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omments1.xml" ContentType="application/vnd.openxmlformats-officedocument.spreadsheetml.comments+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drawings/drawing3.xml" ContentType="application/vnd.openxmlformats-officedocument.drawing+xml"/>
  <Override PartName="/xl/charts/chart7.xml" ContentType="application/vnd.openxmlformats-officedocument.drawingml.chart+xml"/>
  <Override PartName="/xl/drawings/drawing4.xml" ContentType="application/vnd.openxmlformats-officedocument.drawing+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omments2.xml" ContentType="application/vnd.openxmlformats-officedocument.spreadsheetml.comments+xml"/>
  <Override PartName="/xl/comments3.xml" ContentType="application/vnd.openxmlformats-officedocument.spreadsheetml.comments+xml"/>
  <Override PartName="/xl/drawings/drawing5.xml" ContentType="application/vnd.openxmlformats-officedocument.drawing+xml"/>
  <Override PartName="/xl/charts/chart1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014"/>
  <workbookPr showInkAnnotation="0" autoCompressPictures="0"/>
  <mc:AlternateContent xmlns:mc="http://schemas.openxmlformats.org/markup-compatibility/2006">
    <mc:Choice Requires="x15">
      <x15ac:absPath xmlns:x15ac="http://schemas.microsoft.com/office/spreadsheetml/2010/11/ac" url="/Users/michaelklimonov/Desktop/"/>
    </mc:Choice>
  </mc:AlternateContent>
  <xr:revisionPtr revIDLastSave="0" documentId="13_ncr:1_{4306D146-B19E-6046-B70B-FAFDDBE00733}" xr6:coauthVersionLast="38" xr6:coauthVersionMax="38" xr10:uidLastSave="{00000000-0000-0000-0000-000000000000}"/>
  <bookViews>
    <workbookView xWindow="0" yWindow="480" windowWidth="28800" windowHeight="15940" tabRatio="500" activeTab="2" xr2:uid="{00000000-000D-0000-FFFF-FFFF00000000}"/>
  </bookViews>
  <sheets>
    <sheet name="Rating" sheetId="2" r:id="rId1"/>
    <sheet name="WEO18" sheetId="3" r:id="rId2"/>
    <sheet name="List" sheetId="1" r:id="rId3"/>
    <sheet name="Growth" sheetId="4" r:id="rId4"/>
    <sheet name="Solow" sheetId="9" r:id="rId5"/>
    <sheet name="Balance" sheetId="13" r:id="rId6"/>
    <sheet name="Task" sheetId="5" r:id="rId7"/>
    <sheet name="МTask" sheetId="6" r:id="rId8"/>
    <sheet name="Test" sheetId="7" r:id="rId9"/>
    <sheet name="М" sheetId="8" r:id="rId10"/>
    <sheet name="g" sheetId="14" r:id="rId11"/>
  </sheets>
  <definedNames>
    <definedName name="_xlnm._FilterDatabase" localSheetId="1" hidden="1">'WEO18'!$A$1:$I$8686</definedName>
    <definedName name="Historical">Balance!$U$32</definedName>
    <definedName name="Random">Balance!$U$34</definedName>
    <definedName name="Solow">Balance!$U$33</definedName>
  </definedNames>
  <calcPr calcId="179021"/>
  <extLst>
    <ext xmlns:mx="http://schemas.microsoft.com/office/mac/excel/2008/main" uri="{7523E5D3-25F3-A5E0-1632-64F254C22452}">
      <mx:ArchID Flags="2"/>
    </ext>
  </extLst>
</workbook>
</file>

<file path=xl/calcChain.xml><?xml version="1.0" encoding="utf-8"?>
<calcChain xmlns="http://schemas.openxmlformats.org/spreadsheetml/2006/main">
  <c r="V2" i="4" l="1"/>
  <c r="V3" i="4" s="1"/>
  <c r="V12" i="4" s="1"/>
  <c r="J6" i="4" s="1"/>
  <c r="J7" i="4" s="1"/>
  <c r="C1" i="2"/>
  <c r="A2" i="1" s="1"/>
  <c r="E2" i="5"/>
  <c r="U6" i="4"/>
  <c r="U5" i="4"/>
  <c r="C2" i="9"/>
  <c r="B2" i="9" s="1"/>
  <c r="F2" i="9"/>
  <c r="V6" i="4"/>
  <c r="V5" i="4"/>
  <c r="F2" i="5"/>
  <c r="C191" i="2"/>
  <c r="C190" i="2"/>
  <c r="C189" i="2"/>
  <c r="C188" i="2"/>
  <c r="C187" i="2"/>
  <c r="C186" i="2"/>
  <c r="C185" i="2"/>
  <c r="C184" i="2"/>
  <c r="C183" i="2"/>
  <c r="C182" i="2"/>
  <c r="C181" i="2"/>
  <c r="C180" i="2"/>
  <c r="C179" i="2"/>
  <c r="C178" i="2"/>
  <c r="C177" i="2"/>
  <c r="C176" i="2"/>
  <c r="C175" i="2"/>
  <c r="C174" i="2"/>
  <c r="C173" i="2"/>
  <c r="C172" i="2"/>
  <c r="C171" i="2"/>
  <c r="C170" i="2"/>
  <c r="C169" i="2"/>
  <c r="C168" i="2"/>
  <c r="C167" i="2"/>
  <c r="C166" i="2"/>
  <c r="C165" i="2"/>
  <c r="C164" i="2"/>
  <c r="C163" i="2"/>
  <c r="C162" i="2"/>
  <c r="C161" i="2"/>
  <c r="C160" i="2"/>
  <c r="C159" i="2"/>
  <c r="C158" i="2"/>
  <c r="C157" i="2"/>
  <c r="C156" i="2"/>
  <c r="C155" i="2"/>
  <c r="C154" i="2"/>
  <c r="C153" i="2"/>
  <c r="C152" i="2"/>
  <c r="C151" i="2"/>
  <c r="C150" i="2"/>
  <c r="C149" i="2"/>
  <c r="C148" i="2"/>
  <c r="C147" i="2"/>
  <c r="C146" i="2"/>
  <c r="C145" i="2"/>
  <c r="C144" i="2"/>
  <c r="C143" i="2"/>
  <c r="C142" i="2"/>
  <c r="C141" i="2"/>
  <c r="C140" i="2"/>
  <c r="C139" i="2"/>
  <c r="C138" i="2"/>
  <c r="C137" i="2"/>
  <c r="C136" i="2"/>
  <c r="C135" i="2"/>
  <c r="C134" i="2"/>
  <c r="C133" i="2"/>
  <c r="C132" i="2"/>
  <c r="C131" i="2"/>
  <c r="C130" i="2"/>
  <c r="C129" i="2"/>
  <c r="C128" i="2"/>
  <c r="C127" i="2"/>
  <c r="C126" i="2"/>
  <c r="C125" i="2"/>
  <c r="C124" i="2"/>
  <c r="C123" i="2"/>
  <c r="C122" i="2"/>
  <c r="C121" i="2"/>
  <c r="C120" i="2"/>
  <c r="C119" i="2"/>
  <c r="C118" i="2"/>
  <c r="C117" i="2"/>
  <c r="C116" i="2"/>
  <c r="C115" i="2"/>
  <c r="C114" i="2"/>
  <c r="C113" i="2"/>
  <c r="C112" i="2"/>
  <c r="C111" i="2"/>
  <c r="C110" i="2"/>
  <c r="C109" i="2"/>
  <c r="C108" i="2"/>
  <c r="C107" i="2"/>
  <c r="C106" i="2"/>
  <c r="C105" i="2"/>
  <c r="C104" i="2"/>
  <c r="C103" i="2"/>
  <c r="C102" i="2"/>
  <c r="C101" i="2"/>
  <c r="C100" i="2"/>
  <c r="C99" i="2"/>
  <c r="C98" i="2"/>
  <c r="C97" i="2"/>
  <c r="C96" i="2"/>
  <c r="C95" i="2"/>
  <c r="C94" i="2"/>
  <c r="C93" i="2"/>
  <c r="C92" i="2"/>
  <c r="C91" i="2"/>
  <c r="C90" i="2"/>
  <c r="C89" i="2"/>
  <c r="C88" i="2"/>
  <c r="C87" i="2"/>
  <c r="C86" i="2"/>
  <c r="C85" i="2"/>
  <c r="C84" i="2"/>
  <c r="C83" i="2"/>
  <c r="C82" i="2"/>
  <c r="C81" i="2"/>
  <c r="C80" i="2"/>
  <c r="C79" i="2"/>
  <c r="C78" i="2"/>
  <c r="C77" i="2"/>
  <c r="C76" i="2"/>
  <c r="C75" i="2"/>
  <c r="C74" i="2"/>
  <c r="C73" i="2"/>
  <c r="C72" i="2"/>
  <c r="C71" i="2"/>
  <c r="C70" i="2"/>
  <c r="C69" i="2"/>
  <c r="C68" i="2"/>
  <c r="C67" i="2"/>
  <c r="C66" i="2"/>
  <c r="C65" i="2"/>
  <c r="C64" i="2"/>
  <c r="C63" i="2"/>
  <c r="C62" i="2"/>
  <c r="C61" i="2"/>
  <c r="C60" i="2"/>
  <c r="C59" i="2"/>
  <c r="C58" i="2"/>
  <c r="C57" i="2"/>
  <c r="C56" i="2"/>
  <c r="C55" i="2"/>
  <c r="C54" i="2"/>
  <c r="C53" i="2"/>
  <c r="C52" i="2"/>
  <c r="C51" i="2"/>
  <c r="C50" i="2"/>
  <c r="C49" i="2"/>
  <c r="C48" i="2"/>
  <c r="C47" i="2"/>
  <c r="C46" i="2"/>
  <c r="C45" i="2"/>
  <c r="C44" i="2"/>
  <c r="C43" i="2"/>
  <c r="C42" i="2"/>
  <c r="C41" i="2"/>
  <c r="C40" i="2"/>
  <c r="C39" i="2"/>
  <c r="C38" i="2"/>
  <c r="C37" i="2"/>
  <c r="C36" i="2"/>
  <c r="C35" i="2"/>
  <c r="C34" i="2"/>
  <c r="C33" i="2"/>
  <c r="C32" i="2"/>
  <c r="C31" i="2"/>
  <c r="C30" i="2"/>
  <c r="C29" i="2"/>
  <c r="C28" i="2"/>
  <c r="C27" i="2"/>
  <c r="C26" i="2"/>
  <c r="C25" i="2"/>
  <c r="C24" i="2"/>
  <c r="C23" i="2"/>
  <c r="C22" i="2"/>
  <c r="C21" i="2"/>
  <c r="C20" i="2"/>
  <c r="C19" i="2"/>
  <c r="C18" i="2"/>
  <c r="C17" i="2"/>
  <c r="C16" i="2"/>
  <c r="C15" i="2"/>
  <c r="C14" i="2"/>
  <c r="C13" i="2"/>
  <c r="C12" i="2"/>
  <c r="C11" i="2"/>
  <c r="C10" i="2"/>
  <c r="C9" i="2"/>
  <c r="C8" i="2"/>
  <c r="C7" i="2"/>
  <c r="C6" i="2"/>
  <c r="C4" i="2"/>
  <c r="C3" i="2"/>
  <c r="C2" i="2"/>
  <c r="C5" i="2"/>
  <c r="D103" i="1"/>
  <c r="D91" i="1"/>
  <c r="D87" i="1"/>
  <c r="D75" i="1"/>
  <c r="D71" i="1"/>
  <c r="D59" i="1"/>
  <c r="D55" i="1"/>
  <c r="D43" i="1"/>
  <c r="D39" i="1"/>
  <c r="D27" i="1"/>
  <c r="D23" i="1"/>
  <c r="D11" i="1"/>
  <c r="D6" i="1"/>
  <c r="L2" i="2"/>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J1" i="2"/>
  <c r="P2" i="2"/>
  <c r="P3" i="2"/>
  <c r="P4" i="2"/>
  <c r="P5" i="2"/>
  <c r="P6" i="2"/>
  <c r="P7" i="2"/>
  <c r="P8" i="2"/>
  <c r="P9" i="2"/>
  <c r="P10" i="2"/>
  <c r="P11" i="2"/>
  <c r="P12" i="2"/>
  <c r="P13" i="2"/>
  <c r="P14" i="2"/>
  <c r="P15" i="2"/>
  <c r="P16" i="2"/>
  <c r="P17" i="2"/>
  <c r="P18" i="2"/>
  <c r="P19" i="2"/>
  <c r="P20" i="2"/>
  <c r="P21" i="2"/>
  <c r="P22" i="2"/>
  <c r="P23" i="2"/>
  <c r="P24" i="2"/>
  <c r="P25" i="2"/>
  <c r="P26" i="2"/>
  <c r="P27" i="2"/>
  <c r="P28" i="2"/>
  <c r="P29" i="2"/>
  <c r="P30" i="2"/>
  <c r="P31" i="2"/>
  <c r="P32" i="2"/>
  <c r="P33" i="2"/>
  <c r="P34" i="2"/>
  <c r="P35" i="2"/>
  <c r="P36" i="2"/>
  <c r="P37" i="2"/>
  <c r="P38" i="2"/>
  <c r="P39" i="2"/>
  <c r="P40" i="2"/>
  <c r="P41" i="2"/>
  <c r="P42" i="2"/>
  <c r="P43" i="2"/>
  <c r="P44" i="2"/>
  <c r="P45" i="2"/>
  <c r="P46" i="2"/>
  <c r="P47" i="2"/>
  <c r="P48" i="2"/>
  <c r="P49" i="2"/>
  <c r="P50" i="2"/>
  <c r="P51" i="2"/>
  <c r="P52" i="2"/>
  <c r="P53" i="2"/>
  <c r="P54" i="2"/>
  <c r="P55" i="2"/>
  <c r="P56" i="2"/>
  <c r="P57" i="2"/>
  <c r="P58" i="2"/>
  <c r="P59" i="2"/>
  <c r="P60" i="2"/>
  <c r="P61" i="2"/>
  <c r="P62" i="2"/>
  <c r="P63" i="2"/>
  <c r="P64" i="2"/>
  <c r="P65" i="2"/>
  <c r="P66" i="2"/>
  <c r="P67" i="2"/>
  <c r="P68" i="2"/>
  <c r="P69" i="2"/>
  <c r="P70" i="2"/>
  <c r="P71" i="2"/>
  <c r="P72" i="2"/>
  <c r="P73" i="2"/>
  <c r="P74" i="2"/>
  <c r="P75" i="2"/>
  <c r="P76" i="2"/>
  <c r="P77" i="2"/>
  <c r="P78" i="2"/>
  <c r="P79" i="2"/>
  <c r="P80" i="2"/>
  <c r="P81" i="2"/>
  <c r="P82" i="2"/>
  <c r="P83" i="2"/>
  <c r="P84" i="2"/>
  <c r="P85" i="2"/>
  <c r="P86" i="2"/>
  <c r="P87" i="2"/>
  <c r="P88" i="2"/>
  <c r="P89" i="2"/>
  <c r="P90" i="2"/>
  <c r="P91" i="2"/>
  <c r="P92" i="2"/>
  <c r="P93" i="2"/>
  <c r="P94" i="2"/>
  <c r="P95" i="2"/>
  <c r="P96" i="2"/>
  <c r="P97" i="2"/>
  <c r="P98" i="2"/>
  <c r="P99" i="2"/>
  <c r="P100" i="2"/>
  <c r="P101" i="2"/>
  <c r="P102" i="2"/>
  <c r="P103" i="2"/>
  <c r="P104" i="2"/>
  <c r="P105" i="2"/>
  <c r="P106" i="2"/>
  <c r="P107" i="2"/>
  <c r="P108" i="2"/>
  <c r="P109" i="2"/>
  <c r="P110" i="2"/>
  <c r="P111" i="2"/>
  <c r="P112" i="2"/>
  <c r="P113" i="2"/>
  <c r="P114" i="2"/>
  <c r="P115" i="2"/>
  <c r="P116" i="2"/>
  <c r="P117" i="2"/>
  <c r="P118" i="2"/>
  <c r="P119" i="2"/>
  <c r="P120" i="2"/>
  <c r="P121" i="2"/>
  <c r="P122" i="2"/>
  <c r="P123" i="2"/>
  <c r="P124" i="2"/>
  <c r="P125" i="2"/>
  <c r="P126" i="2"/>
  <c r="P127" i="2"/>
  <c r="P128" i="2"/>
  <c r="P129" i="2"/>
  <c r="P130" i="2"/>
  <c r="P131" i="2"/>
  <c r="P132" i="2"/>
  <c r="P133" i="2"/>
  <c r="P134" i="2"/>
  <c r="P135" i="2"/>
  <c r="P136" i="2"/>
  <c r="P137" i="2"/>
  <c r="P138" i="2"/>
  <c r="P139" i="2"/>
  <c r="P140" i="2"/>
  <c r="P141" i="2"/>
  <c r="P142" i="2"/>
  <c r="P143" i="2"/>
  <c r="P144" i="2"/>
  <c r="P145" i="2"/>
  <c r="P146" i="2"/>
  <c r="P147" i="2"/>
  <c r="P148" i="2"/>
  <c r="P149" i="2"/>
  <c r="P150" i="2"/>
  <c r="P151" i="2"/>
  <c r="P152" i="2"/>
  <c r="P153" i="2"/>
  <c r="P154" i="2"/>
  <c r="P155" i="2"/>
  <c r="P156" i="2"/>
  <c r="P157" i="2"/>
  <c r="P158" i="2"/>
  <c r="P159" i="2"/>
  <c r="P160" i="2"/>
  <c r="P161" i="2"/>
  <c r="P162" i="2"/>
  <c r="P163" i="2"/>
  <c r="P164" i="2"/>
  <c r="P165" i="2"/>
  <c r="P166" i="2"/>
  <c r="P167" i="2"/>
  <c r="P168" i="2"/>
  <c r="P169" i="2"/>
  <c r="P170" i="2"/>
  <c r="P171" i="2"/>
  <c r="P172" i="2"/>
  <c r="P173" i="2"/>
  <c r="P174" i="2"/>
  <c r="P175" i="2"/>
  <c r="P176" i="2"/>
  <c r="P177" i="2"/>
  <c r="P178" i="2"/>
  <c r="P179" i="2"/>
  <c r="P180" i="2"/>
  <c r="P181" i="2"/>
  <c r="P182" i="2"/>
  <c r="P183" i="2"/>
  <c r="P184" i="2"/>
  <c r="P185" i="2"/>
  <c r="P186" i="2"/>
  <c r="P187" i="2"/>
  <c r="P188" i="2"/>
  <c r="P189" i="2"/>
  <c r="P190" i="2"/>
  <c r="P191" i="2"/>
  <c r="T2" i="2"/>
  <c r="T3" i="2"/>
  <c r="T4" i="2"/>
  <c r="T5" i="2"/>
  <c r="T6" i="2"/>
  <c r="T7" i="2"/>
  <c r="T8" i="2"/>
  <c r="T9" i="2"/>
  <c r="T10" i="2"/>
  <c r="T11" i="2"/>
  <c r="T12" i="2"/>
  <c r="T13" i="2"/>
  <c r="T14" i="2"/>
  <c r="T15" i="2"/>
  <c r="T16" i="2"/>
  <c r="T17" i="2"/>
  <c r="T18" i="2"/>
  <c r="T19" i="2"/>
  <c r="T20" i="2"/>
  <c r="T21" i="2"/>
  <c r="T22" i="2"/>
  <c r="T23" i="2"/>
  <c r="T24" i="2"/>
  <c r="T25" i="2"/>
  <c r="T26" i="2"/>
  <c r="T27" i="2"/>
  <c r="T28" i="2"/>
  <c r="T29" i="2"/>
  <c r="T30" i="2"/>
  <c r="T31" i="2"/>
  <c r="T32" i="2"/>
  <c r="T33" i="2"/>
  <c r="T34" i="2"/>
  <c r="T35" i="2"/>
  <c r="T36" i="2"/>
  <c r="T37" i="2"/>
  <c r="T38" i="2"/>
  <c r="T39" i="2"/>
  <c r="T40" i="2"/>
  <c r="T41" i="2"/>
  <c r="T42" i="2"/>
  <c r="T43" i="2"/>
  <c r="T44" i="2"/>
  <c r="T45" i="2"/>
  <c r="T46" i="2"/>
  <c r="R1" i="2" s="1"/>
  <c r="I11" i="2" s="1"/>
  <c r="T47" i="2"/>
  <c r="T48" i="2"/>
  <c r="T49" i="2"/>
  <c r="T50" i="2"/>
  <c r="T51" i="2"/>
  <c r="T52" i="2"/>
  <c r="T53" i="2"/>
  <c r="T54" i="2"/>
  <c r="T55" i="2"/>
  <c r="T56" i="2"/>
  <c r="T57" i="2"/>
  <c r="T58" i="2"/>
  <c r="T59" i="2"/>
  <c r="T60" i="2"/>
  <c r="T61" i="2"/>
  <c r="T62" i="2"/>
  <c r="T63" i="2"/>
  <c r="T64" i="2"/>
  <c r="T65" i="2"/>
  <c r="T66" i="2"/>
  <c r="T67" i="2"/>
  <c r="T68" i="2"/>
  <c r="T69" i="2"/>
  <c r="T70" i="2"/>
  <c r="T71" i="2"/>
  <c r="T72" i="2"/>
  <c r="T73" i="2"/>
  <c r="T74" i="2"/>
  <c r="T75" i="2"/>
  <c r="T76" i="2"/>
  <c r="T77" i="2"/>
  <c r="T78" i="2"/>
  <c r="T79" i="2"/>
  <c r="T80" i="2"/>
  <c r="T81" i="2"/>
  <c r="T82" i="2"/>
  <c r="T83" i="2"/>
  <c r="T84" i="2"/>
  <c r="T85" i="2"/>
  <c r="T86" i="2"/>
  <c r="T87" i="2"/>
  <c r="T88" i="2"/>
  <c r="T89" i="2"/>
  <c r="T90" i="2"/>
  <c r="T91" i="2"/>
  <c r="T92" i="2"/>
  <c r="T93" i="2"/>
  <c r="T94" i="2"/>
  <c r="T95" i="2"/>
  <c r="T96" i="2"/>
  <c r="T97" i="2"/>
  <c r="T98" i="2"/>
  <c r="T99" i="2"/>
  <c r="T100" i="2"/>
  <c r="T101" i="2"/>
  <c r="T102" i="2"/>
  <c r="T103" i="2"/>
  <c r="T104" i="2"/>
  <c r="T105" i="2"/>
  <c r="T106" i="2"/>
  <c r="T107" i="2"/>
  <c r="T108" i="2"/>
  <c r="T109" i="2"/>
  <c r="T110" i="2"/>
  <c r="T111" i="2"/>
  <c r="T112" i="2"/>
  <c r="T113" i="2"/>
  <c r="T114" i="2"/>
  <c r="T115" i="2"/>
  <c r="T116" i="2"/>
  <c r="T117" i="2"/>
  <c r="T118" i="2"/>
  <c r="T119" i="2"/>
  <c r="T120" i="2"/>
  <c r="T121" i="2"/>
  <c r="T122" i="2"/>
  <c r="T123" i="2"/>
  <c r="T124" i="2"/>
  <c r="T125" i="2"/>
  <c r="T126" i="2"/>
  <c r="T127" i="2"/>
  <c r="T128" i="2"/>
  <c r="T129" i="2"/>
  <c r="T130" i="2"/>
  <c r="T131" i="2"/>
  <c r="T132" i="2"/>
  <c r="T133" i="2"/>
  <c r="T134" i="2"/>
  <c r="T135" i="2"/>
  <c r="T136" i="2"/>
  <c r="T137" i="2"/>
  <c r="T138" i="2"/>
  <c r="T139" i="2"/>
  <c r="T140" i="2"/>
  <c r="T141" i="2"/>
  <c r="T142" i="2"/>
  <c r="T143" i="2"/>
  <c r="T144" i="2"/>
  <c r="T145" i="2"/>
  <c r="T146" i="2"/>
  <c r="T147" i="2"/>
  <c r="T148" i="2"/>
  <c r="T149" i="2"/>
  <c r="T150" i="2"/>
  <c r="T151" i="2"/>
  <c r="T152" i="2"/>
  <c r="T153" i="2"/>
  <c r="T154" i="2"/>
  <c r="T155" i="2"/>
  <c r="T156" i="2"/>
  <c r="T157" i="2"/>
  <c r="T158" i="2"/>
  <c r="T159" i="2"/>
  <c r="T160" i="2"/>
  <c r="T161" i="2"/>
  <c r="T162" i="2"/>
  <c r="T163" i="2"/>
  <c r="T164" i="2"/>
  <c r="T165" i="2"/>
  <c r="T166" i="2"/>
  <c r="T167" i="2"/>
  <c r="T168" i="2"/>
  <c r="T169" i="2"/>
  <c r="T170" i="2"/>
  <c r="T171" i="2"/>
  <c r="T172" i="2"/>
  <c r="T173" i="2"/>
  <c r="T174" i="2"/>
  <c r="T175" i="2"/>
  <c r="T176" i="2"/>
  <c r="T177" i="2"/>
  <c r="T178" i="2"/>
  <c r="T179" i="2"/>
  <c r="T180" i="2"/>
  <c r="T181" i="2"/>
  <c r="T182" i="2"/>
  <c r="T183" i="2"/>
  <c r="T184" i="2"/>
  <c r="T185" i="2"/>
  <c r="T186" i="2"/>
  <c r="T187" i="2"/>
  <c r="T188" i="2"/>
  <c r="T189" i="2"/>
  <c r="T190" i="2"/>
  <c r="T191" i="2"/>
  <c r="G132" i="2"/>
  <c r="B132" i="2" s="1"/>
  <c r="G127" i="2"/>
  <c r="B127" i="2" s="1"/>
  <c r="G122" i="2"/>
  <c r="B122" i="2" s="1"/>
  <c r="G120" i="2"/>
  <c r="B120" i="2" s="1"/>
  <c r="G116" i="2"/>
  <c r="B116" i="2" s="1"/>
  <c r="G114" i="2"/>
  <c r="B114" i="2" s="1"/>
  <c r="G112" i="2"/>
  <c r="G109" i="2"/>
  <c r="B109" i="2" s="1"/>
  <c r="G107" i="2"/>
  <c r="B107" i="2" s="1"/>
  <c r="G105" i="2"/>
  <c r="G102" i="2"/>
  <c r="B102" i="2" s="1"/>
  <c r="G100" i="2"/>
  <c r="B100" i="2" s="1"/>
  <c r="G98" i="2"/>
  <c r="B98" i="2" s="1"/>
  <c r="G94" i="2"/>
  <c r="B94" i="2" s="1"/>
  <c r="G92" i="2"/>
  <c r="B92" i="2" s="1"/>
  <c r="G90" i="2"/>
  <c r="B90" i="2" s="1"/>
  <c r="G87" i="2"/>
  <c r="G86" i="2"/>
  <c r="B86" i="2" s="1"/>
  <c r="G84" i="2"/>
  <c r="G80" i="2"/>
  <c r="B80" i="2" s="1"/>
  <c r="G74" i="2"/>
  <c r="B74" i="2" s="1"/>
  <c r="G70" i="2"/>
  <c r="B70" i="2" s="1"/>
  <c r="G68" i="2"/>
  <c r="B68" i="2" s="1"/>
  <c r="G66" i="2"/>
  <c r="B66" i="2" s="1"/>
  <c r="G61" i="2"/>
  <c r="B61" i="2" s="1"/>
  <c r="G59" i="2"/>
  <c r="G56" i="2"/>
  <c r="G55" i="2"/>
  <c r="B55" i="2" s="1"/>
  <c r="G53" i="2"/>
  <c r="B53" i="2" s="1"/>
  <c r="G50" i="2"/>
  <c r="B50" i="2" s="1"/>
  <c r="G48" i="2"/>
  <c r="B48" i="2" s="1"/>
  <c r="G46" i="2"/>
  <c r="B46" i="2" s="1"/>
  <c r="G42" i="2"/>
  <c r="B42" i="2" s="1"/>
  <c r="G40" i="2"/>
  <c r="B40" i="2" s="1"/>
  <c r="G36" i="2"/>
  <c r="G35" i="2"/>
  <c r="B35" i="2" s="1"/>
  <c r="G33" i="2"/>
  <c r="B33" i="2" s="1"/>
  <c r="G30" i="2"/>
  <c r="B30" i="2" s="1"/>
  <c r="G28" i="2"/>
  <c r="B28" i="2" s="1"/>
  <c r="G26" i="2"/>
  <c r="B26" i="2" s="1"/>
  <c r="G23" i="2"/>
  <c r="B23" i="2" s="1"/>
  <c r="G21" i="2"/>
  <c r="B21" i="2" s="1"/>
  <c r="G19" i="2"/>
  <c r="B19" i="2" s="1"/>
  <c r="G15" i="2"/>
  <c r="B15" i="2" s="1"/>
  <c r="G12" i="2"/>
  <c r="B12" i="2" s="1"/>
  <c r="G8" i="2"/>
  <c r="B8" i="2" s="1"/>
  <c r="G5" i="2"/>
  <c r="B5" i="2" s="1"/>
  <c r="G2" i="2"/>
  <c r="V4" i="4"/>
  <c r="A3" i="4"/>
  <c r="A4" i="4"/>
  <c r="A5" i="4" s="1"/>
  <c r="V7" i="4"/>
  <c r="V14" i="4"/>
  <c r="E4" i="4" s="1"/>
  <c r="V2" i="13"/>
  <c r="V4" i="13"/>
  <c r="A3" i="13"/>
  <c r="A4" i="13" s="1"/>
  <c r="V5" i="13"/>
  <c r="W2" i="13"/>
  <c r="U2" i="13"/>
  <c r="K27" i="7"/>
  <c r="A3" i="9"/>
  <c r="U2" i="4"/>
  <c r="P33" i="8"/>
  <c r="P35" i="8"/>
  <c r="P24" i="8"/>
  <c r="P27" i="8"/>
  <c r="P43" i="8"/>
  <c r="P17" i="8"/>
  <c r="P49" i="8"/>
  <c r="P40" i="8"/>
  <c r="P44" i="8"/>
  <c r="P48" i="8"/>
  <c r="P62" i="8"/>
  <c r="P10" i="8"/>
  <c r="P8" i="8"/>
  <c r="P11" i="8"/>
  <c r="P12" i="8"/>
  <c r="P9" i="8"/>
  <c r="P50" i="8"/>
  <c r="P54" i="8"/>
  <c r="P57" i="8"/>
  <c r="P53" i="8"/>
  <c r="P41" i="8"/>
  <c r="P47" i="8"/>
  <c r="P60" i="8"/>
  <c r="P31" i="8"/>
  <c r="P7" i="8"/>
  <c r="P37" i="8"/>
  <c r="P20" i="8"/>
  <c r="P45" i="8"/>
  <c r="P4" i="8"/>
  <c r="P42" i="8"/>
  <c r="P28" i="8"/>
  <c r="P51" i="8"/>
  <c r="P26" i="8"/>
  <c r="P63" i="8"/>
  <c r="P32" i="8"/>
  <c r="P36" i="8"/>
  <c r="P21" i="8"/>
  <c r="P5" i="8"/>
  <c r="P3" i="8"/>
  <c r="P38" i="8"/>
  <c r="P14" i="8"/>
  <c r="P19" i="8"/>
  <c r="P46" i="8"/>
  <c r="P18" i="8"/>
  <c r="P58" i="8"/>
  <c r="P55" i="8"/>
  <c r="P6" i="8"/>
  <c r="P34" i="8"/>
  <c r="P39" i="8"/>
  <c r="P29" i="8"/>
  <c r="P52" i="8"/>
  <c r="P30" i="8"/>
  <c r="P61" i="8"/>
  <c r="P59" i="8"/>
  <c r="P56" i="8"/>
  <c r="P25" i="8"/>
  <c r="P23" i="8"/>
  <c r="P22" i="8"/>
  <c r="P16" i="8"/>
  <c r="P15" i="8"/>
  <c r="P13" i="8"/>
  <c r="H1" i="2"/>
  <c r="I6" i="2"/>
  <c r="I9" i="2"/>
  <c r="I16" i="2"/>
  <c r="I18" i="2"/>
  <c r="I25" i="2"/>
  <c r="I27" i="2"/>
  <c r="I34" i="2"/>
  <c r="I38" i="2"/>
  <c r="I45" i="2"/>
  <c r="I47" i="2"/>
  <c r="I54" i="2"/>
  <c r="I57" i="2"/>
  <c r="I65" i="2"/>
  <c r="I67" i="2"/>
  <c r="I73" i="2"/>
  <c r="I75" i="2"/>
  <c r="I88" i="2"/>
  <c r="I91" i="2"/>
  <c r="I97" i="2"/>
  <c r="I99" i="2"/>
  <c r="I106" i="2"/>
  <c r="I108" i="2"/>
  <c r="I115" i="2"/>
  <c r="I118" i="2"/>
  <c r="I125" i="2"/>
  <c r="I128" i="2"/>
  <c r="I133" i="2"/>
  <c r="I138" i="2"/>
  <c r="I140" i="2"/>
  <c r="I143" i="2"/>
  <c r="I145" i="2"/>
  <c r="I148" i="2"/>
  <c r="I150" i="2"/>
  <c r="I152" i="2"/>
  <c r="I154" i="2"/>
  <c r="I158" i="2"/>
  <c r="I160" i="2"/>
  <c r="I163" i="2"/>
  <c r="I165" i="2"/>
  <c r="I167" i="2"/>
  <c r="I171" i="2"/>
  <c r="I173" i="2"/>
  <c r="I175" i="2"/>
  <c r="I178" i="2"/>
  <c r="I184" i="2"/>
  <c r="I189" i="2"/>
  <c r="I191" i="2"/>
  <c r="N12" i="4"/>
  <c r="N20" i="4"/>
  <c r="N18" i="4"/>
  <c r="N13" i="4"/>
  <c r="N17" i="4"/>
  <c r="N16" i="4"/>
  <c r="N15" i="4"/>
  <c r="N22" i="4"/>
  <c r="N6" i="4"/>
  <c r="N19" i="4"/>
  <c r="N14" i="4"/>
  <c r="N21" i="4"/>
  <c r="V11" i="4" l="1"/>
  <c r="C3" i="4" s="1"/>
  <c r="V15" i="4"/>
  <c r="V16" i="4"/>
  <c r="V13" i="4"/>
  <c r="F6" i="4" s="1"/>
  <c r="I131" i="2"/>
  <c r="I121" i="2"/>
  <c r="I110" i="2"/>
  <c r="I101" i="2"/>
  <c r="I93" i="2"/>
  <c r="I81" i="2"/>
  <c r="I69" i="2"/>
  <c r="I60" i="2"/>
  <c r="I49" i="2"/>
  <c r="I41" i="2"/>
  <c r="I29" i="2"/>
  <c r="I20" i="2"/>
  <c r="A6" i="4"/>
  <c r="C5" i="4"/>
  <c r="F102" i="1"/>
  <c r="F98" i="1"/>
  <c r="F94" i="1"/>
  <c r="F90" i="1"/>
  <c r="F86" i="1"/>
  <c r="F82" i="1"/>
  <c r="F78" i="1"/>
  <c r="F74" i="1"/>
  <c r="F70" i="1"/>
  <c r="F66" i="1"/>
  <c r="F62" i="1"/>
  <c r="F58" i="1"/>
  <c r="F54" i="1"/>
  <c r="F50" i="1"/>
  <c r="F46" i="1"/>
  <c r="F42" i="1"/>
  <c r="F38" i="1"/>
  <c r="F34" i="1"/>
  <c r="F30" i="1"/>
  <c r="F26" i="1"/>
  <c r="F22" i="1"/>
  <c r="F18" i="1"/>
  <c r="F14" i="1"/>
  <c r="F9" i="1"/>
  <c r="F5" i="1"/>
  <c r="I185" i="2"/>
  <c r="I180" i="2"/>
  <c r="I179" i="2"/>
  <c r="I176" i="2"/>
  <c r="I155" i="2"/>
  <c r="I146" i="2"/>
  <c r="I141" i="2"/>
  <c r="I136" i="2"/>
  <c r="F103" i="1"/>
  <c r="F99" i="1"/>
  <c r="F95" i="1"/>
  <c r="F91" i="1"/>
  <c r="F87" i="1"/>
  <c r="F83" i="1"/>
  <c r="F79" i="1"/>
  <c r="F75" i="1"/>
  <c r="F71" i="1"/>
  <c r="F67" i="1"/>
  <c r="F63" i="1"/>
  <c r="F59" i="1"/>
  <c r="F55" i="1"/>
  <c r="F51" i="1"/>
  <c r="F47" i="1"/>
  <c r="F43" i="1"/>
  <c r="F39" i="1"/>
  <c r="F35" i="1"/>
  <c r="F31" i="1"/>
  <c r="F27" i="1"/>
  <c r="F23" i="1"/>
  <c r="F19" i="1"/>
  <c r="F15" i="1"/>
  <c r="F11" i="1"/>
  <c r="F6" i="1"/>
  <c r="F104" i="1"/>
  <c r="F100" i="1"/>
  <c r="F96" i="1"/>
  <c r="F92" i="1"/>
  <c r="F88" i="1"/>
  <c r="F84" i="1"/>
  <c r="F80" i="1"/>
  <c r="F76" i="1"/>
  <c r="F72" i="1"/>
  <c r="F68" i="1"/>
  <c r="F64" i="1"/>
  <c r="F60" i="1"/>
  <c r="F56" i="1"/>
  <c r="F52" i="1"/>
  <c r="F48" i="1"/>
  <c r="F44" i="1"/>
  <c r="F40" i="1"/>
  <c r="F36" i="1"/>
  <c r="F32" i="1"/>
  <c r="F28" i="1"/>
  <c r="F24" i="1"/>
  <c r="F20" i="1"/>
  <c r="F16" i="1"/>
  <c r="F12" i="1"/>
  <c r="F7" i="1"/>
  <c r="F3" i="1"/>
  <c r="I188" i="2"/>
  <c r="I187" i="2"/>
  <c r="I183" i="2"/>
  <c r="I182" i="2"/>
  <c r="I170" i="2"/>
  <c r="I169" i="2"/>
  <c r="I162" i="2"/>
  <c r="I157" i="2"/>
  <c r="I117" i="2"/>
  <c r="I112" i="2"/>
  <c r="I105" i="2"/>
  <c r="I87" i="2"/>
  <c r="I84" i="2"/>
  <c r="I59" i="2"/>
  <c r="I56" i="2"/>
  <c r="I51" i="2"/>
  <c r="I37" i="2"/>
  <c r="I36" i="2"/>
  <c r="I24" i="2"/>
  <c r="I2" i="2"/>
  <c r="F93" i="1"/>
  <c r="F77" i="1"/>
  <c r="F61" i="1"/>
  <c r="F45" i="1"/>
  <c r="F29" i="1"/>
  <c r="F13" i="1"/>
  <c r="F10" i="1"/>
  <c r="I89" i="2"/>
  <c r="I78" i="2"/>
  <c r="I32" i="2"/>
  <c r="I4" i="2"/>
  <c r="F89" i="1"/>
  <c r="F73" i="1"/>
  <c r="F57" i="1"/>
  <c r="F41" i="1"/>
  <c r="F25" i="1"/>
  <c r="F8" i="1"/>
  <c r="F81" i="1"/>
  <c r="F49" i="1"/>
  <c r="F17" i="1"/>
  <c r="I134" i="2"/>
  <c r="I119" i="2"/>
  <c r="I39" i="2"/>
  <c r="I35" i="2"/>
  <c r="I55" i="2"/>
  <c r="I61" i="2"/>
  <c r="I68" i="2"/>
  <c r="I72" i="2"/>
  <c r="I80" i="2"/>
  <c r="I86" i="2"/>
  <c r="I92" i="2"/>
  <c r="I96" i="2"/>
  <c r="I100" i="2"/>
  <c r="I104" i="2"/>
  <c r="I109" i="2"/>
  <c r="I114" i="2"/>
  <c r="I120" i="2"/>
  <c r="I124" i="2"/>
  <c r="I130" i="2"/>
  <c r="I137" i="2"/>
  <c r="I144" i="2"/>
  <c r="I149" i="2"/>
  <c r="I153" i="2"/>
  <c r="I159" i="2"/>
  <c r="I164" i="2"/>
  <c r="I168" i="2"/>
  <c r="I174" i="2"/>
  <c r="I181" i="2"/>
  <c r="I190" i="2"/>
  <c r="I129" i="2"/>
  <c r="I126" i="2"/>
  <c r="F101" i="1"/>
  <c r="F69" i="1"/>
  <c r="F37" i="1"/>
  <c r="F4" i="1"/>
  <c r="I76" i="2"/>
  <c r="I63" i="2"/>
  <c r="I5" i="2"/>
  <c r="I8" i="2"/>
  <c r="I10" i="2"/>
  <c r="I12" i="2"/>
  <c r="I15" i="2"/>
  <c r="I17" i="2"/>
  <c r="I19" i="2"/>
  <c r="I21" i="2"/>
  <c r="I23" i="2"/>
  <c r="I26" i="2"/>
  <c r="I28" i="2"/>
  <c r="I30" i="2"/>
  <c r="I33" i="2"/>
  <c r="I40" i="2"/>
  <c r="I42" i="2"/>
  <c r="I44" i="2"/>
  <c r="I46" i="2"/>
  <c r="I48" i="2"/>
  <c r="I50" i="2"/>
  <c r="I53" i="2"/>
  <c r="I58" i="2"/>
  <c r="I64" i="2"/>
  <c r="I66" i="2"/>
  <c r="I70" i="2"/>
  <c r="I74" i="2"/>
  <c r="I83" i="2"/>
  <c r="I90" i="2"/>
  <c r="I94" i="2"/>
  <c r="I98" i="2"/>
  <c r="I102" i="2"/>
  <c r="I107" i="2"/>
  <c r="I111" i="2"/>
  <c r="I116" i="2"/>
  <c r="I122" i="2"/>
  <c r="I127" i="2"/>
  <c r="I132" i="2"/>
  <c r="I139" i="2"/>
  <c r="I142" i="2"/>
  <c r="I147" i="2"/>
  <c r="I151" i="2"/>
  <c r="I156" i="2"/>
  <c r="I161" i="2"/>
  <c r="I166" i="2"/>
  <c r="I172" i="2"/>
  <c r="I177" i="2"/>
  <c r="I186" i="2"/>
  <c r="F21" i="1"/>
  <c r="F97" i="1"/>
  <c r="F65" i="1"/>
  <c r="F33" i="1"/>
  <c r="I135" i="2"/>
  <c r="I82" i="2"/>
  <c r="I79" i="2"/>
  <c r="I14" i="2"/>
  <c r="F85" i="1"/>
  <c r="F53" i="1"/>
  <c r="I77" i="2"/>
  <c r="I7" i="2"/>
  <c r="A4" i="9"/>
  <c r="A5" i="13"/>
  <c r="W4" i="13"/>
  <c r="I123" i="2"/>
  <c r="I113" i="2"/>
  <c r="I103" i="2"/>
  <c r="I95" i="2"/>
  <c r="I85" i="2"/>
  <c r="I71" i="2"/>
  <c r="I62" i="2"/>
  <c r="I52" i="2"/>
  <c r="I43" i="2"/>
  <c r="I31" i="2"/>
  <c r="I22" i="2"/>
  <c r="I13" i="2"/>
  <c r="I3" i="2"/>
  <c r="E1" i="4"/>
  <c r="E5" i="4"/>
  <c r="E2" i="4"/>
  <c r="E6" i="4"/>
  <c r="D2" i="4"/>
  <c r="D6" i="4"/>
  <c r="D4" i="4"/>
  <c r="N1" i="2"/>
  <c r="E3" i="4"/>
  <c r="W3" i="13"/>
  <c r="V3" i="13"/>
  <c r="V16" i="13" s="1"/>
  <c r="D104" i="1"/>
  <c r="D100" i="1"/>
  <c r="D96" i="1"/>
  <c r="D92" i="1"/>
  <c r="D88" i="1"/>
  <c r="D84" i="1"/>
  <c r="D80" i="1"/>
  <c r="D76" i="1"/>
  <c r="D72" i="1"/>
  <c r="D68" i="1"/>
  <c r="D64" i="1"/>
  <c r="D60" i="1"/>
  <c r="D56" i="1"/>
  <c r="D52" i="1"/>
  <c r="D48" i="1"/>
  <c r="D44" i="1"/>
  <c r="D40" i="1"/>
  <c r="D36" i="1"/>
  <c r="D32" i="1"/>
  <c r="D28" i="1"/>
  <c r="D24" i="1"/>
  <c r="D20" i="1"/>
  <c r="D16" i="1"/>
  <c r="D12" i="1"/>
  <c r="D7" i="1"/>
  <c r="D3" i="1"/>
  <c r="G191" i="2"/>
  <c r="B191" i="2" s="1"/>
  <c r="G189" i="2"/>
  <c r="B189" i="2" s="1"/>
  <c r="G187" i="2"/>
  <c r="G186" i="2"/>
  <c r="B186" i="2" s="1"/>
  <c r="G183" i="2"/>
  <c r="G182" i="2"/>
  <c r="G181" i="2"/>
  <c r="B181" i="2" s="1"/>
  <c r="G177" i="2"/>
  <c r="B177" i="2" s="1"/>
  <c r="G174" i="2"/>
  <c r="B174" i="2" s="1"/>
  <c r="G172" i="2"/>
  <c r="B172" i="2" s="1"/>
  <c r="G170" i="2"/>
  <c r="G169" i="2"/>
  <c r="G168" i="2"/>
  <c r="B168" i="2" s="1"/>
  <c r="G166" i="2"/>
  <c r="B166" i="2" s="1"/>
  <c r="G164" i="2"/>
  <c r="B164" i="2" s="1"/>
  <c r="G162" i="2"/>
  <c r="G161" i="2"/>
  <c r="B161" i="2" s="1"/>
  <c r="G159" i="2"/>
  <c r="B159" i="2" s="1"/>
  <c r="G157" i="2"/>
  <c r="G156" i="2"/>
  <c r="B156" i="2" s="1"/>
  <c r="G153" i="2"/>
  <c r="B153" i="2" s="1"/>
  <c r="G151" i="2"/>
  <c r="B151" i="2" s="1"/>
  <c r="G149" i="2"/>
  <c r="B149" i="2" s="1"/>
  <c r="G147" i="2"/>
  <c r="B147" i="2" s="1"/>
  <c r="G144" i="2"/>
  <c r="B144" i="2" s="1"/>
  <c r="G142" i="2"/>
  <c r="B142" i="2" s="1"/>
  <c r="G139" i="2"/>
  <c r="B139" i="2" s="1"/>
  <c r="G137" i="2"/>
  <c r="B137" i="2" s="1"/>
  <c r="D101" i="1"/>
  <c r="D97" i="1"/>
  <c r="D93" i="1"/>
  <c r="D89" i="1"/>
  <c r="D85" i="1"/>
  <c r="D81" i="1"/>
  <c r="D77" i="1"/>
  <c r="D73" i="1"/>
  <c r="D69" i="1"/>
  <c r="D65" i="1"/>
  <c r="D61" i="1"/>
  <c r="D57" i="1"/>
  <c r="D53" i="1"/>
  <c r="D49" i="1"/>
  <c r="D45" i="1"/>
  <c r="D41" i="1"/>
  <c r="D37" i="1"/>
  <c r="D33" i="1"/>
  <c r="D29" i="1"/>
  <c r="D25" i="1"/>
  <c r="D21" i="1"/>
  <c r="D17" i="1"/>
  <c r="D13" i="1"/>
  <c r="D8" i="1"/>
  <c r="D4" i="1"/>
  <c r="D10" i="1"/>
  <c r="D102" i="1"/>
  <c r="D98" i="1"/>
  <c r="D94" i="1"/>
  <c r="D90" i="1"/>
  <c r="D86" i="1"/>
  <c r="D82" i="1"/>
  <c r="D78" i="1"/>
  <c r="D74" i="1"/>
  <c r="D70" i="1"/>
  <c r="D66" i="1"/>
  <c r="D62" i="1"/>
  <c r="D58" i="1"/>
  <c r="D54" i="1"/>
  <c r="D50" i="1"/>
  <c r="D46" i="1"/>
  <c r="D42" i="1"/>
  <c r="D38" i="1"/>
  <c r="D34" i="1"/>
  <c r="D30" i="1"/>
  <c r="D26" i="1"/>
  <c r="D22" i="1"/>
  <c r="D18" i="1"/>
  <c r="D14" i="1"/>
  <c r="D9" i="1"/>
  <c r="D5" i="1"/>
  <c r="G190" i="2"/>
  <c r="B190" i="2" s="1"/>
  <c r="G188" i="2"/>
  <c r="G185" i="2"/>
  <c r="G184" i="2"/>
  <c r="B184" i="2" s="1"/>
  <c r="G180" i="2"/>
  <c r="G179" i="2"/>
  <c r="G178" i="2"/>
  <c r="B178" i="2" s="1"/>
  <c r="G176" i="2"/>
  <c r="G175" i="2"/>
  <c r="B175" i="2" s="1"/>
  <c r="G173" i="2"/>
  <c r="B173" i="2" s="1"/>
  <c r="G171" i="2"/>
  <c r="B171" i="2" s="1"/>
  <c r="G167" i="2"/>
  <c r="B167" i="2" s="1"/>
  <c r="G165" i="2"/>
  <c r="B165" i="2" s="1"/>
  <c r="G163" i="2"/>
  <c r="B163" i="2" s="1"/>
  <c r="G160" i="2"/>
  <c r="B160" i="2" s="1"/>
  <c r="G158" i="2"/>
  <c r="B158" i="2" s="1"/>
  <c r="G155" i="2"/>
  <c r="G154" i="2"/>
  <c r="B154" i="2" s="1"/>
  <c r="G152" i="2"/>
  <c r="B152" i="2" s="1"/>
  <c r="G150" i="2"/>
  <c r="B150" i="2" s="1"/>
  <c r="G148" i="2"/>
  <c r="B148" i="2" s="1"/>
  <c r="G146" i="2"/>
  <c r="G145" i="2"/>
  <c r="B145" i="2" s="1"/>
  <c r="G143" i="2"/>
  <c r="B143" i="2" s="1"/>
  <c r="G141" i="2"/>
  <c r="G140" i="2"/>
  <c r="B140" i="2" s="1"/>
  <c r="G138" i="2"/>
  <c r="B138" i="2" s="1"/>
  <c r="G136" i="2"/>
  <c r="G135" i="2"/>
  <c r="G134" i="2"/>
  <c r="G133" i="2"/>
  <c r="B133" i="2" s="1"/>
  <c r="G131" i="2"/>
  <c r="B131" i="2" s="1"/>
  <c r="G129" i="2"/>
  <c r="G128" i="2"/>
  <c r="B128" i="2" s="1"/>
  <c r="G126" i="2"/>
  <c r="G125" i="2"/>
  <c r="B125" i="2" s="1"/>
  <c r="G123" i="2"/>
  <c r="B123" i="2" s="1"/>
  <c r="G121" i="2"/>
  <c r="B121" i="2" s="1"/>
  <c r="G119" i="2"/>
  <c r="G118" i="2"/>
  <c r="B118" i="2" s="1"/>
  <c r="G115" i="2"/>
  <c r="B115" i="2" s="1"/>
  <c r="G113" i="2"/>
  <c r="B113" i="2" s="1"/>
  <c r="G110" i="2"/>
  <c r="B110" i="2" s="1"/>
  <c r="G108" i="2"/>
  <c r="B108" i="2" s="1"/>
  <c r="G106" i="2"/>
  <c r="B106" i="2" s="1"/>
  <c r="G103" i="2"/>
  <c r="B103" i="2" s="1"/>
  <c r="G101" i="2"/>
  <c r="B101" i="2" s="1"/>
  <c r="G99" i="2"/>
  <c r="B99" i="2" s="1"/>
  <c r="G97" i="2"/>
  <c r="B97" i="2" s="1"/>
  <c r="G95" i="2"/>
  <c r="B95" i="2" s="1"/>
  <c r="G93" i="2"/>
  <c r="B93" i="2" s="1"/>
  <c r="G91" i="2"/>
  <c r="B91" i="2" s="1"/>
  <c r="G89" i="2"/>
  <c r="G88" i="2"/>
  <c r="B88" i="2" s="1"/>
  <c r="G85" i="2"/>
  <c r="B85" i="2" s="1"/>
  <c r="G82" i="2"/>
  <c r="G81" i="2"/>
  <c r="B81" i="2" s="1"/>
  <c r="G79" i="2"/>
  <c r="G78" i="2"/>
  <c r="G77" i="2"/>
  <c r="G76" i="2"/>
  <c r="G75" i="2"/>
  <c r="B75" i="2" s="1"/>
  <c r="G73" i="2"/>
  <c r="B73" i="2" s="1"/>
  <c r="G71" i="2"/>
  <c r="B71" i="2" s="1"/>
  <c r="G69" i="2"/>
  <c r="B69" i="2" s="1"/>
  <c r="G67" i="2"/>
  <c r="B67" i="2" s="1"/>
  <c r="G65" i="2"/>
  <c r="B65" i="2" s="1"/>
  <c r="G63" i="2"/>
  <c r="G62" i="2"/>
  <c r="B62" i="2" s="1"/>
  <c r="G60" i="2"/>
  <c r="B60" i="2" s="1"/>
  <c r="G57" i="2"/>
  <c r="B57" i="2" s="1"/>
  <c r="G54" i="2"/>
  <c r="B54" i="2" s="1"/>
  <c r="G52" i="2"/>
  <c r="B52" i="2" s="1"/>
  <c r="G49" i="2"/>
  <c r="B49" i="2" s="1"/>
  <c r="G47" i="2"/>
  <c r="B47" i="2" s="1"/>
  <c r="G45" i="2"/>
  <c r="B45" i="2" s="1"/>
  <c r="G43" i="2"/>
  <c r="B43" i="2" s="1"/>
  <c r="G41" i="2"/>
  <c r="B41" i="2" s="1"/>
  <c r="G39" i="2"/>
  <c r="G38" i="2"/>
  <c r="B38" i="2" s="1"/>
  <c r="G34" i="2"/>
  <c r="B34" i="2" s="1"/>
  <c r="G32" i="2"/>
  <c r="G31" i="2"/>
  <c r="B31" i="2" s="1"/>
  <c r="G29" i="2"/>
  <c r="B29" i="2" s="1"/>
  <c r="G27" i="2"/>
  <c r="B27" i="2" s="1"/>
  <c r="G25" i="2"/>
  <c r="B25" i="2" s="1"/>
  <c r="G22" i="2"/>
  <c r="B22" i="2" s="1"/>
  <c r="G20" i="2"/>
  <c r="B20" i="2" s="1"/>
  <c r="G18" i="2"/>
  <c r="B18" i="2" s="1"/>
  <c r="G16" i="2"/>
  <c r="B16" i="2" s="1"/>
  <c r="G14" i="2"/>
  <c r="G13" i="2"/>
  <c r="B13" i="2" s="1"/>
  <c r="G11" i="2"/>
  <c r="B11" i="2" s="1"/>
  <c r="G9" i="2"/>
  <c r="B9" i="2" s="1"/>
  <c r="G7" i="2"/>
  <c r="G6" i="2"/>
  <c r="B6" i="2" s="1"/>
  <c r="G4" i="2"/>
  <c r="G3" i="2"/>
  <c r="B3" i="2" s="1"/>
  <c r="D15" i="1"/>
  <c r="D31" i="1"/>
  <c r="D47" i="1"/>
  <c r="D63" i="1"/>
  <c r="D79" i="1"/>
  <c r="D95" i="1"/>
  <c r="G10" i="2"/>
  <c r="B10" i="2" s="1"/>
  <c r="G17" i="2"/>
  <c r="B17" i="2" s="1"/>
  <c r="G24" i="2"/>
  <c r="G37" i="2"/>
  <c r="G44" i="2"/>
  <c r="B44" i="2" s="1"/>
  <c r="G51" i="2"/>
  <c r="G58" i="2"/>
  <c r="B58" i="2" s="1"/>
  <c r="G64" i="2"/>
  <c r="B64" i="2" s="1"/>
  <c r="G72" i="2"/>
  <c r="B72" i="2" s="1"/>
  <c r="G83" i="2"/>
  <c r="B83" i="2" s="1"/>
  <c r="G96" i="2"/>
  <c r="B96" i="2" s="1"/>
  <c r="G104" i="2"/>
  <c r="B104" i="2" s="1"/>
  <c r="G111" i="2"/>
  <c r="B111" i="2" s="1"/>
  <c r="G117" i="2"/>
  <c r="G124" i="2"/>
  <c r="B124" i="2" s="1"/>
  <c r="G130" i="2"/>
  <c r="B130" i="2" s="1"/>
  <c r="D19" i="1"/>
  <c r="D35" i="1"/>
  <c r="D51" i="1"/>
  <c r="D67" i="1"/>
  <c r="D83" i="1"/>
  <c r="D99" i="1"/>
  <c r="D3" i="4"/>
  <c r="D5" i="4"/>
  <c r="V10" i="4"/>
  <c r="J17" i="4"/>
  <c r="J19" i="4"/>
  <c r="J14" i="4"/>
  <c r="J22" i="4"/>
  <c r="J13" i="4"/>
  <c r="J16" i="4"/>
  <c r="J15" i="4"/>
  <c r="J18" i="4"/>
  <c r="J21" i="4"/>
  <c r="J20" i="4"/>
  <c r="F4" i="4" l="1"/>
  <c r="F5" i="4"/>
  <c r="F2" i="4"/>
  <c r="F3" i="4"/>
  <c r="C4" i="4"/>
  <c r="C2" i="4"/>
  <c r="S3" i="1"/>
  <c r="W3" i="1"/>
  <c r="AA3" i="1"/>
  <c r="AE3" i="1"/>
  <c r="AI3" i="1"/>
  <c r="AM3" i="1"/>
  <c r="AQ3" i="1"/>
  <c r="AU3" i="1"/>
  <c r="AY3" i="1"/>
  <c r="BC3" i="1"/>
  <c r="U4" i="1"/>
  <c r="Y4" i="1"/>
  <c r="AC4" i="1"/>
  <c r="AG4" i="1"/>
  <c r="AK4" i="1"/>
  <c r="AO4" i="1"/>
  <c r="AS4" i="1"/>
  <c r="AW4" i="1"/>
  <c r="BA4" i="1"/>
  <c r="S5" i="1"/>
  <c r="W5" i="1"/>
  <c r="AA5" i="1"/>
  <c r="AE5" i="1"/>
  <c r="AI5" i="1"/>
  <c r="AM5" i="1"/>
  <c r="AQ5" i="1"/>
  <c r="AU5" i="1"/>
  <c r="AY5" i="1"/>
  <c r="BC5" i="1"/>
  <c r="U6" i="1"/>
  <c r="Y6" i="1"/>
  <c r="AC6" i="1"/>
  <c r="AG6" i="1"/>
  <c r="AK6" i="1"/>
  <c r="AO6" i="1"/>
  <c r="AS6" i="1"/>
  <c r="AW6" i="1"/>
  <c r="BA6" i="1"/>
  <c r="S7" i="1"/>
  <c r="W7" i="1"/>
  <c r="AA7" i="1"/>
  <c r="AE7" i="1"/>
  <c r="AI7" i="1"/>
  <c r="AM7" i="1"/>
  <c r="AQ7" i="1"/>
  <c r="AU7" i="1"/>
  <c r="AY7" i="1"/>
  <c r="BC7" i="1"/>
  <c r="U8" i="1"/>
  <c r="Y8" i="1"/>
  <c r="AC8" i="1"/>
  <c r="AG8" i="1"/>
  <c r="AK8" i="1"/>
  <c r="AO8" i="1"/>
  <c r="AS8" i="1"/>
  <c r="AW8" i="1"/>
  <c r="BA8" i="1"/>
  <c r="S9" i="1"/>
  <c r="W9" i="1"/>
  <c r="AA9" i="1"/>
  <c r="AE9" i="1"/>
  <c r="AI9" i="1"/>
  <c r="AM9" i="1"/>
  <c r="AQ9" i="1"/>
  <c r="AU9" i="1"/>
  <c r="AY9" i="1"/>
  <c r="BC9" i="1"/>
  <c r="U10" i="1"/>
  <c r="Y10" i="1"/>
  <c r="AC10" i="1"/>
  <c r="AG10" i="1"/>
  <c r="AK10" i="1"/>
  <c r="AO10" i="1"/>
  <c r="AS10" i="1"/>
  <c r="AW10" i="1"/>
  <c r="BA10" i="1"/>
  <c r="S11" i="1"/>
  <c r="W11" i="1"/>
  <c r="AA11" i="1"/>
  <c r="AE11" i="1"/>
  <c r="AI11" i="1"/>
  <c r="AM11" i="1"/>
  <c r="AQ11" i="1"/>
  <c r="AU11" i="1"/>
  <c r="AY11" i="1"/>
  <c r="T3" i="1"/>
  <c r="X3" i="1"/>
  <c r="AB3" i="1"/>
  <c r="AF3" i="1"/>
  <c r="AJ3" i="1"/>
  <c r="AN3" i="1"/>
  <c r="AR3" i="1"/>
  <c r="AV3" i="1"/>
  <c r="AZ3" i="1"/>
  <c r="BD3" i="1"/>
  <c r="V4" i="1"/>
  <c r="Z4" i="1"/>
  <c r="AD4" i="1"/>
  <c r="AH4" i="1"/>
  <c r="AL4" i="1"/>
  <c r="AP4" i="1"/>
  <c r="AT4" i="1"/>
  <c r="AX4" i="1"/>
  <c r="BB4" i="1"/>
  <c r="T5" i="1"/>
  <c r="X5" i="1"/>
  <c r="AB5" i="1"/>
  <c r="AF5" i="1"/>
  <c r="AJ5" i="1"/>
  <c r="AN5" i="1"/>
  <c r="AR5" i="1"/>
  <c r="AV5" i="1"/>
  <c r="AZ5" i="1"/>
  <c r="BD5" i="1"/>
  <c r="V6" i="1"/>
  <c r="Z6" i="1"/>
  <c r="AD6" i="1"/>
  <c r="AH6" i="1"/>
  <c r="AL6" i="1"/>
  <c r="AP6" i="1"/>
  <c r="AT6" i="1"/>
  <c r="AX6" i="1"/>
  <c r="BB6" i="1"/>
  <c r="T7" i="1"/>
  <c r="X7" i="1"/>
  <c r="AB7" i="1"/>
  <c r="AF7" i="1"/>
  <c r="AJ7" i="1"/>
  <c r="AN7" i="1"/>
  <c r="AR7" i="1"/>
  <c r="AV7" i="1"/>
  <c r="AZ7" i="1"/>
  <c r="BD7" i="1"/>
  <c r="V8" i="1"/>
  <c r="Z8" i="1"/>
  <c r="AD8" i="1"/>
  <c r="AH8" i="1"/>
  <c r="AL8" i="1"/>
  <c r="AP8" i="1"/>
  <c r="AT8" i="1"/>
  <c r="AX8" i="1"/>
  <c r="BB8" i="1"/>
  <c r="T9" i="1"/>
  <c r="X9" i="1"/>
  <c r="AB9" i="1"/>
  <c r="AF9" i="1"/>
  <c r="AJ9" i="1"/>
  <c r="AN9" i="1"/>
  <c r="AR9" i="1"/>
  <c r="AV9" i="1"/>
  <c r="AZ9" i="1"/>
  <c r="BD9" i="1"/>
  <c r="V10" i="1"/>
  <c r="Z10" i="1"/>
  <c r="AD10" i="1"/>
  <c r="AH10" i="1"/>
  <c r="AL10" i="1"/>
  <c r="AP10" i="1"/>
  <c r="AT10" i="1"/>
  <c r="AX10" i="1"/>
  <c r="BB10" i="1"/>
  <c r="T11" i="1"/>
  <c r="X11" i="1"/>
  <c r="AB11" i="1"/>
  <c r="AF11" i="1"/>
  <c r="AJ11" i="1"/>
  <c r="AN11" i="1"/>
  <c r="AR11" i="1"/>
  <c r="AV11" i="1"/>
  <c r="U3" i="1"/>
  <c r="Y3" i="1"/>
  <c r="AC3" i="1"/>
  <c r="AG3" i="1"/>
  <c r="AK3" i="1"/>
  <c r="AO3" i="1"/>
  <c r="AS3" i="1"/>
  <c r="AW3" i="1"/>
  <c r="BA3" i="1"/>
  <c r="S4" i="1"/>
  <c r="W4" i="1"/>
  <c r="AA4" i="1"/>
  <c r="AE4" i="1"/>
  <c r="AI4" i="1"/>
  <c r="AM4" i="1"/>
  <c r="AQ4" i="1"/>
  <c r="AU4" i="1"/>
  <c r="AY4" i="1"/>
  <c r="BC4" i="1"/>
  <c r="U5" i="1"/>
  <c r="Y5" i="1"/>
  <c r="AC5" i="1"/>
  <c r="AG5" i="1"/>
  <c r="AK5" i="1"/>
  <c r="AO5" i="1"/>
  <c r="AS5" i="1"/>
  <c r="AW5" i="1"/>
  <c r="BA5" i="1"/>
  <c r="S6" i="1"/>
  <c r="W6" i="1"/>
  <c r="AA6" i="1"/>
  <c r="AE6" i="1"/>
  <c r="AI6" i="1"/>
  <c r="AM6" i="1"/>
  <c r="AQ6" i="1"/>
  <c r="AU6" i="1"/>
  <c r="AY6" i="1"/>
  <c r="BC6" i="1"/>
  <c r="U7" i="1"/>
  <c r="Y7" i="1"/>
  <c r="AC7" i="1"/>
  <c r="AG7" i="1"/>
  <c r="AK7" i="1"/>
  <c r="AO7" i="1"/>
  <c r="AS7" i="1"/>
  <c r="AW7" i="1"/>
  <c r="BA7" i="1"/>
  <c r="S8" i="1"/>
  <c r="W8" i="1"/>
  <c r="AA8" i="1"/>
  <c r="AE8" i="1"/>
  <c r="AI8" i="1"/>
  <c r="AM8" i="1"/>
  <c r="AQ8" i="1"/>
  <c r="AU8" i="1"/>
  <c r="AY8" i="1"/>
  <c r="BC8" i="1"/>
  <c r="U9" i="1"/>
  <c r="Y9" i="1"/>
  <c r="AC9" i="1"/>
  <c r="AG9" i="1"/>
  <c r="AK9" i="1"/>
  <c r="AO9" i="1"/>
  <c r="AS9" i="1"/>
  <c r="AW9" i="1"/>
  <c r="BA9" i="1"/>
  <c r="S10" i="1"/>
  <c r="W10" i="1"/>
  <c r="AA10" i="1"/>
  <c r="AE10" i="1"/>
  <c r="AI10" i="1"/>
  <c r="AM10" i="1"/>
  <c r="AQ10" i="1"/>
  <c r="AU10" i="1"/>
  <c r="AY10" i="1"/>
  <c r="BC10" i="1"/>
  <c r="U11" i="1"/>
  <c r="Y11" i="1"/>
  <c r="AC11" i="1"/>
  <c r="AG11" i="1"/>
  <c r="AK11" i="1"/>
  <c r="AO11" i="1"/>
  <c r="AS11" i="1"/>
  <c r="AW11" i="1"/>
  <c r="BA11" i="1"/>
  <c r="V3" i="1"/>
  <c r="Z3" i="1"/>
  <c r="AD3" i="1"/>
  <c r="AH3" i="1"/>
  <c r="AL3" i="1"/>
  <c r="AP3" i="1"/>
  <c r="AT3" i="1"/>
  <c r="AX3" i="1"/>
  <c r="BB3" i="1"/>
  <c r="T4" i="1"/>
  <c r="X4" i="1"/>
  <c r="AB4" i="1"/>
  <c r="AF4" i="1"/>
  <c r="AJ4" i="1"/>
  <c r="AN4" i="1"/>
  <c r="AR4" i="1"/>
  <c r="AV4" i="1"/>
  <c r="AZ4" i="1"/>
  <c r="BD4" i="1"/>
  <c r="V5" i="1"/>
  <c r="Z5" i="1"/>
  <c r="AD5" i="1"/>
  <c r="AH5" i="1"/>
  <c r="AL5" i="1"/>
  <c r="AP5" i="1"/>
  <c r="AT5" i="1"/>
  <c r="AX5" i="1"/>
  <c r="BB5" i="1"/>
  <c r="T6" i="1"/>
  <c r="X6" i="1"/>
  <c r="AB6" i="1"/>
  <c r="AF6" i="1"/>
  <c r="AJ6" i="1"/>
  <c r="AN6" i="1"/>
  <c r="AR6" i="1"/>
  <c r="AV6" i="1"/>
  <c r="AZ6" i="1"/>
  <c r="BD6" i="1"/>
  <c r="V7" i="1"/>
  <c r="Z7" i="1"/>
  <c r="AD7" i="1"/>
  <c r="AH7" i="1"/>
  <c r="AL7" i="1"/>
  <c r="AP7" i="1"/>
  <c r="AT7" i="1"/>
  <c r="AX7" i="1"/>
  <c r="BB7" i="1"/>
  <c r="T8" i="1"/>
  <c r="X8" i="1"/>
  <c r="AB8" i="1"/>
  <c r="AF8" i="1"/>
  <c r="AJ8" i="1"/>
  <c r="AN8" i="1"/>
  <c r="AR8" i="1"/>
  <c r="AV8" i="1"/>
  <c r="AZ8" i="1"/>
  <c r="BD8" i="1"/>
  <c r="V9" i="1"/>
  <c r="Z9" i="1"/>
  <c r="AD9" i="1"/>
  <c r="AH9" i="1"/>
  <c r="AL9" i="1"/>
  <c r="AP9" i="1"/>
  <c r="AT9" i="1"/>
  <c r="AX9" i="1"/>
  <c r="BB9" i="1"/>
  <c r="T10" i="1"/>
  <c r="X10" i="1"/>
  <c r="AB10" i="1"/>
  <c r="AF10" i="1"/>
  <c r="AJ10" i="1"/>
  <c r="AN10" i="1"/>
  <c r="AR10" i="1"/>
  <c r="AV10" i="1"/>
  <c r="AZ10" i="1"/>
  <c r="BD10" i="1"/>
  <c r="V11" i="1"/>
  <c r="Z11" i="1"/>
  <c r="AD11" i="1"/>
  <c r="AT11" i="1"/>
  <c r="BC11" i="1"/>
  <c r="U12" i="1"/>
  <c r="Y12" i="1"/>
  <c r="AC12" i="1"/>
  <c r="AG12" i="1"/>
  <c r="AK12" i="1"/>
  <c r="AO12" i="1"/>
  <c r="AS12" i="1"/>
  <c r="AW12" i="1"/>
  <c r="BA12" i="1"/>
  <c r="S13" i="1"/>
  <c r="W13" i="1"/>
  <c r="AA13" i="1"/>
  <c r="AE13" i="1"/>
  <c r="AI13" i="1"/>
  <c r="AM13" i="1"/>
  <c r="AQ13" i="1"/>
  <c r="AU13" i="1"/>
  <c r="AY13" i="1"/>
  <c r="BC13" i="1"/>
  <c r="U14" i="1"/>
  <c r="Y14" i="1"/>
  <c r="AC14" i="1"/>
  <c r="AG14" i="1"/>
  <c r="AK14" i="1"/>
  <c r="AO14" i="1"/>
  <c r="AS14" i="1"/>
  <c r="AW14" i="1"/>
  <c r="BA14" i="1"/>
  <c r="S15" i="1"/>
  <c r="W15" i="1"/>
  <c r="AA15" i="1"/>
  <c r="AE15" i="1"/>
  <c r="AI15" i="1"/>
  <c r="AM15" i="1"/>
  <c r="AQ15" i="1"/>
  <c r="AU15" i="1"/>
  <c r="AY15" i="1"/>
  <c r="BC15" i="1"/>
  <c r="U16" i="1"/>
  <c r="Y16" i="1"/>
  <c r="AC16" i="1"/>
  <c r="AG16" i="1"/>
  <c r="AK16" i="1"/>
  <c r="AO16" i="1"/>
  <c r="AS16" i="1"/>
  <c r="AW16" i="1"/>
  <c r="BA16" i="1"/>
  <c r="S17" i="1"/>
  <c r="W17" i="1"/>
  <c r="AA17" i="1"/>
  <c r="AE17" i="1"/>
  <c r="AI17" i="1"/>
  <c r="AM17" i="1"/>
  <c r="AQ17" i="1"/>
  <c r="AU17" i="1"/>
  <c r="AY17" i="1"/>
  <c r="BC17" i="1"/>
  <c r="U18" i="1"/>
  <c r="Y18" i="1"/>
  <c r="AC18" i="1"/>
  <c r="AG18" i="1"/>
  <c r="AK18" i="1"/>
  <c r="AO18" i="1"/>
  <c r="AS18" i="1"/>
  <c r="AW18" i="1"/>
  <c r="BA18" i="1"/>
  <c r="S19" i="1"/>
  <c r="W19" i="1"/>
  <c r="AA19" i="1"/>
  <c r="AE19" i="1"/>
  <c r="AI19" i="1"/>
  <c r="AM19" i="1"/>
  <c r="AQ19" i="1"/>
  <c r="AU19" i="1"/>
  <c r="AY19" i="1"/>
  <c r="BC19" i="1"/>
  <c r="U20" i="1"/>
  <c r="Y20" i="1"/>
  <c r="AC20" i="1"/>
  <c r="AG20" i="1"/>
  <c r="AH11" i="1"/>
  <c r="AX11" i="1"/>
  <c r="BD11" i="1"/>
  <c r="V12" i="1"/>
  <c r="Z12" i="1"/>
  <c r="AD12" i="1"/>
  <c r="AH12" i="1"/>
  <c r="AL12" i="1"/>
  <c r="AP12" i="1"/>
  <c r="AT12" i="1"/>
  <c r="AX12" i="1"/>
  <c r="BB12" i="1"/>
  <c r="T13" i="1"/>
  <c r="X13" i="1"/>
  <c r="AB13" i="1"/>
  <c r="AF13" i="1"/>
  <c r="AJ13" i="1"/>
  <c r="AN13" i="1"/>
  <c r="AR13" i="1"/>
  <c r="AV13" i="1"/>
  <c r="AZ13" i="1"/>
  <c r="BD13" i="1"/>
  <c r="V14" i="1"/>
  <c r="Z14" i="1"/>
  <c r="AD14" i="1"/>
  <c r="AH14" i="1"/>
  <c r="AL14" i="1"/>
  <c r="AP14" i="1"/>
  <c r="AT14" i="1"/>
  <c r="AX14" i="1"/>
  <c r="BB14" i="1"/>
  <c r="T15" i="1"/>
  <c r="X15" i="1"/>
  <c r="AB15" i="1"/>
  <c r="AF15" i="1"/>
  <c r="AJ15" i="1"/>
  <c r="AN15" i="1"/>
  <c r="AR15" i="1"/>
  <c r="AV15" i="1"/>
  <c r="AZ15" i="1"/>
  <c r="BD15" i="1"/>
  <c r="V16" i="1"/>
  <c r="Z16" i="1"/>
  <c r="AD16" i="1"/>
  <c r="AH16" i="1"/>
  <c r="AL16" i="1"/>
  <c r="AP16" i="1"/>
  <c r="AT16" i="1"/>
  <c r="AX16" i="1"/>
  <c r="BB16" i="1"/>
  <c r="T17" i="1"/>
  <c r="X17" i="1"/>
  <c r="AB17" i="1"/>
  <c r="AF17" i="1"/>
  <c r="AJ17" i="1"/>
  <c r="AN17" i="1"/>
  <c r="AR17" i="1"/>
  <c r="AV17" i="1"/>
  <c r="AZ17" i="1"/>
  <c r="BD17" i="1"/>
  <c r="V18" i="1"/>
  <c r="Z18" i="1"/>
  <c r="AD18" i="1"/>
  <c r="AH18" i="1"/>
  <c r="AL18" i="1"/>
  <c r="AP18" i="1"/>
  <c r="AT18" i="1"/>
  <c r="AX18" i="1"/>
  <c r="BB18" i="1"/>
  <c r="T19" i="1"/>
  <c r="X19" i="1"/>
  <c r="AL11" i="1"/>
  <c r="AZ11" i="1"/>
  <c r="S12" i="1"/>
  <c r="W12" i="1"/>
  <c r="AA12" i="1"/>
  <c r="AE12" i="1"/>
  <c r="AI12" i="1"/>
  <c r="AM12" i="1"/>
  <c r="AQ12" i="1"/>
  <c r="AU12" i="1"/>
  <c r="AY12" i="1"/>
  <c r="BC12" i="1"/>
  <c r="U13" i="1"/>
  <c r="Y13" i="1"/>
  <c r="AC13" i="1"/>
  <c r="AG13" i="1"/>
  <c r="AK13" i="1"/>
  <c r="AO13" i="1"/>
  <c r="AS13" i="1"/>
  <c r="AW13" i="1"/>
  <c r="BA13" i="1"/>
  <c r="S14" i="1"/>
  <c r="W14" i="1"/>
  <c r="AA14" i="1"/>
  <c r="AE14" i="1"/>
  <c r="AI14" i="1"/>
  <c r="AM14" i="1"/>
  <c r="AQ14" i="1"/>
  <c r="AU14" i="1"/>
  <c r="AY14" i="1"/>
  <c r="BC14" i="1"/>
  <c r="U15" i="1"/>
  <c r="Y15" i="1"/>
  <c r="AC15" i="1"/>
  <c r="AG15" i="1"/>
  <c r="AK15" i="1"/>
  <c r="AO15" i="1"/>
  <c r="AS15" i="1"/>
  <c r="AW15" i="1"/>
  <c r="BA15" i="1"/>
  <c r="S16" i="1"/>
  <c r="W16" i="1"/>
  <c r="AA16" i="1"/>
  <c r="AE16" i="1"/>
  <c r="AI16" i="1"/>
  <c r="AM16" i="1"/>
  <c r="AQ16" i="1"/>
  <c r="AU16" i="1"/>
  <c r="AY16" i="1"/>
  <c r="BC16" i="1"/>
  <c r="U17" i="1"/>
  <c r="Y17" i="1"/>
  <c r="AC17" i="1"/>
  <c r="AG17" i="1"/>
  <c r="AK17" i="1"/>
  <c r="AO17" i="1"/>
  <c r="AS17" i="1"/>
  <c r="AW17" i="1"/>
  <c r="BA17" i="1"/>
  <c r="S18" i="1"/>
  <c r="W18" i="1"/>
  <c r="AA18" i="1"/>
  <c r="AE18" i="1"/>
  <c r="AI18" i="1"/>
  <c r="AM18" i="1"/>
  <c r="AQ18" i="1"/>
  <c r="AU18" i="1"/>
  <c r="AY18" i="1"/>
  <c r="BC18" i="1"/>
  <c r="U19" i="1"/>
  <c r="Y19" i="1"/>
  <c r="AC19" i="1"/>
  <c r="AG19" i="1"/>
  <c r="AK19" i="1"/>
  <c r="AO19" i="1"/>
  <c r="AS19" i="1"/>
  <c r="AW19" i="1"/>
  <c r="BA19" i="1"/>
  <c r="S20" i="1"/>
  <c r="W20" i="1"/>
  <c r="AA20" i="1"/>
  <c r="AE20" i="1"/>
  <c r="AI20" i="1"/>
  <c r="AM20" i="1"/>
  <c r="AQ20" i="1"/>
  <c r="AP11" i="1"/>
  <c r="BB11" i="1"/>
  <c r="T12" i="1"/>
  <c r="X12" i="1"/>
  <c r="AB12" i="1"/>
  <c r="AF12" i="1"/>
  <c r="AJ12" i="1"/>
  <c r="AN12" i="1"/>
  <c r="AR12" i="1"/>
  <c r="AV12" i="1"/>
  <c r="AZ12" i="1"/>
  <c r="BD12" i="1"/>
  <c r="V13" i="1"/>
  <c r="Z13" i="1"/>
  <c r="AD13" i="1"/>
  <c r="AH13" i="1"/>
  <c r="AL13" i="1"/>
  <c r="AP13" i="1"/>
  <c r="AT13" i="1"/>
  <c r="AX13" i="1"/>
  <c r="BB13" i="1"/>
  <c r="T14" i="1"/>
  <c r="X14" i="1"/>
  <c r="AB14" i="1"/>
  <c r="AF14" i="1"/>
  <c r="AJ14" i="1"/>
  <c r="AN14" i="1"/>
  <c r="AR14" i="1"/>
  <c r="AV14" i="1"/>
  <c r="AZ14" i="1"/>
  <c r="BD14" i="1"/>
  <c r="V15" i="1"/>
  <c r="Z15" i="1"/>
  <c r="AD15" i="1"/>
  <c r="AH15" i="1"/>
  <c r="AL15" i="1"/>
  <c r="AP15" i="1"/>
  <c r="AT15" i="1"/>
  <c r="AX15" i="1"/>
  <c r="BB15" i="1"/>
  <c r="T16" i="1"/>
  <c r="X16" i="1"/>
  <c r="AB16" i="1"/>
  <c r="AF16" i="1"/>
  <c r="AJ16" i="1"/>
  <c r="AN16" i="1"/>
  <c r="AR16" i="1"/>
  <c r="AV16" i="1"/>
  <c r="AZ16" i="1"/>
  <c r="BD16" i="1"/>
  <c r="V17" i="1"/>
  <c r="Z17" i="1"/>
  <c r="AD17" i="1"/>
  <c r="AH17" i="1"/>
  <c r="AL17" i="1"/>
  <c r="AP17" i="1"/>
  <c r="AT17" i="1"/>
  <c r="AX17" i="1"/>
  <c r="BB17" i="1"/>
  <c r="T18" i="1"/>
  <c r="X18" i="1"/>
  <c r="AB18" i="1"/>
  <c r="AF18" i="1"/>
  <c r="AJ18" i="1"/>
  <c r="AN18" i="1"/>
  <c r="AR18" i="1"/>
  <c r="AV18" i="1"/>
  <c r="AZ18" i="1"/>
  <c r="BD18" i="1"/>
  <c r="V19" i="1"/>
  <c r="Z19" i="1"/>
  <c r="AD19" i="1"/>
  <c r="AH19" i="1"/>
  <c r="AL19" i="1"/>
  <c r="AP19" i="1"/>
  <c r="AT19" i="1"/>
  <c r="AX19" i="1"/>
  <c r="BB19" i="1"/>
  <c r="T20" i="1"/>
  <c r="X20" i="1"/>
  <c r="AB20" i="1"/>
  <c r="AF20" i="1"/>
  <c r="AJ20" i="1"/>
  <c r="AN20" i="1"/>
  <c r="AR20" i="1"/>
  <c r="AB19" i="1"/>
  <c r="AR19" i="1"/>
  <c r="V20" i="1"/>
  <c r="AK20" i="1"/>
  <c r="AS20" i="1"/>
  <c r="AW20" i="1"/>
  <c r="BA20" i="1"/>
  <c r="S21" i="1"/>
  <c r="W21" i="1"/>
  <c r="AA21" i="1"/>
  <c r="AE21" i="1"/>
  <c r="AI21" i="1"/>
  <c r="AM21" i="1"/>
  <c r="AQ21" i="1"/>
  <c r="AU21" i="1"/>
  <c r="AY21" i="1"/>
  <c r="BC21" i="1"/>
  <c r="U22" i="1"/>
  <c r="Y22" i="1"/>
  <c r="AC22" i="1"/>
  <c r="AG22" i="1"/>
  <c r="AK22" i="1"/>
  <c r="AO22" i="1"/>
  <c r="AS22" i="1"/>
  <c r="AW22" i="1"/>
  <c r="BA22" i="1"/>
  <c r="S23" i="1"/>
  <c r="W23" i="1"/>
  <c r="AA23" i="1"/>
  <c r="AE23" i="1"/>
  <c r="AI23" i="1"/>
  <c r="AM23" i="1"/>
  <c r="AQ23" i="1"/>
  <c r="AU23" i="1"/>
  <c r="AY23" i="1"/>
  <c r="BC23" i="1"/>
  <c r="U24" i="1"/>
  <c r="Y24" i="1"/>
  <c r="AC24" i="1"/>
  <c r="AG24" i="1"/>
  <c r="AK24" i="1"/>
  <c r="AO24" i="1"/>
  <c r="AS24" i="1"/>
  <c r="AW24" i="1"/>
  <c r="BA24" i="1"/>
  <c r="S25" i="1"/>
  <c r="W25" i="1"/>
  <c r="AA25" i="1"/>
  <c r="AE25" i="1"/>
  <c r="AI25" i="1"/>
  <c r="AM25" i="1"/>
  <c r="AQ25" i="1"/>
  <c r="AU25" i="1"/>
  <c r="AY25" i="1"/>
  <c r="BC25" i="1"/>
  <c r="U26" i="1"/>
  <c r="Y26" i="1"/>
  <c r="AC26" i="1"/>
  <c r="AG26" i="1"/>
  <c r="AK26" i="1"/>
  <c r="AO26" i="1"/>
  <c r="AS26" i="1"/>
  <c r="AW26" i="1"/>
  <c r="BA26" i="1"/>
  <c r="S27" i="1"/>
  <c r="W27" i="1"/>
  <c r="AA27" i="1"/>
  <c r="AE27" i="1"/>
  <c r="AI27" i="1"/>
  <c r="AM27" i="1"/>
  <c r="AQ27" i="1"/>
  <c r="AU27" i="1"/>
  <c r="AY27" i="1"/>
  <c r="BC27" i="1"/>
  <c r="U28" i="1"/>
  <c r="Y28" i="1"/>
  <c r="AC28" i="1"/>
  <c r="AG28" i="1"/>
  <c r="AK28" i="1"/>
  <c r="AO28" i="1"/>
  <c r="AS28" i="1"/>
  <c r="AW28" i="1"/>
  <c r="BA28" i="1"/>
  <c r="S29" i="1"/>
  <c r="W29" i="1"/>
  <c r="AA29" i="1"/>
  <c r="AE29" i="1"/>
  <c r="AI29" i="1"/>
  <c r="AM29" i="1"/>
  <c r="AQ29" i="1"/>
  <c r="AF19" i="1"/>
  <c r="AV19" i="1"/>
  <c r="Z20" i="1"/>
  <c r="AL20" i="1"/>
  <c r="AT20" i="1"/>
  <c r="AX20" i="1"/>
  <c r="BB20" i="1"/>
  <c r="T21" i="1"/>
  <c r="X21" i="1"/>
  <c r="AB21" i="1"/>
  <c r="AF21" i="1"/>
  <c r="AJ21" i="1"/>
  <c r="AN21" i="1"/>
  <c r="AR21" i="1"/>
  <c r="AV21" i="1"/>
  <c r="AZ21" i="1"/>
  <c r="BD21" i="1"/>
  <c r="V22" i="1"/>
  <c r="Z22" i="1"/>
  <c r="AD22" i="1"/>
  <c r="AH22" i="1"/>
  <c r="AL22" i="1"/>
  <c r="AP22" i="1"/>
  <c r="AT22" i="1"/>
  <c r="AX22" i="1"/>
  <c r="BB22" i="1"/>
  <c r="T23" i="1"/>
  <c r="X23" i="1"/>
  <c r="AB23" i="1"/>
  <c r="AF23" i="1"/>
  <c r="AJ23" i="1"/>
  <c r="AN23" i="1"/>
  <c r="AR23" i="1"/>
  <c r="AV23" i="1"/>
  <c r="AZ23" i="1"/>
  <c r="BD23" i="1"/>
  <c r="V24" i="1"/>
  <c r="Z24" i="1"/>
  <c r="AD24" i="1"/>
  <c r="AH24" i="1"/>
  <c r="AL24" i="1"/>
  <c r="AP24" i="1"/>
  <c r="AT24" i="1"/>
  <c r="AX24" i="1"/>
  <c r="BB24" i="1"/>
  <c r="T25" i="1"/>
  <c r="X25" i="1"/>
  <c r="AB25" i="1"/>
  <c r="AF25" i="1"/>
  <c r="AJ25" i="1"/>
  <c r="AN25" i="1"/>
  <c r="AR25" i="1"/>
  <c r="AV25" i="1"/>
  <c r="AZ25" i="1"/>
  <c r="BD25" i="1"/>
  <c r="V26" i="1"/>
  <c r="Z26" i="1"/>
  <c r="AD26" i="1"/>
  <c r="AH26" i="1"/>
  <c r="AL26" i="1"/>
  <c r="AP26" i="1"/>
  <c r="AT26" i="1"/>
  <c r="AX26" i="1"/>
  <c r="BB26" i="1"/>
  <c r="T27" i="1"/>
  <c r="X27" i="1"/>
  <c r="AB27" i="1"/>
  <c r="AF27" i="1"/>
  <c r="AJ27" i="1"/>
  <c r="AN27" i="1"/>
  <c r="AR27" i="1"/>
  <c r="AV27" i="1"/>
  <c r="AZ27" i="1"/>
  <c r="AJ19" i="1"/>
  <c r="AZ19" i="1"/>
  <c r="AD20" i="1"/>
  <c r="AO20" i="1"/>
  <c r="AU20" i="1"/>
  <c r="AY20" i="1"/>
  <c r="BC20" i="1"/>
  <c r="U21" i="1"/>
  <c r="Y21" i="1"/>
  <c r="AC21" i="1"/>
  <c r="AG21" i="1"/>
  <c r="AK21" i="1"/>
  <c r="AO21" i="1"/>
  <c r="AS21" i="1"/>
  <c r="AW21" i="1"/>
  <c r="BA21" i="1"/>
  <c r="S22" i="1"/>
  <c r="W22" i="1"/>
  <c r="AA22" i="1"/>
  <c r="AE22" i="1"/>
  <c r="AI22" i="1"/>
  <c r="AM22" i="1"/>
  <c r="AQ22" i="1"/>
  <c r="AU22" i="1"/>
  <c r="AY22" i="1"/>
  <c r="BC22" i="1"/>
  <c r="U23" i="1"/>
  <c r="Y23" i="1"/>
  <c r="AC23" i="1"/>
  <c r="AG23" i="1"/>
  <c r="AK23" i="1"/>
  <c r="AO23" i="1"/>
  <c r="AS23" i="1"/>
  <c r="AW23" i="1"/>
  <c r="BA23" i="1"/>
  <c r="S24" i="1"/>
  <c r="W24" i="1"/>
  <c r="AA24" i="1"/>
  <c r="AE24" i="1"/>
  <c r="AI24" i="1"/>
  <c r="AM24" i="1"/>
  <c r="AQ24" i="1"/>
  <c r="AU24" i="1"/>
  <c r="AY24" i="1"/>
  <c r="BC24" i="1"/>
  <c r="U25" i="1"/>
  <c r="Y25" i="1"/>
  <c r="AC25" i="1"/>
  <c r="AG25" i="1"/>
  <c r="AK25" i="1"/>
  <c r="AO25" i="1"/>
  <c r="AS25" i="1"/>
  <c r="AW25" i="1"/>
  <c r="BA25" i="1"/>
  <c r="S26" i="1"/>
  <c r="W26" i="1"/>
  <c r="AA26" i="1"/>
  <c r="AE26" i="1"/>
  <c r="AI26" i="1"/>
  <c r="AM26" i="1"/>
  <c r="AQ26" i="1"/>
  <c r="AU26" i="1"/>
  <c r="AY26" i="1"/>
  <c r="BC26" i="1"/>
  <c r="U27" i="1"/>
  <c r="Y27" i="1"/>
  <c r="AC27" i="1"/>
  <c r="AG27" i="1"/>
  <c r="AK27" i="1"/>
  <c r="AO27" i="1"/>
  <c r="AS27" i="1"/>
  <c r="AW27" i="1"/>
  <c r="BA27" i="1"/>
  <c r="S28" i="1"/>
  <c r="W28" i="1"/>
  <c r="AA28" i="1"/>
  <c r="AE28" i="1"/>
  <c r="AI28" i="1"/>
  <c r="AM28" i="1"/>
  <c r="AQ28" i="1"/>
  <c r="AU28" i="1"/>
  <c r="AY28" i="1"/>
  <c r="BC28" i="1"/>
  <c r="U29" i="1"/>
  <c r="Y29" i="1"/>
  <c r="AC29" i="1"/>
  <c r="AG29" i="1"/>
  <c r="AK29" i="1"/>
  <c r="AN19" i="1"/>
  <c r="BD19" i="1"/>
  <c r="AH20" i="1"/>
  <c r="AP20" i="1"/>
  <c r="AV20" i="1"/>
  <c r="AZ20" i="1"/>
  <c r="BD20" i="1"/>
  <c r="V21" i="1"/>
  <c r="Z21" i="1"/>
  <c r="AD21" i="1"/>
  <c r="AH21" i="1"/>
  <c r="AL21" i="1"/>
  <c r="AP21" i="1"/>
  <c r="AT21" i="1"/>
  <c r="AX21" i="1"/>
  <c r="BB21" i="1"/>
  <c r="T22" i="1"/>
  <c r="X22" i="1"/>
  <c r="AB22" i="1"/>
  <c r="AF22" i="1"/>
  <c r="AJ22" i="1"/>
  <c r="AN22" i="1"/>
  <c r="AR22" i="1"/>
  <c r="AV22" i="1"/>
  <c r="AZ22" i="1"/>
  <c r="BD22" i="1"/>
  <c r="V23" i="1"/>
  <c r="Z23" i="1"/>
  <c r="AD23" i="1"/>
  <c r="AH23" i="1"/>
  <c r="AL23" i="1"/>
  <c r="AP23" i="1"/>
  <c r="AT23" i="1"/>
  <c r="AX23" i="1"/>
  <c r="BB23" i="1"/>
  <c r="T24" i="1"/>
  <c r="X24" i="1"/>
  <c r="AB24" i="1"/>
  <c r="AF24" i="1"/>
  <c r="AJ24" i="1"/>
  <c r="AN24" i="1"/>
  <c r="AR24" i="1"/>
  <c r="AV24" i="1"/>
  <c r="AZ24" i="1"/>
  <c r="BD24" i="1"/>
  <c r="V25" i="1"/>
  <c r="Z25" i="1"/>
  <c r="AD25" i="1"/>
  <c r="AH25" i="1"/>
  <c r="AL25" i="1"/>
  <c r="AP25" i="1"/>
  <c r="AT25" i="1"/>
  <c r="AX25" i="1"/>
  <c r="BB25" i="1"/>
  <c r="T26" i="1"/>
  <c r="X26" i="1"/>
  <c r="AB26" i="1"/>
  <c r="AF26" i="1"/>
  <c r="AJ26" i="1"/>
  <c r="AN26" i="1"/>
  <c r="AR26" i="1"/>
  <c r="AV26" i="1"/>
  <c r="AZ26" i="1"/>
  <c r="BD26" i="1"/>
  <c r="V27" i="1"/>
  <c r="Z27" i="1"/>
  <c r="AD27" i="1"/>
  <c r="AH27" i="1"/>
  <c r="AL27" i="1"/>
  <c r="AP27" i="1"/>
  <c r="AT27" i="1"/>
  <c r="AX27" i="1"/>
  <c r="BB27" i="1"/>
  <c r="T28" i="1"/>
  <c r="X28" i="1"/>
  <c r="AB28" i="1"/>
  <c r="AF28" i="1"/>
  <c r="AJ28" i="1"/>
  <c r="AN28" i="1"/>
  <c r="AR28" i="1"/>
  <c r="AV28" i="1"/>
  <c r="AZ28" i="1"/>
  <c r="BD28" i="1"/>
  <c r="V29" i="1"/>
  <c r="Z29" i="1"/>
  <c r="BD27" i="1"/>
  <c r="AH28" i="1"/>
  <c r="AX28" i="1"/>
  <c r="AB29" i="1"/>
  <c r="AJ29" i="1"/>
  <c r="AP29" i="1"/>
  <c r="AU29" i="1"/>
  <c r="AY29" i="1"/>
  <c r="BC29" i="1"/>
  <c r="U30" i="1"/>
  <c r="Y30" i="1"/>
  <c r="AC30" i="1"/>
  <c r="AG30" i="1"/>
  <c r="AK30" i="1"/>
  <c r="AO30" i="1"/>
  <c r="AS30" i="1"/>
  <c r="AW30" i="1"/>
  <c r="BA30" i="1"/>
  <c r="S31" i="1"/>
  <c r="W31" i="1"/>
  <c r="AA31" i="1"/>
  <c r="AE31" i="1"/>
  <c r="AI31" i="1"/>
  <c r="AM31" i="1"/>
  <c r="AQ31" i="1"/>
  <c r="AU31" i="1"/>
  <c r="AY31" i="1"/>
  <c r="BC31" i="1"/>
  <c r="U32" i="1"/>
  <c r="Y32" i="1"/>
  <c r="AC32" i="1"/>
  <c r="AG32" i="1"/>
  <c r="AK32" i="1"/>
  <c r="AO32" i="1"/>
  <c r="AS32" i="1"/>
  <c r="AW32" i="1"/>
  <c r="BA32" i="1"/>
  <c r="S33" i="1"/>
  <c r="W33" i="1"/>
  <c r="AA33" i="1"/>
  <c r="AE33" i="1"/>
  <c r="AI33" i="1"/>
  <c r="AM33" i="1"/>
  <c r="AQ33" i="1"/>
  <c r="AU33" i="1"/>
  <c r="AY33" i="1"/>
  <c r="BC33" i="1"/>
  <c r="U34" i="1"/>
  <c r="Y34" i="1"/>
  <c r="AC34" i="1"/>
  <c r="AG34" i="1"/>
  <c r="AK34" i="1"/>
  <c r="AO34" i="1"/>
  <c r="AS34" i="1"/>
  <c r="AW34" i="1"/>
  <c r="BA34" i="1"/>
  <c r="S35" i="1"/>
  <c r="W35" i="1"/>
  <c r="AA35" i="1"/>
  <c r="AE35" i="1"/>
  <c r="AI35" i="1"/>
  <c r="AM35" i="1"/>
  <c r="AQ35" i="1"/>
  <c r="AU35" i="1"/>
  <c r="AY35" i="1"/>
  <c r="V28" i="1"/>
  <c r="AL28" i="1"/>
  <c r="BB28" i="1"/>
  <c r="AD29" i="1"/>
  <c r="AL29" i="1"/>
  <c r="AR29" i="1"/>
  <c r="AV29" i="1"/>
  <c r="AZ29" i="1"/>
  <c r="BD29" i="1"/>
  <c r="V30" i="1"/>
  <c r="Z30" i="1"/>
  <c r="AD30" i="1"/>
  <c r="AH30" i="1"/>
  <c r="AL30" i="1"/>
  <c r="AP30" i="1"/>
  <c r="AT30" i="1"/>
  <c r="AX30" i="1"/>
  <c r="BB30" i="1"/>
  <c r="T31" i="1"/>
  <c r="X31" i="1"/>
  <c r="AB31" i="1"/>
  <c r="AF31" i="1"/>
  <c r="AJ31" i="1"/>
  <c r="AN31" i="1"/>
  <c r="AR31" i="1"/>
  <c r="AV31" i="1"/>
  <c r="AZ31" i="1"/>
  <c r="BD31" i="1"/>
  <c r="V32" i="1"/>
  <c r="Z32" i="1"/>
  <c r="AD32" i="1"/>
  <c r="AH32" i="1"/>
  <c r="AL32" i="1"/>
  <c r="AP32" i="1"/>
  <c r="AT32" i="1"/>
  <c r="AX32" i="1"/>
  <c r="BB32" i="1"/>
  <c r="T33" i="1"/>
  <c r="X33" i="1"/>
  <c r="AB33" i="1"/>
  <c r="AF33" i="1"/>
  <c r="AJ33" i="1"/>
  <c r="AN33" i="1"/>
  <c r="AR33" i="1"/>
  <c r="AV33" i="1"/>
  <c r="AZ33" i="1"/>
  <c r="BD33" i="1"/>
  <c r="V34" i="1"/>
  <c r="Z34" i="1"/>
  <c r="AD34" i="1"/>
  <c r="AH34" i="1"/>
  <c r="AL34" i="1"/>
  <c r="AP34" i="1"/>
  <c r="AT34" i="1"/>
  <c r="AX34" i="1"/>
  <c r="BB34" i="1"/>
  <c r="T35" i="1"/>
  <c r="X35" i="1"/>
  <c r="AB35" i="1"/>
  <c r="AF35" i="1"/>
  <c r="AJ35" i="1"/>
  <c r="AN35" i="1"/>
  <c r="AR35" i="1"/>
  <c r="AV35" i="1"/>
  <c r="AZ35" i="1"/>
  <c r="BD35" i="1"/>
  <c r="V36" i="1"/>
  <c r="Z36" i="1"/>
  <c r="AD36" i="1"/>
  <c r="AH36" i="1"/>
  <c r="AL36" i="1"/>
  <c r="AP36" i="1"/>
  <c r="AT36" i="1"/>
  <c r="AX36" i="1"/>
  <c r="BB36" i="1"/>
  <c r="T37" i="1"/>
  <c r="X37" i="1"/>
  <c r="AB37" i="1"/>
  <c r="AF37" i="1"/>
  <c r="AJ37" i="1"/>
  <c r="AN37" i="1"/>
  <c r="AR37" i="1"/>
  <c r="AV37" i="1"/>
  <c r="AZ37" i="1"/>
  <c r="BD37" i="1"/>
  <c r="Z28" i="1"/>
  <c r="AP28" i="1"/>
  <c r="T29" i="1"/>
  <c r="AF29" i="1"/>
  <c r="AN29" i="1"/>
  <c r="AS29" i="1"/>
  <c r="AW29" i="1"/>
  <c r="BA29" i="1"/>
  <c r="S30" i="1"/>
  <c r="W30" i="1"/>
  <c r="AA30" i="1"/>
  <c r="AE30" i="1"/>
  <c r="AI30" i="1"/>
  <c r="AM30" i="1"/>
  <c r="AQ30" i="1"/>
  <c r="AU30" i="1"/>
  <c r="AY30" i="1"/>
  <c r="BC30" i="1"/>
  <c r="U31" i="1"/>
  <c r="Y31" i="1"/>
  <c r="AC31" i="1"/>
  <c r="AG31" i="1"/>
  <c r="AK31" i="1"/>
  <c r="AO31" i="1"/>
  <c r="AS31" i="1"/>
  <c r="AW31" i="1"/>
  <c r="BA31" i="1"/>
  <c r="S32" i="1"/>
  <c r="W32" i="1"/>
  <c r="AA32" i="1"/>
  <c r="AE32" i="1"/>
  <c r="AI32" i="1"/>
  <c r="AM32" i="1"/>
  <c r="AQ32" i="1"/>
  <c r="AU32" i="1"/>
  <c r="AY32" i="1"/>
  <c r="BC32" i="1"/>
  <c r="U33" i="1"/>
  <c r="Y33" i="1"/>
  <c r="AC33" i="1"/>
  <c r="AG33" i="1"/>
  <c r="AK33" i="1"/>
  <c r="AO33" i="1"/>
  <c r="AS33" i="1"/>
  <c r="AW33" i="1"/>
  <c r="BA33" i="1"/>
  <c r="S34" i="1"/>
  <c r="W34" i="1"/>
  <c r="AA34" i="1"/>
  <c r="AE34" i="1"/>
  <c r="AI34" i="1"/>
  <c r="AM34" i="1"/>
  <c r="AQ34" i="1"/>
  <c r="AU34" i="1"/>
  <c r="AY34" i="1"/>
  <c r="BC34" i="1"/>
  <c r="U35" i="1"/>
  <c r="Y35" i="1"/>
  <c r="AC35" i="1"/>
  <c r="AG35" i="1"/>
  <c r="AK35" i="1"/>
  <c r="AO35" i="1"/>
  <c r="AS35" i="1"/>
  <c r="AW35" i="1"/>
  <c r="BA35" i="1"/>
  <c r="S36" i="1"/>
  <c r="W36" i="1"/>
  <c r="AA36" i="1"/>
  <c r="AE36" i="1"/>
  <c r="AI36" i="1"/>
  <c r="AM36" i="1"/>
  <c r="AQ36" i="1"/>
  <c r="AU36" i="1"/>
  <c r="AY36" i="1"/>
  <c r="BC36" i="1"/>
  <c r="U37" i="1"/>
  <c r="Y37" i="1"/>
  <c r="AC37" i="1"/>
  <c r="AG37" i="1"/>
  <c r="AK37" i="1"/>
  <c r="AO37" i="1"/>
  <c r="AS37" i="1"/>
  <c r="AW37" i="1"/>
  <c r="BA37" i="1"/>
  <c r="S38" i="1"/>
  <c r="AD28" i="1"/>
  <c r="AT28" i="1"/>
  <c r="X29" i="1"/>
  <c r="AH29" i="1"/>
  <c r="AO29" i="1"/>
  <c r="AT29" i="1"/>
  <c r="AX29" i="1"/>
  <c r="BB29" i="1"/>
  <c r="T30" i="1"/>
  <c r="X30" i="1"/>
  <c r="AB30" i="1"/>
  <c r="AF30" i="1"/>
  <c r="AJ30" i="1"/>
  <c r="AN30" i="1"/>
  <c r="AR30" i="1"/>
  <c r="AV30" i="1"/>
  <c r="AZ30" i="1"/>
  <c r="BD30" i="1"/>
  <c r="V31" i="1"/>
  <c r="Z31" i="1"/>
  <c r="AD31" i="1"/>
  <c r="AH31" i="1"/>
  <c r="AL31" i="1"/>
  <c r="AP31" i="1"/>
  <c r="AT31" i="1"/>
  <c r="AX31" i="1"/>
  <c r="BB31" i="1"/>
  <c r="T32" i="1"/>
  <c r="X32" i="1"/>
  <c r="AB32" i="1"/>
  <c r="AF32" i="1"/>
  <c r="AJ32" i="1"/>
  <c r="AN32" i="1"/>
  <c r="AR32" i="1"/>
  <c r="AV32" i="1"/>
  <c r="AZ32" i="1"/>
  <c r="BD32" i="1"/>
  <c r="V33" i="1"/>
  <c r="Z33" i="1"/>
  <c r="AD33" i="1"/>
  <c r="AH33" i="1"/>
  <c r="AL33" i="1"/>
  <c r="AP33" i="1"/>
  <c r="AT33" i="1"/>
  <c r="AX33" i="1"/>
  <c r="BB33" i="1"/>
  <c r="T34" i="1"/>
  <c r="X34" i="1"/>
  <c r="AB34" i="1"/>
  <c r="AF34" i="1"/>
  <c r="AJ34" i="1"/>
  <c r="AN34" i="1"/>
  <c r="AR34" i="1"/>
  <c r="AV34" i="1"/>
  <c r="AZ34" i="1"/>
  <c r="BD34" i="1"/>
  <c r="AH35" i="1"/>
  <c r="AX35" i="1"/>
  <c r="U36" i="1"/>
  <c r="AC36" i="1"/>
  <c r="AK36" i="1"/>
  <c r="AS36" i="1"/>
  <c r="BA36" i="1"/>
  <c r="W37" i="1"/>
  <c r="AE37" i="1"/>
  <c r="AM37" i="1"/>
  <c r="AU37" i="1"/>
  <c r="BC37" i="1"/>
  <c r="W38" i="1"/>
  <c r="AA38" i="1"/>
  <c r="AE38" i="1"/>
  <c r="AI38" i="1"/>
  <c r="AM38" i="1"/>
  <c r="AQ38" i="1"/>
  <c r="AU38" i="1"/>
  <c r="AY38" i="1"/>
  <c r="BC38" i="1"/>
  <c r="U39" i="1"/>
  <c r="Y39" i="1"/>
  <c r="AC39" i="1"/>
  <c r="AG39" i="1"/>
  <c r="AK39" i="1"/>
  <c r="AO39" i="1"/>
  <c r="AS39" i="1"/>
  <c r="AW39" i="1"/>
  <c r="BA39" i="1"/>
  <c r="S40" i="1"/>
  <c r="W40" i="1"/>
  <c r="AA40" i="1"/>
  <c r="AE40" i="1"/>
  <c r="AI40" i="1"/>
  <c r="AM40" i="1"/>
  <c r="AQ40" i="1"/>
  <c r="AU40" i="1"/>
  <c r="AY40" i="1"/>
  <c r="BC40" i="1"/>
  <c r="U41" i="1"/>
  <c r="Y41" i="1"/>
  <c r="AC41" i="1"/>
  <c r="AG41" i="1"/>
  <c r="AK41" i="1"/>
  <c r="AO41" i="1"/>
  <c r="AS41" i="1"/>
  <c r="AW41" i="1"/>
  <c r="BA41" i="1"/>
  <c r="S42" i="1"/>
  <c r="W42" i="1"/>
  <c r="AA42" i="1"/>
  <c r="AE42" i="1"/>
  <c r="AI42" i="1"/>
  <c r="AM42" i="1"/>
  <c r="AQ42" i="1"/>
  <c r="AU42" i="1"/>
  <c r="AY42" i="1"/>
  <c r="BC42" i="1"/>
  <c r="U43" i="1"/>
  <c r="Y43" i="1"/>
  <c r="AC43" i="1"/>
  <c r="AG43" i="1"/>
  <c r="AK43" i="1"/>
  <c r="AO43" i="1"/>
  <c r="AS43" i="1"/>
  <c r="AW43" i="1"/>
  <c r="BA43" i="1"/>
  <c r="S44" i="1"/>
  <c r="W44" i="1"/>
  <c r="AA44" i="1"/>
  <c r="AE44" i="1"/>
  <c r="AI44" i="1"/>
  <c r="AM44" i="1"/>
  <c r="AQ44" i="1"/>
  <c r="AU44" i="1"/>
  <c r="AY44" i="1"/>
  <c r="BC44" i="1"/>
  <c r="U45" i="1"/>
  <c r="Y45" i="1"/>
  <c r="AC45" i="1"/>
  <c r="AG45" i="1"/>
  <c r="AK45" i="1"/>
  <c r="AO45" i="1"/>
  <c r="AS45" i="1"/>
  <c r="AW45" i="1"/>
  <c r="BA45" i="1"/>
  <c r="S46" i="1"/>
  <c r="W46" i="1"/>
  <c r="AA46" i="1"/>
  <c r="AE46" i="1"/>
  <c r="AI46" i="1"/>
  <c r="AM46" i="1"/>
  <c r="AQ46" i="1"/>
  <c r="AU46" i="1"/>
  <c r="AY46" i="1"/>
  <c r="BC46" i="1"/>
  <c r="U47" i="1"/>
  <c r="Y47" i="1"/>
  <c r="AC47" i="1"/>
  <c r="AG47" i="1"/>
  <c r="AK47" i="1"/>
  <c r="AO47" i="1"/>
  <c r="AS47" i="1"/>
  <c r="AW47" i="1"/>
  <c r="BA47" i="1"/>
  <c r="S48" i="1"/>
  <c r="W48" i="1"/>
  <c r="AA48" i="1"/>
  <c r="AE48" i="1"/>
  <c r="AI48" i="1"/>
  <c r="AM48" i="1"/>
  <c r="AQ48" i="1"/>
  <c r="AU48" i="1"/>
  <c r="AY48" i="1"/>
  <c r="BC48" i="1"/>
  <c r="U49" i="1"/>
  <c r="Y49" i="1"/>
  <c r="AC49" i="1"/>
  <c r="AG49" i="1"/>
  <c r="AK49" i="1"/>
  <c r="AO49" i="1"/>
  <c r="AS49" i="1"/>
  <c r="AW49" i="1"/>
  <c r="BA49" i="1"/>
  <c r="S50" i="1"/>
  <c r="W50" i="1"/>
  <c r="AA50" i="1"/>
  <c r="AE50" i="1"/>
  <c r="AI50" i="1"/>
  <c r="AM50" i="1"/>
  <c r="AQ50" i="1"/>
  <c r="AU50" i="1"/>
  <c r="AY50" i="1"/>
  <c r="BC50" i="1"/>
  <c r="U51" i="1"/>
  <c r="Y51" i="1"/>
  <c r="AC51" i="1"/>
  <c r="AG51" i="1"/>
  <c r="AK51" i="1"/>
  <c r="AO51" i="1"/>
  <c r="AS51" i="1"/>
  <c r="AW51" i="1"/>
  <c r="BA51" i="1"/>
  <c r="S52" i="1"/>
  <c r="W52" i="1"/>
  <c r="AA52" i="1"/>
  <c r="AE52" i="1"/>
  <c r="AI52" i="1"/>
  <c r="AM52" i="1"/>
  <c r="AQ52" i="1"/>
  <c r="AU52" i="1"/>
  <c r="AY52" i="1"/>
  <c r="BC52" i="1"/>
  <c r="U53" i="1"/>
  <c r="Y53" i="1"/>
  <c r="AC53" i="1"/>
  <c r="AG53" i="1"/>
  <c r="AK53" i="1"/>
  <c r="AO53" i="1"/>
  <c r="AS53" i="1"/>
  <c r="AW53" i="1"/>
  <c r="BA53" i="1"/>
  <c r="S54" i="1"/>
  <c r="W54" i="1"/>
  <c r="AA54" i="1"/>
  <c r="AE54" i="1"/>
  <c r="AI54" i="1"/>
  <c r="AM54" i="1"/>
  <c r="V35" i="1"/>
  <c r="AL35" i="1"/>
  <c r="BB35" i="1"/>
  <c r="X36" i="1"/>
  <c r="AF36" i="1"/>
  <c r="AN36" i="1"/>
  <c r="AV36" i="1"/>
  <c r="BD36" i="1"/>
  <c r="Z37" i="1"/>
  <c r="AH37" i="1"/>
  <c r="AP37" i="1"/>
  <c r="AX37" i="1"/>
  <c r="T38" i="1"/>
  <c r="X38" i="1"/>
  <c r="AB38" i="1"/>
  <c r="AF38" i="1"/>
  <c r="AJ38" i="1"/>
  <c r="AN38" i="1"/>
  <c r="AR38" i="1"/>
  <c r="AV38" i="1"/>
  <c r="AZ38" i="1"/>
  <c r="BD38" i="1"/>
  <c r="V39" i="1"/>
  <c r="Z39" i="1"/>
  <c r="AD39" i="1"/>
  <c r="AH39" i="1"/>
  <c r="AL39" i="1"/>
  <c r="AP39" i="1"/>
  <c r="AT39" i="1"/>
  <c r="AX39" i="1"/>
  <c r="BB39" i="1"/>
  <c r="T40" i="1"/>
  <c r="X40" i="1"/>
  <c r="AB40" i="1"/>
  <c r="AF40" i="1"/>
  <c r="AJ40" i="1"/>
  <c r="AN40" i="1"/>
  <c r="AR40" i="1"/>
  <c r="AV40" i="1"/>
  <c r="AZ40" i="1"/>
  <c r="BD40" i="1"/>
  <c r="V41" i="1"/>
  <c r="Z41" i="1"/>
  <c r="AD41" i="1"/>
  <c r="AH41" i="1"/>
  <c r="AL41" i="1"/>
  <c r="AP41" i="1"/>
  <c r="AT41" i="1"/>
  <c r="AX41" i="1"/>
  <c r="BB41" i="1"/>
  <c r="T42" i="1"/>
  <c r="X42" i="1"/>
  <c r="AB42" i="1"/>
  <c r="AF42" i="1"/>
  <c r="AJ42" i="1"/>
  <c r="AN42" i="1"/>
  <c r="AR42" i="1"/>
  <c r="AV42" i="1"/>
  <c r="AZ42" i="1"/>
  <c r="BD42" i="1"/>
  <c r="V43" i="1"/>
  <c r="Z43" i="1"/>
  <c r="AD43" i="1"/>
  <c r="AH43" i="1"/>
  <c r="AL43" i="1"/>
  <c r="AP43" i="1"/>
  <c r="AT43" i="1"/>
  <c r="AX43" i="1"/>
  <c r="BB43" i="1"/>
  <c r="T44" i="1"/>
  <c r="X44" i="1"/>
  <c r="AB44" i="1"/>
  <c r="AF44" i="1"/>
  <c r="AJ44" i="1"/>
  <c r="AN44" i="1"/>
  <c r="AR44" i="1"/>
  <c r="AV44" i="1"/>
  <c r="AZ44" i="1"/>
  <c r="BD44" i="1"/>
  <c r="V45" i="1"/>
  <c r="Z45" i="1"/>
  <c r="AD45" i="1"/>
  <c r="AH45" i="1"/>
  <c r="AL45" i="1"/>
  <c r="AP45" i="1"/>
  <c r="AT45" i="1"/>
  <c r="AX45" i="1"/>
  <c r="BB45" i="1"/>
  <c r="T46" i="1"/>
  <c r="X46" i="1"/>
  <c r="AB46" i="1"/>
  <c r="AF46" i="1"/>
  <c r="AJ46" i="1"/>
  <c r="AN46" i="1"/>
  <c r="AR46" i="1"/>
  <c r="AV46" i="1"/>
  <c r="AZ46" i="1"/>
  <c r="BD46" i="1"/>
  <c r="V47" i="1"/>
  <c r="Z47" i="1"/>
  <c r="AD47" i="1"/>
  <c r="AH47" i="1"/>
  <c r="AL47" i="1"/>
  <c r="AP47" i="1"/>
  <c r="AT47" i="1"/>
  <c r="AX47" i="1"/>
  <c r="BB47" i="1"/>
  <c r="T48" i="1"/>
  <c r="X48" i="1"/>
  <c r="AB48" i="1"/>
  <c r="AF48" i="1"/>
  <c r="AJ48" i="1"/>
  <c r="AN48" i="1"/>
  <c r="AR48" i="1"/>
  <c r="AV48" i="1"/>
  <c r="AZ48" i="1"/>
  <c r="BD48" i="1"/>
  <c r="V49" i="1"/>
  <c r="Z49" i="1"/>
  <c r="AD49" i="1"/>
  <c r="AH49" i="1"/>
  <c r="AL49" i="1"/>
  <c r="AP49" i="1"/>
  <c r="AT49" i="1"/>
  <c r="AX49" i="1"/>
  <c r="BB49" i="1"/>
  <c r="T50" i="1"/>
  <c r="X50" i="1"/>
  <c r="AB50" i="1"/>
  <c r="AF50" i="1"/>
  <c r="AJ50" i="1"/>
  <c r="AN50" i="1"/>
  <c r="AR50" i="1"/>
  <c r="AV50" i="1"/>
  <c r="AZ50" i="1"/>
  <c r="Z35" i="1"/>
  <c r="AP35" i="1"/>
  <c r="BC35" i="1"/>
  <c r="Y36" i="1"/>
  <c r="AG36" i="1"/>
  <c r="AO36" i="1"/>
  <c r="AW36" i="1"/>
  <c r="S37" i="1"/>
  <c r="AA37" i="1"/>
  <c r="AI37" i="1"/>
  <c r="AQ37" i="1"/>
  <c r="AY37" i="1"/>
  <c r="U38" i="1"/>
  <c r="Y38" i="1"/>
  <c r="AC38" i="1"/>
  <c r="AG38" i="1"/>
  <c r="AK38" i="1"/>
  <c r="AO38" i="1"/>
  <c r="AS38" i="1"/>
  <c r="AW38" i="1"/>
  <c r="BA38" i="1"/>
  <c r="S39" i="1"/>
  <c r="W39" i="1"/>
  <c r="AA39" i="1"/>
  <c r="AE39" i="1"/>
  <c r="AI39" i="1"/>
  <c r="AM39" i="1"/>
  <c r="AQ39" i="1"/>
  <c r="AU39" i="1"/>
  <c r="AY39" i="1"/>
  <c r="BC39" i="1"/>
  <c r="U40" i="1"/>
  <c r="Y40" i="1"/>
  <c r="AC40" i="1"/>
  <c r="AG40" i="1"/>
  <c r="AK40" i="1"/>
  <c r="AO40" i="1"/>
  <c r="AS40" i="1"/>
  <c r="AW40" i="1"/>
  <c r="BA40" i="1"/>
  <c r="S41" i="1"/>
  <c r="W41" i="1"/>
  <c r="AA41" i="1"/>
  <c r="AE41" i="1"/>
  <c r="AI41" i="1"/>
  <c r="AM41" i="1"/>
  <c r="AQ41" i="1"/>
  <c r="AU41" i="1"/>
  <c r="AY41" i="1"/>
  <c r="BC41" i="1"/>
  <c r="U42" i="1"/>
  <c r="Y42" i="1"/>
  <c r="AC42" i="1"/>
  <c r="AG42" i="1"/>
  <c r="AK42" i="1"/>
  <c r="AO42" i="1"/>
  <c r="AS42" i="1"/>
  <c r="AW42" i="1"/>
  <c r="BA42" i="1"/>
  <c r="S43" i="1"/>
  <c r="W43" i="1"/>
  <c r="AA43" i="1"/>
  <c r="AE43" i="1"/>
  <c r="AI43" i="1"/>
  <c r="AM43" i="1"/>
  <c r="AQ43" i="1"/>
  <c r="AU43" i="1"/>
  <c r="AY43" i="1"/>
  <c r="BC43" i="1"/>
  <c r="U44" i="1"/>
  <c r="Y44" i="1"/>
  <c r="AC44" i="1"/>
  <c r="AG44" i="1"/>
  <c r="AK44" i="1"/>
  <c r="AO44" i="1"/>
  <c r="AS44" i="1"/>
  <c r="AW44" i="1"/>
  <c r="BA44" i="1"/>
  <c r="S45" i="1"/>
  <c r="W45" i="1"/>
  <c r="AA45" i="1"/>
  <c r="AE45" i="1"/>
  <c r="AI45" i="1"/>
  <c r="AM45" i="1"/>
  <c r="AQ45" i="1"/>
  <c r="AU45" i="1"/>
  <c r="AY45" i="1"/>
  <c r="BC45" i="1"/>
  <c r="U46" i="1"/>
  <c r="Y46" i="1"/>
  <c r="AC46" i="1"/>
  <c r="AG46" i="1"/>
  <c r="AK46" i="1"/>
  <c r="AO46" i="1"/>
  <c r="AS46" i="1"/>
  <c r="AW46" i="1"/>
  <c r="BA46" i="1"/>
  <c r="S47" i="1"/>
  <c r="W47" i="1"/>
  <c r="AA47" i="1"/>
  <c r="AE47" i="1"/>
  <c r="AI47" i="1"/>
  <c r="AM47" i="1"/>
  <c r="AQ47" i="1"/>
  <c r="AU47" i="1"/>
  <c r="AY47" i="1"/>
  <c r="BC47" i="1"/>
  <c r="U48" i="1"/>
  <c r="Y48" i="1"/>
  <c r="AC48" i="1"/>
  <c r="AG48" i="1"/>
  <c r="AK48" i="1"/>
  <c r="AO48" i="1"/>
  <c r="AS48" i="1"/>
  <c r="AW48" i="1"/>
  <c r="BA48" i="1"/>
  <c r="S49" i="1"/>
  <c r="W49" i="1"/>
  <c r="AA49" i="1"/>
  <c r="AD35" i="1"/>
  <c r="AT35" i="1"/>
  <c r="T36" i="1"/>
  <c r="AB36" i="1"/>
  <c r="AJ36" i="1"/>
  <c r="AR36" i="1"/>
  <c r="AZ36" i="1"/>
  <c r="V37" i="1"/>
  <c r="AD37" i="1"/>
  <c r="AL37" i="1"/>
  <c r="AT37" i="1"/>
  <c r="BB37" i="1"/>
  <c r="V38" i="1"/>
  <c r="Z38" i="1"/>
  <c r="AD38" i="1"/>
  <c r="AH38" i="1"/>
  <c r="AL38" i="1"/>
  <c r="AP38" i="1"/>
  <c r="AT38" i="1"/>
  <c r="AX38" i="1"/>
  <c r="BB38" i="1"/>
  <c r="T39" i="1"/>
  <c r="X39" i="1"/>
  <c r="AB39" i="1"/>
  <c r="AF39" i="1"/>
  <c r="AJ39" i="1"/>
  <c r="AN39" i="1"/>
  <c r="AR39" i="1"/>
  <c r="AV39" i="1"/>
  <c r="AZ39" i="1"/>
  <c r="BD39" i="1"/>
  <c r="V40" i="1"/>
  <c r="Z40" i="1"/>
  <c r="AD40" i="1"/>
  <c r="AH40" i="1"/>
  <c r="AL40" i="1"/>
  <c r="AP40" i="1"/>
  <c r="AT40" i="1"/>
  <c r="AX40" i="1"/>
  <c r="BB40" i="1"/>
  <c r="T41" i="1"/>
  <c r="X41" i="1"/>
  <c r="AB41" i="1"/>
  <c r="AF41" i="1"/>
  <c r="AJ41" i="1"/>
  <c r="AN41" i="1"/>
  <c r="AR41" i="1"/>
  <c r="AV41" i="1"/>
  <c r="AZ41" i="1"/>
  <c r="BD41" i="1"/>
  <c r="V42" i="1"/>
  <c r="Z42" i="1"/>
  <c r="AD42" i="1"/>
  <c r="AH42" i="1"/>
  <c r="AL42" i="1"/>
  <c r="AP42" i="1"/>
  <c r="AT42" i="1"/>
  <c r="AX42" i="1"/>
  <c r="BB42" i="1"/>
  <c r="T43" i="1"/>
  <c r="X43" i="1"/>
  <c r="AB43" i="1"/>
  <c r="AF43" i="1"/>
  <c r="AJ43" i="1"/>
  <c r="AN43" i="1"/>
  <c r="AR43" i="1"/>
  <c r="AV43" i="1"/>
  <c r="AZ43" i="1"/>
  <c r="BD43" i="1"/>
  <c r="V44" i="1"/>
  <c r="Z44" i="1"/>
  <c r="AD44" i="1"/>
  <c r="AH44" i="1"/>
  <c r="AL44" i="1"/>
  <c r="AP44" i="1"/>
  <c r="AT44" i="1"/>
  <c r="AX44" i="1"/>
  <c r="BB44" i="1"/>
  <c r="T45" i="1"/>
  <c r="X45" i="1"/>
  <c r="AB45" i="1"/>
  <c r="AF45" i="1"/>
  <c r="AJ45" i="1"/>
  <c r="AN45" i="1"/>
  <c r="AR45" i="1"/>
  <c r="AV45" i="1"/>
  <c r="AZ45" i="1"/>
  <c r="BD45" i="1"/>
  <c r="V46" i="1"/>
  <c r="Z46" i="1"/>
  <c r="AD46" i="1"/>
  <c r="AH46" i="1"/>
  <c r="AL46" i="1"/>
  <c r="AP46" i="1"/>
  <c r="AT46" i="1"/>
  <c r="AX46" i="1"/>
  <c r="BB46" i="1"/>
  <c r="T47" i="1"/>
  <c r="X47" i="1"/>
  <c r="AB47" i="1"/>
  <c r="AF47" i="1"/>
  <c r="AJ47" i="1"/>
  <c r="AN47" i="1"/>
  <c r="AR47" i="1"/>
  <c r="AV47" i="1"/>
  <c r="AZ47" i="1"/>
  <c r="BD47" i="1"/>
  <c r="V48" i="1"/>
  <c r="Z48" i="1"/>
  <c r="AD48" i="1"/>
  <c r="AH48" i="1"/>
  <c r="AL48" i="1"/>
  <c r="AP48" i="1"/>
  <c r="AT48" i="1"/>
  <c r="AX48" i="1"/>
  <c r="BB48" i="1"/>
  <c r="T49" i="1"/>
  <c r="X49" i="1"/>
  <c r="AB49" i="1"/>
  <c r="AJ49" i="1"/>
  <c r="AR49" i="1"/>
  <c r="AZ49" i="1"/>
  <c r="V50" i="1"/>
  <c r="AD50" i="1"/>
  <c r="AL50" i="1"/>
  <c r="AT50" i="1"/>
  <c r="BB50" i="1"/>
  <c r="V51" i="1"/>
  <c r="AA51" i="1"/>
  <c r="AF51" i="1"/>
  <c r="AL51" i="1"/>
  <c r="AQ51" i="1"/>
  <c r="AV51" i="1"/>
  <c r="BB51" i="1"/>
  <c r="U52" i="1"/>
  <c r="Z52" i="1"/>
  <c r="AF52" i="1"/>
  <c r="AK52" i="1"/>
  <c r="AP52" i="1"/>
  <c r="AV52" i="1"/>
  <c r="BA52" i="1"/>
  <c r="T53" i="1"/>
  <c r="Z53" i="1"/>
  <c r="AE53" i="1"/>
  <c r="AJ53" i="1"/>
  <c r="AP53" i="1"/>
  <c r="AU53" i="1"/>
  <c r="AZ53" i="1"/>
  <c r="T54" i="1"/>
  <c r="Y54" i="1"/>
  <c r="AD54" i="1"/>
  <c r="AJ54" i="1"/>
  <c r="AO54" i="1"/>
  <c r="AS54" i="1"/>
  <c r="AW54" i="1"/>
  <c r="BA54" i="1"/>
  <c r="S55" i="1"/>
  <c r="W55" i="1"/>
  <c r="AA55" i="1"/>
  <c r="AE55" i="1"/>
  <c r="AI55" i="1"/>
  <c r="AM55" i="1"/>
  <c r="AQ55" i="1"/>
  <c r="AU55" i="1"/>
  <c r="AY55" i="1"/>
  <c r="BC55" i="1"/>
  <c r="U56" i="1"/>
  <c r="Y56" i="1"/>
  <c r="AC56" i="1"/>
  <c r="AG56" i="1"/>
  <c r="AK56" i="1"/>
  <c r="AO56" i="1"/>
  <c r="AS56" i="1"/>
  <c r="AW56" i="1"/>
  <c r="BA56" i="1"/>
  <c r="S57" i="1"/>
  <c r="W57" i="1"/>
  <c r="AA57" i="1"/>
  <c r="AE57" i="1"/>
  <c r="AI57" i="1"/>
  <c r="AM57" i="1"/>
  <c r="AQ57" i="1"/>
  <c r="AU57" i="1"/>
  <c r="AY57" i="1"/>
  <c r="BC57" i="1"/>
  <c r="U58" i="1"/>
  <c r="Y58" i="1"/>
  <c r="AC58" i="1"/>
  <c r="AG58" i="1"/>
  <c r="AK58" i="1"/>
  <c r="AO58" i="1"/>
  <c r="AS58" i="1"/>
  <c r="AW58" i="1"/>
  <c r="BA58" i="1"/>
  <c r="S59" i="1"/>
  <c r="W59" i="1"/>
  <c r="AA59" i="1"/>
  <c r="AE59" i="1"/>
  <c r="AI59" i="1"/>
  <c r="AM59" i="1"/>
  <c r="AQ59" i="1"/>
  <c r="AU59" i="1"/>
  <c r="AY59" i="1"/>
  <c r="BC59" i="1"/>
  <c r="U60" i="1"/>
  <c r="Y60" i="1"/>
  <c r="AC60" i="1"/>
  <c r="AG60" i="1"/>
  <c r="AK60" i="1"/>
  <c r="AO60" i="1"/>
  <c r="AS60" i="1"/>
  <c r="AW60" i="1"/>
  <c r="BA60" i="1"/>
  <c r="S61" i="1"/>
  <c r="W61" i="1"/>
  <c r="AA61" i="1"/>
  <c r="AE61" i="1"/>
  <c r="AI61" i="1"/>
  <c r="AM61" i="1"/>
  <c r="AQ61" i="1"/>
  <c r="AU61" i="1"/>
  <c r="AY61" i="1"/>
  <c r="BC61" i="1"/>
  <c r="U62" i="1"/>
  <c r="Y62" i="1"/>
  <c r="AC62" i="1"/>
  <c r="AG62" i="1"/>
  <c r="AK62" i="1"/>
  <c r="AO62" i="1"/>
  <c r="AS62" i="1"/>
  <c r="AW62" i="1"/>
  <c r="BA62" i="1"/>
  <c r="AE49" i="1"/>
  <c r="AM49" i="1"/>
  <c r="AU49" i="1"/>
  <c r="BC49" i="1"/>
  <c r="Y50" i="1"/>
  <c r="AG50" i="1"/>
  <c r="AO50" i="1"/>
  <c r="AW50" i="1"/>
  <c r="BD50" i="1"/>
  <c r="W51" i="1"/>
  <c r="AB51" i="1"/>
  <c r="AH51" i="1"/>
  <c r="AM51" i="1"/>
  <c r="AR51" i="1"/>
  <c r="AX51" i="1"/>
  <c r="BC51" i="1"/>
  <c r="V52" i="1"/>
  <c r="AB52" i="1"/>
  <c r="AG52" i="1"/>
  <c r="AL52" i="1"/>
  <c r="AR52" i="1"/>
  <c r="AW52" i="1"/>
  <c r="BB52" i="1"/>
  <c r="V53" i="1"/>
  <c r="AA53" i="1"/>
  <c r="AF53" i="1"/>
  <c r="AL53" i="1"/>
  <c r="AQ53" i="1"/>
  <c r="AV53" i="1"/>
  <c r="BB53" i="1"/>
  <c r="U54" i="1"/>
  <c r="Z54" i="1"/>
  <c r="AF54" i="1"/>
  <c r="AK54" i="1"/>
  <c r="AP54" i="1"/>
  <c r="AT54" i="1"/>
  <c r="AX54" i="1"/>
  <c r="BB54" i="1"/>
  <c r="T55" i="1"/>
  <c r="X55" i="1"/>
  <c r="AB55" i="1"/>
  <c r="AF55" i="1"/>
  <c r="AJ55" i="1"/>
  <c r="AN55" i="1"/>
  <c r="AR55" i="1"/>
  <c r="AV55" i="1"/>
  <c r="AZ55" i="1"/>
  <c r="BD55" i="1"/>
  <c r="V56" i="1"/>
  <c r="Z56" i="1"/>
  <c r="AD56" i="1"/>
  <c r="AH56" i="1"/>
  <c r="AL56" i="1"/>
  <c r="AP56" i="1"/>
  <c r="AT56" i="1"/>
  <c r="AX56" i="1"/>
  <c r="BB56" i="1"/>
  <c r="T57" i="1"/>
  <c r="X57" i="1"/>
  <c r="AB57" i="1"/>
  <c r="AF57" i="1"/>
  <c r="AJ57" i="1"/>
  <c r="AN57" i="1"/>
  <c r="AR57" i="1"/>
  <c r="AV57" i="1"/>
  <c r="AZ57" i="1"/>
  <c r="BD57" i="1"/>
  <c r="V58" i="1"/>
  <c r="Z58" i="1"/>
  <c r="AD58" i="1"/>
  <c r="AH58" i="1"/>
  <c r="AL58" i="1"/>
  <c r="AP58" i="1"/>
  <c r="AT58" i="1"/>
  <c r="AX58" i="1"/>
  <c r="BB58" i="1"/>
  <c r="T59" i="1"/>
  <c r="X59" i="1"/>
  <c r="AB59" i="1"/>
  <c r="AF59" i="1"/>
  <c r="AJ59" i="1"/>
  <c r="AN59" i="1"/>
  <c r="AR59" i="1"/>
  <c r="AV59" i="1"/>
  <c r="AZ59" i="1"/>
  <c r="BD59" i="1"/>
  <c r="V60" i="1"/>
  <c r="Z60" i="1"/>
  <c r="AD60" i="1"/>
  <c r="AH60" i="1"/>
  <c r="AL60" i="1"/>
  <c r="AP60" i="1"/>
  <c r="AT60" i="1"/>
  <c r="AX60" i="1"/>
  <c r="BB60" i="1"/>
  <c r="T61" i="1"/>
  <c r="X61" i="1"/>
  <c r="AB61" i="1"/>
  <c r="AF61" i="1"/>
  <c r="AJ61" i="1"/>
  <c r="AN61" i="1"/>
  <c r="AR61" i="1"/>
  <c r="AV61" i="1"/>
  <c r="AZ61" i="1"/>
  <c r="BD61" i="1"/>
  <c r="V62" i="1"/>
  <c r="Z62" i="1"/>
  <c r="AD62" i="1"/>
  <c r="AH62" i="1"/>
  <c r="AL62" i="1"/>
  <c r="AP62" i="1"/>
  <c r="AT62" i="1"/>
  <c r="AX62" i="1"/>
  <c r="BB62" i="1"/>
  <c r="T63" i="1"/>
  <c r="X63" i="1"/>
  <c r="AB63" i="1"/>
  <c r="AF63" i="1"/>
  <c r="AJ63" i="1"/>
  <c r="AN63" i="1"/>
  <c r="AR63" i="1"/>
  <c r="AV63" i="1"/>
  <c r="AZ63" i="1"/>
  <c r="BD63" i="1"/>
  <c r="V64" i="1"/>
  <c r="Z64" i="1"/>
  <c r="AD64" i="1"/>
  <c r="AH64" i="1"/>
  <c r="AL64" i="1"/>
  <c r="AP64" i="1"/>
  <c r="AT64" i="1"/>
  <c r="AX64" i="1"/>
  <c r="BB64" i="1"/>
  <c r="T65" i="1"/>
  <c r="X65" i="1"/>
  <c r="AB65" i="1"/>
  <c r="AF65" i="1"/>
  <c r="AJ65" i="1"/>
  <c r="AN65" i="1"/>
  <c r="AR65" i="1"/>
  <c r="AV65" i="1"/>
  <c r="AZ65" i="1"/>
  <c r="BD65" i="1"/>
  <c r="V66" i="1"/>
  <c r="Z66" i="1"/>
  <c r="AD66" i="1"/>
  <c r="AH66" i="1"/>
  <c r="AL66" i="1"/>
  <c r="AP66" i="1"/>
  <c r="AT66" i="1"/>
  <c r="AX66" i="1"/>
  <c r="BB66" i="1"/>
  <c r="T67" i="1"/>
  <c r="X67" i="1"/>
  <c r="AB67" i="1"/>
  <c r="AF67" i="1"/>
  <c r="AJ67" i="1"/>
  <c r="AN67" i="1"/>
  <c r="AR67" i="1"/>
  <c r="AV67" i="1"/>
  <c r="AZ67" i="1"/>
  <c r="BD67" i="1"/>
  <c r="V68" i="1"/>
  <c r="Z68" i="1"/>
  <c r="AD68" i="1"/>
  <c r="AH68" i="1"/>
  <c r="AL68" i="1"/>
  <c r="AP68" i="1"/>
  <c r="AT68" i="1"/>
  <c r="AX68" i="1"/>
  <c r="AF49" i="1"/>
  <c r="AN49" i="1"/>
  <c r="AV49" i="1"/>
  <c r="BD49" i="1"/>
  <c r="Z50" i="1"/>
  <c r="AH50" i="1"/>
  <c r="AP50" i="1"/>
  <c r="AX50" i="1"/>
  <c r="S51" i="1"/>
  <c r="X51" i="1"/>
  <c r="AD51" i="1"/>
  <c r="AI51" i="1"/>
  <c r="AN51" i="1"/>
  <c r="AT51" i="1"/>
  <c r="AY51" i="1"/>
  <c r="BD51" i="1"/>
  <c r="X52" i="1"/>
  <c r="AC52" i="1"/>
  <c r="AH52" i="1"/>
  <c r="AN52" i="1"/>
  <c r="AS52" i="1"/>
  <c r="AX52" i="1"/>
  <c r="BD52" i="1"/>
  <c r="W53" i="1"/>
  <c r="AB53" i="1"/>
  <c r="AH53" i="1"/>
  <c r="AM53" i="1"/>
  <c r="AR53" i="1"/>
  <c r="AX53" i="1"/>
  <c r="BC53" i="1"/>
  <c r="V54" i="1"/>
  <c r="AB54" i="1"/>
  <c r="AG54" i="1"/>
  <c r="AL54" i="1"/>
  <c r="AQ54" i="1"/>
  <c r="AU54" i="1"/>
  <c r="AY54" i="1"/>
  <c r="BC54" i="1"/>
  <c r="U55" i="1"/>
  <c r="Y55" i="1"/>
  <c r="AC55" i="1"/>
  <c r="AG55" i="1"/>
  <c r="AK55" i="1"/>
  <c r="AO55" i="1"/>
  <c r="AS55" i="1"/>
  <c r="AW55" i="1"/>
  <c r="BA55" i="1"/>
  <c r="S56" i="1"/>
  <c r="W56" i="1"/>
  <c r="AA56" i="1"/>
  <c r="AE56" i="1"/>
  <c r="AI56" i="1"/>
  <c r="AM56" i="1"/>
  <c r="AQ56" i="1"/>
  <c r="AU56" i="1"/>
  <c r="AY56" i="1"/>
  <c r="BC56" i="1"/>
  <c r="U57" i="1"/>
  <c r="Y57" i="1"/>
  <c r="AC57" i="1"/>
  <c r="AG57" i="1"/>
  <c r="AK57" i="1"/>
  <c r="AO57" i="1"/>
  <c r="AS57" i="1"/>
  <c r="AW57" i="1"/>
  <c r="BA57" i="1"/>
  <c r="S58" i="1"/>
  <c r="W58" i="1"/>
  <c r="AA58" i="1"/>
  <c r="AE58" i="1"/>
  <c r="AI58" i="1"/>
  <c r="AM58" i="1"/>
  <c r="AQ58" i="1"/>
  <c r="AU58" i="1"/>
  <c r="AY58" i="1"/>
  <c r="BC58" i="1"/>
  <c r="U59" i="1"/>
  <c r="Y59" i="1"/>
  <c r="AC59" i="1"/>
  <c r="AG59" i="1"/>
  <c r="AK59" i="1"/>
  <c r="AO59" i="1"/>
  <c r="AS59" i="1"/>
  <c r="AW59" i="1"/>
  <c r="BA59" i="1"/>
  <c r="S60" i="1"/>
  <c r="W60" i="1"/>
  <c r="AA60" i="1"/>
  <c r="AE60" i="1"/>
  <c r="AI60" i="1"/>
  <c r="AM60" i="1"/>
  <c r="AQ60" i="1"/>
  <c r="AU60" i="1"/>
  <c r="AY60" i="1"/>
  <c r="BC60" i="1"/>
  <c r="U61" i="1"/>
  <c r="Y61" i="1"/>
  <c r="AC61" i="1"/>
  <c r="AG61" i="1"/>
  <c r="AK61" i="1"/>
  <c r="AO61" i="1"/>
  <c r="AS61" i="1"/>
  <c r="AW61" i="1"/>
  <c r="BA61" i="1"/>
  <c r="S62" i="1"/>
  <c r="W62" i="1"/>
  <c r="AA62" i="1"/>
  <c r="AE62" i="1"/>
  <c r="AI62" i="1"/>
  <c r="AM62" i="1"/>
  <c r="AQ62" i="1"/>
  <c r="AU62" i="1"/>
  <c r="AY62" i="1"/>
  <c r="BC62" i="1"/>
  <c r="U63" i="1"/>
  <c r="Y63" i="1"/>
  <c r="AC63" i="1"/>
  <c r="AG63" i="1"/>
  <c r="AK63" i="1"/>
  <c r="AI49" i="1"/>
  <c r="AQ49" i="1"/>
  <c r="AY49" i="1"/>
  <c r="U50" i="1"/>
  <c r="AC50" i="1"/>
  <c r="AK50" i="1"/>
  <c r="AS50" i="1"/>
  <c r="BA50" i="1"/>
  <c r="T51" i="1"/>
  <c r="Z51" i="1"/>
  <c r="AE51" i="1"/>
  <c r="AJ51" i="1"/>
  <c r="AP51" i="1"/>
  <c r="AU51" i="1"/>
  <c r="AZ51" i="1"/>
  <c r="T52" i="1"/>
  <c r="Y52" i="1"/>
  <c r="AD52" i="1"/>
  <c r="AJ52" i="1"/>
  <c r="AO52" i="1"/>
  <c r="AT52" i="1"/>
  <c r="AZ52" i="1"/>
  <c r="S53" i="1"/>
  <c r="X53" i="1"/>
  <c r="AD53" i="1"/>
  <c r="AI53" i="1"/>
  <c r="AN53" i="1"/>
  <c r="AT53" i="1"/>
  <c r="AY53" i="1"/>
  <c r="BD53" i="1"/>
  <c r="X54" i="1"/>
  <c r="AC54" i="1"/>
  <c r="AH54" i="1"/>
  <c r="AN54" i="1"/>
  <c r="AR54" i="1"/>
  <c r="AV54" i="1"/>
  <c r="AZ54" i="1"/>
  <c r="BD54" i="1"/>
  <c r="V55" i="1"/>
  <c r="Z55" i="1"/>
  <c r="AD55" i="1"/>
  <c r="AH55" i="1"/>
  <c r="AL55" i="1"/>
  <c r="AP55" i="1"/>
  <c r="AT55" i="1"/>
  <c r="AX55" i="1"/>
  <c r="BB55" i="1"/>
  <c r="T56" i="1"/>
  <c r="X56" i="1"/>
  <c r="AB56" i="1"/>
  <c r="AF56" i="1"/>
  <c r="AJ56" i="1"/>
  <c r="AN56" i="1"/>
  <c r="AR56" i="1"/>
  <c r="AV56" i="1"/>
  <c r="AZ56" i="1"/>
  <c r="BD56" i="1"/>
  <c r="V57" i="1"/>
  <c r="Z57" i="1"/>
  <c r="AD57" i="1"/>
  <c r="AH57" i="1"/>
  <c r="AL57" i="1"/>
  <c r="AP57" i="1"/>
  <c r="AT57" i="1"/>
  <c r="AX57" i="1"/>
  <c r="BB57" i="1"/>
  <c r="T58" i="1"/>
  <c r="X58" i="1"/>
  <c r="AB58" i="1"/>
  <c r="AF58" i="1"/>
  <c r="AJ58" i="1"/>
  <c r="AN58" i="1"/>
  <c r="AR58" i="1"/>
  <c r="AV58" i="1"/>
  <c r="AZ58" i="1"/>
  <c r="BD58" i="1"/>
  <c r="V59" i="1"/>
  <c r="Z59" i="1"/>
  <c r="AD59" i="1"/>
  <c r="AH59" i="1"/>
  <c r="AL59" i="1"/>
  <c r="AP59" i="1"/>
  <c r="AT59" i="1"/>
  <c r="AX59" i="1"/>
  <c r="BB59" i="1"/>
  <c r="T60" i="1"/>
  <c r="X60" i="1"/>
  <c r="AB60" i="1"/>
  <c r="AF60" i="1"/>
  <c r="AJ60" i="1"/>
  <c r="AN60" i="1"/>
  <c r="AR60" i="1"/>
  <c r="AV60" i="1"/>
  <c r="AZ60" i="1"/>
  <c r="BD60" i="1"/>
  <c r="V61" i="1"/>
  <c r="Z61" i="1"/>
  <c r="AD61" i="1"/>
  <c r="AH61" i="1"/>
  <c r="AL61" i="1"/>
  <c r="AP61" i="1"/>
  <c r="AT61" i="1"/>
  <c r="AX61" i="1"/>
  <c r="BB61" i="1"/>
  <c r="T62" i="1"/>
  <c r="X62" i="1"/>
  <c r="AB62" i="1"/>
  <c r="AF62" i="1"/>
  <c r="AJ62" i="1"/>
  <c r="AN62" i="1"/>
  <c r="AR62" i="1"/>
  <c r="AV62" i="1"/>
  <c r="AZ62" i="1"/>
  <c r="BD62" i="1"/>
  <c r="V63" i="1"/>
  <c r="Z63" i="1"/>
  <c r="AD63" i="1"/>
  <c r="AH63" i="1"/>
  <c r="AL63" i="1"/>
  <c r="AP63" i="1"/>
  <c r="AT63" i="1"/>
  <c r="S63" i="1"/>
  <c r="AI63" i="1"/>
  <c r="AS63" i="1"/>
  <c r="AY63" i="1"/>
  <c r="S64" i="1"/>
  <c r="X64" i="1"/>
  <c r="AC64" i="1"/>
  <c r="AI64" i="1"/>
  <c r="AN64" i="1"/>
  <c r="AS64" i="1"/>
  <c r="AY64" i="1"/>
  <c r="BD64" i="1"/>
  <c r="W65" i="1"/>
  <c r="AC65" i="1"/>
  <c r="AH65" i="1"/>
  <c r="AM65" i="1"/>
  <c r="AS65" i="1"/>
  <c r="AX65" i="1"/>
  <c r="BC65" i="1"/>
  <c r="W66" i="1"/>
  <c r="AB66" i="1"/>
  <c r="AG66" i="1"/>
  <c r="AM66" i="1"/>
  <c r="AR66" i="1"/>
  <c r="AW66" i="1"/>
  <c r="BC66" i="1"/>
  <c r="V67" i="1"/>
  <c r="AA67" i="1"/>
  <c r="AG67" i="1"/>
  <c r="AL67" i="1"/>
  <c r="AQ67" i="1"/>
  <c r="AW67" i="1"/>
  <c r="BB67" i="1"/>
  <c r="U68" i="1"/>
  <c r="AA68" i="1"/>
  <c r="AF68" i="1"/>
  <c r="AK68" i="1"/>
  <c r="AQ68" i="1"/>
  <c r="AV68" i="1"/>
  <c r="BA68" i="1"/>
  <c r="S69" i="1"/>
  <c r="W69" i="1"/>
  <c r="AA69" i="1"/>
  <c r="AE69" i="1"/>
  <c r="AI69" i="1"/>
  <c r="AM69" i="1"/>
  <c r="AQ69" i="1"/>
  <c r="AU69" i="1"/>
  <c r="AY69" i="1"/>
  <c r="BC69" i="1"/>
  <c r="U70" i="1"/>
  <c r="Y70" i="1"/>
  <c r="AC70" i="1"/>
  <c r="AG70" i="1"/>
  <c r="AK70" i="1"/>
  <c r="AO70" i="1"/>
  <c r="AS70" i="1"/>
  <c r="AW70" i="1"/>
  <c r="BA70" i="1"/>
  <c r="S71" i="1"/>
  <c r="W71" i="1"/>
  <c r="AA71" i="1"/>
  <c r="AE71" i="1"/>
  <c r="AI71" i="1"/>
  <c r="AM71" i="1"/>
  <c r="AQ71" i="1"/>
  <c r="AU71" i="1"/>
  <c r="AY71" i="1"/>
  <c r="BC71" i="1"/>
  <c r="U72" i="1"/>
  <c r="Y72" i="1"/>
  <c r="AC72" i="1"/>
  <c r="AG72" i="1"/>
  <c r="AK72" i="1"/>
  <c r="AO72" i="1"/>
  <c r="AS72" i="1"/>
  <c r="AW72" i="1"/>
  <c r="BA72" i="1"/>
  <c r="S73" i="1"/>
  <c r="W73" i="1"/>
  <c r="AA73" i="1"/>
  <c r="AE73" i="1"/>
  <c r="AI73" i="1"/>
  <c r="AM73" i="1"/>
  <c r="AQ73" i="1"/>
  <c r="AU73" i="1"/>
  <c r="AY73" i="1"/>
  <c r="BC73" i="1"/>
  <c r="U74" i="1"/>
  <c r="Y74" i="1"/>
  <c r="AC74" i="1"/>
  <c r="AG74" i="1"/>
  <c r="AK74" i="1"/>
  <c r="AO74" i="1"/>
  <c r="AS74" i="1"/>
  <c r="AW74" i="1"/>
  <c r="BA74" i="1"/>
  <c r="S75" i="1"/>
  <c r="W75" i="1"/>
  <c r="AA75" i="1"/>
  <c r="AE75" i="1"/>
  <c r="AI75" i="1"/>
  <c r="AM75" i="1"/>
  <c r="AQ75" i="1"/>
  <c r="AU75" i="1"/>
  <c r="AY75" i="1"/>
  <c r="BC75" i="1"/>
  <c r="U76" i="1"/>
  <c r="Y76" i="1"/>
  <c r="AC76" i="1"/>
  <c r="AG76" i="1"/>
  <c r="AK76" i="1"/>
  <c r="AO76" i="1"/>
  <c r="AS76" i="1"/>
  <c r="AW76" i="1"/>
  <c r="BA76" i="1"/>
  <c r="S77" i="1"/>
  <c r="W77" i="1"/>
  <c r="AA77" i="1"/>
  <c r="AE77" i="1"/>
  <c r="AI77" i="1"/>
  <c r="AM77" i="1"/>
  <c r="AQ77" i="1"/>
  <c r="AU77" i="1"/>
  <c r="AY77" i="1"/>
  <c r="BC77" i="1"/>
  <c r="U78" i="1"/>
  <c r="Y78" i="1"/>
  <c r="AC78" i="1"/>
  <c r="AG78" i="1"/>
  <c r="AK78" i="1"/>
  <c r="AO78" i="1"/>
  <c r="AS78" i="1"/>
  <c r="AW78" i="1"/>
  <c r="BA78" i="1"/>
  <c r="S79" i="1"/>
  <c r="W79" i="1"/>
  <c r="AA79" i="1"/>
  <c r="AE79" i="1"/>
  <c r="AI79" i="1"/>
  <c r="AM79" i="1"/>
  <c r="AQ79" i="1"/>
  <c r="AU79" i="1"/>
  <c r="AY79" i="1"/>
  <c r="BC79" i="1"/>
  <c r="U80" i="1"/>
  <c r="Y80" i="1"/>
  <c r="AC80" i="1"/>
  <c r="AG80" i="1"/>
  <c r="AK80" i="1"/>
  <c r="AO80" i="1"/>
  <c r="AS80" i="1"/>
  <c r="AW80" i="1"/>
  <c r="BA80" i="1"/>
  <c r="S81" i="1"/>
  <c r="W81" i="1"/>
  <c r="AA81" i="1"/>
  <c r="AE81" i="1"/>
  <c r="AI81" i="1"/>
  <c r="AM81" i="1"/>
  <c r="AQ81" i="1"/>
  <c r="AU81" i="1"/>
  <c r="AY81" i="1"/>
  <c r="BC81" i="1"/>
  <c r="U82" i="1"/>
  <c r="Y82" i="1"/>
  <c r="AC82" i="1"/>
  <c r="AG82" i="1"/>
  <c r="AK82" i="1"/>
  <c r="AO82" i="1"/>
  <c r="AS82" i="1"/>
  <c r="AW82" i="1"/>
  <c r="BA82" i="1"/>
  <c r="S83" i="1"/>
  <c r="W83" i="1"/>
  <c r="AA83" i="1"/>
  <c r="AE83" i="1"/>
  <c r="AI83" i="1"/>
  <c r="AM83" i="1"/>
  <c r="AQ83" i="1"/>
  <c r="AU83" i="1"/>
  <c r="AY83" i="1"/>
  <c r="W63" i="1"/>
  <c r="AM63" i="1"/>
  <c r="AU63" i="1"/>
  <c r="BA63" i="1"/>
  <c r="T64" i="1"/>
  <c r="Y64" i="1"/>
  <c r="AE64" i="1"/>
  <c r="AJ64" i="1"/>
  <c r="AO64" i="1"/>
  <c r="AU64" i="1"/>
  <c r="AZ64" i="1"/>
  <c r="S65" i="1"/>
  <c r="Y65" i="1"/>
  <c r="AD65" i="1"/>
  <c r="AI65" i="1"/>
  <c r="AO65" i="1"/>
  <c r="AT65" i="1"/>
  <c r="AY65" i="1"/>
  <c r="S66" i="1"/>
  <c r="X66" i="1"/>
  <c r="AC66" i="1"/>
  <c r="AI66" i="1"/>
  <c r="AN66" i="1"/>
  <c r="AS66" i="1"/>
  <c r="AY66" i="1"/>
  <c r="BD66" i="1"/>
  <c r="W67" i="1"/>
  <c r="AC67" i="1"/>
  <c r="AH67" i="1"/>
  <c r="AM67" i="1"/>
  <c r="AS67" i="1"/>
  <c r="AX67" i="1"/>
  <c r="BC67" i="1"/>
  <c r="W68" i="1"/>
  <c r="AB68" i="1"/>
  <c r="AG68" i="1"/>
  <c r="AM68" i="1"/>
  <c r="AR68" i="1"/>
  <c r="AW68" i="1"/>
  <c r="BB68" i="1"/>
  <c r="T69" i="1"/>
  <c r="X69" i="1"/>
  <c r="AB69" i="1"/>
  <c r="AF69" i="1"/>
  <c r="AJ69" i="1"/>
  <c r="AN69" i="1"/>
  <c r="AR69" i="1"/>
  <c r="AV69" i="1"/>
  <c r="AZ69" i="1"/>
  <c r="BD69" i="1"/>
  <c r="V70" i="1"/>
  <c r="Z70" i="1"/>
  <c r="AD70" i="1"/>
  <c r="AH70" i="1"/>
  <c r="AL70" i="1"/>
  <c r="AP70" i="1"/>
  <c r="AT70" i="1"/>
  <c r="AX70" i="1"/>
  <c r="BB70" i="1"/>
  <c r="T71" i="1"/>
  <c r="X71" i="1"/>
  <c r="AB71" i="1"/>
  <c r="AF71" i="1"/>
  <c r="AJ71" i="1"/>
  <c r="AN71" i="1"/>
  <c r="AR71" i="1"/>
  <c r="AV71" i="1"/>
  <c r="AZ71" i="1"/>
  <c r="BD71" i="1"/>
  <c r="V72" i="1"/>
  <c r="Z72" i="1"/>
  <c r="AD72" i="1"/>
  <c r="AH72" i="1"/>
  <c r="AL72" i="1"/>
  <c r="AP72" i="1"/>
  <c r="AT72" i="1"/>
  <c r="AX72" i="1"/>
  <c r="BB72" i="1"/>
  <c r="T73" i="1"/>
  <c r="X73" i="1"/>
  <c r="AB73" i="1"/>
  <c r="AF73" i="1"/>
  <c r="AJ73" i="1"/>
  <c r="AN73" i="1"/>
  <c r="AR73" i="1"/>
  <c r="AV73" i="1"/>
  <c r="AZ73" i="1"/>
  <c r="BD73" i="1"/>
  <c r="V74" i="1"/>
  <c r="Z74" i="1"/>
  <c r="AD74" i="1"/>
  <c r="AH74" i="1"/>
  <c r="AL74" i="1"/>
  <c r="AP74" i="1"/>
  <c r="AT74" i="1"/>
  <c r="AX74" i="1"/>
  <c r="BB74" i="1"/>
  <c r="T75" i="1"/>
  <c r="X75" i="1"/>
  <c r="AB75" i="1"/>
  <c r="AF75" i="1"/>
  <c r="AJ75" i="1"/>
  <c r="AN75" i="1"/>
  <c r="AR75" i="1"/>
  <c r="AV75" i="1"/>
  <c r="AZ75" i="1"/>
  <c r="BD75" i="1"/>
  <c r="V76" i="1"/>
  <c r="Z76" i="1"/>
  <c r="AD76" i="1"/>
  <c r="AH76" i="1"/>
  <c r="AL76" i="1"/>
  <c r="AP76" i="1"/>
  <c r="AT76" i="1"/>
  <c r="AX76" i="1"/>
  <c r="BB76" i="1"/>
  <c r="T77" i="1"/>
  <c r="X77" i="1"/>
  <c r="AB77" i="1"/>
  <c r="AF77" i="1"/>
  <c r="AJ77" i="1"/>
  <c r="AN77" i="1"/>
  <c r="AR77" i="1"/>
  <c r="AV77" i="1"/>
  <c r="AZ77" i="1"/>
  <c r="BD77" i="1"/>
  <c r="V78" i="1"/>
  <c r="Z78" i="1"/>
  <c r="AD78" i="1"/>
  <c r="AH78" i="1"/>
  <c r="AL78" i="1"/>
  <c r="AP78" i="1"/>
  <c r="AT78" i="1"/>
  <c r="AX78" i="1"/>
  <c r="BB78" i="1"/>
  <c r="T79" i="1"/>
  <c r="X79" i="1"/>
  <c r="AB79" i="1"/>
  <c r="AF79" i="1"/>
  <c r="AJ79" i="1"/>
  <c r="AN79" i="1"/>
  <c r="AR79" i="1"/>
  <c r="AV79" i="1"/>
  <c r="AZ79" i="1"/>
  <c r="BD79" i="1"/>
  <c r="V80" i="1"/>
  <c r="Z80" i="1"/>
  <c r="AD80" i="1"/>
  <c r="AH80" i="1"/>
  <c r="AL80" i="1"/>
  <c r="AP80" i="1"/>
  <c r="AT80" i="1"/>
  <c r="AX80" i="1"/>
  <c r="BB80" i="1"/>
  <c r="T81" i="1"/>
  <c r="X81" i="1"/>
  <c r="AB81" i="1"/>
  <c r="AF81" i="1"/>
  <c r="AJ81" i="1"/>
  <c r="AN81" i="1"/>
  <c r="AR81" i="1"/>
  <c r="AV81" i="1"/>
  <c r="AZ81" i="1"/>
  <c r="BD81" i="1"/>
  <c r="V82" i="1"/>
  <c r="Z82" i="1"/>
  <c r="AD82" i="1"/>
  <c r="AH82" i="1"/>
  <c r="AL82" i="1"/>
  <c r="AP82" i="1"/>
  <c r="AT82" i="1"/>
  <c r="AX82" i="1"/>
  <c r="BB82" i="1"/>
  <c r="T83" i="1"/>
  <c r="X83" i="1"/>
  <c r="AB83" i="1"/>
  <c r="AF83" i="1"/>
  <c r="AJ83" i="1"/>
  <c r="AA63" i="1"/>
  <c r="AO63" i="1"/>
  <c r="AW63" i="1"/>
  <c r="BB63" i="1"/>
  <c r="U64" i="1"/>
  <c r="AA64" i="1"/>
  <c r="AF64" i="1"/>
  <c r="AK64" i="1"/>
  <c r="AQ64" i="1"/>
  <c r="AV64" i="1"/>
  <c r="BA64" i="1"/>
  <c r="U65" i="1"/>
  <c r="Z65" i="1"/>
  <c r="AE65" i="1"/>
  <c r="AK65" i="1"/>
  <c r="AP65" i="1"/>
  <c r="AU65" i="1"/>
  <c r="BA65" i="1"/>
  <c r="T66" i="1"/>
  <c r="Y66" i="1"/>
  <c r="AE66" i="1"/>
  <c r="AJ66" i="1"/>
  <c r="AO66" i="1"/>
  <c r="AU66" i="1"/>
  <c r="AZ66" i="1"/>
  <c r="S67" i="1"/>
  <c r="Y67" i="1"/>
  <c r="AD67" i="1"/>
  <c r="AI67" i="1"/>
  <c r="AO67" i="1"/>
  <c r="AT67" i="1"/>
  <c r="AY67" i="1"/>
  <c r="S68" i="1"/>
  <c r="X68" i="1"/>
  <c r="AC68" i="1"/>
  <c r="AI68" i="1"/>
  <c r="AN68" i="1"/>
  <c r="AS68" i="1"/>
  <c r="AY68" i="1"/>
  <c r="BC68" i="1"/>
  <c r="U69" i="1"/>
  <c r="Y69" i="1"/>
  <c r="AC69" i="1"/>
  <c r="AG69" i="1"/>
  <c r="AK69" i="1"/>
  <c r="AO69" i="1"/>
  <c r="AS69" i="1"/>
  <c r="AW69" i="1"/>
  <c r="BA69" i="1"/>
  <c r="S70" i="1"/>
  <c r="W70" i="1"/>
  <c r="AA70" i="1"/>
  <c r="AE70" i="1"/>
  <c r="AI70" i="1"/>
  <c r="AM70" i="1"/>
  <c r="AQ70" i="1"/>
  <c r="AU70" i="1"/>
  <c r="AY70" i="1"/>
  <c r="BC70" i="1"/>
  <c r="U71" i="1"/>
  <c r="Y71" i="1"/>
  <c r="AC71" i="1"/>
  <c r="AG71" i="1"/>
  <c r="AK71" i="1"/>
  <c r="AO71" i="1"/>
  <c r="AS71" i="1"/>
  <c r="AW71" i="1"/>
  <c r="BA71" i="1"/>
  <c r="S72" i="1"/>
  <c r="W72" i="1"/>
  <c r="AA72" i="1"/>
  <c r="AE72" i="1"/>
  <c r="AI72" i="1"/>
  <c r="AM72" i="1"/>
  <c r="AQ72" i="1"/>
  <c r="AU72" i="1"/>
  <c r="AY72" i="1"/>
  <c r="BC72" i="1"/>
  <c r="U73" i="1"/>
  <c r="Y73" i="1"/>
  <c r="AC73" i="1"/>
  <c r="AG73" i="1"/>
  <c r="AK73" i="1"/>
  <c r="AO73" i="1"/>
  <c r="AS73" i="1"/>
  <c r="AW73" i="1"/>
  <c r="BA73" i="1"/>
  <c r="S74" i="1"/>
  <c r="W74" i="1"/>
  <c r="AA74" i="1"/>
  <c r="AE74" i="1"/>
  <c r="AI74" i="1"/>
  <c r="AM74" i="1"/>
  <c r="AQ74" i="1"/>
  <c r="AU74" i="1"/>
  <c r="AY74" i="1"/>
  <c r="BC74" i="1"/>
  <c r="U75" i="1"/>
  <c r="Y75" i="1"/>
  <c r="AC75" i="1"/>
  <c r="AG75" i="1"/>
  <c r="AK75" i="1"/>
  <c r="AO75" i="1"/>
  <c r="AS75" i="1"/>
  <c r="AW75" i="1"/>
  <c r="BA75" i="1"/>
  <c r="S76" i="1"/>
  <c r="W76" i="1"/>
  <c r="AA76" i="1"/>
  <c r="AE76" i="1"/>
  <c r="AI76" i="1"/>
  <c r="AM76" i="1"/>
  <c r="AQ76" i="1"/>
  <c r="AU76" i="1"/>
  <c r="AY76" i="1"/>
  <c r="BC76" i="1"/>
  <c r="U77" i="1"/>
  <c r="Y77" i="1"/>
  <c r="AC77" i="1"/>
  <c r="AG77" i="1"/>
  <c r="AK77" i="1"/>
  <c r="AO77" i="1"/>
  <c r="AS77" i="1"/>
  <c r="AW77" i="1"/>
  <c r="BA77" i="1"/>
  <c r="S78" i="1"/>
  <c r="W78" i="1"/>
  <c r="AA78" i="1"/>
  <c r="AE78" i="1"/>
  <c r="AI78" i="1"/>
  <c r="AM78" i="1"/>
  <c r="AQ78" i="1"/>
  <c r="AU78" i="1"/>
  <c r="AY78" i="1"/>
  <c r="BC78" i="1"/>
  <c r="U79" i="1"/>
  <c r="Y79" i="1"/>
  <c r="AC79" i="1"/>
  <c r="AG79" i="1"/>
  <c r="AK79" i="1"/>
  <c r="AO79" i="1"/>
  <c r="AS79" i="1"/>
  <c r="AW79" i="1"/>
  <c r="BA79" i="1"/>
  <c r="S80" i="1"/>
  <c r="W80" i="1"/>
  <c r="AA80" i="1"/>
  <c r="AE80" i="1"/>
  <c r="AI80" i="1"/>
  <c r="AM80" i="1"/>
  <c r="AQ80" i="1"/>
  <c r="AU80" i="1"/>
  <c r="AY80" i="1"/>
  <c r="BC80" i="1"/>
  <c r="U81" i="1"/>
  <c r="Y81" i="1"/>
  <c r="AC81" i="1"/>
  <c r="AG81" i="1"/>
  <c r="AK81" i="1"/>
  <c r="AO81" i="1"/>
  <c r="AE63" i="1"/>
  <c r="AQ63" i="1"/>
  <c r="AX63" i="1"/>
  <c r="BC63" i="1"/>
  <c r="W64" i="1"/>
  <c r="AB64" i="1"/>
  <c r="AG64" i="1"/>
  <c r="AM64" i="1"/>
  <c r="AR64" i="1"/>
  <c r="AW64" i="1"/>
  <c r="BC64" i="1"/>
  <c r="V65" i="1"/>
  <c r="AA65" i="1"/>
  <c r="AG65" i="1"/>
  <c r="AL65" i="1"/>
  <c r="AQ65" i="1"/>
  <c r="AW65" i="1"/>
  <c r="BB65" i="1"/>
  <c r="U66" i="1"/>
  <c r="AA66" i="1"/>
  <c r="AF66" i="1"/>
  <c r="AK66" i="1"/>
  <c r="AQ66" i="1"/>
  <c r="AV66" i="1"/>
  <c r="BA66" i="1"/>
  <c r="U67" i="1"/>
  <c r="Z67" i="1"/>
  <c r="AE67" i="1"/>
  <c r="AK67" i="1"/>
  <c r="AP67" i="1"/>
  <c r="AU67" i="1"/>
  <c r="BA67" i="1"/>
  <c r="T68" i="1"/>
  <c r="Y68" i="1"/>
  <c r="AE68" i="1"/>
  <c r="AJ68" i="1"/>
  <c r="AO68" i="1"/>
  <c r="AU68" i="1"/>
  <c r="AZ68" i="1"/>
  <c r="BD68" i="1"/>
  <c r="V69" i="1"/>
  <c r="Z69" i="1"/>
  <c r="AD69" i="1"/>
  <c r="AH69" i="1"/>
  <c r="AL69" i="1"/>
  <c r="AP69" i="1"/>
  <c r="AT69" i="1"/>
  <c r="AX69" i="1"/>
  <c r="BB69" i="1"/>
  <c r="T70" i="1"/>
  <c r="X70" i="1"/>
  <c r="AB70" i="1"/>
  <c r="AF70" i="1"/>
  <c r="AJ70" i="1"/>
  <c r="AN70" i="1"/>
  <c r="AR70" i="1"/>
  <c r="AV70" i="1"/>
  <c r="AZ70" i="1"/>
  <c r="BD70" i="1"/>
  <c r="V71" i="1"/>
  <c r="Z71" i="1"/>
  <c r="AD71" i="1"/>
  <c r="AH71" i="1"/>
  <c r="AL71" i="1"/>
  <c r="AP71" i="1"/>
  <c r="AT71" i="1"/>
  <c r="AX71" i="1"/>
  <c r="BB71" i="1"/>
  <c r="T72" i="1"/>
  <c r="X72" i="1"/>
  <c r="AB72" i="1"/>
  <c r="AF72" i="1"/>
  <c r="AJ72" i="1"/>
  <c r="AN72" i="1"/>
  <c r="AR72" i="1"/>
  <c r="AV72" i="1"/>
  <c r="AZ72" i="1"/>
  <c r="BD72" i="1"/>
  <c r="V73" i="1"/>
  <c r="Z73" i="1"/>
  <c r="AD73" i="1"/>
  <c r="AH73" i="1"/>
  <c r="AL73" i="1"/>
  <c r="AP73" i="1"/>
  <c r="AT73" i="1"/>
  <c r="AX73" i="1"/>
  <c r="BB73" i="1"/>
  <c r="T74" i="1"/>
  <c r="X74" i="1"/>
  <c r="AB74" i="1"/>
  <c r="AF74" i="1"/>
  <c r="AJ74" i="1"/>
  <c r="AN74" i="1"/>
  <c r="AR74" i="1"/>
  <c r="AV74" i="1"/>
  <c r="AZ74" i="1"/>
  <c r="BD74" i="1"/>
  <c r="V75" i="1"/>
  <c r="Z75" i="1"/>
  <c r="AD75" i="1"/>
  <c r="AH75" i="1"/>
  <c r="AL75" i="1"/>
  <c r="AP75" i="1"/>
  <c r="AT75" i="1"/>
  <c r="AX75" i="1"/>
  <c r="BB75" i="1"/>
  <c r="T76" i="1"/>
  <c r="X76" i="1"/>
  <c r="AB76" i="1"/>
  <c r="AF76" i="1"/>
  <c r="AJ76" i="1"/>
  <c r="AN76" i="1"/>
  <c r="AR76" i="1"/>
  <c r="AV76" i="1"/>
  <c r="AZ76" i="1"/>
  <c r="BD76" i="1"/>
  <c r="V77" i="1"/>
  <c r="Z77" i="1"/>
  <c r="AD77" i="1"/>
  <c r="AH77" i="1"/>
  <c r="AL77" i="1"/>
  <c r="AP77" i="1"/>
  <c r="AT77" i="1"/>
  <c r="AX77" i="1"/>
  <c r="BB77" i="1"/>
  <c r="T78" i="1"/>
  <c r="X78" i="1"/>
  <c r="AB78" i="1"/>
  <c r="AF78" i="1"/>
  <c r="AJ78" i="1"/>
  <c r="AN78" i="1"/>
  <c r="AR78" i="1"/>
  <c r="AV78" i="1"/>
  <c r="AZ78" i="1"/>
  <c r="BD78" i="1"/>
  <c r="V79" i="1"/>
  <c r="Z79" i="1"/>
  <c r="AD79" i="1"/>
  <c r="AH79" i="1"/>
  <c r="AL79" i="1"/>
  <c r="AP79" i="1"/>
  <c r="AT79" i="1"/>
  <c r="AX79" i="1"/>
  <c r="BB79" i="1"/>
  <c r="T80" i="1"/>
  <c r="X80" i="1"/>
  <c r="AB80" i="1"/>
  <c r="AF80" i="1"/>
  <c r="AJ80" i="1"/>
  <c r="AN80" i="1"/>
  <c r="AR80" i="1"/>
  <c r="AV80" i="1"/>
  <c r="AZ80" i="1"/>
  <c r="BD80" i="1"/>
  <c r="V81" i="1"/>
  <c r="Z81" i="1"/>
  <c r="AD81" i="1"/>
  <c r="AH81" i="1"/>
  <c r="AL81" i="1"/>
  <c r="AP81" i="1"/>
  <c r="AT81" i="1"/>
  <c r="AX81" i="1"/>
  <c r="BB81" i="1"/>
  <c r="T82" i="1"/>
  <c r="X82" i="1"/>
  <c r="AB82" i="1"/>
  <c r="AF82" i="1"/>
  <c r="AJ82" i="1"/>
  <c r="AN82" i="1"/>
  <c r="AR82" i="1"/>
  <c r="AS81" i="1"/>
  <c r="W82" i="1"/>
  <c r="AM82" i="1"/>
  <c r="AY82" i="1"/>
  <c r="U83" i="1"/>
  <c r="AC83" i="1"/>
  <c r="AK83" i="1"/>
  <c r="AP83" i="1"/>
  <c r="AV83" i="1"/>
  <c r="BA83" i="1"/>
  <c r="S84" i="1"/>
  <c r="W84" i="1"/>
  <c r="AA84" i="1"/>
  <c r="AE84" i="1"/>
  <c r="AI84" i="1"/>
  <c r="AM84" i="1"/>
  <c r="AQ84" i="1"/>
  <c r="AU84" i="1"/>
  <c r="AY84" i="1"/>
  <c r="BC84" i="1"/>
  <c r="U85" i="1"/>
  <c r="Y85" i="1"/>
  <c r="AC85" i="1"/>
  <c r="AG85" i="1"/>
  <c r="AK85" i="1"/>
  <c r="AO85" i="1"/>
  <c r="AS85" i="1"/>
  <c r="AW85" i="1"/>
  <c r="BA85" i="1"/>
  <c r="S86" i="1"/>
  <c r="W86" i="1"/>
  <c r="AA86" i="1"/>
  <c r="AE86" i="1"/>
  <c r="AI86" i="1"/>
  <c r="AM86" i="1"/>
  <c r="AQ86" i="1"/>
  <c r="AU86" i="1"/>
  <c r="AY86" i="1"/>
  <c r="BC86" i="1"/>
  <c r="U87" i="1"/>
  <c r="Y87" i="1"/>
  <c r="AC87" i="1"/>
  <c r="AG87" i="1"/>
  <c r="AK87" i="1"/>
  <c r="AO87" i="1"/>
  <c r="AS87" i="1"/>
  <c r="AW87" i="1"/>
  <c r="BA87" i="1"/>
  <c r="S88" i="1"/>
  <c r="W88" i="1"/>
  <c r="AA88" i="1"/>
  <c r="AE88" i="1"/>
  <c r="AI88" i="1"/>
  <c r="AM88" i="1"/>
  <c r="AQ88" i="1"/>
  <c r="AU88" i="1"/>
  <c r="AY88" i="1"/>
  <c r="BC88" i="1"/>
  <c r="U89" i="1"/>
  <c r="Y89" i="1"/>
  <c r="AC89" i="1"/>
  <c r="AG89" i="1"/>
  <c r="AK89" i="1"/>
  <c r="AO89" i="1"/>
  <c r="AS89" i="1"/>
  <c r="AW89" i="1"/>
  <c r="BA89" i="1"/>
  <c r="S90" i="1"/>
  <c r="W90" i="1"/>
  <c r="AA90" i="1"/>
  <c r="AE90" i="1"/>
  <c r="AI90" i="1"/>
  <c r="AM90" i="1"/>
  <c r="AQ90" i="1"/>
  <c r="AU90" i="1"/>
  <c r="AY90" i="1"/>
  <c r="BC90" i="1"/>
  <c r="U91" i="1"/>
  <c r="Y91" i="1"/>
  <c r="AC91" i="1"/>
  <c r="AG91" i="1"/>
  <c r="AK91" i="1"/>
  <c r="AO91" i="1"/>
  <c r="AS91" i="1"/>
  <c r="AW91" i="1"/>
  <c r="BA91" i="1"/>
  <c r="S92" i="1"/>
  <c r="W92" i="1"/>
  <c r="AA92" i="1"/>
  <c r="AE92" i="1"/>
  <c r="AI92" i="1"/>
  <c r="AM92" i="1"/>
  <c r="AQ92" i="1"/>
  <c r="AU92" i="1"/>
  <c r="AY92" i="1"/>
  <c r="BC92" i="1"/>
  <c r="U93" i="1"/>
  <c r="Y93" i="1"/>
  <c r="AC93" i="1"/>
  <c r="AG93" i="1"/>
  <c r="AK93" i="1"/>
  <c r="AO93" i="1"/>
  <c r="AS93" i="1"/>
  <c r="AW93" i="1"/>
  <c r="BA93" i="1"/>
  <c r="S94" i="1"/>
  <c r="W94" i="1"/>
  <c r="AA94" i="1"/>
  <c r="AE94" i="1"/>
  <c r="AI94" i="1"/>
  <c r="AM94" i="1"/>
  <c r="AQ94" i="1"/>
  <c r="AU94" i="1"/>
  <c r="AY94" i="1"/>
  <c r="BC94" i="1"/>
  <c r="U95" i="1"/>
  <c r="Y95" i="1"/>
  <c r="AC95" i="1"/>
  <c r="AG95" i="1"/>
  <c r="AK95" i="1"/>
  <c r="AO95" i="1"/>
  <c r="AS95" i="1"/>
  <c r="AW95" i="1"/>
  <c r="BA95" i="1"/>
  <c r="S96" i="1"/>
  <c r="W96" i="1"/>
  <c r="AA96" i="1"/>
  <c r="AE96" i="1"/>
  <c r="AI96" i="1"/>
  <c r="AM96" i="1"/>
  <c r="AQ96" i="1"/>
  <c r="AU96" i="1"/>
  <c r="AY96" i="1"/>
  <c r="BC96" i="1"/>
  <c r="U97" i="1"/>
  <c r="Y97" i="1"/>
  <c r="AC97" i="1"/>
  <c r="AG97" i="1"/>
  <c r="AK97" i="1"/>
  <c r="AO97" i="1"/>
  <c r="AS97" i="1"/>
  <c r="AW97" i="1"/>
  <c r="BA97" i="1"/>
  <c r="S98" i="1"/>
  <c r="W98" i="1"/>
  <c r="AW81" i="1"/>
  <c r="AA82" i="1"/>
  <c r="AQ82" i="1"/>
  <c r="AZ82" i="1"/>
  <c r="V83" i="1"/>
  <c r="AD83" i="1"/>
  <c r="AL83" i="1"/>
  <c r="AR83" i="1"/>
  <c r="AW83" i="1"/>
  <c r="BB83" i="1"/>
  <c r="T84" i="1"/>
  <c r="X84" i="1"/>
  <c r="AB84" i="1"/>
  <c r="AF84" i="1"/>
  <c r="AJ84" i="1"/>
  <c r="AN84" i="1"/>
  <c r="AR84" i="1"/>
  <c r="AV84" i="1"/>
  <c r="AZ84" i="1"/>
  <c r="BD84" i="1"/>
  <c r="V85" i="1"/>
  <c r="Z85" i="1"/>
  <c r="AD85" i="1"/>
  <c r="AH85" i="1"/>
  <c r="AL85" i="1"/>
  <c r="AP85" i="1"/>
  <c r="AT85" i="1"/>
  <c r="AX85" i="1"/>
  <c r="BB85" i="1"/>
  <c r="T86" i="1"/>
  <c r="X86" i="1"/>
  <c r="AB86" i="1"/>
  <c r="AF86" i="1"/>
  <c r="AJ86" i="1"/>
  <c r="AN86" i="1"/>
  <c r="AR86" i="1"/>
  <c r="AV86" i="1"/>
  <c r="AZ86" i="1"/>
  <c r="BD86" i="1"/>
  <c r="V87" i="1"/>
  <c r="Z87" i="1"/>
  <c r="AD87" i="1"/>
  <c r="AH87" i="1"/>
  <c r="AL87" i="1"/>
  <c r="AP87" i="1"/>
  <c r="AT87" i="1"/>
  <c r="AX87" i="1"/>
  <c r="BB87" i="1"/>
  <c r="T88" i="1"/>
  <c r="X88" i="1"/>
  <c r="AB88" i="1"/>
  <c r="AF88" i="1"/>
  <c r="AJ88" i="1"/>
  <c r="AN88" i="1"/>
  <c r="AR88" i="1"/>
  <c r="AV88" i="1"/>
  <c r="AZ88" i="1"/>
  <c r="BD88" i="1"/>
  <c r="V89" i="1"/>
  <c r="Z89" i="1"/>
  <c r="AD89" i="1"/>
  <c r="AH89" i="1"/>
  <c r="AL89" i="1"/>
  <c r="AP89" i="1"/>
  <c r="AT89" i="1"/>
  <c r="AX89" i="1"/>
  <c r="BB89" i="1"/>
  <c r="T90" i="1"/>
  <c r="X90" i="1"/>
  <c r="AB90" i="1"/>
  <c r="AF90" i="1"/>
  <c r="AJ90" i="1"/>
  <c r="AN90" i="1"/>
  <c r="AR90" i="1"/>
  <c r="AV90" i="1"/>
  <c r="AZ90" i="1"/>
  <c r="BD90" i="1"/>
  <c r="V91" i="1"/>
  <c r="Z91" i="1"/>
  <c r="AD91" i="1"/>
  <c r="AH91" i="1"/>
  <c r="AL91" i="1"/>
  <c r="AP91" i="1"/>
  <c r="AT91" i="1"/>
  <c r="AX91" i="1"/>
  <c r="BB91" i="1"/>
  <c r="T92" i="1"/>
  <c r="X92" i="1"/>
  <c r="AB92" i="1"/>
  <c r="AF92" i="1"/>
  <c r="AJ92" i="1"/>
  <c r="AN92" i="1"/>
  <c r="AR92" i="1"/>
  <c r="AV92" i="1"/>
  <c r="AZ92" i="1"/>
  <c r="BD92" i="1"/>
  <c r="V93" i="1"/>
  <c r="Z93" i="1"/>
  <c r="AD93" i="1"/>
  <c r="AH93" i="1"/>
  <c r="AL93" i="1"/>
  <c r="AP93" i="1"/>
  <c r="AT93" i="1"/>
  <c r="AX93" i="1"/>
  <c r="BB93" i="1"/>
  <c r="T94" i="1"/>
  <c r="X94" i="1"/>
  <c r="AB94" i="1"/>
  <c r="AF94" i="1"/>
  <c r="AJ94" i="1"/>
  <c r="AN94" i="1"/>
  <c r="AR94" i="1"/>
  <c r="AV94" i="1"/>
  <c r="AZ94" i="1"/>
  <c r="BD94" i="1"/>
  <c r="V95" i="1"/>
  <c r="Z95" i="1"/>
  <c r="AD95" i="1"/>
  <c r="AH95" i="1"/>
  <c r="AL95" i="1"/>
  <c r="AP95" i="1"/>
  <c r="AT95" i="1"/>
  <c r="AX95" i="1"/>
  <c r="BB95" i="1"/>
  <c r="T96" i="1"/>
  <c r="X96" i="1"/>
  <c r="AB96" i="1"/>
  <c r="AF96" i="1"/>
  <c r="AJ96" i="1"/>
  <c r="AN96" i="1"/>
  <c r="AR96" i="1"/>
  <c r="AV96" i="1"/>
  <c r="AZ96" i="1"/>
  <c r="BD96" i="1"/>
  <c r="V97" i="1"/>
  <c r="BA81" i="1"/>
  <c r="AE82" i="1"/>
  <c r="AU82" i="1"/>
  <c r="BC82" i="1"/>
  <c r="Y83" i="1"/>
  <c r="AG83" i="1"/>
  <c r="AN83" i="1"/>
  <c r="AS83" i="1"/>
  <c r="AX83" i="1"/>
  <c r="BC83" i="1"/>
  <c r="U84" i="1"/>
  <c r="Y84" i="1"/>
  <c r="AC84" i="1"/>
  <c r="AG84" i="1"/>
  <c r="AK84" i="1"/>
  <c r="AO84" i="1"/>
  <c r="AS84" i="1"/>
  <c r="AW84" i="1"/>
  <c r="BA84" i="1"/>
  <c r="S85" i="1"/>
  <c r="W85" i="1"/>
  <c r="AA85" i="1"/>
  <c r="AE85" i="1"/>
  <c r="AI85" i="1"/>
  <c r="AM85" i="1"/>
  <c r="AQ85" i="1"/>
  <c r="AU85" i="1"/>
  <c r="AY85" i="1"/>
  <c r="BC85" i="1"/>
  <c r="U86" i="1"/>
  <c r="Y86" i="1"/>
  <c r="AC86" i="1"/>
  <c r="AG86" i="1"/>
  <c r="AK86" i="1"/>
  <c r="AO86" i="1"/>
  <c r="AS86" i="1"/>
  <c r="AW86" i="1"/>
  <c r="BA86" i="1"/>
  <c r="S87" i="1"/>
  <c r="W87" i="1"/>
  <c r="AA87" i="1"/>
  <c r="AE87" i="1"/>
  <c r="AI87" i="1"/>
  <c r="AM87" i="1"/>
  <c r="AQ87" i="1"/>
  <c r="AU87" i="1"/>
  <c r="AY87" i="1"/>
  <c r="BC87" i="1"/>
  <c r="U88" i="1"/>
  <c r="Y88" i="1"/>
  <c r="AC88" i="1"/>
  <c r="AG88" i="1"/>
  <c r="AK88" i="1"/>
  <c r="AO88" i="1"/>
  <c r="AS88" i="1"/>
  <c r="AW88" i="1"/>
  <c r="BA88" i="1"/>
  <c r="S89" i="1"/>
  <c r="W89" i="1"/>
  <c r="AA89" i="1"/>
  <c r="AE89" i="1"/>
  <c r="AI89" i="1"/>
  <c r="AM89" i="1"/>
  <c r="AQ89" i="1"/>
  <c r="AU89" i="1"/>
  <c r="AY89" i="1"/>
  <c r="BC89" i="1"/>
  <c r="U90" i="1"/>
  <c r="Y90" i="1"/>
  <c r="AC90" i="1"/>
  <c r="AG90" i="1"/>
  <c r="AK90" i="1"/>
  <c r="AO90" i="1"/>
  <c r="AS90" i="1"/>
  <c r="AW90" i="1"/>
  <c r="BA90" i="1"/>
  <c r="S91" i="1"/>
  <c r="W91" i="1"/>
  <c r="AA91" i="1"/>
  <c r="AE91" i="1"/>
  <c r="AI91" i="1"/>
  <c r="AM91" i="1"/>
  <c r="AQ91" i="1"/>
  <c r="AU91" i="1"/>
  <c r="AY91" i="1"/>
  <c r="BC91" i="1"/>
  <c r="U92" i="1"/>
  <c r="Y92" i="1"/>
  <c r="AC92" i="1"/>
  <c r="AG92" i="1"/>
  <c r="AK92" i="1"/>
  <c r="AO92" i="1"/>
  <c r="AS92" i="1"/>
  <c r="AW92" i="1"/>
  <c r="BA92" i="1"/>
  <c r="S93" i="1"/>
  <c r="W93" i="1"/>
  <c r="AA93" i="1"/>
  <c r="AE93" i="1"/>
  <c r="AI93" i="1"/>
  <c r="AM93" i="1"/>
  <c r="AQ93" i="1"/>
  <c r="AU93" i="1"/>
  <c r="AY93" i="1"/>
  <c r="BC93" i="1"/>
  <c r="U94" i="1"/>
  <c r="Y94" i="1"/>
  <c r="AC94" i="1"/>
  <c r="AG94" i="1"/>
  <c r="AK94" i="1"/>
  <c r="AO94" i="1"/>
  <c r="AS94" i="1"/>
  <c r="AW94" i="1"/>
  <c r="BA94" i="1"/>
  <c r="S95" i="1"/>
  <c r="W95" i="1"/>
  <c r="AA95" i="1"/>
  <c r="AE95" i="1"/>
  <c r="AI95" i="1"/>
  <c r="AM95" i="1"/>
  <c r="AQ95" i="1"/>
  <c r="AU95" i="1"/>
  <c r="AY95" i="1"/>
  <c r="BC95" i="1"/>
  <c r="U96" i="1"/>
  <c r="Y96" i="1"/>
  <c r="AC96" i="1"/>
  <c r="AG96" i="1"/>
  <c r="AK96" i="1"/>
  <c r="AO96" i="1"/>
  <c r="AS96" i="1"/>
  <c r="AW96" i="1"/>
  <c r="BA96" i="1"/>
  <c r="S97" i="1"/>
  <c r="W97" i="1"/>
  <c r="AA97" i="1"/>
  <c r="AE97" i="1"/>
  <c r="AI97" i="1"/>
  <c r="AM97" i="1"/>
  <c r="AQ97" i="1"/>
  <c r="AU97" i="1"/>
  <c r="AY97" i="1"/>
  <c r="BC97" i="1"/>
  <c r="U98" i="1"/>
  <c r="Y98" i="1"/>
  <c r="AC98" i="1"/>
  <c r="AG98" i="1"/>
  <c r="AK98" i="1"/>
  <c r="AO98" i="1"/>
  <c r="AS98" i="1"/>
  <c r="AW98" i="1"/>
  <c r="BA98" i="1"/>
  <c r="S99" i="1"/>
  <c r="W99" i="1"/>
  <c r="AA99" i="1"/>
  <c r="AE99" i="1"/>
  <c r="AI99" i="1"/>
  <c r="AM99" i="1"/>
  <c r="AQ99" i="1"/>
  <c r="AU99" i="1"/>
  <c r="AY99" i="1"/>
  <c r="BC99" i="1"/>
  <c r="U100" i="1"/>
  <c r="Y100" i="1"/>
  <c r="AC100" i="1"/>
  <c r="AG100" i="1"/>
  <c r="AK100" i="1"/>
  <c r="AO100" i="1"/>
  <c r="AS100" i="1"/>
  <c r="AW100" i="1"/>
  <c r="S82" i="1"/>
  <c r="AI82" i="1"/>
  <c r="AV82" i="1"/>
  <c r="BD82" i="1"/>
  <c r="Z83" i="1"/>
  <c r="AH83" i="1"/>
  <c r="AO83" i="1"/>
  <c r="AT83" i="1"/>
  <c r="AZ83" i="1"/>
  <c r="BD83" i="1"/>
  <c r="V84" i="1"/>
  <c r="Z84" i="1"/>
  <c r="AD84" i="1"/>
  <c r="AH84" i="1"/>
  <c r="AL84" i="1"/>
  <c r="AP84" i="1"/>
  <c r="AT84" i="1"/>
  <c r="AX84" i="1"/>
  <c r="BB84" i="1"/>
  <c r="T85" i="1"/>
  <c r="X85" i="1"/>
  <c r="AB85" i="1"/>
  <c r="AF85" i="1"/>
  <c r="AJ85" i="1"/>
  <c r="AN85" i="1"/>
  <c r="AR85" i="1"/>
  <c r="AV85" i="1"/>
  <c r="AZ85" i="1"/>
  <c r="BD85" i="1"/>
  <c r="V86" i="1"/>
  <c r="Z86" i="1"/>
  <c r="AD86" i="1"/>
  <c r="AH86" i="1"/>
  <c r="AL86" i="1"/>
  <c r="AP86" i="1"/>
  <c r="AT86" i="1"/>
  <c r="AX86" i="1"/>
  <c r="BB86" i="1"/>
  <c r="T87" i="1"/>
  <c r="X87" i="1"/>
  <c r="AB87" i="1"/>
  <c r="AF87" i="1"/>
  <c r="AJ87" i="1"/>
  <c r="AN87" i="1"/>
  <c r="AR87" i="1"/>
  <c r="AV87" i="1"/>
  <c r="AZ87" i="1"/>
  <c r="BD87" i="1"/>
  <c r="V88" i="1"/>
  <c r="Z88" i="1"/>
  <c r="AD88" i="1"/>
  <c r="AH88" i="1"/>
  <c r="AL88" i="1"/>
  <c r="AP88" i="1"/>
  <c r="AT88" i="1"/>
  <c r="AX88" i="1"/>
  <c r="BB88" i="1"/>
  <c r="T89" i="1"/>
  <c r="X89" i="1"/>
  <c r="AB89" i="1"/>
  <c r="AF89" i="1"/>
  <c r="AJ89" i="1"/>
  <c r="AN89" i="1"/>
  <c r="AR89" i="1"/>
  <c r="AV89" i="1"/>
  <c r="AZ89" i="1"/>
  <c r="BD89" i="1"/>
  <c r="V90" i="1"/>
  <c r="Z90" i="1"/>
  <c r="AD90" i="1"/>
  <c r="AH90" i="1"/>
  <c r="AL90" i="1"/>
  <c r="AP90" i="1"/>
  <c r="AT90" i="1"/>
  <c r="AX90" i="1"/>
  <c r="BB90" i="1"/>
  <c r="T91" i="1"/>
  <c r="X91" i="1"/>
  <c r="AB91" i="1"/>
  <c r="AF91" i="1"/>
  <c r="AJ91" i="1"/>
  <c r="AN91" i="1"/>
  <c r="AR91" i="1"/>
  <c r="AV91" i="1"/>
  <c r="AZ91" i="1"/>
  <c r="BD91" i="1"/>
  <c r="V92" i="1"/>
  <c r="Z92" i="1"/>
  <c r="AD92" i="1"/>
  <c r="AH92" i="1"/>
  <c r="AL92" i="1"/>
  <c r="AP92" i="1"/>
  <c r="AT92" i="1"/>
  <c r="AX92" i="1"/>
  <c r="BB92" i="1"/>
  <c r="T93" i="1"/>
  <c r="X93" i="1"/>
  <c r="AB93" i="1"/>
  <c r="AF93" i="1"/>
  <c r="AJ93" i="1"/>
  <c r="AN93" i="1"/>
  <c r="AR93" i="1"/>
  <c r="AV93" i="1"/>
  <c r="AZ93" i="1"/>
  <c r="BD93" i="1"/>
  <c r="V94" i="1"/>
  <c r="Z94" i="1"/>
  <c r="AD94" i="1"/>
  <c r="AH94" i="1"/>
  <c r="AL94" i="1"/>
  <c r="AP94" i="1"/>
  <c r="AT94" i="1"/>
  <c r="AX94" i="1"/>
  <c r="BB94" i="1"/>
  <c r="T95" i="1"/>
  <c r="X95" i="1"/>
  <c r="AB95" i="1"/>
  <c r="AF95" i="1"/>
  <c r="AJ95" i="1"/>
  <c r="AN95" i="1"/>
  <c r="AR95" i="1"/>
  <c r="AV95" i="1"/>
  <c r="AZ95" i="1"/>
  <c r="BD95" i="1"/>
  <c r="V96" i="1"/>
  <c r="Z96" i="1"/>
  <c r="AD96" i="1"/>
  <c r="AH96" i="1"/>
  <c r="AL96" i="1"/>
  <c r="AP96" i="1"/>
  <c r="AT96" i="1"/>
  <c r="AX96" i="1"/>
  <c r="BB96" i="1"/>
  <c r="T97" i="1"/>
  <c r="X97" i="1"/>
  <c r="AB97" i="1"/>
  <c r="AF97" i="1"/>
  <c r="AJ97" i="1"/>
  <c r="AN97" i="1"/>
  <c r="AR97" i="1"/>
  <c r="AV97" i="1"/>
  <c r="AZ97" i="1"/>
  <c r="BD97" i="1"/>
  <c r="V98" i="1"/>
  <c r="Z98" i="1"/>
  <c r="AD98" i="1"/>
  <c r="AH98" i="1"/>
  <c r="AL98" i="1"/>
  <c r="AP98" i="1"/>
  <c r="AT98" i="1"/>
  <c r="AX98" i="1"/>
  <c r="Z97" i="1"/>
  <c r="AP97" i="1"/>
  <c r="T98" i="1"/>
  <c r="AE98" i="1"/>
  <c r="AM98" i="1"/>
  <c r="AU98" i="1"/>
  <c r="BB98" i="1"/>
  <c r="U99" i="1"/>
  <c r="Z99" i="1"/>
  <c r="AF99" i="1"/>
  <c r="AK99" i="1"/>
  <c r="AP99" i="1"/>
  <c r="AV99" i="1"/>
  <c r="BA99" i="1"/>
  <c r="T100" i="1"/>
  <c r="Z100" i="1"/>
  <c r="AE100" i="1"/>
  <c r="AJ100" i="1"/>
  <c r="AP100" i="1"/>
  <c r="AU100" i="1"/>
  <c r="AZ100" i="1"/>
  <c r="BD100" i="1"/>
  <c r="V101" i="1"/>
  <c r="Z101" i="1"/>
  <c r="AD101" i="1"/>
  <c r="AH101" i="1"/>
  <c r="AL101" i="1"/>
  <c r="AP101" i="1"/>
  <c r="AT101" i="1"/>
  <c r="AX101" i="1"/>
  <c r="BB101" i="1"/>
  <c r="T102" i="1"/>
  <c r="X102" i="1"/>
  <c r="AB102" i="1"/>
  <c r="AF102" i="1"/>
  <c r="AJ102" i="1"/>
  <c r="AN102" i="1"/>
  <c r="AR102" i="1"/>
  <c r="AV102" i="1"/>
  <c r="AZ102" i="1"/>
  <c r="BD102" i="1"/>
  <c r="V103" i="1"/>
  <c r="Z103" i="1"/>
  <c r="AD103" i="1"/>
  <c r="AH103" i="1"/>
  <c r="AL103" i="1"/>
  <c r="AP103" i="1"/>
  <c r="AT103" i="1"/>
  <c r="AX103" i="1"/>
  <c r="BB103" i="1"/>
  <c r="T104" i="1"/>
  <c r="X104" i="1"/>
  <c r="AB104" i="1"/>
  <c r="AF104" i="1"/>
  <c r="AJ104" i="1"/>
  <c r="AN104" i="1"/>
  <c r="AR104" i="1"/>
  <c r="AV104" i="1"/>
  <c r="AZ104" i="1"/>
  <c r="BD104" i="1"/>
  <c r="AD97" i="1"/>
  <c r="AT97" i="1"/>
  <c r="X98" i="1"/>
  <c r="AF98" i="1"/>
  <c r="AN98" i="1"/>
  <c r="AV98" i="1"/>
  <c r="BC98" i="1"/>
  <c r="V99" i="1"/>
  <c r="AB99" i="1"/>
  <c r="AG99" i="1"/>
  <c r="AL99" i="1"/>
  <c r="AR99" i="1"/>
  <c r="AW99" i="1"/>
  <c r="BB99" i="1"/>
  <c r="V100" i="1"/>
  <c r="AA100" i="1"/>
  <c r="AF100" i="1"/>
  <c r="AL100" i="1"/>
  <c r="AQ100" i="1"/>
  <c r="AV100" i="1"/>
  <c r="BA100" i="1"/>
  <c r="S101" i="1"/>
  <c r="W101" i="1"/>
  <c r="AA101" i="1"/>
  <c r="AE101" i="1"/>
  <c r="AI101" i="1"/>
  <c r="AM101" i="1"/>
  <c r="AQ101" i="1"/>
  <c r="AU101" i="1"/>
  <c r="AY101" i="1"/>
  <c r="BC101" i="1"/>
  <c r="U102" i="1"/>
  <c r="Y102" i="1"/>
  <c r="AC102" i="1"/>
  <c r="AG102" i="1"/>
  <c r="AK102" i="1"/>
  <c r="AO102" i="1"/>
  <c r="AS102" i="1"/>
  <c r="AW102" i="1"/>
  <c r="BA102" i="1"/>
  <c r="S103" i="1"/>
  <c r="W103" i="1"/>
  <c r="AA103" i="1"/>
  <c r="AE103" i="1"/>
  <c r="AI103" i="1"/>
  <c r="AM103" i="1"/>
  <c r="AQ103" i="1"/>
  <c r="AU103" i="1"/>
  <c r="AY103" i="1"/>
  <c r="BC103" i="1"/>
  <c r="U104" i="1"/>
  <c r="Y104" i="1"/>
  <c r="AC104" i="1"/>
  <c r="AG104" i="1"/>
  <c r="AK104" i="1"/>
  <c r="AO104" i="1"/>
  <c r="AS104" i="1"/>
  <c r="AW104" i="1"/>
  <c r="BA104" i="1"/>
  <c r="AA104" i="1"/>
  <c r="AM104" i="1"/>
  <c r="AY104" i="1"/>
  <c r="AH97" i="1"/>
  <c r="AX97" i="1"/>
  <c r="AA98" i="1"/>
  <c r="AI98" i="1"/>
  <c r="AQ98" i="1"/>
  <c r="AY98" i="1"/>
  <c r="BD98" i="1"/>
  <c r="X99" i="1"/>
  <c r="AC99" i="1"/>
  <c r="AH99" i="1"/>
  <c r="AN99" i="1"/>
  <c r="AS99" i="1"/>
  <c r="AX99" i="1"/>
  <c r="BD99" i="1"/>
  <c r="W100" i="1"/>
  <c r="AB100" i="1"/>
  <c r="AH100" i="1"/>
  <c r="AM100" i="1"/>
  <c r="AR100" i="1"/>
  <c r="AX100" i="1"/>
  <c r="BB100" i="1"/>
  <c r="T101" i="1"/>
  <c r="X101" i="1"/>
  <c r="AB101" i="1"/>
  <c r="AF101" i="1"/>
  <c r="AJ101" i="1"/>
  <c r="AN101" i="1"/>
  <c r="AR101" i="1"/>
  <c r="AV101" i="1"/>
  <c r="AZ101" i="1"/>
  <c r="BD101" i="1"/>
  <c r="V102" i="1"/>
  <c r="Z102" i="1"/>
  <c r="AD102" i="1"/>
  <c r="AH102" i="1"/>
  <c r="AL102" i="1"/>
  <c r="AP102" i="1"/>
  <c r="AT102" i="1"/>
  <c r="AX102" i="1"/>
  <c r="BB102" i="1"/>
  <c r="T103" i="1"/>
  <c r="X103" i="1"/>
  <c r="AB103" i="1"/>
  <c r="AF103" i="1"/>
  <c r="AJ103" i="1"/>
  <c r="AN103" i="1"/>
  <c r="AR103" i="1"/>
  <c r="AV103" i="1"/>
  <c r="AZ103" i="1"/>
  <c r="BD103" i="1"/>
  <c r="V104" i="1"/>
  <c r="Z104" i="1"/>
  <c r="AD104" i="1"/>
  <c r="AH104" i="1"/>
  <c r="AL104" i="1"/>
  <c r="AP104" i="1"/>
  <c r="AT104" i="1"/>
  <c r="AX104" i="1"/>
  <c r="BB104" i="1"/>
  <c r="AM102" i="1"/>
  <c r="AU102" i="1"/>
  <c r="BC102" i="1"/>
  <c r="Y103" i="1"/>
  <c r="AG103" i="1"/>
  <c r="AO103" i="1"/>
  <c r="AW103" i="1"/>
  <c r="S104" i="1"/>
  <c r="AE104" i="1"/>
  <c r="AQ104" i="1"/>
  <c r="BC104" i="1"/>
  <c r="AL97" i="1"/>
  <c r="BB97" i="1"/>
  <c r="AB98" i="1"/>
  <c r="AJ98" i="1"/>
  <c r="AR98" i="1"/>
  <c r="AZ98" i="1"/>
  <c r="T99" i="1"/>
  <c r="Y99" i="1"/>
  <c r="AD99" i="1"/>
  <c r="AJ99" i="1"/>
  <c r="AO99" i="1"/>
  <c r="AT99" i="1"/>
  <c r="AZ99" i="1"/>
  <c r="S100" i="1"/>
  <c r="X100" i="1"/>
  <c r="AD100" i="1"/>
  <c r="AI100" i="1"/>
  <c r="AN100" i="1"/>
  <c r="AT100" i="1"/>
  <c r="AY100" i="1"/>
  <c r="BC100" i="1"/>
  <c r="U101" i="1"/>
  <c r="Y101" i="1"/>
  <c r="AC101" i="1"/>
  <c r="AG101" i="1"/>
  <c r="AK101" i="1"/>
  <c r="AO101" i="1"/>
  <c r="AS101" i="1"/>
  <c r="AW101" i="1"/>
  <c r="BA101" i="1"/>
  <c r="S102" i="1"/>
  <c r="W102" i="1"/>
  <c r="AA102" i="1"/>
  <c r="AE102" i="1"/>
  <c r="AI102" i="1"/>
  <c r="AQ102" i="1"/>
  <c r="AY102" i="1"/>
  <c r="U103" i="1"/>
  <c r="AC103" i="1"/>
  <c r="AK103" i="1"/>
  <c r="AS103" i="1"/>
  <c r="BA103" i="1"/>
  <c r="W104" i="1"/>
  <c r="AI104" i="1"/>
  <c r="AU104" i="1"/>
  <c r="F1" i="4"/>
  <c r="M19" i="4"/>
  <c r="M18" i="4"/>
  <c r="M17" i="4"/>
  <c r="N2" i="9"/>
  <c r="N3" i="9"/>
  <c r="P2" i="9"/>
  <c r="M2" i="9" s="1"/>
  <c r="P3" i="9"/>
  <c r="M3" i="9" s="1"/>
  <c r="O2" i="9"/>
  <c r="L2" i="9" s="1"/>
  <c r="I2" i="9" s="1"/>
  <c r="O3" i="9"/>
  <c r="L3" i="9" s="1"/>
  <c r="V15" i="13"/>
  <c r="V19" i="13"/>
  <c r="V20" i="13"/>
  <c r="C77" i="1"/>
  <c r="C57" i="1"/>
  <c r="B5" i="4"/>
  <c r="B2" i="4"/>
  <c r="B6" i="4"/>
  <c r="B3" i="4"/>
  <c r="B4" i="4"/>
  <c r="J2" i="4"/>
  <c r="K11" i="4" s="1"/>
  <c r="V21" i="13"/>
  <c r="AA5" i="13" s="1"/>
  <c r="V24" i="13"/>
  <c r="V14" i="13"/>
  <c r="V17" i="13"/>
  <c r="V23" i="13"/>
  <c r="V11" i="13"/>
  <c r="V22" i="13"/>
  <c r="V25" i="13"/>
  <c r="AC5" i="13" s="1"/>
  <c r="V9" i="13"/>
  <c r="A6" i="13"/>
  <c r="W5" i="13"/>
  <c r="V12" i="13"/>
  <c r="O4" i="9"/>
  <c r="L4" i="9" s="1"/>
  <c r="N4" i="9"/>
  <c r="P4" i="9"/>
  <c r="M4" i="9" s="1"/>
  <c r="A5" i="9"/>
  <c r="A7" i="4"/>
  <c r="C6" i="4"/>
  <c r="V18" i="13"/>
  <c r="E101" i="1"/>
  <c r="E97" i="1"/>
  <c r="E93" i="1"/>
  <c r="E89" i="1"/>
  <c r="E85" i="1"/>
  <c r="E81" i="1"/>
  <c r="E77" i="1"/>
  <c r="E73" i="1"/>
  <c r="E69" i="1"/>
  <c r="E65" i="1"/>
  <c r="E61" i="1"/>
  <c r="E57" i="1"/>
  <c r="E53" i="1"/>
  <c r="E49" i="1"/>
  <c r="E45" i="1"/>
  <c r="E41" i="1"/>
  <c r="E37" i="1"/>
  <c r="E33" i="1"/>
  <c r="E29" i="1"/>
  <c r="E25" i="1"/>
  <c r="E21" i="1"/>
  <c r="E17" i="1"/>
  <c r="E13" i="1"/>
  <c r="E8" i="1"/>
  <c r="E4" i="1"/>
  <c r="E102" i="1"/>
  <c r="E98" i="1"/>
  <c r="E94" i="1"/>
  <c r="E90" i="1"/>
  <c r="E86" i="1"/>
  <c r="E82" i="1"/>
  <c r="E78" i="1"/>
  <c r="E74" i="1"/>
  <c r="E70" i="1"/>
  <c r="E66" i="1"/>
  <c r="E62" i="1"/>
  <c r="E58" i="1"/>
  <c r="E54" i="1"/>
  <c r="E50" i="1"/>
  <c r="E46" i="1"/>
  <c r="E42" i="1"/>
  <c r="E38" i="1"/>
  <c r="E34" i="1"/>
  <c r="E30" i="1"/>
  <c r="E26" i="1"/>
  <c r="E22" i="1"/>
  <c r="E18" i="1"/>
  <c r="E14" i="1"/>
  <c r="E9" i="1"/>
  <c r="E5" i="1"/>
  <c r="E103" i="1"/>
  <c r="E99" i="1"/>
  <c r="E95" i="1"/>
  <c r="E91" i="1"/>
  <c r="E87" i="1"/>
  <c r="E83" i="1"/>
  <c r="E79" i="1"/>
  <c r="E75" i="1"/>
  <c r="E71" i="1"/>
  <c r="E67" i="1"/>
  <c r="E63" i="1"/>
  <c r="E59" i="1"/>
  <c r="E55" i="1"/>
  <c r="E51" i="1"/>
  <c r="E47" i="1"/>
  <c r="E43" i="1"/>
  <c r="E39" i="1"/>
  <c r="E35" i="1"/>
  <c r="E31" i="1"/>
  <c r="E27" i="1"/>
  <c r="E23" i="1"/>
  <c r="E19" i="1"/>
  <c r="E15" i="1"/>
  <c r="E11" i="1"/>
  <c r="E6" i="1"/>
  <c r="E10" i="1"/>
  <c r="H188" i="2"/>
  <c r="B188" i="2" s="1"/>
  <c r="E104" i="1"/>
  <c r="E88" i="1"/>
  <c r="E72" i="1"/>
  <c r="E56" i="1"/>
  <c r="E40" i="1"/>
  <c r="E24" i="1"/>
  <c r="E7" i="1"/>
  <c r="H179" i="2"/>
  <c r="B179" i="2" s="1"/>
  <c r="H176" i="2"/>
  <c r="B176" i="2" s="1"/>
  <c r="H146" i="2"/>
  <c r="B146" i="2" s="1"/>
  <c r="H136" i="2"/>
  <c r="B136" i="2" s="1"/>
  <c r="H126" i="2"/>
  <c r="B126" i="2" s="1"/>
  <c r="H119" i="2"/>
  <c r="B119" i="2" s="1"/>
  <c r="H87" i="2"/>
  <c r="B87" i="2" s="1"/>
  <c r="H79" i="2"/>
  <c r="B79" i="2" s="1"/>
  <c r="H56" i="2"/>
  <c r="B56" i="2" s="1"/>
  <c r="H39" i="2"/>
  <c r="B39" i="2" s="1"/>
  <c r="H36" i="2"/>
  <c r="B36" i="2" s="1"/>
  <c r="H2" i="2"/>
  <c r="B2" i="2" s="1"/>
  <c r="E100" i="1"/>
  <c r="E84" i="1"/>
  <c r="E68" i="1"/>
  <c r="E52" i="1"/>
  <c r="E36" i="1"/>
  <c r="E20" i="1"/>
  <c r="E3" i="1"/>
  <c r="E92" i="1"/>
  <c r="E60" i="1"/>
  <c r="E28" i="1"/>
  <c r="H162" i="2"/>
  <c r="B162" i="2" s="1"/>
  <c r="H78" i="2"/>
  <c r="B78" i="2" s="1"/>
  <c r="H76" i="2"/>
  <c r="B76" i="2" s="1"/>
  <c r="H63" i="2"/>
  <c r="B63" i="2" s="1"/>
  <c r="H5" i="2"/>
  <c r="H8" i="2"/>
  <c r="H10" i="2"/>
  <c r="H12" i="2"/>
  <c r="H15" i="2"/>
  <c r="H17" i="2"/>
  <c r="H19" i="2"/>
  <c r="H21" i="2"/>
  <c r="H23" i="2"/>
  <c r="H26" i="2"/>
  <c r="H28" i="2"/>
  <c r="H30" i="2"/>
  <c r="H33" i="2"/>
  <c r="H35" i="2"/>
  <c r="H40" i="2"/>
  <c r="H42" i="2"/>
  <c r="H44" i="2"/>
  <c r="H46" i="2"/>
  <c r="H48" i="2"/>
  <c r="H50" i="2"/>
  <c r="H53" i="2"/>
  <c r="H55" i="2"/>
  <c r="H58" i="2"/>
  <c r="H61" i="2"/>
  <c r="H64" i="2"/>
  <c r="H66" i="2"/>
  <c r="H68" i="2"/>
  <c r="H70" i="2"/>
  <c r="H72" i="2"/>
  <c r="H74" i="2"/>
  <c r="H80" i="2"/>
  <c r="H83" i="2"/>
  <c r="H86" i="2"/>
  <c r="H90" i="2"/>
  <c r="H92" i="2"/>
  <c r="H94" i="2"/>
  <c r="H96" i="2"/>
  <c r="H98" i="2"/>
  <c r="H100" i="2"/>
  <c r="H102" i="2"/>
  <c r="H104" i="2"/>
  <c r="H107" i="2"/>
  <c r="H109" i="2"/>
  <c r="H111" i="2"/>
  <c r="H114" i="2"/>
  <c r="H116" i="2"/>
  <c r="H120" i="2"/>
  <c r="H122" i="2"/>
  <c r="H124" i="2"/>
  <c r="H127" i="2"/>
  <c r="H130" i="2"/>
  <c r="H132" i="2"/>
  <c r="H137" i="2"/>
  <c r="H139" i="2"/>
  <c r="H142" i="2"/>
  <c r="H144" i="2"/>
  <c r="H147" i="2"/>
  <c r="H149" i="2"/>
  <c r="H151" i="2"/>
  <c r="H153" i="2"/>
  <c r="H156" i="2"/>
  <c r="H159" i="2"/>
  <c r="H161" i="2"/>
  <c r="H164" i="2"/>
  <c r="H166" i="2"/>
  <c r="H168" i="2"/>
  <c r="H172" i="2"/>
  <c r="H174" i="2"/>
  <c r="H177" i="2"/>
  <c r="H181" i="2"/>
  <c r="H186" i="2"/>
  <c r="H190" i="2"/>
  <c r="H183" i="2"/>
  <c r="B183" i="2" s="1"/>
  <c r="H141" i="2"/>
  <c r="B141" i="2" s="1"/>
  <c r="H134" i="2"/>
  <c r="B134" i="2" s="1"/>
  <c r="E80" i="1"/>
  <c r="E48" i="1"/>
  <c r="E16" i="1"/>
  <c r="H185" i="2"/>
  <c r="B185" i="2" s="1"/>
  <c r="H182" i="2"/>
  <c r="B182" i="2" s="1"/>
  <c r="H170" i="2"/>
  <c r="B170" i="2" s="1"/>
  <c r="H157" i="2"/>
  <c r="B157" i="2" s="1"/>
  <c r="H135" i="2"/>
  <c r="B135" i="2" s="1"/>
  <c r="H82" i="2"/>
  <c r="B82" i="2" s="1"/>
  <c r="H51" i="2"/>
  <c r="B51" i="2" s="1"/>
  <c r="H24" i="2"/>
  <c r="B24" i="2" s="1"/>
  <c r="H14" i="2"/>
  <c r="B14" i="2" s="1"/>
  <c r="E64" i="1"/>
  <c r="E32" i="1"/>
  <c r="H187" i="2"/>
  <c r="B187" i="2" s="1"/>
  <c r="H180" i="2"/>
  <c r="B180" i="2" s="1"/>
  <c r="H155" i="2"/>
  <c r="B155" i="2" s="1"/>
  <c r="H117" i="2"/>
  <c r="B117" i="2" s="1"/>
  <c r="H37" i="2"/>
  <c r="B37" i="2" s="1"/>
  <c r="H32" i="2"/>
  <c r="B32" i="2" s="1"/>
  <c r="E76" i="1"/>
  <c r="E44" i="1"/>
  <c r="E12" i="1"/>
  <c r="H169" i="2"/>
  <c r="B169" i="2" s="1"/>
  <c r="H129" i="2"/>
  <c r="B129" i="2" s="1"/>
  <c r="H112" i="2"/>
  <c r="B112" i="2" s="1"/>
  <c r="H89" i="2"/>
  <c r="B89" i="2" s="1"/>
  <c r="H84" i="2"/>
  <c r="B84" i="2" s="1"/>
  <c r="H77" i="2"/>
  <c r="B77" i="2" s="1"/>
  <c r="H59" i="2"/>
  <c r="B59" i="2" s="1"/>
  <c r="H7" i="2"/>
  <c r="B7" i="2" s="1"/>
  <c r="H3" i="2"/>
  <c r="H6" i="2"/>
  <c r="H9" i="2"/>
  <c r="H11" i="2"/>
  <c r="H13" i="2"/>
  <c r="H16" i="2"/>
  <c r="H18" i="2"/>
  <c r="H20" i="2"/>
  <c r="H22" i="2"/>
  <c r="H25" i="2"/>
  <c r="H27" i="2"/>
  <c r="H29" i="2"/>
  <c r="H31" i="2"/>
  <c r="H34" i="2"/>
  <c r="H38" i="2"/>
  <c r="H41" i="2"/>
  <c r="H43" i="2"/>
  <c r="H45" i="2"/>
  <c r="H47" i="2"/>
  <c r="H49" i="2"/>
  <c r="H52" i="2"/>
  <c r="H54" i="2"/>
  <c r="H57" i="2"/>
  <c r="H60" i="2"/>
  <c r="H62" i="2"/>
  <c r="H65" i="2"/>
  <c r="H67" i="2"/>
  <c r="H69" i="2"/>
  <c r="H71" i="2"/>
  <c r="H73" i="2"/>
  <c r="H75" i="2"/>
  <c r="H81" i="2"/>
  <c r="H85" i="2"/>
  <c r="H88" i="2"/>
  <c r="H91" i="2"/>
  <c r="H93" i="2"/>
  <c r="H95" i="2"/>
  <c r="H97" i="2"/>
  <c r="H99" i="2"/>
  <c r="H101" i="2"/>
  <c r="H103" i="2"/>
  <c r="H106" i="2"/>
  <c r="H108" i="2"/>
  <c r="H110" i="2"/>
  <c r="H113" i="2"/>
  <c r="H115" i="2"/>
  <c r="H118" i="2"/>
  <c r="H121" i="2"/>
  <c r="H123" i="2"/>
  <c r="H125" i="2"/>
  <c r="H128" i="2"/>
  <c r="H131" i="2"/>
  <c r="H133" i="2"/>
  <c r="H138" i="2"/>
  <c r="H140" i="2"/>
  <c r="H143" i="2"/>
  <c r="H145" i="2"/>
  <c r="H148" i="2"/>
  <c r="H150" i="2"/>
  <c r="H152" i="2"/>
  <c r="H154" i="2"/>
  <c r="H158" i="2"/>
  <c r="H160" i="2"/>
  <c r="H163" i="2"/>
  <c r="H165" i="2"/>
  <c r="H167" i="2"/>
  <c r="H171" i="2"/>
  <c r="H173" i="2"/>
  <c r="H175" i="2"/>
  <c r="H178" i="2"/>
  <c r="H184" i="2"/>
  <c r="H189" i="2"/>
  <c r="H191" i="2"/>
  <c r="E96" i="1"/>
  <c r="H105" i="2"/>
  <c r="B105" i="2" s="1"/>
  <c r="H4" i="2"/>
  <c r="B4" i="2" s="1"/>
  <c r="V10" i="13"/>
  <c r="V8" i="13"/>
  <c r="C85" i="1" l="1"/>
  <c r="AB1" i="13"/>
  <c r="AB5" i="13"/>
  <c r="AB3" i="13"/>
  <c r="AB4" i="13"/>
  <c r="AB2" i="13"/>
  <c r="AA3" i="13"/>
  <c r="AA1" i="13"/>
  <c r="AA4" i="13"/>
  <c r="AA2" i="13"/>
  <c r="C11" i="1"/>
  <c r="A8" i="4"/>
  <c r="C7" i="4"/>
  <c r="F7" i="4"/>
  <c r="D7" i="4"/>
  <c r="E7" i="4"/>
  <c r="AC3" i="13"/>
  <c r="AC2" i="13"/>
  <c r="AC4" i="13"/>
  <c r="AC1" i="13"/>
  <c r="Y3" i="13"/>
  <c r="Y4" i="13"/>
  <c r="Y1" i="13"/>
  <c r="Y5" i="13"/>
  <c r="Y2" i="13"/>
  <c r="C9" i="1"/>
  <c r="C17" i="1"/>
  <c r="C10" i="1"/>
  <c r="C18" i="1"/>
  <c r="C34" i="1"/>
  <c r="C28" i="1"/>
  <c r="C26" i="1"/>
  <c r="C45" i="1"/>
  <c r="C51" i="1"/>
  <c r="C63" i="1"/>
  <c r="C54" i="1"/>
  <c r="C60" i="1"/>
  <c r="C79" i="1"/>
  <c r="C64" i="1"/>
  <c r="C72" i="1"/>
  <c r="C76" i="1"/>
  <c r="C81" i="1"/>
  <c r="C67" i="1"/>
  <c r="C75" i="1"/>
  <c r="C86" i="1"/>
  <c r="C90" i="1"/>
  <c r="C100" i="1"/>
  <c r="C92" i="1"/>
  <c r="C93" i="1"/>
  <c r="C104" i="1"/>
  <c r="C99" i="1"/>
  <c r="O5" i="9"/>
  <c r="L5" i="9" s="1"/>
  <c r="N5" i="9"/>
  <c r="P5" i="9"/>
  <c r="M5" i="9" s="1"/>
  <c r="A6" i="9"/>
  <c r="C23" i="1"/>
  <c r="B7" i="4"/>
  <c r="C8" i="1"/>
  <c r="C16" i="1"/>
  <c r="C25" i="1"/>
  <c r="C24" i="1"/>
  <c r="C29" i="1"/>
  <c r="C42" i="1"/>
  <c r="C38" i="1"/>
  <c r="C55" i="1"/>
  <c r="C40" i="1"/>
  <c r="C48" i="1"/>
  <c r="C53" i="1"/>
  <c r="C43" i="1"/>
  <c r="C61" i="1"/>
  <c r="C52" i="1"/>
  <c r="C58" i="1"/>
  <c r="C70" i="1"/>
  <c r="C65" i="1"/>
  <c r="C73" i="1"/>
  <c r="C84" i="1"/>
  <c r="C96" i="1"/>
  <c r="C91" i="1"/>
  <c r="Z2" i="13"/>
  <c r="Z5" i="13"/>
  <c r="Z1" i="13"/>
  <c r="Z4" i="13"/>
  <c r="Z3" i="13"/>
  <c r="C3" i="1"/>
  <c r="AD4" i="13"/>
  <c r="AD3" i="13"/>
  <c r="AD2" i="13"/>
  <c r="AD1" i="13"/>
  <c r="AD6" i="13"/>
  <c r="AD5" i="13"/>
  <c r="C7" i="1"/>
  <c r="C15" i="1"/>
  <c r="W6" i="13"/>
  <c r="A7" i="13"/>
  <c r="AB6" i="13"/>
  <c r="AC6" i="13"/>
  <c r="Y6" i="13"/>
  <c r="X6" i="13"/>
  <c r="Z6" i="13"/>
  <c r="AA6" i="13"/>
  <c r="AE5" i="13"/>
  <c r="AE4" i="13"/>
  <c r="AE1" i="13"/>
  <c r="AE3" i="13"/>
  <c r="AE2" i="13"/>
  <c r="AE7" i="13"/>
  <c r="AE6" i="13"/>
  <c r="J3" i="4"/>
  <c r="C5" i="1"/>
  <c r="C13" i="1"/>
  <c r="C21" i="1"/>
  <c r="C6" i="1"/>
  <c r="C14" i="1"/>
  <c r="C22" i="1"/>
  <c r="C37" i="1"/>
  <c r="C50" i="1"/>
  <c r="C32" i="1"/>
  <c r="C46" i="1"/>
  <c r="C41" i="1"/>
  <c r="C49" i="1"/>
  <c r="C59" i="1"/>
  <c r="C68" i="1"/>
  <c r="C71" i="1"/>
  <c r="C82" i="1"/>
  <c r="C89" i="1"/>
  <c r="C102" i="1"/>
  <c r="C97" i="1"/>
  <c r="C103" i="1"/>
  <c r="X2" i="13"/>
  <c r="X3" i="13"/>
  <c r="X5" i="13"/>
  <c r="X4" i="13"/>
  <c r="X1" i="13"/>
  <c r="B4" i="13"/>
  <c r="B2" i="13"/>
  <c r="B3" i="13"/>
  <c r="B6" i="13"/>
  <c r="B7" i="13"/>
  <c r="B5" i="13"/>
  <c r="M5" i="13" s="1"/>
  <c r="C19" i="1"/>
  <c r="C31" i="1"/>
  <c r="C4" i="1"/>
  <c r="C12" i="1"/>
  <c r="C20" i="1"/>
  <c r="C27" i="1"/>
  <c r="C35" i="1"/>
  <c r="C30" i="1"/>
  <c r="C33" i="1"/>
  <c r="C36" i="1"/>
  <c r="C44" i="1"/>
  <c r="C39" i="1"/>
  <c r="C47" i="1"/>
  <c r="C56" i="1"/>
  <c r="C62" i="1"/>
  <c r="C66" i="1"/>
  <c r="C74" i="1"/>
  <c r="C83" i="1"/>
  <c r="C78" i="1"/>
  <c r="C69" i="1"/>
  <c r="C88" i="1"/>
  <c r="C94" i="1"/>
  <c r="C80" i="1"/>
  <c r="C87" i="1"/>
  <c r="C95" i="1"/>
  <c r="C98" i="1"/>
  <c r="C101" i="1"/>
  <c r="J2" i="9"/>
  <c r="H2" i="9" s="1"/>
  <c r="C4" i="13" l="1"/>
  <c r="M6" i="13"/>
  <c r="I6" i="13"/>
  <c r="L5" i="13"/>
  <c r="D5" i="13"/>
  <c r="I5" i="13"/>
  <c r="C5" i="13"/>
  <c r="M3" i="13"/>
  <c r="E5" i="13"/>
  <c r="R1" i="1"/>
  <c r="P1" i="1"/>
  <c r="Q1" i="1"/>
  <c r="L6" i="13"/>
  <c r="E6" i="13"/>
  <c r="L3" i="13"/>
  <c r="L2" i="13"/>
  <c r="O6" i="9"/>
  <c r="L6" i="9" s="1"/>
  <c r="N6" i="9"/>
  <c r="P6" i="9"/>
  <c r="M6" i="9" s="1"/>
  <c r="A7" i="9"/>
  <c r="I4" i="13"/>
  <c r="M2" i="13"/>
  <c r="E2" i="13"/>
  <c r="G2" i="13"/>
  <c r="H2" i="13"/>
  <c r="G6" i="13"/>
  <c r="H6" i="13"/>
  <c r="G3" i="13"/>
  <c r="H3" i="13"/>
  <c r="C3" i="13"/>
  <c r="C6" i="13"/>
  <c r="A8" i="13"/>
  <c r="Z7" i="13"/>
  <c r="L7" i="13" s="1"/>
  <c r="AA7" i="13"/>
  <c r="M7" i="13" s="1"/>
  <c r="W7" i="13"/>
  <c r="Y7" i="13"/>
  <c r="D7" i="13" s="1"/>
  <c r="AB7" i="13"/>
  <c r="E7" i="13" s="1"/>
  <c r="AC7" i="13"/>
  <c r="I7" i="13" s="1"/>
  <c r="X7" i="13"/>
  <c r="C7" i="13" s="1"/>
  <c r="L4" i="13"/>
  <c r="D4" i="13"/>
  <c r="I2" i="13"/>
  <c r="M4" i="13"/>
  <c r="E4" i="13"/>
  <c r="H7" i="13"/>
  <c r="G4" i="13"/>
  <c r="H4" i="13"/>
  <c r="H5" i="13"/>
  <c r="G5" i="13"/>
  <c r="C2" i="13"/>
  <c r="D6" i="13"/>
  <c r="AD7" i="13"/>
  <c r="G7" i="13" s="1"/>
  <c r="D2" i="13"/>
  <c r="D3" i="13"/>
  <c r="I3" i="13"/>
  <c r="A9" i="4"/>
  <c r="E8" i="4"/>
  <c r="C8" i="4"/>
  <c r="D8" i="4"/>
  <c r="F8" i="4"/>
  <c r="B8" i="4"/>
  <c r="E3" i="13"/>
  <c r="N24" i="4"/>
  <c r="N23" i="4"/>
  <c r="N9" i="4"/>
  <c r="F5" i="13" l="1"/>
  <c r="N6" i="13"/>
  <c r="J6" i="13"/>
  <c r="K4" i="13"/>
  <c r="N7" i="13"/>
  <c r="K5" i="13"/>
  <c r="F4" i="13"/>
  <c r="J7" i="13"/>
  <c r="C9" i="4"/>
  <c r="A10" i="4"/>
  <c r="E9" i="4"/>
  <c r="F9" i="4"/>
  <c r="D9" i="4"/>
  <c r="B9" i="4"/>
  <c r="N3" i="13"/>
  <c r="N4" i="13"/>
  <c r="F2" i="13"/>
  <c r="K2" i="13"/>
  <c r="J4" i="13"/>
  <c r="N5" i="13"/>
  <c r="A9" i="13"/>
  <c r="W8" i="13"/>
  <c r="AB8" i="13"/>
  <c r="AC8" i="13"/>
  <c r="AA8" i="13"/>
  <c r="X8" i="13"/>
  <c r="Y8" i="13"/>
  <c r="Z8" i="13"/>
  <c r="AD8" i="13"/>
  <c r="AE8" i="13"/>
  <c r="B8" i="13"/>
  <c r="J3" i="13"/>
  <c r="J2" i="13"/>
  <c r="K3" i="13"/>
  <c r="F3" i="13"/>
  <c r="O7" i="9"/>
  <c r="L7" i="9" s="1"/>
  <c r="N7" i="9"/>
  <c r="P7" i="9"/>
  <c r="M7" i="9" s="1"/>
  <c r="A8" i="9"/>
  <c r="N8" i="13"/>
  <c r="J5" i="13"/>
  <c r="K7" i="13"/>
  <c r="F7" i="13"/>
  <c r="F6" i="13"/>
  <c r="K6" i="13"/>
  <c r="L9" i="4"/>
  <c r="K9" i="4"/>
  <c r="K24" i="4"/>
  <c r="J24" i="4"/>
  <c r="M9" i="4"/>
  <c r="O8" i="9" l="1"/>
  <c r="L8" i="9" s="1"/>
  <c r="N8" i="9"/>
  <c r="P8" i="9"/>
  <c r="M8" i="9" s="1"/>
  <c r="A9" i="9"/>
  <c r="M8" i="13"/>
  <c r="A10" i="13"/>
  <c r="W9" i="13"/>
  <c r="Z9" i="13"/>
  <c r="AC9" i="13"/>
  <c r="Y9" i="13"/>
  <c r="AB9" i="13"/>
  <c r="AA9" i="13"/>
  <c r="X9" i="13"/>
  <c r="AD9" i="13"/>
  <c r="AE9" i="13"/>
  <c r="B9" i="13"/>
  <c r="L8" i="13"/>
  <c r="I8" i="13"/>
  <c r="A11" i="4"/>
  <c r="C10" i="4"/>
  <c r="E10" i="4"/>
  <c r="D10" i="4"/>
  <c r="F10" i="4"/>
  <c r="B10" i="4"/>
  <c r="G8" i="13"/>
  <c r="H8" i="13"/>
  <c r="D8" i="13"/>
  <c r="E8" i="13"/>
  <c r="C8" i="13"/>
  <c r="J8" i="13" l="1"/>
  <c r="D9" i="13"/>
  <c r="W10" i="13"/>
  <c r="A11" i="13"/>
  <c r="Y10" i="13"/>
  <c r="Z10" i="13"/>
  <c r="AA10" i="13"/>
  <c r="AC10" i="13"/>
  <c r="AB10" i="13"/>
  <c r="X10" i="13"/>
  <c r="AD10" i="13"/>
  <c r="AE10" i="13"/>
  <c r="B10" i="13"/>
  <c r="H9" i="13"/>
  <c r="G9" i="13"/>
  <c r="M9" i="13"/>
  <c r="L9" i="13"/>
  <c r="O9" i="9"/>
  <c r="L9" i="9" s="1"/>
  <c r="N9" i="9"/>
  <c r="P9" i="9"/>
  <c r="M9" i="9" s="1"/>
  <c r="A10" i="9"/>
  <c r="A12" i="4"/>
  <c r="C11" i="4"/>
  <c r="F11" i="4"/>
  <c r="E11" i="4"/>
  <c r="D11" i="4"/>
  <c r="B11" i="4"/>
  <c r="E9" i="13"/>
  <c r="K8" i="13"/>
  <c r="F8" i="13"/>
  <c r="N9" i="13"/>
  <c r="C9" i="13"/>
  <c r="I9" i="13"/>
  <c r="J9" i="13" l="1"/>
  <c r="K9" i="13"/>
  <c r="F9" i="13"/>
  <c r="O10" i="9"/>
  <c r="L10" i="9" s="1"/>
  <c r="N10" i="9"/>
  <c r="P10" i="9"/>
  <c r="M10" i="9" s="1"/>
  <c r="A11" i="9"/>
  <c r="N10" i="13"/>
  <c r="G10" i="13"/>
  <c r="H10" i="13"/>
  <c r="E10" i="13"/>
  <c r="D10" i="13"/>
  <c r="I10" i="13"/>
  <c r="A12" i="13"/>
  <c r="W11" i="13"/>
  <c r="X11" i="13"/>
  <c r="Y11" i="13"/>
  <c r="AA11" i="13"/>
  <c r="AC11" i="13"/>
  <c r="Z11" i="13"/>
  <c r="AB11" i="13"/>
  <c r="AD11" i="13"/>
  <c r="AE11" i="13"/>
  <c r="B11" i="13"/>
  <c r="M10" i="13"/>
  <c r="A13" i="4"/>
  <c r="C12" i="4"/>
  <c r="E12" i="4"/>
  <c r="F12" i="4"/>
  <c r="D12" i="4"/>
  <c r="B12" i="4"/>
  <c r="C10" i="13"/>
  <c r="L10" i="13"/>
  <c r="G11" i="13" l="1"/>
  <c r="H11" i="13"/>
  <c r="L11" i="13"/>
  <c r="C11" i="13"/>
  <c r="I11" i="13"/>
  <c r="O11" i="9"/>
  <c r="L11" i="9" s="1"/>
  <c r="N11" i="9"/>
  <c r="P11" i="9"/>
  <c r="M11" i="9" s="1"/>
  <c r="A12" i="9"/>
  <c r="N11" i="13"/>
  <c r="A14" i="4"/>
  <c r="C13" i="4"/>
  <c r="E13" i="4"/>
  <c r="F13" i="4"/>
  <c r="D13" i="4"/>
  <c r="B13" i="4"/>
  <c r="M11" i="13"/>
  <c r="W12" i="13"/>
  <c r="A13" i="13"/>
  <c r="AC12" i="13"/>
  <c r="Y12" i="13"/>
  <c r="X12" i="13"/>
  <c r="Z12" i="13"/>
  <c r="AB12" i="13"/>
  <c r="AA12" i="13"/>
  <c r="AD12" i="13"/>
  <c r="B12" i="13"/>
  <c r="AE12" i="13"/>
  <c r="F10" i="13"/>
  <c r="K10" i="13"/>
  <c r="E11" i="13"/>
  <c r="D11" i="13"/>
  <c r="J10" i="13"/>
  <c r="G12" i="13" l="1"/>
  <c r="H12" i="13"/>
  <c r="L12" i="13"/>
  <c r="A14" i="13"/>
  <c r="W13" i="13"/>
  <c r="AB13" i="13"/>
  <c r="X13" i="13"/>
  <c r="AC13" i="13"/>
  <c r="Y13" i="13"/>
  <c r="Z13" i="13"/>
  <c r="AA13" i="13"/>
  <c r="AD13" i="13"/>
  <c r="B13" i="13"/>
  <c r="AE13" i="13"/>
  <c r="K11" i="13"/>
  <c r="F11" i="13"/>
  <c r="C12" i="13"/>
  <c r="A15" i="4"/>
  <c r="C14" i="4"/>
  <c r="E14" i="4"/>
  <c r="D14" i="4"/>
  <c r="F14" i="4"/>
  <c r="B14" i="4"/>
  <c r="N12" i="13"/>
  <c r="M12" i="13"/>
  <c r="D12" i="13"/>
  <c r="E12" i="13"/>
  <c r="I12" i="13"/>
  <c r="O12" i="9"/>
  <c r="L12" i="9" s="1"/>
  <c r="N12" i="9"/>
  <c r="P12" i="9"/>
  <c r="M12" i="9" s="1"/>
  <c r="A13" i="9"/>
  <c r="J11" i="13"/>
  <c r="I13" i="13" l="1"/>
  <c r="C13" i="13"/>
  <c r="M13" i="13"/>
  <c r="L13" i="13"/>
  <c r="E13" i="13"/>
  <c r="O13" i="9"/>
  <c r="L13" i="9" s="1"/>
  <c r="N13" i="9"/>
  <c r="P13" i="9"/>
  <c r="M13" i="9" s="1"/>
  <c r="A14" i="9"/>
  <c r="N13" i="13"/>
  <c r="A15" i="13"/>
  <c r="W14" i="13"/>
  <c r="AA14" i="13"/>
  <c r="AC14" i="13"/>
  <c r="Y14" i="13"/>
  <c r="X14" i="13"/>
  <c r="AB14" i="13"/>
  <c r="Z14" i="13"/>
  <c r="AD14" i="13"/>
  <c r="AE14" i="13"/>
  <c r="B14" i="13"/>
  <c r="C15" i="4"/>
  <c r="A16" i="4"/>
  <c r="E15" i="4"/>
  <c r="F15" i="4"/>
  <c r="D15" i="4"/>
  <c r="B15" i="4"/>
  <c r="K12" i="13"/>
  <c r="F12" i="13"/>
  <c r="H13" i="13"/>
  <c r="G13" i="13"/>
  <c r="D13" i="13"/>
  <c r="J12" i="13"/>
  <c r="F13" i="13" l="1"/>
  <c r="N14" i="13"/>
  <c r="J13" i="13"/>
  <c r="C14" i="13"/>
  <c r="O14" i="9"/>
  <c r="L14" i="9" s="1"/>
  <c r="N14" i="9"/>
  <c r="P14" i="9"/>
  <c r="M14" i="9" s="1"/>
  <c r="A15" i="9"/>
  <c r="K13" i="13"/>
  <c r="D14" i="13"/>
  <c r="A16" i="13"/>
  <c r="W15" i="13"/>
  <c r="AB15" i="13"/>
  <c r="Z15" i="13"/>
  <c r="AA15" i="13"/>
  <c r="X15" i="13"/>
  <c r="Y15" i="13"/>
  <c r="AC15" i="13"/>
  <c r="AD15" i="13"/>
  <c r="AE15" i="13"/>
  <c r="B15" i="13"/>
  <c r="A17" i="4"/>
  <c r="E16" i="4"/>
  <c r="C16" i="4"/>
  <c r="D16" i="4"/>
  <c r="F16" i="4"/>
  <c r="B16" i="4"/>
  <c r="L14" i="13"/>
  <c r="I14" i="13"/>
  <c r="G14" i="13"/>
  <c r="H14" i="13"/>
  <c r="E14" i="13"/>
  <c r="M14" i="13"/>
  <c r="I15" i="13" l="1"/>
  <c r="M15" i="13"/>
  <c r="L15" i="13"/>
  <c r="J14" i="13"/>
  <c r="A18" i="4"/>
  <c r="C17" i="4"/>
  <c r="D17" i="4"/>
  <c r="F17" i="4"/>
  <c r="E17" i="4"/>
  <c r="B17" i="4"/>
  <c r="G15" i="13"/>
  <c r="H15" i="13"/>
  <c r="D15" i="13"/>
  <c r="E15" i="13"/>
  <c r="A17" i="13"/>
  <c r="W16" i="13"/>
  <c r="Y16" i="13"/>
  <c r="AC16" i="13"/>
  <c r="AB16" i="13"/>
  <c r="Z16" i="13"/>
  <c r="AA16" i="13"/>
  <c r="X16" i="13"/>
  <c r="B16" i="13"/>
  <c r="AD16" i="13"/>
  <c r="AE16" i="13"/>
  <c r="N15" i="13"/>
  <c r="C15" i="13"/>
  <c r="N15" i="9"/>
  <c r="O15" i="9"/>
  <c r="L15" i="9" s="1"/>
  <c r="P15" i="9"/>
  <c r="M15" i="9" s="1"/>
  <c r="A16" i="9"/>
  <c r="F14" i="13"/>
  <c r="K14" i="13"/>
  <c r="N16" i="13" l="1"/>
  <c r="C16" i="13"/>
  <c r="I16" i="13"/>
  <c r="M16" i="13"/>
  <c r="D16" i="13"/>
  <c r="L16" i="13"/>
  <c r="A19" i="4"/>
  <c r="C18" i="4"/>
  <c r="F18" i="4"/>
  <c r="E18" i="4"/>
  <c r="D18" i="4"/>
  <c r="B18" i="4"/>
  <c r="P16" i="9"/>
  <c r="M16" i="9" s="1"/>
  <c r="O16" i="9"/>
  <c r="L16" i="9" s="1"/>
  <c r="N16" i="9"/>
  <c r="A17" i="9"/>
  <c r="F15" i="13"/>
  <c r="K15" i="13"/>
  <c r="G16" i="13"/>
  <c r="H16" i="13"/>
  <c r="E16" i="13"/>
  <c r="A18" i="13"/>
  <c r="W17" i="13"/>
  <c r="AC17" i="13"/>
  <c r="Y17" i="13"/>
  <c r="AB17" i="13"/>
  <c r="Z17" i="13"/>
  <c r="AA17" i="13"/>
  <c r="X17" i="13"/>
  <c r="AD17" i="13"/>
  <c r="AE17" i="13"/>
  <c r="B17" i="13"/>
  <c r="J15" i="13"/>
  <c r="F16" i="13" l="1"/>
  <c r="C17" i="13"/>
  <c r="D17" i="13"/>
  <c r="L17" i="13"/>
  <c r="J16" i="13"/>
  <c r="E17" i="13"/>
  <c r="A20" i="4"/>
  <c r="C19" i="4"/>
  <c r="E19" i="4"/>
  <c r="F19" i="4"/>
  <c r="D19" i="4"/>
  <c r="B19" i="4"/>
  <c r="W18" i="13"/>
  <c r="A19" i="13"/>
  <c r="AB18" i="13"/>
  <c r="AC18" i="13"/>
  <c r="Y18" i="13"/>
  <c r="X18" i="13"/>
  <c r="Z18" i="13"/>
  <c r="AA18" i="13"/>
  <c r="AD18" i="13"/>
  <c r="AE18" i="13"/>
  <c r="B18" i="13"/>
  <c r="K16" i="13"/>
  <c r="G17" i="13"/>
  <c r="H17" i="13"/>
  <c r="M17" i="13"/>
  <c r="N17" i="13" s="1"/>
  <c r="I17" i="13"/>
  <c r="P17" i="9"/>
  <c r="M17" i="9" s="1"/>
  <c r="O17" i="9"/>
  <c r="L17" i="9" s="1"/>
  <c r="N17" i="9"/>
  <c r="A18" i="9"/>
  <c r="F17" i="13" l="1"/>
  <c r="C18" i="13"/>
  <c r="K17" i="13"/>
  <c r="D18" i="13"/>
  <c r="M18" i="13"/>
  <c r="I18" i="13"/>
  <c r="P18" i="9"/>
  <c r="M18" i="9" s="1"/>
  <c r="N18" i="9"/>
  <c r="O18" i="9"/>
  <c r="L18" i="9" s="1"/>
  <c r="A19" i="9"/>
  <c r="A20" i="13"/>
  <c r="W19" i="13"/>
  <c r="Z19" i="13"/>
  <c r="Y19" i="13"/>
  <c r="X19" i="13"/>
  <c r="AB19" i="13"/>
  <c r="AA19" i="13"/>
  <c r="AC19" i="13"/>
  <c r="AE19" i="13"/>
  <c r="B19" i="13"/>
  <c r="AD19" i="13"/>
  <c r="J17" i="13"/>
  <c r="H18" i="13"/>
  <c r="G18" i="13"/>
  <c r="L18" i="13"/>
  <c r="E18" i="13"/>
  <c r="N18" i="13" s="1"/>
  <c r="A21" i="4"/>
  <c r="D20" i="4"/>
  <c r="C20" i="4"/>
  <c r="E20" i="4"/>
  <c r="F20" i="4"/>
  <c r="B20" i="4"/>
  <c r="J18" i="13" l="1"/>
  <c r="E19" i="13"/>
  <c r="N19" i="13" s="1"/>
  <c r="F18" i="13"/>
  <c r="M19" i="13"/>
  <c r="L19" i="13"/>
  <c r="I19" i="13"/>
  <c r="D19" i="13"/>
  <c r="K18" i="13"/>
  <c r="A22" i="4"/>
  <c r="E21" i="4"/>
  <c r="C21" i="4"/>
  <c r="D21" i="4"/>
  <c r="F21" i="4"/>
  <c r="B21" i="4"/>
  <c r="H19" i="13"/>
  <c r="G19" i="13"/>
  <c r="P19" i="9"/>
  <c r="M19" i="9" s="1"/>
  <c r="N19" i="9"/>
  <c r="O19" i="9"/>
  <c r="L19" i="9" s="1"/>
  <c r="A20" i="9"/>
  <c r="C19" i="13"/>
  <c r="W20" i="13"/>
  <c r="A21" i="13"/>
  <c r="AB20" i="13"/>
  <c r="Z20" i="13"/>
  <c r="AC20" i="13"/>
  <c r="Y20" i="13"/>
  <c r="X20" i="13"/>
  <c r="AA20" i="13"/>
  <c r="AE20" i="13"/>
  <c r="AD20" i="13"/>
  <c r="B20" i="13"/>
  <c r="D20" i="13" l="1"/>
  <c r="I20" i="13"/>
  <c r="M20" i="13"/>
  <c r="L20" i="13"/>
  <c r="A22" i="13"/>
  <c r="W21" i="13"/>
  <c r="AB21" i="13"/>
  <c r="Y21" i="13"/>
  <c r="X21" i="13"/>
  <c r="AA21" i="13"/>
  <c r="Z21" i="13"/>
  <c r="AC21" i="13"/>
  <c r="AE21" i="13"/>
  <c r="B21" i="13"/>
  <c r="AD21" i="13"/>
  <c r="K19" i="13"/>
  <c r="F19" i="13"/>
  <c r="A23" i="4"/>
  <c r="E22" i="4"/>
  <c r="C22" i="4"/>
  <c r="F22" i="4"/>
  <c r="D22" i="4"/>
  <c r="B22" i="4"/>
  <c r="H20" i="13"/>
  <c r="G20" i="13"/>
  <c r="C20" i="13"/>
  <c r="E20" i="13"/>
  <c r="N20" i="13" s="1"/>
  <c r="N20" i="9"/>
  <c r="O20" i="9"/>
  <c r="L20" i="9" s="1"/>
  <c r="P20" i="9"/>
  <c r="M20" i="9" s="1"/>
  <c r="A21" i="9"/>
  <c r="J19" i="13"/>
  <c r="I21" i="13" l="1"/>
  <c r="D21" i="13"/>
  <c r="L21" i="13"/>
  <c r="E21" i="13"/>
  <c r="N21" i="13" s="1"/>
  <c r="N21" i="9"/>
  <c r="O21" i="9"/>
  <c r="L21" i="9" s="1"/>
  <c r="P21" i="9"/>
  <c r="M21" i="9" s="1"/>
  <c r="A22" i="9"/>
  <c r="M21" i="13"/>
  <c r="K20" i="13"/>
  <c r="F20" i="13"/>
  <c r="A24" i="4"/>
  <c r="C23" i="4"/>
  <c r="E23" i="4"/>
  <c r="F23" i="4"/>
  <c r="D23" i="4"/>
  <c r="B23" i="4"/>
  <c r="H21" i="13"/>
  <c r="G21" i="13"/>
  <c r="J20" i="13"/>
  <c r="C21" i="13"/>
  <c r="W22" i="13"/>
  <c r="A23" i="13"/>
  <c r="AB22" i="13"/>
  <c r="AC22" i="13"/>
  <c r="Y22" i="13"/>
  <c r="X22" i="13"/>
  <c r="Z22" i="13"/>
  <c r="AA22" i="13"/>
  <c r="B22" i="13"/>
  <c r="AE22" i="13"/>
  <c r="AD22" i="13"/>
  <c r="C22" i="13" l="1"/>
  <c r="J21" i="13"/>
  <c r="D22" i="13"/>
  <c r="W23" i="13"/>
  <c r="A24" i="13"/>
  <c r="AB23" i="13"/>
  <c r="Z23" i="13"/>
  <c r="Y23" i="13"/>
  <c r="X23" i="13"/>
  <c r="AA23" i="13"/>
  <c r="AC23" i="13"/>
  <c r="AD23" i="13"/>
  <c r="B23" i="13"/>
  <c r="AE23" i="13"/>
  <c r="M22" i="13"/>
  <c r="I22" i="13"/>
  <c r="K21" i="13"/>
  <c r="F21" i="13"/>
  <c r="O22" i="9"/>
  <c r="L22" i="9" s="1"/>
  <c r="P22" i="9"/>
  <c r="M22" i="9" s="1"/>
  <c r="N22" i="9"/>
  <c r="A23" i="9"/>
  <c r="H22" i="13"/>
  <c r="G22" i="13"/>
  <c r="L22" i="13"/>
  <c r="E22" i="13"/>
  <c r="N22" i="13" s="1"/>
  <c r="A25" i="4"/>
  <c r="F24" i="4"/>
  <c r="C24" i="4"/>
  <c r="D24" i="4"/>
  <c r="E24" i="4"/>
  <c r="B24" i="4"/>
  <c r="M23" i="13" l="1"/>
  <c r="E23" i="13"/>
  <c r="N23" i="13" s="1"/>
  <c r="J22" i="13"/>
  <c r="D23" i="13"/>
  <c r="I23" i="13"/>
  <c r="L23" i="13"/>
  <c r="F22" i="13"/>
  <c r="O23" i="9"/>
  <c r="L23" i="9" s="1"/>
  <c r="P23" i="9"/>
  <c r="M23" i="9" s="1"/>
  <c r="N23" i="9"/>
  <c r="A24" i="9"/>
  <c r="K22" i="13"/>
  <c r="H23" i="13"/>
  <c r="G23" i="13"/>
  <c r="C23" i="13"/>
  <c r="A25" i="13"/>
  <c r="W24" i="13"/>
  <c r="Z24" i="13"/>
  <c r="AC24" i="13"/>
  <c r="Y24" i="13"/>
  <c r="AB24" i="13"/>
  <c r="X24" i="13"/>
  <c r="AA24" i="13"/>
  <c r="AE24" i="13"/>
  <c r="AD24" i="13"/>
  <c r="B24" i="13"/>
  <c r="A26" i="4"/>
  <c r="C25" i="4"/>
  <c r="F25" i="4"/>
  <c r="E25" i="4"/>
  <c r="D25" i="4"/>
  <c r="B25" i="4"/>
  <c r="J23" i="13" l="1"/>
  <c r="L24" i="13"/>
  <c r="A26" i="13"/>
  <c r="W25" i="13"/>
  <c r="AB25" i="13"/>
  <c r="Y25" i="13"/>
  <c r="X25" i="13"/>
  <c r="AA25" i="13"/>
  <c r="Z25" i="13"/>
  <c r="AC25" i="13"/>
  <c r="B25" i="13"/>
  <c r="AE25" i="13"/>
  <c r="AD25" i="13"/>
  <c r="H24" i="13"/>
  <c r="G24" i="13"/>
  <c r="C24" i="13"/>
  <c r="E24" i="13"/>
  <c r="N24" i="13" s="1"/>
  <c r="D24" i="13"/>
  <c r="A27" i="4"/>
  <c r="E26" i="4"/>
  <c r="D26" i="4"/>
  <c r="F26" i="4"/>
  <c r="C26" i="4"/>
  <c r="B26" i="4"/>
  <c r="M24" i="13"/>
  <c r="I24" i="13"/>
  <c r="K23" i="13"/>
  <c r="F23" i="13"/>
  <c r="O24" i="9"/>
  <c r="L24" i="9" s="1"/>
  <c r="P24" i="9"/>
  <c r="M24" i="9" s="1"/>
  <c r="N24" i="9"/>
  <c r="A25" i="9"/>
  <c r="M25" i="13" l="1"/>
  <c r="J24" i="13"/>
  <c r="L25" i="13"/>
  <c r="E25" i="13"/>
  <c r="N25" i="13" s="1"/>
  <c r="O25" i="9"/>
  <c r="L25" i="9" s="1"/>
  <c r="P25" i="9"/>
  <c r="M25" i="9" s="1"/>
  <c r="N25" i="9"/>
  <c r="A26" i="9"/>
  <c r="C25" i="13"/>
  <c r="W26" i="13"/>
  <c r="A27" i="13"/>
  <c r="AC26" i="13"/>
  <c r="AB26" i="13"/>
  <c r="Y26" i="13"/>
  <c r="X26" i="13"/>
  <c r="Z26" i="13"/>
  <c r="AA26" i="13"/>
  <c r="AD26" i="13"/>
  <c r="AE26" i="13"/>
  <c r="B26" i="13"/>
  <c r="K24" i="13"/>
  <c r="F24" i="13"/>
  <c r="A28" i="4"/>
  <c r="C27" i="4"/>
  <c r="E27" i="4"/>
  <c r="F27" i="4"/>
  <c r="D27" i="4"/>
  <c r="B27" i="4"/>
  <c r="H25" i="13"/>
  <c r="G25" i="13"/>
  <c r="I25" i="13"/>
  <c r="D25" i="13"/>
  <c r="M26" i="13" l="1"/>
  <c r="E26" i="13"/>
  <c r="N26" i="13" s="1"/>
  <c r="C26" i="13"/>
  <c r="D26" i="13"/>
  <c r="W27" i="13"/>
  <c r="A28" i="13"/>
  <c r="Z27" i="13"/>
  <c r="Y27" i="13"/>
  <c r="X27" i="13"/>
  <c r="AA27" i="13"/>
  <c r="AC27" i="13"/>
  <c r="AB27" i="13"/>
  <c r="B27" i="13"/>
  <c r="AE27" i="13"/>
  <c r="AD27" i="13"/>
  <c r="K25" i="13"/>
  <c r="F25" i="13"/>
  <c r="A29" i="4"/>
  <c r="C28" i="4"/>
  <c r="F28" i="4"/>
  <c r="E28" i="4"/>
  <c r="D28" i="4"/>
  <c r="B28" i="4"/>
  <c r="J25" i="13"/>
  <c r="H26" i="13"/>
  <c r="G26" i="13"/>
  <c r="L26" i="13"/>
  <c r="I26" i="13"/>
  <c r="O26" i="9"/>
  <c r="L26" i="9" s="1"/>
  <c r="P26" i="9"/>
  <c r="M26" i="9" s="1"/>
  <c r="N26" i="9"/>
  <c r="A27" i="9"/>
  <c r="F26" i="13" l="1"/>
  <c r="K26" i="13"/>
  <c r="C27" i="13"/>
  <c r="H27" i="13"/>
  <c r="G27" i="13"/>
  <c r="E27" i="13"/>
  <c r="N27" i="13" s="1"/>
  <c r="L27" i="13"/>
  <c r="O27" i="9"/>
  <c r="L27" i="9" s="1"/>
  <c r="P27" i="9"/>
  <c r="M27" i="9" s="1"/>
  <c r="N27" i="9"/>
  <c r="A28" i="9"/>
  <c r="D27" i="13"/>
  <c r="I27" i="13"/>
  <c r="J26" i="13"/>
  <c r="A30" i="4"/>
  <c r="C29" i="4"/>
  <c r="E29" i="4"/>
  <c r="F29" i="4"/>
  <c r="D29" i="4"/>
  <c r="B29" i="4"/>
  <c r="M27" i="13"/>
  <c r="W28" i="13"/>
  <c r="A29" i="13"/>
  <c r="Z28" i="13"/>
  <c r="AC28" i="13"/>
  <c r="Y28" i="13"/>
  <c r="X28" i="13"/>
  <c r="AB28" i="13"/>
  <c r="AA28" i="13"/>
  <c r="AD28" i="13"/>
  <c r="B28" i="13"/>
  <c r="AE28" i="13"/>
  <c r="E28" i="13" l="1"/>
  <c r="N28" i="13" s="1"/>
  <c r="L28" i="13"/>
  <c r="M28" i="13"/>
  <c r="I28" i="13"/>
  <c r="K27" i="13"/>
  <c r="H28" i="13"/>
  <c r="G28" i="13"/>
  <c r="C28" i="13"/>
  <c r="A30" i="13"/>
  <c r="W29" i="13"/>
  <c r="Y29" i="13"/>
  <c r="X29" i="13"/>
  <c r="AA29" i="13"/>
  <c r="Z29" i="13"/>
  <c r="AB29" i="13"/>
  <c r="AC29" i="13"/>
  <c r="AE29" i="13"/>
  <c r="B29" i="13"/>
  <c r="AD29" i="13"/>
  <c r="A31" i="4"/>
  <c r="D30" i="4"/>
  <c r="F30" i="4"/>
  <c r="C30" i="4"/>
  <c r="E30" i="4"/>
  <c r="B30" i="4"/>
  <c r="O28" i="9"/>
  <c r="L28" i="9" s="1"/>
  <c r="P28" i="9"/>
  <c r="M28" i="9" s="1"/>
  <c r="N28" i="9"/>
  <c r="A29" i="9"/>
  <c r="F27" i="13"/>
  <c r="J27" i="13"/>
  <c r="D28" i="13"/>
  <c r="E29" i="13" l="1"/>
  <c r="I29" i="13"/>
  <c r="D29" i="13"/>
  <c r="J28" i="13"/>
  <c r="C29" i="13"/>
  <c r="K28" i="13"/>
  <c r="F28" i="13"/>
  <c r="H29" i="13"/>
  <c r="G29" i="13"/>
  <c r="A32" i="4"/>
  <c r="C31" i="4"/>
  <c r="F31" i="4"/>
  <c r="E31" i="4"/>
  <c r="D31" i="4"/>
  <c r="B31" i="4"/>
  <c r="L29" i="13"/>
  <c r="O29" i="9"/>
  <c r="L29" i="9" s="1"/>
  <c r="P29" i="9"/>
  <c r="M29" i="9" s="1"/>
  <c r="N29" i="9"/>
  <c r="A30" i="9"/>
  <c r="M29" i="13"/>
  <c r="A31" i="13"/>
  <c r="W30" i="13"/>
  <c r="AC30" i="13"/>
  <c r="Y30" i="13"/>
  <c r="X30" i="13"/>
  <c r="AB30" i="13"/>
  <c r="Z30" i="13"/>
  <c r="AA30" i="13"/>
  <c r="B30" i="13"/>
  <c r="AD30" i="13"/>
  <c r="AE30" i="13"/>
  <c r="N29" i="13"/>
  <c r="F29" i="13" l="1"/>
  <c r="C30" i="13"/>
  <c r="E30" i="13"/>
  <c r="N30" i="13" s="1"/>
  <c r="J29" i="13"/>
  <c r="H30" i="13"/>
  <c r="G30" i="13"/>
  <c r="W31" i="13"/>
  <c r="A32" i="13"/>
  <c r="Z31" i="13"/>
  <c r="Y31" i="13"/>
  <c r="X31" i="13"/>
  <c r="AA31" i="13"/>
  <c r="AB31" i="13"/>
  <c r="AC31" i="13"/>
  <c r="B31" i="13"/>
  <c r="AE31" i="13"/>
  <c r="AD31" i="13"/>
  <c r="M30" i="13"/>
  <c r="D30" i="13"/>
  <c r="K29" i="13"/>
  <c r="L30" i="13"/>
  <c r="I30" i="13"/>
  <c r="O30" i="9"/>
  <c r="L30" i="9" s="1"/>
  <c r="P30" i="9"/>
  <c r="M30" i="9" s="1"/>
  <c r="N30" i="9"/>
  <c r="A31" i="9"/>
  <c r="A33" i="4"/>
  <c r="E32" i="4"/>
  <c r="C32" i="4"/>
  <c r="D32" i="4"/>
  <c r="F32" i="4"/>
  <c r="B32" i="4"/>
  <c r="M31" i="13" l="1"/>
  <c r="K30" i="13"/>
  <c r="F30" i="13"/>
  <c r="J30" i="13"/>
  <c r="W32" i="13"/>
  <c r="A33" i="13"/>
  <c r="AB32" i="13"/>
  <c r="Z32" i="13"/>
  <c r="AC32" i="13"/>
  <c r="Y32" i="13"/>
  <c r="X32" i="13"/>
  <c r="AA32" i="13"/>
  <c r="AE32" i="13"/>
  <c r="AD32" i="13"/>
  <c r="B32" i="13"/>
  <c r="H31" i="13"/>
  <c r="G31" i="13"/>
  <c r="C31" i="13"/>
  <c r="A34" i="4"/>
  <c r="E33" i="4"/>
  <c r="C33" i="4"/>
  <c r="F33" i="4"/>
  <c r="D33" i="4"/>
  <c r="B33" i="4"/>
  <c r="I31" i="13"/>
  <c r="D31" i="13"/>
  <c r="P31" i="9"/>
  <c r="M31" i="9" s="1"/>
  <c r="N31" i="9"/>
  <c r="O31" i="9"/>
  <c r="L31" i="9" s="1"/>
  <c r="A32" i="9"/>
  <c r="E31" i="13"/>
  <c r="N31" i="13" s="1"/>
  <c r="L31" i="13"/>
  <c r="P32" i="9" l="1"/>
  <c r="M32" i="9" s="1"/>
  <c r="O32" i="9"/>
  <c r="L32" i="9" s="1"/>
  <c r="N32" i="9"/>
  <c r="A33" i="9"/>
  <c r="K31" i="13"/>
  <c r="F31" i="13"/>
  <c r="C32" i="13"/>
  <c r="J31" i="13"/>
  <c r="A35" i="4"/>
  <c r="F34" i="4"/>
  <c r="C34" i="4"/>
  <c r="E34" i="4"/>
  <c r="D34" i="4"/>
  <c r="B34" i="4"/>
  <c r="M32" i="13"/>
  <c r="L32" i="13"/>
  <c r="H32" i="13"/>
  <c r="G32" i="13"/>
  <c r="E32" i="13"/>
  <c r="N32" i="13" s="1"/>
  <c r="D32" i="13"/>
  <c r="A34" i="13"/>
  <c r="W33" i="13"/>
  <c r="Y33" i="13"/>
  <c r="AB33" i="13"/>
  <c r="X33" i="13"/>
  <c r="AA33" i="13"/>
  <c r="Z33" i="13"/>
  <c r="AC33" i="13"/>
  <c r="B33" i="13"/>
  <c r="AE33" i="13"/>
  <c r="AD33" i="13"/>
  <c r="I32" i="13"/>
  <c r="L33" i="13" l="1"/>
  <c r="D33" i="13"/>
  <c r="M33" i="13"/>
  <c r="J32" i="13"/>
  <c r="K32" i="13"/>
  <c r="F32" i="13"/>
  <c r="H33" i="13"/>
  <c r="G33" i="13"/>
  <c r="C33" i="13"/>
  <c r="W34" i="13"/>
  <c r="A35" i="13"/>
  <c r="AB34" i="13"/>
  <c r="AC34" i="13"/>
  <c r="Y34" i="13"/>
  <c r="X34" i="13"/>
  <c r="Z34" i="13"/>
  <c r="AA34" i="13"/>
  <c r="AE34" i="13"/>
  <c r="AD34" i="13"/>
  <c r="B34" i="13"/>
  <c r="C35" i="4"/>
  <c r="A36" i="4"/>
  <c r="E35" i="4"/>
  <c r="F35" i="4"/>
  <c r="D35" i="4"/>
  <c r="B35" i="4"/>
  <c r="I33" i="13"/>
  <c r="E33" i="13"/>
  <c r="N33" i="13" s="1"/>
  <c r="O33" i="9"/>
  <c r="L33" i="9" s="1"/>
  <c r="P33" i="9"/>
  <c r="M33" i="9" s="1"/>
  <c r="N33" i="9"/>
  <c r="A34" i="9"/>
  <c r="M34" i="13" l="1"/>
  <c r="I34" i="13"/>
  <c r="C34" i="13"/>
  <c r="D34" i="13"/>
  <c r="A37" i="4"/>
  <c r="E36" i="4"/>
  <c r="D36" i="4"/>
  <c r="C36" i="4"/>
  <c r="F36" i="4"/>
  <c r="B36" i="4"/>
  <c r="K33" i="13"/>
  <c r="F33" i="13"/>
  <c r="A36" i="13"/>
  <c r="W35" i="13"/>
  <c r="Z35" i="13"/>
  <c r="Y35" i="13"/>
  <c r="X35" i="13"/>
  <c r="AA35" i="13"/>
  <c r="AB35" i="13"/>
  <c r="AC35" i="13"/>
  <c r="AD35" i="13"/>
  <c r="AE35" i="13"/>
  <c r="B35" i="13"/>
  <c r="O34" i="9"/>
  <c r="L34" i="9" s="1"/>
  <c r="P34" i="9"/>
  <c r="M34" i="9" s="1"/>
  <c r="N34" i="9"/>
  <c r="A35" i="9"/>
  <c r="H34" i="13"/>
  <c r="G34" i="13"/>
  <c r="L34" i="13"/>
  <c r="E34" i="13"/>
  <c r="N34" i="13" s="1"/>
  <c r="J33" i="13"/>
  <c r="J34" i="13" l="1"/>
  <c r="I35" i="13"/>
  <c r="C35" i="13"/>
  <c r="W36" i="13"/>
  <c r="A37" i="13"/>
  <c r="Z36" i="13"/>
  <c r="AC36" i="13"/>
  <c r="AB36" i="13"/>
  <c r="Y36" i="13"/>
  <c r="X36" i="13"/>
  <c r="AA36" i="13"/>
  <c r="AD36" i="13"/>
  <c r="B36" i="13"/>
  <c r="AE36" i="13"/>
  <c r="D35" i="13"/>
  <c r="F34" i="13"/>
  <c r="O35" i="9"/>
  <c r="L35" i="9" s="1"/>
  <c r="P35" i="9"/>
  <c r="M35" i="9" s="1"/>
  <c r="N35" i="9"/>
  <c r="A36" i="9"/>
  <c r="E35" i="13"/>
  <c r="N35" i="13" s="1"/>
  <c r="L35" i="13"/>
  <c r="K34" i="13"/>
  <c r="A38" i="4"/>
  <c r="C37" i="4"/>
  <c r="F37" i="4"/>
  <c r="D37" i="4"/>
  <c r="E37" i="4"/>
  <c r="B37" i="4"/>
  <c r="H35" i="13"/>
  <c r="G35" i="13"/>
  <c r="M35" i="13"/>
  <c r="F35" i="13" l="1"/>
  <c r="J35" i="13"/>
  <c r="C36" i="13"/>
  <c r="L36" i="13"/>
  <c r="A39" i="4"/>
  <c r="C38" i="4"/>
  <c r="F38" i="4"/>
  <c r="D38" i="4"/>
  <c r="E38" i="4"/>
  <c r="B38" i="4"/>
  <c r="O36" i="9"/>
  <c r="L36" i="9" s="1"/>
  <c r="P36" i="9"/>
  <c r="M36" i="9" s="1"/>
  <c r="N36" i="9"/>
  <c r="A37" i="9"/>
  <c r="K35" i="13"/>
  <c r="H36" i="13"/>
  <c r="G36" i="13"/>
  <c r="D36" i="13"/>
  <c r="A38" i="13"/>
  <c r="W37" i="13"/>
  <c r="Y37" i="13"/>
  <c r="X37" i="13"/>
  <c r="AB37" i="13"/>
  <c r="AA37" i="13"/>
  <c r="Z37" i="13"/>
  <c r="AC37" i="13"/>
  <c r="B37" i="13"/>
  <c r="AD37" i="13"/>
  <c r="AE37" i="13"/>
  <c r="E36" i="13"/>
  <c r="N36" i="13" s="1"/>
  <c r="M36" i="13"/>
  <c r="I36" i="13"/>
  <c r="M37" i="13" l="1"/>
  <c r="L37" i="13"/>
  <c r="D37" i="13"/>
  <c r="J36" i="13"/>
  <c r="F36" i="13"/>
  <c r="K36" i="13"/>
  <c r="O37" i="9"/>
  <c r="L37" i="9" s="1"/>
  <c r="P37" i="9"/>
  <c r="M37" i="9" s="1"/>
  <c r="N37" i="9"/>
  <c r="A38" i="9"/>
  <c r="H37" i="13"/>
  <c r="G37" i="13"/>
  <c r="E37" i="13"/>
  <c r="N37" i="13" s="1"/>
  <c r="V7" i="13"/>
  <c r="W38" i="13"/>
  <c r="AA38" i="13"/>
  <c r="Z38" i="13"/>
  <c r="AB38" i="13"/>
  <c r="AC38" i="13"/>
  <c r="X38" i="13"/>
  <c r="Y38" i="13"/>
  <c r="AE38" i="13"/>
  <c r="B38" i="13"/>
  <c r="AD38" i="13"/>
  <c r="V9" i="4"/>
  <c r="E39" i="4"/>
  <c r="F39" i="4"/>
  <c r="D39" i="4"/>
  <c r="C39" i="4"/>
  <c r="B39" i="4"/>
  <c r="V8" i="4" s="1"/>
  <c r="J1" i="4"/>
  <c r="I37" i="13"/>
  <c r="C37" i="13"/>
  <c r="C38" i="13" l="1"/>
  <c r="M38" i="13"/>
  <c r="J37" i="13"/>
  <c r="M26" i="4"/>
  <c r="G21" i="4"/>
  <c r="G39" i="4"/>
  <c r="G32" i="4"/>
  <c r="G20" i="4"/>
  <c r="M14" i="4" s="1"/>
  <c r="G31" i="4"/>
  <c r="M15" i="4" s="1"/>
  <c r="G3" i="4"/>
  <c r="E3" i="9"/>
  <c r="E4" i="9" s="1"/>
  <c r="E5" i="9" s="1"/>
  <c r="E6" i="9" s="1"/>
  <c r="E7" i="9" s="1"/>
  <c r="E8" i="9" s="1"/>
  <c r="E9" i="9" s="1"/>
  <c r="E10" i="9" s="1"/>
  <c r="E11" i="9" s="1"/>
  <c r="E12" i="9" s="1"/>
  <c r="E13" i="9" s="1"/>
  <c r="E14" i="9" s="1"/>
  <c r="E15" i="9" s="1"/>
  <c r="E16" i="9" s="1"/>
  <c r="E17" i="9" s="1"/>
  <c r="E18" i="9" s="1"/>
  <c r="E19" i="9" s="1"/>
  <c r="E20" i="9" s="1"/>
  <c r="E21" i="9" s="1"/>
  <c r="E22" i="9" s="1"/>
  <c r="E23" i="9" s="1"/>
  <c r="E24" i="9" s="1"/>
  <c r="E25" i="9" s="1"/>
  <c r="E26" i="9" s="1"/>
  <c r="E27" i="9" s="1"/>
  <c r="E28" i="9" s="1"/>
  <c r="E29" i="9" s="1"/>
  <c r="E30" i="9" s="1"/>
  <c r="E31" i="9" s="1"/>
  <c r="E32" i="9" s="1"/>
  <c r="E33" i="9" s="1"/>
  <c r="E34" i="9" s="1"/>
  <c r="E35" i="9" s="1"/>
  <c r="E36" i="9" s="1"/>
  <c r="E37" i="9" s="1"/>
  <c r="G4" i="4"/>
  <c r="G5" i="4"/>
  <c r="G6" i="4"/>
  <c r="G7" i="4"/>
  <c r="G8" i="4"/>
  <c r="G9" i="4"/>
  <c r="G10" i="4"/>
  <c r="G11" i="4"/>
  <c r="G12" i="4"/>
  <c r="G13" i="4"/>
  <c r="G14" i="4"/>
  <c r="G15" i="4"/>
  <c r="G3" i="9"/>
  <c r="G22" i="4"/>
  <c r="G23" i="4"/>
  <c r="G24" i="4"/>
  <c r="G25" i="4"/>
  <c r="G26" i="4"/>
  <c r="G27" i="4"/>
  <c r="G28" i="4"/>
  <c r="G29" i="4"/>
  <c r="G30" i="4"/>
  <c r="G33" i="4"/>
  <c r="G34" i="4"/>
  <c r="G35" i="4"/>
  <c r="G36" i="4"/>
  <c r="G37" i="4"/>
  <c r="G38" i="4"/>
  <c r="H39" i="4"/>
  <c r="D3" i="9"/>
  <c r="D4" i="9" s="1"/>
  <c r="D5" i="9" s="1"/>
  <c r="D6" i="9" s="1"/>
  <c r="D7" i="9" s="1"/>
  <c r="D8" i="9" s="1"/>
  <c r="D9" i="9" s="1"/>
  <c r="D10" i="9" s="1"/>
  <c r="D11" i="9" s="1"/>
  <c r="D12" i="9" s="1"/>
  <c r="D13" i="9" s="1"/>
  <c r="D14" i="9" s="1"/>
  <c r="D15" i="9" s="1"/>
  <c r="D16" i="9" s="1"/>
  <c r="D17" i="9" s="1"/>
  <c r="D18" i="9" s="1"/>
  <c r="D19" i="9" s="1"/>
  <c r="D20" i="9" s="1"/>
  <c r="D21" i="9" s="1"/>
  <c r="D22" i="9" s="1"/>
  <c r="D23" i="9" s="1"/>
  <c r="D24" i="9" s="1"/>
  <c r="D25" i="9" s="1"/>
  <c r="D26" i="9" s="1"/>
  <c r="D27" i="9" s="1"/>
  <c r="D28" i="9" s="1"/>
  <c r="D29" i="9" s="1"/>
  <c r="D30" i="9" s="1"/>
  <c r="D31" i="9" s="1"/>
  <c r="D32" i="9" s="1"/>
  <c r="D33" i="9" s="1"/>
  <c r="D34" i="9" s="1"/>
  <c r="D35" i="9" s="1"/>
  <c r="D36" i="9" s="1"/>
  <c r="D37" i="9" s="1"/>
  <c r="G19" i="4"/>
  <c r="G16" i="4"/>
  <c r="G17" i="4"/>
  <c r="G18" i="4"/>
  <c r="G2" i="4"/>
  <c r="H2" i="4"/>
  <c r="H4" i="4"/>
  <c r="H6" i="4"/>
  <c r="H8" i="4"/>
  <c r="H10" i="4"/>
  <c r="H12" i="4"/>
  <c r="H14" i="4"/>
  <c r="H16" i="4"/>
  <c r="H18" i="4"/>
  <c r="H34" i="4"/>
  <c r="H30" i="4"/>
  <c r="H26" i="4"/>
  <c r="H22" i="4"/>
  <c r="H37" i="4"/>
  <c r="H33" i="4"/>
  <c r="H29" i="4"/>
  <c r="H25" i="4"/>
  <c r="H21" i="4"/>
  <c r="H38" i="4"/>
  <c r="H3" i="4"/>
  <c r="H5" i="4"/>
  <c r="H7" i="4"/>
  <c r="H9" i="4"/>
  <c r="H11" i="4"/>
  <c r="H13" i="4"/>
  <c r="H15" i="4"/>
  <c r="H17" i="4"/>
  <c r="H19" i="4"/>
  <c r="H36" i="4"/>
  <c r="H32" i="4"/>
  <c r="H28" i="4"/>
  <c r="H24" i="4"/>
  <c r="H20" i="4"/>
  <c r="H31" i="4"/>
  <c r="H23" i="4"/>
  <c r="H35" i="4"/>
  <c r="H27" i="4"/>
  <c r="K6" i="4"/>
  <c r="L6" i="4"/>
  <c r="M6" i="4"/>
  <c r="M2" i="4"/>
  <c r="K2" i="4"/>
  <c r="L2" i="4"/>
  <c r="G38" i="13"/>
  <c r="H38" i="13"/>
  <c r="I38" i="13"/>
  <c r="K37" i="13"/>
  <c r="F37" i="13"/>
  <c r="E38" i="13"/>
  <c r="N38" i="13" s="1"/>
  <c r="O38" i="9"/>
  <c r="L38" i="9" s="1"/>
  <c r="P38" i="9"/>
  <c r="M38" i="9" s="1"/>
  <c r="N38" i="9"/>
  <c r="A39" i="9"/>
  <c r="D38" i="13"/>
  <c r="L38" i="13"/>
  <c r="D38" i="9" l="1"/>
  <c r="K38" i="13"/>
  <c r="E38" i="9"/>
  <c r="M3" i="4"/>
  <c r="M16" i="4"/>
  <c r="O39" i="9"/>
  <c r="L39" i="9" s="1"/>
  <c r="P39" i="9"/>
  <c r="M39" i="9" s="1"/>
  <c r="E39" i="9" s="1"/>
  <c r="N39" i="9"/>
  <c r="M4" i="4"/>
  <c r="J38" i="13"/>
  <c r="F38" i="13"/>
  <c r="M7" i="4"/>
  <c r="L3" i="4"/>
  <c r="K3" i="4"/>
  <c r="L7" i="4"/>
  <c r="K7" i="4"/>
  <c r="J3" i="9"/>
  <c r="C3" i="9"/>
  <c r="B3" i="9" s="1"/>
  <c r="F3" i="9" s="1"/>
  <c r="I3" i="9" s="1"/>
  <c r="D39" i="9" l="1"/>
  <c r="H3" i="9"/>
  <c r="G4" i="9" s="1"/>
  <c r="C4" i="9" s="1"/>
  <c r="B4" i="9" s="1"/>
  <c r="J4" i="9" l="1"/>
  <c r="F4" i="9"/>
  <c r="I4" i="9" s="1"/>
  <c r="H4" i="9" l="1"/>
  <c r="G5" i="9" s="1"/>
  <c r="J5" i="9" s="1"/>
  <c r="C5" i="9" l="1"/>
  <c r="B5" i="9" s="1"/>
  <c r="F5" i="9" s="1"/>
  <c r="I5" i="9" s="1"/>
  <c r="H5" i="9" s="1"/>
  <c r="G6" i="9" s="1"/>
  <c r="J6" i="9" l="1"/>
  <c r="C6" i="9"/>
  <c r="B6" i="9" s="1"/>
  <c r="F6" i="9" l="1"/>
  <c r="I6" i="9" s="1"/>
  <c r="H6" i="9" s="1"/>
  <c r="G7" i="9" s="1"/>
  <c r="J7" i="9" l="1"/>
  <c r="C7" i="9"/>
  <c r="B7" i="9" s="1"/>
  <c r="F7" i="9" s="1"/>
  <c r="I7" i="9" s="1"/>
  <c r="H7" i="9" l="1"/>
  <c r="G8" i="9" s="1"/>
  <c r="J8" i="9" s="1"/>
  <c r="C8" i="9" l="1"/>
  <c r="B8" i="9" s="1"/>
  <c r="F8" i="9" s="1"/>
  <c r="I8" i="9" s="1"/>
  <c r="H8" i="9" s="1"/>
  <c r="G9" i="9" s="1"/>
  <c r="J9" i="9" s="1"/>
  <c r="C9" i="9" l="1"/>
  <c r="B9" i="9" s="1"/>
  <c r="F9" i="9" s="1"/>
  <c r="I9" i="9" s="1"/>
  <c r="H9" i="9" s="1"/>
  <c r="G10" i="9" s="1"/>
  <c r="J10" i="9" s="1"/>
  <c r="C10" i="9" l="1"/>
  <c r="B10" i="9" s="1"/>
  <c r="F10" i="9" s="1"/>
  <c r="I10" i="9" s="1"/>
  <c r="H10" i="9" s="1"/>
  <c r="G11" i="9" s="1"/>
  <c r="C11" i="9" l="1"/>
  <c r="B11" i="9" s="1"/>
  <c r="F11" i="9" s="1"/>
  <c r="I11" i="9" s="1"/>
  <c r="J11" i="9"/>
  <c r="H11" i="9" l="1"/>
  <c r="G12" i="9" s="1"/>
  <c r="J12" i="9" s="1"/>
  <c r="C12" i="9" l="1"/>
  <c r="B12" i="9" s="1"/>
  <c r="F12" i="9" s="1"/>
  <c r="I12" i="9" s="1"/>
  <c r="H12" i="9" s="1"/>
  <c r="G13" i="9" s="1"/>
  <c r="J13" i="9" s="1"/>
  <c r="C13" i="9" l="1"/>
  <c r="B13" i="9" s="1"/>
  <c r="F13" i="9" s="1"/>
  <c r="I13" i="9" s="1"/>
  <c r="H13" i="9" s="1"/>
  <c r="G14" i="9" s="1"/>
  <c r="J14" i="9" s="1"/>
  <c r="C14" i="9" l="1"/>
  <c r="B14" i="9" s="1"/>
  <c r="F14" i="9" s="1"/>
  <c r="I14" i="9" s="1"/>
  <c r="H14" i="9" s="1"/>
  <c r="G15" i="9" s="1"/>
  <c r="J15" i="9" s="1"/>
  <c r="C15" i="9" l="1"/>
  <c r="B15" i="9" s="1"/>
  <c r="F15" i="9" s="1"/>
  <c r="I15" i="9" s="1"/>
  <c r="H15" i="9" s="1"/>
  <c r="G16" i="9" s="1"/>
  <c r="J16" i="9" s="1"/>
  <c r="C16" i="9" l="1"/>
  <c r="B16" i="9" s="1"/>
  <c r="F16" i="9" s="1"/>
  <c r="I16" i="9" s="1"/>
  <c r="H16" i="9" s="1"/>
  <c r="G17" i="9" s="1"/>
  <c r="J17" i="9" s="1"/>
  <c r="C17" i="9" l="1"/>
  <c r="B17" i="9" s="1"/>
  <c r="F17" i="9" s="1"/>
  <c r="I17" i="9" s="1"/>
  <c r="H17" i="9" s="1"/>
  <c r="G18" i="9" s="1"/>
  <c r="C18" i="9" s="1"/>
  <c r="B18" i="9" s="1"/>
  <c r="F18" i="9" s="1"/>
  <c r="I18" i="9" s="1"/>
  <c r="J18" i="9" l="1"/>
  <c r="H18" i="9" s="1"/>
  <c r="G19" i="9" s="1"/>
  <c r="J19" i="9" s="1"/>
  <c r="C19" i="9" l="1"/>
  <c r="B19" i="9" s="1"/>
  <c r="F19" i="9" s="1"/>
  <c r="I19" i="9" s="1"/>
  <c r="H19" i="9" s="1"/>
  <c r="G20" i="9" s="1"/>
  <c r="C20" i="9" s="1"/>
  <c r="B20" i="9" s="1"/>
  <c r="F20" i="9" s="1"/>
  <c r="I20" i="9" s="1"/>
  <c r="J20" i="9" l="1"/>
  <c r="H20" i="9" s="1"/>
  <c r="G21" i="9" s="1"/>
  <c r="J21" i="9" s="1"/>
  <c r="L4" i="4"/>
  <c r="M5" i="4" s="1"/>
  <c r="M8" i="4" s="1"/>
  <c r="C21" i="9" l="1"/>
  <c r="B21" i="9" s="1"/>
  <c r="F21" i="9" s="1"/>
  <c r="I21" i="9" s="1"/>
  <c r="H21" i="9" s="1"/>
  <c r="G22" i="9" s="1"/>
  <c r="J22" i="9" s="1"/>
  <c r="C22" i="9" l="1"/>
  <c r="B22" i="9" s="1"/>
  <c r="F22" i="9" s="1"/>
  <c r="I22" i="9" s="1"/>
  <c r="H22" i="9" s="1"/>
  <c r="G23" i="9" s="1"/>
  <c r="J23" i="9" s="1"/>
  <c r="C23" i="9" l="1"/>
  <c r="B23" i="9" s="1"/>
  <c r="F23" i="9" s="1"/>
  <c r="I23" i="9" s="1"/>
  <c r="H23" i="9" s="1"/>
  <c r="G24" i="9" s="1"/>
  <c r="J24" i="9" s="1"/>
  <c r="C24" i="9" l="1"/>
  <c r="B24" i="9" s="1"/>
  <c r="F24" i="9" s="1"/>
  <c r="I24" i="9" s="1"/>
  <c r="H24" i="9" s="1"/>
  <c r="G25" i="9" s="1"/>
  <c r="J25" i="9" s="1"/>
  <c r="C25" i="9" l="1"/>
  <c r="B25" i="9" s="1"/>
  <c r="F25" i="9" s="1"/>
  <c r="I25" i="9" s="1"/>
  <c r="H25" i="9" s="1"/>
  <c r="G26" i="9" s="1"/>
  <c r="J26" i="9" s="1"/>
  <c r="C26" i="9" l="1"/>
  <c r="B26" i="9" s="1"/>
  <c r="F26" i="9" s="1"/>
  <c r="I26" i="9" s="1"/>
  <c r="H26" i="9" s="1"/>
  <c r="G27" i="9" s="1"/>
  <c r="C27" i="9" s="1"/>
  <c r="B27" i="9" s="1"/>
  <c r="F27" i="9" s="1"/>
  <c r="I27" i="9" s="1"/>
  <c r="J27" i="9" l="1"/>
  <c r="H27" i="9" s="1"/>
  <c r="G28" i="9" s="1"/>
  <c r="J28" i="9" l="1"/>
  <c r="C28" i="9"/>
  <c r="B28" i="9" s="1"/>
  <c r="F28" i="9" s="1"/>
  <c r="I28" i="9" s="1"/>
  <c r="H28" i="9" l="1"/>
  <c r="G29" i="9" s="1"/>
  <c r="J29" i="9" s="1"/>
  <c r="C29" i="9" l="1"/>
  <c r="B29" i="9" s="1"/>
  <c r="F29" i="9" s="1"/>
  <c r="I29" i="9" s="1"/>
  <c r="H29" i="9" s="1"/>
  <c r="G30" i="9" s="1"/>
  <c r="J30" i="9" s="1"/>
  <c r="C30" i="9" l="1"/>
  <c r="B30" i="9" s="1"/>
  <c r="F30" i="9" s="1"/>
  <c r="I30" i="9" s="1"/>
  <c r="H30" i="9" s="1"/>
  <c r="G31" i="9" s="1"/>
  <c r="J31" i="9" s="1"/>
  <c r="C31" i="9" l="1"/>
  <c r="B31" i="9" s="1"/>
  <c r="F31" i="9" s="1"/>
  <c r="I31" i="9" s="1"/>
  <c r="H31" i="9" s="1"/>
  <c r="G32" i="9" s="1"/>
  <c r="C32" i="9" s="1"/>
  <c r="B32" i="9" s="1"/>
  <c r="F32" i="9" s="1"/>
  <c r="I32" i="9" s="1"/>
  <c r="K4" i="4" l="1"/>
  <c r="L5" i="4" s="1"/>
  <c r="L8" i="4" s="1"/>
  <c r="J32" i="9"/>
  <c r="H32" i="9" s="1"/>
  <c r="G33" i="9" s="1"/>
  <c r="J33" i="9" s="1"/>
  <c r="C33" i="9" l="1"/>
  <c r="B33" i="9" s="1"/>
  <c r="F33" i="9" s="1"/>
  <c r="I33" i="9" s="1"/>
  <c r="H33" i="9" s="1"/>
  <c r="G34" i="9" s="1"/>
  <c r="J34" i="9" s="1"/>
  <c r="C34" i="9" l="1"/>
  <c r="B34" i="9" s="1"/>
  <c r="F34" i="9" s="1"/>
  <c r="I34" i="9" s="1"/>
  <c r="H34" i="9" s="1"/>
  <c r="G35" i="9" s="1"/>
  <c r="J35" i="9" s="1"/>
  <c r="C35" i="9" l="1"/>
  <c r="B35" i="9" s="1"/>
  <c r="F35" i="9" s="1"/>
  <c r="I35" i="9" s="1"/>
  <c r="H35" i="9" s="1"/>
  <c r="G36" i="9" s="1"/>
  <c r="J36" i="9" l="1"/>
  <c r="C36" i="9"/>
  <c r="B36" i="9" s="1"/>
  <c r="F36" i="9" s="1"/>
  <c r="I36" i="9" s="1"/>
  <c r="H36" i="9" l="1"/>
  <c r="G37" i="9" s="1"/>
  <c r="J37" i="9" s="1"/>
  <c r="C37" i="9" l="1"/>
  <c r="B37" i="9" s="1"/>
  <c r="F37" i="9" s="1"/>
  <c r="I37" i="9" s="1"/>
  <c r="H37" i="9" s="1"/>
  <c r="G38" i="9" s="1"/>
  <c r="J38" i="9" s="1"/>
  <c r="C38" i="9" l="1"/>
  <c r="B38" i="9" s="1"/>
  <c r="F38" i="9" s="1"/>
  <c r="I38" i="9" s="1"/>
  <c r="H38" i="9" s="1"/>
  <c r="G39" i="9" s="1"/>
  <c r="C39" i="9" s="1"/>
  <c r="B39" i="9" s="1"/>
  <c r="J4" i="4" l="1"/>
  <c r="K5" i="4" s="1"/>
  <c r="K8" i="4" s="1"/>
  <c r="J39" i="9"/>
  <c r="F39" i="9"/>
  <c r="I39" i="9" s="1"/>
  <c r="M20" i="4"/>
  <c r="M21" i="4"/>
  <c r="L11" i="4" l="1"/>
  <c r="J5" i="4" s="1"/>
  <c r="J8" i="4" s="1"/>
  <c r="H39" i="9"/>
  <c r="M11" i="4"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Sergey Dzuba</author>
  </authors>
  <commentList>
    <comment ref="I2" authorId="0" shapeId="0" xr:uid="{00000000-0006-0000-0200-000001000000}">
      <text>
        <r>
          <rPr>
            <sz val="9"/>
            <color indexed="81"/>
            <rFont val="Calibri"/>
            <family val="2"/>
            <charset val="204"/>
          </rPr>
          <t>Норматив амортизации подбирается из модели остатка Солоу при допущении нулевого остатка за малый отрезок времени</t>
        </r>
      </text>
    </comment>
    <comment ref="J2" authorId="0" shapeId="0" xr:uid="{00000000-0006-0000-0200-000002000000}">
      <text>
        <r>
          <rPr>
            <sz val="9"/>
            <color indexed="81"/>
            <rFont val="Calibri"/>
            <family val="2"/>
            <charset val="204"/>
          </rPr>
          <t xml:space="preserve">Средний темп роста занятых или населения
</t>
        </r>
      </text>
    </comment>
    <comment ref="M2" authorId="0" shapeId="0" xr:uid="{00000000-0006-0000-0200-000003000000}">
      <text>
        <r>
          <rPr>
            <sz val="9"/>
            <color indexed="81"/>
            <rFont val="Calibri"/>
            <family val="2"/>
            <charset val="204"/>
          </rPr>
          <t>Средняя норма сбережений или инвестиций из статистики</t>
        </r>
      </text>
    </comment>
    <comment ref="P2" authorId="0" shapeId="0" xr:uid="{00000000-0006-0000-0200-000004000000}">
      <text>
        <r>
          <rPr>
            <sz val="9"/>
            <color indexed="81"/>
            <rFont val="Calibri"/>
            <family val="2"/>
            <charset val="204"/>
          </rPr>
          <t>Из модели</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Sergey Dzuba</author>
  </authors>
  <commentList>
    <comment ref="D2" authorId="0" shapeId="0" xr:uid="{00000000-0006-0000-0600-000001000000}">
      <text>
        <r>
          <rPr>
            <sz val="9"/>
            <color indexed="81"/>
            <rFont val="Calibri"/>
            <family val="2"/>
            <charset val="204"/>
          </rPr>
          <t>Высший рейтинговый балл даётся при выполнении задачи "с нюансами", например, наличии альтернативных оценок по участкам с разной динамикой.
Балл снижается, если сделано правильно, но студент не может объяснить, что и почему сделано правильно.</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Sergey Dzuba</author>
  </authors>
  <commentList>
    <comment ref="I2" authorId="0" shapeId="0" xr:uid="{00000000-0006-0000-0900-000001000000}">
      <text>
        <r>
          <rPr>
            <sz val="9"/>
            <color indexed="81"/>
            <rFont val="Calibri"/>
            <family val="2"/>
            <charset val="204"/>
          </rPr>
          <t xml:space="preserve">Средний темп роста занятых или населения
</t>
        </r>
      </text>
    </comment>
    <comment ref="J2" authorId="0" shapeId="0" xr:uid="{00000000-0006-0000-0900-000002000000}">
      <text>
        <r>
          <rPr>
            <sz val="9"/>
            <color indexed="81"/>
            <rFont val="Calibri"/>
            <family val="2"/>
            <charset val="204"/>
          </rPr>
          <t>Из модели</t>
        </r>
      </text>
    </comment>
    <comment ref="K2" authorId="0" shapeId="0" xr:uid="{00000000-0006-0000-0900-000003000000}">
      <text>
        <r>
          <rPr>
            <sz val="9"/>
            <color indexed="81"/>
            <rFont val="Calibri"/>
            <family val="2"/>
            <charset val="204"/>
          </rPr>
          <t>Средняя норма сбережений или инвестиций</t>
        </r>
      </text>
    </comment>
    <comment ref="M3" authorId="0" shapeId="0" xr:uid="{00000000-0006-0000-0900-000004000000}">
      <text>
        <r>
          <rPr>
            <b/>
            <sz val="9"/>
            <color indexed="81"/>
            <rFont val="Calibri"/>
            <family val="2"/>
            <charset val="204"/>
          </rPr>
          <t>Sergey Dzuba:</t>
        </r>
        <r>
          <rPr>
            <sz val="9"/>
            <color indexed="81"/>
            <rFont val="Calibri"/>
            <family val="2"/>
            <charset val="204"/>
          </rPr>
          <t xml:space="preserve">
Неверно</t>
        </r>
      </text>
    </comment>
    <comment ref="M5" authorId="0" shapeId="0" xr:uid="{00000000-0006-0000-0900-000005000000}">
      <text>
        <r>
          <rPr>
            <b/>
            <sz val="9"/>
            <color indexed="81"/>
            <rFont val="Calibri"/>
            <family val="2"/>
            <charset val="204"/>
          </rPr>
          <t>Sergey Dzuba:</t>
        </r>
        <r>
          <rPr>
            <sz val="9"/>
            <color indexed="81"/>
            <rFont val="Calibri"/>
            <family val="2"/>
            <charset val="204"/>
          </rPr>
          <t xml:space="preserve">
Неверно</t>
        </r>
      </text>
    </comment>
    <comment ref="J13" authorId="0" shapeId="0" xr:uid="{00000000-0006-0000-0900-000006000000}">
      <text>
        <r>
          <rPr>
            <b/>
            <sz val="9"/>
            <color indexed="81"/>
            <rFont val="Calibri"/>
            <family val="2"/>
            <charset val="204"/>
          </rPr>
          <t>Sergey Dzuba:</t>
        </r>
        <r>
          <rPr>
            <sz val="9"/>
            <color indexed="81"/>
            <rFont val="Calibri"/>
            <family val="2"/>
            <charset val="204"/>
          </rPr>
          <t xml:space="preserve">
Должно быть больше, из-за чего поплывёт g</t>
        </r>
      </text>
    </comment>
    <comment ref="U13" authorId="0" shapeId="0" xr:uid="{00000000-0006-0000-0900-000007000000}">
      <text>
        <r>
          <rPr>
            <b/>
            <sz val="9"/>
            <color indexed="81"/>
            <rFont val="Calibri"/>
            <family val="2"/>
            <charset val="204"/>
          </rPr>
          <t>Sergey Dzuba:</t>
        </r>
        <r>
          <rPr>
            <sz val="9"/>
            <color indexed="81"/>
            <rFont val="Calibri"/>
            <family val="2"/>
            <charset val="204"/>
          </rPr>
          <t xml:space="preserve">
По-хорошему, нужно снизить, но не буду как первопроходцу</t>
        </r>
      </text>
    </comment>
    <comment ref="J21" authorId="0" shapeId="0" xr:uid="{00000000-0006-0000-0900-000008000000}">
      <text>
        <r>
          <rPr>
            <b/>
            <sz val="9"/>
            <color indexed="81"/>
            <rFont val="Calibri"/>
            <family val="2"/>
            <charset val="204"/>
          </rPr>
          <t>Sergey Dzuba:</t>
        </r>
        <r>
          <rPr>
            <sz val="9"/>
            <color indexed="81"/>
            <rFont val="Calibri"/>
            <family val="2"/>
            <charset val="204"/>
          </rPr>
          <t xml:space="preserve">
Должно быть меньше</t>
        </r>
      </text>
    </comment>
    <comment ref="L21" authorId="0" shapeId="0" xr:uid="{00000000-0006-0000-0900-000009000000}">
      <text>
        <r>
          <rPr>
            <sz val="9"/>
            <color indexed="81"/>
            <rFont val="Calibri"/>
            <family val="2"/>
            <charset val="204"/>
          </rPr>
          <t>По модели до 2007 г.</t>
        </r>
      </text>
    </comment>
    <comment ref="M21" authorId="0" shapeId="0" xr:uid="{00000000-0006-0000-0900-00000A000000}">
      <text>
        <r>
          <rPr>
            <b/>
            <sz val="9"/>
            <color indexed="81"/>
            <rFont val="Calibri"/>
            <family val="2"/>
            <charset val="204"/>
          </rPr>
          <t>Sergey Dzuba:</t>
        </r>
        <r>
          <rPr>
            <sz val="9"/>
            <color indexed="81"/>
            <rFont val="Calibri"/>
            <family val="2"/>
            <charset val="204"/>
          </rPr>
          <t xml:space="preserve">
Не так должно быть</t>
        </r>
      </text>
    </comment>
    <comment ref="I30" authorId="0" shapeId="0" xr:uid="{00000000-0006-0000-0900-00000B000000}">
      <text>
        <r>
          <rPr>
            <b/>
            <sz val="9"/>
            <color indexed="81"/>
            <rFont val="Calibri"/>
            <family val="2"/>
            <charset val="204"/>
          </rPr>
          <t>Sergey Dzuba:</t>
        </r>
        <r>
          <rPr>
            <sz val="9"/>
            <color indexed="81"/>
            <rFont val="Calibri"/>
            <family val="2"/>
            <charset val="204"/>
          </rPr>
          <t xml:space="preserve">
С 1995 г.</t>
        </r>
      </text>
    </comment>
    <comment ref="M30" authorId="0" shapeId="0" xr:uid="{00000000-0006-0000-0900-00000C000000}">
      <text>
        <r>
          <rPr>
            <b/>
            <sz val="9"/>
            <color indexed="81"/>
            <rFont val="Calibri"/>
            <family val="2"/>
            <charset val="204"/>
          </rPr>
          <t>Sergey Dzuba:</t>
        </r>
        <r>
          <rPr>
            <sz val="9"/>
            <color indexed="81"/>
            <rFont val="Calibri"/>
            <family val="2"/>
            <charset val="204"/>
          </rPr>
          <t xml:space="preserve">
С шагом 6 лет</t>
        </r>
      </text>
    </comment>
    <comment ref="K32" authorId="0" shapeId="0" xr:uid="{00000000-0006-0000-0900-00000D000000}">
      <text>
        <r>
          <rPr>
            <b/>
            <sz val="9"/>
            <color indexed="81"/>
            <rFont val="Calibri"/>
            <family val="2"/>
            <charset val="204"/>
          </rPr>
          <t>Sergey Dzuba:</t>
        </r>
        <r>
          <rPr>
            <sz val="9"/>
            <color indexed="81"/>
            <rFont val="Calibri"/>
            <family val="2"/>
            <charset val="204"/>
          </rPr>
          <t xml:space="preserve">
Норма сбережения должна быть 30</t>
        </r>
      </text>
    </comment>
    <comment ref="I33" authorId="0" shapeId="0" xr:uid="{00000000-0006-0000-0900-00000E000000}">
      <text>
        <r>
          <rPr>
            <b/>
            <sz val="9"/>
            <color indexed="81"/>
            <rFont val="Calibri"/>
            <family val="2"/>
            <charset val="204"/>
          </rPr>
          <t>Sergey Dzuba:</t>
        </r>
        <r>
          <rPr>
            <sz val="9"/>
            <color indexed="81"/>
            <rFont val="Calibri"/>
            <family val="2"/>
            <charset val="204"/>
          </rPr>
          <t xml:space="preserve">
Темп роста населения должен быть выше</t>
        </r>
      </text>
    </comment>
    <comment ref="J33" authorId="0" shapeId="0" xr:uid="{00000000-0006-0000-0900-00000F000000}">
      <text>
        <r>
          <rPr>
            <b/>
            <sz val="9"/>
            <color indexed="81"/>
            <rFont val="Calibri"/>
            <family val="2"/>
            <charset val="204"/>
          </rPr>
          <t>Sergey Dzuba:</t>
        </r>
        <r>
          <rPr>
            <sz val="9"/>
            <color indexed="81"/>
            <rFont val="Calibri"/>
            <family val="2"/>
            <charset val="204"/>
          </rPr>
          <t xml:space="preserve">
Амортизация должна быть больше 2%</t>
        </r>
      </text>
    </comment>
    <comment ref="K36" authorId="0" shapeId="0" xr:uid="{00000000-0006-0000-0900-000010000000}">
      <text>
        <r>
          <rPr>
            <b/>
            <sz val="9"/>
            <color indexed="81"/>
            <rFont val="Calibri"/>
            <family val="2"/>
            <charset val="204"/>
          </rPr>
          <t>Sergey Dzuba:</t>
        </r>
        <r>
          <rPr>
            <sz val="9"/>
            <color indexed="81"/>
            <rFont val="Calibri"/>
            <family val="2"/>
            <charset val="204"/>
          </rPr>
          <t xml:space="preserve">
Норма сбережения должна быть 20</t>
        </r>
      </text>
    </comment>
    <comment ref="L36" authorId="0" shapeId="0" xr:uid="{00000000-0006-0000-0900-000011000000}">
      <text>
        <r>
          <rPr>
            <b/>
            <sz val="9"/>
            <color indexed="81"/>
            <rFont val="Calibri"/>
            <family val="2"/>
            <charset val="204"/>
          </rPr>
          <t>Sergey Dzuba:</t>
        </r>
        <r>
          <rPr>
            <sz val="9"/>
            <color indexed="81"/>
            <rFont val="Calibri"/>
            <family val="2"/>
            <charset val="204"/>
          </rPr>
          <t xml:space="preserve">
В действительности должно быть 1,8%. Похоже данные ВВП левые.</t>
        </r>
      </text>
    </comment>
    <comment ref="M36" authorId="0" shapeId="0" xr:uid="{00000000-0006-0000-0900-000012000000}">
      <text>
        <r>
          <rPr>
            <b/>
            <sz val="9"/>
            <color indexed="81"/>
            <rFont val="Calibri"/>
            <family val="2"/>
            <charset val="204"/>
          </rPr>
          <t>Sergey Dzuba:</t>
        </r>
        <r>
          <rPr>
            <sz val="9"/>
            <color indexed="81"/>
            <rFont val="Calibri"/>
            <family val="2"/>
            <charset val="204"/>
          </rPr>
          <t xml:space="preserve">
Неверный результат из-за неверных исходных данных</t>
        </r>
      </text>
    </comment>
    <comment ref="J38" authorId="0" shapeId="0" xr:uid="{00000000-0006-0000-0900-000013000000}">
      <text>
        <r>
          <rPr>
            <sz val="9"/>
            <color indexed="81"/>
            <rFont val="Calibri"/>
            <family val="2"/>
            <charset val="204"/>
          </rPr>
          <t>По реальным данным, если меняю s на 25%, то амортизацию ставлю 8% --Слишком много--</t>
        </r>
      </text>
    </comment>
    <comment ref="K38" authorId="0" shapeId="0" xr:uid="{00000000-0006-0000-0900-000014000000}">
      <text>
        <r>
          <rPr>
            <sz val="9"/>
            <color indexed="81"/>
            <rFont val="Calibri"/>
            <family val="2"/>
            <charset val="204"/>
          </rPr>
          <t xml:space="preserve"> По реальным данным, но при изменении до 25% схдимость модели с реальными данными лучше)</t>
        </r>
      </text>
    </comment>
    <comment ref="M38" authorId="0" shapeId="0" xr:uid="{00000000-0006-0000-0900-000015000000}">
      <text>
        <r>
          <rPr>
            <sz val="9"/>
            <color indexed="81"/>
            <rFont val="Calibri"/>
            <family val="2"/>
            <charset val="204"/>
          </rPr>
          <t>(51,32%)
Неверные результаты</t>
        </r>
      </text>
    </comment>
    <comment ref="N38" authorId="0" shapeId="0" xr:uid="{00000000-0006-0000-0900-000016000000}">
      <text>
        <r>
          <rPr>
            <sz val="9"/>
            <color indexed="81"/>
            <rFont val="Calibri"/>
            <family val="2"/>
            <charset val="204"/>
          </rPr>
          <t>(63,58%)</t>
        </r>
      </text>
    </comment>
    <comment ref="O38" authorId="0" shapeId="0" xr:uid="{00000000-0006-0000-0900-000017000000}">
      <text>
        <r>
          <rPr>
            <sz val="9"/>
            <color indexed="81"/>
            <rFont val="Calibri"/>
            <family val="2"/>
            <charset val="204"/>
          </rPr>
          <t xml:space="preserve">(30,68)
</t>
        </r>
      </text>
    </comment>
    <comment ref="L39" authorId="0" shapeId="0" xr:uid="{00000000-0006-0000-0900-000018000000}">
      <text>
        <r>
          <rPr>
            <b/>
            <sz val="9"/>
            <color indexed="81"/>
            <rFont val="Calibri"/>
            <family val="2"/>
            <charset val="204"/>
          </rPr>
          <t>Sergey Dzuba:</t>
        </r>
        <r>
          <rPr>
            <sz val="9"/>
            <color indexed="81"/>
            <rFont val="Calibri"/>
            <family val="2"/>
            <charset val="204"/>
          </rPr>
          <t xml:space="preserve">
По данным с 2002 г.</t>
        </r>
      </text>
    </comment>
    <comment ref="L55" authorId="0" shapeId="0" xr:uid="{00000000-0006-0000-0900-000019000000}">
      <text>
        <r>
          <rPr>
            <b/>
            <sz val="9"/>
            <color indexed="81"/>
            <rFont val="Calibri"/>
            <family val="2"/>
            <charset val="204"/>
          </rPr>
          <t>Sergey Dzuba:</t>
        </r>
        <r>
          <rPr>
            <sz val="9"/>
            <color indexed="81"/>
            <rFont val="Calibri"/>
            <family val="2"/>
            <charset val="204"/>
          </rPr>
          <t xml:space="preserve">
По данным с 1988 г. До этого дипрессивный отрезок</t>
        </r>
      </text>
    </comment>
    <comment ref="U58" authorId="0" shapeId="0" xr:uid="{00000000-0006-0000-0900-00001A000000}">
      <text>
        <r>
          <rPr>
            <b/>
            <sz val="9"/>
            <color indexed="81"/>
            <rFont val="Calibri"/>
            <family val="2"/>
            <charset val="204"/>
          </rPr>
          <t>Sergey Dzuba:</t>
        </r>
        <r>
          <rPr>
            <sz val="9"/>
            <color indexed="81"/>
            <rFont val="Calibri"/>
            <family val="2"/>
            <charset val="204"/>
          </rPr>
          <t xml:space="preserve">
В модели фактически использовалась другая норма сбережений</t>
        </r>
      </text>
    </comment>
  </commentList>
</comments>
</file>

<file path=xl/sharedStrings.xml><?xml version="1.0" encoding="utf-8"?>
<sst xmlns="http://schemas.openxmlformats.org/spreadsheetml/2006/main" count="119529" uniqueCount="2044">
  <si>
    <t>Ethiopia</t>
  </si>
  <si>
    <t>Nigeria</t>
  </si>
  <si>
    <t>Democratic Republic of the Congo</t>
  </si>
  <si>
    <t>Kenya</t>
  </si>
  <si>
    <t>South Africa</t>
  </si>
  <si>
    <t>Африка</t>
  </si>
  <si>
    <t>Peru</t>
  </si>
  <si>
    <t>Venezuela</t>
  </si>
  <si>
    <t>Colombia</t>
  </si>
  <si>
    <t>Chile</t>
  </si>
  <si>
    <t>Argentina</t>
  </si>
  <si>
    <t>Brazil</t>
  </si>
  <si>
    <t>Южная Америка</t>
  </si>
  <si>
    <t>New Zealand</t>
  </si>
  <si>
    <t>Philippines</t>
  </si>
  <si>
    <t>Thailand</t>
  </si>
  <si>
    <t>Malaysia</t>
  </si>
  <si>
    <t>Indonesia</t>
  </si>
  <si>
    <t>Australia</t>
  </si>
  <si>
    <t>Юго-восток</t>
  </si>
  <si>
    <t>Taiwan Province of China</t>
  </si>
  <si>
    <t>Vietnam</t>
  </si>
  <si>
    <t>Korea</t>
  </si>
  <si>
    <t>China</t>
  </si>
  <si>
    <t>Japan</t>
  </si>
  <si>
    <t>Восточная Азия</t>
  </si>
  <si>
    <t>United Arab Emirates</t>
  </si>
  <si>
    <t>Israel</t>
  </si>
  <si>
    <t>Saudi Arabia</t>
  </si>
  <si>
    <t>Algeria</t>
  </si>
  <si>
    <t>Egypt</t>
  </si>
  <si>
    <t>Средиземноморье</t>
  </si>
  <si>
    <t>Bangladesh</t>
  </si>
  <si>
    <t>Islamic Republic of Iran</t>
  </si>
  <si>
    <t>Pakistan</t>
  </si>
  <si>
    <t>Turkey</t>
  </si>
  <si>
    <t>India</t>
  </si>
  <si>
    <t>Азия</t>
  </si>
  <si>
    <t>Uzbekistan</t>
  </si>
  <si>
    <t>Kazakhstan</t>
  </si>
  <si>
    <t>Belarus</t>
  </si>
  <si>
    <t>Ukraine</t>
  </si>
  <si>
    <t>Russia</t>
  </si>
  <si>
    <t>СНГ</t>
  </si>
  <si>
    <t>Romania</t>
  </si>
  <si>
    <t>Bulgaria</t>
  </si>
  <si>
    <t>Czech Republic</t>
  </si>
  <si>
    <t>Hungary</t>
  </si>
  <si>
    <t>Poland</t>
  </si>
  <si>
    <t>Восточная Европа</t>
  </si>
  <si>
    <t>Greece</t>
  </si>
  <si>
    <t>Portugal</t>
  </si>
  <si>
    <t>Spain</t>
  </si>
  <si>
    <t>Italy</t>
  </si>
  <si>
    <t>France</t>
  </si>
  <si>
    <t>Южная Европа</t>
  </si>
  <si>
    <t>Norway</t>
  </si>
  <si>
    <t>Finland</t>
  </si>
  <si>
    <t>Sweden</t>
  </si>
  <si>
    <t>Denmark</t>
  </si>
  <si>
    <t>Скандинавская</t>
  </si>
  <si>
    <t>Austria</t>
  </si>
  <si>
    <t>Switzerland</t>
  </si>
  <si>
    <t>Netherlands</t>
  </si>
  <si>
    <t>Belgium</t>
  </si>
  <si>
    <t>Germany</t>
  </si>
  <si>
    <t>Северная Европа</t>
  </si>
  <si>
    <t>Ireland</t>
  </si>
  <si>
    <t>United Kingdom</t>
  </si>
  <si>
    <t>Mexico</t>
  </si>
  <si>
    <t>Canada</t>
  </si>
  <si>
    <t>United States</t>
  </si>
  <si>
    <t>Саксонская</t>
  </si>
  <si>
    <t>s</t>
  </si>
  <si>
    <t>g</t>
  </si>
  <si>
    <t>n</t>
  </si>
  <si>
    <t>студента</t>
  </si>
  <si>
    <t>Стран</t>
  </si>
  <si>
    <t>Остаток Солоу</t>
  </si>
  <si>
    <t>Модель Солоу</t>
  </si>
  <si>
    <t>ФИО</t>
  </si>
  <si>
    <t>Критерии</t>
  </si>
  <si>
    <t>Групп</t>
  </si>
  <si>
    <t>Kosovo</t>
  </si>
  <si>
    <t>Tuvalu</t>
  </si>
  <si>
    <t>Zimbabwe</t>
  </si>
  <si>
    <t>Central African Republic</t>
  </si>
  <si>
    <t>Marshall Islands</t>
  </si>
  <si>
    <t>Zambia</t>
  </si>
  <si>
    <t>Kiribati</t>
  </si>
  <si>
    <t>Palau</t>
  </si>
  <si>
    <t>Yemen</t>
  </si>
  <si>
    <t>Burundi</t>
  </si>
  <si>
    <t>San Marino</t>
  </si>
  <si>
    <t>Liberia</t>
  </si>
  <si>
    <t>Micronesia</t>
  </si>
  <si>
    <t>Niger</t>
  </si>
  <si>
    <t>Tonga</t>
  </si>
  <si>
    <t>St, Kitts and Nevis</t>
  </si>
  <si>
    <t>Vanuatu</t>
  </si>
  <si>
    <t>Malawi</t>
  </si>
  <si>
    <t>Sгo Tomй and Prнncipe</t>
  </si>
  <si>
    <t>Dominica</t>
  </si>
  <si>
    <t>Mozambique</t>
  </si>
  <si>
    <t>Antigua and Barbuda</t>
  </si>
  <si>
    <t>Uruguay</t>
  </si>
  <si>
    <t>Guinea</t>
  </si>
  <si>
    <t>Seychelles</t>
  </si>
  <si>
    <t>Eritrea</t>
  </si>
  <si>
    <t>Samoa</t>
  </si>
  <si>
    <t>Togo</t>
  </si>
  <si>
    <t>Solomon Islands</t>
  </si>
  <si>
    <t>Madagascar</t>
  </si>
  <si>
    <t>St, Vincent and the Grenadines</t>
  </si>
  <si>
    <t>Grenada</t>
  </si>
  <si>
    <t>Guinea-Bissau</t>
  </si>
  <si>
    <t>Comoros</t>
  </si>
  <si>
    <t>Uganda</t>
  </si>
  <si>
    <t>The Gambia</t>
  </si>
  <si>
    <t>St, Lucia</t>
  </si>
  <si>
    <t>Turkmenistan</t>
  </si>
  <si>
    <t>Burkina Faso</t>
  </si>
  <si>
    <t>Tunisia</t>
  </si>
  <si>
    <t>Rwanda</t>
  </si>
  <si>
    <t>Trinidad and Tobago</t>
  </si>
  <si>
    <t>Barbados</t>
  </si>
  <si>
    <t>Haiti</t>
  </si>
  <si>
    <t>Iceland</t>
  </si>
  <si>
    <t>Maldives</t>
  </si>
  <si>
    <t>Timor-Leste</t>
  </si>
  <si>
    <t>Afghanistan</t>
  </si>
  <si>
    <t>Djibouti</t>
  </si>
  <si>
    <t>Belize</t>
  </si>
  <si>
    <t>The Bahamas</t>
  </si>
  <si>
    <t>Tanzania</t>
  </si>
  <si>
    <t>Brunei Darussalam</t>
  </si>
  <si>
    <t>Tajikistan</t>
  </si>
  <si>
    <t>Sierra Leone</t>
  </si>
  <si>
    <t>Cabo Verde</t>
  </si>
  <si>
    <t>Malta</t>
  </si>
  <si>
    <t>Benin</t>
  </si>
  <si>
    <t>South Sudan</t>
  </si>
  <si>
    <t>Luxembourg</t>
  </si>
  <si>
    <t>Mali</t>
  </si>
  <si>
    <t>Suriname</t>
  </si>
  <si>
    <t>Swaziland</t>
  </si>
  <si>
    <t>Senegal</t>
  </si>
  <si>
    <t>Guyana</t>
  </si>
  <si>
    <t>Nepal</t>
  </si>
  <si>
    <t>Lesotho</t>
  </si>
  <si>
    <t>Montenegro</t>
  </si>
  <si>
    <t>Sudan</t>
  </si>
  <si>
    <t>Bhutan</t>
  </si>
  <si>
    <t>Macao SAR</t>
  </si>
  <si>
    <t>Chad</t>
  </si>
  <si>
    <t>Fiji</t>
  </si>
  <si>
    <t>Sri Lanka</t>
  </si>
  <si>
    <t>Equatorial Guinea</t>
  </si>
  <si>
    <t>Cyprus</t>
  </si>
  <si>
    <t>Cameroon</t>
  </si>
  <si>
    <t>Slovenia</t>
  </si>
  <si>
    <t>Cфte d'Ivoire</t>
  </si>
  <si>
    <t>Slovak Republic</t>
  </si>
  <si>
    <t>Mauritius</t>
  </si>
  <si>
    <t>Singapore</t>
  </si>
  <si>
    <t>Bahrain</t>
  </si>
  <si>
    <t>Cambodia</t>
  </si>
  <si>
    <t>Estonia</t>
  </si>
  <si>
    <t>Serbia</t>
  </si>
  <si>
    <t>Kyrgyz Republic</t>
  </si>
  <si>
    <t>Mauritania</t>
  </si>
  <si>
    <t>Papua New Guinea</t>
  </si>
  <si>
    <t>Gabon</t>
  </si>
  <si>
    <t>Moldova</t>
  </si>
  <si>
    <t>Latvia</t>
  </si>
  <si>
    <t>Ghana</t>
  </si>
  <si>
    <t>FYR Macedonia</t>
  </si>
  <si>
    <t>Botswana</t>
  </si>
  <si>
    <t>Qatar</t>
  </si>
  <si>
    <t>Nicaragua</t>
  </si>
  <si>
    <t>Namibia</t>
  </si>
  <si>
    <t>Puerto Rico</t>
  </si>
  <si>
    <t>Jamaica</t>
  </si>
  <si>
    <t>Honduras</t>
  </si>
  <si>
    <t>Albania</t>
  </si>
  <si>
    <t>Mongolia</t>
  </si>
  <si>
    <t>Lithuania</t>
  </si>
  <si>
    <t>Lao P,D,R,</t>
  </si>
  <si>
    <t>Armenia</t>
  </si>
  <si>
    <t>Paraguay</t>
  </si>
  <si>
    <t>Myanmar</t>
  </si>
  <si>
    <t>Panama</t>
  </si>
  <si>
    <t>Republic of Congo</t>
  </si>
  <si>
    <t>Oman</t>
  </si>
  <si>
    <t>Georgia</t>
  </si>
  <si>
    <t>Bosnia and Herzegovina</t>
  </si>
  <si>
    <t>Bolivia</t>
  </si>
  <si>
    <t>Kuwait</t>
  </si>
  <si>
    <t>Angola</t>
  </si>
  <si>
    <t>Croatia</t>
  </si>
  <si>
    <t>Lebanon</t>
  </si>
  <si>
    <t>Guatemala</t>
  </si>
  <si>
    <t>Morocco</t>
  </si>
  <si>
    <t>El Salvador</t>
  </si>
  <si>
    <t>Costa Rica</t>
  </si>
  <si>
    <t>Libya</t>
  </si>
  <si>
    <t>Jordan</t>
  </si>
  <si>
    <t>Ecuador</t>
  </si>
  <si>
    <t>Hong Kong SAR</t>
  </si>
  <si>
    <t>Azerbaijan</t>
  </si>
  <si>
    <t>Dominican Republic</t>
  </si>
  <si>
    <t>Iraq</t>
  </si>
  <si>
    <t>PPPPC</t>
  </si>
  <si>
    <t>PPPGDP</t>
  </si>
  <si>
    <t>PL</t>
  </si>
  <si>
    <t>n/a</t>
  </si>
  <si>
    <t>See notes for:  Gross domestic product, current prices (National currency) Current account balance (U.S. dollars).</t>
  </si>
  <si>
    <t>Percent of GDP</t>
  </si>
  <si>
    <t>Current account is all transactions other than those in financial and capital items. The major classifications are goods and services, income and current transfers. The focus of the BOP is on transactions (between an economy and the rest of the world) in goods, services, and income.</t>
  </si>
  <si>
    <t>Current account balance</t>
  </si>
  <si>
    <t>BCA_NGDPD</t>
  </si>
  <si>
    <t>ZWE</t>
  </si>
  <si>
    <t>Billions</t>
  </si>
  <si>
    <t>U.S. dollars</t>
  </si>
  <si>
    <t>BCA</t>
  </si>
  <si>
    <t>National currency</t>
  </si>
  <si>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</si>
  <si>
    <t>Gross domestic product corresponding to fiscal year, current prices</t>
  </si>
  <si>
    <t>NGDP_FY</t>
  </si>
  <si>
    <t>See notes for:  General government gross debt (National currency).</t>
  </si>
  <si>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</si>
  <si>
    <t>General government gross debt</t>
  </si>
  <si>
    <t>GGXWDG_NGDP</t>
  </si>
  <si>
    <t>GGXWDG</t>
  </si>
  <si>
    <t>Net debt is calculated as gross debt minus financial assets corresponding to debt instruments. These financial assets are: monetary gold and SDRs, currency and deposits, debt securities, loans, insurance, pension, and standardized guarantee schemes, and other accounts receivable.</t>
  </si>
  <si>
    <t>General government net debt</t>
  </si>
  <si>
    <t>GGXWDN_NGDP</t>
  </si>
  <si>
    <t>GGXWDN</t>
  </si>
  <si>
    <t>See notes for:  General government primary net lending/borrowing (National currency).</t>
  </si>
  <si>
    <t>Primary net lending/borrowing is net lending (+)/borrowing (?) plus net interest payable/paid (interest expense minus interest revenue).</t>
  </si>
  <si>
    <t>General government primary net lending/borrowing</t>
  </si>
  <si>
    <t>GGXONLB_NGDP</t>
  </si>
  <si>
    <t>GGXONLB</t>
  </si>
  <si>
    <t>Percent of potential GDP</t>
  </si>
  <si>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</si>
  <si>
    <t>General government structural balance</t>
  </si>
  <si>
    <t>GGSB_NPGDP</t>
  </si>
  <si>
    <t>GGSB</t>
  </si>
  <si>
    <t>See notes for:  General government net lending/borrowing (National currency).</t>
  </si>
  <si>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</si>
  <si>
    <t>General government net lending/borrowing</t>
  </si>
  <si>
    <t>GGXCNL_NGDP</t>
  </si>
  <si>
    <t>GGXCNL</t>
  </si>
  <si>
    <t>See notes for:  General government total expenditure (National currency).</t>
  </si>
  <si>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</si>
  <si>
    <t>General government total expenditure</t>
  </si>
  <si>
    <t>GGX_NGDP</t>
  </si>
  <si>
    <t>GGX</t>
  </si>
  <si>
    <t>See notes for:  General government revenue (National currency).</t>
  </si>
  <si>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</si>
  <si>
    <t>General government revenue</t>
  </si>
  <si>
    <t>GGR_NGDP</t>
  </si>
  <si>
    <t>GGR</t>
  </si>
  <si>
    <t>Millions</t>
  </si>
  <si>
    <t>Persons</t>
  </si>
  <si>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</si>
  <si>
    <t>Population</t>
  </si>
  <si>
    <t>LP</t>
  </si>
  <si>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</si>
  <si>
    <t>Employment</t>
  </si>
  <si>
    <t>LE</t>
  </si>
  <si>
    <t>Percent of total labor force</t>
  </si>
  <si>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</si>
  <si>
    <t>Unemployment rate</t>
  </si>
  <si>
    <t>LUR</t>
  </si>
  <si>
    <t>Percent change</t>
  </si>
  <si>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</si>
  <si>
    <t>Volume of exports of goods</t>
  </si>
  <si>
    <t>TXG_RPCH</t>
  </si>
  <si>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</si>
  <si>
    <t>Volume of exports of goods and services</t>
  </si>
  <si>
    <t>TX_RPCH</t>
  </si>
  <si>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</si>
  <si>
    <t>Volume of Imports of goods</t>
  </si>
  <si>
    <t>TMG_RPCH</t>
  </si>
  <si>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</si>
  <si>
    <t>Volume of imports of goods and services</t>
  </si>
  <si>
    <t>TM_RPCH</t>
  </si>
  <si>
    <t>Percent</t>
  </si>
  <si>
    <t>Six-month London interbank offered rate (LIBOR)</t>
  </si>
  <si>
    <t>FLIBOR6</t>
  </si>
  <si>
    <t>See notes for:  Inflation, end of period consumer prices (Index).</t>
  </si>
  <si>
    <t xml:space="preserve"> Annual percentages of end of period consumer prices are year-on-year changes.</t>
  </si>
  <si>
    <t>Inflation, end of period consumer prices</t>
  </si>
  <si>
    <t>PCPIEPCH</t>
  </si>
  <si>
    <t>Index</t>
  </si>
  <si>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</si>
  <si>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PCPIE</t>
  </si>
  <si>
    <t>See notes for:  Inflation, average consumer prices (Index).</t>
  </si>
  <si>
    <t>Annual percentages of average consumer prices are year-on-year changes.</t>
  </si>
  <si>
    <t>Inflation, average consumer prices</t>
  </si>
  <si>
    <t>PCPIPCH</t>
  </si>
  <si>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</si>
  <si>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PCPI</t>
  </si>
  <si>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</si>
  <si>
    <t>Gross national savings</t>
  </si>
  <si>
    <t>NGSD_NGDP</t>
  </si>
  <si>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</si>
  <si>
    <t>Total investment</t>
  </si>
  <si>
    <t>NID_NGDP</t>
  </si>
  <si>
    <t>See notes for:  Gross domestic product, current prices (National currency).</t>
  </si>
  <si>
    <t>National currency per current international dollar</t>
  </si>
  <si>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April 2004 World Economic Outlook, Box 1.2 in the September 2003 World Economic Outlook for a discussion on the measurement of global growth and Box A.1 in the May 2000 World Economic Outlook for a summary of the revised PPP-based weights, and Annex IV of the May 1993 World Economic Outlook. See also Anne Marie Gulde and Marianne Schulze-Ghattas, Purchasing Power Parity Based Weights for the World Economic Outlook, in Staff Studies for the World Economic Outlook (Washington: IMF, December 1993), pp. 106-23.</t>
  </si>
  <si>
    <t>Implied PPP conversion rate</t>
  </si>
  <si>
    <t>PPPEX</t>
  </si>
  <si>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April 2004 World Economic Outlook, Box 1.2 in the September 2003 World Economic Outlook for a discussion on the measurement of global growth and Box A.1 in the May 2000 World Economic Outlook for a summary of the revised PPP-based weights, and Annex IV of the May 1993 World Economic Outlook. See also Anne Marie Gulde and Marianne Schulze-Ghattas, Purchasing Power Parity Based Weights for the World Economic Outlook, in Staff Studies for the World Economic Outlook (Washington: IMF, December 1993), pp. 106-23.</t>
  </si>
  <si>
    <t>Gross domestic product based on purchasing-power-parity (PPP) share of world total</t>
  </si>
  <si>
    <t>PPPSH</t>
  </si>
  <si>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</si>
  <si>
    <t>Output gap in percent of potential GDP</t>
  </si>
  <si>
    <t>NGAP_NPGDP</t>
  </si>
  <si>
    <t>See notes for:  Gross domestic product, current prices (National currency) Population (Persons).</t>
  </si>
  <si>
    <t>Units</t>
  </si>
  <si>
    <t>Purchasing power parity; international dollars</t>
  </si>
  <si>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April 2004 World Economic Outlook, Box 1.2 in the September 2003 World Economic Outlook for a discussion on the measurement of global growth and Box A.1 in the May 2000 World Economic Outlook for a summary of the revised PPP-based weights, and Annex IV of the May 1993 World Economic Outlook. See also Anne Marie Gulde and Marianne Schulze-Ghattas, Purchasing Power Parity Based Weights for the World Economic Outlook, in Staff Studies for the World Economic Outlook (Washington: IMF, December 1993), pp. 106-23.</t>
  </si>
  <si>
    <t>Gross domestic product per capita, current prices</t>
  </si>
  <si>
    <t>GDP is expressed in current U.S. dollars per person. Data are derived by first converting GDP in national currency to U.S. dollars and then dividing it by total population.</t>
  </si>
  <si>
    <t>NGDPDPC</t>
  </si>
  <si>
    <t>GDP is expressed in current national currency per person. Data are derived by dividing current price GDP by total population.</t>
  </si>
  <si>
    <t>NGDPPC</t>
  </si>
  <si>
    <t>See notes for:  Gross domestic product, constant prices (National currency) Population (Persons).</t>
  </si>
  <si>
    <t>Purchasing power parity; 2011 international dollar</t>
  </si>
  <si>
    <t>GDP is expressed in constant international dollars per person. Data are derived by dividing constant price purchasing-power parity (PPP) GDP by total population.</t>
  </si>
  <si>
    <t>Gross domestic product per capita, constant prices</t>
  </si>
  <si>
    <t>NGDPRPPPPC</t>
  </si>
  <si>
    <t>GDP is expressed in constant national currency per person. Data are derived by dividing constant price GDP by total population.</t>
  </si>
  <si>
    <t>NGDPRPC</t>
  </si>
  <si>
    <t>See notes for:  Gross domestic product, constant prices (National currency) Gross domestic product, current prices (National currency).</t>
  </si>
  <si>
    <t>The GDP deflator is derived by dividing current price GDP by constant price GDP and is considered to be an alternate measure of inflation. Data are expressed in the base year of each country's national accounts.</t>
  </si>
  <si>
    <t>Gross domestic product, deflator</t>
  </si>
  <si>
    <t>NGDP_D</t>
  </si>
  <si>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April 2004 World Economic Outlook, Box 1.2 in the September 2003 World Economic Outlook for a discussion on the measurement of global growth and Box A.1 in the May 2000 World Economic Outlook for a summary of the revised PPP-based weights, and Annex IV of the May 1993 World Economic Outlook. See also Anne Marie Gulde and Marianne Schulze-Ghattas, Purchasing Power Parity Based Weights for the World Economic Outlook, in Staff Studies for the World Economic Outlook (Washington: IMF, December 1993), pp. 106-23.</t>
  </si>
  <si>
    <t>Gross domestic product, current prices</t>
  </si>
  <si>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</si>
  <si>
    <t>NGDPD</t>
  </si>
  <si>
    <t>Expressed in billions of national currency units . Expenditure-based GDP is total final expenditures at purchasers? prices (including the f.o.b. value of exports of goods and services), less the f.o.b. value of imports of goods and services. [SNA 1993]</t>
  </si>
  <si>
    <t>NGDP</t>
  </si>
  <si>
    <t>See notes for:  Gross domestic product, constant prices (National currency).</t>
  </si>
  <si>
    <t>Annual percentages of constant price GDP are year-on-year changes; the base year is country-specific . Expenditure-based GDP is total final expenditures at purchasers? prices (including the f.o.b. value of exports of goods and services), less the f.o.b. value of imports of goods and services. [SNA 1993]</t>
  </si>
  <si>
    <t>Gross domestic product, constant prices</t>
  </si>
  <si>
    <t>NGDP_RPCH</t>
  </si>
  <si>
    <t>Expressed in billions of national currency units; the base year is country-specific. Expenditure-based GDP is total final expenditures at purchasers? prices (including the f.o.b. value of exports of goods and services), less the f.o.b. value of imports of goods and services. [SNA 1993]</t>
  </si>
  <si>
    <t>NGDP_R</t>
  </si>
  <si>
    <t>ZMB</t>
  </si>
  <si>
    <t>See notes for:  General government net debt (National currency).</t>
  </si>
  <si>
    <t>--</t>
  </si>
  <si>
    <t>YEM</t>
  </si>
  <si>
    <t>VNM</t>
  </si>
  <si>
    <t>VEN</t>
  </si>
  <si>
    <t>VUT</t>
  </si>
  <si>
    <t>UZB</t>
  </si>
  <si>
    <t>URY</t>
  </si>
  <si>
    <t>See notes for:  General government structural balance (National currency).</t>
  </si>
  <si>
    <t>USA</t>
  </si>
  <si>
    <t>GBR</t>
  </si>
  <si>
    <t>ARE</t>
  </si>
  <si>
    <t>UKR</t>
  </si>
  <si>
    <t>UGA</t>
  </si>
  <si>
    <t>TUV</t>
  </si>
  <si>
    <t>TKM</t>
  </si>
  <si>
    <t>TUR</t>
  </si>
  <si>
    <t>TUN</t>
  </si>
  <si>
    <t>TTO</t>
  </si>
  <si>
    <t>TON</t>
  </si>
  <si>
    <t>TGO</t>
  </si>
  <si>
    <t>TLS</t>
  </si>
  <si>
    <t>THA</t>
  </si>
  <si>
    <t>TZA</t>
  </si>
  <si>
    <t>TJK</t>
  </si>
  <si>
    <t>TWN</t>
  </si>
  <si>
    <t>Syria</t>
  </si>
  <si>
    <t>SYR</t>
  </si>
  <si>
    <t>CHE</t>
  </si>
  <si>
    <t>SWE</t>
  </si>
  <si>
    <t>SWZ</t>
  </si>
  <si>
    <t>SUR</t>
  </si>
  <si>
    <t>SDN</t>
  </si>
  <si>
    <t>St. Vincent and the Grenadines</t>
  </si>
  <si>
    <t>VCT</t>
  </si>
  <si>
    <t>St. Lucia</t>
  </si>
  <si>
    <t>LCA</t>
  </si>
  <si>
    <t>St. Kitts and Nevis</t>
  </si>
  <si>
    <t>KNA</t>
  </si>
  <si>
    <t>LKA</t>
  </si>
  <si>
    <t>ESP</t>
  </si>
  <si>
    <t>SSD</t>
  </si>
  <si>
    <t>ZAF</t>
  </si>
  <si>
    <t>Somalia</t>
  </si>
  <si>
    <t>SOM</t>
  </si>
  <si>
    <t>SLB</t>
  </si>
  <si>
    <t>SVN</t>
  </si>
  <si>
    <t>SVK</t>
  </si>
  <si>
    <t>SGP</t>
  </si>
  <si>
    <t>SLE</t>
  </si>
  <si>
    <t>SYC</t>
  </si>
  <si>
    <t>SRB</t>
  </si>
  <si>
    <t>SEN</t>
  </si>
  <si>
    <t>SAU</t>
  </si>
  <si>
    <t>STP</t>
  </si>
  <si>
    <t>SMR</t>
  </si>
  <si>
    <t>WSM</t>
  </si>
  <si>
    <t>RWA</t>
  </si>
  <si>
    <t>RUS</t>
  </si>
  <si>
    <t>ROU</t>
  </si>
  <si>
    <t>QAT</t>
  </si>
  <si>
    <t>PRI</t>
  </si>
  <si>
    <t>Source: National Statistics Office Latest actual data: 2015/16 Primary domestic currency: U.S. dollar</t>
  </si>
  <si>
    <t>Source: Government Development Bank of Puerto Rico Latest actual data: 2015/16 Employment type: National definition. Consistent with U.S. definition Primary domestic currency: U.S. dollar</t>
  </si>
  <si>
    <t>Source: National Statistics Office. Puerto Rico Planning Board Latest actual data: 2015/16 National accounts manual used: System of National Accounts 1968 GDP valuation: Market prices Start/end months of reporting year: July/June Base year: 1954 Chain-weighted: No Primary domestic currency: U.S. dollar</t>
  </si>
  <si>
    <t>PRT</t>
  </si>
  <si>
    <t>POL</t>
  </si>
  <si>
    <t>PHL</t>
  </si>
  <si>
    <t>PER</t>
  </si>
  <si>
    <t>PRY</t>
  </si>
  <si>
    <t>PNG</t>
  </si>
  <si>
    <t>PAN</t>
  </si>
  <si>
    <t>PLW</t>
  </si>
  <si>
    <t>PAK</t>
  </si>
  <si>
    <t>OMN</t>
  </si>
  <si>
    <t>NOR</t>
  </si>
  <si>
    <t>NGA</t>
  </si>
  <si>
    <t>NER</t>
  </si>
  <si>
    <t>NIC</t>
  </si>
  <si>
    <t>NZL</t>
  </si>
  <si>
    <t>NLD</t>
  </si>
  <si>
    <t>NPL</t>
  </si>
  <si>
    <t>Nauru</t>
  </si>
  <si>
    <t>NRU</t>
  </si>
  <si>
    <t>NAM</t>
  </si>
  <si>
    <t>MMR</t>
  </si>
  <si>
    <t>MOZ</t>
  </si>
  <si>
    <t>MAR</t>
  </si>
  <si>
    <t>MNE</t>
  </si>
  <si>
    <t>MNG</t>
  </si>
  <si>
    <t>MDA</t>
  </si>
  <si>
    <t>FSM</t>
  </si>
  <si>
    <t>MEX</t>
  </si>
  <si>
    <t>MUS</t>
  </si>
  <si>
    <t>MRT</t>
  </si>
  <si>
    <t>MHL</t>
  </si>
  <si>
    <t>MLT</t>
  </si>
  <si>
    <t>MLI</t>
  </si>
  <si>
    <t>MDV</t>
  </si>
  <si>
    <t>MYS</t>
  </si>
  <si>
    <t>MWI</t>
  </si>
  <si>
    <t>MDG</t>
  </si>
  <si>
    <t>MKD</t>
  </si>
  <si>
    <t>MAC</t>
  </si>
  <si>
    <t>Source: National Statistics Office Latest actual data: 2016 BOP Manual used: Balance of Payments and International Investment Position Manual, sixth edition (BPM6) Primary domestic currency: Macanese pataca</t>
  </si>
  <si>
    <t>Source: National Statistics Office Latest actual data: 2016 Primary domestic currency: Macanese pataca</t>
  </si>
  <si>
    <t>Source: National Statistics Office Latest actual data: 2016 Employment type: National definition Primary domestic currency: Macanese pataca</t>
  </si>
  <si>
    <t>Source: National Statistics Office Latest actual data: 2016 National accounts manual used: System of National Accounts (SNA) 2008 GDP valuation: Market prices Start/end months of reporting year: January/December Base year: 2015 Chain-weighted: Yes, from 2001 Primary domestic currency: Macanese pataca</t>
  </si>
  <si>
    <t>LUX</t>
  </si>
  <si>
    <t>LTU</t>
  </si>
  <si>
    <t>LBY</t>
  </si>
  <si>
    <t>LBR</t>
  </si>
  <si>
    <t>LSO</t>
  </si>
  <si>
    <t>LBN</t>
  </si>
  <si>
    <t>LVA</t>
  </si>
  <si>
    <t>Lao P.D.R.</t>
  </si>
  <si>
    <t>LAO</t>
  </si>
  <si>
    <t>KGZ</t>
  </si>
  <si>
    <t>KWT</t>
  </si>
  <si>
    <t>UVK</t>
  </si>
  <si>
    <t>KOR</t>
  </si>
  <si>
    <t>KIR</t>
  </si>
  <si>
    <t>KEN</t>
  </si>
  <si>
    <t>KAZ</t>
  </si>
  <si>
    <t>JOR</t>
  </si>
  <si>
    <t>JPN</t>
  </si>
  <si>
    <t>JAM</t>
  </si>
  <si>
    <t>ITA</t>
  </si>
  <si>
    <t>ISR</t>
  </si>
  <si>
    <t>IRL</t>
  </si>
  <si>
    <t>IRQ</t>
  </si>
  <si>
    <t>IRN</t>
  </si>
  <si>
    <t>IDN</t>
  </si>
  <si>
    <t>IND</t>
  </si>
  <si>
    <t>ISL</t>
  </si>
  <si>
    <t>HUN</t>
  </si>
  <si>
    <t>HKG</t>
  </si>
  <si>
    <t>HND</t>
  </si>
  <si>
    <t>HTI</t>
  </si>
  <si>
    <t>GUY</t>
  </si>
  <si>
    <t>GNB</t>
  </si>
  <si>
    <t>GIN</t>
  </si>
  <si>
    <t>GTM</t>
  </si>
  <si>
    <t>GRD</t>
  </si>
  <si>
    <t>GRC</t>
  </si>
  <si>
    <t>GHA</t>
  </si>
  <si>
    <t>DEU</t>
  </si>
  <si>
    <t>GEO</t>
  </si>
  <si>
    <t>GMB</t>
  </si>
  <si>
    <t>GAB</t>
  </si>
  <si>
    <t>FRA</t>
  </si>
  <si>
    <t>FIN</t>
  </si>
  <si>
    <t>FJI</t>
  </si>
  <si>
    <t>ETH</t>
  </si>
  <si>
    <t>EST</t>
  </si>
  <si>
    <t>ERI</t>
  </si>
  <si>
    <t>GNQ</t>
  </si>
  <si>
    <t>SLV</t>
  </si>
  <si>
    <t>EGY</t>
  </si>
  <si>
    <t>ECU</t>
  </si>
  <si>
    <t>DOM</t>
  </si>
  <si>
    <t>DMA</t>
  </si>
  <si>
    <t>DJI</t>
  </si>
  <si>
    <t>DNK</t>
  </si>
  <si>
    <t>CZE</t>
  </si>
  <si>
    <t>CYP</t>
  </si>
  <si>
    <t>HRV</t>
  </si>
  <si>
    <t>CIV</t>
  </si>
  <si>
    <t>CRI</t>
  </si>
  <si>
    <t>COG</t>
  </si>
  <si>
    <t>COD</t>
  </si>
  <si>
    <t>COM</t>
  </si>
  <si>
    <t>COL</t>
  </si>
  <si>
    <t>CHN</t>
  </si>
  <si>
    <t>CHL</t>
  </si>
  <si>
    <t>TCD</t>
  </si>
  <si>
    <t>CAF</t>
  </si>
  <si>
    <t>CAN</t>
  </si>
  <si>
    <t>CMR</t>
  </si>
  <si>
    <t>KHM</t>
  </si>
  <si>
    <t>CPV</t>
  </si>
  <si>
    <t>BDI</t>
  </si>
  <si>
    <t>BFA</t>
  </si>
  <si>
    <t>BGR</t>
  </si>
  <si>
    <t>BRN</t>
  </si>
  <si>
    <t>BRA</t>
  </si>
  <si>
    <t>BWA</t>
  </si>
  <si>
    <t>BIH</t>
  </si>
  <si>
    <t>BOL</t>
  </si>
  <si>
    <t>BTN</t>
  </si>
  <si>
    <t>BEN</t>
  </si>
  <si>
    <t>BLZ</t>
  </si>
  <si>
    <t>BEL</t>
  </si>
  <si>
    <t>BLR</t>
  </si>
  <si>
    <t>BRB</t>
  </si>
  <si>
    <t>BGD</t>
  </si>
  <si>
    <t>BHR</t>
  </si>
  <si>
    <t>BHS</t>
  </si>
  <si>
    <t>AZE</t>
  </si>
  <si>
    <t>AUT</t>
  </si>
  <si>
    <t>AUS</t>
  </si>
  <si>
    <t>ARM</t>
  </si>
  <si>
    <t>ARG</t>
  </si>
  <si>
    <t>ATG</t>
  </si>
  <si>
    <t>AGO</t>
  </si>
  <si>
    <t>DZA</t>
  </si>
  <si>
    <t>ALB</t>
  </si>
  <si>
    <t>AFG</t>
  </si>
  <si>
    <t>Estimates Start After</t>
  </si>
  <si>
    <t>Country/Series-specific Notes</t>
  </si>
  <si>
    <t>Scale</t>
  </si>
  <si>
    <t>Subject Notes</t>
  </si>
  <si>
    <t>Subject Descriptor</t>
  </si>
  <si>
    <t>Country</t>
  </si>
  <si>
    <t>WEO Subject Code</t>
  </si>
  <si>
    <t>ISO</t>
  </si>
  <si>
    <t>WEO Country Code</t>
  </si>
  <si>
    <t>Y</t>
  </si>
  <si>
    <t>Y'</t>
  </si>
  <si>
    <t>K</t>
  </si>
  <si>
    <t>K'</t>
  </si>
  <si>
    <t>L</t>
  </si>
  <si>
    <t>L'</t>
  </si>
  <si>
    <t>Амортизация</t>
  </si>
  <si>
    <t>GDP</t>
  </si>
  <si>
    <t>№</t>
  </si>
  <si>
    <t>Задание</t>
  </si>
  <si>
    <t>Описание</t>
  </si>
  <si>
    <t>Оценивание</t>
  </si>
  <si>
    <t>Рейтинг</t>
  </si>
  <si>
    <t xml:space="preserve">Динамическая реализация модели Солоу в электронных таблицах </t>
  </si>
  <si>
    <t>Не оценивается. Выполняется на занятиях под руководством преподавателя</t>
  </si>
  <si>
    <t>Демонстрация на модели сходимости к траектории сбалансированного роста</t>
  </si>
  <si>
    <t>Представить график показателей, демонстрирующих сходимость. Проанализировать влияние параметров модели на скорость сходимости. Сделать выводы</t>
  </si>
  <si>
    <t>Демонстрация золотого правила накопления</t>
  </si>
  <si>
    <t>Пояснить, в чём состоит эффект золотого правила накопления. Продемонстрировать его наличие на модели</t>
  </si>
  <si>
    <t>Моделирование шоков нормы накопления</t>
  </si>
  <si>
    <t>Смоделировать шоки нормы накопления. Объяснить последствия.</t>
  </si>
  <si>
    <t>Калибровка модели Солоу по реальным данным</t>
  </si>
  <si>
    <t>По данным экономической статистики определённого государства подобрать параметры модели Солоу</t>
  </si>
  <si>
    <t>Модель остатка Солоу разбирается на практических занятиях</t>
  </si>
  <si>
    <t>Подобрать параметры модели, используя модель остатка Солоу на коротком отрезке времени, когда можно полагать  ΔА≈0 подобрать отношение K/Y и δ</t>
  </si>
  <si>
    <t>Представить исходные данные, полученный результат и обосновать его</t>
  </si>
  <si>
    <t>Подобрать параметры динамической модели Солоу</t>
  </si>
  <si>
    <t>Обосновать подбор параметров n и s по исходным данным. После этого обосновать подбор параметра g</t>
  </si>
  <si>
    <t>Используя ранее подобранные параметры оценить остаток Солоу на длинном отрезке времени с шагом 10 лет (5-7 лет при коротких данных)</t>
  </si>
  <si>
    <t>Все оцененные параметры занести в сводную таблицу и пезентовать результат как сравнительный анализ по своей группе стран</t>
  </si>
  <si>
    <t>Модель Солоу со стохастической динамикой</t>
  </si>
  <si>
    <t>В детерминированной динамической модели Солоу динамику технического прогресса и сбережений заменить на случайный процесс</t>
  </si>
  <si>
    <t>Подобрать параметры процесса так, чтобы стохастическая динамика была близка к реальной динамике фактических данных</t>
  </si>
  <si>
    <t>Агентная модель</t>
  </si>
  <si>
    <t>Реализовать простейшую агентную макроэкономическую модель</t>
  </si>
  <si>
    <t>"Скелет" модели разбирается на занятиях, алгоритмы подстройки релизуются самостоятельно. Продемонстрировать на модели переключение режимов</t>
  </si>
  <si>
    <t>Бонусы к рейтингу добавляются к основному рейтингу сверху</t>
  </si>
  <si>
    <t>Доработка модели Солоу до модели Рамсея и реализация седловой траектории</t>
  </si>
  <si>
    <t>Реализация агентной модели в R или MathLab</t>
  </si>
  <si>
    <t>Представление результатов подбора параметров модели и сравнения результатов в группе стран</t>
  </si>
  <si>
    <t>Изложение результатов, обоснование выбора значений параметров при неоднозначности.</t>
  </si>
  <si>
    <t>Общая итоговая характеристика модели экономического роста государства.</t>
  </si>
  <si>
    <t>Участие в дискуссии по обсуждению сравнительных результатов по группе государств.</t>
  </si>
  <si>
    <t>Участие в групповом докладе</t>
  </si>
  <si>
    <t>δ</t>
  </si>
  <si>
    <t>2006-16</t>
  </si>
  <si>
    <t>1996-06</t>
  </si>
  <si>
    <t>1986-96</t>
  </si>
  <si>
    <t>Solow L</t>
  </si>
  <si>
    <t>Historical L</t>
  </si>
  <si>
    <t>Воросы общего плана</t>
  </si>
  <si>
    <t>Требования к неоклассической производственной функции в моделях экономического роста. Соответствие функции Кобба-Дугласа этим требованиям.</t>
  </si>
  <si>
    <t>Остаток Солоу. Методы применения.</t>
  </si>
  <si>
    <t>Сравнение модели Солоу и Рамсея, сходства и различия.</t>
  </si>
  <si>
    <t>Авдеева Диана Владимировна</t>
  </si>
  <si>
    <t>ф</t>
  </si>
  <si>
    <t>Закирничная Екатерина Евгеньевна</t>
  </si>
  <si>
    <t>katerina_924@mail.ru</t>
  </si>
  <si>
    <t>Вольский Александр Алексеевич</t>
  </si>
  <si>
    <t>avdeeva.dv@students.dvfu.ru</t>
  </si>
  <si>
    <t>Глушко Виктория Олеговна</t>
  </si>
  <si>
    <t>Кулешова Юлия Игоревна</t>
  </si>
  <si>
    <t>kuleshovayi@yandex.ru</t>
  </si>
  <si>
    <t>Гриценко Тарас Степанович</t>
  </si>
  <si>
    <t>Давыдкина Вера Геннадьевна</t>
  </si>
  <si>
    <t>Ван Шань</t>
  </si>
  <si>
    <t>м</t>
  </si>
  <si>
    <t>Гуань Юаньюань</t>
  </si>
  <si>
    <t>Люй Утун</t>
  </si>
  <si>
    <t>Ма Шэннань</t>
  </si>
  <si>
    <t>Ян Пин</t>
  </si>
  <si>
    <t>л</t>
  </si>
  <si>
    <t>+</t>
  </si>
  <si>
    <t>Куприянов Богдан Евгеньевич</t>
  </si>
  <si>
    <t>Виштак Кристина Олеговна</t>
  </si>
  <si>
    <t>Гришина Анна Александровна</t>
  </si>
  <si>
    <t>Князев Егор Александрович</t>
  </si>
  <si>
    <t>Чимитова Саяна Жамсоевна</t>
  </si>
  <si>
    <t xml:space="preserve">Коробчук Кристина Евгеньевна </t>
  </si>
  <si>
    <t>Хиневич Андрей Владимирович</t>
  </si>
  <si>
    <t>Лисянская Наталья Владимировна</t>
  </si>
  <si>
    <t>Колдин Алексей Сергеевич</t>
  </si>
  <si>
    <t>Дворников Виталий Анатольевич</t>
  </si>
  <si>
    <t>Еленко Александра Евгеньевна</t>
  </si>
  <si>
    <t>Ковчун Сергей Николаевич</t>
  </si>
  <si>
    <t>Козачук Андрей Анатольевич</t>
  </si>
  <si>
    <t>Заводный Игорь Евгеньевич</t>
  </si>
  <si>
    <t>Кондратенко Александр Сергеевич</t>
  </si>
  <si>
    <t xml:space="preserve">Лысков Константин Вячеславович </t>
  </si>
  <si>
    <t>Огородникова Ксения Александровна</t>
  </si>
  <si>
    <t>Степаненко Дмитрий Николаевич</t>
  </si>
  <si>
    <t>Васькина Наталья Витальевна</t>
  </si>
  <si>
    <t>Леднев Денис Алексеевич</t>
  </si>
  <si>
    <t>Мамедова Алина Расимовна</t>
  </si>
  <si>
    <t>Пискунова Юлия Сергеевна</t>
  </si>
  <si>
    <t>Хусаинова Мэри Минегалиевна</t>
  </si>
  <si>
    <t>Шамардина Ольга Викторовна</t>
  </si>
  <si>
    <t>Шамараева Наталья Александровна</t>
  </si>
  <si>
    <t>Пак Артур Хогунович</t>
  </si>
  <si>
    <t>Протоковилова Анастасия Андреевна</t>
  </si>
  <si>
    <t>Бирюкова Элина Дмитриевна</t>
  </si>
  <si>
    <t>Тан Цуйчжу (Инна)</t>
  </si>
  <si>
    <t>Петрочук Владимир Вячеславович</t>
  </si>
  <si>
    <t>Паршина Екатерина Андреевна</t>
  </si>
  <si>
    <t>Кун Мин (Андрей)</t>
  </si>
  <si>
    <t>Ван Мяоно</t>
  </si>
  <si>
    <t>Ван Нин</t>
  </si>
  <si>
    <t>Ван Синьтун</t>
  </si>
  <si>
    <t>У Цзяци</t>
  </si>
  <si>
    <t>Ли Ли</t>
  </si>
  <si>
    <t>Яо Синьюэ</t>
  </si>
  <si>
    <t xml:space="preserve">Гамбарян Мери Артуровна </t>
  </si>
  <si>
    <t>Трофимченко Надежда Андреевна</t>
  </si>
  <si>
    <t>Щукин Никита Владимирович</t>
  </si>
  <si>
    <t xml:space="preserve">Ланцова Татьяна Константиновна </t>
  </si>
  <si>
    <t>Горячкин Вячеслав Георгиевич</t>
  </si>
  <si>
    <t xml:space="preserve">Якимова Елена Андреевна </t>
  </si>
  <si>
    <t>Чжан Цзюнь</t>
  </si>
  <si>
    <t>Резепова Ирина Андреевна</t>
  </si>
  <si>
    <t>Хоружая Дарья Константиновна</t>
  </si>
  <si>
    <t>Цзян Цююй</t>
  </si>
  <si>
    <t>Яковлева Кристина Сергеевна</t>
  </si>
  <si>
    <t/>
  </si>
  <si>
    <t>t</t>
  </si>
  <si>
    <t>A</t>
  </si>
  <si>
    <t>АБ</t>
  </si>
  <si>
    <t>ВГ</t>
  </si>
  <si>
    <t>ДЕ</t>
  </si>
  <si>
    <t>α</t>
  </si>
  <si>
    <t>y</t>
  </si>
  <si>
    <t>k</t>
  </si>
  <si>
    <t>k'</t>
  </si>
  <si>
    <t>sy</t>
  </si>
  <si>
    <t>k(n+g+δ)</t>
  </si>
  <si>
    <t>c</t>
  </si>
  <si>
    <t>Solow Y</t>
  </si>
  <si>
    <t>φ</t>
  </si>
  <si>
    <t>Фондоотдача</t>
  </si>
  <si>
    <t>Инвестиции</t>
  </si>
  <si>
    <t>Норма</t>
  </si>
  <si>
    <t>Агентные модели: базовая классификация и основные принципы построения</t>
  </si>
  <si>
    <t>Модель Рамсея</t>
  </si>
  <si>
    <t>Функция полезности потребителя и бюджетные ограничения в модели Рамсея</t>
  </si>
  <si>
    <t>Задача производителя в модели Рамсея</t>
  </si>
  <si>
    <t>Золотое правило накопления в модели Рамсея</t>
  </si>
  <si>
    <t>Модель IS-LM</t>
  </si>
  <si>
    <t>Модель кейнсианского креста. Равновесие по доходам и затратам, мультипликаторы</t>
  </si>
  <si>
    <t>Модель IS-LM-BP</t>
  </si>
  <si>
    <t>Historical Y</t>
  </si>
  <si>
    <t>Группа</t>
  </si>
  <si>
    <t>А</t>
  </si>
  <si>
    <t>Б</t>
  </si>
  <si>
    <t>Модель IS, графический и аналитический вывод, изменение равновесия и сдвиги IS</t>
  </si>
  <si>
    <t>Модель LM, графический и аналитический вывод, изменение равновесия и сдвиги LM</t>
  </si>
  <si>
    <t>Фэй чан Хао</t>
  </si>
  <si>
    <t>Модель IS-LM, графический и аналитический вывод, изменение равновесия и  одновременные сдвиги IS и LM</t>
  </si>
  <si>
    <t>GDP Degree</t>
  </si>
  <si>
    <t>Currency</t>
  </si>
  <si>
    <t>Historical</t>
  </si>
  <si>
    <t>Solow</t>
  </si>
  <si>
    <t>Random</t>
  </si>
  <si>
    <t>NGDP_r</t>
  </si>
  <si>
    <t>Ц</t>
  </si>
  <si>
    <t>(комментарий)</t>
  </si>
  <si>
    <t>g1</t>
  </si>
  <si>
    <t>g2</t>
  </si>
  <si>
    <t>Source: National Statistics Office Latest actual data: 2016. Latest actual data is for the solar year 2013/14 Notes: National accounts data is originally compiled on the basis of a solar year, which runs from March 21 to March 20. Data is converted to calendar years for the purpose of WEO publication. National accounts manual used: System of National Accounts (SNA) 1993 GDP valuation: Market prices Start/end months of reporting year: January/December. none Base year: 2002. Base year is the solar year 2002/03 Chain-weighted: No Primary domestic currency: Afghan Afghani Data last updated: 03/2018</t>
  </si>
  <si>
    <t>Source: National Statistics Office Latest actual data: 2017 Harmonized prices: No Frequency of source data: Monthly Base year: 2015. The base is March 2015=100 Primary domestic currency: Afghan Afghani Data last updated: 03/2018</t>
  </si>
  <si>
    <t>Source: Source: The 2012 revision to the UN World Population Prospects. Latest actual data: 2016 Primary domestic currency: Afghan Afghani Data last updated: 03/2018</t>
  </si>
  <si>
    <t>Source: Ministry of Finance or Treasury Latest actual data: 2017. Latest actual data is for the fiscal year 2012 Notes: National accounts data is originally compiled on the basis of a solar year, which runs from March 21 to March 20. Data is converted to calendar years for the purpose of WEO publication. Start/end months of reporting year: January/December. Until 2012 fiscal accounts have been compiled on the basis of a solar year, which runs from March 21 to March 20. From 2013 data is compiled on a new fiscal year basis that runs from December 21 to December 20. Pre-2013 data is converted to the new fiscal year for the purpose of WEO publication.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Primary domestic currency: Afghan Afghani Data last updated: 03/2018</t>
  </si>
  <si>
    <t>Source: Various sources: Central Statistical Office; ministry of finance, central bank, Directions of Trade Statistics; Afghanistan Investment Support Agency; IMF staff Latest actual data: 2017 BOP Manual used: Balance of Payments Manual, fifth edition (BPM5). Currently transitioning to BPM6 Primary domestic currency: Afghan Afghani Data last updated: 03/2018</t>
  </si>
  <si>
    <t>Source: IMF Staff Estimates Latest actual data: 2016. 2016 data is preliminary. National accounts manual used: System of National Accounts (SNA) 1993 GDP valuation: Market prices Start/end months of reporting year: January/December Base year: 1996 Chain-weighted: Yes, from 1996 Primary domestic currency: Albanian lek Data last updated: 03/2018</t>
  </si>
  <si>
    <t>Source: National Statistics Office Latest actual data: 2017 Notes: CPI basket was expanded on December 2001, 2007, and again in 2015 Harmonized prices: No Frequency of source data: Monthly Base year: 2015 Primary domestic currency: Albanian lek Data last updated: 03/2018</t>
  </si>
  <si>
    <t>Source: Central Bank Latest actual data: 2016 Base year: 2005 Methodology used to derive volumes: Other Formula used to derive volumes: Laspeyres-type Chain-weighted: No Trade System: General trade Oil coverage: Primary or unrefined products;Secondary or refined products; Valuation of exports: Free on board (FOB) Valuation of imports: Cost, insurance, freight (CIF) Primary domestic currency: Albanian lek Data last updated: 03/2018</t>
  </si>
  <si>
    <t>Source: National Statistics Office Latest actual data: 2016 Employment type: National definition Primary domestic currency: Albanian lek Data last updated: 03/2018</t>
  </si>
  <si>
    <t>Source: National Statistics Office. INSTAT Latest actual data: 2011 Primary domestic currency: Albanian lek Data last updated: 03/2018</t>
  </si>
  <si>
    <t>Source: IMF Staff Estimates Latest actual data: 2016 Start/end months of reporting year: January/December GFS Manual used: Government Finance Statistics Manual (GFSM) 1986 Basis of recording: Modified Cash Basis General government includes: Central Government;Local Government;Social Security Funds;Monetary Public Corporations, incl. central bank;Nonfinancial Public Corporation; Valuation of public debt: Nominal value Instruments included in gross and net debt: Currency and Deposits;Loans;Other Accounts Receivable/Payable Primary domestic currency: Albanian lek Data last updated: 03/2018</t>
  </si>
  <si>
    <t>Source: Central Bank Latest actual data: 2016 BOP Manual used: Balance of Payments and International Investment Position Manual, sixth edition (BPM6). Starting with the year 2014 data are provided by the authorities in BPM6. Data for prior years are converted by the staff from BPM5. Primary domestic currency: Albanian lek Data last updated: 03/2018</t>
  </si>
  <si>
    <t>Source: National Statistics Office Latest actual data: 2016 National accounts manual used: System of National Accounts (SNA) 1993 GDP valuation: Market prices Start/end months of reporting year: January/December Base year: 2001 Chain-weighted: Yes, from 2005 Primary domestic currency: Algerian dinar Data last updated: 03/2018</t>
  </si>
  <si>
    <t>Source: National Statistics Office Latest actual data: 2017 Harmonized prices: No Frequency of source data: Monthly Base year: 2001 Primary domestic currency: Algerian dinar Data last updated: 03/2018</t>
  </si>
  <si>
    <t>Source: Central Bank Latest actual data: 2016 Base year: 2005 Methodology used to derive volumes: Deflation by survey-based price indexes Chain-weighted: Yes, from 2005 Oil coverage: Hydrocarbons, related to the oil and gas sector Valuation of exports: Free on board (FOB) Valuation of imports: Cost, insurance, freight (CIF) Primary domestic currency: Algerian dinar Data last updated: 03/2018</t>
  </si>
  <si>
    <t>Source: National Statistics Office Latest actual data: 2017 Employment type: Harmonized ILO definition Primary domestic currency: Algerian dinar Data last updated: 03/2018</t>
  </si>
  <si>
    <t>Source: National Statistics Office Latest actual data: 2017 Primary domestic currency: Algerian dinar Data last updated: 03/2018</t>
  </si>
  <si>
    <t>Source: Ministry of Finance or Treasury Latest actual data: 2016 Notes: Calculated as debt liabilities minus government deposits. Fiscal assumptions: Projections for 2013?18 are based on IMF staff calculations Start/end months of reporting year: January/December GFS Manual used: Government Finance Statistics Manual (GFSM) 1986 Basis of recording: Cash General government includes: Central Government; Instruments included in gross and net debt: Securities Other than Shares;Loans Primary domestic currency: Algerian dinar Data last updated: 03/2018</t>
  </si>
  <si>
    <t>Source: Central Bank Latest actual data: 2016 BOP Manual used: Balance of Payments and International Investment Position Manual, sixth edition (BPM6) Primary domestic currency: Algerian dinar Data last updated: 03/2018</t>
  </si>
  <si>
    <t>Source: Ministry of Planning Latest actual data: 2015 National accounts manual used: European System of Accounts (ESA) 1995 GDP valuation: Market prices Start/end months of reporting year: January/December Base year: 2002 Chain-weighted: No Primary domestic currency: Angolan kwanza Data last updated: 02/2018</t>
  </si>
  <si>
    <t>Source: National Statistics Office Latest actual data: 2015 Harmonized prices: No Frequency of source data: Monthly Base year: 2010. Although the base year is reported as 2010, we are currently using December 2010 (=100) as the base month. Primary domestic currency: Angolan kwanza Data last updated: 02/2018</t>
  </si>
  <si>
    <t>Source: Central Bank. National Bank of Angola Latest actual data: 2016 Base year: 2005 Methodology used to derive volumes: Other Formula used to derive volumes: Other Chain-weighted: No Trade System: General trade Oil coverage: Primary or unrefined products;Secondary or refined products;Other; Valuation of exports: Free on board (FOB) Valuation of imports: Cost, insurance, freight (CIF) Primary domestic currency: Angolan kwanza Data last updated: 02/2018</t>
  </si>
  <si>
    <t>Source: National Statistics Office Latest actual data: 2015 Primary domestic currency: Angolan kwanza Data last updated: 02/2018</t>
  </si>
  <si>
    <t>Source: Ministry of Finance or Treasury Latest actual data: 2016 Start/end months of reporting year: January/December GFS Manual used: Government Finance Statistics Manual (GFSM) 2001 Basis of recording: Other General government includes: Central Government;Other;. Central Government and provincial governments Valuation of public debt: Nominal value Instruments included in gross and net debt: Securities Other than Shares;Loans;Other Accounts Receivable/Payable Primary domestic currency: Angolan kwanza Data last updated: 02/2018</t>
  </si>
  <si>
    <t>Source: Central Bank. National Bank of Angola Latest actual data: 2016 BOP Manual used: Balance of Payments and International Investment Position Manual, sixth edition (BPM6) Primary domestic currency: Angolan kwanza Data last updated: 02/2018</t>
  </si>
  <si>
    <t>Source: Central Bank Latest actual data: 2016.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Factor costs Start/end months of reporting year: January/December Base year: 2006. Nominal GDP is measured at market prices and real GDP is measured at factor cost, hence the GDP deflator is not equal to 100. Chain-weighted: No Primary domestic currency: Eastern Caribbean dollar Data last updated: 03/2018</t>
  </si>
  <si>
    <t>Source: National Statistics Office Latest actual data: 2016 Harmonized prices: No Frequency of source data: Monthly Base year: 2001. CPI Index = 100 in January 2001. Primary domestic currency: Eastern Caribbean dollar Data last updated: 03/2018</t>
  </si>
  <si>
    <t>Source: Central Bank Latest actual data: 2016 Notes: On account of a methodological change to the compilation of balance of payments statistics, data for BOP series before 2014 have been removed. Base year: 2006 Methodology used to derive volumes: Other Formula used to derive volumes: Other Chain-weighted: No Trade System: General trade Oil coverage: Primary or unrefined products Primary domestic currency: Eastern Caribbean dollar Data last updated: 03/2018</t>
  </si>
  <si>
    <t>Source: International Financial Institution. Growth rates from WDI database, but values based on 2011 census Latest actual data: 2011 Primary domestic currency: Eastern Caribbean dollar Data last updated: 03/2018</t>
  </si>
  <si>
    <t>Source: Ministry of Finance or Treasury Latest actual data: 2016. Preliminary Start/end months of reporting year: January/December GFS Manual used: Government Finance Statistics Manual (GFSM) 2001 Basis of recording: Cash General government includes: Central Government; Valuation of public debt: Nominal value Primary domestic currency: Eastern Caribbean dollar Data last updated: 03/2018</t>
  </si>
  <si>
    <t>Source: Central Bank Latest actual data: 2016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Primary domestic currency: Eastern Caribbean dollar Data last updated: 03/2018</t>
  </si>
  <si>
    <t>Source: National Statistics Office Latest actual data: 2017 National accounts manual used: System of National Accounts (SNA) 2008 GDP valuation: Market prices Start/end months of reporting year: January/December Base year: 2004 Chain-weighted: No Primary domestic currency: Argentine peso Data last updated: 03/2018</t>
  </si>
  <si>
    <t>Source: National Statistics Office Latest actual data: 2017 Notes: The consumer price data for Argentina before December 2013 reflect the consumer price index (CPI) for the Greater Buenos Aires Area (CPI-GBA), while from December 2013 to October 2015 the data reflect the national CPI (IPCNu). The new government that took office in December 2015 discontinued the IPCNu, stating that it was flawed, and released a new CPI for the Greater Buenos Aires Area on June 15, 2016 (a new national CPI index has been disseminated starting in June 2017). At its November 9, 2016, meeting, the IMF Executive Board considered the new CPI series to be in line with international standards and lifted the declaration of censure issued in 2013. Given the differences in geographical coverage, weights, sampling, and methodology of these series, the average CPI inflation for 2014, 2015, and 2016 and end-of-period inflation for 2015 and 2016 are not reported in the October 2017 World Economic Outlook. Harmonized prices: No Frequency of source data: Monthly Base year: 2013/14. The actual data are for calendar year the official index we are using for the WEO submission had the base year of Oct13-Sep14, hence the 2013/14 notation. Primary domestic currency: Argentine peso Data last updated: 03/2018</t>
  </si>
  <si>
    <t>Source: National Statistics Office Latest actual data: 2017 Base year: 1996 Methodology used to derive volumes: Weighted average of volume changes Formula used to derive volumes: Laspeyres-type Chain-weighted: No Trade System: General trade Valuation of exports: Free on board (FOB) Valuation of imports: Cost, insurance, freight (CIF) Primary domestic currency: Argentine peso Data last updated: 03/2018</t>
  </si>
  <si>
    <t>Source: National Statistics Office Latest actual data: 2016 Notes: Argentina's authorities discontinued the publication of labor market data in December 2015 and released new series starting in the second quarter of 2016. Employment type: National definition Primary domestic currency: Argentine peso Data last updated: 03/2018</t>
  </si>
  <si>
    <t>Source: National Statistics Office Latest actual data: 2016 Notes: Based on the National Census of 2001 Primary domestic currency: Argentine peso Data last updated: 03/2018</t>
  </si>
  <si>
    <t>Source: Ministry of Economy and/or Planning. http://www.mecon.gov.ar/onp/html/ejectexto/cuenta_nac_dosuno.html?var1=cuentanacdosnueve Latest actual data: 2017 Notes: Government gross debt refers to the central government including untendered debt. Fiscal assumptions: Fiscal projections are based on the available information regarding budget outturn and budget plans for the federal and provincial governments, fiscal measures announced by the authorities, and on IMF staff macroeconomic projections. Start/end months of reporting year: January/December GFS Manual used: Government Finance Statistics Manual (GFSM) 1986 Basis of recording: Cash. Central (National) government net lending/borrowing includes cash interest payments only. General government includes: Central Government;State Government;Social Security Funds; Valuation of public debt: Nominal value Primary domestic currency: Argentine peso Data last updated: 03/2018</t>
  </si>
  <si>
    <t>Source: National Statistics Office Latest actual data: 2017 BOP Manual used: Balance of Payments and International Investment Position Manual, sixth edition (BPM6) Primary domestic currency: Argentine peso Data last updated: 03/2018</t>
  </si>
  <si>
    <t>Source: National Statistics Office Latest actual data: 2016 National accounts manual used: System of National Accounts (SNA) 2008 GDP valuation: Market prices Start/end months of reporting year: January/December Base year: 2005 Chain-weighted: No Primary domestic currency: Armenian dram Data last updated: 03/2018</t>
  </si>
  <si>
    <t>Source: National Statistics Office Latest actual data: 2016 Harmonized prices: No Frequency of source data: Monthly Base year: 1995 Primary domestic currency: Armenian dram Data last updated: 03/2018</t>
  </si>
  <si>
    <t>Source: Central Bank Latest actual data: 2016 Base year: 2005 Methodology used to derive volumes: Deflation by unit value indexes (from customs data) Formula used to derive volumes: Not applicable Chain-weighted: No Trade System: General trade Excluded items in trade: Other; Oil coverage: Secondary or refined products; Valuation of exports: Free on board (FOB) Valuation of imports: Cost, insurance, freight (CIF) Primary domestic currency: Armenian dram Data last updated: 03/2018</t>
  </si>
  <si>
    <t>Source: ILO Latest actual data: 2015 Employment type: National definition Primary domestic currency: Armenian dram Data last updated: 03/2018</t>
  </si>
  <si>
    <t>Source: National Statistics Office Latest actual data: 2014 Primary domestic currency: Armenian dram Data last updated: 03/2018</t>
  </si>
  <si>
    <t>Source: Ministry of Finance or Treasury Latest actual data: 2016 Notes: Since the general government accounts for Armenia are not available, all general government series are equal to the central government series. Fiscal assumptions: Projections for 2014-19 reflect agreement between the authorities and the IMF staff in the context of program discussion. Start/end months of reporting year: January/December GFS Manual used: Government Finance Statistics Manual (GFSM) 2001 Basis of recording: Cash General government includes: Central Government; Valuation of public debt: Face value Primary domestic currency: Armenian dram Data last updated: 03/2018</t>
  </si>
  <si>
    <t>Source: Central Bank Latest actual data: 2016 Notes: Starting from 2004, BOP figures were revised to reflect non-bank private transfers in the current account. In 2003 and previous years, non-bank private transfers are reported in the financial account. BOP Manual used: Balance of Payments and International Investment Position Manual, sixth edition (BPM6) Primary domestic currency: Armenian dram Data last updated: 03/2018</t>
  </si>
  <si>
    <t>Source: National Statistics Office. Australian Bureau of Statistics (via Haver Analytics) Latest actual data: 2017. Data refer to calendar years National accounts manual used: System of National Accounts (SNA) 2008 GDP valuation: Market prices Start/end months of reporting year: January/December Base year: 2015/16. The base period is 2015Q3-2016Q2 Chain-weighted: Yes, from before 1980. Annually-reweighted Primary domestic currency: Australian dollar Data last updated: 03/2018</t>
  </si>
  <si>
    <t>Source: National Statistics Office. Australian Bureau of Statistics (via Haver Analytics) Latest actual data: 2017. Data refer to calendar years Harmonized prices: No Frequency of source data: Quarterly Base year: 2011/12. The base period is 2011Q3-2012Q2 Primary domestic currency: Australian dollar Data last updated: 03/2018</t>
  </si>
  <si>
    <t>Source: National Statistics Office. Australian Bureau of Statistics (via Haver Analytics) Latest actual data: 2017 Base year: 2005. Applies to export and import deflators. Data from the authorities are based on year 2011/12. Formula used to derive volumes: Laspeyres-type Chain-weighted: Yes, from before 1980. Annually-reweighted Trade System: General trade. General Merchandise Trade Oil coverage: Primary or unrefined products; Valuation of exports: Free on board (FOB) Valuation of imports: Cost, insurance, freight (CIF) Primary domestic currency: Australian dollar Data last updated: 03/2018</t>
  </si>
  <si>
    <t>Source: National Statistics Office. Australian Bureau of Statistics (via Haver Analytics) Latest actual data: 2017. Data refer to calendar years Employment type: National definition Primary domestic currency: Australian dollar Data last updated: 03/2018</t>
  </si>
  <si>
    <t>Source: National Statistics Office. Australian Bureau of Statistics (via Haver Analytics) Latest actual data: 2016. Data refer to calendar years Primary domestic currency: Australian dollar Data last updated: 03/2018</t>
  </si>
  <si>
    <t>Source: Ministry of Finance or Treasury. Treasury Department Latest actual data: 2016. Commonwealth Budget 2017-18 and Mid-Year Economic and Fiscal Outlook 2017; state and territorial budgets and mid-year reviews for FY2017/18. Notes: Social Benefits series comprises social security and welfare spending for which we do not have comparable data prior to 2004. Fiscal assumptions: Fiscal projections are based on data from Australian Bureau of Statistics; the fiscal year 2017/18 budgets of the Commonwealth and States and Territories; the Commonwealth's 2017 Mid-Year Economic and Fiscal Outlook and Updates by States and Territories; and IMF staff estimates and projections. Start/end months of reporting year: January/December. July/June by authorities, and Jan/Dec by staff GFS Manual used: Government Finance Statistics Manual (GFSM) 2014. The IMF has published a revised Government Finance Statistics Manual (GFSM 2014), and the Australian system has been updated to reflect the new international standards. These changes are presented in the Australian System of Government Finance Statistics: Concepts, Sources and Methods, 2015 (cat. no. 5514.0), and will be implemented for data reported for periods from 1 July 2017 onwards, Source: ABS Basis of recording: Accrual General government includes: Central Government;State Government;Local Government;Other;. Other includes Territory governments Valuation of public debt: Nominal value Instruments included in gross and net debt: Currency and Deposits;Securities Other than Shares;Loans;Shares and Other Equity;Financial Derivatives;Other Accounts Receivable/Payable Primary domestic currency: Australian dollar Data last updated: 03/2018</t>
  </si>
  <si>
    <t>Source: National Statistics Office. Australian Bureau of Statistics (via Haver Analytics) Latest actual data: 2017 BOP Manual used: Balance of Payments and International Investment Position Manual, sixth edition (BPM6) Primary domestic currency: Australian dollar Data last updated: 03/2018</t>
  </si>
  <si>
    <t>Source: National Statistics Office Latest actual data: 2016 National accounts manual used: European System of Accounts (ESA) 2010 GDP valuation: Market prices Start/end months of reporting year: January/December Base year: 2010 Chain-weighted: Yes, from 1995 Primary domestic currency: Euro Data last updated: 03/2018</t>
  </si>
  <si>
    <t>Source: National Statistics Office Latest actual data: 2017 Harmonized prices: Yes Frequency of source data: Monthly Base year: 2005 Primary domestic currency: Euro Data last updated: 03/2018</t>
  </si>
  <si>
    <t>Source: Central Bank Latest actual data: 2016 Base year: 2005 Methodology used to derive volumes: Other Formula used to derive volumes: Other Chain-weighted: Yes, from 1988 Trade System: Other Excluded items in trade: Other; Oil coverage: Other; Valuation of exports: Free on board (FOB) Valuation of imports: Cost, insurance, freight (CIF) Primary domestic currency: Euro Data last updated: 03/2018</t>
  </si>
  <si>
    <t>Source: National Statistics Office Latest actual data: 2016 Employment type: Harmonized ILO definition Primary domestic currency: Euro Data last updated: 03/2018</t>
  </si>
  <si>
    <t>Source: National Statistics Office Latest actual data: 2016 Primary domestic currency: Euro Data last updated: 03/2018</t>
  </si>
  <si>
    <t>Source: National Statistics Office Latest actual data: 2016 Fiscal assumptions: Fiscal projections are based on data from Statistics Austria, the authorities? projections, and IMF staff estimates and projections. Start/end months of reporting year: January/December GFS Manual used: Government Finance Statistics Manual (GFSM) 2001 Basis of recording: Accrual General government includes: Central Government;State Government;Local Government;Social Security Funds; Valuation of public debt: Face value Instruments included in gross and net debt: Currency and Deposits;Securities Other than Shares;Loans;Shares and Other Equity;Insurance Technical Reserves;Financial Derivatives;Other Accounts Receivable/Payable;. Gross debt follows the Maastricht definition of gross debt, and excludes other accounts payable. Primary domestic currency: Euro Data last updated: 03/2018</t>
  </si>
  <si>
    <t>Source: Central Bank Latest actual data: 2016 BOP Manual used: Balance of Payments and International Investment Position Manual, sixth edition (BPM6) Primary domestic currency: Euro Data last updated: 03/2018</t>
  </si>
  <si>
    <t>Source: National Statistics Office Latest actual data: 2016 Notes: Data prior to 2001 cannot be confirmed at this time. National accounts manual used: System of National Accounts (SNA) 1993 GDP valuation: Market prices Start/end months of reporting year: January/December Base year: 2005 Chain-weighted: Yes, from 1994 Primary domestic currency: Azerbaijan manat Data last updated: 03/2018</t>
  </si>
  <si>
    <t>Source: National Statistics Office Latest actual data: 2017 Harmonized prices: No Frequency of source data: Monthly Base year: 2005. PCPI = 100 in June 2005 Primary domestic currency: Azerbaijan manat Data last updated: 03/2018</t>
  </si>
  <si>
    <t>Source: National Statistics Office Latest actual data: 2016 Base year: 2005 Chain-weighted: No Oil coverage: Primary or unrefined products; Valuation of exports: Free on board (FOB) Valuation of imports: Cost, insurance, freight (CIF) Primary domestic currency: Azerbaijan manat Data last updated: 03/2018</t>
  </si>
  <si>
    <t>Source: National Statistics Office Latest actual data: 2015 Employment type: Harmonized ILO definition Primary domestic currency: Azerbaijan manat Data last updated: 03/2018</t>
  </si>
  <si>
    <t>Source: National Statistics Office Latest actual data: 2015 Notes: Data prior to 2005 cannot be confirmed at this time. Primary domestic currency: Azerbaijan manat Data last updated: 03/2018</t>
  </si>
  <si>
    <t>Source: Ministry of Finance or Treasury Latest actual data: 2015 Notes: Since the general government accounts for Azerbaijan are not available, all general government series are equal to the central government series. Central government includes state budget and main extrabudgetary funds, including operations of the oil fund and the social protection fund. Start/end months of reporting year: January/December GFS Manual used: In transition to 2001 GFS Basis of recording: Cash General government includes: Central Government; Valuation of public debt: Face value Instruments included in gross and net debt: Treasury bills (Manat); treasury bonds (Manat); sovereign external debt (US dollar). Primary domestic currency: Azerbaijan manat Data last updated: 03/2018</t>
  </si>
  <si>
    <t>Source: Central Bank Latest actual data: 2016 Notes: Data prior to 2005 cannot be confirmed at this time. BOP Manual used: Balance of Payments and International Investment Position Manual, sixth edition (BPM6) Primary domestic currency: Azerbaijan manat Data last updated: 03/2018</t>
  </si>
  <si>
    <t>Source: National Statistics Office Latest actual data: 2016 National accounts manual used: System of National Accounts (SNA) 1993 GDP valuation: Market prices Start/end months of reporting year: January/December Base year: 2012 Chain-weighted: No Primary domestic currency: Bahamian dollar Data last updated: 03/2018</t>
  </si>
  <si>
    <t>Source: National Statistics Office Latest actual data: 2017 Harmonized prices: Yes. Retail Price Index Frequency of source data: Monthly Base year: 2014 Primary domestic currency: Bahamian dollar Data last updated: 03/2018</t>
  </si>
  <si>
    <t>Source: Central Bank Latest actual data: 2017 Base year: 2005 Methodology used to derive volumes: Other Formula used to derive volumes: Other Chain-weighted: No Trade System: General trade Excluded items in trade: Re-exports;. In Trade we excluded imports and re-exports of bunker fuel for aviation, but included it in the BOP. Oil coverage: Primary or unrefined products; Valuation of exports: Free on board (FOB) Valuation of imports: Cost, insurance, freight (CIF) Primary domestic currency: Bahamian dollar Data last updated: 03/2018</t>
  </si>
  <si>
    <t>Source: National Statistics Office Latest actual data: 2017 Employment type: National definition Primary domestic currency: Bahamian dollar Data last updated: 03/2018</t>
  </si>
  <si>
    <t>Source: National Statistics Office Latest actual data: 2016 Primary domestic currency: Bahamian dollar Data last updated: 03/2018</t>
  </si>
  <si>
    <t>Source: Ministry of Finance or Treasury Latest actual data: 2016/17 Notes: All fiscal and debt series data in WEO are on fiscal year basis. Fiscal assumptions: Broadly elasticity of 1 with nominal growth, except for recent measures adopted by authorities. Start/end months of reporting year: July/June GFS Manual used: Government Finance Statistics Manual (GFSM) 2001 Basis of recording: Cash General government includes: Central Government; Valuation of public debt: Nominal value Primary domestic currency: Bahamian dollar Data last updated: 03/2018</t>
  </si>
  <si>
    <t>Source: Central Bank Latest actual data: 2017 BOP Manual used: Balance of Payments Manual, fifth edition (BPM5) Primary domestic currency: Bahamian dollar Data last updated: 03/2018</t>
  </si>
  <si>
    <t>Source: National Statistics Office Latest actual data: 2016 National accounts manual used: System of National Accounts (SNA) 2008 GDP valuation: Market prices Start/end months of reporting year: January/December Base year: 2010 Chain-weighted: No Primary domestic currency: Bahrain dinar Data last updated: 03/2018</t>
  </si>
  <si>
    <t>Source: National Statistics Office Latest actual data: 2017 Harmonized prices: No Frequency of source data: Monthly. The current CPI basket contains more than 450 individual goods and services which are organized according to Classification of Individual Consumption by Purpose (COICOP)-Standard EU classification of consumer spending. Base year: 2006. The information was collected from the Household Expenditure and Income Surveys (HEIS) for 2006. In that year, about 2,200 Bahraini households and 1,064 non-Bahraini households from around the country were statistically selected to provide information on their spending habits in the diary survey. Primary domestic currency: Bahrain dinar Data last updated: 03/2018</t>
  </si>
  <si>
    <t>Source: Central Bank Latest actual data: 2016 Base year: 2011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Bahrain dinar Data last updated: 03/2018</t>
  </si>
  <si>
    <t>Source: Other Latest actual data: 2016 Employment type: National definition Primary domestic currency: Bahrain dinar Data last updated: 03/2018</t>
  </si>
  <si>
    <t>Source: National Statistics Office. For data prior to 1990, the source is International Financial Statistics. Latest actual data: 2016. The latest census were 2010 and 2001. Primary domestic currency: Bahrain dinar Data last updated: 03/2018</t>
  </si>
  <si>
    <t>Source: Ministry of Finance or Treasury Latest actual data: 2016 Notes: The projections use the 2001 Manual; all the series are on cash basis only. Fiscal assumptions: The projections are based on the current WEO assumptions (for Bahrain), as well as the country's debt profile and budget. Start/end months of reporting year: January/December GFS Manual used: Government Finance Statistics Manual (GFSM) 2001 Basis of recording: Cash General government includes: Central Government;. Fiscal statistics are for central government only Valuation of public debt: Face value Instruments included in gross and net debt: Currency and Deposits;Securities Other than Shares;Loans;Monetary Gold and SDRs Primary domestic currency: Bahrain dinar Data last updated: 03/2018</t>
  </si>
  <si>
    <t>Source: Central Bank. Central Bank of Bahrain Latest actual data: 2017 BOP Manual used: Balance of Payments and International Investment Position Manual, sixth edition (BPM6). BOP data from 2011 are based on a new methodology revised in 2016 by the authorities. Changes include adoption of BPM6 format, exclusion of some non-resident offshore banks, and additional coverage for trade. Pre-2011 data on capital and financial flows, the current account aggregate, and for secondary income are unchanged and follow the previous methodology. Pre-2011 goods trade data are unchanged and follow the previous methodology, except for 2009 and 2010, where non-oil exports and imports are taken from UN Comtrade. Pre-2011 services and primary income data are staff estimates. Primary domestic currency: Bahrain dinar Data last updated: 03/2018</t>
  </si>
  <si>
    <t>Source: Bangladesh Bureau of Statistics Latest actual data: 2016 National accounts manual used: System of National Accounts (SNA) 1993 GDP valuation: Market prices Start/end months of reporting year: January/December. Authorities report July/June, we report Jan/Dec. Base year: 2005/06 Chain-weighted: No Primary domestic currency: Bangladesh taka Data last updated: 03/2018</t>
  </si>
  <si>
    <t>Source: Bangladesh Bureau of Statistics Latest actual data: 2016 Harmonized prices: No Frequency of source data: Monthly Base year: 2005 Primary domestic currency: Bangladesh taka Data last updated: 03/2018</t>
  </si>
  <si>
    <t>Source: Central Bank Latest actual data: 2016 Base year: 1990/91 Methodology used to derive volumes: Other Chain-weighted: No Valuation of exports: Free on board (FOB) Valuation of imports: Cost, insurance, freight (CIF) Primary domestic currency: Bangladesh taka Data last updated: 03/2018</t>
  </si>
  <si>
    <t>Source: International Financial Institution Latest actual data: 2013 Primary domestic currency: Bangladesh taka Data last updated: 03/2018</t>
  </si>
  <si>
    <t>Source: Ministry of Finance or Treasury. Total Revenue includes Grants starting 1990 on wards. Before, Total Revenue does not include grants. Latest actual data: 2016 Start/end months of reporting year: July/June GFS Manual used: Other Basis of recording: Cash General government includes: Central Government; Valuation of public debt: Nominal value Primary domestic currency: Bangladesh taka Data last updated: 03/2018</t>
  </si>
  <si>
    <t>Source: Central Bank Latest actual data: 2016 BOP Manual used: Balance of Payments and International Investment Position Manual, sixth edition (BPM6) Primary domestic currency: Bangladesh taka Data last updated: 03/2018</t>
  </si>
  <si>
    <t>Source: National Statistics Office. The National Statistics Office is the primary source of National Accounts Data. Partial data is published on the central bank website. Expenditure side not available. Latest actual data: 2015. Nominal national accounts is 2014 National accounts manual used: System of National Accounts (SNA) 1993 GDP valuation: Factor costs Start/end months of reporting year: January/December Base year: 1974. Constant price GDP is based on 1974 as base year, compiled by the Central bank of Barbados (CBB). Currently, the Barbados Statistical Services (BSS) ,with the assistance of CARTAC, began compiling constant price GDP by industry using 2010 as base year. Real and nominal GDP data generate inconsistency in the deflator because over time, they were produced by two separates institutions. GDP series provided by the authorities include statistical discrepancies. Chain-weighted: No Primary domestic currency: Barbados dollar Data last updated: 03/2018</t>
  </si>
  <si>
    <t>Source: National Statistics Office. Headline CPI available since 1994. Components available since 2013. Latest actual data: 2017. Monthly data available with 2-4 months lag. Harmonized prices: No Frequency of source data: Monthly Base year: 2001. CPI base, July 2001 = 100 Primary domestic currency: Barbados dollar Data last updated: 03/2018</t>
  </si>
  <si>
    <t>Source: Central Bank. Exports rise in 2011 due to merchandising being included in the BOP accounts that year. Latest actual data: 2016 Base year: 2005 Methodology used to derive volumes: Other Formula used to derive volumes: Other Chain-weighted: No Trade System: General trade Oil coverage: Primary or unrefined products;Secondary or refined products; Valuation of exports: Free on board (FOB) Valuation of imports: Cost, insurance, freight (CIF) Primary domestic currency: Barbados dollar Data last updated: 03/2018</t>
  </si>
  <si>
    <t>Source: National Statistics Office Latest actual data: 2016 Employment type: National definition Primary domestic currency: Barbados dollar Data last updated: 03/2018</t>
  </si>
  <si>
    <t>Source: National Statistics Office Latest actual data: 2015 Primary domestic currency: Barbados dollar Data last updated: 03/2018</t>
  </si>
  <si>
    <t>Source: Ministry of Finance or Treasury Latest actual data: 2016/17 Notes: Authorities do not consolidate general government debt. Two series of central government debt are followed: with or without NIS holdings. Start/end months of reporting year: April/March GFS Manual used: Government Finance Statistics Manual (GFSM) 1986 Basis of recording: Cash General government includes: Central Government; Valuation of public debt: Current market value Primary domestic currency: Barbados dollar Data last updated: 03/2018</t>
  </si>
  <si>
    <t>Source: Central Bank. Exports rise in 2011 due to merchandising being included in the BOP accounts that year. Latest actual data: 2016 BOP Manual used: Balance of Payments Manual, fifth edition (BPM5). Team decided not to use the BPM6 data at this time. Primary domestic currency: Barbados dollar Data last updated: 03/2018</t>
  </si>
  <si>
    <t>Source: National Statistics Office. Formally, the National Statistical Committee of the Republic of Belarus Latest actual data: 2016 Notes: The national accounts have been updated from 2014 onwards. Prior to 2014 the data are adjusted to produce smooth series with the use of a splicing technique. These estimates continue to serve as proxies for historical series when complete information is unavailable. National accounts manual used: System of National Accounts (SNA) 2008 GDP valuation: Market prices Start/end months of reporting year: January/December Base year: 2014 Chain-weighted: Yes, from 2005 Primary domestic currency: Belarusian rubel Data last updated: 03/2018</t>
  </si>
  <si>
    <t>Source: National Statistics Office. Formally, the National Statistical Committee of the Republic of Belarus Latest actual data: 2017 Harmonized prices: No Frequency of source data: Monthly Base year: 2005 Primary domestic currency: Belarusian rubel Data last updated: 03/2018</t>
  </si>
  <si>
    <t>Source: National Statistics Office. Formally, the National Statistical Committee of the Republic of Belarus Latest actual data: 2016 Notes: Belarus purchases crude oil from Russia at a price different from the world market price: they get it at a substantial discount. The dynamics of the imported oil price deflator is set by world prices as well as by the subsidy, so it does not follow world prices. Deflator of oil exports reflects (i) crude oil and (ii) oil products. Oil products are priced differently from crude oil. The historical values are taken from the authorities? data. Projections should be reasonably close to WEO?s numbers because we use POILAPSP for ?pricing? oil products in the projection period. Base year: 2009 Methodology used to derive volumes: Other Formula used to derive volumes: Fisher Chain-weighted: No. Last update of weights was 2008. Trade System: General trade Excluded items in trade: In transit;Other;. Excluded items include transit goods and goods from U.N. methodology. Oil coverage: Primary or unrefined products;Secondary or refined products;Other; Valuation of exports: Delivered At Frontier (DAF) Valuation of imports: Cost, insurance, freight (CIF) Primary domestic currency: Belarusian rubel Data last updated: 03/2018</t>
  </si>
  <si>
    <t>Source: National Statistics Office. Formally, the National Statistical Committee of the Republic of Belarus Latest actual data: 2016 Employment type: National definition Primary domestic currency: Belarusian rubel Data last updated: 03/2018</t>
  </si>
  <si>
    <t>Source: National Statistics Office. Formally, the National Statistical Committee of the Republic of Belarus Latest actual data: 2016 Primary domestic currency: Belarusian rubel Data last updated: 03/2018</t>
  </si>
  <si>
    <t>Source: Ministry of Finance or Treasury Latest actual data: 2016 Notes: Staff definition of debt includes general government and off-balance sheet operations. Fiscal assumptions: IMF staff projections. Start/end months of reporting year: January/December GFS Manual used: Government Finance Statistics Manual (GFSM) 2001 Basis of recording: Cash General government includes: Central Government;Local Government;Social Security Funds; Valuation of public debt: Nominal value. Includes general government and off-balance sheet operations. Instruments included in gross and net debt: Securities Other than Shares;Loans;Other;. Includes government guarantees as other. Primary domestic currency: Belarusian rubel Data last updated: 03/2018</t>
  </si>
  <si>
    <t>Source: Central Bank. Formally, the National Bank of the Republic of Belarus Latest actual data: 2017 BOP Manual used: Balance of Payments and International Investment Position Manual, sixth edition (BPM6) Primary domestic currency: Belarusian rubel Data last updated: 03/2018</t>
  </si>
  <si>
    <t>Source: Central Bank. Data before 1995 were spliced with older series. Data from 1995 reflect current official series. Latest actual data: 2016 National accounts manual used: European System of Accounts (ESA) 2010. ESA 2010 GDP valuation: Market prices Start/end months of reporting year: January/December Base year: 2015 Chain-weighted: Yes, from 1995. Data before 1995 are spliced with older series. Primary domestic currency: Euro Data last updated: 03/2018</t>
  </si>
  <si>
    <t>Source: Central Bank Latest actual data: 2016 Harmonized prices: Yes Frequency of source data: Monthly Base year: 2015 Primary domestic currency: Euro Data last updated: 03/2018</t>
  </si>
  <si>
    <t>Source: Central Bank Latest actual data: 2016 Base year: 2010 Methodology used to derive volumes: Weighted average of volume changes Valuation of exports: Free on board (FOB) Valuation of imports: Cost, insurance, freight (CIF) Primary domestic currency: Euro Data last updated: 03/2018</t>
  </si>
  <si>
    <t>Source: Central Bank Latest actual data: 2016 Employment type: Harmonized ILO definition Primary domestic currency: Euro Data last updated: 03/2018</t>
  </si>
  <si>
    <t>Source: Central Bank Latest actual data: 2016 Primary domestic currency: Euro Data last updated: 03/2018</t>
  </si>
  <si>
    <t>Source: Central Bank Latest actual data: 2016 Fiscal assumptions: Projections are based on the 2017?20 Stability Programme and other available information on the authorities? fiscal plans, with adjustments for IMF staff assumptions. Start/end months of reporting year: January/December GFS Manual used: European System of Accounts (ESA) 2010 Basis of recording: Accrual General government includes: Central Government;State Government;Local Government;Social Security Funds;Other; Valuation of public debt: Face value Instruments included in gross and net debt: Gross debt follows the Maastricht definition of gross debt, and excludes other accounts payable Primary domestic currency: Euro Data last updated: 03/2018</t>
  </si>
  <si>
    <t>Source: National Statistics Office Latest actual data: 2016 National accounts manual used: System of National Accounts (SNA) 1993 GDP valuation: Market prices Start/end months of reporting year: January/December Base year: 2000 Chain-weighted: No Primary domestic currency: Belize dollar Data last updated: 03/2018</t>
  </si>
  <si>
    <t>Source: National Statistics Office Latest actual data: 2016 Harmonized prices: No Frequency of source data: Monthly. Monthly data available beginning February 2011. Base year: 2000. Original base year from source is February 2011. Primary domestic currency: Belize dollar Data last updated: 03/2018</t>
  </si>
  <si>
    <t>Source: Customs Authority Latest actual data: 2016 Base year: 2005 Methodology used to derive volumes: Deflation by survey-based price indexes Formula used to derive volumes: Laspeyres-type Chain-weighted: No Trade System: General trade Oil coverage: Primary or unrefined products;Secondary or refined products; Valuation of exports: Free on board (FOB) Valuation of imports: Cost, insurance, freight (CIF) Primary domestic currency: Belize dollar Data last updated: 03/2018</t>
  </si>
  <si>
    <t>Source: National Statistics Office Latest actual data: 2017. Data for 2010 and 2011 are staff estimates because there was no labor force survey conducted for those years. Employment type: National definition Primary domestic currency: Belize dollar Data last updated: 03/2018</t>
  </si>
  <si>
    <t>Source: National Statistics Office Latest actual data: 2014 Primary domestic currency: Belize dollar Data last updated: 03/2018</t>
  </si>
  <si>
    <t>Source: Ministry of Finance or Treasury Latest actual data: 2016/17 Notes: Gross debt-to-GDP ratios is calculated dividing debt at end of calendar year  by calendar year GDP. Fiscal assumptions: Based on WEO assumptions, authorities' input, and staff assessment of necessary measures to attain authorities? announced fiscal targets. Projections already include the results from the restructuring of the "super-bond" in 2013 and the potential debt associated with the nationalization of two utilities companies (at mid-point valuation), in 2014. Start/end months of reporting year: April/March GFS Manual used: Government Finance Statistics Manual (GFSM) 1986. Belize does not follow GFSM2001 convention due to limited capacity to implement it. Basis of recording: Authorities report debt service on accrual basis, but other expenditures on a cash basis. General government includes: Central Government;Monetary Public Corporations, incl. central bank; Valuation of public debt: Nominal value Instruments included in gross and net debt: Securities Other than Shares;Loans;Other Accounts Receivable/Payable Primary domestic currency: Belize dollar Data last updated: 03/2018</t>
  </si>
  <si>
    <t>Source: Central Bank Latest actual data: 2016 BOP Manual used: Balance of Payments and International Investment Position Manual, sixth edition (BPM6). SDR allocation in 2009 recorded as liability also. Primary domestic currency: Belize dollar Data last updated: 03/2018</t>
  </si>
  <si>
    <t>Source: National Statistics Office Latest actual data: 2014 National accounts manual used: System of National Accounts (SNA) 1993 GDP valuation: Market prices Start/end months of reporting year: January/December Base year: 2007 Chain-weighted: No Primary domestic currency: CFA franc Data last updated: 03/2018</t>
  </si>
  <si>
    <t>Source: National Statistics Office Latest actual data: 2017 Harmonized prices: Yes Frequency of source data: Monthly Base year: 2008 Primary domestic currency: CFA franc Data last updated: 03/2018</t>
  </si>
  <si>
    <t>Source: Central Bank Latest actual data: 2016 Base year: 1992 Methodology used to derive volumes: Other Formula used to derive volumes: Other Chain-weighted: No Trade System: General trade Valuation of exports: Free on board (FOB) Valuation of imports: Other Primary domestic currency: CFA franc Data last updated: 03/2018</t>
  </si>
  <si>
    <t>Source: International Financial Institution Latest actual data: 2016 Primary domestic currency: CFA franc Data last updated: 03/2018</t>
  </si>
  <si>
    <t>Source: Ministry of Finance or Treasury Latest actual data: 2016 Start/end months of reporting year: January/December GFS Manual used: Government Finance Statistics Manual (GFSM) 1986 Basis of recording: Cash General government includes: Central Government;Other; Valuation of public debt: Nominal value Instruments included in gross and net debt: Securities Other than Shares;Loans Primary domestic currency: CFA franc Data last updated: 03/2018</t>
  </si>
  <si>
    <t>Source: Central Bank Latest actual data: 2016 BOP Manual used: Balance of Payments and International Investment Position Manual, sixth edition (BPM6) Primary domestic currency: CFA franc Data last updated: 03/2018</t>
  </si>
  <si>
    <t>Source: National Statistics Office Latest actual data: 2015/16 National accounts manual used: System of National Accounts (SNA) 1993 GDP valuation: Factor costs Start/end months of reporting year: July/June Base year: 2000/01. Nominal and real GDP are not measured in the same way and as a result, the GDP deflator is not equal to 100. Chain-weighted: No Primary domestic currency: Bhutanese ngultrum Data last updated: 03/2018</t>
  </si>
  <si>
    <t>Source: Central Bank Latest actual data: 2015/16 Harmonized prices: No Frequency of source data: Semi-annual 1980-2003. Quarterly from 2003Q2 Base year: 2003/04. 2003Q3 is base period for average CPI, 2003Q4 is base period for end-of-period CPI Primary domestic currency: Bhutanese ngultrum Data last updated: 03/2018</t>
  </si>
  <si>
    <t>Source: Central Bank Latest actual data: 2014/15 Base year: 2005/06 Primary domestic currency: Bhutanese ngultrum Data last updated: 03/2018</t>
  </si>
  <si>
    <t>Source: Central Bank Latest actual data: 2015/16 Employment type: National definition Primary domestic currency: Bhutanese ngultrum Data last updated: 03/2018</t>
  </si>
  <si>
    <t>Source: International Financial Institution. World Development Indicators Latest actual data: 2015 Primary domestic currency: Bhutanese ngultrum Data last updated: 03/2018</t>
  </si>
  <si>
    <t>Source: Ministry of Finance or Treasury Latest actual data: 2015/16 Fiscal assumptions: Royal Government of Bhutan's Medium Term Expenditure Framework as detailed in Five Year Plans (including foreign grants projections), technical data on projected hydropower generation and sales, and staff projections of other non-hydropower revenues. Start/end months of reporting year: July/June GFS Manual used: Government Finance Statistics Manual (GFSM) 1986 Basis of recording: Cash General government includes: Central Government; Valuation of public debt: Face value Instruments included in gross and net debt: Loans Primary domestic currency: Bhutanese ngultrum Data last updated: 03/2018</t>
  </si>
  <si>
    <t>Source: Central Bank Latest actual data: 2014/15 Notes: Data reported on fiscal year basis (July-June). BOP Manual used: Balance of Payments and International Investment Position Manual, sixth edition (BPM6). Data from 2006/07 onwards are compiled in BPM 6. Primary domestic currency: Bhutanese ngultrum Data last updated: 03/2018</t>
  </si>
  <si>
    <t>Source: National Statistics Office Latest actual data: 2016 National accounts manual used: Other GDP valuation: Market prices Start/end months of reporting year: January/December Base year: 1990 Chain-weighted: No Primary domestic currency: Bolivian boliviano Data last updated: 03/2018</t>
  </si>
  <si>
    <t>Source: National Statistics Office Latest actual data: 2017 Harmonized prices: No Frequency of source data: Monthly Base year: 2007 Primary domestic currency: Bolivian boliviano Data last updated: 03/2018</t>
  </si>
  <si>
    <t>Source: Central Bank Latest actual data: 2016 Base year: 2005 Methodology used to derive volumes: Weighted average of volume changes Formula used to derive volumes: Other Chain-weighted: Yes, from 2006 Trade System: General trade Excluded items in trade: Re-exports; Oil coverage: Primary or unrefined products;Secondary or refined products; Valuation of exports: Free on board (FOB) Valuation of imports: Cost, insurance, freight (CIF) Primary domestic currency: Bolivian boliviano Data last updated: 03/2018</t>
  </si>
  <si>
    <t>Source: National Statistics Office Latest actual data: 2013 Employment type: National definition Primary domestic currency: Bolivian boliviano Data last updated: 03/2018</t>
  </si>
  <si>
    <t>Source: National Statistics Office Latest actual data: 2012 Primary domestic currency: Bolivian boliviano Data last updated: 03/2018</t>
  </si>
  <si>
    <t>Source: Ministry of Finance or Treasury Latest actual data: 2016 Start/end months of reporting year: January/December GFS Manual used: Government Finance Statistics Manual (GFSM) 2001 Basis of recording: Cash General government includes: Central Government;Local Government;Social Security Funds;Nonmonetary Financial Public Corporations;Nonfinancial Public Corporation; Valuation of public debt: Nominal value Primary domestic currency: Bolivian boliviano Data last updated: 03/2018</t>
  </si>
  <si>
    <t>Source: Central Bank Latest actual data: 2016 BOP Manual used: Balance of Payments and International Investment Position Manual, sixth edition (BPM6) Primary domestic currency: Bolivian boliviano Data last updated: 03/2018</t>
  </si>
  <si>
    <t>Source: National Statistics Office. Authorities provided revised supply-side GDP data for the period 00-10 and demand -side GDP data for the period 04-10. The authorities also revised the data for 2015-2016. Latest actual data: 2016 National accounts manual used: European System of Accounts (ESA) 2010 GDP valuation: Market prices Start/end months of reporting year: January/December Base year: 2010 Chain-weighted: Yes, from 2000 Primary domestic currency: Convertible marka Data last updated: 02/2018</t>
  </si>
  <si>
    <t>Source: National Statistics Office Latest actual data: 2017 Harmonized prices: No Frequency of source data: Monthly Base year: 1999 Primary domestic currency: Convertible marka Data last updated: 02/2018</t>
  </si>
  <si>
    <t>Source: National Statistics Office Latest actual data: 2016 Base year: 2005 Methodology used to derive volumes: Other Formula used to derive volumes: Fisher Chain-weighted: No Trade System: Special trade Oil coverage: Other; Valuation of exports: Free on board (FOB) Valuation of imports: Cost, insurance, freight (CIF) Primary domestic currency: Convertible marka Data last updated: 02/2018</t>
  </si>
  <si>
    <t>Source: National Statistics Office. Total population figures are obtained from the CBBH for the period 96-05. Estimates for 06-16 are obtained applying the growth rates published by the International Labour Organization. Latest actual data: 2016 Employment type: National definition Primary domestic currency: Convertible marka Data last updated: 02/2018</t>
  </si>
  <si>
    <t>Source: Central Bank and LABORSTA Labour Statistics Database of the INTERNATIONAL LABOUR ORGANIZATION Geneva Latest actual data: 2016 Notes: No census has been taken since the 1990-s (pre-war); data estimated by national authority. Primary domestic currency: Convertible marka Data last updated: 02/2018</t>
  </si>
  <si>
    <t>Source: Ministry of Finance or Treasury. Additional data received from the Indirect Tax Authority Latest actual data: 2016 Notes: Gross debt excludes other accounts payable. Net debt is calculated as gross debt minus currency and deposits only. Fiscal assumptions: Budget, macro framework, structural reforms set by program, and WEO. Start/end months of reporting year: January/December GFS Manual used: Government Finance Statistics Manual (GFSM) 2001 Basis of recording: Accrual. Revenues are on cash basis and expenditures on accrual basis. General government includes: Central Government;State Government;Local Government;Social Security Funds;Other; Valuation of public debt: Face value Primary domestic currency: Convertible marka Data last updated: 02/2018</t>
  </si>
  <si>
    <t>Source: Central Bank Latest actual data: 2016 BOP Manual used: Balance of Payments and International Investment Position Manual, sixth edition (BPM6) Primary domestic currency: Convertible marka Data last updated: 02/2018</t>
  </si>
  <si>
    <t>Source: National Statistics Office Latest actual data: 2015 National accounts manual used: System of National Accounts (SNA) 1993 GDP valuation: Market prices Start/end months of reporting year: January/December Base year: 2006 Chain-weighted: No Primary domestic currency: Botswana pula Data last updated: 03/2018</t>
  </si>
  <si>
    <t>Source: National Statistics Office Latest actual data: 2016 Harmonized prices: No Frequency of source data: Monthly Base year: 2000. 9/1/2006 Primary domestic currency: Botswana pula Data last updated: 03/2018</t>
  </si>
  <si>
    <t>Source: National Statistics Office Latest actual data: 2014 Base year: 2000 Methodology used to derive volumes: Deflation by survey-based price indexes Formula used to derive volumes: Fisher Chain-weighted: No Trade System: General trade Oil coverage: Secondary or refined products; Valuation of exports: Free on board (FOB) Valuation of imports: Cost, insurance, freight (CIF) Primary domestic currency: Botswana pula Data last updated: 03/2018</t>
  </si>
  <si>
    <t>Source: International Financial Institution. World Development Indicators Latest actual data: 2008 Primary domestic currency: Botswana pula Data last updated: 03/2018</t>
  </si>
  <si>
    <t>Source: Ministry of Finance or Treasury Latest actual data: 2015/16 Start/end months of reporting year: April/March GFS Manual used: Government Finance Statistics Manual (GFSM) 1986 Basis of recording: Cash General government includes: Central Government; Valuation of public debt: Nominal value Primary domestic currency: Botswana pula Data last updated: 03/2018</t>
  </si>
  <si>
    <t>Source: Central Bank Latest actual data: 2015 BOP Manual used: Balance of Payments Manual, fifth edition (BPM5) Primary domestic currency: Botswana pula Data last updated: 03/2018</t>
  </si>
  <si>
    <t>Source: National Statistics Office Latest actual data: 2017 National accounts manual used: System of National Accounts (SNA) 2008 GDP valuation: Market prices Start/end months of reporting year: January/December Base year: 1995 Chain-weighted: No Primary domestic currency: Brazilian real Data last updated: 03/2018</t>
  </si>
  <si>
    <t>Source: National Statistics Office Latest actual data: 2017 Harmonized prices: No Frequency of source data: Monthly Base year: 1980. December 1980 = 100 Primary domestic currency: Brazilian real Data last updated: 03/2018</t>
  </si>
  <si>
    <t>Source: Central Bank Latest actual data: 2017 Base year: 2006 Primary domestic currency: Brazilian real Data last updated: 03/2018</t>
  </si>
  <si>
    <t>Source: National Statistics Office Latest actual data: 2017. Employment rate (from survey) times official population estimates the National Statistical Office (IBGE) Primary domestic currency: Brazilian real Data last updated: 03/2018</t>
  </si>
  <si>
    <t>Source: National Statistics Office Latest actual data: 2016. Official population estimates and forecasts from the National Statistical Office (IBGE) for later years Primary domestic currency: Brazilian real Data last updated: 03/2018</t>
  </si>
  <si>
    <t>Source: Ministry of Finance or Treasury Latest actual data: 2017 Notes: General Government (GG) data refers to the non-financial public sector, which includes the federal, state and local governments as well as public enterprises (excluding Petrobras and Eletrobras), and is consolidated with the Sovereign Wealth Fund (SWF). Revenue and expenditures of federal public enterprises are added in full to the respective aggregates. Transfers or withdrawals from the SWF do not impact the primary balance. Disaggregated data on gross interest payments and interest receipts is available from 2003 onwards only. Prior to 2003, Total Revenue of the GG excludes interest receipts, while Total Expenditure of the GG includes net interest payments. In 2015, interest income is negative to account for Central Bank losses with swap operations. Gross public debt includes the treasury bills at the central bank's balance sheet, including those not used under repurchase agreements. Net public debt consolidates GG, as defined above, with the Central Bank. Fiscal assumptions: Fiscal projections for the end of 2018 take into account budget performance through January, 2018, and the deficit target approved in the budget law. Start/end months of reporting year: January/December GFS Manual used: Government Finance Statistics Manual (GFSM) 2001. Total Revenue includes disposal of non financial assets, and Net Acquisition of Nonfinancial Assets does not net out these proceeds. Basis of recording: Cash Valuation of public debt: Nominal value Primary domestic currency: Brazilian real Data last updated: 03/2018</t>
  </si>
  <si>
    <t>Source: Central Bank Latest actual data: 2017 BOP Manual used: Balance of Payments and International Investment Position Manual, sixth edition (BPM6). The authorities have submitted BOP data on BPM6 basis for 2014 and for some aggregates for 2010-2013. The remaining data is sourced from STA's BPM6 database. Primary domestic currency: Brazilian real Data last updated: 03/2018</t>
  </si>
  <si>
    <t>Source: National Statistics Office. Department of Economic Planning and Development, Prime Minister's office. Latest actual data: 2016 National accounts manual used: SNA 1993 GDP valuation: Market prices Start/end months of reporting year: January/December Base year: 2010 Chain-weighted: No Primary domestic currency: Brunei dollar Data last updated: 03/2018</t>
  </si>
  <si>
    <t>Source: National Statistics Office. Department of Economic Planning and Development, Prime Minister's office, downloaded via CEIC. Latest actual data: 2017. Latest observation Dec. 2017 Harmonized prices: No Frequency of source data: Monthly. Monthly data available from 2003 onward. Prior to 2003 data available on annual basis, therefore eop data equal to average data before 2003 Base year: 2010. January 2010=100 Primary domestic currency: Brunei dollar Data last updated: 03/2018</t>
  </si>
  <si>
    <t>Source: National Statistics Office. Department of Economic Planning and Development, Prime Minister's office. Latest actual data: 2016 Base year: 2005 Methodology used to derive volumes: Deflation by survey-based price indexes Formula used to derive volumes: Other Chain-weighted: No Trade System: General trade Excluded items in trade: In transit;Low valued;Other; Oil coverage: Primary or unrefined products; Valuation of exports: Free on board (FOB) Valuation of imports: Cost, insurance, freight (CIF) Primary domestic currency: Brunei dollar Data last updated: 03/2018</t>
  </si>
  <si>
    <t>Source: National Statistics Office. Department of Economic Planning and Development, Prime Minister's office. Latest actual data: 2014. Unemployment data is not reported for every year. Employment type: National definition Primary domestic currency: Brunei dollar Data last updated: 03/2018</t>
  </si>
  <si>
    <t>Source: National Statistics Office. Department of Economic Planning and Development, Prime Minister's office. Latest actual data: 2015 Primary domestic currency: Brunei dollar Data last updated: 03/2018</t>
  </si>
  <si>
    <t>Source: Ministry of Finance or Treasury Latest actual data: 2016. Latest observation Dec. 2014 Fiscal assumptions: Value added from energy sector and expected fiscal policies. Start/end months of reporting year: January/December. BRN team reports fiscal sector data on calendar year basis. Starting 2004, Brunei's fiscal year changed from January/December to April/March; however, we do not have longer series for FY basis data. GFS Manual used: Other Basis of recording: Cash General government includes: Central Government;. Budgetary central govt. Valuation of public debt: Face value. No liabilities Primary domestic currency: Brunei dollar Data last updated: 03/2018</t>
  </si>
  <si>
    <t>Source: National Statistics Office. Department of Economic Planning and Development, Prime Minister's office. Latest actual data: 2015. In 2014, the authorities issued BPM6 data from 2008. BOP Manual used: Balance of Payments and International Investment Position Manual, sixth edition (BPM6) Primary domestic currency: Brunei dollar Data last updated: 03/2018</t>
  </si>
  <si>
    <t>Source: National Statistics Office Latest actual data: 2016 National accounts manual used: European System of Accounts (ESA) 2010 GDP valuation: Market prices Start/end months of reporting year: January/December Base year: 2010 Chain-weighted: Yes, from 1996 Primary domestic currency: Bulgarian lev Data last updated: 03/2018</t>
  </si>
  <si>
    <t>Source: National Statistics Office Latest actual data: 2017 Notes: As of 1997, the consumer price index has been replaced by HICP. Harmonized prices: Yes Frequency of source data: Monthly Base year: 2015 Primary domestic currency: Bulgarian lev Data last updated: 03/2018</t>
  </si>
  <si>
    <t>Source: National Statistics Office Latest actual data: 2016 Base year: 2005 Chain-weighted: Yes, from 2005 Trade System: General trade Valuation of exports: Free on board (FOB) Valuation of imports: Cost, insurance, freight (CIF) Primary domestic currency: Bulgarian lev Data last updated: 03/2018</t>
  </si>
  <si>
    <t>Source: National Statistics Office Latest actual data: 2016 Employment type: National definition Primary domestic currency: Bulgarian lev Data last updated: 03/2018</t>
  </si>
  <si>
    <t>Source: National Statistics Office Latest actual data: 2016 Primary domestic currency: Bulgarian lev Data last updated: 03/2018</t>
  </si>
  <si>
    <t>Source: Ministry of Finance or Treasury Latest actual data: 2016 Notes: Gross debt is calculated using the national presentation, i.e. the Government Debt Act (GDA). Net debt: gross debt, adjusted for currency depositions, debt securities, and loans of general government. Start/end months of reporting year: January/December GFS Manual used: Government Finance Statistics Manual (GFSM) 2001 Basis of recording: Cash General government includes: Central Government;Local Government;Social Security Funds Primary domestic currency: Bulgarian lev Data last updated: 03/2018</t>
  </si>
  <si>
    <t>Source: Central Bank Latest actual data: 2016 BOP Manual used: Balance of Payments and International Investment Position Manual, sixth edition (BPM6) Primary domestic currency: Bulgarian lev Data last updated: 03/2018</t>
  </si>
  <si>
    <t>Source: National Statistics Office. The ministry of economy also provides estimates. Latest actual data: 2016 National accounts manual used: System of National Accounts (SNA) 1993 GDP valuation: Market prices Start/end months of reporting year: January/December Base year: 1999 Chain-weighted: No Primary domestic currency: CFA franc Data last updated: 02/2018</t>
  </si>
  <si>
    <t>Source: National Statistics Office Latest actual data: 2016 Harmonized prices: No Frequency of source data: Monthly Base year: 2008. The value for 2008 is slightly different than 100. The series will be corrected for the next submission. Primary domestic currency: CFA franc Data last updated: 02/2018</t>
  </si>
  <si>
    <t>Source: Central Bank Latest actual data: 2016 Base year: 1999 Methodology used to derive volumes: Deflation by unit value indexes (from customs data) Formula used to derive volumes: Other Chain-weighted: No Trade System: General trade Excluded items in trade: Other; Oil coverage: Secondary or refined products; Valuation of exports: Free on board (FOB) Valuation of imports: Cost, insurance, freight (CIF) Primary domestic currency: CFA franc Data last updated: 02/2018</t>
  </si>
  <si>
    <t>Source: International Financial Institution Latest actual data: 2015 Primary domestic currency: CFA franc Data last updated: 02/2018</t>
  </si>
  <si>
    <t>Source: Ministry of Finance or Treasury Latest actual data: 2016 Fiscal assumptions: Discussion with the authorities, past trends and impact of on going structural reforms Start/end months of reporting year: January/December GFS Manual used: Government Finance Statistics Manual (GFSM) 2001 Basis of recording: Commitment basis , with cash adjustment General government includes: Central Government; Valuation of public debt: Face value Instruments included in gross and net debt: Securities Other than Shares;Loans Primary domestic currency: CFA franc Data last updated: 02/2018</t>
  </si>
  <si>
    <t>Source: Central Bank Latest actual data: 2016 BOP Manual used: Balance of Payments and International Investment Position Manual, sixth edition (BPM6) Primary domestic currency: CFA franc Data last updated: 02/2018</t>
  </si>
  <si>
    <t>Source: National Statistics Office Latest actual data: 2015. No official national accounts data have been published since 1998. National accounts manual used: System of National Accounts (SNA) 1993 GDP valuation: Market prices Start/end months of reporting year: January/December Base year: 2005 Chain-weighted: No Primary domestic currency: Burundi franc Data last updated: 02/2018</t>
  </si>
  <si>
    <t>Source: National Statistics Office Latest actual data: 2017 Harmonized prices: No. The data cover only the national capital, Bujumbura. Frequency of source data: Monthly Base year: 2013 Primary domestic currency: Burundi franc Data last updated: 02/2018</t>
  </si>
  <si>
    <t>Source: Central Bank. Some data are staff estimates Latest actual data: 2016 Base year: 2000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Burundi franc Data last updated: 02/2018</t>
  </si>
  <si>
    <t>Source: International Financial Institution Latest actual data: IMF staff estimates Primary domestic currency: Burundi franc Data last updated: 02/2018</t>
  </si>
  <si>
    <t>Source: Ministry of Finance or Treasury Latest actual data: 2015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Deposits;Securities Other than Shares;Loans Primary domestic currency: Burundi franc Data last updated: 02/2018</t>
  </si>
  <si>
    <t>Source: Central Bank. Some data are staff estimates Latest actual data: 2016 BOP Manual used: Balance of Payments and International Investment Position Manual, sixth edition (BPM6) Primary domestic currency: Burundi franc Data last updated: 02/2018</t>
  </si>
  <si>
    <t>Source: National Statistics Office Latest actual data: 2016 Notes: The national accounts data have been revised from 2002 onward. The new data are obtained through a new computation methodology that uses an updated input-output table. The base year for the constant prices data is 2007. National accounts manual used: System of National Accounts (SNA) 2008 GDP valuation: Market prices Start/end months of reporting year: January/December Base year: 2007 Chain-weighted: Yes, from 2011 Primary domestic currency: Cabo Verde escudo Data last updated: 02/2018</t>
  </si>
  <si>
    <t>Source: National Statistics Office Latest actual data: 2017 Harmonized prices: No Frequency of source data: Monthly Base year: 2000 Primary domestic currency: Cabo Verde escudo Data last updated: 02/2018</t>
  </si>
  <si>
    <t>Source: National Statistics Office Latest actual data: 2016 Base year: 2005 Primary domestic currency: Cabo Verde escudo Data last updated: 02/2018</t>
  </si>
  <si>
    <t>Source: National Statistics Office Latest actual data: 2016 Primary domestic currency: Cabo Verde escudo Data last updated: 02/2018</t>
  </si>
  <si>
    <t>Source: Ministry of Finance Latest actual data: 2016 Fiscal assumptions: Estimations from Authorities and Staff Start/end months of reporting year: January/December GFS Manual used: Government Finance Statistics Manual (GFSM) 2001 Basis of recording: Accrual General government includes: Central Government Primary domestic currency: Cabo Verde escudo Data last updated: 02/2018</t>
  </si>
  <si>
    <t>Source: National Statistics Office Latest actual data: 2016 BOP Manual used: Balance of Payments and International Investment Position Manual, sixth edition (BPM6) Primary domestic currency: Cabo Verde escudo Data last updated: 02/2018</t>
  </si>
  <si>
    <t>Source: National Statistics Office Latest actual data: 2016 National accounts manual used: System of National Accounts (SNA) 1993 GDP valuation: Market prices Start/end months of reporting year: January/December Base year: 2000 Chain-weighted: No Primary domestic currency: Cambodian riel Data last updated: 02/2018</t>
  </si>
  <si>
    <t>Source: National Statistics Office Latest actual data: 2017 Harmonized prices: No Frequency of source data: Monthly Base year: 2006. October-December 2006=100 Primary domestic currency: Cambodian riel Data last updated: 02/2018</t>
  </si>
  <si>
    <t>Source: National Statistical Office Latest actual data: 2016 Base year: 2005 Methodology used to derive volumes: Deflation by unit value indexes (from customs data) Formula used to derive volumes: Other Chain-weighted: No Trade System: General trade Excluded items in trade: Does not include cross border trade Oil coverage: Secondary or refined products; Valuation of exports: Free on board (FOB) Valuation of imports: Cost, insurance, freight (CIF) Primary domestic currency: Cambodian riel Data last updated: 02/2018</t>
  </si>
  <si>
    <t>Source: National Statistics Office Latest actual data: 2012 Primary domestic currency: Cambodian riel Data last updated: 02/2018</t>
  </si>
  <si>
    <t>Source: Ministry of Finance or Treasury Latest actual data: 2016 Fiscal assumptions: Historical fiscal and monetary data are from the Cambodia authorities. Projections are based on staff's assumptions given discussions with the authorities. Start/end months of reporting year: January/December GFS Manual used: Government Finance Statistics Manual (GFSM) 1986 Basis of recording: Accrual General government includes: Central Government;Local Government; Valuation of public debt: Face value Primary domestic currency: Cambodian riel Data last updated: 02/2018</t>
  </si>
  <si>
    <t>Source: Central Bank Latest actual data: 2016 BOP Manual used: Balance of Payments Manual, fifth edition (BPM5) Primary domestic currency: Cambodian riel Data last updated: 02/2018</t>
  </si>
  <si>
    <t>Source: National Statistics Office Latest actual data: 2016 National accounts manual used: System of National Accounts (SNA) 1993 GDP valuation: Market prices Start/end months of reporting year: January/December Base year: 2005 Chain-weighted: No Primary domestic currency: CFA franc Data last updated: 03/2018</t>
  </si>
  <si>
    <t>Source: National Statistics Office Latest actual data: 2017 Harmonized prices: Yes Frequency of source data: Monthly Base year: 1993. re-weighting of consumption basket on various occasions since 1993 Primary domestic currency: CFA franc Data last updated: 03/2018</t>
  </si>
  <si>
    <t>Source: National Statistics Office Latest actual data: 2016 Base year: 2000 Methodology used to derive volumes: Weighted average of volume changes Formula used to derive volumes: Other Chain-weighted: No. annually Trade System: General trade Excluded items in trade: In transit; Oil coverage: Primary or unrefined products;. Cameroon is an exporter of crude and some refined oil Valuation of exports: Free on board (FOB) Valuation of imports: Cost, insurance, freight (CIF) Primary domestic currency: CFA franc Data last updated: 03/2018</t>
  </si>
  <si>
    <t>Source: National Statistics Office Latest actual data: 2010 Primary domestic currency: CFA franc Data last updated: 03/2018</t>
  </si>
  <si>
    <t>Source: Ministry of Finance or Treasury Latest actual data: 2016 Fiscal assumptions: Actual fiscal data and WEO projections Start/end months of reporting year: January/December GFS Manual used: Government Finance Statistics Manual (GFSM) 2001 Basis of recording: Cash General government includes: Central Government;Nonfinancial Public Corporation; Valuation of public debt: Current market value Instruments included in gross and net debt: Currency and Deposits;Loans;Other Accounts Receivable/Payable;Monetary Gold and SDRs Primary domestic currency: CFA franc Data last updated: 03/2018</t>
  </si>
  <si>
    <t>Source: Ministry of Finance Latest actual data: 2016 Notes: The percent changes in 2002 are calculated over a period of 18 months, reflecting a change in the fiscal year cycle (from July-June to January-December). BOP Manual used: Balance of Payments Manual, fifth edition (BPM5) Primary domestic currency: CFA franc Data last updated: 03/2018</t>
  </si>
  <si>
    <t>Source: National Statistics Office Latest actual data: 2016 National accounts manual used: System of National Accounts (SNA) 2008 GDP valuation: Market prices Start/end months of reporting year: January/December Base year: 2007 Chain-weighted: Yes, from 1980 Primary domestic currency: Canadian dollar Data last updated: 03/2018</t>
  </si>
  <si>
    <t>Source: National Statistics Office Latest actual data: 2017 Harmonized prices: No Frequency of source data: Monthly Base year: 2002 Primary domestic currency: Canadian dollar Data last updated: 03/2018</t>
  </si>
  <si>
    <t>Source: National Statistics Office Latest actual data: 2016 Base year: 2014 Methodology used to derive volumes: Other Formula used to derive volumes: Fisher Chain-weighted: Yes, from 1997 Trade System: General trade Excluded items in trade: Re-exports;Re-imports; Oil coverage: Primary or unrefined products;Secondary or refined products;. Refers to energy exports (crude oil, natural gas, coal, and other) Valuation of exports: Free on board (FOB). Total energy is used for the oil export deflator Valuation of imports: Cost, insurance, freight (CIF). Total energy is used for the oil import deflator Primary domestic currency: Canadian dollar Data last updated: 03/2018</t>
  </si>
  <si>
    <t>Source: National Statistics Office Latest actual data: 2016 Employment type: National definition Primary domestic currency: Canadian dollar Data last updated: 03/2018</t>
  </si>
  <si>
    <t>Source: National Statistics Office Latest actual data: 2016 Primary domestic currency: Canadian dollar Data last updated: 03/2018</t>
  </si>
  <si>
    <t>Source: Ministry of Finance or Treasury Latest actual data: 2016 Notes: Fiscal data are on a calendar year basis. Government financial assets (used for the calculation of net debt) include currency and deposits, accounts receivable, short-term and other bonds, investment fund shares, loans, and equity. Fiscal assumptions: Projections use the baseline forecasts in the 2018 Federal budget and latest provincial budgets as available. The IMF staff makes some adjustments to this forecast, including for differences in macroeconomic projections. The IMF staff forecast also incorporates the most recent data releases from Statistics Canada's Canadian System of National Economic Accounts, including federal, provincial, and territorial budgetary outturns through Q4 2017. Start/end months of reporting year: January/December GFS Manual used: Government Finance Statistics Manual (GFSM) 2001. Comment: Preliminary data: based on quarterly data. Basis of recording: Accrual General government includes: Central Government;State Government;Local Government;Social Security Funds; Valuation of public debt: Face value Primary domestic currency: Canadian dollar Data last updated: 03/2018</t>
  </si>
  <si>
    <t>Source: National Statistics Office Latest actual data: 2016 BOP Manual used: Balance of Payments and International Investment Position Manual, sixth edition (BPM6) Primary domestic currency: Canadian dollar Data last updated: 03/2018</t>
  </si>
  <si>
    <t>Source: National Statistics Office Latest actual data: 2012 National accounts manual used: System of National Accounts (SNA) 1993 GDP valuation: Market prices Start/end months of reporting year: January/December Base year: 2005 Chain-weighted: No Primary domestic currency: CFA franc Data last updated: 02/2018</t>
  </si>
  <si>
    <t>Source: National Statistics Office Latest actual data: 2015 Harmonized prices: No Frequency of source data: Monthly Base year: 2000 Primary domestic currency: CFA franc Data last updated: 02/2018</t>
  </si>
  <si>
    <t>Source: Central Bank Latest actual data: 2015 Base year: 2000 Methodology used to derive volumes: Deflation by unit value indexes (from customs data) Formula used to derive volumes: Other Chain-weighted: No Trade System: General trade Excluded items in trade: Re-exports;Re-imports; Oil coverage: Other; Valuation of exports: Free on board (FOB) Valuation of imports: Cost, insurance, freight (CIF) Primary domestic currency: CFA franc Data last updated: 02/2018</t>
  </si>
  <si>
    <t>Source: Other Latest actual data: 2004. IMF projections Primary domestic currency: CFA franc Data last updated: 02/2018</t>
  </si>
  <si>
    <t>Source: Ministry of Finance or Treasury Latest actual data: 2016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02/2018</t>
  </si>
  <si>
    <t>Source: Central Bank Latest actual data: 2015 BOP Manual used: Balance of Payments Manual, fifth edition (BPM5) Primary domestic currency: CFA franc Data last updated: 02/2018</t>
  </si>
  <si>
    <t>Source: Central Bank Latest actual data: 2017 National accounts manual used: Unknown GDP valuation: Market prices Start/end months of reporting year: January/December Base year: 2005 Chain-weighted: No Primary domestic currency: CFA franc Data last updated: 03/2018</t>
  </si>
  <si>
    <t>Source: National Statistics Office Latest actual data: 2017 Harmonized prices: No Frequency of source data: Monthly Base year: 2005. December 2005=100 Primary domestic currency: CFA franc Data last updated: 03/2018</t>
  </si>
  <si>
    <t>Source: Central Bank Latest actual data: 2015 Base year: 2000 Methodology used to derive volumes: Other Formula used to derive volumes: Laspeyres-type Chain-weighted: No Trade System: General trade Valuation of exports: Free on board (FOB) Valuation of imports: Other Primary domestic currency: CFA franc Data last updated: 03/2018</t>
  </si>
  <si>
    <t>Source: National Statistics Office Latest actual data: 2004 Primary domestic currency: CFA franc Data last updated: 03/2018</t>
  </si>
  <si>
    <t>Source: Ministry of Finance or Treasury Latest actual data: 2017 Fiscal assumptions: Historical data series, annual budget, and additional data from the authorities Start/end months of reporting year: January/December GFS Manual used: Government Finance Statistics Manual (GFSM) 1986 Basis of recording: Cash General government includes: Central Government;Nonfinancial Public Corporation; Valuation of public debt: Face value Primary domestic currency: CFA franc Data last updated: 03/2018</t>
  </si>
  <si>
    <t>Source: Central Bank Latest actual data: 2015 BOP Manual used: Balance of Payments and International Investment Position Manual, sixth edition (BPM6) Primary domestic currency: CFA franc Data last updated: 03/2018</t>
  </si>
  <si>
    <t>Source: Central Bank Latest actual data: 2017 National accounts manual used: System of National Accounts (SNA) 2008 GDP valuation: Market prices Start/end months of reporting year: January/December Base year: 2013. Seasonally adjusted GDP data, therefore, base year is not equal to 100. Chain-weighted: Yes, from 2003 Primary domestic currency: Chilean peso Data last updated: 03/2018</t>
  </si>
  <si>
    <t>Source: National Statistics Office Latest actual data: 2017 Harmonized prices: No Frequency of source data: Monthly Base year: 2013. 2009; Starting 2014 the base year changes to 2013. Primary domestic currency: Chilean peso Data last updated: 03/2018</t>
  </si>
  <si>
    <t>Source: Central Bank Latest actual data: 2017 Base year: 2013. Seasonally adjusted X and M data, therefore, base year is not equal to 100. Methodology used to derive volumes: Deflation by unit value indexes (from customs data) Formula used to derive volumes: Laspeyres-type Chain-weighted: No Trade System: General trade. The Free Zones are included as part of Chileґs economic territory. This means that customs declarations, which are compiled according to the Special Trade System, are adjusted, so that goods are registered as imports when they enter the Free Zones. Re-exports from the Free Zones are recorded as exports. Excluded items in trade: (According to BPM5, goods in direct transit are excluded. ) Valuation of exports: Free on board (FOB). Customs value of some big-scale exports is adjusted to better reflect market prices. Estimates of prices are made to adjust preliminary customs export data on goods sold on consignment or by other mechanisms according to which definite values are unknown at the time of shipment. Valuation of imports: Free on board (FOB) Primary domestic currency: Chilean peso Data last updated: 03/2018</t>
  </si>
  <si>
    <t>Source: National Statistics Office Latest actual data: 2017 Employment type: Harmonized OECD definition Primary domestic currency: Chilean peso Data last updated: 03/2018</t>
  </si>
  <si>
    <t>Source: National Statistics Office Latest actual data: 2016. Date of last census was 2014. Primary domestic currency: Chilean peso Data last updated: 03/2018</t>
  </si>
  <si>
    <t>Source: Ministry of Finance or Treasury Latest actual data: 2016 Notes: GGCB and GGSB are approximated by the Central Government Cyclical-Adjusted Balance and Structural Balance, respectively as more than 90% of the expenditures and revenues are from the Central Government. Fiscal assumptions: Projections are based on the authorities? budget projections, adjusted to reflect the IMF staff?s projections for GDP and copper prices. Start/end months of reporting year: January/December GFS Manual used: Government Finance Statistics Manual (GFSM) 2001 Basis of recording: Accrual. Some elements including tax revenues are recorded on a cash basis General government includes: Central Government;Local Government; Valuation of public debt: Face value Instruments included in gross and net debt: Currency and Deposits;Securities Other than Shares;Loans Primary domestic currency: Chilean peso Data last updated: 03/2018</t>
  </si>
  <si>
    <t>Source: Central Bank Latest actual data: 2017 BOP Manual used: Balance of Payments and International Investment Position Manual, sixth edition (BPM6) Primary domestic currency: Chilean peso Data last updated: 03/2018</t>
  </si>
  <si>
    <t>Source: National Statistics Office. Data retrieved from CEIC. Latest actual data: 2017. Latest actual data for real GDP and expenditure breakdown is 2016. National accounts manual used: System of National Accounts (SNA) 2008 GDP valuation: Market prices. Authorities publish production-based measure; staff estimates expenditure-based measures. Start/end months of reporting year: January/December Base year: 2015. For the national account real, we are using 2015 as base year Chain-weighted: No Primary domestic currency: Chinese yuan Data last updated: 04/2018</t>
  </si>
  <si>
    <t>Source: National Statistics Office. Data retrieved from CEIC Latest actual data: 2017 Harmonized prices: No Frequency of source data: Monthly Base year: 2015. CPI is calculated from authorities' series reported on a PY=100 basis, with weights in the basket adjusted regularly. Primary domestic currency: Chinese yuan Data last updated: 04/2018</t>
  </si>
  <si>
    <t>Source: CEIC Latest actual data: 2017 Base year: 2005 Methodology used to derive volumes: Deflation by unit value indexes (from customs data) Formula used to derive volumes: Derived from value index and unit value index Chain-weighted: No Oil coverage: Primary or unrefined products;Secondary or refined products; Valuation of exports: Free on board (FOB) Valuation of imports: Cost, insurance, freight (CIF) Primary domestic currency: Chinese yuan Data last updated: 04/2018</t>
  </si>
  <si>
    <t>Source: National Statistics Office. Data retrieved from CEIC Latest actual data: 2017 Notes: Reported total employment data has a definitional change from 1990 onwards Employment type: National definition Primary domestic currency: Chinese yuan Data last updated: 04/2018</t>
  </si>
  <si>
    <t>Source: National Statistics Office. Data retrieved from CEIC Latest actual data: 2017 Primary domestic currency: Chinese yuan Data last updated: 04/2018</t>
  </si>
  <si>
    <t>Source: Ministry of Finance or Treasury. Ministry of Finance (data retrieved from CEIC) and National Audit Office (NAO) (data obtained from NAO audit report) Latest actual data: 2017. Headline data (e.g., revenue and expenditure) is updated to 2015 number, but actual data of some detailed components (e.g. interest payment) is not available for 2015 Notes: Fiscal Balance: Data differ from official figures released by China?s Ministry of Finance mainly because of a difference in treatment of net contributions to the other accounts (e.g. Budget Stabilization Fund). General Government Debt: Data differ from official figures released by China?s Ministry of Finance because IMF numbers include, from 2010 onward, the stock of local government debt outstanding as reported in the June 2011 National Audit Office Report. For subsequent years, we have followed the amortization schedule outlined in the same report. Fiscal assumptions: The pace of fiscal consolidation is likely to be more gradual, reflecting reforms to strengthen social safety nets and the social security system announced as part of the Third Plenum reform agenda. Start/end months of reporting year: January/December GFS Manual used: Authorities do not publish in GFS Manual 2001. Data estimated by staff. Basis of recording: Cash General government includes: Central Government;Local Government;. Includes adjustments of stabilization fund, social security fund, and government-managed funds. Valuation of public debt: Face value Instruments included in gross and net debt: Securities Other than Shares;Loans;Other Accounts Receivable/Payable Primary domestic currency: Chinese yuan Data last updated: 04/2018</t>
  </si>
  <si>
    <t>Source: Compiled by the Balance of Payments Department of the State Administration of Foreign Exchange. Data retrieved from CEIC. Latest actual data: 2017 BOP Manual used: Balance of Payments and International Investment Position Manual, sixth edition (BPM6) Primary domestic currency: Chinese yuan Data last updated: 04/2018</t>
  </si>
  <si>
    <t>Source: National Statistics Office Latest actual data: 2017 National accounts manual used: Fifth Manual GDP valuation: Market prices Start/end months of reporting year: January/December Base year: 2005. DANE (Colombia Institute of Statistics) has done a rebasing of the national accounts (now base year is 2005 and before 2000). Data with the new base is ONLY AVAILABLE FROM 2000. The change also includes methodological changes (for example, direct estimation of private consumption based on a survey) and most important, change in the index formulae (historically a Laspeyres fixed-base index and now a Laspeyres chain index). The main implications are that the 2000 and 2005 series are not comparable and the chain index is associated with non-additivity of the components. Chain-weighted: Yes, from 2000 Primary domestic currency: Colombian peso Data last updated: 03/2018</t>
  </si>
  <si>
    <t>Source: National Statistics Office Latest actual data: 2017 Harmonized prices: No Frequency of source data: Monthly Base year: 2008. December 2008 Primary domestic currency: Colombian peso Data last updated: 03/2018</t>
  </si>
  <si>
    <t>Source: Central Bank Latest actual data: 2017 Base year: 2000 Valuation of exports: Free on board (FOB) Valuation of imports: Free on board (FOB) Primary domestic currency: Colombian peso Data last updated: 03/2018</t>
  </si>
  <si>
    <t>Source: National Statistics Office Latest actual data: 2017 Primary domestic currency: Colombian peso Data last updated: 03/2018</t>
  </si>
  <si>
    <t>Source: Ministry of Finance or Treasury Latest actual data: 2017 Notes: Structural balance based on staff estimates; adjusts for the cyclical variation of GDP, oil prices and oil production levels. Start/end months of reporting year: January/December GFS Manual used: Government Finance Statistics Manual (GFSM) 2001. Transitioning toward 2001 manual Basis of recording: Revenue (cash); Expenditure (cash modified) General government includes: Central Government;State Government;Local Government;Social Security Funds;Other; Valuation of public debt: Face value Primary domestic currency: Colombian peso Data last updated: 03/2018</t>
  </si>
  <si>
    <t>Source: Central Bank. And National Statistical Office Latest actual data: 2017 BOP Manual used: Balance of Payments and International Investment Position Manual, sixth edition (BPM6) Primary domestic currency: Colombian peso Data last updated: 03/2018</t>
  </si>
  <si>
    <t>Source: Planning Commissariat. Latest actual data: 2015 National accounts manual used: Other GDP valuation: Market prices Start/end months of reporting year: January/December Base year: 2000 Chain-weighted: No Primary domestic currency: Comorian franc Data last updated: 02/2018</t>
  </si>
  <si>
    <t>Source: National Statistics Office. Planning Commissariat Latest actual data: 2015 Harmonized prices: No Frequency of source data: Monthly Base year: 2000 Primary domestic currency: Comorian franc Data last updated: 02/2018</t>
  </si>
  <si>
    <t>Source: Central Bank and IMF Staff Latest actual data: 2016 Base year: 1990 Methodology used to derive volumes: Other Formula used to derive volumes: Other Chain-weighted: No Trade System: Other Excluded items in trade: Other; Oil coverage: Secondary or refined products; Valuation of exports: Free on board (FOB) Valuation of imports: Cost, insurance, freight (CIF) Primary domestic currency: Comorian franc Data last updated: 02/2018</t>
  </si>
  <si>
    <t>Source: IMF Staff Estimates Latest actual data: 2015 Primary domestic currency: Comorian franc Data last updated: 02/2018</t>
  </si>
  <si>
    <t>Source: Ministry of Finance or Treasury Latest actual data: 2016 Start/end months of reporting year: January/December GFS Manual used: Government Finance Statistics Manual (GFSM) 1986 Basis of recording: Cash for expenditures, accrual for revenues General government includes: Central Government; Valuation of public debt: Nominal value Primary domestic currency: Comorian franc Data last updated: 02/2018</t>
  </si>
  <si>
    <t>Source: Central Bank and IMF Staff Latest actual data: 2016 BOP Manual used: Balance of Payments Manual, fifth edition (BPM5) Primary domestic currency: Comorian franc Data last updated: 02/2018</t>
  </si>
  <si>
    <t>Source: National Statistics Office Latest actual data: 2016 Notes: Data prior to 2001 cannot be confirmed by national sources at this time. National accounts manual used: System of National Accounts (SNA) 1993 GDP valuation: Market prices Start/end months of reporting year: January/December Base year: 2005 Chain-weighted: No Primary domestic currency: Congo franc Data last updated: 03/2018</t>
  </si>
  <si>
    <t>Source: Central Bank Latest actual data: 2016 Notes: Data prior to 2001 cannot be confirmed by national sources at this time. Harmonized prices: Yes Frequency of source data: Monthly Base year: 2000 Primary domestic currency: Congo franc Data last updated: 03/2018</t>
  </si>
  <si>
    <t>Source: Central Bank Latest actual data: 2016 Base year: 2002 Methodology used to derive volumes: Other Formula used to derive volumes: Laspeyres-type Chain-weighted: No Trade System: General trade Valuation of exports: Free on board (FOB) Valuation of imports: Cost, insurance, freight (CIF) Primary domestic currency: Congo franc Data last updated: 03/2018</t>
  </si>
  <si>
    <t>Source: UN Population Latest actual data: 1983 Notes: There has not been a census since 1983. Primary domestic currency: Congo franc Data last updated: 03/2018</t>
  </si>
  <si>
    <t>Source: Ministry of Finance or Treasury Latest actual data: 2016 Start/end months of reporting year: January/December GFS Manual used: Government Finance Statistics Manual (GFSM) 2001 Basis of recording: Accrual General government includes: Central Government;Local Government; Valuation of public debt: Nominal value Instruments included in gross and net debt: Loans;Other Primary domestic currency: Congo franc Data last updated: 03/2018</t>
  </si>
  <si>
    <t>Source: Central Bank Latest actual data: 2016 Notes: Data prior to 2001 cannot be confirmed by national sources at this time. BOP Manual used: Balance of Payments Manual, fifth edition (BPM5) Primary domestic currency: Congo franc Data last updated: 03/2018</t>
  </si>
  <si>
    <t>Source: National Statistics Office Latest actual data: 2015 National accounts manual used: System of National Accounts (SNA) 1993 GDP valuation: Market prices Start/end months of reporting year: January/December Base year: 1990 Chain-weighted: No Primary domestic currency: CFA franc Data last updated: 03/2018</t>
  </si>
  <si>
    <t>Source: National Statistics Office Latest actual data: 2017 Harmonized prices: No Frequency of source data: Monthly Base year: 2005. 12/1/2005 Primary domestic currency: CFA franc Data last updated: 03/2018</t>
  </si>
  <si>
    <t>Source: Central Bank Latest actual data: 2015 Base year: 1990 Methodology used to derive volumes: Deflation by unit value indexes (from customs data) Formula used to derive volumes: Other Chain-weighted: No Trade System: General trade Excluded items in trade: Other; Oil coverage: Primary or unrefined products; Valuation of exports: Free on board (FOB) Valuation of imports: Cost, insurance, freight (CIF) Primary domestic currency: CFA franc Data last updated: 03/2018</t>
  </si>
  <si>
    <t>Source: Ministry of Finance or Treasury Latest actual data: 2017 Start/end months of reporting year: January/December GFS Manual used: Government Finance Statistics Manual (GFSM) 2001 Basis of recording: Accrual General government includes: Central Government; Valuation of public debt: Nominal value Primary domestic currency: CFA franc Data last updated: 03/2018</t>
  </si>
  <si>
    <t>Source: Central Bank Latest actual data: 2016 National accounts manual used: System of National Accounts (SNA) 2008 GDP valuation: Market prices Start/end months of reporting year: January/December Base year: 2012 Chain-weighted: No Primary domestic currency: Costa Rican colon Data last updated: 03/2018</t>
  </si>
  <si>
    <t>Source: Central Bank Latest actual data: 2016 Harmonized prices: No Frequency of source data: Monthly Base year: 2015. Index Base (June 2015=100) Primary domestic currency: Costa Rican colon Data last updated: 03/2018</t>
  </si>
  <si>
    <t>Source: Central Bank Latest actual data: 2016 Base year: 2009 Methodology used to derive volumes: Other Chain-weighted: No Oil coverage: Primary or unrefined products;Secondary or refined products; Valuation of exports: Free on board (FOB) Valuation of imports: Cost, insurance, freight (CIF) Primary domestic currency: Costa Rican colon Data last updated: 03/2018</t>
  </si>
  <si>
    <t>Source: National Statistics Office Latest actual data: 2016. Data as of July for each year Employment type: National definition Primary domestic currency: Costa Rican colon Data last updated: 03/2018</t>
  </si>
  <si>
    <t>Source: National Statistics Office Latest actual data: 2016 Primary domestic currency: Costa Rican colon Data last updated: 03/2018</t>
  </si>
  <si>
    <t>Source: Ministry of Finance and Central Bank. Latest actual data: 2016 Start/end months of reporting year: January/December GFS Manual used: Government Finance Statistics Manual (GFSM) 1986. Desk is working on the transition to GFS2001. Basis of recording: Cash General government includes: Central Government; Valuation of public debt: Nominal value Instruments included in gross and net debt: Securities Other than Shares;Loans Primary domestic currency: Costa Rican colon Data last updated: 03/2018</t>
  </si>
  <si>
    <t>Source: Central Bank Latest actual data: 2016 BOP Manual used: Balance of Payments and International Investment Position Manual, sixth edition (BPM6) Primary domestic currency: Costa Rican colon Data last updated: 03/2018</t>
  </si>
  <si>
    <t>Source: National Statistics Office Latest actual data: 2015 National accounts manual used: System of National Accounts (SNA) 1993 GDP valuation: Market prices Start/end months of reporting year: January/December Base year: 2009 Chain-weighted: No Primary domestic currency: CFA franc Data last updated: 03/2018</t>
  </si>
  <si>
    <t>Source: National Statistics Office Latest actual data: 2017 Harmonized prices: No Frequency of source data: Monthly Base year: 2000 Primary domestic currency: CFA franc Data last updated: 03/2018</t>
  </si>
  <si>
    <t>Source: Central Bank Latest actual data: 2015 Base year: 2000 Methodology used to derive volumes: Other Formula used to derive volumes: Laspeyres-type Chain-weighted: No Trade System: General trade Excluded items in trade: Other; Valuation of exports: Free on board (FOB) Valuation of imports: Cost, insurance, freight (CIF) Primary domestic currency: CFA franc Data last updated: 03/2018</t>
  </si>
  <si>
    <t>Source: National Statistics Office Latest actual data: 2014 Primary domestic currency: CFA franc Data last updated: 03/2018</t>
  </si>
  <si>
    <t>Source: Ministry of Finance or Treasury Latest actual data: 2016 Fiscal assumptions: based on the announced budget and adjusted to staff's less optimistic scenario. Start/end months of reporting year: January/December. The 2011 government finance data cover only the April/December period due to post-election crisis in 2011Q1, thus the fiscal GDP also covers the same 3 quarters. GFS Manual used: Government Finance Statistics Manual (GFSM) 1986 Basis of recording: Accrual General government includes: Central Government; Valuation of public debt: Nominal value Primary domestic currency: CFA franc Data last updated: 03/2018</t>
  </si>
  <si>
    <t>Source: National Statistics Office. By the former Central Bureau of Statistics of the Republic of Croatia (CroStat), now the Croatian Bureau of Statistics (CBS, www.dzs.hr). Latest actual data: 2016 Notes: The authorities produce data from 1995 only; Earlier data for the GDP and its components result from splicing.  The GDP estimates include all economic activities within the ESA 2010 production boundary, covering both registered and unregistered activities. In addition to the unregistered activities covered since the implementation of ESA 1995 in 2009, since September 2014 CBS is also covering data on illegal activities  within ESA 2010. National accounts manual used: European System of Accounts (ESA) 2010 GDP valuation: Market prices. Gross domestic product (GDP) by expenditure approach is valued at market prices and gross value added (GVA) by production approach is valued at basic prices. Start/end months of reporting year: January/December Base year: 2010 Chain-weighted: No Primary domestic currency: Croatian kuna Data last updated: 03/2018</t>
  </si>
  <si>
    <t>Source: National Statistics Office. By the former Central Bureau of Statistics of the Republic of Croatia (CroStat), now the Croatian Bureau of Statistics (CBS, www.dzs.hr). Latest actual data: 2017 Notes: The CPI follows the recommendations laid down in the ILO's Consumer Price Index Manual: Theory and Practices (2004) and the relevant EU regulations relevant to harmonized indices of consumer prices (HICP). The authorities produce data from 1995 only; Earlier data for prices result from splicing. Harmonized prices: No Frequency of source data: Monthly Base year: 2015. Since January 2016, the compilation of the CPIs has been based on the weights derived from the household expenditures from the 2014 Household Budget Survey which were updated to December 2015 prices. Primary domestic currency: Croatian kuna Data last updated: 03/2018</t>
  </si>
  <si>
    <t>Source: National Statistics Office. By the former Central Bureau of Statistics of the Republic of Croatia (CroStat), now the Croatian Bureau of Statistics (CBS, www.dzs.hr). Latest actual data: 2016 Notes: The authorities produce data from 1995 only; Earlier data result from splicing. Base year: 2005 Methodology used to derive volumes: Deflation by unit value indexes (from customs data) Formula used to derive volumes: Fisher. Export and import price indices were calculated according to the Fisher?s, so-called ideal, formula, which is a geometrical mean between the Laspeyres? and Paasche?s formulae. Chain-weighted: No. Export and import price indices are calculated as monthly or quarterly as compared to the base year (previous year). For example, export and import price indices for the first quarter of 2011 are calculated as compared to the period from January to December 2010. Trade System: Special trade. Special trade in a wider sense: processing in customs warehouses and free zones are included. Excluded items in trade: In transit;Low valued;Re-exports;Re-imports;. This statistics does not include temporary export and import (less than two years) of goods that are returned to the owner in an unaltered state, services, monetary gold, goods used as carriers of customized information including software and software downloaded from the Internet, means of payment which are legal tender and securities, goods supplied free of charge which are not the subject of commercial transactions (advertising material and commercial samples), supplying of Croatian diplomatic missions abroad and foreign diplomatic missions in the Republic of Croatia, and temporary exports and imports for repair. For 2016, transaction imports below 1.8 million kuna and exports below 0.9 million kuna are exempted from statistical reports. Oil coverage: Primary or unrefined products;Secondary or refined products;Other; Valuation of exports: Free on board (FOB). The export values are calculated on the basis of the FOB parity. It means that the invoice value is reduced for transportation and other costs incurred from the Croatian border to the place of delivery abroad, if it is agreed that goods are delivered abroad. If it is agreed for delivery to take place in the country (Republic of Croatia), the invoice value is increased by the costs incurred from the place of delivery in Croatia to the Croatian border. Valuation of imports: Cost, insurance, freight (CIF). The import values are calculated on the basis of the CIF parity. It means that the invoice value is increased by transportation and other costs incurred from the place of delivery abroad to the Croatian border, if it is agreed that goods are delivered abroad. If it is agreed for delivery to take place in the country (Republic of Croatia), the invoice value is reduced for the costs incurred from the Croatian border to the place of delivery in Croatia. Primary domestic currency: Croatian kuna Data last updated: 03/2018</t>
  </si>
  <si>
    <t>Source: National Statistics Office. By the former Central Bureau of Statistics of the Republic of Croatia (CroStat), now the Croatian Bureau of Statistics (CBS, www.dzs.hr). Latest actual data: 2016. For quarterly data, latest actual is 2016Q1. Employment type: Harmonized ILO definition Primary domestic currency: Croatian kuna Data last updated: 03/2018</t>
  </si>
  <si>
    <t>Source: National Statistics Office. By the former Central Bureau of Statistics of the Republic of Croatia (CroStat), now the Croatian Bureau of Statistics (CBS, www.dzs.hr). Latest actual data: 2016 Primary domestic currency: Croatian kuna Data last updated: 03/2018</t>
  </si>
  <si>
    <t>Source: Ministry of Finance or Treasury Latest actual data: 2016 Fiscal assumptions: Projections based on macro framework and authorities' medium-term fiscal guidelines. Start/end months of reporting year: January/December GFS Manual used: Government Finance Statistics Manual (GFSM) 2001. Before ESA 2010 was introduced, Government Finance Statistics Manual (GFSM) 2001 Basis of recording: Accrual General government includes: Central Government;Local Government;Other; Valuation of public debt: Nominal value Instruments included in gross and net debt: Currency and Deposits;Securities Other than Shares;Loans;. Gross debt follows the Maastricht definition of gross debt, and excludes other accounts payable. Net debt is calculated as gross debt minus deposits, loans and debt securities. Primary domestic currency: Croatian kuna Data last updated: 03/2018</t>
  </si>
  <si>
    <t>Source: Central Bank. Data were historically disseminated and commented by the Croatian National Bank (www.hnb.hr) Latest actual data: 2016 Notes: Prior to 2012, includes large errors and omissions term, which correlates closely with estimated tourism receipts. Tourism receipts account for about 15 percent of GDP. BOP Manual used: Balance of Payments and International Investment Position Manual, sixth edition (BPM6) Primary domestic currency: Croatian kuna Data last updated: 03/2018</t>
  </si>
  <si>
    <t>Source: Eurostat Latest actual data: 2016 National accounts manual used: ESA 2010 GDP valuation: Market prices Start/end months of reporting year: January/December Base year: 2005 Chain-weighted: Yes, from 1995 Primary domestic currency: Euro Data last updated: 03/2018</t>
  </si>
  <si>
    <t>Source: Haver. Haver seasonally adjusts non-seasonally adjusted Eurostat Data. Latest actual data: 2016 Harmonized prices: Yes. 2015=100 Frequency of source data: Monthly Base year: 2015 Primary domestic currency: Euro Data last updated: 03/2018</t>
  </si>
  <si>
    <t>Source: National Statistics Office. National Accounts Latest actual data: 2016 Base year: 2008 Methodology used to derive volumes: Other Formula used to derive volumes: Based on National Accounts Chain-weighted: No Trade System: General trade Excluded items in trade: Other; Oil coverage: Primary or unrefined products;Secondary or refined products; Valuation of exports: Free on board (FOB) Valuation of imports: Cost, insurance, freight (CIF) Primary domestic currency: Euro Data last updated: 03/2018</t>
  </si>
  <si>
    <t>Source: Eurostat, Labor force survey. Latest actual data: 2016 Employment type: Harmonized ILO definition Primary domestic currency: Euro Data last updated: 03/2018</t>
  </si>
  <si>
    <t>Source: National Statistics Office Latest actual data: 2016 Notes: Annual data prior to 1994 are end of year. Starting 1995 annual data are as of January 1 of each year. Primary domestic currency: Euro Data last updated: 03/2018</t>
  </si>
  <si>
    <t>Source: EUROSTAT until 2014. CYSTAT thereafter. The fiscal balances in 2014 and 2015 exclude the Euro 1.5 billion and Euro 0.175 billion coop recapitalizations, respectively, to better capture the underlying fiscal position. Latest actual data: 2017 Fiscal assumptions: Projections are based on staff assessment of budget plans and staff's macroeconomic assumptions. Start/end months of reporting year: January/December GFS Manual used: European System of Accounts (ESA) 2010 Basis of recording: Accrual General government includes: Central Government;Local Government;Social Security Funds;. Extra-Budgetary Funds and entities referred as semi-public entities in the national classification are also covered as part of the Central Government fiscal information. Valuation of public debt: Face value Instruments included in gross and net debt: Gross debt follows the Maastricht definition of gross debt, and excludes other accounts payable. Net debt is derived as Maastricht definition gross debt minus assets in the form of currency and deposits and loans and debt securities (from Government Finance Statistics data up to 2009 and from IFS from 2010. Primary domestic currency: Euro Data last updated: 03/2018</t>
  </si>
  <si>
    <t>Source: Central Bank. Other, Eurostat Latest actual data: 2016 BOP Manual used: Balance of Payments and International Investment Position Manual, sixth edition (BPM6) Primary domestic currency: Euro Data last updated: 03/2018</t>
  </si>
  <si>
    <t>Source: National Statistics Office Latest actual data: 2017 National accounts manual used: European System of Accounts (ESA) 2010 GDP valuation: Market prices Start/end months of reporting year: January/December Base year: 2010 Chain-weighted: Yes, from 1995 Primary domestic currency: Czech koruna Data last updated: 03/2018</t>
  </si>
  <si>
    <t>Source: National Statistics Office Latest actual data: 2017 Harmonized prices: No Frequency of source data: Monthly Base year: 2015 Primary domestic currency: Czech koruna Data last updated: 03/2018</t>
  </si>
  <si>
    <t>Source: National Statistics Office Latest actual data: 2017 Base year: 2005 Methodology used to derive volumes: Deflation by unit value indexes (from customs data) Formula used to derive volumes: Laspeyres-type Chain-weighted: Yes, from 2000 Valuation of exports: Free on board (FOB) Valuation of imports: Cost, insurance, freight (CIF) Primary domestic currency: Czech koruna Data last updated: 03/2018</t>
  </si>
  <si>
    <t>Source: Haver Analytics Latest actual data: 2017 Employment type: Harmonized ILO definition Primary domestic currency: Czech koruna Data last updated: 03/2018</t>
  </si>
  <si>
    <t>Source: Haver Analytics Latest actual data: 2017 Primary domestic currency: Czech koruna Data last updated: 03/2018</t>
  </si>
  <si>
    <t>Source: Ministry of Finance or Treasury Latest actual data: 2016 Fiscal assumptions: Projections are based on the authorities? budget forecast for 2015-16 with adjustments for macroeconomic projections of the IMF staff. Projections for 2017 onwards are based on Convergence program. Start/end months of reporting year: January/December GFS Manual used: Government Finance Statistics Manual (GFSM) 2001 Basis of recording: Accrual General government includes: Central Government;Local Government;Social Security Funds; Valuation of public debt: Nominal value Instruments included in gross and net debt: Currency and Deposits;Securities Other than Shares;Loans;Shares and Other Equity;Insurance Technical Reserves;Financial Derivatives;. Gross debt follows the Maastricht definition of gross debt, and excludes other accounts payable. Primary domestic currency: Czech koruna Data last updated: 03/2018</t>
  </si>
  <si>
    <t>Source: National Statistics Office Latest actual data: 2017 BOP Manual used: Balance of Payments and International Investment Position Manual, sixth edition (BPM6) Primary domestic currency: Czech koruna Data last updated: 03/2018</t>
  </si>
  <si>
    <t>Source: National Statistics Office Latest actual data: 2017 National accounts manual used: ESA 2010 GDP valuation: Market prices Start/end months of reporting year: January/December Base year: 2010 Chain-weighted: Yes, from 1980 Primary domestic currency: Danish krone Data last updated: 03/2018</t>
  </si>
  <si>
    <t>Source: National Statistics Office Latest actual data: 2017 Harmonized prices: Yes Frequency of source data: Monthly Base year: 2015 Primary domestic currency: Danish krone Data last updated: 03/2018</t>
  </si>
  <si>
    <t>Source: National Statistics Office Latest actual data: 2017 Base year: 2010 Methodology used to derive volumes: Deflation by survey-based price indexes Formula used to derive volumes: Laspeyres-type Chain-weighted: Yes, from 1980 Trade System: General trade Excluded items in trade: In transit;Re-exports;Re-imports; Oil coverage: Primary or unrefined products;Secondary or refined products; Valuation of exports: Free on board (FOB) Valuation of imports: Cost, insurance, freight (CIF) Primary domestic currency: Danish krone Data last updated: 03/2018</t>
  </si>
  <si>
    <t>Source: Eurostat Latest actual data: 2017 Employment type: National definition Primary domestic currency: Danish krone Data last updated: 03/2018</t>
  </si>
  <si>
    <t>Source: National Statistics Office Latest actual data: 2017 Primary domestic currency: Danish krone Data last updated: 03/2018</t>
  </si>
  <si>
    <t>Source: National Statistics Office Latest actual data: 2016 Fiscal assumptions: Estimates for 2016 are aligned with the latest official budget numbers, adjusted where appropriate for the IMF staff?s macroeconomic assumptions. For 2017?18, the projections incorporate key features of the medium-term fiscal plan as embodied in the authorities? 2017 Convergence Program submitted to the EU. Start/end months of reporting year: January/December GFS Manual used: Government Finance Statistics Manual (GFSM) 2001 Basis of recording: Accrual General government includes: Central Government;Local Government;Social Security Funds; Valuation of public debt: Nominal value. Nominal Value debt valuation is consistent with Eurostat's definition Instruments included in gross and net debt: Gross debt follows the Maastricht definition of gross debt, and excludes other accounts payable Primary domestic currency: Danish krone Data last updated: 03/2018</t>
  </si>
  <si>
    <t>Source: National Statistics Office Latest actual data: 2017 BOP Manual used: Balance of Payments and International Investment Position Manual, sixth edition (BPM6) Primary domestic currency: Danish krone Data last updated: 03/2018</t>
  </si>
  <si>
    <t>Source: National Statistics Office Latest actual data: 2013 GDP valuation: Market prices Start/end months of reporting year: January/December Base year: 1990 Chain-weighted: No Primary domestic currency: Djibouti franc Data last updated: 03/2018</t>
  </si>
  <si>
    <t>Source: National Statistics Office Latest actual data: 2017 Notes: Data prior to 1999 are IMF staff estimates based on the consumer price index for expatriates. Harmonized prices: No Frequency of source data: Monthly Base year: 2000 Primary domestic currency: Djibouti franc Data last updated: 03/2018</t>
  </si>
  <si>
    <t>Source: Central Bank Latest actual data: 2016 Notes: Volume of imports and exports are calculated as they are not provided by the authorities Base year: 1998 Excluded items in trade: In transit;Re-exports; Valuation of exports: Free on board (FOB) Valuation of imports: Free on board (FOB) Primary domestic currency: Djibouti franc Data last updated: 03/2018</t>
  </si>
  <si>
    <t>Source: Official population data are not available. Data prior to 1993 are taken from the World Bank World Development Indicators; other data are from U.N. sources, 2009. Latest actual data: 2013. A census was conducted in 2009. Primary domestic currency: Djibouti franc Data last updated: 03/2018</t>
  </si>
  <si>
    <t>Source: Ministry of Finance or Treasury Latest actual data: 2016 Notes: Expenditure series was changed as of July 2011 = current expenditure (before = total expenditure) Fiscal assumptions: Desk projections in absence of projections from authorities. Start/end months of reporting year: January/December GFS Manual used: Government Finance Statistics Manual (GFSM) 2001 Basis of recording: Accrual General government includes: Central Government; Valuation of public debt: Current market value Instruments included in gross and net debt: Loans Primary domestic currency: Djibouti franc Data last updated: 03/2018</t>
  </si>
  <si>
    <t>Source: Central Bank Latest actual data: 2016 BOP Manual used: Balance of Payments Manual, fifth edition (BPM5) Primary domestic currency: Djibouti franc Data last updated: 03/2018</t>
  </si>
  <si>
    <t>Source: National Statistics Office Latest actual data: 2015. Estimates. National accounts manual used: System of National Accounts (SNA) 1993 GDP valuation: Market prices Start/end months of reporting year: January/December Base year: 2006 Chain-weighted: No Primary domestic currency: Eastern Caribbean dollar Data last updated: 03/2018</t>
  </si>
  <si>
    <t>Source: National Statistics Office Latest actual data: 2015 Harmonized prices: No Frequency of source data: Monthly Base year: 2010. The base month is June 2010 (June 2010 = 100). The annual period average data is calculated by taking the average of the twelve months in the same year, and thus the annual data for 2010 may not exactly equal to 100. Primary domestic currency: Eastern Caribbean dollar Data last updated: 03/2018</t>
  </si>
  <si>
    <t>Source: Central Bank Latest actual data: 2015. Preliminary. Base year: 2006 Methodology used to derive volumes: Other Chain-weighted: No Primary domestic currency: Eastern Caribbean dollar Data last updated: 03/2018</t>
  </si>
  <si>
    <t>Source: National Statistics Office Latest actual data: 2011 Notes: The data source has been changed from World Bank World Development Indicators database to National Statistical Office. Primary domestic currency: Eastern Caribbean dollar Data last updated: 03/2018</t>
  </si>
  <si>
    <t>Source: Ministry of Finance or Treasury Latest actual data: 2015/16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Loans Primary domestic currency: Eastern Caribbean dollar Data last updated: 03/2018</t>
  </si>
  <si>
    <t>Source: Central Bank Latest actual data: 2015. Preliminary. BOP Manual used: Balance of Payments and International Investment Position Manual, sixth edition (BPM6). Starting  with the year 2014 data are provided by the authorities in BPM6. Data for prior years are converted by the staff from BPM5. Primary domestic currency: Eastern Caribbean dollar Data last updated: 03/2018</t>
  </si>
  <si>
    <t>Source: Central Bank Latest actual data: 2016 National accounts manual used: System of National Accounts (SNA) 2008 GDP valuation: Market prices Start/end months of reporting year: January/December Base year: 2007 Chain-weighted: Yes, from 2007 Primary domestic currency: Dominican peso Data last updated: 03/2018</t>
  </si>
  <si>
    <t>Source: Central Bank Latest actual data: 2017 Harmonized prices: No Frequency of source data: Monthly Base year: 2010. Index=100 in December 2010 Primary domestic currency: Dominican peso Data last updated: 03/2018</t>
  </si>
  <si>
    <t>Source: Central Bank Latest actual data: 2016 Base year: 2013 Methodology used to derive volumes: Deflation by survey-based price indexes Formula used to derive volumes: Laspeyres-type Chain-weighted: No Trade System: General trade Excluded items in trade: In transit;Re-exports; Oil coverage: Primary or unrefined products;Secondary or refined products; Valuation of exports: Free on board (FOB) Valuation of imports: Cost, insurance, freight (CIF) Primary domestic currency: Dominican peso Data last updated: 03/2018</t>
  </si>
  <si>
    <t>Source: Central Bank Latest actual data: 2017 Employment type: National definition Primary domestic currency: Dominican peso Data last updated: 03/2018</t>
  </si>
  <si>
    <t>Source: Central Bank Latest actual data: 2016 Primary domestic currency: Dominican peso Data last updated: 03/2018</t>
  </si>
  <si>
    <t>Source: Ministry of Finance or Treasury Latest actual data: 2016 Start/end months of reporting year: January/December GFS Manual used: Government Finance Statistics Manual (GFSM) 2001 Basis of recording: Mixed. Cash/Accrual General government includes: Central Government;State Government;Local Government;Social Security Funds;Nonmonetary Financial Public Corporations; Valuation of public debt: Face value Primary domestic currency: Dominican peso Data last updated: 03/2018</t>
  </si>
  <si>
    <t>Source: Central Bank Latest actual data: 2016 BOP Manual used: Balance of Payments and International Investment Position Manual, sixth edition (BPM6). Using BPM6 from 2010 onwards Primary domestic currency: Dominican peso Data last updated: 03/2018</t>
  </si>
  <si>
    <t>Source: Central Bank Latest actual data: 2016 Notes: The national accounts have been updated from 2002 onwards. Prior to 2002 the data are adjusted to produce smooth series with the use of splicing technique. These estimates continue to serve as proxies for historical series when complete information is unavailable. National accounts manual used: System of National Accounts (SNA) 1993 GDP valuation: Market prices Start/end months of reporting year: January/December Base year: 2007 Chain-weighted: No Primary domestic currency: U.S. dollar Data last updated: 03/2018</t>
  </si>
  <si>
    <t>Source: Source: INEC and Central Bank Latest actual data: 2017 Notes: The price Ecuador receives for its oil exports is subject to effects of marketing and discounts for the quality of the Ecuadorian mix. These effects are variable over time. Therefore, while the price of Ecuadorian oil moves in tandem with world prices, deviations are to be expected in projection. Harmonized prices: No Frequency of source data: Monthly Base year: 2014. The authorities introduced the series with base in 2014 in 2015, and presents data for this year onwards. Prior years are obtained by splicing the series backwards with the old CPI series. As a result the base year is different from100. Primary domestic currency: U.S. dollar Data last updated: 03/2018</t>
  </si>
  <si>
    <t>Source: Central Bank Latest actual data: 2016 Base year: 2014 Valuation of exports: Free on board (FOB) Valuation of imports: Free on board (FOB) Primary domestic currency: U.S. dollar Data last updated: 03/2018</t>
  </si>
  <si>
    <t>Source: Source: INEC and Central Bank Latest actual data: 2017 Employment type: National definition Primary domestic currency: U.S. dollar Data last updated: 03/2018</t>
  </si>
  <si>
    <t>Source: National Statistics Office Latest actual data: 2016 Primary domestic currency: U.S. dollar Data last updated: 03/2018</t>
  </si>
  <si>
    <t>Source: Source: Central Bank and Ministry of Finance Latest actual data: 2016 Fiscal assumptions: All the fiscal series are based on 1986 methodology. The authorities have adopted a non-standard accounting methodology for budgetary purposes. Staff does not use this methodology. Start/end months of reporting year: January/December GFS Manual used: Government Finance Statistics Manual (GFSM) 1986 Basis of recording: Cash General government includes: Central Government;State Government;Local Government;Social Security Funds;Nonfinancial Public Corporation; Valuation of public debt: In late 2016, the authorities changed the definition of debt to a consolidated basis; both the historic (since 2001) and projection numbers are now presented on a consolidated basis. The IMF?s definition of debt includes advanced oil sales, treasury certificates, central bank loans, and domestic arrears that are excluded from the official debt definition. The 40 percent of GDP debt limit applies only to the official debt definition. Instruments included in gross and net debt: Securities Other than Shares;Loans;Other;. Other includes advanced oil sales, treasury certificates, central bank loans, and domestic arrears that are excluded from the official debt definition. Primary domestic currency: U.S. dollar Data last updated: 03/2018</t>
  </si>
  <si>
    <t>Source: Central Bank Latest actual data: 2016 BOP Manual used: Balance of Payments and International Investment Position Manual, sixth edition (BPM6) Primary domestic currency: U.S. dollar Data last updated: 03/2018</t>
  </si>
  <si>
    <t>Source: Ministry of Planning Latest actual data: 2016/17. Fiscal year 2014/2015 Notes: Data prior to 1987 cannot be confirmed by national sources at this time. National accounts manual used: System of National Accounts (SNA) 1993. From 2001/2002, the structure, concepts, definitions, and classifications follow the 1993 System and part of 2008 of National Accounts GDP valuation: Market prices. Data refer to fiscal years Start/end months of reporting year: July/June Base year: 2011/12. 2011/12 for demand side, 2011/12 for supply side Chain-weighted: No Primary domestic currency: Egyptian pound Data last updated: 03/2018</t>
  </si>
  <si>
    <t>Source: Central Agency for Public Mobilization and Statistics (CAPMAS) Latest actual data: 2016/17 Harmonized prices: No. Data refer to fiscal years Frequency of source data: Monthly Base year: 1999/2000. Base year for core PCPI is Jan 2010 Primary domestic currency: Egyptian pound Data last updated: 03/2018</t>
  </si>
  <si>
    <t>Source: Central Bank Latest actual data: 2016/17 Base year: 2005/06. Fiscal year 2004/2005 Valuation of exports: Nominal value Primary domestic currency: Egyptian pound Data last updated: 03/2018</t>
  </si>
  <si>
    <t>Source: National Statistics Office Latest actual data: 2016/17 Primary domestic currency: Egyptian pound Data last updated: 03/2018</t>
  </si>
  <si>
    <t>Source: Central Agency for Public Mobilization and Statistics (CAPMAS) Latest actual data: 2016/17 Primary domestic currency: Egyptian pound Data last updated: 03/2018</t>
  </si>
  <si>
    <t>Source: Ministry of Finance or Treasury Latest actual data: 2016/17 Fiscal assumptions: Fiscal projections are mainly based on budget sector operations. The trends and projections are currently based on the 1st EFF review, completed in July. Start/end months of reporting year: July/June GFS Manual used: Government Finance Statistics Manual (GFSM) 2001 Basis of recording: Cash General government includes: Central Government;Local Government;Social Security Funds;Other;. Central Government,Local Government,Social Security Funds,Other. General government includes budget sector (central government, local governorates and public service authorities), social insurance fund and national investment bank Valuation of public debt: Nominal value Primary domestic currency: Egyptian pound Data last updated: 03/2018</t>
  </si>
  <si>
    <t>Source: Central Bank Latest actual data: 2016/17 BOP Manual used: Balance of Payments Manual, fifth edition (BPM5) Primary domestic currency: Egyptian pound Data last updated: 03/2018</t>
  </si>
  <si>
    <t>Source: Central Bank Latest actual data: 2016 National accounts manual used: Other GDP valuation: Market prices Start/end months of reporting year: January/December Base year: 1990 Chain-weighted: No Primary domestic currency: U.S. dollar Data last updated: 03/2018</t>
  </si>
  <si>
    <t>Source: National Statistics Office Latest actual data: 2017 Harmonized prices: No Frequency of source data: Monthly Base year: 2009. Dec.2009=100 Primary domestic currency: U.S. dollar Data last updated: 03/2018</t>
  </si>
  <si>
    <t>Source: Central Bank Latest actual data: 2017 Base year: 2005 Methodology used to derive volumes: Deflation by unit value indexes (from customs data) Formula used to derive volumes: Other Chain-weighted: No Trade System: General trade Oil coverage: Primary or unrefined products;Secondary or refined products; Valuation of exports: Free on board (FOB) Valuation of imports: Other Primary domestic currency: U.S. dollar Data last updated: 03/2018</t>
  </si>
  <si>
    <t>Source: National Statistics Office Latest actual data: 2016 Employment type: Not applicable Primary domestic currency: U.S. dollar Data last updated: 03/2018</t>
  </si>
  <si>
    <t>Source: National Statistics Office Latest actual data: 2007 Primary domestic currency: U.S. dollar Data last updated: 03/2018</t>
  </si>
  <si>
    <t>Source: Ministry of Finance and Central Bank Latest actual data: 2017 Start/end months of reporting year: January/December GFS Manual used: Government Finance Statistics Manual (GFSM) 1986 Basis of recording: Cash. Adjustments were made to cash data on the expenditure side (starting from 2012) to reflect identifiable delays in payments. General government includes: Central Government;Local Government;Social Security Funds; Valuation of public debt: Current market value Instruments included in gross and net debt: Securities Other than Shares;Loans Primary domestic currency: U.S. dollar Data last updated: 03/2018</t>
  </si>
  <si>
    <t>Source: Ministry of Economy and/or Planning. Ministry of Economy, Planning, and Public Investment, and Banque des Etats de l'Afrique Centrale (Central Bank) Latest actual data: 2016 Notes: Since 2006, IMF staff have estimated real GDP growth from hydrocarbon production and investment data and the government expenditure. The national authorities are considering the adoption of the IMF staff estimates. National accounts manual used: System of National Accounts (SNA) 1993 GDP valuation: Market prices Start/end months of reporting year: January/December Base year: 2006 Chain-weighted: No Primary domestic currency: CFA franc Data last updated: 03/2018</t>
  </si>
  <si>
    <t>Source: Ministry of Economy and/or Planning. Ministry of Economy, Planning, and Public Investment Latest actual data: 2017 Harmonized prices: No Frequency of source data: Monthly Base year: 2000 Primary domestic currency: CFA franc Data last updated: 03/2018</t>
  </si>
  <si>
    <t>Source: Central Bank. Central Bank. Banque des Etats de l'Afrique Centrale (BEAC) Latest actual data: 2016 Notes: IMF staff estimate export data from hydrocarbon and timber production and price information. Imports are estimated from final expenditure growth. Base year: 2007 Methodology used to derive volumes: Deflation by unit value indexes (from customs data) Formula used to derive volumes: Other Chain-weighted: No Trade System: General trade Excluded items in trade: Other; Oil coverage: Primary or unrefined products;Secondary or refined products; Valuation of exports: Free on board (FOB) Valuation of imports: Cost, insurance, freight (CIF) Primary domestic currency: CFA franc Data last updated: 03/2018</t>
  </si>
  <si>
    <t>Source: Other Latest actual data: 2010 Notes: Population series is based on United Nations (UN) estimates. The last national census was conducted in 2001. Population figures used by the country authorities differ substantially from the UN estimates. Primary domestic currency: CFA franc Data last updated: 03/2018</t>
  </si>
  <si>
    <t>Source: Ministry of Finance and Budget Latest actual data: 2016 Fiscal assumptions: Actual fiscal data and WEO projections Start/end months of reporting year: January/December GFS Manual used: Government Finance Statistics Manual (GFSM) 1986 Basis of recording: Cash General government includes: Central Government;. State/local government and other public institution are not covered due to limited information. Valuation of public debt: Nominal value Primary domestic currency: CFA franc Data last updated: 03/2018</t>
  </si>
  <si>
    <t>Source: Central Bank. Banque des Etats de l'Afrique Centrale (BEAC) Latest actual data: 2016 Notes: IMF staff estimate export data from hydrocarbon and timber production and price information. Imports are estimated from final expenditure growth. Other components are mostly estimated as well. BOP Manual used: Balance of Payments Manual, fifth edition (BPM5) Primary domestic currency: CFA franc Data last updated: 03/2018</t>
  </si>
  <si>
    <t>Source: IMF Staff Estimates Latest actual data: 2006 National accounts manual used: System of National Accounts (SNA) 1993 GDP valuation: Market prices Start/end months of reporting year: January/December Base year: 2005 Chain-weighted: No Primary domestic currency: Eritrean nakfa Data last updated: 02/2018</t>
  </si>
  <si>
    <t>Source: National Statistics Office Latest actual data: 2009 Harmonized prices: No Frequency of source data: Monthly Base year: 2000 Primary domestic currency: Eritrean nakfa Data last updated: 02/2018</t>
  </si>
  <si>
    <t>Source: Central Bank Latest actual data: 2008 Base year: 2005 Excluded items in trade: Re-exports; Valuation of exports: Free on board (FOB) Valuation of imports: Cost, insurance, freight (CIF) Primary domestic currency: Eritrean nakfa Data last updated: 02/2018</t>
  </si>
  <si>
    <t>Source: UN Population Prospects 2006 Latest actual data: 2006 Primary domestic currency: Eritrean nakfa Data last updated: 02/2018</t>
  </si>
  <si>
    <t>Source: Ministry of Finance or Treasury Latest actual data: 2008 Start/end months of reporting year: January/December GFS Manual used: Government Finance Statistics Manual (GFSM) 2001 Basis of recording: Cash General government includes: Central Government Primary domestic currency: Eritrean nakfa Data last updated: 02/2018</t>
  </si>
  <si>
    <t>Source: Central Bank Latest actual data: 2008 BOP Manual used: Balance of Payments Manual, fifth edition (BPM5) Primary domestic currency: Eritrean nakfa Data last updated: 02/2018</t>
  </si>
  <si>
    <t>Source: National Statistics Office Latest actual data: 2017 Notes: Data from 2003 onwards reflect methodological revisions. National accounts manual used: European System of Accounts (ESA) 2010 GDP valuation: Market prices Start/end months of reporting year: January/December Base year: 2010 Chain-weighted: Yes, from 2010 Primary domestic currency: Euro Data last updated: 03/2018</t>
  </si>
  <si>
    <t>Source: National Statistics Office Latest actual data: 2017 Harmonized prices: Yes Frequency of source data: Monthly Base year: 2015 Primary domestic currency: Euro Data last updated: 03/2018</t>
  </si>
  <si>
    <t>Source: Central Bank and Statistics of Estonia Latest actual data: 2016 Base year: 2010. Chain-weighted volumes Methodology used to derive volumes: Other Formula used to derive volumes: Chain-weighted volumes Chain-weighted: Yes, from 1995 Trade System: General trade Oil coverage: the oil and non-oil decomposition in real terms are based on WEO provided prices Valuation of exports: Free on board (FOB) Valuation of imports: Cost, insurance, freight (CIF) Primary domestic currency: Euro Data last updated: 03/2018</t>
  </si>
  <si>
    <t>Source: National Statistics Office Latest actual data: 2017 Employment type: Harmonized ILO definition Primary domestic currency: Euro Data last updated: 03/2018</t>
  </si>
  <si>
    <t>Source: National Statistics Office Latest actual data: 2017 Primary domestic currency: Euro Data last updated: 03/2018</t>
  </si>
  <si>
    <t>Source: Ministry of Finance or Treasury Latest actual data: 2017 Fiscal assumptions: The forecast, which is cash-, not accrual-, based, incorporates the authorities? 2014 budget, adjusted for newly available information and for the staff?s macroeconomic scenario. Start/end months of reporting year: January/December GFS Manual used: Hybrid of 1986 and 2001 manuals used Basis of recording: Cash General government includes: Central Government;Local Government;Social Security Funds; Valuation of public debt: Nominal value. This is the format of data provided by the authorities. Instruments included in gross and net debt: gross debt follows the Maastricht definition of gross debt, and excludes other accounts payable Primary domestic currency: Euro Data last updated: 03/2018</t>
  </si>
  <si>
    <t>Source: National Statistics Office Latest actual data: 2016/17 National accounts manual used: System of National Accounts (SNA) 1993 GDP valuation: Factor costs. Data refer to fiscal years (July/June). Data for 2011 represent fiscal year 2010/11. Start/end months of reporting year: July/June Base year: 2015/16 Chain-weighted: No Primary domestic currency: Ethiopian birr Data last updated: 03/2018</t>
  </si>
  <si>
    <t>Source: National Statistics Office Latest actual data: 2016 Notes: For WEO purposes, calendar year Harmonized prices: No Frequency of source data: Monthly Base year: 2000 Primary domestic currency: Ethiopian birr Data last updated: 03/2018</t>
  </si>
  <si>
    <t>Source: Central Bank Latest actual data: 2015/16 Notes: Data refer to fiscal years (July /June). Data for 2012 represent fiscal year 2011/2012. Base year: 1999/2000 Methodology used to derive volumes: Weighted average of volume changes Formula used to derive volumes: Laspeyres-type Chain-weighted: No Trade System: General trade Excluded items in trade: In transit;Re-exports;Re-imports; Oil coverage: Secondary or refined products; Valuation of exports: Free on board (FOB) Valuation of imports: Cost, insurance, freight (CIF) Primary domestic currency: Ethiopian birr Data last updated: 03/2018</t>
  </si>
  <si>
    <t>Source: International Financial Institution. Human Development Indicators Latest actual data: 2015/16 Primary domestic currency: Ethiopian birr Data last updated: 03/2018</t>
  </si>
  <si>
    <t>Source: Ministry of Finance or Treasury Latest actual data: 2015/16 Start/end months of reporting year: July/June GFS Manual used: Government Finance Statistics Manual (GFSM) 1986 Basis of recording: Cash General government includes: Central Government;State Government;Local Government;Nonfinancial Public Corporation; Valuation of public debt: Nominal value Instruments included in gross and net debt: Loans;Shares and Other Equity;Insurance Technical Reserves;Other Accounts Receivable/Payable;Monetary Gold and SDRs Primary domestic currency: Ethiopian birr Data last updated: 03/2018</t>
  </si>
  <si>
    <t>Source: Central Bank Latest actual data: 2015/16 Notes: Data refer to fiscal years (July/June). Data for 2012 represent fiscal year 2011/2012. BOP Manual used: Balance of Payments Manual, fifth edition (BPM5) Primary domestic currency: Ethiopian birr Data last updated: 03/2018</t>
  </si>
  <si>
    <t>Source: National Statistics Office. Fiji Islands Bureau of Statistics Latest actual data: 2017 National accounts manual used: System of National Accounts (SNA) 1993 GDP valuation: Factor costs Start/end months of reporting year: January/December Base year: 2011 Chain-weighted: No Primary domestic currency: Fiji dollar Data last updated: 02/2018</t>
  </si>
  <si>
    <t>Source: National Statistics Office. Fiji Islands Bureau of Statistics Latest actual data: 2017 Harmonized prices: No Frequency of source data: Monthly Base year: 2011 Primary domestic currency: Fiji dollar Data last updated: 02/2018</t>
  </si>
  <si>
    <t>Source: National Statistics Office. 2012-2013 unemployment rate are missing since the authority didn't provide it. The numbers here are based on linear interpolation using 2011 and 2014 data. Latest actual data: 2017 Employment type: Not applicable Primary domestic currency: Fiji dollar Data last updated: 02/2018</t>
  </si>
  <si>
    <t>Source: National Statistics Office Latest actual data: 2017 Primary domestic currency: Fiji dollar Data last updated: 02/2018</t>
  </si>
  <si>
    <t>Source: Ministry of Finance or Treasury Latest actual data: 2016 Start/end months of reporting year: January/December GFS Manual used: Government Finance Statistics Manual (GFSM) 1986 Basis of recording: Cash General government includes: Central Government; Valuation of public debt: Face value Primary domestic currency: Fiji dollar Data last updated: 02/2018</t>
  </si>
  <si>
    <t>Source: Central Bank. Reserve Bank of Fiji (RBF) Latest actual data: 2016 BOP Manual used: Balance of Payments and International Investment Position Manual, sixth edition (BPM6) Primary domestic currency: Fiji dollar Data last updated: 02/2018</t>
  </si>
  <si>
    <t>Source: National Statistics Office. Downloaded through Haver Analytics Latest actual data: 2017 National accounts manual used: ESA 2010 GDP valuation: Market prices Start/end months of reporting year: January/December Base year: 2010 Chain-weighted: Yes, from 1980 Primary domestic currency: Euro Data last updated: 03/2018</t>
  </si>
  <si>
    <t>Source: National Statistics Office. Eurostat, downloaded through Haver Analytics Latest actual data: 2017 Harmonized prices: Yes Frequency of source data: Monthly Base year: 2015 Primary domestic currency: Euro Data last updated: 03/2018</t>
  </si>
  <si>
    <t>Source: National Statistical Office. Other sources: Statistics Finland; Finnish Board of Customs (Tulli) Latest actual data: 2017 Base year: 2000 Methodology used to derive volumes: Other Chain-weighted: Yes, from 1980 Trade System: General trade Excluded items in trade: In transit;Re-exports;Re-imports; Oil coverage: Primary or unrefined products;Secondary or refined products; Valuation of exports: Free on board (FOB) Valuation of imports: Cost, insurance, freight (CIF) Primary domestic currency: Euro Data last updated: 03/2018</t>
  </si>
  <si>
    <t>Source: National Statistics Office. Downloaded through Haver Analytics Latest actual data: 2017 Employment type: Harmonized ILO definition Primary domestic currency: Euro Data last updated: 03/2018</t>
  </si>
  <si>
    <t>Source: Ministry of Finance or Treasury Latest actual data: 2016 Fiscal assumptions: Based on announced policies by the authorities, adjusted for the Staff macroeconomic scenario. Start/end months of reporting year: January/December GFS Manual used: Government Finance Statistics Manual (GFSM) 2001 Basis of recording: Accrual General government includes: Central Government;Local Government;Social Security Funds; Valuation of public debt: Nominal value. Nominal Value debt valuation is consistent with Eurostat's definition Instruments included in gross and net debt: Currency and Deposits;Securities Other than Shares;Loans;. Data reported are based on the Maastricht definition. It covers all general governments in the sense of the national accounts: the State, other government bodies (ODAC), local governments and social security administrations. It does not include all financial liabilities but only cash and deposits, securities other than shares as well as loans; excluded are derivative products and other accounts payable. Primary domestic currency: Euro Data last updated: 03/2018</t>
  </si>
  <si>
    <t>Source: National Statistical Office Latest actual data: 2017 BOP Manual used: Balance of Payments and International Investment Position Manual, sixth edition (BPM6) Primary domestic currency: Euro Data last updated: 03/2018</t>
  </si>
  <si>
    <t>Source: National Statistics Office Latest actual data: 2017 National accounts manual used: European System of Accounts (ESA) 2010 GDP valuation: Market prices Start/end months of reporting year: January/December Base year: 2010. On May 15 2014 the National Accounts were rebased from 2005 to 2010. In addition, concepts underpinning the computation of accounts have been substantially modified in compliance with the new European System of Accounts (ESA, 2010). One important methodological change affects the computation of R&amp;D expenditures as an investment (previously registered as intermediate consumption) which results in a substantial revision in the GDP level. Chain-weighted: Yes, from 1980 Primary domestic currency: Euro Data last updated: 03/2018</t>
  </si>
  <si>
    <t>Source: National Statistics Office Latest actual data: 2017 Notes: The original CPI index implies an inflation rate of 16.1 percent in 1990. WEO official inflation figure as smoothed by staff. Harmonized prices: Yes Frequency of source data: Monthly Base year: 2015 Primary domestic currency: Euro Data last updated: 03/2018</t>
  </si>
  <si>
    <t>Source: National Statistics Office Latest actual data: 2017 Base year: 2010 Primary domestic currency: Euro Data last updated: 03/2018</t>
  </si>
  <si>
    <t>Source: National Statistics Office Latest actual data: 2017 Employment type: Harmonized ILO definition. Data prior to 1983 are not harmonized. Primary domestic currency: Euro Data last updated: 03/2018</t>
  </si>
  <si>
    <t>Source: National Statistics Office Latest actual data: 2016 Fiscal assumptions: Projections for 2017 reflect the budget law and cancelation of spending taken in July 2017. For 2018?22, they are based on the multiyear budget and the 2018 budget adjusted for differences in assumptions on macro and financial variables, and revenue projections. Historical fiscal data reflect the May and September 2017 revisions and update of the fiscal accounts, debt data, and national accounts for 2014 and 2015. Start/end months of reporting year: January/December GFS Manual used: Government Finance Statistics Manual (GFSM) 2001 Basis of recording: Accrual General government includes: Central Government;Local Government;Social Security Funds;Other; Valuation of public debt: Face value Instruments included in gross and net debt: Currency and Deposits;Securities Other than Shares;Loans Primary domestic currency: Euro Data last updated: 03/2018</t>
  </si>
  <si>
    <t>Source: Central Bank Latest actual data: 2017 BOP Manual used: Balance of Payments and International Investment Position Manual, sixth edition (BPM6) Primary domestic currency: Euro Data last updated: 03/2018</t>
  </si>
  <si>
    <t>Source: Ministry of Finance or Treasury Latest actual data: 2016 National accounts manual used: System of National Accounts (SNA) 1993 GDP valuation: Market prices Start/end months of reporting year: January/December Base year: 2001 Chain-weighted: No Primary domestic currency: CFA franc Data last updated: 02/2018</t>
  </si>
  <si>
    <t>Source: National Statistics Office. Macroeconomics Department Latest actual data: 2017. These data are even provided monthly for 2010 Harmonized prices: Yes Frequency of source data: Monthly Base year: 2000 Primary domestic currency: CFA franc Data last updated: 02/2018</t>
  </si>
  <si>
    <t>Source: Central Bank Latest actual data: 2016. The latest approved data by the Balance of Payments Committee was 2006 Base year: 2001 Methodology used to derive volumes: Weighted average of volume changes Formula used to derive volumes: Other Chain-weighted: Yes, from 2012 Trade System: General trade Excluded items in trade: In transit;Re-exports;Re-imports; Oil coverage: Primary or unrefined products; Valuation of exports: Free on board (FOB) Valuation of imports: Cost, insurance, freight (CIF) Primary domestic currency: CFA franc Data last updated: 02/2018</t>
  </si>
  <si>
    <t>Source: National Statistics Office. In close cooperation with World Bank and country authorities. Latest actual data: 2004 Primary domestic currency: CFA franc Data last updated: 02/2018</t>
  </si>
  <si>
    <t>Source: IMF Staff Estimates Latest actual data: 2017 Start/end months of reporting year: January/December GFS Manual used: Government Finance Statistics Manual (GFSM) 2001 Basis of recording: Accrual General government includes: Central Government; Valuation of public debt: Nominal value Primary domestic currency: CFA franc Data last updated: 02/2018</t>
  </si>
  <si>
    <t>Source: Central Bank Latest actual data: 2016 BOP Manual used: Balance of Payments Manual, fifth edition (BPM5) Primary domestic currency: CFA franc Data last updated: 02/2018</t>
  </si>
  <si>
    <t>Source: National Statistics Office Latest actual data: 2016 National accounts manual used: System of National Accounts (SNA) 1993 GDP valuation: Market prices Start/end months of reporting year: January/December Base year: 2004 Chain-weighted: No Primary domestic currency: Gambian dalasi Data last updated: 03/2018</t>
  </si>
  <si>
    <t>Source: National Statistics Office Latest actual data: 2016 Harmonized prices: No Frequency of source data: Monthly Base year: 1990 Primary domestic currency: Gambian dalasi Data last updated: 03/2018</t>
  </si>
  <si>
    <t>Source: National Statistics Office Latest actual data: 2016 Base year: 2000 Methodology used to derive volumes: Deflation by unit value indexes (from customs data) Formula used to derive volumes: Based on staff estimate Chain-weighted: No Trade System: General trade Excluded items in trade: Low valued; Oil coverage: Secondary or refined products; Valuation of exports: Free on board (FOB) Valuation of imports: Cost, insurance, freight (CIF) Primary domestic currency: Gambian dalasi Data last updated: 03/2018</t>
  </si>
  <si>
    <t>Source: International Financial Institution. Human Development Indicators Latest actual data: 2016 Primary domestic currency: Gambian dalasi Data last updated: 03/2018</t>
  </si>
  <si>
    <t>Source: Ministry of Finance or Treasury Latest actual data: 2016 Fiscal assumptions: Projections are based on known projects and commitments, macroeconomic projections, and anticipated policy changes.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Shares;Loans Primary domestic currency: Gambian dalasi Data last updated: 03/2018</t>
  </si>
  <si>
    <t>Source: Central Bank and IMF Staff Latest actual data: 2016 BOP Manual used: Balance of Payments Manual, fifth edition (BPM5) Primary domestic currency: Gambian dalasi Data last updated: 03/2018</t>
  </si>
  <si>
    <t>Source: National Statistics Office Latest actual data: 2016 Notes: Data prior to 1996 cannot be confirmed by national sources National accounts manual used: System of National Accounts (SNA) 1993 GDP valuation: Market prices Start/end months of reporting year: January/December Base year: 2000 Chain-weighted: Yes, from 1996 Primary domestic currency: Georgian lari Data last updated: 03/2018</t>
  </si>
  <si>
    <t>Source: National Statistics Office Latest actual data: 2017 Harmonized prices: No Frequency of source data: Monthly Base year: 1997 Primary domestic currency: Georgian lari Data last updated: 03/2018</t>
  </si>
  <si>
    <t>Source: National Statistics Office Latest actual data: 2016 Base year: 2005 Trade System: General trade Excluded items in trade: In transit;Other; Valuation of exports: Free on board (FOB) Valuation of imports: Cost, insurance, freight (CIF) Primary domestic currency: Georgian lari Data last updated: 03/2018</t>
  </si>
  <si>
    <t>Source: National Statistics Office Latest actual data: 2015 Employment type: Harmonized ILO definition Primary domestic currency: Georgian lari Data last updated: 03/2018</t>
  </si>
  <si>
    <t>Source: National Statistics Office. Census surveys were conducted in 2002 and 2014. Data from 2003 to 2013 have been computed via linear interpolation and are inconsistent with data from the authorities which have not been back-cast following the results of the 2014 census Latest actual data: 2015 Primary domestic currency: Georgian lari Data last updated: 03/2018</t>
  </si>
  <si>
    <t>Source: Ministry of Finance or Treasury Latest actual data: 2017 Start/end months of reporting year: January/December GFS Manual used: Government Finance Statistics Manual (GFSM) 2001 Basis of recording: Cash General government includes: Central Government;Local Government; Valuation of public debt: Nominal value Instruments included in gross and net debt: Securities Other than Shares;Loans Primary domestic currency: Georgian lari Data last updated: 03/2018</t>
  </si>
  <si>
    <t>Source: National Statistical Office and Central Bank. Latest actual data: 2016 BOP Manual used: Balance of Payments Manual, fifth edition (BPM5). The balance of payments statistics are compiled in conformity with the guidelines of the BPM5 and elements of the BPM6. Primary domestic currency: Georgian lari Data last updated: 03/2018</t>
  </si>
  <si>
    <t>Source: National Statistics Office Latest actual data: 2017 Notes: Data until 1990 refers to German federation only (West Germany). National accounts data until 1990 do not include FISIM. Data from 1991 refer to United Germany and include FISIM. National accounts manual used: European System of Accounts (ESA) 2010 GDP valuation: Market prices Start/end months of reporting year: January/December Base year: 2010. The GDP deflator in the base year is not exactly equal to 100 since it is computed based on the quarterly real GDP data, which have been adjusted for seasonal and calendar effects. Chain-weighted: Yes, from 1991. From 1991. Primary domestic currency: Euro Data last updated: 03/2018</t>
  </si>
  <si>
    <t>Source: National Statistics Office Latest actual data: 2017 Notes: Data until 1990 refers to German federation only (West Germany). Data from 1991 refer to United Germany. Harmonized prices: Yes Frequency of source data: Monthly Base year: 2015 Primary domestic currency: Euro Data last updated: 03/2018</t>
  </si>
  <si>
    <t>Source: Central Bank Latest actual data: 2017 Base year: 2000 Methodology used to derive volumes: Weighted average of volume changes Formula used to derive volumes: Other Chain-weighted: Yes, from 1991 Trade System: General trade Valuation of exports: Free on board (FOB) Valuation of imports: Cost, insurance, freight (CIF) Primary domestic currency: Euro Data last updated: 03/2018</t>
  </si>
  <si>
    <t>Source: National Statistics Office Latest actual data: 2017 Notes: Data until 1990 refers to German federation only (West Germany). Data from 1991 refer to United Germany. Employment type: Harmonized ILO definition Primary domestic currency: Euro Data last updated: 03/2018</t>
  </si>
  <si>
    <t>Source: National Statistics Office Latest actual data: 2017 Notes: Data until 1990 refers to German federation only (West Germany). Data from 1991 refer to United Germany. Primary domestic currency: Euro Data last updated: 03/2018</t>
  </si>
  <si>
    <t>Source: National Statistics Office. Data of general government gross debt comes from EUROSTAT Latest actual data: 2017 Fiscal assumptions: The IMF staff?s projections for 2018 and beyond are based on the 2018 Draft Budgetary Plan and data updates from the national statistical agency, adjusted for the differences in the IMF staff's macroeconomic framework and assumptions concerning revenue elasticities. The projections do not include policy measures in the new government's coalition agreement published in February 2018. The estimate of gross debt includes portfolios of impaired assets and noncore business transferred to institutions that are winding up, as well as other financial sector and EU support operations. Start/end months of reporting year: January/December GFS Manual used: Government Finance Statistics Manual (GFSM) 2001 Basis of recording: Accrual General government includes: Central Government;State Government;Local Government;Social Security Funds;. other refers to special funds Valuation of public debt: Face value Instruments included in gross and net debt: Currency and Deposits;Securities Other than Shares;Loans;. Gross debt follows the Maastricht definition of gross debt, and excludes other accounts payable. Primary domestic currency: Euro Data last updated: 03/2018</t>
  </si>
  <si>
    <t>Source: Central Bank. Additional source: IMF Statistics Department Latest actual data: 2017 Notes: Data until 1990 refers to German federation only (West Germany). Data from 1991 refer to United Germany. BOP Manual used: Balance of Payments and International Investment Position Manual, sixth edition (BPM6) Primary domestic currency: Euro Data last updated: 03/2018</t>
  </si>
  <si>
    <t>Source: National Statistics Office Latest actual data: 2016 National accounts manual used: System of National Accounts (SNA) 1993 GDP valuation: Market prices Start/end months of reporting year: January/December Base year: 2006 Chain-weighted: No Primary domestic currency: Ghanaian cedi Data last updated: 03/2018</t>
  </si>
  <si>
    <t>Source: National Statistics Office Latest actual data: 2017 Harmonized prices: No Frequency of source data: Monthly Base year: 2012 Primary domestic currency: Ghanaian cedi Data last updated: 03/2018</t>
  </si>
  <si>
    <t>Source: Central Bank Latest actual data: 2016 Base year: 2011 Methodology used to derive volumes: Weighted average of volume changes Formula used to derive volumes: Other Chain-weighted: No Trade System: General trade Oil coverage: Secondary or refined products; Valuation of exports: Free on board (FOB) Valuation of imports: Cost, insurance, freight (CIF) Primary domestic currency: Ghanaian cedi Data last updated: 03/2018</t>
  </si>
  <si>
    <t>Source: National Statistics Office Latest actual data: IMF staff estimates Notes: Data cannot be confirmed by national sources at this time. Primary domestic currency: Ghanaian cedi Data last updated: 03/2018</t>
  </si>
  <si>
    <t>Source: Ministry of Finance or Treasury Latest actual data: 2016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Shares;Loans Primary domestic currency: Ghanaian cedi Data last updated: 03/2018</t>
  </si>
  <si>
    <t>Source: Central Bank Latest actual data: 2016 Notes: Data prior to 2005 excludes exceptional financing. BOP Manual used: Balance of Payments Manual, fifth edition (BPM5). Migration not complete Primary domestic currency: Ghanaian cedi Data last updated: 03/2018</t>
  </si>
  <si>
    <t>Source: National Statistics Office. Formally, the National Statistical Office (ELSTAT) Latest actual data: 2017. For quarterly data, latest actual is 2017Q4. Notes: The National Statistical Office has significantly and repeatedly revised national accounts data over the course of the past several years. Official data are only available from 1995. Data prior to 1995 came from European Commission Macro Forecasts (AMECO database). National accounts manual used: European System of Accounts (ESA) 2010 GDP valuation: Market prices Start/end months of reporting year: January/December Base year: 2010 Chain-weighted: Yes, from 1995 Primary domestic currency: Euro Data last updated: 03/2018</t>
  </si>
  <si>
    <t>Source: National Statistics Office. Formally, the National Statistical Office (ELSTAT) Latest actual data: 2017. For quarterly data, latest actual is 2017Q4. Harmonized prices: Yes Frequency of source data: Monthly Base year: 2005 Primary domestic currency: Euro Data last updated: 03/2018</t>
  </si>
  <si>
    <t>Source: National Statistics Office. Formally, the National Statistics Office (ELSTAT). Based on customs data. Latest actual data: 2017 Base year: 2005 Methodology used to derive volumes: Other Formula used to derive volumes: Other Chain-weighted: No Trade System: General trade Excluded items in trade: Includes all transactions Oil coverage: Primary or unrefined products;Secondary or refined products;. Most imports are unrefined while most exports are refined. Valuation of exports: Free on board (FOB) Valuation of imports: Free on board (FOB) Primary domestic currency: Euro Data last updated: 03/2018</t>
  </si>
  <si>
    <t>Source: National Statistics Office. Formally, the National Statistical Office (ELSTAT) Latest actual data: 2016. For quarterly data, latest actual is 2017Q4. Notes: The historical data source for unit labor costs in manufacturing is Eurostat. Employment type: National definition Primary domestic currency: Euro Data last updated: 03/2018</t>
  </si>
  <si>
    <t>Source: National Statistics Office. Formally, the Statistical Office of the European Communities (EUROSTAT) Latest actual data: 2016 Primary domestic currency: Euro Data last updated: 03/2018</t>
  </si>
  <si>
    <t>Source: National Statistics Office Latest actual data: 2016 Fiscal assumptions: Greece?s primary balance estimates for 2016 are based on preliminary excessive deficit procedure (EDP) data on an accrual basis (ESA, 2010) provided by the National Statistical Service (ELSTAT) as of October 23, 2017. Fiscal data since 2010 are adjusted in line with program definitions. Start/end months of reporting year: January/December GFS Manual used: Government Finance Statistics Manual (GFSM) 2014 Basis of recording: Accrual. Data in line with ESA-2010. General government includes: Central Government;Local Government;Social Security Funds; Valuation of public debt: Nominal value. General debt data, including historical data, are provisional and subject to revisions. Instruments included in gross and net debt: Currency and Deposits;Securities Other than Shares;Loans Primary domestic currency: Euro Data last updated: 03/2018</t>
  </si>
  <si>
    <t>Source: Central Bank. Formally, the Bank of Greece. Latest actual data: 2017 Notes: Official data under BPM6 are available from 2002. Staff estimated data prior to 2002 using previous releases under BPM5. Therefore, these estimates should be treated as provisional. BOP Manual used: Balance of Payments and International Investment Position Manual, sixth edition (BPM6) Primary domestic currency: Euro Data last updated: 03/2018</t>
  </si>
  <si>
    <t>Source: National Statistics Office Latest actual data: 2016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03/2018</t>
  </si>
  <si>
    <t>Source: National Statistics Office Latest actual data: 2017 Harmonized prices: No Frequency of source data: Monthly Base year: Jan. 2010 = 100 Primary domestic currency: Eastern Caribbean dollar Data last updated: 03/2018</t>
  </si>
  <si>
    <t>Source: Central Bank Latest actual data: 2017. Preliminary. Notes: On account of a methodological change to the compilation of balance of payments statistics, data for BOP series before 2014 have been removed. Base year: 1999 Methodology used to derive volumes: Weighted average of volume changes Trade System: General trade Valuation of exports: Free on board (FOB) Valuation of imports: Cost, insurance, freight (CIF) Primary domestic currency: Eastern Caribbean dollar Data last updated: 03/2018</t>
  </si>
  <si>
    <t>Source: National Statistics Office Latest actual data: 2016 Primary domestic currency: Eastern Caribbean dollar Data last updated: 03/2018</t>
  </si>
  <si>
    <t>Source: Ministry of Finance or Treasury Latest actual data: 2017 Start/end months of reporting year: January/December GFS Manual used: Government Finance Statistics Manual (GFSM) 2001 Basis of recording: Commitments Basis General government includes: Central Government;. Debt corresponds to central government + guaranteed Valuation of public debt: Nominal value Primary domestic currency: Eastern Caribbean dollar Data last updated: 03/2018</t>
  </si>
  <si>
    <t>Source: Central Bank Latest actual data: 2016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03/2018</t>
  </si>
  <si>
    <t>Source: Central Bank Latest actual data: 2016 National accounts manual used: System of National Accounts (SNA) 1993 GDP valuation: Market prices Start/end months of reporting year: January/December Base year: 2001 Chain-weighted: Yes, from 2001 Primary domestic currency: Guatemalan quetzal Data last updated: 03/2018</t>
  </si>
  <si>
    <t>Source: National Statistics Office Latest actual data: 2016 Harmonized prices: No Frequency of source data: Monthly Base year: 2010. 12/1/2010 Primary domestic currency: Guatemalan quetzal Data last updated: 03/2018</t>
  </si>
  <si>
    <t>Source: Central Bank Latest actual data: 2016 Base year: 2004 Methodology used to derive volumes: Other Formula used to derive volumes: Other Chain-weighted: No Trade System: General trade Excluded items in trade: Other; Oil coverage: Other; Valuation of exports: Free on board (FOB) Valuation of imports: Free on board (FOB) Primary domestic currency: Guatemalan quetzal Data last updated: 03/2018</t>
  </si>
  <si>
    <t>Source: National Statistics Office Latest actual data: 2016 Primary domestic currency: Guatemalan quetzal Data last updated: 03/2018</t>
  </si>
  <si>
    <t>Source: Ministry of Finance or Treasury Latest actual data: 2016 Start/end months of reporting year: January/December GFS Manual used: Government Finance Statistics Manual (GFSM) 2001 Basis of recording: Cash General government includes: Central Government; Valuation of public debt: Nominal value Primary domestic currency: Guatemalan quetzal Data last updated: 03/2018</t>
  </si>
  <si>
    <t>Source: Central Bank Latest actual data: 2016 BOP Manual used: Balance of Payments and International Investment Position Manual, sixth edition (BPM6) Primary domestic currency: Guatemalan quetzal Data last updated: 03/2018</t>
  </si>
  <si>
    <t>Source: National Statistics Office Latest actual data: 2016 Notes: Data prior to 1995 cannot be confirmed by national sources at this time. National accounts manual used: System of National Accounts (SNA) 1993 GDP valuation: Market prices Start/end months of reporting year: January/December Base year: 2010 Chain-weighted: No Primary domestic currency: Guinean franc Data last updated: 03/2018</t>
  </si>
  <si>
    <t>Source: National Statistics Office Latest actual data: 2017 Notes: Data prior to 1995 cannot be confirmed by national sources at this time. Harmonized prices: No Frequency of source data: Monthly Base year: 1991. December 1991=100 Primary domestic currency: Guinean franc Data last updated: 03/2018</t>
  </si>
  <si>
    <t>Source: Central Bank Latest actual data: 2016 Base year: 2003 Primary domestic currency: Guinean franc Data last updated: 03/2018</t>
  </si>
  <si>
    <t>Source: National Statistics Office Latest actual data: 2014 Notes: Data prior to 1995 cannot be confirmed by national sources at this time. Primary domestic currency: Guinean franc Data last updated: 03/2018</t>
  </si>
  <si>
    <t>Source: Ministry of Finance or Treasury Latest actual data: 2016 Start/end months of reporting year: January/December GFS Manual used: Government Finance Statistics Manual (GFSM) 2001 Basis of recording: Other General government includes: Central Government; Valuation of public debt: Nominal value Primary domestic currency: Guinean franc Data last updated: 03/2018</t>
  </si>
  <si>
    <t>Source: Central Bank. And Ministry of Planning Latest actual data: 2016 Notes: Data prior to 1995 cannot be confirmed by national sources at this time. BOP Manual used: Balance of Payments and International Investment Position Manual, sixth edition (BPM6) Primary domestic currency: Guinean franc Data last updated: 03/2018</t>
  </si>
  <si>
    <t>Source: National Statistics Office Latest actual data: 2015 Notes: Data prior to 1997 cannot be confirmed by national sources at this time. National accounts manual used: System of National Accounts (SNA) 1993 GDP valuation: Market prices Start/end months of reporting year: January/December Base year: 2005 Chain-weighted: No Primary domestic currency: CFA franc Data last updated: 03/2018</t>
  </si>
  <si>
    <t>Source: National Statistics Office Latest actual data: 2017 Notes: Data prior to 1997 cannot be confirmed by national sources at this time. Harmonized prices: No. The data cover only the national capital, Bissau. Frequency of source data: Monthly Base year: 2008 Primary domestic currency: CFA franc Data last updated: 03/2018</t>
  </si>
  <si>
    <t>Source: Central Bank Latest actual data: 2015 Base year: 2010 Methodology used to derive volumes: Other Formula used to derive volumes: Laspeyres-type Chain-weighted: No Trade System: General trade Oil coverage: Secondary or refined products; Valuation of exports: Free on board (FOB) Valuation of imports: Cost, insurance, freight (CIF) Primary domestic currency: CFA franc Data last updated: 03/2018</t>
  </si>
  <si>
    <t>Source: International Financial Institution. Human Development Indicators. Latest actual data: 2004 Primary domestic currency: CFA franc Data last updated: 03/2018</t>
  </si>
  <si>
    <t>Source: Ministry of Finance or Treasury Latest actual data: 2016 Start/end months of reporting year: January/December GFS Manual used: Government Finance Statistics Manual (GFSM) 2001 Basis of recording: Accrual. Guinea-Bissau fiscal is anchored on an accrual basis. Only overall balance is presented on both cash and accrual basis. General government includes: Central Government;. General government is only composed of central government. Valuation of public debt: Nominal value Primary domestic currency: CFA franc Data last updated: 03/2018</t>
  </si>
  <si>
    <t>Source: Central Bank. Central Bank of West African States (BCEAO). Latest actual data: 2015 Notes: Data prior to 1997 cannot be confirmed by national sources at this time. BOP Manual used: Balance of Payments and International Investment Position Manual, sixth edition (BPM6). The data were recently produced and are rather of a poor quality. STA is working with the authorities to address issues. Primary domestic currency: CFA franc Data last updated: 03/2018</t>
  </si>
  <si>
    <t>Source: National Statistics Office Latest actual data: 2016 Notes: Components of GDP by expenditure after 2007 (private and public consumption, private and public investment) are estimates because authorities stopped producing the data. National accounts manual used: System of National Accounts (SNA) 1993 GDP valuation: Factor costs Start/end months of reporting year: January/December Base year: 2006. Previous base year 1988. Rebased to 2006 in 2009. GDP deflator not equal to 100 in base year (2006) because the nominal GDP at market prices includes indirect taxes. Chain-weighted: No Primary domestic currency: Guyana dollar Data last updated: 03/2018</t>
  </si>
  <si>
    <t>Source: National Statistics Office Latest actual data: 2016 Harmonized prices: No Frequency of source data: Monthly Base year: 2009. Base is December 2009. Primary domestic currency: Guyana dollar Data last updated: 03/2018</t>
  </si>
  <si>
    <t>Source: Bureau of Statistics and Central Bank Latest actual data: 2016 Base year: 1996 Methodology used to derive volumes: Weighted average of volume changes Formula used to derive volumes: Tornqvist Index Chain-weighted: Yes, from 1996. Rolling average of previous two years weights in total exports/imports Trade System: General trade Oil coverage: Secondary or refined products; Valuation of exports: Free on board (FOB) Valuation of imports: Cost, insurance, freight (CIF) Primary domestic currency: Guyana dollar Data last updated: 03/2018</t>
  </si>
  <si>
    <t>Source: International Financial Institution Latest actual data: 2012 Primary domestic currency: Guyana dollar Data last updated: 03/2018</t>
  </si>
  <si>
    <t>Source: Ministry of Finance or Treasury Latest actual data: 2016 Fiscal assumptions: Consistent with other sectors. Start/end months of reporting year: January/December GFS Manual used: Government Finance Statistics Manual (GFSM) 1986 Basis of recording: Cash General government includes: Central Government;Social Security Funds;Nonfinancial Public Corporation; Valuation of public debt: Nominal value Instruments included in gross and net debt: Currency and Deposits;. Net debt is equal to gross debt minus CG deposits in the banking system. In 2016, CG was borrowing from the CB, therefore, CG had no deposit and the net debt is equal to gross debt. Primary domestic currency: Guyana dollar Data last updated: 03/2018</t>
  </si>
  <si>
    <t>Source: Central Bank Latest actual data: 2016 BOP Manual used: Balance of Payments Manual, fifth edition (BPM5) Primary domestic currency: Guyana dollar Data last updated: 03/2018</t>
  </si>
  <si>
    <t>Source: National Statistics Office Latest actual data: 2016/17 National accounts manual used: System of National Accounts (SNA) 2008 GDP valuation: Market prices Start/end months of reporting year: October/September Base year: 1986/87. Fiscal year 1986-1987 Chain-weighted: No Primary domestic currency: Haitian gourde Data last updated: 03/2018</t>
  </si>
  <si>
    <t>Source: National Statistics Office Latest actual data: 2016/17 Harmonized prices: No Frequency of source data: Monthly Base year: 2005/06 Primary domestic currency: Haitian gourde Data last updated: 03/2018</t>
  </si>
  <si>
    <t>Source: Central Bank Latest actual data: 2016/17 Base year: 2005/06 Primary domestic currency: Haitian gourde Data last updated: 03/2018</t>
  </si>
  <si>
    <t>Source: IMF Staff Estimates Latest actual data: IMF staff estimates Primary domestic currency: Haitian gourde Data last updated: 03/2018</t>
  </si>
  <si>
    <t>Source: Ministry of Finance or Treasury Latest actual data: 2016/17 Notes: General Government only includes Central Government Start/end months of reporting year: October/September GFS Manual used: Government Finance Statistics Manual (GFSM) 2001 Basis of recording: Cash General government includes: Central Government; Valuation of public debt: Nominal value Primary domestic currency: Haitian gourde Data last updated: 03/2018</t>
  </si>
  <si>
    <t>Source: Central Bank Latest actual data: 2016/17 BOP Manual used: Balance of Payments Manual, fifth edition (BPM5) Primary domestic currency: Haitian gourde Data last updated: 03/2018</t>
  </si>
  <si>
    <t>Source: Central Bank Latest actual data: 2016. Estimates of the CBH, subject to change National accounts manual used: System of National Accounts (SNA) 1993 GDP valuation: Market prices Start/end months of reporting year: January/December Base year: 2000 Chain-weighted: No Primary domestic currency: Honduran lempira Data last updated: 03/2018</t>
  </si>
  <si>
    <t>Source: Central Bank Latest actual data: 2016 Harmonized prices: No Frequency of source data: Monthly Base year: 2000. March-2000 = 100 Primary domestic currency: Honduran lempira Data last updated: 03/2018</t>
  </si>
  <si>
    <t>Source: Central Bank Latest actual data: 2015 Base year: 2005 Methodology used to derive volumes: Other Formula used to derive volumes: Other Chain-weighted: No Trade System: General trade Excluded items in trade: Other; Oil coverage: Secondary or refined products; Valuation of exports: Free on board (FOB) Valuation of imports: Valued FOB Primary domestic currency: Honduran lempira Data last updated: 03/2018</t>
  </si>
  <si>
    <t>Source: Central Bank Latest actual data: 2016. Last population census Employment type: National definition Primary domestic currency: Honduran lempira Data last updated: 03/2018</t>
  </si>
  <si>
    <t>Source: National Statistics Office Latest actual data: 2001 Primary domestic currency: Honduran lempira Data last updated: 03/2018</t>
  </si>
  <si>
    <t>Source: Ministry of Finance or Treasury Latest actual data: 2016. preliminary Start/end months of reporting year: January/December GFS Manual used: Government Finance Statistics Manual (GFSM) 2014. Starting with the year 2008, data are provided by authorities in GFS2014. The prior data are based on GFS1986 Basis of recording: Accrual General government includes: Central Government;Local Government;Social Security Funds;Nonfinancial Public Corporation;Other; Valuation of public debt: Nominal value Primary domestic currency: Honduran lempira Data last updated: 03/2018</t>
  </si>
  <si>
    <t>Source: Central Bank Latest actual data: 2015 Notes: Balance of current account includes HIPC grants from IMF, IDB, World Bank, DFID, and FIDA. Interest are on accrual basis; that is, they include the debit entry of "accumulation of arrears on interest." BOP Manual used: Balance of Payments Manual, fifth edition (BPM5) Primary domestic currency: Honduran lempira Data last updated: 03/2018</t>
  </si>
  <si>
    <t>Source: National Statistics Office. Data retrieved from CEIC Latest actual data: 2017 National accounts manual used: System of National Accounts (SNA) 2008 GDP valuation: Market prices Start/end months of reporting year: January/December Base year: 2015 Chain-weighted: Yes, from 1980 Primary domestic currency: Hong Kong dollar Data last updated: 03/2018</t>
  </si>
  <si>
    <t>Source: National Statistics Office. Data retrieved from CEIC Latest actual data: 2017 Notes: Hong Kong Authorities change the weights for Composite CPI every 5 years. From Oct 2009, the series with 2010 weights are used; between Oct 2004 and Sep 2009, the series with 2005 weights are used; between Oct 1999 and Sep 2004, the series with 2000 weights are used to splice; prior to Sep 1999, the series with 1995 weight. Harmonized prices: No Frequency of source data: Monthly Base year: 2015. HK: Composite Consumer Price Index (10/14-9/15=100) Primary domestic currency: Hong Kong dollar Data last updated: 03/2018</t>
  </si>
  <si>
    <t>Source: CEIC Latest actual data: 2016. Balance of Payments series latest observation 2013. Customs Trade data latest observation is 2014. Base year: 2000 Methodology used to derive volumes: Deflation by unit value indexes (from customs data) Formula used to derive volumes: Use the value index, unit value index and quantum index to measure the changes in value, prices and volume of external merchandise trade respectively. Chain-weighted: No Trade System: General trade Excluded items in trade: In transit;Other;. Exclude Transaction in gold and specie Oil coverage: Primary or unrefined products;Secondary or refined products;. By country and commodity SITC 2nd digit Valuation of exports: Free on board (FOB) Valuation of imports: Cost, insurance, freight (CIF) Primary domestic currency: Hong Kong dollar Data last updated: 03/2018</t>
  </si>
  <si>
    <t>Source: CEIC Latest actual data: 2017 Employment type: National definition Primary domestic currency: Hong Kong dollar Data last updated: 03/2018</t>
  </si>
  <si>
    <t>Source: CEIC Latest actual data: 2017 Primary domestic currency: Hong Kong dollar Data last updated: 03/2018</t>
  </si>
  <si>
    <t>Source: National Statistics Office. Data retrieved from CEIC Latest actual data: 2016/17 Fiscal assumptions: Projections are based on the authorities? medium-term fiscal projections on expenditures. Start/end months of reporting year: April/March GFS Manual used: Government Finance Statistics Manual (GFSM) 2001 Basis of recording: Cash General government includes: Central Government; Valuation of public debt: Face value Instruments included in gross and net debt: Securities Other than Shares;. The definition of general government gross debt is revised to include debt liabilities identified in Hong Kong SAR's consolidated financial statement. It excludes the debt issued under the "bond fund" or provision for pension. As a result, the debt level is significantly lower. Primary domestic currency: Hong Kong dollar Data last updated: 03/2018</t>
  </si>
  <si>
    <t>Source: National Statistics Office. Data retrieved from CEIC Latest actual data: 2016 BOP Manual used: Balance of Payments and International Investment Position Manual, sixth edition (BPM6). In accordance with the requirements in the Special Data Dissemination Standard (IMF) Primary domestic currency: Hong Kong dollar Data last updated: 03/2018</t>
  </si>
  <si>
    <t>Source: National Statistics Office Latest actual data: 2017. Preliminary Notes: We maintain data only after 1995, as this is what the Statistical office provides. National accounts manual used: European System of Accounts (ESA) 2010 GDP valuation: Market prices Start/end months of reporting year: January/December Base year: 2005 Chain-weighted: Yes, from 2005. Changes in inventories is an estimate. Primary domestic currency: Hungarian forint Data last updated: 03/2018</t>
  </si>
  <si>
    <t>Source: International Financial Institution Latest actual data: 2017 Harmonized prices: No Frequency of source data: Monthly Base year: 2010 Primary domestic currency: Hungarian forint Data last updated: 03/2018</t>
  </si>
  <si>
    <t>Source: Central Bank. The Central bank's original source is the National Statistical Office Latest actual data: 2017 Base year: 2005 Methodology used to derive volumes: Other Formula used to derive volumes: Laspeyres-type Chain-weighted: No Trade System: General trade Excluded items in trade: Other; Oil coverage: Other; Valuation of exports: Free on board (FOB) Valuation of imports: Cost, insurance, freight (CIF) Primary domestic currency: Hungarian forint Data last updated: 03/2018</t>
  </si>
  <si>
    <t>Source: National Statistics Office Latest actual data: 2016. Economically active population aged 15-64. Employment type: Harmonized ILO definition Primary domestic currency: Hungarian forint Data last updated: 03/2018</t>
  </si>
  <si>
    <t>Source: National Statistics Office. Hungarian Central Statistical Office (HCSO) Latest actual data: 2016 Primary domestic currency: Hungarian forint Data last updated: 03/2018</t>
  </si>
  <si>
    <t>Source: Ministry of Economy and/or Planning. Ministry of National Economy; Eurostat Latest actual data: 2016. Preliminary Fiscal assumptions: Fiscal projections include IMF staff projections of the macroeconomic framework and of the impact of recent legislative measures, as well as fiscal policy plans announced in the 2018 budget. Start/end months of reporting year: January/December GFS Manual used: European System of Accounts (ESA) 2010 Basis of recording: Accrual General government includes: Central Government;Local Government;Social Security Funds;Nonmonetary Financial Public Corporations;. State Government does not apply to Hungary Valuation of public debt: Face value Primary domestic currency: Hungarian forint Data last updated: 03/2018</t>
  </si>
  <si>
    <t>Source: Central Bank Latest actual data: 2017 BOP Manual used: Balance of Payments and International Investment Position Manual, sixth edition (BPM6) Primary domestic currency: Hungarian forint Data last updated: 03/2018</t>
  </si>
  <si>
    <t>Source: National Statistics Office Latest actual data: 2017 National accounts manual used: European System of Accounts (ESA) 2010 GDP valuation: Market prices Start/end months of reporting year: January/December Base year: 2005 Chain-weighted: Yes, from 1990 Primary domestic currency: Icelandic krуna Data last updated: 03/2018</t>
  </si>
  <si>
    <t>Source: National Statistics Office Latest actual data: 2017 Harmonized prices: No Frequency of source data: Monthly Base year: 1997. Base period is 1997Q1. Primary domestic currency: Icelandic krуna Data last updated: 03/2018</t>
  </si>
  <si>
    <t>Source: National Statistics Office Latest actual data: 2017 Base year: 2005 Methodology used to derive volumes: Deflation by unit value indexes (from customs data) Formula used to derive volumes: Fisher Chain-weighted: Yes, from 1990 Trade System: Special trade Excluded items in trade: In transit;Re-imports;. In accordance with ESA 2010. Oil coverage: Petroleum, petroleum products Valuation of exports: Free on board (FOB) Valuation of imports: Free on board (FOB) Primary domestic currency: Icelandic krуna Data last updated: 03/2018</t>
  </si>
  <si>
    <t>Source: Labor Directorate Latest actual data: 2017 Notes: LHEM series is from the OECD, hourly earnings in the manufacturing sector Employment type: Other Primary domestic currency: Icelandic krуna Data last updated: 03/2018</t>
  </si>
  <si>
    <t>Source: National Statistics Office Latest actual data: 2017 Primary domestic currency: Icelandic krуna Data last updated: 03/2018</t>
  </si>
  <si>
    <t>Source: National Statistics Office Latest actual data: 2016 Start/end months of reporting year: January/December GFS Manual used: Government Finance Statistics Manual (GFSM) 2001 Basis of recording: Accrual General government includes: Central Government;State Government;Social Security Funds; Valuation of public debt: Face value Instruments included in gross and net debt: Securities Other than Shares;Loans;. Gross debt follows the Maastricht definition of gross debt, and excludes other accounts payable. Net debt is calculated as gross debt minus assets in the form of currency and deposits. Primary domestic currency: Icelandic krуna Data last updated: 03/2018</t>
  </si>
  <si>
    <t>Source: Central Bank Latest actual data: 2017 BOP Manual used: Balance of Payments and International Investment Position Manual, sixth edition (BPM6) Primary domestic currency: Icelandic krуna Data last updated: 03/2018</t>
  </si>
  <si>
    <t>Source: National Statistics Office. The original data is in fiscal years, which begins in April and ends in March, to match with authorities' reporting methods. Latest actual data: 2016/17. Official data for the latest year are revised estimates. Data available on quarter-by-quarter basis. National accounts manual used: System of National Accounts (SNA) 2008 GDP valuation: Market prices Start/end months of reporting year: April/March Base year: 2011/12. The base year is by Fiscal Year, which is April to March (e.g. FY2004: April 2004 ? March 2005). Growth rates of real GDP calculated from 1998 to 2011 are as per national accounts with base year 2004/05, and thereafter are as per national accounts with base year 2011/12 Chain-weighted: No Primary domestic currency: Indian rupee Data last updated: 03/2018</t>
  </si>
  <si>
    <t>Source: National Statistics Office. The original data are in monthly. IMF staff collapsed it to fiscal year data. Latest actual data: 2016/17 Harmonized prices: No. CPI-National (CY2006M1 forward) is used spliced with CPI-Industrial Workers (CY2005M12 backward) [20011=100]. Frequency of source data: Monthly Base year: 2011/12. Data issued by the authorities for year 2001 is not 100 Primary domestic currency: Indian rupee Data last updated: 03/2018</t>
  </si>
  <si>
    <t>Source: Central Bank Latest actual data: 2016/17 Base year: 2011/12 Methodology used to derive volumes: Deflation by survey-based price indexes Formula used to derive volumes: Laspeyres-type Chain-weighted: No Trade System: General trade Excluded items in trade: In transit; Oil coverage: Primary or unrefined products;Secondary or refined products; Valuation of exports: Free on board (FOB) Valuation of imports: Cost, insurance, freight (CIF) Primary domestic currency: Indian rupee Data last updated: 03/2018</t>
  </si>
  <si>
    <t>Source: National Statistics Office Latest actual data: 2012/13 Primary domestic currency: Indian rupee Data last updated: 03/2018</t>
  </si>
  <si>
    <t>Source: Ministry of Finance or Treasury. and IMF staff calculations Latest actual data: 2016/17. State Level data arrive with significantly longer lag than Central data. Fiscal assumptions: Historical data are based on budgetary execution data. Projections are based on available information on the authorities? fiscal plans, with adjustments for IMF staff assumptions. Subnational data are incorporated with a lag of up to two years; general government data are thus finalized well after central government data. IMF and Indian presentations differ, particularly regarding divestment and license auction proceeds, net versus gross recording of revenues in certain minor categories, and some public sector lending. Start/end months of reporting year: April/March. The original data from the authority is on FY (Apr/Mar) basis. GFS Manual used: Government Finance Statistics Manual (GFSM) 2001. Authority reported in GFSM 1986, staffs converted to GFSM 2001 Basis of recording: Cash General government includes: Central Government;State Government;. This is according to the authorities' account standards. Valuation of public debt: Nominal value. Authorities debt figures often Instruments included in gross and net debt: Securities Other than Shares;Loans;Other Primary domestic currency: Indian rupee Data last updated: 03/2018</t>
  </si>
  <si>
    <t>Source: Central Bank Latest actual data: 2016/17 BOP Manual used: Balance of Payments and International Investment Position Manual, sixth edition (BPM6). Data converted from BPM5 to BPM6 by staff. Primary domestic currency: Indian rupee Data last updated: 03/2018</t>
  </si>
  <si>
    <t>Source: National Statistics Office. Accessed via Haver Data. Latest actual data: 2017 National accounts manual used: System of National Accounts (SNA) 2008. National account SNA 2008 was  released in 2015 and the authorities publish data from 2010 only. Whenever applicable, the desks use spliced series from Haver for data prior 2010. GDP valuation: Market prices Start/end months of reporting year: January/December Base year: 2010 Chain-weighted: No Primary domestic currency: Indonesian rupiah Data last updated: 03/2018</t>
  </si>
  <si>
    <t>Source: National Statistics Office. Accessed via CEIC Latest actual data: 2017 Harmonized prices: No. Survey of 66 cities. Frequency of source data: Monthly Base year: 2012. The authorities issue 2012=100 data for 2013 onward. Data prior 2013 were ratio spliced using previous base year data (2007=100). The result for 2012 is not equal 100. Primary domestic currency: Indonesian rupiah Data last updated: 03/2018</t>
  </si>
  <si>
    <t>Source: National Statistics Office. Accessed via CEIC Latest actual data: 2017 Base year: 2000 Methodology used to derive volumes: Other Formula used to derive volumes: Laspeyres-type Chain-weighted: No Trade System: General trade Excluded items in trade: Goods of diplomat, a part of goods directly exported/imported by armed forces, goods for expeditions and exhibition shows. Oil coverage: Primary or unrefined products;Secondary or refined products; Valuation of exports: Free on board (FOB) Valuation of imports: Other Primary domestic currency: Indonesian rupiah Data last updated: 03/2018</t>
  </si>
  <si>
    <t>Source: National Statistics Office. Accessed via CEIC Latest actual data: 2017 Employment type: National definition Primary domestic currency: Indonesian rupiah Data last updated: 03/2018</t>
  </si>
  <si>
    <t>Source: BPS (Statistics Indonesia) and staff estimates. Latest actual data: 2017 Primary domestic currency: Indonesian rupiah Data last updated: 03/2018</t>
  </si>
  <si>
    <t>Source: Ministry of Finance or Treasury Latest actual data: 2016 Fiscal assumptions: IMF projections are based on moderate tax policy and administration reforms, fuel subsidy pricing reforms introduced since January 2015, and a gradual increase in social and capital spending over the medium term in line with fiscal space Start/end months of reporting year: January/December. From 2000 onward GFS Manual used: Government Finance Statistics Manual (GFSM) 2001 Basis of recording: Cash. The budget in Indonesia is reported on cash basis. There is an ongoing project to change to accrual basis in their reporting in the coming years. General government includes: Central Government;Local Government;. The general government composition consists of Central Government and Subnational levels, including Provinces and municipalities. Social Security Funds will be included in the general government reporting in the future. Valuation of public debt: Face value. Book value Instruments included in gross and net debt: Securities Other than Shares;Loans Primary domestic currency: Indonesian rupiah Data last updated: 03/2018</t>
  </si>
  <si>
    <t>Source: Central Bank. Accessed via CEIC Database Latest actual data: 2017 Notes: The authorities have revised the balance of payments to "Balance of Payments Manual, 6th edition" standards for data starting in 2010. Prior to 2010, converted BPM5 data are used. BOP Manual used: Balance of Payments and International Investment Position Manual, sixth edition (BPM6) Primary domestic currency: Indonesian rupiah Data last updated: 03/2018</t>
  </si>
  <si>
    <t>Source: Central Bank Latest actual data: 2016/17 Notes: GDP in current prices in U.S. dollars is calculated by using the official exchange rate of the Central Bank of Iran (CBI), except for the years 2011- 2015 when the applicable exchange rate is a weighted average of the CBI official exchange rate and the parallel market exchange rate. National accounts manual used: System of National Accounts (SNA) 1993 GDP valuation: Market prices. Data refer to fiscal years Start/end months of reporting year: April/March. n.a. Base year: 2011/12. 2011/12=100 Chain-weighted: No Primary domestic currency: Iranian rial Data last updated: 03/2018</t>
  </si>
  <si>
    <t>Source: Central Bank Latest actual data: 2016/17 Notes: Data prior to 1990 cannot be confirmed by national sources at this time. Harmonized prices: No. Data refer to fiscal years Frequency of source data: Monthly. n.a. Base year: 2016/17. 2016/17=100 Primary domestic currency: Iranian rial Data last updated: 03/2018</t>
  </si>
  <si>
    <t>Source: Central Bank Latest actual data: 2016/17 Notes: Data prior to 1990 cannot be confirmed by national sources at this time. Base year: 2000/01 Methodology used to derive volumes: Deflation by unit value indexes (from customs data) Formula used to derive volumes: Laspeyres-type Chain-weighted: No Trade System: General trade Oil coverage: Primary or unrefined products;Secondary or refined products; Valuation of exports: Free on board (FOB) Valuation of imports: Other Primary domestic currency: Iranian rial Data last updated: 03/2018</t>
  </si>
  <si>
    <t>Source: National Statistics Office Latest actual data: 2016/17 Employment type: National definition Primary domestic currency: Iranian rial Data last updated: 03/2018</t>
  </si>
  <si>
    <t>Source: National Statistics Office Latest actual data: 2016/17 Primary domestic currency: Iranian rial Data last updated: 03/2018</t>
  </si>
  <si>
    <t>Source: Ministry of Finance or Treasury Latest actual data: 2016/17 Notes: Excludes Targeted Subsidy Organization and National Development Fund Start/end months of reporting year: April/March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Primary domestic currency: Iranian rial Data last updated: 03/2018</t>
  </si>
  <si>
    <t>Source: Central Bank Latest actual data: 2016/17 Notes: Data prior to 1990 cannot be confirmed by national sources at this time. BOP Manual used: Balance of Payments Manual, fifth edition (BPM5) Primary domestic currency: Iranian rial Data last updated: 03/2018</t>
  </si>
  <si>
    <t>Source: National Statistics Office Latest actual data: 2016 National accounts manual used: 1968/93 SNA. GDP valuation: Market prices Start/end months of reporting year: January/December Base year: 2007. Base year rebased from 1988 to 2007 in end-2014. Chain-weighted: No Primary domestic currency: Iraqi dinar  Data last updated: 03/2018</t>
  </si>
  <si>
    <t>Source: National Statistics Office Latest actual data: 2016 Harmonized prices: No Frequency of source data: Monthly Base year: 2007. New base year introduced in Jan 2010 Primary domestic currency: Iraqi dinar  Data last updated: 03/2018</t>
  </si>
  <si>
    <t>Source: National Statistics Office Latest actual data: 2013 Primary domestic currency: Iraqi dinar  Data last updated: 03/2018</t>
  </si>
  <si>
    <t>Source: Ministry of Finance or Treasury Latest actual data: 2016 Start/end months of reporting year: January/December GFS Manual used: Government Finance Statistics Manual (GFSM) 2001 Basis of recording: Cash General government includes: Central Government; Valuation of public debt: Current market value Primary domestic currency: Iraqi dinar  Data last updated: 03/2018</t>
  </si>
  <si>
    <t>Source: Central Bank Latest actual data: 2016. Estimates based on authorities' figures. BOP Manual used: Balance of Payments Manual, fifth edition (BPM5) Primary domestic currency: Iraqi dinar  Data last updated: 03/2018</t>
  </si>
  <si>
    <t>Source: National Statistics Office. Central Statistical Office of Ireland (CSO) Latest actual data: 2017 Notes: Prior to 1995 Real GDP is calculated using implied growth rates and excludes services produced by financial intermediaries (FISIM). National accounts manual used: European System of Accounts (ESA) 2010. The revision of NAs in accordance with ESA 2010 starts in 1997. GDP valuation: Market prices Start/end months of reporting year: January/December Base year: 2015. Base year changes every year. Chain-weighted: Yes, from 1995 Primary domestic currency: Euro Data last updated: 03/2018</t>
  </si>
  <si>
    <t>Source: National Statistics Office. Central Statistical Office of Ireland (CSO) Latest actual data: 2017 Harmonized prices: Yes Frequency of source data: Monthly Base year: 2015 Primary domestic currency: Euro Data last updated: 03/2018</t>
  </si>
  <si>
    <t>Source: National Statistics Office. Central Statistical Office of Ireland (CSO) Latest actual data: 2017 Base year: 2015. Base year changes every year. Methodology used to derive volumes: Other Formula used to derive volumes: Fisher. Fisher chain-linked estimate is used for the annual data. Chain-weighted: Yes, from 1995 Trade System: General trade Excluded items in trade: In transit;Low valued; Oil coverage: Primary or unrefined products;Secondary or refined products; Valuation of exports: Free on board (FOB) Valuation of imports: Cost, insurance, freight (CIF) Primary domestic currency: Euro Data last updated: 03/2018</t>
  </si>
  <si>
    <t>Source: National Statistics Office. Central Statistical Office of Ireland (CSO), data is from the Labor Force Survey (LFS) and is the average of the quarterly observations. Latest actual data: 2016 Employment type: Harmonized ILO definition Primary domestic currency: Euro Data last updated: 03/2018</t>
  </si>
  <si>
    <t>Source: National Statistics Office. Central Statistical Office of Ireland (CSO). Latest actual data: 2017 Primary domestic currency: Euro Data last updated: 03/2018</t>
  </si>
  <si>
    <t>Source: Ministry of Finance or Treasury. Eurostat Latest actual data: 2016 Fiscal assumptions: Fiscal projections are based on the country's Budget 2018. Start/end months of reporting year: January/December GFS Manual used: Government Finance Statistics Manual (GFSM) 2001 Basis of recording: Accrual General government includes: Central Government;Local Government;Social Security Funds;Other; Valuation of public debt: Nominal value Instruments included in gross and net debt: Currency and Deposits;Securities Other than Shares;Loans;. Gross debt follows the Maastricht definition of gross debt, and excludes other accounts payable. Net debt is defined as gross debt less currency and deposits, debt securities, and loans. Primary domestic currency: Euro Data last updated: 03/2018</t>
  </si>
  <si>
    <t>Source: National Statistics Office. Central Statistical Office of Ireland (CSO) Latest actual data: 2017 BOP Manual used: Balance of Payments and International Investment Position Manual, sixth edition (BPM6) Primary domestic currency: Euro Data last updated: 03/2018</t>
  </si>
  <si>
    <t>Source: National Statistics Office Latest actual data: 2017 National accounts manual used: System of National Accounts (SNA) 2008. The System of National Accounts was revised in August 2013 in accordance with changes in the new System of National Accounts 2008. GDP valuation: Market prices Start/end months of reporting year: January/December Base year: 2015 Chain-weighted: Yes, from 1995 Primary domestic currency: Israeli shekel Data last updated: 03/2018</t>
  </si>
  <si>
    <t>Source: National Statistics Office. NSO and Haver Latest actual data: 2017 Harmonized prices: No Frequency of source data: Monthly Base year: 2016 Primary domestic currency: Israeli shekel Data last updated: 03/2018</t>
  </si>
  <si>
    <t>Source: Haver Analytics Latest actual data: 2017 Base year: 2010 Methodology used to derive volumes: Deflation by survey-based price indexes Formula used to derive volumes: Fisher Chain-weighted: Yes, from 1995 Trade System: Special trade Excluded items in trade: In transit; Oil coverage: Primary or unrefined products;Secondary or refined products; Valuation of exports: Free on board (FOB) Valuation of imports: Cost, insurance, freight (CIF) Primary domestic currency: Israeli shekel Data last updated: 03/2018</t>
  </si>
  <si>
    <t>Source: National Statistics Office Latest actual data: 2017 Employment type: National definition. Seasonally adjusted. Primary domestic currency: Israeli shekel Data last updated: 03/2018</t>
  </si>
  <si>
    <t>Source: International Financial Institution Latest actual data: 2017 Primary domestic currency: Israeli shekel Data last updated: 03/2018</t>
  </si>
  <si>
    <t>Source: Ministry of Finance or Treasury. MoF and NSO Latest actual data: 2017 Fiscal assumptions: Historical data are based on Government Finance Statistics data prepared by the Central Bureau of Statistics. The central government deficit is assumed to remain at the current ceiling level of 2.9 percent of GDP throughout the projection period, rather than declining in line with medium-term fiscal targets, consistent with long experience of revisions to those targets. Start/end months of reporting year: January/December GFS Manual used: Government Finance Statistics Manual (GFSM) 2001 Basis of recording: Quasi-accrual basis. General government includes: Central Government;Local Government;Social Security Funds; Valuation of public debt: Nominal value Instruments included in gross and net debt: Currency and Deposits;Securities Other than Shares;Loans;. Net debt subtracts liquidity financial assets from gross debt Primary domestic currency: Israeli shekel Data last updated: 03/2018</t>
  </si>
  <si>
    <t>Source: National Statistics Office. NSO and Haver Latest actual data: 2017 BOP Manual used: Balance of Payments and International Investment Position Manual, sixth edition (BPM6) Primary domestic currency: Israeli shekel Data last updated: 03/2018</t>
  </si>
  <si>
    <t>Source: National Statistics Office Latest actual data: 2016 National accounts manual used: European System of Accounts (ESA) 2010. ESA2010 GDP valuation: Gross domestic product, chained Start/end months of reporting year: January/December Base year: 2010 Chain-weighted: Yes, from 1980 Primary domestic currency: Euro Data last updated: 03/2018</t>
  </si>
  <si>
    <t>Source: National Statistics Office Latest actual data: 2016 Base year: 2005 Methodology used to derive volumes: Deflation by unit value indexes (from customs data) Chain-weighted: Yes, from 2000 Trade System: General trade Valuation of exports: Free on board (FOB) Valuation of imports: Cost, insurance, freight (CIF) Primary domestic currency: Euro Data last updated: 03/2018</t>
  </si>
  <si>
    <t>Source: National Statistics Office Latest actual data: 2016 Fiscal assumptions: IMF staff estimates and projections are based on the fiscal plans included in the government?s 2018 draft budget plan and September 2017 Update to the Economic and Financial Document. Start/end months of reporting year: January/December GFS Manual used: Government Finance Statistics Manual (GFSM) 2001 Basis of recording: Accrual General government includes: Central Government;Local Government;Social Security Funds; Valuation of public debt: Face value Instruments included in gross and net debt: Gross debt follows the Maastricht definition of gross debt. We exclude more items from gross debt and not just other accounts payable. Primary domestic currency: Euro Data last updated: 03/2018</t>
  </si>
  <si>
    <t>Source: National Statistics Office Latest actual data: 2016 BOP Manual used: Balance of Payments and International Investment Position Manual, sixth edition (BPM6) Primary domestic currency: Euro Data last updated: 03/2018</t>
  </si>
  <si>
    <t>Source: National Statistics Office Latest actual data: 2016 National accounts manual used: System of National Accounts (SNA) 1993 GDP valuation: Market prices Start/end months of reporting year: January/December Base year: 2007. Base year was changed from 2003 to 2007 for the Spring 2012 WEO round. Chain-weighted: No Primary domestic currency: Jamaica dollar Data last updated: 03/2018</t>
  </si>
  <si>
    <t>Source: National Statistics Office Latest actual data: 2016 Harmonized prices: No Frequency of source data: Monthly Base year: 2000 Primary domestic currency: Jamaica dollar Data last updated: 03/2018</t>
  </si>
  <si>
    <t>Source: Central Bank Latest actual data: 2016 Base year: 2005 Methodology used to derive volumes: Deflation by survey-based price indexes Formula used to derive volumes: Laspeyres-type Chain-weighted: No Trade System: General trade Excluded items in trade: In transit;Re-exports;Re-imports; Oil coverage: Primary or unrefined products;Secondary or refined products; Valuation of exports: Free on board (FOB) Valuation of imports: FOB is used. Primary domestic currency: Jamaica dollar Data last updated: 03/2018</t>
  </si>
  <si>
    <t>Source: International Financial Institution. National Statistics Office if data is not yet available in IFS. Latest actual data: 2016 Employment type: National definition Primary domestic currency: Jamaica dollar Data last updated: 03/2018</t>
  </si>
  <si>
    <t>Source: International Financial Institution. National Statistics Office if data is not yet available in IFS. Latest actual data: 2015 Primary domestic currency: Jamaica dollar Data last updated: 03/2018</t>
  </si>
  <si>
    <t>Source: Ministry of Finance or Treasury Latest actual data: 2016/17 Notes: All fiscal and debt series data in WEO are on fiscal year basis. Fiscal assumptions: Based on policies to be implemented under the EFF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Primary domestic currency: Jamaica dollar Data last updated: 03/2018</t>
  </si>
  <si>
    <t>Source: Central Bank. The framework for Jamaica has a historical residual which comes from how the framework records portfolio flows (to include errors and omissions). We have updated how the forecasts are calculated to account for most of this residual. Latest actual data: 2016 BOP Manual used: Balance of Payments Manual, fifth edition (BPM5) Primary domestic currency: Jamaica dollar Data last updated: 03/2018</t>
  </si>
  <si>
    <t>Source: Cabinet Office of Japan via Haver database. Latest actual data: 2017 Notes: The recent data revision does not cover years prior to 1994. National accounts manual used: System of National Accounts (SNA) 2008 GDP valuation: Market prices Start/end months of reporting year: January/December Base year: 2011 Chain-weighted: Yes, from 1980 Primary domestic currency: Japanese yen Data last updated: 03/2018</t>
  </si>
  <si>
    <t>Source: Ministry of Internal Affairs and Communications Latest actual data: 2017 Notes: Base year changed to 2015 on August 26, 2016. Harmonized prices: No Frequency of source data: Monthly Base year: 2015 Primary domestic currency: Japanese yen Data last updated: 03/2018</t>
  </si>
  <si>
    <t>Source: Cabinet Office of Japan via Haver database. Latest actual data: 2017 Base year: 1995 Methodology used to derive volumes: Deflation by survey-based price indexes Formula used to derive volumes: Based on the Balance of Payment Chain-weighted: No Trade System: General trade Excluded items in trade: Other; Oil coverage: Primary or unrefined products;Secondary or refined products;Other; Valuation of exports: Free on board (FOB). Based on the BOP Valuation of imports: Cost, insurance, freight (CIF). Based on the BOP Primary domestic currency: Japanese yen Data last updated: 03/2018</t>
  </si>
  <si>
    <t>Source: Cabinet Office of Japan via Haver database. Latest actual data: 2017 Employment type: National definition Primary domestic currency: Japanese yen Data last updated: 03/2018</t>
  </si>
  <si>
    <t>Source: Cabinet Office of Japan via Haver database. Latest actual data: 2017. Actual surveys are taken every 5 years with the latest one done in 2010. Other years are authorities estimates. Primary domestic currency: Japanese yen Data last updated: 03/2018</t>
  </si>
  <si>
    <t>Source: Cabinet Office of Japan via Haver database. Latest actual data: 2016. Authorities release fiscal data with a 10 month delay. Fiscal assumptions: The projections include fiscal measures already announced by the government, including the consumption tax hike in October 2019. Start/end months of reporting year: January/December GFS Manual used: Government Finance Statistics Manual (GFSM) 2014 Basis of recording: Accrual General government includes: Central Government;Local Government;Social Security Funds;. Government in Japan consists of 3 layers: central, prefectural,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Deposits;Securities Other than Shares;Loans;Insurance Technical Reserves;Other Accounts Receivable/Payable;Monetary Gold and SDRs;Other Primary domestic currency: Japanese yen Data last updated: 03/2018</t>
  </si>
  <si>
    <t>Source: Ministry of Finance or Treasury. Bank of Japan/ Ministry of Finance via Haver database Latest actual data: 2017 BOP Manual used: Balance of Payments and International Investment Position Manual, sixth edition (BPM6) Primary domestic currency: Japanese yen Data last updated: 03/2018</t>
  </si>
  <si>
    <t>Source: National Statistics Office Latest actual data: 2016 National accounts manual used: System of National Accounts (SNA) 1993 GDP valuation: Market prices Start/end months of reporting year: January/December Base year: 1994 Chain-weighted: No Primary domestic currency: Jordanian dinar Data last updated: 03/2018</t>
  </si>
  <si>
    <t>Source: National Statistics Office Latest actual data: 2016 Harmonized prices: No Frequency of source data: Monthly Base year: 2010 Primary domestic currency: Jordanian dinar Data last updated: 03/2018</t>
  </si>
  <si>
    <t>Source: Central Bank Latest actual data: 2016 Base year: 1994 Methodology used to derive volumes: Weighted average of volume changes Formula used to derive volumes: Other Chain-weighted: No Valuation of exports: Free on board (FOB) Valuation of imports: Other Primary domestic currency: Jordanian dinar Data last updated: 03/2018</t>
  </si>
  <si>
    <t>Source: National Statistics Office Latest actual data: 2016 Employment type: National definition Primary domestic currency: Jordanian dinar Data last updated: 03/2018</t>
  </si>
  <si>
    <t>Source: National Statistics Office Latest actual data: 2015 Primary domestic currency: Jordanian dinar Data last updated: 03/2018</t>
  </si>
  <si>
    <t>Source: Ministry of Finance or Treasury Latest actual data: 2016 Start/end months of reporting year: January/December GFS Manual used: Government Finance Statistics Manual (GFSM) 2001 Basis of recording: Cash General government includes: Central Government;Nonfinancial Public Corporation;. Central government up to 2012. Starting in 2013, the government balance includes direct transfers to NEPCO (4.3 and 2.7 percent of GDP in 2013 and 2014). Valuation of public debt: Face value Instruments included in gross and net debt: Currency and Deposits;Securities Other than Shares;Loans Primary domestic currency: Jordanian dinar Data last updated: 03/2018</t>
  </si>
  <si>
    <t>Source: Central Bank Latest actual data: 2016 BOP Manual used: Balance of Payments Manual, fifth edition (BPM5) Primary domestic currency: Jordanian dinar Data last updated: 03/2018</t>
  </si>
  <si>
    <t>Source: National Statistics Office Latest actual data: 2016 Notes: Data prior to 1996 cannot be confirmed by national sources at this time. National accounts manual used: System of National Accounts (SNA) 1993 GDP valuation: Market prices. Official GDP is calculated based on production, which does not match the total by expenditure?s components. Start/end months of reporting year: January/December Base year: 2007 Chain-weighted: Yes, from 1994 Primary domestic currency: Kazakhstani tenge Data last updated: 03/2018</t>
  </si>
  <si>
    <t>Source: Central Bank Latest actual data: 2016 Notes: Data prior to 1996 cannot be confirmed by national sources at this time. Harmonized prices: No Frequency of source data: Monthly Base year: 2000. Core consumer price base year is December 2010 Primary domestic currency: Kazakhstani tenge Data last updated: 03/2018</t>
  </si>
  <si>
    <t>Source: Central Bank Latest actual data: 2016 Base year: 2005 Chain-weighted: No Trade System: General trade Oil coverage: Primary or unrefined products;Secondary or refined products; Valuation of exports: Free on board (FOB) Valuation of imports: Cost, insurance, freight (CIF) Primary domestic currency: Kazakhstani tenge Data last updated: 03/2018</t>
  </si>
  <si>
    <t>Source: Haver Analytics Latest actual data: 2016 Employment type: National definition Primary domestic currency: Kazakhstani tenge Data last updated: 03/2018</t>
  </si>
  <si>
    <t>Source: National Statistics Office Latest actual data: 2015 Notes: Data prior to 1996 cannot be confirmed by national sources at this time. Primary domestic currency: Kazakhstani tenge Data last updated: 03/2018</t>
  </si>
  <si>
    <t>Source: National Statistics Office Latest actual data: 2016 Fiscal assumptions: Budget Law and staff projections Start/end months of reporting year: January/December GFS Manual used: Government Finance Statistics Manual (GFSM) 2001 Basis of recording: Accrual General government includes: Central Government;Local Government; Valuation of public debt: Nominal value Instruments included in gross and net debt: Currency and Deposits;Securities Other than Shares;Loans Primary domestic currency: Kazakhstani tenge Data last updated: 03/2018</t>
  </si>
  <si>
    <t>Source: Central Bank Latest actual data: 2016 Notes: Data prior to 1996 cannot be confirmed by national sources at this time. BOP Manual used: Balance of Payments and International Investment Position Manual, sixth edition (BPM6) Primary domestic currency: Kazakhstani tenge Data last updated: 03/2018</t>
  </si>
  <si>
    <t>Source: National Statistics Office Latest actual data: 2016 National accounts manual used: System of National Accounts (SNA) 2008 GDP valuation: Market prices Start/end months of reporting year: January/December Base year: 2009 Chain-weighted: No Primary domestic currency: Kenya shillings Data last updated: 03/2018</t>
  </si>
  <si>
    <t>Source: National Statistics Office Latest actual data: 2017 Harmonized prices: No Frequency of source data: Monthly Base year: 2000 Primary domestic currency: Kenya shillings Data last updated: 03/2018</t>
  </si>
  <si>
    <t>Source: Central Bank Latest actual data: 2017 Base year: 2009 Methodology used to derive volumes: Deflation by unit value indexes (from customs data) Chain-weighted: No Trade System: General trade Excluded items in trade: Re-exports;Re-imports; Oil coverage: Primary or unrefined products; Valuation of exports: Free on board (FOB) Valuation of imports: Cost, insurance, freight (CIF) Primary domestic currency: Kenya shillings Data last updated: 03/2018</t>
  </si>
  <si>
    <t>Source: National Statistics Office Latest actual data: 2013 Notes: National Statistical Office. Series from January 1998 to October 2005 was adjusted in line with methodology reported in the 2011 Article IV Staff Report Primary domestic currency: Kenya shillings Data last updated: 03/2018</t>
  </si>
  <si>
    <t>Source: Ministry of Finance or Treasury Latest actual data: 2017. Raw data is in fiscal year, which runs from July to June. Start/end months of reporting year: January/December. Reporting year is calendar year, done by taking the average of fiscal years. For example, 2000 is the average of 1999/2000 and 2000/2001. GFS Manual used: Government Finance Statistics Manual (GFSM) 2001 Basis of recording: Accrual General government includes: Central Government; Valuation of public debt: Current market value Primary domestic currency: Kenya shillings Data last updated: 03/2018</t>
  </si>
  <si>
    <t>Source: Central Bank Latest actual data: 2017 BOP Manual used: Balance of Payments and International Investment Position Manual, sixth edition (BPM6) Primary domestic currency: Kenya shillings Data last updated: 03/2018</t>
  </si>
  <si>
    <t>Source: National Statistics Office Latest actual data: 2016 National accounts manual used: System of National Accounts (SNA) 2008 GDP valuation: Market prices Start/end months of reporting year: January/December Base year: 2006 Chain-weighted: No Primary domestic currency: Australian dollar Data last updated: 04/2018</t>
  </si>
  <si>
    <t>Source: National Statistics Office Latest actual data: 2016 Harmonized prices: No Frequency of source data: Monthly Base year: 2005 Primary domestic currency: Australian dollar Data last updated: 04/2018</t>
  </si>
  <si>
    <t>Source: National Statistics Office Latest actual data: 2016 Primary domestic currency: Australian dollar Data last updated: 04/2018</t>
  </si>
  <si>
    <t>Source: National Statistics Office Latest actual data: 2015 Primary domestic currency: Australian dollar Data last updated: 04/2018</t>
  </si>
  <si>
    <t>Source: Ministry of Finance or Treasury Latest actual data: 2016 Start/end months of reporting year: January/December GFS Manual used: Government Finance Statistics Manual (GFSM) 1986. GFS manual adjusted for data shortcomings Basis of recording: Cash General government includes: Central Government;Local Government Primary domestic currency: Australian dollar Data last updated: 04/2018</t>
  </si>
  <si>
    <t>Source: National Statistics Office Latest actual data: 2016 BOP Manual used: Balance of Payments and International Investment Position Manual, sixth edition (BPM6) Primary domestic currency: Australian dollar Data last updated: 04/2018</t>
  </si>
  <si>
    <t>Source: Central Bank. The Bank of Korea revised the national accounts data when adopting the 2008 System of National Accounts (SNA). Official data are only available from 2000. Data prior to 2000 were obtained by applying the growth rates of the previous data series and should be treated as provisional. Latest actual data: 2017 National accounts manual used: System of National Accounts (SNA) 2008 GDP valuation: Market prices Start/end months of reporting year: January/December Base year: 2010 Chain-weighted: Yes, from before 1980 Primary domestic currency: Korean won Data last updated: 03/2018</t>
  </si>
  <si>
    <t>Source: National Statistics Office Latest actual data: 2017 Harmonized prices: No Frequency of source data: Monthly Base year: 2015 Primary domestic currency: Korean won Data last updated: 03/2018</t>
  </si>
  <si>
    <t>Source: Central Bank Latest actual data: 2017 Base year: 2005 Methodology used to derive volumes: Weighted average of volume changes Formula used to derive volumes: Other Chain-weighted: No Trade System: General trade Excluded items in trade: In transit;Re-imports;Other;. For other, the following goods are excluded from trade statistics: Goods sold where duration of storage has expired according to the provision of Article 208 of Customs Act; Goods reserved to national treasury according to the provision of Article 126 of Customs Act; Goods destructed or scrapped according to the provision of Article 127 of Customs Act; Goods forfeited or additionally collected according to the provision of Article 128 of Customs Act; Goods lost, stolen, depreciated or destroyed in bonded area; Goods in bonded sales shop;  Goods in transit through Korea; Goods returned prior to import clearance; Monetary gold and silver, negotiable securities, and monetary coins and paper money in current circulation; Goods of A.T.A Carnet; Goods consigned to diplomatic missions; Goods for improvement or repair; Goods temporarily imported or exported for international events, athletic meeting, exhibition, etc.; Goods leased less than one year or goods on operational lease; Goods considered to be samples for sales promotions; Vessels constructed in bonded factory under the condition of acquiring Korean nationality; Goods considered not relating to merchandise trade Oil coverage: Cannot verify. Valuation of exports: Free on board (FOB) Valuation of imports: Other Primary domestic currency: Korean won Data last updated: 03/2018</t>
  </si>
  <si>
    <t>Source: National Statistics Office Latest actual data: 2017 Employment type: National definition Primary domestic currency: Korean won Data last updated: 03/2018</t>
  </si>
  <si>
    <t>Source: National Statistics Office Latest actual data: 2015 Primary domestic currency: Korean won Data last updated: 03/2018</t>
  </si>
  <si>
    <t>Source: Ministry of Finance or Treasury Latest actual data: 2017 Notes: The series on general government debt does not include non-market non-profit institutions. Fiscal assumptions: The medium-term forecast incorporates the medium-term path for public spending announced by government. Start/end months of reporting year: January/December GFS Manual used: Government Finance Statistics Manual (GFSM) 2001 Basis of recording: Cash General government includes: Central Government;. For government gross/net debt only, general government includes central government and local governments. The series on general government debt does not include non-market non-profit institutions. Valuation of public debt: Nominal value Instruments included in gross and net debt: Currency and Deposits;Securities Other than Shares;Loans Primary domestic currency: Korean won Data last updated: 03/2018</t>
  </si>
  <si>
    <t>Source: Central Bank Latest actual data: 2017 BOP Manual used: Balance of Payments and International Investment Position Manual, sixth edition (BPM6) Primary domestic currency: Korean won Data last updated: 03/2018</t>
  </si>
  <si>
    <t>Source: National Statistics Office. We have received revised National Accounts data. Latest actual data: 2016 National accounts manual used: European System of Accounts (ESA) 2010 GDP valuation: Market prices Start/end months of reporting year: January/December Base year: 2015. Base year changes as new data is released - previous year's prices Chain-weighted: No Primary domestic currency: Euro Data last updated: 03/2018</t>
  </si>
  <si>
    <t>Source: National Statistics Office Latest actual data: 2016 Harmonized prices: No Frequency of source data: Monthly Base year: 2015 Primary domestic currency: Euro Data last updated: 03/2018</t>
  </si>
  <si>
    <t>Source: Central Bank Latest actual data: 2016 Base year: 2002 Methodology used to derive volumes: Other Formula used to derive volumes: Other Chain-weighted: No Trade System: Special trade Excluded items in trade: In transit; Valuation of exports: Free on board (FOB) Valuation of imports: Cost, insurance, freight (CIF) Primary domestic currency: Euro Data last updated: 03/2018</t>
  </si>
  <si>
    <t>Source: Census never done Latest actual data: IMF staff estimates Primary domestic currency: Euro Data last updated: 03/2018</t>
  </si>
  <si>
    <t>Source: Ministry of Finance or Treasury Latest actual data: 2016 Notes: Includes IFI and privatization-proceed financed capital projects, which are not part of the "fiscal rule" definition. Fiscal assumptions: Authorities Budget and medium-term expenditure framework as well as staff expectations. Start/end months of reporting year: January/December GFS Manual used: Other Basis of recording: Cash General government includes: Central Government;Local Government;Other; Valuation of public debt: Face value Primary domestic currency: Euro Data last updated: 03/2018</t>
  </si>
  <si>
    <t>Source: Central Bank Latest actual data: 2016 BOP Manual used: Balance of Payments Manual, fifth edition (BPM5) Primary domestic currency: Euro Data last updated: 03/2018</t>
  </si>
  <si>
    <t>Source: Ministry of Planning and Central Statistical Office Latest actual data: 2016 Notes: Real GDP data for the period 1990-2009 have been adjusted by desk economist to account for breaks in the source data. The breaks are associated with changes in the base year from 1984 to 1995, to 2000, and subsequently to 2010. Pre-revision data exist for the period prior to 1995. The nominal data were revised back to 1995. The latest revision of nominal and real data go to 2010. Using the pre-revision data, desk economist recalculated the constant price data for the period prior to 1995 so that y-o-y change of each component remains unchanged. A similar adjustment was made to the period 1995-2009. National accounts manual used: System of National Accounts (SNA) 1993 GDP valuation: Market prices Start/end months of reporting year: January/December Base year: 2010. Nominal data has been revised by country authorities, therefore, deflators do not add to 100 until the Real figures get revised. Chain-weighted: No Primary domestic currency: Kuwaiti dinar Data last updated: 03/2018</t>
  </si>
  <si>
    <t>Source: Ministry of Planning and Central Statistical Office Latest actual data: 2016 Harmonized prices: No Frequency of source data: Monthly Base year: 1997. Data reported by the authorities has 2007 as base year (new weights from 2007). Primary domestic currency: Kuwaiti dinar Data last updated: 03/2018</t>
  </si>
  <si>
    <t>Source: Central Bank Latest actual data: 2016. Latest data at constant prices is 2012 Base year: 2010. Nominal data has been revised by country authorities, therefore, deflators do not add to 100 until the Real figures get revised. Methodology used to derive volumes: Other Chain-weighted: No Trade System: General trade Oil coverage: Primary or unrefined products;Secondary or refined products; Valuation of exports: Free on board (FOB) Valuation of imports: Cost, insurance, freight (CIF) Primary domestic currency: Kuwaiti dinar Data last updated: 03/2018</t>
  </si>
  <si>
    <t>Source: National Statistics Office Latest actual data: 2015 Employment type: National definition Primary domestic currency: Kuwaiti dinar Data last updated: 03/2018</t>
  </si>
  <si>
    <t>Source: Ministry of Planning, Central Statistical Office, and Civil Information Authority Latest actual data: 2016 Primary domestic currency: Kuwaiti dinar Data last updated: 03/2018</t>
  </si>
  <si>
    <t>Source: Ministry of Finance or Treasury Latest actual data: 2016. latest source data are FY 2015/16 Fiscal assumptions: Staff projections Start/end months of reporting year: January/December. Source data comes in fiscal year (March/April) basis. Calendar year data calculated by IMF staff using a weighted average of the fiscal data. GFS Manual used: Government Finance Statistics Manual (GFSM) 1986 Basis of recording: Mixed. Some transactions recorded on accrual basis. General government includes: Central Government; Valuation of public debt: Nominal value Primary domestic currency: Kuwaiti dinar Data last updated: 03/2018</t>
  </si>
  <si>
    <t>Source: Central Bank Latest actual data: 2016 BOP Manual used: Balance of Payments and International Investment Position Manual, sixth edition (BPM6) Primary domestic currency: Kuwaiti dinar Data last updated: 03/2018</t>
  </si>
  <si>
    <t>Source: National Statistics Office Latest actual data: 2016 National accounts manual used: System of National Accounts (SNA) 1993 GDP valuation: Market prices Start/end months of reporting year: January/December Base year: 2005 Chain-weighted: No Primary domestic currency: Kyrgyz som Data last updated: 03/2018</t>
  </si>
  <si>
    <t>Source: National Statistics Office Latest actual data: 2017 Harmonized prices: No Frequency of source data: Monthly Base year: 2010 Primary domestic currency: Kyrgyz som Data last updated: 03/2018</t>
  </si>
  <si>
    <t>Source: Central Bank Latest actual data: 2016 Base year: 2005 Methodology used to derive volumes: Weighted average of volume changes Formula used to derive volumes: Laspeyres-type Chain-weighted: No Trade System: General trade Valuation of exports: Free on board (FOB) Valuation of imports: Cost, insurance, freight (CIF) Primary domestic currency: Kyrgyz som Data last updated: 03/2018</t>
  </si>
  <si>
    <t>Source: National Statistics Office Latest actual data: 2015 Employment type: National definition Primary domestic currency: Kyrgyz som Data last updated: 03/2018</t>
  </si>
  <si>
    <t>Source: National Statistics Office Latest actual data: 2015 Primary domestic currency: Kyrgyz som Data last updated: 03/2018</t>
  </si>
  <si>
    <t>Source: Ministry of Finance or Treasury Latest actual data: 2016 Start/end months of reporting year: January/December GFS Manual used: Not reported according to GFS Basis of recording: Cash General government includes: Central Government;Local Government;Social Security Funds; Valuation of public debt: Face value Primary domestic currency: Kyrgyz som Data last updated: 03/2018</t>
  </si>
  <si>
    <t>Source: Central Bank Latest actual data: 2016 BOP Manual used: Balance of Payments Manual, fifth edition (BPM5) Primary domestic currency: Kyrgyz som Data last updated: 03/2018</t>
  </si>
  <si>
    <t>Source: National Statistics Office Latest actual data: 2016 National accounts manual used: System of National Accounts (SNA) 1993 GDP valuation: Market prices. by Activity at Constant Price 2002 Start/end months of reporting year: January/December Base year: 2012 Chain-weighted: No Primary domestic currency: Lao kip Data last updated: 02/2018</t>
  </si>
  <si>
    <t>Source: National Statistics Office Latest actual data: 2016 Harmonized prices: No Frequency of source data: Monthly Base year: 2015. 2015M12=100 Primary domestic currency: Lao kip Data last updated: 02/2018</t>
  </si>
  <si>
    <t>Source: International Financial Institution. Direction of Trade Latest actual data: 2016 Base year: 2005 Methodology used to derive volumes: Other Formula used to derive volumes: Deflate by price indices provided by WEO Chain-weighted: Yes, from 2005 Valuation of exports: Free on board (FOB) Valuation of imports: Cost, insurance, freight (CIF) Primary domestic currency: Lao kip Data last updated: 02/2018</t>
  </si>
  <si>
    <t>Source: International Financial Institution Latest actual data: 2016 Primary domestic currency: Lao kip Data last updated: 02/2018</t>
  </si>
  <si>
    <t>Source: Ministry of Finance or Treasury Latest actual data: 2016 Start/end months of reporting year: January/December GFS Manual used: Government Finance Statistics Manual (GFSM) 2001 Basis of recording: Cash General government includes: Central Government Primary domestic currency: Lao kip Data last updated: 02/2018</t>
  </si>
  <si>
    <t>Source: Central Bank. Central Bank Latest actual data: 2016 BOP Manual used: Balance of Payments Manual, fifth edition (BPM5) Primary domestic currency: Lao kip Data last updated: 02/2018</t>
  </si>
  <si>
    <t>Source: National Statistics Office Latest actual data: 2017 National accounts manual used: European System of Accounts (ESA) 2010 GDP valuation: Market prices Start/end months of reporting year: January/December Base year: 2010 Chain-weighted: Yes, from 1995 Primary domestic currency: Euro Data last updated: 03/2018</t>
  </si>
  <si>
    <t>Source: Eurostat Latest actual data: 2017 Harmonized prices: Yes Frequency of source data: Monthly Base year: 2015 Primary domestic currency: Euro Data last updated: 03/2018</t>
  </si>
  <si>
    <t>Source: Central Bank Latest actual data: 2017 Base year: 2005 Methodology used to derive volumes: Weighted average of volume changes Formula used to derive volumes: Chain-linked Chain-weighted: Yes, from 2010 Trade System: General trade Excluded items in trade: In transit;Re-exports;Re-imports;Other;. Goods imported to customs warehouses from abroad and exported from customs warehouses abroad are excluded from the total Oil coverage: Other; Valuation of exports: Free on board (FOB) Valuation of imports: Cost, insurance, freight (CIF) Primary domestic currency: Euro Data last updated: 03/2018</t>
  </si>
  <si>
    <t>Source: National Statistics Office Latest actual data: 2017 Notes: Labor statistics are based on Labor Force Survey data, which were revised in 2011 in compliance with Population and Housing Census 2011 results; data before 2011 have not been revised yet. Employment type: Harmonized ILO definition Primary domestic currency: Euro Data last updated: 03/2018</t>
  </si>
  <si>
    <t>Source: Ministry of Finance or Treasury Latest actual data: 2017 Notes: Public debt covers debt of the general government excluding debt of the commercial companies and institutional units, reclassified by the Central Statistical Bureau (CSB) in the general government (central and local government) sector. It does not include liabilities in the form of other accounts payable. Start/end months of reporting year: January/December GFS Manual used: Government Finance Statistics Manual (GFSM) 1986 Basis of recording: Cash General government includes: Central Government;Local Government;Social Security Funds; Valuation of public debt: Nominal value Instruments included in gross and net debt: Currency and Deposits;Securities Other than Shares;Loans Primary domestic currency: Euro Data last updated: 03/2018</t>
  </si>
  <si>
    <t>Source: National Statistics Office. 2004-2014 Latest actual data: 2013. Data for 2004-2014 revised as per the latest data from the statistics office. National accounts manual used: System of National Accounts (SNA) 2008. Accounts were established according to the SNA 2008 but with simplified model adapted to Lebanon. GDP valuation: Market prices Start/end months of reporting year: January/December Base year: 2010. Used by Fund staff (the authorities use 2010 as base year). Chain-weighted: Yes, from 2010 Primary domestic currency: Lebanese pound Data last updated: 03/2018</t>
  </si>
  <si>
    <t>Source: National Statistics Office Latest actual data: 2015/16 Harmonized prices: No Frequency of source data: Monthly Base year: 2010/11. December 2010=100 Primary domestic currency: Lebanese pound Data last updated: 03/2018</t>
  </si>
  <si>
    <t>Source: Ministry of Finance or Treasury Latest actual data: 2015 Base year: 2005 Methodology used to derive volumes: Deflation by survey-based price indexes Formula used to derive volumes: Other Chain-weighted: No Trade System: Special trade Excluded items in trade: Re-imports; Oil coverage: Secondary or refined products; Valuation of exports: Free on board (FOB) Valuation of imports: Cost, insurance, freight (CIF) Primary domestic currency: Lebanese pound Data last updated: 03/2018</t>
  </si>
  <si>
    <t>Source: National Statistics Office. Also: IMF staff. Latest actual data: 2012. The 2007 households living conditions was the latest official survey. An update in 2010 was conducted under the Multiple Indicator Cluster Survey. Primary domestic currency: Lebanese pound Data last updated: 03/2018</t>
  </si>
  <si>
    <t>Source: Ministry of Finance or Treasury Latest actual data: 2015 Fiscal assumptions: Revenue projections are made based on the macroeconomic assumptions and revenue buoyancy of various taxes (as measures by elasticity measures and staff's understanding of the authorities' tax policy measures). On the spending side, projections reflect the authorities' projections, with a few deviations to take into account key macroeconomic assumptions (e.g., WEO oil price for subsidies to the electricity company). Monetary projections are based on key assumptions on deposits growth, dollarization and credit to private sector. Start/end months of reporting year: January/December GFS Manual used: Government Finance Statistics Manual (GFSM) 2001. GFSM 2001 has been adopted but should be refined. Budgetary expenditure data are reported on a modified cash basis, corresponding to the issuance of payment orders. Basis of recording: Mixed.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government?s accounts at the central bank. Primary domestic currency: Lebanese pound Data last updated: 03/2018</t>
  </si>
  <si>
    <t>Source: Central Bank. Also: IMF staff. Latest actual data: 2015 BOP Manual used: Balance of Payments Manual, fifth edition (BPM5). The authorities are moving to BPM6. Primary domestic currency: Lebanese pound Data last updated: 03/2018</t>
  </si>
  <si>
    <t>Source: National Statistics Office Latest actual data: 2015/16. 2015/2016 is latest actual data Notes: The national accounts real values have been updated from 2015 onwards. Prior to 2015 the data has been adjusted to produce smooth series with the use of splicing technique. These estimates continue to serve as proxies for historical series when complete information is unavailable. National accounts manual used: The authorities produce estimates of GDP on the basis of sectoral production GDP valuation: Market prices Start/end months of reporting year: April/March. Observations for NGDP_R[12/13] and NGDP[12/13] are saved in DMX in year 2012 Base year: 2012/13. 2012/2013 is base year Chain-weighted: No Primary domestic currency: Lesotho loti Data last updated: 03/2018</t>
  </si>
  <si>
    <t>Source: National Statistics Office Latest actual data: 2017 Harmonized prices: No Frequency of source data: Monthly Base year: 2016 Primary domestic currency: Lesotho loti Data last updated: 03/2018</t>
  </si>
  <si>
    <t>Source: Central Bank Latest actual data: 2016 Base year: 2005 Methodology used to derive volumes: Weighted average of volume changes Formula used to derive volumes: Laspeyres-type Chain-weighted: Yes, from 1982 Trade System: General trade Excluded items in trade: In transit;Re-exports;Re-imports; Oil coverage: Secondary or refined products;Other; Valuation of exports: Free on board (FOB) Valuation of imports: Cost, insurance, freight (CIF) Primary domestic currency: Lesotho loti Data last updated: 03/2018</t>
  </si>
  <si>
    <t>Source: National Statistics Office Latest actual data: 2006 Primary domestic currency: Lesotho loti Data last updated: 03/2018</t>
  </si>
  <si>
    <t>Source: Ministry of Finance or Treasury Latest actual data: 2016/17 Start/end months of reporting year: April/March GFS Manual used: Government Finance Statistics Manual (GFSM) 2001 Basis of recording: Cash General government includes: Central Government;Local Government; Valuation of public debt: Current market value Instruments included in gross and net debt: Securities Other than Shares;Loans Primary domestic currency: Lesotho loti Data last updated: 03/2018</t>
  </si>
  <si>
    <t>Source: Central Bank Latest actual data: 2016/17 BOP Manual used: Balance of Payments and International Investment Position Manual, sixth edition (BPM6) Primary domestic currency: Lesotho loti Data last updated: 03/2018</t>
  </si>
  <si>
    <t>Source: Central Bank of Liberia Latest actual data: 2016 Notes: Real GDP are in billions of U.S. dollars. The National Accounts data are staff estimates and are based on the preliminary results of the 2016 Household Income and Expenditure Survey, and of an ongoing STA technical assistance on National Accounts. The pre-2016 data were sliced with a constant ratio. These staff estimates will be replaced once official data become available. National accounts manual used: System of National Accounts (SNA) 1993. The National Accounts data are staff estimates and are based on the preliminary results of the 2016 Household Income and Expenditure Survey, and of an ongoing STA technical assistance on National Accounts. The pre-2016 data were sliced with a constant ratio. These staff estimates will be replaced once official data become available. GDP valuation: Market prices. Official data reported in billions of U.S. dollars. Start/end months of reporting year: January/December Base year: 1992 Chain-weighted: No Primary domestic currency: U.S. dollars Data last updated: 03/2018</t>
  </si>
  <si>
    <t>Source: Central Bank of Liberia Latest actual data: 2016 Harmonized prices: No Frequency of source data: Monthly Base year: 2000. 12-month average Primary domestic currency: U.S. dollars Data last updated: 03/2018</t>
  </si>
  <si>
    <t>Source: Central Bank. Central Bank of Liberia Latest actual data: 2015 Notes: The imports data for 2010-2017 were replaced by custom-based ASYCUDA data, which recently became available to the team. Exports data have been revised up based on the preliminary estimates of the GDP revision. These staff estimates will be replaced once official data become available. Base year: 2009 Methodology used to derive volumes: Deflation by survey-based price indexes Formula used to derive volumes: Laspeyres-type Chain-weighted: No Trade System: General trade Excluded items in trade: Other; Oil coverage: Other; Valuation of exports: Free on board (FOB) Valuation of imports: Cost, insurance, freight (CIF) Primary domestic currency: U.S. dollars Data last updated: 03/2018</t>
  </si>
  <si>
    <t>Source: National Statistics Office Latest actual data: 2009 Primary domestic currency: U.S. dollars Data last updated: 03/2018</t>
  </si>
  <si>
    <t>Source: Ministry of Finance or Treasury Latest actual data: 2016 Notes: Grants include most of off-budget grant disbursements. The fiscal data are observed from 2014, and the historical series are spliced. Debt relief was granted in 2009, which explained the high number for that year in general government net lending/borrowing. Start/end months of reporting year: January/December GFS Manual used: Government Finance Statistics Manual (GFSM) 2001 Basis of recording: Accrual General government includes: Central Government; Valuation of public debt: Face value Instruments included in gross and net debt: Currency and Deposits;Loans;Other Accounts Receivable/Payable Primary domestic currency: U.S. dollars Data last updated: 03/2018</t>
  </si>
  <si>
    <t>Source: Central Bank of Liberia Latest actual data: 2016 BOP Manual used: Balance of Payments Manual, fifth edition (BPM5). Authorities provided data in BPM5. Country team converted them to BPM6. Primary domestic currency: U.S. dollars Data last updated: 03/2018</t>
  </si>
  <si>
    <t>Source: Ministry of Planning . Latest actual data: 2016 National accounts manual used: System of National Accounts (SNA) 1993 GDP valuation: Market prices. Compiled using the 1968 System of National Accounts (SNA) methodology. Start/end months of reporting year: January/December Base year: 2003 Chain-weighted: No Primary domestic currency: Libyan dinar Data last updated: 02/2018</t>
  </si>
  <si>
    <t>Source: Census and Statistical Department of the National Information and Documentation Agency (NIDA). Latest actual data: 2017 Harmonized prices: No Frequency of source data: Monthly Base year: 2003 Primary domestic currency: Libyan dinar Data last updated: 02/2018</t>
  </si>
  <si>
    <t>Source: Central Bank Latest actual data: 2017 Base year: 1997 Primary domestic currency: Libyan dinar Data last updated: 02/2018</t>
  </si>
  <si>
    <t>Source: International Financial Institution. World Development Indicators Latest actual data: 2014 Primary domestic currency: Libyan dinar Data last updated: 02/2018</t>
  </si>
  <si>
    <t>Source: Ministry of Finance Latest actual data: 2017 Start/end months of reporting year: January/December GFS Manual used: Government Finance Statistics Manual (GFSM) 1986 Basis of recording: Cash General government includes: Central Government;State Government;Local Government; Valuation of public debt: Face value Primary domestic currency: Libyan dinar Data last updated: 02/2018</t>
  </si>
  <si>
    <t>Source: Central Bank Latest actual data: 2017 BOP Manual used: Balance of Payments Manual, fifth edition (BPM5) Primary domestic currency: Libyan dinar Data last updated: 02/2018</t>
  </si>
  <si>
    <t>Source: National Statistics Office. Data from Statistics Lithuania: http://www.stat.gov.lt/en/ Latest actual data: 2017 Notes: Data prior to 1995 cannot be confirmed by national sources at this time. National accounts manual used: European System of Accounts (ESA) 2010 GDP valuation: Market prices Start/end months of reporting year: January/December Base year: 2010 Chain-weighted: Yes, from 2005 Primary domestic currency: European euro Data last updated: 03/2018</t>
  </si>
  <si>
    <t>Source: National Statistics Office. Data from Statistics Lithuania: http://www.stat.gov.lt/en/ Latest actual data: 2017 Harmonized prices: Yes Frequency of source data: Monthly Base year: 2015 Primary domestic currency: European euro Data last updated: 03/2018</t>
  </si>
  <si>
    <t>Source: Central Bank Latest actual data: 2016 Base year: 2005. This is staff calculation because BOP data are in nominal terms. Methodology used to derive volumes: Other Formula used to derive volumes: Chain-linked Chain-weighted: Yes, from 2005 Trade System: General trade Excluded items in trade: We are not excluding any items Oil coverage: Other; Valuation of exports: Free on board (FOB) Valuation of imports: FOB Primary domestic currency: European euro Data last updated: 03/2018</t>
  </si>
  <si>
    <t>Source: National Statistics Office Latest actual data: 2017 Employment type: Eurostat harmonized data Primary domestic currency: European euro Data last updated: 03/2018</t>
  </si>
  <si>
    <t>Source: National Statistics Office. Data from Statistics Lithuania: http://www.stat.gov.lt/en/ Latest actual data: 2017. Population data were revised back to 2001 based on 2011 census results. Primary domestic currency: European euro Data last updated: 03/2018</t>
  </si>
  <si>
    <t>Source: Ministry of Finance or Treasury Latest actual data: 2016 Fiscal assumptions: Fiscal projections for 2016 are based on the authorities? budget after adjusting for differences in macroeconomic assumptions, and performance so far. Projections for 2017 onward are passive projections to the extent new policy measures have not been specified. Start/end months of reporting year: January/December GFS Manual used: Government Finance Statistics Manual (GFSM) 2014 Basis of recording: Accrual General government includes: Central Government;Local Government;Social Security Funds; Valuation of public debt: Nominal value. This is the format of data presented by the authorities. Instruments included in gross and net debt: Gross debt follows the Maastricht definition of gross debt, and excludes other accounts payable. Primary domestic currency: European euro Data last updated: 03/2018</t>
  </si>
  <si>
    <t>Source: Central Bank. http://www.lbank.lt/eng/statistic/index.html. Latest actual data: 2016. Monthly data Notes: Data prior to 1993 cannot be confirmed by national sources at this time. BOP Manual used: Balance of Payments and International Investment Position Manual, sixth edition (BPM6) Primary domestic currency: European euro Data last updated: 03/2018</t>
  </si>
  <si>
    <t>Source: National Statistics Office Latest actual data: 2016 National accounts manual used: European System of Accounts (ESA) 2010 GDP valuation: Market prices Start/end months of reporting year: January/December Base year: 2010 Chain-weighted: Yes, from 1995. The Luxembourg statistics office (STATEC) publishes the national accounts data starting from 2000 only. Previously, the same data were published from 1995, but when the authorities moved to the ESA 2010 standard, the historical data were only revised back to 2000. Primary domestic currency: Euro Data last updated: 03/2018</t>
  </si>
  <si>
    <t>Source: National Statistics Office Latest actual data: 2016 Harmonized prices: Yes Frequency of source data: Monthly Base year: 2015 Primary domestic currency: Euro Data last updated: 03/2018</t>
  </si>
  <si>
    <t>Source: National Statistics Office Latest actual data: 2016 Base year: 2010 Methodology used to derive volumes: Other Formula used to derive volumes: Laspeyres-type. data from source Chain-weighted: Yes, from 2000 Trade System: General trade Excluded items in trade: None Oil coverage: Secondary or refined products; Valuation of exports: Free on board (FOB) Valuation of imports: Cost, insurance, freight (CIF) Primary domestic currency: Euro Data last updated: 03/2018</t>
  </si>
  <si>
    <t>Source: Ministry of Finance or Treasury Latest actual data: 2016 Fiscal assumptions: These projections include assumptions based on the 2015 budget and the medium-term projections presented in April-May 2015. Start/end months of reporting year: January/December GFS Manual used: Government Finance Statistics Manual (GFSM) 2001 Basis of recording: Accrual General government includes: Central Government;Local Government;Social Security Funds; Valuation of public debt: Face value Instruments included in gross and net debt: Gross debt follows the Maastricht definition of gross debt, and excludes other accounts payable. Primary domestic currency: Euro Data last updated: 03/2018</t>
  </si>
  <si>
    <t>Source: National Statistics Office Latest actual data: 2017 Harmonized prices: No Frequency of source data: Monthly Base year: 2008 Primary domestic currency: Macanese pataca</t>
  </si>
  <si>
    <t>Source: Ministry of Finance or Treasury Latest actual data: 2016 Start/end months of reporting year: January/December GFS Manual used: Government Finance Statistics Manual (GFSM) 2014 Basis of recording: Cash General government includes: Central Government;Social Security Funds; Valuation of public debt: Face value Primary domestic currency: Macanese pataca</t>
  </si>
  <si>
    <t>Source: National Statistics Office Latest actual data: 2017 National accounts manual used: European System of Accounts (ESA) 2010 GDP valuation: Market prices Start/end months of reporting year: January/December Base year: 2005 Chain-weighted: No Primary domestic currency: Macedonian denar Data last updated: 03/2018</t>
  </si>
  <si>
    <t>Source: National Statistics Office Latest actual data: 2017 Harmonized prices: No Frequency of source data: Monthly Base year: 2010 Primary domestic currency: Macedonian denar Data last updated: 03/2018</t>
  </si>
  <si>
    <t>Source: Central Bank Latest actual data: 2017 Base year: 2005 Methodology used to derive volumes: Other Formula used to derive volumes: Other Chain-weighted: No Trade System: General trade Valuation of exports: Free on board (FOB) Valuation of imports: Cost, insurance, freight (CIF) Primary domestic currency: Macedonian denar Data last updated: 03/2018</t>
  </si>
  <si>
    <t>Source: National Statistics Office Latest actual data: 2017 Employment type: National definition Primary domestic currency: Macedonian denar Data last updated: 03/2018</t>
  </si>
  <si>
    <t>Source: National Statistics Office Latest actual data: 2016 Primary domestic currency: Macedonian denar Data last updated: 03/2018</t>
  </si>
  <si>
    <t>Source: Ministry of Finance or Treasury Latest actual data: 2017 Notes: Due to limited data on government assets, our net debt currently reflects gross debt net of government deposits. Fiscal assumptions: Budget forecast and medium term projections. Start/end months of reporting year: January/December GFS Manual used: Government Finance Statistics Manual (GFSM) 1986. Lending minus repayment is included in total expenditures Basis of recording: Cash General government includes: Central Government;State Government;Social Security Funds; Valuation of public debt: Nominal value Instruments included in gross and net debt: Currency and Deposits;Loans Primary domestic currency: Macedonian denar Data last updated: 03/2018</t>
  </si>
  <si>
    <t>Source: Central Bank Latest actual data: 2017 BOP Manual used: Balance of Payments and International Investment Position Manual, sixth edition (BPM6) Primary domestic currency: Macedonian denar Data last updated: 03/2018</t>
  </si>
  <si>
    <t>Source: National Statistics Office Latest actual data: 2015 National accounts manual used: SNA1968 GDP valuation: Market prices Start/end months of reporting year: January/December Base year: 2000 Chain-weighted: No Primary domestic currency: Malagasy ariary Data last updated: 02/2018</t>
  </si>
  <si>
    <t>Source: National Statistics Office Latest actual data: 2016. Latest CPI 2017M5 Harmonized prices: No Frequency of source data: Monthly Base year: 2000 Primary domestic currency: Malagasy ariary Data last updated: 02/2018</t>
  </si>
  <si>
    <t>Source: Central Bank Latest actual data: 2016 Base year: 2010 Methodology used to derive volumes: Not applicable Formula used to derive volumes: Not applicable Chain-weighted: No Trade System: General trade Excluded items in trade: In transit;Low valued;Re-exports;Re-imports; Valuation of exports: Free on board (FOB) Valuation of imports: Free on board (FOB) Primary domestic currency: Malagasy ariary Data last updated: 02/2018</t>
  </si>
  <si>
    <t>Source: UN, World Bank, and National Statistical Office Latest actual data: 2010 Primary domestic currency: Malagasy ariary Data last updated: 02/2018</t>
  </si>
  <si>
    <t>Source: Ministry of Finance or Treasury Latest actual data: 2016 Start/end months of reporting year: January/December GFS Manual used: Government Finance Statistics Manual (GFSM) 1986 Basis of recording: Cash. Mostly cash General government includes: Central Government;Local Government;. Data is for central government Primary domestic currency: Malagasy ariary Data last updated: 02/2018</t>
  </si>
  <si>
    <t>Source: Central Bank Latest actual data: 2016 BOP Manual used: Balance of Payments Manual, fifth edition (BPM5). As of Jan 2018, the Central Bank of Madagascar uses the 6th IMF?s Balance of Payments and International Investment Position Manual. Primary domestic currency: Malagasy ariary Data last updated: 02/2018</t>
  </si>
  <si>
    <t>Source: National Statistics Office Latest actual data: 2011. Since 2011 we have used IMF staff?s and Malawian authorities? combined estimates for National Accounts data. National accounts manual used: System of National Accounts (SNA) 2008 GDP valuation: Market prices Start/end months of reporting year: January/December Base year: 2010 Chain-weighted: No Primary domestic currency: Malawi kwacha Data last updated: 03/2018</t>
  </si>
  <si>
    <t>Source: National Statistics Office Latest actual data: 2017 Harmonized prices: No Frequency of source data: Monthly Base year: 2000 Primary domestic currency: Malawi kwacha Data last updated: 03/2018</t>
  </si>
  <si>
    <t>Source: National Statistics Office Latest actual data: 2016 Base year: 2005 Valuation of exports: Free on board (FOB) Valuation of imports: Cost, insurance, freight (CIF) Primary domestic currency: Malawi kwacha Data last updated: 03/2018</t>
  </si>
  <si>
    <t>Source: International Financial Institution Latest actual data: 2016 Primary domestic currency: Malawi kwacha Data last updated: 03/2018</t>
  </si>
  <si>
    <t>Source: Ministry of Finance or Treasury Latest actual data: 2016/17 Start/end months of reporting year: July/June GFS Manual used: Government Finance Statistics Manual (GFSM) 1986 Basis of recording: Cash General government includes: Central Government Primary domestic currency: Malawi kwacha Data last updated: 03/2018</t>
  </si>
  <si>
    <t>Source: National Statistics Office. Other sources: Tobacco Control Commission, Ministry of Mines. Latest actual data: 2016 BOP Manual used: Balance of Payments and International Investment Position Manual, sixth edition (BPM6) Primary domestic currency: Malawi kwacha Data last updated: 03/2018</t>
  </si>
  <si>
    <t>Source: National Statistics Office. From Department of Statistics Malaysia (DOS) downloaded via CEIC Latest actual data: 2017 Notes: GDP was rebased by the National Statistical Office, new base year is 2010. The official series starts in 2010. Data prior to that is spliced based on the old series. National accounts manual used: System of National Accounts (SNA) 2008 GDP valuation: Market prices Start/end months of reporting year: January/December Base year: 2010. Data prior to 2010 are spliced by the country team. Chain-weighted: No Primary domestic currency: Malaysian ringgit Data last updated: 03/2018</t>
  </si>
  <si>
    <t>Source: National Statistics Office. From Department of Statistics Malaysia (DOS) downloaded via CEIC Latest actual data: 2017 Harmonized prices: No Frequency of source data: Monthly Base year: 2010 Primary domestic currency: Malaysian ringgit Data last updated: 03/2018</t>
  </si>
  <si>
    <t>Source: National Statistics Office. From Department of Statistics Malaysia (DOS) downloaded via CEIC Latest actual data: 2017 Base year: 2005 Methodology used to derive volumes: Deflation by unit value indexes (from customs data) Formula used to derive volumes: Laspeyres-type Chain-weighted: No Trade System: General trade Excluded items in trade: Other; Oil coverage: Primary or unrefined products;Secondary or refined products;. Includes crude oil Valuation of exports: Free on board (FOB) Valuation of imports: Cost, insurance, freight (CIF) Primary domestic currency: Malaysian ringgit Data last updated: 03/2018</t>
  </si>
  <si>
    <t>Source: CEIC/IMF staff/NSO Latest actual data: 2017 Employment type: National definition Primary domestic currency: Malaysian ringgit Data last updated: 03/2018</t>
  </si>
  <si>
    <t>Source: National Statistics Office. From Department of Statistics Malaysia (DOS) downloaded via CEIC Latest actual data: 2017 Primary domestic currency: Malaysian ringgit Data last updated: 03/2018</t>
  </si>
  <si>
    <t>Source: Ministry of Finance or Treasury Latest actual data: 2016 Fiscal assumptions: Fiscal Budget Economic Report October 2017 Start/end months of reporting year: January/December GFS Manual used: Government Finance Statistics Manual (GFSM) 2001 Basis of recording: Cash General government includes: Central Government;State Government;Local Government;. General government also includes 79 statutory bodies with individual budgets. Valuation of public debt: Nominal value Primary domestic currency: Malaysian ringgit Data last updated: 03/2018</t>
  </si>
  <si>
    <t>Source: National Statistics Office. From Department of Statistics Malaysia (DOS) downloaded via CEIC Latest actual data: 2017 BOP Manual used: Balance of Payments and International Investment Position Manual, sixth edition (BPM6). The authorities issue BPM6 historical data back from 2005 and discontinued the BPM5 series. Data before 2005 come from STA database via EcXL Primary domestic currency: Malaysian ringgit Data last updated: 03/2018</t>
  </si>
  <si>
    <t>Source: Ministry of Finance or Treasury. National Bureau of Statistics Latest actual data: 2016. The last two years are estimated figures National accounts manual used: System of National Accounts (SNA) 1993 GDP valuation: Market prices. Production-based measure. Start/end months of reporting year: January/December Base year: 2014 Chain-weighted: No Primary domestic currency: Maldivian rufiyaa Data last updated: 02/2018</t>
  </si>
  <si>
    <t>Source: Central Bank Latest actual data: 2017 Harmonized prices: No Frequency of source data: Monthly Base year: 2005. PCPIE with base year 2005 is not available Primary domestic currency: Maldivian rufiyaa Data last updated: 02/2018</t>
  </si>
  <si>
    <t>Source: Central Bank. Maldives Customs service Latest actual data: 2016 Base year: 2005 Methodology used to derive volumes: Weighted average of volume changes Formula used to derive volumes: Other Chain-weighted: No Trade System: General trade Excluded items in trade: Other; Oil coverage: Secondary or refined products;. Re-export jet fuel Valuation of exports: Free on board (FOB) Valuation of imports: Cost, insurance, freight (CIF) Primary domestic currency: Maldivian rufiyaa Data last updated: 02/2018</t>
  </si>
  <si>
    <t>Source: Department of National Planning. Latest actual data: 2014. Latest Census done in 2014. On National Planning Website. Primary domestic currency: Maldivian rufiyaa Data last updated: 02/2018</t>
  </si>
  <si>
    <t>Source: Ministry of Finance and Treasury Latest actual data: 2017. budget estimates Start/end months of reporting year: January/December. Calendar GFS Manual used: Government Finance Statistics Manual (GFSM) 1986 Basis of recording: Cash General government includes: Central Government; Valuation of public debt: Nominal value. During the mission in Oct/Nov 2010, we found that the public guaranteed SOE debt for 2009 was only 20 percent of the figure previously reported. As a result, public debt to GDP ratio has declined significantly for 2009. Primary domestic currency: Maldivian rufiyaa Data last updated: 02/2018</t>
  </si>
  <si>
    <t>Source: Central Bank Latest actual data: 2016 BOP Manual used: Balance of Payments Manual, fifth edition (BPM5). Data reported to the IMF on a BPM5 basis are re-arranged to a BPM6 presentational basis, for publication purposes. Primary domestic currency: Maldivian rufiyaa Data last updated: 02/2018</t>
  </si>
  <si>
    <t>Source: National Statistics Office Latest actual data: 2016 Notes: National accounts have new methodology starting in 1990. National accounts manual used: System of National Accounts (SNA) 1993 GDP valuation: Market prices Start/end months of reporting year: January/December Base year: 1999 Chain-weighted: No Primary domestic currency: CFA franc Data last updated: 03/2018</t>
  </si>
  <si>
    <t>Source: National Statistics Office Latest actual data: 2016 Harmonized prices: No Frequency of source data: Monthly Base year: 2000. January of year Primary domestic currency: CFA franc Data last updated: 03/2018</t>
  </si>
  <si>
    <t>Source: Central Bank Latest actual data: 2016 Base year: 1998 Methodology used to derive volumes: Other Formula used to derive volumes: trade volumes directly from the authorities? data on physical exports of main categories (agricultural products, cotton, gold) Chain-weighted: No Trade System: Special trade Oil coverage: Primary or unrefined products; Valuation of exports: Free on board (FOB) Valuation of imports: Cost, insurance, freight (CIF) Primary domestic currency: CFA franc Data last updated: 03/2018</t>
  </si>
  <si>
    <t>Source: Other Latest actual data: 2013 Notes: Population data from World Development Indicators. Primary domestic currency: CFA franc Data last updated: 03/2018</t>
  </si>
  <si>
    <t>Source: Ministry of Finance or Treasury Latest actual data: 2016 Fiscal assumptions: Approved budget and agreed program budget for current year; authorities' medium-term fiscal framework plus staff estimates for outer years. Start/end months of reporting year: January/December GFS Manual used: Government Finance Statistics Manual (GFSM) 2001 Basis of recording: Expenditure is reported on accrual basis, revenue on a cash basis (except for corporate income tax, which has a separate reporting regime) General government includes: Central Government; Valuation of public debt: Nominal value Instruments included in gross and net debt: Securities Other than Shares Primary domestic currency: CFA franc Data last updated: 03/2018</t>
  </si>
  <si>
    <t>Source: Haver Analytics. Eurostat Latest actual data: 2017 National accounts manual used: European System of Accounts (ESA) 2010 GDP valuation: Market prices Start/end months of reporting year: January/December Base year: 2010 Chain-weighted: Yes, from 2000 Primary domestic currency: Euro Data last updated: 03/2018</t>
  </si>
  <si>
    <t>Source: Haver Analytics. Eurostat Latest actual data: 2017 Harmonized prices: Yes Frequency of source data: Monthly Base year: 2015 Primary domestic currency: Euro Data last updated: 03/2018</t>
  </si>
  <si>
    <t>Source: National Statistics Office Latest actual data: 2017 Base year: 2008 Methodology used to derive volumes: Other Chain-weighted: Yes, from 2008 Trade System: General trade Valuation of exports: Free on board (FOB) Valuation of imports: Free on board (FOB) Primary domestic currency: Euro Data last updated: 03/2018</t>
  </si>
  <si>
    <t>Source: Eurostat, Labor Force Survey Latest actual data: 2017 Employment type: Harmonized ILO definition Primary domestic currency: Euro Data last updated: 03/2018</t>
  </si>
  <si>
    <t>Source: Eurostat Latest actual data: 2017 Primary domestic currency: Euro Data last updated: 03/2018</t>
  </si>
  <si>
    <t>Source: NSO data via Eurostat Latest actual data: 2016 Fiscal assumptions: Projections are based on the latest Stability Programme Update by the authorities and budget documents, adjusted for staff's macroeconomic and other assumptions. Start/end months of reporting year: January/December GFS Manual used: Government Finance Statistics Manual (GFSM) 2001 Basis of recording: Accrual General government includes: Central Government;Social Security Funds; Valuation of public debt: Nominal value Instruments included in gross and net debt: Currency and Deposits;Securities Other than Shares;Loans;. Gross debt follows the Maastricht definition of gross debt, and excludes other accounts payable. Primary domestic currency: Euro Data last updated: 03/2018</t>
  </si>
  <si>
    <t>Source: National Statistics Office Latest actual data: 2016/17 National accounts manual used: System of National Accounts (SNA) 1993 GDP valuation: Market prices Start/end months of reporting year: October/September Base year: 2003/04. Base year is Fiscal Year 2004 (Calendar Year 2003/2004). Chain-weighted: No Primary domestic currency: U.S. dollar Data last updated: 03/2018</t>
  </si>
  <si>
    <t>Source: National Statistics Office Latest actual data: 2016/17 Harmonized prices: No Frequency of source data: Quarterly Base year: 2002/03. Base Year is 2003 Quarter 1 Primary domestic currency: U.S. dollar Data last updated: 03/2018</t>
  </si>
  <si>
    <t>Source: National Statistics Office Latest actual data: 2015/16 Base year: 2004/05 Methodology used to derive volumes: Other Formula used to derive volumes: Other Chain-weighted: No Trade System: General trade Excluded items in trade: Other; Oil coverage: Other; Valuation of exports: Other Valuation of imports: Other Primary domestic currency: U.S. dollar Data last updated: 03/2018</t>
  </si>
  <si>
    <t>Source: Ministry of Finance or Treasury Latest actual data: 2016/17 Start/end months of reporting year: October/September. Data only available for Fiscal Year for most series, the desk estimates calendar year data are the same with fiscal year data. GFS Manual used: Government Finance Statistics Manual (GFSM) 2001 Basis of recording: Accrual General government includes: Central Government;Local Government;Social Security Funds; Valuation of public debt: Face value Primary domestic currency: U.S. dollar Data last updated: 03/2018</t>
  </si>
  <si>
    <t>Source: National Statistics Office Latest actual data: 2016/17 BOP Manual used: Balance of Payments and International Investment Position Manual, sixth edition (BPM6) Primary domestic currency: U.S. dollar Data last updated: 03/2018</t>
  </si>
  <si>
    <t>Source: National Statistics Office Latest actual data: 2014 National accounts manual used: System of National Accounts (SNA) 1993 GDP valuation: Market prices Start/end months of reporting year: January/December Base year: 2004 Chain-weighted: No Primary domestic currency: Mauritanian ouguiya Data last updated: 03/2018</t>
  </si>
  <si>
    <t>Source: National Statistics Office Latest actual data: 2017 Harmonized prices: Yes Frequency of source data: Monthly Base year: 2005 Primary domestic currency: Mauritanian ouguiya Data last updated: 03/2018</t>
  </si>
  <si>
    <t>Source: Central Bank Latest actual data: 2016 Base year: 2005 Methodology used to derive volumes: Weighted average of volume changes Formula used to derive volumes: Laspeyres-type Chain-weighted: No Trade System: General trade Excluded items in trade: Other; Oil coverage: Primary or unrefined products; Valuation of exports: Free on board (FOB) Valuation of imports: Cost, insurance, freight (CIF) Primary domestic currency: Mauritanian ouguiya Data last updated: 03/2018</t>
  </si>
  <si>
    <t>Source: National Statistics Office Latest actual data: 2014 Primary domestic currency: Mauritanian ouguiya Data last updated: 03/2018</t>
  </si>
  <si>
    <t>Source: Ministry of Finance or Treasury Latest actual data: 2017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Mauritanian ouguiya Data last updated: 03/2018</t>
  </si>
  <si>
    <t>Source: Central Bank Latest actual data: 2016 BOP Manual used: Balance of Payments Manual, fifth edition (BPM5) Primary domestic currency: Mauritanian ouguiya Data last updated: 03/2018</t>
  </si>
  <si>
    <t>Source: National Statistics Office Latest actual data: 2016 Notes: Figures for exports and imports of services are not equal to those compiled by the BOM, due to the difference in sectoral coverage and the treatment of FISIM by CSO and BOM. National accounts manual used: System of National Accounts (SNA) 1993 GDP valuation: Market prices Start/end months of reporting year: January/December Base year: 2006 Chain-weighted: Yes, from 1999 Primary domestic currency: Mauritian rupee Data last updated: 03/2018</t>
  </si>
  <si>
    <t>Source: National Statistics Office Latest actual data: 2017 Harmonized prices: No. Data refer to calendar years Frequency of source data: Monthly Base year: 2000 Primary domestic currency: Mauritian rupee Data last updated: 03/2018</t>
  </si>
  <si>
    <t>Source: Central Bank Latest actual data: 2017. Preliminary data Base year: 2005. Oil deflators on 2000 base year. Methodology used to derive volumes: Deflation by survey-based price indexes Formula used to derive volumes: Deflate by GEE-provided deflators. Chain-weighted: No Trade System: General trade Excluded items in trade: In transit;Low valued;Re-exports;Re-imports; Oil coverage: Secondary or refined products;Other; Valuation of exports: Free on board (FOB) Valuation of imports: FOB Primary domestic currency: Mauritian rupee Data last updated: 03/2018</t>
  </si>
  <si>
    <t>Source: National Statistics Office Latest actual data: 2016. Preliminary data Employment type: Harmonized ILO definition Primary domestic currency: Mauritian rupee Data last updated: 03/2018</t>
  </si>
  <si>
    <t>Source: National Statistics Office Latest actual data: 2016 Primary domestic currency: Mauritian rupee Data last updated: 03/2018</t>
  </si>
  <si>
    <t>Source: Ministry of Finance or Treasury Latest actual data: 2016/17 Notes: The overall balance (Central Government net lending and borrowing) and primary balance series do not include flows from extra-budgetary funds starting in 2007. Fiscal assumptions: Authorities and Staff Calculations Start/end months of reporting year: July/June GFS Manual used: Government Finance Statistics Manual (GFSM) 2001 Basis of recording: Cash. Few non-cash calculations. General government includes: Central Government;Local Government;Nonfinancial Public Corporation; Valuation of public debt: Face value Instruments included in gross and net debt: Currency and Deposits;Securities Other than Shares;Loans Primary domestic currency: Mauritian rupee Data last updated: 03/2018</t>
  </si>
  <si>
    <t>Source: Central Bank Latest actual data: 2017. Preliminary data BOP Manual used: Balance of Payments and International Investment Position Manual, sixth edition (BPM6) Primary domestic currency: Mauritian rupee Data last updated: 03/2018</t>
  </si>
  <si>
    <t>Source: National Statistics Office Latest actual data: 2016 National accounts manual used: System of National Accounts (SNA) 2008 GDP valuation: Market prices Start/end months of reporting year: January/December Base year: 2013 Chain-weighted: No Primary domestic currency: Mexican peso Data last updated: 03/2018</t>
  </si>
  <si>
    <t>Source: National Statistics Office Latest actual data: 2017 Harmonized prices: No Frequency of source data: Monthly Base year: 2010. Note: 100 = Dec. 16-31, 2010. Thus looking at monthly data there will be no period equal to 100. Primary domestic currency: Mexican peso Data last updated: 03/2018</t>
  </si>
  <si>
    <t>Source: National Statistics Office Latest actual data: 2016 Base year: 1997 Methodology used to derive volumes: Deflation by survey-based price indexes Formula used to derive volumes: Other Chain-weighted: No Trade System: General trade Oil coverage: Primary or unrefined products;Secondary or refined products; Valuation of exports: Free on board (FOB) Valuation of imports: Free on board (FOB) Primary domestic currency: Mexican peso Data last updated: 03/2018</t>
  </si>
  <si>
    <t>Source: National Statistics Office Latest actual data: 2016 Employment type: National definition Primary domestic currency: Mexican peso Data last updated: 03/2018</t>
  </si>
  <si>
    <t>Source: National Population Statistics Office (CONAPO) Latest actual data: 2015 Primary domestic currency: Mexican peso Data last updated: 03/2018</t>
  </si>
  <si>
    <t>Source: Ministry of Finance or Treasury Latest actual data: 2017 Fiscal assumptions: Fiscal projections for 2018 are broadly in line with the approved budget; projections for 2019 onward assume compliance with rules established in the Fiscal Responsibility Law.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2011-2017. Thus, the series display a statistical break in 2011. The GFSM classification is also used to present fiscal tables in the Art IV reports (in addition to standard tables used for discussion with Mexican authorities). Accrual data are not available to the Mexico team. Basis of recording: Cash General government includes: Central Government;Social Security Funds;Nonmonetary Financial Public Corporations;Nonfinancial Public Corporation;. Includes central government, social security funds, state-owned enterprises, public development banks but excludes state and local governments. Valuation of public debt: Face value Instruments included in gross and net debt: Securities Other than Shares;Loans Primary domestic currency: Mexican peso Data last updated: 03/2018</t>
  </si>
  <si>
    <t>Source: Central Bank Latest actual data: 2016 BOP Manual used: Balance of Payments and International Investment Position Manual, sixth edition (BPM6) Primary domestic currency: Mexican peso Data last updated: 03/2018</t>
  </si>
  <si>
    <t>Source: National Statistics Office Latest actual data: 2014/15 National accounts manual used: System of National Accounts (SNA) 1993 GDP valuation: Market prices Start/end months of reporting year: October/September Base year: 2004 Chain-weighted: No Primary domestic currency: U.S. dollar Data last updated: 02/2018</t>
  </si>
  <si>
    <t>Source: National Statistics Office Latest actual data: 2014/15 Harmonized prices: No Frequency of source data: Quarterly Base year: 2008. The base is 2008Q2 (i.e. 2008Q2 = 100) Primary domestic currency: U.S. dollar Data last updated: 02/2018</t>
  </si>
  <si>
    <t>Source: National Statistics Office Latest actual data: 2014/15. 1995 and 2010 from census data, other years estimated by authorities consultants Primary domestic currency: U.S. dollar Data last updated: 02/2018</t>
  </si>
  <si>
    <t>Source: Ministry of Finance or Treasury Latest actual data: 2014/15 Fiscal assumptions: Accrual basis following fiscal year Start/end months of reporting year: October/September GFS Manual used: Government Finance Statistics Manual (GFSM) 2001 Basis of recording: Other General government includes: Central Government;State Government;Local Government;Social Security Funds; Valuation of public debt: Face value Primary domestic currency: U.S. dollar Data last updated: 02/2018</t>
  </si>
  <si>
    <t>Source: National Statistics Office Latest actual data: 2014/15 BOP Manual used: Other Primary domestic currency: U.S. dollar Data last updated: 02/2018</t>
  </si>
  <si>
    <t>Source: National Statistics Office Latest actual data: 2016 National accounts manual used: System of National Accounts (SNA) 1993 GDP valuation: Market prices Start/end months of reporting year: January/December Base year: 1995 Chain-weighted: No Primary domestic currency: Moldovan leu Data last updated: 03/2018</t>
  </si>
  <si>
    <t>Source: National Statistics Office Latest actual data: 2017 Harmonized prices: No Frequency of source data: Monthly Base year: 1992 Primary domestic currency: Moldovan leu Data last updated: 03/2018</t>
  </si>
  <si>
    <t>Source: National Statistics Office Latest actual data: 2017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Moldovan leu Data last updated: 03/2018</t>
  </si>
  <si>
    <t>Source: National Statistics Office Latest actual data: 2016 Employment type: National definition Primary domestic currency: Moldovan leu Data last updated: 03/2018</t>
  </si>
  <si>
    <t>Source: National Statistics Office Latest actual data: 2016 Primary domestic currency: Moldovan leu Data last updated: 03/2018</t>
  </si>
  <si>
    <t>Source: Ministry of Finance or Treasury Latest actual data: 2016 Fiscal assumptions: Various bases and growth rates for GDP, consumption , import, wages, energy prices, demographic changes. Start/end months of reporting year: January/December GFS Manual used: Government Finance Statistics Manual (GFSM) 1986 Basis of recording: Cash General government includes: Central Government;Local Government;Social Security Funds; Valuation of public debt: Nominal value Primary domestic currency: Moldovan leu Data last updated: 03/2018</t>
  </si>
  <si>
    <t>Source: Central Bank Latest actual data: 2016 BOP Manual used: Balance of Payments Manual, fifth edition (BPM5) Primary domestic currency: Moldovan leu Data last updated: 03/2018</t>
  </si>
  <si>
    <t>Source: National Statistics Office. Discrepancies rise from staff estimates based on the balance of payment data and the authorities' data on net exports at constant price. Latest actual data: 2016 Notes: Data prior to 1991 cannot be confirmed by national sources. Data after 2000 has been rebased National accounts manual used: System of National Accounts (SNA) 1993 GDP valuation: Market prices Start/end months of reporting year: January/December Base year: 2010 Chain-weighted: No Primary domestic currency: Mongolian togrog Data last updated: 03/2018</t>
  </si>
  <si>
    <t>Source: National Statistics Office Latest actual data: 2016 Harmonized prices: No Frequency of source data: Monthly Base year: 2015. Base month is December 2010 Primary domestic currency: Mongolian togrog Data last updated: 03/2018</t>
  </si>
  <si>
    <t>Source: Central Bank Latest actual data: 2015 Base year: 2005 Methodology used to derive volumes: Other Formula used to derive volumes: Data are compiled from customer declaration. Chain-weighted: No. Data are compiled from customer declaration. Trade System: General trade Excluded items in trade: In transit;Other;. goods on temporary admission e.g. exports and imports related to trade fairs and exhibitions, goods on less than one year operational lease, goods on repair, gold shipped by BOM for refining, Oil coverage: Primary or unrefined products; Valuation of exports: Free on board (FOB) Valuation of imports: Cost, insurance, freight (CIF) Primary domestic currency: Mongolian togrog Data last updated: 03/2018</t>
  </si>
  <si>
    <t>Source: National Statistics Office Latest actual data: 2015 Notes: Unemployment rate is now new data series changed from the one referred to as registered unemployment rate. Employment type: National definition Primary domestic currency: Mongolian togrog Data last updated: 03/2018</t>
  </si>
  <si>
    <t>Source: National Statistics Office Latest actual data: 2014 Primary domestic currency: Mongolian togrog Data last updated: 03/2018</t>
  </si>
  <si>
    <t>Source: Ministry of Finance or Treasury Latest actual data: 2016 Start/end months of reporting year: January/December GFS Manual used: Government Finance Statistics Manual (GFSM) 2001 Basis of recording: Cash General government includes: Central Government;State Government;Local Government;Social Security Funds;Other; Valuation of public debt: Face value Primary domestic currency: Mongolian togrog Data last updated: 03/2018</t>
  </si>
  <si>
    <t>Source: Central Bank Latest actual data: 2016 BOP Manual used: Balance of Payments and International Investment Position Manual, sixth edition (BPM6). The data is BPM6, but we use BPM5 presentation in our files/tables. This is because some of the series that we forecast(and are important for MNG such as loan disbursement and amortization) are not available under the BPM6 presentation. The BPM6 submission template is mainly used to change the presentation (for example the changed signs in FA). Just to clarify, we are referring to data from 2016 onward. Primary domestic currency: Mongolian togrog Data last updated: 03/2018</t>
  </si>
  <si>
    <t>Source: National Statistics Office Latest actual data: 2016 National accounts manual used: European System of Accounts (ESA) 1995 GDP valuation: Market prices Start/end months of reporting year: January/December Base year: 2006 Chain-weighted: No Primary domestic currency: Euro Data last updated: 03/2018</t>
  </si>
  <si>
    <t>Source: National Statistics Office Latest actual data: 2016. Monthly data available. Harmonized prices: No Frequency of source data: Monthly Base year: 1999 Primary domestic currency: Euro Data last updated: 03/2018</t>
  </si>
  <si>
    <t>Source: National Statistics Office Latest actual data: 2016 Base year: 2009 Methodology used to derive volumes: Deflation by unit value indexes (from customs data) Formula used to derive volumes: Laspeyres-type Chain-weighted: Yes, from 2008 Trade System: Special trade Valuation of exports: Free on board (FOB) Valuation of imports: Cost, insurance, freight (CIF) Primary domestic currency: Euro Data last updated: 03/2018</t>
  </si>
  <si>
    <t>Source: Ministry of Finance or Treasury Latest actual data: 2016 Fiscal assumptions: Medium-Term framework and fiscal policy Start/end months of reporting year: January/December GFS Manual used: Government Finance Statistics Manual (GFSM) 1986 Basis of recording: Cash General government includes: Central Government;Local Government;Social Security Funds; Valuation of public debt: Nominal value Instruments included in gross and net debt: Net debt data is not available. Primary domestic currency: Euro Data last updated: 03/2018</t>
  </si>
  <si>
    <t>Source: National Statistics Office Latest actual data: 2016 National accounts manual used: System of National Accounts (SNA) 1993 GDP valuation: Market prices Start/end months of reporting year: January/December Base year: 2007 Chain-weighted: Yes, from 2007 Primary domestic currency: Moroccan dirham Data last updated: 03/2018</t>
  </si>
  <si>
    <t>Source: National Statistics Office Latest actual data: 2017 Harmonized prices: No Frequency of source data: Monthly Base year: 2006 Primary domestic currency: Moroccan dirham Data last updated: 03/2018</t>
  </si>
  <si>
    <t>Source: Office des changes Latest actual data: 2017 Base year: 1990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Moroccan dirham Data last updated: 03/2018</t>
  </si>
  <si>
    <t>Source: National Statistics Office Latest actual data: 2016 Employment type: Harmonized ILO definition Primary domestic currency: Moroccan dirham Data last updated: 03/2018</t>
  </si>
  <si>
    <t>Source: National Statistics Office Latest actual data: 2016 Primary domestic currency: Moroccan dirham Data last updated: 03/2018</t>
  </si>
  <si>
    <t>Source: Ministry of Economy and/or Planning Latest actual data: 2017. Preliminary Fiscal assumptions: Authorities' and staff estimates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Securities Other than Shares;Loans;. Net debt is calculated as gross debt minus government deposits in the central bank. Primary domestic currency: Moroccan dirham Data last updated: 03/2018</t>
  </si>
  <si>
    <t>Source: Foreign Exchange Office Latest actual data: 2017 BOP Manual used: Balance of Payments and International Investment Position Manual, sixth edition (BPM6) Primary domestic currency: Moroccan dirham Data last updated: 03/2018</t>
  </si>
  <si>
    <t>Source: National Statistics Office. Instituto Nacional de Estadistica (INE). Latest actual data: 2016 Notes: Data prior to 1992 cannot be confirmed by national sources at this time. National accounts manual used: System of National Accounts (SNA) 1993. Authorities have incorporated certain aspects of the 2008 SNA manual. GDP valuation: Market prices Start/end months of reporting year: January/December Base year: 2009 Chain-weighted: No Primary domestic currency: Mozambican metical Data last updated: 02/2018</t>
  </si>
  <si>
    <t>Source: National Statistics Office. Instituto Nacional de Estadistica (INE). Latest actual data: 2017 Harmonized prices: No Frequency of source data: Monthly Base year: 2004. Authorities report CPI index as average Jan-Dec 2016=100. Prior to that it was December 2010=100. Primary domestic currency: Mozambican metical Data last updated: 02/2018</t>
  </si>
  <si>
    <t>Source: Central Bank Latest actual data: 2016. Preliminary Base year: 2005 Methodology used to derive volumes: Deflation by unit value indexes (from customs data) Formula used to derive volumes: Trade change (percent)=(Trade value(t)/Trade value(t-1))/(Trade price(t)/Trade price(t-1))-1 Chain-weighted: No Trade System: General trade Excluded items in trade: Other; Oil coverage: Other; Valuation of exports: Free on board (FOB) Valuation of imports: Cost, insurance, freight (CIF) Primary domestic currency: Mozambican metical Data last updated: 02/2018</t>
  </si>
  <si>
    <t>Source: International Financial Institution. Human Development Indicators. Latest actual data: 2015 Notes: Data prior to 1992 cannot be confirmed by national sources at this time. Primary domestic currency: Mozambican metical Data last updated: 02/2018</t>
  </si>
  <si>
    <t>Source: Ministry of Finance or Treasury Latest actual data: 2016 Fiscal assumptions: Fiscal projections assume a moderate increase in revenue/GDP, commensurate increase in domestic primary spending, and accounts for a lower aid flow, with grants contribution declining. These projections have been discussed during the 2009 review missions. Start/end months of reporting year: January/December GFS Manual used: Government Finance Statistics Manual (GFSM) 2001 Basis of recording: Mix accrual and cash basis General government includes: Central Government;State Government; Valuation of public debt: Nominal value. Authorities report on stock of debt on a nominal basis. Data for the DSA are calculated discounting maturities over the relevant period Instruments included in gross and net debt: OT's BT's, other financing , leasing and captures State-owned Enterprises debt not previously reported. Primary domestic currency: Mozambican metical Data last updated: 02/2018</t>
  </si>
  <si>
    <t>Source: Central Bank. Data provided by Bank de Mozambique (BOM). Latest actual data: 2017. Preliminary Notes: Data prior to 1992 cannot be confirmed by national sources at this time. BOP Manual used: Balance of Payments and International Investment Position Manual, sixth edition (BPM6) Primary domestic currency: Mozambican metical Data last updated: 02/2018</t>
  </si>
  <si>
    <t>Source: Ministry of National Planning and Economic Development Latest actual data: 2016/17 National accounts manual used: Other GDP valuation: Market prices. Data refer to fiscal years Start/end months of reporting year: April/March. Myanmar?s fiscal and financial year is 1 April to 31 March up to and including 2017. From 2018 onwards the fiscal year is 1 October to 30 September. The period 1 October 2017 to 31 March 2018 overlaps the change in fiscal years and hence is included in both 2017 and 2018. Base year: 2010/11 Chain-weighted: No Primary domestic currency: Myanmar kyat Data last updated: 02/2018</t>
  </si>
  <si>
    <t>Source: National Statistics Office. Central Statistical Organization Latest actual data: 2016/17. Higher frequency is updated to end-2017 Harmonized prices: No. Data refer to fiscal years Frequency of source data: Monthly Base year: 2011/12. These are the current CPI series from authorities. We used to rebase CPI series for WEO but discontinued that practice from now. Primary domestic currency: Myanmar kyat Data last updated: 02/2018</t>
  </si>
  <si>
    <t>Source: National Statistics Office Latest actual data: 2016/17 Base year: 2005/06 Chain-weighted: No Trade System: General trade Excluded items in trade: Other; Oil coverage: Primary or unrefined products;Secondary or refined products; Valuation of exports: Free on board (FOB) Valuation of imports: Cost, insurance, freight (CIF) Primary domestic currency: Myanmar kyat Data last updated: 02/2018</t>
  </si>
  <si>
    <t>Source: Myanmar Statistical Yearbook Latest actual data: 2013/14 Employment type: National definition Primary domestic currency: Myanmar kyat Data last updated: 02/2018</t>
  </si>
  <si>
    <t>Source: Department of Labour Latest actual data: 2014/15 Primary domestic currency: Myanmar kyat Data last updated: 02/2018</t>
  </si>
  <si>
    <t>Source: Ministry of Finance or Treasury Latest actual data: 2016/17 Fiscal assumptions: Fiscal projections are made based on budget numbers, discussions with the authorities, and staff adjustments. Start/end months of reporting year: April/March. Myanmar?s fiscal and financial year is 1 April to 31 March up to and including 2017. From 2018 onwards the fiscal year is 1 October to 30 September. The period 1 October 2017 to 31 March 2018 overlaps the change in fiscal years and hence is included in both 2017 and 2018. GFS Manual used: Includes adjustments by staff towards GFSM 2001 presentation Basis of recording: Cash General government includes: Central Government;Nonfinancial Public Corporation; Valuation of public debt: Face value Primary domestic currency: Myanmar kyat Data last updated: 02/2018</t>
  </si>
  <si>
    <t>Source: IMF Staff Estimates Latest actual data: 2016/17 BOP Manual used: Balance of Payments Manual, fifth edition (BPM5) Primary domestic currency: Myanmar kyat Data last updated: 02/2018</t>
  </si>
  <si>
    <t>Source: National Statistics Office Latest actual data: 2016 National accounts manual used: System of National Accounts (SNA) 1993 GDP valuation: Market prices Start/end months of reporting year: January/December Base year: 2000 Chain-weighted: No Primary domestic currency: Namibia dollar Data last updated: 02/2018</t>
  </si>
  <si>
    <t>Source: National Statistics Office Latest actual data: 2016 Harmonized prices: No Frequency of source data: Monthly Base year: 2012. December=100 Primary domestic currency: Namibia dollar Data last updated: 02/2018</t>
  </si>
  <si>
    <t>Source: Central Bank Latest actual data: 2015 Base year: 2006 Methodology used to derive volumes: Other Formula used to derive volumes: Other Chain-weighted: No Trade System: General trade Excluded items in trade: Other; Oil coverage: Other; Valuation of exports: Free on board (FOB) Valuation of imports: Other Primary domestic currency: Namibia dollar Data last updated: 02/2018</t>
  </si>
  <si>
    <t>Source: United Nations Latest actual data: 2008. The latest household survey was conducted in 1994. Primary domestic currency: Namibia dollar Data last updated: 02/2018</t>
  </si>
  <si>
    <t>Source: Ministry of Finance or Treasury Latest actual data: 2016 Start/end months of reporting year: January/December GFS Manual used: Government Finance Statistics Manual (GFSM) 2001 Basis of recording: Cash General government includes: Central Government;Other; Valuation of public debt: Nominal value Primary domestic currency: Namibia dollar Data last updated: 02/2018</t>
  </si>
  <si>
    <t>Source: Central Bank Latest actual data: 2015 BOP Manual used: Balance of Payments and International Investment Position Manual, sixth edition (BPM6) Primary domestic currency: Namibia dollar Data last updated: 02/2018</t>
  </si>
  <si>
    <t>Source: Nauru Authorities, IMF staff estimates Latest actual data: 2015/16. Nauru Authorities, IMF staff estimates National accounts manual used: System of National Accounts (SNA) 1993 GDP valuation: Market prices Start/end months of reporting year: July/June Base year: 2006/07 Chain-weighted: No Primary domestic currency: Australian dollar Data last updated: 01/2018</t>
  </si>
  <si>
    <t>Source: National Statistics Office. Also includes assistance from IMF staff Latest actual data: 2016/17 Harmonized prices: No Frequency of source data: Quarterly Base year: 2008/09. Base: August 2008 Primary domestic currency: Australian dollar Data last updated: 01/2018</t>
  </si>
  <si>
    <t>Source: Nauru Bureau of Statistics, Secretariat of the Pacific Community, IMF staff estimates Latest actual data: 2015/16. Calculated based on input from PFTAC national accounts TA in October 2016 Primary domestic currency: Australian dollar Data last updated: 01/2018</t>
  </si>
  <si>
    <t>Source: Ministry of Finance or Treasury Latest actual data: 2016/17. Latest actual data provided is for fiscal year 2015/16. However, this is not from government's audited accounts. The latest government financial statement in FY 2014/15 Start/end months of reporting year: July/June GFS Manual used: Government Finance Statistics Manual (GFSM) 2001. The GFS manual is only partially used. Basis of recording: Mixed General government includes: Central Government; Valuation of public debt: Face value Primary domestic currency: Australian dollar Data last updated: 01/2018</t>
  </si>
  <si>
    <t>Source: IMF Staff Estimates. Nauru Authorities and IMF staff estimates Latest actual data: 2014/15 BOP Manual used: Balance of Payments and International Investment Position Manual, sixth edition (BPM6) Primary domestic currency: Australian dollar Data last updated: 01/2018</t>
  </si>
  <si>
    <t>Source: National Statistics Office Latest actual data: 2015/16 National accounts manual used: System of National Accounts (SNA) 1993 GDP valuation: Market prices. Data refer to fiscal years Start/end months of reporting year: August/July. Fiscal year starts on July 16th. Base year: 2000/01. Data prior to 2000/01 were estimated by IMF staff by using data splicing Chain-weighted: No Primary domestic currency: Nepalese rupee Data last updated: 02/2018</t>
  </si>
  <si>
    <t>Source: Central Bank. Missing data points prior to 2010 is spliced (ratio spliced) using the old CPI series by the desk Latest actual data: 2016/17 Harmonized prices: No. Data refer to fiscal years. Frequency of source data: Monthly Base year: 2014/15. Average of 2014 and 2015 = 100; numbers may slightly differ due to rounding Primary domestic currency: Nepalese rupee Data last updated: 02/2018</t>
  </si>
  <si>
    <t>Source: International Financial Institution. WDI database Latest actual data: 2015 Primary domestic currency: Nepalese rupee Data last updated: 02/2018</t>
  </si>
  <si>
    <t>Source: Ministry of Finance or Treasury Latest actual data: 2015/16 Start/end months of reporting year: August/July GFS Manual used: Government Finance Statistics Manual (GFSM) 2001 Basis of recording: Cash General government includes: Central Government;. Coverage of fiscal accounts in Nepal is limited to Central Government. Valuation of public debt: Face value Primary domestic currency: Nepalese rupee Data last updated: 02/2018</t>
  </si>
  <si>
    <t>Source: Central Bank Latest actual data: 2015/16 BOP Manual used: Balance of Payments Manual, fifth edition (BPM5). Converted by staff from BPM5 Primary domestic currency: Nepalese rupee Data last updated: 02/2018</t>
  </si>
  <si>
    <t>Source: National Statistics Office Latest actual data: 2017 National accounts manual used: ESA 2010 GDP valuation: Market prices Start/end months of reporting year: January/December Base year: 2010 Chain-weighted: Yes, from 1980 Primary domestic currency: Euro Data last updated: 03/2018</t>
  </si>
  <si>
    <t>Source: National Statistics Office Latest actual data: 2016 Base year: 2000 Methodology used to derive volumes: Deflation by unit value indexes (from customs data) Formula used to derive volumes: Not applicable. Data from national sources Chain-weighted: Yes, from 1980 Trade System: General trade Valuation of exports: Free on board (FOB) Valuation of imports: Cost, insurance, freight (CIF) Primary domestic currency: Euro Data last updated: 03/2018</t>
  </si>
  <si>
    <t>Source: National Statistics Office Latest actual data: 2016 Employment type: Harmonized OECD definition Primary domestic currency: Euro Data last updated: 03/2018</t>
  </si>
  <si>
    <t>Source: Ministry of Finance or Treasury Latest actual data: 2016 Fiscal assumptions: Fiscal projections for the period 2017?23 are based on the authorities? Bureau for Economic Policy Analysis budget projections, after differences in macroeconomic assumptions are adjusted for. Historical data were revised following the June 2014 Central Bureau of Statistics release of revised macro data because of the adoption of the European System of National and Regional Accounts (ESA 2010) and the revisions of data sources. Start/end months of reporting year: January/December GFS Manual used: Government Finance Statistics Manual (GFSM) 2001 Basis of recording: Accrual General government includes: Central Government;Local Government;Social Security Funds; Valuation of public debt: Nominal value Instruments included in gross and net debt: Gross debt follows the Maastricht definition of gross debt, and excludes other accounts payable. Primary domestic currency: Euro Data last updated: 03/2018</t>
  </si>
  <si>
    <t>Source: Central Bank. IMF STA BPM6 Database Latest actual data: 2016. The latest data (2016) is sourced from the DNB. Notes: SFIs are integrated in the resident economy. BOP Manual used: Balance of Payments and International Investment Position Manual, sixth edition (BPM6) Primary domestic currency: Euro Data last updated: 03/2018</t>
  </si>
  <si>
    <t>Source: National Statistics Office. Statistics New Zealand Latest actual data: 2017. Authorities' actual annual data are April/March recalculated using quarterly data as Jan/Dec GDP valuation: Market prices. Data refer to calendar years Start/end months of reporting year: January/December. January/December annual data calculated from quarterly data consistent with authorities' actual April/March annual data Base year: 2009/10. The base year is 2009Q2 to 2010Q1 Chain-weighted: Yes, from 1987 Primary domestic currency: New Zealand dollar Data last updated: 03/2018</t>
  </si>
  <si>
    <t>Source: National Statistics Office. Statistics New Zealand Latest actual data: 2017 Harmonized prices: No Frequency of source data: Quarterly Base year: 2000. Source data are based June 2006=1000. We rebase them 2000=100 Primary domestic currency: New Zealand dollar Data last updated: 03/2018</t>
  </si>
  <si>
    <t>Source: National Statistics Office. Statistics New Zealand Latest actual data: 2017 Base year: 2005. Source data are based on June 2002=1000. We rebase them 2005=100 Methodology used to derive volumes: Deflation by survey-based price indexes Formula used to derive volumes: Laspeyres-type Chain-weighted: Yes, from 1987 Trade System: General trade Valuation of exports: Free on board (FOB) Valuation of imports: Cost, insurance, freight (CIF) Primary domestic currency: New Zealand dollar Data last updated: 03/2018</t>
  </si>
  <si>
    <t>Source: National Statistics Office. Statistics New Zealand Latest actual data: 2017 Employment type: National definition. Data refer to calendar years Primary domestic currency: New Zealand dollar Data last updated: 03/2018</t>
  </si>
  <si>
    <t>Source: National Statistics Office. Statistics New Zealand Latest actual data: 2017 Primary domestic currency: New Zealand dollar Data last updated: 03/2018</t>
  </si>
  <si>
    <t>Source: Ministry of Finance or Treasury Latest actual data: 2016/17. Available as fiscal year (July/June) converted to calendar year (Jan/Dec) as average of two adjacent fiscal years Fiscal assumptions: Fiscal projections are based on the fiscal year 2017-18 budget; the 2017 Half-Year Economic and Fiscal Update; and IMF staff estimates Start/end months of reporting year: January/December GFS Manual used: Government Finance Statistics Manual (GFSM) 2001 Basis of recording: Accrual General government includes: Central Government;. Central Government Valuation of public debt: Current market value Instruments included in gross and net debt: Currency and Deposits;Securities Other than Shares;Loans;Shares and Other Equity Primary domestic currency: New Zealand dollar Data last updated: 03/2018</t>
  </si>
  <si>
    <t>Source: National Statistics Office. Statistics New Zealand Latest actual data: 2017 BOP Manual used: Balance of Payments and International Investment Position Manual, sixth edition (BPM6) Primary domestic currency: New Zealand dollar Data last updated: 03/2018</t>
  </si>
  <si>
    <t>Source: Central Bank Latest actual data: 2016 Notes: Due to political and economic events (civil war and hyperinflation) data prior to 1995 are less reliable. National accounts manual used: System of National Accounts (SNA) 1993. In 2012 Nicaragua officially changed the base year of the national accounts from 1994 to 2006. In 2003 Nicaragua officially changed the base year of the national accounts from 1980 to 1994 and adopted the United Nations System of National Accounts (SNA93) for the calculation of GDP. Methodology described in: http://www.bcn.gob.ni/publicaciones/eventuales/pib_trimestral/PIB_Trimestral.pdf GDP valuation: Market prices Start/end months of reporting year: January/December Base year: 2006 Chain-weighted: Yes, from 1994. annual overlap Primary domestic currency: Nicaraguan cуrdoba Data last updated: 03/2018</t>
  </si>
  <si>
    <t>Source: Central Bank Latest actual data: 2017 Notes: Due to political and economic events (civil war and hyperinflation), data prior to 1995 are less reliable. Harmonized prices: No Frequency of source data: Monthly Base year: 2006. Base 2006 = 100 indices linked to basis 1999 = 100 indices for the period January 2001 to December 2009 Primary domestic currency: Nicaraguan cуrdoba Data last updated: 03/2018</t>
  </si>
  <si>
    <t>Source: Central Bank. National accounts, real GDP by expenditures Latest actual data: 2016 Base year: 2006 Methodology used to derive volumes: Deflation by unit value indexes (from customs data) Formula used to derive volumes: Other Chain-weighted: Yes, from 1994 Trade System: General trade Valuation of exports: Free on board (FOB) Valuation of imports: Cost, insurance, freight (CIF) Primary domestic currency: Nicaraguan cуrdoba Data last updated: 03/2018</t>
  </si>
  <si>
    <t>Source: Central Bank Latest actual data: 2016. BCN published unemployment rate in the 2010 Statistical Yearbook: http://www.bcn.gob.ni/estadisticas/ Employment type: National definition Primary domestic currency: Nicaraguan cуrdoba Data last updated: 03/2018</t>
  </si>
  <si>
    <t>Source: Central Bank Latest actual data: 2015. last census took place in 2005. BCN publishes 2007 data: http://www.bcn.gob.ni/estadisticas/economicas_anuales/nicaragua_en_cifras/2009/Nicaragua_in_figures_2009.pdf Primary domestic currency: Nicaraguan cуrdoba Data last updated: 03/2018</t>
  </si>
  <si>
    <t>Source: Ministry of Finance or Treasury Latest actual data: 2016 Start/end months of reporting year: January/December GFS Manual used: Government Finance Statistics Manual (GFSM) 1986 Basis of recording: Cash General government includes: Central Government;Local Government;Social Security Funds; Valuation of public debt: Nominal value Primary domestic currency: Nicaraguan cуrdoba Data last updated: 03/2018</t>
  </si>
  <si>
    <t>Source: IMF Staff Estimates Latest actual data: 2016 Notes: Due to political and economic events (civil war and hyperinflation) data prior to 1995 are less reliable. BOP Manual used: Balance of Payments and International Investment Position Manual, sixth edition (BPM6) Primary domestic currency: Nicaraguan cуrdoba Data last updated: 03/2018</t>
  </si>
  <si>
    <t>Source: National Statistics Office Latest actual data: 2016 National accounts manual used: System of National Accounts (SNA) 1993 GDP valuation: Factor costs Start/end months of reporting year: January/December Base year: 2000 Chain-weighted: No Primary domestic currency: CFA franc Data last updated: 03/2018</t>
  </si>
  <si>
    <t>Source: National Statistics Office Latest actual data: 2017 Harmonized prices: No Frequency of source data: Monthly Base year: 2008 Primary domestic currency: CFA franc Data last updated: 03/2018</t>
  </si>
  <si>
    <t>Source: Central Bank Latest actual data: 2017 Base year: 2000 Methodology used to derive volumes: Not applicable Formula used to derive volumes: Not applicable Chain-weighted: No Trade System: General trade Valuation of exports: Free on board (FOB) Valuation of imports: Cost, insurance, freight (CIF) Primary domestic currency: CFA franc Data last updated: 03/2018</t>
  </si>
  <si>
    <t>Source: National Statistics Office Latest actual data: 2009 Primary domestic currency: CFA franc Data last updated: 03/2018</t>
  </si>
  <si>
    <t>Source: Ministry of Finance or Treasury Latest actual data: 2017 Fiscal assumptions: Fiscal projections for 2015 are based on the authorities? budget whereas the 2016 forecast was made to have a 1.7 per cent of GDP fiscal consolidation (compared to 2015). Start/end months of reporting year: January/December GFS Manual used: Government Finance Statistics Manual (GFSM) 1986 Basis of recording: Accrual General government includes: Central Government; Valuation of public debt: Nominal value Primary domestic currency: CFA franc Data last updated: 03/2018</t>
  </si>
  <si>
    <t>Source: Central Bank Latest actual data: 2017 BOP Manual used: Balance of Payments and International Investment Position Manual, sixth edition (BPM6) Primary domestic currency: CFA franc Data last updated: 03/2018</t>
  </si>
  <si>
    <t>Source: National Statistics Office. Official re-based (2010) data for 2010-13 was published in July 2014, based on SNA 2008. Official backcasted data were published in July 2016 and 1990-2009 nominal and real GDP numbers were updated. However expenditure components of GDP are still IMF staff estimates and are subject to revision with official backcasted data. Latest actual data: 2017 Notes: Official backcasted data were published in July 2016 and 1990-2009 nominal and real GDP numbers were updated. However expenditure components of GDP are still IMF staff estimates and are subject to revision with official backcasted data. National accounts manual used: System of National Accounts (SNA) 2008 GDP valuation: Market prices Start/end months of reporting year: January/December Base year: 2010. from October WEO submission Chain-weighted: No Primary domestic currency: Nigerian naira Data last updated: 03/2018</t>
  </si>
  <si>
    <t>Source: National Statistics Office Latest actual data: 2017 Notes: Data prior to 1990 cannot be confirmed by national sources at this time. Harmonized prices: No Frequency of source data: Monthly Base year: 2009. The base period is November 2009 which explains the small discrepancy in 2009. Primary domestic currency: Nigerian naira Data last updated: 03/2018</t>
  </si>
  <si>
    <t>Source: Central Bank Latest actual data: 2016 Base year: 2000 Methodology used to derive volumes: Weighted average of volume changes Formula used to derive volumes: Laspeyres-type Chain-weighted: No Trade System: General trade Valuation of exports: Free on board (FOB) Valuation of imports: Cost, insurance, freight (CIF) Primary domestic currency: Nigerian naira Data last updated: 03/2018</t>
  </si>
  <si>
    <t>Source: National Statistics Office Latest actual data: 2016. Data for 2017 is as of Q3. Employment type: The new definition of unemployment uses a variant of the ILO definition. People who worked 20-40 hours are now reported as underemployed rather than unemployed. Primary domestic currency: Nigerian naira Data last updated: 03/2018</t>
  </si>
  <si>
    <t>Source: International Financial Institution Latest actual data: 2012 Primary domestic currency: Nigerian naira Data last updated: 03/2018</t>
  </si>
  <si>
    <t>Source: Ministry of Finance or Treasury Latest actual data: 2017 Fiscal assumptions: Historical data series, annual budget and MTEF at the Federal Government level, and additional data from the authorities Start/end months of reporting year: January/December GFS Manual used: Government Finance Statistics Manual (GFSM) 2001 Basis of recording: Cash. Fiscal data are based on execution data received from the authorities. General government includes: Central Government;State Government;Local Government; Valuation of public debt: Current market value Instruments included in gross and net debt: Currency and Deposits Primary domestic currency: Nigerian naira Data last updated: 03/2018</t>
  </si>
  <si>
    <t>Source: Central Bank. IMF Statistics Department Latest actual data: 2016 Notes: Data prior to 1990 cannot be confirmed by national sources at this time. BOP Manual used: Balance of Payments and International Investment Position Manual, sixth edition (BPM6) Primary domestic currency: Nigerian naira Data last updated: 03/2018</t>
  </si>
  <si>
    <t>Source: National Statistics Office Latest actual data: 2017 National accounts manual used: Nominally ESA 2010 GDP valuation: Market prices Start/end months of reporting year: January/December Base year: 2015 Chain-weighted: Yes, from 1980 Primary domestic currency: Norwegian krone Data last updated: 03/2018</t>
  </si>
  <si>
    <t>Source: National Statistics Office Latest actual data: 2017 Harmonized prices: No Frequency of source data: Monthly Base year: 2010 Primary domestic currency: Norwegian krone Data last updated: 03/2018</t>
  </si>
  <si>
    <t>Source: Haver Analytics Latest actual data: 2017 Base year: 2012 Methodology used to derive volumes: Deflation by survey-based price indexes Formula used to derive volumes: Laspeyres-type Chain-weighted: Yes, from before 1980 Trade System: General trade Oil coverage: Primary or unrefined products;Secondary or refined products; Valuation of exports: Free on board (FOB) Valuation of imports: Cost, insurance, freight (CIF) Primary domestic currency: Norwegian krone Data last updated: 03/2018</t>
  </si>
  <si>
    <t>Source: National Statistics Office Latest actual data: 2017 Employment type: National definition Primary domestic currency: Norwegian krone Data last updated: 03/2018</t>
  </si>
  <si>
    <t>Source: National Statistics Office Latest actual data: 2017 Primary domestic currency: Norwegian krone Data last updated: 03/2018</t>
  </si>
  <si>
    <t>Source: National Statistical Office and Ministry of Finance Latest actual data: 2016 Fiscal assumptions: The fiscal projections are based on the latest 2017 revised budget. Start/end months of reporting year: January/December GFS Manual used: Government Finance Statistics Manual (GFSM) 2014 Basis of recording: Accrual General government includes: Central Government;Local Government;Social Security Funds; Valuation of public debt: Current market value Instruments included in gross and net debt: Securities Other than Shares;. Treasury bills with maturity of up to one year, and bonds with maturity of up to 10 years. Gross debt follows the Maastricht definition of gross debt, and excludes other accounts payable. Primary domestic currency: Norwegian krone Data last updated: 03/2018</t>
  </si>
  <si>
    <t>Source: National Statistics Office Latest actual data: 2017 BOP Manual used: Balance of Payments and International Investment Position Manual, sixth edition (BPM6) Primary domestic currency: Norwegian krone Data last updated: 03/2018</t>
  </si>
  <si>
    <t>Source: National Statistics Office Latest actual data: 2015 National accounts manual used: System of National Accounts (SNA) 1993 GDP valuation: Market prices Start/end months of reporting year: January/December Base year: 2010 Chain-weighted: No Primary domestic currency: Omani rial Data last updated: 03/2018</t>
  </si>
  <si>
    <t>Source: National Statistics Office Latest actual data: 2016 Harmonized prices: No Frequency of source data: Monthly Base year: 1990. Base Year for Weights is 2000 Primary domestic currency: Omani rial Data last updated: 03/2018</t>
  </si>
  <si>
    <t>Source: Central Bank Latest actual data: 2015 Base year: 2005 Methodology used to derive volumes: Deflation by unit value indexes (from customs data) Formula used to derive volumes: Laspeyres-type Chain-weighted: No Trade System: Special trade Excluded items in trade: Other; Oil coverage: Secondary or refined products; Valuation of exports: Free on board (FOB) Valuation of imports: Cost, insurance, freight (CIF) Primary domestic currency: Omani rial Data last updated: 03/2018</t>
  </si>
  <si>
    <t>Source: National Statistics Office. For data prior to 1990, the source is IFS - International Financial Statistics. Latest actual data: 2015 Primary domestic currency: Omani rial Data last updated: 03/2018</t>
  </si>
  <si>
    <t>Source: Ministry of Finance or Treasury Latest actual data: 2016 Notes: Staff estimate for the asset side of government net debt is based on government deposits with the banking system and State General Reserve Fund external assets. Fiscal assumptions: Staff estimates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Shares;Loans;Other Accounts Receivable/Payable;. Securities other than shares includes government bills and treasury bonds. Net Debt is equal to Gross Debt less government deposits with banks and Sovereign Wealth Fund Assets. Primary domestic currency: Omani rial Data last updated: 03/2018</t>
  </si>
  <si>
    <t>Source: Central Bank Latest actual data: 2015 BOP Manual used: Balance of Payments Manual, fifth edition (BPM5) Primary domestic currency: Omani rial Data last updated: 03/2018</t>
  </si>
  <si>
    <t>Source: National Statistics Office Latest actual data: 2015/16 National accounts manual used: Combination of SNA 1968 and SNA 1993 GDP valuation: Real GDP is based on factor costs whereas nominal GDP is based on market prices. Start/end months of reporting year: July/June Base year: 2005/06. Data before 2006 were extended backwards using growth rates for overall GDP and expenditure component shares of the original series. Real GDP is based on factor costs whereas nominal GDP is based on market prices. As a result, any calculated GDP deflator using these the two different concepts will not be accurate. Chain-weighted: No Primary domestic currency: Pakistan rupee Data last updated: 03/2018</t>
  </si>
  <si>
    <t>Source: National Statistics Office Latest actual data: 2016/17 Harmonized prices: No. Data refer to fiscal years Frequency of source data: Monthly Base year: 2007/08. July 2007-June 2008 = 100 Primary domestic currency: Pakistan rupee Data last updated: 03/2018</t>
  </si>
  <si>
    <t>Source: National Statistics Office. Federal Bureau of Statistics Latest actual data: 2016/17 Base year: 2005/06 Methodology used to derive volumes: Deflation by unit value indexes (from customs data) Formula used to derive volumes: Laspeyres-type Chain-weighted: No Trade System: General trade Excluded items in trade: In transit;Re-exports;Re-imports;. Data on re-exports and re-imports is compiled and published. Oil coverage: Primary or unrefined products;Secondary or refined products; Valuation of exports: Free on board (FOB) Valuation of imports: Cost, insurance, freight (CIF) Primary domestic currency: Pakistan rupee Data last updated: 03/2018</t>
  </si>
  <si>
    <t>Source: IMF Staff Estimates Latest actual data: 2014/15. Preliminary data from the authorities. Employment type: Other Primary domestic currency: Pakistan rupee Data last updated: 03/2018</t>
  </si>
  <si>
    <t>Source: National Statistics Office Latest actual data: 2015/16. Preliminary data from the authorities. Notes: Data refer to fiscal years Primary domestic currency: Pakistan rupee Data last updated: 03/2018</t>
  </si>
  <si>
    <t>Source: Ministry of Finance or Treasury Latest actual data: 2016/17. Central government and general government net lending/borrowing exclude payments for electricity arrears and commodity operations in the fiscal years 2009/10, 2010/11, and 2011/12. Start/end months of reporting year: July/June GFS Manual used: Government Finance Statistics Manual (GFSM) 1986 Basis of recording: Cash General government includes: Central Government;State Government;Local Government; Valuation of public debt: Nominal value Instruments included in gross and net debt: Government gross debt and net debt figures include IMF obligations. Primary domestic currency: Pakistan rupee Data last updated: 03/2018</t>
  </si>
  <si>
    <t>Source: Central Bank Latest actual data: 2016/17 Notes: Prior to 1990, data are not consistent for the following reasons: (i) data may not correspond to fiscal years; (ii) data were compiled based on the methodology set out in the 4th edition of the BoP Manual rather than the 5th edition; and (iii) due to the ongoing Fund program with Pakistan and market sensitivity, the series from which the nominal exchange rate assumptions can be calculated aren?t made public. BOP Manual used: Balance of Payments Manual, fifth edition (BPM5) Primary domestic currency: Pakistan rupee Data last updated: 03/2018</t>
  </si>
  <si>
    <t>Source: Ministry of Finance or Treasury Latest actual data: 2015/16 National accounts manual used: System of National Accounts (SNA) 1993 GDP valuation: Market prices Start/end months of reporting year: October/September Base year: 2004/05 Chain-weighted: No Primary domestic currency: U.S. dollar Data last updated: 03/2018</t>
  </si>
  <si>
    <t>Source: Ministry of Finance or Treasury Latest actual data: 2015/16 Harmonized prices: No Frequency of source data: Quarterly Base year: 2007/08. The base index corresponds to Apr-Jun 2008 (Q3 of FY2008); the index for FY2008 does not average 100. Primary domestic currency: U.S. dollar Data last updated: 03/2018</t>
  </si>
  <si>
    <t>Source: Ministry of Finance or Treasury Latest actual data: 2015/16 Base year: 2004/05 Methodology used to derive volumes: Other Formula used to derive volumes: Other Chain-weighted: No Trade System: General trade Excluded items in trade: In transit; Oil coverage: Secondary or refined products; Valuation of exports: Other Valuation of imports: Other Primary domestic currency: U.S. dollar Data last updated: 03/2018</t>
  </si>
  <si>
    <t>Source: Ministry of Finance or Treasury Latest actual data: 2014/15 Primary domestic currency: U.S. dollar Data last updated: 03/2018</t>
  </si>
  <si>
    <t>Source: Ministry of Finance or Treasury Latest actual data: 2015/16 Fiscal assumptions: Fiscal projections assume that current expenditure growth is contained and revenue growth is supported by the introduction of a value added tax since FY2015/16. Start/end months of reporting year: October/September GFS Manual used: Government Finance Statistics Manual (GFSM) 2001 Basis of recording: Other General government includes: Central Government; Valuation of public debt: Face value Primary domestic currency: U.S. dollar Data last updated: 03/2018</t>
  </si>
  <si>
    <t>Source: Ministry of Finance or Treasury Latest actual data: 2015/16 BOP Manual used: Balance of Payments and International Investment Position Manual, sixth edition (BPM6) Primary domestic currency: U.S. dollar Data last updated: 03/2018</t>
  </si>
  <si>
    <t>Source: National Statistics Office Latest actual data: 2017 National accounts manual used: System of National Accounts (SNA) 1993 GDP valuation: Market prices Start/end months of reporting year: January/December Base year: 2007. The 2007 base year publication is labelled "preliminary"; revisions are expected in the future. The deflator in base year 2007 is not exactly 100 because of data splicing (based on recently released data for the last three years only) Chain-weighted: Yes, from 2007 Primary domestic currency: U.S. dollar Data last updated: 03/2018</t>
  </si>
  <si>
    <t>Source: National Statistics Office Latest actual data: 2017 Harmonized prices: No Frequency of source data: Monthly Base year: 2013 Primary domestic currency: U.S. dollar Data last updated: 03/2018</t>
  </si>
  <si>
    <t>Source: National Statistics Office Latest actual data: 2016 Base year: 1996 Methodology used to derive volumes: Deflation by unit value indexes (from customs data) Formula used to derive volumes: Laspeyres-type Chain-weighted: No Trade System: General trade Oil coverage: Secondary or refined products; Valuation of exports: Free on board (FOB) Valuation of imports: National Statistical Office reports that Imports are FOB, except for those of the Colon Free Zone (which are CIF) Primary domestic currency: U.S. dollar Data last updated: 03/2018</t>
  </si>
  <si>
    <t>Source: National Statistics Office Latest actual data: 2017 Employment type: National definition Primary domestic currency: U.S. dollar Data last updated: 03/2018</t>
  </si>
  <si>
    <t>Source: National Statistics Office Latest actual data: 2017. The 2010 Census Primary domestic currency: U.S. dollar Data last updated: 03/2018</t>
  </si>
  <si>
    <t>Source: Ministry of Finance or Treasury Latest actual data: 2016. 2012. The NFPS excludes the Panama Canal Authority and three other public enterprises. Notes: Net debt is calculated as the difference between gross debt of the NFPS and assets of Panama?s Sovereign Wealth Fund. Fiscal assumptions: Budget Start/end months of reporting year: January/December GFS Manual used: Government Finance Statistics Manual (GFSM) 1986 Basis of recording: Cash General government includes: Central Government;State Government;Local Government;Social Security Funds;Nonfinancial Public Corporation; Valuation of public debt: Nominal value Primary domestic currency: U.S. dollar Data last updated: 03/2018</t>
  </si>
  <si>
    <t>Source: National Statistics Office Latest actual data: 2016 BOP Manual used: Balance of Payments and International Investment Position Manual, sixth edition (BPM6). IMF Staff reports identify public sector flows in the financial account Primary domestic currency: U.S. dollar Data last updated: 03/2018</t>
  </si>
  <si>
    <t>Source: National Statistical Office and MOF Latest actual data: 2015 National accounts manual used: System of National Accounts (SNA) 1993 GDP valuation: Market prices Start/end months of reporting year: January/December Base year: 2013 Chain-weighted: No Primary domestic currency: Papua New Guinea kina Data last updated: 03/2018</t>
  </si>
  <si>
    <t>Source: National Statistics Office Latest actual data: 2015 Harmonized prices: No Frequency of source data: Quarterly Base year: 1990 Primary domestic currency: Papua New Guinea kina Data last updated: 03/2018</t>
  </si>
  <si>
    <t>Source: Ministry of Finance or Treasury Latest actual data: 2015 Base year: 2005 Methodology used to derive volumes: Weighted average of volume changes Formula used to derive volumes: Laspeyres-type Chain-weighted: No Trade System: Other Oil coverage: Primary or unrefined products;Secondary or refined products;. Series spliced. Current working data starts in 1994. Oil imports data currently unavailable prior to 1994. Valuation of exports: Free on board (FOB) Valuation of imports: Cost, insurance, freight (CIF) Primary domestic currency: Papua New Guinea kina Data last updated: 03/2018</t>
  </si>
  <si>
    <t>Source: Ministry of Finance or Treasury Latest actual data: 2014 Primary domestic currency: Papua New Guinea kina Data last updated: 03/2018</t>
  </si>
  <si>
    <t>Source: Ministry of Finance or Treasury Latest actual data: 2015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Shares;Loans Primary domestic currency: Papua New Guinea kina Data last updated: 03/2018</t>
  </si>
  <si>
    <t>Source: Central Bank. Some Treasury data as well Latest actual data: 2015 BOP Manual used: Balance of Payments Manual, fifth edition (BPM5) Primary domestic currency: Papua New Guinea kina Data last updated: 03/2018</t>
  </si>
  <si>
    <t>Source: Central Bank Latest actual data: 2016 Notes: For 1980 to 1990, GDP data were constructed backward by the Banco Central del Paraguay using the new 1994 base year. National accounts manual used: System of National Accounts (SNA) 1993 GDP valuation: Market prices Start/end months of reporting year: January/December Base year: 1994 Chain-weighted: No Primary domestic currency: Paraguayan guaranн Data last updated: 03/2018</t>
  </si>
  <si>
    <t>Source: Central Bank Latest actual data: 2017 Harmonized prices: No Frequency of source data: Monthly Base year: 2017. Index Dec-2017=100 Primary domestic currency: Paraguayan guaranн Data last updated: 03/2018</t>
  </si>
  <si>
    <t>Source: Central Bank of Paraguay Latest actual data: 2017 Base year: 2010 Methodology used to derive volumes: Other Formula used to derive volumes: Sum of registered exports in ton Chain-weighted: No Trade System: General trade Excluded items in trade: Re-exports;Re-imports; Oil coverage: Secondary or refined products; Valuation of exports: Free on board (FOB) Valuation of imports: Cost, insurance, freight (CIF) Primary domestic currency: Paraguayan guaranн Data last updated: 03/2018</t>
  </si>
  <si>
    <t>Source: National Statistics Office Latest actual data: 2016 Employment type: National definition Primary domestic currency: Paraguayan guaranн Data last updated: 03/2018</t>
  </si>
  <si>
    <t>Source: National Statistics Office. Proyecciуn de la Poblaciуn Nacional, Бreas Urbana y Rural por Sexo y Edad, 2000-2025 Latest actual data: 2015 Primary domestic currency: Paraguayan guaranн Data last updated: 03/2018</t>
  </si>
  <si>
    <t>Source: Ministry of Finance or Treasury Latest actual data: 2016 Fiscal assumptions: General Government accounts on a cash basis Start/end months of reporting year: January/December GFS Manual used: Government Finance Statistics Manual (GFSM) 2001 Basis of recording: Cash General government includes: Central Government;State Government;Local Government;Social Security Funds;Monetary Public Corporations, incl. central bank;Nonfinancial Public Corporation; Valuation of public debt: Face value Instruments included in gross and net debt: Currency and Deposits;Securities Other than Shares;Loans Primary domestic currency: Paraguayan guaranн Data last updated: 03/2018</t>
  </si>
  <si>
    <t>Source: Central Bank Latest actual data: 2016 BOP Manual used: Balance of Payments Manual, fifth edition (BPM5) Primary domestic currency: Paraguayan guaranн Data last updated: 03/2018</t>
  </si>
  <si>
    <t>Source: Central Bank Latest actual data: 2017 Notes: Rebased national account series (year 2007) have not been published to their full extent thus we are reporting data on the 1994 basis. National accounts manual used: System of National Accounts (SNA) 1993 GDP valuation: Market prices Start/end months of reporting year: January/December Base year: 2007 Chain-weighted: No Primary domestic currency: Peruvian nuevo sol Data last updated: 03/2018</t>
  </si>
  <si>
    <t>Source: Central Bank Latest actual data: 2017 Harmonized prices: No Frequency of source data: Monthly Base year: 2009. December=100 Primary domestic currency: Peruvian nuevo sol Data last updated: 03/2018</t>
  </si>
  <si>
    <t>Source: Central Bank Latest actual data: 2017 Base year: 2005 Valuation of exports: Free on board (FOB) Valuation of imports: Free on board (FOB) Primary domestic currency: Peruvian nuevo sol Data last updated: 03/2018</t>
  </si>
  <si>
    <t>Source: National Statistics Office Latest actual data: 2017 Employment type: National definition Primary domestic currency: Peruvian nuevo sol Data last updated: 03/2018</t>
  </si>
  <si>
    <t>Source: National Statistics Office Latest actual data: 2016 Primary domestic currency: Peruvian nuevo sol Data last updated: 03/2018</t>
  </si>
  <si>
    <t>Source: Ministry of Finance or Treasury Latest actual data: 2017 Start/end months of reporting year: January/December GFS Manual used: Government Finance Statistics Manual (GFSM) 1986 Basis of recording: Cash General government includes: Central Government;State Government;Local Government;Social Security Funds; Valuation of public debt: Face value Primary domestic currency: Peruvian nuevo sol Data last updated: 03/2018</t>
  </si>
  <si>
    <t>Source: Central Bank Latest actual data: 2017 BOP Manual used: Balance of Payments Manual, fifth edition (BPM5) Primary domestic currency: Peruvian nuevo sol Data last updated: 03/2018</t>
  </si>
  <si>
    <t>Source: National Statistics Office. National Statistical Coordination; accessed via CEIC and Haver Latest actual data: 2017 National accounts manual used: System of National Accounts (SNA) 2008 GDP valuation: Market prices Start/end months of reporting year: January/December Base year: 2000 Chain-weighted: No Primary domestic currency: Philippine peso Data last updated: 03/2018</t>
  </si>
  <si>
    <t>Source: National Statistics Office. Accessed via CEIC Latest actual data: 2017 Harmonized prices: No Frequency of source data: Monthly Base year: 2006 Primary domestic currency: Philippine peso Data last updated: 03/2018</t>
  </si>
  <si>
    <t>Source: National Statistics Office. Accessed via CEIC Latest actual data: 2017 Base year: 2005. Volume growth rate used as input Methodology used to derive volumes: Other Formula used to derive volumes: By Source, CEIC Chain-weighted: No Trade System: General trade Excluded items in trade: Other; Oil coverage: Primary or unrefined products;Secondary or refined products; Valuation of exports: Free on board (FOB) Valuation of imports: Free on board (FOB) Primary domestic currency: Philippine peso Data last updated: 03/2018</t>
  </si>
  <si>
    <t>Source: National Statistics Office. Accessed via CEIC Latest actual data: 2017 Employment type: Harmonized ILO definition. Please note that data prior to 2005 are not based on harmonized ILO definition but based on national definition. Primary domestic currency: Philippine peso Data last updated: 03/2018</t>
  </si>
  <si>
    <t>Source: National Statistics Office. Accessed via CEIC Latest actual data: 2017 Primary domestic currency: Philippine peso Data last updated: 03/2018</t>
  </si>
  <si>
    <t>Source: Ministry of Finance or Treasury. Department of Finance Latest actual data: 2017. Data accommodates actual figures for national government revenue and expenditure, but reflects projections for local governments and social security institutions. Fiscal assumptions: Fiscal projections assume that the authorities? fiscal deficit target will be achieved in 2017 and beyond. Revenue projections reflect the IMF staff?s macroeconomic assumptions and incorporate anticipated improvements in tax administration. Expenditure projections are based on budgeted figures, institutional arrangements, current data, and fiscal space in each year. Start/end months of reporting year: January/December GFS Manual used: Government Finance Statistics Manual (GFSM) 2001 Basis of recording: Cash. Classification of revenues and expenses is based on GFSM 2001, but the accounting method is on a cash basis. General government includes: Central Government;Local Government;Social Security Funds;. Local governments comprise provinces, cities, and municipalities. Valuation of public debt: Nominal value Instruments included in gross and net debt: Securities Other than Shares;Loans;Other Accounts Receivable/Payable Primary domestic currency: Philippine peso Data last updated: 03/2018</t>
  </si>
  <si>
    <t>Source: Central Bank. Accessed via CEIC Latest actual data: 2016 BOP Manual used: Balance of Payments and International Investment Position Manual, sixth edition (BPM6) Primary domestic currency: Philippine peso Data last updated: 03/2018</t>
  </si>
  <si>
    <t>Source: National Statistics Office Latest actual data: 2017 Notes: Data prior to 1995 cannot be confirmed by national sources at this time. National accounts manual used: European System of Accounts (ESA) 2010 GDP valuation: Market prices Start/end months of reporting year: January/December Base year: 2010 Chain-weighted: Yes, from 2010 Primary domestic currency: Polish zloty Data last updated: 03/2018</t>
  </si>
  <si>
    <t>Source: National Statistics Office Latest actual data: 2017 Harmonized prices: No Frequency of source data: Monthly Base year: 1998. Quarterly index has base January 2011. Primary domestic currency: Polish zloty Data last updated: 03/2018</t>
  </si>
  <si>
    <t>Source: Central Bank Latest actual data: 2016 Base year: 2005 Methodology used to derive volumes: Other Formula used to derive volumes: Other Chain-weighted: No Trade System: General trade Oil coverage: Other; Valuation of exports: Free on board (FOB) Valuation of imports: Cost, insurance, freight (CIF) Primary domestic currency: Polish zloty Data last updated: 03/2018</t>
  </si>
  <si>
    <t>Source: National Statistics Office Latest actual data: 2017 Employment type: National definition Primary domestic currency: Polish zloty Data last updated: 03/2018</t>
  </si>
  <si>
    <t>Source: National Statistics Office Latest actual data: 2017 Primary domestic currency: Polish zloty Data last updated: 03/2018</t>
  </si>
  <si>
    <t>Source: Ministry of Finance or Treasury. Eurostat Latest actual data: 2016 Fiscal assumptions: Data is on a ESA-95 2004 and prior. Data is on ESA-2010 beginning 2005 (accrual) basis. Projections are based on the 2017 budget. The projections also take into account the effects of the 2014 pension changes. Start/end months of reporting year: January/December GFS Manual used: European System of Accounts (ESA) 2010 Basis of recording: Accrual General government includes: Central Government;Local Government;Social Security Funds; Valuation of public debt: Face value Instruments included in gross and net debt: Gross debt follows the Maastricht definition of gross debt, and excludes other accounts payable. Primary domestic currency: Polish zloty Data last updated: 03/2018</t>
  </si>
  <si>
    <t>Source: Central Bank Latest actual data: 2016 BOP Manual used: Balance of Payments and International Investment Position Manual, sixth edition (BPM6) Primary domestic currency: Polish zloty Data last updated: 03/2018</t>
  </si>
  <si>
    <t>Source: National Statistics Office Latest actual data: 2017 National accounts manual used: European System of Accounts (ESA) 2010 GDP valuation: Market prices Start/end months of reporting year: January/December Base year: 2011 Chain-weighted: Yes, from 1980 Primary domestic currency: Euro Data last updated: 03/2018</t>
  </si>
  <si>
    <t>Source: Central Bank Latest actual data: 2017 Base year: 2005 Methodology used to derive volumes: Deflation by survey-based price indexes Formula used to derive volumes: Laspeyres-type Chain-weighted: No Trade System: General trade Excluded items in trade: None Oil coverage: Secondary or refined products; Valuation of exports: Free on board (FOB) Valuation of imports: Cost, insurance, freight (CIF) Primary domestic currency: Euro Data last updated: 03/2018</t>
  </si>
  <si>
    <t>Source: National Statistics Office Latest actual data: 2016. General government statistics in 2017 are provisional and will be updated after the actual data are published. Fiscal assumptions: The projections for the current year are based on the authorities? approved budget, adjusted to reflect the IMF staff?s macroeconomic forecast. Projections thereafter are based on the assumption of unchanged policies. Start/end months of reporting year: January/December GFS Manual used: Government Finance Statistics Manual (GFSM) 2001 Basis of recording: Accrual General government includes: Central Government;Local Government;Social Security Funds;Other; Valuation of public debt: Nominal value Instruments included in gross and net debt: Currency and Deposits;Securities Other than Shares;Loans;. Gross debt follows the Maastricht definition of gross debt, and excludes other accounts payable. Primary domestic currency: Euro Data last updated: 03/2018</t>
  </si>
  <si>
    <t>Source: Government Development Bank of Puerto Rico Latest actual data: 2016 Harmonized prices: No Frequency of source data: Monthly Base year: 2006. Base year, December 2006. Primary domestic currency: U.S. dollar</t>
  </si>
  <si>
    <t>Source: Government Development Bank of Puerto Rico; and Fiscal and Economic Growth Plan Latest actual data: 2015/16 Fiscal assumptions: Fiscal projections are based on the Puerto Rico Fiscal and Economic Growth Plan (FEGP), which was prepared on February 12, 2018, and pending certification by the Oversight Board. In line with assumptions of this plan, IMF projections assume federal aid for rebuilding after Hurricane Maria devastated the island in September 2017. The projections also assume revenue losses from the following: Puerto Rico will lose federal funding for the Affordable Care Act (ACA) starting in 2018; federal tax incentives, which were neutralizing the effects of Puerto Rico?s Act 154 on foreign companies, will no longer be available starting in 2018; and the effects of Tax Cuts and Jobs Act which reduce tax advantage of U.S. companies producing in Puerto Rico will narrow this revenue base. Given sizable policy uncertainty, some FEGP and IMF assumptions may differ, in particular, those relating to the effects of the corporate tax reform, tax compliance and tax adjustments (fees and rates); reduction of subsidies, freezing of payroll operational costs, improvement of mobility, and reduction of expenses; and increasing health care efficiency. On the expenditure side, measures include extension of Act 66, which freezes much government spending, through 2020; reduction of operating costs; decreases in government subsidies; and spending cuts in education. Although IMF policy assumptions are similar to those in the FEGP scenario with full measures, the IMF?s projections of fiscal revenues, expenditures, and balance are different from FEGP?s. This stems from two main differences in methodologies: first and foremost, while IMF projections are on an accrual basis, FEGP?s are on a cash basis. Second, the IMF and FEGP make very different macroeconomic assumptions. Start/end months of reporting year: July/June GFS Manual used: Government Finance Statistics Manual (GFSM) 2001 Basis of recording: Accrual. IMF calculations are based on an accrual basis, whereas authorities' calculations are based on a cash basis. General government includes: General government is defined as all general governmental entities, excluding Puerto Rico Electric Power Authority (PREPA) and Puerto Rico Aqueducts and Sewers Authority (PRASA). General government entities include the General Fund, Puerto Rico Infrastructure Financing Authority (PRIFA), Puerto Rico Sales Tax Financing Corporation (COFINA), Puerto Rico Industrial Development Company (PRIDCO), Highways and Transportation Authority (HTA), University of Puerto Rico (UPR), Government Development Bank of Puerto Rico (GDB), and Municipal Revenues Collection Center (CRIM). In addition, pension funds (ERS, TRS, and JRS) are also considered as part of general government.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t>
  </si>
  <si>
    <t>Source: National Statistics Office. Qatar Ministry of Development Planning and Statistics (from 2010); Haver and IMF staff estimates (pre-2010). Latest actual data: 2016. Data is available until 2017Q3 but not for the whole year. National accounts manual used: System of National Accounts (SNA) 1993 GDP valuation: Market prices Start/end months of reporting year: January/December Base year: 2013 Chain-weighted: No Primary domestic currency: Qatari riyal Data last updated: 03/2018</t>
  </si>
  <si>
    <t>Source: National Statistics Office. Qatar Ministry of Development Planning and Statistics (from 2014); Haver and IMF staff estimates (pre-2014). Latest actual data: 2017 Harmonized prices: No Frequency of source data: Monthly Base year: 2013 Primary domestic currency: Qatari riyal Data last updated: 03/2018</t>
  </si>
  <si>
    <t>Source: IMF Staff Estimates. IMF Staff Estimates. Qatar Petroleum/Qatar Central Bank. COMTRADE. Latest actual data: 2017 Base year: 2013 Methodology used to derive volumes: Other Formula used to derive volumes: Other Chain-weighted: No Trade System: General trade Oil coverage: Primary or unrefined products;Secondary or refined products; Valuation of exports: Other Valuation of imports: Other Primary domestic currency: Qatari riyal Data last updated: 03/2018</t>
  </si>
  <si>
    <t>Source: National Statistics Office. Qatar Ministry of Development Planning and Statistics. Latest actual data: 2017 Primary domestic currency: Qatari riyal Data last updated: 03/2018</t>
  </si>
  <si>
    <t>Source: Ministry of Finance or Treasury Latest actual data: 2015 Start/end months of reporting year: January/December GFS Manual used: Government Finance Statistics Manual (GFSM) 1986 Basis of recording: Cash General government includes: Central Government;Other;. As a first step towards a more comprehensive coverage of fiscal data, staff estimated SWF return and added it to government?s revenues (and therefore to the balance). This adjustment was done at the level of general government, in order to avoid changes to central government data (which is official). In addition, Net Debt now includes SWF assets. Valuation of public debt: Nominal value Instruments included in gross and net debt: Currency and Deposits;Securities Other than Shares;Loans;Shares and Other Equity;Other Primary domestic currency: Qatari riyal Data last updated: 03/2018</t>
  </si>
  <si>
    <t>Source: IMF Staff Estimates. IMF Staff Estimates. Qatar Petroleum/Qatar Central Bank Latest actual data: 2017 BOP Manual used: Balance of Payments Manual, fifth edition (BPM5) Primary domestic currency: Qatari riyal Data last updated: 03/2018</t>
  </si>
  <si>
    <t>Source: Haver Analytics. Source: Eurostat and National Institute of Statistics. Minor differences between National Statistical Office and Eurostat. Latest actual data: 2016 National accounts manual used: European System of Accounts (ESA) 2010 GDP valuation: Market prices Start/end months of reporting year: January/December Base year: 2010 Chain-weighted: Yes, from 2000 Primary domestic currency: Romanian leu Data last updated: 03/2018</t>
  </si>
  <si>
    <t>Source: National Statistics Office Latest actual data: 2016 Harmonized prices: No Frequency of source data: Monthly Base year: 2010 Primary domestic currency: Romanian leu Data last updated: 03/2018</t>
  </si>
  <si>
    <t>Source: National Statistics Office Latest actual data: 2016 Base year: 2005 Methodology used to derive volumes: Other Oil coverage: Mineral Fuels, Lubricants and Related Materials Valuation of exports: Free on board (FOB) Valuation of imports: Free on board (FOB) Primary domestic currency: Romanian leu Data last updated: 03/2018</t>
  </si>
  <si>
    <t>Source: Haver Analytics. Formally, Eurostat. Latest actual data: 2016 Employment type: Harmonized ILO definition Primary domestic currency: Romanian leu Data last updated: 03/2018</t>
  </si>
  <si>
    <t>Source: Haver Analytics. Formally, Eurostat. Latest actual data: 2016 Primary domestic currency: Romanian leu Data last updated: 03/2018</t>
  </si>
  <si>
    <t>Source: Ministry of Finance or Treasury Latest actual data: 2016 Fiscal assumptions: The fiscal projections for 2016 reflect legislated changes up to the end of 2015. Those for 2017 and beyond assume that the government target deficit is achieved by adjusting capital spending. Start/end months of reporting year: January/December GFS Manual used: Government Finance Statistics Manual (GFSM) 2001. Fiscal sector records on a majority-accrual basis, except with respect to WEO indicators, which are recorded on a GFS-01 cash basis. Basis of recording: Cash General government includes: Central Government;Local Government;Social Security Funds;Other;. Also includes Road Company and Health and Employment Funds. Valuation of public debt: Face value Instruments included in gross and net debt: Gross debt: gross debt excluding guarantees (calculated using the national presentation, i.e. GEO no 64/2007). Net debt: gross debt excluding guarantees (calculated using the national presentation, i.e. GEO no 64/2007), adjusted for currency and deposits, debt securities and loans of general government. Primary domestic currency: Romanian leu Data last updated: 03/2018</t>
  </si>
  <si>
    <t>Source: Haver Analytics. Formally, the National Bank of Romania. Latest actual data: 2016 BOP Manual used: Balance of Payments and International Investment Position Manual, sixth edition (BPM6) Primary domestic currency: Romanian leu Data last updated: 03/2018</t>
  </si>
  <si>
    <t>Source: National Statistics Office Latest actual data: 2017 Notes: Gross capital formation includes statistical discrepancy. National accounts manual used: System of National Accounts (SNA) 2008. SNA 2008 for 2014 and combination of SNA 1993/2008 for 2011-2013. Prior to 2011 SNA 1993. GDP valuation: Market prices Start/end months of reporting year: January/December Base year: 2016. The discrepancy in historical national account comes from source data which recently got rebased. In the new methodology they rebased all the components of GDP prior to Q1 2016 by using the growth rates of the old series in 2011 prices. Chain-weighted: Yes, from 1995 Primary domestic currency: Russian ruble Data last updated: 03/2018</t>
  </si>
  <si>
    <t>Source: National Statistics Office Latest actual data: 2017 Harmonized prices: No Frequency of source data: Monthly Base year: 1997 Primary domestic currency: Russian ruble Data last updated: 03/2018</t>
  </si>
  <si>
    <t>Source: Central Bank Latest actual data: 2017 Base year: 2000 Methodology used to derive volumes: Deflation by survey-based price indexes Formula used to derive volumes: Other Chain-weighted: No Valuation of exports: Free on board (FOB) Valuation of imports: fob Primary domestic currency: Russian ruble Data last updated: 03/2018</t>
  </si>
  <si>
    <t>Source: Haver Analytics Latest actual data: 2017 Employment type: Harmonized ILO definition Primary domestic currency: Russian ruble Data last updated: 03/2018</t>
  </si>
  <si>
    <t>Source: National Statistics Office Latest actual data: 2017 Primary domestic currency: Russian ruble Data last updated: 03/2018</t>
  </si>
  <si>
    <t>Source: Ministry of Finance or Treasury Latest actual data: 2017 Fiscal assumptions: Projections for 2018-2020 are staff estimates based on the authorities' budget. Projections for 2021-2023 are based on the new oil-price rule, with adjustments by IMF staff Start/end months of reporting year: January/December GFS Manual used: Government Finance Statistics Manual (GFSM) 2001 Basis of recording: Cash is reported on a high frequency basis, accrual is reported on an annual basis with a significant lag. General government includes: Central Government;State Government;Social Security Funds; Valuation of public debt: Current market value Instruments included in gross and net debt: Currency and Deposits;Securities Other than Shares;Loans;Shares and Other Equity;Other Accounts Receivable/Payable Primary domestic currency: Russian ruble Data last updated: 03/2018</t>
  </si>
  <si>
    <t>Source: Central Bank Latest actual data: 2017 BOP Manual used: Balance of Payments and International Investment Position Manual, sixth edition (BPM6) Primary domestic currency: Russian ruble Data last updated: 03/2018</t>
  </si>
  <si>
    <t>Source: National Statistics Office Latest actual data: 2016 National accounts manual used: System of National Accounts (SNA) 2008 GDP valuation: Market prices Start/end months of reporting year: January/December Base year: 2014 Chain-weighted: No Primary domestic currency: Rwandan franc Data last updated: 03/2018</t>
  </si>
  <si>
    <t>Source: National Statistics Office Latest actual data: 2017 Harmonized prices: No Frequency of source data: Monthly Base year: 2014. February 2014 Primary domestic currency: Rwandan franc Data last updated: 03/2018</t>
  </si>
  <si>
    <t>Source: Central Bank Latest actual data: 2016 Base year: 1992 Methodology used to derive volumes: Weighted average of volume changes Formula used to derive volumes: Laspeyres-type Chain-weighted: Yes, from 1992 Trade System: General trade Valuation of exports: Free on board (FOB) Valuation of imports: Cost, insurance, freight (CIF) Primary domestic currency: Rwandan franc Data last updated: 03/2018</t>
  </si>
  <si>
    <t>Source: Ministry of Finance or Treasury Latest actual data: 2012 Primary domestic currency: Rwandan franc Data last updated: 03/2018</t>
  </si>
  <si>
    <t>Source: Ministry of Finance or Treasury Latest actual data: 2016 Start/end months of reporting year: January/December GFS Manual used: Government Finance Statistics Manual (GFSM) 1986. Authorities are transitioning to GFS-2014 Basis of recording: Expenditures are recorded on accrual basis, while revenues are recorded on cash basis. General government includes: Central Government;Local Government; Valuation of public debt: Nominal value Instruments included in gross and net debt: Loans;Shares and Other Equity Primary domestic currency: Rwandan franc Data last updated: 03/2018</t>
  </si>
  <si>
    <t>Source: Central Bank Latest actual data: 2016 BOP Manual used: Balance of Payments and International Investment Position Manual, sixth edition (BPM6) Primary domestic currency: Rwandan franc Data last updated: 03/2018</t>
  </si>
  <si>
    <t>Source: National Statistics Office Latest actual data: 2016/17. Fiscal year used Notes: Data prior to 2000 cannot be confirmed by national sources at this time. National accounts manual used: System of National Accounts (SNA) 1993 GDP valuation: Market prices. Data refer to fiscal years Start/end months of reporting year: July/June Base year: 2009/10 Chain-weighted: No Primary domestic currency: Samoa tala Data last updated: 02/2018</t>
  </si>
  <si>
    <t>Source: National Statistics Office Latest actual data: 2016/17. Fiscal year used Notes: Data prior to 1991 cannot be confirmed by national sources at this time. Harmonized prices: No. Data refer to fiscal years Frequency of source data: Monthly Base year: 2009/10 Primary domestic currency: Samoa tala Data last updated: 02/2018</t>
  </si>
  <si>
    <t>Source: Asian Development Bank; Samoa Bureau of Statistics. Latest actual data: 2016 Primary domestic currency: Samoa tala Data last updated: 02/2018</t>
  </si>
  <si>
    <t>Source: Ministry of Finance or Treasury Latest actual data: 2016/17. Fiscal year used Start/end months of reporting year: July/June GFS Manual used: Government Finance Statistics Manual (GFSM) 2001 Basis of recording: Accrual General government includes: Central Government Primary domestic currency: Samoa tala Data last updated: 02/2018</t>
  </si>
  <si>
    <t>Source: Central Bank Latest actual data: 2016/17. Fiscal year used Notes: Data prior to 2000 cannot be confirmed by national sources at this time. BOP Manual used: Balance of Payments and International Investment Position Manual, sixth edition (BPM6) Primary domestic currency: Samoa tala Data last updated: 02/2018</t>
  </si>
  <si>
    <t>Source: National Statistics Office Latest actual data: 2016 GDP valuation: Market prices Start/end months of reporting year: January/December Base year: 2007 Chain-weighted: No Primary domestic currency: Euro Data last updated: 02/2018</t>
  </si>
  <si>
    <t>Source: National Statistics Office Latest actual data: 2017 Frequency of source data: Monthly Base year: 2010. 2010Q1 Primary domestic currency: Euro Data last updated: 02/2018</t>
  </si>
  <si>
    <t>Source: National Statistics Office Latest actual data: 2017 Primary domestic currency: Euro Data last updated: 02/2018</t>
  </si>
  <si>
    <t>Source: Ministry of Finance or Treasury Latest actual data: 2016 Notes: Gross debt is defined as the sum of loans and net account payable. Fiscal assumptions: Share of GDP, share of consumption, elasticity with respect to GDP, elasticity with respect to consumption Start/end months of reporting year: January/December GFS Manual used: The authorities have provided data for the central government, state-owned enterprises, and social security fund for 2004?13, as well as the budget for 2013?15. However, some of the data have not been compiled in accordance with IMF standards Basis of recording: Other General government includes: Central Government; Valuation of public debt: Current market value Primary domestic currency: Euro Data last updated: 02/2018</t>
  </si>
  <si>
    <t>Source: National Statistics Office. Instituto Nacional de Estatistica de Sao Tome &amp; Principe. Latest actual data: 2016 Notes: There is a break in the series for 2001 onwards due to revision in GDP data. National accounts manual used: System of National Accounts (SNA) 1993 GDP valuation: Market prices Start/end months of reporting year: January/December Base year: 2000 Chain-weighted: No Primary domestic currency: Sгo Tomй and Prнncipe dobra Data last updated: 02/2018</t>
  </si>
  <si>
    <t>Source: National Statistics Office. Instituto Nacional de Estatistica de Sao Tome &amp; Principe. Latest actual data: 2016 Harmonized prices: No Frequency of source data: Monthly Base year: 2000. 2000=100 Primary domestic currency: Sгo Tomй and Prнncipe dobra Data last updated: 02/2018</t>
  </si>
  <si>
    <t>Source: Central Bank Latest actual data: 2016 Base year: 2000 Methodology used to derive volumes: Deflation by unit value indexes (from customs data) Formula used to derive volumes: Other Chain-weighted: No Trade System: General trade Excluded items in trade: Low valued;Re-imports; Oil coverage: Primary or unrefined products; Valuation of exports: Free on board (FOB) Valuation of imports: Cost, insurance, freight (CIF) Primary domestic currency: Sгo Tomй and Prнncipe dobra Data last updated: 02/2018</t>
  </si>
  <si>
    <t>Source: National Statistics Office Latest actual data: 2016 Employment type: National definition Primary domestic currency: Sгo Tomй and Prнncipe dobra Data last updated: 02/2018</t>
  </si>
  <si>
    <t>Source: International Financial Institution. World Development Indicators. Latest actual data: 2011. WDI will need to be updated to reflect the results of the 2012 Census Notes: Data revised to use the United Nations/World Bank database from 1980. Primary domestic currency: Sгo Tomй and Prнncipe dobra Data last updated: 02/2018</t>
  </si>
  <si>
    <t>Source: Ministry of Finance or Treasury. Fuel tax revenue from Customs Department Latest actual data: 2016 Notes: There is no public domestic debt.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Deposits;Loans;Other Accounts Receivable/Payable;Monetary Gold and SDRs Primary domestic currency: Sгo Tomй and Prнncipe dobra Data last updated: 02/2018</t>
  </si>
  <si>
    <t>Source: Central Bank Latest actual data: 2016 BOP Manual used: Balance of Payments and International Investment Position Manual, sixth edition (BPM6) Primary domestic currency: Sгo Tomй and Prнncipe dobra Data last updated: 02/2018</t>
  </si>
  <si>
    <t>Source: National Statistics Office. Central Department of Statistics and Information (CDSI), Ministry of Economy and Planning. Latest actual data: 2016 National accounts manual used: System of National Accounts (SNA) 1993 GDP valuation: Factor costs Start/end months of reporting year: January/December Base year: 2010 Chain-weighted: No Primary domestic currency: Saudi Arabian riyal Data last updated: 03/2018</t>
  </si>
  <si>
    <t>Source: National Statistics Office. Central Department of Statistics and Information (CDSI), Ministry of Economy and Planning. Published by the Saudi Arabia Monetary Agency. Latest actual data: 2016 Harmonized prices: No Frequency of source data: Monthly. Monthly from 2011 onwards, annual data in prior years Base year: 2013 Primary domestic currency: Saudi Arabian riyal Data last updated: 03/2018</t>
  </si>
  <si>
    <t>Source: Central Bank Latest actual data: 2016 Base year: 1999 Methodology used to derive volumes: Other Formula used to derive volumes: Other Chain-weighted: No Oil coverage: Primary or unrefined products;Secondary or refined products; Valuation of exports: Free on board (FOB) Valuation of imports: Other Primary domestic currency: Saudi Arabian riyal Data last updated: 03/2018</t>
  </si>
  <si>
    <t>Source: Ministry of Economy and/or Planning Latest actual data: 2016 Employment type: Harmonized ILO definition. unemployment rate updated to include expat workers, previously only nationals Primary domestic currency: Saudi Arabian riyal Data last updated: 03/2018</t>
  </si>
  <si>
    <t>Source: National Statistics Office. Central Department of Statistics and Information, Ministry of Economy and Planning. Published by the Saudi Arabia Monetary Agency. Latest actual data: 2016 Primary domestic currency: Saudi Arabian riyal Data last updated: 03/2018</t>
  </si>
  <si>
    <t>Source: Ministry of Finance or Treasury Latest actual data: 2016 Fiscal assumptions: Staff baseline projections of total government revenues reflect the impact of announced policies in the 2018 Budget. Oil revenues are based on WEO baseline oil prices and the assumption that Saudi Arabia continues to meet its commitments under the OPEC+ agreement. Expenditure projections take the 2018 budget as a starting point and reflect staff estimates of the effects of the latest changes in policies and economic developments. Expenditures in 2018 include the allowances and other measures announced in the Royal Decree for one year in January 2018. Start/end months of reporting year: January/December GFS Manual used: Government Finance Statistics Manual (GFSM) 2014 Basis of recording: Cash General government includes: Central Government;. The country team submits Central Government data, not General Government. Valuation of public debt: Nominal value Instruments included in gross and net debt: Securities Other than Shares;Loans;. Net debt is gross debt (Loans and Securities) less government deposits at SAMA. Primary domestic currency: Saudi Arabian riyal Data last updated: 03/2018</t>
  </si>
  <si>
    <t>Source: Central Bank. BOP data from 2005 constitutes a break reflecting the authorities' adoption of BPM5 Latest actual data: 2016 BOP Manual used: Balance of Payments and International Investment Position Manual, sixth edition (BPM6) Primary domestic currency: Saudi Arabian riyal Data last updated: 03/2018</t>
  </si>
  <si>
    <t>Source: National Statistics Office Latest actual data: 2016 National accounts manual used: System of National Accounts (SNA) 1993 GDP valuation: Market prices Start/end months of reporting year: January/December Base year: 2000 Chain-weighted: No Primary domestic currency: CFA franc Data last updated: 03/2018</t>
  </si>
  <si>
    <t>Source: Central Bank and Staff estimates. Latest actual data: 2017 Base year: 2003 Methodology used to derive volumes: Deflation by unit value indexes (from customs data) Formula used to derive volumes: Laspeyres-type Chain-weighted: No Trade System: General trade Excluded items in trade: None Oil coverage: Primary or unrefined products;Secondary or refined products; Valuation of exports: Free on board (FOB) Valuation of imports: Cost, insurance, freight (CIF) Primary domestic currency: CFA franc Data last updated: 03/2018</t>
  </si>
  <si>
    <t>Source: World Development Indicators. Latest actual data: 2016 Primary domestic currency: CFA franc Data last updated: 03/2018</t>
  </si>
  <si>
    <t>Source: Ministry of Finance or Treasury Latest actual data: 2016 Fiscal assumptions: Based on program targets for first 1-2 years, thereafter on DSA considerations. Fiscal accounts are shown in accordance with the 2001 GFS methodology. Start/end months of reporting year: January/December GFS Manual used: Government Finance Statistics Manual (GFSM) 2001 Basis of recording: Cash General government includes: Central Government; Valuation of public debt: Nominal value Primary domestic currency: CFA franc Data last updated: 03/2018</t>
  </si>
  <si>
    <t>Source: Central Bank and Staff estimates. Latest actual data: 2017 BOP Manual used: Balance of Payments and International Investment Position Manual, sixth edition (BPM6) Primary domestic currency: CFA franc Data last updated: 03/2018</t>
  </si>
  <si>
    <t>Source: National Statistics Office. Serbian Statistical Office Latest actual data: 2016 National accounts manual used: European System of Accounts (ESA) 2010. National Accounts are based on conceptual framework of the 2008 SNA/ESA 2010 (introduced in October 2014) GDP valuation: Market prices Start/end months of reporting year: January/December Base year: 2010 Chain-weighted: Yes, from 2010 Primary domestic currency: Serbian dinar Data last updated: 03/2018</t>
  </si>
  <si>
    <t>Source: National Statistics Office. Serbian Statistical Office Latest actual data: 2016 Harmonized prices: No. Since January 2007, before retail prices approximating CPI by applying CPI weights. Frequency of source data: Monthly Base year: 2006. The 2010 basket is based on the household survey of 2008 updated by price increases in 2009 Primary domestic currency: Serbian dinar Data last updated: 03/2018</t>
  </si>
  <si>
    <t>Source: National Statistics Office. Serbian Statistical Office Latest actual data: 2016 Base year: 2009 Methodology used to derive volumes: Deflation by unit value indexes (from customs data) Chain-weighted: Yes, from 1989 Trade System: General trade Excluded items in trade: In transit;. Shuttle trade and unrecorded trade are not estimated Valuation of exports: Free on board (FOB) Valuation of imports: Cost, insurance, freight (CIF) Primary domestic currency: Serbian dinar Data last updated: 03/2018</t>
  </si>
  <si>
    <t>Source: National Statistics Office Latest actual data: 2016. The Labor Force Survey is conducted every quarter (beginning from 2014). Employment type: Harmonized ILO definition. The methodology is harmonized with ILO and Eurostat. Primary domestic currency: Serbian dinar Data last updated: 03/2018</t>
  </si>
  <si>
    <t>Source: National Statistics Office. Serbian Statistical Office Latest actual data: 2016 Primary domestic currency: Serbian dinar Data last updated: 03/2018</t>
  </si>
  <si>
    <t>Source: Ministry of Finance or Treasury Latest actual data: 2016 Start/end months of reporting year: January/December GFS Manual used: Government Finance Statistics Manual (GFSM) 1986. Combination of GFSM1986 and GFSM2001 Basis of recording: Cash General government includes: Central Government;State Government;Local Government;Social Security Funds;Other;. The general government includes the central and local governments as well as social security funds, pension fund, the employment fund, health fund, and the road company Valuation of public debt: Current market value Instruments included in gross and net debt: Currency and Deposits;Securities Other than Shares;Insurance Technical Reserves;Financial Derivatives;Monetary Gold and SDRs;Other;. Net debt = gross debt + current and deposits. Gross debt also includes accounts payable &gt; 60 days and net debt only includes currency and deposits as government assets. Primary domestic currency: Serbian dinar Data last updated: 03/2018</t>
  </si>
  <si>
    <t>Source: Central Bank. National Bank of Serbia Latest actual data: 2016 BOP Manual used: Balance of Payments and International Investment Position Manual, sixth edition (BPM6). the NBS introduced BPM6 in April 2014 Primary domestic currency: Serbian dinar Data last updated: 03/2018</t>
  </si>
  <si>
    <t>Source: National Statistics Office Latest actual data: 2015 National accounts manual used: System of National Accounts (SNA) 1993 GDP valuation: Market prices Start/end months of reporting year: January/December Base year: 2006 Chain-weighted: No Primary domestic currency: Seychelles rupee Data last updated: 02/2018</t>
  </si>
  <si>
    <t>Source: National Statistics Office Latest actual data: 2016 Harmonized prices: No Frequency of source data: Monthly Base year: 2014. Basket based on 2013 Household Budget Survey Primary domestic currency: Seychelles rupee Data last updated: 02/2018</t>
  </si>
  <si>
    <t>Source: National Statistics Office Latest actual data: 2015 Employment type: National definition Primary domestic currency: Seychelles rupee Data last updated: 02/2018</t>
  </si>
  <si>
    <t>Source: National Statistics Office Latest actual data: 2015 Primary domestic currency: Seychelles rupee Data last updated: 02/2018</t>
  </si>
  <si>
    <t>Source: Ministry of Finance or Treasury Latest actual data: 2016 Fiscal assumptions: Staff projections Start/end months of reporting year: January/December GFS Manual used: Government Finance Statistics Manual (GFSM) 1986. Change in presentation to reflect 2011 Budget classification and transition to GFS2001. Data prior to 2007 may not add up due to breaks in the GFS1986/2001 coverage. Basis of recording: Cash General government includes: Central Government;Social Security Funds;. Change in coverage of general government as of 2011 Budget and incorporation of budget dependent entities Valuation of public debt: Nominal value. Book value Primary domestic currency: Seychelles rupee Data last updated: 02/2018</t>
  </si>
  <si>
    <t>Source: Central Bank Latest actual data: 2016 BOP Manual used: Balance of Payments and International Investment Position Manual, sixth edition (BPM6) Primary domestic currency: Seychelles rupee Data last updated: 02/2018</t>
  </si>
  <si>
    <t>Source: National Statistics Office Latest actual data: 2016 National accounts manual used: System of National Accounts (SNA) 1993 GDP valuation: Market prices Start/end months of reporting year: January/December Base year: 2006 Chain-weighted: Yes, from 2010 Primary domestic currency: Sierra Leonean leone Data last updated: 02/2018</t>
  </si>
  <si>
    <t>Source: National Statistics Office. Freetown CPI Latest actual data: 2016 Harmonized prices: No. The data cover only the national capital, Freetown. Frequency of source data: Monthly Base year: 1992 Primary domestic currency: Sierra Leonean leone Data last updated: 02/2018</t>
  </si>
  <si>
    <t>Source: Central Bank Latest actual data: 2016 Base year: 2005 Methodology used to derive volumes: Other Formula used to derive volumes: Other Chain-weighted: No Trade System: General trade Excluded items in trade: In transit; Oil coverage: Secondary or refined products; Valuation of exports: Free on board (FOB) Valuation of imports: Cost, insurance, freight (CIF) Primary domestic currency: Sierra Leonean leone Data last updated: 02/2018</t>
  </si>
  <si>
    <t>Source: National Statistics Office Latest actual data: 2016 Primary domestic currency: Sierra Leonean leone Data last updated: 02/2018</t>
  </si>
  <si>
    <t>Source: Ministry of Finance or Treasury Latest actual data: 2017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Deposits;Securities Other than Shares;Loans;Monetary Gold and SDRs Primary domestic currency: Sierra Leonean leone Data last updated: 02/2018</t>
  </si>
  <si>
    <t>Source: Central Bank Latest actual data: 2016 BOP Manual used: Balance of Payments Manual, fifth edition (BPM5) Primary domestic currency: Sierra Leonean leone Data last updated: 02/2018</t>
  </si>
  <si>
    <t>Source: National Statistics Office Latest actual data: 2017 National accounts manual used: System of National Accounts (SNA) 2008. Singapore has adopted the major recommendations of the 2008 SNA GDP valuation: Market prices Start/end months of reporting year: January/December Base year: 2010 Chain-weighted: No Primary domestic currency: Singapore dollar Data last updated: 03/2018</t>
  </si>
  <si>
    <t>Source: National Statistics Office Latest actual data: 2017 Harmonized prices: No Frequency of source data: Monthly Base year: 2014 Primary domestic currency: Singapore dollar Data last updated: 03/2018</t>
  </si>
  <si>
    <t>Source: CEIC Latest actual data: 2017 Base year: 2005 Methodology used to derive volumes: Deflation by unit value indexes (from customs data) Formula used to derive volumes: Other Chain-weighted: No Trade System: General trade Oil coverage: Primary or unrefined products; Valuation of exports: Free on board (FOB) Valuation of imports: Cost, insurance, freight (CIF) Primary domestic currency: Singapore dollar Data last updated: 03/2018</t>
  </si>
  <si>
    <t>Source: National Statistics Office Latest actual data: 2017 Employment type: National definition. Prior to 1986 unemployment data excludes non-residents. Primary domestic currency: Singapore dollar Data last updated: 03/2018</t>
  </si>
  <si>
    <t>Source: National Statistics Office Latest actual data: 2017. Data is reported as of mid-year, as opposed to end-year. Primary domestic currency: Singapore dollar Data last updated: 03/2018</t>
  </si>
  <si>
    <t>Source: Ministry of Finance or Treasury Latest actual data: 2016/17. government debt data is as of end-2017 Fiscal assumptions: For fiscal year 2018/19, projections are based on budget numbers. For the remainder of the projection period, the IMF staff assumes unchanged policies. Start/end months of reporting year: April/March GFS Manual used: Government Finance Statistics Manual (GFSM) 2001 Basis of recording: Cash. Authorities use cash accounting. General government includes: Central Government;. There is no local government in Singapore and thus the general government only includes central government Valuation of public debt: Nominal value Instruments included in gross and net debt: Currency and Deposits;Securities Other than Shares;Shares and Other Equity Primary domestic currency: Singapore dollar Data last updated: 03/2018</t>
  </si>
  <si>
    <t>Source: National Statistics Office Latest actual data: 2017 BOP Manual used: Balance of Payments and International Investment Position Manual, sixth edition (BPM6) Primary domestic currency: Singapore dollar Data last updated: 03/2018</t>
  </si>
  <si>
    <t>Source: Haver Analytics. Eurostat Latest actual data: 2017 National accounts manual used: European System of Accounts (ESA) 2010 GDP valuation: Market prices Start/end months of reporting year: January/December Base year: 2010 Chain-weighted: Yes, from 1997 Primary domestic currency: Euro Data last updated: 03/2018</t>
  </si>
  <si>
    <t>Source: Haver Analytics. Eurostat Latest actual data: 2017 Harmonized prices: Yes. 2005=100 Frequency of source data: Monthly Base year: 2015 Primary domestic currency: Euro Data last updated: 03/2018</t>
  </si>
  <si>
    <t>Source: Haver Analytics. Eurostat Latest actual data: 2017 Base year: 2010 Methodology used to derive volumes: Other Formula used to derive volumes: Other Primary domestic currency: Euro Data last updated: 03/2018</t>
  </si>
  <si>
    <t>Source: Haver Analytics. National Statistical Office Latest actual data: 2017 Employment type: Harmonized ILO definition Primary domestic currency: Euro Data last updated: 03/2018</t>
  </si>
  <si>
    <t>Source: Haver Analytics. National Statistical Office Latest actual data: 2017 Primary domestic currency: Euro Data last updated: 03/2018</t>
  </si>
  <si>
    <t>Source: Eurostat Latest actual data: 2017 Fiscal assumptions: The current year projections take into consideration both the budget and developments to date. Next year and beyond reflect a no-policy-change scenario. Start/end months of reporting year: January/December GFS Manual used: Government Finance Statistics Manual (GFSM) 2001 Basis of recording: Accrual General government includes: Central Government;Local Government;Social Security Funds; Valuation of public debt: Face value Instruments included in gross and net debt: Currency and Deposits;Securities Other than Shares;Loans;Shares and Other Equity;Other Accounts Receivable/Payable;Monetary Gold and SDRs;. Gross debt follows the Maastricht definition of gross debt, and excludes other accounts payable. Primary domestic currency: Euro Data last updated: 03/2018</t>
  </si>
  <si>
    <t>Source: Central Bank. National bank of Slovakia Latest actual data: 2017 Notes: Balance of payments data before 2009 reflect staff estimates to comply with BPM6 pending provision of a longer times series based on BPM6. BOP Manual used: Balance of Payments and International Investment Position Manual, sixth edition (BPM6) Primary domestic currency: Euro Data last updated: 03/2018</t>
  </si>
  <si>
    <t>Source: National Statistics Office Latest actual data: 2017 National accounts manual used: European System of Accounts (ESA) 2010 GDP valuation: Market prices Start/end months of reporting year: January/December Base year: 2010 Chain-weighted: Yes, from 2000 Primary domestic currency: Euro Data last updated: 03/2018</t>
  </si>
  <si>
    <t>Source: National Statistics Office Latest actual data: 2017 Harmonized prices: No Frequency of source data: Monthly Base year: 2015 Primary domestic currency: Euro Data last updated: 03/2018</t>
  </si>
  <si>
    <t>Source: National Statistics Office. National Accounts Latest actual data: 2017 Base year: 2005 Methodology used to derive volumes: Other Formula used to derive volumes: National Accounts Trade System: General trade Primary domestic currency: Euro Data last updated: 03/2018</t>
  </si>
  <si>
    <t>Source: Ministry of Finance or Treasury Latest actual data: 2017 Start/end months of reporting year: January/December GFS Manual used: Government Finance Statistics Manual (GFSM) 1986 Basis of recording: Cash General government includes: Central Government;State Government;Local Government;Social Security Funds; Valuation of public debt: Face value Instruments included in gross and net debt: Currency and Deposits;Securities Other than Shares;Loans;Other;. Gross debt follows the Maastricht definition of gross debt, and excludes other accounts payable. Primary domestic currency: Euro Data last updated: 03/2018</t>
  </si>
  <si>
    <t>Source: National Statistics Office Latest actual data: 2017 BOP Manual used: Balance of Payments and International Investment Position Manual, sixth edition (BPM6) Primary domestic currency: Euro Data last updated: 03/2018</t>
  </si>
  <si>
    <t>Source: Central Bank. For data prior to 1990, the source is IMF staff estimates. Latest actual data: 2016 National accounts manual used: System of National Accounts (SNA) 1993 GDP valuation: Market prices. The data for 2004 to 2006 are provided by the country authorities. For 2007 and onwards, real GDP is estimated by the staff, based on sectoral growth information provided by the Central Bank of Solomon Islands. Start/end months of reporting year: January/December Base year: 2004 Chain-weighted: No Primary domestic currency: Solomon Islands dollar Data last updated: 02/2018</t>
  </si>
  <si>
    <t>Source: National Statistics Office. For data prior to 1990, the source is IMF staff estimates. Latest actual data: 2016 Harmonized prices: No Frequency of source data: Monthly Base year: 2005. Re-indexed to 2005Q4 = 100. Primary domestic currency: Solomon Islands dollar Data last updated: 02/2018</t>
  </si>
  <si>
    <t>Source: Central Bank Latest actual data: 2016 Base year: 2004 Methodology used to derive volumes: Other Formula used to derive volumes: Other Chain-weighted: No Trade System: General trade Excluded items in trade: Cannot verify. Valuation of exports: Free on board (FOB) Valuation of imports: FOB Primary domestic currency: Solomon Islands dollar Data last updated: 02/2018</t>
  </si>
  <si>
    <t>Source: National Statistics Office. For data prior to 1990, the source is IMF staff estimates. Latest actual data: 2014 Primary domestic currency: Solomon Islands dollar Data last updated: 02/2018</t>
  </si>
  <si>
    <t>Source: Ministry of Finance or Treasury Latest actual data: 2016 Fiscal assumptions: Fiscal projections are based on program supported by the SCF arrangement with the Fund.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Solomon Islands dollar Data last updated: 02/2018</t>
  </si>
  <si>
    <t>Source: Central Bank Latest actual data: 2016 Notes: The IMF staff estimates the current account balance based on foreign exchange receipts and payments data published by the Central Bank of Solomon Islands. BOP Manual used: Balance of Payments and International Investment Position Manual, sixth edition (BPM6) Primary domestic currency: Solomon Islands dollar Data last updated: 02/2018</t>
  </si>
  <si>
    <t>Source: Central Bank Latest actual data: 2016 National accounts manual used: SNA 1993 GDP valuation: Market prices Start/end months of reporting year: January/December Base year: 2012 Chain-weighted: No Primary domestic currency: Somali shilling Data last updated: 03/2018</t>
  </si>
  <si>
    <t>Source: Central Bank Latest actual data: 2014 Harmonized prices: No Frequency of source data: Annual Base year: 2012 Primary domestic currency: Somali shilling Data last updated: 03/2018</t>
  </si>
  <si>
    <t>Source: Ministry of Finance or Treasury Latest actual data: 2016. Data for 2016 are preliminary. Fiscal assumptions: The fiscal projections are agreed with the authorities under the SMP. Start/end months of reporting year: January/December GFS Manual used: 2001 Basis of recording: Cash General government includes: Central Government Primary domestic currency: Somali shilling Data last updated: 03/2018</t>
  </si>
  <si>
    <t>Source: Central Bank Latest actual data: 2016 BOP Manual used: BPM 5 Primary domestic currency: Somali shilling Data last updated: 03/2018</t>
  </si>
  <si>
    <t>Source: National Statistics Office Latest actual data: 2017 National accounts manual used: System of National Accounts (SNA) 1993 GDP valuation: Market prices Start/end months of reporting year: January/December Base year: 2010 Chain-weighted: No Primary domestic currency: South African rand Data last updated: 03/2018</t>
  </si>
  <si>
    <t>Source: National Statistics Office Latest actual data: 2017 Harmonized prices: No Frequency of source data: Monthly Base year: 2016. CPI basket has been updated and rebased at Dec-2016=100 Primary domestic currency: South African rand Data last updated: 03/2018</t>
  </si>
  <si>
    <t>Source: Central Bank Latest actual data: 2016 Base year: 2010 Methodology used to derive volumes: Not applicable Formula used to derive volumes: Not applicable Chain-weighted: No Trade System: General trade Oil coverage: Primary or unrefined products; Valuation of exports: Free on board (FOB) Valuation of imports: Free on board (FOB) Primary domestic currency: South African rand Data last updated: 03/2018</t>
  </si>
  <si>
    <t>Source: National Statistics Office Latest actual data: 2016 Employment type: National definition Primary domestic currency: South African rand Data last updated: 03/2018</t>
  </si>
  <si>
    <t>Source: IFS until 2000, then National Statistics Office from 2002. Latest actual data: 2017 Primary domestic currency: South African rand Data last updated: 03/2018</t>
  </si>
  <si>
    <t>Source: Ministry of Finance or Treasury Latest actual data: 2016 Fiscal assumptions: Fiscal assumptions are based on the 2018 Budget. Non-tax revenue excludes transactions in financial assets and liabilities as they involve primarily revenues associated with realized exchange rate valuation gains from the holding of foreign currency deposits, sale of assets, and conceptually similar items. Start/end months of reporting year: January/December GFS Manual used: Government Finance Statistics Manual (GFSM) 2001 Basis of recording: Cash General government includes: Central Government;State Government;Social Security Funds; Valuation of public debt: Nominal value Instruments included in gross and net debt: Currency and Deposits;Securities Other than Shares;Loans;. Gross debt does not include other accounts payable and refers to Central Government debt only. Net debt is calculated as gross debt minus government deposits. Primary domestic currency: South African rand Data last updated: 03/2018</t>
  </si>
  <si>
    <t>Source: Central Bank Latest actual data: 2016 BOP Manual used: Balance of Payments and International Investment Position Manual, sixth edition (BPM6) Primary domestic currency: South African rand Data last updated: 03/2018</t>
  </si>
  <si>
    <t>Source: National Statistics Office. National Bureau of Statistics Latest actual data: 2016 Notes: Preliminary results by NBS, will be revised with time. National accounts manual used: System of National Accounts (SNA) 1993 GDP valuation: Market prices Start/end months of reporting year: July/June Base year: 2010 Chain-weighted: No Primary domestic currency: South Sudanese pound Data last updated: 03/2018</t>
  </si>
  <si>
    <t>Source: National Statistics Office. National Bureau of Statistics Latest actual data: 2016 Harmonized prices: No Frequency of source data: Monthly Base year: 2011. 6/1/2011 Primary domestic currency: South Sudanese pound Data last updated: 03/2018</t>
  </si>
  <si>
    <t>Source: Population Census 2008 Latest actual data: 2008 Primary domestic currency: South Sudanese pound Data last updated: 03/2018</t>
  </si>
  <si>
    <t>Source: Ministry of Finance or Treasury. Ministry of Finance, Commerce, Investment and Economic Planning Latest actual data: 2016 Start/end months of reporting year: January/December GFS Manual used: Other Basis of recording: Cash General government includes: Central Government; Valuation of public debt: Nominal value Primary domestic currency: South Sudanese pound Data last updated: 03/2018</t>
  </si>
  <si>
    <t>Source: The data comes from a combination of IMF Staff / Ministry of Economy / Ministry of Finance / National Statistics Office Latest actual data: 2016 Notes: All data is estimated from secondary sources. BOP Manual used: Balance of Payments Manual, fifth edition (BPM5) Primary domestic currency: South Sudanese pound Data last updated: 03/2018</t>
  </si>
  <si>
    <t>Source: National Statistics Office Latest actual data: 2017 Harmonized prices: Yes Frequency of source data: Monthly Base year: 2016 Primary domestic currency: Euro Data last updated: 03/2018</t>
  </si>
  <si>
    <t>Latest actual data: 2016 Base year: 2010 Valuation of exports: Free on board (FOB) Valuation of imports: Cost, insurance, freight (CIF) Primary domestic currency: Euro Data last updated: 03/2018</t>
  </si>
  <si>
    <t>Source: National Statistics Office Latest actual data: 2017 Notes: There is a break in series starting 2002 Primary domestic currency: Euro Data last updated: 03/2018</t>
  </si>
  <si>
    <t>Source: Ministry of Finance or Treasury. Eurostat Latest actual data: 2016 Fiscal assumptions: For 2017, fiscal data are IMF staff projections, reflecting the cash outturn through November. For 2018 and beyond, fiscal projections are based on the information specified in the government's 2018 Budgetary Plan, and on the IMF staff?s macroeconomic projections. Start/end months of reporting year: January/December GFS Manual used: European System of Accounts (ESA) 2010 Basis of recording: Accrual General government includes: Central Government;State Government;Local Government;Social Security Funds; Valuation of public debt: Nominal value Instruments included in gross and net debt: Currency and Deposits;Securities Other than Shares;Loans;. Gross debt follows the Maastricht definition of gross debt, and excludes other accounts payable. Primary domestic currency: Euro Data last updated: 03/2018</t>
  </si>
  <si>
    <t>Source: National Statistics Office. Department of Census and Statistics Latest actual data: 2017 National accounts manual used: System of National Accounts (SNA) 1993 GDP valuation: Market prices Start/end months of reporting year: January/December Base year: 2010. Staff used splicing method for the historical series. Chain-weighted: No Primary domestic currency: Sri Lanka rupee Data last updated: 03/2018</t>
  </si>
  <si>
    <t>Source: National Statistics Office. CPI Colombo Latest actual data: 2017 Harmonized prices: No Frequency of source data: Monthly Base year: The current base year is 2013. The previous base year was Jan.2006-Dec.2007=100. The authorities issue data from Jan 2008 onward for this base year. We use previous base year data (2002=100) and (1952=100) to calculate historical data prior 2008. Therefore the average from Jan.2006 to Dec.2007 may not equal to 100. Primary domestic currency: Sri Lanka rupee Data last updated: 03/2018</t>
  </si>
  <si>
    <t>Source: National Statistics Office. Department of Census and Statistics Latest actual data: 2016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Sri Lanka rupee Data last updated: 03/2018</t>
  </si>
  <si>
    <t>Source: National Statistics Office. Department of Census and Statistics Latest actual data: 2016 Primary domestic currency: Sri Lanka rupee Data last updated: 03/2018</t>
  </si>
  <si>
    <t>Source: National Statistics Office. Department of Census and Statistics Latest actual data: 2017 Primary domestic currency: Sri Lanka rupee Data last updated: 03/2018</t>
  </si>
  <si>
    <t>Source: Ministry of Finance or Treasury Latest actual data: 2017 Fiscal assumptions: It is based on the authorities' medium term fiscal framework and the revenue measures proposed. Start/end months of reporting year: January/December GFS Manual used: Government Finance Statistics Manual (GFSM) 2001 Basis of recording: Cash General government includes: Central Government; Valuation of public debt: Nominal value Primary domestic currency: Sri Lanka rupee Data last updated: 03/2018</t>
  </si>
  <si>
    <t>Source: Central Bank Latest actual data: 2016 BOP Manual used: Balance of Payments Manual, fifth edition (BPM5) Primary domestic currency: Sri Lanka rupee Data last updated: 03/2018</t>
  </si>
  <si>
    <t>Source: National Statistics Office Latest actual data: 2016.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Factor costs Start/end months of reporting year: January/December Base year: 2006. The GDP deflator does not equal 100 in the base year as the nominal GDP is measured at market prices and real GDP at factor costs. Chain-weighted: No Primary domestic currency: Eastern Caribbean dollar Data last updated: 03/2018</t>
  </si>
  <si>
    <t>Source: National Statistics Office Latest actual data: 2016 Notes: Data prior to 1990 cannot be confirmed by national sources at this time. Harmonized prices: No Frequency of source data: Monthly Base year: 2010. Period average and end of period CPIs do not equal 100 in the base year as the index for January is set as a base. Primary domestic currency: Eastern Caribbean dollar Data last updated: 03/2018</t>
  </si>
  <si>
    <t>Source: Central Bank Latest actual data: 2016.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Primary domestic currency: Eastern Caribbean dollar Data last updated: 03/2018</t>
  </si>
  <si>
    <t>Source: National Statistics Office Latest actual data: 2003 Primary domestic currency: Eastern Caribbean dollar Data last updated: 03/2018</t>
  </si>
  <si>
    <t>Source: Ministry of Finance or Treasury Latest actual data: 2016 Notes: Government expenses in social benefits is included in expenses not elsewhere classified. Start/end months of reporting year: January/December GFS Manual used: Government Finance Statistics Manual (GFSM) 1986 Basis of recording: Cash General government includes: Central Government;State Government;. Debt corresponds to public sector (central government, local government and SOEs) Valuation of public debt: Nominal value Primary domestic currency: Eastern Caribbean dollar Data last updated: 03/2018</t>
  </si>
  <si>
    <t>Source: Central Bank Latest actual data: 2016. Preliminary.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03/2018</t>
  </si>
  <si>
    <t>Source: National Statistics Office Latest actual data: 2016. Estimate.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03/2018</t>
  </si>
  <si>
    <t>Source: National Statistics Office Latest actual data: 2016 Harmonized prices: No Frequency of source data: Monthly Base year: 2008. Base month is January 2008. Primary domestic currency: Eastern Caribbean dollar Data last updated: 03/2018</t>
  </si>
  <si>
    <t>Source: Central Bank Latest actual data: 2016. Preliminary. Notes: On account of a methodological change to the compilation of balance of payments statistics, data for BOP series before 2014 have been removed. Methodology used to derive volumes: Deflation by unit value indexes (from customs data) Primary domestic currency: Eastern Caribbean dollar Data last updated: 03/2018</t>
  </si>
  <si>
    <t>Source: National Statistics Office Latest actual data: 2012 Primary domestic currency: Eastern Caribbean dollar Data last updated: 03/2018</t>
  </si>
  <si>
    <t>Source: Ministry of Finance or Treasury Latest actual data: 2015/16. Preliminary.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Currency and Deposits;Securities Other than Shares;Loans Primary domestic currency: Eastern Caribbean dollar Data last updated: 03/2018</t>
  </si>
  <si>
    <t>Source: Central Bank Latest actual data: 2016. Preliminary.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Primary domestic currency: Eastern Caribbean dollar Data last updated: 03/2018</t>
  </si>
  <si>
    <t>Source: National Statistics Office Latest actual data: 2016.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Factor costs Start/end months of reporting year: January/December Base year: 2006. Nominal GDP is measured at market prices and real GDP is measured at factor cost, hence the GDP deflator is not equal to 100. Chain-weighted: No Primary domestic currency: Eastern Caribbean dollar Data last updated: 03/2018</t>
  </si>
  <si>
    <t>Source: National Statistics Office Latest actual data: 2016 Harmonized prices: No Frequency of source data: Monthly Base year: 2010. January 2010 = 100. Primary domestic currency: Eastern Caribbean dollar Data last updated: 03/2018</t>
  </si>
  <si>
    <t>Source: Central Bank Latest actual data: 2016. Preliminary. Base year: 2002 Methodology used to derive volumes: Other Chain-weighted: No Trade System: General trade Excluded items in trade: In transit; Oil coverage: Primary or unrefined products; Valuation of exports: Free on board (FOB) Valuation of imports: Free on board (FOB) Primary domestic currency: Eastern Caribbean dollar Data last updated: 03/2018</t>
  </si>
  <si>
    <t>Source: Ministry of Finance or Treasury Latest actual data: 2016 Fiscal assumptions: Discussions with the authorities and projections for growth and inflation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Instruments included in gross and net debt: Securities Other than Shares;Loans Primary domestic currency: Eastern Caribbean dollar Data last updated: 03/2018</t>
  </si>
  <si>
    <t>Source: Central Bank Latest actual data: 2016. Preliminary.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Primary domestic currency: Eastern Caribbean dollar Data last updated: 03/2018</t>
  </si>
  <si>
    <t>Source: National Statistics Office. Central Bureau of Statistics. Latest actual data: 2015. Almost no progress, even substantial delay regarding the regular production of national accounts data, has been observed. At present, the last published national accounts data are for 2015 GDP, and the dissemination of 2011?12 GDP is planned for January 2016. National accounts manual used: Other GDP valuation: Factor costs Start/end months of reporting year: January/December Base year: 1996. Fiscal year and calendar year are the same. Chain-weighted: No Primary domestic currency: Sudanese pound Data last updated: 03/2018</t>
  </si>
  <si>
    <t>Source: National Statistics Office. Central Bureau of Statistics. Latest actual data: 2015 Harmonized prices: No Frequency of source data: Monthly Base year: 2007. 2007=100 Primary domestic currency: Sudanese pound Data last updated: 03/2018</t>
  </si>
  <si>
    <t>Source: Central Bank Latest actual data: 2016 Base year: 2000 Methodology used to derive volumes: Deflation by unit value indexes (from customs data) Formula used to derive volumes: Other Trade System: General trade Oil coverage: Primary or unrefined products;Secondary or refined products; Valuation of exports: Free on board (FOB) Valuation of imports: Raw data is CIF, but for WEO purposes and macroframework, conversion to FOB. Primary domestic currency: Sudanese pound Data last updated: 03/2018</t>
  </si>
  <si>
    <t>Source: Ministry of Labor and Civil Service and Human Resource Development and staff estimates., World Bank estimates. Latest actual data: 2011 Employment type: Not applicable Primary domestic currency: Sudanese pound Data last updated: 03/2018</t>
  </si>
  <si>
    <t>Source: United Nations Population Division of Department of Economic and Social Affairs, World Bank, and Central Bureau of Statistics, Sudan . Latest actual data: 2011 Primary domestic currency: Sudanese pound Data last updated: 03/2018</t>
  </si>
  <si>
    <t>Source: Ministry of Finance or Treasury Latest actual data: 2017. Estimation (preliminary data) Start/end months of reporting year: January/December GFS Manual used: Government Finance Statistics Manual (GFSM) 2001 Basis of recording: Mixed. Revenue - cash, Expenditure - adjusted cash (arrears of more than 90 days need to be recorded on accrual basis) General government includes: Central Government; Valuation of public debt: Nominal value Instruments included in gross and net debt: Loans Primary domestic currency: Sudanese pound Data last updated: 03/2018</t>
  </si>
  <si>
    <t>Source: Central Bank. of Sudan Latest actual data: 2016 BOP Manual used: Balance of Payments Manual, fifth edition (BPM5) Primary domestic currency: Sudanese pound Data last updated: 03/2018</t>
  </si>
  <si>
    <t>Source: National Statistics Office. IMF Staff reports, National Statistical Office, and IMF staff estimates. Latest actual data: 2016 National accounts manual used: System of National Accounts (SNA) 1993 GDP valuation: Market prices Start/end months of reporting year: January/December Base year: 2007 Chain-weighted: No Primary domestic currency: Surinamese dollar Data last updated: 03/2018</t>
  </si>
  <si>
    <t>Source: National Statistics Office Latest actual data: 2017 Harmonized prices: No Frequency of source data: Monthly Base year: 2016. April - June Primary domestic currency: Surinamese dollar Data last updated: 03/2018</t>
  </si>
  <si>
    <t>Source: Central Bank Latest actual data: 2016 Base year: 2007 Methodology used to derive volumes: Other Formula used to derive volumes: Other Chain-weighted: No Trade System: General trade Oil coverage: Primary or unrefined products;Secondary or refined products; Valuation of exports: Free on board (FOB) Valuation of imports: Cost, insurance, freight (CIF) Primary domestic currency: Surinamese dollar Data last updated: 03/2018</t>
  </si>
  <si>
    <t>Source: National Statistics Office. Data published by the Central Bank of Suriname (Table 23), compiled by the National Statistics Office. Latest actual data: 2016 Employment type: National definition Primary domestic currency: Surinamese dollar Data last updated: 03/2018</t>
  </si>
  <si>
    <t>Source: National Statistics Office. Data published by the Central Bank of Suriname (Table 23). Latest actual data: 2016. Estimated mid-year population Notes: As published by the Central Bank of Suriname Primary domestic currency: Surinamese dollar Data last updated: 03/2018</t>
  </si>
  <si>
    <t>Source: Ministry of Finance or Treasury Latest actual data: 2016 Notes: Total expenditures include statistical discrepancies classified under expense not elsewhere classified. Revenues and expenditures (subsidies) are adjusted upward by the amounts netted out by taxpayer companies for settling arrears from other SOEs. Fiscal assumptions: IMF staff projections Start/end months of reporting year: January/December GFS Manual used: Government Finance Statistics Manual (GFSM) 1986 Basis of recording: Mixed General government includes: Central Government; Valuation of public debt: Current market value Primary domestic currency: Surinamese dollar Data last updated: 03/2018</t>
  </si>
  <si>
    <t>Source: Central Bank Latest actual data: 2016 BOP Manual used: Balance of Payments Manual, fifth edition (BPM5) Primary domestic currency: Surinamese dollar Data last updated: 03/2018</t>
  </si>
  <si>
    <t>Source: National Statistics Office Latest actual data: 2015 National accounts manual used: System of National Accounts (SNA) 1993 GDP valuation: Market prices Start/end months of reporting year: January/December Base year: 2011 Chain-weighted: No Primary domestic currency: Swaziland lilangeni Data last updated: 03/2018</t>
  </si>
  <si>
    <t>Source: National Statistics Office. For data prior to 1998, the source is the International Financial Statistics - IFS. Latest actual data: 2017 Harmonized prices: No Frequency of source data: Monthly Base year: 2000. December=100 Primary domestic currency: Swaziland lilangeni Data last updated: 03/2018</t>
  </si>
  <si>
    <t>Source: Central Bank Latest actual data: 2016 Base year: 2000 Methodology used to derive volumes: Deflation by unit value indexes (from customs data) Formula used to derive volumes: Laspeyres-type Chain-weighted: No. updates are not done regularly Trade System: Special trade Excluded items in trade: In transit; Oil coverage: Secondary or refined products; Valuation of exports: Free on board (FOB) Valuation of imports: Cost, insurance, freight (CIF) Primary domestic currency: Swaziland lilangeni Data last updated: 03/2018</t>
  </si>
  <si>
    <t>Source: National Statistics Office Latest actual data: 2016 Primary domestic currency: Swaziland lilangeni Data last updated: 03/2018</t>
  </si>
  <si>
    <t>Source: Ministry of Finance or Treasury Latest actual data: 2016/17 Start/end months of reporting year: April/March GFS Manual used: Government Finance Statistics Manual (GFSM) 2001 Basis of recording: Accrual General government includes: Central Government; Valuation of public debt: Nominal value Instruments included in gross and net debt: Securities Other than Shares;Loans;Other Primary domestic currency: Swaziland lilangeni Data last updated: 03/2018</t>
  </si>
  <si>
    <t>Source: Central Bank Latest actual data: 2017. 2015 actual data available for only main aggregates: Current account, Exports, Imports, Capital and Financial account. BOP Manual used: Balance of Payments and International Investment Position Manual, sixth edition (BPM6) Primary domestic currency: Swaziland lilangeni Data last updated: 03/2018</t>
  </si>
  <si>
    <t>Source: National Statistics Office. In June 2010, the authorities performed a major revision of historical time series data 1993-2009 which involved the introduction of new methods, improved source data and a further adjustment to recommendations from the European Union Latest actual data: 2017 National accounts manual used: ESA2010 GDP valuation: Market prices Start/end months of reporting year: January/December Base year: 2016 Chain-weighted: Yes, from 1993 Primary domestic currency: Swedish krona Data last updated: 03/2018</t>
  </si>
  <si>
    <t>Source: National Statistics Office. Consumer Price Index (Shadow Index) Latest actual data: 2017 Harmonized prices: Yes. The annual HICP series is constructed from an average over the fourth quarter rather than the December print. It is calculated using a 3-month moving average of the year-on-year changes of HICP for the last 3 months of the year. Frequency of source data: Monthly Base year: 2015 Primary domestic currency: Swedish krona Data last updated: 03/2018</t>
  </si>
  <si>
    <t>Source: Central Bank Latest actual data: 2017 Base year: 2016 Methodology used to derive volumes: Deflation by survey-based price indexes Formula used to derive volumes: Laspeyres-type Chain-weighted: Yes, from 1993 Trade System: General trade Excluded items in trade: In transit;Re-exports;Re-imports; Oil coverage: Primary or unrefined products;Secondary or refined products; Valuation of exports: Free on board (FOB) Valuation of imports: fob Primary domestic currency: Swedish krona Data last updated: 03/2018</t>
  </si>
  <si>
    <t>Source: National Statistics Office. National Statistics Office Latest actual data: 2017 Employment type: National definition Primary domestic currency: Swedish krona Data last updated: 03/2018</t>
  </si>
  <si>
    <t>Source: National Statistics Office. National Statistics Office Latest actual data: 2017 Primary domestic currency: Swedish krona Data last updated: 03/2018</t>
  </si>
  <si>
    <t>Source: Ministry of Finance or Treasury Latest actual data: 2016 Fiscal assumptions: Fiscal projections take into account the authorities? projections based on the 2018 Spring Budget. The impact of cyclical developments on the fiscal accounts is calculated using the 2005 Organization for Economic Cooperation's elasticity in order to take into account output and employment gaps. Start/end months of reporting year: January/December GFS Manual used: Government Finance Statistics Manual (GFSM) 2001 Basis of recording: Accrual General government includes: Central Government;Local Government;Social Security Funds; Valuation of public debt: Nominal value. Nominal Value debt valuation is consistent with Eurostat's definition Instruments included in gross and net debt: Currency and Deposits;Securities Other than Shares;Loans;. Net debt is defined as gross debt minus the asset holdings of currency and deposits, debt securities, and loans. Gross debt follows the Maastricht definition of gross debt, and excludes other accounts payable. Primary domestic currency: Swedish krona Data last updated: 03/2018</t>
  </si>
  <si>
    <t>Source: National Statistics Office Latest actual data: 2017 BOP Manual used: Balance of Payments and International Investment Position Manual, sixth edition (BPM6) Primary domestic currency: Swedish krona Data last updated: 03/2018</t>
  </si>
  <si>
    <t>Source: National Statistics Office Latest actual data: 2017 National accounts manual used: European System of Accounts (ESA) 2010 GDP valuation: Market prices Start/end months of reporting year: January/December Base year: 2010 Chain-weighted: Yes, from 1980 Primary domestic currency: Swiss franc Data last updated: 03/2018</t>
  </si>
  <si>
    <t>Source: National Statistics Office Latest actual data: 2017 Harmonized prices: No Frequency of source data: Monthly Base year: 2010. December 2010 Primary domestic currency: Swiss franc Data last updated: 03/2018</t>
  </si>
  <si>
    <t>Source: Central Bank Latest actual data: 2017 Base year: 1997 Methodology used to derive volumes: Deflation by survey-based price indexes Formula used to derive volumes: Laspeyres-type Chain-weighted: Yes, from 1997 Trade System: Special trade Excluded items in trade: In transit; Oil coverage: Primary or unrefined products; Valuation of exports: Free on board (FOB) Valuation of imports: Cost, insurance, freight (CIF) Primary domestic currency: Swiss franc Data last updated: 03/2018</t>
  </si>
  <si>
    <t>Source: IMF Staff Estimates Latest actual data: 2017 Employment type: National definition Primary domestic currency: Swiss franc Data last updated: 03/2018</t>
  </si>
  <si>
    <t>Source: National Statistics Office Latest actual data: 2017 Primary domestic currency: Swiss franc Data last updated: 03/2018</t>
  </si>
  <si>
    <t>Source: Ministry of Finance or Treasury Latest actual data: 2016 Fiscal assumptions: The projections assume that fiscal policy is adjusted as necessary to keep fiscal balances in line with the requirements of Switzerland?s fiscal rules. Start/end months of reporting year: January/December GFS Manual used: Government Finance Statistics Manual (GFSM) 2001 Basis of recording: Accrual General government includes: Central Government;State Government;Local Government;Social Security Funds;Other;. Other refers to Cantons. Valuation of public debt: Nominal value Primary domestic currency: Swiss franc Data last updated: 03/2018</t>
  </si>
  <si>
    <t>Source: Central Bank Latest actual data: 2017 BOP Manual used: Balance of Payments and International Investment Position Manual, sixth edition (BPM6) Primary domestic currency: Swiss franc Data last updated: 03/2018</t>
  </si>
  <si>
    <t>Source: National Statistics Office. Central Bureau of Statistics. Latest actual data: 2010 National accounts manual used: System of National Accounts (SNA) 1993 GDP valuation: Market prices Start/end months of reporting year: January/December Base year: 2000 Chain-weighted: No Primary domestic currency: Syrian pound Data last updated: 08/2015</t>
  </si>
  <si>
    <t>Source: National Statistics Office Latest actual data: 2011 Harmonized prices: No Frequency of source data: Monthly Base year: 2000 Primary domestic currency: Syrian pound Data last updated: 08/2015</t>
  </si>
  <si>
    <t>Source: Central Bank Latest actual data: 2009 Formula used to derive volumes: Other Chain-weighted: No Oil coverage: Primary or unrefined products;Secondary or refined products; Valuation of exports: Free on board (FOB) Valuation of imports: Cost, insurance, freight (CIF) Primary domestic currency: Syrian pound Data last updated: 08/2015</t>
  </si>
  <si>
    <t>Source: National Statistics Office Latest actual data: 2010 Employment type: National definition Primary domestic currency: Syrian pound Data last updated: 08/2015</t>
  </si>
  <si>
    <t>Source: National Statistics Office Latest actual data: 2010 Primary domestic currency: Syrian pound Data last updated: 08/2015</t>
  </si>
  <si>
    <t>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 08/2015</t>
  </si>
  <si>
    <t>Source: Central Bank Latest actual data: 2009 BOP Manual used: Balance of Payments Manual, fifth edition (BPM5) Primary domestic currency: Syrian pound Data last updated: 08/2015</t>
  </si>
  <si>
    <t>Source: National Statistics Office. Data retrieved from CEIC Latest actual data: 2016 National accounts manual used: System of National Accounts (SNA) 2008 GDP valuation: Market prices. Expenditure-based measure Start/end months of reporting year: January/December Base year: 2011. Rebased from 2006 to 2011. Chain-weighted: No Primary domestic currency: New Taiwan dollar Data last updated: 03/2018</t>
  </si>
  <si>
    <t>Source: National Statistics Office. Data retrieved from CEIC Latest actual data: 2017 Harmonized prices: No Frequency of source data: Monthly Base year: 2011 Primary domestic currency: New Taiwan dollar Data last updated: 03/2018</t>
  </si>
  <si>
    <t>Source: CEIC Latest actual data: 2016 Base year: 2006. 2006 Prices Methodology used to derive volumes: Deflation by unit value indexes (from customs data) Formula used to derive volumes: Other Chain-weighted: No Trade System: General trade Excluded items in trade: In transit; Oil coverage: Primary or unrefined products;Secondary or refined products; Valuation of exports: Free on board (FOB) Valuation of imports: Free on board (FOB) Primary domestic currency: New Taiwan dollar Data last updated: 03/2018</t>
  </si>
  <si>
    <t>Source: CEIC Latest actual data: 2017 Employment type: National definition. Labor Force It is defined as those civilians who, during the reference week, are 15 years of age or over and who are available to work, including both the employed and the unemployed. Employed Population Including all persons who, during the reference week, work for pay or work for 15 hours or more as unpaid family workers. Unemployed Population Including all the persons who, during the reference week, are 15 years of age or over and under the following conditions: - No job - Available to work - Seeking for a job, or had sought work waiting for result. Besides, the unemployed population also includes the persons who are waiting to recall or start a new job but not working and paid yet Primary domestic currency: New Taiwan dollar Data last updated: 03/2018</t>
  </si>
  <si>
    <t>Source: CEIC Latest actual data: 2017 Primary domestic currency: New Taiwan dollar Data last updated: 03/2018</t>
  </si>
  <si>
    <t>Source: Ministry of Finance or Treasury. Data retrieved from CEIC Latest actual data: 2016 Notes: We do not have data on policy lending. Fiscal assumptions: Projections for 2015-20 are based on the assumptions underlying the IMF staff's medium-term macroeconomic scenario. Start/end months of reporting year: January/December GFS Manual used: Government Finance Statistics Manual (GFSM) 1986. Authorities do not publish in GFS Manual 2001. Data estimated by staff. Basis of recording: Cash General government includes: Central Government;Local Government;Social Security Funds; Valuation of public debt: Nominal value. General government gross debt includes non-self redeeming debt maturity &gt;= 1 year. Primary domestic currency: New Taiwan dollar Data last updated: 03/2018</t>
  </si>
  <si>
    <t>Source: Central Bank. Data retrieved from CEIC Latest actual data: 2016 Notes: BPM6 exports and imports estimates may deviate from authorities' data due to imputed merchanting trade data. BOP Manual used: Balance of Payments and International Investment Position Manual, sixth edition (BPM6) Primary domestic currency: New Taiwan dollar Data last updated: 03/2018</t>
  </si>
  <si>
    <t>Source: National Statistics Office Latest actual data: 2017 National accounts manual used: System of National Accounts (SNA) 1993 GDP valuation: Market prices Start/end months of reporting year: January/December Base year: 1995 Chain-weighted: No Primary domestic currency: Tajik somoni Data last updated: 03/2018</t>
  </si>
  <si>
    <t>Source: National Statistics Office Latest actual data: 2017 Harmonized prices: No Frequency of source data: Monthly Base year: 1997. Core prices base year = 2005 Primary domestic currency: Tajik somoni Data last updated: 03/2018</t>
  </si>
  <si>
    <t>Source: Central Bank Latest actual data: 2016 Base year: 2005 Chain-weighted: No Valuation of exports: Free on board (FOB) Valuation of imports: Cost, insurance, freight (CIF) Primary domestic currency: Tajik somoni Data last updated: 03/2018</t>
  </si>
  <si>
    <t>Source: National Statistics Office Employment type: National definition Primary domestic currency: Tajik somoni Data last updated: 03/2018</t>
  </si>
  <si>
    <t>Source: International Financial Institution Latest actual data: 2014 Primary domestic currency: Tajik somoni Data last updated: 03/2018</t>
  </si>
  <si>
    <t>Source: Ministry of Finance or Treasury Latest actual data: 2017 Start/end months of reporting year: January/December GFS Manual used: Government Finance Statistics Manual (GFSM) 1986 Basis of recording: Cash General government includes: Central Government;Local Government;Social Security Funds; Valuation of public debt: Nominal value Instruments included in gross and net debt: Securities Other than Shares;Loans;Monetary Gold and SDRs Primary domestic currency: Tajik somoni Data last updated: 03/2018</t>
  </si>
  <si>
    <t>Source: Central Bank Latest actual data: 2016 BOP Manual used: Balance of Payments and International Investment Position Manual, sixth edition (BPM6) Primary domestic currency: Tajik somoni Data last updated: 03/2018</t>
  </si>
  <si>
    <t>Source: National Statistics Office Latest actual data: 2016 National accounts manual used: System of National Accounts (SNA) 1993 GDP valuation: Market prices Start/end months of reporting year: January/December Base year: 2007 Chain-weighted: No Primary domestic currency: Tanzania shilling Data last updated: 03/2018</t>
  </si>
  <si>
    <t>Source: National Statistics Office Latest actual data: 2017. Most recent data from CY17; Base year is from 2011/12 household budget survey. Harmonized prices: No Frequency of source data: Monthly Base year: 2011/12. Base year from household budget survey. Primary domestic currency: Tanzania shilling Data last updated: 03/2018</t>
  </si>
  <si>
    <t>Source: Central Bank Latest actual data: 2016 Methodology used to derive volumes: Deflation by survey-based price indexes Formula used to derive volumes: Laspeyres-type Chain-weighted: Yes, from 2002 Trade System: General trade Valuation of exports: Free on board (FOB) Valuation of imports: Cost, insurance, freight (CIF) Primary domestic currency: Tanzania shilling Data last updated: 03/2018</t>
  </si>
  <si>
    <t>Source: National Statistics Office Latest actual data: 2012 Primary domestic currency: Tanzania shilling Data last updated: 03/2018</t>
  </si>
  <si>
    <t>Source: Ministry of Finance or Treasury Latest actual data: 2016 Start/end months of reporting year: January/December GFS Manual used: Government Finance Statistics Manual (GFSM) 1986 Basis of recording: Cash General government includes: Central Government;Local Government; Instruments included in gross and net debt: Securities Other than Shares;Loans;Shares and Other Equity;Other Accounts Receivable/Payable Primary domestic currency: Tanzania shilling Data last updated: 03/2018</t>
  </si>
  <si>
    <t>Source: Central Bank Latest actual data: 2016 BOP Manual used: Balance of Payments Manual, fifth edition (BPM5) Primary domestic currency: Tanzania shilling Data last updated: 03/2018</t>
  </si>
  <si>
    <t>Source: National Economic and Social Development Board Latest actual data: 2017 National accounts manual used: System of National Accounts (SNA) 1993 GDP valuation: Market prices Start/end months of reporting year: January/December Base year: 2002 Chain-weighted: Yes, from 1993. Ratio splicing for years before 1993 Primary domestic currency: Thai baht Data last updated: 03/2018</t>
  </si>
  <si>
    <t>Source: Ministry of Commerce Latest actual data: 2017 Harmonized prices: No Frequency of source data: Monthly Base year: 2015. Annual data were derived from monthly data received from the authorities Primary domestic currency: Thai baht Data last updated: 03/2018</t>
  </si>
  <si>
    <t>Source: Central Bank. Downloaded via CEIC Latest actual data: 2017 Base year: 2007 Methodology used to derive volumes: Other Formula used to derive volumes: Other Chain-weighted: No Trade System: General trade Excluded items in trade: Smuggled goods and products procured on carriers at sea. Oil coverage: Primary or unrefined products;Secondary or refined products;Other; Valuation of exports: Free on board (FOB) Valuation of imports: Free on board (FOB) Primary domestic currency: Thai baht Data last updated: 03/2018</t>
  </si>
  <si>
    <t>Source: National Statistics Office. Labour Force Survey, downloaded from CEIC Latest actual data: 2017 Employment type: National definition Primary domestic currency: Thai baht Data last updated: 03/2018</t>
  </si>
  <si>
    <t>Source: National Statistics Office. Labour Force Survey, downloaded from CEIC Latest actual data: 2016 Primary domestic currency: Thai baht Data last updated: 03/2018</t>
  </si>
  <si>
    <t>Source: Ministry of Finance or Treasury. Downloaded from MoF website Latest actual data: 2016/17 Fiscal assumptions: For the projection period, the IMF staff assumes that planned infrastructure investment programs will not be implemented. Start/end months of reporting year: October/September GFS Manual used: Government Finance Statistics Manual (GFSM) 2001 Basis of recording: Accrual General government includes: Central Government;Local Government;. Thailand does not have State Government system. Its central government consists of budgetary central government, extra budgetary funds, and institutions and social security funds. Public debt data includes debt of the central government and non-monetary public corporations. It excludes debt of subnational governments and non-guaranteed debt of financial public corporations. Valuation of public debt: Nominal value. Book value. Primary domestic currency: Thai baht Data last updated: 03/2018</t>
  </si>
  <si>
    <t>Source: Central Bank. Downloaded via CEIC; Prior to 2005 data come from STA downloaded via EcXL. Latest actual data: 2017 BOP Manual used: Balance of Payments and International Investment Position Manual, sixth edition (BPM6). The authorities issue BPM6 historical data back from 2005 and discontinued the BPM5 series.  Primary domestic currency: Thai baht Data last updated: 03/2018</t>
  </si>
  <si>
    <t>Source: Ministry of Finance or Treasury Latest actual data: 2016 Notes: Real GDP and its growth are based on non-oil output, while real GDP per capita and all other aggregations are based on oil and non-oil output. Nominal GDP is based on oil and non-oil output. National accounts manual used: System of National Accounts (SNA) 2008 GDP valuation: Market prices Start/end months of reporting year: January/December Base year: 2015 Chain-weighted: No Primary domestic currency: U.S. dollar Data last updated: 03/2018</t>
  </si>
  <si>
    <t>Source: National Statistics Office Latest actual data: 2017 Harmonized prices: No Frequency of source data: Monthly Base year: 2012. The CPI base year is December 2012 Primary domestic currency: U.S. dollar Data last updated: 03/2018</t>
  </si>
  <si>
    <t>Source: National Statistics Office Latest actual data: 2015. Population and Housing Census 2015 Preliminary Results Primary domestic currency: U.S. dollar Data last updated: 03/2018</t>
  </si>
  <si>
    <t>Source: Ministry of Finance or Treasury Latest actual data: 2017 Start/end months of reporting year: January/December GFS Manual used: Government Finance Statistics Manual (GFSM) 2001 Basis of recording: Cash General government includes: Central Government; Valuation of public debt: Nominal value Primary domestic currency: U.S. dollar Data last updated: 03/2018</t>
  </si>
  <si>
    <t>Source: Central Bank Latest actual data: 2017 BOP Manual used: Balance of Payments and International Investment Position Manual, sixth edition (BPM6) Primary domestic currency: U.S. dollar Data last updated: 03/2018</t>
  </si>
  <si>
    <t>Source: National Statistics Office Latest actual data: 2015 National accounts manual used: System of National Accounts (SNA) 1993 GDP valuation: Market prices Start/end months of reporting year: January/December Base year: 2007. for the GDP deflator, there is a little discrepancy Chain-weighted: No Primary domestic currency: CFA franc Data last updated: 03/2018</t>
  </si>
  <si>
    <t>Source: National Statistics Office Latest actual data: 2016 Harmonized prices: Yes Frequency of source data: Monthly Base year: 2008 Primary domestic currency: CFA franc Data last updated: 03/2018</t>
  </si>
  <si>
    <t>Source: Central Bank Latest actual data: 2016 Base year: 2014 Methodology used to derive volumes: Other Formula used to derive volumes: Other Chain-weighted: No Trade System: General trade Valuation of exports: Free on board (FOB) Valuation of imports: Cost, insurance, freight (CIF) Primary domestic currency: CFA franc Data last updated: 03/2018</t>
  </si>
  <si>
    <t>Source: International Financial Institution Latest actual data: 2015 Primary domestic currency: CFA franc Data last updated: 03/2018</t>
  </si>
  <si>
    <t>Source: Ministry of Finance or Treasury Latest actual data: 2016 Start/end months of reporting year: January/December GFS Manual used: Government Finance Statistics Manual (GFSM) 2001 Basis of recording: Cash General government includes: Central Government; Valuation of public debt: Nominal value Instruments included in gross and net debt: Loans;Monetary Gold and SDRs Primary domestic currency: CFA franc Data last updated: 03/2018</t>
  </si>
  <si>
    <t>Source: Central Bank. National Reserve Bank of Tonga Latest actual data: 2016 National accounts manual used: System of National Accounts (SNA) 1993 GDP valuation: Market prices Start/end months of reporting year: January/December Base year: 2010. Authority has revised the base year to FY2010/11, but we submit data as of calendar year which refers to the average of two fiscal years (July/June). For example, CY2010 is the average of fiscal years 2009/10 and 2010/11. Chain-weighted: No Primary domestic currency: Tongan pa?anga Data last updated: 01/2018</t>
  </si>
  <si>
    <t>Source: Central Bank. National Reserve Bank of Tonga Latest actual data: 2016 Harmonized prices: No. Calendar year data refer to the average of two fiscal years (July/June). For example, CY2009 is the average of fiscal years 2008/09 and 2009/10. Frequency of source data: Monthly Base year: Base for CPI: October 2010=100 Primary domestic currency: Tongan pa?anga Data last updated: 01/2018</t>
  </si>
  <si>
    <t>Source: Central Bank. plus Statistics Department of Tonga Latest actual data: 2016 Base year: 2011. The base year is FY2011, but we submit data as of calendar year which refers to the average of two fiscal years (July/June). So the trade deflator in the year of 2011 is not necessarily equal to 100. Methodology used to derive volumes: Other Formula used to derive volumes: Other Chain-weighted: No Trade System: General trade Excluded items in trade: Joint venture fishing with foreign and local ownership carried out in the Tonga economic zone. Valuation of exports: Free on board (FOB) Valuation of imports: Cost, insurance, freight (CIF) Primary domestic currency: Tongan pa?anga Data last updated: 01/2018</t>
  </si>
  <si>
    <t>Source: Central Bank. National Reserve Bank of Tonga Latest actual data: 2016 Primary domestic currency: Tongan pa?anga Data last updated: 01/2018</t>
  </si>
  <si>
    <t>Source: Ministry of Finance or Treasury Latest actual data: 2016 Start/end months of reporting year: January/December GFS Manual used: Government Finance Statistics Manual (GFSM) 2014 Basis of recording: Cash General government includes: Central Government; Valuation of public debt: Face value Primary domestic currency: Tongan pa?anga Data last updated: 01/2018</t>
  </si>
  <si>
    <t>Source: Central Bank. National Reserve Bank of Tonga and Statistic Department of Tonga Latest actual data: 2016 BOP Manual used: Balance of Payments and International Investment Position Manual, sixth edition (BPM6) Primary domestic currency: Tongan pa?anga Data last updated: 01/2018</t>
  </si>
  <si>
    <t>Source: National Statistics Office Latest actual data: 2016 National accounts manual used: System of National Accounts (SNA) 1993 GDP valuation: Market prices Start/end months of reporting year: January/December Base year: 2012 Chain-weighted: No Primary domestic currency: Trinidad and Tobago dollar Data last updated: 03/2018</t>
  </si>
  <si>
    <t>Source: National Statistics Office Latest actual data: 2016 Harmonized prices: No Frequency of source data: Monthly Base year: 2012 Primary domestic currency: Trinidad and Tobago dollar Data last updated: 03/2018</t>
  </si>
  <si>
    <t>Source: Central Bank Latest actual data: 2016 Base year: 2005 Methodology used to derive volumes: Deflation by unit value indexes (from customs data) Trade System: General trade Oil coverage: Primary or unrefined products;Secondary or refined products; Valuation of exports: Free on board (FOB) Valuation of imports: Cost, insurance, freight (CIF) Primary domestic currency: Trinidad and Tobago dollar Data last updated: 03/2018</t>
  </si>
  <si>
    <t>Source: National Statistics Office Latest actual data: 2016 Employment type: Harmonized ILO definition Primary domestic currency: Trinidad and Tobago dollar Data last updated: 03/2018</t>
  </si>
  <si>
    <t>Source: International Financial Institution Latest actual data: 2016 Primary domestic currency: Trinidad and Tobago dollar Data last updated: 03/2018</t>
  </si>
  <si>
    <t>Source: Ministry of Finance or Treasury Latest actual data: 2016/17 Fiscal assumptions: Fiscal projections are predicated on the latest fiscal data available, as well as the current budget and subsequent official measures and supplementary budgets. However, it is modified by, among other influences, the Fund staff?s macroeconomic projections. Start/end months of reporting year: October/September GFS Manual used: Government Finance Statistics Manual (GFSM) 1986 Basis of recording: Cash General government includes: Central Government; Instruments included in gross and net debt: Currency and Deposits;Other;. Central government debt excludes short-term debt issued for open market monetary policy purposes. These instruments were matched by corresponding ?frozen? government deposits in the domestic banking system, and cannot be used to finance budgetary operations. Net debt is gross debt minus CG deposits at the Central Bank and Heritage Stabilization Fund assets (about 65% fixed income instruments and 35% equity). Primary domestic currency: Trinidad and Tobago dollar Data last updated: 03/2018</t>
  </si>
  <si>
    <t>Source: Central Bank. And Central Statistical Office Latest actual data: 2016 BOP Manual used: Balance of Payments and International Investment Position Manual, sixth edition (BPM6) Primary domestic currency: Trinidad and Tobago dollar Data last updated: 03/2018</t>
  </si>
  <si>
    <t>Source: National Statistics Office Latest actual data: 2017 National accounts manual used: System of National Accounts (SNA) 1993 GDP valuation: Market prices Start/end months of reporting year: January/December Base year: 2004. Yes, from 2004 Chain-weighted: Yes, from 2009 Primary domestic currency: Tunisian dinar Data last updated: 03/2018</t>
  </si>
  <si>
    <t>Source: National Statistics Office Latest actual data: 2016 Harmonized prices: No Frequency of source data: Monthly Base year: 2010 Primary domestic currency: Tunisian dinar Data last updated: 03/2018</t>
  </si>
  <si>
    <t>Source: Central Bank Latest actual data: 2015 Base year: 1995 Methodology used to derive volumes: Deflation by unit value indexes (from customs data) Formula used to derive volumes: Other Chain-weighted: No Trade System: General trade Excluded items in trade: Other; Oil coverage: Other; Valuation of exports: Free on board (FOB) Valuation of imports: Cost, insurance, freight (CIF) Primary domestic currency: Tunisian dinar Data last updated: 03/2018</t>
  </si>
  <si>
    <t>Source: National Statistics Office Latest actual data: 2016 Employment type: Harmonized ILO definition Primary domestic currency: Tunisian dinar Data last updated: 03/2018</t>
  </si>
  <si>
    <t>Source: National Statistics Office Latest actual data: 2017 Primary domestic currency: Tunisian dinar Data last updated: 03/2018</t>
  </si>
  <si>
    <t>Source: Ministry of Finance or Treasury Latest actual data: 2016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Deposits;Loans Primary domestic currency: Tunisian dinar Data last updated: 03/2018</t>
  </si>
  <si>
    <t>Source: Central Bank Latest actual data: 2016 BOP Manual used: Balance of Payments Manual, fifth edition (BPM5) Primary domestic currency: Tunisian dinar Data last updated: 03/2018</t>
  </si>
  <si>
    <t>Source: Haver Analytics. Data from Turkish Statistical Institute (TurkStat) Latest actual data: 2016. For quarterly data, latest actual is 2017Q3. National accounts manual used: European System of Accounts (ESA) 2010 GDP valuation: Market prices Start/end months of reporting year: January/December Base year: 2009 Chain-weighted: Yes, from 2009 Primary domestic currency: Turkish lira Data last updated: 03/2018</t>
  </si>
  <si>
    <t>Source: Haver Analytics. Data from Turkish Statistical Institute (TurkStat) Latest actual data: 2017. For quarterly data, latest actual is 2017Q4. Harmonized prices: No Frequency of source data: Monthly Base year: 2003 Primary domestic currency: Turkish lira Data last updated: 03/2018</t>
  </si>
  <si>
    <t>Source: Central Bank. Formally, the Central Bank of the Republic of Turkey Latest actual data: 2017 Notes: Oil trade includes other energy trade such as fuel. Base year: 2005 Methodology used to derive volumes: Deflation by unit value indexes (from customs data) Formula used to derive volumes: Fisher. Trade volumes are the ratio of the value index to the Fisher unit value index (chain-weighted). The value indices are obtained as the ratio of current values to the arithmetic average of the base year values. Foreign trade indices have been calculated by Eurostat and U.N. concepts and methods. Chain-weighted: Yes, from 2003. Unit value indices are chain-weighted, but volume indices are not. Trade System: Special trade. Relaxed definition. Foreign trade statistics include goods which enter/leave the statistical territory of Turkey from/to other countries and are placed under the customs normal export and import procedures and under customs inward and outward processing procedures. Excluded items in trade: In transit;Low valued;Other;. Excluded items include goods valued under $100, transit trade, temporary export/import trade, repair and maintenance of goods, operational leasing, shuttle trade, border trade, some transactions with declaration that are not goods (cash, valuable paper, stamps, monetary gold, etc.). Other exclusions include border and coastal trade. Customs warehouses, free zones, and duty-free shops in Turkey are considered beyond the customs frontier. Note that while Turkstat and the Central Bank of Turkey make estimates on shuttle trade for BOP data, these are not included in the foreign trade statistics disseminated by Turkstat. Oil coverage: Primary or unrefined products;Secondary or refined products;Other;. All items covered. Valuation of exports: Free on board (FOB) Valuation of imports: Cost, insurance, freight (CIF) Primary domestic currency: Turkish lira Data last updated: 03/2018</t>
  </si>
  <si>
    <t>Source: Haver Analytics. Data from Turkish Statistical Institute (TurkStat) Latest actual data: 2017. For quarterly data, latest actual is 2017Q4. Employment type: National definition Primary domestic currency: Turkish lira Data last updated: 03/2018</t>
  </si>
  <si>
    <t>Source: Haver Analytics. Formally, the Turkish Statistical Institute (TurkStat) Latest actual data: 2017 Primary domestic currency: Turkish lira Data last updated: 03/2018</t>
  </si>
  <si>
    <t>Source: Ministry of Finance or Treasury Latest actual data: 2016 Fiscal assumptions: The fiscal projections for 2018 are based on the authorities? Medium-Term Plan (MTP) 2018-20, with adjustments for additionally announced fiscal measures and staff?s higher inflation forecast. For the medium term, the fiscal projections assume a more gradual fiscal consolidation than envisaged in the MTP. Start/end months of reporting year: January/December GFS Manual used: Government Finance Statistics Manual (GFSM) 2001 Basis of recording: Accrual General government includes: Central Government;Local Government;Social Security Funds; Valuation of public debt: Nominal value Instruments included in gross and net debt: Currency and Deposits;Securities Other than Shares;Loans;Shares and Other Equity;. Gross debt follows the Maastricht definition of gross debt, and excludes other accounts payable. Primary domestic currency: Turkish lira Data last updated: 03/2018</t>
  </si>
  <si>
    <t>Source: Central Bank. Data from Central Bank of the Republic of Turkey Latest actual data: 2017 BOP Manual used: Balance of Payments and International Investment Position Manual, sixth edition (BPM6) Primary domestic currency: Turkish lira Data last updated: 03/2018</t>
  </si>
  <si>
    <t>Source: National Statistics Office. Turkmenistan authorities and IMF staff estimates and projections. Latest actual data: 2017 Notes: Data prior to 2009 cannot be confirmed by national sources at this time. National accounts manual used: System of National Accounts (SNA) 1993 GDP valuation: Market prices Start/end months of reporting year: January/December Base year: 2008 Chain-weighted: Yes, from 2000 Primary domestic currency: New Turkmen manat Data last updated: 03/2018</t>
  </si>
  <si>
    <t>Source: National Statistics Office. Turkmenistan authorities and IMF staff estimates and projections. Latest actual data: 2017 Notes: Data prior to 2009 cannot be confirmed by national sources at this time. Harmonized prices: No Frequency of source data: Monthly Base year: 1998. The base year for PCPICO and PCPICO_EOP is 2001, which is different than the base year for headline CPI data, which is 1998. Primary domestic currency: New Turkmen manat Data last updated: 03/2018</t>
  </si>
  <si>
    <t>Source: National Statistics Office Latest actual data: 2013 Base year: 1997 Chain-weighted: No Oil coverage: Primary or unrefined products; Valuation of exports: Free on board (FOB) Valuation of imports: Cost, insurance, freight (CIF) Primary domestic currency: New Turkmen manat Data last updated: 03/2018</t>
  </si>
  <si>
    <t>Source: Turkmenistan authorities. Latest actual data: 2004 Notes: Data prior to 2009 cannot be confirmed by national sources at this time. Primary domestic currency: New Turkmen manat Data last updated: 03/2018</t>
  </si>
  <si>
    <t>Source: Ministry of Finance or Treasury Latest actual data: 2015 Start/end months of reporting year: January/December GFS Manual used: Government Finance Statistics Manual (GFSM) 1986. The central budget data are not reported according to GFSM 2001 by the authorities. Basis of recording: Cash General government includes: Central Government;Local Government; Valuation of public debt: Nominal value Instruments included in gross and net debt: Treasury bills held by commercial banks; net domestic debt; external public debt (including SOEs). Primary domestic currency: New Turkmen manat Data last updated: 03/2018</t>
  </si>
  <si>
    <t>Source: Turkmenistan authorities and IMF staff estimates and projections, the central budget data are not reported according to GFSM 2001 by the authorities. Latest actual data: 2015 Notes: Data prior to 2009 cannot be confirmed by national sources at this time. BOP Manual used: Balance of Payments and International Investment Position Manual, sixth edition (BPM6) Primary domestic currency: New Turkmen manat Data last updated: 03/2018</t>
  </si>
  <si>
    <t>Source: PFTAC advisors Latest actual data: 2015 National accounts manual used: System of National Accounts (SNA) 1993 GDP valuation: Market prices Start/end months of reporting year: January/December Base year: 2005 Chain-weighted: No Primary domestic currency: Australian dollar Data last updated: 03/2018</t>
  </si>
  <si>
    <t>Source: Central Statistical Directorate Latest actual data: 2016 Harmonized prices: No Frequency of source data: Quarterly Base year: 2000 Primary domestic currency: Australian dollar Data last updated: 03/2018</t>
  </si>
  <si>
    <t>Source: Central Statistical Directorate Latest actual data: 2012 Primary domestic currency: Australian dollar Data last updated: 03/2018</t>
  </si>
  <si>
    <t>Source: Ministry of Finance or Treasury Latest actual data: 2016 Start/end months of reporting year: January/December GFS Manual used: Currently not compiling on GFS manual basis Basis of recording: Tax and grant revenue in cash, others in accrual basis General government includes: Central Government; Valuation of public debt: Current market value Primary domestic currency: Australian dollar Data last updated: 03/2018</t>
  </si>
  <si>
    <t>Source: IMF Staff Estimates. STA Latest actual data: 2012 BOP Manual used: Balance of Payments and International Investment Position Manual, sixth edition (BPM6) Primary domestic currency: Australian dollar Data last updated: 03/2018</t>
  </si>
  <si>
    <t>Source: National Statistics Office Latest actual data: 2016. Historical data are in CY, but projections are conversions using averages of FY. For example, the projection of 2018 is the average of 2017/18 and 2018/19. National accounts manual used: System of National Accounts (SNA) 1993 GDP valuation: Market prices. FY2013/14 growth estimates agreed upon between staff and the authorities at the time of the second PSI review do not coincide with projections from the Uganda Bureau of Statistics (UBOS). UBOS is to release preliminary outturns in October, 2014 Start/end months of reporting year: January/December Base year: 2010. National Accounts were rebased on a FY basis and this rebasing was then applied to CY historical data. As a result real GDP and nominal GDP are not equal in CY 2010. Chain-weighted: No Primary domestic currency: Uganda shilling Data last updated: 03/2018</t>
  </si>
  <si>
    <t>Source: Central Bank Latest actual data: 2016/17 Harmonized prices: No Frequency of source data: Monthly Base year: 2009/10. The authorities use a FY base; the average of CPI from July 2009 to June 2010 is 100. Primary domestic currency: Uganda shilling Data last updated: 03/2018</t>
  </si>
  <si>
    <t>Source: Central Bank Latest actual data: 2016. Historical data are in CY, but projections are conversions using averages of FY. For example, the calendar year projection of 2018 is the average of 2017/18 and 2018/19. Base year: 2000. Projections are averages of FY projections, which have a base year of FY 1999/2000. Methodology used to derive volumes: Deflation by survey-based price indexes Formula used to derive volumes: Other Chain-weighted: Yes, from 2000 Trade System: General trade Valuation of exports: Free on board (FOB) Valuation of imports: Cost, insurance, freight (CIF) Primary domestic currency: Uganda shilling Data last updated: 03/2018</t>
  </si>
  <si>
    <t>Source: National Statistics Office Latest actual data: 2016 Primary domestic currency: Uganda shilling Data last updated: 03/2018</t>
  </si>
  <si>
    <t>Source: Ministry of Finance or Treasury Latest actual data: 2016. Fiscal sector projections and historical data are both in calendar year.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Shares;Loans;. Ugandan government gross debt includes Ugandan domestic treasury securities, multilateral and bilateral external loans, as well as some commercial external loans. Primary domestic currency: Uganda shilling Data last updated: 03/2018</t>
  </si>
  <si>
    <t>Source: Central Bank Latest actual data: 2016 BOP Manual used: Balance of Payments and International Investment Position Manual, sixth edition (BPM6) Primary domestic currency: Uganda shilling Data last updated: 03/2018</t>
  </si>
  <si>
    <t>Source: National Statistics Office. Formally, the State Statistics Service of Ukraine Latest actual data: 2017. Starting in 2014, the data was changed to SNA 2008. Revised National Accounts data is available from 2000 on an annual basis and from 2010 on a quarterly basis. The data excludes Crimea and Sevastopol from 2010.  The revised quarterly GDP data based on SNA 2008 excluding Crimea and Sevastopol are available from 2010. National accounts manual used: System of National Accounts (SNA) 2008. Also, SNA2008 GDP valuation: Market prices Start/end months of reporting year: January/December Base year: 2010. The reference year is 2010. Chain-weighted: Yes, from 2005 Primary domestic currency: Ukrainian hryvnia Data last updated: 03/2018</t>
  </si>
  <si>
    <t>Source: National Statistics Office. Formally, the State Statistics Service of Ukraine Latest actual data: 2017. Starting in 2014, data excludes Crimea and Sevastopol. Harmonized prices: No Frequency of source data: Monthly Base year: 1991 Primary domestic currency: Ukrainian hryvnia Data last updated: 03/2018</t>
  </si>
  <si>
    <t>Source: IMF Staff Estimates. Calculated based on data from the National Bank of Ukraine and the State Statistics Committee. Starting in 2014Q2, data excludes Crimea and Sevastopol. Latest actual data: 2016 Base year: 2005 Methodology used to derive volumes: Weighted average of volume changes Formula used to derive volumes: Other Chain-weighted: No. Weights from 2000. Trade System: Other Excluded items in trade: In transit;. Data comes from authorities. No adjustment made by staff. Oil coverage: Primary or unrefined products;Secondary or refined products; Valuation of exports: Free on board (FOB) Valuation of imports: Free on board (FOB). Primary domestic currency: Ukrainian hryvnia Data last updated: 03/2018</t>
  </si>
  <si>
    <t>Source: Haver Analytics. Formally, the State Statistics Committee of Ukraine Latest actual data: 2016. Starting in 2014, data excludes Crimea and Sevastopol. Data officially published for 2013 have been recalculated by the IMF staff to exclude Crimea and Sevastopol to ensure a comparable base going forward. Employment type: National definition Primary domestic currency: Ukrainian hryvnia Data last updated: 03/2018</t>
  </si>
  <si>
    <t>Source: Haver Analytics. Formally, the State Statistics Committee of Ukraine Latest actual data: 2016. Starting in 2014, data excludes Crimea and Sevastopol. 2013 data excludes Crimea and Sevastopol for comparison purposes with 2014 data. Primary domestic currency: Ukrainian hryvnia Data last updated: 03/2018</t>
  </si>
  <si>
    <t>Source: Ministry of Finance or Treasury Latest actual data: 2016. Starting in 2014, data excludes Crimea and Sevastopol. Fiscal assumptions: Projections based on IMF staff estimates. Start/end months of reporting year: January/December GFS Manual used: Government Finance Statistics Manual (GFSM) 2001. GFSM 1986 manual is used, certain expenditure data is already in line with the GFSM2001 on cash basis. Basis of recording: Cash General government includes: Central Government;State Government;Local Government;Social Security Funds; Valuation of public debt: Nominal value Instruments included in gross and net debt: Currency and Deposits;Securities Other than Shares;Loans Primary domestic currency: Ukrainian hryvnia Data last updated: 03/2018</t>
  </si>
  <si>
    <t>Source: Central Bank. Formally, the National Bank of Ukraine. Starting in 2014Q2, data excludes Crimea and Sevastopol. Latest actual data: 2016 BOP Manual used: Balance of Payments and International Investment Position Manual, sixth edition (BPM6). Data is based on BPM6 data. Primary domestic currency: Ukrainian hryvnia Data last updated: 03/2018</t>
  </si>
  <si>
    <t>Source: National Statistics Office Latest actual data: 2016 National accounts manual used: System of National Accounts (SNA) 1993 GDP valuation: Factor costs Start/end months of reporting year: January/December Base year: 2010 Chain-weighted: No Primary domestic currency: U.A.E. dirham Data last updated: 03/2018</t>
  </si>
  <si>
    <t>Source: National Statistics Office Latest actual data: 2016 Harmonized prices: No Frequency of source data: Monthly Base year: 1990 Primary domestic currency: U.A.E. dirham Data last updated: 03/2018</t>
  </si>
  <si>
    <t>Source: Central Bank Latest actual data: 2016 Base year: 2005 Methodology used to derive volumes: Deflation by survey-based price indexes Formula used to derive volumes: Laspeyres-type Chain-weighted: No Trade System: General trade Excluded items in trade: Other; Oil coverage: Primary or unrefined products;Secondary or refined products; Valuation of exports: Free on board (FOB) Valuation of imports: Cost, insurance, freight (CIF) Primary domestic currency: U.A.E. dirham Data last updated: 03/2018</t>
  </si>
  <si>
    <t>Source: National Statistics Office Latest actual data: 2005 Primary domestic currency: U.A.E. dirham Data last updated: 03/2018</t>
  </si>
  <si>
    <t>Source: Ministry of Finance or Treasury Latest actual data: 2016 Start/end months of reporting year: January/December GFS Manual used: Government Finance Statistics Manual (GFSM) 2001. Accrual accounting Basis of recording: Cash General government includes: Central Government;State Government;Social Security Funds;Other;. Other refers to Budgetary Central Government Valuation of public debt: Nominal value Primary domestic currency: U.A.E. dirham Data last updated: 03/2018</t>
  </si>
  <si>
    <t>Source: Central Bank Latest actual data: 2016 BOP Manual used: Balance of Payments Manual, fifth edition (BPM5) Primary domestic currency: U.A.E. dirham Data last updated: 03/2018</t>
  </si>
  <si>
    <t>Source: National Statistics Office Latest actual data: 2017 National accounts manual used: European System of Accounts (ESA) 2010 GDP valuation: Market prices Start/end months of reporting year: January/December Base year: 2015 Chain-weighted: Yes, from before 1980 Primary domestic currency: Pound sterling Data last updated: 03/2018</t>
  </si>
  <si>
    <t>Source: National Statistics Office. For data prior to 1988, the source is the WEO - World Economic Outlook. Latest actual data: 2017. Our PCPIE (end-period CPI data) is for December each year Notes: Data prior to 1988 cannot be confirmed by national sources at this time. Harmonized prices: Yes Frequency of source data: Monthly Base year: 2015 Primary domestic currency: Pound sterling Data last updated: 03/2018</t>
  </si>
  <si>
    <t>Source: National Statistics Office Latest actual data: 2017 Base year: 2006 Methodology used to derive volumes: Deflation by survey-based price indexes Formula used to derive volumes: Laspeyres-type Chain-weighted: Yes, from 1980 Trade System: General trade Valuation of exports: Free on board (FOB) Valuation of imports: Cost, insurance, freight (CIF) Primary domestic currency: Pound sterling Data last updated: 03/2018</t>
  </si>
  <si>
    <t>Source: National Statistics Office Latest actual data: 2017 Employment type: Harmonized ILO definition Primary domestic currency: Pound sterling Data last updated: 03/2018</t>
  </si>
  <si>
    <t>Source: National Statistics Office Latest actual data: 2016 Primary domestic currency: Pound sterling Data last updated: 03/2018</t>
  </si>
  <si>
    <t>Source: National Statistics Office Latest actual data: 2017 Fiscal assumptions: Fiscal projections are based on the U.K.?s November 2017 Budget and the March 2018 update, with expenditure projections based on the budgeted nominal values and with revenue projections adjusted for differences between IMF staff forecasts of macroeconomic variables (such as GDP growth and inflation) and the forecasts of these variables assumed in the authorities? fiscal projections. IMF staff data exclude public sector banks and the effect of transferring assets from the Royal Mail Pension Plan to the public sector in April 2012. Real government consumption and investment are part of the real GDP path, which, according to the IMF staff, may or may not be the same as projected by the U.K. Office for Budget Responsibility. Start/end months of reporting year: January/December GFS Manual used: Government Finance Statistics Manual (GFSM) 2001 Basis of recording: Accrual General government includes: Central Government;Local Government;. The concept of "state government" and "social security funds" is not applicable to the UK. Valuation of public debt: Nominal value Instruments included in gross and net debt: Currency and Deposits;Securities Other than Shares;Loans;Shares and Other Equity;Financial Derivatives;. Net debt is defined as total gross financial liabilities less liquid financial assets, where liquid assets are cash and short-term assets, which can be released for cash at short notice without significant loss. Primary domestic currency: Pound sterling Data last updated: 03/2018</t>
  </si>
  <si>
    <t>Source: National Statistics Office Latest actual data: 2017 BOP Manual used: Balance of Payments and International Investment Position Manual, sixth edition (BPM6) Primary domestic currency: Pound sterling Data last updated: 03/2018</t>
  </si>
  <si>
    <t>Source: National Statistics Office Latest actual data: 2017 National accounts manual used: Other GDP valuation: Market prices. Real Gross Domestic Product determined by chained Fisher quantity growth rates. Start/end months of reporting year: January/December Base year: 2009 Chain-weighted: Yes, from 1980 Primary domestic currency: U.S. dollar Data last updated: 03/2018</t>
  </si>
  <si>
    <t>Source: National Statistics Office Latest actual data: 2017 Harmonized prices: No Frequency of source data: Monthly Base year: Base is 1982-1984=100 Primary domestic currency: U.S. dollar Data last updated: 03/2018</t>
  </si>
  <si>
    <t>Source: National Statistics Office Latest actual data: 2016 Base year: 2009 Methodology used to derive volumes: Other Formula used to derive volumes: Fisher Chain-weighted: Yes, from 1980 Trade System: General trade Oil coverage: Primary or unrefined products;Secondary or refined products;Other;. Oil imports is petroleum and product imports and oil exports is petroleum and product exports as published in the national income and product accounts Valuation of exports: Other Valuation of imports: Other Primary domestic currency: U.S. dollar Data last updated: 03/2018</t>
  </si>
  <si>
    <t>Source: National Statistics Office Latest actual data: 2017 Primary domestic currency: U.S. dollar Data last updated: 03/2018</t>
  </si>
  <si>
    <t>Source: BEA and IMF's Government Finance Statistics Yearbook (revenue, expenditure, and net lending); Flow of Funds (debt) Latest actual data: 2017 Notes: Revenue, expenditure, and net lending data are is compiled using SNA 2008, and when translated into GFS this is in accordance with GFSM 2014. Due to data limitations, most series begin 2001. Fiscal assumptions: Fiscal projections are based on the June 2017 Congressional Budget Office baseline adjusted for the IMF staff?s policy and macroeconomic assumptions. Projections incorporate the effects of tax reform (Tax Cuts and Jobs Act, signed into law end-2017) as well as the Bipartisan Budget Act of 2018 passed in February 2018 . Finally, fiscal projections are adjusted to reflect the IMF staff?s forecasts for key macroeconomic and financial variables and different accounting treatment of financial sector support and of defined-benefit pension plans and are converted to a general government basis. Data is compiled using SNA 2008, and when translated into GFS this is in accordance with GFSM 2014. Due to data limitations, most series begin 2001. Start/end months of reporting year: January/December GFS Manual used: Government Finance Statistics Manual (GFSM) 2014 Basis of recording: Accrual General government includes: Central Government;State Government;Local Government; Valuation of public debt: Nominal value Instruments included in gross and net debt: Currency and Deposits;Loans;Insurance Technical Reserves;Financial Derivatives;Monetary Gold and SDRs Primary domestic currency: U.S. dollar Data last updated: 03/2018</t>
  </si>
  <si>
    <t>Source: National Statistics Office Latest actual data: 2016 BOP Manual used: Balance of Payments and International Investment Position Manual, sixth edition (BPM6) Primary domestic currency: U.S. dollar Data last updated: 03/2018</t>
  </si>
  <si>
    <t>Source: Central Bank Latest actual data: 2016 Notes: Data for years between 1994 and last actual for this series are drawn from sources reported by national authorities.  Data prior to 1993 are drawn from previous surveillance work and reflect the staff's best effort to preserve previously reported data. National accounts manual used: System of National Accounts (SNA) 1993 GDP valuation: Market prices Start/end months of reporting year: January/December Base year: 2005 Chain-weighted: No Primary domestic currency: Uruguayan peso Data last updated: 03/2018</t>
  </si>
  <si>
    <t>Source: National Statistics Office Latest actual data: 2017 Harmonized prices: No Frequency of source data: Monthly Base year: 2010. Index Dec-2010=100. Primary domestic currency: Uruguayan peso Data last updated: 03/2018</t>
  </si>
  <si>
    <t>Source: Central Bank Latest actual data: 2016 Base year: 2005 Methodology used to derive volumes: Deflation by survey-based price indexes Formula used to derive volumes: Laspeyres-type Chain-weighted: No Trade System: General trade Valuation of exports: Free on board (FOB) Valuation of imports: Cost, insurance, freight (CIF) Primary domestic currency: Uruguayan peso Data last updated: 03/2018</t>
  </si>
  <si>
    <t>Source: National Statistics Office Latest actual data: 2016 Employment type: National definition Primary domestic currency: Uruguayan peso Data last updated: 03/2018</t>
  </si>
  <si>
    <t>Source: National Statistics Office. And World Bank World Development Indicators. Latest actual data: 2015 Primary domestic currency: Uruguayan peso Data last updated: 03/2018</t>
  </si>
  <si>
    <t>Source: Ministry of Finance or Treasury Latest actual data: 2017 Notes: Consolidated public sector Start/end months of reporting year: January/December GFS Manual used: Government Finance Statistics Manual (GFSM) 1986 Basis of recording: Accrual General government includes: Central Government;Local Government;Social Security Funds;Monetary Public Corporations, incl. central bank;Nonfinancial Public Corporation; Valuation of public debt: Face value Instruments included in gross and net debt: Currency and Deposits;Loans;Financial Derivatives;Other Accounts Receivable/Payable;Other Primary domestic currency: Uruguayan peso Data last updated: 03/2018</t>
  </si>
  <si>
    <t>Source: Central Bank Latest actual data: 2016 BOP Manual used: Balance of Payments and International Investment Position Manual, sixth edition (BPM6). Data prior to 2012 are unavailable in accordance with the authorities current methodology. Primary domestic currency: Uruguayan peso Data last updated: 03/2018</t>
  </si>
  <si>
    <t>Source: National Statistics Office Latest actual data: 2016 National accounts manual used: System of National Accounts (SNA) 1993 GDP valuation: Market prices Start/end months of reporting year: January/December Base year: 1995. 1995Q4 Chain-weighted: No Primary domestic currency: Uzbek sum Data last updated: 03/2018</t>
  </si>
  <si>
    <t>Source: National Statistics Office. And IMF Staff. Latest actual data: 2016 Harmonized prices: No Frequency of source data: Monthly Base year: 1995 Primary domestic currency: Uzbek sum Data last updated: 03/2018</t>
  </si>
  <si>
    <t>Source: Ministry of Economy and/or Planning Latest actual data: 2016 Base year: 2005 Methodology used to derive volumes: Not applicable Formula used to derive volumes: Not applicable Chain-weighted: No Trade System: General trade Oil coverage: Primary or unrefined products; Valuation of exports: Free on board (FOB) Valuation of imports: Cost, insurance, freight (CIF) Primary domestic currency: Uzbek sum Data last updated: 03/2018</t>
  </si>
  <si>
    <t>Source: National Statistics Office Latest actual data: 2013 Primary domestic currency: Uzbek sum Data last updated: 03/2018</t>
  </si>
  <si>
    <t>Source: Ministry of Finance or Treasury Latest actual data: 2016 Fiscal assumptions: Next year projection is based on the authorities? announced budget and medium-term projections are based on staff?s assessment Start/end months of reporting year: January/December GFS Manual used: Data not reported according to GFS methodology. Basis of recording: Cash General government includes: Central Government;State Government;Local Government;Social Security Funds;Other; Valuation of public debt: Nominal value Primary domestic currency: Uzbek sum Data last updated: 03/2018</t>
  </si>
  <si>
    <t>Source: Ministry of Economy and/or Planning Latest actual data: 2016 BOP Manual used: Balance of Payments and International Investment Position Manual, sixth edition (BPM6) Primary domestic currency: Uzbek sum Data last updated: 03/2018</t>
  </si>
  <si>
    <t>Source: National Statistics Office Latest actual data: 2015 National accounts manual used: System of National Accounts (SNA) 1993 GDP valuation: Market prices Start/end months of reporting year: January/December Base year: 2006 Chain-weighted: No Primary domestic currency: Vanuatu vatu Data last updated: 02/2018</t>
  </si>
  <si>
    <t>Source: National Statistics Office Latest actual data: 2016 Harmonized prices: No Frequency of source data: Quarterly Base year: 2000. Base year is 2000Q1 Primary domestic currency: Vanuatu vatu Data last updated: 02/2018</t>
  </si>
  <si>
    <t>Source: National Statistics Office Latest actual data: 2015 Primary domestic currency: Vanuatu vatu Data last updated: 02/2018</t>
  </si>
  <si>
    <t>Source: Ministry of Finance or Treasury Latest actual data: 2016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02/2018</t>
  </si>
  <si>
    <t>Source: Central Bank Latest actual data: 2016 BOP Manual used: Balance of Payments Manual, fifth edition (BPM5) Primary domestic currency: Vanuatu vatu Data last updated: 02/2018</t>
  </si>
  <si>
    <t>Source: Central Bank Latest actual data: 2016 National accounts manual used: System of National Accounts (SNA) 2008 GDP valuation: Market prices Start/end months of reporting year: January/December Base year: 1997. This is not na index. 1997 is the year in which nominal and real GDP have the same value. Chain-weighted: No Primary domestic currency: Venezuelan bolнvar fuerte Data last updated: 03/2018</t>
  </si>
  <si>
    <t>Source: Central Bank Latest actual data: 2016 Harmonized prices: No Frequency of source data: Monthly Base year: 2007. 2007M12 Primary domestic currency: Venezuelan bolнvar fuerte Data last updated: 03/2018</t>
  </si>
  <si>
    <t>Source: Central Bank Latest actual data: 2016 Base year: 1997 Methodology used to derive volumes: Deflation by survey-based price indexes Chain-weighted: No Trade System: Other Oil coverage: Primary or unrefined products; Valuation of exports: Other Valuation of imports: Other Primary domestic currency: Venezuelan bolнvar fuerte Data last updated: 03/2018</t>
  </si>
  <si>
    <t>Source: National Statistics Office Latest actual data: 2011 Employment type: National definition Primary domestic currency: Venezuelan bolнvar fuerte Data last updated: 03/2018</t>
  </si>
  <si>
    <t>Source: Ministry of Economy and/or Planning Latest actual data: 2010 Primary domestic currency: Venezuelan bolнvar fuerte Data last updated: 03/2018</t>
  </si>
  <si>
    <t>Source: Ministry of Finance or Treasury Latest actual data: 2013 Start/end months of reporting year: January/December GFS Manual used: Government Finance Statistics Manual (GFSM) 2001 Basis of recording: Cash General government includes: Nonfinancial Public Corporation;Other;. Fiscal accounts for 2010?22 correspond to the budgetary central government and Petroleos de Venezuela S.A. (PDVSA). Fiscal accounts before 2010 correspond to the budgetary central government, public enterprises (including PDVSA), Instituto Venezolano de los Seguros Sociales (IVSS?social security), and Fondo de Garantнa de Depуsitos y Protecciуn Bancaria (FOGADE?deposit insurance). Valuation of public debt: Nominal value Primary domestic currency: Venezuelan bolнvar fuerte Data last updated: 03/2018</t>
  </si>
  <si>
    <t>Source: Central Bank. http://www.bcv.org.ve/c2/indicadores.asp Latest actual data: 2016. BOP for 2013Q1 available on central bank website. BOP Manual used: Balance of Payments Manual, fifth edition (BPM5). Venezuela compiles and disseminates BOP/IIP in BPM5. These historical data, for publication purposes in the IFS, are converted to BPM6 by STA. WEO data are published in BPM5. Primary domestic currency: Venezuelan bolнvar fuerte Data last updated: 03/2018</t>
  </si>
  <si>
    <t>Source: National Statistics Office Latest actual data: 2017 National accounts manual used: System of National Accounts (SNA) 1993 GDP valuation: Market prices. Production-based measure Start/end months of reporting year: January/December Base year: 2010 Chain-weighted: No Primary domestic currency: Vietnamese dong Data last updated: 03/2018</t>
  </si>
  <si>
    <t>Source: National Statistics Office Latest actual data: 2017 Harmonized prices: No Frequency of source data: Monthly Base year: 2005 Primary domestic currency: Vietnamese dong Data last updated: 03/2018</t>
  </si>
  <si>
    <t>Source: National Statistics Office Latest actual data: 2017 Base year: 2005 Methodology used to derive volumes: Deflation by unit value indexes (from customs data) Formula used to derive volumes: Laspeyres-type Chain-weighted: No Trade System: General trade Excluded items in trade: Other; Oil coverage: Primary or unrefined products;Secondary or refined products; Valuation of exports: Free on board (FOB) Valuation of imports: Cost, insurance, freight (CIF) Primary domestic currency: Vietnamese dong Data last updated: 03/2018</t>
  </si>
  <si>
    <t>Source: Other Latest actual data: 2016 Employment type: National definition Primary domestic currency: Vietnamese dong Data last updated: 03/2018</t>
  </si>
  <si>
    <t>Source: National Statistics Office Latest actual data: 2016 Primary domestic currency: Vietnamese dong Data last updated: 03/2018</t>
  </si>
  <si>
    <t>Source: Ministry of Finance or Treasury Latest actual data: 2015 Fiscal assumptions: 2010 is based on authorities' budget (for expenditure); for projections on revenues and financing, staff use the information/measures in the approved budget but the team's macro-framework assumptions. Start/end months of reporting year: January/December GFS Manual used: Government Finance Statistics Manual (GFSM) 2001 Basis of recording: Cash. Accrual based reporting is not available. General government includes: Central Government;State Government;Local Government; Valuation of public debt: Nominal value Primary domestic currency: Vietnamese dong Data last updated: 03/2018</t>
  </si>
  <si>
    <t>Source: Central Bank Latest actual data: 2016 BOP Manual used: Balance of Payments Manual, fifth edition (BPM5) Primary domestic currency: Vietnamese dong Data last updated: 03/2018</t>
  </si>
  <si>
    <t>Source: IMF Staff Estimates Latest actual data: 2008 National accounts manual used: System of National Accounts (SNA) 1993 GDP valuation: Factor costs Start/end months of reporting year: January/December Base year: 1990 Chain-weighted: No Primary domestic currency: Yemeni rial Data last updated: 03/2018</t>
  </si>
  <si>
    <t>Source: National Statistics Office. Central Bank of Yemen; also IMF staff Latest actual data: 2009 Harmonized prices: No Frequency of source data: Monthly Base year: 2000 Primary domestic currency: Yemeni rial Data last updated: 03/2018</t>
  </si>
  <si>
    <t>Base year: 2005 Primary domestic currency: Yemeni rial Data last updated: 03/2018</t>
  </si>
  <si>
    <t>Source: IMF Staff Estimates Latest actual data: 2008 Primary domestic currency: Yemeni rial Data last updated: 03/2018</t>
  </si>
  <si>
    <t>Source: Ministry of Finance or Treasury Latest actual data: 2013 Notes: Yemeni government to have extensive financial assets, and the only assets being included are currency and deposits. Fiscal assumptions: Hydrocarbon revenue projection are based at WEO assumptions for oil and gas prices (authorities use $55/barrel) and authorities projections of production of oil and gas. Non-hydrocarbon revenues largely reflect authorities projection, as well as most of the expenditure categories with exception of fuel subsidies which are projected based at WEO price consistent with revenues. Monetary projection are based on key macroeconomic assumptions on growth rate of broad money, credit to private sector, deposit growth. Start/end months of reporting year: January/December GFS Manual used: Government Finance Statistics Manual (GFSM) 2001 Basis of recording: Cash General government includes: Central Government;Local Government; Valuation of public debt: Nominal value Primary domestic currency: Yemeni rial Data last updated: 03/2018</t>
  </si>
  <si>
    <t>Source: IMF Staff Estimates Latest actual data: 2009 BOP Manual used: Balance of Payments Manual, fifth edition (BPM5) Primary domestic currency: Yemeni rial Data last updated: 03/2018</t>
  </si>
  <si>
    <t>Source: National Statistics Office Latest actual data: 2016 National accounts manual used: System of National Accounts (SNA) 1993 GDP valuation: Market prices Start/end months of reporting year: January/December Base year: 2010 Chain-weighted: No Primary domestic currency: Zambian kwacha Data last updated: 03/2018</t>
  </si>
  <si>
    <t>Source: National Statistics Office Latest actual data: 2017 Harmonized prices: No Frequency of source data: Monthly Base year: 1994. A new CPI series with updated weights based on the latest household budget survey was started in February 2012. Combining two baskets within the same series and in effect 1994 is still the base year though the basket was revised starting 2010 Primary domestic currency: Zambian kwacha Data last updated: 03/2018</t>
  </si>
  <si>
    <t>Source: Central Bank. Values from BOP, volumes and prices are staff estimates. Latest actual data: 2016. Values from BOP, volumes and prices are staff estimates. Base year: 2005 Methodology used to derive volumes: Other Chain-weighted: No Valuation of exports: Free on board (FOB) Valuation of imports: FOB. BoP data. Primary domestic currency: Zambian kwacha Data last updated: 03/2018</t>
  </si>
  <si>
    <t>Source: International Financial Institution Latest actual data: 2010 Primary domestic currency: Zambian kwacha Data last updated: 03/2018</t>
  </si>
  <si>
    <t>Source: Ministry of Finance or Treasury Latest actual data: 2016 Start/end months of reporting year: January/December GFS Manual used: Government Finance Statistics Manual (GFSM) 1986 Basis of recording: Cash General government includes: Central Government; Valuation of public debt: Current market value Instruments included in gross and net debt: Currency and Deposits;Securities Other than Shares;Loans Primary domestic currency: Zambian kwacha Data last updated: 03/2018</t>
  </si>
  <si>
    <t>Source: Central Bank Latest actual data: 2016 BOP Manual used: Balance of Payments and International Investment Position Manual, sixth edition (BPM6) Primary domestic currency: Zambian kwacha Data last updated: 03/2018</t>
  </si>
  <si>
    <t>Source: National Statistics Office Latest actual data: 2013. Data before 2009 are unreliable Notes: The Zimbabwe dollar ceased circulating in early 2009. Data are based on staff estimates of price and exchange rate developments in U.S. dollars. GDP valuation: Market prices Start/end months of reporting year: January/December Base year: 2009 Chain-weighted: No Primary domestic currency: U.S. dollar Data last updated: 03/2018</t>
  </si>
  <si>
    <t>Source: National Statistics Office Latest actual data: 2016 Notes: The National Statistics Office started publishing U.S. dollar CPI in January 2009. The original Zimbabwe dollar series that has been converted to U.S. dollars ends in July 2008. Harmonized prices: No Frequency of source data: Monthly Base year: 2012 Primary domestic currency: U.S. dollar Data last updated: 03/2018</t>
  </si>
  <si>
    <t>Source: Other Latest actual data: 2015. Structural break in 2010 due to a shift in the data source from exchange control data to customs data for trade statistics Excluded items in trade: In transit;Re-exports;Re-imports Primary domestic currency: U.S. dollar Data last updated: 03/2018</t>
  </si>
  <si>
    <t>Source: National Statistics Office Latest actual data: 2012 Notes: From 2001, data are unreliable. Primary domestic currency: U.S. dollar Data last updated: 03/2018</t>
  </si>
  <si>
    <t>Source: Ministry of Finance or Treasury Latest actual data: 2014 Notes: Fiscal data prior to 2009 are not reliable. Start/end months of reporting year: January/December GFS Manual used: Government Finance Statistics Manual (GFSM) 1986 Basis of recording: Cash General government includes: Central Government; Valuation of public debt: Current market value. In U.S. dollars Instruments included in gross and net debt: Securities Other than Shares;Loans Primary domestic currency: U.S. dollar Data last updated: 03/2018</t>
  </si>
  <si>
    <t>Source: Reserve Bank of Zimbabwe and Ministry of Finance. Latest actual data: 2016. Structural break in 2010 due to a shift in the data source from exchange control data to customs data for trade statistics BOP Manual used: Balance of Payments and International Investment Position Manual, sixth edition (BPM6) Primary domestic currency: U.S. dollar Data last updated: 03/2018</t>
  </si>
  <si>
    <t>International Monetary Fund, World Economic Outlook Database, April 2018</t>
  </si>
  <si>
    <t>NX</t>
  </si>
  <si>
    <t>G</t>
  </si>
  <si>
    <t>T</t>
  </si>
  <si>
    <t>I</t>
  </si>
  <si>
    <t>S</t>
  </si>
  <si>
    <t>T+S-G-I-NX</t>
  </si>
  <si>
    <t>T-G-L</t>
  </si>
  <si>
    <t>S-I-NX</t>
  </si>
  <si>
    <t>Траектория сбалансированного роста в модели Солоу. Вывод из базовых уравнений модели</t>
  </si>
  <si>
    <t>Золотое правило накопления в модели Солоу. Динамическая эффективность</t>
  </si>
  <si>
    <t>Влияние отраслевой структуры на агрегированные реальные шоки</t>
  </si>
  <si>
    <t>Вариант</t>
  </si>
  <si>
    <t>Режим оптимального потребления в модели Рамсея. Несклонность к риску, её связь с функцией полезности потребителя</t>
  </si>
  <si>
    <t>Бюджетная политика</t>
  </si>
  <si>
    <t>Монетарная политика</t>
  </si>
  <si>
    <t>Фиксированный курс</t>
  </si>
  <si>
    <t>Валютная политика</t>
  </si>
  <si>
    <t>Плавающий курс</t>
  </si>
  <si>
    <t>Немобильный</t>
  </si>
  <si>
    <t>Низкая</t>
  </si>
  <si>
    <t>Высокая</t>
  </si>
  <si>
    <t>Абсолютная</t>
  </si>
  <si>
    <t>Мобильность капитала</t>
  </si>
  <si>
    <t>1а</t>
  </si>
  <si>
    <t>1г</t>
  </si>
  <si>
    <t>В</t>
  </si>
  <si>
    <t>Калибровка модели IS-LM по реальным данным</t>
  </si>
  <si>
    <t>Подобрать параметры IS-LM модели открытой экономики так, чтобы равновесные показатели совпадали с реальными показателями выбранного государства по данным 2016 г.</t>
  </si>
  <si>
    <t>Реализовать модель кейнсианского креста и IS-LM как аналитическое и графическое представление равновесия в Excel</t>
  </si>
  <si>
    <t xml:space="preserve">Продемонстрировать состоятельность модели через выполнение контрольных равновесных соотношений и реакции на изменение автономных и мультипликативных величин </t>
  </si>
  <si>
    <t>Анализ равновесия на реальных данных</t>
  </si>
  <si>
    <t>Отдельно составлены балансы бюджета и сбережений-инвестиций. Сделаны выводы на основании анализа динамики балансов.</t>
  </si>
  <si>
    <t>DSGE модели: решаемые задачи, принципы построения.</t>
  </si>
  <si>
    <t>2г</t>
  </si>
  <si>
    <t>2а</t>
  </si>
  <si>
    <t>3а</t>
  </si>
  <si>
    <t>3г</t>
  </si>
  <si>
    <t>4а</t>
  </si>
  <si>
    <t>4г</t>
  </si>
  <si>
    <t>Net Debt</t>
  </si>
  <si>
    <t>Gross Debt</t>
  </si>
  <si>
    <t>Комментарий</t>
  </si>
  <si>
    <t>List</t>
  </si>
  <si>
    <t>g-g1-g2</t>
  </si>
  <si>
    <t>n1</t>
  </si>
  <si>
    <t>n2</t>
  </si>
  <si>
    <t>n-n1-n2</t>
  </si>
  <si>
    <t>s-s1-s2</t>
  </si>
  <si>
    <t>s1</t>
  </si>
  <si>
    <t>s2</t>
  </si>
  <si>
    <t>Saxon &amp; NAFTA</t>
  </si>
  <si>
    <t>Northern Europe</t>
  </si>
  <si>
    <t>Scandinavian</t>
  </si>
  <si>
    <t>Southern Europe</t>
  </si>
  <si>
    <t>Eastern Europe</t>
  </si>
  <si>
    <t>Balkan</t>
  </si>
  <si>
    <t>CIC</t>
  </si>
  <si>
    <t>Indian Ocean Asia</t>
  </si>
  <si>
    <t>Middle East, North Africa</t>
  </si>
  <si>
    <t>Southeastern Asia</t>
  </si>
  <si>
    <t>Latin America</t>
  </si>
  <si>
    <t>Sub-Saharan Africa</t>
  </si>
  <si>
    <t>Проанализировать динамику баланса инъекций и утечек по реальным данным за весь период, когда эти данные имеются</t>
  </si>
  <si>
    <t>Показать, при каких параметрах модельное равновесие формирует контрольные показатели, равные (или близкие) фактическим</t>
  </si>
  <si>
    <t>Численная реализация модели Солоу в Excel</t>
  </si>
  <si>
    <t>Золотое правило накопления в модели Солоу</t>
  </si>
  <si>
    <t>C</t>
  </si>
  <si>
    <t>D</t>
  </si>
  <si>
    <t>Тема занятия</t>
  </si>
  <si>
    <t>Описание решаемой задачи</t>
  </si>
  <si>
    <t>Что оценивается при принятии задачи</t>
  </si>
  <si>
    <t>Реализовать в Excel численное решение системы уравнений модели Солоу. Построить графики, демонстрирующие сходимость к траектории сбалансированного роста</t>
  </si>
  <si>
    <t>Проанализировать и продемонстрировать влияние параметров модели на скорость сходимости. Сделать выводы</t>
  </si>
  <si>
    <t>Реализовать динамическую кривую потребления. Проанализировать зависимость динамики потребления от значения нормы накопления.</t>
  </si>
  <si>
    <t>Пояснить, в чём состоит эффект золотого правила накопления. Продемонстрировать его наличие на реализованной модели и дать теоретическое объяснение</t>
  </si>
  <si>
    <t>Корректировка нормы накопления в модели Солоу</t>
  </si>
  <si>
    <t>Реализовать модель с динамической нормой накопления так, чтобы можно было задавать период, в котором происходит изменение статической нормы накопления.</t>
  </si>
  <si>
    <t>Задать параметры модели, чтобы она изначально находилась на траектории сбалансированного роста, но не в точке максимума потребления. Задать положительный и отрицательный шоки нормы потребления, переводящие в режим максимального потребелия. Объяснить результат теоретически.</t>
  </si>
  <si>
    <t>Оценивается демонстрация на модели теоретических предсказанных эффектов</t>
  </si>
  <si>
    <t>Подбор параметров модели с разбивкой на периоды</t>
  </si>
  <si>
    <t>Подбор параметров со стохастической динамикой</t>
  </si>
  <si>
    <t>Часы</t>
  </si>
  <si>
    <t>Представить исходные данные. Обосновать подбор параметров n и s по исходным данным. После этого обосновать подбор параметра g</t>
  </si>
  <si>
    <t>Сравнительный анализ моделей экономического роста стран</t>
  </si>
  <si>
    <t>Представить изменения в модели. Обосновать подбор параметров α и δ по исходным данным. После этого обосновать подбор параметра g</t>
  </si>
  <si>
    <t>Осуществить сравнительный анализ исходных данных стран. Сравнить полученные параметры модели. Сравнение оформить в виде краткого эссе на 1 стр.</t>
  </si>
  <si>
    <t>Агентная модлель</t>
  </si>
  <si>
    <t>Подбор стационарных параметров модели Солоу</t>
  </si>
  <si>
    <t>По динамике численности населения подобрать (вычислить)динамику роста населения n. По статистике инвестиций взять характерное значение нормы сбережений s. Используя фиксированные значения α=0,25 и δ=4% для развитых стран или δ=3% для остальных, подобрать g по динамике ВВП.</t>
  </si>
  <si>
    <t>Модифицировать модель для работы с нестационарными параметрами. Подобрать параметры модели отдельно для отрезков 1980-1998, 1999-2009, 2010-текущий год. Подобрать стационарные α и δ на основе анализа остатка Солоу за эти отрезки времени</t>
  </si>
  <si>
    <t>Использовать в модели фактическую динамику нормы сбережения s. Модифицировать модель так, чтобы факторная производительность g имела случайную динамику. Подобрать экспертным путём величину волатильности g.</t>
  </si>
  <si>
    <t>Проведение численных экспериментов на агентной модели</t>
  </si>
  <si>
    <t>Раелизация агентной модели Mark0 в Excel</t>
  </si>
  <si>
    <t>Задать параметры и начальные значения переменных модели. Реализовать динамику переменных для отдельных траекторий модели. Рассчитать агрегированные показатели модели с графическим представлением.</t>
  </si>
  <si>
    <t>"Скелет" модели разбирается на занятиях, алгоритмы подстройки релизуются самостоятельно</t>
  </si>
  <si>
    <t>Продемонстрировать знание устройства модели вообще и алгоритмосв подстройки агентов в частности.</t>
  </si>
  <si>
    <t>Изменением параметров модели получить эффект фазового перехода. Изменить условия фазового перехода.</t>
  </si>
  <si>
    <t>Продемонстрировать на модели переключение режимов и дать их экономическую интерпретацию.</t>
  </si>
  <si>
    <t>NGDP_r per catina average grown</t>
  </si>
  <si>
    <t>Темп роста</t>
  </si>
  <si>
    <t>ВВП</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</si>
</sst>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quot;&quot;"/>
    <numFmt numFmtId="166" formatCode="0.000%"/>
  </numFmts>
  <fonts count="12" x14ac:knownFonts="1">
    <font>
      <sz val="10"/>
      <color theme="1"/>
      <name val="Calibri"/>
      <family val="2"/>
      <charset val="204"/>
      <scheme val="minor"/>
    </font>
    <font>
      <sz val="10"/>
      <color theme="1"/>
      <name val="Calibri"/>
      <family val="2"/>
      <charset val="204"/>
      <scheme val="minor"/>
    </font>
    <font>
      <sz val="10"/>
      <color theme="1"/>
      <name val="Calibri"/>
      <family val="2"/>
      <charset val="204"/>
      <scheme val="minor"/>
    </font>
    <font>
      <sz val="11"/>
      <color theme="1"/>
      <name val="Calibri"/>
      <family val="2"/>
      <charset val="204"/>
      <scheme val="minor"/>
    </font>
    <font>
      <sz val="9"/>
      <color indexed="81"/>
      <name val="Calibri"/>
      <family val="2"/>
      <charset val="204"/>
    </font>
    <font>
      <u/>
      <sz val="10"/>
      <color theme="10"/>
      <name val="Calibri"/>
      <family val="2"/>
      <charset val="204"/>
      <scheme val="minor"/>
    </font>
    <font>
      <u/>
      <sz val="10"/>
      <color theme="11"/>
      <name val="Calibri"/>
      <family val="2"/>
      <charset val="204"/>
      <scheme val="minor"/>
    </font>
    <font>
      <sz val="11"/>
      <color rgb="FF000000"/>
      <name val="Calibri"/>
      <family val="2"/>
      <charset val="204"/>
      <scheme val="minor"/>
    </font>
    <font>
      <sz val="11"/>
      <color theme="1"/>
      <name val="Times New Roman"/>
    </font>
    <font>
      <b/>
      <sz val="9"/>
      <color indexed="81"/>
      <name val="Calibri"/>
      <family val="2"/>
      <charset val="204"/>
    </font>
    <font>
      <sz val="10"/>
      <color rgb="FF000000"/>
      <name val="Calibri"/>
      <family val="2"/>
      <charset val="204"/>
      <scheme val="minor"/>
    </font>
    <font>
      <sz val="11"/>
      <color indexed="8"/>
      <name val="Calibri"/>
      <family val="2"/>
    </font>
  </fonts>
  <fills count="4">
    <fill>
      <patternFill patternType="none"/>
    </fill>
    <fill>
      <patternFill patternType="gray125"/>
    </fill>
    <fill>
      <patternFill patternType="solid">
        <fgColor rgb="FFCCFFCC"/>
        <bgColor indexed="64"/>
      </patternFill>
    </fill>
    <fill>
      <patternFill patternType="solid">
        <fgColor rgb="FFFFFF00"/>
        <bgColor indexed="64"/>
      </patternFill>
    </fill>
  </fills>
  <borders count="10">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s>
  <cellStyleXfs count="608">
    <xf numFmtId="0" fontId="0" fillId="0" borderId="0"/>
    <xf numFmtId="0" fontId="3" fillId="0" borderId="0"/>
    <xf numFmtId="0" fontId="2" fillId="0" borderId="0"/>
    <xf numFmtId="0" fontId="3" fillId="0" borderId="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9" fontId="1" fillId="0" borderId="0" applyFon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cellStyleXfs>
  <cellXfs count="73">
    <xf numFmtId="0" fontId="0" fillId="0" borderId="0" xfId="0"/>
    <xf numFmtId="0" fontId="3" fillId="0" borderId="0" xfId="1"/>
    <xf numFmtId="9" fontId="3" fillId="0" borderId="0" xfId="1" applyNumberFormat="1"/>
    <xf numFmtId="0" fontId="0" fillId="0" borderId="0" xfId="0" applyNumberFormat="1"/>
    <xf numFmtId="0" fontId="5" fillId="0" borderId="0" xfId="72"/>
    <xf numFmtId="0" fontId="0" fillId="0" borderId="0" xfId="0" applyAlignment="1">
      <alignment vertical="center" wrapText="1"/>
    </xf>
    <xf numFmtId="0" fontId="0" fillId="0" borderId="0" xfId="0" applyAlignment="1">
      <alignment horizontal="center" vertical="center" wrapText="1"/>
    </xf>
    <xf numFmtId="0" fontId="0" fillId="0" borderId="0" xfId="0" applyAlignment="1">
      <alignment horizontal="left" vertical="center" wrapText="1" indent="1"/>
    </xf>
    <xf numFmtId="0" fontId="7" fillId="0" borderId="0" xfId="0" applyFont="1"/>
    <xf numFmtId="0" fontId="3" fillId="0" borderId="0" xfId="1" applyFont="1"/>
    <xf numFmtId="0" fontId="7" fillId="0" borderId="0" xfId="0" applyFont="1" applyAlignment="1">
      <alignment horizontal="center"/>
    </xf>
    <xf numFmtId="10" fontId="3" fillId="0" borderId="0" xfId="1" applyNumberFormat="1"/>
    <xf numFmtId="164" fontId="3" fillId="0" borderId="0" xfId="1" applyNumberFormat="1"/>
    <xf numFmtId="165" fontId="3" fillId="0" borderId="0" xfId="1" applyNumberFormat="1"/>
    <xf numFmtId="0" fontId="8" fillId="0" borderId="0" xfId="0" applyFont="1"/>
    <xf numFmtId="9" fontId="0" fillId="0" borderId="1" xfId="100" applyFont="1" applyBorder="1"/>
    <xf numFmtId="9" fontId="0" fillId="0" borderId="2" xfId="100" applyFont="1" applyBorder="1"/>
    <xf numFmtId="9" fontId="0" fillId="0" borderId="3" xfId="100" applyFont="1" applyBorder="1"/>
    <xf numFmtId="0" fontId="0" fillId="0" borderId="0" xfId="0" applyFont="1"/>
    <xf numFmtId="0" fontId="0" fillId="0" borderId="0" xfId="1" applyFont="1"/>
    <xf numFmtId="3" fontId="0" fillId="0" borderId="0" xfId="0" applyNumberFormat="1" applyFont="1"/>
    <xf numFmtId="4" fontId="0" fillId="0" borderId="0" xfId="0" applyNumberFormat="1" applyFont="1"/>
    <xf numFmtId="3" fontId="0" fillId="0" borderId="0" xfId="1" applyNumberFormat="1" applyFont="1"/>
    <xf numFmtId="0" fontId="0" fillId="0" borderId="0" xfId="1" applyFont="1" applyFill="1"/>
    <xf numFmtId="9" fontId="0" fillId="0" borderId="0" xfId="0" applyNumberFormat="1" applyFont="1"/>
    <xf numFmtId="10" fontId="0" fillId="2" borderId="0" xfId="0" applyNumberFormat="1" applyFont="1" applyFill="1"/>
    <xf numFmtId="10" fontId="0" fillId="0" borderId="0" xfId="0" applyNumberFormat="1" applyFont="1"/>
    <xf numFmtId="164" fontId="0" fillId="0" borderId="0" xfId="0" applyNumberFormat="1" applyFont="1"/>
    <xf numFmtId="9" fontId="0" fillId="2" borderId="0" xfId="100" applyFont="1" applyFill="1"/>
    <xf numFmtId="166" fontId="0" fillId="0" borderId="0" xfId="100" applyNumberFormat="1" applyFont="1"/>
    <xf numFmtId="0" fontId="10" fillId="0" borderId="0" xfId="0" applyFont="1"/>
    <xf numFmtId="10" fontId="7" fillId="0" borderId="0" xfId="0" applyNumberFormat="1" applyFont="1"/>
    <xf numFmtId="164" fontId="7" fillId="0" borderId="0" xfId="0" applyNumberFormat="1" applyFont="1"/>
    <xf numFmtId="9" fontId="7" fillId="0" borderId="0" xfId="0" applyNumberFormat="1" applyFont="1"/>
    <xf numFmtId="10" fontId="3" fillId="2" borderId="0" xfId="1" applyNumberFormat="1" applyFill="1"/>
    <xf numFmtId="164" fontId="3" fillId="2" borderId="0" xfId="1" applyNumberFormat="1" applyFill="1"/>
    <xf numFmtId="9" fontId="3" fillId="2" borderId="0" xfId="1" applyNumberFormat="1" applyFill="1"/>
    <xf numFmtId="0" fontId="3" fillId="0" borderId="0" xfId="1" applyAlignment="1">
      <alignment horizontal="center"/>
    </xf>
    <xf numFmtId="10" fontId="0" fillId="0" borderId="1" xfId="100" applyNumberFormat="1" applyFont="1" applyBorder="1"/>
    <xf numFmtId="4" fontId="0" fillId="0" borderId="0" xfId="0" applyNumberFormat="1"/>
    <xf numFmtId="10" fontId="0" fillId="0" borderId="0" xfId="0" applyNumberFormat="1"/>
    <xf numFmtId="0" fontId="0" fillId="0" borderId="4" xfId="1" applyFont="1" applyFill="1" applyBorder="1"/>
    <xf numFmtId="0" fontId="0" fillId="0" borderId="5" xfId="0" applyFont="1" applyBorder="1"/>
    <xf numFmtId="0" fontId="0" fillId="0" borderId="6" xfId="0" applyFont="1" applyBorder="1"/>
    <xf numFmtId="0" fontId="0" fillId="0" borderId="7" xfId="1" applyFont="1" applyFill="1" applyBorder="1"/>
    <xf numFmtId="0" fontId="0" fillId="0" borderId="8" xfId="1" applyFont="1" applyFill="1" applyBorder="1"/>
    <xf numFmtId="3" fontId="0" fillId="0" borderId="8" xfId="0" applyNumberFormat="1" applyFont="1" applyBorder="1"/>
    <xf numFmtId="3" fontId="0" fillId="0" borderId="8" xfId="1" applyNumberFormat="1" applyFont="1" applyBorder="1"/>
    <xf numFmtId="164" fontId="0" fillId="0" borderId="9" xfId="100" applyNumberFormat="1" applyFont="1" applyBorder="1"/>
    <xf numFmtId="3" fontId="0" fillId="0" borderId="0" xfId="0" applyNumberFormat="1" applyFont="1" applyAlignment="1">
      <alignment horizontal="center"/>
    </xf>
    <xf numFmtId="10" fontId="3" fillId="0" borderId="0" xfId="1" applyNumberFormat="1" applyFill="1"/>
    <xf numFmtId="164" fontId="3" fillId="0" borderId="0" xfId="1" applyNumberFormat="1" applyFill="1"/>
    <xf numFmtId="9" fontId="3" fillId="0" borderId="0" xfId="1" applyNumberFormat="1" applyFill="1"/>
    <xf numFmtId="3" fontId="0" fillId="0" borderId="0" xfId="0" applyNumberFormat="1" applyFont="1" applyAlignment="1"/>
    <xf numFmtId="0" fontId="0" fillId="0" borderId="0" xfId="1" applyFont="1" applyFill="1" applyBorder="1"/>
    <xf numFmtId="4" fontId="0" fillId="0" borderId="0" xfId="100" applyNumberFormat="1" applyFont="1"/>
    <xf numFmtId="10" fontId="0" fillId="0" borderId="0" xfId="100" applyNumberFormat="1" applyFont="1"/>
    <xf numFmtId="164" fontId="0" fillId="2" borderId="0" xfId="0" applyNumberFormat="1" applyFont="1" applyFill="1"/>
    <xf numFmtId="0" fontId="3" fillId="0" borderId="0" xfId="1" applyAlignment="1">
      <alignment vertical="center"/>
    </xf>
    <xf numFmtId="164" fontId="3" fillId="0" borderId="0" xfId="1" applyNumberFormat="1" applyAlignment="1">
      <alignment vertical="center"/>
    </xf>
    <xf numFmtId="10" fontId="3" fillId="0" borderId="0" xfId="1" applyNumberFormat="1" applyAlignment="1">
      <alignment vertical="center"/>
    </xf>
    <xf numFmtId="9" fontId="3" fillId="0" borderId="0" xfId="1" applyNumberFormat="1" applyAlignment="1">
      <alignment vertical="center"/>
    </xf>
    <xf numFmtId="10" fontId="0" fillId="0" borderId="0" xfId="0" applyNumberFormat="1" applyFont="1" applyAlignment="1">
      <alignment vertical="center"/>
    </xf>
    <xf numFmtId="0" fontId="11" fillId="0" borderId="0" xfId="1" applyFont="1" applyAlignment="1">
      <alignment vertical="center"/>
    </xf>
    <xf numFmtId="2" fontId="11" fillId="0" borderId="0" xfId="1" applyNumberFormat="1" applyFont="1" applyAlignment="1">
      <alignment vertical="center"/>
    </xf>
    <xf numFmtId="0" fontId="0" fillId="0" borderId="2" xfId="0" applyBorder="1" applyAlignment="1">
      <alignment vertical="center" wrapText="1"/>
    </xf>
    <xf numFmtId="0" fontId="0" fillId="0" borderId="2" xfId="0" applyBorder="1" applyAlignment="1">
      <alignment horizontal="center" vertical="center" wrapText="1"/>
    </xf>
    <xf numFmtId="0" fontId="0" fillId="0" borderId="2" xfId="0" applyBorder="1"/>
    <xf numFmtId="0" fontId="0" fillId="0" borderId="0" xfId="0" applyAlignment="1">
      <alignment horizontal="center"/>
    </xf>
    <xf numFmtId="0" fontId="0" fillId="3" borderId="0" xfId="0" applyFill="1"/>
    <xf numFmtId="0" fontId="0" fillId="0" borderId="0" xfId="0" applyFont="1" applyAlignment="1">
      <alignment horizontal="right"/>
    </xf>
    <xf numFmtId="0" fontId="0" fillId="0" borderId="0" xfId="100" applyNumberFormat="1" applyFont="1"/>
    <xf numFmtId="10" fontId="3" fillId="0" borderId="0" xfId="100" applyNumberFormat="1" applyFont="1" applyAlignment="1">
      <alignment vertical="center"/>
    </xf>
  </cellXfs>
  <cellStyles count="608">
    <cellStyle name="Гиперссылка" xfId="4" builtinId="8" hidden="1"/>
    <cellStyle name="Гиперссылка" xfId="6" builtinId="8" hidden="1"/>
    <cellStyle name="Гиперссылка" xfId="8" builtinId="8" hidden="1"/>
    <cellStyle name="Гиперссылка" xfId="10" builtinId="8" hidden="1"/>
    <cellStyle name="Гиперссылка" xfId="12" builtinId="8" hidden="1"/>
    <cellStyle name="Гиперссылка" xfId="14" builtinId="8" hidden="1"/>
    <cellStyle name="Гиперссылка" xfId="16" builtinId="8" hidden="1"/>
    <cellStyle name="Гиперссылка" xfId="18" builtinId="8" hidden="1"/>
    <cellStyle name="Гиперссылка" xfId="20" builtinId="8" hidden="1"/>
    <cellStyle name="Гиперссылка" xfId="22" builtinId="8" hidden="1"/>
    <cellStyle name="Гиперссылка" xfId="24" builtinId="8" hidden="1"/>
    <cellStyle name="Гиперссылка" xfId="26" builtinId="8" hidden="1"/>
    <cellStyle name="Гиперссылка" xfId="28" builtinId="8" hidden="1"/>
    <cellStyle name="Гиперссылка" xfId="30" builtinId="8" hidden="1"/>
    <cellStyle name="Гиперссылка" xfId="32" builtinId="8" hidden="1"/>
    <cellStyle name="Гиперссылка" xfId="34" builtinId="8" hidden="1"/>
    <cellStyle name="Гиперссылка" xfId="36" builtinId="8" hidden="1"/>
    <cellStyle name="Гиперссылка" xfId="38" builtinId="8" hidden="1"/>
    <cellStyle name="Гиперссылка" xfId="40" builtinId="8" hidden="1"/>
    <cellStyle name="Гиперссылка" xfId="42" builtinId="8" hidden="1"/>
    <cellStyle name="Гиперссылка" xfId="44" builtinId="8" hidden="1"/>
    <cellStyle name="Гиперссылка" xfId="46" builtinId="8" hidden="1"/>
    <cellStyle name="Гиперссылка" xfId="48" builtinId="8" hidden="1"/>
    <cellStyle name="Гиперссылка" xfId="50" builtinId="8" hidden="1"/>
    <cellStyle name="Гиперссылка" xfId="52" builtinId="8" hidden="1"/>
    <cellStyle name="Гиперссылка" xfId="54" builtinId="8" hidden="1"/>
    <cellStyle name="Гиперссылка" xfId="56" builtinId="8" hidden="1"/>
    <cellStyle name="Гиперссылка" xfId="58" builtinId="8" hidden="1"/>
    <cellStyle name="Гиперссылка" xfId="60" builtinId="8" hidden="1"/>
    <cellStyle name="Гиперссылка" xfId="62" builtinId="8" hidden="1"/>
    <cellStyle name="Гиперссылка" xfId="64" builtinId="8" hidden="1"/>
    <cellStyle name="Гиперссылка" xfId="66" builtinId="8" hidden="1"/>
    <cellStyle name="Гиперссылка" xfId="68" builtinId="8" hidden="1"/>
    <cellStyle name="Гиперссылка" xfId="70" builtinId="8" hidden="1"/>
    <cellStyle name="Гиперссылка" xfId="72" builtinId="8"/>
    <cellStyle name="Обычный" xfId="0" builtinId="0"/>
    <cellStyle name="Обычный 2" xfId="1" xr:uid="{00000000-0005-0000-0000-000025000000}"/>
    <cellStyle name="Обычный 3" xfId="2" xr:uid="{00000000-0005-0000-0000-000026000000}"/>
    <cellStyle name="Открывавшаяся гиперссылка" xfId="5" builtinId="9" hidden="1"/>
    <cellStyle name="Открывавшаяся гиперссылка" xfId="7" builtinId="9" hidden="1"/>
    <cellStyle name="Открывавшаяся гиперссылка" xfId="9" builtinId="9" hidden="1"/>
    <cellStyle name="Открывавшаяся гиперссылка" xfId="11" builtinId="9" hidden="1"/>
    <cellStyle name="Открывавшаяся гиперссылка" xfId="13" builtinId="9" hidden="1"/>
    <cellStyle name="Открывавшаяся гиперссылка" xfId="15" builtinId="9" hidden="1"/>
    <cellStyle name="Открывавшаяся гиперссылка" xfId="17" builtinId="9" hidden="1"/>
    <cellStyle name="Открывавшаяся гиперссылка" xfId="19" builtinId="9" hidden="1"/>
    <cellStyle name="Открывавшаяся гиперссылка" xfId="21" builtinId="9" hidden="1"/>
    <cellStyle name="Открывавшаяся гиперссылка" xfId="23" builtinId="9" hidden="1"/>
    <cellStyle name="Открывавшаяся гиперссылка" xfId="25" builtinId="9" hidden="1"/>
    <cellStyle name="Открывавшаяся гиперссылка" xfId="27" builtinId="9" hidden="1"/>
    <cellStyle name="Открывавшаяся гиперссылка" xfId="29" builtinId="9" hidden="1"/>
    <cellStyle name="Открывавшаяся гиперссылка" xfId="31" builtinId="9" hidden="1"/>
    <cellStyle name="Открывавшаяся гиперссылка" xfId="33" builtinId="9" hidden="1"/>
    <cellStyle name="Открывавшаяся гиперссылка" xfId="35" builtinId="9" hidden="1"/>
    <cellStyle name="Открывавшаяся гиперссылка" xfId="37" builtinId="9" hidden="1"/>
    <cellStyle name="Открывавшаяся гиперссылка" xfId="39" builtinId="9" hidden="1"/>
    <cellStyle name="Открывавшаяся гиперссылка" xfId="41" builtinId="9" hidden="1"/>
    <cellStyle name="Открывавшаяся гиперссылка" xfId="43" builtinId="9" hidden="1"/>
    <cellStyle name="Открывавшаяся гиперссылка" xfId="45" builtinId="9" hidden="1"/>
    <cellStyle name="Открывавшаяся гиперссылка" xfId="47" builtinId="9" hidden="1"/>
    <cellStyle name="Открывавшаяся гиперссылка" xfId="49" builtinId="9" hidden="1"/>
    <cellStyle name="Открывавшаяся гиперссылка" xfId="51" builtinId="9" hidden="1"/>
    <cellStyle name="Открывавшаяся гиперссылка" xfId="53" builtinId="9" hidden="1"/>
    <cellStyle name="Открывавшаяся гиперссылка" xfId="55" builtinId="9" hidden="1"/>
    <cellStyle name="Открывавшаяся гиперссылка" xfId="57" builtinId="9" hidden="1"/>
    <cellStyle name="Открывавшаяся гиперссылка" xfId="59" builtinId="9" hidden="1"/>
    <cellStyle name="Открывавшаяся гиперссылка" xfId="61" builtinId="9" hidden="1"/>
    <cellStyle name="Открывавшаяся гиперссылка" xfId="63" builtinId="9" hidden="1"/>
    <cellStyle name="Открывавшаяся гиперссылка" xfId="65" builtinId="9" hidden="1"/>
    <cellStyle name="Открывавшаяся гиперссылка" xfId="67" builtinId="9" hidden="1"/>
    <cellStyle name="Открывавшаяся гиперссылка" xfId="69" builtinId="9" hidden="1"/>
    <cellStyle name="Открывавшаяся гиперссылка" xfId="71" builtinId="9" hidden="1"/>
    <cellStyle name="Открывавшаяся гиперссылка" xfId="73" builtinId="9" hidden="1"/>
    <cellStyle name="Открывавшаяся гиперссылка" xfId="74" builtinId="9" hidden="1"/>
    <cellStyle name="Открывавшаяся гиперссылка" xfId="75" builtinId="9" hidden="1"/>
    <cellStyle name="Открывавшаяся гиперссылка" xfId="76" builtinId="9" hidden="1"/>
    <cellStyle name="Открывавшаяся гиперссылка" xfId="77" builtinId="9" hidden="1"/>
    <cellStyle name="Открывавшаяся гиперссылка" xfId="78" builtinId="9" hidden="1"/>
    <cellStyle name="Открывавшаяся гиперссылка" xfId="79" builtinId="9" hidden="1"/>
    <cellStyle name="Открывавшаяся гиперссылка" xfId="80" builtinId="9" hidden="1"/>
    <cellStyle name="Открывавшаяся гиперссылка" xfId="81" builtinId="9" hidden="1"/>
    <cellStyle name="Открывавшаяся гиперссылка" xfId="82" builtinId="9" hidden="1"/>
    <cellStyle name="Открывавшаяся гиперссылка" xfId="83" builtinId="9" hidden="1"/>
    <cellStyle name="Открывавшаяся гиперссылка" xfId="84" builtinId="9" hidden="1"/>
    <cellStyle name="Открывавшаяся гиперссылка" xfId="85" builtinId="9" hidden="1"/>
    <cellStyle name="Открывавшаяся гиперссылка" xfId="86" builtinId="9" hidden="1"/>
    <cellStyle name="Открывавшаяся гиперссылка" xfId="87" builtinId="9" hidden="1"/>
    <cellStyle name="Открывавшаяся гиперссылка" xfId="88" builtinId="9" hidden="1"/>
    <cellStyle name="Открывавшаяся гиперссылка" xfId="89" builtinId="9" hidden="1"/>
    <cellStyle name="Открывавшаяся гиперссылка" xfId="90" builtinId="9" hidden="1"/>
    <cellStyle name="Открывавшаяся гиперссылка" xfId="91" builtinId="9" hidden="1"/>
    <cellStyle name="Открывавшаяся гиперссылка" xfId="92" builtinId="9" hidden="1"/>
    <cellStyle name="Открывавшаяся гиперссылка" xfId="93" builtinId="9" hidden="1"/>
    <cellStyle name="Открывавшаяся гиперссылка" xfId="94" builtinId="9" hidden="1"/>
    <cellStyle name="Открывавшаяся гиперссылка" xfId="95" builtinId="9" hidden="1"/>
    <cellStyle name="Открывавшаяся гиперссылка" xfId="96" builtinId="9" hidden="1"/>
    <cellStyle name="Открывавшаяся гиперссылка" xfId="97" builtinId="9" hidden="1"/>
    <cellStyle name="Открывавшаяся гиперссылка" xfId="98" builtinId="9" hidden="1"/>
    <cellStyle name="Открывавшаяся гиперссылка" xfId="99" builtinId="9" hidden="1"/>
    <cellStyle name="Открывавшаяся гиперссылка" xfId="101" builtinId="9" hidden="1"/>
    <cellStyle name="Открывавшаяся гиперссылка" xfId="102" builtinId="9" hidden="1"/>
    <cellStyle name="Открывавшаяся гиперссылка" xfId="103" builtinId="9" hidden="1"/>
    <cellStyle name="Открывавшаяся гиперссылка" xfId="104" builtinId="9" hidden="1"/>
    <cellStyle name="Открывавшаяся гиперссылка" xfId="105" builtinId="9" hidden="1"/>
    <cellStyle name="Открывавшаяся гиперссылка" xfId="106" builtinId="9" hidden="1"/>
    <cellStyle name="Открывавшаяся гиперссылка" xfId="107" builtinId="9" hidden="1"/>
    <cellStyle name="Открывавшаяся гиперссылка" xfId="108" builtinId="9" hidden="1"/>
    <cellStyle name="Открывавшаяся гиперссылка" xfId="109" builtinId="9" hidden="1"/>
    <cellStyle name="Открывавшаяся гиперссылка" xfId="110" builtinId="9" hidden="1"/>
    <cellStyle name="Открывавшаяся гиперссылка" xfId="111" builtinId="9" hidden="1"/>
    <cellStyle name="Открывавшаяся гиперссылка" xfId="112" builtinId="9" hidden="1"/>
    <cellStyle name="Открывавшаяся гиперссылка" xfId="113" builtinId="9" hidden="1"/>
    <cellStyle name="Открывавшаяся гиперссылка" xfId="114" builtinId="9" hidden="1"/>
    <cellStyle name="Открывавшаяся гиперссылка" xfId="115" builtinId="9" hidden="1"/>
    <cellStyle name="Открывавшаяся гиперссылка" xfId="116" builtinId="9" hidden="1"/>
    <cellStyle name="Открывавшаяся гиперссылка" xfId="117" builtinId="9" hidden="1"/>
    <cellStyle name="Открывавшаяся гиперссылка" xfId="118" builtinId="9" hidden="1"/>
    <cellStyle name="Открывавшаяся гиперссылка" xfId="119" builtinId="9" hidden="1"/>
    <cellStyle name="Открывавшаяся гиперссылка" xfId="120" builtinId="9" hidden="1"/>
    <cellStyle name="Открывавшаяся гиперссылка" xfId="121" builtinId="9" hidden="1"/>
    <cellStyle name="Открывавшаяся гиперссылка" xfId="122" builtinId="9" hidden="1"/>
    <cellStyle name="Открывавшаяся гиперссылка" xfId="123" builtinId="9" hidden="1"/>
    <cellStyle name="Открывавшаяся гиперссылка" xfId="124" builtinId="9" hidden="1"/>
    <cellStyle name="Открывавшаяся гиперссылка" xfId="125" builtinId="9" hidden="1"/>
    <cellStyle name="Открывавшаяся гиперссылка" xfId="126" builtinId="9" hidden="1"/>
    <cellStyle name="Открывавшаяся гиперссылка" xfId="127" builtinId="9" hidden="1"/>
    <cellStyle name="Открывавшаяся гиперссылка" xfId="128" builtinId="9" hidden="1"/>
    <cellStyle name="Открывавшаяся гиперссылка" xfId="129" builtinId="9" hidden="1"/>
    <cellStyle name="Открывавшаяся гиперссылка" xfId="130" builtinId="9" hidden="1"/>
    <cellStyle name="Открывавшаяся гиперссылка" xfId="131" builtinId="9" hidden="1"/>
    <cellStyle name="Открывавшаяся гиперссылка" xfId="132" builtinId="9" hidden="1"/>
    <cellStyle name="Открывавшаяся гиперссылка" xfId="133" builtinId="9" hidden="1"/>
    <cellStyle name="Открывавшаяся гиперссылка" xfId="134" builtinId="9" hidden="1"/>
    <cellStyle name="Открывавшаяся гиперссылка" xfId="135" builtinId="9" hidden="1"/>
    <cellStyle name="Открывавшаяся гиперссылка" xfId="136" builtinId="9" hidden="1"/>
    <cellStyle name="Открывавшаяся гиперссылка" xfId="137" builtinId="9" hidden="1"/>
    <cellStyle name="Открывавшаяся гиперссылка" xfId="138" builtinId="9" hidden="1"/>
    <cellStyle name="Открывавшаяся гиперссылка" xfId="139" builtinId="9" hidden="1"/>
    <cellStyle name="Открывавшаяся гиперссылка" xfId="140" builtinId="9" hidden="1"/>
    <cellStyle name="Открывавшаяся гиперссылка" xfId="141" builtinId="9" hidden="1"/>
    <cellStyle name="Открывавшаяся гиперссылка" xfId="142" builtinId="9" hidden="1"/>
    <cellStyle name="Открывавшаяся гиперссылка" xfId="143" builtinId="9" hidden="1"/>
    <cellStyle name="Открывавшаяся гиперссылка" xfId="144" builtinId="9" hidden="1"/>
    <cellStyle name="Открывавшаяся гиперссылка" xfId="145" builtinId="9" hidden="1"/>
    <cellStyle name="Открывавшаяся гиперссылка" xfId="146" builtinId="9" hidden="1"/>
    <cellStyle name="Открывавшаяся гиперссылка" xfId="147" builtinId="9" hidden="1"/>
    <cellStyle name="Открывавшаяся гиперссылка" xfId="148" builtinId="9" hidden="1"/>
    <cellStyle name="Открывавшаяся гиперссылка" xfId="149" builtinId="9" hidden="1"/>
    <cellStyle name="Открывавшаяся гиперссылка" xfId="150" builtinId="9" hidden="1"/>
    <cellStyle name="Открывавшаяся гиперссылка" xfId="151" builtinId="9" hidden="1"/>
    <cellStyle name="Открывавшаяся гиперссылка" xfId="152" builtinId="9" hidden="1"/>
    <cellStyle name="Открывавшаяся гиперссылка" xfId="153" builtinId="9" hidden="1"/>
    <cellStyle name="Открывавшаяся гиперссылка" xfId="154" builtinId="9" hidden="1"/>
    <cellStyle name="Открывавшаяся гиперссылка" xfId="155" builtinId="9" hidden="1"/>
    <cellStyle name="Открывавшаяся гиперссылка" xfId="156" builtinId="9" hidden="1"/>
    <cellStyle name="Открывавшаяся гиперссылка" xfId="157" builtinId="9" hidden="1"/>
    <cellStyle name="Открывавшаяся гиперссылка" xfId="158" builtinId="9" hidden="1"/>
    <cellStyle name="Открывавшаяся гиперссылка" xfId="159" builtinId="9" hidden="1"/>
    <cellStyle name="Открывавшаяся гиперссылка" xfId="160" builtinId="9" hidden="1"/>
    <cellStyle name="Открывавшаяся гиперссылка" xfId="161" builtinId="9" hidden="1"/>
    <cellStyle name="Открывавшаяся гиперссылка" xfId="162" builtinId="9" hidden="1"/>
    <cellStyle name="Открывавшаяся гиперссылка" xfId="163" builtinId="9" hidden="1"/>
    <cellStyle name="Открывавшаяся гиперссылка" xfId="164" builtinId="9" hidden="1"/>
    <cellStyle name="Открывавшаяся гиперссылка" xfId="165" builtinId="9" hidden="1"/>
    <cellStyle name="Открывавшаяся гиперссылка" xfId="166" builtinId="9" hidden="1"/>
    <cellStyle name="Открывавшаяся гиперссылка" xfId="167" builtinId="9" hidden="1"/>
    <cellStyle name="Открывавшаяся гиперссылка" xfId="168" builtinId="9" hidden="1"/>
    <cellStyle name="Открывавшаяся гиперссылка" xfId="169" builtinId="9" hidden="1"/>
    <cellStyle name="Открывавшаяся гиперссылка" xfId="170" builtinId="9" hidden="1"/>
    <cellStyle name="Открывавшаяся гиперссылка" xfId="171" builtinId="9" hidden="1"/>
    <cellStyle name="Открывавшаяся гиперссылка" xfId="172" builtinId="9" hidden="1"/>
    <cellStyle name="Открывавшаяся гиперссылка" xfId="173" builtinId="9" hidden="1"/>
    <cellStyle name="Открывавшаяся гиперссылка" xfId="174" builtinId="9" hidden="1"/>
    <cellStyle name="Открывавшаяся гиперссылка" xfId="175" builtinId="9" hidden="1"/>
    <cellStyle name="Открывавшаяся гиперссылка" xfId="176" builtinId="9" hidden="1"/>
    <cellStyle name="Открывавшаяся гиперссылка" xfId="177" builtinId="9" hidden="1"/>
    <cellStyle name="Открывавшаяся гиперссылка" xfId="178" builtinId="9" hidden="1"/>
    <cellStyle name="Открывавшаяся гиперссылка" xfId="179" builtinId="9" hidden="1"/>
    <cellStyle name="Открывавшаяся гиперссылка" xfId="180" builtinId="9" hidden="1"/>
    <cellStyle name="Открывавшаяся гиперссылка" xfId="181" builtinId="9" hidden="1"/>
    <cellStyle name="Открывавшаяся гиперссылка" xfId="182" builtinId="9" hidden="1"/>
    <cellStyle name="Открывавшаяся гиперссылка" xfId="183" builtinId="9" hidden="1"/>
    <cellStyle name="Открывавшаяся гиперссылка" xfId="184" builtinId="9" hidden="1"/>
    <cellStyle name="Открывавшаяся гиперссылка" xfId="185" builtinId="9" hidden="1"/>
    <cellStyle name="Открывавшаяся гиперссылка" xfId="186" builtinId="9" hidden="1"/>
    <cellStyle name="Открывавшаяся гиперссылка" xfId="187" builtinId="9" hidden="1"/>
    <cellStyle name="Открывавшаяся гиперссылка" xfId="188" builtinId="9" hidden="1"/>
    <cellStyle name="Открывавшаяся гиперссылка" xfId="189" builtinId="9" hidden="1"/>
    <cellStyle name="Открывавшаяся гиперссылка" xfId="190" builtinId="9" hidden="1"/>
    <cellStyle name="Открывавшаяся гиперссылка" xfId="191" builtinId="9" hidden="1"/>
    <cellStyle name="Открывавшаяся гиперссылка" xfId="192" builtinId="9" hidden="1"/>
    <cellStyle name="Открывавшаяся гиперссылка" xfId="193" builtinId="9" hidden="1"/>
    <cellStyle name="Открывавшаяся гиперссылка" xfId="194" builtinId="9" hidden="1"/>
    <cellStyle name="Открывавшаяся гиперссылка" xfId="195" builtinId="9" hidden="1"/>
    <cellStyle name="Открывавшаяся гиперссылка" xfId="196" builtinId="9" hidden="1"/>
    <cellStyle name="Открывавшаяся гиперссылка" xfId="197" builtinId="9" hidden="1"/>
    <cellStyle name="Открывавшаяся гиперссылка" xfId="198" builtinId="9" hidden="1"/>
    <cellStyle name="Открывавшаяся гиперссылка" xfId="199" builtinId="9" hidden="1"/>
    <cellStyle name="Открывавшаяся гиперссылка" xfId="200" builtinId="9" hidden="1"/>
    <cellStyle name="Открывавшаяся гиперссылка" xfId="201" builtinId="9" hidden="1"/>
    <cellStyle name="Открывавшаяся гиперссылка" xfId="202" builtinId="9" hidden="1"/>
    <cellStyle name="Открывавшаяся гиперссылка" xfId="203" builtinId="9" hidden="1"/>
    <cellStyle name="Открывавшаяся гиперссылка" xfId="204" builtinId="9" hidden="1"/>
    <cellStyle name="Открывавшаяся гиперссылка" xfId="205" builtinId="9" hidden="1"/>
    <cellStyle name="Открывавшаяся гиперссылка" xfId="206" builtinId="9" hidden="1"/>
    <cellStyle name="Открывавшаяся гиперссылка" xfId="207" builtinId="9" hidden="1"/>
    <cellStyle name="Открывавшаяся гиперссылка" xfId="208" builtinId="9" hidden="1"/>
    <cellStyle name="Открывавшаяся гиперссылка" xfId="209" builtinId="9" hidden="1"/>
    <cellStyle name="Открывавшаяся гиперссылка" xfId="210" builtinId="9" hidden="1"/>
    <cellStyle name="Открывавшаяся гиперссылка" xfId="211" builtinId="9" hidden="1"/>
    <cellStyle name="Открывавшаяся гиперссылка" xfId="212" builtinId="9" hidden="1"/>
    <cellStyle name="Открывавшаяся гиперссылка" xfId="213" builtinId="9" hidden="1"/>
    <cellStyle name="Открывавшаяся гиперссылка" xfId="214" builtinId="9" hidden="1"/>
    <cellStyle name="Открывавшаяся гиперссылка" xfId="215" builtinId="9" hidden="1"/>
    <cellStyle name="Открывавшаяся гиперссылка" xfId="216" builtinId="9" hidden="1"/>
    <cellStyle name="Открывавшаяся гиперссылка" xfId="217" builtinId="9" hidden="1"/>
    <cellStyle name="Открывавшаяся гиперссылка" xfId="218" builtinId="9" hidden="1"/>
    <cellStyle name="Открывавшаяся гиперссылка" xfId="219" builtinId="9" hidden="1"/>
    <cellStyle name="Открывавшаяся гиперссылка" xfId="220" builtinId="9" hidden="1"/>
    <cellStyle name="Открывавшаяся гиперссылка" xfId="221" builtinId="9" hidden="1"/>
    <cellStyle name="Открывавшаяся гиперссылка" xfId="222" builtinId="9" hidden="1"/>
    <cellStyle name="Открывавшаяся гиперссылка" xfId="223" builtinId="9" hidden="1"/>
    <cellStyle name="Открывавшаяся гиперссылка" xfId="224" builtinId="9" hidden="1"/>
    <cellStyle name="Открывавшаяся гиперссылка" xfId="225" builtinId="9" hidden="1"/>
    <cellStyle name="Открывавшаяся гиперссылка" xfId="226" builtinId="9" hidden="1"/>
    <cellStyle name="Открывавшаяся гиперссылка" xfId="227" builtinId="9" hidden="1"/>
    <cellStyle name="Открывавшаяся гиперссылка" xfId="228" builtinId="9" hidden="1"/>
    <cellStyle name="Открывавшаяся гиперссылка" xfId="229" builtinId="9" hidden="1"/>
    <cellStyle name="Открывавшаяся гиперссылка" xfId="230" builtinId="9" hidden="1"/>
    <cellStyle name="Открывавшаяся гиперссылка" xfId="231" builtinId="9" hidden="1"/>
    <cellStyle name="Открывавшаяся гиперссылка" xfId="232" builtinId="9" hidden="1"/>
    <cellStyle name="Открывавшаяся гиперссылка" xfId="233" builtinId="9" hidden="1"/>
    <cellStyle name="Открывавшаяся гиперссылка" xfId="234" builtinId="9" hidden="1"/>
    <cellStyle name="Открывавшаяся гиперссылка" xfId="235" builtinId="9" hidden="1"/>
    <cellStyle name="Открывавшаяся гиперссылка" xfId="236" builtinId="9" hidden="1"/>
    <cellStyle name="Открывавшаяся гиперссылка" xfId="237" builtinId="9" hidden="1"/>
    <cellStyle name="Открывавшаяся гиперссылка" xfId="238" builtinId="9" hidden="1"/>
    <cellStyle name="Открывавшаяся гиперссылка" xfId="239" builtinId="9" hidden="1"/>
    <cellStyle name="Открывавшаяся гиперссылка" xfId="240" builtinId="9" hidden="1"/>
    <cellStyle name="Открывавшаяся гиперссылка" xfId="241" builtinId="9" hidden="1"/>
    <cellStyle name="Открывавшаяся гиперссылка" xfId="242" builtinId="9" hidden="1"/>
    <cellStyle name="Открывавшаяся гиперссылка" xfId="243" builtinId="9" hidden="1"/>
    <cellStyle name="Открывавшаяся гиперссылка" xfId="244" builtinId="9" hidden="1"/>
    <cellStyle name="Открывавшаяся гиперссылка" xfId="245" builtinId="9" hidden="1"/>
    <cellStyle name="Открывавшаяся гиперссылка" xfId="246" builtinId="9" hidden="1"/>
    <cellStyle name="Открывавшаяся гиперссылка" xfId="247" builtinId="9" hidden="1"/>
    <cellStyle name="Открывавшаяся гиперссылка" xfId="248" builtinId="9" hidden="1"/>
    <cellStyle name="Открывавшаяся гиперссылка" xfId="249" builtinId="9" hidden="1"/>
    <cellStyle name="Открывавшаяся гиперссылка" xfId="250" builtinId="9" hidden="1"/>
    <cellStyle name="Открывавшаяся гиперссылка" xfId="251" builtinId="9" hidden="1"/>
    <cellStyle name="Открывавшаяся гиперссылка" xfId="252" builtinId="9" hidden="1"/>
    <cellStyle name="Открывавшаяся гиперссылка" xfId="253" builtinId="9" hidden="1"/>
    <cellStyle name="Открывавшаяся гиперссылка" xfId="254" builtinId="9" hidden="1"/>
    <cellStyle name="Открывавшаяся гиперссылка" xfId="255" builtinId="9" hidden="1"/>
    <cellStyle name="Открывавшаяся гиперссылка" xfId="256" builtinId="9" hidden="1"/>
    <cellStyle name="Открывавшаяся гиперссылка" xfId="257" builtinId="9" hidden="1"/>
    <cellStyle name="Открывавшаяся гиперссылка" xfId="258" builtinId="9" hidden="1"/>
    <cellStyle name="Открывавшаяся гиперссылка" xfId="259" builtinId="9" hidden="1"/>
    <cellStyle name="Открывавшаяся гиперссылка" xfId="260" builtinId="9" hidden="1"/>
    <cellStyle name="Открывавшаяся гиперссылка" xfId="261" builtinId="9" hidden="1"/>
    <cellStyle name="Открывавшаяся гиперссылка" xfId="262" builtinId="9" hidden="1"/>
    <cellStyle name="Открывавшаяся гиперссылка" xfId="263" builtinId="9" hidden="1"/>
    <cellStyle name="Открывавшаяся гиперссылка" xfId="264" builtinId="9" hidden="1"/>
    <cellStyle name="Открывавшаяся гиперссылка" xfId="265" builtinId="9" hidden="1"/>
    <cellStyle name="Открывавшаяся гиперссылка" xfId="266" builtinId="9" hidden="1"/>
    <cellStyle name="Открывавшаяся гиперссылка" xfId="267" builtinId="9" hidden="1"/>
    <cellStyle name="Открывавшаяся гиперссылка" xfId="268" builtinId="9" hidden="1"/>
    <cellStyle name="Открывавшаяся гиперссылка" xfId="269" builtinId="9" hidden="1"/>
    <cellStyle name="Открывавшаяся гиперссылка" xfId="270" builtinId="9" hidden="1"/>
    <cellStyle name="Открывавшаяся гиперссылка" xfId="271" builtinId="9" hidden="1"/>
    <cellStyle name="Открывавшаяся гиперссылка" xfId="272" builtinId="9" hidden="1"/>
    <cellStyle name="Открывавшаяся гиперссылка" xfId="273" builtinId="9" hidden="1"/>
    <cellStyle name="Открывавшаяся гиперссылка" xfId="274" builtinId="9" hidden="1"/>
    <cellStyle name="Открывавшаяся гиперссылка" xfId="275" builtinId="9" hidden="1"/>
    <cellStyle name="Открывавшаяся гиперссылка" xfId="276" builtinId="9" hidden="1"/>
    <cellStyle name="Открывавшаяся гиперссылка" xfId="277" builtinId="9" hidden="1"/>
    <cellStyle name="Открывавшаяся гиперссылка" xfId="278" builtinId="9" hidden="1"/>
    <cellStyle name="Открывавшаяся гиперссылка" xfId="279" builtinId="9" hidden="1"/>
    <cellStyle name="Открывавшаяся гиперссылка" xfId="280" builtinId="9" hidden="1"/>
    <cellStyle name="Открывавшаяся гиперссылка" xfId="281" builtinId="9" hidden="1"/>
    <cellStyle name="Открывавшаяся гиперссылка" xfId="282" builtinId="9" hidden="1"/>
    <cellStyle name="Открывавшаяся гиперссылка" xfId="283" builtinId="9" hidden="1"/>
    <cellStyle name="Открывавшаяся гиперссылка" xfId="284" builtinId="9" hidden="1"/>
    <cellStyle name="Открывавшаяся гиперссылка" xfId="285" builtinId="9" hidden="1"/>
    <cellStyle name="Открывавшаяся гиперссылка" xfId="286" builtinId="9" hidden="1"/>
    <cellStyle name="Открывавшаяся гиперссылка" xfId="287" builtinId="9" hidden="1"/>
    <cellStyle name="Открывавшаяся гиперссылка" xfId="288" builtinId="9" hidden="1"/>
    <cellStyle name="Открывавшаяся гиперссылка" xfId="289" builtinId="9" hidden="1"/>
    <cellStyle name="Открывавшаяся гиперссылка" xfId="290" builtinId="9" hidden="1"/>
    <cellStyle name="Открывавшаяся гиперссылка" xfId="291" builtinId="9" hidden="1"/>
    <cellStyle name="Открывавшаяся гиперссылка" xfId="292" builtinId="9" hidden="1"/>
    <cellStyle name="Открывавшаяся гиперссылка" xfId="293" builtinId="9" hidden="1"/>
    <cellStyle name="Открывавшаяся гиперссылка" xfId="294" builtinId="9" hidden="1"/>
    <cellStyle name="Открывавшаяся гиперссылка" xfId="295" builtinId="9" hidden="1"/>
    <cellStyle name="Открывавшаяся гиперссылка" xfId="296" builtinId="9" hidden="1"/>
    <cellStyle name="Открывавшаяся гиперссылка" xfId="297" builtinId="9" hidden="1"/>
    <cellStyle name="Открывавшаяся гиперссылка" xfId="298" builtinId="9" hidden="1"/>
    <cellStyle name="Открывавшаяся гиперссылка" xfId="299" builtinId="9" hidden="1"/>
    <cellStyle name="Открывавшаяся гиперссылка" xfId="300" builtinId="9" hidden="1"/>
    <cellStyle name="Открывавшаяся гиперссылка" xfId="301" builtinId="9" hidden="1"/>
    <cellStyle name="Открывавшаяся гиперссылка" xfId="302" builtinId="9" hidden="1"/>
    <cellStyle name="Открывавшаяся гиперссылка" xfId="303" builtinId="9" hidden="1"/>
    <cellStyle name="Открывавшаяся гиперссылка" xfId="304" builtinId="9" hidden="1"/>
    <cellStyle name="Открывавшаяся гиперссылка" xfId="305" builtinId="9" hidden="1"/>
    <cellStyle name="Открывавшаяся гиперссылка" xfId="306" builtinId="9" hidden="1"/>
    <cellStyle name="Открывавшаяся гиперссылка" xfId="307" builtinId="9" hidden="1"/>
    <cellStyle name="Открывавшаяся гиперссылка" xfId="308" builtinId="9" hidden="1"/>
    <cellStyle name="Открывавшаяся гиперссылка" xfId="309" builtinId="9" hidden="1"/>
    <cellStyle name="Открывавшаяся гиперссылка" xfId="310" builtinId="9" hidden="1"/>
    <cellStyle name="Открывавшаяся гиперссылка" xfId="311" builtinId="9" hidden="1"/>
    <cellStyle name="Открывавшаяся гиперссылка" xfId="312" builtinId="9" hidden="1"/>
    <cellStyle name="Открывавшаяся гиперссылка" xfId="313" builtinId="9" hidden="1"/>
    <cellStyle name="Открывавшаяся гиперссылка" xfId="314" builtinId="9" hidden="1"/>
    <cellStyle name="Открывавшаяся гиперссылка" xfId="315" builtinId="9" hidden="1"/>
    <cellStyle name="Открывавшаяся гиперссылка" xfId="316" builtinId="9" hidden="1"/>
    <cellStyle name="Открывавшаяся гиперссылка" xfId="317" builtinId="9" hidden="1"/>
    <cellStyle name="Открывавшаяся гиперссылка" xfId="318" builtinId="9" hidden="1"/>
    <cellStyle name="Открывавшаяся гиперссылка" xfId="319" builtinId="9" hidden="1"/>
    <cellStyle name="Открывавшаяся гиперссылка" xfId="320" builtinId="9" hidden="1"/>
    <cellStyle name="Открывавшаяся гиперссылка" xfId="321" builtinId="9" hidden="1"/>
    <cellStyle name="Открывавшаяся гиперссылка" xfId="322" builtinId="9" hidden="1"/>
    <cellStyle name="Открывавшаяся гиперссылка" xfId="323" builtinId="9" hidden="1"/>
    <cellStyle name="Открывавшаяся гиперссылка" xfId="324" builtinId="9" hidden="1"/>
    <cellStyle name="Открывавшаяся гиперссылка" xfId="325" builtinId="9" hidden="1"/>
    <cellStyle name="Открывавшаяся гиперссылка" xfId="326" builtinId="9" hidden="1"/>
    <cellStyle name="Открывавшаяся гиперссылка" xfId="327" builtinId="9" hidden="1"/>
    <cellStyle name="Открывавшаяся гиперссылка" xfId="328" builtinId="9" hidden="1"/>
    <cellStyle name="Открывавшаяся гиперссылка" xfId="329" builtinId="9" hidden="1"/>
    <cellStyle name="Открывавшаяся гиперссылка" xfId="330" builtinId="9" hidden="1"/>
    <cellStyle name="Открывавшаяся гиперссылка" xfId="331" builtinId="9" hidden="1"/>
    <cellStyle name="Открывавшаяся гиперссылка" xfId="332" builtinId="9" hidden="1"/>
    <cellStyle name="Открывавшаяся гиперссылка" xfId="333" builtinId="9" hidden="1"/>
    <cellStyle name="Открывавшаяся гиперссылка" xfId="334" builtinId="9" hidden="1"/>
    <cellStyle name="Открывавшаяся гиперссылка" xfId="335" builtinId="9" hidden="1"/>
    <cellStyle name="Открывавшаяся гиперссылка" xfId="336" builtinId="9" hidden="1"/>
    <cellStyle name="Открывавшаяся гиперссылка" xfId="337" builtinId="9" hidden="1"/>
    <cellStyle name="Открывавшаяся гиперссылка" xfId="338" builtinId="9" hidden="1"/>
    <cellStyle name="Открывавшаяся гиперссылка" xfId="339" builtinId="9" hidden="1"/>
    <cellStyle name="Открывавшаяся гиперссылка" xfId="340" builtinId="9" hidden="1"/>
    <cellStyle name="Открывавшаяся гиперссылка" xfId="341" builtinId="9" hidden="1"/>
    <cellStyle name="Открывавшаяся гиперссылка" xfId="342" builtinId="9" hidden="1"/>
    <cellStyle name="Открывавшаяся гиперссылка" xfId="343" builtinId="9" hidden="1"/>
    <cellStyle name="Открывавшаяся гиперссылка" xfId="344" builtinId="9" hidden="1"/>
    <cellStyle name="Открывавшаяся гиперссылка" xfId="345" builtinId="9" hidden="1"/>
    <cellStyle name="Открывавшаяся гиперссылка" xfId="346" builtinId="9" hidden="1"/>
    <cellStyle name="Открывавшаяся гиперссылка" xfId="347" builtinId="9" hidden="1"/>
    <cellStyle name="Открывавшаяся гиперссылка" xfId="348" builtinId="9" hidden="1"/>
    <cellStyle name="Открывавшаяся гиперссылка" xfId="349" builtinId="9" hidden="1"/>
    <cellStyle name="Открывавшаяся гиперссылка" xfId="350" builtinId="9" hidden="1"/>
    <cellStyle name="Открывавшаяся гиперссылка" xfId="351" builtinId="9" hidden="1"/>
    <cellStyle name="Открывавшаяся гиперссылка" xfId="352" builtinId="9" hidden="1"/>
    <cellStyle name="Открывавшаяся гиперссылка" xfId="353" builtinId="9" hidden="1"/>
    <cellStyle name="Открывавшаяся гиперссылка" xfId="354" builtinId="9" hidden="1"/>
    <cellStyle name="Открывавшаяся гиперссылка" xfId="355" builtinId="9" hidden="1"/>
    <cellStyle name="Открывавшаяся гиперссылка" xfId="356" builtinId="9" hidden="1"/>
    <cellStyle name="Открывавшаяся гиперссылка" xfId="357" builtinId="9" hidden="1"/>
    <cellStyle name="Открывавшаяся гиперссылка" xfId="358" builtinId="9" hidden="1"/>
    <cellStyle name="Открывавшаяся гиперссылка" xfId="359" builtinId="9" hidden="1"/>
    <cellStyle name="Открывавшаяся гиперссылка" xfId="360" builtinId="9" hidden="1"/>
    <cellStyle name="Открывавшаяся гиперссылка" xfId="361" builtinId="9" hidden="1"/>
    <cellStyle name="Открывавшаяся гиперссылка" xfId="362" builtinId="9" hidden="1"/>
    <cellStyle name="Открывавшаяся гиперссылка" xfId="363" builtinId="9" hidden="1"/>
    <cellStyle name="Открывавшаяся гиперссылка" xfId="364" builtinId="9" hidden="1"/>
    <cellStyle name="Открывавшаяся гиперссылка" xfId="365" builtinId="9" hidden="1"/>
    <cellStyle name="Открывавшаяся гиперссылка" xfId="366" builtinId="9" hidden="1"/>
    <cellStyle name="Открывавшаяся гиперссылка" xfId="367" builtinId="9" hidden="1"/>
    <cellStyle name="Открывавшаяся гиперссылка" xfId="368" builtinId="9" hidden="1"/>
    <cellStyle name="Открывавшаяся гиперссылка" xfId="369" builtinId="9" hidden="1"/>
    <cellStyle name="Открывавшаяся гиперссылка" xfId="370" builtinId="9" hidden="1"/>
    <cellStyle name="Открывавшаяся гиперссылка" xfId="371" builtinId="9" hidden="1"/>
    <cellStyle name="Открывавшаяся гиперссылка" xfId="372" builtinId="9" hidden="1"/>
    <cellStyle name="Открывавшаяся гиперссылка" xfId="373" builtinId="9" hidden="1"/>
    <cellStyle name="Открывавшаяся гиперссылка" xfId="374" builtinId="9" hidden="1"/>
    <cellStyle name="Открывавшаяся гиперссылка" xfId="375" builtinId="9" hidden="1"/>
    <cellStyle name="Открывавшаяся гиперссылка" xfId="376" builtinId="9" hidden="1"/>
    <cellStyle name="Открывавшаяся гиперссылка" xfId="377" builtinId="9" hidden="1"/>
    <cellStyle name="Открывавшаяся гиперссылка" xfId="378" builtinId="9" hidden="1"/>
    <cellStyle name="Открывавшаяся гиперссылка" xfId="379" builtinId="9" hidden="1"/>
    <cellStyle name="Открывавшаяся гиперссылка" xfId="380" builtinId="9" hidden="1"/>
    <cellStyle name="Открывавшаяся гиперссылка" xfId="381" builtinId="9" hidden="1"/>
    <cellStyle name="Открывавшаяся гиперссылка" xfId="382" builtinId="9" hidden="1"/>
    <cellStyle name="Открывавшаяся гиперссылка" xfId="383" builtinId="9" hidden="1"/>
    <cellStyle name="Открывавшаяся гиперссылка" xfId="384" builtinId="9" hidden="1"/>
    <cellStyle name="Открывавшаяся гиперссылка" xfId="385" builtinId="9" hidden="1"/>
    <cellStyle name="Открывавшаяся гиперссылка" xfId="386" builtinId="9" hidden="1"/>
    <cellStyle name="Открывавшаяся гиперссылка" xfId="387" builtinId="9" hidden="1"/>
    <cellStyle name="Открывавшаяся гиперссылка" xfId="388" builtinId="9" hidden="1"/>
    <cellStyle name="Открывавшаяся гиперссылка" xfId="389" builtinId="9" hidden="1"/>
    <cellStyle name="Открывавшаяся гиперссылка" xfId="390" builtinId="9" hidden="1"/>
    <cellStyle name="Открывавшаяся гиперссылка" xfId="391" builtinId="9" hidden="1"/>
    <cellStyle name="Открывавшаяся гиперссылка" xfId="392" builtinId="9" hidden="1"/>
    <cellStyle name="Открывавшаяся гиперссылка" xfId="393" builtinId="9" hidden="1"/>
    <cellStyle name="Открывавшаяся гиперссылка" xfId="394" builtinId="9" hidden="1"/>
    <cellStyle name="Открывавшаяся гиперссылка" xfId="395" builtinId="9" hidden="1"/>
    <cellStyle name="Открывавшаяся гиперссылка" xfId="396" builtinId="9" hidden="1"/>
    <cellStyle name="Открывавшаяся гиперссылка" xfId="397" builtinId="9" hidden="1"/>
    <cellStyle name="Открывавшаяся гиперссылка" xfId="398" builtinId="9" hidden="1"/>
    <cellStyle name="Открывавшаяся гиперссылка" xfId="399" builtinId="9" hidden="1"/>
    <cellStyle name="Открывавшаяся гиперссылка" xfId="400" builtinId="9" hidden="1"/>
    <cellStyle name="Открывавшаяся гиперссылка" xfId="401" builtinId="9" hidden="1"/>
    <cellStyle name="Открывавшаяся гиперссылка" xfId="402" builtinId="9" hidden="1"/>
    <cellStyle name="Открывавшаяся гиперссылка" xfId="403" builtinId="9" hidden="1"/>
    <cellStyle name="Открывавшаяся гиперссылка" xfId="404" builtinId="9" hidden="1"/>
    <cellStyle name="Открывавшаяся гиперссылка" xfId="405" builtinId="9" hidden="1"/>
    <cellStyle name="Открывавшаяся гиперссылка" xfId="406" builtinId="9" hidden="1"/>
    <cellStyle name="Открывавшаяся гиперссылка" xfId="407" builtinId="9" hidden="1"/>
    <cellStyle name="Открывавшаяся гиперссылка" xfId="408" builtinId="9" hidden="1"/>
    <cellStyle name="Открывавшаяся гиперссылка" xfId="409" builtinId="9" hidden="1"/>
    <cellStyle name="Открывавшаяся гиперссылка" xfId="410" builtinId="9" hidden="1"/>
    <cellStyle name="Открывавшаяся гиперссылка" xfId="411" builtinId="9" hidden="1"/>
    <cellStyle name="Открывавшаяся гиперссылка" xfId="412" builtinId="9" hidden="1"/>
    <cellStyle name="Открывавшаяся гиперссылка" xfId="413" builtinId="9" hidden="1"/>
    <cellStyle name="Открывавшаяся гиперссылка" xfId="414" builtinId="9" hidden="1"/>
    <cellStyle name="Открывавшаяся гиперссылка" xfId="415" builtinId="9" hidden="1"/>
    <cellStyle name="Открывавшаяся гиперссылка" xfId="416" builtinId="9" hidden="1"/>
    <cellStyle name="Открывавшаяся гиперссылка" xfId="417" builtinId="9" hidden="1"/>
    <cellStyle name="Открывавшаяся гиперссылка" xfId="418" builtinId="9" hidden="1"/>
    <cellStyle name="Открывавшаяся гиперссылка" xfId="419" builtinId="9" hidden="1"/>
    <cellStyle name="Открывавшаяся гиперссылка" xfId="420" builtinId="9" hidden="1"/>
    <cellStyle name="Открывавшаяся гиперссылка" xfId="421" builtinId="9" hidden="1"/>
    <cellStyle name="Открывавшаяся гиперссылка" xfId="422" builtinId="9" hidden="1"/>
    <cellStyle name="Открывавшаяся гиперссылка" xfId="423" builtinId="9" hidden="1"/>
    <cellStyle name="Открывавшаяся гиперссылка" xfId="424" builtinId="9" hidden="1"/>
    <cellStyle name="Открывавшаяся гиперссылка" xfId="425" builtinId="9" hidden="1"/>
    <cellStyle name="Открывавшаяся гиперссылка" xfId="426" builtinId="9" hidden="1"/>
    <cellStyle name="Открывавшаяся гиперссылка" xfId="427" builtinId="9" hidden="1"/>
    <cellStyle name="Открывавшаяся гиперссылка" xfId="428" builtinId="9" hidden="1"/>
    <cellStyle name="Открывавшаяся гиперссылка" xfId="429" builtinId="9" hidden="1"/>
    <cellStyle name="Открывавшаяся гиперссылка" xfId="430" builtinId="9" hidden="1"/>
    <cellStyle name="Открывавшаяся гиперссылка" xfId="431" builtinId="9" hidden="1"/>
    <cellStyle name="Открывавшаяся гиперссылка" xfId="432" builtinId="9" hidden="1"/>
    <cellStyle name="Открывавшаяся гиперссылка" xfId="433" builtinId="9" hidden="1"/>
    <cellStyle name="Открывавшаяся гиперссылка" xfId="434" builtinId="9" hidden="1"/>
    <cellStyle name="Открывавшаяся гиперссылка" xfId="435" builtinId="9" hidden="1"/>
    <cellStyle name="Открывавшаяся гиперссылка" xfId="436" builtinId="9" hidden="1"/>
    <cellStyle name="Открывавшаяся гиперссылка" xfId="437" builtinId="9" hidden="1"/>
    <cellStyle name="Открывавшаяся гиперссылка" xfId="438" builtinId="9" hidden="1"/>
    <cellStyle name="Открывавшаяся гиперссылка" xfId="439" builtinId="9" hidden="1"/>
    <cellStyle name="Открывавшаяся гиперссылка" xfId="440" builtinId="9" hidden="1"/>
    <cellStyle name="Открывавшаяся гиперссылка" xfId="441" builtinId="9" hidden="1"/>
    <cellStyle name="Открывавшаяся гиперссылка" xfId="442" builtinId="9" hidden="1"/>
    <cellStyle name="Открывавшаяся гиперссылка" xfId="443" builtinId="9" hidden="1"/>
    <cellStyle name="Открывавшаяся гиперссылка" xfId="444" builtinId="9" hidden="1"/>
    <cellStyle name="Открывавшаяся гиперссылка" xfId="445" builtinId="9" hidden="1"/>
    <cellStyle name="Открывавшаяся гиперссылка" xfId="446" builtinId="9" hidden="1"/>
    <cellStyle name="Открывавшаяся гиперссылка" xfId="447" builtinId="9" hidden="1"/>
    <cellStyle name="Открывавшаяся гиперссылка" xfId="448" builtinId="9" hidden="1"/>
    <cellStyle name="Открывавшаяся гиперссылка" xfId="449" builtinId="9" hidden="1"/>
    <cellStyle name="Открывавшаяся гиперссылка" xfId="450" builtinId="9" hidden="1"/>
    <cellStyle name="Открывавшаяся гиперссылка" xfId="451" builtinId="9" hidden="1"/>
    <cellStyle name="Открывавшаяся гиперссылка" xfId="452" builtinId="9" hidden="1"/>
    <cellStyle name="Открывавшаяся гиперссылка" xfId="453" builtinId="9" hidden="1"/>
    <cellStyle name="Открывавшаяся гиперссылка" xfId="454" builtinId="9" hidden="1"/>
    <cellStyle name="Открывавшаяся гиперссылка" xfId="455" builtinId="9" hidden="1"/>
    <cellStyle name="Открывавшаяся гиперссылка" xfId="456" builtinId="9" hidden="1"/>
    <cellStyle name="Открывавшаяся гиперссылка" xfId="457" builtinId="9" hidden="1"/>
    <cellStyle name="Открывавшаяся гиперссылка" xfId="458" builtinId="9" hidden="1"/>
    <cellStyle name="Открывавшаяся гиперссылка" xfId="459" builtinId="9" hidden="1"/>
    <cellStyle name="Открывавшаяся гиперссылка" xfId="460" builtinId="9" hidden="1"/>
    <cellStyle name="Открывавшаяся гиперссылка" xfId="461" builtinId="9" hidden="1"/>
    <cellStyle name="Открывавшаяся гиперссылка" xfId="462" builtinId="9" hidden="1"/>
    <cellStyle name="Открывавшаяся гиперссылка" xfId="463" builtinId="9" hidden="1"/>
    <cellStyle name="Открывавшаяся гиперссылка" xfId="464" builtinId="9" hidden="1"/>
    <cellStyle name="Открывавшаяся гиперссылка" xfId="465" builtinId="9" hidden="1"/>
    <cellStyle name="Открывавшаяся гиперссылка" xfId="466" builtinId="9" hidden="1"/>
    <cellStyle name="Открывавшаяся гиперссылка" xfId="467" builtinId="9" hidden="1"/>
    <cellStyle name="Открывавшаяся гиперссылка" xfId="468" builtinId="9" hidden="1"/>
    <cellStyle name="Открывавшаяся гиперссылка" xfId="469" builtinId="9" hidden="1"/>
    <cellStyle name="Открывавшаяся гиперссылка" xfId="470" builtinId="9" hidden="1"/>
    <cellStyle name="Открывавшаяся гиперссылка" xfId="471" builtinId="9" hidden="1"/>
    <cellStyle name="Открывавшаяся гиперссылка" xfId="472" builtinId="9" hidden="1"/>
    <cellStyle name="Открывавшаяся гиперссылка" xfId="473" builtinId="9" hidden="1"/>
    <cellStyle name="Открывавшаяся гиперссылка" xfId="474" builtinId="9" hidden="1"/>
    <cellStyle name="Открывавшаяся гиперссылка" xfId="475" builtinId="9" hidden="1"/>
    <cellStyle name="Открывавшаяся гиперссылка" xfId="476" builtinId="9" hidden="1"/>
    <cellStyle name="Открывавшаяся гиперссылка" xfId="477" builtinId="9" hidden="1"/>
    <cellStyle name="Открывавшаяся гиперссылка" xfId="478" builtinId="9" hidden="1"/>
    <cellStyle name="Открывавшаяся гиперссылка" xfId="479" builtinId="9" hidden="1"/>
    <cellStyle name="Открывавшаяся гиперссылка" xfId="480" builtinId="9" hidden="1"/>
    <cellStyle name="Открывавшаяся гиперссылка" xfId="481" builtinId="9" hidden="1"/>
    <cellStyle name="Открывавшаяся гиперссылка" xfId="482" builtinId="9" hidden="1"/>
    <cellStyle name="Открывавшаяся гиперссылка" xfId="483" builtinId="9" hidden="1"/>
    <cellStyle name="Открывавшаяся гиперссылка" xfId="484" builtinId="9" hidden="1"/>
    <cellStyle name="Открывавшаяся гиперссылка" xfId="485" builtinId="9" hidden="1"/>
    <cellStyle name="Открывавшаяся гиперссылка" xfId="486" builtinId="9" hidden="1"/>
    <cellStyle name="Открывавшаяся гиперссылка" xfId="487" builtinId="9" hidden="1"/>
    <cellStyle name="Открывавшаяся гиперссылка" xfId="488" builtinId="9" hidden="1"/>
    <cellStyle name="Открывавшаяся гиперссылка" xfId="489" builtinId="9" hidden="1"/>
    <cellStyle name="Открывавшаяся гиперссылка" xfId="490" builtinId="9" hidden="1"/>
    <cellStyle name="Открывавшаяся гиперссылка" xfId="491" builtinId="9" hidden="1"/>
    <cellStyle name="Открывавшаяся гиперссылка" xfId="492" builtinId="9" hidden="1"/>
    <cellStyle name="Открывавшаяся гиперссылка" xfId="493" builtinId="9" hidden="1"/>
    <cellStyle name="Открывавшаяся гиперссылка" xfId="494" builtinId="9" hidden="1"/>
    <cellStyle name="Открывавшаяся гиперссылка" xfId="495" builtinId="9" hidden="1"/>
    <cellStyle name="Открывавшаяся гиперссылка" xfId="496" builtinId="9" hidden="1"/>
    <cellStyle name="Открывавшаяся гиперссылка" xfId="497" builtinId="9" hidden="1"/>
    <cellStyle name="Открывавшаяся гиперссылка" xfId="498" builtinId="9" hidden="1"/>
    <cellStyle name="Открывавшаяся гиперссылка" xfId="499" builtinId="9" hidden="1"/>
    <cellStyle name="Открывавшаяся гиперссылка" xfId="500" builtinId="9" hidden="1"/>
    <cellStyle name="Открывавшаяся гиперссылка" xfId="501" builtinId="9" hidden="1"/>
    <cellStyle name="Открывавшаяся гиперссылка" xfId="502" builtinId="9" hidden="1"/>
    <cellStyle name="Открывавшаяся гиперссылка" xfId="503" builtinId="9" hidden="1"/>
    <cellStyle name="Открывавшаяся гиперссылка" xfId="504" builtinId="9" hidden="1"/>
    <cellStyle name="Открывавшаяся гиперссылка" xfId="505" builtinId="9" hidden="1"/>
    <cellStyle name="Открывавшаяся гиперссылка" xfId="506" builtinId="9" hidden="1"/>
    <cellStyle name="Открывавшаяся гиперссылка" xfId="507" builtinId="9" hidden="1"/>
    <cellStyle name="Открывавшаяся гиперссылка" xfId="508" builtinId="9" hidden="1"/>
    <cellStyle name="Открывавшаяся гиперссылка" xfId="509" builtinId="9" hidden="1"/>
    <cellStyle name="Открывавшаяся гиперссылка" xfId="510" builtinId="9" hidden="1"/>
    <cellStyle name="Открывавшаяся гиперссылка" xfId="511" builtinId="9" hidden="1"/>
    <cellStyle name="Открывавшаяся гиперссылка" xfId="512" builtinId="9" hidden="1"/>
    <cellStyle name="Открывавшаяся гиперссылка" xfId="513" builtinId="9" hidden="1"/>
    <cellStyle name="Открывавшаяся гиперссылка" xfId="514" builtinId="9" hidden="1"/>
    <cellStyle name="Открывавшаяся гиперссылка" xfId="515" builtinId="9" hidden="1"/>
    <cellStyle name="Открывавшаяся гиперссылка" xfId="516" builtinId="9" hidden="1"/>
    <cellStyle name="Открывавшаяся гиперссылка" xfId="517" builtinId="9" hidden="1"/>
    <cellStyle name="Открывавшаяся гиперссылка" xfId="518" builtinId="9" hidden="1"/>
    <cellStyle name="Открывавшаяся гиперссылка" xfId="519" builtinId="9" hidden="1"/>
    <cellStyle name="Открывавшаяся гиперссылка" xfId="520" builtinId="9" hidden="1"/>
    <cellStyle name="Открывавшаяся гиперссылка" xfId="521" builtinId="9" hidden="1"/>
    <cellStyle name="Открывавшаяся гиперссылка" xfId="522" builtinId="9" hidden="1"/>
    <cellStyle name="Открывавшаяся гиперссылка" xfId="523" builtinId="9" hidden="1"/>
    <cellStyle name="Открывавшаяся гиперссылка" xfId="524" builtinId="9" hidden="1"/>
    <cellStyle name="Открывавшаяся гиперссылка" xfId="525" builtinId="9" hidden="1"/>
    <cellStyle name="Открывавшаяся гиперссылка" xfId="526" builtinId="9" hidden="1"/>
    <cellStyle name="Открывавшаяся гиперссылка" xfId="527" builtinId="9" hidden="1"/>
    <cellStyle name="Открывавшаяся гиперссылка" xfId="528" builtinId="9" hidden="1"/>
    <cellStyle name="Открывавшаяся гиперссылка" xfId="529" builtinId="9" hidden="1"/>
    <cellStyle name="Открывавшаяся гиперссылка" xfId="530" builtinId="9" hidden="1"/>
    <cellStyle name="Открывавшаяся гиперссылка" xfId="531" builtinId="9" hidden="1"/>
    <cellStyle name="Открывавшаяся гиперссылка" xfId="532" builtinId="9" hidden="1"/>
    <cellStyle name="Открывавшаяся гиперссылка" xfId="533" builtinId="9" hidden="1"/>
    <cellStyle name="Открывавшаяся гиперссылка" xfId="534" builtinId="9" hidden="1"/>
    <cellStyle name="Открывавшаяся гиперссылка" xfId="535" builtinId="9" hidden="1"/>
    <cellStyle name="Открывавшаяся гиперссылка" xfId="536" builtinId="9" hidden="1"/>
    <cellStyle name="Открывавшаяся гиперссылка" xfId="537" builtinId="9" hidden="1"/>
    <cellStyle name="Открывавшаяся гиперссылка" xfId="538" builtinId="9" hidden="1"/>
    <cellStyle name="Открывавшаяся гиперссылка" xfId="539" builtinId="9" hidden="1"/>
    <cellStyle name="Открывавшаяся гиперссылка" xfId="540" builtinId="9" hidden="1"/>
    <cellStyle name="Открывавшаяся гиперссылка" xfId="541" builtinId="9" hidden="1"/>
    <cellStyle name="Открывавшаяся гиперссылка" xfId="542" builtinId="9" hidden="1"/>
    <cellStyle name="Открывавшаяся гиперссылка" xfId="543" builtinId="9" hidden="1"/>
    <cellStyle name="Открывавшаяся гиперссылка" xfId="544" builtinId="9" hidden="1"/>
    <cellStyle name="Открывавшаяся гиперссылка" xfId="545" builtinId="9" hidden="1"/>
    <cellStyle name="Открывавшаяся гиперссылка" xfId="546" builtinId="9" hidden="1"/>
    <cellStyle name="Открывавшаяся гиперссылка" xfId="547" builtinId="9" hidden="1"/>
    <cellStyle name="Открывавшаяся гиперссылка" xfId="548" builtinId="9" hidden="1"/>
    <cellStyle name="Открывавшаяся гиперссылка" xfId="549" builtinId="9" hidden="1"/>
    <cellStyle name="Открывавшаяся гиперссылка" xfId="550" builtinId="9" hidden="1"/>
    <cellStyle name="Открывавшаяся гиперссылка" xfId="551" builtinId="9" hidden="1"/>
    <cellStyle name="Открывавшаяся гиперссылка" xfId="552" builtinId="9" hidden="1"/>
    <cellStyle name="Открывавшаяся гиперссылка" xfId="553" builtinId="9" hidden="1"/>
    <cellStyle name="Открывавшаяся гиперссылка" xfId="554" builtinId="9" hidden="1"/>
    <cellStyle name="Открывавшаяся гиперссылка" xfId="555" builtinId="9" hidden="1"/>
    <cellStyle name="Открывавшаяся гиперссылка" xfId="556" builtinId="9" hidden="1"/>
    <cellStyle name="Открывавшаяся гиперссылка" xfId="557" builtinId="9" hidden="1"/>
    <cellStyle name="Открывавшаяся гиперссылка" xfId="558" builtinId="9" hidden="1"/>
    <cellStyle name="Открывавшаяся гиперссылка" xfId="559" builtinId="9" hidden="1"/>
    <cellStyle name="Открывавшаяся гиперссылка" xfId="560" builtinId="9" hidden="1"/>
    <cellStyle name="Открывавшаяся гиперссылка" xfId="561" builtinId="9" hidden="1"/>
    <cellStyle name="Открывавшаяся гиперссылка" xfId="562" builtinId="9" hidden="1"/>
    <cellStyle name="Открывавшаяся гиперссылка" xfId="563" builtinId="9" hidden="1"/>
    <cellStyle name="Открывавшаяся гиперссылка" xfId="564" builtinId="9" hidden="1"/>
    <cellStyle name="Открывавшаяся гиперссылка" xfId="565" builtinId="9" hidden="1"/>
    <cellStyle name="Открывавшаяся гиперссылка" xfId="566" builtinId="9" hidden="1"/>
    <cellStyle name="Открывавшаяся гиперссылка" xfId="567" builtinId="9" hidden="1"/>
    <cellStyle name="Открывавшаяся гиперссылка" xfId="568" builtinId="9" hidden="1"/>
    <cellStyle name="Открывавшаяся гиперссылка" xfId="569" builtinId="9" hidden="1"/>
    <cellStyle name="Открывавшаяся гиперссылка" xfId="570" builtinId="9" hidden="1"/>
    <cellStyle name="Открывавшаяся гиперссылка" xfId="571" builtinId="9" hidden="1"/>
    <cellStyle name="Открывавшаяся гиперссылка" xfId="572" builtinId="9" hidden="1"/>
    <cellStyle name="Открывавшаяся гиперссылка" xfId="573" builtinId="9" hidden="1"/>
    <cellStyle name="Открывавшаяся гиперссылка" xfId="574" builtinId="9" hidden="1"/>
    <cellStyle name="Открывавшаяся гиперссылка" xfId="575" builtinId="9" hidden="1"/>
    <cellStyle name="Открывавшаяся гиперссылка" xfId="576" builtinId="9" hidden="1"/>
    <cellStyle name="Открывавшаяся гиперссылка" xfId="577" builtinId="9" hidden="1"/>
    <cellStyle name="Открывавшаяся гиперссылка" xfId="578" builtinId="9" hidden="1"/>
    <cellStyle name="Открывавшаяся гиперссылка" xfId="579" builtinId="9" hidden="1"/>
    <cellStyle name="Открывавшаяся гиперссылка" xfId="580" builtinId="9" hidden="1"/>
    <cellStyle name="Открывавшаяся гиперссылка" xfId="581" builtinId="9" hidden="1"/>
    <cellStyle name="Открывавшаяся гиперссылка" xfId="582" builtinId="9" hidden="1"/>
    <cellStyle name="Открывавшаяся гиперссылка" xfId="583" builtinId="9" hidden="1"/>
    <cellStyle name="Открывавшаяся гиперссылка" xfId="584" builtinId="9" hidden="1"/>
    <cellStyle name="Открывавшаяся гиперссылка" xfId="585" builtinId="9" hidden="1"/>
    <cellStyle name="Открывавшаяся гиперссылка" xfId="586" builtinId="9" hidden="1"/>
    <cellStyle name="Открывавшаяся гиперссылка" xfId="587" builtinId="9" hidden="1"/>
    <cellStyle name="Открывавшаяся гиперссылка" xfId="588" builtinId="9" hidden="1"/>
    <cellStyle name="Открывавшаяся гиперссылка" xfId="589" builtinId="9" hidden="1"/>
    <cellStyle name="Открывавшаяся гиперссылка" xfId="590" builtinId="9" hidden="1"/>
    <cellStyle name="Открывавшаяся гиперссылка" xfId="591" builtinId="9" hidden="1"/>
    <cellStyle name="Открывавшаяся гиперссылка" xfId="592" builtinId="9" hidden="1"/>
    <cellStyle name="Открывавшаяся гиперссылка" xfId="593" builtinId="9" hidden="1"/>
    <cellStyle name="Открывавшаяся гиперссылка" xfId="594" builtinId="9" hidden="1"/>
    <cellStyle name="Открывавшаяся гиперссылка" xfId="595" builtinId="9" hidden="1"/>
    <cellStyle name="Открывавшаяся гиперссылка" xfId="596" builtinId="9" hidden="1"/>
    <cellStyle name="Открывавшаяся гиперссылка" xfId="597" builtinId="9" hidden="1"/>
    <cellStyle name="Открывавшаяся гиперссылка" xfId="598" builtinId="9" hidden="1"/>
    <cellStyle name="Открывавшаяся гиперссылка" xfId="599" builtinId="9" hidden="1"/>
    <cellStyle name="Открывавшаяся гиперссылка" xfId="600" builtinId="9" hidden="1"/>
    <cellStyle name="Открывавшаяся гиперссылка" xfId="601" builtinId="9" hidden="1"/>
    <cellStyle name="Открывавшаяся гиперссылка" xfId="602" builtinId="9" hidden="1"/>
    <cellStyle name="Открывавшаяся гиперссылка" xfId="603" builtinId="9" hidden="1"/>
    <cellStyle name="Открывавшаяся гиперссылка" xfId="604" builtinId="9" hidden="1"/>
    <cellStyle name="Открывавшаяся гиперссылка" xfId="605" builtinId="9" hidden="1"/>
    <cellStyle name="Открывавшаяся гиперссылка" xfId="606" builtinId="9" hidden="1"/>
    <cellStyle name="Открывавшаяся гиперссылка" xfId="607" builtinId="9" hidden="1"/>
    <cellStyle name="Процентный" xfId="100" builtinId="5"/>
    <cellStyle name="Normal 2" xfId="3" xr:uid="{00000000-0005-0000-0000-000000000000}"/>
  </cellStyles>
  <dxfs count="12">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18"/>
    </mc:Choice>
    <mc:Fallback>
      <c:style val="18"/>
    </mc:Fallback>
  </mc:AlternateContent>
  <c:chart>
    <c:title>
      <c:overlay val="0"/>
    </c:title>
    <c:autoTitleDeleted val="0"/>
    <c:plotArea>
      <c:layout>
        <c:manualLayout>
          <c:layoutTarget val="inner"/>
          <c:xMode val="edge"/>
          <c:yMode val="edge"/>
          <c:x val="0.138702875208781"/>
          <c:y val="0.135512630014859"/>
          <c:w val="0.79485773085182498"/>
          <c:h val="0.742398474336324"/>
        </c:manualLayout>
      </c:layout>
      <c:scatterChart>
        <c:scatterStyle val="lineMarker"/>
        <c:varyColors val="0"/>
        <c:ser>
          <c:idx val="0"/>
          <c:order val="0"/>
          <c:tx>
            <c:strRef>
              <c:f>Rating!$K$1</c:f>
              <c:strCache>
                <c:ptCount val="1"/>
                <c:pt idx="0">
                  <c:v>LP</c:v>
                </c:pt>
              </c:strCache>
            </c:strRef>
          </c:tx>
          <c:spPr>
            <a:ln w="47625">
              <a:noFill/>
            </a:ln>
          </c:spPr>
          <c:xVal>
            <c:strRef>
              <c:f>Rating!$J$2:$J$192</c:f>
              <c:strCache>
                <c:ptCount val="190"/>
                <c:pt idx="0">
                  <c:v>China</c:v>
                </c:pt>
                <c:pt idx="1">
                  <c:v>India</c:v>
                </c:pt>
                <c:pt idx="2">
                  <c:v>United States</c:v>
                </c:pt>
                <c:pt idx="3">
                  <c:v>Indonesia</c:v>
                </c:pt>
                <c:pt idx="4">
                  <c:v>Brazil</c:v>
                </c:pt>
                <c:pt idx="5">
                  <c:v>Pakistan</c:v>
                </c:pt>
                <c:pt idx="6">
                  <c:v>Nigeria</c:v>
                </c:pt>
                <c:pt idx="7">
                  <c:v>Bangladesh</c:v>
                </c:pt>
                <c:pt idx="8">
                  <c:v>Russia</c:v>
                </c:pt>
                <c:pt idx="9">
                  <c:v>Japan</c:v>
                </c:pt>
                <c:pt idx="10">
                  <c:v>Mexico</c:v>
                </c:pt>
                <c:pt idx="11">
                  <c:v>Philippines</c:v>
                </c:pt>
                <c:pt idx="12">
                  <c:v>Vietnam</c:v>
                </c:pt>
                <c:pt idx="13">
                  <c:v>Ethiopia</c:v>
                </c:pt>
                <c:pt idx="14">
                  <c:v>Egypt</c:v>
                </c:pt>
                <c:pt idx="15">
                  <c:v>Germany</c:v>
                </c:pt>
                <c:pt idx="16">
                  <c:v>Democratic Republic of the Congo</c:v>
                </c:pt>
                <c:pt idx="17">
                  <c:v>Islamic Republic of Iran</c:v>
                </c:pt>
                <c:pt idx="18">
                  <c:v>Turkey</c:v>
                </c:pt>
                <c:pt idx="19">
                  <c:v>Thailand</c:v>
                </c:pt>
                <c:pt idx="20">
                  <c:v>United Kingdom</c:v>
                </c:pt>
                <c:pt idx="21">
                  <c:v>France</c:v>
                </c:pt>
                <c:pt idx="22">
                  <c:v>Italy</c:v>
                </c:pt>
                <c:pt idx="23">
                  <c:v>South Africa</c:v>
                </c:pt>
                <c:pt idx="24">
                  <c:v>Myanmar</c:v>
                </c:pt>
                <c:pt idx="25">
                  <c:v>Korea</c:v>
                </c:pt>
                <c:pt idx="26">
                  <c:v>Colombia</c:v>
                </c:pt>
                <c:pt idx="27">
                  <c:v>Tanzania</c:v>
                </c:pt>
                <c:pt idx="28">
                  <c:v>Spain</c:v>
                </c:pt>
                <c:pt idx="29">
                  <c:v>Kenya</c:v>
                </c:pt>
                <c:pt idx="30">
                  <c:v>Ukraine</c:v>
                </c:pt>
                <c:pt idx="31">
                  <c:v>Argentina</c:v>
                </c:pt>
                <c:pt idx="32">
                  <c:v>Algeria</c:v>
                </c:pt>
                <c:pt idx="33">
                  <c:v>Uganda</c:v>
                </c:pt>
                <c:pt idx="34">
                  <c:v>Poland</c:v>
                </c:pt>
                <c:pt idx="35">
                  <c:v>Sudan</c:v>
                </c:pt>
                <c:pt idx="36">
                  <c:v>Canada</c:v>
                </c:pt>
                <c:pt idx="37">
                  <c:v>Iraq</c:v>
                </c:pt>
                <c:pt idx="38">
                  <c:v>Morocco</c:v>
                </c:pt>
                <c:pt idx="39">
                  <c:v>Afghanistan</c:v>
                </c:pt>
                <c:pt idx="40">
                  <c:v>Peru</c:v>
                </c:pt>
                <c:pt idx="41">
                  <c:v>Saudi Arabia</c:v>
                </c:pt>
                <c:pt idx="42">
                  <c:v>Malaysia</c:v>
                </c:pt>
                <c:pt idx="43">
                  <c:v>Uzbekistan</c:v>
                </c:pt>
                <c:pt idx="44">
                  <c:v>Venezuela</c:v>
                </c:pt>
                <c:pt idx="45">
                  <c:v>Nepal</c:v>
                </c:pt>
                <c:pt idx="46">
                  <c:v>Yemen</c:v>
                </c:pt>
                <c:pt idx="47">
                  <c:v>Mozambique</c:v>
                </c:pt>
                <c:pt idx="48">
                  <c:v>Ghana</c:v>
                </c:pt>
                <c:pt idx="49">
                  <c:v>Angola</c:v>
                </c:pt>
                <c:pt idx="50">
                  <c:v>Australia</c:v>
                </c:pt>
                <c:pt idx="51">
                  <c:v>Madagascar</c:v>
                </c:pt>
                <c:pt idx="52">
                  <c:v>Taiwan Province of China</c:v>
                </c:pt>
                <c:pt idx="53">
                  <c:v>Cфte d'Ivoire</c:v>
                </c:pt>
                <c:pt idx="54">
                  <c:v>Cameroon</c:v>
                </c:pt>
                <c:pt idx="55">
                  <c:v>Sri Lanka</c:v>
                </c:pt>
                <c:pt idx="56">
                  <c:v>Romania</c:v>
                </c:pt>
                <c:pt idx="57">
                  <c:v>Chile</c:v>
                </c:pt>
                <c:pt idx="58">
                  <c:v>Malawi</c:v>
                </c:pt>
                <c:pt idx="59">
                  <c:v>Kazakhstan</c:v>
                </c:pt>
                <c:pt idx="60">
                  <c:v>Burkina Faso</c:v>
                </c:pt>
                <c:pt idx="61">
                  <c:v>Niger</c:v>
                </c:pt>
                <c:pt idx="62">
                  <c:v>Netherlands</c:v>
                </c:pt>
                <c:pt idx="63">
                  <c:v>Ecuador</c:v>
                </c:pt>
                <c:pt idx="64">
                  <c:v>Guatemala</c:v>
                </c:pt>
                <c:pt idx="65">
                  <c:v>Mali</c:v>
                </c:pt>
                <c:pt idx="66">
                  <c:v>Zambia</c:v>
                </c:pt>
                <c:pt idx="67">
                  <c:v>Cambodia</c:v>
                </c:pt>
                <c:pt idx="68">
                  <c:v>Senegal</c:v>
                </c:pt>
                <c:pt idx="69">
                  <c:v>Zimbabwe</c:v>
                </c:pt>
                <c:pt idx="70">
                  <c:v>Guinea</c:v>
                </c:pt>
                <c:pt idx="71">
                  <c:v>South Sudan</c:v>
                </c:pt>
                <c:pt idx="72">
                  <c:v>Chad</c:v>
                </c:pt>
                <c:pt idx="73">
                  <c:v>Belgium</c:v>
                </c:pt>
                <c:pt idx="74">
                  <c:v>Rwanda</c:v>
                </c:pt>
                <c:pt idx="75">
                  <c:v>Tunisia</c:v>
                </c:pt>
                <c:pt idx="76">
                  <c:v>Greece</c:v>
                </c:pt>
                <c:pt idx="77">
                  <c:v>Benin</c:v>
                </c:pt>
                <c:pt idx="78">
                  <c:v>Haiti</c:v>
                </c:pt>
                <c:pt idx="79">
                  <c:v>Bolivia</c:v>
                </c:pt>
                <c:pt idx="80">
                  <c:v>Czech Republic</c:v>
                </c:pt>
                <c:pt idx="81">
                  <c:v>Portugal</c:v>
                </c:pt>
                <c:pt idx="82">
                  <c:v>Dominican Republic</c:v>
                </c:pt>
                <c:pt idx="83">
                  <c:v>Hungary</c:v>
                </c:pt>
                <c:pt idx="84">
                  <c:v>Sweden</c:v>
                </c:pt>
                <c:pt idx="85">
                  <c:v>Belarus</c:v>
                </c:pt>
                <c:pt idx="86">
                  <c:v>Azerbaijan</c:v>
                </c:pt>
                <c:pt idx="87">
                  <c:v>United Arab Emirates</c:v>
                </c:pt>
                <c:pt idx="88">
                  <c:v>Burundi</c:v>
                </c:pt>
                <c:pt idx="89">
                  <c:v>Austria</c:v>
                </c:pt>
                <c:pt idx="90">
                  <c:v>Tajikistan</c:v>
                </c:pt>
                <c:pt idx="91">
                  <c:v>Israel</c:v>
                </c:pt>
                <c:pt idx="92">
                  <c:v>Switzerland</c:v>
                </c:pt>
                <c:pt idx="93">
                  <c:v>Honduras</c:v>
                </c:pt>
                <c:pt idx="94">
                  <c:v>Papua New Guinea</c:v>
                </c:pt>
                <c:pt idx="95">
                  <c:v>Jordan</c:v>
                </c:pt>
                <c:pt idx="96">
                  <c:v>Hong Kong SAR</c:v>
                </c:pt>
                <c:pt idx="97">
                  <c:v>Bulgaria</c:v>
                </c:pt>
                <c:pt idx="98">
                  <c:v>Serbia</c:v>
                </c:pt>
                <c:pt idx="99">
                  <c:v>Togo</c:v>
                </c:pt>
                <c:pt idx="100">
                  <c:v>Lao P,D,R,</c:v>
                </c:pt>
                <c:pt idx="101">
                  <c:v>Paraguay</c:v>
                </c:pt>
                <c:pt idx="102">
                  <c:v>Eritrea</c:v>
                </c:pt>
                <c:pt idx="103">
                  <c:v>Libya</c:v>
                </c:pt>
                <c:pt idx="104">
                  <c:v>Sierra Leone</c:v>
                </c:pt>
                <c:pt idx="105">
                  <c:v>Nicaragua</c:v>
                </c:pt>
                <c:pt idx="106">
                  <c:v>El Salvador</c:v>
                </c:pt>
                <c:pt idx="107">
                  <c:v>Kyrgyz Republic</c:v>
                </c:pt>
                <c:pt idx="108">
                  <c:v>Denmark</c:v>
                </c:pt>
                <c:pt idx="109">
                  <c:v>Singapore</c:v>
                </c:pt>
                <c:pt idx="110">
                  <c:v>Finland</c:v>
                </c:pt>
                <c:pt idx="111">
                  <c:v>Slovak Republic</c:v>
                </c:pt>
                <c:pt idx="112">
                  <c:v>Turkmenistan</c:v>
                </c:pt>
                <c:pt idx="113">
                  <c:v>Norway</c:v>
                </c:pt>
                <c:pt idx="114">
                  <c:v>Costa Rica</c:v>
                </c:pt>
                <c:pt idx="115">
                  <c:v>Central African Republic</c:v>
                </c:pt>
                <c:pt idx="116">
                  <c:v>Ireland</c:v>
                </c:pt>
                <c:pt idx="117">
                  <c:v>New Zealand</c:v>
                </c:pt>
                <c:pt idx="118">
                  <c:v>Lebanon</c:v>
                </c:pt>
                <c:pt idx="119">
                  <c:v>Republic of Congo</c:v>
                </c:pt>
                <c:pt idx="120">
                  <c:v>Croatia</c:v>
                </c:pt>
                <c:pt idx="121">
                  <c:v>Liberia</c:v>
                </c:pt>
                <c:pt idx="122">
                  <c:v>Kuwait</c:v>
                </c:pt>
                <c:pt idx="123">
                  <c:v>Panama</c:v>
                </c:pt>
                <c:pt idx="124">
                  <c:v>Bosnia and Herzegovina</c:v>
                </c:pt>
                <c:pt idx="125">
                  <c:v>Georgia</c:v>
                </c:pt>
                <c:pt idx="126">
                  <c:v>Oman</c:v>
                </c:pt>
                <c:pt idx="127">
                  <c:v>Mauritania</c:v>
                </c:pt>
                <c:pt idx="128">
                  <c:v>Moldova</c:v>
                </c:pt>
                <c:pt idx="129">
                  <c:v>Puerto Rico</c:v>
                </c:pt>
                <c:pt idx="130">
                  <c:v>Uruguay</c:v>
                </c:pt>
                <c:pt idx="131">
                  <c:v>Armenia</c:v>
                </c:pt>
                <c:pt idx="132">
                  <c:v>Lithuania</c:v>
                </c:pt>
                <c:pt idx="133">
                  <c:v>Mongolia</c:v>
                </c:pt>
                <c:pt idx="134">
                  <c:v>Albania</c:v>
                </c:pt>
                <c:pt idx="135">
                  <c:v>Jamaica</c:v>
                </c:pt>
                <c:pt idx="136">
                  <c:v>Namibia</c:v>
                </c:pt>
                <c:pt idx="137">
                  <c:v>Qatar</c:v>
                </c:pt>
                <c:pt idx="138">
                  <c:v>Botswana</c:v>
                </c:pt>
                <c:pt idx="139">
                  <c:v>FYR Macedonia</c:v>
                </c:pt>
                <c:pt idx="140">
                  <c:v>Slovenia</c:v>
                </c:pt>
                <c:pt idx="141">
                  <c:v>Latvia</c:v>
                </c:pt>
                <c:pt idx="142">
                  <c:v>The Gambia</c:v>
                </c:pt>
                <c:pt idx="143">
                  <c:v>Lesotho</c:v>
                </c:pt>
                <c:pt idx="144">
                  <c:v>Gabon</c:v>
                </c:pt>
                <c:pt idx="145">
                  <c:v>Guinea-Bissau</c:v>
                </c:pt>
                <c:pt idx="146">
                  <c:v>Trinidad and Tobago</c:v>
                </c:pt>
                <c:pt idx="147">
                  <c:v>Estonia</c:v>
                </c:pt>
                <c:pt idx="148">
                  <c:v>Bahrain</c:v>
                </c:pt>
                <c:pt idx="149">
                  <c:v>Mauritius</c:v>
                </c:pt>
                <c:pt idx="150">
                  <c:v>Timor-Leste</c:v>
                </c:pt>
                <c:pt idx="151">
                  <c:v>Swaziland</c:v>
                </c:pt>
                <c:pt idx="152">
                  <c:v>Djibouti</c:v>
                </c:pt>
                <c:pt idx="153">
                  <c:v>Fiji</c:v>
                </c:pt>
                <c:pt idx="154">
                  <c:v>Cyprus</c:v>
                </c:pt>
                <c:pt idx="155">
                  <c:v>Equatorial Guinea</c:v>
                </c:pt>
                <c:pt idx="156">
                  <c:v>Comoros</c:v>
                </c:pt>
                <c:pt idx="157">
                  <c:v>Bhutan</c:v>
                </c:pt>
                <c:pt idx="158">
                  <c:v>Guyana</c:v>
                </c:pt>
                <c:pt idx="159">
                  <c:v>Macao SAR</c:v>
                </c:pt>
                <c:pt idx="160">
                  <c:v>Montenegro</c:v>
                </c:pt>
                <c:pt idx="161">
                  <c:v>Solomon Islands</c:v>
                </c:pt>
                <c:pt idx="162">
                  <c:v>Suriname</c:v>
                </c:pt>
                <c:pt idx="163">
                  <c:v>Luxembourg</c:v>
                </c:pt>
                <c:pt idx="164">
                  <c:v>Cabo Verde</c:v>
                </c:pt>
                <c:pt idx="165">
                  <c:v>Malta</c:v>
                </c:pt>
                <c:pt idx="166">
                  <c:v>Brunei Darussalam</c:v>
                </c:pt>
                <c:pt idx="167">
                  <c:v>The Bahamas</c:v>
                </c:pt>
                <c:pt idx="168">
                  <c:v>Belize</c:v>
                </c:pt>
                <c:pt idx="169">
                  <c:v>Maldives</c:v>
                </c:pt>
                <c:pt idx="170">
                  <c:v>Iceland</c:v>
                </c:pt>
                <c:pt idx="171">
                  <c:v>Barbados</c:v>
                </c:pt>
                <c:pt idx="172">
                  <c:v>Vanuatu</c:v>
                </c:pt>
                <c:pt idx="173">
                  <c:v>Sгo Tomй and Prнncipe</c:v>
                </c:pt>
                <c:pt idx="174">
                  <c:v>Samoa</c:v>
                </c:pt>
                <c:pt idx="175">
                  <c:v>St, Lucia</c:v>
                </c:pt>
                <c:pt idx="176">
                  <c:v>Kiribati</c:v>
                </c:pt>
                <c:pt idx="177">
                  <c:v>St, Vincent and the Grenadines</c:v>
                </c:pt>
                <c:pt idx="178">
                  <c:v>Grenada</c:v>
                </c:pt>
                <c:pt idx="179">
                  <c:v>Tonga</c:v>
                </c:pt>
                <c:pt idx="180">
                  <c:v>Micronesia</c:v>
                </c:pt>
                <c:pt idx="181">
                  <c:v>Seychelles</c:v>
                </c:pt>
                <c:pt idx="182">
                  <c:v>Antigua and Barbuda</c:v>
                </c:pt>
                <c:pt idx="183">
                  <c:v>Dominica</c:v>
                </c:pt>
                <c:pt idx="184">
                  <c:v>St, Kitts and Nevis</c:v>
                </c:pt>
                <c:pt idx="185">
                  <c:v>Marshall Islands</c:v>
                </c:pt>
                <c:pt idx="186">
                  <c:v>San Marino</c:v>
                </c:pt>
                <c:pt idx="187">
                  <c:v>Palau</c:v>
                </c:pt>
                <c:pt idx="188">
                  <c:v>Tuvalu</c:v>
                </c:pt>
                <c:pt idx="189">
                  <c:v>Kosovo</c:v>
                </c:pt>
              </c:strCache>
            </c:strRef>
          </c:xVal>
          <c:yVal>
            <c:numRef>
              <c:f>Rating!$K$2:$K$192</c:f>
              <c:numCache>
                <c:formatCode>General</c:formatCode>
                <c:ptCount val="191"/>
                <c:pt idx="0">
                  <c:v>1367.82</c:v>
                </c:pt>
                <c:pt idx="1">
                  <c:v>1275.921</c:v>
                </c:pt>
                <c:pt idx="2">
                  <c:v>319.13</c:v>
                </c:pt>
                <c:pt idx="3">
                  <c:v>252.16499999999999</c:v>
                </c:pt>
                <c:pt idx="4">
                  <c:v>202.77699999999999</c:v>
                </c:pt>
                <c:pt idx="5">
                  <c:v>186.19</c:v>
                </c:pt>
                <c:pt idx="6">
                  <c:v>173.93799999999999</c:v>
                </c:pt>
                <c:pt idx="7">
                  <c:v>158.21700000000001</c:v>
                </c:pt>
                <c:pt idx="8">
                  <c:v>143.429</c:v>
                </c:pt>
                <c:pt idx="9">
                  <c:v>127.12</c:v>
                </c:pt>
                <c:pt idx="10">
                  <c:v>119.71299999999999</c:v>
                </c:pt>
                <c:pt idx="11">
                  <c:v>100.149</c:v>
                </c:pt>
                <c:pt idx="12">
                  <c:v>90.727999999999994</c:v>
                </c:pt>
                <c:pt idx="13">
                  <c:v>88.346999999999994</c:v>
                </c:pt>
                <c:pt idx="14">
                  <c:v>86.8</c:v>
                </c:pt>
                <c:pt idx="15">
                  <c:v>81.197999999999993</c:v>
                </c:pt>
                <c:pt idx="16">
                  <c:v>79.301000000000002</c:v>
                </c:pt>
                <c:pt idx="17">
                  <c:v>78.47</c:v>
                </c:pt>
                <c:pt idx="18">
                  <c:v>77.323999999999998</c:v>
                </c:pt>
                <c:pt idx="19">
                  <c:v>68.656999999999996</c:v>
                </c:pt>
                <c:pt idx="20">
                  <c:v>64.596999999999994</c:v>
                </c:pt>
                <c:pt idx="21">
                  <c:v>63.981999999999999</c:v>
                </c:pt>
                <c:pt idx="22">
                  <c:v>60.783000000000001</c:v>
                </c:pt>
                <c:pt idx="23">
                  <c:v>54.058999999999997</c:v>
                </c:pt>
                <c:pt idx="24">
                  <c:v>51.418999999999997</c:v>
                </c:pt>
                <c:pt idx="25">
                  <c:v>50.423999999999999</c:v>
                </c:pt>
                <c:pt idx="26">
                  <c:v>47.661999999999999</c:v>
                </c:pt>
                <c:pt idx="27">
                  <c:v>46.744</c:v>
                </c:pt>
                <c:pt idx="28">
                  <c:v>46.454999999999998</c:v>
                </c:pt>
                <c:pt idx="29">
                  <c:v>43</c:v>
                </c:pt>
                <c:pt idx="30">
                  <c:v>42.76</c:v>
                </c:pt>
                <c:pt idx="31">
                  <c:v>42.67</c:v>
                </c:pt>
                <c:pt idx="32">
                  <c:v>39.113999999999997</c:v>
                </c:pt>
                <c:pt idx="33">
                  <c:v>38.728000000000002</c:v>
                </c:pt>
                <c:pt idx="34">
                  <c:v>38.018000000000001</c:v>
                </c:pt>
                <c:pt idx="35">
                  <c:v>37.289000000000001</c:v>
                </c:pt>
                <c:pt idx="36">
                  <c:v>35.497</c:v>
                </c:pt>
                <c:pt idx="37">
                  <c:v>34.277999999999999</c:v>
                </c:pt>
                <c:pt idx="38">
                  <c:v>33.179000000000002</c:v>
                </c:pt>
                <c:pt idx="39">
                  <c:v>31.279</c:v>
                </c:pt>
                <c:pt idx="40">
                  <c:v>30.809000000000001</c:v>
                </c:pt>
                <c:pt idx="41">
                  <c:v>30.77</c:v>
                </c:pt>
                <c:pt idx="42">
                  <c:v>30.709</c:v>
                </c:pt>
                <c:pt idx="43">
                  <c:v>30.603999999999999</c:v>
                </c:pt>
                <c:pt idx="44">
                  <c:v>30.206</c:v>
                </c:pt>
                <c:pt idx="45">
                  <c:v>28.175000000000001</c:v>
                </c:pt>
                <c:pt idx="46">
                  <c:v>27.46</c:v>
                </c:pt>
                <c:pt idx="47">
                  <c:v>27.216000000000001</c:v>
                </c:pt>
                <c:pt idx="48">
                  <c:v>26.216000000000001</c:v>
                </c:pt>
                <c:pt idx="49">
                  <c:v>25.789000000000001</c:v>
                </c:pt>
                <c:pt idx="50">
                  <c:v>23.614000000000001</c:v>
                </c:pt>
                <c:pt idx="51">
                  <c:v>23.571999999999999</c:v>
                </c:pt>
                <c:pt idx="52">
                  <c:v>23.434000000000001</c:v>
                </c:pt>
                <c:pt idx="53">
                  <c:v>23.11</c:v>
                </c:pt>
                <c:pt idx="54">
                  <c:v>22.544</c:v>
                </c:pt>
                <c:pt idx="55">
                  <c:v>20.963999999999999</c:v>
                </c:pt>
                <c:pt idx="56">
                  <c:v>19.946999999999999</c:v>
                </c:pt>
                <c:pt idx="57">
                  <c:v>17.818999999999999</c:v>
                </c:pt>
                <c:pt idx="58">
                  <c:v>17.603999999999999</c:v>
                </c:pt>
                <c:pt idx="59">
                  <c:v>17.422000000000001</c:v>
                </c:pt>
                <c:pt idx="60">
                  <c:v>17.420000000000002</c:v>
                </c:pt>
                <c:pt idx="61">
                  <c:v>17.116</c:v>
                </c:pt>
                <c:pt idx="62">
                  <c:v>16.864999999999998</c:v>
                </c:pt>
                <c:pt idx="63">
                  <c:v>16.027000000000001</c:v>
                </c:pt>
                <c:pt idx="64">
                  <c:v>15.87</c:v>
                </c:pt>
                <c:pt idx="65">
                  <c:v>15.791</c:v>
                </c:pt>
                <c:pt idx="66">
                  <c:v>15.721</c:v>
                </c:pt>
                <c:pt idx="67">
                  <c:v>15.313000000000001</c:v>
                </c:pt>
                <c:pt idx="68">
                  <c:v>14.54</c:v>
                </c:pt>
                <c:pt idx="69">
                  <c:v>13.778</c:v>
                </c:pt>
                <c:pt idx="70">
                  <c:v>12.044</c:v>
                </c:pt>
                <c:pt idx="71">
                  <c:v>11.384</c:v>
                </c:pt>
                <c:pt idx="72">
                  <c:v>11.284000000000001</c:v>
                </c:pt>
                <c:pt idx="73">
                  <c:v>11.204000000000001</c:v>
                </c:pt>
                <c:pt idx="74">
                  <c:v>11</c:v>
                </c:pt>
                <c:pt idx="75">
                  <c:v>10.997999999999999</c:v>
                </c:pt>
                <c:pt idx="76">
                  <c:v>10.927</c:v>
                </c:pt>
                <c:pt idx="77">
                  <c:v>10.59</c:v>
                </c:pt>
                <c:pt idx="78">
                  <c:v>10.571999999999999</c:v>
                </c:pt>
                <c:pt idx="79">
                  <c:v>10.561999999999999</c:v>
                </c:pt>
                <c:pt idx="80">
                  <c:v>10.512</c:v>
                </c:pt>
                <c:pt idx="81">
                  <c:v>10.401</c:v>
                </c:pt>
                <c:pt idx="82">
                  <c:v>9.8829999999999991</c:v>
                </c:pt>
                <c:pt idx="83">
                  <c:v>9.8770000000000007</c:v>
                </c:pt>
                <c:pt idx="84">
                  <c:v>9.7469999999999999</c:v>
                </c:pt>
                <c:pt idx="85">
                  <c:v>9.468</c:v>
                </c:pt>
                <c:pt idx="86">
                  <c:v>9.3420000000000005</c:v>
                </c:pt>
                <c:pt idx="87">
                  <c:v>9.3019999999999996</c:v>
                </c:pt>
                <c:pt idx="88">
                  <c:v>9.2010000000000005</c:v>
                </c:pt>
                <c:pt idx="89">
                  <c:v>8.5440000000000005</c:v>
                </c:pt>
                <c:pt idx="90">
                  <c:v>8.3019999999999996</c:v>
                </c:pt>
                <c:pt idx="91">
                  <c:v>8.2119999999999997</c:v>
                </c:pt>
                <c:pt idx="92">
                  <c:v>8.14</c:v>
                </c:pt>
                <c:pt idx="93">
                  <c:v>7.9619999999999997</c:v>
                </c:pt>
                <c:pt idx="94">
                  <c:v>7.53</c:v>
                </c:pt>
                <c:pt idx="95">
                  <c:v>7.4160000000000004</c:v>
                </c:pt>
                <c:pt idx="96">
                  <c:v>7.2670000000000003</c:v>
                </c:pt>
                <c:pt idx="97">
                  <c:v>7.202</c:v>
                </c:pt>
                <c:pt idx="98">
                  <c:v>7.1319999999999997</c:v>
                </c:pt>
                <c:pt idx="99">
                  <c:v>7.1150000000000002</c:v>
                </c:pt>
                <c:pt idx="100">
                  <c:v>6.8979999999999997</c:v>
                </c:pt>
                <c:pt idx="101">
                  <c:v>6.657</c:v>
                </c:pt>
                <c:pt idx="102">
                  <c:v>6.5019999999999998</c:v>
                </c:pt>
                <c:pt idx="103">
                  <c:v>6.2590000000000003</c:v>
                </c:pt>
                <c:pt idx="104">
                  <c:v>6.2320000000000002</c:v>
                </c:pt>
                <c:pt idx="105">
                  <c:v>6.1980000000000004</c:v>
                </c:pt>
                <c:pt idx="106">
                  <c:v>6.1070000000000002</c:v>
                </c:pt>
                <c:pt idx="107">
                  <c:v>5.8949999999999996</c:v>
                </c:pt>
                <c:pt idx="108">
                  <c:v>5.6269999999999998</c:v>
                </c:pt>
                <c:pt idx="109">
                  <c:v>5.47</c:v>
                </c:pt>
                <c:pt idx="110">
                  <c:v>5.4509999999999996</c:v>
                </c:pt>
                <c:pt idx="111">
                  <c:v>5.4160000000000004</c:v>
                </c:pt>
                <c:pt idx="112">
                  <c:v>5.3129999999999997</c:v>
                </c:pt>
                <c:pt idx="113">
                  <c:v>5.1559999999999997</c:v>
                </c:pt>
                <c:pt idx="114">
                  <c:v>4.7930000000000001</c:v>
                </c:pt>
                <c:pt idx="115">
                  <c:v>4.7009999999999996</c:v>
                </c:pt>
                <c:pt idx="116">
                  <c:v>4.6100000000000003</c:v>
                </c:pt>
                <c:pt idx="117">
                  <c:v>4.5549999999999997</c:v>
                </c:pt>
                <c:pt idx="118">
                  <c:v>4.51</c:v>
                </c:pt>
                <c:pt idx="119">
                  <c:v>4.274</c:v>
                </c:pt>
                <c:pt idx="120">
                  <c:v>4.2380000000000004</c:v>
                </c:pt>
                <c:pt idx="121">
                  <c:v>4.1870000000000003</c:v>
                </c:pt>
                <c:pt idx="122">
                  <c:v>3.9990000000000001</c:v>
                </c:pt>
                <c:pt idx="123">
                  <c:v>3.9279999999999999</c:v>
                </c:pt>
                <c:pt idx="124">
                  <c:v>3.871</c:v>
                </c:pt>
                <c:pt idx="125">
                  <c:v>3.73</c:v>
                </c:pt>
                <c:pt idx="126">
                  <c:v>3.7170000000000001</c:v>
                </c:pt>
                <c:pt idx="127">
                  <c:v>3.621</c:v>
                </c:pt>
                <c:pt idx="128">
                  <c:v>3.5579999999999998</c:v>
                </c:pt>
                <c:pt idx="129">
                  <c:v>3.5350000000000001</c:v>
                </c:pt>
                <c:pt idx="130">
                  <c:v>3.4039999999999999</c:v>
                </c:pt>
                <c:pt idx="131">
                  <c:v>2.9849999999999999</c:v>
                </c:pt>
                <c:pt idx="132">
                  <c:v>2.9319999999999999</c:v>
                </c:pt>
                <c:pt idx="133">
                  <c:v>2.9260000000000002</c:v>
                </c:pt>
                <c:pt idx="134">
                  <c:v>2.8940000000000001</c:v>
                </c:pt>
                <c:pt idx="135">
                  <c:v>2.7989999999999999</c:v>
                </c:pt>
                <c:pt idx="136">
                  <c:v>2.238</c:v>
                </c:pt>
                <c:pt idx="137">
                  <c:v>2.2349999999999999</c:v>
                </c:pt>
                <c:pt idx="138">
                  <c:v>2.1040000000000001</c:v>
                </c:pt>
                <c:pt idx="139">
                  <c:v>2.069</c:v>
                </c:pt>
                <c:pt idx="140">
                  <c:v>2.0609999999999999</c:v>
                </c:pt>
                <c:pt idx="141">
                  <c:v>2.0009999999999999</c:v>
                </c:pt>
                <c:pt idx="142">
                  <c:v>1.927</c:v>
                </c:pt>
                <c:pt idx="143">
                  <c:v>1.927</c:v>
                </c:pt>
                <c:pt idx="144">
                  <c:v>1.829</c:v>
                </c:pt>
                <c:pt idx="145">
                  <c:v>1.738</c:v>
                </c:pt>
                <c:pt idx="146">
                  <c:v>1.351</c:v>
                </c:pt>
                <c:pt idx="147">
                  <c:v>1.3160000000000001</c:v>
                </c:pt>
                <c:pt idx="148">
                  <c:v>1.268</c:v>
                </c:pt>
                <c:pt idx="149">
                  <c:v>1.2589999999999999</c:v>
                </c:pt>
                <c:pt idx="150">
                  <c:v>1.1459999999999999</c:v>
                </c:pt>
                <c:pt idx="151">
                  <c:v>1.1060000000000001</c:v>
                </c:pt>
                <c:pt idx="152">
                  <c:v>0.93899999999999995</c:v>
                </c:pt>
                <c:pt idx="153">
                  <c:v>0.88600000000000001</c:v>
                </c:pt>
                <c:pt idx="154">
                  <c:v>0.85799999999999998</c:v>
                </c:pt>
                <c:pt idx="155">
                  <c:v>0.77800000000000002</c:v>
                </c:pt>
                <c:pt idx="156">
                  <c:v>0.77600000000000002</c:v>
                </c:pt>
                <c:pt idx="157">
                  <c:v>0.76600000000000001</c:v>
                </c:pt>
                <c:pt idx="158">
                  <c:v>0.76400000000000001</c:v>
                </c:pt>
                <c:pt idx="159">
                  <c:v>0.63600000000000001</c:v>
                </c:pt>
                <c:pt idx="160">
                  <c:v>0.622</c:v>
                </c:pt>
                <c:pt idx="161">
                  <c:v>0.57499999999999996</c:v>
                </c:pt>
                <c:pt idx="162">
                  <c:v>0.55900000000000005</c:v>
                </c:pt>
                <c:pt idx="163">
                  <c:v>0.55000000000000004</c:v>
                </c:pt>
                <c:pt idx="164">
                  <c:v>0.51800000000000002</c:v>
                </c:pt>
                <c:pt idx="165">
                  <c:v>0.42499999999999999</c:v>
                </c:pt>
                <c:pt idx="166">
                  <c:v>0.41199999999999998</c:v>
                </c:pt>
                <c:pt idx="167">
                  <c:v>0.36</c:v>
                </c:pt>
                <c:pt idx="168">
                  <c:v>0.35699999999999998</c:v>
                </c:pt>
                <c:pt idx="169">
                  <c:v>0.34200000000000003</c:v>
                </c:pt>
                <c:pt idx="170">
                  <c:v>0.32900000000000001</c:v>
                </c:pt>
                <c:pt idx="171">
                  <c:v>0.27900000000000003</c:v>
                </c:pt>
                <c:pt idx="172">
                  <c:v>0.26300000000000001</c:v>
                </c:pt>
                <c:pt idx="173">
                  <c:v>0.19800000000000001</c:v>
                </c:pt>
                <c:pt idx="174">
                  <c:v>0.192</c:v>
                </c:pt>
                <c:pt idx="175">
                  <c:v>0.17199999999999999</c:v>
                </c:pt>
                <c:pt idx="176">
                  <c:v>0.112</c:v>
                </c:pt>
                <c:pt idx="177">
                  <c:v>0.11</c:v>
                </c:pt>
                <c:pt idx="178">
                  <c:v>0.106</c:v>
                </c:pt>
                <c:pt idx="179">
                  <c:v>0.104</c:v>
                </c:pt>
                <c:pt idx="180">
                  <c:v>0.104</c:v>
                </c:pt>
                <c:pt idx="181">
                  <c:v>9.0999999999999998E-2</c:v>
                </c:pt>
                <c:pt idx="182">
                  <c:v>8.7999999999999995E-2</c:v>
                </c:pt>
                <c:pt idx="183">
                  <c:v>7.0999999999999994E-2</c:v>
                </c:pt>
                <c:pt idx="184">
                  <c:v>5.5E-2</c:v>
                </c:pt>
                <c:pt idx="185">
                  <c:v>5.3999999999999999E-2</c:v>
                </c:pt>
                <c:pt idx="186">
                  <c:v>3.1E-2</c:v>
                </c:pt>
                <c:pt idx="187">
                  <c:v>1.7999999999999999E-2</c:v>
                </c:pt>
                <c:pt idx="188">
                  <c:v>1.0999999999999999E-2</c:v>
                </c:pt>
              </c:numCache>
            </c:numRef>
          </c:yVal>
          <c:smooth val="0"/>
          <c:extLst>
            <c:ext xmlns:c16="http://schemas.microsoft.com/office/drawing/2014/chart" uri="{C3380CC4-5D6E-409C-BE32-E72D297353CC}">
              <c16:uniqueId val="{00000000-0E7A-B945-9B69-F942D7D28BBE}"/>
            </c:ext>
          </c:extLst>
        </c:ser>
        <c:dLbls>
          <c:showLegendKey val="0"/>
          <c:showVal val="0"/>
          <c:showCatName val="0"/>
          <c:showSerName val="0"/>
          <c:showPercent val="0"/>
          <c:showBubbleSize val="0"/>
        </c:dLbls>
        <c:axId val="607771240"/>
        <c:axId val="607788104"/>
      </c:scatterChart>
      <c:valAx>
        <c:axId val="607771240"/>
        <c:scaling>
          <c:logBase val="10"/>
          <c:orientation val="minMax"/>
        </c:scaling>
        <c:delete val="0"/>
        <c:axPos val="b"/>
        <c:majorTickMark val="out"/>
        <c:minorTickMark val="none"/>
        <c:tickLblPos val="nextTo"/>
        <c:crossAx val="607788104"/>
        <c:crosses val="autoZero"/>
        <c:crossBetween val="midCat"/>
      </c:valAx>
      <c:valAx>
        <c:axId val="607788104"/>
        <c:scaling>
          <c:logBase val="10"/>
          <c:orientation val="minMax"/>
        </c:scaling>
        <c:delete val="0"/>
        <c:axPos val="l"/>
        <c:majorGridlines/>
        <c:numFmt formatCode="General" sourceLinked="1"/>
        <c:majorTickMark val="out"/>
        <c:minorTickMark val="none"/>
        <c:tickLblPos val="nextTo"/>
        <c:crossAx val="607771240"/>
        <c:crosses val="autoZero"/>
        <c:crossBetween val="midCat"/>
      </c:valAx>
    </c:plotArea>
    <c:plotVisOnly val="1"/>
    <c:dispBlanksAs val="gap"/>
    <c:showDLblsOverMax val="0"/>
  </c:chart>
  <c:printSettings>
    <c:headerFooter/>
    <c:pageMargins b="1" l="0.75" r="0.75" t="1"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18"/>
    </mc:Choice>
    <mc:Fallback>
      <c:style val="18"/>
    </mc:Fallback>
  </mc:AlternateContent>
  <c:chart>
    <c:title>
      <c:overlay val="0"/>
    </c:title>
    <c:autoTitleDeleted val="0"/>
    <c:plotArea>
      <c:layout>
        <c:manualLayout>
          <c:layoutTarget val="inner"/>
          <c:xMode val="edge"/>
          <c:yMode val="edge"/>
          <c:x val="0.138702875208781"/>
          <c:y val="0.135512630014859"/>
          <c:w val="0.79485773085182498"/>
          <c:h val="0.742398474336324"/>
        </c:manualLayout>
      </c:layout>
      <c:scatterChart>
        <c:scatterStyle val="lineMarker"/>
        <c:varyColors val="0"/>
        <c:ser>
          <c:idx val="0"/>
          <c:order val="0"/>
          <c:tx>
            <c:strRef>
              <c:f>Rating!$O$1</c:f>
              <c:strCache>
                <c:ptCount val="1"/>
                <c:pt idx="0">
                  <c:v>PPPGDP</c:v>
                </c:pt>
              </c:strCache>
            </c:strRef>
          </c:tx>
          <c:spPr>
            <a:ln w="47625">
              <a:noFill/>
            </a:ln>
          </c:spPr>
          <c:xVal>
            <c:strRef>
              <c:f>Rating!$N$2:$N$192</c:f>
              <c:strCache>
                <c:ptCount val="190"/>
                <c:pt idx="0">
                  <c:v>China</c:v>
                </c:pt>
                <c:pt idx="1">
                  <c:v>United States</c:v>
                </c:pt>
                <c:pt idx="2">
                  <c:v>India</c:v>
                </c:pt>
                <c:pt idx="3">
                  <c:v>Japan</c:v>
                </c:pt>
                <c:pt idx="4">
                  <c:v>Russia</c:v>
                </c:pt>
                <c:pt idx="5">
                  <c:v>Germany</c:v>
                </c:pt>
                <c:pt idx="6">
                  <c:v>Brazil</c:v>
                </c:pt>
                <c:pt idx="7">
                  <c:v>Indonesia</c:v>
                </c:pt>
                <c:pt idx="8">
                  <c:v>United Kingdom</c:v>
                </c:pt>
                <c:pt idx="9">
                  <c:v>France</c:v>
                </c:pt>
                <c:pt idx="10">
                  <c:v>Mexico</c:v>
                </c:pt>
                <c:pt idx="11">
                  <c:v>Italy</c:v>
                </c:pt>
                <c:pt idx="12">
                  <c:v>Korea</c:v>
                </c:pt>
                <c:pt idx="13">
                  <c:v>Saudi Arabia</c:v>
                </c:pt>
                <c:pt idx="14">
                  <c:v>Canada</c:v>
                </c:pt>
                <c:pt idx="15">
                  <c:v>Spain</c:v>
                </c:pt>
                <c:pt idx="16">
                  <c:v>Turkey</c:v>
                </c:pt>
                <c:pt idx="17">
                  <c:v>Islamic Republic of Iran</c:v>
                </c:pt>
                <c:pt idx="18">
                  <c:v>Australia</c:v>
                </c:pt>
                <c:pt idx="19">
                  <c:v>Taiwan Province of China</c:v>
                </c:pt>
                <c:pt idx="20">
                  <c:v>Thailand</c:v>
                </c:pt>
                <c:pt idx="21">
                  <c:v>Nigeria</c:v>
                </c:pt>
                <c:pt idx="22">
                  <c:v>Egypt</c:v>
                </c:pt>
                <c:pt idx="23">
                  <c:v>Poland</c:v>
                </c:pt>
                <c:pt idx="24">
                  <c:v>Pakistan</c:v>
                </c:pt>
                <c:pt idx="25">
                  <c:v>Argentina</c:v>
                </c:pt>
                <c:pt idx="26">
                  <c:v>Netherlands</c:v>
                </c:pt>
                <c:pt idx="27">
                  <c:v>Malaysia</c:v>
                </c:pt>
                <c:pt idx="28">
                  <c:v>South Africa</c:v>
                </c:pt>
                <c:pt idx="29">
                  <c:v>Philippines</c:v>
                </c:pt>
                <c:pt idx="30">
                  <c:v>Colombia</c:v>
                </c:pt>
                <c:pt idx="31">
                  <c:v>United Arab Emirates</c:v>
                </c:pt>
                <c:pt idx="32">
                  <c:v>Algeria</c:v>
                </c:pt>
                <c:pt idx="33">
                  <c:v>Venezuela</c:v>
                </c:pt>
                <c:pt idx="34">
                  <c:v>Iraq</c:v>
                </c:pt>
                <c:pt idx="35">
                  <c:v>Bangladesh</c:v>
                </c:pt>
                <c:pt idx="36">
                  <c:v>Vietnam</c:v>
                </c:pt>
                <c:pt idx="37">
                  <c:v>Belgium</c:v>
                </c:pt>
                <c:pt idx="38">
                  <c:v>Switzerland</c:v>
                </c:pt>
                <c:pt idx="39">
                  <c:v>Singapore</c:v>
                </c:pt>
                <c:pt idx="40">
                  <c:v>Sweden</c:v>
                </c:pt>
                <c:pt idx="41">
                  <c:v>Kazakhstan</c:v>
                </c:pt>
                <c:pt idx="42">
                  <c:v>Chile</c:v>
                </c:pt>
                <c:pt idx="43">
                  <c:v>Hong Kong SAR</c:v>
                </c:pt>
                <c:pt idx="44">
                  <c:v>Austria</c:v>
                </c:pt>
                <c:pt idx="45">
                  <c:v>Romania</c:v>
                </c:pt>
                <c:pt idx="46">
                  <c:v>Peru</c:v>
                </c:pt>
                <c:pt idx="47">
                  <c:v>Ukraine</c:v>
                </c:pt>
                <c:pt idx="48">
                  <c:v>Norway</c:v>
                </c:pt>
                <c:pt idx="49">
                  <c:v>Czech Republic</c:v>
                </c:pt>
                <c:pt idx="50">
                  <c:v>Qatar</c:v>
                </c:pt>
                <c:pt idx="51">
                  <c:v>Greece</c:v>
                </c:pt>
                <c:pt idx="52">
                  <c:v>Kuwait</c:v>
                </c:pt>
                <c:pt idx="53">
                  <c:v>Portugal</c:v>
                </c:pt>
                <c:pt idx="54">
                  <c:v>Israel</c:v>
                </c:pt>
                <c:pt idx="55">
                  <c:v>Myanmar</c:v>
                </c:pt>
                <c:pt idx="56">
                  <c:v>Morocco</c:v>
                </c:pt>
                <c:pt idx="57">
                  <c:v>Denmark</c:v>
                </c:pt>
                <c:pt idx="58">
                  <c:v>Hungary</c:v>
                </c:pt>
                <c:pt idx="59">
                  <c:v>Ireland</c:v>
                </c:pt>
                <c:pt idx="60">
                  <c:v>Finland</c:v>
                </c:pt>
                <c:pt idx="61">
                  <c:v>Sri Lanka</c:v>
                </c:pt>
                <c:pt idx="62">
                  <c:v>Ecuador</c:v>
                </c:pt>
                <c:pt idx="63">
                  <c:v>Angola</c:v>
                </c:pt>
                <c:pt idx="64">
                  <c:v>Belarus</c:v>
                </c:pt>
                <c:pt idx="65">
                  <c:v>Uzbekistan</c:v>
                </c:pt>
                <c:pt idx="66">
                  <c:v>Azerbaijan</c:v>
                </c:pt>
                <c:pt idx="67">
                  <c:v>New Zealand</c:v>
                </c:pt>
                <c:pt idx="68">
                  <c:v>Oman</c:v>
                </c:pt>
                <c:pt idx="69">
                  <c:v>Sudan</c:v>
                </c:pt>
                <c:pt idx="70">
                  <c:v>Slovak Republic</c:v>
                </c:pt>
                <c:pt idx="71">
                  <c:v>Ethiopia</c:v>
                </c:pt>
                <c:pt idx="72">
                  <c:v>Dominican Republic</c:v>
                </c:pt>
                <c:pt idx="73">
                  <c:v>Kenya</c:v>
                </c:pt>
                <c:pt idx="74">
                  <c:v>Bulgaria</c:v>
                </c:pt>
                <c:pt idx="75">
                  <c:v>Puerto Rico</c:v>
                </c:pt>
                <c:pt idx="76">
                  <c:v>Tanzania</c:v>
                </c:pt>
                <c:pt idx="77">
                  <c:v>Tunisia</c:v>
                </c:pt>
                <c:pt idx="78">
                  <c:v>Guatemala</c:v>
                </c:pt>
                <c:pt idx="79">
                  <c:v>Ghana</c:v>
                </c:pt>
                <c:pt idx="80">
                  <c:v>Yemen</c:v>
                </c:pt>
                <c:pt idx="81">
                  <c:v>Libya</c:v>
                </c:pt>
                <c:pt idx="82">
                  <c:v>Serbia</c:v>
                </c:pt>
                <c:pt idx="83">
                  <c:v>Croatia</c:v>
                </c:pt>
                <c:pt idx="84">
                  <c:v>Turkmenistan</c:v>
                </c:pt>
                <c:pt idx="85">
                  <c:v>Panama</c:v>
                </c:pt>
                <c:pt idx="86">
                  <c:v>Lebanon</c:v>
                </c:pt>
                <c:pt idx="87">
                  <c:v>Macao SAR</c:v>
                </c:pt>
                <c:pt idx="88">
                  <c:v>Lithuania</c:v>
                </c:pt>
                <c:pt idx="89">
                  <c:v>Jordan</c:v>
                </c:pt>
                <c:pt idx="90">
                  <c:v>Uganda</c:v>
                </c:pt>
                <c:pt idx="91">
                  <c:v>Cфte d'Ivoire</c:v>
                </c:pt>
                <c:pt idx="92">
                  <c:v>Costa Rica</c:v>
                </c:pt>
                <c:pt idx="93">
                  <c:v>Uruguay</c:v>
                </c:pt>
                <c:pt idx="94">
                  <c:v>Bolivia</c:v>
                </c:pt>
                <c:pt idx="95">
                  <c:v>Cameroon</c:v>
                </c:pt>
                <c:pt idx="96">
                  <c:v>Nepal</c:v>
                </c:pt>
                <c:pt idx="97">
                  <c:v>Bahrain</c:v>
                </c:pt>
                <c:pt idx="98">
                  <c:v>Slovenia</c:v>
                </c:pt>
                <c:pt idx="99">
                  <c:v>Afghanistan</c:v>
                </c:pt>
                <c:pt idx="100">
                  <c:v>Zambia</c:v>
                </c:pt>
                <c:pt idx="101">
                  <c:v>Paraguay</c:v>
                </c:pt>
                <c:pt idx="102">
                  <c:v>Democratic Republic of the Congo</c:v>
                </c:pt>
                <c:pt idx="103">
                  <c:v>Luxembourg</c:v>
                </c:pt>
                <c:pt idx="104">
                  <c:v>El Salvador</c:v>
                </c:pt>
                <c:pt idx="105">
                  <c:v>Cambodia</c:v>
                </c:pt>
                <c:pt idx="106">
                  <c:v>Latvia</c:v>
                </c:pt>
                <c:pt idx="107">
                  <c:v>Trinidad and Tobago</c:v>
                </c:pt>
                <c:pt idx="108">
                  <c:v>Honduras</c:v>
                </c:pt>
                <c:pt idx="109">
                  <c:v>Bosnia and Herzegovina</c:v>
                </c:pt>
                <c:pt idx="110">
                  <c:v>Equatorial Guinea</c:v>
                </c:pt>
                <c:pt idx="111">
                  <c:v>Estonia</c:v>
                </c:pt>
                <c:pt idx="112">
                  <c:v>Mongolia</c:v>
                </c:pt>
                <c:pt idx="113">
                  <c:v>Botswana</c:v>
                </c:pt>
                <c:pt idx="114">
                  <c:v>Lao P,D,R,</c:v>
                </c:pt>
                <c:pt idx="115">
                  <c:v>Georgia</c:v>
                </c:pt>
                <c:pt idx="116">
                  <c:v>Senegal</c:v>
                </c:pt>
                <c:pt idx="117">
                  <c:v>Madagascar</c:v>
                </c:pt>
                <c:pt idx="118">
                  <c:v>Mali</c:v>
                </c:pt>
                <c:pt idx="119">
                  <c:v>Brunei Darussalam</c:v>
                </c:pt>
                <c:pt idx="120">
                  <c:v>Gabon</c:v>
                </c:pt>
                <c:pt idx="121">
                  <c:v>Albania</c:v>
                </c:pt>
                <c:pt idx="122">
                  <c:v>Mozambique</c:v>
                </c:pt>
                <c:pt idx="123">
                  <c:v>Nicaragua</c:v>
                </c:pt>
                <c:pt idx="124">
                  <c:v>Chad</c:v>
                </c:pt>
                <c:pt idx="125">
                  <c:v>Burkina Faso</c:v>
                </c:pt>
                <c:pt idx="126">
                  <c:v>Republic of Congo</c:v>
                </c:pt>
                <c:pt idx="127">
                  <c:v>FYR Macedonia</c:v>
                </c:pt>
                <c:pt idx="128">
                  <c:v>Zimbabwe</c:v>
                </c:pt>
                <c:pt idx="129">
                  <c:v>Cyprus</c:v>
                </c:pt>
                <c:pt idx="130">
                  <c:v>Papua New Guinea</c:v>
                </c:pt>
                <c:pt idx="131">
                  <c:v>Armenia</c:v>
                </c:pt>
                <c:pt idx="132">
                  <c:v>Jamaica</c:v>
                </c:pt>
                <c:pt idx="133">
                  <c:v>Namibia</c:v>
                </c:pt>
                <c:pt idx="134">
                  <c:v>Mauritius</c:v>
                </c:pt>
                <c:pt idx="135">
                  <c:v>South Sudan</c:v>
                </c:pt>
                <c:pt idx="136">
                  <c:v>Tajikistan</c:v>
                </c:pt>
                <c:pt idx="137">
                  <c:v>Benin</c:v>
                </c:pt>
                <c:pt idx="138">
                  <c:v>Malawi</c:v>
                </c:pt>
                <c:pt idx="139">
                  <c:v>Kyrgyz Republic</c:v>
                </c:pt>
                <c:pt idx="140">
                  <c:v>Rwanda</c:v>
                </c:pt>
                <c:pt idx="141">
                  <c:v>Haiti</c:v>
                </c:pt>
                <c:pt idx="142">
                  <c:v>Niger</c:v>
                </c:pt>
                <c:pt idx="143">
                  <c:v>Moldova</c:v>
                </c:pt>
                <c:pt idx="144">
                  <c:v>Kosovo</c:v>
                </c:pt>
                <c:pt idx="145">
                  <c:v>Mauritania</c:v>
                </c:pt>
                <c:pt idx="146">
                  <c:v>Guinea</c:v>
                </c:pt>
                <c:pt idx="147">
                  <c:v>Iceland</c:v>
                </c:pt>
                <c:pt idx="148">
                  <c:v>Malta</c:v>
                </c:pt>
                <c:pt idx="149">
                  <c:v>Sierra Leone</c:v>
                </c:pt>
                <c:pt idx="150">
                  <c:v>Swaziland</c:v>
                </c:pt>
                <c:pt idx="151">
                  <c:v>Togo</c:v>
                </c:pt>
                <c:pt idx="152">
                  <c:v>Montenegro</c:v>
                </c:pt>
                <c:pt idx="153">
                  <c:v>Suriname</c:v>
                </c:pt>
                <c:pt idx="154">
                  <c:v>The Bahamas</c:v>
                </c:pt>
                <c:pt idx="155">
                  <c:v>Eritrea</c:v>
                </c:pt>
                <c:pt idx="156">
                  <c:v>Burundi</c:v>
                </c:pt>
                <c:pt idx="157">
                  <c:v>Fiji</c:v>
                </c:pt>
                <c:pt idx="158">
                  <c:v>Timor-Leste</c:v>
                </c:pt>
                <c:pt idx="159">
                  <c:v>Bhutan</c:v>
                </c:pt>
                <c:pt idx="160">
                  <c:v>Lesotho</c:v>
                </c:pt>
                <c:pt idx="161">
                  <c:v>Guyana</c:v>
                </c:pt>
                <c:pt idx="162">
                  <c:v>Maldives</c:v>
                </c:pt>
                <c:pt idx="163">
                  <c:v>Barbados</c:v>
                </c:pt>
                <c:pt idx="164">
                  <c:v>Liberia</c:v>
                </c:pt>
                <c:pt idx="165">
                  <c:v>Cabo Verde</c:v>
                </c:pt>
                <c:pt idx="166">
                  <c:v>The Gambia</c:v>
                </c:pt>
                <c:pt idx="167">
                  <c:v>Belize</c:v>
                </c:pt>
                <c:pt idx="168">
                  <c:v>Djibouti</c:v>
                </c:pt>
                <c:pt idx="169">
                  <c:v>Central African Republic</c:v>
                </c:pt>
                <c:pt idx="170">
                  <c:v>Guinea-Bissau</c:v>
                </c:pt>
                <c:pt idx="171">
                  <c:v>Seychelles</c:v>
                </c:pt>
                <c:pt idx="172">
                  <c:v>Antigua and Barbuda</c:v>
                </c:pt>
                <c:pt idx="173">
                  <c:v>St, Lucia</c:v>
                </c:pt>
                <c:pt idx="174">
                  <c:v>San Marino</c:v>
                </c:pt>
                <c:pt idx="175">
                  <c:v>Grenada</c:v>
                </c:pt>
                <c:pt idx="176">
                  <c:v>St, Kitts and Nevis</c:v>
                </c:pt>
                <c:pt idx="177">
                  <c:v>Comoros</c:v>
                </c:pt>
                <c:pt idx="178">
                  <c:v>St, Vincent and the Grenadines</c:v>
                </c:pt>
                <c:pt idx="179">
                  <c:v>Solomon Islands</c:v>
                </c:pt>
                <c:pt idx="180">
                  <c:v>Samoa</c:v>
                </c:pt>
                <c:pt idx="181">
                  <c:v>Dominica</c:v>
                </c:pt>
                <c:pt idx="182">
                  <c:v>Vanuatu</c:v>
                </c:pt>
                <c:pt idx="183">
                  <c:v>Sгo Tomй and Prнncipe</c:v>
                </c:pt>
                <c:pt idx="184">
                  <c:v>Tonga</c:v>
                </c:pt>
                <c:pt idx="185">
                  <c:v>Micronesia</c:v>
                </c:pt>
                <c:pt idx="186">
                  <c:v>Palau</c:v>
                </c:pt>
                <c:pt idx="187">
                  <c:v>Kiribati</c:v>
                </c:pt>
                <c:pt idx="188">
                  <c:v>Marshall Islands</c:v>
                </c:pt>
                <c:pt idx="189">
                  <c:v>Tuvalu</c:v>
                </c:pt>
              </c:strCache>
            </c:strRef>
          </c:xVal>
          <c:yVal>
            <c:numRef>
              <c:f>Rating!$O$2:$O$192</c:f>
              <c:numCache>
                <c:formatCode>General</c:formatCode>
                <c:ptCount val="191"/>
                <c:pt idx="0">
                  <c:v>18228.357</c:v>
                </c:pt>
                <c:pt idx="1">
                  <c:v>17393.099999999999</c:v>
                </c:pt>
                <c:pt idx="2">
                  <c:v>7356.7280000000001</c:v>
                </c:pt>
                <c:pt idx="3">
                  <c:v>4766.0150000000003</c:v>
                </c:pt>
                <c:pt idx="4">
                  <c:v>3827.8789999999999</c:v>
                </c:pt>
                <c:pt idx="5">
                  <c:v>3763.2289999999998</c:v>
                </c:pt>
                <c:pt idx="6">
                  <c:v>3291.5430000000001</c:v>
                </c:pt>
                <c:pt idx="7">
                  <c:v>2688.8139999999999</c:v>
                </c:pt>
                <c:pt idx="8">
                  <c:v>2614.5149999999999</c:v>
                </c:pt>
                <c:pt idx="9">
                  <c:v>2604.306</c:v>
                </c:pt>
                <c:pt idx="10">
                  <c:v>2153.3220000000001</c:v>
                </c:pt>
                <c:pt idx="11">
                  <c:v>2135.9470000000001</c:v>
                </c:pt>
                <c:pt idx="12">
                  <c:v>1786.816</c:v>
                </c:pt>
                <c:pt idx="13">
                  <c:v>1614.3879999999999</c:v>
                </c:pt>
                <c:pt idx="14">
                  <c:v>1599.069</c:v>
                </c:pt>
                <c:pt idx="15">
                  <c:v>1551.2860000000001</c:v>
                </c:pt>
                <c:pt idx="16">
                  <c:v>1518.395</c:v>
                </c:pt>
                <c:pt idx="17">
                  <c:v>1358.796</c:v>
                </c:pt>
                <c:pt idx="18">
                  <c:v>1101.559</c:v>
                </c:pt>
                <c:pt idx="19">
                  <c:v>1081.481</c:v>
                </c:pt>
                <c:pt idx="20">
                  <c:v>1068.42</c:v>
                </c:pt>
                <c:pt idx="21">
                  <c:v>1054.309</c:v>
                </c:pt>
                <c:pt idx="22">
                  <c:v>997.33799999999997</c:v>
                </c:pt>
                <c:pt idx="23">
                  <c:v>961.30899999999997</c:v>
                </c:pt>
                <c:pt idx="24">
                  <c:v>885.86900000000003</c:v>
                </c:pt>
                <c:pt idx="25">
                  <c:v>854.47400000000005</c:v>
                </c:pt>
                <c:pt idx="26">
                  <c:v>815.61800000000005</c:v>
                </c:pt>
                <c:pt idx="27">
                  <c:v>770.45100000000002</c:v>
                </c:pt>
                <c:pt idx="28">
                  <c:v>709.21299999999997</c:v>
                </c:pt>
                <c:pt idx="29">
                  <c:v>694.93200000000002</c:v>
                </c:pt>
                <c:pt idx="30">
                  <c:v>640.12199999999996</c:v>
                </c:pt>
                <c:pt idx="31">
                  <c:v>612.82500000000005</c:v>
                </c:pt>
                <c:pt idx="32">
                  <c:v>552.99099999999999</c:v>
                </c:pt>
                <c:pt idx="33">
                  <c:v>542.19899999999996</c:v>
                </c:pt>
                <c:pt idx="34">
                  <c:v>541.07500000000005</c:v>
                </c:pt>
                <c:pt idx="35">
                  <c:v>537.29300000000001</c:v>
                </c:pt>
                <c:pt idx="36">
                  <c:v>513.25</c:v>
                </c:pt>
                <c:pt idx="37">
                  <c:v>482.95100000000002</c:v>
                </c:pt>
                <c:pt idx="38">
                  <c:v>474.12599999999998</c:v>
                </c:pt>
                <c:pt idx="39">
                  <c:v>458.35399999999998</c:v>
                </c:pt>
                <c:pt idx="40">
                  <c:v>450.87</c:v>
                </c:pt>
                <c:pt idx="41">
                  <c:v>448.13</c:v>
                </c:pt>
                <c:pt idx="42">
                  <c:v>410.28699999999998</c:v>
                </c:pt>
                <c:pt idx="43">
                  <c:v>401.65199999999999</c:v>
                </c:pt>
                <c:pt idx="44">
                  <c:v>397.32299999999998</c:v>
                </c:pt>
                <c:pt idx="45">
                  <c:v>395.495</c:v>
                </c:pt>
                <c:pt idx="46">
                  <c:v>373.51900000000001</c:v>
                </c:pt>
                <c:pt idx="47">
                  <c:v>373.40600000000001</c:v>
                </c:pt>
                <c:pt idx="48">
                  <c:v>347.69200000000001</c:v>
                </c:pt>
                <c:pt idx="49">
                  <c:v>319.91899999999998</c:v>
                </c:pt>
                <c:pt idx="50">
                  <c:v>307.01600000000002</c:v>
                </c:pt>
                <c:pt idx="51">
                  <c:v>284.16500000000002</c:v>
                </c:pt>
                <c:pt idx="52">
                  <c:v>283.61799999999999</c:v>
                </c:pt>
                <c:pt idx="53">
                  <c:v>283.12099999999998</c:v>
                </c:pt>
                <c:pt idx="54">
                  <c:v>275.31900000000002</c:v>
                </c:pt>
                <c:pt idx="55">
                  <c:v>262.62</c:v>
                </c:pt>
                <c:pt idx="56">
                  <c:v>259.44600000000003</c:v>
                </c:pt>
                <c:pt idx="57">
                  <c:v>253.529</c:v>
                </c:pt>
                <c:pt idx="58">
                  <c:v>248.898</c:v>
                </c:pt>
                <c:pt idx="59">
                  <c:v>238.994</c:v>
                </c:pt>
                <c:pt idx="60">
                  <c:v>222.077</c:v>
                </c:pt>
                <c:pt idx="61">
                  <c:v>211.05199999999999</c:v>
                </c:pt>
                <c:pt idx="62">
                  <c:v>181.74</c:v>
                </c:pt>
                <c:pt idx="63">
                  <c:v>177.524</c:v>
                </c:pt>
                <c:pt idx="64">
                  <c:v>173.21100000000001</c:v>
                </c:pt>
                <c:pt idx="65">
                  <c:v>172.523</c:v>
                </c:pt>
                <c:pt idx="66">
                  <c:v>166.154</c:v>
                </c:pt>
                <c:pt idx="67">
                  <c:v>161.309</c:v>
                </c:pt>
                <c:pt idx="68">
                  <c:v>160.69900000000001</c:v>
                </c:pt>
                <c:pt idx="69">
                  <c:v>159.298</c:v>
                </c:pt>
                <c:pt idx="70">
                  <c:v>154.06899999999999</c:v>
                </c:pt>
                <c:pt idx="71">
                  <c:v>145.40700000000001</c:v>
                </c:pt>
                <c:pt idx="72">
                  <c:v>138.69200000000001</c:v>
                </c:pt>
                <c:pt idx="73">
                  <c:v>133.20099999999999</c:v>
                </c:pt>
                <c:pt idx="74">
                  <c:v>131.762</c:v>
                </c:pt>
                <c:pt idx="75">
                  <c:v>130.29900000000001</c:v>
                </c:pt>
                <c:pt idx="76">
                  <c:v>128.32499999999999</c:v>
                </c:pt>
                <c:pt idx="77">
                  <c:v>124.873</c:v>
                </c:pt>
                <c:pt idx="78">
                  <c:v>119.89</c:v>
                </c:pt>
                <c:pt idx="79">
                  <c:v>109.878</c:v>
                </c:pt>
                <c:pt idx="80">
                  <c:v>104.14400000000001</c:v>
                </c:pt>
                <c:pt idx="81">
                  <c:v>98.066000000000003</c:v>
                </c:pt>
                <c:pt idx="82">
                  <c:v>95.948999999999998</c:v>
                </c:pt>
                <c:pt idx="83">
                  <c:v>88.849000000000004</c:v>
                </c:pt>
                <c:pt idx="84">
                  <c:v>82.474999999999994</c:v>
                </c:pt>
                <c:pt idx="85">
                  <c:v>81.721999999999994</c:v>
                </c:pt>
                <c:pt idx="86">
                  <c:v>81.525000000000006</c:v>
                </c:pt>
                <c:pt idx="87">
                  <c:v>81.378</c:v>
                </c:pt>
                <c:pt idx="88">
                  <c:v>80.363</c:v>
                </c:pt>
                <c:pt idx="89">
                  <c:v>80.010999999999996</c:v>
                </c:pt>
                <c:pt idx="90">
                  <c:v>75.396000000000001</c:v>
                </c:pt>
                <c:pt idx="91">
                  <c:v>72.59</c:v>
                </c:pt>
                <c:pt idx="92">
                  <c:v>71.61</c:v>
                </c:pt>
                <c:pt idx="93">
                  <c:v>71.421999999999997</c:v>
                </c:pt>
                <c:pt idx="94">
                  <c:v>70.370999999999995</c:v>
                </c:pt>
                <c:pt idx="95">
                  <c:v>68.022000000000006</c:v>
                </c:pt>
                <c:pt idx="96">
                  <c:v>67.613</c:v>
                </c:pt>
                <c:pt idx="97">
                  <c:v>61.710999999999999</c:v>
                </c:pt>
                <c:pt idx="98">
                  <c:v>61.671999999999997</c:v>
                </c:pt>
                <c:pt idx="99">
                  <c:v>60.887</c:v>
                </c:pt>
                <c:pt idx="100">
                  <c:v>59.987000000000002</c:v>
                </c:pt>
                <c:pt idx="101">
                  <c:v>58.682000000000002</c:v>
                </c:pt>
                <c:pt idx="102">
                  <c:v>58.009</c:v>
                </c:pt>
                <c:pt idx="103">
                  <c:v>52.859000000000002</c:v>
                </c:pt>
                <c:pt idx="104">
                  <c:v>50.994999999999997</c:v>
                </c:pt>
                <c:pt idx="105">
                  <c:v>50.258000000000003</c:v>
                </c:pt>
                <c:pt idx="106">
                  <c:v>47.152999999999999</c:v>
                </c:pt>
                <c:pt idx="107">
                  <c:v>44.71</c:v>
                </c:pt>
                <c:pt idx="108">
                  <c:v>39.274999999999999</c:v>
                </c:pt>
                <c:pt idx="109">
                  <c:v>39.087000000000003</c:v>
                </c:pt>
                <c:pt idx="110">
                  <c:v>37.185000000000002</c:v>
                </c:pt>
                <c:pt idx="111">
                  <c:v>36.831000000000003</c:v>
                </c:pt>
                <c:pt idx="112">
                  <c:v>34.954000000000001</c:v>
                </c:pt>
                <c:pt idx="113">
                  <c:v>34.661000000000001</c:v>
                </c:pt>
                <c:pt idx="114">
                  <c:v>34.601999999999997</c:v>
                </c:pt>
                <c:pt idx="115">
                  <c:v>34.348999999999997</c:v>
                </c:pt>
                <c:pt idx="116">
                  <c:v>34.155000000000001</c:v>
                </c:pt>
                <c:pt idx="117">
                  <c:v>34.094000000000001</c:v>
                </c:pt>
                <c:pt idx="118">
                  <c:v>33.328000000000003</c:v>
                </c:pt>
                <c:pt idx="119">
                  <c:v>32.999000000000002</c:v>
                </c:pt>
                <c:pt idx="120">
                  <c:v>32.954000000000001</c:v>
                </c:pt>
                <c:pt idx="121">
                  <c:v>31.440999999999999</c:v>
                </c:pt>
                <c:pt idx="122">
                  <c:v>30.954000000000001</c:v>
                </c:pt>
                <c:pt idx="123">
                  <c:v>29.821999999999999</c:v>
                </c:pt>
                <c:pt idx="124">
                  <c:v>29.68</c:v>
                </c:pt>
                <c:pt idx="125">
                  <c:v>29.433</c:v>
                </c:pt>
                <c:pt idx="126">
                  <c:v>28.395</c:v>
                </c:pt>
                <c:pt idx="127">
                  <c:v>27.768999999999998</c:v>
                </c:pt>
                <c:pt idx="128">
                  <c:v>27.449000000000002</c:v>
                </c:pt>
                <c:pt idx="129">
                  <c:v>27.388999999999999</c:v>
                </c:pt>
                <c:pt idx="130">
                  <c:v>25.029</c:v>
                </c:pt>
                <c:pt idx="131">
                  <c:v>24.388999999999999</c:v>
                </c:pt>
                <c:pt idx="132">
                  <c:v>24.193999999999999</c:v>
                </c:pt>
                <c:pt idx="133">
                  <c:v>24.053999999999998</c:v>
                </c:pt>
                <c:pt idx="134">
                  <c:v>23.559000000000001</c:v>
                </c:pt>
                <c:pt idx="135">
                  <c:v>23.513999999999999</c:v>
                </c:pt>
                <c:pt idx="136">
                  <c:v>22.431999999999999</c:v>
                </c:pt>
                <c:pt idx="137">
                  <c:v>21.623999999999999</c:v>
                </c:pt>
                <c:pt idx="138">
                  <c:v>19.605</c:v>
                </c:pt>
                <c:pt idx="139">
                  <c:v>19.399000000000001</c:v>
                </c:pt>
                <c:pt idx="140">
                  <c:v>18.931000000000001</c:v>
                </c:pt>
                <c:pt idx="141">
                  <c:v>18.405000000000001</c:v>
                </c:pt>
                <c:pt idx="142">
                  <c:v>18.161999999999999</c:v>
                </c:pt>
                <c:pt idx="143">
                  <c:v>17.835999999999999</c:v>
                </c:pt>
                <c:pt idx="144">
                  <c:v>16.687999999999999</c:v>
                </c:pt>
                <c:pt idx="145">
                  <c:v>15.615</c:v>
                </c:pt>
                <c:pt idx="146">
                  <c:v>15.103999999999999</c:v>
                </c:pt>
                <c:pt idx="147">
                  <c:v>14.452</c:v>
                </c:pt>
                <c:pt idx="148">
                  <c:v>14.422000000000001</c:v>
                </c:pt>
                <c:pt idx="149">
                  <c:v>12.619</c:v>
                </c:pt>
                <c:pt idx="150">
                  <c:v>10.576000000000001</c:v>
                </c:pt>
                <c:pt idx="151">
                  <c:v>10.214</c:v>
                </c:pt>
                <c:pt idx="152">
                  <c:v>9.5589999999999993</c:v>
                </c:pt>
                <c:pt idx="153">
                  <c:v>8.9990000000000006</c:v>
                </c:pt>
                <c:pt idx="154">
                  <c:v>8.9789999999999992</c:v>
                </c:pt>
                <c:pt idx="155">
                  <c:v>8.2439999999999998</c:v>
                </c:pt>
                <c:pt idx="156">
                  <c:v>8.0660000000000007</c:v>
                </c:pt>
                <c:pt idx="157">
                  <c:v>7.65</c:v>
                </c:pt>
                <c:pt idx="158">
                  <c:v>5.68</c:v>
                </c:pt>
                <c:pt idx="159">
                  <c:v>5.63</c:v>
                </c:pt>
                <c:pt idx="160">
                  <c:v>5.5830000000000002</c:v>
                </c:pt>
                <c:pt idx="161">
                  <c:v>5.5419999999999998</c:v>
                </c:pt>
                <c:pt idx="162">
                  <c:v>5.0490000000000004</c:v>
                </c:pt>
                <c:pt idx="163">
                  <c:v>4.5730000000000004</c:v>
                </c:pt>
                <c:pt idx="164">
                  <c:v>3.7160000000000002</c:v>
                </c:pt>
                <c:pt idx="165">
                  <c:v>3.3279999999999998</c:v>
                </c:pt>
                <c:pt idx="166">
                  <c:v>3.097</c:v>
                </c:pt>
                <c:pt idx="167">
                  <c:v>2.984</c:v>
                </c:pt>
                <c:pt idx="168">
                  <c:v>2.88</c:v>
                </c:pt>
                <c:pt idx="169">
                  <c:v>2.84</c:v>
                </c:pt>
                <c:pt idx="170">
                  <c:v>2.5350000000000001</c:v>
                </c:pt>
                <c:pt idx="171">
                  <c:v>2.2959999999999998</c:v>
                </c:pt>
                <c:pt idx="172">
                  <c:v>2.0350000000000001</c:v>
                </c:pt>
                <c:pt idx="173">
                  <c:v>1.9570000000000001</c:v>
                </c:pt>
                <c:pt idx="174">
                  <c:v>1.946</c:v>
                </c:pt>
                <c:pt idx="175">
                  <c:v>1.349</c:v>
                </c:pt>
                <c:pt idx="176">
                  <c:v>1.2829999999999999</c:v>
                </c:pt>
                <c:pt idx="177">
                  <c:v>1.1910000000000001</c:v>
                </c:pt>
                <c:pt idx="178">
                  <c:v>1.1830000000000001</c:v>
                </c:pt>
                <c:pt idx="179">
                  <c:v>1.1000000000000001</c:v>
                </c:pt>
                <c:pt idx="180">
                  <c:v>0.97499999999999998</c:v>
                </c:pt>
                <c:pt idx="181">
                  <c:v>0.79500000000000004</c:v>
                </c:pt>
                <c:pt idx="182">
                  <c:v>0.68400000000000005</c:v>
                </c:pt>
                <c:pt idx="183">
                  <c:v>0.627</c:v>
                </c:pt>
                <c:pt idx="184">
                  <c:v>0.51200000000000001</c:v>
                </c:pt>
                <c:pt idx="185">
                  <c:v>0.30399999999999999</c:v>
                </c:pt>
                <c:pt idx="186">
                  <c:v>0.246</c:v>
                </c:pt>
                <c:pt idx="187">
                  <c:v>0.193</c:v>
                </c:pt>
                <c:pt idx="188">
                  <c:v>0.17</c:v>
                </c:pt>
                <c:pt idx="189">
                  <c:v>3.5999999999999997E-2</c:v>
                </c:pt>
              </c:numCache>
            </c:numRef>
          </c:yVal>
          <c:smooth val="0"/>
          <c:extLst>
            <c:ext xmlns:c16="http://schemas.microsoft.com/office/drawing/2014/chart" uri="{C3380CC4-5D6E-409C-BE32-E72D297353CC}">
              <c16:uniqueId val="{00000000-582E-5F46-ACC1-8F048307421E}"/>
            </c:ext>
          </c:extLst>
        </c:ser>
        <c:dLbls>
          <c:showLegendKey val="0"/>
          <c:showVal val="0"/>
          <c:showCatName val="0"/>
          <c:showSerName val="0"/>
          <c:showPercent val="0"/>
          <c:showBubbleSize val="0"/>
        </c:dLbls>
        <c:axId val="763720392"/>
        <c:axId val="763723352"/>
      </c:scatterChart>
      <c:valAx>
        <c:axId val="763720392"/>
        <c:scaling>
          <c:logBase val="10"/>
          <c:orientation val="minMax"/>
        </c:scaling>
        <c:delete val="0"/>
        <c:axPos val="b"/>
        <c:majorTickMark val="out"/>
        <c:minorTickMark val="none"/>
        <c:tickLblPos val="nextTo"/>
        <c:crossAx val="763723352"/>
        <c:crosses val="autoZero"/>
        <c:crossBetween val="midCat"/>
      </c:valAx>
      <c:valAx>
        <c:axId val="763723352"/>
        <c:scaling>
          <c:logBase val="10"/>
          <c:orientation val="minMax"/>
        </c:scaling>
        <c:delete val="0"/>
        <c:axPos val="l"/>
        <c:majorGridlines/>
        <c:numFmt formatCode="General" sourceLinked="1"/>
        <c:majorTickMark val="out"/>
        <c:minorTickMark val="none"/>
        <c:tickLblPos val="nextTo"/>
        <c:crossAx val="763720392"/>
        <c:crosses val="autoZero"/>
        <c:crossBetween val="midCat"/>
      </c:valAx>
    </c:plotArea>
    <c:plotVisOnly val="1"/>
    <c:dispBlanksAs val="gap"/>
    <c:showDLblsOverMax val="0"/>
  </c:chart>
  <c:printSettings>
    <c:headerFooter/>
    <c:pageMargins b="1" l="0.75" r="0.75" t="1"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18"/>
    </mc:Choice>
    <mc:Fallback>
      <c:style val="18"/>
    </mc:Fallback>
  </mc:AlternateContent>
  <c:chart>
    <c:title>
      <c:overlay val="0"/>
    </c:title>
    <c:autoTitleDeleted val="0"/>
    <c:plotArea>
      <c:layout>
        <c:manualLayout>
          <c:layoutTarget val="inner"/>
          <c:xMode val="edge"/>
          <c:yMode val="edge"/>
          <c:x val="0.138702875208781"/>
          <c:y val="0.135512630014859"/>
          <c:w val="0.79485773085182498"/>
          <c:h val="0.742398474336324"/>
        </c:manualLayout>
      </c:layout>
      <c:scatterChart>
        <c:scatterStyle val="lineMarker"/>
        <c:varyColors val="0"/>
        <c:ser>
          <c:idx val="0"/>
          <c:order val="0"/>
          <c:tx>
            <c:strRef>
              <c:f>Rating!$S$1</c:f>
              <c:strCache>
                <c:ptCount val="1"/>
                <c:pt idx="0">
                  <c:v>PPPPC</c:v>
                </c:pt>
              </c:strCache>
            </c:strRef>
          </c:tx>
          <c:spPr>
            <a:ln w="47625">
              <a:noFill/>
            </a:ln>
          </c:spPr>
          <c:xVal>
            <c:strRef>
              <c:f>Rating!$R$2:$R$192</c:f>
              <c:strCache>
                <c:ptCount val="190"/>
                <c:pt idx="0">
                  <c:v>Qatar</c:v>
                </c:pt>
                <c:pt idx="1">
                  <c:v>Macao SAR</c:v>
                </c:pt>
                <c:pt idx="2">
                  <c:v>Luxembourg</c:v>
                </c:pt>
                <c:pt idx="3">
                  <c:v>Singapore</c:v>
                </c:pt>
                <c:pt idx="4">
                  <c:v>Brunei Darussalam</c:v>
                </c:pt>
                <c:pt idx="5">
                  <c:v>Kuwait</c:v>
                </c:pt>
                <c:pt idx="6">
                  <c:v>Norway</c:v>
                </c:pt>
                <c:pt idx="7">
                  <c:v>United Arab Emirates</c:v>
                </c:pt>
                <c:pt idx="8">
                  <c:v>San Marino</c:v>
                </c:pt>
                <c:pt idx="9">
                  <c:v>Switzerland</c:v>
                </c:pt>
                <c:pt idx="10">
                  <c:v>Hong Kong SAR</c:v>
                </c:pt>
                <c:pt idx="11">
                  <c:v>United States</c:v>
                </c:pt>
                <c:pt idx="12">
                  <c:v>Saudi Arabia</c:v>
                </c:pt>
                <c:pt idx="13">
                  <c:v>Ireland</c:v>
                </c:pt>
                <c:pt idx="14">
                  <c:v>Bahrain</c:v>
                </c:pt>
                <c:pt idx="15">
                  <c:v>Netherlands</c:v>
                </c:pt>
                <c:pt idx="16">
                  <c:v>Equatorial Guinea</c:v>
                </c:pt>
                <c:pt idx="17">
                  <c:v>Australia</c:v>
                </c:pt>
                <c:pt idx="18">
                  <c:v>Austria</c:v>
                </c:pt>
                <c:pt idx="19">
                  <c:v>Germany</c:v>
                </c:pt>
                <c:pt idx="20">
                  <c:v>Sweden</c:v>
                </c:pt>
                <c:pt idx="21">
                  <c:v>Taiwan Province of China</c:v>
                </c:pt>
                <c:pt idx="22">
                  <c:v>Denmark</c:v>
                </c:pt>
                <c:pt idx="23">
                  <c:v>Canada</c:v>
                </c:pt>
                <c:pt idx="24">
                  <c:v>Iceland</c:v>
                </c:pt>
                <c:pt idx="25">
                  <c:v>Oman</c:v>
                </c:pt>
                <c:pt idx="26">
                  <c:v>Belgium</c:v>
                </c:pt>
                <c:pt idx="27">
                  <c:v>Finland</c:v>
                </c:pt>
                <c:pt idx="28">
                  <c:v>France</c:v>
                </c:pt>
                <c:pt idx="29">
                  <c:v>United Kingdom</c:v>
                </c:pt>
                <c:pt idx="30">
                  <c:v>Japan</c:v>
                </c:pt>
                <c:pt idx="31">
                  <c:v>Puerto Rico</c:v>
                </c:pt>
                <c:pt idx="32">
                  <c:v>Korea</c:v>
                </c:pt>
                <c:pt idx="33">
                  <c:v>New Zealand</c:v>
                </c:pt>
                <c:pt idx="34">
                  <c:v>Italy</c:v>
                </c:pt>
                <c:pt idx="35">
                  <c:v>Malta</c:v>
                </c:pt>
                <c:pt idx="36">
                  <c:v>Israel</c:v>
                </c:pt>
                <c:pt idx="37">
                  <c:v>Spain</c:v>
                </c:pt>
                <c:pt idx="38">
                  <c:v>Trinidad and Tobago</c:v>
                </c:pt>
                <c:pt idx="39">
                  <c:v>Cyprus</c:v>
                </c:pt>
                <c:pt idx="40">
                  <c:v>Czech Republic</c:v>
                </c:pt>
                <c:pt idx="41">
                  <c:v>Slovenia</c:v>
                </c:pt>
                <c:pt idx="42">
                  <c:v>Slovak Republic</c:v>
                </c:pt>
                <c:pt idx="43">
                  <c:v>Estonia</c:v>
                </c:pt>
                <c:pt idx="44">
                  <c:v>Lithuania</c:v>
                </c:pt>
                <c:pt idx="45">
                  <c:v>Portugal</c:v>
                </c:pt>
                <c:pt idx="46">
                  <c:v>Russia</c:v>
                </c:pt>
                <c:pt idx="47">
                  <c:v>Greece</c:v>
                </c:pt>
                <c:pt idx="48">
                  <c:v>Kazakhstan</c:v>
                </c:pt>
                <c:pt idx="49">
                  <c:v>Poland</c:v>
                </c:pt>
                <c:pt idx="50">
                  <c:v>Hungary</c:v>
                </c:pt>
                <c:pt idx="51">
                  <c:v>Seychelles</c:v>
                </c:pt>
                <c:pt idx="52">
                  <c:v>Malaysia</c:v>
                </c:pt>
                <c:pt idx="53">
                  <c:v>The Bahamas</c:v>
                </c:pt>
                <c:pt idx="54">
                  <c:v>Latvia</c:v>
                </c:pt>
                <c:pt idx="55">
                  <c:v>St, Kitts and Nevis</c:v>
                </c:pt>
                <c:pt idx="56">
                  <c:v>Antigua and Barbuda</c:v>
                </c:pt>
                <c:pt idx="57">
                  <c:v>Chile</c:v>
                </c:pt>
                <c:pt idx="58">
                  <c:v>Uruguay</c:v>
                </c:pt>
                <c:pt idx="59">
                  <c:v>Croatia</c:v>
                </c:pt>
                <c:pt idx="60">
                  <c:v>Panama</c:v>
                </c:pt>
                <c:pt idx="61">
                  <c:v>Argentina</c:v>
                </c:pt>
                <c:pt idx="62">
                  <c:v>Romania</c:v>
                </c:pt>
                <c:pt idx="63">
                  <c:v>Turkey</c:v>
                </c:pt>
                <c:pt idx="64">
                  <c:v>Mauritius</c:v>
                </c:pt>
                <c:pt idx="65">
                  <c:v>Bulgaria</c:v>
                </c:pt>
                <c:pt idx="66">
                  <c:v>Belarus</c:v>
                </c:pt>
                <c:pt idx="67">
                  <c:v>Lebanon</c:v>
                </c:pt>
                <c:pt idx="68">
                  <c:v>Gabon</c:v>
                </c:pt>
                <c:pt idx="69">
                  <c:v>Mexico</c:v>
                </c:pt>
                <c:pt idx="70">
                  <c:v>Venezuela</c:v>
                </c:pt>
                <c:pt idx="71">
                  <c:v>Azerbaijan</c:v>
                </c:pt>
                <c:pt idx="72">
                  <c:v>Islamic Republic of Iran</c:v>
                </c:pt>
                <c:pt idx="73">
                  <c:v>Botswana</c:v>
                </c:pt>
                <c:pt idx="74">
                  <c:v>Barbados</c:v>
                </c:pt>
                <c:pt idx="75">
                  <c:v>Brazil</c:v>
                </c:pt>
                <c:pt idx="76">
                  <c:v>Suriname</c:v>
                </c:pt>
                <c:pt idx="77">
                  <c:v>Iraq</c:v>
                </c:pt>
                <c:pt idx="78">
                  <c:v>Libya</c:v>
                </c:pt>
                <c:pt idx="79">
                  <c:v>Thailand</c:v>
                </c:pt>
                <c:pt idx="80">
                  <c:v>Turkmenistan</c:v>
                </c:pt>
                <c:pt idx="81">
                  <c:v>Montenegro</c:v>
                </c:pt>
                <c:pt idx="82">
                  <c:v>Costa Rica</c:v>
                </c:pt>
                <c:pt idx="83">
                  <c:v>Maldives</c:v>
                </c:pt>
                <c:pt idx="84">
                  <c:v>Algeria</c:v>
                </c:pt>
                <c:pt idx="85">
                  <c:v>Dominican Republic</c:v>
                </c:pt>
                <c:pt idx="86">
                  <c:v>Palau</c:v>
                </c:pt>
                <c:pt idx="87">
                  <c:v>Serbia</c:v>
                </c:pt>
                <c:pt idx="88">
                  <c:v>Colombia</c:v>
                </c:pt>
                <c:pt idx="89">
                  <c:v>FYR Macedonia</c:v>
                </c:pt>
                <c:pt idx="90">
                  <c:v>China</c:v>
                </c:pt>
                <c:pt idx="91">
                  <c:v>South Africa</c:v>
                </c:pt>
                <c:pt idx="92">
                  <c:v>Grenada</c:v>
                </c:pt>
                <c:pt idx="93">
                  <c:v>Peru</c:v>
                </c:pt>
                <c:pt idx="94">
                  <c:v>Mongolia</c:v>
                </c:pt>
                <c:pt idx="95">
                  <c:v>Egypt</c:v>
                </c:pt>
                <c:pt idx="96">
                  <c:v>St, Lucia</c:v>
                </c:pt>
                <c:pt idx="97">
                  <c:v>Tunisia</c:v>
                </c:pt>
                <c:pt idx="98">
                  <c:v>Ecuador</c:v>
                </c:pt>
                <c:pt idx="99">
                  <c:v>Dominica</c:v>
                </c:pt>
                <c:pt idx="100">
                  <c:v>Albania</c:v>
                </c:pt>
                <c:pt idx="101">
                  <c:v>Jordan</c:v>
                </c:pt>
                <c:pt idx="102">
                  <c:v>St, Vincent and the Grenadines</c:v>
                </c:pt>
                <c:pt idx="103">
                  <c:v>Namibia</c:v>
                </c:pt>
                <c:pt idx="104">
                  <c:v>Indonesia</c:v>
                </c:pt>
                <c:pt idx="105">
                  <c:v>Bosnia and Herzegovina</c:v>
                </c:pt>
                <c:pt idx="106">
                  <c:v>Sri Lanka</c:v>
                </c:pt>
                <c:pt idx="107">
                  <c:v>Swaziland</c:v>
                </c:pt>
                <c:pt idx="108">
                  <c:v>Georgia</c:v>
                </c:pt>
                <c:pt idx="109">
                  <c:v>Paraguay</c:v>
                </c:pt>
                <c:pt idx="110">
                  <c:v>Ukraine</c:v>
                </c:pt>
                <c:pt idx="111">
                  <c:v>Jamaica</c:v>
                </c:pt>
                <c:pt idx="112">
                  <c:v>Fiji</c:v>
                </c:pt>
                <c:pt idx="113">
                  <c:v>Belize</c:v>
                </c:pt>
                <c:pt idx="114">
                  <c:v>El Salvador</c:v>
                </c:pt>
                <c:pt idx="115">
                  <c:v>Armenia</c:v>
                </c:pt>
                <c:pt idx="116">
                  <c:v>Morocco</c:v>
                </c:pt>
                <c:pt idx="117">
                  <c:v>Guatemala</c:v>
                </c:pt>
                <c:pt idx="118">
                  <c:v>Bhutan</c:v>
                </c:pt>
                <c:pt idx="119">
                  <c:v>Guyana</c:v>
                </c:pt>
                <c:pt idx="120">
                  <c:v>Philippines</c:v>
                </c:pt>
                <c:pt idx="121">
                  <c:v>Angola</c:v>
                </c:pt>
                <c:pt idx="122">
                  <c:v>Bolivia</c:v>
                </c:pt>
                <c:pt idx="123">
                  <c:v>Republic of Congo</c:v>
                </c:pt>
                <c:pt idx="124">
                  <c:v>Cabo Verde</c:v>
                </c:pt>
                <c:pt idx="125">
                  <c:v>Nigeria</c:v>
                </c:pt>
                <c:pt idx="126">
                  <c:v>India</c:v>
                </c:pt>
                <c:pt idx="127">
                  <c:v>Vietnam</c:v>
                </c:pt>
                <c:pt idx="128">
                  <c:v>Uzbekistan</c:v>
                </c:pt>
                <c:pt idx="129">
                  <c:v>Myanmar</c:v>
                </c:pt>
                <c:pt idx="130">
                  <c:v>Samoa</c:v>
                </c:pt>
                <c:pt idx="131">
                  <c:v>Lao P,D,R,</c:v>
                </c:pt>
                <c:pt idx="132">
                  <c:v>Moldova</c:v>
                </c:pt>
                <c:pt idx="133">
                  <c:v>Timor-Leste</c:v>
                </c:pt>
                <c:pt idx="134">
                  <c:v>Honduras</c:v>
                </c:pt>
                <c:pt idx="135">
                  <c:v>Tonga</c:v>
                </c:pt>
                <c:pt idx="136">
                  <c:v>Nicaragua</c:v>
                </c:pt>
                <c:pt idx="137">
                  <c:v>Pakistan</c:v>
                </c:pt>
                <c:pt idx="138">
                  <c:v>Mauritania</c:v>
                </c:pt>
                <c:pt idx="139">
                  <c:v>Sudan</c:v>
                </c:pt>
                <c:pt idx="140">
                  <c:v>Ghana</c:v>
                </c:pt>
                <c:pt idx="141">
                  <c:v>Zambia</c:v>
                </c:pt>
                <c:pt idx="142">
                  <c:v>Yemen</c:v>
                </c:pt>
                <c:pt idx="143">
                  <c:v>Bangladesh</c:v>
                </c:pt>
                <c:pt idx="144">
                  <c:v>Papua New Guinea</c:v>
                </c:pt>
                <c:pt idx="145">
                  <c:v>Kyrgyz Republic</c:v>
                </c:pt>
                <c:pt idx="146">
                  <c:v>Tuvalu</c:v>
                </c:pt>
                <c:pt idx="147">
                  <c:v>Cambodia</c:v>
                </c:pt>
                <c:pt idx="148">
                  <c:v>Sгo Tomй and Prнncipe</c:v>
                </c:pt>
                <c:pt idx="149">
                  <c:v>Marshall Islands</c:v>
                </c:pt>
                <c:pt idx="150">
                  <c:v>Cфte d'Ivoire</c:v>
                </c:pt>
                <c:pt idx="151">
                  <c:v>Kenya</c:v>
                </c:pt>
                <c:pt idx="152">
                  <c:v>Djibouti</c:v>
                </c:pt>
                <c:pt idx="153">
                  <c:v>Cameroon</c:v>
                </c:pt>
                <c:pt idx="154">
                  <c:v>Micronesia</c:v>
                </c:pt>
                <c:pt idx="155">
                  <c:v>Lesotho</c:v>
                </c:pt>
                <c:pt idx="156">
                  <c:v>Tanzania</c:v>
                </c:pt>
                <c:pt idx="157">
                  <c:v>Tajikistan</c:v>
                </c:pt>
                <c:pt idx="158">
                  <c:v>Chad</c:v>
                </c:pt>
                <c:pt idx="159">
                  <c:v>Vanuatu</c:v>
                </c:pt>
                <c:pt idx="160">
                  <c:v>Nepal</c:v>
                </c:pt>
                <c:pt idx="161">
                  <c:v>Senegal</c:v>
                </c:pt>
                <c:pt idx="162">
                  <c:v>Mali</c:v>
                </c:pt>
                <c:pt idx="163">
                  <c:v>South Sudan</c:v>
                </c:pt>
                <c:pt idx="164">
                  <c:v>Benin</c:v>
                </c:pt>
                <c:pt idx="165">
                  <c:v>Sierra Leone</c:v>
                </c:pt>
                <c:pt idx="166">
                  <c:v>Zimbabwe</c:v>
                </c:pt>
                <c:pt idx="167">
                  <c:v>Uganda</c:v>
                </c:pt>
                <c:pt idx="168">
                  <c:v>Afghanistan</c:v>
                </c:pt>
                <c:pt idx="169">
                  <c:v>Solomon Islands</c:v>
                </c:pt>
                <c:pt idx="170">
                  <c:v>Haiti</c:v>
                </c:pt>
                <c:pt idx="171">
                  <c:v>Kiribati</c:v>
                </c:pt>
                <c:pt idx="172">
                  <c:v>Rwanda</c:v>
                </c:pt>
                <c:pt idx="173">
                  <c:v>Burkina Faso</c:v>
                </c:pt>
                <c:pt idx="174">
                  <c:v>Ethiopia</c:v>
                </c:pt>
                <c:pt idx="175">
                  <c:v>The Gambia</c:v>
                </c:pt>
                <c:pt idx="176">
                  <c:v>Comoros</c:v>
                </c:pt>
                <c:pt idx="177">
                  <c:v>Guinea-Bissau</c:v>
                </c:pt>
                <c:pt idx="178">
                  <c:v>Madagascar</c:v>
                </c:pt>
                <c:pt idx="179">
                  <c:v>Togo</c:v>
                </c:pt>
                <c:pt idx="180">
                  <c:v>Eritrea</c:v>
                </c:pt>
                <c:pt idx="181">
                  <c:v>Guinea</c:v>
                </c:pt>
                <c:pt idx="182">
                  <c:v>Mozambique</c:v>
                </c:pt>
                <c:pt idx="183">
                  <c:v>Malawi</c:v>
                </c:pt>
                <c:pt idx="184">
                  <c:v>Niger</c:v>
                </c:pt>
                <c:pt idx="185">
                  <c:v>Liberia</c:v>
                </c:pt>
                <c:pt idx="186">
                  <c:v>Burundi</c:v>
                </c:pt>
                <c:pt idx="187">
                  <c:v>Democratic Republic of the Congo</c:v>
                </c:pt>
                <c:pt idx="188">
                  <c:v>Central African Republic</c:v>
                </c:pt>
                <c:pt idx="189">
                  <c:v>Kosovo</c:v>
                </c:pt>
              </c:strCache>
            </c:strRef>
          </c:xVal>
          <c:yVal>
            <c:numRef>
              <c:f>Rating!$S$2:$S$192</c:f>
              <c:numCache>
                <c:formatCode>General</c:formatCode>
                <c:ptCount val="191"/>
                <c:pt idx="0">
                  <c:v>137340.65599999999</c:v>
                </c:pt>
                <c:pt idx="1">
                  <c:v>127912.879</c:v>
                </c:pt>
                <c:pt idx="2">
                  <c:v>96163.111000000004</c:v>
                </c:pt>
                <c:pt idx="3">
                  <c:v>83798.429000000004</c:v>
                </c:pt>
                <c:pt idx="4">
                  <c:v>80114.769</c:v>
                </c:pt>
                <c:pt idx="5">
                  <c:v>70930.828999999998</c:v>
                </c:pt>
                <c:pt idx="6">
                  <c:v>67428.539999999994</c:v>
                </c:pt>
                <c:pt idx="7">
                  <c:v>65882.964000000007</c:v>
                </c:pt>
                <c:pt idx="8">
                  <c:v>61919.188000000002</c:v>
                </c:pt>
                <c:pt idx="9">
                  <c:v>58246.438000000002</c:v>
                </c:pt>
                <c:pt idx="10">
                  <c:v>55274.495000000003</c:v>
                </c:pt>
                <c:pt idx="11">
                  <c:v>54501.584999999999</c:v>
                </c:pt>
                <c:pt idx="12">
                  <c:v>52465.665999999997</c:v>
                </c:pt>
                <c:pt idx="13">
                  <c:v>51846.955000000002</c:v>
                </c:pt>
                <c:pt idx="14">
                  <c:v>48661.362999999998</c:v>
                </c:pt>
                <c:pt idx="15">
                  <c:v>48361.593999999997</c:v>
                </c:pt>
                <c:pt idx="16">
                  <c:v>47792.512999999999</c:v>
                </c:pt>
                <c:pt idx="17">
                  <c:v>46648.161999999997</c:v>
                </c:pt>
                <c:pt idx="18">
                  <c:v>46503.563000000002</c:v>
                </c:pt>
                <c:pt idx="19">
                  <c:v>46346.588000000003</c:v>
                </c:pt>
                <c:pt idx="20">
                  <c:v>46255.624000000003</c:v>
                </c:pt>
                <c:pt idx="21">
                  <c:v>46150.586000000003</c:v>
                </c:pt>
                <c:pt idx="22">
                  <c:v>45053.885999999999</c:v>
                </c:pt>
                <c:pt idx="23">
                  <c:v>45048.59</c:v>
                </c:pt>
                <c:pt idx="24">
                  <c:v>43912.868000000002</c:v>
                </c:pt>
                <c:pt idx="25">
                  <c:v>43236.917000000001</c:v>
                </c:pt>
                <c:pt idx="26">
                  <c:v>43105.222000000002</c:v>
                </c:pt>
                <c:pt idx="27">
                  <c:v>40738.612999999998</c:v>
                </c:pt>
                <c:pt idx="28">
                  <c:v>40703.673999999999</c:v>
                </c:pt>
                <c:pt idx="29">
                  <c:v>40474.243000000002</c:v>
                </c:pt>
                <c:pt idx="30">
                  <c:v>37492.400999999998</c:v>
                </c:pt>
                <c:pt idx="31">
                  <c:v>36860.794999999998</c:v>
                </c:pt>
                <c:pt idx="32">
                  <c:v>35435.857000000004</c:v>
                </c:pt>
                <c:pt idx="33">
                  <c:v>35416.726000000002</c:v>
                </c:pt>
                <c:pt idx="34">
                  <c:v>35140.728999999999</c:v>
                </c:pt>
                <c:pt idx="35">
                  <c:v>33903.428</c:v>
                </c:pt>
                <c:pt idx="36">
                  <c:v>33526.144999999997</c:v>
                </c:pt>
                <c:pt idx="37">
                  <c:v>33393.222999999998</c:v>
                </c:pt>
                <c:pt idx="38">
                  <c:v>33097.533000000003</c:v>
                </c:pt>
                <c:pt idx="39">
                  <c:v>31921.556</c:v>
                </c:pt>
                <c:pt idx="40">
                  <c:v>30432.452000000001</c:v>
                </c:pt>
                <c:pt idx="41">
                  <c:v>29922.312000000002</c:v>
                </c:pt>
                <c:pt idx="42">
                  <c:v>28446.755000000001</c:v>
                </c:pt>
                <c:pt idx="43">
                  <c:v>27991.261999999999</c:v>
                </c:pt>
                <c:pt idx="44">
                  <c:v>27405.56</c:v>
                </c:pt>
                <c:pt idx="45">
                  <c:v>27220.319</c:v>
                </c:pt>
                <c:pt idx="46">
                  <c:v>26688.241999999998</c:v>
                </c:pt>
                <c:pt idx="47">
                  <c:v>26006.226999999999</c:v>
                </c:pt>
                <c:pt idx="48">
                  <c:v>25722.258999999998</c:v>
                </c:pt>
                <c:pt idx="49">
                  <c:v>25285.733</c:v>
                </c:pt>
                <c:pt idx="50">
                  <c:v>25199.780999999999</c:v>
                </c:pt>
                <c:pt idx="51">
                  <c:v>25134.542000000001</c:v>
                </c:pt>
                <c:pt idx="52">
                  <c:v>25089.184000000001</c:v>
                </c:pt>
                <c:pt idx="53">
                  <c:v>24930.03</c:v>
                </c:pt>
                <c:pt idx="54">
                  <c:v>23558.981</c:v>
                </c:pt>
                <c:pt idx="55">
                  <c:v>23343.249</c:v>
                </c:pt>
                <c:pt idx="56">
                  <c:v>23028.22</c:v>
                </c:pt>
                <c:pt idx="57">
                  <c:v>23025.206999999999</c:v>
                </c:pt>
                <c:pt idx="58">
                  <c:v>20980.514999999999</c:v>
                </c:pt>
                <c:pt idx="59">
                  <c:v>20964.764999999999</c:v>
                </c:pt>
                <c:pt idx="60">
                  <c:v>20806.258000000002</c:v>
                </c:pt>
                <c:pt idx="61">
                  <c:v>20025.403999999999</c:v>
                </c:pt>
                <c:pt idx="62">
                  <c:v>19826.995999999999</c:v>
                </c:pt>
                <c:pt idx="63">
                  <c:v>19636.781999999999</c:v>
                </c:pt>
                <c:pt idx="64">
                  <c:v>18713.223999999998</c:v>
                </c:pt>
                <c:pt idx="65">
                  <c:v>18294.721000000001</c:v>
                </c:pt>
                <c:pt idx="66">
                  <c:v>18294.351999999999</c:v>
                </c:pt>
                <c:pt idx="67">
                  <c:v>18075.331999999999</c:v>
                </c:pt>
                <c:pt idx="68">
                  <c:v>18019.521000000001</c:v>
                </c:pt>
                <c:pt idx="69">
                  <c:v>17987.34</c:v>
                </c:pt>
                <c:pt idx="70">
                  <c:v>17949.870999999999</c:v>
                </c:pt>
                <c:pt idx="71">
                  <c:v>17785.188999999998</c:v>
                </c:pt>
                <c:pt idx="72">
                  <c:v>17316.077000000001</c:v>
                </c:pt>
                <c:pt idx="73">
                  <c:v>16475.082999999999</c:v>
                </c:pt>
                <c:pt idx="74">
                  <c:v>16385.081999999999</c:v>
                </c:pt>
                <c:pt idx="75">
                  <c:v>16232.334000000001</c:v>
                </c:pt>
                <c:pt idx="76">
                  <c:v>16105.297</c:v>
                </c:pt>
                <c:pt idx="77">
                  <c:v>15784.73</c:v>
                </c:pt>
                <c:pt idx="78">
                  <c:v>15667.973</c:v>
                </c:pt>
                <c:pt idx="79">
                  <c:v>15561.816999999999</c:v>
                </c:pt>
                <c:pt idx="80">
                  <c:v>15521.91</c:v>
                </c:pt>
                <c:pt idx="81">
                  <c:v>15373.094999999999</c:v>
                </c:pt>
                <c:pt idx="82">
                  <c:v>14941.714</c:v>
                </c:pt>
                <c:pt idx="83">
                  <c:v>14760.099</c:v>
                </c:pt>
                <c:pt idx="84">
                  <c:v>14137.94</c:v>
                </c:pt>
                <c:pt idx="85">
                  <c:v>14032.674000000001</c:v>
                </c:pt>
                <c:pt idx="86">
                  <c:v>13897.71</c:v>
                </c:pt>
                <c:pt idx="87">
                  <c:v>13453.666999999999</c:v>
                </c:pt>
                <c:pt idx="88">
                  <c:v>13430.453</c:v>
                </c:pt>
                <c:pt idx="89">
                  <c:v>13420.236999999999</c:v>
                </c:pt>
                <c:pt idx="90">
                  <c:v>13326.575999999999</c:v>
                </c:pt>
                <c:pt idx="91">
                  <c:v>13119.242</c:v>
                </c:pt>
                <c:pt idx="92">
                  <c:v>12688.191999999999</c:v>
                </c:pt>
                <c:pt idx="93">
                  <c:v>12123.661</c:v>
                </c:pt>
                <c:pt idx="94">
                  <c:v>11947.931</c:v>
                </c:pt>
                <c:pt idx="95">
                  <c:v>11490.07</c:v>
                </c:pt>
                <c:pt idx="96">
                  <c:v>11388.512000000001</c:v>
                </c:pt>
                <c:pt idx="97">
                  <c:v>11354.456</c:v>
                </c:pt>
                <c:pt idx="98">
                  <c:v>11339.302</c:v>
                </c:pt>
                <c:pt idx="99">
                  <c:v>11241.934999999999</c:v>
                </c:pt>
                <c:pt idx="100">
                  <c:v>10865.589</c:v>
                </c:pt>
                <c:pt idx="101">
                  <c:v>10788.84</c:v>
                </c:pt>
                <c:pt idx="102">
                  <c:v>10762.867</c:v>
                </c:pt>
                <c:pt idx="103">
                  <c:v>10748.314</c:v>
                </c:pt>
                <c:pt idx="104">
                  <c:v>10662.924000000001</c:v>
                </c:pt>
                <c:pt idx="105">
                  <c:v>10097.606</c:v>
                </c:pt>
                <c:pt idx="106">
                  <c:v>10067.248</c:v>
                </c:pt>
                <c:pt idx="107">
                  <c:v>9565.2240000000002</c:v>
                </c:pt>
                <c:pt idx="108">
                  <c:v>9210.1550000000007</c:v>
                </c:pt>
                <c:pt idx="109">
                  <c:v>8814.723</c:v>
                </c:pt>
                <c:pt idx="110">
                  <c:v>8732.652</c:v>
                </c:pt>
                <c:pt idx="111">
                  <c:v>8643.9179999999997</c:v>
                </c:pt>
                <c:pt idx="112">
                  <c:v>8629.3819999999996</c:v>
                </c:pt>
                <c:pt idx="113">
                  <c:v>8361.0409999999993</c:v>
                </c:pt>
                <c:pt idx="114">
                  <c:v>8350.39</c:v>
                </c:pt>
                <c:pt idx="115">
                  <c:v>8169.9840000000004</c:v>
                </c:pt>
                <c:pt idx="116">
                  <c:v>7819.5910000000003</c:v>
                </c:pt>
                <c:pt idx="117">
                  <c:v>7554.7079999999996</c:v>
                </c:pt>
                <c:pt idx="118">
                  <c:v>7348.0619999999999</c:v>
                </c:pt>
                <c:pt idx="119">
                  <c:v>7253.6729999999998</c:v>
                </c:pt>
                <c:pt idx="120">
                  <c:v>6938.9759999999997</c:v>
                </c:pt>
                <c:pt idx="121">
                  <c:v>6883.7209999999995</c:v>
                </c:pt>
                <c:pt idx="122">
                  <c:v>6662.7240000000002</c:v>
                </c:pt>
                <c:pt idx="123">
                  <c:v>6643.3710000000001</c:v>
                </c:pt>
                <c:pt idx="124">
                  <c:v>6419.3850000000002</c:v>
                </c:pt>
                <c:pt idx="125">
                  <c:v>6061.4210000000003</c:v>
                </c:pt>
                <c:pt idx="126">
                  <c:v>5765.82</c:v>
                </c:pt>
                <c:pt idx="127">
                  <c:v>5657.0150000000003</c:v>
                </c:pt>
                <c:pt idx="128">
                  <c:v>5637.277</c:v>
                </c:pt>
                <c:pt idx="129">
                  <c:v>5107.4089999999997</c:v>
                </c:pt>
                <c:pt idx="130">
                  <c:v>5084.277</c:v>
                </c:pt>
                <c:pt idx="131">
                  <c:v>5015.933</c:v>
                </c:pt>
                <c:pt idx="132">
                  <c:v>5013.3149999999996</c:v>
                </c:pt>
                <c:pt idx="133">
                  <c:v>4957.8549999999996</c:v>
                </c:pt>
                <c:pt idx="134">
                  <c:v>4933.0469999999996</c:v>
                </c:pt>
                <c:pt idx="135">
                  <c:v>4926.1760000000004</c:v>
                </c:pt>
                <c:pt idx="136">
                  <c:v>4811.4059999999999</c:v>
                </c:pt>
                <c:pt idx="137">
                  <c:v>4757.8739999999998</c:v>
                </c:pt>
                <c:pt idx="138">
                  <c:v>4311.8090000000002</c:v>
                </c:pt>
                <c:pt idx="139">
                  <c:v>4271.9399999999996</c:v>
                </c:pt>
                <c:pt idx="140">
                  <c:v>4191.2299999999996</c:v>
                </c:pt>
                <c:pt idx="141">
                  <c:v>3815.71</c:v>
                </c:pt>
                <c:pt idx="142">
                  <c:v>3792.5839999999998</c:v>
                </c:pt>
                <c:pt idx="143">
                  <c:v>3395.9119999999998</c:v>
                </c:pt>
                <c:pt idx="144">
                  <c:v>3323.991</c:v>
                </c:pt>
                <c:pt idx="145">
                  <c:v>3290.7</c:v>
                </c:pt>
                <c:pt idx="146">
                  <c:v>3289.96</c:v>
                </c:pt>
                <c:pt idx="147">
                  <c:v>3282.0189999999998</c:v>
                </c:pt>
                <c:pt idx="148">
                  <c:v>3168.692</c:v>
                </c:pt>
                <c:pt idx="149">
                  <c:v>3166.0509999999999</c:v>
                </c:pt>
                <c:pt idx="150">
                  <c:v>3141.0650000000001</c:v>
                </c:pt>
                <c:pt idx="151">
                  <c:v>3097.701</c:v>
                </c:pt>
                <c:pt idx="152">
                  <c:v>3065.7820000000002</c:v>
                </c:pt>
                <c:pt idx="153">
                  <c:v>3017.32</c:v>
                </c:pt>
                <c:pt idx="154">
                  <c:v>2931.6219999999998</c:v>
                </c:pt>
                <c:pt idx="155">
                  <c:v>2896.7260000000001</c:v>
                </c:pt>
                <c:pt idx="156">
                  <c:v>2745.2629999999999</c:v>
                </c:pt>
                <c:pt idx="157">
                  <c:v>2701.855</c:v>
                </c:pt>
                <c:pt idx="158">
                  <c:v>2630.2809999999999</c:v>
                </c:pt>
                <c:pt idx="159">
                  <c:v>2606.5859999999998</c:v>
                </c:pt>
                <c:pt idx="160">
                  <c:v>2399.7739999999999</c:v>
                </c:pt>
                <c:pt idx="161">
                  <c:v>2349.1320000000001</c:v>
                </c:pt>
                <c:pt idx="162">
                  <c:v>2110.6149999999998</c:v>
                </c:pt>
                <c:pt idx="163">
                  <c:v>2065.4749999999999</c:v>
                </c:pt>
                <c:pt idx="164">
                  <c:v>2041.877</c:v>
                </c:pt>
                <c:pt idx="165">
                  <c:v>2024.761</c:v>
                </c:pt>
                <c:pt idx="166">
                  <c:v>1992.287</c:v>
                </c:pt>
                <c:pt idx="167">
                  <c:v>1946.818</c:v>
                </c:pt>
                <c:pt idx="168">
                  <c:v>1946.6220000000001</c:v>
                </c:pt>
                <c:pt idx="169">
                  <c:v>1914.078</c:v>
                </c:pt>
                <c:pt idx="170">
                  <c:v>1740.963</c:v>
                </c:pt>
                <c:pt idx="171">
                  <c:v>1734.0340000000001</c:v>
                </c:pt>
                <c:pt idx="172">
                  <c:v>1720.979</c:v>
                </c:pt>
                <c:pt idx="173">
                  <c:v>1689.6320000000001</c:v>
                </c:pt>
                <c:pt idx="174">
                  <c:v>1645.8689999999999</c:v>
                </c:pt>
                <c:pt idx="175">
                  <c:v>1606.972</c:v>
                </c:pt>
                <c:pt idx="176">
                  <c:v>1534.8520000000001</c:v>
                </c:pt>
                <c:pt idx="177">
                  <c:v>1458.694</c:v>
                </c:pt>
                <c:pt idx="178">
                  <c:v>1446.3910000000001</c:v>
                </c:pt>
                <c:pt idx="179">
                  <c:v>1435.527</c:v>
                </c:pt>
                <c:pt idx="180">
                  <c:v>1267.943</c:v>
                </c:pt>
                <c:pt idx="181">
                  <c:v>1254.0619999999999</c:v>
                </c:pt>
                <c:pt idx="182">
                  <c:v>1137.318</c:v>
                </c:pt>
                <c:pt idx="183">
                  <c:v>1113.7</c:v>
                </c:pt>
                <c:pt idx="184">
                  <c:v>1061.1210000000001</c:v>
                </c:pt>
                <c:pt idx="185">
                  <c:v>887.58699999999999</c:v>
                </c:pt>
                <c:pt idx="186">
                  <c:v>876.65499999999997</c:v>
                </c:pt>
                <c:pt idx="187">
                  <c:v>731.505</c:v>
                </c:pt>
                <c:pt idx="188">
                  <c:v>604.13900000000001</c:v>
                </c:pt>
              </c:numCache>
            </c:numRef>
          </c:yVal>
          <c:smooth val="0"/>
          <c:extLst>
            <c:ext xmlns:c16="http://schemas.microsoft.com/office/drawing/2014/chart" uri="{C3380CC4-5D6E-409C-BE32-E72D297353CC}">
              <c16:uniqueId val="{00000000-061D-5648-BC26-7FABCCCCE028}"/>
            </c:ext>
          </c:extLst>
        </c:ser>
        <c:dLbls>
          <c:showLegendKey val="0"/>
          <c:showVal val="0"/>
          <c:showCatName val="0"/>
          <c:showSerName val="0"/>
          <c:showPercent val="0"/>
          <c:showBubbleSize val="0"/>
        </c:dLbls>
        <c:axId val="763755912"/>
        <c:axId val="763758872"/>
      </c:scatterChart>
      <c:valAx>
        <c:axId val="763755912"/>
        <c:scaling>
          <c:logBase val="10"/>
          <c:orientation val="minMax"/>
        </c:scaling>
        <c:delete val="0"/>
        <c:axPos val="b"/>
        <c:majorTickMark val="out"/>
        <c:minorTickMark val="none"/>
        <c:tickLblPos val="nextTo"/>
        <c:crossAx val="763758872"/>
        <c:crosses val="autoZero"/>
        <c:crossBetween val="midCat"/>
      </c:valAx>
      <c:valAx>
        <c:axId val="763758872"/>
        <c:scaling>
          <c:logBase val="10"/>
          <c:orientation val="minMax"/>
          <c:min val="100"/>
        </c:scaling>
        <c:delete val="0"/>
        <c:axPos val="l"/>
        <c:majorGridlines/>
        <c:numFmt formatCode="General" sourceLinked="1"/>
        <c:majorTickMark val="out"/>
        <c:minorTickMark val="none"/>
        <c:tickLblPos val="nextTo"/>
        <c:crossAx val="763755912"/>
        <c:crosses val="autoZero"/>
        <c:crossBetween val="midCat"/>
      </c:valAx>
    </c:plotArea>
    <c:plotVisOnly val="1"/>
    <c:dispBlanksAs val="gap"/>
    <c:showDLblsOverMax val="0"/>
  </c:chart>
  <c:printSettings>
    <c:headerFooter/>
    <c:pageMargins b="1" l="0.75" r="0.75" t="1"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6.7432852143482006E-2"/>
          <c:y val="3.2608695652173898E-2"/>
          <c:w val="0.90117082239720003"/>
          <c:h val="0.79920318384114997"/>
        </c:manualLayout>
      </c:layout>
      <c:lineChart>
        <c:grouping val="standard"/>
        <c:varyColors val="0"/>
        <c:ser>
          <c:idx val="0"/>
          <c:order val="0"/>
          <c:tx>
            <c:strRef>
              <c:f>Growth!$H$1</c:f>
              <c:strCache>
                <c:ptCount val="1"/>
                <c:pt idx="0">
                  <c:v>Historical Y</c:v>
                </c:pt>
              </c:strCache>
            </c:strRef>
          </c:tx>
          <c:marker>
            <c:symbol val="none"/>
          </c:marker>
          <c:cat>
            <c:numRef>
              <c:f>Growth!$A$2:$A$39</c:f>
              <c:numCache>
                <c:formatCode>General</c:formatCode>
                <c:ptCount val="38"/>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numCache>
            </c:numRef>
          </c:cat>
          <c:val>
            <c:numRef>
              <c:f>Growth!$H$2:$H$39</c:f>
              <c:numCache>
                <c:formatCode>General</c:formatCode>
                <c:ptCount val="38"/>
                <c:pt idx="0">
                  <c:v>1</c:v>
                </c:pt>
                <c:pt idx="1">
                  <c:v>1.0509999342454028</c:v>
                </c:pt>
                <c:pt idx="2">
                  <c:v>1.145589965476979</c:v>
                </c:pt>
                <c:pt idx="3">
                  <c:v>1.2693137411876765</c:v>
                </c:pt>
                <c:pt idx="4">
                  <c:v>1.4622492455867333</c:v>
                </c:pt>
                <c:pt idx="5">
                  <c:v>1.6596530906332387</c:v>
                </c:pt>
                <c:pt idx="6">
                  <c:v>1.8073620630151936</c:v>
                </c:pt>
                <c:pt idx="7">
                  <c:v>2.0188232750470219</c:v>
                </c:pt>
                <c:pt idx="8">
                  <c:v>2.2469504912462797</c:v>
                </c:pt>
                <c:pt idx="9">
                  <c:v>2.341322454972032</c:v>
                </c:pt>
                <c:pt idx="10">
                  <c:v>2.4326340437182625</c:v>
                </c:pt>
                <c:pt idx="11">
                  <c:v>2.6564363163011588</c:v>
                </c:pt>
                <c:pt idx="12">
                  <c:v>3.0363065679926682</c:v>
                </c:pt>
                <c:pt idx="13">
                  <c:v>3.4583533785789355</c:v>
                </c:pt>
                <c:pt idx="14">
                  <c:v>3.9113977235535566</c:v>
                </c:pt>
                <c:pt idx="15">
                  <c:v>4.3416512279578141</c:v>
                </c:pt>
                <c:pt idx="16">
                  <c:v>4.7714749127637104</c:v>
                </c:pt>
                <c:pt idx="17">
                  <c:v>5.2104503744111339</c:v>
                </c:pt>
                <c:pt idx="18">
                  <c:v>5.6168657941242133</c:v>
                </c:pt>
                <c:pt idx="19">
                  <c:v>6.0437476108234289</c:v>
                </c:pt>
                <c:pt idx="20">
                  <c:v>6.5514221381983306</c:v>
                </c:pt>
                <c:pt idx="21">
                  <c:v>7.0951903669886658</c:v>
                </c:pt>
                <c:pt idx="22">
                  <c:v>7.7408525882235368</c:v>
                </c:pt>
                <c:pt idx="23">
                  <c:v>8.5149379956438516</c:v>
                </c:pt>
                <c:pt idx="24">
                  <c:v>9.3749464582976536</c:v>
                </c:pt>
                <c:pt idx="25">
                  <c:v>10.434315429631992</c:v>
                </c:pt>
                <c:pt idx="26">
                  <c:v>11.759473398550501</c:v>
                </c:pt>
                <c:pt idx="27">
                  <c:v>13.429318823237896</c:v>
                </c:pt>
                <c:pt idx="28">
                  <c:v>14.718533546175143</c:v>
                </c:pt>
                <c:pt idx="29">
                  <c:v>16.072638397638482</c:v>
                </c:pt>
                <c:pt idx="30">
                  <c:v>17.777319270517754</c:v>
                </c:pt>
                <c:pt idx="31">
                  <c:v>19.466164430329286</c:v>
                </c:pt>
                <c:pt idx="32">
                  <c:v>21.003991341196887</c:v>
                </c:pt>
                <c:pt idx="33">
                  <c:v>22.6423027928615</c:v>
                </c:pt>
                <c:pt idx="34">
                  <c:v>24.295190961380502</c:v>
                </c:pt>
                <c:pt idx="35">
                  <c:v>25.971559093507867</c:v>
                </c:pt>
                <c:pt idx="36">
                  <c:v>27.716794950046935</c:v>
                </c:pt>
                <c:pt idx="37">
                  <c:v>29.617023307961471</c:v>
                </c:pt>
              </c:numCache>
            </c:numRef>
          </c:val>
          <c:smooth val="0"/>
          <c:extLst>
            <c:ext xmlns:c16="http://schemas.microsoft.com/office/drawing/2014/chart" uri="{C3380CC4-5D6E-409C-BE32-E72D297353CC}">
              <c16:uniqueId val="{00000000-4E07-174F-907E-BBA005FA53FF}"/>
            </c:ext>
          </c:extLst>
        </c:ser>
        <c:ser>
          <c:idx val="1"/>
          <c:order val="1"/>
          <c:tx>
            <c:strRef>
              <c:f>Solow!$B$1</c:f>
              <c:strCache>
                <c:ptCount val="1"/>
                <c:pt idx="0">
                  <c:v>Solow Y</c:v>
                </c:pt>
              </c:strCache>
            </c:strRef>
          </c:tx>
          <c:marker>
            <c:symbol val="none"/>
          </c:marker>
          <c:val>
            <c:numRef>
              <c:f>Solow!$B$2:$B$39</c:f>
              <c:numCache>
                <c:formatCode>General</c:formatCode>
                <c:ptCount val="38"/>
                <c:pt idx="0">
                  <c:v>1</c:v>
                </c:pt>
                <c:pt idx="1">
                  <c:v>1.1370386309321183</c:v>
                </c:pt>
                <c:pt idx="2">
                  <c:v>1.277489830265327</c:v>
                </c:pt>
                <c:pt idx="3">
                  <c:v>1.4232152223501973</c:v>
                </c:pt>
                <c:pt idx="4">
                  <c:v>1.5756715744761876</c:v>
                </c:pt>
                <c:pt idx="5">
                  <c:v>1.7361016071508555</c:v>
                </c:pt>
                <c:pt idx="6">
                  <c:v>1.9056364062524966</c:v>
                </c:pt>
                <c:pt idx="7">
                  <c:v>2.0853553051171665</c:v>
                </c:pt>
                <c:pt idx="8">
                  <c:v>2.2763236560147289</c:v>
                </c:pt>
                <c:pt idx="9">
                  <c:v>2.4796184067538638</c:v>
                </c:pt>
                <c:pt idx="10">
                  <c:v>2.6963466491889974</c:v>
                </c:pt>
                <c:pt idx="11">
                  <c:v>2.9276599950845017</c:v>
                </c:pt>
                <c:pt idx="12">
                  <c:v>3.1747664394906234</c:v>
                </c:pt>
                <c:pt idx="13">
                  <c:v>3.4389407215102907</c:v>
                </c:pt>
                <c:pt idx="14">
                  <c:v>3.7215338231614457</c:v>
                </c:pt>
                <c:pt idx="15">
                  <c:v>4.0239820297918998</c:v>
                </c:pt>
                <c:pt idx="16">
                  <c:v>4.3478158437800953</c:v>
                </c:pt>
                <c:pt idx="17">
                  <c:v>4.6946689614361423</c:v>
                </c:pt>
                <c:pt idx="18">
                  <c:v>5.0662874712711314</c:v>
                </c:pt>
                <c:pt idx="19">
                  <c:v>5.680507594135622</c:v>
                </c:pt>
                <c:pt idx="20">
                  <c:v>6.3137872448612944</c:v>
                </c:pt>
                <c:pt idx="21">
                  <c:v>7.0206872966223797</c:v>
                </c:pt>
                <c:pt idx="22">
                  <c:v>7.809763879946976</c:v>
                </c:pt>
                <c:pt idx="23">
                  <c:v>8.69056306178034</c:v>
                </c:pt>
                <c:pt idx="24">
                  <c:v>9.6737358405194946</c:v>
                </c:pt>
                <c:pt idx="25">
                  <c:v>10.7711664763243</c:v>
                </c:pt>
                <c:pt idx="26">
                  <c:v>11.996115699363013</c:v>
                </c:pt>
                <c:pt idx="27">
                  <c:v>13.363380518610832</c:v>
                </c:pt>
                <c:pt idx="28">
                  <c:v>14.889472554484858</c:v>
                </c:pt>
                <c:pt idx="29">
                  <c:v>16.592817042373895</c:v>
                </c:pt>
                <c:pt idx="30">
                  <c:v>17.653124239552024</c:v>
                </c:pt>
                <c:pt idx="31">
                  <c:v>19.128112724205209</c:v>
                </c:pt>
                <c:pt idx="32">
                  <c:v>20.683849594150374</c:v>
                </c:pt>
                <c:pt idx="33">
                  <c:v>22.327378650320746</c:v>
                </c:pt>
                <c:pt idx="34">
                  <c:v>24.065881653036822</c:v>
                </c:pt>
                <c:pt idx="35">
                  <c:v>25.906761385396305</c:v>
                </c:pt>
                <c:pt idx="36">
                  <c:v>27.857709834276154</c:v>
                </c:pt>
                <c:pt idx="37">
                  <c:v>29.92676688657501</c:v>
                </c:pt>
              </c:numCache>
            </c:numRef>
          </c:val>
          <c:smooth val="0"/>
          <c:extLst>
            <c:ext xmlns:c16="http://schemas.microsoft.com/office/drawing/2014/chart" uri="{C3380CC4-5D6E-409C-BE32-E72D297353CC}">
              <c16:uniqueId val="{00000001-4E07-174F-907E-BBA005FA53FF}"/>
            </c:ext>
          </c:extLst>
        </c:ser>
        <c:dLbls>
          <c:showLegendKey val="0"/>
          <c:showVal val="0"/>
          <c:showCatName val="0"/>
          <c:showSerName val="0"/>
          <c:showPercent val="0"/>
          <c:showBubbleSize val="0"/>
        </c:dLbls>
        <c:smooth val="0"/>
        <c:axId val="608796824"/>
        <c:axId val="608753624"/>
      </c:lineChart>
      <c:catAx>
        <c:axId val="608796824"/>
        <c:scaling>
          <c:orientation val="minMax"/>
        </c:scaling>
        <c:delete val="0"/>
        <c:axPos val="b"/>
        <c:numFmt formatCode="General" sourceLinked="1"/>
        <c:majorTickMark val="out"/>
        <c:minorTickMark val="none"/>
        <c:tickLblPos val="nextTo"/>
        <c:crossAx val="608753624"/>
        <c:crosses val="autoZero"/>
        <c:auto val="1"/>
        <c:lblAlgn val="ctr"/>
        <c:lblOffset val="100"/>
        <c:noMultiLvlLbl val="0"/>
      </c:catAx>
      <c:valAx>
        <c:axId val="608753624"/>
        <c:scaling>
          <c:orientation val="minMax"/>
          <c:min val="0.8"/>
        </c:scaling>
        <c:delete val="0"/>
        <c:axPos val="l"/>
        <c:majorGridlines/>
        <c:numFmt formatCode="#,##0.0" sourceLinked="0"/>
        <c:majorTickMark val="out"/>
        <c:minorTickMark val="none"/>
        <c:tickLblPos val="nextTo"/>
        <c:crossAx val="608796824"/>
        <c:crosses val="autoZero"/>
        <c:crossBetween val="between"/>
      </c:valAx>
    </c:plotArea>
    <c:legend>
      <c:legendPos val="l"/>
      <c:layout>
        <c:manualLayout>
          <c:xMode val="edge"/>
          <c:yMode val="edge"/>
          <c:x val="0.13611111111111099"/>
          <c:y val="0.124549383772681"/>
          <c:w val="0.26111111111111102"/>
          <c:h val="0.21829253680246499"/>
        </c:manualLayout>
      </c:layout>
      <c:overlay val="1"/>
    </c:legend>
    <c:plotVisOnly val="1"/>
    <c:dispBlanksAs val="gap"/>
    <c:showDLblsOverMax val="0"/>
  </c:chart>
  <c:printSettings>
    <c:headerFooter/>
    <c:pageMargins b="1" l="0.75" r="0.75" t="1"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9.5210629921259796E-2"/>
          <c:y val="5.0925925925925902E-2"/>
          <c:w val="0.85478937007874001"/>
          <c:h val="0.77380306401917198"/>
        </c:manualLayout>
      </c:layout>
      <c:lineChart>
        <c:grouping val="standard"/>
        <c:varyColors val="0"/>
        <c:ser>
          <c:idx val="0"/>
          <c:order val="0"/>
          <c:tx>
            <c:strRef>
              <c:f>Growth!$E$1</c:f>
              <c:strCache>
                <c:ptCount val="1"/>
                <c:pt idx="0">
                  <c:v>Gross national savings</c:v>
                </c:pt>
              </c:strCache>
            </c:strRef>
          </c:tx>
          <c:marker>
            <c:symbol val="none"/>
          </c:marker>
          <c:cat>
            <c:numRef>
              <c:f>Growth!$A$2:$A$39</c:f>
              <c:numCache>
                <c:formatCode>General</c:formatCode>
                <c:ptCount val="38"/>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numCache>
            </c:numRef>
          </c:cat>
          <c:val>
            <c:numRef>
              <c:f>Growth!$E$2:$E$39</c:f>
              <c:numCache>
                <c:formatCode>#,##0.00</c:formatCode>
                <c:ptCount val="38"/>
                <c:pt idx="0">
                  <c:v>32.383000000000003</c:v>
                </c:pt>
                <c:pt idx="1">
                  <c:v>31.814</c:v>
                </c:pt>
                <c:pt idx="2">
                  <c:v>34.832999999999998</c:v>
                </c:pt>
                <c:pt idx="3">
                  <c:v>34.89</c:v>
                </c:pt>
                <c:pt idx="4">
                  <c:v>34.851999999999997</c:v>
                </c:pt>
                <c:pt idx="5">
                  <c:v>33.979999999999997</c:v>
                </c:pt>
                <c:pt idx="6">
                  <c:v>35.252000000000002</c:v>
                </c:pt>
                <c:pt idx="7">
                  <c:v>36.384</c:v>
                </c:pt>
                <c:pt idx="8">
                  <c:v>36.255000000000003</c:v>
                </c:pt>
                <c:pt idx="9">
                  <c:v>35.542999999999999</c:v>
                </c:pt>
                <c:pt idx="10">
                  <c:v>38.395000000000003</c:v>
                </c:pt>
                <c:pt idx="11">
                  <c:v>38.756</c:v>
                </c:pt>
                <c:pt idx="12">
                  <c:v>38.192</c:v>
                </c:pt>
                <c:pt idx="13">
                  <c:v>41.871000000000002</c:v>
                </c:pt>
                <c:pt idx="14">
                  <c:v>43.015000000000001</c:v>
                </c:pt>
                <c:pt idx="15">
                  <c:v>41.607999999999997</c:v>
                </c:pt>
                <c:pt idx="16">
                  <c:v>40.756999999999998</c:v>
                </c:pt>
                <c:pt idx="17">
                  <c:v>40.026000000000003</c:v>
                </c:pt>
                <c:pt idx="18">
                  <c:v>38.604999999999997</c:v>
                </c:pt>
                <c:pt idx="19">
                  <c:v>36.789000000000001</c:v>
                </c:pt>
                <c:pt idx="20">
                  <c:v>36.01</c:v>
                </c:pt>
                <c:pt idx="21">
                  <c:v>37.590000000000003</c:v>
                </c:pt>
                <c:pt idx="22">
                  <c:v>39.301000000000002</c:v>
                </c:pt>
                <c:pt idx="23">
                  <c:v>42.945999999999998</c:v>
                </c:pt>
                <c:pt idx="24">
                  <c:v>46.162999999999997</c:v>
                </c:pt>
                <c:pt idx="25">
                  <c:v>46.715000000000003</c:v>
                </c:pt>
                <c:pt idx="26">
                  <c:v>48.963000000000001</c:v>
                </c:pt>
                <c:pt idx="27">
                  <c:v>51.128</c:v>
                </c:pt>
                <c:pt idx="28">
                  <c:v>52.344000000000001</c:v>
                </c:pt>
                <c:pt idx="29">
                  <c:v>51.084000000000003</c:v>
                </c:pt>
                <c:pt idx="30">
                  <c:v>51.802</c:v>
                </c:pt>
                <c:pt idx="31">
                  <c:v>49.814999999999998</c:v>
                </c:pt>
                <c:pt idx="32">
                  <c:v>49.692999999999998</c:v>
                </c:pt>
                <c:pt idx="33">
                  <c:v>48.79</c:v>
                </c:pt>
                <c:pt idx="34">
                  <c:v>49.015000000000001</c:v>
                </c:pt>
                <c:pt idx="35">
                  <c:v>47.457000000000001</c:v>
                </c:pt>
                <c:pt idx="36">
                  <c:v>45.892000000000003</c:v>
                </c:pt>
                <c:pt idx="37">
                  <c:v>45.84</c:v>
                </c:pt>
              </c:numCache>
            </c:numRef>
          </c:val>
          <c:smooth val="0"/>
          <c:extLst>
            <c:ext xmlns:c16="http://schemas.microsoft.com/office/drawing/2014/chart" uri="{C3380CC4-5D6E-409C-BE32-E72D297353CC}">
              <c16:uniqueId val="{00000000-0A05-014B-9503-0F647014FCAD}"/>
            </c:ext>
          </c:extLst>
        </c:ser>
        <c:ser>
          <c:idx val="1"/>
          <c:order val="1"/>
          <c:tx>
            <c:strRef>
              <c:f>Growth!$F$1</c:f>
              <c:strCache>
                <c:ptCount val="1"/>
                <c:pt idx="0">
                  <c:v>Total investment</c:v>
                </c:pt>
              </c:strCache>
            </c:strRef>
          </c:tx>
          <c:marker>
            <c:symbol val="none"/>
          </c:marker>
          <c:cat>
            <c:numRef>
              <c:f>Growth!$A$2:$A$39</c:f>
              <c:numCache>
                <c:formatCode>General</c:formatCode>
                <c:ptCount val="38"/>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numCache>
            </c:numRef>
          </c:cat>
          <c:val>
            <c:numRef>
              <c:f>Growth!$F$2:$F$39</c:f>
              <c:numCache>
                <c:formatCode>#,##0.00</c:formatCode>
                <c:ptCount val="38"/>
                <c:pt idx="0">
                  <c:v>35.475999999999999</c:v>
                </c:pt>
                <c:pt idx="1">
                  <c:v>33.543999999999997</c:v>
                </c:pt>
                <c:pt idx="2">
                  <c:v>32.427999999999997</c:v>
                </c:pt>
                <c:pt idx="3">
                  <c:v>32.381</c:v>
                </c:pt>
                <c:pt idx="4">
                  <c:v>34.851999999999997</c:v>
                </c:pt>
                <c:pt idx="5">
                  <c:v>39.536000000000001</c:v>
                </c:pt>
                <c:pt idx="6">
                  <c:v>38.209000000000003</c:v>
                </c:pt>
                <c:pt idx="7">
                  <c:v>37.78</c:v>
                </c:pt>
                <c:pt idx="8">
                  <c:v>39.527000000000001</c:v>
                </c:pt>
                <c:pt idx="9">
                  <c:v>37.511000000000003</c:v>
                </c:pt>
                <c:pt idx="10">
                  <c:v>34.380000000000003</c:v>
                </c:pt>
                <c:pt idx="11">
                  <c:v>35.673999999999999</c:v>
                </c:pt>
                <c:pt idx="12">
                  <c:v>39.634</c:v>
                </c:pt>
                <c:pt idx="13">
                  <c:v>43.963000000000001</c:v>
                </c:pt>
                <c:pt idx="14">
                  <c:v>40.792999999999999</c:v>
                </c:pt>
                <c:pt idx="15">
                  <c:v>39.555999999999997</c:v>
                </c:pt>
                <c:pt idx="16">
                  <c:v>38.219000000000001</c:v>
                </c:pt>
                <c:pt idx="17">
                  <c:v>36.197000000000003</c:v>
                </c:pt>
                <c:pt idx="18">
                  <c:v>35.557000000000002</c:v>
                </c:pt>
                <c:pt idx="19">
                  <c:v>34.865000000000002</c:v>
                </c:pt>
                <c:pt idx="20">
                  <c:v>34.328000000000003</c:v>
                </c:pt>
                <c:pt idx="21">
                  <c:v>36.295999999999999</c:v>
                </c:pt>
                <c:pt idx="22">
                  <c:v>36.902999999999999</c:v>
                </c:pt>
                <c:pt idx="23">
                  <c:v>40.369</c:v>
                </c:pt>
                <c:pt idx="24">
                  <c:v>42.656999999999996</c:v>
                </c:pt>
                <c:pt idx="25">
                  <c:v>40.981999999999999</c:v>
                </c:pt>
                <c:pt idx="26">
                  <c:v>40.606000000000002</c:v>
                </c:pt>
                <c:pt idx="27">
                  <c:v>41.238999999999997</c:v>
                </c:pt>
                <c:pt idx="28">
                  <c:v>43.21</c:v>
                </c:pt>
                <c:pt idx="29">
                  <c:v>46.335000000000001</c:v>
                </c:pt>
                <c:pt idx="30">
                  <c:v>47.881</c:v>
                </c:pt>
                <c:pt idx="31">
                  <c:v>48.006</c:v>
                </c:pt>
                <c:pt idx="32">
                  <c:v>47.18</c:v>
                </c:pt>
                <c:pt idx="33">
                  <c:v>47.250999999999998</c:v>
                </c:pt>
                <c:pt idx="34">
                  <c:v>46.774999999999999</c:v>
                </c:pt>
                <c:pt idx="35">
                  <c:v>44.747999999999998</c:v>
                </c:pt>
                <c:pt idx="36">
                  <c:v>44.142000000000003</c:v>
                </c:pt>
                <c:pt idx="37">
                  <c:v>44.41</c:v>
                </c:pt>
              </c:numCache>
            </c:numRef>
          </c:val>
          <c:smooth val="0"/>
          <c:extLst>
            <c:ext xmlns:c16="http://schemas.microsoft.com/office/drawing/2014/chart" uri="{C3380CC4-5D6E-409C-BE32-E72D297353CC}">
              <c16:uniqueId val="{00000001-0A05-014B-9503-0F647014FCAD}"/>
            </c:ext>
          </c:extLst>
        </c:ser>
        <c:dLbls>
          <c:showLegendKey val="0"/>
          <c:showVal val="0"/>
          <c:showCatName val="0"/>
          <c:showSerName val="0"/>
          <c:showPercent val="0"/>
          <c:showBubbleSize val="0"/>
        </c:dLbls>
        <c:smooth val="0"/>
        <c:axId val="608813176"/>
        <c:axId val="608800648"/>
      </c:lineChart>
      <c:catAx>
        <c:axId val="608813176"/>
        <c:scaling>
          <c:orientation val="minMax"/>
        </c:scaling>
        <c:delete val="0"/>
        <c:axPos val="b"/>
        <c:numFmt formatCode="General" sourceLinked="1"/>
        <c:majorTickMark val="out"/>
        <c:minorTickMark val="none"/>
        <c:tickLblPos val="nextTo"/>
        <c:crossAx val="608800648"/>
        <c:crosses val="autoZero"/>
        <c:auto val="1"/>
        <c:lblAlgn val="ctr"/>
        <c:lblOffset val="100"/>
        <c:noMultiLvlLbl val="0"/>
      </c:catAx>
      <c:valAx>
        <c:axId val="608800648"/>
        <c:scaling>
          <c:orientation val="minMax"/>
        </c:scaling>
        <c:delete val="0"/>
        <c:axPos val="l"/>
        <c:majorGridlines/>
        <c:numFmt formatCode="#,##0" sourceLinked="0"/>
        <c:majorTickMark val="out"/>
        <c:minorTickMark val="none"/>
        <c:tickLblPos val="nextTo"/>
        <c:crossAx val="608813176"/>
        <c:crosses val="autoZero"/>
        <c:crossBetween val="between"/>
      </c:valAx>
    </c:plotArea>
    <c:legend>
      <c:legendPos val="t"/>
      <c:overlay val="0"/>
    </c:legend>
    <c:plotVisOnly val="1"/>
    <c:dispBlanksAs val="gap"/>
    <c:showDLblsOverMax val="0"/>
  </c:chart>
  <c:printSettings>
    <c:headerFooter/>
    <c:pageMargins b="1" l="0.75" r="0.75"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8.0298993875765501E-2"/>
          <c:y val="7.4712643678160898E-2"/>
          <c:w val="0.882649168853893"/>
          <c:h val="0.70490451624581396"/>
        </c:manualLayout>
      </c:layout>
      <c:lineChart>
        <c:grouping val="standard"/>
        <c:varyColors val="0"/>
        <c:ser>
          <c:idx val="0"/>
          <c:order val="0"/>
          <c:tx>
            <c:strRef>
              <c:f>Growth!$G$1</c:f>
              <c:strCache>
                <c:ptCount val="1"/>
                <c:pt idx="0">
                  <c:v>Historical L</c:v>
                </c:pt>
              </c:strCache>
            </c:strRef>
          </c:tx>
          <c:marker>
            <c:symbol val="none"/>
          </c:marker>
          <c:cat>
            <c:numRef>
              <c:f>Growth!$A$2:$A$39</c:f>
              <c:numCache>
                <c:formatCode>General</c:formatCode>
                <c:ptCount val="38"/>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numCache>
            </c:numRef>
          </c:cat>
          <c:val>
            <c:numRef>
              <c:f>Growth!$G$2:$G$39</c:f>
              <c:numCache>
                <c:formatCode>General</c:formatCode>
                <c:ptCount val="38"/>
                <c:pt idx="0">
                  <c:v>1</c:v>
                </c:pt>
                <c:pt idx="1">
                  <c:v>1.0138493490704625</c:v>
                </c:pt>
                <c:pt idx="2">
                  <c:v>1.0298769059318171</c:v>
                </c:pt>
                <c:pt idx="3">
                  <c:v>1.0435945494149232</c:v>
                </c:pt>
                <c:pt idx="4">
                  <c:v>1.0572615369028924</c:v>
                </c:pt>
                <c:pt idx="5">
                  <c:v>1.0723975482498354</c:v>
                </c:pt>
                <c:pt idx="6">
                  <c:v>1.0891748138392179</c:v>
                </c:pt>
                <c:pt idx="7">
                  <c:v>1.1073400536953548</c:v>
                </c:pt>
                <c:pt idx="8">
                  <c:v>1.1248265032166558</c:v>
                </c:pt>
                <c:pt idx="9">
                  <c:v>1.1418266551846412</c:v>
                </c:pt>
                <c:pt idx="10">
                  <c:v>1.1583303784002836</c:v>
                </c:pt>
                <c:pt idx="11">
                  <c:v>1.1734258649511171</c:v>
                </c:pt>
                <c:pt idx="12">
                  <c:v>1.1870827212400588</c:v>
                </c:pt>
                <c:pt idx="13">
                  <c:v>1.2007193151309459</c:v>
                </c:pt>
                <c:pt idx="14">
                  <c:v>1.2142242034344766</c:v>
                </c:pt>
                <c:pt idx="15">
                  <c:v>1.2271009573983083</c:v>
                </c:pt>
                <c:pt idx="16">
                  <c:v>1.2399473177650577</c:v>
                </c:pt>
                <c:pt idx="17">
                  <c:v>1.2524796109619574</c:v>
                </c:pt>
                <c:pt idx="18">
                  <c:v>1.2639785218580619</c:v>
                </c:pt>
                <c:pt idx="19">
                  <c:v>1.274363000861152</c:v>
                </c:pt>
                <c:pt idx="20">
                  <c:v>1.2840585583303785</c:v>
                </c:pt>
                <c:pt idx="21">
                  <c:v>1.2930145382706044</c:v>
                </c:pt>
                <c:pt idx="22">
                  <c:v>1.3013829086672408</c:v>
                </c:pt>
                <c:pt idx="23">
                  <c:v>1.3092244567144522</c:v>
                </c:pt>
                <c:pt idx="24">
                  <c:v>1.3169342991743074</c:v>
                </c:pt>
                <c:pt idx="25">
                  <c:v>1.3247150600273543</c:v>
                </c:pt>
                <c:pt idx="26">
                  <c:v>1.3317258497543185</c:v>
                </c:pt>
                <c:pt idx="27">
                  <c:v>1.3386251962919813</c:v>
                </c:pt>
                <c:pt idx="28">
                  <c:v>1.3454434932374246</c:v>
                </c:pt>
                <c:pt idx="29">
                  <c:v>1.352008510207183</c:v>
                </c:pt>
                <c:pt idx="30">
                  <c:v>1.3585026087837497</c:v>
                </c:pt>
                <c:pt idx="31">
                  <c:v>1.3650271009573982</c:v>
                </c:pt>
                <c:pt idx="32">
                  <c:v>1.3718048731067323</c:v>
                </c:pt>
                <c:pt idx="33">
                  <c:v>1.3785725140570388</c:v>
                </c:pt>
                <c:pt idx="34">
                  <c:v>1.385765665366496</c:v>
                </c:pt>
                <c:pt idx="35">
                  <c:v>1.3926548807051313</c:v>
                </c:pt>
                <c:pt idx="36">
                  <c:v>1.400851020718302</c:v>
                </c:pt>
                <c:pt idx="37">
                  <c:v>1.4083177144014993</c:v>
                </c:pt>
              </c:numCache>
            </c:numRef>
          </c:val>
          <c:smooth val="0"/>
          <c:extLst>
            <c:ext xmlns:c16="http://schemas.microsoft.com/office/drawing/2014/chart" uri="{C3380CC4-5D6E-409C-BE32-E72D297353CC}">
              <c16:uniqueId val="{00000000-8F80-464F-A534-BEA95A7A9B80}"/>
            </c:ext>
          </c:extLst>
        </c:ser>
        <c:ser>
          <c:idx val="1"/>
          <c:order val="1"/>
          <c:tx>
            <c:strRef>
              <c:f>Solow!$D$1</c:f>
              <c:strCache>
                <c:ptCount val="1"/>
                <c:pt idx="0">
                  <c:v>Solow L</c:v>
                </c:pt>
              </c:strCache>
            </c:strRef>
          </c:tx>
          <c:marker>
            <c:symbol val="none"/>
          </c:marker>
          <c:cat>
            <c:numRef>
              <c:f>Growth!$A$2:$A$39</c:f>
              <c:numCache>
                <c:formatCode>General</c:formatCode>
                <c:ptCount val="38"/>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numCache>
            </c:numRef>
          </c:cat>
          <c:val>
            <c:numRef>
              <c:f>Solow!$D$2:$D$39</c:f>
              <c:numCache>
                <c:formatCode>General</c:formatCode>
                <c:ptCount val="38"/>
                <c:pt idx="0">
                  <c:v>1</c:v>
                </c:pt>
                <c:pt idx="1">
                  <c:v>1.0130997431220263</c:v>
                </c:pt>
                <c:pt idx="2">
                  <c:v>1.0263710895139158</c:v>
                </c:pt>
                <c:pt idx="3">
                  <c:v>1.0398162871344223</c:v>
                </c:pt>
                <c:pt idx="4">
                  <c:v>1.0534376133899823</c:v>
                </c:pt>
                <c:pt idx="5">
                  <c:v>1.0672373755204716</c:v>
                </c:pt>
                <c:pt idx="6">
                  <c:v>1.0812179109900153</c:v>
                </c:pt>
                <c:pt idx="7">
                  <c:v>1.0953815878829185</c:v>
                </c:pt>
                <c:pt idx="8">
                  <c:v>1.1097308053047821</c:v>
                </c:pt>
                <c:pt idx="9">
                  <c:v>1.1242679937888742</c:v>
                </c:pt>
                <c:pt idx="10">
                  <c:v>1.1389956157078243</c:v>
                </c:pt>
                <c:pt idx="11">
                  <c:v>1.1539161656907109</c:v>
                </c:pt>
                <c:pt idx="12">
                  <c:v>1.1690321710456129</c:v>
                </c:pt>
                <c:pt idx="13">
                  <c:v>1.1843461921876952</c:v>
                </c:pt>
                <c:pt idx="14">
                  <c:v>1.199860823072904</c:v>
                </c:pt>
                <c:pt idx="15">
                  <c:v>1.2155786916373421</c:v>
                </c:pt>
                <c:pt idx="16">
                  <c:v>1.2315024602424001</c:v>
                </c:pt>
                <c:pt idx="17">
                  <c:v>1.2476348261257189</c:v>
                </c:pt>
                <c:pt idx="18">
                  <c:v>1.2639785218580597</c:v>
                </c:pt>
                <c:pt idx="19">
                  <c:v>1.271738595228219</c:v>
                </c:pt>
                <c:pt idx="20">
                  <c:v>1.2795463108151319</c:v>
                </c:pt>
                <c:pt idx="21">
                  <c:v>1.287401961113561</c:v>
                </c:pt>
                <c:pt idx="22">
                  <c:v>1.2953058404140116</c:v>
                </c:pt>
                <c:pt idx="23">
                  <c:v>1.3032582448137577</c:v>
                </c:pt>
                <c:pt idx="24">
                  <c:v>1.3112594722279332</c:v>
                </c:pt>
                <c:pt idx="25">
                  <c:v>1.3193098224006932</c:v>
                </c:pt>
                <c:pt idx="26">
                  <c:v>1.327409596916443</c:v>
                </c:pt>
                <c:pt idx="27">
                  <c:v>1.3355590992111361</c:v>
                </c:pt>
                <c:pt idx="28">
                  <c:v>1.3437586345836414</c:v>
                </c:pt>
                <c:pt idx="29">
                  <c:v>1.3520085102071808</c:v>
                </c:pt>
                <c:pt idx="30">
                  <c:v>1.3589221494164028</c:v>
                </c:pt>
                <c:pt idx="31">
                  <c:v>1.3658711422545069</c:v>
                </c:pt>
                <c:pt idx="32">
                  <c:v>1.3728556695060319</c:v>
                </c:pt>
                <c:pt idx="33">
                  <c:v>1.3798759128799771</c:v>
                </c:pt>
                <c:pt idx="34">
                  <c:v>1.3869320550145308</c:v>
                </c:pt>
                <c:pt idx="35">
                  <c:v>1.3940242794818205</c:v>
                </c:pt>
                <c:pt idx="36">
                  <c:v>1.4011527707926896</c:v>
                </c:pt>
                <c:pt idx="37">
                  <c:v>1.4083177144014971</c:v>
                </c:pt>
              </c:numCache>
            </c:numRef>
          </c:val>
          <c:smooth val="0"/>
          <c:extLst>
            <c:ext xmlns:c16="http://schemas.microsoft.com/office/drawing/2014/chart" uri="{C3380CC4-5D6E-409C-BE32-E72D297353CC}">
              <c16:uniqueId val="{00000001-8F80-464F-A534-BEA95A7A9B80}"/>
            </c:ext>
          </c:extLst>
        </c:ser>
        <c:dLbls>
          <c:showLegendKey val="0"/>
          <c:showVal val="0"/>
          <c:showCatName val="0"/>
          <c:showSerName val="0"/>
          <c:showPercent val="0"/>
          <c:showBubbleSize val="0"/>
        </c:dLbls>
        <c:smooth val="0"/>
        <c:axId val="708957032"/>
        <c:axId val="708960008"/>
      </c:lineChart>
      <c:catAx>
        <c:axId val="708957032"/>
        <c:scaling>
          <c:orientation val="minMax"/>
        </c:scaling>
        <c:delete val="0"/>
        <c:axPos val="b"/>
        <c:numFmt formatCode="General" sourceLinked="1"/>
        <c:majorTickMark val="out"/>
        <c:minorTickMark val="none"/>
        <c:tickLblPos val="nextTo"/>
        <c:crossAx val="708960008"/>
        <c:crosses val="autoZero"/>
        <c:auto val="1"/>
        <c:lblAlgn val="ctr"/>
        <c:lblOffset val="100"/>
        <c:noMultiLvlLbl val="0"/>
      </c:catAx>
      <c:valAx>
        <c:axId val="708960008"/>
        <c:scaling>
          <c:orientation val="minMax"/>
          <c:min val="0.9"/>
        </c:scaling>
        <c:delete val="0"/>
        <c:axPos val="l"/>
        <c:majorGridlines/>
        <c:numFmt formatCode="General" sourceLinked="1"/>
        <c:majorTickMark val="out"/>
        <c:minorTickMark val="none"/>
        <c:tickLblPos val="nextTo"/>
        <c:crossAx val="708957032"/>
        <c:crosses val="autoZero"/>
        <c:crossBetween val="between"/>
      </c:valAx>
    </c:plotArea>
    <c:legend>
      <c:legendPos val="b"/>
      <c:layout>
        <c:manualLayout>
          <c:xMode val="edge"/>
          <c:yMode val="edge"/>
          <c:x val="0.110551837270341"/>
          <c:y val="0.10098922979455199"/>
          <c:w val="0.412229658792651"/>
          <c:h val="9.2976450860309104E-2"/>
        </c:manualLayout>
      </c:layout>
      <c:overlay val="0"/>
    </c:legend>
    <c:plotVisOnly val="1"/>
    <c:dispBlanksAs val="gap"/>
    <c:showDLblsOverMax val="0"/>
  </c:chart>
  <c:printSettings>
    <c:headerFooter/>
    <c:pageMargins b="1" l="0.75" r="0.75"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0.106865923009624"/>
          <c:y val="3.7037037037037E-2"/>
          <c:w val="0.86857042869641299"/>
          <c:h val="0.69245589093030002"/>
        </c:manualLayout>
      </c:layout>
      <c:lineChart>
        <c:grouping val="standard"/>
        <c:varyColors val="0"/>
        <c:ser>
          <c:idx val="0"/>
          <c:order val="0"/>
          <c:tx>
            <c:strRef>
              <c:f>Solow!$I$1</c:f>
              <c:strCache>
                <c:ptCount val="1"/>
                <c:pt idx="0">
                  <c:v>sy</c:v>
                </c:pt>
              </c:strCache>
            </c:strRef>
          </c:tx>
          <c:marker>
            <c:symbol val="none"/>
          </c:marker>
          <c:val>
            <c:numRef>
              <c:f>Solow!$I$2:$I$39</c:f>
              <c:numCache>
                <c:formatCode>General</c:formatCode>
                <c:ptCount val="38"/>
                <c:pt idx="0">
                  <c:v>0.37116684210526324</c:v>
                </c:pt>
                <c:pt idx="1">
                  <c:v>0.39311910110491127</c:v>
                </c:pt>
                <c:pt idx="2">
                  <c:v>0.41142069317198776</c:v>
                </c:pt>
                <c:pt idx="3">
                  <c:v>0.42695196264336965</c:v>
                </c:pt>
                <c:pt idx="4">
                  <c:v>0.4403052749625776</c:v>
                </c:pt>
                <c:pt idx="5">
                  <c:v>0.45190076998315376</c:v>
                </c:pt>
                <c:pt idx="6">
                  <c:v>0.46204868380878916</c:v>
                </c:pt>
                <c:pt idx="7">
                  <c:v>0.47098547241399308</c:v>
                </c:pt>
                <c:pt idx="8">
                  <c:v>0.47889600711526498</c:v>
                </c:pt>
                <c:pt idx="9">
                  <c:v>0.48592787176738056</c:v>
                </c:pt>
                <c:pt idx="10">
                  <c:v>0.49220093902826362</c:v>
                </c:pt>
                <c:pt idx="11">
                  <c:v>0.49781399861171216</c:v>
                </c:pt>
                <c:pt idx="12">
                  <c:v>0.5028494752961441</c:v>
                </c:pt>
                <c:pt idx="13">
                  <c:v>0.50737686932033932</c:v>
                </c:pt>
                <c:pt idx="14">
                  <c:v>0.51145531852252868</c:v>
                </c:pt>
                <c:pt idx="15">
                  <c:v>0.5151355420854079</c:v>
                </c:pt>
                <c:pt idx="16">
                  <c:v>0.51846133954004203</c:v>
                </c:pt>
                <c:pt idx="17">
                  <c:v>0.52147076383546043</c:v>
                </c:pt>
                <c:pt idx="18">
                  <c:v>0.52419705147945728</c:v>
                </c:pt>
                <c:pt idx="19">
                  <c:v>0.56473153611373328</c:v>
                </c:pt>
                <c:pt idx="20">
                  <c:v>0.56245918084221802</c:v>
                </c:pt>
                <c:pt idx="21">
                  <c:v>0.56043708727350783</c:v>
                </c:pt>
                <c:pt idx="22">
                  <c:v>0.55863907746804986</c:v>
                </c:pt>
                <c:pt idx="23">
                  <c:v>0.55704142648360011</c:v>
                </c:pt>
                <c:pt idx="24">
                  <c:v>0.55562269135916209</c:v>
                </c:pt>
                <c:pt idx="25">
                  <c:v>0.55436353938702143</c:v>
                </c:pt>
                <c:pt idx="26">
                  <c:v>0.5532465790411597</c:v>
                </c:pt>
                <c:pt idx="27">
                  <c:v>0.5522561961432616</c:v>
                </c:pt>
                <c:pt idx="28">
                  <c:v>0.55137839715821191</c:v>
                </c:pt>
                <c:pt idx="29">
                  <c:v>0.55060066092459814</c:v>
                </c:pt>
                <c:pt idx="30">
                  <c:v>0.63972403813619461</c:v>
                </c:pt>
                <c:pt idx="31">
                  <c:v>0.65072586860880355</c:v>
                </c:pt>
                <c:pt idx="32">
                  <c:v>0.66055985681088614</c:v>
                </c:pt>
                <c:pt idx="33">
                  <c:v>0.66938103094650492</c:v>
                </c:pt>
                <c:pt idx="34">
                  <c:v>0.67731750068071173</c:v>
                </c:pt>
                <c:pt idx="35">
                  <c:v>0.68447643758937993</c:v>
                </c:pt>
                <c:pt idx="36">
                  <c:v>0.69094844701500557</c:v>
                </c:pt>
                <c:pt idx="37">
                  <c:v>0.6968108306364289</c:v>
                </c:pt>
              </c:numCache>
            </c:numRef>
          </c:val>
          <c:smooth val="0"/>
          <c:extLst>
            <c:ext xmlns:c16="http://schemas.microsoft.com/office/drawing/2014/chart" uri="{C3380CC4-5D6E-409C-BE32-E72D297353CC}">
              <c16:uniqueId val="{00000000-B3BA-964E-AA9D-BFAA72BE8696}"/>
            </c:ext>
          </c:extLst>
        </c:ser>
        <c:ser>
          <c:idx val="1"/>
          <c:order val="1"/>
          <c:tx>
            <c:strRef>
              <c:f>Solow!$J$1</c:f>
              <c:strCache>
                <c:ptCount val="1"/>
                <c:pt idx="0">
                  <c:v>k(n+g+δ)</c:v>
                </c:pt>
              </c:strCache>
            </c:strRef>
          </c:tx>
          <c:marker>
            <c:symbol val="none"/>
          </c:marker>
          <c:val>
            <c:numRef>
              <c:f>Solow!$J$2:$J$39</c:f>
              <c:numCache>
                <c:formatCode>General</c:formatCode>
                <c:ptCount val="38"/>
                <c:pt idx="0">
                  <c:v>0.11276340256150691</c:v>
                </c:pt>
                <c:pt idx="1">
                  <c:v>0.14190185363805752</c:v>
                </c:pt>
                <c:pt idx="2">
                  <c:v>0.17022996524455605</c:v>
                </c:pt>
                <c:pt idx="3">
                  <c:v>0.19742745239193993</c:v>
                </c:pt>
                <c:pt idx="4">
                  <c:v>0.22330941713915459</c:v>
                </c:pt>
                <c:pt idx="5">
                  <c:v>0.24777860840907678</c:v>
                </c:pt>
                <c:pt idx="6">
                  <c:v>0.27079611788637942</c:v>
                </c:pt>
                <c:pt idx="7">
                  <c:v>0.29236240796840923</c:v>
                </c:pt>
                <c:pt idx="8">
                  <c:v>0.31250455249125664</c:v>
                </c:pt>
                <c:pt idx="9">
                  <c:v>0.33126741907181834</c:v>
                </c:pt>
                <c:pt idx="10">
                  <c:v>0.34870745795947294</c:v>
                </c:pt>
                <c:pt idx="11">
                  <c:v>0.36488827113018496</c:v>
                </c:pt>
                <c:pt idx="12">
                  <c:v>0.3798774284489656</c:v>
                </c:pt>
                <c:pt idx="13">
                  <c:v>0.39374417487140645</c:v>
                </c:pt>
                <c:pt idx="14">
                  <c:v>0.40655778413970017</c:v>
                </c:pt>
                <c:pt idx="15">
                  <c:v>0.41838638703702058</c:v>
                </c:pt>
                <c:pt idx="16">
                  <c:v>0.42929615095522755</c:v>
                </c:pt>
                <c:pt idx="17">
                  <c:v>0.43935072101008965</c:v>
                </c:pt>
                <c:pt idx="18">
                  <c:v>0.44861085645757515</c:v>
                </c:pt>
                <c:pt idx="19">
                  <c:v>0.6295871543668401</c:v>
                </c:pt>
                <c:pt idx="20">
                  <c:v>0.6195148716369453</c:v>
                </c:pt>
                <c:pt idx="21">
                  <c:v>0.61065394232175185</c:v>
                </c:pt>
                <c:pt idx="22">
                  <c:v>0.60285510583733015</c:v>
                </c:pt>
                <c:pt idx="23">
                  <c:v>0.59598821672387836</c:v>
                </c:pt>
                <c:pt idx="24">
                  <c:v>0.58993965696470596</c:v>
                </c:pt>
                <c:pt idx="25">
                  <c:v>0.58461012362093034</c:v>
                </c:pt>
                <c:pt idx="26">
                  <c:v>0.57991273338361016</c:v>
                </c:pt>
                <c:pt idx="27">
                  <c:v>0.5757713952375767</c:v>
                </c:pt>
                <c:pt idx="28">
                  <c:v>0.57211941041178471</c:v>
                </c:pt>
                <c:pt idx="29">
                  <c:v>0.56889826542509769</c:v>
                </c:pt>
                <c:pt idx="30">
                  <c:v>0.38244829774544387</c:v>
                </c:pt>
                <c:pt idx="31">
                  <c:v>0.40944383796374484</c:v>
                </c:pt>
                <c:pt idx="32">
                  <c:v>0.43476118328491359</c:v>
                </c:pt>
                <c:pt idx="33">
                  <c:v>0.45845388421019895</c:v>
                </c:pt>
                <c:pt idx="34">
                  <c:v>0.48058613913716258</c:v>
                </c:pt>
                <c:pt idx="35">
                  <c:v>0.50122885257249794</c:v>
                </c:pt>
                <c:pt idx="36">
                  <c:v>0.52045673446962681</c:v>
                </c:pt>
                <c:pt idx="37">
                  <c:v>0.5383461626602345</c:v>
                </c:pt>
              </c:numCache>
            </c:numRef>
          </c:val>
          <c:smooth val="0"/>
          <c:extLst>
            <c:ext xmlns:c16="http://schemas.microsoft.com/office/drawing/2014/chart" uri="{C3380CC4-5D6E-409C-BE32-E72D297353CC}">
              <c16:uniqueId val="{00000001-B3BA-964E-AA9D-BFAA72BE8696}"/>
            </c:ext>
          </c:extLst>
        </c:ser>
        <c:dLbls>
          <c:showLegendKey val="0"/>
          <c:showVal val="0"/>
          <c:showCatName val="0"/>
          <c:showSerName val="0"/>
          <c:showPercent val="0"/>
          <c:showBubbleSize val="0"/>
        </c:dLbls>
        <c:smooth val="0"/>
        <c:axId val="709038824"/>
        <c:axId val="709041800"/>
      </c:lineChart>
      <c:catAx>
        <c:axId val="709038824"/>
        <c:scaling>
          <c:orientation val="minMax"/>
        </c:scaling>
        <c:delete val="0"/>
        <c:axPos val="b"/>
        <c:majorTickMark val="out"/>
        <c:minorTickMark val="none"/>
        <c:tickLblPos val="nextTo"/>
        <c:crossAx val="709041800"/>
        <c:crosses val="autoZero"/>
        <c:auto val="1"/>
        <c:lblAlgn val="ctr"/>
        <c:lblOffset val="100"/>
        <c:noMultiLvlLbl val="0"/>
      </c:catAx>
      <c:valAx>
        <c:axId val="709041800"/>
        <c:scaling>
          <c:orientation val="minMax"/>
        </c:scaling>
        <c:delete val="0"/>
        <c:axPos val="l"/>
        <c:majorGridlines/>
        <c:numFmt formatCode="General" sourceLinked="1"/>
        <c:majorTickMark val="out"/>
        <c:minorTickMark val="none"/>
        <c:tickLblPos val="nextTo"/>
        <c:crossAx val="709038824"/>
        <c:crosses val="autoZero"/>
        <c:crossBetween val="between"/>
      </c:valAx>
    </c:plotArea>
    <c:legend>
      <c:legendPos val="b"/>
      <c:overlay val="0"/>
    </c:legend>
    <c:plotVisOnly val="1"/>
    <c:dispBlanksAs val="gap"/>
    <c:showDLblsOverMax val="0"/>
  </c:chart>
  <c:printSettings>
    <c:headerFooter/>
    <c:pageMargins b="1" l="0.75" r="0.75" t="1" header="0.5" footer="0.5"/>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9.5210629921259796E-2"/>
          <c:y val="5.0925925925925902E-2"/>
          <c:w val="0.85478937007874001"/>
          <c:h val="0.77380306401917198"/>
        </c:manualLayout>
      </c:layout>
      <c:lineChart>
        <c:grouping val="standard"/>
        <c:varyColors val="0"/>
        <c:ser>
          <c:idx val="0"/>
          <c:order val="0"/>
          <c:tx>
            <c:strRef>
              <c:f>Balance!$AD$1</c:f>
              <c:strCache>
                <c:ptCount val="1"/>
                <c:pt idx="0">
                  <c:v>Gross national savings</c:v>
                </c:pt>
              </c:strCache>
            </c:strRef>
          </c:tx>
          <c:marker>
            <c:symbol val="none"/>
          </c:marker>
          <c:cat>
            <c:numRef>
              <c:f>Balance!$A$2:$A$38</c:f>
              <c:numCache>
                <c:formatCode>General</c:formatCod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numCache>
            </c:numRef>
          </c:cat>
          <c:val>
            <c:numRef>
              <c:f>Balance!$AD$2:$AD$38</c:f>
              <c:numCache>
                <c:formatCode>#,##0.00</c:formatCode>
                <c:ptCount val="37"/>
                <c:pt idx="0">
                  <c:v>20.277999999999999</c:v>
                </c:pt>
                <c:pt idx="1">
                  <c:v>21.285</c:v>
                </c:pt>
                <c:pt idx="2">
                  <c:v>20.582999999999998</c:v>
                </c:pt>
                <c:pt idx="3">
                  <c:v>19.556999999999999</c:v>
                </c:pt>
                <c:pt idx="4">
                  <c:v>20.672000000000001</c:v>
                </c:pt>
                <c:pt idx="5">
                  <c:v>20.015000000000001</c:v>
                </c:pt>
                <c:pt idx="6">
                  <c:v>18.759</c:v>
                </c:pt>
                <c:pt idx="7">
                  <c:v>19.09</c:v>
                </c:pt>
                <c:pt idx="8">
                  <c:v>20.57</c:v>
                </c:pt>
                <c:pt idx="9">
                  <c:v>19.760999999999999</c:v>
                </c:pt>
                <c:pt idx="10">
                  <c:v>17.957000000000001</c:v>
                </c:pt>
                <c:pt idx="11">
                  <c:v>15.656000000000001</c:v>
                </c:pt>
                <c:pt idx="12">
                  <c:v>14.801</c:v>
                </c:pt>
                <c:pt idx="13">
                  <c:v>14.669</c:v>
                </c:pt>
                <c:pt idx="14">
                  <c:v>17.175999999999998</c:v>
                </c:pt>
                <c:pt idx="15">
                  <c:v>18.582999999999998</c:v>
                </c:pt>
                <c:pt idx="16">
                  <c:v>19.373000000000001</c:v>
                </c:pt>
                <c:pt idx="17">
                  <c:v>19.908999999999999</c:v>
                </c:pt>
                <c:pt idx="18">
                  <c:v>19.72</c:v>
                </c:pt>
                <c:pt idx="19">
                  <c:v>20.873999999999999</c:v>
                </c:pt>
                <c:pt idx="20">
                  <c:v>23.183</c:v>
                </c:pt>
                <c:pt idx="21">
                  <c:v>21.867000000000001</c:v>
                </c:pt>
                <c:pt idx="22">
                  <c:v>21.459</c:v>
                </c:pt>
                <c:pt idx="23">
                  <c:v>21.678000000000001</c:v>
                </c:pt>
                <c:pt idx="24">
                  <c:v>23.725000000000001</c:v>
                </c:pt>
                <c:pt idx="25">
                  <c:v>24.55</c:v>
                </c:pt>
                <c:pt idx="26">
                  <c:v>25.03</c:v>
                </c:pt>
                <c:pt idx="27">
                  <c:v>24.728000000000002</c:v>
                </c:pt>
                <c:pt idx="28">
                  <c:v>24.218</c:v>
                </c:pt>
                <c:pt idx="29">
                  <c:v>19.07</c:v>
                </c:pt>
                <c:pt idx="30">
                  <c:v>19.898</c:v>
                </c:pt>
                <c:pt idx="31">
                  <c:v>21.414000000000001</c:v>
                </c:pt>
                <c:pt idx="32">
                  <c:v>21.268999999999998</c:v>
                </c:pt>
                <c:pt idx="33">
                  <c:v>21.72</c:v>
                </c:pt>
                <c:pt idx="34">
                  <c:v>22.533999999999999</c:v>
                </c:pt>
                <c:pt idx="35">
                  <c:v>20.469000000000001</c:v>
                </c:pt>
                <c:pt idx="36">
                  <c:v>19.968</c:v>
                </c:pt>
              </c:numCache>
            </c:numRef>
          </c:val>
          <c:smooth val="0"/>
          <c:extLst>
            <c:ext xmlns:c16="http://schemas.microsoft.com/office/drawing/2014/chart" uri="{C3380CC4-5D6E-409C-BE32-E72D297353CC}">
              <c16:uniqueId val="{00000000-8C09-B149-8A84-EBC02FA1CA42}"/>
            </c:ext>
          </c:extLst>
        </c:ser>
        <c:ser>
          <c:idx val="1"/>
          <c:order val="1"/>
          <c:tx>
            <c:strRef>
              <c:f>Balance!$AE$1</c:f>
              <c:strCache>
                <c:ptCount val="1"/>
                <c:pt idx="0">
                  <c:v>Total investment</c:v>
                </c:pt>
              </c:strCache>
            </c:strRef>
          </c:tx>
          <c:marker>
            <c:symbol val="none"/>
          </c:marker>
          <c:cat>
            <c:numRef>
              <c:f>Balance!$A$2:$A$38</c:f>
              <c:numCache>
                <c:formatCode>General</c:formatCod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numCache>
            </c:numRef>
          </c:cat>
          <c:val>
            <c:numRef>
              <c:f>Balance!$AE$2:$AE$38</c:f>
              <c:numCache>
                <c:formatCode>#,##0.00</c:formatCode>
                <c:ptCount val="37"/>
                <c:pt idx="0">
                  <c:v>22.47</c:v>
                </c:pt>
                <c:pt idx="1">
                  <c:v>25.379000000000001</c:v>
                </c:pt>
                <c:pt idx="2">
                  <c:v>19.994</c:v>
                </c:pt>
                <c:pt idx="3">
                  <c:v>20.297000000000001</c:v>
                </c:pt>
                <c:pt idx="4">
                  <c:v>21.036999999999999</c:v>
                </c:pt>
                <c:pt idx="5">
                  <c:v>21.616</c:v>
                </c:pt>
                <c:pt idx="6">
                  <c:v>21.768000000000001</c:v>
                </c:pt>
                <c:pt idx="7">
                  <c:v>22.268999999999998</c:v>
                </c:pt>
                <c:pt idx="8">
                  <c:v>23.597000000000001</c:v>
                </c:pt>
                <c:pt idx="9">
                  <c:v>23.698</c:v>
                </c:pt>
                <c:pt idx="10">
                  <c:v>21.379000000000001</c:v>
                </c:pt>
                <c:pt idx="11">
                  <c:v>19.408999999999999</c:v>
                </c:pt>
                <c:pt idx="12">
                  <c:v>18.437000000000001</c:v>
                </c:pt>
                <c:pt idx="13">
                  <c:v>18.533000000000001</c:v>
                </c:pt>
                <c:pt idx="14">
                  <c:v>19.574999999999999</c:v>
                </c:pt>
                <c:pt idx="15">
                  <c:v>19.440000000000001</c:v>
                </c:pt>
                <c:pt idx="16">
                  <c:v>18.988</c:v>
                </c:pt>
                <c:pt idx="17">
                  <c:v>21.286000000000001</c:v>
                </c:pt>
                <c:pt idx="18">
                  <c:v>21.116</c:v>
                </c:pt>
                <c:pt idx="19">
                  <c:v>20.754000000000001</c:v>
                </c:pt>
                <c:pt idx="20">
                  <c:v>20.678999999999998</c:v>
                </c:pt>
                <c:pt idx="21">
                  <c:v>19.736000000000001</c:v>
                </c:pt>
                <c:pt idx="22">
                  <c:v>19.806999999999999</c:v>
                </c:pt>
                <c:pt idx="23">
                  <c:v>20.536000000000001</c:v>
                </c:pt>
                <c:pt idx="24">
                  <c:v>21.454999999999998</c:v>
                </c:pt>
                <c:pt idx="25">
                  <c:v>22.704000000000001</c:v>
                </c:pt>
                <c:pt idx="26">
                  <c:v>23.664000000000001</c:v>
                </c:pt>
                <c:pt idx="27">
                  <c:v>23.97</c:v>
                </c:pt>
                <c:pt idx="28">
                  <c:v>24.119</c:v>
                </c:pt>
                <c:pt idx="29">
                  <c:v>22.016999999999999</c:v>
                </c:pt>
                <c:pt idx="30">
                  <c:v>23.507999999999999</c:v>
                </c:pt>
                <c:pt idx="31">
                  <c:v>24.187000000000001</c:v>
                </c:pt>
                <c:pt idx="32">
                  <c:v>24.873000000000001</c:v>
                </c:pt>
                <c:pt idx="33">
                  <c:v>24.940999999999999</c:v>
                </c:pt>
                <c:pt idx="34">
                  <c:v>24.934000000000001</c:v>
                </c:pt>
                <c:pt idx="35">
                  <c:v>24.055</c:v>
                </c:pt>
                <c:pt idx="36">
                  <c:v>23.18</c:v>
                </c:pt>
              </c:numCache>
            </c:numRef>
          </c:val>
          <c:smooth val="0"/>
          <c:extLst>
            <c:ext xmlns:c16="http://schemas.microsoft.com/office/drawing/2014/chart" uri="{C3380CC4-5D6E-409C-BE32-E72D297353CC}">
              <c16:uniqueId val="{00000001-8C09-B149-8A84-EBC02FA1CA42}"/>
            </c:ext>
          </c:extLst>
        </c:ser>
        <c:dLbls>
          <c:showLegendKey val="0"/>
          <c:showVal val="0"/>
          <c:showCatName val="0"/>
          <c:showSerName val="0"/>
          <c:showPercent val="0"/>
          <c:showBubbleSize val="0"/>
        </c:dLbls>
        <c:smooth val="0"/>
        <c:axId val="709132280"/>
        <c:axId val="709135288"/>
      </c:lineChart>
      <c:catAx>
        <c:axId val="709132280"/>
        <c:scaling>
          <c:orientation val="minMax"/>
        </c:scaling>
        <c:delete val="0"/>
        <c:axPos val="b"/>
        <c:numFmt formatCode="General" sourceLinked="1"/>
        <c:majorTickMark val="out"/>
        <c:minorTickMark val="none"/>
        <c:tickLblPos val="nextTo"/>
        <c:crossAx val="709135288"/>
        <c:crosses val="autoZero"/>
        <c:auto val="1"/>
        <c:lblAlgn val="ctr"/>
        <c:lblOffset val="100"/>
        <c:noMultiLvlLbl val="0"/>
      </c:catAx>
      <c:valAx>
        <c:axId val="709135288"/>
        <c:scaling>
          <c:orientation val="minMax"/>
        </c:scaling>
        <c:delete val="0"/>
        <c:axPos val="l"/>
        <c:majorGridlines/>
        <c:numFmt formatCode="#,##0" sourceLinked="0"/>
        <c:majorTickMark val="out"/>
        <c:minorTickMark val="none"/>
        <c:tickLblPos val="nextTo"/>
        <c:crossAx val="709132280"/>
        <c:crosses val="autoZero"/>
        <c:crossBetween val="between"/>
      </c:valAx>
    </c:plotArea>
    <c:legend>
      <c:legendPos val="t"/>
      <c:overlay val="0"/>
    </c:legend>
    <c:plotVisOnly val="1"/>
    <c:dispBlanksAs val="gap"/>
    <c:showDLblsOverMax val="0"/>
  </c:chart>
  <c:printSettings>
    <c:headerFooter/>
    <c:pageMargins b="1" l="0.75" r="0.75" t="1" header="0.5" footer="0.5"/>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lineChart>
        <c:grouping val="standard"/>
        <c:varyColors val="0"/>
        <c:ser>
          <c:idx val="0"/>
          <c:order val="0"/>
          <c:marker>
            <c:symbol val="none"/>
          </c:marker>
          <c:val>
            <c:numRef>
              <c:f>Balance!$L$2:$L$38</c:f>
              <c:numCache>
                <c:formatCode>#,##0</c:formatCode>
                <c:ptCount val="37"/>
                <c:pt idx="0">
                  <c:v>109.65343060000001</c:v>
                </c:pt>
                <c:pt idx="1">
                  <c:v>106.30672680000001</c:v>
                </c:pt>
                <c:pt idx="2">
                  <c:v>145.97689739999998</c:v>
                </c:pt>
                <c:pt idx="3">
                  <c:v>199.83607499999999</c:v>
                </c:pt>
                <c:pt idx="4">
                  <c:v>244.06155724999999</c:v>
                </c:pt>
                <c:pt idx="5">
                  <c:v>304.46822123999999</c:v>
                </c:pt>
                <c:pt idx="6">
                  <c:v>349.89902944000011</c:v>
                </c:pt>
                <c:pt idx="7">
                  <c:v>360.77768844000002</c:v>
                </c:pt>
                <c:pt idx="8">
                  <c:v>367.81633936999998</c:v>
                </c:pt>
                <c:pt idx="9">
                  <c:v>406.03761810000009</c:v>
                </c:pt>
                <c:pt idx="10">
                  <c:v>431.65676408000002</c:v>
                </c:pt>
                <c:pt idx="11">
                  <c:v>488.05972456000012</c:v>
                </c:pt>
                <c:pt idx="12">
                  <c:v>575.06383143999994</c:v>
                </c:pt>
                <c:pt idx="13">
                  <c:v>639.38744374999999</c:v>
                </c:pt>
                <c:pt idx="14">
                  <c:v>702.21996534999994</c:v>
                </c:pt>
                <c:pt idx="15">
                  <c:v>736.58557134</c:v>
                </c:pt>
                <c:pt idx="16">
                  <c:v>745.07330141999989</c:v>
                </c:pt>
                <c:pt idx="17">
                  <c:v>730.95805691999999</c:v>
                </c:pt>
                <c:pt idx="18">
                  <c:v>709.97633975999997</c:v>
                </c:pt>
                <c:pt idx="19">
                  <c:v>661.15444632000015</c:v>
                </c:pt>
                <c:pt idx="20">
                  <c:v>580.75386143000003</c:v>
                </c:pt>
                <c:pt idx="21">
                  <c:v>558.1404259200001</c:v>
                </c:pt>
                <c:pt idx="22">
                  <c:v>544.61772894000001</c:v>
                </c:pt>
                <c:pt idx="23">
                  <c:v>521.45982999</c:v>
                </c:pt>
                <c:pt idx="24">
                  <c:v>471.46241705</c:v>
                </c:pt>
                <c:pt idx="25">
                  <c:v>426.41794112000002</c:v>
                </c:pt>
                <c:pt idx="26">
                  <c:v>393.49574790000003</c:v>
                </c:pt>
                <c:pt idx="27">
                  <c:v>347.29424772000004</c:v>
                </c:pt>
                <c:pt idx="28">
                  <c:v>293.20497577000003</c:v>
                </c:pt>
                <c:pt idx="29">
                  <c:v>375.63512183999995</c:v>
                </c:pt>
                <c:pt idx="30">
                  <c:v>425.86971460000001</c:v>
                </c:pt>
                <c:pt idx="31">
                  <c:v>445.11805700000002</c:v>
                </c:pt>
                <c:pt idx="32">
                  <c:v>471.62499384</c:v>
                </c:pt>
                <c:pt idx="33">
                  <c:v>500.46460669999993</c:v>
                </c:pt>
                <c:pt idx="34">
                  <c:v>492.43902648</c:v>
                </c:pt>
                <c:pt idx="35">
                  <c:v>491.95047696</c:v>
                </c:pt>
                <c:pt idx="36">
                  <c:v>513.2998116</c:v>
                </c:pt>
              </c:numCache>
            </c:numRef>
          </c:val>
          <c:smooth val="0"/>
          <c:extLst>
            <c:ext xmlns:c16="http://schemas.microsoft.com/office/drawing/2014/chart" uri="{C3380CC4-5D6E-409C-BE32-E72D297353CC}">
              <c16:uniqueId val="{00000000-C467-9749-B7B5-0820D928F142}"/>
            </c:ext>
          </c:extLst>
        </c:ser>
        <c:ser>
          <c:idx val="1"/>
          <c:order val="1"/>
          <c:marker>
            <c:symbol val="none"/>
          </c:marker>
          <c:val>
            <c:numRef>
              <c:f>Balance!$M$2:$M$38</c:f>
              <c:numCache>
                <c:formatCode>#,##0</c:formatCode>
                <c:ptCount val="37"/>
                <c:pt idx="0">
                  <c:v>347.02284960000003</c:v>
                </c:pt>
                <c:pt idx="1">
                  <c:v>371.02163316000002</c:v>
                </c:pt>
                <c:pt idx="2">
                  <c:v>403.12580099999997</c:v>
                </c:pt>
                <c:pt idx="3">
                  <c:v>457.73936910000003</c:v>
                </c:pt>
                <c:pt idx="4">
                  <c:v>510.25489450000003</c:v>
                </c:pt>
                <c:pt idx="5">
                  <c:v>578.4518658400001</c:v>
                </c:pt>
                <c:pt idx="6">
                  <c:v>628.80106293000006</c:v>
                </c:pt>
                <c:pt idx="7">
                  <c:v>658.73348424000017</c:v>
                </c:pt>
                <c:pt idx="8">
                  <c:v>687.59940052000013</c:v>
                </c:pt>
                <c:pt idx="9">
                  <c:v>715.9811632200001</c:v>
                </c:pt>
                <c:pt idx="10">
                  <c:v>744.78679238000018</c:v>
                </c:pt>
                <c:pt idx="11">
                  <c:v>797.46774016000006</c:v>
                </c:pt>
                <c:pt idx="12">
                  <c:v>879.96152636000011</c:v>
                </c:pt>
                <c:pt idx="13">
                  <c:v>962.64147748999994</c:v>
                </c:pt>
                <c:pt idx="14">
                  <c:v>1034.9613292499998</c:v>
                </c:pt>
                <c:pt idx="15">
                  <c:v>1091.1364538400001</c:v>
                </c:pt>
                <c:pt idx="16">
                  <c:v>1110.5813754199999</c:v>
                </c:pt>
                <c:pt idx="17">
                  <c:v>1100.7437477399999</c:v>
                </c:pt>
                <c:pt idx="18">
                  <c:v>1119.8228378200001</c:v>
                </c:pt>
                <c:pt idx="19">
                  <c:v>1123.03291448</c:v>
                </c:pt>
                <c:pt idx="20">
                  <c:v>1067.8800013800001</c:v>
                </c:pt>
                <c:pt idx="21">
                  <c:v>1100.8487700000001</c:v>
                </c:pt>
                <c:pt idx="22">
                  <c:v>1108.1560065599999</c:v>
                </c:pt>
                <c:pt idx="23">
                  <c:v>1075.7800879699998</c:v>
                </c:pt>
                <c:pt idx="24">
                  <c:v>1050.0800152500001</c:v>
                </c:pt>
                <c:pt idx="25">
                  <c:v>1064.66272024</c:v>
                </c:pt>
                <c:pt idx="26">
                  <c:v>1081.1535798000002</c:v>
                </c:pt>
                <c:pt idx="27">
                  <c:v>1051.81173008</c:v>
                </c:pt>
                <c:pt idx="28">
                  <c:v>1078.06744682</c:v>
                </c:pt>
                <c:pt idx="29">
                  <c:v>1222.85782068</c:v>
                </c:pt>
                <c:pt idx="30">
                  <c:v>1289.4066173199999</c:v>
                </c:pt>
                <c:pt idx="31">
                  <c:v>1336.7316870000002</c:v>
                </c:pt>
                <c:pt idx="32">
                  <c:v>1415.5757616000001</c:v>
                </c:pt>
                <c:pt idx="33">
                  <c:v>1466.8383376899999</c:v>
                </c:pt>
                <c:pt idx="34">
                  <c:v>1494.1473407999997</c:v>
                </c:pt>
                <c:pt idx="35">
                  <c:v>1608.3419929699999</c:v>
                </c:pt>
                <c:pt idx="36">
                  <c:v>1641.8928909600002</c:v>
                </c:pt>
              </c:numCache>
            </c:numRef>
          </c:val>
          <c:smooth val="0"/>
          <c:extLst>
            <c:ext xmlns:c16="http://schemas.microsoft.com/office/drawing/2014/chart" uri="{C3380CC4-5D6E-409C-BE32-E72D297353CC}">
              <c16:uniqueId val="{00000001-C467-9749-B7B5-0820D928F142}"/>
            </c:ext>
          </c:extLst>
        </c:ser>
        <c:ser>
          <c:idx val="2"/>
          <c:order val="2"/>
          <c:marker>
            <c:symbol val="none"/>
          </c:marker>
          <c:val>
            <c:numRef>
              <c:f>Balance!$N$2:$N$38</c:f>
              <c:numCache>
                <c:formatCode>#,##0</c:formatCode>
                <c:ptCount val="37"/>
                <c:pt idx="1">
                  <c:v>157.95113950000001</c:v>
                </c:pt>
                <c:pt idx="2">
                  <c:v>162.0500217</c:v>
                </c:pt>
                <c:pt idx="3">
                  <c:v>194.83642329999998</c:v>
                </c:pt>
                <c:pt idx="4">
                  <c:v>269.23657170000001</c:v>
                </c:pt>
                <c:pt idx="5">
                  <c:v>313.93594599999994</c:v>
                </c:pt>
                <c:pt idx="6">
                  <c:v>395.72000839999998</c:v>
                </c:pt>
                <c:pt idx="7">
                  <c:v>442.83647417000014</c:v>
                </c:pt>
                <c:pt idx="8">
                  <c:v>444.33790206000003</c:v>
                </c:pt>
                <c:pt idx="9">
                  <c:v>441.49466868999997</c:v>
                </c:pt>
                <c:pt idx="10">
                  <c:v>492.57316944000007</c:v>
                </c:pt>
                <c:pt idx="11">
                  <c:v>525.14109198000006</c:v>
                </c:pt>
                <c:pt idx="12">
                  <c:v>606.8152840800002</c:v>
                </c:pt>
                <c:pt idx="13">
                  <c:v>702.01162416</c:v>
                </c:pt>
                <c:pt idx="14">
                  <c:v>769.32110122999995</c:v>
                </c:pt>
                <c:pt idx="15">
                  <c:v>1091.1364538400001</c:v>
                </c:pt>
                <c:pt idx="16">
                  <c:v>1124.9597538600001</c:v>
                </c:pt>
                <c:pt idx="17">
                  <c:v>1124.5106634000001</c:v>
                </c:pt>
                <c:pt idx="18">
                  <c:v>1122.8000788100001</c:v>
                </c:pt>
                <c:pt idx="19">
                  <c:v>1101.9050974500001</c:v>
                </c:pt>
                <c:pt idx="20">
                  <c:v>1066.8542446800002</c:v>
                </c:pt>
                <c:pt idx="21">
                  <c:v>1059.7037774400003</c:v>
                </c:pt>
                <c:pt idx="22">
                  <c:v>1062.9635493900003</c:v>
                </c:pt>
                <c:pt idx="23">
                  <c:v>1064.7569633800003</c:v>
                </c:pt>
                <c:pt idx="24">
                  <c:v>1053.5479578800002</c:v>
                </c:pt>
                <c:pt idx="25">
                  <c:v>1030.1418434400002</c:v>
                </c:pt>
                <c:pt idx="26">
                  <c:v>1001.8819325400002</c:v>
                </c:pt>
                <c:pt idx="27">
                  <c:v>973.18070886000021</c:v>
                </c:pt>
                <c:pt idx="28">
                  <c:v>970.24055381000016</c:v>
                </c:pt>
                <c:pt idx="29">
                  <c:v>1030.2551821700001</c:v>
                </c:pt>
                <c:pt idx="30">
                  <c:v>1105.7621926100001</c:v>
                </c:pt>
                <c:pt idx="31">
                  <c:v>1160.14127661</c:v>
                </c:pt>
                <c:pt idx="32">
                  <c:v>1202.3716190499999</c:v>
                </c:pt>
                <c:pt idx="33">
                  <c:v>1227.9847376299999</c:v>
                </c:pt>
                <c:pt idx="34">
                  <c:v>1224.9071036299999</c:v>
                </c:pt>
                <c:pt idx="35">
                  <c:v>1227.2162299299998</c:v>
                </c:pt>
                <c:pt idx="36">
                  <c:v>1246.9772368899999</c:v>
                </c:pt>
              </c:numCache>
            </c:numRef>
          </c:val>
          <c:smooth val="0"/>
          <c:extLst>
            <c:ext xmlns:c16="http://schemas.microsoft.com/office/drawing/2014/chart" uri="{C3380CC4-5D6E-409C-BE32-E72D297353CC}">
              <c16:uniqueId val="{00000002-C467-9749-B7B5-0820D928F142}"/>
            </c:ext>
          </c:extLst>
        </c:ser>
        <c:dLbls>
          <c:showLegendKey val="0"/>
          <c:showVal val="0"/>
          <c:showCatName val="0"/>
          <c:showSerName val="0"/>
          <c:showPercent val="0"/>
          <c:showBubbleSize val="0"/>
        </c:dLbls>
        <c:smooth val="0"/>
        <c:axId val="709166408"/>
        <c:axId val="709169384"/>
      </c:lineChart>
      <c:catAx>
        <c:axId val="709166408"/>
        <c:scaling>
          <c:orientation val="minMax"/>
        </c:scaling>
        <c:delete val="0"/>
        <c:axPos val="b"/>
        <c:majorTickMark val="out"/>
        <c:minorTickMark val="none"/>
        <c:tickLblPos val="nextTo"/>
        <c:crossAx val="709169384"/>
        <c:crosses val="autoZero"/>
        <c:auto val="1"/>
        <c:lblAlgn val="ctr"/>
        <c:lblOffset val="100"/>
        <c:noMultiLvlLbl val="0"/>
      </c:catAx>
      <c:valAx>
        <c:axId val="709169384"/>
        <c:scaling>
          <c:orientation val="minMax"/>
        </c:scaling>
        <c:delete val="0"/>
        <c:axPos val="l"/>
        <c:majorGridlines/>
        <c:numFmt formatCode="#,##0" sourceLinked="1"/>
        <c:majorTickMark val="out"/>
        <c:minorTickMark val="none"/>
        <c:tickLblPos val="nextTo"/>
        <c:crossAx val="709166408"/>
        <c:crosses val="autoZero"/>
        <c:crossBetween val="between"/>
      </c:valAx>
    </c:plotArea>
    <c:legend>
      <c:legendPos val="r"/>
      <c:overlay val="0"/>
    </c:legend>
    <c:plotVisOnly val="1"/>
    <c:dispBlanksAs val="gap"/>
    <c:showDLblsOverMax val="0"/>
  </c:chart>
  <c:printSettings>
    <c:headerFooter/>
    <c:pageMargins b="1" l="0.75" r="0.75" t="1" header="0.5" footer="0.5"/>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0.122988407699038"/>
          <c:y val="6.0185185185185203E-2"/>
          <c:w val="0.84090048118985095"/>
          <c:h val="0.56250850197584501"/>
        </c:manualLayout>
      </c:layout>
      <c:lineChart>
        <c:grouping val="standard"/>
        <c:varyColors val="0"/>
        <c:ser>
          <c:idx val="0"/>
          <c:order val="0"/>
          <c:tx>
            <c:strRef>
              <c:f>Balance!$X$1</c:f>
              <c:strCache>
                <c:ptCount val="1"/>
                <c:pt idx="0">
                  <c:v>General government revenue, GDP Degree</c:v>
                </c:pt>
              </c:strCache>
            </c:strRef>
          </c:tx>
          <c:marker>
            <c:symbol val="none"/>
          </c:marker>
          <c:cat>
            <c:numRef>
              <c:f>Balance!$W$2:$W$38</c:f>
              <c:numCache>
                <c:formatCode>General</c:formatCod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numCache>
            </c:numRef>
          </c:cat>
          <c:val>
            <c:numRef>
              <c:f>Balance!$X$2:$X$38</c:f>
              <c:numCache>
                <c:formatCode>#,##0.00</c:formatCode>
                <c:ptCount val="37"/>
                <c:pt idx="0">
                  <c:v>37.040999999999997</c:v>
                </c:pt>
                <c:pt idx="1">
                  <c:v>39.070999999999998</c:v>
                </c:pt>
                <c:pt idx="2">
                  <c:v>39.645000000000003</c:v>
                </c:pt>
                <c:pt idx="3">
                  <c:v>39.122999999999998</c:v>
                </c:pt>
                <c:pt idx="4">
                  <c:v>38.966000000000001</c:v>
                </c:pt>
                <c:pt idx="5">
                  <c:v>38.863</c:v>
                </c:pt>
                <c:pt idx="6">
                  <c:v>39.65</c:v>
                </c:pt>
                <c:pt idx="7">
                  <c:v>39.848999999999997</c:v>
                </c:pt>
                <c:pt idx="8">
                  <c:v>40.411999999999999</c:v>
                </c:pt>
                <c:pt idx="9">
                  <c:v>40.69</c:v>
                </c:pt>
                <c:pt idx="10">
                  <c:v>42.331000000000003</c:v>
                </c:pt>
                <c:pt idx="11">
                  <c:v>43.232999999999997</c:v>
                </c:pt>
                <c:pt idx="12">
                  <c:v>43.454000000000001</c:v>
                </c:pt>
                <c:pt idx="13">
                  <c:v>42.680999999999997</c:v>
                </c:pt>
                <c:pt idx="14">
                  <c:v>42.207999999999998</c:v>
                </c:pt>
                <c:pt idx="15">
                  <c:v>42.38</c:v>
                </c:pt>
                <c:pt idx="16">
                  <c:v>42.951000000000001</c:v>
                </c:pt>
                <c:pt idx="17">
                  <c:v>43.648000000000003</c:v>
                </c:pt>
                <c:pt idx="18">
                  <c:v>43.7</c:v>
                </c:pt>
                <c:pt idx="19">
                  <c:v>43.579000000000001</c:v>
                </c:pt>
                <c:pt idx="20">
                  <c:v>43.341999999999999</c:v>
                </c:pt>
                <c:pt idx="21">
                  <c:v>41.779000000000003</c:v>
                </c:pt>
                <c:pt idx="22">
                  <c:v>40.302999999999997</c:v>
                </c:pt>
                <c:pt idx="23">
                  <c:v>40.290999999999997</c:v>
                </c:pt>
                <c:pt idx="24">
                  <c:v>40.039000000000001</c:v>
                </c:pt>
                <c:pt idx="25">
                  <c:v>40.203000000000003</c:v>
                </c:pt>
                <c:pt idx="26">
                  <c:v>40.607999999999997</c:v>
                </c:pt>
                <c:pt idx="27">
                  <c:v>40.445</c:v>
                </c:pt>
                <c:pt idx="28">
                  <c:v>39.057000000000002</c:v>
                </c:pt>
                <c:pt idx="29">
                  <c:v>39.64</c:v>
                </c:pt>
                <c:pt idx="30">
                  <c:v>38.417000000000002</c:v>
                </c:pt>
                <c:pt idx="31">
                  <c:v>38.356000000000002</c:v>
                </c:pt>
                <c:pt idx="32">
                  <c:v>38.494</c:v>
                </c:pt>
                <c:pt idx="33">
                  <c:v>38.561999999999998</c:v>
                </c:pt>
                <c:pt idx="34">
                  <c:v>38.636000000000003</c:v>
                </c:pt>
                <c:pt idx="35">
                  <c:v>39.76</c:v>
                </c:pt>
                <c:pt idx="36">
                  <c:v>39.582999999999998</c:v>
                </c:pt>
              </c:numCache>
            </c:numRef>
          </c:val>
          <c:smooth val="0"/>
          <c:extLst>
            <c:ext xmlns:c16="http://schemas.microsoft.com/office/drawing/2014/chart" uri="{C3380CC4-5D6E-409C-BE32-E72D297353CC}">
              <c16:uniqueId val="{00000000-40D3-1943-BA80-04D1FCD1BD0D}"/>
            </c:ext>
          </c:extLst>
        </c:ser>
        <c:ser>
          <c:idx val="1"/>
          <c:order val="1"/>
          <c:tx>
            <c:strRef>
              <c:f>Balance!$Y$1</c:f>
              <c:strCache>
                <c:ptCount val="1"/>
                <c:pt idx="0">
                  <c:v>General government total expenditure, GDP Degree</c:v>
                </c:pt>
              </c:strCache>
            </c:strRef>
          </c:tx>
          <c:marker>
            <c:symbol val="none"/>
          </c:marker>
          <c:cat>
            <c:numRef>
              <c:f>Balance!$W$2:$W$38</c:f>
              <c:numCache>
                <c:formatCode>General</c:formatCod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numCache>
            </c:numRef>
          </c:cat>
          <c:val>
            <c:numRef>
              <c:f>Balance!$Y$2:$Y$38</c:f>
              <c:numCache>
                <c:formatCode>#,##0.00</c:formatCode>
                <c:ptCount val="37"/>
                <c:pt idx="0">
                  <c:v>41.1</c:v>
                </c:pt>
                <c:pt idx="1">
                  <c:v>41.972999999999999</c:v>
                </c:pt>
                <c:pt idx="2">
                  <c:v>46.567999999999998</c:v>
                </c:pt>
                <c:pt idx="3">
                  <c:v>47.152000000000001</c:v>
                </c:pt>
                <c:pt idx="4">
                  <c:v>46.936</c:v>
                </c:pt>
                <c:pt idx="5">
                  <c:v>47.655000000000001</c:v>
                </c:pt>
                <c:pt idx="6">
                  <c:v>47.002000000000002</c:v>
                </c:pt>
                <c:pt idx="7">
                  <c:v>45.619</c:v>
                </c:pt>
                <c:pt idx="8">
                  <c:v>44.941000000000003</c:v>
                </c:pt>
                <c:pt idx="9">
                  <c:v>45.426000000000002</c:v>
                </c:pt>
                <c:pt idx="10">
                  <c:v>48.264000000000003</c:v>
                </c:pt>
                <c:pt idx="11">
                  <c:v>51.622999999999998</c:v>
                </c:pt>
                <c:pt idx="12">
                  <c:v>52.683999999999997</c:v>
                </c:pt>
                <c:pt idx="13">
                  <c:v>51.645000000000003</c:v>
                </c:pt>
                <c:pt idx="14">
                  <c:v>49.164999999999999</c:v>
                </c:pt>
                <c:pt idx="15">
                  <c:v>47.887</c:v>
                </c:pt>
                <c:pt idx="16">
                  <c:v>46.014000000000003</c:v>
                </c:pt>
                <c:pt idx="17">
                  <c:v>43.609000000000002</c:v>
                </c:pt>
                <c:pt idx="18">
                  <c:v>43.557000000000002</c:v>
                </c:pt>
                <c:pt idx="19">
                  <c:v>41.917999999999999</c:v>
                </c:pt>
                <c:pt idx="20">
                  <c:v>40.692999999999998</c:v>
                </c:pt>
                <c:pt idx="21">
                  <c:v>41.247999999999998</c:v>
                </c:pt>
                <c:pt idx="22">
                  <c:v>40.537999999999997</c:v>
                </c:pt>
                <c:pt idx="23">
                  <c:v>40.417999999999999</c:v>
                </c:pt>
                <c:pt idx="24">
                  <c:v>39.268999999999998</c:v>
                </c:pt>
                <c:pt idx="25">
                  <c:v>38.645000000000003</c:v>
                </c:pt>
                <c:pt idx="26">
                  <c:v>38.774999999999999</c:v>
                </c:pt>
                <c:pt idx="27">
                  <c:v>38.619999999999997</c:v>
                </c:pt>
                <c:pt idx="28">
                  <c:v>38.872</c:v>
                </c:pt>
                <c:pt idx="29">
                  <c:v>43.530999999999999</c:v>
                </c:pt>
                <c:pt idx="30">
                  <c:v>43.164999999999999</c:v>
                </c:pt>
                <c:pt idx="31">
                  <c:v>41.673000000000002</c:v>
                </c:pt>
                <c:pt idx="32">
                  <c:v>41.024999999999999</c:v>
                </c:pt>
                <c:pt idx="33">
                  <c:v>40.06</c:v>
                </c:pt>
                <c:pt idx="34">
                  <c:v>38.460999999999999</c:v>
                </c:pt>
                <c:pt idx="35">
                  <c:v>39.889000000000003</c:v>
                </c:pt>
                <c:pt idx="36">
                  <c:v>40.68</c:v>
                </c:pt>
              </c:numCache>
            </c:numRef>
          </c:val>
          <c:smooth val="0"/>
          <c:extLst>
            <c:ext xmlns:c16="http://schemas.microsoft.com/office/drawing/2014/chart" uri="{C3380CC4-5D6E-409C-BE32-E72D297353CC}">
              <c16:uniqueId val="{00000001-40D3-1943-BA80-04D1FCD1BD0D}"/>
            </c:ext>
          </c:extLst>
        </c:ser>
        <c:ser>
          <c:idx val="2"/>
          <c:order val="2"/>
          <c:tx>
            <c:strRef>
              <c:f>Balance!$Z$1</c:f>
              <c:strCache>
                <c:ptCount val="1"/>
                <c:pt idx="0">
                  <c:v>General government net debt, GDP Degree</c:v>
                </c:pt>
              </c:strCache>
            </c:strRef>
          </c:tx>
          <c:marker>
            <c:symbol val="none"/>
          </c:marker>
          <c:cat>
            <c:numRef>
              <c:f>Balance!$W$2:$W$38</c:f>
              <c:numCache>
                <c:formatCode>General</c:formatCod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numCache>
            </c:numRef>
          </c:cat>
          <c:val>
            <c:numRef>
              <c:f>Balance!$Z$2:$Z$38</c:f>
              <c:numCache>
                <c:formatCode>#,##0.00</c:formatCode>
                <c:ptCount val="37"/>
                <c:pt idx="0">
                  <c:v>14.242000000000001</c:v>
                </c:pt>
                <c:pt idx="1">
                  <c:v>13.34</c:v>
                </c:pt>
                <c:pt idx="2">
                  <c:v>18.923999999999999</c:v>
                </c:pt>
                <c:pt idx="3">
                  <c:v>25.25</c:v>
                </c:pt>
                <c:pt idx="4">
                  <c:v>29.113</c:v>
                </c:pt>
                <c:pt idx="5">
                  <c:v>34.677</c:v>
                </c:pt>
                <c:pt idx="6">
                  <c:v>39.008000000000003</c:v>
                </c:pt>
                <c:pt idx="7">
                  <c:v>38.637999999999998</c:v>
                </c:pt>
                <c:pt idx="8">
                  <c:v>37.720999999999997</c:v>
                </c:pt>
                <c:pt idx="9">
                  <c:v>40.695</c:v>
                </c:pt>
                <c:pt idx="10">
                  <c:v>43.195999999999998</c:v>
                </c:pt>
                <c:pt idx="11">
                  <c:v>49.901000000000003</c:v>
                </c:pt>
                <c:pt idx="12">
                  <c:v>58.281999999999996</c:v>
                </c:pt>
                <c:pt idx="13">
                  <c:v>63.125</c:v>
                </c:pt>
                <c:pt idx="14">
                  <c:v>66.346999999999994</c:v>
                </c:pt>
                <c:pt idx="15">
                  <c:v>67.778999999999996</c:v>
                </c:pt>
                <c:pt idx="16">
                  <c:v>67.472999999999999</c:v>
                </c:pt>
                <c:pt idx="17">
                  <c:v>63.478000000000002</c:v>
                </c:pt>
                <c:pt idx="18">
                  <c:v>59.351999999999997</c:v>
                </c:pt>
                <c:pt idx="19">
                  <c:v>52.557000000000002</c:v>
                </c:pt>
                <c:pt idx="20">
                  <c:v>43.890999999999998</c:v>
                </c:pt>
                <c:pt idx="21">
                  <c:v>41.448</c:v>
                </c:pt>
                <c:pt idx="22">
                  <c:v>39.262</c:v>
                </c:pt>
                <c:pt idx="23">
                  <c:v>36.927</c:v>
                </c:pt>
                <c:pt idx="24">
                  <c:v>32.387</c:v>
                </c:pt>
                <c:pt idx="25">
                  <c:v>28.384</c:v>
                </c:pt>
                <c:pt idx="26">
                  <c:v>25.523</c:v>
                </c:pt>
                <c:pt idx="27">
                  <c:v>22.071000000000002</c:v>
                </c:pt>
                <c:pt idx="28">
                  <c:v>18.449000000000002</c:v>
                </c:pt>
                <c:pt idx="29">
                  <c:v>24.353999999999999</c:v>
                </c:pt>
                <c:pt idx="30">
                  <c:v>26.785</c:v>
                </c:pt>
                <c:pt idx="31">
                  <c:v>27.143000000000001</c:v>
                </c:pt>
                <c:pt idx="32">
                  <c:v>28.265999999999998</c:v>
                </c:pt>
                <c:pt idx="33">
                  <c:v>29.27</c:v>
                </c:pt>
                <c:pt idx="34">
                  <c:v>28.001000000000001</c:v>
                </c:pt>
                <c:pt idx="35">
                  <c:v>27.696000000000002</c:v>
                </c:pt>
                <c:pt idx="36">
                  <c:v>28.495000000000001</c:v>
                </c:pt>
              </c:numCache>
            </c:numRef>
          </c:val>
          <c:smooth val="0"/>
          <c:extLst>
            <c:ext xmlns:c16="http://schemas.microsoft.com/office/drawing/2014/chart" uri="{C3380CC4-5D6E-409C-BE32-E72D297353CC}">
              <c16:uniqueId val="{00000002-40D3-1943-BA80-04D1FCD1BD0D}"/>
            </c:ext>
          </c:extLst>
        </c:ser>
        <c:ser>
          <c:idx val="3"/>
          <c:order val="3"/>
          <c:tx>
            <c:strRef>
              <c:f>Balance!$AA$1</c:f>
              <c:strCache>
                <c:ptCount val="1"/>
                <c:pt idx="0">
                  <c:v>General government gross debt, GDP Degree</c:v>
                </c:pt>
              </c:strCache>
            </c:strRef>
          </c:tx>
          <c:marker>
            <c:symbol val="none"/>
          </c:marker>
          <c:cat>
            <c:numRef>
              <c:f>Balance!$W$2:$W$38</c:f>
              <c:numCache>
                <c:formatCode>General</c:formatCod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numCache>
            </c:numRef>
          </c:cat>
          <c:val>
            <c:numRef>
              <c:f>Balance!$AA$2:$AA$38</c:f>
              <c:numCache>
                <c:formatCode>#,##0.00</c:formatCode>
                <c:ptCount val="37"/>
                <c:pt idx="0">
                  <c:v>45.072000000000003</c:v>
                </c:pt>
                <c:pt idx="1">
                  <c:v>46.558</c:v>
                </c:pt>
                <c:pt idx="2">
                  <c:v>52.26</c:v>
                </c:pt>
                <c:pt idx="3">
                  <c:v>57.837000000000003</c:v>
                </c:pt>
                <c:pt idx="4">
                  <c:v>60.866</c:v>
                </c:pt>
                <c:pt idx="5">
                  <c:v>65.882000000000005</c:v>
                </c:pt>
                <c:pt idx="6">
                  <c:v>70.100999999999999</c:v>
                </c:pt>
                <c:pt idx="7">
                  <c:v>70.548000000000002</c:v>
                </c:pt>
                <c:pt idx="8">
                  <c:v>70.516000000000005</c:v>
                </c:pt>
                <c:pt idx="9">
                  <c:v>71.759</c:v>
                </c:pt>
                <c:pt idx="10">
                  <c:v>74.531000000000006</c:v>
                </c:pt>
                <c:pt idx="11">
                  <c:v>81.536000000000001</c:v>
                </c:pt>
                <c:pt idx="12">
                  <c:v>89.183000000000007</c:v>
                </c:pt>
                <c:pt idx="13">
                  <c:v>95.039000000000001</c:v>
                </c:pt>
                <c:pt idx="14">
                  <c:v>97.784999999999997</c:v>
                </c:pt>
                <c:pt idx="15">
                  <c:v>100.404</c:v>
                </c:pt>
                <c:pt idx="16">
                  <c:v>100.57299999999999</c:v>
                </c:pt>
                <c:pt idx="17">
                  <c:v>95.590999999999994</c:v>
                </c:pt>
                <c:pt idx="18">
                  <c:v>93.614000000000004</c:v>
                </c:pt>
                <c:pt idx="19">
                  <c:v>89.272999999999996</c:v>
                </c:pt>
                <c:pt idx="20">
                  <c:v>80.706000000000003</c:v>
                </c:pt>
                <c:pt idx="21">
                  <c:v>81.75</c:v>
                </c:pt>
                <c:pt idx="22">
                  <c:v>79.888000000000005</c:v>
                </c:pt>
                <c:pt idx="23">
                  <c:v>76.180999999999997</c:v>
                </c:pt>
                <c:pt idx="24">
                  <c:v>72.135000000000005</c:v>
                </c:pt>
                <c:pt idx="25">
                  <c:v>70.867999999999995</c:v>
                </c:pt>
                <c:pt idx="26">
                  <c:v>70.126000000000005</c:v>
                </c:pt>
                <c:pt idx="27">
                  <c:v>66.843999999999994</c:v>
                </c:pt>
                <c:pt idx="28">
                  <c:v>67.834000000000003</c:v>
                </c:pt>
                <c:pt idx="29">
                  <c:v>79.283000000000001</c:v>
                </c:pt>
                <c:pt idx="30">
                  <c:v>81.096999999999994</c:v>
                </c:pt>
                <c:pt idx="31">
                  <c:v>81.513000000000005</c:v>
                </c:pt>
                <c:pt idx="32">
                  <c:v>84.84</c:v>
                </c:pt>
                <c:pt idx="33">
                  <c:v>85.789000000000001</c:v>
                </c:pt>
                <c:pt idx="34">
                  <c:v>84.96</c:v>
                </c:pt>
                <c:pt idx="35">
                  <c:v>90.546999999999997</c:v>
                </c:pt>
                <c:pt idx="36">
                  <c:v>91.147000000000006</c:v>
                </c:pt>
              </c:numCache>
            </c:numRef>
          </c:val>
          <c:smooth val="0"/>
          <c:extLst>
            <c:ext xmlns:c16="http://schemas.microsoft.com/office/drawing/2014/chart" uri="{C3380CC4-5D6E-409C-BE32-E72D297353CC}">
              <c16:uniqueId val="{00000003-40D3-1943-BA80-04D1FCD1BD0D}"/>
            </c:ext>
          </c:extLst>
        </c:ser>
        <c:dLbls>
          <c:showLegendKey val="0"/>
          <c:showVal val="0"/>
          <c:showCatName val="0"/>
          <c:showSerName val="0"/>
          <c:showPercent val="0"/>
          <c:showBubbleSize val="0"/>
        </c:dLbls>
        <c:smooth val="0"/>
        <c:axId val="709210024"/>
        <c:axId val="709213192"/>
      </c:lineChart>
      <c:catAx>
        <c:axId val="709210024"/>
        <c:scaling>
          <c:orientation val="minMax"/>
        </c:scaling>
        <c:delete val="0"/>
        <c:axPos val="b"/>
        <c:numFmt formatCode="General" sourceLinked="1"/>
        <c:majorTickMark val="out"/>
        <c:minorTickMark val="none"/>
        <c:tickLblPos val="nextTo"/>
        <c:crossAx val="709213192"/>
        <c:crosses val="autoZero"/>
        <c:auto val="1"/>
        <c:lblAlgn val="ctr"/>
        <c:lblOffset val="100"/>
        <c:noMultiLvlLbl val="0"/>
      </c:catAx>
      <c:valAx>
        <c:axId val="709213192"/>
        <c:scaling>
          <c:orientation val="minMax"/>
        </c:scaling>
        <c:delete val="0"/>
        <c:axPos val="l"/>
        <c:majorGridlines/>
        <c:numFmt formatCode="#,##0" sourceLinked="0"/>
        <c:majorTickMark val="out"/>
        <c:minorTickMark val="none"/>
        <c:tickLblPos val="nextTo"/>
        <c:crossAx val="709210024"/>
        <c:crosses val="autoZero"/>
        <c:crossBetween val="between"/>
      </c:valAx>
    </c:plotArea>
    <c:legend>
      <c:legendPos val="b"/>
      <c:layout>
        <c:manualLayout>
          <c:xMode val="edge"/>
          <c:yMode val="edge"/>
          <c:x val="0"/>
          <c:y val="0.73935467957217205"/>
          <c:w val="0.97777777777777797"/>
          <c:h val="0.223608314748931"/>
        </c:manualLayout>
      </c:layout>
      <c:overlay val="0"/>
    </c:legend>
    <c:plotVisOnly val="1"/>
    <c:dispBlanksAs val="gap"/>
    <c:showDLblsOverMax val="0"/>
  </c:chart>
  <c:printSettings>
    <c:headerFooter/>
    <c:pageMargins b="1" l="0.75" r="0.75" t="1" header="0.5" footer="0.5"/>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18"/>
    </mc:Choice>
    <mc:Fallback>
      <c:style val="18"/>
    </mc:Fallback>
  </mc:AlternateContent>
  <c:chart>
    <c:title>
      <c:overlay val="0"/>
    </c:title>
    <c:autoTitleDeleted val="0"/>
    <c:plotArea>
      <c:layout/>
      <c:scatterChart>
        <c:scatterStyle val="lineMarker"/>
        <c:varyColors val="0"/>
        <c:ser>
          <c:idx val="0"/>
          <c:order val="0"/>
          <c:tx>
            <c:strRef>
              <c:f>g!$B$1</c:f>
              <c:strCache>
                <c:ptCount val="1"/>
                <c:pt idx="0">
                  <c:v>g</c:v>
                </c:pt>
              </c:strCache>
            </c:strRef>
          </c:tx>
          <c:spPr>
            <a:ln w="47625">
              <a:noFill/>
            </a:ln>
          </c:spPr>
          <c:yVal>
            <c:numRef>
              <c:f>g!$B$2:$B$103</c:f>
              <c:numCache>
                <c:formatCode>0.00%</c:formatCode>
                <c:ptCount val="102"/>
                <c:pt idx="0">
                  <c:v>5.9663659439480564E-2</c:v>
                </c:pt>
                <c:pt idx="1">
                  <c:v>5.6644063456673152E-2</c:v>
                </c:pt>
                <c:pt idx="2">
                  <c:v>4.6532931261523296E-2</c:v>
                </c:pt>
                <c:pt idx="3">
                  <c:v>3.7064636714934512E-2</c:v>
                </c:pt>
                <c:pt idx="4">
                  <c:v>3.3625440075066786E-2</c:v>
                </c:pt>
                <c:pt idx="5">
                  <c:v>3.1876943389729379E-2</c:v>
                </c:pt>
                <c:pt idx="6">
                  <c:v>2.9489318742203355E-2</c:v>
                </c:pt>
                <c:pt idx="7">
                  <c:v>2.7440561895178163E-2</c:v>
                </c:pt>
                <c:pt idx="8">
                  <c:v>2.7262264204785173E-2</c:v>
                </c:pt>
                <c:pt idx="9">
                  <c:v>2.5193623504757512E-2</c:v>
                </c:pt>
                <c:pt idx="10">
                  <c:v>2.2693899600109112E-2</c:v>
                </c:pt>
                <c:pt idx="11">
                  <c:v>1.8413168973090303E-2</c:v>
                </c:pt>
                <c:pt idx="12">
                  <c:v>1.6428797943975313E-2</c:v>
                </c:pt>
                <c:pt idx="13">
                  <c:v>1.537688723468709E-2</c:v>
                </c:pt>
                <c:pt idx="14">
                  <c:v>1.4661475024680888E-2</c:v>
                </c:pt>
                <c:pt idx="15">
                  <c:v>1.4574270590281845E-2</c:v>
                </c:pt>
                <c:pt idx="16">
                  <c:v>1.4461007168867047E-2</c:v>
                </c:pt>
                <c:pt idx="17">
                  <c:v>1.3076463616864084E-2</c:v>
                </c:pt>
                <c:pt idx="18">
                  <c:v>1.2215747984754768E-2</c:v>
                </c:pt>
                <c:pt idx="19">
                  <c:v>1.0870806721239317E-2</c:v>
                </c:pt>
                <c:pt idx="20">
                  <c:v>9.593057636680842E-3</c:v>
                </c:pt>
                <c:pt idx="21">
                  <c:v>9.4525358849037368E-3</c:v>
                </c:pt>
                <c:pt idx="22">
                  <c:v>9.1507754530954135E-3</c:v>
                </c:pt>
                <c:pt idx="23">
                  <c:v>8.8969223888664233E-3</c:v>
                </c:pt>
                <c:pt idx="24">
                  <c:v>8.1249921457431928E-3</c:v>
                </c:pt>
                <c:pt idx="25">
                  <c:v>7.2670299382604064E-3</c:v>
                </c:pt>
                <c:pt idx="26">
                  <c:v>6.4089664660587301E-3</c:v>
                </c:pt>
                <c:pt idx="27">
                  <c:v>6.2252723474000267E-3</c:v>
                </c:pt>
                <c:pt idx="28">
                  <c:v>5.0433562181027812E-3</c:v>
                </c:pt>
                <c:pt idx="29">
                  <c:v>4.7935499242932516E-3</c:v>
                </c:pt>
                <c:pt idx="30">
                  <c:v>4.7660399065966516E-3</c:v>
                </c:pt>
                <c:pt idx="31">
                  <c:v>4.0956129754892087E-3</c:v>
                </c:pt>
                <c:pt idx="32">
                  <c:v>3.7838841553298717E-3</c:v>
                </c:pt>
                <c:pt idx="33">
                  <c:v>3.6020423905803053E-3</c:v>
                </c:pt>
                <c:pt idx="34">
                  <c:v>2.7124257229513638E-3</c:v>
                </c:pt>
                <c:pt idx="35">
                  <c:v>2.5134924155791275E-3</c:v>
                </c:pt>
                <c:pt idx="36">
                  <c:v>2.2518708139655876E-3</c:v>
                </c:pt>
                <c:pt idx="37">
                  <c:v>1.938424779820777E-3</c:v>
                </c:pt>
                <c:pt idx="38">
                  <c:v>1.6105665484648379E-3</c:v>
                </c:pt>
                <c:pt idx="39">
                  <c:v>1.1586560006541149E-3</c:v>
                </c:pt>
                <c:pt idx="40">
                  <c:v>0</c:v>
                </c:pt>
                <c:pt idx="41">
                  <c:v>-2.3849889909393837E-4</c:v>
                </c:pt>
                <c:pt idx="42">
                  <c:v>-6.02812593092375E-4</c:v>
                </c:pt>
                <c:pt idx="43">
                  <c:v>-7.39474328600144E-4</c:v>
                </c:pt>
                <c:pt idx="44">
                  <c:v>-8.5174396723114269E-4</c:v>
                </c:pt>
                <c:pt idx="45">
                  <c:v>-1.3889459049015946E-3</c:v>
                </c:pt>
                <c:pt idx="46">
                  <c:v>-1.8696635534753391E-3</c:v>
                </c:pt>
                <c:pt idx="47">
                  <c:v>-1.982779111986477E-3</c:v>
                </c:pt>
                <c:pt idx="48">
                  <c:v>-3.3179565346895847E-3</c:v>
                </c:pt>
                <c:pt idx="49">
                  <c:v>-3.4052553451119506E-3</c:v>
                </c:pt>
                <c:pt idx="50">
                  <c:v>-3.6234377391610251E-3</c:v>
                </c:pt>
                <c:pt idx="51">
                  <c:v>-4.0790494231284866E-3</c:v>
                </c:pt>
                <c:pt idx="52">
                  <c:v>-4.9394351458817518E-3</c:v>
                </c:pt>
                <c:pt idx="53">
                  <c:v>-5.0775940364521221E-3</c:v>
                </c:pt>
                <c:pt idx="54">
                  <c:v>-8.0861716325660027E-3</c:v>
                </c:pt>
                <c:pt idx="55">
                  <c:v>-8.0915662434184361E-3</c:v>
                </c:pt>
                <c:pt idx="56">
                  <c:v>-9.4305093070025936E-3</c:v>
                </c:pt>
                <c:pt idx="57">
                  <c:v>-9.9021860147504963E-3</c:v>
                </c:pt>
                <c:pt idx="58">
                  <c:v>-1.4959307134451557E-2</c:v>
                </c:pt>
                <c:pt idx="59">
                  <c:v>-1.5965393771004168E-2</c:v>
                </c:pt>
                <c:pt idx="60">
                  <c:v>-1.6132966705808528E-2</c:v>
                </c:pt>
                <c:pt idx="61">
                  <c:v>-1.6313361662410212E-2</c:v>
                </c:pt>
                <c:pt idx="62">
                  <c:v>-1.6394937002550975E-2</c:v>
                </c:pt>
                <c:pt idx="63">
                  <c:v>-1.6780279168557038E-2</c:v>
                </c:pt>
                <c:pt idx="64">
                  <c:v>-1.7134676655694615E-2</c:v>
                </c:pt>
                <c:pt idx="65">
                  <c:v>-1.7309937054301675E-2</c:v>
                </c:pt>
                <c:pt idx="66">
                  <c:v>-2.1065578134299576E-2</c:v>
                </c:pt>
                <c:pt idx="67">
                  <c:v>-2.1299788640772449E-2</c:v>
                </c:pt>
                <c:pt idx="68">
                  <c:v>-2.13017020474046E-2</c:v>
                </c:pt>
                <c:pt idx="69">
                  <c:v>-2.2386356906427152E-2</c:v>
                </c:pt>
                <c:pt idx="70">
                  <c:v>-2.2888538890780862E-2</c:v>
                </c:pt>
                <c:pt idx="71">
                  <c:v>-2.3331136889346748E-2</c:v>
                </c:pt>
                <c:pt idx="72">
                  <c:v>-2.6697484837131382E-2</c:v>
                </c:pt>
                <c:pt idx="73">
                  <c:v>-2.8979257027587489E-2</c:v>
                </c:pt>
                <c:pt idx="74">
                  <c:v>-3.1769493624275308E-2</c:v>
                </c:pt>
                <c:pt idx="75">
                  <c:v>-3.2134118345678454E-2</c:v>
                </c:pt>
                <c:pt idx="76">
                  <c:v>-3.2140091457778242E-2</c:v>
                </c:pt>
                <c:pt idx="77">
                  <c:v>-3.4547313450664446E-2</c:v>
                </c:pt>
                <c:pt idx="78">
                  <c:v>-3.4744602517017463E-2</c:v>
                </c:pt>
                <c:pt idx="79">
                  <c:v>-3.5137875168551345E-2</c:v>
                </c:pt>
                <c:pt idx="80">
                  <c:v>-3.6363980729963843E-2</c:v>
                </c:pt>
                <c:pt idx="81">
                  <c:v>-3.6567712256380364E-2</c:v>
                </c:pt>
                <c:pt idx="82">
                  <c:v>-3.673300652679775E-2</c:v>
                </c:pt>
                <c:pt idx="83">
                  <c:v>-3.7579426936681599E-2</c:v>
                </c:pt>
                <c:pt idx="84">
                  <c:v>-3.9956644913907907E-2</c:v>
                </c:pt>
                <c:pt idx="85">
                  <c:v>-4.668765850391076E-2</c:v>
                </c:pt>
                <c:pt idx="86">
                  <c:v>-5.347649386643552E-2</c:v>
                </c:pt>
                <c:pt idx="87">
                  <c:v>-6.1580605887778382E-2</c:v>
                </c:pt>
                <c:pt idx="88">
                  <c:v>-6.8202972816800045E-2</c:v>
                </c:pt>
                <c:pt idx="89">
                  <c:v>-6.8928717469307052E-2</c:v>
                </c:pt>
                <c:pt idx="90">
                  <c:v>-7.9528027312402272E-2</c:v>
                </c:pt>
                <c:pt idx="91">
                  <c:v>-8.0155175297767098E-2</c:v>
                </c:pt>
                <c:pt idx="92">
                  <c:v>-8.5414947030931831E-2</c:v>
                </c:pt>
                <c:pt idx="93">
                  <c:v>-9.2744828859853606E-2</c:v>
                </c:pt>
                <c:pt idx="94">
                  <c:v>-9.7160415503979081E-2</c:v>
                </c:pt>
                <c:pt idx="95">
                  <c:v>-9.7707909424790962E-2</c:v>
                </c:pt>
                <c:pt idx="96">
                  <c:v>-0.10947032927362876</c:v>
                </c:pt>
                <c:pt idx="97">
                  <c:v>-0.14261344337223356</c:v>
                </c:pt>
                <c:pt idx="98">
                  <c:v>-0.14733469116199449</c:v>
                </c:pt>
                <c:pt idx="99">
                  <c:v>-0.16290491595205411</c:v>
                </c:pt>
                <c:pt idx="100">
                  <c:v>-0.17384158275482336</c:v>
                </c:pt>
                <c:pt idx="101">
                  <c:v>-0.18474730941639089</c:v>
                </c:pt>
              </c:numCache>
            </c:numRef>
          </c:yVal>
          <c:smooth val="0"/>
          <c:extLst>
            <c:ext xmlns:c16="http://schemas.microsoft.com/office/drawing/2014/chart" uri="{C3380CC4-5D6E-409C-BE32-E72D297353CC}">
              <c16:uniqueId val="{00000000-720B-0643-BACE-0A60F4896E00}"/>
            </c:ext>
          </c:extLst>
        </c:ser>
        <c:dLbls>
          <c:showLegendKey val="0"/>
          <c:showVal val="0"/>
          <c:showCatName val="0"/>
          <c:showSerName val="0"/>
          <c:showPercent val="0"/>
          <c:showBubbleSize val="0"/>
        </c:dLbls>
        <c:axId val="709380216"/>
        <c:axId val="709383176"/>
      </c:scatterChart>
      <c:valAx>
        <c:axId val="709380216"/>
        <c:scaling>
          <c:orientation val="minMax"/>
        </c:scaling>
        <c:delete val="0"/>
        <c:axPos val="b"/>
        <c:majorTickMark val="out"/>
        <c:minorTickMark val="none"/>
        <c:tickLblPos val="nextTo"/>
        <c:crossAx val="709383176"/>
        <c:crosses val="autoZero"/>
        <c:crossBetween val="midCat"/>
      </c:valAx>
      <c:valAx>
        <c:axId val="709383176"/>
        <c:scaling>
          <c:orientation val="minMax"/>
        </c:scaling>
        <c:delete val="0"/>
        <c:axPos val="l"/>
        <c:majorGridlines/>
        <c:numFmt formatCode="0.00%" sourceLinked="1"/>
        <c:majorTickMark val="out"/>
        <c:minorTickMark val="none"/>
        <c:tickLblPos val="nextTo"/>
        <c:crossAx val="709380216"/>
        <c:crosses val="autoZero"/>
        <c:crossBetween val="midCat"/>
      </c:valAx>
    </c:plotArea>
    <c:legend>
      <c:legendPos val="r"/>
      <c:overlay val="0"/>
    </c:legend>
    <c:plotVisOnly val="1"/>
    <c:dispBlanksAs val="gap"/>
    <c:showDLblsOverMax val="0"/>
  </c:chart>
  <c:printSettings>
    <c:headerFooter/>
    <c:pageMargins b="1" l="0.75" r="0.75" t="1" header="0.5" footer="0.5"/>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9</xdr:col>
      <xdr:colOff>12700</xdr:colOff>
      <xdr:row>11</xdr:row>
      <xdr:rowOff>31750</xdr:rowOff>
    </xdr:from>
    <xdr:to>
      <xdr:col>11</xdr:col>
      <xdr:colOff>635000</xdr:colOff>
      <xdr:row>35</xdr:row>
      <xdr:rowOff>38100</xdr:rowOff>
    </xdr:to>
    <xdr:graphicFrame macro="">
      <xdr:nvGraphicFramePr>
        <xdr:cNvPr id="2" name="Диаграмма 1">
          <a:extLst>
            <a:ext uri="{FF2B5EF4-FFF2-40B4-BE49-F238E27FC236}">
              <a16:creationId xmlns:a16="http://schemas.microsoft.com/office/drawing/2014/main" id="{00000000-0008-0000-0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25400</xdr:colOff>
      <xdr:row>11</xdr:row>
      <xdr:rowOff>19050</xdr:rowOff>
    </xdr:from>
    <xdr:to>
      <xdr:col>15</xdr:col>
      <xdr:colOff>660400</xdr:colOff>
      <xdr:row>35</xdr:row>
      <xdr:rowOff>25400</xdr:rowOff>
    </xdr:to>
    <xdr:graphicFrame macro="">
      <xdr:nvGraphicFramePr>
        <xdr:cNvPr id="3" name="Диаграмма 2">
          <a:extLst>
            <a:ext uri="{FF2B5EF4-FFF2-40B4-BE49-F238E27FC236}">
              <a16:creationId xmlns:a16="http://schemas.microsoft.com/office/drawing/2014/main" id="{00000000-0008-0000-00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25400</xdr:colOff>
      <xdr:row>11</xdr:row>
      <xdr:rowOff>19050</xdr:rowOff>
    </xdr:from>
    <xdr:to>
      <xdr:col>19</xdr:col>
      <xdr:colOff>660400</xdr:colOff>
      <xdr:row>35</xdr:row>
      <xdr:rowOff>25400</xdr:rowOff>
    </xdr:to>
    <xdr:graphicFrame macro="">
      <xdr:nvGraphicFramePr>
        <xdr:cNvPr id="4" name="Диаграмма 3">
          <a:extLst>
            <a:ext uri="{FF2B5EF4-FFF2-40B4-BE49-F238E27FC236}">
              <a16:creationId xmlns:a16="http://schemas.microsoft.com/office/drawing/2014/main" id="{00000000-0008-0000-00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14</xdr:col>
      <xdr:colOff>50800</xdr:colOff>
      <xdr:row>1</xdr:row>
      <xdr:rowOff>38100</xdr:rowOff>
    </xdr:from>
    <xdr:to>
      <xdr:col>19</xdr:col>
      <xdr:colOff>495300</xdr:colOff>
      <xdr:row>14</xdr:row>
      <xdr:rowOff>63500</xdr:rowOff>
    </xdr:to>
    <xdr:graphicFrame macro="">
      <xdr:nvGraphicFramePr>
        <xdr:cNvPr id="2" name="Диаграмма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63500</xdr:colOff>
      <xdr:row>26</xdr:row>
      <xdr:rowOff>165100</xdr:rowOff>
    </xdr:from>
    <xdr:to>
      <xdr:col>19</xdr:col>
      <xdr:colOff>495300</xdr:colOff>
      <xdr:row>40</xdr:row>
      <xdr:rowOff>12700</xdr:rowOff>
    </xdr:to>
    <xdr:graphicFrame macro="">
      <xdr:nvGraphicFramePr>
        <xdr:cNvPr id="4" name="Диаграмма 3">
          <a:extLst>
            <a:ext uri="{FF2B5EF4-FFF2-40B4-BE49-F238E27FC236}">
              <a16:creationId xmlns:a16="http://schemas.microsoft.com/office/drawing/2014/main" id="{00000000-0008-0000-03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57150</xdr:colOff>
      <xdr:row>14</xdr:row>
      <xdr:rowOff>76200</xdr:rowOff>
    </xdr:from>
    <xdr:to>
      <xdr:col>19</xdr:col>
      <xdr:colOff>501650</xdr:colOff>
      <xdr:row>26</xdr:row>
      <xdr:rowOff>152400</xdr:rowOff>
    </xdr:to>
    <xdr:graphicFrame macro="">
      <xdr:nvGraphicFramePr>
        <xdr:cNvPr id="5" name="Диаграмма 4">
          <a:extLst>
            <a:ext uri="{FF2B5EF4-FFF2-40B4-BE49-F238E27FC236}">
              <a16:creationId xmlns:a16="http://schemas.microsoft.com/office/drawing/2014/main" id="{00000000-0008-0000-03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16</xdr:col>
      <xdr:colOff>25400</xdr:colOff>
      <xdr:row>1</xdr:row>
      <xdr:rowOff>107950</xdr:rowOff>
    </xdr:from>
    <xdr:to>
      <xdr:col>21</xdr:col>
      <xdr:colOff>469900</xdr:colOff>
      <xdr:row>17</xdr:row>
      <xdr:rowOff>6350</xdr:rowOff>
    </xdr:to>
    <xdr:graphicFrame macro="">
      <xdr:nvGraphicFramePr>
        <xdr:cNvPr id="2" name="Диаграмма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14</xdr:col>
      <xdr:colOff>50800</xdr:colOff>
      <xdr:row>22</xdr:row>
      <xdr:rowOff>0</xdr:rowOff>
    </xdr:from>
    <xdr:to>
      <xdr:col>19</xdr:col>
      <xdr:colOff>482600</xdr:colOff>
      <xdr:row>35</xdr:row>
      <xdr:rowOff>25400</xdr:rowOff>
    </xdr:to>
    <xdr:graphicFrame macro="">
      <xdr:nvGraphicFramePr>
        <xdr:cNvPr id="3" name="Диаграмма 2">
          <a:extLst>
            <a:ext uri="{FF2B5EF4-FFF2-40B4-BE49-F238E27FC236}">
              <a16:creationId xmlns:a16="http://schemas.microsoft.com/office/drawing/2014/main" id="{00000000-0008-0000-05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31</xdr:col>
      <xdr:colOff>431800</xdr:colOff>
      <xdr:row>15</xdr:row>
      <xdr:rowOff>101600</xdr:rowOff>
    </xdr:from>
    <xdr:to>
      <xdr:col>37</xdr:col>
      <xdr:colOff>50800</xdr:colOff>
      <xdr:row>31</xdr:row>
      <xdr:rowOff>0</xdr:rowOff>
    </xdr:to>
    <xdr:graphicFrame macro="">
      <xdr:nvGraphicFramePr>
        <xdr:cNvPr id="6" name="Диаграмма 5">
          <a:extLst>
            <a:ext uri="{FF2B5EF4-FFF2-40B4-BE49-F238E27FC236}">
              <a16:creationId xmlns:a16="http://schemas.microsoft.com/office/drawing/2014/main" id="{00000000-0008-0000-05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50800</xdr:colOff>
      <xdr:row>1</xdr:row>
      <xdr:rowOff>38106</xdr:rowOff>
    </xdr:from>
    <xdr:to>
      <xdr:col>19</xdr:col>
      <xdr:colOff>495300</xdr:colOff>
      <xdr:row>21</xdr:row>
      <xdr:rowOff>25400</xdr:rowOff>
    </xdr:to>
    <xdr:graphicFrame macro="">
      <xdr:nvGraphicFramePr>
        <xdr:cNvPr id="7" name="Диаграмма 6">
          <a:extLst>
            <a:ext uri="{FF2B5EF4-FFF2-40B4-BE49-F238E27FC236}">
              <a16:creationId xmlns:a16="http://schemas.microsoft.com/office/drawing/2014/main" id="{00000000-0008-0000-05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800100</xdr:colOff>
      <xdr:row>0</xdr:row>
      <xdr:rowOff>0</xdr:rowOff>
    </xdr:from>
    <xdr:to>
      <xdr:col>20</xdr:col>
      <xdr:colOff>666750</xdr:colOff>
      <xdr:row>34</xdr:row>
      <xdr:rowOff>57150</xdr:rowOff>
    </xdr:to>
    <xdr:graphicFrame macro="">
      <xdr:nvGraphicFramePr>
        <xdr:cNvPr id="2" name="Диаграмма 1">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Тема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3" Type="http://schemas.openxmlformats.org/officeDocument/2006/relationships/hyperlink" Target="mailto:kuleshovayi@yandex.ru" TargetMode="External"/><Relationship Id="rId2" Type="http://schemas.openxmlformats.org/officeDocument/2006/relationships/hyperlink" Target="mailto:avdeeva.dv@students.dvfu.ru" TargetMode="External"/><Relationship Id="rId1" Type="http://schemas.openxmlformats.org/officeDocument/2006/relationships/hyperlink" Target="mailto:katerina_924@mail.ru" TargetMode="External"/><Relationship Id="rId5" Type="http://schemas.openxmlformats.org/officeDocument/2006/relationships/comments" Target="../comments3.xml"/><Relationship Id="rId4"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191"/>
  <sheetViews>
    <sheetView workbookViewId="0">
      <pane ySplit="1" topLeftCell="A2" activePane="bottomLeft" state="frozen"/>
      <selection activeCell="I6" sqref="I6"/>
      <selection pane="bottomLeft" activeCell="D2" sqref="D2"/>
    </sheetView>
  </sheetViews>
  <sheetFormatPr baseColWidth="10" defaultColWidth="8.796875" defaultRowHeight="15" x14ac:dyDescent="0.2"/>
  <cols>
    <col min="1" max="1" width="26.59765625" style="1" bestFit="1" customWidth="1"/>
    <col min="2" max="3" width="5.19921875" style="1" customWidth="1"/>
    <col min="4" max="6" width="8.796875" style="1"/>
    <col min="7" max="7" width="4.3984375" style="1" customWidth="1"/>
    <col min="8" max="8" width="4.796875" style="1" customWidth="1"/>
    <col min="9" max="9" width="5.19921875" style="1" customWidth="1"/>
    <col min="10" max="10" width="26.59765625" style="1" bestFit="1" customWidth="1"/>
    <col min="11" max="11" width="9.19921875" style="1" bestFit="1" customWidth="1"/>
    <col min="12" max="12" width="8.796875" style="1"/>
    <col min="13" max="13" width="2.19921875" style="1" customWidth="1"/>
    <col min="14" max="14" width="26.59765625" style="1" bestFit="1" customWidth="1"/>
    <col min="15" max="15" width="9.19921875" style="1" bestFit="1" customWidth="1"/>
    <col min="16" max="16" width="8.796875" style="1"/>
    <col min="17" max="17" width="2.796875" style="1" customWidth="1"/>
    <col min="18" max="18" width="26.59765625" style="1" bestFit="1" customWidth="1"/>
    <col min="19" max="19" width="9.19921875" style="1" bestFit="1" customWidth="1"/>
    <col min="20" max="16384" width="8.796875" style="1"/>
  </cols>
  <sheetData>
    <row r="1" spans="1:20" x14ac:dyDescent="0.2">
      <c r="A1" s="1">
        <v>2014</v>
      </c>
      <c r="C1" s="37">
        <f>COUNTA(List!B:B)</f>
        <v>102</v>
      </c>
      <c r="D1" s="1" t="s">
        <v>267</v>
      </c>
      <c r="E1" s="1" t="s">
        <v>213</v>
      </c>
      <c r="F1" s="1" t="s">
        <v>212</v>
      </c>
      <c r="G1" s="1" t="s">
        <v>77</v>
      </c>
      <c r="H1" s="1">
        <f>COUNTA(A:A)-1</f>
        <v>190</v>
      </c>
      <c r="J1" s="1">
        <f>COUNTIF(L:L,K1)</f>
        <v>45</v>
      </c>
      <c r="K1" s="1" t="s">
        <v>267</v>
      </c>
      <c r="L1" s="1">
        <v>30</v>
      </c>
      <c r="N1" s="1">
        <f>COUNTIF(P:P,O1)</f>
        <v>44</v>
      </c>
      <c r="O1" s="1" t="s">
        <v>213</v>
      </c>
      <c r="P1" s="1">
        <v>400</v>
      </c>
      <c r="R1" s="1">
        <f>COUNTIF(T:T,S1)</f>
        <v>82</v>
      </c>
      <c r="S1" s="1" t="s">
        <v>212</v>
      </c>
      <c r="T1" s="1">
        <v>15000</v>
      </c>
    </row>
    <row r="2" spans="1:20" x14ac:dyDescent="0.2">
      <c r="A2" s="1" t="s">
        <v>130</v>
      </c>
      <c r="B2" s="37" t="str">
        <f t="shared" ref="B2:B33" ca="1" si="0">IF(G2=$K$1,"+"&amp;IF(H2=$O$1,"+","")&amp;IF(I2=$S$1,"+",""),"")</f>
        <v>+</v>
      </c>
      <c r="C2" s="37" t="str">
        <f>IF(ISNA(MATCH(A2,List!B:B,0)),"","!")</f>
        <v/>
      </c>
      <c r="D2" s="1">
        <v>31.279</v>
      </c>
      <c r="E2" s="1">
        <v>60.887</v>
      </c>
      <c r="F2" s="1">
        <v>1946.6220000000001</v>
      </c>
      <c r="G2" s="1" t="str">
        <f t="shared" ref="G2:G33" ca="1" si="1">OFFSET($L$1,MATCH($A2,J:J,0)-1,0)</f>
        <v>LP</v>
      </c>
      <c r="H2" s="1" t="str">
        <f t="shared" ref="H2:H33" ca="1" si="2">OFFSET($P$1,MATCH($A2,N:N,0)-1,0)</f>
        <v/>
      </c>
      <c r="I2" s="1" t="str">
        <f t="shared" ref="I2:I33" ca="1" si="3">OFFSET($T$1,MATCH($A2,R:R,0)-1,0)</f>
        <v/>
      </c>
      <c r="J2" s="1" t="s">
        <v>23</v>
      </c>
      <c r="K2" s="1">
        <v>1367.82</v>
      </c>
      <c r="L2" s="1" t="str">
        <f t="shared" ref="L2:L33" si="4">IF(K2&gt;L$1,K$1,"")</f>
        <v>LP</v>
      </c>
      <c r="N2" s="1" t="s">
        <v>23</v>
      </c>
      <c r="O2" s="1">
        <v>18228.357</v>
      </c>
      <c r="P2" s="1" t="str">
        <f t="shared" ref="P2:P33" si="5">IF(O2&gt;P$1,O$1,"")</f>
        <v>PPPGDP</v>
      </c>
      <c r="R2" s="1" t="s">
        <v>178</v>
      </c>
      <c r="S2" s="1">
        <v>137340.65599999999</v>
      </c>
      <c r="T2" s="1" t="str">
        <f t="shared" ref="T2:T33" si="6">IF(S2&gt;T$1,S$1,"")</f>
        <v>PPPPC</v>
      </c>
    </row>
    <row r="3" spans="1:20" x14ac:dyDescent="0.2">
      <c r="A3" s="1" t="s">
        <v>184</v>
      </c>
      <c r="B3" s="37" t="str">
        <f t="shared" ca="1" si="0"/>
        <v/>
      </c>
      <c r="C3" s="37" t="str">
        <f>IF(ISNA(MATCH(A3,List!B:B,0)),"","!")</f>
        <v>!</v>
      </c>
      <c r="D3" s="1">
        <v>2.8940000000000001</v>
      </c>
      <c r="E3" s="1">
        <v>31.440999999999999</v>
      </c>
      <c r="F3" s="1">
        <v>10865.589</v>
      </c>
      <c r="G3" s="1" t="str">
        <f t="shared" ca="1" si="1"/>
        <v/>
      </c>
      <c r="H3" s="1" t="str">
        <f t="shared" ca="1" si="2"/>
        <v/>
      </c>
      <c r="I3" s="1" t="str">
        <f t="shared" ca="1" si="3"/>
        <v/>
      </c>
      <c r="J3" s="1" t="s">
        <v>36</v>
      </c>
      <c r="K3" s="1">
        <v>1275.921</v>
      </c>
      <c r="L3" s="1" t="str">
        <f t="shared" si="4"/>
        <v>LP</v>
      </c>
      <c r="N3" s="1" t="s">
        <v>71</v>
      </c>
      <c r="O3" s="1">
        <v>17393.099999999999</v>
      </c>
      <c r="P3" s="1" t="str">
        <f t="shared" si="5"/>
        <v>PPPGDP</v>
      </c>
      <c r="R3" s="1" t="s">
        <v>153</v>
      </c>
      <c r="S3" s="1">
        <v>127912.879</v>
      </c>
      <c r="T3" s="1" t="str">
        <f t="shared" si="6"/>
        <v>PPPPC</v>
      </c>
    </row>
    <row r="4" spans="1:20" x14ac:dyDescent="0.2">
      <c r="A4" s="1" t="s">
        <v>29</v>
      </c>
      <c r="B4" s="37" t="str">
        <f t="shared" ca="1" si="0"/>
        <v>++</v>
      </c>
      <c r="C4" s="37" t="str">
        <f>IF(ISNA(MATCH(A4,List!B:B,0)),"","!")</f>
        <v>!</v>
      </c>
      <c r="D4" s="1">
        <v>39.113999999999997</v>
      </c>
      <c r="E4" s="1">
        <v>552.99099999999999</v>
      </c>
      <c r="F4" s="1">
        <v>14137.94</v>
      </c>
      <c r="G4" s="1" t="str">
        <f t="shared" ca="1" si="1"/>
        <v>LP</v>
      </c>
      <c r="H4" s="1" t="str">
        <f t="shared" ca="1" si="2"/>
        <v>PPPGDP</v>
      </c>
      <c r="I4" s="1" t="str">
        <f t="shared" ca="1" si="3"/>
        <v/>
      </c>
      <c r="J4" s="1" t="s">
        <v>71</v>
      </c>
      <c r="K4" s="1">
        <v>319.13</v>
      </c>
      <c r="L4" s="1" t="str">
        <f t="shared" si="4"/>
        <v>LP</v>
      </c>
      <c r="N4" s="1" t="s">
        <v>36</v>
      </c>
      <c r="O4" s="1">
        <v>7356.7280000000001</v>
      </c>
      <c r="P4" s="1" t="str">
        <f t="shared" si="5"/>
        <v>PPPGDP</v>
      </c>
      <c r="R4" s="1" t="s">
        <v>142</v>
      </c>
      <c r="S4" s="1">
        <v>96163.111000000004</v>
      </c>
      <c r="T4" s="1" t="str">
        <f t="shared" si="6"/>
        <v>PPPPC</v>
      </c>
    </row>
    <row r="5" spans="1:20" x14ac:dyDescent="0.2">
      <c r="A5" s="1" t="s">
        <v>198</v>
      </c>
      <c r="B5" s="37" t="str">
        <f t="shared" ca="1" si="0"/>
        <v/>
      </c>
      <c r="C5" s="37" t="str">
        <f>IF(ISNA(MATCH(A5,List!B:B,0)),"","!")</f>
        <v>!</v>
      </c>
      <c r="D5" s="1">
        <v>25.789000000000001</v>
      </c>
      <c r="E5" s="1">
        <v>177.524</v>
      </c>
      <c r="F5" s="1">
        <v>6883.7209999999995</v>
      </c>
      <c r="G5" s="1" t="str">
        <f t="shared" ca="1" si="1"/>
        <v/>
      </c>
      <c r="H5" s="1" t="str">
        <f t="shared" ca="1" si="2"/>
        <v/>
      </c>
      <c r="I5" s="1" t="str">
        <f t="shared" ca="1" si="3"/>
        <v/>
      </c>
      <c r="J5" s="1" t="s">
        <v>17</v>
      </c>
      <c r="K5" s="1">
        <v>252.16499999999999</v>
      </c>
      <c r="L5" s="1" t="str">
        <f t="shared" si="4"/>
        <v>LP</v>
      </c>
      <c r="N5" s="1" t="s">
        <v>24</v>
      </c>
      <c r="O5" s="1">
        <v>4766.0150000000003</v>
      </c>
      <c r="P5" s="1" t="str">
        <f t="shared" si="5"/>
        <v>PPPGDP</v>
      </c>
      <c r="R5" s="1" t="s">
        <v>164</v>
      </c>
      <c r="S5" s="1">
        <v>83798.429000000004</v>
      </c>
      <c r="T5" s="1" t="str">
        <f t="shared" si="6"/>
        <v>PPPPC</v>
      </c>
    </row>
    <row r="6" spans="1:20" x14ac:dyDescent="0.2">
      <c r="A6" s="1" t="s">
        <v>104</v>
      </c>
      <c r="B6" s="37" t="str">
        <f t="shared" ca="1" si="0"/>
        <v/>
      </c>
      <c r="C6" s="37" t="str">
        <f>IF(ISNA(MATCH(A6,List!B:B,0)),"","!")</f>
        <v/>
      </c>
      <c r="D6" s="1">
        <v>8.7999999999999995E-2</v>
      </c>
      <c r="E6" s="1">
        <v>2.0350000000000001</v>
      </c>
      <c r="F6" s="1">
        <v>23028.22</v>
      </c>
      <c r="G6" s="1" t="str">
        <f t="shared" ca="1" si="1"/>
        <v/>
      </c>
      <c r="H6" s="1" t="str">
        <f t="shared" ca="1" si="2"/>
        <v/>
      </c>
      <c r="I6" s="1" t="str">
        <f t="shared" ca="1" si="3"/>
        <v>PPPPC</v>
      </c>
      <c r="J6" s="1" t="s">
        <v>11</v>
      </c>
      <c r="K6" s="1">
        <v>202.77699999999999</v>
      </c>
      <c r="L6" s="1" t="str">
        <f t="shared" si="4"/>
        <v>LP</v>
      </c>
      <c r="N6" s="1" t="s">
        <v>42</v>
      </c>
      <c r="O6" s="1">
        <v>3827.8789999999999</v>
      </c>
      <c r="P6" s="1" t="str">
        <f t="shared" si="5"/>
        <v>PPPGDP</v>
      </c>
      <c r="R6" s="1" t="s">
        <v>135</v>
      </c>
      <c r="S6" s="1">
        <v>80114.769</v>
      </c>
      <c r="T6" s="1" t="str">
        <f t="shared" si="6"/>
        <v>PPPPC</v>
      </c>
    </row>
    <row r="7" spans="1:20" x14ac:dyDescent="0.2">
      <c r="A7" s="1" t="s">
        <v>10</v>
      </c>
      <c r="B7" s="37" t="str">
        <f t="shared" ca="1" si="0"/>
        <v>+++</v>
      </c>
      <c r="C7" s="37" t="str">
        <f>IF(ISNA(MATCH(A7,List!B:B,0)),"","!")</f>
        <v>!</v>
      </c>
      <c r="D7" s="1">
        <v>42.67</v>
      </c>
      <c r="E7" s="1">
        <v>854.47400000000005</v>
      </c>
      <c r="F7" s="1">
        <v>20025.403999999999</v>
      </c>
      <c r="G7" s="1" t="str">
        <f t="shared" ca="1" si="1"/>
        <v>LP</v>
      </c>
      <c r="H7" s="1" t="str">
        <f t="shared" ca="1" si="2"/>
        <v>PPPGDP</v>
      </c>
      <c r="I7" s="1" t="str">
        <f t="shared" ca="1" si="3"/>
        <v>PPPPC</v>
      </c>
      <c r="J7" s="1" t="s">
        <v>34</v>
      </c>
      <c r="K7" s="1">
        <v>186.19</v>
      </c>
      <c r="L7" s="1" t="str">
        <f t="shared" si="4"/>
        <v>LP</v>
      </c>
      <c r="N7" s="1" t="s">
        <v>65</v>
      </c>
      <c r="O7" s="1">
        <v>3763.2289999999998</v>
      </c>
      <c r="P7" s="1" t="str">
        <f t="shared" si="5"/>
        <v>PPPGDP</v>
      </c>
      <c r="R7" s="1" t="s">
        <v>197</v>
      </c>
      <c r="S7" s="1">
        <v>70930.828999999998</v>
      </c>
      <c r="T7" s="1" t="str">
        <f t="shared" si="6"/>
        <v>PPPPC</v>
      </c>
    </row>
    <row r="8" spans="1:20" x14ac:dyDescent="0.2">
      <c r="A8" s="1" t="s">
        <v>188</v>
      </c>
      <c r="B8" s="37" t="str">
        <f t="shared" ca="1" si="0"/>
        <v/>
      </c>
      <c r="C8" s="37" t="str">
        <f>IF(ISNA(MATCH(A8,List!B:B,0)),"","!")</f>
        <v>!</v>
      </c>
      <c r="D8" s="1">
        <v>2.9849999999999999</v>
      </c>
      <c r="E8" s="1">
        <v>24.388999999999999</v>
      </c>
      <c r="F8" s="1">
        <v>8169.9840000000004</v>
      </c>
      <c r="G8" s="1" t="str">
        <f t="shared" ca="1" si="1"/>
        <v/>
      </c>
      <c r="H8" s="1" t="str">
        <f t="shared" ca="1" si="2"/>
        <v/>
      </c>
      <c r="I8" s="1" t="str">
        <f t="shared" ca="1" si="3"/>
        <v/>
      </c>
      <c r="J8" s="1" t="s">
        <v>1</v>
      </c>
      <c r="K8" s="1">
        <v>173.93799999999999</v>
      </c>
      <c r="L8" s="1" t="str">
        <f t="shared" si="4"/>
        <v>LP</v>
      </c>
      <c r="N8" s="1" t="s">
        <v>11</v>
      </c>
      <c r="O8" s="1">
        <v>3291.5430000000001</v>
      </c>
      <c r="P8" s="1" t="str">
        <f t="shared" si="5"/>
        <v>PPPGDP</v>
      </c>
      <c r="R8" s="1" t="s">
        <v>56</v>
      </c>
      <c r="S8" s="1">
        <v>67428.539999999994</v>
      </c>
      <c r="T8" s="1" t="str">
        <f t="shared" si="6"/>
        <v>PPPPC</v>
      </c>
    </row>
    <row r="9" spans="1:20" x14ac:dyDescent="0.2">
      <c r="A9" s="1" t="s">
        <v>18</v>
      </c>
      <c r="B9" s="37" t="str">
        <f t="shared" ca="1" si="0"/>
        <v/>
      </c>
      <c r="C9" s="37" t="str">
        <f>IF(ISNA(MATCH(A9,List!B:B,0)),"","!")</f>
        <v>!</v>
      </c>
      <c r="D9" s="1">
        <v>23.614000000000001</v>
      </c>
      <c r="E9" s="1">
        <v>1101.559</v>
      </c>
      <c r="F9" s="1">
        <v>46648.161999999997</v>
      </c>
      <c r="G9" s="1" t="str">
        <f t="shared" ca="1" si="1"/>
        <v/>
      </c>
      <c r="H9" s="1" t="str">
        <f t="shared" ca="1" si="2"/>
        <v>PPPGDP</v>
      </c>
      <c r="I9" s="1" t="str">
        <f t="shared" ca="1" si="3"/>
        <v>PPPPC</v>
      </c>
      <c r="J9" s="1" t="s">
        <v>32</v>
      </c>
      <c r="K9" s="1">
        <v>158.21700000000001</v>
      </c>
      <c r="L9" s="1" t="str">
        <f t="shared" si="4"/>
        <v>LP</v>
      </c>
      <c r="N9" s="1" t="s">
        <v>17</v>
      </c>
      <c r="O9" s="1">
        <v>2688.8139999999999</v>
      </c>
      <c r="P9" s="1" t="str">
        <f t="shared" si="5"/>
        <v>PPPGDP</v>
      </c>
      <c r="R9" s="1" t="s">
        <v>26</v>
      </c>
      <c r="S9" s="1">
        <v>65882.964000000007</v>
      </c>
      <c r="T9" s="1" t="str">
        <f t="shared" si="6"/>
        <v>PPPPC</v>
      </c>
    </row>
    <row r="10" spans="1:20" x14ac:dyDescent="0.2">
      <c r="A10" s="1" t="s">
        <v>61</v>
      </c>
      <c r="B10" s="37" t="str">
        <f t="shared" ca="1" si="0"/>
        <v/>
      </c>
      <c r="C10" s="37" t="str">
        <f>IF(ISNA(MATCH(A10,List!B:B,0)),"","!")</f>
        <v>!</v>
      </c>
      <c r="D10" s="1">
        <v>8.5440000000000005</v>
      </c>
      <c r="E10" s="1">
        <v>397.32299999999998</v>
      </c>
      <c r="F10" s="1">
        <v>46503.563000000002</v>
      </c>
      <c r="G10" s="1" t="str">
        <f t="shared" ca="1" si="1"/>
        <v/>
      </c>
      <c r="H10" s="1" t="str">
        <f t="shared" ca="1" si="2"/>
        <v/>
      </c>
      <c r="I10" s="1" t="str">
        <f t="shared" ca="1" si="3"/>
        <v>PPPPC</v>
      </c>
      <c r="J10" s="1" t="s">
        <v>42</v>
      </c>
      <c r="K10" s="1">
        <v>143.429</v>
      </c>
      <c r="L10" s="1" t="str">
        <f t="shared" si="4"/>
        <v>LP</v>
      </c>
      <c r="N10" s="1" t="s">
        <v>68</v>
      </c>
      <c r="O10" s="1">
        <v>2614.5149999999999</v>
      </c>
      <c r="P10" s="1" t="str">
        <f t="shared" si="5"/>
        <v>PPPGDP</v>
      </c>
      <c r="R10" s="1" t="s">
        <v>93</v>
      </c>
      <c r="S10" s="1">
        <v>61919.188000000002</v>
      </c>
      <c r="T10" s="1" t="str">
        <f t="shared" si="6"/>
        <v>PPPPC</v>
      </c>
    </row>
    <row r="11" spans="1:20" x14ac:dyDescent="0.2">
      <c r="A11" s="1" t="s">
        <v>209</v>
      </c>
      <c r="B11" s="37" t="str">
        <f t="shared" ca="1" si="0"/>
        <v/>
      </c>
      <c r="C11" s="37" t="str">
        <f>IF(ISNA(MATCH(A11,List!B:B,0)),"","!")</f>
        <v>!</v>
      </c>
      <c r="D11" s="1">
        <v>9.3420000000000005</v>
      </c>
      <c r="E11" s="1">
        <v>166.154</v>
      </c>
      <c r="F11" s="1">
        <v>17785.188999999998</v>
      </c>
      <c r="G11" s="1" t="str">
        <f t="shared" ca="1" si="1"/>
        <v/>
      </c>
      <c r="H11" s="1" t="str">
        <f t="shared" ca="1" si="2"/>
        <v/>
      </c>
      <c r="I11" s="1" t="str">
        <f t="shared" ca="1" si="3"/>
        <v>PPPPC</v>
      </c>
      <c r="J11" s="1" t="s">
        <v>24</v>
      </c>
      <c r="K11" s="1">
        <v>127.12</v>
      </c>
      <c r="L11" s="1" t="str">
        <f t="shared" si="4"/>
        <v>LP</v>
      </c>
      <c r="N11" s="1" t="s">
        <v>54</v>
      </c>
      <c r="O11" s="1">
        <v>2604.306</v>
      </c>
      <c r="P11" s="1" t="str">
        <f t="shared" si="5"/>
        <v>PPPGDP</v>
      </c>
      <c r="R11" s="1" t="s">
        <v>62</v>
      </c>
      <c r="S11" s="1">
        <v>58246.438000000002</v>
      </c>
      <c r="T11" s="1" t="str">
        <f t="shared" si="6"/>
        <v>PPPPC</v>
      </c>
    </row>
    <row r="12" spans="1:20" x14ac:dyDescent="0.2">
      <c r="A12" s="1" t="s">
        <v>133</v>
      </c>
      <c r="B12" s="37" t="str">
        <f t="shared" ca="1" si="0"/>
        <v/>
      </c>
      <c r="C12" s="37" t="str">
        <f>IF(ISNA(MATCH(A12,List!B:B,0)),"","!")</f>
        <v/>
      </c>
      <c r="D12" s="1">
        <v>0.36</v>
      </c>
      <c r="E12" s="1">
        <v>8.9789999999999992</v>
      </c>
      <c r="F12" s="1">
        <v>24930.03</v>
      </c>
      <c r="G12" s="1" t="str">
        <f t="shared" ca="1" si="1"/>
        <v/>
      </c>
      <c r="H12" s="1" t="str">
        <f t="shared" ca="1" si="2"/>
        <v/>
      </c>
      <c r="I12" s="1" t="str">
        <f t="shared" ca="1" si="3"/>
        <v>PPPPC</v>
      </c>
      <c r="J12" s="1" t="s">
        <v>69</v>
      </c>
      <c r="K12" s="1">
        <v>119.71299999999999</v>
      </c>
      <c r="L12" s="1" t="str">
        <f t="shared" si="4"/>
        <v>LP</v>
      </c>
      <c r="N12" s="1" t="s">
        <v>69</v>
      </c>
      <c r="O12" s="1">
        <v>2153.3220000000001</v>
      </c>
      <c r="P12" s="1" t="str">
        <f t="shared" si="5"/>
        <v>PPPGDP</v>
      </c>
      <c r="R12" s="1" t="s">
        <v>208</v>
      </c>
      <c r="S12" s="1">
        <v>55274.495000000003</v>
      </c>
      <c r="T12" s="1" t="str">
        <f t="shared" si="6"/>
        <v>PPPPC</v>
      </c>
    </row>
    <row r="13" spans="1:20" x14ac:dyDescent="0.2">
      <c r="A13" s="1" t="s">
        <v>165</v>
      </c>
      <c r="B13" s="37" t="str">
        <f t="shared" ca="1" si="0"/>
        <v/>
      </c>
      <c r="C13" s="37" t="str">
        <f>IF(ISNA(MATCH(A13,List!B:B,0)),"","!")</f>
        <v>!</v>
      </c>
      <c r="D13" s="1">
        <v>1.268</v>
      </c>
      <c r="E13" s="1">
        <v>61.710999999999999</v>
      </c>
      <c r="F13" s="1">
        <v>48661.362999999998</v>
      </c>
      <c r="G13" s="1" t="str">
        <f t="shared" ca="1" si="1"/>
        <v/>
      </c>
      <c r="H13" s="1" t="str">
        <f t="shared" ca="1" si="2"/>
        <v/>
      </c>
      <c r="I13" s="1" t="str">
        <f t="shared" ca="1" si="3"/>
        <v>PPPPC</v>
      </c>
      <c r="J13" s="1" t="s">
        <v>14</v>
      </c>
      <c r="K13" s="1">
        <v>100.149</v>
      </c>
      <c r="L13" s="1" t="str">
        <f t="shared" si="4"/>
        <v>LP</v>
      </c>
      <c r="N13" s="1" t="s">
        <v>53</v>
      </c>
      <c r="O13" s="1">
        <v>2135.9470000000001</v>
      </c>
      <c r="P13" s="1" t="str">
        <f t="shared" si="5"/>
        <v>PPPGDP</v>
      </c>
      <c r="R13" s="1" t="s">
        <v>71</v>
      </c>
      <c r="S13" s="1">
        <v>54501.584999999999</v>
      </c>
      <c r="T13" s="1" t="str">
        <f t="shared" si="6"/>
        <v>PPPPC</v>
      </c>
    </row>
    <row r="14" spans="1:20" x14ac:dyDescent="0.2">
      <c r="A14" s="1" t="s">
        <v>32</v>
      </c>
      <c r="B14" s="37" t="str">
        <f t="shared" ca="1" si="0"/>
        <v>++</v>
      </c>
      <c r="C14" s="37" t="str">
        <f>IF(ISNA(MATCH(A14,List!B:B,0)),"","!")</f>
        <v>!</v>
      </c>
      <c r="D14" s="1">
        <v>158.21700000000001</v>
      </c>
      <c r="E14" s="1">
        <v>537.29300000000001</v>
      </c>
      <c r="F14" s="1">
        <v>3395.9119999999998</v>
      </c>
      <c r="G14" s="1" t="str">
        <f t="shared" ca="1" si="1"/>
        <v>LP</v>
      </c>
      <c r="H14" s="1" t="str">
        <f t="shared" ca="1" si="2"/>
        <v>PPPGDP</v>
      </c>
      <c r="I14" s="1" t="str">
        <f t="shared" ca="1" si="3"/>
        <v/>
      </c>
      <c r="J14" s="1" t="s">
        <v>21</v>
      </c>
      <c r="K14" s="1">
        <v>90.727999999999994</v>
      </c>
      <c r="L14" s="1" t="str">
        <f t="shared" si="4"/>
        <v>LP</v>
      </c>
      <c r="N14" s="1" t="s">
        <v>22</v>
      </c>
      <c r="O14" s="1">
        <v>1786.816</v>
      </c>
      <c r="P14" s="1" t="str">
        <f t="shared" si="5"/>
        <v>PPPGDP</v>
      </c>
      <c r="R14" s="1" t="s">
        <v>28</v>
      </c>
      <c r="S14" s="1">
        <v>52465.665999999997</v>
      </c>
      <c r="T14" s="1" t="str">
        <f t="shared" si="6"/>
        <v>PPPPC</v>
      </c>
    </row>
    <row r="15" spans="1:20" x14ac:dyDescent="0.2">
      <c r="A15" s="1" t="s">
        <v>125</v>
      </c>
      <c r="B15" s="37" t="str">
        <f t="shared" ca="1" si="0"/>
        <v/>
      </c>
      <c r="C15" s="37" t="str">
        <f>IF(ISNA(MATCH(A15,List!B:B,0)),"","!")</f>
        <v/>
      </c>
      <c r="D15" s="1">
        <v>0.27900000000000003</v>
      </c>
      <c r="E15" s="1">
        <v>4.5730000000000004</v>
      </c>
      <c r="F15" s="1">
        <v>16385.081999999999</v>
      </c>
      <c r="G15" s="1" t="str">
        <f t="shared" ca="1" si="1"/>
        <v/>
      </c>
      <c r="H15" s="1" t="str">
        <f t="shared" ca="1" si="2"/>
        <v/>
      </c>
      <c r="I15" s="1" t="str">
        <f t="shared" ca="1" si="3"/>
        <v>PPPPC</v>
      </c>
      <c r="J15" s="1" t="s">
        <v>0</v>
      </c>
      <c r="K15" s="1">
        <v>88.346999999999994</v>
      </c>
      <c r="L15" s="1" t="str">
        <f t="shared" si="4"/>
        <v>LP</v>
      </c>
      <c r="N15" s="1" t="s">
        <v>28</v>
      </c>
      <c r="O15" s="1">
        <v>1614.3879999999999</v>
      </c>
      <c r="P15" s="1" t="str">
        <f t="shared" si="5"/>
        <v>PPPGDP</v>
      </c>
      <c r="R15" s="1" t="s">
        <v>67</v>
      </c>
      <c r="S15" s="1">
        <v>51846.955000000002</v>
      </c>
      <c r="T15" s="1" t="str">
        <f t="shared" si="6"/>
        <v>PPPPC</v>
      </c>
    </row>
    <row r="16" spans="1:20" x14ac:dyDescent="0.2">
      <c r="A16" s="1" t="s">
        <v>40</v>
      </c>
      <c r="B16" s="37" t="str">
        <f t="shared" ca="1" si="0"/>
        <v/>
      </c>
      <c r="C16" s="37" t="str">
        <f>IF(ISNA(MATCH(A16,List!B:B,0)),"","!")</f>
        <v>!</v>
      </c>
      <c r="D16" s="1">
        <v>9.468</v>
      </c>
      <c r="E16" s="1">
        <v>173.21100000000001</v>
      </c>
      <c r="F16" s="1">
        <v>18294.351999999999</v>
      </c>
      <c r="G16" s="1" t="str">
        <f t="shared" ca="1" si="1"/>
        <v/>
      </c>
      <c r="H16" s="1" t="str">
        <f t="shared" ca="1" si="2"/>
        <v/>
      </c>
      <c r="I16" s="1" t="str">
        <f t="shared" ca="1" si="3"/>
        <v>PPPPC</v>
      </c>
      <c r="J16" s="1" t="s">
        <v>30</v>
      </c>
      <c r="K16" s="1">
        <v>86.8</v>
      </c>
      <c r="L16" s="1" t="str">
        <f t="shared" si="4"/>
        <v>LP</v>
      </c>
      <c r="N16" s="1" t="s">
        <v>70</v>
      </c>
      <c r="O16" s="1">
        <v>1599.069</v>
      </c>
      <c r="P16" s="1" t="str">
        <f t="shared" si="5"/>
        <v>PPPGDP</v>
      </c>
      <c r="R16" s="1" t="s">
        <v>165</v>
      </c>
      <c r="S16" s="1">
        <v>48661.362999999998</v>
      </c>
      <c r="T16" s="1" t="str">
        <f t="shared" si="6"/>
        <v>PPPPC</v>
      </c>
    </row>
    <row r="17" spans="1:20" x14ac:dyDescent="0.2">
      <c r="A17" s="1" t="s">
        <v>64</v>
      </c>
      <c r="B17" s="37" t="str">
        <f t="shared" ca="1" si="0"/>
        <v/>
      </c>
      <c r="C17" s="37" t="str">
        <f>IF(ISNA(MATCH(A17,List!B:B,0)),"","!")</f>
        <v>!</v>
      </c>
      <c r="D17" s="1">
        <v>11.204000000000001</v>
      </c>
      <c r="E17" s="1">
        <v>482.95100000000002</v>
      </c>
      <c r="F17" s="1">
        <v>43105.222000000002</v>
      </c>
      <c r="G17" s="1" t="str">
        <f t="shared" ca="1" si="1"/>
        <v/>
      </c>
      <c r="H17" s="1" t="str">
        <f t="shared" ca="1" si="2"/>
        <v>PPPGDP</v>
      </c>
      <c r="I17" s="1" t="str">
        <f t="shared" ca="1" si="3"/>
        <v>PPPPC</v>
      </c>
      <c r="J17" s="1" t="s">
        <v>65</v>
      </c>
      <c r="K17" s="1">
        <v>81.197999999999993</v>
      </c>
      <c r="L17" s="1" t="str">
        <f t="shared" si="4"/>
        <v>LP</v>
      </c>
      <c r="N17" s="1" t="s">
        <v>52</v>
      </c>
      <c r="O17" s="1">
        <v>1551.2860000000001</v>
      </c>
      <c r="P17" s="1" t="str">
        <f t="shared" si="5"/>
        <v>PPPGDP</v>
      </c>
      <c r="R17" s="1" t="s">
        <v>63</v>
      </c>
      <c r="S17" s="1">
        <v>48361.593999999997</v>
      </c>
      <c r="T17" s="1" t="str">
        <f t="shared" si="6"/>
        <v>PPPPC</v>
      </c>
    </row>
    <row r="18" spans="1:20" x14ac:dyDescent="0.2">
      <c r="A18" s="1" t="s">
        <v>132</v>
      </c>
      <c r="B18" s="37" t="str">
        <f t="shared" ca="1" si="0"/>
        <v/>
      </c>
      <c r="C18" s="37" t="str">
        <f>IF(ISNA(MATCH(A18,List!B:B,0)),"","!")</f>
        <v/>
      </c>
      <c r="D18" s="1">
        <v>0.35699999999999998</v>
      </c>
      <c r="E18" s="1">
        <v>2.984</v>
      </c>
      <c r="F18" s="1">
        <v>8361.0409999999993</v>
      </c>
      <c r="G18" s="1" t="str">
        <f t="shared" ca="1" si="1"/>
        <v/>
      </c>
      <c r="H18" s="1" t="str">
        <f t="shared" ca="1" si="2"/>
        <v/>
      </c>
      <c r="I18" s="1" t="str">
        <f t="shared" ca="1" si="3"/>
        <v/>
      </c>
      <c r="J18" s="1" t="s">
        <v>2</v>
      </c>
      <c r="K18" s="1">
        <v>79.301000000000002</v>
      </c>
      <c r="L18" s="1" t="str">
        <f t="shared" si="4"/>
        <v>LP</v>
      </c>
      <c r="N18" s="1" t="s">
        <v>35</v>
      </c>
      <c r="O18" s="1">
        <v>1518.395</v>
      </c>
      <c r="P18" s="1" t="str">
        <f t="shared" si="5"/>
        <v>PPPGDP</v>
      </c>
      <c r="R18" s="1" t="s">
        <v>157</v>
      </c>
      <c r="S18" s="1">
        <v>47792.512999999999</v>
      </c>
      <c r="T18" s="1" t="str">
        <f t="shared" si="6"/>
        <v>PPPPC</v>
      </c>
    </row>
    <row r="19" spans="1:20" x14ac:dyDescent="0.2">
      <c r="A19" s="1" t="s">
        <v>140</v>
      </c>
      <c r="B19" s="37" t="str">
        <f t="shared" ca="1" si="0"/>
        <v/>
      </c>
      <c r="C19" s="37" t="str">
        <f>IF(ISNA(MATCH(A19,List!B:B,0)),"","!")</f>
        <v/>
      </c>
      <c r="D19" s="1">
        <v>10.59</v>
      </c>
      <c r="E19" s="1">
        <v>21.623999999999999</v>
      </c>
      <c r="F19" s="1">
        <v>2041.877</v>
      </c>
      <c r="G19" s="1" t="str">
        <f t="shared" ca="1" si="1"/>
        <v/>
      </c>
      <c r="H19" s="1" t="str">
        <f t="shared" ca="1" si="2"/>
        <v/>
      </c>
      <c r="I19" s="1" t="str">
        <f t="shared" ca="1" si="3"/>
        <v/>
      </c>
      <c r="J19" s="1" t="s">
        <v>33</v>
      </c>
      <c r="K19" s="1">
        <v>78.47</v>
      </c>
      <c r="L19" s="1" t="str">
        <f t="shared" si="4"/>
        <v>LP</v>
      </c>
      <c r="N19" s="1" t="s">
        <v>33</v>
      </c>
      <c r="O19" s="1">
        <v>1358.796</v>
      </c>
      <c r="P19" s="1" t="str">
        <f t="shared" si="5"/>
        <v>PPPGDP</v>
      </c>
      <c r="R19" s="1" t="s">
        <v>18</v>
      </c>
      <c r="S19" s="1">
        <v>46648.161999999997</v>
      </c>
      <c r="T19" s="1" t="str">
        <f t="shared" si="6"/>
        <v>PPPPC</v>
      </c>
    </row>
    <row r="20" spans="1:20" x14ac:dyDescent="0.2">
      <c r="A20" s="1" t="s">
        <v>152</v>
      </c>
      <c r="B20" s="37" t="str">
        <f t="shared" ca="1" si="0"/>
        <v/>
      </c>
      <c r="C20" s="37" t="str">
        <f>IF(ISNA(MATCH(A20,List!B:B,0)),"","!")</f>
        <v/>
      </c>
      <c r="D20" s="1">
        <v>0.76600000000000001</v>
      </c>
      <c r="E20" s="1">
        <v>5.63</v>
      </c>
      <c r="F20" s="1">
        <v>7348.0619999999999</v>
      </c>
      <c r="G20" s="1" t="str">
        <f t="shared" ca="1" si="1"/>
        <v/>
      </c>
      <c r="H20" s="1" t="str">
        <f t="shared" ca="1" si="2"/>
        <v/>
      </c>
      <c r="I20" s="1" t="str">
        <f t="shared" ca="1" si="3"/>
        <v/>
      </c>
      <c r="J20" s="1" t="s">
        <v>35</v>
      </c>
      <c r="K20" s="1">
        <v>77.323999999999998</v>
      </c>
      <c r="L20" s="1" t="str">
        <f t="shared" si="4"/>
        <v>LP</v>
      </c>
      <c r="N20" s="1" t="s">
        <v>18</v>
      </c>
      <c r="O20" s="1">
        <v>1101.559</v>
      </c>
      <c r="P20" s="1" t="str">
        <f t="shared" si="5"/>
        <v>PPPGDP</v>
      </c>
      <c r="R20" s="1" t="s">
        <v>61</v>
      </c>
      <c r="S20" s="1">
        <v>46503.563000000002</v>
      </c>
      <c r="T20" s="1" t="str">
        <f t="shared" si="6"/>
        <v>PPPPC</v>
      </c>
    </row>
    <row r="21" spans="1:20" x14ac:dyDescent="0.2">
      <c r="A21" s="1" t="s">
        <v>196</v>
      </c>
      <c r="B21" s="37" t="str">
        <f t="shared" ca="1" si="0"/>
        <v/>
      </c>
      <c r="C21" s="37" t="str">
        <f>IF(ISNA(MATCH(A21,List!B:B,0)),"","!")</f>
        <v>!</v>
      </c>
      <c r="D21" s="1">
        <v>10.561999999999999</v>
      </c>
      <c r="E21" s="1">
        <v>70.370999999999995</v>
      </c>
      <c r="F21" s="1">
        <v>6662.7240000000002</v>
      </c>
      <c r="G21" s="1" t="str">
        <f t="shared" ca="1" si="1"/>
        <v/>
      </c>
      <c r="H21" s="1" t="str">
        <f t="shared" ca="1" si="2"/>
        <v/>
      </c>
      <c r="I21" s="1" t="str">
        <f t="shared" ca="1" si="3"/>
        <v/>
      </c>
      <c r="J21" s="1" t="s">
        <v>15</v>
      </c>
      <c r="K21" s="1">
        <v>68.656999999999996</v>
      </c>
      <c r="L21" s="1" t="str">
        <f t="shared" si="4"/>
        <v>LP</v>
      </c>
      <c r="N21" s="1" t="s">
        <v>20</v>
      </c>
      <c r="O21" s="1">
        <v>1081.481</v>
      </c>
      <c r="P21" s="1" t="str">
        <f t="shared" si="5"/>
        <v>PPPGDP</v>
      </c>
      <c r="R21" s="1" t="s">
        <v>65</v>
      </c>
      <c r="S21" s="1">
        <v>46346.588000000003</v>
      </c>
      <c r="T21" s="1" t="str">
        <f t="shared" si="6"/>
        <v>PPPPC</v>
      </c>
    </row>
    <row r="22" spans="1:20" x14ac:dyDescent="0.2">
      <c r="A22" s="1" t="s">
        <v>195</v>
      </c>
      <c r="B22" s="37" t="str">
        <f t="shared" ca="1" si="0"/>
        <v/>
      </c>
      <c r="C22" s="37" t="str">
        <f>IF(ISNA(MATCH(A22,List!B:B,0)),"","!")</f>
        <v/>
      </c>
      <c r="D22" s="1">
        <v>3.871</v>
      </c>
      <c r="E22" s="1">
        <v>39.087000000000003</v>
      </c>
      <c r="F22" s="1">
        <v>10097.606</v>
      </c>
      <c r="G22" s="1" t="str">
        <f t="shared" ca="1" si="1"/>
        <v/>
      </c>
      <c r="H22" s="1" t="str">
        <f t="shared" ca="1" si="2"/>
        <v/>
      </c>
      <c r="I22" s="1" t="str">
        <f t="shared" ca="1" si="3"/>
        <v/>
      </c>
      <c r="J22" s="1" t="s">
        <v>68</v>
      </c>
      <c r="K22" s="1">
        <v>64.596999999999994</v>
      </c>
      <c r="L22" s="1" t="str">
        <f t="shared" si="4"/>
        <v>LP</v>
      </c>
      <c r="N22" s="1" t="s">
        <v>15</v>
      </c>
      <c r="O22" s="1">
        <v>1068.42</v>
      </c>
      <c r="P22" s="1" t="str">
        <f t="shared" si="5"/>
        <v>PPPGDP</v>
      </c>
      <c r="R22" s="1" t="s">
        <v>58</v>
      </c>
      <c r="S22" s="1">
        <v>46255.624000000003</v>
      </c>
      <c r="T22" s="1" t="str">
        <f t="shared" si="6"/>
        <v>PPPPC</v>
      </c>
    </row>
    <row r="23" spans="1:20" x14ac:dyDescent="0.2">
      <c r="A23" s="1" t="s">
        <v>177</v>
      </c>
      <c r="B23" s="37" t="str">
        <f t="shared" ca="1" si="0"/>
        <v/>
      </c>
      <c r="C23" s="37" t="str">
        <f>IF(ISNA(MATCH(A23,List!B:B,0)),"","!")</f>
        <v/>
      </c>
      <c r="D23" s="1">
        <v>2.1040000000000001</v>
      </c>
      <c r="E23" s="1">
        <v>34.661000000000001</v>
      </c>
      <c r="F23" s="1">
        <v>16475.082999999999</v>
      </c>
      <c r="G23" s="1" t="str">
        <f t="shared" ca="1" si="1"/>
        <v/>
      </c>
      <c r="H23" s="1" t="str">
        <f t="shared" ca="1" si="2"/>
        <v/>
      </c>
      <c r="I23" s="1" t="str">
        <f t="shared" ca="1" si="3"/>
        <v>PPPPC</v>
      </c>
      <c r="J23" s="1" t="s">
        <v>54</v>
      </c>
      <c r="K23" s="1">
        <v>63.981999999999999</v>
      </c>
      <c r="L23" s="1" t="str">
        <f t="shared" si="4"/>
        <v>LP</v>
      </c>
      <c r="N23" s="1" t="s">
        <v>1</v>
      </c>
      <c r="O23" s="1">
        <v>1054.309</v>
      </c>
      <c r="P23" s="1" t="str">
        <f t="shared" si="5"/>
        <v>PPPGDP</v>
      </c>
      <c r="R23" s="1" t="s">
        <v>20</v>
      </c>
      <c r="S23" s="1">
        <v>46150.586000000003</v>
      </c>
      <c r="T23" s="1" t="str">
        <f t="shared" si="6"/>
        <v>PPPPC</v>
      </c>
    </row>
    <row r="24" spans="1:20" x14ac:dyDescent="0.2">
      <c r="A24" s="1" t="s">
        <v>11</v>
      </c>
      <c r="B24" s="37" t="str">
        <f t="shared" ca="1" si="0"/>
        <v>+++</v>
      </c>
      <c r="C24" s="37" t="str">
        <f>IF(ISNA(MATCH(A24,List!B:B,0)),"","!")</f>
        <v>!</v>
      </c>
      <c r="D24" s="1">
        <v>202.77699999999999</v>
      </c>
      <c r="E24" s="1">
        <v>3291.5430000000001</v>
      </c>
      <c r="F24" s="1">
        <v>16232.334000000001</v>
      </c>
      <c r="G24" s="1" t="str">
        <f t="shared" ca="1" si="1"/>
        <v>LP</v>
      </c>
      <c r="H24" s="1" t="str">
        <f t="shared" ca="1" si="2"/>
        <v>PPPGDP</v>
      </c>
      <c r="I24" s="1" t="str">
        <f t="shared" ca="1" si="3"/>
        <v>PPPPC</v>
      </c>
      <c r="J24" s="1" t="s">
        <v>53</v>
      </c>
      <c r="K24" s="1">
        <v>60.783000000000001</v>
      </c>
      <c r="L24" s="1" t="str">
        <f t="shared" si="4"/>
        <v>LP</v>
      </c>
      <c r="N24" s="1" t="s">
        <v>30</v>
      </c>
      <c r="O24" s="1">
        <v>997.33799999999997</v>
      </c>
      <c r="P24" s="1" t="str">
        <f t="shared" si="5"/>
        <v>PPPGDP</v>
      </c>
      <c r="R24" s="1" t="s">
        <v>59</v>
      </c>
      <c r="S24" s="1">
        <v>45053.885999999999</v>
      </c>
      <c r="T24" s="1" t="str">
        <f t="shared" si="6"/>
        <v>PPPPC</v>
      </c>
    </row>
    <row r="25" spans="1:20" x14ac:dyDescent="0.2">
      <c r="A25" s="1" t="s">
        <v>135</v>
      </c>
      <c r="B25" s="37" t="str">
        <f t="shared" ca="1" si="0"/>
        <v/>
      </c>
      <c r="C25" s="37" t="str">
        <f>IF(ISNA(MATCH(A25,List!B:B,0)),"","!")</f>
        <v/>
      </c>
      <c r="D25" s="1">
        <v>0.41199999999999998</v>
      </c>
      <c r="E25" s="1">
        <v>32.999000000000002</v>
      </c>
      <c r="F25" s="1">
        <v>80114.769</v>
      </c>
      <c r="G25" s="1" t="str">
        <f t="shared" ca="1" si="1"/>
        <v/>
      </c>
      <c r="H25" s="1" t="str">
        <f t="shared" ca="1" si="2"/>
        <v/>
      </c>
      <c r="I25" s="1" t="str">
        <f t="shared" ca="1" si="3"/>
        <v>PPPPC</v>
      </c>
      <c r="J25" s="1" t="s">
        <v>4</v>
      </c>
      <c r="K25" s="1">
        <v>54.058999999999997</v>
      </c>
      <c r="L25" s="1" t="str">
        <f t="shared" si="4"/>
        <v>LP</v>
      </c>
      <c r="N25" s="1" t="s">
        <v>48</v>
      </c>
      <c r="O25" s="1">
        <v>961.30899999999997</v>
      </c>
      <c r="P25" s="1" t="str">
        <f t="shared" si="5"/>
        <v>PPPGDP</v>
      </c>
      <c r="R25" s="1" t="s">
        <v>70</v>
      </c>
      <c r="S25" s="1">
        <v>45048.59</v>
      </c>
      <c r="T25" s="1" t="str">
        <f t="shared" si="6"/>
        <v>PPPPC</v>
      </c>
    </row>
    <row r="26" spans="1:20" x14ac:dyDescent="0.2">
      <c r="A26" s="1" t="s">
        <v>45</v>
      </c>
      <c r="B26" s="37" t="str">
        <f t="shared" ca="1" si="0"/>
        <v/>
      </c>
      <c r="C26" s="37" t="str">
        <f>IF(ISNA(MATCH(A26,List!B:B,0)),"","!")</f>
        <v>!</v>
      </c>
      <c r="D26" s="1">
        <v>7.202</v>
      </c>
      <c r="E26" s="1">
        <v>131.762</v>
      </c>
      <c r="F26" s="1">
        <v>18294.721000000001</v>
      </c>
      <c r="G26" s="1" t="str">
        <f t="shared" ca="1" si="1"/>
        <v/>
      </c>
      <c r="H26" s="1" t="str">
        <f t="shared" ca="1" si="2"/>
        <v/>
      </c>
      <c r="I26" s="1" t="str">
        <f t="shared" ca="1" si="3"/>
        <v>PPPPC</v>
      </c>
      <c r="J26" s="1" t="s">
        <v>190</v>
      </c>
      <c r="K26" s="1">
        <v>51.418999999999997</v>
      </c>
      <c r="L26" s="1" t="str">
        <f t="shared" si="4"/>
        <v>LP</v>
      </c>
      <c r="N26" s="1" t="s">
        <v>34</v>
      </c>
      <c r="O26" s="1">
        <v>885.86900000000003</v>
      </c>
      <c r="P26" s="1" t="str">
        <f t="shared" si="5"/>
        <v>PPPGDP</v>
      </c>
      <c r="R26" s="1" t="s">
        <v>127</v>
      </c>
      <c r="S26" s="1">
        <v>43912.868000000002</v>
      </c>
      <c r="T26" s="1" t="str">
        <f t="shared" si="6"/>
        <v>PPPPC</v>
      </c>
    </row>
    <row r="27" spans="1:20" x14ac:dyDescent="0.2">
      <c r="A27" s="1" t="s">
        <v>121</v>
      </c>
      <c r="B27" s="37" t="str">
        <f t="shared" ca="1" si="0"/>
        <v/>
      </c>
      <c r="C27" s="37" t="str">
        <f>IF(ISNA(MATCH(A27,List!B:B,0)),"","!")</f>
        <v/>
      </c>
      <c r="D27" s="1">
        <v>17.420000000000002</v>
      </c>
      <c r="E27" s="1">
        <v>29.433</v>
      </c>
      <c r="F27" s="1">
        <v>1689.6320000000001</v>
      </c>
      <c r="G27" s="1" t="str">
        <f t="shared" ca="1" si="1"/>
        <v/>
      </c>
      <c r="H27" s="1" t="str">
        <f t="shared" ca="1" si="2"/>
        <v/>
      </c>
      <c r="I27" s="1" t="str">
        <f t="shared" ca="1" si="3"/>
        <v/>
      </c>
      <c r="J27" s="1" t="s">
        <v>22</v>
      </c>
      <c r="K27" s="1">
        <v>50.423999999999999</v>
      </c>
      <c r="L27" s="1" t="str">
        <f t="shared" si="4"/>
        <v>LP</v>
      </c>
      <c r="N27" s="1" t="s">
        <v>10</v>
      </c>
      <c r="O27" s="1">
        <v>854.47400000000005</v>
      </c>
      <c r="P27" s="1" t="str">
        <f t="shared" si="5"/>
        <v>PPPGDP</v>
      </c>
      <c r="R27" s="1" t="s">
        <v>193</v>
      </c>
      <c r="S27" s="1">
        <v>43236.917000000001</v>
      </c>
      <c r="T27" s="1" t="str">
        <f t="shared" si="6"/>
        <v>PPPPC</v>
      </c>
    </row>
    <row r="28" spans="1:20" x14ac:dyDescent="0.2">
      <c r="A28" s="1" t="s">
        <v>92</v>
      </c>
      <c r="B28" s="37" t="str">
        <f t="shared" ca="1" si="0"/>
        <v/>
      </c>
      <c r="C28" s="37" t="str">
        <f>IF(ISNA(MATCH(A28,List!B:B,0)),"","!")</f>
        <v/>
      </c>
      <c r="D28" s="1">
        <v>9.2010000000000005</v>
      </c>
      <c r="E28" s="1">
        <v>8.0660000000000007</v>
      </c>
      <c r="F28" s="1">
        <v>876.65499999999997</v>
      </c>
      <c r="G28" s="1" t="str">
        <f t="shared" ca="1" si="1"/>
        <v/>
      </c>
      <c r="H28" s="1" t="str">
        <f t="shared" ca="1" si="2"/>
        <v/>
      </c>
      <c r="I28" s="1" t="str">
        <f t="shared" ca="1" si="3"/>
        <v/>
      </c>
      <c r="J28" s="1" t="s">
        <v>8</v>
      </c>
      <c r="K28" s="1">
        <v>47.661999999999999</v>
      </c>
      <c r="L28" s="1" t="str">
        <f t="shared" si="4"/>
        <v>LP</v>
      </c>
      <c r="N28" s="1" t="s">
        <v>63</v>
      </c>
      <c r="O28" s="1">
        <v>815.61800000000005</v>
      </c>
      <c r="P28" s="1" t="str">
        <f t="shared" si="5"/>
        <v>PPPGDP</v>
      </c>
      <c r="R28" s="1" t="s">
        <v>64</v>
      </c>
      <c r="S28" s="1">
        <v>43105.222000000002</v>
      </c>
      <c r="T28" s="1" t="str">
        <f t="shared" si="6"/>
        <v>PPPPC</v>
      </c>
    </row>
    <row r="29" spans="1:20" x14ac:dyDescent="0.2">
      <c r="A29" s="1" t="s">
        <v>138</v>
      </c>
      <c r="B29" s="37" t="str">
        <f t="shared" ca="1" si="0"/>
        <v/>
      </c>
      <c r="C29" s="37" t="str">
        <f>IF(ISNA(MATCH(A29,List!B:B,0)),"","!")</f>
        <v/>
      </c>
      <c r="D29" s="1">
        <v>0.51800000000000002</v>
      </c>
      <c r="E29" s="1">
        <v>3.3279999999999998</v>
      </c>
      <c r="F29" s="1">
        <v>6419.3850000000002</v>
      </c>
      <c r="G29" s="1" t="str">
        <f t="shared" ca="1" si="1"/>
        <v/>
      </c>
      <c r="H29" s="1" t="str">
        <f t="shared" ca="1" si="2"/>
        <v/>
      </c>
      <c r="I29" s="1" t="str">
        <f t="shared" ca="1" si="3"/>
        <v/>
      </c>
      <c r="J29" s="1" t="s">
        <v>134</v>
      </c>
      <c r="K29" s="1">
        <v>46.744</v>
      </c>
      <c r="L29" s="1" t="str">
        <f t="shared" si="4"/>
        <v>LP</v>
      </c>
      <c r="N29" s="1" t="s">
        <v>16</v>
      </c>
      <c r="O29" s="1">
        <v>770.45100000000002</v>
      </c>
      <c r="P29" s="1" t="str">
        <f t="shared" si="5"/>
        <v>PPPGDP</v>
      </c>
      <c r="R29" s="1" t="s">
        <v>57</v>
      </c>
      <c r="S29" s="1">
        <v>40738.612999999998</v>
      </c>
      <c r="T29" s="1" t="str">
        <f t="shared" si="6"/>
        <v>PPPPC</v>
      </c>
    </row>
    <row r="30" spans="1:20" x14ac:dyDescent="0.2">
      <c r="A30" s="1" t="s">
        <v>166</v>
      </c>
      <c r="B30" s="37" t="str">
        <f t="shared" ca="1" si="0"/>
        <v/>
      </c>
      <c r="C30" s="37" t="str">
        <f>IF(ISNA(MATCH(A30,List!B:B,0)),"","!")</f>
        <v>!</v>
      </c>
      <c r="D30" s="1">
        <v>15.313000000000001</v>
      </c>
      <c r="E30" s="1">
        <v>50.258000000000003</v>
      </c>
      <c r="F30" s="1">
        <v>3282.0189999999998</v>
      </c>
      <c r="G30" s="1" t="str">
        <f t="shared" ca="1" si="1"/>
        <v/>
      </c>
      <c r="H30" s="1" t="str">
        <f t="shared" ca="1" si="2"/>
        <v/>
      </c>
      <c r="I30" s="1" t="str">
        <f t="shared" ca="1" si="3"/>
        <v/>
      </c>
      <c r="J30" s="1" t="s">
        <v>52</v>
      </c>
      <c r="K30" s="1">
        <v>46.454999999999998</v>
      </c>
      <c r="L30" s="1" t="str">
        <f t="shared" si="4"/>
        <v>LP</v>
      </c>
      <c r="N30" s="1" t="s">
        <v>4</v>
      </c>
      <c r="O30" s="1">
        <v>709.21299999999997</v>
      </c>
      <c r="P30" s="1" t="str">
        <f t="shared" si="5"/>
        <v>PPPGDP</v>
      </c>
      <c r="R30" s="1" t="s">
        <v>54</v>
      </c>
      <c r="S30" s="1">
        <v>40703.673999999999</v>
      </c>
      <c r="T30" s="1" t="str">
        <f t="shared" si="6"/>
        <v>PPPPC</v>
      </c>
    </row>
    <row r="31" spans="1:20" x14ac:dyDescent="0.2">
      <c r="A31" s="1" t="s">
        <v>159</v>
      </c>
      <c r="B31" s="37" t="str">
        <f t="shared" ca="1" si="0"/>
        <v/>
      </c>
      <c r="C31" s="37" t="str">
        <f>IF(ISNA(MATCH(A31,List!B:B,0)),"","!")</f>
        <v>!</v>
      </c>
      <c r="D31" s="1">
        <v>22.544</v>
      </c>
      <c r="E31" s="1">
        <v>68.022000000000006</v>
      </c>
      <c r="F31" s="1">
        <v>3017.32</v>
      </c>
      <c r="G31" s="1" t="str">
        <f t="shared" ca="1" si="1"/>
        <v/>
      </c>
      <c r="H31" s="1" t="str">
        <f t="shared" ca="1" si="2"/>
        <v/>
      </c>
      <c r="I31" s="1" t="str">
        <f t="shared" ca="1" si="3"/>
        <v/>
      </c>
      <c r="J31" s="1" t="s">
        <v>3</v>
      </c>
      <c r="K31" s="1">
        <v>43</v>
      </c>
      <c r="L31" s="1" t="str">
        <f t="shared" si="4"/>
        <v>LP</v>
      </c>
      <c r="N31" s="1" t="s">
        <v>14</v>
      </c>
      <c r="O31" s="1">
        <v>694.93200000000002</v>
      </c>
      <c r="P31" s="1" t="str">
        <f t="shared" si="5"/>
        <v>PPPGDP</v>
      </c>
      <c r="R31" s="1" t="s">
        <v>68</v>
      </c>
      <c r="S31" s="1">
        <v>40474.243000000002</v>
      </c>
      <c r="T31" s="1" t="str">
        <f t="shared" si="6"/>
        <v>PPPPC</v>
      </c>
    </row>
    <row r="32" spans="1:20" x14ac:dyDescent="0.2">
      <c r="A32" s="1" t="s">
        <v>70</v>
      </c>
      <c r="B32" s="37" t="str">
        <f t="shared" ca="1" si="0"/>
        <v>+++</v>
      </c>
      <c r="C32" s="37" t="str">
        <f>IF(ISNA(MATCH(A32,List!B:B,0)),"","!")</f>
        <v>!</v>
      </c>
      <c r="D32" s="1">
        <v>35.497</v>
      </c>
      <c r="E32" s="1">
        <v>1599.069</v>
      </c>
      <c r="F32" s="1">
        <v>45048.59</v>
      </c>
      <c r="G32" s="1" t="str">
        <f t="shared" ca="1" si="1"/>
        <v>LP</v>
      </c>
      <c r="H32" s="1" t="str">
        <f t="shared" ca="1" si="2"/>
        <v>PPPGDP</v>
      </c>
      <c r="I32" s="1" t="str">
        <f t="shared" ca="1" si="3"/>
        <v>PPPPC</v>
      </c>
      <c r="J32" s="1" t="s">
        <v>41</v>
      </c>
      <c r="K32" s="1">
        <v>42.76</v>
      </c>
      <c r="L32" s="1" t="str">
        <f t="shared" si="4"/>
        <v>LP</v>
      </c>
      <c r="N32" s="1" t="s">
        <v>8</v>
      </c>
      <c r="O32" s="1">
        <v>640.12199999999996</v>
      </c>
      <c r="P32" s="1" t="str">
        <f t="shared" si="5"/>
        <v>PPPGDP</v>
      </c>
      <c r="R32" s="1" t="s">
        <v>24</v>
      </c>
      <c r="S32" s="1">
        <v>37492.400999999998</v>
      </c>
      <c r="T32" s="1" t="str">
        <f t="shared" si="6"/>
        <v>PPPPC</v>
      </c>
    </row>
    <row r="33" spans="1:20" x14ac:dyDescent="0.2">
      <c r="A33" s="1" t="s">
        <v>86</v>
      </c>
      <c r="B33" s="37" t="str">
        <f t="shared" ca="1" si="0"/>
        <v/>
      </c>
      <c r="C33" s="37" t="str">
        <f>IF(ISNA(MATCH(A33,List!B:B,0)),"","!")</f>
        <v/>
      </c>
      <c r="D33" s="1">
        <v>4.7009999999999996</v>
      </c>
      <c r="E33" s="1">
        <v>2.84</v>
      </c>
      <c r="F33" s="1">
        <v>604.13900000000001</v>
      </c>
      <c r="G33" s="1" t="str">
        <f t="shared" ca="1" si="1"/>
        <v/>
      </c>
      <c r="H33" s="1" t="str">
        <f t="shared" ca="1" si="2"/>
        <v/>
      </c>
      <c r="I33" s="1" t="str">
        <f t="shared" ca="1" si="3"/>
        <v/>
      </c>
      <c r="J33" s="1" t="s">
        <v>10</v>
      </c>
      <c r="K33" s="1">
        <v>42.67</v>
      </c>
      <c r="L33" s="1" t="str">
        <f t="shared" si="4"/>
        <v>LP</v>
      </c>
      <c r="N33" s="1" t="s">
        <v>26</v>
      </c>
      <c r="O33" s="1">
        <v>612.82500000000005</v>
      </c>
      <c r="P33" s="1" t="str">
        <f t="shared" si="5"/>
        <v>PPPGDP</v>
      </c>
      <c r="R33" s="1" t="s">
        <v>181</v>
      </c>
      <c r="S33" s="1">
        <v>36860.794999999998</v>
      </c>
      <c r="T33" s="1" t="str">
        <f t="shared" si="6"/>
        <v>PPPPC</v>
      </c>
    </row>
    <row r="34" spans="1:20" x14ac:dyDescent="0.2">
      <c r="A34" s="1" t="s">
        <v>154</v>
      </c>
      <c r="B34" s="37" t="str">
        <f t="shared" ref="B34:B65" ca="1" si="7">IF(G34=$K$1,"+"&amp;IF(H34=$O$1,"+","")&amp;IF(I34=$S$1,"+",""),"")</f>
        <v/>
      </c>
      <c r="C34" s="37" t="str">
        <f>IF(ISNA(MATCH(A34,List!B:B,0)),"","!")</f>
        <v/>
      </c>
      <c r="D34" s="1">
        <v>11.284000000000001</v>
      </c>
      <c r="E34" s="1">
        <v>29.68</v>
      </c>
      <c r="F34" s="1">
        <v>2630.2809999999999</v>
      </c>
      <c r="G34" s="1" t="str">
        <f t="shared" ref="G34:G65" ca="1" si="8">OFFSET($L$1,MATCH($A34,J:J,0)-1,0)</f>
        <v/>
      </c>
      <c r="H34" s="1" t="str">
        <f t="shared" ref="H34:H65" ca="1" si="9">OFFSET($P$1,MATCH($A34,N:N,0)-1,0)</f>
        <v/>
      </c>
      <c r="I34" s="1" t="str">
        <f t="shared" ref="I34:I65" ca="1" si="10">OFFSET($T$1,MATCH($A34,R:R,0)-1,0)</f>
        <v/>
      </c>
      <c r="J34" s="1" t="s">
        <v>29</v>
      </c>
      <c r="K34" s="1">
        <v>39.113999999999997</v>
      </c>
      <c r="L34" s="1" t="str">
        <f t="shared" ref="L34:L65" si="11">IF(K34&gt;L$1,K$1,"")</f>
        <v>LP</v>
      </c>
      <c r="N34" s="1" t="s">
        <v>29</v>
      </c>
      <c r="O34" s="1">
        <v>552.99099999999999</v>
      </c>
      <c r="P34" s="1" t="str">
        <f t="shared" ref="P34:P65" si="12">IF(O34&gt;P$1,O$1,"")</f>
        <v>PPPGDP</v>
      </c>
      <c r="R34" s="1" t="s">
        <v>22</v>
      </c>
      <c r="S34" s="1">
        <v>35435.857000000004</v>
      </c>
      <c r="T34" s="1" t="str">
        <f t="shared" ref="T34:T65" si="13">IF(S34&gt;T$1,S$1,"")</f>
        <v>PPPPC</v>
      </c>
    </row>
    <row r="35" spans="1:20" x14ac:dyDescent="0.2">
      <c r="A35" s="1" t="s">
        <v>9</v>
      </c>
      <c r="B35" s="37" t="str">
        <f t="shared" ca="1" si="7"/>
        <v/>
      </c>
      <c r="C35" s="37" t="str">
        <f>IF(ISNA(MATCH(A35,List!B:B,0)),"","!")</f>
        <v>!</v>
      </c>
      <c r="D35" s="1">
        <v>17.818999999999999</v>
      </c>
      <c r="E35" s="1">
        <v>410.28699999999998</v>
      </c>
      <c r="F35" s="1">
        <v>23025.206999999999</v>
      </c>
      <c r="G35" s="1" t="str">
        <f t="shared" ca="1" si="8"/>
        <v/>
      </c>
      <c r="H35" s="1" t="str">
        <f t="shared" ca="1" si="9"/>
        <v>PPPGDP</v>
      </c>
      <c r="I35" s="1" t="str">
        <f t="shared" ca="1" si="10"/>
        <v>PPPPC</v>
      </c>
      <c r="J35" s="1" t="s">
        <v>117</v>
      </c>
      <c r="K35" s="1">
        <v>38.728000000000002</v>
      </c>
      <c r="L35" s="1" t="str">
        <f t="shared" si="11"/>
        <v>LP</v>
      </c>
      <c r="N35" s="1" t="s">
        <v>7</v>
      </c>
      <c r="O35" s="1">
        <v>542.19899999999996</v>
      </c>
      <c r="P35" s="1" t="str">
        <f t="shared" si="12"/>
        <v>PPPGDP</v>
      </c>
      <c r="R35" s="1" t="s">
        <v>13</v>
      </c>
      <c r="S35" s="1">
        <v>35416.726000000002</v>
      </c>
      <c r="T35" s="1" t="str">
        <f t="shared" si="13"/>
        <v>PPPPC</v>
      </c>
    </row>
    <row r="36" spans="1:20" x14ac:dyDescent="0.2">
      <c r="A36" s="1" t="s">
        <v>23</v>
      </c>
      <c r="B36" s="37" t="str">
        <f t="shared" ca="1" si="7"/>
        <v>++</v>
      </c>
      <c r="C36" s="37" t="str">
        <f>IF(ISNA(MATCH(A36,List!B:B,0)),"","!")</f>
        <v>!</v>
      </c>
      <c r="D36" s="1">
        <v>1367.82</v>
      </c>
      <c r="E36" s="1">
        <v>18228.357</v>
      </c>
      <c r="F36" s="1">
        <v>13326.575999999999</v>
      </c>
      <c r="G36" s="1" t="str">
        <f t="shared" ca="1" si="8"/>
        <v>LP</v>
      </c>
      <c r="H36" s="1" t="str">
        <f t="shared" ca="1" si="9"/>
        <v>PPPGDP</v>
      </c>
      <c r="I36" s="1" t="str">
        <f t="shared" ca="1" si="10"/>
        <v/>
      </c>
      <c r="J36" s="1" t="s">
        <v>48</v>
      </c>
      <c r="K36" s="1">
        <v>38.018000000000001</v>
      </c>
      <c r="L36" s="1" t="str">
        <f t="shared" si="11"/>
        <v>LP</v>
      </c>
      <c r="N36" s="1" t="s">
        <v>211</v>
      </c>
      <c r="O36" s="1">
        <v>541.07500000000005</v>
      </c>
      <c r="P36" s="1" t="str">
        <f t="shared" si="12"/>
        <v>PPPGDP</v>
      </c>
      <c r="R36" s="1" t="s">
        <v>53</v>
      </c>
      <c r="S36" s="1">
        <v>35140.728999999999</v>
      </c>
      <c r="T36" s="1" t="str">
        <f t="shared" si="13"/>
        <v>PPPPC</v>
      </c>
    </row>
    <row r="37" spans="1:20" x14ac:dyDescent="0.2">
      <c r="A37" s="1" t="s">
        <v>8</v>
      </c>
      <c r="B37" s="37" t="str">
        <f t="shared" ca="1" si="7"/>
        <v>++</v>
      </c>
      <c r="C37" s="37" t="str">
        <f>IF(ISNA(MATCH(A37,List!B:B,0)),"","!")</f>
        <v>!</v>
      </c>
      <c r="D37" s="1">
        <v>47.661999999999999</v>
      </c>
      <c r="E37" s="1">
        <v>640.12199999999996</v>
      </c>
      <c r="F37" s="1">
        <v>13430.453</v>
      </c>
      <c r="G37" s="1" t="str">
        <f t="shared" ca="1" si="8"/>
        <v>LP</v>
      </c>
      <c r="H37" s="1" t="str">
        <f t="shared" ca="1" si="9"/>
        <v>PPPGDP</v>
      </c>
      <c r="I37" s="1" t="str">
        <f t="shared" ca="1" si="10"/>
        <v/>
      </c>
      <c r="J37" s="1" t="s">
        <v>151</v>
      </c>
      <c r="K37" s="1">
        <v>37.289000000000001</v>
      </c>
      <c r="L37" s="1" t="str">
        <f t="shared" si="11"/>
        <v>LP</v>
      </c>
      <c r="N37" s="1" t="s">
        <v>32</v>
      </c>
      <c r="O37" s="1">
        <v>537.29300000000001</v>
      </c>
      <c r="P37" s="1" t="str">
        <f t="shared" si="12"/>
        <v>PPPGDP</v>
      </c>
      <c r="R37" s="1" t="s">
        <v>139</v>
      </c>
      <c r="S37" s="1">
        <v>33903.428</v>
      </c>
      <c r="T37" s="1" t="str">
        <f t="shared" si="13"/>
        <v>PPPPC</v>
      </c>
    </row>
    <row r="38" spans="1:20" x14ac:dyDescent="0.2">
      <c r="A38" s="1" t="s">
        <v>116</v>
      </c>
      <c r="B38" s="37" t="str">
        <f t="shared" ca="1" si="7"/>
        <v/>
      </c>
      <c r="C38" s="37" t="str">
        <f>IF(ISNA(MATCH(A38,List!B:B,0)),"","!")</f>
        <v/>
      </c>
      <c r="D38" s="1">
        <v>0.77600000000000002</v>
      </c>
      <c r="E38" s="1">
        <v>1.1910000000000001</v>
      </c>
      <c r="F38" s="1">
        <v>1534.8520000000001</v>
      </c>
      <c r="G38" s="1" t="str">
        <f t="shared" ca="1" si="8"/>
        <v/>
      </c>
      <c r="H38" s="1" t="str">
        <f t="shared" ca="1" si="9"/>
        <v/>
      </c>
      <c r="I38" s="1" t="str">
        <f t="shared" ca="1" si="10"/>
        <v/>
      </c>
      <c r="J38" s="1" t="s">
        <v>70</v>
      </c>
      <c r="K38" s="1">
        <v>35.497</v>
      </c>
      <c r="L38" s="1" t="str">
        <f t="shared" si="11"/>
        <v>LP</v>
      </c>
      <c r="N38" s="1" t="s">
        <v>21</v>
      </c>
      <c r="O38" s="1">
        <v>513.25</v>
      </c>
      <c r="P38" s="1" t="str">
        <f t="shared" si="12"/>
        <v>PPPGDP</v>
      </c>
      <c r="R38" s="1" t="s">
        <v>27</v>
      </c>
      <c r="S38" s="1">
        <v>33526.144999999997</v>
      </c>
      <c r="T38" s="1" t="str">
        <f t="shared" si="13"/>
        <v>PPPPC</v>
      </c>
    </row>
    <row r="39" spans="1:20" x14ac:dyDescent="0.2">
      <c r="A39" s="1" t="s">
        <v>2</v>
      </c>
      <c r="B39" s="37" t="str">
        <f t="shared" ca="1" si="7"/>
        <v>+</v>
      </c>
      <c r="C39" s="37" t="str">
        <f>IF(ISNA(MATCH(A39,List!B:B,0)),"","!")</f>
        <v>!</v>
      </c>
      <c r="D39" s="1">
        <v>79.301000000000002</v>
      </c>
      <c r="E39" s="1">
        <v>58.009</v>
      </c>
      <c r="F39" s="1">
        <v>731.505</v>
      </c>
      <c r="G39" s="1" t="str">
        <f t="shared" ca="1" si="8"/>
        <v>LP</v>
      </c>
      <c r="H39" s="1" t="str">
        <f t="shared" ca="1" si="9"/>
        <v/>
      </c>
      <c r="I39" s="1" t="str">
        <f t="shared" ca="1" si="10"/>
        <v/>
      </c>
      <c r="J39" s="1" t="s">
        <v>211</v>
      </c>
      <c r="K39" s="1">
        <v>34.277999999999999</v>
      </c>
      <c r="L39" s="1" t="str">
        <f t="shared" si="11"/>
        <v>LP</v>
      </c>
      <c r="N39" s="1" t="s">
        <v>64</v>
      </c>
      <c r="O39" s="1">
        <v>482.95100000000002</v>
      </c>
      <c r="P39" s="1" t="str">
        <f t="shared" si="12"/>
        <v>PPPGDP</v>
      </c>
      <c r="R39" s="1" t="s">
        <v>52</v>
      </c>
      <c r="S39" s="1">
        <v>33393.222999999998</v>
      </c>
      <c r="T39" s="1" t="str">
        <f t="shared" si="13"/>
        <v>PPPPC</v>
      </c>
    </row>
    <row r="40" spans="1:20" x14ac:dyDescent="0.2">
      <c r="A40" s="1" t="s">
        <v>192</v>
      </c>
      <c r="B40" s="37" t="str">
        <f t="shared" ca="1" si="7"/>
        <v/>
      </c>
      <c r="C40" s="37" t="str">
        <f>IF(ISNA(MATCH(A40,List!B:B,0)),"","!")</f>
        <v>!</v>
      </c>
      <c r="D40" s="1">
        <v>4.274</v>
      </c>
      <c r="E40" s="1">
        <v>28.395</v>
      </c>
      <c r="F40" s="1">
        <v>6643.3710000000001</v>
      </c>
      <c r="G40" s="1" t="str">
        <f t="shared" ca="1" si="8"/>
        <v/>
      </c>
      <c r="H40" s="1" t="str">
        <f t="shared" ca="1" si="9"/>
        <v/>
      </c>
      <c r="I40" s="1" t="str">
        <f t="shared" ca="1" si="10"/>
        <v/>
      </c>
      <c r="J40" s="1" t="s">
        <v>202</v>
      </c>
      <c r="K40" s="1">
        <v>33.179000000000002</v>
      </c>
      <c r="L40" s="1" t="str">
        <f t="shared" si="11"/>
        <v>LP</v>
      </c>
      <c r="N40" s="1" t="s">
        <v>62</v>
      </c>
      <c r="O40" s="1">
        <v>474.12599999999998</v>
      </c>
      <c r="P40" s="1" t="str">
        <f t="shared" si="12"/>
        <v>PPPGDP</v>
      </c>
      <c r="R40" s="1" t="s">
        <v>124</v>
      </c>
      <c r="S40" s="1">
        <v>33097.533000000003</v>
      </c>
      <c r="T40" s="1" t="str">
        <f t="shared" si="13"/>
        <v>PPPPC</v>
      </c>
    </row>
    <row r="41" spans="1:20" x14ac:dyDescent="0.2">
      <c r="A41" s="1" t="s">
        <v>204</v>
      </c>
      <c r="B41" s="37" t="str">
        <f t="shared" ca="1" si="7"/>
        <v/>
      </c>
      <c r="C41" s="37" t="str">
        <f>IF(ISNA(MATCH(A41,List!B:B,0)),"","!")</f>
        <v/>
      </c>
      <c r="D41" s="1">
        <v>4.7930000000000001</v>
      </c>
      <c r="E41" s="1">
        <v>71.61</v>
      </c>
      <c r="F41" s="1">
        <v>14941.714</v>
      </c>
      <c r="G41" s="1" t="str">
        <f t="shared" ca="1" si="8"/>
        <v/>
      </c>
      <c r="H41" s="1" t="str">
        <f t="shared" ca="1" si="9"/>
        <v/>
      </c>
      <c r="I41" s="1" t="str">
        <f t="shared" ca="1" si="10"/>
        <v/>
      </c>
      <c r="J41" s="1" t="s">
        <v>130</v>
      </c>
      <c r="K41" s="1">
        <v>31.279</v>
      </c>
      <c r="L41" s="1" t="str">
        <f t="shared" si="11"/>
        <v>LP</v>
      </c>
      <c r="N41" s="1" t="s">
        <v>164</v>
      </c>
      <c r="O41" s="1">
        <v>458.35399999999998</v>
      </c>
      <c r="P41" s="1" t="str">
        <f t="shared" si="12"/>
        <v>PPPGDP</v>
      </c>
      <c r="R41" s="1" t="s">
        <v>158</v>
      </c>
      <c r="S41" s="1">
        <v>31921.556</v>
      </c>
      <c r="T41" s="1" t="str">
        <f t="shared" si="13"/>
        <v>PPPPC</v>
      </c>
    </row>
    <row r="42" spans="1:20" x14ac:dyDescent="0.2">
      <c r="A42" s="1" t="s">
        <v>161</v>
      </c>
      <c r="B42" s="37" t="str">
        <f t="shared" ca="1" si="7"/>
        <v/>
      </c>
      <c r="C42" s="37" t="str">
        <f>IF(ISNA(MATCH(A42,List!B:B,0)),"","!")</f>
        <v/>
      </c>
      <c r="D42" s="1">
        <v>23.11</v>
      </c>
      <c r="E42" s="1">
        <v>72.59</v>
      </c>
      <c r="F42" s="1">
        <v>3141.0650000000001</v>
      </c>
      <c r="G42" s="1" t="str">
        <f t="shared" ca="1" si="8"/>
        <v/>
      </c>
      <c r="H42" s="1" t="str">
        <f t="shared" ca="1" si="9"/>
        <v/>
      </c>
      <c r="I42" s="1" t="str">
        <f t="shared" ca="1" si="10"/>
        <v/>
      </c>
      <c r="J42" s="1" t="s">
        <v>6</v>
      </c>
      <c r="K42" s="1">
        <v>30.809000000000001</v>
      </c>
      <c r="L42" s="1" t="str">
        <f t="shared" si="11"/>
        <v>LP</v>
      </c>
      <c r="N42" s="1" t="s">
        <v>58</v>
      </c>
      <c r="O42" s="1">
        <v>450.87</v>
      </c>
      <c r="P42" s="1" t="str">
        <f t="shared" si="12"/>
        <v>PPPGDP</v>
      </c>
      <c r="R42" s="1" t="s">
        <v>46</v>
      </c>
      <c r="S42" s="1">
        <v>30432.452000000001</v>
      </c>
      <c r="T42" s="1" t="str">
        <f t="shared" si="13"/>
        <v>PPPPC</v>
      </c>
    </row>
    <row r="43" spans="1:20" x14ac:dyDescent="0.2">
      <c r="A43" s="1" t="s">
        <v>199</v>
      </c>
      <c r="B43" s="37" t="str">
        <f t="shared" ca="1" si="7"/>
        <v/>
      </c>
      <c r="C43" s="37" t="str">
        <f>IF(ISNA(MATCH(A43,List!B:B,0)),"","!")</f>
        <v>!</v>
      </c>
      <c r="D43" s="1">
        <v>4.2380000000000004</v>
      </c>
      <c r="E43" s="1">
        <v>88.849000000000004</v>
      </c>
      <c r="F43" s="1">
        <v>20964.764999999999</v>
      </c>
      <c r="G43" s="1" t="str">
        <f t="shared" ca="1" si="8"/>
        <v/>
      </c>
      <c r="H43" s="1" t="str">
        <f t="shared" ca="1" si="9"/>
        <v/>
      </c>
      <c r="I43" s="1" t="str">
        <f t="shared" ca="1" si="10"/>
        <v>PPPPC</v>
      </c>
      <c r="J43" s="1" t="s">
        <v>28</v>
      </c>
      <c r="K43" s="1">
        <v>30.77</v>
      </c>
      <c r="L43" s="1" t="str">
        <f t="shared" si="11"/>
        <v>LP</v>
      </c>
      <c r="N43" s="1" t="s">
        <v>39</v>
      </c>
      <c r="O43" s="1">
        <v>448.13</v>
      </c>
      <c r="P43" s="1" t="str">
        <f t="shared" si="12"/>
        <v>PPPGDP</v>
      </c>
      <c r="R43" s="1" t="s">
        <v>160</v>
      </c>
      <c r="S43" s="1">
        <v>29922.312000000002</v>
      </c>
      <c r="T43" s="1" t="str">
        <f t="shared" si="13"/>
        <v>PPPPC</v>
      </c>
    </row>
    <row r="44" spans="1:20" x14ac:dyDescent="0.2">
      <c r="A44" s="1" t="s">
        <v>158</v>
      </c>
      <c r="B44" s="37" t="str">
        <f t="shared" ca="1" si="7"/>
        <v/>
      </c>
      <c r="C44" s="37" t="str">
        <f>IF(ISNA(MATCH(A44,List!B:B,0)),"","!")</f>
        <v>!</v>
      </c>
      <c r="D44" s="1">
        <v>0.85799999999999998</v>
      </c>
      <c r="E44" s="1">
        <v>27.388999999999999</v>
      </c>
      <c r="F44" s="1">
        <v>31921.556</v>
      </c>
      <c r="G44" s="1" t="str">
        <f t="shared" ca="1" si="8"/>
        <v/>
      </c>
      <c r="H44" s="1" t="str">
        <f t="shared" ca="1" si="9"/>
        <v/>
      </c>
      <c r="I44" s="1" t="str">
        <f t="shared" ca="1" si="10"/>
        <v>PPPPC</v>
      </c>
      <c r="J44" s="1" t="s">
        <v>16</v>
      </c>
      <c r="K44" s="1">
        <v>30.709</v>
      </c>
      <c r="L44" s="1" t="str">
        <f t="shared" si="11"/>
        <v>LP</v>
      </c>
      <c r="N44" s="1" t="s">
        <v>9</v>
      </c>
      <c r="O44" s="1">
        <v>410.28699999999998</v>
      </c>
      <c r="P44" s="1" t="str">
        <f t="shared" si="12"/>
        <v>PPPGDP</v>
      </c>
      <c r="R44" s="1" t="s">
        <v>162</v>
      </c>
      <c r="S44" s="1">
        <v>28446.755000000001</v>
      </c>
      <c r="T44" s="1" t="str">
        <f t="shared" si="13"/>
        <v>PPPPC</v>
      </c>
    </row>
    <row r="45" spans="1:20" x14ac:dyDescent="0.2">
      <c r="A45" s="1" t="s">
        <v>46</v>
      </c>
      <c r="B45" s="37" t="str">
        <f t="shared" ca="1" si="7"/>
        <v/>
      </c>
      <c r="C45" s="37" t="str">
        <f>IF(ISNA(MATCH(A45,List!B:B,0)),"","!")</f>
        <v>!</v>
      </c>
      <c r="D45" s="1">
        <v>10.512</v>
      </c>
      <c r="E45" s="1">
        <v>319.91899999999998</v>
      </c>
      <c r="F45" s="1">
        <v>30432.452000000001</v>
      </c>
      <c r="G45" s="1" t="str">
        <f t="shared" ca="1" si="8"/>
        <v/>
      </c>
      <c r="H45" s="1" t="str">
        <f t="shared" ca="1" si="9"/>
        <v/>
      </c>
      <c r="I45" s="1" t="str">
        <f t="shared" ca="1" si="10"/>
        <v>PPPPC</v>
      </c>
      <c r="J45" s="1" t="s">
        <v>38</v>
      </c>
      <c r="K45" s="1">
        <v>30.603999999999999</v>
      </c>
      <c r="L45" s="1" t="str">
        <f t="shared" si="11"/>
        <v>LP</v>
      </c>
      <c r="N45" s="1" t="s">
        <v>208</v>
      </c>
      <c r="O45" s="1">
        <v>401.65199999999999</v>
      </c>
      <c r="P45" s="1" t="str">
        <f t="shared" si="12"/>
        <v>PPPGDP</v>
      </c>
      <c r="R45" s="1" t="s">
        <v>167</v>
      </c>
      <c r="S45" s="1">
        <v>27991.261999999999</v>
      </c>
      <c r="T45" s="1" t="str">
        <f t="shared" si="13"/>
        <v>PPPPC</v>
      </c>
    </row>
    <row r="46" spans="1:20" x14ac:dyDescent="0.2">
      <c r="A46" s="1" t="s">
        <v>59</v>
      </c>
      <c r="B46" s="37" t="str">
        <f t="shared" ca="1" si="7"/>
        <v/>
      </c>
      <c r="C46" s="37" t="str">
        <f>IF(ISNA(MATCH(A46,List!B:B,0)),"","!")</f>
        <v>!</v>
      </c>
      <c r="D46" s="1">
        <v>5.6269999999999998</v>
      </c>
      <c r="E46" s="1">
        <v>253.529</v>
      </c>
      <c r="F46" s="1">
        <v>45053.885999999999</v>
      </c>
      <c r="G46" s="1" t="str">
        <f t="shared" ca="1" si="8"/>
        <v/>
      </c>
      <c r="H46" s="1" t="str">
        <f t="shared" ca="1" si="9"/>
        <v/>
      </c>
      <c r="I46" s="1" t="str">
        <f t="shared" ca="1" si="10"/>
        <v>PPPPC</v>
      </c>
      <c r="J46" s="1" t="s">
        <v>7</v>
      </c>
      <c r="K46" s="1">
        <v>30.206</v>
      </c>
      <c r="L46" s="1" t="str">
        <f t="shared" si="11"/>
        <v>LP</v>
      </c>
      <c r="N46" s="1" t="s">
        <v>61</v>
      </c>
      <c r="O46" s="1">
        <v>397.32299999999998</v>
      </c>
      <c r="P46" s="1" t="str">
        <f t="shared" si="12"/>
        <v/>
      </c>
      <c r="R46" s="1" t="s">
        <v>186</v>
      </c>
      <c r="S46" s="1">
        <v>27405.56</v>
      </c>
      <c r="T46" s="1" t="str">
        <f t="shared" si="13"/>
        <v>PPPPC</v>
      </c>
    </row>
    <row r="47" spans="1:20" x14ac:dyDescent="0.2">
      <c r="A47" s="1" t="s">
        <v>131</v>
      </c>
      <c r="B47" s="37" t="str">
        <f t="shared" ca="1" si="7"/>
        <v/>
      </c>
      <c r="C47" s="37" t="str">
        <f>IF(ISNA(MATCH(A47,List!B:B,0)),"","!")</f>
        <v/>
      </c>
      <c r="D47" s="1">
        <v>0.93899999999999995</v>
      </c>
      <c r="E47" s="1">
        <v>2.88</v>
      </c>
      <c r="F47" s="1">
        <v>3065.7820000000002</v>
      </c>
      <c r="G47" s="1" t="str">
        <f t="shared" ca="1" si="8"/>
        <v/>
      </c>
      <c r="H47" s="1" t="str">
        <f t="shared" ca="1" si="9"/>
        <v/>
      </c>
      <c r="I47" s="1" t="str">
        <f t="shared" ca="1" si="10"/>
        <v/>
      </c>
      <c r="J47" s="1" t="s">
        <v>148</v>
      </c>
      <c r="K47" s="1">
        <v>28.175000000000001</v>
      </c>
      <c r="L47" s="1" t="str">
        <f t="shared" si="11"/>
        <v/>
      </c>
      <c r="N47" s="1" t="s">
        <v>44</v>
      </c>
      <c r="O47" s="1">
        <v>395.495</v>
      </c>
      <c r="P47" s="1" t="str">
        <f t="shared" si="12"/>
        <v/>
      </c>
      <c r="R47" s="1" t="s">
        <v>51</v>
      </c>
      <c r="S47" s="1">
        <v>27220.319</v>
      </c>
      <c r="T47" s="1" t="str">
        <f t="shared" si="13"/>
        <v>PPPPC</v>
      </c>
    </row>
    <row r="48" spans="1:20" x14ac:dyDescent="0.2">
      <c r="A48" s="1" t="s">
        <v>102</v>
      </c>
      <c r="B48" s="37" t="str">
        <f t="shared" ca="1" si="7"/>
        <v/>
      </c>
      <c r="C48" s="37" t="str">
        <f>IF(ISNA(MATCH(A48,List!B:B,0)),"","!")</f>
        <v/>
      </c>
      <c r="D48" s="1">
        <v>7.0999999999999994E-2</v>
      </c>
      <c r="E48" s="1">
        <v>0.79500000000000004</v>
      </c>
      <c r="F48" s="1">
        <v>11241.934999999999</v>
      </c>
      <c r="G48" s="1" t="str">
        <f t="shared" ca="1" si="8"/>
        <v/>
      </c>
      <c r="H48" s="1" t="str">
        <f t="shared" ca="1" si="9"/>
        <v/>
      </c>
      <c r="I48" s="1" t="str">
        <f t="shared" ca="1" si="10"/>
        <v/>
      </c>
      <c r="J48" s="1" t="s">
        <v>91</v>
      </c>
      <c r="K48" s="1">
        <v>27.46</v>
      </c>
      <c r="L48" s="1" t="str">
        <f t="shared" si="11"/>
        <v/>
      </c>
      <c r="N48" s="1" t="s">
        <v>6</v>
      </c>
      <c r="O48" s="1">
        <v>373.51900000000001</v>
      </c>
      <c r="P48" s="1" t="str">
        <f t="shared" si="12"/>
        <v/>
      </c>
      <c r="R48" s="1" t="s">
        <v>42</v>
      </c>
      <c r="S48" s="1">
        <v>26688.241999999998</v>
      </c>
      <c r="T48" s="1" t="str">
        <f t="shared" si="13"/>
        <v>PPPPC</v>
      </c>
    </row>
    <row r="49" spans="1:20" x14ac:dyDescent="0.2">
      <c r="A49" s="1" t="s">
        <v>210</v>
      </c>
      <c r="B49" s="37" t="str">
        <f t="shared" ca="1" si="7"/>
        <v/>
      </c>
      <c r="C49" s="37" t="str">
        <f>IF(ISNA(MATCH(A49,List!B:B,0)),"","!")</f>
        <v>!</v>
      </c>
      <c r="D49" s="1">
        <v>9.8829999999999991</v>
      </c>
      <c r="E49" s="1">
        <v>138.69200000000001</v>
      </c>
      <c r="F49" s="1">
        <v>14032.674000000001</v>
      </c>
      <c r="G49" s="1" t="str">
        <f t="shared" ca="1" si="8"/>
        <v/>
      </c>
      <c r="H49" s="1" t="str">
        <f t="shared" ca="1" si="9"/>
        <v/>
      </c>
      <c r="I49" s="1" t="str">
        <f t="shared" ca="1" si="10"/>
        <v/>
      </c>
      <c r="J49" s="1" t="s">
        <v>103</v>
      </c>
      <c r="K49" s="1">
        <v>27.216000000000001</v>
      </c>
      <c r="L49" s="1" t="str">
        <f t="shared" si="11"/>
        <v/>
      </c>
      <c r="N49" s="1" t="s">
        <v>41</v>
      </c>
      <c r="O49" s="1">
        <v>373.40600000000001</v>
      </c>
      <c r="P49" s="1" t="str">
        <f t="shared" si="12"/>
        <v/>
      </c>
      <c r="R49" s="1" t="s">
        <v>50</v>
      </c>
      <c r="S49" s="1">
        <v>26006.226999999999</v>
      </c>
      <c r="T49" s="1" t="str">
        <f t="shared" si="13"/>
        <v>PPPPC</v>
      </c>
    </row>
    <row r="50" spans="1:20" x14ac:dyDescent="0.2">
      <c r="A50" s="1" t="s">
        <v>207</v>
      </c>
      <c r="B50" s="37" t="str">
        <f t="shared" ca="1" si="7"/>
        <v/>
      </c>
      <c r="C50" s="37" t="str">
        <f>IF(ISNA(MATCH(A50,List!B:B,0)),"","!")</f>
        <v>!</v>
      </c>
      <c r="D50" s="1">
        <v>16.027000000000001</v>
      </c>
      <c r="E50" s="1">
        <v>181.74</v>
      </c>
      <c r="F50" s="1">
        <v>11339.302</v>
      </c>
      <c r="G50" s="1" t="str">
        <f t="shared" ca="1" si="8"/>
        <v/>
      </c>
      <c r="H50" s="1" t="str">
        <f t="shared" ca="1" si="9"/>
        <v/>
      </c>
      <c r="I50" s="1" t="str">
        <f t="shared" ca="1" si="10"/>
        <v/>
      </c>
      <c r="J50" s="1" t="s">
        <v>175</v>
      </c>
      <c r="K50" s="1">
        <v>26.216000000000001</v>
      </c>
      <c r="L50" s="1" t="str">
        <f t="shared" si="11"/>
        <v/>
      </c>
      <c r="N50" s="1" t="s">
        <v>56</v>
      </c>
      <c r="O50" s="1">
        <v>347.69200000000001</v>
      </c>
      <c r="P50" s="1" t="str">
        <f t="shared" si="12"/>
        <v/>
      </c>
      <c r="R50" s="1" t="s">
        <v>39</v>
      </c>
      <c r="S50" s="1">
        <v>25722.258999999998</v>
      </c>
      <c r="T50" s="1" t="str">
        <f t="shared" si="13"/>
        <v>PPPPC</v>
      </c>
    </row>
    <row r="51" spans="1:20" x14ac:dyDescent="0.2">
      <c r="A51" s="1" t="s">
        <v>30</v>
      </c>
      <c r="B51" s="37" t="str">
        <f t="shared" ca="1" si="7"/>
        <v>++</v>
      </c>
      <c r="C51" s="37" t="str">
        <f>IF(ISNA(MATCH(A51,List!B:B,0)),"","!")</f>
        <v>!</v>
      </c>
      <c r="D51" s="1">
        <v>86.8</v>
      </c>
      <c r="E51" s="1">
        <v>997.33799999999997</v>
      </c>
      <c r="F51" s="1">
        <v>11490.07</v>
      </c>
      <c r="G51" s="1" t="str">
        <f t="shared" ca="1" si="8"/>
        <v>LP</v>
      </c>
      <c r="H51" s="1" t="str">
        <f t="shared" ca="1" si="9"/>
        <v>PPPGDP</v>
      </c>
      <c r="I51" s="1" t="str">
        <f t="shared" ca="1" si="10"/>
        <v/>
      </c>
      <c r="J51" s="1" t="s">
        <v>198</v>
      </c>
      <c r="K51" s="1">
        <v>25.789000000000001</v>
      </c>
      <c r="L51" s="1" t="str">
        <f t="shared" si="11"/>
        <v/>
      </c>
      <c r="N51" s="1" t="s">
        <v>46</v>
      </c>
      <c r="O51" s="1">
        <v>319.91899999999998</v>
      </c>
      <c r="P51" s="1" t="str">
        <f t="shared" si="12"/>
        <v/>
      </c>
      <c r="R51" s="1" t="s">
        <v>48</v>
      </c>
      <c r="S51" s="1">
        <v>25285.733</v>
      </c>
      <c r="T51" s="1" t="str">
        <f t="shared" si="13"/>
        <v>PPPPC</v>
      </c>
    </row>
    <row r="52" spans="1:20" x14ac:dyDescent="0.2">
      <c r="A52" s="1" t="s">
        <v>203</v>
      </c>
      <c r="B52" s="37" t="str">
        <f t="shared" ca="1" si="7"/>
        <v/>
      </c>
      <c r="C52" s="37" t="str">
        <f>IF(ISNA(MATCH(A52,List!B:B,0)),"","!")</f>
        <v/>
      </c>
      <c r="D52" s="1">
        <v>6.1070000000000002</v>
      </c>
      <c r="E52" s="1">
        <v>50.994999999999997</v>
      </c>
      <c r="F52" s="1">
        <v>8350.39</v>
      </c>
      <c r="G52" s="1" t="str">
        <f t="shared" ca="1" si="8"/>
        <v/>
      </c>
      <c r="H52" s="1" t="str">
        <f t="shared" ca="1" si="9"/>
        <v/>
      </c>
      <c r="I52" s="1" t="str">
        <f t="shared" ca="1" si="10"/>
        <v/>
      </c>
      <c r="J52" s="1" t="s">
        <v>18</v>
      </c>
      <c r="K52" s="1">
        <v>23.614000000000001</v>
      </c>
      <c r="L52" s="1" t="str">
        <f t="shared" si="11"/>
        <v/>
      </c>
      <c r="N52" s="1" t="s">
        <v>178</v>
      </c>
      <c r="O52" s="1">
        <v>307.01600000000002</v>
      </c>
      <c r="P52" s="1" t="str">
        <f t="shared" si="12"/>
        <v/>
      </c>
      <c r="R52" s="1" t="s">
        <v>47</v>
      </c>
      <c r="S52" s="1">
        <v>25199.780999999999</v>
      </c>
      <c r="T52" s="1" t="str">
        <f t="shared" si="13"/>
        <v>PPPPC</v>
      </c>
    </row>
    <row r="53" spans="1:20" x14ac:dyDescent="0.2">
      <c r="A53" s="1" t="s">
        <v>157</v>
      </c>
      <c r="B53" s="37" t="str">
        <f t="shared" ca="1" si="7"/>
        <v/>
      </c>
      <c r="C53" s="37" t="str">
        <f>IF(ISNA(MATCH(A53,List!B:B,0)),"","!")</f>
        <v/>
      </c>
      <c r="D53" s="1">
        <v>0.77800000000000002</v>
      </c>
      <c r="E53" s="1">
        <v>37.185000000000002</v>
      </c>
      <c r="F53" s="1">
        <v>47792.512999999999</v>
      </c>
      <c r="G53" s="1" t="str">
        <f t="shared" ca="1" si="8"/>
        <v/>
      </c>
      <c r="H53" s="1" t="str">
        <f t="shared" ca="1" si="9"/>
        <v/>
      </c>
      <c r="I53" s="1" t="str">
        <f t="shared" ca="1" si="10"/>
        <v>PPPPC</v>
      </c>
      <c r="J53" s="1" t="s">
        <v>112</v>
      </c>
      <c r="K53" s="1">
        <v>23.571999999999999</v>
      </c>
      <c r="L53" s="1" t="str">
        <f t="shared" si="11"/>
        <v/>
      </c>
      <c r="N53" s="1" t="s">
        <v>50</v>
      </c>
      <c r="O53" s="1">
        <v>284.16500000000002</v>
      </c>
      <c r="P53" s="1" t="str">
        <f t="shared" si="12"/>
        <v/>
      </c>
      <c r="R53" s="1" t="s">
        <v>107</v>
      </c>
      <c r="S53" s="1">
        <v>25134.542000000001</v>
      </c>
      <c r="T53" s="1" t="str">
        <f t="shared" si="13"/>
        <v>PPPPC</v>
      </c>
    </row>
    <row r="54" spans="1:20" x14ac:dyDescent="0.2">
      <c r="A54" s="1" t="s">
        <v>108</v>
      </c>
      <c r="B54" s="37" t="str">
        <f t="shared" ca="1" si="7"/>
        <v/>
      </c>
      <c r="C54" s="37" t="str">
        <f>IF(ISNA(MATCH(A54,List!B:B,0)),"","!")</f>
        <v/>
      </c>
      <c r="D54" s="1">
        <v>6.5019999999999998</v>
      </c>
      <c r="E54" s="1">
        <v>8.2439999999999998</v>
      </c>
      <c r="F54" s="1">
        <v>1267.943</v>
      </c>
      <c r="G54" s="1" t="str">
        <f t="shared" ca="1" si="8"/>
        <v/>
      </c>
      <c r="H54" s="1" t="str">
        <f t="shared" ca="1" si="9"/>
        <v/>
      </c>
      <c r="I54" s="1" t="str">
        <f t="shared" ca="1" si="10"/>
        <v/>
      </c>
      <c r="J54" s="1" t="s">
        <v>20</v>
      </c>
      <c r="K54" s="1">
        <v>23.434000000000001</v>
      </c>
      <c r="L54" s="1" t="str">
        <f t="shared" si="11"/>
        <v/>
      </c>
      <c r="N54" s="1" t="s">
        <v>197</v>
      </c>
      <c r="O54" s="1">
        <v>283.61799999999999</v>
      </c>
      <c r="P54" s="1" t="str">
        <f t="shared" si="12"/>
        <v/>
      </c>
      <c r="R54" s="1" t="s">
        <v>16</v>
      </c>
      <c r="S54" s="1">
        <v>25089.184000000001</v>
      </c>
      <c r="T54" s="1" t="str">
        <f t="shared" si="13"/>
        <v>PPPPC</v>
      </c>
    </row>
    <row r="55" spans="1:20" x14ac:dyDescent="0.2">
      <c r="A55" s="1" t="s">
        <v>167</v>
      </c>
      <c r="B55" s="37" t="str">
        <f t="shared" ca="1" si="7"/>
        <v/>
      </c>
      <c r="C55" s="37" t="str">
        <f>IF(ISNA(MATCH(A55,List!B:B,0)),"","!")</f>
        <v>!</v>
      </c>
      <c r="D55" s="1">
        <v>1.3160000000000001</v>
      </c>
      <c r="E55" s="1">
        <v>36.831000000000003</v>
      </c>
      <c r="F55" s="1">
        <v>27991.261999999999</v>
      </c>
      <c r="G55" s="1" t="str">
        <f t="shared" ca="1" si="8"/>
        <v/>
      </c>
      <c r="H55" s="1" t="str">
        <f t="shared" ca="1" si="9"/>
        <v/>
      </c>
      <c r="I55" s="1" t="str">
        <f t="shared" ca="1" si="10"/>
        <v>PPPPC</v>
      </c>
      <c r="J55" s="1" t="s">
        <v>161</v>
      </c>
      <c r="K55" s="1">
        <v>23.11</v>
      </c>
      <c r="L55" s="1" t="str">
        <f t="shared" si="11"/>
        <v/>
      </c>
      <c r="N55" s="1" t="s">
        <v>51</v>
      </c>
      <c r="O55" s="1">
        <v>283.12099999999998</v>
      </c>
      <c r="P55" s="1" t="str">
        <f t="shared" si="12"/>
        <v/>
      </c>
      <c r="R55" s="1" t="s">
        <v>133</v>
      </c>
      <c r="S55" s="1">
        <v>24930.03</v>
      </c>
      <c r="T55" s="1" t="str">
        <f t="shared" si="13"/>
        <v>PPPPC</v>
      </c>
    </row>
    <row r="56" spans="1:20" x14ac:dyDescent="0.2">
      <c r="A56" s="1" t="s">
        <v>0</v>
      </c>
      <c r="B56" s="37" t="str">
        <f t="shared" ca="1" si="7"/>
        <v>+</v>
      </c>
      <c r="C56" s="37" t="str">
        <f>IF(ISNA(MATCH(A56,List!B:B,0)),"","!")</f>
        <v>!</v>
      </c>
      <c r="D56" s="1">
        <v>88.346999999999994</v>
      </c>
      <c r="E56" s="1">
        <v>145.40700000000001</v>
      </c>
      <c r="F56" s="1">
        <v>1645.8689999999999</v>
      </c>
      <c r="G56" s="1" t="str">
        <f t="shared" ca="1" si="8"/>
        <v>LP</v>
      </c>
      <c r="H56" s="1" t="str">
        <f t="shared" ca="1" si="9"/>
        <v/>
      </c>
      <c r="I56" s="1" t="str">
        <f t="shared" ca="1" si="10"/>
        <v/>
      </c>
      <c r="J56" s="1" t="s">
        <v>159</v>
      </c>
      <c r="K56" s="1">
        <v>22.544</v>
      </c>
      <c r="L56" s="1" t="str">
        <f t="shared" si="11"/>
        <v/>
      </c>
      <c r="N56" s="1" t="s">
        <v>27</v>
      </c>
      <c r="O56" s="1">
        <v>275.31900000000002</v>
      </c>
      <c r="P56" s="1" t="str">
        <f t="shared" si="12"/>
        <v/>
      </c>
      <c r="R56" s="1" t="s">
        <v>174</v>
      </c>
      <c r="S56" s="1">
        <v>23558.981</v>
      </c>
      <c r="T56" s="1" t="str">
        <f t="shared" si="13"/>
        <v>PPPPC</v>
      </c>
    </row>
    <row r="57" spans="1:20" x14ac:dyDescent="0.2">
      <c r="A57" s="1" t="s">
        <v>155</v>
      </c>
      <c r="B57" s="37" t="str">
        <f t="shared" ca="1" si="7"/>
        <v/>
      </c>
      <c r="C57" s="37" t="str">
        <f>IF(ISNA(MATCH(A57,List!B:B,0)),"","!")</f>
        <v/>
      </c>
      <c r="D57" s="1">
        <v>0.88600000000000001</v>
      </c>
      <c r="E57" s="1">
        <v>7.65</v>
      </c>
      <c r="F57" s="1">
        <v>8629.3819999999996</v>
      </c>
      <c r="G57" s="1" t="str">
        <f t="shared" ca="1" si="8"/>
        <v/>
      </c>
      <c r="H57" s="1" t="str">
        <f t="shared" ca="1" si="9"/>
        <v/>
      </c>
      <c r="I57" s="1" t="str">
        <f t="shared" ca="1" si="10"/>
        <v/>
      </c>
      <c r="J57" s="1" t="s">
        <v>156</v>
      </c>
      <c r="K57" s="1">
        <v>20.963999999999999</v>
      </c>
      <c r="L57" s="1" t="str">
        <f t="shared" si="11"/>
        <v/>
      </c>
      <c r="N57" s="1" t="s">
        <v>190</v>
      </c>
      <c r="O57" s="1">
        <v>262.62</v>
      </c>
      <c r="P57" s="1" t="str">
        <f t="shared" si="12"/>
        <v/>
      </c>
      <c r="R57" s="1" t="s">
        <v>98</v>
      </c>
      <c r="S57" s="1">
        <v>23343.249</v>
      </c>
      <c r="T57" s="1" t="str">
        <f t="shared" si="13"/>
        <v>PPPPC</v>
      </c>
    </row>
    <row r="58" spans="1:20" x14ac:dyDescent="0.2">
      <c r="A58" s="1" t="s">
        <v>57</v>
      </c>
      <c r="B58" s="37" t="str">
        <f t="shared" ca="1" si="7"/>
        <v/>
      </c>
      <c r="C58" s="37" t="str">
        <f>IF(ISNA(MATCH(A58,List!B:B,0)),"","!")</f>
        <v>!</v>
      </c>
      <c r="D58" s="1">
        <v>5.4509999999999996</v>
      </c>
      <c r="E58" s="1">
        <v>222.077</v>
      </c>
      <c r="F58" s="1">
        <v>40738.612999999998</v>
      </c>
      <c r="G58" s="1" t="str">
        <f t="shared" ca="1" si="8"/>
        <v/>
      </c>
      <c r="H58" s="1" t="str">
        <f t="shared" ca="1" si="9"/>
        <v/>
      </c>
      <c r="I58" s="1" t="str">
        <f t="shared" ca="1" si="10"/>
        <v>PPPPC</v>
      </c>
      <c r="J58" s="1" t="s">
        <v>44</v>
      </c>
      <c r="K58" s="1">
        <v>19.946999999999999</v>
      </c>
      <c r="L58" s="1" t="str">
        <f t="shared" si="11"/>
        <v/>
      </c>
      <c r="N58" s="1" t="s">
        <v>202</v>
      </c>
      <c r="O58" s="1">
        <v>259.44600000000003</v>
      </c>
      <c r="P58" s="1" t="str">
        <f t="shared" si="12"/>
        <v/>
      </c>
      <c r="R58" s="1" t="s">
        <v>104</v>
      </c>
      <c r="S58" s="1">
        <v>23028.22</v>
      </c>
      <c r="T58" s="1" t="str">
        <f t="shared" si="13"/>
        <v>PPPPC</v>
      </c>
    </row>
    <row r="59" spans="1:20" x14ac:dyDescent="0.2">
      <c r="A59" s="1" t="s">
        <v>54</v>
      </c>
      <c r="B59" s="37" t="str">
        <f t="shared" ca="1" si="7"/>
        <v>+++</v>
      </c>
      <c r="C59" s="37" t="str">
        <f>IF(ISNA(MATCH(A59,List!B:B,0)),"","!")</f>
        <v>!</v>
      </c>
      <c r="D59" s="1">
        <v>63.981999999999999</v>
      </c>
      <c r="E59" s="1">
        <v>2604.306</v>
      </c>
      <c r="F59" s="1">
        <v>40703.673999999999</v>
      </c>
      <c r="G59" s="1" t="str">
        <f t="shared" ca="1" si="8"/>
        <v>LP</v>
      </c>
      <c r="H59" s="1" t="str">
        <f t="shared" ca="1" si="9"/>
        <v>PPPGDP</v>
      </c>
      <c r="I59" s="1" t="str">
        <f t="shared" ca="1" si="10"/>
        <v>PPPPC</v>
      </c>
      <c r="J59" s="1" t="s">
        <v>9</v>
      </c>
      <c r="K59" s="1">
        <v>17.818999999999999</v>
      </c>
      <c r="L59" s="1" t="str">
        <f t="shared" si="11"/>
        <v/>
      </c>
      <c r="N59" s="1" t="s">
        <v>59</v>
      </c>
      <c r="O59" s="1">
        <v>253.529</v>
      </c>
      <c r="P59" s="1" t="str">
        <f t="shared" si="12"/>
        <v/>
      </c>
      <c r="R59" s="1" t="s">
        <v>9</v>
      </c>
      <c r="S59" s="1">
        <v>23025.206999999999</v>
      </c>
      <c r="T59" s="1" t="str">
        <f t="shared" si="13"/>
        <v>PPPPC</v>
      </c>
    </row>
    <row r="60" spans="1:20" x14ac:dyDescent="0.2">
      <c r="A60" s="1" t="s">
        <v>172</v>
      </c>
      <c r="B60" s="37" t="str">
        <f t="shared" ca="1" si="7"/>
        <v/>
      </c>
      <c r="C60" s="37" t="str">
        <f>IF(ISNA(MATCH(A60,List!B:B,0)),"","!")</f>
        <v/>
      </c>
      <c r="D60" s="1">
        <v>1.829</v>
      </c>
      <c r="E60" s="1">
        <v>32.954000000000001</v>
      </c>
      <c r="F60" s="1">
        <v>18019.521000000001</v>
      </c>
      <c r="G60" s="1" t="str">
        <f t="shared" ca="1" si="8"/>
        <v/>
      </c>
      <c r="H60" s="1" t="str">
        <f t="shared" ca="1" si="9"/>
        <v/>
      </c>
      <c r="I60" s="1" t="str">
        <f t="shared" ca="1" si="10"/>
        <v>PPPPC</v>
      </c>
      <c r="J60" s="1" t="s">
        <v>100</v>
      </c>
      <c r="K60" s="1">
        <v>17.603999999999999</v>
      </c>
      <c r="L60" s="1" t="str">
        <f t="shared" si="11"/>
        <v/>
      </c>
      <c r="N60" s="1" t="s">
        <v>47</v>
      </c>
      <c r="O60" s="1">
        <v>248.898</v>
      </c>
      <c r="P60" s="1" t="str">
        <f t="shared" si="12"/>
        <v/>
      </c>
      <c r="R60" s="1" t="s">
        <v>105</v>
      </c>
      <c r="S60" s="1">
        <v>20980.514999999999</v>
      </c>
      <c r="T60" s="1" t="str">
        <f t="shared" si="13"/>
        <v>PPPPC</v>
      </c>
    </row>
    <row r="61" spans="1:20" x14ac:dyDescent="0.2">
      <c r="A61" s="1" t="s">
        <v>118</v>
      </c>
      <c r="B61" s="37" t="str">
        <f t="shared" ca="1" si="7"/>
        <v/>
      </c>
      <c r="C61" s="37" t="str">
        <f>IF(ISNA(MATCH(A61,List!B:B,0)),"","!")</f>
        <v/>
      </c>
      <c r="D61" s="1">
        <v>1.927</v>
      </c>
      <c r="E61" s="1">
        <v>3.097</v>
      </c>
      <c r="F61" s="1">
        <v>1606.972</v>
      </c>
      <c r="G61" s="1" t="str">
        <f t="shared" ca="1" si="8"/>
        <v/>
      </c>
      <c r="H61" s="1" t="str">
        <f t="shared" ca="1" si="9"/>
        <v/>
      </c>
      <c r="I61" s="1" t="str">
        <f t="shared" ca="1" si="10"/>
        <v/>
      </c>
      <c r="J61" s="1" t="s">
        <v>39</v>
      </c>
      <c r="K61" s="1">
        <v>17.422000000000001</v>
      </c>
      <c r="L61" s="1" t="str">
        <f t="shared" si="11"/>
        <v/>
      </c>
      <c r="N61" s="1" t="s">
        <v>67</v>
      </c>
      <c r="O61" s="1">
        <v>238.994</v>
      </c>
      <c r="P61" s="1" t="str">
        <f t="shared" si="12"/>
        <v/>
      </c>
      <c r="R61" s="1" t="s">
        <v>199</v>
      </c>
      <c r="S61" s="1">
        <v>20964.764999999999</v>
      </c>
      <c r="T61" s="1" t="str">
        <f t="shared" si="13"/>
        <v>PPPPC</v>
      </c>
    </row>
    <row r="62" spans="1:20" x14ac:dyDescent="0.2">
      <c r="A62" s="1" t="s">
        <v>194</v>
      </c>
      <c r="B62" s="37" t="str">
        <f t="shared" ca="1" si="7"/>
        <v/>
      </c>
      <c r="C62" s="37" t="str">
        <f>IF(ISNA(MATCH(A62,List!B:B,0)),"","!")</f>
        <v>!</v>
      </c>
      <c r="D62" s="1">
        <v>3.73</v>
      </c>
      <c r="E62" s="1">
        <v>34.348999999999997</v>
      </c>
      <c r="F62" s="1">
        <v>9210.1550000000007</v>
      </c>
      <c r="G62" s="1" t="str">
        <f t="shared" ca="1" si="8"/>
        <v/>
      </c>
      <c r="H62" s="1" t="str">
        <f t="shared" ca="1" si="9"/>
        <v/>
      </c>
      <c r="I62" s="1" t="str">
        <f t="shared" ca="1" si="10"/>
        <v/>
      </c>
      <c r="J62" s="1" t="s">
        <v>121</v>
      </c>
      <c r="K62" s="1">
        <v>17.420000000000002</v>
      </c>
      <c r="L62" s="1" t="str">
        <f t="shared" si="11"/>
        <v/>
      </c>
      <c r="N62" s="1" t="s">
        <v>57</v>
      </c>
      <c r="O62" s="1">
        <v>222.077</v>
      </c>
      <c r="P62" s="1" t="str">
        <f t="shared" si="12"/>
        <v/>
      </c>
      <c r="R62" s="1" t="s">
        <v>191</v>
      </c>
      <c r="S62" s="1">
        <v>20806.258000000002</v>
      </c>
      <c r="T62" s="1" t="str">
        <f t="shared" si="13"/>
        <v>PPPPC</v>
      </c>
    </row>
    <row r="63" spans="1:20" x14ac:dyDescent="0.2">
      <c r="A63" s="1" t="s">
        <v>65</v>
      </c>
      <c r="B63" s="37" t="str">
        <f t="shared" ca="1" si="7"/>
        <v>+++</v>
      </c>
      <c r="C63" s="37" t="str">
        <f>IF(ISNA(MATCH(A63,List!B:B,0)),"","!")</f>
        <v>!</v>
      </c>
      <c r="D63" s="1">
        <v>81.197999999999993</v>
      </c>
      <c r="E63" s="1">
        <v>3763.2289999999998</v>
      </c>
      <c r="F63" s="1">
        <v>46346.588000000003</v>
      </c>
      <c r="G63" s="1" t="str">
        <f t="shared" ca="1" si="8"/>
        <v>LP</v>
      </c>
      <c r="H63" s="1" t="str">
        <f t="shared" ca="1" si="9"/>
        <v>PPPGDP</v>
      </c>
      <c r="I63" s="1" t="str">
        <f t="shared" ca="1" si="10"/>
        <v>PPPPC</v>
      </c>
      <c r="J63" s="1" t="s">
        <v>96</v>
      </c>
      <c r="K63" s="1">
        <v>17.116</v>
      </c>
      <c r="L63" s="1" t="str">
        <f t="shared" si="11"/>
        <v/>
      </c>
      <c r="N63" s="1" t="s">
        <v>156</v>
      </c>
      <c r="O63" s="1">
        <v>211.05199999999999</v>
      </c>
      <c r="P63" s="1" t="str">
        <f t="shared" si="12"/>
        <v/>
      </c>
      <c r="R63" s="1" t="s">
        <v>10</v>
      </c>
      <c r="S63" s="1">
        <v>20025.403999999999</v>
      </c>
      <c r="T63" s="1" t="str">
        <f t="shared" si="13"/>
        <v>PPPPC</v>
      </c>
    </row>
    <row r="64" spans="1:20" x14ac:dyDescent="0.2">
      <c r="A64" s="1" t="s">
        <v>175</v>
      </c>
      <c r="B64" s="37" t="str">
        <f t="shared" ca="1" si="7"/>
        <v/>
      </c>
      <c r="C64" s="37" t="str">
        <f>IF(ISNA(MATCH(A64,List!B:B,0)),"","!")</f>
        <v/>
      </c>
      <c r="D64" s="1">
        <v>26.216000000000001</v>
      </c>
      <c r="E64" s="1">
        <v>109.878</v>
      </c>
      <c r="F64" s="1">
        <v>4191.2299999999996</v>
      </c>
      <c r="G64" s="1" t="str">
        <f t="shared" ca="1" si="8"/>
        <v/>
      </c>
      <c r="H64" s="1" t="str">
        <f t="shared" ca="1" si="9"/>
        <v/>
      </c>
      <c r="I64" s="1" t="str">
        <f t="shared" ca="1" si="10"/>
        <v/>
      </c>
      <c r="J64" s="1" t="s">
        <v>63</v>
      </c>
      <c r="K64" s="1">
        <v>16.864999999999998</v>
      </c>
      <c r="L64" s="1" t="str">
        <f t="shared" si="11"/>
        <v/>
      </c>
      <c r="N64" s="1" t="s">
        <v>207</v>
      </c>
      <c r="O64" s="1">
        <v>181.74</v>
      </c>
      <c r="P64" s="1" t="str">
        <f t="shared" si="12"/>
        <v/>
      </c>
      <c r="R64" s="1" t="s">
        <v>44</v>
      </c>
      <c r="S64" s="1">
        <v>19826.995999999999</v>
      </c>
      <c r="T64" s="1" t="str">
        <f t="shared" si="13"/>
        <v>PPPPC</v>
      </c>
    </row>
    <row r="65" spans="1:20" x14ac:dyDescent="0.2">
      <c r="A65" s="1" t="s">
        <v>50</v>
      </c>
      <c r="B65" s="37" t="str">
        <f t="shared" ca="1" si="7"/>
        <v/>
      </c>
      <c r="C65" s="37" t="str">
        <f>IF(ISNA(MATCH(A65,List!B:B,0)),"","!")</f>
        <v>!</v>
      </c>
      <c r="D65" s="1">
        <v>10.927</v>
      </c>
      <c r="E65" s="1">
        <v>284.16500000000002</v>
      </c>
      <c r="F65" s="1">
        <v>26006.226999999999</v>
      </c>
      <c r="G65" s="1" t="str">
        <f t="shared" ca="1" si="8"/>
        <v/>
      </c>
      <c r="H65" s="1" t="str">
        <f t="shared" ca="1" si="9"/>
        <v/>
      </c>
      <c r="I65" s="1" t="str">
        <f t="shared" ca="1" si="10"/>
        <v>PPPPC</v>
      </c>
      <c r="J65" s="1" t="s">
        <v>207</v>
      </c>
      <c r="K65" s="1">
        <v>16.027000000000001</v>
      </c>
      <c r="L65" s="1" t="str">
        <f t="shared" si="11"/>
        <v/>
      </c>
      <c r="N65" s="1" t="s">
        <v>198</v>
      </c>
      <c r="O65" s="1">
        <v>177.524</v>
      </c>
      <c r="P65" s="1" t="str">
        <f t="shared" si="12"/>
        <v/>
      </c>
      <c r="R65" s="1" t="s">
        <v>35</v>
      </c>
      <c r="S65" s="1">
        <v>19636.781999999999</v>
      </c>
      <c r="T65" s="1" t="str">
        <f t="shared" si="13"/>
        <v>PPPPC</v>
      </c>
    </row>
    <row r="66" spans="1:20" x14ac:dyDescent="0.2">
      <c r="A66" s="1" t="s">
        <v>114</v>
      </c>
      <c r="B66" s="37" t="str">
        <f t="shared" ref="B66:B97" ca="1" si="14">IF(G66=$K$1,"+"&amp;IF(H66=$O$1,"+","")&amp;IF(I66=$S$1,"+",""),"")</f>
        <v/>
      </c>
      <c r="C66" s="37" t="str">
        <f>IF(ISNA(MATCH(A66,List!B:B,0)),"","!")</f>
        <v/>
      </c>
      <c r="D66" s="1">
        <v>0.106</v>
      </c>
      <c r="E66" s="1">
        <v>1.349</v>
      </c>
      <c r="F66" s="1">
        <v>12688.191999999999</v>
      </c>
      <c r="G66" s="1" t="str">
        <f t="shared" ref="G66:G97" ca="1" si="15">OFFSET($L$1,MATCH($A66,J:J,0)-1,0)</f>
        <v/>
      </c>
      <c r="H66" s="1" t="str">
        <f t="shared" ref="H66:H97" ca="1" si="16">OFFSET($P$1,MATCH($A66,N:N,0)-1,0)</f>
        <v/>
      </c>
      <c r="I66" s="1" t="str">
        <f t="shared" ref="I66:I97" ca="1" si="17">OFFSET($T$1,MATCH($A66,R:R,0)-1,0)</f>
        <v/>
      </c>
      <c r="J66" s="1" t="s">
        <v>201</v>
      </c>
      <c r="K66" s="1">
        <v>15.87</v>
      </c>
      <c r="L66" s="1" t="str">
        <f t="shared" ref="L66:L97" si="18">IF(K66&gt;L$1,K$1,"")</f>
        <v/>
      </c>
      <c r="N66" s="1" t="s">
        <v>40</v>
      </c>
      <c r="O66" s="1">
        <v>173.21100000000001</v>
      </c>
      <c r="P66" s="1" t="str">
        <f t="shared" ref="P66:P97" si="19">IF(O66&gt;P$1,O$1,"")</f>
        <v/>
      </c>
      <c r="R66" s="1" t="s">
        <v>163</v>
      </c>
      <c r="S66" s="1">
        <v>18713.223999999998</v>
      </c>
      <c r="T66" s="1" t="str">
        <f t="shared" ref="T66:T97" si="20">IF(S66&gt;T$1,S$1,"")</f>
        <v>PPPPC</v>
      </c>
    </row>
    <row r="67" spans="1:20" x14ac:dyDescent="0.2">
      <c r="A67" s="1" t="s">
        <v>201</v>
      </c>
      <c r="B67" s="37" t="str">
        <f t="shared" ca="1" si="14"/>
        <v/>
      </c>
      <c r="C67" s="37" t="str">
        <f>IF(ISNA(MATCH(A67,List!B:B,0)),"","!")</f>
        <v/>
      </c>
      <c r="D67" s="1">
        <v>15.87</v>
      </c>
      <c r="E67" s="1">
        <v>119.89</v>
      </c>
      <c r="F67" s="1">
        <v>7554.7079999999996</v>
      </c>
      <c r="G67" s="1" t="str">
        <f t="shared" ca="1" si="15"/>
        <v/>
      </c>
      <c r="H67" s="1" t="str">
        <f t="shared" ca="1" si="16"/>
        <v/>
      </c>
      <c r="I67" s="1" t="str">
        <f t="shared" ca="1" si="17"/>
        <v/>
      </c>
      <c r="J67" s="1" t="s">
        <v>143</v>
      </c>
      <c r="K67" s="1">
        <v>15.791</v>
      </c>
      <c r="L67" s="1" t="str">
        <f t="shared" si="18"/>
        <v/>
      </c>
      <c r="N67" s="1" t="s">
        <v>38</v>
      </c>
      <c r="O67" s="1">
        <v>172.523</v>
      </c>
      <c r="P67" s="1" t="str">
        <f t="shared" si="19"/>
        <v/>
      </c>
      <c r="R67" s="1" t="s">
        <v>45</v>
      </c>
      <c r="S67" s="1">
        <v>18294.721000000001</v>
      </c>
      <c r="T67" s="1" t="str">
        <f t="shared" si="20"/>
        <v>PPPPC</v>
      </c>
    </row>
    <row r="68" spans="1:20" x14ac:dyDescent="0.2">
      <c r="A68" s="1" t="s">
        <v>106</v>
      </c>
      <c r="B68" s="37" t="str">
        <f t="shared" ca="1" si="14"/>
        <v/>
      </c>
      <c r="C68" s="37" t="str">
        <f>IF(ISNA(MATCH(A68,List!B:B,0)),"","!")</f>
        <v/>
      </c>
      <c r="D68" s="1">
        <v>12.044</v>
      </c>
      <c r="E68" s="1">
        <v>15.103999999999999</v>
      </c>
      <c r="F68" s="1">
        <v>1254.0619999999999</v>
      </c>
      <c r="G68" s="1" t="str">
        <f t="shared" ca="1" si="15"/>
        <v/>
      </c>
      <c r="H68" s="1" t="str">
        <f t="shared" ca="1" si="16"/>
        <v/>
      </c>
      <c r="I68" s="1" t="str">
        <f t="shared" ca="1" si="17"/>
        <v/>
      </c>
      <c r="J68" s="1" t="s">
        <v>88</v>
      </c>
      <c r="K68" s="1">
        <v>15.721</v>
      </c>
      <c r="L68" s="1" t="str">
        <f t="shared" si="18"/>
        <v/>
      </c>
      <c r="N68" s="1" t="s">
        <v>209</v>
      </c>
      <c r="O68" s="1">
        <v>166.154</v>
      </c>
      <c r="P68" s="1" t="str">
        <f t="shared" si="19"/>
        <v/>
      </c>
      <c r="R68" s="1" t="s">
        <v>40</v>
      </c>
      <c r="S68" s="1">
        <v>18294.351999999999</v>
      </c>
      <c r="T68" s="1" t="str">
        <f t="shared" si="20"/>
        <v>PPPPC</v>
      </c>
    </row>
    <row r="69" spans="1:20" x14ac:dyDescent="0.2">
      <c r="A69" s="1" t="s">
        <v>115</v>
      </c>
      <c r="B69" s="37" t="str">
        <f t="shared" ca="1" si="14"/>
        <v/>
      </c>
      <c r="C69" s="37" t="str">
        <f>IF(ISNA(MATCH(A69,List!B:B,0)),"","!")</f>
        <v/>
      </c>
      <c r="D69" s="1">
        <v>1.738</v>
      </c>
      <c r="E69" s="1">
        <v>2.5350000000000001</v>
      </c>
      <c r="F69" s="1">
        <v>1458.694</v>
      </c>
      <c r="G69" s="1" t="str">
        <f t="shared" ca="1" si="15"/>
        <v/>
      </c>
      <c r="H69" s="1" t="str">
        <f t="shared" ca="1" si="16"/>
        <v/>
      </c>
      <c r="I69" s="1" t="str">
        <f t="shared" ca="1" si="17"/>
        <v/>
      </c>
      <c r="J69" s="1" t="s">
        <v>166</v>
      </c>
      <c r="K69" s="1">
        <v>15.313000000000001</v>
      </c>
      <c r="L69" s="1" t="str">
        <f t="shared" si="18"/>
        <v/>
      </c>
      <c r="N69" s="1" t="s">
        <v>13</v>
      </c>
      <c r="O69" s="1">
        <v>161.309</v>
      </c>
      <c r="P69" s="1" t="str">
        <f t="shared" si="19"/>
        <v/>
      </c>
      <c r="R69" s="1" t="s">
        <v>200</v>
      </c>
      <c r="S69" s="1">
        <v>18075.331999999999</v>
      </c>
      <c r="T69" s="1" t="str">
        <f t="shared" si="20"/>
        <v>PPPPC</v>
      </c>
    </row>
    <row r="70" spans="1:20" x14ac:dyDescent="0.2">
      <c r="A70" s="1" t="s">
        <v>147</v>
      </c>
      <c r="B70" s="37" t="str">
        <f t="shared" ca="1" si="14"/>
        <v/>
      </c>
      <c r="C70" s="37" t="str">
        <f>IF(ISNA(MATCH(A70,List!B:B,0)),"","!")</f>
        <v/>
      </c>
      <c r="D70" s="1">
        <v>0.76400000000000001</v>
      </c>
      <c r="E70" s="1">
        <v>5.5419999999999998</v>
      </c>
      <c r="F70" s="1">
        <v>7253.6729999999998</v>
      </c>
      <c r="G70" s="1" t="str">
        <f t="shared" ca="1" si="15"/>
        <v/>
      </c>
      <c r="H70" s="1" t="str">
        <f t="shared" ca="1" si="16"/>
        <v/>
      </c>
      <c r="I70" s="1" t="str">
        <f t="shared" ca="1" si="17"/>
        <v/>
      </c>
      <c r="J70" s="1" t="s">
        <v>146</v>
      </c>
      <c r="K70" s="1">
        <v>14.54</v>
      </c>
      <c r="L70" s="1" t="str">
        <f t="shared" si="18"/>
        <v/>
      </c>
      <c r="N70" s="1" t="s">
        <v>193</v>
      </c>
      <c r="O70" s="1">
        <v>160.69900000000001</v>
      </c>
      <c r="P70" s="1" t="str">
        <f t="shared" si="19"/>
        <v/>
      </c>
      <c r="R70" s="1" t="s">
        <v>172</v>
      </c>
      <c r="S70" s="1">
        <v>18019.521000000001</v>
      </c>
      <c r="T70" s="1" t="str">
        <f t="shared" si="20"/>
        <v>PPPPC</v>
      </c>
    </row>
    <row r="71" spans="1:20" x14ac:dyDescent="0.2">
      <c r="A71" s="1" t="s">
        <v>126</v>
      </c>
      <c r="B71" s="37" t="str">
        <f t="shared" ca="1" si="14"/>
        <v/>
      </c>
      <c r="C71" s="37" t="str">
        <f>IF(ISNA(MATCH(A71,List!B:B,0)),"","!")</f>
        <v/>
      </c>
      <c r="D71" s="1">
        <v>10.571999999999999</v>
      </c>
      <c r="E71" s="1">
        <v>18.405000000000001</v>
      </c>
      <c r="F71" s="1">
        <v>1740.963</v>
      </c>
      <c r="G71" s="1" t="str">
        <f t="shared" ca="1" si="15"/>
        <v/>
      </c>
      <c r="H71" s="1" t="str">
        <f t="shared" ca="1" si="16"/>
        <v/>
      </c>
      <c r="I71" s="1" t="str">
        <f t="shared" ca="1" si="17"/>
        <v/>
      </c>
      <c r="J71" s="1" t="s">
        <v>85</v>
      </c>
      <c r="K71" s="1">
        <v>13.778</v>
      </c>
      <c r="L71" s="1" t="str">
        <f t="shared" si="18"/>
        <v/>
      </c>
      <c r="N71" s="1" t="s">
        <v>151</v>
      </c>
      <c r="O71" s="1">
        <v>159.298</v>
      </c>
      <c r="P71" s="1" t="str">
        <f t="shared" si="19"/>
        <v/>
      </c>
      <c r="R71" s="1" t="s">
        <v>69</v>
      </c>
      <c r="S71" s="1">
        <v>17987.34</v>
      </c>
      <c r="T71" s="1" t="str">
        <f t="shared" si="20"/>
        <v>PPPPC</v>
      </c>
    </row>
    <row r="72" spans="1:20" x14ac:dyDescent="0.2">
      <c r="A72" s="1" t="s">
        <v>183</v>
      </c>
      <c r="B72" s="37" t="str">
        <f t="shared" ca="1" si="14"/>
        <v/>
      </c>
      <c r="C72" s="37" t="str">
        <f>IF(ISNA(MATCH(A72,List!B:B,0)),"","!")</f>
        <v/>
      </c>
      <c r="D72" s="1">
        <v>7.9619999999999997</v>
      </c>
      <c r="E72" s="1">
        <v>39.274999999999999</v>
      </c>
      <c r="F72" s="1">
        <v>4933.0469999999996</v>
      </c>
      <c r="G72" s="1" t="str">
        <f t="shared" ca="1" si="15"/>
        <v/>
      </c>
      <c r="H72" s="1" t="str">
        <f t="shared" ca="1" si="16"/>
        <v/>
      </c>
      <c r="I72" s="1" t="str">
        <f t="shared" ca="1" si="17"/>
        <v/>
      </c>
      <c r="J72" s="1" t="s">
        <v>106</v>
      </c>
      <c r="K72" s="1">
        <v>12.044</v>
      </c>
      <c r="L72" s="1" t="str">
        <f t="shared" si="18"/>
        <v/>
      </c>
      <c r="N72" s="1" t="s">
        <v>162</v>
      </c>
      <c r="O72" s="1">
        <v>154.06899999999999</v>
      </c>
      <c r="P72" s="1" t="str">
        <f t="shared" si="19"/>
        <v/>
      </c>
      <c r="R72" s="1" t="s">
        <v>7</v>
      </c>
      <c r="S72" s="1">
        <v>17949.870999999999</v>
      </c>
      <c r="T72" s="1" t="str">
        <f t="shared" si="20"/>
        <v>PPPPC</v>
      </c>
    </row>
    <row r="73" spans="1:20" x14ac:dyDescent="0.2">
      <c r="A73" s="1" t="s">
        <v>208</v>
      </c>
      <c r="B73" s="37" t="str">
        <f t="shared" ca="1" si="14"/>
        <v/>
      </c>
      <c r="C73" s="37" t="str">
        <f>IF(ISNA(MATCH(A73,List!B:B,0)),"","!")</f>
        <v>!</v>
      </c>
      <c r="D73" s="1">
        <v>7.2670000000000003</v>
      </c>
      <c r="E73" s="1">
        <v>401.65199999999999</v>
      </c>
      <c r="F73" s="1">
        <v>55274.495000000003</v>
      </c>
      <c r="G73" s="1" t="str">
        <f t="shared" ca="1" si="15"/>
        <v/>
      </c>
      <c r="H73" s="1" t="str">
        <f t="shared" ca="1" si="16"/>
        <v>PPPGDP</v>
      </c>
      <c r="I73" s="1" t="str">
        <f t="shared" ca="1" si="17"/>
        <v>PPPPC</v>
      </c>
      <c r="J73" s="1" t="s">
        <v>141</v>
      </c>
      <c r="K73" s="1">
        <v>11.384</v>
      </c>
      <c r="L73" s="1" t="str">
        <f t="shared" si="18"/>
        <v/>
      </c>
      <c r="N73" s="1" t="s">
        <v>0</v>
      </c>
      <c r="O73" s="1">
        <v>145.40700000000001</v>
      </c>
      <c r="P73" s="1" t="str">
        <f t="shared" si="19"/>
        <v/>
      </c>
      <c r="R73" s="1" t="s">
        <v>209</v>
      </c>
      <c r="S73" s="1">
        <v>17785.188999999998</v>
      </c>
      <c r="T73" s="1" t="str">
        <f t="shared" si="20"/>
        <v>PPPPC</v>
      </c>
    </row>
    <row r="74" spans="1:20" x14ac:dyDescent="0.2">
      <c r="A74" s="1" t="s">
        <v>47</v>
      </c>
      <c r="B74" s="37" t="str">
        <f t="shared" ca="1" si="14"/>
        <v/>
      </c>
      <c r="C74" s="37" t="str">
        <f>IF(ISNA(MATCH(A74,List!B:B,0)),"","!")</f>
        <v>!</v>
      </c>
      <c r="D74" s="1">
        <v>9.8770000000000007</v>
      </c>
      <c r="E74" s="1">
        <v>248.898</v>
      </c>
      <c r="F74" s="1">
        <v>25199.780999999999</v>
      </c>
      <c r="G74" s="1" t="str">
        <f t="shared" ca="1" si="15"/>
        <v/>
      </c>
      <c r="H74" s="1" t="str">
        <f t="shared" ca="1" si="16"/>
        <v/>
      </c>
      <c r="I74" s="1" t="str">
        <f t="shared" ca="1" si="17"/>
        <v>PPPPC</v>
      </c>
      <c r="J74" s="1" t="s">
        <v>154</v>
      </c>
      <c r="K74" s="1">
        <v>11.284000000000001</v>
      </c>
      <c r="L74" s="1" t="str">
        <f t="shared" si="18"/>
        <v/>
      </c>
      <c r="N74" s="1" t="s">
        <v>210</v>
      </c>
      <c r="O74" s="1">
        <v>138.69200000000001</v>
      </c>
      <c r="P74" s="1" t="str">
        <f t="shared" si="19"/>
        <v/>
      </c>
      <c r="R74" s="1" t="s">
        <v>33</v>
      </c>
      <c r="S74" s="1">
        <v>17316.077000000001</v>
      </c>
      <c r="T74" s="1" t="str">
        <f t="shared" si="20"/>
        <v>PPPPC</v>
      </c>
    </row>
    <row r="75" spans="1:20" x14ac:dyDescent="0.2">
      <c r="A75" s="1" t="s">
        <v>127</v>
      </c>
      <c r="B75" s="37" t="str">
        <f t="shared" ca="1" si="14"/>
        <v/>
      </c>
      <c r="C75" s="37" t="str">
        <f>IF(ISNA(MATCH(A75,List!B:B,0)),"","!")</f>
        <v>!</v>
      </c>
      <c r="D75" s="1">
        <v>0.32900000000000001</v>
      </c>
      <c r="E75" s="1">
        <v>14.452</v>
      </c>
      <c r="F75" s="1">
        <v>43912.868000000002</v>
      </c>
      <c r="G75" s="1" t="str">
        <f t="shared" ca="1" si="15"/>
        <v/>
      </c>
      <c r="H75" s="1" t="str">
        <f t="shared" ca="1" si="16"/>
        <v/>
      </c>
      <c r="I75" s="1" t="str">
        <f t="shared" ca="1" si="17"/>
        <v>PPPPC</v>
      </c>
      <c r="J75" s="1" t="s">
        <v>64</v>
      </c>
      <c r="K75" s="1">
        <v>11.204000000000001</v>
      </c>
      <c r="L75" s="1" t="str">
        <f t="shared" si="18"/>
        <v/>
      </c>
      <c r="N75" s="1" t="s">
        <v>3</v>
      </c>
      <c r="O75" s="1">
        <v>133.20099999999999</v>
      </c>
      <c r="P75" s="1" t="str">
        <f t="shared" si="19"/>
        <v/>
      </c>
      <c r="R75" s="1" t="s">
        <v>177</v>
      </c>
      <c r="S75" s="1">
        <v>16475.082999999999</v>
      </c>
      <c r="T75" s="1" t="str">
        <f t="shared" si="20"/>
        <v>PPPPC</v>
      </c>
    </row>
    <row r="76" spans="1:20" x14ac:dyDescent="0.2">
      <c r="A76" s="1" t="s">
        <v>36</v>
      </c>
      <c r="B76" s="37" t="str">
        <f t="shared" ca="1" si="14"/>
        <v>++</v>
      </c>
      <c r="C76" s="37" t="str">
        <f>IF(ISNA(MATCH(A76,List!B:B,0)),"","!")</f>
        <v>!</v>
      </c>
      <c r="D76" s="1">
        <v>1275.921</v>
      </c>
      <c r="E76" s="1">
        <v>7356.7280000000001</v>
      </c>
      <c r="F76" s="1">
        <v>5765.82</v>
      </c>
      <c r="G76" s="1" t="str">
        <f t="shared" ca="1" si="15"/>
        <v>LP</v>
      </c>
      <c r="H76" s="1" t="str">
        <f t="shared" ca="1" si="16"/>
        <v>PPPGDP</v>
      </c>
      <c r="I76" s="1" t="str">
        <f t="shared" ca="1" si="17"/>
        <v/>
      </c>
      <c r="J76" s="1" t="s">
        <v>123</v>
      </c>
      <c r="K76" s="1">
        <v>11</v>
      </c>
      <c r="L76" s="1" t="str">
        <f t="shared" si="18"/>
        <v/>
      </c>
      <c r="N76" s="1" t="s">
        <v>45</v>
      </c>
      <c r="O76" s="1">
        <v>131.762</v>
      </c>
      <c r="P76" s="1" t="str">
        <f t="shared" si="19"/>
        <v/>
      </c>
      <c r="R76" s="1" t="s">
        <v>125</v>
      </c>
      <c r="S76" s="1">
        <v>16385.081999999999</v>
      </c>
      <c r="T76" s="1" t="str">
        <f t="shared" si="20"/>
        <v>PPPPC</v>
      </c>
    </row>
    <row r="77" spans="1:20" x14ac:dyDescent="0.2">
      <c r="A77" s="1" t="s">
        <v>17</v>
      </c>
      <c r="B77" s="37" t="str">
        <f t="shared" ca="1" si="14"/>
        <v>++</v>
      </c>
      <c r="C77" s="37" t="str">
        <f>IF(ISNA(MATCH(A77,List!B:B,0)),"","!")</f>
        <v>!</v>
      </c>
      <c r="D77" s="1">
        <v>252.16499999999999</v>
      </c>
      <c r="E77" s="1">
        <v>2688.8139999999999</v>
      </c>
      <c r="F77" s="1">
        <v>10662.924000000001</v>
      </c>
      <c r="G77" s="1" t="str">
        <f t="shared" ca="1" si="15"/>
        <v>LP</v>
      </c>
      <c r="H77" s="1" t="str">
        <f t="shared" ca="1" si="16"/>
        <v>PPPGDP</v>
      </c>
      <c r="I77" s="1" t="str">
        <f t="shared" ca="1" si="17"/>
        <v/>
      </c>
      <c r="J77" s="1" t="s">
        <v>122</v>
      </c>
      <c r="K77" s="1">
        <v>10.997999999999999</v>
      </c>
      <c r="L77" s="1" t="str">
        <f t="shared" si="18"/>
        <v/>
      </c>
      <c r="N77" s="1" t="s">
        <v>181</v>
      </c>
      <c r="O77" s="1">
        <v>130.29900000000001</v>
      </c>
      <c r="P77" s="1" t="str">
        <f t="shared" si="19"/>
        <v/>
      </c>
      <c r="R77" s="1" t="s">
        <v>11</v>
      </c>
      <c r="S77" s="1">
        <v>16232.334000000001</v>
      </c>
      <c r="T77" s="1" t="str">
        <f t="shared" si="20"/>
        <v>PPPPC</v>
      </c>
    </row>
    <row r="78" spans="1:20" x14ac:dyDescent="0.2">
      <c r="A78" s="1" t="s">
        <v>33</v>
      </c>
      <c r="B78" s="37" t="str">
        <f t="shared" ca="1" si="14"/>
        <v>+++</v>
      </c>
      <c r="C78" s="37" t="str">
        <f>IF(ISNA(MATCH(A78,List!B:B,0)),"","!")</f>
        <v>!</v>
      </c>
      <c r="D78" s="1">
        <v>78.47</v>
      </c>
      <c r="E78" s="1">
        <v>1358.796</v>
      </c>
      <c r="F78" s="1">
        <v>17316.077000000001</v>
      </c>
      <c r="G78" s="1" t="str">
        <f t="shared" ca="1" si="15"/>
        <v>LP</v>
      </c>
      <c r="H78" s="1" t="str">
        <f t="shared" ca="1" si="16"/>
        <v>PPPGDP</v>
      </c>
      <c r="I78" s="1" t="str">
        <f t="shared" ca="1" si="17"/>
        <v>PPPPC</v>
      </c>
      <c r="J78" s="1" t="s">
        <v>50</v>
      </c>
      <c r="K78" s="1">
        <v>10.927</v>
      </c>
      <c r="L78" s="1" t="str">
        <f t="shared" si="18"/>
        <v/>
      </c>
      <c r="N78" s="1" t="s">
        <v>134</v>
      </c>
      <c r="O78" s="1">
        <v>128.32499999999999</v>
      </c>
      <c r="P78" s="1" t="str">
        <f t="shared" si="19"/>
        <v/>
      </c>
      <c r="R78" s="1" t="s">
        <v>144</v>
      </c>
      <c r="S78" s="1">
        <v>16105.297</v>
      </c>
      <c r="T78" s="1" t="str">
        <f t="shared" si="20"/>
        <v>PPPPC</v>
      </c>
    </row>
    <row r="79" spans="1:20" x14ac:dyDescent="0.2">
      <c r="A79" s="1" t="s">
        <v>211</v>
      </c>
      <c r="B79" s="37" t="str">
        <f t="shared" ca="1" si="14"/>
        <v>+++</v>
      </c>
      <c r="C79" s="37" t="str">
        <f>IF(ISNA(MATCH(A79,List!B:B,0)),"","!")</f>
        <v/>
      </c>
      <c r="D79" s="1">
        <v>34.277999999999999</v>
      </c>
      <c r="E79" s="1">
        <v>541.07500000000005</v>
      </c>
      <c r="F79" s="1">
        <v>15784.73</v>
      </c>
      <c r="G79" s="1" t="str">
        <f t="shared" ca="1" si="15"/>
        <v>LP</v>
      </c>
      <c r="H79" s="1" t="str">
        <f t="shared" ca="1" si="16"/>
        <v>PPPGDP</v>
      </c>
      <c r="I79" s="1" t="str">
        <f t="shared" ca="1" si="17"/>
        <v>PPPPC</v>
      </c>
      <c r="J79" s="1" t="s">
        <v>140</v>
      </c>
      <c r="K79" s="1">
        <v>10.59</v>
      </c>
      <c r="L79" s="1" t="str">
        <f t="shared" si="18"/>
        <v/>
      </c>
      <c r="N79" s="1" t="s">
        <v>122</v>
      </c>
      <c r="O79" s="1">
        <v>124.873</v>
      </c>
      <c r="P79" s="1" t="str">
        <f t="shared" si="19"/>
        <v/>
      </c>
      <c r="R79" s="1" t="s">
        <v>211</v>
      </c>
      <c r="S79" s="1">
        <v>15784.73</v>
      </c>
      <c r="T79" s="1" t="str">
        <f t="shared" si="20"/>
        <v>PPPPC</v>
      </c>
    </row>
    <row r="80" spans="1:20" x14ac:dyDescent="0.2">
      <c r="A80" s="1" t="s">
        <v>67</v>
      </c>
      <c r="B80" s="37" t="str">
        <f t="shared" ca="1" si="14"/>
        <v/>
      </c>
      <c r="C80" s="37" t="str">
        <f>IF(ISNA(MATCH(A80,List!B:B,0)),"","!")</f>
        <v>!</v>
      </c>
      <c r="D80" s="1">
        <v>4.6100000000000003</v>
      </c>
      <c r="E80" s="1">
        <v>238.994</v>
      </c>
      <c r="F80" s="1">
        <v>51846.955000000002</v>
      </c>
      <c r="G80" s="1" t="str">
        <f t="shared" ca="1" si="15"/>
        <v/>
      </c>
      <c r="H80" s="1" t="str">
        <f t="shared" ca="1" si="16"/>
        <v/>
      </c>
      <c r="I80" s="1" t="str">
        <f t="shared" ca="1" si="17"/>
        <v>PPPPC</v>
      </c>
      <c r="J80" s="1" t="s">
        <v>126</v>
      </c>
      <c r="K80" s="1">
        <v>10.571999999999999</v>
      </c>
      <c r="L80" s="1" t="str">
        <f t="shared" si="18"/>
        <v/>
      </c>
      <c r="N80" s="1" t="s">
        <v>201</v>
      </c>
      <c r="O80" s="1">
        <v>119.89</v>
      </c>
      <c r="P80" s="1" t="str">
        <f t="shared" si="19"/>
        <v/>
      </c>
      <c r="R80" s="1" t="s">
        <v>205</v>
      </c>
      <c r="S80" s="1">
        <v>15667.973</v>
      </c>
      <c r="T80" s="1" t="str">
        <f t="shared" si="20"/>
        <v>PPPPC</v>
      </c>
    </row>
    <row r="81" spans="1:20" x14ac:dyDescent="0.2">
      <c r="A81" s="1" t="s">
        <v>27</v>
      </c>
      <c r="B81" s="37" t="str">
        <f t="shared" ca="1" si="14"/>
        <v/>
      </c>
      <c r="C81" s="37" t="str">
        <f>IF(ISNA(MATCH(A81,List!B:B,0)),"","!")</f>
        <v>!</v>
      </c>
      <c r="D81" s="1">
        <v>8.2119999999999997</v>
      </c>
      <c r="E81" s="1">
        <v>275.31900000000002</v>
      </c>
      <c r="F81" s="1">
        <v>33526.144999999997</v>
      </c>
      <c r="G81" s="1" t="str">
        <f t="shared" ca="1" si="15"/>
        <v/>
      </c>
      <c r="H81" s="1" t="str">
        <f t="shared" ca="1" si="16"/>
        <v/>
      </c>
      <c r="I81" s="1" t="str">
        <f t="shared" ca="1" si="17"/>
        <v>PPPPC</v>
      </c>
      <c r="J81" s="1" t="s">
        <v>196</v>
      </c>
      <c r="K81" s="1">
        <v>10.561999999999999</v>
      </c>
      <c r="L81" s="1" t="str">
        <f t="shared" si="18"/>
        <v/>
      </c>
      <c r="N81" s="1" t="s">
        <v>175</v>
      </c>
      <c r="O81" s="1">
        <v>109.878</v>
      </c>
      <c r="P81" s="1" t="str">
        <f t="shared" si="19"/>
        <v/>
      </c>
      <c r="R81" s="1" t="s">
        <v>15</v>
      </c>
      <c r="S81" s="1">
        <v>15561.816999999999</v>
      </c>
      <c r="T81" s="1" t="str">
        <f t="shared" si="20"/>
        <v>PPPPC</v>
      </c>
    </row>
    <row r="82" spans="1:20" x14ac:dyDescent="0.2">
      <c r="A82" s="1" t="s">
        <v>53</v>
      </c>
      <c r="B82" s="37" t="str">
        <f t="shared" ca="1" si="14"/>
        <v>+++</v>
      </c>
      <c r="C82" s="37" t="str">
        <f>IF(ISNA(MATCH(A82,List!B:B,0)),"","!")</f>
        <v>!</v>
      </c>
      <c r="D82" s="1">
        <v>60.783000000000001</v>
      </c>
      <c r="E82" s="1">
        <v>2135.9470000000001</v>
      </c>
      <c r="F82" s="1">
        <v>35140.728999999999</v>
      </c>
      <c r="G82" s="1" t="str">
        <f t="shared" ca="1" si="15"/>
        <v>LP</v>
      </c>
      <c r="H82" s="1" t="str">
        <f t="shared" ca="1" si="16"/>
        <v>PPPGDP</v>
      </c>
      <c r="I82" s="1" t="str">
        <f t="shared" ca="1" si="17"/>
        <v>PPPPC</v>
      </c>
      <c r="J82" s="1" t="s">
        <v>46</v>
      </c>
      <c r="K82" s="1">
        <v>10.512</v>
      </c>
      <c r="L82" s="1" t="str">
        <f t="shared" si="18"/>
        <v/>
      </c>
      <c r="N82" s="1" t="s">
        <v>91</v>
      </c>
      <c r="O82" s="1">
        <v>104.14400000000001</v>
      </c>
      <c r="P82" s="1" t="str">
        <f t="shared" si="19"/>
        <v/>
      </c>
      <c r="R82" s="1" t="s">
        <v>120</v>
      </c>
      <c r="S82" s="1">
        <v>15521.91</v>
      </c>
      <c r="T82" s="1" t="str">
        <f t="shared" si="20"/>
        <v>PPPPC</v>
      </c>
    </row>
    <row r="83" spans="1:20" x14ac:dyDescent="0.2">
      <c r="A83" s="1" t="s">
        <v>182</v>
      </c>
      <c r="B83" s="37" t="str">
        <f t="shared" ca="1" si="14"/>
        <v/>
      </c>
      <c r="C83" s="37" t="str">
        <f>IF(ISNA(MATCH(A83,List!B:B,0)),"","!")</f>
        <v/>
      </c>
      <c r="D83" s="1">
        <v>2.7989999999999999</v>
      </c>
      <c r="E83" s="1">
        <v>24.193999999999999</v>
      </c>
      <c r="F83" s="1">
        <v>8643.9179999999997</v>
      </c>
      <c r="G83" s="1" t="str">
        <f t="shared" ca="1" si="15"/>
        <v/>
      </c>
      <c r="H83" s="1" t="str">
        <f t="shared" ca="1" si="16"/>
        <v/>
      </c>
      <c r="I83" s="1" t="str">
        <f t="shared" ca="1" si="17"/>
        <v/>
      </c>
      <c r="J83" s="1" t="s">
        <v>51</v>
      </c>
      <c r="K83" s="1">
        <v>10.401</v>
      </c>
      <c r="L83" s="1" t="str">
        <f t="shared" si="18"/>
        <v/>
      </c>
      <c r="N83" s="1" t="s">
        <v>205</v>
      </c>
      <c r="O83" s="1">
        <v>98.066000000000003</v>
      </c>
      <c r="P83" s="1" t="str">
        <f t="shared" si="19"/>
        <v/>
      </c>
      <c r="R83" s="1" t="s">
        <v>150</v>
      </c>
      <c r="S83" s="1">
        <v>15373.094999999999</v>
      </c>
      <c r="T83" s="1" t="str">
        <f t="shared" si="20"/>
        <v>PPPPC</v>
      </c>
    </row>
    <row r="84" spans="1:20" x14ac:dyDescent="0.2">
      <c r="A84" s="1" t="s">
        <v>24</v>
      </c>
      <c r="B84" s="37" t="str">
        <f t="shared" ca="1" si="14"/>
        <v>+++</v>
      </c>
      <c r="C84" s="37" t="str">
        <f>IF(ISNA(MATCH(A84,List!B:B,0)),"","!")</f>
        <v>!</v>
      </c>
      <c r="D84" s="1">
        <v>127.12</v>
      </c>
      <c r="E84" s="1">
        <v>4766.0150000000003</v>
      </c>
      <c r="F84" s="1">
        <v>37492.400999999998</v>
      </c>
      <c r="G84" s="1" t="str">
        <f t="shared" ca="1" si="15"/>
        <v>LP</v>
      </c>
      <c r="H84" s="1" t="str">
        <f t="shared" ca="1" si="16"/>
        <v>PPPGDP</v>
      </c>
      <c r="I84" s="1" t="str">
        <f t="shared" ca="1" si="17"/>
        <v>PPPPC</v>
      </c>
      <c r="J84" s="1" t="s">
        <v>210</v>
      </c>
      <c r="K84" s="1">
        <v>9.8829999999999991</v>
      </c>
      <c r="L84" s="1" t="str">
        <f t="shared" si="18"/>
        <v/>
      </c>
      <c r="N84" s="1" t="s">
        <v>168</v>
      </c>
      <c r="O84" s="1">
        <v>95.948999999999998</v>
      </c>
      <c r="P84" s="1" t="str">
        <f t="shared" si="19"/>
        <v/>
      </c>
      <c r="R84" s="1" t="s">
        <v>204</v>
      </c>
      <c r="S84" s="1">
        <v>14941.714</v>
      </c>
      <c r="T84" s="1" t="str">
        <f t="shared" si="20"/>
        <v/>
      </c>
    </row>
    <row r="85" spans="1:20" x14ac:dyDescent="0.2">
      <c r="A85" s="1" t="s">
        <v>206</v>
      </c>
      <c r="B85" s="37" t="str">
        <f t="shared" ca="1" si="14"/>
        <v/>
      </c>
      <c r="C85" s="37" t="str">
        <f>IF(ISNA(MATCH(A85,List!B:B,0)),"","!")</f>
        <v/>
      </c>
      <c r="D85" s="1">
        <v>7.4160000000000004</v>
      </c>
      <c r="E85" s="1">
        <v>80.010999999999996</v>
      </c>
      <c r="F85" s="1">
        <v>10788.84</v>
      </c>
      <c r="G85" s="1" t="str">
        <f t="shared" ca="1" si="15"/>
        <v/>
      </c>
      <c r="H85" s="1" t="str">
        <f t="shared" ca="1" si="16"/>
        <v/>
      </c>
      <c r="I85" s="1" t="str">
        <f t="shared" ca="1" si="17"/>
        <v/>
      </c>
      <c r="J85" s="1" t="s">
        <v>47</v>
      </c>
      <c r="K85" s="1">
        <v>9.8770000000000007</v>
      </c>
      <c r="L85" s="1" t="str">
        <f t="shared" si="18"/>
        <v/>
      </c>
      <c r="N85" s="1" t="s">
        <v>199</v>
      </c>
      <c r="O85" s="1">
        <v>88.849000000000004</v>
      </c>
      <c r="P85" s="1" t="str">
        <f t="shared" si="19"/>
        <v/>
      </c>
      <c r="R85" s="1" t="s">
        <v>128</v>
      </c>
      <c r="S85" s="1">
        <v>14760.099</v>
      </c>
      <c r="T85" s="1" t="str">
        <f t="shared" si="20"/>
        <v/>
      </c>
    </row>
    <row r="86" spans="1:20" x14ac:dyDescent="0.2">
      <c r="A86" s="1" t="s">
        <v>39</v>
      </c>
      <c r="B86" s="37" t="str">
        <f t="shared" ca="1" si="14"/>
        <v/>
      </c>
      <c r="C86" s="37" t="str">
        <f>IF(ISNA(MATCH(A86,List!B:B,0)),"","!")</f>
        <v>!</v>
      </c>
      <c r="D86" s="1">
        <v>17.422000000000001</v>
      </c>
      <c r="E86" s="1">
        <v>448.13</v>
      </c>
      <c r="F86" s="1">
        <v>25722.258999999998</v>
      </c>
      <c r="G86" s="1" t="str">
        <f t="shared" ca="1" si="15"/>
        <v/>
      </c>
      <c r="H86" s="1" t="str">
        <f t="shared" ca="1" si="16"/>
        <v>PPPGDP</v>
      </c>
      <c r="I86" s="1" t="str">
        <f t="shared" ca="1" si="17"/>
        <v>PPPPC</v>
      </c>
      <c r="J86" s="1" t="s">
        <v>58</v>
      </c>
      <c r="K86" s="1">
        <v>9.7469999999999999</v>
      </c>
      <c r="L86" s="1" t="str">
        <f t="shared" si="18"/>
        <v/>
      </c>
      <c r="N86" s="1" t="s">
        <v>120</v>
      </c>
      <c r="O86" s="1">
        <v>82.474999999999994</v>
      </c>
      <c r="P86" s="1" t="str">
        <f t="shared" si="19"/>
        <v/>
      </c>
      <c r="R86" s="1" t="s">
        <v>29</v>
      </c>
      <c r="S86" s="1">
        <v>14137.94</v>
      </c>
      <c r="T86" s="1" t="str">
        <f t="shared" si="20"/>
        <v/>
      </c>
    </row>
    <row r="87" spans="1:20" x14ac:dyDescent="0.2">
      <c r="A87" s="1" t="s">
        <v>3</v>
      </c>
      <c r="B87" s="37" t="str">
        <f t="shared" ca="1" si="14"/>
        <v>+</v>
      </c>
      <c r="C87" s="37" t="str">
        <f>IF(ISNA(MATCH(A87,List!B:B,0)),"","!")</f>
        <v>!</v>
      </c>
      <c r="D87" s="1">
        <v>43</v>
      </c>
      <c r="E87" s="1">
        <v>133.20099999999999</v>
      </c>
      <c r="F87" s="1">
        <v>3097.701</v>
      </c>
      <c r="G87" s="1" t="str">
        <f t="shared" ca="1" si="15"/>
        <v>LP</v>
      </c>
      <c r="H87" s="1" t="str">
        <f t="shared" ca="1" si="16"/>
        <v/>
      </c>
      <c r="I87" s="1" t="str">
        <f t="shared" ca="1" si="17"/>
        <v/>
      </c>
      <c r="J87" s="1" t="s">
        <v>40</v>
      </c>
      <c r="K87" s="1">
        <v>9.468</v>
      </c>
      <c r="L87" s="1" t="str">
        <f t="shared" si="18"/>
        <v/>
      </c>
      <c r="N87" s="1" t="s">
        <v>191</v>
      </c>
      <c r="O87" s="1">
        <v>81.721999999999994</v>
      </c>
      <c r="P87" s="1" t="str">
        <f t="shared" si="19"/>
        <v/>
      </c>
      <c r="R87" s="1" t="s">
        <v>210</v>
      </c>
      <c r="S87" s="1">
        <v>14032.674000000001</v>
      </c>
      <c r="T87" s="1" t="str">
        <f t="shared" si="20"/>
        <v/>
      </c>
    </row>
    <row r="88" spans="1:20" x14ac:dyDescent="0.2">
      <c r="A88" s="1" t="s">
        <v>89</v>
      </c>
      <c r="B88" s="37" t="str">
        <f t="shared" ca="1" si="14"/>
        <v/>
      </c>
      <c r="C88" s="37" t="str">
        <f>IF(ISNA(MATCH(A88,List!B:B,0)),"","!")</f>
        <v/>
      </c>
      <c r="D88" s="1">
        <v>0.112</v>
      </c>
      <c r="E88" s="1">
        <v>0.193</v>
      </c>
      <c r="F88" s="1">
        <v>1734.0340000000001</v>
      </c>
      <c r="G88" s="1" t="str">
        <f t="shared" ca="1" si="15"/>
        <v/>
      </c>
      <c r="H88" s="1" t="str">
        <f t="shared" ca="1" si="16"/>
        <v/>
      </c>
      <c r="I88" s="1" t="str">
        <f t="shared" ca="1" si="17"/>
        <v/>
      </c>
      <c r="J88" s="1" t="s">
        <v>209</v>
      </c>
      <c r="K88" s="1">
        <v>9.3420000000000005</v>
      </c>
      <c r="L88" s="1" t="str">
        <f t="shared" si="18"/>
        <v/>
      </c>
      <c r="N88" s="1" t="s">
        <v>200</v>
      </c>
      <c r="O88" s="1">
        <v>81.525000000000006</v>
      </c>
      <c r="P88" s="1" t="str">
        <f t="shared" si="19"/>
        <v/>
      </c>
      <c r="R88" s="1" t="s">
        <v>90</v>
      </c>
      <c r="S88" s="1">
        <v>13897.71</v>
      </c>
      <c r="T88" s="1" t="str">
        <f t="shared" si="20"/>
        <v/>
      </c>
    </row>
    <row r="89" spans="1:20" x14ac:dyDescent="0.2">
      <c r="A89" s="1" t="s">
        <v>22</v>
      </c>
      <c r="B89" s="37" t="str">
        <f t="shared" ca="1" si="14"/>
        <v>+++</v>
      </c>
      <c r="C89" s="37" t="str">
        <f>IF(ISNA(MATCH(A89,List!B:B,0)),"","!")</f>
        <v>!</v>
      </c>
      <c r="D89" s="1">
        <v>50.423999999999999</v>
      </c>
      <c r="E89" s="1">
        <v>1786.816</v>
      </c>
      <c r="F89" s="1">
        <v>35435.857000000004</v>
      </c>
      <c r="G89" s="1" t="str">
        <f t="shared" ca="1" si="15"/>
        <v>LP</v>
      </c>
      <c r="H89" s="1" t="str">
        <f t="shared" ca="1" si="16"/>
        <v>PPPGDP</v>
      </c>
      <c r="I89" s="1" t="str">
        <f t="shared" ca="1" si="17"/>
        <v>PPPPC</v>
      </c>
      <c r="J89" s="1" t="s">
        <v>26</v>
      </c>
      <c r="K89" s="1">
        <v>9.3019999999999996</v>
      </c>
      <c r="L89" s="1" t="str">
        <f t="shared" si="18"/>
        <v/>
      </c>
      <c r="N89" s="1" t="s">
        <v>153</v>
      </c>
      <c r="O89" s="1">
        <v>81.378</v>
      </c>
      <c r="P89" s="1" t="str">
        <f t="shared" si="19"/>
        <v/>
      </c>
      <c r="R89" s="1" t="s">
        <v>168</v>
      </c>
      <c r="S89" s="1">
        <v>13453.666999999999</v>
      </c>
      <c r="T89" s="1" t="str">
        <f t="shared" si="20"/>
        <v/>
      </c>
    </row>
    <row r="90" spans="1:20" x14ac:dyDescent="0.2">
      <c r="A90" s="1" t="s">
        <v>83</v>
      </c>
      <c r="B90" s="37" t="str">
        <f t="shared" ca="1" si="14"/>
        <v/>
      </c>
      <c r="C90" s="37" t="str">
        <f>IF(ISNA(MATCH(A90,List!B:B,0)),"","!")</f>
        <v/>
      </c>
      <c r="E90" s="1">
        <v>16.687999999999999</v>
      </c>
      <c r="G90" s="1" t="str">
        <f t="shared" ca="1" si="15"/>
        <v/>
      </c>
      <c r="H90" s="1" t="str">
        <f t="shared" ca="1" si="16"/>
        <v/>
      </c>
      <c r="I90" s="1" t="str">
        <f t="shared" ca="1" si="17"/>
        <v/>
      </c>
      <c r="J90" s="1" t="s">
        <v>92</v>
      </c>
      <c r="K90" s="1">
        <v>9.2010000000000005</v>
      </c>
      <c r="L90" s="1" t="str">
        <f t="shared" si="18"/>
        <v/>
      </c>
      <c r="N90" s="1" t="s">
        <v>186</v>
      </c>
      <c r="O90" s="1">
        <v>80.363</v>
      </c>
      <c r="P90" s="1" t="str">
        <f t="shared" si="19"/>
        <v/>
      </c>
      <c r="R90" s="1" t="s">
        <v>8</v>
      </c>
      <c r="S90" s="1">
        <v>13430.453</v>
      </c>
      <c r="T90" s="1" t="str">
        <f t="shared" si="20"/>
        <v/>
      </c>
    </row>
    <row r="91" spans="1:20" x14ac:dyDescent="0.2">
      <c r="A91" s="1" t="s">
        <v>197</v>
      </c>
      <c r="B91" s="37" t="str">
        <f t="shared" ca="1" si="14"/>
        <v/>
      </c>
      <c r="C91" s="37" t="str">
        <f>IF(ISNA(MATCH(A91,List!B:B,0)),"","!")</f>
        <v>!</v>
      </c>
      <c r="D91" s="1">
        <v>3.9990000000000001</v>
      </c>
      <c r="E91" s="1">
        <v>283.61799999999999</v>
      </c>
      <c r="F91" s="1">
        <v>70930.828999999998</v>
      </c>
      <c r="G91" s="1" t="str">
        <f t="shared" ca="1" si="15"/>
        <v/>
      </c>
      <c r="H91" s="1" t="str">
        <f t="shared" ca="1" si="16"/>
        <v/>
      </c>
      <c r="I91" s="1" t="str">
        <f t="shared" ca="1" si="17"/>
        <v>PPPPC</v>
      </c>
      <c r="J91" s="1" t="s">
        <v>61</v>
      </c>
      <c r="K91" s="1">
        <v>8.5440000000000005</v>
      </c>
      <c r="L91" s="1" t="str">
        <f t="shared" si="18"/>
        <v/>
      </c>
      <c r="N91" s="1" t="s">
        <v>206</v>
      </c>
      <c r="O91" s="1">
        <v>80.010999999999996</v>
      </c>
      <c r="P91" s="1" t="str">
        <f t="shared" si="19"/>
        <v/>
      </c>
      <c r="R91" s="1" t="s">
        <v>176</v>
      </c>
      <c r="S91" s="1">
        <v>13420.236999999999</v>
      </c>
      <c r="T91" s="1" t="str">
        <f t="shared" si="20"/>
        <v/>
      </c>
    </row>
    <row r="92" spans="1:20" x14ac:dyDescent="0.2">
      <c r="A92" s="1" t="s">
        <v>169</v>
      </c>
      <c r="B92" s="37" t="str">
        <f t="shared" ca="1" si="14"/>
        <v/>
      </c>
      <c r="C92" s="37" t="str">
        <f>IF(ISNA(MATCH(A92,List!B:B,0)),"","!")</f>
        <v>!</v>
      </c>
      <c r="D92" s="1">
        <v>5.8949999999999996</v>
      </c>
      <c r="E92" s="1">
        <v>19.399000000000001</v>
      </c>
      <c r="F92" s="1">
        <v>3290.7</v>
      </c>
      <c r="G92" s="1" t="str">
        <f t="shared" ca="1" si="15"/>
        <v/>
      </c>
      <c r="H92" s="1" t="str">
        <f t="shared" ca="1" si="16"/>
        <v/>
      </c>
      <c r="I92" s="1" t="str">
        <f t="shared" ca="1" si="17"/>
        <v/>
      </c>
      <c r="J92" s="1" t="s">
        <v>136</v>
      </c>
      <c r="K92" s="1">
        <v>8.3019999999999996</v>
      </c>
      <c r="L92" s="1" t="str">
        <f t="shared" si="18"/>
        <v/>
      </c>
      <c r="N92" s="1" t="s">
        <v>117</v>
      </c>
      <c r="O92" s="1">
        <v>75.396000000000001</v>
      </c>
      <c r="P92" s="1" t="str">
        <f t="shared" si="19"/>
        <v/>
      </c>
      <c r="R92" s="1" t="s">
        <v>23</v>
      </c>
      <c r="S92" s="1">
        <v>13326.575999999999</v>
      </c>
      <c r="T92" s="1" t="str">
        <f t="shared" si="20"/>
        <v/>
      </c>
    </row>
    <row r="93" spans="1:20" x14ac:dyDescent="0.2">
      <c r="A93" s="1" t="s">
        <v>187</v>
      </c>
      <c r="B93" s="37" t="str">
        <f t="shared" ca="1" si="14"/>
        <v/>
      </c>
      <c r="C93" s="37" t="str">
        <f>IF(ISNA(MATCH(A93,List!B:B,0)),"","!")</f>
        <v/>
      </c>
      <c r="D93" s="1">
        <v>6.8979999999999997</v>
      </c>
      <c r="E93" s="1">
        <v>34.601999999999997</v>
      </c>
      <c r="F93" s="1">
        <v>5015.933</v>
      </c>
      <c r="G93" s="1" t="str">
        <f t="shared" ca="1" si="15"/>
        <v/>
      </c>
      <c r="H93" s="1" t="str">
        <f t="shared" ca="1" si="16"/>
        <v/>
      </c>
      <c r="I93" s="1" t="str">
        <f t="shared" ca="1" si="17"/>
        <v/>
      </c>
      <c r="J93" s="1" t="s">
        <v>27</v>
      </c>
      <c r="K93" s="1">
        <v>8.2119999999999997</v>
      </c>
      <c r="L93" s="1" t="str">
        <f t="shared" si="18"/>
        <v/>
      </c>
      <c r="N93" s="1" t="s">
        <v>161</v>
      </c>
      <c r="O93" s="1">
        <v>72.59</v>
      </c>
      <c r="P93" s="1" t="str">
        <f t="shared" si="19"/>
        <v/>
      </c>
      <c r="R93" s="1" t="s">
        <v>4</v>
      </c>
      <c r="S93" s="1">
        <v>13119.242</v>
      </c>
      <c r="T93" s="1" t="str">
        <f t="shared" si="20"/>
        <v/>
      </c>
    </row>
    <row r="94" spans="1:20" x14ac:dyDescent="0.2">
      <c r="A94" s="1" t="s">
        <v>174</v>
      </c>
      <c r="B94" s="37" t="str">
        <f t="shared" ca="1" si="14"/>
        <v/>
      </c>
      <c r="C94" s="37" t="str">
        <f>IF(ISNA(MATCH(A94,List!B:B,0)),"","!")</f>
        <v>!</v>
      </c>
      <c r="D94" s="1">
        <v>2.0009999999999999</v>
      </c>
      <c r="E94" s="1">
        <v>47.152999999999999</v>
      </c>
      <c r="F94" s="1">
        <v>23558.981</v>
      </c>
      <c r="G94" s="1" t="str">
        <f t="shared" ca="1" si="15"/>
        <v/>
      </c>
      <c r="H94" s="1" t="str">
        <f t="shared" ca="1" si="16"/>
        <v/>
      </c>
      <c r="I94" s="1" t="str">
        <f t="shared" ca="1" si="17"/>
        <v>PPPPC</v>
      </c>
      <c r="J94" s="1" t="s">
        <v>62</v>
      </c>
      <c r="K94" s="1">
        <v>8.14</v>
      </c>
      <c r="L94" s="1" t="str">
        <f t="shared" si="18"/>
        <v/>
      </c>
      <c r="N94" s="1" t="s">
        <v>204</v>
      </c>
      <c r="O94" s="1">
        <v>71.61</v>
      </c>
      <c r="P94" s="1" t="str">
        <f t="shared" si="19"/>
        <v/>
      </c>
      <c r="R94" s="1" t="s">
        <v>114</v>
      </c>
      <c r="S94" s="1">
        <v>12688.191999999999</v>
      </c>
      <c r="T94" s="1" t="str">
        <f t="shared" si="20"/>
        <v/>
      </c>
    </row>
    <row r="95" spans="1:20" x14ac:dyDescent="0.2">
      <c r="A95" s="1" t="s">
        <v>200</v>
      </c>
      <c r="B95" s="37" t="str">
        <f t="shared" ca="1" si="14"/>
        <v/>
      </c>
      <c r="C95" s="37" t="str">
        <f>IF(ISNA(MATCH(A95,List!B:B,0)),"","!")</f>
        <v/>
      </c>
      <c r="D95" s="1">
        <v>4.51</v>
      </c>
      <c r="E95" s="1">
        <v>81.525000000000006</v>
      </c>
      <c r="F95" s="1">
        <v>18075.331999999999</v>
      </c>
      <c r="G95" s="1" t="str">
        <f t="shared" ca="1" si="15"/>
        <v/>
      </c>
      <c r="H95" s="1" t="str">
        <f t="shared" ca="1" si="16"/>
        <v/>
      </c>
      <c r="I95" s="1" t="str">
        <f t="shared" ca="1" si="17"/>
        <v>PPPPC</v>
      </c>
      <c r="J95" s="1" t="s">
        <v>183</v>
      </c>
      <c r="K95" s="1">
        <v>7.9619999999999997</v>
      </c>
      <c r="L95" s="1" t="str">
        <f t="shared" si="18"/>
        <v/>
      </c>
      <c r="N95" s="1" t="s">
        <v>105</v>
      </c>
      <c r="O95" s="1">
        <v>71.421999999999997</v>
      </c>
      <c r="P95" s="1" t="str">
        <f t="shared" si="19"/>
        <v/>
      </c>
      <c r="R95" s="1" t="s">
        <v>6</v>
      </c>
      <c r="S95" s="1">
        <v>12123.661</v>
      </c>
      <c r="T95" s="1" t="str">
        <f t="shared" si="20"/>
        <v/>
      </c>
    </row>
    <row r="96" spans="1:20" x14ac:dyDescent="0.2">
      <c r="A96" s="1" t="s">
        <v>149</v>
      </c>
      <c r="B96" s="37" t="str">
        <f t="shared" ca="1" si="14"/>
        <v/>
      </c>
      <c r="C96" s="37" t="str">
        <f>IF(ISNA(MATCH(A96,List!B:B,0)),"","!")</f>
        <v/>
      </c>
      <c r="D96" s="1">
        <v>1.927</v>
      </c>
      <c r="E96" s="1">
        <v>5.5830000000000002</v>
      </c>
      <c r="F96" s="1">
        <v>2896.7260000000001</v>
      </c>
      <c r="G96" s="1" t="str">
        <f t="shared" ca="1" si="15"/>
        <v/>
      </c>
      <c r="H96" s="1" t="str">
        <f t="shared" ca="1" si="16"/>
        <v/>
      </c>
      <c r="I96" s="1" t="str">
        <f t="shared" ca="1" si="17"/>
        <v/>
      </c>
      <c r="J96" s="1" t="s">
        <v>171</v>
      </c>
      <c r="K96" s="1">
        <v>7.53</v>
      </c>
      <c r="L96" s="1" t="str">
        <f t="shared" si="18"/>
        <v/>
      </c>
      <c r="N96" s="1" t="s">
        <v>196</v>
      </c>
      <c r="O96" s="1">
        <v>70.370999999999995</v>
      </c>
      <c r="P96" s="1" t="str">
        <f t="shared" si="19"/>
        <v/>
      </c>
      <c r="R96" s="1" t="s">
        <v>185</v>
      </c>
      <c r="S96" s="1">
        <v>11947.931</v>
      </c>
      <c r="T96" s="1" t="str">
        <f t="shared" si="20"/>
        <v/>
      </c>
    </row>
    <row r="97" spans="1:20" x14ac:dyDescent="0.2">
      <c r="A97" s="1" t="s">
        <v>94</v>
      </c>
      <c r="B97" s="37" t="str">
        <f t="shared" ca="1" si="14"/>
        <v/>
      </c>
      <c r="C97" s="37" t="str">
        <f>IF(ISNA(MATCH(A97,List!B:B,0)),"","!")</f>
        <v/>
      </c>
      <c r="D97" s="1">
        <v>4.1870000000000003</v>
      </c>
      <c r="E97" s="1">
        <v>3.7160000000000002</v>
      </c>
      <c r="F97" s="1">
        <v>887.58699999999999</v>
      </c>
      <c r="G97" s="1" t="str">
        <f t="shared" ca="1" si="15"/>
        <v/>
      </c>
      <c r="H97" s="1" t="str">
        <f t="shared" ca="1" si="16"/>
        <v/>
      </c>
      <c r="I97" s="1" t="str">
        <f t="shared" ca="1" si="17"/>
        <v/>
      </c>
      <c r="J97" s="1" t="s">
        <v>206</v>
      </c>
      <c r="K97" s="1">
        <v>7.4160000000000004</v>
      </c>
      <c r="L97" s="1" t="str">
        <f t="shared" si="18"/>
        <v/>
      </c>
      <c r="N97" s="1" t="s">
        <v>159</v>
      </c>
      <c r="O97" s="1">
        <v>68.022000000000006</v>
      </c>
      <c r="P97" s="1" t="str">
        <f t="shared" si="19"/>
        <v/>
      </c>
      <c r="R97" s="1" t="s">
        <v>30</v>
      </c>
      <c r="S97" s="1">
        <v>11490.07</v>
      </c>
      <c r="T97" s="1" t="str">
        <f t="shared" si="20"/>
        <v/>
      </c>
    </row>
    <row r="98" spans="1:20" x14ac:dyDescent="0.2">
      <c r="A98" s="1" t="s">
        <v>205</v>
      </c>
      <c r="B98" s="37" t="str">
        <f t="shared" ref="B98:B129" ca="1" si="21">IF(G98=$K$1,"+"&amp;IF(H98=$O$1,"+","")&amp;IF(I98=$S$1,"+",""),"")</f>
        <v/>
      </c>
      <c r="C98" s="37" t="str">
        <f>IF(ISNA(MATCH(A98,List!B:B,0)),"","!")</f>
        <v/>
      </c>
      <c r="D98" s="1">
        <v>6.2590000000000003</v>
      </c>
      <c r="E98" s="1">
        <v>98.066000000000003</v>
      </c>
      <c r="F98" s="1">
        <v>15667.973</v>
      </c>
      <c r="G98" s="1" t="str">
        <f t="shared" ref="G98:G129" ca="1" si="22">OFFSET($L$1,MATCH($A98,J:J,0)-1,0)</f>
        <v/>
      </c>
      <c r="H98" s="1" t="str">
        <f t="shared" ref="H98:H129" ca="1" si="23">OFFSET($P$1,MATCH($A98,N:N,0)-1,0)</f>
        <v/>
      </c>
      <c r="I98" s="1" t="str">
        <f t="shared" ref="I98:I129" ca="1" si="24">OFFSET($T$1,MATCH($A98,R:R,0)-1,0)</f>
        <v>PPPPC</v>
      </c>
      <c r="J98" s="1" t="s">
        <v>208</v>
      </c>
      <c r="K98" s="1">
        <v>7.2670000000000003</v>
      </c>
      <c r="L98" s="1" t="str">
        <f t="shared" ref="L98:L129" si="25">IF(K98&gt;L$1,K$1,"")</f>
        <v/>
      </c>
      <c r="N98" s="1" t="s">
        <v>148</v>
      </c>
      <c r="O98" s="1">
        <v>67.613</v>
      </c>
      <c r="P98" s="1" t="str">
        <f t="shared" ref="P98:P129" si="26">IF(O98&gt;P$1,O$1,"")</f>
        <v/>
      </c>
      <c r="R98" s="1" t="s">
        <v>119</v>
      </c>
      <c r="S98" s="1">
        <v>11388.512000000001</v>
      </c>
      <c r="T98" s="1" t="str">
        <f t="shared" ref="T98:T129" si="27">IF(S98&gt;T$1,S$1,"")</f>
        <v/>
      </c>
    </row>
    <row r="99" spans="1:20" x14ac:dyDescent="0.2">
      <c r="A99" s="1" t="s">
        <v>186</v>
      </c>
      <c r="B99" s="37" t="str">
        <f t="shared" ca="1" si="21"/>
        <v/>
      </c>
      <c r="C99" s="37" t="str">
        <f>IF(ISNA(MATCH(A99,List!B:B,0)),"","!")</f>
        <v>!</v>
      </c>
      <c r="D99" s="1">
        <v>2.9319999999999999</v>
      </c>
      <c r="E99" s="1">
        <v>80.363</v>
      </c>
      <c r="F99" s="1">
        <v>27405.56</v>
      </c>
      <c r="G99" s="1" t="str">
        <f t="shared" ca="1" si="22"/>
        <v/>
      </c>
      <c r="H99" s="1" t="str">
        <f t="shared" ca="1" si="23"/>
        <v/>
      </c>
      <c r="I99" s="1" t="str">
        <f t="shared" ca="1" si="24"/>
        <v>PPPPC</v>
      </c>
      <c r="J99" s="1" t="s">
        <v>45</v>
      </c>
      <c r="K99" s="1">
        <v>7.202</v>
      </c>
      <c r="L99" s="1" t="str">
        <f t="shared" si="25"/>
        <v/>
      </c>
      <c r="N99" s="1" t="s">
        <v>165</v>
      </c>
      <c r="O99" s="1">
        <v>61.710999999999999</v>
      </c>
      <c r="P99" s="1" t="str">
        <f t="shared" si="26"/>
        <v/>
      </c>
      <c r="R99" s="1" t="s">
        <v>122</v>
      </c>
      <c r="S99" s="1">
        <v>11354.456</v>
      </c>
      <c r="T99" s="1" t="str">
        <f t="shared" si="27"/>
        <v/>
      </c>
    </row>
    <row r="100" spans="1:20" x14ac:dyDescent="0.2">
      <c r="A100" s="1" t="s">
        <v>142</v>
      </c>
      <c r="B100" s="37" t="str">
        <f t="shared" ca="1" si="21"/>
        <v/>
      </c>
      <c r="C100" s="37" t="str">
        <f>IF(ISNA(MATCH(A100,List!B:B,0)),"","!")</f>
        <v>!</v>
      </c>
      <c r="D100" s="1">
        <v>0.55000000000000004</v>
      </c>
      <c r="E100" s="1">
        <v>52.859000000000002</v>
      </c>
      <c r="F100" s="1">
        <v>96163.111000000004</v>
      </c>
      <c r="G100" s="1" t="str">
        <f t="shared" ca="1" si="22"/>
        <v/>
      </c>
      <c r="H100" s="1" t="str">
        <f t="shared" ca="1" si="23"/>
        <v/>
      </c>
      <c r="I100" s="1" t="str">
        <f t="shared" ca="1" si="24"/>
        <v>PPPPC</v>
      </c>
      <c r="J100" s="1" t="s">
        <v>168</v>
      </c>
      <c r="K100" s="1">
        <v>7.1319999999999997</v>
      </c>
      <c r="L100" s="1" t="str">
        <f t="shared" si="25"/>
        <v/>
      </c>
      <c r="N100" s="1" t="s">
        <v>160</v>
      </c>
      <c r="O100" s="1">
        <v>61.671999999999997</v>
      </c>
      <c r="P100" s="1" t="str">
        <f t="shared" si="26"/>
        <v/>
      </c>
      <c r="R100" s="1" t="s">
        <v>207</v>
      </c>
      <c r="S100" s="1">
        <v>11339.302</v>
      </c>
      <c r="T100" s="1" t="str">
        <f t="shared" si="27"/>
        <v/>
      </c>
    </row>
    <row r="101" spans="1:20" x14ac:dyDescent="0.2">
      <c r="A101" s="1" t="s">
        <v>153</v>
      </c>
      <c r="B101" s="37" t="str">
        <f t="shared" ca="1" si="21"/>
        <v/>
      </c>
      <c r="C101" s="37" t="str">
        <f>IF(ISNA(MATCH(A101,List!B:B,0)),"","!")</f>
        <v/>
      </c>
      <c r="D101" s="1">
        <v>0.63600000000000001</v>
      </c>
      <c r="E101" s="1">
        <v>81.378</v>
      </c>
      <c r="F101" s="1">
        <v>127912.879</v>
      </c>
      <c r="G101" s="1" t="str">
        <f t="shared" ca="1" si="22"/>
        <v/>
      </c>
      <c r="H101" s="1" t="str">
        <f t="shared" ca="1" si="23"/>
        <v/>
      </c>
      <c r="I101" s="1" t="str">
        <f t="shared" ca="1" si="24"/>
        <v>PPPPC</v>
      </c>
      <c r="J101" s="1" t="s">
        <v>110</v>
      </c>
      <c r="K101" s="1">
        <v>7.1150000000000002</v>
      </c>
      <c r="L101" s="1" t="str">
        <f t="shared" si="25"/>
        <v/>
      </c>
      <c r="N101" s="1" t="s">
        <v>130</v>
      </c>
      <c r="O101" s="1">
        <v>60.887</v>
      </c>
      <c r="P101" s="1" t="str">
        <f t="shared" si="26"/>
        <v/>
      </c>
      <c r="R101" s="1" t="s">
        <v>102</v>
      </c>
      <c r="S101" s="1">
        <v>11241.934999999999</v>
      </c>
      <c r="T101" s="1" t="str">
        <f t="shared" si="27"/>
        <v/>
      </c>
    </row>
    <row r="102" spans="1:20" x14ac:dyDescent="0.2">
      <c r="A102" s="1" t="s">
        <v>176</v>
      </c>
      <c r="B102" s="37" t="str">
        <f t="shared" ca="1" si="21"/>
        <v/>
      </c>
      <c r="C102" s="37" t="str">
        <f>IF(ISNA(MATCH(A102,List!B:B,0)),"","!")</f>
        <v/>
      </c>
      <c r="D102" s="1">
        <v>2.069</v>
      </c>
      <c r="E102" s="1">
        <v>27.768999999999998</v>
      </c>
      <c r="F102" s="1">
        <v>13420.236999999999</v>
      </c>
      <c r="G102" s="1" t="str">
        <f t="shared" ca="1" si="22"/>
        <v/>
      </c>
      <c r="H102" s="1" t="str">
        <f t="shared" ca="1" si="23"/>
        <v/>
      </c>
      <c r="I102" s="1" t="str">
        <f t="shared" ca="1" si="24"/>
        <v/>
      </c>
      <c r="J102" s="1" t="s">
        <v>187</v>
      </c>
      <c r="K102" s="1">
        <v>6.8979999999999997</v>
      </c>
      <c r="L102" s="1" t="str">
        <f t="shared" si="25"/>
        <v/>
      </c>
      <c r="N102" s="1" t="s">
        <v>88</v>
      </c>
      <c r="O102" s="1">
        <v>59.987000000000002</v>
      </c>
      <c r="P102" s="1" t="str">
        <f t="shared" si="26"/>
        <v/>
      </c>
      <c r="R102" s="1" t="s">
        <v>184</v>
      </c>
      <c r="S102" s="1">
        <v>10865.589</v>
      </c>
      <c r="T102" s="1" t="str">
        <f t="shared" si="27"/>
        <v/>
      </c>
    </row>
    <row r="103" spans="1:20" x14ac:dyDescent="0.2">
      <c r="A103" s="1" t="s">
        <v>112</v>
      </c>
      <c r="B103" s="37" t="str">
        <f t="shared" ca="1" si="21"/>
        <v/>
      </c>
      <c r="C103" s="37" t="str">
        <f>IF(ISNA(MATCH(A103,List!B:B,0)),"","!")</f>
        <v/>
      </c>
      <c r="D103" s="1">
        <v>23.571999999999999</v>
      </c>
      <c r="E103" s="1">
        <v>34.094000000000001</v>
      </c>
      <c r="F103" s="1">
        <v>1446.3910000000001</v>
      </c>
      <c r="G103" s="1" t="str">
        <f t="shared" ca="1" si="22"/>
        <v/>
      </c>
      <c r="H103" s="1" t="str">
        <f t="shared" ca="1" si="23"/>
        <v/>
      </c>
      <c r="I103" s="1" t="str">
        <f t="shared" ca="1" si="24"/>
        <v/>
      </c>
      <c r="J103" s="1" t="s">
        <v>189</v>
      </c>
      <c r="K103" s="1">
        <v>6.657</v>
      </c>
      <c r="L103" s="1" t="str">
        <f t="shared" si="25"/>
        <v/>
      </c>
      <c r="N103" s="1" t="s">
        <v>189</v>
      </c>
      <c r="O103" s="1">
        <v>58.682000000000002</v>
      </c>
      <c r="P103" s="1" t="str">
        <f t="shared" si="26"/>
        <v/>
      </c>
      <c r="R103" s="1" t="s">
        <v>206</v>
      </c>
      <c r="S103" s="1">
        <v>10788.84</v>
      </c>
      <c r="T103" s="1" t="str">
        <f t="shared" si="27"/>
        <v/>
      </c>
    </row>
    <row r="104" spans="1:20" x14ac:dyDescent="0.2">
      <c r="A104" s="1" t="s">
        <v>100</v>
      </c>
      <c r="B104" s="37" t="str">
        <f t="shared" ca="1" si="21"/>
        <v/>
      </c>
      <c r="C104" s="37" t="str">
        <f>IF(ISNA(MATCH(A104,List!B:B,0)),"","!")</f>
        <v/>
      </c>
      <c r="D104" s="1">
        <v>17.603999999999999</v>
      </c>
      <c r="E104" s="1">
        <v>19.605</v>
      </c>
      <c r="F104" s="1">
        <v>1113.7</v>
      </c>
      <c r="G104" s="1" t="str">
        <f t="shared" ca="1" si="22"/>
        <v/>
      </c>
      <c r="H104" s="1" t="str">
        <f t="shared" ca="1" si="23"/>
        <v/>
      </c>
      <c r="I104" s="1" t="str">
        <f t="shared" ca="1" si="24"/>
        <v/>
      </c>
      <c r="J104" s="1" t="s">
        <v>108</v>
      </c>
      <c r="K104" s="1">
        <v>6.5019999999999998</v>
      </c>
      <c r="L104" s="1" t="str">
        <f t="shared" si="25"/>
        <v/>
      </c>
      <c r="N104" s="1" t="s">
        <v>2</v>
      </c>
      <c r="O104" s="1">
        <v>58.009</v>
      </c>
      <c r="P104" s="1" t="str">
        <f t="shared" si="26"/>
        <v/>
      </c>
      <c r="R104" s="1" t="s">
        <v>113</v>
      </c>
      <c r="S104" s="1">
        <v>10762.867</v>
      </c>
      <c r="T104" s="1" t="str">
        <f t="shared" si="27"/>
        <v/>
      </c>
    </row>
    <row r="105" spans="1:20" x14ac:dyDescent="0.2">
      <c r="A105" s="1" t="s">
        <v>16</v>
      </c>
      <c r="B105" s="37" t="str">
        <f t="shared" ca="1" si="21"/>
        <v>+++</v>
      </c>
      <c r="C105" s="37" t="str">
        <f>IF(ISNA(MATCH(A105,List!B:B,0)),"","!")</f>
        <v>!</v>
      </c>
      <c r="D105" s="1">
        <v>30.709</v>
      </c>
      <c r="E105" s="1">
        <v>770.45100000000002</v>
      </c>
      <c r="F105" s="1">
        <v>25089.184000000001</v>
      </c>
      <c r="G105" s="1" t="str">
        <f t="shared" ca="1" si="22"/>
        <v>LP</v>
      </c>
      <c r="H105" s="1" t="str">
        <f t="shared" ca="1" si="23"/>
        <v>PPPGDP</v>
      </c>
      <c r="I105" s="1" t="str">
        <f t="shared" ca="1" si="24"/>
        <v>PPPPC</v>
      </c>
      <c r="J105" s="1" t="s">
        <v>205</v>
      </c>
      <c r="K105" s="1">
        <v>6.2590000000000003</v>
      </c>
      <c r="L105" s="1" t="str">
        <f t="shared" si="25"/>
        <v/>
      </c>
      <c r="N105" s="1" t="s">
        <v>142</v>
      </c>
      <c r="O105" s="1">
        <v>52.859000000000002</v>
      </c>
      <c r="P105" s="1" t="str">
        <f t="shared" si="26"/>
        <v/>
      </c>
      <c r="R105" s="1" t="s">
        <v>180</v>
      </c>
      <c r="S105" s="1">
        <v>10748.314</v>
      </c>
      <c r="T105" s="1" t="str">
        <f t="shared" si="27"/>
        <v/>
      </c>
    </row>
    <row r="106" spans="1:20" x14ac:dyDescent="0.2">
      <c r="A106" s="1" t="s">
        <v>128</v>
      </c>
      <c r="B106" s="37" t="str">
        <f t="shared" ca="1" si="21"/>
        <v/>
      </c>
      <c r="C106" s="37" t="str">
        <f>IF(ISNA(MATCH(A106,List!B:B,0)),"","!")</f>
        <v/>
      </c>
      <c r="D106" s="1">
        <v>0.34200000000000003</v>
      </c>
      <c r="E106" s="1">
        <v>5.0490000000000004</v>
      </c>
      <c r="F106" s="1">
        <v>14760.099</v>
      </c>
      <c r="G106" s="1" t="str">
        <f t="shared" ca="1" si="22"/>
        <v/>
      </c>
      <c r="H106" s="1" t="str">
        <f t="shared" ca="1" si="23"/>
        <v/>
      </c>
      <c r="I106" s="1" t="str">
        <f t="shared" ca="1" si="24"/>
        <v/>
      </c>
      <c r="J106" s="1" t="s">
        <v>137</v>
      </c>
      <c r="K106" s="1">
        <v>6.2320000000000002</v>
      </c>
      <c r="L106" s="1" t="str">
        <f t="shared" si="25"/>
        <v/>
      </c>
      <c r="N106" s="1" t="s">
        <v>203</v>
      </c>
      <c r="O106" s="1">
        <v>50.994999999999997</v>
      </c>
      <c r="P106" s="1" t="str">
        <f t="shared" si="26"/>
        <v/>
      </c>
      <c r="R106" s="1" t="s">
        <v>17</v>
      </c>
      <c r="S106" s="1">
        <v>10662.924000000001</v>
      </c>
      <c r="T106" s="1" t="str">
        <f t="shared" si="27"/>
        <v/>
      </c>
    </row>
    <row r="107" spans="1:20" x14ac:dyDescent="0.2">
      <c r="A107" s="1" t="s">
        <v>143</v>
      </c>
      <c r="B107" s="37" t="str">
        <f t="shared" ca="1" si="21"/>
        <v/>
      </c>
      <c r="C107" s="37" t="str">
        <f>IF(ISNA(MATCH(A107,List!B:B,0)),"","!")</f>
        <v/>
      </c>
      <c r="D107" s="1">
        <v>15.791</v>
      </c>
      <c r="E107" s="1">
        <v>33.328000000000003</v>
      </c>
      <c r="F107" s="1">
        <v>2110.6149999999998</v>
      </c>
      <c r="G107" s="1" t="str">
        <f t="shared" ca="1" si="22"/>
        <v/>
      </c>
      <c r="H107" s="1" t="str">
        <f t="shared" ca="1" si="23"/>
        <v/>
      </c>
      <c r="I107" s="1" t="str">
        <f t="shared" ca="1" si="24"/>
        <v/>
      </c>
      <c r="J107" s="1" t="s">
        <v>179</v>
      </c>
      <c r="K107" s="1">
        <v>6.1980000000000004</v>
      </c>
      <c r="L107" s="1" t="str">
        <f t="shared" si="25"/>
        <v/>
      </c>
      <c r="N107" s="1" t="s">
        <v>166</v>
      </c>
      <c r="O107" s="1">
        <v>50.258000000000003</v>
      </c>
      <c r="P107" s="1" t="str">
        <f t="shared" si="26"/>
        <v/>
      </c>
      <c r="R107" s="1" t="s">
        <v>195</v>
      </c>
      <c r="S107" s="1">
        <v>10097.606</v>
      </c>
      <c r="T107" s="1" t="str">
        <f t="shared" si="27"/>
        <v/>
      </c>
    </row>
    <row r="108" spans="1:20" x14ac:dyDescent="0.2">
      <c r="A108" s="1" t="s">
        <v>139</v>
      </c>
      <c r="B108" s="37" t="str">
        <f t="shared" ca="1" si="21"/>
        <v/>
      </c>
      <c r="C108" s="37" t="str">
        <f>IF(ISNA(MATCH(A108,List!B:B,0)),"","!")</f>
        <v/>
      </c>
      <c r="D108" s="1">
        <v>0.42499999999999999</v>
      </c>
      <c r="E108" s="1">
        <v>14.422000000000001</v>
      </c>
      <c r="F108" s="1">
        <v>33903.428</v>
      </c>
      <c r="G108" s="1" t="str">
        <f t="shared" ca="1" si="22"/>
        <v/>
      </c>
      <c r="H108" s="1" t="str">
        <f t="shared" ca="1" si="23"/>
        <v/>
      </c>
      <c r="I108" s="1" t="str">
        <f t="shared" ca="1" si="24"/>
        <v>PPPPC</v>
      </c>
      <c r="J108" s="1" t="s">
        <v>203</v>
      </c>
      <c r="K108" s="1">
        <v>6.1070000000000002</v>
      </c>
      <c r="L108" s="1" t="str">
        <f t="shared" si="25"/>
        <v/>
      </c>
      <c r="N108" s="1" t="s">
        <v>174</v>
      </c>
      <c r="O108" s="1">
        <v>47.152999999999999</v>
      </c>
      <c r="P108" s="1" t="str">
        <f t="shared" si="26"/>
        <v/>
      </c>
      <c r="R108" s="1" t="s">
        <v>156</v>
      </c>
      <c r="S108" s="1">
        <v>10067.248</v>
      </c>
      <c r="T108" s="1" t="str">
        <f t="shared" si="27"/>
        <v/>
      </c>
    </row>
    <row r="109" spans="1:20" x14ac:dyDescent="0.2">
      <c r="A109" s="1" t="s">
        <v>87</v>
      </c>
      <c r="B109" s="37" t="str">
        <f t="shared" ca="1" si="21"/>
        <v/>
      </c>
      <c r="C109" s="37" t="str">
        <f>IF(ISNA(MATCH(A109,List!B:B,0)),"","!")</f>
        <v/>
      </c>
      <c r="D109" s="1">
        <v>5.3999999999999999E-2</v>
      </c>
      <c r="E109" s="1">
        <v>0.17</v>
      </c>
      <c r="F109" s="1">
        <v>3166.0509999999999</v>
      </c>
      <c r="G109" s="1" t="str">
        <f t="shared" ca="1" si="22"/>
        <v/>
      </c>
      <c r="H109" s="1" t="str">
        <f t="shared" ca="1" si="23"/>
        <v/>
      </c>
      <c r="I109" s="1" t="str">
        <f t="shared" ca="1" si="24"/>
        <v/>
      </c>
      <c r="J109" s="1" t="s">
        <v>169</v>
      </c>
      <c r="K109" s="1">
        <v>5.8949999999999996</v>
      </c>
      <c r="L109" s="1" t="str">
        <f t="shared" si="25"/>
        <v/>
      </c>
      <c r="N109" s="1" t="s">
        <v>124</v>
      </c>
      <c r="O109" s="1">
        <v>44.71</v>
      </c>
      <c r="P109" s="1" t="str">
        <f t="shared" si="26"/>
        <v/>
      </c>
      <c r="R109" s="1" t="s">
        <v>145</v>
      </c>
      <c r="S109" s="1">
        <v>9565.2240000000002</v>
      </c>
      <c r="T109" s="1" t="str">
        <f t="shared" si="27"/>
        <v/>
      </c>
    </row>
    <row r="110" spans="1:20" x14ac:dyDescent="0.2">
      <c r="A110" s="1" t="s">
        <v>170</v>
      </c>
      <c r="B110" s="37" t="str">
        <f t="shared" ca="1" si="21"/>
        <v/>
      </c>
      <c r="C110" s="37" t="str">
        <f>IF(ISNA(MATCH(A110,List!B:B,0)),"","!")</f>
        <v/>
      </c>
      <c r="D110" s="1">
        <v>3.621</v>
      </c>
      <c r="E110" s="1">
        <v>15.615</v>
      </c>
      <c r="F110" s="1">
        <v>4311.8090000000002</v>
      </c>
      <c r="G110" s="1" t="str">
        <f t="shared" ca="1" si="22"/>
        <v/>
      </c>
      <c r="H110" s="1" t="str">
        <f t="shared" ca="1" si="23"/>
        <v/>
      </c>
      <c r="I110" s="1" t="str">
        <f t="shared" ca="1" si="24"/>
        <v/>
      </c>
      <c r="J110" s="1" t="s">
        <v>59</v>
      </c>
      <c r="K110" s="1">
        <v>5.6269999999999998</v>
      </c>
      <c r="L110" s="1" t="str">
        <f t="shared" si="25"/>
        <v/>
      </c>
      <c r="N110" s="1" t="s">
        <v>183</v>
      </c>
      <c r="O110" s="1">
        <v>39.274999999999999</v>
      </c>
      <c r="P110" s="1" t="str">
        <f t="shared" si="26"/>
        <v/>
      </c>
      <c r="R110" s="1" t="s">
        <v>194</v>
      </c>
      <c r="S110" s="1">
        <v>9210.1550000000007</v>
      </c>
      <c r="T110" s="1" t="str">
        <f t="shared" si="27"/>
        <v/>
      </c>
    </row>
    <row r="111" spans="1:20" x14ac:dyDescent="0.2">
      <c r="A111" s="1" t="s">
        <v>163</v>
      </c>
      <c r="B111" s="37" t="str">
        <f t="shared" ca="1" si="21"/>
        <v/>
      </c>
      <c r="C111" s="37" t="str">
        <f>IF(ISNA(MATCH(A111,List!B:B,0)),"","!")</f>
        <v/>
      </c>
      <c r="D111" s="1">
        <v>1.2589999999999999</v>
      </c>
      <c r="E111" s="1">
        <v>23.559000000000001</v>
      </c>
      <c r="F111" s="1">
        <v>18713.223999999998</v>
      </c>
      <c r="G111" s="1" t="str">
        <f t="shared" ca="1" si="22"/>
        <v/>
      </c>
      <c r="H111" s="1" t="str">
        <f t="shared" ca="1" si="23"/>
        <v/>
      </c>
      <c r="I111" s="1" t="str">
        <f t="shared" ca="1" si="24"/>
        <v>PPPPC</v>
      </c>
      <c r="J111" s="1" t="s">
        <v>164</v>
      </c>
      <c r="K111" s="1">
        <v>5.47</v>
      </c>
      <c r="L111" s="1" t="str">
        <f t="shared" si="25"/>
        <v/>
      </c>
      <c r="N111" s="1" t="s">
        <v>195</v>
      </c>
      <c r="O111" s="1">
        <v>39.087000000000003</v>
      </c>
      <c r="P111" s="1" t="str">
        <f t="shared" si="26"/>
        <v/>
      </c>
      <c r="R111" s="1" t="s">
        <v>189</v>
      </c>
      <c r="S111" s="1">
        <v>8814.723</v>
      </c>
      <c r="T111" s="1" t="str">
        <f t="shared" si="27"/>
        <v/>
      </c>
    </row>
    <row r="112" spans="1:20" x14ac:dyDescent="0.2">
      <c r="A112" s="1" t="s">
        <v>69</v>
      </c>
      <c r="B112" s="37" t="str">
        <f t="shared" ca="1" si="21"/>
        <v>+++</v>
      </c>
      <c r="C112" s="37" t="str">
        <f>IF(ISNA(MATCH(A112,List!B:B,0)),"","!")</f>
        <v>!</v>
      </c>
      <c r="D112" s="1">
        <v>119.71299999999999</v>
      </c>
      <c r="E112" s="1">
        <v>2153.3220000000001</v>
      </c>
      <c r="F112" s="1">
        <v>17987.34</v>
      </c>
      <c r="G112" s="1" t="str">
        <f t="shared" ca="1" si="22"/>
        <v>LP</v>
      </c>
      <c r="H112" s="1" t="str">
        <f t="shared" ca="1" si="23"/>
        <v>PPPGDP</v>
      </c>
      <c r="I112" s="1" t="str">
        <f t="shared" ca="1" si="24"/>
        <v>PPPPC</v>
      </c>
      <c r="J112" s="1" t="s">
        <v>57</v>
      </c>
      <c r="K112" s="1">
        <v>5.4509999999999996</v>
      </c>
      <c r="L112" s="1" t="str">
        <f t="shared" si="25"/>
        <v/>
      </c>
      <c r="N112" s="1" t="s">
        <v>157</v>
      </c>
      <c r="O112" s="1">
        <v>37.185000000000002</v>
      </c>
      <c r="P112" s="1" t="str">
        <f t="shared" si="26"/>
        <v/>
      </c>
      <c r="R112" s="1" t="s">
        <v>41</v>
      </c>
      <c r="S112" s="1">
        <v>8732.652</v>
      </c>
      <c r="T112" s="1" t="str">
        <f t="shared" si="27"/>
        <v/>
      </c>
    </row>
    <row r="113" spans="1:20" x14ac:dyDescent="0.2">
      <c r="A113" s="1" t="s">
        <v>95</v>
      </c>
      <c r="B113" s="37" t="str">
        <f t="shared" ca="1" si="21"/>
        <v/>
      </c>
      <c r="C113" s="37" t="str">
        <f>IF(ISNA(MATCH(A113,List!B:B,0)),"","!")</f>
        <v/>
      </c>
      <c r="D113" s="1">
        <v>0.104</v>
      </c>
      <c r="E113" s="1">
        <v>0.30399999999999999</v>
      </c>
      <c r="F113" s="1">
        <v>2931.6219999999998</v>
      </c>
      <c r="G113" s="1" t="str">
        <f t="shared" ca="1" si="22"/>
        <v/>
      </c>
      <c r="H113" s="1" t="str">
        <f t="shared" ca="1" si="23"/>
        <v/>
      </c>
      <c r="I113" s="1" t="str">
        <f t="shared" ca="1" si="24"/>
        <v/>
      </c>
      <c r="J113" s="1" t="s">
        <v>162</v>
      </c>
      <c r="K113" s="1">
        <v>5.4160000000000004</v>
      </c>
      <c r="L113" s="1" t="str">
        <f t="shared" si="25"/>
        <v/>
      </c>
      <c r="N113" s="1" t="s">
        <v>167</v>
      </c>
      <c r="O113" s="1">
        <v>36.831000000000003</v>
      </c>
      <c r="P113" s="1" t="str">
        <f t="shared" si="26"/>
        <v/>
      </c>
      <c r="R113" s="1" t="s">
        <v>182</v>
      </c>
      <c r="S113" s="1">
        <v>8643.9179999999997</v>
      </c>
      <c r="T113" s="1" t="str">
        <f t="shared" si="27"/>
        <v/>
      </c>
    </row>
    <row r="114" spans="1:20" x14ac:dyDescent="0.2">
      <c r="A114" s="1" t="s">
        <v>173</v>
      </c>
      <c r="B114" s="37" t="str">
        <f t="shared" ca="1" si="21"/>
        <v/>
      </c>
      <c r="C114" s="37" t="str">
        <f>IF(ISNA(MATCH(A114,List!B:B,0)),"","!")</f>
        <v>!</v>
      </c>
      <c r="D114" s="1">
        <v>3.5579999999999998</v>
      </c>
      <c r="E114" s="1">
        <v>17.835999999999999</v>
      </c>
      <c r="F114" s="1">
        <v>5013.3149999999996</v>
      </c>
      <c r="G114" s="1" t="str">
        <f t="shared" ca="1" si="22"/>
        <v/>
      </c>
      <c r="H114" s="1" t="str">
        <f t="shared" ca="1" si="23"/>
        <v/>
      </c>
      <c r="I114" s="1" t="str">
        <f t="shared" ca="1" si="24"/>
        <v/>
      </c>
      <c r="J114" s="1" t="s">
        <v>120</v>
      </c>
      <c r="K114" s="1">
        <v>5.3129999999999997</v>
      </c>
      <c r="L114" s="1" t="str">
        <f t="shared" si="25"/>
        <v/>
      </c>
      <c r="N114" s="1" t="s">
        <v>185</v>
      </c>
      <c r="O114" s="1">
        <v>34.954000000000001</v>
      </c>
      <c r="P114" s="1" t="str">
        <f t="shared" si="26"/>
        <v/>
      </c>
      <c r="R114" s="1" t="s">
        <v>155</v>
      </c>
      <c r="S114" s="1">
        <v>8629.3819999999996</v>
      </c>
      <c r="T114" s="1" t="str">
        <f t="shared" si="27"/>
        <v/>
      </c>
    </row>
    <row r="115" spans="1:20" x14ac:dyDescent="0.2">
      <c r="A115" s="1" t="s">
        <v>185</v>
      </c>
      <c r="B115" s="37" t="str">
        <f t="shared" ca="1" si="21"/>
        <v/>
      </c>
      <c r="C115" s="37" t="str">
        <f>IF(ISNA(MATCH(A115,List!B:B,0)),"","!")</f>
        <v>!</v>
      </c>
      <c r="D115" s="1">
        <v>2.9260000000000002</v>
      </c>
      <c r="E115" s="1">
        <v>34.954000000000001</v>
      </c>
      <c r="F115" s="1">
        <v>11947.931</v>
      </c>
      <c r="G115" s="1" t="str">
        <f t="shared" ca="1" si="22"/>
        <v/>
      </c>
      <c r="H115" s="1" t="str">
        <f t="shared" ca="1" si="23"/>
        <v/>
      </c>
      <c r="I115" s="1" t="str">
        <f t="shared" ca="1" si="24"/>
        <v/>
      </c>
      <c r="J115" s="1" t="s">
        <v>56</v>
      </c>
      <c r="K115" s="1">
        <v>5.1559999999999997</v>
      </c>
      <c r="L115" s="1" t="str">
        <f t="shared" si="25"/>
        <v/>
      </c>
      <c r="N115" s="1" t="s">
        <v>177</v>
      </c>
      <c r="O115" s="1">
        <v>34.661000000000001</v>
      </c>
      <c r="P115" s="1" t="str">
        <f t="shared" si="26"/>
        <v/>
      </c>
      <c r="R115" s="1" t="s">
        <v>132</v>
      </c>
      <c r="S115" s="1">
        <v>8361.0409999999993</v>
      </c>
      <c r="T115" s="1" t="str">
        <f t="shared" si="27"/>
        <v/>
      </c>
    </row>
    <row r="116" spans="1:20" x14ac:dyDescent="0.2">
      <c r="A116" s="1" t="s">
        <v>150</v>
      </c>
      <c r="B116" s="37" t="str">
        <f t="shared" ca="1" si="21"/>
        <v/>
      </c>
      <c r="C116" s="37" t="str">
        <f>IF(ISNA(MATCH(A116,List!B:B,0)),"","!")</f>
        <v/>
      </c>
      <c r="D116" s="1">
        <v>0.622</v>
      </c>
      <c r="E116" s="1">
        <v>9.5589999999999993</v>
      </c>
      <c r="F116" s="1">
        <v>15373.094999999999</v>
      </c>
      <c r="G116" s="1" t="str">
        <f t="shared" ca="1" si="22"/>
        <v/>
      </c>
      <c r="H116" s="1" t="str">
        <f t="shared" ca="1" si="23"/>
        <v/>
      </c>
      <c r="I116" s="1" t="str">
        <f t="shared" ca="1" si="24"/>
        <v>PPPPC</v>
      </c>
      <c r="J116" s="1" t="s">
        <v>204</v>
      </c>
      <c r="K116" s="1">
        <v>4.7930000000000001</v>
      </c>
      <c r="L116" s="1" t="str">
        <f t="shared" si="25"/>
        <v/>
      </c>
      <c r="N116" s="1" t="s">
        <v>187</v>
      </c>
      <c r="O116" s="1">
        <v>34.601999999999997</v>
      </c>
      <c r="P116" s="1" t="str">
        <f t="shared" si="26"/>
        <v/>
      </c>
      <c r="R116" s="1" t="s">
        <v>203</v>
      </c>
      <c r="S116" s="1">
        <v>8350.39</v>
      </c>
      <c r="T116" s="1" t="str">
        <f t="shared" si="27"/>
        <v/>
      </c>
    </row>
    <row r="117" spans="1:20" x14ac:dyDescent="0.2">
      <c r="A117" s="1" t="s">
        <v>202</v>
      </c>
      <c r="B117" s="37" t="str">
        <f t="shared" ca="1" si="21"/>
        <v>+</v>
      </c>
      <c r="C117" s="37" t="str">
        <f>IF(ISNA(MATCH(A117,List!B:B,0)),"","!")</f>
        <v>!</v>
      </c>
      <c r="D117" s="1">
        <v>33.179000000000002</v>
      </c>
      <c r="E117" s="1">
        <v>259.44600000000003</v>
      </c>
      <c r="F117" s="1">
        <v>7819.5910000000003</v>
      </c>
      <c r="G117" s="1" t="str">
        <f t="shared" ca="1" si="22"/>
        <v>LP</v>
      </c>
      <c r="H117" s="1" t="str">
        <f t="shared" ca="1" si="23"/>
        <v/>
      </c>
      <c r="I117" s="1" t="str">
        <f t="shared" ca="1" si="24"/>
        <v/>
      </c>
      <c r="J117" s="1" t="s">
        <v>86</v>
      </c>
      <c r="K117" s="1">
        <v>4.7009999999999996</v>
      </c>
      <c r="L117" s="1" t="str">
        <f t="shared" si="25"/>
        <v/>
      </c>
      <c r="N117" s="1" t="s">
        <v>194</v>
      </c>
      <c r="O117" s="1">
        <v>34.348999999999997</v>
      </c>
      <c r="P117" s="1" t="str">
        <f t="shared" si="26"/>
        <v/>
      </c>
      <c r="R117" s="1" t="s">
        <v>188</v>
      </c>
      <c r="S117" s="1">
        <v>8169.9840000000004</v>
      </c>
      <c r="T117" s="1" t="str">
        <f t="shared" si="27"/>
        <v/>
      </c>
    </row>
    <row r="118" spans="1:20" x14ac:dyDescent="0.2">
      <c r="A118" s="1" t="s">
        <v>103</v>
      </c>
      <c r="B118" s="37" t="str">
        <f t="shared" ca="1" si="21"/>
        <v/>
      </c>
      <c r="C118" s="37" t="str">
        <f>IF(ISNA(MATCH(A118,List!B:B,0)),"","!")</f>
        <v/>
      </c>
      <c r="D118" s="1">
        <v>27.216000000000001</v>
      </c>
      <c r="E118" s="1">
        <v>30.954000000000001</v>
      </c>
      <c r="F118" s="1">
        <v>1137.318</v>
      </c>
      <c r="G118" s="1" t="str">
        <f t="shared" ca="1" si="22"/>
        <v/>
      </c>
      <c r="H118" s="1" t="str">
        <f t="shared" ca="1" si="23"/>
        <v/>
      </c>
      <c r="I118" s="1" t="str">
        <f t="shared" ca="1" si="24"/>
        <v/>
      </c>
      <c r="J118" s="1" t="s">
        <v>67</v>
      </c>
      <c r="K118" s="1">
        <v>4.6100000000000003</v>
      </c>
      <c r="L118" s="1" t="str">
        <f t="shared" si="25"/>
        <v/>
      </c>
      <c r="N118" s="1" t="s">
        <v>146</v>
      </c>
      <c r="O118" s="1">
        <v>34.155000000000001</v>
      </c>
      <c r="P118" s="1" t="str">
        <f t="shared" si="26"/>
        <v/>
      </c>
      <c r="R118" s="1" t="s">
        <v>202</v>
      </c>
      <c r="S118" s="1">
        <v>7819.5910000000003</v>
      </c>
      <c r="T118" s="1" t="str">
        <f t="shared" si="27"/>
        <v/>
      </c>
    </row>
    <row r="119" spans="1:20" x14ac:dyDescent="0.2">
      <c r="A119" s="1" t="s">
        <v>190</v>
      </c>
      <c r="B119" s="37" t="str">
        <f t="shared" ca="1" si="21"/>
        <v>+</v>
      </c>
      <c r="C119" s="37" t="str">
        <f>IF(ISNA(MATCH(A119,List!B:B,0)),"","!")</f>
        <v>!</v>
      </c>
      <c r="D119" s="1">
        <v>51.418999999999997</v>
      </c>
      <c r="E119" s="1">
        <v>262.62</v>
      </c>
      <c r="F119" s="1">
        <v>5107.4089999999997</v>
      </c>
      <c r="G119" s="1" t="str">
        <f t="shared" ca="1" si="22"/>
        <v>LP</v>
      </c>
      <c r="H119" s="1" t="str">
        <f t="shared" ca="1" si="23"/>
        <v/>
      </c>
      <c r="I119" s="1" t="str">
        <f t="shared" ca="1" si="24"/>
        <v/>
      </c>
      <c r="J119" s="1" t="s">
        <v>13</v>
      </c>
      <c r="K119" s="1">
        <v>4.5549999999999997</v>
      </c>
      <c r="L119" s="1" t="str">
        <f t="shared" si="25"/>
        <v/>
      </c>
      <c r="N119" s="1" t="s">
        <v>112</v>
      </c>
      <c r="O119" s="1">
        <v>34.094000000000001</v>
      </c>
      <c r="P119" s="1" t="str">
        <f t="shared" si="26"/>
        <v/>
      </c>
      <c r="R119" s="1" t="s">
        <v>201</v>
      </c>
      <c r="S119" s="1">
        <v>7554.7079999999996</v>
      </c>
      <c r="T119" s="1" t="str">
        <f t="shared" si="27"/>
        <v/>
      </c>
    </row>
    <row r="120" spans="1:20" x14ac:dyDescent="0.2">
      <c r="A120" s="1" t="s">
        <v>180</v>
      </c>
      <c r="B120" s="37" t="str">
        <f t="shared" ca="1" si="21"/>
        <v/>
      </c>
      <c r="C120" s="37" t="str">
        <f>IF(ISNA(MATCH(A120,List!B:B,0)),"","!")</f>
        <v/>
      </c>
      <c r="D120" s="1">
        <v>2.238</v>
      </c>
      <c r="E120" s="1">
        <v>24.053999999999998</v>
      </c>
      <c r="F120" s="1">
        <v>10748.314</v>
      </c>
      <c r="G120" s="1" t="str">
        <f t="shared" ca="1" si="22"/>
        <v/>
      </c>
      <c r="H120" s="1" t="str">
        <f t="shared" ca="1" si="23"/>
        <v/>
      </c>
      <c r="I120" s="1" t="str">
        <f t="shared" ca="1" si="24"/>
        <v/>
      </c>
      <c r="J120" s="1" t="s">
        <v>200</v>
      </c>
      <c r="K120" s="1">
        <v>4.51</v>
      </c>
      <c r="L120" s="1" t="str">
        <f t="shared" si="25"/>
        <v/>
      </c>
      <c r="N120" s="1" t="s">
        <v>143</v>
      </c>
      <c r="O120" s="1">
        <v>33.328000000000003</v>
      </c>
      <c r="P120" s="1" t="str">
        <f t="shared" si="26"/>
        <v/>
      </c>
      <c r="R120" s="1" t="s">
        <v>152</v>
      </c>
      <c r="S120" s="1">
        <v>7348.0619999999999</v>
      </c>
      <c r="T120" s="1" t="str">
        <f t="shared" si="27"/>
        <v/>
      </c>
    </row>
    <row r="121" spans="1:20" x14ac:dyDescent="0.2">
      <c r="A121" s="1" t="s">
        <v>148</v>
      </c>
      <c r="B121" s="37" t="str">
        <f t="shared" ca="1" si="21"/>
        <v/>
      </c>
      <c r="C121" s="37" t="str">
        <f>IF(ISNA(MATCH(A121,List!B:B,0)),"","!")</f>
        <v>!</v>
      </c>
      <c r="D121" s="1">
        <v>28.175000000000001</v>
      </c>
      <c r="E121" s="1">
        <v>67.613</v>
      </c>
      <c r="F121" s="1">
        <v>2399.7739999999999</v>
      </c>
      <c r="G121" s="1" t="str">
        <f t="shared" ca="1" si="22"/>
        <v/>
      </c>
      <c r="H121" s="1" t="str">
        <f t="shared" ca="1" si="23"/>
        <v/>
      </c>
      <c r="I121" s="1" t="str">
        <f t="shared" ca="1" si="24"/>
        <v/>
      </c>
      <c r="J121" s="1" t="s">
        <v>192</v>
      </c>
      <c r="K121" s="1">
        <v>4.274</v>
      </c>
      <c r="L121" s="1" t="str">
        <f t="shared" si="25"/>
        <v/>
      </c>
      <c r="N121" s="1" t="s">
        <v>135</v>
      </c>
      <c r="O121" s="1">
        <v>32.999000000000002</v>
      </c>
      <c r="P121" s="1" t="str">
        <f t="shared" si="26"/>
        <v/>
      </c>
      <c r="R121" s="1" t="s">
        <v>147</v>
      </c>
      <c r="S121" s="1">
        <v>7253.6729999999998</v>
      </c>
      <c r="T121" s="1" t="str">
        <f t="shared" si="27"/>
        <v/>
      </c>
    </row>
    <row r="122" spans="1:20" x14ac:dyDescent="0.2">
      <c r="A122" s="1" t="s">
        <v>63</v>
      </c>
      <c r="B122" s="37" t="str">
        <f t="shared" ca="1" si="21"/>
        <v/>
      </c>
      <c r="C122" s="37" t="str">
        <f>IF(ISNA(MATCH(A122,List!B:B,0)),"","!")</f>
        <v>!</v>
      </c>
      <c r="D122" s="1">
        <v>16.864999999999998</v>
      </c>
      <c r="E122" s="1">
        <v>815.61800000000005</v>
      </c>
      <c r="F122" s="1">
        <v>48361.593999999997</v>
      </c>
      <c r="G122" s="1" t="str">
        <f t="shared" ca="1" si="22"/>
        <v/>
      </c>
      <c r="H122" s="1" t="str">
        <f t="shared" ca="1" si="23"/>
        <v>PPPGDP</v>
      </c>
      <c r="I122" s="1" t="str">
        <f t="shared" ca="1" si="24"/>
        <v>PPPPC</v>
      </c>
      <c r="J122" s="1" t="s">
        <v>199</v>
      </c>
      <c r="K122" s="1">
        <v>4.2380000000000004</v>
      </c>
      <c r="L122" s="1" t="str">
        <f t="shared" si="25"/>
        <v/>
      </c>
      <c r="N122" s="1" t="s">
        <v>172</v>
      </c>
      <c r="O122" s="1">
        <v>32.954000000000001</v>
      </c>
      <c r="P122" s="1" t="str">
        <f t="shared" si="26"/>
        <v/>
      </c>
      <c r="R122" s="1" t="s">
        <v>14</v>
      </c>
      <c r="S122" s="1">
        <v>6938.9759999999997</v>
      </c>
      <c r="T122" s="1" t="str">
        <f t="shared" si="27"/>
        <v/>
      </c>
    </row>
    <row r="123" spans="1:20" x14ac:dyDescent="0.2">
      <c r="A123" s="1" t="s">
        <v>13</v>
      </c>
      <c r="B123" s="37" t="str">
        <f t="shared" ca="1" si="21"/>
        <v/>
      </c>
      <c r="C123" s="37" t="str">
        <f>IF(ISNA(MATCH(A123,List!B:B,0)),"","!")</f>
        <v>!</v>
      </c>
      <c r="D123" s="1">
        <v>4.5549999999999997</v>
      </c>
      <c r="E123" s="1">
        <v>161.309</v>
      </c>
      <c r="F123" s="1">
        <v>35416.726000000002</v>
      </c>
      <c r="G123" s="1" t="str">
        <f t="shared" ca="1" si="22"/>
        <v/>
      </c>
      <c r="H123" s="1" t="str">
        <f t="shared" ca="1" si="23"/>
        <v/>
      </c>
      <c r="I123" s="1" t="str">
        <f t="shared" ca="1" si="24"/>
        <v>PPPPC</v>
      </c>
      <c r="J123" s="1" t="s">
        <v>94</v>
      </c>
      <c r="K123" s="1">
        <v>4.1870000000000003</v>
      </c>
      <c r="L123" s="1" t="str">
        <f t="shared" si="25"/>
        <v/>
      </c>
      <c r="N123" s="1" t="s">
        <v>184</v>
      </c>
      <c r="O123" s="1">
        <v>31.440999999999999</v>
      </c>
      <c r="P123" s="1" t="str">
        <f t="shared" si="26"/>
        <v/>
      </c>
      <c r="R123" s="1" t="s">
        <v>198</v>
      </c>
      <c r="S123" s="1">
        <v>6883.7209999999995</v>
      </c>
      <c r="T123" s="1" t="str">
        <f t="shared" si="27"/>
        <v/>
      </c>
    </row>
    <row r="124" spans="1:20" x14ac:dyDescent="0.2">
      <c r="A124" s="1" t="s">
        <v>179</v>
      </c>
      <c r="B124" s="37" t="str">
        <f t="shared" ca="1" si="21"/>
        <v/>
      </c>
      <c r="C124" s="37" t="str">
        <f>IF(ISNA(MATCH(A124,List!B:B,0)),"","!")</f>
        <v/>
      </c>
      <c r="D124" s="1">
        <v>6.1980000000000004</v>
      </c>
      <c r="E124" s="1">
        <v>29.821999999999999</v>
      </c>
      <c r="F124" s="1">
        <v>4811.4059999999999</v>
      </c>
      <c r="G124" s="1" t="str">
        <f t="shared" ca="1" si="22"/>
        <v/>
      </c>
      <c r="H124" s="1" t="str">
        <f t="shared" ca="1" si="23"/>
        <v/>
      </c>
      <c r="I124" s="1" t="str">
        <f t="shared" ca="1" si="24"/>
        <v/>
      </c>
      <c r="J124" s="1" t="s">
        <v>197</v>
      </c>
      <c r="K124" s="1">
        <v>3.9990000000000001</v>
      </c>
      <c r="L124" s="1" t="str">
        <f t="shared" si="25"/>
        <v/>
      </c>
      <c r="N124" s="1" t="s">
        <v>103</v>
      </c>
      <c r="O124" s="1">
        <v>30.954000000000001</v>
      </c>
      <c r="P124" s="1" t="str">
        <f t="shared" si="26"/>
        <v/>
      </c>
      <c r="R124" s="1" t="s">
        <v>196</v>
      </c>
      <c r="S124" s="1">
        <v>6662.7240000000002</v>
      </c>
      <c r="T124" s="1" t="str">
        <f t="shared" si="27"/>
        <v/>
      </c>
    </row>
    <row r="125" spans="1:20" x14ac:dyDescent="0.2">
      <c r="A125" s="1" t="s">
        <v>96</v>
      </c>
      <c r="B125" s="37" t="str">
        <f t="shared" ca="1" si="21"/>
        <v/>
      </c>
      <c r="C125" s="37" t="str">
        <f>IF(ISNA(MATCH(A125,List!B:B,0)),"","!")</f>
        <v/>
      </c>
      <c r="D125" s="1">
        <v>17.116</v>
      </c>
      <c r="E125" s="1">
        <v>18.161999999999999</v>
      </c>
      <c r="F125" s="1">
        <v>1061.1210000000001</v>
      </c>
      <c r="G125" s="1" t="str">
        <f t="shared" ca="1" si="22"/>
        <v/>
      </c>
      <c r="H125" s="1" t="str">
        <f t="shared" ca="1" si="23"/>
        <v/>
      </c>
      <c r="I125" s="1" t="str">
        <f t="shared" ca="1" si="24"/>
        <v/>
      </c>
      <c r="J125" s="1" t="s">
        <v>191</v>
      </c>
      <c r="K125" s="1">
        <v>3.9279999999999999</v>
      </c>
      <c r="L125" s="1" t="str">
        <f t="shared" si="25"/>
        <v/>
      </c>
      <c r="N125" s="1" t="s">
        <v>179</v>
      </c>
      <c r="O125" s="1">
        <v>29.821999999999999</v>
      </c>
      <c r="P125" s="1" t="str">
        <f t="shared" si="26"/>
        <v/>
      </c>
      <c r="R125" s="1" t="s">
        <v>192</v>
      </c>
      <c r="S125" s="1">
        <v>6643.3710000000001</v>
      </c>
      <c r="T125" s="1" t="str">
        <f t="shared" si="27"/>
        <v/>
      </c>
    </row>
    <row r="126" spans="1:20" x14ac:dyDescent="0.2">
      <c r="A126" s="1" t="s">
        <v>1</v>
      </c>
      <c r="B126" s="37" t="str">
        <f t="shared" ca="1" si="21"/>
        <v>++</v>
      </c>
      <c r="C126" s="37" t="str">
        <f>IF(ISNA(MATCH(A126,List!B:B,0)),"","!")</f>
        <v>!</v>
      </c>
      <c r="D126" s="1">
        <v>173.93799999999999</v>
      </c>
      <c r="E126" s="1">
        <v>1054.309</v>
      </c>
      <c r="F126" s="1">
        <v>6061.4210000000003</v>
      </c>
      <c r="G126" s="1" t="str">
        <f t="shared" ca="1" si="22"/>
        <v>LP</v>
      </c>
      <c r="H126" s="1" t="str">
        <f t="shared" ca="1" si="23"/>
        <v>PPPGDP</v>
      </c>
      <c r="I126" s="1" t="str">
        <f t="shared" ca="1" si="24"/>
        <v/>
      </c>
      <c r="J126" s="1" t="s">
        <v>195</v>
      </c>
      <c r="K126" s="1">
        <v>3.871</v>
      </c>
      <c r="L126" s="1" t="str">
        <f t="shared" si="25"/>
        <v/>
      </c>
      <c r="N126" s="1" t="s">
        <v>154</v>
      </c>
      <c r="O126" s="1">
        <v>29.68</v>
      </c>
      <c r="P126" s="1" t="str">
        <f t="shared" si="26"/>
        <v/>
      </c>
      <c r="R126" s="1" t="s">
        <v>138</v>
      </c>
      <c r="S126" s="1">
        <v>6419.3850000000002</v>
      </c>
      <c r="T126" s="1" t="str">
        <f t="shared" si="27"/>
        <v/>
      </c>
    </row>
    <row r="127" spans="1:20" x14ac:dyDescent="0.2">
      <c r="A127" s="1" t="s">
        <v>56</v>
      </c>
      <c r="B127" s="37" t="str">
        <f t="shared" ca="1" si="21"/>
        <v/>
      </c>
      <c r="C127" s="37" t="str">
        <f>IF(ISNA(MATCH(A127,List!B:B,0)),"","!")</f>
        <v>!</v>
      </c>
      <c r="D127" s="1">
        <v>5.1559999999999997</v>
      </c>
      <c r="E127" s="1">
        <v>347.69200000000001</v>
      </c>
      <c r="F127" s="1">
        <v>67428.539999999994</v>
      </c>
      <c r="G127" s="1" t="str">
        <f t="shared" ca="1" si="22"/>
        <v/>
      </c>
      <c r="H127" s="1" t="str">
        <f t="shared" ca="1" si="23"/>
        <v/>
      </c>
      <c r="I127" s="1" t="str">
        <f t="shared" ca="1" si="24"/>
        <v>PPPPC</v>
      </c>
      <c r="J127" s="1" t="s">
        <v>194</v>
      </c>
      <c r="K127" s="1">
        <v>3.73</v>
      </c>
      <c r="L127" s="1" t="str">
        <f t="shared" si="25"/>
        <v/>
      </c>
      <c r="N127" s="1" t="s">
        <v>121</v>
      </c>
      <c r="O127" s="1">
        <v>29.433</v>
      </c>
      <c r="P127" s="1" t="str">
        <f t="shared" si="26"/>
        <v/>
      </c>
      <c r="R127" s="1" t="s">
        <v>1</v>
      </c>
      <c r="S127" s="1">
        <v>6061.4210000000003</v>
      </c>
      <c r="T127" s="1" t="str">
        <f t="shared" si="27"/>
        <v/>
      </c>
    </row>
    <row r="128" spans="1:20" x14ac:dyDescent="0.2">
      <c r="A128" s="1" t="s">
        <v>193</v>
      </c>
      <c r="B128" s="37" t="str">
        <f t="shared" ca="1" si="21"/>
        <v/>
      </c>
      <c r="C128" s="37" t="str">
        <f>IF(ISNA(MATCH(A128,List!B:B,0)),"","!")</f>
        <v>!</v>
      </c>
      <c r="D128" s="1">
        <v>3.7170000000000001</v>
      </c>
      <c r="E128" s="1">
        <v>160.69900000000001</v>
      </c>
      <c r="F128" s="1">
        <v>43236.917000000001</v>
      </c>
      <c r="G128" s="1" t="str">
        <f t="shared" ca="1" si="22"/>
        <v/>
      </c>
      <c r="H128" s="1" t="str">
        <f t="shared" ca="1" si="23"/>
        <v/>
      </c>
      <c r="I128" s="1" t="str">
        <f t="shared" ca="1" si="24"/>
        <v>PPPPC</v>
      </c>
      <c r="J128" s="1" t="s">
        <v>193</v>
      </c>
      <c r="K128" s="1">
        <v>3.7170000000000001</v>
      </c>
      <c r="L128" s="1" t="str">
        <f t="shared" si="25"/>
        <v/>
      </c>
      <c r="N128" s="1" t="s">
        <v>192</v>
      </c>
      <c r="O128" s="1">
        <v>28.395</v>
      </c>
      <c r="P128" s="1" t="str">
        <f t="shared" si="26"/>
        <v/>
      </c>
      <c r="R128" s="1" t="s">
        <v>36</v>
      </c>
      <c r="S128" s="1">
        <v>5765.82</v>
      </c>
      <c r="T128" s="1" t="str">
        <f t="shared" si="27"/>
        <v/>
      </c>
    </row>
    <row r="129" spans="1:20" x14ac:dyDescent="0.2">
      <c r="A129" s="1" t="s">
        <v>34</v>
      </c>
      <c r="B129" s="37" t="str">
        <f t="shared" ca="1" si="21"/>
        <v>++</v>
      </c>
      <c r="C129" s="37" t="str">
        <f>IF(ISNA(MATCH(A129,List!B:B,0)),"","!")</f>
        <v>!</v>
      </c>
      <c r="D129" s="1">
        <v>186.19</v>
      </c>
      <c r="E129" s="1">
        <v>885.86900000000003</v>
      </c>
      <c r="F129" s="1">
        <v>4757.8739999999998</v>
      </c>
      <c r="G129" s="1" t="str">
        <f t="shared" ca="1" si="22"/>
        <v>LP</v>
      </c>
      <c r="H129" s="1" t="str">
        <f t="shared" ca="1" si="23"/>
        <v>PPPGDP</v>
      </c>
      <c r="I129" s="1" t="str">
        <f t="shared" ca="1" si="24"/>
        <v/>
      </c>
      <c r="J129" s="1" t="s">
        <v>170</v>
      </c>
      <c r="K129" s="1">
        <v>3.621</v>
      </c>
      <c r="L129" s="1" t="str">
        <f t="shared" si="25"/>
        <v/>
      </c>
      <c r="N129" s="1" t="s">
        <v>176</v>
      </c>
      <c r="O129" s="1">
        <v>27.768999999999998</v>
      </c>
      <c r="P129" s="1" t="str">
        <f t="shared" si="26"/>
        <v/>
      </c>
      <c r="R129" s="1" t="s">
        <v>21</v>
      </c>
      <c r="S129" s="1">
        <v>5657.0150000000003</v>
      </c>
      <c r="T129" s="1" t="str">
        <f t="shared" si="27"/>
        <v/>
      </c>
    </row>
    <row r="130" spans="1:20" x14ac:dyDescent="0.2">
      <c r="A130" s="1" t="s">
        <v>90</v>
      </c>
      <c r="B130" s="37" t="str">
        <f t="shared" ref="B130:B161" ca="1" si="28">IF(G130=$K$1,"+"&amp;IF(H130=$O$1,"+","")&amp;IF(I130=$S$1,"+",""),"")</f>
        <v/>
      </c>
      <c r="C130" s="37" t="str">
        <f>IF(ISNA(MATCH(A130,List!B:B,0)),"","!")</f>
        <v/>
      </c>
      <c r="D130" s="1">
        <v>1.7999999999999999E-2</v>
      </c>
      <c r="E130" s="1">
        <v>0.246</v>
      </c>
      <c r="F130" s="1">
        <v>13897.71</v>
      </c>
      <c r="G130" s="1" t="str">
        <f t="shared" ref="G130:G161" ca="1" si="29">OFFSET($L$1,MATCH($A130,J:J,0)-1,0)</f>
        <v/>
      </c>
      <c r="H130" s="1" t="str">
        <f t="shared" ref="H130:H161" ca="1" si="30">OFFSET($P$1,MATCH($A130,N:N,0)-1,0)</f>
        <v/>
      </c>
      <c r="I130" s="1" t="str">
        <f t="shared" ref="I130:I161" ca="1" si="31">OFFSET($T$1,MATCH($A130,R:R,0)-1,0)</f>
        <v/>
      </c>
      <c r="J130" s="1" t="s">
        <v>173</v>
      </c>
      <c r="K130" s="1">
        <v>3.5579999999999998</v>
      </c>
      <c r="L130" s="1" t="str">
        <f t="shared" ref="L130:L161" si="32">IF(K130&gt;L$1,K$1,"")</f>
        <v/>
      </c>
      <c r="N130" s="1" t="s">
        <v>85</v>
      </c>
      <c r="O130" s="1">
        <v>27.449000000000002</v>
      </c>
      <c r="P130" s="1" t="str">
        <f t="shared" ref="P130:P161" si="33">IF(O130&gt;P$1,O$1,"")</f>
        <v/>
      </c>
      <c r="R130" s="1" t="s">
        <v>38</v>
      </c>
      <c r="S130" s="1">
        <v>5637.277</v>
      </c>
      <c r="T130" s="1" t="str">
        <f t="shared" ref="T130:T161" si="34">IF(S130&gt;T$1,S$1,"")</f>
        <v/>
      </c>
    </row>
    <row r="131" spans="1:20" x14ac:dyDescent="0.2">
      <c r="A131" s="1" t="s">
        <v>191</v>
      </c>
      <c r="B131" s="37" t="str">
        <f t="shared" ca="1" si="28"/>
        <v/>
      </c>
      <c r="C131" s="37" t="str">
        <f>IF(ISNA(MATCH(A131,List!B:B,0)),"","!")</f>
        <v/>
      </c>
      <c r="D131" s="1">
        <v>3.9279999999999999</v>
      </c>
      <c r="E131" s="1">
        <v>81.721999999999994</v>
      </c>
      <c r="F131" s="1">
        <v>20806.258000000002</v>
      </c>
      <c r="G131" s="1" t="str">
        <f t="shared" ca="1" si="29"/>
        <v/>
      </c>
      <c r="H131" s="1" t="str">
        <f t="shared" ca="1" si="30"/>
        <v/>
      </c>
      <c r="I131" s="1" t="str">
        <f t="shared" ca="1" si="31"/>
        <v>PPPPC</v>
      </c>
      <c r="J131" s="1" t="s">
        <v>181</v>
      </c>
      <c r="K131" s="1">
        <v>3.5350000000000001</v>
      </c>
      <c r="L131" s="1" t="str">
        <f t="shared" si="32"/>
        <v/>
      </c>
      <c r="N131" s="1" t="s">
        <v>158</v>
      </c>
      <c r="O131" s="1">
        <v>27.388999999999999</v>
      </c>
      <c r="P131" s="1" t="str">
        <f t="shared" si="33"/>
        <v/>
      </c>
      <c r="R131" s="1" t="s">
        <v>190</v>
      </c>
      <c r="S131" s="1">
        <v>5107.4089999999997</v>
      </c>
      <c r="T131" s="1" t="str">
        <f t="shared" si="34"/>
        <v/>
      </c>
    </row>
    <row r="132" spans="1:20" x14ac:dyDescent="0.2">
      <c r="A132" s="1" t="s">
        <v>171</v>
      </c>
      <c r="B132" s="37" t="str">
        <f t="shared" ca="1" si="28"/>
        <v/>
      </c>
      <c r="C132" s="37" t="str">
        <f>IF(ISNA(MATCH(A132,List!B:B,0)),"","!")</f>
        <v/>
      </c>
      <c r="D132" s="1">
        <v>7.53</v>
      </c>
      <c r="E132" s="1">
        <v>25.029</v>
      </c>
      <c r="F132" s="1">
        <v>3323.991</v>
      </c>
      <c r="G132" s="1" t="str">
        <f t="shared" ca="1" si="29"/>
        <v/>
      </c>
      <c r="H132" s="1" t="str">
        <f t="shared" ca="1" si="30"/>
        <v/>
      </c>
      <c r="I132" s="1" t="str">
        <f t="shared" ca="1" si="31"/>
        <v/>
      </c>
      <c r="J132" s="1" t="s">
        <v>105</v>
      </c>
      <c r="K132" s="1">
        <v>3.4039999999999999</v>
      </c>
      <c r="L132" s="1" t="str">
        <f t="shared" si="32"/>
        <v/>
      </c>
      <c r="N132" s="1" t="s">
        <v>171</v>
      </c>
      <c r="O132" s="1">
        <v>25.029</v>
      </c>
      <c r="P132" s="1" t="str">
        <f t="shared" si="33"/>
        <v/>
      </c>
      <c r="R132" s="1" t="s">
        <v>109</v>
      </c>
      <c r="S132" s="1">
        <v>5084.277</v>
      </c>
      <c r="T132" s="1" t="str">
        <f t="shared" si="34"/>
        <v/>
      </c>
    </row>
    <row r="133" spans="1:20" x14ac:dyDescent="0.2">
      <c r="A133" s="1" t="s">
        <v>189</v>
      </c>
      <c r="B133" s="37" t="str">
        <f t="shared" ca="1" si="28"/>
        <v/>
      </c>
      <c r="C133" s="37" t="str">
        <f>IF(ISNA(MATCH(A133,List!B:B,0)),"","!")</f>
        <v>!</v>
      </c>
      <c r="D133" s="1">
        <v>6.657</v>
      </c>
      <c r="E133" s="1">
        <v>58.682000000000002</v>
      </c>
      <c r="F133" s="1">
        <v>8814.723</v>
      </c>
      <c r="G133" s="1" t="str">
        <f t="shared" ca="1" si="29"/>
        <v/>
      </c>
      <c r="H133" s="1" t="str">
        <f t="shared" ca="1" si="30"/>
        <v/>
      </c>
      <c r="I133" s="1" t="str">
        <f t="shared" ca="1" si="31"/>
        <v/>
      </c>
      <c r="J133" s="1" t="s">
        <v>188</v>
      </c>
      <c r="K133" s="1">
        <v>2.9849999999999999</v>
      </c>
      <c r="L133" s="1" t="str">
        <f t="shared" si="32"/>
        <v/>
      </c>
      <c r="N133" s="1" t="s">
        <v>188</v>
      </c>
      <c r="O133" s="1">
        <v>24.388999999999999</v>
      </c>
      <c r="P133" s="1" t="str">
        <f t="shared" si="33"/>
        <v/>
      </c>
      <c r="R133" s="1" t="s">
        <v>187</v>
      </c>
      <c r="S133" s="1">
        <v>5015.933</v>
      </c>
      <c r="T133" s="1" t="str">
        <f t="shared" si="34"/>
        <v/>
      </c>
    </row>
    <row r="134" spans="1:20" x14ac:dyDescent="0.2">
      <c r="A134" s="1" t="s">
        <v>6</v>
      </c>
      <c r="B134" s="37" t="str">
        <f t="shared" ca="1" si="28"/>
        <v>+</v>
      </c>
      <c r="C134" s="37" t="str">
        <f>IF(ISNA(MATCH(A134,List!B:B,0)),"","!")</f>
        <v>!</v>
      </c>
      <c r="D134" s="1">
        <v>30.809000000000001</v>
      </c>
      <c r="E134" s="1">
        <v>373.51900000000001</v>
      </c>
      <c r="F134" s="1">
        <v>12123.661</v>
      </c>
      <c r="G134" s="1" t="str">
        <f t="shared" ca="1" si="29"/>
        <v>LP</v>
      </c>
      <c r="H134" s="1" t="str">
        <f t="shared" ca="1" si="30"/>
        <v/>
      </c>
      <c r="I134" s="1" t="str">
        <f t="shared" ca="1" si="31"/>
        <v/>
      </c>
      <c r="J134" s="1" t="s">
        <v>186</v>
      </c>
      <c r="K134" s="1">
        <v>2.9319999999999999</v>
      </c>
      <c r="L134" s="1" t="str">
        <f t="shared" si="32"/>
        <v/>
      </c>
      <c r="N134" s="1" t="s">
        <v>182</v>
      </c>
      <c r="O134" s="1">
        <v>24.193999999999999</v>
      </c>
      <c r="P134" s="1" t="str">
        <f t="shared" si="33"/>
        <v/>
      </c>
      <c r="R134" s="1" t="s">
        <v>173</v>
      </c>
      <c r="S134" s="1">
        <v>5013.3149999999996</v>
      </c>
      <c r="T134" s="1" t="str">
        <f t="shared" si="34"/>
        <v/>
      </c>
    </row>
    <row r="135" spans="1:20" x14ac:dyDescent="0.2">
      <c r="A135" s="1" t="s">
        <v>14</v>
      </c>
      <c r="B135" s="37" t="str">
        <f t="shared" ca="1" si="28"/>
        <v>++</v>
      </c>
      <c r="C135" s="37" t="str">
        <f>IF(ISNA(MATCH(A135,List!B:B,0)),"","!")</f>
        <v>!</v>
      </c>
      <c r="D135" s="1">
        <v>100.149</v>
      </c>
      <c r="E135" s="1">
        <v>694.93200000000002</v>
      </c>
      <c r="F135" s="1">
        <v>6938.9759999999997</v>
      </c>
      <c r="G135" s="1" t="str">
        <f t="shared" ca="1" si="29"/>
        <v>LP</v>
      </c>
      <c r="H135" s="1" t="str">
        <f t="shared" ca="1" si="30"/>
        <v>PPPGDP</v>
      </c>
      <c r="I135" s="1" t="str">
        <f t="shared" ca="1" si="31"/>
        <v/>
      </c>
      <c r="J135" s="1" t="s">
        <v>185</v>
      </c>
      <c r="K135" s="1">
        <v>2.9260000000000002</v>
      </c>
      <c r="L135" s="1" t="str">
        <f t="shared" si="32"/>
        <v/>
      </c>
      <c r="N135" s="1" t="s">
        <v>180</v>
      </c>
      <c r="O135" s="1">
        <v>24.053999999999998</v>
      </c>
      <c r="P135" s="1" t="str">
        <f t="shared" si="33"/>
        <v/>
      </c>
      <c r="R135" s="1" t="s">
        <v>129</v>
      </c>
      <c r="S135" s="1">
        <v>4957.8549999999996</v>
      </c>
      <c r="T135" s="1" t="str">
        <f t="shared" si="34"/>
        <v/>
      </c>
    </row>
    <row r="136" spans="1:20" x14ac:dyDescent="0.2">
      <c r="A136" s="1" t="s">
        <v>48</v>
      </c>
      <c r="B136" s="37" t="str">
        <f t="shared" ca="1" si="28"/>
        <v>+++</v>
      </c>
      <c r="C136" s="37" t="str">
        <f>IF(ISNA(MATCH(A136,List!B:B,0)),"","!")</f>
        <v>!</v>
      </c>
      <c r="D136" s="1">
        <v>38.018000000000001</v>
      </c>
      <c r="E136" s="1">
        <v>961.30899999999997</v>
      </c>
      <c r="F136" s="1">
        <v>25285.733</v>
      </c>
      <c r="G136" s="1" t="str">
        <f t="shared" ca="1" si="29"/>
        <v>LP</v>
      </c>
      <c r="H136" s="1" t="str">
        <f t="shared" ca="1" si="30"/>
        <v>PPPGDP</v>
      </c>
      <c r="I136" s="1" t="str">
        <f t="shared" ca="1" si="31"/>
        <v>PPPPC</v>
      </c>
      <c r="J136" s="1" t="s">
        <v>184</v>
      </c>
      <c r="K136" s="1">
        <v>2.8940000000000001</v>
      </c>
      <c r="L136" s="1" t="str">
        <f t="shared" si="32"/>
        <v/>
      </c>
      <c r="N136" s="1" t="s">
        <v>163</v>
      </c>
      <c r="O136" s="1">
        <v>23.559000000000001</v>
      </c>
      <c r="P136" s="1" t="str">
        <f t="shared" si="33"/>
        <v/>
      </c>
      <c r="R136" s="1" t="s">
        <v>183</v>
      </c>
      <c r="S136" s="1">
        <v>4933.0469999999996</v>
      </c>
      <c r="T136" s="1" t="str">
        <f t="shared" si="34"/>
        <v/>
      </c>
    </row>
    <row r="137" spans="1:20" x14ac:dyDescent="0.2">
      <c r="A137" s="1" t="s">
        <v>51</v>
      </c>
      <c r="B137" s="37" t="str">
        <f t="shared" ca="1" si="28"/>
        <v/>
      </c>
      <c r="C137" s="37" t="str">
        <f>IF(ISNA(MATCH(A137,List!B:B,0)),"","!")</f>
        <v>!</v>
      </c>
      <c r="D137" s="1">
        <v>10.401</v>
      </c>
      <c r="E137" s="1">
        <v>283.12099999999998</v>
      </c>
      <c r="F137" s="1">
        <v>27220.319</v>
      </c>
      <c r="G137" s="1" t="str">
        <f t="shared" ca="1" si="29"/>
        <v/>
      </c>
      <c r="H137" s="1" t="str">
        <f t="shared" ca="1" si="30"/>
        <v/>
      </c>
      <c r="I137" s="1" t="str">
        <f t="shared" ca="1" si="31"/>
        <v>PPPPC</v>
      </c>
      <c r="J137" s="1" t="s">
        <v>182</v>
      </c>
      <c r="K137" s="1">
        <v>2.7989999999999999</v>
      </c>
      <c r="L137" s="1" t="str">
        <f t="shared" si="32"/>
        <v/>
      </c>
      <c r="N137" s="1" t="s">
        <v>141</v>
      </c>
      <c r="O137" s="1">
        <v>23.513999999999999</v>
      </c>
      <c r="P137" s="1" t="str">
        <f t="shared" si="33"/>
        <v/>
      </c>
      <c r="R137" s="1" t="s">
        <v>97</v>
      </c>
      <c r="S137" s="1">
        <v>4926.1760000000004</v>
      </c>
      <c r="T137" s="1" t="str">
        <f t="shared" si="34"/>
        <v/>
      </c>
    </row>
    <row r="138" spans="1:20" x14ac:dyDescent="0.2">
      <c r="A138" s="1" t="s">
        <v>181</v>
      </c>
      <c r="B138" s="37" t="str">
        <f t="shared" ca="1" si="28"/>
        <v/>
      </c>
      <c r="C138" s="37" t="str">
        <f>IF(ISNA(MATCH(A138,List!B:B,0)),"","!")</f>
        <v/>
      </c>
      <c r="D138" s="1">
        <v>3.5350000000000001</v>
      </c>
      <c r="E138" s="1">
        <v>130.29900000000001</v>
      </c>
      <c r="F138" s="1">
        <v>36860.794999999998</v>
      </c>
      <c r="G138" s="1" t="str">
        <f t="shared" ca="1" si="29"/>
        <v/>
      </c>
      <c r="H138" s="1" t="str">
        <f t="shared" ca="1" si="30"/>
        <v/>
      </c>
      <c r="I138" s="1" t="str">
        <f t="shared" ca="1" si="31"/>
        <v>PPPPC</v>
      </c>
      <c r="J138" s="1" t="s">
        <v>180</v>
      </c>
      <c r="K138" s="1">
        <v>2.238</v>
      </c>
      <c r="L138" s="1" t="str">
        <f t="shared" si="32"/>
        <v/>
      </c>
      <c r="N138" s="1" t="s">
        <v>136</v>
      </c>
      <c r="O138" s="1">
        <v>22.431999999999999</v>
      </c>
      <c r="P138" s="1" t="str">
        <f t="shared" si="33"/>
        <v/>
      </c>
      <c r="R138" s="1" t="s">
        <v>179</v>
      </c>
      <c r="S138" s="1">
        <v>4811.4059999999999</v>
      </c>
      <c r="T138" s="1" t="str">
        <f t="shared" si="34"/>
        <v/>
      </c>
    </row>
    <row r="139" spans="1:20" x14ac:dyDescent="0.2">
      <c r="A139" s="1" t="s">
        <v>178</v>
      </c>
      <c r="B139" s="37" t="str">
        <f t="shared" ca="1" si="28"/>
        <v/>
      </c>
      <c r="C139" s="37" t="str">
        <f>IF(ISNA(MATCH(A139,List!B:B,0)),"","!")</f>
        <v>!</v>
      </c>
      <c r="D139" s="1">
        <v>2.2349999999999999</v>
      </c>
      <c r="E139" s="1">
        <v>307.01600000000002</v>
      </c>
      <c r="F139" s="1">
        <v>137340.65599999999</v>
      </c>
      <c r="G139" s="1" t="str">
        <f t="shared" ca="1" si="29"/>
        <v/>
      </c>
      <c r="H139" s="1" t="str">
        <f t="shared" ca="1" si="30"/>
        <v/>
      </c>
      <c r="I139" s="1" t="str">
        <f t="shared" ca="1" si="31"/>
        <v>PPPPC</v>
      </c>
      <c r="J139" s="1" t="s">
        <v>178</v>
      </c>
      <c r="K139" s="1">
        <v>2.2349999999999999</v>
      </c>
      <c r="L139" s="1" t="str">
        <f t="shared" si="32"/>
        <v/>
      </c>
      <c r="N139" s="1" t="s">
        <v>140</v>
      </c>
      <c r="O139" s="1">
        <v>21.623999999999999</v>
      </c>
      <c r="P139" s="1" t="str">
        <f t="shared" si="33"/>
        <v/>
      </c>
      <c r="R139" s="1" t="s">
        <v>34</v>
      </c>
      <c r="S139" s="1">
        <v>4757.8739999999998</v>
      </c>
      <c r="T139" s="1" t="str">
        <f t="shared" si="34"/>
        <v/>
      </c>
    </row>
    <row r="140" spans="1:20" x14ac:dyDescent="0.2">
      <c r="A140" s="1" t="s">
        <v>44</v>
      </c>
      <c r="B140" s="37" t="str">
        <f t="shared" ca="1" si="28"/>
        <v/>
      </c>
      <c r="C140" s="37" t="str">
        <f>IF(ISNA(MATCH(A140,List!B:B,0)),"","!")</f>
        <v>!</v>
      </c>
      <c r="D140" s="1">
        <v>19.946999999999999</v>
      </c>
      <c r="E140" s="1">
        <v>395.495</v>
      </c>
      <c r="F140" s="1">
        <v>19826.995999999999</v>
      </c>
      <c r="G140" s="1" t="str">
        <f t="shared" ca="1" si="29"/>
        <v/>
      </c>
      <c r="H140" s="1" t="str">
        <f t="shared" ca="1" si="30"/>
        <v/>
      </c>
      <c r="I140" s="1" t="str">
        <f t="shared" ca="1" si="31"/>
        <v>PPPPC</v>
      </c>
      <c r="J140" s="1" t="s">
        <v>177</v>
      </c>
      <c r="K140" s="1">
        <v>2.1040000000000001</v>
      </c>
      <c r="L140" s="1" t="str">
        <f t="shared" si="32"/>
        <v/>
      </c>
      <c r="N140" s="1" t="s">
        <v>100</v>
      </c>
      <c r="O140" s="1">
        <v>19.605</v>
      </c>
      <c r="P140" s="1" t="str">
        <f t="shared" si="33"/>
        <v/>
      </c>
      <c r="R140" s="1" t="s">
        <v>170</v>
      </c>
      <c r="S140" s="1">
        <v>4311.8090000000002</v>
      </c>
      <c r="T140" s="1" t="str">
        <f t="shared" si="34"/>
        <v/>
      </c>
    </row>
    <row r="141" spans="1:20" x14ac:dyDescent="0.2">
      <c r="A141" s="1" t="s">
        <v>42</v>
      </c>
      <c r="B141" s="37" t="str">
        <f t="shared" ca="1" si="28"/>
        <v>+++</v>
      </c>
      <c r="C141" s="37" t="str">
        <f>IF(ISNA(MATCH(A141,List!B:B,0)),"","!")</f>
        <v>!</v>
      </c>
      <c r="D141" s="1">
        <v>143.429</v>
      </c>
      <c r="E141" s="1">
        <v>3827.8789999999999</v>
      </c>
      <c r="F141" s="1">
        <v>26688.241999999998</v>
      </c>
      <c r="G141" s="1" t="str">
        <f t="shared" ca="1" si="29"/>
        <v>LP</v>
      </c>
      <c r="H141" s="1" t="str">
        <f t="shared" ca="1" si="30"/>
        <v>PPPGDP</v>
      </c>
      <c r="I141" s="1" t="str">
        <f t="shared" ca="1" si="31"/>
        <v>PPPPC</v>
      </c>
      <c r="J141" s="1" t="s">
        <v>176</v>
      </c>
      <c r="K141" s="1">
        <v>2.069</v>
      </c>
      <c r="L141" s="1" t="str">
        <f t="shared" si="32"/>
        <v/>
      </c>
      <c r="N141" s="1" t="s">
        <v>169</v>
      </c>
      <c r="O141" s="1">
        <v>19.399000000000001</v>
      </c>
      <c r="P141" s="1" t="str">
        <f t="shared" si="33"/>
        <v/>
      </c>
      <c r="R141" s="1" t="s">
        <v>151</v>
      </c>
      <c r="S141" s="1">
        <v>4271.9399999999996</v>
      </c>
      <c r="T141" s="1" t="str">
        <f t="shared" si="34"/>
        <v/>
      </c>
    </row>
    <row r="142" spans="1:20" x14ac:dyDescent="0.2">
      <c r="A142" s="1" t="s">
        <v>123</v>
      </c>
      <c r="B142" s="37" t="str">
        <f t="shared" ca="1" si="28"/>
        <v/>
      </c>
      <c r="C142" s="37" t="str">
        <f>IF(ISNA(MATCH(A142,List!B:B,0)),"","!")</f>
        <v/>
      </c>
      <c r="D142" s="1">
        <v>11</v>
      </c>
      <c r="E142" s="1">
        <v>18.931000000000001</v>
      </c>
      <c r="F142" s="1">
        <v>1720.979</v>
      </c>
      <c r="G142" s="1" t="str">
        <f t="shared" ca="1" si="29"/>
        <v/>
      </c>
      <c r="H142" s="1" t="str">
        <f t="shared" ca="1" si="30"/>
        <v/>
      </c>
      <c r="I142" s="1" t="str">
        <f t="shared" ca="1" si="31"/>
        <v/>
      </c>
      <c r="J142" s="1" t="s">
        <v>160</v>
      </c>
      <c r="K142" s="1">
        <v>2.0609999999999999</v>
      </c>
      <c r="L142" s="1" t="str">
        <f t="shared" si="32"/>
        <v/>
      </c>
      <c r="N142" s="1" t="s">
        <v>123</v>
      </c>
      <c r="O142" s="1">
        <v>18.931000000000001</v>
      </c>
      <c r="P142" s="1" t="str">
        <f t="shared" si="33"/>
        <v/>
      </c>
      <c r="R142" s="1" t="s">
        <v>175</v>
      </c>
      <c r="S142" s="1">
        <v>4191.2299999999996</v>
      </c>
      <c r="T142" s="1" t="str">
        <f t="shared" si="34"/>
        <v/>
      </c>
    </row>
    <row r="143" spans="1:20" x14ac:dyDescent="0.2">
      <c r="A143" s="1" t="s">
        <v>109</v>
      </c>
      <c r="B143" s="37" t="str">
        <f t="shared" ca="1" si="28"/>
        <v/>
      </c>
      <c r="C143" s="37" t="str">
        <f>IF(ISNA(MATCH(A143,List!B:B,0)),"","!")</f>
        <v/>
      </c>
      <c r="D143" s="1">
        <v>0.192</v>
      </c>
      <c r="E143" s="1">
        <v>0.97499999999999998</v>
      </c>
      <c r="F143" s="1">
        <v>5084.277</v>
      </c>
      <c r="G143" s="1" t="str">
        <f t="shared" ca="1" si="29"/>
        <v/>
      </c>
      <c r="H143" s="1" t="str">
        <f t="shared" ca="1" si="30"/>
        <v/>
      </c>
      <c r="I143" s="1" t="str">
        <f t="shared" ca="1" si="31"/>
        <v/>
      </c>
      <c r="J143" s="1" t="s">
        <v>174</v>
      </c>
      <c r="K143" s="1">
        <v>2.0009999999999999</v>
      </c>
      <c r="L143" s="1" t="str">
        <f t="shared" si="32"/>
        <v/>
      </c>
      <c r="N143" s="1" t="s">
        <v>126</v>
      </c>
      <c r="O143" s="1">
        <v>18.405000000000001</v>
      </c>
      <c r="P143" s="1" t="str">
        <f t="shared" si="33"/>
        <v/>
      </c>
      <c r="R143" s="1" t="s">
        <v>88</v>
      </c>
      <c r="S143" s="1">
        <v>3815.71</v>
      </c>
      <c r="T143" s="1" t="str">
        <f t="shared" si="34"/>
        <v/>
      </c>
    </row>
    <row r="144" spans="1:20" x14ac:dyDescent="0.2">
      <c r="A144" s="1" t="s">
        <v>93</v>
      </c>
      <c r="B144" s="37" t="str">
        <f t="shared" ca="1" si="28"/>
        <v/>
      </c>
      <c r="C144" s="37" t="str">
        <f>IF(ISNA(MATCH(A144,List!B:B,0)),"","!")</f>
        <v/>
      </c>
      <c r="D144" s="1">
        <v>3.1E-2</v>
      </c>
      <c r="E144" s="1">
        <v>1.946</v>
      </c>
      <c r="F144" s="1">
        <v>61919.188000000002</v>
      </c>
      <c r="G144" s="1" t="str">
        <f t="shared" ca="1" si="29"/>
        <v/>
      </c>
      <c r="H144" s="1" t="str">
        <f t="shared" ca="1" si="30"/>
        <v/>
      </c>
      <c r="I144" s="1" t="str">
        <f t="shared" ca="1" si="31"/>
        <v>PPPPC</v>
      </c>
      <c r="J144" s="1" t="s">
        <v>118</v>
      </c>
      <c r="K144" s="1">
        <v>1.927</v>
      </c>
      <c r="L144" s="1" t="str">
        <f t="shared" si="32"/>
        <v/>
      </c>
      <c r="N144" s="1" t="s">
        <v>96</v>
      </c>
      <c r="O144" s="1">
        <v>18.161999999999999</v>
      </c>
      <c r="P144" s="1" t="str">
        <f t="shared" si="33"/>
        <v/>
      </c>
      <c r="R144" s="1" t="s">
        <v>91</v>
      </c>
      <c r="S144" s="1">
        <v>3792.5839999999998</v>
      </c>
      <c r="T144" s="1" t="str">
        <f t="shared" si="34"/>
        <v/>
      </c>
    </row>
    <row r="145" spans="1:20" x14ac:dyDescent="0.2">
      <c r="A145" s="1" t="s">
        <v>101</v>
      </c>
      <c r="B145" s="37" t="str">
        <f t="shared" ca="1" si="28"/>
        <v/>
      </c>
      <c r="C145" s="37" t="str">
        <f>IF(ISNA(MATCH(A145,List!B:B,0)),"","!")</f>
        <v/>
      </c>
      <c r="D145" s="1">
        <v>0.19800000000000001</v>
      </c>
      <c r="E145" s="1">
        <v>0.627</v>
      </c>
      <c r="F145" s="1">
        <v>3168.692</v>
      </c>
      <c r="G145" s="1" t="str">
        <f t="shared" ca="1" si="29"/>
        <v/>
      </c>
      <c r="H145" s="1" t="str">
        <f t="shared" ca="1" si="30"/>
        <v/>
      </c>
      <c r="I145" s="1" t="str">
        <f t="shared" ca="1" si="31"/>
        <v/>
      </c>
      <c r="J145" s="1" t="s">
        <v>149</v>
      </c>
      <c r="K145" s="1">
        <v>1.927</v>
      </c>
      <c r="L145" s="1" t="str">
        <f t="shared" si="32"/>
        <v/>
      </c>
      <c r="N145" s="1" t="s">
        <v>173</v>
      </c>
      <c r="O145" s="1">
        <v>17.835999999999999</v>
      </c>
      <c r="P145" s="1" t="str">
        <f t="shared" si="33"/>
        <v/>
      </c>
      <c r="R145" s="1" t="s">
        <v>32</v>
      </c>
      <c r="S145" s="1">
        <v>3395.9119999999998</v>
      </c>
      <c r="T145" s="1" t="str">
        <f t="shared" si="34"/>
        <v/>
      </c>
    </row>
    <row r="146" spans="1:20" x14ac:dyDescent="0.2">
      <c r="A146" s="1" t="s">
        <v>28</v>
      </c>
      <c r="B146" s="37" t="str">
        <f t="shared" ca="1" si="28"/>
        <v>+++</v>
      </c>
      <c r="C146" s="37" t="str">
        <f>IF(ISNA(MATCH(A146,List!B:B,0)),"","!")</f>
        <v>!</v>
      </c>
      <c r="D146" s="1">
        <v>30.77</v>
      </c>
      <c r="E146" s="1">
        <v>1614.3879999999999</v>
      </c>
      <c r="F146" s="1">
        <v>52465.665999999997</v>
      </c>
      <c r="G146" s="1" t="str">
        <f t="shared" ca="1" si="29"/>
        <v>LP</v>
      </c>
      <c r="H146" s="1" t="str">
        <f t="shared" ca="1" si="30"/>
        <v>PPPGDP</v>
      </c>
      <c r="I146" s="1" t="str">
        <f t="shared" ca="1" si="31"/>
        <v>PPPPC</v>
      </c>
      <c r="J146" s="1" t="s">
        <v>172</v>
      </c>
      <c r="K146" s="1">
        <v>1.829</v>
      </c>
      <c r="L146" s="1" t="str">
        <f t="shared" si="32"/>
        <v/>
      </c>
      <c r="N146" s="1" t="s">
        <v>83</v>
      </c>
      <c r="O146" s="1">
        <v>16.687999999999999</v>
      </c>
      <c r="P146" s="1" t="str">
        <f t="shared" si="33"/>
        <v/>
      </c>
      <c r="R146" s="1" t="s">
        <v>171</v>
      </c>
      <c r="S146" s="1">
        <v>3323.991</v>
      </c>
      <c r="T146" s="1" t="str">
        <f t="shared" si="34"/>
        <v/>
      </c>
    </row>
    <row r="147" spans="1:20" x14ac:dyDescent="0.2">
      <c r="A147" s="1" t="s">
        <v>146</v>
      </c>
      <c r="B147" s="37" t="str">
        <f t="shared" ca="1" si="28"/>
        <v/>
      </c>
      <c r="C147" s="37" t="str">
        <f>IF(ISNA(MATCH(A147,List!B:B,0)),"","!")</f>
        <v/>
      </c>
      <c r="D147" s="1">
        <v>14.54</v>
      </c>
      <c r="E147" s="1">
        <v>34.155000000000001</v>
      </c>
      <c r="F147" s="1">
        <v>2349.1320000000001</v>
      </c>
      <c r="G147" s="1" t="str">
        <f t="shared" ca="1" si="29"/>
        <v/>
      </c>
      <c r="H147" s="1" t="str">
        <f t="shared" ca="1" si="30"/>
        <v/>
      </c>
      <c r="I147" s="1" t="str">
        <f t="shared" ca="1" si="31"/>
        <v/>
      </c>
      <c r="J147" s="1" t="s">
        <v>115</v>
      </c>
      <c r="K147" s="1">
        <v>1.738</v>
      </c>
      <c r="L147" s="1" t="str">
        <f t="shared" si="32"/>
        <v/>
      </c>
      <c r="N147" s="1" t="s">
        <v>170</v>
      </c>
      <c r="O147" s="1">
        <v>15.615</v>
      </c>
      <c r="P147" s="1" t="str">
        <f t="shared" si="33"/>
        <v/>
      </c>
      <c r="R147" s="1" t="s">
        <v>169</v>
      </c>
      <c r="S147" s="1">
        <v>3290.7</v>
      </c>
      <c r="T147" s="1" t="str">
        <f t="shared" si="34"/>
        <v/>
      </c>
    </row>
    <row r="148" spans="1:20" x14ac:dyDescent="0.2">
      <c r="A148" s="1" t="s">
        <v>168</v>
      </c>
      <c r="B148" s="37" t="str">
        <f t="shared" ca="1" si="28"/>
        <v/>
      </c>
      <c r="C148" s="37" t="str">
        <f>IF(ISNA(MATCH(A148,List!B:B,0)),"","!")</f>
        <v>!</v>
      </c>
      <c r="D148" s="1">
        <v>7.1319999999999997</v>
      </c>
      <c r="E148" s="1">
        <v>95.948999999999998</v>
      </c>
      <c r="F148" s="1">
        <v>13453.666999999999</v>
      </c>
      <c r="G148" s="1" t="str">
        <f t="shared" ca="1" si="29"/>
        <v/>
      </c>
      <c r="H148" s="1" t="str">
        <f t="shared" ca="1" si="30"/>
        <v/>
      </c>
      <c r="I148" s="1" t="str">
        <f t="shared" ca="1" si="31"/>
        <v/>
      </c>
      <c r="J148" s="1" t="s">
        <v>124</v>
      </c>
      <c r="K148" s="1">
        <v>1.351</v>
      </c>
      <c r="L148" s="1" t="str">
        <f t="shared" si="32"/>
        <v/>
      </c>
      <c r="N148" s="1" t="s">
        <v>106</v>
      </c>
      <c r="O148" s="1">
        <v>15.103999999999999</v>
      </c>
      <c r="P148" s="1" t="str">
        <f t="shared" si="33"/>
        <v/>
      </c>
      <c r="R148" s="1" t="s">
        <v>84</v>
      </c>
      <c r="S148" s="1">
        <v>3289.96</v>
      </c>
      <c r="T148" s="1" t="str">
        <f t="shared" si="34"/>
        <v/>
      </c>
    </row>
    <row r="149" spans="1:20" x14ac:dyDescent="0.2">
      <c r="A149" s="1" t="s">
        <v>107</v>
      </c>
      <c r="B149" s="37" t="str">
        <f t="shared" ca="1" si="28"/>
        <v/>
      </c>
      <c r="C149" s="37" t="str">
        <f>IF(ISNA(MATCH(A149,List!B:B,0)),"","!")</f>
        <v/>
      </c>
      <c r="D149" s="1">
        <v>9.0999999999999998E-2</v>
      </c>
      <c r="E149" s="1">
        <v>2.2959999999999998</v>
      </c>
      <c r="F149" s="1">
        <v>25134.542000000001</v>
      </c>
      <c r="G149" s="1" t="str">
        <f t="shared" ca="1" si="29"/>
        <v/>
      </c>
      <c r="H149" s="1" t="str">
        <f t="shared" ca="1" si="30"/>
        <v/>
      </c>
      <c r="I149" s="1" t="str">
        <f t="shared" ca="1" si="31"/>
        <v>PPPPC</v>
      </c>
      <c r="J149" s="1" t="s">
        <v>167</v>
      </c>
      <c r="K149" s="1">
        <v>1.3160000000000001</v>
      </c>
      <c r="L149" s="1" t="str">
        <f t="shared" si="32"/>
        <v/>
      </c>
      <c r="N149" s="1" t="s">
        <v>127</v>
      </c>
      <c r="O149" s="1">
        <v>14.452</v>
      </c>
      <c r="P149" s="1" t="str">
        <f t="shared" si="33"/>
        <v/>
      </c>
      <c r="R149" s="1" t="s">
        <v>166</v>
      </c>
      <c r="S149" s="1">
        <v>3282.0189999999998</v>
      </c>
      <c r="T149" s="1" t="str">
        <f t="shared" si="34"/>
        <v/>
      </c>
    </row>
    <row r="150" spans="1:20" x14ac:dyDescent="0.2">
      <c r="A150" s="1" t="s">
        <v>137</v>
      </c>
      <c r="B150" s="37" t="str">
        <f t="shared" ca="1" si="28"/>
        <v/>
      </c>
      <c r="C150" s="37" t="str">
        <f>IF(ISNA(MATCH(A150,List!B:B,0)),"","!")</f>
        <v/>
      </c>
      <c r="D150" s="1">
        <v>6.2320000000000002</v>
      </c>
      <c r="E150" s="1">
        <v>12.619</v>
      </c>
      <c r="F150" s="1">
        <v>2024.761</v>
      </c>
      <c r="G150" s="1" t="str">
        <f t="shared" ca="1" si="29"/>
        <v/>
      </c>
      <c r="H150" s="1" t="str">
        <f t="shared" ca="1" si="30"/>
        <v/>
      </c>
      <c r="I150" s="1" t="str">
        <f t="shared" ca="1" si="31"/>
        <v/>
      </c>
      <c r="J150" s="1" t="s">
        <v>165</v>
      </c>
      <c r="K150" s="1">
        <v>1.268</v>
      </c>
      <c r="L150" s="1" t="str">
        <f t="shared" si="32"/>
        <v/>
      </c>
      <c r="N150" s="1" t="s">
        <v>139</v>
      </c>
      <c r="O150" s="1">
        <v>14.422000000000001</v>
      </c>
      <c r="P150" s="1" t="str">
        <f t="shared" si="33"/>
        <v/>
      </c>
      <c r="R150" s="1" t="s">
        <v>101</v>
      </c>
      <c r="S150" s="1">
        <v>3168.692</v>
      </c>
      <c r="T150" s="1" t="str">
        <f t="shared" si="34"/>
        <v/>
      </c>
    </row>
    <row r="151" spans="1:20" x14ac:dyDescent="0.2">
      <c r="A151" s="1" t="s">
        <v>164</v>
      </c>
      <c r="B151" s="37" t="str">
        <f t="shared" ca="1" si="28"/>
        <v/>
      </c>
      <c r="C151" s="37" t="str">
        <f>IF(ISNA(MATCH(A151,List!B:B,0)),"","!")</f>
        <v>!</v>
      </c>
      <c r="D151" s="1">
        <v>5.47</v>
      </c>
      <c r="E151" s="1">
        <v>458.35399999999998</v>
      </c>
      <c r="F151" s="1">
        <v>83798.429000000004</v>
      </c>
      <c r="G151" s="1" t="str">
        <f t="shared" ca="1" si="29"/>
        <v/>
      </c>
      <c r="H151" s="1" t="str">
        <f t="shared" ca="1" si="30"/>
        <v>PPPGDP</v>
      </c>
      <c r="I151" s="1" t="str">
        <f t="shared" ca="1" si="31"/>
        <v>PPPPC</v>
      </c>
      <c r="J151" s="1" t="s">
        <v>163</v>
      </c>
      <c r="K151" s="1">
        <v>1.2589999999999999</v>
      </c>
      <c r="L151" s="1" t="str">
        <f t="shared" si="32"/>
        <v/>
      </c>
      <c r="N151" s="1" t="s">
        <v>137</v>
      </c>
      <c r="O151" s="1">
        <v>12.619</v>
      </c>
      <c r="P151" s="1" t="str">
        <f t="shared" si="33"/>
        <v/>
      </c>
      <c r="R151" s="1" t="s">
        <v>87</v>
      </c>
      <c r="S151" s="1">
        <v>3166.0509999999999</v>
      </c>
      <c r="T151" s="1" t="str">
        <f t="shared" si="34"/>
        <v/>
      </c>
    </row>
    <row r="152" spans="1:20" x14ac:dyDescent="0.2">
      <c r="A152" s="1" t="s">
        <v>162</v>
      </c>
      <c r="B152" s="37" t="str">
        <f t="shared" ca="1" si="28"/>
        <v/>
      </c>
      <c r="C152" s="37" t="str">
        <f>IF(ISNA(MATCH(A152,List!B:B,0)),"","!")</f>
        <v>!</v>
      </c>
      <c r="D152" s="1">
        <v>5.4160000000000004</v>
      </c>
      <c r="E152" s="1">
        <v>154.06899999999999</v>
      </c>
      <c r="F152" s="1">
        <v>28446.755000000001</v>
      </c>
      <c r="G152" s="1" t="str">
        <f t="shared" ca="1" si="29"/>
        <v/>
      </c>
      <c r="H152" s="1" t="str">
        <f t="shared" ca="1" si="30"/>
        <v/>
      </c>
      <c r="I152" s="1" t="str">
        <f t="shared" ca="1" si="31"/>
        <v>PPPPC</v>
      </c>
      <c r="J152" s="1" t="s">
        <v>129</v>
      </c>
      <c r="K152" s="1">
        <v>1.1459999999999999</v>
      </c>
      <c r="L152" s="1" t="str">
        <f t="shared" si="32"/>
        <v/>
      </c>
      <c r="N152" s="1" t="s">
        <v>145</v>
      </c>
      <c r="O152" s="1">
        <v>10.576000000000001</v>
      </c>
      <c r="P152" s="1" t="str">
        <f t="shared" si="33"/>
        <v/>
      </c>
      <c r="R152" s="1" t="s">
        <v>161</v>
      </c>
      <c r="S152" s="1">
        <v>3141.0650000000001</v>
      </c>
      <c r="T152" s="1" t="str">
        <f t="shared" si="34"/>
        <v/>
      </c>
    </row>
    <row r="153" spans="1:20" x14ac:dyDescent="0.2">
      <c r="A153" s="1" t="s">
        <v>160</v>
      </c>
      <c r="B153" s="37" t="str">
        <f t="shared" ca="1" si="28"/>
        <v/>
      </c>
      <c r="C153" s="37" t="str">
        <f>IF(ISNA(MATCH(A153,List!B:B,0)),"","!")</f>
        <v>!</v>
      </c>
      <c r="D153" s="1">
        <v>2.0609999999999999</v>
      </c>
      <c r="E153" s="1">
        <v>61.671999999999997</v>
      </c>
      <c r="F153" s="1">
        <v>29922.312000000002</v>
      </c>
      <c r="G153" s="1" t="str">
        <f t="shared" ca="1" si="29"/>
        <v/>
      </c>
      <c r="H153" s="1" t="str">
        <f t="shared" ca="1" si="30"/>
        <v/>
      </c>
      <c r="I153" s="1" t="str">
        <f t="shared" ca="1" si="31"/>
        <v>PPPPC</v>
      </c>
      <c r="J153" s="1" t="s">
        <v>145</v>
      </c>
      <c r="K153" s="1">
        <v>1.1060000000000001</v>
      </c>
      <c r="L153" s="1" t="str">
        <f t="shared" si="32"/>
        <v/>
      </c>
      <c r="N153" s="1" t="s">
        <v>110</v>
      </c>
      <c r="O153" s="1">
        <v>10.214</v>
      </c>
      <c r="P153" s="1" t="str">
        <f t="shared" si="33"/>
        <v/>
      </c>
      <c r="R153" s="1" t="s">
        <v>3</v>
      </c>
      <c r="S153" s="1">
        <v>3097.701</v>
      </c>
      <c r="T153" s="1" t="str">
        <f t="shared" si="34"/>
        <v/>
      </c>
    </row>
    <row r="154" spans="1:20" x14ac:dyDescent="0.2">
      <c r="A154" s="1" t="s">
        <v>111</v>
      </c>
      <c r="B154" s="37" t="str">
        <f t="shared" ca="1" si="28"/>
        <v/>
      </c>
      <c r="C154" s="37" t="str">
        <f>IF(ISNA(MATCH(A154,List!B:B,0)),"","!")</f>
        <v/>
      </c>
      <c r="D154" s="1">
        <v>0.57499999999999996</v>
      </c>
      <c r="E154" s="1">
        <v>1.1000000000000001</v>
      </c>
      <c r="F154" s="1">
        <v>1914.078</v>
      </c>
      <c r="G154" s="1" t="str">
        <f t="shared" ca="1" si="29"/>
        <v/>
      </c>
      <c r="H154" s="1" t="str">
        <f t="shared" ca="1" si="30"/>
        <v/>
      </c>
      <c r="I154" s="1" t="str">
        <f t="shared" ca="1" si="31"/>
        <v/>
      </c>
      <c r="J154" s="1" t="s">
        <v>131</v>
      </c>
      <c r="K154" s="1">
        <v>0.93899999999999995</v>
      </c>
      <c r="L154" s="1" t="str">
        <f t="shared" si="32"/>
        <v/>
      </c>
      <c r="N154" s="1" t="s">
        <v>150</v>
      </c>
      <c r="O154" s="1">
        <v>9.5589999999999993</v>
      </c>
      <c r="P154" s="1" t="str">
        <f t="shared" si="33"/>
        <v/>
      </c>
      <c r="R154" s="1" t="s">
        <v>131</v>
      </c>
      <c r="S154" s="1">
        <v>3065.7820000000002</v>
      </c>
      <c r="T154" s="1" t="str">
        <f t="shared" si="34"/>
        <v/>
      </c>
    </row>
    <row r="155" spans="1:20" x14ac:dyDescent="0.2">
      <c r="A155" s="1" t="s">
        <v>4</v>
      </c>
      <c r="B155" s="37" t="str">
        <f t="shared" ca="1" si="28"/>
        <v>++</v>
      </c>
      <c r="C155" s="37" t="str">
        <f>IF(ISNA(MATCH(A155,List!B:B,0)),"","!")</f>
        <v>!</v>
      </c>
      <c r="D155" s="1">
        <v>54.058999999999997</v>
      </c>
      <c r="E155" s="1">
        <v>709.21299999999997</v>
      </c>
      <c r="F155" s="1">
        <v>13119.242</v>
      </c>
      <c r="G155" s="1" t="str">
        <f t="shared" ca="1" si="29"/>
        <v>LP</v>
      </c>
      <c r="H155" s="1" t="str">
        <f t="shared" ca="1" si="30"/>
        <v>PPPGDP</v>
      </c>
      <c r="I155" s="1" t="str">
        <f t="shared" ca="1" si="31"/>
        <v/>
      </c>
      <c r="J155" s="1" t="s">
        <v>155</v>
      </c>
      <c r="K155" s="1">
        <v>0.88600000000000001</v>
      </c>
      <c r="L155" s="1" t="str">
        <f t="shared" si="32"/>
        <v/>
      </c>
      <c r="N155" s="1" t="s">
        <v>144</v>
      </c>
      <c r="O155" s="1">
        <v>8.9990000000000006</v>
      </c>
      <c r="P155" s="1" t="str">
        <f t="shared" si="33"/>
        <v/>
      </c>
      <c r="R155" s="1" t="s">
        <v>159</v>
      </c>
      <c r="S155" s="1">
        <v>3017.32</v>
      </c>
      <c r="T155" s="1" t="str">
        <f t="shared" si="34"/>
        <v/>
      </c>
    </row>
    <row r="156" spans="1:20" x14ac:dyDescent="0.2">
      <c r="A156" s="1" t="s">
        <v>141</v>
      </c>
      <c r="B156" s="37" t="str">
        <f t="shared" ca="1" si="28"/>
        <v/>
      </c>
      <c r="C156" s="37" t="str">
        <f>IF(ISNA(MATCH(A156,List!B:B,0)),"","!")</f>
        <v/>
      </c>
      <c r="D156" s="1">
        <v>11.384</v>
      </c>
      <c r="E156" s="1">
        <v>23.513999999999999</v>
      </c>
      <c r="F156" s="1">
        <v>2065.4749999999999</v>
      </c>
      <c r="G156" s="1" t="str">
        <f t="shared" ca="1" si="29"/>
        <v/>
      </c>
      <c r="H156" s="1" t="str">
        <f t="shared" ca="1" si="30"/>
        <v/>
      </c>
      <c r="I156" s="1" t="str">
        <f t="shared" ca="1" si="31"/>
        <v/>
      </c>
      <c r="J156" s="1" t="s">
        <v>158</v>
      </c>
      <c r="K156" s="1">
        <v>0.85799999999999998</v>
      </c>
      <c r="L156" s="1" t="str">
        <f t="shared" si="32"/>
        <v/>
      </c>
      <c r="N156" s="1" t="s">
        <v>133</v>
      </c>
      <c r="O156" s="1">
        <v>8.9789999999999992</v>
      </c>
      <c r="P156" s="1" t="str">
        <f t="shared" si="33"/>
        <v/>
      </c>
      <c r="R156" s="1" t="s">
        <v>95</v>
      </c>
      <c r="S156" s="1">
        <v>2931.6219999999998</v>
      </c>
      <c r="T156" s="1" t="str">
        <f t="shared" si="34"/>
        <v/>
      </c>
    </row>
    <row r="157" spans="1:20" x14ac:dyDescent="0.2">
      <c r="A157" s="1" t="s">
        <v>52</v>
      </c>
      <c r="B157" s="37" t="str">
        <f t="shared" ca="1" si="28"/>
        <v>+++</v>
      </c>
      <c r="C157" s="37" t="str">
        <f>IF(ISNA(MATCH(A157,List!B:B,0)),"","!")</f>
        <v>!</v>
      </c>
      <c r="D157" s="1">
        <v>46.454999999999998</v>
      </c>
      <c r="E157" s="1">
        <v>1551.2860000000001</v>
      </c>
      <c r="F157" s="1">
        <v>33393.222999999998</v>
      </c>
      <c r="G157" s="1" t="str">
        <f t="shared" ca="1" si="29"/>
        <v>LP</v>
      </c>
      <c r="H157" s="1" t="str">
        <f t="shared" ca="1" si="30"/>
        <v>PPPGDP</v>
      </c>
      <c r="I157" s="1" t="str">
        <f t="shared" ca="1" si="31"/>
        <v>PPPPC</v>
      </c>
      <c r="J157" s="1" t="s">
        <v>157</v>
      </c>
      <c r="K157" s="1">
        <v>0.77800000000000002</v>
      </c>
      <c r="L157" s="1" t="str">
        <f t="shared" si="32"/>
        <v/>
      </c>
      <c r="N157" s="1" t="s">
        <v>108</v>
      </c>
      <c r="O157" s="1">
        <v>8.2439999999999998</v>
      </c>
      <c r="P157" s="1" t="str">
        <f t="shared" si="33"/>
        <v/>
      </c>
      <c r="R157" s="1" t="s">
        <v>149</v>
      </c>
      <c r="S157" s="1">
        <v>2896.7260000000001</v>
      </c>
      <c r="T157" s="1" t="str">
        <f t="shared" si="34"/>
        <v/>
      </c>
    </row>
    <row r="158" spans="1:20" x14ac:dyDescent="0.2">
      <c r="A158" s="1" t="s">
        <v>156</v>
      </c>
      <c r="B158" s="37" t="str">
        <f t="shared" ca="1" si="28"/>
        <v/>
      </c>
      <c r="C158" s="37" t="str">
        <f>IF(ISNA(MATCH(A158,List!B:B,0)),"","!")</f>
        <v>!</v>
      </c>
      <c r="D158" s="1">
        <v>20.963999999999999</v>
      </c>
      <c r="E158" s="1">
        <v>211.05199999999999</v>
      </c>
      <c r="F158" s="1">
        <v>10067.248</v>
      </c>
      <c r="G158" s="1" t="str">
        <f t="shared" ca="1" si="29"/>
        <v/>
      </c>
      <c r="H158" s="1" t="str">
        <f t="shared" ca="1" si="30"/>
        <v/>
      </c>
      <c r="I158" s="1" t="str">
        <f t="shared" ca="1" si="31"/>
        <v/>
      </c>
      <c r="J158" s="1" t="s">
        <v>116</v>
      </c>
      <c r="K158" s="1">
        <v>0.77600000000000002</v>
      </c>
      <c r="L158" s="1" t="str">
        <f t="shared" si="32"/>
        <v/>
      </c>
      <c r="N158" s="1" t="s">
        <v>92</v>
      </c>
      <c r="O158" s="1">
        <v>8.0660000000000007</v>
      </c>
      <c r="P158" s="1" t="str">
        <f t="shared" si="33"/>
        <v/>
      </c>
      <c r="R158" s="1" t="s">
        <v>134</v>
      </c>
      <c r="S158" s="1">
        <v>2745.2629999999999</v>
      </c>
      <c r="T158" s="1" t="str">
        <f t="shared" si="34"/>
        <v/>
      </c>
    </row>
    <row r="159" spans="1:20" x14ac:dyDescent="0.2">
      <c r="A159" s="1" t="s">
        <v>98</v>
      </c>
      <c r="B159" s="37" t="str">
        <f t="shared" ca="1" si="28"/>
        <v/>
      </c>
      <c r="C159" s="37" t="str">
        <f>IF(ISNA(MATCH(A159,List!B:B,0)),"","!")</f>
        <v/>
      </c>
      <c r="D159" s="1">
        <v>5.5E-2</v>
      </c>
      <c r="E159" s="1">
        <v>1.2829999999999999</v>
      </c>
      <c r="F159" s="1">
        <v>23343.249</v>
      </c>
      <c r="G159" s="1" t="str">
        <f t="shared" ca="1" si="29"/>
        <v/>
      </c>
      <c r="H159" s="1" t="str">
        <f t="shared" ca="1" si="30"/>
        <v/>
      </c>
      <c r="I159" s="1" t="str">
        <f t="shared" ca="1" si="31"/>
        <v>PPPPC</v>
      </c>
      <c r="J159" s="1" t="s">
        <v>152</v>
      </c>
      <c r="K159" s="1">
        <v>0.76600000000000001</v>
      </c>
      <c r="L159" s="1" t="str">
        <f t="shared" si="32"/>
        <v/>
      </c>
      <c r="N159" s="1" t="s">
        <v>155</v>
      </c>
      <c r="O159" s="1">
        <v>7.65</v>
      </c>
      <c r="P159" s="1" t="str">
        <f t="shared" si="33"/>
        <v/>
      </c>
      <c r="R159" s="1" t="s">
        <v>136</v>
      </c>
      <c r="S159" s="1">
        <v>2701.855</v>
      </c>
      <c r="T159" s="1" t="str">
        <f t="shared" si="34"/>
        <v/>
      </c>
    </row>
    <row r="160" spans="1:20" x14ac:dyDescent="0.2">
      <c r="A160" s="1" t="s">
        <v>119</v>
      </c>
      <c r="B160" s="37" t="str">
        <f t="shared" ca="1" si="28"/>
        <v/>
      </c>
      <c r="C160" s="37" t="str">
        <f>IF(ISNA(MATCH(A160,List!B:B,0)),"","!")</f>
        <v/>
      </c>
      <c r="D160" s="1">
        <v>0.17199999999999999</v>
      </c>
      <c r="E160" s="1">
        <v>1.9570000000000001</v>
      </c>
      <c r="F160" s="1">
        <v>11388.512000000001</v>
      </c>
      <c r="G160" s="1" t="str">
        <f t="shared" ca="1" si="29"/>
        <v/>
      </c>
      <c r="H160" s="1" t="str">
        <f t="shared" ca="1" si="30"/>
        <v/>
      </c>
      <c r="I160" s="1" t="str">
        <f t="shared" ca="1" si="31"/>
        <v/>
      </c>
      <c r="J160" s="1" t="s">
        <v>147</v>
      </c>
      <c r="K160" s="1">
        <v>0.76400000000000001</v>
      </c>
      <c r="L160" s="1" t="str">
        <f t="shared" si="32"/>
        <v/>
      </c>
      <c r="N160" s="1" t="s">
        <v>129</v>
      </c>
      <c r="O160" s="1">
        <v>5.68</v>
      </c>
      <c r="P160" s="1" t="str">
        <f t="shared" si="33"/>
        <v/>
      </c>
      <c r="R160" s="1" t="s">
        <v>154</v>
      </c>
      <c r="S160" s="1">
        <v>2630.2809999999999</v>
      </c>
      <c r="T160" s="1" t="str">
        <f t="shared" si="34"/>
        <v/>
      </c>
    </row>
    <row r="161" spans="1:20" x14ac:dyDescent="0.2">
      <c r="A161" s="1" t="s">
        <v>113</v>
      </c>
      <c r="B161" s="37" t="str">
        <f t="shared" ca="1" si="28"/>
        <v/>
      </c>
      <c r="C161" s="37" t="str">
        <f>IF(ISNA(MATCH(A161,List!B:B,0)),"","!")</f>
        <v/>
      </c>
      <c r="D161" s="1">
        <v>0.11</v>
      </c>
      <c r="E161" s="1">
        <v>1.1830000000000001</v>
      </c>
      <c r="F161" s="1">
        <v>10762.867</v>
      </c>
      <c r="G161" s="1" t="str">
        <f t="shared" ca="1" si="29"/>
        <v/>
      </c>
      <c r="H161" s="1" t="str">
        <f t="shared" ca="1" si="30"/>
        <v/>
      </c>
      <c r="I161" s="1" t="str">
        <f t="shared" ca="1" si="31"/>
        <v/>
      </c>
      <c r="J161" s="1" t="s">
        <v>153</v>
      </c>
      <c r="K161" s="1">
        <v>0.63600000000000001</v>
      </c>
      <c r="L161" s="1" t="str">
        <f t="shared" si="32"/>
        <v/>
      </c>
      <c r="N161" s="1" t="s">
        <v>152</v>
      </c>
      <c r="O161" s="1">
        <v>5.63</v>
      </c>
      <c r="P161" s="1" t="str">
        <f t="shared" si="33"/>
        <v/>
      </c>
      <c r="R161" s="1" t="s">
        <v>99</v>
      </c>
      <c r="S161" s="1">
        <v>2606.5859999999998</v>
      </c>
      <c r="T161" s="1" t="str">
        <f t="shared" si="34"/>
        <v/>
      </c>
    </row>
    <row r="162" spans="1:20" x14ac:dyDescent="0.2">
      <c r="A162" s="1" t="s">
        <v>151</v>
      </c>
      <c r="B162" s="37" t="str">
        <f t="shared" ref="B162:B191" ca="1" si="35">IF(G162=$K$1,"+"&amp;IF(H162=$O$1,"+","")&amp;IF(I162=$S$1,"+",""),"")</f>
        <v>+</v>
      </c>
      <c r="C162" s="37" t="str">
        <f>IF(ISNA(MATCH(A162,List!B:B,0)),"","!")</f>
        <v>!</v>
      </c>
      <c r="D162" s="1">
        <v>37.289000000000001</v>
      </c>
      <c r="E162" s="1">
        <v>159.298</v>
      </c>
      <c r="F162" s="1">
        <v>4271.9399999999996</v>
      </c>
      <c r="G162" s="1" t="str">
        <f t="shared" ref="G162:G191" ca="1" si="36">OFFSET($L$1,MATCH($A162,J:J,0)-1,0)</f>
        <v>LP</v>
      </c>
      <c r="H162" s="1" t="str">
        <f t="shared" ref="H162:H191" ca="1" si="37">OFFSET($P$1,MATCH($A162,N:N,0)-1,0)</f>
        <v/>
      </c>
      <c r="I162" s="1" t="str">
        <f t="shared" ref="I162:I191" ca="1" si="38">OFFSET($T$1,MATCH($A162,R:R,0)-1,0)</f>
        <v/>
      </c>
      <c r="J162" s="1" t="s">
        <v>150</v>
      </c>
      <c r="K162" s="1">
        <v>0.622</v>
      </c>
      <c r="L162" s="1" t="str">
        <f t="shared" ref="L162:L191" si="39">IF(K162&gt;L$1,K$1,"")</f>
        <v/>
      </c>
      <c r="N162" s="1" t="s">
        <v>149</v>
      </c>
      <c r="O162" s="1">
        <v>5.5830000000000002</v>
      </c>
      <c r="P162" s="1" t="str">
        <f t="shared" ref="P162:P191" si="40">IF(O162&gt;P$1,O$1,"")</f>
        <v/>
      </c>
      <c r="R162" s="1" t="s">
        <v>148</v>
      </c>
      <c r="S162" s="1">
        <v>2399.7739999999999</v>
      </c>
      <c r="T162" s="1" t="str">
        <f t="shared" ref="T162:T191" si="41">IF(S162&gt;T$1,S$1,"")</f>
        <v/>
      </c>
    </row>
    <row r="163" spans="1:20" x14ac:dyDescent="0.2">
      <c r="A163" s="1" t="s">
        <v>144</v>
      </c>
      <c r="B163" s="37" t="str">
        <f t="shared" ca="1" si="35"/>
        <v/>
      </c>
      <c r="C163" s="37" t="str">
        <f>IF(ISNA(MATCH(A163,List!B:B,0)),"","!")</f>
        <v/>
      </c>
      <c r="D163" s="1">
        <v>0.55900000000000005</v>
      </c>
      <c r="E163" s="1">
        <v>8.9990000000000006</v>
      </c>
      <c r="F163" s="1">
        <v>16105.297</v>
      </c>
      <c r="G163" s="1" t="str">
        <f t="shared" ca="1" si="36"/>
        <v/>
      </c>
      <c r="H163" s="1" t="str">
        <f t="shared" ca="1" si="37"/>
        <v/>
      </c>
      <c r="I163" s="1" t="str">
        <f t="shared" ca="1" si="38"/>
        <v>PPPPC</v>
      </c>
      <c r="J163" s="1" t="s">
        <v>111</v>
      </c>
      <c r="K163" s="1">
        <v>0.57499999999999996</v>
      </c>
      <c r="L163" s="1" t="str">
        <f t="shared" si="39"/>
        <v/>
      </c>
      <c r="N163" s="1" t="s">
        <v>147</v>
      </c>
      <c r="O163" s="1">
        <v>5.5419999999999998</v>
      </c>
      <c r="P163" s="1" t="str">
        <f t="shared" si="40"/>
        <v/>
      </c>
      <c r="R163" s="1" t="s">
        <v>146</v>
      </c>
      <c r="S163" s="1">
        <v>2349.1320000000001</v>
      </c>
      <c r="T163" s="1" t="str">
        <f t="shared" si="41"/>
        <v/>
      </c>
    </row>
    <row r="164" spans="1:20" x14ac:dyDescent="0.2">
      <c r="A164" s="1" t="s">
        <v>145</v>
      </c>
      <c r="B164" s="37" t="str">
        <f t="shared" ca="1" si="35"/>
        <v/>
      </c>
      <c r="C164" s="37" t="str">
        <f>IF(ISNA(MATCH(A164,List!B:B,0)),"","!")</f>
        <v/>
      </c>
      <c r="D164" s="1">
        <v>1.1060000000000001</v>
      </c>
      <c r="E164" s="1">
        <v>10.576000000000001</v>
      </c>
      <c r="F164" s="1">
        <v>9565.2240000000002</v>
      </c>
      <c r="G164" s="1" t="str">
        <f t="shared" ca="1" si="36"/>
        <v/>
      </c>
      <c r="H164" s="1" t="str">
        <f t="shared" ca="1" si="37"/>
        <v/>
      </c>
      <c r="I164" s="1" t="str">
        <f t="shared" ca="1" si="38"/>
        <v/>
      </c>
      <c r="J164" s="1" t="s">
        <v>144</v>
      </c>
      <c r="K164" s="1">
        <v>0.55900000000000005</v>
      </c>
      <c r="L164" s="1" t="str">
        <f t="shared" si="39"/>
        <v/>
      </c>
      <c r="N164" s="1" t="s">
        <v>128</v>
      </c>
      <c r="O164" s="1">
        <v>5.0490000000000004</v>
      </c>
      <c r="P164" s="1" t="str">
        <f t="shared" si="40"/>
        <v/>
      </c>
      <c r="R164" s="1" t="s">
        <v>143</v>
      </c>
      <c r="S164" s="1">
        <v>2110.6149999999998</v>
      </c>
      <c r="T164" s="1" t="str">
        <f t="shared" si="41"/>
        <v/>
      </c>
    </row>
    <row r="165" spans="1:20" x14ac:dyDescent="0.2">
      <c r="A165" s="1" t="s">
        <v>58</v>
      </c>
      <c r="B165" s="37" t="str">
        <f t="shared" ca="1" si="35"/>
        <v/>
      </c>
      <c r="C165" s="37" t="str">
        <f>IF(ISNA(MATCH(A165,List!B:B,0)),"","!")</f>
        <v>!</v>
      </c>
      <c r="D165" s="1">
        <v>9.7469999999999999</v>
      </c>
      <c r="E165" s="1">
        <v>450.87</v>
      </c>
      <c r="F165" s="1">
        <v>46255.624000000003</v>
      </c>
      <c r="G165" s="1" t="str">
        <f t="shared" ca="1" si="36"/>
        <v/>
      </c>
      <c r="H165" s="1" t="str">
        <f t="shared" ca="1" si="37"/>
        <v>PPPGDP</v>
      </c>
      <c r="I165" s="1" t="str">
        <f t="shared" ca="1" si="38"/>
        <v>PPPPC</v>
      </c>
      <c r="J165" s="1" t="s">
        <v>142</v>
      </c>
      <c r="K165" s="1">
        <v>0.55000000000000004</v>
      </c>
      <c r="L165" s="1" t="str">
        <f t="shared" si="39"/>
        <v/>
      </c>
      <c r="N165" s="1" t="s">
        <v>125</v>
      </c>
      <c r="O165" s="1">
        <v>4.5730000000000004</v>
      </c>
      <c r="P165" s="1" t="str">
        <f t="shared" si="40"/>
        <v/>
      </c>
      <c r="R165" s="1" t="s">
        <v>141</v>
      </c>
      <c r="S165" s="1">
        <v>2065.4749999999999</v>
      </c>
      <c r="T165" s="1" t="str">
        <f t="shared" si="41"/>
        <v/>
      </c>
    </row>
    <row r="166" spans="1:20" x14ac:dyDescent="0.2">
      <c r="A166" s="1" t="s">
        <v>62</v>
      </c>
      <c r="B166" s="37" t="str">
        <f t="shared" ca="1" si="35"/>
        <v/>
      </c>
      <c r="C166" s="37" t="str">
        <f>IF(ISNA(MATCH(A166,List!B:B,0)),"","!")</f>
        <v>!</v>
      </c>
      <c r="D166" s="1">
        <v>8.14</v>
      </c>
      <c r="E166" s="1">
        <v>474.12599999999998</v>
      </c>
      <c r="F166" s="1">
        <v>58246.438000000002</v>
      </c>
      <c r="G166" s="1" t="str">
        <f t="shared" ca="1" si="36"/>
        <v/>
      </c>
      <c r="H166" s="1" t="str">
        <f t="shared" ca="1" si="37"/>
        <v>PPPGDP</v>
      </c>
      <c r="I166" s="1" t="str">
        <f t="shared" ca="1" si="38"/>
        <v>PPPPC</v>
      </c>
      <c r="J166" s="1" t="s">
        <v>138</v>
      </c>
      <c r="K166" s="1">
        <v>0.51800000000000002</v>
      </c>
      <c r="L166" s="1" t="str">
        <f t="shared" si="39"/>
        <v/>
      </c>
      <c r="N166" s="1" t="s">
        <v>94</v>
      </c>
      <c r="O166" s="1">
        <v>3.7160000000000002</v>
      </c>
      <c r="P166" s="1" t="str">
        <f t="shared" si="40"/>
        <v/>
      </c>
      <c r="R166" s="1" t="s">
        <v>140</v>
      </c>
      <c r="S166" s="1">
        <v>2041.877</v>
      </c>
      <c r="T166" s="1" t="str">
        <f t="shared" si="41"/>
        <v/>
      </c>
    </row>
    <row r="167" spans="1:20" x14ac:dyDescent="0.2">
      <c r="A167" s="1" t="s">
        <v>20</v>
      </c>
      <c r="B167" s="37" t="str">
        <f t="shared" ca="1" si="35"/>
        <v/>
      </c>
      <c r="C167" s="37" t="str">
        <f>IF(ISNA(MATCH(A167,List!B:B,0)),"","!")</f>
        <v>!</v>
      </c>
      <c r="D167" s="1">
        <v>23.434000000000001</v>
      </c>
      <c r="E167" s="1">
        <v>1081.481</v>
      </c>
      <c r="F167" s="1">
        <v>46150.586000000003</v>
      </c>
      <c r="G167" s="1" t="str">
        <f t="shared" ca="1" si="36"/>
        <v/>
      </c>
      <c r="H167" s="1" t="str">
        <f t="shared" ca="1" si="37"/>
        <v>PPPGDP</v>
      </c>
      <c r="I167" s="1" t="str">
        <f t="shared" ca="1" si="38"/>
        <v>PPPPC</v>
      </c>
      <c r="J167" s="1" t="s">
        <v>139</v>
      </c>
      <c r="K167" s="1">
        <v>0.42499999999999999</v>
      </c>
      <c r="L167" s="1" t="str">
        <f t="shared" si="39"/>
        <v/>
      </c>
      <c r="N167" s="1" t="s">
        <v>138</v>
      </c>
      <c r="O167" s="1">
        <v>3.3279999999999998</v>
      </c>
      <c r="P167" s="1" t="str">
        <f t="shared" si="40"/>
        <v/>
      </c>
      <c r="R167" s="1" t="s">
        <v>137</v>
      </c>
      <c r="S167" s="1">
        <v>2024.761</v>
      </c>
      <c r="T167" s="1" t="str">
        <f t="shared" si="41"/>
        <v/>
      </c>
    </row>
    <row r="168" spans="1:20" x14ac:dyDescent="0.2">
      <c r="A168" s="1" t="s">
        <v>136</v>
      </c>
      <c r="B168" s="37" t="str">
        <f t="shared" ca="1" si="35"/>
        <v/>
      </c>
      <c r="C168" s="37" t="str">
        <f>IF(ISNA(MATCH(A168,List!B:B,0)),"","!")</f>
        <v>!</v>
      </c>
      <c r="D168" s="1">
        <v>8.3019999999999996</v>
      </c>
      <c r="E168" s="1">
        <v>22.431999999999999</v>
      </c>
      <c r="F168" s="1">
        <v>2701.855</v>
      </c>
      <c r="G168" s="1" t="str">
        <f t="shared" ca="1" si="36"/>
        <v/>
      </c>
      <c r="H168" s="1" t="str">
        <f t="shared" ca="1" si="37"/>
        <v/>
      </c>
      <c r="I168" s="1" t="str">
        <f t="shared" ca="1" si="38"/>
        <v/>
      </c>
      <c r="J168" s="1" t="s">
        <v>135</v>
      </c>
      <c r="K168" s="1">
        <v>0.41199999999999998</v>
      </c>
      <c r="L168" s="1" t="str">
        <f t="shared" si="39"/>
        <v/>
      </c>
      <c r="N168" s="1" t="s">
        <v>118</v>
      </c>
      <c r="O168" s="1">
        <v>3.097</v>
      </c>
      <c r="P168" s="1" t="str">
        <f t="shared" si="40"/>
        <v/>
      </c>
      <c r="R168" s="1" t="s">
        <v>85</v>
      </c>
      <c r="S168" s="1">
        <v>1992.287</v>
      </c>
      <c r="T168" s="1" t="str">
        <f t="shared" si="41"/>
        <v/>
      </c>
    </row>
    <row r="169" spans="1:20" x14ac:dyDescent="0.2">
      <c r="A169" s="1" t="s">
        <v>134</v>
      </c>
      <c r="B169" s="37" t="str">
        <f t="shared" ca="1" si="35"/>
        <v>+</v>
      </c>
      <c r="C169" s="37" t="str">
        <f>IF(ISNA(MATCH(A169,List!B:B,0)),"","!")</f>
        <v>!</v>
      </c>
      <c r="D169" s="1">
        <v>46.744</v>
      </c>
      <c r="E169" s="1">
        <v>128.32499999999999</v>
      </c>
      <c r="F169" s="1">
        <v>2745.2629999999999</v>
      </c>
      <c r="G169" s="1" t="str">
        <f t="shared" ca="1" si="36"/>
        <v>LP</v>
      </c>
      <c r="H169" s="1" t="str">
        <f t="shared" ca="1" si="37"/>
        <v/>
      </c>
      <c r="I169" s="1" t="str">
        <f t="shared" ca="1" si="38"/>
        <v/>
      </c>
      <c r="J169" s="1" t="s">
        <v>133</v>
      </c>
      <c r="K169" s="1">
        <v>0.36</v>
      </c>
      <c r="L169" s="1" t="str">
        <f t="shared" si="39"/>
        <v/>
      </c>
      <c r="N169" s="1" t="s">
        <v>132</v>
      </c>
      <c r="O169" s="1">
        <v>2.984</v>
      </c>
      <c r="P169" s="1" t="str">
        <f t="shared" si="40"/>
        <v/>
      </c>
      <c r="R169" s="1" t="s">
        <v>117</v>
      </c>
      <c r="S169" s="1">
        <v>1946.818</v>
      </c>
      <c r="T169" s="1" t="str">
        <f t="shared" si="41"/>
        <v/>
      </c>
    </row>
    <row r="170" spans="1:20" x14ac:dyDescent="0.2">
      <c r="A170" s="1" t="s">
        <v>15</v>
      </c>
      <c r="B170" s="37" t="str">
        <f t="shared" ca="1" si="35"/>
        <v>+++</v>
      </c>
      <c r="C170" s="37" t="str">
        <f>IF(ISNA(MATCH(A170,List!B:B,0)),"","!")</f>
        <v>!</v>
      </c>
      <c r="D170" s="1">
        <v>68.656999999999996</v>
      </c>
      <c r="E170" s="1">
        <v>1068.42</v>
      </c>
      <c r="F170" s="1">
        <v>15561.816999999999</v>
      </c>
      <c r="G170" s="1" t="str">
        <f t="shared" ca="1" si="36"/>
        <v>LP</v>
      </c>
      <c r="H170" s="1" t="str">
        <f t="shared" ca="1" si="37"/>
        <v>PPPGDP</v>
      </c>
      <c r="I170" s="1" t="str">
        <f t="shared" ca="1" si="38"/>
        <v>PPPPC</v>
      </c>
      <c r="J170" s="1" t="s">
        <v>132</v>
      </c>
      <c r="K170" s="1">
        <v>0.35699999999999998</v>
      </c>
      <c r="L170" s="1" t="str">
        <f t="shared" si="39"/>
        <v/>
      </c>
      <c r="N170" s="1" t="s">
        <v>131</v>
      </c>
      <c r="O170" s="1">
        <v>2.88</v>
      </c>
      <c r="P170" s="1" t="str">
        <f t="shared" si="40"/>
        <v/>
      </c>
      <c r="R170" s="1" t="s">
        <v>130</v>
      </c>
      <c r="S170" s="1">
        <v>1946.6220000000001</v>
      </c>
      <c r="T170" s="1" t="str">
        <f t="shared" si="41"/>
        <v/>
      </c>
    </row>
    <row r="171" spans="1:20" x14ac:dyDescent="0.2">
      <c r="A171" s="1" t="s">
        <v>129</v>
      </c>
      <c r="B171" s="37" t="str">
        <f t="shared" ca="1" si="35"/>
        <v/>
      </c>
      <c r="C171" s="37" t="str">
        <f>IF(ISNA(MATCH(A171,List!B:B,0)),"","!")</f>
        <v/>
      </c>
      <c r="D171" s="1">
        <v>1.1459999999999999</v>
      </c>
      <c r="E171" s="1">
        <v>5.68</v>
      </c>
      <c r="F171" s="1">
        <v>4957.8549999999996</v>
      </c>
      <c r="G171" s="1" t="str">
        <f t="shared" ca="1" si="36"/>
        <v/>
      </c>
      <c r="H171" s="1" t="str">
        <f t="shared" ca="1" si="37"/>
        <v/>
      </c>
      <c r="I171" s="1" t="str">
        <f t="shared" ca="1" si="38"/>
        <v/>
      </c>
      <c r="J171" s="1" t="s">
        <v>128</v>
      </c>
      <c r="K171" s="1">
        <v>0.34200000000000003</v>
      </c>
      <c r="L171" s="1" t="str">
        <f t="shared" si="39"/>
        <v/>
      </c>
      <c r="N171" s="1" t="s">
        <v>86</v>
      </c>
      <c r="O171" s="1">
        <v>2.84</v>
      </c>
      <c r="P171" s="1" t="str">
        <f t="shared" si="40"/>
        <v/>
      </c>
      <c r="R171" s="1" t="s">
        <v>111</v>
      </c>
      <c r="S171" s="1">
        <v>1914.078</v>
      </c>
      <c r="T171" s="1" t="str">
        <f t="shared" si="41"/>
        <v/>
      </c>
    </row>
    <row r="172" spans="1:20" x14ac:dyDescent="0.2">
      <c r="A172" s="1" t="s">
        <v>110</v>
      </c>
      <c r="B172" s="37" t="str">
        <f t="shared" ca="1" si="35"/>
        <v/>
      </c>
      <c r="C172" s="37" t="str">
        <f>IF(ISNA(MATCH(A172,List!B:B,0)),"","!")</f>
        <v/>
      </c>
      <c r="D172" s="1">
        <v>7.1150000000000002</v>
      </c>
      <c r="E172" s="1">
        <v>10.214</v>
      </c>
      <c r="F172" s="1">
        <v>1435.527</v>
      </c>
      <c r="G172" s="1" t="str">
        <f t="shared" ca="1" si="36"/>
        <v/>
      </c>
      <c r="H172" s="1" t="str">
        <f t="shared" ca="1" si="37"/>
        <v/>
      </c>
      <c r="I172" s="1" t="str">
        <f t="shared" ca="1" si="38"/>
        <v/>
      </c>
      <c r="J172" s="1" t="s">
        <v>127</v>
      </c>
      <c r="K172" s="1">
        <v>0.32900000000000001</v>
      </c>
      <c r="L172" s="1" t="str">
        <f t="shared" si="39"/>
        <v/>
      </c>
      <c r="N172" s="1" t="s">
        <v>115</v>
      </c>
      <c r="O172" s="1">
        <v>2.5350000000000001</v>
      </c>
      <c r="P172" s="1" t="str">
        <f t="shared" si="40"/>
        <v/>
      </c>
      <c r="R172" s="1" t="s">
        <v>126</v>
      </c>
      <c r="S172" s="1">
        <v>1740.963</v>
      </c>
      <c r="T172" s="1" t="str">
        <f t="shared" si="41"/>
        <v/>
      </c>
    </row>
    <row r="173" spans="1:20" x14ac:dyDescent="0.2">
      <c r="A173" s="1" t="s">
        <v>97</v>
      </c>
      <c r="B173" s="37" t="str">
        <f t="shared" ca="1" si="35"/>
        <v/>
      </c>
      <c r="C173" s="37" t="str">
        <f>IF(ISNA(MATCH(A173,List!B:B,0)),"","!")</f>
        <v/>
      </c>
      <c r="D173" s="1">
        <v>0.104</v>
      </c>
      <c r="E173" s="1">
        <v>0.51200000000000001</v>
      </c>
      <c r="F173" s="1">
        <v>4926.1760000000004</v>
      </c>
      <c r="G173" s="1" t="str">
        <f t="shared" ca="1" si="36"/>
        <v/>
      </c>
      <c r="H173" s="1" t="str">
        <f t="shared" ca="1" si="37"/>
        <v/>
      </c>
      <c r="I173" s="1" t="str">
        <f t="shared" ca="1" si="38"/>
        <v/>
      </c>
      <c r="J173" s="1" t="s">
        <v>125</v>
      </c>
      <c r="K173" s="1">
        <v>0.27900000000000003</v>
      </c>
      <c r="L173" s="1" t="str">
        <f t="shared" si="39"/>
        <v/>
      </c>
      <c r="N173" s="1" t="s">
        <v>107</v>
      </c>
      <c r="O173" s="1">
        <v>2.2959999999999998</v>
      </c>
      <c r="P173" s="1" t="str">
        <f t="shared" si="40"/>
        <v/>
      </c>
      <c r="R173" s="1" t="s">
        <v>89</v>
      </c>
      <c r="S173" s="1">
        <v>1734.0340000000001</v>
      </c>
      <c r="T173" s="1" t="str">
        <f t="shared" si="41"/>
        <v/>
      </c>
    </row>
    <row r="174" spans="1:20" x14ac:dyDescent="0.2">
      <c r="A174" s="1" t="s">
        <v>124</v>
      </c>
      <c r="B174" s="37" t="str">
        <f t="shared" ca="1" si="35"/>
        <v/>
      </c>
      <c r="C174" s="37" t="str">
        <f>IF(ISNA(MATCH(A174,List!B:B,0)),"","!")</f>
        <v/>
      </c>
      <c r="D174" s="1">
        <v>1.351</v>
      </c>
      <c r="E174" s="1">
        <v>44.71</v>
      </c>
      <c r="F174" s="1">
        <v>33097.533000000003</v>
      </c>
      <c r="G174" s="1" t="str">
        <f t="shared" ca="1" si="36"/>
        <v/>
      </c>
      <c r="H174" s="1" t="str">
        <f t="shared" ca="1" si="37"/>
        <v/>
      </c>
      <c r="I174" s="1" t="str">
        <f t="shared" ca="1" si="38"/>
        <v>PPPPC</v>
      </c>
      <c r="J174" s="1" t="s">
        <v>99</v>
      </c>
      <c r="K174" s="1">
        <v>0.26300000000000001</v>
      </c>
      <c r="L174" s="1" t="str">
        <f t="shared" si="39"/>
        <v/>
      </c>
      <c r="N174" s="1" t="s">
        <v>104</v>
      </c>
      <c r="O174" s="1">
        <v>2.0350000000000001</v>
      </c>
      <c r="P174" s="1" t="str">
        <f t="shared" si="40"/>
        <v/>
      </c>
      <c r="R174" s="1" t="s">
        <v>123</v>
      </c>
      <c r="S174" s="1">
        <v>1720.979</v>
      </c>
      <c r="T174" s="1" t="str">
        <f t="shared" si="41"/>
        <v/>
      </c>
    </row>
    <row r="175" spans="1:20" x14ac:dyDescent="0.2">
      <c r="A175" s="1" t="s">
        <v>122</v>
      </c>
      <c r="B175" s="37" t="str">
        <f t="shared" ca="1" si="35"/>
        <v/>
      </c>
      <c r="C175" s="37" t="str">
        <f>IF(ISNA(MATCH(A175,List!B:B,0)),"","!")</f>
        <v>!</v>
      </c>
      <c r="D175" s="1">
        <v>10.997999999999999</v>
      </c>
      <c r="E175" s="1">
        <v>124.873</v>
      </c>
      <c r="F175" s="1">
        <v>11354.456</v>
      </c>
      <c r="G175" s="1" t="str">
        <f t="shared" ca="1" si="36"/>
        <v/>
      </c>
      <c r="H175" s="1" t="str">
        <f t="shared" ca="1" si="37"/>
        <v/>
      </c>
      <c r="I175" s="1" t="str">
        <f t="shared" ca="1" si="38"/>
        <v/>
      </c>
      <c r="J175" s="1" t="s">
        <v>101</v>
      </c>
      <c r="K175" s="1">
        <v>0.19800000000000001</v>
      </c>
      <c r="L175" s="1" t="str">
        <f t="shared" si="39"/>
        <v/>
      </c>
      <c r="N175" s="1" t="s">
        <v>119</v>
      </c>
      <c r="O175" s="1">
        <v>1.9570000000000001</v>
      </c>
      <c r="P175" s="1" t="str">
        <f t="shared" si="40"/>
        <v/>
      </c>
      <c r="R175" s="1" t="s">
        <v>121</v>
      </c>
      <c r="S175" s="1">
        <v>1689.6320000000001</v>
      </c>
      <c r="T175" s="1" t="str">
        <f t="shared" si="41"/>
        <v/>
      </c>
    </row>
    <row r="176" spans="1:20" x14ac:dyDescent="0.2">
      <c r="A176" s="1" t="s">
        <v>35</v>
      </c>
      <c r="B176" s="37" t="str">
        <f t="shared" ca="1" si="35"/>
        <v>+++</v>
      </c>
      <c r="C176" s="37" t="str">
        <f>IF(ISNA(MATCH(A176,List!B:B,0)),"","!")</f>
        <v>!</v>
      </c>
      <c r="D176" s="1">
        <v>77.323999999999998</v>
      </c>
      <c r="E176" s="1">
        <v>1518.395</v>
      </c>
      <c r="F176" s="1">
        <v>19636.781999999999</v>
      </c>
      <c r="G176" s="1" t="str">
        <f t="shared" ca="1" si="36"/>
        <v>LP</v>
      </c>
      <c r="H176" s="1" t="str">
        <f t="shared" ca="1" si="37"/>
        <v>PPPGDP</v>
      </c>
      <c r="I176" s="1" t="str">
        <f t="shared" ca="1" si="38"/>
        <v>PPPPC</v>
      </c>
      <c r="J176" s="1" t="s">
        <v>109</v>
      </c>
      <c r="K176" s="1">
        <v>0.192</v>
      </c>
      <c r="L176" s="1" t="str">
        <f t="shared" si="39"/>
        <v/>
      </c>
      <c r="N176" s="1" t="s">
        <v>93</v>
      </c>
      <c r="O176" s="1">
        <v>1.946</v>
      </c>
      <c r="P176" s="1" t="str">
        <f t="shared" si="40"/>
        <v/>
      </c>
      <c r="R176" s="1" t="s">
        <v>0</v>
      </c>
      <c r="S176" s="1">
        <v>1645.8689999999999</v>
      </c>
      <c r="T176" s="1" t="str">
        <f t="shared" si="41"/>
        <v/>
      </c>
    </row>
    <row r="177" spans="1:20" x14ac:dyDescent="0.2">
      <c r="A177" s="1" t="s">
        <v>120</v>
      </c>
      <c r="B177" s="37" t="str">
        <f t="shared" ca="1" si="35"/>
        <v/>
      </c>
      <c r="C177" s="37" t="str">
        <f>IF(ISNA(MATCH(A177,List!B:B,0)),"","!")</f>
        <v>!</v>
      </c>
      <c r="D177" s="1">
        <v>5.3129999999999997</v>
      </c>
      <c r="E177" s="1">
        <v>82.474999999999994</v>
      </c>
      <c r="F177" s="1">
        <v>15521.91</v>
      </c>
      <c r="G177" s="1" t="str">
        <f t="shared" ca="1" si="36"/>
        <v/>
      </c>
      <c r="H177" s="1" t="str">
        <f t="shared" ca="1" si="37"/>
        <v/>
      </c>
      <c r="I177" s="1" t="str">
        <f t="shared" ca="1" si="38"/>
        <v>PPPPC</v>
      </c>
      <c r="J177" s="1" t="s">
        <v>119</v>
      </c>
      <c r="K177" s="1">
        <v>0.17199999999999999</v>
      </c>
      <c r="L177" s="1" t="str">
        <f t="shared" si="39"/>
        <v/>
      </c>
      <c r="N177" s="1" t="s">
        <v>114</v>
      </c>
      <c r="O177" s="1">
        <v>1.349</v>
      </c>
      <c r="P177" s="1" t="str">
        <f t="shared" si="40"/>
        <v/>
      </c>
      <c r="R177" s="1" t="s">
        <v>118</v>
      </c>
      <c r="S177" s="1">
        <v>1606.972</v>
      </c>
      <c r="T177" s="1" t="str">
        <f t="shared" si="41"/>
        <v/>
      </c>
    </row>
    <row r="178" spans="1:20" x14ac:dyDescent="0.2">
      <c r="A178" s="1" t="s">
        <v>84</v>
      </c>
      <c r="B178" s="37" t="str">
        <f t="shared" ca="1" si="35"/>
        <v/>
      </c>
      <c r="C178" s="37" t="str">
        <f>IF(ISNA(MATCH(A178,List!B:B,0)),"","!")</f>
        <v/>
      </c>
      <c r="D178" s="1">
        <v>1.0999999999999999E-2</v>
      </c>
      <c r="E178" s="1">
        <v>3.5999999999999997E-2</v>
      </c>
      <c r="F178" s="1">
        <v>3289.96</v>
      </c>
      <c r="G178" s="1" t="str">
        <f t="shared" ca="1" si="36"/>
        <v/>
      </c>
      <c r="H178" s="1" t="str">
        <f t="shared" ca="1" si="37"/>
        <v/>
      </c>
      <c r="I178" s="1" t="str">
        <f t="shared" ca="1" si="38"/>
        <v/>
      </c>
      <c r="J178" s="1" t="s">
        <v>89</v>
      </c>
      <c r="K178" s="1">
        <v>0.112</v>
      </c>
      <c r="L178" s="1" t="str">
        <f t="shared" si="39"/>
        <v/>
      </c>
      <c r="N178" s="1" t="s">
        <v>98</v>
      </c>
      <c r="O178" s="1">
        <v>1.2829999999999999</v>
      </c>
      <c r="P178" s="1" t="str">
        <f t="shared" si="40"/>
        <v/>
      </c>
      <c r="R178" s="1" t="s">
        <v>116</v>
      </c>
      <c r="S178" s="1">
        <v>1534.8520000000001</v>
      </c>
      <c r="T178" s="1" t="str">
        <f t="shared" si="41"/>
        <v/>
      </c>
    </row>
    <row r="179" spans="1:20" x14ac:dyDescent="0.2">
      <c r="A179" s="1" t="s">
        <v>117</v>
      </c>
      <c r="B179" s="37" t="str">
        <f t="shared" ca="1" si="35"/>
        <v>+</v>
      </c>
      <c r="C179" s="37" t="str">
        <f>IF(ISNA(MATCH(A179,List!B:B,0)),"","!")</f>
        <v/>
      </c>
      <c r="D179" s="1">
        <v>38.728000000000002</v>
      </c>
      <c r="E179" s="1">
        <v>75.396000000000001</v>
      </c>
      <c r="F179" s="1">
        <v>1946.818</v>
      </c>
      <c r="G179" s="1" t="str">
        <f t="shared" ca="1" si="36"/>
        <v>LP</v>
      </c>
      <c r="H179" s="1" t="str">
        <f t="shared" ca="1" si="37"/>
        <v/>
      </c>
      <c r="I179" s="1" t="str">
        <f t="shared" ca="1" si="38"/>
        <v/>
      </c>
      <c r="J179" s="1" t="s">
        <v>113</v>
      </c>
      <c r="K179" s="1">
        <v>0.11</v>
      </c>
      <c r="L179" s="1" t="str">
        <f t="shared" si="39"/>
        <v/>
      </c>
      <c r="N179" s="1" t="s">
        <v>116</v>
      </c>
      <c r="O179" s="1">
        <v>1.1910000000000001</v>
      </c>
      <c r="P179" s="1" t="str">
        <f t="shared" si="40"/>
        <v/>
      </c>
      <c r="R179" s="1" t="s">
        <v>115</v>
      </c>
      <c r="S179" s="1">
        <v>1458.694</v>
      </c>
      <c r="T179" s="1" t="str">
        <f t="shared" si="41"/>
        <v/>
      </c>
    </row>
    <row r="180" spans="1:20" x14ac:dyDescent="0.2">
      <c r="A180" s="1" t="s">
        <v>41</v>
      </c>
      <c r="B180" s="37" t="str">
        <f t="shared" ca="1" si="35"/>
        <v>+</v>
      </c>
      <c r="C180" s="37" t="str">
        <f>IF(ISNA(MATCH(A180,List!B:B,0)),"","!")</f>
        <v>!</v>
      </c>
      <c r="D180" s="1">
        <v>42.76</v>
      </c>
      <c r="E180" s="1">
        <v>373.40600000000001</v>
      </c>
      <c r="F180" s="1">
        <v>8732.652</v>
      </c>
      <c r="G180" s="1" t="str">
        <f t="shared" ca="1" si="36"/>
        <v>LP</v>
      </c>
      <c r="H180" s="1" t="str">
        <f t="shared" ca="1" si="37"/>
        <v/>
      </c>
      <c r="I180" s="1" t="str">
        <f t="shared" ca="1" si="38"/>
        <v/>
      </c>
      <c r="J180" s="1" t="s">
        <v>114</v>
      </c>
      <c r="K180" s="1">
        <v>0.106</v>
      </c>
      <c r="L180" s="1" t="str">
        <f t="shared" si="39"/>
        <v/>
      </c>
      <c r="N180" s="1" t="s">
        <v>113</v>
      </c>
      <c r="O180" s="1">
        <v>1.1830000000000001</v>
      </c>
      <c r="P180" s="1" t="str">
        <f t="shared" si="40"/>
        <v/>
      </c>
      <c r="R180" s="1" t="s">
        <v>112</v>
      </c>
      <c r="S180" s="1">
        <v>1446.3910000000001</v>
      </c>
      <c r="T180" s="1" t="str">
        <f t="shared" si="41"/>
        <v/>
      </c>
    </row>
    <row r="181" spans="1:20" x14ac:dyDescent="0.2">
      <c r="A181" s="1" t="s">
        <v>26</v>
      </c>
      <c r="B181" s="37" t="str">
        <f t="shared" ca="1" si="35"/>
        <v/>
      </c>
      <c r="C181" s="37" t="str">
        <f>IF(ISNA(MATCH(A181,List!B:B,0)),"","!")</f>
        <v>!</v>
      </c>
      <c r="D181" s="1">
        <v>9.3019999999999996</v>
      </c>
      <c r="E181" s="1">
        <v>612.82500000000005</v>
      </c>
      <c r="F181" s="1">
        <v>65882.964000000007</v>
      </c>
      <c r="G181" s="1" t="str">
        <f t="shared" ca="1" si="36"/>
        <v/>
      </c>
      <c r="H181" s="1" t="str">
        <f t="shared" ca="1" si="37"/>
        <v>PPPGDP</v>
      </c>
      <c r="I181" s="1" t="str">
        <f t="shared" ca="1" si="38"/>
        <v>PPPPC</v>
      </c>
      <c r="J181" s="1" t="s">
        <v>97</v>
      </c>
      <c r="K181" s="1">
        <v>0.104</v>
      </c>
      <c r="L181" s="1" t="str">
        <f t="shared" si="39"/>
        <v/>
      </c>
      <c r="N181" s="1" t="s">
        <v>111</v>
      </c>
      <c r="O181" s="1">
        <v>1.1000000000000001</v>
      </c>
      <c r="P181" s="1" t="str">
        <f t="shared" si="40"/>
        <v/>
      </c>
      <c r="R181" s="1" t="s">
        <v>110</v>
      </c>
      <c r="S181" s="1">
        <v>1435.527</v>
      </c>
      <c r="T181" s="1" t="str">
        <f t="shared" si="41"/>
        <v/>
      </c>
    </row>
    <row r="182" spans="1:20" x14ac:dyDescent="0.2">
      <c r="A182" s="1" t="s">
        <v>68</v>
      </c>
      <c r="B182" s="37" t="str">
        <f t="shared" ca="1" si="35"/>
        <v>+++</v>
      </c>
      <c r="C182" s="37" t="str">
        <f>IF(ISNA(MATCH(A182,List!B:B,0)),"","!")</f>
        <v>!</v>
      </c>
      <c r="D182" s="1">
        <v>64.596999999999994</v>
      </c>
      <c r="E182" s="1">
        <v>2614.5149999999999</v>
      </c>
      <c r="F182" s="1">
        <v>40474.243000000002</v>
      </c>
      <c r="G182" s="1" t="str">
        <f t="shared" ca="1" si="36"/>
        <v>LP</v>
      </c>
      <c r="H182" s="1" t="str">
        <f t="shared" ca="1" si="37"/>
        <v>PPPGDP</v>
      </c>
      <c r="I182" s="1" t="str">
        <f t="shared" ca="1" si="38"/>
        <v>PPPPC</v>
      </c>
      <c r="J182" s="1" t="s">
        <v>95</v>
      </c>
      <c r="K182" s="1">
        <v>0.104</v>
      </c>
      <c r="L182" s="1" t="str">
        <f t="shared" si="39"/>
        <v/>
      </c>
      <c r="N182" s="1" t="s">
        <v>109</v>
      </c>
      <c r="O182" s="1">
        <v>0.97499999999999998</v>
      </c>
      <c r="P182" s="1" t="str">
        <f t="shared" si="40"/>
        <v/>
      </c>
      <c r="R182" s="1" t="s">
        <v>108</v>
      </c>
      <c r="S182" s="1">
        <v>1267.943</v>
      </c>
      <c r="T182" s="1" t="str">
        <f t="shared" si="41"/>
        <v/>
      </c>
    </row>
    <row r="183" spans="1:20" x14ac:dyDescent="0.2">
      <c r="A183" s="1" t="s">
        <v>71</v>
      </c>
      <c r="B183" s="37" t="str">
        <f t="shared" ca="1" si="35"/>
        <v>+++</v>
      </c>
      <c r="C183" s="37" t="str">
        <f>IF(ISNA(MATCH(A183,List!B:B,0)),"","!")</f>
        <v>!</v>
      </c>
      <c r="D183" s="1">
        <v>319.13</v>
      </c>
      <c r="E183" s="1">
        <v>17393.099999999999</v>
      </c>
      <c r="F183" s="1">
        <v>54501.584999999999</v>
      </c>
      <c r="G183" s="1" t="str">
        <f t="shared" ca="1" si="36"/>
        <v>LP</v>
      </c>
      <c r="H183" s="1" t="str">
        <f t="shared" ca="1" si="37"/>
        <v>PPPGDP</v>
      </c>
      <c r="I183" s="1" t="str">
        <f t="shared" ca="1" si="38"/>
        <v>PPPPC</v>
      </c>
      <c r="J183" s="1" t="s">
        <v>107</v>
      </c>
      <c r="K183" s="1">
        <v>9.0999999999999998E-2</v>
      </c>
      <c r="L183" s="1" t="str">
        <f t="shared" si="39"/>
        <v/>
      </c>
      <c r="N183" s="1" t="s">
        <v>102</v>
      </c>
      <c r="O183" s="1">
        <v>0.79500000000000004</v>
      </c>
      <c r="P183" s="1" t="str">
        <f t="shared" si="40"/>
        <v/>
      </c>
      <c r="R183" s="1" t="s">
        <v>106</v>
      </c>
      <c r="S183" s="1">
        <v>1254.0619999999999</v>
      </c>
      <c r="T183" s="1" t="str">
        <f t="shared" si="41"/>
        <v/>
      </c>
    </row>
    <row r="184" spans="1:20" x14ac:dyDescent="0.2">
      <c r="A184" s="1" t="s">
        <v>105</v>
      </c>
      <c r="B184" s="37" t="str">
        <f t="shared" ca="1" si="35"/>
        <v/>
      </c>
      <c r="C184" s="37" t="str">
        <f>IF(ISNA(MATCH(A184,List!B:B,0)),"","!")</f>
        <v>!</v>
      </c>
      <c r="D184" s="1">
        <v>3.4039999999999999</v>
      </c>
      <c r="E184" s="1">
        <v>71.421999999999997</v>
      </c>
      <c r="F184" s="1">
        <v>20980.514999999999</v>
      </c>
      <c r="G184" s="1" t="str">
        <f t="shared" ca="1" si="36"/>
        <v/>
      </c>
      <c r="H184" s="1" t="str">
        <f t="shared" ca="1" si="37"/>
        <v/>
      </c>
      <c r="I184" s="1" t="str">
        <f t="shared" ca="1" si="38"/>
        <v>PPPPC</v>
      </c>
      <c r="J184" s="1" t="s">
        <v>104</v>
      </c>
      <c r="K184" s="1">
        <v>8.7999999999999995E-2</v>
      </c>
      <c r="L184" s="1" t="str">
        <f t="shared" si="39"/>
        <v/>
      </c>
      <c r="N184" s="1" t="s">
        <v>99</v>
      </c>
      <c r="O184" s="1">
        <v>0.68400000000000005</v>
      </c>
      <c r="P184" s="1" t="str">
        <f t="shared" si="40"/>
        <v/>
      </c>
      <c r="R184" s="1" t="s">
        <v>103</v>
      </c>
      <c r="S184" s="1">
        <v>1137.318</v>
      </c>
      <c r="T184" s="1" t="str">
        <f t="shared" si="41"/>
        <v/>
      </c>
    </row>
    <row r="185" spans="1:20" x14ac:dyDescent="0.2">
      <c r="A185" s="1" t="s">
        <v>38</v>
      </c>
      <c r="B185" s="37" t="str">
        <f t="shared" ca="1" si="35"/>
        <v>+</v>
      </c>
      <c r="C185" s="37" t="str">
        <f>IF(ISNA(MATCH(A185,List!B:B,0)),"","!")</f>
        <v>!</v>
      </c>
      <c r="D185" s="1">
        <v>30.603999999999999</v>
      </c>
      <c r="E185" s="1">
        <v>172.523</v>
      </c>
      <c r="F185" s="1">
        <v>5637.277</v>
      </c>
      <c r="G185" s="1" t="str">
        <f t="shared" ca="1" si="36"/>
        <v>LP</v>
      </c>
      <c r="H185" s="1" t="str">
        <f t="shared" ca="1" si="37"/>
        <v/>
      </c>
      <c r="I185" s="1" t="str">
        <f t="shared" ca="1" si="38"/>
        <v/>
      </c>
      <c r="J185" s="1" t="s">
        <v>102</v>
      </c>
      <c r="K185" s="1">
        <v>7.0999999999999994E-2</v>
      </c>
      <c r="L185" s="1" t="str">
        <f t="shared" si="39"/>
        <v/>
      </c>
      <c r="N185" s="1" t="s">
        <v>101</v>
      </c>
      <c r="O185" s="1">
        <v>0.627</v>
      </c>
      <c r="P185" s="1" t="str">
        <f t="shared" si="40"/>
        <v/>
      </c>
      <c r="R185" s="1" t="s">
        <v>100</v>
      </c>
      <c r="S185" s="1">
        <v>1113.7</v>
      </c>
      <c r="T185" s="1" t="str">
        <f t="shared" si="41"/>
        <v/>
      </c>
    </row>
    <row r="186" spans="1:20" x14ac:dyDescent="0.2">
      <c r="A186" s="1" t="s">
        <v>99</v>
      </c>
      <c r="B186" s="37" t="str">
        <f t="shared" ca="1" si="35"/>
        <v/>
      </c>
      <c r="C186" s="37" t="str">
        <f>IF(ISNA(MATCH(A186,List!B:B,0)),"","!")</f>
        <v/>
      </c>
      <c r="D186" s="1">
        <v>0.26300000000000001</v>
      </c>
      <c r="E186" s="1">
        <v>0.68400000000000005</v>
      </c>
      <c r="F186" s="1">
        <v>2606.5859999999998</v>
      </c>
      <c r="G186" s="1" t="str">
        <f t="shared" ca="1" si="36"/>
        <v/>
      </c>
      <c r="H186" s="1" t="str">
        <f t="shared" ca="1" si="37"/>
        <v/>
      </c>
      <c r="I186" s="1" t="str">
        <f t="shared" ca="1" si="38"/>
        <v/>
      </c>
      <c r="J186" s="1" t="s">
        <v>98</v>
      </c>
      <c r="K186" s="1">
        <v>5.5E-2</v>
      </c>
      <c r="L186" s="1" t="str">
        <f t="shared" si="39"/>
        <v/>
      </c>
      <c r="N186" s="1" t="s">
        <v>97</v>
      </c>
      <c r="O186" s="1">
        <v>0.51200000000000001</v>
      </c>
      <c r="P186" s="1" t="str">
        <f t="shared" si="40"/>
        <v/>
      </c>
      <c r="R186" s="1" t="s">
        <v>96</v>
      </c>
      <c r="S186" s="1">
        <v>1061.1210000000001</v>
      </c>
      <c r="T186" s="1" t="str">
        <f t="shared" si="41"/>
        <v/>
      </c>
    </row>
    <row r="187" spans="1:20" x14ac:dyDescent="0.2">
      <c r="A187" s="1" t="s">
        <v>7</v>
      </c>
      <c r="B187" s="37" t="str">
        <f t="shared" ca="1" si="35"/>
        <v>+++</v>
      </c>
      <c r="C187" s="37" t="str">
        <f>IF(ISNA(MATCH(A187,List!B:B,0)),"","!")</f>
        <v>!</v>
      </c>
      <c r="D187" s="1">
        <v>30.206</v>
      </c>
      <c r="E187" s="1">
        <v>542.19899999999996</v>
      </c>
      <c r="F187" s="1">
        <v>17949.870999999999</v>
      </c>
      <c r="G187" s="1" t="str">
        <f t="shared" ca="1" si="36"/>
        <v>LP</v>
      </c>
      <c r="H187" s="1" t="str">
        <f t="shared" ca="1" si="37"/>
        <v>PPPGDP</v>
      </c>
      <c r="I187" s="1" t="str">
        <f t="shared" ca="1" si="38"/>
        <v>PPPPC</v>
      </c>
      <c r="J187" s="1" t="s">
        <v>87</v>
      </c>
      <c r="K187" s="1">
        <v>5.3999999999999999E-2</v>
      </c>
      <c r="L187" s="1" t="str">
        <f t="shared" si="39"/>
        <v/>
      </c>
      <c r="N187" s="1" t="s">
        <v>95</v>
      </c>
      <c r="O187" s="1">
        <v>0.30399999999999999</v>
      </c>
      <c r="P187" s="1" t="str">
        <f t="shared" si="40"/>
        <v/>
      </c>
      <c r="R187" s="1" t="s">
        <v>94</v>
      </c>
      <c r="S187" s="1">
        <v>887.58699999999999</v>
      </c>
      <c r="T187" s="1" t="str">
        <f t="shared" si="41"/>
        <v/>
      </c>
    </row>
    <row r="188" spans="1:20" x14ac:dyDescent="0.2">
      <c r="A188" s="1" t="s">
        <v>21</v>
      </c>
      <c r="B188" s="37" t="str">
        <f t="shared" ca="1" si="35"/>
        <v>++</v>
      </c>
      <c r="C188" s="37" t="str">
        <f>IF(ISNA(MATCH(A188,List!B:B,0)),"","!")</f>
        <v>!</v>
      </c>
      <c r="D188" s="1">
        <v>90.727999999999994</v>
      </c>
      <c r="E188" s="1">
        <v>513.25</v>
      </c>
      <c r="F188" s="1">
        <v>5657.0150000000003</v>
      </c>
      <c r="G188" s="1" t="str">
        <f t="shared" ca="1" si="36"/>
        <v>LP</v>
      </c>
      <c r="H188" s="1" t="str">
        <f t="shared" ca="1" si="37"/>
        <v>PPPGDP</v>
      </c>
      <c r="I188" s="1" t="str">
        <f t="shared" ca="1" si="38"/>
        <v/>
      </c>
      <c r="J188" s="1" t="s">
        <v>93</v>
      </c>
      <c r="K188" s="1">
        <v>3.1E-2</v>
      </c>
      <c r="L188" s="1" t="str">
        <f t="shared" si="39"/>
        <v/>
      </c>
      <c r="N188" s="1" t="s">
        <v>90</v>
      </c>
      <c r="O188" s="1">
        <v>0.246</v>
      </c>
      <c r="P188" s="1" t="str">
        <f t="shared" si="40"/>
        <v/>
      </c>
      <c r="R188" s="1" t="s">
        <v>92</v>
      </c>
      <c r="S188" s="1">
        <v>876.65499999999997</v>
      </c>
      <c r="T188" s="1" t="str">
        <f t="shared" si="41"/>
        <v/>
      </c>
    </row>
    <row r="189" spans="1:20" x14ac:dyDescent="0.2">
      <c r="A189" s="1" t="s">
        <v>91</v>
      </c>
      <c r="B189" s="37" t="str">
        <f t="shared" ca="1" si="35"/>
        <v/>
      </c>
      <c r="C189" s="37" t="str">
        <f>IF(ISNA(MATCH(A189,List!B:B,0)),"","!")</f>
        <v/>
      </c>
      <c r="D189" s="1">
        <v>27.46</v>
      </c>
      <c r="E189" s="1">
        <v>104.14400000000001</v>
      </c>
      <c r="F189" s="1">
        <v>3792.5839999999998</v>
      </c>
      <c r="G189" s="1" t="str">
        <f t="shared" ca="1" si="36"/>
        <v/>
      </c>
      <c r="H189" s="1" t="str">
        <f t="shared" ca="1" si="37"/>
        <v/>
      </c>
      <c r="I189" s="1" t="str">
        <f t="shared" ca="1" si="38"/>
        <v/>
      </c>
      <c r="J189" s="1" t="s">
        <v>90</v>
      </c>
      <c r="K189" s="1">
        <v>1.7999999999999999E-2</v>
      </c>
      <c r="L189" s="1" t="str">
        <f t="shared" si="39"/>
        <v/>
      </c>
      <c r="N189" s="1" t="s">
        <v>89</v>
      </c>
      <c r="O189" s="1">
        <v>0.193</v>
      </c>
      <c r="P189" s="1" t="str">
        <f t="shared" si="40"/>
        <v/>
      </c>
      <c r="R189" s="1" t="s">
        <v>2</v>
      </c>
      <c r="S189" s="1">
        <v>731.505</v>
      </c>
      <c r="T189" s="1" t="str">
        <f t="shared" si="41"/>
        <v/>
      </c>
    </row>
    <row r="190" spans="1:20" x14ac:dyDescent="0.2">
      <c r="A190" s="1" t="s">
        <v>88</v>
      </c>
      <c r="B190" s="37" t="str">
        <f t="shared" ca="1" si="35"/>
        <v/>
      </c>
      <c r="C190" s="37" t="str">
        <f>IF(ISNA(MATCH(A190,List!B:B,0)),"","!")</f>
        <v/>
      </c>
      <c r="D190" s="1">
        <v>15.721</v>
      </c>
      <c r="E190" s="1">
        <v>59.987000000000002</v>
      </c>
      <c r="F190" s="1">
        <v>3815.71</v>
      </c>
      <c r="G190" s="1" t="str">
        <f t="shared" ca="1" si="36"/>
        <v/>
      </c>
      <c r="H190" s="1" t="str">
        <f t="shared" ca="1" si="37"/>
        <v/>
      </c>
      <c r="I190" s="1" t="str">
        <f t="shared" ca="1" si="38"/>
        <v/>
      </c>
      <c r="J190" s="1" t="s">
        <v>84</v>
      </c>
      <c r="K190" s="1">
        <v>1.0999999999999999E-2</v>
      </c>
      <c r="L190" s="1" t="str">
        <f t="shared" si="39"/>
        <v/>
      </c>
      <c r="N190" s="1" t="s">
        <v>87</v>
      </c>
      <c r="O190" s="1">
        <v>0.17</v>
      </c>
      <c r="P190" s="1" t="str">
        <f t="shared" si="40"/>
        <v/>
      </c>
      <c r="R190" s="1" t="s">
        <v>86</v>
      </c>
      <c r="S190" s="1">
        <v>604.13900000000001</v>
      </c>
      <c r="T190" s="1" t="str">
        <f t="shared" si="41"/>
        <v/>
      </c>
    </row>
    <row r="191" spans="1:20" x14ac:dyDescent="0.2">
      <c r="A191" s="1" t="s">
        <v>85</v>
      </c>
      <c r="B191" s="37" t="str">
        <f t="shared" ca="1" si="35"/>
        <v/>
      </c>
      <c r="C191" s="37" t="str">
        <f>IF(ISNA(MATCH(A191,List!B:B,0)),"","!")</f>
        <v/>
      </c>
      <c r="D191" s="1">
        <v>13.778</v>
      </c>
      <c r="E191" s="1">
        <v>27.449000000000002</v>
      </c>
      <c r="F191" s="1">
        <v>1992.287</v>
      </c>
      <c r="G191" s="1" t="str">
        <f t="shared" ca="1" si="36"/>
        <v/>
      </c>
      <c r="H191" s="1" t="str">
        <f t="shared" ca="1" si="37"/>
        <v/>
      </c>
      <c r="I191" s="1" t="str">
        <f t="shared" ca="1" si="38"/>
        <v/>
      </c>
      <c r="J191" s="1" t="s">
        <v>83</v>
      </c>
      <c r="L191" s="1" t="str">
        <f t="shared" si="39"/>
        <v/>
      </c>
      <c r="N191" s="1" t="s">
        <v>84</v>
      </c>
      <c r="O191" s="1">
        <v>3.5999999999999997E-2</v>
      </c>
      <c r="P191" s="1" t="str">
        <f t="shared" si="40"/>
        <v/>
      </c>
      <c r="R191" s="1" t="s">
        <v>83</v>
      </c>
      <c r="T191" s="1" t="str">
        <f t="shared" si="41"/>
        <v/>
      </c>
    </row>
  </sheetData>
  <conditionalFormatting sqref="C2:C191">
    <cfRule type="containsText" dxfId="11" priority="7" operator="containsText" text="!">
      <formula>NOT(ISERROR(SEARCH("!",C2)))</formula>
    </cfRule>
    <cfRule type="containsText" dxfId="10" priority="9" operator="containsText" text="!">
      <formula>NOT(ISERROR(SEARCH("!",C2)))</formula>
    </cfRule>
    <cfRule type="cellIs" dxfId="9" priority="10" operator="equal">
      <formula>"""!"""</formula>
    </cfRule>
    <cfRule type="colorScale" priority="11">
      <colorScale>
        <cfvo type="min"/>
        <cfvo type="percentile" val="50"/>
        <cfvo type="max"/>
        <color rgb="FFF8696B"/>
        <color rgb="FFFFEB84"/>
        <color rgb="FF63BE7B"/>
      </colorScale>
    </cfRule>
    <cfRule type="dataBar" priority="12">
      <dataBar>
        <cfvo type="min"/>
        <cfvo type="max"/>
        <color rgb="FF638EC6"/>
      </dataBar>
      <extLst>
        <ext xmlns:x14="http://schemas.microsoft.com/office/spreadsheetml/2009/9/main" uri="{B025F937-C7B1-47D3-B67F-A62EFF666E3E}">
          <x14:id>{4BEA5796-DCB4-F34E-865D-4F590F9D0BC5}</x14:id>
        </ext>
      </extLst>
    </cfRule>
  </conditionalFormatting>
  <conditionalFormatting sqref="A2:A7">
    <cfRule type="expression" dxfId="8" priority="13">
      <formula>$C$2="!"</formula>
    </cfRule>
  </conditionalFormatting>
  <conditionalFormatting sqref="A2:A6">
    <cfRule type="expression" dxfId="7" priority="14">
      <formula>$C$2:$C$6="!"</formula>
    </cfRule>
  </conditionalFormatting>
  <pageMargins left="0.7" right="0.7" top="0.75" bottom="0.75" header="0.3" footer="0.3"/>
  <pageSetup paperSize="9" orientation="portrait" horizontalDpi="4294967292" verticalDpi="4294967292"/>
  <ignoredErrors>
    <ignoredError sqref="C2:C191 G2:I191" emptyCellReference="1"/>
  </ignoredErrors>
  <drawing r:id="rId1"/>
  <extLst>
    <ext xmlns:x14="http://schemas.microsoft.com/office/spreadsheetml/2009/9/main" uri="{78C0D931-6437-407d-A8EE-F0AAD7539E65}">
      <x14:conditionalFormattings>
        <x14:conditionalFormatting xmlns:xm="http://schemas.microsoft.com/office/excel/2006/main">
          <x14:cfRule type="dataBar" id="{4BEA5796-DCB4-F34E-865D-4F590F9D0BC5}">
            <x14:dataBar minLength="0" maxLength="100" border="1" negativeBarBorderColorSameAsPositive="0">
              <x14:cfvo type="autoMin"/>
              <x14:cfvo type="autoMax"/>
              <x14:borderColor rgb="FF638EC6"/>
              <x14:negativeFillColor rgb="FFFF0000"/>
              <x14:negativeBorderColor rgb="FFFF0000"/>
              <x14:axisColor rgb="FF000000"/>
            </x14:dataBar>
          </x14:cfRule>
          <xm:sqref>C2:C191</xm:sqref>
        </x14:conditionalFormatting>
        <x14:conditionalFormatting xmlns:xm="http://schemas.microsoft.com/office/excel/2006/main">
          <x14:cfRule type="containsText" priority="2" operator="containsText" id="{B0F85A44-5922-1342-B076-6DFEF5BCA178}">
            <xm:f>NOT(ISERROR(SEARCH("++",B2)))</xm:f>
            <xm:f>"++"</xm:f>
            <x14:dxf>
              <font>
                <color rgb="FF9C6500"/>
              </font>
              <fill>
                <patternFill>
                  <bgColor rgb="FFFFEB9C"/>
                </patternFill>
              </fill>
            </x14:dxf>
          </x14:cfRule>
          <x14:cfRule type="containsText" priority="4" operator="containsText" id="{65125407-14AF-704E-AB0D-CF2B6ED82ECB}">
            <xm:f>NOT(ISERROR(SEARCH("+",B2)))</xm:f>
            <xm:f>"+"</xm:f>
            <x14:dxf>
              <font>
                <color rgb="FF006100"/>
              </font>
              <fill>
                <patternFill>
                  <bgColor rgb="FFC6EFCE"/>
                </patternFill>
              </fill>
            </x14:dxf>
          </x14:cfRule>
          <xm:sqref>B2:B191</xm:sqref>
        </x14:conditionalFormatting>
        <x14:conditionalFormatting xmlns:xm="http://schemas.microsoft.com/office/excel/2006/main">
          <x14:cfRule type="containsText" priority="1" operator="containsText" id="{3D2C8C6A-BF8F-544E-ABBE-AA3118E3FA04}">
            <xm:f>NOT(ISERROR(SEARCH("+++",B2)))</xm:f>
            <xm:f>"+++"</xm:f>
            <x14:dxf>
              <font>
                <color rgb="FF9C0006"/>
              </font>
              <fill>
                <patternFill>
                  <bgColor rgb="FFFFC7CE"/>
                </patternFill>
              </fill>
            </x14:dxf>
          </x14:cfRule>
          <xm:sqref>B2:B191</xm:sqref>
        </x14:conditionalFormatting>
      </x14:conditionalFormattings>
    </ex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BB8688"/>
  <sheetViews>
    <sheetView zoomScale="85" zoomScaleNormal="85" zoomScalePageLayoutView="85" workbookViewId="0">
      <pane xSplit="5" ySplit="1" topLeftCell="AK2" activePane="bottomRight" state="frozen"/>
      <selection activeCell="F17" sqref="F17"/>
      <selection pane="topRight" activeCell="F17" sqref="F17"/>
      <selection pane="bottomLeft" activeCell="F17" sqref="F17"/>
      <selection pane="bottomRight" activeCell="AU1532" sqref="AU1532"/>
    </sheetView>
  </sheetViews>
  <sheetFormatPr baseColWidth="10" defaultRowHeight="14" x14ac:dyDescent="0.2"/>
  <cols>
    <col min="7" max="7" width="10.19921875" customWidth="1"/>
    <col min="10" max="20" width="11" style="3" bestFit="1" customWidth="1"/>
    <col min="21" max="21" width="11.19921875" style="3" bestFit="1" customWidth="1"/>
    <col min="22" max="22" width="12.19921875" style="3" bestFit="1" customWidth="1"/>
    <col min="23" max="23" width="11.3984375" style="3" bestFit="1" customWidth="1"/>
    <col min="24" max="48" width="12.3984375" style="3" bestFit="1" customWidth="1"/>
    <col min="49" max="50" width="12.19921875" style="3" bestFit="1" customWidth="1"/>
    <col min="51" max="52" width="12.796875" style="3" bestFit="1" customWidth="1"/>
  </cols>
  <sheetData>
    <row r="1" spans="1:54" x14ac:dyDescent="0.2">
      <c r="A1" t="s">
        <v>570</v>
      </c>
      <c r="B1" t="s">
        <v>569</v>
      </c>
      <c r="C1" t="s">
        <v>568</v>
      </c>
      <c r="D1" t="s">
        <v>567</v>
      </c>
      <c r="E1" t="s">
        <v>566</v>
      </c>
      <c r="F1" t="s">
        <v>565</v>
      </c>
      <c r="G1" t="s">
        <v>322</v>
      </c>
      <c r="H1" t="s">
        <v>564</v>
      </c>
      <c r="I1" t="s">
        <v>563</v>
      </c>
      <c r="J1" s="3">
        <v>1980</v>
      </c>
      <c r="K1" s="3">
        <v>1981</v>
      </c>
      <c r="L1" s="3">
        <v>1982</v>
      </c>
      <c r="M1" s="3">
        <v>1983</v>
      </c>
      <c r="N1" s="3">
        <v>1984</v>
      </c>
      <c r="O1" s="3">
        <v>1985</v>
      </c>
      <c r="P1" s="3">
        <v>1986</v>
      </c>
      <c r="Q1" s="3">
        <v>1987</v>
      </c>
      <c r="R1" s="3">
        <v>1988</v>
      </c>
      <c r="S1" s="3">
        <v>1989</v>
      </c>
      <c r="T1" s="3">
        <v>1990</v>
      </c>
      <c r="U1" s="3">
        <v>1991</v>
      </c>
      <c r="V1" s="3">
        <v>1992</v>
      </c>
      <c r="W1" s="3">
        <v>1993</v>
      </c>
      <c r="X1" s="3">
        <v>1994</v>
      </c>
      <c r="Y1" s="3">
        <v>1995</v>
      </c>
      <c r="Z1" s="3">
        <v>1996</v>
      </c>
      <c r="AA1" s="3">
        <v>1997</v>
      </c>
      <c r="AB1" s="3">
        <v>1998</v>
      </c>
      <c r="AC1" s="3">
        <v>1999</v>
      </c>
      <c r="AD1" s="3">
        <v>2000</v>
      </c>
      <c r="AE1" s="3">
        <v>2001</v>
      </c>
      <c r="AF1" s="3">
        <v>2002</v>
      </c>
      <c r="AG1" s="3">
        <v>2003</v>
      </c>
      <c r="AH1" s="3">
        <v>2004</v>
      </c>
      <c r="AI1" s="3">
        <v>2005</v>
      </c>
      <c r="AJ1" s="3">
        <v>2006</v>
      </c>
      <c r="AK1" s="3">
        <v>2007</v>
      </c>
      <c r="AL1" s="3">
        <v>2008</v>
      </c>
      <c r="AM1" s="3">
        <v>2009</v>
      </c>
      <c r="AN1" s="3">
        <v>2010</v>
      </c>
      <c r="AO1" s="3">
        <v>2011</v>
      </c>
      <c r="AP1" s="3">
        <v>2012</v>
      </c>
      <c r="AQ1" s="3">
        <v>2013</v>
      </c>
      <c r="AR1" s="3">
        <v>2014</v>
      </c>
      <c r="AS1" s="3">
        <v>2015</v>
      </c>
      <c r="AT1" s="3">
        <v>2016</v>
      </c>
      <c r="AU1" s="3">
        <v>2017</v>
      </c>
      <c r="AV1" s="3">
        <v>2018</v>
      </c>
      <c r="AW1" s="3">
        <v>2019</v>
      </c>
      <c r="AX1" s="3">
        <v>2020</v>
      </c>
      <c r="AY1" s="3">
        <v>2021</v>
      </c>
      <c r="AZ1" s="3">
        <v>2022</v>
      </c>
      <c r="BA1">
        <v>2023</v>
      </c>
      <c r="BB1" t="s">
        <v>562</v>
      </c>
    </row>
    <row r="2" spans="1:54" x14ac:dyDescent="0.2">
      <c r="A2">
        <v>512</v>
      </c>
      <c r="B2" t="s">
        <v>561</v>
      </c>
      <c r="C2" t="s">
        <v>352</v>
      </c>
      <c r="D2" t="s">
        <v>130</v>
      </c>
      <c r="E2" t="s">
        <v>349</v>
      </c>
      <c r="F2" t="s">
        <v>351</v>
      </c>
      <c r="G2" t="s">
        <v>225</v>
      </c>
      <c r="H2" t="s">
        <v>222</v>
      </c>
      <c r="I2" t="s">
        <v>737</v>
      </c>
      <c r="J2" s="3" t="s">
        <v>215</v>
      </c>
      <c r="K2" s="3" t="s">
        <v>215</v>
      </c>
      <c r="L2" s="3" t="s">
        <v>215</v>
      </c>
      <c r="M2" s="3" t="s">
        <v>215</v>
      </c>
      <c r="N2" s="3" t="s">
        <v>215</v>
      </c>
      <c r="O2" s="3" t="s">
        <v>215</v>
      </c>
      <c r="P2" s="3" t="s">
        <v>215</v>
      </c>
      <c r="Q2" s="3" t="s">
        <v>215</v>
      </c>
      <c r="R2" s="3" t="s">
        <v>215</v>
      </c>
      <c r="S2" s="3" t="s">
        <v>215</v>
      </c>
      <c r="T2" s="3" t="s">
        <v>215</v>
      </c>
      <c r="U2" s="3" t="s">
        <v>215</v>
      </c>
      <c r="V2" s="3" t="s">
        <v>215</v>
      </c>
      <c r="W2" s="3" t="s">
        <v>215</v>
      </c>
      <c r="X2" s="3" t="s">
        <v>215</v>
      </c>
      <c r="Y2" s="3" t="s">
        <v>215</v>
      </c>
      <c r="Z2" s="3" t="s">
        <v>215</v>
      </c>
      <c r="AA2" s="3" t="s">
        <v>215</v>
      </c>
      <c r="AB2" s="3" t="s">
        <v>215</v>
      </c>
      <c r="AC2" s="3" t="s">
        <v>215</v>
      </c>
      <c r="AD2" s="3" t="s">
        <v>215</v>
      </c>
      <c r="AE2" s="3" t="s">
        <v>215</v>
      </c>
      <c r="AF2" s="3">
        <v>182.84200000000001</v>
      </c>
      <c r="AG2" s="3">
        <v>198.73599999999999</v>
      </c>
      <c r="AH2" s="3">
        <v>200.06899999999999</v>
      </c>
      <c r="AI2" s="3">
        <v>223.73699999999999</v>
      </c>
      <c r="AJ2" s="3">
        <v>235.73099999999999</v>
      </c>
      <c r="AK2" s="3">
        <v>267.17700000000002</v>
      </c>
      <c r="AL2" s="3">
        <v>277.49799999999999</v>
      </c>
      <c r="AM2" s="3">
        <v>334.62099999999998</v>
      </c>
      <c r="AN2" s="3">
        <v>362.85700000000003</v>
      </c>
      <c r="AO2" s="3">
        <v>386.36799999999999</v>
      </c>
      <c r="AP2" s="3">
        <v>440.33600000000001</v>
      </c>
      <c r="AQ2" s="3">
        <v>465.358</v>
      </c>
      <c r="AR2" s="3">
        <v>477.90899999999999</v>
      </c>
      <c r="AS2" s="3">
        <v>484.17</v>
      </c>
      <c r="AT2" s="3">
        <v>495.62900000000002</v>
      </c>
      <c r="AU2" s="3">
        <v>508.04399999999998</v>
      </c>
      <c r="AV2" s="3">
        <v>520.745</v>
      </c>
      <c r="AW2" s="3">
        <v>536.27599999999995</v>
      </c>
      <c r="AX2" s="3">
        <v>554.94899999999996</v>
      </c>
      <c r="AY2" s="3">
        <v>577.05799999999999</v>
      </c>
      <c r="AZ2" s="3">
        <v>602.93200000000002</v>
      </c>
      <c r="BA2">
        <v>632.98299999999995</v>
      </c>
      <c r="BB2">
        <v>2016</v>
      </c>
    </row>
    <row r="3" spans="1:54" hidden="1" x14ac:dyDescent="0.2">
      <c r="A3">
        <v>512</v>
      </c>
      <c r="B3" t="s">
        <v>561</v>
      </c>
      <c r="C3" t="s">
        <v>350</v>
      </c>
      <c r="D3" t="s">
        <v>130</v>
      </c>
      <c r="E3" t="s">
        <v>349</v>
      </c>
      <c r="F3" t="s">
        <v>348</v>
      </c>
      <c r="G3" t="s">
        <v>275</v>
      </c>
      <c r="I3" t="s">
        <v>347</v>
      </c>
      <c r="J3" s="3" t="s">
        <v>215</v>
      </c>
      <c r="K3" s="3" t="s">
        <v>215</v>
      </c>
      <c r="L3" s="3" t="s">
        <v>215</v>
      </c>
      <c r="M3" s="3" t="s">
        <v>215</v>
      </c>
      <c r="N3" s="3" t="s">
        <v>215</v>
      </c>
      <c r="O3" s="3" t="s">
        <v>215</v>
      </c>
      <c r="P3" s="3" t="s">
        <v>215</v>
      </c>
      <c r="Q3" s="3" t="s">
        <v>215</v>
      </c>
      <c r="R3" s="3" t="s">
        <v>215</v>
      </c>
      <c r="S3" s="3" t="s">
        <v>215</v>
      </c>
      <c r="T3" s="3" t="s">
        <v>215</v>
      </c>
      <c r="U3" s="3" t="s">
        <v>215</v>
      </c>
      <c r="V3" s="3" t="s">
        <v>215</v>
      </c>
      <c r="W3" s="3" t="s">
        <v>215</v>
      </c>
      <c r="X3" s="3" t="s">
        <v>215</v>
      </c>
      <c r="Y3" s="3" t="s">
        <v>215</v>
      </c>
      <c r="Z3" s="3" t="s">
        <v>215</v>
      </c>
      <c r="AA3" s="3" t="s">
        <v>215</v>
      </c>
      <c r="AB3" s="3" t="s">
        <v>215</v>
      </c>
      <c r="AC3" s="3" t="s">
        <v>215</v>
      </c>
      <c r="AD3" s="3" t="s">
        <v>215</v>
      </c>
      <c r="AE3" s="3" t="s">
        <v>215</v>
      </c>
      <c r="AF3" s="3" t="s">
        <v>215</v>
      </c>
      <c r="AG3" s="3">
        <v>8.6920000000000002</v>
      </c>
      <c r="AH3" s="3">
        <v>0.67100000000000004</v>
      </c>
      <c r="AI3" s="3">
        <v>11.83</v>
      </c>
      <c r="AJ3" s="3">
        <v>5.3609999999999998</v>
      </c>
      <c r="AK3" s="3">
        <v>13.34</v>
      </c>
      <c r="AL3" s="3">
        <v>3.863</v>
      </c>
      <c r="AM3" s="3">
        <v>20.585000000000001</v>
      </c>
      <c r="AN3" s="3">
        <v>8.4380000000000006</v>
      </c>
      <c r="AO3" s="3">
        <v>6.4790000000000001</v>
      </c>
      <c r="AP3" s="3">
        <v>13.968</v>
      </c>
      <c r="AQ3" s="3">
        <v>5.6829999999999998</v>
      </c>
      <c r="AR3" s="3">
        <v>2.6970000000000001</v>
      </c>
      <c r="AS3" s="3">
        <v>1.31</v>
      </c>
      <c r="AT3" s="3">
        <v>2.367</v>
      </c>
      <c r="AU3" s="3">
        <v>2.5049999999999999</v>
      </c>
      <c r="AV3" s="3">
        <v>2.5</v>
      </c>
      <c r="AW3" s="3">
        <v>2.9820000000000002</v>
      </c>
      <c r="AX3" s="3">
        <v>3.4820000000000002</v>
      </c>
      <c r="AY3" s="3">
        <v>3.984</v>
      </c>
      <c r="AZ3" s="3">
        <v>4.484</v>
      </c>
      <c r="BA3">
        <v>4.984</v>
      </c>
      <c r="BB3">
        <v>2016</v>
      </c>
    </row>
    <row r="4" spans="1:54" hidden="1" x14ac:dyDescent="0.2">
      <c r="A4">
        <v>512</v>
      </c>
      <c r="B4" t="s">
        <v>561</v>
      </c>
      <c r="C4" t="s">
        <v>346</v>
      </c>
      <c r="D4" t="s">
        <v>130</v>
      </c>
      <c r="E4" t="s">
        <v>342</v>
      </c>
      <c r="F4" t="s">
        <v>345</v>
      </c>
      <c r="G4" t="s">
        <v>225</v>
      </c>
      <c r="H4" t="s">
        <v>222</v>
      </c>
      <c r="I4" t="s">
        <v>737</v>
      </c>
      <c r="J4" s="3" t="s">
        <v>215</v>
      </c>
      <c r="K4" s="3" t="s">
        <v>215</v>
      </c>
      <c r="L4" s="3" t="s">
        <v>215</v>
      </c>
      <c r="M4" s="3" t="s">
        <v>215</v>
      </c>
      <c r="N4" s="3" t="s">
        <v>215</v>
      </c>
      <c r="O4" s="3" t="s">
        <v>215</v>
      </c>
      <c r="P4" s="3" t="s">
        <v>215</v>
      </c>
      <c r="Q4" s="3" t="s">
        <v>215</v>
      </c>
      <c r="R4" s="3" t="s">
        <v>215</v>
      </c>
      <c r="S4" s="3" t="s">
        <v>215</v>
      </c>
      <c r="T4" s="3" t="s">
        <v>215</v>
      </c>
      <c r="U4" s="3" t="s">
        <v>215</v>
      </c>
      <c r="V4" s="3" t="s">
        <v>215</v>
      </c>
      <c r="W4" s="3" t="s">
        <v>215</v>
      </c>
      <c r="X4" s="3" t="s">
        <v>215</v>
      </c>
      <c r="Y4" s="3" t="s">
        <v>215</v>
      </c>
      <c r="Z4" s="3" t="s">
        <v>215</v>
      </c>
      <c r="AA4" s="3" t="s">
        <v>215</v>
      </c>
      <c r="AB4" s="3" t="s">
        <v>215</v>
      </c>
      <c r="AC4" s="3" t="s">
        <v>215</v>
      </c>
      <c r="AD4" s="3" t="s">
        <v>215</v>
      </c>
      <c r="AE4" s="3" t="s">
        <v>215</v>
      </c>
      <c r="AF4" s="3">
        <v>178.756</v>
      </c>
      <c r="AG4" s="3">
        <v>220.01300000000001</v>
      </c>
      <c r="AH4" s="3">
        <v>246.21</v>
      </c>
      <c r="AI4" s="3">
        <v>304.92599999999999</v>
      </c>
      <c r="AJ4" s="3">
        <v>345.81700000000001</v>
      </c>
      <c r="AK4" s="3">
        <v>427.495</v>
      </c>
      <c r="AL4" s="3">
        <v>517.50900000000001</v>
      </c>
      <c r="AM4" s="3">
        <v>607.22699999999998</v>
      </c>
      <c r="AN4" s="3">
        <v>711.75900000000001</v>
      </c>
      <c r="AO4" s="3">
        <v>836.22199999999998</v>
      </c>
      <c r="AP4" s="3">
        <v>1033.5909999999999</v>
      </c>
      <c r="AQ4" s="3">
        <v>1116.827</v>
      </c>
      <c r="AR4" s="3">
        <v>1183.039</v>
      </c>
      <c r="AS4" s="3">
        <v>1227.954</v>
      </c>
      <c r="AT4" s="3">
        <v>1320.2429999999999</v>
      </c>
      <c r="AU4" s="3">
        <v>1422.01</v>
      </c>
      <c r="AV4" s="3">
        <v>1531.9459999999999</v>
      </c>
      <c r="AW4" s="3">
        <v>1656.57</v>
      </c>
      <c r="AX4" s="3">
        <v>1799.953</v>
      </c>
      <c r="AY4" s="3">
        <v>1965.3209999999999</v>
      </c>
      <c r="AZ4" s="3">
        <v>2156.1880000000001</v>
      </c>
      <c r="BA4">
        <v>2376.8890000000001</v>
      </c>
      <c r="BB4">
        <v>2016</v>
      </c>
    </row>
    <row r="5" spans="1:54" hidden="1" x14ac:dyDescent="0.2">
      <c r="A5">
        <v>512</v>
      </c>
      <c r="B5" t="s">
        <v>561</v>
      </c>
      <c r="C5" t="s">
        <v>344</v>
      </c>
      <c r="D5" t="s">
        <v>130</v>
      </c>
      <c r="E5" t="s">
        <v>342</v>
      </c>
      <c r="F5" t="s">
        <v>343</v>
      </c>
      <c r="G5" t="s">
        <v>223</v>
      </c>
      <c r="H5" t="s">
        <v>222</v>
      </c>
      <c r="I5" t="s">
        <v>310</v>
      </c>
      <c r="J5" s="3" t="s">
        <v>215</v>
      </c>
      <c r="K5" s="3" t="s">
        <v>215</v>
      </c>
      <c r="L5" s="3" t="s">
        <v>215</v>
      </c>
      <c r="M5" s="3" t="s">
        <v>215</v>
      </c>
      <c r="N5" s="3" t="s">
        <v>215</v>
      </c>
      <c r="O5" s="3" t="s">
        <v>215</v>
      </c>
      <c r="P5" s="3" t="s">
        <v>215</v>
      </c>
      <c r="Q5" s="3" t="s">
        <v>215</v>
      </c>
      <c r="R5" s="3" t="s">
        <v>215</v>
      </c>
      <c r="S5" s="3" t="s">
        <v>215</v>
      </c>
      <c r="T5" s="3" t="s">
        <v>215</v>
      </c>
      <c r="U5" s="3" t="s">
        <v>215</v>
      </c>
      <c r="V5" s="3" t="s">
        <v>215</v>
      </c>
      <c r="W5" s="3" t="s">
        <v>215</v>
      </c>
      <c r="X5" s="3" t="s">
        <v>215</v>
      </c>
      <c r="Y5" s="3" t="s">
        <v>215</v>
      </c>
      <c r="Z5" s="3" t="s">
        <v>215</v>
      </c>
      <c r="AA5" s="3" t="s">
        <v>215</v>
      </c>
      <c r="AB5" s="3" t="s">
        <v>215</v>
      </c>
      <c r="AC5" s="3" t="s">
        <v>215</v>
      </c>
      <c r="AD5" s="3" t="s">
        <v>215</v>
      </c>
      <c r="AE5" s="3" t="s">
        <v>215</v>
      </c>
      <c r="AF5" s="3">
        <v>4.367</v>
      </c>
      <c r="AG5" s="3">
        <v>4.5529999999999999</v>
      </c>
      <c r="AH5" s="3">
        <v>5.1459999999999999</v>
      </c>
      <c r="AI5" s="3">
        <v>6.1669999999999998</v>
      </c>
      <c r="AJ5" s="3">
        <v>6.9249999999999998</v>
      </c>
      <c r="AK5" s="3">
        <v>8.5559999999999992</v>
      </c>
      <c r="AL5" s="3">
        <v>10.297000000000001</v>
      </c>
      <c r="AM5" s="3">
        <v>12.066000000000001</v>
      </c>
      <c r="AN5" s="3">
        <v>15.324999999999999</v>
      </c>
      <c r="AO5" s="3">
        <v>17.89</v>
      </c>
      <c r="AP5" s="3">
        <v>20.292999999999999</v>
      </c>
      <c r="AQ5" s="3">
        <v>20.170000000000002</v>
      </c>
      <c r="AR5" s="3">
        <v>20.616</v>
      </c>
      <c r="AS5" s="3">
        <v>20.079000000000001</v>
      </c>
      <c r="AT5" s="3">
        <v>19.454000000000001</v>
      </c>
      <c r="AU5" s="3">
        <v>20.888999999999999</v>
      </c>
      <c r="AV5" s="3">
        <v>21.657</v>
      </c>
      <c r="AW5" s="3">
        <v>22.925000000000001</v>
      </c>
      <c r="AX5" s="3">
        <v>24.244</v>
      </c>
      <c r="AY5" s="3">
        <v>25.86</v>
      </c>
      <c r="AZ5" s="3">
        <v>27.783000000000001</v>
      </c>
      <c r="BA5">
        <v>30</v>
      </c>
      <c r="BB5">
        <v>2016</v>
      </c>
    </row>
    <row r="6" spans="1:54" hidden="1" x14ac:dyDescent="0.2">
      <c r="A6">
        <v>512</v>
      </c>
      <c r="B6" t="s">
        <v>561</v>
      </c>
      <c r="C6" t="s">
        <v>213</v>
      </c>
      <c r="D6" t="s">
        <v>130</v>
      </c>
      <c r="E6" t="s">
        <v>342</v>
      </c>
      <c r="F6" t="s">
        <v>341</v>
      </c>
      <c r="G6" t="s">
        <v>323</v>
      </c>
      <c r="H6" t="s">
        <v>222</v>
      </c>
      <c r="I6" t="s">
        <v>310</v>
      </c>
      <c r="J6" s="3" t="s">
        <v>215</v>
      </c>
      <c r="K6" s="3" t="s">
        <v>215</v>
      </c>
      <c r="L6" s="3" t="s">
        <v>215</v>
      </c>
      <c r="M6" s="3" t="s">
        <v>215</v>
      </c>
      <c r="N6" s="3" t="s">
        <v>215</v>
      </c>
      <c r="O6" s="3" t="s">
        <v>215</v>
      </c>
      <c r="P6" s="3" t="s">
        <v>215</v>
      </c>
      <c r="Q6" s="3" t="s">
        <v>215</v>
      </c>
      <c r="R6" s="3" t="s">
        <v>215</v>
      </c>
      <c r="S6" s="3" t="s">
        <v>215</v>
      </c>
      <c r="T6" s="3" t="s">
        <v>215</v>
      </c>
      <c r="U6" s="3" t="s">
        <v>215</v>
      </c>
      <c r="V6" s="3" t="s">
        <v>215</v>
      </c>
      <c r="W6" s="3" t="s">
        <v>215</v>
      </c>
      <c r="X6" s="3" t="s">
        <v>215</v>
      </c>
      <c r="Y6" s="3" t="s">
        <v>215</v>
      </c>
      <c r="Z6" s="3" t="s">
        <v>215</v>
      </c>
      <c r="AA6" s="3" t="s">
        <v>215</v>
      </c>
      <c r="AB6" s="3" t="s">
        <v>215</v>
      </c>
      <c r="AC6" s="3" t="s">
        <v>215</v>
      </c>
      <c r="AD6" s="3" t="s">
        <v>215</v>
      </c>
      <c r="AE6" s="3" t="s">
        <v>215</v>
      </c>
      <c r="AF6" s="3">
        <v>18.768000000000001</v>
      </c>
      <c r="AG6" s="3">
        <v>20.806000000000001</v>
      </c>
      <c r="AH6" s="3">
        <v>21.521999999999998</v>
      </c>
      <c r="AI6" s="3">
        <v>24.841999999999999</v>
      </c>
      <c r="AJ6" s="3">
        <v>26.978000000000002</v>
      </c>
      <c r="AK6" s="3">
        <v>31.39</v>
      </c>
      <c r="AL6" s="3">
        <v>33.241999999999997</v>
      </c>
      <c r="AM6" s="3">
        <v>40.39</v>
      </c>
      <c r="AN6" s="3">
        <v>44.332999999999998</v>
      </c>
      <c r="AO6" s="3">
        <v>48.18</v>
      </c>
      <c r="AP6" s="3">
        <v>55.920999999999999</v>
      </c>
      <c r="AQ6" s="3">
        <v>60.054000000000002</v>
      </c>
      <c r="AR6" s="3">
        <v>62.78</v>
      </c>
      <c r="AS6" s="3">
        <v>64.292000000000002</v>
      </c>
      <c r="AT6" s="3">
        <v>66.653999999999996</v>
      </c>
      <c r="AU6" s="3">
        <v>69.552999999999997</v>
      </c>
      <c r="AV6" s="3">
        <v>72.911000000000001</v>
      </c>
      <c r="AW6" s="3">
        <v>76.713999999999999</v>
      </c>
      <c r="AX6" s="3">
        <v>80.944999999999993</v>
      </c>
      <c r="AY6" s="3">
        <v>85.774000000000001</v>
      </c>
      <c r="AZ6" s="3">
        <v>91.159000000000006</v>
      </c>
      <c r="BA6">
        <v>97.367000000000004</v>
      </c>
      <c r="BB6">
        <v>2016</v>
      </c>
    </row>
    <row r="7" spans="1:54" hidden="1" x14ac:dyDescent="0.2">
      <c r="A7">
        <v>512</v>
      </c>
      <c r="B7" t="s">
        <v>561</v>
      </c>
      <c r="C7" t="s">
        <v>340</v>
      </c>
      <c r="D7" t="s">
        <v>130</v>
      </c>
      <c r="E7" t="s">
        <v>339</v>
      </c>
      <c r="F7" t="s">
        <v>338</v>
      </c>
      <c r="G7" t="s">
        <v>295</v>
      </c>
      <c r="I7" t="s">
        <v>337</v>
      </c>
      <c r="J7" s="3" t="s">
        <v>215</v>
      </c>
      <c r="K7" s="3" t="s">
        <v>215</v>
      </c>
      <c r="L7" s="3" t="s">
        <v>215</v>
      </c>
      <c r="M7" s="3" t="s">
        <v>215</v>
      </c>
      <c r="N7" s="3" t="s">
        <v>215</v>
      </c>
      <c r="O7" s="3" t="s">
        <v>215</v>
      </c>
      <c r="P7" s="3" t="s">
        <v>215</v>
      </c>
      <c r="Q7" s="3" t="s">
        <v>215</v>
      </c>
      <c r="R7" s="3" t="s">
        <v>215</v>
      </c>
      <c r="S7" s="3" t="s">
        <v>215</v>
      </c>
      <c r="T7" s="3" t="s">
        <v>215</v>
      </c>
      <c r="U7" s="3" t="s">
        <v>215</v>
      </c>
      <c r="V7" s="3" t="s">
        <v>215</v>
      </c>
      <c r="W7" s="3" t="s">
        <v>215</v>
      </c>
      <c r="X7" s="3" t="s">
        <v>215</v>
      </c>
      <c r="Y7" s="3" t="s">
        <v>215</v>
      </c>
      <c r="Z7" s="3" t="s">
        <v>215</v>
      </c>
      <c r="AA7" s="3" t="s">
        <v>215</v>
      </c>
      <c r="AB7" s="3" t="s">
        <v>215</v>
      </c>
      <c r="AC7" s="3" t="s">
        <v>215</v>
      </c>
      <c r="AD7" s="3" t="s">
        <v>215</v>
      </c>
      <c r="AE7" s="3" t="s">
        <v>215</v>
      </c>
      <c r="AF7" s="3">
        <v>97.765000000000001</v>
      </c>
      <c r="AG7" s="3">
        <v>110.706</v>
      </c>
      <c r="AH7" s="3">
        <v>123.063</v>
      </c>
      <c r="AI7" s="3">
        <v>136.28800000000001</v>
      </c>
      <c r="AJ7" s="3">
        <v>146.69999999999999</v>
      </c>
      <c r="AK7" s="3">
        <v>160.005</v>
      </c>
      <c r="AL7" s="3">
        <v>186.49100000000001</v>
      </c>
      <c r="AM7" s="3">
        <v>181.46700000000001</v>
      </c>
      <c r="AN7" s="3">
        <v>196.154</v>
      </c>
      <c r="AO7" s="3">
        <v>216.43199999999999</v>
      </c>
      <c r="AP7" s="3">
        <v>234.72800000000001</v>
      </c>
      <c r="AQ7" s="3">
        <v>239.99299999999999</v>
      </c>
      <c r="AR7" s="3">
        <v>247.54499999999999</v>
      </c>
      <c r="AS7" s="3">
        <v>253.62100000000001</v>
      </c>
      <c r="AT7" s="3">
        <v>266.37700000000001</v>
      </c>
      <c r="AU7" s="3">
        <v>279.899</v>
      </c>
      <c r="AV7" s="3">
        <v>294.18299999999999</v>
      </c>
      <c r="AW7" s="3">
        <v>308.90199999999999</v>
      </c>
      <c r="AX7" s="3">
        <v>324.346</v>
      </c>
      <c r="AY7" s="3">
        <v>340.57600000000002</v>
      </c>
      <c r="AZ7" s="3">
        <v>357.61700000000002</v>
      </c>
      <c r="BA7">
        <v>375.50599999999997</v>
      </c>
      <c r="BB7">
        <v>2016</v>
      </c>
    </row>
    <row r="8" spans="1:54" hidden="1" x14ac:dyDescent="0.2">
      <c r="A8">
        <v>512</v>
      </c>
      <c r="B8" t="s">
        <v>561</v>
      </c>
      <c r="C8" t="s">
        <v>336</v>
      </c>
      <c r="D8" t="s">
        <v>130</v>
      </c>
      <c r="E8" t="s">
        <v>333</v>
      </c>
      <c r="F8" t="s">
        <v>335</v>
      </c>
      <c r="G8" t="s">
        <v>225</v>
      </c>
      <c r="H8" t="s">
        <v>322</v>
      </c>
      <c r="I8" t="s">
        <v>330</v>
      </c>
      <c r="J8" s="3" t="s">
        <v>215</v>
      </c>
      <c r="K8" s="3" t="s">
        <v>215</v>
      </c>
      <c r="L8" s="3" t="s">
        <v>215</v>
      </c>
      <c r="M8" s="3" t="s">
        <v>215</v>
      </c>
      <c r="N8" s="3" t="s">
        <v>215</v>
      </c>
      <c r="O8" s="3" t="s">
        <v>215</v>
      </c>
      <c r="P8" s="3" t="s">
        <v>215</v>
      </c>
      <c r="Q8" s="3" t="s">
        <v>215</v>
      </c>
      <c r="R8" s="3" t="s">
        <v>215</v>
      </c>
      <c r="S8" s="3" t="s">
        <v>215</v>
      </c>
      <c r="T8" s="3" t="s">
        <v>215</v>
      </c>
      <c r="U8" s="3" t="s">
        <v>215</v>
      </c>
      <c r="V8" s="3" t="s">
        <v>215</v>
      </c>
      <c r="W8" s="3" t="s">
        <v>215</v>
      </c>
      <c r="X8" s="3" t="s">
        <v>215</v>
      </c>
      <c r="Y8" s="3" t="s">
        <v>215</v>
      </c>
      <c r="Z8" s="3" t="s">
        <v>215</v>
      </c>
      <c r="AA8" s="3" t="s">
        <v>215</v>
      </c>
      <c r="AB8" s="3" t="s">
        <v>215</v>
      </c>
      <c r="AC8" s="3" t="s">
        <v>215</v>
      </c>
      <c r="AD8" s="3" t="s">
        <v>215</v>
      </c>
      <c r="AE8" s="3" t="s">
        <v>215</v>
      </c>
      <c r="AF8" s="3">
        <v>8235.1029999999992</v>
      </c>
      <c r="AG8" s="3">
        <v>8597.2639999999992</v>
      </c>
      <c r="AH8" s="3">
        <v>8329.7170000000006</v>
      </c>
      <c r="AI8" s="3">
        <v>8999.5529999999999</v>
      </c>
      <c r="AJ8" s="3">
        <v>9197.0030000000006</v>
      </c>
      <c r="AK8" s="3">
        <v>10139.832</v>
      </c>
      <c r="AL8" s="3">
        <v>10265.448</v>
      </c>
      <c r="AM8" s="3">
        <v>12076.602999999999</v>
      </c>
      <c r="AN8" s="3">
        <v>12777.656999999999</v>
      </c>
      <c r="AO8" s="3">
        <v>13274.739</v>
      </c>
      <c r="AP8" s="3">
        <v>14764.22</v>
      </c>
      <c r="AQ8" s="3">
        <v>15232.674999999999</v>
      </c>
      <c r="AR8" s="3">
        <v>15279.155000000001</v>
      </c>
      <c r="AS8" s="3">
        <v>15126.998</v>
      </c>
      <c r="AT8" s="3">
        <v>14301.26</v>
      </c>
      <c r="AU8" s="3">
        <v>14299.025</v>
      </c>
      <c r="AV8" s="3">
        <v>14457.12</v>
      </c>
      <c r="AW8" s="3">
        <v>14688.474</v>
      </c>
      <c r="AX8" s="3">
        <v>14998.611999999999</v>
      </c>
      <c r="AY8" s="3">
        <v>15382.386</v>
      </c>
      <c r="AZ8" s="3">
        <v>15854.790999999999</v>
      </c>
      <c r="BA8">
        <v>16422.935000000001</v>
      </c>
      <c r="BB8">
        <v>2016</v>
      </c>
    </row>
    <row r="9" spans="1:54" hidden="1" x14ac:dyDescent="0.2">
      <c r="A9">
        <v>512</v>
      </c>
      <c r="B9" t="s">
        <v>561</v>
      </c>
      <c r="C9" t="s">
        <v>334</v>
      </c>
      <c r="D9" t="s">
        <v>130</v>
      </c>
      <c r="E9" t="s">
        <v>333</v>
      </c>
      <c r="F9" t="s">
        <v>332</v>
      </c>
      <c r="G9" t="s">
        <v>331</v>
      </c>
      <c r="H9" t="s">
        <v>322</v>
      </c>
      <c r="I9" t="s">
        <v>330</v>
      </c>
      <c r="J9" s="3" t="s">
        <v>215</v>
      </c>
      <c r="K9" s="3" t="s">
        <v>215</v>
      </c>
      <c r="L9" s="3" t="s">
        <v>215</v>
      </c>
      <c r="M9" s="3" t="s">
        <v>215</v>
      </c>
      <c r="N9" s="3" t="s">
        <v>215</v>
      </c>
      <c r="O9" s="3" t="s">
        <v>215</v>
      </c>
      <c r="P9" s="3" t="s">
        <v>215</v>
      </c>
      <c r="Q9" s="3" t="s">
        <v>215</v>
      </c>
      <c r="R9" s="3" t="s">
        <v>215</v>
      </c>
      <c r="S9" s="3" t="s">
        <v>215</v>
      </c>
      <c r="T9" s="3" t="s">
        <v>215</v>
      </c>
      <c r="U9" s="3" t="s">
        <v>215</v>
      </c>
      <c r="V9" s="3" t="s">
        <v>215</v>
      </c>
      <c r="W9" s="3" t="s">
        <v>215</v>
      </c>
      <c r="X9" s="3" t="s">
        <v>215</v>
      </c>
      <c r="Y9" s="3" t="s">
        <v>215</v>
      </c>
      <c r="Z9" s="3" t="s">
        <v>215</v>
      </c>
      <c r="AA9" s="3" t="s">
        <v>215</v>
      </c>
      <c r="AB9" s="3" t="s">
        <v>215</v>
      </c>
      <c r="AC9" s="3" t="s">
        <v>215</v>
      </c>
      <c r="AD9" s="3" t="s">
        <v>215</v>
      </c>
      <c r="AE9" s="3" t="s">
        <v>215</v>
      </c>
      <c r="AF9" s="3">
        <v>1026.9190000000001</v>
      </c>
      <c r="AG9" s="3">
        <v>1072.0809999999999</v>
      </c>
      <c r="AH9" s="3">
        <v>1038.7170000000001</v>
      </c>
      <c r="AI9" s="3">
        <v>1122.2460000000001</v>
      </c>
      <c r="AJ9" s="3">
        <v>1146.8679999999999</v>
      </c>
      <c r="AK9" s="3">
        <v>1264.4390000000001</v>
      </c>
      <c r="AL9" s="3">
        <v>1280.1030000000001</v>
      </c>
      <c r="AM9" s="3">
        <v>1505.9549999999999</v>
      </c>
      <c r="AN9" s="3">
        <v>1593.376</v>
      </c>
      <c r="AO9" s="3">
        <v>1655.3630000000001</v>
      </c>
      <c r="AP9" s="3">
        <v>1841.1010000000001</v>
      </c>
      <c r="AQ9" s="3">
        <v>1899.518</v>
      </c>
      <c r="AR9" s="3">
        <v>1905.3140000000001</v>
      </c>
      <c r="AS9" s="3">
        <v>1886.34</v>
      </c>
      <c r="AT9" s="3">
        <v>1783.37</v>
      </c>
      <c r="AU9" s="3">
        <v>1783.0909999999999</v>
      </c>
      <c r="AV9" s="3">
        <v>1802.806</v>
      </c>
      <c r="AW9" s="3">
        <v>1831.6559999999999</v>
      </c>
      <c r="AX9" s="3">
        <v>1870.33</v>
      </c>
      <c r="AY9" s="3">
        <v>1918.1869999999999</v>
      </c>
      <c r="AZ9" s="3">
        <v>1977.096</v>
      </c>
      <c r="BA9">
        <v>2047.943</v>
      </c>
      <c r="BB9">
        <v>2016</v>
      </c>
    </row>
    <row r="10" spans="1:54" hidden="1" x14ac:dyDescent="0.2">
      <c r="A10">
        <v>512</v>
      </c>
      <c r="B10" t="s">
        <v>561</v>
      </c>
      <c r="C10" t="s">
        <v>329</v>
      </c>
      <c r="D10" t="s">
        <v>130</v>
      </c>
      <c r="E10" t="s">
        <v>325</v>
      </c>
      <c r="F10" t="s">
        <v>328</v>
      </c>
      <c r="G10" t="s">
        <v>225</v>
      </c>
      <c r="H10" t="s">
        <v>322</v>
      </c>
      <c r="I10" t="s">
        <v>321</v>
      </c>
      <c r="J10" s="3" t="s">
        <v>215</v>
      </c>
      <c r="K10" s="3" t="s">
        <v>215</v>
      </c>
      <c r="L10" s="3" t="s">
        <v>215</v>
      </c>
      <c r="M10" s="3" t="s">
        <v>215</v>
      </c>
      <c r="N10" s="3" t="s">
        <v>215</v>
      </c>
      <c r="O10" s="3" t="s">
        <v>215</v>
      </c>
      <c r="P10" s="3" t="s">
        <v>215</v>
      </c>
      <c r="Q10" s="3" t="s">
        <v>215</v>
      </c>
      <c r="R10" s="3" t="s">
        <v>215</v>
      </c>
      <c r="S10" s="3" t="s">
        <v>215</v>
      </c>
      <c r="T10" s="3" t="s">
        <v>215</v>
      </c>
      <c r="U10" s="3" t="s">
        <v>215</v>
      </c>
      <c r="V10" s="3" t="s">
        <v>215</v>
      </c>
      <c r="W10" s="3" t="s">
        <v>215</v>
      </c>
      <c r="X10" s="3" t="s">
        <v>215</v>
      </c>
      <c r="Y10" s="3" t="s">
        <v>215</v>
      </c>
      <c r="Z10" s="3" t="s">
        <v>215</v>
      </c>
      <c r="AA10" s="3" t="s">
        <v>215</v>
      </c>
      <c r="AB10" s="3" t="s">
        <v>215</v>
      </c>
      <c r="AC10" s="3" t="s">
        <v>215</v>
      </c>
      <c r="AD10" s="3" t="s">
        <v>215</v>
      </c>
      <c r="AE10" s="3" t="s">
        <v>215</v>
      </c>
      <c r="AF10" s="3">
        <v>8051.067</v>
      </c>
      <c r="AG10" s="3">
        <v>9517.7180000000008</v>
      </c>
      <c r="AH10" s="3">
        <v>10250.788</v>
      </c>
      <c r="AI10" s="3">
        <v>12265.321</v>
      </c>
      <c r="AJ10" s="3">
        <v>13491.991</v>
      </c>
      <c r="AK10" s="3">
        <v>16224.188</v>
      </c>
      <c r="AL10" s="3">
        <v>19144.183000000001</v>
      </c>
      <c r="AM10" s="3">
        <v>21915.076000000001</v>
      </c>
      <c r="AN10" s="3">
        <v>25063.878000000001</v>
      </c>
      <c r="AO10" s="3">
        <v>28730.757000000001</v>
      </c>
      <c r="AP10" s="3">
        <v>34655.741000000002</v>
      </c>
      <c r="AQ10" s="3">
        <v>36557.351000000002</v>
      </c>
      <c r="AR10" s="3">
        <v>37822.756999999998</v>
      </c>
      <c r="AS10" s="3">
        <v>38365.17</v>
      </c>
      <c r="AT10" s="3">
        <v>38095.321000000004</v>
      </c>
      <c r="AU10" s="3">
        <v>40022.803999999996</v>
      </c>
      <c r="AV10" s="3">
        <v>42530.434000000001</v>
      </c>
      <c r="AW10" s="3">
        <v>45373.052000000003</v>
      </c>
      <c r="AX10" s="3">
        <v>48647.392</v>
      </c>
      <c r="AY10" s="3">
        <v>52388.726000000002</v>
      </c>
      <c r="AZ10" s="3">
        <v>56699.423999999999</v>
      </c>
      <c r="BA10">
        <v>61669.142</v>
      </c>
      <c r="BB10">
        <v>2016</v>
      </c>
    </row>
    <row r="11" spans="1:54" hidden="1" x14ac:dyDescent="0.2">
      <c r="A11">
        <v>512</v>
      </c>
      <c r="B11" t="s">
        <v>561</v>
      </c>
      <c r="C11" t="s">
        <v>327</v>
      </c>
      <c r="D11" t="s">
        <v>130</v>
      </c>
      <c r="E11" t="s">
        <v>325</v>
      </c>
      <c r="F11" t="s">
        <v>326</v>
      </c>
      <c r="G11" t="s">
        <v>223</v>
      </c>
      <c r="H11" t="s">
        <v>322</v>
      </c>
      <c r="I11" t="s">
        <v>321</v>
      </c>
      <c r="J11" s="3" t="s">
        <v>215</v>
      </c>
      <c r="K11" s="3" t="s">
        <v>215</v>
      </c>
      <c r="L11" s="3" t="s">
        <v>215</v>
      </c>
      <c r="M11" s="3" t="s">
        <v>215</v>
      </c>
      <c r="N11" s="3" t="s">
        <v>215</v>
      </c>
      <c r="O11" s="3" t="s">
        <v>215</v>
      </c>
      <c r="P11" s="3" t="s">
        <v>215</v>
      </c>
      <c r="Q11" s="3" t="s">
        <v>215</v>
      </c>
      <c r="R11" s="3" t="s">
        <v>215</v>
      </c>
      <c r="S11" s="3" t="s">
        <v>215</v>
      </c>
      <c r="T11" s="3" t="s">
        <v>215</v>
      </c>
      <c r="U11" s="3" t="s">
        <v>215</v>
      </c>
      <c r="V11" s="3" t="s">
        <v>215</v>
      </c>
      <c r="W11" s="3" t="s">
        <v>215</v>
      </c>
      <c r="X11" s="3" t="s">
        <v>215</v>
      </c>
      <c r="Y11" s="3" t="s">
        <v>215</v>
      </c>
      <c r="Z11" s="3" t="s">
        <v>215</v>
      </c>
      <c r="AA11" s="3" t="s">
        <v>215</v>
      </c>
      <c r="AB11" s="3" t="s">
        <v>215</v>
      </c>
      <c r="AC11" s="3" t="s">
        <v>215</v>
      </c>
      <c r="AD11" s="3" t="s">
        <v>215</v>
      </c>
      <c r="AE11" s="3" t="s">
        <v>215</v>
      </c>
      <c r="AF11" s="3">
        <v>196.68299999999999</v>
      </c>
      <c r="AG11" s="3">
        <v>196.95400000000001</v>
      </c>
      <c r="AH11" s="3">
        <v>214.23</v>
      </c>
      <c r="AI11" s="3">
        <v>248.04900000000001</v>
      </c>
      <c r="AJ11" s="3">
        <v>270.18900000000002</v>
      </c>
      <c r="AK11" s="3">
        <v>324.70499999999998</v>
      </c>
      <c r="AL11" s="3">
        <v>380.91</v>
      </c>
      <c r="AM11" s="3">
        <v>435.47199999999998</v>
      </c>
      <c r="AN11" s="3">
        <v>539.66700000000003</v>
      </c>
      <c r="AO11" s="3">
        <v>614.66099999999994</v>
      </c>
      <c r="AP11" s="3">
        <v>680.42600000000004</v>
      </c>
      <c r="AQ11" s="3">
        <v>660.221</v>
      </c>
      <c r="AR11" s="3">
        <v>659.1</v>
      </c>
      <c r="AS11" s="3">
        <v>627.34400000000005</v>
      </c>
      <c r="AT11" s="3">
        <v>561.34699999999998</v>
      </c>
      <c r="AU11" s="3">
        <v>587.91999999999996</v>
      </c>
      <c r="AV11" s="3">
        <v>601.25199999999995</v>
      </c>
      <c r="AW11" s="3">
        <v>627.91999999999996</v>
      </c>
      <c r="AX11" s="3">
        <v>655.25699999999995</v>
      </c>
      <c r="AY11" s="3">
        <v>689.32799999999997</v>
      </c>
      <c r="AZ11" s="3">
        <v>730.59699999999998</v>
      </c>
      <c r="BA11">
        <v>778.36</v>
      </c>
      <c r="BB11">
        <v>2016</v>
      </c>
    </row>
    <row r="12" spans="1:54" hidden="1" x14ac:dyDescent="0.2">
      <c r="A12">
        <v>512</v>
      </c>
      <c r="B12" t="s">
        <v>561</v>
      </c>
      <c r="C12" t="s">
        <v>212</v>
      </c>
      <c r="D12" t="s">
        <v>130</v>
      </c>
      <c r="E12" t="s">
        <v>325</v>
      </c>
      <c r="F12" t="s">
        <v>324</v>
      </c>
      <c r="G12" t="s">
        <v>323</v>
      </c>
      <c r="H12" t="s">
        <v>322</v>
      </c>
      <c r="I12" t="s">
        <v>321</v>
      </c>
      <c r="J12" s="3" t="s">
        <v>215</v>
      </c>
      <c r="K12" s="3" t="s">
        <v>215</v>
      </c>
      <c r="L12" s="3" t="s">
        <v>215</v>
      </c>
      <c r="M12" s="3" t="s">
        <v>215</v>
      </c>
      <c r="N12" s="3" t="s">
        <v>215</v>
      </c>
      <c r="O12" s="3" t="s">
        <v>215</v>
      </c>
      <c r="P12" s="3" t="s">
        <v>215</v>
      </c>
      <c r="Q12" s="3" t="s">
        <v>215</v>
      </c>
      <c r="R12" s="3" t="s">
        <v>215</v>
      </c>
      <c r="S12" s="3" t="s">
        <v>215</v>
      </c>
      <c r="T12" s="3" t="s">
        <v>215</v>
      </c>
      <c r="U12" s="3" t="s">
        <v>215</v>
      </c>
      <c r="V12" s="3" t="s">
        <v>215</v>
      </c>
      <c r="W12" s="3" t="s">
        <v>215</v>
      </c>
      <c r="X12" s="3" t="s">
        <v>215</v>
      </c>
      <c r="Y12" s="3" t="s">
        <v>215</v>
      </c>
      <c r="Z12" s="3" t="s">
        <v>215</v>
      </c>
      <c r="AA12" s="3" t="s">
        <v>215</v>
      </c>
      <c r="AB12" s="3" t="s">
        <v>215</v>
      </c>
      <c r="AC12" s="3" t="s">
        <v>215</v>
      </c>
      <c r="AD12" s="3" t="s">
        <v>215</v>
      </c>
      <c r="AE12" s="3" t="s">
        <v>215</v>
      </c>
      <c r="AF12" s="3">
        <v>845.29499999999996</v>
      </c>
      <c r="AG12" s="3">
        <v>900.06600000000003</v>
      </c>
      <c r="AH12" s="3">
        <v>896.03599999999994</v>
      </c>
      <c r="AI12" s="3">
        <v>999.23800000000006</v>
      </c>
      <c r="AJ12" s="3">
        <v>1052.539</v>
      </c>
      <c r="AK12" s="3">
        <v>1191.318</v>
      </c>
      <c r="AL12" s="3">
        <v>1229.7349999999999</v>
      </c>
      <c r="AM12" s="3">
        <v>1457.6859999999999</v>
      </c>
      <c r="AN12" s="3">
        <v>1561.15</v>
      </c>
      <c r="AO12" s="3">
        <v>1655.3630000000001</v>
      </c>
      <c r="AP12" s="3">
        <v>1875.0160000000001</v>
      </c>
      <c r="AQ12" s="3">
        <v>1965.75</v>
      </c>
      <c r="AR12" s="3">
        <v>2007.136</v>
      </c>
      <c r="AS12" s="3">
        <v>2008.6949999999999</v>
      </c>
      <c r="AT12" s="3">
        <v>1923.2760000000001</v>
      </c>
      <c r="AU12" s="3">
        <v>1957.577</v>
      </c>
      <c r="AV12" s="3">
        <v>2024.1890000000001</v>
      </c>
      <c r="AW12" s="3">
        <v>2101.1840000000002</v>
      </c>
      <c r="AX12" s="3">
        <v>2187.7060000000001</v>
      </c>
      <c r="AY12" s="3">
        <v>2286.4430000000002</v>
      </c>
      <c r="AZ12" s="3">
        <v>2397.1280000000002</v>
      </c>
      <c r="BA12">
        <v>2526.2280000000001</v>
      </c>
      <c r="BB12">
        <v>2016</v>
      </c>
    </row>
    <row r="13" spans="1:54" hidden="1" x14ac:dyDescent="0.2">
      <c r="A13">
        <v>512</v>
      </c>
      <c r="B13" t="s">
        <v>561</v>
      </c>
      <c r="C13" t="s">
        <v>320</v>
      </c>
      <c r="D13" t="s">
        <v>130</v>
      </c>
      <c r="E13" t="s">
        <v>319</v>
      </c>
      <c r="F13" t="s">
        <v>318</v>
      </c>
      <c r="G13" t="s">
        <v>243</v>
      </c>
    </row>
    <row r="14" spans="1:54" hidden="1" x14ac:dyDescent="0.2">
      <c r="A14">
        <v>512</v>
      </c>
      <c r="B14" t="s">
        <v>561</v>
      </c>
      <c r="C14" t="s">
        <v>317</v>
      </c>
      <c r="D14" t="s">
        <v>130</v>
      </c>
      <c r="E14" t="s">
        <v>316</v>
      </c>
      <c r="F14" s="3" t="s">
        <v>315</v>
      </c>
      <c r="G14" t="s">
        <v>288</v>
      </c>
      <c r="I14" t="s">
        <v>310</v>
      </c>
      <c r="J14" t="s">
        <v>215</v>
      </c>
      <c r="K14" t="s">
        <v>215</v>
      </c>
      <c r="L14" t="s">
        <v>215</v>
      </c>
      <c r="M14" t="s">
        <v>215</v>
      </c>
      <c r="N14" t="s">
        <v>215</v>
      </c>
      <c r="O14" t="s">
        <v>215</v>
      </c>
      <c r="P14" t="s">
        <v>215</v>
      </c>
      <c r="Q14" t="s">
        <v>215</v>
      </c>
      <c r="R14" t="s">
        <v>215</v>
      </c>
      <c r="S14" t="s">
        <v>215</v>
      </c>
      <c r="T14" t="s">
        <v>215</v>
      </c>
      <c r="U14" t="s">
        <v>215</v>
      </c>
      <c r="V14" t="s">
        <v>215</v>
      </c>
      <c r="W14" t="s">
        <v>215</v>
      </c>
      <c r="X14" t="s">
        <v>215</v>
      </c>
      <c r="Y14" t="s">
        <v>215</v>
      </c>
      <c r="Z14" t="s">
        <v>215</v>
      </c>
      <c r="AA14" t="s">
        <v>215</v>
      </c>
      <c r="AB14" t="s">
        <v>215</v>
      </c>
      <c r="AC14" t="s">
        <v>215</v>
      </c>
      <c r="AD14" t="s">
        <v>215</v>
      </c>
      <c r="AE14" t="s">
        <v>215</v>
      </c>
      <c r="AF14">
        <v>3.4000000000000002E-2</v>
      </c>
      <c r="AG14">
        <v>3.5999999999999997E-2</v>
      </c>
      <c r="AH14">
        <v>3.4000000000000002E-2</v>
      </c>
      <c r="AI14">
        <v>3.6999999999999998E-2</v>
      </c>
      <c r="AJ14">
        <v>3.6999999999999998E-2</v>
      </c>
      <c r="AK14">
        <v>3.9E-2</v>
      </c>
      <c r="AL14">
        <v>0.04</v>
      </c>
      <c r="AM14">
        <v>4.8000000000000001E-2</v>
      </c>
      <c r="AN14">
        <v>0.05</v>
      </c>
      <c r="AO14">
        <v>5.0999999999999997E-2</v>
      </c>
      <c r="AP14">
        <v>5.6000000000000001E-2</v>
      </c>
      <c r="AQ14">
        <v>5.7000000000000002E-2</v>
      </c>
      <c r="AR14">
        <v>5.7000000000000002E-2</v>
      </c>
      <c r="AS14">
        <v>5.6000000000000001E-2</v>
      </c>
      <c r="AT14">
        <v>5.5E-2</v>
      </c>
      <c r="AU14">
        <v>5.5E-2</v>
      </c>
      <c r="AV14">
        <v>5.3999999999999999E-2</v>
      </c>
      <c r="AW14">
        <v>5.3999999999999999E-2</v>
      </c>
      <c r="AX14">
        <v>5.2999999999999999E-2</v>
      </c>
      <c r="AY14">
        <v>5.3999999999999999E-2</v>
      </c>
      <c r="AZ14">
        <v>5.3999999999999999E-2</v>
      </c>
      <c r="BA14">
        <v>5.5E-2</v>
      </c>
      <c r="BB14">
        <v>2016</v>
      </c>
    </row>
    <row r="15" spans="1:54" hidden="1" x14ac:dyDescent="0.2">
      <c r="A15">
        <v>512</v>
      </c>
      <c r="B15" t="s">
        <v>561</v>
      </c>
      <c r="C15" t="s">
        <v>314</v>
      </c>
      <c r="D15" t="s">
        <v>130</v>
      </c>
      <c r="E15" t="s">
        <v>313</v>
      </c>
      <c r="F15" s="3" t="s">
        <v>312</v>
      </c>
      <c r="G15" t="s">
        <v>311</v>
      </c>
      <c r="I15" t="s">
        <v>310</v>
      </c>
      <c r="J15" t="s">
        <v>215</v>
      </c>
      <c r="K15" t="s">
        <v>215</v>
      </c>
      <c r="L15" t="s">
        <v>215</v>
      </c>
      <c r="M15" t="s">
        <v>215</v>
      </c>
      <c r="N15" t="s">
        <v>215</v>
      </c>
      <c r="O15" t="s">
        <v>215</v>
      </c>
      <c r="P15" t="s">
        <v>215</v>
      </c>
      <c r="Q15" t="s">
        <v>215</v>
      </c>
      <c r="R15" t="s">
        <v>215</v>
      </c>
      <c r="S15" t="s">
        <v>215</v>
      </c>
      <c r="T15" t="s">
        <v>215</v>
      </c>
      <c r="U15" t="s">
        <v>215</v>
      </c>
      <c r="V15" t="s">
        <v>215</v>
      </c>
      <c r="W15" t="s">
        <v>215</v>
      </c>
      <c r="X15" t="s">
        <v>215</v>
      </c>
      <c r="Y15" t="s">
        <v>215</v>
      </c>
      <c r="Z15" t="s">
        <v>215</v>
      </c>
      <c r="AA15" t="s">
        <v>215</v>
      </c>
      <c r="AB15" t="s">
        <v>215</v>
      </c>
      <c r="AC15" t="s">
        <v>215</v>
      </c>
      <c r="AD15" t="s">
        <v>215</v>
      </c>
      <c r="AE15" t="s">
        <v>215</v>
      </c>
      <c r="AF15">
        <v>9.5250000000000004</v>
      </c>
      <c r="AG15">
        <v>10.574</v>
      </c>
      <c r="AH15">
        <v>11.44</v>
      </c>
      <c r="AI15">
        <v>12.275</v>
      </c>
      <c r="AJ15">
        <v>12.819000000000001</v>
      </c>
      <c r="AK15">
        <v>13.619</v>
      </c>
      <c r="AL15">
        <v>15.568</v>
      </c>
      <c r="AM15">
        <v>15.034000000000001</v>
      </c>
      <c r="AN15">
        <v>16.055</v>
      </c>
      <c r="AO15">
        <v>17.356000000000002</v>
      </c>
      <c r="AP15">
        <v>18.483000000000001</v>
      </c>
      <c r="AQ15">
        <v>18.597000000000001</v>
      </c>
      <c r="AR15">
        <v>18.844000000000001</v>
      </c>
      <c r="AS15">
        <v>19.100000000000001</v>
      </c>
      <c r="AT15">
        <v>19.808</v>
      </c>
      <c r="AU15">
        <v>20.445</v>
      </c>
      <c r="AV15">
        <v>21.010999999999999</v>
      </c>
      <c r="AW15">
        <v>21.594000000000001</v>
      </c>
      <c r="AX15">
        <v>22.236999999999998</v>
      </c>
      <c r="AY15">
        <v>22.913</v>
      </c>
      <c r="AZ15">
        <v>23.652999999999999</v>
      </c>
      <c r="BA15">
        <v>24.411999999999999</v>
      </c>
      <c r="BB15">
        <v>2016</v>
      </c>
    </row>
    <row r="16" spans="1:54" hidden="1" x14ac:dyDescent="0.2">
      <c r="A16">
        <v>512</v>
      </c>
      <c r="B16" t="s">
        <v>561</v>
      </c>
      <c r="C16" t="s">
        <v>309</v>
      </c>
      <c r="D16" t="s">
        <v>130</v>
      </c>
      <c r="E16" t="s">
        <v>308</v>
      </c>
      <c r="F16" t="s">
        <v>307</v>
      </c>
      <c r="G16" t="s">
        <v>217</v>
      </c>
      <c r="I16" t="s">
        <v>737</v>
      </c>
      <c r="J16" s="3" t="s">
        <v>215</v>
      </c>
      <c r="K16" s="3" t="s">
        <v>215</v>
      </c>
      <c r="L16" s="3" t="s">
        <v>215</v>
      </c>
      <c r="M16" s="3" t="s">
        <v>215</v>
      </c>
      <c r="N16" s="3" t="s">
        <v>215</v>
      </c>
      <c r="O16" s="3" t="s">
        <v>215</v>
      </c>
      <c r="P16" s="3" t="s">
        <v>215</v>
      </c>
      <c r="Q16" s="3" t="s">
        <v>215</v>
      </c>
      <c r="R16" s="3" t="s">
        <v>215</v>
      </c>
      <c r="S16" s="3" t="s">
        <v>215</v>
      </c>
      <c r="T16" s="3" t="s">
        <v>215</v>
      </c>
      <c r="U16" s="3" t="s">
        <v>215</v>
      </c>
      <c r="V16" s="3" t="s">
        <v>215</v>
      </c>
      <c r="W16" s="3" t="s">
        <v>215</v>
      </c>
      <c r="X16" s="3" t="s">
        <v>215</v>
      </c>
      <c r="Y16" s="3" t="s">
        <v>215</v>
      </c>
      <c r="Z16" s="3" t="s">
        <v>215</v>
      </c>
      <c r="AA16" s="3" t="s">
        <v>215</v>
      </c>
      <c r="AB16" s="3" t="s">
        <v>215</v>
      </c>
      <c r="AC16" s="3" t="s">
        <v>215</v>
      </c>
      <c r="AD16" s="3" t="s">
        <v>215</v>
      </c>
      <c r="AE16" s="3" t="s">
        <v>215</v>
      </c>
      <c r="AF16" s="3">
        <v>27.242999999999999</v>
      </c>
      <c r="AG16" s="3">
        <v>30.103000000000002</v>
      </c>
      <c r="AH16" s="3">
        <v>35.353999999999999</v>
      </c>
      <c r="AI16" s="3">
        <v>37.051000000000002</v>
      </c>
      <c r="AJ16" s="3">
        <v>29.492000000000001</v>
      </c>
      <c r="AK16" s="3">
        <v>55.856000000000002</v>
      </c>
      <c r="AL16" s="3">
        <v>30.225999999999999</v>
      </c>
      <c r="AM16" s="3">
        <v>36.506999999999998</v>
      </c>
      <c r="AN16" s="3">
        <v>30.268999999999998</v>
      </c>
      <c r="AO16" s="3">
        <v>26.407</v>
      </c>
      <c r="AP16" s="3">
        <v>25.34</v>
      </c>
      <c r="AQ16" s="3">
        <v>23.093</v>
      </c>
      <c r="AR16" s="3">
        <v>17.46</v>
      </c>
      <c r="AS16" s="3">
        <v>18.436</v>
      </c>
      <c r="AT16" s="3">
        <v>18.472000000000001</v>
      </c>
      <c r="AU16" s="3">
        <v>17.448</v>
      </c>
      <c r="AV16" s="3">
        <v>17.018999999999998</v>
      </c>
      <c r="AW16" s="3">
        <v>16.98</v>
      </c>
      <c r="AX16" s="3">
        <v>17.954000000000001</v>
      </c>
      <c r="AY16" s="3">
        <v>18.975999999999999</v>
      </c>
      <c r="AZ16" s="3">
        <v>19.218</v>
      </c>
      <c r="BA16">
        <v>19.831</v>
      </c>
      <c r="BB16">
        <v>2016</v>
      </c>
    </row>
    <row r="17" spans="1:54" hidden="1" x14ac:dyDescent="0.2">
      <c r="A17">
        <v>512</v>
      </c>
      <c r="B17" t="s">
        <v>561</v>
      </c>
      <c r="C17" t="s">
        <v>306</v>
      </c>
      <c r="D17" t="s">
        <v>130</v>
      </c>
      <c r="E17" t="s">
        <v>305</v>
      </c>
      <c r="F17" t="s">
        <v>304</v>
      </c>
      <c r="G17" t="s">
        <v>217</v>
      </c>
      <c r="I17" t="s">
        <v>737</v>
      </c>
      <c r="J17" s="3" t="s">
        <v>215</v>
      </c>
      <c r="K17" s="3" t="s">
        <v>215</v>
      </c>
      <c r="L17" s="3" t="s">
        <v>215</v>
      </c>
      <c r="M17" s="3" t="s">
        <v>215</v>
      </c>
      <c r="N17" s="3" t="s">
        <v>215</v>
      </c>
      <c r="O17" s="3" t="s">
        <v>215</v>
      </c>
      <c r="P17" s="3" t="s">
        <v>215</v>
      </c>
      <c r="Q17" s="3" t="s">
        <v>215</v>
      </c>
      <c r="R17" s="3" t="s">
        <v>215</v>
      </c>
      <c r="S17" s="3" t="s">
        <v>215</v>
      </c>
      <c r="T17" s="3" t="s">
        <v>215</v>
      </c>
      <c r="U17" s="3" t="s">
        <v>215</v>
      </c>
      <c r="V17" s="3" t="s">
        <v>215</v>
      </c>
      <c r="W17" s="3" t="s">
        <v>215</v>
      </c>
      <c r="X17" s="3" t="s">
        <v>215</v>
      </c>
      <c r="Y17" s="3" t="s">
        <v>215</v>
      </c>
      <c r="Z17" s="3" t="s">
        <v>215</v>
      </c>
      <c r="AA17" s="3" t="s">
        <v>215</v>
      </c>
      <c r="AB17" s="3" t="s">
        <v>215</v>
      </c>
      <c r="AC17" s="3" t="s">
        <v>215</v>
      </c>
      <c r="AD17" s="3" t="s">
        <v>215</v>
      </c>
      <c r="AE17" s="3" t="s">
        <v>215</v>
      </c>
      <c r="AF17" s="3">
        <v>61.341999999999999</v>
      </c>
      <c r="AG17" s="3">
        <v>59.993000000000002</v>
      </c>
      <c r="AH17" s="3">
        <v>72.843999999999994</v>
      </c>
      <c r="AI17" s="3">
        <v>67.667000000000002</v>
      </c>
      <c r="AJ17" s="3">
        <v>51.09</v>
      </c>
      <c r="AK17" s="3">
        <v>119.803</v>
      </c>
      <c r="AL17" s="3">
        <v>63.994</v>
      </c>
      <c r="AM17" s="3">
        <v>78.039000000000001</v>
      </c>
      <c r="AN17" s="3">
        <v>59.671999999999997</v>
      </c>
      <c r="AO17" s="3">
        <v>52.957000000000001</v>
      </c>
      <c r="AP17" s="3">
        <v>36.158000000000001</v>
      </c>
      <c r="AQ17" s="3">
        <v>23.407</v>
      </c>
      <c r="AR17" s="3">
        <v>23.006</v>
      </c>
      <c r="AS17" s="3">
        <v>25.919</v>
      </c>
      <c r="AT17" s="3">
        <v>25.524999999999999</v>
      </c>
      <c r="AU17" s="3">
        <v>19.018999999999998</v>
      </c>
      <c r="AV17" s="3">
        <v>17.603999999999999</v>
      </c>
      <c r="AW17" s="3">
        <v>16.827999999999999</v>
      </c>
      <c r="AX17" s="3">
        <v>17.294</v>
      </c>
      <c r="AY17" s="3">
        <v>17.248000000000001</v>
      </c>
      <c r="AZ17" s="3">
        <v>16.495000000000001</v>
      </c>
      <c r="BA17">
        <v>17.966999999999999</v>
      </c>
      <c r="BB17">
        <v>2016</v>
      </c>
    </row>
    <row r="18" spans="1:54" hidden="1" x14ac:dyDescent="0.2">
      <c r="A18">
        <v>512</v>
      </c>
      <c r="B18" t="s">
        <v>561</v>
      </c>
      <c r="C18" t="s">
        <v>303</v>
      </c>
      <c r="D18" t="s">
        <v>130</v>
      </c>
      <c r="E18" t="s">
        <v>300</v>
      </c>
      <c r="F18" t="s">
        <v>302</v>
      </c>
      <c r="G18" t="s">
        <v>295</v>
      </c>
      <c r="I18" t="s">
        <v>738</v>
      </c>
      <c r="J18" s="3" t="s">
        <v>215</v>
      </c>
      <c r="K18" s="3" t="s">
        <v>215</v>
      </c>
      <c r="L18" s="3" t="s">
        <v>215</v>
      </c>
      <c r="M18" s="3" t="s">
        <v>215</v>
      </c>
      <c r="N18" s="3" t="s">
        <v>215</v>
      </c>
      <c r="O18" s="3" t="s">
        <v>215</v>
      </c>
      <c r="P18" s="3" t="s">
        <v>215</v>
      </c>
      <c r="Q18" s="3" t="s">
        <v>215</v>
      </c>
      <c r="R18" s="3" t="s">
        <v>215</v>
      </c>
      <c r="S18" s="3" t="s">
        <v>215</v>
      </c>
      <c r="T18" s="3" t="s">
        <v>215</v>
      </c>
      <c r="U18" s="3" t="s">
        <v>215</v>
      </c>
      <c r="V18" s="3" t="s">
        <v>215</v>
      </c>
      <c r="W18" s="3" t="s">
        <v>215</v>
      </c>
      <c r="X18" s="3" t="s">
        <v>215</v>
      </c>
      <c r="Y18" s="3" t="s">
        <v>215</v>
      </c>
      <c r="Z18" s="3" t="s">
        <v>215</v>
      </c>
      <c r="AA18" s="3" t="s">
        <v>215</v>
      </c>
      <c r="AB18" s="3" t="s">
        <v>215</v>
      </c>
      <c r="AC18" s="3" t="s">
        <v>215</v>
      </c>
      <c r="AD18" s="3" t="s">
        <v>215</v>
      </c>
      <c r="AE18" s="3" t="s">
        <v>215</v>
      </c>
      <c r="AF18" s="3">
        <v>31.263000000000002</v>
      </c>
      <c r="AG18" s="3">
        <v>42.412999999999997</v>
      </c>
      <c r="AH18" s="3">
        <v>49.350999999999999</v>
      </c>
      <c r="AI18" s="3">
        <v>54.566000000000003</v>
      </c>
      <c r="AJ18" s="3">
        <v>58.268999999999998</v>
      </c>
      <c r="AK18" s="3">
        <v>63.326999999999998</v>
      </c>
      <c r="AL18" s="3">
        <v>80.057000000000002</v>
      </c>
      <c r="AM18" s="3">
        <v>74.603999999999999</v>
      </c>
      <c r="AN18" s="3">
        <v>76.228999999999999</v>
      </c>
      <c r="AO18" s="3">
        <v>85.227000000000004</v>
      </c>
      <c r="AP18" s="3">
        <v>90.716999999999999</v>
      </c>
      <c r="AQ18" s="3">
        <v>97.417000000000002</v>
      </c>
      <c r="AR18" s="3">
        <v>101.97</v>
      </c>
      <c r="AS18" s="3">
        <v>101.29600000000001</v>
      </c>
      <c r="AT18" s="3">
        <v>105.736</v>
      </c>
      <c r="AU18" s="3">
        <v>110.998</v>
      </c>
      <c r="AV18" s="3">
        <v>116.548</v>
      </c>
      <c r="AW18" s="3">
        <v>122.375</v>
      </c>
      <c r="AX18" s="3">
        <v>128.494</v>
      </c>
      <c r="AY18" s="3">
        <v>134.91900000000001</v>
      </c>
      <c r="AZ18" s="3">
        <v>141.66399999999999</v>
      </c>
      <c r="BA18">
        <v>148.74799999999999</v>
      </c>
      <c r="BB18">
        <v>2017</v>
      </c>
    </row>
    <row r="19" spans="1:54" hidden="1" x14ac:dyDescent="0.2">
      <c r="A19">
        <v>512</v>
      </c>
      <c r="B19" t="s">
        <v>561</v>
      </c>
      <c r="C19" t="s">
        <v>301</v>
      </c>
      <c r="D19" t="s">
        <v>130</v>
      </c>
      <c r="E19" t="s">
        <v>300</v>
      </c>
      <c r="F19" t="s">
        <v>299</v>
      </c>
      <c r="G19" t="s">
        <v>275</v>
      </c>
      <c r="I19" t="s">
        <v>298</v>
      </c>
      <c r="J19" s="3" t="s">
        <v>215</v>
      </c>
      <c r="K19" s="3" t="s">
        <v>215</v>
      </c>
      <c r="L19" s="3" t="s">
        <v>215</v>
      </c>
      <c r="M19" s="3" t="s">
        <v>215</v>
      </c>
      <c r="N19" s="3" t="s">
        <v>215</v>
      </c>
      <c r="O19" s="3" t="s">
        <v>215</v>
      </c>
      <c r="P19" s="3" t="s">
        <v>215</v>
      </c>
      <c r="Q19" s="3" t="s">
        <v>215</v>
      </c>
      <c r="R19" s="3" t="s">
        <v>215</v>
      </c>
      <c r="S19" s="3" t="s">
        <v>215</v>
      </c>
      <c r="T19" s="3" t="s">
        <v>215</v>
      </c>
      <c r="U19" s="3" t="s">
        <v>215</v>
      </c>
      <c r="V19" s="3" t="s">
        <v>215</v>
      </c>
      <c r="W19" s="3" t="s">
        <v>215</v>
      </c>
      <c r="X19" s="3" t="s">
        <v>215</v>
      </c>
      <c r="Y19" s="3" t="s">
        <v>215</v>
      </c>
      <c r="Z19" s="3" t="s">
        <v>215</v>
      </c>
      <c r="AA19" s="3" t="s">
        <v>215</v>
      </c>
      <c r="AB19" s="3" t="s">
        <v>215</v>
      </c>
      <c r="AC19" s="3" t="s">
        <v>215</v>
      </c>
      <c r="AD19" s="3" t="s">
        <v>215</v>
      </c>
      <c r="AE19" s="3" t="s">
        <v>215</v>
      </c>
      <c r="AF19" s="3" t="s">
        <v>215</v>
      </c>
      <c r="AG19" s="3">
        <v>35.662999999999997</v>
      </c>
      <c r="AH19" s="3">
        <v>16.358000000000001</v>
      </c>
      <c r="AI19" s="3">
        <v>10.569000000000001</v>
      </c>
      <c r="AJ19" s="3">
        <v>6.7850000000000001</v>
      </c>
      <c r="AK19" s="3">
        <v>8.6809999999999992</v>
      </c>
      <c r="AL19" s="3">
        <v>26.419</v>
      </c>
      <c r="AM19" s="3">
        <v>-6.8109999999999999</v>
      </c>
      <c r="AN19" s="3">
        <v>2.1789999999999998</v>
      </c>
      <c r="AO19" s="3">
        <v>11.804</v>
      </c>
      <c r="AP19" s="3">
        <v>6.4409999999999998</v>
      </c>
      <c r="AQ19" s="3">
        <v>7.3860000000000001</v>
      </c>
      <c r="AR19" s="3">
        <v>4.6740000000000004</v>
      </c>
      <c r="AS19" s="3">
        <v>-0.66200000000000003</v>
      </c>
      <c r="AT19" s="3">
        <v>4.3840000000000003</v>
      </c>
      <c r="AU19" s="3">
        <v>4.976</v>
      </c>
      <c r="AV19" s="3">
        <v>5</v>
      </c>
      <c r="AW19" s="3">
        <v>5</v>
      </c>
      <c r="AX19" s="3">
        <v>5</v>
      </c>
      <c r="AY19" s="3">
        <v>5</v>
      </c>
      <c r="AZ19" s="3">
        <v>5</v>
      </c>
      <c r="BA19">
        <v>5</v>
      </c>
      <c r="BB19">
        <v>2017</v>
      </c>
    </row>
    <row r="20" spans="1:54" hidden="1" x14ac:dyDescent="0.2">
      <c r="A20">
        <v>512</v>
      </c>
      <c r="B20" t="s">
        <v>561</v>
      </c>
      <c r="C20" t="s">
        <v>297</v>
      </c>
      <c r="D20" t="s">
        <v>130</v>
      </c>
      <c r="E20" t="s">
        <v>293</v>
      </c>
      <c r="F20" t="s">
        <v>296</v>
      </c>
      <c r="G20" t="s">
        <v>295</v>
      </c>
      <c r="I20" t="s">
        <v>738</v>
      </c>
      <c r="J20" s="3" t="s">
        <v>215</v>
      </c>
      <c r="K20" s="3" t="s">
        <v>215</v>
      </c>
      <c r="L20" s="3" t="s">
        <v>215</v>
      </c>
      <c r="M20" s="3" t="s">
        <v>215</v>
      </c>
      <c r="N20" s="3" t="s">
        <v>215</v>
      </c>
      <c r="O20" s="3" t="s">
        <v>215</v>
      </c>
      <c r="P20" s="3" t="s">
        <v>215</v>
      </c>
      <c r="Q20" s="3" t="s">
        <v>215</v>
      </c>
      <c r="R20" s="3" t="s">
        <v>215</v>
      </c>
      <c r="S20" s="3" t="s">
        <v>215</v>
      </c>
      <c r="T20" s="3" t="s">
        <v>215</v>
      </c>
      <c r="U20" s="3" t="s">
        <v>215</v>
      </c>
      <c r="V20" s="3" t="s">
        <v>215</v>
      </c>
      <c r="W20" s="3" t="s">
        <v>215</v>
      </c>
      <c r="X20" s="3" t="s">
        <v>215</v>
      </c>
      <c r="Y20" s="3" t="s">
        <v>215</v>
      </c>
      <c r="Z20" s="3" t="s">
        <v>215</v>
      </c>
      <c r="AA20" s="3" t="s">
        <v>215</v>
      </c>
      <c r="AB20" s="3" t="s">
        <v>215</v>
      </c>
      <c r="AC20" s="3" t="s">
        <v>215</v>
      </c>
      <c r="AD20" s="3" t="s">
        <v>215</v>
      </c>
      <c r="AE20" s="3" t="s">
        <v>215</v>
      </c>
      <c r="AF20" s="3">
        <v>42.89</v>
      </c>
      <c r="AG20" s="3">
        <v>45.691000000000003</v>
      </c>
      <c r="AH20" s="3">
        <v>51.752000000000002</v>
      </c>
      <c r="AI20" s="3">
        <v>57.219000000000001</v>
      </c>
      <c r="AJ20" s="3">
        <v>59.670999999999999</v>
      </c>
      <c r="AK20" s="3">
        <v>69.272999999999996</v>
      </c>
      <c r="AL20" s="3">
        <v>82.305999999999997</v>
      </c>
      <c r="AM20" s="3">
        <v>74.210999999999999</v>
      </c>
      <c r="AN20" s="3">
        <v>81.813999999999993</v>
      </c>
      <c r="AO20" s="3">
        <v>89.433000000000007</v>
      </c>
      <c r="AP20" s="3">
        <v>94.686999999999998</v>
      </c>
      <c r="AQ20" s="3">
        <v>101.54300000000001</v>
      </c>
      <c r="AR20" s="3">
        <v>103.053</v>
      </c>
      <c r="AS20" s="3">
        <v>104.218</v>
      </c>
      <c r="AT20" s="3">
        <v>109</v>
      </c>
      <c r="AU20" s="3">
        <v>112.315</v>
      </c>
      <c r="AV20" s="3">
        <v>117.931</v>
      </c>
      <c r="AW20" s="3">
        <v>123.827</v>
      </c>
      <c r="AX20" s="3">
        <v>130.018</v>
      </c>
      <c r="AY20" s="3">
        <v>136.51900000000001</v>
      </c>
      <c r="AZ20" s="3">
        <v>143.345</v>
      </c>
      <c r="BA20">
        <v>150.51300000000001</v>
      </c>
      <c r="BB20">
        <v>2017</v>
      </c>
    </row>
    <row r="21" spans="1:54" hidden="1" x14ac:dyDescent="0.2">
      <c r="A21">
        <v>512</v>
      </c>
      <c r="B21" t="s">
        <v>561</v>
      </c>
      <c r="C21" t="s">
        <v>294</v>
      </c>
      <c r="D21" t="s">
        <v>130</v>
      </c>
      <c r="E21" t="s">
        <v>293</v>
      </c>
      <c r="F21" t="s">
        <v>292</v>
      </c>
      <c r="G21" t="s">
        <v>275</v>
      </c>
      <c r="I21" t="s">
        <v>291</v>
      </c>
      <c r="J21" s="3" t="s">
        <v>215</v>
      </c>
      <c r="K21" s="3" t="s">
        <v>215</v>
      </c>
      <c r="L21" s="3" t="s">
        <v>215</v>
      </c>
      <c r="M21" s="3" t="s">
        <v>215</v>
      </c>
      <c r="N21" s="3" t="s">
        <v>215</v>
      </c>
      <c r="O21" s="3" t="s">
        <v>215</v>
      </c>
      <c r="P21" s="3" t="s">
        <v>215</v>
      </c>
      <c r="Q21" s="3" t="s">
        <v>215</v>
      </c>
      <c r="R21" s="3" t="s">
        <v>215</v>
      </c>
      <c r="S21" s="3" t="s">
        <v>215</v>
      </c>
      <c r="T21" s="3" t="s">
        <v>215</v>
      </c>
      <c r="U21" s="3" t="s">
        <v>215</v>
      </c>
      <c r="V21" s="3" t="s">
        <v>215</v>
      </c>
      <c r="W21" s="3" t="s">
        <v>215</v>
      </c>
      <c r="X21" s="3" t="s">
        <v>215</v>
      </c>
      <c r="Y21" s="3" t="s">
        <v>215</v>
      </c>
      <c r="Z21" s="3" t="s">
        <v>215</v>
      </c>
      <c r="AA21" s="3" t="s">
        <v>215</v>
      </c>
      <c r="AB21" s="3" t="s">
        <v>215</v>
      </c>
      <c r="AC21" s="3" t="s">
        <v>215</v>
      </c>
      <c r="AD21" s="3" t="s">
        <v>215</v>
      </c>
      <c r="AE21" s="3" t="s">
        <v>215</v>
      </c>
      <c r="AF21" s="3" t="s">
        <v>215</v>
      </c>
      <c r="AG21" s="3">
        <v>6.53</v>
      </c>
      <c r="AH21" s="3">
        <v>13.266</v>
      </c>
      <c r="AI21" s="3">
        <v>10.561999999999999</v>
      </c>
      <c r="AJ21" s="3">
        <v>4.2850000000000001</v>
      </c>
      <c r="AK21" s="3">
        <v>16.091999999999999</v>
      </c>
      <c r="AL21" s="3">
        <v>18.814</v>
      </c>
      <c r="AM21" s="3">
        <v>-9.8360000000000003</v>
      </c>
      <c r="AN21" s="3">
        <v>10.246</v>
      </c>
      <c r="AO21" s="3">
        <v>9.3119999999999994</v>
      </c>
      <c r="AP21" s="3">
        <v>5.875</v>
      </c>
      <c r="AQ21" s="3">
        <v>7.2409999999999997</v>
      </c>
      <c r="AR21" s="3">
        <v>1.4870000000000001</v>
      </c>
      <c r="AS21" s="3">
        <v>1.131</v>
      </c>
      <c r="AT21" s="3">
        <v>4.5880000000000001</v>
      </c>
      <c r="AU21" s="3">
        <v>3.0409999999999999</v>
      </c>
      <c r="AV21" s="3">
        <v>5</v>
      </c>
      <c r="AW21" s="3">
        <v>5</v>
      </c>
      <c r="AX21" s="3">
        <v>5</v>
      </c>
      <c r="AY21" s="3">
        <v>5</v>
      </c>
      <c r="AZ21" s="3">
        <v>5</v>
      </c>
      <c r="BA21">
        <v>5</v>
      </c>
      <c r="BB21">
        <v>2017</v>
      </c>
    </row>
    <row r="22" spans="1:54" hidden="1" x14ac:dyDescent="0.2">
      <c r="A22">
        <v>512</v>
      </c>
      <c r="B22" t="s">
        <v>561</v>
      </c>
      <c r="C22" t="s">
        <v>290</v>
      </c>
      <c r="D22" t="s">
        <v>130</v>
      </c>
      <c r="E22" t="s">
        <v>289</v>
      </c>
      <c r="G22" t="s">
        <v>288</v>
      </c>
    </row>
    <row r="23" spans="1:54" hidden="1" x14ac:dyDescent="0.2">
      <c r="A23">
        <v>512</v>
      </c>
      <c r="B23" t="s">
        <v>561</v>
      </c>
      <c r="C23" t="s">
        <v>287</v>
      </c>
      <c r="D23" t="s">
        <v>130</v>
      </c>
      <c r="E23" t="s">
        <v>286</v>
      </c>
      <c r="F23" t="s">
        <v>285</v>
      </c>
      <c r="G23" t="s">
        <v>275</v>
      </c>
      <c r="J23" s="3" t="s">
        <v>215</v>
      </c>
      <c r="K23" s="3" t="s">
        <v>215</v>
      </c>
      <c r="L23" s="3" t="s">
        <v>215</v>
      </c>
      <c r="M23" s="3" t="s">
        <v>215</v>
      </c>
      <c r="N23" s="3" t="s">
        <v>215</v>
      </c>
      <c r="O23" s="3" t="s">
        <v>215</v>
      </c>
      <c r="P23" s="3" t="s">
        <v>215</v>
      </c>
      <c r="Q23" s="3" t="s">
        <v>215</v>
      </c>
      <c r="R23" s="3" t="s">
        <v>215</v>
      </c>
      <c r="S23" s="3" t="s">
        <v>215</v>
      </c>
      <c r="T23" s="3" t="s">
        <v>215</v>
      </c>
      <c r="U23" s="3" t="s">
        <v>215</v>
      </c>
      <c r="V23" s="3" t="s">
        <v>215</v>
      </c>
      <c r="W23" s="3" t="s">
        <v>215</v>
      </c>
      <c r="X23" s="3" t="s">
        <v>215</v>
      </c>
      <c r="Y23" s="3" t="s">
        <v>215</v>
      </c>
      <c r="Z23" s="3" t="s">
        <v>215</v>
      </c>
      <c r="AA23" s="3" t="s">
        <v>215</v>
      </c>
      <c r="AB23" s="3" t="s">
        <v>215</v>
      </c>
      <c r="AC23" s="3" t="s">
        <v>215</v>
      </c>
      <c r="AD23" s="3" t="s">
        <v>215</v>
      </c>
      <c r="AE23" s="3" t="s">
        <v>215</v>
      </c>
      <c r="AF23" s="3" t="s">
        <v>215</v>
      </c>
      <c r="AG23" s="3">
        <v>34.585000000000001</v>
      </c>
      <c r="AH23" s="3">
        <v>0.84399999999999997</v>
      </c>
      <c r="AI23" s="3">
        <v>56.661999999999999</v>
      </c>
      <c r="AJ23" s="3">
        <v>-2.63</v>
      </c>
      <c r="AK23" s="3">
        <v>-9.6219999999999999</v>
      </c>
      <c r="AL23" s="3">
        <v>-8.1859999999999999</v>
      </c>
      <c r="AM23" s="3">
        <v>28.472000000000001</v>
      </c>
      <c r="AN23" s="3">
        <v>34.270000000000003</v>
      </c>
      <c r="AO23" s="3">
        <v>12.375</v>
      </c>
      <c r="AP23" s="3">
        <v>30.821000000000002</v>
      </c>
      <c r="AQ23" s="3">
        <v>4.9969999999999999</v>
      </c>
      <c r="AR23" s="3">
        <v>-15.47</v>
      </c>
      <c r="AS23" s="3">
        <v>15.215999999999999</v>
      </c>
      <c r="AT23" s="3">
        <v>-8.2970000000000006</v>
      </c>
      <c r="AU23" s="3">
        <v>9.9459999999999997</v>
      </c>
      <c r="AV23" s="3">
        <v>1.343</v>
      </c>
      <c r="AW23" s="3">
        <v>6.8730000000000002</v>
      </c>
      <c r="AX23" s="3">
        <v>3.2229999999999999</v>
      </c>
      <c r="AY23" s="3">
        <v>3.3980000000000001</v>
      </c>
      <c r="AZ23" s="3">
        <v>-2.2069999999999999</v>
      </c>
      <c r="BA23">
        <v>-0.51900000000000002</v>
      </c>
    </row>
    <row r="24" spans="1:54" hidden="1" x14ac:dyDescent="0.2">
      <c r="A24">
        <v>512</v>
      </c>
      <c r="B24" t="s">
        <v>561</v>
      </c>
      <c r="C24" t="s">
        <v>284</v>
      </c>
      <c r="D24" t="s">
        <v>130</v>
      </c>
      <c r="E24" t="s">
        <v>283</v>
      </c>
      <c r="F24" t="s">
        <v>282</v>
      </c>
      <c r="G24" t="s">
        <v>275</v>
      </c>
      <c r="J24" s="3" t="s">
        <v>215</v>
      </c>
      <c r="K24" s="3" t="s">
        <v>215</v>
      </c>
      <c r="L24" s="3" t="s">
        <v>215</v>
      </c>
      <c r="M24" s="3" t="s">
        <v>215</v>
      </c>
      <c r="N24" s="3" t="s">
        <v>215</v>
      </c>
      <c r="O24" s="3" t="s">
        <v>215</v>
      </c>
      <c r="P24" s="3" t="s">
        <v>215</v>
      </c>
      <c r="Q24" s="3" t="s">
        <v>215</v>
      </c>
      <c r="R24" s="3" t="s">
        <v>215</v>
      </c>
      <c r="S24" s="3" t="s">
        <v>215</v>
      </c>
      <c r="T24" s="3" t="s">
        <v>215</v>
      </c>
      <c r="U24" s="3" t="s">
        <v>215</v>
      </c>
      <c r="V24" s="3" t="s">
        <v>215</v>
      </c>
      <c r="W24" s="3" t="s">
        <v>215</v>
      </c>
      <c r="X24" s="3" t="s">
        <v>215</v>
      </c>
      <c r="Y24" s="3" t="s">
        <v>215</v>
      </c>
      <c r="Z24" s="3" t="s">
        <v>215</v>
      </c>
      <c r="AA24" s="3" t="s">
        <v>215</v>
      </c>
      <c r="AB24" s="3" t="s">
        <v>215</v>
      </c>
      <c r="AC24" s="3" t="s">
        <v>215</v>
      </c>
      <c r="AD24" s="3" t="s">
        <v>215</v>
      </c>
      <c r="AE24" s="3" t="s">
        <v>215</v>
      </c>
      <c r="AF24" s="3" t="s">
        <v>215</v>
      </c>
      <c r="AG24" s="3">
        <v>33.828000000000003</v>
      </c>
      <c r="AH24" s="3">
        <v>-1.2490000000000001</v>
      </c>
      <c r="AI24" s="3">
        <v>53.612000000000002</v>
      </c>
      <c r="AJ24" s="3">
        <v>-0.18099999999999999</v>
      </c>
      <c r="AK24" s="3">
        <v>-14.992000000000001</v>
      </c>
      <c r="AL24" s="3">
        <v>-4.0670000000000002</v>
      </c>
      <c r="AM24" s="3">
        <v>21.305</v>
      </c>
      <c r="AN24" s="3">
        <v>33.533999999999999</v>
      </c>
      <c r="AO24" s="3">
        <v>6.9390000000000001</v>
      </c>
      <c r="AP24" s="3">
        <v>33.555999999999997</v>
      </c>
      <c r="AQ24" s="3">
        <v>8.8550000000000004</v>
      </c>
      <c r="AR24" s="3">
        <v>-16.067</v>
      </c>
      <c r="AS24" s="3">
        <v>34.779000000000003</v>
      </c>
      <c r="AT24" s="3">
        <v>-13.871</v>
      </c>
      <c r="AU24" s="3">
        <v>9.4139999999999997</v>
      </c>
      <c r="AV24" s="3">
        <v>0.30599999999999999</v>
      </c>
      <c r="AW24" s="3">
        <v>6.2939999999999996</v>
      </c>
      <c r="AX24" s="3">
        <v>2.6019999999999999</v>
      </c>
      <c r="AY24" s="3">
        <v>2.6259999999999999</v>
      </c>
      <c r="AZ24" s="3">
        <v>-3.032</v>
      </c>
      <c r="BA24">
        <v>-1.444</v>
      </c>
    </row>
    <row r="25" spans="1:54" hidden="1" x14ac:dyDescent="0.2">
      <c r="A25">
        <v>512</v>
      </c>
      <c r="B25" t="s">
        <v>561</v>
      </c>
      <c r="C25" t="s">
        <v>281</v>
      </c>
      <c r="D25" t="s">
        <v>130</v>
      </c>
      <c r="E25" t="s">
        <v>280</v>
      </c>
      <c r="F25" t="s">
        <v>279</v>
      </c>
      <c r="G25" t="s">
        <v>275</v>
      </c>
      <c r="J25" s="3" t="s">
        <v>215</v>
      </c>
      <c r="K25" s="3" t="s">
        <v>215</v>
      </c>
      <c r="L25" s="3" t="s">
        <v>215</v>
      </c>
      <c r="M25" s="3" t="s">
        <v>215</v>
      </c>
      <c r="N25" s="3" t="s">
        <v>215</v>
      </c>
      <c r="O25" s="3" t="s">
        <v>215</v>
      </c>
      <c r="P25" s="3" t="s">
        <v>215</v>
      </c>
      <c r="Q25" s="3" t="s">
        <v>215</v>
      </c>
      <c r="R25" s="3" t="s">
        <v>215</v>
      </c>
      <c r="S25" s="3" t="s">
        <v>215</v>
      </c>
      <c r="T25" s="3" t="s">
        <v>215</v>
      </c>
      <c r="U25" s="3" t="s">
        <v>215</v>
      </c>
      <c r="V25" s="3" t="s">
        <v>215</v>
      </c>
      <c r="W25" s="3" t="s">
        <v>215</v>
      </c>
      <c r="X25" s="3" t="s">
        <v>215</v>
      </c>
      <c r="Y25" s="3" t="s">
        <v>215</v>
      </c>
      <c r="Z25" s="3" t="s">
        <v>215</v>
      </c>
      <c r="AA25" s="3" t="s">
        <v>215</v>
      </c>
      <c r="AB25" s="3" t="s">
        <v>215</v>
      </c>
      <c r="AC25" s="3" t="s">
        <v>215</v>
      </c>
      <c r="AD25" s="3" t="s">
        <v>215</v>
      </c>
      <c r="AE25" s="3" t="s">
        <v>215</v>
      </c>
      <c r="AF25" s="3" t="s">
        <v>215</v>
      </c>
      <c r="AG25" s="3">
        <v>48.49</v>
      </c>
      <c r="AH25" s="3">
        <v>-8.8819999999999997</v>
      </c>
      <c r="AI25" s="3">
        <v>45.854999999999997</v>
      </c>
      <c r="AJ25" s="3">
        <v>-7.2519999999999998</v>
      </c>
      <c r="AK25" s="3">
        <v>-12</v>
      </c>
      <c r="AL25" s="3">
        <v>-9.1140000000000008</v>
      </c>
      <c r="AM25" s="3">
        <v>29.49</v>
      </c>
      <c r="AN25" s="3">
        <v>12.7</v>
      </c>
      <c r="AO25" s="3">
        <v>0.36</v>
      </c>
      <c r="AP25" s="3">
        <v>-22.332999999999998</v>
      </c>
      <c r="AQ25" s="3">
        <v>-38.26</v>
      </c>
      <c r="AR25" s="3">
        <v>51.121000000000002</v>
      </c>
      <c r="AS25" s="3">
        <v>48.603000000000002</v>
      </c>
      <c r="AT25" s="3">
        <v>-49.649000000000001</v>
      </c>
      <c r="AU25" s="3">
        <v>-14.930999999999999</v>
      </c>
      <c r="AV25" s="3">
        <v>5.5650000000000004</v>
      </c>
      <c r="AW25" s="3">
        <v>12.436</v>
      </c>
      <c r="AX25" s="3">
        <v>15.881</v>
      </c>
      <c r="AY25" s="3">
        <v>19.891999999999999</v>
      </c>
      <c r="AZ25" s="3">
        <v>21.891999999999999</v>
      </c>
      <c r="BA25">
        <v>15.061</v>
      </c>
    </row>
    <row r="26" spans="1:54" hidden="1" x14ac:dyDescent="0.2">
      <c r="A26">
        <v>512</v>
      </c>
      <c r="B26" t="s">
        <v>561</v>
      </c>
      <c r="C26" t="s">
        <v>278</v>
      </c>
      <c r="D26" t="s">
        <v>130</v>
      </c>
      <c r="E26" t="s">
        <v>277</v>
      </c>
      <c r="F26" t="s">
        <v>276</v>
      </c>
      <c r="G26" t="s">
        <v>275</v>
      </c>
      <c r="J26" s="3" t="s">
        <v>215</v>
      </c>
      <c r="K26" s="3" t="s">
        <v>215</v>
      </c>
      <c r="L26" s="3" t="s">
        <v>215</v>
      </c>
      <c r="M26" s="3" t="s">
        <v>215</v>
      </c>
      <c r="N26" s="3" t="s">
        <v>215</v>
      </c>
      <c r="O26" s="3" t="s">
        <v>215</v>
      </c>
      <c r="P26" s="3" t="s">
        <v>215</v>
      </c>
      <c r="Q26" s="3" t="s">
        <v>215</v>
      </c>
      <c r="R26" s="3" t="s">
        <v>215</v>
      </c>
      <c r="S26" s="3" t="s">
        <v>215</v>
      </c>
      <c r="T26" s="3" t="s">
        <v>215</v>
      </c>
      <c r="U26" s="3" t="s">
        <v>215</v>
      </c>
      <c r="V26" s="3" t="s">
        <v>215</v>
      </c>
      <c r="W26" s="3" t="s">
        <v>215</v>
      </c>
      <c r="X26" s="3" t="s">
        <v>215</v>
      </c>
      <c r="Y26" s="3" t="s">
        <v>215</v>
      </c>
      <c r="Z26" s="3" t="s">
        <v>215</v>
      </c>
      <c r="AA26" s="3" t="s">
        <v>215</v>
      </c>
      <c r="AB26" s="3" t="s">
        <v>215</v>
      </c>
      <c r="AC26" s="3" t="s">
        <v>215</v>
      </c>
      <c r="AD26" s="3" t="s">
        <v>215</v>
      </c>
      <c r="AE26" s="3" t="s">
        <v>215</v>
      </c>
      <c r="AF26" s="3" t="s">
        <v>215</v>
      </c>
      <c r="AG26" s="3">
        <v>90.09</v>
      </c>
      <c r="AH26" s="3">
        <v>-28.745999999999999</v>
      </c>
      <c r="AI26" s="3">
        <v>16.106000000000002</v>
      </c>
      <c r="AJ26" s="3">
        <v>-32.78</v>
      </c>
      <c r="AK26" s="3">
        <v>37.384999999999998</v>
      </c>
      <c r="AL26" s="3">
        <v>51.53</v>
      </c>
      <c r="AM26" s="3">
        <v>-21.25</v>
      </c>
      <c r="AN26" s="3">
        <v>-0.54400000000000004</v>
      </c>
      <c r="AO26" s="3">
        <v>-12.113</v>
      </c>
      <c r="AP26" s="3">
        <v>6.2990000000000004</v>
      </c>
      <c r="AQ26" s="3">
        <v>10.087</v>
      </c>
      <c r="AR26" s="3">
        <v>34.956000000000003</v>
      </c>
      <c r="AS26" s="3">
        <v>13.829000000000001</v>
      </c>
      <c r="AT26" s="3">
        <v>11.451000000000001</v>
      </c>
      <c r="AU26" s="3">
        <v>-0.44800000000000001</v>
      </c>
      <c r="AV26" s="3">
        <v>3.915</v>
      </c>
      <c r="AW26" s="3">
        <v>12.587</v>
      </c>
      <c r="AX26" s="3">
        <v>13.275</v>
      </c>
      <c r="AY26" s="3">
        <v>13.006</v>
      </c>
      <c r="AZ26" s="3">
        <v>13.042</v>
      </c>
      <c r="BA26">
        <v>11.794</v>
      </c>
    </row>
    <row r="27" spans="1:54" hidden="1" x14ac:dyDescent="0.2">
      <c r="A27">
        <v>512</v>
      </c>
      <c r="B27" t="s">
        <v>561</v>
      </c>
      <c r="C27" t="s">
        <v>274</v>
      </c>
      <c r="D27" t="s">
        <v>130</v>
      </c>
      <c r="E27" t="s">
        <v>273</v>
      </c>
      <c r="F27" t="s">
        <v>272</v>
      </c>
      <c r="G27" t="s">
        <v>271</v>
      </c>
    </row>
    <row r="28" spans="1:54" hidden="1" x14ac:dyDescent="0.2">
      <c r="A28">
        <v>512</v>
      </c>
      <c r="B28" t="s">
        <v>561</v>
      </c>
      <c r="C28" t="s">
        <v>270</v>
      </c>
      <c r="D28" t="s">
        <v>130</v>
      </c>
      <c r="E28" t="s">
        <v>269</v>
      </c>
      <c r="F28" t="s">
        <v>268</v>
      </c>
      <c r="G28" t="s">
        <v>264</v>
      </c>
      <c r="H28" t="s">
        <v>263</v>
      </c>
    </row>
    <row r="29" spans="1:54" hidden="1" x14ac:dyDescent="0.2">
      <c r="A29">
        <v>512</v>
      </c>
      <c r="B29" t="s">
        <v>561</v>
      </c>
      <c r="C29" t="s">
        <v>267</v>
      </c>
      <c r="D29" t="s">
        <v>130</v>
      </c>
      <c r="E29" t="s">
        <v>266</v>
      </c>
      <c r="F29" t="s">
        <v>265</v>
      </c>
      <c r="G29" t="s">
        <v>264</v>
      </c>
      <c r="H29" t="s">
        <v>263</v>
      </c>
      <c r="I29" t="s">
        <v>739</v>
      </c>
      <c r="J29" s="3" t="s">
        <v>215</v>
      </c>
      <c r="K29" s="3" t="s">
        <v>215</v>
      </c>
      <c r="L29" s="3" t="s">
        <v>215</v>
      </c>
      <c r="M29" s="3" t="s">
        <v>215</v>
      </c>
      <c r="N29" s="3" t="s">
        <v>215</v>
      </c>
      <c r="O29" s="3" t="s">
        <v>215</v>
      </c>
      <c r="P29" s="3" t="s">
        <v>215</v>
      </c>
      <c r="Q29" s="3" t="s">
        <v>215</v>
      </c>
      <c r="R29" s="3" t="s">
        <v>215</v>
      </c>
      <c r="S29" s="3" t="s">
        <v>215</v>
      </c>
      <c r="T29" s="3" t="s">
        <v>215</v>
      </c>
      <c r="U29" s="3" t="s">
        <v>215</v>
      </c>
      <c r="V29" s="3" t="s">
        <v>215</v>
      </c>
      <c r="W29" s="3" t="s">
        <v>215</v>
      </c>
      <c r="X29" s="3" t="s">
        <v>215</v>
      </c>
      <c r="Y29" s="3" t="s">
        <v>215</v>
      </c>
      <c r="Z29" s="3" t="s">
        <v>215</v>
      </c>
      <c r="AA29" s="3" t="s">
        <v>215</v>
      </c>
      <c r="AB29" s="3" t="s">
        <v>215</v>
      </c>
      <c r="AC29" s="3" t="s">
        <v>215</v>
      </c>
      <c r="AD29" s="3" t="s">
        <v>215</v>
      </c>
      <c r="AE29" s="3" t="s">
        <v>215</v>
      </c>
      <c r="AF29" s="3">
        <v>22.202999999999999</v>
      </c>
      <c r="AG29" s="3">
        <v>23.116</v>
      </c>
      <c r="AH29" s="3">
        <v>24.018999999999998</v>
      </c>
      <c r="AI29" s="3">
        <v>24.861000000000001</v>
      </c>
      <c r="AJ29" s="3">
        <v>25.631</v>
      </c>
      <c r="AK29" s="3">
        <v>26.349</v>
      </c>
      <c r="AL29" s="3">
        <v>27.032</v>
      </c>
      <c r="AM29" s="3">
        <v>27.707999999999998</v>
      </c>
      <c r="AN29" s="3">
        <v>28.398</v>
      </c>
      <c r="AO29" s="3">
        <v>29.105</v>
      </c>
      <c r="AP29" s="3">
        <v>29.824999999999999</v>
      </c>
      <c r="AQ29" s="3">
        <v>30.55</v>
      </c>
      <c r="AR29" s="3">
        <v>31.279</v>
      </c>
      <c r="AS29" s="3">
        <v>32.006999999999998</v>
      </c>
      <c r="AT29" s="3">
        <v>34.655999999999999</v>
      </c>
      <c r="AU29" s="3">
        <v>35.53</v>
      </c>
      <c r="AV29" s="3">
        <v>36.020000000000003</v>
      </c>
      <c r="AW29" s="3">
        <v>36.51</v>
      </c>
      <c r="AX29" s="3">
        <v>37</v>
      </c>
      <c r="AY29" s="3">
        <v>37.514000000000003</v>
      </c>
      <c r="AZ29" s="3">
        <v>38.027999999999999</v>
      </c>
      <c r="BA29">
        <v>38.542999999999999</v>
      </c>
      <c r="BB29">
        <v>2016</v>
      </c>
    </row>
    <row r="30" spans="1:54" hidden="1" x14ac:dyDescent="0.2">
      <c r="A30">
        <v>512</v>
      </c>
      <c r="B30" t="s">
        <v>561</v>
      </c>
      <c r="C30" t="s">
        <v>262</v>
      </c>
      <c r="D30" t="s">
        <v>130</v>
      </c>
      <c r="E30" t="s">
        <v>260</v>
      </c>
      <c r="F30" t="s">
        <v>259</v>
      </c>
      <c r="G30" t="s">
        <v>225</v>
      </c>
      <c r="H30" t="s">
        <v>222</v>
      </c>
      <c r="I30" t="s">
        <v>740</v>
      </c>
      <c r="J30" s="3" t="s">
        <v>215</v>
      </c>
      <c r="K30" s="3" t="s">
        <v>215</v>
      </c>
      <c r="L30" s="3" t="s">
        <v>215</v>
      </c>
      <c r="M30" s="3" t="s">
        <v>215</v>
      </c>
      <c r="N30" s="3" t="s">
        <v>215</v>
      </c>
      <c r="O30" s="3" t="s">
        <v>215</v>
      </c>
      <c r="P30" s="3" t="s">
        <v>215</v>
      </c>
      <c r="Q30" s="3" t="s">
        <v>215</v>
      </c>
      <c r="R30" s="3" t="s">
        <v>215</v>
      </c>
      <c r="S30" s="3" t="s">
        <v>215</v>
      </c>
      <c r="T30" s="3" t="s">
        <v>215</v>
      </c>
      <c r="U30" s="3" t="s">
        <v>215</v>
      </c>
      <c r="V30" s="3" t="s">
        <v>215</v>
      </c>
      <c r="W30" s="3" t="s">
        <v>215</v>
      </c>
      <c r="X30" s="3" t="s">
        <v>215</v>
      </c>
      <c r="Y30" s="3" t="s">
        <v>215</v>
      </c>
      <c r="Z30" s="3" t="s">
        <v>215</v>
      </c>
      <c r="AA30" s="3" t="s">
        <v>215</v>
      </c>
      <c r="AB30" s="3" t="s">
        <v>215</v>
      </c>
      <c r="AC30" s="3" t="s">
        <v>215</v>
      </c>
      <c r="AD30" s="3" t="s">
        <v>215</v>
      </c>
      <c r="AE30" s="3" t="s">
        <v>215</v>
      </c>
      <c r="AF30" s="3">
        <v>12.234999999999999</v>
      </c>
      <c r="AG30" s="3">
        <v>21.617999999999999</v>
      </c>
      <c r="AH30" s="3">
        <v>31.209</v>
      </c>
      <c r="AI30" s="3">
        <v>44.926000000000002</v>
      </c>
      <c r="AJ30" s="3">
        <v>65.518000000000001</v>
      </c>
      <c r="AK30" s="3">
        <v>81.162999999999997</v>
      </c>
      <c r="AL30" s="3">
        <v>88.162000000000006</v>
      </c>
      <c r="AM30" s="3">
        <v>117.745</v>
      </c>
      <c r="AN30" s="3">
        <v>154.61199999999999</v>
      </c>
      <c r="AO30" s="3">
        <v>177.821</v>
      </c>
      <c r="AP30" s="3">
        <v>260.57100000000003</v>
      </c>
      <c r="AQ30" s="3">
        <v>271.90300000000002</v>
      </c>
      <c r="AR30" s="3">
        <v>280.18700000000001</v>
      </c>
      <c r="AS30" s="3">
        <v>301.35599999999999</v>
      </c>
      <c r="AT30" s="3">
        <v>344.327</v>
      </c>
      <c r="AU30" s="3">
        <v>347.82900000000001</v>
      </c>
      <c r="AV30" s="3">
        <v>354.31599999999997</v>
      </c>
      <c r="AW30" s="3">
        <v>414.74900000000002</v>
      </c>
      <c r="AX30" s="3">
        <v>474.89499999999998</v>
      </c>
      <c r="AY30" s="3">
        <v>547.07100000000003</v>
      </c>
      <c r="AZ30" s="3">
        <v>622.80100000000004</v>
      </c>
      <c r="BA30">
        <v>707.22500000000002</v>
      </c>
      <c r="BB30">
        <v>2017</v>
      </c>
    </row>
    <row r="31" spans="1:54" hidden="1" x14ac:dyDescent="0.2">
      <c r="A31">
        <v>512</v>
      </c>
      <c r="B31" t="s">
        <v>561</v>
      </c>
      <c r="C31" t="s">
        <v>261</v>
      </c>
      <c r="D31" t="s">
        <v>130</v>
      </c>
      <c r="E31" t="s">
        <v>260</v>
      </c>
      <c r="F31" t="s">
        <v>259</v>
      </c>
      <c r="G31" t="s">
        <v>217</v>
      </c>
      <c r="I31" t="s">
        <v>258</v>
      </c>
      <c r="J31" s="3" t="s">
        <v>215</v>
      </c>
      <c r="K31" s="3" t="s">
        <v>215</v>
      </c>
      <c r="L31" s="3" t="s">
        <v>215</v>
      </c>
      <c r="M31" s="3" t="s">
        <v>215</v>
      </c>
      <c r="N31" s="3" t="s">
        <v>215</v>
      </c>
      <c r="O31" s="3" t="s">
        <v>215</v>
      </c>
      <c r="P31" s="3" t="s">
        <v>215</v>
      </c>
      <c r="Q31" s="3" t="s">
        <v>215</v>
      </c>
      <c r="R31" s="3" t="s">
        <v>215</v>
      </c>
      <c r="S31" s="3" t="s">
        <v>215</v>
      </c>
      <c r="T31" s="3" t="s">
        <v>215</v>
      </c>
      <c r="U31" s="3" t="s">
        <v>215</v>
      </c>
      <c r="V31" s="3" t="s">
        <v>215</v>
      </c>
      <c r="W31" s="3" t="s">
        <v>215</v>
      </c>
      <c r="X31" s="3" t="s">
        <v>215</v>
      </c>
      <c r="Y31" s="3" t="s">
        <v>215</v>
      </c>
      <c r="Z31" s="3" t="s">
        <v>215</v>
      </c>
      <c r="AA31" s="3" t="s">
        <v>215</v>
      </c>
      <c r="AB31" s="3" t="s">
        <v>215</v>
      </c>
      <c r="AC31" s="3" t="s">
        <v>215</v>
      </c>
      <c r="AD31" s="3" t="s">
        <v>215</v>
      </c>
      <c r="AE31" s="3" t="s">
        <v>215</v>
      </c>
      <c r="AF31" s="3">
        <v>6.8449999999999998</v>
      </c>
      <c r="AG31" s="3">
        <v>9.8260000000000005</v>
      </c>
      <c r="AH31" s="3">
        <v>12.676</v>
      </c>
      <c r="AI31" s="3">
        <v>14.733000000000001</v>
      </c>
      <c r="AJ31" s="3">
        <v>18.946000000000002</v>
      </c>
      <c r="AK31" s="3">
        <v>18.986000000000001</v>
      </c>
      <c r="AL31" s="3">
        <v>17.036000000000001</v>
      </c>
      <c r="AM31" s="3">
        <v>19.390999999999998</v>
      </c>
      <c r="AN31" s="3">
        <v>21.722000000000001</v>
      </c>
      <c r="AO31" s="3">
        <v>21.265000000000001</v>
      </c>
      <c r="AP31" s="3">
        <v>25.21</v>
      </c>
      <c r="AQ31" s="3">
        <v>24.346</v>
      </c>
      <c r="AR31" s="3">
        <v>23.684000000000001</v>
      </c>
      <c r="AS31" s="3">
        <v>24.541</v>
      </c>
      <c r="AT31" s="3">
        <v>26.081</v>
      </c>
      <c r="AU31" s="3">
        <v>24.46</v>
      </c>
      <c r="AV31" s="3">
        <v>23.129000000000001</v>
      </c>
      <c r="AW31" s="3">
        <v>25.036999999999999</v>
      </c>
      <c r="AX31" s="3">
        <v>26.384</v>
      </c>
      <c r="AY31" s="3">
        <v>27.835999999999999</v>
      </c>
      <c r="AZ31" s="3">
        <v>28.884</v>
      </c>
      <c r="BA31">
        <v>29.754000000000001</v>
      </c>
      <c r="BB31">
        <v>2017</v>
      </c>
    </row>
    <row r="32" spans="1:54" hidden="1" x14ac:dyDescent="0.2">
      <c r="A32">
        <v>512</v>
      </c>
      <c r="B32" t="s">
        <v>561</v>
      </c>
      <c r="C32" t="s">
        <v>257</v>
      </c>
      <c r="D32" t="s">
        <v>130</v>
      </c>
      <c r="E32" t="s">
        <v>255</v>
      </c>
      <c r="F32" t="s">
        <v>254</v>
      </c>
      <c r="G32" t="s">
        <v>225</v>
      </c>
      <c r="H32" t="s">
        <v>222</v>
      </c>
      <c r="I32" t="s">
        <v>740</v>
      </c>
      <c r="J32" s="3" t="s">
        <v>215</v>
      </c>
      <c r="K32" s="3" t="s">
        <v>215</v>
      </c>
      <c r="L32" s="3" t="s">
        <v>215</v>
      </c>
      <c r="M32" s="3" t="s">
        <v>215</v>
      </c>
      <c r="N32" s="3" t="s">
        <v>215</v>
      </c>
      <c r="O32" s="3" t="s">
        <v>215</v>
      </c>
      <c r="P32" s="3" t="s">
        <v>215</v>
      </c>
      <c r="Q32" s="3" t="s">
        <v>215</v>
      </c>
      <c r="R32" s="3" t="s">
        <v>215</v>
      </c>
      <c r="S32" s="3" t="s">
        <v>215</v>
      </c>
      <c r="T32" s="3" t="s">
        <v>215</v>
      </c>
      <c r="U32" s="3" t="s">
        <v>215</v>
      </c>
      <c r="V32" s="3" t="s">
        <v>215</v>
      </c>
      <c r="W32" s="3" t="s">
        <v>215</v>
      </c>
      <c r="X32" s="3" t="s">
        <v>215</v>
      </c>
      <c r="Y32" s="3" t="s">
        <v>215</v>
      </c>
      <c r="Z32" s="3" t="s">
        <v>215</v>
      </c>
      <c r="AA32" s="3" t="s">
        <v>215</v>
      </c>
      <c r="AB32" s="3" t="s">
        <v>215</v>
      </c>
      <c r="AC32" s="3" t="s">
        <v>215</v>
      </c>
      <c r="AD32" s="3" t="s">
        <v>215</v>
      </c>
      <c r="AE32" s="3" t="s">
        <v>215</v>
      </c>
      <c r="AF32" s="3">
        <v>12.411</v>
      </c>
      <c r="AG32" s="3">
        <v>26.242000000000001</v>
      </c>
      <c r="AH32" s="3">
        <v>37.100999999999999</v>
      </c>
      <c r="AI32" s="3">
        <v>47.868000000000002</v>
      </c>
      <c r="AJ32" s="3">
        <v>63.293999999999997</v>
      </c>
      <c r="AK32" s="3">
        <v>91.816999999999993</v>
      </c>
      <c r="AL32" s="3">
        <v>108.251</v>
      </c>
      <c r="AM32" s="3">
        <v>128.548</v>
      </c>
      <c r="AN32" s="3">
        <v>148.05199999999999</v>
      </c>
      <c r="AO32" s="3">
        <v>183.43899999999999</v>
      </c>
      <c r="AP32" s="3">
        <v>258.68900000000002</v>
      </c>
      <c r="AQ32" s="3">
        <v>278.95</v>
      </c>
      <c r="AR32" s="3">
        <v>300.52100000000002</v>
      </c>
      <c r="AS32" s="3">
        <v>318.255</v>
      </c>
      <c r="AT32" s="3">
        <v>342.77100000000002</v>
      </c>
      <c r="AU32" s="3">
        <v>356.48200000000003</v>
      </c>
      <c r="AV32" s="3">
        <v>361.07400000000001</v>
      </c>
      <c r="AW32" s="3">
        <v>405.53899999999999</v>
      </c>
      <c r="AX32" s="3">
        <v>479.16199999999998</v>
      </c>
      <c r="AY32" s="3">
        <v>555.02300000000002</v>
      </c>
      <c r="AZ32" s="3">
        <v>629.25</v>
      </c>
      <c r="BA32">
        <v>708.88900000000001</v>
      </c>
      <c r="BB32">
        <v>2017</v>
      </c>
    </row>
    <row r="33" spans="1:54" hidden="1" x14ac:dyDescent="0.2">
      <c r="A33">
        <v>512</v>
      </c>
      <c r="B33" t="s">
        <v>561</v>
      </c>
      <c r="C33" t="s">
        <v>256</v>
      </c>
      <c r="D33" t="s">
        <v>130</v>
      </c>
      <c r="E33" t="s">
        <v>255</v>
      </c>
      <c r="F33" t="s">
        <v>254</v>
      </c>
      <c r="G33" t="s">
        <v>217</v>
      </c>
      <c r="I33" t="s">
        <v>253</v>
      </c>
      <c r="J33" s="3" t="s">
        <v>215</v>
      </c>
      <c r="K33" s="3" t="s">
        <v>215</v>
      </c>
      <c r="L33" s="3" t="s">
        <v>215</v>
      </c>
      <c r="M33" s="3" t="s">
        <v>215</v>
      </c>
      <c r="N33" s="3" t="s">
        <v>215</v>
      </c>
      <c r="O33" s="3" t="s">
        <v>215</v>
      </c>
      <c r="P33" s="3" t="s">
        <v>215</v>
      </c>
      <c r="Q33" s="3" t="s">
        <v>215</v>
      </c>
      <c r="R33" s="3" t="s">
        <v>215</v>
      </c>
      <c r="S33" s="3" t="s">
        <v>215</v>
      </c>
      <c r="T33" s="3" t="s">
        <v>215</v>
      </c>
      <c r="U33" s="3" t="s">
        <v>215</v>
      </c>
      <c r="V33" s="3" t="s">
        <v>215</v>
      </c>
      <c r="W33" s="3" t="s">
        <v>215</v>
      </c>
      <c r="X33" s="3" t="s">
        <v>215</v>
      </c>
      <c r="Y33" s="3" t="s">
        <v>215</v>
      </c>
      <c r="Z33" s="3" t="s">
        <v>215</v>
      </c>
      <c r="AA33" s="3" t="s">
        <v>215</v>
      </c>
      <c r="AB33" s="3" t="s">
        <v>215</v>
      </c>
      <c r="AC33" s="3" t="s">
        <v>215</v>
      </c>
      <c r="AD33" s="3" t="s">
        <v>215</v>
      </c>
      <c r="AE33" s="3" t="s">
        <v>215</v>
      </c>
      <c r="AF33" s="3">
        <v>6.9429999999999996</v>
      </c>
      <c r="AG33" s="3">
        <v>11.927</v>
      </c>
      <c r="AH33" s="3">
        <v>15.069000000000001</v>
      </c>
      <c r="AI33" s="3">
        <v>15.698</v>
      </c>
      <c r="AJ33" s="3">
        <v>18.303000000000001</v>
      </c>
      <c r="AK33" s="3">
        <v>21.478000000000002</v>
      </c>
      <c r="AL33" s="3">
        <v>20.917999999999999</v>
      </c>
      <c r="AM33" s="3">
        <v>21.17</v>
      </c>
      <c r="AN33" s="3">
        <v>20.800999999999998</v>
      </c>
      <c r="AO33" s="3">
        <v>21.937000000000001</v>
      </c>
      <c r="AP33" s="3">
        <v>25.027999999999999</v>
      </c>
      <c r="AQ33" s="3">
        <v>24.977</v>
      </c>
      <c r="AR33" s="3">
        <v>25.402000000000001</v>
      </c>
      <c r="AS33" s="3">
        <v>25.917000000000002</v>
      </c>
      <c r="AT33" s="3">
        <v>25.963000000000001</v>
      </c>
      <c r="AU33" s="3">
        <v>25.068999999999999</v>
      </c>
      <c r="AV33" s="3">
        <v>23.57</v>
      </c>
      <c r="AW33" s="3">
        <v>24.481000000000002</v>
      </c>
      <c r="AX33" s="3">
        <v>26.620999999999999</v>
      </c>
      <c r="AY33" s="3">
        <v>28.241</v>
      </c>
      <c r="AZ33" s="3">
        <v>29.183</v>
      </c>
      <c r="BA33">
        <v>29.824000000000002</v>
      </c>
      <c r="BB33">
        <v>2017</v>
      </c>
    </row>
    <row r="34" spans="1:54" hidden="1" x14ac:dyDescent="0.2">
      <c r="A34">
        <v>512</v>
      </c>
      <c r="B34" t="s">
        <v>561</v>
      </c>
      <c r="C34" t="s">
        <v>252</v>
      </c>
      <c r="D34" t="s">
        <v>130</v>
      </c>
      <c r="E34" t="s">
        <v>250</v>
      </c>
      <c r="F34" t="s">
        <v>249</v>
      </c>
      <c r="G34" t="s">
        <v>225</v>
      </c>
      <c r="H34" t="s">
        <v>222</v>
      </c>
      <c r="I34" t="s">
        <v>740</v>
      </c>
      <c r="J34" s="3" t="s">
        <v>215</v>
      </c>
      <c r="K34" s="3" t="s">
        <v>215</v>
      </c>
      <c r="L34" s="3" t="s">
        <v>215</v>
      </c>
      <c r="M34" s="3" t="s">
        <v>215</v>
      </c>
      <c r="N34" s="3" t="s">
        <v>215</v>
      </c>
      <c r="O34" s="3" t="s">
        <v>215</v>
      </c>
      <c r="P34" s="3" t="s">
        <v>215</v>
      </c>
      <c r="Q34" s="3" t="s">
        <v>215</v>
      </c>
      <c r="R34" s="3" t="s">
        <v>215</v>
      </c>
      <c r="S34" s="3" t="s">
        <v>215</v>
      </c>
      <c r="T34" s="3" t="s">
        <v>215</v>
      </c>
      <c r="U34" s="3" t="s">
        <v>215</v>
      </c>
      <c r="V34" s="3" t="s">
        <v>215</v>
      </c>
      <c r="W34" s="3" t="s">
        <v>215</v>
      </c>
      <c r="X34" s="3" t="s">
        <v>215</v>
      </c>
      <c r="Y34" s="3" t="s">
        <v>215</v>
      </c>
      <c r="Z34" s="3" t="s">
        <v>215</v>
      </c>
      <c r="AA34" s="3" t="s">
        <v>215</v>
      </c>
      <c r="AB34" s="3" t="s">
        <v>215</v>
      </c>
      <c r="AC34" s="3" t="s">
        <v>215</v>
      </c>
      <c r="AD34" s="3" t="s">
        <v>215</v>
      </c>
      <c r="AE34" s="3" t="s">
        <v>215</v>
      </c>
      <c r="AF34" s="3">
        <v>-0.17599999999999999</v>
      </c>
      <c r="AG34" s="3">
        <v>-4.6239999999999997</v>
      </c>
      <c r="AH34" s="3">
        <v>-5.891</v>
      </c>
      <c r="AI34" s="3">
        <v>-2.9409999999999998</v>
      </c>
      <c r="AJ34" s="3">
        <v>2.2250000000000001</v>
      </c>
      <c r="AK34" s="3">
        <v>-10.654</v>
      </c>
      <c r="AL34" s="3">
        <v>-20.09</v>
      </c>
      <c r="AM34" s="3">
        <v>-10.803000000000001</v>
      </c>
      <c r="AN34" s="3">
        <v>6.56</v>
      </c>
      <c r="AO34" s="3">
        <v>-5.6180000000000003</v>
      </c>
      <c r="AP34" s="3">
        <v>1.8819999999999999</v>
      </c>
      <c r="AQ34" s="3">
        <v>-7.0469999999999997</v>
      </c>
      <c r="AR34" s="3">
        <v>-20.334</v>
      </c>
      <c r="AS34" s="3">
        <v>-16.898</v>
      </c>
      <c r="AT34" s="3">
        <v>1.556</v>
      </c>
      <c r="AU34" s="3">
        <v>-8.6530000000000005</v>
      </c>
      <c r="AV34" s="3">
        <v>-6.7569999999999997</v>
      </c>
      <c r="AW34" s="3">
        <v>9.2089999999999996</v>
      </c>
      <c r="AX34" s="3">
        <v>-4.2670000000000003</v>
      </c>
      <c r="AY34" s="3">
        <v>-7.9530000000000003</v>
      </c>
      <c r="AZ34" s="3">
        <v>-6.45</v>
      </c>
      <c r="BA34">
        <v>-1.665</v>
      </c>
      <c r="BB34">
        <v>2017</v>
      </c>
    </row>
    <row r="35" spans="1:54" hidden="1" x14ac:dyDescent="0.2">
      <c r="A35">
        <v>512</v>
      </c>
      <c r="B35" t="s">
        <v>561</v>
      </c>
      <c r="C35" t="s">
        <v>251</v>
      </c>
      <c r="D35" t="s">
        <v>130</v>
      </c>
      <c r="E35" t="s">
        <v>250</v>
      </c>
      <c r="F35" t="s">
        <v>249</v>
      </c>
      <c r="G35" t="s">
        <v>217</v>
      </c>
      <c r="I35" t="s">
        <v>248</v>
      </c>
      <c r="J35" s="3" t="s">
        <v>215</v>
      </c>
      <c r="K35" s="3" t="s">
        <v>215</v>
      </c>
      <c r="L35" s="3" t="s">
        <v>215</v>
      </c>
      <c r="M35" s="3" t="s">
        <v>215</v>
      </c>
      <c r="N35" s="3" t="s">
        <v>215</v>
      </c>
      <c r="O35" s="3" t="s">
        <v>215</v>
      </c>
      <c r="P35" s="3" t="s">
        <v>215</v>
      </c>
      <c r="Q35" s="3" t="s">
        <v>215</v>
      </c>
      <c r="R35" s="3" t="s">
        <v>215</v>
      </c>
      <c r="S35" s="3" t="s">
        <v>215</v>
      </c>
      <c r="T35" s="3" t="s">
        <v>215</v>
      </c>
      <c r="U35" s="3" t="s">
        <v>215</v>
      </c>
      <c r="V35" s="3" t="s">
        <v>215</v>
      </c>
      <c r="W35" s="3" t="s">
        <v>215</v>
      </c>
      <c r="X35" s="3" t="s">
        <v>215</v>
      </c>
      <c r="Y35" s="3" t="s">
        <v>215</v>
      </c>
      <c r="Z35" s="3" t="s">
        <v>215</v>
      </c>
      <c r="AA35" s="3" t="s">
        <v>215</v>
      </c>
      <c r="AB35" s="3" t="s">
        <v>215</v>
      </c>
      <c r="AC35" s="3" t="s">
        <v>215</v>
      </c>
      <c r="AD35" s="3" t="s">
        <v>215</v>
      </c>
      <c r="AE35" s="3" t="s">
        <v>215</v>
      </c>
      <c r="AF35" s="3">
        <v>-9.8000000000000004E-2</v>
      </c>
      <c r="AG35" s="3">
        <v>-2.1019999999999999</v>
      </c>
      <c r="AH35" s="3">
        <v>-2.3929999999999998</v>
      </c>
      <c r="AI35" s="3">
        <v>-0.96499999999999997</v>
      </c>
      <c r="AJ35" s="3">
        <v>0.64300000000000002</v>
      </c>
      <c r="AK35" s="3">
        <v>-2.492</v>
      </c>
      <c r="AL35" s="3">
        <v>-3.8820000000000001</v>
      </c>
      <c r="AM35" s="3">
        <v>-1.7789999999999999</v>
      </c>
      <c r="AN35" s="3">
        <v>0.92200000000000004</v>
      </c>
      <c r="AO35" s="3">
        <v>-0.67200000000000004</v>
      </c>
      <c r="AP35" s="3">
        <v>0.182</v>
      </c>
      <c r="AQ35" s="3">
        <v>-0.63100000000000001</v>
      </c>
      <c r="AR35" s="3">
        <v>-1.7190000000000001</v>
      </c>
      <c r="AS35" s="3">
        <v>-1.3759999999999999</v>
      </c>
      <c r="AT35" s="3">
        <v>0.11799999999999999</v>
      </c>
      <c r="AU35" s="3">
        <v>-0.60799999999999998</v>
      </c>
      <c r="AV35" s="3">
        <v>-0.441</v>
      </c>
      <c r="AW35" s="3">
        <v>0.55600000000000005</v>
      </c>
      <c r="AX35" s="3">
        <v>-0.23699999999999999</v>
      </c>
      <c r="AY35" s="3">
        <v>-0.40500000000000003</v>
      </c>
      <c r="AZ35" s="3">
        <v>-0.29899999999999999</v>
      </c>
      <c r="BA35">
        <v>-7.0000000000000007E-2</v>
      </c>
      <c r="BB35">
        <v>2017</v>
      </c>
    </row>
    <row r="36" spans="1:54" hidden="1" x14ac:dyDescent="0.2">
      <c r="A36">
        <v>512</v>
      </c>
      <c r="B36" t="s">
        <v>561</v>
      </c>
      <c r="C36" t="s">
        <v>247</v>
      </c>
      <c r="D36" t="s">
        <v>130</v>
      </c>
      <c r="E36" t="s">
        <v>245</v>
      </c>
      <c r="F36" t="s">
        <v>244</v>
      </c>
      <c r="G36" t="s">
        <v>225</v>
      </c>
      <c r="H36" t="s">
        <v>222</v>
      </c>
    </row>
    <row r="37" spans="1:54" hidden="1" x14ac:dyDescent="0.2">
      <c r="A37">
        <v>512</v>
      </c>
      <c r="B37" t="s">
        <v>561</v>
      </c>
      <c r="C37" t="s">
        <v>246</v>
      </c>
      <c r="D37" t="s">
        <v>130</v>
      </c>
      <c r="E37" t="s">
        <v>245</v>
      </c>
      <c r="F37" t="s">
        <v>244</v>
      </c>
      <c r="G37" t="s">
        <v>243</v>
      </c>
    </row>
    <row r="38" spans="1:54" hidden="1" x14ac:dyDescent="0.2">
      <c r="A38">
        <v>512</v>
      </c>
      <c r="B38" t="s">
        <v>561</v>
      </c>
      <c r="C38" t="s">
        <v>242</v>
      </c>
      <c r="D38" t="s">
        <v>130</v>
      </c>
      <c r="E38" t="s">
        <v>240</v>
      </c>
      <c r="F38" t="s">
        <v>239</v>
      </c>
      <c r="G38" t="s">
        <v>225</v>
      </c>
      <c r="H38" t="s">
        <v>222</v>
      </c>
      <c r="I38" t="s">
        <v>740</v>
      </c>
      <c r="J38" s="3" t="s">
        <v>215</v>
      </c>
      <c r="K38" s="3" t="s">
        <v>215</v>
      </c>
      <c r="L38" s="3" t="s">
        <v>215</v>
      </c>
      <c r="M38" s="3" t="s">
        <v>215</v>
      </c>
      <c r="N38" s="3" t="s">
        <v>215</v>
      </c>
      <c r="O38" s="3" t="s">
        <v>215</v>
      </c>
      <c r="P38" s="3" t="s">
        <v>215</v>
      </c>
      <c r="Q38" s="3" t="s">
        <v>215</v>
      </c>
      <c r="R38" s="3" t="s">
        <v>215</v>
      </c>
      <c r="S38" s="3" t="s">
        <v>215</v>
      </c>
      <c r="T38" s="3" t="s">
        <v>215</v>
      </c>
      <c r="U38" s="3" t="s">
        <v>215</v>
      </c>
      <c r="V38" s="3" t="s">
        <v>215</v>
      </c>
      <c r="W38" s="3" t="s">
        <v>215</v>
      </c>
      <c r="X38" s="3" t="s">
        <v>215</v>
      </c>
      <c r="Y38" s="3" t="s">
        <v>215</v>
      </c>
      <c r="Z38" s="3" t="s">
        <v>215</v>
      </c>
      <c r="AA38" s="3" t="s">
        <v>215</v>
      </c>
      <c r="AB38" s="3" t="s">
        <v>215</v>
      </c>
      <c r="AC38" s="3" t="s">
        <v>215</v>
      </c>
      <c r="AD38" s="3" t="s">
        <v>215</v>
      </c>
      <c r="AE38" s="3" t="s">
        <v>215</v>
      </c>
      <c r="AF38" s="3" t="s">
        <v>215</v>
      </c>
      <c r="AG38" s="3" t="s">
        <v>215</v>
      </c>
      <c r="AH38" s="3">
        <v>-5.891</v>
      </c>
      <c r="AI38" s="3">
        <v>-2.7970000000000002</v>
      </c>
      <c r="AJ38" s="3">
        <v>2.3639999999999999</v>
      </c>
      <c r="AK38" s="3">
        <v>-10.523999999999999</v>
      </c>
      <c r="AL38" s="3">
        <v>-19.994</v>
      </c>
      <c r="AM38" s="3">
        <v>-10.691000000000001</v>
      </c>
      <c r="AN38" s="3">
        <v>6.6429999999999998</v>
      </c>
      <c r="AO38" s="3">
        <v>-4.7939999999999996</v>
      </c>
      <c r="AP38" s="3">
        <v>2.66</v>
      </c>
      <c r="AQ38" s="3">
        <v>-6.0750000000000002</v>
      </c>
      <c r="AR38" s="3">
        <v>-19.934999999999999</v>
      </c>
      <c r="AS38" s="3">
        <v>-16.27</v>
      </c>
      <c r="AT38" s="3">
        <v>2.35</v>
      </c>
      <c r="AU38" s="3">
        <v>-7.7670000000000003</v>
      </c>
      <c r="AV38" s="3">
        <v>-6.0789999999999997</v>
      </c>
      <c r="AW38" s="3">
        <v>9.7970000000000006</v>
      </c>
      <c r="AX38" s="3">
        <v>-3.7570000000000001</v>
      </c>
      <c r="AY38" s="3">
        <v>-7.1580000000000004</v>
      </c>
      <c r="AZ38" s="3">
        <v>-5.08</v>
      </c>
      <c r="BA38">
        <v>0.35099999999999998</v>
      </c>
      <c r="BB38">
        <v>2017</v>
      </c>
    </row>
    <row r="39" spans="1:54" hidden="1" x14ac:dyDescent="0.2">
      <c r="A39">
        <v>512</v>
      </c>
      <c r="B39" t="s">
        <v>561</v>
      </c>
      <c r="C39" t="s">
        <v>241</v>
      </c>
      <c r="D39" t="s">
        <v>130</v>
      </c>
      <c r="E39" t="s">
        <v>240</v>
      </c>
      <c r="F39" t="s">
        <v>239</v>
      </c>
      <c r="G39" t="s">
        <v>217</v>
      </c>
      <c r="I39" t="s">
        <v>238</v>
      </c>
      <c r="J39" s="3" t="s">
        <v>215</v>
      </c>
      <c r="K39" s="3" t="s">
        <v>215</v>
      </c>
      <c r="L39" s="3" t="s">
        <v>215</v>
      </c>
      <c r="M39" s="3" t="s">
        <v>215</v>
      </c>
      <c r="N39" s="3" t="s">
        <v>215</v>
      </c>
      <c r="O39" s="3" t="s">
        <v>215</v>
      </c>
      <c r="P39" s="3" t="s">
        <v>215</v>
      </c>
      <c r="Q39" s="3" t="s">
        <v>215</v>
      </c>
      <c r="R39" s="3" t="s">
        <v>215</v>
      </c>
      <c r="S39" s="3" t="s">
        <v>215</v>
      </c>
      <c r="T39" s="3" t="s">
        <v>215</v>
      </c>
      <c r="U39" s="3" t="s">
        <v>215</v>
      </c>
      <c r="V39" s="3" t="s">
        <v>215</v>
      </c>
      <c r="W39" s="3" t="s">
        <v>215</v>
      </c>
      <c r="X39" s="3" t="s">
        <v>215</v>
      </c>
      <c r="Y39" s="3" t="s">
        <v>215</v>
      </c>
      <c r="Z39" s="3" t="s">
        <v>215</v>
      </c>
      <c r="AA39" s="3" t="s">
        <v>215</v>
      </c>
      <c r="AB39" s="3" t="s">
        <v>215</v>
      </c>
      <c r="AC39" s="3" t="s">
        <v>215</v>
      </c>
      <c r="AD39" s="3" t="s">
        <v>215</v>
      </c>
      <c r="AE39" s="3" t="s">
        <v>215</v>
      </c>
      <c r="AF39" s="3" t="s">
        <v>215</v>
      </c>
      <c r="AG39" s="3" t="s">
        <v>215</v>
      </c>
      <c r="AH39" s="3">
        <v>-2.3929999999999998</v>
      </c>
      <c r="AI39" s="3">
        <v>-0.91700000000000004</v>
      </c>
      <c r="AJ39" s="3">
        <v>0.68400000000000005</v>
      </c>
      <c r="AK39" s="3">
        <v>-2.4620000000000002</v>
      </c>
      <c r="AL39" s="3">
        <v>-3.8639999999999999</v>
      </c>
      <c r="AM39" s="3">
        <v>-1.7609999999999999</v>
      </c>
      <c r="AN39" s="3">
        <v>0.93300000000000005</v>
      </c>
      <c r="AO39" s="3">
        <v>-0.57299999999999995</v>
      </c>
      <c r="AP39" s="3">
        <v>0.25700000000000001</v>
      </c>
      <c r="AQ39" s="3">
        <v>-0.54400000000000004</v>
      </c>
      <c r="AR39" s="3">
        <v>-1.6850000000000001</v>
      </c>
      <c r="AS39" s="3">
        <v>-1.325</v>
      </c>
      <c r="AT39" s="3">
        <v>0.17799999999999999</v>
      </c>
      <c r="AU39" s="3">
        <v>-0.54600000000000004</v>
      </c>
      <c r="AV39" s="3">
        <v>-0.39700000000000002</v>
      </c>
      <c r="AW39" s="3">
        <v>0.59099999999999997</v>
      </c>
      <c r="AX39" s="3">
        <v>-0.20899999999999999</v>
      </c>
      <c r="AY39" s="3">
        <v>-0.36399999999999999</v>
      </c>
      <c r="AZ39" s="3">
        <v>-0.23599999999999999</v>
      </c>
      <c r="BA39">
        <v>1.4999999999999999E-2</v>
      </c>
      <c r="BB39">
        <v>2017</v>
      </c>
    </row>
    <row r="40" spans="1:54" hidden="1" x14ac:dyDescent="0.2">
      <c r="A40">
        <v>512</v>
      </c>
      <c r="B40" t="s">
        <v>561</v>
      </c>
      <c r="C40" t="s">
        <v>237</v>
      </c>
      <c r="D40" t="s">
        <v>130</v>
      </c>
      <c r="E40" t="s">
        <v>235</v>
      </c>
      <c r="F40" t="s">
        <v>234</v>
      </c>
      <c r="G40" t="s">
        <v>225</v>
      </c>
      <c r="H40" t="s">
        <v>222</v>
      </c>
    </row>
    <row r="41" spans="1:54" hidden="1" x14ac:dyDescent="0.2">
      <c r="A41">
        <v>512</v>
      </c>
      <c r="B41" t="s">
        <v>561</v>
      </c>
      <c r="C41" t="s">
        <v>236</v>
      </c>
      <c r="D41" t="s">
        <v>130</v>
      </c>
      <c r="E41" t="s">
        <v>235</v>
      </c>
      <c r="F41" t="s">
        <v>234</v>
      </c>
      <c r="G41" t="s">
        <v>217</v>
      </c>
    </row>
    <row r="42" spans="1:54" hidden="1" x14ac:dyDescent="0.2">
      <c r="A42">
        <v>512</v>
      </c>
      <c r="B42" t="s">
        <v>561</v>
      </c>
      <c r="C42" t="s">
        <v>233</v>
      </c>
      <c r="D42" t="s">
        <v>130</v>
      </c>
      <c r="E42" t="s">
        <v>231</v>
      </c>
      <c r="F42" t="s">
        <v>230</v>
      </c>
      <c r="G42" t="s">
        <v>225</v>
      </c>
      <c r="H42" t="s">
        <v>222</v>
      </c>
      <c r="I42" t="s">
        <v>740</v>
      </c>
      <c r="J42" s="3" t="s">
        <v>215</v>
      </c>
      <c r="K42" s="3" t="s">
        <v>215</v>
      </c>
      <c r="L42" s="3" t="s">
        <v>215</v>
      </c>
      <c r="M42" s="3" t="s">
        <v>215</v>
      </c>
      <c r="N42" s="3" t="s">
        <v>215</v>
      </c>
      <c r="O42" s="3" t="s">
        <v>215</v>
      </c>
      <c r="P42" s="3" t="s">
        <v>215</v>
      </c>
      <c r="Q42" s="3" t="s">
        <v>215</v>
      </c>
      <c r="R42" s="3" t="s">
        <v>215</v>
      </c>
      <c r="S42" s="3" t="s">
        <v>215</v>
      </c>
      <c r="T42" s="3" t="s">
        <v>215</v>
      </c>
      <c r="U42" s="3" t="s">
        <v>215</v>
      </c>
      <c r="V42" s="3" t="s">
        <v>215</v>
      </c>
      <c r="W42" s="3" t="s">
        <v>215</v>
      </c>
      <c r="X42" s="3" t="s">
        <v>215</v>
      </c>
      <c r="Y42" s="3" t="s">
        <v>215</v>
      </c>
      <c r="Z42" s="3" t="s">
        <v>215</v>
      </c>
      <c r="AA42" s="3" t="s">
        <v>215</v>
      </c>
      <c r="AB42" s="3" t="s">
        <v>215</v>
      </c>
      <c r="AC42" s="3" t="s">
        <v>215</v>
      </c>
      <c r="AD42" s="3" t="s">
        <v>215</v>
      </c>
      <c r="AE42" s="3" t="s">
        <v>215</v>
      </c>
      <c r="AF42" s="3">
        <v>618.45600000000002</v>
      </c>
      <c r="AG42" s="3">
        <v>595.36</v>
      </c>
      <c r="AH42" s="3">
        <v>603.13400000000001</v>
      </c>
      <c r="AI42" s="3">
        <v>629.23400000000004</v>
      </c>
      <c r="AJ42" s="3">
        <v>79.484999999999999</v>
      </c>
      <c r="AK42" s="3">
        <v>86.082999999999998</v>
      </c>
      <c r="AL42" s="3">
        <v>98.622</v>
      </c>
      <c r="AM42" s="3">
        <v>98.658000000000001</v>
      </c>
      <c r="AN42" s="3">
        <v>54.872999999999998</v>
      </c>
      <c r="AO42" s="3">
        <v>62.822000000000003</v>
      </c>
      <c r="AP42" s="3">
        <v>69.968000000000004</v>
      </c>
      <c r="AQ42" s="3">
        <v>77.221999999999994</v>
      </c>
      <c r="AR42" s="3">
        <v>102.928</v>
      </c>
      <c r="AS42" s="3">
        <v>112.02800000000001</v>
      </c>
      <c r="AT42" s="3">
        <v>106.02500000000001</v>
      </c>
      <c r="AU42" s="3">
        <v>104.46299999999999</v>
      </c>
      <c r="AV42" s="3">
        <v>103.55200000000001</v>
      </c>
      <c r="AW42" s="3">
        <v>104.625</v>
      </c>
      <c r="AX42" s="3">
        <v>118.926</v>
      </c>
      <c r="AY42" s="3">
        <v>136.52500000000001</v>
      </c>
      <c r="AZ42" s="3">
        <v>154.57</v>
      </c>
      <c r="BA42">
        <v>168.49100000000001</v>
      </c>
      <c r="BB42">
        <v>2017</v>
      </c>
    </row>
    <row r="43" spans="1:54" hidden="1" x14ac:dyDescent="0.2">
      <c r="A43">
        <v>512</v>
      </c>
      <c r="B43" t="s">
        <v>561</v>
      </c>
      <c r="C43" t="s">
        <v>232</v>
      </c>
      <c r="D43" t="s">
        <v>130</v>
      </c>
      <c r="E43" t="s">
        <v>231</v>
      </c>
      <c r="F43" t="s">
        <v>230</v>
      </c>
      <c r="G43" t="s">
        <v>217</v>
      </c>
      <c r="I43" t="s">
        <v>229</v>
      </c>
      <c r="J43" s="3" t="s">
        <v>215</v>
      </c>
      <c r="K43" s="3" t="s">
        <v>215</v>
      </c>
      <c r="L43" s="3" t="s">
        <v>215</v>
      </c>
      <c r="M43" s="3" t="s">
        <v>215</v>
      </c>
      <c r="N43" s="3" t="s">
        <v>215</v>
      </c>
      <c r="O43" s="3" t="s">
        <v>215</v>
      </c>
      <c r="P43" s="3" t="s">
        <v>215</v>
      </c>
      <c r="Q43" s="3" t="s">
        <v>215</v>
      </c>
      <c r="R43" s="3" t="s">
        <v>215</v>
      </c>
      <c r="S43" s="3" t="s">
        <v>215</v>
      </c>
      <c r="T43" s="3" t="s">
        <v>215</v>
      </c>
      <c r="U43" s="3" t="s">
        <v>215</v>
      </c>
      <c r="V43" s="3" t="s">
        <v>215</v>
      </c>
      <c r="W43" s="3" t="s">
        <v>215</v>
      </c>
      <c r="X43" s="3" t="s">
        <v>215</v>
      </c>
      <c r="Y43" s="3" t="s">
        <v>215</v>
      </c>
      <c r="Z43" s="3" t="s">
        <v>215</v>
      </c>
      <c r="AA43" s="3" t="s">
        <v>215</v>
      </c>
      <c r="AB43" s="3" t="s">
        <v>215</v>
      </c>
      <c r="AC43" s="3" t="s">
        <v>215</v>
      </c>
      <c r="AD43" s="3" t="s">
        <v>215</v>
      </c>
      <c r="AE43" s="3" t="s">
        <v>215</v>
      </c>
      <c r="AF43" s="3">
        <v>345.97699999999998</v>
      </c>
      <c r="AG43" s="3">
        <v>270.60199999999998</v>
      </c>
      <c r="AH43" s="3">
        <v>244.96700000000001</v>
      </c>
      <c r="AI43" s="3">
        <v>206.35599999999999</v>
      </c>
      <c r="AJ43" s="3">
        <v>22.984999999999999</v>
      </c>
      <c r="AK43" s="3">
        <v>20.137</v>
      </c>
      <c r="AL43" s="3">
        <v>19.056999999999999</v>
      </c>
      <c r="AM43" s="3">
        <v>16.247</v>
      </c>
      <c r="AN43" s="3">
        <v>7.7089999999999996</v>
      </c>
      <c r="AO43" s="3">
        <v>7.5129999999999999</v>
      </c>
      <c r="AP43" s="3">
        <v>6.7690000000000001</v>
      </c>
      <c r="AQ43" s="3">
        <v>6.9139999999999997</v>
      </c>
      <c r="AR43" s="3">
        <v>8.6999999999999993</v>
      </c>
      <c r="AS43" s="3">
        <v>9.1229999999999993</v>
      </c>
      <c r="AT43" s="3">
        <v>8.0310000000000006</v>
      </c>
      <c r="AU43" s="3">
        <v>7.3460000000000001</v>
      </c>
      <c r="AV43" s="3">
        <v>6.76</v>
      </c>
      <c r="AW43" s="3">
        <v>6.3159999999999998</v>
      </c>
      <c r="AX43" s="3">
        <v>6.6070000000000002</v>
      </c>
      <c r="AY43" s="3">
        <v>6.9470000000000001</v>
      </c>
      <c r="AZ43" s="3">
        <v>7.1689999999999996</v>
      </c>
      <c r="BA43">
        <v>7.0890000000000004</v>
      </c>
      <c r="BB43">
        <v>2017</v>
      </c>
    </row>
    <row r="44" spans="1:54" hidden="1" x14ac:dyDescent="0.2">
      <c r="A44">
        <v>512</v>
      </c>
      <c r="B44" t="s">
        <v>561</v>
      </c>
      <c r="C44" t="s">
        <v>228</v>
      </c>
      <c r="D44" t="s">
        <v>130</v>
      </c>
      <c r="E44" t="s">
        <v>227</v>
      </c>
      <c r="F44" t="s">
        <v>226</v>
      </c>
      <c r="G44" t="s">
        <v>225</v>
      </c>
      <c r="H44" t="s">
        <v>222</v>
      </c>
      <c r="I44" t="s">
        <v>740</v>
      </c>
      <c r="J44" s="3" t="s">
        <v>215</v>
      </c>
      <c r="K44" s="3" t="s">
        <v>215</v>
      </c>
      <c r="L44" s="3" t="s">
        <v>215</v>
      </c>
      <c r="M44" s="3" t="s">
        <v>215</v>
      </c>
      <c r="N44" s="3" t="s">
        <v>215</v>
      </c>
      <c r="O44" s="3" t="s">
        <v>215</v>
      </c>
      <c r="P44" s="3" t="s">
        <v>215</v>
      </c>
      <c r="Q44" s="3" t="s">
        <v>215</v>
      </c>
      <c r="R44" s="3" t="s">
        <v>215</v>
      </c>
      <c r="S44" s="3" t="s">
        <v>215</v>
      </c>
      <c r="T44" s="3" t="s">
        <v>215</v>
      </c>
      <c r="U44" s="3" t="s">
        <v>215</v>
      </c>
      <c r="V44" s="3" t="s">
        <v>215</v>
      </c>
      <c r="W44" s="3" t="s">
        <v>215</v>
      </c>
      <c r="X44" s="3" t="s">
        <v>215</v>
      </c>
      <c r="Y44" s="3" t="s">
        <v>215</v>
      </c>
      <c r="Z44" s="3" t="s">
        <v>215</v>
      </c>
      <c r="AA44" s="3" t="s">
        <v>215</v>
      </c>
      <c r="AB44" s="3" t="s">
        <v>215</v>
      </c>
      <c r="AC44" s="3" t="s">
        <v>215</v>
      </c>
      <c r="AD44" s="3" t="s">
        <v>215</v>
      </c>
      <c r="AE44" s="3" t="s">
        <v>215</v>
      </c>
      <c r="AF44" s="3">
        <v>178.756</v>
      </c>
      <c r="AG44" s="3">
        <v>220.01300000000001</v>
      </c>
      <c r="AH44" s="3">
        <v>246.21</v>
      </c>
      <c r="AI44" s="3">
        <v>304.92599999999999</v>
      </c>
      <c r="AJ44" s="3">
        <v>345.81700000000001</v>
      </c>
      <c r="AK44" s="3">
        <v>427.495</v>
      </c>
      <c r="AL44" s="3">
        <v>517.50900000000001</v>
      </c>
      <c r="AM44" s="3">
        <v>607.22699999999998</v>
      </c>
      <c r="AN44" s="3">
        <v>711.75900000000001</v>
      </c>
      <c r="AO44" s="3">
        <v>836.22199999999998</v>
      </c>
      <c r="AP44" s="3">
        <v>1033.5909999999999</v>
      </c>
      <c r="AQ44" s="3">
        <v>1116.827</v>
      </c>
      <c r="AR44" s="3">
        <v>1183.039</v>
      </c>
      <c r="AS44" s="3">
        <v>1227.954</v>
      </c>
      <c r="AT44" s="3">
        <v>1320.2429999999999</v>
      </c>
      <c r="AU44" s="3">
        <v>1422.01</v>
      </c>
      <c r="AV44" s="3">
        <v>1531.9459999999999</v>
      </c>
      <c r="AW44" s="3">
        <v>1656.57</v>
      </c>
      <c r="AX44" s="3">
        <v>1799.953</v>
      </c>
      <c r="AY44" s="3">
        <v>1965.3209999999999</v>
      </c>
      <c r="AZ44" s="3">
        <v>2156.1880000000001</v>
      </c>
      <c r="BA44">
        <v>2376.8890000000001</v>
      </c>
      <c r="BB44">
        <v>2017</v>
      </c>
    </row>
    <row r="45" spans="1:54" hidden="1" x14ac:dyDescent="0.2">
      <c r="A45">
        <v>512</v>
      </c>
      <c r="B45" t="s">
        <v>561</v>
      </c>
      <c r="C45" t="s">
        <v>224</v>
      </c>
      <c r="D45" t="s">
        <v>130</v>
      </c>
      <c r="E45" t="s">
        <v>219</v>
      </c>
      <c r="F45" t="s">
        <v>218</v>
      </c>
      <c r="G45" t="s">
        <v>223</v>
      </c>
      <c r="H45" t="s">
        <v>222</v>
      </c>
      <c r="I45" t="s">
        <v>741</v>
      </c>
      <c r="J45" s="3" t="s">
        <v>215</v>
      </c>
      <c r="K45" s="3" t="s">
        <v>215</v>
      </c>
      <c r="L45" s="3" t="s">
        <v>215</v>
      </c>
      <c r="M45" s="3" t="s">
        <v>215</v>
      </c>
      <c r="N45" s="3" t="s">
        <v>215</v>
      </c>
      <c r="O45" s="3" t="s">
        <v>215</v>
      </c>
      <c r="P45" s="3" t="s">
        <v>215</v>
      </c>
      <c r="Q45" s="3" t="s">
        <v>215</v>
      </c>
      <c r="R45" s="3" t="s">
        <v>215</v>
      </c>
      <c r="S45" s="3" t="s">
        <v>215</v>
      </c>
      <c r="T45" s="3" t="s">
        <v>215</v>
      </c>
      <c r="U45" s="3" t="s">
        <v>215</v>
      </c>
      <c r="V45" s="3" t="s">
        <v>215</v>
      </c>
      <c r="W45" s="3" t="s">
        <v>215</v>
      </c>
      <c r="X45" s="3" t="s">
        <v>215</v>
      </c>
      <c r="Y45" s="3" t="s">
        <v>215</v>
      </c>
      <c r="Z45" s="3" t="s">
        <v>215</v>
      </c>
      <c r="AA45" s="3" t="s">
        <v>215</v>
      </c>
      <c r="AB45" s="3" t="s">
        <v>215</v>
      </c>
      <c r="AC45" s="3" t="s">
        <v>215</v>
      </c>
      <c r="AD45" s="3" t="s">
        <v>215</v>
      </c>
      <c r="AE45" s="3" t="s">
        <v>215</v>
      </c>
      <c r="AF45" s="3">
        <v>1.4890000000000001</v>
      </c>
      <c r="AG45" s="3">
        <v>1.361</v>
      </c>
      <c r="AH45" s="3">
        <v>1.929</v>
      </c>
      <c r="AI45" s="3">
        <v>1.8879999999999999</v>
      </c>
      <c r="AJ45" s="3">
        <v>1.496</v>
      </c>
      <c r="AK45" s="3">
        <v>5.4710000000000001</v>
      </c>
      <c r="AL45" s="3">
        <v>3.4769999999999999</v>
      </c>
      <c r="AM45" s="3">
        <v>5.0110000000000001</v>
      </c>
      <c r="AN45" s="3">
        <v>4.5060000000000002</v>
      </c>
      <c r="AO45" s="3">
        <v>4.75</v>
      </c>
      <c r="AP45" s="3">
        <v>2.1949999999999998</v>
      </c>
      <c r="AQ45" s="3">
        <v>6.3E-2</v>
      </c>
      <c r="AR45" s="3">
        <v>1.143</v>
      </c>
      <c r="AS45" s="3">
        <v>1.5029999999999999</v>
      </c>
      <c r="AT45" s="3">
        <v>1.3720000000000001</v>
      </c>
      <c r="AU45" s="3">
        <v>0.32800000000000001</v>
      </c>
      <c r="AV45" s="3">
        <v>0.127</v>
      </c>
      <c r="AW45" s="3">
        <v>-3.5000000000000003E-2</v>
      </c>
      <c r="AX45" s="3">
        <v>-0.16</v>
      </c>
      <c r="AY45" s="3">
        <v>-0.44700000000000001</v>
      </c>
      <c r="AZ45" s="3">
        <v>-0.75700000000000001</v>
      </c>
      <c r="BA45">
        <v>-0.55900000000000005</v>
      </c>
      <c r="BB45">
        <v>2017</v>
      </c>
    </row>
    <row r="46" spans="1:54" hidden="1" x14ac:dyDescent="0.2">
      <c r="A46">
        <v>512</v>
      </c>
      <c r="B46" t="s">
        <v>561</v>
      </c>
      <c r="C46" t="s">
        <v>220</v>
      </c>
      <c r="D46" t="s">
        <v>130</v>
      </c>
      <c r="E46" t="s">
        <v>219</v>
      </c>
      <c r="F46" t="s">
        <v>218</v>
      </c>
      <c r="G46" t="s">
        <v>217</v>
      </c>
      <c r="I46" t="s">
        <v>216</v>
      </c>
      <c r="J46" s="3" t="s">
        <v>215</v>
      </c>
      <c r="K46" s="3" t="s">
        <v>215</v>
      </c>
      <c r="L46" s="3" t="s">
        <v>215</v>
      </c>
      <c r="M46" s="3" t="s">
        <v>215</v>
      </c>
      <c r="N46" s="3" t="s">
        <v>215</v>
      </c>
      <c r="O46" s="3" t="s">
        <v>215</v>
      </c>
      <c r="P46" s="3" t="s">
        <v>215</v>
      </c>
      <c r="Q46" s="3" t="s">
        <v>215</v>
      </c>
      <c r="R46" s="3" t="s">
        <v>215</v>
      </c>
      <c r="S46" s="3" t="s">
        <v>215</v>
      </c>
      <c r="T46" s="3" t="s">
        <v>215</v>
      </c>
      <c r="U46" s="3" t="s">
        <v>215</v>
      </c>
      <c r="V46" s="3" t="s">
        <v>215</v>
      </c>
      <c r="W46" s="3" t="s">
        <v>215</v>
      </c>
      <c r="X46" s="3" t="s">
        <v>215</v>
      </c>
      <c r="Y46" s="3" t="s">
        <v>215</v>
      </c>
      <c r="Z46" s="3" t="s">
        <v>215</v>
      </c>
      <c r="AA46" s="3" t="s">
        <v>215</v>
      </c>
      <c r="AB46" s="3" t="s">
        <v>215</v>
      </c>
      <c r="AC46" s="3" t="s">
        <v>215</v>
      </c>
      <c r="AD46" s="3" t="s">
        <v>215</v>
      </c>
      <c r="AE46" s="3" t="s">
        <v>215</v>
      </c>
      <c r="AF46" s="3">
        <v>34.1</v>
      </c>
      <c r="AG46" s="3">
        <v>29.89</v>
      </c>
      <c r="AH46" s="3">
        <v>37.49</v>
      </c>
      <c r="AI46" s="3">
        <v>30.616</v>
      </c>
      <c r="AJ46" s="3">
        <v>21.597999999999999</v>
      </c>
      <c r="AK46" s="3">
        <v>63.947000000000003</v>
      </c>
      <c r="AL46" s="3">
        <v>33.768999999999998</v>
      </c>
      <c r="AM46" s="3">
        <v>41.531999999999996</v>
      </c>
      <c r="AN46" s="3">
        <v>29.402999999999999</v>
      </c>
      <c r="AO46" s="3">
        <v>26.55</v>
      </c>
      <c r="AP46" s="3">
        <v>10.818</v>
      </c>
      <c r="AQ46" s="3">
        <v>0.313</v>
      </c>
      <c r="AR46" s="3">
        <v>5.5460000000000003</v>
      </c>
      <c r="AS46" s="3">
        <v>7.4829999999999997</v>
      </c>
      <c r="AT46" s="3">
        <v>7.0519999999999996</v>
      </c>
      <c r="AU46" s="3">
        <v>1.5720000000000001</v>
      </c>
      <c r="AV46" s="3">
        <v>0.58499999999999996</v>
      </c>
      <c r="AW46" s="3">
        <v>-0.152</v>
      </c>
      <c r="AX46" s="3">
        <v>-0.65900000000000003</v>
      </c>
      <c r="AY46" s="3">
        <v>-1.728</v>
      </c>
      <c r="AZ46" s="3">
        <v>-2.7240000000000002</v>
      </c>
      <c r="BA46">
        <v>-1.863</v>
      </c>
      <c r="BB46">
        <v>2016</v>
      </c>
    </row>
    <row r="47" spans="1:54" x14ac:dyDescent="0.2">
      <c r="A47">
        <v>914</v>
      </c>
      <c r="B47" t="s">
        <v>560</v>
      </c>
      <c r="C47" t="s">
        <v>352</v>
      </c>
      <c r="D47" t="s">
        <v>184</v>
      </c>
      <c r="E47" t="s">
        <v>349</v>
      </c>
      <c r="F47" t="s">
        <v>351</v>
      </c>
      <c r="G47" t="s">
        <v>225</v>
      </c>
      <c r="H47" t="s">
        <v>222</v>
      </c>
      <c r="I47" t="s">
        <v>742</v>
      </c>
      <c r="J47" s="3">
        <v>311.51400000000001</v>
      </c>
      <c r="K47" s="3">
        <v>329.27</v>
      </c>
      <c r="L47" s="3">
        <v>338.81900000000002</v>
      </c>
      <c r="M47" s="3">
        <v>342.54599999999999</v>
      </c>
      <c r="N47" s="3">
        <v>349.39699999999999</v>
      </c>
      <c r="O47" s="3">
        <v>344.15600000000001</v>
      </c>
      <c r="P47" s="3">
        <v>363.428</v>
      </c>
      <c r="Q47" s="3">
        <v>360.52100000000002</v>
      </c>
      <c r="R47" s="3">
        <v>355.47399999999999</v>
      </c>
      <c r="S47" s="3">
        <v>390.31</v>
      </c>
      <c r="T47" s="3">
        <v>351.279</v>
      </c>
      <c r="U47" s="3">
        <v>252.92099999999999</v>
      </c>
      <c r="V47" s="3">
        <v>234.71100000000001</v>
      </c>
      <c r="W47" s="3">
        <v>257.24299999999999</v>
      </c>
      <c r="X47" s="3">
        <v>281.42399999999998</v>
      </c>
      <c r="Y47" s="3">
        <v>306.47000000000003</v>
      </c>
      <c r="Z47" s="3">
        <v>334.35899999999998</v>
      </c>
      <c r="AA47" s="3">
        <v>297.83300000000003</v>
      </c>
      <c r="AB47" s="3">
        <v>324.13</v>
      </c>
      <c r="AC47" s="3">
        <v>365.91199999999998</v>
      </c>
      <c r="AD47" s="3">
        <v>391.33</v>
      </c>
      <c r="AE47" s="3">
        <v>423.78399999999999</v>
      </c>
      <c r="AF47" s="3">
        <v>443.00900000000001</v>
      </c>
      <c r="AG47" s="3">
        <v>467.50099999999998</v>
      </c>
      <c r="AH47" s="3">
        <v>493.28300000000002</v>
      </c>
      <c r="AI47" s="3">
        <v>520.54399999999998</v>
      </c>
      <c r="AJ47" s="3">
        <v>551.27</v>
      </c>
      <c r="AK47" s="3">
        <v>584.25400000000002</v>
      </c>
      <c r="AL47" s="3">
        <v>628.07299999999998</v>
      </c>
      <c r="AM47" s="3">
        <v>649.14099999999996</v>
      </c>
      <c r="AN47" s="3">
        <v>673.20399999999995</v>
      </c>
      <c r="AO47" s="3">
        <v>690.34</v>
      </c>
      <c r="AP47" s="3">
        <v>700.12300000000005</v>
      </c>
      <c r="AQ47" s="3">
        <v>707.13800000000003</v>
      </c>
      <c r="AR47" s="3">
        <v>719.68700000000001</v>
      </c>
      <c r="AS47" s="3">
        <v>735.73599999999999</v>
      </c>
      <c r="AT47" s="3">
        <v>760.50300000000004</v>
      </c>
      <c r="AU47" s="3">
        <v>790.42100000000005</v>
      </c>
      <c r="AV47" s="3">
        <v>819.77599999999995</v>
      </c>
      <c r="AW47" s="3">
        <v>850.69299999999998</v>
      </c>
      <c r="AX47" s="3">
        <v>883.69899999999996</v>
      </c>
      <c r="AY47" s="3">
        <v>918.15700000000004</v>
      </c>
      <c r="AZ47" s="3">
        <v>954.42399999999998</v>
      </c>
      <c r="BA47">
        <v>992.13199999999995</v>
      </c>
      <c r="BB47">
        <v>2016</v>
      </c>
    </row>
    <row r="48" spans="1:54" hidden="1" x14ac:dyDescent="0.2">
      <c r="A48">
        <v>914</v>
      </c>
      <c r="B48" t="s">
        <v>560</v>
      </c>
      <c r="C48" t="s">
        <v>350</v>
      </c>
      <c r="D48" t="s">
        <v>184</v>
      </c>
      <c r="E48" t="s">
        <v>349</v>
      </c>
      <c r="F48" t="s">
        <v>348</v>
      </c>
      <c r="G48" t="s">
        <v>275</v>
      </c>
      <c r="I48" t="s">
        <v>347</v>
      </c>
      <c r="J48" s="3">
        <v>2.6840000000000002</v>
      </c>
      <c r="K48" s="3">
        <v>5.7</v>
      </c>
      <c r="L48" s="3">
        <v>2.9</v>
      </c>
      <c r="M48" s="3">
        <v>1.1000000000000001</v>
      </c>
      <c r="N48" s="3">
        <v>2</v>
      </c>
      <c r="O48" s="3">
        <v>-1.5</v>
      </c>
      <c r="P48" s="3">
        <v>5.6</v>
      </c>
      <c r="Q48" s="3">
        <v>-0.8</v>
      </c>
      <c r="R48" s="3">
        <v>-1.4</v>
      </c>
      <c r="S48" s="3">
        <v>9.8000000000000007</v>
      </c>
      <c r="T48" s="3">
        <v>-10</v>
      </c>
      <c r="U48" s="3">
        <v>-28</v>
      </c>
      <c r="V48" s="3">
        <v>-7.2</v>
      </c>
      <c r="W48" s="3">
        <v>9.6</v>
      </c>
      <c r="X48" s="3">
        <v>9.4</v>
      </c>
      <c r="Y48" s="3">
        <v>8.9</v>
      </c>
      <c r="Z48" s="3">
        <v>9.1</v>
      </c>
      <c r="AA48" s="3">
        <v>-10.923999999999999</v>
      </c>
      <c r="AB48" s="3">
        <v>8.8290000000000006</v>
      </c>
      <c r="AC48" s="3">
        <v>12.891</v>
      </c>
      <c r="AD48" s="3">
        <v>6.9459999999999997</v>
      </c>
      <c r="AE48" s="3">
        <v>8.2929999999999993</v>
      </c>
      <c r="AF48" s="3">
        <v>4.5369999999999999</v>
      </c>
      <c r="AG48" s="3">
        <v>5.5289999999999999</v>
      </c>
      <c r="AH48" s="3">
        <v>5.5149999999999997</v>
      </c>
      <c r="AI48" s="3">
        <v>5.5259999999999998</v>
      </c>
      <c r="AJ48" s="3">
        <v>5.9029999999999996</v>
      </c>
      <c r="AK48" s="3">
        <v>5.9829999999999997</v>
      </c>
      <c r="AL48" s="3">
        <v>7.5</v>
      </c>
      <c r="AM48" s="3">
        <v>3.3540000000000001</v>
      </c>
      <c r="AN48" s="3">
        <v>3.7069999999999999</v>
      </c>
      <c r="AO48" s="3">
        <v>2.5449999999999999</v>
      </c>
      <c r="AP48" s="3">
        <v>1.417</v>
      </c>
      <c r="AQ48" s="3">
        <v>1.002</v>
      </c>
      <c r="AR48" s="3">
        <v>1.774</v>
      </c>
      <c r="AS48" s="3">
        <v>2.23</v>
      </c>
      <c r="AT48" s="3">
        <v>3.3660000000000001</v>
      </c>
      <c r="AU48" s="3">
        <v>3.9340000000000002</v>
      </c>
      <c r="AV48" s="3">
        <v>3.714</v>
      </c>
      <c r="AW48" s="3">
        <v>3.7709999999999999</v>
      </c>
      <c r="AX48" s="3">
        <v>3.88</v>
      </c>
      <c r="AY48" s="3">
        <v>3.899</v>
      </c>
      <c r="AZ48" s="3">
        <v>3.95</v>
      </c>
      <c r="BA48">
        <v>3.9510000000000001</v>
      </c>
      <c r="BB48">
        <v>2016</v>
      </c>
    </row>
    <row r="49" spans="1:54" hidden="1" x14ac:dyDescent="0.2">
      <c r="A49">
        <v>914</v>
      </c>
      <c r="B49" t="s">
        <v>560</v>
      </c>
      <c r="C49" t="s">
        <v>346</v>
      </c>
      <c r="D49" t="s">
        <v>184</v>
      </c>
      <c r="E49" t="s">
        <v>342</v>
      </c>
      <c r="F49" t="s">
        <v>345</v>
      </c>
      <c r="G49" t="s">
        <v>225</v>
      </c>
      <c r="H49" t="s">
        <v>222</v>
      </c>
      <c r="I49" t="s">
        <v>742</v>
      </c>
      <c r="J49" s="3">
        <v>18.489000000000001</v>
      </c>
      <c r="K49" s="3">
        <v>19.126000000000001</v>
      </c>
      <c r="L49" s="3">
        <v>19.698</v>
      </c>
      <c r="M49" s="3">
        <v>19.899999999999999</v>
      </c>
      <c r="N49" s="3">
        <v>19.645</v>
      </c>
      <c r="O49" s="3">
        <v>20.065000000000001</v>
      </c>
      <c r="P49" s="3">
        <v>20.692</v>
      </c>
      <c r="Q49" s="3">
        <v>20.530999999999999</v>
      </c>
      <c r="R49" s="3">
        <v>20.238</v>
      </c>
      <c r="S49" s="3">
        <v>22.228000000000002</v>
      </c>
      <c r="T49" s="3">
        <v>20.006</v>
      </c>
      <c r="U49" s="3">
        <v>19.518999999999998</v>
      </c>
      <c r="V49" s="3">
        <v>63.341000000000001</v>
      </c>
      <c r="W49" s="3">
        <v>149.142</v>
      </c>
      <c r="X49" s="3">
        <v>223.571</v>
      </c>
      <c r="Y49" s="3">
        <v>267.42399999999998</v>
      </c>
      <c r="Z49" s="3">
        <v>334.35899999999998</v>
      </c>
      <c r="AA49" s="3">
        <v>331.32400000000001</v>
      </c>
      <c r="AB49" s="3">
        <v>384.84800000000001</v>
      </c>
      <c r="AC49" s="3">
        <v>443.59399999999999</v>
      </c>
      <c r="AD49" s="3">
        <v>501.19900000000001</v>
      </c>
      <c r="AE49" s="3">
        <v>563.44899999999996</v>
      </c>
      <c r="AF49" s="3">
        <v>610.49400000000003</v>
      </c>
      <c r="AG49" s="3">
        <v>677.73800000000006</v>
      </c>
      <c r="AH49" s="3">
        <v>737.65599999999995</v>
      </c>
      <c r="AI49" s="3">
        <v>804.16300000000001</v>
      </c>
      <c r="AJ49" s="3">
        <v>872.73500000000001</v>
      </c>
      <c r="AK49" s="3">
        <v>965.52800000000002</v>
      </c>
      <c r="AL49" s="3">
        <v>1080.6759999999999</v>
      </c>
      <c r="AM49" s="3">
        <v>1143.9359999999999</v>
      </c>
      <c r="AN49" s="3">
        <v>1239.645</v>
      </c>
      <c r="AO49" s="3">
        <v>1300.624</v>
      </c>
      <c r="AP49" s="3">
        <v>1332.8109999999999</v>
      </c>
      <c r="AQ49" s="3">
        <v>1350.0530000000001</v>
      </c>
      <c r="AR49" s="3">
        <v>1395.3050000000001</v>
      </c>
      <c r="AS49" s="3">
        <v>1427.799</v>
      </c>
      <c r="AT49" s="3">
        <v>1472.7909999999999</v>
      </c>
      <c r="AU49" s="3">
        <v>1565.963</v>
      </c>
      <c r="AV49" s="3">
        <v>1662.769</v>
      </c>
      <c r="AW49" s="3">
        <v>1768.4190000000001</v>
      </c>
      <c r="AX49" s="3">
        <v>1888.114</v>
      </c>
      <c r="AY49" s="3">
        <v>2017.13</v>
      </c>
      <c r="AZ49" s="3">
        <v>2155.674</v>
      </c>
      <c r="BA49">
        <v>2303.701</v>
      </c>
      <c r="BB49">
        <v>2016</v>
      </c>
    </row>
    <row r="50" spans="1:54" hidden="1" x14ac:dyDescent="0.2">
      <c r="A50">
        <v>914</v>
      </c>
      <c r="B50" t="s">
        <v>560</v>
      </c>
      <c r="C50" t="s">
        <v>344</v>
      </c>
      <c r="D50" t="s">
        <v>184</v>
      </c>
      <c r="E50" t="s">
        <v>342</v>
      </c>
      <c r="F50" t="s">
        <v>343</v>
      </c>
      <c r="G50" t="s">
        <v>223</v>
      </c>
      <c r="H50" t="s">
        <v>222</v>
      </c>
      <c r="I50" t="s">
        <v>310</v>
      </c>
      <c r="J50" s="3">
        <v>1.946</v>
      </c>
      <c r="K50" s="3">
        <v>2.2290000000000001</v>
      </c>
      <c r="L50" s="3">
        <v>2.2959999999999998</v>
      </c>
      <c r="M50" s="3">
        <v>2.319</v>
      </c>
      <c r="N50" s="3">
        <v>2.29</v>
      </c>
      <c r="O50" s="3">
        <v>2.339</v>
      </c>
      <c r="P50" s="3">
        <v>2.5870000000000002</v>
      </c>
      <c r="Q50" s="3">
        <v>2.5659999999999998</v>
      </c>
      <c r="R50" s="3">
        <v>2.5299999999999998</v>
      </c>
      <c r="S50" s="3">
        <v>2.7789999999999999</v>
      </c>
      <c r="T50" s="3">
        <v>2.2210000000000001</v>
      </c>
      <c r="U50" s="3">
        <v>1.333</v>
      </c>
      <c r="V50" s="3">
        <v>0.84299999999999997</v>
      </c>
      <c r="W50" s="3">
        <v>1.4610000000000001</v>
      </c>
      <c r="X50" s="3">
        <v>2.3610000000000002</v>
      </c>
      <c r="Y50" s="3">
        <v>2.8820000000000001</v>
      </c>
      <c r="Z50" s="3">
        <v>3.2</v>
      </c>
      <c r="AA50" s="3">
        <v>2.2589999999999999</v>
      </c>
      <c r="AB50" s="3">
        <v>2.56</v>
      </c>
      <c r="AC50" s="3">
        <v>3.2090000000000001</v>
      </c>
      <c r="AD50" s="3">
        <v>3.4830000000000001</v>
      </c>
      <c r="AE50" s="3">
        <v>3.9279999999999999</v>
      </c>
      <c r="AF50" s="3">
        <v>4.3479999999999999</v>
      </c>
      <c r="AG50" s="3">
        <v>5.6109999999999998</v>
      </c>
      <c r="AH50" s="3">
        <v>7.1849999999999996</v>
      </c>
      <c r="AI50" s="3">
        <v>8.0519999999999996</v>
      </c>
      <c r="AJ50" s="3">
        <v>8.9049999999999994</v>
      </c>
      <c r="AK50" s="3">
        <v>10.675000000000001</v>
      </c>
      <c r="AL50" s="3">
        <v>12.901</v>
      </c>
      <c r="AM50" s="3">
        <v>12.093</v>
      </c>
      <c r="AN50" s="3">
        <v>11.938000000000001</v>
      </c>
      <c r="AO50" s="3">
        <v>12.896000000000001</v>
      </c>
      <c r="AP50" s="3">
        <v>12.323</v>
      </c>
      <c r="AQ50" s="3">
        <v>12.784000000000001</v>
      </c>
      <c r="AR50" s="3">
        <v>13.246</v>
      </c>
      <c r="AS50" s="3">
        <v>11.337999999999999</v>
      </c>
      <c r="AT50" s="3">
        <v>11.865</v>
      </c>
      <c r="AU50" s="3">
        <v>13.180999999999999</v>
      </c>
      <c r="AV50" s="3">
        <v>15.289</v>
      </c>
      <c r="AW50" s="3">
        <v>16.146000000000001</v>
      </c>
      <c r="AX50" s="3">
        <v>17.315999999999999</v>
      </c>
      <c r="AY50" s="3">
        <v>18.547000000000001</v>
      </c>
      <c r="AZ50" s="3">
        <v>19.89</v>
      </c>
      <c r="BA50">
        <v>21.190999999999999</v>
      </c>
      <c r="BB50">
        <v>2016</v>
      </c>
    </row>
    <row r="51" spans="1:54" hidden="1" x14ac:dyDescent="0.2">
      <c r="A51">
        <v>914</v>
      </c>
      <c r="B51" t="s">
        <v>560</v>
      </c>
      <c r="C51" t="s">
        <v>213</v>
      </c>
      <c r="D51" t="s">
        <v>184</v>
      </c>
      <c r="E51" t="s">
        <v>342</v>
      </c>
      <c r="F51" s="3" t="s">
        <v>341</v>
      </c>
      <c r="G51" t="s">
        <v>323</v>
      </c>
      <c r="H51" t="s">
        <v>222</v>
      </c>
      <c r="I51" t="s">
        <v>310</v>
      </c>
      <c r="J51">
        <v>5.5469999999999997</v>
      </c>
      <c r="K51">
        <v>6.41</v>
      </c>
      <c r="L51">
        <v>7.0049999999999999</v>
      </c>
      <c r="M51">
        <v>7.3620000000000001</v>
      </c>
      <c r="N51">
        <v>7.7759999999999998</v>
      </c>
      <c r="O51">
        <v>7.9039999999999999</v>
      </c>
      <c r="P51">
        <v>8.5150000000000006</v>
      </c>
      <c r="Q51">
        <v>8.6620000000000008</v>
      </c>
      <c r="R51">
        <v>8.84</v>
      </c>
      <c r="S51">
        <v>10.084</v>
      </c>
      <c r="T51">
        <v>9.4109999999999996</v>
      </c>
      <c r="U51">
        <v>7.0019999999999998</v>
      </c>
      <c r="V51">
        <v>6.6459999999999999</v>
      </c>
      <c r="W51">
        <v>7.4569999999999999</v>
      </c>
      <c r="X51">
        <v>8.3320000000000007</v>
      </c>
      <c r="Y51">
        <v>9.2620000000000005</v>
      </c>
      <c r="Z51">
        <v>10.29</v>
      </c>
      <c r="AA51">
        <v>9.3219999999999992</v>
      </c>
      <c r="AB51">
        <v>10.256</v>
      </c>
      <c r="AC51">
        <v>11.755000000000001</v>
      </c>
      <c r="AD51">
        <v>12.856999999999999</v>
      </c>
      <c r="AE51">
        <v>14.241</v>
      </c>
      <c r="AF51">
        <v>15.116</v>
      </c>
      <c r="AG51">
        <v>16.268999999999998</v>
      </c>
      <c r="AH51">
        <v>17.638999999999999</v>
      </c>
      <c r="AI51">
        <v>19.212</v>
      </c>
      <c r="AJ51">
        <v>20.971</v>
      </c>
      <c r="AK51">
        <v>22.818000000000001</v>
      </c>
      <c r="AL51">
        <v>25.01</v>
      </c>
      <c r="AM51">
        <v>26.045000000000002</v>
      </c>
      <c r="AN51">
        <v>27.341000000000001</v>
      </c>
      <c r="AO51">
        <v>28.616</v>
      </c>
      <c r="AP51">
        <v>29.556000000000001</v>
      </c>
      <c r="AQ51">
        <v>30.334</v>
      </c>
      <c r="AR51">
        <v>31.425999999999998</v>
      </c>
      <c r="AS51">
        <v>32.475000000000001</v>
      </c>
      <c r="AT51">
        <v>33.997</v>
      </c>
      <c r="AU51">
        <v>35.97</v>
      </c>
      <c r="AV51">
        <v>38.154000000000003</v>
      </c>
      <c r="AW51">
        <v>40.451000000000001</v>
      </c>
      <c r="AX51">
        <v>42.845999999999997</v>
      </c>
      <c r="AY51">
        <v>45.366</v>
      </c>
      <c r="AZ51">
        <v>47.966999999999999</v>
      </c>
      <c r="BA51">
        <v>50.73</v>
      </c>
      <c r="BB51">
        <v>2016</v>
      </c>
    </row>
    <row r="52" spans="1:54" hidden="1" x14ac:dyDescent="0.2">
      <c r="A52">
        <v>914</v>
      </c>
      <c r="B52" t="s">
        <v>560</v>
      </c>
      <c r="C52" t="s">
        <v>340</v>
      </c>
      <c r="D52" t="s">
        <v>184</v>
      </c>
      <c r="E52" t="s">
        <v>339</v>
      </c>
      <c r="F52" t="s">
        <v>338</v>
      </c>
      <c r="G52" t="s">
        <v>295</v>
      </c>
      <c r="I52" t="s">
        <v>337</v>
      </c>
      <c r="J52" s="3">
        <v>5.9349999999999996</v>
      </c>
      <c r="K52" s="3">
        <v>5.8090000000000002</v>
      </c>
      <c r="L52" s="3">
        <v>5.8140000000000001</v>
      </c>
      <c r="M52" s="3">
        <v>5.8090000000000002</v>
      </c>
      <c r="N52" s="3">
        <v>5.6230000000000002</v>
      </c>
      <c r="O52" s="3">
        <v>5.83</v>
      </c>
      <c r="P52" s="3">
        <v>5.694</v>
      </c>
      <c r="Q52" s="3">
        <v>5.6950000000000003</v>
      </c>
      <c r="R52" s="3">
        <v>5.6929999999999996</v>
      </c>
      <c r="S52" s="3">
        <v>5.6950000000000003</v>
      </c>
      <c r="T52" s="3">
        <v>5.6950000000000003</v>
      </c>
      <c r="U52" s="3">
        <v>7.7169999999999996</v>
      </c>
      <c r="V52" s="3">
        <v>26.986999999999998</v>
      </c>
      <c r="W52" s="3">
        <v>57.976999999999997</v>
      </c>
      <c r="X52" s="3">
        <v>79.442999999999998</v>
      </c>
      <c r="Y52" s="3">
        <v>87.259</v>
      </c>
      <c r="Z52" s="3">
        <v>100</v>
      </c>
      <c r="AA52" s="3">
        <v>111.245</v>
      </c>
      <c r="AB52" s="3">
        <v>118.733</v>
      </c>
      <c r="AC52" s="3">
        <v>121.229</v>
      </c>
      <c r="AD52" s="3">
        <v>128.07599999999999</v>
      </c>
      <c r="AE52" s="3">
        <v>132.95699999999999</v>
      </c>
      <c r="AF52" s="3">
        <v>137.80600000000001</v>
      </c>
      <c r="AG52" s="3">
        <v>144.97</v>
      </c>
      <c r="AH52" s="3">
        <v>149.54</v>
      </c>
      <c r="AI52" s="3">
        <v>154.48500000000001</v>
      </c>
      <c r="AJ52" s="3">
        <v>158.31399999999999</v>
      </c>
      <c r="AK52" s="3">
        <v>165.25800000000001</v>
      </c>
      <c r="AL52" s="3">
        <v>172.06200000000001</v>
      </c>
      <c r="AM52" s="3">
        <v>176.22300000000001</v>
      </c>
      <c r="AN52" s="3">
        <v>184.14099999999999</v>
      </c>
      <c r="AO52" s="3">
        <v>188.404</v>
      </c>
      <c r="AP52" s="3">
        <v>190.36799999999999</v>
      </c>
      <c r="AQ52" s="3">
        <v>190.91800000000001</v>
      </c>
      <c r="AR52" s="3">
        <v>193.87700000000001</v>
      </c>
      <c r="AS52" s="3">
        <v>194.06399999999999</v>
      </c>
      <c r="AT52" s="3">
        <v>193.66</v>
      </c>
      <c r="AU52" s="3">
        <v>198.11799999999999</v>
      </c>
      <c r="AV52" s="3">
        <v>202.83199999999999</v>
      </c>
      <c r="AW52" s="3">
        <v>207.88</v>
      </c>
      <c r="AX52" s="3">
        <v>213.66</v>
      </c>
      <c r="AY52" s="3">
        <v>219.69300000000001</v>
      </c>
      <c r="AZ52" s="3">
        <v>225.86099999999999</v>
      </c>
      <c r="BA52">
        <v>232.197</v>
      </c>
      <c r="BB52">
        <v>2016</v>
      </c>
    </row>
    <row r="53" spans="1:54" hidden="1" x14ac:dyDescent="0.2">
      <c r="A53">
        <v>914</v>
      </c>
      <c r="B53" t="s">
        <v>560</v>
      </c>
      <c r="C53" t="s">
        <v>336</v>
      </c>
      <c r="D53" t="s">
        <v>184</v>
      </c>
      <c r="E53" t="s">
        <v>333</v>
      </c>
      <c r="F53" t="s">
        <v>335</v>
      </c>
      <c r="G53" t="s">
        <v>225</v>
      </c>
      <c r="H53" t="s">
        <v>322</v>
      </c>
      <c r="I53" t="s">
        <v>330</v>
      </c>
      <c r="J53" s="3">
        <v>112779.69899999999</v>
      </c>
      <c r="K53" s="3">
        <v>116879.738</v>
      </c>
      <c r="L53" s="3">
        <v>117774.27099999999</v>
      </c>
      <c r="M53" s="3">
        <v>116690.99400000001</v>
      </c>
      <c r="N53" s="3">
        <v>116616.952</v>
      </c>
      <c r="O53" s="3">
        <v>112510.06299999999</v>
      </c>
      <c r="P53" s="3">
        <v>116494.44500000001</v>
      </c>
      <c r="Q53" s="3">
        <v>113312.175</v>
      </c>
      <c r="R53" s="3">
        <v>109518.41800000001</v>
      </c>
      <c r="S53" s="3">
        <v>117954.602</v>
      </c>
      <c r="T53" s="3">
        <v>106239.47199999999</v>
      </c>
      <c r="U53" s="3">
        <v>77857.962</v>
      </c>
      <c r="V53" s="3">
        <v>72957.955000000002</v>
      </c>
      <c r="W53" s="3">
        <v>80354.345000000001</v>
      </c>
      <c r="X53" s="3">
        <v>89700.982999999993</v>
      </c>
      <c r="Y53" s="3">
        <v>97560.957999999999</v>
      </c>
      <c r="Z53" s="3">
        <v>105541.554</v>
      </c>
      <c r="AA53" s="3">
        <v>94601.804000000004</v>
      </c>
      <c r="AB53" s="3">
        <v>103604.499</v>
      </c>
      <c r="AC53" s="3">
        <v>117702.97500000001</v>
      </c>
      <c r="AD53" s="3">
        <v>126683.823</v>
      </c>
      <c r="AE53" s="3">
        <v>138483.63099999999</v>
      </c>
      <c r="AF53" s="3">
        <v>145200.807</v>
      </c>
      <c r="AG53" s="3">
        <v>153802.79800000001</v>
      </c>
      <c r="AH53" s="3">
        <v>162964.375</v>
      </c>
      <c r="AI53" s="3">
        <v>172852.94</v>
      </c>
      <c r="AJ53" s="3">
        <v>184214.3</v>
      </c>
      <c r="AK53" s="3">
        <v>196717.31899999999</v>
      </c>
      <c r="AL53" s="3">
        <v>213100.247</v>
      </c>
      <c r="AM53" s="3">
        <v>221737.47500000001</v>
      </c>
      <c r="AN53" s="3">
        <v>231101.54199999999</v>
      </c>
      <c r="AO53" s="3">
        <v>237622.46900000001</v>
      </c>
      <c r="AP53" s="3">
        <v>241388.462</v>
      </c>
      <c r="AQ53" s="3">
        <v>244254.23499999999</v>
      </c>
      <c r="AR53" s="3">
        <v>249103.723</v>
      </c>
      <c r="AS53" s="3">
        <v>255401.408</v>
      </c>
      <c r="AT53" s="3">
        <v>264421.39399999997</v>
      </c>
      <c r="AU53" s="3">
        <v>274824.80200000003</v>
      </c>
      <c r="AV53" s="3">
        <v>285208.97399999999</v>
      </c>
      <c r="AW53" s="3">
        <v>296438.07500000001</v>
      </c>
      <c r="AX53" s="3">
        <v>308431.24200000003</v>
      </c>
      <c r="AY53" s="3">
        <v>320969.54700000002</v>
      </c>
      <c r="AZ53" s="3">
        <v>334180.76500000001</v>
      </c>
      <c r="BA53">
        <v>347938.35499999998</v>
      </c>
      <c r="BB53">
        <v>2011</v>
      </c>
    </row>
    <row r="54" spans="1:54" hidden="1" x14ac:dyDescent="0.2">
      <c r="A54">
        <v>914</v>
      </c>
      <c r="B54" t="s">
        <v>560</v>
      </c>
      <c r="C54" t="s">
        <v>334</v>
      </c>
      <c r="D54" t="s">
        <v>184</v>
      </c>
      <c r="E54" t="s">
        <v>333</v>
      </c>
      <c r="F54" t="s">
        <v>332</v>
      </c>
      <c r="G54" t="s">
        <v>331</v>
      </c>
      <c r="H54" t="s">
        <v>322</v>
      </c>
      <c r="I54" t="s">
        <v>330</v>
      </c>
      <c r="J54" s="3">
        <v>4674.8819999999996</v>
      </c>
      <c r="K54" s="3">
        <v>4844.8339999999998</v>
      </c>
      <c r="L54" s="3">
        <v>4881.9139999999998</v>
      </c>
      <c r="M54" s="3">
        <v>4837.0110000000004</v>
      </c>
      <c r="N54" s="3">
        <v>4833.9409999999998</v>
      </c>
      <c r="O54" s="3">
        <v>4663.7049999999999</v>
      </c>
      <c r="P54" s="3">
        <v>4828.8630000000003</v>
      </c>
      <c r="Q54" s="3">
        <v>4696.9539999999997</v>
      </c>
      <c r="R54" s="3">
        <v>4539.6970000000001</v>
      </c>
      <c r="S54" s="3">
        <v>4889.3890000000001</v>
      </c>
      <c r="T54" s="3">
        <v>4403.78</v>
      </c>
      <c r="U54" s="3">
        <v>3227.3249999999998</v>
      </c>
      <c r="V54" s="3">
        <v>3024.2130000000002</v>
      </c>
      <c r="W54" s="3">
        <v>3330.8040000000001</v>
      </c>
      <c r="X54" s="3">
        <v>3718.2359999999999</v>
      </c>
      <c r="Y54" s="3">
        <v>4044.0430000000001</v>
      </c>
      <c r="Z54" s="3">
        <v>4374.8500000000004</v>
      </c>
      <c r="AA54" s="3">
        <v>3921.3820000000001</v>
      </c>
      <c r="AB54" s="3">
        <v>4294.5559999999996</v>
      </c>
      <c r="AC54" s="3">
        <v>4878.9589999999998</v>
      </c>
      <c r="AD54" s="3">
        <v>5251.2280000000001</v>
      </c>
      <c r="AE54" s="3">
        <v>5740.3469999999998</v>
      </c>
      <c r="AF54" s="3">
        <v>6018.7839999999997</v>
      </c>
      <c r="AG54" s="3">
        <v>6375.3490000000002</v>
      </c>
      <c r="AH54" s="3">
        <v>6755.1090000000004</v>
      </c>
      <c r="AI54" s="3">
        <v>7165.0050000000001</v>
      </c>
      <c r="AJ54" s="3">
        <v>7635.9489999999996</v>
      </c>
      <c r="AK54" s="3">
        <v>8154.2179999999998</v>
      </c>
      <c r="AL54" s="3">
        <v>8833.3140000000003</v>
      </c>
      <c r="AM54" s="3">
        <v>9191.3389999999999</v>
      </c>
      <c r="AN54" s="3">
        <v>9579.4930000000004</v>
      </c>
      <c r="AO54" s="3">
        <v>9849.7950000000001</v>
      </c>
      <c r="AP54" s="3">
        <v>10005.901</v>
      </c>
      <c r="AQ54" s="3">
        <v>10124.691999999999</v>
      </c>
      <c r="AR54" s="3">
        <v>10325.709999999999</v>
      </c>
      <c r="AS54" s="3">
        <v>10586.758</v>
      </c>
      <c r="AT54" s="3">
        <v>10960.648999999999</v>
      </c>
      <c r="AU54" s="3">
        <v>11391.886</v>
      </c>
      <c r="AV54" s="3">
        <v>11822.325000000001</v>
      </c>
      <c r="AW54" s="3">
        <v>12287.787</v>
      </c>
      <c r="AX54" s="3">
        <v>12784.921</v>
      </c>
      <c r="AY54" s="3">
        <v>13304.652</v>
      </c>
      <c r="AZ54" s="3">
        <v>13852.276</v>
      </c>
      <c r="BA54">
        <v>14422.548000000001</v>
      </c>
      <c r="BB54">
        <v>2011</v>
      </c>
    </row>
    <row r="55" spans="1:54" hidden="1" x14ac:dyDescent="0.2">
      <c r="A55">
        <v>914</v>
      </c>
      <c r="B55" t="s">
        <v>560</v>
      </c>
      <c r="C55" t="s">
        <v>329</v>
      </c>
      <c r="D55" t="s">
        <v>184</v>
      </c>
      <c r="E55" t="s">
        <v>325</v>
      </c>
      <c r="F55" t="s">
        <v>328</v>
      </c>
      <c r="G55" t="s">
        <v>225</v>
      </c>
      <c r="H55" t="s">
        <v>322</v>
      </c>
      <c r="I55" t="s">
        <v>321</v>
      </c>
      <c r="J55" s="3">
        <v>6693.5889999999999</v>
      </c>
      <c r="K55" s="3">
        <v>6789.241</v>
      </c>
      <c r="L55" s="3">
        <v>6846.9319999999998</v>
      </c>
      <c r="M55" s="3">
        <v>6779.0519999999997</v>
      </c>
      <c r="N55" s="3">
        <v>6556.9229999999998</v>
      </c>
      <c r="O55" s="3">
        <v>6559.66</v>
      </c>
      <c r="P55" s="3">
        <v>6632.7860000000001</v>
      </c>
      <c r="Q55" s="3">
        <v>6452.7650000000003</v>
      </c>
      <c r="R55" s="3">
        <v>6235.0940000000001</v>
      </c>
      <c r="S55" s="3">
        <v>6717.6170000000002</v>
      </c>
      <c r="T55" s="3">
        <v>6050.4660000000003</v>
      </c>
      <c r="U55" s="3">
        <v>6008.6660000000002</v>
      </c>
      <c r="V55" s="3">
        <v>19688.956999999999</v>
      </c>
      <c r="W55" s="3">
        <v>46587.110999999997</v>
      </c>
      <c r="X55" s="3">
        <v>71261.11</v>
      </c>
      <c r="Y55" s="3">
        <v>85130.976999999999</v>
      </c>
      <c r="Z55" s="3">
        <v>105541.554</v>
      </c>
      <c r="AA55" s="3">
        <v>105239.731</v>
      </c>
      <c r="AB55" s="3">
        <v>123012.53599999999</v>
      </c>
      <c r="AC55" s="3">
        <v>142690.679</v>
      </c>
      <c r="AD55" s="3">
        <v>162251.41200000001</v>
      </c>
      <c r="AE55" s="3">
        <v>184123.18900000001</v>
      </c>
      <c r="AF55" s="3">
        <v>200095.796</v>
      </c>
      <c r="AG55" s="3">
        <v>222968.14</v>
      </c>
      <c r="AH55" s="3">
        <v>243696.86600000001</v>
      </c>
      <c r="AI55" s="3">
        <v>267031.93800000002</v>
      </c>
      <c r="AJ55" s="3">
        <v>291636.22100000002</v>
      </c>
      <c r="AK55" s="3">
        <v>325091.66100000002</v>
      </c>
      <c r="AL55" s="3">
        <v>366664.67499999999</v>
      </c>
      <c r="AM55" s="3">
        <v>390752.87199999997</v>
      </c>
      <c r="AN55" s="3">
        <v>425552.91700000002</v>
      </c>
      <c r="AO55" s="3">
        <v>447689.08100000001</v>
      </c>
      <c r="AP55" s="3">
        <v>459526.45500000002</v>
      </c>
      <c r="AQ55" s="3">
        <v>466324.60600000003</v>
      </c>
      <c r="AR55" s="3">
        <v>482954.103</v>
      </c>
      <c r="AS55" s="3">
        <v>495642.57199999999</v>
      </c>
      <c r="AT55" s="3">
        <v>512078.94400000002</v>
      </c>
      <c r="AU55" s="3">
        <v>544476.04</v>
      </c>
      <c r="AV55" s="3">
        <v>578495.72600000002</v>
      </c>
      <c r="AW55" s="3">
        <v>616234.91399999999</v>
      </c>
      <c r="AX55" s="3">
        <v>658995.15899999999</v>
      </c>
      <c r="AY55" s="3">
        <v>705148.96100000001</v>
      </c>
      <c r="AZ55" s="3">
        <v>754784.52500000002</v>
      </c>
      <c r="BA55">
        <v>807902.43200000003</v>
      </c>
      <c r="BB55">
        <v>2011</v>
      </c>
    </row>
    <row r="56" spans="1:54" hidden="1" x14ac:dyDescent="0.2">
      <c r="A56">
        <v>914</v>
      </c>
      <c r="B56" t="s">
        <v>560</v>
      </c>
      <c r="C56" t="s">
        <v>327</v>
      </c>
      <c r="D56" t="s">
        <v>184</v>
      </c>
      <c r="E56" t="s">
        <v>325</v>
      </c>
      <c r="F56" t="s">
        <v>326</v>
      </c>
      <c r="G56" t="s">
        <v>223</v>
      </c>
      <c r="H56" t="s">
        <v>322</v>
      </c>
      <c r="I56" t="s">
        <v>321</v>
      </c>
      <c r="J56" s="3">
        <v>704.58799999999997</v>
      </c>
      <c r="K56" s="3">
        <v>791.28700000000003</v>
      </c>
      <c r="L56" s="3">
        <v>798.01099999999997</v>
      </c>
      <c r="M56" s="3">
        <v>790.09900000000005</v>
      </c>
      <c r="N56" s="3">
        <v>764.21</v>
      </c>
      <c r="O56" s="3">
        <v>764.529</v>
      </c>
      <c r="P56" s="3">
        <v>829.09799999999996</v>
      </c>
      <c r="Q56" s="3">
        <v>806.596</v>
      </c>
      <c r="R56" s="3">
        <v>779.38699999999994</v>
      </c>
      <c r="S56" s="3">
        <v>839.702</v>
      </c>
      <c r="T56" s="3">
        <v>671.66099999999994</v>
      </c>
      <c r="U56" s="3">
        <v>410.32</v>
      </c>
      <c r="V56" s="3">
        <v>262.17</v>
      </c>
      <c r="W56" s="3">
        <v>456.28899999999999</v>
      </c>
      <c r="X56" s="3">
        <v>752.49300000000005</v>
      </c>
      <c r="Y56" s="3">
        <v>917.36</v>
      </c>
      <c r="Z56" s="3">
        <v>1009.967</v>
      </c>
      <c r="AA56" s="3">
        <v>717.38099999999997</v>
      </c>
      <c r="AB56" s="3">
        <v>818.32</v>
      </c>
      <c r="AC56" s="3">
        <v>1032.2639999999999</v>
      </c>
      <c r="AD56" s="3">
        <v>1127.6400000000001</v>
      </c>
      <c r="AE56" s="3">
        <v>1283.5730000000001</v>
      </c>
      <c r="AF56" s="3">
        <v>1425.125</v>
      </c>
      <c r="AG56" s="3">
        <v>1846.1189999999999</v>
      </c>
      <c r="AH56" s="3">
        <v>2373.58</v>
      </c>
      <c r="AI56" s="3">
        <v>2673.7289999999998</v>
      </c>
      <c r="AJ56" s="3">
        <v>2975.623</v>
      </c>
      <c r="AK56" s="3">
        <v>3594.1010000000001</v>
      </c>
      <c r="AL56" s="3">
        <v>4377.04</v>
      </c>
      <c r="AM56" s="3">
        <v>4130.9290000000001</v>
      </c>
      <c r="AN56" s="3">
        <v>4098.125</v>
      </c>
      <c r="AO56" s="3">
        <v>4438.9250000000002</v>
      </c>
      <c r="AP56" s="3">
        <v>4248.8140000000003</v>
      </c>
      <c r="AQ56" s="3">
        <v>4415.6620000000003</v>
      </c>
      <c r="AR56" s="3">
        <v>4584.9139999999998</v>
      </c>
      <c r="AS56" s="3">
        <v>3935.672</v>
      </c>
      <c r="AT56" s="3">
        <v>4125.3180000000002</v>
      </c>
      <c r="AU56" s="3">
        <v>4582.8990000000003</v>
      </c>
      <c r="AV56" s="3">
        <v>5319.2790000000005</v>
      </c>
      <c r="AW56" s="3">
        <v>5626.3980000000001</v>
      </c>
      <c r="AX56" s="3">
        <v>6043.7470000000003</v>
      </c>
      <c r="AY56" s="3">
        <v>6483.5320000000002</v>
      </c>
      <c r="AZ56" s="3">
        <v>6964.4009999999998</v>
      </c>
      <c r="BA56">
        <v>7431.759</v>
      </c>
      <c r="BB56">
        <v>2011</v>
      </c>
    </row>
    <row r="57" spans="1:54" hidden="1" x14ac:dyDescent="0.2">
      <c r="A57">
        <v>914</v>
      </c>
      <c r="B57" t="s">
        <v>560</v>
      </c>
      <c r="C57" t="s">
        <v>212</v>
      </c>
      <c r="D57" t="s">
        <v>184</v>
      </c>
      <c r="E57" t="s">
        <v>325</v>
      </c>
      <c r="F57" t="s">
        <v>324</v>
      </c>
      <c r="G57" t="s">
        <v>323</v>
      </c>
      <c r="H57" t="s">
        <v>322</v>
      </c>
      <c r="I57" t="s">
        <v>321</v>
      </c>
      <c r="J57" s="3">
        <v>2008.069</v>
      </c>
      <c r="K57" s="3">
        <v>2275.386</v>
      </c>
      <c r="L57" s="3">
        <v>2435.0569999999998</v>
      </c>
      <c r="M57" s="3">
        <v>2507.8980000000001</v>
      </c>
      <c r="N57" s="3">
        <v>2595.2539999999999</v>
      </c>
      <c r="O57" s="3">
        <v>2583.982</v>
      </c>
      <c r="P57" s="3">
        <v>2729.431</v>
      </c>
      <c r="Q57" s="3">
        <v>2722.6309999999999</v>
      </c>
      <c r="R57" s="3">
        <v>2723.5920000000001</v>
      </c>
      <c r="S57" s="3">
        <v>3047.4580000000001</v>
      </c>
      <c r="T57" s="3">
        <v>2846.3090000000002</v>
      </c>
      <c r="U57" s="3">
        <v>2155.357</v>
      </c>
      <c r="V57" s="3">
        <v>2065.7530000000002</v>
      </c>
      <c r="W57" s="3">
        <v>2329.3020000000001</v>
      </c>
      <c r="X57" s="3">
        <v>2655.585</v>
      </c>
      <c r="Y57" s="3">
        <v>2948.5140000000001</v>
      </c>
      <c r="Z57" s="3">
        <v>3247.9209999999998</v>
      </c>
      <c r="AA57" s="3">
        <v>2961.1089999999999</v>
      </c>
      <c r="AB57" s="3">
        <v>3278.0880000000002</v>
      </c>
      <c r="AC57" s="3">
        <v>3781.1640000000002</v>
      </c>
      <c r="AD57" s="3">
        <v>4162.2669999999998</v>
      </c>
      <c r="AE57" s="3">
        <v>4653.652</v>
      </c>
      <c r="AF57" s="3">
        <v>4954.2860000000001</v>
      </c>
      <c r="AG57" s="3">
        <v>5352.4269999999997</v>
      </c>
      <c r="AH57" s="3">
        <v>5827.2089999999998</v>
      </c>
      <c r="AI57" s="3">
        <v>6379.6549999999997</v>
      </c>
      <c r="AJ57" s="3">
        <v>7007.8940000000002</v>
      </c>
      <c r="AK57" s="3">
        <v>7682.6679999999997</v>
      </c>
      <c r="AL57" s="3">
        <v>8485.7489999999998</v>
      </c>
      <c r="AM57" s="3">
        <v>8896.741</v>
      </c>
      <c r="AN57" s="3">
        <v>9385.7430000000004</v>
      </c>
      <c r="AO57" s="3">
        <v>9849.7950000000001</v>
      </c>
      <c r="AP57" s="3">
        <v>10190.221</v>
      </c>
      <c r="AQ57" s="3">
        <v>10477.717000000001</v>
      </c>
      <c r="AR57" s="3">
        <v>10877.529</v>
      </c>
      <c r="AS57" s="3">
        <v>11273.455</v>
      </c>
      <c r="AT57" s="3">
        <v>11820.514999999999</v>
      </c>
      <c r="AU57" s="3">
        <v>12506.645</v>
      </c>
      <c r="AV57" s="3">
        <v>13274.097</v>
      </c>
      <c r="AW57" s="3">
        <v>14095.934999999999</v>
      </c>
      <c r="AX57" s="3">
        <v>14954.392</v>
      </c>
      <c r="AY57" s="3">
        <v>15858.9</v>
      </c>
      <c r="AZ57" s="3">
        <v>16795.178</v>
      </c>
      <c r="BA57">
        <v>17790.843000000001</v>
      </c>
      <c r="BB57">
        <v>2011</v>
      </c>
    </row>
    <row r="58" spans="1:54" hidden="1" x14ac:dyDescent="0.2">
      <c r="A58">
        <v>914</v>
      </c>
      <c r="B58" t="s">
        <v>560</v>
      </c>
      <c r="C58" t="s">
        <v>320</v>
      </c>
      <c r="D58" t="s">
        <v>184</v>
      </c>
      <c r="E58" t="s">
        <v>319</v>
      </c>
      <c r="F58" t="s">
        <v>318</v>
      </c>
      <c r="G58" t="s">
        <v>243</v>
      </c>
    </row>
    <row r="59" spans="1:54" hidden="1" x14ac:dyDescent="0.2">
      <c r="A59">
        <v>914</v>
      </c>
      <c r="B59" t="s">
        <v>560</v>
      </c>
      <c r="C59" t="s">
        <v>317</v>
      </c>
      <c r="D59" t="s">
        <v>184</v>
      </c>
      <c r="E59" t="s">
        <v>316</v>
      </c>
      <c r="F59" t="s">
        <v>315</v>
      </c>
      <c r="G59" t="s">
        <v>288</v>
      </c>
      <c r="I59" t="s">
        <v>310</v>
      </c>
      <c r="J59" s="3">
        <v>4.2000000000000003E-2</v>
      </c>
      <c r="K59" s="3">
        <v>4.3999999999999997E-2</v>
      </c>
      <c r="L59" s="3">
        <v>4.4999999999999998E-2</v>
      </c>
      <c r="M59" s="3">
        <v>4.3999999999999997E-2</v>
      </c>
      <c r="N59" s="3">
        <v>4.2999999999999997E-2</v>
      </c>
      <c r="O59" s="3">
        <v>4.1000000000000002E-2</v>
      </c>
      <c r="P59" s="3">
        <v>4.2000000000000003E-2</v>
      </c>
      <c r="Q59" s="3">
        <v>0.04</v>
      </c>
      <c r="R59" s="3">
        <v>3.7999999999999999E-2</v>
      </c>
      <c r="S59" s="3">
        <v>0.04</v>
      </c>
      <c r="T59" s="3">
        <v>3.4000000000000002E-2</v>
      </c>
      <c r="U59" s="3">
        <v>2.4E-2</v>
      </c>
      <c r="V59" s="3">
        <v>0.02</v>
      </c>
      <c r="W59" s="3">
        <v>2.1999999999999999E-2</v>
      </c>
      <c r="X59" s="3">
        <v>2.3E-2</v>
      </c>
      <c r="Y59" s="3">
        <v>2.4E-2</v>
      </c>
      <c r="Z59" s="3">
        <v>2.5000000000000001E-2</v>
      </c>
      <c r="AA59" s="3">
        <v>2.1999999999999999E-2</v>
      </c>
      <c r="AB59" s="3">
        <v>2.3E-2</v>
      </c>
      <c r="AC59" s="3">
        <v>2.5000000000000001E-2</v>
      </c>
      <c r="AD59" s="3">
        <v>2.5999999999999999E-2</v>
      </c>
      <c r="AE59" s="3">
        <v>2.7E-2</v>
      </c>
      <c r="AF59" s="3">
        <v>2.8000000000000001E-2</v>
      </c>
      <c r="AG59" s="3">
        <v>2.8000000000000001E-2</v>
      </c>
      <c r="AH59" s="3">
        <v>2.8000000000000001E-2</v>
      </c>
      <c r="AI59" s="3">
        <v>2.8000000000000001E-2</v>
      </c>
      <c r="AJ59" s="3">
        <v>2.8000000000000001E-2</v>
      </c>
      <c r="AK59" s="3">
        <v>2.9000000000000001E-2</v>
      </c>
      <c r="AL59" s="3">
        <v>0.03</v>
      </c>
      <c r="AM59" s="3">
        <v>3.1E-2</v>
      </c>
      <c r="AN59" s="3">
        <v>3.1E-2</v>
      </c>
      <c r="AO59" s="3">
        <v>0.03</v>
      </c>
      <c r="AP59" s="3">
        <v>0.03</v>
      </c>
      <c r="AQ59" s="3">
        <v>2.9000000000000001E-2</v>
      </c>
      <c r="AR59" s="3">
        <v>2.8000000000000001E-2</v>
      </c>
      <c r="AS59" s="3">
        <v>2.8000000000000001E-2</v>
      </c>
      <c r="AT59" s="3">
        <v>2.8000000000000001E-2</v>
      </c>
      <c r="AU59" s="3">
        <v>2.8000000000000001E-2</v>
      </c>
      <c r="AV59" s="3">
        <v>2.8000000000000001E-2</v>
      </c>
      <c r="AW59" s="3">
        <v>2.8000000000000001E-2</v>
      </c>
      <c r="AX59" s="3">
        <v>2.8000000000000001E-2</v>
      </c>
      <c r="AY59" s="3">
        <v>2.8000000000000001E-2</v>
      </c>
      <c r="AZ59" s="3">
        <v>2.8000000000000001E-2</v>
      </c>
      <c r="BA59">
        <v>2.8000000000000001E-2</v>
      </c>
      <c r="BB59">
        <v>2016</v>
      </c>
    </row>
    <row r="60" spans="1:54" hidden="1" x14ac:dyDescent="0.2">
      <c r="A60">
        <v>914</v>
      </c>
      <c r="B60" t="s">
        <v>560</v>
      </c>
      <c r="C60" t="s">
        <v>314</v>
      </c>
      <c r="D60" t="s">
        <v>184</v>
      </c>
      <c r="E60" t="s">
        <v>313</v>
      </c>
      <c r="F60" s="3" t="s">
        <v>312</v>
      </c>
      <c r="G60" t="s">
        <v>311</v>
      </c>
      <c r="I60" t="s">
        <v>310</v>
      </c>
      <c r="J60">
        <v>3.3330000000000002</v>
      </c>
      <c r="K60">
        <v>2.984</v>
      </c>
      <c r="L60">
        <v>2.8119999999999998</v>
      </c>
      <c r="M60">
        <v>2.7029999999999998</v>
      </c>
      <c r="N60">
        <v>2.5270000000000001</v>
      </c>
      <c r="O60">
        <v>2.5390000000000001</v>
      </c>
      <c r="P60">
        <v>2.4300000000000002</v>
      </c>
      <c r="Q60">
        <v>2.37</v>
      </c>
      <c r="R60">
        <v>2.2890000000000001</v>
      </c>
      <c r="S60">
        <v>2.2040000000000002</v>
      </c>
      <c r="T60">
        <v>2.1259999999999999</v>
      </c>
      <c r="U60">
        <v>2.7879999999999998</v>
      </c>
      <c r="V60">
        <v>9.5310000000000006</v>
      </c>
      <c r="W60">
        <v>20</v>
      </c>
      <c r="X60">
        <v>26.834</v>
      </c>
      <c r="Y60">
        <v>28.872</v>
      </c>
      <c r="Z60">
        <v>32.494999999999997</v>
      </c>
      <c r="AA60">
        <v>35.540999999999997</v>
      </c>
      <c r="AB60">
        <v>37.526000000000003</v>
      </c>
      <c r="AC60">
        <v>37.737000000000002</v>
      </c>
      <c r="AD60">
        <v>38.981000000000002</v>
      </c>
      <c r="AE60">
        <v>39.564999999999998</v>
      </c>
      <c r="AF60">
        <v>40.387999999999998</v>
      </c>
      <c r="AG60">
        <v>41.656999999999996</v>
      </c>
      <c r="AH60">
        <v>41.820999999999998</v>
      </c>
      <c r="AI60">
        <v>41.856999999999999</v>
      </c>
      <c r="AJ60">
        <v>41.615000000000002</v>
      </c>
      <c r="AK60">
        <v>42.314999999999998</v>
      </c>
      <c r="AL60">
        <v>43.209000000000003</v>
      </c>
      <c r="AM60">
        <v>43.920999999999999</v>
      </c>
      <c r="AN60">
        <v>45.34</v>
      </c>
      <c r="AO60">
        <v>45.451999999999998</v>
      </c>
      <c r="AP60">
        <v>45.094999999999999</v>
      </c>
      <c r="AQ60">
        <v>44.506</v>
      </c>
      <c r="AR60">
        <v>44.399000000000001</v>
      </c>
      <c r="AS60">
        <v>43.965000000000003</v>
      </c>
      <c r="AT60">
        <v>43.320999999999998</v>
      </c>
      <c r="AU60">
        <v>43.534999999999997</v>
      </c>
      <c r="AV60">
        <v>43.581000000000003</v>
      </c>
      <c r="AW60">
        <v>43.716999999999999</v>
      </c>
      <c r="AX60">
        <v>44.067</v>
      </c>
      <c r="AY60">
        <v>44.463999999999999</v>
      </c>
      <c r="AZ60">
        <v>44.941000000000003</v>
      </c>
      <c r="BA60">
        <v>45.411000000000001</v>
      </c>
      <c r="BB60">
        <v>2016</v>
      </c>
    </row>
    <row r="61" spans="1:54" hidden="1" x14ac:dyDescent="0.2">
      <c r="A61">
        <v>914</v>
      </c>
      <c r="B61" t="s">
        <v>560</v>
      </c>
      <c r="C61" t="s">
        <v>309</v>
      </c>
      <c r="D61" t="s">
        <v>184</v>
      </c>
      <c r="E61" t="s">
        <v>308</v>
      </c>
      <c r="F61" t="s">
        <v>307</v>
      </c>
      <c r="G61" t="s">
        <v>217</v>
      </c>
      <c r="I61" t="s">
        <v>742</v>
      </c>
      <c r="J61" s="3">
        <v>4.8499999999999996</v>
      </c>
      <c r="K61" s="3">
        <v>44.377000000000002</v>
      </c>
      <c r="L61" s="3">
        <v>47.591999999999999</v>
      </c>
      <c r="M61" s="3">
        <v>50.658000000000001</v>
      </c>
      <c r="N61" s="3">
        <v>52.942999999999998</v>
      </c>
      <c r="O61" s="3">
        <v>46.186</v>
      </c>
      <c r="P61" s="3">
        <v>44.292999999999999</v>
      </c>
      <c r="Q61" s="3">
        <v>46.325000000000003</v>
      </c>
      <c r="R61" s="3">
        <v>45.101999999999997</v>
      </c>
      <c r="S61" s="3">
        <v>44.823</v>
      </c>
      <c r="T61" s="3">
        <v>49.84</v>
      </c>
      <c r="U61" s="3">
        <v>9.5090000000000003</v>
      </c>
      <c r="V61" s="3">
        <v>7.4379999999999997</v>
      </c>
      <c r="W61" s="3">
        <v>18.881</v>
      </c>
      <c r="X61" s="3">
        <v>25.603000000000002</v>
      </c>
      <c r="Y61" s="3">
        <v>25.745999999999999</v>
      </c>
      <c r="Z61" s="3">
        <v>18.064</v>
      </c>
      <c r="AA61" s="3">
        <v>16.658999999999999</v>
      </c>
      <c r="AB61" s="3">
        <v>19.742999999999999</v>
      </c>
      <c r="AC61" s="3">
        <v>19.734999999999999</v>
      </c>
      <c r="AD61" s="3">
        <v>30.795999999999999</v>
      </c>
      <c r="AE61" s="3">
        <v>34.988999999999997</v>
      </c>
      <c r="AF61" s="3">
        <v>35.264000000000003</v>
      </c>
      <c r="AG61" s="3">
        <v>33.896999999999998</v>
      </c>
      <c r="AH61" s="3">
        <v>34.197000000000003</v>
      </c>
      <c r="AI61" s="3">
        <v>36.869999999999997</v>
      </c>
      <c r="AJ61" s="3">
        <v>35.698</v>
      </c>
      <c r="AK61" s="3">
        <v>34.462000000000003</v>
      </c>
      <c r="AL61" s="3">
        <v>33.374000000000002</v>
      </c>
      <c r="AM61" s="3">
        <v>32.640999999999998</v>
      </c>
      <c r="AN61" s="3">
        <v>31.318000000000001</v>
      </c>
      <c r="AO61" s="3">
        <v>33.462000000000003</v>
      </c>
      <c r="AP61" s="3">
        <v>29.824000000000002</v>
      </c>
      <c r="AQ61" s="3">
        <v>27.164999999999999</v>
      </c>
      <c r="AR61" s="3">
        <v>26.742999999999999</v>
      </c>
      <c r="AS61" s="3">
        <v>24.963000000000001</v>
      </c>
      <c r="AT61" s="3">
        <v>23.501999999999999</v>
      </c>
      <c r="AU61" s="3">
        <v>23.908000000000001</v>
      </c>
      <c r="AV61" s="3">
        <v>23.699000000000002</v>
      </c>
      <c r="AW61" s="3">
        <v>24.210999999999999</v>
      </c>
      <c r="AX61" s="3">
        <v>24.588000000000001</v>
      </c>
      <c r="AY61" s="3">
        <v>24.965</v>
      </c>
      <c r="AZ61" s="3">
        <v>25.803000000000001</v>
      </c>
      <c r="BA61">
        <v>26.376000000000001</v>
      </c>
      <c r="BB61">
        <v>2016</v>
      </c>
    </row>
    <row r="62" spans="1:54" hidden="1" x14ac:dyDescent="0.2">
      <c r="A62">
        <v>914</v>
      </c>
      <c r="B62" t="s">
        <v>560</v>
      </c>
      <c r="C62" t="s">
        <v>306</v>
      </c>
      <c r="D62" t="s">
        <v>184</v>
      </c>
      <c r="E62" t="s">
        <v>305</v>
      </c>
      <c r="F62" t="s">
        <v>304</v>
      </c>
      <c r="G62" t="s">
        <v>217</v>
      </c>
      <c r="I62" t="s">
        <v>742</v>
      </c>
      <c r="J62" s="3">
        <v>27.120999999999999</v>
      </c>
      <c r="K62" s="3">
        <v>39.851999999999997</v>
      </c>
      <c r="L62" s="3">
        <v>41.023000000000003</v>
      </c>
      <c r="M62" s="3">
        <v>44.478999999999999</v>
      </c>
      <c r="N62" s="3">
        <v>46.844999999999999</v>
      </c>
      <c r="O62" s="3">
        <v>40.83</v>
      </c>
      <c r="P62" s="3">
        <v>40.314</v>
      </c>
      <c r="Q62" s="3">
        <v>42.435000000000002</v>
      </c>
      <c r="R62" s="3">
        <v>40.026000000000003</v>
      </c>
      <c r="S62" s="3">
        <v>38.061</v>
      </c>
      <c r="T62" s="3">
        <v>41.015999999999998</v>
      </c>
      <c r="U62" s="3">
        <v>-8.0259999999999998</v>
      </c>
      <c r="V62" s="3">
        <v>9.4260000000000002</v>
      </c>
      <c r="W62" s="3">
        <v>23.388000000000002</v>
      </c>
      <c r="X62" s="3">
        <v>21.832000000000001</v>
      </c>
      <c r="Y62" s="3">
        <v>21.481000000000002</v>
      </c>
      <c r="Z62" s="3">
        <v>16.07</v>
      </c>
      <c r="AA62" s="3">
        <v>10.199999999999999</v>
      </c>
      <c r="AB62" s="3">
        <v>16.234999999999999</v>
      </c>
      <c r="AC62" s="3">
        <v>17.803000000000001</v>
      </c>
      <c r="AD62" s="3">
        <v>23.768000000000001</v>
      </c>
      <c r="AE62" s="3">
        <v>28.702999999999999</v>
      </c>
      <c r="AF62" s="3">
        <v>25.056000000000001</v>
      </c>
      <c r="AG62" s="3">
        <v>26.155999999999999</v>
      </c>
      <c r="AH62" s="3">
        <v>28.359000000000002</v>
      </c>
      <c r="AI62" s="3">
        <v>27.783999999999999</v>
      </c>
      <c r="AJ62" s="3">
        <v>29.59</v>
      </c>
      <c r="AK62" s="3">
        <v>23.837</v>
      </c>
      <c r="AL62" s="3">
        <v>17.568999999999999</v>
      </c>
      <c r="AM62" s="3">
        <v>16.654</v>
      </c>
      <c r="AN62" s="3">
        <v>20.023</v>
      </c>
      <c r="AO62" s="3">
        <v>20.254000000000001</v>
      </c>
      <c r="AP62" s="3">
        <v>19.673999999999999</v>
      </c>
      <c r="AQ62" s="3">
        <v>17.913</v>
      </c>
      <c r="AR62" s="3">
        <v>15.95</v>
      </c>
      <c r="AS62" s="3">
        <v>16.334</v>
      </c>
      <c r="AT62" s="3">
        <v>15.927</v>
      </c>
      <c r="AU62" s="3">
        <v>16.736000000000001</v>
      </c>
      <c r="AV62" s="3">
        <v>17.024999999999999</v>
      </c>
      <c r="AW62" s="3">
        <v>17.548999999999999</v>
      </c>
      <c r="AX62" s="3">
        <v>18.367999999999999</v>
      </c>
      <c r="AY62" s="3">
        <v>18.954000000000001</v>
      </c>
      <c r="AZ62" s="3">
        <v>19.87</v>
      </c>
      <c r="BA62">
        <v>20.309000000000001</v>
      </c>
      <c r="BB62">
        <v>2016</v>
      </c>
    </row>
    <row r="63" spans="1:54" hidden="1" x14ac:dyDescent="0.2">
      <c r="A63">
        <v>914</v>
      </c>
      <c r="B63" t="s">
        <v>560</v>
      </c>
      <c r="C63" t="s">
        <v>303</v>
      </c>
      <c r="D63" t="s">
        <v>184</v>
      </c>
      <c r="E63" t="s">
        <v>300</v>
      </c>
      <c r="F63" t="s">
        <v>302</v>
      </c>
      <c r="G63" t="s">
        <v>295</v>
      </c>
      <c r="I63" t="s">
        <v>743</v>
      </c>
      <c r="J63" s="3" t="s">
        <v>215</v>
      </c>
      <c r="K63" s="3" t="s">
        <v>215</v>
      </c>
      <c r="L63" s="3" t="s">
        <v>215</v>
      </c>
      <c r="M63" s="3" t="s">
        <v>215</v>
      </c>
      <c r="N63" s="3" t="s">
        <v>215</v>
      </c>
      <c r="O63" s="3" t="s">
        <v>215</v>
      </c>
      <c r="P63" s="3" t="s">
        <v>215</v>
      </c>
      <c r="Q63" s="3" t="s">
        <v>215</v>
      </c>
      <c r="R63" s="3" t="s">
        <v>215</v>
      </c>
      <c r="S63" s="3">
        <v>3.391</v>
      </c>
      <c r="T63" s="3">
        <v>3.3849999999999998</v>
      </c>
      <c r="U63" s="3">
        <v>4.5940000000000003</v>
      </c>
      <c r="V63" s="3">
        <v>14.976000000000001</v>
      </c>
      <c r="W63" s="3">
        <v>27.706</v>
      </c>
      <c r="X63" s="3">
        <v>33.957999999999998</v>
      </c>
      <c r="Y63" s="3">
        <v>36.604999999999997</v>
      </c>
      <c r="Z63" s="3">
        <v>41.265999999999998</v>
      </c>
      <c r="AA63" s="3">
        <v>54.953000000000003</v>
      </c>
      <c r="AB63" s="3">
        <v>66.298000000000002</v>
      </c>
      <c r="AC63" s="3">
        <v>66.555999999999997</v>
      </c>
      <c r="AD63" s="3">
        <v>66.581999999999994</v>
      </c>
      <c r="AE63" s="3">
        <v>68.66</v>
      </c>
      <c r="AF63" s="3">
        <v>72.230999999999995</v>
      </c>
      <c r="AG63" s="3">
        <v>73.938000000000002</v>
      </c>
      <c r="AH63" s="3">
        <v>76.058000000000007</v>
      </c>
      <c r="AI63" s="3">
        <v>77.855000000000004</v>
      </c>
      <c r="AJ63" s="3">
        <v>79.7</v>
      </c>
      <c r="AK63" s="3">
        <v>82.058999999999997</v>
      </c>
      <c r="AL63" s="3">
        <v>84.775000000000006</v>
      </c>
      <c r="AM63" s="3">
        <v>86.667000000000002</v>
      </c>
      <c r="AN63" s="3">
        <v>89.8</v>
      </c>
      <c r="AO63" s="3">
        <v>92.891999999999996</v>
      </c>
      <c r="AP63" s="3">
        <v>94.783000000000001</v>
      </c>
      <c r="AQ63" s="3">
        <v>96.608000000000004</v>
      </c>
      <c r="AR63" s="3">
        <v>98.167000000000002</v>
      </c>
      <c r="AS63" s="3">
        <v>100.042</v>
      </c>
      <c r="AT63" s="3">
        <v>101.31699999999999</v>
      </c>
      <c r="AU63" s="3">
        <v>103.33</v>
      </c>
      <c r="AV63" s="3">
        <v>105.863</v>
      </c>
      <c r="AW63" s="3">
        <v>108.779</v>
      </c>
      <c r="AX63" s="3">
        <v>112.003</v>
      </c>
      <c r="AY63" s="3">
        <v>115.363</v>
      </c>
      <c r="AZ63" s="3">
        <v>118.824</v>
      </c>
      <c r="BA63">
        <v>122.389</v>
      </c>
      <c r="BB63">
        <v>2017</v>
      </c>
    </row>
    <row r="64" spans="1:54" hidden="1" x14ac:dyDescent="0.2">
      <c r="A64">
        <v>914</v>
      </c>
      <c r="B64" t="s">
        <v>560</v>
      </c>
      <c r="C64" t="s">
        <v>301</v>
      </c>
      <c r="D64" t="s">
        <v>184</v>
      </c>
      <c r="E64" t="s">
        <v>300</v>
      </c>
      <c r="F64" t="s">
        <v>299</v>
      </c>
      <c r="G64" t="s">
        <v>275</v>
      </c>
      <c r="I64" t="s">
        <v>298</v>
      </c>
      <c r="J64" s="3" t="s">
        <v>215</v>
      </c>
      <c r="K64" s="3" t="s">
        <v>215</v>
      </c>
      <c r="L64" s="3" t="s">
        <v>215</v>
      </c>
      <c r="M64" s="3" t="s">
        <v>215</v>
      </c>
      <c r="N64" s="3" t="s">
        <v>215</v>
      </c>
      <c r="O64" s="3" t="s">
        <v>215</v>
      </c>
      <c r="P64" s="3" t="s">
        <v>215</v>
      </c>
      <c r="Q64" s="3" t="s">
        <v>215</v>
      </c>
      <c r="R64" s="3" t="s">
        <v>215</v>
      </c>
      <c r="S64" s="3" t="s">
        <v>215</v>
      </c>
      <c r="T64" s="3">
        <v>-0.18</v>
      </c>
      <c r="U64" s="3">
        <v>35.716999999999999</v>
      </c>
      <c r="V64" s="3">
        <v>225.99600000000001</v>
      </c>
      <c r="W64" s="3">
        <v>85.004999999999995</v>
      </c>
      <c r="X64" s="3">
        <v>22.565000000000001</v>
      </c>
      <c r="Y64" s="3">
        <v>7.7939999999999996</v>
      </c>
      <c r="Z64" s="3">
        <v>12.734</v>
      </c>
      <c r="AA64" s="3">
        <v>33.167000000000002</v>
      </c>
      <c r="AB64" s="3">
        <v>20.646000000000001</v>
      </c>
      <c r="AC64" s="3">
        <v>0.38900000000000001</v>
      </c>
      <c r="AD64" s="3">
        <v>3.9E-2</v>
      </c>
      <c r="AE64" s="3">
        <v>3.12</v>
      </c>
      <c r="AF64" s="3">
        <v>5.202</v>
      </c>
      <c r="AG64" s="3">
        <v>2.363</v>
      </c>
      <c r="AH64" s="3">
        <v>2.867</v>
      </c>
      <c r="AI64" s="3">
        <v>2.363</v>
      </c>
      <c r="AJ64" s="3">
        <v>2.37</v>
      </c>
      <c r="AK64" s="3">
        <v>2.96</v>
      </c>
      <c r="AL64" s="3">
        <v>3.31</v>
      </c>
      <c r="AM64" s="3">
        <v>2.2309999999999999</v>
      </c>
      <c r="AN64" s="3">
        <v>3.6150000000000002</v>
      </c>
      <c r="AO64" s="3">
        <v>3.4430000000000001</v>
      </c>
      <c r="AP64" s="3">
        <v>2.036</v>
      </c>
      <c r="AQ64" s="3">
        <v>1.925</v>
      </c>
      <c r="AR64" s="3">
        <v>1.613</v>
      </c>
      <c r="AS64" s="3">
        <v>1.91</v>
      </c>
      <c r="AT64" s="3">
        <v>1.2749999999999999</v>
      </c>
      <c r="AU64" s="3">
        <v>1.9870000000000001</v>
      </c>
      <c r="AV64" s="3">
        <v>2.452</v>
      </c>
      <c r="AW64" s="3">
        <v>2.754</v>
      </c>
      <c r="AX64" s="3">
        <v>2.9630000000000001</v>
      </c>
      <c r="AY64" s="3">
        <v>3</v>
      </c>
      <c r="AZ64" s="3">
        <v>3</v>
      </c>
      <c r="BA64">
        <v>3</v>
      </c>
      <c r="BB64">
        <v>2017</v>
      </c>
    </row>
    <row r="65" spans="1:54" hidden="1" x14ac:dyDescent="0.2">
      <c r="A65">
        <v>914</v>
      </c>
      <c r="B65" t="s">
        <v>560</v>
      </c>
      <c r="C65" t="s">
        <v>297</v>
      </c>
      <c r="D65" t="s">
        <v>184</v>
      </c>
      <c r="E65" t="s">
        <v>293</v>
      </c>
      <c r="F65" t="s">
        <v>296</v>
      </c>
      <c r="G65" t="s">
        <v>295</v>
      </c>
      <c r="I65" t="s">
        <v>743</v>
      </c>
      <c r="J65" s="3" t="s">
        <v>215</v>
      </c>
      <c r="K65" s="3" t="s">
        <v>215</v>
      </c>
      <c r="L65" s="3" t="s">
        <v>215</v>
      </c>
      <c r="M65" s="3" t="s">
        <v>215</v>
      </c>
      <c r="N65" s="3" t="s">
        <v>215</v>
      </c>
      <c r="O65" s="3" t="s">
        <v>215</v>
      </c>
      <c r="P65" s="3" t="s">
        <v>215</v>
      </c>
      <c r="Q65" s="3" t="s">
        <v>215</v>
      </c>
      <c r="R65" s="3" t="s">
        <v>215</v>
      </c>
      <c r="S65" s="3">
        <v>3.391</v>
      </c>
      <c r="T65" s="3">
        <v>3.391</v>
      </c>
      <c r="U65" s="3">
        <v>6.9189999999999996</v>
      </c>
      <c r="V65" s="3">
        <v>23.289000000000001</v>
      </c>
      <c r="W65" s="3">
        <v>30.495000000000001</v>
      </c>
      <c r="X65" s="3">
        <v>35.317999999999998</v>
      </c>
      <c r="Y65" s="3">
        <v>37.442999999999998</v>
      </c>
      <c r="Z65" s="3">
        <v>43.959000000000003</v>
      </c>
      <c r="AA65" s="3">
        <v>62.453000000000003</v>
      </c>
      <c r="AB65" s="3">
        <v>67.878</v>
      </c>
      <c r="AC65" s="3">
        <v>67.179000000000002</v>
      </c>
      <c r="AD65" s="3">
        <v>70.004000000000005</v>
      </c>
      <c r="AE65" s="3">
        <v>72.474000000000004</v>
      </c>
      <c r="AF65" s="3">
        <v>73.691999999999993</v>
      </c>
      <c r="AG65" s="3">
        <v>76.123000000000005</v>
      </c>
      <c r="AH65" s="3">
        <v>77.8</v>
      </c>
      <c r="AI65" s="3">
        <v>79.385000000000005</v>
      </c>
      <c r="AJ65" s="3">
        <v>81.38</v>
      </c>
      <c r="AK65" s="3">
        <v>83.843000000000004</v>
      </c>
      <c r="AL65" s="3">
        <v>85.7</v>
      </c>
      <c r="AM65" s="3">
        <v>88.7</v>
      </c>
      <c r="AN65" s="3">
        <v>91.8</v>
      </c>
      <c r="AO65" s="3">
        <v>93.4</v>
      </c>
      <c r="AP65" s="3">
        <v>95.7</v>
      </c>
      <c r="AQ65" s="3">
        <v>97.4</v>
      </c>
      <c r="AR65" s="3">
        <v>98.1</v>
      </c>
      <c r="AS65" s="3">
        <v>100</v>
      </c>
      <c r="AT65" s="3">
        <v>102.176</v>
      </c>
      <c r="AU65" s="3">
        <v>104.014</v>
      </c>
      <c r="AV65" s="3">
        <v>106.968</v>
      </c>
      <c r="AW65" s="3">
        <v>110.099</v>
      </c>
      <c r="AX65" s="3">
        <v>113.402</v>
      </c>
      <c r="AY65" s="3">
        <v>116.804</v>
      </c>
      <c r="AZ65" s="3">
        <v>120.30800000000001</v>
      </c>
      <c r="BA65">
        <v>123.917</v>
      </c>
      <c r="BB65">
        <v>2017</v>
      </c>
    </row>
    <row r="66" spans="1:54" hidden="1" x14ac:dyDescent="0.2">
      <c r="A66">
        <v>914</v>
      </c>
      <c r="B66" t="s">
        <v>560</v>
      </c>
      <c r="C66" t="s">
        <v>294</v>
      </c>
      <c r="D66" t="s">
        <v>184</v>
      </c>
      <c r="E66" t="s">
        <v>293</v>
      </c>
      <c r="F66" t="s">
        <v>292</v>
      </c>
      <c r="G66" t="s">
        <v>275</v>
      </c>
      <c r="I66" t="s">
        <v>291</v>
      </c>
      <c r="J66" s="3" t="s">
        <v>215</v>
      </c>
      <c r="K66" s="3" t="s">
        <v>215</v>
      </c>
      <c r="L66" s="3" t="s">
        <v>215</v>
      </c>
      <c r="M66" s="3" t="s">
        <v>215</v>
      </c>
      <c r="N66" s="3" t="s">
        <v>215</v>
      </c>
      <c r="O66" s="3" t="s">
        <v>215</v>
      </c>
      <c r="P66" s="3" t="s">
        <v>215</v>
      </c>
      <c r="Q66" s="3" t="s">
        <v>215</v>
      </c>
      <c r="R66" s="3" t="s">
        <v>215</v>
      </c>
      <c r="S66" s="3" t="s">
        <v>215</v>
      </c>
      <c r="T66" s="3" t="s">
        <v>355</v>
      </c>
      <c r="U66" s="3">
        <v>104.047</v>
      </c>
      <c r="V66" s="3">
        <v>236.58</v>
      </c>
      <c r="W66" s="3">
        <v>30.940999999999999</v>
      </c>
      <c r="X66" s="3">
        <v>15.818</v>
      </c>
      <c r="Y66" s="3">
        <v>6.0149999999999997</v>
      </c>
      <c r="Z66" s="3">
        <v>17.402000000000001</v>
      </c>
      <c r="AA66" s="3">
        <v>42.073</v>
      </c>
      <c r="AB66" s="3">
        <v>8.6859999999999999</v>
      </c>
      <c r="AC66" s="3">
        <v>-1.0289999999999999</v>
      </c>
      <c r="AD66" s="3">
        <v>4.2050000000000001</v>
      </c>
      <c r="AE66" s="3">
        <v>3.5270000000000001</v>
      </c>
      <c r="AF66" s="3">
        <v>1.681</v>
      </c>
      <c r="AG66" s="3">
        <v>3.298</v>
      </c>
      <c r="AH66" s="3">
        <v>2.2040000000000002</v>
      </c>
      <c r="AI66" s="3">
        <v>2.0379999999999998</v>
      </c>
      <c r="AJ66" s="3">
        <v>2.5129999999999999</v>
      </c>
      <c r="AK66" s="3">
        <v>3.0270000000000001</v>
      </c>
      <c r="AL66" s="3">
        <v>2.2149999999999999</v>
      </c>
      <c r="AM66" s="3">
        <v>3.5009999999999999</v>
      </c>
      <c r="AN66" s="3">
        <v>3.4950000000000001</v>
      </c>
      <c r="AO66" s="3">
        <v>1.7430000000000001</v>
      </c>
      <c r="AP66" s="3">
        <v>2.4630000000000001</v>
      </c>
      <c r="AQ66" s="3">
        <v>1.776</v>
      </c>
      <c r="AR66" s="3">
        <v>0.71899999999999997</v>
      </c>
      <c r="AS66" s="3">
        <v>1.9370000000000001</v>
      </c>
      <c r="AT66" s="3">
        <v>2.1760000000000002</v>
      </c>
      <c r="AU66" s="3">
        <v>1.798</v>
      </c>
      <c r="AV66" s="3">
        <v>2.84</v>
      </c>
      <c r="AW66" s="3">
        <v>2.9260000000000002</v>
      </c>
      <c r="AX66" s="3">
        <v>3</v>
      </c>
      <c r="AY66" s="3">
        <v>3</v>
      </c>
      <c r="AZ66" s="3">
        <v>3</v>
      </c>
      <c r="BA66">
        <v>3</v>
      </c>
      <c r="BB66">
        <v>2017</v>
      </c>
    </row>
    <row r="67" spans="1:54" hidden="1" x14ac:dyDescent="0.2">
      <c r="A67">
        <v>914</v>
      </c>
      <c r="B67" t="s">
        <v>560</v>
      </c>
      <c r="C67" t="s">
        <v>290</v>
      </c>
      <c r="D67" t="s">
        <v>184</v>
      </c>
      <c r="E67" t="s">
        <v>289</v>
      </c>
      <c r="G67" t="s">
        <v>288</v>
      </c>
    </row>
    <row r="68" spans="1:54" hidden="1" x14ac:dyDescent="0.2">
      <c r="A68">
        <v>914</v>
      </c>
      <c r="B68" t="s">
        <v>560</v>
      </c>
      <c r="C68" t="s">
        <v>287</v>
      </c>
      <c r="D68" t="s">
        <v>184</v>
      </c>
      <c r="E68" t="s">
        <v>286</v>
      </c>
      <c r="F68" t="s">
        <v>285</v>
      </c>
      <c r="G68" t="s">
        <v>275</v>
      </c>
      <c r="I68" t="s">
        <v>744</v>
      </c>
      <c r="J68" s="3">
        <v>0</v>
      </c>
      <c r="K68" s="3">
        <v>0</v>
      </c>
      <c r="L68" s="3">
        <v>0</v>
      </c>
      <c r="M68" s="3">
        <v>0</v>
      </c>
      <c r="N68" s="3">
        <v>0</v>
      </c>
      <c r="O68" s="3">
        <v>0</v>
      </c>
      <c r="P68" s="3">
        <v>0</v>
      </c>
      <c r="Q68" s="3">
        <v>0</v>
      </c>
      <c r="R68" s="3">
        <v>0</v>
      </c>
      <c r="S68" s="3" t="s">
        <v>355</v>
      </c>
      <c r="T68" s="3">
        <v>0</v>
      </c>
      <c r="U68" s="3">
        <v>0</v>
      </c>
      <c r="V68" s="3">
        <v>0</v>
      </c>
      <c r="W68" s="3">
        <v>0</v>
      </c>
      <c r="X68" s="3">
        <v>0</v>
      </c>
      <c r="Y68" s="3">
        <v>0</v>
      </c>
      <c r="Z68" s="3" t="s">
        <v>355</v>
      </c>
      <c r="AA68" s="3">
        <v>-9.9009999999999998</v>
      </c>
      <c r="AB68" s="3">
        <v>28.907</v>
      </c>
      <c r="AC68" s="3">
        <v>38.743000000000002</v>
      </c>
      <c r="AD68" s="3">
        <v>-3.4319999999999999</v>
      </c>
      <c r="AE68" s="3">
        <v>23.271999999999998</v>
      </c>
      <c r="AF68" s="3">
        <v>11.868</v>
      </c>
      <c r="AG68" s="3">
        <v>8.4090000000000007</v>
      </c>
      <c r="AH68" s="3">
        <v>10.704000000000001</v>
      </c>
      <c r="AI68" s="3">
        <v>8.4339999999999993</v>
      </c>
      <c r="AJ68" s="3">
        <v>4.9800000000000004</v>
      </c>
      <c r="AK68" s="3">
        <v>19.576000000000001</v>
      </c>
      <c r="AL68" s="3">
        <v>10.804</v>
      </c>
      <c r="AM68" s="3">
        <v>-2.157</v>
      </c>
      <c r="AN68" s="3">
        <v>-8.0269999999999992</v>
      </c>
      <c r="AO68" s="3">
        <v>3.2120000000000002</v>
      </c>
      <c r="AP68" s="3">
        <v>-7.6260000000000003</v>
      </c>
      <c r="AQ68" s="3">
        <v>-8.6530000000000005</v>
      </c>
      <c r="AR68" s="3">
        <v>5.5579999999999998</v>
      </c>
      <c r="AS68" s="3">
        <v>-8.5000000000000006E-2</v>
      </c>
      <c r="AT68" s="3">
        <v>8.1560000000000006</v>
      </c>
      <c r="AU68" s="3">
        <v>7.0030000000000001</v>
      </c>
      <c r="AV68" s="3">
        <v>3.887</v>
      </c>
      <c r="AW68" s="3">
        <v>4.5510000000000002</v>
      </c>
      <c r="AX68" s="3">
        <v>4.1619999999999999</v>
      </c>
      <c r="AY68" s="3">
        <v>4.4359999999999999</v>
      </c>
      <c r="AZ68" s="3">
        <v>4.5389999999999997</v>
      </c>
      <c r="BA68">
        <v>5.0640000000000001</v>
      </c>
      <c r="BB68">
        <v>2016</v>
      </c>
    </row>
    <row r="69" spans="1:54" hidden="1" x14ac:dyDescent="0.2">
      <c r="A69">
        <v>914</v>
      </c>
      <c r="B69" t="s">
        <v>560</v>
      </c>
      <c r="C69" t="s">
        <v>284</v>
      </c>
      <c r="D69" t="s">
        <v>184</v>
      </c>
      <c r="E69" t="s">
        <v>283</v>
      </c>
      <c r="F69" t="s">
        <v>282</v>
      </c>
      <c r="G69" t="s">
        <v>275</v>
      </c>
      <c r="I69" t="s">
        <v>744</v>
      </c>
      <c r="J69" s="3">
        <v>0</v>
      </c>
      <c r="K69" s="3">
        <v>0</v>
      </c>
      <c r="L69" s="3">
        <v>0</v>
      </c>
      <c r="M69" s="3">
        <v>0</v>
      </c>
      <c r="N69" s="3">
        <v>0</v>
      </c>
      <c r="O69" s="3">
        <v>0</v>
      </c>
      <c r="P69" s="3">
        <v>0</v>
      </c>
      <c r="Q69" s="3" t="s">
        <v>355</v>
      </c>
      <c r="R69" s="3" t="s">
        <v>355</v>
      </c>
      <c r="S69" s="3" t="s">
        <v>355</v>
      </c>
      <c r="T69" s="3">
        <v>0</v>
      </c>
      <c r="U69" s="3">
        <v>0</v>
      </c>
      <c r="V69" s="3">
        <v>0</v>
      </c>
      <c r="W69" s="3">
        <v>0</v>
      </c>
      <c r="X69" s="3" t="s">
        <v>355</v>
      </c>
      <c r="Y69" s="3" t="s">
        <v>355</v>
      </c>
      <c r="Z69" s="3" t="s">
        <v>355</v>
      </c>
      <c r="AA69" s="3">
        <v>-10.186</v>
      </c>
      <c r="AB69" s="3">
        <v>31.411000000000001</v>
      </c>
      <c r="AC69" s="3">
        <v>30.279</v>
      </c>
      <c r="AD69" s="3">
        <v>-14.3</v>
      </c>
      <c r="AE69" s="3">
        <v>33.180999999999997</v>
      </c>
      <c r="AF69" s="3">
        <v>6.0659999999999998</v>
      </c>
      <c r="AG69" s="3">
        <v>7.7329999999999997</v>
      </c>
      <c r="AH69" s="3">
        <v>21.067</v>
      </c>
      <c r="AI69" s="3">
        <v>9.9120000000000008</v>
      </c>
      <c r="AJ69" s="3">
        <v>6.5439999999999996</v>
      </c>
      <c r="AK69" s="3">
        <v>22.21</v>
      </c>
      <c r="AL69" s="3">
        <v>10.188000000000001</v>
      </c>
      <c r="AM69" s="3">
        <v>-2.4380000000000002</v>
      </c>
      <c r="AN69" s="3">
        <v>-8.8379999999999992</v>
      </c>
      <c r="AO69" s="3">
        <v>3.1429999999999998</v>
      </c>
      <c r="AP69" s="3">
        <v>-5.5119999999999996</v>
      </c>
      <c r="AQ69" s="3">
        <v>-13.204000000000001</v>
      </c>
      <c r="AR69" s="3">
        <v>6.3369999999999997</v>
      </c>
      <c r="AS69" s="3">
        <v>1.8420000000000001</v>
      </c>
      <c r="AT69" s="3">
        <v>9.2289999999999992</v>
      </c>
      <c r="AU69" s="3">
        <v>4.3170000000000002</v>
      </c>
      <c r="AV69" s="3">
        <v>3.3050000000000002</v>
      </c>
      <c r="AW69" s="3">
        <v>4.742</v>
      </c>
      <c r="AX69" s="3">
        <v>3.9249999999999998</v>
      </c>
      <c r="AY69" s="3">
        <v>4.7069999999999999</v>
      </c>
      <c r="AZ69" s="3">
        <v>4.8570000000000002</v>
      </c>
      <c r="BA69">
        <v>5.2130000000000001</v>
      </c>
      <c r="BB69">
        <v>2016</v>
      </c>
    </row>
    <row r="70" spans="1:54" hidden="1" x14ac:dyDescent="0.2">
      <c r="A70">
        <v>914</v>
      </c>
      <c r="B70" t="s">
        <v>560</v>
      </c>
      <c r="C70" t="s">
        <v>281</v>
      </c>
      <c r="D70" t="s">
        <v>184</v>
      </c>
      <c r="E70" t="s">
        <v>280</v>
      </c>
      <c r="F70" t="s">
        <v>279</v>
      </c>
      <c r="G70" t="s">
        <v>275</v>
      </c>
      <c r="I70" t="s">
        <v>744</v>
      </c>
      <c r="J70" s="3">
        <v>0</v>
      </c>
      <c r="K70" s="3">
        <v>0</v>
      </c>
      <c r="L70" s="3">
        <v>0</v>
      </c>
      <c r="M70" s="3">
        <v>0</v>
      </c>
      <c r="N70" s="3">
        <v>0</v>
      </c>
      <c r="O70" s="3">
        <v>0</v>
      </c>
      <c r="P70" s="3">
        <v>0</v>
      </c>
      <c r="Q70" s="3">
        <v>0</v>
      </c>
      <c r="R70" s="3" t="s">
        <v>355</v>
      </c>
      <c r="S70" s="3" t="s">
        <v>355</v>
      </c>
      <c r="T70" s="3">
        <v>0</v>
      </c>
      <c r="U70" s="3">
        <v>0</v>
      </c>
      <c r="V70" s="3" t="s">
        <v>355</v>
      </c>
      <c r="W70" s="3">
        <v>0</v>
      </c>
      <c r="X70" s="3">
        <v>0</v>
      </c>
      <c r="Y70" s="3">
        <v>0</v>
      </c>
      <c r="Z70" s="3" t="s">
        <v>355</v>
      </c>
      <c r="AA70" s="3">
        <v>-19.050999999999998</v>
      </c>
      <c r="AB70" s="3">
        <v>24.363</v>
      </c>
      <c r="AC70" s="3">
        <v>88.950999999999993</v>
      </c>
      <c r="AD70" s="3">
        <v>16.254000000000001</v>
      </c>
      <c r="AE70" s="3">
        <v>23.9</v>
      </c>
      <c r="AF70" s="3">
        <v>3.8780000000000001</v>
      </c>
      <c r="AG70" s="3">
        <v>9.51</v>
      </c>
      <c r="AH70" s="3">
        <v>20.63</v>
      </c>
      <c r="AI70" s="3">
        <v>6.0259999999999998</v>
      </c>
      <c r="AJ70" s="3">
        <v>12.566000000000001</v>
      </c>
      <c r="AK70" s="3">
        <v>17.332000000000001</v>
      </c>
      <c r="AL70" s="3">
        <v>15.023</v>
      </c>
      <c r="AM70" s="3">
        <v>0.86499999999999999</v>
      </c>
      <c r="AN70" s="3">
        <v>10.629</v>
      </c>
      <c r="AO70" s="3">
        <v>1.7</v>
      </c>
      <c r="AP70" s="3">
        <v>-2.2879999999999998</v>
      </c>
      <c r="AQ70" s="3">
        <v>-9.93</v>
      </c>
      <c r="AR70" s="3">
        <v>3.238</v>
      </c>
      <c r="AS70" s="3">
        <v>5.0049999999999999</v>
      </c>
      <c r="AT70" s="3">
        <v>10.282999999999999</v>
      </c>
      <c r="AU70" s="3">
        <v>10.667</v>
      </c>
      <c r="AV70" s="3">
        <v>5.4550000000000001</v>
      </c>
      <c r="AW70" s="3">
        <v>6.8120000000000003</v>
      </c>
      <c r="AX70" s="3">
        <v>5.1289999999999996</v>
      </c>
      <c r="AY70" s="3">
        <v>4.5289999999999999</v>
      </c>
      <c r="AZ70" s="3">
        <v>4.5549999999999997</v>
      </c>
      <c r="BA70">
        <v>4.7160000000000002</v>
      </c>
      <c r="BB70">
        <v>2016</v>
      </c>
    </row>
    <row r="71" spans="1:54" hidden="1" x14ac:dyDescent="0.2">
      <c r="A71">
        <v>914</v>
      </c>
      <c r="B71" t="s">
        <v>560</v>
      </c>
      <c r="C71" t="s">
        <v>278</v>
      </c>
      <c r="D71" t="s">
        <v>184</v>
      </c>
      <c r="E71" t="s">
        <v>277</v>
      </c>
      <c r="F71" t="s">
        <v>276</v>
      </c>
      <c r="G71" t="s">
        <v>275</v>
      </c>
      <c r="I71" t="s">
        <v>744</v>
      </c>
      <c r="J71" s="3">
        <v>0</v>
      </c>
      <c r="K71" s="3">
        <v>0</v>
      </c>
      <c r="L71" s="3">
        <v>0</v>
      </c>
      <c r="M71" s="3">
        <v>0</v>
      </c>
      <c r="N71" s="3">
        <v>0</v>
      </c>
      <c r="O71" s="3">
        <v>0</v>
      </c>
      <c r="P71" s="3">
        <v>0</v>
      </c>
      <c r="Q71" s="3">
        <v>0</v>
      </c>
      <c r="R71" s="3" t="s">
        <v>355</v>
      </c>
      <c r="S71" s="3" t="s">
        <v>355</v>
      </c>
      <c r="T71" s="3">
        <v>0</v>
      </c>
      <c r="U71" s="3">
        <v>0</v>
      </c>
      <c r="V71" s="3">
        <v>0</v>
      </c>
      <c r="W71" s="3">
        <v>0</v>
      </c>
      <c r="X71" s="3">
        <v>0</v>
      </c>
      <c r="Y71" s="3" t="s">
        <v>355</v>
      </c>
      <c r="Z71" s="3" t="s">
        <v>355</v>
      </c>
      <c r="AA71" s="3">
        <v>-13.472</v>
      </c>
      <c r="AB71" s="3">
        <v>33.237000000000002</v>
      </c>
      <c r="AC71" s="3">
        <v>25.413</v>
      </c>
      <c r="AD71" s="3">
        <v>-7.0880000000000001</v>
      </c>
      <c r="AE71" s="3">
        <v>23.047999999999998</v>
      </c>
      <c r="AF71" s="3">
        <v>8.2530000000000001</v>
      </c>
      <c r="AG71" s="3">
        <v>25.15</v>
      </c>
      <c r="AH71" s="3">
        <v>24.013000000000002</v>
      </c>
      <c r="AI71" s="3">
        <v>2.948</v>
      </c>
      <c r="AJ71" s="3">
        <v>5.125</v>
      </c>
      <c r="AK71" s="3">
        <v>20.975999999999999</v>
      </c>
      <c r="AL71" s="3">
        <v>10.715999999999999</v>
      </c>
      <c r="AM71" s="3">
        <v>-10.988</v>
      </c>
      <c r="AN71" s="3">
        <v>30.331</v>
      </c>
      <c r="AO71" s="3">
        <v>8.3249999999999993</v>
      </c>
      <c r="AP71" s="3">
        <v>5.9980000000000002</v>
      </c>
      <c r="AQ71" s="3">
        <v>-27.451000000000001</v>
      </c>
      <c r="AR71" s="3">
        <v>-6.3869999999999996</v>
      </c>
      <c r="AS71" s="3">
        <v>3.5409999999999999</v>
      </c>
      <c r="AT71" s="3">
        <v>-0.754</v>
      </c>
      <c r="AU71" s="3">
        <v>-1.32</v>
      </c>
      <c r="AV71" s="3">
        <v>9.2390000000000008</v>
      </c>
      <c r="AW71" s="3">
        <v>8.3450000000000006</v>
      </c>
      <c r="AX71" s="3">
        <v>7.9290000000000003</v>
      </c>
      <c r="AY71" s="3">
        <v>6.274</v>
      </c>
      <c r="AZ71" s="3">
        <v>5.2949999999999999</v>
      </c>
      <c r="BA71">
        <v>5.5549999999999997</v>
      </c>
      <c r="BB71">
        <v>2016</v>
      </c>
    </row>
    <row r="72" spans="1:54" hidden="1" x14ac:dyDescent="0.2">
      <c r="A72">
        <v>914</v>
      </c>
      <c r="B72" t="s">
        <v>560</v>
      </c>
      <c r="C72" t="s">
        <v>274</v>
      </c>
      <c r="D72" t="s">
        <v>184</v>
      </c>
      <c r="E72" t="s">
        <v>273</v>
      </c>
      <c r="F72" t="s">
        <v>272</v>
      </c>
      <c r="G72" t="s">
        <v>271</v>
      </c>
      <c r="I72" t="s">
        <v>745</v>
      </c>
      <c r="J72" s="3">
        <v>5.0279999999999996</v>
      </c>
      <c r="K72" s="3">
        <v>4.2240000000000002</v>
      </c>
      <c r="L72" s="3">
        <v>2.8130000000000002</v>
      </c>
      <c r="M72" s="3">
        <v>3.335</v>
      </c>
      <c r="N72" s="3">
        <v>4.41</v>
      </c>
      <c r="O72" s="3">
        <v>5.8529999999999998</v>
      </c>
      <c r="P72" s="3">
        <v>5.43</v>
      </c>
      <c r="Q72" s="3">
        <v>5.1639999999999997</v>
      </c>
      <c r="R72" s="3">
        <v>6.0330000000000004</v>
      </c>
      <c r="S72" s="3">
        <v>6.7210000000000001</v>
      </c>
      <c r="T72" s="3">
        <v>8.4570000000000007</v>
      </c>
      <c r="U72" s="3">
        <v>8.9</v>
      </c>
      <c r="V72" s="3">
        <v>26.5</v>
      </c>
      <c r="W72" s="3">
        <v>22.3</v>
      </c>
      <c r="X72" s="3">
        <v>18.399999999999999</v>
      </c>
      <c r="Y72" s="3">
        <v>12.9</v>
      </c>
      <c r="Z72" s="3">
        <v>12.3</v>
      </c>
      <c r="AA72" s="3">
        <v>14.9</v>
      </c>
      <c r="AB72" s="3">
        <v>17.7</v>
      </c>
      <c r="AC72" s="3">
        <v>18.399999999999999</v>
      </c>
      <c r="AD72" s="3">
        <v>16.8</v>
      </c>
      <c r="AE72" s="3">
        <v>16.440000000000001</v>
      </c>
      <c r="AF72" s="3">
        <v>15.750999999999999</v>
      </c>
      <c r="AG72" s="3">
        <v>15</v>
      </c>
      <c r="AH72" s="3">
        <v>14.4</v>
      </c>
      <c r="AI72" s="3">
        <v>14.1</v>
      </c>
      <c r="AJ72" s="3">
        <v>13.8</v>
      </c>
      <c r="AK72" s="3">
        <v>13.4</v>
      </c>
      <c r="AL72" s="3">
        <v>13.1</v>
      </c>
      <c r="AM72" s="3">
        <v>13.8</v>
      </c>
      <c r="AN72" s="3">
        <v>14</v>
      </c>
      <c r="AO72" s="3">
        <v>14</v>
      </c>
      <c r="AP72" s="3">
        <v>13.4</v>
      </c>
      <c r="AQ72" s="3">
        <v>16</v>
      </c>
      <c r="AR72" s="3">
        <v>17.5</v>
      </c>
      <c r="AS72" s="3">
        <v>17.100000000000001</v>
      </c>
      <c r="AT72" s="3">
        <v>15.2</v>
      </c>
      <c r="AU72" s="3">
        <v>13.9</v>
      </c>
      <c r="AV72" s="3">
        <v>13.65</v>
      </c>
      <c r="AW72" s="3">
        <v>13.4</v>
      </c>
      <c r="AX72" s="3">
        <v>13.15</v>
      </c>
      <c r="AY72" s="3">
        <v>12.9</v>
      </c>
      <c r="AZ72" s="3">
        <v>12.65</v>
      </c>
      <c r="BA72">
        <v>12.4</v>
      </c>
      <c r="BB72">
        <v>2016</v>
      </c>
    </row>
    <row r="73" spans="1:54" hidden="1" x14ac:dyDescent="0.2">
      <c r="A73">
        <v>914</v>
      </c>
      <c r="B73" t="s">
        <v>560</v>
      </c>
      <c r="C73" t="s">
        <v>270</v>
      </c>
      <c r="D73" t="s">
        <v>184</v>
      </c>
      <c r="E73" t="s">
        <v>269</v>
      </c>
      <c r="F73" t="s">
        <v>268</v>
      </c>
      <c r="G73" t="s">
        <v>264</v>
      </c>
      <c r="H73" t="s">
        <v>263</v>
      </c>
    </row>
    <row r="74" spans="1:54" hidden="1" x14ac:dyDescent="0.2">
      <c r="A74">
        <v>914</v>
      </c>
      <c r="B74" t="s">
        <v>560</v>
      </c>
      <c r="C74" t="s">
        <v>267</v>
      </c>
      <c r="D74" t="s">
        <v>184</v>
      </c>
      <c r="E74" t="s">
        <v>266</v>
      </c>
      <c r="F74" t="s">
        <v>265</v>
      </c>
      <c r="G74" t="s">
        <v>264</v>
      </c>
      <c r="H74" t="s">
        <v>263</v>
      </c>
      <c r="I74" t="s">
        <v>746</v>
      </c>
      <c r="J74" s="3">
        <v>2.762</v>
      </c>
      <c r="K74" s="3">
        <v>2.8170000000000002</v>
      </c>
      <c r="L74" s="3">
        <v>2.8769999999999998</v>
      </c>
      <c r="M74" s="3">
        <v>2.9350000000000001</v>
      </c>
      <c r="N74" s="3">
        <v>2.996</v>
      </c>
      <c r="O74" s="3">
        <v>3.0590000000000002</v>
      </c>
      <c r="P74" s="3">
        <v>3.12</v>
      </c>
      <c r="Q74" s="3">
        <v>3.1819999999999999</v>
      </c>
      <c r="R74" s="3">
        <v>3.246</v>
      </c>
      <c r="S74" s="3">
        <v>3.3090000000000002</v>
      </c>
      <c r="T74" s="3">
        <v>3.306</v>
      </c>
      <c r="U74" s="3">
        <v>3.2480000000000002</v>
      </c>
      <c r="V74" s="3">
        <v>3.2170000000000001</v>
      </c>
      <c r="W74" s="3">
        <v>3.2010000000000001</v>
      </c>
      <c r="X74" s="3">
        <v>3.137</v>
      </c>
      <c r="Y74" s="3">
        <v>3.141</v>
      </c>
      <c r="Z74" s="3">
        <v>3.1680000000000001</v>
      </c>
      <c r="AA74" s="3">
        <v>3.1480000000000001</v>
      </c>
      <c r="AB74" s="3">
        <v>3.129</v>
      </c>
      <c r="AC74" s="3">
        <v>3.109</v>
      </c>
      <c r="AD74" s="3">
        <v>3.089</v>
      </c>
      <c r="AE74" s="3">
        <v>3.06</v>
      </c>
      <c r="AF74" s="3">
        <v>3.0510000000000002</v>
      </c>
      <c r="AG74" s="3">
        <v>3.04</v>
      </c>
      <c r="AH74" s="3">
        <v>3.0270000000000001</v>
      </c>
      <c r="AI74" s="3">
        <v>3.0110000000000001</v>
      </c>
      <c r="AJ74" s="3">
        <v>2.9929999999999999</v>
      </c>
      <c r="AK74" s="3">
        <v>2.97</v>
      </c>
      <c r="AL74" s="3">
        <v>2.9470000000000001</v>
      </c>
      <c r="AM74" s="3">
        <v>2.9279999999999999</v>
      </c>
      <c r="AN74" s="3">
        <v>2.9129999999999998</v>
      </c>
      <c r="AO74" s="3">
        <v>2.9049999999999998</v>
      </c>
      <c r="AP74" s="3">
        <v>2.9</v>
      </c>
      <c r="AQ74" s="3">
        <v>2.895</v>
      </c>
      <c r="AR74" s="3">
        <v>2.8889999999999998</v>
      </c>
      <c r="AS74" s="3">
        <v>2.8809999999999998</v>
      </c>
      <c r="AT74" s="3">
        <v>2.8759999999999999</v>
      </c>
      <c r="AU74" s="3">
        <v>2.8759999999999999</v>
      </c>
      <c r="AV74" s="3">
        <v>2.8740000000000001</v>
      </c>
      <c r="AW74" s="3">
        <v>2.87</v>
      </c>
      <c r="AX74" s="3">
        <v>2.8650000000000002</v>
      </c>
      <c r="AY74" s="3">
        <v>2.8610000000000002</v>
      </c>
      <c r="AZ74" s="3">
        <v>2.8559999999999999</v>
      </c>
      <c r="BA74">
        <v>2.851</v>
      </c>
      <c r="BB74">
        <v>2011</v>
      </c>
    </row>
    <row r="75" spans="1:54" hidden="1" x14ac:dyDescent="0.2">
      <c r="A75">
        <v>914</v>
      </c>
      <c r="B75" t="s">
        <v>560</v>
      </c>
      <c r="C75" t="s">
        <v>262</v>
      </c>
      <c r="D75" t="s">
        <v>184</v>
      </c>
      <c r="E75" t="s">
        <v>260</v>
      </c>
      <c r="F75" t="s">
        <v>259</v>
      </c>
      <c r="G75" t="s">
        <v>225</v>
      </c>
      <c r="H75" t="s">
        <v>222</v>
      </c>
      <c r="I75" t="s">
        <v>747</v>
      </c>
      <c r="J75" s="3" t="s">
        <v>215</v>
      </c>
      <c r="K75" s="3" t="s">
        <v>215</v>
      </c>
      <c r="L75" s="3" t="s">
        <v>215</v>
      </c>
      <c r="M75" s="3" t="s">
        <v>215</v>
      </c>
      <c r="N75" s="3" t="s">
        <v>215</v>
      </c>
      <c r="O75" s="3" t="s">
        <v>215</v>
      </c>
      <c r="P75" s="3" t="s">
        <v>215</v>
      </c>
      <c r="Q75" s="3" t="s">
        <v>215</v>
      </c>
      <c r="R75" s="3" t="s">
        <v>215</v>
      </c>
      <c r="S75" s="3" t="s">
        <v>215</v>
      </c>
      <c r="T75" s="3" t="s">
        <v>215</v>
      </c>
      <c r="U75" s="3" t="s">
        <v>215</v>
      </c>
      <c r="V75" s="3" t="s">
        <v>215</v>
      </c>
      <c r="W75" s="3" t="s">
        <v>215</v>
      </c>
      <c r="X75" s="3" t="s">
        <v>215</v>
      </c>
      <c r="Y75" s="3" t="s">
        <v>215</v>
      </c>
      <c r="Z75" s="3" t="s">
        <v>215</v>
      </c>
      <c r="AA75" s="3">
        <v>60.956000000000003</v>
      </c>
      <c r="AB75" s="3">
        <v>103.238</v>
      </c>
      <c r="AC75" s="3">
        <v>125.387</v>
      </c>
      <c r="AD75" s="3">
        <v>130.642</v>
      </c>
      <c r="AE75" s="3">
        <v>145.63900000000001</v>
      </c>
      <c r="AF75" s="3">
        <v>154.595</v>
      </c>
      <c r="AG75" s="3">
        <v>167.22399999999999</v>
      </c>
      <c r="AH75" s="3">
        <v>184.35499999999999</v>
      </c>
      <c r="AI75" s="3">
        <v>204.53299999999999</v>
      </c>
      <c r="AJ75" s="3">
        <v>226.28299999999999</v>
      </c>
      <c r="AK75" s="3">
        <v>252.291</v>
      </c>
      <c r="AL75" s="3">
        <v>290.07799999999997</v>
      </c>
      <c r="AM75" s="3">
        <v>298.48700000000002</v>
      </c>
      <c r="AN75" s="3">
        <v>320.65300000000002</v>
      </c>
      <c r="AO75" s="3">
        <v>330.44900000000001</v>
      </c>
      <c r="AP75" s="3">
        <v>330.38400000000001</v>
      </c>
      <c r="AQ75" s="3">
        <v>323.709</v>
      </c>
      <c r="AR75" s="3">
        <v>366.56900000000002</v>
      </c>
      <c r="AS75" s="3">
        <v>377.54500000000002</v>
      </c>
      <c r="AT75" s="3">
        <v>403.13099999999997</v>
      </c>
      <c r="AU75" s="3">
        <v>430.39699999999999</v>
      </c>
      <c r="AV75" s="3">
        <v>456.34699999999998</v>
      </c>
      <c r="AW75" s="3">
        <v>483.185</v>
      </c>
      <c r="AX75" s="3">
        <v>514.38900000000001</v>
      </c>
      <c r="AY75" s="3">
        <v>543.274</v>
      </c>
      <c r="AZ75" s="3">
        <v>574.00199999999995</v>
      </c>
      <c r="BA75">
        <v>607.28599999999994</v>
      </c>
      <c r="BB75">
        <v>2016</v>
      </c>
    </row>
    <row r="76" spans="1:54" hidden="1" x14ac:dyDescent="0.2">
      <c r="A76">
        <v>914</v>
      </c>
      <c r="B76" t="s">
        <v>560</v>
      </c>
      <c r="C76" t="s">
        <v>261</v>
      </c>
      <c r="D76" t="s">
        <v>184</v>
      </c>
      <c r="E76" t="s">
        <v>260</v>
      </c>
      <c r="F76" t="s">
        <v>259</v>
      </c>
      <c r="G76" t="s">
        <v>217</v>
      </c>
      <c r="I76" t="s">
        <v>258</v>
      </c>
      <c r="J76" s="3" t="s">
        <v>215</v>
      </c>
      <c r="K76" s="3" t="s">
        <v>215</v>
      </c>
      <c r="L76" s="3" t="s">
        <v>215</v>
      </c>
      <c r="M76" s="3" t="s">
        <v>215</v>
      </c>
      <c r="N76" s="3" t="s">
        <v>215</v>
      </c>
      <c r="O76" s="3" t="s">
        <v>215</v>
      </c>
      <c r="P76" s="3" t="s">
        <v>215</v>
      </c>
      <c r="Q76" s="3" t="s">
        <v>215</v>
      </c>
      <c r="R76" s="3" t="s">
        <v>215</v>
      </c>
      <c r="S76" s="3" t="s">
        <v>215</v>
      </c>
      <c r="T76" s="3" t="s">
        <v>215</v>
      </c>
      <c r="U76" s="3" t="s">
        <v>215</v>
      </c>
      <c r="V76" s="3" t="s">
        <v>215</v>
      </c>
      <c r="W76" s="3" t="s">
        <v>215</v>
      </c>
      <c r="X76" s="3" t="s">
        <v>215</v>
      </c>
      <c r="Y76" s="3" t="s">
        <v>215</v>
      </c>
      <c r="Z76" s="3" t="s">
        <v>215</v>
      </c>
      <c r="AA76" s="3">
        <v>18.398</v>
      </c>
      <c r="AB76" s="3">
        <v>26.826000000000001</v>
      </c>
      <c r="AC76" s="3">
        <v>28.265999999999998</v>
      </c>
      <c r="AD76" s="3">
        <v>26.065999999999999</v>
      </c>
      <c r="AE76" s="3">
        <v>25.847999999999999</v>
      </c>
      <c r="AF76" s="3">
        <v>25.323</v>
      </c>
      <c r="AG76" s="3">
        <v>24.673999999999999</v>
      </c>
      <c r="AH76" s="3">
        <v>24.992000000000001</v>
      </c>
      <c r="AI76" s="3">
        <v>25.434000000000001</v>
      </c>
      <c r="AJ76" s="3">
        <v>25.928000000000001</v>
      </c>
      <c r="AK76" s="3">
        <v>26.13</v>
      </c>
      <c r="AL76" s="3">
        <v>26.841999999999999</v>
      </c>
      <c r="AM76" s="3">
        <v>26.093</v>
      </c>
      <c r="AN76" s="3">
        <v>25.867000000000001</v>
      </c>
      <c r="AO76" s="3">
        <v>25.407</v>
      </c>
      <c r="AP76" s="3">
        <v>24.789000000000001</v>
      </c>
      <c r="AQ76" s="3">
        <v>23.977</v>
      </c>
      <c r="AR76" s="3">
        <v>26.271999999999998</v>
      </c>
      <c r="AS76" s="3">
        <v>26.442</v>
      </c>
      <c r="AT76" s="3">
        <v>27.372</v>
      </c>
      <c r="AU76" s="3">
        <v>27.484999999999999</v>
      </c>
      <c r="AV76" s="3">
        <v>27.445</v>
      </c>
      <c r="AW76" s="3">
        <v>27.323</v>
      </c>
      <c r="AX76" s="3">
        <v>27.244</v>
      </c>
      <c r="AY76" s="3">
        <v>26.933</v>
      </c>
      <c r="AZ76" s="3">
        <v>26.626999999999999</v>
      </c>
      <c r="BA76">
        <v>26.361000000000001</v>
      </c>
      <c r="BB76">
        <v>2016</v>
      </c>
    </row>
    <row r="77" spans="1:54" hidden="1" x14ac:dyDescent="0.2">
      <c r="A77">
        <v>914</v>
      </c>
      <c r="B77" t="s">
        <v>560</v>
      </c>
      <c r="C77" t="s">
        <v>257</v>
      </c>
      <c r="D77" t="s">
        <v>184</v>
      </c>
      <c r="E77" t="s">
        <v>255</v>
      </c>
      <c r="F77" t="s">
        <v>254</v>
      </c>
      <c r="G77" t="s">
        <v>225</v>
      </c>
      <c r="H77" t="s">
        <v>222</v>
      </c>
      <c r="I77" t="s">
        <v>747</v>
      </c>
      <c r="J77" s="3" t="s">
        <v>215</v>
      </c>
      <c r="K77" s="3" t="s">
        <v>215</v>
      </c>
      <c r="L77" s="3" t="s">
        <v>215</v>
      </c>
      <c r="M77" s="3" t="s">
        <v>215</v>
      </c>
      <c r="N77" s="3" t="s">
        <v>215</v>
      </c>
      <c r="O77" s="3" t="s">
        <v>215</v>
      </c>
      <c r="P77" s="3" t="s">
        <v>215</v>
      </c>
      <c r="Q77" s="3" t="s">
        <v>215</v>
      </c>
      <c r="R77" s="3" t="s">
        <v>215</v>
      </c>
      <c r="S77" s="3" t="s">
        <v>215</v>
      </c>
      <c r="T77" s="3" t="s">
        <v>215</v>
      </c>
      <c r="U77" s="3" t="s">
        <v>215</v>
      </c>
      <c r="V77" s="3" t="s">
        <v>215</v>
      </c>
      <c r="W77" s="3" t="s">
        <v>215</v>
      </c>
      <c r="X77" s="3" t="s">
        <v>215</v>
      </c>
      <c r="Y77" s="3" t="s">
        <v>215</v>
      </c>
      <c r="Z77" s="3" t="s">
        <v>215</v>
      </c>
      <c r="AA77" s="3">
        <v>100.39100000000001</v>
      </c>
      <c r="AB77" s="3">
        <v>141.43700000000001</v>
      </c>
      <c r="AC77" s="3">
        <v>164.607</v>
      </c>
      <c r="AD77" s="3">
        <v>169.596</v>
      </c>
      <c r="AE77" s="3">
        <v>184.16300000000001</v>
      </c>
      <c r="AF77" s="3">
        <v>192.517</v>
      </c>
      <c r="AG77" s="3">
        <v>201.15199999999999</v>
      </c>
      <c r="AH77" s="3">
        <v>222.43899999999999</v>
      </c>
      <c r="AI77" s="3">
        <v>232.339</v>
      </c>
      <c r="AJ77" s="3">
        <v>254.762</v>
      </c>
      <c r="AK77" s="3">
        <v>282.98700000000002</v>
      </c>
      <c r="AL77" s="3">
        <v>342.86</v>
      </c>
      <c r="AM77" s="3">
        <v>373.83199999999999</v>
      </c>
      <c r="AN77" s="3">
        <v>364.29</v>
      </c>
      <c r="AO77" s="3">
        <v>376.18299999999999</v>
      </c>
      <c r="AP77" s="3">
        <v>376.24099999999999</v>
      </c>
      <c r="AQ77" s="3">
        <v>394.11700000000002</v>
      </c>
      <c r="AR77" s="3">
        <v>442.71699999999998</v>
      </c>
      <c r="AS77" s="3">
        <v>435.69799999999998</v>
      </c>
      <c r="AT77" s="3">
        <v>429.07299999999998</v>
      </c>
      <c r="AU77" s="3">
        <v>451.98899999999998</v>
      </c>
      <c r="AV77" s="3">
        <v>491.88900000000001</v>
      </c>
      <c r="AW77" s="3">
        <v>517.19600000000003</v>
      </c>
      <c r="AX77" s="3">
        <v>548.76800000000003</v>
      </c>
      <c r="AY77" s="3">
        <v>579.11199999999997</v>
      </c>
      <c r="AZ77" s="3">
        <v>617.61699999999996</v>
      </c>
      <c r="BA77">
        <v>648.87699999999995</v>
      </c>
      <c r="BB77">
        <v>2016</v>
      </c>
    </row>
    <row r="78" spans="1:54" hidden="1" x14ac:dyDescent="0.2">
      <c r="A78">
        <v>914</v>
      </c>
      <c r="B78" t="s">
        <v>560</v>
      </c>
      <c r="C78" t="s">
        <v>256</v>
      </c>
      <c r="D78" t="s">
        <v>184</v>
      </c>
      <c r="E78" t="s">
        <v>255</v>
      </c>
      <c r="F78" t="s">
        <v>254</v>
      </c>
      <c r="G78" t="s">
        <v>217</v>
      </c>
      <c r="I78" t="s">
        <v>253</v>
      </c>
      <c r="J78" s="3" t="s">
        <v>215</v>
      </c>
      <c r="K78" s="3" t="s">
        <v>215</v>
      </c>
      <c r="L78" s="3" t="s">
        <v>215</v>
      </c>
      <c r="M78" s="3" t="s">
        <v>215</v>
      </c>
      <c r="N78" s="3" t="s">
        <v>215</v>
      </c>
      <c r="O78" s="3" t="s">
        <v>215</v>
      </c>
      <c r="P78" s="3" t="s">
        <v>215</v>
      </c>
      <c r="Q78" s="3" t="s">
        <v>215</v>
      </c>
      <c r="R78" s="3" t="s">
        <v>215</v>
      </c>
      <c r="S78" s="3" t="s">
        <v>215</v>
      </c>
      <c r="T78" s="3" t="s">
        <v>215</v>
      </c>
      <c r="U78" s="3" t="s">
        <v>215</v>
      </c>
      <c r="V78" s="3" t="s">
        <v>215</v>
      </c>
      <c r="W78" s="3" t="s">
        <v>215</v>
      </c>
      <c r="X78" s="3" t="s">
        <v>215</v>
      </c>
      <c r="Y78" s="3" t="s">
        <v>215</v>
      </c>
      <c r="Z78" s="3" t="s">
        <v>215</v>
      </c>
      <c r="AA78" s="3">
        <v>30.3</v>
      </c>
      <c r="AB78" s="3">
        <v>36.750999999999998</v>
      </c>
      <c r="AC78" s="3">
        <v>37.107999999999997</v>
      </c>
      <c r="AD78" s="3">
        <v>33.838000000000001</v>
      </c>
      <c r="AE78" s="3">
        <v>32.685000000000002</v>
      </c>
      <c r="AF78" s="3">
        <v>31.535</v>
      </c>
      <c r="AG78" s="3">
        <v>29.68</v>
      </c>
      <c r="AH78" s="3">
        <v>30.155000000000001</v>
      </c>
      <c r="AI78" s="3">
        <v>28.891999999999999</v>
      </c>
      <c r="AJ78" s="3">
        <v>29.190999999999999</v>
      </c>
      <c r="AK78" s="3">
        <v>29.309000000000001</v>
      </c>
      <c r="AL78" s="3">
        <v>31.725999999999999</v>
      </c>
      <c r="AM78" s="3">
        <v>32.679000000000002</v>
      </c>
      <c r="AN78" s="3">
        <v>29.387</v>
      </c>
      <c r="AO78" s="3">
        <v>28.922999999999998</v>
      </c>
      <c r="AP78" s="3">
        <v>28.228999999999999</v>
      </c>
      <c r="AQ78" s="3">
        <v>29.193000000000001</v>
      </c>
      <c r="AR78" s="3">
        <v>31.728999999999999</v>
      </c>
      <c r="AS78" s="3">
        <v>30.515000000000001</v>
      </c>
      <c r="AT78" s="3">
        <v>29.132999999999999</v>
      </c>
      <c r="AU78" s="3">
        <v>28.863</v>
      </c>
      <c r="AV78" s="3">
        <v>29.582999999999998</v>
      </c>
      <c r="AW78" s="3">
        <v>29.245999999999999</v>
      </c>
      <c r="AX78" s="3">
        <v>29.064</v>
      </c>
      <c r="AY78" s="3">
        <v>28.71</v>
      </c>
      <c r="AZ78" s="3">
        <v>28.651</v>
      </c>
      <c r="BA78">
        <v>28.167000000000002</v>
      </c>
      <c r="BB78">
        <v>2016</v>
      </c>
    </row>
    <row r="79" spans="1:54" hidden="1" x14ac:dyDescent="0.2">
      <c r="A79">
        <v>914</v>
      </c>
      <c r="B79" t="s">
        <v>560</v>
      </c>
      <c r="C79" t="s">
        <v>252</v>
      </c>
      <c r="D79" t="s">
        <v>184</v>
      </c>
      <c r="E79" t="s">
        <v>250</v>
      </c>
      <c r="F79" t="s">
        <v>249</v>
      </c>
      <c r="G79" t="s">
        <v>225</v>
      </c>
      <c r="H79" t="s">
        <v>222</v>
      </c>
      <c r="I79" t="s">
        <v>747</v>
      </c>
      <c r="J79" s="3" t="s">
        <v>215</v>
      </c>
      <c r="K79" s="3" t="s">
        <v>215</v>
      </c>
      <c r="L79" s="3" t="s">
        <v>215</v>
      </c>
      <c r="M79" s="3" t="s">
        <v>215</v>
      </c>
      <c r="N79" s="3" t="s">
        <v>215</v>
      </c>
      <c r="O79" s="3" t="s">
        <v>215</v>
      </c>
      <c r="P79" s="3" t="s">
        <v>215</v>
      </c>
      <c r="Q79" s="3" t="s">
        <v>215</v>
      </c>
      <c r="R79" s="3" t="s">
        <v>215</v>
      </c>
      <c r="S79" s="3" t="s">
        <v>215</v>
      </c>
      <c r="T79" s="3" t="s">
        <v>215</v>
      </c>
      <c r="U79" s="3" t="s">
        <v>215</v>
      </c>
      <c r="V79" s="3" t="s">
        <v>215</v>
      </c>
      <c r="W79" s="3" t="s">
        <v>215</v>
      </c>
      <c r="X79" s="3" t="s">
        <v>215</v>
      </c>
      <c r="Y79" s="3" t="s">
        <v>215</v>
      </c>
      <c r="Z79" s="3" t="s">
        <v>215</v>
      </c>
      <c r="AA79" s="3">
        <v>-39.433999999999997</v>
      </c>
      <c r="AB79" s="3">
        <v>-38.198</v>
      </c>
      <c r="AC79" s="3">
        <v>-39.22</v>
      </c>
      <c r="AD79" s="3">
        <v>-38.954000000000001</v>
      </c>
      <c r="AE79" s="3">
        <v>-38.524000000000001</v>
      </c>
      <c r="AF79" s="3">
        <v>-37.921999999999997</v>
      </c>
      <c r="AG79" s="3">
        <v>-33.927999999999997</v>
      </c>
      <c r="AH79" s="3">
        <v>-38.082999999999998</v>
      </c>
      <c r="AI79" s="3">
        <v>-27.806000000000001</v>
      </c>
      <c r="AJ79" s="3">
        <v>-28.478999999999999</v>
      </c>
      <c r="AK79" s="3">
        <v>-30.695</v>
      </c>
      <c r="AL79" s="3">
        <v>-52.781999999999996</v>
      </c>
      <c r="AM79" s="3">
        <v>-75.344999999999999</v>
      </c>
      <c r="AN79" s="3">
        <v>-43.637</v>
      </c>
      <c r="AO79" s="3">
        <v>-45.734000000000002</v>
      </c>
      <c r="AP79" s="3">
        <v>-45.856999999999999</v>
      </c>
      <c r="AQ79" s="3">
        <v>-70.408000000000001</v>
      </c>
      <c r="AR79" s="3">
        <v>-76.147999999999996</v>
      </c>
      <c r="AS79" s="3">
        <v>-58.152999999999999</v>
      </c>
      <c r="AT79" s="3">
        <v>-25.940999999999999</v>
      </c>
      <c r="AU79" s="3">
        <v>-21.591999999999999</v>
      </c>
      <c r="AV79" s="3">
        <v>-35.542000000000002</v>
      </c>
      <c r="AW79" s="3">
        <v>-34.011000000000003</v>
      </c>
      <c r="AX79" s="3">
        <v>-34.378999999999998</v>
      </c>
      <c r="AY79" s="3">
        <v>-35.838000000000001</v>
      </c>
      <c r="AZ79" s="3">
        <v>-43.616</v>
      </c>
      <c r="BA79">
        <v>-41.591000000000001</v>
      </c>
      <c r="BB79">
        <v>2016</v>
      </c>
    </row>
    <row r="80" spans="1:54" hidden="1" x14ac:dyDescent="0.2">
      <c r="A80">
        <v>914</v>
      </c>
      <c r="B80" t="s">
        <v>560</v>
      </c>
      <c r="C80" t="s">
        <v>251</v>
      </c>
      <c r="D80" t="s">
        <v>184</v>
      </c>
      <c r="E80" t="s">
        <v>250</v>
      </c>
      <c r="F80" t="s">
        <v>249</v>
      </c>
      <c r="G80" t="s">
        <v>217</v>
      </c>
      <c r="I80" t="s">
        <v>248</v>
      </c>
      <c r="J80" s="3" t="s">
        <v>215</v>
      </c>
      <c r="K80" s="3" t="s">
        <v>215</v>
      </c>
      <c r="L80" s="3" t="s">
        <v>215</v>
      </c>
      <c r="M80" s="3" t="s">
        <v>215</v>
      </c>
      <c r="N80" s="3" t="s">
        <v>215</v>
      </c>
      <c r="O80" s="3" t="s">
        <v>215</v>
      </c>
      <c r="P80" s="3" t="s">
        <v>215</v>
      </c>
      <c r="Q80" s="3" t="s">
        <v>215</v>
      </c>
      <c r="R80" s="3" t="s">
        <v>215</v>
      </c>
      <c r="S80" s="3" t="s">
        <v>215</v>
      </c>
      <c r="T80" s="3" t="s">
        <v>215</v>
      </c>
      <c r="U80" s="3" t="s">
        <v>215</v>
      </c>
      <c r="V80" s="3" t="s">
        <v>215</v>
      </c>
      <c r="W80" s="3" t="s">
        <v>215</v>
      </c>
      <c r="X80" s="3" t="s">
        <v>215</v>
      </c>
      <c r="Y80" s="3" t="s">
        <v>215</v>
      </c>
      <c r="Z80" s="3" t="s">
        <v>215</v>
      </c>
      <c r="AA80" s="3">
        <v>-11.901999999999999</v>
      </c>
      <c r="AB80" s="3">
        <v>-9.9260000000000002</v>
      </c>
      <c r="AC80" s="3">
        <v>-8.8409999999999993</v>
      </c>
      <c r="AD80" s="3">
        <v>-7.7720000000000002</v>
      </c>
      <c r="AE80" s="3">
        <v>-6.8369999999999997</v>
      </c>
      <c r="AF80" s="3">
        <v>-6.2119999999999997</v>
      </c>
      <c r="AG80" s="3">
        <v>-5.0060000000000002</v>
      </c>
      <c r="AH80" s="3">
        <v>-5.1630000000000003</v>
      </c>
      <c r="AI80" s="3">
        <v>-3.4580000000000002</v>
      </c>
      <c r="AJ80" s="3">
        <v>-3.2629999999999999</v>
      </c>
      <c r="AK80" s="3">
        <v>-3.1789999999999998</v>
      </c>
      <c r="AL80" s="3">
        <v>-4.8840000000000003</v>
      </c>
      <c r="AM80" s="3">
        <v>-6.5860000000000003</v>
      </c>
      <c r="AN80" s="3">
        <v>-3.52</v>
      </c>
      <c r="AO80" s="3">
        <v>-3.516</v>
      </c>
      <c r="AP80" s="3">
        <v>-3.4409999999999998</v>
      </c>
      <c r="AQ80" s="3">
        <v>-5.2149999999999999</v>
      </c>
      <c r="AR80" s="3">
        <v>-5.4569999999999999</v>
      </c>
      <c r="AS80" s="3">
        <v>-4.0730000000000004</v>
      </c>
      <c r="AT80" s="3">
        <v>-1.7609999999999999</v>
      </c>
      <c r="AU80" s="3">
        <v>-1.379</v>
      </c>
      <c r="AV80" s="3">
        <v>-2.1379999999999999</v>
      </c>
      <c r="AW80" s="3">
        <v>-1.923</v>
      </c>
      <c r="AX80" s="3">
        <v>-1.821</v>
      </c>
      <c r="AY80" s="3">
        <v>-1.7769999999999999</v>
      </c>
      <c r="AZ80" s="3">
        <v>-2.0230000000000001</v>
      </c>
      <c r="BA80">
        <v>-1.8049999999999999</v>
      </c>
      <c r="BB80">
        <v>2016</v>
      </c>
    </row>
    <row r="81" spans="1:54" hidden="1" x14ac:dyDescent="0.2">
      <c r="A81">
        <v>914</v>
      </c>
      <c r="B81" t="s">
        <v>560</v>
      </c>
      <c r="C81" t="s">
        <v>247</v>
      </c>
      <c r="D81" t="s">
        <v>184</v>
      </c>
      <c r="E81" t="s">
        <v>245</v>
      </c>
      <c r="F81" t="s">
        <v>244</v>
      </c>
      <c r="G81" t="s">
        <v>225</v>
      </c>
      <c r="H81" t="s">
        <v>222</v>
      </c>
    </row>
    <row r="82" spans="1:54" hidden="1" x14ac:dyDescent="0.2">
      <c r="A82">
        <v>914</v>
      </c>
      <c r="B82" t="s">
        <v>560</v>
      </c>
      <c r="C82" t="s">
        <v>246</v>
      </c>
      <c r="D82" t="s">
        <v>184</v>
      </c>
      <c r="E82" t="s">
        <v>245</v>
      </c>
      <c r="F82" t="s">
        <v>244</v>
      </c>
      <c r="G82" t="s">
        <v>243</v>
      </c>
    </row>
    <row r="83" spans="1:54" hidden="1" x14ac:dyDescent="0.2">
      <c r="A83">
        <v>914</v>
      </c>
      <c r="B83" t="s">
        <v>560</v>
      </c>
      <c r="C83" t="s">
        <v>242</v>
      </c>
      <c r="D83" t="s">
        <v>184</v>
      </c>
      <c r="E83" t="s">
        <v>240</v>
      </c>
      <c r="F83" t="s">
        <v>239</v>
      </c>
      <c r="G83" t="s">
        <v>225</v>
      </c>
      <c r="H83" t="s">
        <v>222</v>
      </c>
      <c r="I83" t="s">
        <v>747</v>
      </c>
      <c r="J83" s="3" t="s">
        <v>215</v>
      </c>
      <c r="K83" s="3" t="s">
        <v>215</v>
      </c>
      <c r="L83" s="3" t="s">
        <v>215</v>
      </c>
      <c r="M83" s="3" t="s">
        <v>215</v>
      </c>
      <c r="N83" s="3" t="s">
        <v>215</v>
      </c>
      <c r="O83" s="3" t="s">
        <v>215</v>
      </c>
      <c r="P83" s="3" t="s">
        <v>215</v>
      </c>
      <c r="Q83" s="3" t="s">
        <v>215</v>
      </c>
      <c r="R83" s="3" t="s">
        <v>215</v>
      </c>
      <c r="S83" s="3" t="s">
        <v>215</v>
      </c>
      <c r="T83" s="3" t="s">
        <v>215</v>
      </c>
      <c r="U83" s="3" t="s">
        <v>215</v>
      </c>
      <c r="V83" s="3" t="s">
        <v>215</v>
      </c>
      <c r="W83" s="3" t="s">
        <v>215</v>
      </c>
      <c r="X83" s="3" t="s">
        <v>215</v>
      </c>
      <c r="Y83" s="3" t="s">
        <v>215</v>
      </c>
      <c r="Z83" s="3" t="s">
        <v>215</v>
      </c>
      <c r="AA83" s="3">
        <v>-21.283999999999999</v>
      </c>
      <c r="AB83" s="3">
        <v>-3.32</v>
      </c>
      <c r="AC83" s="3">
        <v>-5.0060000000000002</v>
      </c>
      <c r="AD83" s="3">
        <v>-9.3810000000000002</v>
      </c>
      <c r="AE83" s="3">
        <v>-14.904</v>
      </c>
      <c r="AF83" s="3">
        <v>-13.159000000000001</v>
      </c>
      <c r="AG83" s="3">
        <v>-4.1050000000000004</v>
      </c>
      <c r="AH83" s="3">
        <v>-9.66</v>
      </c>
      <c r="AI83" s="3">
        <v>-1.7769999999999999</v>
      </c>
      <c r="AJ83" s="3">
        <v>-3.4740000000000002</v>
      </c>
      <c r="AK83" s="3">
        <v>-5.1660000000000004</v>
      </c>
      <c r="AL83" s="3">
        <v>-21.475999999999999</v>
      </c>
      <c r="AM83" s="3">
        <v>-39.043999999999997</v>
      </c>
      <c r="AN83" s="3">
        <v>-2.0329999999999999</v>
      </c>
      <c r="AO83" s="3">
        <v>-4.6109999999999998</v>
      </c>
      <c r="AP83" s="3">
        <v>-4.359</v>
      </c>
      <c r="AQ83" s="3">
        <v>-27.073</v>
      </c>
      <c r="AR83" s="3">
        <v>-36.073</v>
      </c>
      <c r="AS83" s="3">
        <v>-19.510000000000002</v>
      </c>
      <c r="AT83" s="3">
        <v>10.318</v>
      </c>
      <c r="AU83" s="3">
        <v>10.311999999999999</v>
      </c>
      <c r="AV83" s="3">
        <v>0.70899999999999996</v>
      </c>
      <c r="AW83" s="3">
        <v>4.6840000000000002</v>
      </c>
      <c r="AX83" s="3">
        <v>8.4649999999999999</v>
      </c>
      <c r="AY83" s="3">
        <v>7.093</v>
      </c>
      <c r="AZ83" s="3">
        <v>5.5289999999999999</v>
      </c>
      <c r="BA83">
        <v>9.6020000000000003</v>
      </c>
      <c r="BB83">
        <v>2016</v>
      </c>
    </row>
    <row r="84" spans="1:54" hidden="1" x14ac:dyDescent="0.2">
      <c r="A84">
        <v>914</v>
      </c>
      <c r="B84" t="s">
        <v>560</v>
      </c>
      <c r="C84" t="s">
        <v>241</v>
      </c>
      <c r="D84" t="s">
        <v>184</v>
      </c>
      <c r="E84" t="s">
        <v>240</v>
      </c>
      <c r="F84" t="s">
        <v>239</v>
      </c>
      <c r="G84" t="s">
        <v>217</v>
      </c>
      <c r="I84" t="s">
        <v>238</v>
      </c>
      <c r="J84" s="3" t="s">
        <v>215</v>
      </c>
      <c r="K84" s="3" t="s">
        <v>215</v>
      </c>
      <c r="L84" s="3" t="s">
        <v>215</v>
      </c>
      <c r="M84" s="3" t="s">
        <v>215</v>
      </c>
      <c r="N84" s="3" t="s">
        <v>215</v>
      </c>
      <c r="O84" s="3" t="s">
        <v>215</v>
      </c>
      <c r="P84" s="3" t="s">
        <v>215</v>
      </c>
      <c r="Q84" s="3" t="s">
        <v>215</v>
      </c>
      <c r="R84" s="3" t="s">
        <v>215</v>
      </c>
      <c r="S84" s="3" t="s">
        <v>215</v>
      </c>
      <c r="T84" s="3" t="s">
        <v>215</v>
      </c>
      <c r="U84" s="3" t="s">
        <v>215</v>
      </c>
      <c r="V84" s="3" t="s">
        <v>215</v>
      </c>
      <c r="W84" s="3" t="s">
        <v>215</v>
      </c>
      <c r="X84" s="3" t="s">
        <v>215</v>
      </c>
      <c r="Y84" s="3" t="s">
        <v>215</v>
      </c>
      <c r="Z84" s="3" t="s">
        <v>215</v>
      </c>
      <c r="AA84" s="3">
        <v>-6.4240000000000004</v>
      </c>
      <c r="AB84" s="3">
        <v>-0.86299999999999999</v>
      </c>
      <c r="AC84" s="3">
        <v>-1.129</v>
      </c>
      <c r="AD84" s="3">
        <v>-1.8720000000000001</v>
      </c>
      <c r="AE84" s="3">
        <v>-2.645</v>
      </c>
      <c r="AF84" s="3">
        <v>-2.1549999999999998</v>
      </c>
      <c r="AG84" s="3">
        <v>-0.60599999999999998</v>
      </c>
      <c r="AH84" s="3">
        <v>-1.31</v>
      </c>
      <c r="AI84" s="3">
        <v>-0.221</v>
      </c>
      <c r="AJ84" s="3">
        <v>-0.39800000000000002</v>
      </c>
      <c r="AK84" s="3">
        <v>-0.53500000000000003</v>
      </c>
      <c r="AL84" s="3">
        <v>-1.9870000000000001</v>
      </c>
      <c r="AM84" s="3">
        <v>-3.4129999999999998</v>
      </c>
      <c r="AN84" s="3">
        <v>-0.16400000000000001</v>
      </c>
      <c r="AO84" s="3">
        <v>-0.35499999999999998</v>
      </c>
      <c r="AP84" s="3">
        <v>-0.32700000000000001</v>
      </c>
      <c r="AQ84" s="3">
        <v>-2.0049999999999999</v>
      </c>
      <c r="AR84" s="3">
        <v>-2.585</v>
      </c>
      <c r="AS84" s="3">
        <v>-1.3660000000000001</v>
      </c>
      <c r="AT84" s="3">
        <v>0.70099999999999996</v>
      </c>
      <c r="AU84" s="3">
        <v>0.65800000000000003</v>
      </c>
      <c r="AV84" s="3">
        <v>4.2999999999999997E-2</v>
      </c>
      <c r="AW84" s="3">
        <v>0.26500000000000001</v>
      </c>
      <c r="AX84" s="3">
        <v>0.44800000000000001</v>
      </c>
      <c r="AY84" s="3">
        <v>0.35199999999999998</v>
      </c>
      <c r="AZ84" s="3">
        <v>0.25700000000000001</v>
      </c>
      <c r="BA84">
        <v>0.41699999999999998</v>
      </c>
      <c r="BB84">
        <v>2016</v>
      </c>
    </row>
    <row r="85" spans="1:54" hidden="1" x14ac:dyDescent="0.2">
      <c r="A85">
        <v>914</v>
      </c>
      <c r="B85" t="s">
        <v>560</v>
      </c>
      <c r="C85" t="s">
        <v>237</v>
      </c>
      <c r="D85" t="s">
        <v>184</v>
      </c>
      <c r="E85" t="s">
        <v>235</v>
      </c>
      <c r="F85" t="s">
        <v>234</v>
      </c>
      <c r="G85" t="s">
        <v>225</v>
      </c>
      <c r="H85" t="s">
        <v>222</v>
      </c>
      <c r="I85" t="s">
        <v>747</v>
      </c>
      <c r="J85" s="3" t="s">
        <v>215</v>
      </c>
      <c r="K85" s="3" t="s">
        <v>215</v>
      </c>
      <c r="L85" s="3" t="s">
        <v>215</v>
      </c>
      <c r="M85" s="3" t="s">
        <v>215</v>
      </c>
      <c r="N85" s="3" t="s">
        <v>215</v>
      </c>
      <c r="O85" s="3" t="s">
        <v>215</v>
      </c>
      <c r="P85" s="3" t="s">
        <v>215</v>
      </c>
      <c r="Q85" s="3" t="s">
        <v>215</v>
      </c>
      <c r="R85" s="3" t="s">
        <v>215</v>
      </c>
      <c r="S85" s="3" t="s">
        <v>215</v>
      </c>
      <c r="T85" s="3" t="s">
        <v>215</v>
      </c>
      <c r="U85" s="3" t="s">
        <v>215</v>
      </c>
      <c r="V85" s="3" t="s">
        <v>215</v>
      </c>
      <c r="W85" s="3" t="s">
        <v>215</v>
      </c>
      <c r="X85" s="3" t="s">
        <v>215</v>
      </c>
      <c r="Y85" s="3" t="s">
        <v>215</v>
      </c>
      <c r="Z85" s="3" t="s">
        <v>215</v>
      </c>
      <c r="AA85" s="3" t="s">
        <v>215</v>
      </c>
      <c r="AB85" s="3" t="s">
        <v>215</v>
      </c>
      <c r="AC85" s="3" t="s">
        <v>215</v>
      </c>
      <c r="AD85" s="3" t="s">
        <v>215</v>
      </c>
      <c r="AE85" s="3" t="s">
        <v>215</v>
      </c>
      <c r="AF85" s="3" t="s">
        <v>215</v>
      </c>
      <c r="AG85" s="3" t="s">
        <v>215</v>
      </c>
      <c r="AH85" s="3" t="s">
        <v>215</v>
      </c>
      <c r="AI85" s="3" t="s">
        <v>215</v>
      </c>
      <c r="AJ85" s="3" t="s">
        <v>215</v>
      </c>
      <c r="AK85" s="3" t="s">
        <v>215</v>
      </c>
      <c r="AL85" s="3" t="s">
        <v>215</v>
      </c>
      <c r="AM85" s="3" t="s">
        <v>215</v>
      </c>
      <c r="AN85" s="3" t="s">
        <v>215</v>
      </c>
      <c r="AO85" s="3">
        <v>756.42</v>
      </c>
      <c r="AP85" s="3">
        <v>807.38</v>
      </c>
      <c r="AQ85" s="3">
        <v>921.36099999999999</v>
      </c>
      <c r="AR85" s="3">
        <v>914.43</v>
      </c>
      <c r="AS85" s="3">
        <v>986.827</v>
      </c>
      <c r="AT85" s="3">
        <v>1003.785</v>
      </c>
      <c r="AU85" s="3">
        <v>1025.268</v>
      </c>
      <c r="AV85" s="3">
        <v>1062.2560000000001</v>
      </c>
      <c r="AW85" s="3">
        <v>1095.912</v>
      </c>
      <c r="AX85" s="3">
        <v>1126.8440000000001</v>
      </c>
      <c r="AY85" s="3">
        <v>1158.4770000000001</v>
      </c>
      <c r="AZ85" s="3">
        <v>1197.934</v>
      </c>
      <c r="BA85">
        <v>1239.1130000000001</v>
      </c>
      <c r="BB85">
        <v>2016</v>
      </c>
    </row>
    <row r="86" spans="1:54" hidden="1" x14ac:dyDescent="0.2">
      <c r="A86">
        <v>914</v>
      </c>
      <c r="B86" t="s">
        <v>560</v>
      </c>
      <c r="C86" t="s">
        <v>236</v>
      </c>
      <c r="D86" t="s">
        <v>184</v>
      </c>
      <c r="E86" t="s">
        <v>235</v>
      </c>
      <c r="F86" t="s">
        <v>234</v>
      </c>
      <c r="G86" t="s">
        <v>217</v>
      </c>
      <c r="I86" t="s">
        <v>354</v>
      </c>
      <c r="J86" s="3" t="s">
        <v>215</v>
      </c>
      <c r="K86" s="3" t="s">
        <v>215</v>
      </c>
      <c r="L86" s="3" t="s">
        <v>215</v>
      </c>
      <c r="M86" s="3" t="s">
        <v>215</v>
      </c>
      <c r="N86" s="3" t="s">
        <v>215</v>
      </c>
      <c r="O86" s="3" t="s">
        <v>215</v>
      </c>
      <c r="P86" s="3" t="s">
        <v>215</v>
      </c>
      <c r="Q86" s="3" t="s">
        <v>215</v>
      </c>
      <c r="R86" s="3" t="s">
        <v>215</v>
      </c>
      <c r="S86" s="3" t="s">
        <v>215</v>
      </c>
      <c r="T86" s="3" t="s">
        <v>215</v>
      </c>
      <c r="U86" s="3" t="s">
        <v>215</v>
      </c>
      <c r="V86" s="3" t="s">
        <v>215</v>
      </c>
      <c r="W86" s="3" t="s">
        <v>215</v>
      </c>
      <c r="X86" s="3" t="s">
        <v>215</v>
      </c>
      <c r="Y86" s="3" t="s">
        <v>215</v>
      </c>
      <c r="Z86" s="3" t="s">
        <v>215</v>
      </c>
      <c r="AA86" s="3" t="s">
        <v>215</v>
      </c>
      <c r="AB86" s="3" t="s">
        <v>215</v>
      </c>
      <c r="AC86" s="3" t="s">
        <v>215</v>
      </c>
      <c r="AD86" s="3" t="s">
        <v>215</v>
      </c>
      <c r="AE86" s="3" t="s">
        <v>215</v>
      </c>
      <c r="AF86" s="3" t="s">
        <v>215</v>
      </c>
      <c r="AG86" s="3" t="s">
        <v>215</v>
      </c>
      <c r="AH86" s="3" t="s">
        <v>215</v>
      </c>
      <c r="AI86" s="3" t="s">
        <v>215</v>
      </c>
      <c r="AJ86" s="3" t="s">
        <v>215</v>
      </c>
      <c r="AK86" s="3" t="s">
        <v>215</v>
      </c>
      <c r="AL86" s="3" t="s">
        <v>215</v>
      </c>
      <c r="AM86" s="3" t="s">
        <v>215</v>
      </c>
      <c r="AN86" s="3" t="s">
        <v>215</v>
      </c>
      <c r="AO86" s="3">
        <v>58.158000000000001</v>
      </c>
      <c r="AP86" s="3">
        <v>60.576999999999998</v>
      </c>
      <c r="AQ86" s="3">
        <v>68.245999999999995</v>
      </c>
      <c r="AR86" s="3">
        <v>65.536000000000001</v>
      </c>
      <c r="AS86" s="3">
        <v>69.114999999999995</v>
      </c>
      <c r="AT86" s="3">
        <v>68.155000000000001</v>
      </c>
      <c r="AU86" s="3">
        <v>65.471999999999994</v>
      </c>
      <c r="AV86" s="3">
        <v>63.884999999999998</v>
      </c>
      <c r="AW86" s="3">
        <v>61.970999999999997</v>
      </c>
      <c r="AX86" s="3">
        <v>59.680999999999997</v>
      </c>
      <c r="AY86" s="3">
        <v>57.432000000000002</v>
      </c>
      <c r="AZ86" s="3">
        <v>55.570999999999998</v>
      </c>
      <c r="BA86">
        <v>53.787999999999997</v>
      </c>
      <c r="BB86">
        <v>2016</v>
      </c>
    </row>
    <row r="87" spans="1:54" hidden="1" x14ac:dyDescent="0.2">
      <c r="A87">
        <v>914</v>
      </c>
      <c r="B87" t="s">
        <v>560</v>
      </c>
      <c r="C87" t="s">
        <v>233</v>
      </c>
      <c r="D87" t="s">
        <v>184</v>
      </c>
      <c r="E87" t="s">
        <v>231</v>
      </c>
      <c r="F87" t="s">
        <v>230</v>
      </c>
      <c r="G87" t="s">
        <v>225</v>
      </c>
      <c r="H87" t="s">
        <v>222</v>
      </c>
      <c r="I87" t="s">
        <v>747</v>
      </c>
      <c r="J87" s="3" t="s">
        <v>215</v>
      </c>
      <c r="K87" s="3" t="s">
        <v>215</v>
      </c>
      <c r="L87" s="3" t="s">
        <v>215</v>
      </c>
      <c r="M87" s="3" t="s">
        <v>215</v>
      </c>
      <c r="N87" s="3" t="s">
        <v>215</v>
      </c>
      <c r="O87" s="3" t="s">
        <v>215</v>
      </c>
      <c r="P87" s="3" t="s">
        <v>215</v>
      </c>
      <c r="Q87" s="3" t="s">
        <v>215</v>
      </c>
      <c r="R87" s="3" t="s">
        <v>215</v>
      </c>
      <c r="S87" s="3" t="s">
        <v>215</v>
      </c>
      <c r="T87" s="3" t="s">
        <v>215</v>
      </c>
      <c r="U87" s="3" t="s">
        <v>215</v>
      </c>
      <c r="V87" s="3" t="s">
        <v>215</v>
      </c>
      <c r="W87" s="3" t="s">
        <v>215</v>
      </c>
      <c r="X87" s="3" t="s">
        <v>215</v>
      </c>
      <c r="Y87" s="3" t="s">
        <v>215</v>
      </c>
      <c r="Z87" s="3" t="s">
        <v>215</v>
      </c>
      <c r="AA87" s="3">
        <v>239.197</v>
      </c>
      <c r="AB87" s="3">
        <v>273.94900000000001</v>
      </c>
      <c r="AC87" s="3">
        <v>302.45400000000001</v>
      </c>
      <c r="AD87" s="3">
        <v>319.608</v>
      </c>
      <c r="AE87" s="3">
        <v>341.52199999999999</v>
      </c>
      <c r="AF87" s="3">
        <v>391.30799999999999</v>
      </c>
      <c r="AG87" s="3">
        <v>408.3</v>
      </c>
      <c r="AH87" s="3">
        <v>423.96199999999999</v>
      </c>
      <c r="AI87" s="3">
        <v>468.05</v>
      </c>
      <c r="AJ87" s="3">
        <v>494.73700000000002</v>
      </c>
      <c r="AK87" s="3">
        <v>517.04300000000001</v>
      </c>
      <c r="AL87" s="3">
        <v>595.88300000000004</v>
      </c>
      <c r="AM87" s="3">
        <v>682.54700000000003</v>
      </c>
      <c r="AN87" s="3">
        <v>715.51700000000005</v>
      </c>
      <c r="AO87" s="3">
        <v>772.73500000000001</v>
      </c>
      <c r="AP87" s="3">
        <v>828.26800000000003</v>
      </c>
      <c r="AQ87" s="3">
        <v>950.31600000000003</v>
      </c>
      <c r="AR87" s="3">
        <v>1004.5119999999999</v>
      </c>
      <c r="AS87" s="3">
        <v>1057.318</v>
      </c>
      <c r="AT87" s="3">
        <v>1079.6869999999999</v>
      </c>
      <c r="AU87" s="3">
        <v>1115.6579999999999</v>
      </c>
      <c r="AV87" s="3">
        <v>1186.146</v>
      </c>
      <c r="AW87" s="3">
        <v>1211.3879999999999</v>
      </c>
      <c r="AX87" s="3">
        <v>1236.604</v>
      </c>
      <c r="AY87" s="3">
        <v>1265.8050000000001</v>
      </c>
      <c r="AZ87" s="3">
        <v>1312.702</v>
      </c>
      <c r="BA87">
        <v>1361.8309999999999</v>
      </c>
      <c r="BB87">
        <v>2016</v>
      </c>
    </row>
    <row r="88" spans="1:54" hidden="1" x14ac:dyDescent="0.2">
      <c r="A88">
        <v>914</v>
      </c>
      <c r="B88" t="s">
        <v>560</v>
      </c>
      <c r="C88" t="s">
        <v>232</v>
      </c>
      <c r="D88" t="s">
        <v>184</v>
      </c>
      <c r="E88" t="s">
        <v>231</v>
      </c>
      <c r="F88" t="s">
        <v>230</v>
      </c>
      <c r="G88" t="s">
        <v>217</v>
      </c>
      <c r="I88" t="s">
        <v>229</v>
      </c>
      <c r="J88" s="3" t="s">
        <v>215</v>
      </c>
      <c r="K88" s="3" t="s">
        <v>215</v>
      </c>
      <c r="L88" s="3" t="s">
        <v>215</v>
      </c>
      <c r="M88" s="3" t="s">
        <v>215</v>
      </c>
      <c r="N88" s="3" t="s">
        <v>215</v>
      </c>
      <c r="O88" s="3" t="s">
        <v>215</v>
      </c>
      <c r="P88" s="3" t="s">
        <v>215</v>
      </c>
      <c r="Q88" s="3" t="s">
        <v>215</v>
      </c>
      <c r="R88" s="3" t="s">
        <v>215</v>
      </c>
      <c r="S88" s="3" t="s">
        <v>215</v>
      </c>
      <c r="T88" s="3" t="s">
        <v>215</v>
      </c>
      <c r="U88" s="3" t="s">
        <v>215</v>
      </c>
      <c r="V88" s="3" t="s">
        <v>215</v>
      </c>
      <c r="W88" s="3" t="s">
        <v>215</v>
      </c>
      <c r="X88" s="3" t="s">
        <v>215</v>
      </c>
      <c r="Y88" s="3" t="s">
        <v>215</v>
      </c>
      <c r="Z88" s="3" t="s">
        <v>215</v>
      </c>
      <c r="AA88" s="3">
        <v>72.194000000000003</v>
      </c>
      <c r="AB88" s="3">
        <v>71.183999999999997</v>
      </c>
      <c r="AC88" s="3">
        <v>68.183000000000007</v>
      </c>
      <c r="AD88" s="3">
        <v>63.768999999999998</v>
      </c>
      <c r="AE88" s="3">
        <v>60.613</v>
      </c>
      <c r="AF88" s="3">
        <v>64.096999999999994</v>
      </c>
      <c r="AG88" s="3">
        <v>60.244999999999997</v>
      </c>
      <c r="AH88" s="3">
        <v>57.473999999999997</v>
      </c>
      <c r="AI88" s="3">
        <v>58.203000000000003</v>
      </c>
      <c r="AJ88" s="3">
        <v>56.688000000000002</v>
      </c>
      <c r="AK88" s="3">
        <v>53.55</v>
      </c>
      <c r="AL88" s="3">
        <v>55.14</v>
      </c>
      <c r="AM88" s="3">
        <v>59.665999999999997</v>
      </c>
      <c r="AN88" s="3">
        <v>57.72</v>
      </c>
      <c r="AO88" s="3">
        <v>59.412999999999997</v>
      </c>
      <c r="AP88" s="3">
        <v>62.143999999999998</v>
      </c>
      <c r="AQ88" s="3">
        <v>70.391000000000005</v>
      </c>
      <c r="AR88" s="3">
        <v>71.992000000000004</v>
      </c>
      <c r="AS88" s="3">
        <v>74.052000000000007</v>
      </c>
      <c r="AT88" s="3">
        <v>73.308999999999997</v>
      </c>
      <c r="AU88" s="3">
        <v>71.244</v>
      </c>
      <c r="AV88" s="3">
        <v>71.335999999999999</v>
      </c>
      <c r="AW88" s="3">
        <v>68.501000000000005</v>
      </c>
      <c r="AX88" s="3">
        <v>65.494</v>
      </c>
      <c r="AY88" s="3">
        <v>62.753</v>
      </c>
      <c r="AZ88" s="3">
        <v>60.895000000000003</v>
      </c>
      <c r="BA88">
        <v>59.115000000000002</v>
      </c>
      <c r="BB88">
        <v>2016</v>
      </c>
    </row>
    <row r="89" spans="1:54" hidden="1" x14ac:dyDescent="0.2">
      <c r="A89">
        <v>914</v>
      </c>
      <c r="B89" t="s">
        <v>560</v>
      </c>
      <c r="C89" t="s">
        <v>228</v>
      </c>
      <c r="D89" t="s">
        <v>184</v>
      </c>
      <c r="E89" t="s">
        <v>227</v>
      </c>
      <c r="F89" t="s">
        <v>226</v>
      </c>
      <c r="G89" t="s">
        <v>225</v>
      </c>
      <c r="H89" t="s">
        <v>222</v>
      </c>
      <c r="I89" t="s">
        <v>747</v>
      </c>
      <c r="J89" s="3">
        <v>18.489000000000001</v>
      </c>
      <c r="K89" s="3">
        <v>19.126000000000001</v>
      </c>
      <c r="L89" s="3">
        <v>19.698</v>
      </c>
      <c r="M89" s="3">
        <v>19.899999999999999</v>
      </c>
      <c r="N89" s="3">
        <v>19.645</v>
      </c>
      <c r="O89" s="3">
        <v>20.065000000000001</v>
      </c>
      <c r="P89" s="3">
        <v>20.692</v>
      </c>
      <c r="Q89" s="3">
        <v>20.530999999999999</v>
      </c>
      <c r="R89" s="3">
        <v>20.238</v>
      </c>
      <c r="S89" s="3">
        <v>22.228000000000002</v>
      </c>
      <c r="T89" s="3">
        <v>20.006</v>
      </c>
      <c r="U89" s="3">
        <v>19.518999999999998</v>
      </c>
      <c r="V89" s="3">
        <v>63.341000000000001</v>
      </c>
      <c r="W89" s="3">
        <v>149.142</v>
      </c>
      <c r="X89" s="3">
        <v>223.571</v>
      </c>
      <c r="Y89" s="3">
        <v>267.42399999999998</v>
      </c>
      <c r="Z89" s="3">
        <v>334.35899999999998</v>
      </c>
      <c r="AA89" s="3">
        <v>331.32400000000001</v>
      </c>
      <c r="AB89" s="3">
        <v>384.84800000000001</v>
      </c>
      <c r="AC89" s="3">
        <v>443.59399999999999</v>
      </c>
      <c r="AD89" s="3">
        <v>501.19900000000001</v>
      </c>
      <c r="AE89" s="3">
        <v>563.44899999999996</v>
      </c>
      <c r="AF89" s="3">
        <v>610.49400000000003</v>
      </c>
      <c r="AG89" s="3">
        <v>677.73800000000006</v>
      </c>
      <c r="AH89" s="3">
        <v>737.65599999999995</v>
      </c>
      <c r="AI89" s="3">
        <v>804.16300000000001</v>
      </c>
      <c r="AJ89" s="3">
        <v>872.73500000000001</v>
      </c>
      <c r="AK89" s="3">
        <v>965.52800000000002</v>
      </c>
      <c r="AL89" s="3">
        <v>1080.6759999999999</v>
      </c>
      <c r="AM89" s="3">
        <v>1143.9359999999999</v>
      </c>
      <c r="AN89" s="3">
        <v>1239.645</v>
      </c>
      <c r="AO89" s="3">
        <v>1300.624</v>
      </c>
      <c r="AP89" s="3">
        <v>1332.8109999999999</v>
      </c>
      <c r="AQ89" s="3">
        <v>1350.0530000000001</v>
      </c>
      <c r="AR89" s="3">
        <v>1395.3050000000001</v>
      </c>
      <c r="AS89" s="3">
        <v>1427.799</v>
      </c>
      <c r="AT89" s="3">
        <v>1472.7909999999999</v>
      </c>
      <c r="AU89" s="3">
        <v>1565.963</v>
      </c>
      <c r="AV89" s="3">
        <v>1662.769</v>
      </c>
      <c r="AW89" s="3">
        <v>1768.4190000000001</v>
      </c>
      <c r="AX89" s="3">
        <v>1888.114</v>
      </c>
      <c r="AY89" s="3">
        <v>2017.13</v>
      </c>
      <c r="AZ89" s="3">
        <v>2155.674</v>
      </c>
      <c r="BA89">
        <v>2303.701</v>
      </c>
      <c r="BB89">
        <v>2016</v>
      </c>
    </row>
    <row r="90" spans="1:54" hidden="1" x14ac:dyDescent="0.2">
      <c r="A90">
        <v>914</v>
      </c>
      <c r="B90" t="s">
        <v>560</v>
      </c>
      <c r="C90" t="s">
        <v>224</v>
      </c>
      <c r="D90" t="s">
        <v>184</v>
      </c>
      <c r="E90" t="s">
        <v>219</v>
      </c>
      <c r="F90" t="s">
        <v>218</v>
      </c>
      <c r="G90" t="s">
        <v>223</v>
      </c>
      <c r="H90" t="s">
        <v>222</v>
      </c>
      <c r="I90" t="s">
        <v>748</v>
      </c>
      <c r="J90" s="3">
        <v>1E-3</v>
      </c>
      <c r="K90" s="3">
        <v>-0.01</v>
      </c>
      <c r="L90" s="3">
        <v>-5.1999999999999998E-2</v>
      </c>
      <c r="M90" s="3">
        <v>-3.6999999999999998E-2</v>
      </c>
      <c r="N90" s="3">
        <v>-0.03</v>
      </c>
      <c r="O90" s="3">
        <v>-2.7E-2</v>
      </c>
      <c r="P90" s="3">
        <v>1E-3</v>
      </c>
      <c r="Q90" s="3">
        <v>7.0000000000000001E-3</v>
      </c>
      <c r="R90" s="3">
        <v>-2.5000000000000001E-2</v>
      </c>
      <c r="S90" s="3">
        <v>-7.4999999999999997E-2</v>
      </c>
      <c r="T90" s="3">
        <v>-9.6000000000000002E-2</v>
      </c>
      <c r="U90" s="3">
        <v>-0.16500000000000001</v>
      </c>
      <c r="V90" s="3">
        <v>-6.9000000000000006E-2</v>
      </c>
      <c r="W90" s="3">
        <v>2.4E-2</v>
      </c>
      <c r="X90" s="3">
        <v>-8.6999999999999994E-2</v>
      </c>
      <c r="Y90" s="3">
        <v>-5.7000000000000002E-2</v>
      </c>
      <c r="Z90" s="3">
        <v>-0.253</v>
      </c>
      <c r="AA90" s="3">
        <v>-0.29499999999999998</v>
      </c>
      <c r="AB90" s="3">
        <v>-0.17799999999999999</v>
      </c>
      <c r="AC90" s="3">
        <v>-6.2E-2</v>
      </c>
      <c r="AD90" s="3">
        <v>-0.246</v>
      </c>
      <c r="AE90" s="3">
        <v>-0.248</v>
      </c>
      <c r="AF90" s="3">
        <v>-0.442</v>
      </c>
      <c r="AG90" s="3">
        <v>-0.432</v>
      </c>
      <c r="AH90" s="3">
        <v>-0.42</v>
      </c>
      <c r="AI90" s="3">
        <v>-0.73399999999999999</v>
      </c>
      <c r="AJ90" s="3">
        <v>-0.54400000000000004</v>
      </c>
      <c r="AK90" s="3">
        <v>-1.1379999999999999</v>
      </c>
      <c r="AL90" s="3">
        <v>-2.0390000000000001</v>
      </c>
      <c r="AM90" s="3">
        <v>-1.929</v>
      </c>
      <c r="AN90" s="3">
        <v>-1.3480000000000001</v>
      </c>
      <c r="AO90" s="3">
        <v>-1.7030000000000001</v>
      </c>
      <c r="AP90" s="3">
        <v>-1.2509999999999999</v>
      </c>
      <c r="AQ90" s="3">
        <v>-1.1830000000000001</v>
      </c>
      <c r="AR90" s="3">
        <v>-1.43</v>
      </c>
      <c r="AS90" s="3">
        <v>-0.97799999999999998</v>
      </c>
      <c r="AT90" s="3">
        <v>-0.89900000000000002</v>
      </c>
      <c r="AU90" s="3">
        <v>-0.94499999999999995</v>
      </c>
      <c r="AV90" s="3">
        <v>-1.02</v>
      </c>
      <c r="AW90" s="3">
        <v>-1.0760000000000001</v>
      </c>
      <c r="AX90" s="3">
        <v>-1.077</v>
      </c>
      <c r="AY90" s="3">
        <v>-1.115</v>
      </c>
      <c r="AZ90" s="3">
        <v>-1.181</v>
      </c>
      <c r="BA90">
        <v>-1.2909999999999999</v>
      </c>
      <c r="BB90">
        <v>2016</v>
      </c>
    </row>
    <row r="91" spans="1:54" hidden="1" x14ac:dyDescent="0.2">
      <c r="A91">
        <v>914</v>
      </c>
      <c r="B91" t="s">
        <v>560</v>
      </c>
      <c r="C91" t="s">
        <v>220</v>
      </c>
      <c r="D91" t="s">
        <v>184</v>
      </c>
      <c r="E91" t="s">
        <v>219</v>
      </c>
      <c r="F91" t="s">
        <v>218</v>
      </c>
      <c r="G91" t="s">
        <v>217</v>
      </c>
      <c r="I91" t="s">
        <v>216</v>
      </c>
      <c r="J91" s="3">
        <v>5.3999999999999999E-2</v>
      </c>
      <c r="K91" s="3">
        <v>-0.45500000000000002</v>
      </c>
      <c r="L91" s="3">
        <v>-2.2639999999999998</v>
      </c>
      <c r="M91" s="3">
        <v>-1.583</v>
      </c>
      <c r="N91" s="3">
        <v>-1.3160000000000001</v>
      </c>
      <c r="O91" s="3">
        <v>-1.1579999999999999</v>
      </c>
      <c r="P91" s="3">
        <v>5.7000000000000002E-2</v>
      </c>
      <c r="Q91" s="3">
        <v>0.26500000000000001</v>
      </c>
      <c r="R91" s="3">
        <v>-0.98599999999999999</v>
      </c>
      <c r="S91" s="3">
        <v>-2.6909999999999998</v>
      </c>
      <c r="T91" s="3">
        <v>-4.3129999999999997</v>
      </c>
      <c r="U91" s="3">
        <v>-12.368</v>
      </c>
      <c r="V91" s="3">
        <v>-8.1850000000000005</v>
      </c>
      <c r="W91" s="3">
        <v>1.6739999999999999</v>
      </c>
      <c r="X91" s="3">
        <v>-3.706</v>
      </c>
      <c r="Y91" s="3">
        <v>-1.968</v>
      </c>
      <c r="Z91" s="3">
        <v>-7.8940000000000001</v>
      </c>
      <c r="AA91" s="3">
        <v>-13.047000000000001</v>
      </c>
      <c r="AB91" s="3">
        <v>-6.944</v>
      </c>
      <c r="AC91" s="3">
        <v>-1.946</v>
      </c>
      <c r="AD91" s="3">
        <v>-7.0679999999999996</v>
      </c>
      <c r="AE91" s="3">
        <v>-6.3140000000000001</v>
      </c>
      <c r="AF91" s="3">
        <v>-10.17</v>
      </c>
      <c r="AG91" s="3">
        <v>-7.6929999999999996</v>
      </c>
      <c r="AH91" s="3">
        <v>-5.8470000000000004</v>
      </c>
      <c r="AI91" s="3">
        <v>-9.1129999999999995</v>
      </c>
      <c r="AJ91" s="3">
        <v>-6.1109999999999998</v>
      </c>
      <c r="AK91" s="3">
        <v>-10.661</v>
      </c>
      <c r="AL91" s="3">
        <v>-15.805</v>
      </c>
      <c r="AM91" s="3">
        <v>-15.95</v>
      </c>
      <c r="AN91" s="3">
        <v>-11.294</v>
      </c>
      <c r="AO91" s="3">
        <v>-13.208</v>
      </c>
      <c r="AP91" s="3">
        <v>-10.15</v>
      </c>
      <c r="AQ91" s="3">
        <v>-9.2509999999999994</v>
      </c>
      <c r="AR91" s="3">
        <v>-10.792999999999999</v>
      </c>
      <c r="AS91" s="3">
        <v>-8.6289999999999996</v>
      </c>
      <c r="AT91" s="3">
        <v>-7.5750000000000002</v>
      </c>
      <c r="AU91" s="3">
        <v>-7.1719999999999997</v>
      </c>
      <c r="AV91" s="3">
        <v>-6.6740000000000004</v>
      </c>
      <c r="AW91" s="3">
        <v>-6.6619999999999999</v>
      </c>
      <c r="AX91" s="3">
        <v>-6.22</v>
      </c>
      <c r="AY91" s="3">
        <v>-6.0129999999999999</v>
      </c>
      <c r="AZ91" s="3">
        <v>-5.9349999999999996</v>
      </c>
      <c r="BA91">
        <v>-6.0940000000000003</v>
      </c>
      <c r="BB91">
        <v>2016</v>
      </c>
    </row>
    <row r="92" spans="1:54" x14ac:dyDescent="0.2">
      <c r="A92">
        <v>612</v>
      </c>
      <c r="B92" t="s">
        <v>559</v>
      </c>
      <c r="C92" t="s">
        <v>352</v>
      </c>
      <c r="D92" t="s">
        <v>29</v>
      </c>
      <c r="E92" t="s">
        <v>349</v>
      </c>
      <c r="F92" t="s">
        <v>351</v>
      </c>
      <c r="G92" t="s">
        <v>225</v>
      </c>
      <c r="H92" t="s">
        <v>222</v>
      </c>
      <c r="I92" t="s">
        <v>749</v>
      </c>
      <c r="J92" s="3">
        <v>2596.3679999999999</v>
      </c>
      <c r="K92" s="3">
        <v>2674.259</v>
      </c>
      <c r="L92" s="3">
        <v>2845.4119999999998</v>
      </c>
      <c r="M92" s="3">
        <v>2999.0639999999999</v>
      </c>
      <c r="N92" s="3">
        <v>3167.0120000000002</v>
      </c>
      <c r="O92" s="3">
        <v>3344.364</v>
      </c>
      <c r="P92" s="3">
        <v>3337.6759999999999</v>
      </c>
      <c r="Q92" s="3">
        <v>3314.3119999999999</v>
      </c>
      <c r="R92" s="3">
        <v>3251.34</v>
      </c>
      <c r="S92" s="3">
        <v>3407.404</v>
      </c>
      <c r="T92" s="3">
        <v>3434.663</v>
      </c>
      <c r="U92" s="3">
        <v>3393.4479999999999</v>
      </c>
      <c r="V92" s="3">
        <v>3447.7429999999999</v>
      </c>
      <c r="W92" s="3">
        <v>3375.2539999999999</v>
      </c>
      <c r="X92" s="3">
        <v>3344.877</v>
      </c>
      <c r="Y92" s="3">
        <v>3473.578</v>
      </c>
      <c r="Z92" s="3">
        <v>3605.5740000000001</v>
      </c>
      <c r="AA92" s="3">
        <v>3645.2350000000001</v>
      </c>
      <c r="AB92" s="3">
        <v>3831.0509999999999</v>
      </c>
      <c r="AC92" s="3">
        <v>3953.645</v>
      </c>
      <c r="AD92" s="3">
        <v>4103.8829999999998</v>
      </c>
      <c r="AE92" s="3">
        <v>4227</v>
      </c>
      <c r="AF92" s="3">
        <v>4463.7120000000004</v>
      </c>
      <c r="AG92" s="3">
        <v>4785.0990000000002</v>
      </c>
      <c r="AH92" s="3">
        <v>4990.8590000000004</v>
      </c>
      <c r="AI92" s="3">
        <v>5285.3190000000004</v>
      </c>
      <c r="AJ92" s="3">
        <v>5374.35</v>
      </c>
      <c r="AK92" s="3">
        <v>5555.62</v>
      </c>
      <c r="AL92" s="3">
        <v>5686.74</v>
      </c>
      <c r="AM92" s="3">
        <v>5779.5609999999997</v>
      </c>
      <c r="AN92" s="3">
        <v>5988.5559999999996</v>
      </c>
      <c r="AO92" s="3">
        <v>6157.6180000000004</v>
      </c>
      <c r="AP92" s="3">
        <v>6366.4189999999999</v>
      </c>
      <c r="AQ92" s="3">
        <v>6544.6790000000001</v>
      </c>
      <c r="AR92" s="3">
        <v>6793.3760000000002</v>
      </c>
      <c r="AS92" s="3">
        <v>7044.7309999999998</v>
      </c>
      <c r="AT92" s="3">
        <v>7277.2079999999996</v>
      </c>
      <c r="AU92" s="3">
        <v>7421.7269999999999</v>
      </c>
      <c r="AV92" s="3">
        <v>7647.335</v>
      </c>
      <c r="AW92" s="3">
        <v>7855.933</v>
      </c>
      <c r="AX92" s="3">
        <v>8000.5050000000001</v>
      </c>
      <c r="AY92" s="3">
        <v>8088.5810000000001</v>
      </c>
      <c r="AZ92" s="3">
        <v>8142.3689999999997</v>
      </c>
      <c r="BA92">
        <v>8180.375</v>
      </c>
      <c r="BB92">
        <v>2016</v>
      </c>
    </row>
    <row r="93" spans="1:54" hidden="1" x14ac:dyDescent="0.2">
      <c r="A93">
        <v>612</v>
      </c>
      <c r="B93" t="s">
        <v>559</v>
      </c>
      <c r="C93" t="s">
        <v>350</v>
      </c>
      <c r="D93" t="s">
        <v>29</v>
      </c>
      <c r="E93" t="s">
        <v>349</v>
      </c>
      <c r="F93" t="s">
        <v>348</v>
      </c>
      <c r="G93" t="s">
        <v>275</v>
      </c>
      <c r="I93" t="s">
        <v>347</v>
      </c>
      <c r="J93" s="3">
        <v>-5.4</v>
      </c>
      <c r="K93" s="3">
        <v>3</v>
      </c>
      <c r="L93" s="3">
        <v>6.4</v>
      </c>
      <c r="M93" s="3">
        <v>5.4</v>
      </c>
      <c r="N93" s="3">
        <v>5.6</v>
      </c>
      <c r="O93" s="3">
        <v>5.6</v>
      </c>
      <c r="P93" s="3">
        <v>-0.2</v>
      </c>
      <c r="Q93" s="3">
        <v>-0.7</v>
      </c>
      <c r="R93" s="3">
        <v>-1.9</v>
      </c>
      <c r="S93" s="3">
        <v>4.8</v>
      </c>
      <c r="T93" s="3">
        <v>0.8</v>
      </c>
      <c r="U93" s="3">
        <v>-1.2</v>
      </c>
      <c r="V93" s="3">
        <v>1.6</v>
      </c>
      <c r="W93" s="3">
        <v>-2.1019999999999999</v>
      </c>
      <c r="X93" s="3">
        <v>-0.9</v>
      </c>
      <c r="Y93" s="3">
        <v>3.8479999999999999</v>
      </c>
      <c r="Z93" s="3">
        <v>3.8</v>
      </c>
      <c r="AA93" s="3">
        <v>1.1000000000000001</v>
      </c>
      <c r="AB93" s="3">
        <v>5.0979999999999999</v>
      </c>
      <c r="AC93" s="3">
        <v>3.2</v>
      </c>
      <c r="AD93" s="3">
        <v>3.8</v>
      </c>
      <c r="AE93" s="3">
        <v>3</v>
      </c>
      <c r="AF93" s="3">
        <v>5.6</v>
      </c>
      <c r="AG93" s="3">
        <v>7.2</v>
      </c>
      <c r="AH93" s="3">
        <v>4.3</v>
      </c>
      <c r="AI93" s="3">
        <v>5.9</v>
      </c>
      <c r="AJ93" s="3">
        <v>1.6839999999999999</v>
      </c>
      <c r="AK93" s="3">
        <v>3.3730000000000002</v>
      </c>
      <c r="AL93" s="3">
        <v>2.36</v>
      </c>
      <c r="AM93" s="3">
        <v>1.6319999999999999</v>
      </c>
      <c r="AN93" s="3">
        <v>3.6160000000000001</v>
      </c>
      <c r="AO93" s="3">
        <v>2.823</v>
      </c>
      <c r="AP93" s="3">
        <v>3.391</v>
      </c>
      <c r="AQ93" s="3">
        <v>2.8</v>
      </c>
      <c r="AR93" s="3">
        <v>3.8</v>
      </c>
      <c r="AS93" s="3">
        <v>3.7</v>
      </c>
      <c r="AT93" s="3">
        <v>3.3</v>
      </c>
      <c r="AU93" s="3">
        <v>1.986</v>
      </c>
      <c r="AV93" s="3">
        <v>3.04</v>
      </c>
      <c r="AW93" s="3">
        <v>2.7280000000000002</v>
      </c>
      <c r="AX93" s="3">
        <v>1.84</v>
      </c>
      <c r="AY93" s="3">
        <v>1.101</v>
      </c>
      <c r="AZ93" s="3">
        <v>0.66500000000000004</v>
      </c>
      <c r="BA93">
        <v>0.46700000000000003</v>
      </c>
      <c r="BB93">
        <v>2016</v>
      </c>
    </row>
    <row r="94" spans="1:54" hidden="1" x14ac:dyDescent="0.2">
      <c r="A94">
        <v>612</v>
      </c>
      <c r="B94" t="s">
        <v>559</v>
      </c>
      <c r="C94" t="s">
        <v>346</v>
      </c>
      <c r="D94" t="s">
        <v>29</v>
      </c>
      <c r="E94" t="s">
        <v>342</v>
      </c>
      <c r="F94" t="s">
        <v>345</v>
      </c>
      <c r="G94" t="s">
        <v>225</v>
      </c>
      <c r="H94" t="s">
        <v>222</v>
      </c>
      <c r="I94" t="s">
        <v>749</v>
      </c>
      <c r="J94" s="3">
        <v>162.5</v>
      </c>
      <c r="K94" s="3">
        <v>191.5</v>
      </c>
      <c r="L94" s="3">
        <v>207.6</v>
      </c>
      <c r="M94" s="3">
        <v>233.7</v>
      </c>
      <c r="N94" s="3">
        <v>263.89999999999998</v>
      </c>
      <c r="O94" s="3">
        <v>291.60000000000002</v>
      </c>
      <c r="P94" s="3">
        <v>296.60000000000002</v>
      </c>
      <c r="Q94" s="3">
        <v>312.7</v>
      </c>
      <c r="R94" s="3">
        <v>347.7</v>
      </c>
      <c r="S94" s="3">
        <v>422.04300000000001</v>
      </c>
      <c r="T94" s="3">
        <v>554.4</v>
      </c>
      <c r="U94" s="3">
        <v>862.13199999999995</v>
      </c>
      <c r="V94" s="3">
        <v>1074.6949999999999</v>
      </c>
      <c r="W94" s="3">
        <v>1189.7239999999999</v>
      </c>
      <c r="X94" s="3">
        <v>1487.4</v>
      </c>
      <c r="Y94" s="3">
        <v>2004.99</v>
      </c>
      <c r="Z94" s="3">
        <v>2570</v>
      </c>
      <c r="AA94" s="3">
        <v>2780.2</v>
      </c>
      <c r="AB94" s="3">
        <v>2830.491</v>
      </c>
      <c r="AC94" s="3">
        <v>3248.1979999999999</v>
      </c>
      <c r="AD94" s="3">
        <v>4123.5</v>
      </c>
      <c r="AE94" s="3">
        <v>4227.1000000000004</v>
      </c>
      <c r="AF94" s="3">
        <v>4522.8</v>
      </c>
      <c r="AG94" s="3">
        <v>5252.3</v>
      </c>
      <c r="AH94" s="3">
        <v>6149.1</v>
      </c>
      <c r="AI94" s="3">
        <v>7562</v>
      </c>
      <c r="AJ94" s="3">
        <v>8501.6360000000004</v>
      </c>
      <c r="AK94" s="3">
        <v>9352.8860000000004</v>
      </c>
      <c r="AL94" s="3">
        <v>11043.704</v>
      </c>
      <c r="AM94" s="3">
        <v>9968.0249999999996</v>
      </c>
      <c r="AN94" s="3">
        <v>11991.564</v>
      </c>
      <c r="AO94" s="3">
        <v>14589</v>
      </c>
      <c r="AP94" s="3">
        <v>16209.6</v>
      </c>
      <c r="AQ94" s="3">
        <v>16647.900000000001</v>
      </c>
      <c r="AR94" s="3">
        <v>17228.599999999999</v>
      </c>
      <c r="AS94" s="3">
        <v>16702.099999999999</v>
      </c>
      <c r="AT94" s="3">
        <v>17406.8</v>
      </c>
      <c r="AU94" s="3">
        <v>19785.562999999998</v>
      </c>
      <c r="AV94" s="3">
        <v>22261.072</v>
      </c>
      <c r="AW94" s="3">
        <v>23869.103999999999</v>
      </c>
      <c r="AX94" s="3">
        <v>25367.544000000002</v>
      </c>
      <c r="AY94" s="3">
        <v>27556.167000000001</v>
      </c>
      <c r="AZ94" s="3">
        <v>30192.071</v>
      </c>
      <c r="BA94">
        <v>33664.239999999998</v>
      </c>
      <c r="BB94">
        <v>2016</v>
      </c>
    </row>
    <row r="95" spans="1:54" hidden="1" x14ac:dyDescent="0.2">
      <c r="A95">
        <v>612</v>
      </c>
      <c r="B95" t="s">
        <v>559</v>
      </c>
      <c r="C95" t="s">
        <v>344</v>
      </c>
      <c r="D95" t="s">
        <v>29</v>
      </c>
      <c r="E95" t="s">
        <v>342</v>
      </c>
      <c r="F95" t="s">
        <v>343</v>
      </c>
      <c r="G95" t="s">
        <v>223</v>
      </c>
      <c r="H95" t="s">
        <v>222</v>
      </c>
      <c r="I95" t="s">
        <v>310</v>
      </c>
      <c r="J95" s="3">
        <v>42.345999999999997</v>
      </c>
      <c r="K95" s="3">
        <v>44.372</v>
      </c>
      <c r="L95" s="3">
        <v>44.78</v>
      </c>
      <c r="M95" s="3">
        <v>47.529000000000003</v>
      </c>
      <c r="N95" s="3">
        <v>51.512999999999998</v>
      </c>
      <c r="O95" s="3">
        <v>61.131999999999998</v>
      </c>
      <c r="P95" s="3">
        <v>61.534999999999997</v>
      </c>
      <c r="Q95" s="3">
        <v>63.3</v>
      </c>
      <c r="R95" s="3">
        <v>51.664000000000001</v>
      </c>
      <c r="S95" s="3">
        <v>52.558</v>
      </c>
      <c r="T95" s="3">
        <v>61.892000000000003</v>
      </c>
      <c r="U95" s="3">
        <v>46.67</v>
      </c>
      <c r="V95" s="3">
        <v>49.216999999999999</v>
      </c>
      <c r="W95" s="3">
        <v>50.963000000000001</v>
      </c>
      <c r="X95" s="3">
        <v>42.426000000000002</v>
      </c>
      <c r="Y95" s="3">
        <v>42.066000000000003</v>
      </c>
      <c r="Z95" s="3">
        <v>46.941000000000003</v>
      </c>
      <c r="AA95" s="3">
        <v>48.177999999999997</v>
      </c>
      <c r="AB95" s="3">
        <v>48.188000000000002</v>
      </c>
      <c r="AC95" s="3">
        <v>48.844999999999999</v>
      </c>
      <c r="AD95" s="3">
        <v>54.749000000000002</v>
      </c>
      <c r="AE95" s="3">
        <v>54.744999999999997</v>
      </c>
      <c r="AF95" s="3">
        <v>56.761000000000003</v>
      </c>
      <c r="AG95" s="3">
        <v>67.864000000000004</v>
      </c>
      <c r="AH95" s="3">
        <v>85.326999999999998</v>
      </c>
      <c r="AI95" s="3">
        <v>103.19799999999999</v>
      </c>
      <c r="AJ95" s="3">
        <v>117.027</v>
      </c>
      <c r="AK95" s="3">
        <v>134.977</v>
      </c>
      <c r="AL95" s="3">
        <v>171.001</v>
      </c>
      <c r="AM95" s="3">
        <v>137.054</v>
      </c>
      <c r="AN95" s="3">
        <v>161.20699999999999</v>
      </c>
      <c r="AO95" s="3">
        <v>200.251</v>
      </c>
      <c r="AP95" s="3">
        <v>209.01599999999999</v>
      </c>
      <c r="AQ95" s="3">
        <v>209.755</v>
      </c>
      <c r="AR95" s="3">
        <v>213.81</v>
      </c>
      <c r="AS95" s="3">
        <v>165.874</v>
      </c>
      <c r="AT95" s="3">
        <v>159.04900000000001</v>
      </c>
      <c r="AU95" s="3">
        <v>178.28700000000001</v>
      </c>
      <c r="AV95" s="3">
        <v>197.62899999999999</v>
      </c>
      <c r="AW95" s="3">
        <v>208.773</v>
      </c>
      <c r="AX95" s="3">
        <v>218.601</v>
      </c>
      <c r="AY95" s="3">
        <v>226.15299999999999</v>
      </c>
      <c r="AZ95" s="3">
        <v>235.98699999999999</v>
      </c>
      <c r="BA95">
        <v>250.596</v>
      </c>
      <c r="BB95">
        <v>2016</v>
      </c>
    </row>
    <row r="96" spans="1:54" hidden="1" x14ac:dyDescent="0.2">
      <c r="A96">
        <v>612</v>
      </c>
      <c r="B96" t="s">
        <v>559</v>
      </c>
      <c r="C96" t="s">
        <v>213</v>
      </c>
      <c r="D96" t="s">
        <v>29</v>
      </c>
      <c r="E96" t="s">
        <v>342</v>
      </c>
      <c r="F96" t="s">
        <v>341</v>
      </c>
      <c r="G96" t="s">
        <v>323</v>
      </c>
      <c r="H96" t="s">
        <v>222</v>
      </c>
      <c r="I96" t="s">
        <v>310</v>
      </c>
      <c r="J96" s="3">
        <v>86.629000000000005</v>
      </c>
      <c r="K96" s="3">
        <v>97.558999999999997</v>
      </c>
      <c r="L96" s="3">
        <v>110.24299999999999</v>
      </c>
      <c r="M96" s="3">
        <v>120.783</v>
      </c>
      <c r="N96" s="3">
        <v>132.07300000000001</v>
      </c>
      <c r="O96" s="3">
        <v>143.93299999999999</v>
      </c>
      <c r="P96" s="3">
        <v>146.541</v>
      </c>
      <c r="Q96" s="3">
        <v>149.22900000000001</v>
      </c>
      <c r="R96" s="3">
        <v>151.518</v>
      </c>
      <c r="S96" s="3">
        <v>164.96600000000001</v>
      </c>
      <c r="T96" s="3">
        <v>172.43600000000001</v>
      </c>
      <c r="U96" s="3">
        <v>176.03700000000001</v>
      </c>
      <c r="V96" s="3">
        <v>182.93100000000001</v>
      </c>
      <c r="W96" s="3">
        <v>183.346</v>
      </c>
      <c r="X96" s="3">
        <v>185.56299999999999</v>
      </c>
      <c r="Y96" s="3">
        <v>196.72200000000001</v>
      </c>
      <c r="Z96" s="3">
        <v>207.92400000000001</v>
      </c>
      <c r="AA96" s="3">
        <v>213.81</v>
      </c>
      <c r="AB96" s="3">
        <v>227.14699999999999</v>
      </c>
      <c r="AC96" s="3">
        <v>238.00399999999999</v>
      </c>
      <c r="AD96" s="3">
        <v>252.66900000000001</v>
      </c>
      <c r="AE96" s="3">
        <v>266.18</v>
      </c>
      <c r="AF96" s="3">
        <v>285.40100000000001</v>
      </c>
      <c r="AG96" s="3">
        <v>312.05099999999999</v>
      </c>
      <c r="AH96" s="3">
        <v>334.41899999999998</v>
      </c>
      <c r="AI96" s="3">
        <v>365.54399999999998</v>
      </c>
      <c r="AJ96" s="3">
        <v>383.12299999999999</v>
      </c>
      <c r="AK96" s="3">
        <v>406.58300000000003</v>
      </c>
      <c r="AL96" s="3">
        <v>424.34300000000002</v>
      </c>
      <c r="AM96" s="3">
        <v>434.54500000000002</v>
      </c>
      <c r="AN96" s="3">
        <v>455.75900000000001</v>
      </c>
      <c r="AO96" s="3">
        <v>478.3</v>
      </c>
      <c r="AP96" s="3">
        <v>503.62799999999999</v>
      </c>
      <c r="AQ96" s="3">
        <v>526.09100000000001</v>
      </c>
      <c r="AR96" s="3">
        <v>555.88300000000004</v>
      </c>
      <c r="AS96" s="3">
        <v>582.70100000000002</v>
      </c>
      <c r="AT96" s="3">
        <v>609.61</v>
      </c>
      <c r="AU96" s="3">
        <v>632.904</v>
      </c>
      <c r="AV96" s="3">
        <v>666.96</v>
      </c>
      <c r="AW96" s="3">
        <v>700.01199999999994</v>
      </c>
      <c r="AX96" s="3">
        <v>726.90099999999995</v>
      </c>
      <c r="AY96" s="3">
        <v>748.90899999999999</v>
      </c>
      <c r="AZ96" s="3">
        <v>766.83399999999995</v>
      </c>
      <c r="BA96">
        <v>783.81799999999998</v>
      </c>
      <c r="BB96">
        <v>2016</v>
      </c>
    </row>
    <row r="97" spans="1:54" hidden="1" x14ac:dyDescent="0.2">
      <c r="A97">
        <v>612</v>
      </c>
      <c r="B97" t="s">
        <v>559</v>
      </c>
      <c r="C97" t="s">
        <v>340</v>
      </c>
      <c r="D97" t="s">
        <v>29</v>
      </c>
      <c r="E97" t="s">
        <v>339</v>
      </c>
      <c r="F97" t="s">
        <v>338</v>
      </c>
      <c r="G97" t="s">
        <v>295</v>
      </c>
      <c r="I97" t="s">
        <v>337</v>
      </c>
      <c r="J97" s="3">
        <v>6.2590000000000003</v>
      </c>
      <c r="K97" s="3">
        <v>7.1609999999999996</v>
      </c>
      <c r="L97" s="3">
        <v>7.2960000000000003</v>
      </c>
      <c r="M97" s="3">
        <v>7.7919999999999998</v>
      </c>
      <c r="N97" s="3">
        <v>8.3330000000000002</v>
      </c>
      <c r="O97" s="3">
        <v>8.7189999999999994</v>
      </c>
      <c r="P97" s="3">
        <v>8.8859999999999992</v>
      </c>
      <c r="Q97" s="3">
        <v>9.4350000000000005</v>
      </c>
      <c r="R97" s="3">
        <v>10.694000000000001</v>
      </c>
      <c r="S97" s="3">
        <v>12.385999999999999</v>
      </c>
      <c r="T97" s="3">
        <v>16.140999999999998</v>
      </c>
      <c r="U97" s="3">
        <v>25.405999999999999</v>
      </c>
      <c r="V97" s="3">
        <v>31.170999999999999</v>
      </c>
      <c r="W97" s="3">
        <v>35.247999999999998</v>
      </c>
      <c r="X97" s="3">
        <v>44.468000000000004</v>
      </c>
      <c r="Y97" s="3">
        <v>57.720999999999997</v>
      </c>
      <c r="Z97" s="3">
        <v>71.278999999999996</v>
      </c>
      <c r="AA97" s="3">
        <v>76.269000000000005</v>
      </c>
      <c r="AB97" s="3">
        <v>73.882999999999996</v>
      </c>
      <c r="AC97" s="3">
        <v>82.156999999999996</v>
      </c>
      <c r="AD97" s="3">
        <v>100.47799999999999</v>
      </c>
      <c r="AE97" s="3">
        <v>100.002</v>
      </c>
      <c r="AF97" s="3">
        <v>101.324</v>
      </c>
      <c r="AG97" s="3">
        <v>109.764</v>
      </c>
      <c r="AH97" s="3">
        <v>123.20699999999999</v>
      </c>
      <c r="AI97" s="3">
        <v>143.07599999999999</v>
      </c>
      <c r="AJ97" s="3">
        <v>158.18899999999999</v>
      </c>
      <c r="AK97" s="3">
        <v>168.35</v>
      </c>
      <c r="AL97" s="3">
        <v>194.20099999999999</v>
      </c>
      <c r="AM97" s="3">
        <v>172.47</v>
      </c>
      <c r="AN97" s="3">
        <v>200.24100000000001</v>
      </c>
      <c r="AO97" s="3">
        <v>236.92599999999999</v>
      </c>
      <c r="AP97" s="3">
        <v>254.61099999999999</v>
      </c>
      <c r="AQ97" s="3">
        <v>254.37299999999999</v>
      </c>
      <c r="AR97" s="3">
        <v>253.60900000000001</v>
      </c>
      <c r="AS97" s="3">
        <v>237.08600000000001</v>
      </c>
      <c r="AT97" s="3">
        <v>239.196</v>
      </c>
      <c r="AU97" s="3">
        <v>266.58999999999997</v>
      </c>
      <c r="AV97" s="3">
        <v>291.096</v>
      </c>
      <c r="AW97" s="3">
        <v>303.83499999999998</v>
      </c>
      <c r="AX97" s="3">
        <v>317.07400000000001</v>
      </c>
      <c r="AY97" s="3">
        <v>340.68</v>
      </c>
      <c r="AZ97" s="3">
        <v>370.80200000000002</v>
      </c>
      <c r="BA97">
        <v>411.524</v>
      </c>
      <c r="BB97">
        <v>2016</v>
      </c>
    </row>
    <row r="98" spans="1:54" hidden="1" x14ac:dyDescent="0.2">
      <c r="A98">
        <v>612</v>
      </c>
      <c r="B98" t="s">
        <v>559</v>
      </c>
      <c r="C98" t="s">
        <v>336</v>
      </c>
      <c r="D98" t="s">
        <v>29</v>
      </c>
      <c r="E98" t="s">
        <v>333</v>
      </c>
      <c r="F98" t="s">
        <v>335</v>
      </c>
      <c r="G98" t="s">
        <v>225</v>
      </c>
      <c r="H98" t="s">
        <v>322</v>
      </c>
      <c r="I98" t="s">
        <v>330</v>
      </c>
      <c r="J98" s="3">
        <v>139096.11300000001</v>
      </c>
      <c r="K98" s="3">
        <v>138951.43</v>
      </c>
      <c r="L98" s="3">
        <v>143244.655</v>
      </c>
      <c r="M98" s="3">
        <v>146181.70800000001</v>
      </c>
      <c r="N98" s="3">
        <v>149563.715</v>
      </c>
      <c r="O98" s="3">
        <v>150647.03200000001</v>
      </c>
      <c r="P98" s="3">
        <v>146389.28200000001</v>
      </c>
      <c r="Q98" s="3">
        <v>141637.26</v>
      </c>
      <c r="R98" s="3">
        <v>134910.37100000001</v>
      </c>
      <c r="S98" s="3">
        <v>137951.58499999999</v>
      </c>
      <c r="T98" s="3">
        <v>137265.745</v>
      </c>
      <c r="U98" s="3">
        <v>132334.26300000001</v>
      </c>
      <c r="V98" s="3">
        <v>131237.58799999999</v>
      </c>
      <c r="W98" s="3">
        <v>125502.129</v>
      </c>
      <c r="X98" s="3">
        <v>121649.584</v>
      </c>
      <c r="Y98" s="3">
        <v>123791.08100000001</v>
      </c>
      <c r="Z98" s="3">
        <v>126219.06</v>
      </c>
      <c r="AA98" s="3">
        <v>125503.012</v>
      </c>
      <c r="AB98" s="3">
        <v>129835.33900000001</v>
      </c>
      <c r="AC98" s="3">
        <v>131942.09899999999</v>
      </c>
      <c r="AD98" s="3">
        <v>134527.09299999999</v>
      </c>
      <c r="AE98" s="3">
        <v>136557.47200000001</v>
      </c>
      <c r="AF98" s="3">
        <v>142093.07999999999</v>
      </c>
      <c r="AG98" s="3">
        <v>150073.679</v>
      </c>
      <c r="AH98" s="3">
        <v>154200.65900000001</v>
      </c>
      <c r="AI98" s="3">
        <v>160868.03200000001</v>
      </c>
      <c r="AJ98" s="3">
        <v>161145.08600000001</v>
      </c>
      <c r="AK98" s="3">
        <v>164085.88500000001</v>
      </c>
      <c r="AL98" s="3">
        <v>164399.41</v>
      </c>
      <c r="AM98" s="3">
        <v>163875.50899999999</v>
      </c>
      <c r="AN98" s="3">
        <v>166450.51</v>
      </c>
      <c r="AO98" s="3">
        <v>167704.83300000001</v>
      </c>
      <c r="AP98" s="3">
        <v>169793.81200000001</v>
      </c>
      <c r="AQ98" s="3">
        <v>170892.72500000001</v>
      </c>
      <c r="AR98" s="3">
        <v>173681.45699999999</v>
      </c>
      <c r="AS98" s="3">
        <v>176281.34599999999</v>
      </c>
      <c r="AT98" s="3">
        <v>178528.06899999999</v>
      </c>
      <c r="AU98" s="3">
        <v>178678.59400000001</v>
      </c>
      <c r="AV98" s="3">
        <v>180677.266</v>
      </c>
      <c r="AW98" s="3">
        <v>182323.79800000001</v>
      </c>
      <c r="AX98" s="3">
        <v>182395.96299999999</v>
      </c>
      <c r="AY98" s="3">
        <v>181321.46100000001</v>
      </c>
      <c r="AZ98" s="3">
        <v>179652.78599999999</v>
      </c>
      <c r="BA98">
        <v>177648.95499999999</v>
      </c>
      <c r="BB98">
        <v>2016</v>
      </c>
    </row>
    <row r="99" spans="1:54" hidden="1" x14ac:dyDescent="0.2">
      <c r="A99">
        <v>612</v>
      </c>
      <c r="B99" t="s">
        <v>559</v>
      </c>
      <c r="C99" t="s">
        <v>334</v>
      </c>
      <c r="D99" t="s">
        <v>29</v>
      </c>
      <c r="E99" t="s">
        <v>333</v>
      </c>
      <c r="F99" t="s">
        <v>332</v>
      </c>
      <c r="G99" t="s">
        <v>331</v>
      </c>
      <c r="H99" t="s">
        <v>322</v>
      </c>
      <c r="I99" t="s">
        <v>330</v>
      </c>
      <c r="J99" s="3">
        <v>10804.442999999999</v>
      </c>
      <c r="K99" s="3">
        <v>10793.204</v>
      </c>
      <c r="L99" s="3">
        <v>11126.684999999999</v>
      </c>
      <c r="M99" s="3">
        <v>11354.824000000001</v>
      </c>
      <c r="N99" s="3">
        <v>11617.525</v>
      </c>
      <c r="O99" s="3">
        <v>11701.673000000001</v>
      </c>
      <c r="P99" s="3">
        <v>11370.948</v>
      </c>
      <c r="Q99" s="3">
        <v>11001.829</v>
      </c>
      <c r="R99" s="3">
        <v>10479.311</v>
      </c>
      <c r="S99" s="3">
        <v>10715.54</v>
      </c>
      <c r="T99" s="3">
        <v>10662.267</v>
      </c>
      <c r="U99" s="3">
        <v>10279.209000000001</v>
      </c>
      <c r="V99" s="3">
        <v>10194.022999999999</v>
      </c>
      <c r="W99" s="3">
        <v>9748.5149999999994</v>
      </c>
      <c r="X99" s="3">
        <v>9449.2649999999994</v>
      </c>
      <c r="Y99" s="3">
        <v>9615.6080000000002</v>
      </c>
      <c r="Z99" s="3">
        <v>9804.2039999999997</v>
      </c>
      <c r="AA99" s="3">
        <v>9748.5840000000007</v>
      </c>
      <c r="AB99" s="3">
        <v>10085.102000000001</v>
      </c>
      <c r="AC99" s="3">
        <v>10248.746999999999</v>
      </c>
      <c r="AD99" s="3">
        <v>10449.539000000001</v>
      </c>
      <c r="AE99" s="3">
        <v>10607.251</v>
      </c>
      <c r="AF99" s="3">
        <v>11037.235000000001</v>
      </c>
      <c r="AG99" s="3">
        <v>11657.137000000001</v>
      </c>
      <c r="AH99" s="3">
        <v>11977.705</v>
      </c>
      <c r="AI99" s="3">
        <v>12495.6</v>
      </c>
      <c r="AJ99" s="3">
        <v>12517.120999999999</v>
      </c>
      <c r="AK99" s="3">
        <v>12745.550999999999</v>
      </c>
      <c r="AL99" s="3">
        <v>12769.904</v>
      </c>
      <c r="AM99" s="3">
        <v>12729.21</v>
      </c>
      <c r="AN99" s="3">
        <v>12929.226000000001</v>
      </c>
      <c r="AO99" s="3">
        <v>13026.656000000001</v>
      </c>
      <c r="AP99" s="3">
        <v>13188.92</v>
      </c>
      <c r="AQ99" s="3">
        <v>13274.279</v>
      </c>
      <c r="AR99" s="3">
        <v>13490.897000000001</v>
      </c>
      <c r="AS99" s="3">
        <v>13692.846</v>
      </c>
      <c r="AT99" s="3">
        <v>13867.362999999999</v>
      </c>
      <c r="AU99" s="3">
        <v>13879.055</v>
      </c>
      <c r="AV99" s="3">
        <v>14034.304</v>
      </c>
      <c r="AW99" s="3">
        <v>14162.200999999999</v>
      </c>
      <c r="AX99" s="3">
        <v>14167.806</v>
      </c>
      <c r="AY99" s="3">
        <v>14084.343000000001</v>
      </c>
      <c r="AZ99" s="3">
        <v>13954.727000000001</v>
      </c>
      <c r="BA99">
        <v>13799.076999999999</v>
      </c>
      <c r="BB99">
        <v>2016</v>
      </c>
    </row>
    <row r="100" spans="1:54" hidden="1" x14ac:dyDescent="0.2">
      <c r="A100">
        <v>612</v>
      </c>
      <c r="B100" t="s">
        <v>559</v>
      </c>
      <c r="C100" t="s">
        <v>329</v>
      </c>
      <c r="D100" t="s">
        <v>29</v>
      </c>
      <c r="E100" t="s">
        <v>325</v>
      </c>
      <c r="F100" t="s">
        <v>328</v>
      </c>
      <c r="G100" t="s">
        <v>225</v>
      </c>
      <c r="H100" t="s">
        <v>322</v>
      </c>
      <c r="I100" t="s">
        <v>321</v>
      </c>
      <c r="J100" s="3">
        <v>8705.6679999999997</v>
      </c>
      <c r="K100" s="3">
        <v>9950.1190000000006</v>
      </c>
      <c r="L100" s="3">
        <v>10451.066999999999</v>
      </c>
      <c r="M100" s="3">
        <v>11391.109</v>
      </c>
      <c r="N100" s="3">
        <v>12462.81</v>
      </c>
      <c r="O100" s="3">
        <v>13135.135</v>
      </c>
      <c r="P100" s="3">
        <v>13008.772000000001</v>
      </c>
      <c r="Q100" s="3">
        <v>13363.248</v>
      </c>
      <c r="R100" s="3">
        <v>14427.386</v>
      </c>
      <c r="S100" s="3">
        <v>17086.760999999999</v>
      </c>
      <c r="T100" s="3">
        <v>22156.502</v>
      </c>
      <c r="U100" s="3">
        <v>33620.559000000001</v>
      </c>
      <c r="V100" s="3">
        <v>40908.035000000003</v>
      </c>
      <c r="W100" s="3">
        <v>44237.525000000001</v>
      </c>
      <c r="X100" s="3">
        <v>54095.141000000003</v>
      </c>
      <c r="Y100" s="3">
        <v>71453.671000000002</v>
      </c>
      <c r="Z100" s="3">
        <v>89967.093999999997</v>
      </c>
      <c r="AA100" s="3">
        <v>95720.433999999994</v>
      </c>
      <c r="AB100" s="3">
        <v>95926.074999999997</v>
      </c>
      <c r="AC100" s="3">
        <v>108399.716</v>
      </c>
      <c r="AD100" s="3">
        <v>135170.13</v>
      </c>
      <c r="AE100" s="3">
        <v>136560.70300000001</v>
      </c>
      <c r="AF100" s="3">
        <v>143974.024</v>
      </c>
      <c r="AG100" s="3">
        <v>164726.35999999999</v>
      </c>
      <c r="AH100" s="3">
        <v>189986.405</v>
      </c>
      <c r="AI100" s="3">
        <v>230162.837</v>
      </c>
      <c r="AJ100" s="3">
        <v>254913.97</v>
      </c>
      <c r="AK100" s="3">
        <v>276238.59600000002</v>
      </c>
      <c r="AL100" s="3">
        <v>319265.228</v>
      </c>
      <c r="AM100" s="3">
        <v>282636.533</v>
      </c>
      <c r="AN100" s="3">
        <v>333302.68199999997</v>
      </c>
      <c r="AO100" s="3">
        <v>397336.38400000002</v>
      </c>
      <c r="AP100" s="3">
        <v>432313.64199999999</v>
      </c>
      <c r="AQ100" s="3">
        <v>434705.06800000003</v>
      </c>
      <c r="AR100" s="3">
        <v>440471.44199999998</v>
      </c>
      <c r="AS100" s="3">
        <v>417939.09399999998</v>
      </c>
      <c r="AT100" s="3">
        <v>427032.26</v>
      </c>
      <c r="AU100" s="3">
        <v>476338.826</v>
      </c>
      <c r="AV100" s="3">
        <v>525943.93099999998</v>
      </c>
      <c r="AW100" s="3">
        <v>553964.23100000003</v>
      </c>
      <c r="AX100" s="3">
        <v>578330.70600000001</v>
      </c>
      <c r="AY100" s="3">
        <v>617725.70600000001</v>
      </c>
      <c r="AZ100" s="3">
        <v>666156.18200000003</v>
      </c>
      <c r="BA100">
        <v>731068.83700000006</v>
      </c>
      <c r="BB100">
        <v>2016</v>
      </c>
    </row>
    <row r="101" spans="1:54" hidden="1" x14ac:dyDescent="0.2">
      <c r="A101">
        <v>612</v>
      </c>
      <c r="B101" t="s">
        <v>559</v>
      </c>
      <c r="C101" t="s">
        <v>327</v>
      </c>
      <c r="D101" t="s">
        <v>29</v>
      </c>
      <c r="E101" t="s">
        <v>325</v>
      </c>
      <c r="F101" t="s">
        <v>326</v>
      </c>
      <c r="G101" t="s">
        <v>223</v>
      </c>
      <c r="H101" t="s">
        <v>322</v>
      </c>
      <c r="I101" t="s">
        <v>321</v>
      </c>
      <c r="J101" s="3">
        <v>2268.607</v>
      </c>
      <c r="K101" s="3">
        <v>2305.5050000000001</v>
      </c>
      <c r="L101" s="3">
        <v>2254.328</v>
      </c>
      <c r="M101" s="3">
        <v>2316.6790000000001</v>
      </c>
      <c r="N101" s="3">
        <v>2432.7170000000001</v>
      </c>
      <c r="O101" s="3">
        <v>2753.6970000000001</v>
      </c>
      <c r="P101" s="3">
        <v>2698.915</v>
      </c>
      <c r="Q101" s="3">
        <v>2705.1109999999999</v>
      </c>
      <c r="R101" s="3">
        <v>2143.7420000000002</v>
      </c>
      <c r="S101" s="3">
        <v>2127.866</v>
      </c>
      <c r="T101" s="3">
        <v>2473.5120000000002</v>
      </c>
      <c r="U101" s="3">
        <v>1819.9839999999999</v>
      </c>
      <c r="V101" s="3">
        <v>1873.422</v>
      </c>
      <c r="W101" s="3">
        <v>1894.9459999999999</v>
      </c>
      <c r="X101" s="3">
        <v>1542.9739999999999</v>
      </c>
      <c r="Y101" s="3">
        <v>1499.143</v>
      </c>
      <c r="Z101" s="3">
        <v>1643.2650000000001</v>
      </c>
      <c r="AA101" s="3">
        <v>1658.732</v>
      </c>
      <c r="AB101" s="3">
        <v>1633.09</v>
      </c>
      <c r="AC101" s="3">
        <v>1630.0709999999999</v>
      </c>
      <c r="AD101" s="3">
        <v>1794.6949999999999</v>
      </c>
      <c r="AE101" s="3">
        <v>1768.577</v>
      </c>
      <c r="AF101" s="3">
        <v>1806.86</v>
      </c>
      <c r="AG101" s="3">
        <v>2128.3850000000002</v>
      </c>
      <c r="AH101" s="3">
        <v>2636.3090000000002</v>
      </c>
      <c r="AI101" s="3">
        <v>3141.027</v>
      </c>
      <c r="AJ101" s="3">
        <v>3508.9589999999998</v>
      </c>
      <c r="AK101" s="3">
        <v>3986.5639999999999</v>
      </c>
      <c r="AL101" s="3">
        <v>4943.5020000000004</v>
      </c>
      <c r="AM101" s="3">
        <v>3886.0590000000002</v>
      </c>
      <c r="AN101" s="3">
        <v>4480.7190000000001</v>
      </c>
      <c r="AO101" s="3">
        <v>5453.8940000000002</v>
      </c>
      <c r="AP101" s="3">
        <v>5574.5069999999996</v>
      </c>
      <c r="AQ101" s="3">
        <v>5477.0550000000003</v>
      </c>
      <c r="AR101" s="3">
        <v>5466.3289999999997</v>
      </c>
      <c r="AS101" s="3">
        <v>4150.692</v>
      </c>
      <c r="AT101" s="3">
        <v>3901.8670000000002</v>
      </c>
      <c r="AU101" s="3">
        <v>4292.2719999999999</v>
      </c>
      <c r="AV101" s="3">
        <v>4669.2240000000002</v>
      </c>
      <c r="AW101" s="3">
        <v>4845.3029999999999</v>
      </c>
      <c r="AX101" s="3">
        <v>4983.6710000000003</v>
      </c>
      <c r="AY101" s="3">
        <v>5069.6679999999997</v>
      </c>
      <c r="AZ101" s="3">
        <v>5206.7960000000003</v>
      </c>
      <c r="BA101">
        <v>5442.0619999999999</v>
      </c>
      <c r="BB101">
        <v>2016</v>
      </c>
    </row>
    <row r="102" spans="1:54" hidden="1" x14ac:dyDescent="0.2">
      <c r="A102">
        <v>612</v>
      </c>
      <c r="B102" t="s">
        <v>559</v>
      </c>
      <c r="C102" t="s">
        <v>212</v>
      </c>
      <c r="D102" t="s">
        <v>29</v>
      </c>
      <c r="E102" t="s">
        <v>325</v>
      </c>
      <c r="F102" t="s">
        <v>324</v>
      </c>
      <c r="G102" t="s">
        <v>323</v>
      </c>
      <c r="H102" t="s">
        <v>322</v>
      </c>
      <c r="I102" t="s">
        <v>321</v>
      </c>
      <c r="J102" s="3">
        <v>4640.9870000000001</v>
      </c>
      <c r="K102" s="3">
        <v>5069.049</v>
      </c>
      <c r="L102" s="3">
        <v>5549.8959999999997</v>
      </c>
      <c r="M102" s="3">
        <v>5887.2610000000004</v>
      </c>
      <c r="N102" s="3">
        <v>6237.2349999999997</v>
      </c>
      <c r="O102" s="3">
        <v>6483.4530000000004</v>
      </c>
      <c r="P102" s="3">
        <v>6427.2309999999998</v>
      </c>
      <c r="Q102" s="3">
        <v>6377.308</v>
      </c>
      <c r="R102" s="3">
        <v>6287.0649999999996</v>
      </c>
      <c r="S102" s="3">
        <v>6678.78</v>
      </c>
      <c r="T102" s="3">
        <v>6891.3770000000004</v>
      </c>
      <c r="U102" s="3">
        <v>6864.93</v>
      </c>
      <c r="V102" s="3">
        <v>6963.2460000000001</v>
      </c>
      <c r="W102" s="3">
        <v>6817.3440000000001</v>
      </c>
      <c r="X102" s="3">
        <v>6748.7179999999998</v>
      </c>
      <c r="Y102" s="3">
        <v>7010.7460000000001</v>
      </c>
      <c r="Z102" s="3">
        <v>7278.7129999999997</v>
      </c>
      <c r="AA102" s="3">
        <v>7361.3379999999997</v>
      </c>
      <c r="AB102" s="3">
        <v>7698.0829999999996</v>
      </c>
      <c r="AC102" s="3">
        <v>7942.7190000000001</v>
      </c>
      <c r="AD102" s="3">
        <v>8282.5920000000006</v>
      </c>
      <c r="AE102" s="3">
        <v>8599.2109999999993</v>
      </c>
      <c r="AF102" s="3">
        <v>9085.1610000000001</v>
      </c>
      <c r="AG102" s="3">
        <v>9786.7540000000008</v>
      </c>
      <c r="AH102" s="3">
        <v>10332.415000000001</v>
      </c>
      <c r="AI102" s="3">
        <v>11125.968999999999</v>
      </c>
      <c r="AJ102" s="3">
        <v>11487.59</v>
      </c>
      <c r="AK102" s="3">
        <v>12008.489</v>
      </c>
      <c r="AL102" s="3">
        <v>12267.447</v>
      </c>
      <c r="AM102" s="3">
        <v>12321.217000000001</v>
      </c>
      <c r="AN102" s="3">
        <v>12667.726000000001</v>
      </c>
      <c r="AO102" s="3">
        <v>13026.656000000001</v>
      </c>
      <c r="AP102" s="3">
        <v>13431.874</v>
      </c>
      <c r="AQ102" s="3">
        <v>13737.124</v>
      </c>
      <c r="AR102" s="3">
        <v>14211.868</v>
      </c>
      <c r="AS102" s="3">
        <v>14581.017</v>
      </c>
      <c r="AT102" s="3">
        <v>14955.261</v>
      </c>
      <c r="AU102" s="3">
        <v>15237.198</v>
      </c>
      <c r="AV102" s="3">
        <v>15757.706</v>
      </c>
      <c r="AW102" s="3">
        <v>16246.168</v>
      </c>
      <c r="AX102" s="3">
        <v>16571.938999999998</v>
      </c>
      <c r="AY102" s="3">
        <v>16788.276999999998</v>
      </c>
      <c r="AZ102" s="3">
        <v>16919.394</v>
      </c>
      <c r="BA102">
        <v>17021.763999999999</v>
      </c>
      <c r="BB102">
        <v>2016</v>
      </c>
    </row>
    <row r="103" spans="1:54" hidden="1" x14ac:dyDescent="0.2">
      <c r="A103">
        <v>612</v>
      </c>
      <c r="B103" t="s">
        <v>559</v>
      </c>
      <c r="C103" t="s">
        <v>320</v>
      </c>
      <c r="D103" t="s">
        <v>29</v>
      </c>
      <c r="E103" t="s">
        <v>319</v>
      </c>
      <c r="F103" t="s">
        <v>318</v>
      </c>
      <c r="G103" t="s">
        <v>243</v>
      </c>
    </row>
    <row r="104" spans="1:54" hidden="1" x14ac:dyDescent="0.2">
      <c r="A104">
        <v>612</v>
      </c>
      <c r="B104" t="s">
        <v>559</v>
      </c>
      <c r="C104" t="s">
        <v>317</v>
      </c>
      <c r="D104" t="s">
        <v>29</v>
      </c>
      <c r="E104" t="s">
        <v>316</v>
      </c>
      <c r="F104" t="s">
        <v>315</v>
      </c>
      <c r="G104" t="s">
        <v>288</v>
      </c>
      <c r="I104" t="s">
        <v>310</v>
      </c>
      <c r="J104" s="3">
        <v>0.65600000000000003</v>
      </c>
      <c r="K104" s="3">
        <v>0.66400000000000003</v>
      </c>
      <c r="L104" s="3">
        <v>0.70499999999999996</v>
      </c>
      <c r="M104" s="3">
        <v>0.72399999999999998</v>
      </c>
      <c r="N104" s="3">
        <v>0.73199999999999998</v>
      </c>
      <c r="O104" s="3">
        <v>0.747</v>
      </c>
      <c r="P104" s="3">
        <v>0.72</v>
      </c>
      <c r="Q104" s="3">
        <v>0.68799999999999994</v>
      </c>
      <c r="R104" s="3">
        <v>0.64600000000000002</v>
      </c>
      <c r="S104" s="3">
        <v>0.65300000000000002</v>
      </c>
      <c r="T104" s="3">
        <v>0.63200000000000001</v>
      </c>
      <c r="U104" s="3">
        <v>0.61</v>
      </c>
      <c r="V104" s="3">
        <v>0.55700000000000005</v>
      </c>
      <c r="W104" s="3">
        <v>0.53400000000000003</v>
      </c>
      <c r="X104" s="3">
        <v>0.51400000000000001</v>
      </c>
      <c r="Y104" s="3">
        <v>0.51500000000000001</v>
      </c>
      <c r="Z104" s="3">
        <v>0.51500000000000001</v>
      </c>
      <c r="AA104" s="3">
        <v>0.5</v>
      </c>
      <c r="AB104" s="3">
        <v>0.51200000000000001</v>
      </c>
      <c r="AC104" s="3">
        <v>0.51100000000000001</v>
      </c>
      <c r="AD104" s="3">
        <v>0.50600000000000001</v>
      </c>
      <c r="AE104" s="3">
        <v>0.50900000000000001</v>
      </c>
      <c r="AF104" s="3">
        <v>0.52200000000000002</v>
      </c>
      <c r="AG104" s="3">
        <v>0.53800000000000003</v>
      </c>
      <c r="AH104" s="3">
        <v>0.53300000000000003</v>
      </c>
      <c r="AI104" s="3">
        <v>0.53900000000000003</v>
      </c>
      <c r="AJ104" s="3">
        <v>0.52</v>
      </c>
      <c r="AK104" s="3">
        <v>0.51</v>
      </c>
      <c r="AL104" s="3">
        <v>0.50800000000000001</v>
      </c>
      <c r="AM104" s="3">
        <v>0.51800000000000002</v>
      </c>
      <c r="AN104" s="3">
        <v>0.51</v>
      </c>
      <c r="AO104" s="3">
        <v>0.504</v>
      </c>
      <c r="AP104" s="3">
        <v>0.505</v>
      </c>
      <c r="AQ104" s="3">
        <v>0.502</v>
      </c>
      <c r="AR104" s="3">
        <v>0.504</v>
      </c>
      <c r="AS104" s="3">
        <v>0.50600000000000001</v>
      </c>
      <c r="AT104" s="3">
        <v>0.50600000000000001</v>
      </c>
      <c r="AU104" s="3">
        <v>0.498</v>
      </c>
      <c r="AV104" s="3">
        <v>0.49399999999999999</v>
      </c>
      <c r="AW104" s="3">
        <v>0.48899999999999999</v>
      </c>
      <c r="AX104" s="3">
        <v>0.48</v>
      </c>
      <c r="AY104" s="3">
        <v>0.46800000000000003</v>
      </c>
      <c r="AZ104" s="3">
        <v>0.45400000000000001</v>
      </c>
      <c r="BA104">
        <v>0.44</v>
      </c>
      <c r="BB104">
        <v>2016</v>
      </c>
    </row>
    <row r="105" spans="1:54" hidden="1" x14ac:dyDescent="0.2">
      <c r="A105">
        <v>612</v>
      </c>
      <c r="B105" t="s">
        <v>559</v>
      </c>
      <c r="C105" t="s">
        <v>314</v>
      </c>
      <c r="D105" t="s">
        <v>29</v>
      </c>
      <c r="E105" t="s">
        <v>313</v>
      </c>
      <c r="F105" t="s">
        <v>312</v>
      </c>
      <c r="G105" t="s">
        <v>311</v>
      </c>
      <c r="I105" t="s">
        <v>310</v>
      </c>
      <c r="J105" s="3">
        <v>1.8759999999999999</v>
      </c>
      <c r="K105" s="3">
        <v>1.9630000000000001</v>
      </c>
      <c r="L105" s="3">
        <v>1.883</v>
      </c>
      <c r="M105" s="3">
        <v>1.9350000000000001</v>
      </c>
      <c r="N105" s="3">
        <v>1.998</v>
      </c>
      <c r="O105" s="3">
        <v>2.0259999999999998</v>
      </c>
      <c r="P105" s="3">
        <v>2.024</v>
      </c>
      <c r="Q105" s="3">
        <v>2.0950000000000002</v>
      </c>
      <c r="R105" s="3">
        <v>2.2949999999999999</v>
      </c>
      <c r="S105" s="3">
        <v>2.5579999999999998</v>
      </c>
      <c r="T105" s="3">
        <v>3.2149999999999999</v>
      </c>
      <c r="U105" s="3">
        <v>4.8970000000000002</v>
      </c>
      <c r="V105" s="3">
        <v>5.875</v>
      </c>
      <c r="W105" s="3">
        <v>6.4889999999999999</v>
      </c>
      <c r="X105" s="3">
        <v>8.016</v>
      </c>
      <c r="Y105" s="3">
        <v>10.192</v>
      </c>
      <c r="Z105" s="3">
        <v>12.36</v>
      </c>
      <c r="AA105" s="3">
        <v>13.003</v>
      </c>
      <c r="AB105" s="3">
        <v>12.461</v>
      </c>
      <c r="AC105" s="3">
        <v>13.648</v>
      </c>
      <c r="AD105" s="3">
        <v>16.32</v>
      </c>
      <c r="AE105" s="3">
        <v>15.881</v>
      </c>
      <c r="AF105" s="3">
        <v>15.847</v>
      </c>
      <c r="AG105" s="3">
        <v>16.832000000000001</v>
      </c>
      <c r="AH105" s="3">
        <v>18.387</v>
      </c>
      <c r="AI105" s="3">
        <v>20.687000000000001</v>
      </c>
      <c r="AJ105" s="3">
        <v>22.19</v>
      </c>
      <c r="AK105" s="3">
        <v>23.004000000000001</v>
      </c>
      <c r="AL105" s="3">
        <v>26.024999999999999</v>
      </c>
      <c r="AM105" s="3">
        <v>22.939</v>
      </c>
      <c r="AN105" s="3">
        <v>26.311</v>
      </c>
      <c r="AO105" s="3">
        <v>30.501999999999999</v>
      </c>
      <c r="AP105" s="3">
        <v>32.186</v>
      </c>
      <c r="AQ105" s="3">
        <v>31.645</v>
      </c>
      <c r="AR105" s="3">
        <v>30.992999999999999</v>
      </c>
      <c r="AS105" s="3">
        <v>28.663</v>
      </c>
      <c r="AT105" s="3">
        <v>28.553999999999998</v>
      </c>
      <c r="AU105" s="3">
        <v>31.262</v>
      </c>
      <c r="AV105" s="3">
        <v>33.377000000000002</v>
      </c>
      <c r="AW105" s="3">
        <v>34.097999999999999</v>
      </c>
      <c r="AX105" s="3">
        <v>34.898000000000003</v>
      </c>
      <c r="AY105" s="3">
        <v>36.795000000000002</v>
      </c>
      <c r="AZ105" s="3">
        <v>39.372</v>
      </c>
      <c r="BA105">
        <v>42.948999999999998</v>
      </c>
      <c r="BB105">
        <v>2016</v>
      </c>
    </row>
    <row r="106" spans="1:54" hidden="1" x14ac:dyDescent="0.2">
      <c r="A106">
        <v>612</v>
      </c>
      <c r="B106" t="s">
        <v>559</v>
      </c>
      <c r="C106" t="s">
        <v>309</v>
      </c>
      <c r="D106" t="s">
        <v>29</v>
      </c>
      <c r="E106" t="s">
        <v>308</v>
      </c>
      <c r="F106" t="s">
        <v>307</v>
      </c>
      <c r="G106" t="s">
        <v>217</v>
      </c>
      <c r="I106" t="s">
        <v>749</v>
      </c>
      <c r="J106" s="3">
        <v>32.585999999999999</v>
      </c>
      <c r="K106" s="3">
        <v>30.83</v>
      </c>
      <c r="L106" s="3">
        <v>31.091000000000001</v>
      </c>
      <c r="M106" s="3">
        <v>31.329000000000001</v>
      </c>
      <c r="N106" s="3">
        <v>29.228999999999999</v>
      </c>
      <c r="O106" s="3">
        <v>27.681999999999999</v>
      </c>
      <c r="P106" s="3">
        <v>27.919</v>
      </c>
      <c r="Q106" s="3">
        <v>25.041</v>
      </c>
      <c r="R106" s="3">
        <v>23.504000000000001</v>
      </c>
      <c r="S106" s="3">
        <v>30.518000000000001</v>
      </c>
      <c r="T106" s="3">
        <v>24.097000000000001</v>
      </c>
      <c r="U106" s="3">
        <v>29.411999999999999</v>
      </c>
      <c r="V106" s="3">
        <v>27.6</v>
      </c>
      <c r="W106" s="3">
        <v>24.06</v>
      </c>
      <c r="X106" s="3">
        <v>29.484999999999999</v>
      </c>
      <c r="Y106" s="3">
        <v>30.17</v>
      </c>
      <c r="Z106" s="3">
        <v>26.472999999999999</v>
      </c>
      <c r="AA106" s="3">
        <v>22.44</v>
      </c>
      <c r="AB106" s="3">
        <v>27.146000000000001</v>
      </c>
      <c r="AC106" s="3">
        <v>28.716999999999999</v>
      </c>
      <c r="AD106" s="3">
        <v>25.013999999999999</v>
      </c>
      <c r="AE106" s="3">
        <v>26.754000000000001</v>
      </c>
      <c r="AF106" s="3">
        <v>30.803999999999998</v>
      </c>
      <c r="AG106" s="3">
        <v>30.337</v>
      </c>
      <c r="AH106" s="3">
        <v>33.305</v>
      </c>
      <c r="AI106" s="3">
        <v>31.334</v>
      </c>
      <c r="AJ106" s="3">
        <v>29.837</v>
      </c>
      <c r="AK106" s="3">
        <v>34.293999999999997</v>
      </c>
      <c r="AL106" s="3">
        <v>37.348999999999997</v>
      </c>
      <c r="AM106" s="3">
        <v>46.959000000000003</v>
      </c>
      <c r="AN106" s="3">
        <v>42.328000000000003</v>
      </c>
      <c r="AO106" s="3">
        <v>38.572000000000003</v>
      </c>
      <c r="AP106" s="3">
        <v>41.301000000000002</v>
      </c>
      <c r="AQ106" s="3">
        <v>44.978000000000002</v>
      </c>
      <c r="AR106" s="3">
        <v>47.511000000000003</v>
      </c>
      <c r="AS106" s="3">
        <v>52.768000000000001</v>
      </c>
      <c r="AT106" s="3">
        <v>53.872</v>
      </c>
      <c r="AU106" s="3">
        <v>48.881</v>
      </c>
      <c r="AV106" s="3">
        <v>50.878999999999998</v>
      </c>
      <c r="AW106" s="3">
        <v>45.854999999999997</v>
      </c>
      <c r="AX106" s="3">
        <v>40.756</v>
      </c>
      <c r="AY106" s="3">
        <v>37.142000000000003</v>
      </c>
      <c r="AZ106" s="3">
        <v>34.054000000000002</v>
      </c>
      <c r="BA106">
        <v>32.524999999999999</v>
      </c>
      <c r="BB106">
        <v>2016</v>
      </c>
    </row>
    <row r="107" spans="1:54" hidden="1" x14ac:dyDescent="0.2">
      <c r="A107">
        <v>612</v>
      </c>
      <c r="B107" t="s">
        <v>559</v>
      </c>
      <c r="C107" t="s">
        <v>306</v>
      </c>
      <c r="D107" t="s">
        <v>29</v>
      </c>
      <c r="E107" t="s">
        <v>305</v>
      </c>
      <c r="F107" t="s">
        <v>304</v>
      </c>
      <c r="G107" t="s">
        <v>217</v>
      </c>
      <c r="I107" t="s">
        <v>749</v>
      </c>
      <c r="J107" s="3">
        <v>30.431999999999999</v>
      </c>
      <c r="K107" s="3">
        <v>28.024000000000001</v>
      </c>
      <c r="L107" s="3">
        <v>26.013999999999999</v>
      </c>
      <c r="M107" s="3">
        <v>26.789000000000001</v>
      </c>
      <c r="N107" s="3">
        <v>31.867999999999999</v>
      </c>
      <c r="O107" s="3">
        <v>31.733000000000001</v>
      </c>
      <c r="P107" s="3">
        <v>24.114999999999998</v>
      </c>
      <c r="Q107" s="3">
        <v>24.526</v>
      </c>
      <c r="R107" s="3">
        <v>20.167999999999999</v>
      </c>
      <c r="S107" s="3">
        <v>20.329999999999998</v>
      </c>
      <c r="T107" s="3">
        <v>26.277999999999999</v>
      </c>
      <c r="U107" s="3">
        <v>34.533000000000001</v>
      </c>
      <c r="V107" s="3">
        <v>30.221</v>
      </c>
      <c r="W107" s="3">
        <v>25.65</v>
      </c>
      <c r="X107" s="3">
        <v>25.151</v>
      </c>
      <c r="Y107" s="3">
        <v>24.852</v>
      </c>
      <c r="Z107" s="3">
        <v>29.131</v>
      </c>
      <c r="AA107" s="3">
        <v>29.600999999999999</v>
      </c>
      <c r="AB107" s="3">
        <v>25.257999999999999</v>
      </c>
      <c r="AC107" s="3">
        <v>28.757999999999999</v>
      </c>
      <c r="AD107" s="3">
        <v>41.713000000000001</v>
      </c>
      <c r="AE107" s="3">
        <v>39.65</v>
      </c>
      <c r="AF107" s="3">
        <v>38.484000000000002</v>
      </c>
      <c r="AG107" s="3">
        <v>43.316000000000003</v>
      </c>
      <c r="AH107" s="3">
        <v>46.332999999999998</v>
      </c>
      <c r="AI107" s="3">
        <v>51.860999999999997</v>
      </c>
      <c r="AJ107" s="3">
        <v>54.575000000000003</v>
      </c>
      <c r="AK107" s="3">
        <v>56.963999999999999</v>
      </c>
      <c r="AL107" s="3">
        <v>57.494</v>
      </c>
      <c r="AM107" s="3">
        <v>47.259</v>
      </c>
      <c r="AN107" s="3">
        <v>49.869</v>
      </c>
      <c r="AO107" s="3">
        <v>48.46</v>
      </c>
      <c r="AP107" s="3">
        <v>47.18</v>
      </c>
      <c r="AQ107" s="3">
        <v>45.375999999999998</v>
      </c>
      <c r="AR107" s="3">
        <v>43.097999999999999</v>
      </c>
      <c r="AS107" s="3">
        <v>36.316000000000003</v>
      </c>
      <c r="AT107" s="3">
        <v>37.226999999999997</v>
      </c>
      <c r="AU107" s="3">
        <v>36.573</v>
      </c>
      <c r="AV107" s="3">
        <v>41.557000000000002</v>
      </c>
      <c r="AW107" s="3">
        <v>36.109000000000002</v>
      </c>
      <c r="AX107" s="3">
        <v>32.744999999999997</v>
      </c>
      <c r="AY107" s="3">
        <v>30.367000000000001</v>
      </c>
      <c r="AZ107" s="3">
        <v>29.18</v>
      </c>
      <c r="BA107">
        <v>28.506</v>
      </c>
      <c r="BB107">
        <v>2016</v>
      </c>
    </row>
    <row r="108" spans="1:54" hidden="1" x14ac:dyDescent="0.2">
      <c r="A108">
        <v>612</v>
      </c>
      <c r="B108" t="s">
        <v>559</v>
      </c>
      <c r="C108" t="s">
        <v>303</v>
      </c>
      <c r="D108" t="s">
        <v>29</v>
      </c>
      <c r="E108" t="s">
        <v>300</v>
      </c>
      <c r="F108" t="s">
        <v>302</v>
      </c>
      <c r="G108" t="s">
        <v>295</v>
      </c>
      <c r="I108" t="s">
        <v>750</v>
      </c>
      <c r="J108" s="3">
        <v>8.9749999999999996</v>
      </c>
      <c r="K108" s="3">
        <v>10.286</v>
      </c>
      <c r="L108" s="3">
        <v>10.964</v>
      </c>
      <c r="M108" s="3">
        <v>11.823</v>
      </c>
      <c r="N108" s="3">
        <v>12.569000000000001</v>
      </c>
      <c r="O108" s="3">
        <v>13.88</v>
      </c>
      <c r="P108" s="3">
        <v>15.824</v>
      </c>
      <c r="Q108" s="3">
        <v>16.751000000000001</v>
      </c>
      <c r="R108" s="3">
        <v>17.745999999999999</v>
      </c>
      <c r="S108" s="3">
        <v>19.373000000000001</v>
      </c>
      <c r="T108" s="3">
        <v>21.17</v>
      </c>
      <c r="U108" s="3">
        <v>26.652000000000001</v>
      </c>
      <c r="V108" s="3">
        <v>35.100999999999999</v>
      </c>
      <c r="W108" s="3">
        <v>42.296999999999997</v>
      </c>
      <c r="X108" s="3">
        <v>54.563000000000002</v>
      </c>
      <c r="Y108" s="3">
        <v>70.822999999999993</v>
      </c>
      <c r="Z108" s="3">
        <v>84.066999999999993</v>
      </c>
      <c r="AA108" s="3">
        <v>88.858999999999995</v>
      </c>
      <c r="AB108" s="3">
        <v>93.257999999999996</v>
      </c>
      <c r="AC108" s="3">
        <v>95.682000000000002</v>
      </c>
      <c r="AD108" s="3">
        <v>95.968999999999994</v>
      </c>
      <c r="AE108" s="3">
        <v>100</v>
      </c>
      <c r="AF108" s="3">
        <v>101.43</v>
      </c>
      <c r="AG108" s="3">
        <v>105.75</v>
      </c>
      <c r="AH108" s="3">
        <v>109.95</v>
      </c>
      <c r="AI108" s="3">
        <v>111.47</v>
      </c>
      <c r="AJ108" s="3">
        <v>114.05</v>
      </c>
      <c r="AK108" s="3">
        <v>118.24</v>
      </c>
      <c r="AL108" s="3">
        <v>123.98</v>
      </c>
      <c r="AM108" s="3">
        <v>131.1</v>
      </c>
      <c r="AN108" s="3">
        <v>136.22999999999999</v>
      </c>
      <c r="AO108" s="3">
        <v>142.36000000000001</v>
      </c>
      <c r="AP108" s="3">
        <v>155.053</v>
      </c>
      <c r="AQ108" s="3">
        <v>160.1</v>
      </c>
      <c r="AR108" s="3">
        <v>164.77</v>
      </c>
      <c r="AS108" s="3">
        <v>172.65299999999999</v>
      </c>
      <c r="AT108" s="3">
        <v>183.69900000000001</v>
      </c>
      <c r="AU108" s="3">
        <v>193.97</v>
      </c>
      <c r="AV108" s="3">
        <v>208.32400000000001</v>
      </c>
      <c r="AW108" s="3">
        <v>224.15600000000001</v>
      </c>
      <c r="AX108" s="3">
        <v>239.84700000000001</v>
      </c>
      <c r="AY108" s="3">
        <v>261.673</v>
      </c>
      <c r="AZ108" s="3">
        <v>290.19600000000003</v>
      </c>
      <c r="BA108">
        <v>330.53300000000002</v>
      </c>
      <c r="BB108">
        <v>2017</v>
      </c>
    </row>
    <row r="109" spans="1:54" hidden="1" x14ac:dyDescent="0.2">
      <c r="A109">
        <v>612</v>
      </c>
      <c r="B109" t="s">
        <v>559</v>
      </c>
      <c r="C109" t="s">
        <v>301</v>
      </c>
      <c r="D109" t="s">
        <v>29</v>
      </c>
      <c r="E109" t="s">
        <v>300</v>
      </c>
      <c r="F109" t="s">
        <v>299</v>
      </c>
      <c r="G109" t="s">
        <v>275</v>
      </c>
      <c r="I109" t="s">
        <v>298</v>
      </c>
      <c r="J109" s="3">
        <v>9.6679999999999993</v>
      </c>
      <c r="K109" s="3">
        <v>14.61</v>
      </c>
      <c r="L109" s="3">
        <v>6.593</v>
      </c>
      <c r="M109" s="3">
        <v>7.835</v>
      </c>
      <c r="N109" s="3">
        <v>6.31</v>
      </c>
      <c r="O109" s="3">
        <v>10.432</v>
      </c>
      <c r="P109" s="3">
        <v>14.007</v>
      </c>
      <c r="Q109" s="3">
        <v>5.8570000000000002</v>
      </c>
      <c r="R109" s="3">
        <v>5.9379999999999997</v>
      </c>
      <c r="S109" s="3">
        <v>9.1720000000000006</v>
      </c>
      <c r="T109" s="3">
        <v>9.2720000000000002</v>
      </c>
      <c r="U109" s="3">
        <v>25.9</v>
      </c>
      <c r="V109" s="3">
        <v>31.7</v>
      </c>
      <c r="W109" s="3">
        <v>20.5</v>
      </c>
      <c r="X109" s="3">
        <v>29</v>
      </c>
      <c r="Y109" s="3">
        <v>29.8</v>
      </c>
      <c r="Z109" s="3">
        <v>18.7</v>
      </c>
      <c r="AA109" s="3">
        <v>5.7</v>
      </c>
      <c r="AB109" s="3">
        <v>4.95</v>
      </c>
      <c r="AC109" s="3">
        <v>2.6</v>
      </c>
      <c r="AD109" s="3">
        <v>0.3</v>
      </c>
      <c r="AE109" s="3">
        <v>4.2</v>
      </c>
      <c r="AF109" s="3">
        <v>1.43</v>
      </c>
      <c r="AG109" s="3">
        <v>4.2590000000000003</v>
      </c>
      <c r="AH109" s="3">
        <v>3.972</v>
      </c>
      <c r="AI109" s="3">
        <v>1.3819999999999999</v>
      </c>
      <c r="AJ109" s="3">
        <v>2.3149999999999999</v>
      </c>
      <c r="AK109" s="3">
        <v>3.6739999999999999</v>
      </c>
      <c r="AL109" s="3">
        <v>4.8550000000000004</v>
      </c>
      <c r="AM109" s="3">
        <v>5.7430000000000003</v>
      </c>
      <c r="AN109" s="3">
        <v>3.9129999999999998</v>
      </c>
      <c r="AO109" s="3">
        <v>4.5</v>
      </c>
      <c r="AP109" s="3">
        <v>8.9160000000000004</v>
      </c>
      <c r="AQ109" s="3">
        <v>3.2549999999999999</v>
      </c>
      <c r="AR109" s="3">
        <v>2.9169999999999998</v>
      </c>
      <c r="AS109" s="3">
        <v>4.7839999999999998</v>
      </c>
      <c r="AT109" s="3">
        <v>6.3979999999999997</v>
      </c>
      <c r="AU109" s="3">
        <v>5.5910000000000002</v>
      </c>
      <c r="AV109" s="3">
        <v>7.4</v>
      </c>
      <c r="AW109" s="3">
        <v>7.6</v>
      </c>
      <c r="AX109" s="3">
        <v>7</v>
      </c>
      <c r="AY109" s="3">
        <v>9.1</v>
      </c>
      <c r="AZ109" s="3">
        <v>10.9</v>
      </c>
      <c r="BA109">
        <v>13.9</v>
      </c>
      <c r="BB109">
        <v>2017</v>
      </c>
    </row>
    <row r="110" spans="1:54" hidden="1" x14ac:dyDescent="0.2">
      <c r="A110">
        <v>612</v>
      </c>
      <c r="B110" t="s">
        <v>559</v>
      </c>
      <c r="C110" t="s">
        <v>297</v>
      </c>
      <c r="D110" t="s">
        <v>29</v>
      </c>
      <c r="E110" t="s">
        <v>293</v>
      </c>
      <c r="F110" t="s">
        <v>296</v>
      </c>
      <c r="G110" t="s">
        <v>295</v>
      </c>
      <c r="I110" t="s">
        <v>750</v>
      </c>
      <c r="J110" s="3">
        <v>6.5730000000000004</v>
      </c>
      <c r="K110" s="3">
        <v>7.0090000000000003</v>
      </c>
      <c r="L110" s="3">
        <v>7.3769999999999998</v>
      </c>
      <c r="M110" s="3">
        <v>8.3130000000000006</v>
      </c>
      <c r="N110" s="3">
        <v>9.1989999999999998</v>
      </c>
      <c r="O110" s="3">
        <v>10.346</v>
      </c>
      <c r="P110" s="3">
        <v>11.576000000000001</v>
      </c>
      <c r="Q110" s="3">
        <v>11.942</v>
      </c>
      <c r="R110" s="3">
        <v>12.974</v>
      </c>
      <c r="S110" s="3">
        <v>14.365</v>
      </c>
      <c r="T110" s="3">
        <v>21.17</v>
      </c>
      <c r="U110" s="3">
        <v>26.652000000000001</v>
      </c>
      <c r="V110" s="3">
        <v>35.100999999999999</v>
      </c>
      <c r="W110" s="3">
        <v>42.296999999999997</v>
      </c>
      <c r="X110" s="3">
        <v>54.563000000000002</v>
      </c>
      <c r="Y110" s="3">
        <v>70.822999999999993</v>
      </c>
      <c r="Z110" s="3">
        <v>84.066999999999993</v>
      </c>
      <c r="AA110" s="3">
        <v>88.858999999999995</v>
      </c>
      <c r="AB110" s="3">
        <v>93.257999999999996</v>
      </c>
      <c r="AC110" s="3">
        <v>95.682000000000002</v>
      </c>
      <c r="AD110" s="3">
        <v>95.968999999999994</v>
      </c>
      <c r="AE110" s="3">
        <v>100</v>
      </c>
      <c r="AF110" s="3">
        <v>102.1</v>
      </c>
      <c r="AG110" s="3">
        <v>107.78</v>
      </c>
      <c r="AH110" s="3">
        <v>110.14</v>
      </c>
      <c r="AI110" s="3">
        <v>111.49</v>
      </c>
      <c r="AJ110" s="3">
        <v>115.77</v>
      </c>
      <c r="AK110" s="3">
        <v>121.33</v>
      </c>
      <c r="AL110" s="3">
        <v>127.23</v>
      </c>
      <c r="AM110" s="3">
        <v>134.55000000000001</v>
      </c>
      <c r="AN110" s="3">
        <v>138.21600000000001</v>
      </c>
      <c r="AO110" s="3">
        <v>145.34800000000001</v>
      </c>
      <c r="AP110" s="3">
        <v>158.47999999999999</v>
      </c>
      <c r="AQ110" s="3">
        <v>160.30000000000001</v>
      </c>
      <c r="AR110" s="3">
        <v>168.72</v>
      </c>
      <c r="AS110" s="3">
        <v>176.08</v>
      </c>
      <c r="AT110" s="3">
        <v>188.33</v>
      </c>
      <c r="AU110" s="3">
        <v>197.62</v>
      </c>
      <c r="AV110" s="3">
        <v>218.172</v>
      </c>
      <c r="AW110" s="3">
        <v>233.226</v>
      </c>
      <c r="AX110" s="3">
        <v>246.054</v>
      </c>
      <c r="AY110" s="3">
        <v>268.69099999999997</v>
      </c>
      <c r="AZ110" s="3">
        <v>300.93400000000003</v>
      </c>
      <c r="BA110">
        <v>346.67599999999999</v>
      </c>
      <c r="BB110">
        <v>2017</v>
      </c>
    </row>
    <row r="111" spans="1:54" hidden="1" x14ac:dyDescent="0.2">
      <c r="A111">
        <v>612</v>
      </c>
      <c r="B111" t="s">
        <v>559</v>
      </c>
      <c r="C111" t="s">
        <v>294</v>
      </c>
      <c r="D111" t="s">
        <v>29</v>
      </c>
      <c r="E111" t="s">
        <v>293</v>
      </c>
      <c r="F111" t="s">
        <v>292</v>
      </c>
      <c r="G111" t="s">
        <v>275</v>
      </c>
      <c r="I111" t="s">
        <v>291</v>
      </c>
      <c r="J111" s="3">
        <v>14.143000000000001</v>
      </c>
      <c r="K111" s="3">
        <v>6.6319999999999997</v>
      </c>
      <c r="L111" s="3">
        <v>5.2510000000000003</v>
      </c>
      <c r="M111" s="3">
        <v>12.695</v>
      </c>
      <c r="N111" s="3">
        <v>10.662000000000001</v>
      </c>
      <c r="O111" s="3">
        <v>12.458</v>
      </c>
      <c r="P111" s="3">
        <v>11.891</v>
      </c>
      <c r="Q111" s="3">
        <v>3.1680000000000001</v>
      </c>
      <c r="R111" s="3">
        <v>8.6370000000000005</v>
      </c>
      <c r="S111" s="3">
        <v>10.718</v>
      </c>
      <c r="T111" s="3">
        <v>47.372999999999998</v>
      </c>
      <c r="U111" s="3">
        <v>25.9</v>
      </c>
      <c r="V111" s="3">
        <v>31.7</v>
      </c>
      <c r="W111" s="3">
        <v>20.5</v>
      </c>
      <c r="X111" s="3">
        <v>29</v>
      </c>
      <c r="Y111" s="3">
        <v>29.8</v>
      </c>
      <c r="Z111" s="3">
        <v>18.7</v>
      </c>
      <c r="AA111" s="3">
        <v>5.7</v>
      </c>
      <c r="AB111" s="3">
        <v>4.95</v>
      </c>
      <c r="AC111" s="3">
        <v>2.6</v>
      </c>
      <c r="AD111" s="3">
        <v>0.3</v>
      </c>
      <c r="AE111" s="3">
        <v>4.2</v>
      </c>
      <c r="AF111" s="3">
        <v>2.1</v>
      </c>
      <c r="AG111" s="3">
        <v>5.5629999999999997</v>
      </c>
      <c r="AH111" s="3">
        <v>2.19</v>
      </c>
      <c r="AI111" s="3">
        <v>1.226</v>
      </c>
      <c r="AJ111" s="3">
        <v>3.839</v>
      </c>
      <c r="AK111" s="3">
        <v>4.8029999999999999</v>
      </c>
      <c r="AL111" s="3">
        <v>4.8630000000000004</v>
      </c>
      <c r="AM111" s="3">
        <v>5.7530000000000001</v>
      </c>
      <c r="AN111" s="3">
        <v>2.7250000000000001</v>
      </c>
      <c r="AO111" s="3">
        <v>5.16</v>
      </c>
      <c r="AP111" s="3">
        <v>9.0350000000000001</v>
      </c>
      <c r="AQ111" s="3">
        <v>1.1479999999999999</v>
      </c>
      <c r="AR111" s="3">
        <v>5.2530000000000001</v>
      </c>
      <c r="AS111" s="3">
        <v>4.3620000000000001</v>
      </c>
      <c r="AT111" s="3">
        <v>6.9569999999999999</v>
      </c>
      <c r="AU111" s="3">
        <v>4.9329999999999998</v>
      </c>
      <c r="AV111" s="3">
        <v>10.4</v>
      </c>
      <c r="AW111" s="3">
        <v>6.9</v>
      </c>
      <c r="AX111" s="3">
        <v>5.5</v>
      </c>
      <c r="AY111" s="3">
        <v>9.1999999999999993</v>
      </c>
      <c r="AZ111" s="3">
        <v>12</v>
      </c>
      <c r="BA111">
        <v>15.2</v>
      </c>
      <c r="BB111">
        <v>2017</v>
      </c>
    </row>
    <row r="112" spans="1:54" hidden="1" x14ac:dyDescent="0.2">
      <c r="A112">
        <v>612</v>
      </c>
      <c r="B112" t="s">
        <v>559</v>
      </c>
      <c r="C112" t="s">
        <v>290</v>
      </c>
      <c r="D112" t="s">
        <v>29</v>
      </c>
      <c r="E112" t="s">
        <v>289</v>
      </c>
      <c r="G112" t="s">
        <v>288</v>
      </c>
    </row>
    <row r="113" spans="1:54" hidden="1" x14ac:dyDescent="0.2">
      <c r="A113">
        <v>612</v>
      </c>
      <c r="B113" t="s">
        <v>559</v>
      </c>
      <c r="C113" t="s">
        <v>287</v>
      </c>
      <c r="D113" t="s">
        <v>29</v>
      </c>
      <c r="E113" t="s">
        <v>286</v>
      </c>
      <c r="F113" t="s">
        <v>285</v>
      </c>
      <c r="G113" t="s">
        <v>275</v>
      </c>
      <c r="I113" t="s">
        <v>751</v>
      </c>
      <c r="J113" s="3">
        <v>5.0469999999999997</v>
      </c>
      <c r="K113" s="3" t="s">
        <v>355</v>
      </c>
      <c r="L113" s="3">
        <v>16.3</v>
      </c>
      <c r="M113" s="3">
        <v>-1.7</v>
      </c>
      <c r="N113" s="3">
        <v>6.2</v>
      </c>
      <c r="O113" s="3">
        <v>5.7</v>
      </c>
      <c r="P113" s="3">
        <v>-22</v>
      </c>
      <c r="Q113" s="3">
        <v>-28.7</v>
      </c>
      <c r="R113" s="3">
        <v>3.4</v>
      </c>
      <c r="S113" s="3">
        <v>16.8</v>
      </c>
      <c r="T113" s="3">
        <v>-9</v>
      </c>
      <c r="U113" s="3">
        <v>-17.899999999999999</v>
      </c>
      <c r="V113" s="3">
        <v>4.5999999999999996</v>
      </c>
      <c r="W113" s="3">
        <v>-6.7</v>
      </c>
      <c r="X113" s="3">
        <v>6.1</v>
      </c>
      <c r="Y113" s="3">
        <v>2</v>
      </c>
      <c r="Z113" s="3">
        <v>-13.3</v>
      </c>
      <c r="AA113" s="3">
        <v>2.4</v>
      </c>
      <c r="AB113" s="3">
        <v>6.5</v>
      </c>
      <c r="AC113" s="3">
        <v>1.8</v>
      </c>
      <c r="AD113" s="3">
        <v>7.6</v>
      </c>
      <c r="AE113" s="3">
        <v>11.2</v>
      </c>
      <c r="AF113" s="3">
        <v>23.2</v>
      </c>
      <c r="AG113" s="3">
        <v>-2.911</v>
      </c>
      <c r="AH113" s="3">
        <v>21.905999999999999</v>
      </c>
      <c r="AI113" s="3">
        <v>6.2919999999999998</v>
      </c>
      <c r="AJ113" s="3">
        <v>-8.77</v>
      </c>
      <c r="AK113" s="3">
        <v>14.785</v>
      </c>
      <c r="AL113" s="3">
        <v>34.872999999999998</v>
      </c>
      <c r="AM113" s="3">
        <v>12.356999999999999</v>
      </c>
      <c r="AN113" s="3">
        <v>-1.7809999999999999</v>
      </c>
      <c r="AO113" s="3">
        <v>5.1369999999999996</v>
      </c>
      <c r="AP113" s="3">
        <v>13.175000000000001</v>
      </c>
      <c r="AQ113" s="3">
        <v>9.0129999999999999</v>
      </c>
      <c r="AR113" s="3">
        <v>9.6470000000000002</v>
      </c>
      <c r="AS113" s="3">
        <v>-7.657</v>
      </c>
      <c r="AT113" s="3">
        <v>-2.3090000000000002</v>
      </c>
      <c r="AU113" s="3">
        <v>-2.806</v>
      </c>
      <c r="AV113" s="3">
        <v>-1.111</v>
      </c>
      <c r="AW113" s="3">
        <v>-0.57299999999999995</v>
      </c>
      <c r="AX113" s="3">
        <v>-6.8959999999999999</v>
      </c>
      <c r="AY113" s="3">
        <v>-5.423</v>
      </c>
      <c r="AZ113" s="3">
        <v>-7.3239999999999998</v>
      </c>
      <c r="BA113">
        <v>-2.492</v>
      </c>
      <c r="BB113">
        <v>2016</v>
      </c>
    </row>
    <row r="114" spans="1:54" hidden="1" x14ac:dyDescent="0.2">
      <c r="A114">
        <v>612</v>
      </c>
      <c r="B114" t="s">
        <v>559</v>
      </c>
      <c r="C114" t="s">
        <v>284</v>
      </c>
      <c r="D114" t="s">
        <v>29</v>
      </c>
      <c r="E114" t="s">
        <v>283</v>
      </c>
      <c r="F114" t="s">
        <v>282</v>
      </c>
      <c r="G114" t="s">
        <v>275</v>
      </c>
      <c r="I114" t="s">
        <v>751</v>
      </c>
      <c r="J114" s="3">
        <v>10.784000000000001</v>
      </c>
      <c r="K114" s="3">
        <v>11.563000000000001</v>
      </c>
      <c r="L114" s="3">
        <v>1.2529999999999999</v>
      </c>
      <c r="M114" s="3">
        <v>-1.0289999999999999</v>
      </c>
      <c r="N114" s="3">
        <v>9.2999999999999999E-2</v>
      </c>
      <c r="O114" s="3">
        <v>1.9770000000000001</v>
      </c>
      <c r="P114" s="3">
        <v>-23.611000000000001</v>
      </c>
      <c r="Q114" s="3">
        <v>-23.997</v>
      </c>
      <c r="R114" s="3">
        <v>-1.42</v>
      </c>
      <c r="S114" s="3">
        <v>23.733000000000001</v>
      </c>
      <c r="T114" s="3">
        <v>97.622</v>
      </c>
      <c r="U114" s="3">
        <v>-21.428999999999998</v>
      </c>
      <c r="V114" s="3">
        <v>5.9589999999999996</v>
      </c>
      <c r="W114" s="3">
        <v>-5.8810000000000002</v>
      </c>
      <c r="X114" s="3">
        <v>5.274</v>
      </c>
      <c r="Y114" s="3">
        <v>3.0139999999999998</v>
      </c>
      <c r="Z114" s="3">
        <v>-15.93</v>
      </c>
      <c r="AA114" s="3">
        <v>0.13800000000000001</v>
      </c>
      <c r="AB114" s="3">
        <v>7.1109999999999998</v>
      </c>
      <c r="AC114" s="3">
        <v>-0.45400000000000001</v>
      </c>
      <c r="AD114" s="3">
        <v>10.448</v>
      </c>
      <c r="AE114" s="3">
        <v>10.778</v>
      </c>
      <c r="AF114" s="3">
        <v>28.390999999999998</v>
      </c>
      <c r="AG114" s="3">
        <v>-5.5890000000000004</v>
      </c>
      <c r="AH114" s="3">
        <v>21.905999999999999</v>
      </c>
      <c r="AI114" s="3">
        <v>6.2919999999999998</v>
      </c>
      <c r="AJ114" s="3">
        <v>-8.77</v>
      </c>
      <c r="AK114" s="3">
        <v>14.785</v>
      </c>
      <c r="AL114" s="3">
        <v>34.872999999999998</v>
      </c>
      <c r="AM114" s="3">
        <v>12.356999999999999</v>
      </c>
      <c r="AN114" s="3">
        <v>-1.7809999999999999</v>
      </c>
      <c r="AO114" s="3">
        <v>5.1369999999999996</v>
      </c>
      <c r="AP114" s="3">
        <v>13.175000000000001</v>
      </c>
      <c r="AQ114" s="3">
        <v>9.0129999999999999</v>
      </c>
      <c r="AR114" s="3">
        <v>9.6470000000000002</v>
      </c>
      <c r="AS114" s="3">
        <v>-7.657</v>
      </c>
      <c r="AT114" s="3">
        <v>-2.3090000000000002</v>
      </c>
      <c r="AU114" s="3">
        <v>-2.806</v>
      </c>
      <c r="AV114" s="3">
        <v>-1.111</v>
      </c>
      <c r="AW114" s="3">
        <v>-0.57299999999999995</v>
      </c>
      <c r="AX114" s="3">
        <v>-6.8959999999999999</v>
      </c>
      <c r="AY114" s="3">
        <v>-5.423</v>
      </c>
      <c r="AZ114" s="3">
        <v>-7.3239999999999998</v>
      </c>
      <c r="BA114">
        <v>-2.492</v>
      </c>
      <c r="BB114">
        <v>2016</v>
      </c>
    </row>
    <row r="115" spans="1:54" hidden="1" x14ac:dyDescent="0.2">
      <c r="A115">
        <v>612</v>
      </c>
      <c r="B115" t="s">
        <v>559</v>
      </c>
      <c r="C115" t="s">
        <v>281</v>
      </c>
      <c r="D115" t="s">
        <v>29</v>
      </c>
      <c r="E115" t="s">
        <v>280</v>
      </c>
      <c r="F115" t="s">
        <v>279</v>
      </c>
      <c r="G115" t="s">
        <v>275</v>
      </c>
      <c r="I115" t="s">
        <v>751</v>
      </c>
      <c r="J115" s="3">
        <v>-14.587999999999999</v>
      </c>
      <c r="K115" s="3" t="s">
        <v>355</v>
      </c>
      <c r="L115" s="3">
        <v>0.3</v>
      </c>
      <c r="M115" s="3">
        <v>10.199999999999999</v>
      </c>
      <c r="N115" s="3">
        <v>6.2</v>
      </c>
      <c r="O115" s="3">
        <v>2.6</v>
      </c>
      <c r="P115" s="3">
        <v>-0.3</v>
      </c>
      <c r="Q115" s="3">
        <v>6</v>
      </c>
      <c r="R115" s="3">
        <v>0.4</v>
      </c>
      <c r="S115" s="3">
        <v>8</v>
      </c>
      <c r="T115" s="3">
        <v>3.4</v>
      </c>
      <c r="U115" s="3">
        <v>0.57499999999999996</v>
      </c>
      <c r="V115" s="3">
        <v>5.9889999999999999</v>
      </c>
      <c r="W115" s="3">
        <v>2.1349999999999998</v>
      </c>
      <c r="X115" s="3">
        <v>-6.1180000000000003</v>
      </c>
      <c r="Y115" s="3">
        <v>5.7329999999999997</v>
      </c>
      <c r="Z115" s="3">
        <v>5.7489999999999997</v>
      </c>
      <c r="AA115" s="3">
        <v>11.257</v>
      </c>
      <c r="AB115" s="3">
        <v>1.653</v>
      </c>
      <c r="AC115" s="3">
        <v>3.5179999999999998</v>
      </c>
      <c r="AD115" s="3">
        <v>3.3250000000000002</v>
      </c>
      <c r="AE115" s="3">
        <v>-1.696</v>
      </c>
      <c r="AF115" s="3">
        <v>5.798</v>
      </c>
      <c r="AG115" s="3">
        <v>6.7539999999999996</v>
      </c>
      <c r="AH115" s="3">
        <v>2.7290000000000001</v>
      </c>
      <c r="AI115" s="3">
        <v>4.9539999999999997</v>
      </c>
      <c r="AJ115" s="3">
        <v>-3.0070000000000001</v>
      </c>
      <c r="AK115" s="3">
        <v>-1.8819999999999999</v>
      </c>
      <c r="AL115" s="3">
        <v>-3.5680000000000001</v>
      </c>
      <c r="AM115" s="3">
        <v>-8.4429999999999996</v>
      </c>
      <c r="AN115" s="3">
        <v>-3.218</v>
      </c>
      <c r="AO115" s="3">
        <v>-4.8220000000000001</v>
      </c>
      <c r="AP115" s="3">
        <v>-3.6520000000000001</v>
      </c>
      <c r="AQ115" s="3">
        <v>-6.3940000000000001</v>
      </c>
      <c r="AR115" s="3">
        <v>0.311</v>
      </c>
      <c r="AS115" s="3">
        <v>5.7329999999999997</v>
      </c>
      <c r="AT115" s="3">
        <v>9.6120000000000001</v>
      </c>
      <c r="AU115" s="3">
        <v>-5.3949999999999996</v>
      </c>
      <c r="AV115" s="3">
        <v>-3.5960000000000001</v>
      </c>
      <c r="AW115" s="3">
        <v>2.0179999999999998</v>
      </c>
      <c r="AX115" s="3">
        <v>1.752</v>
      </c>
      <c r="AY115" s="3">
        <v>2.1859999999999999</v>
      </c>
      <c r="AZ115" s="3">
        <v>1.6479999999999999</v>
      </c>
      <c r="BA115">
        <v>1.016</v>
      </c>
      <c r="BB115">
        <v>2016</v>
      </c>
    </row>
    <row r="116" spans="1:54" hidden="1" x14ac:dyDescent="0.2">
      <c r="A116">
        <v>612</v>
      </c>
      <c r="B116" t="s">
        <v>559</v>
      </c>
      <c r="C116" t="s">
        <v>278</v>
      </c>
      <c r="D116" t="s">
        <v>29</v>
      </c>
      <c r="E116" t="s">
        <v>277</v>
      </c>
      <c r="F116" t="s">
        <v>276</v>
      </c>
      <c r="G116" t="s">
        <v>275</v>
      </c>
      <c r="I116" t="s">
        <v>751</v>
      </c>
      <c r="J116" s="3">
        <v>-2.4870000000000001</v>
      </c>
      <c r="K116" s="3">
        <v>-1.7869999999999999</v>
      </c>
      <c r="L116" s="3">
        <v>-0.45800000000000002</v>
      </c>
      <c r="M116" s="3">
        <v>3.694</v>
      </c>
      <c r="N116" s="3">
        <v>3.351</v>
      </c>
      <c r="O116" s="3">
        <v>5.1630000000000003</v>
      </c>
      <c r="P116" s="3">
        <v>-13.634</v>
      </c>
      <c r="Q116" s="3">
        <v>-9.6530000000000005</v>
      </c>
      <c r="R116" s="3">
        <v>-1.2450000000000001</v>
      </c>
      <c r="S116" s="3">
        <v>6.649</v>
      </c>
      <c r="T116" s="3">
        <v>6.242</v>
      </c>
      <c r="U116" s="3">
        <v>1.143</v>
      </c>
      <c r="V116" s="3">
        <v>3.9670000000000001</v>
      </c>
      <c r="W116" s="3">
        <v>1.679</v>
      </c>
      <c r="X116" s="3">
        <v>-7.8070000000000004</v>
      </c>
      <c r="Y116" s="3">
        <v>6.8920000000000003</v>
      </c>
      <c r="Z116" s="3">
        <v>6.7359999999999998</v>
      </c>
      <c r="AA116" s="3">
        <v>9.0890000000000004</v>
      </c>
      <c r="AB116" s="3">
        <v>2.0739999999999998</v>
      </c>
      <c r="AC116" s="3">
        <v>4.9400000000000004</v>
      </c>
      <c r="AD116" s="3">
        <v>4.952</v>
      </c>
      <c r="AE116" s="3">
        <v>-2.2250000000000001</v>
      </c>
      <c r="AF116" s="3">
        <v>3.64</v>
      </c>
      <c r="AG116" s="3">
        <v>7.2859999999999996</v>
      </c>
      <c r="AH116" s="3">
        <v>3.3860000000000001</v>
      </c>
      <c r="AI116" s="3">
        <v>5.2759999999999998</v>
      </c>
      <c r="AJ116" s="3">
        <v>-2.3540000000000001</v>
      </c>
      <c r="AK116" s="3">
        <v>-1.9350000000000001</v>
      </c>
      <c r="AL116" s="3">
        <v>-3.2639999999999998</v>
      </c>
      <c r="AM116" s="3">
        <v>-10.311999999999999</v>
      </c>
      <c r="AN116" s="3">
        <v>-2.8820000000000001</v>
      </c>
      <c r="AO116" s="3">
        <v>-3.8159999999999998</v>
      </c>
      <c r="AP116" s="3">
        <v>-4.0039999999999996</v>
      </c>
      <c r="AQ116" s="3">
        <v>-6.89</v>
      </c>
      <c r="AR116" s="3">
        <v>0.47399999999999998</v>
      </c>
      <c r="AS116" s="3">
        <v>1.7549999999999999</v>
      </c>
      <c r="AT116" s="3">
        <v>7.883</v>
      </c>
      <c r="AU116" s="3">
        <v>-2.9260000000000002</v>
      </c>
      <c r="AV116" s="3">
        <v>-3.4780000000000002</v>
      </c>
      <c r="AW116" s="3">
        <v>1.8540000000000001</v>
      </c>
      <c r="AX116" s="3">
        <v>1.5660000000000001</v>
      </c>
      <c r="AY116" s="3">
        <v>2.2109999999999999</v>
      </c>
      <c r="AZ116" s="3">
        <v>1.7629999999999999</v>
      </c>
      <c r="BA116">
        <v>1.123</v>
      </c>
      <c r="BB116">
        <v>2016</v>
      </c>
    </row>
    <row r="117" spans="1:54" hidden="1" x14ac:dyDescent="0.2">
      <c r="A117">
        <v>612</v>
      </c>
      <c r="B117" t="s">
        <v>559</v>
      </c>
      <c r="C117" t="s">
        <v>274</v>
      </c>
      <c r="D117" t="s">
        <v>29</v>
      </c>
      <c r="E117" t="s">
        <v>273</v>
      </c>
      <c r="F117" t="s">
        <v>272</v>
      </c>
      <c r="G117" t="s">
        <v>271</v>
      </c>
      <c r="I117" t="s">
        <v>752</v>
      </c>
      <c r="J117" s="3">
        <v>15.789</v>
      </c>
      <c r="K117" s="3">
        <v>15.385</v>
      </c>
      <c r="L117" s="3">
        <v>15</v>
      </c>
      <c r="M117" s="3">
        <v>14.286</v>
      </c>
      <c r="N117" s="3">
        <v>16.536000000000001</v>
      </c>
      <c r="O117" s="3">
        <v>16.901</v>
      </c>
      <c r="P117" s="3">
        <v>18.356000000000002</v>
      </c>
      <c r="Q117" s="3">
        <v>20.056000000000001</v>
      </c>
      <c r="R117" s="3">
        <v>21.800999999999998</v>
      </c>
      <c r="S117" s="3">
        <v>18.100000000000001</v>
      </c>
      <c r="T117" s="3">
        <v>19.757000000000001</v>
      </c>
      <c r="U117" s="3">
        <v>20.263000000000002</v>
      </c>
      <c r="V117" s="3">
        <v>21.367999999999999</v>
      </c>
      <c r="W117" s="3">
        <v>23.152000000000001</v>
      </c>
      <c r="X117" s="3">
        <v>24.361999999999998</v>
      </c>
      <c r="Y117" s="3">
        <v>28.105</v>
      </c>
      <c r="Z117" s="3">
        <v>27.986000000000001</v>
      </c>
      <c r="AA117" s="3">
        <v>27.960999999999999</v>
      </c>
      <c r="AB117" s="3">
        <v>28.021000000000001</v>
      </c>
      <c r="AC117" s="3">
        <v>29.292999999999999</v>
      </c>
      <c r="AD117" s="3">
        <v>29.495999999999999</v>
      </c>
      <c r="AE117" s="3">
        <v>27.306000000000001</v>
      </c>
      <c r="AF117" s="3">
        <v>25.664000000000001</v>
      </c>
      <c r="AG117" s="3">
        <v>23.716000000000001</v>
      </c>
      <c r="AH117" s="3">
        <v>17.655999999999999</v>
      </c>
      <c r="AI117" s="3">
        <v>15.265000000000001</v>
      </c>
      <c r="AJ117" s="3">
        <v>12.512</v>
      </c>
      <c r="AK117" s="3">
        <v>13.792999999999999</v>
      </c>
      <c r="AL117" s="3">
        <v>11.333</v>
      </c>
      <c r="AM117" s="3">
        <v>10.167</v>
      </c>
      <c r="AN117" s="3">
        <v>9.9610000000000003</v>
      </c>
      <c r="AO117" s="3">
        <v>9.9710000000000001</v>
      </c>
      <c r="AP117" s="3">
        <v>11</v>
      </c>
      <c r="AQ117" s="3">
        <v>9.8290000000000006</v>
      </c>
      <c r="AR117" s="3">
        <v>10.6</v>
      </c>
      <c r="AS117" s="3">
        <v>11.214</v>
      </c>
      <c r="AT117" s="3">
        <v>10.497999999999999</v>
      </c>
      <c r="AU117" s="3">
        <v>11.709</v>
      </c>
      <c r="AV117" s="3">
        <v>11.161</v>
      </c>
      <c r="AW117" s="3">
        <v>11.831</v>
      </c>
      <c r="AX117" s="3">
        <v>12.916</v>
      </c>
      <c r="AY117" s="3">
        <v>14.321</v>
      </c>
      <c r="AZ117" s="3">
        <v>15.933999999999999</v>
      </c>
      <c r="BA117">
        <v>17.646999999999998</v>
      </c>
      <c r="BB117">
        <v>2017</v>
      </c>
    </row>
    <row r="118" spans="1:54" hidden="1" x14ac:dyDescent="0.2">
      <c r="A118">
        <v>612</v>
      </c>
      <c r="B118" t="s">
        <v>559</v>
      </c>
      <c r="C118" t="s">
        <v>270</v>
      </c>
      <c r="D118" t="s">
        <v>29</v>
      </c>
      <c r="E118" t="s">
        <v>269</v>
      </c>
      <c r="F118" t="s">
        <v>268</v>
      </c>
      <c r="G118" t="s">
        <v>264</v>
      </c>
      <c r="H118" t="s">
        <v>263</v>
      </c>
    </row>
    <row r="119" spans="1:54" hidden="1" x14ac:dyDescent="0.2">
      <c r="A119">
        <v>612</v>
      </c>
      <c r="B119" t="s">
        <v>559</v>
      </c>
      <c r="C119" t="s">
        <v>267</v>
      </c>
      <c r="D119" t="s">
        <v>29</v>
      </c>
      <c r="E119" t="s">
        <v>266</v>
      </c>
      <c r="F119" t="s">
        <v>265</v>
      </c>
      <c r="G119" t="s">
        <v>264</v>
      </c>
      <c r="H119" t="s">
        <v>263</v>
      </c>
      <c r="I119" t="s">
        <v>753</v>
      </c>
      <c r="J119" s="3">
        <v>18.666</v>
      </c>
      <c r="K119" s="3">
        <v>19.245999999999999</v>
      </c>
      <c r="L119" s="3">
        <v>19.864000000000001</v>
      </c>
      <c r="M119" s="3">
        <v>20.515999999999998</v>
      </c>
      <c r="N119" s="3">
        <v>21.175000000000001</v>
      </c>
      <c r="O119" s="3">
        <v>22.2</v>
      </c>
      <c r="P119" s="3">
        <v>22.8</v>
      </c>
      <c r="Q119" s="3">
        <v>23.4</v>
      </c>
      <c r="R119" s="3">
        <v>24.1</v>
      </c>
      <c r="S119" s="3">
        <v>24.7</v>
      </c>
      <c r="T119" s="3">
        <v>25.021999999999998</v>
      </c>
      <c r="U119" s="3">
        <v>25.643000000000001</v>
      </c>
      <c r="V119" s="3">
        <v>26.271000000000001</v>
      </c>
      <c r="W119" s="3">
        <v>26.893999999999998</v>
      </c>
      <c r="X119" s="3">
        <v>27.495999999999999</v>
      </c>
      <c r="Y119" s="3">
        <v>28.06</v>
      </c>
      <c r="Z119" s="3">
        <v>28.565999999999999</v>
      </c>
      <c r="AA119" s="3">
        <v>29.045000000000002</v>
      </c>
      <c r="AB119" s="3">
        <v>29.507000000000001</v>
      </c>
      <c r="AC119" s="3">
        <v>29.965</v>
      </c>
      <c r="AD119" s="3">
        <v>30.506</v>
      </c>
      <c r="AE119" s="3">
        <v>30.954000000000001</v>
      </c>
      <c r="AF119" s="3">
        <v>31.414000000000001</v>
      </c>
      <c r="AG119" s="3">
        <v>31.885000000000002</v>
      </c>
      <c r="AH119" s="3">
        <v>32.366</v>
      </c>
      <c r="AI119" s="3">
        <v>32.854999999999997</v>
      </c>
      <c r="AJ119" s="3">
        <v>33.350999999999999</v>
      </c>
      <c r="AK119" s="3">
        <v>33.857999999999997</v>
      </c>
      <c r="AL119" s="3">
        <v>34.591000000000001</v>
      </c>
      <c r="AM119" s="3">
        <v>35.268000000000001</v>
      </c>
      <c r="AN119" s="3">
        <v>35.978000000000002</v>
      </c>
      <c r="AO119" s="3">
        <v>36.716999999999999</v>
      </c>
      <c r="AP119" s="3">
        <v>37.494999999999997</v>
      </c>
      <c r="AQ119" s="3">
        <v>38.296999999999997</v>
      </c>
      <c r="AR119" s="3">
        <v>39.113999999999997</v>
      </c>
      <c r="AS119" s="3">
        <v>39.963000000000001</v>
      </c>
      <c r="AT119" s="3">
        <v>40.762</v>
      </c>
      <c r="AU119" s="3">
        <v>41.536999999999999</v>
      </c>
      <c r="AV119" s="3">
        <v>42.326000000000001</v>
      </c>
      <c r="AW119" s="3">
        <v>43.088000000000001</v>
      </c>
      <c r="AX119" s="3">
        <v>43.863</v>
      </c>
      <c r="AY119" s="3">
        <v>44.609000000000002</v>
      </c>
      <c r="AZ119" s="3">
        <v>45.323</v>
      </c>
      <c r="BA119">
        <v>46.048000000000002</v>
      </c>
      <c r="BB119">
        <v>2017</v>
      </c>
    </row>
    <row r="120" spans="1:54" hidden="1" x14ac:dyDescent="0.2">
      <c r="A120">
        <v>612</v>
      </c>
      <c r="B120" t="s">
        <v>559</v>
      </c>
      <c r="C120" t="s">
        <v>262</v>
      </c>
      <c r="D120" t="s">
        <v>29</v>
      </c>
      <c r="E120" t="s">
        <v>260</v>
      </c>
      <c r="F120" t="s">
        <v>259</v>
      </c>
      <c r="G120" t="s">
        <v>225</v>
      </c>
      <c r="H120" t="s">
        <v>222</v>
      </c>
      <c r="I120" t="s">
        <v>754</v>
      </c>
      <c r="J120" s="3" t="s">
        <v>215</v>
      </c>
      <c r="K120" s="3" t="s">
        <v>215</v>
      </c>
      <c r="L120" s="3" t="s">
        <v>215</v>
      </c>
      <c r="M120" s="3" t="s">
        <v>215</v>
      </c>
      <c r="N120" s="3" t="s">
        <v>215</v>
      </c>
      <c r="O120" s="3" t="s">
        <v>215</v>
      </c>
      <c r="P120" s="3" t="s">
        <v>215</v>
      </c>
      <c r="Q120" s="3" t="s">
        <v>215</v>
      </c>
      <c r="R120" s="3" t="s">
        <v>215</v>
      </c>
      <c r="S120" s="3" t="s">
        <v>215</v>
      </c>
      <c r="T120" s="3">
        <v>160.19999999999999</v>
      </c>
      <c r="U120" s="3">
        <v>272.39999999999998</v>
      </c>
      <c r="V120" s="3">
        <v>316.8</v>
      </c>
      <c r="W120" s="3">
        <v>320.10000000000002</v>
      </c>
      <c r="X120" s="3">
        <v>434.161</v>
      </c>
      <c r="Y120" s="3">
        <v>600.84699999999998</v>
      </c>
      <c r="Z120" s="3">
        <v>825.15700000000004</v>
      </c>
      <c r="AA120" s="3">
        <v>926.66800000000001</v>
      </c>
      <c r="AB120" s="3">
        <v>774.51099999999997</v>
      </c>
      <c r="AC120" s="3">
        <v>972.78</v>
      </c>
      <c r="AD120" s="3">
        <v>1578.1590000000001</v>
      </c>
      <c r="AE120" s="3">
        <v>1479.104</v>
      </c>
      <c r="AF120" s="3">
        <v>1603.2840000000001</v>
      </c>
      <c r="AG120" s="3">
        <v>1947.4369999999999</v>
      </c>
      <c r="AH120" s="3">
        <v>2215.165</v>
      </c>
      <c r="AI120" s="3">
        <v>3080.6950000000002</v>
      </c>
      <c r="AJ120" s="3">
        <v>3639.9050000000002</v>
      </c>
      <c r="AK120" s="3">
        <v>3725.6460000000002</v>
      </c>
      <c r="AL120" s="3">
        <v>5253.0519999999997</v>
      </c>
      <c r="AM120" s="3">
        <v>3667.4830000000002</v>
      </c>
      <c r="AN120" s="3">
        <v>4462.3270000000002</v>
      </c>
      <c r="AO120" s="3">
        <v>5838.3419999999996</v>
      </c>
      <c r="AP120" s="3">
        <v>6339.3389999999999</v>
      </c>
      <c r="AQ120" s="3">
        <v>5957.5460000000003</v>
      </c>
      <c r="AR120" s="3">
        <v>5738.0680000000002</v>
      </c>
      <c r="AS120" s="3">
        <v>5104.7359999999999</v>
      </c>
      <c r="AT120" s="3">
        <v>5011.5810000000001</v>
      </c>
      <c r="AU120" s="3">
        <v>5912.9279999999999</v>
      </c>
      <c r="AV120" s="3">
        <v>6384.826</v>
      </c>
      <c r="AW120" s="3">
        <v>6308.8760000000002</v>
      </c>
      <c r="AX120" s="3">
        <v>6420.9390000000003</v>
      </c>
      <c r="AY120" s="3">
        <v>6779.41</v>
      </c>
      <c r="AZ120" s="3">
        <v>7307.4459999999999</v>
      </c>
      <c r="BA120">
        <v>7935.009</v>
      </c>
      <c r="BB120">
        <v>2016</v>
      </c>
    </row>
    <row r="121" spans="1:54" hidden="1" x14ac:dyDescent="0.2">
      <c r="A121">
        <v>612</v>
      </c>
      <c r="B121" t="s">
        <v>559</v>
      </c>
      <c r="C121" t="s">
        <v>261</v>
      </c>
      <c r="D121" t="s">
        <v>29</v>
      </c>
      <c r="E121" t="s">
        <v>260</v>
      </c>
      <c r="F121" t="s">
        <v>259</v>
      </c>
      <c r="G121" t="s">
        <v>217</v>
      </c>
      <c r="I121" t="s">
        <v>258</v>
      </c>
      <c r="J121" s="3" t="s">
        <v>215</v>
      </c>
      <c r="K121" s="3" t="s">
        <v>215</v>
      </c>
      <c r="L121" s="3" t="s">
        <v>215</v>
      </c>
      <c r="M121" s="3" t="s">
        <v>215</v>
      </c>
      <c r="N121" s="3" t="s">
        <v>215</v>
      </c>
      <c r="O121" s="3" t="s">
        <v>215</v>
      </c>
      <c r="P121" s="3" t="s">
        <v>215</v>
      </c>
      <c r="Q121" s="3" t="s">
        <v>215</v>
      </c>
      <c r="R121" s="3" t="s">
        <v>215</v>
      </c>
      <c r="S121" s="3" t="s">
        <v>215</v>
      </c>
      <c r="T121" s="3">
        <v>28.896000000000001</v>
      </c>
      <c r="U121" s="3">
        <v>31.596</v>
      </c>
      <c r="V121" s="3">
        <v>29.478000000000002</v>
      </c>
      <c r="W121" s="3">
        <v>26.905000000000001</v>
      </c>
      <c r="X121" s="3">
        <v>29.189</v>
      </c>
      <c r="Y121" s="3">
        <v>29.968</v>
      </c>
      <c r="Z121" s="3">
        <v>32.106999999999999</v>
      </c>
      <c r="AA121" s="3">
        <v>33.331000000000003</v>
      </c>
      <c r="AB121" s="3">
        <v>27.363</v>
      </c>
      <c r="AC121" s="3">
        <v>29.948</v>
      </c>
      <c r="AD121" s="3">
        <v>38.271999999999998</v>
      </c>
      <c r="AE121" s="3">
        <v>34.991</v>
      </c>
      <c r="AF121" s="3">
        <v>35.448999999999998</v>
      </c>
      <c r="AG121" s="3">
        <v>37.078000000000003</v>
      </c>
      <c r="AH121" s="3">
        <v>36.024000000000001</v>
      </c>
      <c r="AI121" s="3">
        <v>40.738999999999997</v>
      </c>
      <c r="AJ121" s="3">
        <v>42.814</v>
      </c>
      <c r="AK121" s="3">
        <v>39.834000000000003</v>
      </c>
      <c r="AL121" s="3">
        <v>47.566000000000003</v>
      </c>
      <c r="AM121" s="3">
        <v>36.792000000000002</v>
      </c>
      <c r="AN121" s="3">
        <v>37.212000000000003</v>
      </c>
      <c r="AO121" s="3">
        <v>40.018999999999998</v>
      </c>
      <c r="AP121" s="3">
        <v>39.109000000000002</v>
      </c>
      <c r="AQ121" s="3">
        <v>35.786000000000001</v>
      </c>
      <c r="AR121" s="3">
        <v>33.305</v>
      </c>
      <c r="AS121" s="3">
        <v>30.562999999999999</v>
      </c>
      <c r="AT121" s="3">
        <v>28.791</v>
      </c>
      <c r="AU121" s="3">
        <v>29.885000000000002</v>
      </c>
      <c r="AV121" s="3">
        <v>28.681999999999999</v>
      </c>
      <c r="AW121" s="3">
        <v>26.431000000000001</v>
      </c>
      <c r="AX121" s="3">
        <v>25.312000000000001</v>
      </c>
      <c r="AY121" s="3">
        <v>24.602</v>
      </c>
      <c r="AZ121" s="3">
        <v>24.202999999999999</v>
      </c>
      <c r="BA121">
        <v>23.571000000000002</v>
      </c>
      <c r="BB121">
        <v>2016</v>
      </c>
    </row>
    <row r="122" spans="1:54" hidden="1" x14ac:dyDescent="0.2">
      <c r="A122">
        <v>612</v>
      </c>
      <c r="B122" t="s">
        <v>559</v>
      </c>
      <c r="C122" t="s">
        <v>257</v>
      </c>
      <c r="D122" t="s">
        <v>29</v>
      </c>
      <c r="E122" t="s">
        <v>255</v>
      </c>
      <c r="F122" t="s">
        <v>254</v>
      </c>
      <c r="G122" t="s">
        <v>225</v>
      </c>
      <c r="H122" t="s">
        <v>222</v>
      </c>
      <c r="I122" t="s">
        <v>754</v>
      </c>
      <c r="J122" s="3" t="s">
        <v>215</v>
      </c>
      <c r="K122" s="3" t="s">
        <v>215</v>
      </c>
      <c r="L122" s="3" t="s">
        <v>215</v>
      </c>
      <c r="M122" s="3" t="s">
        <v>215</v>
      </c>
      <c r="N122" s="3" t="s">
        <v>215</v>
      </c>
      <c r="O122" s="3" t="s">
        <v>215</v>
      </c>
      <c r="P122" s="3" t="s">
        <v>215</v>
      </c>
      <c r="Q122" s="3" t="s">
        <v>215</v>
      </c>
      <c r="R122" s="3" t="s">
        <v>215</v>
      </c>
      <c r="S122" s="3" t="s">
        <v>215</v>
      </c>
      <c r="T122" s="3">
        <v>142.54</v>
      </c>
      <c r="U122" s="3">
        <v>239.63</v>
      </c>
      <c r="V122" s="3">
        <v>308.72399999999999</v>
      </c>
      <c r="W122" s="3">
        <v>390.48399999999998</v>
      </c>
      <c r="X122" s="3">
        <v>461.89499999999998</v>
      </c>
      <c r="Y122" s="3">
        <v>589.08500000000004</v>
      </c>
      <c r="Z122" s="3">
        <v>724.60900000000004</v>
      </c>
      <c r="AA122" s="3">
        <v>845.19600000000003</v>
      </c>
      <c r="AB122" s="3">
        <v>875.73900000000003</v>
      </c>
      <c r="AC122" s="3">
        <v>1034.32</v>
      </c>
      <c r="AD122" s="3">
        <v>1178.1220000000001</v>
      </c>
      <c r="AE122" s="3">
        <v>1321.028</v>
      </c>
      <c r="AF122" s="3">
        <v>1550.646</v>
      </c>
      <c r="AG122" s="3">
        <v>1691.354</v>
      </c>
      <c r="AH122" s="3">
        <v>1891.769</v>
      </c>
      <c r="AI122" s="3">
        <v>2049.904</v>
      </c>
      <c r="AJ122" s="3">
        <v>2453.0140000000001</v>
      </c>
      <c r="AK122" s="3">
        <v>3108.569</v>
      </c>
      <c r="AL122" s="3">
        <v>4191.0510000000004</v>
      </c>
      <c r="AM122" s="3">
        <v>4246.3339999999998</v>
      </c>
      <c r="AN122" s="3">
        <v>4466.9399999999996</v>
      </c>
      <c r="AO122" s="3">
        <v>5853.5690000000004</v>
      </c>
      <c r="AP122" s="3">
        <v>7058.1729999999998</v>
      </c>
      <c r="AQ122" s="3">
        <v>6024.1310000000003</v>
      </c>
      <c r="AR122" s="3">
        <v>6995.7690000000002</v>
      </c>
      <c r="AS122" s="3">
        <v>7656.3310000000001</v>
      </c>
      <c r="AT122" s="3">
        <v>7297.4939999999997</v>
      </c>
      <c r="AU122" s="3">
        <v>7186.84</v>
      </c>
      <c r="AV122" s="3">
        <v>8135.9489999999996</v>
      </c>
      <c r="AW122" s="3">
        <v>7418.13</v>
      </c>
      <c r="AX122" s="3">
        <v>7224.7420000000002</v>
      </c>
      <c r="AY122" s="3">
        <v>7347.8630000000003</v>
      </c>
      <c r="AZ122" s="3">
        <v>7307.6270000000004</v>
      </c>
      <c r="BA122">
        <v>7941.5990000000002</v>
      </c>
      <c r="BB122">
        <v>2016</v>
      </c>
    </row>
    <row r="123" spans="1:54" hidden="1" x14ac:dyDescent="0.2">
      <c r="A123">
        <v>612</v>
      </c>
      <c r="B123" t="s">
        <v>559</v>
      </c>
      <c r="C123" t="s">
        <v>256</v>
      </c>
      <c r="D123" t="s">
        <v>29</v>
      </c>
      <c r="E123" t="s">
        <v>255</v>
      </c>
      <c r="F123" t="s">
        <v>254</v>
      </c>
      <c r="G123" t="s">
        <v>217</v>
      </c>
      <c r="I123" t="s">
        <v>253</v>
      </c>
      <c r="J123" s="3" t="s">
        <v>215</v>
      </c>
      <c r="K123" s="3" t="s">
        <v>215</v>
      </c>
      <c r="L123" s="3" t="s">
        <v>215</v>
      </c>
      <c r="M123" s="3" t="s">
        <v>215</v>
      </c>
      <c r="N123" s="3" t="s">
        <v>215</v>
      </c>
      <c r="O123" s="3" t="s">
        <v>215</v>
      </c>
      <c r="P123" s="3" t="s">
        <v>215</v>
      </c>
      <c r="Q123" s="3" t="s">
        <v>215</v>
      </c>
      <c r="R123" s="3" t="s">
        <v>215</v>
      </c>
      <c r="S123" s="3" t="s">
        <v>215</v>
      </c>
      <c r="T123" s="3">
        <v>25.710999999999999</v>
      </c>
      <c r="U123" s="3">
        <v>27.795000000000002</v>
      </c>
      <c r="V123" s="3">
        <v>28.727</v>
      </c>
      <c r="W123" s="3">
        <v>32.820999999999998</v>
      </c>
      <c r="X123" s="3">
        <v>31.053999999999998</v>
      </c>
      <c r="Y123" s="3">
        <v>29.381</v>
      </c>
      <c r="Z123" s="3">
        <v>28.195</v>
      </c>
      <c r="AA123" s="3">
        <v>30.401</v>
      </c>
      <c r="AB123" s="3">
        <v>30.939</v>
      </c>
      <c r="AC123" s="3">
        <v>31.843</v>
      </c>
      <c r="AD123" s="3">
        <v>28.571000000000002</v>
      </c>
      <c r="AE123" s="3">
        <v>31.251000000000001</v>
      </c>
      <c r="AF123" s="3">
        <v>34.284999999999997</v>
      </c>
      <c r="AG123" s="3">
        <v>32.201999999999998</v>
      </c>
      <c r="AH123" s="3">
        <v>30.765000000000001</v>
      </c>
      <c r="AI123" s="3">
        <v>27.108000000000001</v>
      </c>
      <c r="AJ123" s="3">
        <v>28.853000000000002</v>
      </c>
      <c r="AK123" s="3">
        <v>33.235999999999997</v>
      </c>
      <c r="AL123" s="3">
        <v>37.950000000000003</v>
      </c>
      <c r="AM123" s="3">
        <v>42.6</v>
      </c>
      <c r="AN123" s="3">
        <v>37.250999999999998</v>
      </c>
      <c r="AO123" s="3">
        <v>40.122999999999998</v>
      </c>
      <c r="AP123" s="3">
        <v>43.542999999999999</v>
      </c>
      <c r="AQ123" s="3">
        <v>36.186</v>
      </c>
      <c r="AR123" s="3">
        <v>40.606000000000002</v>
      </c>
      <c r="AS123" s="3">
        <v>45.841000000000001</v>
      </c>
      <c r="AT123" s="3">
        <v>41.923000000000002</v>
      </c>
      <c r="AU123" s="3">
        <v>36.323999999999998</v>
      </c>
      <c r="AV123" s="3">
        <v>36.548000000000002</v>
      </c>
      <c r="AW123" s="3">
        <v>31.077999999999999</v>
      </c>
      <c r="AX123" s="3">
        <v>28.48</v>
      </c>
      <c r="AY123" s="3">
        <v>26.664999999999999</v>
      </c>
      <c r="AZ123" s="3">
        <v>24.204000000000001</v>
      </c>
      <c r="BA123">
        <v>23.591000000000001</v>
      </c>
      <c r="BB123">
        <v>2016</v>
      </c>
    </row>
    <row r="124" spans="1:54" hidden="1" x14ac:dyDescent="0.2">
      <c r="A124">
        <v>612</v>
      </c>
      <c r="B124" t="s">
        <v>559</v>
      </c>
      <c r="C124" t="s">
        <v>252</v>
      </c>
      <c r="D124" t="s">
        <v>29</v>
      </c>
      <c r="E124" t="s">
        <v>250</v>
      </c>
      <c r="F124" t="s">
        <v>249</v>
      </c>
      <c r="G124" t="s">
        <v>225</v>
      </c>
      <c r="H124" t="s">
        <v>222</v>
      </c>
      <c r="I124" t="s">
        <v>754</v>
      </c>
      <c r="J124" s="3" t="s">
        <v>215</v>
      </c>
      <c r="K124" s="3" t="s">
        <v>215</v>
      </c>
      <c r="L124" s="3" t="s">
        <v>215</v>
      </c>
      <c r="M124" s="3" t="s">
        <v>215</v>
      </c>
      <c r="N124" s="3" t="s">
        <v>215</v>
      </c>
      <c r="O124" s="3" t="s">
        <v>215</v>
      </c>
      <c r="P124" s="3" t="s">
        <v>215</v>
      </c>
      <c r="Q124" s="3" t="s">
        <v>215</v>
      </c>
      <c r="R124" s="3" t="s">
        <v>215</v>
      </c>
      <c r="S124" s="3" t="s">
        <v>215</v>
      </c>
      <c r="T124" s="3">
        <v>17.66</v>
      </c>
      <c r="U124" s="3">
        <v>32.770000000000003</v>
      </c>
      <c r="V124" s="3">
        <v>8.0760000000000005</v>
      </c>
      <c r="W124" s="3">
        <v>-70.384</v>
      </c>
      <c r="X124" s="3">
        <v>-27.734000000000002</v>
      </c>
      <c r="Y124" s="3">
        <v>11.762</v>
      </c>
      <c r="Z124" s="3">
        <v>100.548</v>
      </c>
      <c r="AA124" s="3">
        <v>81.471999999999994</v>
      </c>
      <c r="AB124" s="3">
        <v>-101.22799999999999</v>
      </c>
      <c r="AC124" s="3">
        <v>-61.54</v>
      </c>
      <c r="AD124" s="3">
        <v>400.03699999999998</v>
      </c>
      <c r="AE124" s="3">
        <v>158.07599999999999</v>
      </c>
      <c r="AF124" s="3">
        <v>52.637999999999998</v>
      </c>
      <c r="AG124" s="3">
        <v>256.08300000000003</v>
      </c>
      <c r="AH124" s="3">
        <v>323.39600000000002</v>
      </c>
      <c r="AI124" s="3">
        <v>1030.7909999999999</v>
      </c>
      <c r="AJ124" s="3">
        <v>1186.8910000000001</v>
      </c>
      <c r="AK124" s="3">
        <v>617.077</v>
      </c>
      <c r="AL124" s="3">
        <v>1062.001</v>
      </c>
      <c r="AM124" s="3">
        <v>-578.851</v>
      </c>
      <c r="AN124" s="3">
        <v>-4.6130000000000004</v>
      </c>
      <c r="AO124" s="3">
        <v>-15.227</v>
      </c>
      <c r="AP124" s="3">
        <v>-718.83399999999995</v>
      </c>
      <c r="AQ124" s="3">
        <v>-66.584999999999994</v>
      </c>
      <c r="AR124" s="3">
        <v>-1257.701</v>
      </c>
      <c r="AS124" s="3">
        <v>-2551.5949999999998</v>
      </c>
      <c r="AT124" s="3">
        <v>-2285.913</v>
      </c>
      <c r="AU124" s="3">
        <v>-1273.912</v>
      </c>
      <c r="AV124" s="3">
        <v>-1751.123</v>
      </c>
      <c r="AW124" s="3">
        <v>-1109.2539999999999</v>
      </c>
      <c r="AX124" s="3">
        <v>-803.803</v>
      </c>
      <c r="AY124" s="3">
        <v>-568.45299999999997</v>
      </c>
      <c r="AZ124" s="3">
        <v>-0.18</v>
      </c>
      <c r="BA124">
        <v>-6.59</v>
      </c>
      <c r="BB124">
        <v>2016</v>
      </c>
    </row>
    <row r="125" spans="1:54" hidden="1" x14ac:dyDescent="0.2">
      <c r="A125">
        <v>612</v>
      </c>
      <c r="B125" t="s">
        <v>559</v>
      </c>
      <c r="C125" t="s">
        <v>251</v>
      </c>
      <c r="D125" t="s">
        <v>29</v>
      </c>
      <c r="E125" t="s">
        <v>250</v>
      </c>
      <c r="F125" t="s">
        <v>249</v>
      </c>
      <c r="G125" t="s">
        <v>217</v>
      </c>
      <c r="I125" t="s">
        <v>248</v>
      </c>
      <c r="J125" s="3" t="s">
        <v>215</v>
      </c>
      <c r="K125" s="3" t="s">
        <v>215</v>
      </c>
      <c r="L125" s="3" t="s">
        <v>215</v>
      </c>
      <c r="M125" s="3" t="s">
        <v>215</v>
      </c>
      <c r="N125" s="3" t="s">
        <v>215</v>
      </c>
      <c r="O125" s="3" t="s">
        <v>215</v>
      </c>
      <c r="P125" s="3" t="s">
        <v>215</v>
      </c>
      <c r="Q125" s="3" t="s">
        <v>215</v>
      </c>
      <c r="R125" s="3" t="s">
        <v>215</v>
      </c>
      <c r="S125" s="3" t="s">
        <v>215</v>
      </c>
      <c r="T125" s="3">
        <v>3.1850000000000001</v>
      </c>
      <c r="U125" s="3">
        <v>3.8010000000000002</v>
      </c>
      <c r="V125" s="3">
        <v>0.751</v>
      </c>
      <c r="W125" s="3">
        <v>-5.9160000000000004</v>
      </c>
      <c r="X125" s="3">
        <v>-1.865</v>
      </c>
      <c r="Y125" s="3">
        <v>0.58699999999999997</v>
      </c>
      <c r="Z125" s="3">
        <v>3.9119999999999999</v>
      </c>
      <c r="AA125" s="3">
        <v>2.93</v>
      </c>
      <c r="AB125" s="3">
        <v>-3.5760000000000001</v>
      </c>
      <c r="AC125" s="3">
        <v>-1.895</v>
      </c>
      <c r="AD125" s="3">
        <v>9.7010000000000005</v>
      </c>
      <c r="AE125" s="3">
        <v>3.74</v>
      </c>
      <c r="AF125" s="3">
        <v>1.1639999999999999</v>
      </c>
      <c r="AG125" s="3">
        <v>4.8760000000000003</v>
      </c>
      <c r="AH125" s="3">
        <v>5.2590000000000003</v>
      </c>
      <c r="AI125" s="3">
        <v>13.631</v>
      </c>
      <c r="AJ125" s="3">
        <v>13.961</v>
      </c>
      <c r="AK125" s="3">
        <v>6.5979999999999999</v>
      </c>
      <c r="AL125" s="3">
        <v>9.6159999999999997</v>
      </c>
      <c r="AM125" s="3">
        <v>-5.8070000000000004</v>
      </c>
      <c r="AN125" s="3">
        <v>-3.7999999999999999E-2</v>
      </c>
      <c r="AO125" s="3">
        <v>-0.104</v>
      </c>
      <c r="AP125" s="3">
        <v>-4.4349999999999996</v>
      </c>
      <c r="AQ125" s="3">
        <v>-0.4</v>
      </c>
      <c r="AR125" s="3">
        <v>-7.3</v>
      </c>
      <c r="AS125" s="3">
        <v>-15.276999999999999</v>
      </c>
      <c r="AT125" s="3">
        <v>-13.132</v>
      </c>
      <c r="AU125" s="3">
        <v>-6.4390000000000001</v>
      </c>
      <c r="AV125" s="3">
        <v>-7.8659999999999997</v>
      </c>
      <c r="AW125" s="3">
        <v>-4.6470000000000002</v>
      </c>
      <c r="AX125" s="3">
        <v>-3.169</v>
      </c>
      <c r="AY125" s="3">
        <v>-2.0630000000000002</v>
      </c>
      <c r="AZ125" s="3">
        <v>-1E-3</v>
      </c>
      <c r="BA125">
        <v>-0.02</v>
      </c>
      <c r="BB125">
        <v>2016</v>
      </c>
    </row>
    <row r="126" spans="1:54" hidden="1" x14ac:dyDescent="0.2">
      <c r="A126">
        <v>612</v>
      </c>
      <c r="B126" t="s">
        <v>559</v>
      </c>
      <c r="C126" t="s">
        <v>247</v>
      </c>
      <c r="D126" t="s">
        <v>29</v>
      </c>
      <c r="E126" t="s">
        <v>245</v>
      </c>
      <c r="F126" t="s">
        <v>244</v>
      </c>
      <c r="G126" t="s">
        <v>225</v>
      </c>
      <c r="H126" t="s">
        <v>222</v>
      </c>
    </row>
    <row r="127" spans="1:54" hidden="1" x14ac:dyDescent="0.2">
      <c r="A127">
        <v>612</v>
      </c>
      <c r="B127" t="s">
        <v>559</v>
      </c>
      <c r="C127" t="s">
        <v>246</v>
      </c>
      <c r="D127" t="s">
        <v>29</v>
      </c>
      <c r="E127" t="s">
        <v>245</v>
      </c>
      <c r="F127" t="s">
        <v>244</v>
      </c>
      <c r="G127" t="s">
        <v>243</v>
      </c>
    </row>
    <row r="128" spans="1:54" hidden="1" x14ac:dyDescent="0.2">
      <c r="A128">
        <v>612</v>
      </c>
      <c r="B128" t="s">
        <v>559</v>
      </c>
      <c r="C128" t="s">
        <v>242</v>
      </c>
      <c r="D128" t="s">
        <v>29</v>
      </c>
      <c r="E128" t="s">
        <v>240</v>
      </c>
      <c r="F128" t="s">
        <v>239</v>
      </c>
      <c r="G128" t="s">
        <v>225</v>
      </c>
      <c r="H128" t="s">
        <v>222</v>
      </c>
      <c r="I128" t="s">
        <v>754</v>
      </c>
      <c r="J128" s="3" t="s">
        <v>215</v>
      </c>
      <c r="K128" s="3" t="s">
        <v>215</v>
      </c>
      <c r="L128" s="3" t="s">
        <v>215</v>
      </c>
      <c r="M128" s="3" t="s">
        <v>215</v>
      </c>
      <c r="N128" s="3" t="s">
        <v>215</v>
      </c>
      <c r="O128" s="3" t="s">
        <v>215</v>
      </c>
      <c r="P128" s="3" t="s">
        <v>215</v>
      </c>
      <c r="Q128" s="3" t="s">
        <v>215</v>
      </c>
      <c r="R128" s="3" t="s">
        <v>215</v>
      </c>
      <c r="S128" s="3" t="s">
        <v>215</v>
      </c>
      <c r="T128" s="3">
        <v>26.66</v>
      </c>
      <c r="U128" s="3">
        <v>48.37</v>
      </c>
      <c r="V128" s="3">
        <v>31.175999999999998</v>
      </c>
      <c r="W128" s="3">
        <v>-43.384</v>
      </c>
      <c r="X128" s="3">
        <v>13.353999999999999</v>
      </c>
      <c r="Y128" s="3">
        <v>51.304000000000002</v>
      </c>
      <c r="Z128" s="3">
        <v>177.10599999999999</v>
      </c>
      <c r="AA128" s="3">
        <v>163.14699999999999</v>
      </c>
      <c r="AB128" s="3">
        <v>-37.685000000000002</v>
      </c>
      <c r="AC128" s="3">
        <v>34.25</v>
      </c>
      <c r="AD128" s="3">
        <v>522.27300000000002</v>
      </c>
      <c r="AE128" s="3">
        <v>245.012</v>
      </c>
      <c r="AF128" s="3">
        <v>124.589</v>
      </c>
      <c r="AG128" s="3">
        <v>300.87099999999998</v>
      </c>
      <c r="AH128" s="3">
        <v>316.98399999999998</v>
      </c>
      <c r="AI128" s="3">
        <v>1013.298</v>
      </c>
      <c r="AJ128" s="3">
        <v>1170.155</v>
      </c>
      <c r="AK128" s="3">
        <v>604.63300000000004</v>
      </c>
      <c r="AL128" s="3">
        <v>1038.1189999999999</v>
      </c>
      <c r="AM128" s="3">
        <v>-627.31600000000003</v>
      </c>
      <c r="AN128" s="3">
        <v>-60.823</v>
      </c>
      <c r="AO128" s="3">
        <v>-194.721</v>
      </c>
      <c r="AP128" s="3">
        <v>-860.01099999999997</v>
      </c>
      <c r="AQ128" s="3">
        <v>-74.977000000000004</v>
      </c>
      <c r="AR128" s="3">
        <v>-1279.704</v>
      </c>
      <c r="AS128" s="3">
        <v>-2647.7460000000001</v>
      </c>
      <c r="AT128" s="3">
        <v>-2298.13</v>
      </c>
      <c r="AU128" s="3">
        <v>-1260.193</v>
      </c>
      <c r="AV128" s="3">
        <v>-1812.509</v>
      </c>
      <c r="AW128" s="3">
        <v>-1160.665</v>
      </c>
      <c r="AX128" s="3">
        <v>-825.423</v>
      </c>
      <c r="AY128" s="3">
        <v>-595.60500000000002</v>
      </c>
      <c r="AZ128" s="3">
        <v>-30.786000000000001</v>
      </c>
      <c r="BA128">
        <v>-38.582999999999998</v>
      </c>
      <c r="BB128">
        <v>2016</v>
      </c>
    </row>
    <row r="129" spans="1:54" hidden="1" x14ac:dyDescent="0.2">
      <c r="A129">
        <v>612</v>
      </c>
      <c r="B129" t="s">
        <v>559</v>
      </c>
      <c r="C129" t="s">
        <v>241</v>
      </c>
      <c r="D129" t="s">
        <v>29</v>
      </c>
      <c r="E129" t="s">
        <v>240</v>
      </c>
      <c r="F129" t="s">
        <v>239</v>
      </c>
      <c r="G129" t="s">
        <v>217</v>
      </c>
      <c r="I129" t="s">
        <v>238</v>
      </c>
      <c r="J129" s="3" t="s">
        <v>215</v>
      </c>
      <c r="K129" s="3" t="s">
        <v>215</v>
      </c>
      <c r="L129" s="3" t="s">
        <v>215</v>
      </c>
      <c r="M129" s="3" t="s">
        <v>215</v>
      </c>
      <c r="N129" s="3" t="s">
        <v>215</v>
      </c>
      <c r="O129" s="3" t="s">
        <v>215</v>
      </c>
      <c r="P129" s="3" t="s">
        <v>215</v>
      </c>
      <c r="Q129" s="3" t="s">
        <v>215</v>
      </c>
      <c r="R129" s="3" t="s">
        <v>215</v>
      </c>
      <c r="S129" s="3" t="s">
        <v>215</v>
      </c>
      <c r="T129" s="3">
        <v>4.8090000000000002</v>
      </c>
      <c r="U129" s="3">
        <v>5.6109999999999998</v>
      </c>
      <c r="V129" s="3">
        <v>2.9009999999999998</v>
      </c>
      <c r="W129" s="3">
        <v>-3.6469999999999998</v>
      </c>
      <c r="X129" s="3">
        <v>0.89800000000000002</v>
      </c>
      <c r="Y129" s="3">
        <v>2.5590000000000002</v>
      </c>
      <c r="Z129" s="3">
        <v>6.891</v>
      </c>
      <c r="AA129" s="3">
        <v>5.8680000000000003</v>
      </c>
      <c r="AB129" s="3">
        <v>-1.331</v>
      </c>
      <c r="AC129" s="3">
        <v>1.054</v>
      </c>
      <c r="AD129" s="3">
        <v>12.666</v>
      </c>
      <c r="AE129" s="3">
        <v>5.7960000000000003</v>
      </c>
      <c r="AF129" s="3">
        <v>2.7549999999999999</v>
      </c>
      <c r="AG129" s="3">
        <v>5.7279999999999998</v>
      </c>
      <c r="AH129" s="3">
        <v>5.1550000000000002</v>
      </c>
      <c r="AI129" s="3">
        <v>13.4</v>
      </c>
      <c r="AJ129" s="3">
        <v>13.763999999999999</v>
      </c>
      <c r="AK129" s="3">
        <v>6.4649999999999999</v>
      </c>
      <c r="AL129" s="3">
        <v>9.4</v>
      </c>
      <c r="AM129" s="3">
        <v>-6.2930000000000001</v>
      </c>
      <c r="AN129" s="3">
        <v>-0.50700000000000001</v>
      </c>
      <c r="AO129" s="3">
        <v>-1.335</v>
      </c>
      <c r="AP129" s="3">
        <v>-5.306</v>
      </c>
      <c r="AQ129" s="3">
        <v>-0.45</v>
      </c>
      <c r="AR129" s="3">
        <v>-7.4279999999999999</v>
      </c>
      <c r="AS129" s="3">
        <v>-15.853</v>
      </c>
      <c r="AT129" s="3">
        <v>-13.202</v>
      </c>
      <c r="AU129" s="3">
        <v>-6.3689999999999998</v>
      </c>
      <c r="AV129" s="3">
        <v>-8.1419999999999995</v>
      </c>
      <c r="AW129" s="3">
        <v>-4.8630000000000004</v>
      </c>
      <c r="AX129" s="3">
        <v>-3.254</v>
      </c>
      <c r="AY129" s="3">
        <v>-2.161</v>
      </c>
      <c r="AZ129" s="3">
        <v>-0.10199999999999999</v>
      </c>
      <c r="BA129">
        <v>-0.115</v>
      </c>
      <c r="BB129">
        <v>2016</v>
      </c>
    </row>
    <row r="130" spans="1:54" hidden="1" x14ac:dyDescent="0.2">
      <c r="A130">
        <v>612</v>
      </c>
      <c r="B130" t="s">
        <v>559</v>
      </c>
      <c r="C130" t="s">
        <v>237</v>
      </c>
      <c r="D130" t="s">
        <v>29</v>
      </c>
      <c r="E130" t="s">
        <v>235</v>
      </c>
      <c r="F130" t="s">
        <v>234</v>
      </c>
      <c r="G130" t="s">
        <v>225</v>
      </c>
      <c r="H130" t="s">
        <v>222</v>
      </c>
      <c r="I130" t="s">
        <v>754</v>
      </c>
      <c r="J130" s="3" t="s">
        <v>215</v>
      </c>
      <c r="K130" s="3" t="s">
        <v>215</v>
      </c>
      <c r="L130" s="3" t="s">
        <v>215</v>
      </c>
      <c r="M130" s="3" t="s">
        <v>215</v>
      </c>
      <c r="N130" s="3" t="s">
        <v>215</v>
      </c>
      <c r="O130" s="3" t="s">
        <v>215</v>
      </c>
      <c r="P130" s="3" t="s">
        <v>215</v>
      </c>
      <c r="Q130" s="3" t="s">
        <v>215</v>
      </c>
      <c r="R130" s="3" t="s">
        <v>215</v>
      </c>
      <c r="S130" s="3" t="s">
        <v>215</v>
      </c>
      <c r="T130" s="3" t="s">
        <v>215</v>
      </c>
      <c r="U130" s="3">
        <v>671.029</v>
      </c>
      <c r="V130" s="3">
        <v>676.25900000000001</v>
      </c>
      <c r="W130" s="3">
        <v>880.72699999999998</v>
      </c>
      <c r="X130" s="3">
        <v>1463.2449999999999</v>
      </c>
      <c r="Y130" s="3">
        <v>2329.6999999999998</v>
      </c>
      <c r="Z130" s="3">
        <v>2522.4</v>
      </c>
      <c r="AA130" s="3">
        <v>1942.11</v>
      </c>
      <c r="AB130" s="3">
        <v>2062.386</v>
      </c>
      <c r="AC130" s="3">
        <v>2664.1419999999998</v>
      </c>
      <c r="AD130" s="3">
        <v>2590.105</v>
      </c>
      <c r="AE130" s="3">
        <v>2044.9079999999999</v>
      </c>
      <c r="AF130" s="3">
        <v>2042.4359999999999</v>
      </c>
      <c r="AG130" s="3">
        <v>1645.3030000000001</v>
      </c>
      <c r="AH130" s="3">
        <v>1442.38</v>
      </c>
      <c r="AI130" s="3">
        <v>145.22300000000001</v>
      </c>
      <c r="AJ130" s="3">
        <v>-921.44399999999996</v>
      </c>
      <c r="AK130" s="3">
        <v>-1952.876</v>
      </c>
      <c r="AL130" s="3">
        <v>-3918.9319999999998</v>
      </c>
      <c r="AM130" s="3">
        <v>-3951.7159999999999</v>
      </c>
      <c r="AN130" s="3">
        <v>-4041.509</v>
      </c>
      <c r="AO130" s="3">
        <v>-4534.7780000000002</v>
      </c>
      <c r="AP130" s="3">
        <v>-4705.3130000000001</v>
      </c>
      <c r="AQ130" s="3">
        <v>-4913.0230000000001</v>
      </c>
      <c r="AR130" s="3">
        <v>-3753.7020000000002</v>
      </c>
      <c r="AS130" s="3">
        <v>-1272.96</v>
      </c>
      <c r="AT130" s="3">
        <v>2334.1390000000001</v>
      </c>
      <c r="AU130" s="3">
        <v>4053.4160000000002</v>
      </c>
      <c r="AV130" s="3">
        <v>6402.6369999999997</v>
      </c>
      <c r="AW130" s="3">
        <v>8054.3980000000001</v>
      </c>
      <c r="AX130" s="3">
        <v>8834.0239999999994</v>
      </c>
      <c r="AY130" s="3">
        <v>9438.5120000000006</v>
      </c>
      <c r="AZ130" s="3">
        <v>9491.7289999999994</v>
      </c>
      <c r="BA130">
        <v>9508.0789999999997</v>
      </c>
      <c r="BB130">
        <v>2016</v>
      </c>
    </row>
    <row r="131" spans="1:54" hidden="1" x14ac:dyDescent="0.2">
      <c r="A131">
        <v>612</v>
      </c>
      <c r="B131" t="s">
        <v>559</v>
      </c>
      <c r="C131" t="s">
        <v>236</v>
      </c>
      <c r="D131" t="s">
        <v>29</v>
      </c>
      <c r="E131" t="s">
        <v>235</v>
      </c>
      <c r="F131" t="s">
        <v>234</v>
      </c>
      <c r="G131" t="s">
        <v>217</v>
      </c>
      <c r="I131" t="s">
        <v>354</v>
      </c>
      <c r="J131" s="3" t="s">
        <v>215</v>
      </c>
      <c r="K131" s="3" t="s">
        <v>215</v>
      </c>
      <c r="L131" s="3" t="s">
        <v>215</v>
      </c>
      <c r="M131" s="3" t="s">
        <v>215</v>
      </c>
      <c r="N131" s="3" t="s">
        <v>215</v>
      </c>
      <c r="O131" s="3" t="s">
        <v>215</v>
      </c>
      <c r="P131" s="3" t="s">
        <v>215</v>
      </c>
      <c r="Q131" s="3" t="s">
        <v>215</v>
      </c>
      <c r="R131" s="3" t="s">
        <v>215</v>
      </c>
      <c r="S131" s="3" t="s">
        <v>215</v>
      </c>
      <c r="T131" s="3" t="s">
        <v>215</v>
      </c>
      <c r="U131" s="3">
        <v>77.834000000000003</v>
      </c>
      <c r="V131" s="3">
        <v>62.926000000000002</v>
      </c>
      <c r="W131" s="3">
        <v>74.028000000000006</v>
      </c>
      <c r="X131" s="3">
        <v>98.376000000000005</v>
      </c>
      <c r="Y131" s="3">
        <v>116.19499999999999</v>
      </c>
      <c r="Z131" s="3">
        <v>98.147999999999996</v>
      </c>
      <c r="AA131" s="3">
        <v>69.855000000000004</v>
      </c>
      <c r="AB131" s="3">
        <v>72.863</v>
      </c>
      <c r="AC131" s="3">
        <v>82.019000000000005</v>
      </c>
      <c r="AD131" s="3">
        <v>62.813000000000002</v>
      </c>
      <c r="AE131" s="3">
        <v>48.375999999999998</v>
      </c>
      <c r="AF131" s="3">
        <v>45.158999999999999</v>
      </c>
      <c r="AG131" s="3">
        <v>31.324999999999999</v>
      </c>
      <c r="AH131" s="3">
        <v>23.457000000000001</v>
      </c>
      <c r="AI131" s="3">
        <v>1.92</v>
      </c>
      <c r="AJ131" s="3">
        <v>-10.837999999999999</v>
      </c>
      <c r="AK131" s="3">
        <v>-20.88</v>
      </c>
      <c r="AL131" s="3">
        <v>-35.485999999999997</v>
      </c>
      <c r="AM131" s="3">
        <v>-39.643999999999998</v>
      </c>
      <c r="AN131" s="3">
        <v>-33.703000000000003</v>
      </c>
      <c r="AO131" s="3">
        <v>-31.084</v>
      </c>
      <c r="AP131" s="3">
        <v>-29.027999999999999</v>
      </c>
      <c r="AQ131" s="3">
        <v>-29.510999999999999</v>
      </c>
      <c r="AR131" s="3">
        <v>-21.788</v>
      </c>
      <c r="AS131" s="3">
        <v>-7.6219999999999999</v>
      </c>
      <c r="AT131" s="3">
        <v>13.409000000000001</v>
      </c>
      <c r="AU131" s="3">
        <v>20.486999999999998</v>
      </c>
      <c r="AV131" s="3">
        <v>28.762</v>
      </c>
      <c r="AW131" s="3">
        <v>33.744</v>
      </c>
      <c r="AX131" s="3">
        <v>34.823999999999998</v>
      </c>
      <c r="AY131" s="3">
        <v>34.252000000000002</v>
      </c>
      <c r="AZ131" s="3">
        <v>31.437999999999999</v>
      </c>
      <c r="BA131">
        <v>28.244</v>
      </c>
      <c r="BB131">
        <v>2016</v>
      </c>
    </row>
    <row r="132" spans="1:54" hidden="1" x14ac:dyDescent="0.2">
      <c r="A132">
        <v>612</v>
      </c>
      <c r="B132" t="s">
        <v>559</v>
      </c>
      <c r="C132" t="s">
        <v>233</v>
      </c>
      <c r="D132" t="s">
        <v>29</v>
      </c>
      <c r="E132" t="s">
        <v>231</v>
      </c>
      <c r="F132" t="s">
        <v>230</v>
      </c>
      <c r="G132" t="s">
        <v>225</v>
      </c>
      <c r="H132" t="s">
        <v>222</v>
      </c>
      <c r="I132" t="s">
        <v>754</v>
      </c>
      <c r="J132" s="3" t="s">
        <v>215</v>
      </c>
      <c r="K132" s="3" t="s">
        <v>215</v>
      </c>
      <c r="L132" s="3" t="s">
        <v>215</v>
      </c>
      <c r="M132" s="3" t="s">
        <v>215</v>
      </c>
      <c r="N132" s="3" t="s">
        <v>215</v>
      </c>
      <c r="O132" s="3" t="s">
        <v>215</v>
      </c>
      <c r="P132" s="3" t="s">
        <v>215</v>
      </c>
      <c r="Q132" s="3" t="s">
        <v>215</v>
      </c>
      <c r="R132" s="3" t="s">
        <v>215</v>
      </c>
      <c r="S132" s="3" t="s">
        <v>215</v>
      </c>
      <c r="T132" s="3" t="s">
        <v>215</v>
      </c>
      <c r="U132" s="3">
        <v>671.029</v>
      </c>
      <c r="V132" s="3">
        <v>676.25900000000001</v>
      </c>
      <c r="W132" s="3">
        <v>880.72699999999998</v>
      </c>
      <c r="X132" s="3">
        <v>1463.2449999999999</v>
      </c>
      <c r="Y132" s="3">
        <v>2329.6999999999998</v>
      </c>
      <c r="Z132" s="3">
        <v>2522.4</v>
      </c>
      <c r="AA132" s="3">
        <v>1942.11</v>
      </c>
      <c r="AB132" s="3">
        <v>2062.386</v>
      </c>
      <c r="AC132" s="3">
        <v>2664.1419999999998</v>
      </c>
      <c r="AD132" s="3">
        <v>2590.105</v>
      </c>
      <c r="AE132" s="3">
        <v>2293.9349999999999</v>
      </c>
      <c r="AF132" s="3">
        <v>2317.9670000000001</v>
      </c>
      <c r="AG132" s="3">
        <v>2213.7489999999998</v>
      </c>
      <c r="AH132" s="3">
        <v>2164.0700000000002</v>
      </c>
      <c r="AI132" s="3">
        <v>1987.924</v>
      </c>
      <c r="AJ132" s="3">
        <v>2009.616</v>
      </c>
      <c r="AK132" s="3">
        <v>1262.6210000000001</v>
      </c>
      <c r="AL132" s="3">
        <v>890.31700000000001</v>
      </c>
      <c r="AM132" s="3">
        <v>973.90800000000002</v>
      </c>
      <c r="AN132" s="3">
        <v>1258.2760000000001</v>
      </c>
      <c r="AO132" s="3">
        <v>1350.538</v>
      </c>
      <c r="AP132" s="3">
        <v>1512.626</v>
      </c>
      <c r="AQ132" s="3">
        <v>1265.3800000000001</v>
      </c>
      <c r="AR132" s="3">
        <v>1321.998</v>
      </c>
      <c r="AS132" s="3">
        <v>1461.8989999999999</v>
      </c>
      <c r="AT132" s="3">
        <v>3582.0790000000002</v>
      </c>
      <c r="AU132" s="3">
        <v>5105.0780000000004</v>
      </c>
      <c r="AV132" s="3">
        <v>7421.6180000000004</v>
      </c>
      <c r="AW132" s="3">
        <v>9171.6689999999999</v>
      </c>
      <c r="AX132" s="3">
        <v>9996.9549999999999</v>
      </c>
      <c r="AY132" s="3">
        <v>10582.86</v>
      </c>
      <c r="AZ132" s="3">
        <v>10595.316000000001</v>
      </c>
      <c r="BA132">
        <v>10611.385</v>
      </c>
      <c r="BB132">
        <v>2016</v>
      </c>
    </row>
    <row r="133" spans="1:54" hidden="1" x14ac:dyDescent="0.2">
      <c r="A133">
        <v>612</v>
      </c>
      <c r="B133" t="s">
        <v>559</v>
      </c>
      <c r="C133" t="s">
        <v>232</v>
      </c>
      <c r="D133" t="s">
        <v>29</v>
      </c>
      <c r="E133" t="s">
        <v>231</v>
      </c>
      <c r="F133" t="s">
        <v>230</v>
      </c>
      <c r="G133" t="s">
        <v>217</v>
      </c>
      <c r="I133" t="s">
        <v>229</v>
      </c>
      <c r="J133" s="3" t="s">
        <v>215</v>
      </c>
      <c r="K133" s="3" t="s">
        <v>215</v>
      </c>
      <c r="L133" s="3" t="s">
        <v>215</v>
      </c>
      <c r="M133" s="3" t="s">
        <v>215</v>
      </c>
      <c r="N133" s="3" t="s">
        <v>215</v>
      </c>
      <c r="O133" s="3" t="s">
        <v>215</v>
      </c>
      <c r="P133" s="3" t="s">
        <v>215</v>
      </c>
      <c r="Q133" s="3" t="s">
        <v>215</v>
      </c>
      <c r="R133" s="3" t="s">
        <v>215</v>
      </c>
      <c r="S133" s="3" t="s">
        <v>215</v>
      </c>
      <c r="T133" s="3" t="s">
        <v>215</v>
      </c>
      <c r="U133" s="3">
        <v>77.834000000000003</v>
      </c>
      <c r="V133" s="3">
        <v>62.926000000000002</v>
      </c>
      <c r="W133" s="3">
        <v>74.028000000000006</v>
      </c>
      <c r="X133" s="3">
        <v>98.376000000000005</v>
      </c>
      <c r="Y133" s="3">
        <v>116.19499999999999</v>
      </c>
      <c r="Z133" s="3">
        <v>98.147999999999996</v>
      </c>
      <c r="AA133" s="3">
        <v>69.855000000000004</v>
      </c>
      <c r="AB133" s="3">
        <v>72.863</v>
      </c>
      <c r="AC133" s="3">
        <v>82.019000000000005</v>
      </c>
      <c r="AD133" s="3">
        <v>62.813000000000002</v>
      </c>
      <c r="AE133" s="3">
        <v>54.267000000000003</v>
      </c>
      <c r="AF133" s="3">
        <v>51.250999999999998</v>
      </c>
      <c r="AG133" s="3">
        <v>42.148000000000003</v>
      </c>
      <c r="AH133" s="3">
        <v>35.192999999999998</v>
      </c>
      <c r="AI133" s="3">
        <v>26.288</v>
      </c>
      <c r="AJ133" s="3">
        <v>23.638000000000002</v>
      </c>
      <c r="AK133" s="3">
        <v>13.5</v>
      </c>
      <c r="AL133" s="3">
        <v>8.0619999999999994</v>
      </c>
      <c r="AM133" s="3">
        <v>9.77</v>
      </c>
      <c r="AN133" s="3">
        <v>10.493</v>
      </c>
      <c r="AO133" s="3">
        <v>9.2569999999999997</v>
      </c>
      <c r="AP133" s="3">
        <v>9.3320000000000007</v>
      </c>
      <c r="AQ133" s="3">
        <v>7.601</v>
      </c>
      <c r="AR133" s="3">
        <v>7.673</v>
      </c>
      <c r="AS133" s="3">
        <v>8.7530000000000001</v>
      </c>
      <c r="AT133" s="3">
        <v>20.579000000000001</v>
      </c>
      <c r="AU133" s="3">
        <v>25.802</v>
      </c>
      <c r="AV133" s="3">
        <v>33.338999999999999</v>
      </c>
      <c r="AW133" s="3">
        <v>38.424999999999997</v>
      </c>
      <c r="AX133" s="3">
        <v>39.408000000000001</v>
      </c>
      <c r="AY133" s="3">
        <v>38.405000000000001</v>
      </c>
      <c r="AZ133" s="3">
        <v>35.093000000000004</v>
      </c>
      <c r="BA133">
        <v>31.521000000000001</v>
      </c>
      <c r="BB133">
        <v>2016</v>
      </c>
    </row>
    <row r="134" spans="1:54" hidden="1" x14ac:dyDescent="0.2">
      <c r="A134">
        <v>612</v>
      </c>
      <c r="B134" t="s">
        <v>559</v>
      </c>
      <c r="C134" t="s">
        <v>228</v>
      </c>
      <c r="D134" t="s">
        <v>29</v>
      </c>
      <c r="E134" t="s">
        <v>227</v>
      </c>
      <c r="F134" t="s">
        <v>226</v>
      </c>
      <c r="G134" t="s">
        <v>225</v>
      </c>
      <c r="H134" t="s">
        <v>222</v>
      </c>
      <c r="I134" t="s">
        <v>754</v>
      </c>
      <c r="J134" s="3">
        <v>162.5</v>
      </c>
      <c r="K134" s="3">
        <v>191.5</v>
      </c>
      <c r="L134" s="3">
        <v>207.6</v>
      </c>
      <c r="M134" s="3">
        <v>233.7</v>
      </c>
      <c r="N134" s="3">
        <v>263.89999999999998</v>
      </c>
      <c r="O134" s="3">
        <v>291.60000000000002</v>
      </c>
      <c r="P134" s="3">
        <v>296.60000000000002</v>
      </c>
      <c r="Q134" s="3">
        <v>312.7</v>
      </c>
      <c r="R134" s="3">
        <v>347.7</v>
      </c>
      <c r="S134" s="3">
        <v>422.04300000000001</v>
      </c>
      <c r="T134" s="3">
        <v>554.4</v>
      </c>
      <c r="U134" s="3">
        <v>862.13199999999995</v>
      </c>
      <c r="V134" s="3">
        <v>1074.6949999999999</v>
      </c>
      <c r="W134" s="3">
        <v>1189.7239999999999</v>
      </c>
      <c r="X134" s="3">
        <v>1487.4</v>
      </c>
      <c r="Y134" s="3">
        <v>2004.99</v>
      </c>
      <c r="Z134" s="3">
        <v>2570</v>
      </c>
      <c r="AA134" s="3">
        <v>2780.2</v>
      </c>
      <c r="AB134" s="3">
        <v>2830.491</v>
      </c>
      <c r="AC134" s="3">
        <v>3248.1979999999999</v>
      </c>
      <c r="AD134" s="3">
        <v>4123.5</v>
      </c>
      <c r="AE134" s="3">
        <v>4227.1000000000004</v>
      </c>
      <c r="AF134" s="3">
        <v>4522.8</v>
      </c>
      <c r="AG134" s="3">
        <v>5252.3</v>
      </c>
      <c r="AH134" s="3">
        <v>6149.1</v>
      </c>
      <c r="AI134" s="3">
        <v>7562</v>
      </c>
      <c r="AJ134" s="3">
        <v>8501.6360000000004</v>
      </c>
      <c r="AK134" s="3">
        <v>9352.8860000000004</v>
      </c>
      <c r="AL134" s="3">
        <v>11043.704</v>
      </c>
      <c r="AM134" s="3">
        <v>9968.0249999999996</v>
      </c>
      <c r="AN134" s="3">
        <v>11991.564</v>
      </c>
      <c r="AO134" s="3">
        <v>14589</v>
      </c>
      <c r="AP134" s="3">
        <v>16209.6</v>
      </c>
      <c r="AQ134" s="3">
        <v>16647.900000000001</v>
      </c>
      <c r="AR134" s="3">
        <v>17228.599999999999</v>
      </c>
      <c r="AS134" s="3">
        <v>16702.099999999999</v>
      </c>
      <c r="AT134" s="3">
        <v>17406.8</v>
      </c>
      <c r="AU134" s="3">
        <v>19785.562999999998</v>
      </c>
      <c r="AV134" s="3">
        <v>22261.072</v>
      </c>
      <c r="AW134" s="3">
        <v>23869.103999999999</v>
      </c>
      <c r="AX134" s="3">
        <v>25367.544000000002</v>
      </c>
      <c r="AY134" s="3">
        <v>27556.167000000001</v>
      </c>
      <c r="AZ134" s="3">
        <v>30192.071</v>
      </c>
      <c r="BA134">
        <v>33664.239999999998</v>
      </c>
      <c r="BB134">
        <v>2016</v>
      </c>
    </row>
    <row r="135" spans="1:54" hidden="1" x14ac:dyDescent="0.2">
      <c r="A135">
        <v>612</v>
      </c>
      <c r="B135" t="s">
        <v>559</v>
      </c>
      <c r="C135" t="s">
        <v>224</v>
      </c>
      <c r="D135" t="s">
        <v>29</v>
      </c>
      <c r="E135" t="s">
        <v>219</v>
      </c>
      <c r="F135" t="s">
        <v>218</v>
      </c>
      <c r="G135" t="s">
        <v>223</v>
      </c>
      <c r="H135" t="s">
        <v>222</v>
      </c>
      <c r="I135" t="s">
        <v>755</v>
      </c>
      <c r="J135" s="3">
        <v>0.24199999999999999</v>
      </c>
      <c r="K135" s="3">
        <v>-0.20899999999999999</v>
      </c>
      <c r="L135" s="3">
        <v>-0.436</v>
      </c>
      <c r="M135" s="3">
        <v>-8.5000000000000006E-2</v>
      </c>
      <c r="N135" s="3">
        <v>7.3999999999999996E-2</v>
      </c>
      <c r="O135" s="3">
        <v>1.0149999999999999</v>
      </c>
      <c r="P135" s="3">
        <v>-2.23</v>
      </c>
      <c r="Q135" s="3">
        <v>0.14099999999999999</v>
      </c>
      <c r="R135" s="3">
        <v>-1.9</v>
      </c>
      <c r="S135" s="3">
        <v>-1.0329999999999999</v>
      </c>
      <c r="T135" s="3">
        <v>1.35</v>
      </c>
      <c r="U135" s="3">
        <v>2.39</v>
      </c>
      <c r="V135" s="3">
        <v>1.29</v>
      </c>
      <c r="W135" s="3">
        <v>0.81</v>
      </c>
      <c r="X135" s="3">
        <v>-1.839</v>
      </c>
      <c r="Y135" s="3">
        <v>-2.2370000000000001</v>
      </c>
      <c r="Z135" s="3">
        <v>1.248</v>
      </c>
      <c r="AA135" s="3">
        <v>3.45</v>
      </c>
      <c r="AB135" s="3">
        <v>-0.91</v>
      </c>
      <c r="AC135" s="3">
        <v>0.02</v>
      </c>
      <c r="AD135" s="3">
        <v>9.1419999999999995</v>
      </c>
      <c r="AE135" s="3">
        <v>7.06</v>
      </c>
      <c r="AF135" s="3">
        <v>4.359</v>
      </c>
      <c r="AG135" s="3">
        <v>8.8079999999999998</v>
      </c>
      <c r="AH135" s="3">
        <v>11.116</v>
      </c>
      <c r="AI135" s="3">
        <v>21.183</v>
      </c>
      <c r="AJ135" s="3">
        <v>28.95</v>
      </c>
      <c r="AK135" s="3">
        <v>30.6</v>
      </c>
      <c r="AL135" s="3">
        <v>34.448999999999998</v>
      </c>
      <c r="AM135" s="3">
        <v>0.41099999999999998</v>
      </c>
      <c r="AN135" s="3">
        <v>12.157</v>
      </c>
      <c r="AO135" s="3">
        <v>19.802</v>
      </c>
      <c r="AP135" s="3">
        <v>12.29</v>
      </c>
      <c r="AQ135" s="3">
        <v>0.83499999999999996</v>
      </c>
      <c r="AR135" s="3">
        <v>-9.4359999999999999</v>
      </c>
      <c r="AS135" s="3">
        <v>-27.29</v>
      </c>
      <c r="AT135" s="3">
        <v>-26.472999999999999</v>
      </c>
      <c r="AU135" s="3">
        <v>-21.943000000000001</v>
      </c>
      <c r="AV135" s="3">
        <v>-18.425000000000001</v>
      </c>
      <c r="AW135" s="3">
        <v>-20.347999999999999</v>
      </c>
      <c r="AX135" s="3">
        <v>-17.512</v>
      </c>
      <c r="AY135" s="3">
        <v>-15.32</v>
      </c>
      <c r="AZ135" s="3">
        <v>-11.5</v>
      </c>
      <c r="BA135">
        <v>-10.071</v>
      </c>
      <c r="BB135">
        <v>2016</v>
      </c>
    </row>
    <row r="136" spans="1:54" hidden="1" x14ac:dyDescent="0.2">
      <c r="A136">
        <v>612</v>
      </c>
      <c r="B136" t="s">
        <v>559</v>
      </c>
      <c r="C136" t="s">
        <v>220</v>
      </c>
      <c r="D136" t="s">
        <v>29</v>
      </c>
      <c r="E136" t="s">
        <v>219</v>
      </c>
      <c r="F136" t="s">
        <v>218</v>
      </c>
      <c r="G136" t="s">
        <v>217</v>
      </c>
      <c r="I136" t="s">
        <v>216</v>
      </c>
      <c r="J136" s="3">
        <v>0.57099999999999995</v>
      </c>
      <c r="K136" s="3">
        <v>-0.47199999999999998</v>
      </c>
      <c r="L136" s="3">
        <v>-0.97299999999999998</v>
      </c>
      <c r="M136" s="3">
        <v>-0.17899999999999999</v>
      </c>
      <c r="N136" s="3">
        <v>0.14399999999999999</v>
      </c>
      <c r="O136" s="3">
        <v>1.66</v>
      </c>
      <c r="P136" s="3">
        <v>-3.6230000000000002</v>
      </c>
      <c r="Q136" s="3">
        <v>0.223</v>
      </c>
      <c r="R136" s="3">
        <v>-3.6779999999999999</v>
      </c>
      <c r="S136" s="3">
        <v>-1.9650000000000001</v>
      </c>
      <c r="T136" s="3">
        <v>2.181</v>
      </c>
      <c r="U136" s="3">
        <v>5.1210000000000004</v>
      </c>
      <c r="V136" s="3">
        <v>2.621</v>
      </c>
      <c r="W136" s="3">
        <v>1.589</v>
      </c>
      <c r="X136" s="3">
        <v>-4.3339999999999996</v>
      </c>
      <c r="Y136" s="3">
        <v>-5.3179999999999996</v>
      </c>
      <c r="Z136" s="3">
        <v>2.6579999999999999</v>
      </c>
      <c r="AA136" s="3">
        <v>7.1609999999999996</v>
      </c>
      <c r="AB136" s="3">
        <v>-1.8879999999999999</v>
      </c>
      <c r="AC136" s="3">
        <v>4.1000000000000002E-2</v>
      </c>
      <c r="AD136" s="3">
        <v>16.699000000000002</v>
      </c>
      <c r="AE136" s="3">
        <v>12.896000000000001</v>
      </c>
      <c r="AF136" s="3">
        <v>7.68</v>
      </c>
      <c r="AG136" s="3">
        <v>12.978999999999999</v>
      </c>
      <c r="AH136" s="3">
        <v>13.028</v>
      </c>
      <c r="AI136" s="3">
        <v>20.526</v>
      </c>
      <c r="AJ136" s="3">
        <v>24.738</v>
      </c>
      <c r="AK136" s="3">
        <v>22.670999999999999</v>
      </c>
      <c r="AL136" s="3">
        <v>20.146000000000001</v>
      </c>
      <c r="AM136" s="3">
        <v>0.3</v>
      </c>
      <c r="AN136" s="3">
        <v>7.5410000000000004</v>
      </c>
      <c r="AO136" s="3">
        <v>9.8889999999999993</v>
      </c>
      <c r="AP136" s="3">
        <v>5.88</v>
      </c>
      <c r="AQ136" s="3">
        <v>0.39800000000000002</v>
      </c>
      <c r="AR136" s="3">
        <v>-4.4130000000000003</v>
      </c>
      <c r="AS136" s="3">
        <v>-16.452000000000002</v>
      </c>
      <c r="AT136" s="3">
        <v>-16.645</v>
      </c>
      <c r="AU136" s="3">
        <v>-12.308</v>
      </c>
      <c r="AV136" s="3">
        <v>-9.3230000000000004</v>
      </c>
      <c r="AW136" s="3">
        <v>-9.7460000000000004</v>
      </c>
      <c r="AX136" s="3">
        <v>-8.0109999999999992</v>
      </c>
      <c r="AY136" s="3">
        <v>-6.774</v>
      </c>
      <c r="AZ136" s="3">
        <v>-4.8730000000000002</v>
      </c>
      <c r="BA136">
        <v>-4.0190000000000001</v>
      </c>
      <c r="BB136">
        <v>2016</v>
      </c>
    </row>
    <row r="137" spans="1:54" x14ac:dyDescent="0.2">
      <c r="A137">
        <v>614</v>
      </c>
      <c r="B137" t="s">
        <v>558</v>
      </c>
      <c r="C137" t="s">
        <v>352</v>
      </c>
      <c r="D137" t="s">
        <v>198</v>
      </c>
      <c r="E137" t="s">
        <v>349</v>
      </c>
      <c r="F137" t="s">
        <v>351</v>
      </c>
      <c r="G137" t="s">
        <v>225</v>
      </c>
      <c r="H137" t="s">
        <v>222</v>
      </c>
      <c r="I137" t="s">
        <v>756</v>
      </c>
      <c r="J137" s="3">
        <v>338.37700000000001</v>
      </c>
      <c r="K137" s="3">
        <v>323.488</v>
      </c>
      <c r="L137" s="3">
        <v>323.488</v>
      </c>
      <c r="M137" s="3">
        <v>337.07499999999999</v>
      </c>
      <c r="N137" s="3">
        <v>357.29899999999998</v>
      </c>
      <c r="O137" s="3">
        <v>369.80500000000001</v>
      </c>
      <c r="P137" s="3">
        <v>380.529</v>
      </c>
      <c r="Q137" s="3">
        <v>396.065</v>
      </c>
      <c r="R137" s="3">
        <v>420.339</v>
      </c>
      <c r="S137" s="3">
        <v>420.51400000000001</v>
      </c>
      <c r="T137" s="3">
        <v>406.00599999999997</v>
      </c>
      <c r="U137" s="3">
        <v>410.03100000000001</v>
      </c>
      <c r="V137" s="3">
        <v>386.09199999999998</v>
      </c>
      <c r="W137" s="3">
        <v>293.49400000000003</v>
      </c>
      <c r="X137" s="3">
        <v>297.42500000000001</v>
      </c>
      <c r="Y137" s="3">
        <v>342.03899999999999</v>
      </c>
      <c r="Z137" s="3">
        <v>388.36599999999999</v>
      </c>
      <c r="AA137" s="3">
        <v>416.61700000000002</v>
      </c>
      <c r="AB137" s="3">
        <v>436.161</v>
      </c>
      <c r="AC137" s="3">
        <v>445.67599999999999</v>
      </c>
      <c r="AD137" s="3">
        <v>459.28899999999999</v>
      </c>
      <c r="AE137" s="3">
        <v>478.60700000000003</v>
      </c>
      <c r="AF137" s="3">
        <v>544.01199999999994</v>
      </c>
      <c r="AG137" s="3">
        <v>568.78700000000003</v>
      </c>
      <c r="AH137" s="3">
        <v>627.02099999999996</v>
      </c>
      <c r="AI137" s="3">
        <v>758.11199999999997</v>
      </c>
      <c r="AJ137" s="3">
        <v>902.07100000000003</v>
      </c>
      <c r="AK137" s="3">
        <v>1111.2570000000001</v>
      </c>
      <c r="AL137" s="3">
        <v>1264.8009999999999</v>
      </c>
      <c r="AM137" s="3">
        <v>1295.319</v>
      </c>
      <c r="AN137" s="3">
        <v>1340.0450000000001</v>
      </c>
      <c r="AO137" s="3">
        <v>1391.9490000000001</v>
      </c>
      <c r="AP137" s="3">
        <v>1464.019</v>
      </c>
      <c r="AQ137" s="3">
        <v>1564.1980000000001</v>
      </c>
      <c r="AR137" s="3">
        <v>1637.777</v>
      </c>
      <c r="AS137" s="3">
        <v>1686.9059999999999</v>
      </c>
      <c r="AT137" s="3">
        <v>1673.183</v>
      </c>
      <c r="AU137" s="3">
        <v>1685.259</v>
      </c>
      <c r="AV137" s="3">
        <v>1721.6959999999999</v>
      </c>
      <c r="AW137" s="3">
        <v>1763.2280000000001</v>
      </c>
      <c r="AX137" s="3">
        <v>1827.42</v>
      </c>
      <c r="AY137" s="3">
        <v>1904.8030000000001</v>
      </c>
      <c r="AZ137" s="3">
        <v>1995.26</v>
      </c>
      <c r="BA137">
        <v>2092.3330000000001</v>
      </c>
      <c r="BB137">
        <v>2015</v>
      </c>
    </row>
    <row r="138" spans="1:54" hidden="1" x14ac:dyDescent="0.2">
      <c r="A138">
        <v>614</v>
      </c>
      <c r="B138" t="s">
        <v>558</v>
      </c>
      <c r="C138" t="s">
        <v>350</v>
      </c>
      <c r="D138" t="s">
        <v>198</v>
      </c>
      <c r="E138" t="s">
        <v>349</v>
      </c>
      <c r="F138" t="s">
        <v>348</v>
      </c>
      <c r="G138" t="s">
        <v>275</v>
      </c>
      <c r="I138" t="s">
        <v>347</v>
      </c>
      <c r="J138" s="3">
        <v>2.4060000000000001</v>
      </c>
      <c r="K138" s="3">
        <v>-4.4000000000000004</v>
      </c>
      <c r="L138" s="3">
        <v>0</v>
      </c>
      <c r="M138" s="3">
        <v>4.2</v>
      </c>
      <c r="N138" s="3">
        <v>6</v>
      </c>
      <c r="O138" s="3">
        <v>3.5</v>
      </c>
      <c r="P138" s="3">
        <v>2.9</v>
      </c>
      <c r="Q138" s="3">
        <v>4.0830000000000002</v>
      </c>
      <c r="R138" s="3">
        <v>6.1289999999999996</v>
      </c>
      <c r="S138" s="3">
        <v>4.2000000000000003E-2</v>
      </c>
      <c r="T138" s="3">
        <v>-3.45</v>
      </c>
      <c r="U138" s="3">
        <v>0.99099999999999999</v>
      </c>
      <c r="V138" s="3">
        <v>-5.8380000000000001</v>
      </c>
      <c r="W138" s="3">
        <v>-23.983000000000001</v>
      </c>
      <c r="X138" s="3">
        <v>1.339</v>
      </c>
      <c r="Y138" s="3">
        <v>15</v>
      </c>
      <c r="Z138" s="3">
        <v>13.544</v>
      </c>
      <c r="AA138" s="3">
        <v>7.274</v>
      </c>
      <c r="AB138" s="3">
        <v>4.6909999999999998</v>
      </c>
      <c r="AC138" s="3">
        <v>2.181</v>
      </c>
      <c r="AD138" s="3">
        <v>3.0550000000000002</v>
      </c>
      <c r="AE138" s="3">
        <v>4.2060000000000004</v>
      </c>
      <c r="AF138" s="3">
        <v>13.666</v>
      </c>
      <c r="AG138" s="3">
        <v>4.5540000000000003</v>
      </c>
      <c r="AH138" s="3">
        <v>10.238</v>
      </c>
      <c r="AI138" s="3">
        <v>20.907</v>
      </c>
      <c r="AJ138" s="3">
        <v>18.989000000000001</v>
      </c>
      <c r="AK138" s="3">
        <v>23.19</v>
      </c>
      <c r="AL138" s="3">
        <v>13.817</v>
      </c>
      <c r="AM138" s="3">
        <v>2.4129999999999998</v>
      </c>
      <c r="AN138" s="3">
        <v>3.4529999999999998</v>
      </c>
      <c r="AO138" s="3">
        <v>3.8730000000000002</v>
      </c>
      <c r="AP138" s="3">
        <v>5.1779999999999999</v>
      </c>
      <c r="AQ138" s="3">
        <v>6.843</v>
      </c>
      <c r="AR138" s="3">
        <v>4.7039999999999997</v>
      </c>
      <c r="AS138" s="3">
        <v>3</v>
      </c>
      <c r="AT138" s="3">
        <v>-0.81299999999999994</v>
      </c>
      <c r="AU138" s="3">
        <v>0.72199999999999998</v>
      </c>
      <c r="AV138" s="3">
        <v>2.1619999999999999</v>
      </c>
      <c r="AW138" s="3">
        <v>2.4119999999999999</v>
      </c>
      <c r="AX138" s="3">
        <v>3.641</v>
      </c>
      <c r="AY138" s="3">
        <v>4.2350000000000003</v>
      </c>
      <c r="AZ138" s="3">
        <v>4.7489999999999997</v>
      </c>
      <c r="BA138">
        <v>4.8650000000000002</v>
      </c>
      <c r="BB138">
        <v>2015</v>
      </c>
    </row>
    <row r="139" spans="1:54" hidden="1" x14ac:dyDescent="0.2">
      <c r="A139">
        <v>614</v>
      </c>
      <c r="B139" t="s">
        <v>558</v>
      </c>
      <c r="C139" t="s">
        <v>346</v>
      </c>
      <c r="D139" t="s">
        <v>198</v>
      </c>
      <c r="E139" t="s">
        <v>342</v>
      </c>
      <c r="F139" t="s">
        <v>345</v>
      </c>
      <c r="G139" t="s">
        <v>225</v>
      </c>
      <c r="H139" t="s">
        <v>222</v>
      </c>
      <c r="I139" t="s">
        <v>756</v>
      </c>
      <c r="J139" s="3" t="s">
        <v>355</v>
      </c>
      <c r="K139" s="3" t="s">
        <v>355</v>
      </c>
      <c r="L139" s="3" t="s">
        <v>355</v>
      </c>
      <c r="M139" s="3" t="s">
        <v>355</v>
      </c>
      <c r="N139" s="3" t="s">
        <v>355</v>
      </c>
      <c r="O139" s="3" t="s">
        <v>355</v>
      </c>
      <c r="P139" s="3" t="s">
        <v>355</v>
      </c>
      <c r="Q139" s="3" t="s">
        <v>355</v>
      </c>
      <c r="R139" s="3" t="s">
        <v>355</v>
      </c>
      <c r="S139" s="3" t="s">
        <v>355</v>
      </c>
      <c r="T139" s="3" t="s">
        <v>355</v>
      </c>
      <c r="U139" s="3" t="s">
        <v>355</v>
      </c>
      <c r="V139" s="3" t="s">
        <v>355</v>
      </c>
      <c r="W139" s="3" t="s">
        <v>355</v>
      </c>
      <c r="X139" s="3">
        <v>1E-3</v>
      </c>
      <c r="Y139" s="3">
        <v>1.4999999999999999E-2</v>
      </c>
      <c r="Z139" s="3">
        <v>0.83499999999999996</v>
      </c>
      <c r="AA139" s="3">
        <v>1.752</v>
      </c>
      <c r="AB139" s="3">
        <v>2.556</v>
      </c>
      <c r="AC139" s="3">
        <v>17.170999999999999</v>
      </c>
      <c r="AD139" s="3">
        <v>91.665999999999997</v>
      </c>
      <c r="AE139" s="3">
        <v>197.11099999999999</v>
      </c>
      <c r="AF139" s="3">
        <v>544.01199999999994</v>
      </c>
      <c r="AG139" s="3">
        <v>1058.585</v>
      </c>
      <c r="AH139" s="3">
        <v>1640.8240000000001</v>
      </c>
      <c r="AI139" s="3">
        <v>2460.8249999999998</v>
      </c>
      <c r="AJ139" s="3">
        <v>3358.5410000000002</v>
      </c>
      <c r="AK139" s="3">
        <v>4636.8010000000004</v>
      </c>
      <c r="AL139" s="3">
        <v>6316.1639999999998</v>
      </c>
      <c r="AM139" s="3">
        <v>5988.6750000000002</v>
      </c>
      <c r="AN139" s="3">
        <v>7584.6229999999996</v>
      </c>
      <c r="AO139" s="3">
        <v>9780.098</v>
      </c>
      <c r="AP139" s="3">
        <v>10876.016</v>
      </c>
      <c r="AQ139" s="3">
        <v>12056.343000000001</v>
      </c>
      <c r="AR139" s="3">
        <v>12457.882</v>
      </c>
      <c r="AS139" s="3">
        <v>12320.775</v>
      </c>
      <c r="AT139" s="3">
        <v>15602.563</v>
      </c>
      <c r="AU139" s="3">
        <v>20608.3</v>
      </c>
      <c r="AV139" s="3">
        <v>29190.167000000001</v>
      </c>
      <c r="AW139" s="3">
        <v>34455.915999999997</v>
      </c>
      <c r="AX139" s="3">
        <v>39729.099000000002</v>
      </c>
      <c r="AY139" s="3">
        <v>45182.875</v>
      </c>
      <c r="AZ139" s="3">
        <v>50917.712</v>
      </c>
      <c r="BA139">
        <v>56946.654999999999</v>
      </c>
      <c r="BB139">
        <v>2015</v>
      </c>
    </row>
    <row r="140" spans="1:54" hidden="1" x14ac:dyDescent="0.2">
      <c r="A140">
        <v>614</v>
      </c>
      <c r="B140" t="s">
        <v>558</v>
      </c>
      <c r="C140" t="s">
        <v>344</v>
      </c>
      <c r="D140" t="s">
        <v>198</v>
      </c>
      <c r="E140" t="s">
        <v>342</v>
      </c>
      <c r="F140" t="s">
        <v>343</v>
      </c>
      <c r="G140" t="s">
        <v>223</v>
      </c>
      <c r="H140" t="s">
        <v>222</v>
      </c>
      <c r="I140" t="s">
        <v>310</v>
      </c>
      <c r="J140" s="3">
        <v>5.9340000000000002</v>
      </c>
      <c r="K140" s="3">
        <v>5.5540000000000003</v>
      </c>
      <c r="L140" s="3">
        <v>5.5540000000000003</v>
      </c>
      <c r="M140" s="3">
        <v>5.7880000000000003</v>
      </c>
      <c r="N140" s="3">
        <v>6.1349999999999998</v>
      </c>
      <c r="O140" s="3">
        <v>7.5590000000000002</v>
      </c>
      <c r="P140" s="3">
        <v>7.077</v>
      </c>
      <c r="Q140" s="3">
        <v>8.0890000000000004</v>
      </c>
      <c r="R140" s="3">
        <v>8.7750000000000004</v>
      </c>
      <c r="S140" s="3">
        <v>10.208</v>
      </c>
      <c r="T140" s="3">
        <v>11.236000000000001</v>
      </c>
      <c r="U140" s="3">
        <v>10.891</v>
      </c>
      <c r="V140" s="3">
        <v>8.3979999999999997</v>
      </c>
      <c r="W140" s="3">
        <v>6.0949999999999998</v>
      </c>
      <c r="X140" s="3">
        <v>4.4379999999999997</v>
      </c>
      <c r="Y140" s="3">
        <v>5.5389999999999997</v>
      </c>
      <c r="Z140" s="3">
        <v>6.5350000000000001</v>
      </c>
      <c r="AA140" s="3">
        <v>7.6749999999999998</v>
      </c>
      <c r="AB140" s="3">
        <v>6.5060000000000002</v>
      </c>
      <c r="AC140" s="3">
        <v>6.1529999999999996</v>
      </c>
      <c r="AD140" s="3">
        <v>9.1300000000000008</v>
      </c>
      <c r="AE140" s="3">
        <v>8.9359999999999999</v>
      </c>
      <c r="AF140" s="3">
        <v>12.497</v>
      </c>
      <c r="AG140" s="3">
        <v>14.189</v>
      </c>
      <c r="AH140" s="3">
        <v>19.640999999999998</v>
      </c>
      <c r="AI140" s="3">
        <v>28.234000000000002</v>
      </c>
      <c r="AJ140" s="3">
        <v>41.789000000000001</v>
      </c>
      <c r="AK140" s="3">
        <v>60.448999999999998</v>
      </c>
      <c r="AL140" s="3">
        <v>84.177999999999997</v>
      </c>
      <c r="AM140" s="3">
        <v>75.492000000000004</v>
      </c>
      <c r="AN140" s="3">
        <v>82.525999999999996</v>
      </c>
      <c r="AO140" s="3">
        <v>104.116</v>
      </c>
      <c r="AP140" s="3">
        <v>113.923</v>
      </c>
      <c r="AQ140" s="3">
        <v>124.913</v>
      </c>
      <c r="AR140" s="3">
        <v>126.73</v>
      </c>
      <c r="AS140" s="3">
        <v>102.621</v>
      </c>
      <c r="AT140" s="3">
        <v>95.337000000000003</v>
      </c>
      <c r="AU140" s="3">
        <v>124.209</v>
      </c>
      <c r="AV140" s="3">
        <v>119.428</v>
      </c>
      <c r="AW140" s="3">
        <v>121.13800000000001</v>
      </c>
      <c r="AX140" s="3">
        <v>126.809</v>
      </c>
      <c r="AY140" s="3">
        <v>134.374</v>
      </c>
      <c r="AZ140" s="3">
        <v>143.40299999999999</v>
      </c>
      <c r="BA140">
        <v>153.70599999999999</v>
      </c>
      <c r="BB140">
        <v>2015</v>
      </c>
    </row>
    <row r="141" spans="1:54" hidden="1" x14ac:dyDescent="0.2">
      <c r="A141">
        <v>614</v>
      </c>
      <c r="B141" t="s">
        <v>558</v>
      </c>
      <c r="C141" t="s">
        <v>213</v>
      </c>
      <c r="D141" t="s">
        <v>198</v>
      </c>
      <c r="E141" t="s">
        <v>342</v>
      </c>
      <c r="F141" t="s">
        <v>341</v>
      </c>
      <c r="G141" t="s">
        <v>323</v>
      </c>
      <c r="H141" t="s">
        <v>222</v>
      </c>
      <c r="I141" t="s">
        <v>310</v>
      </c>
      <c r="J141" s="3">
        <v>14.949</v>
      </c>
      <c r="K141" s="3">
        <v>15.625999999999999</v>
      </c>
      <c r="L141" s="3">
        <v>16.594999999999999</v>
      </c>
      <c r="M141" s="3">
        <v>17.975000000000001</v>
      </c>
      <c r="N141" s="3">
        <v>19.728999999999999</v>
      </c>
      <c r="O141" s="3">
        <v>21.073</v>
      </c>
      <c r="P141" s="3">
        <v>22.122</v>
      </c>
      <c r="Q141" s="3">
        <v>23.613</v>
      </c>
      <c r="R141" s="3">
        <v>25.937000000000001</v>
      </c>
      <c r="S141" s="3">
        <v>26.957000000000001</v>
      </c>
      <c r="T141" s="3">
        <v>26.989000000000001</v>
      </c>
      <c r="U141" s="3">
        <v>28.164000000000001</v>
      </c>
      <c r="V141" s="3">
        <v>27.125</v>
      </c>
      <c r="W141" s="3">
        <v>21.11</v>
      </c>
      <c r="X141" s="3">
        <v>21.847999999999999</v>
      </c>
      <c r="Y141" s="3">
        <v>25.649000000000001</v>
      </c>
      <c r="Z141" s="3">
        <v>29.654</v>
      </c>
      <c r="AA141" s="3">
        <v>32.356000000000002</v>
      </c>
      <c r="AB141" s="3">
        <v>34.241999999999997</v>
      </c>
      <c r="AC141" s="3">
        <v>35.524000000000001</v>
      </c>
      <c r="AD141" s="3">
        <v>37.442</v>
      </c>
      <c r="AE141" s="3">
        <v>39.905999999999999</v>
      </c>
      <c r="AF141" s="3">
        <v>46.055999999999997</v>
      </c>
      <c r="AG141" s="3">
        <v>49.113</v>
      </c>
      <c r="AH141" s="3">
        <v>55.631</v>
      </c>
      <c r="AI141" s="3">
        <v>69.424999999999997</v>
      </c>
      <c r="AJ141" s="3">
        <v>85.147000000000006</v>
      </c>
      <c r="AK141" s="3">
        <v>107.68300000000001</v>
      </c>
      <c r="AL141" s="3">
        <v>124.96599999999999</v>
      </c>
      <c r="AM141" s="3">
        <v>128.95400000000001</v>
      </c>
      <c r="AN141" s="3">
        <v>135.036</v>
      </c>
      <c r="AO141" s="3">
        <v>143.16200000000001</v>
      </c>
      <c r="AP141" s="3">
        <v>153.34800000000001</v>
      </c>
      <c r="AQ141" s="3">
        <v>166.48699999999999</v>
      </c>
      <c r="AR141" s="3">
        <v>177.447</v>
      </c>
      <c r="AS141" s="3">
        <v>184.75200000000001</v>
      </c>
      <c r="AT141" s="3">
        <v>185.58699999999999</v>
      </c>
      <c r="AU141" s="3">
        <v>190.29</v>
      </c>
      <c r="AV141" s="3">
        <v>198.821</v>
      </c>
      <c r="AW141" s="3">
        <v>208.03399999999999</v>
      </c>
      <c r="AX141" s="3">
        <v>219.84299999999999</v>
      </c>
      <c r="AY141" s="3">
        <v>233.52</v>
      </c>
      <c r="AZ141" s="3">
        <v>248.81</v>
      </c>
      <c r="BA141">
        <v>265.45400000000001</v>
      </c>
      <c r="BB141">
        <v>2015</v>
      </c>
    </row>
    <row r="142" spans="1:54" hidden="1" x14ac:dyDescent="0.2">
      <c r="A142">
        <v>614</v>
      </c>
      <c r="B142" t="s">
        <v>558</v>
      </c>
      <c r="C142" t="s">
        <v>340</v>
      </c>
      <c r="D142" t="s">
        <v>198</v>
      </c>
      <c r="E142" t="s">
        <v>339</v>
      </c>
      <c r="F142" t="s">
        <v>338</v>
      </c>
      <c r="G142" t="s">
        <v>295</v>
      </c>
      <c r="I142" t="s">
        <v>337</v>
      </c>
      <c r="J142" s="3" t="s">
        <v>355</v>
      </c>
      <c r="K142" s="3" t="s">
        <v>355</v>
      </c>
      <c r="L142" s="3" t="s">
        <v>355</v>
      </c>
      <c r="M142" s="3" t="s">
        <v>355</v>
      </c>
      <c r="N142" s="3" t="s">
        <v>355</v>
      </c>
      <c r="O142" s="3" t="s">
        <v>355</v>
      </c>
      <c r="P142" s="3" t="s">
        <v>355</v>
      </c>
      <c r="Q142" s="3" t="s">
        <v>355</v>
      </c>
      <c r="R142" s="3" t="s">
        <v>355</v>
      </c>
      <c r="S142" s="3" t="s">
        <v>355</v>
      </c>
      <c r="T142" s="3" t="s">
        <v>355</v>
      </c>
      <c r="U142" s="3" t="s">
        <v>355</v>
      </c>
      <c r="V142" s="3" t="s">
        <v>355</v>
      </c>
      <c r="W142" s="3" t="s">
        <v>355</v>
      </c>
      <c r="X142" s="3" t="s">
        <v>355</v>
      </c>
      <c r="Y142" s="3">
        <v>4.0000000000000001E-3</v>
      </c>
      <c r="Z142" s="3">
        <v>0.215</v>
      </c>
      <c r="AA142" s="3">
        <v>0.42</v>
      </c>
      <c r="AB142" s="3">
        <v>0.58599999999999997</v>
      </c>
      <c r="AC142" s="3">
        <v>3.8530000000000002</v>
      </c>
      <c r="AD142" s="3">
        <v>19.957999999999998</v>
      </c>
      <c r="AE142" s="3">
        <v>41.183999999999997</v>
      </c>
      <c r="AF142" s="3">
        <v>100</v>
      </c>
      <c r="AG142" s="3">
        <v>186.113</v>
      </c>
      <c r="AH142" s="3">
        <v>261.68599999999998</v>
      </c>
      <c r="AI142" s="3">
        <v>324.59899999999999</v>
      </c>
      <c r="AJ142" s="3">
        <v>372.315</v>
      </c>
      <c r="AK142" s="3">
        <v>417.25700000000001</v>
      </c>
      <c r="AL142" s="3">
        <v>499.38</v>
      </c>
      <c r="AM142" s="3">
        <v>462.33199999999999</v>
      </c>
      <c r="AN142" s="3">
        <v>565.99800000000005</v>
      </c>
      <c r="AO142" s="3">
        <v>702.61900000000003</v>
      </c>
      <c r="AP142" s="3">
        <v>742.88800000000003</v>
      </c>
      <c r="AQ142" s="3">
        <v>770.76900000000001</v>
      </c>
      <c r="AR142" s="3">
        <v>760.65800000000002</v>
      </c>
      <c r="AS142" s="3">
        <v>730.37699999999995</v>
      </c>
      <c r="AT142" s="3">
        <v>932.50800000000004</v>
      </c>
      <c r="AU142" s="3">
        <v>1222.857</v>
      </c>
      <c r="AV142" s="3">
        <v>1695.431</v>
      </c>
      <c r="AW142" s="3">
        <v>1954.1379999999999</v>
      </c>
      <c r="AX142" s="3">
        <v>2174.0549999999998</v>
      </c>
      <c r="AY142" s="3">
        <v>2372.0500000000002</v>
      </c>
      <c r="AZ142" s="3">
        <v>2551.933</v>
      </c>
      <c r="BA142">
        <v>2721.683</v>
      </c>
      <c r="BB142">
        <v>2015</v>
      </c>
    </row>
    <row r="143" spans="1:54" hidden="1" x14ac:dyDescent="0.2">
      <c r="A143">
        <v>614</v>
      </c>
      <c r="B143" t="s">
        <v>558</v>
      </c>
      <c r="C143" t="s">
        <v>336</v>
      </c>
      <c r="D143" t="s">
        <v>198</v>
      </c>
      <c r="E143" t="s">
        <v>333</v>
      </c>
      <c r="F143" t="s">
        <v>335</v>
      </c>
      <c r="G143" t="s">
        <v>225</v>
      </c>
      <c r="H143" t="s">
        <v>322</v>
      </c>
      <c r="I143" t="s">
        <v>330</v>
      </c>
      <c r="J143" s="3">
        <v>38141.292999999998</v>
      </c>
      <c r="K143" s="3">
        <v>35503.521000000001</v>
      </c>
      <c r="L143" s="3">
        <v>34588.482000000004</v>
      </c>
      <c r="M143" s="3">
        <v>35121.707999999999</v>
      </c>
      <c r="N143" s="3">
        <v>36270.118000000002</v>
      </c>
      <c r="O143" s="3">
        <v>33313.688999999998</v>
      </c>
      <c r="P143" s="3">
        <v>33327.57</v>
      </c>
      <c r="Q143" s="3">
        <v>33823.862999999998</v>
      </c>
      <c r="R143" s="3">
        <v>34950.243000000002</v>
      </c>
      <c r="S143" s="3">
        <v>34031.438000000002</v>
      </c>
      <c r="T143" s="3">
        <v>32003.03</v>
      </c>
      <c r="U143" s="3">
        <v>31378.927</v>
      </c>
      <c r="V143" s="3">
        <v>28686.347000000002</v>
      </c>
      <c r="W143" s="3">
        <v>21171.242999999999</v>
      </c>
      <c r="X143" s="3">
        <v>20829.905999999999</v>
      </c>
      <c r="Y143" s="3">
        <v>23256.690999999999</v>
      </c>
      <c r="Z143" s="3">
        <v>25637.537</v>
      </c>
      <c r="AA143" s="3">
        <v>26701.438999999998</v>
      </c>
      <c r="AB143" s="3">
        <v>27139.848000000002</v>
      </c>
      <c r="AC143" s="3">
        <v>26924.174999999999</v>
      </c>
      <c r="AD143" s="3">
        <v>26938.454000000002</v>
      </c>
      <c r="AE143" s="3">
        <v>27253.868999999999</v>
      </c>
      <c r="AF143" s="3">
        <v>30076.017</v>
      </c>
      <c r="AG143" s="3">
        <v>30529.796999999999</v>
      </c>
      <c r="AH143" s="3">
        <v>32675.288</v>
      </c>
      <c r="AI143" s="3">
        <v>38356.038</v>
      </c>
      <c r="AJ143" s="3">
        <v>44310.175000000003</v>
      </c>
      <c r="AK143" s="3">
        <v>52995.656000000003</v>
      </c>
      <c r="AL143" s="3">
        <v>58561.279000000002</v>
      </c>
      <c r="AM143" s="3">
        <v>58227.485999999997</v>
      </c>
      <c r="AN143" s="3">
        <v>58483.502999999997</v>
      </c>
      <c r="AO143" s="3">
        <v>58979.381000000001</v>
      </c>
      <c r="AP143" s="3">
        <v>60226.303999999996</v>
      </c>
      <c r="AQ143" s="3">
        <v>62473.222999999998</v>
      </c>
      <c r="AR143" s="3">
        <v>63506.743000000002</v>
      </c>
      <c r="AS143" s="3">
        <v>63506.587</v>
      </c>
      <c r="AT143" s="3">
        <v>61155.305999999997</v>
      </c>
      <c r="AU143" s="3">
        <v>59802.584999999999</v>
      </c>
      <c r="AV143" s="3">
        <v>59316.118999999999</v>
      </c>
      <c r="AW143" s="3">
        <v>58977.659</v>
      </c>
      <c r="AX143" s="3">
        <v>59344.436999999998</v>
      </c>
      <c r="AY143" s="3">
        <v>60055.743000000002</v>
      </c>
      <c r="AZ143" s="3">
        <v>61075.474999999999</v>
      </c>
      <c r="BA143">
        <v>62181.445</v>
      </c>
      <c r="BB143">
        <v>2015</v>
      </c>
    </row>
    <row r="144" spans="1:54" hidden="1" x14ac:dyDescent="0.2">
      <c r="A144">
        <v>614</v>
      </c>
      <c r="B144" t="s">
        <v>558</v>
      </c>
      <c r="C144" t="s">
        <v>334</v>
      </c>
      <c r="D144" t="s">
        <v>198</v>
      </c>
      <c r="E144" t="s">
        <v>333</v>
      </c>
      <c r="F144" t="s">
        <v>332</v>
      </c>
      <c r="G144" t="s">
        <v>331</v>
      </c>
      <c r="H144" t="s">
        <v>322</v>
      </c>
      <c r="I144" t="s">
        <v>330</v>
      </c>
      <c r="J144" s="3">
        <v>3922.835</v>
      </c>
      <c r="K144" s="3">
        <v>3651.54</v>
      </c>
      <c r="L144" s="3">
        <v>3557.4279999999999</v>
      </c>
      <c r="M144" s="3">
        <v>3612.27</v>
      </c>
      <c r="N144" s="3">
        <v>3730.384</v>
      </c>
      <c r="O144" s="3">
        <v>3426.3150000000001</v>
      </c>
      <c r="P144" s="3">
        <v>3427.7429999999999</v>
      </c>
      <c r="Q144" s="3">
        <v>3478.7869999999998</v>
      </c>
      <c r="R144" s="3">
        <v>3594.6350000000002</v>
      </c>
      <c r="S144" s="3">
        <v>3500.136</v>
      </c>
      <c r="T144" s="3">
        <v>3291.5140000000001</v>
      </c>
      <c r="U144" s="3">
        <v>3227.3249999999998</v>
      </c>
      <c r="V144" s="3">
        <v>2950.393</v>
      </c>
      <c r="W144" s="3">
        <v>2177.4639999999999</v>
      </c>
      <c r="X144" s="3">
        <v>2142.357</v>
      </c>
      <c r="Y144" s="3">
        <v>2391.9520000000002</v>
      </c>
      <c r="Z144" s="3">
        <v>2636.8220000000001</v>
      </c>
      <c r="AA144" s="3">
        <v>2746.2449999999999</v>
      </c>
      <c r="AB144" s="3">
        <v>2791.335</v>
      </c>
      <c r="AC144" s="3">
        <v>2769.1529999999998</v>
      </c>
      <c r="AD144" s="3">
        <v>2770.6219999999998</v>
      </c>
      <c r="AE144" s="3">
        <v>2803.0619999999999</v>
      </c>
      <c r="AF144" s="3">
        <v>3093.32</v>
      </c>
      <c r="AG144" s="3">
        <v>3139.9920000000002</v>
      </c>
      <c r="AH144" s="3">
        <v>3360.6559999999999</v>
      </c>
      <c r="AI144" s="3">
        <v>3944.9209999999998</v>
      </c>
      <c r="AJ144" s="3">
        <v>4557.3050000000003</v>
      </c>
      <c r="AK144" s="3">
        <v>5450.607</v>
      </c>
      <c r="AL144" s="3">
        <v>6023.0320000000002</v>
      </c>
      <c r="AM144" s="3">
        <v>5988.701</v>
      </c>
      <c r="AN144" s="3">
        <v>6015.0320000000002</v>
      </c>
      <c r="AO144" s="3">
        <v>6066.0330000000004</v>
      </c>
      <c r="AP144" s="3">
        <v>6194.28</v>
      </c>
      <c r="AQ144" s="3">
        <v>6425.375</v>
      </c>
      <c r="AR144" s="3">
        <v>6531.6729999999998</v>
      </c>
      <c r="AS144" s="3">
        <v>6531.6570000000002</v>
      </c>
      <c r="AT144" s="3">
        <v>6289.8270000000002</v>
      </c>
      <c r="AU144" s="3">
        <v>6150.7</v>
      </c>
      <c r="AV144" s="3">
        <v>6100.6670000000004</v>
      </c>
      <c r="AW144" s="3">
        <v>6065.8559999999998</v>
      </c>
      <c r="AX144" s="3">
        <v>6103.58</v>
      </c>
      <c r="AY144" s="3">
        <v>6176.7370000000001</v>
      </c>
      <c r="AZ144" s="3">
        <v>6281.6170000000002</v>
      </c>
      <c r="BA144">
        <v>6395.366</v>
      </c>
      <c r="BB144">
        <v>2015</v>
      </c>
    </row>
    <row r="145" spans="1:54" hidden="1" x14ac:dyDescent="0.2">
      <c r="A145">
        <v>614</v>
      </c>
      <c r="B145" t="s">
        <v>558</v>
      </c>
      <c r="C145" t="s">
        <v>329</v>
      </c>
      <c r="D145" t="s">
        <v>198</v>
      </c>
      <c r="E145" t="s">
        <v>325</v>
      </c>
      <c r="F145" t="s">
        <v>328</v>
      </c>
      <c r="G145" t="s">
        <v>225</v>
      </c>
      <c r="H145" t="s">
        <v>322</v>
      </c>
      <c r="I145" t="s">
        <v>321</v>
      </c>
      <c r="J145" s="3" t="s">
        <v>355</v>
      </c>
      <c r="K145" s="3" t="s">
        <v>355</v>
      </c>
      <c r="L145" s="3" t="s">
        <v>355</v>
      </c>
      <c r="M145" s="3" t="s">
        <v>355</v>
      </c>
      <c r="N145" s="3" t="s">
        <v>355</v>
      </c>
      <c r="O145" s="3" t="s">
        <v>355</v>
      </c>
      <c r="P145" s="3" t="s">
        <v>355</v>
      </c>
      <c r="Q145" s="3" t="s">
        <v>355</v>
      </c>
      <c r="R145" s="3" t="s">
        <v>355</v>
      </c>
      <c r="S145" s="3" t="s">
        <v>355</v>
      </c>
      <c r="T145" s="3" t="s">
        <v>355</v>
      </c>
      <c r="U145" s="3" t="s">
        <v>355</v>
      </c>
      <c r="V145" s="3" t="s">
        <v>355</v>
      </c>
      <c r="W145" s="3">
        <v>2E-3</v>
      </c>
      <c r="X145" s="3">
        <v>4.7E-2</v>
      </c>
      <c r="Y145" s="3">
        <v>1.0209999999999999</v>
      </c>
      <c r="Z145" s="3">
        <v>55.154000000000003</v>
      </c>
      <c r="AA145" s="3">
        <v>112.274</v>
      </c>
      <c r="AB145" s="3">
        <v>159.03299999999999</v>
      </c>
      <c r="AC145" s="3">
        <v>1037.335</v>
      </c>
      <c r="AD145" s="3">
        <v>5376.442</v>
      </c>
      <c r="AE145" s="3">
        <v>11224.304</v>
      </c>
      <c r="AF145" s="3">
        <v>30076.017</v>
      </c>
      <c r="AG145" s="3">
        <v>56819.879000000001</v>
      </c>
      <c r="AH145" s="3">
        <v>85506.562999999995</v>
      </c>
      <c r="AI145" s="3">
        <v>124503.295</v>
      </c>
      <c r="AJ145" s="3">
        <v>164973.261</v>
      </c>
      <c r="AK145" s="3">
        <v>221128.209</v>
      </c>
      <c r="AL145" s="3">
        <v>292443.42</v>
      </c>
      <c r="AM145" s="3">
        <v>269204.28499999997</v>
      </c>
      <c r="AN145" s="3">
        <v>331015.24099999998</v>
      </c>
      <c r="AO145" s="3">
        <v>414400.2</v>
      </c>
      <c r="AP145" s="3">
        <v>447413.82400000002</v>
      </c>
      <c r="AQ145" s="3">
        <v>481523.95299999998</v>
      </c>
      <c r="AR145" s="3">
        <v>483069.17</v>
      </c>
      <c r="AS145" s="3">
        <v>463837.54</v>
      </c>
      <c r="AT145" s="3">
        <v>570277.94700000004</v>
      </c>
      <c r="AU145" s="3">
        <v>731300.01</v>
      </c>
      <c r="AV145" s="3">
        <v>1005663.7120000001</v>
      </c>
      <c r="AW145" s="3">
        <v>1152504.8570000001</v>
      </c>
      <c r="AX145" s="3">
        <v>1290180.463</v>
      </c>
      <c r="AY145" s="3">
        <v>1424552.2439999999</v>
      </c>
      <c r="AZ145" s="3">
        <v>1558605.402</v>
      </c>
      <c r="BA145">
        <v>1692381.577</v>
      </c>
      <c r="BB145">
        <v>2015</v>
      </c>
    </row>
    <row r="146" spans="1:54" hidden="1" x14ac:dyDescent="0.2">
      <c r="A146">
        <v>614</v>
      </c>
      <c r="B146" t="s">
        <v>558</v>
      </c>
      <c r="C146" t="s">
        <v>327</v>
      </c>
      <c r="D146" t="s">
        <v>198</v>
      </c>
      <c r="E146" t="s">
        <v>325</v>
      </c>
      <c r="F146" t="s">
        <v>326</v>
      </c>
      <c r="G146" t="s">
        <v>223</v>
      </c>
      <c r="H146" t="s">
        <v>322</v>
      </c>
      <c r="I146" t="s">
        <v>321</v>
      </c>
      <c r="J146" s="3">
        <v>668.88</v>
      </c>
      <c r="K146" s="3">
        <v>609.54399999999998</v>
      </c>
      <c r="L146" s="3">
        <v>593.83399999999995</v>
      </c>
      <c r="M146" s="3">
        <v>603.06600000000003</v>
      </c>
      <c r="N146" s="3">
        <v>622.79200000000003</v>
      </c>
      <c r="O146" s="3">
        <v>680.91399999999999</v>
      </c>
      <c r="P146" s="3">
        <v>619.80100000000004</v>
      </c>
      <c r="Q146" s="3">
        <v>690.82299999999998</v>
      </c>
      <c r="R146" s="3">
        <v>729.63099999999997</v>
      </c>
      <c r="S146" s="3">
        <v>826.10799999999995</v>
      </c>
      <c r="T146" s="3">
        <v>885.68799999999999</v>
      </c>
      <c r="U146" s="3">
        <v>833.50300000000004</v>
      </c>
      <c r="V146" s="3">
        <v>623.94200000000001</v>
      </c>
      <c r="W146" s="3">
        <v>439.64499999999998</v>
      </c>
      <c r="X146" s="3">
        <v>310.81299999999999</v>
      </c>
      <c r="Y146" s="3">
        <v>376.60300000000001</v>
      </c>
      <c r="Z146" s="3">
        <v>431.42899999999997</v>
      </c>
      <c r="AA146" s="3">
        <v>491.92599999999999</v>
      </c>
      <c r="AB146" s="3">
        <v>404.85599999999999</v>
      </c>
      <c r="AC146" s="3">
        <v>371.71100000000001</v>
      </c>
      <c r="AD146" s="3">
        <v>535.47299999999996</v>
      </c>
      <c r="AE146" s="3">
        <v>508.85700000000003</v>
      </c>
      <c r="AF146" s="3">
        <v>690.923</v>
      </c>
      <c r="AG146" s="3">
        <v>761.596</v>
      </c>
      <c r="AH146" s="3">
        <v>1023.524</v>
      </c>
      <c r="AI146" s="3">
        <v>1428.4590000000001</v>
      </c>
      <c r="AJ146" s="3">
        <v>2052.721</v>
      </c>
      <c r="AK146" s="3">
        <v>2882.797</v>
      </c>
      <c r="AL146" s="3">
        <v>3897.5120000000002</v>
      </c>
      <c r="AM146" s="3">
        <v>3393.5520000000001</v>
      </c>
      <c r="AN146" s="3">
        <v>3601.683</v>
      </c>
      <c r="AO146" s="3">
        <v>4411.5749999999998</v>
      </c>
      <c r="AP146" s="3">
        <v>4686.5339999999997</v>
      </c>
      <c r="AQ146" s="3">
        <v>4988.9399999999996</v>
      </c>
      <c r="AR146" s="3">
        <v>4914.1130000000003</v>
      </c>
      <c r="AS146" s="3">
        <v>3863.3589999999999</v>
      </c>
      <c r="AT146" s="3">
        <v>3484.6019999999999</v>
      </c>
      <c r="AU146" s="3">
        <v>4407.6570000000002</v>
      </c>
      <c r="AV146" s="3">
        <v>4114.5389999999998</v>
      </c>
      <c r="AW146" s="3">
        <v>4051.9209999999998</v>
      </c>
      <c r="AX146" s="3">
        <v>4118.0420000000004</v>
      </c>
      <c r="AY146" s="3">
        <v>4236.6170000000002</v>
      </c>
      <c r="AZ146" s="3">
        <v>4389.6149999999998</v>
      </c>
      <c r="BA146">
        <v>4567.9309999999996</v>
      </c>
      <c r="BB146">
        <v>2015</v>
      </c>
    </row>
    <row r="147" spans="1:54" hidden="1" x14ac:dyDescent="0.2">
      <c r="A147">
        <v>614</v>
      </c>
      <c r="B147" t="s">
        <v>558</v>
      </c>
      <c r="C147" t="s">
        <v>212</v>
      </c>
      <c r="D147" t="s">
        <v>198</v>
      </c>
      <c r="E147" t="s">
        <v>325</v>
      </c>
      <c r="F147" t="s">
        <v>324</v>
      </c>
      <c r="G147" t="s">
        <v>323</v>
      </c>
      <c r="H147" t="s">
        <v>322</v>
      </c>
      <c r="I147" t="s">
        <v>321</v>
      </c>
      <c r="J147" s="3">
        <v>1685.0309999999999</v>
      </c>
      <c r="K147" s="3">
        <v>1714.953</v>
      </c>
      <c r="L147" s="3">
        <v>1774.415</v>
      </c>
      <c r="M147" s="3">
        <v>1872.893</v>
      </c>
      <c r="N147" s="3">
        <v>2002.7739999999999</v>
      </c>
      <c r="O147" s="3">
        <v>1898.3910000000001</v>
      </c>
      <c r="P147" s="3">
        <v>1937.472</v>
      </c>
      <c r="Q147" s="3">
        <v>2016.51</v>
      </c>
      <c r="R147" s="3">
        <v>2156.6019999999999</v>
      </c>
      <c r="S147" s="3">
        <v>2181.5639999999999</v>
      </c>
      <c r="T147" s="3">
        <v>2127.4140000000002</v>
      </c>
      <c r="U147" s="3">
        <v>2155.357</v>
      </c>
      <c r="V147" s="3">
        <v>2015.329</v>
      </c>
      <c r="W147" s="3">
        <v>1522.7470000000001</v>
      </c>
      <c r="X147" s="3">
        <v>1530.0840000000001</v>
      </c>
      <c r="Y147" s="3">
        <v>1743.9739999999999</v>
      </c>
      <c r="Z147" s="3">
        <v>1957.596</v>
      </c>
      <c r="AA147" s="3">
        <v>2073.741</v>
      </c>
      <c r="AB147" s="3">
        <v>2130.6610000000001</v>
      </c>
      <c r="AC147" s="3">
        <v>2146.078</v>
      </c>
      <c r="AD147" s="3">
        <v>2196.0709999999999</v>
      </c>
      <c r="AE147" s="3">
        <v>2272.4189999999999</v>
      </c>
      <c r="AF147" s="3">
        <v>2546.2280000000001</v>
      </c>
      <c r="AG147" s="3">
        <v>2636.181</v>
      </c>
      <c r="AH147" s="3">
        <v>2899.027</v>
      </c>
      <c r="AI147" s="3">
        <v>3512.5219999999999</v>
      </c>
      <c r="AJ147" s="3">
        <v>4182.4669999999996</v>
      </c>
      <c r="AK147" s="3">
        <v>5135.4040000000005</v>
      </c>
      <c r="AL147" s="3">
        <v>5786.0429999999997</v>
      </c>
      <c r="AM147" s="3">
        <v>5796.7529999999997</v>
      </c>
      <c r="AN147" s="3">
        <v>5893.375</v>
      </c>
      <c r="AO147" s="3">
        <v>6066.0330000000004</v>
      </c>
      <c r="AP147" s="3">
        <v>6308.3850000000002</v>
      </c>
      <c r="AQ147" s="3">
        <v>6649.4139999999998</v>
      </c>
      <c r="AR147" s="3">
        <v>6880.7340000000004</v>
      </c>
      <c r="AS147" s="3">
        <v>6955.3249999999998</v>
      </c>
      <c r="AT147" s="3">
        <v>6783.2659999999996</v>
      </c>
      <c r="AU147" s="3">
        <v>6752.58</v>
      </c>
      <c r="AV147" s="3">
        <v>6849.8239999999996</v>
      </c>
      <c r="AW147" s="3">
        <v>6958.4470000000001</v>
      </c>
      <c r="AX147" s="3">
        <v>7139.2950000000001</v>
      </c>
      <c r="AY147" s="3">
        <v>7362.5569999999998</v>
      </c>
      <c r="AZ147" s="3">
        <v>7616.14</v>
      </c>
      <c r="BA147">
        <v>7888.9629999999997</v>
      </c>
      <c r="BB147">
        <v>2015</v>
      </c>
    </row>
    <row r="148" spans="1:54" hidden="1" x14ac:dyDescent="0.2">
      <c r="A148">
        <v>614</v>
      </c>
      <c r="B148" t="s">
        <v>558</v>
      </c>
      <c r="C148" t="s">
        <v>320</v>
      </c>
      <c r="D148" t="s">
        <v>198</v>
      </c>
      <c r="E148" t="s">
        <v>319</v>
      </c>
      <c r="F148" t="s">
        <v>318</v>
      </c>
      <c r="G148" t="s">
        <v>243</v>
      </c>
    </row>
    <row r="149" spans="1:54" hidden="1" x14ac:dyDescent="0.2">
      <c r="A149">
        <v>614</v>
      </c>
      <c r="B149" t="s">
        <v>558</v>
      </c>
      <c r="C149" t="s">
        <v>317</v>
      </c>
      <c r="D149" t="s">
        <v>198</v>
      </c>
      <c r="E149" t="s">
        <v>316</v>
      </c>
      <c r="F149" t="s">
        <v>315</v>
      </c>
      <c r="G149" t="s">
        <v>288</v>
      </c>
      <c r="I149" t="s">
        <v>310</v>
      </c>
      <c r="J149" s="3">
        <v>0.113</v>
      </c>
      <c r="K149" s="3">
        <v>0.106</v>
      </c>
      <c r="L149" s="3">
        <v>0.106</v>
      </c>
      <c r="M149" s="3">
        <v>0.108</v>
      </c>
      <c r="N149" s="3">
        <v>0.109</v>
      </c>
      <c r="O149" s="3">
        <v>0.109</v>
      </c>
      <c r="P149" s="3">
        <v>0.109</v>
      </c>
      <c r="Q149" s="3">
        <v>0.109</v>
      </c>
      <c r="R149" s="3">
        <v>0.111</v>
      </c>
      <c r="S149" s="3">
        <v>0.107</v>
      </c>
      <c r="T149" s="3">
        <v>9.9000000000000005E-2</v>
      </c>
      <c r="U149" s="3">
        <v>9.8000000000000004E-2</v>
      </c>
      <c r="V149" s="3">
        <v>8.3000000000000004E-2</v>
      </c>
      <c r="W149" s="3">
        <v>6.2E-2</v>
      </c>
      <c r="X149" s="3">
        <v>6.0999999999999999E-2</v>
      </c>
      <c r="Y149" s="3">
        <v>6.7000000000000004E-2</v>
      </c>
      <c r="Z149" s="3">
        <v>7.2999999999999995E-2</v>
      </c>
      <c r="AA149" s="3">
        <v>7.5999999999999998E-2</v>
      </c>
      <c r="AB149" s="3">
        <v>7.6999999999999999E-2</v>
      </c>
      <c r="AC149" s="3">
        <v>7.5999999999999998E-2</v>
      </c>
      <c r="AD149" s="3">
        <v>7.4999999999999997E-2</v>
      </c>
      <c r="AE149" s="3">
        <v>7.5999999999999998E-2</v>
      </c>
      <c r="AF149" s="3">
        <v>8.4000000000000005E-2</v>
      </c>
      <c r="AG149" s="3">
        <v>8.5000000000000006E-2</v>
      </c>
      <c r="AH149" s="3">
        <v>8.8999999999999996E-2</v>
      </c>
      <c r="AI149" s="3">
        <v>0.10199999999999999</v>
      </c>
      <c r="AJ149" s="3">
        <v>0.11600000000000001</v>
      </c>
      <c r="AK149" s="3">
        <v>0.13500000000000001</v>
      </c>
      <c r="AL149" s="3">
        <v>0.14899999999999999</v>
      </c>
      <c r="AM149" s="3">
        <v>0.154</v>
      </c>
      <c r="AN149" s="3">
        <v>0.151</v>
      </c>
      <c r="AO149" s="3">
        <v>0.151</v>
      </c>
      <c r="AP149" s="3">
        <v>0.154</v>
      </c>
      <c r="AQ149" s="3">
        <v>0.159</v>
      </c>
      <c r="AR149" s="3">
        <v>0.161</v>
      </c>
      <c r="AS149" s="3">
        <v>0.16</v>
      </c>
      <c r="AT149" s="3">
        <v>0.154</v>
      </c>
      <c r="AU149" s="3">
        <v>0.15</v>
      </c>
      <c r="AV149" s="3">
        <v>0.14699999999999999</v>
      </c>
      <c r="AW149" s="3">
        <v>0.14499999999999999</v>
      </c>
      <c r="AX149" s="3">
        <v>0.14499999999999999</v>
      </c>
      <c r="AY149" s="3">
        <v>0.14599999999999999</v>
      </c>
      <c r="AZ149" s="3">
        <v>0.14699999999999999</v>
      </c>
      <c r="BA149">
        <v>0.14899999999999999</v>
      </c>
      <c r="BB149">
        <v>2015</v>
      </c>
    </row>
    <row r="150" spans="1:54" hidden="1" x14ac:dyDescent="0.2">
      <c r="A150">
        <v>614</v>
      </c>
      <c r="B150" t="s">
        <v>558</v>
      </c>
      <c r="C150" t="s">
        <v>314</v>
      </c>
      <c r="D150" t="s">
        <v>198</v>
      </c>
      <c r="E150" t="s">
        <v>313</v>
      </c>
      <c r="F150" t="s">
        <v>312</v>
      </c>
      <c r="G150" t="s">
        <v>311</v>
      </c>
      <c r="I150" t="s">
        <v>310</v>
      </c>
      <c r="J150" s="3" t="s">
        <v>355</v>
      </c>
      <c r="K150" s="3" t="s">
        <v>355</v>
      </c>
      <c r="L150" s="3" t="s">
        <v>355</v>
      </c>
      <c r="M150" s="3" t="s">
        <v>355</v>
      </c>
      <c r="N150" s="3" t="s">
        <v>355</v>
      </c>
      <c r="O150" s="3" t="s">
        <v>355</v>
      </c>
      <c r="P150" s="3" t="s">
        <v>355</v>
      </c>
      <c r="Q150" s="3" t="s">
        <v>355</v>
      </c>
      <c r="R150" s="3" t="s">
        <v>355</v>
      </c>
      <c r="S150" s="3" t="s">
        <v>355</v>
      </c>
      <c r="T150" s="3" t="s">
        <v>355</v>
      </c>
      <c r="U150" s="3" t="s">
        <v>355</v>
      </c>
      <c r="V150" s="3" t="s">
        <v>355</v>
      </c>
      <c r="W150" s="3" t="s">
        <v>355</v>
      </c>
      <c r="X150" s="3" t="s">
        <v>355</v>
      </c>
      <c r="Y150" s="3">
        <v>1E-3</v>
      </c>
      <c r="Z150" s="3">
        <v>2.8000000000000001E-2</v>
      </c>
      <c r="AA150" s="3">
        <v>5.3999999999999999E-2</v>
      </c>
      <c r="AB150" s="3">
        <v>7.4999999999999997E-2</v>
      </c>
      <c r="AC150" s="3">
        <v>0.48299999999999998</v>
      </c>
      <c r="AD150" s="3">
        <v>2.448</v>
      </c>
      <c r="AE150" s="3">
        <v>4.9390000000000001</v>
      </c>
      <c r="AF150" s="3">
        <v>11.811999999999999</v>
      </c>
      <c r="AG150" s="3">
        <v>21.553999999999998</v>
      </c>
      <c r="AH150" s="3">
        <v>29.495000000000001</v>
      </c>
      <c r="AI150" s="3">
        <v>35.445999999999998</v>
      </c>
      <c r="AJ150" s="3">
        <v>39.444000000000003</v>
      </c>
      <c r="AK150" s="3">
        <v>43.06</v>
      </c>
      <c r="AL150" s="3">
        <v>50.542999999999999</v>
      </c>
      <c r="AM150" s="3">
        <v>46.441000000000003</v>
      </c>
      <c r="AN150" s="3">
        <v>56.167000000000002</v>
      </c>
      <c r="AO150" s="3">
        <v>68.314999999999998</v>
      </c>
      <c r="AP150" s="3">
        <v>70.924000000000007</v>
      </c>
      <c r="AQ150" s="3">
        <v>72.415999999999997</v>
      </c>
      <c r="AR150" s="3">
        <v>70.206000000000003</v>
      </c>
      <c r="AS150" s="3">
        <v>66.688000000000002</v>
      </c>
      <c r="AT150" s="3">
        <v>84.070999999999998</v>
      </c>
      <c r="AU150" s="3">
        <v>108.29900000000001</v>
      </c>
      <c r="AV150" s="3">
        <v>146.816</v>
      </c>
      <c r="AW150" s="3">
        <v>165.62700000000001</v>
      </c>
      <c r="AX150" s="3">
        <v>180.715</v>
      </c>
      <c r="AY150" s="3">
        <v>193.48599999999999</v>
      </c>
      <c r="AZ150" s="3">
        <v>204.64500000000001</v>
      </c>
      <c r="BA150">
        <v>214.52500000000001</v>
      </c>
      <c r="BB150">
        <v>2015</v>
      </c>
    </row>
    <row r="151" spans="1:54" hidden="1" x14ac:dyDescent="0.2">
      <c r="A151">
        <v>614</v>
      </c>
      <c r="B151" t="s">
        <v>558</v>
      </c>
      <c r="C151" t="s">
        <v>309</v>
      </c>
      <c r="D151" t="s">
        <v>198</v>
      </c>
      <c r="E151" t="s">
        <v>308</v>
      </c>
      <c r="F151" t="s">
        <v>307</v>
      </c>
      <c r="G151" t="s">
        <v>217</v>
      </c>
      <c r="I151" t="s">
        <v>756</v>
      </c>
      <c r="J151" s="3">
        <v>39.496000000000002</v>
      </c>
      <c r="K151" s="3">
        <v>42.84</v>
      </c>
      <c r="L151" s="3">
        <v>48.601999999999997</v>
      </c>
      <c r="M151" s="3">
        <v>40.340000000000003</v>
      </c>
      <c r="N151" s="3">
        <v>40.229999999999997</v>
      </c>
      <c r="O151" s="3">
        <v>30.792000000000002</v>
      </c>
      <c r="P151" s="3">
        <v>30.914000000000001</v>
      </c>
      <c r="Q151" s="3">
        <v>30.655000000000001</v>
      </c>
      <c r="R151" s="3">
        <v>23.885000000000002</v>
      </c>
      <c r="S151" s="3">
        <v>23.759</v>
      </c>
      <c r="T151" s="3">
        <v>13.666</v>
      </c>
      <c r="U151" s="3">
        <v>30.425000000000001</v>
      </c>
      <c r="V151" s="3">
        <v>52.216000000000001</v>
      </c>
      <c r="W151" s="3">
        <v>53.573</v>
      </c>
      <c r="X151" s="3">
        <v>52.079000000000001</v>
      </c>
      <c r="Y151" s="3">
        <v>56.564</v>
      </c>
      <c r="Z151" s="3">
        <v>76.849000000000004</v>
      </c>
      <c r="AA151" s="3">
        <v>56.408999999999999</v>
      </c>
      <c r="AB151" s="3">
        <v>77.960999999999999</v>
      </c>
      <c r="AC151" s="3">
        <v>63.779000000000003</v>
      </c>
      <c r="AD151" s="3">
        <v>30.492999999999999</v>
      </c>
      <c r="AE151" s="3">
        <v>30.492999999999999</v>
      </c>
      <c r="AF151" s="3">
        <v>30.492999999999999</v>
      </c>
      <c r="AG151" s="3">
        <v>30.451000000000001</v>
      </c>
      <c r="AH151" s="3">
        <v>30.893999999999998</v>
      </c>
      <c r="AI151" s="3">
        <v>27.556999999999999</v>
      </c>
      <c r="AJ151" s="3">
        <v>23.300999999999998</v>
      </c>
      <c r="AK151" s="3">
        <v>25.731000000000002</v>
      </c>
      <c r="AL151" s="3">
        <v>30.803999999999998</v>
      </c>
      <c r="AM151" s="3">
        <v>42.773000000000003</v>
      </c>
      <c r="AN151" s="3">
        <v>28.196999999999999</v>
      </c>
      <c r="AO151" s="3">
        <v>26.423999999999999</v>
      </c>
      <c r="AP151" s="3">
        <v>26.667999999999999</v>
      </c>
      <c r="AQ151" s="3">
        <v>26.143000000000001</v>
      </c>
      <c r="AR151" s="3">
        <v>27.5</v>
      </c>
      <c r="AS151" s="3">
        <v>34.515000000000001</v>
      </c>
      <c r="AT151" s="3">
        <v>26.88</v>
      </c>
      <c r="AU151" s="3">
        <v>26.474</v>
      </c>
      <c r="AV151" s="3">
        <v>24.943000000000001</v>
      </c>
      <c r="AW151" s="3">
        <v>26.463999999999999</v>
      </c>
      <c r="AX151" s="3">
        <v>26.89</v>
      </c>
      <c r="AY151" s="3">
        <v>27.484999999999999</v>
      </c>
      <c r="AZ151" s="3">
        <v>27.914999999999999</v>
      </c>
      <c r="BA151">
        <v>28.38</v>
      </c>
      <c r="BB151">
        <v>2015</v>
      </c>
    </row>
    <row r="152" spans="1:54" hidden="1" x14ac:dyDescent="0.2">
      <c r="A152">
        <v>614</v>
      </c>
      <c r="B152" t="s">
        <v>558</v>
      </c>
      <c r="C152" t="s">
        <v>306</v>
      </c>
      <c r="D152" t="s">
        <v>198</v>
      </c>
      <c r="E152" t="s">
        <v>305</v>
      </c>
      <c r="F152" t="s">
        <v>304</v>
      </c>
      <c r="G152" t="s">
        <v>217</v>
      </c>
      <c r="I152" t="s">
        <v>756</v>
      </c>
      <c r="J152" s="3">
        <v>19.808</v>
      </c>
      <c r="K152" s="3">
        <v>16.899999999999999</v>
      </c>
      <c r="L152" s="3">
        <v>13.894</v>
      </c>
      <c r="M152" s="3">
        <v>12.824999999999999</v>
      </c>
      <c r="N152" s="3">
        <v>16.152999999999999</v>
      </c>
      <c r="O152" s="3">
        <v>13.189</v>
      </c>
      <c r="P152" s="3">
        <v>6.0529999999999999</v>
      </c>
      <c r="Q152" s="3">
        <v>15.831</v>
      </c>
      <c r="R152" s="3">
        <v>2.9990000000000001</v>
      </c>
      <c r="S152" s="3">
        <v>10.169</v>
      </c>
      <c r="T152" s="3">
        <v>6.181</v>
      </c>
      <c r="U152" s="3">
        <v>12.726000000000001</v>
      </c>
      <c r="V152" s="3">
        <v>16.655999999999999</v>
      </c>
      <c r="W152" s="3">
        <v>16.154</v>
      </c>
      <c r="X152" s="3">
        <v>18.050999999999998</v>
      </c>
      <c r="Y152" s="3">
        <v>15.37</v>
      </c>
      <c r="Z152" s="3">
        <v>30.248000000000001</v>
      </c>
      <c r="AA152" s="3">
        <v>13.96</v>
      </c>
      <c r="AB152" s="3">
        <v>6.3730000000000002</v>
      </c>
      <c r="AC152" s="3">
        <v>9.8000000000000004E-2</v>
      </c>
      <c r="AD152" s="3">
        <v>39.207999999999998</v>
      </c>
      <c r="AE152" s="3">
        <v>14.48</v>
      </c>
      <c r="AF152" s="3">
        <v>29.291</v>
      </c>
      <c r="AG152" s="3">
        <v>25.376000000000001</v>
      </c>
      <c r="AH152" s="3">
        <v>34.362000000000002</v>
      </c>
      <c r="AI152" s="3">
        <v>45.753999999999998</v>
      </c>
      <c r="AJ152" s="3">
        <v>48.881</v>
      </c>
      <c r="AK152" s="3">
        <v>43.234999999999999</v>
      </c>
      <c r="AL152" s="3">
        <v>39.350999999999999</v>
      </c>
      <c r="AM152" s="3">
        <v>32.744</v>
      </c>
      <c r="AN152" s="3">
        <v>37.292999999999999</v>
      </c>
      <c r="AO152" s="3">
        <v>38.991999999999997</v>
      </c>
      <c r="AP152" s="3">
        <v>38.828000000000003</v>
      </c>
      <c r="AQ152" s="3">
        <v>32.826000000000001</v>
      </c>
      <c r="AR152" s="3">
        <v>24.542999999999999</v>
      </c>
      <c r="AS152" s="3">
        <v>24.504000000000001</v>
      </c>
      <c r="AT152" s="3">
        <v>21.81</v>
      </c>
      <c r="AU152" s="3">
        <v>22.013000000000002</v>
      </c>
      <c r="AV152" s="3">
        <v>22.742000000000001</v>
      </c>
      <c r="AW152" s="3">
        <v>26.355</v>
      </c>
      <c r="AX152" s="3">
        <v>25.46</v>
      </c>
      <c r="AY152" s="3">
        <v>25.242999999999999</v>
      </c>
      <c r="AZ152" s="3">
        <v>25.378</v>
      </c>
      <c r="BA152">
        <v>25.452999999999999</v>
      </c>
      <c r="BB152">
        <v>2015</v>
      </c>
    </row>
    <row r="153" spans="1:54" hidden="1" x14ac:dyDescent="0.2">
      <c r="A153">
        <v>614</v>
      </c>
      <c r="B153" t="s">
        <v>558</v>
      </c>
      <c r="C153" t="s">
        <v>303</v>
      </c>
      <c r="D153" t="s">
        <v>198</v>
      </c>
      <c r="E153" t="s">
        <v>300</v>
      </c>
      <c r="F153" t="s">
        <v>302</v>
      </c>
      <c r="G153" t="s">
        <v>295</v>
      </c>
      <c r="I153" t="s">
        <v>757</v>
      </c>
      <c r="J153" s="3" t="s">
        <v>355</v>
      </c>
      <c r="K153" s="3" t="s">
        <v>355</v>
      </c>
      <c r="L153" s="3" t="s">
        <v>355</v>
      </c>
      <c r="M153" s="3" t="s">
        <v>355</v>
      </c>
      <c r="N153" s="3" t="s">
        <v>355</v>
      </c>
      <c r="O153" s="3" t="s">
        <v>355</v>
      </c>
      <c r="P153" s="3" t="s">
        <v>355</v>
      </c>
      <c r="Q153" s="3" t="s">
        <v>355</v>
      </c>
      <c r="R153" s="3" t="s">
        <v>355</v>
      </c>
      <c r="S153" s="3" t="s">
        <v>355</v>
      </c>
      <c r="T153" s="3" t="s">
        <v>355</v>
      </c>
      <c r="U153" s="3" t="s">
        <v>355</v>
      </c>
      <c r="V153" s="3" t="s">
        <v>355</v>
      </c>
      <c r="W153" s="3" t="s">
        <v>355</v>
      </c>
      <c r="X153" s="3" t="s">
        <v>355</v>
      </c>
      <c r="Y153" s="3">
        <v>1E-3</v>
      </c>
      <c r="Z153" s="3">
        <v>2.7E-2</v>
      </c>
      <c r="AA153" s="3">
        <v>8.7999999999999995E-2</v>
      </c>
      <c r="AB153" s="3">
        <v>0.183</v>
      </c>
      <c r="AC153" s="3">
        <v>0.63700000000000001</v>
      </c>
      <c r="AD153" s="3">
        <v>2.7069999999999999</v>
      </c>
      <c r="AE153" s="3">
        <v>6.8380000000000001</v>
      </c>
      <c r="AF153" s="3">
        <v>14.284000000000001</v>
      </c>
      <c r="AG153" s="3">
        <v>28.312999999999999</v>
      </c>
      <c r="AH153" s="3">
        <v>40.637</v>
      </c>
      <c r="AI153" s="3">
        <v>49.968000000000004</v>
      </c>
      <c r="AJ153" s="3">
        <v>56.616</v>
      </c>
      <c r="AK153" s="3">
        <v>63.551000000000002</v>
      </c>
      <c r="AL153" s="3">
        <v>71.471999999999994</v>
      </c>
      <c r="AM153" s="3">
        <v>81.278000000000006</v>
      </c>
      <c r="AN153" s="3">
        <v>93.046999999999997</v>
      </c>
      <c r="AO153" s="3">
        <v>105.59399999999999</v>
      </c>
      <c r="AP153" s="3">
        <v>116.45399999999999</v>
      </c>
      <c r="AQ153" s="3">
        <v>126.681</v>
      </c>
      <c r="AR153" s="3">
        <v>135.92699999999999</v>
      </c>
      <c r="AS153" s="3">
        <v>149.91</v>
      </c>
      <c r="AT153" s="3">
        <v>198.447</v>
      </c>
      <c r="AU153" s="3">
        <v>261.339</v>
      </c>
      <c r="AV153" s="3">
        <v>334.15699999999998</v>
      </c>
      <c r="AW153" s="3">
        <v>391.02800000000002</v>
      </c>
      <c r="AX153" s="3">
        <v>438.798</v>
      </c>
      <c r="AY153" s="3">
        <v>480.245</v>
      </c>
      <c r="AZ153" s="3">
        <v>516.84500000000003</v>
      </c>
      <c r="BA153">
        <v>550.41300000000001</v>
      </c>
      <c r="BB153">
        <v>2015</v>
      </c>
    </row>
    <row r="154" spans="1:54" hidden="1" x14ac:dyDescent="0.2">
      <c r="A154">
        <v>614</v>
      </c>
      <c r="B154" t="s">
        <v>558</v>
      </c>
      <c r="C154" t="s">
        <v>301</v>
      </c>
      <c r="D154" t="s">
        <v>198</v>
      </c>
      <c r="E154" t="s">
        <v>300</v>
      </c>
      <c r="F154" t="s">
        <v>299</v>
      </c>
      <c r="G154" t="s">
        <v>275</v>
      </c>
      <c r="I154" t="s">
        <v>298</v>
      </c>
      <c r="J154" s="3">
        <v>46.707999999999998</v>
      </c>
      <c r="K154" s="3">
        <v>1.391</v>
      </c>
      <c r="L154" s="3">
        <v>1.833</v>
      </c>
      <c r="M154" s="3">
        <v>1.833</v>
      </c>
      <c r="N154" s="3">
        <v>1.833</v>
      </c>
      <c r="O154" s="3">
        <v>1.833</v>
      </c>
      <c r="P154" s="3">
        <v>1.833</v>
      </c>
      <c r="Q154" s="3">
        <v>1.833</v>
      </c>
      <c r="R154" s="3">
        <v>1.833</v>
      </c>
      <c r="S154" s="3">
        <v>1.833</v>
      </c>
      <c r="T154" s="3">
        <v>1.833</v>
      </c>
      <c r="U154" s="3">
        <v>85.265000000000001</v>
      </c>
      <c r="V154" s="3">
        <v>299.09699999999998</v>
      </c>
      <c r="W154" s="3">
        <v>1379.4760000000001</v>
      </c>
      <c r="X154" s="3">
        <v>949.77099999999996</v>
      </c>
      <c r="Y154" s="3">
        <v>2672.23</v>
      </c>
      <c r="Z154" s="3">
        <v>4146.01</v>
      </c>
      <c r="AA154" s="3">
        <v>221.49199999999999</v>
      </c>
      <c r="AB154" s="3">
        <v>107.429</v>
      </c>
      <c r="AC154" s="3">
        <v>248.24799999999999</v>
      </c>
      <c r="AD154" s="3">
        <v>325.029</v>
      </c>
      <c r="AE154" s="3">
        <v>152.58600000000001</v>
      </c>
      <c r="AF154" s="3">
        <v>108.893</v>
      </c>
      <c r="AG154" s="3">
        <v>98.218999999999994</v>
      </c>
      <c r="AH154" s="3">
        <v>43.524999999999999</v>
      </c>
      <c r="AI154" s="3">
        <v>22.960999999999999</v>
      </c>
      <c r="AJ154" s="3">
        <v>13.305</v>
      </c>
      <c r="AK154" s="3">
        <v>12.249000000000001</v>
      </c>
      <c r="AL154" s="3">
        <v>12.465</v>
      </c>
      <c r="AM154" s="3">
        <v>13.721</v>
      </c>
      <c r="AN154" s="3">
        <v>14.48</v>
      </c>
      <c r="AO154" s="3">
        <v>13.484</v>
      </c>
      <c r="AP154" s="3">
        <v>10.285</v>
      </c>
      <c r="AQ154" s="3">
        <v>8.782</v>
      </c>
      <c r="AR154" s="3">
        <v>7.298</v>
      </c>
      <c r="AS154" s="3">
        <v>10.287000000000001</v>
      </c>
      <c r="AT154" s="3">
        <v>32.378</v>
      </c>
      <c r="AU154" s="3">
        <v>31.692</v>
      </c>
      <c r="AV154" s="3">
        <v>27.863</v>
      </c>
      <c r="AW154" s="3">
        <v>17.018999999999998</v>
      </c>
      <c r="AX154" s="3">
        <v>12.215999999999999</v>
      </c>
      <c r="AY154" s="3">
        <v>9.4459999999999997</v>
      </c>
      <c r="AZ154" s="3">
        <v>7.6210000000000004</v>
      </c>
      <c r="BA154">
        <v>6.4950000000000001</v>
      </c>
      <c r="BB154">
        <v>2015</v>
      </c>
    </row>
    <row r="155" spans="1:54" hidden="1" x14ac:dyDescent="0.2">
      <c r="A155">
        <v>614</v>
      </c>
      <c r="B155" t="s">
        <v>558</v>
      </c>
      <c r="C155" t="s">
        <v>297</v>
      </c>
      <c r="D155" t="s">
        <v>198</v>
      </c>
      <c r="E155" t="s">
        <v>293</v>
      </c>
      <c r="F155" t="s">
        <v>296</v>
      </c>
      <c r="G155" t="s">
        <v>295</v>
      </c>
      <c r="I155" t="s">
        <v>757</v>
      </c>
      <c r="J155" s="3" t="s">
        <v>355</v>
      </c>
      <c r="K155" s="3" t="s">
        <v>355</v>
      </c>
      <c r="L155" s="3" t="s">
        <v>355</v>
      </c>
      <c r="M155" s="3" t="s">
        <v>355</v>
      </c>
      <c r="N155" s="3" t="s">
        <v>355</v>
      </c>
      <c r="O155" s="3" t="s">
        <v>355</v>
      </c>
      <c r="P155" s="3" t="s">
        <v>355</v>
      </c>
      <c r="Q155" s="3" t="s">
        <v>355</v>
      </c>
      <c r="R155" s="3" t="s">
        <v>355</v>
      </c>
      <c r="S155" s="3" t="s">
        <v>355</v>
      </c>
      <c r="T155" s="3" t="s">
        <v>355</v>
      </c>
      <c r="U155" s="3" t="s">
        <v>355</v>
      </c>
      <c r="V155" s="3" t="s">
        <v>355</v>
      </c>
      <c r="W155" s="3" t="s">
        <v>355</v>
      </c>
      <c r="X155" s="3" t="s">
        <v>355</v>
      </c>
      <c r="Y155" s="3">
        <v>3.0000000000000001E-3</v>
      </c>
      <c r="Z155" s="3">
        <v>4.8000000000000001E-2</v>
      </c>
      <c r="AA155" s="3">
        <v>0.11899999999999999</v>
      </c>
      <c r="AB155" s="3">
        <v>0.27800000000000002</v>
      </c>
      <c r="AC155" s="3">
        <v>1.1950000000000001</v>
      </c>
      <c r="AD155" s="3">
        <v>4.4009999999999998</v>
      </c>
      <c r="AE155" s="3">
        <v>9.5079999999999991</v>
      </c>
      <c r="AF155" s="3">
        <v>19.547999999999998</v>
      </c>
      <c r="AG155" s="3">
        <v>34.514000000000003</v>
      </c>
      <c r="AH155" s="3">
        <v>45.216999999999999</v>
      </c>
      <c r="AI155" s="3">
        <v>53.595999999999997</v>
      </c>
      <c r="AJ155" s="3">
        <v>60.139000000000003</v>
      </c>
      <c r="AK155" s="3">
        <v>67.221000000000004</v>
      </c>
      <c r="AL155" s="3">
        <v>76.073999999999998</v>
      </c>
      <c r="AM155" s="3">
        <v>86.713999999999999</v>
      </c>
      <c r="AN155" s="3">
        <v>100</v>
      </c>
      <c r="AO155" s="3">
        <v>111.376</v>
      </c>
      <c r="AP155" s="3">
        <v>121.447</v>
      </c>
      <c r="AQ155" s="3">
        <v>130.78200000000001</v>
      </c>
      <c r="AR155" s="3">
        <v>140.58799999999999</v>
      </c>
      <c r="AS155" s="3">
        <v>160.65100000000001</v>
      </c>
      <c r="AT155" s="3">
        <v>228.035</v>
      </c>
      <c r="AU155" s="3">
        <v>287.91000000000003</v>
      </c>
      <c r="AV155" s="3">
        <v>358.71499999999997</v>
      </c>
      <c r="AW155" s="3">
        <v>412.50200000000001</v>
      </c>
      <c r="AX155" s="3">
        <v>453.73</v>
      </c>
      <c r="AY155" s="3">
        <v>494.54199999999997</v>
      </c>
      <c r="AZ155" s="3">
        <v>526.66099999999994</v>
      </c>
      <c r="BA155">
        <v>560.86699999999996</v>
      </c>
      <c r="BB155">
        <v>2015</v>
      </c>
    </row>
    <row r="156" spans="1:54" hidden="1" x14ac:dyDescent="0.2">
      <c r="A156">
        <v>614</v>
      </c>
      <c r="B156" t="s">
        <v>558</v>
      </c>
      <c r="C156" t="s">
        <v>294</v>
      </c>
      <c r="D156" t="s">
        <v>198</v>
      </c>
      <c r="E156" t="s">
        <v>293</v>
      </c>
      <c r="F156" t="s">
        <v>292</v>
      </c>
      <c r="G156" t="s">
        <v>275</v>
      </c>
      <c r="I156" t="s">
        <v>291</v>
      </c>
      <c r="J156" s="3" t="s">
        <v>215</v>
      </c>
      <c r="K156" s="3">
        <v>1.833</v>
      </c>
      <c r="L156" s="3">
        <v>1.833</v>
      </c>
      <c r="M156" s="3">
        <v>1.833</v>
      </c>
      <c r="N156" s="3">
        <v>1.833</v>
      </c>
      <c r="O156" s="3">
        <v>1.833</v>
      </c>
      <c r="P156" s="3">
        <v>1.833</v>
      </c>
      <c r="Q156" s="3">
        <v>1.833</v>
      </c>
      <c r="R156" s="3">
        <v>1.833</v>
      </c>
      <c r="S156" s="3">
        <v>1.833</v>
      </c>
      <c r="T156" s="3">
        <v>1.833</v>
      </c>
      <c r="U156" s="3">
        <v>175.72</v>
      </c>
      <c r="V156" s="3">
        <v>495.79300000000001</v>
      </c>
      <c r="W156" s="3">
        <v>1837.874</v>
      </c>
      <c r="X156" s="3">
        <v>971.95399999999995</v>
      </c>
      <c r="Y156" s="3">
        <v>3783.9209999999998</v>
      </c>
      <c r="Z156" s="3">
        <v>1650.825</v>
      </c>
      <c r="AA156" s="3">
        <v>149.62100000000001</v>
      </c>
      <c r="AB156" s="3">
        <v>134.809</v>
      </c>
      <c r="AC156" s="3">
        <v>329.00099999999998</v>
      </c>
      <c r="AD156" s="3">
        <v>268.35000000000002</v>
      </c>
      <c r="AE156" s="3">
        <v>116.068</v>
      </c>
      <c r="AF156" s="3">
        <v>105.59</v>
      </c>
      <c r="AG156" s="3">
        <v>76.56</v>
      </c>
      <c r="AH156" s="3">
        <v>31.013000000000002</v>
      </c>
      <c r="AI156" s="3">
        <v>18.53</v>
      </c>
      <c r="AJ156" s="3">
        <v>12.207000000000001</v>
      </c>
      <c r="AK156" s="3">
        <v>11.776</v>
      </c>
      <c r="AL156" s="3">
        <v>13.17</v>
      </c>
      <c r="AM156" s="3">
        <v>13.987</v>
      </c>
      <c r="AN156" s="3">
        <v>15.321999999999999</v>
      </c>
      <c r="AO156" s="3">
        <v>11.375999999999999</v>
      </c>
      <c r="AP156" s="3">
        <v>9.0419999999999998</v>
      </c>
      <c r="AQ156" s="3">
        <v>7.6870000000000003</v>
      </c>
      <c r="AR156" s="3">
        <v>7.4980000000000002</v>
      </c>
      <c r="AS156" s="3">
        <v>14.27</v>
      </c>
      <c r="AT156" s="3">
        <v>41.945</v>
      </c>
      <c r="AU156" s="3">
        <v>26.257000000000001</v>
      </c>
      <c r="AV156" s="3">
        <v>24.593</v>
      </c>
      <c r="AW156" s="3">
        <v>14.994</v>
      </c>
      <c r="AX156" s="3">
        <v>9.9949999999999992</v>
      </c>
      <c r="AY156" s="3">
        <v>8.9949999999999992</v>
      </c>
      <c r="AZ156" s="3">
        <v>6.4950000000000001</v>
      </c>
      <c r="BA156">
        <v>6.4950000000000001</v>
      </c>
      <c r="BB156">
        <v>2015</v>
      </c>
    </row>
    <row r="157" spans="1:54" hidden="1" x14ac:dyDescent="0.2">
      <c r="A157">
        <v>614</v>
      </c>
      <c r="B157" t="s">
        <v>558</v>
      </c>
      <c r="C157" t="s">
        <v>290</v>
      </c>
      <c r="D157" t="s">
        <v>198</v>
      </c>
      <c r="E157" t="s">
        <v>289</v>
      </c>
      <c r="G157" t="s">
        <v>288</v>
      </c>
    </row>
    <row r="158" spans="1:54" hidden="1" x14ac:dyDescent="0.2">
      <c r="A158">
        <v>614</v>
      </c>
      <c r="B158" t="s">
        <v>558</v>
      </c>
      <c r="C158" t="s">
        <v>287</v>
      </c>
      <c r="D158" t="s">
        <v>198</v>
      </c>
      <c r="E158" t="s">
        <v>286</v>
      </c>
      <c r="F158" t="s">
        <v>285</v>
      </c>
      <c r="G158" t="s">
        <v>275</v>
      </c>
      <c r="I158" t="s">
        <v>758</v>
      </c>
      <c r="J158" s="3">
        <v>-39</v>
      </c>
      <c r="K158" s="3">
        <v>17.3</v>
      </c>
      <c r="L158" s="3">
        <v>1.7</v>
      </c>
      <c r="M158" s="3">
        <v>-2.7</v>
      </c>
      <c r="N158" s="3">
        <v>2.2000000000000002</v>
      </c>
      <c r="O158" s="3">
        <v>-9.4</v>
      </c>
      <c r="P158" s="3">
        <v>-6.5</v>
      </c>
      <c r="Q158" s="3">
        <v>-1.5</v>
      </c>
      <c r="R158" s="3">
        <v>26.9</v>
      </c>
      <c r="S158" s="3">
        <v>-22</v>
      </c>
      <c r="T158" s="3">
        <v>-15.8</v>
      </c>
      <c r="U158" s="3">
        <v>-3.8860000000000001</v>
      </c>
      <c r="V158" s="3">
        <v>21.140999999999998</v>
      </c>
      <c r="W158" s="3">
        <v>-19.125</v>
      </c>
      <c r="X158" s="3">
        <v>-26.768999999999998</v>
      </c>
      <c r="Y158" s="3">
        <v>27.968</v>
      </c>
      <c r="Z158" s="3">
        <v>27.763999999999999</v>
      </c>
      <c r="AA158" s="3">
        <v>8.4320000000000004</v>
      </c>
      <c r="AB158" s="3">
        <v>-5.44</v>
      </c>
      <c r="AC158" s="3">
        <v>26.806000000000001</v>
      </c>
      <c r="AD158" s="3">
        <v>3.9649999999999999</v>
      </c>
      <c r="AE158" s="3">
        <v>13.853999999999999</v>
      </c>
      <c r="AF158" s="3">
        <v>-6.0720000000000001</v>
      </c>
      <c r="AG158" s="3">
        <v>13.358000000000001</v>
      </c>
      <c r="AH158" s="3">
        <v>9.4019999999999992</v>
      </c>
      <c r="AI158" s="3">
        <v>37.465000000000003</v>
      </c>
      <c r="AJ158" s="3">
        <v>0.875</v>
      </c>
      <c r="AK158" s="3">
        <v>48.466000000000001</v>
      </c>
      <c r="AL158" s="3">
        <v>46.005000000000003</v>
      </c>
      <c r="AM158" s="3">
        <v>5.8949999999999996</v>
      </c>
      <c r="AN158" s="3">
        <v>-21.265999999999998</v>
      </c>
      <c r="AO158" s="3">
        <v>10.285</v>
      </c>
      <c r="AP158" s="3">
        <v>8.4039999999999999</v>
      </c>
      <c r="AQ158" s="3">
        <v>9.2360000000000007</v>
      </c>
      <c r="AR158" s="3">
        <v>11.483000000000001</v>
      </c>
      <c r="AS158" s="3">
        <v>-21.838999999999999</v>
      </c>
      <c r="AT158" s="3">
        <v>-25.12</v>
      </c>
      <c r="AU158" s="3">
        <v>14.052</v>
      </c>
      <c r="AV158" s="3">
        <v>10.097</v>
      </c>
      <c r="AW158" s="3">
        <v>-13.997999999999999</v>
      </c>
      <c r="AX158" s="3">
        <v>0.69399999999999995</v>
      </c>
      <c r="AY158" s="3">
        <v>1.9379999999999999</v>
      </c>
      <c r="AZ158" s="3">
        <v>4.3730000000000002</v>
      </c>
      <c r="BA158">
        <v>3.4319999999999999</v>
      </c>
      <c r="BB158">
        <v>2016</v>
      </c>
    </row>
    <row r="159" spans="1:54" hidden="1" x14ac:dyDescent="0.2">
      <c r="A159">
        <v>614</v>
      </c>
      <c r="B159" t="s">
        <v>558</v>
      </c>
      <c r="C159" t="s">
        <v>284</v>
      </c>
      <c r="D159" t="s">
        <v>198</v>
      </c>
      <c r="E159" t="s">
        <v>283</v>
      </c>
      <c r="F159" t="s">
        <v>282</v>
      </c>
      <c r="G159" t="s">
        <v>275</v>
      </c>
      <c r="I159" t="s">
        <v>758</v>
      </c>
      <c r="J159" s="3">
        <v>-5</v>
      </c>
      <c r="K159" s="3">
        <v>-3.3</v>
      </c>
      <c r="L159" s="3">
        <v>-21.5</v>
      </c>
      <c r="M159" s="3">
        <v>-17.399999999999999</v>
      </c>
      <c r="N159" s="3">
        <v>30.4</v>
      </c>
      <c r="O159" s="3">
        <v>-14.5</v>
      </c>
      <c r="P159" s="3">
        <v>-25.7</v>
      </c>
      <c r="Q159" s="3">
        <v>16.8</v>
      </c>
      <c r="R159" s="3">
        <v>2.1</v>
      </c>
      <c r="S159" s="3">
        <v>-5.6</v>
      </c>
      <c r="T159" s="3">
        <v>12.9</v>
      </c>
      <c r="U159" s="3">
        <v>-14.257</v>
      </c>
      <c r="V159" s="3">
        <v>42.588999999999999</v>
      </c>
      <c r="W159" s="3">
        <v>-23.32</v>
      </c>
      <c r="X159" s="3">
        <v>-19.574000000000002</v>
      </c>
      <c r="Y159" s="3">
        <v>15.717000000000001</v>
      </c>
      <c r="Z159" s="3">
        <v>11.645</v>
      </c>
      <c r="AA159" s="3">
        <v>39.356000000000002</v>
      </c>
      <c r="AB159" s="3">
        <v>-15.433999999999999</v>
      </c>
      <c r="AC159" s="3">
        <v>56.08</v>
      </c>
      <c r="AD159" s="3">
        <v>1.0229999999999999</v>
      </c>
      <c r="AE159" s="3">
        <v>2.0369999999999999</v>
      </c>
      <c r="AF159" s="3">
        <v>5.0549999999999997</v>
      </c>
      <c r="AG159" s="3">
        <v>32.941000000000003</v>
      </c>
      <c r="AH159" s="3">
        <v>-3.6480000000000001</v>
      </c>
      <c r="AI159" s="3">
        <v>38.265999999999998</v>
      </c>
      <c r="AJ159" s="3">
        <v>-1.448</v>
      </c>
      <c r="AK159" s="3">
        <v>43.088000000000001</v>
      </c>
      <c r="AL159" s="3">
        <v>36.792000000000002</v>
      </c>
      <c r="AM159" s="3">
        <v>17.896000000000001</v>
      </c>
      <c r="AN159" s="3">
        <v>-31.613</v>
      </c>
      <c r="AO159" s="3">
        <v>8.0039999999999996</v>
      </c>
      <c r="AP159" s="3">
        <v>21.725999999999999</v>
      </c>
      <c r="AQ159" s="3">
        <v>13.061999999999999</v>
      </c>
      <c r="AR159" s="3">
        <v>11.125</v>
      </c>
      <c r="AS159" s="3">
        <v>-20.204999999999998</v>
      </c>
      <c r="AT159" s="3">
        <v>-32.148000000000003</v>
      </c>
      <c r="AU159" s="3">
        <v>12.454000000000001</v>
      </c>
      <c r="AV159" s="3">
        <v>19.579999999999998</v>
      </c>
      <c r="AW159" s="3">
        <v>-14.065</v>
      </c>
      <c r="AX159" s="3">
        <v>0.70499999999999996</v>
      </c>
      <c r="AY159" s="3">
        <v>1.9490000000000001</v>
      </c>
      <c r="AZ159" s="3">
        <v>4.383</v>
      </c>
      <c r="BA159">
        <v>3.4510000000000001</v>
      </c>
      <c r="BB159">
        <v>2016</v>
      </c>
    </row>
    <row r="160" spans="1:54" hidden="1" x14ac:dyDescent="0.2">
      <c r="A160">
        <v>614</v>
      </c>
      <c r="B160" t="s">
        <v>558</v>
      </c>
      <c r="C160" t="s">
        <v>281</v>
      </c>
      <c r="D160" t="s">
        <v>198</v>
      </c>
      <c r="E160" t="s">
        <v>280</v>
      </c>
      <c r="F160" t="s">
        <v>279</v>
      </c>
      <c r="G160" t="s">
        <v>275</v>
      </c>
      <c r="I160" t="s">
        <v>758</v>
      </c>
      <c r="J160" s="3">
        <v>-3</v>
      </c>
      <c r="K160" s="3">
        <v>8</v>
      </c>
      <c r="L160" s="3">
        <v>-12.9</v>
      </c>
      <c r="M160" s="3">
        <v>4.5999999999999996</v>
      </c>
      <c r="N160" s="3">
        <v>12.5</v>
      </c>
      <c r="O160" s="3">
        <v>-5.9</v>
      </c>
      <c r="P160" s="3">
        <v>-33.799999999999997</v>
      </c>
      <c r="Q160" s="3">
        <v>54.3</v>
      </c>
      <c r="R160" s="3">
        <v>7</v>
      </c>
      <c r="S160" s="3">
        <v>2.7</v>
      </c>
      <c r="T160" s="3">
        <v>14.6</v>
      </c>
      <c r="U160" s="3">
        <v>0.186</v>
      </c>
      <c r="V160" s="3">
        <v>8.359</v>
      </c>
      <c r="W160" s="3">
        <v>-8.2750000000000004</v>
      </c>
      <c r="X160" s="3">
        <v>8.2360000000000007</v>
      </c>
      <c r="Y160" s="3">
        <v>12.24</v>
      </c>
      <c r="Z160" s="3">
        <v>10.698</v>
      </c>
      <c r="AA160" s="3">
        <v>6.02</v>
      </c>
      <c r="AB160" s="3">
        <v>2.536</v>
      </c>
      <c r="AC160" s="3">
        <v>1.4259999999999999</v>
      </c>
      <c r="AD160" s="3">
        <v>1.6240000000000001</v>
      </c>
      <c r="AE160" s="3">
        <v>-2.5779999999999998</v>
      </c>
      <c r="AF160" s="3">
        <v>23.562000000000001</v>
      </c>
      <c r="AG160" s="3">
        <v>-1.931</v>
      </c>
      <c r="AH160" s="3">
        <v>13.537000000000001</v>
      </c>
      <c r="AI160" s="3">
        <v>28.148</v>
      </c>
      <c r="AJ160" s="3">
        <v>14.255000000000001</v>
      </c>
      <c r="AK160" s="3">
        <v>17.501000000000001</v>
      </c>
      <c r="AL160" s="3">
        <v>10.105</v>
      </c>
      <c r="AM160" s="3">
        <v>-2.64</v>
      </c>
      <c r="AN160" s="3">
        <v>-3.266</v>
      </c>
      <c r="AO160" s="3">
        <v>-5.4039999999999999</v>
      </c>
      <c r="AP160" s="3">
        <v>3.8380000000000001</v>
      </c>
      <c r="AQ160" s="3">
        <v>6.4000000000000001E-2</v>
      </c>
      <c r="AR160" s="3">
        <v>-2.1150000000000002</v>
      </c>
      <c r="AS160" s="3">
        <v>6.7210000000000001</v>
      </c>
      <c r="AT160" s="3">
        <v>-0.59</v>
      </c>
      <c r="AU160" s="3">
        <v>-3.7040000000000002</v>
      </c>
      <c r="AV160" s="3">
        <v>0.95</v>
      </c>
      <c r="AW160" s="3">
        <v>0.73599999999999999</v>
      </c>
      <c r="AX160" s="3">
        <v>0.63200000000000001</v>
      </c>
      <c r="AY160" s="3">
        <v>0.17699999999999999</v>
      </c>
      <c r="AZ160" s="3">
        <v>0.41699999999999998</v>
      </c>
      <c r="BA160">
        <v>0.35799999999999998</v>
      </c>
      <c r="BB160">
        <v>2016</v>
      </c>
    </row>
    <row r="161" spans="1:54" hidden="1" x14ac:dyDescent="0.2">
      <c r="A161">
        <v>614</v>
      </c>
      <c r="B161" t="s">
        <v>558</v>
      </c>
      <c r="C161" t="s">
        <v>278</v>
      </c>
      <c r="D161" t="s">
        <v>198</v>
      </c>
      <c r="E161" t="s">
        <v>277</v>
      </c>
      <c r="F161" t="s">
        <v>276</v>
      </c>
      <c r="G161" t="s">
        <v>275</v>
      </c>
      <c r="I161" t="s">
        <v>758</v>
      </c>
      <c r="J161" s="3" t="s">
        <v>215</v>
      </c>
      <c r="K161" s="3" t="s">
        <v>215</v>
      </c>
      <c r="L161" s="3" t="s">
        <v>215</v>
      </c>
      <c r="M161" s="3" t="s">
        <v>215</v>
      </c>
      <c r="N161" s="3" t="s">
        <v>215</v>
      </c>
      <c r="O161" s="3" t="s">
        <v>215</v>
      </c>
      <c r="P161" s="3" t="s">
        <v>215</v>
      </c>
      <c r="Q161" s="3" t="s">
        <v>215</v>
      </c>
      <c r="R161" s="3" t="s">
        <v>215</v>
      </c>
      <c r="S161" s="3" t="s">
        <v>215</v>
      </c>
      <c r="T161" s="3" t="s">
        <v>215</v>
      </c>
      <c r="U161" s="3" t="s">
        <v>215</v>
      </c>
      <c r="V161" s="3" t="s">
        <v>215</v>
      </c>
      <c r="W161" s="3" t="s">
        <v>215</v>
      </c>
      <c r="X161" s="3" t="s">
        <v>215</v>
      </c>
      <c r="Y161" s="3" t="s">
        <v>215</v>
      </c>
      <c r="Z161" s="3" t="s">
        <v>215</v>
      </c>
      <c r="AA161" s="3" t="s">
        <v>215</v>
      </c>
      <c r="AB161" s="3">
        <v>2.536</v>
      </c>
      <c r="AC161" s="3">
        <v>1.4259999999999999</v>
      </c>
      <c r="AD161" s="3">
        <v>1.6240000000000001</v>
      </c>
      <c r="AE161" s="3">
        <v>-2.5779999999999998</v>
      </c>
      <c r="AF161" s="3">
        <v>23.562000000000001</v>
      </c>
      <c r="AG161" s="3">
        <v>-1.5780000000000001</v>
      </c>
      <c r="AH161" s="3">
        <v>13.226000000000001</v>
      </c>
      <c r="AI161" s="3">
        <v>30.262</v>
      </c>
      <c r="AJ161" s="3">
        <v>9.9700000000000006</v>
      </c>
      <c r="AK161" s="3">
        <v>22.12</v>
      </c>
      <c r="AL161" s="3">
        <v>10.307</v>
      </c>
      <c r="AM161" s="3">
        <v>-3.61</v>
      </c>
      <c r="AN161" s="3">
        <v>-3.4249999999999998</v>
      </c>
      <c r="AO161" s="3">
        <v>-4.8369999999999997</v>
      </c>
      <c r="AP161" s="3">
        <v>3.8290000000000002</v>
      </c>
      <c r="AQ161" s="3">
        <v>-0.752</v>
      </c>
      <c r="AR161" s="3">
        <v>-2.9849999999999999</v>
      </c>
      <c r="AS161" s="3">
        <v>5.75</v>
      </c>
      <c r="AT161" s="3">
        <v>0.57099999999999995</v>
      </c>
      <c r="AU161" s="3">
        <v>-4.3609999999999998</v>
      </c>
      <c r="AV161" s="3">
        <v>1.109</v>
      </c>
      <c r="AW161" s="3">
        <v>0.54900000000000004</v>
      </c>
      <c r="AX161" s="3">
        <v>0.45700000000000002</v>
      </c>
      <c r="AY161" s="3">
        <v>-4.0000000000000001E-3</v>
      </c>
      <c r="AZ161" s="3">
        <v>0.26900000000000002</v>
      </c>
      <c r="BA161">
        <v>0.3</v>
      </c>
      <c r="BB161">
        <v>2016</v>
      </c>
    </row>
    <row r="162" spans="1:54" hidden="1" x14ac:dyDescent="0.2">
      <c r="A162">
        <v>614</v>
      </c>
      <c r="B162" t="s">
        <v>558</v>
      </c>
      <c r="C162" t="s">
        <v>274</v>
      </c>
      <c r="D162" t="s">
        <v>198</v>
      </c>
      <c r="E162" t="s">
        <v>273</v>
      </c>
      <c r="F162" t="s">
        <v>272</v>
      </c>
      <c r="G162" t="s">
        <v>271</v>
      </c>
    </row>
    <row r="163" spans="1:54" hidden="1" x14ac:dyDescent="0.2">
      <c r="A163">
        <v>614</v>
      </c>
      <c r="B163" t="s">
        <v>558</v>
      </c>
      <c r="C163" t="s">
        <v>270</v>
      </c>
      <c r="D163" t="s">
        <v>198</v>
      </c>
      <c r="E163" t="s">
        <v>269</v>
      </c>
      <c r="F163" t="s">
        <v>268</v>
      </c>
      <c r="G163" t="s">
        <v>264</v>
      </c>
      <c r="H163" t="s">
        <v>263</v>
      </c>
    </row>
    <row r="164" spans="1:54" hidden="1" x14ac:dyDescent="0.2">
      <c r="A164">
        <v>614</v>
      </c>
      <c r="B164" t="s">
        <v>558</v>
      </c>
      <c r="C164" t="s">
        <v>267</v>
      </c>
      <c r="D164" t="s">
        <v>198</v>
      </c>
      <c r="E164" t="s">
        <v>266</v>
      </c>
      <c r="F164" t="s">
        <v>265</v>
      </c>
      <c r="G164" t="s">
        <v>264</v>
      </c>
      <c r="H164" t="s">
        <v>263</v>
      </c>
      <c r="I164" t="s">
        <v>759</v>
      </c>
      <c r="J164" s="3">
        <v>8.8719999999999999</v>
      </c>
      <c r="K164" s="3">
        <v>9.1110000000000007</v>
      </c>
      <c r="L164" s="3">
        <v>9.3520000000000003</v>
      </c>
      <c r="M164" s="3">
        <v>9.5969999999999995</v>
      </c>
      <c r="N164" s="3">
        <v>9.8510000000000009</v>
      </c>
      <c r="O164" s="3">
        <v>11.101000000000001</v>
      </c>
      <c r="P164" s="3">
        <v>11.417999999999999</v>
      </c>
      <c r="Q164" s="3">
        <v>11.71</v>
      </c>
      <c r="R164" s="3">
        <v>12.026999999999999</v>
      </c>
      <c r="S164" s="3">
        <v>12.356999999999999</v>
      </c>
      <c r="T164" s="3">
        <v>12.686</v>
      </c>
      <c r="U164" s="3">
        <v>13.067</v>
      </c>
      <c r="V164" s="3">
        <v>13.459</v>
      </c>
      <c r="W164" s="3">
        <v>13.863</v>
      </c>
      <c r="X164" s="3">
        <v>14.279</v>
      </c>
      <c r="Y164" s="3">
        <v>14.707000000000001</v>
      </c>
      <c r="Z164" s="3">
        <v>15.148</v>
      </c>
      <c r="AA164" s="3">
        <v>15.603</v>
      </c>
      <c r="AB164" s="3">
        <v>16.071000000000002</v>
      </c>
      <c r="AC164" s="3">
        <v>16.553000000000001</v>
      </c>
      <c r="AD164" s="3">
        <v>17.05</v>
      </c>
      <c r="AE164" s="3">
        <v>17.561</v>
      </c>
      <c r="AF164" s="3">
        <v>18.088000000000001</v>
      </c>
      <c r="AG164" s="3">
        <v>18.631</v>
      </c>
      <c r="AH164" s="3">
        <v>19.189</v>
      </c>
      <c r="AI164" s="3">
        <v>19.765000000000001</v>
      </c>
      <c r="AJ164" s="3">
        <v>20.358000000000001</v>
      </c>
      <c r="AK164" s="3">
        <v>20.969000000000001</v>
      </c>
      <c r="AL164" s="3">
        <v>21.597999999999999</v>
      </c>
      <c r="AM164" s="3">
        <v>22.245999999999999</v>
      </c>
      <c r="AN164" s="3">
        <v>22.913</v>
      </c>
      <c r="AO164" s="3">
        <v>23.600999999999999</v>
      </c>
      <c r="AP164" s="3">
        <v>24.309000000000001</v>
      </c>
      <c r="AQ164" s="3">
        <v>25.038</v>
      </c>
      <c r="AR164" s="3">
        <v>25.789000000000001</v>
      </c>
      <c r="AS164" s="3">
        <v>26.562999999999999</v>
      </c>
      <c r="AT164" s="3">
        <v>27.36</v>
      </c>
      <c r="AU164" s="3">
        <v>28.18</v>
      </c>
      <c r="AV164" s="3">
        <v>29.026</v>
      </c>
      <c r="AW164" s="3">
        <v>29.896999999999998</v>
      </c>
      <c r="AX164" s="3">
        <v>30.792999999999999</v>
      </c>
      <c r="AY164" s="3">
        <v>31.716999999999999</v>
      </c>
      <c r="AZ164" s="3">
        <v>32.668999999999997</v>
      </c>
      <c r="BA164">
        <v>33.649000000000001</v>
      </c>
      <c r="BB164">
        <v>2015</v>
      </c>
    </row>
    <row r="165" spans="1:54" hidden="1" x14ac:dyDescent="0.2">
      <c r="A165">
        <v>614</v>
      </c>
      <c r="B165" t="s">
        <v>558</v>
      </c>
      <c r="C165" t="s">
        <v>262</v>
      </c>
      <c r="D165" t="s">
        <v>198</v>
      </c>
      <c r="E165" t="s">
        <v>260</v>
      </c>
      <c r="F165" t="s">
        <v>259</v>
      </c>
      <c r="G165" t="s">
        <v>225</v>
      </c>
      <c r="H165" t="s">
        <v>222</v>
      </c>
      <c r="I165" t="s">
        <v>760</v>
      </c>
      <c r="J165" s="3" t="s">
        <v>215</v>
      </c>
      <c r="K165" s="3" t="s">
        <v>215</v>
      </c>
      <c r="L165" s="3" t="s">
        <v>215</v>
      </c>
      <c r="M165" s="3" t="s">
        <v>215</v>
      </c>
      <c r="N165" s="3" t="s">
        <v>215</v>
      </c>
      <c r="O165" s="3" t="s">
        <v>215</v>
      </c>
      <c r="P165" s="3" t="s">
        <v>215</v>
      </c>
      <c r="Q165" s="3" t="s">
        <v>215</v>
      </c>
      <c r="R165" s="3" t="s">
        <v>215</v>
      </c>
      <c r="S165" s="3" t="s">
        <v>215</v>
      </c>
      <c r="T165" s="3" t="s">
        <v>215</v>
      </c>
      <c r="U165" s="3" t="s">
        <v>215</v>
      </c>
      <c r="V165" s="3" t="s">
        <v>215</v>
      </c>
      <c r="W165" s="3" t="s">
        <v>215</v>
      </c>
      <c r="X165" s="3" t="s">
        <v>215</v>
      </c>
      <c r="Y165" s="3" t="s">
        <v>215</v>
      </c>
      <c r="Z165" s="3">
        <v>0.4</v>
      </c>
      <c r="AA165" s="3">
        <v>0.747</v>
      </c>
      <c r="AB165" s="3">
        <v>0.86399999999999999</v>
      </c>
      <c r="AC165" s="3">
        <v>8.6379999999999999</v>
      </c>
      <c r="AD165" s="3">
        <v>48.051000000000002</v>
      </c>
      <c r="AE165" s="3">
        <v>90.32</v>
      </c>
      <c r="AF165" s="3">
        <v>190.83600000000001</v>
      </c>
      <c r="AG165" s="3">
        <v>394.89800000000002</v>
      </c>
      <c r="AH165" s="3">
        <v>609.68600000000004</v>
      </c>
      <c r="AI165" s="3">
        <v>1085.8440000000001</v>
      </c>
      <c r="AJ165" s="3">
        <v>1685.0309999999999</v>
      </c>
      <c r="AK165" s="3">
        <v>2124.712</v>
      </c>
      <c r="AL165" s="3">
        <v>3217.433</v>
      </c>
      <c r="AM165" s="3">
        <v>2069.7330000000002</v>
      </c>
      <c r="AN165" s="3">
        <v>3295.49</v>
      </c>
      <c r="AO165" s="3">
        <v>4776.1490000000003</v>
      </c>
      <c r="AP165" s="3">
        <v>5053.8029999999999</v>
      </c>
      <c r="AQ165" s="3">
        <v>4848.6090000000004</v>
      </c>
      <c r="AR165" s="3">
        <v>4402.6409999999996</v>
      </c>
      <c r="AS165" s="3">
        <v>3366.7440000000001</v>
      </c>
      <c r="AT165" s="3">
        <v>2899.97</v>
      </c>
      <c r="AU165" s="3">
        <v>3391.922</v>
      </c>
      <c r="AV165" s="3">
        <v>5381.5079999999998</v>
      </c>
      <c r="AW165" s="3">
        <v>6297.7</v>
      </c>
      <c r="AX165" s="3">
        <v>7016.2510000000002</v>
      </c>
      <c r="AY165" s="3">
        <v>7817.9589999999998</v>
      </c>
      <c r="AZ165" s="3">
        <v>8696.9609999999993</v>
      </c>
      <c r="BA165">
        <v>9552.9779999999992</v>
      </c>
      <c r="BB165">
        <v>2016</v>
      </c>
    </row>
    <row r="166" spans="1:54" hidden="1" x14ac:dyDescent="0.2">
      <c r="A166">
        <v>614</v>
      </c>
      <c r="B166" t="s">
        <v>558</v>
      </c>
      <c r="C166" t="s">
        <v>261</v>
      </c>
      <c r="D166" t="s">
        <v>198</v>
      </c>
      <c r="E166" t="s">
        <v>260</v>
      </c>
      <c r="F166" t="s">
        <v>259</v>
      </c>
      <c r="G166" t="s">
        <v>217</v>
      </c>
      <c r="I166" t="s">
        <v>258</v>
      </c>
      <c r="J166" s="3" t="s">
        <v>215</v>
      </c>
      <c r="K166" s="3" t="s">
        <v>215</v>
      </c>
      <c r="L166" s="3" t="s">
        <v>215</v>
      </c>
      <c r="M166" s="3" t="s">
        <v>215</v>
      </c>
      <c r="N166" s="3" t="s">
        <v>215</v>
      </c>
      <c r="O166" s="3" t="s">
        <v>215</v>
      </c>
      <c r="P166" s="3" t="s">
        <v>215</v>
      </c>
      <c r="Q166" s="3" t="s">
        <v>215</v>
      </c>
      <c r="R166" s="3" t="s">
        <v>215</v>
      </c>
      <c r="S166" s="3" t="s">
        <v>215</v>
      </c>
      <c r="T166" s="3" t="s">
        <v>215</v>
      </c>
      <c r="U166" s="3" t="s">
        <v>215</v>
      </c>
      <c r="V166" s="3" t="s">
        <v>215</v>
      </c>
      <c r="W166" s="3" t="s">
        <v>215</v>
      </c>
      <c r="X166" s="3" t="s">
        <v>215</v>
      </c>
      <c r="Y166" s="3" t="s">
        <v>215</v>
      </c>
      <c r="Z166" s="3">
        <v>47.828000000000003</v>
      </c>
      <c r="AA166" s="3">
        <v>42.664000000000001</v>
      </c>
      <c r="AB166" s="3">
        <v>33.793999999999997</v>
      </c>
      <c r="AC166" s="3">
        <v>50.304000000000002</v>
      </c>
      <c r="AD166" s="3">
        <v>52.42</v>
      </c>
      <c r="AE166" s="3">
        <v>45.822000000000003</v>
      </c>
      <c r="AF166" s="3">
        <v>35.079000000000001</v>
      </c>
      <c r="AG166" s="3">
        <v>37.304000000000002</v>
      </c>
      <c r="AH166" s="3">
        <v>37.156999999999996</v>
      </c>
      <c r="AI166" s="3">
        <v>44.125</v>
      </c>
      <c r="AJ166" s="3">
        <v>50.171999999999997</v>
      </c>
      <c r="AK166" s="3">
        <v>45.823</v>
      </c>
      <c r="AL166" s="3">
        <v>50.94</v>
      </c>
      <c r="AM166" s="3">
        <v>34.561</v>
      </c>
      <c r="AN166" s="3">
        <v>43.45</v>
      </c>
      <c r="AO166" s="3">
        <v>48.835000000000001</v>
      </c>
      <c r="AP166" s="3">
        <v>46.466999999999999</v>
      </c>
      <c r="AQ166" s="3">
        <v>40.216000000000001</v>
      </c>
      <c r="AR166" s="3">
        <v>35.340000000000003</v>
      </c>
      <c r="AS166" s="3">
        <v>27.326000000000001</v>
      </c>
      <c r="AT166" s="3">
        <v>18.587</v>
      </c>
      <c r="AU166" s="3">
        <v>16.459</v>
      </c>
      <c r="AV166" s="3">
        <v>18.436</v>
      </c>
      <c r="AW166" s="3">
        <v>18.277999999999999</v>
      </c>
      <c r="AX166" s="3">
        <v>17.66</v>
      </c>
      <c r="AY166" s="3">
        <v>17.303000000000001</v>
      </c>
      <c r="AZ166" s="3">
        <v>17.079999999999998</v>
      </c>
      <c r="BA166">
        <v>16.774999999999999</v>
      </c>
      <c r="BB166">
        <v>2016</v>
      </c>
    </row>
    <row r="167" spans="1:54" hidden="1" x14ac:dyDescent="0.2">
      <c r="A167">
        <v>614</v>
      </c>
      <c r="B167" t="s">
        <v>558</v>
      </c>
      <c r="C167" t="s">
        <v>257</v>
      </c>
      <c r="D167" t="s">
        <v>198</v>
      </c>
      <c r="E167" t="s">
        <v>255</v>
      </c>
      <c r="F167" t="s">
        <v>254</v>
      </c>
      <c r="G167" t="s">
        <v>225</v>
      </c>
      <c r="H167" t="s">
        <v>222</v>
      </c>
      <c r="I167" t="s">
        <v>760</v>
      </c>
      <c r="J167" s="3" t="s">
        <v>215</v>
      </c>
      <c r="K167" s="3" t="s">
        <v>215</v>
      </c>
      <c r="L167" s="3" t="s">
        <v>215</v>
      </c>
      <c r="M167" s="3" t="s">
        <v>215</v>
      </c>
      <c r="N167" s="3" t="s">
        <v>215</v>
      </c>
      <c r="O167" s="3" t="s">
        <v>215</v>
      </c>
      <c r="P167" s="3" t="s">
        <v>215</v>
      </c>
      <c r="Q167" s="3" t="s">
        <v>215</v>
      </c>
      <c r="R167" s="3" t="s">
        <v>215</v>
      </c>
      <c r="S167" s="3" t="s">
        <v>215</v>
      </c>
      <c r="T167" s="3" t="s">
        <v>215</v>
      </c>
      <c r="U167" s="3" t="s">
        <v>215</v>
      </c>
      <c r="V167" s="3" t="s">
        <v>215</v>
      </c>
      <c r="W167" s="3" t="s">
        <v>215</v>
      </c>
      <c r="X167" s="3" t="s">
        <v>215</v>
      </c>
      <c r="Y167" s="3" t="s">
        <v>215</v>
      </c>
      <c r="Z167" s="3">
        <v>0.33900000000000002</v>
      </c>
      <c r="AA167" s="3">
        <v>0.754</v>
      </c>
      <c r="AB167" s="3">
        <v>1.073</v>
      </c>
      <c r="AC167" s="3">
        <v>10.872999999999999</v>
      </c>
      <c r="AD167" s="3">
        <v>45.484000000000002</v>
      </c>
      <c r="AE167" s="3">
        <v>82.661000000000001</v>
      </c>
      <c r="AF167" s="3">
        <v>207.75299999999999</v>
      </c>
      <c r="AG167" s="3">
        <v>457.154</v>
      </c>
      <c r="AH167" s="3">
        <v>586.399</v>
      </c>
      <c r="AI167" s="3">
        <v>854.78499999999997</v>
      </c>
      <c r="AJ167" s="3">
        <v>1288.3530000000001</v>
      </c>
      <c r="AK167" s="3">
        <v>1908.8420000000001</v>
      </c>
      <c r="AL167" s="3">
        <v>3498.7890000000002</v>
      </c>
      <c r="AM167" s="3">
        <v>2510.1970000000001</v>
      </c>
      <c r="AN167" s="3">
        <v>3034.0259999999998</v>
      </c>
      <c r="AO167" s="3">
        <v>3927.547</v>
      </c>
      <c r="AP167" s="3">
        <v>4548.7659999999996</v>
      </c>
      <c r="AQ167" s="3">
        <v>4888.6940000000004</v>
      </c>
      <c r="AR167" s="3">
        <v>5222.0159999999996</v>
      </c>
      <c r="AS167" s="3">
        <v>3773.7080000000001</v>
      </c>
      <c r="AT167" s="3">
        <v>3648.0439999999999</v>
      </c>
      <c r="AU167" s="3">
        <v>4541.83</v>
      </c>
      <c r="AV167" s="3">
        <v>5868.3450000000003</v>
      </c>
      <c r="AW167" s="3">
        <v>7044.2690000000002</v>
      </c>
      <c r="AX167" s="3">
        <v>7987.6769999999997</v>
      </c>
      <c r="AY167" s="3">
        <v>8984.1139999999996</v>
      </c>
      <c r="AZ167" s="3">
        <v>9861.6509999999998</v>
      </c>
      <c r="BA167">
        <v>10713.376</v>
      </c>
      <c r="BB167">
        <v>2016</v>
      </c>
    </row>
    <row r="168" spans="1:54" hidden="1" x14ac:dyDescent="0.2">
      <c r="A168">
        <v>614</v>
      </c>
      <c r="B168" t="s">
        <v>558</v>
      </c>
      <c r="C168" t="s">
        <v>256</v>
      </c>
      <c r="D168" t="s">
        <v>198</v>
      </c>
      <c r="E168" t="s">
        <v>255</v>
      </c>
      <c r="F168" t="s">
        <v>254</v>
      </c>
      <c r="G168" t="s">
        <v>217</v>
      </c>
      <c r="I168" t="s">
        <v>253</v>
      </c>
      <c r="J168" s="3" t="s">
        <v>215</v>
      </c>
      <c r="K168" s="3" t="s">
        <v>215</v>
      </c>
      <c r="L168" s="3" t="s">
        <v>215</v>
      </c>
      <c r="M168" s="3" t="s">
        <v>215</v>
      </c>
      <c r="N168" s="3" t="s">
        <v>215</v>
      </c>
      <c r="O168" s="3" t="s">
        <v>215</v>
      </c>
      <c r="P168" s="3" t="s">
        <v>215</v>
      </c>
      <c r="Q168" s="3" t="s">
        <v>215</v>
      </c>
      <c r="R168" s="3" t="s">
        <v>215</v>
      </c>
      <c r="S168" s="3" t="s">
        <v>215</v>
      </c>
      <c r="T168" s="3" t="s">
        <v>215</v>
      </c>
      <c r="U168" s="3" t="s">
        <v>215</v>
      </c>
      <c r="V168" s="3" t="s">
        <v>215</v>
      </c>
      <c r="W168" s="3" t="s">
        <v>215</v>
      </c>
      <c r="X168" s="3" t="s">
        <v>215</v>
      </c>
      <c r="Y168" s="3" t="s">
        <v>215</v>
      </c>
      <c r="Z168" s="3">
        <v>40.603000000000002</v>
      </c>
      <c r="AA168" s="3">
        <v>43.036999999999999</v>
      </c>
      <c r="AB168" s="3">
        <v>42</v>
      </c>
      <c r="AC168" s="3">
        <v>63.323</v>
      </c>
      <c r="AD168" s="3">
        <v>49.619</v>
      </c>
      <c r="AE168" s="3">
        <v>41.936999999999998</v>
      </c>
      <c r="AF168" s="3">
        <v>38.189</v>
      </c>
      <c r="AG168" s="3">
        <v>43.185000000000002</v>
      </c>
      <c r="AH168" s="3">
        <v>35.738</v>
      </c>
      <c r="AI168" s="3">
        <v>34.735999999999997</v>
      </c>
      <c r="AJ168" s="3">
        <v>38.36</v>
      </c>
      <c r="AK168" s="3">
        <v>41.167000000000002</v>
      </c>
      <c r="AL168" s="3">
        <v>55.393999999999998</v>
      </c>
      <c r="AM168" s="3">
        <v>41.915999999999997</v>
      </c>
      <c r="AN168" s="3">
        <v>40.002000000000002</v>
      </c>
      <c r="AO168" s="3">
        <v>40.158999999999999</v>
      </c>
      <c r="AP168" s="3">
        <v>41.823999999999998</v>
      </c>
      <c r="AQ168" s="3">
        <v>40.548999999999999</v>
      </c>
      <c r="AR168" s="3">
        <v>41.917000000000002</v>
      </c>
      <c r="AS168" s="3">
        <v>30.629000000000001</v>
      </c>
      <c r="AT168" s="3">
        <v>23.381</v>
      </c>
      <c r="AU168" s="3">
        <v>22.039000000000001</v>
      </c>
      <c r="AV168" s="3">
        <v>20.103999999999999</v>
      </c>
      <c r="AW168" s="3">
        <v>20.443999999999999</v>
      </c>
      <c r="AX168" s="3">
        <v>20.105</v>
      </c>
      <c r="AY168" s="3">
        <v>19.884</v>
      </c>
      <c r="AZ168" s="3">
        <v>19.367999999999999</v>
      </c>
      <c r="BA168">
        <v>18.812999999999999</v>
      </c>
      <c r="BB168">
        <v>2016</v>
      </c>
    </row>
    <row r="169" spans="1:54" hidden="1" x14ac:dyDescent="0.2">
      <c r="A169">
        <v>614</v>
      </c>
      <c r="B169" t="s">
        <v>558</v>
      </c>
      <c r="C169" t="s">
        <v>252</v>
      </c>
      <c r="D169" t="s">
        <v>198</v>
      </c>
      <c r="E169" t="s">
        <v>250</v>
      </c>
      <c r="F169" t="s">
        <v>249</v>
      </c>
      <c r="G169" t="s">
        <v>225</v>
      </c>
      <c r="H169" t="s">
        <v>222</v>
      </c>
      <c r="I169" t="s">
        <v>760</v>
      </c>
      <c r="J169" s="3" t="s">
        <v>215</v>
      </c>
      <c r="K169" s="3" t="s">
        <v>215</v>
      </c>
      <c r="L169" s="3" t="s">
        <v>215</v>
      </c>
      <c r="M169" s="3" t="s">
        <v>215</v>
      </c>
      <c r="N169" s="3" t="s">
        <v>215</v>
      </c>
      <c r="O169" s="3" t="s">
        <v>215</v>
      </c>
      <c r="P169" s="3" t="s">
        <v>215</v>
      </c>
      <c r="Q169" s="3" t="s">
        <v>215</v>
      </c>
      <c r="R169" s="3" t="s">
        <v>215</v>
      </c>
      <c r="S169" s="3" t="s">
        <v>215</v>
      </c>
      <c r="T169" s="3" t="s">
        <v>215</v>
      </c>
      <c r="U169" s="3" t="s">
        <v>215</v>
      </c>
      <c r="V169" s="3" t="s">
        <v>215</v>
      </c>
      <c r="W169" s="3" t="s">
        <v>215</v>
      </c>
      <c r="X169" s="3" t="s">
        <v>215</v>
      </c>
      <c r="Y169" s="3" t="s">
        <v>215</v>
      </c>
      <c r="Z169" s="3">
        <v>0.06</v>
      </c>
      <c r="AA169" s="3">
        <v>-7.0000000000000001E-3</v>
      </c>
      <c r="AB169" s="3">
        <v>-0.21</v>
      </c>
      <c r="AC169" s="3">
        <v>-2.2360000000000002</v>
      </c>
      <c r="AD169" s="3">
        <v>2.5670000000000002</v>
      </c>
      <c r="AE169" s="3">
        <v>7.6580000000000004</v>
      </c>
      <c r="AF169" s="3">
        <v>-16.917000000000002</v>
      </c>
      <c r="AG169" s="3">
        <v>-62.256</v>
      </c>
      <c r="AH169" s="3">
        <v>23.286999999999999</v>
      </c>
      <c r="AI169" s="3">
        <v>231.059</v>
      </c>
      <c r="AJ169" s="3">
        <v>396.67700000000002</v>
      </c>
      <c r="AK169" s="3">
        <v>215.87</v>
      </c>
      <c r="AL169" s="3">
        <v>-281.35599999999999</v>
      </c>
      <c r="AM169" s="3">
        <v>-440.464</v>
      </c>
      <c r="AN169" s="3">
        <v>261.46300000000002</v>
      </c>
      <c r="AO169" s="3">
        <v>848.60199999999998</v>
      </c>
      <c r="AP169" s="3">
        <v>505.03699999999998</v>
      </c>
      <c r="AQ169" s="3">
        <v>-40.085000000000001</v>
      </c>
      <c r="AR169" s="3">
        <v>-819.375</v>
      </c>
      <c r="AS169" s="3">
        <v>-406.964</v>
      </c>
      <c r="AT169" s="3">
        <v>-748.07399999999996</v>
      </c>
      <c r="AU169" s="3">
        <v>-1149.9079999999999</v>
      </c>
      <c r="AV169" s="3">
        <v>-486.83699999999999</v>
      </c>
      <c r="AW169" s="3">
        <v>-746.56799999999998</v>
      </c>
      <c r="AX169" s="3">
        <v>-971.42600000000004</v>
      </c>
      <c r="AY169" s="3">
        <v>-1166.155</v>
      </c>
      <c r="AZ169" s="3">
        <v>-1164.6890000000001</v>
      </c>
      <c r="BA169">
        <v>-1160.3969999999999</v>
      </c>
      <c r="BB169">
        <v>2016</v>
      </c>
    </row>
    <row r="170" spans="1:54" hidden="1" x14ac:dyDescent="0.2">
      <c r="A170">
        <v>614</v>
      </c>
      <c r="B170" t="s">
        <v>558</v>
      </c>
      <c r="C170" t="s">
        <v>251</v>
      </c>
      <c r="D170" t="s">
        <v>198</v>
      </c>
      <c r="E170" t="s">
        <v>250</v>
      </c>
      <c r="F170" t="s">
        <v>249</v>
      </c>
      <c r="G170" t="s">
        <v>217</v>
      </c>
      <c r="I170" t="s">
        <v>248</v>
      </c>
      <c r="J170" s="3" t="s">
        <v>215</v>
      </c>
      <c r="K170" s="3" t="s">
        <v>215</v>
      </c>
      <c r="L170" s="3" t="s">
        <v>215</v>
      </c>
      <c r="M170" s="3" t="s">
        <v>215</v>
      </c>
      <c r="N170" s="3" t="s">
        <v>215</v>
      </c>
      <c r="O170" s="3" t="s">
        <v>215</v>
      </c>
      <c r="P170" s="3" t="s">
        <v>215</v>
      </c>
      <c r="Q170" s="3" t="s">
        <v>215</v>
      </c>
      <c r="R170" s="3" t="s">
        <v>215</v>
      </c>
      <c r="S170" s="3" t="s">
        <v>215</v>
      </c>
      <c r="T170" s="3" t="s">
        <v>215</v>
      </c>
      <c r="U170" s="3" t="s">
        <v>215</v>
      </c>
      <c r="V170" s="3" t="s">
        <v>215</v>
      </c>
      <c r="W170" s="3" t="s">
        <v>215</v>
      </c>
      <c r="X170" s="3" t="s">
        <v>215</v>
      </c>
      <c r="Y170" s="3" t="s">
        <v>215</v>
      </c>
      <c r="Z170" s="3">
        <v>7.2249999999999996</v>
      </c>
      <c r="AA170" s="3">
        <v>-0.372</v>
      </c>
      <c r="AB170" s="3">
        <v>-8.2059999999999995</v>
      </c>
      <c r="AC170" s="3">
        <v>-13.02</v>
      </c>
      <c r="AD170" s="3">
        <v>2.8</v>
      </c>
      <c r="AE170" s="3">
        <v>3.8849999999999998</v>
      </c>
      <c r="AF170" s="3">
        <v>-3.11</v>
      </c>
      <c r="AG170" s="3">
        <v>-5.8810000000000002</v>
      </c>
      <c r="AH170" s="3">
        <v>1.419</v>
      </c>
      <c r="AI170" s="3">
        <v>9.3889999999999993</v>
      </c>
      <c r="AJ170" s="3">
        <v>11.811</v>
      </c>
      <c r="AK170" s="3">
        <v>4.6559999999999997</v>
      </c>
      <c r="AL170" s="3">
        <v>-4.4550000000000001</v>
      </c>
      <c r="AM170" s="3">
        <v>-7.3550000000000004</v>
      </c>
      <c r="AN170" s="3">
        <v>3.4470000000000001</v>
      </c>
      <c r="AO170" s="3">
        <v>8.6769999999999996</v>
      </c>
      <c r="AP170" s="3">
        <v>4.6440000000000001</v>
      </c>
      <c r="AQ170" s="3">
        <v>-0.33200000000000002</v>
      </c>
      <c r="AR170" s="3">
        <v>-6.577</v>
      </c>
      <c r="AS170" s="3">
        <v>-3.3029999999999999</v>
      </c>
      <c r="AT170" s="3">
        <v>-4.7949999999999999</v>
      </c>
      <c r="AU170" s="3">
        <v>-5.58</v>
      </c>
      <c r="AV170" s="3">
        <v>-1.6679999999999999</v>
      </c>
      <c r="AW170" s="3">
        <v>-2.1669999999999998</v>
      </c>
      <c r="AX170" s="3">
        <v>-2.4449999999999998</v>
      </c>
      <c r="AY170" s="3">
        <v>-2.581</v>
      </c>
      <c r="AZ170" s="3">
        <v>-2.2869999999999999</v>
      </c>
      <c r="BA170">
        <v>-2.0379999999999998</v>
      </c>
      <c r="BB170">
        <v>2016</v>
      </c>
    </row>
    <row r="171" spans="1:54" hidden="1" x14ac:dyDescent="0.2">
      <c r="A171">
        <v>614</v>
      </c>
      <c r="B171" t="s">
        <v>558</v>
      </c>
      <c r="C171" t="s">
        <v>247</v>
      </c>
      <c r="D171" t="s">
        <v>198</v>
      </c>
      <c r="E171" t="s">
        <v>245</v>
      </c>
      <c r="F171" t="s">
        <v>244</v>
      </c>
      <c r="G171" t="s">
        <v>225</v>
      </c>
      <c r="H171" t="s">
        <v>222</v>
      </c>
    </row>
    <row r="172" spans="1:54" hidden="1" x14ac:dyDescent="0.2">
      <c r="A172">
        <v>614</v>
      </c>
      <c r="B172" t="s">
        <v>558</v>
      </c>
      <c r="C172" t="s">
        <v>246</v>
      </c>
      <c r="D172" t="s">
        <v>198</v>
      </c>
      <c r="E172" t="s">
        <v>245</v>
      </c>
      <c r="F172" t="s">
        <v>244</v>
      </c>
      <c r="G172" t="s">
        <v>243</v>
      </c>
    </row>
    <row r="173" spans="1:54" hidden="1" x14ac:dyDescent="0.2">
      <c r="A173">
        <v>614</v>
      </c>
      <c r="B173" t="s">
        <v>558</v>
      </c>
      <c r="C173" t="s">
        <v>242</v>
      </c>
      <c r="D173" t="s">
        <v>198</v>
      </c>
      <c r="E173" t="s">
        <v>240</v>
      </c>
      <c r="F173" t="s">
        <v>239</v>
      </c>
      <c r="G173" t="s">
        <v>225</v>
      </c>
      <c r="H173" t="s">
        <v>222</v>
      </c>
      <c r="I173" t="s">
        <v>760</v>
      </c>
      <c r="J173" s="3" t="s">
        <v>215</v>
      </c>
      <c r="K173" s="3" t="s">
        <v>215</v>
      </c>
      <c r="L173" s="3" t="s">
        <v>215</v>
      </c>
      <c r="M173" s="3" t="s">
        <v>215</v>
      </c>
      <c r="N173" s="3" t="s">
        <v>215</v>
      </c>
      <c r="O173" s="3" t="s">
        <v>215</v>
      </c>
      <c r="P173" s="3" t="s">
        <v>215</v>
      </c>
      <c r="Q173" s="3" t="s">
        <v>215</v>
      </c>
      <c r="R173" s="3" t="s">
        <v>215</v>
      </c>
      <c r="S173" s="3" t="s">
        <v>215</v>
      </c>
      <c r="T173" s="3" t="s">
        <v>215</v>
      </c>
      <c r="U173" s="3" t="s">
        <v>215</v>
      </c>
      <c r="V173" s="3" t="s">
        <v>215</v>
      </c>
      <c r="W173" s="3" t="s">
        <v>215</v>
      </c>
      <c r="X173" s="3" t="s">
        <v>215</v>
      </c>
      <c r="Y173" s="3" t="s">
        <v>215</v>
      </c>
      <c r="Z173" s="3">
        <v>0.153</v>
      </c>
      <c r="AA173" s="3">
        <v>0.11700000000000001</v>
      </c>
      <c r="AB173" s="3">
        <v>7.0000000000000001E-3</v>
      </c>
      <c r="AC173" s="3">
        <v>-0.68400000000000005</v>
      </c>
      <c r="AD173" s="3">
        <v>7.54</v>
      </c>
      <c r="AE173" s="3">
        <v>17.478000000000002</v>
      </c>
      <c r="AF173" s="3">
        <v>-1.385</v>
      </c>
      <c r="AG173" s="3">
        <v>-43.252000000000002</v>
      </c>
      <c r="AH173" s="3">
        <v>61.076000000000001</v>
      </c>
      <c r="AI173" s="3">
        <v>279.64299999999997</v>
      </c>
      <c r="AJ173" s="3">
        <v>450.01600000000002</v>
      </c>
      <c r="AK173" s="3">
        <v>269.52800000000002</v>
      </c>
      <c r="AL173" s="3">
        <v>-158.69999999999999</v>
      </c>
      <c r="AM173" s="3">
        <v>-337.32799999999997</v>
      </c>
      <c r="AN173" s="3">
        <v>350.99900000000002</v>
      </c>
      <c r="AO173" s="3">
        <v>943.25099999999998</v>
      </c>
      <c r="AP173" s="3">
        <v>610.322</v>
      </c>
      <c r="AQ173" s="3">
        <v>59.02</v>
      </c>
      <c r="AR173" s="3">
        <v>-669.87900000000002</v>
      </c>
      <c r="AS173" s="3">
        <v>-158.494</v>
      </c>
      <c r="AT173" s="3">
        <v>-277.67399999999998</v>
      </c>
      <c r="AU173" s="3">
        <v>-467.846</v>
      </c>
      <c r="AV173" s="3">
        <v>725.17600000000004</v>
      </c>
      <c r="AW173" s="3">
        <v>677.75300000000004</v>
      </c>
      <c r="AX173" s="3">
        <v>670.56100000000004</v>
      </c>
      <c r="AY173" s="3">
        <v>698.46900000000005</v>
      </c>
      <c r="AZ173" s="3">
        <v>806.38699999999994</v>
      </c>
      <c r="BA173">
        <v>924.66600000000005</v>
      </c>
      <c r="BB173">
        <v>2016</v>
      </c>
    </row>
    <row r="174" spans="1:54" hidden="1" x14ac:dyDescent="0.2">
      <c r="A174">
        <v>614</v>
      </c>
      <c r="B174" t="s">
        <v>558</v>
      </c>
      <c r="C174" t="s">
        <v>241</v>
      </c>
      <c r="D174" t="s">
        <v>198</v>
      </c>
      <c r="E174" t="s">
        <v>240</v>
      </c>
      <c r="F174" t="s">
        <v>239</v>
      </c>
      <c r="G174" t="s">
        <v>217</v>
      </c>
      <c r="I174" t="s">
        <v>238</v>
      </c>
      <c r="J174" s="3" t="s">
        <v>215</v>
      </c>
      <c r="K174" s="3" t="s">
        <v>215</v>
      </c>
      <c r="L174" s="3" t="s">
        <v>215</v>
      </c>
      <c r="M174" s="3" t="s">
        <v>215</v>
      </c>
      <c r="N174" s="3" t="s">
        <v>215</v>
      </c>
      <c r="O174" s="3" t="s">
        <v>215</v>
      </c>
      <c r="P174" s="3" t="s">
        <v>215</v>
      </c>
      <c r="Q174" s="3" t="s">
        <v>215</v>
      </c>
      <c r="R174" s="3" t="s">
        <v>215</v>
      </c>
      <c r="S174" s="3" t="s">
        <v>215</v>
      </c>
      <c r="T174" s="3" t="s">
        <v>215</v>
      </c>
      <c r="U174" s="3" t="s">
        <v>215</v>
      </c>
      <c r="V174" s="3" t="s">
        <v>215</v>
      </c>
      <c r="W174" s="3" t="s">
        <v>215</v>
      </c>
      <c r="X174" s="3" t="s">
        <v>215</v>
      </c>
      <c r="Y174" s="3" t="s">
        <v>215</v>
      </c>
      <c r="Z174" s="3">
        <v>18.364999999999998</v>
      </c>
      <c r="AA174" s="3">
        <v>6.6630000000000003</v>
      </c>
      <c r="AB174" s="3">
        <v>0.27800000000000002</v>
      </c>
      <c r="AC174" s="3">
        <v>-3.9830000000000001</v>
      </c>
      <c r="AD174" s="3">
        <v>8.2260000000000009</v>
      </c>
      <c r="AE174" s="3">
        <v>8.8670000000000009</v>
      </c>
      <c r="AF174" s="3">
        <v>-0.255</v>
      </c>
      <c r="AG174" s="3">
        <v>-4.0860000000000003</v>
      </c>
      <c r="AH174" s="3">
        <v>3.722</v>
      </c>
      <c r="AI174" s="3">
        <v>11.364000000000001</v>
      </c>
      <c r="AJ174" s="3">
        <v>13.398999999999999</v>
      </c>
      <c r="AK174" s="3">
        <v>5.8129999999999997</v>
      </c>
      <c r="AL174" s="3">
        <v>-2.5129999999999999</v>
      </c>
      <c r="AM174" s="3">
        <v>-5.633</v>
      </c>
      <c r="AN174" s="3">
        <v>4.6280000000000001</v>
      </c>
      <c r="AO174" s="3">
        <v>9.6449999999999996</v>
      </c>
      <c r="AP174" s="3">
        <v>5.6120000000000001</v>
      </c>
      <c r="AQ174" s="3">
        <v>0.49</v>
      </c>
      <c r="AR174" s="3">
        <v>-5.3769999999999998</v>
      </c>
      <c r="AS174" s="3">
        <v>-1.286</v>
      </c>
      <c r="AT174" s="3">
        <v>-1.78</v>
      </c>
      <c r="AU174" s="3">
        <v>-2.27</v>
      </c>
      <c r="AV174" s="3">
        <v>2.484</v>
      </c>
      <c r="AW174" s="3">
        <v>1.9670000000000001</v>
      </c>
      <c r="AX174" s="3">
        <v>1.6879999999999999</v>
      </c>
      <c r="AY174" s="3">
        <v>1.546</v>
      </c>
      <c r="AZ174" s="3">
        <v>1.5840000000000001</v>
      </c>
      <c r="BA174">
        <v>1.6240000000000001</v>
      </c>
      <c r="BB174">
        <v>2016</v>
      </c>
    </row>
    <row r="175" spans="1:54" hidden="1" x14ac:dyDescent="0.2">
      <c r="A175">
        <v>614</v>
      </c>
      <c r="B175" t="s">
        <v>558</v>
      </c>
      <c r="C175" t="s">
        <v>237</v>
      </c>
      <c r="D175" t="s">
        <v>198</v>
      </c>
      <c r="E175" t="s">
        <v>235</v>
      </c>
      <c r="F175" t="s">
        <v>234</v>
      </c>
      <c r="G175" t="s">
        <v>225</v>
      </c>
      <c r="H175" t="s">
        <v>222</v>
      </c>
    </row>
    <row r="176" spans="1:54" hidden="1" x14ac:dyDescent="0.2">
      <c r="A176">
        <v>614</v>
      </c>
      <c r="B176" t="s">
        <v>558</v>
      </c>
      <c r="C176" t="s">
        <v>236</v>
      </c>
      <c r="D176" t="s">
        <v>198</v>
      </c>
      <c r="E176" t="s">
        <v>235</v>
      </c>
      <c r="F176" t="s">
        <v>234</v>
      </c>
      <c r="G176" t="s">
        <v>217</v>
      </c>
    </row>
    <row r="177" spans="1:54" hidden="1" x14ac:dyDescent="0.2">
      <c r="A177">
        <v>614</v>
      </c>
      <c r="B177" t="s">
        <v>558</v>
      </c>
      <c r="C177" t="s">
        <v>233</v>
      </c>
      <c r="D177" t="s">
        <v>198</v>
      </c>
      <c r="E177" t="s">
        <v>231</v>
      </c>
      <c r="F177" t="s">
        <v>230</v>
      </c>
      <c r="G177" t="s">
        <v>225</v>
      </c>
      <c r="H177" t="s">
        <v>222</v>
      </c>
      <c r="I177" t="s">
        <v>760</v>
      </c>
      <c r="J177" s="3" t="s">
        <v>215</v>
      </c>
      <c r="K177" s="3" t="s">
        <v>215</v>
      </c>
      <c r="L177" s="3" t="s">
        <v>215</v>
      </c>
      <c r="M177" s="3" t="s">
        <v>215</v>
      </c>
      <c r="N177" s="3" t="s">
        <v>215</v>
      </c>
      <c r="O177" s="3" t="s">
        <v>215</v>
      </c>
      <c r="P177" s="3" t="s">
        <v>215</v>
      </c>
      <c r="Q177" s="3" t="s">
        <v>215</v>
      </c>
      <c r="R177" s="3" t="s">
        <v>215</v>
      </c>
      <c r="S177" s="3" t="s">
        <v>215</v>
      </c>
      <c r="T177" s="3" t="s">
        <v>215</v>
      </c>
      <c r="U177" s="3" t="s">
        <v>215</v>
      </c>
      <c r="V177" s="3" t="s">
        <v>215</v>
      </c>
      <c r="W177" s="3" t="s">
        <v>215</v>
      </c>
      <c r="X177" s="3" t="s">
        <v>215</v>
      </c>
      <c r="Y177" s="3" t="s">
        <v>215</v>
      </c>
      <c r="Z177" s="3" t="s">
        <v>215</v>
      </c>
      <c r="AA177" s="3" t="s">
        <v>215</v>
      </c>
      <c r="AB177" s="3" t="s">
        <v>215</v>
      </c>
      <c r="AC177" s="3" t="s">
        <v>215</v>
      </c>
      <c r="AD177" s="3">
        <v>95.83</v>
      </c>
      <c r="AE177" s="3">
        <v>201.15799999999999</v>
      </c>
      <c r="AF177" s="3">
        <v>385.96699999999998</v>
      </c>
      <c r="AG177" s="3">
        <v>727.16800000000001</v>
      </c>
      <c r="AH177" s="3">
        <v>852.47</v>
      </c>
      <c r="AI177" s="3">
        <v>879.41600000000005</v>
      </c>
      <c r="AJ177" s="3">
        <v>627.93200000000002</v>
      </c>
      <c r="AK177" s="3">
        <v>744.928</v>
      </c>
      <c r="AL177" s="3">
        <v>1051.421</v>
      </c>
      <c r="AM177" s="3">
        <v>1360.008</v>
      </c>
      <c r="AN177" s="3">
        <v>3357.02</v>
      </c>
      <c r="AO177" s="3">
        <v>3305.7579999999998</v>
      </c>
      <c r="AP177" s="3">
        <v>3246.9029999999998</v>
      </c>
      <c r="AQ177" s="3">
        <v>3963.4029999999998</v>
      </c>
      <c r="AR177" s="3">
        <v>5067.3519999999999</v>
      </c>
      <c r="AS177" s="3">
        <v>7964.643</v>
      </c>
      <c r="AT177" s="3">
        <v>12453.983</v>
      </c>
      <c r="AU177" s="3">
        <v>13450.236999999999</v>
      </c>
      <c r="AV177" s="3">
        <v>21299.620999999999</v>
      </c>
      <c r="AW177" s="3">
        <v>24667.391</v>
      </c>
      <c r="AX177" s="3">
        <v>27269.368999999999</v>
      </c>
      <c r="AY177" s="3">
        <v>29979.587</v>
      </c>
      <c r="AZ177" s="3">
        <v>32182.76</v>
      </c>
      <c r="BA177">
        <v>34425.464999999997</v>
      </c>
      <c r="BB177">
        <v>2016</v>
      </c>
    </row>
    <row r="178" spans="1:54" hidden="1" x14ac:dyDescent="0.2">
      <c r="A178">
        <v>614</v>
      </c>
      <c r="B178" t="s">
        <v>558</v>
      </c>
      <c r="C178" t="s">
        <v>232</v>
      </c>
      <c r="D178" t="s">
        <v>198</v>
      </c>
      <c r="E178" t="s">
        <v>231</v>
      </c>
      <c r="F178" t="s">
        <v>230</v>
      </c>
      <c r="G178" t="s">
        <v>217</v>
      </c>
      <c r="I178" t="s">
        <v>229</v>
      </c>
      <c r="J178" s="3" t="s">
        <v>215</v>
      </c>
      <c r="K178" s="3" t="s">
        <v>215</v>
      </c>
      <c r="L178" s="3" t="s">
        <v>215</v>
      </c>
      <c r="M178" s="3" t="s">
        <v>215</v>
      </c>
      <c r="N178" s="3" t="s">
        <v>215</v>
      </c>
      <c r="O178" s="3" t="s">
        <v>215</v>
      </c>
      <c r="P178" s="3" t="s">
        <v>215</v>
      </c>
      <c r="Q178" s="3" t="s">
        <v>215</v>
      </c>
      <c r="R178" s="3" t="s">
        <v>215</v>
      </c>
      <c r="S178" s="3" t="s">
        <v>215</v>
      </c>
      <c r="T178" s="3" t="s">
        <v>215</v>
      </c>
      <c r="U178" s="3" t="s">
        <v>215</v>
      </c>
      <c r="V178" s="3" t="s">
        <v>215</v>
      </c>
      <c r="W178" s="3" t="s">
        <v>215</v>
      </c>
      <c r="X178" s="3" t="s">
        <v>215</v>
      </c>
      <c r="Y178" s="3" t="s">
        <v>215</v>
      </c>
      <c r="Z178" s="3" t="s">
        <v>215</v>
      </c>
      <c r="AA178" s="3" t="s">
        <v>215</v>
      </c>
      <c r="AB178" s="3" t="s">
        <v>215</v>
      </c>
      <c r="AC178" s="3" t="s">
        <v>215</v>
      </c>
      <c r="AD178" s="3">
        <v>104.542</v>
      </c>
      <c r="AE178" s="3">
        <v>102.053</v>
      </c>
      <c r="AF178" s="3">
        <v>70.947999999999993</v>
      </c>
      <c r="AG178" s="3">
        <v>68.691999999999993</v>
      </c>
      <c r="AH178" s="3">
        <v>51.954000000000001</v>
      </c>
      <c r="AI178" s="3">
        <v>35.737000000000002</v>
      </c>
      <c r="AJ178" s="3">
        <v>18.696999999999999</v>
      </c>
      <c r="AK178" s="3">
        <v>16.065999999999999</v>
      </c>
      <c r="AL178" s="3">
        <v>16.646999999999998</v>
      </c>
      <c r="AM178" s="3">
        <v>22.71</v>
      </c>
      <c r="AN178" s="3">
        <v>44.261000000000003</v>
      </c>
      <c r="AO178" s="3">
        <v>33.801000000000002</v>
      </c>
      <c r="AP178" s="3">
        <v>29.853999999999999</v>
      </c>
      <c r="AQ178" s="3">
        <v>32.874000000000002</v>
      </c>
      <c r="AR178" s="3">
        <v>40.676000000000002</v>
      </c>
      <c r="AS178" s="3">
        <v>64.644000000000005</v>
      </c>
      <c r="AT178" s="3">
        <v>79.819999999999993</v>
      </c>
      <c r="AU178" s="3">
        <v>65.266000000000005</v>
      </c>
      <c r="AV178" s="3">
        <v>72.968000000000004</v>
      </c>
      <c r="AW178" s="3">
        <v>71.590999999999994</v>
      </c>
      <c r="AX178" s="3">
        <v>68.638000000000005</v>
      </c>
      <c r="AY178" s="3">
        <v>66.352000000000004</v>
      </c>
      <c r="AZ178" s="3">
        <v>63.204999999999998</v>
      </c>
      <c r="BA178">
        <v>60.451999999999998</v>
      </c>
      <c r="BB178">
        <v>2016</v>
      </c>
    </row>
    <row r="179" spans="1:54" hidden="1" x14ac:dyDescent="0.2">
      <c r="A179">
        <v>614</v>
      </c>
      <c r="B179" t="s">
        <v>558</v>
      </c>
      <c r="C179" t="s">
        <v>228</v>
      </c>
      <c r="D179" t="s">
        <v>198</v>
      </c>
      <c r="E179" t="s">
        <v>227</v>
      </c>
      <c r="F179" t="s">
        <v>226</v>
      </c>
      <c r="G179" t="s">
        <v>225</v>
      </c>
      <c r="H179" t="s">
        <v>222</v>
      </c>
      <c r="I179" t="s">
        <v>760</v>
      </c>
      <c r="J179" s="3" t="s">
        <v>355</v>
      </c>
      <c r="K179" s="3" t="s">
        <v>355</v>
      </c>
      <c r="L179" s="3" t="s">
        <v>355</v>
      </c>
      <c r="M179" s="3" t="s">
        <v>355</v>
      </c>
      <c r="N179" s="3" t="s">
        <v>355</v>
      </c>
      <c r="O179" s="3" t="s">
        <v>355</v>
      </c>
      <c r="P179" s="3" t="s">
        <v>355</v>
      </c>
      <c r="Q179" s="3" t="s">
        <v>355</v>
      </c>
      <c r="R179" s="3" t="s">
        <v>355</v>
      </c>
      <c r="S179" s="3" t="s">
        <v>355</v>
      </c>
      <c r="T179" s="3" t="s">
        <v>355</v>
      </c>
      <c r="U179" s="3" t="s">
        <v>355</v>
      </c>
      <c r="V179" s="3" t="s">
        <v>355</v>
      </c>
      <c r="W179" s="3" t="s">
        <v>355</v>
      </c>
      <c r="X179" s="3">
        <v>1E-3</v>
      </c>
      <c r="Y179" s="3">
        <v>1.4E-2</v>
      </c>
      <c r="Z179" s="3">
        <v>0.83499999999999996</v>
      </c>
      <c r="AA179" s="3">
        <v>1.752</v>
      </c>
      <c r="AB179" s="3">
        <v>2.556</v>
      </c>
      <c r="AC179" s="3">
        <v>17.170999999999999</v>
      </c>
      <c r="AD179" s="3">
        <v>91.665999999999997</v>
      </c>
      <c r="AE179" s="3">
        <v>197.11099999999999</v>
      </c>
      <c r="AF179" s="3">
        <v>544.01199999999994</v>
      </c>
      <c r="AG179" s="3">
        <v>1058.585</v>
      </c>
      <c r="AH179" s="3">
        <v>1640.8240000000001</v>
      </c>
      <c r="AI179" s="3">
        <v>2460.8249999999998</v>
      </c>
      <c r="AJ179" s="3">
        <v>3358.5410000000002</v>
      </c>
      <c r="AK179" s="3">
        <v>4636.8010000000004</v>
      </c>
      <c r="AL179" s="3">
        <v>6316.1639999999998</v>
      </c>
      <c r="AM179" s="3">
        <v>5988.6750000000002</v>
      </c>
      <c r="AN179" s="3">
        <v>7584.6229999999996</v>
      </c>
      <c r="AO179" s="3">
        <v>9780.098</v>
      </c>
      <c r="AP179" s="3">
        <v>10876.016</v>
      </c>
      <c r="AQ179" s="3">
        <v>12056.343000000001</v>
      </c>
      <c r="AR179" s="3">
        <v>12457.882</v>
      </c>
      <c r="AS179" s="3">
        <v>12320.775</v>
      </c>
      <c r="AT179" s="3">
        <v>15602.563</v>
      </c>
      <c r="AU179" s="3">
        <v>20608.3</v>
      </c>
      <c r="AV179" s="3">
        <v>29190.167000000001</v>
      </c>
      <c r="AW179" s="3">
        <v>34455.915999999997</v>
      </c>
      <c r="AX179" s="3">
        <v>39729.099000000002</v>
      </c>
      <c r="AY179" s="3">
        <v>45182.875</v>
      </c>
      <c r="AZ179" s="3">
        <v>50917.712</v>
      </c>
      <c r="BA179">
        <v>56946.654999999999</v>
      </c>
      <c r="BB179">
        <v>2016</v>
      </c>
    </row>
    <row r="180" spans="1:54" hidden="1" x14ac:dyDescent="0.2">
      <c r="A180">
        <v>614</v>
      </c>
      <c r="B180" t="s">
        <v>558</v>
      </c>
      <c r="C180" t="s">
        <v>224</v>
      </c>
      <c r="D180" t="s">
        <v>198</v>
      </c>
      <c r="E180" t="s">
        <v>219</v>
      </c>
      <c r="F180" t="s">
        <v>218</v>
      </c>
      <c r="G180" t="s">
        <v>223</v>
      </c>
      <c r="H180" t="s">
        <v>222</v>
      </c>
      <c r="I180" t="s">
        <v>761</v>
      </c>
      <c r="J180" s="3">
        <v>7.0000000000000007E-2</v>
      </c>
      <c r="K180" s="3">
        <v>-0.183</v>
      </c>
      <c r="L180" s="3">
        <v>-0.49399999999999999</v>
      </c>
      <c r="M180" s="3">
        <v>-0.35899999999999999</v>
      </c>
      <c r="N180" s="3">
        <v>-0.17100000000000001</v>
      </c>
      <c r="O180" s="3">
        <v>0.19500000000000001</v>
      </c>
      <c r="P180" s="3">
        <v>-0.30299999999999999</v>
      </c>
      <c r="Q180" s="3">
        <v>0.44700000000000001</v>
      </c>
      <c r="R180" s="3">
        <v>-0.46899999999999997</v>
      </c>
      <c r="S180" s="3">
        <v>-0.13200000000000001</v>
      </c>
      <c r="T180" s="3">
        <v>-0.23599999999999999</v>
      </c>
      <c r="U180" s="3">
        <v>-0.57999999999999996</v>
      </c>
      <c r="V180" s="3">
        <v>-0.73499999999999999</v>
      </c>
      <c r="W180" s="3">
        <v>-0.66900000000000004</v>
      </c>
      <c r="X180" s="3">
        <v>-0.34</v>
      </c>
      <c r="Y180" s="3">
        <v>-0.29499999999999998</v>
      </c>
      <c r="Z180" s="3">
        <v>3.266</v>
      </c>
      <c r="AA180" s="3">
        <v>-0.88400000000000001</v>
      </c>
      <c r="AB180" s="3">
        <v>-1.867</v>
      </c>
      <c r="AC180" s="3">
        <v>-1.71</v>
      </c>
      <c r="AD180" s="3">
        <v>0.79600000000000004</v>
      </c>
      <c r="AE180" s="3">
        <v>-1.431</v>
      </c>
      <c r="AF180" s="3">
        <v>-0.15</v>
      </c>
      <c r="AG180" s="3">
        <v>-0.72</v>
      </c>
      <c r="AH180" s="3">
        <v>0.68100000000000005</v>
      </c>
      <c r="AI180" s="3">
        <v>5.1379999999999999</v>
      </c>
      <c r="AJ180" s="3">
        <v>10.69</v>
      </c>
      <c r="AK180" s="3">
        <v>10.581</v>
      </c>
      <c r="AL180" s="3">
        <v>7.194</v>
      </c>
      <c r="AM180" s="3">
        <v>-7.5720000000000001</v>
      </c>
      <c r="AN180" s="3">
        <v>7.5060000000000002</v>
      </c>
      <c r="AO180" s="3">
        <v>13.085000000000001</v>
      </c>
      <c r="AP180" s="3">
        <v>13.853</v>
      </c>
      <c r="AQ180" s="3">
        <v>8.3480000000000008</v>
      </c>
      <c r="AR180" s="3">
        <v>-3.7480000000000002</v>
      </c>
      <c r="AS180" s="3">
        <v>-10.273</v>
      </c>
      <c r="AT180" s="3">
        <v>-4.8330000000000002</v>
      </c>
      <c r="AU180" s="3">
        <v>-5.5410000000000004</v>
      </c>
      <c r="AV180" s="3">
        <v>-2.6280000000000001</v>
      </c>
      <c r="AW180" s="3">
        <v>-0.13200000000000001</v>
      </c>
      <c r="AX180" s="3">
        <v>-1.8140000000000001</v>
      </c>
      <c r="AY180" s="3">
        <v>-3.012</v>
      </c>
      <c r="AZ180" s="3">
        <v>-3.6379999999999999</v>
      </c>
      <c r="BA180">
        <v>-4.4989999999999997</v>
      </c>
      <c r="BB180">
        <v>2016</v>
      </c>
    </row>
    <row r="181" spans="1:54" hidden="1" x14ac:dyDescent="0.2">
      <c r="A181">
        <v>614</v>
      </c>
      <c r="B181" t="s">
        <v>558</v>
      </c>
      <c r="C181" t="s">
        <v>220</v>
      </c>
      <c r="D181" t="s">
        <v>198</v>
      </c>
      <c r="E181" t="s">
        <v>219</v>
      </c>
      <c r="F181" t="s">
        <v>218</v>
      </c>
      <c r="G181" t="s">
        <v>217</v>
      </c>
      <c r="I181" t="s">
        <v>216</v>
      </c>
      <c r="J181" s="3">
        <v>1.1759999999999999</v>
      </c>
      <c r="K181" s="3">
        <v>-3.2970000000000002</v>
      </c>
      <c r="L181" s="3">
        <v>-8.9039999999999999</v>
      </c>
      <c r="M181" s="3">
        <v>-6.2080000000000002</v>
      </c>
      <c r="N181" s="3">
        <v>-2.7839999999999998</v>
      </c>
      <c r="O181" s="3">
        <v>2.58</v>
      </c>
      <c r="P181" s="3">
        <v>-4.282</v>
      </c>
      <c r="Q181" s="3">
        <v>5.5259999999999998</v>
      </c>
      <c r="R181" s="3">
        <v>-5.3449999999999998</v>
      </c>
      <c r="S181" s="3">
        <v>-1.2929999999999999</v>
      </c>
      <c r="T181" s="3">
        <v>-2.0960000000000001</v>
      </c>
      <c r="U181" s="3">
        <v>-5.3220000000000001</v>
      </c>
      <c r="V181" s="3">
        <v>-8.75</v>
      </c>
      <c r="W181" s="3">
        <v>-10.968</v>
      </c>
      <c r="X181" s="3">
        <v>-7.657</v>
      </c>
      <c r="Y181" s="3">
        <v>-5.327</v>
      </c>
      <c r="Z181" s="3">
        <v>49.98</v>
      </c>
      <c r="AA181" s="3">
        <v>-11.510999999999999</v>
      </c>
      <c r="AB181" s="3">
        <v>-28.696999999999999</v>
      </c>
      <c r="AC181" s="3">
        <v>-27.797999999999998</v>
      </c>
      <c r="AD181" s="3">
        <v>8.7149999999999999</v>
      </c>
      <c r="AE181" s="3">
        <v>-16.013000000000002</v>
      </c>
      <c r="AF181" s="3">
        <v>-1.2010000000000001</v>
      </c>
      <c r="AG181" s="3">
        <v>-5.0709999999999997</v>
      </c>
      <c r="AH181" s="3">
        <v>3.468</v>
      </c>
      <c r="AI181" s="3">
        <v>18.198</v>
      </c>
      <c r="AJ181" s="3">
        <v>25.58</v>
      </c>
      <c r="AK181" s="3">
        <v>17.504000000000001</v>
      </c>
      <c r="AL181" s="3">
        <v>8.5459999999999994</v>
      </c>
      <c r="AM181" s="3">
        <v>-10.029999999999999</v>
      </c>
      <c r="AN181" s="3">
        <v>9.0950000000000006</v>
      </c>
      <c r="AO181" s="3">
        <v>12.567</v>
      </c>
      <c r="AP181" s="3">
        <v>12.16</v>
      </c>
      <c r="AQ181" s="3">
        <v>6.6829999999999998</v>
      </c>
      <c r="AR181" s="3">
        <v>-2.9569999999999999</v>
      </c>
      <c r="AS181" s="3">
        <v>-10.01</v>
      </c>
      <c r="AT181" s="3">
        <v>-5.069</v>
      </c>
      <c r="AU181" s="3">
        <v>-4.4610000000000003</v>
      </c>
      <c r="AV181" s="3">
        <v>-2.2010000000000001</v>
      </c>
      <c r="AW181" s="3">
        <v>-0.109</v>
      </c>
      <c r="AX181" s="3">
        <v>-1.43</v>
      </c>
      <c r="AY181" s="3">
        <v>-2.242</v>
      </c>
      <c r="AZ181" s="3">
        <v>-2.5369999999999999</v>
      </c>
      <c r="BA181">
        <v>-2.927</v>
      </c>
      <c r="BB181">
        <v>2015</v>
      </c>
    </row>
    <row r="182" spans="1:54" x14ac:dyDescent="0.2">
      <c r="A182">
        <v>311</v>
      </c>
      <c r="B182" t="s">
        <v>557</v>
      </c>
      <c r="C182" t="s">
        <v>352</v>
      </c>
      <c r="D182" t="s">
        <v>104</v>
      </c>
      <c r="E182" t="s">
        <v>349</v>
      </c>
      <c r="F182" t="s">
        <v>351</v>
      </c>
      <c r="G182" t="s">
        <v>225</v>
      </c>
      <c r="H182" t="s">
        <v>222</v>
      </c>
      <c r="I182" t="s">
        <v>762</v>
      </c>
      <c r="J182" s="3">
        <v>0.95099999999999996</v>
      </c>
      <c r="K182" s="3">
        <v>0.98799999999999999</v>
      </c>
      <c r="L182" s="3">
        <v>0.98699999999999999</v>
      </c>
      <c r="M182" s="3">
        <v>1.04</v>
      </c>
      <c r="N182" s="3">
        <v>1.145</v>
      </c>
      <c r="O182" s="3">
        <v>1.2330000000000001</v>
      </c>
      <c r="P182" s="3">
        <v>1.375</v>
      </c>
      <c r="Q182" s="3">
        <v>1.466</v>
      </c>
      <c r="R182" s="3">
        <v>1.542</v>
      </c>
      <c r="S182" s="3">
        <v>1.623</v>
      </c>
      <c r="T182" s="3">
        <v>1.6719999999999999</v>
      </c>
      <c r="U182" s="3">
        <v>1.708</v>
      </c>
      <c r="V182" s="3">
        <v>1.728</v>
      </c>
      <c r="W182" s="3">
        <v>1.819</v>
      </c>
      <c r="X182" s="3">
        <v>1.9410000000000001</v>
      </c>
      <c r="Y182" s="3">
        <v>1.8560000000000001</v>
      </c>
      <c r="Z182" s="3">
        <v>1.9790000000000001</v>
      </c>
      <c r="AA182" s="3">
        <v>2.0870000000000002</v>
      </c>
      <c r="AB182" s="3">
        <v>2.1859999999999999</v>
      </c>
      <c r="AC182" s="3">
        <v>2.2669999999999999</v>
      </c>
      <c r="AD182" s="3">
        <v>2.419</v>
      </c>
      <c r="AE182" s="3">
        <v>2.298</v>
      </c>
      <c r="AF182" s="3">
        <v>2.3220000000000001</v>
      </c>
      <c r="AG182" s="3">
        <v>2.4630000000000001</v>
      </c>
      <c r="AH182" s="3">
        <v>2.6040000000000001</v>
      </c>
      <c r="AI182" s="3">
        <v>2.7709999999999999</v>
      </c>
      <c r="AJ182" s="3">
        <v>3.1240000000000001</v>
      </c>
      <c r="AK182" s="3">
        <v>3.4129999999999998</v>
      </c>
      <c r="AL182" s="3">
        <v>3.4119999999999999</v>
      </c>
      <c r="AM182" s="3">
        <v>2.9990000000000001</v>
      </c>
      <c r="AN182" s="3">
        <v>2.7829999999999999</v>
      </c>
      <c r="AO182" s="3">
        <v>2.7250000000000001</v>
      </c>
      <c r="AP182" s="3">
        <v>2.82</v>
      </c>
      <c r="AQ182" s="3">
        <v>2.8180000000000001</v>
      </c>
      <c r="AR182" s="3">
        <v>2.9620000000000002</v>
      </c>
      <c r="AS182" s="3">
        <v>3.0819999999999999</v>
      </c>
      <c r="AT182" s="3">
        <v>3.2469999999999999</v>
      </c>
      <c r="AU182" s="3">
        <v>3.3359999999999999</v>
      </c>
      <c r="AV182" s="3">
        <v>3.4529999999999998</v>
      </c>
      <c r="AW182" s="3">
        <v>3.556</v>
      </c>
      <c r="AX182" s="3">
        <v>3.645</v>
      </c>
      <c r="AY182" s="3">
        <v>3.718</v>
      </c>
      <c r="AZ182" s="3">
        <v>3.7930000000000001</v>
      </c>
      <c r="BA182">
        <v>3.8679999999999999</v>
      </c>
      <c r="BB182">
        <v>2016</v>
      </c>
    </row>
    <row r="183" spans="1:54" hidden="1" x14ac:dyDescent="0.2">
      <c r="A183">
        <v>311</v>
      </c>
      <c r="B183" t="s">
        <v>557</v>
      </c>
      <c r="C183" t="s">
        <v>350</v>
      </c>
      <c r="D183" t="s">
        <v>104</v>
      </c>
      <c r="E183" t="s">
        <v>349</v>
      </c>
      <c r="F183" t="s">
        <v>348</v>
      </c>
      <c r="G183" t="s">
        <v>275</v>
      </c>
      <c r="I183" t="s">
        <v>347</v>
      </c>
      <c r="J183" s="3">
        <v>8.1609999999999996</v>
      </c>
      <c r="K183" s="3">
        <v>3.8149999999999999</v>
      </c>
      <c r="L183" s="3">
        <v>-8.4000000000000005E-2</v>
      </c>
      <c r="M183" s="3">
        <v>5.3639999999999999</v>
      </c>
      <c r="N183" s="3">
        <v>10.164999999999999</v>
      </c>
      <c r="O183" s="3">
        <v>7.6440000000000001</v>
      </c>
      <c r="P183" s="3">
        <v>11.494</v>
      </c>
      <c r="Q183" s="3">
        <v>6.6260000000000003</v>
      </c>
      <c r="R183" s="3">
        <v>5.2130000000000001</v>
      </c>
      <c r="S183" s="3">
        <v>5.2519999999999998</v>
      </c>
      <c r="T183" s="3">
        <v>3.012</v>
      </c>
      <c r="U183" s="3">
        <v>2.177</v>
      </c>
      <c r="V183" s="3">
        <v>1.1579999999999999</v>
      </c>
      <c r="W183" s="3">
        <v>5.28</v>
      </c>
      <c r="X183" s="3">
        <v>6.6760000000000002</v>
      </c>
      <c r="Y183" s="3">
        <v>-4.359</v>
      </c>
      <c r="Z183" s="3">
        <v>6.6050000000000004</v>
      </c>
      <c r="AA183" s="3">
        <v>5.4710000000000001</v>
      </c>
      <c r="AB183" s="3">
        <v>4.7309999999999999</v>
      </c>
      <c r="AC183" s="3">
        <v>3.7080000000000002</v>
      </c>
      <c r="AD183" s="3">
        <v>6.6920000000000002</v>
      </c>
      <c r="AE183" s="3">
        <v>-4.9790000000000001</v>
      </c>
      <c r="AF183" s="3">
        <v>1.0309999999999999</v>
      </c>
      <c r="AG183" s="3">
        <v>6.069</v>
      </c>
      <c r="AH183" s="3">
        <v>5.7460000000000004</v>
      </c>
      <c r="AI183" s="3">
        <v>6.4059999999999997</v>
      </c>
      <c r="AJ183" s="3">
        <v>12.736000000000001</v>
      </c>
      <c r="AK183" s="3">
        <v>9.2639999999999993</v>
      </c>
      <c r="AL183" s="3">
        <v>-2.7E-2</v>
      </c>
      <c r="AM183" s="3">
        <v>-12.11</v>
      </c>
      <c r="AN183" s="3">
        <v>-7.1959999999999997</v>
      </c>
      <c r="AO183" s="3">
        <v>-2.0870000000000002</v>
      </c>
      <c r="AP183" s="3">
        <v>3.4950000000000001</v>
      </c>
      <c r="AQ183" s="3">
        <v>-9.2999999999999999E-2</v>
      </c>
      <c r="AR183" s="3">
        <v>5.1020000000000003</v>
      </c>
      <c r="AS183" s="3">
        <v>4.0599999999999996</v>
      </c>
      <c r="AT183" s="3">
        <v>5.3479999999999999</v>
      </c>
      <c r="AU183" s="3">
        <v>2.7519999999999998</v>
      </c>
      <c r="AV183" s="3">
        <v>3.5</v>
      </c>
      <c r="AW183" s="3">
        <v>3</v>
      </c>
      <c r="AX183" s="3">
        <v>2.5</v>
      </c>
      <c r="AY183" s="3">
        <v>2</v>
      </c>
      <c r="AZ183" s="3">
        <v>2</v>
      </c>
      <c r="BA183">
        <v>2</v>
      </c>
      <c r="BB183">
        <v>2016</v>
      </c>
    </row>
    <row r="184" spans="1:54" hidden="1" x14ac:dyDescent="0.2">
      <c r="A184">
        <v>311</v>
      </c>
      <c r="B184" t="s">
        <v>557</v>
      </c>
      <c r="C184" t="s">
        <v>346</v>
      </c>
      <c r="D184" t="s">
        <v>104</v>
      </c>
      <c r="E184" t="s">
        <v>342</v>
      </c>
      <c r="F184" t="s">
        <v>345</v>
      </c>
      <c r="G184" t="s">
        <v>225</v>
      </c>
      <c r="H184" t="s">
        <v>222</v>
      </c>
      <c r="I184" t="s">
        <v>762</v>
      </c>
      <c r="J184" s="3">
        <v>0.35499999999999998</v>
      </c>
      <c r="K184" s="3">
        <v>0.39900000000000002</v>
      </c>
      <c r="L184" s="3">
        <v>0.44400000000000001</v>
      </c>
      <c r="M184" s="3">
        <v>0.49199999999999999</v>
      </c>
      <c r="N184" s="3">
        <v>0.56299999999999994</v>
      </c>
      <c r="O184" s="3">
        <v>0.65</v>
      </c>
      <c r="P184" s="3">
        <v>0.78400000000000003</v>
      </c>
      <c r="Q184" s="3">
        <v>0.91</v>
      </c>
      <c r="R184" s="3">
        <v>1.0760000000000001</v>
      </c>
      <c r="S184" s="3">
        <v>1.1850000000000001</v>
      </c>
      <c r="T184" s="3">
        <v>1.2410000000000001</v>
      </c>
      <c r="U184" s="3">
        <v>1.3009999999999999</v>
      </c>
      <c r="V184" s="3">
        <v>1.3480000000000001</v>
      </c>
      <c r="W184" s="3">
        <v>1.4450000000000001</v>
      </c>
      <c r="X184" s="3">
        <v>1.591</v>
      </c>
      <c r="Y184" s="3">
        <v>1.5589999999999999</v>
      </c>
      <c r="Z184" s="3">
        <v>1.7110000000000001</v>
      </c>
      <c r="AA184" s="3">
        <v>1.8380000000000001</v>
      </c>
      <c r="AB184" s="3">
        <v>1.9650000000000001</v>
      </c>
      <c r="AC184" s="3">
        <v>2.069</v>
      </c>
      <c r="AD184" s="3">
        <v>2.2410000000000001</v>
      </c>
      <c r="AE184" s="3">
        <v>2.1619999999999999</v>
      </c>
      <c r="AF184" s="3">
        <v>2.1989999999999998</v>
      </c>
      <c r="AG184" s="3">
        <v>2.31</v>
      </c>
      <c r="AH184" s="3">
        <v>2.4830000000000001</v>
      </c>
      <c r="AI184" s="3">
        <v>2.76</v>
      </c>
      <c r="AJ184" s="3">
        <v>3.1240000000000001</v>
      </c>
      <c r="AK184" s="3">
        <v>3.5409999999999999</v>
      </c>
      <c r="AL184" s="3">
        <v>3.6949999999999998</v>
      </c>
      <c r="AM184" s="3">
        <v>3.3050000000000002</v>
      </c>
      <c r="AN184" s="3">
        <v>3.1120000000000001</v>
      </c>
      <c r="AO184" s="3">
        <v>3.0840000000000001</v>
      </c>
      <c r="AP184" s="3">
        <v>3.2709999999999999</v>
      </c>
      <c r="AQ184" s="3">
        <v>3.2210000000000001</v>
      </c>
      <c r="AR184" s="3">
        <v>3.456</v>
      </c>
      <c r="AS184" s="3">
        <v>3.6850000000000001</v>
      </c>
      <c r="AT184" s="3">
        <v>3.9420000000000002</v>
      </c>
      <c r="AU184" s="3">
        <v>4.1150000000000002</v>
      </c>
      <c r="AV184" s="3">
        <v>4.3520000000000003</v>
      </c>
      <c r="AW184" s="3">
        <v>4.5720000000000001</v>
      </c>
      <c r="AX184" s="3">
        <v>4.78</v>
      </c>
      <c r="AY184" s="3">
        <v>4.9729999999999999</v>
      </c>
      <c r="AZ184" s="3">
        <v>5.1740000000000004</v>
      </c>
      <c r="BA184">
        <v>5.3840000000000003</v>
      </c>
      <c r="BB184">
        <v>2016</v>
      </c>
    </row>
    <row r="185" spans="1:54" hidden="1" x14ac:dyDescent="0.2">
      <c r="A185">
        <v>311</v>
      </c>
      <c r="B185" t="s">
        <v>557</v>
      </c>
      <c r="C185" t="s">
        <v>344</v>
      </c>
      <c r="D185" t="s">
        <v>104</v>
      </c>
      <c r="E185" t="s">
        <v>342</v>
      </c>
      <c r="F185" t="s">
        <v>343</v>
      </c>
      <c r="G185" t="s">
        <v>223</v>
      </c>
      <c r="H185" t="s">
        <v>222</v>
      </c>
      <c r="I185" t="s">
        <v>310</v>
      </c>
      <c r="J185" s="3">
        <v>0.13100000000000001</v>
      </c>
      <c r="K185" s="3">
        <v>0.14799999999999999</v>
      </c>
      <c r="L185" s="3">
        <v>0.16400000000000001</v>
      </c>
      <c r="M185" s="3">
        <v>0.182</v>
      </c>
      <c r="N185" s="3">
        <v>0.20799999999999999</v>
      </c>
      <c r="O185" s="3">
        <v>0.24099999999999999</v>
      </c>
      <c r="P185" s="3">
        <v>0.28999999999999998</v>
      </c>
      <c r="Q185" s="3">
        <v>0.33700000000000002</v>
      </c>
      <c r="R185" s="3">
        <v>0.39900000000000002</v>
      </c>
      <c r="S185" s="3">
        <v>0.439</v>
      </c>
      <c r="T185" s="3">
        <v>0.45900000000000002</v>
      </c>
      <c r="U185" s="3">
        <v>0.48199999999999998</v>
      </c>
      <c r="V185" s="3">
        <v>0.499</v>
      </c>
      <c r="W185" s="3">
        <v>0.53500000000000003</v>
      </c>
      <c r="X185" s="3">
        <v>0.58899999999999997</v>
      </c>
      <c r="Y185" s="3">
        <v>0.57699999999999996</v>
      </c>
      <c r="Z185" s="3">
        <v>0.63400000000000001</v>
      </c>
      <c r="AA185" s="3">
        <v>0.68100000000000005</v>
      </c>
      <c r="AB185" s="3">
        <v>0.72799999999999998</v>
      </c>
      <c r="AC185" s="3">
        <v>0.76600000000000001</v>
      </c>
      <c r="AD185" s="3">
        <v>0.83</v>
      </c>
      <c r="AE185" s="3">
        <v>0.80100000000000005</v>
      </c>
      <c r="AF185" s="3">
        <v>0.81499999999999995</v>
      </c>
      <c r="AG185" s="3">
        <v>0.85599999999999998</v>
      </c>
      <c r="AH185" s="3">
        <v>0.92</v>
      </c>
      <c r="AI185" s="3">
        <v>1.022</v>
      </c>
      <c r="AJ185" s="3">
        <v>1.157</v>
      </c>
      <c r="AK185" s="3">
        <v>1.3109999999999999</v>
      </c>
      <c r="AL185" s="3">
        <v>1.3680000000000001</v>
      </c>
      <c r="AM185" s="3">
        <v>1.224</v>
      </c>
      <c r="AN185" s="3">
        <v>1.1519999999999999</v>
      </c>
      <c r="AO185" s="3">
        <v>1.1419999999999999</v>
      </c>
      <c r="AP185" s="3">
        <v>1.2110000000000001</v>
      </c>
      <c r="AQ185" s="3">
        <v>1.1930000000000001</v>
      </c>
      <c r="AR185" s="3">
        <v>1.28</v>
      </c>
      <c r="AS185" s="3">
        <v>1.365</v>
      </c>
      <c r="AT185" s="3">
        <v>1.46</v>
      </c>
      <c r="AU185" s="3">
        <v>1.524</v>
      </c>
      <c r="AV185" s="3">
        <v>1.6120000000000001</v>
      </c>
      <c r="AW185" s="3">
        <v>1.6930000000000001</v>
      </c>
      <c r="AX185" s="3">
        <v>1.77</v>
      </c>
      <c r="AY185" s="3">
        <v>1.8420000000000001</v>
      </c>
      <c r="AZ185" s="3">
        <v>1.9159999999999999</v>
      </c>
      <c r="BA185">
        <v>1.994</v>
      </c>
      <c r="BB185">
        <v>2016</v>
      </c>
    </row>
    <row r="186" spans="1:54" hidden="1" x14ac:dyDescent="0.2">
      <c r="A186">
        <v>311</v>
      </c>
      <c r="B186" t="s">
        <v>557</v>
      </c>
      <c r="C186" t="s">
        <v>213</v>
      </c>
      <c r="D186" t="s">
        <v>104</v>
      </c>
      <c r="E186" t="s">
        <v>342</v>
      </c>
      <c r="F186" t="s">
        <v>341</v>
      </c>
      <c r="G186" t="s">
        <v>323</v>
      </c>
      <c r="H186" t="s">
        <v>222</v>
      </c>
      <c r="I186" t="s">
        <v>310</v>
      </c>
      <c r="J186" s="3">
        <v>0.26700000000000002</v>
      </c>
      <c r="K186" s="3">
        <v>0.30299999999999999</v>
      </c>
      <c r="L186" s="3">
        <v>0.32200000000000001</v>
      </c>
      <c r="M186" s="3">
        <v>0.35199999999999998</v>
      </c>
      <c r="N186" s="3">
        <v>0.40200000000000002</v>
      </c>
      <c r="O186" s="3">
        <v>0.44600000000000001</v>
      </c>
      <c r="P186" s="3">
        <v>0.50800000000000001</v>
      </c>
      <c r="Q186" s="3">
        <v>0.55500000000000005</v>
      </c>
      <c r="R186" s="3">
        <v>0.60499999999999998</v>
      </c>
      <c r="S186" s="3">
        <v>0.66100000000000003</v>
      </c>
      <c r="T186" s="3">
        <v>0.70599999999999996</v>
      </c>
      <c r="U186" s="3">
        <v>0.746</v>
      </c>
      <c r="V186" s="3">
        <v>0.77100000000000002</v>
      </c>
      <c r="W186" s="3">
        <v>0.83099999999999996</v>
      </c>
      <c r="X186" s="3">
        <v>0.90600000000000003</v>
      </c>
      <c r="Y186" s="3">
        <v>0.88400000000000001</v>
      </c>
      <c r="Z186" s="3">
        <v>0.96</v>
      </c>
      <c r="AA186" s="3">
        <v>1.03</v>
      </c>
      <c r="AB186" s="3">
        <v>1.0900000000000001</v>
      </c>
      <c r="AC186" s="3">
        <v>1.1479999999999999</v>
      </c>
      <c r="AD186" s="3">
        <v>1.2529999999999999</v>
      </c>
      <c r="AE186" s="3">
        <v>1.2170000000000001</v>
      </c>
      <c r="AF186" s="3">
        <v>1.2490000000000001</v>
      </c>
      <c r="AG186" s="3">
        <v>1.351</v>
      </c>
      <c r="AH186" s="3">
        <v>1.468</v>
      </c>
      <c r="AI186" s="3">
        <v>1.6120000000000001</v>
      </c>
      <c r="AJ186" s="3">
        <v>1.8740000000000001</v>
      </c>
      <c r="AK186" s="3">
        <v>2.1019999999999999</v>
      </c>
      <c r="AL186" s="3">
        <v>2.1419999999999999</v>
      </c>
      <c r="AM186" s="3">
        <v>1.897</v>
      </c>
      <c r="AN186" s="3">
        <v>1.782</v>
      </c>
      <c r="AO186" s="3">
        <v>1.7809999999999999</v>
      </c>
      <c r="AP186" s="3">
        <v>1.877</v>
      </c>
      <c r="AQ186" s="3">
        <v>1.9059999999999999</v>
      </c>
      <c r="AR186" s="3">
        <v>2.0390000000000001</v>
      </c>
      <c r="AS186" s="3">
        <v>2.145</v>
      </c>
      <c r="AT186" s="3">
        <v>2.2879999999999998</v>
      </c>
      <c r="AU186" s="3">
        <v>2.3929999999999998</v>
      </c>
      <c r="AV186" s="3">
        <v>2.5329999999999999</v>
      </c>
      <c r="AW186" s="3">
        <v>2.6659999999999999</v>
      </c>
      <c r="AX186" s="3">
        <v>2.786</v>
      </c>
      <c r="AY186" s="3">
        <v>2.8959999999999999</v>
      </c>
      <c r="AZ186" s="3">
        <v>3.0049999999999999</v>
      </c>
      <c r="BA186">
        <v>3.1179999999999999</v>
      </c>
      <c r="BB186">
        <v>2016</v>
      </c>
    </row>
    <row r="187" spans="1:54" hidden="1" x14ac:dyDescent="0.2">
      <c r="A187">
        <v>311</v>
      </c>
      <c r="B187" t="s">
        <v>557</v>
      </c>
      <c r="C187" t="s">
        <v>340</v>
      </c>
      <c r="D187" t="s">
        <v>104</v>
      </c>
      <c r="E187" t="s">
        <v>339</v>
      </c>
      <c r="F187" t="s">
        <v>338</v>
      </c>
      <c r="G187" t="s">
        <v>295</v>
      </c>
      <c r="I187" t="s">
        <v>337</v>
      </c>
      <c r="J187" s="3">
        <v>37.305999999999997</v>
      </c>
      <c r="K187" s="3">
        <v>40.421999999999997</v>
      </c>
      <c r="L187" s="3">
        <v>44.978999999999999</v>
      </c>
      <c r="M187" s="3">
        <v>47.305</v>
      </c>
      <c r="N187" s="3">
        <v>49.124000000000002</v>
      </c>
      <c r="O187" s="3">
        <v>52.764000000000003</v>
      </c>
      <c r="P187" s="3">
        <v>57.051000000000002</v>
      </c>
      <c r="Q187" s="3">
        <v>62.115000000000002</v>
      </c>
      <c r="R187" s="3">
        <v>69.8</v>
      </c>
      <c r="S187" s="3">
        <v>72.997</v>
      </c>
      <c r="T187" s="3">
        <v>74.200999999999993</v>
      </c>
      <c r="U187" s="3">
        <v>76.135000000000005</v>
      </c>
      <c r="V187" s="3">
        <v>78.009</v>
      </c>
      <c r="W187" s="3">
        <v>79.424000000000007</v>
      </c>
      <c r="X187" s="3">
        <v>82.001000000000005</v>
      </c>
      <c r="Y187" s="3">
        <v>83.971999999999994</v>
      </c>
      <c r="Z187" s="3">
        <v>86.471999999999994</v>
      </c>
      <c r="AA187" s="3">
        <v>88.052000000000007</v>
      </c>
      <c r="AB187" s="3">
        <v>89.91</v>
      </c>
      <c r="AC187" s="3">
        <v>91.262</v>
      </c>
      <c r="AD187" s="3">
        <v>92.677999999999997</v>
      </c>
      <c r="AE187" s="3">
        <v>94.078000000000003</v>
      </c>
      <c r="AF187" s="3">
        <v>94.731999999999999</v>
      </c>
      <c r="AG187" s="3">
        <v>93.81</v>
      </c>
      <c r="AH187" s="3">
        <v>95.340999999999994</v>
      </c>
      <c r="AI187" s="3">
        <v>99.6</v>
      </c>
      <c r="AJ187" s="3">
        <v>100</v>
      </c>
      <c r="AK187" s="3">
        <v>103.735</v>
      </c>
      <c r="AL187" s="3">
        <v>108.27500000000001</v>
      </c>
      <c r="AM187" s="3">
        <v>110.215</v>
      </c>
      <c r="AN187" s="3">
        <v>111.797</v>
      </c>
      <c r="AO187" s="3">
        <v>113.14700000000001</v>
      </c>
      <c r="AP187" s="3">
        <v>115.967</v>
      </c>
      <c r="AQ187" s="3">
        <v>114.303</v>
      </c>
      <c r="AR187" s="3">
        <v>116.705</v>
      </c>
      <c r="AS187" s="3">
        <v>119.575</v>
      </c>
      <c r="AT187" s="3">
        <v>121.429</v>
      </c>
      <c r="AU187" s="3">
        <v>123.33799999999999</v>
      </c>
      <c r="AV187" s="3">
        <v>126.032</v>
      </c>
      <c r="AW187" s="3">
        <v>128.554</v>
      </c>
      <c r="AX187" s="3">
        <v>131.12799999999999</v>
      </c>
      <c r="AY187" s="3">
        <v>133.755</v>
      </c>
      <c r="AZ187" s="3">
        <v>136.434</v>
      </c>
      <c r="BA187">
        <v>139.167</v>
      </c>
      <c r="BB187">
        <v>2016</v>
      </c>
    </row>
    <row r="188" spans="1:54" hidden="1" x14ac:dyDescent="0.2">
      <c r="A188">
        <v>311</v>
      </c>
      <c r="B188" t="s">
        <v>557</v>
      </c>
      <c r="C188" t="s">
        <v>336</v>
      </c>
      <c r="D188" t="s">
        <v>104</v>
      </c>
      <c r="E188" t="s">
        <v>333</v>
      </c>
      <c r="F188" t="s">
        <v>335</v>
      </c>
      <c r="G188" t="s">
        <v>225</v>
      </c>
      <c r="H188" t="s">
        <v>322</v>
      </c>
      <c r="I188" t="s">
        <v>330</v>
      </c>
      <c r="J188" s="3">
        <v>13897.871999999999</v>
      </c>
      <c r="K188" s="3">
        <v>14542.040999999999</v>
      </c>
      <c r="L188" s="3">
        <v>14698.406999999999</v>
      </c>
      <c r="M188" s="3">
        <v>15712.897999999999</v>
      </c>
      <c r="N188" s="3">
        <v>17593.597000000002</v>
      </c>
      <c r="O188" s="3">
        <v>19260.757000000001</v>
      </c>
      <c r="P188" s="3">
        <v>21853.156999999999</v>
      </c>
      <c r="Q188" s="3">
        <v>23712.68</v>
      </c>
      <c r="R188" s="3">
        <v>25326.284</v>
      </c>
      <c r="S188" s="3">
        <v>26902.118999999999</v>
      </c>
      <c r="T188" s="3">
        <v>27739.621999999999</v>
      </c>
      <c r="U188" s="3">
        <v>28113.686000000002</v>
      </c>
      <c r="V188" s="3">
        <v>27981.142</v>
      </c>
      <c r="W188" s="3">
        <v>28807.342000000001</v>
      </c>
      <c r="X188" s="3">
        <v>29953.885999999999</v>
      </c>
      <c r="Y188" s="3">
        <v>27894.008000000002</v>
      </c>
      <c r="Z188" s="3">
        <v>28933.735000000001</v>
      </c>
      <c r="AA188" s="3">
        <v>29677.266</v>
      </c>
      <c r="AB188" s="3">
        <v>30254.575000000001</v>
      </c>
      <c r="AC188" s="3">
        <v>30619.217000000001</v>
      </c>
      <c r="AD188" s="3">
        <v>31992.190999999999</v>
      </c>
      <c r="AE188" s="3">
        <v>29889.550999999999</v>
      </c>
      <c r="AF188" s="3">
        <v>29876.29</v>
      </c>
      <c r="AG188" s="3">
        <v>31352.25</v>
      </c>
      <c r="AH188" s="3">
        <v>32800.982000000004</v>
      </c>
      <c r="AI188" s="3">
        <v>34530.720999999998</v>
      </c>
      <c r="AJ188" s="3">
        <v>38514.332999999999</v>
      </c>
      <c r="AK188" s="3">
        <v>41634.377</v>
      </c>
      <c r="AL188" s="3">
        <v>41180.326000000001</v>
      </c>
      <c r="AM188" s="3">
        <v>35808.089</v>
      </c>
      <c r="AN188" s="3">
        <v>32877.777999999998</v>
      </c>
      <c r="AO188" s="3">
        <v>31849.133999999998</v>
      </c>
      <c r="AP188" s="3">
        <v>32611.463</v>
      </c>
      <c r="AQ188" s="3">
        <v>32234.451000000001</v>
      </c>
      <c r="AR188" s="3">
        <v>33518.542000000001</v>
      </c>
      <c r="AS188" s="3">
        <v>34508.33</v>
      </c>
      <c r="AT188" s="3">
        <v>35966.870000000003</v>
      </c>
      <c r="AU188" s="3">
        <v>36563.466999999997</v>
      </c>
      <c r="AV188" s="3">
        <v>37440.516000000003</v>
      </c>
      <c r="AW188" s="3">
        <v>38153.391000000003</v>
      </c>
      <c r="AX188" s="3">
        <v>38691.101999999999</v>
      </c>
      <c r="AY188" s="3">
        <v>39044.995000000003</v>
      </c>
      <c r="AZ188" s="3">
        <v>39402.124000000003</v>
      </c>
      <c r="BA188">
        <v>39762.521000000001</v>
      </c>
      <c r="BB188">
        <v>2011</v>
      </c>
    </row>
    <row r="189" spans="1:54" hidden="1" x14ac:dyDescent="0.2">
      <c r="A189">
        <v>311</v>
      </c>
      <c r="B189" t="s">
        <v>557</v>
      </c>
      <c r="C189" t="s">
        <v>334</v>
      </c>
      <c r="D189" t="s">
        <v>104</v>
      </c>
      <c r="E189" t="s">
        <v>333</v>
      </c>
      <c r="F189" t="s">
        <v>332</v>
      </c>
      <c r="G189" t="s">
        <v>331</v>
      </c>
      <c r="H189" t="s">
        <v>322</v>
      </c>
      <c r="I189" t="s">
        <v>330</v>
      </c>
      <c r="J189" s="3">
        <v>9081.9599999999991</v>
      </c>
      <c r="K189" s="3">
        <v>9502.9110000000001</v>
      </c>
      <c r="L189" s="3">
        <v>9605.0930000000008</v>
      </c>
      <c r="M189" s="3">
        <v>10268.040000000001</v>
      </c>
      <c r="N189" s="3">
        <v>11497.037</v>
      </c>
      <c r="O189" s="3">
        <v>12586.49</v>
      </c>
      <c r="P189" s="3">
        <v>14280.567999999999</v>
      </c>
      <c r="Q189" s="3">
        <v>15495.726000000001</v>
      </c>
      <c r="R189" s="3">
        <v>16550.182000000001</v>
      </c>
      <c r="S189" s="3">
        <v>17579.955000000002</v>
      </c>
      <c r="T189" s="3">
        <v>18127.245999999999</v>
      </c>
      <c r="U189" s="3">
        <v>18371.687999999998</v>
      </c>
      <c r="V189" s="3">
        <v>18285.074000000001</v>
      </c>
      <c r="W189" s="3">
        <v>18824.977999999999</v>
      </c>
      <c r="X189" s="3">
        <v>19574.219000000001</v>
      </c>
      <c r="Y189" s="3">
        <v>18228.133999999998</v>
      </c>
      <c r="Z189" s="3">
        <v>18907.573</v>
      </c>
      <c r="AA189" s="3">
        <v>19393.454000000002</v>
      </c>
      <c r="AB189" s="3">
        <v>19770.714</v>
      </c>
      <c r="AC189" s="3">
        <v>20008.999</v>
      </c>
      <c r="AD189" s="3">
        <v>20906.207999999999</v>
      </c>
      <c r="AE189" s="3">
        <v>19532.178</v>
      </c>
      <c r="AF189" s="3">
        <v>19523.511999999999</v>
      </c>
      <c r="AG189" s="3">
        <v>20488.02</v>
      </c>
      <c r="AH189" s="3">
        <v>21434.736000000001</v>
      </c>
      <c r="AI189" s="3">
        <v>22565.082999999999</v>
      </c>
      <c r="AJ189" s="3">
        <v>25168.287</v>
      </c>
      <c r="AK189" s="3">
        <v>27207.169000000002</v>
      </c>
      <c r="AL189" s="3">
        <v>26910.455999999998</v>
      </c>
      <c r="AM189" s="3">
        <v>23399.814999999999</v>
      </c>
      <c r="AN189" s="3">
        <v>21484.92</v>
      </c>
      <c r="AO189" s="3">
        <v>20812.723000000002</v>
      </c>
      <c r="AP189" s="3">
        <v>21310.888999999999</v>
      </c>
      <c r="AQ189" s="3">
        <v>21064.52</v>
      </c>
      <c r="AR189" s="3">
        <v>21903.646000000001</v>
      </c>
      <c r="AS189" s="3">
        <v>22550.451000000001</v>
      </c>
      <c r="AT189" s="3">
        <v>23503.575000000001</v>
      </c>
      <c r="AU189" s="3">
        <v>23893.438999999998</v>
      </c>
      <c r="AV189" s="3">
        <v>24466.571</v>
      </c>
      <c r="AW189" s="3">
        <v>24932.42</v>
      </c>
      <c r="AX189" s="3">
        <v>25283.803</v>
      </c>
      <c r="AY189" s="3">
        <v>25515.063999999998</v>
      </c>
      <c r="AZ189" s="3">
        <v>25748.44</v>
      </c>
      <c r="BA189">
        <v>25983.951000000001</v>
      </c>
      <c r="BB189">
        <v>2011</v>
      </c>
    </row>
    <row r="190" spans="1:54" hidden="1" x14ac:dyDescent="0.2">
      <c r="A190">
        <v>311</v>
      </c>
      <c r="B190" t="s">
        <v>557</v>
      </c>
      <c r="C190" t="s">
        <v>329</v>
      </c>
      <c r="D190" t="s">
        <v>104</v>
      </c>
      <c r="E190" t="s">
        <v>325</v>
      </c>
      <c r="F190" t="s">
        <v>328</v>
      </c>
      <c r="G190" t="s">
        <v>225</v>
      </c>
      <c r="H190" t="s">
        <v>322</v>
      </c>
      <c r="I190" t="s">
        <v>321</v>
      </c>
      <c r="J190" s="3">
        <v>5184.7290000000003</v>
      </c>
      <c r="K190" s="3">
        <v>5878.174</v>
      </c>
      <c r="L190" s="3">
        <v>6611.1350000000002</v>
      </c>
      <c r="M190" s="3">
        <v>7433</v>
      </c>
      <c r="N190" s="3">
        <v>8642.61</v>
      </c>
      <c r="O190" s="3">
        <v>10162.800999999999</v>
      </c>
      <c r="P190" s="3">
        <v>12467.522000000001</v>
      </c>
      <c r="Q190" s="3">
        <v>14729.246999999999</v>
      </c>
      <c r="R190" s="3">
        <v>17677.63</v>
      </c>
      <c r="S190" s="3">
        <v>19637.7</v>
      </c>
      <c r="T190" s="3">
        <v>20583.213</v>
      </c>
      <c r="U190" s="3">
        <v>21404.440999999999</v>
      </c>
      <c r="V190" s="3">
        <v>21827.937000000002</v>
      </c>
      <c r="W190" s="3">
        <v>22879.848000000002</v>
      </c>
      <c r="X190" s="3">
        <v>24562.554</v>
      </c>
      <c r="Y190" s="3">
        <v>23423.108</v>
      </c>
      <c r="Z190" s="3">
        <v>25019.517</v>
      </c>
      <c r="AA190" s="3">
        <v>26131.411</v>
      </c>
      <c r="AB190" s="3">
        <v>27201.873</v>
      </c>
      <c r="AC190" s="3">
        <v>27943.664000000001</v>
      </c>
      <c r="AD190" s="3">
        <v>29649.715</v>
      </c>
      <c r="AE190" s="3">
        <v>28119.537</v>
      </c>
      <c r="AF190" s="3">
        <v>28302.394</v>
      </c>
      <c r="AG190" s="3">
        <v>29411.510999999999</v>
      </c>
      <c r="AH190" s="3">
        <v>31272.812999999998</v>
      </c>
      <c r="AI190" s="3">
        <v>34392.603999999999</v>
      </c>
      <c r="AJ190" s="3">
        <v>38514.332999999999</v>
      </c>
      <c r="AK190" s="3">
        <v>43189.351999999999</v>
      </c>
      <c r="AL190" s="3">
        <v>44588.01</v>
      </c>
      <c r="AM190" s="3">
        <v>39465.758000000002</v>
      </c>
      <c r="AN190" s="3">
        <v>36756.372000000003</v>
      </c>
      <c r="AO190" s="3">
        <v>36036.273999999998</v>
      </c>
      <c r="AP190" s="3">
        <v>37818.415000000001</v>
      </c>
      <c r="AQ190" s="3">
        <v>36845.031999999999</v>
      </c>
      <c r="AR190" s="3">
        <v>39117.847000000002</v>
      </c>
      <c r="AS190" s="3">
        <v>41263.199999999997</v>
      </c>
      <c r="AT190" s="3">
        <v>43674.103000000003</v>
      </c>
      <c r="AU190" s="3">
        <v>45096.707999999999</v>
      </c>
      <c r="AV190" s="3">
        <v>47187.199000000001</v>
      </c>
      <c r="AW190" s="3">
        <v>49047.743999999999</v>
      </c>
      <c r="AX190" s="3">
        <v>50734.771000000001</v>
      </c>
      <c r="AY190" s="3">
        <v>52224.451999999997</v>
      </c>
      <c r="AZ190" s="3">
        <v>53757.875</v>
      </c>
      <c r="BA190">
        <v>55336.322999999997</v>
      </c>
      <c r="BB190">
        <v>2011</v>
      </c>
    </row>
    <row r="191" spans="1:54" hidden="1" x14ac:dyDescent="0.2">
      <c r="A191">
        <v>311</v>
      </c>
      <c r="B191" t="s">
        <v>557</v>
      </c>
      <c r="C191" t="s">
        <v>327</v>
      </c>
      <c r="D191" t="s">
        <v>104</v>
      </c>
      <c r="E191" t="s">
        <v>325</v>
      </c>
      <c r="F191" t="s">
        <v>326</v>
      </c>
      <c r="G191" t="s">
        <v>223</v>
      </c>
      <c r="H191" t="s">
        <v>322</v>
      </c>
      <c r="I191" t="s">
        <v>321</v>
      </c>
      <c r="J191" s="3">
        <v>1920.27</v>
      </c>
      <c r="K191" s="3">
        <v>2177.1019999999999</v>
      </c>
      <c r="L191" s="3">
        <v>2448.5680000000002</v>
      </c>
      <c r="M191" s="3">
        <v>2752.9630000000002</v>
      </c>
      <c r="N191" s="3">
        <v>3200.9670000000001</v>
      </c>
      <c r="O191" s="3">
        <v>3764.0010000000002</v>
      </c>
      <c r="P191" s="3">
        <v>4617.6009999999997</v>
      </c>
      <c r="Q191" s="3">
        <v>5455.277</v>
      </c>
      <c r="R191" s="3">
        <v>6547.27</v>
      </c>
      <c r="S191" s="3">
        <v>7273.2219999999998</v>
      </c>
      <c r="T191" s="3">
        <v>7623.4120000000003</v>
      </c>
      <c r="U191" s="3">
        <v>7927.5709999999999</v>
      </c>
      <c r="V191" s="3">
        <v>8084.4210000000003</v>
      </c>
      <c r="W191" s="3">
        <v>8474.018</v>
      </c>
      <c r="X191" s="3">
        <v>9097.2420000000002</v>
      </c>
      <c r="Y191" s="3">
        <v>8675.2250000000004</v>
      </c>
      <c r="Z191" s="3">
        <v>9266.4879999999994</v>
      </c>
      <c r="AA191" s="3">
        <v>9678.2999999999993</v>
      </c>
      <c r="AB191" s="3">
        <v>10074.768</v>
      </c>
      <c r="AC191" s="3">
        <v>10349.504999999999</v>
      </c>
      <c r="AD191" s="3">
        <v>10981.376</v>
      </c>
      <c r="AE191" s="3">
        <v>10414.643</v>
      </c>
      <c r="AF191" s="3">
        <v>10482.368</v>
      </c>
      <c r="AG191" s="3">
        <v>10893.152</v>
      </c>
      <c r="AH191" s="3">
        <v>11582.522999999999</v>
      </c>
      <c r="AI191" s="3">
        <v>12738.001</v>
      </c>
      <c r="AJ191" s="3">
        <v>14264.567999999999</v>
      </c>
      <c r="AK191" s="3">
        <v>15996.056</v>
      </c>
      <c r="AL191" s="3">
        <v>16514.078000000001</v>
      </c>
      <c r="AM191" s="3">
        <v>14616.947</v>
      </c>
      <c r="AN191" s="3">
        <v>13613.471</v>
      </c>
      <c r="AO191" s="3">
        <v>13346.768</v>
      </c>
      <c r="AP191" s="3">
        <v>14006.82</v>
      </c>
      <c r="AQ191" s="3">
        <v>13646.308000000001</v>
      </c>
      <c r="AR191" s="3">
        <v>14488.092000000001</v>
      </c>
      <c r="AS191" s="3">
        <v>15282.666999999999</v>
      </c>
      <c r="AT191" s="3">
        <v>16175.593999999999</v>
      </c>
      <c r="AU191" s="3">
        <v>16702.484</v>
      </c>
      <c r="AV191" s="3">
        <v>17476.740000000002</v>
      </c>
      <c r="AW191" s="3">
        <v>18165.830999999998</v>
      </c>
      <c r="AX191" s="3">
        <v>18790.655999999999</v>
      </c>
      <c r="AY191" s="3">
        <v>19342.39</v>
      </c>
      <c r="AZ191" s="3">
        <v>19910.324000000001</v>
      </c>
      <c r="BA191">
        <v>20494.934000000001</v>
      </c>
      <c r="BB191">
        <v>2011</v>
      </c>
    </row>
    <row r="192" spans="1:54" hidden="1" x14ac:dyDescent="0.2">
      <c r="A192">
        <v>311</v>
      </c>
      <c r="B192" t="s">
        <v>557</v>
      </c>
      <c r="C192" t="s">
        <v>212</v>
      </c>
      <c r="D192" t="s">
        <v>104</v>
      </c>
      <c r="E192" t="s">
        <v>325</v>
      </c>
      <c r="F192" t="s">
        <v>324</v>
      </c>
      <c r="G192" t="s">
        <v>323</v>
      </c>
      <c r="H192" t="s">
        <v>322</v>
      </c>
      <c r="I192" t="s">
        <v>321</v>
      </c>
      <c r="J192" s="3">
        <v>3901.1039999999998</v>
      </c>
      <c r="K192" s="3">
        <v>4463.0600000000004</v>
      </c>
      <c r="L192" s="3">
        <v>4790.9380000000001</v>
      </c>
      <c r="M192" s="3">
        <v>5323.7839999999997</v>
      </c>
      <c r="N192" s="3">
        <v>6172.5469999999996</v>
      </c>
      <c r="O192" s="3">
        <v>6973.6970000000001</v>
      </c>
      <c r="P192" s="3">
        <v>8071.8429999999998</v>
      </c>
      <c r="Q192" s="3">
        <v>8982.2360000000008</v>
      </c>
      <c r="R192" s="3">
        <v>9929.2849999999999</v>
      </c>
      <c r="S192" s="3">
        <v>10957.232</v>
      </c>
      <c r="T192" s="3">
        <v>11716.24</v>
      </c>
      <c r="U192" s="3">
        <v>12269.462</v>
      </c>
      <c r="V192" s="3">
        <v>12490.011</v>
      </c>
      <c r="W192" s="3">
        <v>13164.707</v>
      </c>
      <c r="X192" s="3">
        <v>13980.018</v>
      </c>
      <c r="Y192" s="3">
        <v>13290.144</v>
      </c>
      <c r="Z192" s="3">
        <v>14037.120999999999</v>
      </c>
      <c r="AA192" s="3">
        <v>14644.36</v>
      </c>
      <c r="AB192" s="3">
        <v>15091.228999999999</v>
      </c>
      <c r="AC192" s="3">
        <v>15506.857</v>
      </c>
      <c r="AD192" s="3">
        <v>16570.834999999999</v>
      </c>
      <c r="AE192" s="3">
        <v>15834.575999999999</v>
      </c>
      <c r="AF192" s="3">
        <v>16070.531999999999</v>
      </c>
      <c r="AG192" s="3">
        <v>17200.725999999999</v>
      </c>
      <c r="AH192" s="3">
        <v>18490.401999999998</v>
      </c>
      <c r="AI192" s="3">
        <v>20091.743999999999</v>
      </c>
      <c r="AJ192" s="3">
        <v>23098.201000000001</v>
      </c>
      <c r="AK192" s="3">
        <v>25633.807000000001</v>
      </c>
      <c r="AL192" s="3">
        <v>25851.611000000001</v>
      </c>
      <c r="AM192" s="3">
        <v>22649.811000000002</v>
      </c>
      <c r="AN192" s="3">
        <v>21050.377</v>
      </c>
      <c r="AO192" s="3">
        <v>20812.723000000002</v>
      </c>
      <c r="AP192" s="3">
        <v>21703.458999999999</v>
      </c>
      <c r="AQ192" s="3">
        <v>21798.992999999999</v>
      </c>
      <c r="AR192" s="3">
        <v>23074.204000000002</v>
      </c>
      <c r="AS192" s="3">
        <v>24013.159</v>
      </c>
      <c r="AT192" s="3">
        <v>25347.436000000002</v>
      </c>
      <c r="AU192" s="3">
        <v>26231.544999999998</v>
      </c>
      <c r="AV192" s="3">
        <v>27471.046999999999</v>
      </c>
      <c r="AW192" s="3">
        <v>28601.224999999999</v>
      </c>
      <c r="AX192" s="3">
        <v>29574.206999999999</v>
      </c>
      <c r="AY192" s="3">
        <v>30413.485000000001</v>
      </c>
      <c r="AZ192" s="3">
        <v>31218.669000000002</v>
      </c>
      <c r="BA192">
        <v>32052.339</v>
      </c>
      <c r="BB192">
        <v>2011</v>
      </c>
    </row>
    <row r="193" spans="1:54" hidden="1" x14ac:dyDescent="0.2">
      <c r="A193">
        <v>311</v>
      </c>
      <c r="B193" t="s">
        <v>557</v>
      </c>
      <c r="C193" t="s">
        <v>320</v>
      </c>
      <c r="D193" t="s">
        <v>104</v>
      </c>
      <c r="E193" t="s">
        <v>319</v>
      </c>
      <c r="F193" t="s">
        <v>318</v>
      </c>
      <c r="G193" t="s">
        <v>243</v>
      </c>
    </row>
    <row r="194" spans="1:54" hidden="1" x14ac:dyDescent="0.2">
      <c r="A194">
        <v>311</v>
      </c>
      <c r="B194" t="s">
        <v>557</v>
      </c>
      <c r="C194" t="s">
        <v>317</v>
      </c>
      <c r="D194" t="s">
        <v>104</v>
      </c>
      <c r="E194" t="s">
        <v>316</v>
      </c>
      <c r="F194" t="s">
        <v>315</v>
      </c>
      <c r="G194" t="s">
        <v>288</v>
      </c>
      <c r="I194" t="s">
        <v>310</v>
      </c>
      <c r="J194" s="3">
        <v>2E-3</v>
      </c>
      <c r="K194" s="3">
        <v>2E-3</v>
      </c>
      <c r="L194" s="3">
        <v>2E-3</v>
      </c>
      <c r="M194" s="3">
        <v>2E-3</v>
      </c>
      <c r="N194" s="3">
        <v>2E-3</v>
      </c>
      <c r="O194" s="3">
        <v>2E-3</v>
      </c>
      <c r="P194" s="3">
        <v>2E-3</v>
      </c>
      <c r="Q194" s="3">
        <v>3.0000000000000001E-3</v>
      </c>
      <c r="R194" s="3">
        <v>3.0000000000000001E-3</v>
      </c>
      <c r="S194" s="3">
        <v>3.0000000000000001E-3</v>
      </c>
      <c r="T194" s="3">
        <v>3.0000000000000001E-3</v>
      </c>
      <c r="U194" s="3">
        <v>3.0000000000000001E-3</v>
      </c>
      <c r="V194" s="3">
        <v>2E-3</v>
      </c>
      <c r="W194" s="3">
        <v>2E-3</v>
      </c>
      <c r="X194" s="3">
        <v>3.0000000000000001E-3</v>
      </c>
      <c r="Y194" s="3">
        <v>2E-3</v>
      </c>
      <c r="Z194" s="3">
        <v>2E-3</v>
      </c>
      <c r="AA194" s="3">
        <v>2E-3</v>
      </c>
      <c r="AB194" s="3">
        <v>2E-3</v>
      </c>
      <c r="AC194" s="3">
        <v>2E-3</v>
      </c>
      <c r="AD194" s="3">
        <v>3.0000000000000001E-3</v>
      </c>
      <c r="AE194" s="3">
        <v>2E-3</v>
      </c>
      <c r="AF194" s="3">
        <v>2E-3</v>
      </c>
      <c r="AG194" s="3">
        <v>2E-3</v>
      </c>
      <c r="AH194" s="3">
        <v>2E-3</v>
      </c>
      <c r="AI194" s="3">
        <v>2E-3</v>
      </c>
      <c r="AJ194" s="3">
        <v>3.0000000000000001E-3</v>
      </c>
      <c r="AK194" s="3">
        <v>3.0000000000000001E-3</v>
      </c>
      <c r="AL194" s="3">
        <v>3.0000000000000001E-3</v>
      </c>
      <c r="AM194" s="3">
        <v>2E-3</v>
      </c>
      <c r="AN194" s="3">
        <v>2E-3</v>
      </c>
      <c r="AO194" s="3">
        <v>2E-3</v>
      </c>
      <c r="AP194" s="3">
        <v>2E-3</v>
      </c>
      <c r="AQ194" s="3">
        <v>2E-3</v>
      </c>
      <c r="AR194" s="3">
        <v>2E-3</v>
      </c>
      <c r="AS194" s="3">
        <v>2E-3</v>
      </c>
      <c r="AT194" s="3">
        <v>2E-3</v>
      </c>
      <c r="AU194" s="3">
        <v>2E-3</v>
      </c>
      <c r="AV194" s="3">
        <v>2E-3</v>
      </c>
      <c r="AW194" s="3">
        <v>2E-3</v>
      </c>
      <c r="AX194" s="3">
        <v>2E-3</v>
      </c>
      <c r="AY194" s="3">
        <v>2E-3</v>
      </c>
      <c r="AZ194" s="3">
        <v>2E-3</v>
      </c>
      <c r="BA194">
        <v>2E-3</v>
      </c>
      <c r="BB194">
        <v>2016</v>
      </c>
    </row>
    <row r="195" spans="1:54" hidden="1" x14ac:dyDescent="0.2">
      <c r="A195">
        <v>311</v>
      </c>
      <c r="B195" t="s">
        <v>557</v>
      </c>
      <c r="C195" t="s">
        <v>314</v>
      </c>
      <c r="D195" t="s">
        <v>104</v>
      </c>
      <c r="E195" t="s">
        <v>313</v>
      </c>
      <c r="F195" s="3" t="s">
        <v>312</v>
      </c>
      <c r="G195" t="s">
        <v>311</v>
      </c>
      <c r="I195" t="s">
        <v>310</v>
      </c>
      <c r="J195">
        <v>1.329</v>
      </c>
      <c r="K195">
        <v>1.3169999999999999</v>
      </c>
      <c r="L195">
        <v>1.38</v>
      </c>
      <c r="M195">
        <v>1.3959999999999999</v>
      </c>
      <c r="N195">
        <v>1.4</v>
      </c>
      <c r="O195">
        <v>1.4570000000000001</v>
      </c>
      <c r="P195">
        <v>1.5449999999999999</v>
      </c>
      <c r="Q195">
        <v>1.64</v>
      </c>
      <c r="R195">
        <v>1.78</v>
      </c>
      <c r="S195">
        <v>1.792</v>
      </c>
      <c r="T195">
        <v>1.7569999999999999</v>
      </c>
      <c r="U195">
        <v>1.7450000000000001</v>
      </c>
      <c r="V195">
        <v>1.748</v>
      </c>
      <c r="W195">
        <v>1.738</v>
      </c>
      <c r="X195">
        <v>1.7569999999999999</v>
      </c>
      <c r="Y195">
        <v>1.762</v>
      </c>
      <c r="Z195">
        <v>1.782</v>
      </c>
      <c r="AA195">
        <v>1.784</v>
      </c>
      <c r="AB195">
        <v>1.802</v>
      </c>
      <c r="AC195">
        <v>1.802</v>
      </c>
      <c r="AD195">
        <v>1.7889999999999999</v>
      </c>
      <c r="AE195">
        <v>1.776</v>
      </c>
      <c r="AF195">
        <v>1.7609999999999999</v>
      </c>
      <c r="AG195">
        <v>1.71</v>
      </c>
      <c r="AH195">
        <v>1.6910000000000001</v>
      </c>
      <c r="AI195">
        <v>1.712</v>
      </c>
      <c r="AJ195">
        <v>1.667</v>
      </c>
      <c r="AK195">
        <v>1.6850000000000001</v>
      </c>
      <c r="AL195">
        <v>1.7250000000000001</v>
      </c>
      <c r="AM195">
        <v>1.742</v>
      </c>
      <c r="AN195">
        <v>1.746</v>
      </c>
      <c r="AO195">
        <v>1.7310000000000001</v>
      </c>
      <c r="AP195">
        <v>1.7430000000000001</v>
      </c>
      <c r="AQ195">
        <v>1.69</v>
      </c>
      <c r="AR195">
        <v>1.6950000000000001</v>
      </c>
      <c r="AS195">
        <v>1.718</v>
      </c>
      <c r="AT195">
        <v>1.7230000000000001</v>
      </c>
      <c r="AU195">
        <v>1.7190000000000001</v>
      </c>
      <c r="AV195">
        <v>1.718</v>
      </c>
      <c r="AW195">
        <v>1.7150000000000001</v>
      </c>
      <c r="AX195">
        <v>1.716</v>
      </c>
      <c r="AY195">
        <v>1.7170000000000001</v>
      </c>
      <c r="AZ195">
        <v>1.722</v>
      </c>
      <c r="BA195">
        <v>1.726</v>
      </c>
      <c r="BB195">
        <v>2016</v>
      </c>
    </row>
    <row r="196" spans="1:54" hidden="1" x14ac:dyDescent="0.2">
      <c r="A196">
        <v>311</v>
      </c>
      <c r="B196" t="s">
        <v>557</v>
      </c>
      <c r="C196" t="s">
        <v>309</v>
      </c>
      <c r="D196" t="s">
        <v>104</v>
      </c>
      <c r="E196" t="s">
        <v>308</v>
      </c>
      <c r="F196" t="s">
        <v>307</v>
      </c>
      <c r="G196" t="s">
        <v>217</v>
      </c>
      <c r="I196" t="s">
        <v>762</v>
      </c>
      <c r="J196" s="3" t="s">
        <v>215</v>
      </c>
      <c r="K196" s="3" t="s">
        <v>215</v>
      </c>
      <c r="L196" s="3" t="s">
        <v>215</v>
      </c>
      <c r="M196" s="3" t="s">
        <v>215</v>
      </c>
      <c r="N196" s="3" t="s">
        <v>215</v>
      </c>
      <c r="O196" s="3" t="s">
        <v>215</v>
      </c>
      <c r="P196" s="3" t="s">
        <v>215</v>
      </c>
      <c r="Q196" s="3" t="s">
        <v>215</v>
      </c>
      <c r="R196" s="3" t="s">
        <v>215</v>
      </c>
      <c r="S196" s="3" t="s">
        <v>215</v>
      </c>
      <c r="T196" s="3" t="s">
        <v>215</v>
      </c>
      <c r="U196" s="3" t="s">
        <v>215</v>
      </c>
      <c r="V196" s="3" t="s">
        <v>215</v>
      </c>
      <c r="W196" s="3" t="s">
        <v>215</v>
      </c>
      <c r="X196" s="3" t="s">
        <v>215</v>
      </c>
      <c r="Y196" s="3" t="s">
        <v>215</v>
      </c>
      <c r="Z196" s="3" t="s">
        <v>215</v>
      </c>
      <c r="AA196" s="3" t="s">
        <v>215</v>
      </c>
      <c r="AB196" s="3" t="s">
        <v>215</v>
      </c>
      <c r="AC196" s="3" t="s">
        <v>215</v>
      </c>
      <c r="AD196" s="3" t="s">
        <v>215</v>
      </c>
      <c r="AE196" s="3" t="s">
        <v>215</v>
      </c>
      <c r="AF196" s="3" t="s">
        <v>215</v>
      </c>
      <c r="AG196" s="3" t="s">
        <v>215</v>
      </c>
      <c r="AH196" s="3" t="s">
        <v>215</v>
      </c>
      <c r="AI196" s="3" t="s">
        <v>215</v>
      </c>
      <c r="AJ196" s="3" t="s">
        <v>215</v>
      </c>
      <c r="AK196" s="3" t="s">
        <v>215</v>
      </c>
      <c r="AL196" s="3" t="s">
        <v>215</v>
      </c>
      <c r="AM196" s="3" t="s">
        <v>215</v>
      </c>
      <c r="AN196" s="3" t="s">
        <v>215</v>
      </c>
      <c r="AO196" s="3" t="s">
        <v>215</v>
      </c>
      <c r="AP196" s="3" t="s">
        <v>215</v>
      </c>
      <c r="AQ196" s="3" t="s">
        <v>215</v>
      </c>
      <c r="AR196" s="3">
        <v>24.436</v>
      </c>
      <c r="AS196" s="3">
        <v>23.948</v>
      </c>
      <c r="AT196" s="3">
        <v>24.343</v>
      </c>
      <c r="AU196" s="3">
        <v>24.579000000000001</v>
      </c>
      <c r="AV196" s="3">
        <v>24.875</v>
      </c>
      <c r="AW196" s="3">
        <v>25.120999999999999</v>
      </c>
      <c r="AX196" s="3">
        <v>25.334</v>
      </c>
      <c r="AY196" s="3">
        <v>25.515000000000001</v>
      </c>
      <c r="AZ196" s="3">
        <v>25.69</v>
      </c>
      <c r="BA196">
        <v>25.856999999999999</v>
      </c>
      <c r="BB196">
        <v>2016</v>
      </c>
    </row>
    <row r="197" spans="1:54" hidden="1" x14ac:dyDescent="0.2">
      <c r="A197">
        <v>311</v>
      </c>
      <c r="B197" t="s">
        <v>557</v>
      </c>
      <c r="C197" t="s">
        <v>306</v>
      </c>
      <c r="D197" t="s">
        <v>104</v>
      </c>
      <c r="E197" t="s">
        <v>305</v>
      </c>
      <c r="F197" t="s">
        <v>304</v>
      </c>
      <c r="G197" t="s">
        <v>217</v>
      </c>
      <c r="I197" t="s">
        <v>762</v>
      </c>
      <c r="J197" s="3" t="s">
        <v>215</v>
      </c>
      <c r="K197" s="3" t="s">
        <v>215</v>
      </c>
      <c r="L197" s="3" t="s">
        <v>215</v>
      </c>
      <c r="M197" s="3" t="s">
        <v>215</v>
      </c>
      <c r="N197" s="3" t="s">
        <v>215</v>
      </c>
      <c r="O197" s="3" t="s">
        <v>215</v>
      </c>
      <c r="P197" s="3" t="s">
        <v>215</v>
      </c>
      <c r="Q197" s="3" t="s">
        <v>215</v>
      </c>
      <c r="R197" s="3" t="s">
        <v>215</v>
      </c>
      <c r="S197" s="3" t="s">
        <v>215</v>
      </c>
      <c r="T197" s="3" t="s">
        <v>215</v>
      </c>
      <c r="U197" s="3" t="s">
        <v>215</v>
      </c>
      <c r="V197" s="3" t="s">
        <v>215</v>
      </c>
      <c r="W197" s="3" t="s">
        <v>215</v>
      </c>
      <c r="X197" s="3" t="s">
        <v>215</v>
      </c>
      <c r="Y197" s="3" t="s">
        <v>215</v>
      </c>
      <c r="Z197" s="3" t="s">
        <v>215</v>
      </c>
      <c r="AA197" s="3" t="s">
        <v>215</v>
      </c>
      <c r="AB197" s="3" t="s">
        <v>215</v>
      </c>
      <c r="AC197" s="3" t="s">
        <v>215</v>
      </c>
      <c r="AD197" s="3" t="s">
        <v>215</v>
      </c>
      <c r="AE197" s="3" t="s">
        <v>215</v>
      </c>
      <c r="AF197" s="3" t="s">
        <v>215</v>
      </c>
      <c r="AG197" s="3" t="s">
        <v>215</v>
      </c>
      <c r="AH197" s="3" t="s">
        <v>215</v>
      </c>
      <c r="AI197" s="3" t="s">
        <v>215</v>
      </c>
      <c r="AJ197" s="3" t="s">
        <v>215</v>
      </c>
      <c r="AK197" s="3" t="s">
        <v>215</v>
      </c>
      <c r="AL197" s="3" t="s">
        <v>215</v>
      </c>
      <c r="AM197" s="3" t="s">
        <v>215</v>
      </c>
      <c r="AN197" s="3" t="s">
        <v>215</v>
      </c>
      <c r="AO197" s="3" t="s">
        <v>215</v>
      </c>
      <c r="AP197" s="3" t="s">
        <v>215</v>
      </c>
      <c r="AQ197" s="3" t="s">
        <v>215</v>
      </c>
      <c r="AR197" s="3">
        <v>26.449000000000002</v>
      </c>
      <c r="AS197" s="3">
        <v>30.748000000000001</v>
      </c>
      <c r="AT197" s="3">
        <v>24.494</v>
      </c>
      <c r="AU197" s="3">
        <v>17.597999999999999</v>
      </c>
      <c r="AV197" s="3">
        <v>12.8</v>
      </c>
      <c r="AW197" s="3">
        <v>22.812999999999999</v>
      </c>
      <c r="AX197" s="3">
        <v>23.558</v>
      </c>
      <c r="AY197" s="3">
        <v>24.335000000000001</v>
      </c>
      <c r="AZ197" s="3">
        <v>24.654</v>
      </c>
      <c r="BA197">
        <v>24.901</v>
      </c>
      <c r="BB197">
        <v>2016</v>
      </c>
    </row>
    <row r="198" spans="1:54" hidden="1" x14ac:dyDescent="0.2">
      <c r="A198">
        <v>311</v>
      </c>
      <c r="B198" t="s">
        <v>557</v>
      </c>
      <c r="C198" t="s">
        <v>303</v>
      </c>
      <c r="D198" t="s">
        <v>104</v>
      </c>
      <c r="E198" t="s">
        <v>300</v>
      </c>
      <c r="F198" t="s">
        <v>302</v>
      </c>
      <c r="G198" t="s">
        <v>295</v>
      </c>
      <c r="I198" t="s">
        <v>763</v>
      </c>
      <c r="J198" s="3">
        <v>48.819000000000003</v>
      </c>
      <c r="K198" s="3">
        <v>54.415999999999997</v>
      </c>
      <c r="L198" s="3">
        <v>56.685000000000002</v>
      </c>
      <c r="M198" s="3">
        <v>58.015000000000001</v>
      </c>
      <c r="N198" s="3">
        <v>60.244999999999997</v>
      </c>
      <c r="O198" s="3">
        <v>60.844999999999999</v>
      </c>
      <c r="P198" s="3">
        <v>61.149000000000001</v>
      </c>
      <c r="Q198" s="3">
        <v>63.351999999999997</v>
      </c>
      <c r="R198" s="3">
        <v>67.66</v>
      </c>
      <c r="S198" s="3">
        <v>70.611000000000004</v>
      </c>
      <c r="T198" s="3">
        <v>75.265000000000001</v>
      </c>
      <c r="U198" s="3">
        <v>78.665999999999997</v>
      </c>
      <c r="V198" s="3">
        <v>81.025999999999996</v>
      </c>
      <c r="W198" s="3">
        <v>83.537999999999997</v>
      </c>
      <c r="X198" s="3">
        <v>88.954999999999998</v>
      </c>
      <c r="Y198" s="3">
        <v>91.39</v>
      </c>
      <c r="Z198" s="3">
        <v>94.1</v>
      </c>
      <c r="AA198" s="3">
        <v>94.441000000000003</v>
      </c>
      <c r="AB198" s="3">
        <v>97.521000000000001</v>
      </c>
      <c r="AC198" s="3">
        <v>98.628</v>
      </c>
      <c r="AD198" s="3">
        <v>98.468999999999994</v>
      </c>
      <c r="AE198" s="3">
        <v>100.374</v>
      </c>
      <c r="AF198" s="3">
        <v>102.791</v>
      </c>
      <c r="AG198" s="3">
        <v>104.84</v>
      </c>
      <c r="AH198" s="3">
        <v>106.968</v>
      </c>
      <c r="AI198" s="3">
        <v>109.21299999999999</v>
      </c>
      <c r="AJ198" s="3">
        <v>111.166</v>
      </c>
      <c r="AK198" s="3">
        <v>112.74</v>
      </c>
      <c r="AL198" s="3">
        <v>118.753</v>
      </c>
      <c r="AM198" s="3">
        <v>118.1</v>
      </c>
      <c r="AN198" s="3">
        <v>122.08</v>
      </c>
      <c r="AO198" s="3">
        <v>126.3</v>
      </c>
      <c r="AP198" s="3">
        <v>130.565</v>
      </c>
      <c r="AQ198" s="3">
        <v>131.94800000000001</v>
      </c>
      <c r="AR198" s="3">
        <v>133.386</v>
      </c>
      <c r="AS198" s="3">
        <v>134.678</v>
      </c>
      <c r="AT198" s="3">
        <v>134.02000000000001</v>
      </c>
      <c r="AU198" s="3">
        <v>137.364</v>
      </c>
      <c r="AV198" s="3">
        <v>139.26900000000001</v>
      </c>
      <c r="AW198" s="3">
        <v>142.066</v>
      </c>
      <c r="AX198" s="3">
        <v>144.91900000000001</v>
      </c>
      <c r="AY198" s="3">
        <v>147.82900000000001</v>
      </c>
      <c r="AZ198" s="3">
        <v>150.798</v>
      </c>
      <c r="BA198">
        <v>153.827</v>
      </c>
      <c r="BB198">
        <v>2016</v>
      </c>
    </row>
    <row r="199" spans="1:54" hidden="1" x14ac:dyDescent="0.2">
      <c r="A199">
        <v>311</v>
      </c>
      <c r="B199" t="s">
        <v>557</v>
      </c>
      <c r="C199" t="s">
        <v>301</v>
      </c>
      <c r="D199" t="s">
        <v>104</v>
      </c>
      <c r="E199" t="s">
        <v>300</v>
      </c>
      <c r="F199" t="s">
        <v>299</v>
      </c>
      <c r="G199" t="s">
        <v>275</v>
      </c>
      <c r="I199" t="s">
        <v>298</v>
      </c>
      <c r="J199" s="3">
        <v>18.998999999999999</v>
      </c>
      <c r="K199" s="3">
        <v>11.465</v>
      </c>
      <c r="L199" s="3">
        <v>4.17</v>
      </c>
      <c r="M199" s="3">
        <v>2.3460000000000001</v>
      </c>
      <c r="N199" s="3">
        <v>3.8439999999999999</v>
      </c>
      <c r="O199" s="3">
        <v>0.996</v>
      </c>
      <c r="P199" s="3">
        <v>0.5</v>
      </c>
      <c r="Q199" s="3">
        <v>3.6019999999999999</v>
      </c>
      <c r="R199" s="3">
        <v>6.8</v>
      </c>
      <c r="S199" s="3">
        <v>4.3620000000000001</v>
      </c>
      <c r="T199" s="3">
        <v>6.5910000000000002</v>
      </c>
      <c r="U199" s="3">
        <v>4.5179999999999998</v>
      </c>
      <c r="V199" s="3">
        <v>3</v>
      </c>
      <c r="W199" s="3">
        <v>3.1</v>
      </c>
      <c r="X199" s="3">
        <v>6.4850000000000003</v>
      </c>
      <c r="Y199" s="3">
        <v>2.7370000000000001</v>
      </c>
      <c r="Z199" s="3">
        <v>2.9649999999999999</v>
      </c>
      <c r="AA199" s="3">
        <v>0.36199999999999999</v>
      </c>
      <c r="AB199" s="3">
        <v>3.262</v>
      </c>
      <c r="AC199" s="3">
        <v>1.135</v>
      </c>
      <c r="AD199" s="3">
        <v>-0.16200000000000001</v>
      </c>
      <c r="AE199" s="3">
        <v>1.9350000000000001</v>
      </c>
      <c r="AF199" s="3">
        <v>2.4079999999999999</v>
      </c>
      <c r="AG199" s="3">
        <v>1.994</v>
      </c>
      <c r="AH199" s="3">
        <v>2.0299999999999998</v>
      </c>
      <c r="AI199" s="3">
        <v>2.0990000000000002</v>
      </c>
      <c r="AJ199" s="3">
        <v>1.788</v>
      </c>
      <c r="AK199" s="3">
        <v>1.4159999999999999</v>
      </c>
      <c r="AL199" s="3">
        <v>5.3339999999999996</v>
      </c>
      <c r="AM199" s="3">
        <v>-0.55000000000000004</v>
      </c>
      <c r="AN199" s="3">
        <v>3.37</v>
      </c>
      <c r="AO199" s="3">
        <v>3.4569999999999999</v>
      </c>
      <c r="AP199" s="3">
        <v>3.3769999999999998</v>
      </c>
      <c r="AQ199" s="3">
        <v>1.0589999999999999</v>
      </c>
      <c r="AR199" s="3">
        <v>1.089</v>
      </c>
      <c r="AS199" s="3">
        <v>0.96899999999999997</v>
      </c>
      <c r="AT199" s="3">
        <v>-0.48899999999999999</v>
      </c>
      <c r="AU199" s="3">
        <v>2.4950000000000001</v>
      </c>
      <c r="AV199" s="3">
        <v>1.387</v>
      </c>
      <c r="AW199" s="3">
        <v>2.008</v>
      </c>
      <c r="AX199" s="3">
        <v>2.008</v>
      </c>
      <c r="AY199" s="3">
        <v>2.008</v>
      </c>
      <c r="AZ199" s="3">
        <v>2.008</v>
      </c>
      <c r="BA199">
        <v>2.008</v>
      </c>
      <c r="BB199">
        <v>2016</v>
      </c>
    </row>
    <row r="200" spans="1:54" hidden="1" x14ac:dyDescent="0.2">
      <c r="A200">
        <v>311</v>
      </c>
      <c r="B200" t="s">
        <v>557</v>
      </c>
      <c r="C200" t="s">
        <v>297</v>
      </c>
      <c r="D200" t="s">
        <v>104</v>
      </c>
      <c r="E200" t="s">
        <v>293</v>
      </c>
      <c r="F200" t="s">
        <v>296</v>
      </c>
      <c r="G200" t="s">
        <v>295</v>
      </c>
      <c r="I200" t="s">
        <v>763</v>
      </c>
      <c r="J200" s="3">
        <v>58.962000000000003</v>
      </c>
      <c r="K200" s="3">
        <v>63.183</v>
      </c>
      <c r="L200" s="3">
        <v>64.837000000000003</v>
      </c>
      <c r="M200" s="3">
        <v>66.855999999999995</v>
      </c>
      <c r="N200" s="3">
        <v>69.007999999999996</v>
      </c>
      <c r="O200" s="3">
        <v>68.510999999999996</v>
      </c>
      <c r="P200" s="3">
        <v>69.858000000000004</v>
      </c>
      <c r="Q200" s="3">
        <v>73.924999999999997</v>
      </c>
      <c r="R200" s="3">
        <v>78.004000000000005</v>
      </c>
      <c r="S200" s="3">
        <v>81.811000000000007</v>
      </c>
      <c r="T200" s="3">
        <v>88.242000000000004</v>
      </c>
      <c r="U200" s="3">
        <v>91.070999999999998</v>
      </c>
      <c r="V200" s="3">
        <v>93.677000000000007</v>
      </c>
      <c r="W200" s="3">
        <v>93.167000000000002</v>
      </c>
      <c r="X200" s="3">
        <v>93.281000000000006</v>
      </c>
      <c r="Y200" s="3">
        <v>92.100999999999999</v>
      </c>
      <c r="Z200" s="3">
        <v>95.037000000000006</v>
      </c>
      <c r="AA200" s="3">
        <v>93.968999999999994</v>
      </c>
      <c r="AB200" s="3">
        <v>98.346999999999994</v>
      </c>
      <c r="AC200" s="3">
        <v>99.427000000000007</v>
      </c>
      <c r="AD200" s="3">
        <v>99.856999999999999</v>
      </c>
      <c r="AE200" s="3">
        <v>100.79</v>
      </c>
      <c r="AF200" s="3">
        <v>103.36</v>
      </c>
      <c r="AG200" s="3">
        <v>105.23</v>
      </c>
      <c r="AH200" s="3">
        <v>108.13</v>
      </c>
      <c r="AI200" s="3">
        <v>110.88</v>
      </c>
      <c r="AJ200" s="3">
        <v>110.89</v>
      </c>
      <c r="AK200" s="3">
        <v>116.69</v>
      </c>
      <c r="AL200" s="3">
        <v>117.54</v>
      </c>
      <c r="AM200" s="3">
        <v>120.36</v>
      </c>
      <c r="AN200" s="3">
        <v>123.88</v>
      </c>
      <c r="AO200" s="3">
        <v>128.88999999999999</v>
      </c>
      <c r="AP200" s="3">
        <v>131.26</v>
      </c>
      <c r="AQ200" s="3">
        <v>132.65</v>
      </c>
      <c r="AR200" s="3">
        <v>134.41</v>
      </c>
      <c r="AS200" s="3">
        <v>135.62</v>
      </c>
      <c r="AT200" s="3">
        <v>134.1</v>
      </c>
      <c r="AU200" s="3">
        <v>137.79499999999999</v>
      </c>
      <c r="AV200" s="3">
        <v>140.56200000000001</v>
      </c>
      <c r="AW200" s="3">
        <v>143.38499999999999</v>
      </c>
      <c r="AX200" s="3">
        <v>146.26499999999999</v>
      </c>
      <c r="AY200" s="3">
        <v>149.202</v>
      </c>
      <c r="AZ200" s="3">
        <v>152.19800000000001</v>
      </c>
      <c r="BA200">
        <v>155.255</v>
      </c>
      <c r="BB200">
        <v>2016</v>
      </c>
    </row>
    <row r="201" spans="1:54" hidden="1" x14ac:dyDescent="0.2">
      <c r="A201">
        <v>311</v>
      </c>
      <c r="B201" t="s">
        <v>557</v>
      </c>
      <c r="C201" t="s">
        <v>294</v>
      </c>
      <c r="D201" t="s">
        <v>104</v>
      </c>
      <c r="E201" t="s">
        <v>293</v>
      </c>
      <c r="F201" t="s">
        <v>292</v>
      </c>
      <c r="G201" t="s">
        <v>275</v>
      </c>
      <c r="I201" t="s">
        <v>291</v>
      </c>
      <c r="J201" s="3">
        <v>17.71</v>
      </c>
      <c r="K201" s="3">
        <v>7.16</v>
      </c>
      <c r="L201" s="3">
        <v>2.617</v>
      </c>
      <c r="M201" s="3">
        <v>3.1139999999999999</v>
      </c>
      <c r="N201" s="3">
        <v>3.2189999999999999</v>
      </c>
      <c r="O201" s="3">
        <v>-0.72099999999999997</v>
      </c>
      <c r="P201" s="3">
        <v>1.9670000000000001</v>
      </c>
      <c r="Q201" s="3">
        <v>5.8220000000000001</v>
      </c>
      <c r="R201" s="3">
        <v>5.5179999999999998</v>
      </c>
      <c r="S201" s="3">
        <v>4.88</v>
      </c>
      <c r="T201" s="3">
        <v>7.8609999999999998</v>
      </c>
      <c r="U201" s="3">
        <v>3.206</v>
      </c>
      <c r="V201" s="3">
        <v>2.8620000000000001</v>
      </c>
      <c r="W201" s="3">
        <v>-0.54500000000000004</v>
      </c>
      <c r="X201" s="3">
        <v>0.123</v>
      </c>
      <c r="Y201" s="3">
        <v>-1.2649999999999999</v>
      </c>
      <c r="Z201" s="3">
        <v>3.1869999999999998</v>
      </c>
      <c r="AA201" s="3">
        <v>-1.1240000000000001</v>
      </c>
      <c r="AB201" s="3">
        <v>4.66</v>
      </c>
      <c r="AC201" s="3">
        <v>1.0980000000000001</v>
      </c>
      <c r="AD201" s="3">
        <v>0.432</v>
      </c>
      <c r="AE201" s="3">
        <v>0.93500000000000005</v>
      </c>
      <c r="AF201" s="3">
        <v>2.5499999999999998</v>
      </c>
      <c r="AG201" s="3">
        <v>1.8089999999999999</v>
      </c>
      <c r="AH201" s="3">
        <v>2.7559999999999998</v>
      </c>
      <c r="AI201" s="3">
        <v>2.5430000000000001</v>
      </c>
      <c r="AJ201" s="3">
        <v>8.9999999999999993E-3</v>
      </c>
      <c r="AK201" s="3">
        <v>5.23</v>
      </c>
      <c r="AL201" s="3">
        <v>0.72799999999999998</v>
      </c>
      <c r="AM201" s="3">
        <v>2.399</v>
      </c>
      <c r="AN201" s="3">
        <v>2.9249999999999998</v>
      </c>
      <c r="AO201" s="3">
        <v>4.0439999999999996</v>
      </c>
      <c r="AP201" s="3">
        <v>1.839</v>
      </c>
      <c r="AQ201" s="3">
        <v>1.0589999999999999</v>
      </c>
      <c r="AR201" s="3">
        <v>1.327</v>
      </c>
      <c r="AS201" s="3">
        <v>0.9</v>
      </c>
      <c r="AT201" s="3">
        <v>-1.121</v>
      </c>
      <c r="AU201" s="3">
        <v>2.7549999999999999</v>
      </c>
      <c r="AV201" s="3">
        <v>2.008</v>
      </c>
      <c r="AW201" s="3">
        <v>2.008</v>
      </c>
      <c r="AX201" s="3">
        <v>2.008</v>
      </c>
      <c r="AY201" s="3">
        <v>2.008</v>
      </c>
      <c r="AZ201" s="3">
        <v>2.008</v>
      </c>
      <c r="BA201">
        <v>2.008</v>
      </c>
      <c r="BB201">
        <v>2016</v>
      </c>
    </row>
    <row r="202" spans="1:54" hidden="1" x14ac:dyDescent="0.2">
      <c r="A202">
        <v>311</v>
      </c>
      <c r="B202" t="s">
        <v>557</v>
      </c>
      <c r="C202" t="s">
        <v>290</v>
      </c>
      <c r="D202" t="s">
        <v>104</v>
      </c>
      <c r="E202" t="s">
        <v>289</v>
      </c>
      <c r="G202" t="s">
        <v>288</v>
      </c>
    </row>
    <row r="203" spans="1:54" hidden="1" x14ac:dyDescent="0.2">
      <c r="A203">
        <v>311</v>
      </c>
      <c r="B203" t="s">
        <v>557</v>
      </c>
      <c r="C203" t="s">
        <v>287</v>
      </c>
      <c r="D203" t="s">
        <v>104</v>
      </c>
      <c r="E203" t="s">
        <v>286</v>
      </c>
      <c r="F203" t="s">
        <v>285</v>
      </c>
      <c r="G203" t="s">
        <v>275</v>
      </c>
      <c r="I203" t="s">
        <v>764</v>
      </c>
      <c r="J203" s="3" t="s">
        <v>215</v>
      </c>
      <c r="K203" s="3" t="s">
        <v>215</v>
      </c>
      <c r="L203" s="3" t="s">
        <v>215</v>
      </c>
      <c r="M203" s="3" t="s">
        <v>215</v>
      </c>
      <c r="N203" s="3" t="s">
        <v>215</v>
      </c>
      <c r="O203" s="3" t="s">
        <v>215</v>
      </c>
      <c r="P203" s="3" t="s">
        <v>215</v>
      </c>
      <c r="Q203" s="3" t="s">
        <v>215</v>
      </c>
      <c r="R203" s="3" t="s">
        <v>215</v>
      </c>
      <c r="S203" s="3" t="s">
        <v>215</v>
      </c>
      <c r="T203" s="3" t="s">
        <v>215</v>
      </c>
      <c r="U203" s="3" t="s">
        <v>215</v>
      </c>
      <c r="V203" s="3" t="s">
        <v>215</v>
      </c>
      <c r="W203" s="3" t="s">
        <v>215</v>
      </c>
      <c r="X203" s="3" t="s">
        <v>215</v>
      </c>
      <c r="Y203" s="3" t="s">
        <v>215</v>
      </c>
      <c r="Z203" s="3" t="s">
        <v>215</v>
      </c>
      <c r="AA203" s="3" t="s">
        <v>215</v>
      </c>
      <c r="AB203" s="3" t="s">
        <v>215</v>
      </c>
      <c r="AC203" s="3" t="s">
        <v>215</v>
      </c>
      <c r="AD203" s="3" t="s">
        <v>215</v>
      </c>
      <c r="AE203" s="3" t="s">
        <v>215</v>
      </c>
      <c r="AF203" s="3" t="s">
        <v>215</v>
      </c>
      <c r="AG203" s="3" t="s">
        <v>215</v>
      </c>
      <c r="AH203" s="3" t="s">
        <v>215</v>
      </c>
      <c r="AI203" s="3" t="s">
        <v>215</v>
      </c>
      <c r="AJ203" s="3" t="s">
        <v>215</v>
      </c>
      <c r="AK203" s="3" t="s">
        <v>215</v>
      </c>
      <c r="AL203" s="3" t="s">
        <v>215</v>
      </c>
      <c r="AM203" s="3" t="s">
        <v>215</v>
      </c>
      <c r="AN203" s="3" t="s">
        <v>215</v>
      </c>
      <c r="AO203" s="3" t="s">
        <v>215</v>
      </c>
      <c r="AP203" s="3" t="s">
        <v>215</v>
      </c>
      <c r="AQ203" s="3" t="s">
        <v>215</v>
      </c>
      <c r="AR203" s="3" t="s">
        <v>215</v>
      </c>
      <c r="AS203" s="3">
        <v>6.9169999999999998</v>
      </c>
      <c r="AT203" s="3">
        <v>10.666</v>
      </c>
      <c r="AU203" s="3">
        <v>5.2439999999999998</v>
      </c>
      <c r="AV203" s="3">
        <v>4.524</v>
      </c>
      <c r="AW203" s="3">
        <v>-8.2650000000000006</v>
      </c>
      <c r="AX203" s="3">
        <v>2.7130000000000001</v>
      </c>
      <c r="AY203" s="3">
        <v>2.3769999999999998</v>
      </c>
      <c r="AZ203" s="3">
        <v>2.5640000000000001</v>
      </c>
      <c r="BA203">
        <v>2.6469999999999998</v>
      </c>
      <c r="BB203">
        <v>2016</v>
      </c>
    </row>
    <row r="204" spans="1:54" hidden="1" x14ac:dyDescent="0.2">
      <c r="A204">
        <v>311</v>
      </c>
      <c r="B204" t="s">
        <v>557</v>
      </c>
      <c r="C204" t="s">
        <v>284</v>
      </c>
      <c r="D204" t="s">
        <v>104</v>
      </c>
      <c r="E204" t="s">
        <v>283</v>
      </c>
      <c r="F204" t="s">
        <v>282</v>
      </c>
      <c r="G204" t="s">
        <v>275</v>
      </c>
      <c r="I204" t="s">
        <v>764</v>
      </c>
      <c r="J204" s="3" t="s">
        <v>215</v>
      </c>
      <c r="K204" s="3" t="s">
        <v>215</v>
      </c>
      <c r="L204" s="3" t="s">
        <v>215</v>
      </c>
      <c r="M204" s="3" t="s">
        <v>215</v>
      </c>
      <c r="N204" s="3" t="s">
        <v>215</v>
      </c>
      <c r="O204" s="3" t="s">
        <v>215</v>
      </c>
      <c r="P204" s="3" t="s">
        <v>215</v>
      </c>
      <c r="Q204" s="3" t="s">
        <v>215</v>
      </c>
      <c r="R204" s="3" t="s">
        <v>215</v>
      </c>
      <c r="S204" s="3" t="s">
        <v>215</v>
      </c>
      <c r="T204" s="3" t="s">
        <v>215</v>
      </c>
      <c r="U204" s="3" t="s">
        <v>215</v>
      </c>
      <c r="V204" s="3" t="s">
        <v>215</v>
      </c>
      <c r="W204" s="3" t="s">
        <v>215</v>
      </c>
      <c r="X204" s="3" t="s">
        <v>215</v>
      </c>
      <c r="Y204" s="3" t="s">
        <v>215</v>
      </c>
      <c r="Z204" s="3" t="s">
        <v>215</v>
      </c>
      <c r="AA204" s="3" t="s">
        <v>215</v>
      </c>
      <c r="AB204" s="3" t="s">
        <v>215</v>
      </c>
      <c r="AC204" s="3" t="s">
        <v>215</v>
      </c>
      <c r="AD204" s="3" t="s">
        <v>215</v>
      </c>
      <c r="AE204" s="3" t="s">
        <v>215</v>
      </c>
      <c r="AF204" s="3" t="s">
        <v>215</v>
      </c>
      <c r="AG204" s="3" t="s">
        <v>215</v>
      </c>
      <c r="AH204" s="3" t="s">
        <v>215</v>
      </c>
      <c r="AI204" s="3" t="s">
        <v>215</v>
      </c>
      <c r="AJ204" s="3" t="s">
        <v>215</v>
      </c>
      <c r="AK204" s="3" t="s">
        <v>215</v>
      </c>
      <c r="AL204" s="3" t="s">
        <v>215</v>
      </c>
      <c r="AM204" s="3" t="s">
        <v>215</v>
      </c>
      <c r="AN204" s="3" t="s">
        <v>215</v>
      </c>
      <c r="AO204" s="3" t="s">
        <v>215</v>
      </c>
      <c r="AP204" s="3" t="s">
        <v>215</v>
      </c>
      <c r="AQ204" s="3" t="s">
        <v>215</v>
      </c>
      <c r="AR204" s="3" t="s">
        <v>215</v>
      </c>
      <c r="AS204" s="3">
        <v>0.26100000000000001</v>
      </c>
      <c r="AT204" s="3">
        <v>10.773</v>
      </c>
      <c r="AU204" s="3">
        <v>10.632999999999999</v>
      </c>
      <c r="AV204" s="3">
        <v>6.609</v>
      </c>
      <c r="AW204" s="3">
        <v>-17.271000000000001</v>
      </c>
      <c r="AX204" s="3">
        <v>2.0790000000000002</v>
      </c>
      <c r="AY204" s="3">
        <v>2.1259999999999999</v>
      </c>
      <c r="AZ204" s="3">
        <v>2.742</v>
      </c>
      <c r="BA204">
        <v>2.9660000000000002</v>
      </c>
      <c r="BB204">
        <v>2016</v>
      </c>
    </row>
    <row r="205" spans="1:54" hidden="1" x14ac:dyDescent="0.2">
      <c r="A205">
        <v>311</v>
      </c>
      <c r="B205" t="s">
        <v>557</v>
      </c>
      <c r="C205" t="s">
        <v>281</v>
      </c>
      <c r="D205" t="s">
        <v>104</v>
      </c>
      <c r="E205" t="s">
        <v>280</v>
      </c>
      <c r="F205" t="s">
        <v>279</v>
      </c>
      <c r="G205" t="s">
        <v>275</v>
      </c>
      <c r="I205" t="s">
        <v>764</v>
      </c>
      <c r="J205" s="3" t="s">
        <v>215</v>
      </c>
      <c r="K205" s="3" t="s">
        <v>215</v>
      </c>
      <c r="L205" s="3" t="s">
        <v>215</v>
      </c>
      <c r="M205" s="3" t="s">
        <v>215</v>
      </c>
      <c r="N205" s="3" t="s">
        <v>215</v>
      </c>
      <c r="O205" s="3" t="s">
        <v>215</v>
      </c>
      <c r="P205" s="3" t="s">
        <v>215</v>
      </c>
      <c r="Q205" s="3" t="s">
        <v>215</v>
      </c>
      <c r="R205" s="3" t="s">
        <v>215</v>
      </c>
      <c r="S205" s="3" t="s">
        <v>215</v>
      </c>
      <c r="T205" s="3" t="s">
        <v>215</v>
      </c>
      <c r="U205" s="3" t="s">
        <v>215</v>
      </c>
      <c r="V205" s="3" t="s">
        <v>215</v>
      </c>
      <c r="W205" s="3" t="s">
        <v>215</v>
      </c>
      <c r="X205" s="3" t="s">
        <v>215</v>
      </c>
      <c r="Y205" s="3" t="s">
        <v>215</v>
      </c>
      <c r="Z205" s="3" t="s">
        <v>215</v>
      </c>
      <c r="AA205" s="3" t="s">
        <v>215</v>
      </c>
      <c r="AB205" s="3" t="s">
        <v>215</v>
      </c>
      <c r="AC205" s="3" t="s">
        <v>215</v>
      </c>
      <c r="AD205" s="3" t="s">
        <v>215</v>
      </c>
      <c r="AE205" s="3" t="s">
        <v>215</v>
      </c>
      <c r="AF205" s="3" t="s">
        <v>215</v>
      </c>
      <c r="AG205" s="3" t="s">
        <v>215</v>
      </c>
      <c r="AH205" s="3" t="s">
        <v>215</v>
      </c>
      <c r="AI205" s="3" t="s">
        <v>215</v>
      </c>
      <c r="AJ205" s="3" t="s">
        <v>215</v>
      </c>
      <c r="AK205" s="3" t="s">
        <v>215</v>
      </c>
      <c r="AL205" s="3" t="s">
        <v>215</v>
      </c>
      <c r="AM205" s="3" t="s">
        <v>215</v>
      </c>
      <c r="AN205" s="3" t="s">
        <v>215</v>
      </c>
      <c r="AO205" s="3" t="s">
        <v>215</v>
      </c>
      <c r="AP205" s="3" t="s">
        <v>215</v>
      </c>
      <c r="AQ205" s="3" t="s">
        <v>215</v>
      </c>
      <c r="AR205" s="3" t="s">
        <v>215</v>
      </c>
      <c r="AS205" s="3">
        <v>1.198</v>
      </c>
      <c r="AT205" s="3">
        <v>-0.439</v>
      </c>
      <c r="AU205" s="3">
        <v>-2.762</v>
      </c>
      <c r="AV205" s="3">
        <v>0.27100000000000002</v>
      </c>
      <c r="AW205" s="3">
        <v>5.0430000000000001</v>
      </c>
      <c r="AX205" s="3">
        <v>2.7189999999999999</v>
      </c>
      <c r="AY205" s="3">
        <v>2.6949999999999998</v>
      </c>
      <c r="AZ205" s="3">
        <v>2.2200000000000002</v>
      </c>
      <c r="BA205">
        <v>2.2509999999999999</v>
      </c>
      <c r="BB205">
        <v>2016</v>
      </c>
    </row>
    <row r="206" spans="1:54" hidden="1" x14ac:dyDescent="0.2">
      <c r="A206">
        <v>311</v>
      </c>
      <c r="B206" t="s">
        <v>557</v>
      </c>
      <c r="C206" t="s">
        <v>278</v>
      </c>
      <c r="D206" t="s">
        <v>104</v>
      </c>
      <c r="E206" t="s">
        <v>277</v>
      </c>
      <c r="F206" t="s">
        <v>276</v>
      </c>
      <c r="G206" t="s">
        <v>275</v>
      </c>
      <c r="I206" t="s">
        <v>764</v>
      </c>
      <c r="J206" s="3" t="s">
        <v>215</v>
      </c>
      <c r="K206" s="3" t="s">
        <v>215</v>
      </c>
      <c r="L206" s="3" t="s">
        <v>215</v>
      </c>
      <c r="M206" s="3" t="s">
        <v>215</v>
      </c>
      <c r="N206" s="3" t="s">
        <v>215</v>
      </c>
      <c r="O206" s="3" t="s">
        <v>215</v>
      </c>
      <c r="P206" s="3" t="s">
        <v>215</v>
      </c>
      <c r="Q206" s="3" t="s">
        <v>215</v>
      </c>
      <c r="R206" s="3" t="s">
        <v>215</v>
      </c>
      <c r="S206" s="3" t="s">
        <v>215</v>
      </c>
      <c r="T206" s="3" t="s">
        <v>215</v>
      </c>
      <c r="U206" s="3" t="s">
        <v>215</v>
      </c>
      <c r="V206" s="3" t="s">
        <v>215</v>
      </c>
      <c r="W206" s="3" t="s">
        <v>215</v>
      </c>
      <c r="X206" s="3" t="s">
        <v>215</v>
      </c>
      <c r="Y206" s="3" t="s">
        <v>215</v>
      </c>
      <c r="Z206" s="3" t="s">
        <v>215</v>
      </c>
      <c r="AA206" s="3" t="s">
        <v>215</v>
      </c>
      <c r="AB206" s="3" t="s">
        <v>215</v>
      </c>
      <c r="AC206" s="3" t="s">
        <v>215</v>
      </c>
      <c r="AD206" s="3" t="s">
        <v>215</v>
      </c>
      <c r="AE206" s="3" t="s">
        <v>215</v>
      </c>
      <c r="AF206" s="3" t="s">
        <v>215</v>
      </c>
      <c r="AG206" s="3" t="s">
        <v>215</v>
      </c>
      <c r="AH206" s="3" t="s">
        <v>215</v>
      </c>
      <c r="AI206" s="3" t="s">
        <v>215</v>
      </c>
      <c r="AJ206" s="3" t="s">
        <v>215</v>
      </c>
      <c r="AK206" s="3" t="s">
        <v>215</v>
      </c>
      <c r="AL206" s="3" t="s">
        <v>215</v>
      </c>
      <c r="AM206" s="3" t="s">
        <v>215</v>
      </c>
      <c r="AN206" s="3" t="s">
        <v>215</v>
      </c>
      <c r="AO206" s="3" t="s">
        <v>215</v>
      </c>
      <c r="AP206" s="3" t="s">
        <v>215</v>
      </c>
      <c r="AQ206" s="3" t="s">
        <v>215</v>
      </c>
      <c r="AR206" s="3" t="s">
        <v>215</v>
      </c>
      <c r="AS206" s="3">
        <v>-22.353999999999999</v>
      </c>
      <c r="AT206" s="3">
        <v>21.736000000000001</v>
      </c>
      <c r="AU206" s="3">
        <v>-40.006</v>
      </c>
      <c r="AV206" s="3">
        <v>-1.464</v>
      </c>
      <c r="AW206" s="3">
        <v>3.2519999999999998</v>
      </c>
      <c r="AX206" s="3">
        <v>3.915</v>
      </c>
      <c r="AY206" s="3">
        <v>3.5569999999999999</v>
      </c>
      <c r="AZ206" s="3">
        <v>3.484</v>
      </c>
      <c r="BA206">
        <v>4.12</v>
      </c>
      <c r="BB206">
        <v>2016</v>
      </c>
    </row>
    <row r="207" spans="1:54" hidden="1" x14ac:dyDescent="0.2">
      <c r="A207">
        <v>311</v>
      </c>
      <c r="B207" t="s">
        <v>557</v>
      </c>
      <c r="C207" t="s">
        <v>274</v>
      </c>
      <c r="D207" t="s">
        <v>104</v>
      </c>
      <c r="E207" t="s">
        <v>273</v>
      </c>
      <c r="F207" t="s">
        <v>272</v>
      </c>
      <c r="G207" t="s">
        <v>271</v>
      </c>
    </row>
    <row r="208" spans="1:54" hidden="1" x14ac:dyDescent="0.2">
      <c r="A208">
        <v>311</v>
      </c>
      <c r="B208" t="s">
        <v>557</v>
      </c>
      <c r="C208" t="s">
        <v>270</v>
      </c>
      <c r="D208" t="s">
        <v>104</v>
      </c>
      <c r="E208" t="s">
        <v>269</v>
      </c>
      <c r="F208" t="s">
        <v>268</v>
      </c>
      <c r="G208" t="s">
        <v>264</v>
      </c>
      <c r="H208" t="s">
        <v>263</v>
      </c>
    </row>
    <row r="209" spans="1:54" hidden="1" x14ac:dyDescent="0.2">
      <c r="A209">
        <v>311</v>
      </c>
      <c r="B209" t="s">
        <v>557</v>
      </c>
      <c r="C209" t="s">
        <v>267</v>
      </c>
      <c r="D209" t="s">
        <v>104</v>
      </c>
      <c r="E209" t="s">
        <v>266</v>
      </c>
      <c r="F209" t="s">
        <v>265</v>
      </c>
      <c r="G209" t="s">
        <v>264</v>
      </c>
      <c r="H209" t="s">
        <v>263</v>
      </c>
      <c r="I209" t="s">
        <v>765</v>
      </c>
      <c r="J209" s="3">
        <v>6.8000000000000005E-2</v>
      </c>
      <c r="K209" s="3">
        <v>6.8000000000000005E-2</v>
      </c>
      <c r="L209" s="3">
        <v>6.7000000000000004E-2</v>
      </c>
      <c r="M209" s="3">
        <v>6.6000000000000003E-2</v>
      </c>
      <c r="N209" s="3">
        <v>6.5000000000000002E-2</v>
      </c>
      <c r="O209" s="3">
        <v>6.4000000000000001E-2</v>
      </c>
      <c r="P209" s="3">
        <v>6.3E-2</v>
      </c>
      <c r="Q209" s="3">
        <v>6.2E-2</v>
      </c>
      <c r="R209" s="3">
        <v>6.0999999999999999E-2</v>
      </c>
      <c r="S209" s="3">
        <v>0.06</v>
      </c>
      <c r="T209" s="3">
        <v>0.06</v>
      </c>
      <c r="U209" s="3">
        <v>6.0999999999999999E-2</v>
      </c>
      <c r="V209" s="3">
        <v>6.2E-2</v>
      </c>
      <c r="W209" s="3">
        <v>6.3E-2</v>
      </c>
      <c r="X209" s="3">
        <v>6.5000000000000002E-2</v>
      </c>
      <c r="Y209" s="3">
        <v>6.7000000000000004E-2</v>
      </c>
      <c r="Z209" s="3">
        <v>6.8000000000000005E-2</v>
      </c>
      <c r="AA209" s="3">
        <v>7.0000000000000007E-2</v>
      </c>
      <c r="AB209" s="3">
        <v>7.1999999999999995E-2</v>
      </c>
      <c r="AC209" s="3">
        <v>7.3999999999999996E-2</v>
      </c>
      <c r="AD209" s="3">
        <v>7.5999999999999998E-2</v>
      </c>
      <c r="AE209" s="3">
        <v>7.6999999999999999E-2</v>
      </c>
      <c r="AF209" s="3">
        <v>7.8E-2</v>
      </c>
      <c r="AG209" s="3">
        <v>7.9000000000000001E-2</v>
      </c>
      <c r="AH209" s="3">
        <v>7.9000000000000001E-2</v>
      </c>
      <c r="AI209" s="3">
        <v>0.08</v>
      </c>
      <c r="AJ209" s="3">
        <v>8.1000000000000003E-2</v>
      </c>
      <c r="AK209" s="3">
        <v>8.2000000000000003E-2</v>
      </c>
      <c r="AL209" s="3">
        <v>8.3000000000000004E-2</v>
      </c>
      <c r="AM209" s="3">
        <v>8.4000000000000005E-2</v>
      </c>
      <c r="AN209" s="3">
        <v>8.5000000000000006E-2</v>
      </c>
      <c r="AO209" s="3">
        <v>8.5999999999999993E-2</v>
      </c>
      <c r="AP209" s="3">
        <v>8.5999999999999993E-2</v>
      </c>
      <c r="AQ209" s="3">
        <v>8.6999999999999994E-2</v>
      </c>
      <c r="AR209" s="3">
        <v>8.7999999999999995E-2</v>
      </c>
      <c r="AS209" s="3">
        <v>8.8999999999999996E-2</v>
      </c>
      <c r="AT209" s="3">
        <v>0.09</v>
      </c>
      <c r="AU209" s="3">
        <v>9.0999999999999998E-2</v>
      </c>
      <c r="AV209" s="3">
        <v>9.1999999999999998E-2</v>
      </c>
      <c r="AW209" s="3">
        <v>9.2999999999999999E-2</v>
      </c>
      <c r="AX209" s="3">
        <v>9.4E-2</v>
      </c>
      <c r="AY209" s="3">
        <v>9.5000000000000001E-2</v>
      </c>
      <c r="AZ209" s="3">
        <v>9.6000000000000002E-2</v>
      </c>
      <c r="BA209">
        <v>9.7000000000000003E-2</v>
      </c>
      <c r="BB209">
        <v>2011</v>
      </c>
    </row>
    <row r="210" spans="1:54" hidden="1" x14ac:dyDescent="0.2">
      <c r="A210">
        <v>311</v>
      </c>
      <c r="B210" t="s">
        <v>557</v>
      </c>
      <c r="C210" t="s">
        <v>262</v>
      </c>
      <c r="D210" t="s">
        <v>104</v>
      </c>
      <c r="E210" t="s">
        <v>260</v>
      </c>
      <c r="F210" t="s">
        <v>259</v>
      </c>
      <c r="G210" t="s">
        <v>225</v>
      </c>
      <c r="H210" t="s">
        <v>222</v>
      </c>
      <c r="I210" t="s">
        <v>766</v>
      </c>
      <c r="J210" s="3" t="s">
        <v>215</v>
      </c>
      <c r="K210" s="3" t="s">
        <v>215</v>
      </c>
      <c r="L210" s="3" t="s">
        <v>215</v>
      </c>
      <c r="M210" s="3" t="s">
        <v>215</v>
      </c>
      <c r="N210" s="3" t="s">
        <v>215</v>
      </c>
      <c r="O210" s="3" t="s">
        <v>215</v>
      </c>
      <c r="P210" s="3" t="s">
        <v>215</v>
      </c>
      <c r="Q210" s="3" t="s">
        <v>215</v>
      </c>
      <c r="R210" s="3" t="s">
        <v>215</v>
      </c>
      <c r="S210" s="3" t="s">
        <v>215</v>
      </c>
      <c r="T210" s="3">
        <v>0.23599999999999999</v>
      </c>
      <c r="U210" s="3">
        <v>0.22900000000000001</v>
      </c>
      <c r="V210" s="3">
        <v>0.253</v>
      </c>
      <c r="W210" s="3">
        <v>0.25900000000000001</v>
      </c>
      <c r="X210" s="3">
        <v>0.28399999999999997</v>
      </c>
      <c r="Y210" s="3">
        <v>0.28399999999999997</v>
      </c>
      <c r="Z210" s="3">
        <v>0.32900000000000001</v>
      </c>
      <c r="AA210" s="3">
        <v>0.33200000000000002</v>
      </c>
      <c r="AB210" s="3">
        <v>0.40600000000000003</v>
      </c>
      <c r="AC210" s="3">
        <v>0.38900000000000001</v>
      </c>
      <c r="AD210" s="3">
        <v>0.40400000000000003</v>
      </c>
      <c r="AE210" s="3">
        <v>0.37</v>
      </c>
      <c r="AF210" s="3">
        <v>0.42399999999999999</v>
      </c>
      <c r="AG210" s="3">
        <v>0.433</v>
      </c>
      <c r="AH210" s="3">
        <v>0.5</v>
      </c>
      <c r="AI210" s="3">
        <v>0.53300000000000003</v>
      </c>
      <c r="AJ210" s="3">
        <v>0.68300000000000005</v>
      </c>
      <c r="AK210" s="3">
        <v>0.75700000000000001</v>
      </c>
      <c r="AL210" s="3">
        <v>0.77800000000000002</v>
      </c>
      <c r="AM210" s="3">
        <v>0.60899999999999999</v>
      </c>
      <c r="AN210" s="3">
        <v>0.69099999999999995</v>
      </c>
      <c r="AO210" s="3">
        <v>0.625</v>
      </c>
      <c r="AP210" s="3">
        <v>0.64700000000000002</v>
      </c>
      <c r="AQ210" s="3">
        <v>0.60399999999999998</v>
      </c>
      <c r="AR210" s="3">
        <v>0.68</v>
      </c>
      <c r="AS210" s="3">
        <v>0.87</v>
      </c>
      <c r="AT210" s="3">
        <v>0.95099999999999996</v>
      </c>
      <c r="AU210" s="3">
        <v>0.81699999999999995</v>
      </c>
      <c r="AV210" s="3">
        <v>0.79500000000000004</v>
      </c>
      <c r="AW210" s="3">
        <v>0.81</v>
      </c>
      <c r="AX210" s="3">
        <v>0.81100000000000005</v>
      </c>
      <c r="AY210" s="3">
        <v>0.83099999999999996</v>
      </c>
      <c r="AZ210" s="3">
        <v>0.85399999999999998</v>
      </c>
      <c r="BA210">
        <v>0.85099999999999998</v>
      </c>
      <c r="BB210">
        <v>2016</v>
      </c>
    </row>
    <row r="211" spans="1:54" hidden="1" x14ac:dyDescent="0.2">
      <c r="A211">
        <v>311</v>
      </c>
      <c r="B211" t="s">
        <v>557</v>
      </c>
      <c r="C211" t="s">
        <v>261</v>
      </c>
      <c r="D211" t="s">
        <v>104</v>
      </c>
      <c r="E211" t="s">
        <v>260</v>
      </c>
      <c r="F211" t="s">
        <v>259</v>
      </c>
      <c r="G211" t="s">
        <v>217</v>
      </c>
      <c r="I211" t="s">
        <v>258</v>
      </c>
      <c r="J211" s="3" t="s">
        <v>215</v>
      </c>
      <c r="K211" s="3" t="s">
        <v>215</v>
      </c>
      <c r="L211" s="3" t="s">
        <v>215</v>
      </c>
      <c r="M211" s="3" t="s">
        <v>215</v>
      </c>
      <c r="N211" s="3" t="s">
        <v>215</v>
      </c>
      <c r="O211" s="3" t="s">
        <v>215</v>
      </c>
      <c r="P211" s="3" t="s">
        <v>215</v>
      </c>
      <c r="Q211" s="3" t="s">
        <v>215</v>
      </c>
      <c r="R211" s="3" t="s">
        <v>215</v>
      </c>
      <c r="S211" s="3" t="s">
        <v>215</v>
      </c>
      <c r="T211" s="3">
        <v>19.015999999999998</v>
      </c>
      <c r="U211" s="3">
        <v>17.641999999999999</v>
      </c>
      <c r="V211" s="3">
        <v>18.800999999999998</v>
      </c>
      <c r="W211" s="3">
        <v>17.949000000000002</v>
      </c>
      <c r="X211" s="3">
        <v>17.838000000000001</v>
      </c>
      <c r="Y211" s="3">
        <v>18.242999999999999</v>
      </c>
      <c r="Z211" s="3">
        <v>19.245999999999999</v>
      </c>
      <c r="AA211" s="3">
        <v>18.081</v>
      </c>
      <c r="AB211" s="3">
        <v>20.66</v>
      </c>
      <c r="AC211" s="3">
        <v>18.785</v>
      </c>
      <c r="AD211" s="3">
        <v>18.004999999999999</v>
      </c>
      <c r="AE211" s="3">
        <v>17.109000000000002</v>
      </c>
      <c r="AF211" s="3">
        <v>19.294</v>
      </c>
      <c r="AG211" s="3">
        <v>18.757000000000001</v>
      </c>
      <c r="AH211" s="3">
        <v>20.122</v>
      </c>
      <c r="AI211" s="3">
        <v>19.3</v>
      </c>
      <c r="AJ211" s="3">
        <v>21.863</v>
      </c>
      <c r="AK211" s="3">
        <v>21.367999999999999</v>
      </c>
      <c r="AL211" s="3">
        <v>21.05</v>
      </c>
      <c r="AM211" s="3">
        <v>18.434000000000001</v>
      </c>
      <c r="AN211" s="3">
        <v>22.213999999999999</v>
      </c>
      <c r="AO211" s="3">
        <v>20.285</v>
      </c>
      <c r="AP211" s="3">
        <v>19.779</v>
      </c>
      <c r="AQ211" s="3">
        <v>18.745000000000001</v>
      </c>
      <c r="AR211" s="3">
        <v>19.661999999999999</v>
      </c>
      <c r="AS211" s="3">
        <v>23.606999999999999</v>
      </c>
      <c r="AT211" s="3">
        <v>24.117000000000001</v>
      </c>
      <c r="AU211" s="3">
        <v>19.856999999999999</v>
      </c>
      <c r="AV211" s="3">
        <v>18.266999999999999</v>
      </c>
      <c r="AW211" s="3">
        <v>17.721</v>
      </c>
      <c r="AX211" s="3">
        <v>16.972000000000001</v>
      </c>
      <c r="AY211" s="3">
        <v>16.716999999999999</v>
      </c>
      <c r="AZ211" s="3">
        <v>16.497</v>
      </c>
      <c r="BA211">
        <v>15.808</v>
      </c>
      <c r="BB211">
        <v>2016</v>
      </c>
    </row>
    <row r="212" spans="1:54" hidden="1" x14ac:dyDescent="0.2">
      <c r="A212">
        <v>311</v>
      </c>
      <c r="B212" t="s">
        <v>557</v>
      </c>
      <c r="C212" t="s">
        <v>257</v>
      </c>
      <c r="D212" t="s">
        <v>104</v>
      </c>
      <c r="E212" t="s">
        <v>255</v>
      </c>
      <c r="F212" t="s">
        <v>254</v>
      </c>
      <c r="G212" t="s">
        <v>225</v>
      </c>
      <c r="H212" t="s">
        <v>222</v>
      </c>
      <c r="I212" t="s">
        <v>766</v>
      </c>
      <c r="J212" s="3" t="s">
        <v>215</v>
      </c>
      <c r="K212" s="3" t="s">
        <v>215</v>
      </c>
      <c r="L212" s="3" t="s">
        <v>215</v>
      </c>
      <c r="M212" s="3" t="s">
        <v>215</v>
      </c>
      <c r="N212" s="3" t="s">
        <v>215</v>
      </c>
      <c r="O212" s="3" t="s">
        <v>215</v>
      </c>
      <c r="P212" s="3" t="s">
        <v>215</v>
      </c>
      <c r="Q212" s="3" t="s">
        <v>215</v>
      </c>
      <c r="R212" s="3" t="s">
        <v>215</v>
      </c>
      <c r="S212" s="3" t="s">
        <v>215</v>
      </c>
      <c r="T212" s="3">
        <v>0.23400000000000001</v>
      </c>
      <c r="U212" s="3">
        <v>0.28299999999999997</v>
      </c>
      <c r="V212" s="3">
        <v>0.26500000000000001</v>
      </c>
      <c r="W212" s="3">
        <v>0.29699999999999999</v>
      </c>
      <c r="X212" s="3">
        <v>0.35699999999999998</v>
      </c>
      <c r="Y212" s="3">
        <v>0.34899999999999998</v>
      </c>
      <c r="Z212" s="3">
        <v>0.35899999999999999</v>
      </c>
      <c r="AA212" s="3">
        <v>0.33200000000000002</v>
      </c>
      <c r="AB212" s="3">
        <v>0.441</v>
      </c>
      <c r="AC212" s="3">
        <v>0.45800000000000002</v>
      </c>
      <c r="AD212" s="3">
        <v>0.51300000000000001</v>
      </c>
      <c r="AE212" s="3">
        <v>0.57299999999999995</v>
      </c>
      <c r="AF212" s="3">
        <v>0.63800000000000001</v>
      </c>
      <c r="AG212" s="3">
        <v>0.621</v>
      </c>
      <c r="AH212" s="3">
        <v>0.60799999999999998</v>
      </c>
      <c r="AI212" s="3">
        <v>0.66500000000000004</v>
      </c>
      <c r="AJ212" s="3">
        <v>0.91600000000000004</v>
      </c>
      <c r="AK212" s="3">
        <v>0.95699999999999996</v>
      </c>
      <c r="AL212" s="3">
        <v>0.97599999999999998</v>
      </c>
      <c r="AM212" s="3">
        <v>1.2010000000000001</v>
      </c>
      <c r="AN212" s="3">
        <v>0.7</v>
      </c>
      <c r="AO212" s="3">
        <v>0.73299999999999998</v>
      </c>
      <c r="AP212" s="3">
        <v>0.68300000000000005</v>
      </c>
      <c r="AQ212" s="3">
        <v>0.74099999999999999</v>
      </c>
      <c r="AR212" s="3">
        <v>0.77600000000000002</v>
      </c>
      <c r="AS212" s="3">
        <v>0.96399999999999997</v>
      </c>
      <c r="AT212" s="3">
        <v>0.95599999999999996</v>
      </c>
      <c r="AU212" s="3">
        <v>0.96499999999999997</v>
      </c>
      <c r="AV212" s="3">
        <v>1.0529999999999999</v>
      </c>
      <c r="AW212" s="3">
        <v>1.0680000000000001</v>
      </c>
      <c r="AX212" s="3">
        <v>1.0509999999999999</v>
      </c>
      <c r="AY212" s="3">
        <v>1.0760000000000001</v>
      </c>
      <c r="AZ212" s="3">
        <v>1.125</v>
      </c>
      <c r="BA212">
        <v>1.1839999999999999</v>
      </c>
      <c r="BB212">
        <v>2016</v>
      </c>
    </row>
    <row r="213" spans="1:54" hidden="1" x14ac:dyDescent="0.2">
      <c r="A213">
        <v>311</v>
      </c>
      <c r="B213" t="s">
        <v>557</v>
      </c>
      <c r="C213" t="s">
        <v>256</v>
      </c>
      <c r="D213" t="s">
        <v>104</v>
      </c>
      <c r="E213" t="s">
        <v>255</v>
      </c>
      <c r="F213" t="s">
        <v>254</v>
      </c>
      <c r="G213" t="s">
        <v>217</v>
      </c>
      <c r="I213" t="s">
        <v>253</v>
      </c>
      <c r="J213" s="3" t="s">
        <v>215</v>
      </c>
      <c r="K213" s="3" t="s">
        <v>215</v>
      </c>
      <c r="L213" s="3" t="s">
        <v>215</v>
      </c>
      <c r="M213" s="3" t="s">
        <v>215</v>
      </c>
      <c r="N213" s="3" t="s">
        <v>215</v>
      </c>
      <c r="O213" s="3" t="s">
        <v>215</v>
      </c>
      <c r="P213" s="3" t="s">
        <v>215</v>
      </c>
      <c r="Q213" s="3" t="s">
        <v>215</v>
      </c>
      <c r="R213" s="3" t="s">
        <v>215</v>
      </c>
      <c r="S213" s="3" t="s">
        <v>215</v>
      </c>
      <c r="T213" s="3">
        <v>18.887</v>
      </c>
      <c r="U213" s="3">
        <v>21.736000000000001</v>
      </c>
      <c r="V213" s="3">
        <v>19.655000000000001</v>
      </c>
      <c r="W213" s="3">
        <v>20.533000000000001</v>
      </c>
      <c r="X213" s="3">
        <v>22.431999999999999</v>
      </c>
      <c r="Y213" s="3">
        <v>22.395</v>
      </c>
      <c r="Z213" s="3">
        <v>20.972999999999999</v>
      </c>
      <c r="AA213" s="3">
        <v>18.081</v>
      </c>
      <c r="AB213" s="3">
        <v>22.417999999999999</v>
      </c>
      <c r="AC213" s="3">
        <v>22.14</v>
      </c>
      <c r="AD213" s="3">
        <v>22.891999999999999</v>
      </c>
      <c r="AE213" s="3">
        <v>26.51</v>
      </c>
      <c r="AF213" s="3">
        <v>29.029</v>
      </c>
      <c r="AG213" s="3">
        <v>26.87</v>
      </c>
      <c r="AH213" s="3">
        <v>24.475999999999999</v>
      </c>
      <c r="AI213" s="3">
        <v>24.105</v>
      </c>
      <c r="AJ213" s="3">
        <v>29.327000000000002</v>
      </c>
      <c r="AK213" s="3">
        <v>27.015000000000001</v>
      </c>
      <c r="AL213" s="3">
        <v>26.417999999999999</v>
      </c>
      <c r="AM213" s="3">
        <v>36.33</v>
      </c>
      <c r="AN213" s="3">
        <v>22.49</v>
      </c>
      <c r="AO213" s="3">
        <v>23.768999999999998</v>
      </c>
      <c r="AP213" s="3">
        <v>20.876999999999999</v>
      </c>
      <c r="AQ213" s="3">
        <v>22.998999999999999</v>
      </c>
      <c r="AR213" s="3">
        <v>22.463999999999999</v>
      </c>
      <c r="AS213" s="3">
        <v>26.152999999999999</v>
      </c>
      <c r="AT213" s="3">
        <v>24.26</v>
      </c>
      <c r="AU213" s="3">
        <v>23.443999999999999</v>
      </c>
      <c r="AV213" s="3">
        <v>24.202999999999999</v>
      </c>
      <c r="AW213" s="3">
        <v>23.356000000000002</v>
      </c>
      <c r="AX213" s="3">
        <v>21.981000000000002</v>
      </c>
      <c r="AY213" s="3">
        <v>21.63</v>
      </c>
      <c r="AZ213" s="3">
        <v>21.741</v>
      </c>
      <c r="BA213">
        <v>21.998000000000001</v>
      </c>
      <c r="BB213">
        <v>2016</v>
      </c>
    </row>
    <row r="214" spans="1:54" hidden="1" x14ac:dyDescent="0.2">
      <c r="A214">
        <v>311</v>
      </c>
      <c r="B214" t="s">
        <v>557</v>
      </c>
      <c r="C214" t="s">
        <v>252</v>
      </c>
      <c r="D214" t="s">
        <v>104</v>
      </c>
      <c r="E214" t="s">
        <v>250</v>
      </c>
      <c r="F214" t="s">
        <v>249</v>
      </c>
      <c r="G214" t="s">
        <v>225</v>
      </c>
      <c r="H214" t="s">
        <v>222</v>
      </c>
      <c r="I214" t="s">
        <v>766</v>
      </c>
      <c r="J214" s="3" t="s">
        <v>215</v>
      </c>
      <c r="K214" s="3" t="s">
        <v>215</v>
      </c>
      <c r="L214" s="3" t="s">
        <v>215</v>
      </c>
      <c r="M214" s="3" t="s">
        <v>215</v>
      </c>
      <c r="N214" s="3" t="s">
        <v>215</v>
      </c>
      <c r="O214" s="3" t="s">
        <v>215</v>
      </c>
      <c r="P214" s="3" t="s">
        <v>215</v>
      </c>
      <c r="Q214" s="3" t="s">
        <v>215</v>
      </c>
      <c r="R214" s="3" t="s">
        <v>215</v>
      </c>
      <c r="S214" s="3" t="s">
        <v>215</v>
      </c>
      <c r="T214" s="3">
        <v>2E-3</v>
      </c>
      <c r="U214" s="3">
        <v>-5.2999999999999999E-2</v>
      </c>
      <c r="V214" s="3">
        <v>-1.2E-2</v>
      </c>
      <c r="W214" s="3">
        <v>-3.6999999999999998E-2</v>
      </c>
      <c r="X214" s="3">
        <v>-7.2999999999999995E-2</v>
      </c>
      <c r="Y214" s="3">
        <v>-6.5000000000000002E-2</v>
      </c>
      <c r="Z214" s="3">
        <v>-0.03</v>
      </c>
      <c r="AA214" s="3">
        <v>0</v>
      </c>
      <c r="AB214" s="3">
        <v>-3.5000000000000003E-2</v>
      </c>
      <c r="AC214" s="3">
        <v>-6.9000000000000006E-2</v>
      </c>
      <c r="AD214" s="3">
        <v>-0.11</v>
      </c>
      <c r="AE214" s="3">
        <v>-0.20300000000000001</v>
      </c>
      <c r="AF214" s="3">
        <v>-0.214</v>
      </c>
      <c r="AG214" s="3">
        <v>-0.187</v>
      </c>
      <c r="AH214" s="3">
        <v>-0.108</v>
      </c>
      <c r="AI214" s="3">
        <v>-0.13300000000000001</v>
      </c>
      <c r="AJ214" s="3">
        <v>-0.23300000000000001</v>
      </c>
      <c r="AK214" s="3">
        <v>-0.2</v>
      </c>
      <c r="AL214" s="3">
        <v>-0.19800000000000001</v>
      </c>
      <c r="AM214" s="3">
        <v>-0.59199999999999997</v>
      </c>
      <c r="AN214" s="3">
        <v>-8.9999999999999993E-3</v>
      </c>
      <c r="AO214" s="3">
        <v>-0.107</v>
      </c>
      <c r="AP214" s="3">
        <v>-3.5999999999999997E-2</v>
      </c>
      <c r="AQ214" s="3">
        <v>-0.13700000000000001</v>
      </c>
      <c r="AR214" s="3">
        <v>-9.7000000000000003E-2</v>
      </c>
      <c r="AS214" s="3">
        <v>-9.4E-2</v>
      </c>
      <c r="AT214" s="3">
        <v>-6.0000000000000001E-3</v>
      </c>
      <c r="AU214" s="3">
        <v>-0.14799999999999999</v>
      </c>
      <c r="AV214" s="3">
        <v>-0.25800000000000001</v>
      </c>
      <c r="AW214" s="3">
        <v>-0.25800000000000001</v>
      </c>
      <c r="AX214" s="3">
        <v>-0.23899999999999999</v>
      </c>
      <c r="AY214" s="3">
        <v>-0.24399999999999999</v>
      </c>
      <c r="AZ214" s="3">
        <v>-0.27100000000000002</v>
      </c>
      <c r="BA214">
        <v>-0.33300000000000002</v>
      </c>
      <c r="BB214">
        <v>2016</v>
      </c>
    </row>
    <row r="215" spans="1:54" hidden="1" x14ac:dyDescent="0.2">
      <c r="A215">
        <v>311</v>
      </c>
      <c r="B215" t="s">
        <v>557</v>
      </c>
      <c r="C215" t="s">
        <v>251</v>
      </c>
      <c r="D215" t="s">
        <v>104</v>
      </c>
      <c r="E215" t="s">
        <v>250</v>
      </c>
      <c r="F215" t="s">
        <v>249</v>
      </c>
      <c r="G215" t="s">
        <v>217</v>
      </c>
      <c r="I215" t="s">
        <v>248</v>
      </c>
      <c r="J215" s="3" t="s">
        <v>215</v>
      </c>
      <c r="K215" s="3" t="s">
        <v>215</v>
      </c>
      <c r="L215" s="3" t="s">
        <v>215</v>
      </c>
      <c r="M215" s="3" t="s">
        <v>215</v>
      </c>
      <c r="N215" s="3" t="s">
        <v>215</v>
      </c>
      <c r="O215" s="3" t="s">
        <v>215</v>
      </c>
      <c r="P215" s="3" t="s">
        <v>215</v>
      </c>
      <c r="Q215" s="3" t="s">
        <v>215</v>
      </c>
      <c r="R215" s="3" t="s">
        <v>215</v>
      </c>
      <c r="S215" s="3" t="s">
        <v>215</v>
      </c>
      <c r="T215" s="3">
        <v>0.128</v>
      </c>
      <c r="U215" s="3">
        <v>-4.0940000000000003</v>
      </c>
      <c r="V215" s="3">
        <v>-0.85399999999999998</v>
      </c>
      <c r="W215" s="3">
        <v>-2.585</v>
      </c>
      <c r="X215" s="3">
        <v>-4.5949999999999998</v>
      </c>
      <c r="Y215" s="3">
        <v>-4.1520000000000001</v>
      </c>
      <c r="Z215" s="3">
        <v>-1.7270000000000001</v>
      </c>
      <c r="AA215" s="3">
        <v>0</v>
      </c>
      <c r="AB215" s="3">
        <v>-1.758</v>
      </c>
      <c r="AC215" s="3">
        <v>-3.355</v>
      </c>
      <c r="AD215" s="3">
        <v>-4.8869999999999996</v>
      </c>
      <c r="AE215" s="3">
        <v>-9.4009999999999998</v>
      </c>
      <c r="AF215" s="3">
        <v>-9.734</v>
      </c>
      <c r="AG215" s="3">
        <v>-8.1129999999999995</v>
      </c>
      <c r="AH215" s="3">
        <v>-4.3540000000000001</v>
      </c>
      <c r="AI215" s="3">
        <v>-4.806</v>
      </c>
      <c r="AJ215" s="3">
        <v>-7.4640000000000004</v>
      </c>
      <c r="AK215" s="3">
        <v>-5.6470000000000002</v>
      </c>
      <c r="AL215" s="3">
        <v>-5.3680000000000003</v>
      </c>
      <c r="AM215" s="3">
        <v>-17.895</v>
      </c>
      <c r="AN215" s="3">
        <v>-0.27600000000000002</v>
      </c>
      <c r="AO215" s="3">
        <v>-3.484</v>
      </c>
      <c r="AP215" s="3">
        <v>-1.0980000000000001</v>
      </c>
      <c r="AQ215" s="3">
        <v>-4.2549999999999999</v>
      </c>
      <c r="AR215" s="3">
        <v>-2.802</v>
      </c>
      <c r="AS215" s="3">
        <v>-2.5459999999999998</v>
      </c>
      <c r="AT215" s="3">
        <v>-0.14299999999999999</v>
      </c>
      <c r="AU215" s="3">
        <v>-3.5859999999999999</v>
      </c>
      <c r="AV215" s="3">
        <v>-5.9370000000000003</v>
      </c>
      <c r="AW215" s="3">
        <v>-5.6349999999999998</v>
      </c>
      <c r="AX215" s="3">
        <v>-5.0090000000000003</v>
      </c>
      <c r="AY215" s="3">
        <v>-4.9130000000000003</v>
      </c>
      <c r="AZ215" s="3">
        <v>-5.2450000000000001</v>
      </c>
      <c r="BA215">
        <v>-6.19</v>
      </c>
      <c r="BB215">
        <v>2016</v>
      </c>
    </row>
    <row r="216" spans="1:54" hidden="1" x14ac:dyDescent="0.2">
      <c r="A216">
        <v>311</v>
      </c>
      <c r="B216" t="s">
        <v>557</v>
      </c>
      <c r="C216" t="s">
        <v>247</v>
      </c>
      <c r="D216" t="s">
        <v>104</v>
      </c>
      <c r="E216" t="s">
        <v>245</v>
      </c>
      <c r="F216" t="s">
        <v>244</v>
      </c>
      <c r="G216" t="s">
        <v>225</v>
      </c>
      <c r="H216" t="s">
        <v>222</v>
      </c>
    </row>
    <row r="217" spans="1:54" hidden="1" x14ac:dyDescent="0.2">
      <c r="A217">
        <v>311</v>
      </c>
      <c r="B217" t="s">
        <v>557</v>
      </c>
      <c r="C217" t="s">
        <v>246</v>
      </c>
      <c r="D217" t="s">
        <v>104</v>
      </c>
      <c r="E217" t="s">
        <v>245</v>
      </c>
      <c r="F217" t="s">
        <v>244</v>
      </c>
      <c r="G217" t="s">
        <v>243</v>
      </c>
    </row>
    <row r="218" spans="1:54" hidden="1" x14ac:dyDescent="0.2">
      <c r="A218">
        <v>311</v>
      </c>
      <c r="B218" t="s">
        <v>557</v>
      </c>
      <c r="C218" t="s">
        <v>242</v>
      </c>
      <c r="D218" t="s">
        <v>104</v>
      </c>
      <c r="E218" t="s">
        <v>240</v>
      </c>
      <c r="F218" t="s">
        <v>239</v>
      </c>
      <c r="G218" t="s">
        <v>225</v>
      </c>
      <c r="H218" t="s">
        <v>222</v>
      </c>
      <c r="I218" t="s">
        <v>766</v>
      </c>
      <c r="J218" s="3" t="s">
        <v>215</v>
      </c>
      <c r="K218" s="3" t="s">
        <v>215</v>
      </c>
      <c r="L218" s="3" t="s">
        <v>215</v>
      </c>
      <c r="M218" s="3" t="s">
        <v>215</v>
      </c>
      <c r="N218" s="3" t="s">
        <v>215</v>
      </c>
      <c r="O218" s="3" t="s">
        <v>215</v>
      </c>
      <c r="P218" s="3" t="s">
        <v>215</v>
      </c>
      <c r="Q218" s="3" t="s">
        <v>215</v>
      </c>
      <c r="R218" s="3" t="s">
        <v>215</v>
      </c>
      <c r="S218" s="3" t="s">
        <v>215</v>
      </c>
      <c r="T218" s="3">
        <v>4.7E-2</v>
      </c>
      <c r="U218" s="3">
        <v>-0.02</v>
      </c>
      <c r="V218" s="3">
        <v>2.5000000000000001E-2</v>
      </c>
      <c r="W218" s="3">
        <v>4.0000000000000001E-3</v>
      </c>
      <c r="X218" s="3">
        <v>-2.8000000000000001E-2</v>
      </c>
      <c r="Y218" s="3">
        <v>-2.1999999999999999E-2</v>
      </c>
      <c r="Z218" s="3">
        <v>2.1000000000000001E-2</v>
      </c>
      <c r="AA218" s="3">
        <v>3.2000000000000001E-2</v>
      </c>
      <c r="AB218" s="3">
        <v>1.7000000000000001E-2</v>
      </c>
      <c r="AC218" s="3">
        <v>-2.3E-2</v>
      </c>
      <c r="AD218" s="3">
        <v>1E-3</v>
      </c>
      <c r="AE218" s="3">
        <v>-0.128</v>
      </c>
      <c r="AF218" s="3">
        <v>-0.128</v>
      </c>
      <c r="AG218" s="3">
        <v>-7.5999999999999998E-2</v>
      </c>
      <c r="AH218" s="3">
        <v>-1E-3</v>
      </c>
      <c r="AI218" s="3">
        <v>-3.5999999999999997E-2</v>
      </c>
      <c r="AJ218" s="3">
        <v>-0.11799999999999999</v>
      </c>
      <c r="AK218" s="3">
        <v>-8.8999999999999996E-2</v>
      </c>
      <c r="AL218" s="3">
        <v>-9.6000000000000002E-2</v>
      </c>
      <c r="AM218" s="3">
        <v>-0.35699999999999998</v>
      </c>
      <c r="AN218" s="3">
        <v>5.6000000000000001E-2</v>
      </c>
      <c r="AO218" s="3">
        <v>-4.3999999999999997E-2</v>
      </c>
      <c r="AP218" s="3">
        <v>3.9E-2</v>
      </c>
      <c r="AQ218" s="3">
        <v>-5.3999999999999999E-2</v>
      </c>
      <c r="AR218" s="3">
        <v>-6.0000000000000001E-3</v>
      </c>
      <c r="AS218" s="3">
        <v>-3.0000000000000001E-3</v>
      </c>
      <c r="AT218" s="3">
        <v>9.2999999999999999E-2</v>
      </c>
      <c r="AU218" s="3">
        <v>-3.5999999999999997E-2</v>
      </c>
      <c r="AV218" s="3">
        <v>-0.11899999999999999</v>
      </c>
      <c r="AW218" s="3">
        <v>-0.113</v>
      </c>
      <c r="AX218" s="3">
        <v>-7.6999999999999999E-2</v>
      </c>
      <c r="AY218" s="3">
        <v>-5.8000000000000003E-2</v>
      </c>
      <c r="AZ218" s="3">
        <v>-6.0999999999999999E-2</v>
      </c>
      <c r="BA218">
        <v>-9.4E-2</v>
      </c>
      <c r="BB218">
        <v>2016</v>
      </c>
    </row>
    <row r="219" spans="1:54" hidden="1" x14ac:dyDescent="0.2">
      <c r="A219">
        <v>311</v>
      </c>
      <c r="B219" t="s">
        <v>557</v>
      </c>
      <c r="C219" t="s">
        <v>241</v>
      </c>
      <c r="D219" t="s">
        <v>104</v>
      </c>
      <c r="E219" t="s">
        <v>240</v>
      </c>
      <c r="F219" t="s">
        <v>239</v>
      </c>
      <c r="G219" t="s">
        <v>217</v>
      </c>
      <c r="I219" t="s">
        <v>238</v>
      </c>
      <c r="J219" s="3" t="s">
        <v>215</v>
      </c>
      <c r="K219" s="3" t="s">
        <v>215</v>
      </c>
      <c r="L219" s="3" t="s">
        <v>215</v>
      </c>
      <c r="M219" s="3" t="s">
        <v>215</v>
      </c>
      <c r="N219" s="3" t="s">
        <v>215</v>
      </c>
      <c r="O219" s="3" t="s">
        <v>215</v>
      </c>
      <c r="P219" s="3" t="s">
        <v>215</v>
      </c>
      <c r="Q219" s="3" t="s">
        <v>215</v>
      </c>
      <c r="R219" s="3" t="s">
        <v>215</v>
      </c>
      <c r="S219" s="3" t="s">
        <v>215</v>
      </c>
      <c r="T219" s="3">
        <v>3.8069999999999999</v>
      </c>
      <c r="U219" s="3">
        <v>-1.514</v>
      </c>
      <c r="V219" s="3">
        <v>1.8759999999999999</v>
      </c>
      <c r="W219" s="3">
        <v>0.26400000000000001</v>
      </c>
      <c r="X219" s="3">
        <v>-1.732</v>
      </c>
      <c r="Y219" s="3">
        <v>-1.3979999999999999</v>
      </c>
      <c r="Z219" s="3">
        <v>1.216</v>
      </c>
      <c r="AA219" s="3">
        <v>1.728</v>
      </c>
      <c r="AB219" s="3">
        <v>0.873</v>
      </c>
      <c r="AC219" s="3">
        <v>-1.1060000000000001</v>
      </c>
      <c r="AD219" s="3">
        <v>2.4E-2</v>
      </c>
      <c r="AE219" s="3">
        <v>-5.93</v>
      </c>
      <c r="AF219" s="3">
        <v>-5.8159999999999998</v>
      </c>
      <c r="AG219" s="3">
        <v>-3.2789999999999999</v>
      </c>
      <c r="AH219" s="3">
        <v>-4.8000000000000001E-2</v>
      </c>
      <c r="AI219" s="3">
        <v>-1.2949999999999999</v>
      </c>
      <c r="AJ219" s="3">
        <v>-3.766</v>
      </c>
      <c r="AK219" s="3">
        <v>-2.5139999999999998</v>
      </c>
      <c r="AL219" s="3">
        <v>-2.5979999999999999</v>
      </c>
      <c r="AM219" s="3">
        <v>-10.814</v>
      </c>
      <c r="AN219" s="3">
        <v>1.8</v>
      </c>
      <c r="AO219" s="3">
        <v>-1.4319999999999999</v>
      </c>
      <c r="AP219" s="3">
        <v>1.1879999999999999</v>
      </c>
      <c r="AQ219" s="3">
        <v>-1.6619999999999999</v>
      </c>
      <c r="AR219" s="3">
        <v>-0.17499999999999999</v>
      </c>
      <c r="AS219" s="3">
        <v>-8.5000000000000006E-2</v>
      </c>
      <c r="AT219" s="3">
        <v>2.3559999999999999</v>
      </c>
      <c r="AU219" s="3">
        <v>-0.87</v>
      </c>
      <c r="AV219" s="3">
        <v>-2.74</v>
      </c>
      <c r="AW219" s="3">
        <v>-2.4750000000000001</v>
      </c>
      <c r="AX219" s="3">
        <v>-1.621</v>
      </c>
      <c r="AY219" s="3">
        <v>-1.1679999999999999</v>
      </c>
      <c r="AZ219" s="3">
        <v>-1.171</v>
      </c>
      <c r="BA219">
        <v>-1.7410000000000001</v>
      </c>
      <c r="BB219">
        <v>2016</v>
      </c>
    </row>
    <row r="220" spans="1:54" hidden="1" x14ac:dyDescent="0.2">
      <c r="A220">
        <v>311</v>
      </c>
      <c r="B220" t="s">
        <v>557</v>
      </c>
      <c r="C220" t="s">
        <v>237</v>
      </c>
      <c r="D220" t="s">
        <v>104</v>
      </c>
      <c r="E220" t="s">
        <v>235</v>
      </c>
      <c r="F220" t="s">
        <v>234</v>
      </c>
      <c r="G220" t="s">
        <v>225</v>
      </c>
      <c r="H220" t="s">
        <v>222</v>
      </c>
    </row>
    <row r="221" spans="1:54" hidden="1" x14ac:dyDescent="0.2">
      <c r="A221">
        <v>311</v>
      </c>
      <c r="B221" t="s">
        <v>557</v>
      </c>
      <c r="C221" t="s">
        <v>236</v>
      </c>
      <c r="D221" t="s">
        <v>104</v>
      </c>
      <c r="E221" t="s">
        <v>235</v>
      </c>
      <c r="F221" t="s">
        <v>234</v>
      </c>
      <c r="G221" t="s">
        <v>217</v>
      </c>
    </row>
    <row r="222" spans="1:54" hidden="1" x14ac:dyDescent="0.2">
      <c r="A222">
        <v>311</v>
      </c>
      <c r="B222" t="s">
        <v>557</v>
      </c>
      <c r="C222" t="s">
        <v>233</v>
      </c>
      <c r="D222" t="s">
        <v>104</v>
      </c>
      <c r="E222" t="s">
        <v>231</v>
      </c>
      <c r="F222" t="s">
        <v>230</v>
      </c>
      <c r="G222" t="s">
        <v>225</v>
      </c>
      <c r="H222" t="s">
        <v>222</v>
      </c>
      <c r="I222" t="s">
        <v>766</v>
      </c>
      <c r="J222" s="3" t="s">
        <v>215</v>
      </c>
      <c r="K222" s="3" t="s">
        <v>215</v>
      </c>
      <c r="L222" s="3" t="s">
        <v>215</v>
      </c>
      <c r="M222" s="3" t="s">
        <v>215</v>
      </c>
      <c r="N222" s="3" t="s">
        <v>215</v>
      </c>
      <c r="O222" s="3" t="s">
        <v>215</v>
      </c>
      <c r="P222" s="3" t="s">
        <v>215</v>
      </c>
      <c r="Q222" s="3" t="s">
        <v>215</v>
      </c>
      <c r="R222" s="3" t="s">
        <v>215</v>
      </c>
      <c r="S222" s="3" t="s">
        <v>215</v>
      </c>
      <c r="T222" s="3">
        <v>1.2170000000000001</v>
      </c>
      <c r="U222" s="3">
        <v>1.2889999999999999</v>
      </c>
      <c r="V222" s="3">
        <v>1.2869999999999999</v>
      </c>
      <c r="W222" s="3">
        <v>1.3029999999999999</v>
      </c>
      <c r="X222" s="3">
        <v>1.427</v>
      </c>
      <c r="Y222" s="3">
        <v>1.5329999999999999</v>
      </c>
      <c r="Z222" s="3">
        <v>1.569</v>
      </c>
      <c r="AA222" s="3">
        <v>1.599</v>
      </c>
      <c r="AB222" s="3">
        <v>2.016</v>
      </c>
      <c r="AC222" s="3">
        <v>2.1640000000000001</v>
      </c>
      <c r="AD222" s="3">
        <v>2.3460000000000001</v>
      </c>
      <c r="AE222" s="3">
        <v>2.5489999999999999</v>
      </c>
      <c r="AF222" s="3">
        <v>2.7770000000000001</v>
      </c>
      <c r="AG222" s="3">
        <v>2.8919999999999999</v>
      </c>
      <c r="AH222" s="3">
        <v>2.9830000000000001</v>
      </c>
      <c r="AI222" s="3">
        <v>2.5579999999999998</v>
      </c>
      <c r="AJ222" s="3">
        <v>2.7850000000000001</v>
      </c>
      <c r="AK222" s="3">
        <v>2.7570000000000001</v>
      </c>
      <c r="AL222" s="3">
        <v>2.8109999999999999</v>
      </c>
      <c r="AM222" s="3">
        <v>3.3370000000000002</v>
      </c>
      <c r="AN222" s="3">
        <v>2.7829999999999999</v>
      </c>
      <c r="AO222" s="3">
        <v>2.82</v>
      </c>
      <c r="AP222" s="3">
        <v>2.835</v>
      </c>
      <c r="AQ222" s="3">
        <v>3.056</v>
      </c>
      <c r="AR222" s="3">
        <v>3.5289999999999999</v>
      </c>
      <c r="AS222" s="3">
        <v>3.62</v>
      </c>
      <c r="AT222" s="3">
        <v>3.399</v>
      </c>
      <c r="AU222" s="3">
        <v>3.5720000000000001</v>
      </c>
      <c r="AV222" s="3">
        <v>3.839</v>
      </c>
      <c r="AW222" s="3">
        <v>4.125</v>
      </c>
      <c r="AX222" s="3">
        <v>4.3920000000000003</v>
      </c>
      <c r="AY222" s="3">
        <v>4.665</v>
      </c>
      <c r="AZ222" s="3">
        <v>4.9720000000000004</v>
      </c>
      <c r="BA222">
        <v>5.2949999999999999</v>
      </c>
      <c r="BB222">
        <v>2016</v>
      </c>
    </row>
    <row r="223" spans="1:54" hidden="1" x14ac:dyDescent="0.2">
      <c r="A223">
        <v>311</v>
      </c>
      <c r="B223" t="s">
        <v>557</v>
      </c>
      <c r="C223" t="s">
        <v>232</v>
      </c>
      <c r="D223" t="s">
        <v>104</v>
      </c>
      <c r="E223" t="s">
        <v>231</v>
      </c>
      <c r="F223" t="s">
        <v>230</v>
      </c>
      <c r="G223" t="s">
        <v>217</v>
      </c>
      <c r="I223" t="s">
        <v>229</v>
      </c>
      <c r="J223" s="3" t="s">
        <v>215</v>
      </c>
      <c r="K223" s="3" t="s">
        <v>215</v>
      </c>
      <c r="L223" s="3" t="s">
        <v>215</v>
      </c>
      <c r="M223" s="3" t="s">
        <v>215</v>
      </c>
      <c r="N223" s="3" t="s">
        <v>215</v>
      </c>
      <c r="O223" s="3" t="s">
        <v>215</v>
      </c>
      <c r="P223" s="3" t="s">
        <v>215</v>
      </c>
      <c r="Q223" s="3" t="s">
        <v>215</v>
      </c>
      <c r="R223" s="3" t="s">
        <v>215</v>
      </c>
      <c r="S223" s="3" t="s">
        <v>215</v>
      </c>
      <c r="T223" s="3">
        <v>98.070999999999998</v>
      </c>
      <c r="U223" s="3">
        <v>99.075000000000003</v>
      </c>
      <c r="V223" s="3">
        <v>95.478999999999999</v>
      </c>
      <c r="W223" s="3">
        <v>90.147000000000006</v>
      </c>
      <c r="X223" s="3">
        <v>89.655000000000001</v>
      </c>
      <c r="Y223" s="3">
        <v>98.322999999999993</v>
      </c>
      <c r="Z223" s="3">
        <v>91.673000000000002</v>
      </c>
      <c r="AA223" s="3">
        <v>87.022000000000006</v>
      </c>
      <c r="AB223" s="3">
        <v>102.60899999999999</v>
      </c>
      <c r="AC223" s="3">
        <v>104.60299999999999</v>
      </c>
      <c r="AD223" s="3">
        <v>104.65300000000001</v>
      </c>
      <c r="AE223" s="3">
        <v>117.914</v>
      </c>
      <c r="AF223" s="3">
        <v>126.264</v>
      </c>
      <c r="AG223" s="3">
        <v>125.187</v>
      </c>
      <c r="AH223" s="3">
        <v>120.14700000000001</v>
      </c>
      <c r="AI223" s="3">
        <v>92.683999999999997</v>
      </c>
      <c r="AJ223" s="3">
        <v>89.150999999999996</v>
      </c>
      <c r="AK223" s="3">
        <v>77.864000000000004</v>
      </c>
      <c r="AL223" s="3">
        <v>76.081000000000003</v>
      </c>
      <c r="AM223" s="3">
        <v>100.967</v>
      </c>
      <c r="AN223" s="3">
        <v>89.447999999999993</v>
      </c>
      <c r="AO223" s="3">
        <v>91.448999999999998</v>
      </c>
      <c r="AP223" s="3">
        <v>86.665999999999997</v>
      </c>
      <c r="AQ223" s="3">
        <v>94.869</v>
      </c>
      <c r="AR223" s="3">
        <v>102.092</v>
      </c>
      <c r="AS223" s="3">
        <v>98.224000000000004</v>
      </c>
      <c r="AT223" s="3">
        <v>86.215000000000003</v>
      </c>
      <c r="AU223" s="3">
        <v>86.822999999999993</v>
      </c>
      <c r="AV223" s="3">
        <v>88.212999999999994</v>
      </c>
      <c r="AW223" s="3">
        <v>90.227000000000004</v>
      </c>
      <c r="AX223" s="3">
        <v>91.876000000000005</v>
      </c>
      <c r="AY223" s="3">
        <v>93.808000000000007</v>
      </c>
      <c r="AZ223" s="3">
        <v>96.085999999999999</v>
      </c>
      <c r="BA223">
        <v>98.346999999999994</v>
      </c>
      <c r="BB223">
        <v>2016</v>
      </c>
    </row>
    <row r="224" spans="1:54" hidden="1" x14ac:dyDescent="0.2">
      <c r="A224">
        <v>311</v>
      </c>
      <c r="B224" t="s">
        <v>557</v>
      </c>
      <c r="C224" t="s">
        <v>228</v>
      </c>
      <c r="D224" t="s">
        <v>104</v>
      </c>
      <c r="E224" t="s">
        <v>227</v>
      </c>
      <c r="F224" t="s">
        <v>226</v>
      </c>
      <c r="G224" t="s">
        <v>225</v>
      </c>
      <c r="H224" t="s">
        <v>222</v>
      </c>
      <c r="I224" t="s">
        <v>766</v>
      </c>
      <c r="J224" s="3">
        <v>0.35499999999999998</v>
      </c>
      <c r="K224" s="3">
        <v>0.39900000000000002</v>
      </c>
      <c r="L224" s="3">
        <v>0.44400000000000001</v>
      </c>
      <c r="M224" s="3">
        <v>0.49199999999999999</v>
      </c>
      <c r="N224" s="3">
        <v>0.56299999999999994</v>
      </c>
      <c r="O224" s="3">
        <v>0.65</v>
      </c>
      <c r="P224" s="3">
        <v>0.78400000000000003</v>
      </c>
      <c r="Q224" s="3">
        <v>0.91</v>
      </c>
      <c r="R224" s="3">
        <v>1.0760000000000001</v>
      </c>
      <c r="S224" s="3">
        <v>1.1850000000000001</v>
      </c>
      <c r="T224" s="3">
        <v>1.2410000000000001</v>
      </c>
      <c r="U224" s="3">
        <v>1.3009999999999999</v>
      </c>
      <c r="V224" s="3">
        <v>1.3480000000000001</v>
      </c>
      <c r="W224" s="3">
        <v>1.4450000000000001</v>
      </c>
      <c r="X224" s="3">
        <v>1.591</v>
      </c>
      <c r="Y224" s="3">
        <v>1.5589999999999999</v>
      </c>
      <c r="Z224" s="3">
        <v>1.7110000000000001</v>
      </c>
      <c r="AA224" s="3">
        <v>1.8380000000000001</v>
      </c>
      <c r="AB224" s="3">
        <v>1.9650000000000001</v>
      </c>
      <c r="AC224" s="3">
        <v>2.069</v>
      </c>
      <c r="AD224" s="3">
        <v>2.2410000000000001</v>
      </c>
      <c r="AE224" s="3">
        <v>2.1619999999999999</v>
      </c>
      <c r="AF224" s="3">
        <v>2.1989999999999998</v>
      </c>
      <c r="AG224" s="3">
        <v>2.31</v>
      </c>
      <c r="AH224" s="3">
        <v>2.4830000000000001</v>
      </c>
      <c r="AI224" s="3">
        <v>2.76</v>
      </c>
      <c r="AJ224" s="3">
        <v>3.1240000000000001</v>
      </c>
      <c r="AK224" s="3">
        <v>3.5409999999999999</v>
      </c>
      <c r="AL224" s="3">
        <v>3.6949999999999998</v>
      </c>
      <c r="AM224" s="3">
        <v>3.3050000000000002</v>
      </c>
      <c r="AN224" s="3">
        <v>3.1120000000000001</v>
      </c>
      <c r="AO224" s="3">
        <v>3.0840000000000001</v>
      </c>
      <c r="AP224" s="3">
        <v>3.2709999999999999</v>
      </c>
      <c r="AQ224" s="3">
        <v>3.2210000000000001</v>
      </c>
      <c r="AR224" s="3">
        <v>3.456</v>
      </c>
      <c r="AS224" s="3">
        <v>3.6850000000000001</v>
      </c>
      <c r="AT224" s="3">
        <v>3.9420000000000002</v>
      </c>
      <c r="AU224" s="3">
        <v>4.1150000000000002</v>
      </c>
      <c r="AV224" s="3">
        <v>4.3520000000000003</v>
      </c>
      <c r="AW224" s="3">
        <v>4.5720000000000001</v>
      </c>
      <c r="AX224" s="3">
        <v>4.78</v>
      </c>
      <c r="AY224" s="3">
        <v>4.9729999999999999</v>
      </c>
      <c r="AZ224" s="3">
        <v>5.1740000000000004</v>
      </c>
      <c r="BA224">
        <v>5.3840000000000003</v>
      </c>
      <c r="BB224">
        <v>2016</v>
      </c>
    </row>
    <row r="225" spans="1:54" hidden="1" x14ac:dyDescent="0.2">
      <c r="A225">
        <v>311</v>
      </c>
      <c r="B225" t="s">
        <v>557</v>
      </c>
      <c r="C225" t="s">
        <v>224</v>
      </c>
      <c r="D225" t="s">
        <v>104</v>
      </c>
      <c r="E225" t="s">
        <v>219</v>
      </c>
      <c r="F225" t="s">
        <v>218</v>
      </c>
      <c r="G225" t="s">
        <v>223</v>
      </c>
      <c r="H225" t="s">
        <v>222</v>
      </c>
      <c r="I225" t="s">
        <v>767</v>
      </c>
      <c r="J225" s="3" t="s">
        <v>215</v>
      </c>
      <c r="K225" s="3" t="s">
        <v>215</v>
      </c>
      <c r="L225" s="3" t="s">
        <v>215</v>
      </c>
      <c r="M225" s="3" t="s">
        <v>215</v>
      </c>
      <c r="N225" s="3" t="s">
        <v>215</v>
      </c>
      <c r="O225" s="3" t="s">
        <v>215</v>
      </c>
      <c r="P225" s="3" t="s">
        <v>215</v>
      </c>
      <c r="Q225" s="3" t="s">
        <v>215</v>
      </c>
      <c r="R225" s="3" t="s">
        <v>215</v>
      </c>
      <c r="S225" s="3" t="s">
        <v>215</v>
      </c>
      <c r="T225" s="3" t="s">
        <v>215</v>
      </c>
      <c r="U225" s="3" t="s">
        <v>215</v>
      </c>
      <c r="V225" s="3" t="s">
        <v>215</v>
      </c>
      <c r="W225" s="3" t="s">
        <v>215</v>
      </c>
      <c r="X225" s="3" t="s">
        <v>215</v>
      </c>
      <c r="Y225" s="3" t="s">
        <v>215</v>
      </c>
      <c r="Z225" s="3" t="s">
        <v>215</v>
      </c>
      <c r="AA225" s="3" t="s">
        <v>215</v>
      </c>
      <c r="AB225" s="3" t="s">
        <v>215</v>
      </c>
      <c r="AC225" s="3" t="s">
        <v>215</v>
      </c>
      <c r="AD225" s="3" t="s">
        <v>215</v>
      </c>
      <c r="AE225" s="3" t="s">
        <v>215</v>
      </c>
      <c r="AF225" s="3" t="s">
        <v>215</v>
      </c>
      <c r="AG225" s="3" t="s">
        <v>215</v>
      </c>
      <c r="AH225" s="3" t="s">
        <v>215</v>
      </c>
      <c r="AI225" s="3" t="s">
        <v>215</v>
      </c>
      <c r="AJ225" s="3" t="s">
        <v>215</v>
      </c>
      <c r="AK225" s="3" t="s">
        <v>215</v>
      </c>
      <c r="AL225" s="3" t="s">
        <v>215</v>
      </c>
      <c r="AM225" s="3" t="s">
        <v>215</v>
      </c>
      <c r="AN225" s="3" t="s">
        <v>215</v>
      </c>
      <c r="AO225" s="3" t="s">
        <v>215</v>
      </c>
      <c r="AP225" s="3" t="s">
        <v>215</v>
      </c>
      <c r="AQ225" s="3" t="s">
        <v>215</v>
      </c>
      <c r="AR225" s="3">
        <v>2.5999999999999999E-2</v>
      </c>
      <c r="AS225" s="3">
        <v>9.2999999999999999E-2</v>
      </c>
      <c r="AT225" s="3">
        <v>2E-3</v>
      </c>
      <c r="AU225" s="3">
        <v>-0.106</v>
      </c>
      <c r="AV225" s="3">
        <v>-0.19500000000000001</v>
      </c>
      <c r="AW225" s="3">
        <v>-3.9E-2</v>
      </c>
      <c r="AX225" s="3">
        <v>-3.1E-2</v>
      </c>
      <c r="AY225" s="3">
        <v>-2.1999999999999999E-2</v>
      </c>
      <c r="AZ225" s="3">
        <v>-0.02</v>
      </c>
      <c r="BA225">
        <v>-1.9E-2</v>
      </c>
      <c r="BB225">
        <v>2016</v>
      </c>
    </row>
    <row r="226" spans="1:54" hidden="1" x14ac:dyDescent="0.2">
      <c r="A226">
        <v>311</v>
      </c>
      <c r="B226" t="s">
        <v>557</v>
      </c>
      <c r="C226" t="s">
        <v>220</v>
      </c>
      <c r="D226" t="s">
        <v>104</v>
      </c>
      <c r="E226" t="s">
        <v>219</v>
      </c>
      <c r="F226" t="s">
        <v>218</v>
      </c>
      <c r="G226" t="s">
        <v>217</v>
      </c>
      <c r="I226" t="s">
        <v>216</v>
      </c>
      <c r="J226" s="3" t="s">
        <v>215</v>
      </c>
      <c r="K226" s="3" t="s">
        <v>215</v>
      </c>
      <c r="L226" s="3" t="s">
        <v>215</v>
      </c>
      <c r="M226" s="3" t="s">
        <v>215</v>
      </c>
      <c r="N226" s="3" t="s">
        <v>215</v>
      </c>
      <c r="O226" s="3" t="s">
        <v>215</v>
      </c>
      <c r="P226" s="3" t="s">
        <v>215</v>
      </c>
      <c r="Q226" s="3" t="s">
        <v>215</v>
      </c>
      <c r="R226" s="3" t="s">
        <v>215</v>
      </c>
      <c r="S226" s="3" t="s">
        <v>215</v>
      </c>
      <c r="T226" s="3" t="s">
        <v>215</v>
      </c>
      <c r="U226" s="3" t="s">
        <v>215</v>
      </c>
      <c r="V226" s="3" t="s">
        <v>215</v>
      </c>
      <c r="W226" s="3" t="s">
        <v>215</v>
      </c>
      <c r="X226" s="3" t="s">
        <v>215</v>
      </c>
      <c r="Y226" s="3" t="s">
        <v>215</v>
      </c>
      <c r="Z226" s="3" t="s">
        <v>215</v>
      </c>
      <c r="AA226" s="3" t="s">
        <v>215</v>
      </c>
      <c r="AB226" s="3" t="s">
        <v>215</v>
      </c>
      <c r="AC226" s="3" t="s">
        <v>215</v>
      </c>
      <c r="AD226" s="3" t="s">
        <v>215</v>
      </c>
      <c r="AE226" s="3" t="s">
        <v>215</v>
      </c>
      <c r="AF226" s="3" t="s">
        <v>215</v>
      </c>
      <c r="AG226" s="3" t="s">
        <v>215</v>
      </c>
      <c r="AH226" s="3" t="s">
        <v>215</v>
      </c>
      <c r="AI226" s="3" t="s">
        <v>215</v>
      </c>
      <c r="AJ226" s="3" t="s">
        <v>215</v>
      </c>
      <c r="AK226" s="3" t="s">
        <v>215</v>
      </c>
      <c r="AL226" s="3" t="s">
        <v>215</v>
      </c>
      <c r="AM226" s="3" t="s">
        <v>215</v>
      </c>
      <c r="AN226" s="3" t="s">
        <v>215</v>
      </c>
      <c r="AO226" s="3" t="s">
        <v>215</v>
      </c>
      <c r="AP226" s="3" t="s">
        <v>215</v>
      </c>
      <c r="AQ226" s="3" t="s">
        <v>215</v>
      </c>
      <c r="AR226" s="3">
        <v>2.0129999999999999</v>
      </c>
      <c r="AS226" s="3">
        <v>6.8</v>
      </c>
      <c r="AT226" s="3">
        <v>0.151</v>
      </c>
      <c r="AU226" s="3">
        <v>-6.9820000000000002</v>
      </c>
      <c r="AV226" s="3">
        <v>-12.074</v>
      </c>
      <c r="AW226" s="3">
        <v>-2.3090000000000002</v>
      </c>
      <c r="AX226" s="3">
        <v>-1.776</v>
      </c>
      <c r="AY226" s="3">
        <v>-1.18</v>
      </c>
      <c r="AZ226" s="3">
        <v>-1.0349999999999999</v>
      </c>
      <c r="BA226">
        <v>-0.95599999999999996</v>
      </c>
      <c r="BB226">
        <v>2016</v>
      </c>
    </row>
    <row r="227" spans="1:54" x14ac:dyDescent="0.2">
      <c r="A227">
        <v>213</v>
      </c>
      <c r="B227" t="s">
        <v>556</v>
      </c>
      <c r="C227" t="s">
        <v>352</v>
      </c>
      <c r="D227" t="s">
        <v>10</v>
      </c>
      <c r="E227" t="s">
        <v>349</v>
      </c>
      <c r="F227" t="s">
        <v>351</v>
      </c>
      <c r="G227" t="s">
        <v>225</v>
      </c>
      <c r="H227" t="s">
        <v>222</v>
      </c>
      <c r="I227" t="s">
        <v>768</v>
      </c>
      <c r="J227" s="3">
        <v>357.36599999999999</v>
      </c>
      <c r="K227" s="3">
        <v>336.84</v>
      </c>
      <c r="L227" s="3">
        <v>326.23399999999998</v>
      </c>
      <c r="M227" s="3">
        <v>338.41399999999999</v>
      </c>
      <c r="N227" s="3">
        <v>345.18299999999999</v>
      </c>
      <c r="O227" s="3">
        <v>321.18900000000002</v>
      </c>
      <c r="P227" s="3">
        <v>344.14</v>
      </c>
      <c r="Q227" s="3">
        <v>352.84199999999998</v>
      </c>
      <c r="R227" s="3">
        <v>345.93799999999999</v>
      </c>
      <c r="S227" s="3">
        <v>321.69799999999998</v>
      </c>
      <c r="T227" s="3">
        <v>317.39499999999998</v>
      </c>
      <c r="U227" s="3">
        <v>350.71600000000001</v>
      </c>
      <c r="V227" s="3">
        <v>386.83699999999999</v>
      </c>
      <c r="W227" s="3">
        <v>411.01799999999997</v>
      </c>
      <c r="X227" s="3">
        <v>435.00599999999997</v>
      </c>
      <c r="Y227" s="3">
        <v>422.63</v>
      </c>
      <c r="Z227" s="3">
        <v>445.98700000000002</v>
      </c>
      <c r="AA227" s="3">
        <v>482.161</v>
      </c>
      <c r="AB227" s="3">
        <v>500.72500000000002</v>
      </c>
      <c r="AC227" s="3">
        <v>483.77300000000002</v>
      </c>
      <c r="AD227" s="3">
        <v>479.95600000000002</v>
      </c>
      <c r="AE227" s="3">
        <v>458.79599999999999</v>
      </c>
      <c r="AF227" s="3">
        <v>408.81200000000001</v>
      </c>
      <c r="AG227" s="3">
        <v>444.93900000000002</v>
      </c>
      <c r="AH227" s="3">
        <v>485.11500000000001</v>
      </c>
      <c r="AI227" s="3">
        <v>528.05600000000004</v>
      </c>
      <c r="AJ227" s="3">
        <v>570.54899999999998</v>
      </c>
      <c r="AK227" s="3">
        <v>621.94299999999998</v>
      </c>
      <c r="AL227" s="3">
        <v>647.17600000000004</v>
      </c>
      <c r="AM227" s="3">
        <v>608.87300000000005</v>
      </c>
      <c r="AN227" s="3">
        <v>670.524</v>
      </c>
      <c r="AO227" s="3">
        <v>710.78200000000004</v>
      </c>
      <c r="AP227" s="3">
        <v>703.48599999999999</v>
      </c>
      <c r="AQ227" s="3">
        <v>720.40700000000004</v>
      </c>
      <c r="AR227" s="3">
        <v>702.30600000000004</v>
      </c>
      <c r="AS227" s="3">
        <v>721.48699999999997</v>
      </c>
      <c r="AT227" s="3">
        <v>708.33799999999997</v>
      </c>
      <c r="AU227" s="3">
        <v>728.62400000000002</v>
      </c>
      <c r="AV227" s="3">
        <v>742.84699999999998</v>
      </c>
      <c r="AW227" s="3">
        <v>766.74699999999996</v>
      </c>
      <c r="AX227" s="3">
        <v>790.68100000000004</v>
      </c>
      <c r="AY227" s="3">
        <v>815.92600000000004</v>
      </c>
      <c r="AZ227" s="3">
        <v>842.49199999999996</v>
      </c>
      <c r="BA227">
        <v>870.29200000000003</v>
      </c>
      <c r="BB227">
        <v>2017</v>
      </c>
    </row>
    <row r="228" spans="1:54" hidden="1" x14ac:dyDescent="0.2">
      <c r="A228">
        <v>213</v>
      </c>
      <c r="B228" t="s">
        <v>556</v>
      </c>
      <c r="C228" t="s">
        <v>350</v>
      </c>
      <c r="D228" t="s">
        <v>10</v>
      </c>
      <c r="E228" t="s">
        <v>349</v>
      </c>
      <c r="F228" t="s">
        <v>348</v>
      </c>
      <c r="G228" t="s">
        <v>275</v>
      </c>
      <c r="I228" t="s">
        <v>347</v>
      </c>
      <c r="J228" s="3">
        <v>0.7</v>
      </c>
      <c r="K228" s="3">
        <v>-5.7439999999999998</v>
      </c>
      <c r="L228" s="3">
        <v>-3.149</v>
      </c>
      <c r="M228" s="3">
        <v>3.7330000000000001</v>
      </c>
      <c r="N228" s="3">
        <v>2</v>
      </c>
      <c r="O228" s="3">
        <v>-6.9509999999999996</v>
      </c>
      <c r="P228" s="3">
        <v>7.1459999999999999</v>
      </c>
      <c r="Q228" s="3">
        <v>2.5289999999999999</v>
      </c>
      <c r="R228" s="3">
        <v>-1.9570000000000001</v>
      </c>
      <c r="S228" s="3">
        <v>-7.0069999999999997</v>
      </c>
      <c r="T228" s="3">
        <v>-1.3380000000000001</v>
      </c>
      <c r="U228" s="3">
        <v>10.497999999999999</v>
      </c>
      <c r="V228" s="3">
        <v>10.298999999999999</v>
      </c>
      <c r="W228" s="3">
        <v>6.2510000000000003</v>
      </c>
      <c r="X228" s="3">
        <v>5.8360000000000003</v>
      </c>
      <c r="Y228" s="3">
        <v>-2.8450000000000002</v>
      </c>
      <c r="Z228" s="3">
        <v>5.5270000000000001</v>
      </c>
      <c r="AA228" s="3">
        <v>8.1110000000000007</v>
      </c>
      <c r="AB228" s="3">
        <v>3.85</v>
      </c>
      <c r="AC228" s="3">
        <v>-3.3849999999999998</v>
      </c>
      <c r="AD228" s="3">
        <v>-0.78900000000000003</v>
      </c>
      <c r="AE228" s="3">
        <v>-4.4089999999999998</v>
      </c>
      <c r="AF228" s="3">
        <v>-10.895</v>
      </c>
      <c r="AG228" s="3">
        <v>8.8369999999999997</v>
      </c>
      <c r="AH228" s="3">
        <v>9.0299999999999994</v>
      </c>
      <c r="AI228" s="3">
        <v>8.8520000000000003</v>
      </c>
      <c r="AJ228" s="3">
        <v>8.0470000000000006</v>
      </c>
      <c r="AK228" s="3">
        <v>9.0079999999999991</v>
      </c>
      <c r="AL228" s="3">
        <v>4.0570000000000004</v>
      </c>
      <c r="AM228" s="3">
        <v>-5.9189999999999996</v>
      </c>
      <c r="AN228" s="3">
        <v>10.125</v>
      </c>
      <c r="AO228" s="3">
        <v>6.0039999999999996</v>
      </c>
      <c r="AP228" s="3">
        <v>-1.026</v>
      </c>
      <c r="AQ228" s="3">
        <v>2.4049999999999998</v>
      </c>
      <c r="AR228" s="3">
        <v>-2.5129999999999999</v>
      </c>
      <c r="AS228" s="3">
        <v>2.7309999999999999</v>
      </c>
      <c r="AT228" s="3">
        <v>-1.823</v>
      </c>
      <c r="AU228" s="3">
        <v>2.8639999999999999</v>
      </c>
      <c r="AV228" s="3">
        <v>1.952</v>
      </c>
      <c r="AW228" s="3">
        <v>3.2170000000000001</v>
      </c>
      <c r="AX228" s="3">
        <v>3.121</v>
      </c>
      <c r="AY228" s="3">
        <v>3.1930000000000001</v>
      </c>
      <c r="AZ228" s="3">
        <v>3.2559999999999998</v>
      </c>
      <c r="BA228">
        <v>3.3</v>
      </c>
      <c r="BB228">
        <v>2017</v>
      </c>
    </row>
    <row r="229" spans="1:54" hidden="1" x14ac:dyDescent="0.2">
      <c r="A229">
        <v>213</v>
      </c>
      <c r="B229" t="s">
        <v>556</v>
      </c>
      <c r="C229" t="s">
        <v>346</v>
      </c>
      <c r="D229" t="s">
        <v>10</v>
      </c>
      <c r="E229" t="s">
        <v>342</v>
      </c>
      <c r="F229" t="s">
        <v>345</v>
      </c>
      <c r="G229" t="s">
        <v>225</v>
      </c>
      <c r="H229" t="s">
        <v>222</v>
      </c>
      <c r="I229" t="s">
        <v>768</v>
      </c>
      <c r="J229" s="3" t="s">
        <v>355</v>
      </c>
      <c r="K229" s="3" t="s">
        <v>355</v>
      </c>
      <c r="L229" s="3" t="s">
        <v>355</v>
      </c>
      <c r="M229" s="3" t="s">
        <v>355</v>
      </c>
      <c r="N229" s="3">
        <v>1E-3</v>
      </c>
      <c r="O229" s="3">
        <v>6.0000000000000001E-3</v>
      </c>
      <c r="P229" s="3">
        <v>1.0999999999999999E-2</v>
      </c>
      <c r="Q229" s="3">
        <v>2.5000000000000001E-2</v>
      </c>
      <c r="R229" s="3">
        <v>0.12</v>
      </c>
      <c r="S229" s="3">
        <v>3.5169999999999999</v>
      </c>
      <c r="T229" s="3">
        <v>74.709999999999994</v>
      </c>
      <c r="U229" s="3">
        <v>196.08799999999999</v>
      </c>
      <c r="V229" s="3">
        <v>245.66800000000001</v>
      </c>
      <c r="W229" s="3">
        <v>256.36500000000001</v>
      </c>
      <c r="X229" s="3">
        <v>279.14999999999998</v>
      </c>
      <c r="Y229" s="3">
        <v>280.08</v>
      </c>
      <c r="Z229" s="3">
        <v>295.12</v>
      </c>
      <c r="AA229" s="3">
        <v>317.54899999999998</v>
      </c>
      <c r="AB229" s="3">
        <v>324.24200000000002</v>
      </c>
      <c r="AC229" s="3">
        <v>307.673</v>
      </c>
      <c r="AD229" s="3">
        <v>308.49099999999999</v>
      </c>
      <c r="AE229" s="3">
        <v>291.738</v>
      </c>
      <c r="AF229" s="3">
        <v>337.90499999999997</v>
      </c>
      <c r="AG229" s="3">
        <v>407.42500000000001</v>
      </c>
      <c r="AH229" s="3">
        <v>485.11500000000001</v>
      </c>
      <c r="AI229" s="3">
        <v>582.53800000000001</v>
      </c>
      <c r="AJ229" s="3">
        <v>715.904</v>
      </c>
      <c r="AK229" s="3">
        <v>896.98</v>
      </c>
      <c r="AL229" s="3">
        <v>1149.646</v>
      </c>
      <c r="AM229" s="3">
        <v>1247.9290000000001</v>
      </c>
      <c r="AN229" s="3">
        <v>1661.721</v>
      </c>
      <c r="AO229" s="3">
        <v>2179.0239999999999</v>
      </c>
      <c r="AP229" s="3">
        <v>2637.9140000000002</v>
      </c>
      <c r="AQ229" s="3">
        <v>3348.308</v>
      </c>
      <c r="AR229" s="3">
        <v>4579.0860000000002</v>
      </c>
      <c r="AS229" s="3">
        <v>5954.5110000000004</v>
      </c>
      <c r="AT229" s="3">
        <v>8188.7489999999998</v>
      </c>
      <c r="AU229" s="3">
        <v>10558.496999999999</v>
      </c>
      <c r="AV229" s="3">
        <v>13012.009</v>
      </c>
      <c r="AW229" s="3">
        <v>15483.806</v>
      </c>
      <c r="AX229" s="3">
        <v>17942.766</v>
      </c>
      <c r="AY229" s="3">
        <v>20451.816999999999</v>
      </c>
      <c r="AZ229" s="3">
        <v>23017.010999999999</v>
      </c>
      <c r="BA229">
        <v>25607.665000000001</v>
      </c>
      <c r="BB229">
        <v>2017</v>
      </c>
    </row>
    <row r="230" spans="1:54" hidden="1" x14ac:dyDescent="0.2">
      <c r="A230">
        <v>213</v>
      </c>
      <c r="B230" t="s">
        <v>556</v>
      </c>
      <c r="C230" t="s">
        <v>344</v>
      </c>
      <c r="D230" t="s">
        <v>10</v>
      </c>
      <c r="E230" t="s">
        <v>342</v>
      </c>
      <c r="F230" t="s">
        <v>343</v>
      </c>
      <c r="G230" t="s">
        <v>223</v>
      </c>
      <c r="H230" t="s">
        <v>222</v>
      </c>
      <c r="I230" t="s">
        <v>310</v>
      </c>
      <c r="J230" s="3">
        <v>226.56899999999999</v>
      </c>
      <c r="K230" s="3">
        <v>184.01400000000001</v>
      </c>
      <c r="L230" s="3">
        <v>91.376000000000005</v>
      </c>
      <c r="M230" s="3">
        <v>112.721</v>
      </c>
      <c r="N230" s="3">
        <v>126.563</v>
      </c>
      <c r="O230" s="3">
        <v>95.593000000000004</v>
      </c>
      <c r="P230" s="3">
        <v>114.949</v>
      </c>
      <c r="Q230" s="3">
        <v>117.854</v>
      </c>
      <c r="R230" s="3">
        <v>138.04400000000001</v>
      </c>
      <c r="S230" s="3">
        <v>88.566999999999993</v>
      </c>
      <c r="T230" s="3">
        <v>153.20500000000001</v>
      </c>
      <c r="U230" s="3">
        <v>205.51499999999999</v>
      </c>
      <c r="V230" s="3">
        <v>247.98699999999999</v>
      </c>
      <c r="W230" s="3">
        <v>256.36500000000001</v>
      </c>
      <c r="X230" s="3">
        <v>279.14999999999998</v>
      </c>
      <c r="Y230" s="3">
        <v>280.08</v>
      </c>
      <c r="Z230" s="3">
        <v>295.12</v>
      </c>
      <c r="AA230" s="3">
        <v>317.54899999999998</v>
      </c>
      <c r="AB230" s="3">
        <v>324.24200000000002</v>
      </c>
      <c r="AC230" s="3">
        <v>307.673</v>
      </c>
      <c r="AD230" s="3">
        <v>308.49099999999999</v>
      </c>
      <c r="AE230" s="3">
        <v>291.738</v>
      </c>
      <c r="AF230" s="3">
        <v>108.73099999999999</v>
      </c>
      <c r="AG230" s="3">
        <v>138.15100000000001</v>
      </c>
      <c r="AH230" s="3">
        <v>164.922</v>
      </c>
      <c r="AI230" s="3">
        <v>199.273</v>
      </c>
      <c r="AJ230" s="3">
        <v>232.892</v>
      </c>
      <c r="AK230" s="3">
        <v>287.92099999999999</v>
      </c>
      <c r="AL230" s="3">
        <v>363.54500000000002</v>
      </c>
      <c r="AM230" s="3">
        <v>334.63299999999998</v>
      </c>
      <c r="AN230" s="3">
        <v>424.72800000000001</v>
      </c>
      <c r="AO230" s="3">
        <v>527.64400000000001</v>
      </c>
      <c r="AP230" s="3">
        <v>579.66600000000005</v>
      </c>
      <c r="AQ230" s="3">
        <v>611.471</v>
      </c>
      <c r="AR230" s="3">
        <v>563.61400000000003</v>
      </c>
      <c r="AS230" s="3">
        <v>642.46400000000006</v>
      </c>
      <c r="AT230" s="3">
        <v>554.10699999999997</v>
      </c>
      <c r="AU230" s="3">
        <v>637.71699999999998</v>
      </c>
      <c r="AV230" s="3">
        <v>625.92100000000005</v>
      </c>
      <c r="AW230" s="3">
        <v>659.69399999999996</v>
      </c>
      <c r="AX230" s="3">
        <v>698.7</v>
      </c>
      <c r="AY230" s="3">
        <v>742.30700000000002</v>
      </c>
      <c r="AZ230" s="3">
        <v>786.78599999999994</v>
      </c>
      <c r="BA230">
        <v>831.71299999999997</v>
      </c>
      <c r="BB230">
        <v>2017</v>
      </c>
    </row>
    <row r="231" spans="1:54" hidden="1" x14ac:dyDescent="0.2">
      <c r="A231">
        <v>213</v>
      </c>
      <c r="B231" t="s">
        <v>556</v>
      </c>
      <c r="C231" t="s">
        <v>213</v>
      </c>
      <c r="D231" t="s">
        <v>10</v>
      </c>
      <c r="E231" t="s">
        <v>342</v>
      </c>
      <c r="F231" t="s">
        <v>341</v>
      </c>
      <c r="G231" t="s">
        <v>323</v>
      </c>
      <c r="H231" t="s">
        <v>222</v>
      </c>
      <c r="I231" t="s">
        <v>310</v>
      </c>
      <c r="J231" s="3">
        <v>176.595</v>
      </c>
      <c r="K231" s="3">
        <v>181.994</v>
      </c>
      <c r="L231" s="3">
        <v>187.2</v>
      </c>
      <c r="M231" s="3">
        <v>201.85400000000001</v>
      </c>
      <c r="N231" s="3">
        <v>213.19900000000001</v>
      </c>
      <c r="O231" s="3">
        <v>204.727</v>
      </c>
      <c r="P231" s="3">
        <v>223.77799999999999</v>
      </c>
      <c r="Q231" s="3">
        <v>235.29300000000001</v>
      </c>
      <c r="R231" s="3">
        <v>238.76499999999999</v>
      </c>
      <c r="S231" s="3">
        <v>230.66900000000001</v>
      </c>
      <c r="T231" s="3">
        <v>236.001</v>
      </c>
      <c r="U231" s="3">
        <v>269.45600000000002</v>
      </c>
      <c r="V231" s="3">
        <v>303.98399999999998</v>
      </c>
      <c r="W231" s="3">
        <v>330.67</v>
      </c>
      <c r="X231" s="3">
        <v>357.41699999999997</v>
      </c>
      <c r="Y231" s="3">
        <v>354.49</v>
      </c>
      <c r="Z231" s="3">
        <v>380.90899999999999</v>
      </c>
      <c r="AA231" s="3">
        <v>418.85500000000002</v>
      </c>
      <c r="AB231" s="3">
        <v>439.702</v>
      </c>
      <c r="AC231" s="3">
        <v>431.31700000000001</v>
      </c>
      <c r="AD231" s="3">
        <v>437.65</v>
      </c>
      <c r="AE231" s="3">
        <v>427.89</v>
      </c>
      <c r="AF231" s="3">
        <v>387.12599999999998</v>
      </c>
      <c r="AG231" s="3">
        <v>429.738</v>
      </c>
      <c r="AH231" s="3">
        <v>481.42599999999999</v>
      </c>
      <c r="AI231" s="3">
        <v>540.9</v>
      </c>
      <c r="AJ231" s="3">
        <v>602.38499999999999</v>
      </c>
      <c r="AK231" s="3">
        <v>674.11900000000003</v>
      </c>
      <c r="AL231" s="3">
        <v>715.23</v>
      </c>
      <c r="AM231" s="3">
        <v>678.00900000000001</v>
      </c>
      <c r="AN231" s="3">
        <v>755.78200000000004</v>
      </c>
      <c r="AO231" s="3">
        <v>817.69799999999998</v>
      </c>
      <c r="AP231" s="3">
        <v>824.21299999999997</v>
      </c>
      <c r="AQ231" s="3">
        <v>857.66800000000001</v>
      </c>
      <c r="AR231" s="3">
        <v>851.125</v>
      </c>
      <c r="AS231" s="3">
        <v>883.851</v>
      </c>
      <c r="AT231" s="3">
        <v>878.81399999999996</v>
      </c>
      <c r="AU231" s="3">
        <v>920.24900000000002</v>
      </c>
      <c r="AV231" s="3">
        <v>959.52800000000002</v>
      </c>
      <c r="AW231" s="3">
        <v>1011.879</v>
      </c>
      <c r="AX231" s="3">
        <v>1063.9680000000001</v>
      </c>
      <c r="AY231" s="3">
        <v>1118.8620000000001</v>
      </c>
      <c r="AZ231" s="3">
        <v>1175.1289999999999</v>
      </c>
      <c r="BA231">
        <v>1235.0260000000001</v>
      </c>
      <c r="BB231">
        <v>2017</v>
      </c>
    </row>
    <row r="232" spans="1:54" hidden="1" x14ac:dyDescent="0.2">
      <c r="A232">
        <v>213</v>
      </c>
      <c r="B232" t="s">
        <v>556</v>
      </c>
      <c r="C232" t="s">
        <v>340</v>
      </c>
      <c r="D232" t="s">
        <v>10</v>
      </c>
      <c r="E232" t="s">
        <v>339</v>
      </c>
      <c r="F232" t="s">
        <v>338</v>
      </c>
      <c r="G232" t="s">
        <v>295</v>
      </c>
      <c r="I232" t="s">
        <v>337</v>
      </c>
      <c r="J232" s="3" t="s">
        <v>355</v>
      </c>
      <c r="K232" s="3" t="s">
        <v>355</v>
      </c>
      <c r="L232" s="3" t="s">
        <v>355</v>
      </c>
      <c r="M232" s="3" t="s">
        <v>355</v>
      </c>
      <c r="N232" s="3" t="s">
        <v>355</v>
      </c>
      <c r="O232" s="3">
        <v>2E-3</v>
      </c>
      <c r="P232" s="3">
        <v>3.0000000000000001E-3</v>
      </c>
      <c r="Q232" s="3">
        <v>7.0000000000000001E-3</v>
      </c>
      <c r="R232" s="3">
        <v>3.5000000000000003E-2</v>
      </c>
      <c r="S232" s="3">
        <v>1.093</v>
      </c>
      <c r="T232" s="3">
        <v>23.538</v>
      </c>
      <c r="U232" s="3">
        <v>55.911000000000001</v>
      </c>
      <c r="V232" s="3">
        <v>63.506999999999998</v>
      </c>
      <c r="W232" s="3">
        <v>62.372999999999998</v>
      </c>
      <c r="X232" s="3">
        <v>64.171000000000006</v>
      </c>
      <c r="Y232" s="3">
        <v>66.271000000000001</v>
      </c>
      <c r="Z232" s="3">
        <v>66.171999999999997</v>
      </c>
      <c r="AA232" s="3">
        <v>65.86</v>
      </c>
      <c r="AB232" s="3">
        <v>64.754999999999995</v>
      </c>
      <c r="AC232" s="3">
        <v>63.598999999999997</v>
      </c>
      <c r="AD232" s="3">
        <v>64.275000000000006</v>
      </c>
      <c r="AE232" s="3">
        <v>63.588000000000001</v>
      </c>
      <c r="AF232" s="3">
        <v>82.655000000000001</v>
      </c>
      <c r="AG232" s="3">
        <v>91.569000000000003</v>
      </c>
      <c r="AH232" s="3">
        <v>100</v>
      </c>
      <c r="AI232" s="3">
        <v>110.318</v>
      </c>
      <c r="AJ232" s="3">
        <v>125.476</v>
      </c>
      <c r="AK232" s="3">
        <v>144.22200000000001</v>
      </c>
      <c r="AL232" s="3">
        <v>177.64</v>
      </c>
      <c r="AM232" s="3">
        <v>204.95699999999999</v>
      </c>
      <c r="AN232" s="3">
        <v>247.82400000000001</v>
      </c>
      <c r="AO232" s="3">
        <v>306.56700000000001</v>
      </c>
      <c r="AP232" s="3">
        <v>374.97699999999998</v>
      </c>
      <c r="AQ232" s="3">
        <v>464.78</v>
      </c>
      <c r="AR232" s="3">
        <v>652.00699999999995</v>
      </c>
      <c r="AS232" s="3">
        <v>825.31100000000004</v>
      </c>
      <c r="AT232" s="3">
        <v>1156.0509999999999</v>
      </c>
      <c r="AU232" s="3">
        <v>1449.1010000000001</v>
      </c>
      <c r="AV232" s="3">
        <v>1751.6410000000001</v>
      </c>
      <c r="AW232" s="3">
        <v>2019.4159999999999</v>
      </c>
      <c r="AX232" s="3">
        <v>2269.2809999999999</v>
      </c>
      <c r="AY232" s="3">
        <v>2506.5790000000002</v>
      </c>
      <c r="AZ232" s="3">
        <v>2732.0160000000001</v>
      </c>
      <c r="BA232">
        <v>2942.422</v>
      </c>
      <c r="BB232">
        <v>2017</v>
      </c>
    </row>
    <row r="233" spans="1:54" hidden="1" x14ac:dyDescent="0.2">
      <c r="A233">
        <v>213</v>
      </c>
      <c r="B233" t="s">
        <v>556</v>
      </c>
      <c r="C233" t="s">
        <v>336</v>
      </c>
      <c r="D233" t="s">
        <v>10</v>
      </c>
      <c r="E233" t="s">
        <v>333</v>
      </c>
      <c r="F233" t="s">
        <v>335</v>
      </c>
      <c r="G233" t="s">
        <v>225</v>
      </c>
      <c r="H233" t="s">
        <v>322</v>
      </c>
      <c r="I233" t="s">
        <v>330</v>
      </c>
      <c r="J233" s="3">
        <v>12785.912</v>
      </c>
      <c r="K233" s="3">
        <v>11839.718000000001</v>
      </c>
      <c r="L233" s="3">
        <v>11276.683000000001</v>
      </c>
      <c r="M233" s="3">
        <v>11534.216</v>
      </c>
      <c r="N233" s="3">
        <v>11567.803</v>
      </c>
      <c r="O233" s="3">
        <v>10582.821</v>
      </c>
      <c r="P233" s="3">
        <v>11195.17</v>
      </c>
      <c r="Q233" s="3">
        <v>11349.041999999999</v>
      </c>
      <c r="R233" s="3">
        <v>10992.621999999999</v>
      </c>
      <c r="S233" s="3">
        <v>10097.253000000001</v>
      </c>
      <c r="T233" s="3">
        <v>9757.0079999999998</v>
      </c>
      <c r="U233" s="3">
        <v>10637.429</v>
      </c>
      <c r="V233" s="3">
        <v>11575.026</v>
      </c>
      <c r="W233" s="3">
        <v>12118.2</v>
      </c>
      <c r="X233" s="3">
        <v>12662.81</v>
      </c>
      <c r="Y233" s="3">
        <v>12151.826999999999</v>
      </c>
      <c r="Z233" s="3">
        <v>12671.671</v>
      </c>
      <c r="AA233" s="3">
        <v>13542.183000000001</v>
      </c>
      <c r="AB233" s="3">
        <v>13906.942999999999</v>
      </c>
      <c r="AC233" s="3">
        <v>13290.99</v>
      </c>
      <c r="AD233" s="3">
        <v>13048.013000000001</v>
      </c>
      <c r="AE233" s="3">
        <v>12347.772000000001</v>
      </c>
      <c r="AF233" s="3">
        <v>10897.112999999999</v>
      </c>
      <c r="AG233" s="3">
        <v>11749.205</v>
      </c>
      <c r="AH233" s="3">
        <v>12690.696</v>
      </c>
      <c r="AI233" s="3">
        <v>13682.987999999999</v>
      </c>
      <c r="AJ233" s="3">
        <v>14640.504000000001</v>
      </c>
      <c r="AK233" s="3">
        <v>15802.837</v>
      </c>
      <c r="AL233" s="3">
        <v>16282.958000000001</v>
      </c>
      <c r="AM233" s="3">
        <v>15170.838</v>
      </c>
      <c r="AN233" s="3">
        <v>16439.056</v>
      </c>
      <c r="AO233" s="3">
        <v>17226.271000000001</v>
      </c>
      <c r="AP233" s="3">
        <v>16856.718000000001</v>
      </c>
      <c r="AQ233" s="3">
        <v>17070.071</v>
      </c>
      <c r="AR233" s="3">
        <v>16459.205000000002</v>
      </c>
      <c r="AS233" s="3">
        <v>16727.435000000001</v>
      </c>
      <c r="AT233" s="3">
        <v>16246.257</v>
      </c>
      <c r="AU233" s="3">
        <v>16528.768</v>
      </c>
      <c r="AV233" s="3">
        <v>16667.11</v>
      </c>
      <c r="AW233" s="3">
        <v>17015.205999999998</v>
      </c>
      <c r="AX233" s="3">
        <v>17354.435000000001</v>
      </c>
      <c r="AY233" s="3">
        <v>17712.665000000001</v>
      </c>
      <c r="AZ233" s="3">
        <v>18089.356</v>
      </c>
      <c r="BA233">
        <v>18481.896000000001</v>
      </c>
      <c r="BB233">
        <v>2016</v>
      </c>
    </row>
    <row r="234" spans="1:54" hidden="1" x14ac:dyDescent="0.2">
      <c r="A234">
        <v>213</v>
      </c>
      <c r="B234" t="s">
        <v>556</v>
      </c>
      <c r="C234" t="s">
        <v>334</v>
      </c>
      <c r="D234" t="s">
        <v>10</v>
      </c>
      <c r="E234" t="s">
        <v>333</v>
      </c>
      <c r="F234" t="s">
        <v>332</v>
      </c>
      <c r="G234" t="s">
        <v>331</v>
      </c>
      <c r="H234" t="s">
        <v>322</v>
      </c>
      <c r="I234" t="s">
        <v>330</v>
      </c>
      <c r="J234" s="3">
        <v>14709.172</v>
      </c>
      <c r="K234" s="3">
        <v>13620.652</v>
      </c>
      <c r="L234" s="3">
        <v>12972.924000000001</v>
      </c>
      <c r="M234" s="3">
        <v>13269.195</v>
      </c>
      <c r="N234" s="3">
        <v>13307.834999999999</v>
      </c>
      <c r="O234" s="3">
        <v>12174.691999999999</v>
      </c>
      <c r="P234" s="3">
        <v>12879.15</v>
      </c>
      <c r="Q234" s="3">
        <v>13056.166999999999</v>
      </c>
      <c r="R234" s="3">
        <v>12646.135</v>
      </c>
      <c r="S234" s="3">
        <v>11616.084000000001</v>
      </c>
      <c r="T234" s="3">
        <v>11224.66</v>
      </c>
      <c r="U234" s="3">
        <v>12237.513999999999</v>
      </c>
      <c r="V234" s="3">
        <v>13316.144</v>
      </c>
      <c r="W234" s="3">
        <v>13941.022999999999</v>
      </c>
      <c r="X234" s="3">
        <v>14567.553</v>
      </c>
      <c r="Y234" s="3">
        <v>13979.708000000001</v>
      </c>
      <c r="Z234" s="3">
        <v>14577.745999999999</v>
      </c>
      <c r="AA234" s="3">
        <v>15579.201999999999</v>
      </c>
      <c r="AB234" s="3">
        <v>15998.829</v>
      </c>
      <c r="AC234" s="3">
        <v>15290.224</v>
      </c>
      <c r="AD234" s="3">
        <v>15010.699000000001</v>
      </c>
      <c r="AE234" s="3">
        <v>14205.127</v>
      </c>
      <c r="AF234" s="3">
        <v>12536.259</v>
      </c>
      <c r="AG234" s="3">
        <v>13516.522999999999</v>
      </c>
      <c r="AH234" s="3">
        <v>14599.634</v>
      </c>
      <c r="AI234" s="3">
        <v>15741.187</v>
      </c>
      <c r="AJ234" s="3">
        <v>16842.733</v>
      </c>
      <c r="AK234" s="3">
        <v>18179.903999999999</v>
      </c>
      <c r="AL234" s="3">
        <v>18732.244999999999</v>
      </c>
      <c r="AM234" s="3">
        <v>17452.84</v>
      </c>
      <c r="AN234" s="3">
        <v>18911.823</v>
      </c>
      <c r="AO234" s="3">
        <v>19817.451000000001</v>
      </c>
      <c r="AP234" s="3">
        <v>19392.310000000001</v>
      </c>
      <c r="AQ234" s="3">
        <v>19637.756000000001</v>
      </c>
      <c r="AR234" s="3">
        <v>18935.003000000001</v>
      </c>
      <c r="AS234" s="3">
        <v>19243.580000000002</v>
      </c>
      <c r="AT234" s="3">
        <v>18690.023000000001</v>
      </c>
      <c r="AU234" s="3">
        <v>19015.03</v>
      </c>
      <c r="AV234" s="3">
        <v>19174.18</v>
      </c>
      <c r="AW234" s="3">
        <v>19574.637999999999</v>
      </c>
      <c r="AX234" s="3">
        <v>19964.893</v>
      </c>
      <c r="AY234" s="3">
        <v>20377.008000000002</v>
      </c>
      <c r="AZ234" s="3">
        <v>20810.362000000001</v>
      </c>
      <c r="BA234">
        <v>21261.948</v>
      </c>
      <c r="BB234">
        <v>2016</v>
      </c>
    </row>
    <row r="235" spans="1:54" hidden="1" x14ac:dyDescent="0.2">
      <c r="A235">
        <v>213</v>
      </c>
      <c r="B235" t="s">
        <v>556</v>
      </c>
      <c r="C235" t="s">
        <v>329</v>
      </c>
      <c r="D235" t="s">
        <v>10</v>
      </c>
      <c r="E235" t="s">
        <v>325</v>
      </c>
      <c r="F235" t="s">
        <v>328</v>
      </c>
      <c r="G235" t="s">
        <v>225</v>
      </c>
      <c r="H235" t="s">
        <v>322</v>
      </c>
      <c r="I235" t="s">
        <v>321</v>
      </c>
      <c r="J235" s="3" t="s">
        <v>355</v>
      </c>
      <c r="K235" s="3" t="s">
        <v>355</v>
      </c>
      <c r="L235" s="3">
        <v>1E-3</v>
      </c>
      <c r="M235" s="3">
        <v>4.0000000000000001E-3</v>
      </c>
      <c r="N235" s="3">
        <v>2.9000000000000001E-2</v>
      </c>
      <c r="O235" s="3">
        <v>0.189</v>
      </c>
      <c r="P235" s="3">
        <v>0.35199999999999998</v>
      </c>
      <c r="Q235" s="3">
        <v>0.81299999999999994</v>
      </c>
      <c r="R235" s="3">
        <v>3.8250000000000002</v>
      </c>
      <c r="S235" s="3">
        <v>110.405</v>
      </c>
      <c r="T235" s="3">
        <v>2296.645</v>
      </c>
      <c r="U235" s="3">
        <v>5947.4809999999998</v>
      </c>
      <c r="V235" s="3">
        <v>7350.9369999999999</v>
      </c>
      <c r="W235" s="3">
        <v>7558.4989999999998</v>
      </c>
      <c r="X235" s="3">
        <v>8125.9080000000004</v>
      </c>
      <c r="Y235" s="3">
        <v>8053.1189999999997</v>
      </c>
      <c r="Z235" s="3">
        <v>8385.1530000000002</v>
      </c>
      <c r="AA235" s="3">
        <v>8918.8259999999991</v>
      </c>
      <c r="AB235" s="3">
        <v>9005.3770000000004</v>
      </c>
      <c r="AC235" s="3">
        <v>8452.8760000000002</v>
      </c>
      <c r="AD235" s="3">
        <v>8386.5869999999995</v>
      </c>
      <c r="AE235" s="3">
        <v>7851.6580000000004</v>
      </c>
      <c r="AF235" s="3">
        <v>9007.0349999999999</v>
      </c>
      <c r="AG235" s="3">
        <v>10758.593999999999</v>
      </c>
      <c r="AH235" s="3">
        <v>12690.697</v>
      </c>
      <c r="AI235" s="3">
        <v>15094.732</v>
      </c>
      <c r="AJ235" s="3">
        <v>18370.363000000001</v>
      </c>
      <c r="AK235" s="3">
        <v>22791.225999999999</v>
      </c>
      <c r="AL235" s="3">
        <v>28925.107</v>
      </c>
      <c r="AM235" s="3">
        <v>31093.737000000001</v>
      </c>
      <c r="AN235" s="3">
        <v>40739.985000000001</v>
      </c>
      <c r="AO235" s="3">
        <v>52810.116999999998</v>
      </c>
      <c r="AP235" s="3">
        <v>63208.892</v>
      </c>
      <c r="AQ235" s="3">
        <v>79338.285000000003</v>
      </c>
      <c r="AR235" s="3">
        <v>107315.212</v>
      </c>
      <c r="AS235" s="3">
        <v>138053.315</v>
      </c>
      <c r="AT235" s="3">
        <v>187815.095</v>
      </c>
      <c r="AU235" s="3">
        <v>239518.546</v>
      </c>
      <c r="AV235" s="3">
        <v>291947.98800000001</v>
      </c>
      <c r="AW235" s="3">
        <v>343607.734</v>
      </c>
      <c r="AX235" s="3">
        <v>393820.82799999998</v>
      </c>
      <c r="AY235" s="3">
        <v>443981.908</v>
      </c>
      <c r="AZ235" s="3">
        <v>494204.15999999997</v>
      </c>
      <c r="BA235">
        <v>543815.44400000002</v>
      </c>
      <c r="BB235">
        <v>2016</v>
      </c>
    </row>
    <row r="236" spans="1:54" hidden="1" x14ac:dyDescent="0.2">
      <c r="A236">
        <v>213</v>
      </c>
      <c r="B236" t="s">
        <v>556</v>
      </c>
      <c r="C236" t="s">
        <v>327</v>
      </c>
      <c r="D236" t="s">
        <v>10</v>
      </c>
      <c r="E236" t="s">
        <v>325</v>
      </c>
      <c r="F236" t="s">
        <v>326</v>
      </c>
      <c r="G236" t="s">
        <v>223</v>
      </c>
      <c r="H236" t="s">
        <v>322</v>
      </c>
      <c r="I236" t="s">
        <v>321</v>
      </c>
      <c r="J236" s="3">
        <v>8106.24</v>
      </c>
      <c r="K236" s="3">
        <v>6467.9880000000003</v>
      </c>
      <c r="L236" s="3">
        <v>3158.5070000000001</v>
      </c>
      <c r="M236" s="3">
        <v>3841.8939999999998</v>
      </c>
      <c r="N236" s="3">
        <v>4241.3770000000004</v>
      </c>
      <c r="O236" s="3">
        <v>3149.6770000000001</v>
      </c>
      <c r="P236" s="3">
        <v>3739.41</v>
      </c>
      <c r="Q236" s="3">
        <v>3790.752</v>
      </c>
      <c r="R236" s="3">
        <v>4386.527</v>
      </c>
      <c r="S236" s="3">
        <v>2779.87</v>
      </c>
      <c r="T236" s="3">
        <v>4709.6610000000001</v>
      </c>
      <c r="U236" s="3">
        <v>6233.393</v>
      </c>
      <c r="V236" s="3">
        <v>7420.317</v>
      </c>
      <c r="W236" s="3">
        <v>7558.4989999999998</v>
      </c>
      <c r="X236" s="3">
        <v>8125.9080000000004</v>
      </c>
      <c r="Y236" s="3">
        <v>8053.1189999999997</v>
      </c>
      <c r="Z236" s="3">
        <v>8385.1530000000002</v>
      </c>
      <c r="AA236" s="3">
        <v>8918.8259999999991</v>
      </c>
      <c r="AB236" s="3">
        <v>9005.3770000000004</v>
      </c>
      <c r="AC236" s="3">
        <v>8452.8760000000002</v>
      </c>
      <c r="AD236" s="3">
        <v>8386.5869999999995</v>
      </c>
      <c r="AE236" s="3">
        <v>7851.6580000000004</v>
      </c>
      <c r="AF236" s="3">
        <v>2898.2890000000002</v>
      </c>
      <c r="AG236" s="3">
        <v>3648.0610000000001</v>
      </c>
      <c r="AH236" s="3">
        <v>4314.3969999999999</v>
      </c>
      <c r="AI236" s="3">
        <v>5163.55</v>
      </c>
      <c r="AJ236" s="3">
        <v>5976.0820000000003</v>
      </c>
      <c r="AK236" s="3">
        <v>7315.7259999999997</v>
      </c>
      <c r="AL236" s="3">
        <v>9146.7900000000009</v>
      </c>
      <c r="AM236" s="3">
        <v>8337.8109999999997</v>
      </c>
      <c r="AN236" s="3">
        <v>10412.945</v>
      </c>
      <c r="AO236" s="3">
        <v>12787.806</v>
      </c>
      <c r="AP236" s="3">
        <v>13889.791999999999</v>
      </c>
      <c r="AQ236" s="3">
        <v>14488.829</v>
      </c>
      <c r="AR236" s="3">
        <v>13208.831</v>
      </c>
      <c r="AS236" s="3">
        <v>14895.316000000001</v>
      </c>
      <c r="AT236" s="3">
        <v>12708.865</v>
      </c>
      <c r="AU236" s="3">
        <v>14466.552</v>
      </c>
      <c r="AV236" s="3">
        <v>14043.674999999999</v>
      </c>
      <c r="AW236" s="3">
        <v>14639.544</v>
      </c>
      <c r="AX236" s="3">
        <v>15335.569</v>
      </c>
      <c r="AY236" s="3">
        <v>16114.495999999999</v>
      </c>
      <c r="AZ236" s="3">
        <v>16893.275000000001</v>
      </c>
      <c r="BA236">
        <v>17662.612000000001</v>
      </c>
      <c r="BB236">
        <v>2016</v>
      </c>
    </row>
    <row r="237" spans="1:54" hidden="1" x14ac:dyDescent="0.2">
      <c r="A237">
        <v>213</v>
      </c>
      <c r="B237" t="s">
        <v>556</v>
      </c>
      <c r="C237" t="s">
        <v>212</v>
      </c>
      <c r="D237" t="s">
        <v>10</v>
      </c>
      <c r="E237" t="s">
        <v>325</v>
      </c>
      <c r="F237" t="s">
        <v>324</v>
      </c>
      <c r="G237" t="s">
        <v>323</v>
      </c>
      <c r="H237" t="s">
        <v>322</v>
      </c>
      <c r="I237" t="s">
        <v>321</v>
      </c>
      <c r="J237" s="3">
        <v>6318.241</v>
      </c>
      <c r="K237" s="3">
        <v>6396.9650000000001</v>
      </c>
      <c r="L237" s="3">
        <v>6470.7839999999997</v>
      </c>
      <c r="M237" s="3">
        <v>6879.826</v>
      </c>
      <c r="N237" s="3">
        <v>7144.7309999999998</v>
      </c>
      <c r="O237" s="3">
        <v>6745.5349999999999</v>
      </c>
      <c r="P237" s="3">
        <v>7279.7169999999996</v>
      </c>
      <c r="Q237" s="3">
        <v>7568.1239999999998</v>
      </c>
      <c r="R237" s="3">
        <v>7587.0519999999997</v>
      </c>
      <c r="S237" s="3">
        <v>7240.0709999999999</v>
      </c>
      <c r="T237" s="3">
        <v>7254.8689999999997</v>
      </c>
      <c r="U237" s="3">
        <v>8172.777</v>
      </c>
      <c r="V237" s="3">
        <v>9095.8770000000004</v>
      </c>
      <c r="W237" s="3">
        <v>9749.2530000000006</v>
      </c>
      <c r="X237" s="3">
        <v>10404.228999999999</v>
      </c>
      <c r="Y237" s="3">
        <v>10192.614</v>
      </c>
      <c r="Z237" s="3">
        <v>10822.626</v>
      </c>
      <c r="AA237" s="3">
        <v>11764.146000000001</v>
      </c>
      <c r="AB237" s="3">
        <v>12212.102999999999</v>
      </c>
      <c r="AC237" s="3">
        <v>11849.834000000001</v>
      </c>
      <c r="AD237" s="3">
        <v>11897.892</v>
      </c>
      <c r="AE237" s="3">
        <v>11515.978999999999</v>
      </c>
      <c r="AF237" s="3">
        <v>10319.064</v>
      </c>
      <c r="AG237" s="3">
        <v>11347.803</v>
      </c>
      <c r="AH237" s="3">
        <v>12594.189</v>
      </c>
      <c r="AI237" s="3">
        <v>14015.808999999999</v>
      </c>
      <c r="AJ237" s="3">
        <v>15457.421</v>
      </c>
      <c r="AK237" s="3">
        <v>17128.579000000002</v>
      </c>
      <c r="AL237" s="3">
        <v>17995.187000000002</v>
      </c>
      <c r="AM237" s="3">
        <v>16893.446</v>
      </c>
      <c r="AN237" s="3">
        <v>18529.323</v>
      </c>
      <c r="AO237" s="3">
        <v>19817.451000000001</v>
      </c>
      <c r="AP237" s="3">
        <v>19749.537</v>
      </c>
      <c r="AQ237" s="3">
        <v>20322.481</v>
      </c>
      <c r="AR237" s="3">
        <v>19946.913</v>
      </c>
      <c r="AS237" s="3">
        <v>20491.792000000001</v>
      </c>
      <c r="AT237" s="3">
        <v>20156.259999999998</v>
      </c>
      <c r="AU237" s="3">
        <v>20875.756000000001</v>
      </c>
      <c r="AV237" s="3">
        <v>21528.755000000001</v>
      </c>
      <c r="AW237" s="3">
        <v>22455.045999999998</v>
      </c>
      <c r="AX237" s="3">
        <v>23352.733</v>
      </c>
      <c r="AY237" s="3">
        <v>24289.018</v>
      </c>
      <c r="AZ237" s="3">
        <v>25231.501</v>
      </c>
      <c r="BA237">
        <v>26227.541000000001</v>
      </c>
      <c r="BB237">
        <v>2016</v>
      </c>
    </row>
    <row r="238" spans="1:54" hidden="1" x14ac:dyDescent="0.2">
      <c r="A238">
        <v>213</v>
      </c>
      <c r="B238" t="s">
        <v>556</v>
      </c>
      <c r="C238" t="s">
        <v>320</v>
      </c>
      <c r="D238" t="s">
        <v>10</v>
      </c>
      <c r="E238" t="s">
        <v>319</v>
      </c>
      <c r="F238" t="s">
        <v>318</v>
      </c>
      <c r="G238" t="s">
        <v>243</v>
      </c>
    </row>
    <row r="239" spans="1:54" hidden="1" x14ac:dyDescent="0.2">
      <c r="A239">
        <v>213</v>
      </c>
      <c r="B239" t="s">
        <v>556</v>
      </c>
      <c r="C239" t="s">
        <v>317</v>
      </c>
      <c r="D239" t="s">
        <v>10</v>
      </c>
      <c r="E239" t="s">
        <v>316</v>
      </c>
      <c r="F239" s="3" t="s">
        <v>315</v>
      </c>
      <c r="G239" t="s">
        <v>288</v>
      </c>
      <c r="I239" t="s">
        <v>310</v>
      </c>
      <c r="J239">
        <v>1.3380000000000001</v>
      </c>
      <c r="K239">
        <v>1.2390000000000001</v>
      </c>
      <c r="L239">
        <v>1.1970000000000001</v>
      </c>
      <c r="M239">
        <v>1.21</v>
      </c>
      <c r="N239">
        <v>1.1819999999999999</v>
      </c>
      <c r="O239">
        <v>1.0620000000000001</v>
      </c>
      <c r="P239">
        <v>1.099</v>
      </c>
      <c r="Q239">
        <v>1.085</v>
      </c>
      <c r="R239">
        <v>1.018</v>
      </c>
      <c r="S239">
        <v>0.91300000000000003</v>
      </c>
      <c r="T239">
        <v>0.86499999999999999</v>
      </c>
      <c r="U239">
        <v>0.93300000000000005</v>
      </c>
      <c r="V239">
        <v>0.92500000000000004</v>
      </c>
      <c r="W239">
        <v>0.96399999999999997</v>
      </c>
      <c r="X239">
        <v>0.99</v>
      </c>
      <c r="Y239">
        <v>0.92800000000000005</v>
      </c>
      <c r="Z239">
        <v>0.94299999999999995</v>
      </c>
      <c r="AA239">
        <v>0.97899999999999998</v>
      </c>
      <c r="AB239">
        <v>0.99099999999999999</v>
      </c>
      <c r="AC239">
        <v>0.92500000000000004</v>
      </c>
      <c r="AD239">
        <v>0.876</v>
      </c>
      <c r="AE239">
        <v>0.81799999999999995</v>
      </c>
      <c r="AF239">
        <v>0.70799999999999996</v>
      </c>
      <c r="AG239">
        <v>0.74</v>
      </c>
      <c r="AH239">
        <v>0.76700000000000002</v>
      </c>
      <c r="AI239">
        <v>0.79700000000000004</v>
      </c>
      <c r="AJ239">
        <v>0.81799999999999995</v>
      </c>
      <c r="AK239">
        <v>0.84599999999999997</v>
      </c>
      <c r="AL239">
        <v>0.85599999999999998</v>
      </c>
      <c r="AM239">
        <v>0.80900000000000005</v>
      </c>
      <c r="AN239">
        <v>0.84599999999999997</v>
      </c>
      <c r="AO239">
        <v>0.86099999999999999</v>
      </c>
      <c r="AP239">
        <v>0.82599999999999996</v>
      </c>
      <c r="AQ239">
        <v>0.81899999999999995</v>
      </c>
      <c r="AR239">
        <v>0.77100000000000002</v>
      </c>
      <c r="AS239">
        <v>0.76700000000000002</v>
      </c>
      <c r="AT239">
        <v>0.73</v>
      </c>
      <c r="AU239">
        <v>0.72399999999999998</v>
      </c>
      <c r="AV239">
        <v>0.71099999999999997</v>
      </c>
      <c r="AW239">
        <v>0.70599999999999996</v>
      </c>
      <c r="AX239">
        <v>0.70199999999999996</v>
      </c>
      <c r="AY239">
        <v>0.69899999999999995</v>
      </c>
      <c r="AZ239">
        <v>0.69599999999999995</v>
      </c>
      <c r="BA239">
        <v>0.69399999999999995</v>
      </c>
      <c r="BB239">
        <v>2017</v>
      </c>
    </row>
    <row r="240" spans="1:54" hidden="1" x14ac:dyDescent="0.2">
      <c r="A240">
        <v>213</v>
      </c>
      <c r="B240" t="s">
        <v>556</v>
      </c>
      <c r="C240" t="s">
        <v>314</v>
      </c>
      <c r="D240" t="s">
        <v>10</v>
      </c>
      <c r="E240" t="s">
        <v>313</v>
      </c>
      <c r="F240" s="3" t="s">
        <v>312</v>
      </c>
      <c r="G240" t="s">
        <v>311</v>
      </c>
      <c r="I240" t="s">
        <v>310</v>
      </c>
      <c r="J240" t="s">
        <v>355</v>
      </c>
      <c r="K240" t="s">
        <v>355</v>
      </c>
      <c r="L240" t="s">
        <v>355</v>
      </c>
      <c r="M240" t="s">
        <v>355</v>
      </c>
      <c r="N240" t="s">
        <v>355</v>
      </c>
      <c r="O240" t="s">
        <v>355</v>
      </c>
      <c r="P240" t="s">
        <v>355</v>
      </c>
      <c r="Q240" t="s">
        <v>355</v>
      </c>
      <c r="R240">
        <v>1E-3</v>
      </c>
      <c r="S240">
        <v>1.4999999999999999E-2</v>
      </c>
      <c r="T240">
        <v>0.317</v>
      </c>
      <c r="U240">
        <v>0.72799999999999998</v>
      </c>
      <c r="V240">
        <v>0.80800000000000005</v>
      </c>
      <c r="W240">
        <v>0.77500000000000002</v>
      </c>
      <c r="X240">
        <v>0.78100000000000003</v>
      </c>
      <c r="Y240">
        <v>0.79</v>
      </c>
      <c r="Z240">
        <v>0.77500000000000002</v>
      </c>
      <c r="AA240">
        <v>0.75800000000000001</v>
      </c>
      <c r="AB240">
        <v>0.73699999999999999</v>
      </c>
      <c r="AC240">
        <v>0.71299999999999997</v>
      </c>
      <c r="AD240">
        <v>0.70499999999999996</v>
      </c>
      <c r="AE240">
        <v>0.68200000000000005</v>
      </c>
      <c r="AF240">
        <v>0.873</v>
      </c>
      <c r="AG240">
        <v>0.94799999999999995</v>
      </c>
      <c r="AH240">
        <v>1.008</v>
      </c>
      <c r="AI240">
        <v>1.077</v>
      </c>
      <c r="AJ240">
        <v>1.1879999999999999</v>
      </c>
      <c r="AK240">
        <v>1.331</v>
      </c>
      <c r="AL240">
        <v>1.607</v>
      </c>
      <c r="AM240">
        <v>1.841</v>
      </c>
      <c r="AN240">
        <v>2.1989999999999998</v>
      </c>
      <c r="AO240">
        <v>2.665</v>
      </c>
      <c r="AP240">
        <v>3.2010000000000001</v>
      </c>
      <c r="AQ240">
        <v>3.9039999999999999</v>
      </c>
      <c r="AR240">
        <v>5.38</v>
      </c>
      <c r="AS240">
        <v>6.7370000000000001</v>
      </c>
      <c r="AT240">
        <v>9.3179999999999996</v>
      </c>
      <c r="AU240">
        <v>11.474</v>
      </c>
      <c r="AV240">
        <v>13.561</v>
      </c>
      <c r="AW240">
        <v>15.302</v>
      </c>
      <c r="AX240">
        <v>16.864000000000001</v>
      </c>
      <c r="AY240">
        <v>18.279</v>
      </c>
      <c r="AZ240">
        <v>19.587</v>
      </c>
      <c r="BA240">
        <v>20.734999999999999</v>
      </c>
      <c r="BB240">
        <v>2017</v>
      </c>
    </row>
    <row r="241" spans="1:54" hidden="1" x14ac:dyDescent="0.2">
      <c r="A241">
        <v>213</v>
      </c>
      <c r="B241" t="s">
        <v>556</v>
      </c>
      <c r="C241" t="s">
        <v>309</v>
      </c>
      <c r="D241" t="s">
        <v>10</v>
      </c>
      <c r="E241" t="s">
        <v>308</v>
      </c>
      <c r="F241" t="s">
        <v>307</v>
      </c>
      <c r="G241" t="s">
        <v>217</v>
      </c>
      <c r="I241" t="s">
        <v>768</v>
      </c>
      <c r="J241" s="3">
        <v>20.984999999999999</v>
      </c>
      <c r="K241" s="3">
        <v>18.768999999999998</v>
      </c>
      <c r="L241" s="3">
        <v>18.172000000000001</v>
      </c>
      <c r="M241" s="3">
        <v>17.324999999999999</v>
      </c>
      <c r="N241" s="3">
        <v>16.440999999999999</v>
      </c>
      <c r="O241" s="3">
        <v>14.388</v>
      </c>
      <c r="P241" s="3">
        <v>14.416</v>
      </c>
      <c r="Q241" s="3">
        <v>16.192</v>
      </c>
      <c r="R241" s="3">
        <v>15.537000000000001</v>
      </c>
      <c r="S241" s="3">
        <v>12.856999999999999</v>
      </c>
      <c r="T241" s="3">
        <v>11.712</v>
      </c>
      <c r="U241" s="3">
        <v>12.269</v>
      </c>
      <c r="V241" s="3">
        <v>13.853</v>
      </c>
      <c r="W241" s="3">
        <v>17.846</v>
      </c>
      <c r="X241" s="3">
        <v>18.053999999999998</v>
      </c>
      <c r="Y241" s="3">
        <v>16.891999999999999</v>
      </c>
      <c r="Z241" s="3">
        <v>17.943000000000001</v>
      </c>
      <c r="AA241" s="3">
        <v>18.989000000000001</v>
      </c>
      <c r="AB241" s="3">
        <v>19.123000000000001</v>
      </c>
      <c r="AC241" s="3">
        <v>16.029</v>
      </c>
      <c r="AD241" s="3">
        <v>15.797000000000001</v>
      </c>
      <c r="AE241" s="3">
        <v>14.045999999999999</v>
      </c>
      <c r="AF241" s="3">
        <v>10.305999999999999</v>
      </c>
      <c r="AG241" s="3">
        <v>13.284000000000001</v>
      </c>
      <c r="AH241" s="3">
        <v>17.550999999999998</v>
      </c>
      <c r="AI241" s="3">
        <v>18.888000000000002</v>
      </c>
      <c r="AJ241" s="3">
        <v>18.68</v>
      </c>
      <c r="AK241" s="3">
        <v>20.099</v>
      </c>
      <c r="AL241" s="3">
        <v>19.573</v>
      </c>
      <c r="AM241" s="3">
        <v>16.053000000000001</v>
      </c>
      <c r="AN241" s="3">
        <v>17.706</v>
      </c>
      <c r="AO241" s="3">
        <v>18.398</v>
      </c>
      <c r="AP241" s="3">
        <v>16.501999999999999</v>
      </c>
      <c r="AQ241" s="3">
        <v>17.306000000000001</v>
      </c>
      <c r="AR241" s="3">
        <v>17.263000000000002</v>
      </c>
      <c r="AS241" s="3">
        <v>17.071000000000002</v>
      </c>
      <c r="AT241" s="3">
        <v>17.027000000000001</v>
      </c>
      <c r="AU241" s="3">
        <v>19.073</v>
      </c>
      <c r="AV241" s="3">
        <v>17.399999999999999</v>
      </c>
      <c r="AW241" s="3">
        <v>17.414000000000001</v>
      </c>
      <c r="AX241" s="3">
        <v>17.773</v>
      </c>
      <c r="AY241" s="3">
        <v>18.001999999999999</v>
      </c>
      <c r="AZ241" s="3">
        <v>18.068000000000001</v>
      </c>
      <c r="BA241">
        <v>17.965</v>
      </c>
      <c r="BB241">
        <v>2017</v>
      </c>
    </row>
    <row r="242" spans="1:54" hidden="1" x14ac:dyDescent="0.2">
      <c r="A242">
        <v>213</v>
      </c>
      <c r="B242" t="s">
        <v>556</v>
      </c>
      <c r="C242" t="s">
        <v>306</v>
      </c>
      <c r="D242" t="s">
        <v>10</v>
      </c>
      <c r="E242" t="s">
        <v>305</v>
      </c>
      <c r="F242" t="s">
        <v>304</v>
      </c>
      <c r="G242" t="s">
        <v>217</v>
      </c>
      <c r="I242" t="s">
        <v>768</v>
      </c>
      <c r="J242" s="3">
        <v>21.401</v>
      </c>
      <c r="K242" s="3">
        <v>18.789000000000001</v>
      </c>
      <c r="L242" s="3">
        <v>17.89</v>
      </c>
      <c r="M242" s="3">
        <v>17.492999999999999</v>
      </c>
      <c r="N242" s="3">
        <v>16.818000000000001</v>
      </c>
      <c r="O242" s="3">
        <v>17.783000000000001</v>
      </c>
      <c r="P242" s="3">
        <v>16.725000000000001</v>
      </c>
      <c r="Q242" s="3">
        <v>14.99</v>
      </c>
      <c r="R242" s="3">
        <v>16.056000000000001</v>
      </c>
      <c r="S242" s="3">
        <v>15.545</v>
      </c>
      <c r="T242" s="3">
        <v>15.958</v>
      </c>
      <c r="U242" s="3">
        <v>13.294</v>
      </c>
      <c r="V242" s="3">
        <v>12.8</v>
      </c>
      <c r="W242" s="3">
        <v>14.439</v>
      </c>
      <c r="X242" s="3">
        <v>14.425000000000001</v>
      </c>
      <c r="Y242" s="3">
        <v>18.193000000000001</v>
      </c>
      <c r="Z242" s="3">
        <v>15.518000000000001</v>
      </c>
      <c r="AA242" s="3">
        <v>15.119</v>
      </c>
      <c r="AB242" s="3">
        <v>14.606999999999999</v>
      </c>
      <c r="AC242" s="3">
        <v>12.098000000000001</v>
      </c>
      <c r="AD242" s="3">
        <v>12.833</v>
      </c>
      <c r="AE242" s="3">
        <v>12.692</v>
      </c>
      <c r="AF242" s="3">
        <v>18.234999999999999</v>
      </c>
      <c r="AG242" s="3">
        <v>19.053999999999998</v>
      </c>
      <c r="AH242" s="3">
        <v>19.350000000000001</v>
      </c>
      <c r="AI242" s="3">
        <v>21.361999999999998</v>
      </c>
      <c r="AJ242" s="3">
        <v>21.471</v>
      </c>
      <c r="AK242" s="3">
        <v>22.199000000000002</v>
      </c>
      <c r="AL242" s="3">
        <v>21.065000000000001</v>
      </c>
      <c r="AM242" s="3">
        <v>18.22</v>
      </c>
      <c r="AN242" s="3">
        <v>17.323</v>
      </c>
      <c r="AO242" s="3">
        <v>17.385999999999999</v>
      </c>
      <c r="AP242" s="3">
        <v>16.132999999999999</v>
      </c>
      <c r="AQ242" s="3">
        <v>15.159000000000001</v>
      </c>
      <c r="AR242" s="3">
        <v>15.634</v>
      </c>
      <c r="AS242" s="3">
        <v>14.327999999999999</v>
      </c>
      <c r="AT242" s="3">
        <v>14.375</v>
      </c>
      <c r="AU242" s="3">
        <v>14.246</v>
      </c>
      <c r="AV242" s="3">
        <v>12.305999999999999</v>
      </c>
      <c r="AW242" s="3">
        <v>11.897</v>
      </c>
      <c r="AX242" s="3">
        <v>11.885999999999999</v>
      </c>
      <c r="AY242" s="3">
        <v>11.959</v>
      </c>
      <c r="AZ242" s="3">
        <v>12.055999999999999</v>
      </c>
      <c r="BA242">
        <v>12.052</v>
      </c>
      <c r="BB242">
        <v>2017</v>
      </c>
    </row>
    <row r="243" spans="1:54" hidden="1" x14ac:dyDescent="0.2">
      <c r="A243">
        <v>213</v>
      </c>
      <c r="B243" t="s">
        <v>556</v>
      </c>
      <c r="C243" t="s">
        <v>303</v>
      </c>
      <c r="D243" t="s">
        <v>10</v>
      </c>
      <c r="E243" t="s">
        <v>300</v>
      </c>
      <c r="F243" t="s">
        <v>302</v>
      </c>
      <c r="G243" t="s">
        <v>295</v>
      </c>
      <c r="I243" t="s">
        <v>769</v>
      </c>
      <c r="J243" s="3" t="s">
        <v>215</v>
      </c>
      <c r="K243" s="3" t="s">
        <v>215</v>
      </c>
      <c r="L243" s="3" t="s">
        <v>215</v>
      </c>
      <c r="M243" s="3" t="s">
        <v>215</v>
      </c>
      <c r="N243" s="3" t="s">
        <v>215</v>
      </c>
      <c r="O243" s="3" t="s">
        <v>215</v>
      </c>
      <c r="P243" s="3" t="s">
        <v>215</v>
      </c>
      <c r="Q243" s="3" t="s">
        <v>215</v>
      </c>
      <c r="R243" s="3" t="s">
        <v>215</v>
      </c>
      <c r="S243" s="3" t="s">
        <v>215</v>
      </c>
      <c r="T243" s="3" t="s">
        <v>215</v>
      </c>
      <c r="U243" s="3" t="s">
        <v>215</v>
      </c>
      <c r="V243" s="3" t="s">
        <v>215</v>
      </c>
      <c r="W243" s="3" t="s">
        <v>215</v>
      </c>
      <c r="X243" s="3" t="s">
        <v>215</v>
      </c>
      <c r="Y243" s="3" t="s">
        <v>215</v>
      </c>
      <c r="Z243" s="3" t="s">
        <v>215</v>
      </c>
      <c r="AA243" s="3">
        <v>26.468</v>
      </c>
      <c r="AB243" s="3">
        <v>26.713000000000001</v>
      </c>
      <c r="AC243" s="3">
        <v>26.401</v>
      </c>
      <c r="AD243" s="3">
        <v>26.152999999999999</v>
      </c>
      <c r="AE243" s="3">
        <v>25.875</v>
      </c>
      <c r="AF243" s="3">
        <v>32.567999999999998</v>
      </c>
      <c r="AG243" s="3">
        <v>36.945999999999998</v>
      </c>
      <c r="AH243" s="3">
        <v>38.576999999999998</v>
      </c>
      <c r="AI243" s="3">
        <v>42.296999999999997</v>
      </c>
      <c r="AJ243" s="3">
        <v>46.906999999999996</v>
      </c>
      <c r="AK243" s="3">
        <v>51.048999999999999</v>
      </c>
      <c r="AL243" s="3">
        <v>55.430999999999997</v>
      </c>
      <c r="AM243" s="3">
        <v>58.906999999999996</v>
      </c>
      <c r="AN243" s="3">
        <v>65.069000000000003</v>
      </c>
      <c r="AO243" s="3">
        <v>71.430000000000007</v>
      </c>
      <c r="AP243" s="3">
        <v>78.602999999999994</v>
      </c>
      <c r="AQ243" s="3">
        <v>86.95</v>
      </c>
      <c r="AR243" s="3" t="s">
        <v>215</v>
      </c>
      <c r="AS243" s="3" t="s">
        <v>215</v>
      </c>
      <c r="AT243" s="3">
        <v>168.27</v>
      </c>
      <c r="AU243" s="3">
        <v>211.47300000000001</v>
      </c>
      <c r="AV243" s="3">
        <v>259.44200000000001</v>
      </c>
      <c r="AW243" s="3">
        <v>299.42599999999999</v>
      </c>
      <c r="AX243" s="3">
        <v>336.31700000000001</v>
      </c>
      <c r="AY243" s="3">
        <v>371.71100000000001</v>
      </c>
      <c r="AZ243" s="3">
        <v>405.84899999999999</v>
      </c>
      <c r="BA243">
        <v>438.50299999999999</v>
      </c>
      <c r="BB243">
        <v>2017</v>
      </c>
    </row>
    <row r="244" spans="1:54" hidden="1" x14ac:dyDescent="0.2">
      <c r="A244">
        <v>213</v>
      </c>
      <c r="B244" t="s">
        <v>556</v>
      </c>
      <c r="C244" t="s">
        <v>301</v>
      </c>
      <c r="D244" t="s">
        <v>10</v>
      </c>
      <c r="E244" t="s">
        <v>300</v>
      </c>
      <c r="F244" t="s">
        <v>299</v>
      </c>
      <c r="G244" t="s">
        <v>275</v>
      </c>
      <c r="I244" t="s">
        <v>298</v>
      </c>
      <c r="J244" s="3" t="s">
        <v>215</v>
      </c>
      <c r="K244" s="3" t="s">
        <v>215</v>
      </c>
      <c r="L244" s="3" t="s">
        <v>215</v>
      </c>
      <c r="M244" s="3" t="s">
        <v>215</v>
      </c>
      <c r="N244" s="3" t="s">
        <v>215</v>
      </c>
      <c r="O244" s="3" t="s">
        <v>215</v>
      </c>
      <c r="P244" s="3" t="s">
        <v>215</v>
      </c>
      <c r="Q244" s="3" t="s">
        <v>215</v>
      </c>
      <c r="R244" s="3" t="s">
        <v>215</v>
      </c>
      <c r="S244" s="3" t="s">
        <v>215</v>
      </c>
      <c r="T244" s="3" t="s">
        <v>215</v>
      </c>
      <c r="U244" s="3" t="s">
        <v>215</v>
      </c>
      <c r="V244" s="3" t="s">
        <v>215</v>
      </c>
      <c r="W244" s="3" t="s">
        <v>215</v>
      </c>
      <c r="X244" s="3" t="s">
        <v>215</v>
      </c>
      <c r="Y244" s="3" t="s">
        <v>215</v>
      </c>
      <c r="Z244" s="3" t="s">
        <v>215</v>
      </c>
      <c r="AA244" s="3" t="s">
        <v>215</v>
      </c>
      <c r="AB244" s="3">
        <v>0.92500000000000004</v>
      </c>
      <c r="AC244" s="3">
        <v>-1.167</v>
      </c>
      <c r="AD244" s="3">
        <v>-0.93899999999999995</v>
      </c>
      <c r="AE244" s="3">
        <v>-1.0649999999999999</v>
      </c>
      <c r="AF244" s="3">
        <v>25.869</v>
      </c>
      <c r="AG244" s="3">
        <v>13.443</v>
      </c>
      <c r="AH244" s="3">
        <v>4.4160000000000004</v>
      </c>
      <c r="AI244" s="3">
        <v>9.6419999999999995</v>
      </c>
      <c r="AJ244" s="3">
        <v>10.898</v>
      </c>
      <c r="AK244" s="3">
        <v>8.83</v>
      </c>
      <c r="AL244" s="3">
        <v>8.5850000000000009</v>
      </c>
      <c r="AM244" s="3">
        <v>6.27</v>
      </c>
      <c r="AN244" s="3">
        <v>10.461</v>
      </c>
      <c r="AO244" s="3">
        <v>9.7750000000000004</v>
      </c>
      <c r="AP244" s="3">
        <v>10.042999999999999</v>
      </c>
      <c r="AQ244" s="3">
        <v>10.619</v>
      </c>
      <c r="AR244" s="3" t="s">
        <v>215</v>
      </c>
      <c r="AS244" s="3" t="s">
        <v>215</v>
      </c>
      <c r="AT244" s="3" t="s">
        <v>215</v>
      </c>
      <c r="AU244" s="3">
        <v>25.675000000000001</v>
      </c>
      <c r="AV244" s="3">
        <v>22.683</v>
      </c>
      <c r="AW244" s="3">
        <v>15.412000000000001</v>
      </c>
      <c r="AX244" s="3">
        <v>12.321</v>
      </c>
      <c r="AY244" s="3">
        <v>10.523999999999999</v>
      </c>
      <c r="AZ244" s="3">
        <v>9.1839999999999993</v>
      </c>
      <c r="BA244">
        <v>8.0459999999999994</v>
      </c>
      <c r="BB244">
        <v>2017</v>
      </c>
    </row>
    <row r="245" spans="1:54" hidden="1" x14ac:dyDescent="0.2">
      <c r="A245">
        <v>213</v>
      </c>
      <c r="B245" t="s">
        <v>556</v>
      </c>
      <c r="C245" t="s">
        <v>297</v>
      </c>
      <c r="D245" t="s">
        <v>10</v>
      </c>
      <c r="E245" t="s">
        <v>293</v>
      </c>
      <c r="F245" t="s">
        <v>296</v>
      </c>
      <c r="G245" t="s">
        <v>295</v>
      </c>
      <c r="I245" t="s">
        <v>769</v>
      </c>
      <c r="J245" s="3" t="s">
        <v>215</v>
      </c>
      <c r="K245" s="3" t="s">
        <v>215</v>
      </c>
      <c r="L245" s="3" t="s">
        <v>215</v>
      </c>
      <c r="M245" s="3" t="s">
        <v>215</v>
      </c>
      <c r="N245" s="3" t="s">
        <v>215</v>
      </c>
      <c r="O245" s="3" t="s">
        <v>215</v>
      </c>
      <c r="P245" s="3" t="s">
        <v>215</v>
      </c>
      <c r="Q245" s="3" t="s">
        <v>215</v>
      </c>
      <c r="R245" s="3" t="s">
        <v>215</v>
      </c>
      <c r="S245" s="3" t="s">
        <v>215</v>
      </c>
      <c r="T245" s="3" t="s">
        <v>215</v>
      </c>
      <c r="U245" s="3" t="s">
        <v>215</v>
      </c>
      <c r="V245" s="3" t="s">
        <v>215</v>
      </c>
      <c r="W245" s="3" t="s">
        <v>215</v>
      </c>
      <c r="X245" s="3" t="s">
        <v>215</v>
      </c>
      <c r="Y245" s="3" t="s">
        <v>215</v>
      </c>
      <c r="Z245" s="3" t="s">
        <v>215</v>
      </c>
      <c r="AA245" s="3">
        <v>26.463999999999999</v>
      </c>
      <c r="AB245" s="3">
        <v>26.64</v>
      </c>
      <c r="AC245" s="3">
        <v>26.158000000000001</v>
      </c>
      <c r="AD245" s="3">
        <v>25.966000000000001</v>
      </c>
      <c r="AE245" s="3">
        <v>25.565000000000001</v>
      </c>
      <c r="AF245" s="3">
        <v>36.034999999999997</v>
      </c>
      <c r="AG245" s="3">
        <v>37.351999999999997</v>
      </c>
      <c r="AH245" s="3">
        <v>39.631</v>
      </c>
      <c r="AI245" s="3">
        <v>44.515999999999998</v>
      </c>
      <c r="AJ245" s="3">
        <v>48.896999999999998</v>
      </c>
      <c r="AK245" s="3">
        <v>53.037999999999997</v>
      </c>
      <c r="AL245" s="3">
        <v>56.875999999999998</v>
      </c>
      <c r="AM245" s="3">
        <v>61.253</v>
      </c>
      <c r="AN245" s="3">
        <v>67.944000000000003</v>
      </c>
      <c r="AO245" s="3">
        <v>74.403999999999996</v>
      </c>
      <c r="AP245" s="3">
        <v>82.471000000000004</v>
      </c>
      <c r="AQ245" s="3">
        <v>91.498000000000005</v>
      </c>
      <c r="AR245" s="3">
        <v>113.38</v>
      </c>
      <c r="AS245" s="3" t="s">
        <v>215</v>
      </c>
      <c r="AT245" s="3">
        <v>187.33099999999999</v>
      </c>
      <c r="AU245" s="3">
        <v>233.78100000000001</v>
      </c>
      <c r="AV245" s="3">
        <v>278.70999999999998</v>
      </c>
      <c r="AW245" s="3">
        <v>316.47800000000001</v>
      </c>
      <c r="AX245" s="3">
        <v>352.87299999999999</v>
      </c>
      <c r="AY245" s="3">
        <v>387.45499999999998</v>
      </c>
      <c r="AZ245" s="3">
        <v>421.16300000000001</v>
      </c>
      <c r="BA245">
        <v>452.32900000000001</v>
      </c>
      <c r="BB245">
        <v>2017</v>
      </c>
    </row>
    <row r="246" spans="1:54" hidden="1" x14ac:dyDescent="0.2">
      <c r="A246">
        <v>213</v>
      </c>
      <c r="B246" t="s">
        <v>556</v>
      </c>
      <c r="C246" t="s">
        <v>294</v>
      </c>
      <c r="D246" t="s">
        <v>10</v>
      </c>
      <c r="E246" t="s">
        <v>293</v>
      </c>
      <c r="F246" t="s">
        <v>292</v>
      </c>
      <c r="G246" t="s">
        <v>275</v>
      </c>
      <c r="I246" t="s">
        <v>291</v>
      </c>
      <c r="J246" s="3" t="s">
        <v>215</v>
      </c>
      <c r="K246" s="3" t="s">
        <v>215</v>
      </c>
      <c r="L246" s="3" t="s">
        <v>215</v>
      </c>
      <c r="M246" s="3" t="s">
        <v>215</v>
      </c>
      <c r="N246" s="3" t="s">
        <v>215</v>
      </c>
      <c r="O246" s="3" t="s">
        <v>215</v>
      </c>
      <c r="P246" s="3" t="s">
        <v>215</v>
      </c>
      <c r="Q246" s="3" t="s">
        <v>215</v>
      </c>
      <c r="R246" s="3" t="s">
        <v>215</v>
      </c>
      <c r="S246" s="3" t="s">
        <v>215</v>
      </c>
      <c r="T246" s="3" t="s">
        <v>215</v>
      </c>
      <c r="U246" s="3" t="s">
        <v>215</v>
      </c>
      <c r="V246" s="3" t="s">
        <v>215</v>
      </c>
      <c r="W246" s="3" t="s">
        <v>215</v>
      </c>
      <c r="X246" s="3" t="s">
        <v>215</v>
      </c>
      <c r="Y246" s="3" t="s">
        <v>215</v>
      </c>
      <c r="Z246" s="3" t="s">
        <v>215</v>
      </c>
      <c r="AA246" s="3" t="s">
        <v>215</v>
      </c>
      <c r="AB246" s="3">
        <v>0.66400000000000003</v>
      </c>
      <c r="AC246" s="3">
        <v>-1.81</v>
      </c>
      <c r="AD246" s="3">
        <v>-0.73399999999999999</v>
      </c>
      <c r="AE246" s="3">
        <v>-1.544</v>
      </c>
      <c r="AF246" s="3">
        <v>40.953000000000003</v>
      </c>
      <c r="AG246" s="3">
        <v>3.6560000000000001</v>
      </c>
      <c r="AH246" s="3">
        <v>6.101</v>
      </c>
      <c r="AI246" s="3">
        <v>12.327</v>
      </c>
      <c r="AJ246" s="3">
        <v>9.8409999999999993</v>
      </c>
      <c r="AK246" s="3">
        <v>8.468</v>
      </c>
      <c r="AL246" s="3">
        <v>7.2380000000000004</v>
      </c>
      <c r="AM246" s="3">
        <v>7.6950000000000003</v>
      </c>
      <c r="AN246" s="3">
        <v>10.923</v>
      </c>
      <c r="AO246" s="3">
        <v>9.5079999999999991</v>
      </c>
      <c r="AP246" s="3">
        <v>10.842000000000001</v>
      </c>
      <c r="AQ246" s="3">
        <v>10.946</v>
      </c>
      <c r="AR246" s="3">
        <v>23.914999999999999</v>
      </c>
      <c r="AS246" s="3" t="s">
        <v>215</v>
      </c>
      <c r="AT246" s="3" t="s">
        <v>215</v>
      </c>
      <c r="AU246" s="3">
        <v>24.795999999999999</v>
      </c>
      <c r="AV246" s="3">
        <v>19.219000000000001</v>
      </c>
      <c r="AW246" s="3">
        <v>13.551</v>
      </c>
      <c r="AX246" s="3">
        <v>11.5</v>
      </c>
      <c r="AY246" s="3">
        <v>9.8000000000000007</v>
      </c>
      <c r="AZ246" s="3">
        <v>8.6999999999999993</v>
      </c>
      <c r="BA246">
        <v>7.4</v>
      </c>
      <c r="BB246">
        <v>2017</v>
      </c>
    </row>
    <row r="247" spans="1:54" hidden="1" x14ac:dyDescent="0.2">
      <c r="A247">
        <v>213</v>
      </c>
      <c r="B247" t="s">
        <v>556</v>
      </c>
      <c r="C247" t="s">
        <v>290</v>
      </c>
      <c r="D247" t="s">
        <v>10</v>
      </c>
      <c r="E247" t="s">
        <v>289</v>
      </c>
      <c r="G247" t="s">
        <v>288</v>
      </c>
    </row>
    <row r="248" spans="1:54" hidden="1" x14ac:dyDescent="0.2">
      <c r="A248">
        <v>213</v>
      </c>
      <c r="B248" t="s">
        <v>556</v>
      </c>
      <c r="C248" t="s">
        <v>287</v>
      </c>
      <c r="D248" t="s">
        <v>10</v>
      </c>
      <c r="E248" t="s">
        <v>286</v>
      </c>
      <c r="F248" t="s">
        <v>285</v>
      </c>
      <c r="G248" t="s">
        <v>275</v>
      </c>
      <c r="I248" t="s">
        <v>770</v>
      </c>
      <c r="J248" s="3">
        <v>41.493000000000002</v>
      </c>
      <c r="K248" s="3">
        <v>-8.2390000000000008</v>
      </c>
      <c r="L248" s="3">
        <v>-42.58</v>
      </c>
      <c r="M248" s="3">
        <v>-6.9240000000000004</v>
      </c>
      <c r="N248" s="3">
        <v>4.7050000000000001</v>
      </c>
      <c r="O248" s="3">
        <v>-13.038</v>
      </c>
      <c r="P248" s="3">
        <v>18.523</v>
      </c>
      <c r="Q248" s="3">
        <v>11.422000000000001</v>
      </c>
      <c r="R248" s="3">
        <v>-9.2040000000000006</v>
      </c>
      <c r="S248" s="3">
        <v>-16.419</v>
      </c>
      <c r="T248" s="3">
        <v>-0.69</v>
      </c>
      <c r="U248" s="3">
        <v>75.575999999999993</v>
      </c>
      <c r="V248" s="3">
        <v>66.462000000000003</v>
      </c>
      <c r="W248" s="3">
        <v>13.423</v>
      </c>
      <c r="X248" s="3">
        <v>26.7</v>
      </c>
      <c r="Y248" s="3">
        <v>-11.484</v>
      </c>
      <c r="Z248" s="3">
        <v>19.483000000000001</v>
      </c>
      <c r="AA248" s="3">
        <v>30.045999999999999</v>
      </c>
      <c r="AB248" s="3">
        <v>9.8810000000000002</v>
      </c>
      <c r="AC248" s="3">
        <v>-15.955</v>
      </c>
      <c r="AD248" s="3">
        <v>-2.407</v>
      </c>
      <c r="AE248" s="3">
        <v>-16.629000000000001</v>
      </c>
      <c r="AF248" s="3">
        <v>-53.552999999999997</v>
      </c>
      <c r="AG248" s="3">
        <v>48.933</v>
      </c>
      <c r="AH248" s="3">
        <v>51.164999999999999</v>
      </c>
      <c r="AI248" s="3">
        <v>18.375</v>
      </c>
      <c r="AJ248" s="3">
        <v>12.965999999999999</v>
      </c>
      <c r="AK248" s="3">
        <v>22.202000000000002</v>
      </c>
      <c r="AL248" s="3">
        <v>14.597</v>
      </c>
      <c r="AM248" s="3">
        <v>-23.858000000000001</v>
      </c>
      <c r="AN248" s="3">
        <v>39.414000000000001</v>
      </c>
      <c r="AO248" s="3">
        <v>21.577999999999999</v>
      </c>
      <c r="AP248" s="3">
        <v>-5.952</v>
      </c>
      <c r="AQ248" s="3">
        <v>3.548</v>
      </c>
      <c r="AR248" s="3">
        <v>-10.842000000000001</v>
      </c>
      <c r="AS248" s="3">
        <v>2.6440000000000001</v>
      </c>
      <c r="AT248" s="3">
        <v>3.6440000000000001</v>
      </c>
      <c r="AU248" s="3">
        <v>14.162000000000001</v>
      </c>
      <c r="AV248" s="3">
        <v>10.611000000000001</v>
      </c>
      <c r="AW248" s="3">
        <v>7.1269999999999998</v>
      </c>
      <c r="AX248" s="3">
        <v>5.7030000000000003</v>
      </c>
      <c r="AY248" s="3">
        <v>4.9160000000000004</v>
      </c>
      <c r="AZ248" s="3">
        <v>4.3029999999999999</v>
      </c>
      <c r="BA248">
        <v>3.6459999999999999</v>
      </c>
      <c r="BB248">
        <v>2017</v>
      </c>
    </row>
    <row r="249" spans="1:54" hidden="1" x14ac:dyDescent="0.2">
      <c r="A249">
        <v>213</v>
      </c>
      <c r="B249" t="s">
        <v>556</v>
      </c>
      <c r="C249" t="s">
        <v>284</v>
      </c>
      <c r="D249" t="s">
        <v>10</v>
      </c>
      <c r="E249" t="s">
        <v>283</v>
      </c>
      <c r="F249" t="s">
        <v>282</v>
      </c>
      <c r="G249" t="s">
        <v>275</v>
      </c>
      <c r="I249" t="s">
        <v>770</v>
      </c>
      <c r="J249" s="3">
        <v>67.807000000000002</v>
      </c>
      <c r="K249" s="3">
        <v>-20.509</v>
      </c>
      <c r="L249" s="3">
        <v>-24.66</v>
      </c>
      <c r="M249" s="3">
        <v>-28.526</v>
      </c>
      <c r="N249" s="3">
        <v>14.23</v>
      </c>
      <c r="O249" s="3">
        <v>-19.004999999999999</v>
      </c>
      <c r="P249" s="3">
        <v>17.526</v>
      </c>
      <c r="Q249" s="3">
        <v>13.253</v>
      </c>
      <c r="R249" s="3">
        <v>-15.31</v>
      </c>
      <c r="S249" s="3">
        <v>1.044</v>
      </c>
      <c r="T249" s="3">
        <v>-24.706</v>
      </c>
      <c r="U249" s="3">
        <v>104.504</v>
      </c>
      <c r="V249" s="3">
        <v>76.694000000000003</v>
      </c>
      <c r="W249" s="3">
        <v>13.423</v>
      </c>
      <c r="X249" s="3">
        <v>26.7</v>
      </c>
      <c r="Y249" s="3">
        <v>-11.484</v>
      </c>
      <c r="Z249" s="3">
        <v>19.483000000000001</v>
      </c>
      <c r="AA249" s="3">
        <v>29.917999999999999</v>
      </c>
      <c r="AB249" s="3">
        <v>9.5120000000000005</v>
      </c>
      <c r="AC249" s="3">
        <v>-15.919</v>
      </c>
      <c r="AD249" s="3">
        <v>-2.423</v>
      </c>
      <c r="AE249" s="3">
        <v>-17.167000000000002</v>
      </c>
      <c r="AF249" s="3">
        <v>-53.201999999999998</v>
      </c>
      <c r="AG249" s="3">
        <v>49.777999999999999</v>
      </c>
      <c r="AH249" s="3">
        <v>50.389000000000003</v>
      </c>
      <c r="AI249" s="3">
        <v>18.463000000000001</v>
      </c>
      <c r="AJ249" s="3">
        <v>12.824999999999999</v>
      </c>
      <c r="AK249" s="3">
        <v>22.306000000000001</v>
      </c>
      <c r="AL249" s="3">
        <v>14.166</v>
      </c>
      <c r="AM249" s="3">
        <v>-23.579000000000001</v>
      </c>
      <c r="AN249" s="3">
        <v>39.713999999999999</v>
      </c>
      <c r="AO249" s="3">
        <v>21.38</v>
      </c>
      <c r="AP249" s="3">
        <v>-6.194</v>
      </c>
      <c r="AQ249" s="3">
        <v>3.6819999999999999</v>
      </c>
      <c r="AR249" s="3">
        <v>-11.226000000000001</v>
      </c>
      <c r="AS249" s="3">
        <v>3.1760000000000002</v>
      </c>
      <c r="AT249" s="3">
        <v>3.448</v>
      </c>
      <c r="AU249" s="3">
        <v>14.489000000000001</v>
      </c>
      <c r="AV249" s="3">
        <v>10.239000000000001</v>
      </c>
      <c r="AW249" s="3">
        <v>7.1749999999999998</v>
      </c>
      <c r="AX249" s="3">
        <v>5.6989999999999998</v>
      </c>
      <c r="AY249" s="3">
        <v>4.9080000000000004</v>
      </c>
      <c r="AZ249" s="3">
        <v>4.2889999999999997</v>
      </c>
      <c r="BA249">
        <v>3.645</v>
      </c>
      <c r="BB249">
        <v>2017</v>
      </c>
    </row>
    <row r="250" spans="1:54" hidden="1" x14ac:dyDescent="0.2">
      <c r="A250">
        <v>213</v>
      </c>
      <c r="B250" t="s">
        <v>556</v>
      </c>
      <c r="C250" t="s">
        <v>281</v>
      </c>
      <c r="D250" t="s">
        <v>10</v>
      </c>
      <c r="E250" t="s">
        <v>280</v>
      </c>
      <c r="F250" t="s">
        <v>279</v>
      </c>
      <c r="G250" t="s">
        <v>275</v>
      </c>
      <c r="I250" t="s">
        <v>770</v>
      </c>
      <c r="J250" s="3">
        <v>43.237000000000002</v>
      </c>
      <c r="K250" s="3">
        <v>5.2039999999999997</v>
      </c>
      <c r="L250" s="3">
        <v>3.9470000000000001</v>
      </c>
      <c r="M250" s="3">
        <v>2.5819999999999999</v>
      </c>
      <c r="N250" s="3">
        <v>-2.5910000000000002</v>
      </c>
      <c r="O250" s="3">
        <v>15.554</v>
      </c>
      <c r="P250" s="3">
        <v>-9.9749999999999996</v>
      </c>
      <c r="Q250" s="3">
        <v>-3.5190000000000001</v>
      </c>
      <c r="R250" s="3">
        <v>18.728000000000002</v>
      </c>
      <c r="S250" s="3">
        <v>7.4720000000000004</v>
      </c>
      <c r="T250" s="3">
        <v>16.832999999999998</v>
      </c>
      <c r="U250" s="3">
        <v>-5.1050000000000004</v>
      </c>
      <c r="V250" s="3">
        <v>2.105</v>
      </c>
      <c r="W250" s="3">
        <v>2.3849999999999998</v>
      </c>
      <c r="X250" s="3">
        <v>17.375</v>
      </c>
      <c r="Y250" s="3">
        <v>25.559000000000001</v>
      </c>
      <c r="Z250" s="3">
        <v>6.3949999999999996</v>
      </c>
      <c r="AA250" s="3">
        <v>15.132999999999999</v>
      </c>
      <c r="AB250" s="3">
        <v>12.705</v>
      </c>
      <c r="AC250" s="3">
        <v>-2.1480000000000001</v>
      </c>
      <c r="AD250" s="3">
        <v>1.867</v>
      </c>
      <c r="AE250" s="3">
        <v>6.1319999999999997</v>
      </c>
      <c r="AF250" s="3">
        <v>0.23799999999999999</v>
      </c>
      <c r="AG250" s="3">
        <v>5.016</v>
      </c>
      <c r="AH250" s="3">
        <v>3.0000000000000001E-3</v>
      </c>
      <c r="AI250" s="3">
        <v>11.55</v>
      </c>
      <c r="AJ250" s="3">
        <v>4.5590000000000002</v>
      </c>
      <c r="AK250" s="3">
        <v>5.96</v>
      </c>
      <c r="AL250" s="3">
        <v>-0.95099999999999996</v>
      </c>
      <c r="AM250" s="3">
        <v>-10.782999999999999</v>
      </c>
      <c r="AN250" s="3">
        <v>13.702</v>
      </c>
      <c r="AO250" s="3">
        <v>2.2919999999999998</v>
      </c>
      <c r="AP250" s="3">
        <v>-5.8369999999999997</v>
      </c>
      <c r="AQ250" s="3">
        <v>-3.6880000000000002</v>
      </c>
      <c r="AR250" s="3">
        <v>-7.7859999999999996</v>
      </c>
      <c r="AS250" s="3">
        <v>-1.633</v>
      </c>
      <c r="AT250" s="3">
        <v>6.7590000000000003</v>
      </c>
      <c r="AU250" s="3">
        <v>-0.44500000000000001</v>
      </c>
      <c r="AV250" s="3">
        <v>5.2190000000000003</v>
      </c>
      <c r="AW250" s="3">
        <v>6.4059999999999997</v>
      </c>
      <c r="AX250" s="3">
        <v>5.6539999999999999</v>
      </c>
      <c r="AY250" s="3">
        <v>6.0270000000000001</v>
      </c>
      <c r="AZ250" s="3">
        <v>5.8250000000000002</v>
      </c>
      <c r="BA250">
        <v>5.6580000000000004</v>
      </c>
      <c r="BB250">
        <v>2017</v>
      </c>
    </row>
    <row r="251" spans="1:54" hidden="1" x14ac:dyDescent="0.2">
      <c r="A251">
        <v>213</v>
      </c>
      <c r="B251" t="s">
        <v>556</v>
      </c>
      <c r="C251" t="s">
        <v>278</v>
      </c>
      <c r="D251" t="s">
        <v>10</v>
      </c>
      <c r="E251" t="s">
        <v>277</v>
      </c>
      <c r="F251" t="s">
        <v>276</v>
      </c>
      <c r="G251" t="s">
        <v>275</v>
      </c>
      <c r="I251" t="s">
        <v>770</v>
      </c>
      <c r="J251" s="3">
        <v>33.17</v>
      </c>
      <c r="K251" s="3">
        <v>7.8659999999999997</v>
      </c>
      <c r="L251" s="3">
        <v>6.7469999999999999</v>
      </c>
      <c r="M251" s="3">
        <v>5.649</v>
      </c>
      <c r="N251" s="3">
        <v>8.0690000000000008</v>
      </c>
      <c r="O251" s="3">
        <v>2.649</v>
      </c>
      <c r="P251" s="3">
        <v>-12.726000000000001</v>
      </c>
      <c r="Q251" s="3">
        <v>-9.5570000000000004</v>
      </c>
      <c r="R251" s="3">
        <v>20.385999999999999</v>
      </c>
      <c r="S251" s="3">
        <v>34.631</v>
      </c>
      <c r="T251" s="3">
        <v>4.835</v>
      </c>
      <c r="U251" s="3">
        <v>-0.251</v>
      </c>
      <c r="V251" s="3">
        <v>5.1749999999999998</v>
      </c>
      <c r="W251" s="3">
        <v>2.3849999999999998</v>
      </c>
      <c r="X251" s="3">
        <v>17.375</v>
      </c>
      <c r="Y251" s="3">
        <v>25.559000000000001</v>
      </c>
      <c r="Z251" s="3">
        <v>6.3949999999999996</v>
      </c>
      <c r="AA251" s="3">
        <v>15.102</v>
      </c>
      <c r="AB251" s="3">
        <v>12.768000000000001</v>
      </c>
      <c r="AC251" s="3">
        <v>-2.2280000000000002</v>
      </c>
      <c r="AD251" s="3">
        <v>1.897</v>
      </c>
      <c r="AE251" s="3">
        <v>6.2359999999999998</v>
      </c>
      <c r="AF251" s="3">
        <v>3.5000000000000003E-2</v>
      </c>
      <c r="AG251" s="3">
        <v>5.1680000000000001</v>
      </c>
      <c r="AH251" s="3">
        <v>-7.8E-2</v>
      </c>
      <c r="AI251" s="3">
        <v>11.555</v>
      </c>
      <c r="AJ251" s="3">
        <v>4.5010000000000003</v>
      </c>
      <c r="AK251" s="3">
        <v>6.0259999999999998</v>
      </c>
      <c r="AL251" s="3">
        <v>-1.03</v>
      </c>
      <c r="AM251" s="3">
        <v>-10.747999999999999</v>
      </c>
      <c r="AN251" s="3">
        <v>14.073</v>
      </c>
      <c r="AO251" s="3">
        <v>2.125</v>
      </c>
      <c r="AP251" s="3">
        <v>-6.01</v>
      </c>
      <c r="AQ251" s="3">
        <v>-3.472</v>
      </c>
      <c r="AR251" s="3">
        <v>-7.7350000000000003</v>
      </c>
      <c r="AS251" s="3">
        <v>-1.6259999999999999</v>
      </c>
      <c r="AT251" s="3">
        <v>6.4980000000000002</v>
      </c>
      <c r="AU251" s="3">
        <v>-0.41299999999999998</v>
      </c>
      <c r="AV251" s="3">
        <v>5.3419999999999996</v>
      </c>
      <c r="AW251" s="3">
        <v>6.423</v>
      </c>
      <c r="AX251" s="3">
        <v>5.6440000000000001</v>
      </c>
      <c r="AY251" s="3">
        <v>6.04</v>
      </c>
      <c r="AZ251" s="3">
        <v>5.8209999999999997</v>
      </c>
      <c r="BA251">
        <v>5.6660000000000004</v>
      </c>
      <c r="BB251">
        <v>2017</v>
      </c>
    </row>
    <row r="252" spans="1:54" hidden="1" x14ac:dyDescent="0.2">
      <c r="A252">
        <v>213</v>
      </c>
      <c r="B252" t="s">
        <v>556</v>
      </c>
      <c r="C252" t="s">
        <v>274</v>
      </c>
      <c r="D252" t="s">
        <v>10</v>
      </c>
      <c r="E252" t="s">
        <v>273</v>
      </c>
      <c r="F252" t="s">
        <v>272</v>
      </c>
      <c r="G252" t="s">
        <v>271</v>
      </c>
      <c r="I252" t="s">
        <v>771</v>
      </c>
      <c r="J252" s="3">
        <v>3</v>
      </c>
      <c r="K252" s="3">
        <v>5</v>
      </c>
      <c r="L252" s="3">
        <v>4.5</v>
      </c>
      <c r="M252" s="3">
        <v>5</v>
      </c>
      <c r="N252" s="3">
        <v>5</v>
      </c>
      <c r="O252" s="3">
        <v>6.25</v>
      </c>
      <c r="P252" s="3">
        <v>6.3</v>
      </c>
      <c r="Q252" s="3">
        <v>6</v>
      </c>
      <c r="R252" s="3">
        <v>6.5</v>
      </c>
      <c r="S252" s="3">
        <v>8</v>
      </c>
      <c r="T252" s="3">
        <v>7.6</v>
      </c>
      <c r="U252" s="3">
        <v>6.48</v>
      </c>
      <c r="V252" s="3">
        <v>7.1120000000000001</v>
      </c>
      <c r="W252" s="3">
        <v>11.606</v>
      </c>
      <c r="X252" s="3">
        <v>13.348000000000001</v>
      </c>
      <c r="Y252" s="3">
        <v>18.904</v>
      </c>
      <c r="Z252" s="3">
        <v>18.760000000000002</v>
      </c>
      <c r="AA252" s="3">
        <v>16.808</v>
      </c>
      <c r="AB252" s="3">
        <v>14.789</v>
      </c>
      <c r="AC252" s="3">
        <v>16.061</v>
      </c>
      <c r="AD252" s="3">
        <v>17.134</v>
      </c>
      <c r="AE252" s="3">
        <v>19.209</v>
      </c>
      <c r="AF252" s="3">
        <v>22.45</v>
      </c>
      <c r="AG252" s="3">
        <v>17.25</v>
      </c>
      <c r="AH252" s="3">
        <v>13.625</v>
      </c>
      <c r="AI252" s="3">
        <v>11.574999999999999</v>
      </c>
      <c r="AJ252" s="3">
        <v>10.175000000000001</v>
      </c>
      <c r="AK252" s="3">
        <v>8.4749999999999996</v>
      </c>
      <c r="AL252" s="3">
        <v>7.875</v>
      </c>
      <c r="AM252" s="3">
        <v>8.6750000000000007</v>
      </c>
      <c r="AN252" s="3">
        <v>7.75</v>
      </c>
      <c r="AO252" s="3">
        <v>7.15</v>
      </c>
      <c r="AP252" s="3">
        <v>7.2</v>
      </c>
      <c r="AQ252" s="3">
        <v>7.0750000000000002</v>
      </c>
      <c r="AR252" s="3">
        <v>7.25</v>
      </c>
      <c r="AS252" s="3" t="s">
        <v>215</v>
      </c>
      <c r="AT252" s="3">
        <v>8.4670000000000005</v>
      </c>
      <c r="AU252" s="3">
        <v>8.35</v>
      </c>
      <c r="AV252" s="3">
        <v>8.0399999999999991</v>
      </c>
      <c r="AW252" s="3">
        <v>7.4690000000000003</v>
      </c>
      <c r="AX252" s="3">
        <v>6.9669999999999996</v>
      </c>
      <c r="AY252" s="3">
        <v>6.5389999999999997</v>
      </c>
      <c r="AZ252" s="3">
        <v>6.0750000000000002</v>
      </c>
      <c r="BA252">
        <v>6</v>
      </c>
      <c r="BB252">
        <v>2016</v>
      </c>
    </row>
    <row r="253" spans="1:54" hidden="1" x14ac:dyDescent="0.2">
      <c r="A253">
        <v>213</v>
      </c>
      <c r="B253" t="s">
        <v>556</v>
      </c>
      <c r="C253" t="s">
        <v>270</v>
      </c>
      <c r="D253" t="s">
        <v>10</v>
      </c>
      <c r="E253" t="s">
        <v>269</v>
      </c>
      <c r="F253" t="s">
        <v>268</v>
      </c>
      <c r="G253" t="s">
        <v>264</v>
      </c>
      <c r="H253" t="s">
        <v>263</v>
      </c>
    </row>
    <row r="254" spans="1:54" hidden="1" x14ac:dyDescent="0.2">
      <c r="A254">
        <v>213</v>
      </c>
      <c r="B254" t="s">
        <v>556</v>
      </c>
      <c r="C254" t="s">
        <v>267</v>
      </c>
      <c r="D254" t="s">
        <v>10</v>
      </c>
      <c r="E254" t="s">
        <v>266</v>
      </c>
      <c r="F254" t="s">
        <v>265</v>
      </c>
      <c r="G254" t="s">
        <v>264</v>
      </c>
      <c r="H254" t="s">
        <v>263</v>
      </c>
      <c r="I254" t="s">
        <v>772</v>
      </c>
      <c r="J254" s="3">
        <v>27.95</v>
      </c>
      <c r="K254" s="3">
        <v>28.45</v>
      </c>
      <c r="L254" s="3">
        <v>28.93</v>
      </c>
      <c r="M254" s="3">
        <v>29.34</v>
      </c>
      <c r="N254" s="3">
        <v>29.84</v>
      </c>
      <c r="O254" s="3">
        <v>30.35</v>
      </c>
      <c r="P254" s="3">
        <v>30.74</v>
      </c>
      <c r="Q254" s="3">
        <v>31.09</v>
      </c>
      <c r="R254" s="3">
        <v>31.47</v>
      </c>
      <c r="S254" s="3">
        <v>31.86</v>
      </c>
      <c r="T254" s="3">
        <v>32.53</v>
      </c>
      <c r="U254" s="3">
        <v>32.97</v>
      </c>
      <c r="V254" s="3">
        <v>33.42</v>
      </c>
      <c r="W254" s="3">
        <v>33.917000000000002</v>
      </c>
      <c r="X254" s="3">
        <v>34.353000000000002</v>
      </c>
      <c r="Y254" s="3">
        <v>34.779000000000003</v>
      </c>
      <c r="Z254" s="3">
        <v>35.195999999999998</v>
      </c>
      <c r="AA254" s="3">
        <v>35.603999999999999</v>
      </c>
      <c r="AB254" s="3">
        <v>36.005000000000003</v>
      </c>
      <c r="AC254" s="3">
        <v>36.399000000000001</v>
      </c>
      <c r="AD254" s="3">
        <v>36.783999999999999</v>
      </c>
      <c r="AE254" s="3">
        <v>37.155999999999999</v>
      </c>
      <c r="AF254" s="3">
        <v>37.515999999999998</v>
      </c>
      <c r="AG254" s="3">
        <v>37.869999999999997</v>
      </c>
      <c r="AH254" s="3">
        <v>38.225999999999999</v>
      </c>
      <c r="AI254" s="3">
        <v>38.591999999999999</v>
      </c>
      <c r="AJ254" s="3">
        <v>38.970999999999997</v>
      </c>
      <c r="AK254" s="3">
        <v>39.356000000000002</v>
      </c>
      <c r="AL254" s="3">
        <v>39.746000000000002</v>
      </c>
      <c r="AM254" s="3">
        <v>40.134</v>
      </c>
      <c r="AN254" s="3">
        <v>40.787999999999997</v>
      </c>
      <c r="AO254" s="3">
        <v>41.261000000000003</v>
      </c>
      <c r="AP254" s="3">
        <v>41.732999999999997</v>
      </c>
      <c r="AQ254" s="3">
        <v>42.203000000000003</v>
      </c>
      <c r="AR254" s="3">
        <v>42.67</v>
      </c>
      <c r="AS254" s="3">
        <v>43.131999999999998</v>
      </c>
      <c r="AT254" s="3">
        <v>43.6</v>
      </c>
      <c r="AU254" s="3">
        <v>44.082000000000001</v>
      </c>
      <c r="AV254" s="3">
        <v>44.57</v>
      </c>
      <c r="AW254" s="3">
        <v>45.061999999999998</v>
      </c>
      <c r="AX254" s="3">
        <v>45.561</v>
      </c>
      <c r="AY254" s="3">
        <v>46.064999999999998</v>
      </c>
      <c r="AZ254" s="3">
        <v>46.573999999999998</v>
      </c>
      <c r="BA254">
        <v>47.088999999999999</v>
      </c>
      <c r="BB254">
        <v>2016</v>
      </c>
    </row>
    <row r="255" spans="1:54" hidden="1" x14ac:dyDescent="0.2">
      <c r="A255">
        <v>213</v>
      </c>
      <c r="B255" t="s">
        <v>556</v>
      </c>
      <c r="C255" t="s">
        <v>262</v>
      </c>
      <c r="D255" t="s">
        <v>10</v>
      </c>
      <c r="E255" t="s">
        <v>260</v>
      </c>
      <c r="F255" t="s">
        <v>259</v>
      </c>
      <c r="G255" t="s">
        <v>225</v>
      </c>
      <c r="H255" t="s">
        <v>222</v>
      </c>
      <c r="I255" t="s">
        <v>773</v>
      </c>
      <c r="J255" s="3" t="s">
        <v>215</v>
      </c>
      <c r="K255" s="3" t="s">
        <v>215</v>
      </c>
      <c r="L255" s="3" t="s">
        <v>215</v>
      </c>
      <c r="M255" s="3" t="s">
        <v>215</v>
      </c>
      <c r="N255" s="3" t="s">
        <v>215</v>
      </c>
      <c r="O255" s="3" t="s">
        <v>215</v>
      </c>
      <c r="P255" s="3" t="s">
        <v>215</v>
      </c>
      <c r="Q255" s="3" t="s">
        <v>215</v>
      </c>
      <c r="R255" s="3" t="s">
        <v>215</v>
      </c>
      <c r="S255" s="3" t="s">
        <v>215</v>
      </c>
      <c r="T255" s="3" t="s">
        <v>215</v>
      </c>
      <c r="U255" s="3" t="s">
        <v>215</v>
      </c>
      <c r="V255" s="3" t="s">
        <v>215</v>
      </c>
      <c r="W255" s="3">
        <v>58.155000000000001</v>
      </c>
      <c r="X255" s="3">
        <v>62.424999999999997</v>
      </c>
      <c r="Y255" s="3">
        <v>59.972000000000001</v>
      </c>
      <c r="Z255" s="3">
        <v>60.48</v>
      </c>
      <c r="AA255" s="3">
        <v>67.936999999999998</v>
      </c>
      <c r="AB255" s="3">
        <v>71.203999999999994</v>
      </c>
      <c r="AC255" s="3">
        <v>68.998000000000005</v>
      </c>
      <c r="AD255" s="3">
        <v>69.962999999999994</v>
      </c>
      <c r="AE255" s="3">
        <v>63.582999999999998</v>
      </c>
      <c r="AF255" s="3">
        <v>69.197999999999993</v>
      </c>
      <c r="AG255" s="3">
        <v>97.352000000000004</v>
      </c>
      <c r="AH255" s="3">
        <v>128.93600000000001</v>
      </c>
      <c r="AI255" s="3">
        <v>160.85599999999999</v>
      </c>
      <c r="AJ255" s="3">
        <v>200.173</v>
      </c>
      <c r="AK255" s="3">
        <v>264.04500000000002</v>
      </c>
      <c r="AL255" s="3">
        <v>356.33499999999998</v>
      </c>
      <c r="AM255" s="3">
        <v>398.37</v>
      </c>
      <c r="AN255" s="3">
        <v>530.351</v>
      </c>
      <c r="AO255" s="3">
        <v>700.69399999999996</v>
      </c>
      <c r="AP255" s="3">
        <v>891.70399999999995</v>
      </c>
      <c r="AQ255" s="3">
        <v>1150.114</v>
      </c>
      <c r="AR255" s="3">
        <v>1584.3869999999999</v>
      </c>
      <c r="AS255" s="3">
        <v>2106.634</v>
      </c>
      <c r="AT255" s="3">
        <v>2871.6219999999998</v>
      </c>
      <c r="AU255" s="3">
        <v>3596.7689999999998</v>
      </c>
      <c r="AV255" s="3">
        <v>4424.6940000000004</v>
      </c>
      <c r="AW255" s="3">
        <v>5188.8149999999996</v>
      </c>
      <c r="AX255" s="3">
        <v>5950.4189999999999</v>
      </c>
      <c r="AY255" s="3">
        <v>6711.9709999999995</v>
      </c>
      <c r="AZ255" s="3">
        <v>7496.9889999999996</v>
      </c>
      <c r="BA255">
        <v>8312.0220000000008</v>
      </c>
      <c r="BB255">
        <v>2017</v>
      </c>
    </row>
    <row r="256" spans="1:54" hidden="1" x14ac:dyDescent="0.2">
      <c r="A256">
        <v>213</v>
      </c>
      <c r="B256" t="s">
        <v>556</v>
      </c>
      <c r="C256" t="s">
        <v>261</v>
      </c>
      <c r="D256" t="s">
        <v>10</v>
      </c>
      <c r="E256" t="s">
        <v>260</v>
      </c>
      <c r="F256" t="s">
        <v>259</v>
      </c>
      <c r="G256" t="s">
        <v>217</v>
      </c>
      <c r="I256" t="s">
        <v>258</v>
      </c>
      <c r="J256" s="3" t="s">
        <v>215</v>
      </c>
      <c r="K256" s="3" t="s">
        <v>215</v>
      </c>
      <c r="L256" s="3" t="s">
        <v>215</v>
      </c>
      <c r="M256" s="3" t="s">
        <v>215</v>
      </c>
      <c r="N256" s="3" t="s">
        <v>215</v>
      </c>
      <c r="O256" s="3" t="s">
        <v>215</v>
      </c>
      <c r="P256" s="3" t="s">
        <v>215</v>
      </c>
      <c r="Q256" s="3" t="s">
        <v>215</v>
      </c>
      <c r="R256" s="3" t="s">
        <v>215</v>
      </c>
      <c r="S256" s="3" t="s">
        <v>215</v>
      </c>
      <c r="T256" s="3" t="s">
        <v>215</v>
      </c>
      <c r="U256" s="3" t="s">
        <v>215</v>
      </c>
      <c r="V256" s="3" t="s">
        <v>215</v>
      </c>
      <c r="W256" s="3">
        <v>22.684999999999999</v>
      </c>
      <c r="X256" s="3">
        <v>22.363</v>
      </c>
      <c r="Y256" s="3">
        <v>21.413</v>
      </c>
      <c r="Z256" s="3">
        <v>20.492999999999999</v>
      </c>
      <c r="AA256" s="3">
        <v>21.393999999999998</v>
      </c>
      <c r="AB256" s="3">
        <v>21.96</v>
      </c>
      <c r="AC256" s="3">
        <v>22.425999999999998</v>
      </c>
      <c r="AD256" s="3">
        <v>22.678999999999998</v>
      </c>
      <c r="AE256" s="3">
        <v>21.795000000000002</v>
      </c>
      <c r="AF256" s="3">
        <v>20.478999999999999</v>
      </c>
      <c r="AG256" s="3">
        <v>23.893999999999998</v>
      </c>
      <c r="AH256" s="3">
        <v>26.577999999999999</v>
      </c>
      <c r="AI256" s="3">
        <v>27.613</v>
      </c>
      <c r="AJ256" s="3">
        <v>27.960999999999999</v>
      </c>
      <c r="AK256" s="3">
        <v>29.437000000000001</v>
      </c>
      <c r="AL256" s="3">
        <v>30.995000000000001</v>
      </c>
      <c r="AM256" s="3">
        <v>31.922000000000001</v>
      </c>
      <c r="AN256" s="3">
        <v>31.916</v>
      </c>
      <c r="AO256" s="3">
        <v>32.155999999999999</v>
      </c>
      <c r="AP256" s="3">
        <v>33.802999999999997</v>
      </c>
      <c r="AQ256" s="3">
        <v>34.348999999999997</v>
      </c>
      <c r="AR256" s="3">
        <v>34.600999999999999</v>
      </c>
      <c r="AS256" s="3">
        <v>35.378999999999998</v>
      </c>
      <c r="AT256" s="3">
        <v>35.067999999999998</v>
      </c>
      <c r="AU256" s="3">
        <v>34.064999999999998</v>
      </c>
      <c r="AV256" s="3">
        <v>34.005000000000003</v>
      </c>
      <c r="AW256" s="3">
        <v>33.511000000000003</v>
      </c>
      <c r="AX256" s="3">
        <v>33.162999999999997</v>
      </c>
      <c r="AY256" s="3">
        <v>32.817999999999998</v>
      </c>
      <c r="AZ256" s="3">
        <v>32.572000000000003</v>
      </c>
      <c r="BA256">
        <v>32.459000000000003</v>
      </c>
      <c r="BB256">
        <v>2017</v>
      </c>
    </row>
    <row r="257" spans="1:54" hidden="1" x14ac:dyDescent="0.2">
      <c r="A257">
        <v>213</v>
      </c>
      <c r="B257" t="s">
        <v>556</v>
      </c>
      <c r="C257" t="s">
        <v>257</v>
      </c>
      <c r="D257" t="s">
        <v>10</v>
      </c>
      <c r="E257" t="s">
        <v>255</v>
      </c>
      <c r="F257" t="s">
        <v>254</v>
      </c>
      <c r="G257" t="s">
        <v>225</v>
      </c>
      <c r="H257" t="s">
        <v>222</v>
      </c>
      <c r="I257" t="s">
        <v>773</v>
      </c>
      <c r="J257" s="3" t="s">
        <v>215</v>
      </c>
      <c r="K257" s="3" t="s">
        <v>215</v>
      </c>
      <c r="L257" s="3" t="s">
        <v>215</v>
      </c>
      <c r="M257" s="3" t="s">
        <v>215</v>
      </c>
      <c r="N257" s="3" t="s">
        <v>215</v>
      </c>
      <c r="O257" s="3" t="s">
        <v>215</v>
      </c>
      <c r="P257" s="3" t="s">
        <v>215</v>
      </c>
      <c r="Q257" s="3" t="s">
        <v>215</v>
      </c>
      <c r="R257" s="3" t="s">
        <v>215</v>
      </c>
      <c r="S257" s="3" t="s">
        <v>215</v>
      </c>
      <c r="T257" s="3" t="s">
        <v>215</v>
      </c>
      <c r="U257" s="3" t="s">
        <v>215</v>
      </c>
      <c r="V257" s="3" t="s">
        <v>215</v>
      </c>
      <c r="W257" s="3">
        <v>58.22</v>
      </c>
      <c r="X257" s="3">
        <v>66.022000000000006</v>
      </c>
      <c r="Y257" s="3">
        <v>65.956999999999994</v>
      </c>
      <c r="Z257" s="3">
        <v>69.031999999999996</v>
      </c>
      <c r="AA257" s="3">
        <v>73.938999999999993</v>
      </c>
      <c r="AB257" s="3">
        <v>77.307000000000002</v>
      </c>
      <c r="AC257" s="3">
        <v>80.73</v>
      </c>
      <c r="AD257" s="3">
        <v>80.224000000000004</v>
      </c>
      <c r="AE257" s="3">
        <v>79.406999999999996</v>
      </c>
      <c r="AF257" s="3">
        <v>76.372</v>
      </c>
      <c r="AG257" s="3">
        <v>92.572000000000003</v>
      </c>
      <c r="AH257" s="3">
        <v>111.71899999999999</v>
      </c>
      <c r="AI257" s="3">
        <v>142.28399999999999</v>
      </c>
      <c r="AJ257" s="3">
        <v>190.548</v>
      </c>
      <c r="AK257" s="3">
        <v>265.01400000000001</v>
      </c>
      <c r="AL257" s="3">
        <v>353.65699999999998</v>
      </c>
      <c r="AM257" s="3">
        <v>430.83100000000002</v>
      </c>
      <c r="AN257" s="3">
        <v>554.30499999999995</v>
      </c>
      <c r="AO257" s="3">
        <v>760.50199999999995</v>
      </c>
      <c r="AP257" s="3">
        <v>971.29399999999998</v>
      </c>
      <c r="AQ257" s="3">
        <v>1259.028</v>
      </c>
      <c r="AR257" s="3">
        <v>1779.066</v>
      </c>
      <c r="AS257" s="3">
        <v>2451.2339999999999</v>
      </c>
      <c r="AT257" s="3">
        <v>3392.2049999999999</v>
      </c>
      <c r="AU257" s="3">
        <v>4278.5290000000005</v>
      </c>
      <c r="AV257" s="3">
        <v>5140.3999999999996</v>
      </c>
      <c r="AW257" s="3">
        <v>5944.3209999999999</v>
      </c>
      <c r="AX257" s="3">
        <v>6666.8630000000003</v>
      </c>
      <c r="AY257" s="3">
        <v>7562.1909999999998</v>
      </c>
      <c r="AZ257" s="3">
        <v>8547.1090000000004</v>
      </c>
      <c r="BA257">
        <v>9534.098</v>
      </c>
      <c r="BB257">
        <v>2017</v>
      </c>
    </row>
    <row r="258" spans="1:54" hidden="1" x14ac:dyDescent="0.2">
      <c r="A258">
        <v>213</v>
      </c>
      <c r="B258" t="s">
        <v>556</v>
      </c>
      <c r="C258" t="s">
        <v>256</v>
      </c>
      <c r="D258" t="s">
        <v>10</v>
      </c>
      <c r="E258" t="s">
        <v>255</v>
      </c>
      <c r="F258" t="s">
        <v>254</v>
      </c>
      <c r="G258" t="s">
        <v>217</v>
      </c>
      <c r="I258" t="s">
        <v>253</v>
      </c>
      <c r="J258" s="3" t="s">
        <v>215</v>
      </c>
      <c r="K258" s="3" t="s">
        <v>215</v>
      </c>
      <c r="L258" s="3" t="s">
        <v>215</v>
      </c>
      <c r="M258" s="3" t="s">
        <v>215</v>
      </c>
      <c r="N258" s="3" t="s">
        <v>215</v>
      </c>
      <c r="O258" s="3" t="s">
        <v>215</v>
      </c>
      <c r="P258" s="3" t="s">
        <v>215</v>
      </c>
      <c r="Q258" s="3" t="s">
        <v>215</v>
      </c>
      <c r="R258" s="3" t="s">
        <v>215</v>
      </c>
      <c r="S258" s="3" t="s">
        <v>215</v>
      </c>
      <c r="T258" s="3" t="s">
        <v>215</v>
      </c>
      <c r="U258" s="3" t="s">
        <v>215</v>
      </c>
      <c r="V258" s="3" t="s">
        <v>215</v>
      </c>
      <c r="W258" s="3">
        <v>22.71</v>
      </c>
      <c r="X258" s="3">
        <v>23.651</v>
      </c>
      <c r="Y258" s="3">
        <v>23.548999999999999</v>
      </c>
      <c r="Z258" s="3">
        <v>23.390999999999998</v>
      </c>
      <c r="AA258" s="3">
        <v>23.283999999999999</v>
      </c>
      <c r="AB258" s="3">
        <v>23.841999999999999</v>
      </c>
      <c r="AC258" s="3">
        <v>26.239000000000001</v>
      </c>
      <c r="AD258" s="3">
        <v>26.004999999999999</v>
      </c>
      <c r="AE258" s="3">
        <v>27.219000000000001</v>
      </c>
      <c r="AF258" s="3">
        <v>22.602</v>
      </c>
      <c r="AG258" s="3">
        <v>22.721</v>
      </c>
      <c r="AH258" s="3">
        <v>23.029</v>
      </c>
      <c r="AI258" s="3">
        <v>24.425000000000001</v>
      </c>
      <c r="AJ258" s="3">
        <v>26.616</v>
      </c>
      <c r="AK258" s="3">
        <v>29.545000000000002</v>
      </c>
      <c r="AL258" s="3">
        <v>30.762</v>
      </c>
      <c r="AM258" s="3">
        <v>34.524000000000001</v>
      </c>
      <c r="AN258" s="3">
        <v>33.356999999999999</v>
      </c>
      <c r="AO258" s="3">
        <v>34.901000000000003</v>
      </c>
      <c r="AP258" s="3">
        <v>36.820999999999998</v>
      </c>
      <c r="AQ258" s="3">
        <v>37.601999999999997</v>
      </c>
      <c r="AR258" s="3">
        <v>38.851999999999997</v>
      </c>
      <c r="AS258" s="3">
        <v>41.165999999999997</v>
      </c>
      <c r="AT258" s="3">
        <v>41.424999999999997</v>
      </c>
      <c r="AU258" s="3">
        <v>40.521999999999998</v>
      </c>
      <c r="AV258" s="3">
        <v>39.505000000000003</v>
      </c>
      <c r="AW258" s="3">
        <v>38.390999999999998</v>
      </c>
      <c r="AX258" s="3">
        <v>37.155999999999999</v>
      </c>
      <c r="AY258" s="3">
        <v>36.975999999999999</v>
      </c>
      <c r="AZ258" s="3">
        <v>37.134</v>
      </c>
      <c r="BA258">
        <v>37.231000000000002</v>
      </c>
      <c r="BB258">
        <v>2017</v>
      </c>
    </row>
    <row r="259" spans="1:54" hidden="1" x14ac:dyDescent="0.2">
      <c r="A259">
        <v>213</v>
      </c>
      <c r="B259" t="s">
        <v>556</v>
      </c>
      <c r="C259" t="s">
        <v>252</v>
      </c>
      <c r="D259" t="s">
        <v>10</v>
      </c>
      <c r="E259" t="s">
        <v>250</v>
      </c>
      <c r="F259" t="s">
        <v>249</v>
      </c>
      <c r="G259" t="s">
        <v>225</v>
      </c>
      <c r="H259" t="s">
        <v>222</v>
      </c>
      <c r="I259" t="s">
        <v>773</v>
      </c>
      <c r="J259" s="3" t="s">
        <v>215</v>
      </c>
      <c r="K259" s="3" t="s">
        <v>215</v>
      </c>
      <c r="L259" s="3" t="s">
        <v>215</v>
      </c>
      <c r="M259" s="3" t="s">
        <v>215</v>
      </c>
      <c r="N259" s="3" t="s">
        <v>215</v>
      </c>
      <c r="O259" s="3" t="s">
        <v>215</v>
      </c>
      <c r="P259" s="3" t="s">
        <v>215</v>
      </c>
      <c r="Q259" s="3" t="s">
        <v>215</v>
      </c>
      <c r="R259" s="3" t="s">
        <v>215</v>
      </c>
      <c r="S259" s="3" t="s">
        <v>215</v>
      </c>
      <c r="T259" s="3" t="s">
        <v>215</v>
      </c>
      <c r="U259" s="3" t="s">
        <v>215</v>
      </c>
      <c r="V259" s="3" t="s">
        <v>215</v>
      </c>
      <c r="W259" s="3">
        <v>-6.4000000000000001E-2</v>
      </c>
      <c r="X259" s="3">
        <v>-3.597</v>
      </c>
      <c r="Y259" s="3">
        <v>-5.9850000000000003</v>
      </c>
      <c r="Z259" s="3">
        <v>-8.5519999999999996</v>
      </c>
      <c r="AA259" s="3">
        <v>-6.0019999999999998</v>
      </c>
      <c r="AB259" s="3">
        <v>-6.1029999999999998</v>
      </c>
      <c r="AC259" s="3">
        <v>-11.731999999999999</v>
      </c>
      <c r="AD259" s="3">
        <v>-10.260999999999999</v>
      </c>
      <c r="AE259" s="3">
        <v>-15.824</v>
      </c>
      <c r="AF259" s="3">
        <v>-7.1740000000000004</v>
      </c>
      <c r="AG259" s="3">
        <v>4.78</v>
      </c>
      <c r="AH259" s="3">
        <v>17.218</v>
      </c>
      <c r="AI259" s="3">
        <v>18.571999999999999</v>
      </c>
      <c r="AJ259" s="3">
        <v>9.6240000000000006</v>
      </c>
      <c r="AK259" s="3">
        <v>-0.96899999999999997</v>
      </c>
      <c r="AL259" s="3">
        <v>2.6779999999999999</v>
      </c>
      <c r="AM259" s="3">
        <v>-32.460999999999999</v>
      </c>
      <c r="AN259" s="3">
        <v>-23.954999999999998</v>
      </c>
      <c r="AO259" s="3">
        <v>-59.808</v>
      </c>
      <c r="AP259" s="3">
        <v>-79.59</v>
      </c>
      <c r="AQ259" s="3">
        <v>-108.914</v>
      </c>
      <c r="AR259" s="3">
        <v>-194.679</v>
      </c>
      <c r="AS259" s="3">
        <v>-344.6</v>
      </c>
      <c r="AT259" s="3">
        <v>-520.58199999999999</v>
      </c>
      <c r="AU259" s="3">
        <v>-681.76</v>
      </c>
      <c r="AV259" s="3">
        <v>-715.70699999999999</v>
      </c>
      <c r="AW259" s="3">
        <v>-755.50699999999995</v>
      </c>
      <c r="AX259" s="3">
        <v>-716.44299999999998</v>
      </c>
      <c r="AY259" s="3">
        <v>-850.22</v>
      </c>
      <c r="AZ259" s="3">
        <v>-1050.1199999999999</v>
      </c>
      <c r="BA259">
        <v>-1222.076</v>
      </c>
      <c r="BB259">
        <v>2017</v>
      </c>
    </row>
    <row r="260" spans="1:54" hidden="1" x14ac:dyDescent="0.2">
      <c r="A260">
        <v>213</v>
      </c>
      <c r="B260" t="s">
        <v>556</v>
      </c>
      <c r="C260" t="s">
        <v>251</v>
      </c>
      <c r="D260" t="s">
        <v>10</v>
      </c>
      <c r="E260" t="s">
        <v>250</v>
      </c>
      <c r="F260" t="s">
        <v>249</v>
      </c>
      <c r="G260" t="s">
        <v>217</v>
      </c>
      <c r="I260" t="s">
        <v>248</v>
      </c>
      <c r="J260" s="3" t="s">
        <v>215</v>
      </c>
      <c r="K260" s="3" t="s">
        <v>215</v>
      </c>
      <c r="L260" s="3" t="s">
        <v>215</v>
      </c>
      <c r="M260" s="3" t="s">
        <v>215</v>
      </c>
      <c r="N260" s="3" t="s">
        <v>215</v>
      </c>
      <c r="O260" s="3" t="s">
        <v>215</v>
      </c>
      <c r="P260" s="3" t="s">
        <v>215</v>
      </c>
      <c r="Q260" s="3" t="s">
        <v>215</v>
      </c>
      <c r="R260" s="3" t="s">
        <v>215</v>
      </c>
      <c r="S260" s="3" t="s">
        <v>215</v>
      </c>
      <c r="T260" s="3" t="s">
        <v>215</v>
      </c>
      <c r="U260" s="3" t="s">
        <v>215</v>
      </c>
      <c r="V260" s="3" t="s">
        <v>215</v>
      </c>
      <c r="W260" s="3">
        <v>-2.5000000000000001E-2</v>
      </c>
      <c r="X260" s="3">
        <v>-1.2889999999999999</v>
      </c>
      <c r="Y260" s="3">
        <v>-2.137</v>
      </c>
      <c r="Z260" s="3">
        <v>-2.8980000000000001</v>
      </c>
      <c r="AA260" s="3">
        <v>-1.89</v>
      </c>
      <c r="AB260" s="3">
        <v>-1.8819999999999999</v>
      </c>
      <c r="AC260" s="3">
        <v>-3.8130000000000002</v>
      </c>
      <c r="AD260" s="3">
        <v>-3.3260000000000001</v>
      </c>
      <c r="AE260" s="3">
        <v>-5.4240000000000004</v>
      </c>
      <c r="AF260" s="3">
        <v>-2.1230000000000002</v>
      </c>
      <c r="AG260" s="3">
        <v>1.173</v>
      </c>
      <c r="AH260" s="3">
        <v>3.5489999999999999</v>
      </c>
      <c r="AI260" s="3">
        <v>3.1880000000000002</v>
      </c>
      <c r="AJ260" s="3">
        <v>1.3440000000000001</v>
      </c>
      <c r="AK260" s="3">
        <v>-0.108</v>
      </c>
      <c r="AL260" s="3">
        <v>0.23300000000000001</v>
      </c>
      <c r="AM260" s="3">
        <v>-2.601</v>
      </c>
      <c r="AN260" s="3">
        <v>-1.4419999999999999</v>
      </c>
      <c r="AO260" s="3">
        <v>-2.7450000000000001</v>
      </c>
      <c r="AP260" s="3">
        <v>-3.0169999999999999</v>
      </c>
      <c r="AQ260" s="3">
        <v>-3.2530000000000001</v>
      </c>
      <c r="AR260" s="3">
        <v>-4.2510000000000003</v>
      </c>
      <c r="AS260" s="3">
        <v>-5.7869999999999999</v>
      </c>
      <c r="AT260" s="3">
        <v>-6.3570000000000002</v>
      </c>
      <c r="AU260" s="3">
        <v>-6.4569999999999999</v>
      </c>
      <c r="AV260" s="3">
        <v>-5.5</v>
      </c>
      <c r="AW260" s="3">
        <v>-4.8789999999999996</v>
      </c>
      <c r="AX260" s="3">
        <v>-3.9929999999999999</v>
      </c>
      <c r="AY260" s="3">
        <v>-4.157</v>
      </c>
      <c r="AZ260" s="3">
        <v>-4.5620000000000003</v>
      </c>
      <c r="BA260">
        <v>-4.7720000000000002</v>
      </c>
      <c r="BB260">
        <v>2017</v>
      </c>
    </row>
    <row r="261" spans="1:54" hidden="1" x14ac:dyDescent="0.2">
      <c r="A261">
        <v>213</v>
      </c>
      <c r="B261" t="s">
        <v>556</v>
      </c>
      <c r="C261" t="s">
        <v>247</v>
      </c>
      <c r="D261" t="s">
        <v>10</v>
      </c>
      <c r="E261" t="s">
        <v>245</v>
      </c>
      <c r="F261" t="s">
        <v>244</v>
      </c>
      <c r="G261" t="s">
        <v>225</v>
      </c>
      <c r="H261" t="s">
        <v>222</v>
      </c>
      <c r="I261" t="s">
        <v>773</v>
      </c>
      <c r="J261" s="3" t="s">
        <v>215</v>
      </c>
      <c r="K261" s="3" t="s">
        <v>215</v>
      </c>
      <c r="L261" s="3" t="s">
        <v>215</v>
      </c>
      <c r="M261" s="3" t="s">
        <v>215</v>
      </c>
      <c r="N261" s="3" t="s">
        <v>215</v>
      </c>
      <c r="O261" s="3" t="s">
        <v>215</v>
      </c>
      <c r="P261" s="3" t="s">
        <v>215</v>
      </c>
      <c r="Q261" s="3" t="s">
        <v>215</v>
      </c>
      <c r="R261" s="3" t="s">
        <v>215</v>
      </c>
      <c r="S261" s="3" t="s">
        <v>215</v>
      </c>
      <c r="T261" s="3" t="s">
        <v>215</v>
      </c>
      <c r="U261" s="3" t="s">
        <v>215</v>
      </c>
      <c r="V261" s="3" t="s">
        <v>215</v>
      </c>
      <c r="W261" s="3">
        <v>0.312</v>
      </c>
      <c r="X261" s="3">
        <v>-4.601</v>
      </c>
      <c r="Y261" s="3">
        <v>-3.2269999999999999</v>
      </c>
      <c r="Z261" s="3">
        <v>-7.3620000000000001</v>
      </c>
      <c r="AA261" s="3">
        <v>-8.3510000000000009</v>
      </c>
      <c r="AB261" s="3">
        <v>-10.101000000000001</v>
      </c>
      <c r="AC261" s="3">
        <v>-13.337</v>
      </c>
      <c r="AD261" s="3">
        <v>-12.59</v>
      </c>
      <c r="AE261" s="3">
        <v>-15.945</v>
      </c>
      <c r="AF261" s="3">
        <v>2.694</v>
      </c>
      <c r="AG261" s="3">
        <v>12.298999999999999</v>
      </c>
      <c r="AH261" s="3">
        <v>20.832000000000001</v>
      </c>
      <c r="AI261" s="3">
        <v>24.545999999999999</v>
      </c>
      <c r="AJ261" s="3">
        <v>17.334</v>
      </c>
      <c r="AK261" s="3">
        <v>-1.5529999999999999</v>
      </c>
      <c r="AL261" s="3">
        <v>-6.3630000000000004</v>
      </c>
      <c r="AM261" s="3">
        <v>-4.0999999999999996</v>
      </c>
      <c r="AN261" s="3">
        <v>-14.929</v>
      </c>
      <c r="AO261" s="3">
        <v>-81.278000000000006</v>
      </c>
      <c r="AP261" s="3">
        <v>-96.039000000000001</v>
      </c>
      <c r="AQ261" s="3">
        <v>-137.41300000000001</v>
      </c>
      <c r="AR261" s="3">
        <v>-190.922</v>
      </c>
      <c r="AS261" s="3">
        <v>-376.92399999999998</v>
      </c>
      <c r="AT261" s="3">
        <v>-538.84799999999996</v>
      </c>
      <c r="AU261" s="3">
        <v>-656.95399999999995</v>
      </c>
      <c r="AV261" s="3">
        <v>-647.98400000000004</v>
      </c>
      <c r="AW261" s="3">
        <v>-692.99</v>
      </c>
      <c r="AX261" s="3">
        <v>-652.30200000000002</v>
      </c>
      <c r="AY261" s="3">
        <v>-783.99099999999999</v>
      </c>
      <c r="AZ261" s="3">
        <v>-988.78200000000004</v>
      </c>
      <c r="BA261">
        <v>-1172.9290000000001</v>
      </c>
      <c r="BB261">
        <v>2017</v>
      </c>
    </row>
    <row r="262" spans="1:54" hidden="1" x14ac:dyDescent="0.2">
      <c r="A262">
        <v>213</v>
      </c>
      <c r="B262" t="s">
        <v>556</v>
      </c>
      <c r="C262" t="s">
        <v>246</v>
      </c>
      <c r="D262" t="s">
        <v>10</v>
      </c>
      <c r="E262" t="s">
        <v>245</v>
      </c>
      <c r="F262" t="s">
        <v>244</v>
      </c>
      <c r="G262" t="s">
        <v>243</v>
      </c>
      <c r="I262" t="s">
        <v>362</v>
      </c>
      <c r="J262" s="3" t="s">
        <v>215</v>
      </c>
      <c r="K262" s="3" t="s">
        <v>215</v>
      </c>
      <c r="L262" s="3" t="s">
        <v>215</v>
      </c>
      <c r="M262" s="3" t="s">
        <v>215</v>
      </c>
      <c r="N262" s="3" t="s">
        <v>215</v>
      </c>
      <c r="O262" s="3" t="s">
        <v>215</v>
      </c>
      <c r="P262" s="3" t="s">
        <v>215</v>
      </c>
      <c r="Q262" s="3" t="s">
        <v>215</v>
      </c>
      <c r="R262" s="3" t="s">
        <v>215</v>
      </c>
      <c r="S262" s="3" t="s">
        <v>215</v>
      </c>
      <c r="T262" s="3" t="s">
        <v>215</v>
      </c>
      <c r="U262" s="3" t="s">
        <v>215</v>
      </c>
      <c r="V262" s="3" t="s">
        <v>215</v>
      </c>
      <c r="W262" s="3">
        <v>7.4999999999999997E-2</v>
      </c>
      <c r="X262" s="3">
        <v>-1.075</v>
      </c>
      <c r="Y262" s="3">
        <v>-0.73</v>
      </c>
      <c r="Z262" s="3">
        <v>-1.6140000000000001</v>
      </c>
      <c r="AA262" s="3">
        <v>-1.786</v>
      </c>
      <c r="AB262" s="3">
        <v>-2.1339999999999999</v>
      </c>
      <c r="AC262" s="3">
        <v>-2.8279999999999998</v>
      </c>
      <c r="AD262" s="3">
        <v>-2.7080000000000002</v>
      </c>
      <c r="AE262" s="3">
        <v>-3.4830000000000001</v>
      </c>
      <c r="AF262" s="3">
        <v>0.58899999999999997</v>
      </c>
      <c r="AG262" s="3">
        <v>2.6230000000000002</v>
      </c>
      <c r="AH262" s="3">
        <v>4.2229999999999999</v>
      </c>
      <c r="AI262" s="3">
        <v>4.2320000000000002</v>
      </c>
      <c r="AJ262" s="3">
        <v>2.46</v>
      </c>
      <c r="AK262" s="3">
        <v>-0.18099999999999999</v>
      </c>
      <c r="AL262" s="3">
        <v>-0.57299999999999995</v>
      </c>
      <c r="AM262" s="3">
        <v>-0.308</v>
      </c>
      <c r="AN262" s="3">
        <v>-0.89900000000000002</v>
      </c>
      <c r="AO262" s="3">
        <v>-3.8519999999999999</v>
      </c>
      <c r="AP262" s="3">
        <v>-3.6539999999999999</v>
      </c>
      <c r="AQ262" s="3">
        <v>-4.173</v>
      </c>
      <c r="AR262" s="3">
        <v>-4.109</v>
      </c>
      <c r="AS262" s="3">
        <v>-6.4089999999999998</v>
      </c>
      <c r="AT262" s="3">
        <v>-6.47</v>
      </c>
      <c r="AU262" s="3">
        <v>-6.1369999999999996</v>
      </c>
      <c r="AV262" s="3">
        <v>-4.8890000000000002</v>
      </c>
      <c r="AW262" s="3">
        <v>-4.4109999999999996</v>
      </c>
      <c r="AX262" s="3">
        <v>-3.5880000000000001</v>
      </c>
      <c r="AY262" s="3">
        <v>-3.7879999999999998</v>
      </c>
      <c r="AZ262" s="3">
        <v>-4.2530000000000001</v>
      </c>
      <c r="BA262">
        <v>-4.548</v>
      </c>
      <c r="BB262">
        <v>2017</v>
      </c>
    </row>
    <row r="263" spans="1:54" hidden="1" x14ac:dyDescent="0.2">
      <c r="A263">
        <v>213</v>
      </c>
      <c r="B263" t="s">
        <v>556</v>
      </c>
      <c r="C263" t="s">
        <v>242</v>
      </c>
      <c r="D263" t="s">
        <v>10</v>
      </c>
      <c r="E263" t="s">
        <v>240</v>
      </c>
      <c r="F263" t="s">
        <v>239</v>
      </c>
      <c r="G263" t="s">
        <v>225</v>
      </c>
      <c r="H263" t="s">
        <v>222</v>
      </c>
      <c r="I263" t="s">
        <v>773</v>
      </c>
      <c r="J263" s="3" t="s">
        <v>215</v>
      </c>
      <c r="K263" s="3" t="s">
        <v>215</v>
      </c>
      <c r="L263" s="3" t="s">
        <v>215</v>
      </c>
      <c r="M263" s="3" t="s">
        <v>215</v>
      </c>
      <c r="N263" s="3" t="s">
        <v>215</v>
      </c>
      <c r="O263" s="3" t="s">
        <v>215</v>
      </c>
      <c r="P263" s="3" t="s">
        <v>215</v>
      </c>
      <c r="Q263" s="3" t="s">
        <v>215</v>
      </c>
      <c r="R263" s="3" t="s">
        <v>215</v>
      </c>
      <c r="S263" s="3" t="s">
        <v>215</v>
      </c>
      <c r="T263" s="3" t="s">
        <v>215</v>
      </c>
      <c r="U263" s="3" t="s">
        <v>215</v>
      </c>
      <c r="V263" s="3" t="s">
        <v>215</v>
      </c>
      <c r="W263" s="3">
        <v>3.3239999999999998</v>
      </c>
      <c r="X263" s="3">
        <v>0.42399999999999999</v>
      </c>
      <c r="Y263" s="3">
        <v>-1.1779999999999999</v>
      </c>
      <c r="Z263" s="3">
        <v>-2.9390000000000001</v>
      </c>
      <c r="AA263" s="3">
        <v>0.84099999999999997</v>
      </c>
      <c r="AB263" s="3">
        <v>1.748</v>
      </c>
      <c r="AC263" s="3">
        <v>-2.0760000000000001</v>
      </c>
      <c r="AD263" s="3">
        <v>1.2669999999999999</v>
      </c>
      <c r="AE263" s="3">
        <v>-3.4689999999999999</v>
      </c>
      <c r="AF263" s="3">
        <v>0.32400000000000001</v>
      </c>
      <c r="AG263" s="3">
        <v>12.035</v>
      </c>
      <c r="AH263" s="3">
        <v>23.294</v>
      </c>
      <c r="AI263" s="3">
        <v>29.123000000000001</v>
      </c>
      <c r="AJ263" s="3">
        <v>21.335999999999999</v>
      </c>
      <c r="AK263" s="3">
        <v>15.111000000000001</v>
      </c>
      <c r="AL263" s="3">
        <v>20.068000000000001</v>
      </c>
      <c r="AM263" s="3">
        <v>-15.712</v>
      </c>
      <c r="AN263" s="3">
        <v>-9.7469999999999999</v>
      </c>
      <c r="AO263" s="3">
        <v>-34.567999999999998</v>
      </c>
      <c r="AP263" s="3">
        <v>-44.71</v>
      </c>
      <c r="AQ263" s="3">
        <v>-88.35</v>
      </c>
      <c r="AR263" s="3">
        <v>-160.226</v>
      </c>
      <c r="AS263" s="3">
        <v>-262.26400000000001</v>
      </c>
      <c r="AT263" s="3">
        <v>-383.89499999999998</v>
      </c>
      <c r="AU263" s="3">
        <v>-473.846</v>
      </c>
      <c r="AV263" s="3">
        <v>-456.23200000000003</v>
      </c>
      <c r="AW263" s="3">
        <v>-371.86500000000001</v>
      </c>
      <c r="AX263" s="3">
        <v>-232.9</v>
      </c>
      <c r="AY263" s="3">
        <v>-207.72</v>
      </c>
      <c r="AZ263" s="3">
        <v>-230.11600000000001</v>
      </c>
      <c r="BA263">
        <v>-219.69300000000001</v>
      </c>
      <c r="BB263">
        <v>2017</v>
      </c>
    </row>
    <row r="264" spans="1:54" hidden="1" x14ac:dyDescent="0.2">
      <c r="A264">
        <v>213</v>
      </c>
      <c r="B264" t="s">
        <v>556</v>
      </c>
      <c r="C264" t="s">
        <v>241</v>
      </c>
      <c r="D264" t="s">
        <v>10</v>
      </c>
      <c r="E264" t="s">
        <v>240</v>
      </c>
      <c r="F264" t="s">
        <v>239</v>
      </c>
      <c r="G264" t="s">
        <v>217</v>
      </c>
      <c r="I264" t="s">
        <v>238</v>
      </c>
      <c r="J264" s="3" t="s">
        <v>215</v>
      </c>
      <c r="K264" s="3" t="s">
        <v>215</v>
      </c>
      <c r="L264" s="3" t="s">
        <v>215</v>
      </c>
      <c r="M264" s="3" t="s">
        <v>215</v>
      </c>
      <c r="N264" s="3" t="s">
        <v>215</v>
      </c>
      <c r="O264" s="3" t="s">
        <v>215</v>
      </c>
      <c r="P264" s="3" t="s">
        <v>215</v>
      </c>
      <c r="Q264" s="3" t="s">
        <v>215</v>
      </c>
      <c r="R264" s="3" t="s">
        <v>215</v>
      </c>
      <c r="S264" s="3" t="s">
        <v>215</v>
      </c>
      <c r="T264" s="3" t="s">
        <v>215</v>
      </c>
      <c r="U264" s="3" t="s">
        <v>215</v>
      </c>
      <c r="V264" s="3" t="s">
        <v>215</v>
      </c>
      <c r="W264" s="3">
        <v>1.2969999999999999</v>
      </c>
      <c r="X264" s="3">
        <v>0.152</v>
      </c>
      <c r="Y264" s="3">
        <v>-0.42</v>
      </c>
      <c r="Z264" s="3">
        <v>-0.996</v>
      </c>
      <c r="AA264" s="3">
        <v>0.26500000000000001</v>
      </c>
      <c r="AB264" s="3">
        <v>0.53900000000000003</v>
      </c>
      <c r="AC264" s="3">
        <v>-0.67500000000000004</v>
      </c>
      <c r="AD264" s="3">
        <v>0.41099999999999998</v>
      </c>
      <c r="AE264" s="3">
        <v>-1.1890000000000001</v>
      </c>
      <c r="AF264" s="3">
        <v>9.6000000000000002E-2</v>
      </c>
      <c r="AG264" s="3">
        <v>2.9540000000000002</v>
      </c>
      <c r="AH264" s="3">
        <v>4.8019999999999996</v>
      </c>
      <c r="AI264" s="3">
        <v>4.9989999999999997</v>
      </c>
      <c r="AJ264" s="3">
        <v>2.98</v>
      </c>
      <c r="AK264" s="3">
        <v>1.6850000000000001</v>
      </c>
      <c r="AL264" s="3">
        <v>1.746</v>
      </c>
      <c r="AM264" s="3">
        <v>-1.2589999999999999</v>
      </c>
      <c r="AN264" s="3">
        <v>-0.58699999999999997</v>
      </c>
      <c r="AO264" s="3">
        <v>-1.5860000000000001</v>
      </c>
      <c r="AP264" s="3">
        <v>-1.6950000000000001</v>
      </c>
      <c r="AQ264" s="3">
        <v>-2.6389999999999998</v>
      </c>
      <c r="AR264" s="3">
        <v>-3.4990000000000001</v>
      </c>
      <c r="AS264" s="3">
        <v>-4.4039999999999999</v>
      </c>
      <c r="AT264" s="3">
        <v>-4.6879999999999997</v>
      </c>
      <c r="AU264" s="3">
        <v>-4.4880000000000004</v>
      </c>
      <c r="AV264" s="3">
        <v>-3.5059999999999998</v>
      </c>
      <c r="AW264" s="3">
        <v>-2.4020000000000001</v>
      </c>
      <c r="AX264" s="3">
        <v>-1.298</v>
      </c>
      <c r="AY264" s="3">
        <v>-1.016</v>
      </c>
      <c r="AZ264" s="3">
        <v>-1</v>
      </c>
      <c r="BA264">
        <v>-0.85799999999999998</v>
      </c>
      <c r="BB264">
        <v>2017</v>
      </c>
    </row>
    <row r="265" spans="1:54" hidden="1" x14ac:dyDescent="0.2">
      <c r="A265">
        <v>213</v>
      </c>
      <c r="B265" t="s">
        <v>556</v>
      </c>
      <c r="C265" t="s">
        <v>237</v>
      </c>
      <c r="D265" t="s">
        <v>10</v>
      </c>
      <c r="E265" t="s">
        <v>235</v>
      </c>
      <c r="F265" t="s">
        <v>234</v>
      </c>
      <c r="G265" t="s">
        <v>225</v>
      </c>
      <c r="H265" t="s">
        <v>222</v>
      </c>
    </row>
    <row r="266" spans="1:54" hidden="1" x14ac:dyDescent="0.2">
      <c r="A266">
        <v>213</v>
      </c>
      <c r="B266" t="s">
        <v>556</v>
      </c>
      <c r="C266" t="s">
        <v>236</v>
      </c>
      <c r="D266" t="s">
        <v>10</v>
      </c>
      <c r="E266" t="s">
        <v>235</v>
      </c>
      <c r="F266" t="s">
        <v>234</v>
      </c>
      <c r="G266" t="s">
        <v>217</v>
      </c>
    </row>
    <row r="267" spans="1:54" hidden="1" x14ac:dyDescent="0.2">
      <c r="A267">
        <v>213</v>
      </c>
      <c r="B267" t="s">
        <v>556</v>
      </c>
      <c r="C267" t="s">
        <v>233</v>
      </c>
      <c r="D267" t="s">
        <v>10</v>
      </c>
      <c r="E267" t="s">
        <v>231</v>
      </c>
      <c r="F267" t="s">
        <v>230</v>
      </c>
      <c r="G267" t="s">
        <v>225</v>
      </c>
      <c r="H267" t="s">
        <v>222</v>
      </c>
      <c r="I267" t="s">
        <v>773</v>
      </c>
      <c r="J267" s="3" t="s">
        <v>215</v>
      </c>
      <c r="K267" s="3" t="s">
        <v>215</v>
      </c>
      <c r="L267" s="3" t="s">
        <v>215</v>
      </c>
      <c r="M267" s="3" t="s">
        <v>215</v>
      </c>
      <c r="N267" s="3" t="s">
        <v>215</v>
      </c>
      <c r="O267" s="3" t="s">
        <v>215</v>
      </c>
      <c r="P267" s="3" t="s">
        <v>215</v>
      </c>
      <c r="Q267" s="3" t="s">
        <v>215</v>
      </c>
      <c r="R267" s="3" t="s">
        <v>215</v>
      </c>
      <c r="S267" s="3" t="s">
        <v>215</v>
      </c>
      <c r="T267" s="3" t="s">
        <v>215</v>
      </c>
      <c r="U267" s="3" t="s">
        <v>215</v>
      </c>
      <c r="V267" s="3">
        <v>63.25</v>
      </c>
      <c r="W267" s="3">
        <v>71.111999999999995</v>
      </c>
      <c r="X267" s="3">
        <v>81.819999999999993</v>
      </c>
      <c r="Y267" s="3">
        <v>88.710999999999999</v>
      </c>
      <c r="Z267" s="3">
        <v>99.046000000000006</v>
      </c>
      <c r="AA267" s="3">
        <v>103.718</v>
      </c>
      <c r="AB267" s="3">
        <v>114.134</v>
      </c>
      <c r="AC267" s="3">
        <v>123.366</v>
      </c>
      <c r="AD267" s="3">
        <v>129.75</v>
      </c>
      <c r="AE267" s="3">
        <v>144.22200000000001</v>
      </c>
      <c r="AF267" s="3">
        <v>514.452</v>
      </c>
      <c r="AG267" s="3">
        <v>524.327</v>
      </c>
      <c r="AH267" s="3">
        <v>568.87599999999998</v>
      </c>
      <c r="AI267" s="3">
        <v>461.351</v>
      </c>
      <c r="AJ267" s="3">
        <v>499.72</v>
      </c>
      <c r="AK267" s="3">
        <v>546.96799999999996</v>
      </c>
      <c r="AL267" s="3">
        <v>604.25699999999995</v>
      </c>
      <c r="AM267" s="3">
        <v>671.74099999999999</v>
      </c>
      <c r="AN267" s="3">
        <v>697.947</v>
      </c>
      <c r="AO267" s="3">
        <v>818.21100000000001</v>
      </c>
      <c r="AP267" s="3">
        <v>1027.4469999999999</v>
      </c>
      <c r="AQ267" s="3">
        <v>1395.885</v>
      </c>
      <c r="AR267" s="3">
        <v>1995.8710000000001</v>
      </c>
      <c r="AS267" s="3">
        <v>3279.6779999999999</v>
      </c>
      <c r="AT267" s="3">
        <v>4365.8760000000002</v>
      </c>
      <c r="AU267" s="3">
        <v>5555.3270000000002</v>
      </c>
      <c r="AV267" s="3">
        <v>7039.7070000000003</v>
      </c>
      <c r="AW267" s="3">
        <v>8167.2370000000001</v>
      </c>
      <c r="AX267" s="3">
        <v>9365.1560000000009</v>
      </c>
      <c r="AY267" s="3">
        <v>10645.045</v>
      </c>
      <c r="AZ267" s="3">
        <v>12081.699000000001</v>
      </c>
      <c r="BA267">
        <v>13703.772000000001</v>
      </c>
      <c r="BB267">
        <v>2017</v>
      </c>
    </row>
    <row r="268" spans="1:54" hidden="1" x14ac:dyDescent="0.2">
      <c r="A268">
        <v>213</v>
      </c>
      <c r="B268" t="s">
        <v>556</v>
      </c>
      <c r="C268" t="s">
        <v>232</v>
      </c>
      <c r="D268" t="s">
        <v>10</v>
      </c>
      <c r="E268" t="s">
        <v>231</v>
      </c>
      <c r="F268" t="s">
        <v>230</v>
      </c>
      <c r="G268" t="s">
        <v>217</v>
      </c>
      <c r="I268" t="s">
        <v>229</v>
      </c>
      <c r="J268" s="3" t="s">
        <v>215</v>
      </c>
      <c r="K268" s="3" t="s">
        <v>215</v>
      </c>
      <c r="L268" s="3" t="s">
        <v>215</v>
      </c>
      <c r="M268" s="3" t="s">
        <v>215</v>
      </c>
      <c r="N268" s="3" t="s">
        <v>215</v>
      </c>
      <c r="O268" s="3" t="s">
        <v>215</v>
      </c>
      <c r="P268" s="3" t="s">
        <v>215</v>
      </c>
      <c r="Q268" s="3" t="s">
        <v>215</v>
      </c>
      <c r="R268" s="3" t="s">
        <v>215</v>
      </c>
      <c r="S268" s="3" t="s">
        <v>215</v>
      </c>
      <c r="T268" s="3" t="s">
        <v>215</v>
      </c>
      <c r="U268" s="3" t="s">
        <v>215</v>
      </c>
      <c r="V268" s="3">
        <v>25.745999999999999</v>
      </c>
      <c r="W268" s="3">
        <v>27.739000000000001</v>
      </c>
      <c r="X268" s="3">
        <v>29.31</v>
      </c>
      <c r="Y268" s="3">
        <v>31.672999999999998</v>
      </c>
      <c r="Z268" s="3">
        <v>33.561</v>
      </c>
      <c r="AA268" s="3">
        <v>32.661999999999999</v>
      </c>
      <c r="AB268" s="3">
        <v>35.200000000000003</v>
      </c>
      <c r="AC268" s="3">
        <v>40.097000000000001</v>
      </c>
      <c r="AD268" s="3">
        <v>42.06</v>
      </c>
      <c r="AE268" s="3">
        <v>49.435000000000002</v>
      </c>
      <c r="AF268" s="3">
        <v>152.24799999999999</v>
      </c>
      <c r="AG268" s="3">
        <v>128.69300000000001</v>
      </c>
      <c r="AH268" s="3">
        <v>117.26600000000001</v>
      </c>
      <c r="AI268" s="3">
        <v>79.197000000000003</v>
      </c>
      <c r="AJ268" s="3">
        <v>69.802999999999997</v>
      </c>
      <c r="AK268" s="3">
        <v>60.978999999999999</v>
      </c>
      <c r="AL268" s="3">
        <v>52.56</v>
      </c>
      <c r="AM268" s="3">
        <v>53.828000000000003</v>
      </c>
      <c r="AN268" s="3">
        <v>42.000999999999998</v>
      </c>
      <c r="AO268" s="3">
        <v>37.548999999999999</v>
      </c>
      <c r="AP268" s="3">
        <v>38.948999999999998</v>
      </c>
      <c r="AQ268" s="3">
        <v>41.689</v>
      </c>
      <c r="AR268" s="3">
        <v>43.587000000000003</v>
      </c>
      <c r="AS268" s="3">
        <v>55.079000000000001</v>
      </c>
      <c r="AT268" s="3">
        <v>53.316000000000003</v>
      </c>
      <c r="AU268" s="3">
        <v>52.615000000000002</v>
      </c>
      <c r="AV268" s="3">
        <v>54.101999999999997</v>
      </c>
      <c r="AW268" s="3">
        <v>52.747</v>
      </c>
      <c r="AX268" s="3">
        <v>52.195</v>
      </c>
      <c r="AY268" s="3">
        <v>52.048999999999999</v>
      </c>
      <c r="AZ268" s="3">
        <v>52.49</v>
      </c>
      <c r="BA268">
        <v>53.514000000000003</v>
      </c>
      <c r="BB268">
        <v>2017</v>
      </c>
    </row>
    <row r="269" spans="1:54" hidden="1" x14ac:dyDescent="0.2">
      <c r="A269">
        <v>213</v>
      </c>
      <c r="B269" t="s">
        <v>556</v>
      </c>
      <c r="C269" t="s">
        <v>228</v>
      </c>
      <c r="D269" t="s">
        <v>10</v>
      </c>
      <c r="E269" t="s">
        <v>227</v>
      </c>
      <c r="F269" t="s">
        <v>226</v>
      </c>
      <c r="G269" t="s">
        <v>225</v>
      </c>
      <c r="H269" t="s">
        <v>222</v>
      </c>
      <c r="I269" t="s">
        <v>773</v>
      </c>
      <c r="J269" s="3" t="s">
        <v>355</v>
      </c>
      <c r="K269" s="3" t="s">
        <v>355</v>
      </c>
      <c r="L269" s="3" t="s">
        <v>355</v>
      </c>
      <c r="M269" s="3" t="s">
        <v>355</v>
      </c>
      <c r="N269" s="3">
        <v>1E-3</v>
      </c>
      <c r="O269" s="3">
        <v>6.0000000000000001E-3</v>
      </c>
      <c r="P269" s="3">
        <v>1.0999999999999999E-2</v>
      </c>
      <c r="Q269" s="3">
        <v>2.5000000000000001E-2</v>
      </c>
      <c r="R269" s="3">
        <v>0.12</v>
      </c>
      <c r="S269" s="3">
        <v>3.5169999999999999</v>
      </c>
      <c r="T269" s="3">
        <v>74.709999999999994</v>
      </c>
      <c r="U269" s="3">
        <v>196.08799999999999</v>
      </c>
      <c r="V269" s="3">
        <v>245.66800000000001</v>
      </c>
      <c r="W269" s="3">
        <v>256.36500000000001</v>
      </c>
      <c r="X269" s="3">
        <v>279.14999999999998</v>
      </c>
      <c r="Y269" s="3">
        <v>280.08</v>
      </c>
      <c r="Z269" s="3">
        <v>295.12</v>
      </c>
      <c r="AA269" s="3">
        <v>317.54899999999998</v>
      </c>
      <c r="AB269" s="3">
        <v>324.24200000000002</v>
      </c>
      <c r="AC269" s="3">
        <v>307.673</v>
      </c>
      <c r="AD269" s="3">
        <v>308.49099999999999</v>
      </c>
      <c r="AE269" s="3">
        <v>291.738</v>
      </c>
      <c r="AF269" s="3">
        <v>337.90499999999997</v>
      </c>
      <c r="AG269" s="3">
        <v>407.42500000000001</v>
      </c>
      <c r="AH269" s="3">
        <v>485.11500000000001</v>
      </c>
      <c r="AI269" s="3">
        <v>582.53800000000001</v>
      </c>
      <c r="AJ269" s="3">
        <v>715.904</v>
      </c>
      <c r="AK269" s="3">
        <v>896.98</v>
      </c>
      <c r="AL269" s="3">
        <v>1149.646</v>
      </c>
      <c r="AM269" s="3">
        <v>1247.9290000000001</v>
      </c>
      <c r="AN269" s="3">
        <v>1661.721</v>
      </c>
      <c r="AO269" s="3">
        <v>2179.0239999999999</v>
      </c>
      <c r="AP269" s="3">
        <v>2637.9140000000002</v>
      </c>
      <c r="AQ269" s="3">
        <v>3348.308</v>
      </c>
      <c r="AR269" s="3">
        <v>4579.0860000000002</v>
      </c>
      <c r="AS269" s="3">
        <v>5954.5110000000004</v>
      </c>
      <c r="AT269" s="3">
        <v>8188.7489999999998</v>
      </c>
      <c r="AU269" s="3">
        <v>10558.496999999999</v>
      </c>
      <c r="AV269" s="3">
        <v>13012.009</v>
      </c>
      <c r="AW269" s="3">
        <v>15483.806</v>
      </c>
      <c r="AX269" s="3">
        <v>17942.766</v>
      </c>
      <c r="AY269" s="3">
        <v>20451.816999999999</v>
      </c>
      <c r="AZ269" s="3">
        <v>23017.010999999999</v>
      </c>
      <c r="BA269">
        <v>25607.665000000001</v>
      </c>
      <c r="BB269">
        <v>2017</v>
      </c>
    </row>
    <row r="270" spans="1:54" hidden="1" x14ac:dyDescent="0.2">
      <c r="A270">
        <v>213</v>
      </c>
      <c r="B270" t="s">
        <v>556</v>
      </c>
      <c r="C270" t="s">
        <v>224</v>
      </c>
      <c r="D270" t="s">
        <v>10</v>
      </c>
      <c r="E270" t="s">
        <v>219</v>
      </c>
      <c r="F270" t="s">
        <v>218</v>
      </c>
      <c r="G270" t="s">
        <v>223</v>
      </c>
      <c r="H270" t="s">
        <v>222</v>
      </c>
      <c r="I270" t="s">
        <v>774</v>
      </c>
      <c r="J270" s="3">
        <v>-2.573</v>
      </c>
      <c r="K270" s="3">
        <v>-5.7210000000000001</v>
      </c>
      <c r="L270" s="3">
        <v>-2.9169999999999998</v>
      </c>
      <c r="M270" s="3">
        <v>-2.4359999999999999</v>
      </c>
      <c r="N270" s="3">
        <v>-2.4950000000000001</v>
      </c>
      <c r="O270" s="3">
        <v>-0.95199999999999996</v>
      </c>
      <c r="P270" s="3">
        <v>-2.859</v>
      </c>
      <c r="Q270" s="3">
        <v>-4.2350000000000003</v>
      </c>
      <c r="R270" s="3">
        <v>-1.5720000000000001</v>
      </c>
      <c r="S270" s="3">
        <v>1.095</v>
      </c>
      <c r="T270" s="3">
        <v>4.665</v>
      </c>
      <c r="U270" s="3">
        <v>-0.42899999999999999</v>
      </c>
      <c r="V270" s="3">
        <v>-6.468</v>
      </c>
      <c r="W270" s="3">
        <v>-8.0429999999999993</v>
      </c>
      <c r="X270" s="3">
        <v>-10.981</v>
      </c>
      <c r="Y270" s="3">
        <v>-5.1040000000000001</v>
      </c>
      <c r="Z270" s="3">
        <v>-7.157</v>
      </c>
      <c r="AA270" s="3">
        <v>-12.288</v>
      </c>
      <c r="AB270" s="3">
        <v>-14.641</v>
      </c>
      <c r="AC270" s="3">
        <v>-12.093999999999999</v>
      </c>
      <c r="AD270" s="3">
        <v>-9.1440000000000001</v>
      </c>
      <c r="AE270" s="3">
        <v>-3.952</v>
      </c>
      <c r="AF270" s="3">
        <v>8.6210000000000004</v>
      </c>
      <c r="AG270" s="3">
        <v>7.9720000000000004</v>
      </c>
      <c r="AH270" s="3">
        <v>2.9660000000000002</v>
      </c>
      <c r="AI270" s="3">
        <v>4.9290000000000003</v>
      </c>
      <c r="AJ270" s="3">
        <v>6.4989999999999997</v>
      </c>
      <c r="AK270" s="3">
        <v>6.0460000000000003</v>
      </c>
      <c r="AL270" s="3">
        <v>5.4240000000000004</v>
      </c>
      <c r="AM270" s="3">
        <v>7.2510000000000003</v>
      </c>
      <c r="AN270" s="3">
        <v>-1.623</v>
      </c>
      <c r="AO270" s="3">
        <v>-5.3410000000000002</v>
      </c>
      <c r="AP270" s="3">
        <v>-2.1389999999999998</v>
      </c>
      <c r="AQ270" s="3">
        <v>-13.125</v>
      </c>
      <c r="AR270" s="3">
        <v>-9.18</v>
      </c>
      <c r="AS270" s="3">
        <v>-17.622</v>
      </c>
      <c r="AT270" s="3">
        <v>-14.693</v>
      </c>
      <c r="AU270" s="3">
        <v>-30.786999999999999</v>
      </c>
      <c r="AV270" s="3">
        <v>-31.881</v>
      </c>
      <c r="AW270" s="3">
        <v>-36.396999999999998</v>
      </c>
      <c r="AX270" s="3">
        <v>-41.134</v>
      </c>
      <c r="AY270" s="3">
        <v>-44.856000000000002</v>
      </c>
      <c r="AZ270" s="3">
        <v>-47.304000000000002</v>
      </c>
      <c r="BA270">
        <v>-49.177999999999997</v>
      </c>
      <c r="BB270">
        <v>2017</v>
      </c>
    </row>
    <row r="271" spans="1:54" hidden="1" x14ac:dyDescent="0.2">
      <c r="A271">
        <v>213</v>
      </c>
      <c r="B271" t="s">
        <v>556</v>
      </c>
      <c r="C271" t="s">
        <v>220</v>
      </c>
      <c r="D271" t="s">
        <v>10</v>
      </c>
      <c r="E271" t="s">
        <v>219</v>
      </c>
      <c r="F271" t="s">
        <v>218</v>
      </c>
      <c r="G271" t="s">
        <v>217</v>
      </c>
      <c r="I271" t="s">
        <v>216</v>
      </c>
      <c r="J271" s="3">
        <v>-1.1359999999999999</v>
      </c>
      <c r="K271" s="3">
        <v>-3.109</v>
      </c>
      <c r="L271" s="3">
        <v>-3.1930000000000001</v>
      </c>
      <c r="M271" s="3">
        <v>-2.161</v>
      </c>
      <c r="N271" s="3">
        <v>-1.9710000000000001</v>
      </c>
      <c r="O271" s="3">
        <v>-0.996</v>
      </c>
      <c r="P271" s="3">
        <v>-2.4870000000000001</v>
      </c>
      <c r="Q271" s="3">
        <v>-3.593</v>
      </c>
      <c r="R271" s="3">
        <v>-1.139</v>
      </c>
      <c r="S271" s="3">
        <v>1.236</v>
      </c>
      <c r="T271" s="3">
        <v>3.0449999999999999</v>
      </c>
      <c r="U271" s="3">
        <v>-0.20899999999999999</v>
      </c>
      <c r="V271" s="3">
        <v>-2.6080000000000001</v>
      </c>
      <c r="W271" s="3">
        <v>-3.137</v>
      </c>
      <c r="X271" s="3">
        <v>-3.9340000000000002</v>
      </c>
      <c r="Y271" s="3">
        <v>-1.8220000000000001</v>
      </c>
      <c r="Z271" s="3">
        <v>-2.4249999999999998</v>
      </c>
      <c r="AA271" s="3">
        <v>-3.87</v>
      </c>
      <c r="AB271" s="3">
        <v>-4.5149999999999997</v>
      </c>
      <c r="AC271" s="3">
        <v>-3.931</v>
      </c>
      <c r="AD271" s="3">
        <v>-2.964</v>
      </c>
      <c r="AE271" s="3">
        <v>-1.355</v>
      </c>
      <c r="AF271" s="3">
        <v>7.9290000000000003</v>
      </c>
      <c r="AG271" s="3">
        <v>5.7709999999999999</v>
      </c>
      <c r="AH271" s="3">
        <v>1.798</v>
      </c>
      <c r="AI271" s="3">
        <v>2.4729999999999999</v>
      </c>
      <c r="AJ271" s="3">
        <v>2.7909999999999999</v>
      </c>
      <c r="AK271" s="3">
        <v>2.1</v>
      </c>
      <c r="AL271" s="3">
        <v>1.492</v>
      </c>
      <c r="AM271" s="3">
        <v>2.1669999999999998</v>
      </c>
      <c r="AN271" s="3">
        <v>-0.38200000000000001</v>
      </c>
      <c r="AO271" s="3">
        <v>-1.012</v>
      </c>
      <c r="AP271" s="3">
        <v>-0.36899999999999999</v>
      </c>
      <c r="AQ271" s="3">
        <v>-2.1459999999999999</v>
      </c>
      <c r="AR271" s="3">
        <v>-1.629</v>
      </c>
      <c r="AS271" s="3">
        <v>-2.7429999999999999</v>
      </c>
      <c r="AT271" s="3">
        <v>-2.6520000000000001</v>
      </c>
      <c r="AU271" s="3">
        <v>-4.8280000000000003</v>
      </c>
      <c r="AV271" s="3">
        <v>-5.093</v>
      </c>
      <c r="AW271" s="3">
        <v>-5.5170000000000003</v>
      </c>
      <c r="AX271" s="3">
        <v>-5.8869999999999996</v>
      </c>
      <c r="AY271" s="3">
        <v>-6.0430000000000001</v>
      </c>
      <c r="AZ271" s="3">
        <v>-6.0119999999999996</v>
      </c>
      <c r="BA271">
        <v>-5.9130000000000003</v>
      </c>
      <c r="BB271">
        <v>2017</v>
      </c>
    </row>
    <row r="272" spans="1:54" x14ac:dyDescent="0.2">
      <c r="A272">
        <v>911</v>
      </c>
      <c r="B272" t="s">
        <v>555</v>
      </c>
      <c r="C272" t="s">
        <v>352</v>
      </c>
      <c r="D272" t="s">
        <v>188</v>
      </c>
      <c r="E272" t="s">
        <v>349</v>
      </c>
      <c r="F272" t="s">
        <v>351</v>
      </c>
      <c r="G272" t="s">
        <v>225</v>
      </c>
      <c r="H272" t="s">
        <v>222</v>
      </c>
      <c r="I272" t="s">
        <v>775</v>
      </c>
      <c r="J272" s="3" t="s">
        <v>215</v>
      </c>
      <c r="K272" s="3" t="s">
        <v>215</v>
      </c>
      <c r="L272" s="3" t="s">
        <v>215</v>
      </c>
      <c r="M272" s="3" t="s">
        <v>215</v>
      </c>
      <c r="N272" s="3" t="s">
        <v>215</v>
      </c>
      <c r="O272" s="3" t="s">
        <v>215</v>
      </c>
      <c r="P272" s="3" t="s">
        <v>215</v>
      </c>
      <c r="Q272" s="3" t="s">
        <v>215</v>
      </c>
      <c r="R272" s="3" t="s">
        <v>215</v>
      </c>
      <c r="S272" s="3" t="s">
        <v>215</v>
      </c>
      <c r="T272" s="3" t="s">
        <v>215</v>
      </c>
      <c r="U272" s="3" t="s">
        <v>215</v>
      </c>
      <c r="V272" s="3">
        <v>1005.093</v>
      </c>
      <c r="W272" s="3">
        <v>863.83699999999999</v>
      </c>
      <c r="X272" s="3">
        <v>910.48400000000004</v>
      </c>
      <c r="Y272" s="3">
        <v>983.62199999999996</v>
      </c>
      <c r="Z272" s="3">
        <v>1034.4680000000001</v>
      </c>
      <c r="AA272" s="3">
        <v>1069.509</v>
      </c>
      <c r="AB272" s="3">
        <v>1136.579</v>
      </c>
      <c r="AC272" s="3">
        <v>1172.6110000000001</v>
      </c>
      <c r="AD272" s="3">
        <v>1241.239</v>
      </c>
      <c r="AE272" s="3">
        <v>1358.76</v>
      </c>
      <c r="AF272" s="3">
        <v>1559.952</v>
      </c>
      <c r="AG272" s="3">
        <v>1779.1590000000001</v>
      </c>
      <c r="AH272" s="3">
        <v>1965.4849999999999</v>
      </c>
      <c r="AI272" s="3">
        <v>2242.8809999999999</v>
      </c>
      <c r="AJ272" s="3">
        <v>2538.8960000000002</v>
      </c>
      <c r="AK272" s="3">
        <v>2887.9740000000002</v>
      </c>
      <c r="AL272" s="3">
        <v>3088.6210000000001</v>
      </c>
      <c r="AM272" s="3">
        <v>2651.5839999999998</v>
      </c>
      <c r="AN272" s="3">
        <v>2709.9160000000002</v>
      </c>
      <c r="AO272" s="3">
        <v>2837.2730000000001</v>
      </c>
      <c r="AP272" s="3">
        <v>3039.694</v>
      </c>
      <c r="AQ272" s="3">
        <v>3140.0039999999999</v>
      </c>
      <c r="AR272" s="3">
        <v>3253.2179999999998</v>
      </c>
      <c r="AS272" s="3">
        <v>3359.076</v>
      </c>
      <c r="AT272" s="3">
        <v>3367.848</v>
      </c>
      <c r="AU272" s="3">
        <v>3619.6990000000001</v>
      </c>
      <c r="AV272" s="3">
        <v>3742.768</v>
      </c>
      <c r="AW272" s="3">
        <v>3873.7649999999999</v>
      </c>
      <c r="AX272" s="3">
        <v>4009.3470000000002</v>
      </c>
      <c r="AY272" s="3">
        <v>4157.6930000000002</v>
      </c>
      <c r="AZ272" s="3">
        <v>4324.0010000000002</v>
      </c>
      <c r="BA272">
        <v>4496.9610000000002</v>
      </c>
      <c r="BB272">
        <v>2016</v>
      </c>
    </row>
    <row r="273" spans="1:54" hidden="1" x14ac:dyDescent="0.2">
      <c r="A273">
        <v>911</v>
      </c>
      <c r="B273" t="s">
        <v>555</v>
      </c>
      <c r="C273" t="s">
        <v>350</v>
      </c>
      <c r="D273" t="s">
        <v>188</v>
      </c>
      <c r="E273" t="s">
        <v>349</v>
      </c>
      <c r="F273" t="s">
        <v>348</v>
      </c>
      <c r="G273" t="s">
        <v>275</v>
      </c>
      <c r="I273" t="s">
        <v>347</v>
      </c>
      <c r="J273" s="3" t="s">
        <v>215</v>
      </c>
      <c r="K273" s="3" t="s">
        <v>215</v>
      </c>
      <c r="L273" s="3" t="s">
        <v>215</v>
      </c>
      <c r="M273" s="3" t="s">
        <v>215</v>
      </c>
      <c r="N273" s="3" t="s">
        <v>215</v>
      </c>
      <c r="O273" s="3" t="s">
        <v>215</v>
      </c>
      <c r="P273" s="3" t="s">
        <v>215</v>
      </c>
      <c r="Q273" s="3" t="s">
        <v>215</v>
      </c>
      <c r="R273" s="3" t="s">
        <v>215</v>
      </c>
      <c r="S273" s="3" t="s">
        <v>215</v>
      </c>
      <c r="T273" s="3" t="s">
        <v>215</v>
      </c>
      <c r="U273" s="3" t="s">
        <v>215</v>
      </c>
      <c r="V273" s="3" t="s">
        <v>215</v>
      </c>
      <c r="W273" s="3">
        <v>-14.054</v>
      </c>
      <c r="X273" s="3">
        <v>5.4</v>
      </c>
      <c r="Y273" s="3">
        <v>8.0329999999999995</v>
      </c>
      <c r="Z273" s="3">
        <v>5.1689999999999996</v>
      </c>
      <c r="AA273" s="3">
        <v>3.387</v>
      </c>
      <c r="AB273" s="3">
        <v>6.2709999999999999</v>
      </c>
      <c r="AC273" s="3">
        <v>3.17</v>
      </c>
      <c r="AD273" s="3">
        <v>5.8529999999999998</v>
      </c>
      <c r="AE273" s="3">
        <v>9.468</v>
      </c>
      <c r="AF273" s="3">
        <v>14.807</v>
      </c>
      <c r="AG273" s="3">
        <v>14.052</v>
      </c>
      <c r="AH273" s="3">
        <v>10.473000000000001</v>
      </c>
      <c r="AI273" s="3">
        <v>14.113</v>
      </c>
      <c r="AJ273" s="3">
        <v>13.198</v>
      </c>
      <c r="AK273" s="3">
        <v>13.749000000000001</v>
      </c>
      <c r="AL273" s="3">
        <v>6.9480000000000004</v>
      </c>
      <c r="AM273" s="3">
        <v>-14.15</v>
      </c>
      <c r="AN273" s="3">
        <v>2.2000000000000002</v>
      </c>
      <c r="AO273" s="3">
        <v>4.7</v>
      </c>
      <c r="AP273" s="3">
        <v>7.1340000000000003</v>
      </c>
      <c r="AQ273" s="3">
        <v>3.3</v>
      </c>
      <c r="AR273" s="3">
        <v>3.6059999999999999</v>
      </c>
      <c r="AS273" s="3">
        <v>3.254</v>
      </c>
      <c r="AT273" s="3">
        <v>0.26100000000000001</v>
      </c>
      <c r="AU273" s="3">
        <v>7.4779999999999998</v>
      </c>
      <c r="AV273" s="3">
        <v>3.4</v>
      </c>
      <c r="AW273" s="3">
        <v>3.5</v>
      </c>
      <c r="AX273" s="3">
        <v>3.5</v>
      </c>
      <c r="AY273" s="3">
        <v>3.7</v>
      </c>
      <c r="AZ273" s="3">
        <v>4</v>
      </c>
      <c r="BA273">
        <v>4</v>
      </c>
      <c r="BB273">
        <v>2016</v>
      </c>
    </row>
    <row r="274" spans="1:54" hidden="1" x14ac:dyDescent="0.2">
      <c r="A274">
        <v>911</v>
      </c>
      <c r="B274" t="s">
        <v>555</v>
      </c>
      <c r="C274" t="s">
        <v>346</v>
      </c>
      <c r="D274" t="s">
        <v>188</v>
      </c>
      <c r="E274" t="s">
        <v>342</v>
      </c>
      <c r="F274" t="s">
        <v>345</v>
      </c>
      <c r="G274" t="s">
        <v>225</v>
      </c>
      <c r="H274" t="s">
        <v>222</v>
      </c>
      <c r="I274" t="s">
        <v>775</v>
      </c>
      <c r="J274" s="3" t="s">
        <v>215</v>
      </c>
      <c r="K274" s="3" t="s">
        <v>215</v>
      </c>
      <c r="L274" s="3" t="s">
        <v>215</v>
      </c>
      <c r="M274" s="3" t="s">
        <v>215</v>
      </c>
      <c r="N274" s="3" t="s">
        <v>215</v>
      </c>
      <c r="O274" s="3" t="s">
        <v>215</v>
      </c>
      <c r="P274" s="3" t="s">
        <v>215</v>
      </c>
      <c r="Q274" s="3" t="s">
        <v>215</v>
      </c>
      <c r="R274" s="3" t="s">
        <v>215</v>
      </c>
      <c r="S274" s="3" t="s">
        <v>215</v>
      </c>
      <c r="T274" s="3" t="s">
        <v>215</v>
      </c>
      <c r="U274" s="3" t="s">
        <v>215</v>
      </c>
      <c r="V274" s="3">
        <v>0.29499999999999998</v>
      </c>
      <c r="W274" s="3">
        <v>3.8969999999999998</v>
      </c>
      <c r="X274" s="3">
        <v>187.065</v>
      </c>
      <c r="Y274" s="3">
        <v>522.25599999999997</v>
      </c>
      <c r="Z274" s="3">
        <v>661.20899999999995</v>
      </c>
      <c r="AA274" s="3">
        <v>804.33600000000001</v>
      </c>
      <c r="AB274" s="3">
        <v>955.38499999999999</v>
      </c>
      <c r="AC274" s="3">
        <v>987.44399999999996</v>
      </c>
      <c r="AD274" s="3">
        <v>1031.338</v>
      </c>
      <c r="AE274" s="3">
        <v>1175.877</v>
      </c>
      <c r="AF274" s="3">
        <v>1362.472</v>
      </c>
      <c r="AG274" s="3">
        <v>1624.643</v>
      </c>
      <c r="AH274" s="3">
        <v>1907.9449999999999</v>
      </c>
      <c r="AI274" s="3">
        <v>2242.8809999999999</v>
      </c>
      <c r="AJ274" s="3">
        <v>2656.19</v>
      </c>
      <c r="AK274" s="3">
        <v>3149.2829999999999</v>
      </c>
      <c r="AL274" s="3">
        <v>3568.2280000000001</v>
      </c>
      <c r="AM274" s="3">
        <v>3141.6509999999998</v>
      </c>
      <c r="AN274" s="3">
        <v>3460.203</v>
      </c>
      <c r="AO274" s="3">
        <v>3777.9459999999999</v>
      </c>
      <c r="AP274" s="3">
        <v>4266.4610000000002</v>
      </c>
      <c r="AQ274" s="3">
        <v>4555.6379999999999</v>
      </c>
      <c r="AR274" s="3">
        <v>4828.6260000000002</v>
      </c>
      <c r="AS274" s="3">
        <v>5043.6329999999998</v>
      </c>
      <c r="AT274" s="3">
        <v>5079.8649999999998</v>
      </c>
      <c r="AU274" s="3">
        <v>5574.3959999999997</v>
      </c>
      <c r="AV274" s="3">
        <v>5997.982</v>
      </c>
      <c r="AW274" s="3">
        <v>6456.2280000000001</v>
      </c>
      <c r="AX274" s="3">
        <v>6949.4840000000004</v>
      </c>
      <c r="AY274" s="3">
        <v>7494.8789999999999</v>
      </c>
      <c r="AZ274" s="3">
        <v>8106.4610000000002</v>
      </c>
      <c r="BA274">
        <v>8767.9480000000003</v>
      </c>
      <c r="BB274">
        <v>2016</v>
      </c>
    </row>
    <row r="275" spans="1:54" hidden="1" x14ac:dyDescent="0.2">
      <c r="A275">
        <v>911</v>
      </c>
      <c r="B275" t="s">
        <v>555</v>
      </c>
      <c r="C275" t="s">
        <v>344</v>
      </c>
      <c r="D275" t="s">
        <v>188</v>
      </c>
      <c r="E275" t="s">
        <v>342</v>
      </c>
      <c r="F275" t="s">
        <v>343</v>
      </c>
      <c r="G275" t="s">
        <v>223</v>
      </c>
      <c r="H275" t="s">
        <v>222</v>
      </c>
      <c r="I275" t="s">
        <v>310</v>
      </c>
      <c r="J275" s="3" t="s">
        <v>215</v>
      </c>
      <c r="K275" s="3" t="s">
        <v>215</v>
      </c>
      <c r="L275" s="3" t="s">
        <v>215</v>
      </c>
      <c r="M275" s="3" t="s">
        <v>215</v>
      </c>
      <c r="N275" s="3" t="s">
        <v>215</v>
      </c>
      <c r="O275" s="3" t="s">
        <v>215</v>
      </c>
      <c r="P275" s="3" t="s">
        <v>215</v>
      </c>
      <c r="Q275" s="3" t="s">
        <v>215</v>
      </c>
      <c r="R275" s="3" t="s">
        <v>215</v>
      </c>
      <c r="S275" s="3" t="s">
        <v>215</v>
      </c>
      <c r="T275" s="3" t="s">
        <v>215</v>
      </c>
      <c r="U275" s="3" t="s">
        <v>215</v>
      </c>
      <c r="V275" s="3">
        <v>0.108</v>
      </c>
      <c r="W275" s="3">
        <v>0.83499999999999996</v>
      </c>
      <c r="X275" s="3">
        <v>0.64800000000000002</v>
      </c>
      <c r="Y275" s="3">
        <v>1.2869999999999999</v>
      </c>
      <c r="Z275" s="3">
        <v>1.597</v>
      </c>
      <c r="AA275" s="3">
        <v>1.639</v>
      </c>
      <c r="AB275" s="3">
        <v>1.8919999999999999</v>
      </c>
      <c r="AC275" s="3">
        <v>1.845</v>
      </c>
      <c r="AD275" s="3">
        <v>1.9119999999999999</v>
      </c>
      <c r="AE275" s="3">
        <v>2.1179999999999999</v>
      </c>
      <c r="AF275" s="3">
        <v>2.3759999999999999</v>
      </c>
      <c r="AG275" s="3">
        <v>2.8069999999999999</v>
      </c>
      <c r="AH275" s="3">
        <v>3.577</v>
      </c>
      <c r="AI275" s="3">
        <v>4.9000000000000004</v>
      </c>
      <c r="AJ275" s="3">
        <v>6.3840000000000003</v>
      </c>
      <c r="AK275" s="3">
        <v>9.2059999999999995</v>
      </c>
      <c r="AL275" s="3">
        <v>11.662000000000001</v>
      </c>
      <c r="AM275" s="3">
        <v>8.6479999999999997</v>
      </c>
      <c r="AN275" s="3">
        <v>9.26</v>
      </c>
      <c r="AO275" s="3">
        <v>10.141999999999999</v>
      </c>
      <c r="AP275" s="3">
        <v>10.619</v>
      </c>
      <c r="AQ275" s="3">
        <v>11.121</v>
      </c>
      <c r="AR275" s="3">
        <v>11.61</v>
      </c>
      <c r="AS275" s="3">
        <v>10.553000000000001</v>
      </c>
      <c r="AT275" s="3">
        <v>10.571999999999999</v>
      </c>
      <c r="AU275" s="3">
        <v>11.548</v>
      </c>
      <c r="AV275" s="3">
        <v>12.031000000000001</v>
      </c>
      <c r="AW275" s="3">
        <v>12.696</v>
      </c>
      <c r="AX275" s="3">
        <v>13.385</v>
      </c>
      <c r="AY275" s="3">
        <v>14.196</v>
      </c>
      <c r="AZ275" s="3">
        <v>15.177</v>
      </c>
      <c r="BA275">
        <v>16.224</v>
      </c>
      <c r="BB275">
        <v>2016</v>
      </c>
    </row>
    <row r="276" spans="1:54" hidden="1" x14ac:dyDescent="0.2">
      <c r="A276">
        <v>911</v>
      </c>
      <c r="B276" t="s">
        <v>555</v>
      </c>
      <c r="C276" t="s">
        <v>213</v>
      </c>
      <c r="D276" t="s">
        <v>188</v>
      </c>
      <c r="E276" t="s">
        <v>342</v>
      </c>
      <c r="F276" s="3" t="s">
        <v>341</v>
      </c>
      <c r="G276" t="s">
        <v>323</v>
      </c>
      <c r="H276" t="s">
        <v>222</v>
      </c>
      <c r="I276" t="s">
        <v>310</v>
      </c>
      <c r="J276" t="s">
        <v>215</v>
      </c>
      <c r="K276" t="s">
        <v>215</v>
      </c>
      <c r="L276" t="s">
        <v>215</v>
      </c>
      <c r="M276" t="s">
        <v>215</v>
      </c>
      <c r="N276" t="s">
        <v>215</v>
      </c>
      <c r="O276" t="s">
        <v>215</v>
      </c>
      <c r="P276" t="s">
        <v>215</v>
      </c>
      <c r="Q276" t="s">
        <v>215</v>
      </c>
      <c r="R276" t="s">
        <v>215</v>
      </c>
      <c r="S276" t="s">
        <v>215</v>
      </c>
      <c r="T276" t="s">
        <v>215</v>
      </c>
      <c r="U276" t="s">
        <v>215</v>
      </c>
      <c r="V276">
        <v>4.8860000000000001</v>
      </c>
      <c r="W276">
        <v>4.2990000000000004</v>
      </c>
      <c r="X276">
        <v>4.6280000000000001</v>
      </c>
      <c r="Y276">
        <v>5.1040000000000001</v>
      </c>
      <c r="Z276">
        <v>5.4660000000000002</v>
      </c>
      <c r="AA276">
        <v>5.7480000000000002</v>
      </c>
      <c r="AB276">
        <v>6.1740000000000004</v>
      </c>
      <c r="AC276">
        <v>6.468</v>
      </c>
      <c r="AD276">
        <v>7.0019999999999998</v>
      </c>
      <c r="AE276">
        <v>7.84</v>
      </c>
      <c r="AF276">
        <v>9.1389999999999993</v>
      </c>
      <c r="AG276">
        <v>10.63</v>
      </c>
      <c r="AH276">
        <v>12.067</v>
      </c>
      <c r="AI276">
        <v>14.212999999999999</v>
      </c>
      <c r="AJ276">
        <v>16.582999999999998</v>
      </c>
      <c r="AK276">
        <v>19.364999999999998</v>
      </c>
      <c r="AL276">
        <v>21.117000000000001</v>
      </c>
      <c r="AM276">
        <v>18.265999999999998</v>
      </c>
      <c r="AN276">
        <v>18.896000000000001</v>
      </c>
      <c r="AO276">
        <v>20.193000000000001</v>
      </c>
      <c r="AP276">
        <v>22.032</v>
      </c>
      <c r="AQ276">
        <v>23.126000000000001</v>
      </c>
      <c r="AR276">
        <v>24.39</v>
      </c>
      <c r="AS276">
        <v>25.457000000000001</v>
      </c>
      <c r="AT276">
        <v>25.849</v>
      </c>
      <c r="AU276">
        <v>28.282</v>
      </c>
      <c r="AV276">
        <v>29.908000000000001</v>
      </c>
      <c r="AW276">
        <v>31.626000000000001</v>
      </c>
      <c r="AX276">
        <v>33.375999999999998</v>
      </c>
      <c r="AY276">
        <v>35.271000000000001</v>
      </c>
      <c r="AZ276">
        <v>37.311</v>
      </c>
      <c r="BA276">
        <v>39.478999999999999</v>
      </c>
      <c r="BB276">
        <v>2016</v>
      </c>
    </row>
    <row r="277" spans="1:54" hidden="1" x14ac:dyDescent="0.2">
      <c r="A277">
        <v>911</v>
      </c>
      <c r="B277" t="s">
        <v>555</v>
      </c>
      <c r="C277" t="s">
        <v>340</v>
      </c>
      <c r="D277" t="s">
        <v>188</v>
      </c>
      <c r="E277" t="s">
        <v>339</v>
      </c>
      <c r="F277" t="s">
        <v>338</v>
      </c>
      <c r="G277" t="s">
        <v>295</v>
      </c>
      <c r="I277" t="s">
        <v>337</v>
      </c>
      <c r="J277" s="3" t="s">
        <v>215</v>
      </c>
      <c r="K277" s="3" t="s">
        <v>215</v>
      </c>
      <c r="L277" s="3" t="s">
        <v>215</v>
      </c>
      <c r="M277" s="3" t="s">
        <v>215</v>
      </c>
      <c r="N277" s="3" t="s">
        <v>215</v>
      </c>
      <c r="O277" s="3" t="s">
        <v>215</v>
      </c>
      <c r="P277" s="3" t="s">
        <v>215</v>
      </c>
      <c r="Q277" s="3" t="s">
        <v>215</v>
      </c>
      <c r="R277" s="3" t="s">
        <v>215</v>
      </c>
      <c r="S277" s="3" t="s">
        <v>215</v>
      </c>
      <c r="T277" s="3" t="s">
        <v>215</v>
      </c>
      <c r="U277" s="3" t="s">
        <v>215</v>
      </c>
      <c r="V277" s="3">
        <v>2.9000000000000001E-2</v>
      </c>
      <c r="W277" s="3">
        <v>0.45100000000000001</v>
      </c>
      <c r="X277" s="3">
        <v>20.545999999999999</v>
      </c>
      <c r="Y277" s="3">
        <v>53.094999999999999</v>
      </c>
      <c r="Z277" s="3">
        <v>63.917999999999999</v>
      </c>
      <c r="AA277" s="3">
        <v>75.206000000000003</v>
      </c>
      <c r="AB277" s="3">
        <v>84.058000000000007</v>
      </c>
      <c r="AC277" s="3">
        <v>84.209000000000003</v>
      </c>
      <c r="AD277" s="3">
        <v>83.088999999999999</v>
      </c>
      <c r="AE277" s="3">
        <v>86.54</v>
      </c>
      <c r="AF277" s="3">
        <v>87.340999999999994</v>
      </c>
      <c r="AG277" s="3">
        <v>91.314999999999998</v>
      </c>
      <c r="AH277" s="3">
        <v>97.072999999999993</v>
      </c>
      <c r="AI277" s="3">
        <v>100</v>
      </c>
      <c r="AJ277" s="3">
        <v>104.62</v>
      </c>
      <c r="AK277" s="3">
        <v>109.048</v>
      </c>
      <c r="AL277" s="3">
        <v>115.52800000000001</v>
      </c>
      <c r="AM277" s="3">
        <v>118.482</v>
      </c>
      <c r="AN277" s="3">
        <v>127.687</v>
      </c>
      <c r="AO277" s="3">
        <v>133.154</v>
      </c>
      <c r="AP277" s="3">
        <v>140.358</v>
      </c>
      <c r="AQ277" s="3">
        <v>145.084</v>
      </c>
      <c r="AR277" s="3">
        <v>148.42599999999999</v>
      </c>
      <c r="AS277" s="3">
        <v>150.149</v>
      </c>
      <c r="AT277" s="3">
        <v>150.834</v>
      </c>
      <c r="AU277" s="3">
        <v>154.00200000000001</v>
      </c>
      <c r="AV277" s="3">
        <v>160.255</v>
      </c>
      <c r="AW277" s="3">
        <v>166.66499999999999</v>
      </c>
      <c r="AX277" s="3">
        <v>173.33199999999999</v>
      </c>
      <c r="AY277" s="3">
        <v>180.26499999999999</v>
      </c>
      <c r="AZ277" s="3">
        <v>187.476</v>
      </c>
      <c r="BA277">
        <v>194.97499999999999</v>
      </c>
      <c r="BB277">
        <v>2016</v>
      </c>
    </row>
    <row r="278" spans="1:54" hidden="1" x14ac:dyDescent="0.2">
      <c r="A278">
        <v>911</v>
      </c>
      <c r="B278" t="s">
        <v>555</v>
      </c>
      <c r="C278" t="s">
        <v>336</v>
      </c>
      <c r="D278" t="s">
        <v>188</v>
      </c>
      <c r="E278" t="s">
        <v>333</v>
      </c>
      <c r="F278" t="s">
        <v>335</v>
      </c>
      <c r="G278" t="s">
        <v>225</v>
      </c>
      <c r="H278" t="s">
        <v>322</v>
      </c>
      <c r="I278" t="s">
        <v>330</v>
      </c>
      <c r="J278" s="3" t="s">
        <v>215</v>
      </c>
      <c r="K278" s="3" t="s">
        <v>215</v>
      </c>
      <c r="L278" s="3" t="s">
        <v>215</v>
      </c>
      <c r="M278" s="3" t="s">
        <v>215</v>
      </c>
      <c r="N278" s="3" t="s">
        <v>215</v>
      </c>
      <c r="O278" s="3" t="s">
        <v>215</v>
      </c>
      <c r="P278" s="3" t="s">
        <v>215</v>
      </c>
      <c r="Q278" s="3" t="s">
        <v>215</v>
      </c>
      <c r="R278" s="3" t="s">
        <v>215</v>
      </c>
      <c r="S278" s="3" t="s">
        <v>215</v>
      </c>
      <c r="T278" s="3" t="s">
        <v>215</v>
      </c>
      <c r="U278" s="3" t="s">
        <v>215</v>
      </c>
      <c r="V278" s="3">
        <v>291331.40100000001</v>
      </c>
      <c r="W278" s="3">
        <v>256331.43400000001</v>
      </c>
      <c r="X278" s="3">
        <v>276742.89600000001</v>
      </c>
      <c r="Y278" s="3">
        <v>305472.65899999999</v>
      </c>
      <c r="Z278" s="3">
        <v>326330.641</v>
      </c>
      <c r="AA278" s="3">
        <v>340607.96500000003</v>
      </c>
      <c r="AB278" s="3">
        <v>365459.55499999999</v>
      </c>
      <c r="AC278" s="3">
        <v>379485.68800000002</v>
      </c>
      <c r="AD278" s="3">
        <v>402999.79200000002</v>
      </c>
      <c r="AE278" s="3">
        <v>444039.33799999999</v>
      </c>
      <c r="AF278" s="3">
        <v>511459.82500000001</v>
      </c>
      <c r="AG278" s="3">
        <v>585249.77800000005</v>
      </c>
      <c r="AH278" s="3">
        <v>648674.88600000006</v>
      </c>
      <c r="AI278" s="3">
        <v>745143.15599999996</v>
      </c>
      <c r="AJ278" s="3">
        <v>846298.8</v>
      </c>
      <c r="AK278" s="3">
        <v>965877.52500000002</v>
      </c>
      <c r="AL278" s="3">
        <v>1036449.933</v>
      </c>
      <c r="AM278" s="3">
        <v>892789.22600000002</v>
      </c>
      <c r="AN278" s="3">
        <v>913552.50199999998</v>
      </c>
      <c r="AO278" s="3">
        <v>955959.76899999997</v>
      </c>
      <c r="AP278" s="3">
        <v>1023466.156</v>
      </c>
      <c r="AQ278" s="3">
        <v>1053692.7520000001</v>
      </c>
      <c r="AR278" s="3">
        <v>1089776.6969999999</v>
      </c>
      <c r="AS278" s="3">
        <v>1123271.9650000001</v>
      </c>
      <c r="AT278" s="3">
        <v>1126114.977</v>
      </c>
      <c r="AU278" s="3">
        <v>1210230.1040000001</v>
      </c>
      <c r="AV278" s="3">
        <v>1251277.825</v>
      </c>
      <c r="AW278" s="3">
        <v>1294968.9509999999</v>
      </c>
      <c r="AX278" s="3">
        <v>1340185.6499999999</v>
      </c>
      <c r="AY278" s="3">
        <v>1389661.3459999999</v>
      </c>
      <c r="AZ278" s="3">
        <v>1445132.189</v>
      </c>
      <c r="BA278">
        <v>1502817.2509999999</v>
      </c>
      <c r="BB278">
        <v>2014</v>
      </c>
    </row>
    <row r="279" spans="1:54" hidden="1" x14ac:dyDescent="0.2">
      <c r="A279">
        <v>911</v>
      </c>
      <c r="B279" t="s">
        <v>555</v>
      </c>
      <c r="C279" t="s">
        <v>334</v>
      </c>
      <c r="D279" t="s">
        <v>188</v>
      </c>
      <c r="E279" t="s">
        <v>333</v>
      </c>
      <c r="F279" t="s">
        <v>332</v>
      </c>
      <c r="G279" t="s">
        <v>331</v>
      </c>
      <c r="H279" t="s">
        <v>322</v>
      </c>
      <c r="I279" t="s">
        <v>330</v>
      </c>
      <c r="J279" s="3" t="s">
        <v>215</v>
      </c>
      <c r="K279" s="3" t="s">
        <v>215</v>
      </c>
      <c r="L279" s="3" t="s">
        <v>215</v>
      </c>
      <c r="M279" s="3" t="s">
        <v>215</v>
      </c>
      <c r="N279" s="3" t="s">
        <v>215</v>
      </c>
      <c r="O279" s="3" t="s">
        <v>215</v>
      </c>
      <c r="P279" s="3" t="s">
        <v>215</v>
      </c>
      <c r="Q279" s="3" t="s">
        <v>215</v>
      </c>
      <c r="R279" s="3" t="s">
        <v>215</v>
      </c>
      <c r="S279" s="3" t="s">
        <v>215</v>
      </c>
      <c r="T279" s="3" t="s">
        <v>215</v>
      </c>
      <c r="U279" s="3" t="s">
        <v>215</v>
      </c>
      <c r="V279" s="3">
        <v>2073.38</v>
      </c>
      <c r="W279" s="3">
        <v>1824.289</v>
      </c>
      <c r="X279" s="3">
        <v>1969.5550000000001</v>
      </c>
      <c r="Y279" s="3">
        <v>2174.0219999999999</v>
      </c>
      <c r="Z279" s="3">
        <v>2322.4670000000001</v>
      </c>
      <c r="AA279" s="3">
        <v>2424.0770000000002</v>
      </c>
      <c r="AB279" s="3">
        <v>2600.944</v>
      </c>
      <c r="AC279" s="3">
        <v>2700.7669999999998</v>
      </c>
      <c r="AD279" s="3">
        <v>2868.1149999999998</v>
      </c>
      <c r="AE279" s="3">
        <v>3160.19</v>
      </c>
      <c r="AF279" s="3">
        <v>3640.0149999999999</v>
      </c>
      <c r="AG279" s="3">
        <v>4165.1719999999996</v>
      </c>
      <c r="AH279" s="3">
        <v>4616.5630000000001</v>
      </c>
      <c r="AI279" s="3">
        <v>5303.1189999999997</v>
      </c>
      <c r="AJ279" s="3">
        <v>6023.0349999999999</v>
      </c>
      <c r="AK279" s="3">
        <v>6874.067</v>
      </c>
      <c r="AL279" s="3">
        <v>7376.3249999999998</v>
      </c>
      <c r="AM279" s="3">
        <v>6353.9040000000005</v>
      </c>
      <c r="AN279" s="3">
        <v>6501.674</v>
      </c>
      <c r="AO279" s="3">
        <v>6803.4830000000002</v>
      </c>
      <c r="AP279" s="3">
        <v>7283.92</v>
      </c>
      <c r="AQ279" s="3">
        <v>7499.04</v>
      </c>
      <c r="AR279" s="3">
        <v>7755.8459999999995</v>
      </c>
      <c r="AS279" s="3">
        <v>7994.2290000000003</v>
      </c>
      <c r="AT279" s="3">
        <v>8014.4629999999997</v>
      </c>
      <c r="AU279" s="3">
        <v>8613.1029999999992</v>
      </c>
      <c r="AV279" s="3">
        <v>8905.2360000000008</v>
      </c>
      <c r="AW279" s="3">
        <v>9216.1820000000007</v>
      </c>
      <c r="AX279" s="3">
        <v>9537.9850000000006</v>
      </c>
      <c r="AY279" s="3">
        <v>9890.1</v>
      </c>
      <c r="AZ279" s="3">
        <v>10284.880999999999</v>
      </c>
      <c r="BA279">
        <v>10695.42</v>
      </c>
      <c r="BB279">
        <v>2014</v>
      </c>
    </row>
    <row r="280" spans="1:54" hidden="1" x14ac:dyDescent="0.2">
      <c r="A280">
        <v>911</v>
      </c>
      <c r="B280" t="s">
        <v>555</v>
      </c>
      <c r="C280" t="s">
        <v>329</v>
      </c>
      <c r="D280" t="s">
        <v>188</v>
      </c>
      <c r="E280" t="s">
        <v>325</v>
      </c>
      <c r="F280" t="s">
        <v>328</v>
      </c>
      <c r="G280" t="s">
        <v>225</v>
      </c>
      <c r="H280" t="s">
        <v>322</v>
      </c>
      <c r="I280" t="s">
        <v>321</v>
      </c>
      <c r="J280" s="3" t="s">
        <v>215</v>
      </c>
      <c r="K280" s="3" t="s">
        <v>215</v>
      </c>
      <c r="L280" s="3" t="s">
        <v>215</v>
      </c>
      <c r="M280" s="3" t="s">
        <v>215</v>
      </c>
      <c r="N280" s="3" t="s">
        <v>215</v>
      </c>
      <c r="O280" s="3" t="s">
        <v>215</v>
      </c>
      <c r="P280" s="3" t="s">
        <v>215</v>
      </c>
      <c r="Q280" s="3" t="s">
        <v>215</v>
      </c>
      <c r="R280" s="3" t="s">
        <v>215</v>
      </c>
      <c r="S280" s="3" t="s">
        <v>215</v>
      </c>
      <c r="T280" s="3" t="s">
        <v>215</v>
      </c>
      <c r="U280" s="3" t="s">
        <v>215</v>
      </c>
      <c r="V280" s="3">
        <v>85.507000000000005</v>
      </c>
      <c r="W280" s="3">
        <v>1156.3800000000001</v>
      </c>
      <c r="X280" s="3">
        <v>56858.571000000004</v>
      </c>
      <c r="Y280" s="3">
        <v>162191.39799999999</v>
      </c>
      <c r="Z280" s="3">
        <v>208583.28099999999</v>
      </c>
      <c r="AA280" s="3">
        <v>256157.834</v>
      </c>
      <c r="AB280" s="3">
        <v>307197.685</v>
      </c>
      <c r="AC280" s="3">
        <v>319561.06800000003</v>
      </c>
      <c r="AD280" s="3">
        <v>334850.09700000001</v>
      </c>
      <c r="AE280" s="3">
        <v>384273.46399999998</v>
      </c>
      <c r="AF280" s="3">
        <v>446712.033</v>
      </c>
      <c r="AG280" s="3">
        <v>534421.94099999999</v>
      </c>
      <c r="AH280" s="3">
        <v>629684.96</v>
      </c>
      <c r="AI280" s="3">
        <v>745143.15599999996</v>
      </c>
      <c r="AJ280" s="3">
        <v>885396.6</v>
      </c>
      <c r="AK280" s="3">
        <v>1053272.04</v>
      </c>
      <c r="AL280" s="3">
        <v>1197391.8119999999</v>
      </c>
      <c r="AM280" s="3">
        <v>1057794.949</v>
      </c>
      <c r="AN280" s="3">
        <v>1166485.1299999999</v>
      </c>
      <c r="AO280" s="3">
        <v>1272899.584</v>
      </c>
      <c r="AP280" s="3">
        <v>1436518.6869999999</v>
      </c>
      <c r="AQ280" s="3">
        <v>1528737.6510000001</v>
      </c>
      <c r="AR280" s="3">
        <v>1617513.747</v>
      </c>
      <c r="AS280" s="3">
        <v>1686586.1459999999</v>
      </c>
      <c r="AT280" s="3">
        <v>1698566.0060000001</v>
      </c>
      <c r="AU280" s="3">
        <v>1863774.5930000001</v>
      </c>
      <c r="AV280" s="3">
        <v>2005238.18</v>
      </c>
      <c r="AW280" s="3">
        <v>2158265.716</v>
      </c>
      <c r="AX280" s="3">
        <v>2322971.3790000002</v>
      </c>
      <c r="AY280" s="3">
        <v>2505077.767</v>
      </c>
      <c r="AZ280" s="3">
        <v>2709275.37</v>
      </c>
      <c r="BA280">
        <v>2930117.8309999998</v>
      </c>
      <c r="BB280">
        <v>2014</v>
      </c>
    </row>
    <row r="281" spans="1:54" hidden="1" x14ac:dyDescent="0.2">
      <c r="A281">
        <v>911</v>
      </c>
      <c r="B281" t="s">
        <v>555</v>
      </c>
      <c r="C281" t="s">
        <v>327</v>
      </c>
      <c r="D281" t="s">
        <v>188</v>
      </c>
      <c r="E281" t="s">
        <v>325</v>
      </c>
      <c r="F281" t="s">
        <v>326</v>
      </c>
      <c r="G281" t="s">
        <v>223</v>
      </c>
      <c r="H281" t="s">
        <v>322</v>
      </c>
      <c r="I281" t="s">
        <v>321</v>
      </c>
      <c r="J281" s="3" t="s">
        <v>215</v>
      </c>
      <c r="K281" s="3" t="s">
        <v>215</v>
      </c>
      <c r="L281" s="3" t="s">
        <v>215</v>
      </c>
      <c r="M281" s="3" t="s">
        <v>215</v>
      </c>
      <c r="N281" s="3" t="s">
        <v>215</v>
      </c>
      <c r="O281" s="3" t="s">
        <v>215</v>
      </c>
      <c r="P281" s="3" t="s">
        <v>215</v>
      </c>
      <c r="Q281" s="3" t="s">
        <v>215</v>
      </c>
      <c r="R281" s="3" t="s">
        <v>215</v>
      </c>
      <c r="S281" s="3" t="s">
        <v>215</v>
      </c>
      <c r="T281" s="3" t="s">
        <v>215</v>
      </c>
      <c r="U281" s="3" t="s">
        <v>215</v>
      </c>
      <c r="V281" s="3">
        <v>31.321000000000002</v>
      </c>
      <c r="W281" s="3">
        <v>247.88399999999999</v>
      </c>
      <c r="X281" s="3">
        <v>196.98</v>
      </c>
      <c r="Y281" s="3">
        <v>399.57600000000002</v>
      </c>
      <c r="Z281" s="3">
        <v>503.774</v>
      </c>
      <c r="AA281" s="3">
        <v>521.86900000000003</v>
      </c>
      <c r="AB281" s="3">
        <v>608.41499999999996</v>
      </c>
      <c r="AC281" s="3">
        <v>597.24099999999999</v>
      </c>
      <c r="AD281" s="3">
        <v>620.63800000000003</v>
      </c>
      <c r="AE281" s="3">
        <v>692.28700000000003</v>
      </c>
      <c r="AF281" s="3">
        <v>779.12199999999996</v>
      </c>
      <c r="AG281" s="3">
        <v>923.38699999999994</v>
      </c>
      <c r="AH281" s="3">
        <v>1180.3989999999999</v>
      </c>
      <c r="AI281" s="3">
        <v>1628.0630000000001</v>
      </c>
      <c r="AJ281" s="3">
        <v>2128.1509999999998</v>
      </c>
      <c r="AK281" s="3">
        <v>3079.0309999999999</v>
      </c>
      <c r="AL281" s="3">
        <v>3913.4360000000001</v>
      </c>
      <c r="AM281" s="3">
        <v>2911.7629999999999</v>
      </c>
      <c r="AN281" s="3">
        <v>3121.7779999999998</v>
      </c>
      <c r="AO281" s="3">
        <v>3417.172</v>
      </c>
      <c r="AP281" s="3">
        <v>3575.529</v>
      </c>
      <c r="AQ281" s="3">
        <v>3732.0349999999999</v>
      </c>
      <c r="AR281" s="3">
        <v>3889.0039999999999</v>
      </c>
      <c r="AS281" s="3">
        <v>3529.0259999999998</v>
      </c>
      <c r="AT281" s="3">
        <v>3535.0839999999998</v>
      </c>
      <c r="AU281" s="3">
        <v>3860.9850000000001</v>
      </c>
      <c r="AV281" s="3">
        <v>4022.1</v>
      </c>
      <c r="AW281" s="3">
        <v>4244.1589999999997</v>
      </c>
      <c r="AX281" s="3">
        <v>4474.0479999999998</v>
      </c>
      <c r="AY281" s="3">
        <v>4744.9880000000003</v>
      </c>
      <c r="AZ281" s="3">
        <v>5072.1890000000003</v>
      </c>
      <c r="BA281">
        <v>5421.9530000000004</v>
      </c>
      <c r="BB281">
        <v>2014</v>
      </c>
    </row>
    <row r="282" spans="1:54" hidden="1" x14ac:dyDescent="0.2">
      <c r="A282">
        <v>911</v>
      </c>
      <c r="B282" t="s">
        <v>555</v>
      </c>
      <c r="C282" t="s">
        <v>212</v>
      </c>
      <c r="D282" t="s">
        <v>188</v>
      </c>
      <c r="E282" t="s">
        <v>325</v>
      </c>
      <c r="F282" t="s">
        <v>324</v>
      </c>
      <c r="G282" t="s">
        <v>323</v>
      </c>
      <c r="H282" t="s">
        <v>322</v>
      </c>
      <c r="I282" t="s">
        <v>321</v>
      </c>
      <c r="J282" s="3" t="s">
        <v>215</v>
      </c>
      <c r="K282" s="3" t="s">
        <v>215</v>
      </c>
      <c r="L282" s="3" t="s">
        <v>215</v>
      </c>
      <c r="M282" s="3" t="s">
        <v>215</v>
      </c>
      <c r="N282" s="3" t="s">
        <v>215</v>
      </c>
      <c r="O282" s="3" t="s">
        <v>215</v>
      </c>
      <c r="P282" s="3" t="s">
        <v>215</v>
      </c>
      <c r="Q282" s="3" t="s">
        <v>215</v>
      </c>
      <c r="R282" s="3" t="s">
        <v>215</v>
      </c>
      <c r="S282" s="3" t="s">
        <v>215</v>
      </c>
      <c r="T282" s="3" t="s">
        <v>215</v>
      </c>
      <c r="U282" s="3" t="s">
        <v>215</v>
      </c>
      <c r="V282" s="3">
        <v>1416.2670000000001</v>
      </c>
      <c r="W282" s="3">
        <v>1275.7639999999999</v>
      </c>
      <c r="X282" s="3">
        <v>1406.6679999999999</v>
      </c>
      <c r="Y282" s="3">
        <v>1585.0809999999999</v>
      </c>
      <c r="Z282" s="3">
        <v>1724.2170000000001</v>
      </c>
      <c r="AA282" s="3">
        <v>1830.4659999999999</v>
      </c>
      <c r="AB282" s="3">
        <v>1985.3330000000001</v>
      </c>
      <c r="AC282" s="3">
        <v>2093.078</v>
      </c>
      <c r="AD282" s="3">
        <v>2273.346</v>
      </c>
      <c r="AE282" s="3">
        <v>2561.94</v>
      </c>
      <c r="AF282" s="3">
        <v>2996.2330000000002</v>
      </c>
      <c r="AG282" s="3">
        <v>3496.8719999999998</v>
      </c>
      <c r="AH282" s="3">
        <v>3982.4189999999999</v>
      </c>
      <c r="AI282" s="3">
        <v>4721.8490000000002</v>
      </c>
      <c r="AJ282" s="3">
        <v>5527.6419999999998</v>
      </c>
      <c r="AK282" s="3">
        <v>6476.5469999999996</v>
      </c>
      <c r="AL282" s="3">
        <v>7086.0879999999997</v>
      </c>
      <c r="AM282" s="3">
        <v>6150.25</v>
      </c>
      <c r="AN282" s="3">
        <v>6370.1750000000002</v>
      </c>
      <c r="AO282" s="3">
        <v>6803.4830000000002</v>
      </c>
      <c r="AP282" s="3">
        <v>7418.098</v>
      </c>
      <c r="AQ282" s="3">
        <v>7760.5150000000003</v>
      </c>
      <c r="AR282" s="3">
        <v>8170.3289999999997</v>
      </c>
      <c r="AS282" s="3">
        <v>8512.7659999999996</v>
      </c>
      <c r="AT282" s="3">
        <v>8643.1990000000005</v>
      </c>
      <c r="AU282" s="3">
        <v>9455.9429999999993</v>
      </c>
      <c r="AV282" s="3">
        <v>9998.7919999999995</v>
      </c>
      <c r="AW282" s="3">
        <v>10572.343000000001</v>
      </c>
      <c r="AX282" s="3">
        <v>11156.484</v>
      </c>
      <c r="AY282" s="3">
        <v>11788.816000000001</v>
      </c>
      <c r="AZ282" s="3">
        <v>12469.893</v>
      </c>
      <c r="BA282">
        <v>13193.268</v>
      </c>
      <c r="BB282">
        <v>2014</v>
      </c>
    </row>
    <row r="283" spans="1:54" hidden="1" x14ac:dyDescent="0.2">
      <c r="A283">
        <v>911</v>
      </c>
      <c r="B283" t="s">
        <v>555</v>
      </c>
      <c r="C283" t="s">
        <v>320</v>
      </c>
      <c r="D283" t="s">
        <v>188</v>
      </c>
      <c r="E283" t="s">
        <v>319</v>
      </c>
      <c r="F283" t="s">
        <v>318</v>
      </c>
      <c r="G283" t="s">
        <v>243</v>
      </c>
    </row>
    <row r="284" spans="1:54" hidden="1" x14ac:dyDescent="0.2">
      <c r="A284">
        <v>911</v>
      </c>
      <c r="B284" t="s">
        <v>555</v>
      </c>
      <c r="C284" t="s">
        <v>317</v>
      </c>
      <c r="D284" t="s">
        <v>188</v>
      </c>
      <c r="E284" t="s">
        <v>316</v>
      </c>
      <c r="F284" t="s">
        <v>315</v>
      </c>
      <c r="G284" t="s">
        <v>288</v>
      </c>
      <c r="I284" t="s">
        <v>310</v>
      </c>
      <c r="J284" s="3" t="s">
        <v>215</v>
      </c>
      <c r="K284" s="3" t="s">
        <v>215</v>
      </c>
      <c r="L284" s="3" t="s">
        <v>215</v>
      </c>
      <c r="M284" s="3" t="s">
        <v>215</v>
      </c>
      <c r="N284" s="3" t="s">
        <v>215</v>
      </c>
      <c r="O284" s="3" t="s">
        <v>215</v>
      </c>
      <c r="P284" s="3" t="s">
        <v>215</v>
      </c>
      <c r="Q284" s="3" t="s">
        <v>215</v>
      </c>
      <c r="R284" s="3" t="s">
        <v>215</v>
      </c>
      <c r="S284" s="3" t="s">
        <v>215</v>
      </c>
      <c r="T284" s="3" t="s">
        <v>215</v>
      </c>
      <c r="U284" s="3" t="s">
        <v>215</v>
      </c>
      <c r="V284" s="3">
        <v>1.4999999999999999E-2</v>
      </c>
      <c r="W284" s="3">
        <v>1.2999999999999999E-2</v>
      </c>
      <c r="X284" s="3">
        <v>1.2999999999999999E-2</v>
      </c>
      <c r="Y284" s="3">
        <v>1.2999999999999999E-2</v>
      </c>
      <c r="Z284" s="3">
        <v>1.4E-2</v>
      </c>
      <c r="AA284" s="3">
        <v>1.2999999999999999E-2</v>
      </c>
      <c r="AB284" s="3">
        <v>1.4E-2</v>
      </c>
      <c r="AC284" s="3">
        <v>1.4E-2</v>
      </c>
      <c r="AD284" s="3">
        <v>1.4E-2</v>
      </c>
      <c r="AE284" s="3">
        <v>1.4999999999999999E-2</v>
      </c>
      <c r="AF284" s="3">
        <v>1.7000000000000001E-2</v>
      </c>
      <c r="AG284" s="3">
        <v>1.7999999999999999E-2</v>
      </c>
      <c r="AH284" s="3">
        <v>1.9E-2</v>
      </c>
      <c r="AI284" s="3">
        <v>2.1000000000000001E-2</v>
      </c>
      <c r="AJ284" s="3">
        <v>2.3E-2</v>
      </c>
      <c r="AK284" s="3">
        <v>2.4E-2</v>
      </c>
      <c r="AL284" s="3">
        <v>2.5000000000000001E-2</v>
      </c>
      <c r="AM284" s="3">
        <v>2.1999999999999999E-2</v>
      </c>
      <c r="AN284" s="3">
        <v>2.1000000000000001E-2</v>
      </c>
      <c r="AO284" s="3">
        <v>2.1000000000000001E-2</v>
      </c>
      <c r="AP284" s="3">
        <v>2.1999999999999999E-2</v>
      </c>
      <c r="AQ284" s="3">
        <v>2.1999999999999999E-2</v>
      </c>
      <c r="AR284" s="3">
        <v>2.1999999999999999E-2</v>
      </c>
      <c r="AS284" s="3">
        <v>2.1999999999999999E-2</v>
      </c>
      <c r="AT284" s="3">
        <v>2.1000000000000001E-2</v>
      </c>
      <c r="AU284" s="3">
        <v>2.1999999999999999E-2</v>
      </c>
      <c r="AV284" s="3">
        <v>2.1999999999999999E-2</v>
      </c>
      <c r="AW284" s="3">
        <v>2.1999999999999999E-2</v>
      </c>
      <c r="AX284" s="3">
        <v>2.1999999999999999E-2</v>
      </c>
      <c r="AY284" s="3">
        <v>2.1999999999999999E-2</v>
      </c>
      <c r="AZ284" s="3">
        <v>2.1999999999999999E-2</v>
      </c>
      <c r="BA284">
        <v>2.1999999999999999E-2</v>
      </c>
      <c r="BB284">
        <v>2016</v>
      </c>
    </row>
    <row r="285" spans="1:54" hidden="1" x14ac:dyDescent="0.2">
      <c r="A285">
        <v>911</v>
      </c>
      <c r="B285" t="s">
        <v>555</v>
      </c>
      <c r="C285" t="s">
        <v>314</v>
      </c>
      <c r="D285" t="s">
        <v>188</v>
      </c>
      <c r="E285" t="s">
        <v>313</v>
      </c>
      <c r="F285" t="s">
        <v>312</v>
      </c>
      <c r="G285" t="s">
        <v>311</v>
      </c>
      <c r="I285" t="s">
        <v>310</v>
      </c>
      <c r="J285" s="3" t="s">
        <v>215</v>
      </c>
      <c r="K285" s="3" t="s">
        <v>215</v>
      </c>
      <c r="L285" s="3" t="s">
        <v>215</v>
      </c>
      <c r="M285" s="3" t="s">
        <v>215</v>
      </c>
      <c r="N285" s="3" t="s">
        <v>215</v>
      </c>
      <c r="O285" s="3" t="s">
        <v>215</v>
      </c>
      <c r="P285" s="3" t="s">
        <v>215</v>
      </c>
      <c r="Q285" s="3" t="s">
        <v>215</v>
      </c>
      <c r="R285" s="3" t="s">
        <v>215</v>
      </c>
      <c r="S285" s="3" t="s">
        <v>215</v>
      </c>
      <c r="T285" s="3" t="s">
        <v>215</v>
      </c>
      <c r="U285" s="3" t="s">
        <v>215</v>
      </c>
      <c r="V285" s="3">
        <v>0.06</v>
      </c>
      <c r="W285" s="3">
        <v>0.90600000000000003</v>
      </c>
      <c r="X285" s="3">
        <v>40.420999999999999</v>
      </c>
      <c r="Y285" s="3">
        <v>102.324</v>
      </c>
      <c r="Z285" s="3">
        <v>120.973</v>
      </c>
      <c r="AA285" s="3">
        <v>139.941</v>
      </c>
      <c r="AB285" s="3">
        <v>154.73400000000001</v>
      </c>
      <c r="AC285" s="3">
        <v>152.67500000000001</v>
      </c>
      <c r="AD285" s="3">
        <v>147.29400000000001</v>
      </c>
      <c r="AE285" s="3">
        <v>149.99299999999999</v>
      </c>
      <c r="AF285" s="3">
        <v>149.09100000000001</v>
      </c>
      <c r="AG285" s="3">
        <v>152.82900000000001</v>
      </c>
      <c r="AH285" s="3">
        <v>158.11600000000001</v>
      </c>
      <c r="AI285" s="3">
        <v>157.80699999999999</v>
      </c>
      <c r="AJ285" s="3">
        <v>160.17599999999999</v>
      </c>
      <c r="AK285" s="3">
        <v>162.62899999999999</v>
      </c>
      <c r="AL285" s="3">
        <v>168.97800000000001</v>
      </c>
      <c r="AM285" s="3">
        <v>171.99199999999999</v>
      </c>
      <c r="AN285" s="3">
        <v>183.11699999999999</v>
      </c>
      <c r="AO285" s="3">
        <v>187.095</v>
      </c>
      <c r="AP285" s="3">
        <v>193.65100000000001</v>
      </c>
      <c r="AQ285" s="3">
        <v>196.989</v>
      </c>
      <c r="AR285" s="3">
        <v>197.97399999999999</v>
      </c>
      <c r="AS285" s="3">
        <v>198.124</v>
      </c>
      <c r="AT285" s="3">
        <v>196.52099999999999</v>
      </c>
      <c r="AU285" s="3">
        <v>197.101</v>
      </c>
      <c r="AV285" s="3">
        <v>200.548</v>
      </c>
      <c r="AW285" s="3">
        <v>204.143</v>
      </c>
      <c r="AX285" s="3">
        <v>208.21700000000001</v>
      </c>
      <c r="AY285" s="3">
        <v>212.49600000000001</v>
      </c>
      <c r="AZ285" s="3">
        <v>217.26499999999999</v>
      </c>
      <c r="BA285">
        <v>222.09200000000001</v>
      </c>
      <c r="BB285">
        <v>2016</v>
      </c>
    </row>
    <row r="286" spans="1:54" hidden="1" x14ac:dyDescent="0.2">
      <c r="A286">
        <v>911</v>
      </c>
      <c r="B286" t="s">
        <v>555</v>
      </c>
      <c r="C286" t="s">
        <v>309</v>
      </c>
      <c r="D286" t="s">
        <v>188</v>
      </c>
      <c r="E286" t="s">
        <v>308</v>
      </c>
      <c r="F286" t="s">
        <v>307</v>
      </c>
      <c r="G286" t="s">
        <v>217</v>
      </c>
      <c r="I286" t="s">
        <v>775</v>
      </c>
      <c r="J286" s="3" t="s">
        <v>215</v>
      </c>
      <c r="K286" s="3" t="s">
        <v>215</v>
      </c>
      <c r="L286" s="3" t="s">
        <v>215</v>
      </c>
      <c r="M286" s="3" t="s">
        <v>215</v>
      </c>
      <c r="N286" s="3" t="s">
        <v>215</v>
      </c>
      <c r="O286" s="3" t="s">
        <v>215</v>
      </c>
      <c r="P286" s="3" t="s">
        <v>215</v>
      </c>
      <c r="Q286" s="3" t="s">
        <v>215</v>
      </c>
      <c r="R286" s="3" t="s">
        <v>215</v>
      </c>
      <c r="S286" s="3" t="s">
        <v>215</v>
      </c>
      <c r="T286" s="3" t="s">
        <v>215</v>
      </c>
      <c r="U286" s="3" t="s">
        <v>215</v>
      </c>
      <c r="V286" s="3">
        <v>8.8239999999999998</v>
      </c>
      <c r="W286" s="3">
        <v>7.6980000000000004</v>
      </c>
      <c r="X286" s="3">
        <v>27.942</v>
      </c>
      <c r="Y286" s="3">
        <v>20.809000000000001</v>
      </c>
      <c r="Z286" s="3">
        <v>21.094999999999999</v>
      </c>
      <c r="AA286" s="3">
        <v>23.265999999999998</v>
      </c>
      <c r="AB286" s="3">
        <v>22.686</v>
      </c>
      <c r="AC286" s="3">
        <v>20.768999999999998</v>
      </c>
      <c r="AD286" s="3">
        <v>18.231999999999999</v>
      </c>
      <c r="AE286" s="3">
        <v>15.843999999999999</v>
      </c>
      <c r="AF286" s="3">
        <v>18.158999999999999</v>
      </c>
      <c r="AG286" s="3">
        <v>24.391999999999999</v>
      </c>
      <c r="AH286" s="3">
        <v>22.919</v>
      </c>
      <c r="AI286" s="3">
        <v>28.370999999999999</v>
      </c>
      <c r="AJ286" s="3">
        <v>33.549999999999997</v>
      </c>
      <c r="AK286" s="3">
        <v>38.161000000000001</v>
      </c>
      <c r="AL286" s="3">
        <v>43.808999999999997</v>
      </c>
      <c r="AM286" s="3">
        <v>33.822000000000003</v>
      </c>
      <c r="AN286" s="3">
        <v>29.419</v>
      </c>
      <c r="AO286" s="3">
        <v>27.001000000000001</v>
      </c>
      <c r="AP286" s="3">
        <v>22.759</v>
      </c>
      <c r="AQ286" s="3">
        <v>20.731999999999999</v>
      </c>
      <c r="AR286" s="3">
        <v>20.847999999999999</v>
      </c>
      <c r="AS286" s="3">
        <v>20.946000000000002</v>
      </c>
      <c r="AT286" s="3">
        <v>19.459</v>
      </c>
      <c r="AU286" s="3">
        <v>20.78</v>
      </c>
      <c r="AV286" s="3">
        <v>21.92</v>
      </c>
      <c r="AW286" s="3">
        <v>22.573</v>
      </c>
      <c r="AX286" s="3">
        <v>23.225999999999999</v>
      </c>
      <c r="AY286" s="3">
        <v>23.934999999999999</v>
      </c>
      <c r="AZ286" s="3">
        <v>24.678999999999998</v>
      </c>
      <c r="BA286">
        <v>23.631</v>
      </c>
      <c r="BB286">
        <v>2016</v>
      </c>
    </row>
    <row r="287" spans="1:54" hidden="1" x14ac:dyDescent="0.2">
      <c r="A287">
        <v>911</v>
      </c>
      <c r="B287" t="s">
        <v>555</v>
      </c>
      <c r="C287" t="s">
        <v>306</v>
      </c>
      <c r="D287" t="s">
        <v>188</v>
      </c>
      <c r="E287" t="s">
        <v>305</v>
      </c>
      <c r="F287" t="s">
        <v>304</v>
      </c>
      <c r="G287" t="s">
        <v>217</v>
      </c>
      <c r="I287" t="s">
        <v>775</v>
      </c>
      <c r="J287" s="3" t="s">
        <v>215</v>
      </c>
      <c r="K287" s="3" t="s">
        <v>215</v>
      </c>
      <c r="L287" s="3" t="s">
        <v>215</v>
      </c>
      <c r="M287" s="3" t="s">
        <v>215</v>
      </c>
      <c r="N287" s="3" t="s">
        <v>215</v>
      </c>
      <c r="O287" s="3" t="s">
        <v>215</v>
      </c>
      <c r="P287" s="3" t="s">
        <v>215</v>
      </c>
      <c r="Q287" s="3" t="s">
        <v>215</v>
      </c>
      <c r="R287" s="3" t="s">
        <v>215</v>
      </c>
      <c r="S287" s="3" t="s">
        <v>215</v>
      </c>
      <c r="T287" s="3" t="s">
        <v>215</v>
      </c>
      <c r="U287" s="3" t="s">
        <v>215</v>
      </c>
      <c r="V287" s="3" t="s">
        <v>215</v>
      </c>
      <c r="W287" s="3" t="s">
        <v>215</v>
      </c>
      <c r="X287" s="3" t="s">
        <v>215</v>
      </c>
      <c r="Y287" s="3">
        <v>3.8359999999999999</v>
      </c>
      <c r="Z287" s="3">
        <v>2.8940000000000001</v>
      </c>
      <c r="AA287" s="3">
        <v>3.95</v>
      </c>
      <c r="AB287" s="3">
        <v>0.69299999999999995</v>
      </c>
      <c r="AC287" s="3">
        <v>3.8330000000000002</v>
      </c>
      <c r="AD287" s="3">
        <v>2.4510000000000001</v>
      </c>
      <c r="AE287" s="3">
        <v>5.4039999999999999</v>
      </c>
      <c r="AF287" s="3">
        <v>11.938000000000001</v>
      </c>
      <c r="AG287" s="3">
        <v>18.210999999999999</v>
      </c>
      <c r="AH287" s="3">
        <v>20.713999999999999</v>
      </c>
      <c r="AI287" s="3">
        <v>25.843</v>
      </c>
      <c r="AJ287" s="3">
        <v>31.155000000000001</v>
      </c>
      <c r="AK287" s="3">
        <v>30.803999999999998</v>
      </c>
      <c r="AL287" s="3">
        <v>29.585000000000001</v>
      </c>
      <c r="AM287" s="3">
        <v>17.338000000000001</v>
      </c>
      <c r="AN287" s="3">
        <v>15.797000000000001</v>
      </c>
      <c r="AO287" s="3">
        <v>16.559999999999999</v>
      </c>
      <c r="AP287" s="3">
        <v>12.798</v>
      </c>
      <c r="AQ287" s="3">
        <v>13.422000000000001</v>
      </c>
      <c r="AR287" s="3">
        <v>13.244</v>
      </c>
      <c r="AS287" s="3">
        <v>18.364000000000001</v>
      </c>
      <c r="AT287" s="3">
        <v>17.207000000000001</v>
      </c>
      <c r="AU287" s="3">
        <v>18.224</v>
      </c>
      <c r="AV287" s="3">
        <v>19.117000000000001</v>
      </c>
      <c r="AW287" s="3">
        <v>19.763999999999999</v>
      </c>
      <c r="AX287" s="3">
        <v>19.637</v>
      </c>
      <c r="AY287" s="3">
        <v>20.116</v>
      </c>
      <c r="AZ287" s="3">
        <v>20.363</v>
      </c>
      <c r="BA287">
        <v>19.058</v>
      </c>
      <c r="BB287">
        <v>2016</v>
      </c>
    </row>
    <row r="288" spans="1:54" hidden="1" x14ac:dyDescent="0.2">
      <c r="A288">
        <v>911</v>
      </c>
      <c r="B288" t="s">
        <v>555</v>
      </c>
      <c r="C288" t="s">
        <v>303</v>
      </c>
      <c r="D288" t="s">
        <v>188</v>
      </c>
      <c r="E288" t="s">
        <v>300</v>
      </c>
      <c r="F288" t="s">
        <v>302</v>
      </c>
      <c r="G288" t="s">
        <v>295</v>
      </c>
      <c r="I288" t="s">
        <v>776</v>
      </c>
      <c r="J288" s="3" t="s">
        <v>215</v>
      </c>
      <c r="K288" s="3" t="s">
        <v>215</v>
      </c>
      <c r="L288" s="3" t="s">
        <v>215</v>
      </c>
      <c r="M288" s="3" t="s">
        <v>215</v>
      </c>
      <c r="N288" s="3" t="s">
        <v>215</v>
      </c>
      <c r="O288" s="3" t="s">
        <v>215</v>
      </c>
      <c r="P288" s="3" t="s">
        <v>215</v>
      </c>
      <c r="Q288" s="3" t="s">
        <v>215</v>
      </c>
      <c r="R288" s="3" t="s">
        <v>215</v>
      </c>
      <c r="S288" s="3" t="s">
        <v>215</v>
      </c>
      <c r="T288" s="3" t="s">
        <v>215</v>
      </c>
      <c r="U288" s="3" t="s">
        <v>215</v>
      </c>
      <c r="V288" s="3">
        <v>1.7999999999999999E-2</v>
      </c>
      <c r="W288" s="3">
        <v>0.67200000000000004</v>
      </c>
      <c r="X288" s="3">
        <v>36.134999999999998</v>
      </c>
      <c r="Y288" s="3">
        <v>100</v>
      </c>
      <c r="Z288" s="3">
        <v>118.65300000000001</v>
      </c>
      <c r="AA288" s="3">
        <v>135.31800000000001</v>
      </c>
      <c r="AB288" s="3">
        <v>147.05500000000001</v>
      </c>
      <c r="AC288" s="3">
        <v>148.00800000000001</v>
      </c>
      <c r="AD288" s="3">
        <v>146.83699999999999</v>
      </c>
      <c r="AE288" s="3">
        <v>151.45699999999999</v>
      </c>
      <c r="AF288" s="3">
        <v>154.167</v>
      </c>
      <c r="AG288" s="3">
        <v>161.17099999999999</v>
      </c>
      <c r="AH288" s="3">
        <v>170.72499999999999</v>
      </c>
      <c r="AI288" s="3">
        <v>171.95</v>
      </c>
      <c r="AJ288" s="3">
        <v>177.85300000000001</v>
      </c>
      <c r="AK288" s="3">
        <v>185.95099999999999</v>
      </c>
      <c r="AL288" s="3">
        <v>202.72</v>
      </c>
      <c r="AM288" s="3">
        <v>209.90299999999999</v>
      </c>
      <c r="AN288" s="3">
        <v>225.17099999999999</v>
      </c>
      <c r="AO288" s="3">
        <v>242.40299999999999</v>
      </c>
      <c r="AP288" s="3">
        <v>248.56</v>
      </c>
      <c r="AQ288" s="3">
        <v>262.94600000000003</v>
      </c>
      <c r="AR288" s="3">
        <v>270.78300000000002</v>
      </c>
      <c r="AS288" s="3">
        <v>280.88499999999999</v>
      </c>
      <c r="AT288" s="3">
        <v>276.935</v>
      </c>
      <c r="AU288" s="3">
        <v>279.45100000000002</v>
      </c>
      <c r="AV288" s="3">
        <v>289.23200000000003</v>
      </c>
      <c r="AW288" s="3">
        <v>300.80099999999999</v>
      </c>
      <c r="AX288" s="3">
        <v>312.83300000000003</v>
      </c>
      <c r="AY288" s="3">
        <v>325.34699999999998</v>
      </c>
      <c r="AZ288" s="3">
        <v>338.36</v>
      </c>
      <c r="BA288">
        <v>351.89499999999998</v>
      </c>
      <c r="BB288">
        <v>2016</v>
      </c>
    </row>
    <row r="289" spans="1:54" hidden="1" x14ac:dyDescent="0.2">
      <c r="A289">
        <v>911</v>
      </c>
      <c r="B289" t="s">
        <v>555</v>
      </c>
      <c r="C289" t="s">
        <v>301</v>
      </c>
      <c r="D289" t="s">
        <v>188</v>
      </c>
      <c r="E289" t="s">
        <v>300</v>
      </c>
      <c r="F289" t="s">
        <v>299</v>
      </c>
      <c r="G289" t="s">
        <v>275</v>
      </c>
      <c r="I289" t="s">
        <v>298</v>
      </c>
      <c r="J289" s="3" t="s">
        <v>215</v>
      </c>
      <c r="K289" s="3" t="s">
        <v>215</v>
      </c>
      <c r="L289" s="3" t="s">
        <v>215</v>
      </c>
      <c r="M289" s="3" t="s">
        <v>215</v>
      </c>
      <c r="N289" s="3" t="s">
        <v>215</v>
      </c>
      <c r="O289" s="3" t="s">
        <v>215</v>
      </c>
      <c r="P289" s="3" t="s">
        <v>215</v>
      </c>
      <c r="Q289" s="3" t="s">
        <v>215</v>
      </c>
      <c r="R289" s="3" t="s">
        <v>215</v>
      </c>
      <c r="S289" s="3" t="s">
        <v>215</v>
      </c>
      <c r="T289" s="3" t="s">
        <v>215</v>
      </c>
      <c r="U289" s="3" t="s">
        <v>215</v>
      </c>
      <c r="V289" s="3" t="s">
        <v>215</v>
      </c>
      <c r="W289" s="3">
        <v>3731.8</v>
      </c>
      <c r="X289" s="3">
        <v>5273.4489999999996</v>
      </c>
      <c r="Y289" s="3">
        <v>176.74299999999999</v>
      </c>
      <c r="Z289" s="3">
        <v>18.652999999999999</v>
      </c>
      <c r="AA289" s="3">
        <v>14.045999999999999</v>
      </c>
      <c r="AB289" s="3">
        <v>8.673</v>
      </c>
      <c r="AC289" s="3">
        <v>0.64800000000000002</v>
      </c>
      <c r="AD289" s="3">
        <v>-0.79100000000000004</v>
      </c>
      <c r="AE289" s="3">
        <v>3.1459999999999999</v>
      </c>
      <c r="AF289" s="3">
        <v>1.79</v>
      </c>
      <c r="AG289" s="3">
        <v>4.5430000000000001</v>
      </c>
      <c r="AH289" s="3">
        <v>5.9279999999999999</v>
      </c>
      <c r="AI289" s="3">
        <v>0.71699999999999997</v>
      </c>
      <c r="AJ289" s="3">
        <v>3.4329999999999998</v>
      </c>
      <c r="AK289" s="3">
        <v>4.5529999999999999</v>
      </c>
      <c r="AL289" s="3">
        <v>9.0180000000000007</v>
      </c>
      <c r="AM289" s="3">
        <v>3.544</v>
      </c>
      <c r="AN289" s="3">
        <v>7.274</v>
      </c>
      <c r="AO289" s="3">
        <v>7.6529999999999996</v>
      </c>
      <c r="AP289" s="3">
        <v>2.54</v>
      </c>
      <c r="AQ289" s="3">
        <v>5.7880000000000003</v>
      </c>
      <c r="AR289" s="3">
        <v>2.9809999999999999</v>
      </c>
      <c r="AS289" s="3">
        <v>3.7309999999999999</v>
      </c>
      <c r="AT289" s="3">
        <v>-1.4059999999999999</v>
      </c>
      <c r="AU289" s="3">
        <v>0.90800000000000003</v>
      </c>
      <c r="AV289" s="3">
        <v>3.5</v>
      </c>
      <c r="AW289" s="3">
        <v>4</v>
      </c>
      <c r="AX289" s="3">
        <v>4</v>
      </c>
      <c r="AY289" s="3">
        <v>4</v>
      </c>
      <c r="AZ289" s="3">
        <v>4</v>
      </c>
      <c r="BA289">
        <v>4</v>
      </c>
      <c r="BB289">
        <v>2016</v>
      </c>
    </row>
    <row r="290" spans="1:54" hidden="1" x14ac:dyDescent="0.2">
      <c r="A290">
        <v>911</v>
      </c>
      <c r="B290" t="s">
        <v>555</v>
      </c>
      <c r="C290" t="s">
        <v>297</v>
      </c>
      <c r="D290" t="s">
        <v>188</v>
      </c>
      <c r="E290" t="s">
        <v>293</v>
      </c>
      <c r="F290" t="s">
        <v>296</v>
      </c>
      <c r="G290" t="s">
        <v>295</v>
      </c>
      <c r="I290" t="s">
        <v>776</v>
      </c>
      <c r="J290" s="3" t="s">
        <v>215</v>
      </c>
      <c r="K290" s="3" t="s">
        <v>215</v>
      </c>
      <c r="L290" s="3" t="s">
        <v>215</v>
      </c>
      <c r="M290" s="3" t="s">
        <v>215</v>
      </c>
      <c r="N290" s="3" t="s">
        <v>215</v>
      </c>
      <c r="O290" s="3" t="s">
        <v>215</v>
      </c>
      <c r="P290" s="3" t="s">
        <v>215</v>
      </c>
      <c r="Q290" s="3" t="s">
        <v>215</v>
      </c>
      <c r="R290" s="3" t="s">
        <v>215</v>
      </c>
      <c r="S290" s="3" t="s">
        <v>215</v>
      </c>
      <c r="T290" s="3" t="s">
        <v>215</v>
      </c>
      <c r="U290" s="3" t="s">
        <v>215</v>
      </c>
      <c r="V290" s="3">
        <v>3.9E-2</v>
      </c>
      <c r="W290" s="3">
        <v>4.3369999999999997</v>
      </c>
      <c r="X290" s="3">
        <v>86.061000000000007</v>
      </c>
      <c r="Y290" s="3">
        <v>113.545</v>
      </c>
      <c r="Z290" s="3">
        <v>120.14100000000001</v>
      </c>
      <c r="AA290" s="3">
        <v>146.423</v>
      </c>
      <c r="AB290" s="3">
        <v>144.52199999999999</v>
      </c>
      <c r="AC290" s="3">
        <v>147.48099999999999</v>
      </c>
      <c r="AD290" s="3">
        <v>148.04900000000001</v>
      </c>
      <c r="AE290" s="3">
        <v>152.29300000000001</v>
      </c>
      <c r="AF290" s="3">
        <v>156.62700000000001</v>
      </c>
      <c r="AG290" s="3">
        <v>168.28</v>
      </c>
      <c r="AH290" s="3">
        <v>171.173</v>
      </c>
      <c r="AI290" s="3">
        <v>171.899</v>
      </c>
      <c r="AJ290" s="3">
        <v>181.10599999999999</v>
      </c>
      <c r="AK290" s="3">
        <v>193.21100000000001</v>
      </c>
      <c r="AL290" s="3">
        <v>203.46600000000001</v>
      </c>
      <c r="AM290" s="3">
        <v>217.13300000000001</v>
      </c>
      <c r="AN290" s="3">
        <v>235.55199999999999</v>
      </c>
      <c r="AO290" s="3">
        <v>246.51</v>
      </c>
      <c r="AP290" s="3">
        <v>254.464</v>
      </c>
      <c r="AQ290" s="3">
        <v>268.60300000000001</v>
      </c>
      <c r="AR290" s="3">
        <v>280.899</v>
      </c>
      <c r="AS290" s="3">
        <v>280.536</v>
      </c>
      <c r="AT290" s="3">
        <v>277.51400000000001</v>
      </c>
      <c r="AU290" s="3">
        <v>284.625</v>
      </c>
      <c r="AV290" s="3">
        <v>296.01</v>
      </c>
      <c r="AW290" s="3">
        <v>307.851</v>
      </c>
      <c r="AX290" s="3">
        <v>320.16500000000002</v>
      </c>
      <c r="AY290" s="3">
        <v>332.971</v>
      </c>
      <c r="AZ290" s="3">
        <v>346.29</v>
      </c>
      <c r="BA290">
        <v>360.142</v>
      </c>
      <c r="BB290">
        <v>2016</v>
      </c>
    </row>
    <row r="291" spans="1:54" hidden="1" x14ac:dyDescent="0.2">
      <c r="A291">
        <v>911</v>
      </c>
      <c r="B291" t="s">
        <v>555</v>
      </c>
      <c r="C291" t="s">
        <v>294</v>
      </c>
      <c r="D291" t="s">
        <v>188</v>
      </c>
      <c r="E291" t="s">
        <v>293</v>
      </c>
      <c r="F291" t="s">
        <v>292</v>
      </c>
      <c r="G291" t="s">
        <v>275</v>
      </c>
      <c r="I291" t="s">
        <v>291</v>
      </c>
      <c r="J291" s="3" t="s">
        <v>215</v>
      </c>
      <c r="K291" s="3" t="s">
        <v>215</v>
      </c>
      <c r="L291" s="3" t="s">
        <v>215</v>
      </c>
      <c r="M291" s="3" t="s">
        <v>215</v>
      </c>
      <c r="N291" s="3" t="s">
        <v>215</v>
      </c>
      <c r="O291" s="3" t="s">
        <v>215</v>
      </c>
      <c r="P291" s="3" t="s">
        <v>215</v>
      </c>
      <c r="Q291" s="3" t="s">
        <v>215</v>
      </c>
      <c r="R291" s="3" t="s">
        <v>215</v>
      </c>
      <c r="S291" s="3" t="s">
        <v>215</v>
      </c>
      <c r="T291" s="3" t="s">
        <v>215</v>
      </c>
      <c r="U291" s="3" t="s">
        <v>215</v>
      </c>
      <c r="V291" s="3" t="s">
        <v>215</v>
      </c>
      <c r="W291" s="3">
        <v>10896.2</v>
      </c>
      <c r="X291" s="3">
        <v>1884.547</v>
      </c>
      <c r="Y291" s="3">
        <v>31.934999999999999</v>
      </c>
      <c r="Z291" s="3">
        <v>5.8090000000000002</v>
      </c>
      <c r="AA291" s="3">
        <v>21.876000000000001</v>
      </c>
      <c r="AB291" s="3">
        <v>-1.298</v>
      </c>
      <c r="AC291" s="3">
        <v>2.048</v>
      </c>
      <c r="AD291" s="3">
        <v>0.38500000000000001</v>
      </c>
      <c r="AE291" s="3">
        <v>2.867</v>
      </c>
      <c r="AF291" s="3">
        <v>2.8460000000000001</v>
      </c>
      <c r="AG291" s="3">
        <v>7.44</v>
      </c>
      <c r="AH291" s="3">
        <v>1.7190000000000001</v>
      </c>
      <c r="AI291" s="3">
        <v>0.42399999999999999</v>
      </c>
      <c r="AJ291" s="3">
        <v>5.3559999999999999</v>
      </c>
      <c r="AK291" s="3">
        <v>6.6840000000000002</v>
      </c>
      <c r="AL291" s="3">
        <v>5.3070000000000004</v>
      </c>
      <c r="AM291" s="3">
        <v>6.7169999999999996</v>
      </c>
      <c r="AN291" s="3">
        <v>8.4819999999999993</v>
      </c>
      <c r="AO291" s="3">
        <v>4.6520000000000001</v>
      </c>
      <c r="AP291" s="3">
        <v>3.2269999999999999</v>
      </c>
      <c r="AQ291" s="3">
        <v>5.556</v>
      </c>
      <c r="AR291" s="3">
        <v>4.5780000000000003</v>
      </c>
      <c r="AS291" s="3">
        <v>-0.129</v>
      </c>
      <c r="AT291" s="3">
        <v>-1.077</v>
      </c>
      <c r="AU291" s="3">
        <v>2.5619999999999998</v>
      </c>
      <c r="AV291" s="3">
        <v>4</v>
      </c>
      <c r="AW291" s="3">
        <v>4</v>
      </c>
      <c r="AX291" s="3">
        <v>4</v>
      </c>
      <c r="AY291" s="3">
        <v>4</v>
      </c>
      <c r="AZ291" s="3">
        <v>4</v>
      </c>
      <c r="BA291">
        <v>4</v>
      </c>
      <c r="BB291">
        <v>2016</v>
      </c>
    </row>
    <row r="292" spans="1:54" hidden="1" x14ac:dyDescent="0.2">
      <c r="A292">
        <v>911</v>
      </c>
      <c r="B292" t="s">
        <v>555</v>
      </c>
      <c r="C292" t="s">
        <v>290</v>
      </c>
      <c r="D292" t="s">
        <v>188</v>
      </c>
      <c r="E292" t="s">
        <v>289</v>
      </c>
      <c r="G292" t="s">
        <v>288</v>
      </c>
    </row>
    <row r="293" spans="1:54" hidden="1" x14ac:dyDescent="0.2">
      <c r="A293">
        <v>911</v>
      </c>
      <c r="B293" t="s">
        <v>555</v>
      </c>
      <c r="C293" t="s">
        <v>287</v>
      </c>
      <c r="D293" t="s">
        <v>188</v>
      </c>
      <c r="E293" t="s">
        <v>286</v>
      </c>
      <c r="F293" t="s">
        <v>285</v>
      </c>
      <c r="G293" t="s">
        <v>275</v>
      </c>
      <c r="I293" t="s">
        <v>777</v>
      </c>
      <c r="J293" s="3" t="s">
        <v>215</v>
      </c>
      <c r="K293" s="3" t="s">
        <v>215</v>
      </c>
      <c r="L293" s="3" t="s">
        <v>215</v>
      </c>
      <c r="M293" s="3" t="s">
        <v>215</v>
      </c>
      <c r="N293" s="3" t="s">
        <v>215</v>
      </c>
      <c r="O293" s="3" t="s">
        <v>215</v>
      </c>
      <c r="P293" s="3" t="s">
        <v>215</v>
      </c>
      <c r="Q293" s="3" t="s">
        <v>215</v>
      </c>
      <c r="R293" s="3" t="s">
        <v>215</v>
      </c>
      <c r="S293" s="3" t="s">
        <v>215</v>
      </c>
      <c r="T293" s="3" t="s">
        <v>215</v>
      </c>
      <c r="U293" s="3" t="s">
        <v>215</v>
      </c>
      <c r="V293" s="3" t="s">
        <v>215</v>
      </c>
      <c r="W293" s="3" t="s">
        <v>215</v>
      </c>
      <c r="X293" s="3" t="s">
        <v>215</v>
      </c>
      <c r="Y293" s="3" t="s">
        <v>215</v>
      </c>
      <c r="Z293" s="3">
        <v>19.265000000000001</v>
      </c>
      <c r="AA293" s="3">
        <v>12.284000000000001</v>
      </c>
      <c r="AB293" s="3">
        <v>16.585999999999999</v>
      </c>
      <c r="AC293" s="3">
        <v>-10.403</v>
      </c>
      <c r="AD293" s="3">
        <v>2.8740000000000001</v>
      </c>
      <c r="AE293" s="3">
        <v>15.004</v>
      </c>
      <c r="AF293" s="3">
        <v>11</v>
      </c>
      <c r="AG293" s="3">
        <v>20.623000000000001</v>
      </c>
      <c r="AH293" s="3">
        <v>4.55</v>
      </c>
      <c r="AI293" s="3">
        <v>17.678999999999998</v>
      </c>
      <c r="AJ293" s="3">
        <v>9.0449999999999999</v>
      </c>
      <c r="AK293" s="3">
        <v>35.204999999999998</v>
      </c>
      <c r="AL293" s="3">
        <v>19.079000000000001</v>
      </c>
      <c r="AM293" s="3">
        <v>-15.474</v>
      </c>
      <c r="AN293" s="3">
        <v>4.484</v>
      </c>
      <c r="AO293" s="3">
        <v>-2.88</v>
      </c>
      <c r="AP293" s="3">
        <v>4.4189999999999996</v>
      </c>
      <c r="AQ293" s="3">
        <v>10.24</v>
      </c>
      <c r="AR293" s="3">
        <v>2.5379999999999998</v>
      </c>
      <c r="AS293" s="3">
        <v>-10.266999999999999</v>
      </c>
      <c r="AT293" s="3">
        <v>8.4060000000000006</v>
      </c>
      <c r="AU293" s="3">
        <v>20.344999999999999</v>
      </c>
      <c r="AV293" s="3">
        <v>1.9850000000000001</v>
      </c>
      <c r="AW293" s="3">
        <v>3.17</v>
      </c>
      <c r="AX293" s="3">
        <v>2.601</v>
      </c>
      <c r="AY293" s="3">
        <v>3.5139999999999998</v>
      </c>
      <c r="AZ293" s="3">
        <v>5.4960000000000004</v>
      </c>
      <c r="BA293">
        <v>5.0860000000000003</v>
      </c>
      <c r="BB293">
        <v>2016</v>
      </c>
    </row>
    <row r="294" spans="1:54" hidden="1" x14ac:dyDescent="0.2">
      <c r="A294">
        <v>911</v>
      </c>
      <c r="B294" t="s">
        <v>555</v>
      </c>
      <c r="C294" t="s">
        <v>284</v>
      </c>
      <c r="D294" t="s">
        <v>188</v>
      </c>
      <c r="E294" t="s">
        <v>283</v>
      </c>
      <c r="F294" t="s">
        <v>282</v>
      </c>
      <c r="G294" t="s">
        <v>275</v>
      </c>
      <c r="I294" t="s">
        <v>777</v>
      </c>
      <c r="J294" s="3" t="s">
        <v>215</v>
      </c>
      <c r="K294" s="3" t="s">
        <v>215</v>
      </c>
      <c r="L294" s="3" t="s">
        <v>215</v>
      </c>
      <c r="M294" s="3" t="s">
        <v>215</v>
      </c>
      <c r="N294" s="3" t="s">
        <v>215</v>
      </c>
      <c r="O294" s="3" t="s">
        <v>215</v>
      </c>
      <c r="P294" s="3" t="s">
        <v>215</v>
      </c>
      <c r="Q294" s="3" t="s">
        <v>215</v>
      </c>
      <c r="R294" s="3" t="s">
        <v>215</v>
      </c>
      <c r="S294" s="3" t="s">
        <v>215</v>
      </c>
      <c r="T294" s="3" t="s">
        <v>215</v>
      </c>
      <c r="U294" s="3" t="s">
        <v>215</v>
      </c>
      <c r="V294" s="3" t="s">
        <v>215</v>
      </c>
      <c r="W294" s="3" t="s">
        <v>215</v>
      </c>
      <c r="X294" s="3" t="s">
        <v>215</v>
      </c>
      <c r="Y294" s="3" t="s">
        <v>215</v>
      </c>
      <c r="Z294" s="3">
        <v>9.92</v>
      </c>
      <c r="AA294" s="3">
        <v>9.3149999999999995</v>
      </c>
      <c r="AB294" s="3">
        <v>12.89</v>
      </c>
      <c r="AC294" s="3">
        <v>-12.879</v>
      </c>
      <c r="AD294" s="3">
        <v>3.9009999999999998</v>
      </c>
      <c r="AE294" s="3">
        <v>5.625</v>
      </c>
      <c r="AF294" s="3">
        <v>14.305</v>
      </c>
      <c r="AG294" s="3">
        <v>23.864999999999998</v>
      </c>
      <c r="AH294" s="3">
        <v>-2.734</v>
      </c>
      <c r="AI294" s="3">
        <v>22.062000000000001</v>
      </c>
      <c r="AJ294" s="3">
        <v>9.5739999999999998</v>
      </c>
      <c r="AK294" s="3">
        <v>36.668999999999997</v>
      </c>
      <c r="AL294" s="3">
        <v>22.198</v>
      </c>
      <c r="AM294" s="3">
        <v>-20.286999999999999</v>
      </c>
      <c r="AN294" s="3">
        <v>3.016</v>
      </c>
      <c r="AO294" s="3">
        <v>-2.7589999999999999</v>
      </c>
      <c r="AP294" s="3">
        <v>2.5099999999999998</v>
      </c>
      <c r="AQ294" s="3">
        <v>9.1150000000000002</v>
      </c>
      <c r="AR294" s="3">
        <v>0.24</v>
      </c>
      <c r="AS294" s="3">
        <v>-16.559999999999999</v>
      </c>
      <c r="AT294" s="3">
        <v>6.9880000000000004</v>
      </c>
      <c r="AU294" s="3">
        <v>24.983000000000001</v>
      </c>
      <c r="AV294" s="3">
        <v>1.1479999999999999</v>
      </c>
      <c r="AW294" s="3">
        <v>2.6230000000000002</v>
      </c>
      <c r="AX294" s="3">
        <v>2.093</v>
      </c>
      <c r="AY294" s="3">
        <v>3.738</v>
      </c>
      <c r="AZ294" s="3">
        <v>5.4850000000000003</v>
      </c>
      <c r="BA294">
        <v>5.133</v>
      </c>
      <c r="BB294">
        <v>2016</v>
      </c>
    </row>
    <row r="295" spans="1:54" hidden="1" x14ac:dyDescent="0.2">
      <c r="A295">
        <v>911</v>
      </c>
      <c r="B295" t="s">
        <v>555</v>
      </c>
      <c r="C295" t="s">
        <v>281</v>
      </c>
      <c r="D295" t="s">
        <v>188</v>
      </c>
      <c r="E295" t="s">
        <v>280</v>
      </c>
      <c r="F295" t="s">
        <v>279</v>
      </c>
      <c r="G295" t="s">
        <v>275</v>
      </c>
      <c r="I295" t="s">
        <v>777</v>
      </c>
      <c r="J295" s="3" t="s">
        <v>215</v>
      </c>
      <c r="K295" s="3" t="s">
        <v>215</v>
      </c>
      <c r="L295" s="3" t="s">
        <v>215</v>
      </c>
      <c r="M295" s="3" t="s">
        <v>215</v>
      </c>
      <c r="N295" s="3" t="s">
        <v>215</v>
      </c>
      <c r="O295" s="3" t="s">
        <v>215</v>
      </c>
      <c r="P295" s="3" t="s">
        <v>215</v>
      </c>
      <c r="Q295" s="3" t="s">
        <v>215</v>
      </c>
      <c r="R295" s="3" t="s">
        <v>215</v>
      </c>
      <c r="S295" s="3" t="s">
        <v>215</v>
      </c>
      <c r="T295" s="3" t="s">
        <v>215</v>
      </c>
      <c r="U295" s="3" t="s">
        <v>215</v>
      </c>
      <c r="V295" s="3" t="s">
        <v>215</v>
      </c>
      <c r="W295" s="3" t="s">
        <v>215</v>
      </c>
      <c r="X295" s="3" t="s">
        <v>215</v>
      </c>
      <c r="Y295" s="3" t="s">
        <v>215</v>
      </c>
      <c r="Z295" s="3">
        <v>18.855</v>
      </c>
      <c r="AA295" s="3">
        <v>-5.9450000000000003</v>
      </c>
      <c r="AB295" s="3">
        <v>19.771999999999998</v>
      </c>
      <c r="AC295" s="3">
        <v>5.0780000000000003</v>
      </c>
      <c r="AD295" s="3">
        <v>9.35</v>
      </c>
      <c r="AE295" s="3">
        <v>28.736999999999998</v>
      </c>
      <c r="AF295" s="3">
        <v>30.67</v>
      </c>
      <c r="AG295" s="3">
        <v>18.581</v>
      </c>
      <c r="AH295" s="3">
        <v>-0.80400000000000005</v>
      </c>
      <c r="AI295" s="3">
        <v>15.742000000000001</v>
      </c>
      <c r="AJ295" s="3">
        <v>3.476</v>
      </c>
      <c r="AK295" s="3">
        <v>8.0220000000000002</v>
      </c>
      <c r="AL295" s="3">
        <v>-15.352</v>
      </c>
      <c r="AM295" s="3">
        <v>-4.9370000000000003</v>
      </c>
      <c r="AN295" s="3">
        <v>29.858000000000001</v>
      </c>
      <c r="AO295" s="3">
        <v>5.7889999999999997</v>
      </c>
      <c r="AP295" s="3">
        <v>7.6580000000000004</v>
      </c>
      <c r="AQ295" s="3">
        <v>9.5500000000000007</v>
      </c>
      <c r="AR295" s="3">
        <v>8.2810000000000006</v>
      </c>
      <c r="AS295" s="3">
        <v>16.411999999999999</v>
      </c>
      <c r="AT295" s="3">
        <v>19.512</v>
      </c>
      <c r="AU295" s="3">
        <v>12.805</v>
      </c>
      <c r="AV295" s="3">
        <v>2.6019999999999999</v>
      </c>
      <c r="AW295" s="3">
        <v>5.05</v>
      </c>
      <c r="AX295" s="3">
        <v>1.054</v>
      </c>
      <c r="AY295" s="3">
        <v>2.8109999999999999</v>
      </c>
      <c r="AZ295" s="3">
        <v>4.2560000000000002</v>
      </c>
      <c r="BA295">
        <v>5.6689999999999996</v>
      </c>
      <c r="BB295">
        <v>2016</v>
      </c>
    </row>
    <row r="296" spans="1:54" hidden="1" x14ac:dyDescent="0.2">
      <c r="A296">
        <v>911</v>
      </c>
      <c r="B296" t="s">
        <v>555</v>
      </c>
      <c r="C296" t="s">
        <v>278</v>
      </c>
      <c r="D296" t="s">
        <v>188</v>
      </c>
      <c r="E296" t="s">
        <v>277</v>
      </c>
      <c r="F296" t="s">
        <v>276</v>
      </c>
      <c r="G296" t="s">
        <v>275</v>
      </c>
      <c r="I296" t="s">
        <v>777</v>
      </c>
      <c r="J296" s="3" t="s">
        <v>215</v>
      </c>
      <c r="K296" s="3" t="s">
        <v>215</v>
      </c>
      <c r="L296" s="3" t="s">
        <v>215</v>
      </c>
      <c r="M296" s="3" t="s">
        <v>215</v>
      </c>
      <c r="N296" s="3" t="s">
        <v>215</v>
      </c>
      <c r="O296" s="3" t="s">
        <v>215</v>
      </c>
      <c r="P296" s="3" t="s">
        <v>215</v>
      </c>
      <c r="Q296" s="3" t="s">
        <v>215</v>
      </c>
      <c r="R296" s="3" t="s">
        <v>215</v>
      </c>
      <c r="S296" s="3" t="s">
        <v>215</v>
      </c>
      <c r="T296" s="3" t="s">
        <v>215</v>
      </c>
      <c r="U296" s="3" t="s">
        <v>215</v>
      </c>
      <c r="V296" s="3" t="s">
        <v>215</v>
      </c>
      <c r="W296" s="3" t="s">
        <v>215</v>
      </c>
      <c r="X296" s="3" t="s">
        <v>215</v>
      </c>
      <c r="Y296" s="3" t="s">
        <v>215</v>
      </c>
      <c r="Z296" s="3">
        <v>11.404</v>
      </c>
      <c r="AA296" s="3">
        <v>-17.283999999999999</v>
      </c>
      <c r="AB296" s="3">
        <v>11.393000000000001</v>
      </c>
      <c r="AC296" s="3">
        <v>8.2530000000000001</v>
      </c>
      <c r="AD296" s="3">
        <v>21.789000000000001</v>
      </c>
      <c r="AE296" s="3">
        <v>24.670999999999999</v>
      </c>
      <c r="AF296" s="3">
        <v>51.350999999999999</v>
      </c>
      <c r="AG296" s="3">
        <v>22.477</v>
      </c>
      <c r="AH296" s="3">
        <v>-8.4920000000000009</v>
      </c>
      <c r="AI296" s="3">
        <v>21.045000000000002</v>
      </c>
      <c r="AJ296" s="3">
        <v>-18</v>
      </c>
      <c r="AK296" s="3">
        <v>5.0789999999999997</v>
      </c>
      <c r="AL296" s="3">
        <v>-9.9410000000000007</v>
      </c>
      <c r="AM296" s="3">
        <v>-23.928999999999998</v>
      </c>
      <c r="AN296" s="3">
        <v>27.343</v>
      </c>
      <c r="AO296" s="3">
        <v>7.8079999999999998</v>
      </c>
      <c r="AP296" s="3">
        <v>10.497</v>
      </c>
      <c r="AQ296" s="3">
        <v>13.324999999999999</v>
      </c>
      <c r="AR296" s="3">
        <v>8.6159999999999997</v>
      </c>
      <c r="AS296" s="3">
        <v>6.7560000000000002</v>
      </c>
      <c r="AT296" s="3">
        <v>21.100999999999999</v>
      </c>
      <c r="AU296" s="3">
        <v>16.018999999999998</v>
      </c>
      <c r="AV296" s="3">
        <v>8.6649999999999991</v>
      </c>
      <c r="AW296" s="3">
        <v>4.7080000000000002</v>
      </c>
      <c r="AX296" s="3">
        <v>0.315</v>
      </c>
      <c r="AY296" s="3">
        <v>2.6579999999999999</v>
      </c>
      <c r="AZ296" s="3">
        <v>3.145</v>
      </c>
      <c r="BA296">
        <v>5.05</v>
      </c>
      <c r="BB296">
        <v>2016</v>
      </c>
    </row>
    <row r="297" spans="1:54" hidden="1" x14ac:dyDescent="0.2">
      <c r="A297">
        <v>911</v>
      </c>
      <c r="B297" t="s">
        <v>555</v>
      </c>
      <c r="C297" t="s">
        <v>274</v>
      </c>
      <c r="D297" t="s">
        <v>188</v>
      </c>
      <c r="E297" t="s">
        <v>273</v>
      </c>
      <c r="F297" t="s">
        <v>272</v>
      </c>
      <c r="G297" t="s">
        <v>271</v>
      </c>
      <c r="I297" t="s">
        <v>778</v>
      </c>
      <c r="J297" s="3" t="s">
        <v>215</v>
      </c>
      <c r="K297" s="3" t="s">
        <v>215</v>
      </c>
      <c r="L297" s="3" t="s">
        <v>215</v>
      </c>
      <c r="M297" s="3" t="s">
        <v>215</v>
      </c>
      <c r="N297" s="3" t="s">
        <v>215</v>
      </c>
      <c r="O297" s="3" t="s">
        <v>215</v>
      </c>
      <c r="P297" s="3" t="s">
        <v>215</v>
      </c>
      <c r="Q297" s="3" t="s">
        <v>215</v>
      </c>
      <c r="R297" s="3" t="s">
        <v>215</v>
      </c>
      <c r="S297" s="3" t="s">
        <v>215</v>
      </c>
      <c r="T297" s="3" t="s">
        <v>215</v>
      </c>
      <c r="U297" s="3" t="s">
        <v>215</v>
      </c>
      <c r="V297" s="3" t="s">
        <v>215</v>
      </c>
      <c r="W297" s="3" t="s">
        <v>215</v>
      </c>
      <c r="X297" s="3" t="s">
        <v>215</v>
      </c>
      <c r="Y297" s="3" t="s">
        <v>215</v>
      </c>
      <c r="Z297" s="3" t="s">
        <v>215</v>
      </c>
      <c r="AA297" s="3" t="s">
        <v>215</v>
      </c>
      <c r="AB297" s="3" t="s">
        <v>215</v>
      </c>
      <c r="AC297" s="3" t="s">
        <v>215</v>
      </c>
      <c r="AD297" s="3" t="s">
        <v>215</v>
      </c>
      <c r="AE297" s="3">
        <v>38.4</v>
      </c>
      <c r="AF297" s="3">
        <v>35.299999999999997</v>
      </c>
      <c r="AG297" s="3">
        <v>31.2</v>
      </c>
      <c r="AH297" s="3">
        <v>31.6</v>
      </c>
      <c r="AI297" s="3">
        <v>31.2</v>
      </c>
      <c r="AJ297" s="3">
        <v>27.8</v>
      </c>
      <c r="AK297" s="3">
        <v>28.7</v>
      </c>
      <c r="AL297" s="3">
        <v>16.399999999999999</v>
      </c>
      <c r="AM297" s="3">
        <v>18.7</v>
      </c>
      <c r="AN297" s="3">
        <v>19</v>
      </c>
      <c r="AO297" s="3">
        <v>18.399999999999999</v>
      </c>
      <c r="AP297" s="3">
        <v>17.3</v>
      </c>
      <c r="AQ297" s="3">
        <v>16.2</v>
      </c>
      <c r="AR297" s="3">
        <v>17.600000000000001</v>
      </c>
      <c r="AS297" s="3">
        <v>18.5</v>
      </c>
      <c r="AT297" s="3">
        <v>18.79</v>
      </c>
      <c r="AU297" s="3">
        <v>18.905999999999999</v>
      </c>
      <c r="AV297" s="3">
        <v>18.861999999999998</v>
      </c>
      <c r="AW297" s="3">
        <v>18.561</v>
      </c>
      <c r="AX297" s="3">
        <v>18.234999999999999</v>
      </c>
      <c r="AY297" s="3">
        <v>18.349</v>
      </c>
      <c r="AZ297" s="3">
        <v>18.248999999999999</v>
      </c>
      <c r="BA297">
        <v>18.149000000000001</v>
      </c>
      <c r="BB297">
        <v>2015</v>
      </c>
    </row>
    <row r="298" spans="1:54" hidden="1" x14ac:dyDescent="0.2">
      <c r="A298">
        <v>911</v>
      </c>
      <c r="B298" t="s">
        <v>555</v>
      </c>
      <c r="C298" t="s">
        <v>270</v>
      </c>
      <c r="D298" t="s">
        <v>188</v>
      </c>
      <c r="E298" t="s">
        <v>269</v>
      </c>
      <c r="F298" t="s">
        <v>268</v>
      </c>
      <c r="G298" t="s">
        <v>264</v>
      </c>
      <c r="H298" t="s">
        <v>263</v>
      </c>
    </row>
    <row r="299" spans="1:54" hidden="1" x14ac:dyDescent="0.2">
      <c r="A299">
        <v>911</v>
      </c>
      <c r="B299" t="s">
        <v>555</v>
      </c>
      <c r="C299" t="s">
        <v>267</v>
      </c>
      <c r="D299" t="s">
        <v>188</v>
      </c>
      <c r="E299" t="s">
        <v>266</v>
      </c>
      <c r="F299" t="s">
        <v>265</v>
      </c>
      <c r="G299" t="s">
        <v>264</v>
      </c>
      <c r="H299" t="s">
        <v>263</v>
      </c>
      <c r="I299" t="s">
        <v>779</v>
      </c>
      <c r="J299" s="3" t="s">
        <v>215</v>
      </c>
      <c r="K299" s="3" t="s">
        <v>215</v>
      </c>
      <c r="L299" s="3" t="s">
        <v>215</v>
      </c>
      <c r="M299" s="3" t="s">
        <v>215</v>
      </c>
      <c r="N299" s="3" t="s">
        <v>215</v>
      </c>
      <c r="O299" s="3" t="s">
        <v>215</v>
      </c>
      <c r="P299" s="3" t="s">
        <v>215</v>
      </c>
      <c r="Q299" s="3" t="s">
        <v>215</v>
      </c>
      <c r="R299" s="3" t="s">
        <v>215</v>
      </c>
      <c r="S299" s="3" t="s">
        <v>215</v>
      </c>
      <c r="T299" s="3" t="s">
        <v>215</v>
      </c>
      <c r="U299" s="3" t="s">
        <v>215</v>
      </c>
      <c r="V299" s="3">
        <v>3.45</v>
      </c>
      <c r="W299" s="3">
        <v>3.37</v>
      </c>
      <c r="X299" s="3">
        <v>3.29</v>
      </c>
      <c r="Y299" s="3">
        <v>3.22</v>
      </c>
      <c r="Z299" s="3">
        <v>3.17</v>
      </c>
      <c r="AA299" s="3">
        <v>3.14</v>
      </c>
      <c r="AB299" s="3">
        <v>3.11</v>
      </c>
      <c r="AC299" s="3">
        <v>3.09</v>
      </c>
      <c r="AD299" s="3">
        <v>3.08</v>
      </c>
      <c r="AE299" s="3">
        <v>3.06</v>
      </c>
      <c r="AF299" s="3">
        <v>3.05</v>
      </c>
      <c r="AG299" s="3">
        <v>3.04</v>
      </c>
      <c r="AH299" s="3">
        <v>3.03</v>
      </c>
      <c r="AI299" s="3">
        <v>3.01</v>
      </c>
      <c r="AJ299" s="3">
        <v>3</v>
      </c>
      <c r="AK299" s="3">
        <v>2.99</v>
      </c>
      <c r="AL299" s="3">
        <v>2.98</v>
      </c>
      <c r="AM299" s="3">
        <v>2.97</v>
      </c>
      <c r="AN299" s="3">
        <v>2.9660000000000002</v>
      </c>
      <c r="AO299" s="3">
        <v>2.968</v>
      </c>
      <c r="AP299" s="3">
        <v>2.97</v>
      </c>
      <c r="AQ299" s="3">
        <v>2.98</v>
      </c>
      <c r="AR299" s="3">
        <v>2.9849999999999999</v>
      </c>
      <c r="AS299" s="3">
        <v>2.99</v>
      </c>
      <c r="AT299" s="3">
        <v>2.9910000000000001</v>
      </c>
      <c r="AU299" s="3">
        <v>2.9910000000000001</v>
      </c>
      <c r="AV299" s="3">
        <v>2.9910000000000001</v>
      </c>
      <c r="AW299" s="3">
        <v>2.9910000000000001</v>
      </c>
      <c r="AX299" s="3">
        <v>2.992</v>
      </c>
      <c r="AY299" s="3">
        <v>2.992</v>
      </c>
      <c r="AZ299" s="3">
        <v>2.992</v>
      </c>
      <c r="BA299">
        <v>2.992</v>
      </c>
      <c r="BB299">
        <v>2014</v>
      </c>
    </row>
    <row r="300" spans="1:54" hidden="1" x14ac:dyDescent="0.2">
      <c r="A300">
        <v>911</v>
      </c>
      <c r="B300" t="s">
        <v>555</v>
      </c>
      <c r="C300" t="s">
        <v>262</v>
      </c>
      <c r="D300" t="s">
        <v>188</v>
      </c>
      <c r="E300" t="s">
        <v>260</v>
      </c>
      <c r="F300" t="s">
        <v>259</v>
      </c>
      <c r="G300" t="s">
        <v>225</v>
      </c>
      <c r="H300" t="s">
        <v>222</v>
      </c>
      <c r="I300" t="s">
        <v>780</v>
      </c>
      <c r="J300" s="3" t="s">
        <v>215</v>
      </c>
      <c r="K300" s="3" t="s">
        <v>215</v>
      </c>
      <c r="L300" s="3" t="s">
        <v>215</v>
      </c>
      <c r="M300" s="3" t="s">
        <v>215</v>
      </c>
      <c r="N300" s="3" t="s">
        <v>215</v>
      </c>
      <c r="O300" s="3" t="s">
        <v>215</v>
      </c>
      <c r="P300" s="3" t="s">
        <v>215</v>
      </c>
      <c r="Q300" s="3" t="s">
        <v>215</v>
      </c>
      <c r="R300" s="3" t="s">
        <v>215</v>
      </c>
      <c r="S300" s="3" t="s">
        <v>215</v>
      </c>
      <c r="T300" s="3" t="s">
        <v>215</v>
      </c>
      <c r="U300" s="3" t="s">
        <v>215</v>
      </c>
      <c r="V300" s="3" t="s">
        <v>215</v>
      </c>
      <c r="W300" s="3">
        <v>1.0169999999999999</v>
      </c>
      <c r="X300" s="3">
        <v>48.920999999999999</v>
      </c>
      <c r="Y300" s="3">
        <v>93.153999999999996</v>
      </c>
      <c r="Z300" s="3">
        <v>101.889</v>
      </c>
      <c r="AA300" s="3">
        <v>126.688</v>
      </c>
      <c r="AB300" s="3">
        <v>163.81200000000001</v>
      </c>
      <c r="AC300" s="3">
        <v>190.917</v>
      </c>
      <c r="AD300" s="3">
        <v>170.113</v>
      </c>
      <c r="AE300" s="3">
        <v>200.44</v>
      </c>
      <c r="AF300" s="3">
        <v>228.13200000000001</v>
      </c>
      <c r="AG300" s="3">
        <v>247.215</v>
      </c>
      <c r="AH300" s="3">
        <v>294.90699999999998</v>
      </c>
      <c r="AI300" s="3">
        <v>401.35899999999998</v>
      </c>
      <c r="AJ300" s="3">
        <v>479.44400000000002</v>
      </c>
      <c r="AK300" s="3">
        <v>632.54700000000003</v>
      </c>
      <c r="AL300" s="3">
        <v>730.75300000000004</v>
      </c>
      <c r="AM300" s="3">
        <v>655.56899999999996</v>
      </c>
      <c r="AN300" s="3">
        <v>734.29300000000001</v>
      </c>
      <c r="AO300" s="3">
        <v>834.47900000000004</v>
      </c>
      <c r="AP300" s="3">
        <v>892.55600000000004</v>
      </c>
      <c r="AQ300" s="3">
        <v>1011.525</v>
      </c>
      <c r="AR300" s="3">
        <v>1064.617</v>
      </c>
      <c r="AS300" s="3">
        <v>1084.076</v>
      </c>
      <c r="AT300" s="3">
        <v>1085.1859999999999</v>
      </c>
      <c r="AU300" s="3">
        <v>1181.9290000000001</v>
      </c>
      <c r="AV300" s="3">
        <v>1308.2850000000001</v>
      </c>
      <c r="AW300" s="3">
        <v>1499.6559999999999</v>
      </c>
      <c r="AX300" s="3">
        <v>1613.82</v>
      </c>
      <c r="AY300" s="3">
        <v>1740.9059999999999</v>
      </c>
      <c r="AZ300" s="3">
        <v>1893.4549999999999</v>
      </c>
      <c r="BA300">
        <v>2029.1880000000001</v>
      </c>
      <c r="BB300">
        <v>2016</v>
      </c>
    </row>
    <row r="301" spans="1:54" hidden="1" x14ac:dyDescent="0.2">
      <c r="A301">
        <v>911</v>
      </c>
      <c r="B301" t="s">
        <v>555</v>
      </c>
      <c r="C301" t="s">
        <v>261</v>
      </c>
      <c r="D301" t="s">
        <v>188</v>
      </c>
      <c r="E301" t="s">
        <v>260</v>
      </c>
      <c r="F301" t="s">
        <v>259</v>
      </c>
      <c r="G301" t="s">
        <v>217</v>
      </c>
      <c r="I301" t="s">
        <v>258</v>
      </c>
      <c r="J301" s="3" t="s">
        <v>215</v>
      </c>
      <c r="K301" s="3" t="s">
        <v>215</v>
      </c>
      <c r="L301" s="3" t="s">
        <v>215</v>
      </c>
      <c r="M301" s="3" t="s">
        <v>215</v>
      </c>
      <c r="N301" s="3" t="s">
        <v>215</v>
      </c>
      <c r="O301" s="3" t="s">
        <v>215</v>
      </c>
      <c r="P301" s="3" t="s">
        <v>215</v>
      </c>
      <c r="Q301" s="3" t="s">
        <v>215</v>
      </c>
      <c r="R301" s="3" t="s">
        <v>215</v>
      </c>
      <c r="S301" s="3" t="s">
        <v>215</v>
      </c>
      <c r="T301" s="3" t="s">
        <v>215</v>
      </c>
      <c r="U301" s="3" t="s">
        <v>215</v>
      </c>
      <c r="V301" s="3" t="s">
        <v>215</v>
      </c>
      <c r="W301" s="3">
        <v>26.097000000000001</v>
      </c>
      <c r="X301" s="3">
        <v>26.152000000000001</v>
      </c>
      <c r="Y301" s="3">
        <v>17.837</v>
      </c>
      <c r="Z301" s="3">
        <v>15.41</v>
      </c>
      <c r="AA301" s="3">
        <v>15.750999999999999</v>
      </c>
      <c r="AB301" s="3">
        <v>17.146000000000001</v>
      </c>
      <c r="AC301" s="3">
        <v>19.334</v>
      </c>
      <c r="AD301" s="3">
        <v>16.494</v>
      </c>
      <c r="AE301" s="3">
        <v>17.045999999999999</v>
      </c>
      <c r="AF301" s="3">
        <v>16.744</v>
      </c>
      <c r="AG301" s="3">
        <v>15.217000000000001</v>
      </c>
      <c r="AH301" s="3">
        <v>15.457000000000001</v>
      </c>
      <c r="AI301" s="3">
        <v>17.895</v>
      </c>
      <c r="AJ301" s="3">
        <v>18.05</v>
      </c>
      <c r="AK301" s="3">
        <v>20.085000000000001</v>
      </c>
      <c r="AL301" s="3">
        <v>20.478999999999999</v>
      </c>
      <c r="AM301" s="3">
        <v>20.867000000000001</v>
      </c>
      <c r="AN301" s="3">
        <v>21.221</v>
      </c>
      <c r="AO301" s="3">
        <v>22.088000000000001</v>
      </c>
      <c r="AP301" s="3">
        <v>20.92</v>
      </c>
      <c r="AQ301" s="3">
        <v>22.204000000000001</v>
      </c>
      <c r="AR301" s="3">
        <v>22.047999999999998</v>
      </c>
      <c r="AS301" s="3">
        <v>21.494</v>
      </c>
      <c r="AT301" s="3">
        <v>21.363</v>
      </c>
      <c r="AU301" s="3">
        <v>21.202999999999999</v>
      </c>
      <c r="AV301" s="3">
        <v>21.812000000000001</v>
      </c>
      <c r="AW301" s="3">
        <v>23.228000000000002</v>
      </c>
      <c r="AX301" s="3">
        <v>23.222000000000001</v>
      </c>
      <c r="AY301" s="3">
        <v>23.228000000000002</v>
      </c>
      <c r="AZ301" s="3">
        <v>23.356999999999999</v>
      </c>
      <c r="BA301">
        <v>23.143000000000001</v>
      </c>
      <c r="BB301">
        <v>2016</v>
      </c>
    </row>
    <row r="302" spans="1:54" hidden="1" x14ac:dyDescent="0.2">
      <c r="A302">
        <v>911</v>
      </c>
      <c r="B302" t="s">
        <v>555</v>
      </c>
      <c r="C302" t="s">
        <v>257</v>
      </c>
      <c r="D302" t="s">
        <v>188</v>
      </c>
      <c r="E302" t="s">
        <v>255</v>
      </c>
      <c r="F302" t="s">
        <v>254</v>
      </c>
      <c r="G302" t="s">
        <v>225</v>
      </c>
      <c r="H302" t="s">
        <v>222</v>
      </c>
      <c r="I302" t="s">
        <v>780</v>
      </c>
      <c r="J302" s="3" t="s">
        <v>215</v>
      </c>
      <c r="K302" s="3" t="s">
        <v>215</v>
      </c>
      <c r="L302" s="3" t="s">
        <v>215</v>
      </c>
      <c r="M302" s="3" t="s">
        <v>215</v>
      </c>
      <c r="N302" s="3" t="s">
        <v>215</v>
      </c>
      <c r="O302" s="3" t="s">
        <v>215</v>
      </c>
      <c r="P302" s="3" t="s">
        <v>215</v>
      </c>
      <c r="Q302" s="3" t="s">
        <v>215</v>
      </c>
      <c r="R302" s="3" t="s">
        <v>215</v>
      </c>
      <c r="S302" s="3" t="s">
        <v>215</v>
      </c>
      <c r="T302" s="3" t="s">
        <v>215</v>
      </c>
      <c r="U302" s="3" t="s">
        <v>215</v>
      </c>
      <c r="V302" s="3" t="s">
        <v>215</v>
      </c>
      <c r="W302" s="3" t="s">
        <v>215</v>
      </c>
      <c r="X302" s="3" t="s">
        <v>215</v>
      </c>
      <c r="Y302" s="3" t="s">
        <v>215</v>
      </c>
      <c r="Z302" s="3" t="s">
        <v>215</v>
      </c>
      <c r="AA302" s="3" t="s">
        <v>215</v>
      </c>
      <c r="AB302" s="3" t="s">
        <v>215</v>
      </c>
      <c r="AC302" s="3" t="s">
        <v>215</v>
      </c>
      <c r="AD302" s="3" t="s">
        <v>215</v>
      </c>
      <c r="AE302" s="3" t="s">
        <v>215</v>
      </c>
      <c r="AF302" s="3" t="s">
        <v>215</v>
      </c>
      <c r="AG302" s="3" t="s">
        <v>215</v>
      </c>
      <c r="AH302" s="3" t="s">
        <v>215</v>
      </c>
      <c r="AI302" s="3">
        <v>445.685</v>
      </c>
      <c r="AJ302" s="3">
        <v>531.25</v>
      </c>
      <c r="AK302" s="3">
        <v>706.05899999999997</v>
      </c>
      <c r="AL302" s="3">
        <v>793.43</v>
      </c>
      <c r="AM302" s="3">
        <v>897.05100000000004</v>
      </c>
      <c r="AN302" s="3">
        <v>906.59100000000001</v>
      </c>
      <c r="AO302" s="3">
        <v>943.14</v>
      </c>
      <c r="AP302" s="3">
        <v>956.31799999999998</v>
      </c>
      <c r="AQ302" s="3">
        <v>1084.0909999999999</v>
      </c>
      <c r="AR302" s="3">
        <v>1158.422</v>
      </c>
      <c r="AS302" s="3">
        <v>1328.029</v>
      </c>
      <c r="AT302" s="3">
        <v>1370.5920000000001</v>
      </c>
      <c r="AU302" s="3">
        <v>1448.2529999999999</v>
      </c>
      <c r="AV302" s="3">
        <v>1465.201</v>
      </c>
      <c r="AW302" s="3">
        <v>1611.971</v>
      </c>
      <c r="AX302" s="3">
        <v>1706.105</v>
      </c>
      <c r="AY302" s="3">
        <v>1839.6579999999999</v>
      </c>
      <c r="AZ302" s="3">
        <v>1990.3779999999999</v>
      </c>
      <c r="BA302">
        <v>2068.6550000000002</v>
      </c>
      <c r="BB302">
        <v>2016</v>
      </c>
    </row>
    <row r="303" spans="1:54" hidden="1" x14ac:dyDescent="0.2">
      <c r="A303">
        <v>911</v>
      </c>
      <c r="B303" t="s">
        <v>555</v>
      </c>
      <c r="C303" t="s">
        <v>256</v>
      </c>
      <c r="D303" t="s">
        <v>188</v>
      </c>
      <c r="E303" t="s">
        <v>255</v>
      </c>
      <c r="F303" t="s">
        <v>254</v>
      </c>
      <c r="G303" t="s">
        <v>217</v>
      </c>
      <c r="I303" t="s">
        <v>253</v>
      </c>
      <c r="J303" s="3" t="s">
        <v>215</v>
      </c>
      <c r="K303" s="3" t="s">
        <v>215</v>
      </c>
      <c r="L303" s="3" t="s">
        <v>215</v>
      </c>
      <c r="M303" s="3" t="s">
        <v>215</v>
      </c>
      <c r="N303" s="3" t="s">
        <v>215</v>
      </c>
      <c r="O303" s="3" t="s">
        <v>215</v>
      </c>
      <c r="P303" s="3" t="s">
        <v>215</v>
      </c>
      <c r="Q303" s="3" t="s">
        <v>215</v>
      </c>
      <c r="R303" s="3" t="s">
        <v>215</v>
      </c>
      <c r="S303" s="3" t="s">
        <v>215</v>
      </c>
      <c r="T303" s="3" t="s">
        <v>215</v>
      </c>
      <c r="U303" s="3" t="s">
        <v>215</v>
      </c>
      <c r="V303" s="3" t="s">
        <v>215</v>
      </c>
      <c r="W303" s="3" t="s">
        <v>215</v>
      </c>
      <c r="X303" s="3" t="s">
        <v>215</v>
      </c>
      <c r="Y303" s="3" t="s">
        <v>215</v>
      </c>
      <c r="Z303" s="3" t="s">
        <v>215</v>
      </c>
      <c r="AA303" s="3" t="s">
        <v>215</v>
      </c>
      <c r="AB303" s="3" t="s">
        <v>215</v>
      </c>
      <c r="AC303" s="3" t="s">
        <v>215</v>
      </c>
      <c r="AD303" s="3" t="s">
        <v>215</v>
      </c>
      <c r="AE303" s="3" t="s">
        <v>215</v>
      </c>
      <c r="AF303" s="3" t="s">
        <v>215</v>
      </c>
      <c r="AG303" s="3" t="s">
        <v>215</v>
      </c>
      <c r="AH303" s="3" t="s">
        <v>215</v>
      </c>
      <c r="AI303" s="3">
        <v>19.870999999999999</v>
      </c>
      <c r="AJ303" s="3">
        <v>20</v>
      </c>
      <c r="AK303" s="3">
        <v>22.42</v>
      </c>
      <c r="AL303" s="3">
        <v>22.236000000000001</v>
      </c>
      <c r="AM303" s="3">
        <v>28.553000000000001</v>
      </c>
      <c r="AN303" s="3">
        <v>26.201000000000001</v>
      </c>
      <c r="AO303" s="3">
        <v>24.963999999999999</v>
      </c>
      <c r="AP303" s="3">
        <v>22.414999999999999</v>
      </c>
      <c r="AQ303" s="3">
        <v>23.797000000000001</v>
      </c>
      <c r="AR303" s="3">
        <v>23.991</v>
      </c>
      <c r="AS303" s="3">
        <v>26.331</v>
      </c>
      <c r="AT303" s="3">
        <v>26.981000000000002</v>
      </c>
      <c r="AU303" s="3">
        <v>25.98</v>
      </c>
      <c r="AV303" s="3">
        <v>24.428000000000001</v>
      </c>
      <c r="AW303" s="3">
        <v>24.968</v>
      </c>
      <c r="AX303" s="3">
        <v>24.55</v>
      </c>
      <c r="AY303" s="3">
        <v>24.545999999999999</v>
      </c>
      <c r="AZ303" s="3">
        <v>24.553000000000001</v>
      </c>
      <c r="BA303">
        <v>23.593</v>
      </c>
      <c r="BB303">
        <v>2016</v>
      </c>
    </row>
    <row r="304" spans="1:54" hidden="1" x14ac:dyDescent="0.2">
      <c r="A304">
        <v>911</v>
      </c>
      <c r="B304" t="s">
        <v>555</v>
      </c>
      <c r="C304" t="s">
        <v>252</v>
      </c>
      <c r="D304" t="s">
        <v>188</v>
      </c>
      <c r="E304" t="s">
        <v>250</v>
      </c>
      <c r="F304" t="s">
        <v>249</v>
      </c>
      <c r="G304" t="s">
        <v>225</v>
      </c>
      <c r="H304" t="s">
        <v>222</v>
      </c>
      <c r="I304" t="s">
        <v>780</v>
      </c>
      <c r="J304" s="3" t="s">
        <v>215</v>
      </c>
      <c r="K304" s="3" t="s">
        <v>215</v>
      </c>
      <c r="L304" s="3" t="s">
        <v>215</v>
      </c>
      <c r="M304" s="3" t="s">
        <v>215</v>
      </c>
      <c r="N304" s="3" t="s">
        <v>215</v>
      </c>
      <c r="O304" s="3" t="s">
        <v>215</v>
      </c>
      <c r="P304" s="3" t="s">
        <v>215</v>
      </c>
      <c r="Q304" s="3" t="s">
        <v>215</v>
      </c>
      <c r="R304" s="3" t="s">
        <v>215</v>
      </c>
      <c r="S304" s="3" t="s">
        <v>215</v>
      </c>
      <c r="T304" s="3" t="s">
        <v>215</v>
      </c>
      <c r="U304" s="3" t="s">
        <v>215</v>
      </c>
      <c r="V304" s="3" t="s">
        <v>215</v>
      </c>
      <c r="W304" s="3" t="s">
        <v>215</v>
      </c>
      <c r="X304" s="3" t="s">
        <v>215</v>
      </c>
      <c r="Y304" s="3" t="s">
        <v>215</v>
      </c>
      <c r="Z304" s="3" t="s">
        <v>215</v>
      </c>
      <c r="AA304" s="3" t="s">
        <v>215</v>
      </c>
      <c r="AB304" s="3" t="s">
        <v>215</v>
      </c>
      <c r="AC304" s="3" t="s">
        <v>215</v>
      </c>
      <c r="AD304" s="3" t="s">
        <v>215</v>
      </c>
      <c r="AE304" s="3" t="s">
        <v>215</v>
      </c>
      <c r="AF304" s="3" t="s">
        <v>215</v>
      </c>
      <c r="AG304" s="3" t="s">
        <v>215</v>
      </c>
      <c r="AH304" s="3" t="s">
        <v>215</v>
      </c>
      <c r="AI304" s="3">
        <v>-44.326000000000001</v>
      </c>
      <c r="AJ304" s="3">
        <v>-51.805999999999997</v>
      </c>
      <c r="AK304" s="3">
        <v>-73.512</v>
      </c>
      <c r="AL304" s="3">
        <v>-62.677</v>
      </c>
      <c r="AM304" s="3">
        <v>-241.482</v>
      </c>
      <c r="AN304" s="3">
        <v>-172.298</v>
      </c>
      <c r="AO304" s="3">
        <v>-108.661</v>
      </c>
      <c r="AP304" s="3">
        <v>-63.762999999999998</v>
      </c>
      <c r="AQ304" s="3">
        <v>-72.566000000000003</v>
      </c>
      <c r="AR304" s="3">
        <v>-93.805000000000007</v>
      </c>
      <c r="AS304" s="3">
        <v>-243.953</v>
      </c>
      <c r="AT304" s="3">
        <v>-285.40600000000001</v>
      </c>
      <c r="AU304" s="3">
        <v>-266.32400000000001</v>
      </c>
      <c r="AV304" s="3">
        <v>-156.916</v>
      </c>
      <c r="AW304" s="3">
        <v>-112.31399999999999</v>
      </c>
      <c r="AX304" s="3">
        <v>-92.284999999999997</v>
      </c>
      <c r="AY304" s="3">
        <v>-98.751999999999995</v>
      </c>
      <c r="AZ304" s="3">
        <v>-96.923000000000002</v>
      </c>
      <c r="BA304">
        <v>-39.466999999999999</v>
      </c>
      <c r="BB304">
        <v>2016</v>
      </c>
    </row>
    <row r="305" spans="1:54" hidden="1" x14ac:dyDescent="0.2">
      <c r="A305">
        <v>911</v>
      </c>
      <c r="B305" t="s">
        <v>555</v>
      </c>
      <c r="C305" t="s">
        <v>251</v>
      </c>
      <c r="D305" t="s">
        <v>188</v>
      </c>
      <c r="E305" t="s">
        <v>250</v>
      </c>
      <c r="F305" t="s">
        <v>249</v>
      </c>
      <c r="G305" t="s">
        <v>217</v>
      </c>
      <c r="I305" t="s">
        <v>248</v>
      </c>
      <c r="J305" s="3" t="s">
        <v>215</v>
      </c>
      <c r="K305" s="3" t="s">
        <v>215</v>
      </c>
      <c r="L305" s="3" t="s">
        <v>215</v>
      </c>
      <c r="M305" s="3" t="s">
        <v>215</v>
      </c>
      <c r="N305" s="3" t="s">
        <v>215</v>
      </c>
      <c r="O305" s="3" t="s">
        <v>215</v>
      </c>
      <c r="P305" s="3" t="s">
        <v>215</v>
      </c>
      <c r="Q305" s="3" t="s">
        <v>215</v>
      </c>
      <c r="R305" s="3" t="s">
        <v>215</v>
      </c>
      <c r="S305" s="3" t="s">
        <v>215</v>
      </c>
      <c r="T305" s="3" t="s">
        <v>215</v>
      </c>
      <c r="U305" s="3" t="s">
        <v>215</v>
      </c>
      <c r="V305" s="3" t="s">
        <v>215</v>
      </c>
      <c r="W305" s="3" t="s">
        <v>215</v>
      </c>
      <c r="X305" s="3" t="s">
        <v>215</v>
      </c>
      <c r="Y305" s="3" t="s">
        <v>215</v>
      </c>
      <c r="Z305" s="3" t="s">
        <v>215</v>
      </c>
      <c r="AA305" s="3" t="s">
        <v>215</v>
      </c>
      <c r="AB305" s="3" t="s">
        <v>215</v>
      </c>
      <c r="AC305" s="3" t="s">
        <v>215</v>
      </c>
      <c r="AD305" s="3" t="s">
        <v>215</v>
      </c>
      <c r="AE305" s="3" t="s">
        <v>215</v>
      </c>
      <c r="AF305" s="3" t="s">
        <v>215</v>
      </c>
      <c r="AG305" s="3" t="s">
        <v>215</v>
      </c>
      <c r="AH305" s="3" t="s">
        <v>215</v>
      </c>
      <c r="AI305" s="3">
        <v>-1.976</v>
      </c>
      <c r="AJ305" s="3">
        <v>-1.95</v>
      </c>
      <c r="AK305" s="3">
        <v>-2.3340000000000001</v>
      </c>
      <c r="AL305" s="3">
        <v>-1.7569999999999999</v>
      </c>
      <c r="AM305" s="3">
        <v>-7.6859999999999999</v>
      </c>
      <c r="AN305" s="3">
        <v>-4.9790000000000001</v>
      </c>
      <c r="AO305" s="3">
        <v>-2.8759999999999999</v>
      </c>
      <c r="AP305" s="3">
        <v>-1.4950000000000001</v>
      </c>
      <c r="AQ305" s="3">
        <v>-1.593</v>
      </c>
      <c r="AR305" s="3">
        <v>-1.9430000000000001</v>
      </c>
      <c r="AS305" s="3">
        <v>-4.8369999999999997</v>
      </c>
      <c r="AT305" s="3">
        <v>-5.6180000000000003</v>
      </c>
      <c r="AU305" s="3">
        <v>-4.7779999999999996</v>
      </c>
      <c r="AV305" s="3">
        <v>-2.6160000000000001</v>
      </c>
      <c r="AW305" s="3">
        <v>-1.74</v>
      </c>
      <c r="AX305" s="3">
        <v>-1.3280000000000001</v>
      </c>
      <c r="AY305" s="3">
        <v>-1.3180000000000001</v>
      </c>
      <c r="AZ305" s="3">
        <v>-1.196</v>
      </c>
      <c r="BA305">
        <v>-0.45</v>
      </c>
      <c r="BB305">
        <v>2016</v>
      </c>
    </row>
    <row r="306" spans="1:54" hidden="1" x14ac:dyDescent="0.2">
      <c r="A306">
        <v>911</v>
      </c>
      <c r="B306" t="s">
        <v>555</v>
      </c>
      <c r="C306" t="s">
        <v>247</v>
      </c>
      <c r="D306" t="s">
        <v>188</v>
      </c>
      <c r="E306" t="s">
        <v>245</v>
      </c>
      <c r="F306" t="s">
        <v>244</v>
      </c>
      <c r="G306" t="s">
        <v>225</v>
      </c>
      <c r="H306" t="s">
        <v>222</v>
      </c>
    </row>
    <row r="307" spans="1:54" hidden="1" x14ac:dyDescent="0.2">
      <c r="A307">
        <v>911</v>
      </c>
      <c r="B307" t="s">
        <v>555</v>
      </c>
      <c r="C307" t="s">
        <v>246</v>
      </c>
      <c r="D307" t="s">
        <v>188</v>
      </c>
      <c r="E307" t="s">
        <v>245</v>
      </c>
      <c r="F307" t="s">
        <v>244</v>
      </c>
      <c r="G307" t="s">
        <v>243</v>
      </c>
    </row>
    <row r="308" spans="1:54" hidden="1" x14ac:dyDescent="0.2">
      <c r="A308">
        <v>911</v>
      </c>
      <c r="B308" t="s">
        <v>555</v>
      </c>
      <c r="C308" t="s">
        <v>242</v>
      </c>
      <c r="D308" t="s">
        <v>188</v>
      </c>
      <c r="E308" t="s">
        <v>240</v>
      </c>
      <c r="F308" t="s">
        <v>239</v>
      </c>
      <c r="G308" t="s">
        <v>225</v>
      </c>
      <c r="H308" t="s">
        <v>222</v>
      </c>
      <c r="I308" t="s">
        <v>780</v>
      </c>
      <c r="J308" s="3" t="s">
        <v>215</v>
      </c>
      <c r="K308" s="3" t="s">
        <v>215</v>
      </c>
      <c r="L308" s="3" t="s">
        <v>215</v>
      </c>
      <c r="M308" s="3" t="s">
        <v>215</v>
      </c>
      <c r="N308" s="3" t="s">
        <v>215</v>
      </c>
      <c r="O308" s="3" t="s">
        <v>215</v>
      </c>
      <c r="P308" s="3" t="s">
        <v>215</v>
      </c>
      <c r="Q308" s="3" t="s">
        <v>215</v>
      </c>
      <c r="R308" s="3" t="s">
        <v>215</v>
      </c>
      <c r="S308" s="3" t="s">
        <v>215</v>
      </c>
      <c r="T308" s="3" t="s">
        <v>215</v>
      </c>
      <c r="U308" s="3" t="s">
        <v>215</v>
      </c>
      <c r="V308" s="3" t="s">
        <v>215</v>
      </c>
      <c r="W308" s="3" t="s">
        <v>215</v>
      </c>
      <c r="X308" s="3" t="s">
        <v>215</v>
      </c>
      <c r="Y308" s="3" t="s">
        <v>215</v>
      </c>
      <c r="Z308" s="3" t="s">
        <v>215</v>
      </c>
      <c r="AA308" s="3" t="s">
        <v>215</v>
      </c>
      <c r="AB308" s="3" t="s">
        <v>215</v>
      </c>
      <c r="AC308" s="3" t="s">
        <v>215</v>
      </c>
      <c r="AD308" s="3" t="s">
        <v>215</v>
      </c>
      <c r="AE308" s="3" t="s">
        <v>215</v>
      </c>
      <c r="AF308" s="3" t="s">
        <v>215</v>
      </c>
      <c r="AG308" s="3" t="s">
        <v>215</v>
      </c>
      <c r="AH308" s="3" t="s">
        <v>215</v>
      </c>
      <c r="AI308" s="3">
        <v>-34.017000000000003</v>
      </c>
      <c r="AJ308" s="3">
        <v>-42.781999999999996</v>
      </c>
      <c r="AK308" s="3">
        <v>-63.555</v>
      </c>
      <c r="AL308" s="3">
        <v>-52.281999999999996</v>
      </c>
      <c r="AM308" s="3">
        <v>-225.285</v>
      </c>
      <c r="AN308" s="3">
        <v>-142.10900000000001</v>
      </c>
      <c r="AO308" s="3">
        <v>-73.430000000000007</v>
      </c>
      <c r="AP308" s="3">
        <v>-23.555</v>
      </c>
      <c r="AQ308" s="3">
        <v>-25.821000000000002</v>
      </c>
      <c r="AR308" s="3">
        <v>-32.161000000000001</v>
      </c>
      <c r="AS308" s="3">
        <v>-169.869</v>
      </c>
      <c r="AT308" s="3">
        <v>-187.12899999999999</v>
      </c>
      <c r="AU308" s="3">
        <v>-146.56399999999999</v>
      </c>
      <c r="AV308" s="3">
        <v>-15.680999999999999</v>
      </c>
      <c r="AW308" s="3">
        <v>31.21</v>
      </c>
      <c r="AX308" s="3">
        <v>57.54</v>
      </c>
      <c r="AY308" s="3">
        <v>48.58</v>
      </c>
      <c r="AZ308" s="3">
        <v>45.796999999999997</v>
      </c>
      <c r="BA308">
        <v>102.785</v>
      </c>
      <c r="BB308">
        <v>2016</v>
      </c>
    </row>
    <row r="309" spans="1:54" hidden="1" x14ac:dyDescent="0.2">
      <c r="A309">
        <v>911</v>
      </c>
      <c r="B309" t="s">
        <v>555</v>
      </c>
      <c r="C309" t="s">
        <v>241</v>
      </c>
      <c r="D309" t="s">
        <v>188</v>
      </c>
      <c r="E309" t="s">
        <v>240</v>
      </c>
      <c r="F309" t="s">
        <v>239</v>
      </c>
      <c r="G309" t="s">
        <v>217</v>
      </c>
      <c r="I309" t="s">
        <v>238</v>
      </c>
      <c r="J309" s="3" t="s">
        <v>215</v>
      </c>
      <c r="K309" s="3" t="s">
        <v>215</v>
      </c>
      <c r="L309" s="3" t="s">
        <v>215</v>
      </c>
      <c r="M309" s="3" t="s">
        <v>215</v>
      </c>
      <c r="N309" s="3" t="s">
        <v>215</v>
      </c>
      <c r="O309" s="3" t="s">
        <v>215</v>
      </c>
      <c r="P309" s="3" t="s">
        <v>215</v>
      </c>
      <c r="Q309" s="3" t="s">
        <v>215</v>
      </c>
      <c r="R309" s="3" t="s">
        <v>215</v>
      </c>
      <c r="S309" s="3" t="s">
        <v>215</v>
      </c>
      <c r="T309" s="3" t="s">
        <v>215</v>
      </c>
      <c r="U309" s="3" t="s">
        <v>215</v>
      </c>
      <c r="V309" s="3" t="s">
        <v>215</v>
      </c>
      <c r="W309" s="3" t="s">
        <v>215</v>
      </c>
      <c r="X309" s="3" t="s">
        <v>215</v>
      </c>
      <c r="Y309" s="3" t="s">
        <v>215</v>
      </c>
      <c r="Z309" s="3" t="s">
        <v>215</v>
      </c>
      <c r="AA309" s="3" t="s">
        <v>215</v>
      </c>
      <c r="AB309" s="3" t="s">
        <v>215</v>
      </c>
      <c r="AC309" s="3" t="s">
        <v>215</v>
      </c>
      <c r="AD309" s="3" t="s">
        <v>215</v>
      </c>
      <c r="AE309" s="3" t="s">
        <v>215</v>
      </c>
      <c r="AF309" s="3" t="s">
        <v>215</v>
      </c>
      <c r="AG309" s="3" t="s">
        <v>215</v>
      </c>
      <c r="AH309" s="3" t="s">
        <v>215</v>
      </c>
      <c r="AI309" s="3">
        <v>-1.5169999999999999</v>
      </c>
      <c r="AJ309" s="3">
        <v>-1.611</v>
      </c>
      <c r="AK309" s="3">
        <v>-2.0179999999999998</v>
      </c>
      <c r="AL309" s="3">
        <v>-1.4650000000000001</v>
      </c>
      <c r="AM309" s="3">
        <v>-7.1710000000000003</v>
      </c>
      <c r="AN309" s="3">
        <v>-4.1070000000000002</v>
      </c>
      <c r="AO309" s="3">
        <v>-1.944</v>
      </c>
      <c r="AP309" s="3">
        <v>-0.55200000000000005</v>
      </c>
      <c r="AQ309" s="3">
        <v>-0.56699999999999995</v>
      </c>
      <c r="AR309" s="3">
        <v>-0.66600000000000004</v>
      </c>
      <c r="AS309" s="3">
        <v>-3.3679999999999999</v>
      </c>
      <c r="AT309" s="3">
        <v>-3.6840000000000002</v>
      </c>
      <c r="AU309" s="3">
        <v>-2.629</v>
      </c>
      <c r="AV309" s="3">
        <v>-0.26100000000000001</v>
      </c>
      <c r="AW309" s="3">
        <v>0.48299999999999998</v>
      </c>
      <c r="AX309" s="3">
        <v>0.82799999999999996</v>
      </c>
      <c r="AY309" s="3">
        <v>0.64800000000000002</v>
      </c>
      <c r="AZ309" s="3">
        <v>0.56499999999999995</v>
      </c>
      <c r="BA309">
        <v>1.1719999999999999</v>
      </c>
      <c r="BB309">
        <v>2016</v>
      </c>
    </row>
    <row r="310" spans="1:54" hidden="1" x14ac:dyDescent="0.2">
      <c r="A310">
        <v>911</v>
      </c>
      <c r="B310" t="s">
        <v>555</v>
      </c>
      <c r="C310" t="s">
        <v>237</v>
      </c>
      <c r="D310" t="s">
        <v>188</v>
      </c>
      <c r="E310" t="s">
        <v>235</v>
      </c>
      <c r="F310" t="s">
        <v>234</v>
      </c>
      <c r="G310" t="s">
        <v>225</v>
      </c>
      <c r="H310" t="s">
        <v>222</v>
      </c>
    </row>
    <row r="311" spans="1:54" hidden="1" x14ac:dyDescent="0.2">
      <c r="A311">
        <v>911</v>
      </c>
      <c r="B311" t="s">
        <v>555</v>
      </c>
      <c r="C311" t="s">
        <v>236</v>
      </c>
      <c r="D311" t="s">
        <v>188</v>
      </c>
      <c r="E311" t="s">
        <v>235</v>
      </c>
      <c r="F311" t="s">
        <v>234</v>
      </c>
      <c r="G311" t="s">
        <v>217</v>
      </c>
    </row>
    <row r="312" spans="1:54" hidden="1" x14ac:dyDescent="0.2">
      <c r="A312">
        <v>911</v>
      </c>
      <c r="B312" t="s">
        <v>555</v>
      </c>
      <c r="C312" t="s">
        <v>233</v>
      </c>
      <c r="D312" t="s">
        <v>188</v>
      </c>
      <c r="E312" t="s">
        <v>231</v>
      </c>
      <c r="F312" t="s">
        <v>230</v>
      </c>
      <c r="G312" t="s">
        <v>225</v>
      </c>
      <c r="H312" t="s">
        <v>222</v>
      </c>
      <c r="I312" t="s">
        <v>780</v>
      </c>
      <c r="J312" s="3" t="s">
        <v>215</v>
      </c>
      <c r="K312" s="3" t="s">
        <v>215</v>
      </c>
      <c r="L312" s="3" t="s">
        <v>215</v>
      </c>
      <c r="M312" s="3" t="s">
        <v>215</v>
      </c>
      <c r="N312" s="3" t="s">
        <v>215</v>
      </c>
      <c r="O312" s="3" t="s">
        <v>215</v>
      </c>
      <c r="P312" s="3" t="s">
        <v>215</v>
      </c>
      <c r="Q312" s="3" t="s">
        <v>215</v>
      </c>
      <c r="R312" s="3" t="s">
        <v>215</v>
      </c>
      <c r="S312" s="3" t="s">
        <v>215</v>
      </c>
      <c r="T312" s="3" t="s">
        <v>215</v>
      </c>
      <c r="U312" s="3" t="s">
        <v>215</v>
      </c>
      <c r="V312" s="3" t="s">
        <v>215</v>
      </c>
      <c r="W312" s="3" t="s">
        <v>215</v>
      </c>
      <c r="X312" s="3" t="s">
        <v>215</v>
      </c>
      <c r="Y312" s="3" t="s">
        <v>215</v>
      </c>
      <c r="Z312" s="3">
        <v>269.654</v>
      </c>
      <c r="AA312" s="3">
        <v>374.04199999999997</v>
      </c>
      <c r="AB312" s="3">
        <v>431.73099999999999</v>
      </c>
      <c r="AC312" s="3">
        <v>386.98700000000002</v>
      </c>
      <c r="AD312" s="3">
        <v>405.952</v>
      </c>
      <c r="AE312" s="3">
        <v>444.76100000000002</v>
      </c>
      <c r="AF312" s="3">
        <v>519.16999999999996</v>
      </c>
      <c r="AG312" s="3">
        <v>534.17600000000004</v>
      </c>
      <c r="AH312" s="3">
        <v>504.30700000000002</v>
      </c>
      <c r="AI312" s="3">
        <v>459.05399999999997</v>
      </c>
      <c r="AJ312" s="3">
        <v>429.84800000000001</v>
      </c>
      <c r="AK312" s="3">
        <v>448.75700000000001</v>
      </c>
      <c r="AL312" s="3">
        <v>522.06600000000003</v>
      </c>
      <c r="AM312" s="3">
        <v>1072.4269999999999</v>
      </c>
      <c r="AN312" s="3">
        <v>1167.5119999999999</v>
      </c>
      <c r="AO312" s="3">
        <v>1348.3910000000001</v>
      </c>
      <c r="AP312" s="3">
        <v>1518.55</v>
      </c>
      <c r="AQ312" s="3">
        <v>1650.854</v>
      </c>
      <c r="AR312" s="3">
        <v>1897.7070000000001</v>
      </c>
      <c r="AS312" s="3">
        <v>2225.4789999999998</v>
      </c>
      <c r="AT312" s="3">
        <v>2628.002</v>
      </c>
      <c r="AU312" s="3">
        <v>2980.442</v>
      </c>
      <c r="AV312" s="3">
        <v>3286.9349999999999</v>
      </c>
      <c r="AW312" s="3">
        <v>3588.683</v>
      </c>
      <c r="AX312" s="3">
        <v>3799.7449999999999</v>
      </c>
      <c r="AY312" s="3">
        <v>4018.8919999999998</v>
      </c>
      <c r="AZ312" s="3">
        <v>4258.63</v>
      </c>
      <c r="BA312">
        <v>3935.3009999999999</v>
      </c>
      <c r="BB312">
        <v>2016</v>
      </c>
    </row>
    <row r="313" spans="1:54" hidden="1" x14ac:dyDescent="0.2">
      <c r="A313">
        <v>911</v>
      </c>
      <c r="B313" t="s">
        <v>555</v>
      </c>
      <c r="C313" t="s">
        <v>232</v>
      </c>
      <c r="D313" t="s">
        <v>188</v>
      </c>
      <c r="E313" t="s">
        <v>231</v>
      </c>
      <c r="F313" t="s">
        <v>230</v>
      </c>
      <c r="G313" t="s">
        <v>217</v>
      </c>
      <c r="I313" t="s">
        <v>229</v>
      </c>
      <c r="J313" s="3" t="s">
        <v>215</v>
      </c>
      <c r="K313" s="3" t="s">
        <v>215</v>
      </c>
      <c r="L313" s="3" t="s">
        <v>215</v>
      </c>
      <c r="M313" s="3" t="s">
        <v>215</v>
      </c>
      <c r="N313" s="3" t="s">
        <v>215</v>
      </c>
      <c r="O313" s="3" t="s">
        <v>215</v>
      </c>
      <c r="P313" s="3" t="s">
        <v>215</v>
      </c>
      <c r="Q313" s="3" t="s">
        <v>215</v>
      </c>
      <c r="R313" s="3" t="s">
        <v>215</v>
      </c>
      <c r="S313" s="3" t="s">
        <v>215</v>
      </c>
      <c r="T313" s="3" t="s">
        <v>215</v>
      </c>
      <c r="U313" s="3" t="s">
        <v>215</v>
      </c>
      <c r="V313" s="3" t="s">
        <v>215</v>
      </c>
      <c r="W313" s="3" t="s">
        <v>215</v>
      </c>
      <c r="X313" s="3" t="s">
        <v>215</v>
      </c>
      <c r="Y313" s="3" t="s">
        <v>215</v>
      </c>
      <c r="Z313" s="3">
        <v>40.781999999999996</v>
      </c>
      <c r="AA313" s="3">
        <v>46.503</v>
      </c>
      <c r="AB313" s="3">
        <v>45.189</v>
      </c>
      <c r="AC313" s="3">
        <v>39.191000000000003</v>
      </c>
      <c r="AD313" s="3">
        <v>39.362000000000002</v>
      </c>
      <c r="AE313" s="3">
        <v>37.823999999999998</v>
      </c>
      <c r="AF313" s="3">
        <v>38.104999999999997</v>
      </c>
      <c r="AG313" s="3">
        <v>32.880000000000003</v>
      </c>
      <c r="AH313" s="3">
        <v>26.431999999999999</v>
      </c>
      <c r="AI313" s="3">
        <v>20.466999999999999</v>
      </c>
      <c r="AJ313" s="3">
        <v>16.183</v>
      </c>
      <c r="AK313" s="3">
        <v>14.249000000000001</v>
      </c>
      <c r="AL313" s="3">
        <v>14.631</v>
      </c>
      <c r="AM313" s="3">
        <v>34.136000000000003</v>
      </c>
      <c r="AN313" s="3">
        <v>33.741</v>
      </c>
      <c r="AO313" s="3">
        <v>35.691000000000003</v>
      </c>
      <c r="AP313" s="3">
        <v>35.593000000000004</v>
      </c>
      <c r="AQ313" s="3">
        <v>36.238</v>
      </c>
      <c r="AR313" s="3">
        <v>39.301000000000002</v>
      </c>
      <c r="AS313" s="3">
        <v>44.125</v>
      </c>
      <c r="AT313" s="3">
        <v>51.734000000000002</v>
      </c>
      <c r="AU313" s="3">
        <v>53.466999999999999</v>
      </c>
      <c r="AV313" s="3">
        <v>54.801000000000002</v>
      </c>
      <c r="AW313" s="3">
        <v>55.585000000000001</v>
      </c>
      <c r="AX313" s="3">
        <v>54.677</v>
      </c>
      <c r="AY313" s="3">
        <v>53.622</v>
      </c>
      <c r="AZ313" s="3">
        <v>52.533999999999999</v>
      </c>
      <c r="BA313">
        <v>44.883000000000003</v>
      </c>
      <c r="BB313">
        <v>2016</v>
      </c>
    </row>
    <row r="314" spans="1:54" hidden="1" x14ac:dyDescent="0.2">
      <c r="A314">
        <v>911</v>
      </c>
      <c r="B314" t="s">
        <v>555</v>
      </c>
      <c r="C314" t="s">
        <v>228</v>
      </c>
      <c r="D314" t="s">
        <v>188</v>
      </c>
      <c r="E314" t="s">
        <v>227</v>
      </c>
      <c r="F314" t="s">
        <v>226</v>
      </c>
      <c r="G314" t="s">
        <v>225</v>
      </c>
      <c r="H314" t="s">
        <v>222</v>
      </c>
      <c r="I314" t="s">
        <v>780</v>
      </c>
      <c r="J314" s="3" t="s">
        <v>215</v>
      </c>
      <c r="K314" s="3" t="s">
        <v>215</v>
      </c>
      <c r="L314" s="3" t="s">
        <v>215</v>
      </c>
      <c r="M314" s="3" t="s">
        <v>215</v>
      </c>
      <c r="N314" s="3" t="s">
        <v>215</v>
      </c>
      <c r="O314" s="3" t="s">
        <v>215</v>
      </c>
      <c r="P314" s="3" t="s">
        <v>215</v>
      </c>
      <c r="Q314" s="3" t="s">
        <v>215</v>
      </c>
      <c r="R314" s="3" t="s">
        <v>215</v>
      </c>
      <c r="S314" s="3" t="s">
        <v>215</v>
      </c>
      <c r="T314" s="3" t="s">
        <v>215</v>
      </c>
      <c r="U314" s="3" t="s">
        <v>215</v>
      </c>
      <c r="V314" s="3">
        <v>0.29499999999999998</v>
      </c>
      <c r="W314" s="3">
        <v>3.8969999999999998</v>
      </c>
      <c r="X314" s="3">
        <v>187.065</v>
      </c>
      <c r="Y314" s="3">
        <v>522.25599999999997</v>
      </c>
      <c r="Z314" s="3">
        <v>661.20899999999995</v>
      </c>
      <c r="AA314" s="3">
        <v>804.33600000000001</v>
      </c>
      <c r="AB314" s="3">
        <v>955.38499999999999</v>
      </c>
      <c r="AC314" s="3">
        <v>987.44399999999996</v>
      </c>
      <c r="AD314" s="3">
        <v>1031.338</v>
      </c>
      <c r="AE314" s="3">
        <v>1175.877</v>
      </c>
      <c r="AF314" s="3">
        <v>1362.472</v>
      </c>
      <c r="AG314" s="3">
        <v>1624.643</v>
      </c>
      <c r="AH314" s="3">
        <v>1907.9449999999999</v>
      </c>
      <c r="AI314" s="3">
        <v>2242.8809999999999</v>
      </c>
      <c r="AJ314" s="3">
        <v>2656.19</v>
      </c>
      <c r="AK314" s="3">
        <v>3149.2829999999999</v>
      </c>
      <c r="AL314" s="3">
        <v>3568.2280000000001</v>
      </c>
      <c r="AM314" s="3">
        <v>3141.6509999999998</v>
      </c>
      <c r="AN314" s="3">
        <v>3460.203</v>
      </c>
      <c r="AO314" s="3">
        <v>3777.9459999999999</v>
      </c>
      <c r="AP314" s="3">
        <v>4266.4610000000002</v>
      </c>
      <c r="AQ314" s="3">
        <v>4555.6379999999999</v>
      </c>
      <c r="AR314" s="3">
        <v>4828.6260000000002</v>
      </c>
      <c r="AS314" s="3">
        <v>5043.6329999999998</v>
      </c>
      <c r="AT314" s="3">
        <v>5079.8649999999998</v>
      </c>
      <c r="AU314" s="3">
        <v>5574.3959999999997</v>
      </c>
      <c r="AV314" s="3">
        <v>5997.982</v>
      </c>
      <c r="AW314" s="3">
        <v>6456.2280000000001</v>
      </c>
      <c r="AX314" s="3">
        <v>6949.4840000000004</v>
      </c>
      <c r="AY314" s="3">
        <v>7494.8789999999999</v>
      </c>
      <c r="AZ314" s="3">
        <v>8106.4610000000002</v>
      </c>
      <c r="BA314">
        <v>8767.9480000000003</v>
      </c>
      <c r="BB314">
        <v>2016</v>
      </c>
    </row>
    <row r="315" spans="1:54" hidden="1" x14ac:dyDescent="0.2">
      <c r="A315">
        <v>911</v>
      </c>
      <c r="B315" t="s">
        <v>555</v>
      </c>
      <c r="C315" t="s">
        <v>224</v>
      </c>
      <c r="D315" t="s">
        <v>188</v>
      </c>
      <c r="E315" t="s">
        <v>219</v>
      </c>
      <c r="F315" t="s">
        <v>218</v>
      </c>
      <c r="G315" t="s">
        <v>223</v>
      </c>
      <c r="H315" t="s">
        <v>222</v>
      </c>
      <c r="I315" t="s">
        <v>781</v>
      </c>
      <c r="J315" s="3" t="s">
        <v>215</v>
      </c>
      <c r="K315" s="3" t="s">
        <v>215</v>
      </c>
      <c r="L315" s="3" t="s">
        <v>215</v>
      </c>
      <c r="M315" s="3" t="s">
        <v>215</v>
      </c>
      <c r="N315" s="3" t="s">
        <v>215</v>
      </c>
      <c r="O315" s="3" t="s">
        <v>215</v>
      </c>
      <c r="P315" s="3" t="s">
        <v>215</v>
      </c>
      <c r="Q315" s="3" t="s">
        <v>215</v>
      </c>
      <c r="R315" s="3" t="s">
        <v>215</v>
      </c>
      <c r="S315" s="3" t="s">
        <v>215</v>
      </c>
      <c r="T315" s="3" t="s">
        <v>215</v>
      </c>
      <c r="U315" s="3" t="s">
        <v>215</v>
      </c>
      <c r="V315" s="3">
        <v>-0.05</v>
      </c>
      <c r="W315" s="3">
        <v>-0.05</v>
      </c>
      <c r="X315" s="3">
        <v>2.5000000000000001E-2</v>
      </c>
      <c r="Y315" s="3">
        <v>-0.218</v>
      </c>
      <c r="Z315" s="3">
        <v>-0.29099999999999998</v>
      </c>
      <c r="AA315" s="3">
        <v>-0.317</v>
      </c>
      <c r="AB315" s="3">
        <v>-0.41599999999999998</v>
      </c>
      <c r="AC315" s="3">
        <v>-0.313</v>
      </c>
      <c r="AD315" s="3">
        <v>-0.30199999999999999</v>
      </c>
      <c r="AE315" s="3">
        <v>-0.221</v>
      </c>
      <c r="AF315" s="3">
        <v>-0.14799999999999999</v>
      </c>
      <c r="AG315" s="3">
        <v>-0.17399999999999999</v>
      </c>
      <c r="AH315" s="3">
        <v>-7.9000000000000001E-2</v>
      </c>
      <c r="AI315" s="3">
        <v>-0.124</v>
      </c>
      <c r="AJ315" s="3">
        <v>-0.153</v>
      </c>
      <c r="AK315" s="3">
        <v>-0.67700000000000005</v>
      </c>
      <c r="AL315" s="3">
        <v>-1.659</v>
      </c>
      <c r="AM315" s="3">
        <v>-1.4259999999999999</v>
      </c>
      <c r="AN315" s="3">
        <v>-1.2609999999999999</v>
      </c>
      <c r="AO315" s="3">
        <v>-1.0589999999999999</v>
      </c>
      <c r="AP315" s="3">
        <v>-1.0580000000000001</v>
      </c>
      <c r="AQ315" s="3">
        <v>-0.81299999999999994</v>
      </c>
      <c r="AR315" s="3">
        <v>-0.88300000000000001</v>
      </c>
      <c r="AS315" s="3">
        <v>-0.27200000000000002</v>
      </c>
      <c r="AT315" s="3">
        <v>-0.23799999999999999</v>
      </c>
      <c r="AU315" s="3">
        <v>-0.29499999999999998</v>
      </c>
      <c r="AV315" s="3">
        <v>-0.33700000000000002</v>
      </c>
      <c r="AW315" s="3">
        <v>-0.35699999999999998</v>
      </c>
      <c r="AX315" s="3">
        <v>-0.48</v>
      </c>
      <c r="AY315" s="3">
        <v>-0.54200000000000004</v>
      </c>
      <c r="AZ315" s="3">
        <v>-0.65500000000000003</v>
      </c>
      <c r="BA315">
        <v>-0.74199999999999999</v>
      </c>
      <c r="BB315">
        <v>2016</v>
      </c>
    </row>
    <row r="316" spans="1:54" hidden="1" x14ac:dyDescent="0.2">
      <c r="A316">
        <v>911</v>
      </c>
      <c r="B316" t="s">
        <v>555</v>
      </c>
      <c r="C316" t="s">
        <v>220</v>
      </c>
      <c r="D316" t="s">
        <v>188</v>
      </c>
      <c r="E316" t="s">
        <v>219</v>
      </c>
      <c r="F316" t="s">
        <v>218</v>
      </c>
      <c r="G316" t="s">
        <v>217</v>
      </c>
      <c r="I316" t="s">
        <v>216</v>
      </c>
      <c r="J316" s="3" t="s">
        <v>215</v>
      </c>
      <c r="K316" s="3" t="s">
        <v>215</v>
      </c>
      <c r="L316" s="3" t="s">
        <v>215</v>
      </c>
      <c r="M316" s="3" t="s">
        <v>215</v>
      </c>
      <c r="N316" s="3" t="s">
        <v>215</v>
      </c>
      <c r="O316" s="3" t="s">
        <v>215</v>
      </c>
      <c r="P316" s="3" t="s">
        <v>215</v>
      </c>
      <c r="Q316" s="3" t="s">
        <v>215</v>
      </c>
      <c r="R316" s="3" t="s">
        <v>215</v>
      </c>
      <c r="S316" s="3" t="s">
        <v>215</v>
      </c>
      <c r="T316" s="3" t="s">
        <v>215</v>
      </c>
      <c r="U316" s="3" t="s">
        <v>215</v>
      </c>
      <c r="V316" s="3">
        <v>-46.28</v>
      </c>
      <c r="W316" s="3">
        <v>-5.9930000000000003</v>
      </c>
      <c r="X316" s="3">
        <v>3.8039999999999998</v>
      </c>
      <c r="Y316" s="3">
        <v>-16.972000000000001</v>
      </c>
      <c r="Z316" s="3">
        <v>-18.202000000000002</v>
      </c>
      <c r="AA316" s="3">
        <v>-19.315000000000001</v>
      </c>
      <c r="AB316" s="3">
        <v>-21.992999999999999</v>
      </c>
      <c r="AC316" s="3">
        <v>-16.936</v>
      </c>
      <c r="AD316" s="3">
        <v>-15.781000000000001</v>
      </c>
      <c r="AE316" s="3">
        <v>-10.44</v>
      </c>
      <c r="AF316" s="3">
        <v>-6.22</v>
      </c>
      <c r="AG316" s="3">
        <v>-6.181</v>
      </c>
      <c r="AH316" s="3">
        <v>-2.2040000000000002</v>
      </c>
      <c r="AI316" s="3">
        <v>-2.528</v>
      </c>
      <c r="AJ316" s="3">
        <v>-2.395</v>
      </c>
      <c r="AK316" s="3">
        <v>-7.3570000000000002</v>
      </c>
      <c r="AL316" s="3">
        <v>-14.225</v>
      </c>
      <c r="AM316" s="3">
        <v>-16.484000000000002</v>
      </c>
      <c r="AN316" s="3">
        <v>-13.622</v>
      </c>
      <c r="AO316" s="3">
        <v>-10.44</v>
      </c>
      <c r="AP316" s="3">
        <v>-9.9619999999999997</v>
      </c>
      <c r="AQ316" s="3">
        <v>-7.31</v>
      </c>
      <c r="AR316" s="3">
        <v>-7.6050000000000004</v>
      </c>
      <c r="AS316" s="3">
        <v>-2.581</v>
      </c>
      <c r="AT316" s="3">
        <v>-2.2519999999999998</v>
      </c>
      <c r="AU316" s="3">
        <v>-2.5550000000000002</v>
      </c>
      <c r="AV316" s="3">
        <v>-2.8029999999999999</v>
      </c>
      <c r="AW316" s="3">
        <v>-2.8090000000000002</v>
      </c>
      <c r="AX316" s="3">
        <v>-3.59</v>
      </c>
      <c r="AY316" s="3">
        <v>-3.819</v>
      </c>
      <c r="AZ316" s="3">
        <v>-4.3159999999999998</v>
      </c>
      <c r="BA316">
        <v>-4.5730000000000004</v>
      </c>
      <c r="BB316">
        <v>2016</v>
      </c>
    </row>
    <row r="317" spans="1:54" x14ac:dyDescent="0.2">
      <c r="A317">
        <v>193</v>
      </c>
      <c r="B317" t="s">
        <v>554</v>
      </c>
      <c r="C317" t="s">
        <v>352</v>
      </c>
      <c r="D317" t="s">
        <v>18</v>
      </c>
      <c r="E317" t="s">
        <v>349</v>
      </c>
      <c r="F317" t="s">
        <v>351</v>
      </c>
      <c r="G317" t="s">
        <v>225</v>
      </c>
      <c r="H317" t="s">
        <v>222</v>
      </c>
      <c r="I317" t="s">
        <v>782</v>
      </c>
      <c r="J317" s="3">
        <v>546.02099999999996</v>
      </c>
      <c r="K317" s="3">
        <v>568.55499999999995</v>
      </c>
      <c r="L317" s="3">
        <v>568.91200000000003</v>
      </c>
      <c r="M317" s="3">
        <v>566.21799999999996</v>
      </c>
      <c r="N317" s="3">
        <v>602.15</v>
      </c>
      <c r="O317" s="3">
        <v>635.00599999999997</v>
      </c>
      <c r="P317" s="3">
        <v>650.55100000000004</v>
      </c>
      <c r="Q317" s="3">
        <v>682.38099999999997</v>
      </c>
      <c r="R317" s="3">
        <v>711.404</v>
      </c>
      <c r="S317" s="3">
        <v>744.29100000000005</v>
      </c>
      <c r="T317" s="3">
        <v>755.49900000000002</v>
      </c>
      <c r="U317" s="3">
        <v>747.91700000000003</v>
      </c>
      <c r="V317" s="3">
        <v>767.38</v>
      </c>
      <c r="W317" s="3">
        <v>797.28800000000001</v>
      </c>
      <c r="X317" s="3">
        <v>836.22299999999996</v>
      </c>
      <c r="Y317" s="3">
        <v>860.096</v>
      </c>
      <c r="Z317" s="3">
        <v>895.80399999999997</v>
      </c>
      <c r="AA317" s="3">
        <v>936.48299999999995</v>
      </c>
      <c r="AB317" s="3">
        <v>980.82</v>
      </c>
      <c r="AC317" s="3">
        <v>1023.721</v>
      </c>
      <c r="AD317" s="3">
        <v>1055.3040000000001</v>
      </c>
      <c r="AE317" s="3">
        <v>1082.4690000000001</v>
      </c>
      <c r="AF317" s="3">
        <v>1127.7919999999999</v>
      </c>
      <c r="AG317" s="3">
        <v>1157.8610000000001</v>
      </c>
      <c r="AH317" s="3">
        <v>1206.3820000000001</v>
      </c>
      <c r="AI317" s="3">
        <v>1241.914</v>
      </c>
      <c r="AJ317" s="3">
        <v>1276.6410000000001</v>
      </c>
      <c r="AK317" s="3">
        <v>1331.68</v>
      </c>
      <c r="AL317" s="3">
        <v>1367.5419999999999</v>
      </c>
      <c r="AM317" s="3">
        <v>1392.7940000000001</v>
      </c>
      <c r="AN317" s="3">
        <v>1425.9</v>
      </c>
      <c r="AO317" s="3">
        <v>1465.087</v>
      </c>
      <c r="AP317" s="3">
        <v>1522.1479999999999</v>
      </c>
      <c r="AQ317" s="3">
        <v>1555.0630000000001</v>
      </c>
      <c r="AR317" s="3">
        <v>1595.741</v>
      </c>
      <c r="AS317" s="3">
        <v>1635.193</v>
      </c>
      <c r="AT317" s="3">
        <v>1678.4490000000001</v>
      </c>
      <c r="AU317" s="3">
        <v>1716.576</v>
      </c>
      <c r="AV317" s="3">
        <v>1767.3920000000001</v>
      </c>
      <c r="AW317" s="3">
        <v>1821.905</v>
      </c>
      <c r="AX317" s="3">
        <v>1874.558</v>
      </c>
      <c r="AY317" s="3">
        <v>1924.239</v>
      </c>
      <c r="AZ317" s="3">
        <v>1974.396</v>
      </c>
      <c r="BA317">
        <v>2025.443</v>
      </c>
      <c r="BB317">
        <v>2017</v>
      </c>
    </row>
    <row r="318" spans="1:54" hidden="1" x14ac:dyDescent="0.2">
      <c r="A318">
        <v>193</v>
      </c>
      <c r="B318" t="s">
        <v>554</v>
      </c>
      <c r="C318" t="s">
        <v>350</v>
      </c>
      <c r="D318" t="s">
        <v>18</v>
      </c>
      <c r="E318" t="s">
        <v>349</v>
      </c>
      <c r="F318" t="s">
        <v>348</v>
      </c>
      <c r="G318" t="s">
        <v>275</v>
      </c>
      <c r="I318" t="s">
        <v>347</v>
      </c>
      <c r="J318" s="3">
        <v>2.8940000000000001</v>
      </c>
      <c r="K318" s="3">
        <v>4.1269999999999998</v>
      </c>
      <c r="L318" s="3">
        <v>6.3E-2</v>
      </c>
      <c r="M318" s="3">
        <v>-0.47399999999999998</v>
      </c>
      <c r="N318" s="3">
        <v>6.3460000000000001</v>
      </c>
      <c r="O318" s="3">
        <v>5.4560000000000004</v>
      </c>
      <c r="P318" s="3">
        <v>2.448</v>
      </c>
      <c r="Q318" s="3">
        <v>4.8929999999999998</v>
      </c>
      <c r="R318" s="3">
        <v>4.2530000000000001</v>
      </c>
      <c r="S318" s="3">
        <v>4.6230000000000002</v>
      </c>
      <c r="T318" s="3">
        <v>1.506</v>
      </c>
      <c r="U318" s="3">
        <v>-1.004</v>
      </c>
      <c r="V318" s="3">
        <v>2.6019999999999999</v>
      </c>
      <c r="W318" s="3">
        <v>3.8969999999999998</v>
      </c>
      <c r="X318" s="3">
        <v>4.883</v>
      </c>
      <c r="Y318" s="3">
        <v>2.855</v>
      </c>
      <c r="Z318" s="3">
        <v>4.1520000000000001</v>
      </c>
      <c r="AA318" s="3">
        <v>4.5410000000000004</v>
      </c>
      <c r="AB318" s="3">
        <v>4.734</v>
      </c>
      <c r="AC318" s="3">
        <v>4.3739999999999997</v>
      </c>
      <c r="AD318" s="3">
        <v>3.085</v>
      </c>
      <c r="AE318" s="3">
        <v>2.5739999999999998</v>
      </c>
      <c r="AF318" s="3">
        <v>4.1870000000000003</v>
      </c>
      <c r="AG318" s="3">
        <v>2.6659999999999999</v>
      </c>
      <c r="AH318" s="3">
        <v>4.1909999999999998</v>
      </c>
      <c r="AI318" s="3">
        <v>2.9449999999999998</v>
      </c>
      <c r="AJ318" s="3">
        <v>2.7959999999999998</v>
      </c>
      <c r="AK318" s="3">
        <v>4.3109999999999999</v>
      </c>
      <c r="AL318" s="3">
        <v>2.6930000000000001</v>
      </c>
      <c r="AM318" s="3">
        <v>1.847</v>
      </c>
      <c r="AN318" s="3">
        <v>2.3769999999999998</v>
      </c>
      <c r="AO318" s="3">
        <v>2.7480000000000002</v>
      </c>
      <c r="AP318" s="3">
        <v>3.895</v>
      </c>
      <c r="AQ318" s="3">
        <v>2.1619999999999999</v>
      </c>
      <c r="AR318" s="3">
        <v>2.6160000000000001</v>
      </c>
      <c r="AS318" s="3">
        <v>2.472</v>
      </c>
      <c r="AT318" s="3">
        <v>2.645</v>
      </c>
      <c r="AU318" s="3">
        <v>2.2719999999999998</v>
      </c>
      <c r="AV318" s="3">
        <v>2.96</v>
      </c>
      <c r="AW318" s="3">
        <v>3.0840000000000001</v>
      </c>
      <c r="AX318" s="3">
        <v>2.89</v>
      </c>
      <c r="AY318" s="3">
        <v>2.65</v>
      </c>
      <c r="AZ318" s="3">
        <v>2.6070000000000002</v>
      </c>
      <c r="BA318">
        <v>2.585</v>
      </c>
      <c r="BB318">
        <v>2017</v>
      </c>
    </row>
    <row r="319" spans="1:54" hidden="1" x14ac:dyDescent="0.2">
      <c r="A319">
        <v>193</v>
      </c>
      <c r="B319" t="s">
        <v>554</v>
      </c>
      <c r="C319" t="s">
        <v>346</v>
      </c>
      <c r="D319" t="s">
        <v>18</v>
      </c>
      <c r="E319" t="s">
        <v>342</v>
      </c>
      <c r="F319" t="s">
        <v>345</v>
      </c>
      <c r="G319" t="s">
        <v>225</v>
      </c>
      <c r="H319" t="s">
        <v>222</v>
      </c>
      <c r="I319" t="s">
        <v>782</v>
      </c>
      <c r="J319" s="3">
        <v>142.72999999999999</v>
      </c>
      <c r="K319" s="3">
        <v>163.65</v>
      </c>
      <c r="L319" s="3">
        <v>183.53399999999999</v>
      </c>
      <c r="M319" s="3">
        <v>198.55</v>
      </c>
      <c r="N319" s="3">
        <v>223.74</v>
      </c>
      <c r="O319" s="3">
        <v>248.40700000000001</v>
      </c>
      <c r="P319" s="3">
        <v>270.04199999999997</v>
      </c>
      <c r="Q319" s="3">
        <v>303.53100000000001</v>
      </c>
      <c r="R319" s="3">
        <v>345.13799999999998</v>
      </c>
      <c r="S319" s="3">
        <v>388.37900000000002</v>
      </c>
      <c r="T319" s="3">
        <v>413.762</v>
      </c>
      <c r="U319" s="3">
        <v>415.524</v>
      </c>
      <c r="V319" s="3">
        <v>431.78300000000002</v>
      </c>
      <c r="W319" s="3">
        <v>453.709</v>
      </c>
      <c r="X319" s="3">
        <v>481.863</v>
      </c>
      <c r="Y319" s="3">
        <v>509.88299999999998</v>
      </c>
      <c r="Z319" s="3">
        <v>541.053</v>
      </c>
      <c r="AA319" s="3">
        <v>571.97500000000002</v>
      </c>
      <c r="AB319" s="3">
        <v>604.59400000000005</v>
      </c>
      <c r="AC319" s="3">
        <v>636.67399999999998</v>
      </c>
      <c r="AD319" s="3">
        <v>685.11800000000005</v>
      </c>
      <c r="AE319" s="3">
        <v>727.44799999999998</v>
      </c>
      <c r="AF319" s="3">
        <v>779.91800000000001</v>
      </c>
      <c r="AG319" s="3">
        <v>827.54</v>
      </c>
      <c r="AH319" s="3">
        <v>890.077</v>
      </c>
      <c r="AI319" s="3">
        <v>960.59900000000005</v>
      </c>
      <c r="AJ319" s="3">
        <v>1035.8409999999999</v>
      </c>
      <c r="AK319" s="3">
        <v>1128.6969999999999</v>
      </c>
      <c r="AL319" s="3">
        <v>1232.6469999999999</v>
      </c>
      <c r="AM319" s="3">
        <v>1260.2760000000001</v>
      </c>
      <c r="AN319" s="3">
        <v>1358.9169999999999</v>
      </c>
      <c r="AO319" s="3">
        <v>1464.26</v>
      </c>
      <c r="AP319" s="3">
        <v>1512.39</v>
      </c>
      <c r="AQ319" s="3">
        <v>1565.1849999999999</v>
      </c>
      <c r="AR319" s="3">
        <v>1611.7919999999999</v>
      </c>
      <c r="AS319" s="3">
        <v>1638.1849999999999</v>
      </c>
      <c r="AT319" s="3">
        <v>1700.4480000000001</v>
      </c>
      <c r="AU319" s="3">
        <v>1799.16</v>
      </c>
      <c r="AV319" s="3">
        <v>1895.5509999999999</v>
      </c>
      <c r="AW319" s="3">
        <v>1984.5940000000001</v>
      </c>
      <c r="AX319" s="3">
        <v>2078.9270000000001</v>
      </c>
      <c r="AY319" s="3">
        <v>2181.0340000000001</v>
      </c>
      <c r="AZ319" s="3">
        <v>2292.5050000000001</v>
      </c>
      <c r="BA319">
        <v>2416.808</v>
      </c>
      <c r="BB319">
        <v>2017</v>
      </c>
    </row>
    <row r="320" spans="1:54" hidden="1" x14ac:dyDescent="0.2">
      <c r="A320">
        <v>193</v>
      </c>
      <c r="B320" t="s">
        <v>554</v>
      </c>
      <c r="C320" t="s">
        <v>344</v>
      </c>
      <c r="D320" t="s">
        <v>18</v>
      </c>
      <c r="E320" t="s">
        <v>342</v>
      </c>
      <c r="F320" t="s">
        <v>343</v>
      </c>
      <c r="G320" t="s">
        <v>223</v>
      </c>
      <c r="H320" t="s">
        <v>222</v>
      </c>
      <c r="I320" t="s">
        <v>310</v>
      </c>
      <c r="J320" s="3">
        <v>162.643</v>
      </c>
      <c r="K320" s="3">
        <v>188.08500000000001</v>
      </c>
      <c r="L320" s="3">
        <v>186.726</v>
      </c>
      <c r="M320" s="3">
        <v>179.16800000000001</v>
      </c>
      <c r="N320" s="3">
        <v>196.79599999999999</v>
      </c>
      <c r="O320" s="3">
        <v>174.084</v>
      </c>
      <c r="P320" s="3">
        <v>181.16399999999999</v>
      </c>
      <c r="Q320" s="3">
        <v>212.732</v>
      </c>
      <c r="R320" s="3">
        <v>270.62</v>
      </c>
      <c r="S320" s="3">
        <v>307.71899999999999</v>
      </c>
      <c r="T320" s="3">
        <v>323.20999999999998</v>
      </c>
      <c r="U320" s="3">
        <v>323.72300000000001</v>
      </c>
      <c r="V320" s="3">
        <v>317.47899999999998</v>
      </c>
      <c r="W320" s="3">
        <v>308.71199999999999</v>
      </c>
      <c r="X320" s="3">
        <v>352.56200000000001</v>
      </c>
      <c r="Y320" s="3">
        <v>378.07600000000002</v>
      </c>
      <c r="Z320" s="3">
        <v>423.61</v>
      </c>
      <c r="AA320" s="3">
        <v>425.584</v>
      </c>
      <c r="AB320" s="3">
        <v>380.53</v>
      </c>
      <c r="AC320" s="3">
        <v>410.86500000000001</v>
      </c>
      <c r="AD320" s="3">
        <v>398.93299999999999</v>
      </c>
      <c r="AE320" s="3">
        <v>376.53899999999999</v>
      </c>
      <c r="AF320" s="3">
        <v>424.18200000000002</v>
      </c>
      <c r="AG320" s="3">
        <v>539.42999999999995</v>
      </c>
      <c r="AH320" s="3">
        <v>655.61199999999997</v>
      </c>
      <c r="AI320" s="3">
        <v>733.74599999999998</v>
      </c>
      <c r="AJ320" s="3">
        <v>780.351</v>
      </c>
      <c r="AK320" s="3">
        <v>946.48099999999999</v>
      </c>
      <c r="AL320" s="3">
        <v>1054.24</v>
      </c>
      <c r="AM320" s="3">
        <v>997.26099999999997</v>
      </c>
      <c r="AN320" s="3">
        <v>1249.5229999999999</v>
      </c>
      <c r="AO320" s="3">
        <v>1511.4269999999999</v>
      </c>
      <c r="AP320" s="3">
        <v>1566.5329999999999</v>
      </c>
      <c r="AQ320" s="3">
        <v>1515.7670000000001</v>
      </c>
      <c r="AR320" s="3">
        <v>1454.9570000000001</v>
      </c>
      <c r="AS320" s="3">
        <v>1232.9179999999999</v>
      </c>
      <c r="AT320" s="3">
        <v>1264.944</v>
      </c>
      <c r="AU320" s="3">
        <v>1379.548</v>
      </c>
      <c r="AV320" s="3">
        <v>1500.2560000000001</v>
      </c>
      <c r="AW320" s="3">
        <v>1581.8879999999999</v>
      </c>
      <c r="AX320" s="3">
        <v>1666.7429999999999</v>
      </c>
      <c r="AY320" s="3">
        <v>1754.989</v>
      </c>
      <c r="AZ320" s="3">
        <v>1852.0630000000001</v>
      </c>
      <c r="BA320">
        <v>1958.174</v>
      </c>
      <c r="BB320">
        <v>2017</v>
      </c>
    </row>
    <row r="321" spans="1:54" hidden="1" x14ac:dyDescent="0.2">
      <c r="A321">
        <v>193</v>
      </c>
      <c r="B321" t="s">
        <v>554</v>
      </c>
      <c r="C321" t="s">
        <v>213</v>
      </c>
      <c r="D321" t="s">
        <v>18</v>
      </c>
      <c r="E321" t="s">
        <v>342</v>
      </c>
      <c r="F321" t="s">
        <v>341</v>
      </c>
      <c r="G321" t="s">
        <v>323</v>
      </c>
      <c r="H321" t="s">
        <v>222</v>
      </c>
      <c r="I321" t="s">
        <v>310</v>
      </c>
      <c r="J321" s="3">
        <v>155.12899999999999</v>
      </c>
      <c r="K321" s="3">
        <v>176.614</v>
      </c>
      <c r="L321" s="3">
        <v>187.68899999999999</v>
      </c>
      <c r="M321" s="3">
        <v>194.17400000000001</v>
      </c>
      <c r="N321" s="3">
        <v>213.82499999999999</v>
      </c>
      <c r="O321" s="3">
        <v>232.708</v>
      </c>
      <c r="P321" s="3">
        <v>243.21199999999999</v>
      </c>
      <c r="Q321" s="3">
        <v>261.62200000000001</v>
      </c>
      <c r="R321" s="3">
        <v>282.29700000000003</v>
      </c>
      <c r="S321" s="3">
        <v>306.83199999999999</v>
      </c>
      <c r="T321" s="3">
        <v>322.97300000000001</v>
      </c>
      <c r="U321" s="3">
        <v>330.37400000000002</v>
      </c>
      <c r="V321" s="3">
        <v>346.69900000000001</v>
      </c>
      <c r="W321" s="3">
        <v>368.78</v>
      </c>
      <c r="X321" s="3">
        <v>395.02199999999999</v>
      </c>
      <c r="Y321" s="3">
        <v>414.77199999999999</v>
      </c>
      <c r="Z321" s="3">
        <v>439.87599999999998</v>
      </c>
      <c r="AA321" s="3">
        <v>467.72500000000002</v>
      </c>
      <c r="AB321" s="3">
        <v>495.18400000000003</v>
      </c>
      <c r="AC321" s="3">
        <v>524.75400000000002</v>
      </c>
      <c r="AD321" s="3">
        <v>553.25099999999998</v>
      </c>
      <c r="AE321" s="3">
        <v>580.42600000000004</v>
      </c>
      <c r="AF321" s="3">
        <v>614.01199999999994</v>
      </c>
      <c r="AG321" s="3">
        <v>642.952</v>
      </c>
      <c r="AH321" s="3">
        <v>688.31700000000001</v>
      </c>
      <c r="AI321" s="3">
        <v>731.38800000000003</v>
      </c>
      <c r="AJ321" s="3">
        <v>774.94100000000003</v>
      </c>
      <c r="AK321" s="3">
        <v>829.86</v>
      </c>
      <c r="AL321" s="3">
        <v>868.92600000000004</v>
      </c>
      <c r="AM321" s="3">
        <v>891.69100000000003</v>
      </c>
      <c r="AN321" s="3">
        <v>924.04</v>
      </c>
      <c r="AO321" s="3">
        <v>969.03399999999999</v>
      </c>
      <c r="AP321" s="3">
        <v>1025.3209999999999</v>
      </c>
      <c r="AQ321" s="3">
        <v>1064.4079999999999</v>
      </c>
      <c r="AR321" s="3">
        <v>1111.855</v>
      </c>
      <c r="AS321" s="3">
        <v>1151.6980000000001</v>
      </c>
      <c r="AT321" s="3">
        <v>1197.2470000000001</v>
      </c>
      <c r="AU321" s="3">
        <v>1246.4749999999999</v>
      </c>
      <c r="AV321" s="3">
        <v>1312.5340000000001</v>
      </c>
      <c r="AW321" s="3">
        <v>1382.3610000000001</v>
      </c>
      <c r="AX321" s="3">
        <v>1450.2570000000001</v>
      </c>
      <c r="AY321" s="3">
        <v>1517.0640000000001</v>
      </c>
      <c r="AZ321" s="3">
        <v>1583.337</v>
      </c>
      <c r="BA321">
        <v>1652.5329999999999</v>
      </c>
      <c r="BB321">
        <v>2017</v>
      </c>
    </row>
    <row r="322" spans="1:54" hidden="1" x14ac:dyDescent="0.2">
      <c r="A322">
        <v>193</v>
      </c>
      <c r="B322" t="s">
        <v>554</v>
      </c>
      <c r="C322" t="s">
        <v>340</v>
      </c>
      <c r="D322" t="s">
        <v>18</v>
      </c>
      <c r="E322" t="s">
        <v>339</v>
      </c>
      <c r="F322" t="s">
        <v>338</v>
      </c>
      <c r="G322" t="s">
        <v>295</v>
      </c>
      <c r="I322" t="s">
        <v>337</v>
      </c>
      <c r="J322" s="3">
        <v>26.14</v>
      </c>
      <c r="K322" s="3">
        <v>28.783000000000001</v>
      </c>
      <c r="L322" s="3">
        <v>32.261000000000003</v>
      </c>
      <c r="M322" s="3">
        <v>35.066000000000003</v>
      </c>
      <c r="N322" s="3">
        <v>37.156999999999996</v>
      </c>
      <c r="O322" s="3">
        <v>39.119</v>
      </c>
      <c r="P322" s="3">
        <v>41.51</v>
      </c>
      <c r="Q322" s="3">
        <v>44.481000000000002</v>
      </c>
      <c r="R322" s="3">
        <v>48.515000000000001</v>
      </c>
      <c r="S322" s="3">
        <v>52.180999999999997</v>
      </c>
      <c r="T322" s="3">
        <v>54.767000000000003</v>
      </c>
      <c r="U322" s="3">
        <v>55.558</v>
      </c>
      <c r="V322" s="3">
        <v>56.267000000000003</v>
      </c>
      <c r="W322" s="3">
        <v>56.906999999999996</v>
      </c>
      <c r="X322" s="3">
        <v>57.624000000000002</v>
      </c>
      <c r="Y322" s="3">
        <v>59.281999999999996</v>
      </c>
      <c r="Z322" s="3">
        <v>60.399000000000001</v>
      </c>
      <c r="AA322" s="3">
        <v>61.076999999999998</v>
      </c>
      <c r="AB322" s="3">
        <v>61.642000000000003</v>
      </c>
      <c r="AC322" s="3">
        <v>62.192</v>
      </c>
      <c r="AD322" s="3">
        <v>64.921000000000006</v>
      </c>
      <c r="AE322" s="3">
        <v>67.203000000000003</v>
      </c>
      <c r="AF322" s="3">
        <v>69.153999999999996</v>
      </c>
      <c r="AG322" s="3">
        <v>71.471000000000004</v>
      </c>
      <c r="AH322" s="3">
        <v>73.781000000000006</v>
      </c>
      <c r="AI322" s="3">
        <v>77.347999999999999</v>
      </c>
      <c r="AJ322" s="3">
        <v>81.138000000000005</v>
      </c>
      <c r="AK322" s="3">
        <v>84.757000000000005</v>
      </c>
      <c r="AL322" s="3">
        <v>90.135999999999996</v>
      </c>
      <c r="AM322" s="3">
        <v>90.484999999999999</v>
      </c>
      <c r="AN322" s="3">
        <v>95.302000000000007</v>
      </c>
      <c r="AO322" s="3">
        <v>99.944000000000003</v>
      </c>
      <c r="AP322" s="3">
        <v>99.358999999999995</v>
      </c>
      <c r="AQ322" s="3">
        <v>100.651</v>
      </c>
      <c r="AR322" s="3">
        <v>101.006</v>
      </c>
      <c r="AS322" s="3">
        <v>100.18300000000001</v>
      </c>
      <c r="AT322" s="3">
        <v>101.31100000000001</v>
      </c>
      <c r="AU322" s="3">
        <v>104.81100000000001</v>
      </c>
      <c r="AV322" s="3">
        <v>107.251</v>
      </c>
      <c r="AW322" s="3">
        <v>108.93</v>
      </c>
      <c r="AX322" s="3">
        <v>110.902</v>
      </c>
      <c r="AY322" s="3">
        <v>113.345</v>
      </c>
      <c r="AZ322" s="3">
        <v>116.11199999999999</v>
      </c>
      <c r="BA322">
        <v>119.322</v>
      </c>
      <c r="BB322">
        <v>2017</v>
      </c>
    </row>
    <row r="323" spans="1:54" hidden="1" x14ac:dyDescent="0.2">
      <c r="A323">
        <v>193</v>
      </c>
      <c r="B323" t="s">
        <v>554</v>
      </c>
      <c r="C323" t="s">
        <v>336</v>
      </c>
      <c r="D323" t="s">
        <v>18</v>
      </c>
      <c r="E323" t="s">
        <v>333</v>
      </c>
      <c r="F323" t="s">
        <v>335</v>
      </c>
      <c r="G323" t="s">
        <v>225</v>
      </c>
      <c r="H323" t="s">
        <v>322</v>
      </c>
      <c r="I323" t="s">
        <v>330</v>
      </c>
      <c r="J323" s="3">
        <v>36888.883999999998</v>
      </c>
      <c r="K323" s="3">
        <v>37804.934000000001</v>
      </c>
      <c r="L323" s="3">
        <v>37210.794000000002</v>
      </c>
      <c r="M323" s="3">
        <v>36569.107000000004</v>
      </c>
      <c r="N323" s="3">
        <v>38409.050999999999</v>
      </c>
      <c r="O323" s="3">
        <v>39935.972000000002</v>
      </c>
      <c r="P323" s="3">
        <v>40309.779000000002</v>
      </c>
      <c r="Q323" s="3">
        <v>41622.275999999998</v>
      </c>
      <c r="R323" s="3">
        <v>42632.019</v>
      </c>
      <c r="S323" s="3">
        <v>43945.396000000001</v>
      </c>
      <c r="T323" s="3">
        <v>44001.701000000001</v>
      </c>
      <c r="U323" s="3">
        <v>43035.722000000002</v>
      </c>
      <c r="V323" s="3">
        <v>43707.591999999997</v>
      </c>
      <c r="W323" s="3">
        <v>44995.99</v>
      </c>
      <c r="X323" s="3">
        <v>46733.514000000003</v>
      </c>
      <c r="Y323" s="3">
        <v>47467.673000000003</v>
      </c>
      <c r="Z323" s="3">
        <v>48870.711000000003</v>
      </c>
      <c r="AA323" s="3">
        <v>50593.343999999997</v>
      </c>
      <c r="AB323" s="3">
        <v>52434.508999999998</v>
      </c>
      <c r="AC323" s="3">
        <v>54110.135000000002</v>
      </c>
      <c r="AD323" s="3">
        <v>55133.065999999999</v>
      </c>
      <c r="AE323" s="3">
        <v>55836.339</v>
      </c>
      <c r="AF323" s="3">
        <v>57524.438999999998</v>
      </c>
      <c r="AG323" s="3">
        <v>58397.737999999998</v>
      </c>
      <c r="AH323" s="3">
        <v>60180.675000000003</v>
      </c>
      <c r="AI323" s="3">
        <v>61143.262000000002</v>
      </c>
      <c r="AJ323" s="3">
        <v>61890.103000000003</v>
      </c>
      <c r="AK323" s="3">
        <v>63364.69</v>
      </c>
      <c r="AL323" s="3">
        <v>63678.798999999999</v>
      </c>
      <c r="AM323" s="3">
        <v>63697.887999999999</v>
      </c>
      <c r="AN323" s="3">
        <v>64309.482000000004</v>
      </c>
      <c r="AO323" s="3">
        <v>65035.775999999998</v>
      </c>
      <c r="AP323" s="3">
        <v>66347.184999999998</v>
      </c>
      <c r="AQ323" s="3">
        <v>66678.758000000002</v>
      </c>
      <c r="AR323" s="3">
        <v>67408.717000000004</v>
      </c>
      <c r="AS323" s="3">
        <v>68096.638000000006</v>
      </c>
      <c r="AT323" s="3">
        <v>68829.414999999994</v>
      </c>
      <c r="AU323" s="3">
        <v>69316.758000000002</v>
      </c>
      <c r="AV323" s="3">
        <v>70277.687999999995</v>
      </c>
      <c r="AW323" s="3">
        <v>71337.759000000005</v>
      </c>
      <c r="AX323" s="3">
        <v>72277.304999999993</v>
      </c>
      <c r="AY323" s="3">
        <v>73058.582999999999</v>
      </c>
      <c r="AZ323" s="3">
        <v>73816.918999999994</v>
      </c>
      <c r="BA323">
        <v>74567.73</v>
      </c>
      <c r="BB323">
        <v>2016</v>
      </c>
    </row>
    <row r="324" spans="1:54" hidden="1" x14ac:dyDescent="0.2">
      <c r="A324">
        <v>193</v>
      </c>
      <c r="B324" t="s">
        <v>554</v>
      </c>
      <c r="C324" t="s">
        <v>334</v>
      </c>
      <c r="D324" t="s">
        <v>18</v>
      </c>
      <c r="E324" t="s">
        <v>333</v>
      </c>
      <c r="F324" t="s">
        <v>332</v>
      </c>
      <c r="G324" t="s">
        <v>331</v>
      </c>
      <c r="H324" t="s">
        <v>322</v>
      </c>
      <c r="I324" t="s">
        <v>330</v>
      </c>
      <c r="J324" s="3">
        <v>24398.94</v>
      </c>
      <c r="K324" s="3">
        <v>25004.831999999999</v>
      </c>
      <c r="L324" s="3">
        <v>24611.857</v>
      </c>
      <c r="M324" s="3">
        <v>24187.434000000001</v>
      </c>
      <c r="N324" s="3">
        <v>25404.404999999999</v>
      </c>
      <c r="O324" s="3">
        <v>26414.337</v>
      </c>
      <c r="P324" s="3">
        <v>26661.58</v>
      </c>
      <c r="Q324" s="3">
        <v>27529.687000000002</v>
      </c>
      <c r="R324" s="3">
        <v>28197.548999999999</v>
      </c>
      <c r="S324" s="3">
        <v>29066.239000000001</v>
      </c>
      <c r="T324" s="3">
        <v>29103.48</v>
      </c>
      <c r="U324" s="3">
        <v>28464.564999999999</v>
      </c>
      <c r="V324" s="3">
        <v>28908.951000000001</v>
      </c>
      <c r="W324" s="3">
        <v>29761.119999999999</v>
      </c>
      <c r="X324" s="3">
        <v>30910.348000000002</v>
      </c>
      <c r="Y324" s="3">
        <v>31395.933000000001</v>
      </c>
      <c r="Z324" s="3">
        <v>32323.927</v>
      </c>
      <c r="AA324" s="3">
        <v>33463.305</v>
      </c>
      <c r="AB324" s="3">
        <v>34681.084000000003</v>
      </c>
      <c r="AC324" s="3">
        <v>35789.370999999999</v>
      </c>
      <c r="AD324" s="3">
        <v>36465.955000000002</v>
      </c>
      <c r="AE324" s="3">
        <v>36931.112000000001</v>
      </c>
      <c r="AF324" s="3">
        <v>38047.650999999998</v>
      </c>
      <c r="AG324" s="3">
        <v>38625.264999999999</v>
      </c>
      <c r="AH324" s="3">
        <v>39804.531000000003</v>
      </c>
      <c r="AI324" s="3">
        <v>40441.201999999997</v>
      </c>
      <c r="AJ324" s="3">
        <v>40935.175000000003</v>
      </c>
      <c r="AK324" s="3">
        <v>41910.493000000002</v>
      </c>
      <c r="AL324" s="3">
        <v>42118.25</v>
      </c>
      <c r="AM324" s="3">
        <v>42130.875</v>
      </c>
      <c r="AN324" s="3">
        <v>42535.394999999997</v>
      </c>
      <c r="AO324" s="3">
        <v>43015.777999999998</v>
      </c>
      <c r="AP324" s="3">
        <v>43883.165999999997</v>
      </c>
      <c r="AQ324" s="3">
        <v>44102.474000000002</v>
      </c>
      <c r="AR324" s="3">
        <v>44585.281000000003</v>
      </c>
      <c r="AS324" s="3">
        <v>45040.285000000003</v>
      </c>
      <c r="AT324" s="3">
        <v>45524.955999999998</v>
      </c>
      <c r="AU324" s="3">
        <v>45847.292999999998</v>
      </c>
      <c r="AV324" s="3">
        <v>46482.868999999999</v>
      </c>
      <c r="AW324" s="3">
        <v>47184.017</v>
      </c>
      <c r="AX324" s="3">
        <v>47805.449000000001</v>
      </c>
      <c r="AY324" s="3">
        <v>48322.2</v>
      </c>
      <c r="AZ324" s="3">
        <v>48823.775999999998</v>
      </c>
      <c r="BA324">
        <v>49320.375999999997</v>
      </c>
      <c r="BB324">
        <v>2016</v>
      </c>
    </row>
    <row r="325" spans="1:54" hidden="1" x14ac:dyDescent="0.2">
      <c r="A325">
        <v>193</v>
      </c>
      <c r="B325" t="s">
        <v>554</v>
      </c>
      <c r="C325" t="s">
        <v>329</v>
      </c>
      <c r="D325" t="s">
        <v>18</v>
      </c>
      <c r="E325" t="s">
        <v>325</v>
      </c>
      <c r="F325" t="s">
        <v>328</v>
      </c>
      <c r="G325" t="s">
        <v>225</v>
      </c>
      <c r="H325" t="s">
        <v>322</v>
      </c>
      <c r="I325" t="s">
        <v>321</v>
      </c>
      <c r="J325" s="3">
        <v>9642.7860000000001</v>
      </c>
      <c r="K325" s="3">
        <v>10881.566999999999</v>
      </c>
      <c r="L325" s="3">
        <v>12004.403</v>
      </c>
      <c r="M325" s="3">
        <v>12823.351000000001</v>
      </c>
      <c r="N325" s="3">
        <v>14271.582</v>
      </c>
      <c r="O325" s="3">
        <v>15622.501</v>
      </c>
      <c r="P325" s="3">
        <v>16732.457999999999</v>
      </c>
      <c r="Q325" s="3">
        <v>18514.100999999999</v>
      </c>
      <c r="R325" s="3">
        <v>20682.945</v>
      </c>
      <c r="S325" s="3">
        <v>22931.177</v>
      </c>
      <c r="T325" s="3">
        <v>24098.287</v>
      </c>
      <c r="U325" s="3">
        <v>23909.572</v>
      </c>
      <c r="V325" s="3">
        <v>24593.024000000001</v>
      </c>
      <c r="W325" s="3">
        <v>25605.66</v>
      </c>
      <c r="X325" s="3">
        <v>26929.599999999999</v>
      </c>
      <c r="Y325" s="3">
        <v>28139.834999999999</v>
      </c>
      <c r="Z325" s="3">
        <v>29517.221000000001</v>
      </c>
      <c r="AA325" s="3">
        <v>30900.858</v>
      </c>
      <c r="AB325" s="3">
        <v>32321.516</v>
      </c>
      <c r="AC325" s="3">
        <v>33652.250999999997</v>
      </c>
      <c r="AD325" s="3">
        <v>35793.150999999998</v>
      </c>
      <c r="AE325" s="3">
        <v>37523.506999999998</v>
      </c>
      <c r="AF325" s="3">
        <v>39780.690999999999</v>
      </c>
      <c r="AG325" s="3">
        <v>41737.707999999999</v>
      </c>
      <c r="AH325" s="3">
        <v>44401.718999999997</v>
      </c>
      <c r="AI325" s="3">
        <v>47293.256000000001</v>
      </c>
      <c r="AJ325" s="3">
        <v>50216.392999999996</v>
      </c>
      <c r="AK325" s="3">
        <v>53706.248</v>
      </c>
      <c r="AL325" s="3">
        <v>57397.491000000002</v>
      </c>
      <c r="AM325" s="3">
        <v>57637.324000000001</v>
      </c>
      <c r="AN325" s="3">
        <v>61288.483</v>
      </c>
      <c r="AO325" s="3">
        <v>64999.065000000002</v>
      </c>
      <c r="AP325" s="3">
        <v>65921.854999999996</v>
      </c>
      <c r="AQ325" s="3">
        <v>67112.774999999994</v>
      </c>
      <c r="AR325" s="3">
        <v>68086.756999999998</v>
      </c>
      <c r="AS325" s="3">
        <v>68221.237999999998</v>
      </c>
      <c r="AT325" s="3">
        <v>69731.544999999998</v>
      </c>
      <c r="AU325" s="3">
        <v>72651.569000000003</v>
      </c>
      <c r="AV325" s="3">
        <v>75373.722999999998</v>
      </c>
      <c r="AW325" s="3">
        <v>77707.937000000005</v>
      </c>
      <c r="AX325" s="3">
        <v>80157.168000000005</v>
      </c>
      <c r="AY325" s="3">
        <v>82808.452999999994</v>
      </c>
      <c r="AZ325" s="3">
        <v>85710.089000000007</v>
      </c>
      <c r="BA325">
        <v>88976.020999999993</v>
      </c>
      <c r="BB325">
        <v>2016</v>
      </c>
    </row>
    <row r="326" spans="1:54" hidden="1" x14ac:dyDescent="0.2">
      <c r="A326">
        <v>193</v>
      </c>
      <c r="B326" t="s">
        <v>554</v>
      </c>
      <c r="C326" t="s">
        <v>327</v>
      </c>
      <c r="D326" t="s">
        <v>18</v>
      </c>
      <c r="E326" t="s">
        <v>325</v>
      </c>
      <c r="F326" t="s">
        <v>326</v>
      </c>
      <c r="G326" t="s">
        <v>223</v>
      </c>
      <c r="H326" t="s">
        <v>322</v>
      </c>
      <c r="I326" t="s">
        <v>321</v>
      </c>
      <c r="J326" s="3">
        <v>10988.091</v>
      </c>
      <c r="K326" s="3">
        <v>12506.321</v>
      </c>
      <c r="L326" s="3">
        <v>12213.199000000001</v>
      </c>
      <c r="M326" s="3">
        <v>11571.546</v>
      </c>
      <c r="N326" s="3">
        <v>12552.903</v>
      </c>
      <c r="O326" s="3">
        <v>10948.235000000001</v>
      </c>
      <c r="P326" s="3">
        <v>11225.374</v>
      </c>
      <c r="Q326" s="3">
        <v>12975.731</v>
      </c>
      <c r="R326" s="3">
        <v>16217.352999999999</v>
      </c>
      <c r="S326" s="3">
        <v>18168.768</v>
      </c>
      <c r="T326" s="3">
        <v>18824.351999999999</v>
      </c>
      <c r="U326" s="3">
        <v>18627.293000000001</v>
      </c>
      <c r="V326" s="3">
        <v>18082.620999999999</v>
      </c>
      <c r="W326" s="3">
        <v>17422.569</v>
      </c>
      <c r="X326" s="3">
        <v>19703.412</v>
      </c>
      <c r="Y326" s="3">
        <v>20865.59</v>
      </c>
      <c r="Z326" s="3">
        <v>23110.098000000002</v>
      </c>
      <c r="AA326" s="3">
        <v>22992.089</v>
      </c>
      <c r="AB326" s="3">
        <v>20343.083999999999</v>
      </c>
      <c r="AC326" s="3">
        <v>21716.792000000001</v>
      </c>
      <c r="AD326" s="3">
        <v>20841.766</v>
      </c>
      <c r="AE326" s="3">
        <v>19422.805</v>
      </c>
      <c r="AF326" s="3">
        <v>21635.909</v>
      </c>
      <c r="AG326" s="3">
        <v>27206.631000000001</v>
      </c>
      <c r="AH326" s="3">
        <v>32705.368999999999</v>
      </c>
      <c r="AI326" s="3">
        <v>36124.605000000003</v>
      </c>
      <c r="AJ326" s="3">
        <v>37830.548000000003</v>
      </c>
      <c r="AK326" s="3">
        <v>45035.942999999999</v>
      </c>
      <c r="AL326" s="3">
        <v>49090.053</v>
      </c>
      <c r="AM326" s="3">
        <v>45608.625</v>
      </c>
      <c r="AN326" s="3">
        <v>56354.714</v>
      </c>
      <c r="AO326" s="3">
        <v>67092.842999999993</v>
      </c>
      <c r="AP326" s="3">
        <v>68281.842999999993</v>
      </c>
      <c r="AQ326" s="3">
        <v>64993.794999999998</v>
      </c>
      <c r="AR326" s="3">
        <v>61461.606</v>
      </c>
      <c r="AS326" s="3">
        <v>51344.152000000002</v>
      </c>
      <c r="AT326" s="3">
        <v>51872.519</v>
      </c>
      <c r="AU326" s="3">
        <v>55707.275000000001</v>
      </c>
      <c r="AV326" s="3">
        <v>59655.413</v>
      </c>
      <c r="AW326" s="3">
        <v>61939.743000000002</v>
      </c>
      <c r="AX326" s="3">
        <v>64264.565000000002</v>
      </c>
      <c r="AY326" s="3">
        <v>66632.601999999999</v>
      </c>
      <c r="AZ326" s="3">
        <v>69243.228000000003</v>
      </c>
      <c r="BA326">
        <v>72091.198000000004</v>
      </c>
      <c r="BB326">
        <v>2016</v>
      </c>
    </row>
    <row r="327" spans="1:54" hidden="1" x14ac:dyDescent="0.2">
      <c r="A327">
        <v>193</v>
      </c>
      <c r="B327" t="s">
        <v>554</v>
      </c>
      <c r="C327" t="s">
        <v>212</v>
      </c>
      <c r="D327" t="s">
        <v>18</v>
      </c>
      <c r="E327" t="s">
        <v>325</v>
      </c>
      <c r="F327" t="s">
        <v>324</v>
      </c>
      <c r="G327" t="s">
        <v>323</v>
      </c>
      <c r="H327" t="s">
        <v>322</v>
      </c>
      <c r="I327" t="s">
        <v>321</v>
      </c>
      <c r="J327" s="3">
        <v>10480.425999999999</v>
      </c>
      <c r="K327" s="3">
        <v>11743.566999999999</v>
      </c>
      <c r="L327" s="3">
        <v>12276.184999999999</v>
      </c>
      <c r="M327" s="3">
        <v>12540.725</v>
      </c>
      <c r="N327" s="3">
        <v>13639.156000000001</v>
      </c>
      <c r="O327" s="3">
        <v>14635.182000000001</v>
      </c>
      <c r="P327" s="3">
        <v>15069.995999999999</v>
      </c>
      <c r="Q327" s="3">
        <v>15957.829</v>
      </c>
      <c r="R327" s="3">
        <v>16917.126</v>
      </c>
      <c r="S327" s="3">
        <v>18116.401000000002</v>
      </c>
      <c r="T327" s="3">
        <v>18810.543000000001</v>
      </c>
      <c r="U327" s="3">
        <v>19009.951000000001</v>
      </c>
      <c r="V327" s="3">
        <v>19746.877</v>
      </c>
      <c r="W327" s="3">
        <v>20812.582999999999</v>
      </c>
      <c r="X327" s="3">
        <v>22076.345000000001</v>
      </c>
      <c r="Y327" s="3">
        <v>22890.794999999998</v>
      </c>
      <c r="Z327" s="3">
        <v>23997.521000000001</v>
      </c>
      <c r="AA327" s="3">
        <v>25268.767</v>
      </c>
      <c r="AB327" s="3">
        <v>26472.499</v>
      </c>
      <c r="AC327" s="3">
        <v>27736.552</v>
      </c>
      <c r="AD327" s="3">
        <v>28903.917000000001</v>
      </c>
      <c r="AE327" s="3">
        <v>29939.746999999999</v>
      </c>
      <c r="AF327" s="3">
        <v>31318.442999999999</v>
      </c>
      <c r="AG327" s="3">
        <v>32427.858</v>
      </c>
      <c r="AH327" s="3">
        <v>34336.873</v>
      </c>
      <c r="AI327" s="3">
        <v>36008.478000000003</v>
      </c>
      <c r="AJ327" s="3">
        <v>37568.266000000003</v>
      </c>
      <c r="AK327" s="3">
        <v>39486.853000000003</v>
      </c>
      <c r="AL327" s="3">
        <v>40461.023000000001</v>
      </c>
      <c r="AM327" s="3">
        <v>40780.508999999998</v>
      </c>
      <c r="AN327" s="3">
        <v>41675.095999999998</v>
      </c>
      <c r="AO327" s="3">
        <v>43015.777999999998</v>
      </c>
      <c r="AP327" s="3">
        <v>44691.540999999997</v>
      </c>
      <c r="AQ327" s="3">
        <v>45640.23</v>
      </c>
      <c r="AR327" s="3">
        <v>46967.976000000002</v>
      </c>
      <c r="AS327" s="3">
        <v>47961.769</v>
      </c>
      <c r="AT327" s="3">
        <v>49096.398999999998</v>
      </c>
      <c r="AU327" s="3">
        <v>50333.705000000002</v>
      </c>
      <c r="AV327" s="3">
        <v>52190.928999999996</v>
      </c>
      <c r="AW327" s="3">
        <v>54127.144</v>
      </c>
      <c r="AX327" s="3">
        <v>55917.548000000003</v>
      </c>
      <c r="AY327" s="3">
        <v>57599.17</v>
      </c>
      <c r="AZ327" s="3">
        <v>59196.336000000003</v>
      </c>
      <c r="BA327">
        <v>60838.837</v>
      </c>
      <c r="BB327">
        <v>2016</v>
      </c>
    </row>
    <row r="328" spans="1:54" hidden="1" x14ac:dyDescent="0.2">
      <c r="A328">
        <v>193</v>
      </c>
      <c r="B328" t="s">
        <v>554</v>
      </c>
      <c r="C328" t="s">
        <v>320</v>
      </c>
      <c r="D328" t="s">
        <v>18</v>
      </c>
      <c r="E328" t="s">
        <v>319</v>
      </c>
      <c r="F328" s="3" t="s">
        <v>318</v>
      </c>
      <c r="G328" t="s">
        <v>243</v>
      </c>
      <c r="I328" t="s">
        <v>347</v>
      </c>
      <c r="J328">
        <v>-0.85099999999999998</v>
      </c>
      <c r="K328">
        <v>0.61299999999999999</v>
      </c>
      <c r="L328">
        <v>-1.7050000000000001</v>
      </c>
      <c r="M328">
        <v>-4.7640000000000002</v>
      </c>
      <c r="N328">
        <v>-2.609</v>
      </c>
      <c r="O328">
        <v>-1.3069999999999999</v>
      </c>
      <c r="P328">
        <v>-1.877</v>
      </c>
      <c r="Q328">
        <v>-1.016</v>
      </c>
      <c r="R328">
        <v>-0.81699999999999995</v>
      </c>
      <c r="S328">
        <v>1.732</v>
      </c>
      <c r="T328">
        <v>0.67300000000000004</v>
      </c>
      <c r="U328">
        <v>-2.7970000000000002</v>
      </c>
      <c r="V328">
        <v>-3.0310000000000001</v>
      </c>
      <c r="W328">
        <v>-2.1989999999999998</v>
      </c>
      <c r="X328">
        <v>-0.67600000000000005</v>
      </c>
      <c r="Y328">
        <v>-1.119</v>
      </c>
      <c r="Z328">
        <v>-0.70399999999999996</v>
      </c>
      <c r="AA328">
        <v>-7.3999999999999996E-2</v>
      </c>
      <c r="AB328">
        <v>0.77700000000000002</v>
      </c>
      <c r="AC328">
        <v>1.327</v>
      </c>
      <c r="AD328">
        <v>0.78200000000000003</v>
      </c>
      <c r="AE328">
        <v>-0.20200000000000001</v>
      </c>
      <c r="AF328">
        <v>0.36699999999999999</v>
      </c>
      <c r="AG328">
        <v>-0.34499999999999997</v>
      </c>
      <c r="AH328">
        <v>0.44400000000000001</v>
      </c>
      <c r="AI328">
        <v>0.21</v>
      </c>
      <c r="AJ328">
        <v>-0.11</v>
      </c>
      <c r="AK328">
        <v>0.93799999999999994</v>
      </c>
      <c r="AL328">
        <v>0.64600000000000002</v>
      </c>
      <c r="AM328">
        <v>-0.45500000000000002</v>
      </c>
      <c r="AN328">
        <v>-0.878</v>
      </c>
      <c r="AO328">
        <v>-1.0089999999999999</v>
      </c>
      <c r="AP328">
        <v>-0.13100000000000001</v>
      </c>
      <c r="AQ328">
        <v>-0.73099999999999998</v>
      </c>
      <c r="AR328">
        <v>-0.85199999999999998</v>
      </c>
      <c r="AS328">
        <v>-0.97599999999999998</v>
      </c>
      <c r="AT328">
        <v>-0.83499999999999996</v>
      </c>
      <c r="AU328">
        <v>-1.1040000000000001</v>
      </c>
      <c r="AV328">
        <v>-0.75700000000000001</v>
      </c>
      <c r="AW328">
        <v>-0.28799999999999998</v>
      </c>
      <c r="AX328" t="s">
        <v>215</v>
      </c>
      <c r="AY328" t="s">
        <v>215</v>
      </c>
      <c r="AZ328" t="s">
        <v>215</v>
      </c>
      <c r="BA328" t="s">
        <v>215</v>
      </c>
      <c r="BB328">
        <v>2017</v>
      </c>
    </row>
    <row r="329" spans="1:54" hidden="1" x14ac:dyDescent="0.2">
      <c r="A329">
        <v>193</v>
      </c>
      <c r="B329" t="s">
        <v>554</v>
      </c>
      <c r="C329" t="s">
        <v>317</v>
      </c>
      <c r="D329" t="s">
        <v>18</v>
      </c>
      <c r="E329" t="s">
        <v>316</v>
      </c>
      <c r="F329" s="3" t="s">
        <v>315</v>
      </c>
      <c r="G329" t="s">
        <v>288</v>
      </c>
      <c r="I329" t="s">
        <v>310</v>
      </c>
      <c r="J329">
        <v>1.175</v>
      </c>
      <c r="K329">
        <v>1.202</v>
      </c>
      <c r="L329">
        <v>1.2</v>
      </c>
      <c r="M329">
        <v>1.1639999999999999</v>
      </c>
      <c r="N329">
        <v>1.1859999999999999</v>
      </c>
      <c r="O329">
        <v>1.2070000000000001</v>
      </c>
      <c r="P329">
        <v>1.194</v>
      </c>
      <c r="Q329">
        <v>1.206</v>
      </c>
      <c r="R329">
        <v>1.2030000000000001</v>
      </c>
      <c r="S329">
        <v>1.214</v>
      </c>
      <c r="T329">
        <v>1.1839999999999999</v>
      </c>
      <c r="U329">
        <v>1.1439999999999999</v>
      </c>
      <c r="V329">
        <v>1.0549999999999999</v>
      </c>
      <c r="W329">
        <v>1.075</v>
      </c>
      <c r="X329">
        <v>1.095</v>
      </c>
      <c r="Y329">
        <v>1.0860000000000001</v>
      </c>
      <c r="Z329">
        <v>1.089</v>
      </c>
      <c r="AA329">
        <v>1.0940000000000001</v>
      </c>
      <c r="AB329">
        <v>1.1160000000000001</v>
      </c>
      <c r="AC329">
        <v>1.1259999999999999</v>
      </c>
      <c r="AD329">
        <v>1.107</v>
      </c>
      <c r="AE329">
        <v>1.109</v>
      </c>
      <c r="AF329">
        <v>1.123</v>
      </c>
      <c r="AG329">
        <v>1.1080000000000001</v>
      </c>
      <c r="AH329">
        <v>1.097</v>
      </c>
      <c r="AI329">
        <v>1.0780000000000001</v>
      </c>
      <c r="AJ329">
        <v>1.052</v>
      </c>
      <c r="AK329">
        <v>1.0409999999999999</v>
      </c>
      <c r="AL329">
        <v>1.0389999999999999</v>
      </c>
      <c r="AM329">
        <v>1.0629999999999999</v>
      </c>
      <c r="AN329">
        <v>1.034</v>
      </c>
      <c r="AO329">
        <v>1.0209999999999999</v>
      </c>
      <c r="AP329">
        <v>1.028</v>
      </c>
      <c r="AQ329">
        <v>1.016</v>
      </c>
      <c r="AR329">
        <v>1.008</v>
      </c>
      <c r="AS329">
        <v>0.999</v>
      </c>
      <c r="AT329">
        <v>0.995</v>
      </c>
      <c r="AU329">
        <v>0.98099999999999998</v>
      </c>
      <c r="AV329">
        <v>0.97199999999999998</v>
      </c>
      <c r="AW329">
        <v>0.96499999999999997</v>
      </c>
      <c r="AX329">
        <v>0.95699999999999996</v>
      </c>
      <c r="AY329">
        <v>0.94699999999999995</v>
      </c>
      <c r="AZ329">
        <v>0.93799999999999994</v>
      </c>
      <c r="BA329">
        <v>0.92800000000000005</v>
      </c>
      <c r="BB329">
        <v>2017</v>
      </c>
    </row>
    <row r="330" spans="1:54" hidden="1" x14ac:dyDescent="0.2">
      <c r="A330">
        <v>193</v>
      </c>
      <c r="B330" t="s">
        <v>554</v>
      </c>
      <c r="C330" t="s">
        <v>314</v>
      </c>
      <c r="D330" t="s">
        <v>18</v>
      </c>
      <c r="E330" t="s">
        <v>313</v>
      </c>
      <c r="F330" s="3" t="s">
        <v>312</v>
      </c>
      <c r="G330" t="s">
        <v>311</v>
      </c>
      <c r="I330" t="s">
        <v>310</v>
      </c>
      <c r="J330">
        <v>0.92</v>
      </c>
      <c r="K330">
        <v>0.92700000000000005</v>
      </c>
      <c r="L330">
        <v>0.97799999999999998</v>
      </c>
      <c r="M330">
        <v>1.0229999999999999</v>
      </c>
      <c r="N330">
        <v>1.046</v>
      </c>
      <c r="O330">
        <v>1.0669999999999999</v>
      </c>
      <c r="P330">
        <v>1.1100000000000001</v>
      </c>
      <c r="Q330">
        <v>1.1599999999999999</v>
      </c>
      <c r="R330">
        <v>1.2230000000000001</v>
      </c>
      <c r="S330">
        <v>1.266</v>
      </c>
      <c r="T330">
        <v>1.2809999999999999</v>
      </c>
      <c r="U330">
        <v>1.258</v>
      </c>
      <c r="V330">
        <v>1.2450000000000001</v>
      </c>
      <c r="W330">
        <v>1.23</v>
      </c>
      <c r="X330">
        <v>1.22</v>
      </c>
      <c r="Y330">
        <v>1.2290000000000001</v>
      </c>
      <c r="Z330">
        <v>1.23</v>
      </c>
      <c r="AA330">
        <v>1.2230000000000001</v>
      </c>
      <c r="AB330">
        <v>1.2210000000000001</v>
      </c>
      <c r="AC330">
        <v>1.2130000000000001</v>
      </c>
      <c r="AD330">
        <v>1.238</v>
      </c>
      <c r="AE330">
        <v>1.2529999999999999</v>
      </c>
      <c r="AF330">
        <v>1.27</v>
      </c>
      <c r="AG330">
        <v>1.2869999999999999</v>
      </c>
      <c r="AH330">
        <v>1.2929999999999999</v>
      </c>
      <c r="AI330">
        <v>1.3129999999999999</v>
      </c>
      <c r="AJ330">
        <v>1.337</v>
      </c>
      <c r="AK330">
        <v>1.36</v>
      </c>
      <c r="AL330">
        <v>1.419</v>
      </c>
      <c r="AM330">
        <v>1.413</v>
      </c>
      <c r="AN330">
        <v>1.4710000000000001</v>
      </c>
      <c r="AO330">
        <v>1.5109999999999999</v>
      </c>
      <c r="AP330">
        <v>1.4750000000000001</v>
      </c>
      <c r="AQ330">
        <v>1.47</v>
      </c>
      <c r="AR330">
        <v>1.45</v>
      </c>
      <c r="AS330">
        <v>1.4219999999999999</v>
      </c>
      <c r="AT330">
        <v>1.42</v>
      </c>
      <c r="AU330">
        <v>1.4430000000000001</v>
      </c>
      <c r="AV330">
        <v>1.444</v>
      </c>
      <c r="AW330">
        <v>1.4359999999999999</v>
      </c>
      <c r="AX330">
        <v>1.4330000000000001</v>
      </c>
      <c r="AY330">
        <v>1.4379999999999999</v>
      </c>
      <c r="AZ330">
        <v>1.448</v>
      </c>
      <c r="BA330">
        <v>1.462</v>
      </c>
      <c r="BB330">
        <v>2017</v>
      </c>
    </row>
    <row r="331" spans="1:54" hidden="1" x14ac:dyDescent="0.2">
      <c r="A331">
        <v>193</v>
      </c>
      <c r="B331" t="s">
        <v>554</v>
      </c>
      <c r="C331" t="s">
        <v>309</v>
      </c>
      <c r="D331" t="s">
        <v>18</v>
      </c>
      <c r="E331" t="s">
        <v>308</v>
      </c>
      <c r="F331" s="3" t="s">
        <v>307</v>
      </c>
      <c r="G331" t="s">
        <v>217</v>
      </c>
      <c r="I331" s="3" t="s">
        <v>782</v>
      </c>
      <c r="J331">
        <v>27.184000000000001</v>
      </c>
      <c r="K331">
        <v>28.943999999999999</v>
      </c>
      <c r="L331">
        <v>26.545000000000002</v>
      </c>
      <c r="M331">
        <v>23.1</v>
      </c>
      <c r="N331">
        <v>26.777999999999999</v>
      </c>
      <c r="O331">
        <v>27.288</v>
      </c>
      <c r="P331">
        <v>25.597000000000001</v>
      </c>
      <c r="Q331">
        <v>26.437000000000001</v>
      </c>
      <c r="R331">
        <v>28.885000000000002</v>
      </c>
      <c r="S331">
        <v>30.2</v>
      </c>
      <c r="T331">
        <v>26.388999999999999</v>
      </c>
      <c r="U331">
        <v>22.780999999999999</v>
      </c>
      <c r="V331">
        <v>22.76</v>
      </c>
      <c r="W331">
        <v>23.954000000000001</v>
      </c>
      <c r="X331">
        <v>25.925999999999998</v>
      </c>
      <c r="Y331">
        <v>25.251000000000001</v>
      </c>
      <c r="Z331">
        <v>24.85</v>
      </c>
      <c r="AA331">
        <v>24.792000000000002</v>
      </c>
      <c r="AB331">
        <v>26.361000000000001</v>
      </c>
      <c r="AC331">
        <v>26.366</v>
      </c>
      <c r="AD331">
        <v>25.027999999999999</v>
      </c>
      <c r="AE331">
        <v>23.564</v>
      </c>
      <c r="AF331">
        <v>25.303000000000001</v>
      </c>
      <c r="AG331">
        <v>26.81</v>
      </c>
      <c r="AH331">
        <v>27.282</v>
      </c>
      <c r="AI331">
        <v>27.901</v>
      </c>
      <c r="AJ331">
        <v>27.134</v>
      </c>
      <c r="AK331">
        <v>28.204999999999998</v>
      </c>
      <c r="AL331">
        <v>28.286000000000001</v>
      </c>
      <c r="AM331">
        <v>26.91</v>
      </c>
      <c r="AN331">
        <v>26.292000000000002</v>
      </c>
      <c r="AO331">
        <v>26.771000000000001</v>
      </c>
      <c r="AP331">
        <v>28.388000000000002</v>
      </c>
      <c r="AQ331">
        <v>27.036999999999999</v>
      </c>
      <c r="AR331">
        <v>26.341999999999999</v>
      </c>
      <c r="AS331">
        <v>25.768000000000001</v>
      </c>
      <c r="AT331">
        <v>24.629000000000001</v>
      </c>
      <c r="AU331">
        <v>24.14</v>
      </c>
      <c r="AV331">
        <v>24.117999999999999</v>
      </c>
      <c r="AW331">
        <v>24.193000000000001</v>
      </c>
      <c r="AX331">
        <v>24.207000000000001</v>
      </c>
      <c r="AY331">
        <v>24.172999999999998</v>
      </c>
      <c r="AZ331">
        <v>24.053999999999998</v>
      </c>
      <c r="BA331">
        <v>23.885999999999999</v>
      </c>
      <c r="BB331">
        <v>2017</v>
      </c>
    </row>
    <row r="332" spans="1:54" hidden="1" x14ac:dyDescent="0.2">
      <c r="A332">
        <v>193</v>
      </c>
      <c r="B332" t="s">
        <v>554</v>
      </c>
      <c r="C332" t="s">
        <v>306</v>
      </c>
      <c r="D332" t="s">
        <v>18</v>
      </c>
      <c r="E332" t="s">
        <v>305</v>
      </c>
      <c r="F332" s="3" t="s">
        <v>304</v>
      </c>
      <c r="G332" t="s">
        <v>217</v>
      </c>
      <c r="I332" s="3" t="s">
        <v>782</v>
      </c>
      <c r="J332">
        <v>21.774999999999999</v>
      </c>
      <c r="K332">
        <v>20.917000000000002</v>
      </c>
      <c r="L332">
        <v>18.798999999999999</v>
      </c>
      <c r="M332">
        <v>16.978999999999999</v>
      </c>
      <c r="N332">
        <v>20.178999999999998</v>
      </c>
      <c r="O332">
        <v>18.373000000000001</v>
      </c>
      <c r="P332">
        <v>17.649999999999999</v>
      </c>
      <c r="Q332">
        <v>20.216000000000001</v>
      </c>
      <c r="R332">
        <v>25.122</v>
      </c>
      <c r="S332">
        <v>25.242999999999999</v>
      </c>
      <c r="T332">
        <v>22.885000000000002</v>
      </c>
      <c r="U332">
        <v>18.187000000000001</v>
      </c>
      <c r="V332">
        <v>19.131</v>
      </c>
      <c r="W332">
        <v>20.899000000000001</v>
      </c>
      <c r="X332">
        <v>21.609000000000002</v>
      </c>
      <c r="Y332">
        <v>20.631</v>
      </c>
      <c r="Z332">
        <v>21.475999999999999</v>
      </c>
      <c r="AA332">
        <v>21.8</v>
      </c>
      <c r="AB332">
        <v>21.573</v>
      </c>
      <c r="AC332">
        <v>20.608000000000001</v>
      </c>
      <c r="AD332">
        <v>21.297999999999998</v>
      </c>
      <c r="AE332">
        <v>21.247</v>
      </c>
      <c r="AF332">
        <v>21.536000000000001</v>
      </c>
      <c r="AG332">
        <v>21.446999999999999</v>
      </c>
      <c r="AH332">
        <v>21.026</v>
      </c>
      <c r="AI332">
        <v>21.78</v>
      </c>
      <c r="AJ332">
        <v>21.204000000000001</v>
      </c>
      <c r="AK332">
        <v>21.251999999999999</v>
      </c>
      <c r="AL332">
        <v>24.021000000000001</v>
      </c>
      <c r="AM332">
        <v>22.094999999999999</v>
      </c>
      <c r="AN332">
        <v>23.006</v>
      </c>
      <c r="AO332">
        <v>23.687999999999999</v>
      </c>
      <c r="AP332">
        <v>23.821999999999999</v>
      </c>
      <c r="AQ332">
        <v>23.677</v>
      </c>
      <c r="AR332">
        <v>23.14</v>
      </c>
      <c r="AS332">
        <v>21.454999999999998</v>
      </c>
      <c r="AT332">
        <v>20.677</v>
      </c>
      <c r="AU332">
        <v>21.120999999999999</v>
      </c>
      <c r="AV332">
        <v>22.231000000000002</v>
      </c>
      <c r="AW332">
        <v>21.876999999999999</v>
      </c>
      <c r="AX332">
        <v>21.69</v>
      </c>
      <c r="AY332">
        <v>21.641999999999999</v>
      </c>
      <c r="AZ332">
        <v>21.683</v>
      </c>
      <c r="BA332">
        <v>21.577000000000002</v>
      </c>
      <c r="BB332">
        <v>2017</v>
      </c>
    </row>
    <row r="333" spans="1:54" hidden="1" x14ac:dyDescent="0.2">
      <c r="A333">
        <v>193</v>
      </c>
      <c r="B333" t="s">
        <v>554</v>
      </c>
      <c r="C333" t="s">
        <v>303</v>
      </c>
      <c r="D333" t="s">
        <v>18</v>
      </c>
      <c r="E333" t="s">
        <v>300</v>
      </c>
      <c r="F333" s="3" t="s">
        <v>302</v>
      </c>
      <c r="G333" t="s">
        <v>295</v>
      </c>
      <c r="I333" s="3" t="s">
        <v>783</v>
      </c>
      <c r="J333">
        <v>26.35</v>
      </c>
      <c r="K333">
        <v>28.85</v>
      </c>
      <c r="L333">
        <v>32.125</v>
      </c>
      <c r="M333">
        <v>35.35</v>
      </c>
      <c r="N333">
        <v>36.75</v>
      </c>
      <c r="O333">
        <v>39.225000000000001</v>
      </c>
      <c r="P333">
        <v>42.774999999999999</v>
      </c>
      <c r="Q333">
        <v>46.424999999999997</v>
      </c>
      <c r="R333">
        <v>49.8</v>
      </c>
      <c r="S333">
        <v>53.575000000000003</v>
      </c>
      <c r="T333">
        <v>57.45</v>
      </c>
      <c r="U333">
        <v>59.35</v>
      </c>
      <c r="V333">
        <v>59.924999999999997</v>
      </c>
      <c r="W333">
        <v>60.975000000000001</v>
      </c>
      <c r="X333">
        <v>62.174999999999997</v>
      </c>
      <c r="Y333">
        <v>65.025000000000006</v>
      </c>
      <c r="Z333">
        <v>66.75</v>
      </c>
      <c r="AA333">
        <v>66.900000000000006</v>
      </c>
      <c r="AB333">
        <v>67.474999999999994</v>
      </c>
      <c r="AC333">
        <v>68.424999999999997</v>
      </c>
      <c r="AD333">
        <v>71.474999999999994</v>
      </c>
      <c r="AE333">
        <v>74.625</v>
      </c>
      <c r="AF333">
        <v>76.900000000000006</v>
      </c>
      <c r="AG333">
        <v>79</v>
      </c>
      <c r="AH333">
        <v>80.849999999999994</v>
      </c>
      <c r="AI333">
        <v>83</v>
      </c>
      <c r="AJ333">
        <v>85.95</v>
      </c>
      <c r="AK333">
        <v>87.974999999999994</v>
      </c>
      <c r="AL333">
        <v>91.8</v>
      </c>
      <c r="AM333">
        <v>93.424999999999997</v>
      </c>
      <c r="AN333">
        <v>96.1</v>
      </c>
      <c r="AO333">
        <v>99.3</v>
      </c>
      <c r="AP333">
        <v>101</v>
      </c>
      <c r="AQ333">
        <v>103.47499999999999</v>
      </c>
      <c r="AR333">
        <v>106.075</v>
      </c>
      <c r="AS333">
        <v>107.675</v>
      </c>
      <c r="AT333">
        <v>109.02500000000001</v>
      </c>
      <c r="AU333">
        <v>111.175</v>
      </c>
      <c r="AV333">
        <v>113.66200000000001</v>
      </c>
      <c r="AW333">
        <v>116.363</v>
      </c>
      <c r="AX333">
        <v>119.282</v>
      </c>
      <c r="AY333">
        <v>122.291</v>
      </c>
      <c r="AZ333">
        <v>125.392</v>
      </c>
      <c r="BA333">
        <v>128.55699999999999</v>
      </c>
      <c r="BB333">
        <v>2017</v>
      </c>
    </row>
    <row r="334" spans="1:54" hidden="1" x14ac:dyDescent="0.2">
      <c r="A334">
        <v>193</v>
      </c>
      <c r="B334" t="s">
        <v>554</v>
      </c>
      <c r="C334" t="s">
        <v>301</v>
      </c>
      <c r="D334" t="s">
        <v>18</v>
      </c>
      <c r="E334" t="s">
        <v>300</v>
      </c>
      <c r="F334" t="s">
        <v>299</v>
      </c>
      <c r="G334" t="s">
        <v>275</v>
      </c>
      <c r="I334" t="s">
        <v>298</v>
      </c>
      <c r="J334">
        <v>10.135999999999999</v>
      </c>
      <c r="K334">
        <v>9.4879999999999995</v>
      </c>
      <c r="L334">
        <v>11.352</v>
      </c>
      <c r="M334">
        <v>10.039</v>
      </c>
      <c r="N334">
        <v>3.96</v>
      </c>
      <c r="O334">
        <v>6.7350000000000003</v>
      </c>
      <c r="P334">
        <v>9.0500000000000007</v>
      </c>
      <c r="Q334">
        <v>8.5329999999999995</v>
      </c>
      <c r="R334">
        <v>7.27</v>
      </c>
      <c r="S334">
        <v>7.58</v>
      </c>
      <c r="T334">
        <v>7.2329999999999997</v>
      </c>
      <c r="U334">
        <v>3.3069999999999999</v>
      </c>
      <c r="V334">
        <v>0.96899999999999997</v>
      </c>
      <c r="W334">
        <v>1.752</v>
      </c>
      <c r="X334">
        <v>1.968</v>
      </c>
      <c r="Y334">
        <v>4.5839999999999996</v>
      </c>
      <c r="Z334">
        <v>2.653</v>
      </c>
      <c r="AA334">
        <v>0.22500000000000001</v>
      </c>
      <c r="AB334">
        <v>0.85899999999999999</v>
      </c>
      <c r="AC334">
        <v>1.4079999999999999</v>
      </c>
      <c r="AD334">
        <v>4.4569999999999999</v>
      </c>
      <c r="AE334">
        <v>4.407</v>
      </c>
      <c r="AF334">
        <v>3.0489999999999999</v>
      </c>
      <c r="AG334">
        <v>2.7309999999999999</v>
      </c>
      <c r="AH334">
        <v>2.3420000000000001</v>
      </c>
      <c r="AI334">
        <v>2.6589999999999998</v>
      </c>
      <c r="AJ334">
        <v>3.5539999999999998</v>
      </c>
      <c r="AK334">
        <v>2.3559999999999999</v>
      </c>
      <c r="AL334">
        <v>4.3479999999999999</v>
      </c>
      <c r="AM334">
        <v>1.77</v>
      </c>
      <c r="AN334">
        <v>2.863</v>
      </c>
      <c r="AO334">
        <v>3.33</v>
      </c>
      <c r="AP334">
        <v>1.712</v>
      </c>
      <c r="AQ334">
        <v>2.4500000000000002</v>
      </c>
      <c r="AR334">
        <v>2.5129999999999999</v>
      </c>
      <c r="AS334">
        <v>1.508</v>
      </c>
      <c r="AT334">
        <v>1.254</v>
      </c>
      <c r="AU334">
        <v>1.972</v>
      </c>
      <c r="AV334">
        <v>2.2370000000000001</v>
      </c>
      <c r="AW334">
        <v>2.3769999999999998</v>
      </c>
      <c r="AX334">
        <v>2.508</v>
      </c>
      <c r="AY334">
        <v>2.5219999999999998</v>
      </c>
      <c r="AZ334">
        <v>2.536</v>
      </c>
      <c r="BA334">
        <v>2.524</v>
      </c>
      <c r="BB334">
        <v>2017</v>
      </c>
    </row>
    <row r="335" spans="1:54" hidden="1" x14ac:dyDescent="0.2">
      <c r="A335">
        <v>193</v>
      </c>
      <c r="B335" t="s">
        <v>554</v>
      </c>
      <c r="C335" t="s">
        <v>297</v>
      </c>
      <c r="D335" t="s">
        <v>18</v>
      </c>
      <c r="E335" t="s">
        <v>293</v>
      </c>
      <c r="F335" s="3" t="s">
        <v>296</v>
      </c>
      <c r="G335" t="s">
        <v>295</v>
      </c>
      <c r="I335" s="3" t="s">
        <v>783</v>
      </c>
      <c r="J335" t="s">
        <v>215</v>
      </c>
      <c r="K335" t="s">
        <v>215</v>
      </c>
      <c r="L335" t="s">
        <v>215</v>
      </c>
      <c r="M335" t="s">
        <v>215</v>
      </c>
      <c r="N335" t="s">
        <v>215</v>
      </c>
      <c r="O335" t="s">
        <v>215</v>
      </c>
      <c r="P335" t="s">
        <v>215</v>
      </c>
      <c r="Q335" t="s">
        <v>215</v>
      </c>
      <c r="R335">
        <v>51.2</v>
      </c>
      <c r="S335">
        <v>55.2</v>
      </c>
      <c r="T335">
        <v>59</v>
      </c>
      <c r="U335">
        <v>59.9</v>
      </c>
      <c r="V335">
        <v>60.1</v>
      </c>
      <c r="W335">
        <v>61.2</v>
      </c>
      <c r="X335">
        <v>62.9</v>
      </c>
      <c r="Y335">
        <v>66</v>
      </c>
      <c r="Z335">
        <v>67.099999999999994</v>
      </c>
      <c r="AA335">
        <v>66.900000000000006</v>
      </c>
      <c r="AB335">
        <v>67.900000000000006</v>
      </c>
      <c r="AC335">
        <v>69.099999999999994</v>
      </c>
      <c r="AD335">
        <v>73.099999999999994</v>
      </c>
      <c r="AE335">
        <v>75.400000000000006</v>
      </c>
      <c r="AF335">
        <v>77.7</v>
      </c>
      <c r="AG335">
        <v>79.599999999999994</v>
      </c>
      <c r="AH335">
        <v>81.7</v>
      </c>
      <c r="AI335">
        <v>83.9</v>
      </c>
      <c r="AJ335">
        <v>86.7</v>
      </c>
      <c r="AK335">
        <v>89.3</v>
      </c>
      <c r="AL335">
        <v>92.6</v>
      </c>
      <c r="AM335">
        <v>94.5</v>
      </c>
      <c r="AN335">
        <v>97</v>
      </c>
      <c r="AO335">
        <v>99.9</v>
      </c>
      <c r="AP335">
        <v>102</v>
      </c>
      <c r="AQ335">
        <v>104.7</v>
      </c>
      <c r="AR335">
        <v>106.5</v>
      </c>
      <c r="AS335">
        <v>108.3</v>
      </c>
      <c r="AT335">
        <v>109.8</v>
      </c>
      <c r="AU335">
        <v>112</v>
      </c>
      <c r="AV335">
        <v>114.598</v>
      </c>
      <c r="AW335">
        <v>117.402</v>
      </c>
      <c r="AX335">
        <v>120.413</v>
      </c>
      <c r="AY335">
        <v>123.45099999999999</v>
      </c>
      <c r="AZ335">
        <v>126.56699999999999</v>
      </c>
      <c r="BA335">
        <v>129.761</v>
      </c>
      <c r="BB335">
        <v>2017</v>
      </c>
    </row>
    <row r="336" spans="1:54" hidden="1" x14ac:dyDescent="0.2">
      <c r="A336">
        <v>193</v>
      </c>
      <c r="B336" t="s">
        <v>554</v>
      </c>
      <c r="C336" t="s">
        <v>294</v>
      </c>
      <c r="D336" t="s">
        <v>18</v>
      </c>
      <c r="E336" t="s">
        <v>293</v>
      </c>
      <c r="F336" t="s">
        <v>292</v>
      </c>
      <c r="G336" t="s">
        <v>275</v>
      </c>
      <c r="I336" t="s">
        <v>291</v>
      </c>
      <c r="J336" t="s">
        <v>215</v>
      </c>
      <c r="K336" t="s">
        <v>215</v>
      </c>
      <c r="L336" t="s">
        <v>215</v>
      </c>
      <c r="M336" t="s">
        <v>215</v>
      </c>
      <c r="N336" t="s">
        <v>215</v>
      </c>
      <c r="O336" t="s">
        <v>215</v>
      </c>
      <c r="P336" t="s">
        <v>215</v>
      </c>
      <c r="Q336" t="s">
        <v>215</v>
      </c>
      <c r="R336" t="s">
        <v>215</v>
      </c>
      <c r="S336">
        <v>7.8129999999999997</v>
      </c>
      <c r="T336">
        <v>6.8840000000000003</v>
      </c>
      <c r="U336">
        <v>1.5249999999999999</v>
      </c>
      <c r="V336">
        <v>0.33400000000000002</v>
      </c>
      <c r="W336">
        <v>1.83</v>
      </c>
      <c r="X336">
        <v>2.778</v>
      </c>
      <c r="Y336">
        <v>4.9279999999999999</v>
      </c>
      <c r="Z336">
        <v>1.667</v>
      </c>
      <c r="AA336">
        <v>-0.29799999999999999</v>
      </c>
      <c r="AB336">
        <v>1.4950000000000001</v>
      </c>
      <c r="AC336">
        <v>1.7669999999999999</v>
      </c>
      <c r="AD336">
        <v>5.7889999999999997</v>
      </c>
      <c r="AE336">
        <v>3.1459999999999999</v>
      </c>
      <c r="AF336">
        <v>3.05</v>
      </c>
      <c r="AG336">
        <v>2.4449999999999998</v>
      </c>
      <c r="AH336">
        <v>2.6379999999999999</v>
      </c>
      <c r="AI336">
        <v>2.6930000000000001</v>
      </c>
      <c r="AJ336">
        <v>3.3370000000000002</v>
      </c>
      <c r="AK336">
        <v>2.9990000000000001</v>
      </c>
      <c r="AL336">
        <v>3.6949999999999998</v>
      </c>
      <c r="AM336">
        <v>2.052</v>
      </c>
      <c r="AN336">
        <v>2.6459999999999999</v>
      </c>
      <c r="AO336">
        <v>2.99</v>
      </c>
      <c r="AP336">
        <v>2.1019999999999999</v>
      </c>
      <c r="AQ336">
        <v>2.6469999999999998</v>
      </c>
      <c r="AR336">
        <v>1.7190000000000001</v>
      </c>
      <c r="AS336">
        <v>1.69</v>
      </c>
      <c r="AT336">
        <v>1.385</v>
      </c>
      <c r="AU336">
        <v>2.004</v>
      </c>
      <c r="AV336">
        <v>2.3199999999999998</v>
      </c>
      <c r="AW336">
        <v>2.4470000000000001</v>
      </c>
      <c r="AX336">
        <v>2.5640000000000001</v>
      </c>
      <c r="AY336">
        <v>2.5230000000000001</v>
      </c>
      <c r="AZ336">
        <v>2.524</v>
      </c>
      <c r="BA336">
        <v>2.524</v>
      </c>
      <c r="BB336">
        <v>2017</v>
      </c>
    </row>
    <row r="337" spans="1:54" hidden="1" x14ac:dyDescent="0.2">
      <c r="A337">
        <v>193</v>
      </c>
      <c r="B337" t="s">
        <v>554</v>
      </c>
      <c r="C337" t="s">
        <v>290</v>
      </c>
      <c r="D337" t="s">
        <v>18</v>
      </c>
      <c r="E337" t="s">
        <v>289</v>
      </c>
      <c r="G337" t="s">
        <v>288</v>
      </c>
      <c r="J337"/>
      <c r="K337"/>
      <c r="L337"/>
      <c r="M337"/>
      <c r="N337"/>
      <c r="O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row>
    <row r="338" spans="1:54" hidden="1" x14ac:dyDescent="0.2">
      <c r="A338">
        <v>193</v>
      </c>
      <c r="B338" t="s">
        <v>554</v>
      </c>
      <c r="C338" t="s">
        <v>287</v>
      </c>
      <c r="D338" t="s">
        <v>18</v>
      </c>
      <c r="E338" t="s">
        <v>286</v>
      </c>
      <c r="F338" s="3" t="s">
        <v>285</v>
      </c>
      <c r="G338" t="s">
        <v>275</v>
      </c>
      <c r="I338" s="3" t="s">
        <v>784</v>
      </c>
      <c r="J338">
        <v>4.9969999999999999</v>
      </c>
      <c r="K338">
        <v>10.042</v>
      </c>
      <c r="L338">
        <v>5.46</v>
      </c>
      <c r="M338">
        <v>-9.8190000000000008</v>
      </c>
      <c r="N338">
        <v>22.058</v>
      </c>
      <c r="O338">
        <v>3.79</v>
      </c>
      <c r="P338">
        <v>-3.149</v>
      </c>
      <c r="Q338">
        <v>2.516</v>
      </c>
      <c r="R338">
        <v>21</v>
      </c>
      <c r="S338">
        <v>21.158000000000001</v>
      </c>
      <c r="T338">
        <v>-4.2110000000000003</v>
      </c>
      <c r="U338">
        <v>-2.2429999999999999</v>
      </c>
      <c r="V338">
        <v>6.7069999999999999</v>
      </c>
      <c r="W338">
        <v>5.1390000000000002</v>
      </c>
      <c r="X338">
        <v>14.590999999999999</v>
      </c>
      <c r="Y338">
        <v>8.7460000000000004</v>
      </c>
      <c r="Z338">
        <v>7.4550000000000001</v>
      </c>
      <c r="AA338">
        <v>10.836</v>
      </c>
      <c r="AB338">
        <v>7.2960000000000003</v>
      </c>
      <c r="AC338">
        <v>8.3629999999999995</v>
      </c>
      <c r="AD338">
        <v>8.0009999999999994</v>
      </c>
      <c r="AE338">
        <v>-5.0389999999999997</v>
      </c>
      <c r="AF338">
        <v>11.032</v>
      </c>
      <c r="AG338">
        <v>11.353</v>
      </c>
      <c r="AH338">
        <v>15.206</v>
      </c>
      <c r="AI338">
        <v>9.4499999999999993</v>
      </c>
      <c r="AJ338">
        <v>8.5670000000000002</v>
      </c>
      <c r="AK338">
        <v>13.081</v>
      </c>
      <c r="AL338">
        <v>10.609</v>
      </c>
      <c r="AM338">
        <v>-8.1110000000000007</v>
      </c>
      <c r="AN338">
        <v>15.506</v>
      </c>
      <c r="AO338">
        <v>11.012</v>
      </c>
      <c r="AP338">
        <v>5.54</v>
      </c>
      <c r="AQ338">
        <v>-2.0089999999999999</v>
      </c>
      <c r="AR338">
        <v>-1.4259999999999999</v>
      </c>
      <c r="AS338">
        <v>1.8959999999999999</v>
      </c>
      <c r="AT338">
        <v>0.23</v>
      </c>
      <c r="AU338">
        <v>7.6319999999999997</v>
      </c>
      <c r="AV338">
        <v>5.97</v>
      </c>
      <c r="AW338">
        <v>6.157</v>
      </c>
      <c r="AX338">
        <v>5.6970000000000001</v>
      </c>
      <c r="AY338">
        <v>5.8310000000000004</v>
      </c>
      <c r="AZ338">
        <v>5.7510000000000003</v>
      </c>
      <c r="BA338">
        <v>5.6440000000000001</v>
      </c>
      <c r="BB338">
        <v>2017</v>
      </c>
    </row>
    <row r="339" spans="1:54" hidden="1" x14ac:dyDescent="0.2">
      <c r="A339">
        <v>193</v>
      </c>
      <c r="B339" t="s">
        <v>554</v>
      </c>
      <c r="C339" t="s">
        <v>284</v>
      </c>
      <c r="D339" t="s">
        <v>18</v>
      </c>
      <c r="E339" t="s">
        <v>283</v>
      </c>
      <c r="F339" s="3" t="s">
        <v>282</v>
      </c>
      <c r="G339" t="s">
        <v>275</v>
      </c>
      <c r="I339" s="3" t="s">
        <v>784</v>
      </c>
      <c r="J339">
        <v>6.0110000000000001</v>
      </c>
      <c r="K339">
        <v>9.8800000000000008</v>
      </c>
      <c r="L339">
        <v>4.9470000000000001</v>
      </c>
      <c r="M339">
        <v>-12.212</v>
      </c>
      <c r="N339">
        <v>22.765000000000001</v>
      </c>
      <c r="O339">
        <v>5.8049999999999997</v>
      </c>
      <c r="P339">
        <v>-2.008</v>
      </c>
      <c r="Q339">
        <v>1.3160000000000001</v>
      </c>
      <c r="R339">
        <v>30.8</v>
      </c>
      <c r="S339">
        <v>20.736000000000001</v>
      </c>
      <c r="T339">
        <v>-4.75</v>
      </c>
      <c r="U339">
        <v>-1.35</v>
      </c>
      <c r="V339">
        <v>8.3859999999999992</v>
      </c>
      <c r="W339">
        <v>5.6920000000000002</v>
      </c>
      <c r="X339">
        <v>15.429</v>
      </c>
      <c r="Y339">
        <v>9.8420000000000005</v>
      </c>
      <c r="Z339">
        <v>7.7450000000000001</v>
      </c>
      <c r="AA339">
        <v>12.74</v>
      </c>
      <c r="AB339">
        <v>8.1940000000000008</v>
      </c>
      <c r="AC339">
        <v>10.349</v>
      </c>
      <c r="AD339">
        <v>8.8539999999999992</v>
      </c>
      <c r="AE339">
        <v>-4.6219999999999999</v>
      </c>
      <c r="AF339">
        <v>14.113</v>
      </c>
      <c r="AG339">
        <v>12.015000000000001</v>
      </c>
      <c r="AH339">
        <v>14.35</v>
      </c>
      <c r="AI339">
        <v>9.9879999999999995</v>
      </c>
      <c r="AJ339">
        <v>9.4220000000000006</v>
      </c>
      <c r="AK339">
        <v>11.702999999999999</v>
      </c>
      <c r="AL339">
        <v>10.273999999999999</v>
      </c>
      <c r="AM339">
        <v>-9.6259999999999994</v>
      </c>
      <c r="AN339">
        <v>15.435</v>
      </c>
      <c r="AO339">
        <v>10.481999999999999</v>
      </c>
      <c r="AP339">
        <v>5.4779999999999998</v>
      </c>
      <c r="AQ339">
        <v>-3.3839999999999999</v>
      </c>
      <c r="AR339">
        <v>0.04</v>
      </c>
      <c r="AS339">
        <v>3.0209999999999999</v>
      </c>
      <c r="AT339">
        <v>0.38900000000000001</v>
      </c>
      <c r="AU339">
        <v>7.9589999999999996</v>
      </c>
      <c r="AV339">
        <v>6.8810000000000002</v>
      </c>
      <c r="AW339">
        <v>6.4109999999999996</v>
      </c>
      <c r="AX339">
        <v>5.8209999999999997</v>
      </c>
      <c r="AY339">
        <v>6.0519999999999996</v>
      </c>
      <c r="AZ339">
        <v>5.9</v>
      </c>
      <c r="BA339">
        <v>5.71</v>
      </c>
      <c r="BB339">
        <v>2017</v>
      </c>
    </row>
    <row r="340" spans="1:54" hidden="1" x14ac:dyDescent="0.2">
      <c r="A340">
        <v>193</v>
      </c>
      <c r="B340" t="s">
        <v>554</v>
      </c>
      <c r="C340" t="s">
        <v>281</v>
      </c>
      <c r="D340" t="s">
        <v>18</v>
      </c>
      <c r="E340" t="s">
        <v>280</v>
      </c>
      <c r="F340" s="3" t="s">
        <v>279</v>
      </c>
      <c r="G340" t="s">
        <v>275</v>
      </c>
      <c r="I340" s="3" t="s">
        <v>784</v>
      </c>
      <c r="J340">
        <v>-0.91500000000000004</v>
      </c>
      <c r="K340">
        <v>-3.403</v>
      </c>
      <c r="L340">
        <v>8.7710000000000008</v>
      </c>
      <c r="M340">
        <v>-4.3600000000000003</v>
      </c>
      <c r="N340">
        <v>16.091999999999999</v>
      </c>
      <c r="O340">
        <v>10.397</v>
      </c>
      <c r="P340">
        <v>3.625</v>
      </c>
      <c r="Q340">
        <v>12.119</v>
      </c>
      <c r="R340">
        <v>7.3</v>
      </c>
      <c r="S340">
        <v>3.2919999999999998</v>
      </c>
      <c r="T340">
        <v>7.5129999999999999</v>
      </c>
      <c r="U340">
        <v>12.993</v>
      </c>
      <c r="V340">
        <v>6.3</v>
      </c>
      <c r="W340">
        <v>8.4090000000000007</v>
      </c>
      <c r="X340">
        <v>7.94</v>
      </c>
      <c r="Y340">
        <v>5.58</v>
      </c>
      <c r="Z340">
        <v>10.284000000000001</v>
      </c>
      <c r="AA340">
        <v>11.961</v>
      </c>
      <c r="AB340">
        <v>0.219</v>
      </c>
      <c r="AC340">
        <v>4.7249999999999996</v>
      </c>
      <c r="AD340">
        <v>11.589</v>
      </c>
      <c r="AE340">
        <v>3.024</v>
      </c>
      <c r="AF340">
        <v>0.78400000000000003</v>
      </c>
      <c r="AG340">
        <v>-1.1140000000000001</v>
      </c>
      <c r="AH340">
        <v>3.7040000000000002</v>
      </c>
      <c r="AI340">
        <v>3.38</v>
      </c>
      <c r="AJ340">
        <v>3.4079999999999999</v>
      </c>
      <c r="AK340">
        <v>3.4049999999999998</v>
      </c>
      <c r="AL340">
        <v>4.399</v>
      </c>
      <c r="AM340">
        <v>1.9870000000000001</v>
      </c>
      <c r="AN340">
        <v>5.7160000000000002</v>
      </c>
      <c r="AO340">
        <v>-0.14699999999999999</v>
      </c>
      <c r="AP340">
        <v>5.41</v>
      </c>
      <c r="AQ340">
        <v>5.8129999999999997</v>
      </c>
      <c r="AR340">
        <v>6.88</v>
      </c>
      <c r="AS340">
        <v>6.5369999999999999</v>
      </c>
      <c r="AT340">
        <v>6.7850000000000001</v>
      </c>
      <c r="AU340">
        <v>3.839</v>
      </c>
      <c r="AV340">
        <v>7.133</v>
      </c>
      <c r="AW340">
        <v>7.915</v>
      </c>
      <c r="AX340">
        <v>6.516</v>
      </c>
      <c r="AY340">
        <v>6.1849999999999996</v>
      </c>
      <c r="AZ340">
        <v>6.1630000000000003</v>
      </c>
      <c r="BA340">
        <v>5.9909999999999997</v>
      </c>
      <c r="BB340">
        <v>2017</v>
      </c>
    </row>
    <row r="341" spans="1:54" hidden="1" x14ac:dyDescent="0.2">
      <c r="A341">
        <v>193</v>
      </c>
      <c r="B341" t="s">
        <v>554</v>
      </c>
      <c r="C341" t="s">
        <v>278</v>
      </c>
      <c r="D341" t="s">
        <v>18</v>
      </c>
      <c r="E341" t="s">
        <v>277</v>
      </c>
      <c r="F341" s="3" t="s">
        <v>276</v>
      </c>
      <c r="G341" t="s">
        <v>275</v>
      </c>
      <c r="I341" s="3" t="s">
        <v>784</v>
      </c>
      <c r="J341">
        <v>16.399000000000001</v>
      </c>
      <c r="K341">
        <v>2.5329999999999999</v>
      </c>
      <c r="L341">
        <v>2.8159999999999998</v>
      </c>
      <c r="M341">
        <v>8.8260000000000005</v>
      </c>
      <c r="N341">
        <v>1.653</v>
      </c>
      <c r="O341">
        <v>14.528</v>
      </c>
      <c r="P341">
        <v>6.532</v>
      </c>
      <c r="Q341">
        <v>11.568</v>
      </c>
      <c r="R341">
        <v>3.9</v>
      </c>
      <c r="S341">
        <v>3.661</v>
      </c>
      <c r="T341">
        <v>7.0919999999999996</v>
      </c>
      <c r="U341">
        <v>15.135</v>
      </c>
      <c r="V341">
        <v>5.57</v>
      </c>
      <c r="W341">
        <v>6.3179999999999996</v>
      </c>
      <c r="X341">
        <v>7.694</v>
      </c>
      <c r="Y341">
        <v>3.5529999999999999</v>
      </c>
      <c r="Z341">
        <v>11.372</v>
      </c>
      <c r="AA341">
        <v>14.225</v>
      </c>
      <c r="AB341">
        <v>-0.65900000000000003</v>
      </c>
      <c r="AC341">
        <v>4.5209999999999999</v>
      </c>
      <c r="AD341">
        <v>9.8330000000000002</v>
      </c>
      <c r="AE341">
        <v>3.589</v>
      </c>
      <c r="AF341">
        <v>0.746</v>
      </c>
      <c r="AG341">
        <v>-1.5209999999999999</v>
      </c>
      <c r="AH341">
        <v>4.032</v>
      </c>
      <c r="AI341">
        <v>3.0529999999999999</v>
      </c>
      <c r="AJ341">
        <v>2.024</v>
      </c>
      <c r="AK341">
        <v>1.869</v>
      </c>
      <c r="AL341">
        <v>3.794</v>
      </c>
      <c r="AM341">
        <v>3.46</v>
      </c>
      <c r="AN341">
        <v>7.5949999999999998</v>
      </c>
      <c r="AO341">
        <v>0.54</v>
      </c>
      <c r="AP341">
        <v>6.9560000000000004</v>
      </c>
      <c r="AQ341">
        <v>6.2709999999999999</v>
      </c>
      <c r="AR341">
        <v>6.976</v>
      </c>
      <c r="AS341">
        <v>5.7080000000000002</v>
      </c>
      <c r="AT341">
        <v>6.9960000000000004</v>
      </c>
      <c r="AU341">
        <v>2.335</v>
      </c>
      <c r="AV341">
        <v>8.968</v>
      </c>
      <c r="AW341">
        <v>9.0310000000000006</v>
      </c>
      <c r="AX341">
        <v>7.0979999999999999</v>
      </c>
      <c r="AY341">
        <v>6.8140000000000001</v>
      </c>
      <c r="AZ341">
        <v>6.6589999999999998</v>
      </c>
      <c r="BA341">
        <v>6.415</v>
      </c>
      <c r="BB341">
        <v>2017</v>
      </c>
    </row>
    <row r="342" spans="1:54" hidden="1" x14ac:dyDescent="0.2">
      <c r="A342">
        <v>193</v>
      </c>
      <c r="B342" t="s">
        <v>554</v>
      </c>
      <c r="C342" t="s">
        <v>274</v>
      </c>
      <c r="D342" t="s">
        <v>18</v>
      </c>
      <c r="E342" t="s">
        <v>273</v>
      </c>
      <c r="F342" s="3" t="s">
        <v>272</v>
      </c>
      <c r="G342" t="s">
        <v>271</v>
      </c>
      <c r="I342" t="s">
        <v>785</v>
      </c>
      <c r="J342">
        <v>6.133</v>
      </c>
      <c r="K342">
        <v>5.7830000000000004</v>
      </c>
      <c r="L342">
        <v>7.1829999999999998</v>
      </c>
      <c r="M342">
        <v>9.9670000000000005</v>
      </c>
      <c r="N342">
        <v>8.9670000000000005</v>
      </c>
      <c r="O342">
        <v>8.2579999999999991</v>
      </c>
      <c r="P342">
        <v>8.1170000000000009</v>
      </c>
      <c r="Q342">
        <v>8.1080000000000005</v>
      </c>
      <c r="R342">
        <v>7.2</v>
      </c>
      <c r="S342">
        <v>6.1420000000000003</v>
      </c>
      <c r="T342">
        <v>6.9329999999999998</v>
      </c>
      <c r="U342">
        <v>9.6080000000000005</v>
      </c>
      <c r="V342">
        <v>10.742000000000001</v>
      </c>
      <c r="W342">
        <v>10.858000000000001</v>
      </c>
      <c r="X342">
        <v>9.6999999999999993</v>
      </c>
      <c r="Y342">
        <v>8.4670000000000005</v>
      </c>
      <c r="Z342">
        <v>8.5079999999999991</v>
      </c>
      <c r="AA342">
        <v>8.35</v>
      </c>
      <c r="AB342">
        <v>7.6920000000000002</v>
      </c>
      <c r="AC342">
        <v>6.867</v>
      </c>
      <c r="AD342">
        <v>6.2830000000000004</v>
      </c>
      <c r="AE342">
        <v>6.7670000000000003</v>
      </c>
      <c r="AF342">
        <v>6.367</v>
      </c>
      <c r="AG342">
        <v>5.9420000000000002</v>
      </c>
      <c r="AH342">
        <v>5.383</v>
      </c>
      <c r="AI342">
        <v>5.0330000000000004</v>
      </c>
      <c r="AJ342">
        <v>4.7919999999999998</v>
      </c>
      <c r="AK342">
        <v>4.367</v>
      </c>
      <c r="AL342">
        <v>4.25</v>
      </c>
      <c r="AM342">
        <v>5.5750000000000002</v>
      </c>
      <c r="AN342">
        <v>5.2080000000000002</v>
      </c>
      <c r="AO342">
        <v>5.0830000000000002</v>
      </c>
      <c r="AP342">
        <v>5.2249999999999996</v>
      </c>
      <c r="AQ342">
        <v>5.6580000000000004</v>
      </c>
      <c r="AR342">
        <v>6.0670000000000002</v>
      </c>
      <c r="AS342">
        <v>6.0579999999999998</v>
      </c>
      <c r="AT342">
        <v>5.7080000000000002</v>
      </c>
      <c r="AU342">
        <v>5.6</v>
      </c>
      <c r="AV342">
        <v>5.2539999999999996</v>
      </c>
      <c r="AW342">
        <v>5.1609999999999996</v>
      </c>
      <c r="AX342">
        <v>4.9539999999999997</v>
      </c>
      <c r="AY342">
        <v>4.9710000000000001</v>
      </c>
      <c r="AZ342">
        <v>4.9589999999999996</v>
      </c>
      <c r="BA342">
        <v>4.9770000000000003</v>
      </c>
      <c r="BB342">
        <v>2017</v>
      </c>
    </row>
    <row r="343" spans="1:54" hidden="1" x14ac:dyDescent="0.2">
      <c r="A343">
        <v>193</v>
      </c>
      <c r="B343" t="s">
        <v>554</v>
      </c>
      <c r="C343" t="s">
        <v>270</v>
      </c>
      <c r="D343" t="s">
        <v>18</v>
      </c>
      <c r="E343" t="s">
        <v>269</v>
      </c>
      <c r="F343" s="3" t="s">
        <v>268</v>
      </c>
      <c r="G343" t="s">
        <v>264</v>
      </c>
      <c r="H343" t="s">
        <v>263</v>
      </c>
      <c r="I343" t="s">
        <v>785</v>
      </c>
      <c r="J343">
        <v>6.2869999999999999</v>
      </c>
      <c r="K343">
        <v>6.4160000000000004</v>
      </c>
      <c r="L343">
        <v>6.4180000000000001</v>
      </c>
      <c r="M343">
        <v>6.3010000000000002</v>
      </c>
      <c r="N343">
        <v>6.4939999999999998</v>
      </c>
      <c r="O343">
        <v>6.7009999999999996</v>
      </c>
      <c r="P343">
        <v>6.9740000000000002</v>
      </c>
      <c r="Q343">
        <v>7.1280000000000001</v>
      </c>
      <c r="R343">
        <v>7.3879999999999999</v>
      </c>
      <c r="S343">
        <v>7.7169999999999996</v>
      </c>
      <c r="T343">
        <v>7.8550000000000004</v>
      </c>
      <c r="U343">
        <v>7.6660000000000004</v>
      </c>
      <c r="V343">
        <v>7.63</v>
      </c>
      <c r="W343">
        <v>7.6539999999999999</v>
      </c>
      <c r="X343">
        <v>7.8970000000000002</v>
      </c>
      <c r="Y343">
        <v>8.1850000000000005</v>
      </c>
      <c r="Z343">
        <v>8.2970000000000006</v>
      </c>
      <c r="AA343">
        <v>8.3629999999999995</v>
      </c>
      <c r="AB343">
        <v>8.5150000000000006</v>
      </c>
      <c r="AC343">
        <v>8.67</v>
      </c>
      <c r="AD343">
        <v>8.8979999999999997</v>
      </c>
      <c r="AE343">
        <v>9.0139999999999993</v>
      </c>
      <c r="AF343">
        <v>9.1859999999999999</v>
      </c>
      <c r="AG343">
        <v>9.3919999999999995</v>
      </c>
      <c r="AH343">
        <v>9.5559999999999992</v>
      </c>
      <c r="AI343">
        <v>9.8759999999999994</v>
      </c>
      <c r="AJ343">
        <v>10.121</v>
      </c>
      <c r="AK343">
        <v>10.432</v>
      </c>
      <c r="AL343">
        <v>10.728</v>
      </c>
      <c r="AM343">
        <v>10.803000000000001</v>
      </c>
      <c r="AN343">
        <v>11.02</v>
      </c>
      <c r="AO343">
        <v>11.214</v>
      </c>
      <c r="AP343">
        <v>11.355</v>
      </c>
      <c r="AQ343">
        <v>11.467000000000001</v>
      </c>
      <c r="AR343">
        <v>11.551</v>
      </c>
      <c r="AS343">
        <v>11.782</v>
      </c>
      <c r="AT343">
        <v>11.98</v>
      </c>
      <c r="AU343">
        <v>12.243</v>
      </c>
      <c r="AV343">
        <v>12.465</v>
      </c>
      <c r="AW343">
        <v>12.702</v>
      </c>
      <c r="AX343" t="s">
        <v>215</v>
      </c>
      <c r="AY343" t="s">
        <v>215</v>
      </c>
      <c r="AZ343" t="s">
        <v>215</v>
      </c>
      <c r="BA343" t="s">
        <v>215</v>
      </c>
      <c r="BB343">
        <v>2017</v>
      </c>
    </row>
    <row r="344" spans="1:54" hidden="1" x14ac:dyDescent="0.2">
      <c r="A344">
        <v>193</v>
      </c>
      <c r="B344" t="s">
        <v>554</v>
      </c>
      <c r="C344" t="s">
        <v>267</v>
      </c>
      <c r="D344" t="s">
        <v>18</v>
      </c>
      <c r="E344" t="s">
        <v>266</v>
      </c>
      <c r="F344" s="3" t="s">
        <v>265</v>
      </c>
      <c r="G344" t="s">
        <v>264</v>
      </c>
      <c r="H344" t="s">
        <v>263</v>
      </c>
      <c r="I344" t="s">
        <v>786</v>
      </c>
      <c r="J344">
        <v>14.802</v>
      </c>
      <c r="K344">
        <v>15.039</v>
      </c>
      <c r="L344">
        <v>15.289</v>
      </c>
      <c r="M344">
        <v>15.484</v>
      </c>
      <c r="N344">
        <v>15.677</v>
      </c>
      <c r="O344">
        <v>15.901</v>
      </c>
      <c r="P344">
        <v>16.138999999999999</v>
      </c>
      <c r="Q344">
        <v>16.395</v>
      </c>
      <c r="R344">
        <v>16.687000000000001</v>
      </c>
      <c r="S344">
        <v>16.937000000000001</v>
      </c>
      <c r="T344">
        <v>17.170000000000002</v>
      </c>
      <c r="U344">
        <v>17.379000000000001</v>
      </c>
      <c r="V344">
        <v>17.556999999999999</v>
      </c>
      <c r="W344">
        <v>17.719000000000001</v>
      </c>
      <c r="X344">
        <v>17.893000000000001</v>
      </c>
      <c r="Y344">
        <v>18.12</v>
      </c>
      <c r="Z344">
        <v>18.329999999999998</v>
      </c>
      <c r="AA344">
        <v>18.510000000000002</v>
      </c>
      <c r="AB344">
        <v>18.706</v>
      </c>
      <c r="AC344">
        <v>18.919</v>
      </c>
      <c r="AD344">
        <v>19.140999999999998</v>
      </c>
      <c r="AE344">
        <v>19.385999999999999</v>
      </c>
      <c r="AF344">
        <v>19.605</v>
      </c>
      <c r="AG344">
        <v>19.827000000000002</v>
      </c>
      <c r="AH344">
        <v>20.045999999999999</v>
      </c>
      <c r="AI344">
        <v>20.312000000000001</v>
      </c>
      <c r="AJ344">
        <v>20.628</v>
      </c>
      <c r="AK344">
        <v>21.015999999999998</v>
      </c>
      <c r="AL344">
        <v>21.475999999999999</v>
      </c>
      <c r="AM344">
        <v>21.866</v>
      </c>
      <c r="AN344">
        <v>22.172000000000001</v>
      </c>
      <c r="AO344">
        <v>22.527000000000001</v>
      </c>
      <c r="AP344">
        <v>22.942</v>
      </c>
      <c r="AQ344">
        <v>23.321999999999999</v>
      </c>
      <c r="AR344">
        <v>23.672999999999998</v>
      </c>
      <c r="AS344">
        <v>24.013000000000002</v>
      </c>
      <c r="AT344">
        <v>24.385999999999999</v>
      </c>
      <c r="AU344">
        <v>24.763999999999999</v>
      </c>
      <c r="AV344">
        <v>25.149000000000001</v>
      </c>
      <c r="AW344">
        <v>25.539000000000001</v>
      </c>
      <c r="AX344">
        <v>25.936</v>
      </c>
      <c r="AY344">
        <v>26.338000000000001</v>
      </c>
      <c r="AZ344">
        <v>26.747</v>
      </c>
      <c r="BA344">
        <v>27.161999999999999</v>
      </c>
      <c r="BB344">
        <v>2016</v>
      </c>
    </row>
    <row r="345" spans="1:54" hidden="1" x14ac:dyDescent="0.2">
      <c r="A345">
        <v>193</v>
      </c>
      <c r="B345" t="s">
        <v>554</v>
      </c>
      <c r="C345" t="s">
        <v>262</v>
      </c>
      <c r="D345" t="s">
        <v>18</v>
      </c>
      <c r="E345" t="s">
        <v>260</v>
      </c>
      <c r="F345" t="s">
        <v>259</v>
      </c>
      <c r="G345" t="s">
        <v>225</v>
      </c>
      <c r="H345" t="s">
        <v>222</v>
      </c>
      <c r="I345" t="s">
        <v>787</v>
      </c>
      <c r="J345" s="3" t="s">
        <v>215</v>
      </c>
      <c r="K345" s="3" t="s">
        <v>215</v>
      </c>
      <c r="L345" s="3" t="s">
        <v>215</v>
      </c>
      <c r="M345" s="3" t="s">
        <v>215</v>
      </c>
      <c r="N345" s="3" t="s">
        <v>215</v>
      </c>
      <c r="O345" s="3" t="s">
        <v>215</v>
      </c>
      <c r="P345" s="3" t="s">
        <v>215</v>
      </c>
      <c r="Q345" s="3" t="s">
        <v>215</v>
      </c>
      <c r="R345" s="3">
        <v>107.705</v>
      </c>
      <c r="S345" s="3">
        <v>118.812</v>
      </c>
      <c r="T345" s="3">
        <v>125.491</v>
      </c>
      <c r="U345" s="3">
        <v>126.06100000000001</v>
      </c>
      <c r="V345" s="3">
        <v>126.77500000000001</v>
      </c>
      <c r="W345" s="3">
        <v>133.69900000000001</v>
      </c>
      <c r="X345" s="3">
        <v>144.64699999999999</v>
      </c>
      <c r="Y345" s="3">
        <v>158.93</v>
      </c>
      <c r="Z345" s="3">
        <v>174.048</v>
      </c>
      <c r="AA345" s="3">
        <v>185.24100000000001</v>
      </c>
      <c r="AB345" s="3">
        <v>208.48599999999999</v>
      </c>
      <c r="AC345" s="3">
        <v>235.46600000000001</v>
      </c>
      <c r="AD345" s="3">
        <v>250.661</v>
      </c>
      <c r="AE345" s="3">
        <v>259.96499999999997</v>
      </c>
      <c r="AF345" s="3">
        <v>274.66399999999999</v>
      </c>
      <c r="AG345" s="3">
        <v>298.52800000000002</v>
      </c>
      <c r="AH345" s="3">
        <v>323.38600000000002</v>
      </c>
      <c r="AI345" s="3">
        <v>349.84500000000003</v>
      </c>
      <c r="AJ345" s="3">
        <v>377.59399999999999</v>
      </c>
      <c r="AK345" s="3">
        <v>405.37599999999998</v>
      </c>
      <c r="AL345" s="3">
        <v>419.75299999999999</v>
      </c>
      <c r="AM345" s="3">
        <v>420.358</v>
      </c>
      <c r="AN345" s="3">
        <v>434.72500000000002</v>
      </c>
      <c r="AO345" s="3">
        <v>467.33100000000002</v>
      </c>
      <c r="AP345" s="3">
        <v>501.95100000000002</v>
      </c>
      <c r="AQ345" s="3">
        <v>529.08900000000006</v>
      </c>
      <c r="AR345" s="3">
        <v>548.298</v>
      </c>
      <c r="AS345" s="3">
        <v>567.14</v>
      </c>
      <c r="AT345" s="3">
        <v>591.57799999999997</v>
      </c>
      <c r="AU345" s="3">
        <v>627.32399999999996</v>
      </c>
      <c r="AV345" s="3">
        <v>664.54200000000003</v>
      </c>
      <c r="AW345" s="3">
        <v>699.56100000000004</v>
      </c>
      <c r="AX345" s="3">
        <v>738.71600000000001</v>
      </c>
      <c r="AY345" s="3">
        <v>777.03899999999999</v>
      </c>
      <c r="AZ345" s="3">
        <v>816.67700000000002</v>
      </c>
      <c r="BA345">
        <v>860.15499999999997</v>
      </c>
      <c r="BB345">
        <v>2016</v>
      </c>
    </row>
    <row r="346" spans="1:54" hidden="1" x14ac:dyDescent="0.2">
      <c r="A346">
        <v>193</v>
      </c>
      <c r="B346" t="s">
        <v>554</v>
      </c>
      <c r="C346" t="s">
        <v>261</v>
      </c>
      <c r="D346" t="s">
        <v>18</v>
      </c>
      <c r="E346" t="s">
        <v>260</v>
      </c>
      <c r="F346" t="s">
        <v>259</v>
      </c>
      <c r="G346" t="s">
        <v>217</v>
      </c>
      <c r="I346" t="s">
        <v>258</v>
      </c>
      <c r="J346" s="3" t="s">
        <v>215</v>
      </c>
      <c r="K346" s="3" t="s">
        <v>215</v>
      </c>
      <c r="L346" s="3" t="s">
        <v>215</v>
      </c>
      <c r="M346" s="3" t="s">
        <v>215</v>
      </c>
      <c r="N346" s="3" t="s">
        <v>215</v>
      </c>
      <c r="O346" s="3" t="s">
        <v>215</v>
      </c>
      <c r="P346" s="3" t="s">
        <v>215</v>
      </c>
      <c r="Q346" s="3" t="s">
        <v>215</v>
      </c>
      <c r="R346" s="3">
        <v>31.206</v>
      </c>
      <c r="S346" s="3">
        <v>30.591999999999999</v>
      </c>
      <c r="T346" s="3">
        <v>30.329000000000001</v>
      </c>
      <c r="U346" s="3">
        <v>30.338000000000001</v>
      </c>
      <c r="V346" s="3">
        <v>29.361000000000001</v>
      </c>
      <c r="W346" s="3">
        <v>29.468</v>
      </c>
      <c r="X346" s="3">
        <v>30.018000000000001</v>
      </c>
      <c r="Y346" s="3">
        <v>31.17</v>
      </c>
      <c r="Z346" s="3">
        <v>32.167999999999999</v>
      </c>
      <c r="AA346" s="3">
        <v>32.386000000000003</v>
      </c>
      <c r="AB346" s="3">
        <v>34.484000000000002</v>
      </c>
      <c r="AC346" s="3">
        <v>36.984000000000002</v>
      </c>
      <c r="AD346" s="3">
        <v>36.587000000000003</v>
      </c>
      <c r="AE346" s="3">
        <v>35.737000000000002</v>
      </c>
      <c r="AF346" s="3">
        <v>35.216999999999999</v>
      </c>
      <c r="AG346" s="3">
        <v>36.073999999999998</v>
      </c>
      <c r="AH346" s="3">
        <v>36.332000000000001</v>
      </c>
      <c r="AI346" s="3">
        <v>36.418999999999997</v>
      </c>
      <c r="AJ346" s="3">
        <v>36.453000000000003</v>
      </c>
      <c r="AK346" s="3">
        <v>35.914999999999999</v>
      </c>
      <c r="AL346" s="3">
        <v>34.052999999999997</v>
      </c>
      <c r="AM346" s="3">
        <v>33.353999999999999</v>
      </c>
      <c r="AN346" s="3">
        <v>31.991</v>
      </c>
      <c r="AO346" s="3">
        <v>31.916</v>
      </c>
      <c r="AP346" s="3">
        <v>33.189</v>
      </c>
      <c r="AQ346" s="3">
        <v>33.804000000000002</v>
      </c>
      <c r="AR346" s="3">
        <v>34.018000000000001</v>
      </c>
      <c r="AS346" s="3">
        <v>34.619999999999997</v>
      </c>
      <c r="AT346" s="3">
        <v>34.79</v>
      </c>
      <c r="AU346" s="3">
        <v>34.868000000000002</v>
      </c>
      <c r="AV346" s="3">
        <v>35.058</v>
      </c>
      <c r="AW346" s="3">
        <v>35.25</v>
      </c>
      <c r="AX346" s="3">
        <v>35.533999999999999</v>
      </c>
      <c r="AY346" s="3">
        <v>35.627000000000002</v>
      </c>
      <c r="AZ346" s="3">
        <v>35.624000000000002</v>
      </c>
      <c r="BA346">
        <v>35.591000000000001</v>
      </c>
      <c r="BB346">
        <v>2016</v>
      </c>
    </row>
    <row r="347" spans="1:54" hidden="1" x14ac:dyDescent="0.2">
      <c r="A347">
        <v>193</v>
      </c>
      <c r="B347" t="s">
        <v>554</v>
      </c>
      <c r="C347" t="s">
        <v>257</v>
      </c>
      <c r="D347" t="s">
        <v>18</v>
      </c>
      <c r="E347" t="s">
        <v>255</v>
      </c>
      <c r="F347" t="s">
        <v>254</v>
      </c>
      <c r="G347" t="s">
        <v>225</v>
      </c>
      <c r="H347" t="s">
        <v>222</v>
      </c>
      <c r="I347" t="s">
        <v>787</v>
      </c>
      <c r="J347" s="3" t="s">
        <v>215</v>
      </c>
      <c r="K347" s="3" t="s">
        <v>215</v>
      </c>
      <c r="L347" s="3" t="s">
        <v>215</v>
      </c>
      <c r="M347" s="3" t="s">
        <v>215</v>
      </c>
      <c r="N347" s="3" t="s">
        <v>215</v>
      </c>
      <c r="O347" s="3" t="s">
        <v>215</v>
      </c>
      <c r="P347" s="3" t="s">
        <v>215</v>
      </c>
      <c r="Q347" s="3" t="s">
        <v>215</v>
      </c>
      <c r="R347" s="3">
        <v>106.05500000000001</v>
      </c>
      <c r="S347" s="3">
        <v>115.21299999999999</v>
      </c>
      <c r="T347" s="3">
        <v>126.452</v>
      </c>
      <c r="U347" s="3">
        <v>137.672</v>
      </c>
      <c r="V347" s="3">
        <v>147.29599999999999</v>
      </c>
      <c r="W347" s="3">
        <v>155.185</v>
      </c>
      <c r="X347" s="3">
        <v>162.964</v>
      </c>
      <c r="Y347" s="3">
        <v>172.24100000000001</v>
      </c>
      <c r="Z347" s="3">
        <v>181.94499999999999</v>
      </c>
      <c r="AA347" s="3">
        <v>188.066</v>
      </c>
      <c r="AB347" s="3">
        <v>209.976</v>
      </c>
      <c r="AC347" s="3">
        <v>231.21600000000001</v>
      </c>
      <c r="AD347" s="3">
        <v>242.066</v>
      </c>
      <c r="AE347" s="3">
        <v>260.18599999999998</v>
      </c>
      <c r="AF347" s="3">
        <v>273.15800000000002</v>
      </c>
      <c r="AG347" s="3">
        <v>289.80500000000001</v>
      </c>
      <c r="AH347" s="3">
        <v>311.553</v>
      </c>
      <c r="AI347" s="3">
        <v>333.38799999999998</v>
      </c>
      <c r="AJ347" s="3">
        <v>359.17200000000003</v>
      </c>
      <c r="AK347" s="3">
        <v>388.67099999999999</v>
      </c>
      <c r="AL347" s="3">
        <v>433.35</v>
      </c>
      <c r="AM347" s="3">
        <v>477.73899999999998</v>
      </c>
      <c r="AN347" s="3">
        <v>504.048</v>
      </c>
      <c r="AO347" s="3">
        <v>532.41399999999999</v>
      </c>
      <c r="AP347" s="3">
        <v>553.85500000000002</v>
      </c>
      <c r="AQ347" s="3">
        <v>572.40800000000002</v>
      </c>
      <c r="AR347" s="3">
        <v>594.68799999999999</v>
      </c>
      <c r="AS347" s="3">
        <v>612.73699999999997</v>
      </c>
      <c r="AT347" s="3">
        <v>636.55100000000004</v>
      </c>
      <c r="AU347" s="3">
        <v>666.58799999999997</v>
      </c>
      <c r="AV347" s="3">
        <v>697.04399999999998</v>
      </c>
      <c r="AW347" s="3">
        <v>720.51800000000003</v>
      </c>
      <c r="AX347" s="3">
        <v>741.37300000000005</v>
      </c>
      <c r="AY347" s="3">
        <v>772.27599999999995</v>
      </c>
      <c r="AZ347" s="3">
        <v>811.66800000000001</v>
      </c>
      <c r="BA347">
        <v>854.85299999999995</v>
      </c>
      <c r="BB347">
        <v>2016</v>
      </c>
    </row>
    <row r="348" spans="1:54" hidden="1" x14ac:dyDescent="0.2">
      <c r="A348">
        <v>193</v>
      </c>
      <c r="B348" t="s">
        <v>554</v>
      </c>
      <c r="C348" t="s">
        <v>256</v>
      </c>
      <c r="D348" t="s">
        <v>18</v>
      </c>
      <c r="E348" t="s">
        <v>255</v>
      </c>
      <c r="F348" t="s">
        <v>254</v>
      </c>
      <c r="G348" t="s">
        <v>217</v>
      </c>
      <c r="I348" t="s">
        <v>253</v>
      </c>
      <c r="J348" s="3" t="s">
        <v>215</v>
      </c>
      <c r="K348" s="3" t="s">
        <v>215</v>
      </c>
      <c r="L348" s="3" t="s">
        <v>215</v>
      </c>
      <c r="M348" s="3" t="s">
        <v>215</v>
      </c>
      <c r="N348" s="3" t="s">
        <v>215</v>
      </c>
      <c r="O348" s="3" t="s">
        <v>215</v>
      </c>
      <c r="P348" s="3" t="s">
        <v>215</v>
      </c>
      <c r="Q348" s="3" t="s">
        <v>215</v>
      </c>
      <c r="R348" s="3">
        <v>30.728000000000002</v>
      </c>
      <c r="S348" s="3">
        <v>29.664999999999999</v>
      </c>
      <c r="T348" s="3">
        <v>30.562000000000001</v>
      </c>
      <c r="U348" s="3">
        <v>33.131999999999998</v>
      </c>
      <c r="V348" s="3">
        <v>34.113999999999997</v>
      </c>
      <c r="W348" s="3">
        <v>34.204000000000001</v>
      </c>
      <c r="X348" s="3">
        <v>33.82</v>
      </c>
      <c r="Y348" s="3">
        <v>33.780999999999999</v>
      </c>
      <c r="Z348" s="3">
        <v>33.628</v>
      </c>
      <c r="AA348" s="3">
        <v>32.880000000000003</v>
      </c>
      <c r="AB348" s="3">
        <v>34.729999999999997</v>
      </c>
      <c r="AC348" s="3">
        <v>36.316000000000003</v>
      </c>
      <c r="AD348" s="3">
        <v>35.332000000000001</v>
      </c>
      <c r="AE348" s="3">
        <v>35.767000000000003</v>
      </c>
      <c r="AF348" s="3">
        <v>35.024000000000001</v>
      </c>
      <c r="AG348" s="3">
        <v>35.020000000000003</v>
      </c>
      <c r="AH348" s="3">
        <v>35.003</v>
      </c>
      <c r="AI348" s="3">
        <v>34.706000000000003</v>
      </c>
      <c r="AJ348" s="3">
        <v>34.673999999999999</v>
      </c>
      <c r="AK348" s="3">
        <v>34.435000000000002</v>
      </c>
      <c r="AL348" s="3">
        <v>35.155999999999999</v>
      </c>
      <c r="AM348" s="3">
        <v>37.906999999999996</v>
      </c>
      <c r="AN348" s="3">
        <v>37.091999999999999</v>
      </c>
      <c r="AO348" s="3">
        <v>36.360999999999997</v>
      </c>
      <c r="AP348" s="3">
        <v>36.621000000000002</v>
      </c>
      <c r="AQ348" s="3">
        <v>36.570999999999998</v>
      </c>
      <c r="AR348" s="3">
        <v>36.896000000000001</v>
      </c>
      <c r="AS348" s="3">
        <v>37.402999999999999</v>
      </c>
      <c r="AT348" s="3">
        <v>37.433999999999997</v>
      </c>
      <c r="AU348" s="3">
        <v>37.049999999999997</v>
      </c>
      <c r="AV348" s="3">
        <v>36.773000000000003</v>
      </c>
      <c r="AW348" s="3">
        <v>36.305999999999997</v>
      </c>
      <c r="AX348" s="3">
        <v>35.661000000000001</v>
      </c>
      <c r="AY348" s="3">
        <v>35.408999999999999</v>
      </c>
      <c r="AZ348" s="3">
        <v>35.405000000000001</v>
      </c>
      <c r="BA348">
        <v>35.371000000000002</v>
      </c>
      <c r="BB348">
        <v>2016</v>
      </c>
    </row>
    <row r="349" spans="1:54" hidden="1" x14ac:dyDescent="0.2">
      <c r="A349">
        <v>193</v>
      </c>
      <c r="B349" t="s">
        <v>554</v>
      </c>
      <c r="C349" t="s">
        <v>252</v>
      </c>
      <c r="D349" t="s">
        <v>18</v>
      </c>
      <c r="E349" t="s">
        <v>250</v>
      </c>
      <c r="F349" t="s">
        <v>249</v>
      </c>
      <c r="G349" t="s">
        <v>225</v>
      </c>
      <c r="H349" t="s">
        <v>222</v>
      </c>
      <c r="I349" t="s">
        <v>787</v>
      </c>
      <c r="J349" s="3" t="s">
        <v>215</v>
      </c>
      <c r="K349" s="3" t="s">
        <v>215</v>
      </c>
      <c r="L349" s="3" t="s">
        <v>215</v>
      </c>
      <c r="M349" s="3" t="s">
        <v>215</v>
      </c>
      <c r="N349" s="3" t="s">
        <v>215</v>
      </c>
      <c r="O349" s="3" t="s">
        <v>215</v>
      </c>
      <c r="P349" s="3" t="s">
        <v>215</v>
      </c>
      <c r="Q349" s="3" t="s">
        <v>215</v>
      </c>
      <c r="R349" s="3">
        <v>1.65</v>
      </c>
      <c r="S349" s="3">
        <v>3.5990000000000002</v>
      </c>
      <c r="T349" s="3">
        <v>-0.96099999999999997</v>
      </c>
      <c r="U349" s="3">
        <v>-11.611000000000001</v>
      </c>
      <c r="V349" s="3">
        <v>-20.521000000000001</v>
      </c>
      <c r="W349" s="3">
        <v>-21.486999999999998</v>
      </c>
      <c r="X349" s="3">
        <v>-18.318000000000001</v>
      </c>
      <c r="Y349" s="3">
        <v>-13.311</v>
      </c>
      <c r="Z349" s="3">
        <v>-7.8970000000000002</v>
      </c>
      <c r="AA349" s="3">
        <v>-2.8250000000000002</v>
      </c>
      <c r="AB349" s="3">
        <v>-1.4890000000000001</v>
      </c>
      <c r="AC349" s="3">
        <v>4.25</v>
      </c>
      <c r="AD349" s="3">
        <v>8.5960000000000001</v>
      </c>
      <c r="AE349" s="3">
        <v>-0.221</v>
      </c>
      <c r="AF349" s="3">
        <v>1.5069999999999999</v>
      </c>
      <c r="AG349" s="3">
        <v>8.7240000000000002</v>
      </c>
      <c r="AH349" s="3">
        <v>11.833</v>
      </c>
      <c r="AI349" s="3">
        <v>16.457000000000001</v>
      </c>
      <c r="AJ349" s="3">
        <v>18.422000000000001</v>
      </c>
      <c r="AK349" s="3">
        <v>16.704999999999998</v>
      </c>
      <c r="AL349" s="3">
        <v>-13.598000000000001</v>
      </c>
      <c r="AM349" s="3">
        <v>-57.381999999999998</v>
      </c>
      <c r="AN349" s="3">
        <v>-69.322999999999993</v>
      </c>
      <c r="AO349" s="3">
        <v>-65.082999999999998</v>
      </c>
      <c r="AP349" s="3">
        <v>-51.904000000000003</v>
      </c>
      <c r="AQ349" s="3">
        <v>-43.319000000000003</v>
      </c>
      <c r="AR349" s="3">
        <v>-46.39</v>
      </c>
      <c r="AS349" s="3">
        <v>-45.597999999999999</v>
      </c>
      <c r="AT349" s="3">
        <v>-44.972999999999999</v>
      </c>
      <c r="AU349" s="3">
        <v>-39.264000000000003</v>
      </c>
      <c r="AV349" s="3">
        <v>-32.500999999999998</v>
      </c>
      <c r="AW349" s="3">
        <v>-20.957000000000001</v>
      </c>
      <c r="AX349" s="3">
        <v>-2.657</v>
      </c>
      <c r="AY349" s="3">
        <v>4.7629999999999999</v>
      </c>
      <c r="AZ349" s="3">
        <v>5.008</v>
      </c>
      <c r="BA349">
        <v>5.3019999999999996</v>
      </c>
      <c r="BB349">
        <v>2016</v>
      </c>
    </row>
    <row r="350" spans="1:54" hidden="1" x14ac:dyDescent="0.2">
      <c r="A350">
        <v>193</v>
      </c>
      <c r="B350" t="s">
        <v>554</v>
      </c>
      <c r="C350" t="s">
        <v>251</v>
      </c>
      <c r="D350" t="s">
        <v>18</v>
      </c>
      <c r="E350" t="s">
        <v>250</v>
      </c>
      <c r="F350" t="s">
        <v>249</v>
      </c>
      <c r="G350" t="s">
        <v>217</v>
      </c>
      <c r="I350" t="s">
        <v>248</v>
      </c>
      <c r="J350" s="3" t="s">
        <v>215</v>
      </c>
      <c r="K350" s="3" t="s">
        <v>215</v>
      </c>
      <c r="L350" s="3" t="s">
        <v>215</v>
      </c>
      <c r="M350" s="3" t="s">
        <v>215</v>
      </c>
      <c r="N350" s="3" t="s">
        <v>215</v>
      </c>
      <c r="O350" s="3" t="s">
        <v>215</v>
      </c>
      <c r="P350" s="3" t="s">
        <v>215</v>
      </c>
      <c r="Q350" s="3" t="s">
        <v>215</v>
      </c>
      <c r="R350" s="3">
        <v>0.47799999999999998</v>
      </c>
      <c r="S350" s="3">
        <v>0.92700000000000005</v>
      </c>
      <c r="T350" s="3">
        <v>-0.23200000000000001</v>
      </c>
      <c r="U350" s="3">
        <v>-2.794</v>
      </c>
      <c r="V350" s="3">
        <v>-4.7530000000000001</v>
      </c>
      <c r="W350" s="3">
        <v>-4.7359999999999998</v>
      </c>
      <c r="X350" s="3">
        <v>-3.8010000000000002</v>
      </c>
      <c r="Y350" s="3">
        <v>-2.6110000000000002</v>
      </c>
      <c r="Z350" s="3">
        <v>-1.46</v>
      </c>
      <c r="AA350" s="3">
        <v>-0.49399999999999999</v>
      </c>
      <c r="AB350" s="3">
        <v>-0.246</v>
      </c>
      <c r="AC350" s="3">
        <v>0.66800000000000004</v>
      </c>
      <c r="AD350" s="3">
        <v>1.2549999999999999</v>
      </c>
      <c r="AE350" s="3">
        <v>-0.03</v>
      </c>
      <c r="AF350" s="3">
        <v>0.193</v>
      </c>
      <c r="AG350" s="3">
        <v>1.054</v>
      </c>
      <c r="AH350" s="3">
        <v>1.329</v>
      </c>
      <c r="AI350" s="3">
        <v>1.7130000000000001</v>
      </c>
      <c r="AJ350" s="3">
        <v>1.778</v>
      </c>
      <c r="AK350" s="3">
        <v>1.48</v>
      </c>
      <c r="AL350" s="3">
        <v>-1.103</v>
      </c>
      <c r="AM350" s="3">
        <v>-4.5529999999999999</v>
      </c>
      <c r="AN350" s="3">
        <v>-5.101</v>
      </c>
      <c r="AO350" s="3">
        <v>-4.4450000000000003</v>
      </c>
      <c r="AP350" s="3">
        <v>-3.4319999999999999</v>
      </c>
      <c r="AQ350" s="3">
        <v>-2.7679999999999998</v>
      </c>
      <c r="AR350" s="3">
        <v>-2.8780000000000001</v>
      </c>
      <c r="AS350" s="3">
        <v>-2.7829999999999999</v>
      </c>
      <c r="AT350" s="3">
        <v>-2.645</v>
      </c>
      <c r="AU350" s="3">
        <v>-2.1819999999999999</v>
      </c>
      <c r="AV350" s="3">
        <v>-1.7150000000000001</v>
      </c>
      <c r="AW350" s="3">
        <v>-1.056</v>
      </c>
      <c r="AX350" s="3">
        <v>-0.128</v>
      </c>
      <c r="AY350" s="3">
        <v>0.218</v>
      </c>
      <c r="AZ350" s="3">
        <v>0.218</v>
      </c>
      <c r="BA350">
        <v>0.219</v>
      </c>
      <c r="BB350">
        <v>2016</v>
      </c>
    </row>
    <row r="351" spans="1:54" hidden="1" x14ac:dyDescent="0.2">
      <c r="A351">
        <v>193</v>
      </c>
      <c r="B351" t="s">
        <v>554</v>
      </c>
      <c r="C351" t="s">
        <v>247</v>
      </c>
      <c r="D351" t="s">
        <v>18</v>
      </c>
      <c r="E351" t="s">
        <v>245</v>
      </c>
      <c r="F351" t="s">
        <v>244</v>
      </c>
      <c r="G351" t="s">
        <v>225</v>
      </c>
      <c r="H351" t="s">
        <v>222</v>
      </c>
      <c r="I351" t="s">
        <v>787</v>
      </c>
      <c r="J351" s="3" t="s">
        <v>215</v>
      </c>
      <c r="K351" s="3" t="s">
        <v>215</v>
      </c>
      <c r="L351" s="3" t="s">
        <v>215</v>
      </c>
      <c r="M351" s="3" t="s">
        <v>215</v>
      </c>
      <c r="N351" s="3" t="s">
        <v>215</v>
      </c>
      <c r="O351" s="3" t="s">
        <v>215</v>
      </c>
      <c r="P351" s="3" t="s">
        <v>215</v>
      </c>
      <c r="Q351" s="3" t="s">
        <v>215</v>
      </c>
      <c r="R351" s="3" t="s">
        <v>215</v>
      </c>
      <c r="S351" s="3" t="s">
        <v>215</v>
      </c>
      <c r="T351" s="3">
        <v>-1.145</v>
      </c>
      <c r="U351" s="3">
        <v>-8.532</v>
      </c>
      <c r="V351" s="3">
        <v>-16.530999999999999</v>
      </c>
      <c r="W351" s="3">
        <v>-18.327999999999999</v>
      </c>
      <c r="X351" s="3">
        <v>-15.45</v>
      </c>
      <c r="Y351" s="3">
        <v>-10.276999999999999</v>
      </c>
      <c r="Z351" s="3">
        <v>-4.4329999999999998</v>
      </c>
      <c r="AA351" s="3">
        <v>0.7</v>
      </c>
      <c r="AB351" s="3">
        <v>1.1080000000000001</v>
      </c>
      <c r="AC351" s="3">
        <v>5.9610000000000003</v>
      </c>
      <c r="AD351" s="3">
        <v>9.0050000000000008</v>
      </c>
      <c r="AE351" s="3">
        <v>0.96399999999999997</v>
      </c>
      <c r="AF351" s="3">
        <v>2.335</v>
      </c>
      <c r="AG351" s="3">
        <v>8.5280000000000005</v>
      </c>
      <c r="AH351" s="3">
        <v>10.744</v>
      </c>
      <c r="AI351" s="3">
        <v>15.404999999999999</v>
      </c>
      <c r="AJ351" s="3">
        <v>16.986999999999998</v>
      </c>
      <c r="AK351" s="3">
        <v>13.042999999999999</v>
      </c>
      <c r="AL351" s="3">
        <v>-16.391999999999999</v>
      </c>
      <c r="AM351" s="3">
        <v>-55.81</v>
      </c>
      <c r="AN351" s="3">
        <v>-64.799000000000007</v>
      </c>
      <c r="AO351" s="3">
        <v>-60.615000000000002</v>
      </c>
      <c r="AP351" s="3">
        <v>-48.712000000000003</v>
      </c>
      <c r="AQ351" s="3">
        <v>-39.155999999999999</v>
      </c>
      <c r="AR351" s="3">
        <v>-40.417000000000002</v>
      </c>
      <c r="AS351" s="3">
        <v>-39.054000000000002</v>
      </c>
      <c r="AT351" s="3">
        <v>-37.942</v>
      </c>
      <c r="AU351" s="3">
        <v>-31.704000000000001</v>
      </c>
      <c r="AV351" s="3">
        <v>-26.456</v>
      </c>
      <c r="AW351" s="3">
        <v>-18.105</v>
      </c>
      <c r="AX351" s="3">
        <v>-2.129</v>
      </c>
      <c r="AY351" s="3">
        <v>4.407</v>
      </c>
      <c r="AZ351" s="3">
        <v>4.5129999999999999</v>
      </c>
      <c r="BA351">
        <v>4.835</v>
      </c>
      <c r="BB351">
        <v>2016</v>
      </c>
    </row>
    <row r="352" spans="1:54" hidden="1" x14ac:dyDescent="0.2">
      <c r="A352">
        <v>193</v>
      </c>
      <c r="B352" t="s">
        <v>554</v>
      </c>
      <c r="C352" t="s">
        <v>246</v>
      </c>
      <c r="D352" t="s">
        <v>18</v>
      </c>
      <c r="E352" t="s">
        <v>245</v>
      </c>
      <c r="F352" t="s">
        <v>244</v>
      </c>
      <c r="G352" t="s">
        <v>243</v>
      </c>
      <c r="I352" t="s">
        <v>362</v>
      </c>
      <c r="J352" s="3" t="s">
        <v>215</v>
      </c>
      <c r="K352" s="3" t="s">
        <v>215</v>
      </c>
      <c r="L352" s="3" t="s">
        <v>215</v>
      </c>
      <c r="M352" s="3" t="s">
        <v>215</v>
      </c>
      <c r="N352" s="3" t="s">
        <v>215</v>
      </c>
      <c r="O352" s="3" t="s">
        <v>215</v>
      </c>
      <c r="P352" s="3" t="s">
        <v>215</v>
      </c>
      <c r="Q352" s="3" t="s">
        <v>215</v>
      </c>
      <c r="R352" s="3" t="s">
        <v>215</v>
      </c>
      <c r="S352" s="3" t="s">
        <v>215</v>
      </c>
      <c r="T352" s="3">
        <v>-0.28000000000000003</v>
      </c>
      <c r="U352" s="3">
        <v>-1.9970000000000001</v>
      </c>
      <c r="V352" s="3">
        <v>-3.7120000000000002</v>
      </c>
      <c r="W352" s="3">
        <v>-3.9470000000000001</v>
      </c>
      <c r="X352" s="3">
        <v>-3.1749999999999998</v>
      </c>
      <c r="Y352" s="3">
        <v>-1.99</v>
      </c>
      <c r="Z352" s="3">
        <v>-0.81299999999999994</v>
      </c>
      <c r="AA352" s="3">
        <v>0.122</v>
      </c>
      <c r="AB352" s="3">
        <v>0.185</v>
      </c>
      <c r="AC352" s="3">
        <v>0.94199999999999995</v>
      </c>
      <c r="AD352" s="3">
        <v>1.3280000000000001</v>
      </c>
      <c r="AE352" s="3">
        <v>0.13300000000000001</v>
      </c>
      <c r="AF352" s="3">
        <v>0.30099999999999999</v>
      </c>
      <c r="AG352" s="3">
        <v>1.0269999999999999</v>
      </c>
      <c r="AH352" s="3">
        <v>1.25</v>
      </c>
      <c r="AI352" s="3">
        <v>1.6679999999999999</v>
      </c>
      <c r="AJ352" s="3">
        <v>1.7</v>
      </c>
      <c r="AK352" s="3">
        <v>1.208</v>
      </c>
      <c r="AL352" s="3">
        <v>-1.397</v>
      </c>
      <c r="AM352" s="3">
        <v>-4.4820000000000002</v>
      </c>
      <c r="AN352" s="3">
        <v>-4.915</v>
      </c>
      <c r="AO352" s="3">
        <v>-4.2539999999999996</v>
      </c>
      <c r="AP352" s="3">
        <v>-3.2549999999999999</v>
      </c>
      <c r="AQ352" s="3">
        <v>-2.5339999999999998</v>
      </c>
      <c r="AR352" s="3">
        <v>-2.524</v>
      </c>
      <c r="AS352" s="3">
        <v>-2.3809999999999998</v>
      </c>
      <c r="AT352" s="3">
        <v>-2.2519999999999998</v>
      </c>
      <c r="AU352" s="3">
        <v>-1.794</v>
      </c>
      <c r="AV352" s="3">
        <v>-1.419</v>
      </c>
      <c r="AW352" s="3">
        <v>-0.92900000000000005</v>
      </c>
      <c r="AX352" s="3">
        <v>-0.105</v>
      </c>
      <c r="AY352" s="3">
        <v>0.20699999999999999</v>
      </c>
      <c r="AZ352" s="3">
        <v>0.20200000000000001</v>
      </c>
      <c r="BA352">
        <v>0.20599999999999999</v>
      </c>
      <c r="BB352">
        <v>2016</v>
      </c>
    </row>
    <row r="353" spans="1:54" hidden="1" x14ac:dyDescent="0.2">
      <c r="A353">
        <v>193</v>
      </c>
      <c r="B353" t="s">
        <v>554</v>
      </c>
      <c r="C353" t="s">
        <v>242</v>
      </c>
      <c r="D353" t="s">
        <v>18</v>
      </c>
      <c r="E353" t="s">
        <v>240</v>
      </c>
      <c r="F353" t="s">
        <v>239</v>
      </c>
      <c r="G353" t="s">
        <v>225</v>
      </c>
      <c r="H353" t="s">
        <v>222</v>
      </c>
      <c r="I353" t="s">
        <v>787</v>
      </c>
      <c r="J353" s="3" t="s">
        <v>215</v>
      </c>
      <c r="K353" s="3" t="s">
        <v>215</v>
      </c>
      <c r="L353" s="3" t="s">
        <v>215</v>
      </c>
      <c r="M353" s="3" t="s">
        <v>215</v>
      </c>
      <c r="N353" s="3" t="s">
        <v>215</v>
      </c>
      <c r="O353" s="3" t="s">
        <v>215</v>
      </c>
      <c r="P353" s="3" t="s">
        <v>215</v>
      </c>
      <c r="Q353" s="3" t="s">
        <v>215</v>
      </c>
      <c r="R353" s="3" t="s">
        <v>215</v>
      </c>
      <c r="S353" s="3" t="s">
        <v>215</v>
      </c>
      <c r="T353" s="3">
        <v>7.7619999999999996</v>
      </c>
      <c r="U353" s="3">
        <v>-4.0730000000000004</v>
      </c>
      <c r="V353" s="3">
        <v>-13.473000000000001</v>
      </c>
      <c r="W353" s="3">
        <v>-13.173</v>
      </c>
      <c r="X353" s="3">
        <v>-8.6129999999999995</v>
      </c>
      <c r="Y353" s="3">
        <v>-2.548</v>
      </c>
      <c r="Z353" s="3">
        <v>3.0819999999999999</v>
      </c>
      <c r="AA353" s="3">
        <v>6.9939999999999998</v>
      </c>
      <c r="AB353" s="3">
        <v>6.9249999999999998</v>
      </c>
      <c r="AC353" s="3">
        <v>10.509</v>
      </c>
      <c r="AD353" s="3">
        <v>13.242000000000001</v>
      </c>
      <c r="AE353" s="3">
        <v>5.0199999999999996</v>
      </c>
      <c r="AF353" s="3">
        <v>6.6589999999999998</v>
      </c>
      <c r="AG353" s="3">
        <v>11.148</v>
      </c>
      <c r="AH353" s="3">
        <v>11.737</v>
      </c>
      <c r="AI353" s="3">
        <v>15.076000000000001</v>
      </c>
      <c r="AJ353" s="3">
        <v>15.255000000000001</v>
      </c>
      <c r="AK353" s="3">
        <v>14.534000000000001</v>
      </c>
      <c r="AL353" s="3">
        <v>-13.983000000000001</v>
      </c>
      <c r="AM353" s="3">
        <v>-56.189</v>
      </c>
      <c r="AN353" s="3">
        <v>-65.385000000000005</v>
      </c>
      <c r="AO353" s="3">
        <v>-57.786999999999999</v>
      </c>
      <c r="AP353" s="3">
        <v>-41.365000000000002</v>
      </c>
      <c r="AQ353" s="3">
        <v>-30.960999999999999</v>
      </c>
      <c r="AR353" s="3">
        <v>-32.186999999999998</v>
      </c>
      <c r="AS353" s="3">
        <v>-29.975999999999999</v>
      </c>
      <c r="AT353" s="3">
        <v>-29.204000000000001</v>
      </c>
      <c r="AU353" s="3">
        <v>-23.663</v>
      </c>
      <c r="AV353" s="3">
        <v>-16.256</v>
      </c>
      <c r="AW353" s="3">
        <v>-3.1579999999999999</v>
      </c>
      <c r="AX353" s="3">
        <v>15.31</v>
      </c>
      <c r="AY353" s="3">
        <v>22.277000000000001</v>
      </c>
      <c r="AZ353" s="3">
        <v>23.422999999999998</v>
      </c>
      <c r="BA353">
        <v>24.704999999999998</v>
      </c>
      <c r="BB353">
        <v>2016</v>
      </c>
    </row>
    <row r="354" spans="1:54" hidden="1" x14ac:dyDescent="0.2">
      <c r="A354">
        <v>193</v>
      </c>
      <c r="B354" t="s">
        <v>554</v>
      </c>
      <c r="C354" t="s">
        <v>241</v>
      </c>
      <c r="D354" t="s">
        <v>18</v>
      </c>
      <c r="E354" t="s">
        <v>240</v>
      </c>
      <c r="F354" t="s">
        <v>239</v>
      </c>
      <c r="G354" t="s">
        <v>217</v>
      </c>
      <c r="I354" t="s">
        <v>238</v>
      </c>
      <c r="J354" s="3" t="s">
        <v>215</v>
      </c>
      <c r="K354" s="3" t="s">
        <v>215</v>
      </c>
      <c r="L354" s="3" t="s">
        <v>215</v>
      </c>
      <c r="M354" s="3" t="s">
        <v>215</v>
      </c>
      <c r="N354" s="3" t="s">
        <v>215</v>
      </c>
      <c r="O354" s="3" t="s">
        <v>215</v>
      </c>
      <c r="P354" s="3" t="s">
        <v>215</v>
      </c>
      <c r="Q354" s="3" t="s">
        <v>215</v>
      </c>
      <c r="R354" s="3" t="s">
        <v>215</v>
      </c>
      <c r="S354" s="3" t="s">
        <v>215</v>
      </c>
      <c r="T354" s="3">
        <v>1.8759999999999999</v>
      </c>
      <c r="U354" s="3">
        <v>-0.98</v>
      </c>
      <c r="V354" s="3">
        <v>-3.12</v>
      </c>
      <c r="W354" s="3">
        <v>-2.903</v>
      </c>
      <c r="X354" s="3">
        <v>-1.7869999999999999</v>
      </c>
      <c r="Y354" s="3">
        <v>-0.5</v>
      </c>
      <c r="Z354" s="3">
        <v>0.56999999999999995</v>
      </c>
      <c r="AA354" s="3">
        <v>1.2230000000000001</v>
      </c>
      <c r="AB354" s="3">
        <v>1.145</v>
      </c>
      <c r="AC354" s="3">
        <v>1.651</v>
      </c>
      <c r="AD354" s="3">
        <v>1.9330000000000001</v>
      </c>
      <c r="AE354" s="3">
        <v>0.69</v>
      </c>
      <c r="AF354" s="3">
        <v>0.85399999999999998</v>
      </c>
      <c r="AG354" s="3">
        <v>1.347</v>
      </c>
      <c r="AH354" s="3">
        <v>1.319</v>
      </c>
      <c r="AI354" s="3">
        <v>1.569</v>
      </c>
      <c r="AJ354" s="3">
        <v>1.4730000000000001</v>
      </c>
      <c r="AK354" s="3">
        <v>1.288</v>
      </c>
      <c r="AL354" s="3">
        <v>-1.1339999999999999</v>
      </c>
      <c r="AM354" s="3">
        <v>-4.4580000000000002</v>
      </c>
      <c r="AN354" s="3">
        <v>-4.8120000000000003</v>
      </c>
      <c r="AO354" s="3">
        <v>-3.9460000000000002</v>
      </c>
      <c r="AP354" s="3">
        <v>-2.7349999999999999</v>
      </c>
      <c r="AQ354" s="3">
        <v>-1.978</v>
      </c>
      <c r="AR354" s="3">
        <v>-1.9970000000000001</v>
      </c>
      <c r="AS354" s="3">
        <v>-1.83</v>
      </c>
      <c r="AT354" s="3">
        <v>-1.7170000000000001</v>
      </c>
      <c r="AU354" s="3">
        <v>-1.3149999999999999</v>
      </c>
      <c r="AV354" s="3">
        <v>-0.85799999999999998</v>
      </c>
      <c r="AW354" s="3">
        <v>-0.159</v>
      </c>
      <c r="AX354" s="3">
        <v>0.73599999999999999</v>
      </c>
      <c r="AY354" s="3">
        <v>1.0209999999999999</v>
      </c>
      <c r="AZ354" s="3">
        <v>1.022</v>
      </c>
      <c r="BA354">
        <v>1.022</v>
      </c>
      <c r="BB354">
        <v>2016</v>
      </c>
    </row>
    <row r="355" spans="1:54" hidden="1" x14ac:dyDescent="0.2">
      <c r="A355">
        <v>193</v>
      </c>
      <c r="B355" t="s">
        <v>554</v>
      </c>
      <c r="C355" t="s">
        <v>237</v>
      </c>
      <c r="D355" t="s">
        <v>18</v>
      </c>
      <c r="E355" t="s">
        <v>235</v>
      </c>
      <c r="F355" t="s">
        <v>234</v>
      </c>
      <c r="G355" t="s">
        <v>225</v>
      </c>
      <c r="H355" t="s">
        <v>222</v>
      </c>
      <c r="I355" t="s">
        <v>787</v>
      </c>
      <c r="J355" s="3" t="s">
        <v>215</v>
      </c>
      <c r="K355" s="3" t="s">
        <v>215</v>
      </c>
      <c r="L355" s="3" t="s">
        <v>215</v>
      </c>
      <c r="M355" s="3" t="s">
        <v>215</v>
      </c>
      <c r="N355" s="3" t="s">
        <v>215</v>
      </c>
      <c r="O355" s="3" t="s">
        <v>215</v>
      </c>
      <c r="P355" s="3" t="s">
        <v>215</v>
      </c>
      <c r="Q355" s="3" t="s">
        <v>215</v>
      </c>
      <c r="R355" s="3" t="s">
        <v>215</v>
      </c>
      <c r="S355" s="3">
        <v>38.610999999999997</v>
      </c>
      <c r="T355" s="3">
        <v>39.685000000000002</v>
      </c>
      <c r="U355" s="3">
        <v>52.453000000000003</v>
      </c>
      <c r="V355" s="3">
        <v>78.787000000000006</v>
      </c>
      <c r="W355" s="3">
        <v>100.244</v>
      </c>
      <c r="X355" s="3">
        <v>112.206</v>
      </c>
      <c r="Y355" s="3">
        <v>118.01300000000001</v>
      </c>
      <c r="Z355" s="3">
        <v>115.645</v>
      </c>
      <c r="AA355" s="3">
        <v>104.179</v>
      </c>
      <c r="AB355" s="3">
        <v>88.661000000000001</v>
      </c>
      <c r="AC355" s="3">
        <v>70.394000000000005</v>
      </c>
      <c r="AD355" s="3">
        <v>48.954999999999998</v>
      </c>
      <c r="AE355" s="3">
        <v>34.210999999999999</v>
      </c>
      <c r="AF355" s="3">
        <v>21.576000000000001</v>
      </c>
      <c r="AG355" s="3">
        <v>6.2489999999999997</v>
      </c>
      <c r="AH355" s="3">
        <v>-10.971</v>
      </c>
      <c r="AI355" s="3">
        <v>-36.655999999999999</v>
      </c>
      <c r="AJ355" s="3">
        <v>-65.566000000000003</v>
      </c>
      <c r="AK355" s="3">
        <v>-82.23</v>
      </c>
      <c r="AL355" s="3">
        <v>-65.384</v>
      </c>
      <c r="AM355" s="3">
        <v>-7.5209999999999999</v>
      </c>
      <c r="AN355" s="3">
        <v>53.341000000000001</v>
      </c>
      <c r="AO355" s="3">
        <v>117.44499999999999</v>
      </c>
      <c r="AP355" s="3">
        <v>168.709</v>
      </c>
      <c r="AQ355" s="3">
        <v>205.233</v>
      </c>
      <c r="AR355" s="3">
        <v>249.12799999999999</v>
      </c>
      <c r="AS355" s="3">
        <v>292.17500000000001</v>
      </c>
      <c r="AT355" s="3">
        <v>325.096</v>
      </c>
      <c r="AU355" s="3">
        <v>343.53699999999998</v>
      </c>
      <c r="AV355" s="3">
        <v>363.041</v>
      </c>
      <c r="AW355" s="3">
        <v>370.42899999999997</v>
      </c>
      <c r="AX355" s="3">
        <v>358.88299999999998</v>
      </c>
      <c r="AY355" s="3">
        <v>339.19600000000003</v>
      </c>
      <c r="AZ355" s="3">
        <v>318.46899999999999</v>
      </c>
      <c r="BA355">
        <v>296.57600000000002</v>
      </c>
      <c r="BB355">
        <v>2016</v>
      </c>
    </row>
    <row r="356" spans="1:54" hidden="1" x14ac:dyDescent="0.2">
      <c r="A356">
        <v>193</v>
      </c>
      <c r="B356" t="s">
        <v>554</v>
      </c>
      <c r="C356" t="s">
        <v>236</v>
      </c>
      <c r="D356" t="s">
        <v>18</v>
      </c>
      <c r="E356" t="s">
        <v>235</v>
      </c>
      <c r="F356" t="s">
        <v>234</v>
      </c>
      <c r="G356" t="s">
        <v>217</v>
      </c>
      <c r="I356" t="s">
        <v>354</v>
      </c>
      <c r="J356" s="3" t="s">
        <v>215</v>
      </c>
      <c r="K356" s="3" t="s">
        <v>215</v>
      </c>
      <c r="L356" s="3" t="s">
        <v>215</v>
      </c>
      <c r="M356" s="3" t="s">
        <v>215</v>
      </c>
      <c r="N356" s="3" t="s">
        <v>215</v>
      </c>
      <c r="O356" s="3" t="s">
        <v>215</v>
      </c>
      <c r="P356" s="3" t="s">
        <v>215</v>
      </c>
      <c r="Q356" s="3" t="s">
        <v>215</v>
      </c>
      <c r="R356" s="3" t="s">
        <v>215</v>
      </c>
      <c r="S356" s="3">
        <v>9.9410000000000007</v>
      </c>
      <c r="T356" s="3">
        <v>9.5909999999999993</v>
      </c>
      <c r="U356" s="3">
        <v>12.622999999999999</v>
      </c>
      <c r="V356" s="3">
        <v>18.247</v>
      </c>
      <c r="W356" s="3">
        <v>22.094000000000001</v>
      </c>
      <c r="X356" s="3">
        <v>23.286000000000001</v>
      </c>
      <c r="Y356" s="3">
        <v>23.145</v>
      </c>
      <c r="Z356" s="3">
        <v>21.373999999999999</v>
      </c>
      <c r="AA356" s="3">
        <v>18.213999999999999</v>
      </c>
      <c r="AB356" s="3">
        <v>14.664999999999999</v>
      </c>
      <c r="AC356" s="3">
        <v>11.055999999999999</v>
      </c>
      <c r="AD356" s="3">
        <v>7.1449999999999996</v>
      </c>
      <c r="AE356" s="3">
        <v>4.7030000000000003</v>
      </c>
      <c r="AF356" s="3">
        <v>2.766</v>
      </c>
      <c r="AG356" s="3">
        <v>0.755</v>
      </c>
      <c r="AH356" s="3">
        <v>-1.2330000000000001</v>
      </c>
      <c r="AI356" s="3">
        <v>-3.8159999999999998</v>
      </c>
      <c r="AJ356" s="3">
        <v>-6.33</v>
      </c>
      <c r="AK356" s="3">
        <v>-7.2850000000000001</v>
      </c>
      <c r="AL356" s="3">
        <v>-5.3040000000000003</v>
      </c>
      <c r="AM356" s="3">
        <v>-0.59699999999999998</v>
      </c>
      <c r="AN356" s="3">
        <v>3.9249999999999998</v>
      </c>
      <c r="AO356" s="3">
        <v>8.0210000000000008</v>
      </c>
      <c r="AP356" s="3">
        <v>11.154999999999999</v>
      </c>
      <c r="AQ356" s="3">
        <v>13.112</v>
      </c>
      <c r="AR356" s="3">
        <v>15.457000000000001</v>
      </c>
      <c r="AS356" s="3">
        <v>17.835000000000001</v>
      </c>
      <c r="AT356" s="3">
        <v>19.117999999999999</v>
      </c>
      <c r="AU356" s="3">
        <v>19.094000000000001</v>
      </c>
      <c r="AV356" s="3">
        <v>19.152000000000001</v>
      </c>
      <c r="AW356" s="3">
        <v>18.664999999999999</v>
      </c>
      <c r="AX356" s="3">
        <v>17.263000000000002</v>
      </c>
      <c r="AY356" s="3">
        <v>15.552</v>
      </c>
      <c r="AZ356" s="3">
        <v>13.891999999999999</v>
      </c>
      <c r="BA356">
        <v>12.271000000000001</v>
      </c>
      <c r="BB356">
        <v>2016</v>
      </c>
    </row>
    <row r="357" spans="1:54" hidden="1" x14ac:dyDescent="0.2">
      <c r="A357">
        <v>193</v>
      </c>
      <c r="B357" t="s">
        <v>554</v>
      </c>
      <c r="C357" t="s">
        <v>233</v>
      </c>
      <c r="D357" t="s">
        <v>18</v>
      </c>
      <c r="E357" t="s">
        <v>231</v>
      </c>
      <c r="F357" t="s">
        <v>230</v>
      </c>
      <c r="G357" t="s">
        <v>225</v>
      </c>
      <c r="H357" t="s">
        <v>222</v>
      </c>
      <c r="I357" t="s">
        <v>787</v>
      </c>
      <c r="J357" s="3" t="s">
        <v>215</v>
      </c>
      <c r="K357" s="3" t="s">
        <v>215</v>
      </c>
      <c r="L357" s="3" t="s">
        <v>215</v>
      </c>
      <c r="M357" s="3" t="s">
        <v>215</v>
      </c>
      <c r="N357" s="3" t="s">
        <v>215</v>
      </c>
      <c r="O357" s="3" t="s">
        <v>215</v>
      </c>
      <c r="P357" s="3" t="s">
        <v>215</v>
      </c>
      <c r="Q357" s="3" t="s">
        <v>215</v>
      </c>
      <c r="R357" s="3" t="s">
        <v>215</v>
      </c>
      <c r="S357" s="3">
        <v>66.234999999999999</v>
      </c>
      <c r="T357" s="3">
        <v>68.076999999999998</v>
      </c>
      <c r="U357" s="3">
        <v>89.98</v>
      </c>
      <c r="V357" s="3">
        <v>119.50700000000001</v>
      </c>
      <c r="W357" s="3">
        <v>139.39699999999999</v>
      </c>
      <c r="X357" s="3">
        <v>153.14599999999999</v>
      </c>
      <c r="Y357" s="3">
        <v>159.27600000000001</v>
      </c>
      <c r="Z357" s="3">
        <v>159.16800000000001</v>
      </c>
      <c r="AA357" s="3">
        <v>148.46799999999999</v>
      </c>
      <c r="AB357" s="3">
        <v>143.643</v>
      </c>
      <c r="AC357" s="3">
        <v>143.917</v>
      </c>
      <c r="AD357" s="3">
        <v>134.017</v>
      </c>
      <c r="AE357" s="3">
        <v>124.955</v>
      </c>
      <c r="AF357" s="3">
        <v>117.437</v>
      </c>
      <c r="AG357" s="3">
        <v>109.471</v>
      </c>
      <c r="AH357" s="3">
        <v>106.49</v>
      </c>
      <c r="AI357" s="3">
        <v>104.69499999999999</v>
      </c>
      <c r="AJ357" s="3">
        <v>103.348</v>
      </c>
      <c r="AK357" s="3">
        <v>109.51</v>
      </c>
      <c r="AL357" s="3">
        <v>145.053</v>
      </c>
      <c r="AM357" s="3">
        <v>210.941</v>
      </c>
      <c r="AN357" s="3">
        <v>278.20299999999997</v>
      </c>
      <c r="AO357" s="3">
        <v>352.53899999999999</v>
      </c>
      <c r="AP357" s="3">
        <v>418.471</v>
      </c>
      <c r="AQ357" s="3">
        <v>479.346</v>
      </c>
      <c r="AR357" s="3">
        <v>549.19100000000003</v>
      </c>
      <c r="AS357" s="3">
        <v>618.88300000000004</v>
      </c>
      <c r="AT357" s="3">
        <v>690.29100000000005</v>
      </c>
      <c r="AU357" s="3">
        <v>748.3</v>
      </c>
      <c r="AV357" s="3">
        <v>790.35699999999997</v>
      </c>
      <c r="AW357" s="3">
        <v>814.63800000000003</v>
      </c>
      <c r="AX357" s="3">
        <v>805.36599999999999</v>
      </c>
      <c r="AY357" s="3">
        <v>787.71</v>
      </c>
      <c r="AZ357" s="3">
        <v>783.56899999999996</v>
      </c>
      <c r="BA357">
        <v>779.17700000000002</v>
      </c>
      <c r="BB357">
        <v>2016</v>
      </c>
    </row>
    <row r="358" spans="1:54" hidden="1" x14ac:dyDescent="0.2">
      <c r="A358">
        <v>193</v>
      </c>
      <c r="B358" t="s">
        <v>554</v>
      </c>
      <c r="C358" t="s">
        <v>232</v>
      </c>
      <c r="D358" t="s">
        <v>18</v>
      </c>
      <c r="E358" t="s">
        <v>231</v>
      </c>
      <c r="F358" t="s">
        <v>230</v>
      </c>
      <c r="G358" t="s">
        <v>217</v>
      </c>
      <c r="I358" t="s">
        <v>229</v>
      </c>
      <c r="J358" s="3" t="s">
        <v>215</v>
      </c>
      <c r="K358" s="3" t="s">
        <v>215</v>
      </c>
      <c r="L358" s="3" t="s">
        <v>215</v>
      </c>
      <c r="M358" s="3" t="s">
        <v>215</v>
      </c>
      <c r="N358" s="3" t="s">
        <v>215</v>
      </c>
      <c r="O358" s="3" t="s">
        <v>215</v>
      </c>
      <c r="P358" s="3" t="s">
        <v>215</v>
      </c>
      <c r="Q358" s="3" t="s">
        <v>215</v>
      </c>
      <c r="R358" s="3" t="s">
        <v>215</v>
      </c>
      <c r="S358" s="3">
        <v>17.053999999999998</v>
      </c>
      <c r="T358" s="3">
        <v>16.452999999999999</v>
      </c>
      <c r="U358" s="3">
        <v>21.655000000000001</v>
      </c>
      <c r="V358" s="3">
        <v>27.677</v>
      </c>
      <c r="W358" s="3">
        <v>30.724</v>
      </c>
      <c r="X358" s="3">
        <v>31.782</v>
      </c>
      <c r="Y358" s="3">
        <v>31.238</v>
      </c>
      <c r="Z358" s="3">
        <v>29.417999999999999</v>
      </c>
      <c r="AA358" s="3">
        <v>25.957000000000001</v>
      </c>
      <c r="AB358" s="3">
        <v>23.759</v>
      </c>
      <c r="AC358" s="3">
        <v>22.605</v>
      </c>
      <c r="AD358" s="3">
        <v>19.561</v>
      </c>
      <c r="AE358" s="3">
        <v>17.177</v>
      </c>
      <c r="AF358" s="3">
        <v>15.058</v>
      </c>
      <c r="AG358" s="3">
        <v>13.228</v>
      </c>
      <c r="AH358" s="3">
        <v>11.964</v>
      </c>
      <c r="AI358" s="3">
        <v>10.898999999999999</v>
      </c>
      <c r="AJ358" s="3">
        <v>9.9770000000000003</v>
      </c>
      <c r="AK358" s="3">
        <v>9.702</v>
      </c>
      <c r="AL358" s="3">
        <v>11.768000000000001</v>
      </c>
      <c r="AM358" s="3">
        <v>16.738</v>
      </c>
      <c r="AN358" s="3">
        <v>20.472000000000001</v>
      </c>
      <c r="AO358" s="3">
        <v>24.076000000000001</v>
      </c>
      <c r="AP358" s="3">
        <v>27.669</v>
      </c>
      <c r="AQ358" s="3">
        <v>30.625</v>
      </c>
      <c r="AR358" s="3">
        <v>34.073</v>
      </c>
      <c r="AS358" s="3">
        <v>37.779000000000003</v>
      </c>
      <c r="AT358" s="3">
        <v>40.594999999999999</v>
      </c>
      <c r="AU358" s="3">
        <v>41.591999999999999</v>
      </c>
      <c r="AV358" s="3">
        <v>41.695</v>
      </c>
      <c r="AW358" s="3">
        <v>41.048000000000002</v>
      </c>
      <c r="AX358" s="3">
        <v>38.74</v>
      </c>
      <c r="AY358" s="3">
        <v>36.116</v>
      </c>
      <c r="AZ358" s="3">
        <v>34.18</v>
      </c>
      <c r="BA358">
        <v>32.24</v>
      </c>
      <c r="BB358">
        <v>2016</v>
      </c>
    </row>
    <row r="359" spans="1:54" hidden="1" x14ac:dyDescent="0.2">
      <c r="A359">
        <v>193</v>
      </c>
      <c r="B359" t="s">
        <v>554</v>
      </c>
      <c r="C359" t="s">
        <v>228</v>
      </c>
      <c r="D359" t="s">
        <v>18</v>
      </c>
      <c r="E359" t="s">
        <v>227</v>
      </c>
      <c r="F359" t="s">
        <v>226</v>
      </c>
      <c r="G359" t="s">
        <v>225</v>
      </c>
      <c r="H359" t="s">
        <v>222</v>
      </c>
      <c r="I359" t="s">
        <v>787</v>
      </c>
      <c r="J359" s="3">
        <v>142.72999999999999</v>
      </c>
      <c r="K359" s="3">
        <v>163.65</v>
      </c>
      <c r="L359" s="3">
        <v>183.53399999999999</v>
      </c>
      <c r="M359" s="3">
        <v>198.55</v>
      </c>
      <c r="N359" s="3">
        <v>223.74</v>
      </c>
      <c r="O359" s="3">
        <v>248.40700000000001</v>
      </c>
      <c r="P359" s="3">
        <v>270.04199999999997</v>
      </c>
      <c r="Q359" s="3">
        <v>303.53100000000001</v>
      </c>
      <c r="R359" s="3">
        <v>345.13799999999998</v>
      </c>
      <c r="S359" s="3">
        <v>388.37900000000002</v>
      </c>
      <c r="T359" s="3">
        <v>413.762</v>
      </c>
      <c r="U359" s="3">
        <v>415.524</v>
      </c>
      <c r="V359" s="3">
        <v>431.78300000000002</v>
      </c>
      <c r="W359" s="3">
        <v>453.709</v>
      </c>
      <c r="X359" s="3">
        <v>481.863</v>
      </c>
      <c r="Y359" s="3">
        <v>509.88299999999998</v>
      </c>
      <c r="Z359" s="3">
        <v>541.053</v>
      </c>
      <c r="AA359" s="3">
        <v>571.97500000000002</v>
      </c>
      <c r="AB359" s="3">
        <v>604.59400000000005</v>
      </c>
      <c r="AC359" s="3">
        <v>636.67399999999998</v>
      </c>
      <c r="AD359" s="3">
        <v>685.11800000000005</v>
      </c>
      <c r="AE359" s="3">
        <v>727.44799999999998</v>
      </c>
      <c r="AF359" s="3">
        <v>779.91800000000001</v>
      </c>
      <c r="AG359" s="3">
        <v>827.54</v>
      </c>
      <c r="AH359" s="3">
        <v>890.077</v>
      </c>
      <c r="AI359" s="3">
        <v>960.59900000000005</v>
      </c>
      <c r="AJ359" s="3">
        <v>1035.8409999999999</v>
      </c>
      <c r="AK359" s="3">
        <v>1128.6969999999999</v>
      </c>
      <c r="AL359" s="3">
        <v>1232.6469999999999</v>
      </c>
      <c r="AM359" s="3">
        <v>1260.2760000000001</v>
      </c>
      <c r="AN359" s="3">
        <v>1358.9169999999999</v>
      </c>
      <c r="AO359" s="3">
        <v>1464.26</v>
      </c>
      <c r="AP359" s="3">
        <v>1512.39</v>
      </c>
      <c r="AQ359" s="3">
        <v>1565.1849999999999</v>
      </c>
      <c r="AR359" s="3">
        <v>1611.7919999999999</v>
      </c>
      <c r="AS359" s="3">
        <v>1638.1849999999999</v>
      </c>
      <c r="AT359" s="3">
        <v>1700.4480000000001</v>
      </c>
      <c r="AU359" s="3">
        <v>1799.16</v>
      </c>
      <c r="AV359" s="3">
        <v>1895.5509999999999</v>
      </c>
      <c r="AW359" s="3">
        <v>1984.5940000000001</v>
      </c>
      <c r="AX359" s="3">
        <v>2078.9270000000001</v>
      </c>
      <c r="AY359" s="3">
        <v>2181.0340000000001</v>
      </c>
      <c r="AZ359" s="3">
        <v>2292.5050000000001</v>
      </c>
      <c r="BA359">
        <v>2416.808</v>
      </c>
      <c r="BB359">
        <v>2016</v>
      </c>
    </row>
    <row r="360" spans="1:54" hidden="1" x14ac:dyDescent="0.2">
      <c r="A360">
        <v>193</v>
      </c>
      <c r="B360" t="s">
        <v>554</v>
      </c>
      <c r="C360" t="s">
        <v>224</v>
      </c>
      <c r="D360" t="s">
        <v>18</v>
      </c>
      <c r="E360" t="s">
        <v>219</v>
      </c>
      <c r="F360" t="s">
        <v>218</v>
      </c>
      <c r="G360" t="s">
        <v>223</v>
      </c>
      <c r="H360" t="s">
        <v>222</v>
      </c>
      <c r="I360" t="s">
        <v>788</v>
      </c>
      <c r="J360" s="3">
        <v>-3.8559999999999999</v>
      </c>
      <c r="K360" s="3">
        <v>-7.6429999999999998</v>
      </c>
      <c r="L360" s="3">
        <v>-7.681</v>
      </c>
      <c r="M360" s="3">
        <v>-5.6479999999999997</v>
      </c>
      <c r="N360" s="3">
        <v>-8.1750000000000007</v>
      </c>
      <c r="O360" s="3">
        <v>-8.4779999999999998</v>
      </c>
      <c r="P360" s="3">
        <v>-9.1630000000000003</v>
      </c>
      <c r="Q360" s="3">
        <v>-7.2229999999999999</v>
      </c>
      <c r="R360" s="3">
        <v>-10.407</v>
      </c>
      <c r="S360" s="3">
        <v>-18.533999999999999</v>
      </c>
      <c r="T360" s="3">
        <v>-15.739000000000001</v>
      </c>
      <c r="U360" s="3">
        <v>-10.667999999999999</v>
      </c>
      <c r="V360" s="3">
        <v>-10.388</v>
      </c>
      <c r="W360" s="3">
        <v>-9.3840000000000003</v>
      </c>
      <c r="X360" s="3">
        <v>-16.001000000000001</v>
      </c>
      <c r="Y360" s="3">
        <v>-18.927</v>
      </c>
      <c r="Z360" s="3">
        <v>-14.715</v>
      </c>
      <c r="AA360" s="3">
        <v>-12.441000000000001</v>
      </c>
      <c r="AB360" s="3">
        <v>-18.704000000000001</v>
      </c>
      <c r="AC360" s="3">
        <v>-22.542999999999999</v>
      </c>
      <c r="AD360" s="3">
        <v>-16.37</v>
      </c>
      <c r="AE360" s="3">
        <v>-8.4860000000000007</v>
      </c>
      <c r="AF360" s="3">
        <v>-16.187000000000001</v>
      </c>
      <c r="AG360" s="3">
        <v>-28.890999999999998</v>
      </c>
      <c r="AH360" s="3">
        <v>-41.51</v>
      </c>
      <c r="AI360" s="3">
        <v>-43.661000000000001</v>
      </c>
      <c r="AJ360" s="3">
        <v>-45.856000000000002</v>
      </c>
      <c r="AK360" s="3">
        <v>-63.679000000000002</v>
      </c>
      <c r="AL360" s="3">
        <v>-50.008000000000003</v>
      </c>
      <c r="AM360" s="3">
        <v>-46.570999999999998</v>
      </c>
      <c r="AN360" s="3">
        <v>-45.722000000000001</v>
      </c>
      <c r="AO360" s="3">
        <v>-46.581000000000003</v>
      </c>
      <c r="AP360" s="3">
        <v>-67.385999999999996</v>
      </c>
      <c r="AQ360" s="3">
        <v>-51.365000000000002</v>
      </c>
      <c r="AR360" s="3">
        <v>-44.72</v>
      </c>
      <c r="AS360" s="3">
        <v>-57.777000000000001</v>
      </c>
      <c r="AT360" s="3">
        <v>-38.667000000000002</v>
      </c>
      <c r="AU360" s="3">
        <v>-32.270000000000003</v>
      </c>
      <c r="AV360" s="3">
        <v>-28.306000000000001</v>
      </c>
      <c r="AW360" s="3">
        <v>-36.627000000000002</v>
      </c>
      <c r="AX360" s="3">
        <v>-41.963000000000001</v>
      </c>
      <c r="AY360" s="3">
        <v>-44.412999999999997</v>
      </c>
      <c r="AZ360" s="3">
        <v>-43.905999999999999</v>
      </c>
      <c r="BA360">
        <v>-45.216000000000001</v>
      </c>
      <c r="BB360">
        <v>2017</v>
      </c>
    </row>
    <row r="361" spans="1:54" hidden="1" x14ac:dyDescent="0.2">
      <c r="A361">
        <v>193</v>
      </c>
      <c r="B361" t="s">
        <v>554</v>
      </c>
      <c r="C361" t="s">
        <v>220</v>
      </c>
      <c r="D361" t="s">
        <v>18</v>
      </c>
      <c r="E361" t="s">
        <v>219</v>
      </c>
      <c r="F361" t="s">
        <v>218</v>
      </c>
      <c r="G361" t="s">
        <v>217</v>
      </c>
      <c r="I361" t="s">
        <v>216</v>
      </c>
      <c r="J361" s="3">
        <v>-2.371</v>
      </c>
      <c r="K361" s="3">
        <v>-4.0640000000000001</v>
      </c>
      <c r="L361" s="3">
        <v>-4.1130000000000004</v>
      </c>
      <c r="M361" s="3">
        <v>-3.1520000000000001</v>
      </c>
      <c r="N361" s="3">
        <v>-4.1539999999999999</v>
      </c>
      <c r="O361" s="3">
        <v>-4.87</v>
      </c>
      <c r="P361" s="3">
        <v>-5.0579999999999998</v>
      </c>
      <c r="Q361" s="3">
        <v>-3.395</v>
      </c>
      <c r="R361" s="3">
        <v>-3.8460000000000001</v>
      </c>
      <c r="S361" s="3">
        <v>-6.0229999999999997</v>
      </c>
      <c r="T361" s="3">
        <v>-4.8689999999999998</v>
      </c>
      <c r="U361" s="3">
        <v>-3.2949999999999999</v>
      </c>
      <c r="V361" s="3">
        <v>-3.2719999999999998</v>
      </c>
      <c r="W361" s="3">
        <v>-3.04</v>
      </c>
      <c r="X361" s="3">
        <v>-4.5380000000000003</v>
      </c>
      <c r="Y361" s="3">
        <v>-5.0060000000000002</v>
      </c>
      <c r="Z361" s="3">
        <v>-3.4740000000000002</v>
      </c>
      <c r="AA361" s="3">
        <v>-2.923</v>
      </c>
      <c r="AB361" s="3">
        <v>-4.915</v>
      </c>
      <c r="AC361" s="3">
        <v>-5.4870000000000001</v>
      </c>
      <c r="AD361" s="3">
        <v>-4.1029999999999998</v>
      </c>
      <c r="AE361" s="3">
        <v>-2.254</v>
      </c>
      <c r="AF361" s="3">
        <v>-3.8159999999999998</v>
      </c>
      <c r="AG361" s="3">
        <v>-5.3559999999999999</v>
      </c>
      <c r="AH361" s="3">
        <v>-6.3310000000000004</v>
      </c>
      <c r="AI361" s="3">
        <v>-5.95</v>
      </c>
      <c r="AJ361" s="3">
        <v>-5.8760000000000003</v>
      </c>
      <c r="AK361" s="3">
        <v>-6.7279999999999998</v>
      </c>
      <c r="AL361" s="3">
        <v>-4.7439999999999998</v>
      </c>
      <c r="AM361" s="3">
        <v>-4.67</v>
      </c>
      <c r="AN361" s="3">
        <v>-3.6589999999999998</v>
      </c>
      <c r="AO361" s="3">
        <v>-3.0819999999999999</v>
      </c>
      <c r="AP361" s="3">
        <v>-4.3019999999999996</v>
      </c>
      <c r="AQ361" s="3">
        <v>-3.3889999999999998</v>
      </c>
      <c r="AR361" s="3">
        <v>-3.0739999999999998</v>
      </c>
      <c r="AS361" s="3">
        <v>-4.6859999999999999</v>
      </c>
      <c r="AT361" s="3">
        <v>-3.0569999999999999</v>
      </c>
      <c r="AU361" s="3">
        <v>-2.339</v>
      </c>
      <c r="AV361" s="3">
        <v>-1.887</v>
      </c>
      <c r="AW361" s="3">
        <v>-2.3149999999999999</v>
      </c>
      <c r="AX361" s="3">
        <v>-2.5179999999999998</v>
      </c>
      <c r="AY361" s="3">
        <v>-2.5310000000000001</v>
      </c>
      <c r="AZ361" s="3">
        <v>-2.371</v>
      </c>
      <c r="BA361">
        <v>-2.3090000000000002</v>
      </c>
      <c r="BB361">
        <v>2017</v>
      </c>
    </row>
    <row r="362" spans="1:54" x14ac:dyDescent="0.2">
      <c r="A362">
        <v>122</v>
      </c>
      <c r="B362" t="s">
        <v>553</v>
      </c>
      <c r="C362" t="s">
        <v>352</v>
      </c>
      <c r="D362" t="s">
        <v>61</v>
      </c>
      <c r="E362" t="s">
        <v>349</v>
      </c>
      <c r="F362" t="s">
        <v>351</v>
      </c>
      <c r="G362" t="s">
        <v>225</v>
      </c>
      <c r="H362" t="s">
        <v>222</v>
      </c>
      <c r="I362" t="s">
        <v>789</v>
      </c>
      <c r="J362" s="3">
        <v>160.59399999999999</v>
      </c>
      <c r="K362" s="3">
        <v>160.435</v>
      </c>
      <c r="L362" s="3">
        <v>163.495</v>
      </c>
      <c r="M362" s="3">
        <v>168.08</v>
      </c>
      <c r="N362" s="3">
        <v>168.63800000000001</v>
      </c>
      <c r="O362" s="3">
        <v>172.42099999999999</v>
      </c>
      <c r="P362" s="3">
        <v>176.45699999999999</v>
      </c>
      <c r="Q362" s="3">
        <v>179.422</v>
      </c>
      <c r="R362" s="3">
        <v>181.14599999999999</v>
      </c>
      <c r="S362" s="3">
        <v>188.18700000000001</v>
      </c>
      <c r="T362" s="3">
        <v>196.36500000000001</v>
      </c>
      <c r="U362" s="3">
        <v>203.12299999999999</v>
      </c>
      <c r="V362" s="3">
        <v>207.376</v>
      </c>
      <c r="W362" s="3">
        <v>208.46799999999999</v>
      </c>
      <c r="X362" s="3">
        <v>213.476</v>
      </c>
      <c r="Y362" s="3">
        <v>219.17099999999999</v>
      </c>
      <c r="Z362" s="3">
        <v>224.428</v>
      </c>
      <c r="AA362" s="3">
        <v>229.126</v>
      </c>
      <c r="AB362" s="3">
        <v>237.33199999999999</v>
      </c>
      <c r="AC362" s="3">
        <v>245.773</v>
      </c>
      <c r="AD362" s="3">
        <v>254.06899999999999</v>
      </c>
      <c r="AE362" s="3">
        <v>257.28899999999999</v>
      </c>
      <c r="AF362" s="3">
        <v>261.53800000000001</v>
      </c>
      <c r="AG362" s="3">
        <v>264</v>
      </c>
      <c r="AH362" s="3">
        <v>271.221</v>
      </c>
      <c r="AI362" s="3">
        <v>277.30700000000002</v>
      </c>
      <c r="AJ362" s="3">
        <v>286.88600000000002</v>
      </c>
      <c r="AK362" s="3">
        <v>297.57900000000001</v>
      </c>
      <c r="AL362" s="3">
        <v>301.92500000000001</v>
      </c>
      <c r="AM362" s="3">
        <v>290.55900000000003</v>
      </c>
      <c r="AN362" s="3">
        <v>295.89699999999999</v>
      </c>
      <c r="AO362" s="3">
        <v>304.54500000000002</v>
      </c>
      <c r="AP362" s="3">
        <v>306.61700000000002</v>
      </c>
      <c r="AQ362" s="3">
        <v>306.69600000000003</v>
      </c>
      <c r="AR362" s="3">
        <v>309.23700000000002</v>
      </c>
      <c r="AS362" s="3">
        <v>312.61399999999998</v>
      </c>
      <c r="AT362" s="3">
        <v>317.149</v>
      </c>
      <c r="AU362" s="3">
        <v>326.35199999999998</v>
      </c>
      <c r="AV362" s="3">
        <v>334.96800000000002</v>
      </c>
      <c r="AW362" s="3">
        <v>341.5</v>
      </c>
      <c r="AX362" s="3">
        <v>346.62299999999999</v>
      </c>
      <c r="AY362" s="3">
        <v>351.822</v>
      </c>
      <c r="AZ362" s="3">
        <v>357.09899999999999</v>
      </c>
      <c r="BA362">
        <v>362.45600000000002</v>
      </c>
      <c r="BB362">
        <v>2016</v>
      </c>
    </row>
    <row r="363" spans="1:54" hidden="1" x14ac:dyDescent="0.2">
      <c r="A363">
        <v>122</v>
      </c>
      <c r="B363" t="s">
        <v>553</v>
      </c>
      <c r="C363" t="s">
        <v>350</v>
      </c>
      <c r="D363" t="s">
        <v>61</v>
      </c>
      <c r="E363" t="s">
        <v>349</v>
      </c>
      <c r="F363" s="3" t="s">
        <v>348</v>
      </c>
      <c r="G363" t="s">
        <v>275</v>
      </c>
      <c r="I363" t="s">
        <v>347</v>
      </c>
      <c r="J363">
        <v>2.3140000000000001</v>
      </c>
      <c r="K363">
        <v>-9.9000000000000005E-2</v>
      </c>
      <c r="L363">
        <v>1.9079999999999999</v>
      </c>
      <c r="M363">
        <v>2.8039999999999998</v>
      </c>
      <c r="N363">
        <v>0.33200000000000002</v>
      </c>
      <c r="O363">
        <v>2.2429999999999999</v>
      </c>
      <c r="P363">
        <v>2.3410000000000002</v>
      </c>
      <c r="Q363">
        <v>1.681</v>
      </c>
      <c r="R363">
        <v>0.96099999999999997</v>
      </c>
      <c r="S363">
        <v>3.887</v>
      </c>
      <c r="T363">
        <v>4.3460000000000001</v>
      </c>
      <c r="U363">
        <v>3.4420000000000002</v>
      </c>
      <c r="V363">
        <v>2.0939999999999999</v>
      </c>
      <c r="W363">
        <v>0.52700000000000002</v>
      </c>
      <c r="X363">
        <v>2.4020000000000001</v>
      </c>
      <c r="Y363">
        <v>2.6680000000000001</v>
      </c>
      <c r="Z363">
        <v>2.3980000000000001</v>
      </c>
      <c r="AA363">
        <v>2.0939999999999999</v>
      </c>
      <c r="AB363">
        <v>3.581</v>
      </c>
      <c r="AC363">
        <v>3.556</v>
      </c>
      <c r="AD363">
        <v>3.3759999999999999</v>
      </c>
      <c r="AE363">
        <v>1.2669999999999999</v>
      </c>
      <c r="AF363">
        <v>1.6519999999999999</v>
      </c>
      <c r="AG363">
        <v>0.94099999999999995</v>
      </c>
      <c r="AH363">
        <v>2.7349999999999999</v>
      </c>
      <c r="AI363">
        <v>2.2440000000000002</v>
      </c>
      <c r="AJ363">
        <v>3.4540000000000002</v>
      </c>
      <c r="AK363">
        <v>3.7269999999999999</v>
      </c>
      <c r="AL363">
        <v>1.46</v>
      </c>
      <c r="AM363">
        <v>-3.7650000000000001</v>
      </c>
      <c r="AN363">
        <v>1.837</v>
      </c>
      <c r="AO363">
        <v>2.923</v>
      </c>
      <c r="AP363">
        <v>0.68</v>
      </c>
      <c r="AQ363">
        <v>2.5999999999999999E-2</v>
      </c>
      <c r="AR363">
        <v>0.82899999999999996</v>
      </c>
      <c r="AS363">
        <v>1.0920000000000001</v>
      </c>
      <c r="AT363">
        <v>1.4510000000000001</v>
      </c>
      <c r="AU363">
        <v>2.9020000000000001</v>
      </c>
      <c r="AV363">
        <v>2.64</v>
      </c>
      <c r="AW363">
        <v>1.95</v>
      </c>
      <c r="AX363">
        <v>1.5</v>
      </c>
      <c r="AY363">
        <v>1.5</v>
      </c>
      <c r="AZ363">
        <v>1.5</v>
      </c>
      <c r="BA363">
        <v>1.5</v>
      </c>
      <c r="BB363">
        <v>2016</v>
      </c>
    </row>
    <row r="364" spans="1:54" hidden="1" x14ac:dyDescent="0.2">
      <c r="A364">
        <v>122</v>
      </c>
      <c r="B364" t="s">
        <v>553</v>
      </c>
      <c r="C364" t="s">
        <v>346</v>
      </c>
      <c r="D364" t="s">
        <v>61</v>
      </c>
      <c r="E364" t="s">
        <v>342</v>
      </c>
      <c r="F364" t="s">
        <v>345</v>
      </c>
      <c r="G364" t="s">
        <v>225</v>
      </c>
      <c r="H364" t="s">
        <v>222</v>
      </c>
      <c r="I364" t="s">
        <v>789</v>
      </c>
      <c r="J364" s="3">
        <v>75.980999999999995</v>
      </c>
      <c r="K364" s="3">
        <v>80.885000000000005</v>
      </c>
      <c r="L364" s="3">
        <v>86.823999999999998</v>
      </c>
      <c r="M364" s="3">
        <v>92.522999999999996</v>
      </c>
      <c r="N364" s="3">
        <v>97.131</v>
      </c>
      <c r="O364" s="3">
        <v>102.372</v>
      </c>
      <c r="P364" s="3">
        <v>107.602</v>
      </c>
      <c r="Q364" s="3">
        <v>111.721</v>
      </c>
      <c r="R364" s="3">
        <v>119.625</v>
      </c>
      <c r="S364" s="3">
        <v>127.959</v>
      </c>
      <c r="T364" s="3">
        <v>137.52500000000001</v>
      </c>
      <c r="U364" s="3">
        <v>147.43899999999999</v>
      </c>
      <c r="V364" s="3">
        <v>155.762</v>
      </c>
      <c r="W364" s="3">
        <v>160.9</v>
      </c>
      <c r="X364" s="3">
        <v>168.92500000000001</v>
      </c>
      <c r="Y364" s="3">
        <v>176.578</v>
      </c>
      <c r="Z364" s="3">
        <v>182.541</v>
      </c>
      <c r="AA364" s="3">
        <v>188.72399999999999</v>
      </c>
      <c r="AB364" s="3">
        <v>196.34700000000001</v>
      </c>
      <c r="AC364" s="3">
        <v>203.851</v>
      </c>
      <c r="AD364" s="3">
        <v>213.607</v>
      </c>
      <c r="AE364" s="3">
        <v>220.52500000000001</v>
      </c>
      <c r="AF364" s="3">
        <v>226.73500000000001</v>
      </c>
      <c r="AG364" s="3">
        <v>231.86199999999999</v>
      </c>
      <c r="AH364" s="3">
        <v>242.34800000000001</v>
      </c>
      <c r="AI364" s="3">
        <v>254.07499999999999</v>
      </c>
      <c r="AJ364" s="3">
        <v>267.82499999999999</v>
      </c>
      <c r="AK364" s="3">
        <v>283.97800000000001</v>
      </c>
      <c r="AL364" s="3">
        <v>293.762</v>
      </c>
      <c r="AM364" s="3">
        <v>288.04399999999998</v>
      </c>
      <c r="AN364" s="3">
        <v>295.89699999999999</v>
      </c>
      <c r="AO364" s="3">
        <v>310.12900000000002</v>
      </c>
      <c r="AP364" s="3">
        <v>318.65300000000002</v>
      </c>
      <c r="AQ364" s="3">
        <v>323.91000000000003</v>
      </c>
      <c r="AR364" s="3">
        <v>333.06299999999999</v>
      </c>
      <c r="AS364" s="3">
        <v>344.49299999999999</v>
      </c>
      <c r="AT364" s="3">
        <v>353.29700000000003</v>
      </c>
      <c r="AU364" s="3">
        <v>369.166</v>
      </c>
      <c r="AV364" s="3">
        <v>385.29899999999998</v>
      </c>
      <c r="AW364" s="3">
        <v>401.56099999999998</v>
      </c>
      <c r="AX364" s="3">
        <v>415.54500000000002</v>
      </c>
      <c r="AY364" s="3">
        <v>430.23500000000001</v>
      </c>
      <c r="AZ364" s="3">
        <v>445.26499999999999</v>
      </c>
      <c r="BA364">
        <v>460.97199999999998</v>
      </c>
      <c r="BB364">
        <v>2016</v>
      </c>
    </row>
    <row r="365" spans="1:54" hidden="1" x14ac:dyDescent="0.2">
      <c r="A365">
        <v>122</v>
      </c>
      <c r="B365" t="s">
        <v>553</v>
      </c>
      <c r="C365" t="s">
        <v>344</v>
      </c>
      <c r="D365" t="s">
        <v>61</v>
      </c>
      <c r="E365" t="s">
        <v>342</v>
      </c>
      <c r="F365" t="s">
        <v>343</v>
      </c>
      <c r="G365" t="s">
        <v>223</v>
      </c>
      <c r="H365" t="s">
        <v>222</v>
      </c>
      <c r="I365" t="s">
        <v>310</v>
      </c>
      <c r="J365" s="3">
        <v>80.924000000000007</v>
      </c>
      <c r="K365" s="3">
        <v>70.122</v>
      </c>
      <c r="L365" s="3">
        <v>70.111000000000004</v>
      </c>
      <c r="M365" s="3">
        <v>71.033000000000001</v>
      </c>
      <c r="N365" s="3">
        <v>67.007000000000005</v>
      </c>
      <c r="O365" s="3">
        <v>68.623999999999995</v>
      </c>
      <c r="P365" s="3">
        <v>97.375</v>
      </c>
      <c r="Q365" s="3">
        <v>121.771</v>
      </c>
      <c r="R365" s="3">
        <v>133.59200000000001</v>
      </c>
      <c r="S365" s="3">
        <v>133.26300000000001</v>
      </c>
      <c r="T365" s="3">
        <v>166.86699999999999</v>
      </c>
      <c r="U365" s="3">
        <v>174.435</v>
      </c>
      <c r="V365" s="3">
        <v>195.506</v>
      </c>
      <c r="W365" s="3">
        <v>190.38399999999999</v>
      </c>
      <c r="X365" s="3">
        <v>203.97</v>
      </c>
      <c r="Y365" s="3">
        <v>241.23500000000001</v>
      </c>
      <c r="Z365" s="3">
        <v>237.34299999999999</v>
      </c>
      <c r="AA365" s="3">
        <v>213.04499999999999</v>
      </c>
      <c r="AB365" s="3">
        <v>218.55699999999999</v>
      </c>
      <c r="AC365" s="3">
        <v>217.46600000000001</v>
      </c>
      <c r="AD365" s="3">
        <v>197.33799999999999</v>
      </c>
      <c r="AE365" s="3">
        <v>197.47300000000001</v>
      </c>
      <c r="AF365" s="3">
        <v>214.03800000000001</v>
      </c>
      <c r="AG365" s="3">
        <v>262.14600000000002</v>
      </c>
      <c r="AH365" s="3">
        <v>301.22000000000003</v>
      </c>
      <c r="AI365" s="3">
        <v>316.48599999999999</v>
      </c>
      <c r="AJ365" s="3">
        <v>336.279</v>
      </c>
      <c r="AK365" s="3">
        <v>389.23</v>
      </c>
      <c r="AL365" s="3">
        <v>432.334</v>
      </c>
      <c r="AM365" s="3">
        <v>401.18700000000001</v>
      </c>
      <c r="AN365" s="3">
        <v>392.62299999999999</v>
      </c>
      <c r="AO365" s="3">
        <v>431.51499999999999</v>
      </c>
      <c r="AP365" s="3">
        <v>409.65199999999999</v>
      </c>
      <c r="AQ365" s="3">
        <v>430.20299999999997</v>
      </c>
      <c r="AR365" s="3">
        <v>442.58699999999999</v>
      </c>
      <c r="AS365" s="3">
        <v>382.25799999999998</v>
      </c>
      <c r="AT365" s="3">
        <v>390.96100000000001</v>
      </c>
      <c r="AU365" s="3">
        <v>416.84500000000003</v>
      </c>
      <c r="AV365" s="3">
        <v>477.67200000000003</v>
      </c>
      <c r="AW365" s="3">
        <v>503.53800000000001</v>
      </c>
      <c r="AX365" s="3">
        <v>527.04700000000003</v>
      </c>
      <c r="AY365" s="3">
        <v>549.51400000000001</v>
      </c>
      <c r="AZ365" s="3">
        <v>572.66600000000005</v>
      </c>
      <c r="BA365">
        <v>595.36500000000001</v>
      </c>
      <c r="BB365">
        <v>2016</v>
      </c>
    </row>
    <row r="366" spans="1:54" hidden="1" x14ac:dyDescent="0.2">
      <c r="A366">
        <v>122</v>
      </c>
      <c r="B366" t="s">
        <v>553</v>
      </c>
      <c r="C366" t="s">
        <v>213</v>
      </c>
      <c r="D366" t="s">
        <v>61</v>
      </c>
      <c r="E366" t="s">
        <v>342</v>
      </c>
      <c r="F366" t="s">
        <v>341</v>
      </c>
      <c r="G366" t="s">
        <v>323</v>
      </c>
      <c r="H366" t="s">
        <v>222</v>
      </c>
      <c r="I366" t="s">
        <v>310</v>
      </c>
      <c r="J366" s="3">
        <v>84.632999999999996</v>
      </c>
      <c r="K366" s="3">
        <v>92.442999999999998</v>
      </c>
      <c r="L366" s="3">
        <v>100.05200000000001</v>
      </c>
      <c r="M366" s="3">
        <v>106.91800000000001</v>
      </c>
      <c r="N366" s="3">
        <v>111.08</v>
      </c>
      <c r="O366" s="3">
        <v>117.206</v>
      </c>
      <c r="P366" s="3">
        <v>122.36799999999999</v>
      </c>
      <c r="Q366" s="3">
        <v>127.6</v>
      </c>
      <c r="R366" s="3">
        <v>133.33500000000001</v>
      </c>
      <c r="S366" s="3">
        <v>143.905</v>
      </c>
      <c r="T366" s="3">
        <v>155.71199999999999</v>
      </c>
      <c r="U366" s="3">
        <v>166.43199999999999</v>
      </c>
      <c r="V366" s="3">
        <v>173.79</v>
      </c>
      <c r="W366" s="3">
        <v>178.86199999999999</v>
      </c>
      <c r="X366" s="3">
        <v>187.05699999999999</v>
      </c>
      <c r="Y366" s="3">
        <v>196.053</v>
      </c>
      <c r="Z366" s="3">
        <v>204.41800000000001</v>
      </c>
      <c r="AA366" s="3">
        <v>212.27199999999999</v>
      </c>
      <c r="AB366" s="3">
        <v>222.26</v>
      </c>
      <c r="AC366" s="3">
        <v>233.68600000000001</v>
      </c>
      <c r="AD366" s="3">
        <v>247.071</v>
      </c>
      <c r="AE366" s="3">
        <v>255.905</v>
      </c>
      <c r="AF366" s="3">
        <v>264.125</v>
      </c>
      <c r="AG366" s="3">
        <v>271.92700000000002</v>
      </c>
      <c r="AH366" s="3">
        <v>287.04700000000003</v>
      </c>
      <c r="AI366" s="3">
        <v>302.93099999999998</v>
      </c>
      <c r="AJ366" s="3">
        <v>323.024</v>
      </c>
      <c r="AK366" s="3">
        <v>343.98</v>
      </c>
      <c r="AL366" s="3">
        <v>355.85</v>
      </c>
      <c r="AM366" s="3">
        <v>345.05500000000001</v>
      </c>
      <c r="AN366" s="3">
        <v>355.68700000000001</v>
      </c>
      <c r="AO366" s="3">
        <v>373.64</v>
      </c>
      <c r="AP366" s="3">
        <v>383.11200000000002</v>
      </c>
      <c r="AQ366" s="3">
        <v>389.39800000000002</v>
      </c>
      <c r="AR366" s="3">
        <v>399.67200000000003</v>
      </c>
      <c r="AS366" s="3">
        <v>408.41699999999997</v>
      </c>
      <c r="AT366" s="3">
        <v>419.62900000000002</v>
      </c>
      <c r="AU366" s="3">
        <v>439.57499999999999</v>
      </c>
      <c r="AV366" s="3">
        <v>461.43200000000002</v>
      </c>
      <c r="AW366" s="3">
        <v>480.63200000000001</v>
      </c>
      <c r="AX366" s="3">
        <v>497.42700000000002</v>
      </c>
      <c r="AY366" s="3">
        <v>514.51099999999997</v>
      </c>
      <c r="AZ366" s="3">
        <v>531.19500000000005</v>
      </c>
      <c r="BA366">
        <v>548.54399999999998</v>
      </c>
      <c r="BB366">
        <v>2016</v>
      </c>
    </row>
    <row r="367" spans="1:54" hidden="1" x14ac:dyDescent="0.2">
      <c r="A367">
        <v>122</v>
      </c>
      <c r="B367" t="s">
        <v>553</v>
      </c>
      <c r="C367" t="s">
        <v>340</v>
      </c>
      <c r="D367" t="s">
        <v>61</v>
      </c>
      <c r="E367" t="s">
        <v>339</v>
      </c>
      <c r="F367" t="s">
        <v>338</v>
      </c>
      <c r="G367" t="s">
        <v>295</v>
      </c>
      <c r="I367" t="s">
        <v>337</v>
      </c>
      <c r="J367" s="3">
        <v>47.311999999999998</v>
      </c>
      <c r="K367" s="3">
        <v>50.415999999999997</v>
      </c>
      <c r="L367" s="3">
        <v>53.104999999999997</v>
      </c>
      <c r="M367" s="3">
        <v>55.046999999999997</v>
      </c>
      <c r="N367" s="3">
        <v>57.597999999999999</v>
      </c>
      <c r="O367" s="3">
        <v>59.372999999999998</v>
      </c>
      <c r="P367" s="3">
        <v>60.98</v>
      </c>
      <c r="Q367" s="3">
        <v>62.267000000000003</v>
      </c>
      <c r="R367" s="3">
        <v>66.037999999999997</v>
      </c>
      <c r="S367" s="3">
        <v>67.995999999999995</v>
      </c>
      <c r="T367" s="3">
        <v>70.034999999999997</v>
      </c>
      <c r="U367" s="3">
        <v>72.585999999999999</v>
      </c>
      <c r="V367" s="3">
        <v>75.111000000000004</v>
      </c>
      <c r="W367" s="3">
        <v>77.182000000000002</v>
      </c>
      <c r="X367" s="3">
        <v>79.131</v>
      </c>
      <c r="Y367" s="3">
        <v>80.566000000000003</v>
      </c>
      <c r="Z367" s="3">
        <v>81.335999999999999</v>
      </c>
      <c r="AA367" s="3">
        <v>82.367000000000004</v>
      </c>
      <c r="AB367" s="3">
        <v>82.730999999999995</v>
      </c>
      <c r="AC367" s="3">
        <v>82.942999999999998</v>
      </c>
      <c r="AD367" s="3">
        <v>84.073999999999998</v>
      </c>
      <c r="AE367" s="3">
        <v>85.710999999999999</v>
      </c>
      <c r="AF367" s="3">
        <v>86.692999999999998</v>
      </c>
      <c r="AG367" s="3">
        <v>87.826999999999998</v>
      </c>
      <c r="AH367" s="3">
        <v>89.355000000000004</v>
      </c>
      <c r="AI367" s="3">
        <v>91.622</v>
      </c>
      <c r="AJ367" s="3">
        <v>93.355999999999995</v>
      </c>
      <c r="AK367" s="3">
        <v>95.429000000000002</v>
      </c>
      <c r="AL367" s="3">
        <v>97.296000000000006</v>
      </c>
      <c r="AM367" s="3">
        <v>99.134</v>
      </c>
      <c r="AN367" s="3">
        <v>100</v>
      </c>
      <c r="AO367" s="3">
        <v>101.833</v>
      </c>
      <c r="AP367" s="3">
        <v>103.925</v>
      </c>
      <c r="AQ367" s="3">
        <v>105.613</v>
      </c>
      <c r="AR367" s="3">
        <v>107.705</v>
      </c>
      <c r="AS367" s="3">
        <v>110.19799999999999</v>
      </c>
      <c r="AT367" s="3">
        <v>111.398</v>
      </c>
      <c r="AU367" s="3">
        <v>113.119</v>
      </c>
      <c r="AV367" s="3">
        <v>115.026</v>
      </c>
      <c r="AW367" s="3">
        <v>117.587</v>
      </c>
      <c r="AX367" s="3">
        <v>119.884</v>
      </c>
      <c r="AY367" s="3">
        <v>122.288</v>
      </c>
      <c r="AZ367" s="3">
        <v>124.68899999999999</v>
      </c>
      <c r="BA367">
        <v>127.18</v>
      </c>
      <c r="BB367">
        <v>2016</v>
      </c>
    </row>
    <row r="368" spans="1:54" hidden="1" x14ac:dyDescent="0.2">
      <c r="A368">
        <v>122</v>
      </c>
      <c r="B368" t="s">
        <v>553</v>
      </c>
      <c r="C368" t="s">
        <v>336</v>
      </c>
      <c r="D368" t="s">
        <v>61</v>
      </c>
      <c r="E368" t="s">
        <v>333</v>
      </c>
      <c r="F368" t="s">
        <v>335</v>
      </c>
      <c r="G368" t="s">
        <v>225</v>
      </c>
      <c r="H368" t="s">
        <v>322</v>
      </c>
      <c r="I368" t="s">
        <v>330</v>
      </c>
      <c r="J368" s="3">
        <v>21297.794999999998</v>
      </c>
      <c r="K368" s="3">
        <v>21233.86</v>
      </c>
      <c r="L368" s="3">
        <v>21611.82</v>
      </c>
      <c r="M368" s="3">
        <v>22283.517</v>
      </c>
      <c r="N368" s="3">
        <v>22355.042000000001</v>
      </c>
      <c r="O368" s="3">
        <v>22841.124</v>
      </c>
      <c r="P368" s="3">
        <v>23351.314999999999</v>
      </c>
      <c r="Q368" s="3">
        <v>23712.089</v>
      </c>
      <c r="R368" s="3">
        <v>23909.538</v>
      </c>
      <c r="S368" s="3">
        <v>24780.045999999998</v>
      </c>
      <c r="T368" s="3">
        <v>25686.093000000001</v>
      </c>
      <c r="U368" s="3">
        <v>26342.346000000001</v>
      </c>
      <c r="V368" s="3">
        <v>26590.368999999999</v>
      </c>
      <c r="W368" s="3">
        <v>26446.953000000001</v>
      </c>
      <c r="X368" s="3">
        <v>26924.433000000001</v>
      </c>
      <c r="Y368" s="3">
        <v>27574.684000000001</v>
      </c>
      <c r="Z368" s="3">
        <v>28197.907999999999</v>
      </c>
      <c r="AA368" s="3">
        <v>28755.674999999999</v>
      </c>
      <c r="AB368" s="3">
        <v>29752.862000000001</v>
      </c>
      <c r="AC368" s="3">
        <v>30751.084999999999</v>
      </c>
      <c r="AD368" s="3">
        <v>31712.789000000001</v>
      </c>
      <c r="AE368" s="3">
        <v>31991.957999999999</v>
      </c>
      <c r="AF368" s="3">
        <v>32360.07</v>
      </c>
      <c r="AG368" s="3">
        <v>32519.381000000001</v>
      </c>
      <c r="AH368" s="3">
        <v>33199.455999999998</v>
      </c>
      <c r="AI368" s="3">
        <v>33714.046000000002</v>
      </c>
      <c r="AJ368" s="3">
        <v>34698.536999999997</v>
      </c>
      <c r="AK368" s="3">
        <v>35873.684999999998</v>
      </c>
      <c r="AL368" s="3">
        <v>36282.341999999997</v>
      </c>
      <c r="AM368" s="3">
        <v>34833.002999999997</v>
      </c>
      <c r="AN368" s="3">
        <v>35389.817000000003</v>
      </c>
      <c r="AO368" s="3">
        <v>36304.936999999998</v>
      </c>
      <c r="AP368" s="3">
        <v>36388.093999999997</v>
      </c>
      <c r="AQ368" s="3">
        <v>36178.752</v>
      </c>
      <c r="AR368" s="3">
        <v>36193.792000000001</v>
      </c>
      <c r="AS368" s="3">
        <v>36226.074999999997</v>
      </c>
      <c r="AT368" s="3">
        <v>36287.921999999999</v>
      </c>
      <c r="AU368" s="3">
        <v>37023.830999999998</v>
      </c>
      <c r="AV368" s="3">
        <v>37702.165000000001</v>
      </c>
      <c r="AW368" s="3">
        <v>38155.152000000002</v>
      </c>
      <c r="AX368" s="3">
        <v>38463.902999999998</v>
      </c>
      <c r="AY368" s="3">
        <v>38795.01</v>
      </c>
      <c r="AZ368" s="3">
        <v>39148.629000000001</v>
      </c>
      <c r="BA368">
        <v>39521.627999999997</v>
      </c>
      <c r="BB368">
        <v>2016</v>
      </c>
    </row>
    <row r="369" spans="1:54" hidden="1" x14ac:dyDescent="0.2">
      <c r="A369">
        <v>122</v>
      </c>
      <c r="B369" t="s">
        <v>553</v>
      </c>
      <c r="C369" t="s">
        <v>334</v>
      </c>
      <c r="D369" t="s">
        <v>61</v>
      </c>
      <c r="E369" t="s">
        <v>333</v>
      </c>
      <c r="F369" t="s">
        <v>332</v>
      </c>
      <c r="G369" t="s">
        <v>331</v>
      </c>
      <c r="H369" t="s">
        <v>322</v>
      </c>
      <c r="I369" t="s">
        <v>330</v>
      </c>
      <c r="J369" s="3">
        <v>26129.809000000001</v>
      </c>
      <c r="K369" s="3">
        <v>26051.367999999999</v>
      </c>
      <c r="L369" s="3">
        <v>26515.08</v>
      </c>
      <c r="M369" s="3">
        <v>27339.17</v>
      </c>
      <c r="N369" s="3">
        <v>27426.921999999999</v>
      </c>
      <c r="O369" s="3">
        <v>28023.286</v>
      </c>
      <c r="P369" s="3">
        <v>28649.228999999999</v>
      </c>
      <c r="Q369" s="3">
        <v>29091.855</v>
      </c>
      <c r="R369" s="3">
        <v>29334.1</v>
      </c>
      <c r="S369" s="3">
        <v>30402.108</v>
      </c>
      <c r="T369" s="3">
        <v>31513.717000000001</v>
      </c>
      <c r="U369" s="3">
        <v>32318.86</v>
      </c>
      <c r="V369" s="3">
        <v>32623.154999999999</v>
      </c>
      <c r="W369" s="3">
        <v>32447.200000000001</v>
      </c>
      <c r="X369" s="3">
        <v>33033.010999999999</v>
      </c>
      <c r="Y369" s="3">
        <v>33830.79</v>
      </c>
      <c r="Z369" s="3">
        <v>34595.410000000003</v>
      </c>
      <c r="AA369" s="3">
        <v>35279.722999999998</v>
      </c>
      <c r="AB369" s="3">
        <v>36503.148999999998</v>
      </c>
      <c r="AC369" s="3">
        <v>37727.847000000002</v>
      </c>
      <c r="AD369" s="3">
        <v>38907.741999999998</v>
      </c>
      <c r="AE369" s="3">
        <v>39250.249000000003</v>
      </c>
      <c r="AF369" s="3">
        <v>39701.877</v>
      </c>
      <c r="AG369" s="3">
        <v>39897.332000000002</v>
      </c>
      <c r="AH369" s="3">
        <v>40731.701999999997</v>
      </c>
      <c r="AI369" s="3">
        <v>41363.040999999997</v>
      </c>
      <c r="AJ369" s="3">
        <v>42570.892</v>
      </c>
      <c r="AK369" s="3">
        <v>44012.656999999999</v>
      </c>
      <c r="AL369" s="3">
        <v>44514.029000000002</v>
      </c>
      <c r="AM369" s="3">
        <v>42735.866000000002</v>
      </c>
      <c r="AN369" s="3">
        <v>43419.008999999998</v>
      </c>
      <c r="AO369" s="3">
        <v>44541.75</v>
      </c>
      <c r="AP369" s="3">
        <v>44643.773999999998</v>
      </c>
      <c r="AQ369" s="3">
        <v>44386.936000000002</v>
      </c>
      <c r="AR369" s="3">
        <v>44405.389000000003</v>
      </c>
      <c r="AS369" s="3">
        <v>44444.995999999999</v>
      </c>
      <c r="AT369" s="3">
        <v>44520.875</v>
      </c>
      <c r="AU369" s="3">
        <v>45423.745999999999</v>
      </c>
      <c r="AV369" s="3">
        <v>46255.98</v>
      </c>
      <c r="AW369" s="3">
        <v>46811.739000000001</v>
      </c>
      <c r="AX369" s="3">
        <v>47190.538999999997</v>
      </c>
      <c r="AY369" s="3">
        <v>47596.767</v>
      </c>
      <c r="AZ369" s="3">
        <v>48030.614999999998</v>
      </c>
      <c r="BA369">
        <v>48488.24</v>
      </c>
      <c r="BB369">
        <v>2016</v>
      </c>
    </row>
    <row r="370" spans="1:54" hidden="1" x14ac:dyDescent="0.2">
      <c r="A370">
        <v>122</v>
      </c>
      <c r="B370" t="s">
        <v>553</v>
      </c>
      <c r="C370" t="s">
        <v>329</v>
      </c>
      <c r="D370" t="s">
        <v>61</v>
      </c>
      <c r="E370" t="s">
        <v>325</v>
      </c>
      <c r="F370" t="s">
        <v>328</v>
      </c>
      <c r="G370" t="s">
        <v>225</v>
      </c>
      <c r="H370" t="s">
        <v>322</v>
      </c>
      <c r="I370" t="s">
        <v>321</v>
      </c>
      <c r="J370" s="3">
        <v>10076.433999999999</v>
      </c>
      <c r="K370" s="3">
        <v>10705.344999999999</v>
      </c>
      <c r="L370" s="3">
        <v>11476.986000000001</v>
      </c>
      <c r="M370" s="3">
        <v>12266.41</v>
      </c>
      <c r="N370" s="3">
        <v>12875.98</v>
      </c>
      <c r="O370" s="3">
        <v>13561.537</v>
      </c>
      <c r="P370" s="3">
        <v>14239.53</v>
      </c>
      <c r="Q370" s="3">
        <v>14764.852999999999</v>
      </c>
      <c r="R370" s="3">
        <v>15789.333000000001</v>
      </c>
      <c r="S370" s="3">
        <v>16849.357</v>
      </c>
      <c r="T370" s="3">
        <v>17989.335999999999</v>
      </c>
      <c r="U370" s="3">
        <v>19120.831999999999</v>
      </c>
      <c r="V370" s="3">
        <v>19972.357</v>
      </c>
      <c r="W370" s="3">
        <v>20412.32</v>
      </c>
      <c r="X370" s="3">
        <v>21305.554</v>
      </c>
      <c r="Y370" s="3">
        <v>22215.901999999998</v>
      </c>
      <c r="Z370" s="3">
        <v>22935.121999999999</v>
      </c>
      <c r="AA370" s="3">
        <v>23685.094000000001</v>
      </c>
      <c r="AB370" s="3">
        <v>24614.728999999999</v>
      </c>
      <c r="AC370" s="3">
        <v>25505.800999999999</v>
      </c>
      <c r="AD370" s="3">
        <v>26662.277999999998</v>
      </c>
      <c r="AE370" s="3">
        <v>27420.674999999999</v>
      </c>
      <c r="AF370" s="3">
        <v>28053.922999999999</v>
      </c>
      <c r="AG370" s="3">
        <v>28560.655999999999</v>
      </c>
      <c r="AH370" s="3">
        <v>29665.223999999998</v>
      </c>
      <c r="AI370" s="3">
        <v>30889.545999999998</v>
      </c>
      <c r="AJ370" s="3">
        <v>32393.103999999999</v>
      </c>
      <c r="AK370" s="3">
        <v>34234.048000000003</v>
      </c>
      <c r="AL370" s="3">
        <v>35301.381999999998</v>
      </c>
      <c r="AM370" s="3">
        <v>34531.498</v>
      </c>
      <c r="AN370" s="3">
        <v>35389.805</v>
      </c>
      <c r="AO370" s="3">
        <v>36970.548000000003</v>
      </c>
      <c r="AP370" s="3">
        <v>37816.43</v>
      </c>
      <c r="AQ370" s="3">
        <v>38209.438999999998</v>
      </c>
      <c r="AR370" s="3">
        <v>38982.356</v>
      </c>
      <c r="AS370" s="3">
        <v>39920.324999999997</v>
      </c>
      <c r="AT370" s="3">
        <v>40423.883999999998</v>
      </c>
      <c r="AU370" s="3">
        <v>41881.008000000002</v>
      </c>
      <c r="AV370" s="3">
        <v>43367.144999999997</v>
      </c>
      <c r="AW370" s="3">
        <v>44865.637999999999</v>
      </c>
      <c r="AX370" s="3">
        <v>46112.078999999998</v>
      </c>
      <c r="AY370" s="3">
        <v>47441.466</v>
      </c>
      <c r="AZ370" s="3">
        <v>48814.154999999999</v>
      </c>
      <c r="BA370">
        <v>50263.631000000001</v>
      </c>
      <c r="BB370">
        <v>2016</v>
      </c>
    </row>
    <row r="371" spans="1:54" hidden="1" x14ac:dyDescent="0.2">
      <c r="A371">
        <v>122</v>
      </c>
      <c r="B371" t="s">
        <v>553</v>
      </c>
      <c r="C371" t="s">
        <v>327</v>
      </c>
      <c r="D371" t="s">
        <v>61</v>
      </c>
      <c r="E371" t="s">
        <v>325</v>
      </c>
      <c r="F371" t="s">
        <v>326</v>
      </c>
      <c r="G371" t="s">
        <v>223</v>
      </c>
      <c r="H371" t="s">
        <v>322</v>
      </c>
      <c r="I371" t="s">
        <v>321</v>
      </c>
      <c r="J371" s="3">
        <v>10731.967000000001</v>
      </c>
      <c r="K371" s="3">
        <v>9280.7379999999994</v>
      </c>
      <c r="L371" s="3">
        <v>9267.6740000000009</v>
      </c>
      <c r="M371" s="3">
        <v>9417.2450000000008</v>
      </c>
      <c r="N371" s="3">
        <v>8882.6389999999992</v>
      </c>
      <c r="O371" s="3">
        <v>9090.8050000000003</v>
      </c>
      <c r="P371" s="3">
        <v>12886.109</v>
      </c>
      <c r="Q371" s="3">
        <v>16093.031999999999</v>
      </c>
      <c r="R371" s="3">
        <v>17632.833999999999</v>
      </c>
      <c r="S371" s="3">
        <v>17547.830999999998</v>
      </c>
      <c r="T371" s="3">
        <v>21827.464</v>
      </c>
      <c r="U371" s="3">
        <v>22621.904999999999</v>
      </c>
      <c r="V371" s="3">
        <v>25068.424999999999</v>
      </c>
      <c r="W371" s="3">
        <v>24152.686000000002</v>
      </c>
      <c r="X371" s="3">
        <v>25725.584999999999</v>
      </c>
      <c r="Y371" s="3">
        <v>30350.562000000002</v>
      </c>
      <c r="Z371" s="3">
        <v>29820.629000000001</v>
      </c>
      <c r="AA371" s="3">
        <v>26737.482</v>
      </c>
      <c r="AB371" s="3">
        <v>27399.071</v>
      </c>
      <c r="AC371" s="3">
        <v>27209.313999999998</v>
      </c>
      <c r="AD371" s="3">
        <v>24631.599999999999</v>
      </c>
      <c r="AE371" s="3">
        <v>24554.262999999999</v>
      </c>
      <c r="AF371" s="3">
        <v>26482.842000000001</v>
      </c>
      <c r="AG371" s="3">
        <v>32290.937999999998</v>
      </c>
      <c r="AH371" s="3">
        <v>36871.578999999998</v>
      </c>
      <c r="AI371" s="3">
        <v>38477.286999999997</v>
      </c>
      <c r="AJ371" s="3">
        <v>40672.629000000001</v>
      </c>
      <c r="AK371" s="3">
        <v>46922.406000000003</v>
      </c>
      <c r="AL371" s="3">
        <v>51953.557000000001</v>
      </c>
      <c r="AM371" s="3">
        <v>48095.38</v>
      </c>
      <c r="AN371" s="3">
        <v>46958.519</v>
      </c>
      <c r="AO371" s="3">
        <v>51441.105000000003</v>
      </c>
      <c r="AP371" s="3">
        <v>48615.802000000003</v>
      </c>
      <c r="AQ371" s="3">
        <v>50748.087</v>
      </c>
      <c r="AR371" s="3">
        <v>51801.379000000001</v>
      </c>
      <c r="AS371" s="3">
        <v>44296.59</v>
      </c>
      <c r="AT371" s="3">
        <v>44733.406000000003</v>
      </c>
      <c r="AU371" s="3">
        <v>47289.997000000003</v>
      </c>
      <c r="AV371" s="3">
        <v>53764.127999999997</v>
      </c>
      <c r="AW371" s="3">
        <v>56259.252999999997</v>
      </c>
      <c r="AX371" s="3">
        <v>58485.178</v>
      </c>
      <c r="AY371" s="3">
        <v>60594.292999999998</v>
      </c>
      <c r="AZ371" s="3">
        <v>62781.078000000001</v>
      </c>
      <c r="BA371">
        <v>64917.644</v>
      </c>
      <c r="BB371">
        <v>2016</v>
      </c>
    </row>
    <row r="372" spans="1:54" hidden="1" x14ac:dyDescent="0.2">
      <c r="A372">
        <v>122</v>
      </c>
      <c r="B372" t="s">
        <v>553</v>
      </c>
      <c r="C372" t="s">
        <v>212</v>
      </c>
      <c r="D372" t="s">
        <v>61</v>
      </c>
      <c r="E372" t="s">
        <v>325</v>
      </c>
      <c r="F372" t="s">
        <v>324</v>
      </c>
      <c r="G372" t="s">
        <v>323</v>
      </c>
      <c r="H372" t="s">
        <v>322</v>
      </c>
      <c r="I372" t="s">
        <v>321</v>
      </c>
      <c r="J372" s="3">
        <v>11223.91</v>
      </c>
      <c r="K372" s="3">
        <v>12235.075000000001</v>
      </c>
      <c r="L372" s="3">
        <v>13225.495999999999</v>
      </c>
      <c r="M372" s="3">
        <v>14174.84</v>
      </c>
      <c r="N372" s="3">
        <v>14725.008</v>
      </c>
      <c r="O372" s="3">
        <v>15526.64</v>
      </c>
      <c r="P372" s="3">
        <v>16193.48</v>
      </c>
      <c r="Q372" s="3">
        <v>16863.352999999999</v>
      </c>
      <c r="R372" s="3">
        <v>17599</v>
      </c>
      <c r="S372" s="3">
        <v>18949.022000000001</v>
      </c>
      <c r="T372" s="3">
        <v>20368.36</v>
      </c>
      <c r="U372" s="3">
        <v>21584.026999999998</v>
      </c>
      <c r="V372" s="3">
        <v>22283.944</v>
      </c>
      <c r="W372" s="3">
        <v>22691.016</v>
      </c>
      <c r="X372" s="3">
        <v>23592.364000000001</v>
      </c>
      <c r="Y372" s="3">
        <v>24666.050999999999</v>
      </c>
      <c r="Z372" s="3">
        <v>25683.886999999999</v>
      </c>
      <c r="AA372" s="3">
        <v>26640.378000000001</v>
      </c>
      <c r="AB372" s="3">
        <v>27863.304</v>
      </c>
      <c r="AC372" s="3">
        <v>29238.86</v>
      </c>
      <c r="AD372" s="3">
        <v>30839.344000000001</v>
      </c>
      <c r="AE372" s="3">
        <v>31819.851999999999</v>
      </c>
      <c r="AF372" s="3">
        <v>32680.098000000002</v>
      </c>
      <c r="AG372" s="3">
        <v>33495.822</v>
      </c>
      <c r="AH372" s="3">
        <v>35136.686000000002</v>
      </c>
      <c r="AI372" s="3">
        <v>36829.275000000001</v>
      </c>
      <c r="AJ372" s="3">
        <v>39069.445</v>
      </c>
      <c r="AK372" s="3">
        <v>41467.451000000001</v>
      </c>
      <c r="AL372" s="3">
        <v>42762.536</v>
      </c>
      <c r="AM372" s="3">
        <v>41366.108</v>
      </c>
      <c r="AN372" s="3">
        <v>42540.838000000003</v>
      </c>
      <c r="AO372" s="3">
        <v>44541.75</v>
      </c>
      <c r="AP372" s="3">
        <v>45466.161</v>
      </c>
      <c r="AQ372" s="3">
        <v>45934.61</v>
      </c>
      <c r="AR372" s="3">
        <v>46778.47</v>
      </c>
      <c r="AS372" s="3">
        <v>47327.868000000002</v>
      </c>
      <c r="AT372" s="3">
        <v>48013.548000000003</v>
      </c>
      <c r="AU372" s="3">
        <v>49868.712</v>
      </c>
      <c r="AV372" s="3">
        <v>51936.178999999996</v>
      </c>
      <c r="AW372" s="3">
        <v>53700.086000000003</v>
      </c>
      <c r="AX372" s="3">
        <v>55198.292999999998</v>
      </c>
      <c r="AY372" s="3">
        <v>56734.468000000001</v>
      </c>
      <c r="AZ372" s="3">
        <v>58234.667999999998</v>
      </c>
      <c r="BA372">
        <v>59812.360999999997</v>
      </c>
      <c r="BB372">
        <v>2016</v>
      </c>
    </row>
    <row r="373" spans="1:54" hidden="1" x14ac:dyDescent="0.2">
      <c r="A373">
        <v>122</v>
      </c>
      <c r="B373" t="s">
        <v>553</v>
      </c>
      <c r="C373" t="s">
        <v>320</v>
      </c>
      <c r="D373" t="s">
        <v>61</v>
      </c>
      <c r="E373" t="s">
        <v>319</v>
      </c>
      <c r="F373" s="3" t="s">
        <v>318</v>
      </c>
      <c r="G373" t="s">
        <v>243</v>
      </c>
      <c r="I373" t="s">
        <v>347</v>
      </c>
      <c r="J373">
        <v>0.69</v>
      </c>
      <c r="K373">
        <v>-1.6719999999999999</v>
      </c>
      <c r="L373">
        <v>-1.5680000000000001</v>
      </c>
      <c r="M373">
        <v>-0.59599999999999997</v>
      </c>
      <c r="N373">
        <v>-2.4140000000000001</v>
      </c>
      <c r="O373">
        <v>-2.181</v>
      </c>
      <c r="P373">
        <v>-1.5489999999999999</v>
      </c>
      <c r="Q373">
        <v>0.107</v>
      </c>
      <c r="R373">
        <v>-1.4570000000000001</v>
      </c>
      <c r="S373">
        <v>-0.315</v>
      </c>
      <c r="T373">
        <v>1.264</v>
      </c>
      <c r="U373">
        <v>2.0870000000000002</v>
      </c>
      <c r="V373">
        <v>1.45</v>
      </c>
      <c r="W373">
        <v>-0.66100000000000003</v>
      </c>
      <c r="X373">
        <v>-0.879</v>
      </c>
      <c r="Y373">
        <v>-0.82399999999999995</v>
      </c>
      <c r="Z373">
        <v>-0.76900000000000002</v>
      </c>
      <c r="AA373">
        <v>-0.46200000000000002</v>
      </c>
      <c r="AB373">
        <v>0.55600000000000005</v>
      </c>
      <c r="AC373">
        <v>1.0609999999999999</v>
      </c>
      <c r="AD373">
        <v>1.663</v>
      </c>
      <c r="AE373">
        <v>0.76600000000000001</v>
      </c>
      <c r="AF373">
        <v>0.29799999999999999</v>
      </c>
      <c r="AG373">
        <v>-1.153</v>
      </c>
      <c r="AH373">
        <v>-0.68</v>
      </c>
      <c r="AI373">
        <v>-0.41299999999999998</v>
      </c>
      <c r="AJ373">
        <v>1.073</v>
      </c>
      <c r="AK373">
        <v>2.7719999999999998</v>
      </c>
      <c r="AL373">
        <v>2.899</v>
      </c>
      <c r="AM373">
        <v>-1.2849999999999999</v>
      </c>
      <c r="AN373">
        <v>-0.70799999999999996</v>
      </c>
      <c r="AO373">
        <v>0.96399999999999997</v>
      </c>
      <c r="AP373">
        <v>0.41799999999999998</v>
      </c>
      <c r="AQ373">
        <v>-0.82399999999999995</v>
      </c>
      <c r="AR373">
        <v>-1.2789999999999999</v>
      </c>
      <c r="AS373">
        <v>-1.5469999999999999</v>
      </c>
      <c r="AT373">
        <v>-1.4970000000000001</v>
      </c>
      <c r="AU373">
        <v>-0.19900000000000001</v>
      </c>
      <c r="AV373">
        <v>0.73899999999999999</v>
      </c>
      <c r="AW373">
        <v>1.0129999999999999</v>
      </c>
      <c r="AX373" t="s">
        <v>215</v>
      </c>
      <c r="AY373" t="s">
        <v>215</v>
      </c>
      <c r="AZ373" t="s">
        <v>215</v>
      </c>
      <c r="BA373" t="s">
        <v>215</v>
      </c>
      <c r="BB373">
        <v>2016</v>
      </c>
    </row>
    <row r="374" spans="1:54" hidden="1" x14ac:dyDescent="0.2">
      <c r="A374">
        <v>122</v>
      </c>
      <c r="B374" t="s">
        <v>553</v>
      </c>
      <c r="C374" t="s">
        <v>317</v>
      </c>
      <c r="D374" t="s">
        <v>61</v>
      </c>
      <c r="E374" t="s">
        <v>316</v>
      </c>
      <c r="F374" s="3" t="s">
        <v>315</v>
      </c>
      <c r="G374" t="s">
        <v>288</v>
      </c>
      <c r="I374" t="s">
        <v>310</v>
      </c>
      <c r="J374">
        <v>0.64100000000000001</v>
      </c>
      <c r="K374">
        <v>0.629</v>
      </c>
      <c r="L374">
        <v>0.64</v>
      </c>
      <c r="M374">
        <v>0.64100000000000001</v>
      </c>
      <c r="N374">
        <v>0.61599999999999999</v>
      </c>
      <c r="O374">
        <v>0.60799999999999998</v>
      </c>
      <c r="P374">
        <v>0.60099999999999998</v>
      </c>
      <c r="Q374">
        <v>0.58799999999999997</v>
      </c>
      <c r="R374">
        <v>0.56799999999999995</v>
      </c>
      <c r="S374">
        <v>0.56899999999999995</v>
      </c>
      <c r="T374">
        <v>0.57099999999999995</v>
      </c>
      <c r="U374">
        <v>0.57699999999999996</v>
      </c>
      <c r="V374">
        <v>0.52900000000000003</v>
      </c>
      <c r="W374">
        <v>0.52100000000000002</v>
      </c>
      <c r="X374">
        <v>0.51800000000000002</v>
      </c>
      <c r="Y374">
        <v>0.51300000000000001</v>
      </c>
      <c r="Z374">
        <v>0.50600000000000001</v>
      </c>
      <c r="AA374">
        <v>0.496</v>
      </c>
      <c r="AB374">
        <v>0.501</v>
      </c>
      <c r="AC374">
        <v>0.501</v>
      </c>
      <c r="AD374">
        <v>0.495</v>
      </c>
      <c r="AE374">
        <v>0.48899999999999999</v>
      </c>
      <c r="AF374">
        <v>0.48299999999999998</v>
      </c>
      <c r="AG374">
        <v>0.46899999999999997</v>
      </c>
      <c r="AH374">
        <v>0.45700000000000002</v>
      </c>
      <c r="AI374">
        <v>0.44600000000000001</v>
      </c>
      <c r="AJ374">
        <v>0.439</v>
      </c>
      <c r="AK374">
        <v>0.432</v>
      </c>
      <c r="AL374">
        <v>0.42599999999999999</v>
      </c>
      <c r="AM374">
        <v>0.41099999999999998</v>
      </c>
      <c r="AN374">
        <v>0.39800000000000002</v>
      </c>
      <c r="AO374">
        <v>0.39400000000000002</v>
      </c>
      <c r="AP374">
        <v>0.38400000000000001</v>
      </c>
      <c r="AQ374">
        <v>0.372</v>
      </c>
      <c r="AR374">
        <v>0.36199999999999999</v>
      </c>
      <c r="AS374">
        <v>0.35399999999999998</v>
      </c>
      <c r="AT374">
        <v>0.34899999999999998</v>
      </c>
      <c r="AU374">
        <v>0.34599999999999997</v>
      </c>
      <c r="AV374">
        <v>0.34200000000000003</v>
      </c>
      <c r="AW374">
        <v>0.33500000000000002</v>
      </c>
      <c r="AX374">
        <v>0.32800000000000001</v>
      </c>
      <c r="AY374">
        <v>0.32100000000000001</v>
      </c>
      <c r="AZ374">
        <v>0.315</v>
      </c>
      <c r="BA374">
        <v>0.308</v>
      </c>
      <c r="BB374">
        <v>2016</v>
      </c>
    </row>
    <row r="375" spans="1:54" hidden="1" x14ac:dyDescent="0.2">
      <c r="A375">
        <v>122</v>
      </c>
      <c r="B375" t="s">
        <v>553</v>
      </c>
      <c r="C375" t="s">
        <v>314</v>
      </c>
      <c r="D375" t="s">
        <v>61</v>
      </c>
      <c r="E375" t="s">
        <v>313</v>
      </c>
      <c r="F375" s="3" t="s">
        <v>312</v>
      </c>
      <c r="G375" t="s">
        <v>311</v>
      </c>
      <c r="I375" t="s">
        <v>310</v>
      </c>
      <c r="J375">
        <v>0.89800000000000002</v>
      </c>
      <c r="K375">
        <v>0.875</v>
      </c>
      <c r="L375">
        <v>0.86799999999999999</v>
      </c>
      <c r="M375">
        <v>0.86499999999999999</v>
      </c>
      <c r="N375">
        <v>0.874</v>
      </c>
      <c r="O375">
        <v>0.873</v>
      </c>
      <c r="P375">
        <v>0.879</v>
      </c>
      <c r="Q375">
        <v>0.876</v>
      </c>
      <c r="R375">
        <v>0.89700000000000002</v>
      </c>
      <c r="S375">
        <v>0.88900000000000001</v>
      </c>
      <c r="T375">
        <v>0.88300000000000001</v>
      </c>
      <c r="U375">
        <v>0.88600000000000001</v>
      </c>
      <c r="V375">
        <v>0.89600000000000002</v>
      </c>
      <c r="W375">
        <v>0.9</v>
      </c>
      <c r="X375">
        <v>0.90300000000000002</v>
      </c>
      <c r="Y375">
        <v>0.90100000000000002</v>
      </c>
      <c r="Z375">
        <v>0.89300000000000002</v>
      </c>
      <c r="AA375">
        <v>0.88900000000000001</v>
      </c>
      <c r="AB375">
        <v>0.88300000000000001</v>
      </c>
      <c r="AC375">
        <v>0.872</v>
      </c>
      <c r="AD375">
        <v>0.86499999999999999</v>
      </c>
      <c r="AE375">
        <v>0.86199999999999999</v>
      </c>
      <c r="AF375">
        <v>0.85799999999999998</v>
      </c>
      <c r="AG375">
        <v>0.85299999999999998</v>
      </c>
      <c r="AH375">
        <v>0.84399999999999997</v>
      </c>
      <c r="AI375">
        <v>0.83899999999999997</v>
      </c>
      <c r="AJ375">
        <v>0.82899999999999996</v>
      </c>
      <c r="AK375">
        <v>0.82599999999999996</v>
      </c>
      <c r="AL375">
        <v>0.82599999999999996</v>
      </c>
      <c r="AM375">
        <v>0.83499999999999996</v>
      </c>
      <c r="AN375">
        <v>0.83199999999999996</v>
      </c>
      <c r="AO375">
        <v>0.83</v>
      </c>
      <c r="AP375">
        <v>0.83199999999999996</v>
      </c>
      <c r="AQ375">
        <v>0.83199999999999996</v>
      </c>
      <c r="AR375">
        <v>0.83299999999999996</v>
      </c>
      <c r="AS375">
        <v>0.84299999999999997</v>
      </c>
      <c r="AT375">
        <v>0.84199999999999997</v>
      </c>
      <c r="AU375">
        <v>0.84</v>
      </c>
      <c r="AV375">
        <v>0.83499999999999996</v>
      </c>
      <c r="AW375">
        <v>0.83499999999999996</v>
      </c>
      <c r="AX375">
        <v>0.83499999999999996</v>
      </c>
      <c r="AY375">
        <v>0.83599999999999997</v>
      </c>
      <c r="AZ375">
        <v>0.83799999999999997</v>
      </c>
      <c r="BA375">
        <v>0.84</v>
      </c>
      <c r="BB375">
        <v>2016</v>
      </c>
    </row>
    <row r="376" spans="1:54" hidden="1" x14ac:dyDescent="0.2">
      <c r="A376">
        <v>122</v>
      </c>
      <c r="B376" t="s">
        <v>553</v>
      </c>
      <c r="C376" t="s">
        <v>309</v>
      </c>
      <c r="D376" t="s">
        <v>61</v>
      </c>
      <c r="E376" t="s">
        <v>308</v>
      </c>
      <c r="F376" s="3" t="s">
        <v>307</v>
      </c>
      <c r="G376" t="s">
        <v>217</v>
      </c>
      <c r="I376" s="3" t="s">
        <v>789</v>
      </c>
      <c r="J376">
        <v>33.133000000000003</v>
      </c>
      <c r="K376">
        <v>28.87</v>
      </c>
      <c r="L376">
        <v>25.998000000000001</v>
      </c>
      <c r="M376">
        <v>25.353000000000002</v>
      </c>
      <c r="N376">
        <v>27.248000000000001</v>
      </c>
      <c r="O376">
        <v>26.882999999999999</v>
      </c>
      <c r="P376">
        <v>26.773</v>
      </c>
      <c r="Q376">
        <v>26.917000000000002</v>
      </c>
      <c r="R376">
        <v>25.657</v>
      </c>
      <c r="S376">
        <v>26.486000000000001</v>
      </c>
      <c r="T376">
        <v>26.704000000000001</v>
      </c>
      <c r="U376">
        <v>26.97</v>
      </c>
      <c r="V376">
        <v>26.292000000000002</v>
      </c>
      <c r="W376">
        <v>25.361000000000001</v>
      </c>
      <c r="X376">
        <v>26.187000000000001</v>
      </c>
      <c r="Y376">
        <v>26.768000000000001</v>
      </c>
      <c r="Z376">
        <v>26.338000000000001</v>
      </c>
      <c r="AA376">
        <v>26.213999999999999</v>
      </c>
      <c r="AB376">
        <v>26.106000000000002</v>
      </c>
      <c r="AC376">
        <v>26.117999999999999</v>
      </c>
      <c r="AD376">
        <v>25.927</v>
      </c>
      <c r="AE376">
        <v>25.161000000000001</v>
      </c>
      <c r="AF376">
        <v>23.643000000000001</v>
      </c>
      <c r="AG376">
        <v>24.408999999999999</v>
      </c>
      <c r="AH376">
        <v>24.061</v>
      </c>
      <c r="AI376">
        <v>23.824999999999999</v>
      </c>
      <c r="AJ376">
        <v>23.61</v>
      </c>
      <c r="AK376">
        <v>24.584</v>
      </c>
      <c r="AL376">
        <v>24.466999999999999</v>
      </c>
      <c r="AM376">
        <v>22.774999999999999</v>
      </c>
      <c r="AN376">
        <v>22.608000000000001</v>
      </c>
      <c r="AO376">
        <v>24.14</v>
      </c>
      <c r="AP376">
        <v>23.977</v>
      </c>
      <c r="AQ376">
        <v>23.722999999999999</v>
      </c>
      <c r="AR376">
        <v>23.518999999999998</v>
      </c>
      <c r="AS376">
        <v>23.571000000000002</v>
      </c>
      <c r="AT376">
        <v>24.117999999999999</v>
      </c>
      <c r="AU376">
        <v>24.954000000000001</v>
      </c>
      <c r="AV376">
        <v>25.052</v>
      </c>
      <c r="AW376">
        <v>25.018999999999998</v>
      </c>
      <c r="AX376">
        <v>24.97</v>
      </c>
      <c r="AY376">
        <v>24.98</v>
      </c>
      <c r="AZ376">
        <v>24.940999999999999</v>
      </c>
      <c r="BA376">
        <v>24.893000000000001</v>
      </c>
      <c r="BB376">
        <v>2016</v>
      </c>
    </row>
    <row r="377" spans="1:54" hidden="1" x14ac:dyDescent="0.2">
      <c r="A377">
        <v>122</v>
      </c>
      <c r="B377" t="s">
        <v>553</v>
      </c>
      <c r="C377" t="s">
        <v>306</v>
      </c>
      <c r="D377" t="s">
        <v>61</v>
      </c>
      <c r="E377" t="s">
        <v>305</v>
      </c>
      <c r="F377" s="3" t="s">
        <v>304</v>
      </c>
      <c r="G377" t="s">
        <v>217</v>
      </c>
      <c r="I377" s="3" t="s">
        <v>789</v>
      </c>
      <c r="J377">
        <v>25.919</v>
      </c>
      <c r="K377">
        <v>24.597999999999999</v>
      </c>
      <c r="L377">
        <v>23.646999999999998</v>
      </c>
      <c r="M377">
        <v>21.977</v>
      </c>
      <c r="N377">
        <v>23.015000000000001</v>
      </c>
      <c r="O377">
        <v>22.998000000000001</v>
      </c>
      <c r="P377">
        <v>23.096</v>
      </c>
      <c r="Q377">
        <v>23.305</v>
      </c>
      <c r="R377">
        <v>23.834</v>
      </c>
      <c r="S377">
        <v>25.013999999999999</v>
      </c>
      <c r="T377">
        <v>25.731999999999999</v>
      </c>
      <c r="U377">
        <v>25.263000000000002</v>
      </c>
      <c r="V377">
        <v>24.227</v>
      </c>
      <c r="W377">
        <v>22.927</v>
      </c>
      <c r="X377">
        <v>22.855</v>
      </c>
      <c r="Y377">
        <v>23.978999999999999</v>
      </c>
      <c r="Z377">
        <v>23.498999999999999</v>
      </c>
      <c r="AA377">
        <v>23.667999999999999</v>
      </c>
      <c r="AB377">
        <v>24.253</v>
      </c>
      <c r="AC377">
        <v>23.856999999999999</v>
      </c>
      <c r="AD377">
        <v>25.221</v>
      </c>
      <c r="AE377">
        <v>24.364000000000001</v>
      </c>
      <c r="AF377">
        <v>25.745000000000001</v>
      </c>
      <c r="AG377">
        <v>25.957000000000001</v>
      </c>
      <c r="AH377">
        <v>26.137</v>
      </c>
      <c r="AI377">
        <v>26.084</v>
      </c>
      <c r="AJ377">
        <v>26.905000000000001</v>
      </c>
      <c r="AK377">
        <v>28.387</v>
      </c>
      <c r="AL377">
        <v>28.957000000000001</v>
      </c>
      <c r="AM377">
        <v>25.372</v>
      </c>
      <c r="AN377">
        <v>25.463000000000001</v>
      </c>
      <c r="AO377">
        <v>25.771000000000001</v>
      </c>
      <c r="AP377">
        <v>25.46</v>
      </c>
      <c r="AQ377">
        <v>25.666</v>
      </c>
      <c r="AR377">
        <v>25.992999999999999</v>
      </c>
      <c r="AS377">
        <v>25.492999999999999</v>
      </c>
      <c r="AT377">
        <v>26.244</v>
      </c>
      <c r="AU377">
        <v>27.016999999999999</v>
      </c>
      <c r="AV377">
        <v>27.562999999999999</v>
      </c>
      <c r="AW377">
        <v>26.992999999999999</v>
      </c>
      <c r="AX377">
        <v>26.934999999999999</v>
      </c>
      <c r="AY377">
        <v>26.948</v>
      </c>
      <c r="AZ377">
        <v>26.931000000000001</v>
      </c>
      <c r="BA377">
        <v>26.794</v>
      </c>
      <c r="BB377">
        <v>2016</v>
      </c>
    </row>
    <row r="378" spans="1:54" hidden="1" x14ac:dyDescent="0.2">
      <c r="A378">
        <v>122</v>
      </c>
      <c r="B378" t="s">
        <v>553</v>
      </c>
      <c r="C378" t="s">
        <v>303</v>
      </c>
      <c r="D378" t="s">
        <v>61</v>
      </c>
      <c r="E378" t="s">
        <v>300</v>
      </c>
      <c r="F378" s="3" t="s">
        <v>302</v>
      </c>
      <c r="G378" t="s">
        <v>295</v>
      </c>
      <c r="I378" t="s">
        <v>790</v>
      </c>
      <c r="J378">
        <v>53.215000000000003</v>
      </c>
      <c r="K378">
        <v>56.837000000000003</v>
      </c>
      <c r="L378">
        <v>59.929000000000002</v>
      </c>
      <c r="M378">
        <v>61.927999999999997</v>
      </c>
      <c r="N378">
        <v>65.436000000000007</v>
      </c>
      <c r="O378">
        <v>67.522999999999996</v>
      </c>
      <c r="P378">
        <v>68.695999999999998</v>
      </c>
      <c r="Q378">
        <v>69.662999999999997</v>
      </c>
      <c r="R378">
        <v>70.963999999999999</v>
      </c>
      <c r="S378">
        <v>72.561000000000007</v>
      </c>
      <c r="T378">
        <v>74.581000000000003</v>
      </c>
      <c r="U378">
        <v>76.905000000000001</v>
      </c>
      <c r="V378">
        <v>79.540000000000006</v>
      </c>
      <c r="W378">
        <v>82.113</v>
      </c>
      <c r="X378">
        <v>84.338999999999999</v>
      </c>
      <c r="Y378">
        <v>85.692999999999998</v>
      </c>
      <c r="Z378">
        <v>87.210999999999999</v>
      </c>
      <c r="AA378">
        <v>88.228999999999999</v>
      </c>
      <c r="AB378">
        <v>88.95</v>
      </c>
      <c r="AC378">
        <v>89.409000000000006</v>
      </c>
      <c r="AD378">
        <v>91.158000000000001</v>
      </c>
      <c r="AE378">
        <v>93.254999999999995</v>
      </c>
      <c r="AF378">
        <v>94.822999999999993</v>
      </c>
      <c r="AG378">
        <v>96.057000000000002</v>
      </c>
      <c r="AH378">
        <v>97.944000000000003</v>
      </c>
      <c r="AI378">
        <v>100</v>
      </c>
      <c r="AJ378">
        <v>101.69</v>
      </c>
      <c r="AK378">
        <v>103.92700000000001</v>
      </c>
      <c r="AL378">
        <v>107.282</v>
      </c>
      <c r="AM378">
        <v>107.71599999999999</v>
      </c>
      <c r="AN378">
        <v>109.54</v>
      </c>
      <c r="AO378">
        <v>113.419</v>
      </c>
      <c r="AP378">
        <v>116.333</v>
      </c>
      <c r="AQ378">
        <v>118.798</v>
      </c>
      <c r="AR378">
        <v>120.54</v>
      </c>
      <c r="AS378">
        <v>121.517</v>
      </c>
      <c r="AT378">
        <v>122.697</v>
      </c>
      <c r="AU378">
        <v>125.43300000000001</v>
      </c>
      <c r="AV378">
        <v>128.16800000000001</v>
      </c>
      <c r="AW378">
        <v>130.98699999999999</v>
      </c>
      <c r="AX378">
        <v>133.869</v>
      </c>
      <c r="AY378">
        <v>136.81399999999999</v>
      </c>
      <c r="AZ378">
        <v>139.70400000000001</v>
      </c>
      <c r="BA378">
        <v>142.63800000000001</v>
      </c>
      <c r="BB378">
        <v>2017</v>
      </c>
    </row>
    <row r="379" spans="1:54" hidden="1" x14ac:dyDescent="0.2">
      <c r="A379">
        <v>122</v>
      </c>
      <c r="B379" t="s">
        <v>553</v>
      </c>
      <c r="C379" t="s">
        <v>301</v>
      </c>
      <c r="D379" t="s">
        <v>61</v>
      </c>
      <c r="E379" t="s">
        <v>300</v>
      </c>
      <c r="F379" t="s">
        <v>299</v>
      </c>
      <c r="G379" t="s">
        <v>275</v>
      </c>
      <c r="I379" t="s">
        <v>298</v>
      </c>
      <c r="J379">
        <v>6.3250000000000002</v>
      </c>
      <c r="K379">
        <v>6.8070000000000004</v>
      </c>
      <c r="L379">
        <v>5.44</v>
      </c>
      <c r="M379">
        <v>3.335</v>
      </c>
      <c r="N379">
        <v>5.665</v>
      </c>
      <c r="O379">
        <v>3.19</v>
      </c>
      <c r="P379">
        <v>1.7370000000000001</v>
      </c>
      <c r="Q379">
        <v>1.4079999999999999</v>
      </c>
      <c r="R379">
        <v>1.8680000000000001</v>
      </c>
      <c r="S379">
        <v>2.2490000000000001</v>
      </c>
      <c r="T379">
        <v>2.7850000000000001</v>
      </c>
      <c r="U379">
        <v>3.1160000000000001</v>
      </c>
      <c r="V379">
        <v>3.4260000000000002</v>
      </c>
      <c r="W379">
        <v>3.234</v>
      </c>
      <c r="X379">
        <v>2.7109999999999999</v>
      </c>
      <c r="Y379">
        <v>1.607</v>
      </c>
      <c r="Z379">
        <v>1.7709999999999999</v>
      </c>
      <c r="AA379">
        <v>1.167</v>
      </c>
      <c r="AB379">
        <v>0.81699999999999995</v>
      </c>
      <c r="AC379">
        <v>0.51600000000000001</v>
      </c>
      <c r="AD379">
        <v>1.956</v>
      </c>
      <c r="AE379">
        <v>2.3010000000000002</v>
      </c>
      <c r="AF379">
        <v>1.6819999999999999</v>
      </c>
      <c r="AG379">
        <v>1.3009999999999999</v>
      </c>
      <c r="AH379">
        <v>1.9650000000000001</v>
      </c>
      <c r="AI379">
        <v>2.0990000000000002</v>
      </c>
      <c r="AJ379">
        <v>1.69</v>
      </c>
      <c r="AK379">
        <v>2.2000000000000002</v>
      </c>
      <c r="AL379">
        <v>3.2280000000000002</v>
      </c>
      <c r="AM379">
        <v>0.40500000000000003</v>
      </c>
      <c r="AN379">
        <v>1.6930000000000001</v>
      </c>
      <c r="AO379">
        <v>3.5419999999999998</v>
      </c>
      <c r="AP379">
        <v>2.569</v>
      </c>
      <c r="AQ379">
        <v>2.1190000000000002</v>
      </c>
      <c r="AR379">
        <v>1.4670000000000001</v>
      </c>
      <c r="AS379">
        <v>0.81</v>
      </c>
      <c r="AT379">
        <v>0.97199999999999998</v>
      </c>
      <c r="AU379">
        <v>2.23</v>
      </c>
      <c r="AV379">
        <v>2.1800000000000002</v>
      </c>
      <c r="AW379">
        <v>2.2000000000000002</v>
      </c>
      <c r="AX379">
        <v>2.2000000000000002</v>
      </c>
      <c r="AY379">
        <v>2.2000000000000002</v>
      </c>
      <c r="AZ379">
        <v>2.1120000000000001</v>
      </c>
      <c r="BA379">
        <v>2.1</v>
      </c>
      <c r="BB379">
        <v>2017</v>
      </c>
    </row>
    <row r="380" spans="1:54" hidden="1" x14ac:dyDescent="0.2">
      <c r="A380">
        <v>122</v>
      </c>
      <c r="B380" t="s">
        <v>553</v>
      </c>
      <c r="C380" t="s">
        <v>297</v>
      </c>
      <c r="D380" t="s">
        <v>61</v>
      </c>
      <c r="E380" t="s">
        <v>293</v>
      </c>
      <c r="F380" s="3" t="s">
        <v>296</v>
      </c>
      <c r="G380" t="s">
        <v>295</v>
      </c>
      <c r="I380" t="s">
        <v>790</v>
      </c>
      <c r="J380">
        <v>54.616</v>
      </c>
      <c r="K380">
        <v>58.115000000000002</v>
      </c>
      <c r="L380">
        <v>60.862000000000002</v>
      </c>
      <c r="M380">
        <v>63.164999999999999</v>
      </c>
      <c r="N380">
        <v>66.353999999999999</v>
      </c>
      <c r="O380">
        <v>68.215000000000003</v>
      </c>
      <c r="P380">
        <v>68.968000000000004</v>
      </c>
      <c r="Q380">
        <v>70.099999999999994</v>
      </c>
      <c r="R380">
        <v>71.409000000000006</v>
      </c>
      <c r="S380">
        <v>73.179000000000002</v>
      </c>
      <c r="T380">
        <v>75.468999999999994</v>
      </c>
      <c r="U380">
        <v>77.528999999999996</v>
      </c>
      <c r="V380">
        <v>80.430000000000007</v>
      </c>
      <c r="W380">
        <v>82.92</v>
      </c>
      <c r="X380">
        <v>84.9</v>
      </c>
      <c r="Y380">
        <v>85.370999999999995</v>
      </c>
      <c r="Z380">
        <v>87.278000000000006</v>
      </c>
      <c r="AA380">
        <v>88.075000000000003</v>
      </c>
      <c r="AB380">
        <v>88.448999999999998</v>
      </c>
      <c r="AC380">
        <v>89.921999999999997</v>
      </c>
      <c r="AD380">
        <v>91.575000000000003</v>
      </c>
      <c r="AE380">
        <v>93.241</v>
      </c>
      <c r="AF380">
        <v>94.822000000000003</v>
      </c>
      <c r="AG380">
        <v>96.088999999999999</v>
      </c>
      <c r="AH380">
        <v>98.503</v>
      </c>
      <c r="AI380">
        <v>100</v>
      </c>
      <c r="AJ380">
        <v>101.642</v>
      </c>
      <c r="AK380">
        <v>105.154</v>
      </c>
      <c r="AL380">
        <v>106.723</v>
      </c>
      <c r="AM380">
        <v>107.846</v>
      </c>
      <c r="AN380">
        <v>110.187</v>
      </c>
      <c r="AO380">
        <v>113.83199999999999</v>
      </c>
      <c r="AP380">
        <v>117.03100000000001</v>
      </c>
      <c r="AQ380">
        <v>119.203</v>
      </c>
      <c r="AR380">
        <v>120.048</v>
      </c>
      <c r="AS380">
        <v>121.23099999999999</v>
      </c>
      <c r="AT380">
        <v>123.102</v>
      </c>
      <c r="AU380">
        <v>125.938</v>
      </c>
      <c r="AV380">
        <v>128.709</v>
      </c>
      <c r="AW380">
        <v>131.541</v>
      </c>
      <c r="AX380">
        <v>134.435</v>
      </c>
      <c r="AY380">
        <v>137.392</v>
      </c>
      <c r="AZ380">
        <v>140.27699999999999</v>
      </c>
      <c r="BA380">
        <v>143.22300000000001</v>
      </c>
      <c r="BB380">
        <v>2017</v>
      </c>
    </row>
    <row r="381" spans="1:54" hidden="1" x14ac:dyDescent="0.2">
      <c r="A381">
        <v>122</v>
      </c>
      <c r="B381" t="s">
        <v>553</v>
      </c>
      <c r="C381" t="s">
        <v>294</v>
      </c>
      <c r="D381" t="s">
        <v>61</v>
      </c>
      <c r="E381" t="s">
        <v>293</v>
      </c>
      <c r="F381" t="s">
        <v>292</v>
      </c>
      <c r="G381" t="s">
        <v>275</v>
      </c>
      <c r="I381" t="s">
        <v>291</v>
      </c>
      <c r="J381">
        <v>6.6609999999999996</v>
      </c>
      <c r="K381">
        <v>6.407</v>
      </c>
      <c r="L381">
        <v>4.726</v>
      </c>
      <c r="M381">
        <v>3.7850000000000001</v>
      </c>
      <c r="N381">
        <v>5.0490000000000004</v>
      </c>
      <c r="O381">
        <v>2.8039999999999998</v>
      </c>
      <c r="P381">
        <v>1.1040000000000001</v>
      </c>
      <c r="Q381">
        <v>1.6419999999999999</v>
      </c>
      <c r="R381">
        <v>1.8660000000000001</v>
      </c>
      <c r="S381">
        <v>2.4790000000000001</v>
      </c>
      <c r="T381">
        <v>3.13</v>
      </c>
      <c r="U381">
        <v>2.73</v>
      </c>
      <c r="V381">
        <v>3.7410000000000001</v>
      </c>
      <c r="W381">
        <v>3.0960000000000001</v>
      </c>
      <c r="X381">
        <v>2.3879999999999999</v>
      </c>
      <c r="Y381">
        <v>0.55500000000000005</v>
      </c>
      <c r="Z381">
        <v>2.234</v>
      </c>
      <c r="AA381">
        <v>0.91300000000000003</v>
      </c>
      <c r="AB381">
        <v>0.42499999999999999</v>
      </c>
      <c r="AC381">
        <v>1.665</v>
      </c>
      <c r="AD381">
        <v>1.839</v>
      </c>
      <c r="AE381">
        <v>1.819</v>
      </c>
      <c r="AF381">
        <v>1.696</v>
      </c>
      <c r="AG381">
        <v>1.337</v>
      </c>
      <c r="AH381">
        <v>2.512</v>
      </c>
      <c r="AI381">
        <v>1.5189999999999999</v>
      </c>
      <c r="AJ381">
        <v>1.6419999999999999</v>
      </c>
      <c r="AK381">
        <v>3.456</v>
      </c>
      <c r="AL381">
        <v>1.492</v>
      </c>
      <c r="AM381">
        <v>1.052</v>
      </c>
      <c r="AN381">
        <v>2.1709999999999998</v>
      </c>
      <c r="AO381">
        <v>3.3079999999999998</v>
      </c>
      <c r="AP381">
        <v>2.81</v>
      </c>
      <c r="AQ381">
        <v>1.8560000000000001</v>
      </c>
      <c r="AR381">
        <v>0.70899999999999996</v>
      </c>
      <c r="AS381">
        <v>0.98499999999999999</v>
      </c>
      <c r="AT381">
        <v>1.5429999999999999</v>
      </c>
      <c r="AU381">
        <v>2.3039999999999998</v>
      </c>
      <c r="AV381">
        <v>2.2000000000000002</v>
      </c>
      <c r="AW381">
        <v>2.2000000000000002</v>
      </c>
      <c r="AX381">
        <v>2.2000000000000002</v>
      </c>
      <c r="AY381">
        <v>2.2000000000000002</v>
      </c>
      <c r="AZ381">
        <v>2.1</v>
      </c>
      <c r="BA381">
        <v>2.1</v>
      </c>
      <c r="BB381">
        <v>2017</v>
      </c>
    </row>
    <row r="382" spans="1:54" hidden="1" x14ac:dyDescent="0.2">
      <c r="A382">
        <v>122</v>
      </c>
      <c r="B382" t="s">
        <v>553</v>
      </c>
      <c r="C382" t="s">
        <v>290</v>
      </c>
      <c r="D382" t="s">
        <v>61</v>
      </c>
      <c r="E382" t="s">
        <v>289</v>
      </c>
      <c r="G382" t="s">
        <v>288</v>
      </c>
      <c r="J382"/>
      <c r="K382"/>
      <c r="L382"/>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row>
    <row r="383" spans="1:54" hidden="1" x14ac:dyDescent="0.2">
      <c r="A383">
        <v>122</v>
      </c>
      <c r="B383" t="s">
        <v>553</v>
      </c>
      <c r="C383" t="s">
        <v>287</v>
      </c>
      <c r="D383" t="s">
        <v>61</v>
      </c>
      <c r="E383" t="s">
        <v>286</v>
      </c>
      <c r="F383" s="3" t="s">
        <v>285</v>
      </c>
      <c r="G383" t="s">
        <v>275</v>
      </c>
      <c r="I383" s="3" t="s">
        <v>791</v>
      </c>
      <c r="J383">
        <v>6.17</v>
      </c>
      <c r="K383">
        <v>-0.77100000000000002</v>
      </c>
      <c r="L383">
        <v>-4.6669999999999998</v>
      </c>
      <c r="M383">
        <v>5.6909999999999998</v>
      </c>
      <c r="N383">
        <v>10.050000000000001</v>
      </c>
      <c r="O383">
        <v>6.1559999999999997</v>
      </c>
      <c r="P383">
        <v>-2.911</v>
      </c>
      <c r="Q383">
        <v>5.4470000000000001</v>
      </c>
      <c r="R383">
        <v>10.4</v>
      </c>
      <c r="S383">
        <v>10.157999999999999</v>
      </c>
      <c r="T383">
        <v>7.98</v>
      </c>
      <c r="U383">
        <v>5.1139999999999999</v>
      </c>
      <c r="V383">
        <v>2.1160000000000001</v>
      </c>
      <c r="W383">
        <v>-5.4889999999999999</v>
      </c>
      <c r="X383">
        <v>10.332000000000001</v>
      </c>
      <c r="Y383">
        <v>5.9050000000000002</v>
      </c>
      <c r="Z383">
        <v>3.8370000000000002</v>
      </c>
      <c r="AA383">
        <v>7.27</v>
      </c>
      <c r="AB383">
        <v>5.758</v>
      </c>
      <c r="AC383">
        <v>4.0640000000000001</v>
      </c>
      <c r="AD383">
        <v>10.186</v>
      </c>
      <c r="AE383">
        <v>5.1920000000000002</v>
      </c>
      <c r="AF383">
        <v>0.29099999999999998</v>
      </c>
      <c r="AG383">
        <v>3.5070000000000001</v>
      </c>
      <c r="AH383">
        <v>7.9749999999999996</v>
      </c>
      <c r="AI383">
        <v>5.4550000000000001</v>
      </c>
      <c r="AJ383">
        <v>5.8550000000000004</v>
      </c>
      <c r="AK383">
        <v>5.6349999999999998</v>
      </c>
      <c r="AL383">
        <v>0.95399999999999996</v>
      </c>
      <c r="AM383">
        <v>-11.898999999999999</v>
      </c>
      <c r="AN383">
        <v>11.97</v>
      </c>
      <c r="AO383">
        <v>5.9539999999999997</v>
      </c>
      <c r="AP383">
        <v>0.92400000000000004</v>
      </c>
      <c r="AQ383">
        <v>0.69399999999999995</v>
      </c>
      <c r="AR383">
        <v>2.919</v>
      </c>
      <c r="AS383">
        <v>3.1259999999999999</v>
      </c>
      <c r="AT383">
        <v>3.141</v>
      </c>
      <c r="AU383">
        <v>5.532</v>
      </c>
      <c r="AV383">
        <v>3.0710000000000002</v>
      </c>
      <c r="AW383">
        <v>3.1680000000000001</v>
      </c>
      <c r="AX383">
        <v>3.9249999999999998</v>
      </c>
      <c r="AY383">
        <v>2.8260000000000001</v>
      </c>
      <c r="AZ383">
        <v>2.6110000000000002</v>
      </c>
      <c r="BA383">
        <v>2.8370000000000002</v>
      </c>
      <c r="BB383">
        <v>2016</v>
      </c>
    </row>
    <row r="384" spans="1:54" hidden="1" x14ac:dyDescent="0.2">
      <c r="A384">
        <v>122</v>
      </c>
      <c r="B384" t="s">
        <v>553</v>
      </c>
      <c r="C384" t="s">
        <v>284</v>
      </c>
      <c r="D384" t="s">
        <v>61</v>
      </c>
      <c r="E384" t="s">
        <v>283</v>
      </c>
      <c r="F384" s="3" t="s">
        <v>282</v>
      </c>
      <c r="G384" t="s">
        <v>275</v>
      </c>
      <c r="I384" s="3" t="s">
        <v>791</v>
      </c>
      <c r="J384">
        <v>7.1150000000000002</v>
      </c>
      <c r="K384">
        <v>-1.6180000000000001</v>
      </c>
      <c r="L384">
        <v>-3.4630000000000001</v>
      </c>
      <c r="M384">
        <v>6.5750000000000002</v>
      </c>
      <c r="N384">
        <v>10.972</v>
      </c>
      <c r="O384">
        <v>6.5549999999999997</v>
      </c>
      <c r="P384">
        <v>-3.581</v>
      </c>
      <c r="Q384">
        <v>3.51</v>
      </c>
      <c r="R384">
        <v>10.4</v>
      </c>
      <c r="S384">
        <v>10.262</v>
      </c>
      <c r="T384">
        <v>8.6150000000000002</v>
      </c>
      <c r="U384">
        <v>5.9880000000000004</v>
      </c>
      <c r="V384">
        <v>1.3480000000000001</v>
      </c>
      <c r="W384">
        <v>-4.6150000000000002</v>
      </c>
      <c r="X384">
        <v>10.391</v>
      </c>
      <c r="Y384">
        <v>5.556</v>
      </c>
      <c r="Z384">
        <v>3.3860000000000001</v>
      </c>
      <c r="AA384">
        <v>8.9359999999999999</v>
      </c>
      <c r="AB384">
        <v>7.2610000000000001</v>
      </c>
      <c r="AC384">
        <v>5.7789999999999999</v>
      </c>
      <c r="AD384">
        <v>11.353999999999999</v>
      </c>
      <c r="AE384">
        <v>4.9059999999999997</v>
      </c>
      <c r="AF384">
        <v>-3.7999999999999999E-2</v>
      </c>
      <c r="AG384">
        <v>3.782</v>
      </c>
      <c r="AH384">
        <v>9.1920000000000002</v>
      </c>
      <c r="AI384">
        <v>5.0199999999999996</v>
      </c>
      <c r="AJ384">
        <v>6.28</v>
      </c>
      <c r="AK384">
        <v>7.117</v>
      </c>
      <c r="AL384">
        <v>0.94299999999999995</v>
      </c>
      <c r="AM384">
        <v>-12.531000000000001</v>
      </c>
      <c r="AN384">
        <v>14.336</v>
      </c>
      <c r="AO384">
        <v>6.2969999999999997</v>
      </c>
      <c r="AP384">
        <v>-4.4999999999999998E-2</v>
      </c>
      <c r="AQ384">
        <v>-1.954</v>
      </c>
      <c r="AR384">
        <v>2.1379999999999999</v>
      </c>
      <c r="AS384">
        <v>3.6520000000000001</v>
      </c>
      <c r="AT384">
        <v>3.2189999999999999</v>
      </c>
      <c r="AU384">
        <v>3.11</v>
      </c>
      <c r="AV384">
        <v>7.2009999999999996</v>
      </c>
      <c r="AW384">
        <v>5.05</v>
      </c>
      <c r="AX384">
        <v>4.0999999999999996</v>
      </c>
      <c r="AY384">
        <v>2.15</v>
      </c>
      <c r="AZ384">
        <v>2.6</v>
      </c>
      <c r="BA384">
        <v>2.85</v>
      </c>
      <c r="BB384">
        <v>2016</v>
      </c>
    </row>
    <row r="385" spans="1:54" hidden="1" x14ac:dyDescent="0.2">
      <c r="A385">
        <v>122</v>
      </c>
      <c r="B385" t="s">
        <v>553</v>
      </c>
      <c r="C385" t="s">
        <v>281</v>
      </c>
      <c r="D385" t="s">
        <v>61</v>
      </c>
      <c r="E385" t="s">
        <v>280</v>
      </c>
      <c r="F385" s="3" t="s">
        <v>279</v>
      </c>
      <c r="G385" t="s">
        <v>275</v>
      </c>
      <c r="I385" s="3" t="s">
        <v>791</v>
      </c>
      <c r="J385">
        <v>5.2270000000000003</v>
      </c>
      <c r="K385">
        <v>5.0629999999999997</v>
      </c>
      <c r="L385">
        <v>1.591</v>
      </c>
      <c r="M385">
        <v>3.6379999999999999</v>
      </c>
      <c r="N385">
        <v>6.3339999999999996</v>
      </c>
      <c r="O385">
        <v>7.1</v>
      </c>
      <c r="P385">
        <v>-2.3479999999999999</v>
      </c>
      <c r="Q385">
        <v>3.101</v>
      </c>
      <c r="R385">
        <v>10.199999999999999</v>
      </c>
      <c r="S385">
        <v>10.544</v>
      </c>
      <c r="T385">
        <v>8.5719999999999992</v>
      </c>
      <c r="U385">
        <v>2.9369999999999998</v>
      </c>
      <c r="V385">
        <v>1.319</v>
      </c>
      <c r="W385">
        <v>-2.3730000000000002</v>
      </c>
      <c r="X385">
        <v>5.6879999999999997</v>
      </c>
      <c r="Y385">
        <v>7.2050000000000001</v>
      </c>
      <c r="Z385">
        <v>4.6559999999999997</v>
      </c>
      <c r="AA385">
        <v>11.028</v>
      </c>
      <c r="AB385">
        <v>7.8520000000000003</v>
      </c>
      <c r="AC385">
        <v>6.4340000000000002</v>
      </c>
      <c r="AD385">
        <v>13.525</v>
      </c>
      <c r="AE385">
        <v>5.7709999999999999</v>
      </c>
      <c r="AF385">
        <v>4.2859999999999996</v>
      </c>
      <c r="AG385">
        <v>0.53100000000000003</v>
      </c>
      <c r="AH385">
        <v>8.6609999999999996</v>
      </c>
      <c r="AI385">
        <v>6.665</v>
      </c>
      <c r="AJ385">
        <v>7.5759999999999996</v>
      </c>
      <c r="AK385">
        <v>7.5720000000000001</v>
      </c>
      <c r="AL385">
        <v>2.1709999999999998</v>
      </c>
      <c r="AM385">
        <v>-14.368</v>
      </c>
      <c r="AN385">
        <v>13.131</v>
      </c>
      <c r="AO385">
        <v>5.9349999999999996</v>
      </c>
      <c r="AP385">
        <v>1.4379999999999999</v>
      </c>
      <c r="AQ385">
        <v>0.64100000000000001</v>
      </c>
      <c r="AR385">
        <v>2.952</v>
      </c>
      <c r="AS385">
        <v>3.0979999999999999</v>
      </c>
      <c r="AT385">
        <v>1.915</v>
      </c>
      <c r="AU385">
        <v>5.657</v>
      </c>
      <c r="AV385">
        <v>3.7309999999999999</v>
      </c>
      <c r="AW385">
        <v>3.157</v>
      </c>
      <c r="AX385">
        <v>3.5779999999999998</v>
      </c>
      <c r="AY385">
        <v>2.589</v>
      </c>
      <c r="AZ385">
        <v>2.456</v>
      </c>
      <c r="BA385">
        <v>2.601</v>
      </c>
      <c r="BB385">
        <v>2016</v>
      </c>
    </row>
    <row r="386" spans="1:54" hidden="1" x14ac:dyDescent="0.2">
      <c r="A386">
        <v>122</v>
      </c>
      <c r="B386" t="s">
        <v>553</v>
      </c>
      <c r="C386" t="s">
        <v>278</v>
      </c>
      <c r="D386" t="s">
        <v>61</v>
      </c>
      <c r="E386" t="s">
        <v>277</v>
      </c>
      <c r="F386" s="3" t="s">
        <v>276</v>
      </c>
      <c r="G386" t="s">
        <v>275</v>
      </c>
      <c r="I386" s="3" t="s">
        <v>791</v>
      </c>
      <c r="J386">
        <v>5.24</v>
      </c>
      <c r="K386">
        <v>7.7140000000000004</v>
      </c>
      <c r="L386">
        <v>4.0780000000000003</v>
      </c>
      <c r="M386">
        <v>5.6820000000000004</v>
      </c>
      <c r="N386">
        <v>7.7539999999999996</v>
      </c>
      <c r="O386">
        <v>9.61</v>
      </c>
      <c r="P386">
        <v>-2.7290000000000001</v>
      </c>
      <c r="Q386">
        <v>2.1190000000000002</v>
      </c>
      <c r="R386">
        <v>9.6</v>
      </c>
      <c r="S386">
        <v>10.265000000000001</v>
      </c>
      <c r="T386">
        <v>8.4529999999999994</v>
      </c>
      <c r="U386">
        <v>3.2149999999999999</v>
      </c>
      <c r="V386">
        <v>2.6080000000000001</v>
      </c>
      <c r="W386">
        <v>-3.391</v>
      </c>
      <c r="X386">
        <v>8.2910000000000004</v>
      </c>
      <c r="Y386">
        <v>12.037000000000001</v>
      </c>
      <c r="Z386">
        <v>4.66</v>
      </c>
      <c r="AA386">
        <v>15.558999999999999</v>
      </c>
      <c r="AB386">
        <v>8.1959999999999997</v>
      </c>
      <c r="AC386">
        <v>7.8040000000000003</v>
      </c>
      <c r="AD386">
        <v>13.368</v>
      </c>
      <c r="AE386">
        <v>6.0049999999999999</v>
      </c>
      <c r="AF386">
        <v>4.2809999999999997</v>
      </c>
      <c r="AG386">
        <v>4.9000000000000002E-2</v>
      </c>
      <c r="AH386">
        <v>10.605</v>
      </c>
      <c r="AI386">
        <v>6.0540000000000003</v>
      </c>
      <c r="AJ386">
        <v>7.9290000000000003</v>
      </c>
      <c r="AK386">
        <v>8.4149999999999991</v>
      </c>
      <c r="AL386">
        <v>0.876</v>
      </c>
      <c r="AM386">
        <v>-16.637</v>
      </c>
      <c r="AN386">
        <v>18.356999999999999</v>
      </c>
      <c r="AO386">
        <v>6.2889999999999997</v>
      </c>
      <c r="AP386">
        <v>0.88400000000000001</v>
      </c>
      <c r="AQ386">
        <v>-0.80400000000000005</v>
      </c>
      <c r="AR386">
        <v>2.9049999999999998</v>
      </c>
      <c r="AS386">
        <v>3.0790000000000002</v>
      </c>
      <c r="AT386">
        <v>1.34</v>
      </c>
      <c r="AU386">
        <v>2.7549999999999999</v>
      </c>
      <c r="AV386">
        <v>7.7140000000000004</v>
      </c>
      <c r="AW386">
        <v>2.7570000000000001</v>
      </c>
      <c r="AX386">
        <v>3.4409999999999998</v>
      </c>
      <c r="AY386">
        <v>1.5529999999999999</v>
      </c>
      <c r="AZ386">
        <v>2.5529999999999999</v>
      </c>
      <c r="BA386">
        <v>2.5030000000000001</v>
      </c>
      <c r="BB386">
        <v>2016</v>
      </c>
    </row>
    <row r="387" spans="1:54" hidden="1" x14ac:dyDescent="0.2">
      <c r="A387">
        <v>122</v>
      </c>
      <c r="B387" t="s">
        <v>553</v>
      </c>
      <c r="C387" t="s">
        <v>274</v>
      </c>
      <c r="D387" t="s">
        <v>61</v>
      </c>
      <c r="E387" t="s">
        <v>273</v>
      </c>
      <c r="F387" s="3" t="s">
        <v>272</v>
      </c>
      <c r="G387" t="s">
        <v>271</v>
      </c>
      <c r="I387" t="s">
        <v>792</v>
      </c>
      <c r="J387">
        <v>1.6</v>
      </c>
      <c r="K387">
        <v>2.2000000000000002</v>
      </c>
      <c r="L387">
        <v>3.1</v>
      </c>
      <c r="M387">
        <v>3.7</v>
      </c>
      <c r="N387">
        <v>3.8</v>
      </c>
      <c r="O387">
        <v>3.6</v>
      </c>
      <c r="P387">
        <v>3.1</v>
      </c>
      <c r="Q387">
        <v>3.8</v>
      </c>
      <c r="R387">
        <v>2.6760000000000002</v>
      </c>
      <c r="S387">
        <v>2.3479999999999999</v>
      </c>
      <c r="T387">
        <v>2.7229999999999999</v>
      </c>
      <c r="U387">
        <v>3.1509999999999998</v>
      </c>
      <c r="V387">
        <v>3.29</v>
      </c>
      <c r="W387">
        <v>3.9580000000000002</v>
      </c>
      <c r="X387">
        <v>3.85</v>
      </c>
      <c r="Y387">
        <v>4.242</v>
      </c>
      <c r="Z387">
        <v>4.7169999999999996</v>
      </c>
      <c r="AA387">
        <v>4.758</v>
      </c>
      <c r="AB387">
        <v>4.7080000000000002</v>
      </c>
      <c r="AC387">
        <v>4.1420000000000003</v>
      </c>
      <c r="AD387">
        <v>3.883</v>
      </c>
      <c r="AE387">
        <v>4.008</v>
      </c>
      <c r="AF387">
        <v>4.3920000000000003</v>
      </c>
      <c r="AG387">
        <v>4.7919999999999998</v>
      </c>
      <c r="AH387">
        <v>5.5</v>
      </c>
      <c r="AI387">
        <v>5.65</v>
      </c>
      <c r="AJ387">
        <v>5.2249999999999996</v>
      </c>
      <c r="AK387">
        <v>4.875</v>
      </c>
      <c r="AL387">
        <v>4.133</v>
      </c>
      <c r="AM387">
        <v>5.3330000000000002</v>
      </c>
      <c r="AN387">
        <v>4.8250000000000002</v>
      </c>
      <c r="AO387">
        <v>4.5830000000000002</v>
      </c>
      <c r="AP387">
        <v>4.9329999999999998</v>
      </c>
      <c r="AQ387">
        <v>5.3419999999999996</v>
      </c>
      <c r="AR387">
        <v>5.625</v>
      </c>
      <c r="AS387">
        <v>5.7329999999999997</v>
      </c>
      <c r="AT387">
        <v>6.0250000000000004</v>
      </c>
      <c r="AU387">
        <v>5.5</v>
      </c>
      <c r="AV387">
        <v>5.2</v>
      </c>
      <c r="AW387">
        <v>5.0999999999999996</v>
      </c>
      <c r="AX387">
        <v>5</v>
      </c>
      <c r="AY387">
        <v>5</v>
      </c>
      <c r="AZ387">
        <v>5.0999999999999996</v>
      </c>
      <c r="BA387">
        <v>5.0999999999999996</v>
      </c>
      <c r="BB387">
        <v>2016</v>
      </c>
    </row>
    <row r="388" spans="1:54" hidden="1" x14ac:dyDescent="0.2">
      <c r="A388">
        <v>122</v>
      </c>
      <c r="B388" t="s">
        <v>553</v>
      </c>
      <c r="C388" t="s">
        <v>270</v>
      </c>
      <c r="D388" t="s">
        <v>61</v>
      </c>
      <c r="E388" t="s">
        <v>269</v>
      </c>
      <c r="F388" s="3" t="s">
        <v>268</v>
      </c>
      <c r="G388" t="s">
        <v>264</v>
      </c>
      <c r="H388" t="s">
        <v>263</v>
      </c>
      <c r="I388" t="s">
        <v>792</v>
      </c>
      <c r="J388">
        <v>3.2349999999999999</v>
      </c>
      <c r="K388">
        <v>3.2469999999999999</v>
      </c>
      <c r="L388">
        <v>3.2090000000000001</v>
      </c>
      <c r="M388">
        <v>3.173</v>
      </c>
      <c r="N388">
        <v>3.1840000000000002</v>
      </c>
      <c r="O388">
        <v>3.2010000000000001</v>
      </c>
      <c r="P388">
        <v>3.2250000000000001</v>
      </c>
      <c r="Q388">
        <v>3.2309999999999999</v>
      </c>
      <c r="R388">
        <v>3.26</v>
      </c>
      <c r="S388">
        <v>3.32</v>
      </c>
      <c r="T388">
        <v>3.3969999999999998</v>
      </c>
      <c r="U388">
        <v>3.4769999999999999</v>
      </c>
      <c r="V388">
        <v>3.5449999999999999</v>
      </c>
      <c r="W388">
        <v>3.544</v>
      </c>
      <c r="X388">
        <v>3.5619999999999998</v>
      </c>
      <c r="Y388">
        <v>3.5590000000000002</v>
      </c>
      <c r="Z388">
        <v>3.5350000000000001</v>
      </c>
      <c r="AA388">
        <v>3.5449999999999999</v>
      </c>
      <c r="AB388">
        <v>3.57</v>
      </c>
      <c r="AC388">
        <v>3.605</v>
      </c>
      <c r="AD388">
        <v>3.6349999999999998</v>
      </c>
      <c r="AE388">
        <v>3.6520000000000001</v>
      </c>
      <c r="AF388">
        <v>3.66</v>
      </c>
      <c r="AG388">
        <v>3.6949999999999998</v>
      </c>
      <c r="AH388">
        <v>3.7109999999999999</v>
      </c>
      <c r="AI388">
        <v>3.7469999999999999</v>
      </c>
      <c r="AJ388">
        <v>3.8260000000000001</v>
      </c>
      <c r="AK388">
        <v>3.9239999999999999</v>
      </c>
      <c r="AL388">
        <v>3.9940000000000002</v>
      </c>
      <c r="AM388">
        <v>3.9820000000000002</v>
      </c>
      <c r="AN388">
        <v>4.0170000000000003</v>
      </c>
      <c r="AO388">
        <v>4.0529999999999999</v>
      </c>
      <c r="AP388">
        <v>4.085</v>
      </c>
      <c r="AQ388">
        <v>4.1050000000000004</v>
      </c>
      <c r="AR388">
        <v>4.1130000000000004</v>
      </c>
      <c r="AS388">
        <v>4.1479999999999997</v>
      </c>
      <c r="AT388">
        <v>4.22</v>
      </c>
      <c r="AU388">
        <v>4.28</v>
      </c>
      <c r="AV388">
        <v>4.3380000000000001</v>
      </c>
      <c r="AW388">
        <v>4.3849999999999998</v>
      </c>
      <c r="AX388" t="s">
        <v>215</v>
      </c>
      <c r="AY388" t="s">
        <v>215</v>
      </c>
      <c r="AZ388" t="s">
        <v>215</v>
      </c>
      <c r="BA388" t="s">
        <v>215</v>
      </c>
      <c r="BB388">
        <v>2016</v>
      </c>
    </row>
    <row r="389" spans="1:54" hidden="1" x14ac:dyDescent="0.2">
      <c r="A389">
        <v>122</v>
      </c>
      <c r="B389" t="s">
        <v>553</v>
      </c>
      <c r="C389" t="s">
        <v>267</v>
      </c>
      <c r="D389" t="s">
        <v>61</v>
      </c>
      <c r="E389" t="s">
        <v>266</v>
      </c>
      <c r="F389" s="3" t="s">
        <v>265</v>
      </c>
      <c r="G389" t="s">
        <v>264</v>
      </c>
      <c r="H389" t="s">
        <v>263</v>
      </c>
      <c r="I389" t="s">
        <v>793</v>
      </c>
      <c r="J389">
        <v>7.54</v>
      </c>
      <c r="K389">
        <v>7.556</v>
      </c>
      <c r="L389">
        <v>7.5650000000000004</v>
      </c>
      <c r="M389">
        <v>7.5430000000000001</v>
      </c>
      <c r="N389">
        <v>7.5439999999999996</v>
      </c>
      <c r="O389">
        <v>7.5490000000000004</v>
      </c>
      <c r="P389">
        <v>7.5570000000000004</v>
      </c>
      <c r="Q389">
        <v>7.5670000000000002</v>
      </c>
      <c r="R389">
        <v>7.5759999999999996</v>
      </c>
      <c r="S389">
        <v>7.5940000000000003</v>
      </c>
      <c r="T389">
        <v>7.6449999999999996</v>
      </c>
      <c r="U389">
        <v>7.7110000000000003</v>
      </c>
      <c r="V389">
        <v>7.7990000000000004</v>
      </c>
      <c r="W389">
        <v>7.883</v>
      </c>
      <c r="X389">
        <v>7.9290000000000003</v>
      </c>
      <c r="Y389">
        <v>7.9480000000000004</v>
      </c>
      <c r="Z389">
        <v>7.9589999999999996</v>
      </c>
      <c r="AA389">
        <v>7.968</v>
      </c>
      <c r="AB389">
        <v>7.9770000000000003</v>
      </c>
      <c r="AC389">
        <v>7.992</v>
      </c>
      <c r="AD389">
        <v>8.0120000000000005</v>
      </c>
      <c r="AE389">
        <v>8.0419999999999998</v>
      </c>
      <c r="AF389">
        <v>8.0820000000000007</v>
      </c>
      <c r="AG389">
        <v>8.1180000000000003</v>
      </c>
      <c r="AH389">
        <v>8.1690000000000005</v>
      </c>
      <c r="AI389">
        <v>8.2249999999999996</v>
      </c>
      <c r="AJ389">
        <v>8.2680000000000007</v>
      </c>
      <c r="AK389">
        <v>8.2949999999999999</v>
      </c>
      <c r="AL389">
        <v>8.3219999999999992</v>
      </c>
      <c r="AM389">
        <v>8.3409999999999993</v>
      </c>
      <c r="AN389">
        <v>8.3610000000000007</v>
      </c>
      <c r="AO389">
        <v>8.3889999999999993</v>
      </c>
      <c r="AP389">
        <v>8.4260000000000002</v>
      </c>
      <c r="AQ389">
        <v>8.4770000000000003</v>
      </c>
      <c r="AR389">
        <v>8.5440000000000005</v>
      </c>
      <c r="AS389">
        <v>8.6300000000000008</v>
      </c>
      <c r="AT389">
        <v>8.74</v>
      </c>
      <c r="AU389">
        <v>8.8149999999999995</v>
      </c>
      <c r="AV389">
        <v>8.8849999999999998</v>
      </c>
      <c r="AW389">
        <v>8.9499999999999993</v>
      </c>
      <c r="AX389">
        <v>9.0120000000000005</v>
      </c>
      <c r="AY389">
        <v>9.0690000000000008</v>
      </c>
      <c r="AZ389">
        <v>9.1219999999999999</v>
      </c>
      <c r="BA389">
        <v>9.1709999999999994</v>
      </c>
      <c r="BB389">
        <v>2016</v>
      </c>
    </row>
    <row r="390" spans="1:54" hidden="1" x14ac:dyDescent="0.2">
      <c r="A390">
        <v>122</v>
      </c>
      <c r="B390" t="s">
        <v>553</v>
      </c>
      <c r="C390" t="s">
        <v>262</v>
      </c>
      <c r="D390" t="s">
        <v>61</v>
      </c>
      <c r="E390" t="s">
        <v>260</v>
      </c>
      <c r="F390" t="s">
        <v>259</v>
      </c>
      <c r="G390" t="s">
        <v>225</v>
      </c>
      <c r="H390" t="s">
        <v>222</v>
      </c>
      <c r="I390" t="s">
        <v>794</v>
      </c>
      <c r="J390" s="3" t="s">
        <v>215</v>
      </c>
      <c r="K390" s="3" t="s">
        <v>215</v>
      </c>
      <c r="L390" s="3" t="s">
        <v>215</v>
      </c>
      <c r="M390" s="3" t="s">
        <v>215</v>
      </c>
      <c r="N390" s="3" t="s">
        <v>215</v>
      </c>
      <c r="O390" s="3" t="s">
        <v>215</v>
      </c>
      <c r="P390" s="3" t="s">
        <v>215</v>
      </c>
      <c r="Q390" s="3" t="s">
        <v>215</v>
      </c>
      <c r="R390" s="3">
        <v>52.892000000000003</v>
      </c>
      <c r="S390" s="3">
        <v>55.350999999999999</v>
      </c>
      <c r="T390" s="3">
        <v>60.511000000000003</v>
      </c>
      <c r="U390" s="3">
        <v>65.83</v>
      </c>
      <c r="V390" s="3">
        <v>72.998999999999995</v>
      </c>
      <c r="W390" s="3">
        <v>79.593000000000004</v>
      </c>
      <c r="X390" s="3">
        <v>82.781999999999996</v>
      </c>
      <c r="Y390" s="3">
        <v>87.724999999999994</v>
      </c>
      <c r="Z390" s="3">
        <v>93.591999999999999</v>
      </c>
      <c r="AA390" s="3">
        <v>94.180999999999997</v>
      </c>
      <c r="AB390" s="3">
        <v>100.893</v>
      </c>
      <c r="AC390" s="3">
        <v>97.21</v>
      </c>
      <c r="AD390" s="3">
        <v>103.79300000000001</v>
      </c>
      <c r="AE390" s="3">
        <v>111.803</v>
      </c>
      <c r="AF390" s="3">
        <v>114.651</v>
      </c>
      <c r="AG390" s="3">
        <v>112.556</v>
      </c>
      <c r="AH390" s="3">
        <v>118.42400000000001</v>
      </c>
      <c r="AI390" s="3">
        <v>123.515</v>
      </c>
      <c r="AJ390" s="3">
        <v>128.059</v>
      </c>
      <c r="AK390" s="3">
        <v>135.91</v>
      </c>
      <c r="AL390" s="3">
        <v>142.03299999999999</v>
      </c>
      <c r="AM390" s="3">
        <v>140.523</v>
      </c>
      <c r="AN390" s="3">
        <v>143.161</v>
      </c>
      <c r="AO390" s="3">
        <v>149.83799999999999</v>
      </c>
      <c r="AP390" s="3">
        <v>156.12799999999999</v>
      </c>
      <c r="AQ390" s="3">
        <v>160.84800000000001</v>
      </c>
      <c r="AR390" s="3">
        <v>165.233</v>
      </c>
      <c r="AS390" s="3">
        <v>171.94300000000001</v>
      </c>
      <c r="AT390" s="3">
        <v>173.077</v>
      </c>
      <c r="AU390" s="3">
        <v>180.27600000000001</v>
      </c>
      <c r="AV390" s="3">
        <v>188.29400000000001</v>
      </c>
      <c r="AW390" s="3">
        <v>196.261</v>
      </c>
      <c r="AX390" s="3">
        <v>203.12100000000001</v>
      </c>
      <c r="AY390" s="3">
        <v>210.482</v>
      </c>
      <c r="AZ390" s="3">
        <v>217.70099999999999</v>
      </c>
      <c r="BA390">
        <v>225.381</v>
      </c>
      <c r="BB390">
        <v>2016</v>
      </c>
    </row>
    <row r="391" spans="1:54" hidden="1" x14ac:dyDescent="0.2">
      <c r="A391">
        <v>122</v>
      </c>
      <c r="B391" t="s">
        <v>553</v>
      </c>
      <c r="C391" t="s">
        <v>261</v>
      </c>
      <c r="D391" t="s">
        <v>61</v>
      </c>
      <c r="E391" t="s">
        <v>260</v>
      </c>
      <c r="F391" t="s">
        <v>259</v>
      </c>
      <c r="G391" t="s">
        <v>217</v>
      </c>
      <c r="I391" t="s">
        <v>258</v>
      </c>
      <c r="J391" s="3" t="s">
        <v>215</v>
      </c>
      <c r="K391" s="3" t="s">
        <v>215</v>
      </c>
      <c r="L391" s="3" t="s">
        <v>215</v>
      </c>
      <c r="M391" s="3" t="s">
        <v>215</v>
      </c>
      <c r="N391" s="3" t="s">
        <v>215</v>
      </c>
      <c r="O391" s="3" t="s">
        <v>215</v>
      </c>
      <c r="P391" s="3" t="s">
        <v>215</v>
      </c>
      <c r="Q391" s="3" t="s">
        <v>215</v>
      </c>
      <c r="R391" s="3">
        <v>44.215000000000003</v>
      </c>
      <c r="S391" s="3">
        <v>43.256999999999998</v>
      </c>
      <c r="T391" s="3">
        <v>44</v>
      </c>
      <c r="U391" s="3">
        <v>44.649000000000001</v>
      </c>
      <c r="V391" s="3">
        <v>46.866</v>
      </c>
      <c r="W391" s="3">
        <v>49.466999999999999</v>
      </c>
      <c r="X391" s="3">
        <v>49.005000000000003</v>
      </c>
      <c r="Y391" s="3">
        <v>49.680999999999997</v>
      </c>
      <c r="Z391" s="3">
        <v>51.271999999999998</v>
      </c>
      <c r="AA391" s="3">
        <v>49.904000000000003</v>
      </c>
      <c r="AB391" s="3">
        <v>51.384999999999998</v>
      </c>
      <c r="AC391" s="3">
        <v>47.686999999999998</v>
      </c>
      <c r="AD391" s="3">
        <v>48.591000000000001</v>
      </c>
      <c r="AE391" s="3">
        <v>50.698999999999998</v>
      </c>
      <c r="AF391" s="3">
        <v>50.566000000000003</v>
      </c>
      <c r="AG391" s="3">
        <v>48.543999999999997</v>
      </c>
      <c r="AH391" s="3">
        <v>48.865000000000002</v>
      </c>
      <c r="AI391" s="3">
        <v>48.613</v>
      </c>
      <c r="AJ391" s="3">
        <v>47.814999999999998</v>
      </c>
      <c r="AK391" s="3">
        <v>47.859000000000002</v>
      </c>
      <c r="AL391" s="3">
        <v>48.35</v>
      </c>
      <c r="AM391" s="3">
        <v>48.784999999999997</v>
      </c>
      <c r="AN391" s="3">
        <v>48.381999999999998</v>
      </c>
      <c r="AO391" s="3">
        <v>48.314999999999998</v>
      </c>
      <c r="AP391" s="3">
        <v>48.996000000000002</v>
      </c>
      <c r="AQ391" s="3">
        <v>49.658000000000001</v>
      </c>
      <c r="AR391" s="3">
        <v>49.61</v>
      </c>
      <c r="AS391" s="3">
        <v>49.911999999999999</v>
      </c>
      <c r="AT391" s="3">
        <v>48.988999999999997</v>
      </c>
      <c r="AU391" s="3">
        <v>48.832999999999998</v>
      </c>
      <c r="AV391" s="3">
        <v>48.87</v>
      </c>
      <c r="AW391" s="3">
        <v>48.874000000000002</v>
      </c>
      <c r="AX391" s="3">
        <v>48.88</v>
      </c>
      <c r="AY391" s="3">
        <v>48.923000000000002</v>
      </c>
      <c r="AZ391" s="3">
        <v>48.893000000000001</v>
      </c>
      <c r="BA391">
        <v>48.893000000000001</v>
      </c>
      <c r="BB391">
        <v>2016</v>
      </c>
    </row>
    <row r="392" spans="1:54" hidden="1" x14ac:dyDescent="0.2">
      <c r="A392">
        <v>122</v>
      </c>
      <c r="B392" t="s">
        <v>553</v>
      </c>
      <c r="C392" t="s">
        <v>257</v>
      </c>
      <c r="D392" t="s">
        <v>61</v>
      </c>
      <c r="E392" t="s">
        <v>255</v>
      </c>
      <c r="F392" t="s">
        <v>254</v>
      </c>
      <c r="G392" t="s">
        <v>225</v>
      </c>
      <c r="H392" t="s">
        <v>222</v>
      </c>
      <c r="I392" t="s">
        <v>794</v>
      </c>
      <c r="J392" s="3" t="s">
        <v>215</v>
      </c>
      <c r="K392" s="3" t="s">
        <v>215</v>
      </c>
      <c r="L392" s="3" t="s">
        <v>215</v>
      </c>
      <c r="M392" s="3" t="s">
        <v>215</v>
      </c>
      <c r="N392" s="3" t="s">
        <v>215</v>
      </c>
      <c r="O392" s="3" t="s">
        <v>215</v>
      </c>
      <c r="P392" s="3" t="s">
        <v>215</v>
      </c>
      <c r="Q392" s="3" t="s">
        <v>215</v>
      </c>
      <c r="R392" s="3">
        <v>56.905000000000001</v>
      </c>
      <c r="S392" s="3">
        <v>59.225000000000001</v>
      </c>
      <c r="T392" s="3">
        <v>64.045000000000002</v>
      </c>
      <c r="U392" s="3">
        <v>70.173000000000002</v>
      </c>
      <c r="V392" s="3">
        <v>76.328000000000003</v>
      </c>
      <c r="W392" s="3">
        <v>86.900999999999996</v>
      </c>
      <c r="X392" s="3">
        <v>91.251000000000005</v>
      </c>
      <c r="Y392" s="3">
        <v>98.567999999999998</v>
      </c>
      <c r="Z392" s="3">
        <v>101.54600000000001</v>
      </c>
      <c r="AA392" s="3">
        <v>98.658000000000001</v>
      </c>
      <c r="AB392" s="3">
        <v>106.133</v>
      </c>
      <c r="AC392" s="3">
        <v>102.547</v>
      </c>
      <c r="AD392" s="3">
        <v>108.20099999999999</v>
      </c>
      <c r="AE392" s="3">
        <v>113.255</v>
      </c>
      <c r="AF392" s="3">
        <v>118.878</v>
      </c>
      <c r="AG392" s="3">
        <v>115.759</v>
      </c>
      <c r="AH392" s="3">
        <v>130.15199999999999</v>
      </c>
      <c r="AI392" s="3">
        <v>129.97</v>
      </c>
      <c r="AJ392" s="3">
        <v>134.92500000000001</v>
      </c>
      <c r="AK392" s="3">
        <v>139.83600000000001</v>
      </c>
      <c r="AL392" s="3">
        <v>146.50200000000001</v>
      </c>
      <c r="AM392" s="3">
        <v>155.94999999999999</v>
      </c>
      <c r="AN392" s="3">
        <v>156.33799999999999</v>
      </c>
      <c r="AO392" s="3">
        <v>157.83099999999999</v>
      </c>
      <c r="AP392" s="3">
        <v>163.17400000000001</v>
      </c>
      <c r="AQ392" s="3">
        <v>165.25700000000001</v>
      </c>
      <c r="AR392" s="3">
        <v>174.28200000000001</v>
      </c>
      <c r="AS392" s="3">
        <v>175.60599999999999</v>
      </c>
      <c r="AT392" s="3">
        <v>178.50700000000001</v>
      </c>
      <c r="AU392" s="3">
        <v>183.38300000000001</v>
      </c>
      <c r="AV392" s="3">
        <v>189.49799999999999</v>
      </c>
      <c r="AW392" s="3">
        <v>196.91900000000001</v>
      </c>
      <c r="AX392" s="3">
        <v>203.89699999999999</v>
      </c>
      <c r="AY392" s="3">
        <v>211.54400000000001</v>
      </c>
      <c r="AZ392" s="3">
        <v>219.262</v>
      </c>
      <c r="BA392">
        <v>227.85400000000001</v>
      </c>
      <c r="BB392">
        <v>2016</v>
      </c>
    </row>
    <row r="393" spans="1:54" hidden="1" x14ac:dyDescent="0.2">
      <c r="A393">
        <v>122</v>
      </c>
      <c r="B393" t="s">
        <v>553</v>
      </c>
      <c r="C393" t="s">
        <v>256</v>
      </c>
      <c r="D393" t="s">
        <v>61</v>
      </c>
      <c r="E393" t="s">
        <v>255</v>
      </c>
      <c r="F393" t="s">
        <v>254</v>
      </c>
      <c r="G393" t="s">
        <v>217</v>
      </c>
      <c r="I393" t="s">
        <v>253</v>
      </c>
      <c r="J393" s="3" t="s">
        <v>215</v>
      </c>
      <c r="K393" s="3" t="s">
        <v>215</v>
      </c>
      <c r="L393" s="3" t="s">
        <v>215</v>
      </c>
      <c r="M393" s="3" t="s">
        <v>215</v>
      </c>
      <c r="N393" s="3" t="s">
        <v>215</v>
      </c>
      <c r="O393" s="3" t="s">
        <v>215</v>
      </c>
      <c r="P393" s="3" t="s">
        <v>215</v>
      </c>
      <c r="Q393" s="3" t="s">
        <v>215</v>
      </c>
      <c r="R393" s="3">
        <v>47.57</v>
      </c>
      <c r="S393" s="3">
        <v>46.283999999999999</v>
      </c>
      <c r="T393" s="3">
        <v>46.57</v>
      </c>
      <c r="U393" s="3">
        <v>47.594000000000001</v>
      </c>
      <c r="V393" s="3">
        <v>49.003</v>
      </c>
      <c r="W393" s="3">
        <v>54.009</v>
      </c>
      <c r="X393" s="3">
        <v>54.018000000000001</v>
      </c>
      <c r="Y393" s="3">
        <v>55.820999999999998</v>
      </c>
      <c r="Z393" s="3">
        <v>55.628999999999998</v>
      </c>
      <c r="AA393" s="3">
        <v>52.276000000000003</v>
      </c>
      <c r="AB393" s="3">
        <v>54.054000000000002</v>
      </c>
      <c r="AC393" s="3">
        <v>50.305</v>
      </c>
      <c r="AD393" s="3">
        <v>50.654000000000003</v>
      </c>
      <c r="AE393" s="3">
        <v>51.356999999999999</v>
      </c>
      <c r="AF393" s="3">
        <v>52.43</v>
      </c>
      <c r="AG393" s="3">
        <v>49.926000000000002</v>
      </c>
      <c r="AH393" s="3">
        <v>53.704000000000001</v>
      </c>
      <c r="AI393" s="3">
        <v>51.154000000000003</v>
      </c>
      <c r="AJ393" s="3">
        <v>50.378</v>
      </c>
      <c r="AK393" s="3">
        <v>49.241999999999997</v>
      </c>
      <c r="AL393" s="3">
        <v>49.871000000000002</v>
      </c>
      <c r="AM393" s="3">
        <v>54.140999999999998</v>
      </c>
      <c r="AN393" s="3">
        <v>52.835000000000001</v>
      </c>
      <c r="AO393" s="3">
        <v>50.892000000000003</v>
      </c>
      <c r="AP393" s="3">
        <v>51.207000000000001</v>
      </c>
      <c r="AQ393" s="3">
        <v>51.018999999999998</v>
      </c>
      <c r="AR393" s="3">
        <v>52.326999999999998</v>
      </c>
      <c r="AS393" s="3">
        <v>50.975000000000001</v>
      </c>
      <c r="AT393" s="3">
        <v>50.526000000000003</v>
      </c>
      <c r="AU393" s="3">
        <v>49.674999999999997</v>
      </c>
      <c r="AV393" s="3">
        <v>49.182000000000002</v>
      </c>
      <c r="AW393" s="3">
        <v>49.037999999999997</v>
      </c>
      <c r="AX393" s="3">
        <v>49.067</v>
      </c>
      <c r="AY393" s="3">
        <v>49.168999999999997</v>
      </c>
      <c r="AZ393" s="3">
        <v>49.243000000000002</v>
      </c>
      <c r="BA393">
        <v>49.429000000000002</v>
      </c>
      <c r="BB393">
        <v>2016</v>
      </c>
    </row>
    <row r="394" spans="1:54" hidden="1" x14ac:dyDescent="0.2">
      <c r="A394">
        <v>122</v>
      </c>
      <c r="B394" t="s">
        <v>553</v>
      </c>
      <c r="C394" t="s">
        <v>252</v>
      </c>
      <c r="D394" t="s">
        <v>61</v>
      </c>
      <c r="E394" t="s">
        <v>250</v>
      </c>
      <c r="F394" t="s">
        <v>249</v>
      </c>
      <c r="G394" t="s">
        <v>225</v>
      </c>
      <c r="H394" t="s">
        <v>222</v>
      </c>
      <c r="I394" t="s">
        <v>794</v>
      </c>
      <c r="J394" s="3" t="s">
        <v>215</v>
      </c>
      <c r="K394" s="3" t="s">
        <v>215</v>
      </c>
      <c r="L394" s="3" t="s">
        <v>215</v>
      </c>
      <c r="M394" s="3" t="s">
        <v>215</v>
      </c>
      <c r="N394" s="3" t="s">
        <v>215</v>
      </c>
      <c r="O394" s="3" t="s">
        <v>215</v>
      </c>
      <c r="P394" s="3" t="s">
        <v>215</v>
      </c>
      <c r="Q394" s="3" t="s">
        <v>215</v>
      </c>
      <c r="R394" s="3">
        <v>-4.0129999999999999</v>
      </c>
      <c r="S394" s="3">
        <v>-3.8740000000000001</v>
      </c>
      <c r="T394" s="3">
        <v>-3.5339999999999998</v>
      </c>
      <c r="U394" s="3">
        <v>-4.343</v>
      </c>
      <c r="V394" s="3">
        <v>-3.3279999999999998</v>
      </c>
      <c r="W394" s="3">
        <v>-7.3079999999999998</v>
      </c>
      <c r="X394" s="3">
        <v>-8.4689999999999994</v>
      </c>
      <c r="Y394" s="3">
        <v>-10.843</v>
      </c>
      <c r="Z394" s="3">
        <v>-7.9539999999999997</v>
      </c>
      <c r="AA394" s="3">
        <v>-4.476</v>
      </c>
      <c r="AB394" s="3">
        <v>-5.24</v>
      </c>
      <c r="AC394" s="3">
        <v>-5.3369999999999997</v>
      </c>
      <c r="AD394" s="3">
        <v>-4.407</v>
      </c>
      <c r="AE394" s="3">
        <v>-1.452</v>
      </c>
      <c r="AF394" s="3">
        <v>-4.2279999999999998</v>
      </c>
      <c r="AG394" s="3">
        <v>-3.2040000000000002</v>
      </c>
      <c r="AH394" s="3">
        <v>-11.727</v>
      </c>
      <c r="AI394" s="3">
        <v>-6.4550000000000001</v>
      </c>
      <c r="AJ394" s="3">
        <v>-6.8659999999999997</v>
      </c>
      <c r="AK394" s="3">
        <v>-3.9260000000000002</v>
      </c>
      <c r="AL394" s="3">
        <v>-4.4690000000000003</v>
      </c>
      <c r="AM394" s="3">
        <v>-15.427</v>
      </c>
      <c r="AN394" s="3">
        <v>-13.177</v>
      </c>
      <c r="AO394" s="3">
        <v>-7.992</v>
      </c>
      <c r="AP394" s="3">
        <v>-7.0460000000000003</v>
      </c>
      <c r="AQ394" s="3">
        <v>-4.4089999999999998</v>
      </c>
      <c r="AR394" s="3">
        <v>-9.0489999999999995</v>
      </c>
      <c r="AS394" s="3">
        <v>-3.6629999999999998</v>
      </c>
      <c r="AT394" s="3">
        <v>-5.43</v>
      </c>
      <c r="AU394" s="3">
        <v>-3.1070000000000002</v>
      </c>
      <c r="AV394" s="3">
        <v>-1.204</v>
      </c>
      <c r="AW394" s="3">
        <v>-0.65800000000000003</v>
      </c>
      <c r="AX394" s="3">
        <v>-0.77600000000000002</v>
      </c>
      <c r="AY394" s="3">
        <v>-1.0620000000000001</v>
      </c>
      <c r="AZ394" s="3">
        <v>-1.5609999999999999</v>
      </c>
      <c r="BA394">
        <v>-2.4740000000000002</v>
      </c>
      <c r="BB394">
        <v>2016</v>
      </c>
    </row>
    <row r="395" spans="1:54" hidden="1" x14ac:dyDescent="0.2">
      <c r="A395">
        <v>122</v>
      </c>
      <c r="B395" t="s">
        <v>553</v>
      </c>
      <c r="C395" t="s">
        <v>251</v>
      </c>
      <c r="D395" t="s">
        <v>61</v>
      </c>
      <c r="E395" t="s">
        <v>250</v>
      </c>
      <c r="F395" t="s">
        <v>249</v>
      </c>
      <c r="G395" t="s">
        <v>217</v>
      </c>
      <c r="I395" t="s">
        <v>248</v>
      </c>
      <c r="J395" s="3" t="s">
        <v>215</v>
      </c>
      <c r="K395" s="3" t="s">
        <v>215</v>
      </c>
      <c r="L395" s="3" t="s">
        <v>215</v>
      </c>
      <c r="M395" s="3" t="s">
        <v>215</v>
      </c>
      <c r="N395" s="3" t="s">
        <v>215</v>
      </c>
      <c r="O395" s="3" t="s">
        <v>215</v>
      </c>
      <c r="P395" s="3" t="s">
        <v>215</v>
      </c>
      <c r="Q395" s="3" t="s">
        <v>215</v>
      </c>
      <c r="R395" s="3">
        <v>-3.355</v>
      </c>
      <c r="S395" s="3">
        <v>-3.028</v>
      </c>
      <c r="T395" s="3">
        <v>-2.57</v>
      </c>
      <c r="U395" s="3">
        <v>-2.9460000000000002</v>
      </c>
      <c r="V395" s="3">
        <v>-2.137</v>
      </c>
      <c r="W395" s="3">
        <v>-4.5419999999999998</v>
      </c>
      <c r="X395" s="3">
        <v>-5.0129999999999999</v>
      </c>
      <c r="Y395" s="3">
        <v>-6.141</v>
      </c>
      <c r="Z395" s="3">
        <v>-4.3570000000000002</v>
      </c>
      <c r="AA395" s="3">
        <v>-2.3719999999999999</v>
      </c>
      <c r="AB395" s="3">
        <v>-2.669</v>
      </c>
      <c r="AC395" s="3">
        <v>-2.6179999999999999</v>
      </c>
      <c r="AD395" s="3">
        <v>-2.0630000000000002</v>
      </c>
      <c r="AE395" s="3">
        <v>-0.65800000000000003</v>
      </c>
      <c r="AF395" s="3">
        <v>-1.865</v>
      </c>
      <c r="AG395" s="3">
        <v>-1.3819999999999999</v>
      </c>
      <c r="AH395" s="3">
        <v>-4.8390000000000004</v>
      </c>
      <c r="AI395" s="3">
        <v>-2.5409999999999999</v>
      </c>
      <c r="AJ395" s="3">
        <v>-2.5630000000000002</v>
      </c>
      <c r="AK395" s="3">
        <v>-1.3819999999999999</v>
      </c>
      <c r="AL395" s="3">
        <v>-1.5209999999999999</v>
      </c>
      <c r="AM395" s="3">
        <v>-5.3559999999999999</v>
      </c>
      <c r="AN395" s="3">
        <v>-4.4530000000000003</v>
      </c>
      <c r="AO395" s="3">
        <v>-2.577</v>
      </c>
      <c r="AP395" s="3">
        <v>-2.2109999999999999</v>
      </c>
      <c r="AQ395" s="3">
        <v>-1.361</v>
      </c>
      <c r="AR395" s="3">
        <v>-2.7170000000000001</v>
      </c>
      <c r="AS395" s="3">
        <v>-1.0629999999999999</v>
      </c>
      <c r="AT395" s="3">
        <v>-1.5369999999999999</v>
      </c>
      <c r="AU395" s="3">
        <v>-0.84199999999999997</v>
      </c>
      <c r="AV395" s="3">
        <v>-0.312</v>
      </c>
      <c r="AW395" s="3">
        <v>-0.16400000000000001</v>
      </c>
      <c r="AX395" s="3">
        <v>-0.187</v>
      </c>
      <c r="AY395" s="3">
        <v>-0.247</v>
      </c>
      <c r="AZ395" s="3">
        <v>-0.35099999999999998</v>
      </c>
      <c r="BA395">
        <v>-0.53700000000000003</v>
      </c>
      <c r="BB395">
        <v>2016</v>
      </c>
    </row>
    <row r="396" spans="1:54" hidden="1" x14ac:dyDescent="0.2">
      <c r="A396">
        <v>122</v>
      </c>
      <c r="B396" t="s">
        <v>553</v>
      </c>
      <c r="C396" t="s">
        <v>247</v>
      </c>
      <c r="D396" t="s">
        <v>61</v>
      </c>
      <c r="E396" t="s">
        <v>245</v>
      </c>
      <c r="F396" t="s">
        <v>244</v>
      </c>
      <c r="G396" t="s">
        <v>225</v>
      </c>
      <c r="H396" t="s">
        <v>222</v>
      </c>
      <c r="I396" t="s">
        <v>794</v>
      </c>
      <c r="J396" s="3">
        <v>-1.502</v>
      </c>
      <c r="K396" s="3">
        <v>-0.69599999999999995</v>
      </c>
      <c r="L396" s="3">
        <v>-2.1120000000000001</v>
      </c>
      <c r="M396" s="3">
        <v>3.4159999999999999</v>
      </c>
      <c r="N396" s="3">
        <v>-1.2210000000000001</v>
      </c>
      <c r="O396" s="3">
        <v>-1.2949999999999999</v>
      </c>
      <c r="P396" s="3">
        <v>-2.915</v>
      </c>
      <c r="Q396" s="3">
        <v>-4.4669999999999996</v>
      </c>
      <c r="R396" s="3">
        <v>-3.004</v>
      </c>
      <c r="S396" s="3">
        <v>-3.9849999999999999</v>
      </c>
      <c r="T396" s="3">
        <v>-4.5110000000000001</v>
      </c>
      <c r="U396" s="3">
        <v>-5.6589999999999998</v>
      </c>
      <c r="V396" s="3">
        <v>-3.984</v>
      </c>
      <c r="W396" s="3">
        <v>-5.851</v>
      </c>
      <c r="X396" s="3">
        <v>-7.7</v>
      </c>
      <c r="Y396" s="3">
        <v>-10.058</v>
      </c>
      <c r="Z396" s="3">
        <v>-7.7439999999999998</v>
      </c>
      <c r="AA396" s="3">
        <v>-4.88</v>
      </c>
      <c r="AB396" s="3">
        <v>-5.806</v>
      </c>
      <c r="AC396" s="3">
        <v>-6.657</v>
      </c>
      <c r="AD396" s="3">
        <v>-8.2989999999999995</v>
      </c>
      <c r="AE396" s="3">
        <v>-3.6070000000000002</v>
      </c>
      <c r="AF396" s="3">
        <v>-4.6109999999999998</v>
      </c>
      <c r="AG396" s="3">
        <v>-0.76200000000000001</v>
      </c>
      <c r="AH396" s="3">
        <v>-4.5810000000000004</v>
      </c>
      <c r="AI396" s="3">
        <v>-5.7539999999999996</v>
      </c>
      <c r="AJ396" s="3">
        <v>-8.4860000000000007</v>
      </c>
      <c r="AK396" s="3">
        <v>-7.992</v>
      </c>
      <c r="AL396" s="3">
        <v>-8.4870000000000001</v>
      </c>
      <c r="AM396" s="3">
        <v>-10.64</v>
      </c>
      <c r="AN396" s="3">
        <v>-11.3</v>
      </c>
      <c r="AO396" s="3">
        <v>-8.98</v>
      </c>
      <c r="AP396" s="3">
        <v>-6.4969999999999999</v>
      </c>
      <c r="AQ396" s="3">
        <v>-3.573</v>
      </c>
      <c r="AR396" s="3">
        <v>-1.6850000000000001</v>
      </c>
      <c r="AS396" s="3">
        <v>1.4830000000000001</v>
      </c>
      <c r="AT396" s="3">
        <v>-2.1960000000000002</v>
      </c>
      <c r="AU396" s="3">
        <v>-2.548</v>
      </c>
      <c r="AV396" s="3">
        <v>-2.8149999999999999</v>
      </c>
      <c r="AW396" s="3">
        <v>-2.9529999999999998</v>
      </c>
      <c r="AX396" s="3">
        <v>-2.7839999999999998</v>
      </c>
      <c r="AY396" s="3">
        <v>-2.5920000000000001</v>
      </c>
      <c r="AZ396" s="3">
        <v>-2.5329999999999999</v>
      </c>
      <c r="BA396">
        <v>-3.0190000000000001</v>
      </c>
      <c r="BB396">
        <v>2016</v>
      </c>
    </row>
    <row r="397" spans="1:54" hidden="1" x14ac:dyDescent="0.2">
      <c r="A397">
        <v>122</v>
      </c>
      <c r="B397" t="s">
        <v>553</v>
      </c>
      <c r="C397" t="s">
        <v>246</v>
      </c>
      <c r="D397" t="s">
        <v>61</v>
      </c>
      <c r="E397" t="s">
        <v>245</v>
      </c>
      <c r="F397" t="s">
        <v>244</v>
      </c>
      <c r="G397" t="s">
        <v>243</v>
      </c>
      <c r="I397" t="s">
        <v>362</v>
      </c>
      <c r="J397" s="3" t="s">
        <v>215</v>
      </c>
      <c r="K397" s="3" t="s">
        <v>215</v>
      </c>
      <c r="L397" s="3" t="s">
        <v>215</v>
      </c>
      <c r="M397" s="3" t="s">
        <v>215</v>
      </c>
      <c r="N397" s="3" t="s">
        <v>215</v>
      </c>
      <c r="O397" s="3" t="s">
        <v>215</v>
      </c>
      <c r="P397" s="3" t="s">
        <v>215</v>
      </c>
      <c r="Q397" s="3" t="s">
        <v>215</v>
      </c>
      <c r="R397" s="3" t="s">
        <v>215</v>
      </c>
      <c r="S397" s="3" t="s">
        <v>215</v>
      </c>
      <c r="T397" s="3" t="s">
        <v>215</v>
      </c>
      <c r="U397" s="3">
        <v>-3.9089999999999998</v>
      </c>
      <c r="V397" s="3">
        <v>-2.5880000000000001</v>
      </c>
      <c r="W397" s="3">
        <v>-3.6030000000000002</v>
      </c>
      <c r="X397" s="3">
        <v>-4.5069999999999997</v>
      </c>
      <c r="Y397" s="3">
        <v>-5.6349999999999998</v>
      </c>
      <c r="Z397" s="3">
        <v>-4.21</v>
      </c>
      <c r="AA397" s="3">
        <v>-2.5739999999999998</v>
      </c>
      <c r="AB397" s="3">
        <v>-2.9740000000000002</v>
      </c>
      <c r="AC397" s="3">
        <v>-3.3</v>
      </c>
      <c r="AD397" s="3">
        <v>-3.95</v>
      </c>
      <c r="AE397" s="3">
        <v>-1.6479999999999999</v>
      </c>
      <c r="AF397" s="3">
        <v>-2.04</v>
      </c>
      <c r="AG397" s="3">
        <v>-0.32500000000000001</v>
      </c>
      <c r="AH397" s="3">
        <v>-1.877</v>
      </c>
      <c r="AI397" s="3">
        <v>-2.2549999999999999</v>
      </c>
      <c r="AJ397" s="3">
        <v>-3.202</v>
      </c>
      <c r="AK397" s="3">
        <v>-2.8919999999999999</v>
      </c>
      <c r="AL397" s="3">
        <v>-2.9729999999999999</v>
      </c>
      <c r="AM397" s="3">
        <v>-3.6459999999999999</v>
      </c>
      <c r="AN397" s="3">
        <v>-3.7919999999999998</v>
      </c>
      <c r="AO397" s="3">
        <v>-2.923</v>
      </c>
      <c r="AP397" s="3">
        <v>-2.0470000000000002</v>
      </c>
      <c r="AQ397" s="3">
        <v>-1.0940000000000001</v>
      </c>
      <c r="AR397" s="3">
        <v>-0.499</v>
      </c>
      <c r="AS397" s="3">
        <v>0.42399999999999999</v>
      </c>
      <c r="AT397" s="3">
        <v>-0.61199999999999999</v>
      </c>
      <c r="AU397" s="3">
        <v>-0.68899999999999995</v>
      </c>
      <c r="AV397" s="3">
        <v>-0.73599999999999999</v>
      </c>
      <c r="AW397" s="3">
        <v>-0.74299999999999999</v>
      </c>
      <c r="AX397" s="3">
        <v>-0.67600000000000005</v>
      </c>
      <c r="AY397" s="3">
        <v>-0.60599999999999998</v>
      </c>
      <c r="AZ397" s="3">
        <v>-0.57099999999999995</v>
      </c>
      <c r="BA397">
        <v>-0.65600000000000003</v>
      </c>
      <c r="BB397">
        <v>2016</v>
      </c>
    </row>
    <row r="398" spans="1:54" hidden="1" x14ac:dyDescent="0.2">
      <c r="A398">
        <v>122</v>
      </c>
      <c r="B398" t="s">
        <v>553</v>
      </c>
      <c r="C398" t="s">
        <v>242</v>
      </c>
      <c r="D398" t="s">
        <v>61</v>
      </c>
      <c r="E398" t="s">
        <v>240</v>
      </c>
      <c r="F398" t="s">
        <v>239</v>
      </c>
      <c r="G398" t="s">
        <v>225</v>
      </c>
      <c r="H398" t="s">
        <v>222</v>
      </c>
      <c r="I398" t="s">
        <v>794</v>
      </c>
      <c r="J398" s="3" t="s">
        <v>215</v>
      </c>
      <c r="K398" s="3" t="s">
        <v>215</v>
      </c>
      <c r="L398" s="3" t="s">
        <v>215</v>
      </c>
      <c r="M398" s="3" t="s">
        <v>215</v>
      </c>
      <c r="N398" s="3" t="s">
        <v>215</v>
      </c>
      <c r="O398" s="3" t="s">
        <v>215</v>
      </c>
      <c r="P398" s="3" t="s">
        <v>215</v>
      </c>
      <c r="Q398" s="3" t="s">
        <v>215</v>
      </c>
      <c r="R398" s="3">
        <v>-1.756</v>
      </c>
      <c r="S398" s="3">
        <v>-1.5529999999999999</v>
      </c>
      <c r="T398" s="3">
        <v>-1.01</v>
      </c>
      <c r="U398" s="3">
        <v>-1.43</v>
      </c>
      <c r="V398" s="3">
        <v>-0.16800000000000001</v>
      </c>
      <c r="W398" s="3">
        <v>-3.1659999999999999</v>
      </c>
      <c r="X398" s="3">
        <v>-4.2039999999999997</v>
      </c>
      <c r="Y398" s="3">
        <v>-5.0739999999999998</v>
      </c>
      <c r="Z398" s="3">
        <v>-1.887</v>
      </c>
      <c r="AA398" s="3">
        <v>1.3260000000000001</v>
      </c>
      <c r="AB398" s="3">
        <v>0.56599999999999995</v>
      </c>
      <c r="AC398" s="3">
        <v>0.34699999999999998</v>
      </c>
      <c r="AD398" s="3">
        <v>1.4490000000000001</v>
      </c>
      <c r="AE398" s="3">
        <v>4.49</v>
      </c>
      <c r="AF398" s="3">
        <v>1.232</v>
      </c>
      <c r="AG398" s="3">
        <v>2.8140000000000001</v>
      </c>
      <c r="AH398" s="3">
        <v>-6.2549999999999999</v>
      </c>
      <c r="AI398" s="3">
        <v>-0.44800000000000001</v>
      </c>
      <c r="AJ398" s="3">
        <v>-0.63300000000000001</v>
      </c>
      <c r="AK398" s="3">
        <v>2.3050000000000002</v>
      </c>
      <c r="AL398" s="3">
        <v>2.0419999999999998</v>
      </c>
      <c r="AM398" s="3">
        <v>-9.1029999999999998</v>
      </c>
      <c r="AN398" s="3">
        <v>-6.7709999999999999</v>
      </c>
      <c r="AO398" s="3">
        <v>-1.373</v>
      </c>
      <c r="AP398" s="3">
        <v>-0.158</v>
      </c>
      <c r="AQ398" s="3">
        <v>2.5019999999999998</v>
      </c>
      <c r="AR398" s="3">
        <v>-2.4750000000000001</v>
      </c>
      <c r="AS398" s="3">
        <v>2.8559999999999999</v>
      </c>
      <c r="AT398" s="3">
        <v>0.46400000000000002</v>
      </c>
      <c r="AU398" s="3">
        <v>2.0649999999999999</v>
      </c>
      <c r="AV398" s="3">
        <v>3.5</v>
      </c>
      <c r="AW398" s="3">
        <v>4.3860000000000001</v>
      </c>
      <c r="AX398" s="3">
        <v>4.1189999999999998</v>
      </c>
      <c r="AY398" s="3">
        <v>3.8839999999999999</v>
      </c>
      <c r="AZ398" s="3">
        <v>3.7170000000000001</v>
      </c>
      <c r="BA398">
        <v>2.8410000000000002</v>
      </c>
      <c r="BB398">
        <v>2016</v>
      </c>
    </row>
    <row r="399" spans="1:54" hidden="1" x14ac:dyDescent="0.2">
      <c r="A399">
        <v>122</v>
      </c>
      <c r="B399" t="s">
        <v>553</v>
      </c>
      <c r="C399" t="s">
        <v>241</v>
      </c>
      <c r="D399" t="s">
        <v>61</v>
      </c>
      <c r="E399" t="s">
        <v>240</v>
      </c>
      <c r="F399" t="s">
        <v>239</v>
      </c>
      <c r="G399" t="s">
        <v>217</v>
      </c>
      <c r="I399" t="s">
        <v>238</v>
      </c>
      <c r="J399" s="3" t="s">
        <v>215</v>
      </c>
      <c r="K399" s="3" t="s">
        <v>215</v>
      </c>
      <c r="L399" s="3" t="s">
        <v>215</v>
      </c>
      <c r="M399" s="3" t="s">
        <v>215</v>
      </c>
      <c r="N399" s="3" t="s">
        <v>215</v>
      </c>
      <c r="O399" s="3" t="s">
        <v>215</v>
      </c>
      <c r="P399" s="3" t="s">
        <v>215</v>
      </c>
      <c r="Q399" s="3" t="s">
        <v>215</v>
      </c>
      <c r="R399" s="3">
        <v>-1.468</v>
      </c>
      <c r="S399" s="3">
        <v>-1.214</v>
      </c>
      <c r="T399" s="3">
        <v>-0.73399999999999999</v>
      </c>
      <c r="U399" s="3">
        <v>-0.97</v>
      </c>
      <c r="V399" s="3">
        <v>-0.108</v>
      </c>
      <c r="W399" s="3">
        <v>-1.968</v>
      </c>
      <c r="X399" s="3">
        <v>-2.4889999999999999</v>
      </c>
      <c r="Y399" s="3">
        <v>-2.8740000000000001</v>
      </c>
      <c r="Z399" s="3">
        <v>-1.034</v>
      </c>
      <c r="AA399" s="3">
        <v>0.70299999999999996</v>
      </c>
      <c r="AB399" s="3">
        <v>0.28799999999999998</v>
      </c>
      <c r="AC399" s="3">
        <v>0.17</v>
      </c>
      <c r="AD399" s="3">
        <v>0.67800000000000005</v>
      </c>
      <c r="AE399" s="3">
        <v>2.036</v>
      </c>
      <c r="AF399" s="3">
        <v>0.54300000000000004</v>
      </c>
      <c r="AG399" s="3">
        <v>1.214</v>
      </c>
      <c r="AH399" s="3">
        <v>-2.581</v>
      </c>
      <c r="AI399" s="3">
        <v>-0.17599999999999999</v>
      </c>
      <c r="AJ399" s="3">
        <v>-0.23599999999999999</v>
      </c>
      <c r="AK399" s="3">
        <v>0.81200000000000006</v>
      </c>
      <c r="AL399" s="3">
        <v>0.69499999999999995</v>
      </c>
      <c r="AM399" s="3">
        <v>-3.16</v>
      </c>
      <c r="AN399" s="3">
        <v>-2.2879999999999998</v>
      </c>
      <c r="AO399" s="3">
        <v>-0.443</v>
      </c>
      <c r="AP399" s="3">
        <v>-0.05</v>
      </c>
      <c r="AQ399" s="3">
        <v>0.77200000000000002</v>
      </c>
      <c r="AR399" s="3">
        <v>-0.74299999999999999</v>
      </c>
      <c r="AS399" s="3">
        <v>0.82899999999999996</v>
      </c>
      <c r="AT399" s="3">
        <v>0.13100000000000001</v>
      </c>
      <c r="AU399" s="3">
        <v>0.55900000000000005</v>
      </c>
      <c r="AV399" s="3">
        <v>0.90800000000000003</v>
      </c>
      <c r="AW399" s="3">
        <v>1.0920000000000001</v>
      </c>
      <c r="AX399" s="3">
        <v>0.99099999999999999</v>
      </c>
      <c r="AY399" s="3">
        <v>0.90300000000000002</v>
      </c>
      <c r="AZ399" s="3">
        <v>0.83499999999999996</v>
      </c>
      <c r="BA399">
        <v>0.61599999999999999</v>
      </c>
      <c r="BB399">
        <v>2016</v>
      </c>
    </row>
    <row r="400" spans="1:54" hidden="1" x14ac:dyDescent="0.2">
      <c r="A400">
        <v>122</v>
      </c>
      <c r="B400" t="s">
        <v>553</v>
      </c>
      <c r="C400" t="s">
        <v>237</v>
      </c>
      <c r="D400" t="s">
        <v>61</v>
      </c>
      <c r="E400" t="s">
        <v>235</v>
      </c>
      <c r="F400" t="s">
        <v>234</v>
      </c>
      <c r="G400" t="s">
        <v>225</v>
      </c>
      <c r="H400" t="s">
        <v>222</v>
      </c>
      <c r="I400" t="s">
        <v>794</v>
      </c>
      <c r="J400" s="3" t="s">
        <v>215</v>
      </c>
      <c r="K400" s="3" t="s">
        <v>215</v>
      </c>
      <c r="L400" s="3" t="s">
        <v>215</v>
      </c>
      <c r="M400" s="3" t="s">
        <v>215</v>
      </c>
      <c r="N400" s="3" t="s">
        <v>215</v>
      </c>
      <c r="O400" s="3" t="s">
        <v>215</v>
      </c>
      <c r="P400" s="3" t="s">
        <v>215</v>
      </c>
      <c r="Q400" s="3" t="s">
        <v>215</v>
      </c>
      <c r="R400" s="3" t="s">
        <v>215</v>
      </c>
      <c r="S400" s="3" t="s">
        <v>215</v>
      </c>
      <c r="T400" s="3" t="s">
        <v>215</v>
      </c>
      <c r="U400" s="3" t="s">
        <v>215</v>
      </c>
      <c r="V400" s="3" t="s">
        <v>215</v>
      </c>
      <c r="W400" s="3" t="s">
        <v>215</v>
      </c>
      <c r="X400" s="3" t="s">
        <v>215</v>
      </c>
      <c r="Y400" s="3" t="s">
        <v>215</v>
      </c>
      <c r="Z400" s="3" t="s">
        <v>215</v>
      </c>
      <c r="AA400" s="3" t="s">
        <v>215</v>
      </c>
      <c r="AB400" s="3" t="s">
        <v>215</v>
      </c>
      <c r="AC400" s="3">
        <v>82.308000000000007</v>
      </c>
      <c r="AD400" s="3">
        <v>93.415000000000006</v>
      </c>
      <c r="AE400" s="3">
        <v>93.231999999999999</v>
      </c>
      <c r="AF400" s="3">
        <v>100.30500000000001</v>
      </c>
      <c r="AG400" s="3">
        <v>98.983999999999995</v>
      </c>
      <c r="AH400" s="3">
        <v>111.959</v>
      </c>
      <c r="AI400" s="3">
        <v>127.119</v>
      </c>
      <c r="AJ400" s="3">
        <v>132.946</v>
      </c>
      <c r="AK400" s="3">
        <v>138.46</v>
      </c>
      <c r="AL400" s="3">
        <v>144.441</v>
      </c>
      <c r="AM400" s="3">
        <v>163.20699999999999</v>
      </c>
      <c r="AN400" s="3">
        <v>178.96299999999999</v>
      </c>
      <c r="AO400" s="3">
        <v>186.90199999999999</v>
      </c>
      <c r="AP400" s="3">
        <v>192.017</v>
      </c>
      <c r="AQ400" s="3">
        <v>194.99600000000001</v>
      </c>
      <c r="AR400" s="3">
        <v>196.37200000000001</v>
      </c>
      <c r="AS400" s="3">
        <v>199.97200000000001</v>
      </c>
      <c r="AT400" s="3">
        <v>203.23699999999999</v>
      </c>
      <c r="AU400" s="3">
        <v>200.53299999999999</v>
      </c>
      <c r="AV400" s="3">
        <v>199.83699999999999</v>
      </c>
      <c r="AW400" s="3">
        <v>198.495</v>
      </c>
      <c r="AX400" s="3">
        <v>197.572</v>
      </c>
      <c r="AY400" s="3">
        <v>196.93299999999999</v>
      </c>
      <c r="AZ400" s="3">
        <v>198.495</v>
      </c>
      <c r="BA400">
        <v>200.96799999999999</v>
      </c>
      <c r="BB400">
        <v>2016</v>
      </c>
    </row>
    <row r="401" spans="1:54" hidden="1" x14ac:dyDescent="0.2">
      <c r="A401">
        <v>122</v>
      </c>
      <c r="B401" t="s">
        <v>553</v>
      </c>
      <c r="C401" t="s">
        <v>236</v>
      </c>
      <c r="D401" t="s">
        <v>61</v>
      </c>
      <c r="E401" t="s">
        <v>235</v>
      </c>
      <c r="F401" t="s">
        <v>234</v>
      </c>
      <c r="G401" t="s">
        <v>217</v>
      </c>
      <c r="I401" t="s">
        <v>354</v>
      </c>
      <c r="J401" s="3" t="s">
        <v>215</v>
      </c>
      <c r="K401" s="3" t="s">
        <v>215</v>
      </c>
      <c r="L401" s="3" t="s">
        <v>215</v>
      </c>
      <c r="M401" s="3" t="s">
        <v>215</v>
      </c>
      <c r="N401" s="3" t="s">
        <v>215</v>
      </c>
      <c r="O401" s="3" t="s">
        <v>215</v>
      </c>
      <c r="P401" s="3" t="s">
        <v>215</v>
      </c>
      <c r="Q401" s="3" t="s">
        <v>215</v>
      </c>
      <c r="R401" s="3" t="s">
        <v>215</v>
      </c>
      <c r="S401" s="3" t="s">
        <v>215</v>
      </c>
      <c r="T401" s="3" t="s">
        <v>215</v>
      </c>
      <c r="U401" s="3" t="s">
        <v>215</v>
      </c>
      <c r="V401" s="3" t="s">
        <v>215</v>
      </c>
      <c r="W401" s="3" t="s">
        <v>215</v>
      </c>
      <c r="X401" s="3" t="s">
        <v>215</v>
      </c>
      <c r="Y401" s="3" t="s">
        <v>215</v>
      </c>
      <c r="Z401" s="3" t="s">
        <v>215</v>
      </c>
      <c r="AA401" s="3" t="s">
        <v>215</v>
      </c>
      <c r="AB401" s="3" t="s">
        <v>215</v>
      </c>
      <c r="AC401" s="3">
        <v>40.377000000000002</v>
      </c>
      <c r="AD401" s="3">
        <v>43.731999999999999</v>
      </c>
      <c r="AE401" s="3">
        <v>42.277000000000001</v>
      </c>
      <c r="AF401" s="3">
        <v>44.238999999999997</v>
      </c>
      <c r="AG401" s="3">
        <v>42.691000000000003</v>
      </c>
      <c r="AH401" s="3">
        <v>46.197000000000003</v>
      </c>
      <c r="AI401" s="3">
        <v>50.031999999999996</v>
      </c>
      <c r="AJ401" s="3">
        <v>49.639000000000003</v>
      </c>
      <c r="AK401" s="3">
        <v>48.756999999999998</v>
      </c>
      <c r="AL401" s="3">
        <v>49.168999999999997</v>
      </c>
      <c r="AM401" s="3">
        <v>56.66</v>
      </c>
      <c r="AN401" s="3">
        <v>60.481999999999999</v>
      </c>
      <c r="AO401" s="3">
        <v>60.265999999999998</v>
      </c>
      <c r="AP401" s="3">
        <v>60.259</v>
      </c>
      <c r="AQ401" s="3">
        <v>60.201000000000001</v>
      </c>
      <c r="AR401" s="3">
        <v>58.959000000000003</v>
      </c>
      <c r="AS401" s="3">
        <v>58.048000000000002</v>
      </c>
      <c r="AT401" s="3">
        <v>57.526000000000003</v>
      </c>
      <c r="AU401" s="3">
        <v>54.32</v>
      </c>
      <c r="AV401" s="3">
        <v>51.865000000000002</v>
      </c>
      <c r="AW401" s="3">
        <v>49.430999999999997</v>
      </c>
      <c r="AX401" s="3">
        <v>47.545000000000002</v>
      </c>
      <c r="AY401" s="3">
        <v>45.773000000000003</v>
      </c>
      <c r="AZ401" s="3">
        <v>44.579000000000001</v>
      </c>
      <c r="BA401">
        <v>43.597000000000001</v>
      </c>
      <c r="BB401">
        <v>2016</v>
      </c>
    </row>
    <row r="402" spans="1:54" hidden="1" x14ac:dyDescent="0.2">
      <c r="A402">
        <v>122</v>
      </c>
      <c r="B402" t="s">
        <v>553</v>
      </c>
      <c r="C402" t="s">
        <v>233</v>
      </c>
      <c r="D402" t="s">
        <v>61</v>
      </c>
      <c r="E402" t="s">
        <v>231</v>
      </c>
      <c r="F402" t="s">
        <v>230</v>
      </c>
      <c r="G402" t="s">
        <v>225</v>
      </c>
      <c r="H402" t="s">
        <v>222</v>
      </c>
      <c r="I402" t="s">
        <v>794</v>
      </c>
      <c r="J402" s="3" t="s">
        <v>215</v>
      </c>
      <c r="K402" s="3" t="s">
        <v>215</v>
      </c>
      <c r="L402" s="3" t="s">
        <v>215</v>
      </c>
      <c r="M402" s="3" t="s">
        <v>215</v>
      </c>
      <c r="N402" s="3" t="s">
        <v>215</v>
      </c>
      <c r="O402" s="3" t="s">
        <v>215</v>
      </c>
      <c r="P402" s="3" t="s">
        <v>215</v>
      </c>
      <c r="Q402" s="3" t="s">
        <v>215</v>
      </c>
      <c r="R402" s="3">
        <v>68.623000000000005</v>
      </c>
      <c r="S402" s="3">
        <v>72.081999999999994</v>
      </c>
      <c r="T402" s="3">
        <v>76.92</v>
      </c>
      <c r="U402" s="3">
        <v>82.763000000000005</v>
      </c>
      <c r="V402" s="3">
        <v>87.27</v>
      </c>
      <c r="W402" s="3">
        <v>97.552000000000007</v>
      </c>
      <c r="X402" s="3">
        <v>107.64</v>
      </c>
      <c r="Y402" s="3">
        <v>119.834</v>
      </c>
      <c r="Z402" s="3">
        <v>123.776</v>
      </c>
      <c r="AA402" s="3">
        <v>119.001</v>
      </c>
      <c r="AB402" s="3">
        <v>135.12299999999999</v>
      </c>
      <c r="AC402" s="3">
        <v>124.559</v>
      </c>
      <c r="AD402" s="3">
        <v>140.41999999999999</v>
      </c>
      <c r="AE402" s="3">
        <v>146.328</v>
      </c>
      <c r="AF402" s="3">
        <v>151.86199999999999</v>
      </c>
      <c r="AG402" s="3">
        <v>150.47</v>
      </c>
      <c r="AH402" s="3">
        <v>157.16</v>
      </c>
      <c r="AI402" s="3">
        <v>173.578</v>
      </c>
      <c r="AJ402" s="3">
        <v>179.44399999999999</v>
      </c>
      <c r="AK402" s="3">
        <v>183.84899999999999</v>
      </c>
      <c r="AL402" s="3">
        <v>200.98400000000001</v>
      </c>
      <c r="AM402" s="3">
        <v>229.22499999999999</v>
      </c>
      <c r="AN402" s="3">
        <v>243.87100000000001</v>
      </c>
      <c r="AO402" s="3">
        <v>254.858</v>
      </c>
      <c r="AP402" s="3">
        <v>260.09100000000001</v>
      </c>
      <c r="AQ402" s="3">
        <v>262.31700000000001</v>
      </c>
      <c r="AR402" s="3">
        <v>278.96800000000002</v>
      </c>
      <c r="AS402" s="3">
        <v>290.46600000000001</v>
      </c>
      <c r="AT402" s="3">
        <v>295.71899999999999</v>
      </c>
      <c r="AU402" s="3">
        <v>291.02600000000001</v>
      </c>
      <c r="AV402" s="3">
        <v>290.33</v>
      </c>
      <c r="AW402" s="3">
        <v>288.98899999999998</v>
      </c>
      <c r="AX402" s="3">
        <v>288.065</v>
      </c>
      <c r="AY402" s="3">
        <v>287.42700000000002</v>
      </c>
      <c r="AZ402" s="3">
        <v>288.988</v>
      </c>
      <c r="BA402">
        <v>291.46199999999999</v>
      </c>
      <c r="BB402">
        <v>2016</v>
      </c>
    </row>
    <row r="403" spans="1:54" hidden="1" x14ac:dyDescent="0.2">
      <c r="A403">
        <v>122</v>
      </c>
      <c r="B403" t="s">
        <v>553</v>
      </c>
      <c r="C403" t="s">
        <v>232</v>
      </c>
      <c r="D403" t="s">
        <v>61</v>
      </c>
      <c r="E403" t="s">
        <v>231</v>
      </c>
      <c r="F403" t="s">
        <v>230</v>
      </c>
      <c r="G403" t="s">
        <v>217</v>
      </c>
      <c r="I403" t="s">
        <v>229</v>
      </c>
      <c r="J403" s="3" t="s">
        <v>215</v>
      </c>
      <c r="K403" s="3" t="s">
        <v>215</v>
      </c>
      <c r="L403" s="3" t="s">
        <v>215</v>
      </c>
      <c r="M403" s="3" t="s">
        <v>215</v>
      </c>
      <c r="N403" s="3" t="s">
        <v>215</v>
      </c>
      <c r="O403" s="3" t="s">
        <v>215</v>
      </c>
      <c r="P403" s="3" t="s">
        <v>215</v>
      </c>
      <c r="Q403" s="3" t="s">
        <v>215</v>
      </c>
      <c r="R403" s="3">
        <v>57.365000000000002</v>
      </c>
      <c r="S403" s="3">
        <v>56.332000000000001</v>
      </c>
      <c r="T403" s="3">
        <v>55.932000000000002</v>
      </c>
      <c r="U403" s="3">
        <v>56.134</v>
      </c>
      <c r="V403" s="3">
        <v>56.027999999999999</v>
      </c>
      <c r="W403" s="3">
        <v>60.628999999999998</v>
      </c>
      <c r="X403" s="3">
        <v>63.720999999999997</v>
      </c>
      <c r="Y403" s="3">
        <v>67.864999999999995</v>
      </c>
      <c r="Z403" s="3">
        <v>67.807000000000002</v>
      </c>
      <c r="AA403" s="3">
        <v>63.055999999999997</v>
      </c>
      <c r="AB403" s="3">
        <v>68.819000000000003</v>
      </c>
      <c r="AC403" s="3">
        <v>61.103000000000002</v>
      </c>
      <c r="AD403" s="3">
        <v>65.738</v>
      </c>
      <c r="AE403" s="3">
        <v>66.355000000000004</v>
      </c>
      <c r="AF403" s="3">
        <v>66.977999999999994</v>
      </c>
      <c r="AG403" s="3">
        <v>64.896000000000001</v>
      </c>
      <c r="AH403" s="3">
        <v>64.849000000000004</v>
      </c>
      <c r="AI403" s="3">
        <v>68.316999999999993</v>
      </c>
      <c r="AJ403" s="3">
        <v>67.001000000000005</v>
      </c>
      <c r="AK403" s="3">
        <v>64.741</v>
      </c>
      <c r="AL403" s="3">
        <v>68.417000000000002</v>
      </c>
      <c r="AM403" s="3">
        <v>79.58</v>
      </c>
      <c r="AN403" s="3">
        <v>82.418000000000006</v>
      </c>
      <c r="AO403" s="3">
        <v>82.177999999999997</v>
      </c>
      <c r="AP403" s="3">
        <v>81.622</v>
      </c>
      <c r="AQ403" s="3">
        <v>80.984999999999999</v>
      </c>
      <c r="AR403" s="3">
        <v>83.759</v>
      </c>
      <c r="AS403" s="3">
        <v>84.316999999999993</v>
      </c>
      <c r="AT403" s="3">
        <v>83.703000000000003</v>
      </c>
      <c r="AU403" s="3">
        <v>78.832999999999998</v>
      </c>
      <c r="AV403" s="3">
        <v>75.352000000000004</v>
      </c>
      <c r="AW403" s="3">
        <v>71.965999999999994</v>
      </c>
      <c r="AX403" s="3">
        <v>69.322000000000003</v>
      </c>
      <c r="AY403" s="3">
        <v>66.807000000000002</v>
      </c>
      <c r="AZ403" s="3">
        <v>64.902000000000001</v>
      </c>
      <c r="BA403">
        <v>63.228000000000002</v>
      </c>
      <c r="BB403">
        <v>2016</v>
      </c>
    </row>
    <row r="404" spans="1:54" hidden="1" x14ac:dyDescent="0.2">
      <c r="A404">
        <v>122</v>
      </c>
      <c r="B404" t="s">
        <v>553</v>
      </c>
      <c r="C404" t="s">
        <v>228</v>
      </c>
      <c r="D404" t="s">
        <v>61</v>
      </c>
      <c r="E404" t="s">
        <v>227</v>
      </c>
      <c r="F404" t="s">
        <v>226</v>
      </c>
      <c r="G404" t="s">
        <v>225</v>
      </c>
      <c r="H404" t="s">
        <v>222</v>
      </c>
      <c r="I404" t="s">
        <v>794</v>
      </c>
      <c r="J404" s="3">
        <v>75.980999999999995</v>
      </c>
      <c r="K404" s="3">
        <v>80.885000000000005</v>
      </c>
      <c r="L404" s="3">
        <v>86.823999999999998</v>
      </c>
      <c r="M404" s="3">
        <v>92.522999999999996</v>
      </c>
      <c r="N404" s="3">
        <v>97.131</v>
      </c>
      <c r="O404" s="3">
        <v>102.372</v>
      </c>
      <c r="P404" s="3">
        <v>107.602</v>
      </c>
      <c r="Q404" s="3">
        <v>111.721</v>
      </c>
      <c r="R404" s="3">
        <v>119.625</v>
      </c>
      <c r="S404" s="3">
        <v>127.959</v>
      </c>
      <c r="T404" s="3">
        <v>137.52500000000001</v>
      </c>
      <c r="U404" s="3">
        <v>147.43899999999999</v>
      </c>
      <c r="V404" s="3">
        <v>155.762</v>
      </c>
      <c r="W404" s="3">
        <v>160.9</v>
      </c>
      <c r="X404" s="3">
        <v>168.92500000000001</v>
      </c>
      <c r="Y404" s="3">
        <v>176.578</v>
      </c>
      <c r="Z404" s="3">
        <v>182.541</v>
      </c>
      <c r="AA404" s="3">
        <v>188.72399999999999</v>
      </c>
      <c r="AB404" s="3">
        <v>196.34700000000001</v>
      </c>
      <c r="AC404" s="3">
        <v>203.851</v>
      </c>
      <c r="AD404" s="3">
        <v>213.607</v>
      </c>
      <c r="AE404" s="3">
        <v>220.52500000000001</v>
      </c>
      <c r="AF404" s="3">
        <v>226.73500000000001</v>
      </c>
      <c r="AG404" s="3">
        <v>231.86199999999999</v>
      </c>
      <c r="AH404" s="3">
        <v>242.34800000000001</v>
      </c>
      <c r="AI404" s="3">
        <v>254.07499999999999</v>
      </c>
      <c r="AJ404" s="3">
        <v>267.82499999999999</v>
      </c>
      <c r="AK404" s="3">
        <v>283.97800000000001</v>
      </c>
      <c r="AL404" s="3">
        <v>293.762</v>
      </c>
      <c r="AM404" s="3">
        <v>288.04399999999998</v>
      </c>
      <c r="AN404" s="3">
        <v>295.89699999999999</v>
      </c>
      <c r="AO404" s="3">
        <v>310.12900000000002</v>
      </c>
      <c r="AP404" s="3">
        <v>318.65300000000002</v>
      </c>
      <c r="AQ404" s="3">
        <v>323.91000000000003</v>
      </c>
      <c r="AR404" s="3">
        <v>333.06299999999999</v>
      </c>
      <c r="AS404" s="3">
        <v>344.49299999999999</v>
      </c>
      <c r="AT404" s="3">
        <v>353.29700000000003</v>
      </c>
      <c r="AU404" s="3">
        <v>369.166</v>
      </c>
      <c r="AV404" s="3">
        <v>385.29899999999998</v>
      </c>
      <c r="AW404" s="3">
        <v>401.56099999999998</v>
      </c>
      <c r="AX404" s="3">
        <v>415.54500000000002</v>
      </c>
      <c r="AY404" s="3">
        <v>430.23500000000001</v>
      </c>
      <c r="AZ404" s="3">
        <v>445.26499999999999</v>
      </c>
      <c r="BA404">
        <v>460.97199999999998</v>
      </c>
      <c r="BB404">
        <v>2016</v>
      </c>
    </row>
    <row r="405" spans="1:54" hidden="1" x14ac:dyDescent="0.2">
      <c r="A405">
        <v>122</v>
      </c>
      <c r="B405" t="s">
        <v>553</v>
      </c>
      <c r="C405" t="s">
        <v>224</v>
      </c>
      <c r="D405" t="s">
        <v>61</v>
      </c>
      <c r="E405" t="s">
        <v>219</v>
      </c>
      <c r="F405" t="s">
        <v>218</v>
      </c>
      <c r="G405" t="s">
        <v>223</v>
      </c>
      <c r="H405" t="s">
        <v>222</v>
      </c>
      <c r="I405" t="s">
        <v>795</v>
      </c>
      <c r="J405" s="3">
        <v>-3.8650000000000002</v>
      </c>
      <c r="K405" s="3">
        <v>-3.0419999999999998</v>
      </c>
      <c r="L405" s="3">
        <v>0.70299999999999996</v>
      </c>
      <c r="M405" s="3">
        <v>0.27600000000000002</v>
      </c>
      <c r="N405" s="3">
        <v>-0.17799999999999999</v>
      </c>
      <c r="O405" s="3">
        <v>-0.158</v>
      </c>
      <c r="P405" s="3">
        <v>0.20399999999999999</v>
      </c>
      <c r="Q405" s="3">
        <v>-0.26300000000000001</v>
      </c>
      <c r="R405" s="3">
        <v>-0.24199999999999999</v>
      </c>
      <c r="S405" s="3">
        <v>0.248</v>
      </c>
      <c r="T405" s="3">
        <v>1.1659999999999999</v>
      </c>
      <c r="U405" s="3">
        <v>6.0999999999999999E-2</v>
      </c>
      <c r="V405" s="3">
        <v>-0.753</v>
      </c>
      <c r="W405" s="3">
        <v>-1.0129999999999999</v>
      </c>
      <c r="X405" s="3">
        <v>-2.992</v>
      </c>
      <c r="Y405" s="3">
        <v>-6.9</v>
      </c>
      <c r="Z405" s="3">
        <v>-6.7359999999999998</v>
      </c>
      <c r="AA405" s="3">
        <v>-5.4240000000000004</v>
      </c>
      <c r="AB405" s="3">
        <v>-4.048</v>
      </c>
      <c r="AC405" s="3">
        <v>-4.9169999999999998</v>
      </c>
      <c r="AD405" s="3">
        <v>-1.393</v>
      </c>
      <c r="AE405" s="3">
        <v>-1.5720000000000001</v>
      </c>
      <c r="AF405" s="3">
        <v>4.5</v>
      </c>
      <c r="AG405" s="3">
        <v>4.0590000000000002</v>
      </c>
      <c r="AH405" s="3">
        <v>6.2530000000000001</v>
      </c>
      <c r="AI405" s="3">
        <v>7.1470000000000002</v>
      </c>
      <c r="AJ405" s="3">
        <v>11.079000000000001</v>
      </c>
      <c r="AK405" s="3">
        <v>14.8</v>
      </c>
      <c r="AL405" s="3">
        <v>19.411999999999999</v>
      </c>
      <c r="AM405" s="3">
        <v>10.417</v>
      </c>
      <c r="AN405" s="3">
        <v>11.208</v>
      </c>
      <c r="AO405" s="3">
        <v>7.0359999999999996</v>
      </c>
      <c r="AP405" s="3">
        <v>6.0739999999999998</v>
      </c>
      <c r="AQ405" s="3">
        <v>8.359</v>
      </c>
      <c r="AR405" s="3">
        <v>10.952</v>
      </c>
      <c r="AS405" s="3">
        <v>7.3490000000000002</v>
      </c>
      <c r="AT405" s="3">
        <v>8.3130000000000006</v>
      </c>
      <c r="AU405" s="3">
        <v>8.6</v>
      </c>
      <c r="AV405" s="3">
        <v>11.994</v>
      </c>
      <c r="AW405" s="3">
        <v>9.9390000000000001</v>
      </c>
      <c r="AX405" s="3">
        <v>10.356</v>
      </c>
      <c r="AY405" s="3">
        <v>10.818</v>
      </c>
      <c r="AZ405" s="3">
        <v>11.393000000000001</v>
      </c>
      <c r="BA405">
        <v>11.317</v>
      </c>
      <c r="BB405">
        <v>2016</v>
      </c>
    </row>
    <row r="406" spans="1:54" hidden="1" x14ac:dyDescent="0.2">
      <c r="A406">
        <v>122</v>
      </c>
      <c r="B406" t="s">
        <v>553</v>
      </c>
      <c r="C406" t="s">
        <v>220</v>
      </c>
      <c r="D406" t="s">
        <v>61</v>
      </c>
      <c r="E406" t="s">
        <v>219</v>
      </c>
      <c r="F406" t="s">
        <v>218</v>
      </c>
      <c r="G406" t="s">
        <v>217</v>
      </c>
      <c r="I406" t="s">
        <v>216</v>
      </c>
      <c r="J406" s="3">
        <v>-4.7759999999999998</v>
      </c>
      <c r="K406" s="3">
        <v>-4.3380000000000001</v>
      </c>
      <c r="L406" s="3">
        <v>1.0029999999999999</v>
      </c>
      <c r="M406" s="3">
        <v>0.38900000000000001</v>
      </c>
      <c r="N406" s="3">
        <v>-0.26600000000000001</v>
      </c>
      <c r="O406" s="3">
        <v>-0.23</v>
      </c>
      <c r="P406" s="3">
        <v>0.21</v>
      </c>
      <c r="Q406" s="3">
        <v>-0.216</v>
      </c>
      <c r="R406" s="3">
        <v>-0.18099999999999999</v>
      </c>
      <c r="S406" s="3">
        <v>0.186</v>
      </c>
      <c r="T406" s="3">
        <v>0.69899999999999995</v>
      </c>
      <c r="U406" s="3">
        <v>3.5000000000000003E-2</v>
      </c>
      <c r="V406" s="3">
        <v>-0.38500000000000001</v>
      </c>
      <c r="W406" s="3">
        <v>-0.53200000000000003</v>
      </c>
      <c r="X406" s="3">
        <v>-1.4670000000000001</v>
      </c>
      <c r="Y406" s="3">
        <v>-2.86</v>
      </c>
      <c r="Z406" s="3">
        <v>-2.8380000000000001</v>
      </c>
      <c r="AA406" s="3">
        <v>-2.5459999999999998</v>
      </c>
      <c r="AB406" s="3">
        <v>-1.8520000000000001</v>
      </c>
      <c r="AC406" s="3">
        <v>-2.2610000000000001</v>
      </c>
      <c r="AD406" s="3">
        <v>-0.70599999999999996</v>
      </c>
      <c r="AE406" s="3">
        <v>-0.79600000000000004</v>
      </c>
      <c r="AF406" s="3">
        <v>2.1019999999999999</v>
      </c>
      <c r="AG406" s="3">
        <v>1.548</v>
      </c>
      <c r="AH406" s="3">
        <v>2.0760000000000001</v>
      </c>
      <c r="AI406" s="3">
        <v>2.258</v>
      </c>
      <c r="AJ406" s="3">
        <v>3.2949999999999999</v>
      </c>
      <c r="AK406" s="3">
        <v>3.802</v>
      </c>
      <c r="AL406" s="3">
        <v>4.49</v>
      </c>
      <c r="AM406" s="3">
        <v>2.5960000000000001</v>
      </c>
      <c r="AN406" s="3">
        <v>2.855</v>
      </c>
      <c r="AO406" s="3">
        <v>1.631</v>
      </c>
      <c r="AP406" s="3">
        <v>1.4830000000000001</v>
      </c>
      <c r="AQ406" s="3">
        <v>1.9430000000000001</v>
      </c>
      <c r="AR406" s="3">
        <v>2.4750000000000001</v>
      </c>
      <c r="AS406" s="3">
        <v>1.923</v>
      </c>
      <c r="AT406" s="3">
        <v>2.1259999999999999</v>
      </c>
      <c r="AU406" s="3">
        <v>2.0630000000000002</v>
      </c>
      <c r="AV406" s="3">
        <v>2.5110000000000001</v>
      </c>
      <c r="AW406" s="3">
        <v>1.974</v>
      </c>
      <c r="AX406" s="3">
        <v>1.9650000000000001</v>
      </c>
      <c r="AY406" s="3">
        <v>1.9690000000000001</v>
      </c>
      <c r="AZ406" s="3">
        <v>1.9890000000000001</v>
      </c>
      <c r="BA406">
        <v>1.901</v>
      </c>
      <c r="BB406">
        <v>2016</v>
      </c>
    </row>
    <row r="407" spans="1:54" x14ac:dyDescent="0.2">
      <c r="A407">
        <v>912</v>
      </c>
      <c r="B407" t="s">
        <v>552</v>
      </c>
      <c r="C407" t="s">
        <v>352</v>
      </c>
      <c r="D407" t="s">
        <v>209</v>
      </c>
      <c r="E407" t="s">
        <v>349</v>
      </c>
      <c r="F407" t="s">
        <v>351</v>
      </c>
      <c r="G407" t="s">
        <v>225</v>
      </c>
      <c r="H407" t="s">
        <v>222</v>
      </c>
      <c r="I407" t="s">
        <v>796</v>
      </c>
      <c r="J407" s="3" t="s">
        <v>215</v>
      </c>
      <c r="K407" s="3" t="s">
        <v>215</v>
      </c>
      <c r="L407" s="3" t="s">
        <v>215</v>
      </c>
      <c r="M407" s="3" t="s">
        <v>215</v>
      </c>
      <c r="N407" s="3" t="s">
        <v>215</v>
      </c>
      <c r="O407" s="3" t="s">
        <v>215</v>
      </c>
      <c r="P407" s="3" t="s">
        <v>215</v>
      </c>
      <c r="Q407" s="3" t="s">
        <v>215</v>
      </c>
      <c r="R407" s="3" t="s">
        <v>215</v>
      </c>
      <c r="S407" s="3" t="s">
        <v>215</v>
      </c>
      <c r="T407" s="3" t="s">
        <v>215</v>
      </c>
      <c r="U407" s="3" t="s">
        <v>215</v>
      </c>
      <c r="V407" s="3">
        <v>9.27</v>
      </c>
      <c r="W407" s="3">
        <v>7.1289999999999996</v>
      </c>
      <c r="X407" s="3">
        <v>5.726</v>
      </c>
      <c r="Y407" s="3">
        <v>4.9800000000000004</v>
      </c>
      <c r="Z407" s="3">
        <v>5.1059999999999999</v>
      </c>
      <c r="AA407" s="3">
        <v>5.56</v>
      </c>
      <c r="AB407" s="3">
        <v>5.8940000000000001</v>
      </c>
      <c r="AC407" s="3">
        <v>6.5659999999999998</v>
      </c>
      <c r="AD407" s="3">
        <v>6.9740000000000002</v>
      </c>
      <c r="AE407" s="3">
        <v>7.4269999999999996</v>
      </c>
      <c r="AF407" s="3">
        <v>8.1280000000000001</v>
      </c>
      <c r="AG407" s="3">
        <v>8.9570000000000007</v>
      </c>
      <c r="AH407" s="3">
        <v>9.7859999999999996</v>
      </c>
      <c r="AI407" s="3">
        <v>12.523</v>
      </c>
      <c r="AJ407" s="3">
        <v>16.838999999999999</v>
      </c>
      <c r="AK407" s="3">
        <v>21.126999999999999</v>
      </c>
      <c r="AL407" s="3">
        <v>23.364000000000001</v>
      </c>
      <c r="AM407" s="3">
        <v>25.553000000000001</v>
      </c>
      <c r="AN407" s="3">
        <v>26.734000000000002</v>
      </c>
      <c r="AO407" s="3">
        <v>26.303000000000001</v>
      </c>
      <c r="AP407" s="3">
        <v>26.855</v>
      </c>
      <c r="AQ407" s="3">
        <v>28.43</v>
      </c>
      <c r="AR407" s="3">
        <v>29.186</v>
      </c>
      <c r="AS407" s="3">
        <v>29.375</v>
      </c>
      <c r="AT407" s="3">
        <v>28.463999999999999</v>
      </c>
      <c r="AU407" s="3">
        <v>28.484000000000002</v>
      </c>
      <c r="AV407" s="3">
        <v>29.061</v>
      </c>
      <c r="AW407" s="3">
        <v>30.183</v>
      </c>
      <c r="AX407" s="3">
        <v>31.277000000000001</v>
      </c>
      <c r="AY407" s="3">
        <v>32.134</v>
      </c>
      <c r="AZ407" s="3">
        <v>33.003999999999998</v>
      </c>
      <c r="BA407">
        <v>33.865000000000002</v>
      </c>
      <c r="BB407">
        <v>2016</v>
      </c>
    </row>
    <row r="408" spans="1:54" hidden="1" x14ac:dyDescent="0.2">
      <c r="A408">
        <v>912</v>
      </c>
      <c r="B408" t="s">
        <v>552</v>
      </c>
      <c r="C408" t="s">
        <v>350</v>
      </c>
      <c r="D408" t="s">
        <v>209</v>
      </c>
      <c r="E408" t="s">
        <v>349</v>
      </c>
      <c r="F408" t="s">
        <v>348</v>
      </c>
      <c r="G408" t="s">
        <v>275</v>
      </c>
      <c r="I408" t="s">
        <v>347</v>
      </c>
      <c r="J408" s="3" t="s">
        <v>215</v>
      </c>
      <c r="K408" s="3" t="s">
        <v>215</v>
      </c>
      <c r="L408" s="3" t="s">
        <v>215</v>
      </c>
      <c r="M408" s="3" t="s">
        <v>215</v>
      </c>
      <c r="N408" s="3" t="s">
        <v>215</v>
      </c>
      <c r="O408" s="3" t="s">
        <v>215</v>
      </c>
      <c r="P408" s="3" t="s">
        <v>215</v>
      </c>
      <c r="Q408" s="3" t="s">
        <v>215</v>
      </c>
      <c r="R408" s="3" t="s">
        <v>215</v>
      </c>
      <c r="S408" s="3" t="s">
        <v>215</v>
      </c>
      <c r="T408" s="3" t="s">
        <v>215</v>
      </c>
      <c r="U408" s="3" t="s">
        <v>215</v>
      </c>
      <c r="V408" s="3" t="s">
        <v>215</v>
      </c>
      <c r="W408" s="3">
        <v>-23.097999999999999</v>
      </c>
      <c r="X408" s="3">
        <v>-19.672999999999998</v>
      </c>
      <c r="Y408" s="3">
        <v>-13.026999999999999</v>
      </c>
      <c r="Z408" s="3">
        <v>2.5310000000000001</v>
      </c>
      <c r="AA408" s="3">
        <v>8.8840000000000003</v>
      </c>
      <c r="AB408" s="3">
        <v>6.0069999999999997</v>
      </c>
      <c r="AC408" s="3">
        <v>11.396000000000001</v>
      </c>
      <c r="AD408" s="3">
        <v>6.2270000000000003</v>
      </c>
      <c r="AE408" s="3">
        <v>6.4859999999999998</v>
      </c>
      <c r="AF408" s="3">
        <v>9.4390000000000001</v>
      </c>
      <c r="AG408" s="3">
        <v>10.208</v>
      </c>
      <c r="AH408" s="3">
        <v>9.2539999999999996</v>
      </c>
      <c r="AI408" s="3">
        <v>27.962</v>
      </c>
      <c r="AJ408" s="3">
        <v>34.466000000000001</v>
      </c>
      <c r="AK408" s="3">
        <v>25.463000000000001</v>
      </c>
      <c r="AL408" s="3">
        <v>10.590999999999999</v>
      </c>
      <c r="AM408" s="3">
        <v>9.3699999999999992</v>
      </c>
      <c r="AN408" s="3">
        <v>4.6210000000000004</v>
      </c>
      <c r="AO408" s="3">
        <v>-1.613</v>
      </c>
      <c r="AP408" s="3">
        <v>2.101</v>
      </c>
      <c r="AQ408" s="3">
        <v>5.8650000000000002</v>
      </c>
      <c r="AR408" s="3">
        <v>2.657</v>
      </c>
      <c r="AS408" s="3">
        <v>0.64800000000000002</v>
      </c>
      <c r="AT408" s="3">
        <v>-3.1</v>
      </c>
      <c r="AU408" s="3">
        <v>6.8000000000000005E-2</v>
      </c>
      <c r="AV408" s="3">
        <v>2.0270000000000001</v>
      </c>
      <c r="AW408" s="3">
        <v>3.8610000000000002</v>
      </c>
      <c r="AX408" s="3">
        <v>3.6230000000000002</v>
      </c>
      <c r="AY408" s="3">
        <v>2.742</v>
      </c>
      <c r="AZ408" s="3">
        <v>2.7069999999999999</v>
      </c>
      <c r="BA408">
        <v>2.6070000000000002</v>
      </c>
      <c r="BB408">
        <v>2016</v>
      </c>
    </row>
    <row r="409" spans="1:54" hidden="1" x14ac:dyDescent="0.2">
      <c r="A409">
        <v>912</v>
      </c>
      <c r="B409" t="s">
        <v>552</v>
      </c>
      <c r="C409" t="s">
        <v>346</v>
      </c>
      <c r="D409" t="s">
        <v>209</v>
      </c>
      <c r="E409" t="s">
        <v>342</v>
      </c>
      <c r="F409" t="s">
        <v>345</v>
      </c>
      <c r="G409" t="s">
        <v>225</v>
      </c>
      <c r="H409" t="s">
        <v>222</v>
      </c>
      <c r="I409" t="s">
        <v>796</v>
      </c>
      <c r="J409" s="3" t="s">
        <v>215</v>
      </c>
      <c r="K409" s="3" t="s">
        <v>215</v>
      </c>
      <c r="L409" s="3" t="s">
        <v>215</v>
      </c>
      <c r="M409" s="3" t="s">
        <v>215</v>
      </c>
      <c r="N409" s="3" t="s">
        <v>215</v>
      </c>
      <c r="O409" s="3" t="s">
        <v>215</v>
      </c>
      <c r="P409" s="3" t="s">
        <v>215</v>
      </c>
      <c r="Q409" s="3" t="s">
        <v>215</v>
      </c>
      <c r="R409" s="3" t="s">
        <v>215</v>
      </c>
      <c r="S409" s="3" t="s">
        <v>215</v>
      </c>
      <c r="T409" s="3" t="s">
        <v>215</v>
      </c>
      <c r="U409" s="3" t="s">
        <v>215</v>
      </c>
      <c r="V409" s="3">
        <v>5.0000000000000001E-3</v>
      </c>
      <c r="W409" s="3">
        <v>3.1E-2</v>
      </c>
      <c r="X409" s="3">
        <v>0.70899999999999996</v>
      </c>
      <c r="Y409" s="3">
        <v>2.1339999999999999</v>
      </c>
      <c r="Z409" s="3">
        <v>2.7320000000000002</v>
      </c>
      <c r="AA409" s="3">
        <v>3.1579999999999999</v>
      </c>
      <c r="AB409" s="3">
        <v>3.3119999999999998</v>
      </c>
      <c r="AC409" s="3">
        <v>3.7749999999999999</v>
      </c>
      <c r="AD409" s="3">
        <v>4.718</v>
      </c>
      <c r="AE409" s="3">
        <v>5.3159999999999998</v>
      </c>
      <c r="AF409" s="3">
        <v>6.0629999999999997</v>
      </c>
      <c r="AG409" s="3">
        <v>7.1470000000000002</v>
      </c>
      <c r="AH409" s="3">
        <v>8.5299999999999994</v>
      </c>
      <c r="AI409" s="3">
        <v>12.523</v>
      </c>
      <c r="AJ409" s="3">
        <v>18.745999999999999</v>
      </c>
      <c r="AK409" s="3">
        <v>28.361000000000001</v>
      </c>
      <c r="AL409" s="3">
        <v>40.137</v>
      </c>
      <c r="AM409" s="3">
        <v>35.601999999999997</v>
      </c>
      <c r="AN409" s="3">
        <v>42.465000000000003</v>
      </c>
      <c r="AO409" s="3">
        <v>52.082000000000001</v>
      </c>
      <c r="AP409" s="3">
        <v>54.744</v>
      </c>
      <c r="AQ409" s="3">
        <v>58.182000000000002</v>
      </c>
      <c r="AR409" s="3">
        <v>59.014000000000003</v>
      </c>
      <c r="AS409" s="3">
        <v>54.38</v>
      </c>
      <c r="AT409" s="3">
        <v>60.393999999999998</v>
      </c>
      <c r="AU409" s="3">
        <v>69.138999999999996</v>
      </c>
      <c r="AV409" s="3">
        <v>77.320999999999998</v>
      </c>
      <c r="AW409" s="3">
        <v>81.474999999999994</v>
      </c>
      <c r="AX409" s="3">
        <v>85.813999999999993</v>
      </c>
      <c r="AY409" s="3">
        <v>90.472999999999999</v>
      </c>
      <c r="AZ409" s="3">
        <v>95.376999999999995</v>
      </c>
      <c r="BA409">
        <v>100.851</v>
      </c>
      <c r="BB409">
        <v>2016</v>
      </c>
    </row>
    <row r="410" spans="1:54" hidden="1" x14ac:dyDescent="0.2">
      <c r="A410">
        <v>912</v>
      </c>
      <c r="B410" t="s">
        <v>552</v>
      </c>
      <c r="C410" t="s">
        <v>344</v>
      </c>
      <c r="D410" t="s">
        <v>209</v>
      </c>
      <c r="E410" t="s">
        <v>342</v>
      </c>
      <c r="F410" t="s">
        <v>343</v>
      </c>
      <c r="G410" t="s">
        <v>223</v>
      </c>
      <c r="H410" t="s">
        <v>222</v>
      </c>
      <c r="I410" t="s">
        <v>310</v>
      </c>
      <c r="J410" s="3" t="s">
        <v>215</v>
      </c>
      <c r="K410" s="3" t="s">
        <v>215</v>
      </c>
      <c r="L410" s="3" t="s">
        <v>215</v>
      </c>
      <c r="M410" s="3" t="s">
        <v>215</v>
      </c>
      <c r="N410" s="3" t="s">
        <v>215</v>
      </c>
      <c r="O410" s="3" t="s">
        <v>215</v>
      </c>
      <c r="P410" s="3" t="s">
        <v>215</v>
      </c>
      <c r="Q410" s="3" t="s">
        <v>215</v>
      </c>
      <c r="R410" s="3" t="s">
        <v>215</v>
      </c>
      <c r="S410" s="3" t="s">
        <v>215</v>
      </c>
      <c r="T410" s="3" t="s">
        <v>215</v>
      </c>
      <c r="U410" s="3" t="s">
        <v>215</v>
      </c>
      <c r="V410" s="3">
        <v>1.1930000000000001</v>
      </c>
      <c r="W410" s="3">
        <v>1.3089999999999999</v>
      </c>
      <c r="X410" s="3">
        <v>2.258</v>
      </c>
      <c r="Y410" s="3">
        <v>2.4169999999999998</v>
      </c>
      <c r="Z410" s="3">
        <v>3.177</v>
      </c>
      <c r="AA410" s="3">
        <v>3.9630000000000001</v>
      </c>
      <c r="AB410" s="3">
        <v>4.28</v>
      </c>
      <c r="AC410" s="3">
        <v>4.5810000000000004</v>
      </c>
      <c r="AD410" s="3">
        <v>5.2729999999999997</v>
      </c>
      <c r="AE410" s="3">
        <v>5.4749999999999996</v>
      </c>
      <c r="AF410" s="3">
        <v>6.2320000000000002</v>
      </c>
      <c r="AG410" s="3">
        <v>7.2759999999999998</v>
      </c>
      <c r="AH410" s="3">
        <v>8.6820000000000004</v>
      </c>
      <c r="AI410" s="3">
        <v>13.273</v>
      </c>
      <c r="AJ410" s="3">
        <v>21.027000000000001</v>
      </c>
      <c r="AK410" s="3">
        <v>33.090000000000003</v>
      </c>
      <c r="AL410" s="3">
        <v>48.978999999999999</v>
      </c>
      <c r="AM410" s="3">
        <v>44.289000000000001</v>
      </c>
      <c r="AN410" s="3">
        <v>52.912999999999997</v>
      </c>
      <c r="AO410" s="3">
        <v>65.989999999999995</v>
      </c>
      <c r="AP410" s="3">
        <v>69.686999999999998</v>
      </c>
      <c r="AQ410" s="3">
        <v>74.16</v>
      </c>
      <c r="AR410" s="3">
        <v>75.239999999999995</v>
      </c>
      <c r="AS410" s="3">
        <v>50.844000000000001</v>
      </c>
      <c r="AT410" s="3">
        <v>37.81</v>
      </c>
      <c r="AU410" s="3">
        <v>40.67</v>
      </c>
      <c r="AV410" s="3">
        <v>45.482999999999997</v>
      </c>
      <c r="AW410" s="3">
        <v>47.926000000000002</v>
      </c>
      <c r="AX410" s="3">
        <v>50.478999999999999</v>
      </c>
      <c r="AY410" s="3">
        <v>53.219000000000001</v>
      </c>
      <c r="AZ410" s="3">
        <v>56.103999999999999</v>
      </c>
      <c r="BA410">
        <v>59.323999999999998</v>
      </c>
      <c r="BB410">
        <v>2016</v>
      </c>
    </row>
    <row r="411" spans="1:54" hidden="1" x14ac:dyDescent="0.2">
      <c r="A411">
        <v>912</v>
      </c>
      <c r="B411" t="s">
        <v>552</v>
      </c>
      <c r="C411" t="s">
        <v>213</v>
      </c>
      <c r="D411" t="s">
        <v>209</v>
      </c>
      <c r="E411" t="s">
        <v>342</v>
      </c>
      <c r="F411" t="s">
        <v>341</v>
      </c>
      <c r="G411" t="s">
        <v>323</v>
      </c>
      <c r="H411" t="s">
        <v>222</v>
      </c>
      <c r="I411" t="s">
        <v>310</v>
      </c>
      <c r="J411" s="3" t="s">
        <v>215</v>
      </c>
      <c r="K411" s="3" t="s">
        <v>215</v>
      </c>
      <c r="L411" s="3" t="s">
        <v>215</v>
      </c>
      <c r="M411" s="3" t="s">
        <v>215</v>
      </c>
      <c r="N411" s="3" t="s">
        <v>215</v>
      </c>
      <c r="O411" s="3" t="s">
        <v>215</v>
      </c>
      <c r="P411" s="3" t="s">
        <v>215</v>
      </c>
      <c r="Q411" s="3" t="s">
        <v>215</v>
      </c>
      <c r="R411" s="3" t="s">
        <v>215</v>
      </c>
      <c r="S411" s="3" t="s">
        <v>215</v>
      </c>
      <c r="T411" s="3" t="s">
        <v>215</v>
      </c>
      <c r="U411" s="3" t="s">
        <v>215</v>
      </c>
      <c r="V411" s="3">
        <v>34.789000000000001</v>
      </c>
      <c r="W411" s="3">
        <v>27.39</v>
      </c>
      <c r="X411" s="3">
        <v>22.47</v>
      </c>
      <c r="Y411" s="3">
        <v>19.95</v>
      </c>
      <c r="Z411" s="3">
        <v>20.827999999999999</v>
      </c>
      <c r="AA411" s="3">
        <v>23.067</v>
      </c>
      <c r="AB411" s="3">
        <v>24.718</v>
      </c>
      <c r="AC411" s="3">
        <v>27.956</v>
      </c>
      <c r="AD411" s="3">
        <v>30.373000000000001</v>
      </c>
      <c r="AE411" s="3">
        <v>33.08</v>
      </c>
      <c r="AF411" s="3">
        <v>36.758000000000003</v>
      </c>
      <c r="AG411" s="3">
        <v>41.317999999999998</v>
      </c>
      <c r="AH411" s="3">
        <v>46.383000000000003</v>
      </c>
      <c r="AI411" s="3">
        <v>61.262</v>
      </c>
      <c r="AJ411" s="3">
        <v>84.908000000000001</v>
      </c>
      <c r="AK411" s="3">
        <v>109.363</v>
      </c>
      <c r="AL411" s="3">
        <v>123.318</v>
      </c>
      <c r="AM411" s="3">
        <v>135.89699999999999</v>
      </c>
      <c r="AN411" s="3">
        <v>143.91300000000001</v>
      </c>
      <c r="AO411" s="3">
        <v>144.51400000000001</v>
      </c>
      <c r="AP411" s="3">
        <v>150.26900000000001</v>
      </c>
      <c r="AQ411" s="3">
        <v>161.65100000000001</v>
      </c>
      <c r="AR411" s="3">
        <v>168.92400000000001</v>
      </c>
      <c r="AS411" s="3">
        <v>171.863</v>
      </c>
      <c r="AT411" s="3">
        <v>168.66</v>
      </c>
      <c r="AU411" s="3">
        <v>171.81100000000001</v>
      </c>
      <c r="AV411" s="3">
        <v>179.27600000000001</v>
      </c>
      <c r="AW411" s="3">
        <v>190.23699999999999</v>
      </c>
      <c r="AX411" s="3">
        <v>201.00200000000001</v>
      </c>
      <c r="AY411" s="3">
        <v>210.45</v>
      </c>
      <c r="AZ411" s="3">
        <v>219.86</v>
      </c>
      <c r="BA411">
        <v>229.51599999999999</v>
      </c>
      <c r="BB411">
        <v>2016</v>
      </c>
    </row>
    <row r="412" spans="1:54" hidden="1" x14ac:dyDescent="0.2">
      <c r="A412">
        <v>912</v>
      </c>
      <c r="B412" t="s">
        <v>552</v>
      </c>
      <c r="C412" t="s">
        <v>340</v>
      </c>
      <c r="D412" t="s">
        <v>209</v>
      </c>
      <c r="E412" t="s">
        <v>339</v>
      </c>
      <c r="F412" t="s">
        <v>338</v>
      </c>
      <c r="G412" t="s">
        <v>295</v>
      </c>
      <c r="I412" t="s">
        <v>337</v>
      </c>
      <c r="J412" s="3" t="s">
        <v>215</v>
      </c>
      <c r="K412" s="3" t="s">
        <v>215</v>
      </c>
      <c r="L412" s="3" t="s">
        <v>215</v>
      </c>
      <c r="M412" s="3" t="s">
        <v>215</v>
      </c>
      <c r="N412" s="3" t="s">
        <v>215</v>
      </c>
      <c r="O412" s="3" t="s">
        <v>215</v>
      </c>
      <c r="P412" s="3" t="s">
        <v>215</v>
      </c>
      <c r="Q412" s="3" t="s">
        <v>215</v>
      </c>
      <c r="R412" s="3" t="s">
        <v>215</v>
      </c>
      <c r="S412" s="3" t="s">
        <v>215</v>
      </c>
      <c r="T412" s="3" t="s">
        <v>215</v>
      </c>
      <c r="U412" s="3" t="s">
        <v>215</v>
      </c>
      <c r="V412" s="3">
        <v>5.1999999999999998E-2</v>
      </c>
      <c r="W412" s="3">
        <v>0.441</v>
      </c>
      <c r="X412" s="3">
        <v>12.379</v>
      </c>
      <c r="Y412" s="3">
        <v>42.845999999999997</v>
      </c>
      <c r="Z412" s="3">
        <v>53.512</v>
      </c>
      <c r="AA412" s="3">
        <v>56.804000000000002</v>
      </c>
      <c r="AB412" s="3">
        <v>56.188000000000002</v>
      </c>
      <c r="AC412" s="3">
        <v>57.497999999999998</v>
      </c>
      <c r="AD412" s="3">
        <v>67.649000000000001</v>
      </c>
      <c r="AE412" s="3">
        <v>71.573999999999998</v>
      </c>
      <c r="AF412" s="3">
        <v>74.590999999999994</v>
      </c>
      <c r="AG412" s="3">
        <v>79.783000000000001</v>
      </c>
      <c r="AH412" s="3">
        <v>87.165000000000006</v>
      </c>
      <c r="AI412" s="3">
        <v>99.998000000000005</v>
      </c>
      <c r="AJ412" s="3">
        <v>111.327</v>
      </c>
      <c r="AK412" s="3">
        <v>134.24100000000001</v>
      </c>
      <c r="AL412" s="3">
        <v>171.79</v>
      </c>
      <c r="AM412" s="3">
        <v>139.32300000000001</v>
      </c>
      <c r="AN412" s="3">
        <v>158.84299999999999</v>
      </c>
      <c r="AO412" s="3">
        <v>198.011</v>
      </c>
      <c r="AP412" s="3">
        <v>203.84700000000001</v>
      </c>
      <c r="AQ412" s="3">
        <v>204.64699999999999</v>
      </c>
      <c r="AR412" s="3">
        <v>202.202</v>
      </c>
      <c r="AS412" s="3">
        <v>185.124</v>
      </c>
      <c r="AT412" s="3">
        <v>212.173</v>
      </c>
      <c r="AU412" s="3">
        <v>242.73099999999999</v>
      </c>
      <c r="AV412" s="3">
        <v>266.065</v>
      </c>
      <c r="AW412" s="3">
        <v>269.93599999999998</v>
      </c>
      <c r="AX412" s="3">
        <v>274.37299999999999</v>
      </c>
      <c r="AY412" s="3">
        <v>281.54500000000002</v>
      </c>
      <c r="AZ412" s="3">
        <v>288.98399999999998</v>
      </c>
      <c r="BA412">
        <v>297.80500000000001</v>
      </c>
      <c r="BB412">
        <v>2016</v>
      </c>
    </row>
    <row r="413" spans="1:54" hidden="1" x14ac:dyDescent="0.2">
      <c r="A413">
        <v>912</v>
      </c>
      <c r="B413" t="s">
        <v>552</v>
      </c>
      <c r="C413" t="s">
        <v>336</v>
      </c>
      <c r="D413" t="s">
        <v>209</v>
      </c>
      <c r="E413" t="s">
        <v>333</v>
      </c>
      <c r="F413" t="s">
        <v>335</v>
      </c>
      <c r="G413" t="s">
        <v>225</v>
      </c>
      <c r="H413" t="s">
        <v>322</v>
      </c>
      <c r="I413" t="s">
        <v>330</v>
      </c>
      <c r="J413" s="3" t="s">
        <v>215</v>
      </c>
      <c r="K413" s="3" t="s">
        <v>215</v>
      </c>
      <c r="L413" s="3" t="s">
        <v>215</v>
      </c>
      <c r="M413" s="3" t="s">
        <v>215</v>
      </c>
      <c r="N413" s="3" t="s">
        <v>215</v>
      </c>
      <c r="O413" s="3" t="s">
        <v>215</v>
      </c>
      <c r="P413" s="3" t="s">
        <v>215</v>
      </c>
      <c r="Q413" s="3" t="s">
        <v>215</v>
      </c>
      <c r="R413" s="3" t="s">
        <v>215</v>
      </c>
      <c r="S413" s="3" t="s">
        <v>215</v>
      </c>
      <c r="T413" s="3" t="s">
        <v>215</v>
      </c>
      <c r="U413" s="3" t="s">
        <v>215</v>
      </c>
      <c r="V413" s="3">
        <v>1242.79</v>
      </c>
      <c r="W413" s="3">
        <v>952.125</v>
      </c>
      <c r="X413" s="3">
        <v>753.74</v>
      </c>
      <c r="Y413" s="3">
        <v>651.56100000000004</v>
      </c>
      <c r="Z413" s="3">
        <v>660.9</v>
      </c>
      <c r="AA413" s="3">
        <v>712.82299999999998</v>
      </c>
      <c r="AB413" s="3">
        <v>748.26700000000005</v>
      </c>
      <c r="AC413" s="3">
        <v>825.5</v>
      </c>
      <c r="AD413" s="3">
        <v>868.23699999999997</v>
      </c>
      <c r="AE413" s="3">
        <v>915.26099999999997</v>
      </c>
      <c r="AF413" s="3">
        <v>992.22400000000005</v>
      </c>
      <c r="AG413" s="3">
        <v>1083.2239999999999</v>
      </c>
      <c r="AH413" s="3">
        <v>1172.1379999999999</v>
      </c>
      <c r="AI413" s="3">
        <v>1482.432</v>
      </c>
      <c r="AJ413" s="3">
        <v>1968.7360000000001</v>
      </c>
      <c r="AK413" s="3">
        <v>2437.8319999999999</v>
      </c>
      <c r="AL413" s="3">
        <v>2661.09</v>
      </c>
      <c r="AM413" s="3">
        <v>2863.9380000000001</v>
      </c>
      <c r="AN413" s="3">
        <v>2971.2260000000001</v>
      </c>
      <c r="AO413" s="3">
        <v>2886.8739999999998</v>
      </c>
      <c r="AP413" s="3">
        <v>2907.96</v>
      </c>
      <c r="AQ413" s="3">
        <v>3038.5720000000001</v>
      </c>
      <c r="AR413" s="3">
        <v>3079.6019999999999</v>
      </c>
      <c r="AS413" s="3">
        <v>3062.1179999999999</v>
      </c>
      <c r="AT413" s="3">
        <v>2932.7689999999998</v>
      </c>
      <c r="AU413" s="3">
        <v>2899.9569999999999</v>
      </c>
      <c r="AV413" s="3">
        <v>2923.6489999999999</v>
      </c>
      <c r="AW413" s="3">
        <v>3000.5369999999998</v>
      </c>
      <c r="AX413" s="3">
        <v>3072.375</v>
      </c>
      <c r="AY413" s="3">
        <v>3119.203</v>
      </c>
      <c r="AZ413" s="3">
        <v>3165.6660000000002</v>
      </c>
      <c r="BA413">
        <v>3209.68</v>
      </c>
      <c r="BB413">
        <v>2015</v>
      </c>
    </row>
    <row r="414" spans="1:54" hidden="1" x14ac:dyDescent="0.2">
      <c r="A414">
        <v>912</v>
      </c>
      <c r="B414" t="s">
        <v>552</v>
      </c>
      <c r="C414" t="s">
        <v>334</v>
      </c>
      <c r="D414" t="s">
        <v>209</v>
      </c>
      <c r="E414" t="s">
        <v>333</v>
      </c>
      <c r="F414" t="s">
        <v>332</v>
      </c>
      <c r="G414" t="s">
        <v>331</v>
      </c>
      <c r="H414" t="s">
        <v>322</v>
      </c>
      <c r="I414" t="s">
        <v>330</v>
      </c>
      <c r="J414" s="3" t="s">
        <v>215</v>
      </c>
      <c r="K414" s="3" t="s">
        <v>215</v>
      </c>
      <c r="L414" s="3" t="s">
        <v>215</v>
      </c>
      <c r="M414" s="3" t="s">
        <v>215</v>
      </c>
      <c r="N414" s="3" t="s">
        <v>215</v>
      </c>
      <c r="O414" s="3" t="s">
        <v>215</v>
      </c>
      <c r="P414" s="3" t="s">
        <v>215</v>
      </c>
      <c r="Q414" s="3" t="s">
        <v>215</v>
      </c>
      <c r="R414" s="3" t="s">
        <v>215</v>
      </c>
      <c r="S414" s="3" t="s">
        <v>215</v>
      </c>
      <c r="T414" s="3" t="s">
        <v>215</v>
      </c>
      <c r="U414" s="3" t="s">
        <v>215</v>
      </c>
      <c r="V414" s="3">
        <v>6828.2489999999998</v>
      </c>
      <c r="W414" s="3">
        <v>5231.2539999999999</v>
      </c>
      <c r="X414" s="3">
        <v>4141.2650000000003</v>
      </c>
      <c r="Y414" s="3">
        <v>3579.8629999999998</v>
      </c>
      <c r="Z414" s="3">
        <v>3631.1759999999999</v>
      </c>
      <c r="AA414" s="3">
        <v>3916.4589999999998</v>
      </c>
      <c r="AB414" s="3">
        <v>4111.1970000000001</v>
      </c>
      <c r="AC414" s="3">
        <v>4535.5379999999996</v>
      </c>
      <c r="AD414" s="3">
        <v>4770.3459999999995</v>
      </c>
      <c r="AE414" s="3">
        <v>5028.7079999999996</v>
      </c>
      <c r="AF414" s="3">
        <v>5451.5649999999996</v>
      </c>
      <c r="AG414" s="3">
        <v>5951.55</v>
      </c>
      <c r="AH414" s="3">
        <v>6440.0690000000004</v>
      </c>
      <c r="AI414" s="3">
        <v>8144.915</v>
      </c>
      <c r="AJ414" s="3">
        <v>10816.811</v>
      </c>
      <c r="AK414" s="3">
        <v>13394.16</v>
      </c>
      <c r="AL414" s="3">
        <v>14620.8</v>
      </c>
      <c r="AM414" s="3">
        <v>15735.308000000001</v>
      </c>
      <c r="AN414" s="3">
        <v>16324.778</v>
      </c>
      <c r="AO414" s="3">
        <v>15861.325999999999</v>
      </c>
      <c r="AP414" s="3">
        <v>15977.177</v>
      </c>
      <c r="AQ414" s="3">
        <v>16694.798999999999</v>
      </c>
      <c r="AR414" s="3">
        <v>16920.231</v>
      </c>
      <c r="AS414" s="3">
        <v>16824.168000000001</v>
      </c>
      <c r="AT414" s="3">
        <v>16113.483</v>
      </c>
      <c r="AU414" s="3">
        <v>15933.207</v>
      </c>
      <c r="AV414" s="3">
        <v>16063.375</v>
      </c>
      <c r="AW414" s="3">
        <v>16485.823</v>
      </c>
      <c r="AX414" s="3">
        <v>16880.521000000001</v>
      </c>
      <c r="AY414" s="3">
        <v>17137.808000000001</v>
      </c>
      <c r="AZ414" s="3">
        <v>17393.088</v>
      </c>
      <c r="BA414">
        <v>17634.915000000001</v>
      </c>
      <c r="BB414">
        <v>2015</v>
      </c>
    </row>
    <row r="415" spans="1:54" hidden="1" x14ac:dyDescent="0.2">
      <c r="A415">
        <v>912</v>
      </c>
      <c r="B415" t="s">
        <v>552</v>
      </c>
      <c r="C415" t="s">
        <v>329</v>
      </c>
      <c r="D415" t="s">
        <v>209</v>
      </c>
      <c r="E415" t="s">
        <v>325</v>
      </c>
      <c r="F415" t="s">
        <v>328</v>
      </c>
      <c r="G415" t="s">
        <v>225</v>
      </c>
      <c r="H415" t="s">
        <v>322</v>
      </c>
      <c r="I415" t="s">
        <v>321</v>
      </c>
      <c r="J415" s="3" t="s">
        <v>215</v>
      </c>
      <c r="K415" s="3" t="s">
        <v>215</v>
      </c>
      <c r="L415" s="3" t="s">
        <v>215</v>
      </c>
      <c r="M415" s="3" t="s">
        <v>215</v>
      </c>
      <c r="N415" s="3" t="s">
        <v>215</v>
      </c>
      <c r="O415" s="3" t="s">
        <v>215</v>
      </c>
      <c r="P415" s="3" t="s">
        <v>215</v>
      </c>
      <c r="Q415" s="3" t="s">
        <v>215</v>
      </c>
      <c r="R415" s="3" t="s">
        <v>215</v>
      </c>
      <c r="S415" s="3" t="s">
        <v>215</v>
      </c>
      <c r="T415" s="3" t="s">
        <v>215</v>
      </c>
      <c r="U415" s="3" t="s">
        <v>215</v>
      </c>
      <c r="V415" s="3">
        <v>0.64600000000000002</v>
      </c>
      <c r="W415" s="3">
        <v>4.1970000000000001</v>
      </c>
      <c r="X415" s="3">
        <v>93.308999999999997</v>
      </c>
      <c r="Y415" s="3">
        <v>279.16500000000002</v>
      </c>
      <c r="Z415" s="3">
        <v>353.66199999999998</v>
      </c>
      <c r="AA415" s="3">
        <v>404.91</v>
      </c>
      <c r="AB415" s="3">
        <v>420.43900000000002</v>
      </c>
      <c r="AC415" s="3">
        <v>474.64699999999999</v>
      </c>
      <c r="AD415" s="3">
        <v>587.35400000000004</v>
      </c>
      <c r="AE415" s="3">
        <v>655.09</v>
      </c>
      <c r="AF415" s="3">
        <v>740.10500000000002</v>
      </c>
      <c r="AG415" s="3">
        <v>864.23099999999999</v>
      </c>
      <c r="AH415" s="3">
        <v>1021.691</v>
      </c>
      <c r="AI415" s="3">
        <v>1482.4090000000001</v>
      </c>
      <c r="AJ415" s="3">
        <v>2191.7429999999999</v>
      </c>
      <c r="AK415" s="3">
        <v>3272.5790000000002</v>
      </c>
      <c r="AL415" s="3">
        <v>4571.4870000000001</v>
      </c>
      <c r="AM415" s="3">
        <v>3990.1260000000002</v>
      </c>
      <c r="AN415" s="3">
        <v>4719.5919999999996</v>
      </c>
      <c r="AO415" s="3">
        <v>5716.3239999999996</v>
      </c>
      <c r="AP415" s="3">
        <v>5927.7860000000001</v>
      </c>
      <c r="AQ415" s="3">
        <v>6218.3509999999997</v>
      </c>
      <c r="AR415" s="3">
        <v>6227.0209999999997</v>
      </c>
      <c r="AS415" s="3">
        <v>5668.7169999999996</v>
      </c>
      <c r="AT415" s="3">
        <v>6222.5519999999997</v>
      </c>
      <c r="AU415" s="3">
        <v>7039.1059999999998</v>
      </c>
      <c r="AV415" s="3">
        <v>7778.82</v>
      </c>
      <c r="AW415" s="3">
        <v>8099.518</v>
      </c>
      <c r="AX415" s="3">
        <v>8429.7630000000008</v>
      </c>
      <c r="AY415" s="3">
        <v>8781.9639999999999</v>
      </c>
      <c r="AZ415" s="3">
        <v>9148.2630000000008</v>
      </c>
      <c r="BA415">
        <v>9558.59</v>
      </c>
      <c r="BB415">
        <v>2015</v>
      </c>
    </row>
    <row r="416" spans="1:54" hidden="1" x14ac:dyDescent="0.2">
      <c r="A416">
        <v>912</v>
      </c>
      <c r="B416" t="s">
        <v>552</v>
      </c>
      <c r="C416" t="s">
        <v>327</v>
      </c>
      <c r="D416" t="s">
        <v>209</v>
      </c>
      <c r="E416" t="s">
        <v>325</v>
      </c>
      <c r="F416" t="s">
        <v>326</v>
      </c>
      <c r="G416" t="s">
        <v>223</v>
      </c>
      <c r="H416" t="s">
        <v>322</v>
      </c>
      <c r="I416" t="s">
        <v>321</v>
      </c>
      <c r="J416" s="3" t="s">
        <v>215</v>
      </c>
      <c r="K416" s="3" t="s">
        <v>215</v>
      </c>
      <c r="L416" s="3" t="s">
        <v>215</v>
      </c>
      <c r="M416" s="3" t="s">
        <v>215</v>
      </c>
      <c r="N416" s="3" t="s">
        <v>215</v>
      </c>
      <c r="O416" s="3" t="s">
        <v>215</v>
      </c>
      <c r="P416" s="3" t="s">
        <v>215</v>
      </c>
      <c r="Q416" s="3" t="s">
        <v>215</v>
      </c>
      <c r="R416" s="3" t="s">
        <v>215</v>
      </c>
      <c r="S416" s="3" t="s">
        <v>215</v>
      </c>
      <c r="T416" s="3" t="s">
        <v>215</v>
      </c>
      <c r="U416" s="3" t="s">
        <v>215</v>
      </c>
      <c r="V416" s="3">
        <v>159.971</v>
      </c>
      <c r="W416" s="3">
        <v>174.875</v>
      </c>
      <c r="X416" s="3">
        <v>297.16199999999998</v>
      </c>
      <c r="Y416" s="3">
        <v>316.22699999999998</v>
      </c>
      <c r="Z416" s="3">
        <v>411.14</v>
      </c>
      <c r="AA416" s="3">
        <v>508.04300000000001</v>
      </c>
      <c r="AB416" s="3">
        <v>543.34400000000005</v>
      </c>
      <c r="AC416" s="3">
        <v>576.005</v>
      </c>
      <c r="AD416" s="3">
        <v>656.38599999999997</v>
      </c>
      <c r="AE416" s="3">
        <v>674.78300000000002</v>
      </c>
      <c r="AF416" s="3">
        <v>760.81200000000001</v>
      </c>
      <c r="AG416" s="3">
        <v>879.86300000000006</v>
      </c>
      <c r="AH416" s="3">
        <v>1039.818</v>
      </c>
      <c r="AI416" s="3">
        <v>1571.2919999999999</v>
      </c>
      <c r="AJ416" s="3">
        <v>2458.4209999999998</v>
      </c>
      <c r="AK416" s="3">
        <v>3818.2739999999999</v>
      </c>
      <c r="AL416" s="3">
        <v>5578.5559999999996</v>
      </c>
      <c r="AM416" s="3">
        <v>4963.7690000000002</v>
      </c>
      <c r="AN416" s="3">
        <v>5880.8059999999996</v>
      </c>
      <c r="AO416" s="3">
        <v>7242.8059999999996</v>
      </c>
      <c r="AP416" s="3">
        <v>7545.8729999999996</v>
      </c>
      <c r="AQ416" s="3">
        <v>7926.0940000000001</v>
      </c>
      <c r="AR416" s="3">
        <v>7939.1689999999999</v>
      </c>
      <c r="AS416" s="3">
        <v>5300.1360000000004</v>
      </c>
      <c r="AT416" s="3">
        <v>3895.6689999999999</v>
      </c>
      <c r="AU416" s="3">
        <v>4140.6499999999996</v>
      </c>
      <c r="AV416" s="3">
        <v>4575.7759999999998</v>
      </c>
      <c r="AW416" s="3">
        <v>4764.4219999999996</v>
      </c>
      <c r="AX416" s="3">
        <v>4958.6840000000002</v>
      </c>
      <c r="AY416" s="3">
        <v>5165.8609999999999</v>
      </c>
      <c r="AZ416" s="3">
        <v>5381.3310000000001</v>
      </c>
      <c r="BA416">
        <v>5622.7</v>
      </c>
      <c r="BB416">
        <v>2015</v>
      </c>
    </row>
    <row r="417" spans="1:54" hidden="1" x14ac:dyDescent="0.2">
      <c r="A417">
        <v>912</v>
      </c>
      <c r="B417" t="s">
        <v>552</v>
      </c>
      <c r="C417" t="s">
        <v>212</v>
      </c>
      <c r="D417" t="s">
        <v>209</v>
      </c>
      <c r="E417" t="s">
        <v>325</v>
      </c>
      <c r="F417" t="s">
        <v>324</v>
      </c>
      <c r="G417" t="s">
        <v>323</v>
      </c>
      <c r="H417" t="s">
        <v>322</v>
      </c>
      <c r="I417" t="s">
        <v>321</v>
      </c>
      <c r="J417" s="3" t="s">
        <v>215</v>
      </c>
      <c r="K417" s="3" t="s">
        <v>215</v>
      </c>
      <c r="L417" s="3" t="s">
        <v>215</v>
      </c>
      <c r="M417" s="3" t="s">
        <v>215</v>
      </c>
      <c r="N417" s="3" t="s">
        <v>215</v>
      </c>
      <c r="O417" s="3" t="s">
        <v>215</v>
      </c>
      <c r="P417" s="3" t="s">
        <v>215</v>
      </c>
      <c r="Q417" s="3" t="s">
        <v>215</v>
      </c>
      <c r="R417" s="3" t="s">
        <v>215</v>
      </c>
      <c r="S417" s="3" t="s">
        <v>215</v>
      </c>
      <c r="T417" s="3" t="s">
        <v>215</v>
      </c>
      <c r="U417" s="3" t="s">
        <v>215</v>
      </c>
      <c r="V417" s="3">
        <v>4664.1819999999998</v>
      </c>
      <c r="W417" s="3">
        <v>3658.3270000000002</v>
      </c>
      <c r="X417" s="3">
        <v>2957.7150000000001</v>
      </c>
      <c r="Y417" s="3">
        <v>2610.08</v>
      </c>
      <c r="Z417" s="3">
        <v>2695.8110000000001</v>
      </c>
      <c r="AA417" s="3">
        <v>2957.3919999999998</v>
      </c>
      <c r="AB417" s="3">
        <v>3138.1280000000002</v>
      </c>
      <c r="AC417" s="3">
        <v>3515.0149999999999</v>
      </c>
      <c r="AD417" s="3">
        <v>3781.107</v>
      </c>
      <c r="AE417" s="3">
        <v>4076.732</v>
      </c>
      <c r="AF417" s="3">
        <v>4487.3869999999997</v>
      </c>
      <c r="AG417" s="3">
        <v>4996.6270000000004</v>
      </c>
      <c r="AH417" s="3">
        <v>5555.4430000000002</v>
      </c>
      <c r="AI417" s="3">
        <v>7252.1580000000004</v>
      </c>
      <c r="AJ417" s="3">
        <v>9927.1299999999992</v>
      </c>
      <c r="AK417" s="3">
        <v>12619.59</v>
      </c>
      <c r="AL417" s="3">
        <v>14045.514999999999</v>
      </c>
      <c r="AM417" s="3">
        <v>15230.964</v>
      </c>
      <c r="AN417" s="3">
        <v>15994.601000000001</v>
      </c>
      <c r="AO417" s="3">
        <v>15861.325999999999</v>
      </c>
      <c r="AP417" s="3">
        <v>16271.494000000001</v>
      </c>
      <c r="AQ417" s="3">
        <v>17276.909</v>
      </c>
      <c r="AR417" s="3">
        <v>17824.47</v>
      </c>
      <c r="AS417" s="3">
        <v>17915.447</v>
      </c>
      <c r="AT417" s="3">
        <v>17377.589</v>
      </c>
      <c r="AU417" s="3">
        <v>17492.359</v>
      </c>
      <c r="AV417" s="3">
        <v>18035.946</v>
      </c>
      <c r="AW417" s="3">
        <v>18911.712</v>
      </c>
      <c r="AX417" s="3">
        <v>19744.973999999998</v>
      </c>
      <c r="AY417" s="3">
        <v>20427.951000000001</v>
      </c>
      <c r="AZ417" s="3">
        <v>21088.231</v>
      </c>
      <c r="BA417">
        <v>21753.437999999998</v>
      </c>
      <c r="BB417">
        <v>2015</v>
      </c>
    </row>
    <row r="418" spans="1:54" hidden="1" x14ac:dyDescent="0.2">
      <c r="A418">
        <v>912</v>
      </c>
      <c r="B418" t="s">
        <v>552</v>
      </c>
      <c r="C418" t="s">
        <v>320</v>
      </c>
      <c r="D418" t="s">
        <v>209</v>
      </c>
      <c r="E418" t="s">
        <v>319</v>
      </c>
      <c r="F418" t="s">
        <v>318</v>
      </c>
      <c r="G418" t="s">
        <v>243</v>
      </c>
    </row>
    <row r="419" spans="1:54" hidden="1" x14ac:dyDescent="0.2">
      <c r="A419">
        <v>912</v>
      </c>
      <c r="B419" t="s">
        <v>552</v>
      </c>
      <c r="C419" t="s">
        <v>317</v>
      </c>
      <c r="D419" t="s">
        <v>209</v>
      </c>
      <c r="E419" t="s">
        <v>316</v>
      </c>
      <c r="F419" t="s">
        <v>315</v>
      </c>
      <c r="G419" t="s">
        <v>288</v>
      </c>
      <c r="I419" t="s">
        <v>310</v>
      </c>
      <c r="J419" s="3" t="s">
        <v>215</v>
      </c>
      <c r="K419" s="3" t="s">
        <v>215</v>
      </c>
      <c r="L419" s="3" t="s">
        <v>215</v>
      </c>
      <c r="M419" s="3" t="s">
        <v>215</v>
      </c>
      <c r="N419" s="3" t="s">
        <v>215</v>
      </c>
      <c r="O419" s="3" t="s">
        <v>215</v>
      </c>
      <c r="P419" s="3" t="s">
        <v>215</v>
      </c>
      <c r="Q419" s="3" t="s">
        <v>215</v>
      </c>
      <c r="R419" s="3" t="s">
        <v>215</v>
      </c>
      <c r="S419" s="3" t="s">
        <v>215</v>
      </c>
      <c r="T419" s="3" t="s">
        <v>215</v>
      </c>
      <c r="U419" s="3" t="s">
        <v>215</v>
      </c>
      <c r="V419" s="3">
        <v>0.106</v>
      </c>
      <c r="W419" s="3">
        <v>0.08</v>
      </c>
      <c r="X419" s="3">
        <v>6.2E-2</v>
      </c>
      <c r="Y419" s="3">
        <v>5.1999999999999998E-2</v>
      </c>
      <c r="Z419" s="3">
        <v>5.1999999999999998E-2</v>
      </c>
      <c r="AA419" s="3">
        <v>5.3999999999999999E-2</v>
      </c>
      <c r="AB419" s="3">
        <v>5.6000000000000001E-2</v>
      </c>
      <c r="AC419" s="3">
        <v>0.06</v>
      </c>
      <c r="AD419" s="3">
        <v>6.0999999999999999E-2</v>
      </c>
      <c r="AE419" s="3">
        <v>6.3E-2</v>
      </c>
      <c r="AF419" s="3">
        <v>6.7000000000000004E-2</v>
      </c>
      <c r="AG419" s="3">
        <v>7.0999999999999994E-2</v>
      </c>
      <c r="AH419" s="3">
        <v>7.3999999999999996E-2</v>
      </c>
      <c r="AI419" s="3">
        <v>0.09</v>
      </c>
      <c r="AJ419" s="3">
        <v>0.115</v>
      </c>
      <c r="AK419" s="3">
        <v>0.13700000000000001</v>
      </c>
      <c r="AL419" s="3">
        <v>0.14799999999999999</v>
      </c>
      <c r="AM419" s="3">
        <v>0.16200000000000001</v>
      </c>
      <c r="AN419" s="3">
        <v>0.161</v>
      </c>
      <c r="AO419" s="3">
        <v>0.152</v>
      </c>
      <c r="AP419" s="3">
        <v>0.151</v>
      </c>
      <c r="AQ419" s="3">
        <v>0.154</v>
      </c>
      <c r="AR419" s="3">
        <v>0.153</v>
      </c>
      <c r="AS419" s="3">
        <v>0.14899999999999999</v>
      </c>
      <c r="AT419" s="3">
        <v>0.14000000000000001</v>
      </c>
      <c r="AU419" s="3">
        <v>0.13500000000000001</v>
      </c>
      <c r="AV419" s="3">
        <v>0.13300000000000001</v>
      </c>
      <c r="AW419" s="3">
        <v>0.13300000000000001</v>
      </c>
      <c r="AX419" s="3">
        <v>0.13300000000000001</v>
      </c>
      <c r="AY419" s="3">
        <v>0.13100000000000001</v>
      </c>
      <c r="AZ419" s="3">
        <v>0.13</v>
      </c>
      <c r="BA419">
        <v>0.129</v>
      </c>
      <c r="BB419">
        <v>2016</v>
      </c>
    </row>
    <row r="420" spans="1:54" hidden="1" x14ac:dyDescent="0.2">
      <c r="A420">
        <v>912</v>
      </c>
      <c r="B420" t="s">
        <v>552</v>
      </c>
      <c r="C420" t="s">
        <v>314</v>
      </c>
      <c r="D420" t="s">
        <v>209</v>
      </c>
      <c r="E420" t="s">
        <v>313</v>
      </c>
      <c r="F420" t="s">
        <v>312</v>
      </c>
      <c r="G420" t="s">
        <v>311</v>
      </c>
      <c r="I420" t="s">
        <v>310</v>
      </c>
      <c r="J420" s="3" t="s">
        <v>215</v>
      </c>
      <c r="K420" s="3" t="s">
        <v>215</v>
      </c>
      <c r="L420" s="3" t="s">
        <v>215</v>
      </c>
      <c r="M420" s="3" t="s">
        <v>215</v>
      </c>
      <c r="N420" s="3" t="s">
        <v>215</v>
      </c>
      <c r="O420" s="3" t="s">
        <v>215</v>
      </c>
      <c r="P420" s="3" t="s">
        <v>215</v>
      </c>
      <c r="Q420" s="3" t="s">
        <v>215</v>
      </c>
      <c r="R420" s="3" t="s">
        <v>215</v>
      </c>
      <c r="S420" s="3" t="s">
        <v>215</v>
      </c>
      <c r="T420" s="3" t="s">
        <v>215</v>
      </c>
      <c r="U420" s="3" t="s">
        <v>215</v>
      </c>
      <c r="V420" s="3" t="s">
        <v>355</v>
      </c>
      <c r="W420" s="3">
        <v>1E-3</v>
      </c>
      <c r="X420" s="3">
        <v>3.2000000000000001E-2</v>
      </c>
      <c r="Y420" s="3">
        <v>0.107</v>
      </c>
      <c r="Z420" s="3">
        <v>0.13100000000000001</v>
      </c>
      <c r="AA420" s="3">
        <v>0.13700000000000001</v>
      </c>
      <c r="AB420" s="3">
        <v>0.13400000000000001</v>
      </c>
      <c r="AC420" s="3">
        <v>0.13500000000000001</v>
      </c>
      <c r="AD420" s="3">
        <v>0.155</v>
      </c>
      <c r="AE420" s="3">
        <v>0.161</v>
      </c>
      <c r="AF420" s="3">
        <v>0.16500000000000001</v>
      </c>
      <c r="AG420" s="3">
        <v>0.17299999999999999</v>
      </c>
      <c r="AH420" s="3">
        <v>0.184</v>
      </c>
      <c r="AI420" s="3">
        <v>0.20399999999999999</v>
      </c>
      <c r="AJ420" s="3">
        <v>0.221</v>
      </c>
      <c r="AK420" s="3">
        <v>0.25900000000000001</v>
      </c>
      <c r="AL420" s="3">
        <v>0.32500000000000001</v>
      </c>
      <c r="AM420" s="3">
        <v>0.26200000000000001</v>
      </c>
      <c r="AN420" s="3">
        <v>0.29499999999999998</v>
      </c>
      <c r="AO420" s="3">
        <v>0.36</v>
      </c>
      <c r="AP420" s="3">
        <v>0.36399999999999999</v>
      </c>
      <c r="AQ420" s="3">
        <v>0.36</v>
      </c>
      <c r="AR420" s="3">
        <v>0.34899999999999998</v>
      </c>
      <c r="AS420" s="3">
        <v>0.316</v>
      </c>
      <c r="AT420" s="3">
        <v>0.35799999999999998</v>
      </c>
      <c r="AU420" s="3">
        <v>0.40200000000000002</v>
      </c>
      <c r="AV420" s="3">
        <v>0.43099999999999999</v>
      </c>
      <c r="AW420" s="3">
        <v>0.42799999999999999</v>
      </c>
      <c r="AX420" s="3">
        <v>0.42699999999999999</v>
      </c>
      <c r="AY420" s="3">
        <v>0.43</v>
      </c>
      <c r="AZ420" s="3">
        <v>0.434</v>
      </c>
      <c r="BA420">
        <v>0.439</v>
      </c>
      <c r="BB420">
        <v>2016</v>
      </c>
    </row>
    <row r="421" spans="1:54" hidden="1" x14ac:dyDescent="0.2">
      <c r="A421">
        <v>912</v>
      </c>
      <c r="B421" t="s">
        <v>552</v>
      </c>
      <c r="C421" t="s">
        <v>309</v>
      </c>
      <c r="D421" t="s">
        <v>209</v>
      </c>
      <c r="E421" t="s">
        <v>308</v>
      </c>
      <c r="F421" t="s">
        <v>307</v>
      </c>
      <c r="G421" t="s">
        <v>217</v>
      </c>
      <c r="I421" t="s">
        <v>796</v>
      </c>
      <c r="J421" s="3" t="s">
        <v>215</v>
      </c>
      <c r="K421" s="3" t="s">
        <v>215</v>
      </c>
      <c r="L421" s="3" t="s">
        <v>215</v>
      </c>
      <c r="M421" s="3" t="s">
        <v>215</v>
      </c>
      <c r="N421" s="3" t="s">
        <v>215</v>
      </c>
      <c r="O421" s="3" t="s">
        <v>215</v>
      </c>
      <c r="P421" s="3" t="s">
        <v>215</v>
      </c>
      <c r="Q421" s="3" t="s">
        <v>215</v>
      </c>
      <c r="R421" s="3" t="s">
        <v>215</v>
      </c>
      <c r="S421" s="3" t="s">
        <v>215</v>
      </c>
      <c r="T421" s="3" t="s">
        <v>215</v>
      </c>
      <c r="U421" s="3" t="s">
        <v>215</v>
      </c>
      <c r="V421" s="3">
        <v>23.715</v>
      </c>
      <c r="W421" s="3">
        <v>22.582999999999998</v>
      </c>
      <c r="X421" s="3">
        <v>1.873</v>
      </c>
      <c r="Y421" s="3">
        <v>23.779</v>
      </c>
      <c r="Z421" s="3">
        <v>29.003</v>
      </c>
      <c r="AA421" s="3">
        <v>34.238</v>
      </c>
      <c r="AB421" s="3">
        <v>34.664999999999999</v>
      </c>
      <c r="AC421" s="3">
        <v>26.495000000000001</v>
      </c>
      <c r="AD421" s="3">
        <v>20.673999999999999</v>
      </c>
      <c r="AE421" s="3">
        <v>20.677</v>
      </c>
      <c r="AF421" s="3">
        <v>34.576000000000001</v>
      </c>
      <c r="AG421" s="3">
        <v>53.17</v>
      </c>
      <c r="AH421" s="3">
        <v>57.99</v>
      </c>
      <c r="AI421" s="3">
        <v>41.534999999999997</v>
      </c>
      <c r="AJ421" s="3">
        <v>29.859000000000002</v>
      </c>
      <c r="AK421" s="3">
        <v>21.524999999999999</v>
      </c>
      <c r="AL421" s="3">
        <v>18.693999999999999</v>
      </c>
      <c r="AM421" s="3">
        <v>18.949000000000002</v>
      </c>
      <c r="AN421" s="3">
        <v>18.059999999999999</v>
      </c>
      <c r="AO421" s="3">
        <v>20.268000000000001</v>
      </c>
      <c r="AP421" s="3">
        <v>22.317</v>
      </c>
      <c r="AQ421" s="3">
        <v>25.658000000000001</v>
      </c>
      <c r="AR421" s="3">
        <v>27.51</v>
      </c>
      <c r="AS421" s="3">
        <v>27.914000000000001</v>
      </c>
      <c r="AT421" s="3">
        <v>24.93</v>
      </c>
      <c r="AU421" s="3">
        <v>21.4</v>
      </c>
      <c r="AV421" s="3">
        <v>26.091000000000001</v>
      </c>
      <c r="AW421" s="3">
        <v>25.72</v>
      </c>
      <c r="AX421" s="3">
        <v>25.504999999999999</v>
      </c>
      <c r="AY421" s="3">
        <v>25.263000000000002</v>
      </c>
      <c r="AZ421" s="3">
        <v>24.419</v>
      </c>
      <c r="BA421">
        <v>23.643000000000001</v>
      </c>
      <c r="BB421">
        <v>2016</v>
      </c>
    </row>
    <row r="422" spans="1:54" hidden="1" x14ac:dyDescent="0.2">
      <c r="A422">
        <v>912</v>
      </c>
      <c r="B422" t="s">
        <v>552</v>
      </c>
      <c r="C422" t="s">
        <v>306</v>
      </c>
      <c r="D422" t="s">
        <v>209</v>
      </c>
      <c r="E422" t="s">
        <v>305</v>
      </c>
      <c r="F422" t="s">
        <v>304</v>
      </c>
      <c r="G422" t="s">
        <v>217</v>
      </c>
      <c r="I422" t="s">
        <v>796</v>
      </c>
      <c r="J422" s="3" t="s">
        <v>215</v>
      </c>
      <c r="K422" s="3" t="s">
        <v>215</v>
      </c>
      <c r="L422" s="3" t="s">
        <v>215</v>
      </c>
      <c r="M422" s="3" t="s">
        <v>215</v>
      </c>
      <c r="N422" s="3" t="s">
        <v>215</v>
      </c>
      <c r="O422" s="3" t="s">
        <v>215</v>
      </c>
      <c r="P422" s="3" t="s">
        <v>215</v>
      </c>
      <c r="Q422" s="3" t="s">
        <v>215</v>
      </c>
      <c r="R422" s="3" t="s">
        <v>215</v>
      </c>
      <c r="S422" s="3" t="s">
        <v>215</v>
      </c>
      <c r="T422" s="3" t="s">
        <v>215</v>
      </c>
      <c r="U422" s="3" t="s">
        <v>215</v>
      </c>
      <c r="V422" s="3">
        <v>-11.204000000000001</v>
      </c>
      <c r="W422" s="3">
        <v>10.587</v>
      </c>
      <c r="X422" s="3">
        <v>-3.5880000000000001</v>
      </c>
      <c r="Y422" s="3">
        <v>6.8810000000000002</v>
      </c>
      <c r="Z422" s="3">
        <v>0.44</v>
      </c>
      <c r="AA422" s="3">
        <v>13.814</v>
      </c>
      <c r="AB422" s="3">
        <v>6.2130000000000001</v>
      </c>
      <c r="AC422" s="3">
        <v>9.4160000000000004</v>
      </c>
      <c r="AD422" s="3">
        <v>16.222999999999999</v>
      </c>
      <c r="AE422" s="3">
        <v>19.552</v>
      </c>
      <c r="AF422" s="3">
        <v>19.652000000000001</v>
      </c>
      <c r="AG422" s="3">
        <v>23.413</v>
      </c>
      <c r="AH422" s="3">
        <v>25.388999999999999</v>
      </c>
      <c r="AI422" s="3">
        <v>38.704000000000001</v>
      </c>
      <c r="AJ422" s="3">
        <v>44.302</v>
      </c>
      <c r="AK422" s="3">
        <v>44.625</v>
      </c>
      <c r="AL422" s="3">
        <v>49.472000000000001</v>
      </c>
      <c r="AM422" s="3">
        <v>39.804000000000002</v>
      </c>
      <c r="AN422" s="3">
        <v>44.139000000000003</v>
      </c>
      <c r="AO422" s="3">
        <v>46.268999999999998</v>
      </c>
      <c r="AP422" s="3">
        <v>43.758000000000003</v>
      </c>
      <c r="AQ422" s="3">
        <v>42.216999999999999</v>
      </c>
      <c r="AR422" s="3">
        <v>40.475999999999999</v>
      </c>
      <c r="AS422" s="3">
        <v>27.347999999999999</v>
      </c>
      <c r="AT422" s="3">
        <v>22.655999999999999</v>
      </c>
      <c r="AU422" s="3">
        <v>24.181999999999999</v>
      </c>
      <c r="AV422" s="3">
        <v>30.824999999999999</v>
      </c>
      <c r="AW422" s="3">
        <v>31.725999999999999</v>
      </c>
      <c r="AX422" s="3">
        <v>31.509</v>
      </c>
      <c r="AY422" s="3">
        <v>31.867000000000001</v>
      </c>
      <c r="AZ422" s="3">
        <v>30.792999999999999</v>
      </c>
      <c r="BA422">
        <v>29.815000000000001</v>
      </c>
      <c r="BB422">
        <v>2016</v>
      </c>
    </row>
    <row r="423" spans="1:54" hidden="1" x14ac:dyDescent="0.2">
      <c r="A423">
        <v>912</v>
      </c>
      <c r="B423" t="s">
        <v>552</v>
      </c>
      <c r="C423" t="s">
        <v>303</v>
      </c>
      <c r="D423" t="s">
        <v>209</v>
      </c>
      <c r="E423" t="s">
        <v>300</v>
      </c>
      <c r="F423" t="s">
        <v>302</v>
      </c>
      <c r="G423" t="s">
        <v>295</v>
      </c>
      <c r="I423" t="s">
        <v>797</v>
      </c>
      <c r="J423" s="3" t="s">
        <v>215</v>
      </c>
      <c r="K423" s="3" t="s">
        <v>215</v>
      </c>
      <c r="L423" s="3" t="s">
        <v>215</v>
      </c>
      <c r="M423" s="3" t="s">
        <v>215</v>
      </c>
      <c r="N423" s="3" t="s">
        <v>215</v>
      </c>
      <c r="O423" s="3" t="s">
        <v>215</v>
      </c>
      <c r="P423" s="3" t="s">
        <v>215</v>
      </c>
      <c r="Q423" s="3" t="s">
        <v>215</v>
      </c>
      <c r="R423" s="3" t="s">
        <v>215</v>
      </c>
      <c r="S423" s="3" t="s">
        <v>215</v>
      </c>
      <c r="T423" s="3" t="s">
        <v>215</v>
      </c>
      <c r="U423" s="3" t="s">
        <v>215</v>
      </c>
      <c r="V423" s="3">
        <v>6.3E-2</v>
      </c>
      <c r="W423" s="3">
        <v>0.77300000000000002</v>
      </c>
      <c r="X423" s="3">
        <v>13.635</v>
      </c>
      <c r="Y423" s="3">
        <v>69.78</v>
      </c>
      <c r="Z423" s="3">
        <v>83.591999999999999</v>
      </c>
      <c r="AA423" s="3">
        <v>86.664000000000001</v>
      </c>
      <c r="AB423" s="3">
        <v>85.994</v>
      </c>
      <c r="AC423" s="3">
        <v>78.662999999999997</v>
      </c>
      <c r="AD423" s="3">
        <v>80.082999999999998</v>
      </c>
      <c r="AE423" s="3">
        <v>81.575000000000003</v>
      </c>
      <c r="AF423" s="3">
        <v>83.816999999999993</v>
      </c>
      <c r="AG423" s="3">
        <v>85.632999999999996</v>
      </c>
      <c r="AH423" s="3">
        <v>91.358000000000004</v>
      </c>
      <c r="AI423" s="3">
        <v>100.117</v>
      </c>
      <c r="AJ423" s="3">
        <v>108.333</v>
      </c>
      <c r="AK423" s="3">
        <v>126.392</v>
      </c>
      <c r="AL423" s="3">
        <v>152.71700000000001</v>
      </c>
      <c r="AM423" s="3">
        <v>154.94999999999999</v>
      </c>
      <c r="AN423" s="3">
        <v>163.84200000000001</v>
      </c>
      <c r="AO423" s="3">
        <v>176.7</v>
      </c>
      <c r="AP423" s="3">
        <v>178.63300000000001</v>
      </c>
      <c r="AQ423" s="3">
        <v>183.07499999999999</v>
      </c>
      <c r="AR423" s="3">
        <v>185.833</v>
      </c>
      <c r="AS423" s="3">
        <v>193.50800000000001</v>
      </c>
      <c r="AT423" s="3">
        <v>217.81700000000001</v>
      </c>
      <c r="AU423" s="3">
        <v>246.13300000000001</v>
      </c>
      <c r="AV423" s="3">
        <v>263.36200000000002</v>
      </c>
      <c r="AW423" s="3">
        <v>279.16399999999999</v>
      </c>
      <c r="AX423" s="3">
        <v>293.12200000000001</v>
      </c>
      <c r="AY423" s="3">
        <v>307.77800000000002</v>
      </c>
      <c r="AZ423" s="3">
        <v>320.089</v>
      </c>
      <c r="BA423">
        <v>332.89299999999997</v>
      </c>
      <c r="BB423">
        <v>2017</v>
      </c>
    </row>
    <row r="424" spans="1:54" hidden="1" x14ac:dyDescent="0.2">
      <c r="A424">
        <v>912</v>
      </c>
      <c r="B424" t="s">
        <v>552</v>
      </c>
      <c r="C424" t="s">
        <v>301</v>
      </c>
      <c r="D424" t="s">
        <v>209</v>
      </c>
      <c r="E424" t="s">
        <v>300</v>
      </c>
      <c r="F424" t="s">
        <v>299</v>
      </c>
      <c r="G424" t="s">
        <v>275</v>
      </c>
      <c r="I424" t="s">
        <v>298</v>
      </c>
      <c r="J424" s="3" t="s">
        <v>215</v>
      </c>
      <c r="K424" s="3" t="s">
        <v>215</v>
      </c>
      <c r="L424" s="3" t="s">
        <v>215</v>
      </c>
      <c r="M424" s="3" t="s">
        <v>215</v>
      </c>
      <c r="N424" s="3" t="s">
        <v>215</v>
      </c>
      <c r="O424" s="3" t="s">
        <v>215</v>
      </c>
      <c r="P424" s="3" t="s">
        <v>215</v>
      </c>
      <c r="Q424" s="3" t="s">
        <v>215</v>
      </c>
      <c r="R424" s="3" t="s">
        <v>215</v>
      </c>
      <c r="S424" s="3" t="s">
        <v>215</v>
      </c>
      <c r="T424" s="3" t="s">
        <v>215</v>
      </c>
      <c r="U424" s="3" t="s">
        <v>215</v>
      </c>
      <c r="V424" s="3" t="s">
        <v>215</v>
      </c>
      <c r="W424" s="3">
        <v>1129.7</v>
      </c>
      <c r="X424" s="3">
        <v>1664</v>
      </c>
      <c r="Y424" s="3">
        <v>411.76</v>
      </c>
      <c r="Z424" s="3">
        <v>19.795000000000002</v>
      </c>
      <c r="AA424" s="3">
        <v>3.6739999999999999</v>
      </c>
      <c r="AB424" s="3">
        <v>-0.77300000000000002</v>
      </c>
      <c r="AC424" s="3">
        <v>-8.5250000000000004</v>
      </c>
      <c r="AD424" s="3">
        <v>1.8049999999999999</v>
      </c>
      <c r="AE424" s="3">
        <v>1.863</v>
      </c>
      <c r="AF424" s="3">
        <v>2.7480000000000002</v>
      </c>
      <c r="AG424" s="3">
        <v>2.1669999999999998</v>
      </c>
      <c r="AH424" s="3">
        <v>6.6849999999999996</v>
      </c>
      <c r="AI424" s="3">
        <v>9.5869999999999997</v>
      </c>
      <c r="AJ424" s="3">
        <v>8.2070000000000007</v>
      </c>
      <c r="AK424" s="3">
        <v>16.669</v>
      </c>
      <c r="AL424" s="3">
        <v>20.827999999999999</v>
      </c>
      <c r="AM424" s="3">
        <v>1.462</v>
      </c>
      <c r="AN424" s="3">
        <v>5.7380000000000004</v>
      </c>
      <c r="AO424" s="3">
        <v>7.8479999999999999</v>
      </c>
      <c r="AP424" s="3">
        <v>1.0940000000000001</v>
      </c>
      <c r="AQ424" s="3">
        <v>2.4860000000000002</v>
      </c>
      <c r="AR424" s="3">
        <v>1.5069999999999999</v>
      </c>
      <c r="AS424" s="3">
        <v>4.13</v>
      </c>
      <c r="AT424" s="3">
        <v>12.561999999999999</v>
      </c>
      <c r="AU424" s="3">
        <v>13</v>
      </c>
      <c r="AV424" s="3">
        <v>7</v>
      </c>
      <c r="AW424" s="3">
        <v>6</v>
      </c>
      <c r="AX424" s="3">
        <v>5</v>
      </c>
      <c r="AY424" s="3">
        <v>5</v>
      </c>
      <c r="AZ424" s="3">
        <v>4</v>
      </c>
      <c r="BA424">
        <v>4</v>
      </c>
      <c r="BB424">
        <v>2017</v>
      </c>
    </row>
    <row r="425" spans="1:54" hidden="1" x14ac:dyDescent="0.2">
      <c r="A425">
        <v>912</v>
      </c>
      <c r="B425" t="s">
        <v>552</v>
      </c>
      <c r="C425" t="s">
        <v>297</v>
      </c>
      <c r="D425" t="s">
        <v>209</v>
      </c>
      <c r="E425" t="s">
        <v>293</v>
      </c>
      <c r="F425" t="s">
        <v>296</v>
      </c>
      <c r="G425" t="s">
        <v>295</v>
      </c>
      <c r="I425" t="s">
        <v>797</v>
      </c>
      <c r="J425" s="3" t="s">
        <v>215</v>
      </c>
      <c r="K425" s="3" t="s">
        <v>215</v>
      </c>
      <c r="L425" s="3" t="s">
        <v>215</v>
      </c>
      <c r="M425" s="3" t="s">
        <v>215</v>
      </c>
      <c r="N425" s="3" t="s">
        <v>215</v>
      </c>
      <c r="O425" s="3" t="s">
        <v>215</v>
      </c>
      <c r="P425" s="3" t="s">
        <v>215</v>
      </c>
      <c r="Q425" s="3" t="s">
        <v>215</v>
      </c>
      <c r="R425" s="3" t="s">
        <v>215</v>
      </c>
      <c r="S425" s="3" t="s">
        <v>215</v>
      </c>
      <c r="T425" s="3" t="s">
        <v>215</v>
      </c>
      <c r="U425" s="3" t="s">
        <v>215</v>
      </c>
      <c r="V425" s="3">
        <v>0.159</v>
      </c>
      <c r="W425" s="3">
        <v>2.3029999999999999</v>
      </c>
      <c r="X425" s="3">
        <v>43.567</v>
      </c>
      <c r="Y425" s="3">
        <v>80.421999999999997</v>
      </c>
      <c r="Z425" s="3">
        <v>85.792000000000002</v>
      </c>
      <c r="AA425" s="3">
        <v>86.126000000000005</v>
      </c>
      <c r="AB425" s="3">
        <v>79.585999999999999</v>
      </c>
      <c r="AC425" s="3">
        <v>79.215000000000003</v>
      </c>
      <c r="AD425" s="3">
        <v>80.959000000000003</v>
      </c>
      <c r="AE425" s="3">
        <v>82.4</v>
      </c>
      <c r="AF425" s="3">
        <v>85</v>
      </c>
      <c r="AG425" s="3">
        <v>88</v>
      </c>
      <c r="AH425" s="3">
        <v>97.2</v>
      </c>
      <c r="AI425" s="3">
        <v>102.4</v>
      </c>
      <c r="AJ425" s="3">
        <v>114</v>
      </c>
      <c r="AK425" s="3">
        <v>136.30000000000001</v>
      </c>
      <c r="AL425" s="3">
        <v>157.4</v>
      </c>
      <c r="AM425" s="3">
        <v>158.5</v>
      </c>
      <c r="AN425" s="3">
        <v>171.1</v>
      </c>
      <c r="AO425" s="3">
        <v>180.7</v>
      </c>
      <c r="AP425" s="3">
        <v>180.2</v>
      </c>
      <c r="AQ425" s="3">
        <v>186.9</v>
      </c>
      <c r="AR425" s="3">
        <v>186.7</v>
      </c>
      <c r="AS425" s="3">
        <v>201.3</v>
      </c>
      <c r="AT425" s="3">
        <v>232.8</v>
      </c>
      <c r="AU425" s="3">
        <v>256.08</v>
      </c>
      <c r="AV425" s="3">
        <v>274.00599999999997</v>
      </c>
      <c r="AW425" s="3">
        <v>287.70600000000002</v>
      </c>
      <c r="AX425" s="3">
        <v>299.214</v>
      </c>
      <c r="AY425" s="3">
        <v>308.19099999999997</v>
      </c>
      <c r="AZ425" s="3">
        <v>317.43599999999998</v>
      </c>
      <c r="BA425">
        <v>326.959</v>
      </c>
      <c r="BB425">
        <v>2017</v>
      </c>
    </row>
    <row r="426" spans="1:54" hidden="1" x14ac:dyDescent="0.2">
      <c r="A426">
        <v>912</v>
      </c>
      <c r="B426" t="s">
        <v>552</v>
      </c>
      <c r="C426" t="s">
        <v>294</v>
      </c>
      <c r="D426" t="s">
        <v>209</v>
      </c>
      <c r="E426" t="s">
        <v>293</v>
      </c>
      <c r="F426" t="s">
        <v>292</v>
      </c>
      <c r="G426" t="s">
        <v>275</v>
      </c>
      <c r="I426" t="s">
        <v>291</v>
      </c>
      <c r="J426" s="3" t="s">
        <v>215</v>
      </c>
      <c r="K426" s="3" t="s">
        <v>215</v>
      </c>
      <c r="L426" s="3" t="s">
        <v>215</v>
      </c>
      <c r="M426" s="3" t="s">
        <v>215</v>
      </c>
      <c r="N426" s="3" t="s">
        <v>215</v>
      </c>
      <c r="O426" s="3" t="s">
        <v>215</v>
      </c>
      <c r="P426" s="3" t="s">
        <v>215</v>
      </c>
      <c r="Q426" s="3" t="s">
        <v>215</v>
      </c>
      <c r="R426" s="3" t="s">
        <v>215</v>
      </c>
      <c r="S426" s="3" t="s">
        <v>215</v>
      </c>
      <c r="T426" s="3" t="s">
        <v>215</v>
      </c>
      <c r="U426" s="3" t="s">
        <v>215</v>
      </c>
      <c r="V426" s="3" t="s">
        <v>215</v>
      </c>
      <c r="W426" s="3">
        <v>1350</v>
      </c>
      <c r="X426" s="3">
        <v>1792.14</v>
      </c>
      <c r="Y426" s="3">
        <v>84.594999999999999</v>
      </c>
      <c r="Z426" s="3">
        <v>6.6769999999999996</v>
      </c>
      <c r="AA426" s="3">
        <v>0.38900000000000001</v>
      </c>
      <c r="AB426" s="3">
        <v>-7.593</v>
      </c>
      <c r="AC426" s="3">
        <v>-0.46700000000000003</v>
      </c>
      <c r="AD426" s="3">
        <v>2.202</v>
      </c>
      <c r="AE426" s="3">
        <v>1.78</v>
      </c>
      <c r="AF426" s="3">
        <v>3.1549999999999998</v>
      </c>
      <c r="AG426" s="3">
        <v>3.5289999999999999</v>
      </c>
      <c r="AH426" s="3">
        <v>10.455</v>
      </c>
      <c r="AI426" s="3">
        <v>5.35</v>
      </c>
      <c r="AJ426" s="3">
        <v>11.327999999999999</v>
      </c>
      <c r="AK426" s="3">
        <v>19.561</v>
      </c>
      <c r="AL426" s="3">
        <v>15.481</v>
      </c>
      <c r="AM426" s="3">
        <v>0.69899999999999995</v>
      </c>
      <c r="AN426" s="3">
        <v>7.95</v>
      </c>
      <c r="AO426" s="3">
        <v>5.6109999999999998</v>
      </c>
      <c r="AP426" s="3">
        <v>-0.27700000000000002</v>
      </c>
      <c r="AQ426" s="3">
        <v>3.718</v>
      </c>
      <c r="AR426" s="3">
        <v>-0.107</v>
      </c>
      <c r="AS426" s="3">
        <v>7.82</v>
      </c>
      <c r="AT426" s="3">
        <v>15.648</v>
      </c>
      <c r="AU426" s="3">
        <v>10</v>
      </c>
      <c r="AV426" s="3">
        <v>7</v>
      </c>
      <c r="AW426" s="3">
        <v>5</v>
      </c>
      <c r="AX426" s="3">
        <v>4</v>
      </c>
      <c r="AY426" s="3">
        <v>3</v>
      </c>
      <c r="AZ426" s="3">
        <v>3</v>
      </c>
      <c r="BA426">
        <v>3</v>
      </c>
      <c r="BB426">
        <v>2017</v>
      </c>
    </row>
    <row r="427" spans="1:54" hidden="1" x14ac:dyDescent="0.2">
      <c r="A427">
        <v>912</v>
      </c>
      <c r="B427" t="s">
        <v>552</v>
      </c>
      <c r="C427" t="s">
        <v>290</v>
      </c>
      <c r="D427" t="s">
        <v>209</v>
      </c>
      <c r="E427" t="s">
        <v>289</v>
      </c>
      <c r="G427" t="s">
        <v>288</v>
      </c>
    </row>
    <row r="428" spans="1:54" hidden="1" x14ac:dyDescent="0.2">
      <c r="A428">
        <v>912</v>
      </c>
      <c r="B428" t="s">
        <v>552</v>
      </c>
      <c r="C428" t="s">
        <v>287</v>
      </c>
      <c r="D428" t="s">
        <v>209</v>
      </c>
      <c r="E428" t="s">
        <v>286</v>
      </c>
      <c r="F428" t="s">
        <v>285</v>
      </c>
      <c r="G428" t="s">
        <v>275</v>
      </c>
      <c r="I428" t="s">
        <v>798</v>
      </c>
      <c r="J428" s="3" t="s">
        <v>215</v>
      </c>
      <c r="K428" s="3" t="s">
        <v>215</v>
      </c>
      <c r="L428" s="3" t="s">
        <v>215</v>
      </c>
      <c r="M428" s="3" t="s">
        <v>215</v>
      </c>
      <c r="N428" s="3" t="s">
        <v>215</v>
      </c>
      <c r="O428" s="3" t="s">
        <v>215</v>
      </c>
      <c r="P428" s="3" t="s">
        <v>215</v>
      </c>
      <c r="Q428" s="3" t="s">
        <v>215</v>
      </c>
      <c r="R428" s="3" t="s">
        <v>215</v>
      </c>
      <c r="S428" s="3" t="s">
        <v>215</v>
      </c>
      <c r="T428" s="3" t="s">
        <v>215</v>
      </c>
      <c r="U428" s="3" t="s">
        <v>215</v>
      </c>
      <c r="V428" s="3" t="s">
        <v>215</v>
      </c>
      <c r="W428" s="3">
        <v>-40.893000000000001</v>
      </c>
      <c r="X428" s="3">
        <v>-24</v>
      </c>
      <c r="Y428" s="3">
        <v>4.4359999999999999</v>
      </c>
      <c r="Z428" s="3">
        <v>33.447000000000003</v>
      </c>
      <c r="AA428" s="3">
        <v>56.22</v>
      </c>
      <c r="AB428" s="3">
        <v>4.9379999999999997</v>
      </c>
      <c r="AC428" s="3">
        <v>-44.399000000000001</v>
      </c>
      <c r="AD428" s="3">
        <v>0.39600000000000002</v>
      </c>
      <c r="AE428" s="3">
        <v>10.208</v>
      </c>
      <c r="AF428" s="3">
        <v>35.22</v>
      </c>
      <c r="AG428" s="3">
        <v>26.361000000000001</v>
      </c>
      <c r="AH428" s="3">
        <v>-5.2130000000000001</v>
      </c>
      <c r="AI428" s="3">
        <v>-2.242</v>
      </c>
      <c r="AJ428" s="3">
        <v>1.6639999999999999</v>
      </c>
      <c r="AK428" s="3">
        <v>7.2610000000000001</v>
      </c>
      <c r="AL428" s="3">
        <v>7.734</v>
      </c>
      <c r="AM428" s="3">
        <v>-1.085</v>
      </c>
      <c r="AN428" s="3">
        <v>-6.5570000000000004</v>
      </c>
      <c r="AO428" s="3">
        <v>31.939</v>
      </c>
      <c r="AP428" s="3">
        <v>11.042</v>
      </c>
      <c r="AQ428" s="3">
        <v>14.132999999999999</v>
      </c>
      <c r="AR428" s="3">
        <v>5.2210000000000001</v>
      </c>
      <c r="AS428" s="3">
        <v>11.109</v>
      </c>
      <c r="AT428" s="3">
        <v>-3.3730000000000002</v>
      </c>
      <c r="AU428" s="3">
        <v>-9.9939999999999998</v>
      </c>
      <c r="AV428" s="3">
        <v>3.7869999999999999</v>
      </c>
      <c r="AW428" s="3">
        <v>1.8240000000000001</v>
      </c>
      <c r="AX428" s="3">
        <v>3.5859999999999999</v>
      </c>
      <c r="AY428" s="3">
        <v>-1.657</v>
      </c>
      <c r="AZ428" s="3">
        <v>0.60199999999999998</v>
      </c>
      <c r="BA428">
        <v>2.3940000000000001</v>
      </c>
      <c r="BB428">
        <v>2016</v>
      </c>
    </row>
    <row r="429" spans="1:54" hidden="1" x14ac:dyDescent="0.2">
      <c r="A429">
        <v>912</v>
      </c>
      <c r="B429" t="s">
        <v>552</v>
      </c>
      <c r="C429" t="s">
        <v>284</v>
      </c>
      <c r="D429" t="s">
        <v>209</v>
      </c>
      <c r="E429" t="s">
        <v>283</v>
      </c>
      <c r="F429" t="s">
        <v>282</v>
      </c>
      <c r="G429" t="s">
        <v>275</v>
      </c>
      <c r="I429" t="s">
        <v>798</v>
      </c>
      <c r="J429" s="3" t="s">
        <v>215</v>
      </c>
      <c r="K429" s="3" t="s">
        <v>215</v>
      </c>
      <c r="L429" s="3" t="s">
        <v>215</v>
      </c>
      <c r="M429" s="3" t="s">
        <v>215</v>
      </c>
      <c r="N429" s="3" t="s">
        <v>215</v>
      </c>
      <c r="O429" s="3" t="s">
        <v>215</v>
      </c>
      <c r="P429" s="3" t="s">
        <v>215</v>
      </c>
      <c r="Q429" s="3" t="s">
        <v>215</v>
      </c>
      <c r="R429" s="3" t="s">
        <v>215</v>
      </c>
      <c r="S429" s="3" t="s">
        <v>215</v>
      </c>
      <c r="T429" s="3" t="s">
        <v>215</v>
      </c>
      <c r="U429" s="3" t="s">
        <v>215</v>
      </c>
      <c r="V429" s="3" t="s">
        <v>215</v>
      </c>
      <c r="W429" s="3">
        <v>-52.353999999999999</v>
      </c>
      <c r="X429" s="3">
        <v>-19.872</v>
      </c>
      <c r="Y429" s="3">
        <v>-5.4429999999999996</v>
      </c>
      <c r="Z429" s="3">
        <v>34.311</v>
      </c>
      <c r="AA429" s="3">
        <v>34.776000000000003</v>
      </c>
      <c r="AB429" s="3">
        <v>13.993</v>
      </c>
      <c r="AC429" s="3">
        <v>-41.572000000000003</v>
      </c>
      <c r="AD429" s="3">
        <v>2.1989999999999998</v>
      </c>
      <c r="AE429" s="3">
        <v>-0.32700000000000001</v>
      </c>
      <c r="AF429" s="3">
        <v>14.846</v>
      </c>
      <c r="AG429" s="3">
        <v>23.481000000000002</v>
      </c>
      <c r="AH429" s="3">
        <v>-5.7869999999999999</v>
      </c>
      <c r="AI429" s="3">
        <v>7.0140000000000002</v>
      </c>
      <c r="AJ429" s="3">
        <v>6.0449999999999999</v>
      </c>
      <c r="AK429" s="3">
        <v>6.1929999999999996</v>
      </c>
      <c r="AL429" s="3">
        <v>10.968</v>
      </c>
      <c r="AM429" s="3">
        <v>-1.526</v>
      </c>
      <c r="AN429" s="3">
        <v>-9.1120000000000001</v>
      </c>
      <c r="AO429" s="3">
        <v>32.009</v>
      </c>
      <c r="AP429" s="3">
        <v>2.5470000000000002</v>
      </c>
      <c r="AQ429" s="3">
        <v>10.587999999999999</v>
      </c>
      <c r="AR429" s="3">
        <v>-13.065</v>
      </c>
      <c r="AS429" s="3">
        <v>24.393000000000001</v>
      </c>
      <c r="AT429" s="3">
        <v>-0.64100000000000001</v>
      </c>
      <c r="AU429" s="3">
        <v>-20.167999999999999</v>
      </c>
      <c r="AV429" s="3">
        <v>21.771999999999998</v>
      </c>
      <c r="AW429" s="3">
        <v>7.4180000000000001</v>
      </c>
      <c r="AX429" s="3">
        <v>5.2569999999999997</v>
      </c>
      <c r="AY429" s="3">
        <v>0.65100000000000002</v>
      </c>
      <c r="AZ429" s="3">
        <v>1.879</v>
      </c>
      <c r="BA429">
        <v>4.1050000000000004</v>
      </c>
      <c r="BB429">
        <v>2016</v>
      </c>
    </row>
    <row r="430" spans="1:54" hidden="1" x14ac:dyDescent="0.2">
      <c r="A430">
        <v>912</v>
      </c>
      <c r="B430" t="s">
        <v>552</v>
      </c>
      <c r="C430" t="s">
        <v>281</v>
      </c>
      <c r="D430" t="s">
        <v>209</v>
      </c>
      <c r="E430" t="s">
        <v>280</v>
      </c>
      <c r="F430" t="s">
        <v>279</v>
      </c>
      <c r="G430" t="s">
        <v>275</v>
      </c>
      <c r="I430" t="s">
        <v>798</v>
      </c>
      <c r="J430" s="3" t="s">
        <v>215</v>
      </c>
      <c r="K430" s="3" t="s">
        <v>215</v>
      </c>
      <c r="L430" s="3" t="s">
        <v>215</v>
      </c>
      <c r="M430" s="3" t="s">
        <v>215</v>
      </c>
      <c r="N430" s="3" t="s">
        <v>215</v>
      </c>
      <c r="O430" s="3" t="s">
        <v>215</v>
      </c>
      <c r="P430" s="3" t="s">
        <v>215</v>
      </c>
      <c r="Q430" s="3" t="s">
        <v>215</v>
      </c>
      <c r="R430" s="3" t="s">
        <v>215</v>
      </c>
      <c r="S430" s="3" t="s">
        <v>215</v>
      </c>
      <c r="T430" s="3" t="s">
        <v>215</v>
      </c>
      <c r="U430" s="3" t="s">
        <v>215</v>
      </c>
      <c r="V430" s="3" t="s">
        <v>215</v>
      </c>
      <c r="W430" s="3">
        <v>-62.4</v>
      </c>
      <c r="X430" s="3">
        <v>-8</v>
      </c>
      <c r="Y430" s="3">
        <v>-3.4740000000000002</v>
      </c>
      <c r="Z430" s="3">
        <v>-6.0069999999999997</v>
      </c>
      <c r="AA430" s="3">
        <v>29.524000000000001</v>
      </c>
      <c r="AB430" s="3">
        <v>26.099</v>
      </c>
      <c r="AC430" s="3">
        <v>-5.3239999999999998</v>
      </c>
      <c r="AD430" s="3">
        <v>5.1059999999999999</v>
      </c>
      <c r="AE430" s="3">
        <v>32.302999999999997</v>
      </c>
      <c r="AF430" s="3">
        <v>9.9450000000000003</v>
      </c>
      <c r="AG430" s="3">
        <v>-0.378</v>
      </c>
      <c r="AH430" s="3">
        <v>7.2229999999999999</v>
      </c>
      <c r="AI430" s="3">
        <v>42.029000000000003</v>
      </c>
      <c r="AJ430" s="3">
        <v>39.738</v>
      </c>
      <c r="AK430" s="3">
        <v>45.942</v>
      </c>
      <c r="AL430" s="3">
        <v>6.0650000000000004</v>
      </c>
      <c r="AM430" s="3">
        <v>8.2959999999999994</v>
      </c>
      <c r="AN430" s="3">
        <v>-1.5720000000000001</v>
      </c>
      <c r="AO430" s="3">
        <v>0.15</v>
      </c>
      <c r="AP430" s="3">
        <v>-1.43</v>
      </c>
      <c r="AQ430" s="3">
        <v>-1.7450000000000001</v>
      </c>
      <c r="AR430" s="3">
        <v>-2.3730000000000002</v>
      </c>
      <c r="AS430" s="3">
        <v>10.786</v>
      </c>
      <c r="AT430" s="3">
        <v>2.8340000000000001</v>
      </c>
      <c r="AU430" s="3">
        <v>-11.028</v>
      </c>
      <c r="AV430" s="3">
        <v>-3.4950000000000001</v>
      </c>
      <c r="AW430" s="3">
        <v>11.286</v>
      </c>
      <c r="AX430" s="3">
        <v>8.4909999999999997</v>
      </c>
      <c r="AY430" s="3">
        <v>3.2629999999999999</v>
      </c>
      <c r="AZ430" s="3">
        <v>1.385</v>
      </c>
      <c r="BA430">
        <v>2.7360000000000002</v>
      </c>
      <c r="BB430">
        <v>2016</v>
      </c>
    </row>
    <row r="431" spans="1:54" hidden="1" x14ac:dyDescent="0.2">
      <c r="A431">
        <v>912</v>
      </c>
      <c r="B431" t="s">
        <v>552</v>
      </c>
      <c r="C431" t="s">
        <v>278</v>
      </c>
      <c r="D431" t="s">
        <v>209</v>
      </c>
      <c r="E431" t="s">
        <v>277</v>
      </c>
      <c r="F431" t="s">
        <v>276</v>
      </c>
      <c r="G431" t="s">
        <v>275</v>
      </c>
      <c r="I431" t="s">
        <v>798</v>
      </c>
      <c r="J431" s="3" t="s">
        <v>215</v>
      </c>
      <c r="K431" s="3" t="s">
        <v>215</v>
      </c>
      <c r="L431" s="3" t="s">
        <v>215</v>
      </c>
      <c r="M431" s="3" t="s">
        <v>215</v>
      </c>
      <c r="N431" s="3" t="s">
        <v>215</v>
      </c>
      <c r="O431" s="3" t="s">
        <v>215</v>
      </c>
      <c r="P431" s="3" t="s">
        <v>215</v>
      </c>
      <c r="Q431" s="3" t="s">
        <v>215</v>
      </c>
      <c r="R431" s="3" t="s">
        <v>215</v>
      </c>
      <c r="S431" s="3" t="s">
        <v>215</v>
      </c>
      <c r="T431" s="3" t="s">
        <v>215</v>
      </c>
      <c r="U431" s="3" t="s">
        <v>215</v>
      </c>
      <c r="V431" s="3" t="s">
        <v>215</v>
      </c>
      <c r="W431" s="3">
        <v>-60.378999999999998</v>
      </c>
      <c r="X431" s="3">
        <v>-16.818999999999999</v>
      </c>
      <c r="Y431" s="3">
        <v>-7.4989999999999997</v>
      </c>
      <c r="Z431" s="3">
        <v>-0.93700000000000006</v>
      </c>
      <c r="AA431" s="3">
        <v>8.2279999999999998</v>
      </c>
      <c r="AB431" s="3">
        <v>20.468</v>
      </c>
      <c r="AC431" s="3">
        <v>12.763999999999999</v>
      </c>
      <c r="AD431" s="3">
        <v>14.853</v>
      </c>
      <c r="AE431" s="3">
        <v>32.878</v>
      </c>
      <c r="AF431" s="3">
        <v>8.2629999999999999</v>
      </c>
      <c r="AG431" s="3">
        <v>-1.018</v>
      </c>
      <c r="AH431" s="3">
        <v>10.365</v>
      </c>
      <c r="AI431" s="3">
        <v>47.526000000000003</v>
      </c>
      <c r="AJ431" s="3">
        <v>41.963000000000001</v>
      </c>
      <c r="AK431" s="3">
        <v>47.811</v>
      </c>
      <c r="AL431" s="3">
        <v>6.8810000000000002</v>
      </c>
      <c r="AM431" s="3">
        <v>4.9370000000000003</v>
      </c>
      <c r="AN431" s="3">
        <v>-1.006</v>
      </c>
      <c r="AO431" s="3">
        <v>7.1999999999999995E-2</v>
      </c>
      <c r="AP431" s="3">
        <v>-5.9909999999999997</v>
      </c>
      <c r="AQ431" s="3">
        <v>-1.643</v>
      </c>
      <c r="AR431" s="3">
        <v>-4.2430000000000003</v>
      </c>
      <c r="AS431" s="3">
        <v>-0.68500000000000005</v>
      </c>
      <c r="AT431" s="3">
        <v>-0.68500000000000005</v>
      </c>
      <c r="AU431" s="3">
        <v>-8.3940000000000001</v>
      </c>
      <c r="AV431" s="3">
        <v>0.45</v>
      </c>
      <c r="AW431" s="3">
        <v>12.568</v>
      </c>
      <c r="AX431" s="3">
        <v>9.5129999999999999</v>
      </c>
      <c r="AY431" s="3">
        <v>3.4689999999999999</v>
      </c>
      <c r="AZ431" s="3">
        <v>1.431</v>
      </c>
      <c r="BA431">
        <v>3.2949999999999999</v>
      </c>
      <c r="BB431">
        <v>2016</v>
      </c>
    </row>
    <row r="432" spans="1:54" hidden="1" x14ac:dyDescent="0.2">
      <c r="A432">
        <v>912</v>
      </c>
      <c r="B432" t="s">
        <v>552</v>
      </c>
      <c r="C432" t="s">
        <v>274</v>
      </c>
      <c r="D432" t="s">
        <v>209</v>
      </c>
      <c r="E432" t="s">
        <v>273</v>
      </c>
      <c r="F432" t="s">
        <v>272</v>
      </c>
      <c r="G432" t="s">
        <v>271</v>
      </c>
      <c r="I432" t="s">
        <v>799</v>
      </c>
      <c r="J432" s="3" t="s">
        <v>215</v>
      </c>
      <c r="K432" s="3" t="s">
        <v>215</v>
      </c>
      <c r="L432" s="3" t="s">
        <v>215</v>
      </c>
      <c r="M432" s="3" t="s">
        <v>215</v>
      </c>
      <c r="N432" s="3" t="s">
        <v>215</v>
      </c>
      <c r="O432" s="3" t="s">
        <v>215</v>
      </c>
      <c r="P432" s="3" t="s">
        <v>215</v>
      </c>
      <c r="Q432" s="3" t="s">
        <v>215</v>
      </c>
      <c r="R432" s="3" t="s">
        <v>215</v>
      </c>
      <c r="S432" s="3" t="s">
        <v>215</v>
      </c>
      <c r="T432" s="3" t="s">
        <v>215</v>
      </c>
      <c r="U432" s="3" t="s">
        <v>215</v>
      </c>
      <c r="V432" s="3" t="s">
        <v>215</v>
      </c>
      <c r="W432" s="3" t="s">
        <v>215</v>
      </c>
      <c r="X432" s="3" t="s">
        <v>215</v>
      </c>
      <c r="Y432" s="3" t="s">
        <v>215</v>
      </c>
      <c r="Z432" s="3" t="s">
        <v>215</v>
      </c>
      <c r="AA432" s="3" t="s">
        <v>215</v>
      </c>
      <c r="AB432" s="3" t="s">
        <v>215</v>
      </c>
      <c r="AC432" s="3" t="s">
        <v>215</v>
      </c>
      <c r="AD432" s="3">
        <v>11.776999999999999</v>
      </c>
      <c r="AE432" s="3">
        <v>10.913</v>
      </c>
      <c r="AF432" s="3">
        <v>10.037000000000001</v>
      </c>
      <c r="AG432" s="3">
        <v>9.1669999999999998</v>
      </c>
      <c r="AH432" s="3">
        <v>7.9870000000000001</v>
      </c>
      <c r="AI432" s="3">
        <v>7.2560000000000002</v>
      </c>
      <c r="AJ432" s="3">
        <v>6.6150000000000002</v>
      </c>
      <c r="AK432" s="3">
        <v>6.3259999999999996</v>
      </c>
      <c r="AL432" s="3">
        <v>5.8559999999999999</v>
      </c>
      <c r="AM432" s="3">
        <v>5.742</v>
      </c>
      <c r="AN432" s="3">
        <v>5.6310000000000002</v>
      </c>
      <c r="AO432" s="3">
        <v>5.4240000000000004</v>
      </c>
      <c r="AP432" s="3">
        <v>5.1849999999999996</v>
      </c>
      <c r="AQ432" s="3">
        <v>4.9729999999999999</v>
      </c>
      <c r="AR432" s="3">
        <v>4.9130000000000003</v>
      </c>
      <c r="AS432" s="3">
        <v>4.9580000000000002</v>
      </c>
      <c r="AT432" s="3">
        <v>5.0430000000000001</v>
      </c>
      <c r="AU432" s="3">
        <v>5.0410000000000004</v>
      </c>
      <c r="AV432" s="3">
        <v>5.0209999999999999</v>
      </c>
      <c r="AW432" s="3">
        <v>4.9820000000000002</v>
      </c>
      <c r="AX432" s="3">
        <v>4.9459999999999997</v>
      </c>
      <c r="AY432" s="3">
        <v>4.9189999999999996</v>
      </c>
      <c r="AZ432" s="3">
        <v>4.8920000000000003</v>
      </c>
      <c r="BA432">
        <v>4.8650000000000002</v>
      </c>
      <c r="BB432">
        <v>2015</v>
      </c>
    </row>
    <row r="433" spans="1:54" hidden="1" x14ac:dyDescent="0.2">
      <c r="A433">
        <v>912</v>
      </c>
      <c r="B433" t="s">
        <v>552</v>
      </c>
      <c r="C433" t="s">
        <v>270</v>
      </c>
      <c r="D433" t="s">
        <v>209</v>
      </c>
      <c r="E433" t="s">
        <v>269</v>
      </c>
      <c r="F433" t="s">
        <v>268</v>
      </c>
      <c r="G433" t="s">
        <v>264</v>
      </c>
      <c r="H433" t="s">
        <v>263</v>
      </c>
    </row>
    <row r="434" spans="1:54" hidden="1" x14ac:dyDescent="0.2">
      <c r="A434">
        <v>912</v>
      </c>
      <c r="B434" t="s">
        <v>552</v>
      </c>
      <c r="C434" t="s">
        <v>267</v>
      </c>
      <c r="D434" t="s">
        <v>209</v>
      </c>
      <c r="E434" t="s">
        <v>266</v>
      </c>
      <c r="F434" t="s">
        <v>265</v>
      </c>
      <c r="G434" t="s">
        <v>264</v>
      </c>
      <c r="H434" t="s">
        <v>263</v>
      </c>
      <c r="I434" t="s">
        <v>800</v>
      </c>
      <c r="J434" s="3" t="s">
        <v>215</v>
      </c>
      <c r="K434" s="3" t="s">
        <v>215</v>
      </c>
      <c r="L434" s="3" t="s">
        <v>215</v>
      </c>
      <c r="M434" s="3" t="s">
        <v>215</v>
      </c>
      <c r="N434" s="3" t="s">
        <v>215</v>
      </c>
      <c r="O434" s="3" t="s">
        <v>215</v>
      </c>
      <c r="P434" s="3" t="s">
        <v>215</v>
      </c>
      <c r="Q434" s="3" t="s">
        <v>215</v>
      </c>
      <c r="R434" s="3" t="s">
        <v>215</v>
      </c>
      <c r="S434" s="3" t="s">
        <v>215</v>
      </c>
      <c r="T434" s="3" t="s">
        <v>215</v>
      </c>
      <c r="U434" s="3" t="s">
        <v>215</v>
      </c>
      <c r="V434" s="3">
        <v>7.4589999999999996</v>
      </c>
      <c r="W434" s="3">
        <v>7.4870000000000001</v>
      </c>
      <c r="X434" s="3">
        <v>7.5970000000000004</v>
      </c>
      <c r="Y434" s="3">
        <v>7.6440000000000001</v>
      </c>
      <c r="Z434" s="3">
        <v>7.726</v>
      </c>
      <c r="AA434" s="3">
        <v>7.8</v>
      </c>
      <c r="AB434" s="3">
        <v>7.8769999999999998</v>
      </c>
      <c r="AC434" s="3">
        <v>7.9530000000000003</v>
      </c>
      <c r="AD434" s="3">
        <v>8.0329999999999995</v>
      </c>
      <c r="AE434" s="3">
        <v>8.1140000000000008</v>
      </c>
      <c r="AF434" s="3">
        <v>8.1910000000000007</v>
      </c>
      <c r="AG434" s="3">
        <v>8.2690000000000001</v>
      </c>
      <c r="AH434" s="3">
        <v>8.3490000000000002</v>
      </c>
      <c r="AI434" s="3">
        <v>8.4469999999999992</v>
      </c>
      <c r="AJ434" s="3">
        <v>8.5530000000000008</v>
      </c>
      <c r="AK434" s="3">
        <v>8.6660000000000004</v>
      </c>
      <c r="AL434" s="3">
        <v>8.7799999999999994</v>
      </c>
      <c r="AM434" s="3">
        <v>8.9220000000000006</v>
      </c>
      <c r="AN434" s="3">
        <v>8.9979999999999993</v>
      </c>
      <c r="AO434" s="3">
        <v>9.1110000000000007</v>
      </c>
      <c r="AP434" s="3">
        <v>9.2349999999999994</v>
      </c>
      <c r="AQ434" s="3">
        <v>9.3569999999999993</v>
      </c>
      <c r="AR434" s="3">
        <v>9.4770000000000003</v>
      </c>
      <c r="AS434" s="3">
        <v>9.593</v>
      </c>
      <c r="AT434" s="3">
        <v>9.7059999999999995</v>
      </c>
      <c r="AU434" s="3">
        <v>9.8219999999999992</v>
      </c>
      <c r="AV434" s="3">
        <v>9.94</v>
      </c>
      <c r="AW434" s="3">
        <v>10.058999999999999</v>
      </c>
      <c r="AX434" s="3">
        <v>10.18</v>
      </c>
      <c r="AY434" s="3">
        <v>10.302</v>
      </c>
      <c r="AZ434" s="3">
        <v>10.426</v>
      </c>
      <c r="BA434">
        <v>10.551</v>
      </c>
      <c r="BB434">
        <v>2015</v>
      </c>
    </row>
    <row r="435" spans="1:54" hidden="1" x14ac:dyDescent="0.2">
      <c r="A435">
        <v>912</v>
      </c>
      <c r="B435" t="s">
        <v>552</v>
      </c>
      <c r="C435" t="s">
        <v>262</v>
      </c>
      <c r="D435" t="s">
        <v>209</v>
      </c>
      <c r="E435" t="s">
        <v>260</v>
      </c>
      <c r="F435" t="s">
        <v>259</v>
      </c>
      <c r="G435" t="s">
        <v>225</v>
      </c>
      <c r="H435" t="s">
        <v>222</v>
      </c>
      <c r="I435" t="s">
        <v>801</v>
      </c>
      <c r="J435" s="3" t="s">
        <v>215</v>
      </c>
      <c r="K435" s="3" t="s">
        <v>215</v>
      </c>
      <c r="L435" s="3" t="s">
        <v>215</v>
      </c>
      <c r="M435" s="3" t="s">
        <v>215</v>
      </c>
      <c r="N435" s="3" t="s">
        <v>215</v>
      </c>
      <c r="O435" s="3" t="s">
        <v>215</v>
      </c>
      <c r="P435" s="3" t="s">
        <v>215</v>
      </c>
      <c r="Q435" s="3" t="s">
        <v>215</v>
      </c>
      <c r="R435" s="3" t="s">
        <v>215</v>
      </c>
      <c r="S435" s="3" t="s">
        <v>215</v>
      </c>
      <c r="T435" s="3" t="s">
        <v>215</v>
      </c>
      <c r="U435" s="3" t="s">
        <v>215</v>
      </c>
      <c r="V435" s="3" t="s">
        <v>215</v>
      </c>
      <c r="W435" s="3" t="s">
        <v>215</v>
      </c>
      <c r="X435" s="3">
        <v>0.127</v>
      </c>
      <c r="Y435" s="3">
        <v>0.375</v>
      </c>
      <c r="Z435" s="3">
        <v>0.48099999999999998</v>
      </c>
      <c r="AA435" s="3">
        <v>0.60499999999999998</v>
      </c>
      <c r="AB435" s="3">
        <v>0.67400000000000004</v>
      </c>
      <c r="AC435" s="3">
        <v>0.69699999999999995</v>
      </c>
      <c r="AD435" s="3">
        <v>0.86699999999999999</v>
      </c>
      <c r="AE435" s="3">
        <v>2.0489999999999999</v>
      </c>
      <c r="AF435" s="3">
        <v>2.5779999999999998</v>
      </c>
      <c r="AG435" s="3">
        <v>1.663</v>
      </c>
      <c r="AH435" s="3">
        <v>2.218</v>
      </c>
      <c r="AI435" s="3">
        <v>3.161</v>
      </c>
      <c r="AJ435" s="3">
        <v>4.867</v>
      </c>
      <c r="AK435" s="3">
        <v>8.0559999999999992</v>
      </c>
      <c r="AL435" s="3">
        <v>19.52</v>
      </c>
      <c r="AM435" s="3">
        <v>14.368</v>
      </c>
      <c r="AN435" s="3">
        <v>19.443999999999999</v>
      </c>
      <c r="AO435" s="3">
        <v>23.225999999999999</v>
      </c>
      <c r="AP435" s="3">
        <v>22.085000000000001</v>
      </c>
      <c r="AQ435" s="3">
        <v>22.937000000000001</v>
      </c>
      <c r="AR435" s="3">
        <v>23.084</v>
      </c>
      <c r="AS435" s="3">
        <v>18.416</v>
      </c>
      <c r="AT435" s="3">
        <v>20.684999999999999</v>
      </c>
      <c r="AU435" s="3">
        <v>25.573</v>
      </c>
      <c r="AV435" s="3">
        <v>30.106000000000002</v>
      </c>
      <c r="AW435" s="3">
        <v>32.518999999999998</v>
      </c>
      <c r="AX435" s="3">
        <v>34.683999999999997</v>
      </c>
      <c r="AY435" s="3">
        <v>36.125999999999998</v>
      </c>
      <c r="AZ435" s="3">
        <v>37.344999999999999</v>
      </c>
      <c r="BA435">
        <v>39.21</v>
      </c>
      <c r="BB435">
        <v>2015</v>
      </c>
    </row>
    <row r="436" spans="1:54" hidden="1" x14ac:dyDescent="0.2">
      <c r="A436">
        <v>912</v>
      </c>
      <c r="B436" t="s">
        <v>552</v>
      </c>
      <c r="C436" t="s">
        <v>261</v>
      </c>
      <c r="D436" t="s">
        <v>209</v>
      </c>
      <c r="E436" t="s">
        <v>260</v>
      </c>
      <c r="F436" t="s">
        <v>259</v>
      </c>
      <c r="G436" t="s">
        <v>217</v>
      </c>
      <c r="I436" t="s">
        <v>258</v>
      </c>
      <c r="J436" s="3" t="s">
        <v>215</v>
      </c>
      <c r="K436" s="3" t="s">
        <v>215</v>
      </c>
      <c r="L436" s="3" t="s">
        <v>215</v>
      </c>
      <c r="M436" s="3" t="s">
        <v>215</v>
      </c>
      <c r="N436" s="3" t="s">
        <v>215</v>
      </c>
      <c r="O436" s="3" t="s">
        <v>215</v>
      </c>
      <c r="P436" s="3" t="s">
        <v>215</v>
      </c>
      <c r="Q436" s="3" t="s">
        <v>215</v>
      </c>
      <c r="R436" s="3" t="s">
        <v>215</v>
      </c>
      <c r="S436" s="3" t="s">
        <v>215</v>
      </c>
      <c r="T436" s="3" t="s">
        <v>215</v>
      </c>
      <c r="U436" s="3" t="s">
        <v>215</v>
      </c>
      <c r="V436" s="3" t="s">
        <v>215</v>
      </c>
      <c r="W436" s="3" t="s">
        <v>215</v>
      </c>
      <c r="X436" s="3">
        <v>17.867999999999999</v>
      </c>
      <c r="Y436" s="3">
        <v>17.571999999999999</v>
      </c>
      <c r="Z436" s="3">
        <v>17.585999999999999</v>
      </c>
      <c r="AA436" s="3">
        <v>19.158999999999999</v>
      </c>
      <c r="AB436" s="3">
        <v>20.353000000000002</v>
      </c>
      <c r="AC436" s="3">
        <v>18.472000000000001</v>
      </c>
      <c r="AD436" s="3">
        <v>18.384</v>
      </c>
      <c r="AE436" s="3">
        <v>38.548999999999999</v>
      </c>
      <c r="AF436" s="3">
        <v>42.531999999999996</v>
      </c>
      <c r="AG436" s="3">
        <v>23.266999999999999</v>
      </c>
      <c r="AH436" s="3">
        <v>25.997</v>
      </c>
      <c r="AI436" s="3">
        <v>25.239000000000001</v>
      </c>
      <c r="AJ436" s="3">
        <v>25.962</v>
      </c>
      <c r="AK436" s="3">
        <v>28.405000000000001</v>
      </c>
      <c r="AL436" s="3">
        <v>48.633000000000003</v>
      </c>
      <c r="AM436" s="3">
        <v>40.359000000000002</v>
      </c>
      <c r="AN436" s="3">
        <v>45.789000000000001</v>
      </c>
      <c r="AO436" s="3">
        <v>44.594000000000001</v>
      </c>
      <c r="AP436" s="3">
        <v>40.341999999999999</v>
      </c>
      <c r="AQ436" s="3">
        <v>39.423000000000002</v>
      </c>
      <c r="AR436" s="3">
        <v>39.116999999999997</v>
      </c>
      <c r="AS436" s="3">
        <v>33.866</v>
      </c>
      <c r="AT436" s="3">
        <v>34.250999999999998</v>
      </c>
      <c r="AU436" s="3">
        <v>36.988999999999997</v>
      </c>
      <c r="AV436" s="3">
        <v>38.936999999999998</v>
      </c>
      <c r="AW436" s="3">
        <v>39.912999999999997</v>
      </c>
      <c r="AX436" s="3">
        <v>40.417999999999999</v>
      </c>
      <c r="AY436" s="3">
        <v>39.93</v>
      </c>
      <c r="AZ436" s="3">
        <v>39.155000000000001</v>
      </c>
      <c r="BA436">
        <v>38.878999999999998</v>
      </c>
      <c r="BB436">
        <v>2015</v>
      </c>
    </row>
    <row r="437" spans="1:54" hidden="1" x14ac:dyDescent="0.2">
      <c r="A437">
        <v>912</v>
      </c>
      <c r="B437" t="s">
        <v>552</v>
      </c>
      <c r="C437" t="s">
        <v>257</v>
      </c>
      <c r="D437" t="s">
        <v>209</v>
      </c>
      <c r="E437" t="s">
        <v>255</v>
      </c>
      <c r="F437" t="s">
        <v>254</v>
      </c>
      <c r="G437" t="s">
        <v>225</v>
      </c>
      <c r="H437" t="s">
        <v>222</v>
      </c>
      <c r="I437" t="s">
        <v>801</v>
      </c>
      <c r="J437" s="3" t="s">
        <v>215</v>
      </c>
      <c r="K437" s="3" t="s">
        <v>215</v>
      </c>
      <c r="L437" s="3" t="s">
        <v>215</v>
      </c>
      <c r="M437" s="3" t="s">
        <v>215</v>
      </c>
      <c r="N437" s="3" t="s">
        <v>215</v>
      </c>
      <c r="O437" s="3" t="s">
        <v>215</v>
      </c>
      <c r="P437" s="3" t="s">
        <v>215</v>
      </c>
      <c r="Q437" s="3" t="s">
        <v>215</v>
      </c>
      <c r="R437" s="3" t="s">
        <v>215</v>
      </c>
      <c r="S437" s="3" t="s">
        <v>215</v>
      </c>
      <c r="T437" s="3" t="s">
        <v>215</v>
      </c>
      <c r="U437" s="3" t="s">
        <v>215</v>
      </c>
      <c r="V437" s="3" t="s">
        <v>215</v>
      </c>
      <c r="W437" s="3" t="s">
        <v>215</v>
      </c>
      <c r="X437" s="3">
        <v>0.17199999999999999</v>
      </c>
      <c r="Y437" s="3">
        <v>0.39800000000000002</v>
      </c>
      <c r="Z437" s="3">
        <v>0.54</v>
      </c>
      <c r="AA437" s="3">
        <v>0.63800000000000001</v>
      </c>
      <c r="AB437" s="3">
        <v>0.62</v>
      </c>
      <c r="AC437" s="3">
        <v>0.73599999999999999</v>
      </c>
      <c r="AD437" s="3">
        <v>0.86099999999999999</v>
      </c>
      <c r="AE437" s="3">
        <v>0.89200000000000002</v>
      </c>
      <c r="AF437" s="3">
        <v>1.403</v>
      </c>
      <c r="AG437" s="3">
        <v>1.548</v>
      </c>
      <c r="AH437" s="3">
        <v>2.0659999999999998</v>
      </c>
      <c r="AI437" s="3">
        <v>2.8170000000000002</v>
      </c>
      <c r="AJ437" s="3">
        <v>4.7430000000000003</v>
      </c>
      <c r="AK437" s="3">
        <v>7.3929999999999998</v>
      </c>
      <c r="AL437" s="3">
        <v>12.619</v>
      </c>
      <c r="AM437" s="3">
        <v>12.285</v>
      </c>
      <c r="AN437" s="3">
        <v>13.571</v>
      </c>
      <c r="AO437" s="3">
        <v>17.57</v>
      </c>
      <c r="AP437" s="3">
        <v>20.056000000000001</v>
      </c>
      <c r="AQ437" s="3">
        <v>21.981000000000002</v>
      </c>
      <c r="AR437" s="3">
        <v>21.466000000000001</v>
      </c>
      <c r="AS437" s="3">
        <v>21.033000000000001</v>
      </c>
      <c r="AT437" s="3">
        <v>21.391999999999999</v>
      </c>
      <c r="AU437" s="3">
        <v>24.946000000000002</v>
      </c>
      <c r="AV437" s="3">
        <v>28.283999999999999</v>
      </c>
      <c r="AW437" s="3">
        <v>30.771000000000001</v>
      </c>
      <c r="AX437" s="3">
        <v>33.127000000000002</v>
      </c>
      <c r="AY437" s="3">
        <v>35.581000000000003</v>
      </c>
      <c r="AZ437" s="3">
        <v>37.936</v>
      </c>
      <c r="BA437">
        <v>40.790999999999997</v>
      </c>
      <c r="BB437">
        <v>2015</v>
      </c>
    </row>
    <row r="438" spans="1:54" hidden="1" x14ac:dyDescent="0.2">
      <c r="A438">
        <v>912</v>
      </c>
      <c r="B438" t="s">
        <v>552</v>
      </c>
      <c r="C438" t="s">
        <v>256</v>
      </c>
      <c r="D438" t="s">
        <v>209</v>
      </c>
      <c r="E438" t="s">
        <v>255</v>
      </c>
      <c r="F438" t="s">
        <v>254</v>
      </c>
      <c r="G438" t="s">
        <v>217</v>
      </c>
      <c r="I438" t="s">
        <v>253</v>
      </c>
      <c r="J438" s="3" t="s">
        <v>215</v>
      </c>
      <c r="K438" s="3" t="s">
        <v>215</v>
      </c>
      <c r="L438" s="3" t="s">
        <v>215</v>
      </c>
      <c r="M438" s="3" t="s">
        <v>215</v>
      </c>
      <c r="N438" s="3" t="s">
        <v>215</v>
      </c>
      <c r="O438" s="3" t="s">
        <v>215</v>
      </c>
      <c r="P438" s="3" t="s">
        <v>215</v>
      </c>
      <c r="Q438" s="3" t="s">
        <v>215</v>
      </c>
      <c r="R438" s="3" t="s">
        <v>215</v>
      </c>
      <c r="S438" s="3" t="s">
        <v>215</v>
      </c>
      <c r="T438" s="3" t="s">
        <v>215</v>
      </c>
      <c r="U438" s="3" t="s">
        <v>215</v>
      </c>
      <c r="V438" s="3" t="s">
        <v>215</v>
      </c>
      <c r="W438" s="3" t="s">
        <v>215</v>
      </c>
      <c r="X438" s="3">
        <v>24.283999999999999</v>
      </c>
      <c r="Y438" s="3">
        <v>18.664999999999999</v>
      </c>
      <c r="Z438" s="3">
        <v>19.75</v>
      </c>
      <c r="AA438" s="3">
        <v>20.190999999999999</v>
      </c>
      <c r="AB438" s="3">
        <v>18.721</v>
      </c>
      <c r="AC438" s="3">
        <v>19.504999999999999</v>
      </c>
      <c r="AD438" s="3">
        <v>18.239999999999998</v>
      </c>
      <c r="AE438" s="3">
        <v>16.785</v>
      </c>
      <c r="AF438" s="3">
        <v>23.138999999999999</v>
      </c>
      <c r="AG438" s="3">
        <v>21.661999999999999</v>
      </c>
      <c r="AH438" s="3">
        <v>24.216000000000001</v>
      </c>
      <c r="AI438" s="3">
        <v>22.498000000000001</v>
      </c>
      <c r="AJ438" s="3">
        <v>25.298999999999999</v>
      </c>
      <c r="AK438" s="3">
        <v>26.068000000000001</v>
      </c>
      <c r="AL438" s="3">
        <v>31.439</v>
      </c>
      <c r="AM438" s="3">
        <v>34.506</v>
      </c>
      <c r="AN438" s="3">
        <v>31.957999999999998</v>
      </c>
      <c r="AO438" s="3">
        <v>33.734999999999999</v>
      </c>
      <c r="AP438" s="3">
        <v>36.636000000000003</v>
      </c>
      <c r="AQ438" s="3">
        <v>37.779000000000003</v>
      </c>
      <c r="AR438" s="3">
        <v>36.374000000000002</v>
      </c>
      <c r="AS438" s="3">
        <v>38.677999999999997</v>
      </c>
      <c r="AT438" s="3">
        <v>35.420999999999999</v>
      </c>
      <c r="AU438" s="3">
        <v>36.081000000000003</v>
      </c>
      <c r="AV438" s="3">
        <v>36.58</v>
      </c>
      <c r="AW438" s="3">
        <v>37.768000000000001</v>
      </c>
      <c r="AX438" s="3">
        <v>38.603000000000002</v>
      </c>
      <c r="AY438" s="3">
        <v>39.328000000000003</v>
      </c>
      <c r="AZ438" s="3">
        <v>39.774999999999999</v>
      </c>
      <c r="BA438">
        <v>40.447000000000003</v>
      </c>
      <c r="BB438">
        <v>2015</v>
      </c>
    </row>
    <row r="439" spans="1:54" hidden="1" x14ac:dyDescent="0.2">
      <c r="A439">
        <v>912</v>
      </c>
      <c r="B439" t="s">
        <v>552</v>
      </c>
      <c r="C439" t="s">
        <v>252</v>
      </c>
      <c r="D439" t="s">
        <v>209</v>
      </c>
      <c r="E439" t="s">
        <v>250</v>
      </c>
      <c r="F439" t="s">
        <v>249</v>
      </c>
      <c r="G439" t="s">
        <v>225</v>
      </c>
      <c r="H439" t="s">
        <v>222</v>
      </c>
      <c r="I439" t="s">
        <v>801</v>
      </c>
      <c r="J439" s="3" t="s">
        <v>215</v>
      </c>
      <c r="K439" s="3" t="s">
        <v>215</v>
      </c>
      <c r="L439" s="3" t="s">
        <v>215</v>
      </c>
      <c r="M439" s="3" t="s">
        <v>215</v>
      </c>
      <c r="N439" s="3" t="s">
        <v>215</v>
      </c>
      <c r="O439" s="3" t="s">
        <v>215</v>
      </c>
      <c r="P439" s="3" t="s">
        <v>215</v>
      </c>
      <c r="Q439" s="3" t="s">
        <v>215</v>
      </c>
      <c r="R439" s="3" t="s">
        <v>215</v>
      </c>
      <c r="S439" s="3" t="s">
        <v>215</v>
      </c>
      <c r="T439" s="3" t="s">
        <v>215</v>
      </c>
      <c r="U439" s="3" t="s">
        <v>215</v>
      </c>
      <c r="V439" s="3" t="s">
        <v>215</v>
      </c>
      <c r="W439" s="3" t="s">
        <v>215</v>
      </c>
      <c r="X439" s="3">
        <v>-4.4999999999999998E-2</v>
      </c>
      <c r="Y439" s="3">
        <v>-2.3E-2</v>
      </c>
      <c r="Z439" s="3">
        <v>-5.8999999999999997E-2</v>
      </c>
      <c r="AA439" s="3">
        <v>-3.3000000000000002E-2</v>
      </c>
      <c r="AB439" s="3">
        <v>5.3999999999999999E-2</v>
      </c>
      <c r="AC439" s="3">
        <v>-3.9E-2</v>
      </c>
      <c r="AD439" s="3">
        <v>7.0000000000000001E-3</v>
      </c>
      <c r="AE439" s="3">
        <v>1.157</v>
      </c>
      <c r="AF439" s="3">
        <v>1.1759999999999999</v>
      </c>
      <c r="AG439" s="3">
        <v>0.115</v>
      </c>
      <c r="AH439" s="3">
        <v>0.152</v>
      </c>
      <c r="AI439" s="3">
        <v>0.34300000000000003</v>
      </c>
      <c r="AJ439" s="3">
        <v>0.124</v>
      </c>
      <c r="AK439" s="3">
        <v>0.66300000000000003</v>
      </c>
      <c r="AL439" s="3">
        <v>6.9009999999999998</v>
      </c>
      <c r="AM439" s="3">
        <v>2.0840000000000001</v>
      </c>
      <c r="AN439" s="3">
        <v>5.8730000000000002</v>
      </c>
      <c r="AO439" s="3">
        <v>5.6559999999999997</v>
      </c>
      <c r="AP439" s="3">
        <v>2.0289999999999999</v>
      </c>
      <c r="AQ439" s="3">
        <v>0.95599999999999996</v>
      </c>
      <c r="AR439" s="3">
        <v>1.6180000000000001</v>
      </c>
      <c r="AS439" s="3">
        <v>-2.617</v>
      </c>
      <c r="AT439" s="3">
        <v>-0.70699999999999996</v>
      </c>
      <c r="AU439" s="3">
        <v>0.628</v>
      </c>
      <c r="AV439" s="3">
        <v>1.8220000000000001</v>
      </c>
      <c r="AW439" s="3">
        <v>1.748</v>
      </c>
      <c r="AX439" s="3">
        <v>1.5569999999999999</v>
      </c>
      <c r="AY439" s="3">
        <v>0.54500000000000004</v>
      </c>
      <c r="AZ439" s="3">
        <v>-0.59099999999999997</v>
      </c>
      <c r="BA439">
        <v>-1.5820000000000001</v>
      </c>
      <c r="BB439">
        <v>2015</v>
      </c>
    </row>
    <row r="440" spans="1:54" hidden="1" x14ac:dyDescent="0.2">
      <c r="A440">
        <v>912</v>
      </c>
      <c r="B440" t="s">
        <v>552</v>
      </c>
      <c r="C440" t="s">
        <v>251</v>
      </c>
      <c r="D440" t="s">
        <v>209</v>
      </c>
      <c r="E440" t="s">
        <v>250</v>
      </c>
      <c r="F440" t="s">
        <v>249</v>
      </c>
      <c r="G440" t="s">
        <v>217</v>
      </c>
      <c r="I440" t="s">
        <v>248</v>
      </c>
      <c r="J440" s="3" t="s">
        <v>215</v>
      </c>
      <c r="K440" s="3" t="s">
        <v>215</v>
      </c>
      <c r="L440" s="3" t="s">
        <v>215</v>
      </c>
      <c r="M440" s="3" t="s">
        <v>215</v>
      </c>
      <c r="N440" s="3" t="s">
        <v>215</v>
      </c>
      <c r="O440" s="3" t="s">
        <v>215</v>
      </c>
      <c r="P440" s="3" t="s">
        <v>215</v>
      </c>
      <c r="Q440" s="3" t="s">
        <v>215</v>
      </c>
      <c r="R440" s="3" t="s">
        <v>215</v>
      </c>
      <c r="S440" s="3" t="s">
        <v>215</v>
      </c>
      <c r="T440" s="3" t="s">
        <v>215</v>
      </c>
      <c r="U440" s="3" t="s">
        <v>215</v>
      </c>
      <c r="V440" s="3" t="s">
        <v>215</v>
      </c>
      <c r="W440" s="3" t="s">
        <v>215</v>
      </c>
      <c r="X440" s="3">
        <v>-6.4160000000000004</v>
      </c>
      <c r="Y440" s="3">
        <v>-1.093</v>
      </c>
      <c r="Z440" s="3">
        <v>-2.1640000000000001</v>
      </c>
      <c r="AA440" s="3">
        <v>-1.032</v>
      </c>
      <c r="AB440" s="3">
        <v>1.631</v>
      </c>
      <c r="AC440" s="3">
        <v>-1.0329999999999999</v>
      </c>
      <c r="AD440" s="3">
        <v>0.14499999999999999</v>
      </c>
      <c r="AE440" s="3">
        <v>21.763999999999999</v>
      </c>
      <c r="AF440" s="3">
        <v>19.393000000000001</v>
      </c>
      <c r="AG440" s="3">
        <v>1.605</v>
      </c>
      <c r="AH440" s="3">
        <v>1.7809999999999999</v>
      </c>
      <c r="AI440" s="3">
        <v>2.7410000000000001</v>
      </c>
      <c r="AJ440" s="3">
        <v>0.66300000000000003</v>
      </c>
      <c r="AK440" s="3">
        <v>2.3370000000000002</v>
      </c>
      <c r="AL440" s="3">
        <v>17.193999999999999</v>
      </c>
      <c r="AM440" s="3">
        <v>5.8529999999999998</v>
      </c>
      <c r="AN440" s="3">
        <v>13.831</v>
      </c>
      <c r="AO440" s="3">
        <v>10.86</v>
      </c>
      <c r="AP440" s="3">
        <v>3.7050000000000001</v>
      </c>
      <c r="AQ440" s="3">
        <v>1.643</v>
      </c>
      <c r="AR440" s="3">
        <v>2.742</v>
      </c>
      <c r="AS440" s="3">
        <v>-4.8120000000000003</v>
      </c>
      <c r="AT440" s="3">
        <v>-1.17</v>
      </c>
      <c r="AU440" s="3">
        <v>0.90800000000000003</v>
      </c>
      <c r="AV440" s="3">
        <v>2.3570000000000002</v>
      </c>
      <c r="AW440" s="3">
        <v>2.145</v>
      </c>
      <c r="AX440" s="3">
        <v>1.8149999999999999</v>
      </c>
      <c r="AY440" s="3">
        <v>0.60199999999999998</v>
      </c>
      <c r="AZ440" s="3">
        <v>-0.62</v>
      </c>
      <c r="BA440">
        <v>-1.5680000000000001</v>
      </c>
      <c r="BB440">
        <v>2015</v>
      </c>
    </row>
    <row r="441" spans="1:54" hidden="1" x14ac:dyDescent="0.2">
      <c r="A441">
        <v>912</v>
      </c>
      <c r="B441" t="s">
        <v>552</v>
      </c>
      <c r="C441" t="s">
        <v>247</v>
      </c>
      <c r="D441" t="s">
        <v>209</v>
      </c>
      <c r="E441" t="s">
        <v>245</v>
      </c>
      <c r="F441" t="s">
        <v>244</v>
      </c>
      <c r="G441" t="s">
        <v>225</v>
      </c>
      <c r="H441" t="s">
        <v>222</v>
      </c>
    </row>
    <row r="442" spans="1:54" hidden="1" x14ac:dyDescent="0.2">
      <c r="A442">
        <v>912</v>
      </c>
      <c r="B442" t="s">
        <v>552</v>
      </c>
      <c r="C442" t="s">
        <v>246</v>
      </c>
      <c r="D442" t="s">
        <v>209</v>
      </c>
      <c r="E442" t="s">
        <v>245</v>
      </c>
      <c r="F442" t="s">
        <v>244</v>
      </c>
      <c r="G442" t="s">
        <v>243</v>
      </c>
    </row>
    <row r="443" spans="1:54" hidden="1" x14ac:dyDescent="0.2">
      <c r="A443">
        <v>912</v>
      </c>
      <c r="B443" t="s">
        <v>552</v>
      </c>
      <c r="C443" t="s">
        <v>242</v>
      </c>
      <c r="D443" t="s">
        <v>209</v>
      </c>
      <c r="E443" t="s">
        <v>240</v>
      </c>
      <c r="F443" t="s">
        <v>239</v>
      </c>
      <c r="G443" t="s">
        <v>225</v>
      </c>
      <c r="H443" t="s">
        <v>222</v>
      </c>
      <c r="I443" t="s">
        <v>801</v>
      </c>
      <c r="J443" s="3" t="s">
        <v>215</v>
      </c>
      <c r="K443" s="3" t="s">
        <v>215</v>
      </c>
      <c r="L443" s="3" t="s">
        <v>215</v>
      </c>
      <c r="M443" s="3" t="s">
        <v>215</v>
      </c>
      <c r="N443" s="3" t="s">
        <v>215</v>
      </c>
      <c r="O443" s="3" t="s">
        <v>215</v>
      </c>
      <c r="P443" s="3" t="s">
        <v>215</v>
      </c>
      <c r="Q443" s="3" t="s">
        <v>215</v>
      </c>
      <c r="R443" s="3" t="s">
        <v>215</v>
      </c>
      <c r="S443" s="3" t="s">
        <v>215</v>
      </c>
      <c r="T443" s="3" t="s">
        <v>215</v>
      </c>
      <c r="U443" s="3" t="s">
        <v>215</v>
      </c>
      <c r="V443" s="3" t="s">
        <v>215</v>
      </c>
      <c r="W443" s="3" t="s">
        <v>215</v>
      </c>
      <c r="X443" s="3">
        <v>-4.4999999999999998E-2</v>
      </c>
      <c r="Y443" s="3">
        <v>-2.1000000000000001E-2</v>
      </c>
      <c r="Z443" s="3">
        <v>-0.05</v>
      </c>
      <c r="AA443" s="3">
        <v>-2.9000000000000001E-2</v>
      </c>
      <c r="AB443" s="3">
        <v>5.7000000000000002E-2</v>
      </c>
      <c r="AC443" s="3">
        <v>-2.4E-2</v>
      </c>
      <c r="AD443" s="3">
        <v>2.5000000000000001E-2</v>
      </c>
      <c r="AE443" s="3">
        <v>1.171</v>
      </c>
      <c r="AF443" s="3">
        <v>1.1930000000000001</v>
      </c>
      <c r="AG443" s="3">
        <v>0.13100000000000001</v>
      </c>
      <c r="AH443" s="3">
        <v>0.17</v>
      </c>
      <c r="AI443" s="3">
        <v>0.36399999999999999</v>
      </c>
      <c r="AJ443" s="3">
        <v>0.159</v>
      </c>
      <c r="AK443" s="3">
        <v>0.72199999999999998</v>
      </c>
      <c r="AL443" s="3">
        <v>6.9610000000000003</v>
      </c>
      <c r="AM443" s="3">
        <v>2.1480000000000001</v>
      </c>
      <c r="AN443" s="3">
        <v>5.875</v>
      </c>
      <c r="AO443" s="3">
        <v>5.6950000000000003</v>
      </c>
      <c r="AP443" s="3">
        <v>2.0870000000000002</v>
      </c>
      <c r="AQ443" s="3">
        <v>1.018</v>
      </c>
      <c r="AR443" s="3">
        <v>1.706</v>
      </c>
      <c r="AS443" s="3">
        <v>-2.415</v>
      </c>
      <c r="AT443" s="3">
        <v>-0.46600000000000003</v>
      </c>
      <c r="AU443" s="3">
        <v>1.056</v>
      </c>
      <c r="AV443" s="3">
        <v>2.5089999999999999</v>
      </c>
      <c r="AW443" s="3">
        <v>2.7189999999999999</v>
      </c>
      <c r="AX443" s="3">
        <v>2.7690000000000001</v>
      </c>
      <c r="AY443" s="3">
        <v>1.8720000000000001</v>
      </c>
      <c r="AZ443" s="3">
        <v>0.93899999999999995</v>
      </c>
      <c r="BA443">
        <v>0.36199999999999999</v>
      </c>
      <c r="BB443">
        <v>2015</v>
      </c>
    </row>
    <row r="444" spans="1:54" hidden="1" x14ac:dyDescent="0.2">
      <c r="A444">
        <v>912</v>
      </c>
      <c r="B444" t="s">
        <v>552</v>
      </c>
      <c r="C444" t="s">
        <v>241</v>
      </c>
      <c r="D444" t="s">
        <v>209</v>
      </c>
      <c r="E444" t="s">
        <v>240</v>
      </c>
      <c r="F444" t="s">
        <v>239</v>
      </c>
      <c r="G444" t="s">
        <v>217</v>
      </c>
      <c r="I444" t="s">
        <v>238</v>
      </c>
      <c r="J444" s="3" t="s">
        <v>215</v>
      </c>
      <c r="K444" s="3" t="s">
        <v>215</v>
      </c>
      <c r="L444" s="3" t="s">
        <v>215</v>
      </c>
      <c r="M444" s="3" t="s">
        <v>215</v>
      </c>
      <c r="N444" s="3" t="s">
        <v>215</v>
      </c>
      <c r="O444" s="3" t="s">
        <v>215</v>
      </c>
      <c r="P444" s="3" t="s">
        <v>215</v>
      </c>
      <c r="Q444" s="3" t="s">
        <v>215</v>
      </c>
      <c r="R444" s="3" t="s">
        <v>215</v>
      </c>
      <c r="S444" s="3" t="s">
        <v>215</v>
      </c>
      <c r="T444" s="3" t="s">
        <v>215</v>
      </c>
      <c r="U444" s="3" t="s">
        <v>215</v>
      </c>
      <c r="V444" s="3" t="s">
        <v>215</v>
      </c>
      <c r="W444" s="3" t="s">
        <v>215</v>
      </c>
      <c r="X444" s="3">
        <v>-6.407</v>
      </c>
      <c r="Y444" s="3">
        <v>-0.99299999999999999</v>
      </c>
      <c r="Z444" s="3">
        <v>-1.839</v>
      </c>
      <c r="AA444" s="3">
        <v>-0.91200000000000003</v>
      </c>
      <c r="AB444" s="3">
        <v>1.732</v>
      </c>
      <c r="AC444" s="3">
        <v>-0.63300000000000001</v>
      </c>
      <c r="AD444" s="3">
        <v>0.53900000000000003</v>
      </c>
      <c r="AE444" s="3">
        <v>22.024000000000001</v>
      </c>
      <c r="AF444" s="3">
        <v>19.672000000000001</v>
      </c>
      <c r="AG444" s="3">
        <v>1.833</v>
      </c>
      <c r="AH444" s="3">
        <v>1.99</v>
      </c>
      <c r="AI444" s="3">
        <v>2.9079999999999999</v>
      </c>
      <c r="AJ444" s="3">
        <v>0.85</v>
      </c>
      <c r="AK444" s="3">
        <v>2.5449999999999999</v>
      </c>
      <c r="AL444" s="3">
        <v>17.341999999999999</v>
      </c>
      <c r="AM444" s="3">
        <v>6.032</v>
      </c>
      <c r="AN444" s="3">
        <v>13.836</v>
      </c>
      <c r="AO444" s="3">
        <v>10.935</v>
      </c>
      <c r="AP444" s="3">
        <v>3.8130000000000002</v>
      </c>
      <c r="AQ444" s="3">
        <v>1.7490000000000001</v>
      </c>
      <c r="AR444" s="3">
        <v>2.891</v>
      </c>
      <c r="AS444" s="3">
        <v>-4.4409999999999998</v>
      </c>
      <c r="AT444" s="3">
        <v>-0.77200000000000002</v>
      </c>
      <c r="AU444" s="3">
        <v>1.5269999999999999</v>
      </c>
      <c r="AV444" s="3">
        <v>3.2440000000000002</v>
      </c>
      <c r="AW444" s="3">
        <v>3.3370000000000002</v>
      </c>
      <c r="AX444" s="3">
        <v>3.2269999999999999</v>
      </c>
      <c r="AY444" s="3">
        <v>2.069</v>
      </c>
      <c r="AZ444" s="3">
        <v>0.98499999999999999</v>
      </c>
      <c r="BA444">
        <v>0.35899999999999999</v>
      </c>
      <c r="BB444">
        <v>2015</v>
      </c>
    </row>
    <row r="445" spans="1:54" hidden="1" x14ac:dyDescent="0.2">
      <c r="A445">
        <v>912</v>
      </c>
      <c r="B445" t="s">
        <v>552</v>
      </c>
      <c r="C445" t="s">
        <v>237</v>
      </c>
      <c r="D445" t="s">
        <v>209</v>
      </c>
      <c r="E445" t="s">
        <v>235</v>
      </c>
      <c r="F445" t="s">
        <v>234</v>
      </c>
      <c r="G445" t="s">
        <v>225</v>
      </c>
      <c r="H445" t="s">
        <v>222</v>
      </c>
    </row>
    <row r="446" spans="1:54" hidden="1" x14ac:dyDescent="0.2">
      <c r="A446">
        <v>912</v>
      </c>
      <c r="B446" t="s">
        <v>552</v>
      </c>
      <c r="C446" t="s">
        <v>236</v>
      </c>
      <c r="D446" t="s">
        <v>209</v>
      </c>
      <c r="E446" t="s">
        <v>235</v>
      </c>
      <c r="F446" t="s">
        <v>234</v>
      </c>
      <c r="G446" t="s">
        <v>217</v>
      </c>
    </row>
    <row r="447" spans="1:54" hidden="1" x14ac:dyDescent="0.2">
      <c r="A447">
        <v>912</v>
      </c>
      <c r="B447" t="s">
        <v>552</v>
      </c>
      <c r="C447" t="s">
        <v>233</v>
      </c>
      <c r="D447" t="s">
        <v>209</v>
      </c>
      <c r="E447" t="s">
        <v>231</v>
      </c>
      <c r="F447" t="s">
        <v>230</v>
      </c>
      <c r="G447" t="s">
        <v>225</v>
      </c>
      <c r="H447" t="s">
        <v>222</v>
      </c>
      <c r="I447" t="s">
        <v>801</v>
      </c>
      <c r="J447" s="3" t="s">
        <v>215</v>
      </c>
      <c r="K447" s="3" t="s">
        <v>215</v>
      </c>
      <c r="L447" s="3" t="s">
        <v>215</v>
      </c>
      <c r="M447" s="3" t="s">
        <v>215</v>
      </c>
      <c r="N447" s="3" t="s">
        <v>215</v>
      </c>
      <c r="O447" s="3" t="s">
        <v>215</v>
      </c>
      <c r="P447" s="3" t="s">
        <v>215</v>
      </c>
      <c r="Q447" s="3" t="s">
        <v>215</v>
      </c>
      <c r="R447" s="3" t="s">
        <v>215</v>
      </c>
      <c r="S447" s="3" t="s">
        <v>215</v>
      </c>
      <c r="T447" s="3" t="s">
        <v>215</v>
      </c>
      <c r="U447" s="3" t="s">
        <v>215</v>
      </c>
      <c r="V447" s="3" t="s">
        <v>215</v>
      </c>
      <c r="W447" s="3" t="s">
        <v>215</v>
      </c>
      <c r="X447" s="3" t="s">
        <v>215</v>
      </c>
      <c r="Y447" s="3">
        <v>0.41</v>
      </c>
      <c r="Z447" s="3">
        <v>0.45700000000000002</v>
      </c>
      <c r="AA447" s="3">
        <v>0.39400000000000002</v>
      </c>
      <c r="AB447" s="3">
        <v>0.47299999999999998</v>
      </c>
      <c r="AC447" s="3">
        <v>0.95899999999999996</v>
      </c>
      <c r="AD447" s="3">
        <v>1.077</v>
      </c>
      <c r="AE447" s="3">
        <v>1.296</v>
      </c>
      <c r="AF447" s="3">
        <v>1.395</v>
      </c>
      <c r="AG447" s="3">
        <v>1.56</v>
      </c>
      <c r="AH447" s="3">
        <v>1.7050000000000001</v>
      </c>
      <c r="AI447" s="3">
        <v>1.69</v>
      </c>
      <c r="AJ447" s="3">
        <v>1.974</v>
      </c>
      <c r="AK447" s="3">
        <v>2.3570000000000002</v>
      </c>
      <c r="AL447" s="3">
        <v>2.7709999999999999</v>
      </c>
      <c r="AM447" s="3">
        <v>4.4130000000000003</v>
      </c>
      <c r="AN447" s="3">
        <v>5.3159999999999998</v>
      </c>
      <c r="AO447" s="3">
        <v>5.8449999999999998</v>
      </c>
      <c r="AP447" s="3">
        <v>7.5270000000000001</v>
      </c>
      <c r="AQ447" s="3">
        <v>7.3579999999999997</v>
      </c>
      <c r="AR447" s="3">
        <v>8.4939999999999998</v>
      </c>
      <c r="AS447" s="3">
        <v>19.03</v>
      </c>
      <c r="AT447" s="3">
        <v>30.626000000000001</v>
      </c>
      <c r="AU447" s="3">
        <v>37.82</v>
      </c>
      <c r="AV447" s="3">
        <v>42.454999999999998</v>
      </c>
      <c r="AW447" s="3">
        <v>45.923999999999999</v>
      </c>
      <c r="AX447" s="3">
        <v>48.441000000000003</v>
      </c>
      <c r="AY447" s="3">
        <v>50.402999999999999</v>
      </c>
      <c r="AZ447" s="3">
        <v>52.838999999999999</v>
      </c>
      <c r="BA447">
        <v>56.484000000000002</v>
      </c>
      <c r="BB447">
        <v>2015</v>
      </c>
    </row>
    <row r="448" spans="1:54" hidden="1" x14ac:dyDescent="0.2">
      <c r="A448">
        <v>912</v>
      </c>
      <c r="B448" t="s">
        <v>552</v>
      </c>
      <c r="C448" t="s">
        <v>232</v>
      </c>
      <c r="D448" t="s">
        <v>209</v>
      </c>
      <c r="E448" t="s">
        <v>231</v>
      </c>
      <c r="F448" t="s">
        <v>230</v>
      </c>
      <c r="G448" t="s">
        <v>217</v>
      </c>
      <c r="I448" t="s">
        <v>229</v>
      </c>
      <c r="J448" s="3" t="s">
        <v>215</v>
      </c>
      <c r="K448" s="3" t="s">
        <v>215</v>
      </c>
      <c r="L448" s="3" t="s">
        <v>215</v>
      </c>
      <c r="M448" s="3" t="s">
        <v>215</v>
      </c>
      <c r="N448" s="3" t="s">
        <v>215</v>
      </c>
      <c r="O448" s="3" t="s">
        <v>215</v>
      </c>
      <c r="P448" s="3" t="s">
        <v>215</v>
      </c>
      <c r="Q448" s="3" t="s">
        <v>215</v>
      </c>
      <c r="R448" s="3" t="s">
        <v>215</v>
      </c>
      <c r="S448" s="3" t="s">
        <v>215</v>
      </c>
      <c r="T448" s="3" t="s">
        <v>215</v>
      </c>
      <c r="U448" s="3" t="s">
        <v>215</v>
      </c>
      <c r="V448" s="3" t="s">
        <v>215</v>
      </c>
      <c r="W448" s="3" t="s">
        <v>215</v>
      </c>
      <c r="X448" s="3" t="s">
        <v>215</v>
      </c>
      <c r="Y448" s="3">
        <v>19.209</v>
      </c>
      <c r="Z448" s="3">
        <v>16.721</v>
      </c>
      <c r="AA448" s="3">
        <v>12.465999999999999</v>
      </c>
      <c r="AB448" s="3">
        <v>14.291</v>
      </c>
      <c r="AC448" s="3">
        <v>25.414000000000001</v>
      </c>
      <c r="AD448" s="3">
        <v>22.837</v>
      </c>
      <c r="AE448" s="3">
        <v>24.387</v>
      </c>
      <c r="AF448" s="3">
        <v>23.018000000000001</v>
      </c>
      <c r="AG448" s="3">
        <v>21.827999999999999</v>
      </c>
      <c r="AH448" s="3">
        <v>19.992999999999999</v>
      </c>
      <c r="AI448" s="3">
        <v>13.496</v>
      </c>
      <c r="AJ448" s="3">
        <v>10.528</v>
      </c>
      <c r="AK448" s="3">
        <v>8.3109999999999999</v>
      </c>
      <c r="AL448" s="3">
        <v>6.9039999999999999</v>
      </c>
      <c r="AM448" s="3">
        <v>12.395</v>
      </c>
      <c r="AN448" s="3">
        <v>12.518000000000001</v>
      </c>
      <c r="AO448" s="3">
        <v>11.223000000000001</v>
      </c>
      <c r="AP448" s="3">
        <v>13.75</v>
      </c>
      <c r="AQ448" s="3">
        <v>12.646000000000001</v>
      </c>
      <c r="AR448" s="3">
        <v>14.393000000000001</v>
      </c>
      <c r="AS448" s="3">
        <v>34.994</v>
      </c>
      <c r="AT448" s="3">
        <v>50.710999999999999</v>
      </c>
      <c r="AU448" s="3">
        <v>54.701999999999998</v>
      </c>
      <c r="AV448" s="3">
        <v>54.906999999999996</v>
      </c>
      <c r="AW448" s="3">
        <v>56.366</v>
      </c>
      <c r="AX448" s="3">
        <v>56.448999999999998</v>
      </c>
      <c r="AY448" s="3">
        <v>55.710999999999999</v>
      </c>
      <c r="AZ448" s="3">
        <v>55.4</v>
      </c>
      <c r="BA448">
        <v>56.008000000000003</v>
      </c>
      <c r="BB448">
        <v>2015</v>
      </c>
    </row>
    <row r="449" spans="1:54" hidden="1" x14ac:dyDescent="0.2">
      <c r="A449">
        <v>912</v>
      </c>
      <c r="B449" t="s">
        <v>552</v>
      </c>
      <c r="C449" t="s">
        <v>228</v>
      </c>
      <c r="D449" t="s">
        <v>209</v>
      </c>
      <c r="E449" t="s">
        <v>227</v>
      </c>
      <c r="F449" t="s">
        <v>226</v>
      </c>
      <c r="G449" t="s">
        <v>225</v>
      </c>
      <c r="H449" t="s">
        <v>222</v>
      </c>
      <c r="I449" t="s">
        <v>801</v>
      </c>
      <c r="J449" s="3" t="s">
        <v>215</v>
      </c>
      <c r="K449" s="3" t="s">
        <v>215</v>
      </c>
      <c r="L449" s="3" t="s">
        <v>215</v>
      </c>
      <c r="M449" s="3" t="s">
        <v>215</v>
      </c>
      <c r="N449" s="3" t="s">
        <v>215</v>
      </c>
      <c r="O449" s="3" t="s">
        <v>215</v>
      </c>
      <c r="P449" s="3" t="s">
        <v>215</v>
      </c>
      <c r="Q449" s="3" t="s">
        <v>215</v>
      </c>
      <c r="R449" s="3" t="s">
        <v>215</v>
      </c>
      <c r="S449" s="3" t="s">
        <v>215</v>
      </c>
      <c r="T449" s="3" t="s">
        <v>215</v>
      </c>
      <c r="U449" s="3" t="s">
        <v>215</v>
      </c>
      <c r="V449" s="3">
        <v>5.0000000000000001E-3</v>
      </c>
      <c r="W449" s="3">
        <v>3.1E-2</v>
      </c>
      <c r="X449" s="3">
        <v>0.70899999999999996</v>
      </c>
      <c r="Y449" s="3">
        <v>2.1339999999999999</v>
      </c>
      <c r="Z449" s="3">
        <v>2.7320000000000002</v>
      </c>
      <c r="AA449" s="3">
        <v>3.1579999999999999</v>
      </c>
      <c r="AB449" s="3">
        <v>3.3119999999999998</v>
      </c>
      <c r="AC449" s="3">
        <v>3.7749999999999999</v>
      </c>
      <c r="AD449" s="3">
        <v>4.718</v>
      </c>
      <c r="AE449" s="3">
        <v>5.3159999999999998</v>
      </c>
      <c r="AF449" s="3">
        <v>6.0629999999999997</v>
      </c>
      <c r="AG449" s="3">
        <v>7.1470000000000002</v>
      </c>
      <c r="AH449" s="3">
        <v>8.5299999999999994</v>
      </c>
      <c r="AI449" s="3">
        <v>12.523</v>
      </c>
      <c r="AJ449" s="3">
        <v>18.745999999999999</v>
      </c>
      <c r="AK449" s="3">
        <v>28.361000000000001</v>
      </c>
      <c r="AL449" s="3">
        <v>40.137</v>
      </c>
      <c r="AM449" s="3">
        <v>35.601999999999997</v>
      </c>
      <c r="AN449" s="3">
        <v>42.465000000000003</v>
      </c>
      <c r="AO449" s="3">
        <v>52.082000000000001</v>
      </c>
      <c r="AP449" s="3">
        <v>54.744</v>
      </c>
      <c r="AQ449" s="3">
        <v>58.182000000000002</v>
      </c>
      <c r="AR449" s="3">
        <v>59.014000000000003</v>
      </c>
      <c r="AS449" s="3">
        <v>54.38</v>
      </c>
      <c r="AT449" s="3">
        <v>60.393999999999998</v>
      </c>
      <c r="AU449" s="3">
        <v>69.138999999999996</v>
      </c>
      <c r="AV449" s="3">
        <v>77.320999999999998</v>
      </c>
      <c r="AW449" s="3">
        <v>81.474999999999994</v>
      </c>
      <c r="AX449" s="3">
        <v>85.813999999999993</v>
      </c>
      <c r="AY449" s="3">
        <v>90.472999999999999</v>
      </c>
      <c r="AZ449" s="3">
        <v>95.376999999999995</v>
      </c>
      <c r="BA449">
        <v>100.851</v>
      </c>
      <c r="BB449">
        <v>2015</v>
      </c>
    </row>
    <row r="450" spans="1:54" hidden="1" x14ac:dyDescent="0.2">
      <c r="A450">
        <v>912</v>
      </c>
      <c r="B450" t="s">
        <v>552</v>
      </c>
      <c r="C450" t="s">
        <v>224</v>
      </c>
      <c r="D450" t="s">
        <v>209</v>
      </c>
      <c r="E450" t="s">
        <v>219</v>
      </c>
      <c r="F450" t="s">
        <v>218</v>
      </c>
      <c r="G450" t="s">
        <v>223</v>
      </c>
      <c r="H450" t="s">
        <v>222</v>
      </c>
      <c r="I450" t="s">
        <v>802</v>
      </c>
      <c r="J450" s="3" t="s">
        <v>215</v>
      </c>
      <c r="K450" s="3" t="s">
        <v>215</v>
      </c>
      <c r="L450" s="3" t="s">
        <v>215</v>
      </c>
      <c r="M450" s="3" t="s">
        <v>215</v>
      </c>
      <c r="N450" s="3" t="s">
        <v>215</v>
      </c>
      <c r="O450" s="3" t="s">
        <v>215</v>
      </c>
      <c r="P450" s="3" t="s">
        <v>215</v>
      </c>
      <c r="Q450" s="3" t="s">
        <v>215</v>
      </c>
      <c r="R450" s="3" t="s">
        <v>215</v>
      </c>
      <c r="S450" s="3" t="s">
        <v>215</v>
      </c>
      <c r="T450" s="3" t="s">
        <v>215</v>
      </c>
      <c r="U450" s="3" t="s">
        <v>215</v>
      </c>
      <c r="V450" s="3">
        <v>-0.19800000000000001</v>
      </c>
      <c r="W450" s="3">
        <v>-0.16</v>
      </c>
      <c r="X450" s="3">
        <v>-0.123</v>
      </c>
      <c r="Y450" s="3">
        <v>-0.318</v>
      </c>
      <c r="Z450" s="3">
        <v>-0.82299999999999995</v>
      </c>
      <c r="AA450" s="3">
        <v>-0.91600000000000004</v>
      </c>
      <c r="AB450" s="3">
        <v>-1.3640000000000001</v>
      </c>
      <c r="AC450" s="3">
        <v>-0.6</v>
      </c>
      <c r="AD450" s="3">
        <v>-0.187</v>
      </c>
      <c r="AE450" s="3">
        <v>-5.1999999999999998E-2</v>
      </c>
      <c r="AF450" s="3">
        <v>-0.76800000000000002</v>
      </c>
      <c r="AG450" s="3">
        <v>-2.0209999999999999</v>
      </c>
      <c r="AH450" s="3">
        <v>-2.589</v>
      </c>
      <c r="AI450" s="3">
        <v>0.16700000000000001</v>
      </c>
      <c r="AJ450" s="3">
        <v>3.7080000000000002</v>
      </c>
      <c r="AK450" s="3">
        <v>9.0190000000000001</v>
      </c>
      <c r="AL450" s="3">
        <v>16.454000000000001</v>
      </c>
      <c r="AM450" s="3">
        <v>10.173</v>
      </c>
      <c r="AN450" s="3">
        <v>15.04</v>
      </c>
      <c r="AO450" s="3">
        <v>17.146000000000001</v>
      </c>
      <c r="AP450" s="3">
        <v>14.916</v>
      </c>
      <c r="AQ450" s="3">
        <v>12.318</v>
      </c>
      <c r="AR450" s="3">
        <v>10.430999999999999</v>
      </c>
      <c r="AS450" s="3">
        <v>-0.222</v>
      </c>
      <c r="AT450" s="3">
        <v>-1.363</v>
      </c>
      <c r="AU450" s="3">
        <v>1.413</v>
      </c>
      <c r="AV450" s="3">
        <v>2.556</v>
      </c>
      <c r="AW450" s="3">
        <v>3.3330000000000002</v>
      </c>
      <c r="AX450" s="3">
        <v>3.5430000000000001</v>
      </c>
      <c r="AY450" s="3">
        <v>4.0279999999999996</v>
      </c>
      <c r="AZ450" s="3">
        <v>4.0910000000000002</v>
      </c>
      <c r="BA450">
        <v>4.2759999999999998</v>
      </c>
      <c r="BB450">
        <v>2016</v>
      </c>
    </row>
    <row r="451" spans="1:54" hidden="1" x14ac:dyDescent="0.2">
      <c r="A451">
        <v>912</v>
      </c>
      <c r="B451" t="s">
        <v>552</v>
      </c>
      <c r="C451" t="s">
        <v>220</v>
      </c>
      <c r="D451" t="s">
        <v>209</v>
      </c>
      <c r="E451" t="s">
        <v>219</v>
      </c>
      <c r="F451" t="s">
        <v>218</v>
      </c>
      <c r="G451" t="s">
        <v>217</v>
      </c>
      <c r="I451" t="s">
        <v>216</v>
      </c>
      <c r="J451" s="3" t="s">
        <v>215</v>
      </c>
      <c r="K451" s="3" t="s">
        <v>215</v>
      </c>
      <c r="L451" s="3" t="s">
        <v>215</v>
      </c>
      <c r="M451" s="3" t="s">
        <v>215</v>
      </c>
      <c r="N451" s="3" t="s">
        <v>215</v>
      </c>
      <c r="O451" s="3" t="s">
        <v>215</v>
      </c>
      <c r="P451" s="3" t="s">
        <v>215</v>
      </c>
      <c r="Q451" s="3" t="s">
        <v>215</v>
      </c>
      <c r="R451" s="3" t="s">
        <v>215</v>
      </c>
      <c r="S451" s="3" t="s">
        <v>215</v>
      </c>
      <c r="T451" s="3" t="s">
        <v>215</v>
      </c>
      <c r="U451" s="3" t="s">
        <v>215</v>
      </c>
      <c r="V451" s="3">
        <v>-16.597999999999999</v>
      </c>
      <c r="W451" s="3">
        <v>-12.199</v>
      </c>
      <c r="X451" s="3">
        <v>-5.4610000000000003</v>
      </c>
      <c r="Y451" s="3">
        <v>-13.164999999999999</v>
      </c>
      <c r="Z451" s="3">
        <v>-25.893999999999998</v>
      </c>
      <c r="AA451" s="3">
        <v>-23.11</v>
      </c>
      <c r="AB451" s="3">
        <v>-31.882999999999999</v>
      </c>
      <c r="AC451" s="3">
        <v>-13.09</v>
      </c>
      <c r="AD451" s="3">
        <v>-3.5390000000000001</v>
      </c>
      <c r="AE451" s="3">
        <v>-0.94499999999999995</v>
      </c>
      <c r="AF451" s="3">
        <v>-12.329000000000001</v>
      </c>
      <c r="AG451" s="3">
        <v>-27.771999999999998</v>
      </c>
      <c r="AH451" s="3">
        <v>-29.824000000000002</v>
      </c>
      <c r="AI451" s="3">
        <v>1.2609999999999999</v>
      </c>
      <c r="AJ451" s="3">
        <v>17.632000000000001</v>
      </c>
      <c r="AK451" s="3">
        <v>27.256</v>
      </c>
      <c r="AL451" s="3">
        <v>33.593000000000004</v>
      </c>
      <c r="AM451" s="3">
        <v>22.969000000000001</v>
      </c>
      <c r="AN451" s="3">
        <v>28.422999999999998</v>
      </c>
      <c r="AO451" s="3">
        <v>25.983000000000001</v>
      </c>
      <c r="AP451" s="3">
        <v>21.405000000000001</v>
      </c>
      <c r="AQ451" s="3">
        <v>16.61</v>
      </c>
      <c r="AR451" s="3">
        <v>13.863</v>
      </c>
      <c r="AS451" s="3">
        <v>-0.438</v>
      </c>
      <c r="AT451" s="3">
        <v>-3.6059999999999999</v>
      </c>
      <c r="AU451" s="3">
        <v>3.4740000000000002</v>
      </c>
      <c r="AV451" s="3">
        <v>5.6189999999999998</v>
      </c>
      <c r="AW451" s="3">
        <v>6.9550000000000001</v>
      </c>
      <c r="AX451" s="3">
        <v>7.0190000000000001</v>
      </c>
      <c r="AY451" s="3">
        <v>7.5679999999999996</v>
      </c>
      <c r="AZ451" s="3">
        <v>7.2910000000000004</v>
      </c>
      <c r="BA451">
        <v>7.2080000000000002</v>
      </c>
      <c r="BB451">
        <v>2016</v>
      </c>
    </row>
    <row r="452" spans="1:54" x14ac:dyDescent="0.2">
      <c r="A452">
        <v>313</v>
      </c>
      <c r="B452" t="s">
        <v>551</v>
      </c>
      <c r="C452" t="s">
        <v>352</v>
      </c>
      <c r="D452" t="s">
        <v>133</v>
      </c>
      <c r="E452" t="s">
        <v>349</v>
      </c>
      <c r="F452" t="s">
        <v>351</v>
      </c>
      <c r="G452" t="s">
        <v>225</v>
      </c>
      <c r="H452" t="s">
        <v>222</v>
      </c>
      <c r="I452" t="s">
        <v>803</v>
      </c>
      <c r="J452" s="3">
        <v>5.7309999999999999</v>
      </c>
      <c r="K452" s="3">
        <v>5.5640000000000001</v>
      </c>
      <c r="L452" s="3">
        <v>5.915</v>
      </c>
      <c r="M452" s="3">
        <v>6.3170000000000002</v>
      </c>
      <c r="N452" s="3">
        <v>6.4690000000000003</v>
      </c>
      <c r="O452" s="3">
        <v>6.734</v>
      </c>
      <c r="P452" s="3">
        <v>6.9089999999999998</v>
      </c>
      <c r="Q452" s="3">
        <v>7.165</v>
      </c>
      <c r="R452" s="3">
        <v>7.3259999999999996</v>
      </c>
      <c r="S452" s="3">
        <v>7.4950000000000001</v>
      </c>
      <c r="T452" s="3">
        <v>7.5739999999999998</v>
      </c>
      <c r="U452" s="3">
        <v>7.2569999999999997</v>
      </c>
      <c r="V452" s="3">
        <v>6.9790000000000001</v>
      </c>
      <c r="W452" s="3">
        <v>7.0010000000000003</v>
      </c>
      <c r="X452" s="3">
        <v>7.2210000000000001</v>
      </c>
      <c r="Y452" s="3">
        <v>7.5369999999999999</v>
      </c>
      <c r="Z452" s="3">
        <v>7.8559999999999999</v>
      </c>
      <c r="AA452" s="3">
        <v>8.2439999999999998</v>
      </c>
      <c r="AB452" s="3">
        <v>8.6329999999999991</v>
      </c>
      <c r="AC452" s="3">
        <v>9.25</v>
      </c>
      <c r="AD452" s="3">
        <v>9.6340000000000003</v>
      </c>
      <c r="AE452" s="3">
        <v>9.8870000000000005</v>
      </c>
      <c r="AF452" s="3">
        <v>10.154</v>
      </c>
      <c r="AG452" s="3">
        <v>10.026</v>
      </c>
      <c r="AH452" s="3">
        <v>10.114000000000001</v>
      </c>
      <c r="AI452" s="3">
        <v>10.458</v>
      </c>
      <c r="AJ452" s="3">
        <v>10.721</v>
      </c>
      <c r="AK452" s="3">
        <v>10.875999999999999</v>
      </c>
      <c r="AL452" s="3">
        <v>10.622999999999999</v>
      </c>
      <c r="AM452" s="3">
        <v>10.18</v>
      </c>
      <c r="AN452" s="3">
        <v>10.336</v>
      </c>
      <c r="AO452" s="3">
        <v>10.398999999999999</v>
      </c>
      <c r="AP452" s="3">
        <v>10.72</v>
      </c>
      <c r="AQ452" s="3">
        <v>10.66</v>
      </c>
      <c r="AR452" s="3">
        <v>10.526999999999999</v>
      </c>
      <c r="AS452" s="3">
        <v>10.204000000000001</v>
      </c>
      <c r="AT452" s="3">
        <v>10.221</v>
      </c>
      <c r="AU452" s="3">
        <v>10.353999999999999</v>
      </c>
      <c r="AV452" s="3">
        <v>10.612</v>
      </c>
      <c r="AW452" s="3">
        <v>10.846</v>
      </c>
      <c r="AX452" s="3">
        <v>11.019</v>
      </c>
      <c r="AY452" s="3">
        <v>11.185</v>
      </c>
      <c r="AZ452" s="3">
        <v>11.353</v>
      </c>
      <c r="BA452">
        <v>11.523</v>
      </c>
      <c r="BB452">
        <v>2016</v>
      </c>
    </row>
    <row r="453" spans="1:54" hidden="1" x14ac:dyDescent="0.2">
      <c r="A453">
        <v>313</v>
      </c>
      <c r="B453" t="s">
        <v>551</v>
      </c>
      <c r="C453" t="s">
        <v>350</v>
      </c>
      <c r="D453" t="s">
        <v>133</v>
      </c>
      <c r="E453" t="s">
        <v>349</v>
      </c>
      <c r="F453" t="s">
        <v>348</v>
      </c>
      <c r="G453" t="s">
        <v>275</v>
      </c>
      <c r="I453" t="s">
        <v>347</v>
      </c>
      <c r="J453" s="3">
        <v>7.1</v>
      </c>
      <c r="K453" s="3">
        <v>-2.9</v>
      </c>
      <c r="L453" s="3">
        <v>6.3</v>
      </c>
      <c r="M453" s="3">
        <v>6.8</v>
      </c>
      <c r="N453" s="3">
        <v>2.4</v>
      </c>
      <c r="O453" s="3">
        <v>4.0999999999999996</v>
      </c>
      <c r="P453" s="3">
        <v>2.6</v>
      </c>
      <c r="Q453" s="3">
        <v>3.7</v>
      </c>
      <c r="R453" s="3">
        <v>2.2549999999999999</v>
      </c>
      <c r="S453" s="3">
        <v>2.2999999999999998</v>
      </c>
      <c r="T453" s="3">
        <v>1.052</v>
      </c>
      <c r="U453" s="3">
        <v>-4.1820000000000004</v>
      </c>
      <c r="V453" s="3">
        <v>-3.8260000000000001</v>
      </c>
      <c r="W453" s="3">
        <v>0.308</v>
      </c>
      <c r="X453" s="3">
        <v>3.149</v>
      </c>
      <c r="Y453" s="3">
        <v>4.3789999999999996</v>
      </c>
      <c r="Z453" s="3">
        <v>4.2240000000000002</v>
      </c>
      <c r="AA453" s="3">
        <v>4.9459999999999997</v>
      </c>
      <c r="AB453" s="3">
        <v>4.7160000000000002</v>
      </c>
      <c r="AC453" s="3">
        <v>7.1440000000000001</v>
      </c>
      <c r="AD453" s="3">
        <v>4.149</v>
      </c>
      <c r="AE453" s="3">
        <v>2.6259999999999999</v>
      </c>
      <c r="AF453" s="3">
        <v>2.7050000000000001</v>
      </c>
      <c r="AG453" s="3">
        <v>-1.2649999999999999</v>
      </c>
      <c r="AH453" s="3">
        <v>0.88300000000000001</v>
      </c>
      <c r="AI453" s="3">
        <v>3.395</v>
      </c>
      <c r="AJ453" s="3">
        <v>2.5169999999999999</v>
      </c>
      <c r="AK453" s="3">
        <v>1.446</v>
      </c>
      <c r="AL453" s="3">
        <v>-2.3239999999999998</v>
      </c>
      <c r="AM453" s="3">
        <v>-4.1749999999999998</v>
      </c>
      <c r="AN453" s="3">
        <v>1.5389999999999999</v>
      </c>
      <c r="AO453" s="3">
        <v>0.61299999999999999</v>
      </c>
      <c r="AP453" s="3">
        <v>3.0870000000000002</v>
      </c>
      <c r="AQ453" s="3">
        <v>-0.56699999999999995</v>
      </c>
      <c r="AR453" s="3">
        <v>-1.2430000000000001</v>
      </c>
      <c r="AS453" s="3">
        <v>-3.0710000000000002</v>
      </c>
      <c r="AT453" s="3">
        <v>0.16500000000000001</v>
      </c>
      <c r="AU453" s="3">
        <v>1.3</v>
      </c>
      <c r="AV453" s="3">
        <v>2.5</v>
      </c>
      <c r="AW453" s="3">
        <v>2.2000000000000002</v>
      </c>
      <c r="AX453" s="3">
        <v>1.6</v>
      </c>
      <c r="AY453" s="3">
        <v>1.5</v>
      </c>
      <c r="AZ453" s="3">
        <v>1.5</v>
      </c>
      <c r="BA453">
        <v>1.5</v>
      </c>
      <c r="BB453">
        <v>2016</v>
      </c>
    </row>
    <row r="454" spans="1:54" hidden="1" x14ac:dyDescent="0.2">
      <c r="A454">
        <v>313</v>
      </c>
      <c r="B454" t="s">
        <v>551</v>
      </c>
      <c r="C454" t="s">
        <v>346</v>
      </c>
      <c r="D454" t="s">
        <v>133</v>
      </c>
      <c r="E454" t="s">
        <v>342</v>
      </c>
      <c r="F454" t="s">
        <v>345</v>
      </c>
      <c r="G454" t="s">
        <v>225</v>
      </c>
      <c r="H454" t="s">
        <v>222</v>
      </c>
      <c r="I454" t="s">
        <v>803</v>
      </c>
      <c r="J454" s="3">
        <v>2.5979999999999999</v>
      </c>
      <c r="K454" s="3">
        <v>2.6920000000000002</v>
      </c>
      <c r="L454" s="3">
        <v>3.0310000000000001</v>
      </c>
      <c r="M454" s="3">
        <v>3.3730000000000002</v>
      </c>
      <c r="N454" s="3">
        <v>3.6030000000000002</v>
      </c>
      <c r="O454" s="3">
        <v>3.923</v>
      </c>
      <c r="P454" s="3">
        <v>4.2409999999999997</v>
      </c>
      <c r="Q454" s="3">
        <v>4.6689999999999996</v>
      </c>
      <c r="R454" s="3">
        <v>4.8550000000000004</v>
      </c>
      <c r="S454" s="3">
        <v>5.4729999999999999</v>
      </c>
      <c r="T454" s="3">
        <v>5.218</v>
      </c>
      <c r="U454" s="3">
        <v>5.1280000000000001</v>
      </c>
      <c r="V454" s="3">
        <v>5.125</v>
      </c>
      <c r="W454" s="3">
        <v>5.0970000000000004</v>
      </c>
      <c r="X454" s="3">
        <v>5.3719999999999999</v>
      </c>
      <c r="Y454" s="3">
        <v>5.6529999999999996</v>
      </c>
      <c r="Z454" s="3">
        <v>5.95</v>
      </c>
      <c r="AA454" s="3">
        <v>6.3319999999999999</v>
      </c>
      <c r="AB454" s="3">
        <v>6.8330000000000002</v>
      </c>
      <c r="AC454" s="3">
        <v>7.6840000000000002</v>
      </c>
      <c r="AD454" s="3">
        <v>8.0760000000000005</v>
      </c>
      <c r="AE454" s="3">
        <v>8.3179999999999996</v>
      </c>
      <c r="AF454" s="3">
        <v>8.8810000000000002</v>
      </c>
      <c r="AG454" s="3">
        <v>8.8699999999999992</v>
      </c>
      <c r="AH454" s="3">
        <v>9.0549999999999997</v>
      </c>
      <c r="AI454" s="3">
        <v>9.8360000000000003</v>
      </c>
      <c r="AJ454" s="3">
        <v>10.167</v>
      </c>
      <c r="AK454" s="3">
        <v>10.618</v>
      </c>
      <c r="AL454" s="3">
        <v>10.526</v>
      </c>
      <c r="AM454" s="3">
        <v>9.9819999999999993</v>
      </c>
      <c r="AN454" s="3">
        <v>10.096</v>
      </c>
      <c r="AO454" s="3">
        <v>10.07</v>
      </c>
      <c r="AP454" s="3">
        <v>10.72</v>
      </c>
      <c r="AQ454" s="3">
        <v>10.677</v>
      </c>
      <c r="AR454" s="3">
        <v>10.843999999999999</v>
      </c>
      <c r="AS454" s="3">
        <v>11.24</v>
      </c>
      <c r="AT454" s="3">
        <v>11.262</v>
      </c>
      <c r="AU454" s="3">
        <v>11.638999999999999</v>
      </c>
      <c r="AV454" s="3">
        <v>12.318</v>
      </c>
      <c r="AW454" s="3">
        <v>12.898999999999999</v>
      </c>
      <c r="AX454" s="3">
        <v>13.459</v>
      </c>
      <c r="AY454" s="3">
        <v>13.984</v>
      </c>
      <c r="AZ454" s="3">
        <v>14.442</v>
      </c>
      <c r="BA454">
        <v>14.89</v>
      </c>
      <c r="BB454">
        <v>2016</v>
      </c>
    </row>
    <row r="455" spans="1:54" hidden="1" x14ac:dyDescent="0.2">
      <c r="A455">
        <v>313</v>
      </c>
      <c r="B455" t="s">
        <v>551</v>
      </c>
      <c r="C455" t="s">
        <v>344</v>
      </c>
      <c r="D455" t="s">
        <v>133</v>
      </c>
      <c r="E455" t="s">
        <v>342</v>
      </c>
      <c r="F455" t="s">
        <v>343</v>
      </c>
      <c r="G455" t="s">
        <v>223</v>
      </c>
      <c r="H455" t="s">
        <v>222</v>
      </c>
      <c r="I455" t="s">
        <v>310</v>
      </c>
      <c r="J455" s="3">
        <v>2.5979999999999999</v>
      </c>
      <c r="K455" s="3">
        <v>2.6920000000000002</v>
      </c>
      <c r="L455" s="3">
        <v>3.0310000000000001</v>
      </c>
      <c r="M455" s="3">
        <v>3.3730000000000002</v>
      </c>
      <c r="N455" s="3">
        <v>3.6030000000000002</v>
      </c>
      <c r="O455" s="3">
        <v>3.923</v>
      </c>
      <c r="P455" s="3">
        <v>4.2409999999999997</v>
      </c>
      <c r="Q455" s="3">
        <v>4.6689999999999996</v>
      </c>
      <c r="R455" s="3">
        <v>4.8550000000000004</v>
      </c>
      <c r="S455" s="3">
        <v>5.4729999999999999</v>
      </c>
      <c r="T455" s="3">
        <v>5.218</v>
      </c>
      <c r="U455" s="3">
        <v>5.1280000000000001</v>
      </c>
      <c r="V455" s="3">
        <v>5.125</v>
      </c>
      <c r="W455" s="3">
        <v>5.0970000000000004</v>
      </c>
      <c r="X455" s="3">
        <v>5.3719999999999999</v>
      </c>
      <c r="Y455" s="3">
        <v>5.6529999999999996</v>
      </c>
      <c r="Z455" s="3">
        <v>5.95</v>
      </c>
      <c r="AA455" s="3">
        <v>6.3319999999999999</v>
      </c>
      <c r="AB455" s="3">
        <v>6.8330000000000002</v>
      </c>
      <c r="AC455" s="3">
        <v>7.6840000000000002</v>
      </c>
      <c r="AD455" s="3">
        <v>8.0760000000000005</v>
      </c>
      <c r="AE455" s="3">
        <v>8.3179999999999996</v>
      </c>
      <c r="AF455" s="3">
        <v>8.8810000000000002</v>
      </c>
      <c r="AG455" s="3">
        <v>8.8699999999999992</v>
      </c>
      <c r="AH455" s="3">
        <v>9.0549999999999997</v>
      </c>
      <c r="AI455" s="3">
        <v>9.8360000000000003</v>
      </c>
      <c r="AJ455" s="3">
        <v>10.167</v>
      </c>
      <c r="AK455" s="3">
        <v>10.618</v>
      </c>
      <c r="AL455" s="3">
        <v>10.526</v>
      </c>
      <c r="AM455" s="3">
        <v>9.9819999999999993</v>
      </c>
      <c r="AN455" s="3">
        <v>10.096</v>
      </c>
      <c r="AO455" s="3">
        <v>10.07</v>
      </c>
      <c r="AP455" s="3">
        <v>10.72</v>
      </c>
      <c r="AQ455" s="3">
        <v>10.677</v>
      </c>
      <c r="AR455" s="3">
        <v>10.843999999999999</v>
      </c>
      <c r="AS455" s="3">
        <v>11.24</v>
      </c>
      <c r="AT455" s="3">
        <v>11.262</v>
      </c>
      <c r="AU455" s="3">
        <v>11.638999999999999</v>
      </c>
      <c r="AV455" s="3">
        <v>12.318</v>
      </c>
      <c r="AW455" s="3">
        <v>12.898999999999999</v>
      </c>
      <c r="AX455" s="3">
        <v>13.459</v>
      </c>
      <c r="AY455" s="3">
        <v>13.984</v>
      </c>
      <c r="AZ455" s="3">
        <v>14.442</v>
      </c>
      <c r="BA455">
        <v>14.89</v>
      </c>
      <c r="BB455">
        <v>2016</v>
      </c>
    </row>
    <row r="456" spans="1:54" hidden="1" x14ac:dyDescent="0.2">
      <c r="A456">
        <v>313</v>
      </c>
      <c r="B456" t="s">
        <v>551</v>
      </c>
      <c r="C456" t="s">
        <v>213</v>
      </c>
      <c r="D456" t="s">
        <v>133</v>
      </c>
      <c r="E456" t="s">
        <v>342</v>
      </c>
      <c r="F456" s="3" t="s">
        <v>341</v>
      </c>
      <c r="G456" t="s">
        <v>323</v>
      </c>
      <c r="H456" t="s">
        <v>222</v>
      </c>
      <c r="I456" t="s">
        <v>310</v>
      </c>
      <c r="J456">
        <v>2.5110000000000001</v>
      </c>
      <c r="K456">
        <v>2.6659999999999999</v>
      </c>
      <c r="L456">
        <v>3.01</v>
      </c>
      <c r="M456">
        <v>3.3410000000000002</v>
      </c>
      <c r="N456">
        <v>3.5430000000000001</v>
      </c>
      <c r="O456">
        <v>3.806</v>
      </c>
      <c r="P456">
        <v>3.984</v>
      </c>
      <c r="Q456">
        <v>4.2370000000000001</v>
      </c>
      <c r="R456">
        <v>4.484</v>
      </c>
      <c r="S456">
        <v>4.7649999999999997</v>
      </c>
      <c r="T456">
        <v>4.9939999999999998</v>
      </c>
      <c r="U456">
        <v>4.944</v>
      </c>
      <c r="V456">
        <v>4.8630000000000004</v>
      </c>
      <c r="W456">
        <v>4.9939999999999998</v>
      </c>
      <c r="X456">
        <v>5.2610000000000001</v>
      </c>
      <c r="Y456">
        <v>5.6059999999999999</v>
      </c>
      <c r="Z456">
        <v>5.95</v>
      </c>
      <c r="AA456">
        <v>6.351</v>
      </c>
      <c r="AB456">
        <v>6.7220000000000004</v>
      </c>
      <c r="AC456">
        <v>7.3129999999999997</v>
      </c>
      <c r="AD456">
        <v>7.79</v>
      </c>
      <c r="AE456">
        <v>8.1760000000000002</v>
      </c>
      <c r="AF456">
        <v>8.5259999999999998</v>
      </c>
      <c r="AG456">
        <v>8.5860000000000003</v>
      </c>
      <c r="AH456">
        <v>8.9</v>
      </c>
      <c r="AI456">
        <v>9.4990000000000006</v>
      </c>
      <c r="AJ456">
        <v>10.037000000000001</v>
      </c>
      <c r="AK456">
        <v>10.452999999999999</v>
      </c>
      <c r="AL456">
        <v>10.411</v>
      </c>
      <c r="AM456">
        <v>10.052</v>
      </c>
      <c r="AN456">
        <v>10.331</v>
      </c>
      <c r="AO456">
        <v>10.609</v>
      </c>
      <c r="AP456">
        <v>11.138</v>
      </c>
      <c r="AQ456">
        <v>11.254</v>
      </c>
      <c r="AR456">
        <v>11.313000000000001</v>
      </c>
      <c r="AS456">
        <v>11.085000000000001</v>
      </c>
      <c r="AT456">
        <v>11.244999999999999</v>
      </c>
      <c r="AU456">
        <v>11.596</v>
      </c>
      <c r="AV456">
        <v>12.156000000000001</v>
      </c>
      <c r="AW456">
        <v>12.692</v>
      </c>
      <c r="AX456">
        <v>13.148999999999999</v>
      </c>
      <c r="AY456">
        <v>13.6</v>
      </c>
      <c r="AZ456">
        <v>14.041</v>
      </c>
      <c r="BA456">
        <v>14.5</v>
      </c>
      <c r="BB456">
        <v>2016</v>
      </c>
    </row>
    <row r="457" spans="1:54" hidden="1" x14ac:dyDescent="0.2">
      <c r="A457">
        <v>313</v>
      </c>
      <c r="B457" t="s">
        <v>551</v>
      </c>
      <c r="C457" t="s">
        <v>340</v>
      </c>
      <c r="D457" t="s">
        <v>133</v>
      </c>
      <c r="E457" t="s">
        <v>339</v>
      </c>
      <c r="F457" t="s">
        <v>338</v>
      </c>
      <c r="G457" t="s">
        <v>295</v>
      </c>
      <c r="I457" t="s">
        <v>337</v>
      </c>
      <c r="J457" s="3">
        <v>45.337000000000003</v>
      </c>
      <c r="K457" s="3">
        <v>48.372</v>
      </c>
      <c r="L457" s="3">
        <v>51.238999999999997</v>
      </c>
      <c r="M457" s="3">
        <v>53.398000000000003</v>
      </c>
      <c r="N457" s="3">
        <v>55.692</v>
      </c>
      <c r="O457" s="3">
        <v>58.26</v>
      </c>
      <c r="P457" s="3">
        <v>61.383000000000003</v>
      </c>
      <c r="Q457" s="3">
        <v>65.171999999999997</v>
      </c>
      <c r="R457" s="3">
        <v>66.266000000000005</v>
      </c>
      <c r="S457" s="3">
        <v>73.019000000000005</v>
      </c>
      <c r="T457" s="3">
        <v>68.902000000000001</v>
      </c>
      <c r="U457" s="3">
        <v>70.67</v>
      </c>
      <c r="V457" s="3">
        <v>73.433999999999997</v>
      </c>
      <c r="W457" s="3">
        <v>72.801000000000002</v>
      </c>
      <c r="X457" s="3">
        <v>74.387</v>
      </c>
      <c r="Y457" s="3">
        <v>74.998999999999995</v>
      </c>
      <c r="Z457" s="3">
        <v>75.738</v>
      </c>
      <c r="AA457" s="3">
        <v>76.808999999999997</v>
      </c>
      <c r="AB457" s="3">
        <v>79.150999999999996</v>
      </c>
      <c r="AC457" s="3">
        <v>83.07</v>
      </c>
      <c r="AD457" s="3">
        <v>83.835999999999999</v>
      </c>
      <c r="AE457" s="3">
        <v>84.132000000000005</v>
      </c>
      <c r="AF457" s="3">
        <v>87.465000000000003</v>
      </c>
      <c r="AG457" s="3">
        <v>88.474000000000004</v>
      </c>
      <c r="AH457" s="3">
        <v>89.531000000000006</v>
      </c>
      <c r="AI457" s="3">
        <v>94.058999999999997</v>
      </c>
      <c r="AJ457" s="3">
        <v>94.837000000000003</v>
      </c>
      <c r="AK457" s="3">
        <v>97.632999999999996</v>
      </c>
      <c r="AL457" s="3">
        <v>99.085999999999999</v>
      </c>
      <c r="AM457" s="3">
        <v>98.058999999999997</v>
      </c>
      <c r="AN457" s="3">
        <v>97.674000000000007</v>
      </c>
      <c r="AO457" s="3">
        <v>96.835999999999999</v>
      </c>
      <c r="AP457" s="3">
        <v>100</v>
      </c>
      <c r="AQ457" s="3">
        <v>100.163</v>
      </c>
      <c r="AR457" s="3">
        <v>103.00700000000001</v>
      </c>
      <c r="AS457" s="3">
        <v>110.15300000000001</v>
      </c>
      <c r="AT457" s="3">
        <v>110.18600000000001</v>
      </c>
      <c r="AU457" s="3">
        <v>112.41200000000001</v>
      </c>
      <c r="AV457" s="3">
        <v>116.074</v>
      </c>
      <c r="AW457" s="3">
        <v>118.931</v>
      </c>
      <c r="AX457" s="3">
        <v>122.14</v>
      </c>
      <c r="AY457" s="3">
        <v>125.03</v>
      </c>
      <c r="AZ457" s="3">
        <v>127.21</v>
      </c>
      <c r="BA457">
        <v>129.22399999999999</v>
      </c>
      <c r="BB457">
        <v>2016</v>
      </c>
    </row>
    <row r="458" spans="1:54" hidden="1" x14ac:dyDescent="0.2">
      <c r="A458">
        <v>313</v>
      </c>
      <c r="B458" t="s">
        <v>551</v>
      </c>
      <c r="C458" t="s">
        <v>336</v>
      </c>
      <c r="D458" t="s">
        <v>133</v>
      </c>
      <c r="E458" t="s">
        <v>333</v>
      </c>
      <c r="F458" t="s">
        <v>335</v>
      </c>
      <c r="G458" t="s">
        <v>225</v>
      </c>
      <c r="H458" t="s">
        <v>322</v>
      </c>
      <c r="I458" t="s">
        <v>330</v>
      </c>
      <c r="J458" s="3">
        <v>27106.614000000001</v>
      </c>
      <c r="K458" s="3">
        <v>25828.55</v>
      </c>
      <c r="L458" s="3">
        <v>26828.904999999999</v>
      </c>
      <c r="M458" s="3">
        <v>28013.687000000002</v>
      </c>
      <c r="N458" s="3">
        <v>28059.684000000001</v>
      </c>
      <c r="O458" s="3">
        <v>28832.416000000001</v>
      </c>
      <c r="P458" s="3">
        <v>29080.666000000001</v>
      </c>
      <c r="Q458" s="3">
        <v>29653.928</v>
      </c>
      <c r="R458" s="3">
        <v>29703.822</v>
      </c>
      <c r="S458" s="3">
        <v>29874.867999999999</v>
      </c>
      <c r="T458" s="3">
        <v>29688.827000000001</v>
      </c>
      <c r="U458" s="3">
        <v>27971.784</v>
      </c>
      <c r="V458" s="3">
        <v>26441.706999999999</v>
      </c>
      <c r="W458" s="3">
        <v>26069.576000000001</v>
      </c>
      <c r="X458" s="3">
        <v>26430.684000000001</v>
      </c>
      <c r="Y458" s="3">
        <v>27028.661</v>
      </c>
      <c r="Z458" s="3">
        <v>27693.647000000001</v>
      </c>
      <c r="AA458" s="3">
        <v>28579.616999999998</v>
      </c>
      <c r="AB458" s="3">
        <v>29438.330999999998</v>
      </c>
      <c r="AC458" s="3">
        <v>31034.648000000001</v>
      </c>
      <c r="AD458" s="3">
        <v>31811.545999999998</v>
      </c>
      <c r="AE458" s="3">
        <v>32164.285</v>
      </c>
      <c r="AF458" s="3">
        <v>32558.414000000001</v>
      </c>
      <c r="AG458" s="3">
        <v>31696.695</v>
      </c>
      <c r="AH458" s="3">
        <v>31541.078000000001</v>
      </c>
      <c r="AI458" s="3">
        <v>32181.046999999999</v>
      </c>
      <c r="AJ458" s="3">
        <v>32590.731</v>
      </c>
      <c r="AK458" s="3">
        <v>32667.690999999999</v>
      </c>
      <c r="AL458" s="3">
        <v>31536.723000000002</v>
      </c>
      <c r="AM458" s="3">
        <v>29876.27</v>
      </c>
      <c r="AN458" s="3">
        <v>30000.985000000001</v>
      </c>
      <c r="AO458" s="3">
        <v>29851.495999999999</v>
      </c>
      <c r="AP458" s="3">
        <v>30433.05</v>
      </c>
      <c r="AQ458" s="3">
        <v>29926.383000000002</v>
      </c>
      <c r="AR458" s="3">
        <v>29227.913</v>
      </c>
      <c r="AS458" s="3">
        <v>28017.386999999999</v>
      </c>
      <c r="AT458" s="3">
        <v>27753.778999999999</v>
      </c>
      <c r="AU458" s="3">
        <v>27804.077000000001</v>
      </c>
      <c r="AV458" s="3">
        <v>28184.43</v>
      </c>
      <c r="AW458" s="3">
        <v>28486.366999999998</v>
      </c>
      <c r="AX458" s="3">
        <v>28622.508999999998</v>
      </c>
      <c r="AY458" s="3">
        <v>28730.993999999999</v>
      </c>
      <c r="AZ458" s="3">
        <v>28839.89</v>
      </c>
      <c r="BA458">
        <v>28949.200000000001</v>
      </c>
      <c r="BB458">
        <v>2016</v>
      </c>
    </row>
    <row r="459" spans="1:54" hidden="1" x14ac:dyDescent="0.2">
      <c r="A459">
        <v>313</v>
      </c>
      <c r="B459" t="s">
        <v>551</v>
      </c>
      <c r="C459" t="s">
        <v>334</v>
      </c>
      <c r="D459" t="s">
        <v>133</v>
      </c>
      <c r="E459" t="s">
        <v>333</v>
      </c>
      <c r="F459" t="s">
        <v>332</v>
      </c>
      <c r="G459" t="s">
        <v>331</v>
      </c>
      <c r="H459" t="s">
        <v>322</v>
      </c>
      <c r="I459" t="s">
        <v>330</v>
      </c>
      <c r="J459" s="3">
        <v>27652.31</v>
      </c>
      <c r="K459" s="3">
        <v>26348.516</v>
      </c>
      <c r="L459" s="3">
        <v>27369.01</v>
      </c>
      <c r="M459" s="3">
        <v>28577.643</v>
      </c>
      <c r="N459" s="3">
        <v>28624.566999999999</v>
      </c>
      <c r="O459" s="3">
        <v>29412.855</v>
      </c>
      <c r="P459" s="3">
        <v>29666.102999999999</v>
      </c>
      <c r="Q459" s="3">
        <v>30250.904999999999</v>
      </c>
      <c r="R459" s="3">
        <v>30301.804</v>
      </c>
      <c r="S459" s="3">
        <v>30476.293000000001</v>
      </c>
      <c r="T459" s="3">
        <v>30286.507000000001</v>
      </c>
      <c r="U459" s="3">
        <v>28534.897000000001</v>
      </c>
      <c r="V459" s="3">
        <v>26974.017</v>
      </c>
      <c r="W459" s="3">
        <v>26594.395</v>
      </c>
      <c r="X459" s="3">
        <v>26962.772000000001</v>
      </c>
      <c r="Y459" s="3">
        <v>27572.788</v>
      </c>
      <c r="Z459" s="3">
        <v>28251.161</v>
      </c>
      <c r="AA459" s="3">
        <v>29154.967000000001</v>
      </c>
      <c r="AB459" s="3">
        <v>30030.968000000001</v>
      </c>
      <c r="AC459" s="3">
        <v>31659.420999999998</v>
      </c>
      <c r="AD459" s="3">
        <v>32451.958999999999</v>
      </c>
      <c r="AE459" s="3">
        <v>32811.798999999999</v>
      </c>
      <c r="AF459" s="3">
        <v>33213.862000000001</v>
      </c>
      <c r="AG459" s="3">
        <v>32334.795999999998</v>
      </c>
      <c r="AH459" s="3">
        <v>32176.045999999998</v>
      </c>
      <c r="AI459" s="3">
        <v>32828.898000000001</v>
      </c>
      <c r="AJ459" s="3">
        <v>33246.83</v>
      </c>
      <c r="AK459" s="3">
        <v>33325.339999999997</v>
      </c>
      <c r="AL459" s="3">
        <v>32171.602999999999</v>
      </c>
      <c r="AM459" s="3">
        <v>30477.723000000002</v>
      </c>
      <c r="AN459" s="3">
        <v>30604.949000000001</v>
      </c>
      <c r="AO459" s="3">
        <v>30452.451000000001</v>
      </c>
      <c r="AP459" s="3">
        <v>31045.712</v>
      </c>
      <c r="AQ459" s="3">
        <v>30528.845000000001</v>
      </c>
      <c r="AR459" s="3">
        <v>29816.313999999998</v>
      </c>
      <c r="AS459" s="3">
        <v>28581.418000000001</v>
      </c>
      <c r="AT459" s="3">
        <v>28312.503000000001</v>
      </c>
      <c r="AU459" s="3">
        <v>28363.813999999998</v>
      </c>
      <c r="AV459" s="3">
        <v>28751.824000000001</v>
      </c>
      <c r="AW459" s="3">
        <v>29059.84</v>
      </c>
      <c r="AX459" s="3">
        <v>29198.722000000002</v>
      </c>
      <c r="AY459" s="3">
        <v>29309.391</v>
      </c>
      <c r="AZ459" s="3">
        <v>29420.48</v>
      </c>
      <c r="BA459">
        <v>29531.99</v>
      </c>
      <c r="BB459">
        <v>2016</v>
      </c>
    </row>
    <row r="460" spans="1:54" hidden="1" x14ac:dyDescent="0.2">
      <c r="A460">
        <v>313</v>
      </c>
      <c r="B460" t="s">
        <v>551</v>
      </c>
      <c r="C460" t="s">
        <v>329</v>
      </c>
      <c r="D460" t="s">
        <v>133</v>
      </c>
      <c r="E460" t="s">
        <v>325</v>
      </c>
      <c r="F460" t="s">
        <v>328</v>
      </c>
      <c r="G460" t="s">
        <v>225</v>
      </c>
      <c r="H460" t="s">
        <v>322</v>
      </c>
      <c r="I460" t="s">
        <v>321</v>
      </c>
      <c r="J460" s="3">
        <v>12289.314</v>
      </c>
      <c r="K460" s="3">
        <v>12493.753000000001</v>
      </c>
      <c r="L460" s="3">
        <v>13746.78</v>
      </c>
      <c r="M460" s="3">
        <v>14958.645</v>
      </c>
      <c r="N460" s="3">
        <v>15627.014999999999</v>
      </c>
      <c r="O460" s="3">
        <v>16797.761999999999</v>
      </c>
      <c r="P460" s="3">
        <v>17850.61</v>
      </c>
      <c r="Q460" s="3">
        <v>19326.111000000001</v>
      </c>
      <c r="R460" s="3">
        <v>19683.611000000001</v>
      </c>
      <c r="S460" s="3">
        <v>21814.311000000002</v>
      </c>
      <c r="T460" s="3">
        <v>20456.261999999999</v>
      </c>
      <c r="U460" s="3">
        <v>19767.718000000001</v>
      </c>
      <c r="V460" s="3">
        <v>19417.219000000001</v>
      </c>
      <c r="W460" s="3">
        <v>18979.008999999998</v>
      </c>
      <c r="X460" s="3">
        <v>19660.919999999998</v>
      </c>
      <c r="Y460" s="3">
        <v>20271.252</v>
      </c>
      <c r="Z460" s="3">
        <v>20974.536</v>
      </c>
      <c r="AA460" s="3">
        <v>21951.758999999998</v>
      </c>
      <c r="AB460" s="3">
        <v>23300.800999999999</v>
      </c>
      <c r="AC460" s="3">
        <v>25780.475999999999</v>
      </c>
      <c r="AD460" s="3">
        <v>26669.435000000001</v>
      </c>
      <c r="AE460" s="3">
        <v>27060.507000000001</v>
      </c>
      <c r="AF460" s="3">
        <v>28477.061000000002</v>
      </c>
      <c r="AG460" s="3">
        <v>28043.46</v>
      </c>
      <c r="AH460" s="3">
        <v>28239.074000000001</v>
      </c>
      <c r="AI460" s="3">
        <v>30269.034</v>
      </c>
      <c r="AJ460" s="3">
        <v>30908.205000000002</v>
      </c>
      <c r="AK460" s="3">
        <v>31894.394</v>
      </c>
      <c r="AL460" s="3">
        <v>31248.602999999999</v>
      </c>
      <c r="AM460" s="3">
        <v>29296.492999999999</v>
      </c>
      <c r="AN460" s="3">
        <v>29303.257000000001</v>
      </c>
      <c r="AO460" s="3">
        <v>28906.973000000002</v>
      </c>
      <c r="AP460" s="3">
        <v>30433.05</v>
      </c>
      <c r="AQ460" s="3">
        <v>29975.284</v>
      </c>
      <c r="AR460" s="3">
        <v>30106.76</v>
      </c>
      <c r="AS460" s="3">
        <v>30862.124</v>
      </c>
      <c r="AT460" s="3">
        <v>30580.648000000001</v>
      </c>
      <c r="AU460" s="3">
        <v>31255.19</v>
      </c>
      <c r="AV460" s="3">
        <v>32714.93</v>
      </c>
      <c r="AW460" s="3">
        <v>33879.171999999999</v>
      </c>
      <c r="AX460" s="3">
        <v>34959.4</v>
      </c>
      <c r="AY460" s="3">
        <v>35922.32</v>
      </c>
      <c r="AZ460" s="3">
        <v>36687.14</v>
      </c>
      <c r="BA460">
        <v>37409.264999999999</v>
      </c>
      <c r="BB460">
        <v>2016</v>
      </c>
    </row>
    <row r="461" spans="1:54" hidden="1" x14ac:dyDescent="0.2">
      <c r="A461">
        <v>313</v>
      </c>
      <c r="B461" t="s">
        <v>551</v>
      </c>
      <c r="C461" t="s">
        <v>327</v>
      </c>
      <c r="D461" t="s">
        <v>133</v>
      </c>
      <c r="E461" t="s">
        <v>325</v>
      </c>
      <c r="F461" t="s">
        <v>326</v>
      </c>
      <c r="G461" t="s">
        <v>223</v>
      </c>
      <c r="H461" t="s">
        <v>322</v>
      </c>
      <c r="I461" t="s">
        <v>321</v>
      </c>
      <c r="J461" s="3">
        <v>12289.314</v>
      </c>
      <c r="K461" s="3">
        <v>12493.753000000001</v>
      </c>
      <c r="L461" s="3">
        <v>13746.78</v>
      </c>
      <c r="M461" s="3">
        <v>14958.645</v>
      </c>
      <c r="N461" s="3">
        <v>15627.014999999999</v>
      </c>
      <c r="O461" s="3">
        <v>16797.761999999999</v>
      </c>
      <c r="P461" s="3">
        <v>17850.61</v>
      </c>
      <c r="Q461" s="3">
        <v>19326.111000000001</v>
      </c>
      <c r="R461" s="3">
        <v>19683.611000000001</v>
      </c>
      <c r="S461" s="3">
        <v>21814.311000000002</v>
      </c>
      <c r="T461" s="3">
        <v>20456.261999999999</v>
      </c>
      <c r="U461" s="3">
        <v>19767.718000000001</v>
      </c>
      <c r="V461" s="3">
        <v>19417.219000000001</v>
      </c>
      <c r="W461" s="3">
        <v>18979.008999999998</v>
      </c>
      <c r="X461" s="3">
        <v>19660.919999999998</v>
      </c>
      <c r="Y461" s="3">
        <v>20271.252</v>
      </c>
      <c r="Z461" s="3">
        <v>20974.536</v>
      </c>
      <c r="AA461" s="3">
        <v>21951.758999999998</v>
      </c>
      <c r="AB461" s="3">
        <v>23300.800999999999</v>
      </c>
      <c r="AC461" s="3">
        <v>25780.475999999999</v>
      </c>
      <c r="AD461" s="3">
        <v>26669.435000000001</v>
      </c>
      <c r="AE461" s="3">
        <v>27060.507000000001</v>
      </c>
      <c r="AF461" s="3">
        <v>28477.061000000002</v>
      </c>
      <c r="AG461" s="3">
        <v>28043.46</v>
      </c>
      <c r="AH461" s="3">
        <v>28239.074000000001</v>
      </c>
      <c r="AI461" s="3">
        <v>30269.034</v>
      </c>
      <c r="AJ461" s="3">
        <v>30908.205000000002</v>
      </c>
      <c r="AK461" s="3">
        <v>31894.394</v>
      </c>
      <c r="AL461" s="3">
        <v>31248.602999999999</v>
      </c>
      <c r="AM461" s="3">
        <v>29296.492999999999</v>
      </c>
      <c r="AN461" s="3">
        <v>29303.257000000001</v>
      </c>
      <c r="AO461" s="3">
        <v>28906.973000000002</v>
      </c>
      <c r="AP461" s="3">
        <v>30433.05</v>
      </c>
      <c r="AQ461" s="3">
        <v>29975.284</v>
      </c>
      <c r="AR461" s="3">
        <v>30106.76</v>
      </c>
      <c r="AS461" s="3">
        <v>30862.124</v>
      </c>
      <c r="AT461" s="3">
        <v>30580.648000000001</v>
      </c>
      <c r="AU461" s="3">
        <v>31255.19</v>
      </c>
      <c r="AV461" s="3">
        <v>32714.93</v>
      </c>
      <c r="AW461" s="3">
        <v>33879.171999999999</v>
      </c>
      <c r="AX461" s="3">
        <v>34959.4</v>
      </c>
      <c r="AY461" s="3">
        <v>35922.32</v>
      </c>
      <c r="AZ461" s="3">
        <v>36687.14</v>
      </c>
      <c r="BA461">
        <v>37409.264999999999</v>
      </c>
      <c r="BB461">
        <v>2016</v>
      </c>
    </row>
    <row r="462" spans="1:54" hidden="1" x14ac:dyDescent="0.2">
      <c r="A462">
        <v>313</v>
      </c>
      <c r="B462" t="s">
        <v>551</v>
      </c>
      <c r="C462" t="s">
        <v>212</v>
      </c>
      <c r="D462" t="s">
        <v>133</v>
      </c>
      <c r="E462" t="s">
        <v>325</v>
      </c>
      <c r="F462" t="s">
        <v>324</v>
      </c>
      <c r="G462" t="s">
        <v>323</v>
      </c>
      <c r="H462" t="s">
        <v>322</v>
      </c>
      <c r="I462" t="s">
        <v>321</v>
      </c>
      <c r="J462" s="3">
        <v>11877.892</v>
      </c>
      <c r="K462" s="3">
        <v>12374.630999999999</v>
      </c>
      <c r="L462" s="3">
        <v>13651.429</v>
      </c>
      <c r="M462" s="3">
        <v>14816.965</v>
      </c>
      <c r="N462" s="3">
        <v>15368.002</v>
      </c>
      <c r="O462" s="3">
        <v>16296.547</v>
      </c>
      <c r="P462" s="3">
        <v>16768.25</v>
      </c>
      <c r="Q462" s="3">
        <v>17535.206999999999</v>
      </c>
      <c r="R462" s="3">
        <v>18179.574000000001</v>
      </c>
      <c r="S462" s="3">
        <v>18995.259999999998</v>
      </c>
      <c r="T462" s="3">
        <v>19575.172999999999</v>
      </c>
      <c r="U462" s="3">
        <v>19056.921999999999</v>
      </c>
      <c r="V462" s="3">
        <v>18425.18</v>
      </c>
      <c r="W462" s="3">
        <v>18598.025000000001</v>
      </c>
      <c r="X462" s="3">
        <v>19256.965</v>
      </c>
      <c r="Y462" s="3">
        <v>20103.338</v>
      </c>
      <c r="Z462" s="3">
        <v>20973.87</v>
      </c>
      <c r="AA462" s="3">
        <v>22015.460999999999</v>
      </c>
      <c r="AB462" s="3">
        <v>22923.008000000002</v>
      </c>
      <c r="AC462" s="3">
        <v>24535.866000000002</v>
      </c>
      <c r="AD462" s="3">
        <v>25722.313999999998</v>
      </c>
      <c r="AE462" s="3">
        <v>26600.254000000001</v>
      </c>
      <c r="AF462" s="3">
        <v>27339.571</v>
      </c>
      <c r="AG462" s="3">
        <v>27146.690999999999</v>
      </c>
      <c r="AH462" s="3">
        <v>27756.257000000001</v>
      </c>
      <c r="AI462" s="3">
        <v>29230.552</v>
      </c>
      <c r="AJ462" s="3">
        <v>30512.285</v>
      </c>
      <c r="AK462" s="3">
        <v>31398.17</v>
      </c>
      <c r="AL462" s="3">
        <v>30905.746999999999</v>
      </c>
      <c r="AM462" s="3">
        <v>29500.86</v>
      </c>
      <c r="AN462" s="3">
        <v>29985.949000000001</v>
      </c>
      <c r="AO462" s="3">
        <v>30452.451000000001</v>
      </c>
      <c r="AP462" s="3">
        <v>31617.607</v>
      </c>
      <c r="AQ462" s="3">
        <v>31593.317999999999</v>
      </c>
      <c r="AR462" s="3">
        <v>31409.736000000001</v>
      </c>
      <c r="AS462" s="3">
        <v>30435.317999999999</v>
      </c>
      <c r="AT462" s="3">
        <v>30533.625</v>
      </c>
      <c r="AU462" s="3">
        <v>31139.370999999999</v>
      </c>
      <c r="AV462" s="3">
        <v>32282.526000000002</v>
      </c>
      <c r="AW462" s="3">
        <v>33335.995000000003</v>
      </c>
      <c r="AX462" s="3">
        <v>34153.447999999997</v>
      </c>
      <c r="AY462" s="3">
        <v>34936.252999999997</v>
      </c>
      <c r="AZ462" s="3">
        <v>35670.828999999998</v>
      </c>
      <c r="BA462">
        <v>36428.999000000003</v>
      </c>
      <c r="BB462">
        <v>2016</v>
      </c>
    </row>
    <row r="463" spans="1:54" hidden="1" x14ac:dyDescent="0.2">
      <c r="A463">
        <v>313</v>
      </c>
      <c r="B463" t="s">
        <v>551</v>
      </c>
      <c r="C463" t="s">
        <v>320</v>
      </c>
      <c r="D463" t="s">
        <v>133</v>
      </c>
      <c r="E463" t="s">
        <v>319</v>
      </c>
      <c r="F463" t="s">
        <v>318</v>
      </c>
      <c r="G463" t="s">
        <v>243</v>
      </c>
    </row>
    <row r="464" spans="1:54" hidden="1" x14ac:dyDescent="0.2">
      <c r="A464">
        <v>313</v>
      </c>
      <c r="B464" t="s">
        <v>551</v>
      </c>
      <c r="C464" t="s">
        <v>317</v>
      </c>
      <c r="D464" t="s">
        <v>133</v>
      </c>
      <c r="E464" t="s">
        <v>316</v>
      </c>
      <c r="F464" t="s">
        <v>315</v>
      </c>
      <c r="G464" t="s">
        <v>288</v>
      </c>
      <c r="I464" t="s">
        <v>310</v>
      </c>
      <c r="J464" s="3">
        <v>1.9E-2</v>
      </c>
      <c r="K464" s="3">
        <v>1.7999999999999999E-2</v>
      </c>
      <c r="L464" s="3">
        <v>1.9E-2</v>
      </c>
      <c r="M464" s="3">
        <v>0.02</v>
      </c>
      <c r="N464" s="3">
        <v>0.02</v>
      </c>
      <c r="O464" s="3">
        <v>0.02</v>
      </c>
      <c r="P464" s="3">
        <v>0.02</v>
      </c>
      <c r="Q464" s="3">
        <v>0.02</v>
      </c>
      <c r="R464" s="3">
        <v>1.9E-2</v>
      </c>
      <c r="S464" s="3">
        <v>1.9E-2</v>
      </c>
      <c r="T464" s="3">
        <v>1.7999999999999999E-2</v>
      </c>
      <c r="U464" s="3">
        <v>1.7000000000000001E-2</v>
      </c>
      <c r="V464" s="3">
        <v>1.4999999999999999E-2</v>
      </c>
      <c r="W464" s="3">
        <v>1.4999999999999999E-2</v>
      </c>
      <c r="X464" s="3">
        <v>1.4999999999999999E-2</v>
      </c>
      <c r="Y464" s="3">
        <v>1.4999999999999999E-2</v>
      </c>
      <c r="Z464" s="3">
        <v>1.4999999999999999E-2</v>
      </c>
      <c r="AA464" s="3">
        <v>1.4999999999999999E-2</v>
      </c>
      <c r="AB464" s="3">
        <v>1.4999999999999999E-2</v>
      </c>
      <c r="AC464" s="3">
        <v>1.6E-2</v>
      </c>
      <c r="AD464" s="3">
        <v>1.6E-2</v>
      </c>
      <c r="AE464" s="3">
        <v>1.6E-2</v>
      </c>
      <c r="AF464" s="3">
        <v>1.6E-2</v>
      </c>
      <c r="AG464" s="3">
        <v>1.4999999999999999E-2</v>
      </c>
      <c r="AH464" s="3">
        <v>1.4E-2</v>
      </c>
      <c r="AI464" s="3">
        <v>1.4E-2</v>
      </c>
      <c r="AJ464" s="3">
        <v>1.4E-2</v>
      </c>
      <c r="AK464" s="3">
        <v>1.2999999999999999E-2</v>
      </c>
      <c r="AL464" s="3">
        <v>1.2E-2</v>
      </c>
      <c r="AM464" s="3">
        <v>1.2E-2</v>
      </c>
      <c r="AN464" s="3">
        <v>1.2E-2</v>
      </c>
      <c r="AO464" s="3">
        <v>1.0999999999999999E-2</v>
      </c>
      <c r="AP464" s="3">
        <v>1.0999999999999999E-2</v>
      </c>
      <c r="AQ464" s="3">
        <v>1.0999999999999999E-2</v>
      </c>
      <c r="AR464" s="3">
        <v>0.01</v>
      </c>
      <c r="AS464" s="3">
        <v>0.01</v>
      </c>
      <c r="AT464" s="3">
        <v>8.9999999999999993E-3</v>
      </c>
      <c r="AU464" s="3">
        <v>8.9999999999999993E-3</v>
      </c>
      <c r="AV464" s="3">
        <v>8.9999999999999993E-3</v>
      </c>
      <c r="AW464" s="3">
        <v>8.9999999999999993E-3</v>
      </c>
      <c r="AX464" s="3">
        <v>8.9999999999999993E-3</v>
      </c>
      <c r="AY464" s="3">
        <v>8.0000000000000002E-3</v>
      </c>
      <c r="AZ464" s="3">
        <v>8.0000000000000002E-3</v>
      </c>
      <c r="BA464">
        <v>8.0000000000000002E-3</v>
      </c>
      <c r="BB464">
        <v>2016</v>
      </c>
    </row>
    <row r="465" spans="1:54" hidden="1" x14ac:dyDescent="0.2">
      <c r="A465">
        <v>313</v>
      </c>
      <c r="B465" t="s">
        <v>551</v>
      </c>
      <c r="C465" t="s">
        <v>314</v>
      </c>
      <c r="D465" t="s">
        <v>133</v>
      </c>
      <c r="E465" t="s">
        <v>313</v>
      </c>
      <c r="F465" t="s">
        <v>312</v>
      </c>
      <c r="G465" t="s">
        <v>311</v>
      </c>
      <c r="I465" t="s">
        <v>310</v>
      </c>
      <c r="J465" s="3">
        <v>1.0349999999999999</v>
      </c>
      <c r="K465" s="3">
        <v>1.01</v>
      </c>
      <c r="L465" s="3">
        <v>1.0069999999999999</v>
      </c>
      <c r="M465" s="3">
        <v>1.01</v>
      </c>
      <c r="N465" s="3">
        <v>1.0169999999999999</v>
      </c>
      <c r="O465" s="3">
        <v>1.0309999999999999</v>
      </c>
      <c r="P465" s="3">
        <v>1.0649999999999999</v>
      </c>
      <c r="Q465" s="3">
        <v>1.1020000000000001</v>
      </c>
      <c r="R465" s="3">
        <v>1.083</v>
      </c>
      <c r="S465" s="3">
        <v>1.1479999999999999</v>
      </c>
      <c r="T465" s="3">
        <v>1.0449999999999999</v>
      </c>
      <c r="U465" s="3">
        <v>1.0369999999999999</v>
      </c>
      <c r="V465" s="3">
        <v>1.054</v>
      </c>
      <c r="W465" s="3">
        <v>1.02</v>
      </c>
      <c r="X465" s="3">
        <v>1.0209999999999999</v>
      </c>
      <c r="Y465" s="3">
        <v>1.008</v>
      </c>
      <c r="Z465" s="3">
        <v>1</v>
      </c>
      <c r="AA465" s="3">
        <v>0.997</v>
      </c>
      <c r="AB465" s="3">
        <v>1.016</v>
      </c>
      <c r="AC465" s="3">
        <v>1.0509999999999999</v>
      </c>
      <c r="AD465" s="3">
        <v>1.0369999999999999</v>
      </c>
      <c r="AE465" s="3">
        <v>1.0169999999999999</v>
      </c>
      <c r="AF465" s="3">
        <v>1.042</v>
      </c>
      <c r="AG465" s="3">
        <v>1.0329999999999999</v>
      </c>
      <c r="AH465" s="3">
        <v>1.0169999999999999</v>
      </c>
      <c r="AI465" s="3">
        <v>1.036</v>
      </c>
      <c r="AJ465" s="3">
        <v>1.0129999999999999</v>
      </c>
      <c r="AK465" s="3">
        <v>1.016</v>
      </c>
      <c r="AL465" s="3">
        <v>1.0109999999999999</v>
      </c>
      <c r="AM465" s="3">
        <v>0.99299999999999999</v>
      </c>
      <c r="AN465" s="3">
        <v>0.97699999999999998</v>
      </c>
      <c r="AO465" s="3">
        <v>0.94899999999999995</v>
      </c>
      <c r="AP465" s="3">
        <v>0.96299999999999997</v>
      </c>
      <c r="AQ465" s="3">
        <v>0.94899999999999995</v>
      </c>
      <c r="AR465" s="3">
        <v>0.95899999999999996</v>
      </c>
      <c r="AS465" s="3">
        <v>1.014</v>
      </c>
      <c r="AT465" s="3">
        <v>1.002</v>
      </c>
      <c r="AU465" s="3">
        <v>1.004</v>
      </c>
      <c r="AV465" s="3">
        <v>1.0129999999999999</v>
      </c>
      <c r="AW465" s="3">
        <v>1.016</v>
      </c>
      <c r="AX465" s="3">
        <v>1.024</v>
      </c>
      <c r="AY465" s="3">
        <v>1.028</v>
      </c>
      <c r="AZ465" s="3">
        <v>1.028</v>
      </c>
      <c r="BA465">
        <v>1.0269999999999999</v>
      </c>
      <c r="BB465">
        <v>2016</v>
      </c>
    </row>
    <row r="466" spans="1:54" hidden="1" x14ac:dyDescent="0.2">
      <c r="A466">
        <v>313</v>
      </c>
      <c r="B466" t="s">
        <v>551</v>
      </c>
      <c r="C466" t="s">
        <v>309</v>
      </c>
      <c r="D466" t="s">
        <v>133</v>
      </c>
      <c r="E466" t="s">
        <v>308</v>
      </c>
      <c r="F466" t="s">
        <v>307</v>
      </c>
      <c r="G466" t="s">
        <v>217</v>
      </c>
      <c r="I466" t="s">
        <v>803</v>
      </c>
      <c r="J466" s="3">
        <v>21.236000000000001</v>
      </c>
      <c r="K466" s="3">
        <v>21.236000000000001</v>
      </c>
      <c r="L466" s="3">
        <v>21.236000000000001</v>
      </c>
      <c r="M466" s="3">
        <v>21.236000000000001</v>
      </c>
      <c r="N466" s="3">
        <v>21.236000000000001</v>
      </c>
      <c r="O466" s="3">
        <v>21.236000000000001</v>
      </c>
      <c r="P466" s="3">
        <v>21.236000000000001</v>
      </c>
      <c r="Q466" s="3">
        <v>16.82</v>
      </c>
      <c r="R466" s="3">
        <v>16.599</v>
      </c>
      <c r="S466" s="3">
        <v>26.114999999999998</v>
      </c>
      <c r="T466" s="3">
        <v>26.266999999999999</v>
      </c>
      <c r="U466" s="3">
        <v>26.552</v>
      </c>
      <c r="V466" s="3">
        <v>25.193999999999999</v>
      </c>
      <c r="W466" s="3">
        <v>20.83</v>
      </c>
      <c r="X466" s="3">
        <v>23.391999999999999</v>
      </c>
      <c r="Y466" s="3">
        <v>24.742000000000001</v>
      </c>
      <c r="Z466" s="3">
        <v>27.295999999999999</v>
      </c>
      <c r="AA466" s="3">
        <v>29.917000000000002</v>
      </c>
      <c r="AB466" s="3">
        <v>32.218000000000004</v>
      </c>
      <c r="AC466" s="3">
        <v>28.736000000000001</v>
      </c>
      <c r="AD466" s="3">
        <v>30.39</v>
      </c>
      <c r="AE466" s="3">
        <v>27.106000000000002</v>
      </c>
      <c r="AF466" s="3">
        <v>23.879000000000001</v>
      </c>
      <c r="AG466" s="3">
        <v>24.106999999999999</v>
      </c>
      <c r="AH466" s="3">
        <v>23.077999999999999</v>
      </c>
      <c r="AI466" s="3">
        <v>27.533999999999999</v>
      </c>
      <c r="AJ466" s="3">
        <v>33.036999999999999</v>
      </c>
      <c r="AK466" s="3">
        <v>30.687000000000001</v>
      </c>
      <c r="AL466" s="3">
        <v>29.071000000000002</v>
      </c>
      <c r="AM466" s="3">
        <v>27.852</v>
      </c>
      <c r="AN466" s="3">
        <v>27.463000000000001</v>
      </c>
      <c r="AO466" s="3">
        <v>29.981999999999999</v>
      </c>
      <c r="AP466" s="3">
        <v>31.341999999999999</v>
      </c>
      <c r="AQ466" s="3">
        <v>27.274000000000001</v>
      </c>
      <c r="AR466" s="3">
        <v>33.274999999999999</v>
      </c>
      <c r="AS466" s="3">
        <v>26.614000000000001</v>
      </c>
      <c r="AT466" s="3">
        <v>26.504000000000001</v>
      </c>
      <c r="AU466" s="3">
        <v>27.931000000000001</v>
      </c>
      <c r="AV466" s="3">
        <v>24.71</v>
      </c>
      <c r="AW466" s="3">
        <v>23.762</v>
      </c>
      <c r="AX466" s="3">
        <v>22.81</v>
      </c>
      <c r="AY466" s="3">
        <v>22.768000000000001</v>
      </c>
      <c r="AZ466" s="3">
        <v>22.923999999999999</v>
      </c>
      <c r="BA466">
        <v>22.977</v>
      </c>
      <c r="BB466">
        <v>2016</v>
      </c>
    </row>
    <row r="467" spans="1:54" hidden="1" x14ac:dyDescent="0.2">
      <c r="A467">
        <v>313</v>
      </c>
      <c r="B467" t="s">
        <v>551</v>
      </c>
      <c r="C467" t="s">
        <v>306</v>
      </c>
      <c r="D467" t="s">
        <v>133</v>
      </c>
      <c r="E467" t="s">
        <v>305</v>
      </c>
      <c r="F467" t="s">
        <v>304</v>
      </c>
      <c r="G467" t="s">
        <v>217</v>
      </c>
      <c r="I467" t="s">
        <v>803</v>
      </c>
      <c r="J467" s="3">
        <v>13.404999999999999</v>
      </c>
      <c r="K467" s="3">
        <v>10.94</v>
      </c>
      <c r="L467" s="3">
        <v>11.839</v>
      </c>
      <c r="M467" s="3">
        <v>12.837</v>
      </c>
      <c r="N467" s="3">
        <v>12.661</v>
      </c>
      <c r="O467" s="3">
        <v>12.978</v>
      </c>
      <c r="P467" s="3">
        <v>13.368</v>
      </c>
      <c r="Q467" s="3">
        <v>9.9369999999999994</v>
      </c>
      <c r="R467" s="3">
        <v>9.7370000000000001</v>
      </c>
      <c r="S467" s="3">
        <v>13.388</v>
      </c>
      <c r="T467" s="3">
        <v>14.746</v>
      </c>
      <c r="U467" s="3">
        <v>12.079000000000001</v>
      </c>
      <c r="V467" s="3">
        <v>13.141999999999999</v>
      </c>
      <c r="W467" s="3">
        <v>12.401</v>
      </c>
      <c r="X467" s="3">
        <v>12.006</v>
      </c>
      <c r="Y467" s="3">
        <v>10.954000000000001</v>
      </c>
      <c r="Z467" s="3">
        <v>9.7360000000000007</v>
      </c>
      <c r="AA467" s="3">
        <v>24.559000000000001</v>
      </c>
      <c r="AB467" s="3">
        <v>22.132000000000001</v>
      </c>
      <c r="AC467" s="3">
        <v>30.094000000000001</v>
      </c>
      <c r="AD467" s="3">
        <v>28.875</v>
      </c>
      <c r="AE467" s="3">
        <v>23.271000000000001</v>
      </c>
      <c r="AF467" s="3">
        <v>23.963000000000001</v>
      </c>
      <c r="AG467" s="3">
        <v>23.934000000000001</v>
      </c>
      <c r="AH467" s="3">
        <v>24.684999999999999</v>
      </c>
      <c r="AI467" s="3">
        <v>24.436</v>
      </c>
      <c r="AJ467" s="3">
        <v>22.896000000000001</v>
      </c>
      <c r="AK467" s="3">
        <v>21.7</v>
      </c>
      <c r="AL467" s="3">
        <v>20.789000000000001</v>
      </c>
      <c r="AM467" s="3">
        <v>19.751999999999999</v>
      </c>
      <c r="AN467" s="3">
        <v>19.571000000000002</v>
      </c>
      <c r="AO467" s="3">
        <v>19.042999999999999</v>
      </c>
      <c r="AP467" s="3">
        <v>17.053000000000001</v>
      </c>
      <c r="AQ467" s="3">
        <v>13.073</v>
      </c>
      <c r="AR467" s="3">
        <v>13.054</v>
      </c>
      <c r="AS467" s="3">
        <v>12.287000000000001</v>
      </c>
      <c r="AT467" s="3">
        <v>18.798999999999999</v>
      </c>
      <c r="AU467" s="3">
        <v>11.525</v>
      </c>
      <c r="AV467" s="3">
        <v>11.116</v>
      </c>
      <c r="AW467" s="3">
        <v>14.955</v>
      </c>
      <c r="AX467" s="3">
        <v>15.641999999999999</v>
      </c>
      <c r="AY467" s="3">
        <v>16.471</v>
      </c>
      <c r="AZ467" s="3">
        <v>17.757000000000001</v>
      </c>
      <c r="BA467">
        <v>18.314</v>
      </c>
      <c r="BB467">
        <v>2016</v>
      </c>
    </row>
    <row r="468" spans="1:54" hidden="1" x14ac:dyDescent="0.2">
      <c r="A468">
        <v>313</v>
      </c>
      <c r="B468" t="s">
        <v>551</v>
      </c>
      <c r="C468" t="s">
        <v>303</v>
      </c>
      <c r="D468" t="s">
        <v>133</v>
      </c>
      <c r="E468" t="s">
        <v>300</v>
      </c>
      <c r="F468" t="s">
        <v>302</v>
      </c>
      <c r="G468" t="s">
        <v>295</v>
      </c>
      <c r="I468" t="s">
        <v>804</v>
      </c>
      <c r="J468" s="3">
        <v>34.371000000000002</v>
      </c>
      <c r="K468" s="3">
        <v>38.167999999999999</v>
      </c>
      <c r="L468" s="3">
        <v>40.496000000000002</v>
      </c>
      <c r="M468" s="3">
        <v>42.116</v>
      </c>
      <c r="N468" s="3">
        <v>43.786999999999999</v>
      </c>
      <c r="O468" s="3">
        <v>45.811999999999998</v>
      </c>
      <c r="P468" s="3">
        <v>48.292000000000002</v>
      </c>
      <c r="Q468" s="3">
        <v>51.186999999999998</v>
      </c>
      <c r="R468" s="3">
        <v>53.26</v>
      </c>
      <c r="S468" s="3">
        <v>56.139000000000003</v>
      </c>
      <c r="T468" s="3">
        <v>58.737000000000002</v>
      </c>
      <c r="U468" s="3">
        <v>63.027999999999999</v>
      </c>
      <c r="V468" s="3">
        <v>66.543000000000006</v>
      </c>
      <c r="W468" s="3">
        <v>68.370999999999995</v>
      </c>
      <c r="X468" s="3">
        <v>69.305999999999997</v>
      </c>
      <c r="Y468" s="3">
        <v>70.707999999999998</v>
      </c>
      <c r="Z468" s="3">
        <v>71.600999999999999</v>
      </c>
      <c r="AA468" s="3">
        <v>72.003</v>
      </c>
      <c r="AB468" s="3">
        <v>72.872</v>
      </c>
      <c r="AC468" s="3">
        <v>73.688000000000002</v>
      </c>
      <c r="AD468" s="3">
        <v>74.963999999999999</v>
      </c>
      <c r="AE468" s="3">
        <v>76.733999999999995</v>
      </c>
      <c r="AF468" s="3">
        <v>77.884</v>
      </c>
      <c r="AG468" s="3">
        <v>80.730999999999995</v>
      </c>
      <c r="AH468" s="3">
        <v>81.668000000000006</v>
      </c>
      <c r="AI468" s="3">
        <v>83.153000000000006</v>
      </c>
      <c r="AJ468" s="3">
        <v>84.781000000000006</v>
      </c>
      <c r="AK468" s="3">
        <v>86.822000000000003</v>
      </c>
      <c r="AL468" s="3">
        <v>90.671000000000006</v>
      </c>
      <c r="AM468" s="3">
        <v>92.180999999999997</v>
      </c>
      <c r="AN468" s="3">
        <v>93.676000000000002</v>
      </c>
      <c r="AO468" s="3">
        <v>96.546000000000006</v>
      </c>
      <c r="AP468" s="3">
        <v>98.393000000000001</v>
      </c>
      <c r="AQ468" s="3">
        <v>98.83</v>
      </c>
      <c r="AR468" s="3">
        <v>100</v>
      </c>
      <c r="AS468" s="3">
        <v>101.879</v>
      </c>
      <c r="AT468" s="3">
        <v>101.52500000000001</v>
      </c>
      <c r="AU468" s="3">
        <v>102.94799999999999</v>
      </c>
      <c r="AV468" s="3">
        <v>105.26</v>
      </c>
      <c r="AW468" s="3">
        <v>107.873</v>
      </c>
      <c r="AX468" s="3">
        <v>110.486</v>
      </c>
      <c r="AY468" s="3">
        <v>112.98</v>
      </c>
      <c r="AZ468" s="3">
        <v>115.482</v>
      </c>
      <c r="BA468">
        <v>117.928</v>
      </c>
      <c r="BB468">
        <v>2017</v>
      </c>
    </row>
    <row r="469" spans="1:54" hidden="1" x14ac:dyDescent="0.2">
      <c r="A469">
        <v>313</v>
      </c>
      <c r="B469" t="s">
        <v>551</v>
      </c>
      <c r="C469" t="s">
        <v>301</v>
      </c>
      <c r="D469" t="s">
        <v>133</v>
      </c>
      <c r="E469" t="s">
        <v>300</v>
      </c>
      <c r="F469" t="s">
        <v>299</v>
      </c>
      <c r="G469" t="s">
        <v>275</v>
      </c>
      <c r="I469" t="s">
        <v>298</v>
      </c>
      <c r="J469" s="3">
        <v>12.231</v>
      </c>
      <c r="K469" s="3">
        <v>11.045999999999999</v>
      </c>
      <c r="L469" s="3">
        <v>6.101</v>
      </c>
      <c r="M469" s="3">
        <v>4</v>
      </c>
      <c r="N469" s="3">
        <v>3.9660000000000002</v>
      </c>
      <c r="O469" s="3">
        <v>4.6239999999999997</v>
      </c>
      <c r="P469" s="3">
        <v>5.4139999999999997</v>
      </c>
      <c r="Q469" s="3">
        <v>5.9939999999999998</v>
      </c>
      <c r="R469" s="3">
        <v>4.0510000000000002</v>
      </c>
      <c r="S469" s="3">
        <v>5.4050000000000002</v>
      </c>
      <c r="T469" s="3">
        <v>4.6280000000000001</v>
      </c>
      <c r="U469" s="3">
        <v>7.3040000000000003</v>
      </c>
      <c r="V469" s="3">
        <v>5.577</v>
      </c>
      <c r="W469" s="3">
        <v>2.7480000000000002</v>
      </c>
      <c r="X469" s="3">
        <v>1.367</v>
      </c>
      <c r="Y469" s="3">
        <v>2.0230000000000001</v>
      </c>
      <c r="Z469" s="3">
        <v>1.262</v>
      </c>
      <c r="AA469" s="3">
        <v>0.56100000000000005</v>
      </c>
      <c r="AB469" s="3">
        <v>1.2070000000000001</v>
      </c>
      <c r="AC469" s="3">
        <v>1.119</v>
      </c>
      <c r="AD469" s="3">
        <v>1.732</v>
      </c>
      <c r="AE469" s="3">
        <v>2.3620000000000001</v>
      </c>
      <c r="AF469" s="3">
        <v>1.498</v>
      </c>
      <c r="AG469" s="3">
        <v>3.6560000000000001</v>
      </c>
      <c r="AH469" s="3">
        <v>1.1599999999999999</v>
      </c>
      <c r="AI469" s="3">
        <v>1.819</v>
      </c>
      <c r="AJ469" s="3">
        <v>1.958</v>
      </c>
      <c r="AK469" s="3">
        <v>2.407</v>
      </c>
      <c r="AL469" s="3">
        <v>4.4340000000000002</v>
      </c>
      <c r="AM469" s="3">
        <v>1.6659999999999999</v>
      </c>
      <c r="AN469" s="3">
        <v>1.621</v>
      </c>
      <c r="AO469" s="3">
        <v>3.0640000000000001</v>
      </c>
      <c r="AP469" s="3">
        <v>1.9119999999999999</v>
      </c>
      <c r="AQ469" s="3">
        <v>0.44400000000000001</v>
      </c>
      <c r="AR469" s="3">
        <v>1.1839999999999999</v>
      </c>
      <c r="AS469" s="3">
        <v>1.879</v>
      </c>
      <c r="AT469" s="3">
        <v>-0.34699999999999998</v>
      </c>
      <c r="AU469" s="3">
        <v>1.4019999999999999</v>
      </c>
      <c r="AV469" s="3">
        <v>2.2450000000000001</v>
      </c>
      <c r="AW469" s="3">
        <v>2.4830000000000001</v>
      </c>
      <c r="AX469" s="3">
        <v>2.4220000000000002</v>
      </c>
      <c r="AY469" s="3">
        <v>2.2570000000000001</v>
      </c>
      <c r="AZ469" s="3">
        <v>2.2149999999999999</v>
      </c>
      <c r="BA469">
        <v>2.1179999999999999</v>
      </c>
      <c r="BB469">
        <v>2017</v>
      </c>
    </row>
    <row r="470" spans="1:54" hidden="1" x14ac:dyDescent="0.2">
      <c r="A470">
        <v>313</v>
      </c>
      <c r="B470" t="s">
        <v>551</v>
      </c>
      <c r="C470" t="s">
        <v>297</v>
      </c>
      <c r="D470" t="s">
        <v>133</v>
      </c>
      <c r="E470" t="s">
        <v>293</v>
      </c>
      <c r="F470" t="s">
        <v>296</v>
      </c>
      <c r="G470" t="s">
        <v>295</v>
      </c>
      <c r="I470" t="s">
        <v>804</v>
      </c>
      <c r="J470" s="3">
        <v>36.183</v>
      </c>
      <c r="K470" s="3">
        <v>39.435000000000002</v>
      </c>
      <c r="L470" s="3">
        <v>41.231000000000002</v>
      </c>
      <c r="M470" s="3">
        <v>42.668999999999997</v>
      </c>
      <c r="N470" s="3">
        <v>44.627000000000002</v>
      </c>
      <c r="O470" s="3">
        <v>46.77</v>
      </c>
      <c r="P470" s="3">
        <v>49.959000000000003</v>
      </c>
      <c r="Q470" s="3">
        <v>51.982999999999997</v>
      </c>
      <c r="R470" s="3">
        <v>54.615000000000002</v>
      </c>
      <c r="S470" s="3">
        <v>56.994</v>
      </c>
      <c r="T470" s="3">
        <v>61.005000000000003</v>
      </c>
      <c r="U470" s="3">
        <v>64.915000000000006</v>
      </c>
      <c r="V470" s="3">
        <v>67.191000000000003</v>
      </c>
      <c r="W470" s="3">
        <v>68.968000000000004</v>
      </c>
      <c r="X470" s="3">
        <v>69.962999999999994</v>
      </c>
      <c r="Y470" s="3">
        <v>71.099999999999994</v>
      </c>
      <c r="Z470" s="3">
        <v>71.811000000000007</v>
      </c>
      <c r="AA470" s="3">
        <v>72.379000000000005</v>
      </c>
      <c r="AB470" s="3">
        <v>73.444000000000003</v>
      </c>
      <c r="AC470" s="3">
        <v>74.581000000000003</v>
      </c>
      <c r="AD470" s="3">
        <v>75.397999999999996</v>
      </c>
      <c r="AE470" s="3">
        <v>77.322999999999993</v>
      </c>
      <c r="AF470" s="3">
        <v>78.786000000000001</v>
      </c>
      <c r="AG470" s="3">
        <v>81.224999999999994</v>
      </c>
      <c r="AH470" s="3">
        <v>82.567999999999998</v>
      </c>
      <c r="AI470" s="3">
        <v>83.563000000000002</v>
      </c>
      <c r="AJ470" s="3">
        <v>85.596000000000004</v>
      </c>
      <c r="AK470" s="3">
        <v>87.905000000000001</v>
      </c>
      <c r="AL470" s="3">
        <v>91.585999999999999</v>
      </c>
      <c r="AM470" s="3">
        <v>93.09</v>
      </c>
      <c r="AN470" s="3">
        <v>94.644000000000005</v>
      </c>
      <c r="AO470" s="3">
        <v>97.522999999999996</v>
      </c>
      <c r="AP470" s="3">
        <v>98.162999999999997</v>
      </c>
      <c r="AQ470" s="3">
        <v>99.099000000000004</v>
      </c>
      <c r="AR470" s="3">
        <v>99.304000000000002</v>
      </c>
      <c r="AS470" s="3">
        <v>101.31</v>
      </c>
      <c r="AT470" s="3">
        <v>102.09</v>
      </c>
      <c r="AU470" s="3">
        <v>104.14</v>
      </c>
      <c r="AV470" s="3">
        <v>106.649</v>
      </c>
      <c r="AW470" s="3">
        <v>109.373</v>
      </c>
      <c r="AX470" s="3">
        <v>111.88200000000001</v>
      </c>
      <c r="AY470" s="3">
        <v>114.366</v>
      </c>
      <c r="AZ470" s="3">
        <v>116.893</v>
      </c>
      <c r="BA470">
        <v>119.264</v>
      </c>
      <c r="BB470">
        <v>2017</v>
      </c>
    </row>
    <row r="471" spans="1:54" hidden="1" x14ac:dyDescent="0.2">
      <c r="A471">
        <v>313</v>
      </c>
      <c r="B471" t="s">
        <v>551</v>
      </c>
      <c r="C471" t="s">
        <v>294</v>
      </c>
      <c r="D471" t="s">
        <v>133</v>
      </c>
      <c r="E471" t="s">
        <v>293</v>
      </c>
      <c r="F471" t="s">
        <v>292</v>
      </c>
      <c r="G471" t="s">
        <v>275</v>
      </c>
      <c r="I471" t="s">
        <v>291</v>
      </c>
      <c r="J471" s="3">
        <v>12.138</v>
      </c>
      <c r="K471" s="3">
        <v>8.9870000000000001</v>
      </c>
      <c r="L471" s="3">
        <v>4.556</v>
      </c>
      <c r="M471" s="3">
        <v>3.4860000000000002</v>
      </c>
      <c r="N471" s="3">
        <v>4.5890000000000004</v>
      </c>
      <c r="O471" s="3">
        <v>4.8019999999999996</v>
      </c>
      <c r="P471" s="3">
        <v>6.8179999999999996</v>
      </c>
      <c r="Q471" s="3">
        <v>4.0529999999999999</v>
      </c>
      <c r="R471" s="3">
        <v>5.0629999999999997</v>
      </c>
      <c r="S471" s="3">
        <v>4.3559999999999999</v>
      </c>
      <c r="T471" s="3">
        <v>7.0359999999999996</v>
      </c>
      <c r="U471" s="3">
        <v>6.41</v>
      </c>
      <c r="V471" s="3">
        <v>3.5049999999999999</v>
      </c>
      <c r="W471" s="3">
        <v>2.6459999999999999</v>
      </c>
      <c r="X471" s="3">
        <v>1.4430000000000001</v>
      </c>
      <c r="Y471" s="3">
        <v>1.625</v>
      </c>
      <c r="Z471" s="3">
        <v>0.999</v>
      </c>
      <c r="AA471" s="3">
        <v>0.79100000000000004</v>
      </c>
      <c r="AB471" s="3">
        <v>1.472</v>
      </c>
      <c r="AC471" s="3">
        <v>1.5469999999999999</v>
      </c>
      <c r="AD471" s="3">
        <v>1.095</v>
      </c>
      <c r="AE471" s="3">
        <v>2.5529999999999999</v>
      </c>
      <c r="AF471" s="3">
        <v>1.8919999999999999</v>
      </c>
      <c r="AG471" s="3">
        <v>3.0960000000000001</v>
      </c>
      <c r="AH471" s="3">
        <v>1.6539999999999999</v>
      </c>
      <c r="AI471" s="3">
        <v>1.2050000000000001</v>
      </c>
      <c r="AJ471" s="3">
        <v>2.4329999999999998</v>
      </c>
      <c r="AK471" s="3">
        <v>2.6970000000000001</v>
      </c>
      <c r="AL471" s="3">
        <v>4.1870000000000003</v>
      </c>
      <c r="AM471" s="3">
        <v>1.643</v>
      </c>
      <c r="AN471" s="3">
        <v>1.669</v>
      </c>
      <c r="AO471" s="3">
        <v>3.0419999999999998</v>
      </c>
      <c r="AP471" s="3">
        <v>0.65500000000000003</v>
      </c>
      <c r="AQ471" s="3">
        <v>0.95399999999999996</v>
      </c>
      <c r="AR471" s="3">
        <v>0.20699999999999999</v>
      </c>
      <c r="AS471" s="3">
        <v>2.02</v>
      </c>
      <c r="AT471" s="3">
        <v>0.77</v>
      </c>
      <c r="AU471" s="3">
        <v>2.008</v>
      </c>
      <c r="AV471" s="3">
        <v>2.4089999999999998</v>
      </c>
      <c r="AW471" s="3">
        <v>2.5539999999999998</v>
      </c>
      <c r="AX471" s="3">
        <v>2.294</v>
      </c>
      <c r="AY471" s="3">
        <v>2.2210000000000001</v>
      </c>
      <c r="AZ471" s="3">
        <v>2.21</v>
      </c>
      <c r="BA471">
        <v>2.028</v>
      </c>
      <c r="BB471">
        <v>2017</v>
      </c>
    </row>
    <row r="472" spans="1:54" hidden="1" x14ac:dyDescent="0.2">
      <c r="A472">
        <v>313</v>
      </c>
      <c r="B472" t="s">
        <v>551</v>
      </c>
      <c r="C472" t="s">
        <v>290</v>
      </c>
      <c r="D472" t="s">
        <v>133</v>
      </c>
      <c r="E472" t="s">
        <v>289</v>
      </c>
      <c r="G472" t="s">
        <v>288</v>
      </c>
    </row>
    <row r="473" spans="1:54" hidden="1" x14ac:dyDescent="0.2">
      <c r="A473">
        <v>313</v>
      </c>
      <c r="B473" t="s">
        <v>551</v>
      </c>
      <c r="C473" t="s">
        <v>287</v>
      </c>
      <c r="D473" t="s">
        <v>133</v>
      </c>
      <c r="E473" t="s">
        <v>286</v>
      </c>
      <c r="F473" t="s">
        <v>285</v>
      </c>
      <c r="G473" t="s">
        <v>275</v>
      </c>
      <c r="I473" t="s">
        <v>805</v>
      </c>
      <c r="J473" s="3">
        <v>1.038</v>
      </c>
      <c r="K473" s="3">
        <v>1.0129999999999999</v>
      </c>
      <c r="L473" s="3">
        <v>5.7190000000000003</v>
      </c>
      <c r="M473" s="3">
        <v>8.5640000000000001</v>
      </c>
      <c r="N473" s="3">
        <v>4.2889999999999997</v>
      </c>
      <c r="O473" s="3">
        <v>19.553000000000001</v>
      </c>
      <c r="P473" s="3">
        <v>8.1999999999999993</v>
      </c>
      <c r="Q473" s="3">
        <v>-3.2669999999999999</v>
      </c>
      <c r="R473" s="3">
        <v>-0.17599999999999999</v>
      </c>
      <c r="S473" s="3">
        <v>5.1779999999999999</v>
      </c>
      <c r="T473" s="3">
        <v>-6.4059999999999997</v>
      </c>
      <c r="U473" s="3">
        <v>-3.2309999999999999</v>
      </c>
      <c r="V473" s="3">
        <v>-5.1100000000000003</v>
      </c>
      <c r="W473" s="3">
        <v>1.5549999999999999</v>
      </c>
      <c r="X473" s="3">
        <v>7.6139999999999999</v>
      </c>
      <c r="Y473" s="3">
        <v>2.6850000000000001</v>
      </c>
      <c r="Z473" s="3">
        <v>6.6079999999999997</v>
      </c>
      <c r="AA473" s="3">
        <v>25.942</v>
      </c>
      <c r="AB473" s="3">
        <v>26.033999999999999</v>
      </c>
      <c r="AC473" s="3">
        <v>-8.1129999999999995</v>
      </c>
      <c r="AD473" s="3">
        <v>6.9779999999999998</v>
      </c>
      <c r="AE473" s="3">
        <v>-1.2629999999999999</v>
      </c>
      <c r="AF473" s="3">
        <v>-3.4510000000000001</v>
      </c>
      <c r="AG473" s="3">
        <v>-3.4380000000000002</v>
      </c>
      <c r="AH473" s="3">
        <v>0.46300000000000002</v>
      </c>
      <c r="AI473" s="3">
        <v>8.91</v>
      </c>
      <c r="AJ473" s="3">
        <v>13.771000000000001</v>
      </c>
      <c r="AK473" s="3">
        <v>-0.98799999999999999</v>
      </c>
      <c r="AL473" s="3">
        <v>-9.2989999999999995</v>
      </c>
      <c r="AM473" s="3">
        <v>-11.548</v>
      </c>
      <c r="AN473" s="3">
        <v>-6.5819999999999999</v>
      </c>
      <c r="AO473" s="3">
        <v>2.1949999999999998</v>
      </c>
      <c r="AP473" s="3">
        <v>17.492999999999999</v>
      </c>
      <c r="AQ473" s="3">
        <v>0.376</v>
      </c>
      <c r="AR473" s="3">
        <v>10.821</v>
      </c>
      <c r="AS473" s="3">
        <v>-4.9320000000000004</v>
      </c>
      <c r="AT473" s="3">
        <v>-3.3570000000000002</v>
      </c>
      <c r="AU473" s="3">
        <v>10.707000000000001</v>
      </c>
      <c r="AV473" s="3">
        <v>-7.6230000000000002</v>
      </c>
      <c r="AW473" s="3">
        <v>-4.6950000000000003</v>
      </c>
      <c r="AX473" s="3">
        <v>1.2549999999999999</v>
      </c>
      <c r="AY473" s="3">
        <v>1.6120000000000001</v>
      </c>
      <c r="AZ473" s="3">
        <v>1.742</v>
      </c>
      <c r="BA473">
        <v>4.42</v>
      </c>
      <c r="BB473">
        <v>2017</v>
      </c>
    </row>
    <row r="474" spans="1:54" hidden="1" x14ac:dyDescent="0.2">
      <c r="A474">
        <v>313</v>
      </c>
      <c r="B474" t="s">
        <v>551</v>
      </c>
      <c r="C474" t="s">
        <v>284</v>
      </c>
      <c r="D474" t="s">
        <v>133</v>
      </c>
      <c r="E474" t="s">
        <v>283</v>
      </c>
      <c r="F474" t="s">
        <v>282</v>
      </c>
      <c r="G474" t="s">
        <v>275</v>
      </c>
      <c r="I474" t="s">
        <v>805</v>
      </c>
      <c r="J474" s="3">
        <v>-3.883</v>
      </c>
      <c r="K474" s="3">
        <v>-2.4740000000000002</v>
      </c>
      <c r="L474" s="3">
        <v>4.4809999999999999</v>
      </c>
      <c r="M474" s="3">
        <v>14.04</v>
      </c>
      <c r="N474" s="3">
        <v>8.9250000000000007</v>
      </c>
      <c r="O474" s="3">
        <v>22.132999999999999</v>
      </c>
      <c r="P474" s="3">
        <v>11.128</v>
      </c>
      <c r="Q474" s="3">
        <v>-7.415</v>
      </c>
      <c r="R474" s="3">
        <v>-1.417</v>
      </c>
      <c r="S474" s="3">
        <v>6.6710000000000003</v>
      </c>
      <c r="T474" s="3">
        <v>-11.59</v>
      </c>
      <c r="U474" s="3">
        <v>0.156</v>
      </c>
      <c r="V474" s="3">
        <v>-4.3109999999999999</v>
      </c>
      <c r="W474" s="3">
        <v>-4.8929999999999998</v>
      </c>
      <c r="X474" s="3">
        <v>6.8220000000000001</v>
      </c>
      <c r="Y474" s="3">
        <v>7.7859999999999996</v>
      </c>
      <c r="Z474" s="3">
        <v>4.5179999999999998</v>
      </c>
      <c r="AA474" s="3">
        <v>28.76</v>
      </c>
      <c r="AB474" s="3">
        <v>24.677</v>
      </c>
      <c r="AC474" s="3">
        <v>-9.44</v>
      </c>
      <c r="AD474" s="3">
        <v>8.8740000000000006</v>
      </c>
      <c r="AE474" s="3">
        <v>-4.3209999999999997</v>
      </c>
      <c r="AF474" s="3">
        <v>-7.9969999999999999</v>
      </c>
      <c r="AG474" s="3">
        <v>-1.399</v>
      </c>
      <c r="AH474" s="3">
        <v>-1.581</v>
      </c>
      <c r="AI474" s="3">
        <v>15.182</v>
      </c>
      <c r="AJ474" s="3">
        <v>8.2270000000000003</v>
      </c>
      <c r="AK474" s="3">
        <v>0.96</v>
      </c>
      <c r="AL474" s="3">
        <v>-5.5709999999999997</v>
      </c>
      <c r="AM474" s="3">
        <v>-11.186999999999999</v>
      </c>
      <c r="AN474" s="3">
        <v>-5.3739999999999997</v>
      </c>
      <c r="AO474" s="3">
        <v>1.869</v>
      </c>
      <c r="AP474" s="3">
        <v>8.8870000000000005</v>
      </c>
      <c r="AQ474" s="3">
        <v>-1.8120000000000001</v>
      </c>
      <c r="AR474" s="3">
        <v>11.047000000000001</v>
      </c>
      <c r="AS474" s="3">
        <v>3.694</v>
      </c>
      <c r="AT474" s="3">
        <v>-4.9029999999999996</v>
      </c>
      <c r="AU474" s="3">
        <v>6.3129999999999997</v>
      </c>
      <c r="AV474" s="3">
        <v>-10.211</v>
      </c>
      <c r="AW474" s="3">
        <v>-7.3970000000000002</v>
      </c>
      <c r="AX474" s="3">
        <v>0.26600000000000001</v>
      </c>
      <c r="AY474" s="3">
        <v>1.798</v>
      </c>
      <c r="AZ474" s="3">
        <v>0.249</v>
      </c>
      <c r="BA474">
        <v>4.5519999999999996</v>
      </c>
      <c r="BB474">
        <v>2017</v>
      </c>
    </row>
    <row r="475" spans="1:54" hidden="1" x14ac:dyDescent="0.2">
      <c r="A475">
        <v>313</v>
      </c>
      <c r="B475" t="s">
        <v>551</v>
      </c>
      <c r="C475" t="s">
        <v>281</v>
      </c>
      <c r="D475" t="s">
        <v>133</v>
      </c>
      <c r="E475" t="s">
        <v>280</v>
      </c>
      <c r="F475" t="s">
        <v>279</v>
      </c>
      <c r="G475" t="s">
        <v>275</v>
      </c>
      <c r="I475" t="s">
        <v>805</v>
      </c>
      <c r="J475" s="3">
        <v>9.5820000000000007</v>
      </c>
      <c r="K475" s="3">
        <v>-5.8929999999999998</v>
      </c>
      <c r="L475" s="3">
        <v>-1.704</v>
      </c>
      <c r="M475" s="3">
        <v>7.0949999999999998</v>
      </c>
      <c r="N475" s="3">
        <v>2.9529999999999998</v>
      </c>
      <c r="O475" s="3">
        <v>16.119</v>
      </c>
      <c r="P475" s="3">
        <v>4.1609999999999996</v>
      </c>
      <c r="Q475" s="3">
        <v>1.3819999999999999</v>
      </c>
      <c r="R475" s="3">
        <v>-3.919</v>
      </c>
      <c r="S475" s="3">
        <v>3.0019999999999998</v>
      </c>
      <c r="T475" s="3">
        <v>0.92300000000000004</v>
      </c>
      <c r="U475" s="3">
        <v>-16.605</v>
      </c>
      <c r="V475" s="3">
        <v>-3.0369999999999999</v>
      </c>
      <c r="W475" s="3">
        <v>14.875</v>
      </c>
      <c r="X475" s="3">
        <v>1.9410000000000001</v>
      </c>
      <c r="Y475" s="3">
        <v>0.94199999999999995</v>
      </c>
      <c r="Z475" s="3">
        <v>2.077</v>
      </c>
      <c r="AA475" s="3">
        <v>1.6719999999999999</v>
      </c>
      <c r="AB475" s="3">
        <v>1.4910000000000001</v>
      </c>
      <c r="AC475" s="3">
        <v>18.201000000000001</v>
      </c>
      <c r="AD475" s="3">
        <v>10.362</v>
      </c>
      <c r="AE475" s="3">
        <v>-12.958</v>
      </c>
      <c r="AF475" s="3">
        <v>9.7100000000000009</v>
      </c>
      <c r="AG475" s="3">
        <v>-3.669</v>
      </c>
      <c r="AH475" s="3">
        <v>6.9969999999999999</v>
      </c>
      <c r="AI475" s="3">
        <v>9.1910000000000007</v>
      </c>
      <c r="AJ475" s="3">
        <v>0.26400000000000001</v>
      </c>
      <c r="AK475" s="3">
        <v>5.5019999999999998</v>
      </c>
      <c r="AL475" s="3">
        <v>-4.1790000000000003</v>
      </c>
      <c r="AM475" s="3">
        <v>-20.581</v>
      </c>
      <c r="AN475" s="3">
        <v>2.1560000000000001</v>
      </c>
      <c r="AO475" s="3">
        <v>-0.70899999999999996</v>
      </c>
      <c r="AP475" s="3">
        <v>8.8989999999999991</v>
      </c>
      <c r="AQ475" s="3">
        <v>-1.0149999999999999</v>
      </c>
      <c r="AR475" s="3">
        <v>-2.649</v>
      </c>
      <c r="AS475" s="3">
        <v>-4.718</v>
      </c>
      <c r="AT475" s="3">
        <v>0.74199999999999999</v>
      </c>
      <c r="AU475" s="3">
        <v>-1.524</v>
      </c>
      <c r="AV475" s="3">
        <v>4.5659999999999998</v>
      </c>
      <c r="AW475" s="3">
        <v>4.2720000000000002</v>
      </c>
      <c r="AX475" s="3">
        <v>3.4980000000000002</v>
      </c>
      <c r="AY475" s="3">
        <v>2.4049999999999998</v>
      </c>
      <c r="AZ475" s="3">
        <v>2.7240000000000002</v>
      </c>
      <c r="BA475">
        <v>2.9940000000000002</v>
      </c>
      <c r="BB475">
        <v>2017</v>
      </c>
    </row>
    <row r="476" spans="1:54" hidden="1" x14ac:dyDescent="0.2">
      <c r="A476">
        <v>313</v>
      </c>
      <c r="B476" t="s">
        <v>551</v>
      </c>
      <c r="C476" t="s">
        <v>278</v>
      </c>
      <c r="D476" t="s">
        <v>133</v>
      </c>
      <c r="E476" t="s">
        <v>277</v>
      </c>
      <c r="F476" t="s">
        <v>276</v>
      </c>
      <c r="G476" t="s">
        <v>275</v>
      </c>
      <c r="I476" t="s">
        <v>805</v>
      </c>
      <c r="J476" s="3">
        <v>6.0250000000000004</v>
      </c>
      <c r="K476" s="3">
        <v>-18.163</v>
      </c>
      <c r="L476" s="3">
        <v>20.715</v>
      </c>
      <c r="M476" s="3">
        <v>6.5830000000000002</v>
      </c>
      <c r="N476" s="3">
        <v>14.715</v>
      </c>
      <c r="O476" s="3">
        <v>17.675000000000001</v>
      </c>
      <c r="P476" s="3">
        <v>2.6339999999999999</v>
      </c>
      <c r="Q476" s="3">
        <v>7.9189999999999996</v>
      </c>
      <c r="R476" s="3">
        <v>-8.5429999999999993</v>
      </c>
      <c r="S476" s="3">
        <v>-27.797999999999998</v>
      </c>
      <c r="T476" s="3">
        <v>23.77</v>
      </c>
      <c r="U476" s="3">
        <v>-13.571999999999999</v>
      </c>
      <c r="V476" s="3">
        <v>-0.13900000000000001</v>
      </c>
      <c r="W476" s="3">
        <v>-13.782999999999999</v>
      </c>
      <c r="X476" s="3">
        <v>-2.2890000000000001</v>
      </c>
      <c r="Y476" s="3">
        <v>2.9790000000000001</v>
      </c>
      <c r="Z476" s="3">
        <v>1.0549999999999999</v>
      </c>
      <c r="AA476" s="3">
        <v>4.8120000000000003</v>
      </c>
      <c r="AB476" s="3">
        <v>76.914000000000001</v>
      </c>
      <c r="AC476" s="3">
        <v>33.972000000000001</v>
      </c>
      <c r="AD476" s="3">
        <v>20.907</v>
      </c>
      <c r="AE476" s="3">
        <v>-32.814999999999998</v>
      </c>
      <c r="AF476" s="3">
        <v>-2.1909999999999998</v>
      </c>
      <c r="AG476" s="3">
        <v>10.082000000000001</v>
      </c>
      <c r="AH476" s="3">
        <v>-0.55200000000000005</v>
      </c>
      <c r="AI476" s="3">
        <v>3.0830000000000002</v>
      </c>
      <c r="AJ476" s="3">
        <v>11.64</v>
      </c>
      <c r="AK476" s="3">
        <v>5.2919999999999998</v>
      </c>
      <c r="AL476" s="3">
        <v>3.4159999999999999</v>
      </c>
      <c r="AM476" s="3">
        <v>-12.802</v>
      </c>
      <c r="AN476" s="3">
        <v>-7.5250000000000004</v>
      </c>
      <c r="AO476" s="3">
        <v>2.8420000000000001</v>
      </c>
      <c r="AP476" s="3">
        <v>-0.72799999999999998</v>
      </c>
      <c r="AQ476" s="3">
        <v>15.68</v>
      </c>
      <c r="AR476" s="3">
        <v>-8.0389999999999997</v>
      </c>
      <c r="AS476" s="3">
        <v>-24.695</v>
      </c>
      <c r="AT476" s="3">
        <v>-2.4E-2</v>
      </c>
      <c r="AU476" s="3">
        <v>6.8789999999999996</v>
      </c>
      <c r="AV476" s="3">
        <v>3.04</v>
      </c>
      <c r="AW476" s="3">
        <v>2.6419999999999999</v>
      </c>
      <c r="AX476" s="3">
        <v>2.8330000000000002</v>
      </c>
      <c r="AY476" s="3">
        <v>2.5</v>
      </c>
      <c r="AZ476" s="3">
        <v>5.1479999999999997</v>
      </c>
      <c r="BA476">
        <v>5.351</v>
      </c>
      <c r="BB476">
        <v>2017</v>
      </c>
    </row>
    <row r="477" spans="1:54" hidden="1" x14ac:dyDescent="0.2">
      <c r="A477">
        <v>313</v>
      </c>
      <c r="B477" t="s">
        <v>551</v>
      </c>
      <c r="C477" t="s">
        <v>274</v>
      </c>
      <c r="D477" t="s">
        <v>133</v>
      </c>
      <c r="E477" t="s">
        <v>273</v>
      </c>
      <c r="F477" t="s">
        <v>272</v>
      </c>
      <c r="G477" t="s">
        <v>271</v>
      </c>
      <c r="I477" t="s">
        <v>806</v>
      </c>
      <c r="J477" s="3" t="s">
        <v>215</v>
      </c>
      <c r="K477" s="3" t="s">
        <v>215</v>
      </c>
      <c r="L477" s="3" t="s">
        <v>215</v>
      </c>
      <c r="M477" s="3" t="s">
        <v>215</v>
      </c>
      <c r="N477" s="3" t="s">
        <v>215</v>
      </c>
      <c r="O477" s="3" t="s">
        <v>215</v>
      </c>
      <c r="P477" s="3">
        <v>12.2</v>
      </c>
      <c r="Q477" s="3">
        <v>11.5</v>
      </c>
      <c r="R477" s="3">
        <v>11</v>
      </c>
      <c r="S477" s="3">
        <v>11.7</v>
      </c>
      <c r="T477" s="3">
        <v>12</v>
      </c>
      <c r="U477" s="3">
        <v>12.3</v>
      </c>
      <c r="V477" s="3">
        <v>14.8</v>
      </c>
      <c r="W477" s="3">
        <v>13.1</v>
      </c>
      <c r="X477" s="3">
        <v>13.292</v>
      </c>
      <c r="Y477" s="3">
        <v>10.9</v>
      </c>
      <c r="Z477" s="3">
        <v>11.505000000000001</v>
      </c>
      <c r="AA477" s="3">
        <v>9.7789999999999999</v>
      </c>
      <c r="AB477" s="3">
        <v>7.7430000000000003</v>
      </c>
      <c r="AC477" s="3">
        <v>7.7960000000000003</v>
      </c>
      <c r="AD477" s="3">
        <v>7</v>
      </c>
      <c r="AE477" s="3">
        <v>6.9</v>
      </c>
      <c r="AF477" s="3">
        <v>9.1020000000000003</v>
      </c>
      <c r="AG477" s="3">
        <v>10.835000000000001</v>
      </c>
      <c r="AH477" s="3">
        <v>10.202</v>
      </c>
      <c r="AI477" s="3">
        <v>10.17</v>
      </c>
      <c r="AJ477" s="3">
        <v>7.6280000000000001</v>
      </c>
      <c r="AK477" s="3">
        <v>7.8529999999999998</v>
      </c>
      <c r="AL477" s="3">
        <v>8.7029999999999994</v>
      </c>
      <c r="AM477" s="3">
        <v>14.246</v>
      </c>
      <c r="AN477" s="3">
        <v>15.082000000000001</v>
      </c>
      <c r="AO477" s="3">
        <v>15.888999999999999</v>
      </c>
      <c r="AP477" s="3">
        <v>14.367000000000001</v>
      </c>
      <c r="AQ477" s="3">
        <v>15.782</v>
      </c>
      <c r="AR477" s="3">
        <v>14.635999999999999</v>
      </c>
      <c r="AS477" s="3">
        <v>13.379</v>
      </c>
      <c r="AT477" s="3">
        <v>12.15</v>
      </c>
      <c r="AU477" s="3">
        <v>10.1</v>
      </c>
      <c r="AV477" s="3">
        <v>9.1999999999999993</v>
      </c>
      <c r="AW477" s="3">
        <v>8.3520000000000003</v>
      </c>
      <c r="AX477" s="3">
        <v>8.23</v>
      </c>
      <c r="AY477" s="3">
        <v>7.94</v>
      </c>
      <c r="AZ477" s="3">
        <v>7.851</v>
      </c>
      <c r="BA477">
        <v>7.7610000000000001</v>
      </c>
      <c r="BB477">
        <v>2017</v>
      </c>
    </row>
    <row r="478" spans="1:54" hidden="1" x14ac:dyDescent="0.2">
      <c r="A478">
        <v>313</v>
      </c>
      <c r="B478" t="s">
        <v>551</v>
      </c>
      <c r="C478" t="s">
        <v>270</v>
      </c>
      <c r="D478" t="s">
        <v>133</v>
      </c>
      <c r="E478" t="s">
        <v>269</v>
      </c>
      <c r="F478" t="s">
        <v>268</v>
      </c>
      <c r="G478" t="s">
        <v>264</v>
      </c>
      <c r="H478" t="s">
        <v>263</v>
      </c>
    </row>
    <row r="479" spans="1:54" hidden="1" x14ac:dyDescent="0.2">
      <c r="A479">
        <v>313</v>
      </c>
      <c r="B479" t="s">
        <v>551</v>
      </c>
      <c r="C479" t="s">
        <v>267</v>
      </c>
      <c r="D479" t="s">
        <v>133</v>
      </c>
      <c r="E479" t="s">
        <v>266</v>
      </c>
      <c r="F479" t="s">
        <v>265</v>
      </c>
      <c r="G479" t="s">
        <v>264</v>
      </c>
      <c r="H479" t="s">
        <v>263</v>
      </c>
      <c r="I479" t="s">
        <v>807</v>
      </c>
      <c r="J479" s="3">
        <v>0.21099999999999999</v>
      </c>
      <c r="K479" s="3">
        <v>0.215</v>
      </c>
      <c r="L479" s="3">
        <v>0.22</v>
      </c>
      <c r="M479" s="3">
        <v>0.22600000000000001</v>
      </c>
      <c r="N479" s="3">
        <v>0.23100000000000001</v>
      </c>
      <c r="O479" s="3">
        <v>0.23400000000000001</v>
      </c>
      <c r="P479" s="3">
        <v>0.23799999999999999</v>
      </c>
      <c r="Q479" s="3">
        <v>0.24199999999999999</v>
      </c>
      <c r="R479" s="3">
        <v>0.247</v>
      </c>
      <c r="S479" s="3">
        <v>0.251</v>
      </c>
      <c r="T479" s="3">
        <v>0.255</v>
      </c>
      <c r="U479" s="3">
        <v>0.25900000000000001</v>
      </c>
      <c r="V479" s="3">
        <v>0.26400000000000001</v>
      </c>
      <c r="W479" s="3">
        <v>0.26900000000000002</v>
      </c>
      <c r="X479" s="3">
        <v>0.27300000000000002</v>
      </c>
      <c r="Y479" s="3">
        <v>0.27900000000000003</v>
      </c>
      <c r="Z479" s="3">
        <v>0.28399999999999997</v>
      </c>
      <c r="AA479" s="3">
        <v>0.28799999999999998</v>
      </c>
      <c r="AB479" s="3">
        <v>0.29299999999999998</v>
      </c>
      <c r="AC479" s="3">
        <v>0.29799999999999999</v>
      </c>
      <c r="AD479" s="3">
        <v>0.30299999999999999</v>
      </c>
      <c r="AE479" s="3">
        <v>0.307</v>
      </c>
      <c r="AF479" s="3">
        <v>0.312</v>
      </c>
      <c r="AG479" s="3">
        <v>0.316</v>
      </c>
      <c r="AH479" s="3">
        <v>0.32100000000000001</v>
      </c>
      <c r="AI479" s="3">
        <v>0.32500000000000001</v>
      </c>
      <c r="AJ479" s="3">
        <v>0.32900000000000001</v>
      </c>
      <c r="AK479" s="3">
        <v>0.33300000000000002</v>
      </c>
      <c r="AL479" s="3">
        <v>0.33700000000000002</v>
      </c>
      <c r="AM479" s="3">
        <v>0.34100000000000003</v>
      </c>
      <c r="AN479" s="3">
        <v>0.34499999999999997</v>
      </c>
      <c r="AO479" s="3">
        <v>0.34799999999999998</v>
      </c>
      <c r="AP479" s="3">
        <v>0.35199999999999998</v>
      </c>
      <c r="AQ479" s="3">
        <v>0.35599999999999998</v>
      </c>
      <c r="AR479" s="3">
        <v>0.36</v>
      </c>
      <c r="AS479" s="3">
        <v>0.36399999999999999</v>
      </c>
      <c r="AT479" s="3">
        <v>0.36799999999999999</v>
      </c>
      <c r="AU479" s="3">
        <v>0.372</v>
      </c>
      <c r="AV479" s="3">
        <v>0.377</v>
      </c>
      <c r="AW479" s="3">
        <v>0.38100000000000001</v>
      </c>
      <c r="AX479" s="3">
        <v>0.38500000000000001</v>
      </c>
      <c r="AY479" s="3">
        <v>0.38900000000000001</v>
      </c>
      <c r="AZ479" s="3">
        <v>0.39400000000000002</v>
      </c>
      <c r="BA479">
        <v>0.39800000000000002</v>
      </c>
      <c r="BB479">
        <v>2016</v>
      </c>
    </row>
    <row r="480" spans="1:54" hidden="1" x14ac:dyDescent="0.2">
      <c r="A480">
        <v>313</v>
      </c>
      <c r="B480" t="s">
        <v>551</v>
      </c>
      <c r="C480" t="s">
        <v>262</v>
      </c>
      <c r="D480" t="s">
        <v>133</v>
      </c>
      <c r="E480" t="s">
        <v>260</v>
      </c>
      <c r="F480" t="s">
        <v>259</v>
      </c>
      <c r="G480" t="s">
        <v>225</v>
      </c>
      <c r="H480" t="s">
        <v>222</v>
      </c>
      <c r="I480" t="s">
        <v>808</v>
      </c>
      <c r="J480" s="3" t="s">
        <v>215</v>
      </c>
      <c r="K480" s="3" t="s">
        <v>215</v>
      </c>
      <c r="L480" s="3" t="s">
        <v>215</v>
      </c>
      <c r="M480" s="3" t="s">
        <v>215</v>
      </c>
      <c r="N480" s="3" t="s">
        <v>215</v>
      </c>
      <c r="O480" s="3" t="s">
        <v>215</v>
      </c>
      <c r="P480" s="3" t="s">
        <v>215</v>
      </c>
      <c r="Q480" s="3" t="s">
        <v>215</v>
      </c>
      <c r="R480" s="3" t="s">
        <v>215</v>
      </c>
      <c r="S480" s="3" t="s">
        <v>215</v>
      </c>
      <c r="T480" s="3">
        <v>0.45700000000000002</v>
      </c>
      <c r="U480" s="3">
        <v>0.498</v>
      </c>
      <c r="V480" s="3">
        <v>0.49</v>
      </c>
      <c r="W480" s="3">
        <v>0.53500000000000003</v>
      </c>
      <c r="X480" s="3">
        <v>0.59399999999999997</v>
      </c>
      <c r="Y480" s="3">
        <v>0.64600000000000002</v>
      </c>
      <c r="Z480" s="3">
        <v>0.65900000000000003</v>
      </c>
      <c r="AA480" s="3">
        <v>0.69199999999999995</v>
      </c>
      <c r="AB480" s="3">
        <v>0.76400000000000001</v>
      </c>
      <c r="AC480" s="3">
        <v>0.80400000000000005</v>
      </c>
      <c r="AD480" s="3">
        <v>0.91800000000000004</v>
      </c>
      <c r="AE480" s="3">
        <v>0.95799999999999996</v>
      </c>
      <c r="AF480" s="3">
        <v>0.85699999999999998</v>
      </c>
      <c r="AG480" s="3">
        <v>0.90100000000000002</v>
      </c>
      <c r="AH480" s="3">
        <v>0.94399999999999995</v>
      </c>
      <c r="AI480" s="3">
        <v>1.0389999999999999</v>
      </c>
      <c r="AJ480" s="3">
        <v>1.2210000000000001</v>
      </c>
      <c r="AK480" s="3">
        <v>1.3380000000000001</v>
      </c>
      <c r="AL480" s="3">
        <v>1.4239999999999999</v>
      </c>
      <c r="AM480" s="3">
        <v>1.3240000000000001</v>
      </c>
      <c r="AN480" s="3">
        <v>1.3029999999999999</v>
      </c>
      <c r="AO480" s="3">
        <v>1.4330000000000001</v>
      </c>
      <c r="AP480" s="3">
        <v>1.4470000000000001</v>
      </c>
      <c r="AQ480" s="3">
        <v>1.355</v>
      </c>
      <c r="AR480" s="3">
        <v>1.4510000000000001</v>
      </c>
      <c r="AS480" s="3">
        <v>1.702</v>
      </c>
      <c r="AT480" s="3">
        <v>1.93</v>
      </c>
      <c r="AU480" s="3">
        <v>2.0609999999999999</v>
      </c>
      <c r="AV480" s="3">
        <v>2.1030000000000002</v>
      </c>
      <c r="AW480" s="3">
        <v>2.2280000000000002</v>
      </c>
      <c r="AX480" s="3">
        <v>2.331</v>
      </c>
      <c r="AY480" s="3">
        <v>2.4279999999999999</v>
      </c>
      <c r="AZ480" s="3">
        <v>2.5190000000000001</v>
      </c>
      <c r="BA480">
        <v>2.6019999999999999</v>
      </c>
      <c r="BB480">
        <v>2017</v>
      </c>
    </row>
    <row r="481" spans="1:54" hidden="1" x14ac:dyDescent="0.2">
      <c r="A481">
        <v>313</v>
      </c>
      <c r="B481" t="s">
        <v>551</v>
      </c>
      <c r="C481" t="s">
        <v>261</v>
      </c>
      <c r="D481" t="s">
        <v>133</v>
      </c>
      <c r="E481" t="s">
        <v>260</v>
      </c>
      <c r="F481" t="s">
        <v>259</v>
      </c>
      <c r="G481" t="s">
        <v>217</v>
      </c>
      <c r="I481" t="s">
        <v>258</v>
      </c>
      <c r="J481" s="3" t="s">
        <v>215</v>
      </c>
      <c r="K481" s="3" t="s">
        <v>215</v>
      </c>
      <c r="L481" s="3" t="s">
        <v>215</v>
      </c>
      <c r="M481" s="3" t="s">
        <v>215</v>
      </c>
      <c r="N481" s="3" t="s">
        <v>215</v>
      </c>
      <c r="O481" s="3" t="s">
        <v>215</v>
      </c>
      <c r="P481" s="3" t="s">
        <v>215</v>
      </c>
      <c r="Q481" s="3" t="s">
        <v>215</v>
      </c>
      <c r="R481" s="3" t="s">
        <v>215</v>
      </c>
      <c r="S481" s="3" t="s">
        <v>215</v>
      </c>
      <c r="T481" s="3">
        <v>8.7520000000000007</v>
      </c>
      <c r="U481" s="3">
        <v>9.6210000000000004</v>
      </c>
      <c r="V481" s="3">
        <v>9.5660000000000007</v>
      </c>
      <c r="W481" s="3">
        <v>10.46</v>
      </c>
      <c r="X481" s="3">
        <v>11.349</v>
      </c>
      <c r="Y481" s="3">
        <v>11.712999999999999</v>
      </c>
      <c r="Z481" s="3">
        <v>11.356</v>
      </c>
      <c r="AA481" s="3">
        <v>11.268000000000001</v>
      </c>
      <c r="AB481" s="3">
        <v>11.606999999999999</v>
      </c>
      <c r="AC481" s="3">
        <v>11.073</v>
      </c>
      <c r="AD481" s="3">
        <v>11.656000000000001</v>
      </c>
      <c r="AE481" s="3">
        <v>11.680999999999999</v>
      </c>
      <c r="AF481" s="3">
        <v>9.9640000000000004</v>
      </c>
      <c r="AG481" s="3">
        <v>10.148999999999999</v>
      </c>
      <c r="AH481" s="3">
        <v>10.53</v>
      </c>
      <c r="AI481" s="3">
        <v>11.004</v>
      </c>
      <c r="AJ481" s="3">
        <v>12.212</v>
      </c>
      <c r="AK481" s="3">
        <v>12.875</v>
      </c>
      <c r="AL481" s="3">
        <v>13.47</v>
      </c>
      <c r="AM481" s="3">
        <v>12.914</v>
      </c>
      <c r="AN481" s="3">
        <v>12.975</v>
      </c>
      <c r="AO481" s="3">
        <v>14.212</v>
      </c>
      <c r="AP481" s="3">
        <v>13.917</v>
      </c>
      <c r="AQ481" s="3">
        <v>12.661</v>
      </c>
      <c r="AR481" s="3">
        <v>13.481999999999999</v>
      </c>
      <c r="AS481" s="3">
        <v>15.41</v>
      </c>
      <c r="AT481" s="3">
        <v>17.149999999999999</v>
      </c>
      <c r="AU481" s="3">
        <v>17.995000000000001</v>
      </c>
      <c r="AV481" s="3">
        <v>17.559000000000001</v>
      </c>
      <c r="AW481" s="3">
        <v>17.669</v>
      </c>
      <c r="AX481" s="3">
        <v>17.689</v>
      </c>
      <c r="AY481" s="3">
        <v>17.696999999999999</v>
      </c>
      <c r="AZ481" s="3">
        <v>17.722000000000001</v>
      </c>
      <c r="BA481">
        <v>17.745000000000001</v>
      </c>
      <c r="BB481">
        <v>2017</v>
      </c>
    </row>
    <row r="482" spans="1:54" hidden="1" x14ac:dyDescent="0.2">
      <c r="A482">
        <v>313</v>
      </c>
      <c r="B482" t="s">
        <v>551</v>
      </c>
      <c r="C482" t="s">
        <v>257</v>
      </c>
      <c r="D482" t="s">
        <v>133</v>
      </c>
      <c r="E482" t="s">
        <v>255</v>
      </c>
      <c r="F482" t="s">
        <v>254</v>
      </c>
      <c r="G482" t="s">
        <v>225</v>
      </c>
      <c r="H482" t="s">
        <v>222</v>
      </c>
      <c r="I482" t="s">
        <v>808</v>
      </c>
      <c r="J482" s="3" t="s">
        <v>215</v>
      </c>
      <c r="K482" s="3" t="s">
        <v>215</v>
      </c>
      <c r="L482" s="3" t="s">
        <v>215</v>
      </c>
      <c r="M482" s="3" t="s">
        <v>215</v>
      </c>
      <c r="N482" s="3" t="s">
        <v>215</v>
      </c>
      <c r="O482" s="3" t="s">
        <v>215</v>
      </c>
      <c r="P482" s="3" t="s">
        <v>215</v>
      </c>
      <c r="Q482" s="3" t="s">
        <v>215</v>
      </c>
      <c r="R482" s="3" t="s">
        <v>215</v>
      </c>
      <c r="S482" s="3" t="s">
        <v>215</v>
      </c>
      <c r="T482" s="3">
        <v>0.622</v>
      </c>
      <c r="U482" s="3">
        <v>0.64300000000000002</v>
      </c>
      <c r="V482" s="3">
        <v>0.63200000000000001</v>
      </c>
      <c r="W482" s="3">
        <v>0.61499999999999999</v>
      </c>
      <c r="X482" s="3">
        <v>0.64300000000000002</v>
      </c>
      <c r="Y482" s="3">
        <v>0.66500000000000004</v>
      </c>
      <c r="Z482" s="3">
        <v>0.69799999999999995</v>
      </c>
      <c r="AA482" s="3">
        <v>0.82699999999999996</v>
      </c>
      <c r="AB482" s="3">
        <v>0.82799999999999996</v>
      </c>
      <c r="AC482" s="3">
        <v>0.70599999999999996</v>
      </c>
      <c r="AD482" s="3">
        <v>0.95299999999999996</v>
      </c>
      <c r="AE482" s="3">
        <v>0.97499999999999998</v>
      </c>
      <c r="AF482" s="3">
        <v>1.0269999999999999</v>
      </c>
      <c r="AG482" s="3">
        <v>1.089</v>
      </c>
      <c r="AH482" s="3">
        <v>1.1100000000000001</v>
      </c>
      <c r="AI482" s="3">
        <v>1.2150000000000001</v>
      </c>
      <c r="AJ482" s="3">
        <v>1.327</v>
      </c>
      <c r="AK482" s="3">
        <v>1.5209999999999999</v>
      </c>
      <c r="AL482" s="3">
        <v>1.575</v>
      </c>
      <c r="AM482" s="3">
        <v>1.6859999999999999</v>
      </c>
      <c r="AN482" s="3">
        <v>1.639</v>
      </c>
      <c r="AO482" s="3">
        <v>1.8009999999999999</v>
      </c>
      <c r="AP482" s="3">
        <v>1.895</v>
      </c>
      <c r="AQ482" s="3">
        <v>1.8979999999999999</v>
      </c>
      <c r="AR482" s="3">
        <v>1.927</v>
      </c>
      <c r="AS482" s="3">
        <v>2.13</v>
      </c>
      <c r="AT482" s="3">
        <v>2.2400000000000002</v>
      </c>
      <c r="AU482" s="3">
        <v>2.73</v>
      </c>
      <c r="AV482" s="3">
        <v>2.44</v>
      </c>
      <c r="AW482" s="3">
        <v>2.5219999999999998</v>
      </c>
      <c r="AX482" s="3">
        <v>2.5950000000000002</v>
      </c>
      <c r="AY482" s="3">
        <v>2.669</v>
      </c>
      <c r="AZ482" s="3">
        <v>2.7549999999999999</v>
      </c>
      <c r="BA482">
        <v>2.831</v>
      </c>
      <c r="BB482">
        <v>2017</v>
      </c>
    </row>
    <row r="483" spans="1:54" hidden="1" x14ac:dyDescent="0.2">
      <c r="A483">
        <v>313</v>
      </c>
      <c r="B483" t="s">
        <v>551</v>
      </c>
      <c r="C483" t="s">
        <v>256</v>
      </c>
      <c r="D483" t="s">
        <v>133</v>
      </c>
      <c r="E483" t="s">
        <v>255</v>
      </c>
      <c r="F483" t="s">
        <v>254</v>
      </c>
      <c r="G483" t="s">
        <v>217</v>
      </c>
      <c r="I483" t="s">
        <v>253</v>
      </c>
      <c r="J483" s="3" t="s">
        <v>215</v>
      </c>
      <c r="K483" s="3" t="s">
        <v>215</v>
      </c>
      <c r="L483" s="3" t="s">
        <v>215</v>
      </c>
      <c r="M483" s="3" t="s">
        <v>215</v>
      </c>
      <c r="N483" s="3" t="s">
        <v>215</v>
      </c>
      <c r="O483" s="3" t="s">
        <v>215</v>
      </c>
      <c r="P483" s="3" t="s">
        <v>215</v>
      </c>
      <c r="Q483" s="3" t="s">
        <v>215</v>
      </c>
      <c r="R483" s="3" t="s">
        <v>215</v>
      </c>
      <c r="S483" s="3" t="s">
        <v>215</v>
      </c>
      <c r="T483" s="3">
        <v>11.917999999999999</v>
      </c>
      <c r="U483" s="3">
        <v>12.433999999999999</v>
      </c>
      <c r="V483" s="3">
        <v>12.336</v>
      </c>
      <c r="W483" s="3">
        <v>12.038</v>
      </c>
      <c r="X483" s="3">
        <v>12.286</v>
      </c>
      <c r="Y483" s="3">
        <v>12.06</v>
      </c>
      <c r="Z483" s="3">
        <v>12.037000000000001</v>
      </c>
      <c r="AA483" s="3">
        <v>13.461</v>
      </c>
      <c r="AB483" s="3">
        <v>12.584</v>
      </c>
      <c r="AC483" s="3">
        <v>9.7200000000000006</v>
      </c>
      <c r="AD483" s="3">
        <v>12.092000000000001</v>
      </c>
      <c r="AE483" s="3">
        <v>11.898999999999999</v>
      </c>
      <c r="AF483" s="3">
        <v>11.939</v>
      </c>
      <c r="AG483" s="3">
        <v>12.268000000000001</v>
      </c>
      <c r="AH483" s="3">
        <v>12.38</v>
      </c>
      <c r="AI483" s="3">
        <v>12.862</v>
      </c>
      <c r="AJ483" s="3">
        <v>13.272</v>
      </c>
      <c r="AK483" s="3">
        <v>14.635</v>
      </c>
      <c r="AL483" s="3">
        <v>14.897</v>
      </c>
      <c r="AM483" s="3">
        <v>16.437999999999999</v>
      </c>
      <c r="AN483" s="3">
        <v>16.324000000000002</v>
      </c>
      <c r="AO483" s="3">
        <v>17.866</v>
      </c>
      <c r="AP483" s="3">
        <v>18.231000000000002</v>
      </c>
      <c r="AQ483" s="3">
        <v>17.742999999999999</v>
      </c>
      <c r="AR483" s="3">
        <v>17.911999999999999</v>
      </c>
      <c r="AS483" s="3">
        <v>19.289000000000001</v>
      </c>
      <c r="AT483" s="3">
        <v>19.908999999999999</v>
      </c>
      <c r="AU483" s="3">
        <v>23.841999999999999</v>
      </c>
      <c r="AV483" s="3">
        <v>20.373000000000001</v>
      </c>
      <c r="AW483" s="3">
        <v>19.998999999999999</v>
      </c>
      <c r="AX483" s="3">
        <v>19.690000000000001</v>
      </c>
      <c r="AY483" s="3">
        <v>19.449000000000002</v>
      </c>
      <c r="AZ483" s="3">
        <v>19.381</v>
      </c>
      <c r="BA483">
        <v>19.300999999999998</v>
      </c>
      <c r="BB483">
        <v>2017</v>
      </c>
    </row>
    <row r="484" spans="1:54" hidden="1" x14ac:dyDescent="0.2">
      <c r="A484">
        <v>313</v>
      </c>
      <c r="B484" t="s">
        <v>551</v>
      </c>
      <c r="C484" t="s">
        <v>252</v>
      </c>
      <c r="D484" t="s">
        <v>133</v>
      </c>
      <c r="E484" t="s">
        <v>250</v>
      </c>
      <c r="F484" t="s">
        <v>249</v>
      </c>
      <c r="G484" t="s">
        <v>225</v>
      </c>
      <c r="H484" t="s">
        <v>222</v>
      </c>
      <c r="I484" t="s">
        <v>808</v>
      </c>
      <c r="J484" s="3" t="s">
        <v>215</v>
      </c>
      <c r="K484" s="3" t="s">
        <v>215</v>
      </c>
      <c r="L484" s="3" t="s">
        <v>215</v>
      </c>
      <c r="M484" s="3" t="s">
        <v>215</v>
      </c>
      <c r="N484" s="3" t="s">
        <v>215</v>
      </c>
      <c r="O484" s="3" t="s">
        <v>215</v>
      </c>
      <c r="P484" s="3" t="s">
        <v>215</v>
      </c>
      <c r="Q484" s="3" t="s">
        <v>215</v>
      </c>
      <c r="R484" s="3" t="s">
        <v>215</v>
      </c>
      <c r="S484" s="3" t="s">
        <v>215</v>
      </c>
      <c r="T484" s="3">
        <v>-0.16500000000000001</v>
      </c>
      <c r="U484" s="3">
        <v>-0.14599999999999999</v>
      </c>
      <c r="V484" s="3">
        <v>-0.14199999999999999</v>
      </c>
      <c r="W484" s="3">
        <v>-8.1000000000000003E-2</v>
      </c>
      <c r="X484" s="3">
        <v>-4.9000000000000002E-2</v>
      </c>
      <c r="Y484" s="3">
        <v>-1.9E-2</v>
      </c>
      <c r="Z484" s="3">
        <v>-3.9E-2</v>
      </c>
      <c r="AA484" s="3">
        <v>-0.13500000000000001</v>
      </c>
      <c r="AB484" s="3">
        <v>-6.4000000000000001E-2</v>
      </c>
      <c r="AC484" s="3">
        <v>9.8000000000000004E-2</v>
      </c>
      <c r="AD484" s="3">
        <v>-3.4000000000000002E-2</v>
      </c>
      <c r="AE484" s="3">
        <v>-1.7999999999999999E-2</v>
      </c>
      <c r="AF484" s="3">
        <v>-0.17</v>
      </c>
      <c r="AG484" s="3">
        <v>-0.188</v>
      </c>
      <c r="AH484" s="3">
        <v>-0.16600000000000001</v>
      </c>
      <c r="AI484" s="3">
        <v>-0.17599999999999999</v>
      </c>
      <c r="AJ484" s="3">
        <v>-0.106</v>
      </c>
      <c r="AK484" s="3">
        <v>-0.183</v>
      </c>
      <c r="AL484" s="3">
        <v>-0.151</v>
      </c>
      <c r="AM484" s="3">
        <v>-0.36099999999999999</v>
      </c>
      <c r="AN484" s="3">
        <v>-0.33600000000000002</v>
      </c>
      <c r="AO484" s="3">
        <v>-0.36799999999999999</v>
      </c>
      <c r="AP484" s="3">
        <v>-0.44800000000000001</v>
      </c>
      <c r="AQ484" s="3">
        <v>-0.54400000000000004</v>
      </c>
      <c r="AR484" s="3">
        <v>-0.47699999999999998</v>
      </c>
      <c r="AS484" s="3">
        <v>-0.42799999999999999</v>
      </c>
      <c r="AT484" s="3">
        <v>-0.31</v>
      </c>
      <c r="AU484" s="3">
        <v>-0.66900000000000004</v>
      </c>
      <c r="AV484" s="3">
        <v>-0.33700000000000002</v>
      </c>
      <c r="AW484" s="3">
        <v>-0.29399999999999998</v>
      </c>
      <c r="AX484" s="3">
        <v>-0.26400000000000001</v>
      </c>
      <c r="AY484" s="3">
        <v>-0.24</v>
      </c>
      <c r="AZ484" s="3">
        <v>-0.23599999999999999</v>
      </c>
      <c r="BA484">
        <v>-0.22800000000000001</v>
      </c>
      <c r="BB484">
        <v>2017</v>
      </c>
    </row>
    <row r="485" spans="1:54" hidden="1" x14ac:dyDescent="0.2">
      <c r="A485">
        <v>313</v>
      </c>
      <c r="B485" t="s">
        <v>551</v>
      </c>
      <c r="C485" t="s">
        <v>251</v>
      </c>
      <c r="D485" t="s">
        <v>133</v>
      </c>
      <c r="E485" t="s">
        <v>250</v>
      </c>
      <c r="F485" t="s">
        <v>249</v>
      </c>
      <c r="G485" t="s">
        <v>217</v>
      </c>
      <c r="I485" t="s">
        <v>248</v>
      </c>
      <c r="J485" s="3" t="s">
        <v>215</v>
      </c>
      <c r="K485" s="3" t="s">
        <v>215</v>
      </c>
      <c r="L485" s="3" t="s">
        <v>215</v>
      </c>
      <c r="M485" s="3" t="s">
        <v>215</v>
      </c>
      <c r="N485" s="3" t="s">
        <v>215</v>
      </c>
      <c r="O485" s="3" t="s">
        <v>215</v>
      </c>
      <c r="P485" s="3" t="s">
        <v>215</v>
      </c>
      <c r="Q485" s="3" t="s">
        <v>215</v>
      </c>
      <c r="R485" s="3" t="s">
        <v>215</v>
      </c>
      <c r="S485" s="3" t="s">
        <v>215</v>
      </c>
      <c r="T485" s="3">
        <v>-3.165</v>
      </c>
      <c r="U485" s="3">
        <v>-2.8130000000000002</v>
      </c>
      <c r="V485" s="3">
        <v>-2.77</v>
      </c>
      <c r="W485" s="3">
        <v>-1.5780000000000001</v>
      </c>
      <c r="X485" s="3">
        <v>-0.93700000000000006</v>
      </c>
      <c r="Y485" s="3">
        <v>-0.34699999999999998</v>
      </c>
      <c r="Z485" s="3">
        <v>-0.68</v>
      </c>
      <c r="AA485" s="3">
        <v>-2.1930000000000001</v>
      </c>
      <c r="AB485" s="3">
        <v>-0.97799999999999998</v>
      </c>
      <c r="AC485" s="3">
        <v>1.353</v>
      </c>
      <c r="AD485" s="3">
        <v>-0.436</v>
      </c>
      <c r="AE485" s="3">
        <v>-0.218</v>
      </c>
      <c r="AF485" s="3">
        <v>-1.9750000000000001</v>
      </c>
      <c r="AG485" s="3">
        <v>-2.1179999999999999</v>
      </c>
      <c r="AH485" s="3">
        <v>-1.85</v>
      </c>
      <c r="AI485" s="3">
        <v>-1.8580000000000001</v>
      </c>
      <c r="AJ485" s="3">
        <v>-1.0589999999999999</v>
      </c>
      <c r="AK485" s="3">
        <v>-1.76</v>
      </c>
      <c r="AL485" s="3">
        <v>-1.427</v>
      </c>
      <c r="AM485" s="3">
        <v>-3.524</v>
      </c>
      <c r="AN485" s="3">
        <v>-3.3490000000000002</v>
      </c>
      <c r="AO485" s="3">
        <v>-3.6539999999999999</v>
      </c>
      <c r="AP485" s="3">
        <v>-4.3140000000000001</v>
      </c>
      <c r="AQ485" s="3">
        <v>-5.0819999999999999</v>
      </c>
      <c r="AR485" s="3">
        <v>-4.4290000000000003</v>
      </c>
      <c r="AS485" s="3">
        <v>-3.879</v>
      </c>
      <c r="AT485" s="3">
        <v>-2.7589999999999999</v>
      </c>
      <c r="AU485" s="3">
        <v>-5.8460000000000001</v>
      </c>
      <c r="AV485" s="3">
        <v>-2.8149999999999999</v>
      </c>
      <c r="AW485" s="3">
        <v>-2.3290000000000002</v>
      </c>
      <c r="AX485" s="3">
        <v>-2</v>
      </c>
      <c r="AY485" s="3">
        <v>-1.7509999999999999</v>
      </c>
      <c r="AZ485" s="3">
        <v>-1.6579999999999999</v>
      </c>
      <c r="BA485">
        <v>-1.5569999999999999</v>
      </c>
      <c r="BB485">
        <v>2017</v>
      </c>
    </row>
    <row r="486" spans="1:54" hidden="1" x14ac:dyDescent="0.2">
      <c r="A486">
        <v>313</v>
      </c>
      <c r="B486" t="s">
        <v>551</v>
      </c>
      <c r="C486" t="s">
        <v>247</v>
      </c>
      <c r="D486" t="s">
        <v>133</v>
      </c>
      <c r="E486" t="s">
        <v>245</v>
      </c>
      <c r="F486" t="s">
        <v>244</v>
      </c>
      <c r="G486" t="s">
        <v>225</v>
      </c>
      <c r="H486" t="s">
        <v>222</v>
      </c>
    </row>
    <row r="487" spans="1:54" hidden="1" x14ac:dyDescent="0.2">
      <c r="A487">
        <v>313</v>
      </c>
      <c r="B487" t="s">
        <v>551</v>
      </c>
      <c r="C487" t="s">
        <v>246</v>
      </c>
      <c r="D487" t="s">
        <v>133</v>
      </c>
      <c r="E487" t="s">
        <v>245</v>
      </c>
      <c r="F487" t="s">
        <v>244</v>
      </c>
      <c r="G487" t="s">
        <v>243</v>
      </c>
    </row>
    <row r="488" spans="1:54" hidden="1" x14ac:dyDescent="0.2">
      <c r="A488">
        <v>313</v>
      </c>
      <c r="B488" t="s">
        <v>551</v>
      </c>
      <c r="C488" t="s">
        <v>242</v>
      </c>
      <c r="D488" t="s">
        <v>133</v>
      </c>
      <c r="E488" t="s">
        <v>240</v>
      </c>
      <c r="F488" t="s">
        <v>239</v>
      </c>
      <c r="G488" t="s">
        <v>225</v>
      </c>
      <c r="H488" t="s">
        <v>222</v>
      </c>
      <c r="I488" t="s">
        <v>808</v>
      </c>
      <c r="J488" s="3" t="s">
        <v>215</v>
      </c>
      <c r="K488" s="3" t="s">
        <v>215</v>
      </c>
      <c r="L488" s="3" t="s">
        <v>215</v>
      </c>
      <c r="M488" s="3" t="s">
        <v>215</v>
      </c>
      <c r="N488" s="3" t="s">
        <v>215</v>
      </c>
      <c r="O488" s="3" t="s">
        <v>215</v>
      </c>
      <c r="P488" s="3" t="s">
        <v>215</v>
      </c>
      <c r="Q488" s="3" t="s">
        <v>215</v>
      </c>
      <c r="R488" s="3" t="s">
        <v>215</v>
      </c>
      <c r="S488" s="3" t="s">
        <v>215</v>
      </c>
      <c r="T488" s="3">
        <v>-0.10299999999999999</v>
      </c>
      <c r="U488" s="3">
        <v>-7.2999999999999995E-2</v>
      </c>
      <c r="V488" s="3">
        <v>-7.0999999999999994E-2</v>
      </c>
      <c r="W488" s="3">
        <v>-4.0000000000000001E-3</v>
      </c>
      <c r="X488" s="3">
        <v>2.7E-2</v>
      </c>
      <c r="Y488" s="3">
        <v>0.06</v>
      </c>
      <c r="Z488" s="3">
        <v>4.5999999999999999E-2</v>
      </c>
      <c r="AA488" s="3">
        <v>-4.1000000000000002E-2</v>
      </c>
      <c r="AB488" s="3">
        <v>3.1E-2</v>
      </c>
      <c r="AC488" s="3">
        <v>0.19700000000000001</v>
      </c>
      <c r="AD488" s="3">
        <v>0.06</v>
      </c>
      <c r="AE488" s="3">
        <v>7.3999999999999996E-2</v>
      </c>
      <c r="AF488" s="3">
        <v>-6.8000000000000005E-2</v>
      </c>
      <c r="AG488" s="3">
        <v>-8.6999999999999994E-2</v>
      </c>
      <c r="AH488" s="3">
        <v>-5.2999999999999999E-2</v>
      </c>
      <c r="AI488" s="3">
        <v>-5.8000000000000003E-2</v>
      </c>
      <c r="AJ488" s="3">
        <v>1.0999999999999999E-2</v>
      </c>
      <c r="AK488" s="3">
        <v>-5.6000000000000001E-2</v>
      </c>
      <c r="AL488" s="3">
        <v>-8.0000000000000002E-3</v>
      </c>
      <c r="AM488" s="3">
        <v>-0.20699999999999999</v>
      </c>
      <c r="AN488" s="3">
        <v>-0.158</v>
      </c>
      <c r="AO488" s="3">
        <v>-0.158</v>
      </c>
      <c r="AP488" s="3">
        <v>-0.26200000000000001</v>
      </c>
      <c r="AQ488" s="3">
        <v>-0.34699999999999998</v>
      </c>
      <c r="AR488" s="3">
        <v>-0.26500000000000001</v>
      </c>
      <c r="AS488" s="3">
        <v>-0.19500000000000001</v>
      </c>
      <c r="AT488" s="3">
        <v>-3.5000000000000003E-2</v>
      </c>
      <c r="AU488" s="3">
        <v>-0.40300000000000002</v>
      </c>
      <c r="AV488" s="3">
        <v>-4.3999999999999997E-2</v>
      </c>
      <c r="AW488" s="3">
        <v>1.6E-2</v>
      </c>
      <c r="AX488" s="3">
        <v>5.0999999999999997E-2</v>
      </c>
      <c r="AY488" s="3">
        <v>7.2999999999999995E-2</v>
      </c>
      <c r="AZ488" s="3">
        <v>8.2000000000000003E-2</v>
      </c>
      <c r="BA488">
        <v>8.7999999999999995E-2</v>
      </c>
      <c r="BB488">
        <v>2017</v>
      </c>
    </row>
    <row r="489" spans="1:54" hidden="1" x14ac:dyDescent="0.2">
      <c r="A489">
        <v>313</v>
      </c>
      <c r="B489" t="s">
        <v>551</v>
      </c>
      <c r="C489" t="s">
        <v>241</v>
      </c>
      <c r="D489" t="s">
        <v>133</v>
      </c>
      <c r="E489" t="s">
        <v>240</v>
      </c>
      <c r="F489" t="s">
        <v>239</v>
      </c>
      <c r="G489" t="s">
        <v>217</v>
      </c>
      <c r="I489" t="s">
        <v>238</v>
      </c>
      <c r="J489" s="3" t="s">
        <v>215</v>
      </c>
      <c r="K489" s="3" t="s">
        <v>215</v>
      </c>
      <c r="L489" s="3" t="s">
        <v>215</v>
      </c>
      <c r="M489" s="3" t="s">
        <v>215</v>
      </c>
      <c r="N489" s="3" t="s">
        <v>215</v>
      </c>
      <c r="O489" s="3" t="s">
        <v>215</v>
      </c>
      <c r="P489" s="3" t="s">
        <v>215</v>
      </c>
      <c r="Q489" s="3" t="s">
        <v>215</v>
      </c>
      <c r="R489" s="3" t="s">
        <v>215</v>
      </c>
      <c r="S489" s="3" t="s">
        <v>215</v>
      </c>
      <c r="T489" s="3">
        <v>-1.9810000000000001</v>
      </c>
      <c r="U489" s="3">
        <v>-1.403</v>
      </c>
      <c r="V489" s="3">
        <v>-1.3819999999999999</v>
      </c>
      <c r="W489" s="3">
        <v>-7.0000000000000007E-2</v>
      </c>
      <c r="X489" s="3">
        <v>0.51600000000000001</v>
      </c>
      <c r="Y489" s="3">
        <v>1.089</v>
      </c>
      <c r="Z489" s="3">
        <v>0.78700000000000003</v>
      </c>
      <c r="AA489" s="3">
        <v>-0.66400000000000003</v>
      </c>
      <c r="AB489" s="3">
        <v>0.46600000000000003</v>
      </c>
      <c r="AC489" s="3">
        <v>2.714</v>
      </c>
      <c r="AD489" s="3">
        <v>0.76700000000000002</v>
      </c>
      <c r="AE489" s="3">
        <v>0.90300000000000002</v>
      </c>
      <c r="AF489" s="3">
        <v>-0.79</v>
      </c>
      <c r="AG489" s="3">
        <v>-0.98399999999999999</v>
      </c>
      <c r="AH489" s="3">
        <v>-0.59099999999999997</v>
      </c>
      <c r="AI489" s="3">
        <v>-0.61499999999999999</v>
      </c>
      <c r="AJ489" s="3">
        <v>0.11</v>
      </c>
      <c r="AK489" s="3">
        <v>-0.53700000000000003</v>
      </c>
      <c r="AL489" s="3">
        <v>-7.2999999999999995E-2</v>
      </c>
      <c r="AM489" s="3">
        <v>-2.02</v>
      </c>
      <c r="AN489" s="3">
        <v>-1.5720000000000001</v>
      </c>
      <c r="AO489" s="3">
        <v>-1.5640000000000001</v>
      </c>
      <c r="AP489" s="3">
        <v>-2.524</v>
      </c>
      <c r="AQ489" s="3">
        <v>-3.24</v>
      </c>
      <c r="AR489" s="3">
        <v>-2.4609999999999999</v>
      </c>
      <c r="AS489" s="3">
        <v>-1.766</v>
      </c>
      <c r="AT489" s="3">
        <v>-0.315</v>
      </c>
      <c r="AU489" s="3">
        <v>-3.516</v>
      </c>
      <c r="AV489" s="3">
        <v>-0.371</v>
      </c>
      <c r="AW489" s="3">
        <v>0.13</v>
      </c>
      <c r="AX489" s="3">
        <v>0.39</v>
      </c>
      <c r="AY489" s="3">
        <v>0.53600000000000003</v>
      </c>
      <c r="AZ489" s="3">
        <v>0.57399999999999995</v>
      </c>
      <c r="BA489">
        <v>0.59799999999999998</v>
      </c>
      <c r="BB489">
        <v>2017</v>
      </c>
    </row>
    <row r="490" spans="1:54" hidden="1" x14ac:dyDescent="0.2">
      <c r="A490">
        <v>313</v>
      </c>
      <c r="B490" t="s">
        <v>551</v>
      </c>
      <c r="C490" t="s">
        <v>237</v>
      </c>
      <c r="D490" t="s">
        <v>133</v>
      </c>
      <c r="E490" t="s">
        <v>235</v>
      </c>
      <c r="F490" t="s">
        <v>234</v>
      </c>
      <c r="G490" t="s">
        <v>225</v>
      </c>
      <c r="H490" t="s">
        <v>222</v>
      </c>
    </row>
    <row r="491" spans="1:54" hidden="1" x14ac:dyDescent="0.2">
      <c r="A491">
        <v>313</v>
      </c>
      <c r="B491" t="s">
        <v>551</v>
      </c>
      <c r="C491" t="s">
        <v>236</v>
      </c>
      <c r="D491" t="s">
        <v>133</v>
      </c>
      <c r="E491" t="s">
        <v>235</v>
      </c>
      <c r="F491" t="s">
        <v>234</v>
      </c>
      <c r="G491" t="s">
        <v>217</v>
      </c>
    </row>
    <row r="492" spans="1:54" hidden="1" x14ac:dyDescent="0.2">
      <c r="A492">
        <v>313</v>
      </c>
      <c r="B492" t="s">
        <v>551</v>
      </c>
      <c r="C492" t="s">
        <v>233</v>
      </c>
      <c r="D492" t="s">
        <v>133</v>
      </c>
      <c r="E492" t="s">
        <v>231</v>
      </c>
      <c r="F492" t="s">
        <v>230</v>
      </c>
      <c r="G492" t="s">
        <v>225</v>
      </c>
      <c r="H492" t="s">
        <v>222</v>
      </c>
      <c r="I492" t="s">
        <v>808</v>
      </c>
      <c r="J492" s="3" t="s">
        <v>215</v>
      </c>
      <c r="K492" s="3" t="s">
        <v>215</v>
      </c>
      <c r="L492" s="3" t="s">
        <v>215</v>
      </c>
      <c r="M492" s="3" t="s">
        <v>215</v>
      </c>
      <c r="N492" s="3" t="s">
        <v>215</v>
      </c>
      <c r="O492" s="3" t="s">
        <v>215</v>
      </c>
      <c r="P492" s="3" t="s">
        <v>215</v>
      </c>
      <c r="Q492" s="3" t="s">
        <v>215</v>
      </c>
      <c r="R492" s="3" t="s">
        <v>215</v>
      </c>
      <c r="S492" s="3" t="s">
        <v>215</v>
      </c>
      <c r="T492" s="3">
        <v>0.69</v>
      </c>
      <c r="U492" s="3">
        <v>0.78900000000000003</v>
      </c>
      <c r="V492" s="3">
        <v>0.91600000000000004</v>
      </c>
      <c r="W492" s="3">
        <v>1.0069999999999999</v>
      </c>
      <c r="X492" s="3">
        <v>1.095</v>
      </c>
      <c r="Y492" s="3">
        <v>1.159</v>
      </c>
      <c r="Z492" s="3">
        <v>1.204</v>
      </c>
      <c r="AA492" s="3">
        <v>1.32</v>
      </c>
      <c r="AB492" s="3">
        <v>1.369</v>
      </c>
      <c r="AC492" s="3">
        <v>1.4339999999999999</v>
      </c>
      <c r="AD492" s="3">
        <v>1.5109999999999999</v>
      </c>
      <c r="AE492" s="3">
        <v>1.5149999999999999</v>
      </c>
      <c r="AF492" s="3">
        <v>1.671</v>
      </c>
      <c r="AG492" s="3">
        <v>1.85</v>
      </c>
      <c r="AH492" s="3">
        <v>1.9379999999999999</v>
      </c>
      <c r="AI492" s="3">
        <v>2.1680000000000001</v>
      </c>
      <c r="AJ492" s="3">
        <v>2.3159999999999998</v>
      </c>
      <c r="AK492" s="3">
        <v>2.4409999999999998</v>
      </c>
      <c r="AL492" s="3">
        <v>2.6789999999999998</v>
      </c>
      <c r="AM492" s="3">
        <v>3.085</v>
      </c>
      <c r="AN492" s="3">
        <v>3.4009999999999998</v>
      </c>
      <c r="AO492" s="3">
        <v>3.556</v>
      </c>
      <c r="AP492" s="3">
        <v>3.9079999999999999</v>
      </c>
      <c r="AQ492" s="3">
        <v>4.6890000000000001</v>
      </c>
      <c r="AR492" s="3">
        <v>5.16</v>
      </c>
      <c r="AS492" s="3">
        <v>5.6369999999999996</v>
      </c>
      <c r="AT492" s="3">
        <v>5.9649999999999999</v>
      </c>
      <c r="AU492" s="3">
        <v>6.55</v>
      </c>
      <c r="AV492" s="3">
        <v>6.8869999999999996</v>
      </c>
      <c r="AW492" s="3">
        <v>7.181</v>
      </c>
      <c r="AX492" s="3">
        <v>7.4450000000000003</v>
      </c>
      <c r="AY492" s="3">
        <v>7.6849999999999996</v>
      </c>
      <c r="AZ492" s="3">
        <v>7.9210000000000003</v>
      </c>
      <c r="BA492">
        <v>8.1489999999999991</v>
      </c>
      <c r="BB492">
        <v>2017</v>
      </c>
    </row>
    <row r="493" spans="1:54" hidden="1" x14ac:dyDescent="0.2">
      <c r="A493">
        <v>313</v>
      </c>
      <c r="B493" t="s">
        <v>551</v>
      </c>
      <c r="C493" t="s">
        <v>232</v>
      </c>
      <c r="D493" t="s">
        <v>133</v>
      </c>
      <c r="E493" t="s">
        <v>231</v>
      </c>
      <c r="F493" t="s">
        <v>230</v>
      </c>
      <c r="G493" t="s">
        <v>217</v>
      </c>
      <c r="I493" t="s">
        <v>229</v>
      </c>
      <c r="J493" s="3" t="s">
        <v>215</v>
      </c>
      <c r="K493" s="3" t="s">
        <v>215</v>
      </c>
      <c r="L493" s="3" t="s">
        <v>215</v>
      </c>
      <c r="M493" s="3" t="s">
        <v>215</v>
      </c>
      <c r="N493" s="3" t="s">
        <v>215</v>
      </c>
      <c r="O493" s="3" t="s">
        <v>215</v>
      </c>
      <c r="P493" s="3" t="s">
        <v>215</v>
      </c>
      <c r="Q493" s="3" t="s">
        <v>215</v>
      </c>
      <c r="R493" s="3" t="s">
        <v>215</v>
      </c>
      <c r="S493" s="3" t="s">
        <v>215</v>
      </c>
      <c r="T493" s="3">
        <v>13.223000000000001</v>
      </c>
      <c r="U493" s="3">
        <v>15.256</v>
      </c>
      <c r="V493" s="3">
        <v>17.872</v>
      </c>
      <c r="W493" s="3">
        <v>19.707999999999998</v>
      </c>
      <c r="X493" s="3">
        <v>20.914999999999999</v>
      </c>
      <c r="Y493" s="3">
        <v>21.021999999999998</v>
      </c>
      <c r="Z493" s="3">
        <v>20.748999999999999</v>
      </c>
      <c r="AA493" s="3">
        <v>21.497</v>
      </c>
      <c r="AB493" s="3">
        <v>20.792999999999999</v>
      </c>
      <c r="AC493" s="3">
        <v>19.759</v>
      </c>
      <c r="AD493" s="3">
        <v>19.175999999999998</v>
      </c>
      <c r="AE493" s="3">
        <v>18.48</v>
      </c>
      <c r="AF493" s="3">
        <v>19.434999999999999</v>
      </c>
      <c r="AG493" s="3">
        <v>20.841000000000001</v>
      </c>
      <c r="AH493" s="3">
        <v>21.62</v>
      </c>
      <c r="AI493" s="3">
        <v>22.954000000000001</v>
      </c>
      <c r="AJ493" s="3">
        <v>23.154</v>
      </c>
      <c r="AK493" s="3">
        <v>23.49</v>
      </c>
      <c r="AL493" s="3">
        <v>25.344000000000001</v>
      </c>
      <c r="AM493" s="3">
        <v>30.088999999999999</v>
      </c>
      <c r="AN493" s="3">
        <v>33.883000000000003</v>
      </c>
      <c r="AO493" s="3">
        <v>35.262</v>
      </c>
      <c r="AP493" s="3">
        <v>37.588999999999999</v>
      </c>
      <c r="AQ493" s="3">
        <v>43.831000000000003</v>
      </c>
      <c r="AR493" s="3">
        <v>47.954999999999998</v>
      </c>
      <c r="AS493" s="3">
        <v>51.055</v>
      </c>
      <c r="AT493" s="3">
        <v>53.015999999999998</v>
      </c>
      <c r="AU493" s="3">
        <v>57.204999999999998</v>
      </c>
      <c r="AV493" s="3">
        <v>57.497</v>
      </c>
      <c r="AW493" s="3">
        <v>56.951999999999998</v>
      </c>
      <c r="AX493" s="3">
        <v>56.487000000000002</v>
      </c>
      <c r="AY493" s="3">
        <v>56.005000000000003</v>
      </c>
      <c r="AZ493" s="3">
        <v>55.728000000000002</v>
      </c>
      <c r="BA493">
        <v>55.564</v>
      </c>
      <c r="BB493">
        <v>2017</v>
      </c>
    </row>
    <row r="494" spans="1:54" hidden="1" x14ac:dyDescent="0.2">
      <c r="A494">
        <v>313</v>
      </c>
      <c r="B494" t="s">
        <v>551</v>
      </c>
      <c r="C494" t="s">
        <v>228</v>
      </c>
      <c r="D494" t="s">
        <v>133</v>
      </c>
      <c r="E494" t="s">
        <v>227</v>
      </c>
      <c r="F494" t="s">
        <v>226</v>
      </c>
      <c r="G494" t="s">
        <v>225</v>
      </c>
      <c r="H494" t="s">
        <v>222</v>
      </c>
      <c r="I494" t="s">
        <v>808</v>
      </c>
      <c r="J494" s="3" t="s">
        <v>215</v>
      </c>
      <c r="K494" s="3" t="s">
        <v>215</v>
      </c>
      <c r="L494" s="3" t="s">
        <v>215</v>
      </c>
      <c r="M494" s="3" t="s">
        <v>215</v>
      </c>
      <c r="N494" s="3" t="s">
        <v>215</v>
      </c>
      <c r="O494" s="3" t="s">
        <v>215</v>
      </c>
      <c r="P494" s="3" t="s">
        <v>215</v>
      </c>
      <c r="Q494" s="3" t="s">
        <v>215</v>
      </c>
      <c r="R494" s="3" t="s">
        <v>215</v>
      </c>
      <c r="S494" s="3" t="s">
        <v>215</v>
      </c>
      <c r="T494" s="3">
        <v>5.218</v>
      </c>
      <c r="U494" s="3">
        <v>5.173</v>
      </c>
      <c r="V494" s="3">
        <v>5.1269999999999998</v>
      </c>
      <c r="W494" s="3">
        <v>5.1109999999999998</v>
      </c>
      <c r="X494" s="3">
        <v>5.234</v>
      </c>
      <c r="Y494" s="3">
        <v>5.5119999999999996</v>
      </c>
      <c r="Z494" s="3">
        <v>5.8010000000000002</v>
      </c>
      <c r="AA494" s="3">
        <v>6.141</v>
      </c>
      <c r="AB494" s="3">
        <v>6.5830000000000002</v>
      </c>
      <c r="AC494" s="3">
        <v>7.2590000000000003</v>
      </c>
      <c r="AD494" s="3">
        <v>7.88</v>
      </c>
      <c r="AE494" s="3">
        <v>8.1969999999999992</v>
      </c>
      <c r="AF494" s="3">
        <v>8.6</v>
      </c>
      <c r="AG494" s="3">
        <v>8.8759999999999994</v>
      </c>
      <c r="AH494" s="3">
        <v>8.9629999999999992</v>
      </c>
      <c r="AI494" s="3">
        <v>9.4459999999999997</v>
      </c>
      <c r="AJ494" s="3">
        <v>10.002000000000001</v>
      </c>
      <c r="AK494" s="3">
        <v>10.393000000000001</v>
      </c>
      <c r="AL494" s="3">
        <v>10.571999999999999</v>
      </c>
      <c r="AM494" s="3">
        <v>10.254</v>
      </c>
      <c r="AN494" s="3">
        <v>10.039</v>
      </c>
      <c r="AO494" s="3">
        <v>10.083</v>
      </c>
      <c r="AP494" s="3">
        <v>10.395</v>
      </c>
      <c r="AQ494" s="3">
        <v>10.699</v>
      </c>
      <c r="AR494" s="3">
        <v>10.76</v>
      </c>
      <c r="AS494" s="3">
        <v>11.042</v>
      </c>
      <c r="AT494" s="3">
        <v>11.250999999999999</v>
      </c>
      <c r="AU494" s="3">
        <v>11.45</v>
      </c>
      <c r="AV494" s="3">
        <v>11.978999999999999</v>
      </c>
      <c r="AW494" s="3">
        <v>12.609</v>
      </c>
      <c r="AX494" s="3">
        <v>13.179</v>
      </c>
      <c r="AY494" s="3">
        <v>13.722</v>
      </c>
      <c r="AZ494" s="3">
        <v>14.212999999999999</v>
      </c>
      <c r="BA494">
        <v>14.666</v>
      </c>
      <c r="BB494">
        <v>2017</v>
      </c>
    </row>
    <row r="495" spans="1:54" hidden="1" x14ac:dyDescent="0.2">
      <c r="A495">
        <v>313</v>
      </c>
      <c r="B495" t="s">
        <v>551</v>
      </c>
      <c r="C495" t="s">
        <v>224</v>
      </c>
      <c r="D495" t="s">
        <v>133</v>
      </c>
      <c r="E495" t="s">
        <v>219</v>
      </c>
      <c r="F495" t="s">
        <v>218</v>
      </c>
      <c r="G495" t="s">
        <v>223</v>
      </c>
      <c r="H495" t="s">
        <v>222</v>
      </c>
      <c r="I495" t="s">
        <v>809</v>
      </c>
      <c r="J495" s="3">
        <v>-1.4999999999999999E-2</v>
      </c>
      <c r="K495" s="3">
        <v>-8.2000000000000003E-2</v>
      </c>
      <c r="L495" s="3">
        <v>-6.5000000000000002E-2</v>
      </c>
      <c r="M495" s="3">
        <v>-3.9E-2</v>
      </c>
      <c r="N495" s="3">
        <v>-4.8000000000000001E-2</v>
      </c>
      <c r="O495" s="3">
        <v>-0.04</v>
      </c>
      <c r="P495" s="3">
        <v>-3.2000000000000001E-2</v>
      </c>
      <c r="Q495" s="3">
        <v>-5.5E-2</v>
      </c>
      <c r="R495" s="3">
        <v>-6.7000000000000004E-2</v>
      </c>
      <c r="S495" s="3">
        <v>-9.6000000000000002E-2</v>
      </c>
      <c r="T495" s="3">
        <v>-0.04</v>
      </c>
      <c r="U495" s="3">
        <v>-0.182</v>
      </c>
      <c r="V495" s="3">
        <v>3.3000000000000002E-2</v>
      </c>
      <c r="W495" s="3">
        <v>0.28599999999999998</v>
      </c>
      <c r="X495" s="3">
        <v>0.20399999999999999</v>
      </c>
      <c r="Y495" s="3">
        <v>0.13100000000000001</v>
      </c>
      <c r="Z495" s="3">
        <v>1.7999999999999999E-2</v>
      </c>
      <c r="AA495" s="3">
        <v>-0.33900000000000002</v>
      </c>
      <c r="AB495" s="3">
        <v>-0.68899999999999995</v>
      </c>
      <c r="AC495" s="3">
        <v>0.104</v>
      </c>
      <c r="AD495" s="3">
        <v>-0.122</v>
      </c>
      <c r="AE495" s="3">
        <v>-0.31900000000000001</v>
      </c>
      <c r="AF495" s="3">
        <v>7.0000000000000001E-3</v>
      </c>
      <c r="AG495" s="3">
        <v>-1.4999999999999999E-2</v>
      </c>
      <c r="AH495" s="3">
        <v>0.14499999999999999</v>
      </c>
      <c r="AI495" s="3">
        <v>-0.30499999999999999</v>
      </c>
      <c r="AJ495" s="3">
        <v>-1.0309999999999999</v>
      </c>
      <c r="AK495" s="3">
        <v>-0.95399999999999996</v>
      </c>
      <c r="AL495" s="3">
        <v>-0.872</v>
      </c>
      <c r="AM495" s="3">
        <v>-0.80900000000000005</v>
      </c>
      <c r="AN495" s="3">
        <v>-0.79700000000000004</v>
      </c>
      <c r="AO495" s="3">
        <v>-1.1020000000000001</v>
      </c>
      <c r="AP495" s="3">
        <v>-1.532</v>
      </c>
      <c r="AQ495" s="3">
        <v>-1.516</v>
      </c>
      <c r="AR495" s="3">
        <v>-2.1930000000000001</v>
      </c>
      <c r="AS495" s="3">
        <v>-1.61</v>
      </c>
      <c r="AT495" s="3">
        <v>-0.86799999999999999</v>
      </c>
      <c r="AU495" s="3">
        <v>-1.909</v>
      </c>
      <c r="AV495" s="3">
        <v>-1.675</v>
      </c>
      <c r="AW495" s="3">
        <v>-1.1359999999999999</v>
      </c>
      <c r="AX495" s="3">
        <v>-0.96499999999999997</v>
      </c>
      <c r="AY495" s="3">
        <v>-0.88100000000000001</v>
      </c>
      <c r="AZ495" s="3">
        <v>-0.746</v>
      </c>
      <c r="BA495">
        <v>-0.69399999999999995</v>
      </c>
      <c r="BB495">
        <v>2017</v>
      </c>
    </row>
    <row r="496" spans="1:54" hidden="1" x14ac:dyDescent="0.2">
      <c r="A496">
        <v>313</v>
      </c>
      <c r="B496" t="s">
        <v>551</v>
      </c>
      <c r="C496" t="s">
        <v>220</v>
      </c>
      <c r="D496" t="s">
        <v>133</v>
      </c>
      <c r="E496" t="s">
        <v>219</v>
      </c>
      <c r="F496" t="s">
        <v>218</v>
      </c>
      <c r="G496" t="s">
        <v>217</v>
      </c>
      <c r="I496" t="s">
        <v>216</v>
      </c>
      <c r="J496" s="3">
        <v>-0.58499999999999996</v>
      </c>
      <c r="K496" s="3">
        <v>-3.05</v>
      </c>
      <c r="L496" s="3">
        <v>-2.1509999999999998</v>
      </c>
      <c r="M496" s="3">
        <v>-1.153</v>
      </c>
      <c r="N496" s="3">
        <v>-1.33</v>
      </c>
      <c r="O496" s="3">
        <v>-1.012</v>
      </c>
      <c r="P496" s="3">
        <v>-0.76400000000000001</v>
      </c>
      <c r="Q496" s="3">
        <v>-1.1739999999999999</v>
      </c>
      <c r="R496" s="3">
        <v>-1.37</v>
      </c>
      <c r="S496" s="3">
        <v>-1.7470000000000001</v>
      </c>
      <c r="T496" s="3">
        <v>-0.77</v>
      </c>
      <c r="U496" s="3">
        <v>-3.5489999999999999</v>
      </c>
      <c r="V496" s="3">
        <v>0.64900000000000002</v>
      </c>
      <c r="W496" s="3">
        <v>5.62</v>
      </c>
      <c r="X496" s="3">
        <v>3.8010000000000002</v>
      </c>
      <c r="Y496" s="3">
        <v>2.3140000000000001</v>
      </c>
      <c r="Z496" s="3">
        <v>0.29699999999999999</v>
      </c>
      <c r="AA496" s="3">
        <v>-5.3579999999999997</v>
      </c>
      <c r="AB496" s="3">
        <v>-10.086</v>
      </c>
      <c r="AC496" s="3">
        <v>1.3580000000000001</v>
      </c>
      <c r="AD496" s="3">
        <v>-1.5149999999999999</v>
      </c>
      <c r="AE496" s="3">
        <v>-3.835</v>
      </c>
      <c r="AF496" s="3">
        <v>8.4000000000000005E-2</v>
      </c>
      <c r="AG496" s="3">
        <v>-0.17299999999999999</v>
      </c>
      <c r="AH496" s="3">
        <v>1.6060000000000001</v>
      </c>
      <c r="AI496" s="3">
        <v>-3.0979999999999999</v>
      </c>
      <c r="AJ496" s="3">
        <v>-10.141</v>
      </c>
      <c r="AK496" s="3">
        <v>-8.9870000000000001</v>
      </c>
      <c r="AL496" s="3">
        <v>-8.282</v>
      </c>
      <c r="AM496" s="3">
        <v>-8.1</v>
      </c>
      <c r="AN496" s="3">
        <v>-7.8920000000000003</v>
      </c>
      <c r="AO496" s="3">
        <v>-10.939</v>
      </c>
      <c r="AP496" s="3">
        <v>-14.289</v>
      </c>
      <c r="AQ496" s="3">
        <v>-14.201000000000001</v>
      </c>
      <c r="AR496" s="3">
        <v>-20.221</v>
      </c>
      <c r="AS496" s="3">
        <v>-14.327</v>
      </c>
      <c r="AT496" s="3">
        <v>-7.7050000000000001</v>
      </c>
      <c r="AU496" s="3">
        <v>-16.405999999999999</v>
      </c>
      <c r="AV496" s="3">
        <v>-13.593999999999999</v>
      </c>
      <c r="AW496" s="3">
        <v>-8.8070000000000004</v>
      </c>
      <c r="AX496" s="3">
        <v>-7.1680000000000001</v>
      </c>
      <c r="AY496" s="3">
        <v>-6.2969999999999997</v>
      </c>
      <c r="AZ496" s="3">
        <v>-5.1669999999999998</v>
      </c>
      <c r="BA496">
        <v>-4.6630000000000003</v>
      </c>
      <c r="BB496">
        <v>2016</v>
      </c>
    </row>
    <row r="497" spans="1:54" x14ac:dyDescent="0.2">
      <c r="A497">
        <v>419</v>
      </c>
      <c r="B497" t="s">
        <v>550</v>
      </c>
      <c r="C497" t="s">
        <v>352</v>
      </c>
      <c r="D497" t="s">
        <v>165</v>
      </c>
      <c r="E497" t="s">
        <v>349</v>
      </c>
      <c r="F497" t="s">
        <v>351</v>
      </c>
      <c r="G497" t="s">
        <v>225</v>
      </c>
      <c r="H497" t="s">
        <v>222</v>
      </c>
      <c r="I497" t="s">
        <v>810</v>
      </c>
      <c r="J497" s="3">
        <v>2.7719999999999998</v>
      </c>
      <c r="K497" s="3">
        <v>2.8490000000000002</v>
      </c>
      <c r="L497" s="3">
        <v>3.0310000000000001</v>
      </c>
      <c r="M497" s="3">
        <v>3.2429999999999999</v>
      </c>
      <c r="N497" s="3">
        <v>3.379</v>
      </c>
      <c r="O497" s="3">
        <v>3.3479999999999999</v>
      </c>
      <c r="P497" s="3">
        <v>3.3639999999999999</v>
      </c>
      <c r="Q497" s="3">
        <v>3.323</v>
      </c>
      <c r="R497" s="3">
        <v>3.52</v>
      </c>
      <c r="S497" s="3">
        <v>3.556</v>
      </c>
      <c r="T497" s="3">
        <v>3.681</v>
      </c>
      <c r="U497" s="3">
        <v>3.7650000000000001</v>
      </c>
      <c r="V497" s="3">
        <v>4.0330000000000004</v>
      </c>
      <c r="W497" s="3">
        <v>4.34</v>
      </c>
      <c r="X497" s="3">
        <v>4.4790000000000001</v>
      </c>
      <c r="Y497" s="3">
        <v>4.5650000000000004</v>
      </c>
      <c r="Z497" s="3">
        <v>4.7140000000000004</v>
      </c>
      <c r="AA497" s="3">
        <v>4.8239999999999998</v>
      </c>
      <c r="AB497" s="3">
        <v>5.0579999999999998</v>
      </c>
      <c r="AC497" s="3">
        <v>5.36</v>
      </c>
      <c r="AD497" s="3">
        <v>5.7359999999999998</v>
      </c>
      <c r="AE497" s="3">
        <v>5.8789999999999996</v>
      </c>
      <c r="AF497" s="3">
        <v>6.0759999999999996</v>
      </c>
      <c r="AG497" s="3">
        <v>6.4589999999999996</v>
      </c>
      <c r="AH497" s="3">
        <v>6.91</v>
      </c>
      <c r="AI497" s="3">
        <v>7.3769999999999998</v>
      </c>
      <c r="AJ497" s="3">
        <v>7.8540000000000001</v>
      </c>
      <c r="AK497" s="3">
        <v>8.5060000000000002</v>
      </c>
      <c r="AL497" s="3">
        <v>9.0370000000000008</v>
      </c>
      <c r="AM497" s="3">
        <v>9.266</v>
      </c>
      <c r="AN497" s="3">
        <v>9.6679999999999993</v>
      </c>
      <c r="AO497" s="3">
        <v>9.86</v>
      </c>
      <c r="AP497" s="3">
        <v>10.228</v>
      </c>
      <c r="AQ497" s="3">
        <v>10.782</v>
      </c>
      <c r="AR497" s="3">
        <v>11.250999999999999</v>
      </c>
      <c r="AS497" s="3">
        <v>11.573</v>
      </c>
      <c r="AT497" s="3">
        <v>11.945</v>
      </c>
      <c r="AU497" s="3">
        <v>12.321999999999999</v>
      </c>
      <c r="AV497" s="3">
        <v>12.694000000000001</v>
      </c>
      <c r="AW497" s="3">
        <v>12.99</v>
      </c>
      <c r="AX497" s="3">
        <v>13.272</v>
      </c>
      <c r="AY497" s="3">
        <v>13.573</v>
      </c>
      <c r="AZ497" s="3">
        <v>13.882</v>
      </c>
      <c r="BA497">
        <v>14.2</v>
      </c>
      <c r="BB497">
        <v>2016</v>
      </c>
    </row>
    <row r="498" spans="1:54" hidden="1" x14ac:dyDescent="0.2">
      <c r="A498">
        <v>419</v>
      </c>
      <c r="B498" t="s">
        <v>550</v>
      </c>
      <c r="C498" t="s">
        <v>350</v>
      </c>
      <c r="D498" t="s">
        <v>165</v>
      </c>
      <c r="E498" t="s">
        <v>349</v>
      </c>
      <c r="F498" t="s">
        <v>348</v>
      </c>
      <c r="G498" t="s">
        <v>275</v>
      </c>
      <c r="I498" t="s">
        <v>347</v>
      </c>
      <c r="J498" s="3">
        <v>7.4939999999999998</v>
      </c>
      <c r="K498" s="3">
        <v>2.7770000000000001</v>
      </c>
      <c r="L498" s="3">
        <v>6.4059999999999997</v>
      </c>
      <c r="M498" s="3">
        <v>6.9939999999999998</v>
      </c>
      <c r="N498" s="3">
        <v>4.1859999999999999</v>
      </c>
      <c r="O498" s="3">
        <v>-0.93</v>
      </c>
      <c r="P498" s="3">
        <v>0.48399999999999999</v>
      </c>
      <c r="Q498" s="3">
        <v>-1.222</v>
      </c>
      <c r="R498" s="3">
        <v>5.952</v>
      </c>
      <c r="S498" s="3">
        <v>1.0129999999999999</v>
      </c>
      <c r="T498" s="3">
        <v>3.5030000000000001</v>
      </c>
      <c r="U498" s="3">
        <v>2.286</v>
      </c>
      <c r="V498" s="3">
        <v>7.1230000000000002</v>
      </c>
      <c r="W498" s="3">
        <v>7.6040000000000001</v>
      </c>
      <c r="X498" s="3">
        <v>3.2120000000000002</v>
      </c>
      <c r="Y498" s="3">
        <v>1.923</v>
      </c>
      <c r="Z498" s="3">
        <v>3.25</v>
      </c>
      <c r="AA498" s="3">
        <v>2.3479999999999999</v>
      </c>
      <c r="AB498" s="3">
        <v>4.8490000000000002</v>
      </c>
      <c r="AC498" s="3">
        <v>5.9720000000000004</v>
      </c>
      <c r="AD498" s="3">
        <v>7.0179999999999998</v>
      </c>
      <c r="AE498" s="3">
        <v>2.4910000000000001</v>
      </c>
      <c r="AF498" s="3">
        <v>3.3490000000000002</v>
      </c>
      <c r="AG498" s="3">
        <v>6.2960000000000003</v>
      </c>
      <c r="AH498" s="3">
        <v>6.9809999999999999</v>
      </c>
      <c r="AI498" s="3">
        <v>6.7690000000000001</v>
      </c>
      <c r="AJ498" s="3">
        <v>6.4669999999999996</v>
      </c>
      <c r="AK498" s="3">
        <v>8.2940000000000005</v>
      </c>
      <c r="AL498" s="3">
        <v>6.242</v>
      </c>
      <c r="AM498" s="3">
        <v>2.5409999999999999</v>
      </c>
      <c r="AN498" s="3">
        <v>4.3369999999999997</v>
      </c>
      <c r="AO498" s="3">
        <v>1.984</v>
      </c>
      <c r="AP498" s="3">
        <v>3.7280000000000002</v>
      </c>
      <c r="AQ498" s="3">
        <v>5.4160000000000004</v>
      </c>
      <c r="AR498" s="3">
        <v>4.351</v>
      </c>
      <c r="AS498" s="3">
        <v>2.863</v>
      </c>
      <c r="AT498" s="3">
        <v>3.218</v>
      </c>
      <c r="AU498" s="3">
        <v>3.153</v>
      </c>
      <c r="AV498" s="3">
        <v>3.02</v>
      </c>
      <c r="AW498" s="3">
        <v>2.3290000000000002</v>
      </c>
      <c r="AX498" s="3">
        <v>2.1749999999999998</v>
      </c>
      <c r="AY498" s="3">
        <v>2.2679999999999998</v>
      </c>
      <c r="AZ498" s="3">
        <v>2.278</v>
      </c>
      <c r="BA498">
        <v>2.2879999999999998</v>
      </c>
      <c r="BB498">
        <v>2016</v>
      </c>
    </row>
    <row r="499" spans="1:54" hidden="1" x14ac:dyDescent="0.2">
      <c r="A499">
        <v>419</v>
      </c>
      <c r="B499" t="s">
        <v>550</v>
      </c>
      <c r="C499" t="s">
        <v>346</v>
      </c>
      <c r="D499" t="s">
        <v>165</v>
      </c>
      <c r="E499" t="s">
        <v>342</v>
      </c>
      <c r="F499" t="s">
        <v>345</v>
      </c>
      <c r="G499" t="s">
        <v>225</v>
      </c>
      <c r="H499" t="s">
        <v>222</v>
      </c>
      <c r="I499" t="s">
        <v>810</v>
      </c>
      <c r="J499" s="3">
        <v>1.3540000000000001</v>
      </c>
      <c r="K499" s="3">
        <v>1.5249999999999999</v>
      </c>
      <c r="L499" s="3">
        <v>1.603</v>
      </c>
      <c r="M499" s="3">
        <v>1.6419999999999999</v>
      </c>
      <c r="N499" s="3">
        <v>1.7050000000000001</v>
      </c>
      <c r="O499" s="3">
        <v>1.609</v>
      </c>
      <c r="P499" s="3">
        <v>1.2589999999999999</v>
      </c>
      <c r="Q499" s="3">
        <v>1.363</v>
      </c>
      <c r="R499" s="3">
        <v>1.6850000000000001</v>
      </c>
      <c r="S499" s="3">
        <v>1.758</v>
      </c>
      <c r="T499" s="3">
        <v>1.867</v>
      </c>
      <c r="U499" s="3">
        <v>1.958</v>
      </c>
      <c r="V499" s="3">
        <v>2.0459999999999998</v>
      </c>
      <c r="W499" s="3">
        <v>2.2509999999999999</v>
      </c>
      <c r="X499" s="3">
        <v>2.411</v>
      </c>
      <c r="Y499" s="3">
        <v>2.552</v>
      </c>
      <c r="Z499" s="3">
        <v>2.653</v>
      </c>
      <c r="AA499" s="3">
        <v>2.7519999999999998</v>
      </c>
      <c r="AB499" s="3">
        <v>2.63</v>
      </c>
      <c r="AC499" s="3">
        <v>2.851</v>
      </c>
      <c r="AD499" s="3">
        <v>3.4079999999999999</v>
      </c>
      <c r="AE499" s="3">
        <v>3.4550000000000001</v>
      </c>
      <c r="AF499" s="3">
        <v>3.6070000000000002</v>
      </c>
      <c r="AG499" s="3">
        <v>4.1639999999999997</v>
      </c>
      <c r="AH499" s="3">
        <v>4.944</v>
      </c>
      <c r="AI499" s="3">
        <v>6.0039999999999996</v>
      </c>
      <c r="AJ499" s="3">
        <v>6.9580000000000002</v>
      </c>
      <c r="AK499" s="3">
        <v>8.17</v>
      </c>
      <c r="AL499" s="3">
        <v>9.6669999999999998</v>
      </c>
      <c r="AM499" s="3">
        <v>8.625</v>
      </c>
      <c r="AN499" s="3">
        <v>9.6679999999999993</v>
      </c>
      <c r="AO499" s="3">
        <v>10.82</v>
      </c>
      <c r="AP499" s="3">
        <v>11.561999999999999</v>
      </c>
      <c r="AQ499" s="3">
        <v>12.234999999999999</v>
      </c>
      <c r="AR499" s="3">
        <v>12.554</v>
      </c>
      <c r="AS499" s="3">
        <v>11.702999999999999</v>
      </c>
      <c r="AT499" s="3">
        <v>12.098000000000001</v>
      </c>
      <c r="AU499" s="3">
        <v>13.12</v>
      </c>
      <c r="AV499" s="3">
        <v>14.228</v>
      </c>
      <c r="AW499" s="3">
        <v>14.928000000000001</v>
      </c>
      <c r="AX499" s="3">
        <v>15.443</v>
      </c>
      <c r="AY499" s="3">
        <v>16.001999999999999</v>
      </c>
      <c r="AZ499" s="3">
        <v>16.545999999999999</v>
      </c>
      <c r="BA499">
        <v>17.129000000000001</v>
      </c>
      <c r="BB499">
        <v>2016</v>
      </c>
    </row>
    <row r="500" spans="1:54" hidden="1" x14ac:dyDescent="0.2">
      <c r="A500">
        <v>419</v>
      </c>
      <c r="B500" t="s">
        <v>550</v>
      </c>
      <c r="C500" t="s">
        <v>344</v>
      </c>
      <c r="D500" t="s">
        <v>165</v>
      </c>
      <c r="E500" t="s">
        <v>342</v>
      </c>
      <c r="F500" t="s">
        <v>343</v>
      </c>
      <c r="G500" t="s">
        <v>223</v>
      </c>
      <c r="H500" t="s">
        <v>222</v>
      </c>
      <c r="I500" t="s">
        <v>310</v>
      </c>
      <c r="J500" s="3">
        <v>3.593</v>
      </c>
      <c r="K500" s="3">
        <v>4.056</v>
      </c>
      <c r="L500" s="3">
        <v>4.2640000000000002</v>
      </c>
      <c r="M500" s="3">
        <v>4.3680000000000003</v>
      </c>
      <c r="N500" s="3">
        <v>4.5339999999999998</v>
      </c>
      <c r="O500" s="3">
        <v>4.2779999999999996</v>
      </c>
      <c r="P500" s="3">
        <v>3.347</v>
      </c>
      <c r="Q500" s="3">
        <v>3.6259999999999999</v>
      </c>
      <c r="R500" s="3">
        <v>4.4809999999999999</v>
      </c>
      <c r="S500" s="3">
        <v>4.6749999999999998</v>
      </c>
      <c r="T500" s="3">
        <v>4.9649999999999999</v>
      </c>
      <c r="U500" s="3">
        <v>5.2089999999999996</v>
      </c>
      <c r="V500" s="3">
        <v>5.4420000000000002</v>
      </c>
      <c r="W500" s="3">
        <v>5.9859999999999998</v>
      </c>
      <c r="X500" s="3">
        <v>6.4109999999999996</v>
      </c>
      <c r="Y500" s="3">
        <v>6.7869999999999999</v>
      </c>
      <c r="Z500" s="3">
        <v>7.0570000000000004</v>
      </c>
      <c r="AA500" s="3">
        <v>7.3179999999999996</v>
      </c>
      <c r="AB500" s="3">
        <v>6.9960000000000004</v>
      </c>
      <c r="AC500" s="3">
        <v>7.5819999999999999</v>
      </c>
      <c r="AD500" s="3">
        <v>9.0630000000000006</v>
      </c>
      <c r="AE500" s="3">
        <v>9.1890000000000001</v>
      </c>
      <c r="AF500" s="3">
        <v>9.5939999999999994</v>
      </c>
      <c r="AG500" s="3">
        <v>11.074999999999999</v>
      </c>
      <c r="AH500" s="3">
        <v>13.15</v>
      </c>
      <c r="AI500" s="3">
        <v>15.968999999999999</v>
      </c>
      <c r="AJ500" s="3">
        <v>18.504999999999999</v>
      </c>
      <c r="AK500" s="3">
        <v>21.73</v>
      </c>
      <c r="AL500" s="3">
        <v>25.710999999999999</v>
      </c>
      <c r="AM500" s="3">
        <v>22.937999999999999</v>
      </c>
      <c r="AN500" s="3">
        <v>25.713000000000001</v>
      </c>
      <c r="AO500" s="3">
        <v>28.777000000000001</v>
      </c>
      <c r="AP500" s="3">
        <v>30.748999999999999</v>
      </c>
      <c r="AQ500" s="3">
        <v>32.539000000000001</v>
      </c>
      <c r="AR500" s="3">
        <v>33.387999999999998</v>
      </c>
      <c r="AS500" s="3">
        <v>31.126000000000001</v>
      </c>
      <c r="AT500" s="3">
        <v>32.176000000000002</v>
      </c>
      <c r="AU500" s="3">
        <v>34.895000000000003</v>
      </c>
      <c r="AV500" s="3">
        <v>37.841000000000001</v>
      </c>
      <c r="AW500" s="3">
        <v>39.703000000000003</v>
      </c>
      <c r="AX500" s="3">
        <v>41.072000000000003</v>
      </c>
      <c r="AY500" s="3">
        <v>42.558999999999997</v>
      </c>
      <c r="AZ500" s="3">
        <v>44.006</v>
      </c>
      <c r="BA500">
        <v>45.557000000000002</v>
      </c>
      <c r="BB500">
        <v>2016</v>
      </c>
    </row>
    <row r="501" spans="1:54" hidden="1" x14ac:dyDescent="0.2">
      <c r="A501">
        <v>419</v>
      </c>
      <c r="B501" t="s">
        <v>550</v>
      </c>
      <c r="C501" t="s">
        <v>213</v>
      </c>
      <c r="D501" t="s">
        <v>165</v>
      </c>
      <c r="E501" t="s">
        <v>342</v>
      </c>
      <c r="F501" t="s">
        <v>341</v>
      </c>
      <c r="G501" t="s">
        <v>323</v>
      </c>
      <c r="H501" t="s">
        <v>222</v>
      </c>
      <c r="I501" t="s">
        <v>310</v>
      </c>
      <c r="J501" s="3">
        <v>6.1989999999999998</v>
      </c>
      <c r="K501" s="3">
        <v>6.9669999999999996</v>
      </c>
      <c r="L501" s="3">
        <v>7.8730000000000002</v>
      </c>
      <c r="M501" s="3">
        <v>8.7560000000000002</v>
      </c>
      <c r="N501" s="3">
        <v>9.4459999999999997</v>
      </c>
      <c r="O501" s="3">
        <v>9.6579999999999995</v>
      </c>
      <c r="P501" s="3">
        <v>9.9</v>
      </c>
      <c r="Q501" s="3">
        <v>10.029</v>
      </c>
      <c r="R501" s="3">
        <v>10.997999999999999</v>
      </c>
      <c r="S501" s="3">
        <v>11.541</v>
      </c>
      <c r="T501" s="3">
        <v>12.387</v>
      </c>
      <c r="U501" s="3">
        <v>13.092000000000001</v>
      </c>
      <c r="V501" s="3">
        <v>14.343999999999999</v>
      </c>
      <c r="W501" s="3">
        <v>15.802</v>
      </c>
      <c r="X501" s="3">
        <v>16.657</v>
      </c>
      <c r="Y501" s="3">
        <v>17.331</v>
      </c>
      <c r="Z501" s="3">
        <v>18.221</v>
      </c>
      <c r="AA501" s="3">
        <v>18.968</v>
      </c>
      <c r="AB501" s="3">
        <v>20.103999999999999</v>
      </c>
      <c r="AC501" s="3">
        <v>21.631</v>
      </c>
      <c r="AD501" s="3">
        <v>23.675000000000001</v>
      </c>
      <c r="AE501" s="3">
        <v>24.818000000000001</v>
      </c>
      <c r="AF501" s="3">
        <v>26.042999999999999</v>
      </c>
      <c r="AG501" s="3">
        <v>28.234999999999999</v>
      </c>
      <c r="AH501" s="3">
        <v>31.036000000000001</v>
      </c>
      <c r="AI501" s="3">
        <v>34.203000000000003</v>
      </c>
      <c r="AJ501" s="3">
        <v>37.533999999999999</v>
      </c>
      <c r="AK501" s="3">
        <v>41.728999999999999</v>
      </c>
      <c r="AL501" s="3">
        <v>45.203000000000003</v>
      </c>
      <c r="AM501" s="3">
        <v>46.704000000000001</v>
      </c>
      <c r="AN501" s="3">
        <v>49.323999999999998</v>
      </c>
      <c r="AO501" s="3">
        <v>51.341000000000001</v>
      </c>
      <c r="AP501" s="3">
        <v>54.235999999999997</v>
      </c>
      <c r="AQ501" s="3">
        <v>58.097000000000001</v>
      </c>
      <c r="AR501" s="3">
        <v>61.713000000000001</v>
      </c>
      <c r="AS501" s="3">
        <v>64.168000000000006</v>
      </c>
      <c r="AT501" s="3">
        <v>67.078000000000003</v>
      </c>
      <c r="AU501" s="3">
        <v>70.438999999999993</v>
      </c>
      <c r="AV501" s="3">
        <v>74.215000000000003</v>
      </c>
      <c r="AW501" s="3">
        <v>77.59</v>
      </c>
      <c r="AX501" s="3">
        <v>80.835999999999999</v>
      </c>
      <c r="AY501" s="3">
        <v>84.244</v>
      </c>
      <c r="AZ501" s="3">
        <v>87.643000000000001</v>
      </c>
      <c r="BA501">
        <v>91.207999999999998</v>
      </c>
      <c r="BB501">
        <v>2016</v>
      </c>
    </row>
    <row r="502" spans="1:54" hidden="1" x14ac:dyDescent="0.2">
      <c r="A502">
        <v>419</v>
      </c>
      <c r="B502" t="s">
        <v>550</v>
      </c>
      <c r="C502" t="s">
        <v>340</v>
      </c>
      <c r="D502" t="s">
        <v>165</v>
      </c>
      <c r="E502" t="s">
        <v>339</v>
      </c>
      <c r="F502" t="s">
        <v>338</v>
      </c>
      <c r="G502" t="s">
        <v>295</v>
      </c>
      <c r="I502" t="s">
        <v>337</v>
      </c>
      <c r="J502" s="3">
        <v>48.865000000000002</v>
      </c>
      <c r="K502" s="3">
        <v>53.53</v>
      </c>
      <c r="L502" s="3">
        <v>52.889000000000003</v>
      </c>
      <c r="M502" s="3">
        <v>50.643000000000001</v>
      </c>
      <c r="N502" s="3">
        <v>50.453000000000003</v>
      </c>
      <c r="O502" s="3">
        <v>48.051000000000002</v>
      </c>
      <c r="P502" s="3">
        <v>37.417000000000002</v>
      </c>
      <c r="Q502" s="3">
        <v>41.033999999999999</v>
      </c>
      <c r="R502" s="3">
        <v>47.865000000000002</v>
      </c>
      <c r="S502" s="3">
        <v>49.426000000000002</v>
      </c>
      <c r="T502" s="3">
        <v>50.718000000000004</v>
      </c>
      <c r="U502" s="3">
        <v>52.018999999999998</v>
      </c>
      <c r="V502" s="3">
        <v>50.734999999999999</v>
      </c>
      <c r="W502" s="3">
        <v>51.868000000000002</v>
      </c>
      <c r="X502" s="3">
        <v>53.817999999999998</v>
      </c>
      <c r="Y502" s="3">
        <v>55.896000000000001</v>
      </c>
      <c r="Z502" s="3">
        <v>56.292999999999999</v>
      </c>
      <c r="AA502" s="3">
        <v>57.037999999999997</v>
      </c>
      <c r="AB502" s="3">
        <v>52.003</v>
      </c>
      <c r="AC502" s="3">
        <v>53.188000000000002</v>
      </c>
      <c r="AD502" s="3">
        <v>59.405000000000001</v>
      </c>
      <c r="AE502" s="3">
        <v>58.764000000000003</v>
      </c>
      <c r="AF502" s="3">
        <v>59.366</v>
      </c>
      <c r="AG502" s="3">
        <v>64.472999999999999</v>
      </c>
      <c r="AH502" s="3">
        <v>71.56</v>
      </c>
      <c r="AI502" s="3">
        <v>81.388000000000005</v>
      </c>
      <c r="AJ502" s="3">
        <v>88.585999999999999</v>
      </c>
      <c r="AK502" s="3">
        <v>96.057000000000002</v>
      </c>
      <c r="AL502" s="3">
        <v>106.97799999999999</v>
      </c>
      <c r="AM502" s="3">
        <v>93.075999999999993</v>
      </c>
      <c r="AN502" s="3">
        <v>100</v>
      </c>
      <c r="AO502" s="3">
        <v>109.73699999999999</v>
      </c>
      <c r="AP502" s="3">
        <v>113.045</v>
      </c>
      <c r="AQ502" s="3">
        <v>113.48</v>
      </c>
      <c r="AR502" s="3">
        <v>111.583</v>
      </c>
      <c r="AS502" s="3">
        <v>101.128</v>
      </c>
      <c r="AT502" s="3">
        <v>101.28100000000001</v>
      </c>
      <c r="AU502" s="3">
        <v>106.48</v>
      </c>
      <c r="AV502" s="3">
        <v>112.087</v>
      </c>
      <c r="AW502" s="3">
        <v>114.92400000000001</v>
      </c>
      <c r="AX502" s="3">
        <v>116.35599999999999</v>
      </c>
      <c r="AY502" s="3">
        <v>117.896</v>
      </c>
      <c r="AZ502" s="3">
        <v>119.19</v>
      </c>
      <c r="BA502">
        <v>120.629</v>
      </c>
      <c r="BB502">
        <v>2016</v>
      </c>
    </row>
    <row r="503" spans="1:54" hidden="1" x14ac:dyDescent="0.2">
      <c r="A503">
        <v>419</v>
      </c>
      <c r="B503" t="s">
        <v>550</v>
      </c>
      <c r="C503" t="s">
        <v>336</v>
      </c>
      <c r="D503" t="s">
        <v>165</v>
      </c>
      <c r="E503" t="s">
        <v>333</v>
      </c>
      <c r="F503" t="s">
        <v>335</v>
      </c>
      <c r="G503" t="s">
        <v>225</v>
      </c>
      <c r="H503" t="s">
        <v>322</v>
      </c>
      <c r="I503" t="s">
        <v>330</v>
      </c>
      <c r="J503" s="3">
        <v>7861.4790000000003</v>
      </c>
      <c r="K503" s="3">
        <v>7769.6109999999999</v>
      </c>
      <c r="L503" s="3">
        <v>7977.8209999999999</v>
      </c>
      <c r="M503" s="3">
        <v>8254.36</v>
      </c>
      <c r="N503" s="3">
        <v>8319.5750000000007</v>
      </c>
      <c r="O503" s="3">
        <v>7967.723</v>
      </c>
      <c r="P503" s="3">
        <v>7733.4340000000002</v>
      </c>
      <c r="Q503" s="3">
        <v>7375.7659999999996</v>
      </c>
      <c r="R503" s="3">
        <v>7543.4780000000001</v>
      </c>
      <c r="S503" s="3">
        <v>7354.8239999999996</v>
      </c>
      <c r="T503" s="3">
        <v>7546.7169999999996</v>
      </c>
      <c r="U503" s="3">
        <v>7410.5</v>
      </c>
      <c r="V503" s="3">
        <v>7808.9120000000003</v>
      </c>
      <c r="W503" s="3">
        <v>8184.5029999999997</v>
      </c>
      <c r="X503" s="3">
        <v>8227.9869999999992</v>
      </c>
      <c r="Y503" s="3">
        <v>8168.4049999999997</v>
      </c>
      <c r="Z503" s="3">
        <v>8214.6620000000003</v>
      </c>
      <c r="AA503" s="3">
        <v>8188.8249999999998</v>
      </c>
      <c r="AB503" s="3">
        <v>8362.6659999999993</v>
      </c>
      <c r="AC503" s="3">
        <v>8631.6830000000009</v>
      </c>
      <c r="AD503" s="3">
        <v>8997.0650000000005</v>
      </c>
      <c r="AE503" s="3">
        <v>8890.232</v>
      </c>
      <c r="AF503" s="3">
        <v>8551.2690000000002</v>
      </c>
      <c r="AG503" s="3">
        <v>8448.06</v>
      </c>
      <c r="AH503" s="3">
        <v>8388.0310000000009</v>
      </c>
      <c r="AI503" s="3">
        <v>8300.0730000000003</v>
      </c>
      <c r="AJ503" s="3">
        <v>8178.0360000000001</v>
      </c>
      <c r="AK503" s="3">
        <v>8184.2150000000001</v>
      </c>
      <c r="AL503" s="3">
        <v>8166.9009999999998</v>
      </c>
      <c r="AM503" s="3">
        <v>7863.384</v>
      </c>
      <c r="AN503" s="3">
        <v>7831.2139999999999</v>
      </c>
      <c r="AO503" s="3">
        <v>8250.8739999999998</v>
      </c>
      <c r="AP503" s="3">
        <v>8459.7720000000008</v>
      </c>
      <c r="AQ503" s="3">
        <v>8603.2620000000006</v>
      </c>
      <c r="AR503" s="3">
        <v>8558.4779999999992</v>
      </c>
      <c r="AS503" s="3">
        <v>8445.2780000000002</v>
      </c>
      <c r="AT503" s="3">
        <v>8390.0759999999991</v>
      </c>
      <c r="AU503" s="3">
        <v>8484.9459999999999</v>
      </c>
      <c r="AV503" s="3">
        <v>8569.7999999999993</v>
      </c>
      <c r="AW503" s="3">
        <v>8597.4429999999993</v>
      </c>
      <c r="AX503" s="3">
        <v>8612.2009999999991</v>
      </c>
      <c r="AY503" s="3">
        <v>8634.8160000000007</v>
      </c>
      <c r="AZ503" s="3">
        <v>8658.3590000000004</v>
      </c>
      <c r="BA503">
        <v>8682.8230000000003</v>
      </c>
      <c r="BB503">
        <v>2016</v>
      </c>
    </row>
    <row r="504" spans="1:54" hidden="1" x14ac:dyDescent="0.2">
      <c r="A504">
        <v>419</v>
      </c>
      <c r="B504" t="s">
        <v>550</v>
      </c>
      <c r="C504" t="s">
        <v>334</v>
      </c>
      <c r="D504" t="s">
        <v>165</v>
      </c>
      <c r="E504" t="s">
        <v>333</v>
      </c>
      <c r="F504" t="s">
        <v>332</v>
      </c>
      <c r="G504" t="s">
        <v>331</v>
      </c>
      <c r="H504" t="s">
        <v>322</v>
      </c>
      <c r="I504" t="s">
        <v>330</v>
      </c>
      <c r="J504" s="3">
        <v>40934.983</v>
      </c>
      <c r="K504" s="3">
        <v>40456.625</v>
      </c>
      <c r="L504" s="3">
        <v>41540.781000000003</v>
      </c>
      <c r="M504" s="3">
        <v>42980.728000000003</v>
      </c>
      <c r="N504" s="3">
        <v>43320.303</v>
      </c>
      <c r="O504" s="3">
        <v>41488.201000000001</v>
      </c>
      <c r="P504" s="3">
        <v>40268.247000000003</v>
      </c>
      <c r="Q504" s="3">
        <v>38405.858999999997</v>
      </c>
      <c r="R504" s="3">
        <v>39279.142</v>
      </c>
      <c r="S504" s="3">
        <v>38296.813000000002</v>
      </c>
      <c r="T504" s="3">
        <v>39296.006999999998</v>
      </c>
      <c r="U504" s="3">
        <v>38586.720999999998</v>
      </c>
      <c r="V504" s="3">
        <v>40661.264999999999</v>
      </c>
      <c r="W504" s="3">
        <v>42616.98</v>
      </c>
      <c r="X504" s="3">
        <v>42843.404999999999</v>
      </c>
      <c r="Y504" s="3">
        <v>42533.156000000003</v>
      </c>
      <c r="Z504" s="3">
        <v>42774.02</v>
      </c>
      <c r="AA504" s="3">
        <v>42639.487999999998</v>
      </c>
      <c r="AB504" s="3">
        <v>43544.680999999997</v>
      </c>
      <c r="AC504" s="3">
        <v>44945.462</v>
      </c>
      <c r="AD504" s="3">
        <v>46848.02</v>
      </c>
      <c r="AE504" s="3">
        <v>46291.737000000001</v>
      </c>
      <c r="AF504" s="3">
        <v>44526.743999999999</v>
      </c>
      <c r="AG504" s="3">
        <v>43989.332000000002</v>
      </c>
      <c r="AH504" s="3">
        <v>43676.756999999998</v>
      </c>
      <c r="AI504" s="3">
        <v>43218.758999999998</v>
      </c>
      <c r="AJ504" s="3">
        <v>42583.305</v>
      </c>
      <c r="AK504" s="3">
        <v>42615.48</v>
      </c>
      <c r="AL504" s="3">
        <v>42525.328999999998</v>
      </c>
      <c r="AM504" s="3">
        <v>40944.904999999999</v>
      </c>
      <c r="AN504" s="3">
        <v>40777.394</v>
      </c>
      <c r="AO504" s="3">
        <v>42962.578999999998</v>
      </c>
      <c r="AP504" s="3">
        <v>44050.315999999999</v>
      </c>
      <c r="AQ504" s="3">
        <v>44797.47</v>
      </c>
      <c r="AR504" s="3">
        <v>44564.281000000003</v>
      </c>
      <c r="AS504" s="3">
        <v>43974.843999999997</v>
      </c>
      <c r="AT504" s="3">
        <v>43687.408000000003</v>
      </c>
      <c r="AU504" s="3">
        <v>44181.396000000001</v>
      </c>
      <c r="AV504" s="3">
        <v>44623.233999999997</v>
      </c>
      <c r="AW504" s="3">
        <v>44767.173000000003</v>
      </c>
      <c r="AX504" s="3">
        <v>44844.019</v>
      </c>
      <c r="AY504" s="3">
        <v>44961.773999999998</v>
      </c>
      <c r="AZ504" s="3">
        <v>45084.364000000001</v>
      </c>
      <c r="BA504">
        <v>45211.747000000003</v>
      </c>
      <c r="BB504">
        <v>2016</v>
      </c>
    </row>
    <row r="505" spans="1:54" hidden="1" x14ac:dyDescent="0.2">
      <c r="A505">
        <v>419</v>
      </c>
      <c r="B505" t="s">
        <v>550</v>
      </c>
      <c r="C505" t="s">
        <v>329</v>
      </c>
      <c r="D505" t="s">
        <v>165</v>
      </c>
      <c r="E505" t="s">
        <v>325</v>
      </c>
      <c r="F505" t="s">
        <v>328</v>
      </c>
      <c r="G505" t="s">
        <v>225</v>
      </c>
      <c r="H505" t="s">
        <v>322</v>
      </c>
      <c r="I505" t="s">
        <v>321</v>
      </c>
      <c r="J505" s="3">
        <v>3841.4859999999999</v>
      </c>
      <c r="K505" s="3">
        <v>4159.0839999999998</v>
      </c>
      <c r="L505" s="3">
        <v>4219.3590000000004</v>
      </c>
      <c r="M505" s="3">
        <v>4180.24</v>
      </c>
      <c r="N505" s="3">
        <v>4197.4520000000002</v>
      </c>
      <c r="O505" s="3">
        <v>3828.57</v>
      </c>
      <c r="P505" s="3">
        <v>2893.6219999999998</v>
      </c>
      <c r="Q505" s="3">
        <v>3026.5610000000001</v>
      </c>
      <c r="R505" s="3">
        <v>3610.6489999999999</v>
      </c>
      <c r="S505" s="3">
        <v>3635.1840000000002</v>
      </c>
      <c r="T505" s="3">
        <v>3827.5419999999999</v>
      </c>
      <c r="U505" s="3">
        <v>3854.8890000000001</v>
      </c>
      <c r="V505" s="3">
        <v>3961.8449999999998</v>
      </c>
      <c r="W505" s="3">
        <v>4245.1419999999998</v>
      </c>
      <c r="X505" s="3">
        <v>4428.1790000000001</v>
      </c>
      <c r="Y505" s="3">
        <v>4565.8019999999997</v>
      </c>
      <c r="Z505" s="3">
        <v>4624.2920000000004</v>
      </c>
      <c r="AA505" s="3">
        <v>4670.7150000000001</v>
      </c>
      <c r="AB505" s="3">
        <v>4348.8050000000003</v>
      </c>
      <c r="AC505" s="3">
        <v>4591.0429999999997</v>
      </c>
      <c r="AD505" s="3">
        <v>5344.6819999999998</v>
      </c>
      <c r="AE505" s="3">
        <v>5224.2730000000001</v>
      </c>
      <c r="AF505" s="3">
        <v>5076.5829999999996</v>
      </c>
      <c r="AG505" s="3">
        <v>5446.759</v>
      </c>
      <c r="AH505" s="3">
        <v>6002.4560000000001</v>
      </c>
      <c r="AI505" s="3">
        <v>6755.3</v>
      </c>
      <c r="AJ505" s="3">
        <v>7244.6049999999996</v>
      </c>
      <c r="AK505" s="3">
        <v>7861.5349999999999</v>
      </c>
      <c r="AL505" s="3">
        <v>8736.7569999999996</v>
      </c>
      <c r="AM505" s="3">
        <v>7318.95</v>
      </c>
      <c r="AN505" s="3">
        <v>7831.2219999999998</v>
      </c>
      <c r="AO505" s="3">
        <v>9054.2420000000002</v>
      </c>
      <c r="AP505" s="3">
        <v>9563.3529999999992</v>
      </c>
      <c r="AQ505" s="3">
        <v>9762.9490000000005</v>
      </c>
      <c r="AR505" s="3">
        <v>9549.7819999999992</v>
      </c>
      <c r="AS505" s="3">
        <v>8540.5550000000003</v>
      </c>
      <c r="AT505" s="3">
        <v>8497.5619999999999</v>
      </c>
      <c r="AU505" s="3">
        <v>9034.8019999999997</v>
      </c>
      <c r="AV505" s="3">
        <v>9605.6270000000004</v>
      </c>
      <c r="AW505" s="3">
        <v>9880.5020000000004</v>
      </c>
      <c r="AX505" s="3">
        <v>10020.781999999999</v>
      </c>
      <c r="AY505" s="3">
        <v>10180.138000000001</v>
      </c>
      <c r="AZ505" s="3">
        <v>10319.873</v>
      </c>
      <c r="BA505">
        <v>10474.004000000001</v>
      </c>
      <c r="BB505">
        <v>2016</v>
      </c>
    </row>
    <row r="506" spans="1:54" hidden="1" x14ac:dyDescent="0.2">
      <c r="A506">
        <v>419</v>
      </c>
      <c r="B506" t="s">
        <v>550</v>
      </c>
      <c r="C506" t="s">
        <v>327</v>
      </c>
      <c r="D506" t="s">
        <v>165</v>
      </c>
      <c r="E506" t="s">
        <v>325</v>
      </c>
      <c r="F506" t="s">
        <v>326</v>
      </c>
      <c r="G506" t="s">
        <v>223</v>
      </c>
      <c r="H506" t="s">
        <v>322</v>
      </c>
      <c r="I506" t="s">
        <v>321</v>
      </c>
      <c r="J506" s="3">
        <v>10189.611999999999</v>
      </c>
      <c r="K506" s="3">
        <v>11061.394</v>
      </c>
      <c r="L506" s="3">
        <v>11221.699000000001</v>
      </c>
      <c r="M506" s="3">
        <v>11117.659</v>
      </c>
      <c r="N506" s="3">
        <v>11163.436</v>
      </c>
      <c r="O506" s="3">
        <v>10182.368</v>
      </c>
      <c r="P506" s="3">
        <v>7695.8050000000003</v>
      </c>
      <c r="Q506" s="3">
        <v>8049.3639999999996</v>
      </c>
      <c r="R506" s="3">
        <v>9602.7890000000007</v>
      </c>
      <c r="S506" s="3">
        <v>9668.0429999999997</v>
      </c>
      <c r="T506" s="3">
        <v>10179.632</v>
      </c>
      <c r="U506" s="3">
        <v>10252.365</v>
      </c>
      <c r="V506" s="3">
        <v>10536.823</v>
      </c>
      <c r="W506" s="3">
        <v>11290.27</v>
      </c>
      <c r="X506" s="3">
        <v>11777.073</v>
      </c>
      <c r="Y506" s="3">
        <v>12143.091</v>
      </c>
      <c r="Z506" s="3">
        <v>12298.65</v>
      </c>
      <c r="AA506" s="3">
        <v>12422.116</v>
      </c>
      <c r="AB506" s="3">
        <v>11565.971</v>
      </c>
      <c r="AC506" s="3">
        <v>12210.221</v>
      </c>
      <c r="AD506" s="3">
        <v>14214.58</v>
      </c>
      <c r="AE506" s="3">
        <v>13894.343000000001</v>
      </c>
      <c r="AF506" s="3">
        <v>13501.550999999999</v>
      </c>
      <c r="AG506" s="3">
        <v>14486.061</v>
      </c>
      <c r="AH506" s="3">
        <v>15963.977999999999</v>
      </c>
      <c r="AI506" s="3">
        <v>17966.223999999998</v>
      </c>
      <c r="AJ506" s="3">
        <v>19267.566999999999</v>
      </c>
      <c r="AK506" s="3">
        <v>20908.338</v>
      </c>
      <c r="AL506" s="3">
        <v>23236.055</v>
      </c>
      <c r="AM506" s="3">
        <v>19465.292000000001</v>
      </c>
      <c r="AN506" s="3">
        <v>20827.719000000001</v>
      </c>
      <c r="AO506" s="3">
        <v>24080.43</v>
      </c>
      <c r="AP506" s="3">
        <v>25434.451000000001</v>
      </c>
      <c r="AQ506" s="3">
        <v>25965.29</v>
      </c>
      <c r="AR506" s="3">
        <v>25398.355</v>
      </c>
      <c r="AS506" s="3">
        <v>22714.241000000002</v>
      </c>
      <c r="AT506" s="3">
        <v>22599.899000000001</v>
      </c>
      <c r="AU506" s="3">
        <v>24028.727999999999</v>
      </c>
      <c r="AV506" s="3">
        <v>25546.880000000001</v>
      </c>
      <c r="AW506" s="3">
        <v>26277.931</v>
      </c>
      <c r="AX506" s="3">
        <v>26651.016</v>
      </c>
      <c r="AY506" s="3">
        <v>27074.833999999999</v>
      </c>
      <c r="AZ506" s="3">
        <v>27446.47</v>
      </c>
      <c r="BA506">
        <v>27856.393</v>
      </c>
      <c r="BB506">
        <v>2016</v>
      </c>
    </row>
    <row r="507" spans="1:54" hidden="1" x14ac:dyDescent="0.2">
      <c r="A507">
        <v>419</v>
      </c>
      <c r="B507" t="s">
        <v>550</v>
      </c>
      <c r="C507" t="s">
        <v>212</v>
      </c>
      <c r="D507" t="s">
        <v>165</v>
      </c>
      <c r="E507" t="s">
        <v>325</v>
      </c>
      <c r="F507" t="s">
        <v>324</v>
      </c>
      <c r="G507" t="s">
        <v>323</v>
      </c>
      <c r="H507" t="s">
        <v>322</v>
      </c>
      <c r="I507" t="s">
        <v>321</v>
      </c>
      <c r="J507" s="3">
        <v>17583.388999999999</v>
      </c>
      <c r="K507" s="3">
        <v>19000.530999999999</v>
      </c>
      <c r="L507" s="3">
        <v>20720.187000000002</v>
      </c>
      <c r="M507" s="3">
        <v>22284.690999999999</v>
      </c>
      <c r="N507" s="3">
        <v>23257.870999999999</v>
      </c>
      <c r="O507" s="3">
        <v>22987.038</v>
      </c>
      <c r="P507" s="3">
        <v>22760.928</v>
      </c>
      <c r="Q507" s="3">
        <v>22262.298999999999</v>
      </c>
      <c r="R507" s="3">
        <v>23565.53</v>
      </c>
      <c r="S507" s="3">
        <v>23869.632000000001</v>
      </c>
      <c r="T507" s="3">
        <v>25398.312000000002</v>
      </c>
      <c r="U507" s="3">
        <v>25769.994999999999</v>
      </c>
      <c r="V507" s="3">
        <v>27774.546999999999</v>
      </c>
      <c r="W507" s="3">
        <v>29802.958999999999</v>
      </c>
      <c r="X507" s="3">
        <v>30599.003000000001</v>
      </c>
      <c r="Y507" s="3">
        <v>31010.952000000001</v>
      </c>
      <c r="Z507" s="3">
        <v>31755.746999999999</v>
      </c>
      <c r="AA507" s="3">
        <v>32197.874</v>
      </c>
      <c r="AB507" s="3">
        <v>33238.190999999999</v>
      </c>
      <c r="AC507" s="3">
        <v>34832.468999999997</v>
      </c>
      <c r="AD507" s="3">
        <v>37133.027000000002</v>
      </c>
      <c r="AE507" s="3">
        <v>37528.328000000001</v>
      </c>
      <c r="AF507" s="3">
        <v>36651.625999999997</v>
      </c>
      <c r="AG507" s="3">
        <v>36931.260999999999</v>
      </c>
      <c r="AH507" s="3">
        <v>37677.199999999997</v>
      </c>
      <c r="AI507" s="3">
        <v>38481.589</v>
      </c>
      <c r="AJ507" s="3">
        <v>39080.837</v>
      </c>
      <c r="AK507" s="3">
        <v>40151.072</v>
      </c>
      <c r="AL507" s="3">
        <v>40852.084999999999</v>
      </c>
      <c r="AM507" s="3">
        <v>39632.550000000003</v>
      </c>
      <c r="AN507" s="3">
        <v>39952.652000000002</v>
      </c>
      <c r="AO507" s="3">
        <v>42962.578999999998</v>
      </c>
      <c r="AP507" s="3">
        <v>44861.77</v>
      </c>
      <c r="AQ507" s="3">
        <v>46359.459000000003</v>
      </c>
      <c r="AR507" s="3">
        <v>46945.853000000003</v>
      </c>
      <c r="AS507" s="3">
        <v>46827.22</v>
      </c>
      <c r="AT507" s="3">
        <v>47114.695</v>
      </c>
      <c r="AU507" s="3">
        <v>48504.790999999997</v>
      </c>
      <c r="AV507" s="3">
        <v>50102.932999999997</v>
      </c>
      <c r="AW507" s="3">
        <v>51354.661</v>
      </c>
      <c r="AX507" s="3">
        <v>52453.593000000001</v>
      </c>
      <c r="AY507" s="3">
        <v>53593.603999999999</v>
      </c>
      <c r="AZ507" s="3">
        <v>54662.489000000001</v>
      </c>
      <c r="BA507">
        <v>55770.663999999997</v>
      </c>
      <c r="BB507">
        <v>2016</v>
      </c>
    </row>
    <row r="508" spans="1:54" hidden="1" x14ac:dyDescent="0.2">
      <c r="A508">
        <v>419</v>
      </c>
      <c r="B508" t="s">
        <v>550</v>
      </c>
      <c r="C508" t="s">
        <v>320</v>
      </c>
      <c r="D508" t="s">
        <v>165</v>
      </c>
      <c r="E508" t="s">
        <v>319</v>
      </c>
      <c r="F508" t="s">
        <v>318</v>
      </c>
      <c r="G508" t="s">
        <v>243</v>
      </c>
    </row>
    <row r="509" spans="1:54" hidden="1" x14ac:dyDescent="0.2">
      <c r="A509">
        <v>419</v>
      </c>
      <c r="B509" t="s">
        <v>550</v>
      </c>
      <c r="C509" t="s">
        <v>317</v>
      </c>
      <c r="D509" t="s">
        <v>165</v>
      </c>
      <c r="E509" t="s">
        <v>316</v>
      </c>
      <c r="F509" t="s">
        <v>315</v>
      </c>
      <c r="G509" t="s">
        <v>288</v>
      </c>
      <c r="I509" t="s">
        <v>310</v>
      </c>
      <c r="J509" s="3">
        <v>4.7E-2</v>
      </c>
      <c r="K509" s="3">
        <v>4.7E-2</v>
      </c>
      <c r="L509" s="3">
        <v>0.05</v>
      </c>
      <c r="M509" s="3">
        <v>5.1999999999999998E-2</v>
      </c>
      <c r="N509" s="3">
        <v>5.1999999999999998E-2</v>
      </c>
      <c r="O509" s="3">
        <v>0.05</v>
      </c>
      <c r="P509" s="3">
        <v>4.9000000000000002E-2</v>
      </c>
      <c r="Q509" s="3">
        <v>4.5999999999999999E-2</v>
      </c>
      <c r="R509" s="3">
        <v>4.7E-2</v>
      </c>
      <c r="S509" s="3">
        <v>4.5999999999999999E-2</v>
      </c>
      <c r="T509" s="3">
        <v>4.4999999999999998E-2</v>
      </c>
      <c r="U509" s="3">
        <v>4.4999999999999998E-2</v>
      </c>
      <c r="V509" s="3">
        <v>4.3999999999999997E-2</v>
      </c>
      <c r="W509" s="3">
        <v>4.5999999999999999E-2</v>
      </c>
      <c r="X509" s="3">
        <v>4.5999999999999999E-2</v>
      </c>
      <c r="Y509" s="3">
        <v>4.4999999999999998E-2</v>
      </c>
      <c r="Z509" s="3">
        <v>4.4999999999999998E-2</v>
      </c>
      <c r="AA509" s="3">
        <v>4.3999999999999997E-2</v>
      </c>
      <c r="AB509" s="3">
        <v>4.4999999999999998E-2</v>
      </c>
      <c r="AC509" s="3">
        <v>4.5999999999999999E-2</v>
      </c>
      <c r="AD509" s="3">
        <v>4.7E-2</v>
      </c>
      <c r="AE509" s="3">
        <v>4.7E-2</v>
      </c>
      <c r="AF509" s="3">
        <v>4.8000000000000001E-2</v>
      </c>
      <c r="AG509" s="3">
        <v>4.9000000000000002E-2</v>
      </c>
      <c r="AH509" s="3">
        <v>4.9000000000000002E-2</v>
      </c>
      <c r="AI509" s="3">
        <v>0.05</v>
      </c>
      <c r="AJ509" s="3">
        <v>5.0999999999999997E-2</v>
      </c>
      <c r="AK509" s="3">
        <v>5.1999999999999998E-2</v>
      </c>
      <c r="AL509" s="3">
        <v>5.3999999999999999E-2</v>
      </c>
      <c r="AM509" s="3">
        <v>5.6000000000000001E-2</v>
      </c>
      <c r="AN509" s="3">
        <v>5.5E-2</v>
      </c>
      <c r="AO509" s="3">
        <v>5.3999999999999999E-2</v>
      </c>
      <c r="AP509" s="3">
        <v>5.3999999999999999E-2</v>
      </c>
      <c r="AQ509" s="3">
        <v>5.5E-2</v>
      </c>
      <c r="AR509" s="3">
        <v>5.6000000000000001E-2</v>
      </c>
      <c r="AS509" s="3">
        <v>5.6000000000000001E-2</v>
      </c>
      <c r="AT509" s="3">
        <v>5.6000000000000001E-2</v>
      </c>
      <c r="AU509" s="3">
        <v>5.5E-2</v>
      </c>
      <c r="AV509" s="3">
        <v>5.5E-2</v>
      </c>
      <c r="AW509" s="3">
        <v>5.3999999999999999E-2</v>
      </c>
      <c r="AX509" s="3">
        <v>5.2999999999999999E-2</v>
      </c>
      <c r="AY509" s="3">
        <v>5.2999999999999999E-2</v>
      </c>
      <c r="AZ509" s="3">
        <v>5.1999999999999998E-2</v>
      </c>
      <c r="BA509">
        <v>5.0999999999999997E-2</v>
      </c>
      <c r="BB509">
        <v>2016</v>
      </c>
    </row>
    <row r="510" spans="1:54" hidden="1" x14ac:dyDescent="0.2">
      <c r="A510">
        <v>419</v>
      </c>
      <c r="B510" t="s">
        <v>550</v>
      </c>
      <c r="C510" t="s">
        <v>314</v>
      </c>
      <c r="D510" t="s">
        <v>165</v>
      </c>
      <c r="E510" t="s">
        <v>313</v>
      </c>
      <c r="F510" t="s">
        <v>312</v>
      </c>
      <c r="G510" t="s">
        <v>311</v>
      </c>
      <c r="I510" t="s">
        <v>310</v>
      </c>
      <c r="J510" s="3">
        <v>0.218</v>
      </c>
      <c r="K510" s="3">
        <v>0.219</v>
      </c>
      <c r="L510" s="3">
        <v>0.20399999999999999</v>
      </c>
      <c r="M510" s="3">
        <v>0.188</v>
      </c>
      <c r="N510" s="3">
        <v>0.18</v>
      </c>
      <c r="O510" s="3">
        <v>0.16700000000000001</v>
      </c>
      <c r="P510" s="3">
        <v>0.127</v>
      </c>
      <c r="Q510" s="3">
        <v>0.13600000000000001</v>
      </c>
      <c r="R510" s="3">
        <v>0.153</v>
      </c>
      <c r="S510" s="3">
        <v>0.152</v>
      </c>
      <c r="T510" s="3">
        <v>0.151</v>
      </c>
      <c r="U510" s="3">
        <v>0.15</v>
      </c>
      <c r="V510" s="3">
        <v>0.14299999999999999</v>
      </c>
      <c r="W510" s="3">
        <v>0.14199999999999999</v>
      </c>
      <c r="X510" s="3">
        <v>0.14499999999999999</v>
      </c>
      <c r="Y510" s="3">
        <v>0.14699999999999999</v>
      </c>
      <c r="Z510" s="3">
        <v>0.14599999999999999</v>
      </c>
      <c r="AA510" s="3">
        <v>0.14499999999999999</v>
      </c>
      <c r="AB510" s="3">
        <v>0.13100000000000001</v>
      </c>
      <c r="AC510" s="3">
        <v>0.13200000000000001</v>
      </c>
      <c r="AD510" s="3">
        <v>0.14399999999999999</v>
      </c>
      <c r="AE510" s="3">
        <v>0.13900000000000001</v>
      </c>
      <c r="AF510" s="3">
        <v>0.13900000000000001</v>
      </c>
      <c r="AG510" s="3">
        <v>0.14699999999999999</v>
      </c>
      <c r="AH510" s="3">
        <v>0.159</v>
      </c>
      <c r="AI510" s="3">
        <v>0.17599999999999999</v>
      </c>
      <c r="AJ510" s="3">
        <v>0.185</v>
      </c>
      <c r="AK510" s="3">
        <v>0.19600000000000001</v>
      </c>
      <c r="AL510" s="3">
        <v>0.214</v>
      </c>
      <c r="AM510" s="3">
        <v>0.185</v>
      </c>
      <c r="AN510" s="3">
        <v>0.19600000000000001</v>
      </c>
      <c r="AO510" s="3">
        <v>0.21099999999999999</v>
      </c>
      <c r="AP510" s="3">
        <v>0.21299999999999999</v>
      </c>
      <c r="AQ510" s="3">
        <v>0.21099999999999999</v>
      </c>
      <c r="AR510" s="3">
        <v>0.20300000000000001</v>
      </c>
      <c r="AS510" s="3">
        <v>0.182</v>
      </c>
      <c r="AT510" s="3">
        <v>0.18</v>
      </c>
      <c r="AU510" s="3">
        <v>0.186</v>
      </c>
      <c r="AV510" s="3">
        <v>0.192</v>
      </c>
      <c r="AW510" s="3">
        <v>0.192</v>
      </c>
      <c r="AX510" s="3">
        <v>0.191</v>
      </c>
      <c r="AY510" s="3">
        <v>0.19</v>
      </c>
      <c r="AZ510" s="3">
        <v>0.189</v>
      </c>
      <c r="BA510">
        <v>0.188</v>
      </c>
      <c r="BB510">
        <v>2016</v>
      </c>
    </row>
    <row r="511" spans="1:54" hidden="1" x14ac:dyDescent="0.2">
      <c r="A511">
        <v>419</v>
      </c>
      <c r="B511" t="s">
        <v>550</v>
      </c>
      <c r="C511" t="s">
        <v>309</v>
      </c>
      <c r="D511" t="s">
        <v>165</v>
      </c>
      <c r="E511" t="s">
        <v>308</v>
      </c>
      <c r="F511" t="s">
        <v>307</v>
      </c>
      <c r="G511" t="s">
        <v>217</v>
      </c>
      <c r="I511" t="s">
        <v>810</v>
      </c>
      <c r="J511" s="3">
        <v>22.562999999999999</v>
      </c>
      <c r="K511" s="3">
        <v>22.562999999999999</v>
      </c>
      <c r="L511" s="3">
        <v>22.562999999999999</v>
      </c>
      <c r="M511" s="3">
        <v>22.562999999999999</v>
      </c>
      <c r="N511" s="3">
        <v>30.689</v>
      </c>
      <c r="O511" s="3">
        <v>23.88</v>
      </c>
      <c r="P511" s="3">
        <v>8.5449999999999999</v>
      </c>
      <c r="Q511" s="3">
        <v>19.567</v>
      </c>
      <c r="R511" s="3">
        <v>11.989000000000001</v>
      </c>
      <c r="S511" s="3">
        <v>13.938000000000001</v>
      </c>
      <c r="T511" s="3">
        <v>15.423999999999999</v>
      </c>
      <c r="U511" s="3">
        <v>24.122</v>
      </c>
      <c r="V511" s="3">
        <v>29.917000000000002</v>
      </c>
      <c r="W511" s="3">
        <v>22.341000000000001</v>
      </c>
      <c r="X511" s="3">
        <v>24.748999999999999</v>
      </c>
      <c r="Y511" s="3">
        <v>21.286999999999999</v>
      </c>
      <c r="Z511" s="3">
        <v>21.882999999999999</v>
      </c>
      <c r="AA511" s="3">
        <v>23.968</v>
      </c>
      <c r="AB511" s="3">
        <v>23.927</v>
      </c>
      <c r="AC511" s="3">
        <v>15.314</v>
      </c>
      <c r="AD511" s="3">
        <v>16.576000000000001</v>
      </c>
      <c r="AE511" s="3">
        <v>15.347</v>
      </c>
      <c r="AF511" s="3">
        <v>23.347999999999999</v>
      </c>
      <c r="AG511" s="3">
        <v>23.736000000000001</v>
      </c>
      <c r="AH511" s="3">
        <v>20.52</v>
      </c>
      <c r="AI511" s="3">
        <v>26.736000000000001</v>
      </c>
      <c r="AJ511" s="3">
        <v>30.387</v>
      </c>
      <c r="AK511" s="3">
        <v>34.713000000000001</v>
      </c>
      <c r="AL511" s="3">
        <v>34.948</v>
      </c>
      <c r="AM511" s="3">
        <v>26.145</v>
      </c>
      <c r="AN511" s="3">
        <v>27.286000000000001</v>
      </c>
      <c r="AO511" s="3">
        <v>22.402999999999999</v>
      </c>
      <c r="AP511" s="3">
        <v>28.146000000000001</v>
      </c>
      <c r="AQ511" s="3">
        <v>25.940999999999999</v>
      </c>
      <c r="AR511" s="3">
        <v>26.844999999999999</v>
      </c>
      <c r="AS511" s="3">
        <v>24.372</v>
      </c>
      <c r="AT511" s="3">
        <v>25.780999999999999</v>
      </c>
      <c r="AU511" s="3">
        <v>24.626999999999999</v>
      </c>
      <c r="AV511" s="3">
        <v>24.657</v>
      </c>
      <c r="AW511" s="3">
        <v>24.585000000000001</v>
      </c>
      <c r="AX511" s="3">
        <v>24.616</v>
      </c>
      <c r="AY511" s="3">
        <v>24.597000000000001</v>
      </c>
      <c r="AZ511" s="3">
        <v>24.227</v>
      </c>
      <c r="BA511">
        <v>23.859000000000002</v>
      </c>
      <c r="BB511">
        <v>2016</v>
      </c>
    </row>
    <row r="512" spans="1:54" hidden="1" x14ac:dyDescent="0.2">
      <c r="A512">
        <v>419</v>
      </c>
      <c r="B512" t="s">
        <v>550</v>
      </c>
      <c r="C512" t="s">
        <v>306</v>
      </c>
      <c r="D512" t="s">
        <v>165</v>
      </c>
      <c r="E512" t="s">
        <v>305</v>
      </c>
      <c r="F512" t="s">
        <v>304</v>
      </c>
      <c r="G512" t="s">
        <v>217</v>
      </c>
      <c r="I512" t="s">
        <v>810</v>
      </c>
      <c r="J512" s="3">
        <v>31.515000000000001</v>
      </c>
      <c r="K512" s="3">
        <v>36.999000000000002</v>
      </c>
      <c r="L512" s="3">
        <v>39.837000000000003</v>
      </c>
      <c r="M512" s="3">
        <v>30.518999999999998</v>
      </c>
      <c r="N512" s="3">
        <v>38.116999999999997</v>
      </c>
      <c r="O512" s="3">
        <v>26.234999999999999</v>
      </c>
      <c r="P512" s="3">
        <v>5.9989999999999997</v>
      </c>
      <c r="Q512" s="3">
        <v>14.901</v>
      </c>
      <c r="R512" s="3">
        <v>12.67</v>
      </c>
      <c r="S512" s="3">
        <v>15.475</v>
      </c>
      <c r="T512" s="3">
        <v>21.404</v>
      </c>
      <c r="U512" s="3">
        <v>20.126000000000001</v>
      </c>
      <c r="V512" s="3">
        <v>18.433</v>
      </c>
      <c r="W512" s="3">
        <v>17.748999999999999</v>
      </c>
      <c r="X512" s="3">
        <v>19.922000000000001</v>
      </c>
      <c r="Y512" s="3">
        <v>26.222999999999999</v>
      </c>
      <c r="Z512" s="3">
        <v>26.826000000000001</v>
      </c>
      <c r="AA512" s="3">
        <v>25.524999999999999</v>
      </c>
      <c r="AB512" s="3">
        <v>13.928000000000001</v>
      </c>
      <c r="AC512" s="3">
        <v>14.87</v>
      </c>
      <c r="AD512" s="3">
        <v>25.984999999999999</v>
      </c>
      <c r="AE512" s="3">
        <v>20.925999999999998</v>
      </c>
      <c r="AF512" s="3">
        <v>24.826000000000001</v>
      </c>
      <c r="AG512" s="3">
        <v>25.039000000000001</v>
      </c>
      <c r="AH512" s="3">
        <v>16.12</v>
      </c>
      <c r="AI512" s="3">
        <v>28.393999999999998</v>
      </c>
      <c r="AJ512" s="3">
        <v>35.628999999999998</v>
      </c>
      <c r="AK512" s="3">
        <v>42.173000000000002</v>
      </c>
      <c r="AL512" s="3">
        <v>39.537999999999997</v>
      </c>
      <c r="AM512" s="3">
        <v>28.72</v>
      </c>
      <c r="AN512" s="3">
        <v>31.01</v>
      </c>
      <c r="AO512" s="3">
        <v>31.172999999999998</v>
      </c>
      <c r="AP512" s="3">
        <v>36.53</v>
      </c>
      <c r="AQ512" s="3">
        <v>33.345999999999997</v>
      </c>
      <c r="AR512" s="3">
        <v>31.407</v>
      </c>
      <c r="AS512" s="3">
        <v>21.954999999999998</v>
      </c>
      <c r="AT512" s="3">
        <v>21.141999999999999</v>
      </c>
      <c r="AU512" s="3">
        <v>20.702000000000002</v>
      </c>
      <c r="AV512" s="3">
        <v>21.492000000000001</v>
      </c>
      <c r="AW512" s="3">
        <v>21.311</v>
      </c>
      <c r="AX512" s="3">
        <v>21.032</v>
      </c>
      <c r="AY512" s="3">
        <v>20.826000000000001</v>
      </c>
      <c r="AZ512" s="3">
        <v>20.152000000000001</v>
      </c>
      <c r="BA512">
        <v>19.513000000000002</v>
      </c>
      <c r="BB512">
        <v>2016</v>
      </c>
    </row>
    <row r="513" spans="1:54" hidden="1" x14ac:dyDescent="0.2">
      <c r="A513">
        <v>419</v>
      </c>
      <c r="B513" t="s">
        <v>550</v>
      </c>
      <c r="C513" t="s">
        <v>303</v>
      </c>
      <c r="D513" t="s">
        <v>165</v>
      </c>
      <c r="E513" t="s">
        <v>300</v>
      </c>
      <c r="F513" t="s">
        <v>302</v>
      </c>
      <c r="G513" t="s">
        <v>295</v>
      </c>
      <c r="I513" t="s">
        <v>811</v>
      </c>
      <c r="J513" s="3">
        <v>68.953999999999994</v>
      </c>
      <c r="K513" s="3">
        <v>76.814999999999998</v>
      </c>
      <c r="L513" s="3">
        <v>83.498000000000005</v>
      </c>
      <c r="M513" s="3">
        <v>86.17</v>
      </c>
      <c r="N513" s="3">
        <v>86.17</v>
      </c>
      <c r="O513" s="3">
        <v>84.102000000000004</v>
      </c>
      <c r="P513" s="3">
        <v>81.998999999999995</v>
      </c>
      <c r="Q513" s="3">
        <v>80.605000000000004</v>
      </c>
      <c r="R513" s="3">
        <v>80.766000000000005</v>
      </c>
      <c r="S513" s="3">
        <v>81.736000000000004</v>
      </c>
      <c r="T513" s="3">
        <v>82.796999999999997</v>
      </c>
      <c r="U513" s="3">
        <v>83.540999999999997</v>
      </c>
      <c r="V513" s="3">
        <v>83.289000000000001</v>
      </c>
      <c r="W513" s="3">
        <v>85.453000000000003</v>
      </c>
      <c r="X513" s="3">
        <v>88.87</v>
      </c>
      <c r="Y513" s="3">
        <v>91.66</v>
      </c>
      <c r="Z513" s="3">
        <v>91.49</v>
      </c>
      <c r="AA513" s="3">
        <v>95.7</v>
      </c>
      <c r="AB513" s="3">
        <v>95.3</v>
      </c>
      <c r="AC513" s="3">
        <v>94.1</v>
      </c>
      <c r="AD513" s="3">
        <v>93.412999999999997</v>
      </c>
      <c r="AE513" s="3">
        <v>92.314999999999998</v>
      </c>
      <c r="AF513" s="3">
        <v>91.856999999999999</v>
      </c>
      <c r="AG513" s="3">
        <v>93.4</v>
      </c>
      <c r="AH513" s="3">
        <v>95.5</v>
      </c>
      <c r="AI513" s="3">
        <v>98</v>
      </c>
      <c r="AJ513" s="3">
        <v>100</v>
      </c>
      <c r="AK513" s="3">
        <v>103.252</v>
      </c>
      <c r="AL513" s="3">
        <v>106.9</v>
      </c>
      <c r="AM513" s="3">
        <v>109.878</v>
      </c>
      <c r="AN513" s="3">
        <v>112.042</v>
      </c>
      <c r="AO513" s="3">
        <v>111.627</v>
      </c>
      <c r="AP513" s="3">
        <v>114.717</v>
      </c>
      <c r="AQ513" s="3">
        <v>118.5</v>
      </c>
      <c r="AR513" s="3">
        <v>121.642</v>
      </c>
      <c r="AS513" s="3">
        <v>123.875</v>
      </c>
      <c r="AT513" s="3">
        <v>127.342</v>
      </c>
      <c r="AU513" s="3">
        <v>129.108</v>
      </c>
      <c r="AV513" s="3">
        <v>132.804</v>
      </c>
      <c r="AW513" s="3">
        <v>139.31100000000001</v>
      </c>
      <c r="AX513" s="3">
        <v>142.54</v>
      </c>
      <c r="AY513" s="3">
        <v>145.334</v>
      </c>
      <c r="AZ513" s="3">
        <v>147.55500000000001</v>
      </c>
      <c r="BA513">
        <v>149.80699999999999</v>
      </c>
      <c r="BB513">
        <v>2017</v>
      </c>
    </row>
    <row r="514" spans="1:54" hidden="1" x14ac:dyDescent="0.2">
      <c r="A514">
        <v>419</v>
      </c>
      <c r="B514" t="s">
        <v>550</v>
      </c>
      <c r="C514" t="s">
        <v>301</v>
      </c>
      <c r="D514" t="s">
        <v>165</v>
      </c>
      <c r="E514" t="s">
        <v>300</v>
      </c>
      <c r="F514" t="s">
        <v>299</v>
      </c>
      <c r="G514" t="s">
        <v>275</v>
      </c>
      <c r="I514" t="s">
        <v>298</v>
      </c>
      <c r="J514" s="3">
        <v>3.8</v>
      </c>
      <c r="K514" s="3">
        <v>11.4</v>
      </c>
      <c r="L514" s="3">
        <v>8.6999999999999993</v>
      </c>
      <c r="M514" s="3">
        <v>3.2</v>
      </c>
      <c r="N514" s="3">
        <v>0</v>
      </c>
      <c r="O514" s="3">
        <v>-2.4</v>
      </c>
      <c r="P514" s="3">
        <v>-2.5</v>
      </c>
      <c r="Q514" s="3">
        <v>-1.7</v>
      </c>
      <c r="R514" s="3">
        <v>0.2</v>
      </c>
      <c r="S514" s="3">
        <v>1.2</v>
      </c>
      <c r="T514" s="3">
        <v>1.2989999999999999</v>
      </c>
      <c r="U514" s="3">
        <v>0.89900000000000002</v>
      </c>
      <c r="V514" s="3">
        <v>-0.30199999999999999</v>
      </c>
      <c r="W514" s="3">
        <v>2.5990000000000002</v>
      </c>
      <c r="X514" s="3">
        <v>3.9990000000000001</v>
      </c>
      <c r="Y514" s="3">
        <v>3.1389999999999998</v>
      </c>
      <c r="Z514" s="3">
        <v>-0.185</v>
      </c>
      <c r="AA514" s="3">
        <v>4.6020000000000003</v>
      </c>
      <c r="AB514" s="3">
        <v>-0.41799999999999998</v>
      </c>
      <c r="AC514" s="3">
        <v>-1.2589999999999999</v>
      </c>
      <c r="AD514" s="3">
        <v>-0.73</v>
      </c>
      <c r="AE514" s="3">
        <v>-1.175</v>
      </c>
      <c r="AF514" s="3">
        <v>-0.496</v>
      </c>
      <c r="AG514" s="3">
        <v>1.679</v>
      </c>
      <c r="AH514" s="3">
        <v>2.2480000000000002</v>
      </c>
      <c r="AI514" s="3">
        <v>2.6179999999999999</v>
      </c>
      <c r="AJ514" s="3">
        <v>2.0409999999999999</v>
      </c>
      <c r="AK514" s="3">
        <v>3.2519999999999998</v>
      </c>
      <c r="AL514" s="3">
        <v>3.5329999999999999</v>
      </c>
      <c r="AM514" s="3">
        <v>2.7850000000000001</v>
      </c>
      <c r="AN514" s="3">
        <v>1.97</v>
      </c>
      <c r="AO514" s="3">
        <v>-0.37</v>
      </c>
      <c r="AP514" s="3">
        <v>2.7679999999999998</v>
      </c>
      <c r="AQ514" s="3">
        <v>3.298</v>
      </c>
      <c r="AR514" s="3">
        <v>2.6509999999999998</v>
      </c>
      <c r="AS514" s="3">
        <v>1.8360000000000001</v>
      </c>
      <c r="AT514" s="3">
        <v>2.7989999999999999</v>
      </c>
      <c r="AU514" s="3">
        <v>1.387</v>
      </c>
      <c r="AV514" s="3">
        <v>2.8620000000000001</v>
      </c>
      <c r="AW514" s="3">
        <v>4.9000000000000004</v>
      </c>
      <c r="AX514" s="3">
        <v>2.3180000000000001</v>
      </c>
      <c r="AY514" s="3">
        <v>1.96</v>
      </c>
      <c r="AZ514" s="3">
        <v>1.528</v>
      </c>
      <c r="BA514">
        <v>1.526</v>
      </c>
      <c r="BB514">
        <v>2017</v>
      </c>
    </row>
    <row r="515" spans="1:54" hidden="1" x14ac:dyDescent="0.2">
      <c r="A515">
        <v>419</v>
      </c>
      <c r="B515" t="s">
        <v>550</v>
      </c>
      <c r="C515" t="s">
        <v>297</v>
      </c>
      <c r="D515" t="s">
        <v>165</v>
      </c>
      <c r="E515" t="s">
        <v>293</v>
      </c>
      <c r="F515" t="s">
        <v>296</v>
      </c>
      <c r="G515" t="s">
        <v>295</v>
      </c>
      <c r="I515" t="s">
        <v>811</v>
      </c>
      <c r="J515" s="3">
        <v>69.403000000000006</v>
      </c>
      <c r="K515" s="3">
        <v>74.727000000000004</v>
      </c>
      <c r="L515" s="3">
        <v>82.183000000000007</v>
      </c>
      <c r="M515" s="3">
        <v>86.978999999999999</v>
      </c>
      <c r="N515" s="3">
        <v>88.347999999999999</v>
      </c>
      <c r="O515" s="3">
        <v>87.287999999999997</v>
      </c>
      <c r="P515" s="3">
        <v>85.15</v>
      </c>
      <c r="Q515" s="3">
        <v>83.358000000000004</v>
      </c>
      <c r="R515" s="3">
        <v>82.725999999999999</v>
      </c>
      <c r="S515" s="3">
        <v>83.305000000000007</v>
      </c>
      <c r="T515" s="3">
        <v>83.168999999999997</v>
      </c>
      <c r="U515" s="3">
        <v>83.415000000000006</v>
      </c>
      <c r="V515" s="3">
        <v>84.370999999999995</v>
      </c>
      <c r="W515" s="3">
        <v>87.162000000000006</v>
      </c>
      <c r="X515" s="3">
        <v>90.265000000000001</v>
      </c>
      <c r="Y515" s="3">
        <v>91.575000000000003</v>
      </c>
      <c r="Z515" s="3">
        <v>93.594999999999999</v>
      </c>
      <c r="AA515" s="3">
        <v>95.5</v>
      </c>
      <c r="AB515" s="3">
        <v>94.7</v>
      </c>
      <c r="AC515" s="3">
        <v>93.756</v>
      </c>
      <c r="AD515" s="3">
        <v>92.864000000000004</v>
      </c>
      <c r="AE515" s="3">
        <v>92.085999999999999</v>
      </c>
      <c r="AF515" s="3">
        <v>92.629000000000005</v>
      </c>
      <c r="AG515" s="3">
        <v>94.45</v>
      </c>
      <c r="AH515" s="3">
        <v>96.75</v>
      </c>
      <c r="AI515" s="3">
        <v>99</v>
      </c>
      <c r="AJ515" s="3">
        <v>100.066</v>
      </c>
      <c r="AK515" s="3">
        <v>104.07</v>
      </c>
      <c r="AL515" s="3">
        <v>109.4</v>
      </c>
      <c r="AM515" s="3">
        <v>111.1</v>
      </c>
      <c r="AN515" s="3">
        <v>112.2</v>
      </c>
      <c r="AO515" s="3">
        <v>112.4</v>
      </c>
      <c r="AP515" s="3">
        <v>115.3</v>
      </c>
      <c r="AQ515" s="3">
        <v>119.9</v>
      </c>
      <c r="AR515" s="3">
        <v>122.9</v>
      </c>
      <c r="AS515" s="3">
        <v>123.8</v>
      </c>
      <c r="AT515" s="3">
        <v>126.6</v>
      </c>
      <c r="AU515" s="3">
        <v>128.4</v>
      </c>
      <c r="AV515" s="3">
        <v>131.85599999999999</v>
      </c>
      <c r="AW515" s="3">
        <v>138.03</v>
      </c>
      <c r="AX515" s="3">
        <v>140.91900000000001</v>
      </c>
      <c r="AY515" s="3">
        <v>143.143</v>
      </c>
      <c r="AZ515" s="3">
        <v>145.39400000000001</v>
      </c>
      <c r="BA515">
        <v>147.596</v>
      </c>
      <c r="BB515">
        <v>2017</v>
      </c>
    </row>
    <row r="516" spans="1:54" hidden="1" x14ac:dyDescent="0.2">
      <c r="A516">
        <v>419</v>
      </c>
      <c r="B516" t="s">
        <v>550</v>
      </c>
      <c r="C516" t="s">
        <v>294</v>
      </c>
      <c r="D516" t="s">
        <v>165</v>
      </c>
      <c r="E516" t="s">
        <v>293</v>
      </c>
      <c r="F516" t="s">
        <v>292</v>
      </c>
      <c r="G516" t="s">
        <v>275</v>
      </c>
      <c r="I516" t="s">
        <v>291</v>
      </c>
      <c r="J516" s="3">
        <v>3.0089999999999999</v>
      </c>
      <c r="K516" s="3">
        <v>7.6710000000000003</v>
      </c>
      <c r="L516" s="3">
        <v>9.9770000000000003</v>
      </c>
      <c r="M516" s="3">
        <v>5.835</v>
      </c>
      <c r="N516" s="3">
        <v>1.575</v>
      </c>
      <c r="O516" s="3">
        <v>-1.2</v>
      </c>
      <c r="P516" s="3">
        <v>-2.4489999999999998</v>
      </c>
      <c r="Q516" s="3">
        <v>-2.105</v>
      </c>
      <c r="R516" s="3">
        <v>-0.75800000000000001</v>
      </c>
      <c r="S516" s="3">
        <v>0.70099999999999996</v>
      </c>
      <c r="T516" s="3">
        <v>-0.16300000000000001</v>
      </c>
      <c r="U516" s="3">
        <v>0.29599999999999999</v>
      </c>
      <c r="V516" s="3">
        <v>1.1459999999999999</v>
      </c>
      <c r="W516" s="3">
        <v>3.3079999999999998</v>
      </c>
      <c r="X516" s="3">
        <v>3.5609999999999999</v>
      </c>
      <c r="Y516" s="3">
        <v>1.4510000000000001</v>
      </c>
      <c r="Z516" s="3">
        <v>2.206</v>
      </c>
      <c r="AA516" s="3">
        <v>2.0350000000000001</v>
      </c>
      <c r="AB516" s="3">
        <v>-0.83799999999999997</v>
      </c>
      <c r="AC516" s="3">
        <v>-0.997</v>
      </c>
      <c r="AD516" s="3">
        <v>-0.95199999999999996</v>
      </c>
      <c r="AE516" s="3">
        <v>-0.83699999999999997</v>
      </c>
      <c r="AF516" s="3">
        <v>0.58899999999999997</v>
      </c>
      <c r="AG516" s="3">
        <v>1.966</v>
      </c>
      <c r="AH516" s="3">
        <v>2.4350000000000001</v>
      </c>
      <c r="AI516" s="3">
        <v>2.3260000000000001</v>
      </c>
      <c r="AJ516" s="3">
        <v>1.077</v>
      </c>
      <c r="AK516" s="3">
        <v>4.0010000000000003</v>
      </c>
      <c r="AL516" s="3">
        <v>5.1219999999999999</v>
      </c>
      <c r="AM516" s="3">
        <v>1.554</v>
      </c>
      <c r="AN516" s="3">
        <v>0.99</v>
      </c>
      <c r="AO516" s="3">
        <v>0.17799999999999999</v>
      </c>
      <c r="AP516" s="3">
        <v>2.58</v>
      </c>
      <c r="AQ516" s="3">
        <v>3.99</v>
      </c>
      <c r="AR516" s="3">
        <v>2.5019999999999998</v>
      </c>
      <c r="AS516" s="3">
        <v>0.73199999999999998</v>
      </c>
      <c r="AT516" s="3">
        <v>2.262</v>
      </c>
      <c r="AU516" s="3">
        <v>1.4219999999999999</v>
      </c>
      <c r="AV516" s="3">
        <v>2.6920000000000002</v>
      </c>
      <c r="AW516" s="3">
        <v>4.6820000000000004</v>
      </c>
      <c r="AX516" s="3">
        <v>2.093</v>
      </c>
      <c r="AY516" s="3">
        <v>1.5780000000000001</v>
      </c>
      <c r="AZ516" s="3">
        <v>1.573</v>
      </c>
      <c r="BA516">
        <v>1.5149999999999999</v>
      </c>
      <c r="BB516">
        <v>2017</v>
      </c>
    </row>
    <row r="517" spans="1:54" hidden="1" x14ac:dyDescent="0.2">
      <c r="A517">
        <v>419</v>
      </c>
      <c r="B517" t="s">
        <v>550</v>
      </c>
      <c r="C517" t="s">
        <v>290</v>
      </c>
      <c r="D517" t="s">
        <v>165</v>
      </c>
      <c r="E517" t="s">
        <v>289</v>
      </c>
      <c r="G517" t="s">
        <v>288</v>
      </c>
    </row>
    <row r="518" spans="1:54" hidden="1" x14ac:dyDescent="0.2">
      <c r="A518">
        <v>419</v>
      </c>
      <c r="B518" t="s">
        <v>550</v>
      </c>
      <c r="C518" t="s">
        <v>287</v>
      </c>
      <c r="D518" t="s">
        <v>165</v>
      </c>
      <c r="E518" t="s">
        <v>286</v>
      </c>
      <c r="F518" t="s">
        <v>285</v>
      </c>
      <c r="G518" t="s">
        <v>275</v>
      </c>
      <c r="I518" t="s">
        <v>812</v>
      </c>
      <c r="J518" s="3" t="s">
        <v>215</v>
      </c>
      <c r="K518" s="3" t="s">
        <v>215</v>
      </c>
      <c r="L518" s="3" t="s">
        <v>215</v>
      </c>
      <c r="M518" s="3" t="s">
        <v>215</v>
      </c>
      <c r="N518" s="3" t="s">
        <v>215</v>
      </c>
      <c r="O518" s="3" t="s">
        <v>215</v>
      </c>
      <c r="P518" s="3" t="s">
        <v>215</v>
      </c>
      <c r="Q518" s="3" t="s">
        <v>215</v>
      </c>
      <c r="R518" s="3" t="s">
        <v>215</v>
      </c>
      <c r="S518" s="3" t="s">
        <v>215</v>
      </c>
      <c r="T518" s="3" t="s">
        <v>215</v>
      </c>
      <c r="U518" s="3" t="s">
        <v>215</v>
      </c>
      <c r="V518" s="3" t="s">
        <v>215</v>
      </c>
      <c r="W518" s="3" t="s">
        <v>215</v>
      </c>
      <c r="X518" s="3" t="s">
        <v>215</v>
      </c>
      <c r="Y518" s="3" t="s">
        <v>215</v>
      </c>
      <c r="Z518" s="3">
        <v>4.4889999999999999</v>
      </c>
      <c r="AA518" s="3">
        <v>-13.045999999999999</v>
      </c>
      <c r="AB518" s="3">
        <v>-11.42</v>
      </c>
      <c r="AC518" s="3">
        <v>0.55400000000000005</v>
      </c>
      <c r="AD518" s="3">
        <v>10.635999999999999</v>
      </c>
      <c r="AE518" s="3">
        <v>-6.3860000000000001</v>
      </c>
      <c r="AF518" s="3">
        <v>11.294</v>
      </c>
      <c r="AG518" s="3">
        <v>1.843</v>
      </c>
      <c r="AH518" s="3">
        <v>14.587</v>
      </c>
      <c r="AI518" s="3">
        <v>11.34</v>
      </c>
      <c r="AJ518" s="3">
        <v>0.54900000000000004</v>
      </c>
      <c r="AK518" s="3">
        <v>-5.1769999999999996</v>
      </c>
      <c r="AL518" s="3">
        <v>19.231000000000002</v>
      </c>
      <c r="AM518" s="3">
        <v>-25.128</v>
      </c>
      <c r="AN518" s="3">
        <v>5.0599999999999996</v>
      </c>
      <c r="AO518" s="3">
        <v>-2.1419999999999999</v>
      </c>
      <c r="AP518" s="3">
        <v>29.803999999999998</v>
      </c>
      <c r="AQ518" s="3">
        <v>18.245000000000001</v>
      </c>
      <c r="AR518" s="3">
        <v>1.1539999999999999</v>
      </c>
      <c r="AS518" s="3">
        <v>-14.625999999999999</v>
      </c>
      <c r="AT518" s="3">
        <v>-7.3680000000000003</v>
      </c>
      <c r="AU518" s="3">
        <v>17.323</v>
      </c>
      <c r="AV518" s="3">
        <v>9.952</v>
      </c>
      <c r="AW518" s="3">
        <v>7.3120000000000003</v>
      </c>
      <c r="AX518" s="3">
        <v>6.0330000000000004</v>
      </c>
      <c r="AY518" s="3">
        <v>6.09</v>
      </c>
      <c r="AZ518" s="3">
        <v>5.7240000000000002</v>
      </c>
      <c r="BA518">
        <v>5.43</v>
      </c>
      <c r="BB518">
        <v>2016</v>
      </c>
    </row>
    <row r="519" spans="1:54" hidden="1" x14ac:dyDescent="0.2">
      <c r="A519">
        <v>419</v>
      </c>
      <c r="B519" t="s">
        <v>550</v>
      </c>
      <c r="C519" t="s">
        <v>284</v>
      </c>
      <c r="D519" t="s">
        <v>165</v>
      </c>
      <c r="E519" t="s">
        <v>283</v>
      </c>
      <c r="F519" t="s">
        <v>282</v>
      </c>
      <c r="G519" t="s">
        <v>275</v>
      </c>
      <c r="I519" t="s">
        <v>812</v>
      </c>
      <c r="J519" s="3" t="s">
        <v>215</v>
      </c>
      <c r="K519" s="3" t="s">
        <v>215</v>
      </c>
      <c r="L519" s="3" t="s">
        <v>215</v>
      </c>
      <c r="M519" s="3" t="s">
        <v>215</v>
      </c>
      <c r="N519" s="3" t="s">
        <v>215</v>
      </c>
      <c r="O519" s="3" t="s">
        <v>215</v>
      </c>
      <c r="P519" s="3" t="s">
        <v>215</v>
      </c>
      <c r="Q519" s="3" t="s">
        <v>215</v>
      </c>
      <c r="R519" s="3" t="s">
        <v>215</v>
      </c>
      <c r="S519" s="3" t="s">
        <v>215</v>
      </c>
      <c r="T519" s="3" t="s">
        <v>215</v>
      </c>
      <c r="U519" s="3" t="s">
        <v>215</v>
      </c>
      <c r="V519" s="3" t="s">
        <v>215</v>
      </c>
      <c r="W519" s="3" t="s">
        <v>215</v>
      </c>
      <c r="X519" s="3" t="s">
        <v>215</v>
      </c>
      <c r="Y519" s="3" t="s">
        <v>215</v>
      </c>
      <c r="Z519" s="3">
        <v>8.5640000000000001</v>
      </c>
      <c r="AA519" s="3">
        <v>-14.004</v>
      </c>
      <c r="AB519" s="3">
        <v>-15.101000000000001</v>
      </c>
      <c r="AC519" s="3">
        <v>0.99199999999999999</v>
      </c>
      <c r="AD519" s="3">
        <v>15.411</v>
      </c>
      <c r="AE519" s="3">
        <v>-9.9849999999999994</v>
      </c>
      <c r="AF519" s="3">
        <v>10.259</v>
      </c>
      <c r="AG519" s="3">
        <v>4.1289999999999996</v>
      </c>
      <c r="AH519" s="3">
        <v>14.292999999999999</v>
      </c>
      <c r="AI519" s="3">
        <v>13.134</v>
      </c>
      <c r="AJ519" s="3">
        <v>2.0649999999999999</v>
      </c>
      <c r="AK519" s="3">
        <v>-4.7039999999999997</v>
      </c>
      <c r="AL519" s="3">
        <v>19.588000000000001</v>
      </c>
      <c r="AM519" s="3">
        <v>-26.177</v>
      </c>
      <c r="AN519" s="3">
        <v>6.7</v>
      </c>
      <c r="AO519" s="3">
        <v>-0.248</v>
      </c>
      <c r="AP519" s="3">
        <v>23.123999999999999</v>
      </c>
      <c r="AQ519" s="3">
        <v>16.242000000000001</v>
      </c>
      <c r="AR519" s="3">
        <v>-3.3380000000000001</v>
      </c>
      <c r="AS519" s="3">
        <v>-18.895</v>
      </c>
      <c r="AT519" s="3">
        <v>-15.262</v>
      </c>
      <c r="AU519" s="3">
        <v>18.710999999999999</v>
      </c>
      <c r="AV519" s="3">
        <v>14.567</v>
      </c>
      <c r="AW519" s="3">
        <v>5.65</v>
      </c>
      <c r="AX519" s="3">
        <v>5.0060000000000002</v>
      </c>
      <c r="AY519" s="3">
        <v>5.4880000000000004</v>
      </c>
      <c r="AZ519" s="3">
        <v>5.008</v>
      </c>
      <c r="BA519">
        <v>4.7779999999999996</v>
      </c>
      <c r="BB519">
        <v>2016</v>
      </c>
    </row>
    <row r="520" spans="1:54" hidden="1" x14ac:dyDescent="0.2">
      <c r="A520">
        <v>419</v>
      </c>
      <c r="B520" t="s">
        <v>550</v>
      </c>
      <c r="C520" t="s">
        <v>281</v>
      </c>
      <c r="D520" t="s">
        <v>165</v>
      </c>
      <c r="E520" t="s">
        <v>280</v>
      </c>
      <c r="F520" t="s">
        <v>279</v>
      </c>
      <c r="G520" t="s">
        <v>275</v>
      </c>
      <c r="I520" t="s">
        <v>812</v>
      </c>
      <c r="J520" s="3" t="s">
        <v>215</v>
      </c>
      <c r="K520" s="3" t="s">
        <v>215</v>
      </c>
      <c r="L520" s="3" t="s">
        <v>215</v>
      </c>
      <c r="M520" s="3" t="s">
        <v>215</v>
      </c>
      <c r="N520" s="3" t="s">
        <v>215</v>
      </c>
      <c r="O520" s="3" t="s">
        <v>215</v>
      </c>
      <c r="P520" s="3" t="s">
        <v>215</v>
      </c>
      <c r="Q520" s="3" t="s">
        <v>215</v>
      </c>
      <c r="R520" s="3" t="s">
        <v>215</v>
      </c>
      <c r="S520" s="3" t="s">
        <v>215</v>
      </c>
      <c r="T520" s="3" t="s">
        <v>215</v>
      </c>
      <c r="U520" s="3" t="s">
        <v>215</v>
      </c>
      <c r="V520" s="3" t="s">
        <v>215</v>
      </c>
      <c r="W520" s="3" t="s">
        <v>215</v>
      </c>
      <c r="X520" s="3" t="s">
        <v>215</v>
      </c>
      <c r="Y520" s="3" t="s">
        <v>215</v>
      </c>
      <c r="Z520" s="3">
        <v>5.8979999999999997</v>
      </c>
      <c r="AA520" s="3">
        <v>-1.51</v>
      </c>
      <c r="AB520" s="3">
        <v>-6.3659999999999997</v>
      </c>
      <c r="AC520" s="3">
        <v>16.120999999999999</v>
      </c>
      <c r="AD520" s="3">
        <v>19.082999999999998</v>
      </c>
      <c r="AE520" s="3">
        <v>-3.6909999999999998</v>
      </c>
      <c r="AF520" s="3" t="s">
        <v>355</v>
      </c>
      <c r="AG520" s="3">
        <v>5.0119999999999996</v>
      </c>
      <c r="AH520" s="3">
        <v>13.377000000000001</v>
      </c>
      <c r="AI520" s="3">
        <v>13.413</v>
      </c>
      <c r="AJ520" s="3">
        <v>7.2839999999999998</v>
      </c>
      <c r="AK520" s="3">
        <v>2.4079999999999999</v>
      </c>
      <c r="AL520" s="3">
        <v>5.2469999999999999</v>
      </c>
      <c r="AM520" s="3">
        <v>-12.81</v>
      </c>
      <c r="AN520" s="3">
        <v>2.0830000000000002</v>
      </c>
      <c r="AO520" s="3">
        <v>9.2260000000000009</v>
      </c>
      <c r="AP520" s="3">
        <v>10.238</v>
      </c>
      <c r="AQ520" s="3">
        <v>11.49</v>
      </c>
      <c r="AR520" s="3">
        <v>-1.4530000000000001</v>
      </c>
      <c r="AS520" s="3">
        <v>0.64900000000000002</v>
      </c>
      <c r="AT520" s="3">
        <v>-0.65</v>
      </c>
      <c r="AU520" s="3">
        <v>5.694</v>
      </c>
      <c r="AV520" s="3">
        <v>5.7000000000000002E-2</v>
      </c>
      <c r="AW520" s="3">
        <v>4.7039999999999997</v>
      </c>
      <c r="AX520" s="3">
        <v>3.754</v>
      </c>
      <c r="AY520" s="3">
        <v>3.6890000000000001</v>
      </c>
      <c r="AZ520" s="3">
        <v>3.21</v>
      </c>
      <c r="BA520">
        <v>3.032</v>
      </c>
      <c r="BB520">
        <v>2016</v>
      </c>
    </row>
    <row r="521" spans="1:54" hidden="1" x14ac:dyDescent="0.2">
      <c r="A521">
        <v>419</v>
      </c>
      <c r="B521" t="s">
        <v>550</v>
      </c>
      <c r="C521" t="s">
        <v>278</v>
      </c>
      <c r="D521" t="s">
        <v>165</v>
      </c>
      <c r="E521" t="s">
        <v>277</v>
      </c>
      <c r="F521" t="s">
        <v>276</v>
      </c>
      <c r="G521" t="s">
        <v>275</v>
      </c>
      <c r="I521" t="s">
        <v>812</v>
      </c>
      <c r="J521" s="3" t="s">
        <v>215</v>
      </c>
      <c r="K521" s="3" t="s">
        <v>215</v>
      </c>
      <c r="L521" s="3" t="s">
        <v>215</v>
      </c>
      <c r="M521" s="3" t="s">
        <v>215</v>
      </c>
      <c r="N521" s="3" t="s">
        <v>215</v>
      </c>
      <c r="O521" s="3" t="s">
        <v>215</v>
      </c>
      <c r="P521" s="3" t="s">
        <v>215</v>
      </c>
      <c r="Q521" s="3" t="s">
        <v>215</v>
      </c>
      <c r="R521" s="3" t="s">
        <v>215</v>
      </c>
      <c r="S521" s="3" t="s">
        <v>215</v>
      </c>
      <c r="T521" s="3" t="s">
        <v>215</v>
      </c>
      <c r="U521" s="3" t="s">
        <v>215</v>
      </c>
      <c r="V521" s="3" t="s">
        <v>215</v>
      </c>
      <c r="W521" s="3" t="s">
        <v>215</v>
      </c>
      <c r="X521" s="3" t="s">
        <v>215</v>
      </c>
      <c r="Y521" s="3" t="s">
        <v>215</v>
      </c>
      <c r="Z521" s="3">
        <v>8.577</v>
      </c>
      <c r="AA521" s="3">
        <v>-1.8080000000000001</v>
      </c>
      <c r="AB521" s="3">
        <v>-11.521000000000001</v>
      </c>
      <c r="AC521" s="3">
        <v>19.497</v>
      </c>
      <c r="AD521" s="3">
        <v>23.954999999999998</v>
      </c>
      <c r="AE521" s="3">
        <v>-4.5890000000000004</v>
      </c>
      <c r="AF521" s="3">
        <v>-1.1359999999999999</v>
      </c>
      <c r="AG521" s="3">
        <v>4.7050000000000001</v>
      </c>
      <c r="AH521" s="3">
        <v>-0.77500000000000002</v>
      </c>
      <c r="AI521" s="3">
        <v>17.887</v>
      </c>
      <c r="AJ521" s="3">
        <v>8.85</v>
      </c>
      <c r="AK521" s="3">
        <v>3.173</v>
      </c>
      <c r="AL521" s="3">
        <v>8.0350000000000001</v>
      </c>
      <c r="AM521" s="3">
        <v>-18.343</v>
      </c>
      <c r="AN521" s="3">
        <v>2.5720000000000001</v>
      </c>
      <c r="AO521" s="3">
        <v>21.655999999999999</v>
      </c>
      <c r="AP521" s="3">
        <v>3.4350000000000001</v>
      </c>
      <c r="AQ521" s="3">
        <v>14.222</v>
      </c>
      <c r="AR521" s="3">
        <v>-3.347</v>
      </c>
      <c r="AS521" s="3">
        <v>-10.662000000000001</v>
      </c>
      <c r="AT521" s="3">
        <v>-16.588000000000001</v>
      </c>
      <c r="AU521" s="3">
        <v>8.5079999999999991</v>
      </c>
      <c r="AV521" s="3">
        <v>5.6180000000000003</v>
      </c>
      <c r="AW521" s="3">
        <v>1.139</v>
      </c>
      <c r="AX521" s="3">
        <v>3.22</v>
      </c>
      <c r="AY521" s="3">
        <v>1.363</v>
      </c>
      <c r="AZ521" s="3">
        <v>1.9510000000000001</v>
      </c>
      <c r="BA521">
        <v>2.258</v>
      </c>
      <c r="BB521">
        <v>2016</v>
      </c>
    </row>
    <row r="522" spans="1:54" hidden="1" x14ac:dyDescent="0.2">
      <c r="A522">
        <v>419</v>
      </c>
      <c r="B522" t="s">
        <v>550</v>
      </c>
      <c r="C522" t="s">
        <v>274</v>
      </c>
      <c r="D522" t="s">
        <v>165</v>
      </c>
      <c r="E522" t="s">
        <v>273</v>
      </c>
      <c r="F522" t="s">
        <v>272</v>
      </c>
      <c r="G522" t="s">
        <v>271</v>
      </c>
      <c r="I522" t="s">
        <v>813</v>
      </c>
      <c r="J522" s="3" t="s">
        <v>215</v>
      </c>
      <c r="K522" s="3" t="s">
        <v>215</v>
      </c>
      <c r="L522" s="3" t="s">
        <v>215</v>
      </c>
      <c r="M522" s="3" t="s">
        <v>215</v>
      </c>
      <c r="N522" s="3" t="s">
        <v>215</v>
      </c>
      <c r="O522" s="3" t="s">
        <v>215</v>
      </c>
      <c r="P522" s="3" t="s">
        <v>215</v>
      </c>
      <c r="Q522" s="3" t="s">
        <v>215</v>
      </c>
      <c r="R522" s="3" t="s">
        <v>215</v>
      </c>
      <c r="S522" s="3" t="s">
        <v>215</v>
      </c>
      <c r="T522" s="3" t="s">
        <v>215</v>
      </c>
      <c r="U522" s="3" t="s">
        <v>215</v>
      </c>
      <c r="V522" s="3" t="s">
        <v>215</v>
      </c>
      <c r="W522" s="3" t="s">
        <v>215</v>
      </c>
      <c r="X522" s="3" t="s">
        <v>215</v>
      </c>
      <c r="Y522" s="3" t="s">
        <v>215</v>
      </c>
      <c r="Z522" s="3" t="s">
        <v>215</v>
      </c>
      <c r="AA522" s="3" t="s">
        <v>215</v>
      </c>
      <c r="AB522" s="3" t="s">
        <v>215</v>
      </c>
      <c r="AC522" s="3" t="s">
        <v>215</v>
      </c>
      <c r="AD522" s="3" t="s">
        <v>215</v>
      </c>
      <c r="AE522" s="3" t="s">
        <v>215</v>
      </c>
      <c r="AF522" s="3" t="s">
        <v>215</v>
      </c>
      <c r="AG522" s="3" t="s">
        <v>215</v>
      </c>
      <c r="AH522" s="3" t="s">
        <v>215</v>
      </c>
      <c r="AI522" s="3" t="s">
        <v>215</v>
      </c>
      <c r="AJ522" s="3" t="s">
        <v>215</v>
      </c>
      <c r="AK522" s="3">
        <v>5.6</v>
      </c>
      <c r="AL522" s="3">
        <v>3.7</v>
      </c>
      <c r="AM522" s="3">
        <v>4</v>
      </c>
      <c r="AN522" s="3">
        <v>3.6</v>
      </c>
      <c r="AO522" s="3">
        <v>4</v>
      </c>
      <c r="AP522" s="3">
        <v>3.7</v>
      </c>
      <c r="AQ522" s="3">
        <v>4.3920000000000003</v>
      </c>
      <c r="AR522" s="3">
        <v>3.7669999999999999</v>
      </c>
      <c r="AS522" s="3">
        <v>3.3580000000000001</v>
      </c>
      <c r="AT522" s="3">
        <v>3.7</v>
      </c>
      <c r="AU522" s="3">
        <v>3.653</v>
      </c>
      <c r="AV522" s="3">
        <v>3.746</v>
      </c>
      <c r="AW522" s="3">
        <v>3.839</v>
      </c>
      <c r="AX522" s="3">
        <v>3.863</v>
      </c>
      <c r="AY522" s="3">
        <v>3.851</v>
      </c>
      <c r="AZ522" s="3">
        <v>3.851</v>
      </c>
      <c r="BA522">
        <v>3.851</v>
      </c>
      <c r="BB522">
        <v>2016</v>
      </c>
    </row>
    <row r="523" spans="1:54" hidden="1" x14ac:dyDescent="0.2">
      <c r="A523">
        <v>419</v>
      </c>
      <c r="B523" t="s">
        <v>550</v>
      </c>
      <c r="C523" t="s">
        <v>270</v>
      </c>
      <c r="D523" t="s">
        <v>165</v>
      </c>
      <c r="E523" t="s">
        <v>269</v>
      </c>
      <c r="F523" t="s">
        <v>268</v>
      </c>
      <c r="G523" t="s">
        <v>264</v>
      </c>
      <c r="H523" t="s">
        <v>263</v>
      </c>
    </row>
    <row r="524" spans="1:54" hidden="1" x14ac:dyDescent="0.2">
      <c r="A524">
        <v>419</v>
      </c>
      <c r="B524" t="s">
        <v>550</v>
      </c>
      <c r="C524" t="s">
        <v>267</v>
      </c>
      <c r="D524" t="s">
        <v>165</v>
      </c>
      <c r="E524" t="s">
        <v>266</v>
      </c>
      <c r="F524" t="s">
        <v>265</v>
      </c>
      <c r="G524" t="s">
        <v>264</v>
      </c>
      <c r="H524" t="s">
        <v>263</v>
      </c>
      <c r="I524" t="s">
        <v>814</v>
      </c>
      <c r="J524" s="3">
        <v>0.35299999999999998</v>
      </c>
      <c r="K524" s="3">
        <v>0.36699999999999999</v>
      </c>
      <c r="L524" s="3">
        <v>0.38</v>
      </c>
      <c r="M524" s="3">
        <v>0.39300000000000002</v>
      </c>
      <c r="N524" s="3">
        <v>0.40600000000000003</v>
      </c>
      <c r="O524" s="3">
        <v>0.42</v>
      </c>
      <c r="P524" s="3">
        <v>0.435</v>
      </c>
      <c r="Q524" s="3">
        <v>0.45</v>
      </c>
      <c r="R524" s="3">
        <v>0.46700000000000003</v>
      </c>
      <c r="S524" s="3">
        <v>0.48399999999999999</v>
      </c>
      <c r="T524" s="3">
        <v>0.48799999999999999</v>
      </c>
      <c r="U524" s="3">
        <v>0.50800000000000001</v>
      </c>
      <c r="V524" s="3">
        <v>0.51600000000000001</v>
      </c>
      <c r="W524" s="3">
        <v>0.53</v>
      </c>
      <c r="X524" s="3">
        <v>0.54400000000000004</v>
      </c>
      <c r="Y524" s="3">
        <v>0.55900000000000005</v>
      </c>
      <c r="Z524" s="3">
        <v>0.57399999999999995</v>
      </c>
      <c r="AA524" s="3">
        <v>0.58899999999999997</v>
      </c>
      <c r="AB524" s="3">
        <v>0.60499999999999998</v>
      </c>
      <c r="AC524" s="3">
        <v>0.621</v>
      </c>
      <c r="AD524" s="3">
        <v>0.63800000000000001</v>
      </c>
      <c r="AE524" s="3">
        <v>0.66100000000000003</v>
      </c>
      <c r="AF524" s="3">
        <v>0.71099999999999997</v>
      </c>
      <c r="AG524" s="3">
        <v>0.76500000000000001</v>
      </c>
      <c r="AH524" s="3">
        <v>0.82399999999999995</v>
      </c>
      <c r="AI524" s="3">
        <v>0.88900000000000001</v>
      </c>
      <c r="AJ524" s="3">
        <v>0.96</v>
      </c>
      <c r="AK524" s="3">
        <v>1.0389999999999999</v>
      </c>
      <c r="AL524" s="3">
        <v>1.107</v>
      </c>
      <c r="AM524" s="3">
        <v>1.1779999999999999</v>
      </c>
      <c r="AN524" s="3">
        <v>1.2350000000000001</v>
      </c>
      <c r="AO524" s="3">
        <v>1.1950000000000001</v>
      </c>
      <c r="AP524" s="3">
        <v>1.2090000000000001</v>
      </c>
      <c r="AQ524" s="3">
        <v>1.2529999999999999</v>
      </c>
      <c r="AR524" s="3">
        <v>1.3149999999999999</v>
      </c>
      <c r="AS524" s="3">
        <v>1.37</v>
      </c>
      <c r="AT524" s="3">
        <v>1.4239999999999999</v>
      </c>
      <c r="AU524" s="3">
        <v>1.452</v>
      </c>
      <c r="AV524" s="3">
        <v>1.4810000000000001</v>
      </c>
      <c r="AW524" s="3">
        <v>1.5109999999999999</v>
      </c>
      <c r="AX524" s="3">
        <v>1.5409999999999999</v>
      </c>
      <c r="AY524" s="3">
        <v>1.5720000000000001</v>
      </c>
      <c r="AZ524" s="3">
        <v>1.603</v>
      </c>
      <c r="BA524">
        <v>1.635</v>
      </c>
      <c r="BB524">
        <v>2016</v>
      </c>
    </row>
    <row r="525" spans="1:54" hidden="1" x14ac:dyDescent="0.2">
      <c r="A525">
        <v>419</v>
      </c>
      <c r="B525" t="s">
        <v>550</v>
      </c>
      <c r="C525" t="s">
        <v>262</v>
      </c>
      <c r="D525" t="s">
        <v>165</v>
      </c>
      <c r="E525" t="s">
        <v>260</v>
      </c>
      <c r="F525" t="s">
        <v>259</v>
      </c>
      <c r="G525" t="s">
        <v>225</v>
      </c>
      <c r="H525" t="s">
        <v>222</v>
      </c>
      <c r="I525" t="s">
        <v>815</v>
      </c>
      <c r="J525" s="3" t="s">
        <v>215</v>
      </c>
      <c r="K525" s="3" t="s">
        <v>215</v>
      </c>
      <c r="L525" s="3" t="s">
        <v>215</v>
      </c>
      <c r="M525" s="3" t="s">
        <v>215</v>
      </c>
      <c r="N525" s="3" t="s">
        <v>215</v>
      </c>
      <c r="O525" s="3" t="s">
        <v>215</v>
      </c>
      <c r="P525" s="3" t="s">
        <v>215</v>
      </c>
      <c r="Q525" s="3" t="s">
        <v>215</v>
      </c>
      <c r="R525" s="3" t="s">
        <v>215</v>
      </c>
      <c r="S525" s="3" t="s">
        <v>215</v>
      </c>
      <c r="T525" s="3">
        <v>0.498</v>
      </c>
      <c r="U525" s="3">
        <v>0.51200000000000001</v>
      </c>
      <c r="V525" s="3">
        <v>0.51200000000000001</v>
      </c>
      <c r="W525" s="3">
        <v>0.56200000000000006</v>
      </c>
      <c r="X525" s="3">
        <v>0.52700000000000002</v>
      </c>
      <c r="Y525" s="3">
        <v>0.56100000000000005</v>
      </c>
      <c r="Z525" s="3">
        <v>0.63400000000000001</v>
      </c>
      <c r="AA525" s="3">
        <v>0.70599999999999996</v>
      </c>
      <c r="AB525" s="3">
        <v>0.55400000000000005</v>
      </c>
      <c r="AC525" s="3">
        <v>0.66</v>
      </c>
      <c r="AD525" s="3">
        <v>1.0469999999999999</v>
      </c>
      <c r="AE525" s="3">
        <v>0.98099999999999998</v>
      </c>
      <c r="AF525" s="3">
        <v>1.0269999999999999</v>
      </c>
      <c r="AG525" s="3">
        <v>1.1459999999999999</v>
      </c>
      <c r="AH525" s="3">
        <v>1.3009999999999999</v>
      </c>
      <c r="AI525" s="3">
        <v>1.671</v>
      </c>
      <c r="AJ525" s="3">
        <v>1.841</v>
      </c>
      <c r="AK525" s="3">
        <v>2.0379999999999998</v>
      </c>
      <c r="AL525" s="3">
        <v>2.698</v>
      </c>
      <c r="AM525" s="3">
        <v>1.7290000000000001</v>
      </c>
      <c r="AN525" s="3">
        <v>2.1960000000000002</v>
      </c>
      <c r="AO525" s="3">
        <v>2.843</v>
      </c>
      <c r="AP525" s="3">
        <v>3.0529999999999999</v>
      </c>
      <c r="AQ525" s="3">
        <v>3.01</v>
      </c>
      <c r="AR525" s="3">
        <v>3.1339999999999999</v>
      </c>
      <c r="AS525" s="3">
        <v>2.1259999999999999</v>
      </c>
      <c r="AT525" s="3">
        <v>2.1280000000000001</v>
      </c>
      <c r="AU525" s="3">
        <v>2.431</v>
      </c>
      <c r="AV525" s="3">
        <v>2.9569999999999999</v>
      </c>
      <c r="AW525" s="3">
        <v>3.0110000000000001</v>
      </c>
      <c r="AX525" s="3">
        <v>3.0819999999999999</v>
      </c>
      <c r="AY525" s="3">
        <v>3.1389999999999998</v>
      </c>
      <c r="AZ525" s="3">
        <v>3.117</v>
      </c>
      <c r="BA525">
        <v>3.1379999999999999</v>
      </c>
      <c r="BB525">
        <v>2016</v>
      </c>
    </row>
    <row r="526" spans="1:54" hidden="1" x14ac:dyDescent="0.2">
      <c r="A526">
        <v>419</v>
      </c>
      <c r="B526" t="s">
        <v>550</v>
      </c>
      <c r="C526" t="s">
        <v>261</v>
      </c>
      <c r="D526" t="s">
        <v>165</v>
      </c>
      <c r="E526" t="s">
        <v>260</v>
      </c>
      <c r="F526" t="s">
        <v>259</v>
      </c>
      <c r="G526" t="s">
        <v>217</v>
      </c>
      <c r="I526" t="s">
        <v>258</v>
      </c>
      <c r="J526" s="3" t="s">
        <v>215</v>
      </c>
      <c r="K526" s="3" t="s">
        <v>215</v>
      </c>
      <c r="L526" s="3" t="s">
        <v>215</v>
      </c>
      <c r="M526" s="3" t="s">
        <v>215</v>
      </c>
      <c r="N526" s="3" t="s">
        <v>215</v>
      </c>
      <c r="O526" s="3" t="s">
        <v>215</v>
      </c>
      <c r="P526" s="3" t="s">
        <v>215</v>
      </c>
      <c r="Q526" s="3" t="s">
        <v>215</v>
      </c>
      <c r="R526" s="3" t="s">
        <v>215</v>
      </c>
      <c r="S526" s="3" t="s">
        <v>215</v>
      </c>
      <c r="T526" s="3">
        <v>26.661000000000001</v>
      </c>
      <c r="U526" s="3">
        <v>26.132999999999999</v>
      </c>
      <c r="V526" s="3">
        <v>25.013000000000002</v>
      </c>
      <c r="W526" s="3">
        <v>24.946000000000002</v>
      </c>
      <c r="X526" s="3">
        <v>21.85</v>
      </c>
      <c r="Y526" s="3">
        <v>21.977</v>
      </c>
      <c r="Z526" s="3">
        <v>23.893999999999998</v>
      </c>
      <c r="AA526" s="3">
        <v>25.646999999999998</v>
      </c>
      <c r="AB526" s="3">
        <v>21.064</v>
      </c>
      <c r="AC526" s="3">
        <v>23.164000000000001</v>
      </c>
      <c r="AD526" s="3">
        <v>30.734000000000002</v>
      </c>
      <c r="AE526" s="3">
        <v>28.393000000000001</v>
      </c>
      <c r="AF526" s="3">
        <v>28.468</v>
      </c>
      <c r="AG526" s="3">
        <v>27.509</v>
      </c>
      <c r="AH526" s="3">
        <v>26.302</v>
      </c>
      <c r="AI526" s="3">
        <v>27.837</v>
      </c>
      <c r="AJ526" s="3">
        <v>26.452999999999999</v>
      </c>
      <c r="AK526" s="3">
        <v>24.937000000000001</v>
      </c>
      <c r="AL526" s="3">
        <v>27.902999999999999</v>
      </c>
      <c r="AM526" s="3">
        <v>20.052</v>
      </c>
      <c r="AN526" s="3">
        <v>22.713999999999999</v>
      </c>
      <c r="AO526" s="3">
        <v>26.271999999999998</v>
      </c>
      <c r="AP526" s="3">
        <v>26.407</v>
      </c>
      <c r="AQ526" s="3">
        <v>24.603999999999999</v>
      </c>
      <c r="AR526" s="3">
        <v>24.962</v>
      </c>
      <c r="AS526" s="3">
        <v>18.163</v>
      </c>
      <c r="AT526" s="3">
        <v>17.59</v>
      </c>
      <c r="AU526" s="3">
        <v>18.526</v>
      </c>
      <c r="AV526" s="3">
        <v>20.780999999999999</v>
      </c>
      <c r="AW526" s="3">
        <v>20.167000000000002</v>
      </c>
      <c r="AX526" s="3">
        <v>19.957000000000001</v>
      </c>
      <c r="AY526" s="3">
        <v>19.617999999999999</v>
      </c>
      <c r="AZ526" s="3">
        <v>18.84</v>
      </c>
      <c r="BA526">
        <v>18.321000000000002</v>
      </c>
      <c r="BB526">
        <v>2016</v>
      </c>
    </row>
    <row r="527" spans="1:54" hidden="1" x14ac:dyDescent="0.2">
      <c r="A527">
        <v>419</v>
      </c>
      <c r="B527" t="s">
        <v>550</v>
      </c>
      <c r="C527" t="s">
        <v>257</v>
      </c>
      <c r="D527" t="s">
        <v>165</v>
      </c>
      <c r="E527" t="s">
        <v>255</v>
      </c>
      <c r="F527" t="s">
        <v>254</v>
      </c>
      <c r="G527" t="s">
        <v>225</v>
      </c>
      <c r="H527" t="s">
        <v>222</v>
      </c>
      <c r="I527" t="s">
        <v>815</v>
      </c>
      <c r="J527" s="3" t="s">
        <v>215</v>
      </c>
      <c r="K527" s="3" t="s">
        <v>215</v>
      </c>
      <c r="L527" s="3" t="s">
        <v>215</v>
      </c>
      <c r="M527" s="3" t="s">
        <v>215</v>
      </c>
      <c r="N527" s="3" t="s">
        <v>215</v>
      </c>
      <c r="O527" s="3" t="s">
        <v>215</v>
      </c>
      <c r="P527" s="3" t="s">
        <v>215</v>
      </c>
      <c r="Q527" s="3" t="s">
        <v>215</v>
      </c>
      <c r="R527" s="3" t="s">
        <v>215</v>
      </c>
      <c r="S527" s="3" t="s">
        <v>215</v>
      </c>
      <c r="T527" s="3">
        <v>0.63</v>
      </c>
      <c r="U527" s="3">
        <v>0.58299999999999996</v>
      </c>
      <c r="V527" s="3">
        <v>0.627</v>
      </c>
      <c r="W527" s="3">
        <v>0.626</v>
      </c>
      <c r="X527" s="3">
        <v>0.65700000000000003</v>
      </c>
      <c r="Y527" s="3">
        <v>0.66700000000000004</v>
      </c>
      <c r="Z527" s="3">
        <v>0.627</v>
      </c>
      <c r="AA527" s="3">
        <v>0.88900000000000001</v>
      </c>
      <c r="AB527" s="3">
        <v>0.70499999999999996</v>
      </c>
      <c r="AC527" s="3">
        <v>0.80500000000000005</v>
      </c>
      <c r="AD527" s="3">
        <v>0.78700000000000003</v>
      </c>
      <c r="AE527" s="3">
        <v>0.95599999999999996</v>
      </c>
      <c r="AF527" s="3">
        <v>1.1499999999999999</v>
      </c>
      <c r="AG527" s="3">
        <v>1.2190000000000001</v>
      </c>
      <c r="AH527" s="3">
        <v>1.288</v>
      </c>
      <c r="AI527" s="3">
        <v>1.496</v>
      </c>
      <c r="AJ527" s="3">
        <v>1.6779999999999999</v>
      </c>
      <c r="AK527" s="3">
        <v>1.9079999999999999</v>
      </c>
      <c r="AL527" s="3">
        <v>2.286</v>
      </c>
      <c r="AM527" s="3">
        <v>2.2109999999999999</v>
      </c>
      <c r="AN527" s="3">
        <v>2.76</v>
      </c>
      <c r="AO527" s="3">
        <v>3.0030000000000001</v>
      </c>
      <c r="AP527" s="3">
        <v>3.69</v>
      </c>
      <c r="AQ527" s="3">
        <v>4.2</v>
      </c>
      <c r="AR527" s="3">
        <v>3.5670000000000002</v>
      </c>
      <c r="AS527" s="3">
        <v>4.2789999999999999</v>
      </c>
      <c r="AT527" s="3">
        <v>4.2969999999999997</v>
      </c>
      <c r="AU527" s="3">
        <v>4.4180000000000001</v>
      </c>
      <c r="AV527" s="3">
        <v>4.601</v>
      </c>
      <c r="AW527" s="3">
        <v>4.7409999999999997</v>
      </c>
      <c r="AX527" s="3">
        <v>4.9390000000000001</v>
      </c>
      <c r="AY527" s="3">
        <v>5.1130000000000004</v>
      </c>
      <c r="AZ527" s="3">
        <v>5.2510000000000003</v>
      </c>
      <c r="BA527">
        <v>5.4249999999999998</v>
      </c>
      <c r="BB527">
        <v>2016</v>
      </c>
    </row>
    <row r="528" spans="1:54" hidden="1" x14ac:dyDescent="0.2">
      <c r="A528">
        <v>419</v>
      </c>
      <c r="B528" t="s">
        <v>550</v>
      </c>
      <c r="C528" t="s">
        <v>256</v>
      </c>
      <c r="D528" t="s">
        <v>165</v>
      </c>
      <c r="E528" t="s">
        <v>255</v>
      </c>
      <c r="F528" t="s">
        <v>254</v>
      </c>
      <c r="G528" t="s">
        <v>217</v>
      </c>
      <c r="I528" t="s">
        <v>253</v>
      </c>
      <c r="J528" s="3" t="s">
        <v>215</v>
      </c>
      <c r="K528" s="3" t="s">
        <v>215</v>
      </c>
      <c r="L528" s="3" t="s">
        <v>215</v>
      </c>
      <c r="M528" s="3" t="s">
        <v>215</v>
      </c>
      <c r="N528" s="3" t="s">
        <v>215</v>
      </c>
      <c r="O528" s="3" t="s">
        <v>215</v>
      </c>
      <c r="P528" s="3" t="s">
        <v>215</v>
      </c>
      <c r="Q528" s="3" t="s">
        <v>215</v>
      </c>
      <c r="R528" s="3" t="s">
        <v>215</v>
      </c>
      <c r="S528" s="3" t="s">
        <v>215</v>
      </c>
      <c r="T528" s="3">
        <v>33.738</v>
      </c>
      <c r="U528" s="3">
        <v>29.748000000000001</v>
      </c>
      <c r="V528" s="3">
        <v>30.648</v>
      </c>
      <c r="W528" s="3">
        <v>27.829000000000001</v>
      </c>
      <c r="X528" s="3">
        <v>27.247</v>
      </c>
      <c r="Y528" s="3">
        <v>26.135000000000002</v>
      </c>
      <c r="Z528" s="3">
        <v>23.641999999999999</v>
      </c>
      <c r="AA528" s="3">
        <v>32.305</v>
      </c>
      <c r="AB528" s="3">
        <v>26.789000000000001</v>
      </c>
      <c r="AC528" s="3">
        <v>28.219000000000001</v>
      </c>
      <c r="AD528" s="3">
        <v>23.094999999999999</v>
      </c>
      <c r="AE528" s="3">
        <v>27.667999999999999</v>
      </c>
      <c r="AF528" s="3">
        <v>31.88</v>
      </c>
      <c r="AG528" s="3">
        <v>29.283999999999999</v>
      </c>
      <c r="AH528" s="3">
        <v>26.055</v>
      </c>
      <c r="AI528" s="3">
        <v>24.922999999999998</v>
      </c>
      <c r="AJ528" s="3">
        <v>24.114999999999998</v>
      </c>
      <c r="AK528" s="3">
        <v>23.350999999999999</v>
      </c>
      <c r="AL528" s="3">
        <v>23.646999999999998</v>
      </c>
      <c r="AM528" s="3">
        <v>25.638000000000002</v>
      </c>
      <c r="AN528" s="3">
        <v>28.547000000000001</v>
      </c>
      <c r="AO528" s="3">
        <v>27.754000000000001</v>
      </c>
      <c r="AP528" s="3">
        <v>31.916</v>
      </c>
      <c r="AQ528" s="3">
        <v>34.326999999999998</v>
      </c>
      <c r="AR528" s="3">
        <v>28.411000000000001</v>
      </c>
      <c r="AS528" s="3">
        <v>36.561999999999998</v>
      </c>
      <c r="AT528" s="3">
        <v>35.521000000000001</v>
      </c>
      <c r="AU528" s="3">
        <v>33.673999999999999</v>
      </c>
      <c r="AV528" s="3">
        <v>32.340000000000003</v>
      </c>
      <c r="AW528" s="3">
        <v>31.76</v>
      </c>
      <c r="AX528" s="3">
        <v>31.978999999999999</v>
      </c>
      <c r="AY528" s="3">
        <v>31.951000000000001</v>
      </c>
      <c r="AZ528" s="3">
        <v>31.736000000000001</v>
      </c>
      <c r="BA528">
        <v>31.669</v>
      </c>
      <c r="BB528">
        <v>2016</v>
      </c>
    </row>
    <row r="529" spans="1:54" hidden="1" x14ac:dyDescent="0.2">
      <c r="A529">
        <v>419</v>
      </c>
      <c r="B529" t="s">
        <v>550</v>
      </c>
      <c r="C529" t="s">
        <v>252</v>
      </c>
      <c r="D529" t="s">
        <v>165</v>
      </c>
      <c r="E529" t="s">
        <v>250</v>
      </c>
      <c r="F529" t="s">
        <v>249</v>
      </c>
      <c r="G529" t="s">
        <v>225</v>
      </c>
      <c r="H529" t="s">
        <v>222</v>
      </c>
      <c r="I529" t="s">
        <v>815</v>
      </c>
      <c r="J529" s="3" t="s">
        <v>215</v>
      </c>
      <c r="K529" s="3" t="s">
        <v>215</v>
      </c>
      <c r="L529" s="3" t="s">
        <v>215</v>
      </c>
      <c r="M529" s="3" t="s">
        <v>215</v>
      </c>
      <c r="N529" s="3" t="s">
        <v>215</v>
      </c>
      <c r="O529" s="3" t="s">
        <v>215</v>
      </c>
      <c r="P529" s="3" t="s">
        <v>215</v>
      </c>
      <c r="Q529" s="3" t="s">
        <v>215</v>
      </c>
      <c r="R529" s="3" t="s">
        <v>215</v>
      </c>
      <c r="S529" s="3" t="s">
        <v>215</v>
      </c>
      <c r="T529" s="3">
        <v>-0.13200000000000001</v>
      </c>
      <c r="U529" s="3">
        <v>-7.0999999999999994E-2</v>
      </c>
      <c r="V529" s="3">
        <v>-0.115</v>
      </c>
      <c r="W529" s="3">
        <v>-6.5000000000000002E-2</v>
      </c>
      <c r="X529" s="3">
        <v>-0.13</v>
      </c>
      <c r="Y529" s="3">
        <v>-0.106</v>
      </c>
      <c r="Z529" s="3">
        <v>7.0000000000000001E-3</v>
      </c>
      <c r="AA529" s="3">
        <v>-0.183</v>
      </c>
      <c r="AB529" s="3">
        <v>-0.151</v>
      </c>
      <c r="AC529" s="3">
        <v>-0.14399999999999999</v>
      </c>
      <c r="AD529" s="3">
        <v>0.26</v>
      </c>
      <c r="AE529" s="3">
        <v>2.5000000000000001E-2</v>
      </c>
      <c r="AF529" s="3">
        <v>-0.123</v>
      </c>
      <c r="AG529" s="3">
        <v>-7.3999999999999996E-2</v>
      </c>
      <c r="AH529" s="3">
        <v>1.2E-2</v>
      </c>
      <c r="AI529" s="3">
        <v>0.17499999999999999</v>
      </c>
      <c r="AJ529" s="3">
        <v>0.16300000000000001</v>
      </c>
      <c r="AK529" s="3">
        <v>0.13</v>
      </c>
      <c r="AL529" s="3">
        <v>0.41199999999999998</v>
      </c>
      <c r="AM529" s="3">
        <v>-0.48199999999999998</v>
      </c>
      <c r="AN529" s="3">
        <v>-0.56399999999999995</v>
      </c>
      <c r="AO529" s="3">
        <v>-0.16</v>
      </c>
      <c r="AP529" s="3">
        <v>-0.63700000000000001</v>
      </c>
      <c r="AQ529" s="3">
        <v>-1.19</v>
      </c>
      <c r="AR529" s="3">
        <v>-0.433</v>
      </c>
      <c r="AS529" s="3">
        <v>-2.153</v>
      </c>
      <c r="AT529" s="3">
        <v>-2.169</v>
      </c>
      <c r="AU529" s="3">
        <v>-1.9870000000000001</v>
      </c>
      <c r="AV529" s="3">
        <v>-1.645</v>
      </c>
      <c r="AW529" s="3">
        <v>-1.7310000000000001</v>
      </c>
      <c r="AX529" s="3">
        <v>-1.857</v>
      </c>
      <c r="AY529" s="3">
        <v>-1.974</v>
      </c>
      <c r="AZ529" s="3">
        <v>-2.1339999999999999</v>
      </c>
      <c r="BA529">
        <v>-2.286</v>
      </c>
      <c r="BB529">
        <v>2016</v>
      </c>
    </row>
    <row r="530" spans="1:54" hidden="1" x14ac:dyDescent="0.2">
      <c r="A530">
        <v>419</v>
      </c>
      <c r="B530" t="s">
        <v>550</v>
      </c>
      <c r="C530" t="s">
        <v>251</v>
      </c>
      <c r="D530" t="s">
        <v>165</v>
      </c>
      <c r="E530" t="s">
        <v>250</v>
      </c>
      <c r="F530" t="s">
        <v>249</v>
      </c>
      <c r="G530" t="s">
        <v>217</v>
      </c>
      <c r="I530" t="s">
        <v>248</v>
      </c>
      <c r="J530" s="3" t="s">
        <v>215</v>
      </c>
      <c r="K530" s="3" t="s">
        <v>215</v>
      </c>
      <c r="L530" s="3" t="s">
        <v>215</v>
      </c>
      <c r="M530" s="3" t="s">
        <v>215</v>
      </c>
      <c r="N530" s="3" t="s">
        <v>215</v>
      </c>
      <c r="O530" s="3" t="s">
        <v>215</v>
      </c>
      <c r="P530" s="3" t="s">
        <v>215</v>
      </c>
      <c r="Q530" s="3" t="s">
        <v>215</v>
      </c>
      <c r="R530" s="3" t="s">
        <v>215</v>
      </c>
      <c r="S530" s="3" t="s">
        <v>215</v>
      </c>
      <c r="T530" s="3">
        <v>-7.0759999999999996</v>
      </c>
      <c r="U530" s="3">
        <v>-3.6150000000000002</v>
      </c>
      <c r="V530" s="3">
        <v>-5.6349999999999998</v>
      </c>
      <c r="W530" s="3">
        <v>-2.883</v>
      </c>
      <c r="X530" s="3">
        <v>-5.3970000000000002</v>
      </c>
      <c r="Y530" s="3">
        <v>-4.1580000000000004</v>
      </c>
      <c r="Z530" s="3">
        <v>0.253</v>
      </c>
      <c r="AA530" s="3">
        <v>-6.6580000000000004</v>
      </c>
      <c r="AB530" s="3">
        <v>-5.7249999999999996</v>
      </c>
      <c r="AC530" s="3">
        <v>-5.0549999999999997</v>
      </c>
      <c r="AD530" s="3">
        <v>7.6390000000000002</v>
      </c>
      <c r="AE530" s="3">
        <v>0.72499999999999998</v>
      </c>
      <c r="AF530" s="3">
        <v>-3.411</v>
      </c>
      <c r="AG530" s="3">
        <v>-1.7749999999999999</v>
      </c>
      <c r="AH530" s="3">
        <v>0.247</v>
      </c>
      <c r="AI530" s="3">
        <v>2.9140000000000001</v>
      </c>
      <c r="AJ530" s="3">
        <v>2.3380000000000001</v>
      </c>
      <c r="AK530" s="3">
        <v>1.5860000000000001</v>
      </c>
      <c r="AL530" s="3">
        <v>4.2569999999999997</v>
      </c>
      <c r="AM530" s="3">
        <v>-5.5860000000000003</v>
      </c>
      <c r="AN530" s="3">
        <v>-5.8339999999999996</v>
      </c>
      <c r="AO530" s="3">
        <v>-1.482</v>
      </c>
      <c r="AP530" s="3">
        <v>-5.5090000000000003</v>
      </c>
      <c r="AQ530" s="3">
        <v>-9.7230000000000008</v>
      </c>
      <c r="AR530" s="3">
        <v>-3.4489999999999998</v>
      </c>
      <c r="AS530" s="3">
        <v>-18.399000000000001</v>
      </c>
      <c r="AT530" s="3">
        <v>-17.931999999999999</v>
      </c>
      <c r="AU530" s="3">
        <v>-15.148</v>
      </c>
      <c r="AV530" s="3">
        <v>-11.558999999999999</v>
      </c>
      <c r="AW530" s="3">
        <v>-11.593999999999999</v>
      </c>
      <c r="AX530" s="3">
        <v>-12.023</v>
      </c>
      <c r="AY530" s="3">
        <v>-12.333</v>
      </c>
      <c r="AZ530" s="3">
        <v>-12.896000000000001</v>
      </c>
      <c r="BA530">
        <v>-13.348000000000001</v>
      </c>
      <c r="BB530">
        <v>2016</v>
      </c>
    </row>
    <row r="531" spans="1:54" hidden="1" x14ac:dyDescent="0.2">
      <c r="A531">
        <v>419</v>
      </c>
      <c r="B531" t="s">
        <v>550</v>
      </c>
      <c r="C531" t="s">
        <v>247</v>
      </c>
      <c r="D531" t="s">
        <v>165</v>
      </c>
      <c r="E531" t="s">
        <v>245</v>
      </c>
      <c r="F531" t="s">
        <v>244</v>
      </c>
      <c r="G531" t="s">
        <v>225</v>
      </c>
      <c r="H531" t="s">
        <v>222</v>
      </c>
    </row>
    <row r="532" spans="1:54" hidden="1" x14ac:dyDescent="0.2">
      <c r="A532">
        <v>419</v>
      </c>
      <c r="B532" t="s">
        <v>550</v>
      </c>
      <c r="C532" t="s">
        <v>246</v>
      </c>
      <c r="D532" t="s">
        <v>165</v>
      </c>
      <c r="E532" t="s">
        <v>245</v>
      </c>
      <c r="F532" t="s">
        <v>244</v>
      </c>
      <c r="G532" t="s">
        <v>243</v>
      </c>
    </row>
    <row r="533" spans="1:54" hidden="1" x14ac:dyDescent="0.2">
      <c r="A533">
        <v>419</v>
      </c>
      <c r="B533" t="s">
        <v>550</v>
      </c>
      <c r="C533" t="s">
        <v>242</v>
      </c>
      <c r="D533" t="s">
        <v>165</v>
      </c>
      <c r="E533" t="s">
        <v>240</v>
      </c>
      <c r="F533" t="s">
        <v>239</v>
      </c>
      <c r="G533" t="s">
        <v>225</v>
      </c>
      <c r="H533" t="s">
        <v>222</v>
      </c>
      <c r="I533" t="s">
        <v>815</v>
      </c>
      <c r="J533" s="3" t="s">
        <v>215</v>
      </c>
      <c r="K533" s="3" t="s">
        <v>215</v>
      </c>
      <c r="L533" s="3" t="s">
        <v>215</v>
      </c>
      <c r="M533" s="3" t="s">
        <v>215</v>
      </c>
      <c r="N533" s="3" t="s">
        <v>215</v>
      </c>
      <c r="O533" s="3" t="s">
        <v>215</v>
      </c>
      <c r="P533" s="3" t="s">
        <v>215</v>
      </c>
      <c r="Q533" s="3" t="s">
        <v>215</v>
      </c>
      <c r="R533" s="3" t="s">
        <v>215</v>
      </c>
      <c r="S533" s="3" t="s">
        <v>215</v>
      </c>
      <c r="T533" s="3">
        <v>-0.114</v>
      </c>
      <c r="U533" s="3">
        <v>-6.2E-2</v>
      </c>
      <c r="V533" s="3">
        <v>-0.10299999999999999</v>
      </c>
      <c r="W533" s="3">
        <v>-4.9000000000000002E-2</v>
      </c>
      <c r="X533" s="3">
        <v>-0.113</v>
      </c>
      <c r="Y533" s="3">
        <v>-8.5999999999999993E-2</v>
      </c>
      <c r="Z533" s="3">
        <v>2.7E-2</v>
      </c>
      <c r="AA533" s="3">
        <v>-0.16200000000000001</v>
      </c>
      <c r="AB533" s="3">
        <v>-0.126</v>
      </c>
      <c r="AC533" s="3">
        <v>-0.114</v>
      </c>
      <c r="AD533" s="3">
        <v>0.308</v>
      </c>
      <c r="AE533" s="3">
        <v>7.6999999999999999E-2</v>
      </c>
      <c r="AF533" s="3">
        <v>-8.6999999999999994E-2</v>
      </c>
      <c r="AG533" s="3">
        <v>-2.5000000000000001E-2</v>
      </c>
      <c r="AH533" s="3">
        <v>5.8000000000000003E-2</v>
      </c>
      <c r="AI533" s="3">
        <v>0.23699999999999999</v>
      </c>
      <c r="AJ533" s="3">
        <v>0.23599999999999999</v>
      </c>
      <c r="AK533" s="3">
        <v>0.19600000000000001</v>
      </c>
      <c r="AL533" s="3">
        <v>0.46500000000000002</v>
      </c>
      <c r="AM533" s="3">
        <v>-0.432</v>
      </c>
      <c r="AN533" s="3">
        <v>-0.47299999999999998</v>
      </c>
      <c r="AO533" s="3">
        <v>-4.5999999999999999E-2</v>
      </c>
      <c r="AP533" s="3">
        <v>-0.48699999999999999</v>
      </c>
      <c r="AQ533" s="3">
        <v>-0.998</v>
      </c>
      <c r="AR533" s="3">
        <v>-0.20599999999999999</v>
      </c>
      <c r="AS533" s="3">
        <v>-1.8839999999999999</v>
      </c>
      <c r="AT533" s="3">
        <v>-1.804</v>
      </c>
      <c r="AU533" s="3">
        <v>-1.482</v>
      </c>
      <c r="AV533" s="3">
        <v>-0.98899999999999999</v>
      </c>
      <c r="AW533" s="3">
        <v>-0.93300000000000005</v>
      </c>
      <c r="AX533" s="3">
        <v>-0.90300000000000002</v>
      </c>
      <c r="AY533" s="3">
        <v>-0.88700000000000001</v>
      </c>
      <c r="AZ533" s="3">
        <v>-0.89400000000000002</v>
      </c>
      <c r="BA533">
        <v>-0.86599999999999999</v>
      </c>
      <c r="BB533">
        <v>2016</v>
      </c>
    </row>
    <row r="534" spans="1:54" hidden="1" x14ac:dyDescent="0.2">
      <c r="A534">
        <v>419</v>
      </c>
      <c r="B534" t="s">
        <v>550</v>
      </c>
      <c r="C534" t="s">
        <v>241</v>
      </c>
      <c r="D534" t="s">
        <v>165</v>
      </c>
      <c r="E534" t="s">
        <v>240</v>
      </c>
      <c r="F534" t="s">
        <v>239</v>
      </c>
      <c r="G534" t="s">
        <v>217</v>
      </c>
      <c r="I534" t="s">
        <v>238</v>
      </c>
      <c r="J534" s="3" t="s">
        <v>215</v>
      </c>
      <c r="K534" s="3" t="s">
        <v>215</v>
      </c>
      <c r="L534" s="3" t="s">
        <v>215</v>
      </c>
      <c r="M534" s="3" t="s">
        <v>215</v>
      </c>
      <c r="N534" s="3" t="s">
        <v>215</v>
      </c>
      <c r="O534" s="3" t="s">
        <v>215</v>
      </c>
      <c r="P534" s="3" t="s">
        <v>215</v>
      </c>
      <c r="Q534" s="3" t="s">
        <v>215</v>
      </c>
      <c r="R534" s="3" t="s">
        <v>215</v>
      </c>
      <c r="S534" s="3" t="s">
        <v>215</v>
      </c>
      <c r="T534" s="3">
        <v>-6.1280000000000001</v>
      </c>
      <c r="U534" s="3">
        <v>-3.1859999999999999</v>
      </c>
      <c r="V534" s="3">
        <v>-5.024</v>
      </c>
      <c r="W534" s="3">
        <v>-2.177</v>
      </c>
      <c r="X534" s="3">
        <v>-4.6840000000000002</v>
      </c>
      <c r="Y534" s="3">
        <v>-3.355</v>
      </c>
      <c r="Z534" s="3">
        <v>1.002</v>
      </c>
      <c r="AA534" s="3">
        <v>-5.8769999999999998</v>
      </c>
      <c r="AB534" s="3">
        <v>-4.8090000000000002</v>
      </c>
      <c r="AC534" s="3">
        <v>-3.9889999999999999</v>
      </c>
      <c r="AD534" s="3">
        <v>9.0269999999999992</v>
      </c>
      <c r="AE534" s="3">
        <v>2.2210000000000001</v>
      </c>
      <c r="AF534" s="3">
        <v>-2.415</v>
      </c>
      <c r="AG534" s="3">
        <v>-0.59099999999999997</v>
      </c>
      <c r="AH534" s="3">
        <v>1.175</v>
      </c>
      <c r="AI534" s="3">
        <v>3.9449999999999998</v>
      </c>
      <c r="AJ534" s="3">
        <v>3.3969999999999998</v>
      </c>
      <c r="AK534" s="3">
        <v>2.3929999999999998</v>
      </c>
      <c r="AL534" s="3">
        <v>4.8109999999999999</v>
      </c>
      <c r="AM534" s="3">
        <v>-5.0069999999999997</v>
      </c>
      <c r="AN534" s="3">
        <v>-4.8920000000000003</v>
      </c>
      <c r="AO534" s="3">
        <v>-0.42299999999999999</v>
      </c>
      <c r="AP534" s="3">
        <v>-4.2110000000000003</v>
      </c>
      <c r="AQ534" s="3">
        <v>-8.1539999999999999</v>
      </c>
      <c r="AR534" s="3">
        <v>-1.641</v>
      </c>
      <c r="AS534" s="3">
        <v>-16.096</v>
      </c>
      <c r="AT534" s="3">
        <v>-14.914999999999999</v>
      </c>
      <c r="AU534" s="3">
        <v>-11.295999999999999</v>
      </c>
      <c r="AV534" s="3">
        <v>-6.95</v>
      </c>
      <c r="AW534" s="3">
        <v>-6.2510000000000003</v>
      </c>
      <c r="AX534" s="3">
        <v>-5.85</v>
      </c>
      <c r="AY534" s="3">
        <v>-5.5419999999999998</v>
      </c>
      <c r="AZ534" s="3">
        <v>-5.4039999999999999</v>
      </c>
      <c r="BA534">
        <v>-5.0529999999999999</v>
      </c>
      <c r="BB534">
        <v>2016</v>
      </c>
    </row>
    <row r="535" spans="1:54" hidden="1" x14ac:dyDescent="0.2">
      <c r="A535">
        <v>419</v>
      </c>
      <c r="B535" t="s">
        <v>550</v>
      </c>
      <c r="C535" t="s">
        <v>237</v>
      </c>
      <c r="D535" t="s">
        <v>165</v>
      </c>
      <c r="E535" t="s">
        <v>235</v>
      </c>
      <c r="F535" t="s">
        <v>234</v>
      </c>
      <c r="G535" t="s">
        <v>225</v>
      </c>
      <c r="H535" t="s">
        <v>222</v>
      </c>
    </row>
    <row r="536" spans="1:54" hidden="1" x14ac:dyDescent="0.2">
      <c r="A536">
        <v>419</v>
      </c>
      <c r="B536" t="s">
        <v>550</v>
      </c>
      <c r="C536" t="s">
        <v>236</v>
      </c>
      <c r="D536" t="s">
        <v>165</v>
      </c>
      <c r="E536" t="s">
        <v>235</v>
      </c>
      <c r="F536" t="s">
        <v>234</v>
      </c>
      <c r="G536" t="s">
        <v>217</v>
      </c>
    </row>
    <row r="537" spans="1:54" hidden="1" x14ac:dyDescent="0.2">
      <c r="A537">
        <v>419</v>
      </c>
      <c r="B537" t="s">
        <v>550</v>
      </c>
      <c r="C537" t="s">
        <v>233</v>
      </c>
      <c r="D537" t="s">
        <v>165</v>
      </c>
      <c r="E537" t="s">
        <v>231</v>
      </c>
      <c r="F537" t="s">
        <v>230</v>
      </c>
      <c r="G537" t="s">
        <v>225</v>
      </c>
      <c r="H537" t="s">
        <v>222</v>
      </c>
      <c r="I537" t="s">
        <v>815</v>
      </c>
      <c r="J537" s="3" t="s">
        <v>215</v>
      </c>
      <c r="K537" s="3" t="s">
        <v>215</v>
      </c>
      <c r="L537" s="3" t="s">
        <v>215</v>
      </c>
      <c r="M537" s="3" t="s">
        <v>215</v>
      </c>
      <c r="N537" s="3" t="s">
        <v>215</v>
      </c>
      <c r="O537" s="3" t="s">
        <v>215</v>
      </c>
      <c r="P537" s="3" t="s">
        <v>215</v>
      </c>
      <c r="Q537" s="3" t="s">
        <v>215</v>
      </c>
      <c r="R537" s="3" t="s">
        <v>215</v>
      </c>
      <c r="S537" s="3" t="s">
        <v>215</v>
      </c>
      <c r="T537" s="3">
        <v>0.14099999999999999</v>
      </c>
      <c r="U537" s="3">
        <v>0.13700000000000001</v>
      </c>
      <c r="V537" s="3">
        <v>0.13800000000000001</v>
      </c>
      <c r="W537" s="3">
        <v>0.14000000000000001</v>
      </c>
      <c r="X537" s="3">
        <v>0.14099999999999999</v>
      </c>
      <c r="Y537" s="3">
        <v>0.36199999999999999</v>
      </c>
      <c r="Z537" s="3">
        <v>0.36299999999999999</v>
      </c>
      <c r="AA537" s="3">
        <v>0.42299999999999999</v>
      </c>
      <c r="AB537" s="3">
        <v>0.54800000000000004</v>
      </c>
      <c r="AC537" s="3">
        <v>0.73299999999999998</v>
      </c>
      <c r="AD537" s="3">
        <v>0.877</v>
      </c>
      <c r="AE537" s="3">
        <v>0.90100000000000002</v>
      </c>
      <c r="AF537" s="3">
        <v>1.024</v>
      </c>
      <c r="AG537" s="3">
        <v>1.351</v>
      </c>
      <c r="AH537" s="3">
        <v>1.4530000000000001</v>
      </c>
      <c r="AI537" s="3">
        <v>1.4530000000000001</v>
      </c>
      <c r="AJ537" s="3">
        <v>1.409</v>
      </c>
      <c r="AK537" s="3">
        <v>1.335</v>
      </c>
      <c r="AL537" s="3">
        <v>1.214</v>
      </c>
      <c r="AM537" s="3">
        <v>1.8420000000000001</v>
      </c>
      <c r="AN537" s="3">
        <v>2.8719999999999999</v>
      </c>
      <c r="AO537" s="3">
        <v>3.5489999999999999</v>
      </c>
      <c r="AP537" s="3">
        <v>4.1870000000000003</v>
      </c>
      <c r="AQ537" s="3">
        <v>5.3769999999999998</v>
      </c>
      <c r="AR537" s="3">
        <v>5.5739999999999998</v>
      </c>
      <c r="AS537" s="3">
        <v>7.726</v>
      </c>
      <c r="AT537" s="3">
        <v>9.8580000000000005</v>
      </c>
      <c r="AU537" s="3">
        <v>11.852</v>
      </c>
      <c r="AV537" s="3">
        <v>13.497</v>
      </c>
      <c r="AW537" s="3">
        <v>15.228</v>
      </c>
      <c r="AX537" s="3">
        <v>17.085000000000001</v>
      </c>
      <c r="AY537" s="3">
        <v>19.059000000000001</v>
      </c>
      <c r="AZ537" s="3">
        <v>21.193000000000001</v>
      </c>
      <c r="BA537">
        <v>23.48</v>
      </c>
      <c r="BB537">
        <v>2016</v>
      </c>
    </row>
    <row r="538" spans="1:54" hidden="1" x14ac:dyDescent="0.2">
      <c r="A538">
        <v>419</v>
      </c>
      <c r="B538" t="s">
        <v>550</v>
      </c>
      <c r="C538" t="s">
        <v>232</v>
      </c>
      <c r="D538" t="s">
        <v>165</v>
      </c>
      <c r="E538" t="s">
        <v>231</v>
      </c>
      <c r="F538" t="s">
        <v>230</v>
      </c>
      <c r="G538" t="s">
        <v>217</v>
      </c>
      <c r="I538" t="s">
        <v>229</v>
      </c>
      <c r="J538" s="3" t="s">
        <v>215</v>
      </c>
      <c r="K538" s="3" t="s">
        <v>215</v>
      </c>
      <c r="L538" s="3" t="s">
        <v>215</v>
      </c>
      <c r="M538" s="3" t="s">
        <v>215</v>
      </c>
      <c r="N538" s="3" t="s">
        <v>215</v>
      </c>
      <c r="O538" s="3" t="s">
        <v>215</v>
      </c>
      <c r="P538" s="3" t="s">
        <v>215</v>
      </c>
      <c r="Q538" s="3" t="s">
        <v>215</v>
      </c>
      <c r="R538" s="3" t="s">
        <v>215</v>
      </c>
      <c r="S538" s="3" t="s">
        <v>215</v>
      </c>
      <c r="T538" s="3">
        <v>7.5449999999999999</v>
      </c>
      <c r="U538" s="3">
        <v>6.9939999999999998</v>
      </c>
      <c r="V538" s="3">
        <v>6.7249999999999996</v>
      </c>
      <c r="W538" s="3">
        <v>6.1989999999999998</v>
      </c>
      <c r="X538" s="3">
        <v>5.8609999999999998</v>
      </c>
      <c r="Y538" s="3">
        <v>14.199</v>
      </c>
      <c r="Z538" s="3">
        <v>13.675000000000001</v>
      </c>
      <c r="AA538" s="3">
        <v>15.382999999999999</v>
      </c>
      <c r="AB538" s="3">
        <v>20.844999999999999</v>
      </c>
      <c r="AC538" s="3">
        <v>25.716999999999999</v>
      </c>
      <c r="AD538" s="3">
        <v>25.745000000000001</v>
      </c>
      <c r="AE538" s="3">
        <v>26.076000000000001</v>
      </c>
      <c r="AF538" s="3">
        <v>28.379000000000001</v>
      </c>
      <c r="AG538" s="3">
        <v>32.451999999999998</v>
      </c>
      <c r="AH538" s="3">
        <v>29.396000000000001</v>
      </c>
      <c r="AI538" s="3">
        <v>24.193000000000001</v>
      </c>
      <c r="AJ538" s="3">
        <v>20.251999999999999</v>
      </c>
      <c r="AK538" s="3">
        <v>16.344999999999999</v>
      </c>
      <c r="AL538" s="3">
        <v>12.563000000000001</v>
      </c>
      <c r="AM538" s="3">
        <v>21.363</v>
      </c>
      <c r="AN538" s="3">
        <v>29.707000000000001</v>
      </c>
      <c r="AO538" s="3">
        <v>32.802999999999997</v>
      </c>
      <c r="AP538" s="3">
        <v>36.213000000000001</v>
      </c>
      <c r="AQ538" s="3">
        <v>43.945</v>
      </c>
      <c r="AR538" s="3">
        <v>44.396999999999998</v>
      </c>
      <c r="AS538" s="3">
        <v>66.02</v>
      </c>
      <c r="AT538" s="3">
        <v>81.483000000000004</v>
      </c>
      <c r="AU538" s="3">
        <v>90.334999999999994</v>
      </c>
      <c r="AV538" s="3">
        <v>94.861999999999995</v>
      </c>
      <c r="AW538" s="3">
        <v>102.01</v>
      </c>
      <c r="AX538" s="3">
        <v>110.63500000000001</v>
      </c>
      <c r="AY538" s="3">
        <v>119.102</v>
      </c>
      <c r="AZ538" s="3">
        <v>128.083</v>
      </c>
      <c r="BA538">
        <v>137.07400000000001</v>
      </c>
      <c r="BB538">
        <v>2016</v>
      </c>
    </row>
    <row r="539" spans="1:54" hidden="1" x14ac:dyDescent="0.2">
      <c r="A539">
        <v>419</v>
      </c>
      <c r="B539" t="s">
        <v>550</v>
      </c>
      <c r="C539" t="s">
        <v>228</v>
      </c>
      <c r="D539" t="s">
        <v>165</v>
      </c>
      <c r="E539" t="s">
        <v>227</v>
      </c>
      <c r="F539" t="s">
        <v>226</v>
      </c>
      <c r="G539" t="s">
        <v>225</v>
      </c>
      <c r="H539" t="s">
        <v>222</v>
      </c>
      <c r="I539" t="s">
        <v>815</v>
      </c>
      <c r="J539" s="3">
        <v>1.3540000000000001</v>
      </c>
      <c r="K539" s="3">
        <v>1.5249999999999999</v>
      </c>
      <c r="L539" s="3">
        <v>1.603</v>
      </c>
      <c r="M539" s="3">
        <v>1.6419999999999999</v>
      </c>
      <c r="N539" s="3">
        <v>1.7050000000000001</v>
      </c>
      <c r="O539" s="3">
        <v>1.609</v>
      </c>
      <c r="P539" s="3">
        <v>1.2589999999999999</v>
      </c>
      <c r="Q539" s="3">
        <v>1.363</v>
      </c>
      <c r="R539" s="3">
        <v>1.6850000000000001</v>
      </c>
      <c r="S539" s="3">
        <v>1.758</v>
      </c>
      <c r="T539" s="3">
        <v>1.867</v>
      </c>
      <c r="U539" s="3">
        <v>1.958</v>
      </c>
      <c r="V539" s="3">
        <v>2.0459999999999998</v>
      </c>
      <c r="W539" s="3">
        <v>2.2509999999999999</v>
      </c>
      <c r="X539" s="3">
        <v>2.411</v>
      </c>
      <c r="Y539" s="3">
        <v>2.552</v>
      </c>
      <c r="Z539" s="3">
        <v>2.653</v>
      </c>
      <c r="AA539" s="3">
        <v>2.7519999999999998</v>
      </c>
      <c r="AB539" s="3">
        <v>2.63</v>
      </c>
      <c r="AC539" s="3">
        <v>2.851</v>
      </c>
      <c r="AD539" s="3">
        <v>3.4079999999999999</v>
      </c>
      <c r="AE539" s="3">
        <v>3.4550000000000001</v>
      </c>
      <c r="AF539" s="3">
        <v>3.6070000000000002</v>
      </c>
      <c r="AG539" s="3">
        <v>4.1639999999999997</v>
      </c>
      <c r="AH539" s="3">
        <v>4.944</v>
      </c>
      <c r="AI539" s="3">
        <v>6.0039999999999996</v>
      </c>
      <c r="AJ539" s="3">
        <v>6.9580000000000002</v>
      </c>
      <c r="AK539" s="3">
        <v>8.17</v>
      </c>
      <c r="AL539" s="3">
        <v>9.6669999999999998</v>
      </c>
      <c r="AM539" s="3">
        <v>8.625</v>
      </c>
      <c r="AN539" s="3">
        <v>9.6679999999999993</v>
      </c>
      <c r="AO539" s="3">
        <v>10.82</v>
      </c>
      <c r="AP539" s="3">
        <v>11.561999999999999</v>
      </c>
      <c r="AQ539" s="3">
        <v>12.234999999999999</v>
      </c>
      <c r="AR539" s="3">
        <v>12.554</v>
      </c>
      <c r="AS539" s="3">
        <v>11.702999999999999</v>
      </c>
      <c r="AT539" s="3">
        <v>12.098000000000001</v>
      </c>
      <c r="AU539" s="3">
        <v>13.12</v>
      </c>
      <c r="AV539" s="3">
        <v>14.228</v>
      </c>
      <c r="AW539" s="3">
        <v>14.928000000000001</v>
      </c>
      <c r="AX539" s="3">
        <v>15.443</v>
      </c>
      <c r="AY539" s="3">
        <v>16.001999999999999</v>
      </c>
      <c r="AZ539" s="3">
        <v>16.545999999999999</v>
      </c>
      <c r="BA539">
        <v>17.129000000000001</v>
      </c>
      <c r="BB539">
        <v>2016</v>
      </c>
    </row>
    <row r="540" spans="1:54" hidden="1" x14ac:dyDescent="0.2">
      <c r="A540">
        <v>419</v>
      </c>
      <c r="B540" t="s">
        <v>550</v>
      </c>
      <c r="C540" t="s">
        <v>224</v>
      </c>
      <c r="D540" t="s">
        <v>165</v>
      </c>
      <c r="E540" t="s">
        <v>219</v>
      </c>
      <c r="F540" t="s">
        <v>218</v>
      </c>
      <c r="G540" t="s">
        <v>223</v>
      </c>
      <c r="H540" t="s">
        <v>222</v>
      </c>
      <c r="I540" t="s">
        <v>816</v>
      </c>
      <c r="J540" s="3">
        <v>0.184</v>
      </c>
      <c r="K540" s="3">
        <v>0.43</v>
      </c>
      <c r="L540" s="3">
        <v>0.42599999999999999</v>
      </c>
      <c r="M540" s="3">
        <v>0.10299999999999999</v>
      </c>
      <c r="N540" s="3">
        <v>0.218</v>
      </c>
      <c r="O540" s="3">
        <v>3.9E-2</v>
      </c>
      <c r="P540" s="3">
        <v>-6.9000000000000006E-2</v>
      </c>
      <c r="Q540" s="3">
        <v>-0.20100000000000001</v>
      </c>
      <c r="R540" s="3">
        <v>0.192</v>
      </c>
      <c r="S540" s="3">
        <v>-0.193</v>
      </c>
      <c r="T540" s="3">
        <v>7.0000000000000007E-2</v>
      </c>
      <c r="U540" s="3">
        <v>-0.60199999999999998</v>
      </c>
      <c r="V540" s="3">
        <v>-0.82699999999999996</v>
      </c>
      <c r="W540" s="3">
        <v>-0.33800000000000002</v>
      </c>
      <c r="X540" s="3">
        <v>-0.255</v>
      </c>
      <c r="Y540" s="3">
        <v>0.23699999999999999</v>
      </c>
      <c r="Z540" s="3">
        <v>0.26</v>
      </c>
      <c r="AA540" s="3">
        <v>-3.1E-2</v>
      </c>
      <c r="AB540" s="3">
        <v>-0.77800000000000002</v>
      </c>
      <c r="AC540" s="3">
        <v>-2.1999999999999999E-2</v>
      </c>
      <c r="AD540" s="3">
        <v>0.84599999999999997</v>
      </c>
      <c r="AE540" s="3">
        <v>0.22600000000000001</v>
      </c>
      <c r="AF540" s="3">
        <v>-5.6000000000000001E-2</v>
      </c>
      <c r="AG540" s="3">
        <v>0.19700000000000001</v>
      </c>
      <c r="AH540" s="3">
        <v>0.47399999999999998</v>
      </c>
      <c r="AI540" s="3">
        <v>1.476</v>
      </c>
      <c r="AJ540" s="3">
        <v>2.1890000000000001</v>
      </c>
      <c r="AK540" s="3">
        <v>2.9079999999999999</v>
      </c>
      <c r="AL540" s="3">
        <v>2.2570000000000001</v>
      </c>
      <c r="AM540" s="3">
        <v>0.56000000000000005</v>
      </c>
      <c r="AN540" s="3">
        <v>0.77100000000000002</v>
      </c>
      <c r="AO540" s="3">
        <v>2.524</v>
      </c>
      <c r="AP540" s="3">
        <v>2.5779999999999998</v>
      </c>
      <c r="AQ540" s="3">
        <v>2.41</v>
      </c>
      <c r="AR540" s="3">
        <v>1.5229999999999999</v>
      </c>
      <c r="AS540" s="3">
        <v>-0.752</v>
      </c>
      <c r="AT540" s="3">
        <v>-1.4930000000000001</v>
      </c>
      <c r="AU540" s="3">
        <v>-1.37</v>
      </c>
      <c r="AV540" s="3">
        <v>-1.198</v>
      </c>
      <c r="AW540" s="3">
        <v>-1.3</v>
      </c>
      <c r="AX540" s="3">
        <v>-1.472</v>
      </c>
      <c r="AY540" s="3">
        <v>-1.605</v>
      </c>
      <c r="AZ540" s="3">
        <v>-1.7929999999999999</v>
      </c>
      <c r="BA540">
        <v>-1.98</v>
      </c>
      <c r="BB540">
        <v>2017</v>
      </c>
    </row>
    <row r="541" spans="1:54" hidden="1" x14ac:dyDescent="0.2">
      <c r="A541">
        <v>419</v>
      </c>
      <c r="B541" t="s">
        <v>550</v>
      </c>
      <c r="C541" t="s">
        <v>220</v>
      </c>
      <c r="D541" t="s">
        <v>165</v>
      </c>
      <c r="E541" t="s">
        <v>219</v>
      </c>
      <c r="F541" t="s">
        <v>218</v>
      </c>
      <c r="G541" t="s">
        <v>217</v>
      </c>
      <c r="I541" t="s">
        <v>216</v>
      </c>
      <c r="J541" s="3">
        <v>5.1310000000000002</v>
      </c>
      <c r="K541" s="3">
        <v>10.590999999999999</v>
      </c>
      <c r="L541" s="3">
        <v>9.9809999999999999</v>
      </c>
      <c r="M541" s="3">
        <v>2.35</v>
      </c>
      <c r="N541" s="3">
        <v>4.8159999999999998</v>
      </c>
      <c r="O541" s="3">
        <v>0.90800000000000003</v>
      </c>
      <c r="P541" s="3">
        <v>-2.0579999999999998</v>
      </c>
      <c r="Q541" s="3">
        <v>-5.5519999999999996</v>
      </c>
      <c r="R541" s="3">
        <v>4.2850000000000001</v>
      </c>
      <c r="S541" s="3">
        <v>-4.1310000000000002</v>
      </c>
      <c r="T541" s="3">
        <v>1.407</v>
      </c>
      <c r="U541" s="3">
        <v>-11.564</v>
      </c>
      <c r="V541" s="3">
        <v>-15.189</v>
      </c>
      <c r="W541" s="3">
        <v>-5.6449999999999996</v>
      </c>
      <c r="X541" s="3">
        <v>-3.9769999999999999</v>
      </c>
      <c r="Y541" s="3">
        <v>3.4990000000000001</v>
      </c>
      <c r="Z541" s="3">
        <v>3.69</v>
      </c>
      <c r="AA541" s="3">
        <v>-0.42399999999999999</v>
      </c>
      <c r="AB541" s="3">
        <v>-11.128</v>
      </c>
      <c r="AC541" s="3">
        <v>-0.29499999999999998</v>
      </c>
      <c r="AD541" s="3">
        <v>9.3360000000000003</v>
      </c>
      <c r="AE541" s="3">
        <v>2.46</v>
      </c>
      <c r="AF541" s="3">
        <v>-0.57899999999999996</v>
      </c>
      <c r="AG541" s="3">
        <v>1.7749999999999999</v>
      </c>
      <c r="AH541" s="3">
        <v>3.6080000000000001</v>
      </c>
      <c r="AI541" s="3">
        <v>9.2449999999999992</v>
      </c>
      <c r="AJ541" s="3">
        <v>11.827999999999999</v>
      </c>
      <c r="AK541" s="3">
        <v>13.381</v>
      </c>
      <c r="AL541" s="3">
        <v>8.7780000000000005</v>
      </c>
      <c r="AM541" s="3">
        <v>2.4420000000000002</v>
      </c>
      <c r="AN541" s="3">
        <v>3</v>
      </c>
      <c r="AO541" s="3">
        <v>8.77</v>
      </c>
      <c r="AP541" s="3">
        <v>8.3840000000000003</v>
      </c>
      <c r="AQ541" s="3">
        <v>7.4059999999999997</v>
      </c>
      <c r="AR541" s="3">
        <v>4.5620000000000003</v>
      </c>
      <c r="AS541" s="3">
        <v>-2.4159999999999999</v>
      </c>
      <c r="AT541" s="3">
        <v>-4.6399999999999997</v>
      </c>
      <c r="AU541" s="3">
        <v>-3.9249999999999998</v>
      </c>
      <c r="AV541" s="3">
        <v>-3.165</v>
      </c>
      <c r="AW541" s="3">
        <v>-3.274</v>
      </c>
      <c r="AX541" s="3">
        <v>-3.5840000000000001</v>
      </c>
      <c r="AY541" s="3">
        <v>-3.7709999999999999</v>
      </c>
      <c r="AZ541" s="3">
        <v>-4.0739999999999998</v>
      </c>
      <c r="BA541">
        <v>-4.3460000000000001</v>
      </c>
      <c r="BB541">
        <v>2016</v>
      </c>
    </row>
    <row r="542" spans="1:54" x14ac:dyDescent="0.2">
      <c r="A542">
        <v>513</v>
      </c>
      <c r="B542" t="s">
        <v>549</v>
      </c>
      <c r="C542" t="s">
        <v>352</v>
      </c>
      <c r="D542" t="s">
        <v>32</v>
      </c>
      <c r="E542" t="s">
        <v>349</v>
      </c>
      <c r="F542" t="s">
        <v>351</v>
      </c>
      <c r="G542" t="s">
        <v>225</v>
      </c>
      <c r="H542" t="s">
        <v>222</v>
      </c>
      <c r="I542" t="s">
        <v>817</v>
      </c>
      <c r="J542" s="3">
        <v>1499.681</v>
      </c>
      <c r="K542" s="3">
        <v>1583.499</v>
      </c>
      <c r="L542" s="3">
        <v>1634.2639999999999</v>
      </c>
      <c r="M542" s="3">
        <v>1709.6010000000001</v>
      </c>
      <c r="N542" s="3">
        <v>1781.0160000000001</v>
      </c>
      <c r="O542" s="3">
        <v>1847.6980000000001</v>
      </c>
      <c r="P542" s="3">
        <v>1921.33</v>
      </c>
      <c r="Q542" s="3">
        <v>1977.65</v>
      </c>
      <c r="R542" s="3">
        <v>2024.88</v>
      </c>
      <c r="S542" s="3">
        <v>2111.915</v>
      </c>
      <c r="T542" s="3">
        <v>2209.1190000000001</v>
      </c>
      <c r="U542" s="3">
        <v>2301.9780000000001</v>
      </c>
      <c r="V542" s="3">
        <v>2412.5010000000002</v>
      </c>
      <c r="W542" s="3">
        <v>2516.8139999999999</v>
      </c>
      <c r="X542" s="3">
        <v>2630.4029999999998</v>
      </c>
      <c r="Y542" s="3">
        <v>2755.87</v>
      </c>
      <c r="Z542" s="3">
        <v>2894.0340000000001</v>
      </c>
      <c r="AA542" s="3">
        <v>3047.54</v>
      </c>
      <c r="AB542" s="3">
        <v>3201.2559999999999</v>
      </c>
      <c r="AC542" s="3">
        <v>3374.7910000000002</v>
      </c>
      <c r="AD542" s="3">
        <v>3563.7640000000001</v>
      </c>
      <c r="AE542" s="3">
        <v>3736.0230000000001</v>
      </c>
      <c r="AF542" s="3">
        <v>3917.0250000000001</v>
      </c>
      <c r="AG542" s="3">
        <v>4143.2820000000002</v>
      </c>
      <c r="AH542" s="3">
        <v>4396.3630000000003</v>
      </c>
      <c r="AI542" s="3">
        <v>4673.4290000000001</v>
      </c>
      <c r="AJ542" s="3">
        <v>4993.6000000000004</v>
      </c>
      <c r="AK542" s="3">
        <v>5319.1030000000001</v>
      </c>
      <c r="AL542" s="3">
        <v>5612.4690000000001</v>
      </c>
      <c r="AM542" s="3">
        <v>5910.768</v>
      </c>
      <c r="AN542" s="3">
        <v>6267.1989999999996</v>
      </c>
      <c r="AO542" s="3">
        <v>6674.1779999999999</v>
      </c>
      <c r="AP542" s="3">
        <v>7091.9489999999996</v>
      </c>
      <c r="AQ542" s="3">
        <v>7520.1629999999996</v>
      </c>
      <c r="AR542" s="3">
        <v>7994.9930000000004</v>
      </c>
      <c r="AS542" s="3">
        <v>8542.0069999999996</v>
      </c>
      <c r="AT542" s="3">
        <v>9157.1820000000007</v>
      </c>
      <c r="AU542" s="3">
        <v>9810.7389999999996</v>
      </c>
      <c r="AV542" s="3">
        <v>10497.491</v>
      </c>
      <c r="AW542" s="3">
        <v>11232.315000000001</v>
      </c>
      <c r="AX542" s="3">
        <v>12018.576999999999</v>
      </c>
      <c r="AY542" s="3">
        <v>12859.878000000001</v>
      </c>
      <c r="AZ542" s="3">
        <v>13760.069</v>
      </c>
      <c r="BA542">
        <v>14723.273999999999</v>
      </c>
      <c r="BB542">
        <v>2016</v>
      </c>
    </row>
    <row r="543" spans="1:54" hidden="1" x14ac:dyDescent="0.2">
      <c r="A543">
        <v>513</v>
      </c>
      <c r="B543" t="s">
        <v>549</v>
      </c>
      <c r="C543" t="s">
        <v>350</v>
      </c>
      <c r="D543" t="s">
        <v>32</v>
      </c>
      <c r="E543" t="s">
        <v>349</v>
      </c>
      <c r="F543" t="s">
        <v>348</v>
      </c>
      <c r="G543" t="s">
        <v>275</v>
      </c>
      <c r="I543" t="s">
        <v>347</v>
      </c>
      <c r="J543" s="3">
        <v>3.05</v>
      </c>
      <c r="K543" s="3">
        <v>5.5890000000000004</v>
      </c>
      <c r="L543" s="3">
        <v>3.206</v>
      </c>
      <c r="M543" s="3">
        <v>4.6100000000000003</v>
      </c>
      <c r="N543" s="3">
        <v>4.1769999999999996</v>
      </c>
      <c r="O543" s="3">
        <v>3.7440000000000002</v>
      </c>
      <c r="P543" s="3">
        <v>3.9849999999999999</v>
      </c>
      <c r="Q543" s="3">
        <v>2.931</v>
      </c>
      <c r="R543" s="3">
        <v>2.3879999999999999</v>
      </c>
      <c r="S543" s="3">
        <v>4.298</v>
      </c>
      <c r="T543" s="3">
        <v>4.6029999999999998</v>
      </c>
      <c r="U543" s="3">
        <v>4.2030000000000003</v>
      </c>
      <c r="V543" s="3">
        <v>4.8010000000000002</v>
      </c>
      <c r="W543" s="3">
        <v>4.3239999999999998</v>
      </c>
      <c r="X543" s="3">
        <v>4.5129999999999999</v>
      </c>
      <c r="Y543" s="3">
        <v>4.7699999999999996</v>
      </c>
      <c r="Z543" s="3">
        <v>5.0129999999999999</v>
      </c>
      <c r="AA543" s="3">
        <v>5.3040000000000003</v>
      </c>
      <c r="AB543" s="3">
        <v>5.0439999999999996</v>
      </c>
      <c r="AC543" s="3">
        <v>5.4210000000000003</v>
      </c>
      <c r="AD543" s="3">
        <v>5.6</v>
      </c>
      <c r="AE543" s="3">
        <v>4.8339999999999996</v>
      </c>
      <c r="AF543" s="3">
        <v>4.8449999999999998</v>
      </c>
      <c r="AG543" s="3">
        <v>5.7759999999999998</v>
      </c>
      <c r="AH543" s="3">
        <v>6.1079999999999997</v>
      </c>
      <c r="AI543" s="3">
        <v>6.3019999999999996</v>
      </c>
      <c r="AJ543" s="3">
        <v>6.851</v>
      </c>
      <c r="AK543" s="3">
        <v>6.5179999999999998</v>
      </c>
      <c r="AL543" s="3">
        <v>5.5149999999999997</v>
      </c>
      <c r="AM543" s="3">
        <v>5.3150000000000004</v>
      </c>
      <c r="AN543" s="3">
        <v>6.03</v>
      </c>
      <c r="AO543" s="3">
        <v>6.4939999999999998</v>
      </c>
      <c r="AP543" s="3">
        <v>6.26</v>
      </c>
      <c r="AQ543" s="3">
        <v>6.0380000000000003</v>
      </c>
      <c r="AR543" s="3">
        <v>6.3140000000000001</v>
      </c>
      <c r="AS543" s="3">
        <v>6.8419999999999996</v>
      </c>
      <c r="AT543" s="3">
        <v>7.202</v>
      </c>
      <c r="AU543" s="3">
        <v>7.1369999999999996</v>
      </c>
      <c r="AV543" s="3">
        <v>7</v>
      </c>
      <c r="AW543" s="3">
        <v>7</v>
      </c>
      <c r="AX543" s="3">
        <v>7</v>
      </c>
      <c r="AY543" s="3">
        <v>7</v>
      </c>
      <c r="AZ543" s="3">
        <v>7</v>
      </c>
      <c r="BA543">
        <v>7</v>
      </c>
      <c r="BB543">
        <v>2016</v>
      </c>
    </row>
    <row r="544" spans="1:54" hidden="1" x14ac:dyDescent="0.2">
      <c r="A544">
        <v>513</v>
      </c>
      <c r="B544" t="s">
        <v>549</v>
      </c>
      <c r="C544" t="s">
        <v>346</v>
      </c>
      <c r="D544" t="s">
        <v>32</v>
      </c>
      <c r="E544" t="s">
        <v>342</v>
      </c>
      <c r="F544" t="s">
        <v>345</v>
      </c>
      <c r="G544" t="s">
        <v>225</v>
      </c>
      <c r="H544" t="s">
        <v>222</v>
      </c>
      <c r="I544" t="s">
        <v>817</v>
      </c>
      <c r="J544" s="3">
        <v>349.75700000000001</v>
      </c>
      <c r="K544" s="3">
        <v>396.72399999999999</v>
      </c>
      <c r="L544" s="3">
        <v>446.71300000000002</v>
      </c>
      <c r="M544" s="3">
        <v>520.995</v>
      </c>
      <c r="N544" s="3">
        <v>610.12099999999998</v>
      </c>
      <c r="O544" s="3">
        <v>693.02099999999996</v>
      </c>
      <c r="P544" s="3">
        <v>789.18399999999997</v>
      </c>
      <c r="Q544" s="3">
        <v>886.20100000000002</v>
      </c>
      <c r="R544" s="3">
        <v>980.69399999999996</v>
      </c>
      <c r="S544" s="3">
        <v>1098.664</v>
      </c>
      <c r="T544" s="3">
        <v>1223.146</v>
      </c>
      <c r="U544" s="3">
        <v>1334.607</v>
      </c>
      <c r="V544" s="3">
        <v>1420.761</v>
      </c>
      <c r="W544" s="3">
        <v>1512.8240000000001</v>
      </c>
      <c r="X544" s="3">
        <v>1670.3150000000001</v>
      </c>
      <c r="Y544" s="3">
        <v>1849.6369999999999</v>
      </c>
      <c r="Z544" s="3">
        <v>2013.133</v>
      </c>
      <c r="AA544" s="3">
        <v>2209.5149999999999</v>
      </c>
      <c r="AB544" s="3">
        <v>2435.7350000000001</v>
      </c>
      <c r="AC544" s="3">
        <v>2649.848</v>
      </c>
      <c r="AD544" s="3">
        <v>2846.2109999999998</v>
      </c>
      <c r="AE544" s="3">
        <v>3055.721</v>
      </c>
      <c r="AF544" s="3">
        <v>3328.5680000000002</v>
      </c>
      <c r="AG544" s="3">
        <v>3675.3130000000001</v>
      </c>
      <c r="AH544" s="3">
        <v>4082.127</v>
      </c>
      <c r="AI544" s="3">
        <v>4562.1970000000001</v>
      </c>
      <c r="AJ544" s="3">
        <v>5160.683</v>
      </c>
      <c r="AK544" s="3">
        <v>5892.4110000000001</v>
      </c>
      <c r="AL544" s="3">
        <v>6668.7709999999997</v>
      </c>
      <c r="AM544" s="3">
        <v>7513.0529999999999</v>
      </c>
      <c r="AN544" s="3">
        <v>8566.8379999999997</v>
      </c>
      <c r="AO544" s="3">
        <v>9855.1640000000007</v>
      </c>
      <c r="AP544" s="3">
        <v>11270.636</v>
      </c>
      <c r="AQ544" s="3">
        <v>12712.987999999999</v>
      </c>
      <c r="AR544" s="3">
        <v>14297.383</v>
      </c>
      <c r="AS544" s="3">
        <v>16243.33</v>
      </c>
      <c r="AT544" s="3">
        <v>18543.396000000001</v>
      </c>
      <c r="AU544" s="3">
        <v>21086.228999999999</v>
      </c>
      <c r="AV544" s="3">
        <v>23939.17</v>
      </c>
      <c r="AW544" s="3">
        <v>27192.031999999999</v>
      </c>
      <c r="AX544" s="3">
        <v>30863.31</v>
      </c>
      <c r="AY544" s="3">
        <v>34952.103000000003</v>
      </c>
      <c r="AZ544" s="3">
        <v>39487.627999999997</v>
      </c>
      <c r="BA544">
        <v>44575.608999999997</v>
      </c>
      <c r="BB544">
        <v>2016</v>
      </c>
    </row>
    <row r="545" spans="1:54" hidden="1" x14ac:dyDescent="0.2">
      <c r="A545">
        <v>513</v>
      </c>
      <c r="B545" t="s">
        <v>549</v>
      </c>
      <c r="C545" t="s">
        <v>344</v>
      </c>
      <c r="D545" t="s">
        <v>32</v>
      </c>
      <c r="E545" t="s">
        <v>342</v>
      </c>
      <c r="F545" t="s">
        <v>343</v>
      </c>
      <c r="G545" t="s">
        <v>223</v>
      </c>
      <c r="H545" t="s">
        <v>222</v>
      </c>
      <c r="I545" t="s">
        <v>310</v>
      </c>
      <c r="J545" s="3">
        <v>22.632000000000001</v>
      </c>
      <c r="K545" s="3">
        <v>22.056999999999999</v>
      </c>
      <c r="L545" s="3">
        <v>20.196999999999999</v>
      </c>
      <c r="M545" s="3">
        <v>21.164999999999999</v>
      </c>
      <c r="N545" s="3">
        <v>24.064</v>
      </c>
      <c r="O545" s="3">
        <v>24.756</v>
      </c>
      <c r="P545" s="3">
        <v>25.954000000000001</v>
      </c>
      <c r="Q545" s="3">
        <v>28.632999999999999</v>
      </c>
      <c r="R545" s="3">
        <v>30.904</v>
      </c>
      <c r="S545" s="3">
        <v>34.045999999999999</v>
      </c>
      <c r="T545" s="3">
        <v>35.383000000000003</v>
      </c>
      <c r="U545" s="3">
        <v>36.468000000000004</v>
      </c>
      <c r="V545" s="3">
        <v>36.475999999999999</v>
      </c>
      <c r="W545" s="3">
        <v>38.234000000000002</v>
      </c>
      <c r="X545" s="3">
        <v>41.537999999999997</v>
      </c>
      <c r="Y545" s="3">
        <v>45.920999999999999</v>
      </c>
      <c r="Z545" s="3">
        <v>48.167999999999999</v>
      </c>
      <c r="AA545" s="3">
        <v>50.34</v>
      </c>
      <c r="AB545" s="3">
        <v>51.927999999999997</v>
      </c>
      <c r="AC545" s="3">
        <v>53.984000000000002</v>
      </c>
      <c r="AD545" s="3">
        <v>54.585999999999999</v>
      </c>
      <c r="AE545" s="3">
        <v>54.755000000000003</v>
      </c>
      <c r="AF545" s="3">
        <v>57.5</v>
      </c>
      <c r="AG545" s="3">
        <v>63.204000000000001</v>
      </c>
      <c r="AH545" s="3">
        <v>68.593000000000004</v>
      </c>
      <c r="AI545" s="3">
        <v>70.921000000000006</v>
      </c>
      <c r="AJ545" s="3">
        <v>75.77</v>
      </c>
      <c r="AK545" s="3">
        <v>85.603999999999999</v>
      </c>
      <c r="AL545" s="3">
        <v>97.061999999999998</v>
      </c>
      <c r="AM545" s="3">
        <v>108.896</v>
      </c>
      <c r="AN545" s="3">
        <v>122.039</v>
      </c>
      <c r="AO545" s="3">
        <v>131.07900000000001</v>
      </c>
      <c r="AP545" s="3">
        <v>141.70500000000001</v>
      </c>
      <c r="AQ545" s="3">
        <v>161.297</v>
      </c>
      <c r="AR545" s="3">
        <v>184.01300000000001</v>
      </c>
      <c r="AS545" s="3">
        <v>208.322</v>
      </c>
      <c r="AT545" s="3">
        <v>235.62299999999999</v>
      </c>
      <c r="AU545" s="3">
        <v>261.37400000000002</v>
      </c>
      <c r="AV545" s="3">
        <v>285.81700000000001</v>
      </c>
      <c r="AW545" s="3">
        <v>312.79399999999998</v>
      </c>
      <c r="AX545" s="3">
        <v>341.72800000000001</v>
      </c>
      <c r="AY545" s="3">
        <v>372.93599999999998</v>
      </c>
      <c r="AZ545" s="3">
        <v>407.00700000000001</v>
      </c>
      <c r="BA545">
        <v>444.20699999999999</v>
      </c>
      <c r="BB545">
        <v>2016</v>
      </c>
    </row>
    <row r="546" spans="1:54" hidden="1" x14ac:dyDescent="0.2">
      <c r="A546">
        <v>513</v>
      </c>
      <c r="B546" t="s">
        <v>549</v>
      </c>
      <c r="C546" t="s">
        <v>213</v>
      </c>
      <c r="D546" t="s">
        <v>32</v>
      </c>
      <c r="E546" t="s">
        <v>342</v>
      </c>
      <c r="F546" t="s">
        <v>341</v>
      </c>
      <c r="G546" t="s">
        <v>323</v>
      </c>
      <c r="H546" t="s">
        <v>222</v>
      </c>
      <c r="I546" t="s">
        <v>310</v>
      </c>
      <c r="J546" s="3">
        <v>41.097000000000001</v>
      </c>
      <c r="K546" s="3">
        <v>47.445</v>
      </c>
      <c r="L546" s="3">
        <v>52.005000000000003</v>
      </c>
      <c r="M546" s="3">
        <v>56.548999999999999</v>
      </c>
      <c r="N546" s="3">
        <v>61.002000000000002</v>
      </c>
      <c r="O546" s="3">
        <v>65.311999999999998</v>
      </c>
      <c r="P546" s="3">
        <v>69.284000000000006</v>
      </c>
      <c r="Q546" s="3">
        <v>73.135000000000005</v>
      </c>
      <c r="R546" s="3">
        <v>77.501999999999995</v>
      </c>
      <c r="S546" s="3">
        <v>83.977000000000004</v>
      </c>
      <c r="T546" s="3">
        <v>91.090999999999994</v>
      </c>
      <c r="U546" s="3">
        <v>98.08</v>
      </c>
      <c r="V546" s="3">
        <v>105.13200000000001</v>
      </c>
      <c r="W546" s="3">
        <v>112.28700000000001</v>
      </c>
      <c r="X546" s="3">
        <v>119.852</v>
      </c>
      <c r="Y546" s="3">
        <v>128.18799999999999</v>
      </c>
      <c r="Z546" s="3">
        <v>137.071</v>
      </c>
      <c r="AA546" s="3">
        <v>146.81299999999999</v>
      </c>
      <c r="AB546" s="3">
        <v>155.892</v>
      </c>
      <c r="AC546" s="3">
        <v>166.858</v>
      </c>
      <c r="AD546" s="3">
        <v>180.21</v>
      </c>
      <c r="AE546" s="3">
        <v>193.226</v>
      </c>
      <c r="AF546" s="3">
        <v>205.69800000000001</v>
      </c>
      <c r="AG546" s="3">
        <v>221.91800000000001</v>
      </c>
      <c r="AH546" s="3">
        <v>241.94800000000001</v>
      </c>
      <c r="AI546" s="3">
        <v>265.471</v>
      </c>
      <c r="AJ546" s="3">
        <v>292.37400000000002</v>
      </c>
      <c r="AK546" s="3">
        <v>319.71899999999999</v>
      </c>
      <c r="AL546" s="3">
        <v>343.971</v>
      </c>
      <c r="AM546" s="3">
        <v>365.00299999999999</v>
      </c>
      <c r="AN546" s="3">
        <v>391.74200000000002</v>
      </c>
      <c r="AO546" s="3">
        <v>425.79300000000001</v>
      </c>
      <c r="AP546" s="3">
        <v>460.78</v>
      </c>
      <c r="AQ546" s="3">
        <v>496.49299999999999</v>
      </c>
      <c r="AR546" s="3">
        <v>537.31500000000005</v>
      </c>
      <c r="AS546" s="3">
        <v>580.303</v>
      </c>
      <c r="AT546" s="3">
        <v>630.03200000000004</v>
      </c>
      <c r="AU546" s="3">
        <v>687.14400000000001</v>
      </c>
      <c r="AV546" s="3">
        <v>751.94899999999996</v>
      </c>
      <c r="AW546" s="3">
        <v>822.03499999999997</v>
      </c>
      <c r="AX546" s="3">
        <v>896.86</v>
      </c>
      <c r="AY546" s="3">
        <v>977.92899999999997</v>
      </c>
      <c r="AZ546" s="3">
        <v>1064.3510000000001</v>
      </c>
      <c r="BA546">
        <v>1158.67</v>
      </c>
      <c r="BB546">
        <v>2016</v>
      </c>
    </row>
    <row r="547" spans="1:54" hidden="1" x14ac:dyDescent="0.2">
      <c r="A547">
        <v>513</v>
      </c>
      <c r="B547" t="s">
        <v>549</v>
      </c>
      <c r="C547" t="s">
        <v>340</v>
      </c>
      <c r="D547" t="s">
        <v>32</v>
      </c>
      <c r="E547" t="s">
        <v>339</v>
      </c>
      <c r="F547" t="s">
        <v>338</v>
      </c>
      <c r="G547" t="s">
        <v>295</v>
      </c>
      <c r="I547" t="s">
        <v>337</v>
      </c>
      <c r="J547" s="3">
        <v>23.321999999999999</v>
      </c>
      <c r="K547" s="3">
        <v>25.053999999999998</v>
      </c>
      <c r="L547" s="3">
        <v>27.334</v>
      </c>
      <c r="M547" s="3">
        <v>30.475000000000001</v>
      </c>
      <c r="N547" s="3">
        <v>34.256999999999998</v>
      </c>
      <c r="O547" s="3">
        <v>37.506999999999998</v>
      </c>
      <c r="P547" s="3">
        <v>41.075000000000003</v>
      </c>
      <c r="Q547" s="3">
        <v>44.811</v>
      </c>
      <c r="R547" s="3">
        <v>48.432000000000002</v>
      </c>
      <c r="S547" s="3">
        <v>52.021999999999998</v>
      </c>
      <c r="T547" s="3">
        <v>55.368000000000002</v>
      </c>
      <c r="U547" s="3">
        <v>57.976999999999997</v>
      </c>
      <c r="V547" s="3">
        <v>58.892000000000003</v>
      </c>
      <c r="W547" s="3">
        <v>60.109000000000002</v>
      </c>
      <c r="X547" s="3">
        <v>63.5</v>
      </c>
      <c r="Y547" s="3">
        <v>67.116</v>
      </c>
      <c r="Z547" s="3">
        <v>69.561000000000007</v>
      </c>
      <c r="AA547" s="3">
        <v>72.501999999999995</v>
      </c>
      <c r="AB547" s="3">
        <v>76.087000000000003</v>
      </c>
      <c r="AC547" s="3">
        <v>78.519000000000005</v>
      </c>
      <c r="AD547" s="3">
        <v>79.864999999999995</v>
      </c>
      <c r="AE547" s="3">
        <v>81.790999999999997</v>
      </c>
      <c r="AF547" s="3">
        <v>84.977000000000004</v>
      </c>
      <c r="AG547" s="3">
        <v>88.704999999999998</v>
      </c>
      <c r="AH547" s="3">
        <v>92.852000000000004</v>
      </c>
      <c r="AI547" s="3">
        <v>97.62</v>
      </c>
      <c r="AJ547" s="3">
        <v>103.346</v>
      </c>
      <c r="AK547" s="3">
        <v>110.77800000000001</v>
      </c>
      <c r="AL547" s="3">
        <v>118.821</v>
      </c>
      <c r="AM547" s="3">
        <v>127.108</v>
      </c>
      <c r="AN547" s="3">
        <v>136.69300000000001</v>
      </c>
      <c r="AO547" s="3">
        <v>147.661</v>
      </c>
      <c r="AP547" s="3">
        <v>158.922</v>
      </c>
      <c r="AQ547" s="3">
        <v>169.05199999999999</v>
      </c>
      <c r="AR547" s="3">
        <v>178.82900000000001</v>
      </c>
      <c r="AS547" s="3">
        <v>190.15799999999999</v>
      </c>
      <c r="AT547" s="3">
        <v>202.501</v>
      </c>
      <c r="AU547" s="3">
        <v>214.93</v>
      </c>
      <c r="AV547" s="3">
        <v>228.047</v>
      </c>
      <c r="AW547" s="3">
        <v>242.08799999999999</v>
      </c>
      <c r="AX547" s="3">
        <v>256.79700000000003</v>
      </c>
      <c r="AY547" s="3">
        <v>271.79199999999997</v>
      </c>
      <c r="AZ547" s="3">
        <v>286.97300000000001</v>
      </c>
      <c r="BA547">
        <v>302.75599999999997</v>
      </c>
      <c r="BB547">
        <v>2016</v>
      </c>
    </row>
    <row r="548" spans="1:54" hidden="1" x14ac:dyDescent="0.2">
      <c r="A548">
        <v>513</v>
      </c>
      <c r="B548" t="s">
        <v>549</v>
      </c>
      <c r="C548" t="s">
        <v>336</v>
      </c>
      <c r="D548" t="s">
        <v>32</v>
      </c>
      <c r="E548" t="s">
        <v>333</v>
      </c>
      <c r="F548" t="s">
        <v>335</v>
      </c>
      <c r="G548" t="s">
        <v>225</v>
      </c>
      <c r="H548" t="s">
        <v>322</v>
      </c>
      <c r="I548" t="s">
        <v>330</v>
      </c>
      <c r="J548" s="3">
        <v>18178.29</v>
      </c>
      <c r="K548" s="3">
        <v>18681.234</v>
      </c>
      <c r="L548" s="3">
        <v>18771.575000000001</v>
      </c>
      <c r="M548" s="3">
        <v>19123.128000000001</v>
      </c>
      <c r="N548" s="3">
        <v>19400.131000000001</v>
      </c>
      <c r="O548" s="3">
        <v>19596.38</v>
      </c>
      <c r="P548" s="3">
        <v>19837.892</v>
      </c>
      <c r="Q548" s="3">
        <v>19880.477999999999</v>
      </c>
      <c r="R548" s="3">
        <v>19825.874</v>
      </c>
      <c r="S548" s="3">
        <v>20155.833999999999</v>
      </c>
      <c r="T548" s="3">
        <v>20571.786</v>
      </c>
      <c r="U548" s="3">
        <v>20939.523000000001</v>
      </c>
      <c r="V548" s="3">
        <v>21457.616999999998</v>
      </c>
      <c r="W548" s="3">
        <v>21904.851999999999</v>
      </c>
      <c r="X548" s="3">
        <v>22411.304</v>
      </c>
      <c r="Y548" s="3">
        <v>22990.573</v>
      </c>
      <c r="Z548" s="3">
        <v>23643.897000000001</v>
      </c>
      <c r="AA548" s="3">
        <v>24390.992999999999</v>
      </c>
      <c r="AB548" s="3">
        <v>25112.117999999999</v>
      </c>
      <c r="AC548" s="3">
        <v>25966.556</v>
      </c>
      <c r="AD548" s="3">
        <v>26920.05</v>
      </c>
      <c r="AE548" s="3">
        <v>27729.809000000001</v>
      </c>
      <c r="AF548" s="3">
        <v>28590.116999999998</v>
      </c>
      <c r="AG548" s="3">
        <v>29767.953000000001</v>
      </c>
      <c r="AH548" s="3">
        <v>31127.99</v>
      </c>
      <c r="AI548" s="3">
        <v>32650.458999999999</v>
      </c>
      <c r="AJ548" s="3">
        <v>34469.832999999999</v>
      </c>
      <c r="AK548" s="3">
        <v>36318.514000000003</v>
      </c>
      <c r="AL548" s="3">
        <v>37929.781000000003</v>
      </c>
      <c r="AM548" s="3">
        <v>39536.089999999997</v>
      </c>
      <c r="AN548" s="3">
        <v>41470.165999999997</v>
      </c>
      <c r="AO548" s="3">
        <v>43661.336000000003</v>
      </c>
      <c r="AP548" s="3">
        <v>45844.608</v>
      </c>
      <c r="AQ548" s="3">
        <v>48023.02</v>
      </c>
      <c r="AR548" s="3">
        <v>50531.67</v>
      </c>
      <c r="AS548" s="3">
        <v>53435.375999999997</v>
      </c>
      <c r="AT548" s="3">
        <v>56696.232000000004</v>
      </c>
      <c r="AU548" s="3">
        <v>60119.79</v>
      </c>
      <c r="AV548" s="3">
        <v>63668.499000000003</v>
      </c>
      <c r="AW548" s="3">
        <v>67426.679000000004</v>
      </c>
      <c r="AX548" s="3">
        <v>71406.694000000003</v>
      </c>
      <c r="AY548" s="3">
        <v>75621.638999999996</v>
      </c>
      <c r="AZ548" s="3">
        <v>80085.38</v>
      </c>
      <c r="BA548">
        <v>84812.604000000007</v>
      </c>
      <c r="BB548">
        <v>2013</v>
      </c>
    </row>
    <row r="549" spans="1:54" hidden="1" x14ac:dyDescent="0.2">
      <c r="A549">
        <v>513</v>
      </c>
      <c r="B549" t="s">
        <v>549</v>
      </c>
      <c r="C549" t="s">
        <v>334</v>
      </c>
      <c r="D549" t="s">
        <v>32</v>
      </c>
      <c r="E549" t="s">
        <v>333</v>
      </c>
      <c r="F549" t="s">
        <v>332</v>
      </c>
      <c r="G549" t="s">
        <v>331</v>
      </c>
      <c r="H549" t="s">
        <v>322</v>
      </c>
      <c r="I549" t="s">
        <v>330</v>
      </c>
      <c r="J549" s="3">
        <v>1159.722</v>
      </c>
      <c r="K549" s="3">
        <v>1191.808</v>
      </c>
      <c r="L549" s="3">
        <v>1197.5719999999999</v>
      </c>
      <c r="M549" s="3">
        <v>1220</v>
      </c>
      <c r="N549" s="3">
        <v>1237.672</v>
      </c>
      <c r="O549" s="3">
        <v>1250.192</v>
      </c>
      <c r="P549" s="3">
        <v>1265.5999999999999</v>
      </c>
      <c r="Q549" s="3">
        <v>1268.316</v>
      </c>
      <c r="R549" s="3">
        <v>1264.8330000000001</v>
      </c>
      <c r="S549" s="3">
        <v>1285.883</v>
      </c>
      <c r="T549" s="3">
        <v>1312.42</v>
      </c>
      <c r="U549" s="3">
        <v>1335.88</v>
      </c>
      <c r="V549" s="3">
        <v>1368.933</v>
      </c>
      <c r="W549" s="3">
        <v>1397.4659999999999</v>
      </c>
      <c r="X549" s="3">
        <v>1429.7760000000001</v>
      </c>
      <c r="Y549" s="3">
        <v>1466.731</v>
      </c>
      <c r="Z549" s="3">
        <v>1508.412</v>
      </c>
      <c r="AA549" s="3">
        <v>1556.0740000000001</v>
      </c>
      <c r="AB549" s="3">
        <v>1602.08</v>
      </c>
      <c r="AC549" s="3">
        <v>1656.59</v>
      </c>
      <c r="AD549" s="3">
        <v>1717.42</v>
      </c>
      <c r="AE549" s="3">
        <v>1769.0809999999999</v>
      </c>
      <c r="AF549" s="3">
        <v>1823.9659999999999</v>
      </c>
      <c r="AG549" s="3">
        <v>1899.1079999999999</v>
      </c>
      <c r="AH549" s="3">
        <v>1985.875</v>
      </c>
      <c r="AI549" s="3">
        <v>2083.0039999999999</v>
      </c>
      <c r="AJ549" s="3">
        <v>2199.0749999999998</v>
      </c>
      <c r="AK549" s="3">
        <v>2317.0149999999999</v>
      </c>
      <c r="AL549" s="3">
        <v>2419.8090000000002</v>
      </c>
      <c r="AM549" s="3">
        <v>2522.2869999999998</v>
      </c>
      <c r="AN549" s="3">
        <v>2645.6750000000002</v>
      </c>
      <c r="AO549" s="3">
        <v>2785.4659999999999</v>
      </c>
      <c r="AP549" s="3">
        <v>2924.752</v>
      </c>
      <c r="AQ549" s="3">
        <v>3063.7280000000001</v>
      </c>
      <c r="AR549" s="3">
        <v>3223.7730000000001</v>
      </c>
      <c r="AS549" s="3">
        <v>3409.0210000000002</v>
      </c>
      <c r="AT549" s="3">
        <v>3617.0540000000001</v>
      </c>
      <c r="AU549" s="3">
        <v>3835.4670000000001</v>
      </c>
      <c r="AV549" s="3">
        <v>4061.864</v>
      </c>
      <c r="AW549" s="3">
        <v>4301.625</v>
      </c>
      <c r="AX549" s="3">
        <v>4555.5379999999996</v>
      </c>
      <c r="AY549" s="3">
        <v>4824.4399999999996</v>
      </c>
      <c r="AZ549" s="3">
        <v>5109.2129999999997</v>
      </c>
      <c r="BA549">
        <v>5410.7960000000003</v>
      </c>
      <c r="BB549">
        <v>2013</v>
      </c>
    </row>
    <row r="550" spans="1:54" hidden="1" x14ac:dyDescent="0.2">
      <c r="A550">
        <v>513</v>
      </c>
      <c r="B550" t="s">
        <v>549</v>
      </c>
      <c r="C550" t="s">
        <v>329</v>
      </c>
      <c r="D550" t="s">
        <v>32</v>
      </c>
      <c r="E550" t="s">
        <v>325</v>
      </c>
      <c r="F550" t="s">
        <v>328</v>
      </c>
      <c r="G550" t="s">
        <v>225</v>
      </c>
      <c r="H550" t="s">
        <v>322</v>
      </c>
      <c r="I550" t="s">
        <v>321</v>
      </c>
      <c r="J550" s="3">
        <v>4239.5540000000001</v>
      </c>
      <c r="K550" s="3">
        <v>4680.3289999999997</v>
      </c>
      <c r="L550" s="3">
        <v>5131.0640000000003</v>
      </c>
      <c r="M550" s="3">
        <v>5827.7060000000001</v>
      </c>
      <c r="N550" s="3">
        <v>6645.8850000000002</v>
      </c>
      <c r="O550" s="3">
        <v>7350.067</v>
      </c>
      <c r="P550" s="3">
        <v>8148.3959999999997</v>
      </c>
      <c r="Q550" s="3">
        <v>8908.6029999999992</v>
      </c>
      <c r="R550" s="3">
        <v>9602.1020000000008</v>
      </c>
      <c r="S550" s="3">
        <v>10485.505999999999</v>
      </c>
      <c r="T550" s="3">
        <v>11390.200999999999</v>
      </c>
      <c r="U550" s="3">
        <v>12140.007</v>
      </c>
      <c r="V550" s="3">
        <v>12636.743</v>
      </c>
      <c r="W550" s="3">
        <v>13166.725</v>
      </c>
      <c r="X550" s="3">
        <v>14231.251</v>
      </c>
      <c r="Y550" s="3">
        <v>15430.411</v>
      </c>
      <c r="Z550" s="3">
        <v>16447.041000000001</v>
      </c>
      <c r="AA550" s="3">
        <v>17683.858</v>
      </c>
      <c r="AB550" s="3">
        <v>19107.021000000001</v>
      </c>
      <c r="AC550" s="3">
        <v>20388.650000000001</v>
      </c>
      <c r="AD550" s="3">
        <v>21499.78</v>
      </c>
      <c r="AE550" s="3">
        <v>22680.411</v>
      </c>
      <c r="AF550" s="3">
        <v>24295.005000000001</v>
      </c>
      <c r="AG550" s="3">
        <v>26405.768</v>
      </c>
      <c r="AH550" s="3">
        <v>28903.076000000001</v>
      </c>
      <c r="AI550" s="3">
        <v>31873.343000000001</v>
      </c>
      <c r="AJ550" s="3">
        <v>35623.173999999999</v>
      </c>
      <c r="AK550" s="3">
        <v>40233.023000000001</v>
      </c>
      <c r="AL550" s="3">
        <v>45068.406000000003</v>
      </c>
      <c r="AM550" s="3">
        <v>50253.49</v>
      </c>
      <c r="AN550" s="3">
        <v>56686.919000000002</v>
      </c>
      <c r="AO550" s="3">
        <v>64470.805</v>
      </c>
      <c r="AP550" s="3">
        <v>72856.971000000005</v>
      </c>
      <c r="AQ550" s="3">
        <v>81183.888999999996</v>
      </c>
      <c r="AR550" s="3">
        <v>90365.394</v>
      </c>
      <c r="AS550" s="3">
        <v>101611.772</v>
      </c>
      <c r="AT550" s="3">
        <v>114810.501</v>
      </c>
      <c r="AU550" s="3">
        <v>129215.512</v>
      </c>
      <c r="AV550" s="3">
        <v>145193.84400000001</v>
      </c>
      <c r="AW550" s="3">
        <v>163231.57</v>
      </c>
      <c r="AX550" s="3">
        <v>183370.038</v>
      </c>
      <c r="AY550" s="3">
        <v>205533.473</v>
      </c>
      <c r="AZ550" s="3">
        <v>229823.09599999999</v>
      </c>
      <c r="BA550">
        <v>256775.32399999999</v>
      </c>
      <c r="BB550">
        <v>2013</v>
      </c>
    </row>
    <row r="551" spans="1:54" hidden="1" x14ac:dyDescent="0.2">
      <c r="A551">
        <v>513</v>
      </c>
      <c r="B551" t="s">
        <v>549</v>
      </c>
      <c r="C551" t="s">
        <v>327</v>
      </c>
      <c r="D551" t="s">
        <v>32</v>
      </c>
      <c r="E551" t="s">
        <v>325</v>
      </c>
      <c r="F551" t="s">
        <v>326</v>
      </c>
      <c r="G551" t="s">
        <v>223</v>
      </c>
      <c r="H551" t="s">
        <v>322</v>
      </c>
      <c r="I551" t="s">
        <v>321</v>
      </c>
      <c r="J551" s="3">
        <v>274.33300000000003</v>
      </c>
      <c r="K551" s="3">
        <v>260.21100000000001</v>
      </c>
      <c r="L551" s="3">
        <v>231.98699999999999</v>
      </c>
      <c r="M551" s="3">
        <v>236.75</v>
      </c>
      <c r="N551" s="3">
        <v>262.12400000000002</v>
      </c>
      <c r="O551" s="3">
        <v>262.553</v>
      </c>
      <c r="P551" s="3">
        <v>267.97899999999998</v>
      </c>
      <c r="Q551" s="3">
        <v>287.83999999999997</v>
      </c>
      <c r="R551" s="3">
        <v>302.58800000000002</v>
      </c>
      <c r="S551" s="3">
        <v>324.93</v>
      </c>
      <c r="T551" s="3">
        <v>329.49400000000003</v>
      </c>
      <c r="U551" s="3">
        <v>331.72899999999998</v>
      </c>
      <c r="V551" s="3">
        <v>324.42899999999997</v>
      </c>
      <c r="W551" s="3">
        <v>332.76799999999997</v>
      </c>
      <c r="X551" s="3">
        <v>353.90800000000002</v>
      </c>
      <c r="Y551" s="3">
        <v>383.09500000000003</v>
      </c>
      <c r="Z551" s="3">
        <v>393.52499999999998</v>
      </c>
      <c r="AA551" s="3">
        <v>402.89400000000001</v>
      </c>
      <c r="AB551" s="3">
        <v>407.35</v>
      </c>
      <c r="AC551" s="3">
        <v>415.37099999999998</v>
      </c>
      <c r="AD551" s="3">
        <v>412.334</v>
      </c>
      <c r="AE551" s="3">
        <v>406.41</v>
      </c>
      <c r="AF551" s="3">
        <v>419.69</v>
      </c>
      <c r="AG551" s="3">
        <v>454.09699999999998</v>
      </c>
      <c r="AH551" s="3">
        <v>485.66300000000001</v>
      </c>
      <c r="AI551" s="3">
        <v>495.48599999999999</v>
      </c>
      <c r="AJ551" s="3">
        <v>523.02499999999998</v>
      </c>
      <c r="AK551" s="3">
        <v>584.5</v>
      </c>
      <c r="AL551" s="3">
        <v>655.95399999999995</v>
      </c>
      <c r="AM551" s="3">
        <v>728.38699999999994</v>
      </c>
      <c r="AN551" s="3">
        <v>807.53099999999995</v>
      </c>
      <c r="AO551" s="3">
        <v>857.49599999999998</v>
      </c>
      <c r="AP551" s="3">
        <v>916.02499999999998</v>
      </c>
      <c r="AQ551" s="3">
        <v>1030.028</v>
      </c>
      <c r="AR551" s="3">
        <v>1163.0409999999999</v>
      </c>
      <c r="AS551" s="3">
        <v>1303.18</v>
      </c>
      <c r="AT551" s="3">
        <v>1458.8510000000001</v>
      </c>
      <c r="AU551" s="3">
        <v>1601.691</v>
      </c>
      <c r="AV551" s="3">
        <v>1733.5129999999999</v>
      </c>
      <c r="AW551" s="3">
        <v>1877.6769999999999</v>
      </c>
      <c r="AX551" s="3">
        <v>2030.328</v>
      </c>
      <c r="AY551" s="3">
        <v>2193.0239999999999</v>
      </c>
      <c r="AZ551" s="3">
        <v>2368.8330000000001</v>
      </c>
      <c r="BA551">
        <v>2558.8319999999999</v>
      </c>
      <c r="BB551">
        <v>2013</v>
      </c>
    </row>
    <row r="552" spans="1:54" hidden="1" x14ac:dyDescent="0.2">
      <c r="A552">
        <v>513</v>
      </c>
      <c r="B552" t="s">
        <v>549</v>
      </c>
      <c r="C552" t="s">
        <v>212</v>
      </c>
      <c r="D552" t="s">
        <v>32</v>
      </c>
      <c r="E552" t="s">
        <v>325</v>
      </c>
      <c r="F552" t="s">
        <v>324</v>
      </c>
      <c r="G552" t="s">
        <v>323</v>
      </c>
      <c r="H552" t="s">
        <v>322</v>
      </c>
      <c r="I552" t="s">
        <v>321</v>
      </c>
      <c r="J552" s="3">
        <v>498.15199999999999</v>
      </c>
      <c r="K552" s="3">
        <v>559.73500000000001</v>
      </c>
      <c r="L552" s="3">
        <v>597.33900000000006</v>
      </c>
      <c r="M552" s="3">
        <v>632.54700000000003</v>
      </c>
      <c r="N552" s="3">
        <v>664.48299999999995</v>
      </c>
      <c r="O552" s="3">
        <v>692.68399999999997</v>
      </c>
      <c r="P552" s="3">
        <v>715.35799999999995</v>
      </c>
      <c r="Q552" s="3">
        <v>735.19100000000003</v>
      </c>
      <c r="R552" s="3">
        <v>758.83699999999999</v>
      </c>
      <c r="S552" s="3">
        <v>801.46500000000003</v>
      </c>
      <c r="T552" s="3">
        <v>848.26</v>
      </c>
      <c r="U552" s="3">
        <v>892.16300000000001</v>
      </c>
      <c r="V552" s="3">
        <v>935.07899999999995</v>
      </c>
      <c r="W552" s="3">
        <v>977.27700000000004</v>
      </c>
      <c r="X552" s="3">
        <v>1021.154</v>
      </c>
      <c r="Y552" s="3">
        <v>1069.395</v>
      </c>
      <c r="Z552" s="3">
        <v>1119.856</v>
      </c>
      <c r="AA552" s="3">
        <v>1175.021</v>
      </c>
      <c r="AB552" s="3">
        <v>1222.8869999999999</v>
      </c>
      <c r="AC552" s="3">
        <v>1283.848</v>
      </c>
      <c r="AD552" s="3">
        <v>1361.2750000000001</v>
      </c>
      <c r="AE552" s="3">
        <v>1434.1790000000001</v>
      </c>
      <c r="AF552" s="3">
        <v>1501.374</v>
      </c>
      <c r="AG552" s="3">
        <v>1594.3969999999999</v>
      </c>
      <c r="AH552" s="3">
        <v>1713.09</v>
      </c>
      <c r="AI552" s="3">
        <v>1854.6880000000001</v>
      </c>
      <c r="AJ552" s="3">
        <v>2018.201</v>
      </c>
      <c r="AK552" s="3">
        <v>2183.0239999999999</v>
      </c>
      <c r="AL552" s="3">
        <v>2324.5970000000002</v>
      </c>
      <c r="AM552" s="3">
        <v>2441.4430000000002</v>
      </c>
      <c r="AN552" s="3">
        <v>2592.165</v>
      </c>
      <c r="AO552" s="3">
        <v>2785.4659999999999</v>
      </c>
      <c r="AP552" s="3">
        <v>2978.6289999999999</v>
      </c>
      <c r="AQ552" s="3">
        <v>3170.5540000000001</v>
      </c>
      <c r="AR552" s="3">
        <v>3396.0549999999998</v>
      </c>
      <c r="AS552" s="3">
        <v>3630.143</v>
      </c>
      <c r="AT552" s="3">
        <v>3900.8130000000001</v>
      </c>
      <c r="AU552" s="3">
        <v>4210.7889999999998</v>
      </c>
      <c r="AV552" s="3">
        <v>4560.6580000000004</v>
      </c>
      <c r="AW552" s="3">
        <v>4934.6090000000004</v>
      </c>
      <c r="AX552" s="3">
        <v>5328.567</v>
      </c>
      <c r="AY552" s="3">
        <v>5750.643</v>
      </c>
      <c r="AZ552" s="3">
        <v>6194.66</v>
      </c>
      <c r="BA552">
        <v>6674.4530000000004</v>
      </c>
      <c r="BB552">
        <v>2013</v>
      </c>
    </row>
    <row r="553" spans="1:54" hidden="1" x14ac:dyDescent="0.2">
      <c r="A553">
        <v>513</v>
      </c>
      <c r="B553" t="s">
        <v>549</v>
      </c>
      <c r="C553" t="s">
        <v>320</v>
      </c>
      <c r="D553" t="s">
        <v>32</v>
      </c>
      <c r="E553" t="s">
        <v>319</v>
      </c>
      <c r="F553" t="s">
        <v>318</v>
      </c>
      <c r="G553" t="s">
        <v>243</v>
      </c>
    </row>
    <row r="554" spans="1:54" hidden="1" x14ac:dyDescent="0.2">
      <c r="A554">
        <v>513</v>
      </c>
      <c r="B554" t="s">
        <v>549</v>
      </c>
      <c r="C554" t="s">
        <v>317</v>
      </c>
      <c r="D554" t="s">
        <v>32</v>
      </c>
      <c r="E554" t="s">
        <v>316</v>
      </c>
      <c r="F554" t="s">
        <v>315</v>
      </c>
      <c r="G554" t="s">
        <v>288</v>
      </c>
      <c r="I554" t="s">
        <v>310</v>
      </c>
      <c r="J554" s="3">
        <v>0.311</v>
      </c>
      <c r="K554" s="3">
        <v>0.32300000000000001</v>
      </c>
      <c r="L554" s="3">
        <v>0.33200000000000002</v>
      </c>
      <c r="M554" s="3">
        <v>0.33900000000000002</v>
      </c>
      <c r="N554" s="3">
        <v>0.33800000000000002</v>
      </c>
      <c r="O554" s="3">
        <v>0.33900000000000002</v>
      </c>
      <c r="P554" s="3">
        <v>0.34</v>
      </c>
      <c r="Q554" s="3">
        <v>0.33700000000000002</v>
      </c>
      <c r="R554" s="3">
        <v>0.33</v>
      </c>
      <c r="S554" s="3">
        <v>0.33200000000000002</v>
      </c>
      <c r="T554" s="3">
        <v>0.33400000000000002</v>
      </c>
      <c r="U554" s="3">
        <v>0.34</v>
      </c>
      <c r="V554" s="3">
        <v>0.32</v>
      </c>
      <c r="W554" s="3">
        <v>0.32700000000000001</v>
      </c>
      <c r="X554" s="3">
        <v>0.33200000000000002</v>
      </c>
      <c r="Y554" s="3">
        <v>0.33600000000000002</v>
      </c>
      <c r="Z554" s="3">
        <v>0.33900000000000002</v>
      </c>
      <c r="AA554" s="3">
        <v>0.34300000000000003</v>
      </c>
      <c r="AB554" s="3">
        <v>0.35099999999999998</v>
      </c>
      <c r="AC554" s="3">
        <v>0.35799999999999998</v>
      </c>
      <c r="AD554" s="3">
        <v>0.36099999999999999</v>
      </c>
      <c r="AE554" s="3">
        <v>0.36899999999999999</v>
      </c>
      <c r="AF554" s="3">
        <v>0.376</v>
      </c>
      <c r="AG554" s="3">
        <v>0.38200000000000001</v>
      </c>
      <c r="AH554" s="3">
        <v>0.38600000000000001</v>
      </c>
      <c r="AI554" s="3">
        <v>0.39100000000000001</v>
      </c>
      <c r="AJ554" s="3">
        <v>0.39700000000000002</v>
      </c>
      <c r="AK554" s="3">
        <v>0.40100000000000002</v>
      </c>
      <c r="AL554" s="3">
        <v>0.41099999999999998</v>
      </c>
      <c r="AM554" s="3">
        <v>0.435</v>
      </c>
      <c r="AN554" s="3">
        <v>0.438</v>
      </c>
      <c r="AO554" s="3">
        <v>0.44900000000000001</v>
      </c>
      <c r="AP554" s="3">
        <v>0.46200000000000002</v>
      </c>
      <c r="AQ554" s="3">
        <v>0.47399999999999998</v>
      </c>
      <c r="AR554" s="3">
        <v>0.48699999999999999</v>
      </c>
      <c r="AS554" s="3">
        <v>0.504</v>
      </c>
      <c r="AT554" s="3">
        <v>0.52300000000000002</v>
      </c>
      <c r="AU554" s="3">
        <v>0.54100000000000004</v>
      </c>
      <c r="AV554" s="3">
        <v>0.55700000000000005</v>
      </c>
      <c r="AW554" s="3">
        <v>0.57399999999999995</v>
      </c>
      <c r="AX554" s="3">
        <v>0.59199999999999997</v>
      </c>
      <c r="AY554" s="3">
        <v>0.61099999999999999</v>
      </c>
      <c r="AZ554" s="3">
        <v>0.63100000000000001</v>
      </c>
      <c r="BA554">
        <v>0.65100000000000002</v>
      </c>
      <c r="BB554">
        <v>2016</v>
      </c>
    </row>
    <row r="555" spans="1:54" hidden="1" x14ac:dyDescent="0.2">
      <c r="A555">
        <v>513</v>
      </c>
      <c r="B555" t="s">
        <v>549</v>
      </c>
      <c r="C555" t="s">
        <v>314</v>
      </c>
      <c r="D555" t="s">
        <v>32</v>
      </c>
      <c r="E555" t="s">
        <v>313</v>
      </c>
      <c r="F555" s="3" t="s">
        <v>312</v>
      </c>
      <c r="G555" t="s">
        <v>311</v>
      </c>
      <c r="I555" t="s">
        <v>310</v>
      </c>
      <c r="J555">
        <v>8.5109999999999992</v>
      </c>
      <c r="K555">
        <v>8.3620000000000001</v>
      </c>
      <c r="L555">
        <v>8.59</v>
      </c>
      <c r="M555">
        <v>9.2129999999999992</v>
      </c>
      <c r="N555">
        <v>10.002000000000001</v>
      </c>
      <c r="O555">
        <v>10.611000000000001</v>
      </c>
      <c r="P555">
        <v>11.391</v>
      </c>
      <c r="Q555">
        <v>12.117000000000001</v>
      </c>
      <c r="R555">
        <v>12.654</v>
      </c>
      <c r="S555">
        <v>13.083</v>
      </c>
      <c r="T555">
        <v>13.428000000000001</v>
      </c>
      <c r="U555">
        <v>13.606999999999999</v>
      </c>
      <c r="V555">
        <v>13.513999999999999</v>
      </c>
      <c r="W555">
        <v>13.473000000000001</v>
      </c>
      <c r="X555">
        <v>13.936</v>
      </c>
      <c r="Y555">
        <v>14.429</v>
      </c>
      <c r="Z555">
        <v>14.686999999999999</v>
      </c>
      <c r="AA555">
        <v>15.05</v>
      </c>
      <c r="AB555">
        <v>15.625</v>
      </c>
      <c r="AC555">
        <v>15.881</v>
      </c>
      <c r="AD555">
        <v>15.794</v>
      </c>
      <c r="AE555">
        <v>15.814</v>
      </c>
      <c r="AF555">
        <v>16.181999999999999</v>
      </c>
      <c r="AG555">
        <v>16.562000000000001</v>
      </c>
      <c r="AH555">
        <v>16.872</v>
      </c>
      <c r="AI555">
        <v>17.184999999999999</v>
      </c>
      <c r="AJ555">
        <v>17.651</v>
      </c>
      <c r="AK555">
        <v>18.43</v>
      </c>
      <c r="AL555">
        <v>19.388000000000002</v>
      </c>
      <c r="AM555">
        <v>20.584</v>
      </c>
      <c r="AN555">
        <v>21.869</v>
      </c>
      <c r="AO555">
        <v>23.145</v>
      </c>
      <c r="AP555">
        <v>24.46</v>
      </c>
      <c r="AQ555">
        <v>25.606000000000002</v>
      </c>
      <c r="AR555">
        <v>26.609000000000002</v>
      </c>
      <c r="AS555">
        <v>27.991</v>
      </c>
      <c r="AT555">
        <v>29.431999999999999</v>
      </c>
      <c r="AU555">
        <v>30.687000000000001</v>
      </c>
      <c r="AV555">
        <v>31.835999999999999</v>
      </c>
      <c r="AW555">
        <v>33.079000000000001</v>
      </c>
      <c r="AX555">
        <v>34.412999999999997</v>
      </c>
      <c r="AY555">
        <v>35.741</v>
      </c>
      <c r="AZ555">
        <v>37.1</v>
      </c>
      <c r="BA555">
        <v>38.470999999999997</v>
      </c>
      <c r="BB555">
        <v>2016</v>
      </c>
    </row>
    <row r="556" spans="1:54" hidden="1" x14ac:dyDescent="0.2">
      <c r="A556">
        <v>513</v>
      </c>
      <c r="B556" t="s">
        <v>549</v>
      </c>
      <c r="C556" t="s">
        <v>309</v>
      </c>
      <c r="D556" t="s">
        <v>32</v>
      </c>
      <c r="E556" t="s">
        <v>308</v>
      </c>
      <c r="F556" t="s">
        <v>307</v>
      </c>
      <c r="G556" t="s">
        <v>217</v>
      </c>
      <c r="I556" t="s">
        <v>817</v>
      </c>
      <c r="J556" s="3">
        <v>13.336</v>
      </c>
      <c r="K556" s="3">
        <v>18.664999999999999</v>
      </c>
      <c r="L556" s="3">
        <v>18.292999999999999</v>
      </c>
      <c r="M556" s="3">
        <v>17.268999999999998</v>
      </c>
      <c r="N556" s="3">
        <v>17.007999999999999</v>
      </c>
      <c r="O556" s="3">
        <v>17.381</v>
      </c>
      <c r="P556" s="3">
        <v>17.091000000000001</v>
      </c>
      <c r="Q556" s="3">
        <v>16.829999999999998</v>
      </c>
      <c r="R556" s="3">
        <v>17.103000000000002</v>
      </c>
      <c r="S556" s="3">
        <v>17.404</v>
      </c>
      <c r="T556" s="3">
        <v>17.507999999999999</v>
      </c>
      <c r="U556" s="3">
        <v>17.68</v>
      </c>
      <c r="V556" s="3">
        <v>18.274999999999999</v>
      </c>
      <c r="W556" s="3">
        <v>18.908999999999999</v>
      </c>
      <c r="X556" s="3">
        <v>19.547000000000001</v>
      </c>
      <c r="Y556" s="3">
        <v>20.443000000000001</v>
      </c>
      <c r="Z556" s="3">
        <v>21.295000000000002</v>
      </c>
      <c r="AA556" s="3">
        <v>22.218</v>
      </c>
      <c r="AB556" s="3">
        <v>23.04</v>
      </c>
      <c r="AC556" s="3">
        <v>23.718</v>
      </c>
      <c r="AD556" s="3">
        <v>24.151</v>
      </c>
      <c r="AE556" s="3">
        <v>24.314</v>
      </c>
      <c r="AF556" s="3">
        <v>24.585000000000001</v>
      </c>
      <c r="AG556" s="3">
        <v>25.093</v>
      </c>
      <c r="AH556" s="3">
        <v>25.709</v>
      </c>
      <c r="AI556" s="3">
        <v>26.062999999999999</v>
      </c>
      <c r="AJ556" s="3">
        <v>26.161999999999999</v>
      </c>
      <c r="AK556" s="3">
        <v>26.190999999999999</v>
      </c>
      <c r="AL556" s="3">
        <v>26.204000000000001</v>
      </c>
      <c r="AM556" s="3">
        <v>26.228000000000002</v>
      </c>
      <c r="AN556" s="3">
        <v>26.873999999999999</v>
      </c>
      <c r="AO556" s="3">
        <v>27.870999999999999</v>
      </c>
      <c r="AP556" s="3">
        <v>28.33</v>
      </c>
      <c r="AQ556" s="3">
        <v>28.489000000000001</v>
      </c>
      <c r="AR556" s="3">
        <v>28.742000000000001</v>
      </c>
      <c r="AS556" s="3">
        <v>29.295000000000002</v>
      </c>
      <c r="AT556" s="3">
        <v>30.11</v>
      </c>
      <c r="AU556" s="3">
        <v>31.077999999999999</v>
      </c>
      <c r="AV556" s="3">
        <v>31.951000000000001</v>
      </c>
      <c r="AW556" s="3">
        <v>32.463999999999999</v>
      </c>
      <c r="AX556" s="3">
        <v>32.814</v>
      </c>
      <c r="AY556" s="3">
        <v>33.052999999999997</v>
      </c>
      <c r="AZ556" s="3">
        <v>33.011000000000003</v>
      </c>
      <c r="BA556">
        <v>32.716000000000001</v>
      </c>
      <c r="BB556">
        <v>2016</v>
      </c>
    </row>
    <row r="557" spans="1:54" hidden="1" x14ac:dyDescent="0.2">
      <c r="A557">
        <v>513</v>
      </c>
      <c r="B557" t="s">
        <v>549</v>
      </c>
      <c r="C557" t="s">
        <v>306</v>
      </c>
      <c r="D557" t="s">
        <v>32</v>
      </c>
      <c r="E557" t="s">
        <v>305</v>
      </c>
      <c r="F557" t="s">
        <v>304</v>
      </c>
      <c r="G557" t="s">
        <v>217</v>
      </c>
      <c r="I557" t="s">
        <v>817</v>
      </c>
      <c r="J557" s="3">
        <v>8.3490000000000002</v>
      </c>
      <c r="K557" s="3">
        <v>18.395</v>
      </c>
      <c r="L557" s="3">
        <v>18</v>
      </c>
      <c r="M557" s="3">
        <v>17.097000000000001</v>
      </c>
      <c r="N557" s="3">
        <v>17.024999999999999</v>
      </c>
      <c r="O557" s="3">
        <v>17.478999999999999</v>
      </c>
      <c r="P557" s="3">
        <v>17.140999999999998</v>
      </c>
      <c r="Q557" s="3">
        <v>16.831</v>
      </c>
      <c r="R557" s="3">
        <v>17.341000000000001</v>
      </c>
      <c r="S557" s="3">
        <v>17.992999999999999</v>
      </c>
      <c r="T557" s="3">
        <v>19.277999999999999</v>
      </c>
      <c r="U557" s="3">
        <v>20.018000000000001</v>
      </c>
      <c r="V557" s="3">
        <v>19.14</v>
      </c>
      <c r="W557" s="3">
        <v>18.905000000000001</v>
      </c>
      <c r="X557" s="3">
        <v>19.553000000000001</v>
      </c>
      <c r="Y557" s="3">
        <v>20.263999999999999</v>
      </c>
      <c r="Z557" s="3">
        <v>21.402999999999999</v>
      </c>
      <c r="AA557" s="3">
        <v>22.23</v>
      </c>
      <c r="AB557" s="3">
        <v>22.66</v>
      </c>
      <c r="AC557" s="3">
        <v>23.260999999999999</v>
      </c>
      <c r="AD557" s="3">
        <v>23.297000000000001</v>
      </c>
      <c r="AE557" s="3">
        <v>23.489000000000001</v>
      </c>
      <c r="AF557" s="3">
        <v>24.605</v>
      </c>
      <c r="AG557" s="3">
        <v>25.539000000000001</v>
      </c>
      <c r="AH557" s="3">
        <v>26.04</v>
      </c>
      <c r="AI557" s="3">
        <v>27.079000000000001</v>
      </c>
      <c r="AJ557" s="3">
        <v>27.864000000000001</v>
      </c>
      <c r="AK557" s="3">
        <v>27.835000000000001</v>
      </c>
      <c r="AL557" s="3">
        <v>28.219000000000001</v>
      </c>
      <c r="AM557" s="3">
        <v>29.047999999999998</v>
      </c>
      <c r="AN557" s="3">
        <v>29.140999999999998</v>
      </c>
      <c r="AO557" s="3">
        <v>29.402000000000001</v>
      </c>
      <c r="AP557" s="3">
        <v>30.213000000000001</v>
      </c>
      <c r="AQ557" s="3">
        <v>29.84</v>
      </c>
      <c r="AR557" s="3">
        <v>29.117000000000001</v>
      </c>
      <c r="AS557" s="3">
        <v>30.28</v>
      </c>
      <c r="AT557" s="3">
        <v>30.564</v>
      </c>
      <c r="AU557" s="3">
        <v>29.821999999999999</v>
      </c>
      <c r="AV557" s="3">
        <v>29.902000000000001</v>
      </c>
      <c r="AW557" s="3">
        <v>30.141999999999999</v>
      </c>
      <c r="AX557" s="3">
        <v>30.533000000000001</v>
      </c>
      <c r="AY557" s="3">
        <v>30.942</v>
      </c>
      <c r="AZ557" s="3">
        <v>31.1</v>
      </c>
      <c r="BA557">
        <v>30.934000000000001</v>
      </c>
      <c r="BB557">
        <v>2016</v>
      </c>
    </row>
    <row r="558" spans="1:54" hidden="1" x14ac:dyDescent="0.2">
      <c r="A558">
        <v>513</v>
      </c>
      <c r="B558" t="s">
        <v>549</v>
      </c>
      <c r="C558" t="s">
        <v>303</v>
      </c>
      <c r="D558" t="s">
        <v>32</v>
      </c>
      <c r="E558" t="s">
        <v>300</v>
      </c>
      <c r="F558" t="s">
        <v>302</v>
      </c>
      <c r="G558" t="s">
        <v>295</v>
      </c>
      <c r="I558" t="s">
        <v>818</v>
      </c>
      <c r="J558" s="3">
        <v>16.562999999999999</v>
      </c>
      <c r="K558" s="3">
        <v>18.972999999999999</v>
      </c>
      <c r="L558" s="3">
        <v>21.414999999999999</v>
      </c>
      <c r="M558" s="3">
        <v>23.456</v>
      </c>
      <c r="N558" s="3">
        <v>25.899000000000001</v>
      </c>
      <c r="O558" s="3">
        <v>28.609000000000002</v>
      </c>
      <c r="P558" s="3">
        <v>31.52</v>
      </c>
      <c r="Q558" s="3">
        <v>34.933999999999997</v>
      </c>
      <c r="R558" s="3">
        <v>38.313000000000002</v>
      </c>
      <c r="S558" s="3">
        <v>41.658999999999999</v>
      </c>
      <c r="T558" s="3">
        <v>46.042999999999999</v>
      </c>
      <c r="U558" s="3">
        <v>49.856999999999999</v>
      </c>
      <c r="V558" s="3">
        <v>51.664000000000001</v>
      </c>
      <c r="W558" s="3">
        <v>53.203000000000003</v>
      </c>
      <c r="X558" s="3">
        <v>56.475000000000001</v>
      </c>
      <c r="Y558" s="3">
        <v>62.189</v>
      </c>
      <c r="Z558" s="3">
        <v>63.716000000000001</v>
      </c>
      <c r="AA558" s="3">
        <v>66.875</v>
      </c>
      <c r="AB558" s="3">
        <v>72.659000000000006</v>
      </c>
      <c r="AC558" s="3">
        <v>77.147999999999996</v>
      </c>
      <c r="AD558" s="3">
        <v>79.063999999999993</v>
      </c>
      <c r="AE558" s="3">
        <v>80.572999999999993</v>
      </c>
      <c r="AF558" s="3">
        <v>83.569000000000003</v>
      </c>
      <c r="AG558" s="3">
        <v>88.049000000000007</v>
      </c>
      <c r="AH558" s="3">
        <v>93.423000000000002</v>
      </c>
      <c r="AI558" s="3">
        <v>100</v>
      </c>
      <c r="AJ558" s="3">
        <v>106.77</v>
      </c>
      <c r="AK558" s="3">
        <v>116.495</v>
      </c>
      <c r="AL558" s="3">
        <v>126.863</v>
      </c>
      <c r="AM558" s="3">
        <v>133.09700000000001</v>
      </c>
      <c r="AN558" s="3">
        <v>145.56100000000001</v>
      </c>
      <c r="AO558" s="3">
        <v>162.249</v>
      </c>
      <c r="AP558" s="3">
        <v>172.35499999999999</v>
      </c>
      <c r="AQ558" s="3">
        <v>185.34899999999999</v>
      </c>
      <c r="AR558" s="3">
        <v>198.34</v>
      </c>
      <c r="AS558" s="3">
        <v>210.559</v>
      </c>
      <c r="AT558" s="3">
        <v>222.51499999999999</v>
      </c>
      <c r="AU558" s="3">
        <v>235.14599999999999</v>
      </c>
      <c r="AV558" s="3">
        <v>249.17099999999999</v>
      </c>
      <c r="AW558" s="3">
        <v>264.14</v>
      </c>
      <c r="AX558" s="3">
        <v>279.85399999999998</v>
      </c>
      <c r="AY558" s="3">
        <v>296.01499999999999</v>
      </c>
      <c r="AZ558" s="3">
        <v>312.51799999999997</v>
      </c>
      <c r="BA558">
        <v>329.70699999999999</v>
      </c>
      <c r="BB558">
        <v>2016</v>
      </c>
    </row>
    <row r="559" spans="1:54" hidden="1" x14ac:dyDescent="0.2">
      <c r="A559">
        <v>513</v>
      </c>
      <c r="B559" t="s">
        <v>549</v>
      </c>
      <c r="C559" t="s">
        <v>301</v>
      </c>
      <c r="D559" t="s">
        <v>32</v>
      </c>
      <c r="E559" t="s">
        <v>300</v>
      </c>
      <c r="F559" t="s">
        <v>299</v>
      </c>
      <c r="G559" t="s">
        <v>275</v>
      </c>
      <c r="I559" t="s">
        <v>298</v>
      </c>
      <c r="J559" s="3">
        <v>15.385</v>
      </c>
      <c r="K559" s="3">
        <v>14.545</v>
      </c>
      <c r="L559" s="3">
        <v>12.875</v>
      </c>
      <c r="M559" s="3">
        <v>9.5310000000000006</v>
      </c>
      <c r="N559" s="3">
        <v>10.414</v>
      </c>
      <c r="O559" s="3">
        <v>10.465</v>
      </c>
      <c r="P559" s="3">
        <v>10.175000000000001</v>
      </c>
      <c r="Q559" s="3">
        <v>10.827999999999999</v>
      </c>
      <c r="R559" s="3">
        <v>9.6739999999999995</v>
      </c>
      <c r="S559" s="3">
        <v>8.734</v>
      </c>
      <c r="T559" s="3">
        <v>10.522</v>
      </c>
      <c r="U559" s="3">
        <v>8.2850000000000001</v>
      </c>
      <c r="V559" s="3">
        <v>3.6240000000000001</v>
      </c>
      <c r="W559" s="3">
        <v>2.9790000000000001</v>
      </c>
      <c r="X559" s="3">
        <v>6.15</v>
      </c>
      <c r="Y559" s="3">
        <v>10.117000000000001</v>
      </c>
      <c r="Z559" s="3">
        <v>2.4550000000000001</v>
      </c>
      <c r="AA559" s="3">
        <v>4.9589999999999996</v>
      </c>
      <c r="AB559" s="3">
        <v>8.6479999999999997</v>
      </c>
      <c r="AC559" s="3">
        <v>6.1790000000000003</v>
      </c>
      <c r="AD559" s="3">
        <v>2.4830000000000001</v>
      </c>
      <c r="AE559" s="3">
        <v>1.9079999999999999</v>
      </c>
      <c r="AF559" s="3">
        <v>3.7189999999999999</v>
      </c>
      <c r="AG559" s="3">
        <v>5.3609999999999998</v>
      </c>
      <c r="AH559" s="3">
        <v>6.1029999999999998</v>
      </c>
      <c r="AI559" s="3">
        <v>7.04</v>
      </c>
      <c r="AJ559" s="3">
        <v>6.77</v>
      </c>
      <c r="AK559" s="3">
        <v>9.109</v>
      </c>
      <c r="AL559" s="3">
        <v>8.9</v>
      </c>
      <c r="AM559" s="3">
        <v>4.9139999999999997</v>
      </c>
      <c r="AN559" s="3">
        <v>9.3650000000000002</v>
      </c>
      <c r="AO559" s="3">
        <v>11.464</v>
      </c>
      <c r="AP559" s="3">
        <v>6.2290000000000001</v>
      </c>
      <c r="AQ559" s="3">
        <v>7.5389999999999997</v>
      </c>
      <c r="AR559" s="3">
        <v>7.0090000000000003</v>
      </c>
      <c r="AS559" s="3">
        <v>6.1609999999999996</v>
      </c>
      <c r="AT559" s="3">
        <v>5.6779999999999999</v>
      </c>
      <c r="AU559" s="3">
        <v>5.6760000000000002</v>
      </c>
      <c r="AV559" s="3">
        <v>5.9640000000000004</v>
      </c>
      <c r="AW559" s="3">
        <v>6.0069999999999997</v>
      </c>
      <c r="AX559" s="3">
        <v>5.9489999999999998</v>
      </c>
      <c r="AY559" s="3">
        <v>5.7750000000000004</v>
      </c>
      <c r="AZ559" s="3">
        <v>5.5750000000000002</v>
      </c>
      <c r="BA559">
        <v>5.5</v>
      </c>
      <c r="BB559">
        <v>2016</v>
      </c>
    </row>
    <row r="560" spans="1:54" hidden="1" x14ac:dyDescent="0.2">
      <c r="A560">
        <v>513</v>
      </c>
      <c r="B560" t="s">
        <v>549</v>
      </c>
      <c r="C560" t="s">
        <v>297</v>
      </c>
      <c r="D560" t="s">
        <v>32</v>
      </c>
      <c r="E560" t="s">
        <v>293</v>
      </c>
      <c r="F560" t="s">
        <v>296</v>
      </c>
      <c r="G560" t="s">
        <v>295</v>
      </c>
      <c r="I560" t="s">
        <v>818</v>
      </c>
      <c r="J560" s="3">
        <v>18.809999999999999</v>
      </c>
      <c r="K560" s="3">
        <v>22.474</v>
      </c>
      <c r="L560" s="3">
        <v>23.87</v>
      </c>
      <c r="M560" s="3">
        <v>26.417000000000002</v>
      </c>
      <c r="N560" s="3">
        <v>29.173999999999999</v>
      </c>
      <c r="O560" s="3">
        <v>32.908000000000001</v>
      </c>
      <c r="P560" s="3">
        <v>36.398000000000003</v>
      </c>
      <c r="Q560" s="3">
        <v>40.097000000000001</v>
      </c>
      <c r="R560" s="3">
        <v>43.097999999999999</v>
      </c>
      <c r="S560" s="3">
        <v>46.796999999999997</v>
      </c>
      <c r="T560" s="3">
        <v>52.311</v>
      </c>
      <c r="U560" s="3">
        <v>53.323</v>
      </c>
      <c r="V560" s="3">
        <v>54.125999999999998</v>
      </c>
      <c r="W560" s="3">
        <v>57.072000000000003</v>
      </c>
      <c r="X560" s="3">
        <v>62.082000000000001</v>
      </c>
      <c r="Y560" s="3">
        <v>66.879000000000005</v>
      </c>
      <c r="Z560" s="3">
        <v>67.369</v>
      </c>
      <c r="AA560" s="3">
        <v>71.382000000000005</v>
      </c>
      <c r="AB560" s="3">
        <v>80.429000000000002</v>
      </c>
      <c r="AC560" s="3">
        <v>82.900999999999996</v>
      </c>
      <c r="AD560" s="3">
        <v>84.188999999999993</v>
      </c>
      <c r="AE560" s="3">
        <v>86.275999999999996</v>
      </c>
      <c r="AF560" s="3">
        <v>89.582999999999998</v>
      </c>
      <c r="AG560" s="3">
        <v>95.403999999999996</v>
      </c>
      <c r="AH560" s="3">
        <v>100.65600000000001</v>
      </c>
      <c r="AI560" s="3">
        <v>107.76600000000001</v>
      </c>
      <c r="AJ560" s="3">
        <v>114.379</v>
      </c>
      <c r="AK560" s="3">
        <v>127.634</v>
      </c>
      <c r="AL560" s="3">
        <v>136.16999999999999</v>
      </c>
      <c r="AM560" s="3">
        <v>146.58799999999999</v>
      </c>
      <c r="AN560" s="3">
        <v>163.51900000000001</v>
      </c>
      <c r="AO560" s="3">
        <v>175.96899999999999</v>
      </c>
      <c r="AP560" s="3">
        <v>188.52600000000001</v>
      </c>
      <c r="AQ560" s="3">
        <v>202.374</v>
      </c>
      <c r="AR560" s="3">
        <v>214.73500000000001</v>
      </c>
      <c r="AS560" s="3">
        <v>227.38800000000001</v>
      </c>
      <c r="AT560" s="3">
        <v>240.434</v>
      </c>
      <c r="AU560" s="3">
        <v>254.68700000000001</v>
      </c>
      <c r="AV560" s="3">
        <v>269.87799999999999</v>
      </c>
      <c r="AW560" s="3">
        <v>286.08999999999997</v>
      </c>
      <c r="AX560" s="3">
        <v>302.96800000000002</v>
      </c>
      <c r="AY560" s="3">
        <v>320.08600000000001</v>
      </c>
      <c r="AZ560" s="3">
        <v>337.69099999999997</v>
      </c>
      <c r="BA560">
        <v>356.26400000000001</v>
      </c>
      <c r="BB560">
        <v>2016</v>
      </c>
    </row>
    <row r="561" spans="1:54" hidden="1" x14ac:dyDescent="0.2">
      <c r="A561">
        <v>513</v>
      </c>
      <c r="B561" t="s">
        <v>549</v>
      </c>
      <c r="C561" t="s">
        <v>294</v>
      </c>
      <c r="D561" t="s">
        <v>32</v>
      </c>
      <c r="E561" t="s">
        <v>293</v>
      </c>
      <c r="F561" t="s">
        <v>292</v>
      </c>
      <c r="G561" t="s">
        <v>275</v>
      </c>
      <c r="I561" t="s">
        <v>291</v>
      </c>
      <c r="J561" s="3">
        <v>12.762</v>
      </c>
      <c r="K561" s="3">
        <v>19.481000000000002</v>
      </c>
      <c r="L561" s="3">
        <v>6.2110000000000003</v>
      </c>
      <c r="M561" s="3">
        <v>10.673</v>
      </c>
      <c r="N561" s="3">
        <v>10.436</v>
      </c>
      <c r="O561" s="3">
        <v>12.798999999999999</v>
      </c>
      <c r="P561" s="3">
        <v>10.603999999999999</v>
      </c>
      <c r="Q561" s="3">
        <v>10.163</v>
      </c>
      <c r="R561" s="3">
        <v>7.4850000000000003</v>
      </c>
      <c r="S561" s="3">
        <v>8.5830000000000002</v>
      </c>
      <c r="T561" s="3">
        <v>11.782</v>
      </c>
      <c r="U561" s="3">
        <v>1.9350000000000001</v>
      </c>
      <c r="V561" s="3">
        <v>1.5049999999999999</v>
      </c>
      <c r="W561" s="3">
        <v>5.444</v>
      </c>
      <c r="X561" s="3">
        <v>8.7769999999999992</v>
      </c>
      <c r="Y561" s="3">
        <v>7.7270000000000003</v>
      </c>
      <c r="Z561" s="3">
        <v>0.73299999999999998</v>
      </c>
      <c r="AA561" s="3">
        <v>5.9569999999999999</v>
      </c>
      <c r="AB561" s="3">
        <v>12.675000000000001</v>
      </c>
      <c r="AC561" s="3">
        <v>3.073</v>
      </c>
      <c r="AD561" s="3">
        <v>1.554</v>
      </c>
      <c r="AE561" s="3">
        <v>2.4790000000000001</v>
      </c>
      <c r="AF561" s="3">
        <v>3.8330000000000002</v>
      </c>
      <c r="AG561" s="3">
        <v>6.4980000000000002</v>
      </c>
      <c r="AH561" s="3">
        <v>5.5049999999999999</v>
      </c>
      <c r="AI561" s="3">
        <v>7.0640000000000001</v>
      </c>
      <c r="AJ561" s="3">
        <v>6.1360000000000001</v>
      </c>
      <c r="AK561" s="3">
        <v>11.589</v>
      </c>
      <c r="AL561" s="3">
        <v>6.6879999999999997</v>
      </c>
      <c r="AM561" s="3">
        <v>7.65</v>
      </c>
      <c r="AN561" s="3">
        <v>11.55</v>
      </c>
      <c r="AO561" s="3">
        <v>7.6139999999999999</v>
      </c>
      <c r="AP561" s="3">
        <v>7.1360000000000001</v>
      </c>
      <c r="AQ561" s="3">
        <v>7.3460000000000001</v>
      </c>
      <c r="AR561" s="3">
        <v>6.1079999999999997</v>
      </c>
      <c r="AS561" s="3">
        <v>5.8920000000000003</v>
      </c>
      <c r="AT561" s="3">
        <v>5.7380000000000004</v>
      </c>
      <c r="AU561" s="3">
        <v>5.9279999999999999</v>
      </c>
      <c r="AV561" s="3">
        <v>5.9640000000000004</v>
      </c>
      <c r="AW561" s="3">
        <v>6.0069999999999997</v>
      </c>
      <c r="AX561" s="3">
        <v>5.9</v>
      </c>
      <c r="AY561" s="3">
        <v>5.65</v>
      </c>
      <c r="AZ561" s="3">
        <v>5.5</v>
      </c>
      <c r="BA561">
        <v>5.5</v>
      </c>
      <c r="BB561">
        <v>2016</v>
      </c>
    </row>
    <row r="562" spans="1:54" hidden="1" x14ac:dyDescent="0.2">
      <c r="A562">
        <v>513</v>
      </c>
      <c r="B562" t="s">
        <v>549</v>
      </c>
      <c r="C562" t="s">
        <v>290</v>
      </c>
      <c r="D562" t="s">
        <v>32</v>
      </c>
      <c r="E562" t="s">
        <v>289</v>
      </c>
      <c r="G562" t="s">
        <v>288</v>
      </c>
    </row>
    <row r="563" spans="1:54" hidden="1" x14ac:dyDescent="0.2">
      <c r="A563">
        <v>513</v>
      </c>
      <c r="B563" t="s">
        <v>549</v>
      </c>
      <c r="C563" t="s">
        <v>287</v>
      </c>
      <c r="D563" t="s">
        <v>32</v>
      </c>
      <c r="E563" t="s">
        <v>286</v>
      </c>
      <c r="F563" t="s">
        <v>285</v>
      </c>
      <c r="G563" t="s">
        <v>275</v>
      </c>
      <c r="I563" t="s">
        <v>819</v>
      </c>
      <c r="J563" s="3">
        <v>23.605</v>
      </c>
      <c r="K563" s="3">
        <v>10.042</v>
      </c>
      <c r="L563" s="3">
        <v>-1.7649999999999999</v>
      </c>
      <c r="M563" s="3">
        <v>-4.78</v>
      </c>
      <c r="N563" s="3">
        <v>4.8449999999999998</v>
      </c>
      <c r="O563" s="3">
        <v>-1.913</v>
      </c>
      <c r="P563" s="3">
        <v>-0.08</v>
      </c>
      <c r="Q563" s="3">
        <v>7.84</v>
      </c>
      <c r="R563" s="3">
        <v>22.619</v>
      </c>
      <c r="S563" s="3">
        <v>12.58</v>
      </c>
      <c r="T563" s="3">
        <v>-3.0369999999999999</v>
      </c>
      <c r="U563" s="3">
        <v>-1.6E-2</v>
      </c>
      <c r="V563" s="3">
        <v>12.422000000000001</v>
      </c>
      <c r="W563" s="3">
        <v>8.7650000000000006</v>
      </c>
      <c r="X563" s="3">
        <v>16.239000000000001</v>
      </c>
      <c r="Y563" s="3">
        <v>16.495999999999999</v>
      </c>
      <c r="Z563" s="3">
        <v>-0.75900000000000001</v>
      </c>
      <c r="AA563" s="3">
        <v>7.48</v>
      </c>
      <c r="AB563" s="3">
        <v>17.507000000000001</v>
      </c>
      <c r="AC563" s="3">
        <v>7.3239999999999998</v>
      </c>
      <c r="AD563" s="3">
        <v>0.314</v>
      </c>
      <c r="AE563" s="3">
        <v>5.633</v>
      </c>
      <c r="AF563" s="3">
        <v>0.64700000000000002</v>
      </c>
      <c r="AG563" s="3">
        <v>5.7670000000000003</v>
      </c>
      <c r="AH563" s="3">
        <v>6.1429999999999998</v>
      </c>
      <c r="AI563" s="3">
        <v>9.9550000000000001</v>
      </c>
      <c r="AJ563" s="3">
        <v>3.6760000000000002</v>
      </c>
      <c r="AK563" s="3">
        <v>12.981</v>
      </c>
      <c r="AL563" s="3">
        <v>3.2650000000000001</v>
      </c>
      <c r="AM563" s="3">
        <v>16.262</v>
      </c>
      <c r="AN563" s="3">
        <v>12.904</v>
      </c>
      <c r="AO563" s="3">
        <v>5.8010000000000002</v>
      </c>
      <c r="AP563" s="3">
        <v>6.0090000000000003</v>
      </c>
      <c r="AQ563" s="3">
        <v>8.7159999999999993</v>
      </c>
      <c r="AR563" s="3">
        <v>8.5050000000000008</v>
      </c>
      <c r="AS563" s="3">
        <v>15.811999999999999</v>
      </c>
      <c r="AT563" s="3">
        <v>12.327999999999999</v>
      </c>
      <c r="AU563" s="3">
        <v>6.0590000000000002</v>
      </c>
      <c r="AV563" s="3">
        <v>6.1760000000000002</v>
      </c>
      <c r="AW563" s="3">
        <v>7.8840000000000003</v>
      </c>
      <c r="AX563" s="3">
        <v>7.9880000000000004</v>
      </c>
      <c r="AY563" s="3">
        <v>7.266</v>
      </c>
      <c r="AZ563" s="3">
        <v>7.7549999999999999</v>
      </c>
      <c r="BA563">
        <v>7.8550000000000004</v>
      </c>
      <c r="BB563">
        <v>2016</v>
      </c>
    </row>
    <row r="564" spans="1:54" hidden="1" x14ac:dyDescent="0.2">
      <c r="A564">
        <v>513</v>
      </c>
      <c r="B564" t="s">
        <v>549</v>
      </c>
      <c r="C564" t="s">
        <v>284</v>
      </c>
      <c r="D564" t="s">
        <v>32</v>
      </c>
      <c r="E564" t="s">
        <v>283</v>
      </c>
      <c r="F564" t="s">
        <v>282</v>
      </c>
      <c r="G564" t="s">
        <v>275</v>
      </c>
      <c r="I564" t="s">
        <v>819</v>
      </c>
      <c r="J564" s="3">
        <v>5.14</v>
      </c>
      <c r="K564" s="3">
        <v>17.471</v>
      </c>
      <c r="L564" s="3">
        <v>17.672999999999998</v>
      </c>
      <c r="M564" s="3">
        <v>11.872</v>
      </c>
      <c r="N564" s="3">
        <v>17.202000000000002</v>
      </c>
      <c r="O564" s="3">
        <v>10.794</v>
      </c>
      <c r="P564" s="3">
        <v>6.0350000000000001</v>
      </c>
      <c r="Q564" s="3">
        <v>12.863</v>
      </c>
      <c r="R564" s="3">
        <v>12.125999999999999</v>
      </c>
      <c r="S564" s="3">
        <v>29.552</v>
      </c>
      <c r="T564" s="3">
        <v>-2.7850000000000001</v>
      </c>
      <c r="U564" s="3">
        <v>-2.0579999999999998</v>
      </c>
      <c r="V564" s="3">
        <v>10.904</v>
      </c>
      <c r="W564" s="3">
        <v>9.5510000000000002</v>
      </c>
      <c r="X564" s="3">
        <v>14.542999999999999</v>
      </c>
      <c r="Y564" s="3">
        <v>18.895</v>
      </c>
      <c r="Z564" s="3">
        <v>4.0190000000000001</v>
      </c>
      <c r="AA564" s="3">
        <v>8.4849999999999994</v>
      </c>
      <c r="AB564" s="3">
        <v>17.817</v>
      </c>
      <c r="AC564" s="3">
        <v>6.2009999999999996</v>
      </c>
      <c r="AD564" s="3">
        <v>0.27</v>
      </c>
      <c r="AE564" s="3">
        <v>6.4930000000000003</v>
      </c>
      <c r="AF564" s="3">
        <v>1.4119999999999999</v>
      </c>
      <c r="AG564" s="3">
        <v>5.5270000000000001</v>
      </c>
      <c r="AH564" s="3">
        <v>6.5869999999999997</v>
      </c>
      <c r="AI564" s="3">
        <v>9.8040000000000003</v>
      </c>
      <c r="AJ564" s="3">
        <v>3.55</v>
      </c>
      <c r="AK564" s="3">
        <v>12.233000000000001</v>
      </c>
      <c r="AL564" s="3">
        <v>2.6509999999999998</v>
      </c>
      <c r="AM564" s="3">
        <v>16.295999999999999</v>
      </c>
      <c r="AN564" s="3">
        <v>13.683</v>
      </c>
      <c r="AO564" s="3">
        <v>6.7949999999999999</v>
      </c>
      <c r="AP564" s="3">
        <v>6.0839999999999996</v>
      </c>
      <c r="AQ564" s="3">
        <v>7.4779999999999998</v>
      </c>
      <c r="AR564" s="3">
        <v>9.1129999999999995</v>
      </c>
      <c r="AS564" s="3">
        <v>17.853999999999999</v>
      </c>
      <c r="AT564" s="3">
        <v>12.683</v>
      </c>
      <c r="AU564" s="3">
        <v>6.2069999999999999</v>
      </c>
      <c r="AV564" s="3">
        <v>6.2709999999999999</v>
      </c>
      <c r="AW564" s="3">
        <v>7.617</v>
      </c>
      <c r="AX564" s="3">
        <v>7.8579999999999997</v>
      </c>
      <c r="AY564" s="3">
        <v>7.266</v>
      </c>
      <c r="AZ564" s="3">
        <v>7.7549999999999999</v>
      </c>
      <c r="BA564">
        <v>7.8550000000000004</v>
      </c>
      <c r="BB564">
        <v>2016</v>
      </c>
    </row>
    <row r="565" spans="1:54" hidden="1" x14ac:dyDescent="0.2">
      <c r="A565">
        <v>513</v>
      </c>
      <c r="B565" t="s">
        <v>549</v>
      </c>
      <c r="C565" t="s">
        <v>281</v>
      </c>
      <c r="D565" t="s">
        <v>32</v>
      </c>
      <c r="E565" t="s">
        <v>280</v>
      </c>
      <c r="F565" t="s">
        <v>279</v>
      </c>
      <c r="G565" t="s">
        <v>275</v>
      </c>
      <c r="I565" t="s">
        <v>819</v>
      </c>
      <c r="J565" s="3">
        <v>21.126999999999999</v>
      </c>
      <c r="K565" s="3">
        <v>26.904</v>
      </c>
      <c r="L565" s="3">
        <v>12.297000000000001</v>
      </c>
      <c r="M565" s="3">
        <v>5.298</v>
      </c>
      <c r="N565" s="3">
        <v>-8.7390000000000008</v>
      </c>
      <c r="O565" s="3">
        <v>-1.145</v>
      </c>
      <c r="P565" s="3">
        <v>32.055</v>
      </c>
      <c r="Q565" s="3">
        <v>19.797999999999998</v>
      </c>
      <c r="R565" s="3">
        <v>2.085</v>
      </c>
      <c r="S565" s="3">
        <v>20.870999999999999</v>
      </c>
      <c r="T565" s="3">
        <v>7.8449999999999998</v>
      </c>
      <c r="U565" s="3">
        <v>9.3339999999999996</v>
      </c>
      <c r="V565" s="3">
        <v>17.503</v>
      </c>
      <c r="W565" s="3">
        <v>12.028</v>
      </c>
      <c r="X565" s="3">
        <v>17.963000000000001</v>
      </c>
      <c r="Y565" s="3">
        <v>8.9459999999999997</v>
      </c>
      <c r="Z565" s="3">
        <v>8.798</v>
      </c>
      <c r="AA565" s="3">
        <v>28.866</v>
      </c>
      <c r="AB565" s="3">
        <v>12.858000000000001</v>
      </c>
      <c r="AC565" s="3">
        <v>7.4989999999999997</v>
      </c>
      <c r="AD565" s="3">
        <v>4.968</v>
      </c>
      <c r="AE565" s="3">
        <v>5.2539999999999996</v>
      </c>
      <c r="AF565" s="3">
        <v>2.9969999999999999</v>
      </c>
      <c r="AG565" s="3">
        <v>8.0969999999999995</v>
      </c>
      <c r="AH565" s="3">
        <v>7.9210000000000003</v>
      </c>
      <c r="AI565" s="3">
        <v>13.743</v>
      </c>
      <c r="AJ565" s="3">
        <v>14.545999999999999</v>
      </c>
      <c r="AK565" s="3">
        <v>13.409000000000001</v>
      </c>
      <c r="AL565" s="3">
        <v>6.9610000000000003</v>
      </c>
      <c r="AM565" s="3">
        <v>10.227</v>
      </c>
      <c r="AN565" s="3">
        <v>17.547999999999998</v>
      </c>
      <c r="AO565" s="3">
        <v>12.522</v>
      </c>
      <c r="AP565" s="3">
        <v>5.8380000000000001</v>
      </c>
      <c r="AQ565" s="3">
        <v>14.31</v>
      </c>
      <c r="AR565" s="3">
        <v>7.5640000000000001</v>
      </c>
      <c r="AS565" s="3">
        <v>9.234</v>
      </c>
      <c r="AT565" s="3">
        <v>11.039</v>
      </c>
      <c r="AU565" s="3">
        <v>2.4289999999999998</v>
      </c>
      <c r="AV565" s="3">
        <v>4.8029999999999999</v>
      </c>
      <c r="AW565" s="3">
        <v>6.5620000000000003</v>
      </c>
      <c r="AX565" s="3">
        <v>8.1460000000000008</v>
      </c>
      <c r="AY565" s="3">
        <v>8.391</v>
      </c>
      <c r="AZ565" s="3">
        <v>9.7810000000000006</v>
      </c>
      <c r="BA565">
        <v>10.148999999999999</v>
      </c>
      <c r="BB565">
        <v>2016</v>
      </c>
    </row>
    <row r="566" spans="1:54" hidden="1" x14ac:dyDescent="0.2">
      <c r="A566">
        <v>513</v>
      </c>
      <c r="B566" t="s">
        <v>549</v>
      </c>
      <c r="C566" t="s">
        <v>278</v>
      </c>
      <c r="D566" t="s">
        <v>32</v>
      </c>
      <c r="E566" t="s">
        <v>277</v>
      </c>
      <c r="F566" t="s">
        <v>276</v>
      </c>
      <c r="G566" t="s">
        <v>275</v>
      </c>
      <c r="I566" t="s">
        <v>819</v>
      </c>
      <c r="J566" s="3">
        <v>7.0519999999999996</v>
      </c>
      <c r="K566" s="3">
        <v>25.442</v>
      </c>
      <c r="L566" s="3">
        <v>26.859000000000002</v>
      </c>
      <c r="M566" s="3">
        <v>15.614000000000001</v>
      </c>
      <c r="N566" s="3">
        <v>5.2450000000000001</v>
      </c>
      <c r="O566" s="3">
        <v>14.992000000000001</v>
      </c>
      <c r="P566" s="3">
        <v>26.436</v>
      </c>
      <c r="Q566" s="3">
        <v>16.623999999999999</v>
      </c>
      <c r="R566" s="3">
        <v>7.8620000000000001</v>
      </c>
      <c r="S566" s="3">
        <v>4.6849999999999996</v>
      </c>
      <c r="T566" s="3">
        <v>8.5280000000000005</v>
      </c>
      <c r="U566" s="3">
        <v>10.718999999999999</v>
      </c>
      <c r="V566" s="3">
        <v>18.716000000000001</v>
      </c>
      <c r="W566" s="3">
        <v>12.294</v>
      </c>
      <c r="X566" s="3">
        <v>20.138999999999999</v>
      </c>
      <c r="Y566" s="3">
        <v>17.544</v>
      </c>
      <c r="Z566" s="3">
        <v>10.231999999999999</v>
      </c>
      <c r="AA566" s="3">
        <v>26.957000000000001</v>
      </c>
      <c r="AB566" s="3">
        <v>13.680999999999999</v>
      </c>
      <c r="AC566" s="3">
        <v>6.3040000000000003</v>
      </c>
      <c r="AD566" s="3">
        <v>6.4740000000000002</v>
      </c>
      <c r="AE566" s="3">
        <v>5.3620000000000001</v>
      </c>
      <c r="AF566" s="3">
        <v>2.1360000000000001</v>
      </c>
      <c r="AG566" s="3">
        <v>9.2279999999999998</v>
      </c>
      <c r="AH566" s="3">
        <v>7.7960000000000003</v>
      </c>
      <c r="AI566" s="3">
        <v>13.539</v>
      </c>
      <c r="AJ566" s="3">
        <v>15.244999999999999</v>
      </c>
      <c r="AK566" s="3">
        <v>13.098000000000001</v>
      </c>
      <c r="AL566" s="3">
        <v>7.3019999999999996</v>
      </c>
      <c r="AM566" s="3">
        <v>9.2330000000000005</v>
      </c>
      <c r="AN566" s="3">
        <v>18.106000000000002</v>
      </c>
      <c r="AO566" s="3">
        <v>14.242000000000001</v>
      </c>
      <c r="AP566" s="3">
        <v>6.2009999999999996</v>
      </c>
      <c r="AQ566" s="3">
        <v>14.698</v>
      </c>
      <c r="AR566" s="3">
        <v>7.8570000000000002</v>
      </c>
      <c r="AS566" s="3">
        <v>9.1839999999999993</v>
      </c>
      <c r="AT566" s="3">
        <v>10.749000000000001</v>
      </c>
      <c r="AU566" s="3">
        <v>2.1429999999999998</v>
      </c>
      <c r="AV566" s="3">
        <v>4.3789999999999996</v>
      </c>
      <c r="AW566" s="3">
        <v>6.2930000000000001</v>
      </c>
      <c r="AX566" s="3">
        <v>8.0679999999999996</v>
      </c>
      <c r="AY566" s="3">
        <v>8.391</v>
      </c>
      <c r="AZ566" s="3">
        <v>9.7810000000000006</v>
      </c>
      <c r="BA566">
        <v>10.148999999999999</v>
      </c>
      <c r="BB566">
        <v>2016</v>
      </c>
    </row>
    <row r="567" spans="1:54" hidden="1" x14ac:dyDescent="0.2">
      <c r="A567">
        <v>513</v>
      </c>
      <c r="B567" t="s">
        <v>549</v>
      </c>
      <c r="C567" t="s">
        <v>274</v>
      </c>
      <c r="D567" t="s">
        <v>32</v>
      </c>
      <c r="E567" t="s">
        <v>273</v>
      </c>
      <c r="F567" t="s">
        <v>272</v>
      </c>
      <c r="G567" t="s">
        <v>271</v>
      </c>
    </row>
    <row r="568" spans="1:54" hidden="1" x14ac:dyDescent="0.2">
      <c r="A568">
        <v>513</v>
      </c>
      <c r="B568" t="s">
        <v>549</v>
      </c>
      <c r="C568" t="s">
        <v>270</v>
      </c>
      <c r="D568" t="s">
        <v>32</v>
      </c>
      <c r="E568" t="s">
        <v>269</v>
      </c>
      <c r="F568" t="s">
        <v>268</v>
      </c>
      <c r="G568" t="s">
        <v>264</v>
      </c>
      <c r="H568" t="s">
        <v>263</v>
      </c>
    </row>
    <row r="569" spans="1:54" hidden="1" x14ac:dyDescent="0.2">
      <c r="A569">
        <v>513</v>
      </c>
      <c r="B569" t="s">
        <v>549</v>
      </c>
      <c r="C569" t="s">
        <v>267</v>
      </c>
      <c r="D569" t="s">
        <v>32</v>
      </c>
      <c r="E569" t="s">
        <v>266</v>
      </c>
      <c r="F569" t="s">
        <v>265</v>
      </c>
      <c r="G569" t="s">
        <v>264</v>
      </c>
      <c r="H569" t="s">
        <v>263</v>
      </c>
      <c r="I569" t="s">
        <v>820</v>
      </c>
      <c r="J569" s="3">
        <v>82.498000000000005</v>
      </c>
      <c r="K569" s="3">
        <v>84.763999999999996</v>
      </c>
      <c r="L569" s="3">
        <v>87.061000000000007</v>
      </c>
      <c r="M569" s="3">
        <v>89.4</v>
      </c>
      <c r="N569" s="3">
        <v>91.804000000000002</v>
      </c>
      <c r="O569" s="3">
        <v>94.287999999999997</v>
      </c>
      <c r="P569" s="3">
        <v>96.852000000000004</v>
      </c>
      <c r="Q569" s="3">
        <v>99.477000000000004</v>
      </c>
      <c r="R569" s="3">
        <v>102.133</v>
      </c>
      <c r="S569" s="3">
        <v>104.779</v>
      </c>
      <c r="T569" s="3">
        <v>107.386</v>
      </c>
      <c r="U569" s="3">
        <v>109.935</v>
      </c>
      <c r="V569" s="3">
        <v>112.431</v>
      </c>
      <c r="W569" s="3">
        <v>114.898</v>
      </c>
      <c r="X569" s="3">
        <v>117.369</v>
      </c>
      <c r="Y569" s="3">
        <v>119.87</v>
      </c>
      <c r="Z569" s="3">
        <v>122.401</v>
      </c>
      <c r="AA569" s="3">
        <v>124.94499999999999</v>
      </c>
      <c r="AB569" s="3">
        <v>127.479</v>
      </c>
      <c r="AC569" s="3">
        <v>129.96700000000001</v>
      </c>
      <c r="AD569" s="3">
        <v>132.38300000000001</v>
      </c>
      <c r="AE569" s="3">
        <v>134.72999999999999</v>
      </c>
      <c r="AF569" s="3">
        <v>137.006</v>
      </c>
      <c r="AG569" s="3">
        <v>139.18600000000001</v>
      </c>
      <c r="AH569" s="3">
        <v>141.23500000000001</v>
      </c>
      <c r="AI569" s="3">
        <v>143.13499999999999</v>
      </c>
      <c r="AJ569" s="3">
        <v>144.869</v>
      </c>
      <c r="AK569" s="3">
        <v>146.45699999999999</v>
      </c>
      <c r="AL569" s="3">
        <v>147.97</v>
      </c>
      <c r="AM569" s="3">
        <v>149.50299999999999</v>
      </c>
      <c r="AN569" s="3">
        <v>151.125</v>
      </c>
      <c r="AO569" s="3">
        <v>152.86199999999999</v>
      </c>
      <c r="AP569" s="3">
        <v>154.69499999999999</v>
      </c>
      <c r="AQ569" s="3">
        <v>156.595</v>
      </c>
      <c r="AR569" s="3">
        <v>158.21700000000001</v>
      </c>
      <c r="AS569" s="3">
        <v>159.857</v>
      </c>
      <c r="AT569" s="3">
        <v>161.51300000000001</v>
      </c>
      <c r="AU569" s="3">
        <v>163.18700000000001</v>
      </c>
      <c r="AV569" s="3">
        <v>164.87700000000001</v>
      </c>
      <c r="AW569" s="3">
        <v>166.58600000000001</v>
      </c>
      <c r="AX569" s="3">
        <v>168.31200000000001</v>
      </c>
      <c r="AY569" s="3">
        <v>170.05600000000001</v>
      </c>
      <c r="AZ569" s="3">
        <v>171.81700000000001</v>
      </c>
      <c r="BA569">
        <v>173.59800000000001</v>
      </c>
      <c r="BB569">
        <v>2013</v>
      </c>
    </row>
    <row r="570" spans="1:54" hidden="1" x14ac:dyDescent="0.2">
      <c r="A570">
        <v>513</v>
      </c>
      <c r="B570" t="s">
        <v>549</v>
      </c>
      <c r="C570" t="s">
        <v>262</v>
      </c>
      <c r="D570" t="s">
        <v>32</v>
      </c>
      <c r="E570" t="s">
        <v>260</v>
      </c>
      <c r="F570" t="s">
        <v>259</v>
      </c>
      <c r="G570" t="s">
        <v>225</v>
      </c>
      <c r="H570" t="s">
        <v>222</v>
      </c>
      <c r="I570" t="s">
        <v>821</v>
      </c>
      <c r="J570" s="3">
        <v>19.399999999999999</v>
      </c>
      <c r="K570" s="3">
        <v>22.5</v>
      </c>
      <c r="L570" s="3">
        <v>24.4</v>
      </c>
      <c r="M570" s="3">
        <v>27</v>
      </c>
      <c r="N570" s="3">
        <v>32.265000000000001</v>
      </c>
      <c r="O570" s="3">
        <v>39.104999999999997</v>
      </c>
      <c r="P570" s="3">
        <v>45.14</v>
      </c>
      <c r="Q570" s="3">
        <v>50.65</v>
      </c>
      <c r="R570" s="3">
        <v>56.65</v>
      </c>
      <c r="S570" s="3">
        <v>64.454999999999998</v>
      </c>
      <c r="T570" s="3">
        <v>123.31100000000001</v>
      </c>
      <c r="U570" s="3">
        <v>140.666</v>
      </c>
      <c r="V570" s="3">
        <v>149.66800000000001</v>
      </c>
      <c r="W570" s="3">
        <v>174.33799999999999</v>
      </c>
      <c r="X570" s="3">
        <v>186.73</v>
      </c>
      <c r="Y570" s="3">
        <v>210.42</v>
      </c>
      <c r="Z570" s="3">
        <v>176.93700000000001</v>
      </c>
      <c r="AA570" s="3">
        <v>196.136</v>
      </c>
      <c r="AB570" s="3">
        <v>207.251</v>
      </c>
      <c r="AC570" s="3">
        <v>215.80199999999999</v>
      </c>
      <c r="AD570" s="3">
        <v>233.51499999999999</v>
      </c>
      <c r="AE570" s="3">
        <v>254.43600000000001</v>
      </c>
      <c r="AF570" s="3">
        <v>303.10000000000002</v>
      </c>
      <c r="AG570" s="3">
        <v>341.91500000000002</v>
      </c>
      <c r="AH570" s="3">
        <v>352.49099999999999</v>
      </c>
      <c r="AI570" s="3">
        <v>402.34100000000001</v>
      </c>
      <c r="AJ570" s="3">
        <v>461.04599999999999</v>
      </c>
      <c r="AK570" s="3">
        <v>511.274</v>
      </c>
      <c r="AL570" s="3">
        <v>615.66</v>
      </c>
      <c r="AM570" s="3">
        <v>666.9</v>
      </c>
      <c r="AN570" s="3">
        <v>799.44</v>
      </c>
      <c r="AO570" s="3">
        <v>949.01900000000001</v>
      </c>
      <c r="AP570" s="3">
        <v>1186.643</v>
      </c>
      <c r="AQ570" s="3">
        <v>1346.258</v>
      </c>
      <c r="AR570" s="3">
        <v>1467.34</v>
      </c>
      <c r="AS570" s="3">
        <v>1484.63</v>
      </c>
      <c r="AT570" s="3">
        <v>1747.66</v>
      </c>
      <c r="AU570" s="3">
        <v>2019.28</v>
      </c>
      <c r="AV570" s="3">
        <v>2399.433</v>
      </c>
      <c r="AW570" s="3">
        <v>2720.3240000000001</v>
      </c>
      <c r="AX570" s="3">
        <v>3109.9169999999999</v>
      </c>
      <c r="AY570" s="3">
        <v>3513.4490000000001</v>
      </c>
      <c r="AZ570" s="3">
        <v>3993.547</v>
      </c>
      <c r="BA570">
        <v>4510.1400000000003</v>
      </c>
      <c r="BB570">
        <v>2016</v>
      </c>
    </row>
    <row r="571" spans="1:54" hidden="1" x14ac:dyDescent="0.2">
      <c r="A571">
        <v>513</v>
      </c>
      <c r="B571" t="s">
        <v>549</v>
      </c>
      <c r="C571" t="s">
        <v>261</v>
      </c>
      <c r="D571" t="s">
        <v>32</v>
      </c>
      <c r="E571" t="s">
        <v>260</v>
      </c>
      <c r="F571" t="s">
        <v>259</v>
      </c>
      <c r="G571" t="s">
        <v>217</v>
      </c>
      <c r="I571" t="s">
        <v>258</v>
      </c>
      <c r="J571" s="3">
        <v>5.9550000000000001</v>
      </c>
      <c r="K571" s="3">
        <v>6.02</v>
      </c>
      <c r="L571" s="3">
        <v>5.8140000000000001</v>
      </c>
      <c r="M571" s="3">
        <v>5.6989999999999998</v>
      </c>
      <c r="N571" s="3">
        <v>5.6779999999999999</v>
      </c>
      <c r="O571" s="3">
        <v>5.9980000000000002</v>
      </c>
      <c r="P571" s="3">
        <v>6.149</v>
      </c>
      <c r="Q571" s="3">
        <v>5.9989999999999997</v>
      </c>
      <c r="R571" s="3">
        <v>6.1040000000000001</v>
      </c>
      <c r="S571" s="3">
        <v>6.2380000000000004</v>
      </c>
      <c r="T571" s="3">
        <v>10.593</v>
      </c>
      <c r="U571" s="3">
        <v>10.97</v>
      </c>
      <c r="V571" s="3">
        <v>10.791</v>
      </c>
      <c r="W571" s="3">
        <v>11.986000000000001</v>
      </c>
      <c r="X571" s="3">
        <v>11.885</v>
      </c>
      <c r="Y571" s="3">
        <v>11.891</v>
      </c>
      <c r="Z571" s="3">
        <v>9.1690000000000005</v>
      </c>
      <c r="AA571" s="3">
        <v>9.3550000000000004</v>
      </c>
      <c r="AB571" s="3">
        <v>8.9239999999999995</v>
      </c>
      <c r="AC571" s="3">
        <v>8.4659999999999993</v>
      </c>
      <c r="AD571" s="3">
        <v>8.4890000000000008</v>
      </c>
      <c r="AE571" s="3">
        <v>8.6489999999999991</v>
      </c>
      <c r="AF571" s="3">
        <v>9.5619999999999994</v>
      </c>
      <c r="AG571" s="3">
        <v>9.8040000000000003</v>
      </c>
      <c r="AH571" s="3">
        <v>9.1240000000000006</v>
      </c>
      <c r="AI571" s="3">
        <v>9.3550000000000004</v>
      </c>
      <c r="AJ571" s="3">
        <v>9.5589999999999993</v>
      </c>
      <c r="AK571" s="3">
        <v>9.2989999999999995</v>
      </c>
      <c r="AL571" s="3">
        <v>9.7929999999999993</v>
      </c>
      <c r="AM571" s="3">
        <v>9.4589999999999996</v>
      </c>
      <c r="AN571" s="3">
        <v>10.023999999999999</v>
      </c>
      <c r="AO571" s="3">
        <v>10.362</v>
      </c>
      <c r="AP571" s="3">
        <v>11.246</v>
      </c>
      <c r="AQ571" s="3">
        <v>11.228999999999999</v>
      </c>
      <c r="AR571" s="3">
        <v>10.92</v>
      </c>
      <c r="AS571" s="3">
        <v>9.7940000000000005</v>
      </c>
      <c r="AT571" s="3">
        <v>10.085000000000001</v>
      </c>
      <c r="AU571" s="3">
        <v>10.220000000000001</v>
      </c>
      <c r="AV571" s="3">
        <v>10.705</v>
      </c>
      <c r="AW571" s="3">
        <v>10.683</v>
      </c>
      <c r="AX571" s="3">
        <v>10.754</v>
      </c>
      <c r="AY571" s="3">
        <v>10.71</v>
      </c>
      <c r="AZ571" s="3">
        <v>10.765000000000001</v>
      </c>
      <c r="BA571">
        <v>10.77</v>
      </c>
      <c r="BB571">
        <v>2016</v>
      </c>
    </row>
    <row r="572" spans="1:54" hidden="1" x14ac:dyDescent="0.2">
      <c r="A572">
        <v>513</v>
      </c>
      <c r="B572" t="s">
        <v>549</v>
      </c>
      <c r="C572" t="s">
        <v>257</v>
      </c>
      <c r="D572" t="s">
        <v>32</v>
      </c>
      <c r="E572" t="s">
        <v>255</v>
      </c>
      <c r="F572" t="s">
        <v>254</v>
      </c>
      <c r="G572" t="s">
        <v>225</v>
      </c>
      <c r="H572" t="s">
        <v>222</v>
      </c>
      <c r="I572" t="s">
        <v>821</v>
      </c>
      <c r="J572" s="3">
        <v>42.2</v>
      </c>
      <c r="K572" s="3">
        <v>45.35</v>
      </c>
      <c r="L572" s="3">
        <v>52.35</v>
      </c>
      <c r="M572" s="3">
        <v>59.225000000000001</v>
      </c>
      <c r="N572" s="3">
        <v>63.27</v>
      </c>
      <c r="O572" s="3">
        <v>71.680000000000007</v>
      </c>
      <c r="P572" s="3">
        <v>85.234999999999999</v>
      </c>
      <c r="Q572" s="3">
        <v>94.45</v>
      </c>
      <c r="R572" s="3">
        <v>101.95</v>
      </c>
      <c r="S572" s="3">
        <v>116.973</v>
      </c>
      <c r="T572" s="3">
        <v>125.413</v>
      </c>
      <c r="U572" s="3">
        <v>133.97999999999999</v>
      </c>
      <c r="V572" s="3">
        <v>143.85</v>
      </c>
      <c r="W572" s="3">
        <v>167.03200000000001</v>
      </c>
      <c r="X572" s="3">
        <v>186.136</v>
      </c>
      <c r="Y572" s="3">
        <v>218.28</v>
      </c>
      <c r="Z572" s="3">
        <v>222.77600000000001</v>
      </c>
      <c r="AA572" s="3">
        <v>244.024</v>
      </c>
      <c r="AB572" s="3">
        <v>266.964</v>
      </c>
      <c r="AC572" s="3">
        <v>255.65600000000001</v>
      </c>
      <c r="AD572" s="3">
        <v>313.78899999999999</v>
      </c>
      <c r="AE572" s="3">
        <v>374.46</v>
      </c>
      <c r="AF572" s="3">
        <v>389.87200000000001</v>
      </c>
      <c r="AG572" s="3">
        <v>423.61</v>
      </c>
      <c r="AH572" s="3">
        <v>453.85700000000003</v>
      </c>
      <c r="AI572" s="3">
        <v>525.03</v>
      </c>
      <c r="AJ572" s="3">
        <v>585.13</v>
      </c>
      <c r="AK572" s="3">
        <v>634.03</v>
      </c>
      <c r="AL572" s="3">
        <v>869.06</v>
      </c>
      <c r="AM572" s="3">
        <v>893.23</v>
      </c>
      <c r="AN572" s="3">
        <v>1012.81</v>
      </c>
      <c r="AO572" s="3">
        <v>1277.7249999999999</v>
      </c>
      <c r="AP572" s="3">
        <v>1500.924</v>
      </c>
      <c r="AQ572" s="3">
        <v>1751.61</v>
      </c>
      <c r="AR572" s="3">
        <v>1880.76</v>
      </c>
      <c r="AS572" s="3">
        <v>2087.15</v>
      </c>
      <c r="AT572" s="3">
        <v>2330.13</v>
      </c>
      <c r="AU572" s="3">
        <v>2679.12</v>
      </c>
      <c r="AV572" s="3">
        <v>3325.529</v>
      </c>
      <c r="AW572" s="3">
        <v>3883.9949999999999</v>
      </c>
      <c r="AX572" s="3">
        <v>4342.0169999999998</v>
      </c>
      <c r="AY572" s="3">
        <v>4902.3729999999996</v>
      </c>
      <c r="AZ572" s="3">
        <v>5582.8890000000001</v>
      </c>
      <c r="BA572">
        <v>6244.2470000000003</v>
      </c>
      <c r="BB572">
        <v>2016</v>
      </c>
    </row>
    <row r="573" spans="1:54" hidden="1" x14ac:dyDescent="0.2">
      <c r="A573">
        <v>513</v>
      </c>
      <c r="B573" t="s">
        <v>549</v>
      </c>
      <c r="C573" t="s">
        <v>256</v>
      </c>
      <c r="D573" t="s">
        <v>32</v>
      </c>
      <c r="E573" t="s">
        <v>255</v>
      </c>
      <c r="F573" t="s">
        <v>254</v>
      </c>
      <c r="G573" t="s">
        <v>217</v>
      </c>
      <c r="I573" t="s">
        <v>253</v>
      </c>
      <c r="J573" s="3">
        <v>12.954000000000001</v>
      </c>
      <c r="K573" s="3">
        <v>12.134</v>
      </c>
      <c r="L573" s="3">
        <v>12.473000000000001</v>
      </c>
      <c r="M573" s="3">
        <v>12.502000000000001</v>
      </c>
      <c r="N573" s="3">
        <v>11.134</v>
      </c>
      <c r="O573" s="3">
        <v>10.994</v>
      </c>
      <c r="P573" s="3">
        <v>11.611000000000001</v>
      </c>
      <c r="Q573" s="3">
        <v>11.186999999999999</v>
      </c>
      <c r="R573" s="3">
        <v>10.984999999999999</v>
      </c>
      <c r="S573" s="3">
        <v>11.32</v>
      </c>
      <c r="T573" s="3">
        <v>10.773999999999999</v>
      </c>
      <c r="U573" s="3">
        <v>10.449</v>
      </c>
      <c r="V573" s="3">
        <v>10.372</v>
      </c>
      <c r="W573" s="3">
        <v>11.483000000000001</v>
      </c>
      <c r="X573" s="3">
        <v>11.848000000000001</v>
      </c>
      <c r="Y573" s="3">
        <v>12.335000000000001</v>
      </c>
      <c r="Z573" s="3">
        <v>11.544</v>
      </c>
      <c r="AA573" s="3">
        <v>11.638999999999999</v>
      </c>
      <c r="AB573" s="3">
        <v>11.494999999999999</v>
      </c>
      <c r="AC573" s="3">
        <v>10.029999999999999</v>
      </c>
      <c r="AD573" s="3">
        <v>11.407999999999999</v>
      </c>
      <c r="AE573" s="3">
        <v>12.728999999999999</v>
      </c>
      <c r="AF573" s="3">
        <v>12.3</v>
      </c>
      <c r="AG573" s="3">
        <v>12.147</v>
      </c>
      <c r="AH573" s="3">
        <v>11.747999999999999</v>
      </c>
      <c r="AI573" s="3">
        <v>12.207000000000001</v>
      </c>
      <c r="AJ573" s="3">
        <v>12.131</v>
      </c>
      <c r="AK573" s="3">
        <v>11.532</v>
      </c>
      <c r="AL573" s="3">
        <v>13.824</v>
      </c>
      <c r="AM573" s="3">
        <v>12.669</v>
      </c>
      <c r="AN573" s="3">
        <v>12.699</v>
      </c>
      <c r="AO573" s="3">
        <v>13.952</v>
      </c>
      <c r="AP573" s="3">
        <v>14.224</v>
      </c>
      <c r="AQ573" s="3">
        <v>14.61</v>
      </c>
      <c r="AR573" s="3">
        <v>13.997</v>
      </c>
      <c r="AS573" s="3">
        <v>13.769</v>
      </c>
      <c r="AT573" s="3">
        <v>13.446999999999999</v>
      </c>
      <c r="AU573" s="3">
        <v>13.56</v>
      </c>
      <c r="AV573" s="3">
        <v>14.837</v>
      </c>
      <c r="AW573" s="3">
        <v>15.253</v>
      </c>
      <c r="AX573" s="3">
        <v>15.013999999999999</v>
      </c>
      <c r="AY573" s="3">
        <v>14.943</v>
      </c>
      <c r="AZ573" s="3">
        <v>15.048999999999999</v>
      </c>
      <c r="BA573">
        <v>14.911</v>
      </c>
      <c r="BB573">
        <v>2016</v>
      </c>
    </row>
    <row r="574" spans="1:54" hidden="1" x14ac:dyDescent="0.2">
      <c r="A574">
        <v>513</v>
      </c>
      <c r="B574" t="s">
        <v>549</v>
      </c>
      <c r="C574" t="s">
        <v>252</v>
      </c>
      <c r="D574" t="s">
        <v>32</v>
      </c>
      <c r="E574" t="s">
        <v>250</v>
      </c>
      <c r="F574" t="s">
        <v>249</v>
      </c>
      <c r="G574" t="s">
        <v>225</v>
      </c>
      <c r="H574" t="s">
        <v>222</v>
      </c>
      <c r="I574" t="s">
        <v>821</v>
      </c>
      <c r="J574" s="3">
        <v>-22.8</v>
      </c>
      <c r="K574" s="3">
        <v>-22.85</v>
      </c>
      <c r="L574" s="3">
        <v>-27.95</v>
      </c>
      <c r="M574" s="3">
        <v>-32.225000000000001</v>
      </c>
      <c r="N574" s="3">
        <v>-31.004999999999999</v>
      </c>
      <c r="O574" s="3">
        <v>-32.575000000000003</v>
      </c>
      <c r="P574" s="3">
        <v>-40.094999999999999</v>
      </c>
      <c r="Q574" s="3">
        <v>-43.8</v>
      </c>
      <c r="R574" s="3">
        <v>-45.3</v>
      </c>
      <c r="S574" s="3">
        <v>-52.518000000000001</v>
      </c>
      <c r="T574" s="3">
        <v>-2.1019999999999999</v>
      </c>
      <c r="U574" s="3">
        <v>6.6859999999999999</v>
      </c>
      <c r="V574" s="3">
        <v>5.8179999999999996</v>
      </c>
      <c r="W574" s="3">
        <v>7.306</v>
      </c>
      <c r="X574" s="3">
        <v>0.59399999999999997</v>
      </c>
      <c r="Y574" s="3">
        <v>-7.86</v>
      </c>
      <c r="Z574" s="3">
        <v>-45.838999999999999</v>
      </c>
      <c r="AA574" s="3">
        <v>-47.887</v>
      </c>
      <c r="AB574" s="3">
        <v>-59.713000000000001</v>
      </c>
      <c r="AC574" s="3">
        <v>-39.854999999999997</v>
      </c>
      <c r="AD574" s="3">
        <v>-80.274000000000001</v>
      </c>
      <c r="AE574" s="3">
        <v>-120.024</v>
      </c>
      <c r="AF574" s="3">
        <v>-86.772000000000006</v>
      </c>
      <c r="AG574" s="3">
        <v>-81.694999999999993</v>
      </c>
      <c r="AH574" s="3">
        <v>-101.366</v>
      </c>
      <c r="AI574" s="3">
        <v>-122.68899999999999</v>
      </c>
      <c r="AJ574" s="3">
        <v>-124.084</v>
      </c>
      <c r="AK574" s="3">
        <v>-122.756</v>
      </c>
      <c r="AL574" s="3">
        <v>-253.4</v>
      </c>
      <c r="AM574" s="3">
        <v>-226.33</v>
      </c>
      <c r="AN574" s="3">
        <v>-213.37</v>
      </c>
      <c r="AO574" s="3">
        <v>-328.70600000000002</v>
      </c>
      <c r="AP574" s="3">
        <v>-314.28199999999998</v>
      </c>
      <c r="AQ574" s="3">
        <v>-405.35199999999998</v>
      </c>
      <c r="AR574" s="3">
        <v>-413.42</v>
      </c>
      <c r="AS574" s="3">
        <v>-602.52</v>
      </c>
      <c r="AT574" s="3">
        <v>-582.47</v>
      </c>
      <c r="AU574" s="3">
        <v>-659.84</v>
      </c>
      <c r="AV574" s="3">
        <v>-926.096</v>
      </c>
      <c r="AW574" s="3">
        <v>-1163.671</v>
      </c>
      <c r="AX574" s="3">
        <v>-1232.0999999999999</v>
      </c>
      <c r="AY574" s="3">
        <v>-1388.924</v>
      </c>
      <c r="AZ574" s="3">
        <v>-1589.3420000000001</v>
      </c>
      <c r="BA574">
        <v>-1734.107</v>
      </c>
      <c r="BB574">
        <v>2016</v>
      </c>
    </row>
    <row r="575" spans="1:54" hidden="1" x14ac:dyDescent="0.2">
      <c r="A575">
        <v>513</v>
      </c>
      <c r="B575" t="s">
        <v>549</v>
      </c>
      <c r="C575" t="s">
        <v>251</v>
      </c>
      <c r="D575" t="s">
        <v>32</v>
      </c>
      <c r="E575" t="s">
        <v>250</v>
      </c>
      <c r="F575" t="s">
        <v>249</v>
      </c>
      <c r="G575" t="s">
        <v>217</v>
      </c>
      <c r="I575" t="s">
        <v>248</v>
      </c>
      <c r="J575" s="3">
        <v>-6.9989999999999997</v>
      </c>
      <c r="K575" s="3">
        <v>-6.1139999999999999</v>
      </c>
      <c r="L575" s="3">
        <v>-6.66</v>
      </c>
      <c r="M575" s="3">
        <v>-6.8019999999999996</v>
      </c>
      <c r="N575" s="3">
        <v>-5.4560000000000004</v>
      </c>
      <c r="O575" s="3">
        <v>-4.9960000000000004</v>
      </c>
      <c r="P575" s="3">
        <v>-5.4619999999999997</v>
      </c>
      <c r="Q575" s="3">
        <v>-5.1879999999999997</v>
      </c>
      <c r="R575" s="3">
        <v>-4.8810000000000002</v>
      </c>
      <c r="S575" s="3">
        <v>-5.0830000000000002</v>
      </c>
      <c r="T575" s="3">
        <v>-0.18099999999999999</v>
      </c>
      <c r="U575" s="3">
        <v>0.52100000000000002</v>
      </c>
      <c r="V575" s="3">
        <v>0.41899999999999998</v>
      </c>
      <c r="W575" s="3">
        <v>0.502</v>
      </c>
      <c r="X575" s="3">
        <v>3.7999999999999999E-2</v>
      </c>
      <c r="Y575" s="3">
        <v>-0.44400000000000001</v>
      </c>
      <c r="Z575" s="3">
        <v>-2.375</v>
      </c>
      <c r="AA575" s="3">
        <v>-2.2839999999999998</v>
      </c>
      <c r="AB575" s="3">
        <v>-2.5710000000000002</v>
      </c>
      <c r="AC575" s="3">
        <v>-1.5640000000000001</v>
      </c>
      <c r="AD575" s="3">
        <v>-2.9180000000000001</v>
      </c>
      <c r="AE575" s="3">
        <v>-4.08</v>
      </c>
      <c r="AF575" s="3">
        <v>-2.738</v>
      </c>
      <c r="AG575" s="3">
        <v>-2.343</v>
      </c>
      <c r="AH575" s="3">
        <v>-2.6240000000000001</v>
      </c>
      <c r="AI575" s="3">
        <v>-2.8530000000000002</v>
      </c>
      <c r="AJ575" s="3">
        <v>-2.573</v>
      </c>
      <c r="AK575" s="3">
        <v>-2.2330000000000001</v>
      </c>
      <c r="AL575" s="3">
        <v>-4.0309999999999997</v>
      </c>
      <c r="AM575" s="3">
        <v>-3.21</v>
      </c>
      <c r="AN575" s="3">
        <v>-2.6749999999999998</v>
      </c>
      <c r="AO575" s="3">
        <v>-3.589</v>
      </c>
      <c r="AP575" s="3">
        <v>-2.9780000000000002</v>
      </c>
      <c r="AQ575" s="3">
        <v>-3.3809999999999998</v>
      </c>
      <c r="AR575" s="3">
        <v>-3.077</v>
      </c>
      <c r="AS575" s="3">
        <v>-3.9750000000000001</v>
      </c>
      <c r="AT575" s="3">
        <v>-3.3610000000000002</v>
      </c>
      <c r="AU575" s="3">
        <v>-3.34</v>
      </c>
      <c r="AV575" s="3">
        <v>-4.1319999999999997</v>
      </c>
      <c r="AW575" s="3">
        <v>-4.57</v>
      </c>
      <c r="AX575" s="3">
        <v>-4.26</v>
      </c>
      <c r="AY575" s="3">
        <v>-4.234</v>
      </c>
      <c r="AZ575" s="3">
        <v>-4.2839999999999998</v>
      </c>
      <c r="BA575">
        <v>-4.141</v>
      </c>
      <c r="BB575">
        <v>2016</v>
      </c>
    </row>
    <row r="576" spans="1:54" hidden="1" x14ac:dyDescent="0.2">
      <c r="A576">
        <v>513</v>
      </c>
      <c r="B576" t="s">
        <v>549</v>
      </c>
      <c r="C576" t="s">
        <v>247</v>
      </c>
      <c r="D576" t="s">
        <v>32</v>
      </c>
      <c r="E576" t="s">
        <v>245</v>
      </c>
      <c r="F576" t="s">
        <v>244</v>
      </c>
      <c r="G576" t="s">
        <v>225</v>
      </c>
      <c r="H576" t="s">
        <v>222</v>
      </c>
    </row>
    <row r="577" spans="1:54" hidden="1" x14ac:dyDescent="0.2">
      <c r="A577">
        <v>513</v>
      </c>
      <c r="B577" t="s">
        <v>549</v>
      </c>
      <c r="C577" t="s">
        <v>246</v>
      </c>
      <c r="D577" t="s">
        <v>32</v>
      </c>
      <c r="E577" t="s">
        <v>245</v>
      </c>
      <c r="F577" t="s">
        <v>244</v>
      </c>
      <c r="G577" t="s">
        <v>243</v>
      </c>
    </row>
    <row r="578" spans="1:54" hidden="1" x14ac:dyDescent="0.2">
      <c r="A578">
        <v>513</v>
      </c>
      <c r="B578" t="s">
        <v>549</v>
      </c>
      <c r="C578" t="s">
        <v>242</v>
      </c>
      <c r="D578" t="s">
        <v>32</v>
      </c>
      <c r="E578" t="s">
        <v>240</v>
      </c>
      <c r="F578" t="s">
        <v>239</v>
      </c>
      <c r="G578" t="s">
        <v>225</v>
      </c>
      <c r="H578" t="s">
        <v>222</v>
      </c>
      <c r="I578" t="s">
        <v>821</v>
      </c>
      <c r="J578" s="3" t="s">
        <v>215</v>
      </c>
      <c r="K578" s="3" t="s">
        <v>215</v>
      </c>
      <c r="L578" s="3" t="s">
        <v>215</v>
      </c>
      <c r="M578" s="3" t="s">
        <v>215</v>
      </c>
      <c r="N578" s="3" t="s">
        <v>215</v>
      </c>
      <c r="O578" s="3" t="s">
        <v>215</v>
      </c>
      <c r="P578" s="3" t="s">
        <v>215</v>
      </c>
      <c r="Q578" s="3" t="s">
        <v>215</v>
      </c>
      <c r="R578" s="3" t="s">
        <v>215</v>
      </c>
      <c r="S578" s="3" t="s">
        <v>215</v>
      </c>
      <c r="T578" s="3">
        <v>4.5199999999999996</v>
      </c>
      <c r="U578" s="3">
        <v>16.786000000000001</v>
      </c>
      <c r="V578" s="3">
        <v>16.207999999999998</v>
      </c>
      <c r="W578" s="3">
        <v>17.818000000000001</v>
      </c>
      <c r="X578" s="3">
        <v>11.272</v>
      </c>
      <c r="Y578" s="3">
        <v>5.3</v>
      </c>
      <c r="Z578" s="3">
        <v>-28.555</v>
      </c>
      <c r="AA578" s="3">
        <v>-30.332000000000001</v>
      </c>
      <c r="AB578" s="3">
        <v>-36.429000000000002</v>
      </c>
      <c r="AC578" s="3">
        <v>-8.6069999999999993</v>
      </c>
      <c r="AD578" s="3">
        <v>-42.616</v>
      </c>
      <c r="AE578" s="3">
        <v>-78.718000000000004</v>
      </c>
      <c r="AF578" s="3">
        <v>-37.451000000000001</v>
      </c>
      <c r="AG578" s="3">
        <v>-25.114999999999998</v>
      </c>
      <c r="AH578" s="3">
        <v>-46.844999999999999</v>
      </c>
      <c r="AI578" s="3">
        <v>-60.889000000000003</v>
      </c>
      <c r="AJ578" s="3">
        <v>-49.024000000000001</v>
      </c>
      <c r="AK578" s="3">
        <v>-32.606000000000002</v>
      </c>
      <c r="AL578" s="3">
        <v>-118.67</v>
      </c>
      <c r="AM578" s="3">
        <v>-72.7</v>
      </c>
      <c r="AN578" s="3">
        <v>-65.3</v>
      </c>
      <c r="AO578" s="3">
        <v>-172.846</v>
      </c>
      <c r="AP578" s="3">
        <v>-110.997</v>
      </c>
      <c r="AQ578" s="3">
        <v>-165.38200000000001</v>
      </c>
      <c r="AR578" s="3">
        <v>-131.37</v>
      </c>
      <c r="AS578" s="3">
        <v>-292.79000000000002</v>
      </c>
      <c r="AT578" s="3">
        <v>-251.34</v>
      </c>
      <c r="AU578" s="3">
        <v>-320.45999999999998</v>
      </c>
      <c r="AV578" s="3">
        <v>-540.07299999999998</v>
      </c>
      <c r="AW578" s="3">
        <v>-699.75900000000001</v>
      </c>
      <c r="AX578" s="3">
        <v>-683.44600000000003</v>
      </c>
      <c r="AY578" s="3">
        <v>-760.82</v>
      </c>
      <c r="AZ578" s="3">
        <v>-887.42100000000005</v>
      </c>
      <c r="BA578">
        <v>-944.66300000000001</v>
      </c>
      <c r="BB578">
        <v>2016</v>
      </c>
    </row>
    <row r="579" spans="1:54" hidden="1" x14ac:dyDescent="0.2">
      <c r="A579">
        <v>513</v>
      </c>
      <c r="B579" t="s">
        <v>549</v>
      </c>
      <c r="C579" t="s">
        <v>241</v>
      </c>
      <c r="D579" t="s">
        <v>32</v>
      </c>
      <c r="E579" t="s">
        <v>240</v>
      </c>
      <c r="F579" t="s">
        <v>239</v>
      </c>
      <c r="G579" t="s">
        <v>217</v>
      </c>
      <c r="I579" t="s">
        <v>238</v>
      </c>
      <c r="J579" s="3" t="s">
        <v>215</v>
      </c>
      <c r="K579" s="3" t="s">
        <v>215</v>
      </c>
      <c r="L579" s="3" t="s">
        <v>215</v>
      </c>
      <c r="M579" s="3" t="s">
        <v>215</v>
      </c>
      <c r="N579" s="3" t="s">
        <v>215</v>
      </c>
      <c r="O579" s="3" t="s">
        <v>215</v>
      </c>
      <c r="P579" s="3" t="s">
        <v>215</v>
      </c>
      <c r="Q579" s="3" t="s">
        <v>215</v>
      </c>
      <c r="R579" s="3" t="s">
        <v>215</v>
      </c>
      <c r="S579" s="3" t="s">
        <v>215</v>
      </c>
      <c r="T579" s="3">
        <v>0.38800000000000001</v>
      </c>
      <c r="U579" s="3">
        <v>1.3089999999999999</v>
      </c>
      <c r="V579" s="3">
        <v>1.169</v>
      </c>
      <c r="W579" s="3">
        <v>1.2250000000000001</v>
      </c>
      <c r="X579" s="3">
        <v>0.71699999999999997</v>
      </c>
      <c r="Y579" s="3">
        <v>0.3</v>
      </c>
      <c r="Z579" s="3">
        <v>-1.48</v>
      </c>
      <c r="AA579" s="3">
        <v>-1.4470000000000001</v>
      </c>
      <c r="AB579" s="3">
        <v>-1.569</v>
      </c>
      <c r="AC579" s="3">
        <v>-0.33800000000000002</v>
      </c>
      <c r="AD579" s="3">
        <v>-1.5489999999999999</v>
      </c>
      <c r="AE579" s="3">
        <v>-2.6760000000000002</v>
      </c>
      <c r="AF579" s="3">
        <v>-1.1819999999999999</v>
      </c>
      <c r="AG579" s="3">
        <v>-0.72</v>
      </c>
      <c r="AH579" s="3">
        <v>-1.2130000000000001</v>
      </c>
      <c r="AI579" s="3">
        <v>-1.4159999999999999</v>
      </c>
      <c r="AJ579" s="3">
        <v>-1.016</v>
      </c>
      <c r="AK579" s="3">
        <v>-0.59299999999999997</v>
      </c>
      <c r="AL579" s="3">
        <v>-1.8879999999999999</v>
      </c>
      <c r="AM579" s="3">
        <v>-1.0309999999999999</v>
      </c>
      <c r="AN579" s="3">
        <v>-0.81899999999999995</v>
      </c>
      <c r="AO579" s="3">
        <v>-1.887</v>
      </c>
      <c r="AP579" s="3">
        <v>-1.052</v>
      </c>
      <c r="AQ579" s="3">
        <v>-1.379</v>
      </c>
      <c r="AR579" s="3">
        <v>-0.97799999999999998</v>
      </c>
      <c r="AS579" s="3">
        <v>-1.9319999999999999</v>
      </c>
      <c r="AT579" s="3">
        <v>-1.45</v>
      </c>
      <c r="AU579" s="3">
        <v>-1.6220000000000001</v>
      </c>
      <c r="AV579" s="3">
        <v>-2.41</v>
      </c>
      <c r="AW579" s="3">
        <v>-2.7480000000000002</v>
      </c>
      <c r="AX579" s="3">
        <v>-2.363</v>
      </c>
      <c r="AY579" s="3">
        <v>-2.319</v>
      </c>
      <c r="AZ579" s="3">
        <v>-2.3919999999999999</v>
      </c>
      <c r="BA579">
        <v>-2.2559999999999998</v>
      </c>
      <c r="BB579">
        <v>2016</v>
      </c>
    </row>
    <row r="580" spans="1:54" hidden="1" x14ac:dyDescent="0.2">
      <c r="A580">
        <v>513</v>
      </c>
      <c r="B580" t="s">
        <v>549</v>
      </c>
      <c r="C580" t="s">
        <v>237</v>
      </c>
      <c r="D580" t="s">
        <v>32</v>
      </c>
      <c r="E580" t="s">
        <v>235</v>
      </c>
      <c r="F580" t="s">
        <v>234</v>
      </c>
      <c r="G580" t="s">
        <v>225</v>
      </c>
      <c r="H580" t="s">
        <v>222</v>
      </c>
    </row>
    <row r="581" spans="1:54" hidden="1" x14ac:dyDescent="0.2">
      <c r="A581">
        <v>513</v>
      </c>
      <c r="B581" t="s">
        <v>549</v>
      </c>
      <c r="C581" t="s">
        <v>236</v>
      </c>
      <c r="D581" t="s">
        <v>32</v>
      </c>
      <c r="E581" t="s">
        <v>235</v>
      </c>
      <c r="F581" t="s">
        <v>234</v>
      </c>
      <c r="G581" t="s">
        <v>217</v>
      </c>
    </row>
    <row r="582" spans="1:54" hidden="1" x14ac:dyDescent="0.2">
      <c r="A582">
        <v>513</v>
      </c>
      <c r="B582" t="s">
        <v>549</v>
      </c>
      <c r="C582" t="s">
        <v>233</v>
      </c>
      <c r="D582" t="s">
        <v>32</v>
      </c>
      <c r="E582" t="s">
        <v>231</v>
      </c>
      <c r="F582" t="s">
        <v>230</v>
      </c>
      <c r="G582" t="s">
        <v>225</v>
      </c>
      <c r="H582" t="s">
        <v>222</v>
      </c>
      <c r="I582" t="s">
        <v>821</v>
      </c>
      <c r="J582" s="3" t="s">
        <v>215</v>
      </c>
      <c r="K582" s="3" t="s">
        <v>215</v>
      </c>
      <c r="L582" s="3" t="s">
        <v>215</v>
      </c>
      <c r="M582" s="3" t="s">
        <v>215</v>
      </c>
      <c r="N582" s="3" t="s">
        <v>215</v>
      </c>
      <c r="O582" s="3" t="s">
        <v>215</v>
      </c>
      <c r="P582" s="3" t="s">
        <v>215</v>
      </c>
      <c r="Q582" s="3" t="s">
        <v>215</v>
      </c>
      <c r="R582" s="3" t="s">
        <v>215</v>
      </c>
      <c r="S582" s="3" t="s">
        <v>215</v>
      </c>
      <c r="T582" s="3" t="s">
        <v>215</v>
      </c>
      <c r="U582" s="3" t="s">
        <v>215</v>
      </c>
      <c r="V582" s="3" t="s">
        <v>215</v>
      </c>
      <c r="W582" s="3" t="s">
        <v>215</v>
      </c>
      <c r="X582" s="3" t="s">
        <v>215</v>
      </c>
      <c r="Y582" s="3" t="s">
        <v>215</v>
      </c>
      <c r="Z582" s="3" t="s">
        <v>215</v>
      </c>
      <c r="AA582" s="3" t="s">
        <v>215</v>
      </c>
      <c r="AB582" s="3" t="s">
        <v>215</v>
      </c>
      <c r="AC582" s="3" t="s">
        <v>215</v>
      </c>
      <c r="AD582" s="3" t="s">
        <v>215</v>
      </c>
      <c r="AE582" s="3" t="s">
        <v>215</v>
      </c>
      <c r="AF582" s="3" t="s">
        <v>215</v>
      </c>
      <c r="AG582" s="3">
        <v>1545.674</v>
      </c>
      <c r="AH582" s="3">
        <v>1679.8030000000001</v>
      </c>
      <c r="AI582" s="3">
        <v>1819.143</v>
      </c>
      <c r="AJ582" s="3">
        <v>2041.4659999999999</v>
      </c>
      <c r="AK582" s="3">
        <v>2304.3989999999999</v>
      </c>
      <c r="AL582" s="3">
        <v>2550.7669999999998</v>
      </c>
      <c r="AM582" s="3">
        <v>2788.0459999999998</v>
      </c>
      <c r="AN582" s="3">
        <v>2830.377</v>
      </c>
      <c r="AO582" s="3">
        <v>3354.0810000000001</v>
      </c>
      <c r="AP582" s="3">
        <v>3822.0149999999999</v>
      </c>
      <c r="AQ582" s="3">
        <v>4294.5479999999998</v>
      </c>
      <c r="AR582" s="3">
        <v>4739.6019999999999</v>
      </c>
      <c r="AS582" s="3">
        <v>4917.0360000000001</v>
      </c>
      <c r="AT582" s="3">
        <v>5562.2740000000003</v>
      </c>
      <c r="AU582" s="3">
        <v>6404.3310000000001</v>
      </c>
      <c r="AV582" s="3">
        <v>7330.4269999999997</v>
      </c>
      <c r="AW582" s="3">
        <v>8494.0990000000002</v>
      </c>
      <c r="AX582" s="3">
        <v>9726.1980000000003</v>
      </c>
      <c r="AY582" s="3">
        <v>11115.121999999999</v>
      </c>
      <c r="AZ582" s="3">
        <v>12704.464</v>
      </c>
      <c r="BA582">
        <v>14438.571</v>
      </c>
      <c r="BB582">
        <v>2016</v>
      </c>
    </row>
    <row r="583" spans="1:54" hidden="1" x14ac:dyDescent="0.2">
      <c r="A583">
        <v>513</v>
      </c>
      <c r="B583" t="s">
        <v>549</v>
      </c>
      <c r="C583" t="s">
        <v>232</v>
      </c>
      <c r="D583" t="s">
        <v>32</v>
      </c>
      <c r="E583" t="s">
        <v>231</v>
      </c>
      <c r="F583" t="s">
        <v>230</v>
      </c>
      <c r="G583" t="s">
        <v>217</v>
      </c>
      <c r="I583" t="s">
        <v>229</v>
      </c>
      <c r="J583" s="3" t="s">
        <v>215</v>
      </c>
      <c r="K583" s="3" t="s">
        <v>215</v>
      </c>
      <c r="L583" s="3" t="s">
        <v>215</v>
      </c>
      <c r="M583" s="3" t="s">
        <v>215</v>
      </c>
      <c r="N583" s="3" t="s">
        <v>215</v>
      </c>
      <c r="O583" s="3" t="s">
        <v>215</v>
      </c>
      <c r="P583" s="3" t="s">
        <v>215</v>
      </c>
      <c r="Q583" s="3" t="s">
        <v>215</v>
      </c>
      <c r="R583" s="3" t="s">
        <v>215</v>
      </c>
      <c r="S583" s="3" t="s">
        <v>215</v>
      </c>
      <c r="T583" s="3" t="s">
        <v>215</v>
      </c>
      <c r="U583" s="3" t="s">
        <v>215</v>
      </c>
      <c r="V583" s="3" t="s">
        <v>215</v>
      </c>
      <c r="W583" s="3" t="s">
        <v>215</v>
      </c>
      <c r="X583" s="3" t="s">
        <v>215</v>
      </c>
      <c r="Y583" s="3" t="s">
        <v>215</v>
      </c>
      <c r="Z583" s="3" t="s">
        <v>215</v>
      </c>
      <c r="AA583" s="3" t="s">
        <v>215</v>
      </c>
      <c r="AB583" s="3" t="s">
        <v>215</v>
      </c>
      <c r="AC583" s="3" t="s">
        <v>215</v>
      </c>
      <c r="AD583" s="3" t="s">
        <v>215</v>
      </c>
      <c r="AE583" s="3" t="s">
        <v>215</v>
      </c>
      <c r="AF583" s="3" t="s">
        <v>215</v>
      </c>
      <c r="AG583" s="3">
        <v>44.322000000000003</v>
      </c>
      <c r="AH583" s="3">
        <v>43.481999999999999</v>
      </c>
      <c r="AI583" s="3">
        <v>42.295999999999999</v>
      </c>
      <c r="AJ583" s="3">
        <v>42.325000000000003</v>
      </c>
      <c r="AK583" s="3">
        <v>41.912999999999997</v>
      </c>
      <c r="AL583" s="3">
        <v>40.573</v>
      </c>
      <c r="AM583" s="3">
        <v>39.542999999999999</v>
      </c>
      <c r="AN583" s="3">
        <v>35.488999999999997</v>
      </c>
      <c r="AO583" s="3">
        <v>36.622999999999998</v>
      </c>
      <c r="AP583" s="3">
        <v>36.220999999999997</v>
      </c>
      <c r="AQ583" s="3">
        <v>35.82</v>
      </c>
      <c r="AR583" s="3">
        <v>35.273000000000003</v>
      </c>
      <c r="AS583" s="3">
        <v>32.439</v>
      </c>
      <c r="AT583" s="3">
        <v>32.098999999999997</v>
      </c>
      <c r="AU583" s="3">
        <v>32.414000000000001</v>
      </c>
      <c r="AV583" s="3">
        <v>32.704000000000001</v>
      </c>
      <c r="AW583" s="3">
        <v>33.356999999999999</v>
      </c>
      <c r="AX583" s="3">
        <v>33.631</v>
      </c>
      <c r="AY583" s="3">
        <v>33.881</v>
      </c>
      <c r="AZ583" s="3">
        <v>34.246000000000002</v>
      </c>
      <c r="BA583">
        <v>34.478000000000002</v>
      </c>
      <c r="BB583">
        <v>2016</v>
      </c>
    </row>
    <row r="584" spans="1:54" hidden="1" x14ac:dyDescent="0.2">
      <c r="A584">
        <v>513</v>
      </c>
      <c r="B584" t="s">
        <v>549</v>
      </c>
      <c r="C584" t="s">
        <v>228</v>
      </c>
      <c r="D584" t="s">
        <v>32</v>
      </c>
      <c r="E584" t="s">
        <v>227</v>
      </c>
      <c r="F584" t="s">
        <v>226</v>
      </c>
      <c r="G584" t="s">
        <v>225</v>
      </c>
      <c r="H584" t="s">
        <v>222</v>
      </c>
      <c r="I584" t="s">
        <v>821</v>
      </c>
      <c r="J584" s="3">
        <v>325.76400000000001</v>
      </c>
      <c r="K584" s="3">
        <v>373.74900000000002</v>
      </c>
      <c r="L584" s="3">
        <v>419.69900000000001</v>
      </c>
      <c r="M584" s="3">
        <v>473.72800000000001</v>
      </c>
      <c r="N584" s="3">
        <v>568.26199999999994</v>
      </c>
      <c r="O584" s="3">
        <v>651.98</v>
      </c>
      <c r="P584" s="3">
        <v>734.06200000000001</v>
      </c>
      <c r="Q584" s="3">
        <v>844.30700000000002</v>
      </c>
      <c r="R584" s="3">
        <v>928.096</v>
      </c>
      <c r="S584" s="3">
        <v>1033.2919999999999</v>
      </c>
      <c r="T584" s="3">
        <v>1164.037</v>
      </c>
      <c r="U584" s="3">
        <v>1282.2560000000001</v>
      </c>
      <c r="V584" s="3">
        <v>1386.9580000000001</v>
      </c>
      <c r="W584" s="3">
        <v>1454.5650000000001</v>
      </c>
      <c r="X584" s="3">
        <v>1571.0840000000001</v>
      </c>
      <c r="Y584" s="3">
        <v>1769.546</v>
      </c>
      <c r="Z584" s="3">
        <v>1929.7280000000001</v>
      </c>
      <c r="AA584" s="3">
        <v>2096.5369999999998</v>
      </c>
      <c r="AB584" s="3">
        <v>2322.4940000000001</v>
      </c>
      <c r="AC584" s="3">
        <v>2548.9760000000001</v>
      </c>
      <c r="AD584" s="3">
        <v>2750.72</v>
      </c>
      <c r="AE584" s="3">
        <v>2941.7020000000002</v>
      </c>
      <c r="AF584" s="3">
        <v>3169.739</v>
      </c>
      <c r="AG584" s="3">
        <v>3487.3969999999999</v>
      </c>
      <c r="AH584" s="3">
        <v>3863.2280000000001</v>
      </c>
      <c r="AI584" s="3">
        <v>4301.0249999999996</v>
      </c>
      <c r="AJ584" s="3">
        <v>4823.3680000000004</v>
      </c>
      <c r="AK584" s="3">
        <v>5497.9979999999996</v>
      </c>
      <c r="AL584" s="3">
        <v>6286.8230000000003</v>
      </c>
      <c r="AM584" s="3">
        <v>7050.7179999999998</v>
      </c>
      <c r="AN584" s="3">
        <v>7975.3869999999997</v>
      </c>
      <c r="AO584" s="3">
        <v>9158.2880000000005</v>
      </c>
      <c r="AP584" s="3">
        <v>10552.04</v>
      </c>
      <c r="AQ584" s="3">
        <v>11989.232</v>
      </c>
      <c r="AR584" s="3">
        <v>13436.744000000001</v>
      </c>
      <c r="AS584" s="3">
        <v>15158.022000000001</v>
      </c>
      <c r="AT584" s="3">
        <v>17328.636999999999</v>
      </c>
      <c r="AU584" s="3">
        <v>19758.153999999999</v>
      </c>
      <c r="AV584" s="3">
        <v>22414.304</v>
      </c>
      <c r="AW584" s="3">
        <v>25464.036</v>
      </c>
      <c r="AX584" s="3">
        <v>28920.028999999999</v>
      </c>
      <c r="AY584" s="3">
        <v>32806.591999999997</v>
      </c>
      <c r="AZ584" s="3">
        <v>37097.614000000001</v>
      </c>
      <c r="BA584">
        <v>41877.642</v>
      </c>
      <c r="BB584">
        <v>2016</v>
      </c>
    </row>
    <row r="585" spans="1:54" hidden="1" x14ac:dyDescent="0.2">
      <c r="A585">
        <v>513</v>
      </c>
      <c r="B585" t="s">
        <v>549</v>
      </c>
      <c r="C585" t="s">
        <v>224</v>
      </c>
      <c r="D585" t="s">
        <v>32</v>
      </c>
      <c r="E585" t="s">
        <v>219</v>
      </c>
      <c r="F585" t="s">
        <v>218</v>
      </c>
      <c r="G585" t="s">
        <v>223</v>
      </c>
      <c r="H585" t="s">
        <v>222</v>
      </c>
      <c r="I585" t="s">
        <v>822</v>
      </c>
      <c r="J585" s="3">
        <v>-0.249</v>
      </c>
      <c r="K585" s="3">
        <v>-0.68799999999999994</v>
      </c>
      <c r="L585" s="3">
        <v>-0.66100000000000003</v>
      </c>
      <c r="M585" s="3">
        <v>-0.40100000000000002</v>
      </c>
      <c r="N585" s="3">
        <v>-0.622</v>
      </c>
      <c r="O585" s="3">
        <v>-0.747</v>
      </c>
      <c r="P585" s="3">
        <v>-0.58199999999999996</v>
      </c>
      <c r="Q585" s="3">
        <v>-0.49399999999999999</v>
      </c>
      <c r="R585" s="3">
        <v>-1.1719999999999999</v>
      </c>
      <c r="S585" s="3">
        <v>-1.262</v>
      </c>
      <c r="T585" s="3">
        <v>-0.94499999999999995</v>
      </c>
      <c r="U585" s="3">
        <v>-0.34599999999999997</v>
      </c>
      <c r="V585" s="3">
        <v>-0.126</v>
      </c>
      <c r="W585" s="3">
        <v>-0.13200000000000001</v>
      </c>
      <c r="X585" s="3">
        <v>-0.32200000000000001</v>
      </c>
      <c r="Y585" s="3">
        <v>-0.91</v>
      </c>
      <c r="Z585" s="3">
        <v>-0.996</v>
      </c>
      <c r="AA585" s="3">
        <v>-0.66600000000000004</v>
      </c>
      <c r="AB585" s="3">
        <v>-0.47</v>
      </c>
      <c r="AC585" s="3">
        <v>-0.33700000000000002</v>
      </c>
      <c r="AD585" s="3">
        <v>-0.67800000000000005</v>
      </c>
      <c r="AE585" s="3">
        <v>-0.43099999999999999</v>
      </c>
      <c r="AF585" s="3">
        <v>0.16700000000000001</v>
      </c>
      <c r="AG585" s="3">
        <v>0.17599999999999999</v>
      </c>
      <c r="AH585" s="3">
        <v>-0.19</v>
      </c>
      <c r="AI585" s="3">
        <v>8.0000000000000002E-3</v>
      </c>
      <c r="AJ585" s="3">
        <v>0.76400000000000001</v>
      </c>
      <c r="AK585" s="3">
        <v>0.61699999999999999</v>
      </c>
      <c r="AL585" s="3">
        <v>1.1819999999999999</v>
      </c>
      <c r="AM585" s="3">
        <v>2.6629999999999998</v>
      </c>
      <c r="AN585" s="3">
        <v>0.50700000000000001</v>
      </c>
      <c r="AO585" s="3">
        <v>-1.337</v>
      </c>
      <c r="AP585" s="3">
        <v>0.97099999999999997</v>
      </c>
      <c r="AQ585" s="3">
        <v>1.897</v>
      </c>
      <c r="AR585" s="3">
        <v>2.141</v>
      </c>
      <c r="AS585" s="3">
        <v>3.569</v>
      </c>
      <c r="AT585" s="3">
        <v>1.391</v>
      </c>
      <c r="AU585" s="3">
        <v>-3.1579999999999999</v>
      </c>
      <c r="AV585" s="3">
        <v>-5.8230000000000004</v>
      </c>
      <c r="AW585" s="3">
        <v>-7.2359999999999998</v>
      </c>
      <c r="AX585" s="3">
        <v>-7.7709999999999999</v>
      </c>
      <c r="AY585" s="3">
        <v>-7.8449999999999998</v>
      </c>
      <c r="AZ585" s="3">
        <v>-7.7430000000000003</v>
      </c>
      <c r="BA585">
        <v>-7.5419999999999998</v>
      </c>
      <c r="BB585">
        <v>2016</v>
      </c>
    </row>
    <row r="586" spans="1:54" hidden="1" x14ac:dyDescent="0.2">
      <c r="A586">
        <v>513</v>
      </c>
      <c r="B586" t="s">
        <v>549</v>
      </c>
      <c r="C586" t="s">
        <v>220</v>
      </c>
      <c r="D586" t="s">
        <v>32</v>
      </c>
      <c r="E586" t="s">
        <v>219</v>
      </c>
      <c r="F586" t="s">
        <v>218</v>
      </c>
      <c r="G586" t="s">
        <v>217</v>
      </c>
      <c r="I586" t="s">
        <v>216</v>
      </c>
      <c r="J586" s="3">
        <v>-1.099</v>
      </c>
      <c r="K586" s="3">
        <v>-3.1190000000000002</v>
      </c>
      <c r="L586" s="3">
        <v>-3.2749999999999999</v>
      </c>
      <c r="M586" s="3">
        <v>-1.8959999999999999</v>
      </c>
      <c r="N586" s="3">
        <v>-2.5859999999999999</v>
      </c>
      <c r="O586" s="3">
        <v>-3.0169999999999999</v>
      </c>
      <c r="P586" s="3">
        <v>-2.2410000000000001</v>
      </c>
      <c r="Q586" s="3">
        <v>-1.724</v>
      </c>
      <c r="R586" s="3">
        <v>-3.7919999999999998</v>
      </c>
      <c r="S586" s="3">
        <v>-3.706</v>
      </c>
      <c r="T586" s="3">
        <v>-2.6720000000000002</v>
      </c>
      <c r="U586" s="3">
        <v>-0.94799999999999995</v>
      </c>
      <c r="V586" s="3">
        <v>-0.34499999999999997</v>
      </c>
      <c r="W586" s="3">
        <v>-0.34499999999999997</v>
      </c>
      <c r="X586" s="3">
        <v>-0.77600000000000002</v>
      </c>
      <c r="Y586" s="3">
        <v>-1.982</v>
      </c>
      <c r="Z586" s="3">
        <v>-2.069</v>
      </c>
      <c r="AA586" s="3">
        <v>-1.3220000000000001</v>
      </c>
      <c r="AB586" s="3">
        <v>-0.90500000000000003</v>
      </c>
      <c r="AC586" s="3">
        <v>-0.624</v>
      </c>
      <c r="AD586" s="3">
        <v>-1.2410000000000001</v>
      </c>
      <c r="AE586" s="3">
        <v>-0.78600000000000003</v>
      </c>
      <c r="AF586" s="3">
        <v>0.28999999999999998</v>
      </c>
      <c r="AG586" s="3">
        <v>0.27800000000000002</v>
      </c>
      <c r="AH586" s="3">
        <v>-0.27800000000000002</v>
      </c>
      <c r="AI586" s="3">
        <v>1.0999999999999999E-2</v>
      </c>
      <c r="AJ586" s="3">
        <v>1.0089999999999999</v>
      </c>
      <c r="AK586" s="3">
        <v>0.72099999999999997</v>
      </c>
      <c r="AL586" s="3">
        <v>1.2170000000000001</v>
      </c>
      <c r="AM586" s="3">
        <v>2.4449999999999998</v>
      </c>
      <c r="AN586" s="3">
        <v>0.41499999999999998</v>
      </c>
      <c r="AO586" s="3">
        <v>-1.02</v>
      </c>
      <c r="AP586" s="3">
        <v>0.68500000000000005</v>
      </c>
      <c r="AQ586" s="3">
        <v>1.1759999999999999</v>
      </c>
      <c r="AR586" s="3">
        <v>1.163</v>
      </c>
      <c r="AS586" s="3">
        <v>1.7130000000000001</v>
      </c>
      <c r="AT586" s="3">
        <v>0.59</v>
      </c>
      <c r="AU586" s="3">
        <v>-1.208</v>
      </c>
      <c r="AV586" s="3">
        <v>-2.0369999999999999</v>
      </c>
      <c r="AW586" s="3">
        <v>-2.3130000000000002</v>
      </c>
      <c r="AX586" s="3">
        <v>-2.274</v>
      </c>
      <c r="AY586" s="3">
        <v>-2.1040000000000001</v>
      </c>
      <c r="AZ586" s="3">
        <v>-1.9019999999999999</v>
      </c>
      <c r="BA586">
        <v>-1.698</v>
      </c>
      <c r="BB586">
        <v>2016</v>
      </c>
    </row>
    <row r="587" spans="1:54" x14ac:dyDescent="0.2">
      <c r="A587">
        <v>316</v>
      </c>
      <c r="B587" t="s">
        <v>548</v>
      </c>
      <c r="C587" t="s">
        <v>352</v>
      </c>
      <c r="D587" t="s">
        <v>125</v>
      </c>
      <c r="E587" t="s">
        <v>349</v>
      </c>
      <c r="F587" t="s">
        <v>351</v>
      </c>
      <c r="G587" t="s">
        <v>225</v>
      </c>
      <c r="H587" t="s">
        <v>222</v>
      </c>
      <c r="I587" t="s">
        <v>823</v>
      </c>
      <c r="J587" s="3">
        <v>0.80700000000000005</v>
      </c>
      <c r="K587" s="3">
        <v>0.79100000000000004</v>
      </c>
      <c r="L587" s="3">
        <v>0.753</v>
      </c>
      <c r="M587" s="3">
        <v>0.75600000000000001</v>
      </c>
      <c r="N587" s="3">
        <v>0.78400000000000003</v>
      </c>
      <c r="O587" s="3">
        <v>0.79200000000000004</v>
      </c>
      <c r="P587" s="3">
        <v>0.83299999999999996</v>
      </c>
      <c r="Q587" s="3">
        <v>0.85399999999999998</v>
      </c>
      <c r="R587" s="3">
        <v>0.88400000000000001</v>
      </c>
      <c r="S587" s="3">
        <v>0.91600000000000004</v>
      </c>
      <c r="T587" s="3">
        <v>0.88600000000000001</v>
      </c>
      <c r="U587" s="3">
        <v>0.85099999999999998</v>
      </c>
      <c r="V587" s="3">
        <v>0.80300000000000005</v>
      </c>
      <c r="W587" s="3">
        <v>0.80900000000000005</v>
      </c>
      <c r="X587" s="3">
        <v>0.82499999999999996</v>
      </c>
      <c r="Y587" s="3">
        <v>0.84199999999999997</v>
      </c>
      <c r="Z587" s="3">
        <v>0.876</v>
      </c>
      <c r="AA587" s="3">
        <v>0.91700000000000004</v>
      </c>
      <c r="AB587" s="3">
        <v>0.95099999999999996</v>
      </c>
      <c r="AC587" s="3">
        <v>0.95399999999999996</v>
      </c>
      <c r="AD587" s="3">
        <v>0.997</v>
      </c>
      <c r="AE587" s="3">
        <v>0.97299999999999998</v>
      </c>
      <c r="AF587" s="3">
        <v>0.98099999999999998</v>
      </c>
      <c r="AG587" s="3">
        <v>1.002</v>
      </c>
      <c r="AH587" s="3">
        <v>1.016</v>
      </c>
      <c r="AI587" s="3">
        <v>1.0569999999999999</v>
      </c>
      <c r="AJ587" s="3">
        <v>1.117</v>
      </c>
      <c r="AK587" s="3">
        <v>1.1359999999999999</v>
      </c>
      <c r="AL587" s="3">
        <v>1.141</v>
      </c>
      <c r="AM587" s="3">
        <v>1.095</v>
      </c>
      <c r="AN587" s="3">
        <v>1.0980000000000001</v>
      </c>
      <c r="AO587" s="3">
        <v>1.1060000000000001</v>
      </c>
      <c r="AP587" s="3">
        <v>1.109</v>
      </c>
      <c r="AQ587" s="3">
        <v>1.1020000000000001</v>
      </c>
      <c r="AR587" s="3">
        <v>1.103</v>
      </c>
      <c r="AS587" s="3">
        <v>1.1140000000000001</v>
      </c>
      <c r="AT587" s="3">
        <v>1.1319999999999999</v>
      </c>
      <c r="AU587" s="3">
        <v>1.1419999999999999</v>
      </c>
      <c r="AV587" s="3">
        <v>1.1479999999999999</v>
      </c>
      <c r="AW587" s="3">
        <v>1.157</v>
      </c>
      <c r="AX587" s="3">
        <v>1.169</v>
      </c>
      <c r="AY587" s="3">
        <v>1.18</v>
      </c>
      <c r="AZ587" s="3">
        <v>1.1910000000000001</v>
      </c>
      <c r="BA587">
        <v>1.2030000000000001</v>
      </c>
      <c r="BB587">
        <v>2015</v>
      </c>
    </row>
    <row r="588" spans="1:54" hidden="1" x14ac:dyDescent="0.2">
      <c r="A588">
        <v>316</v>
      </c>
      <c r="B588" t="s">
        <v>548</v>
      </c>
      <c r="C588" t="s">
        <v>350</v>
      </c>
      <c r="D588" t="s">
        <v>125</v>
      </c>
      <c r="E588" t="s">
        <v>349</v>
      </c>
      <c r="F588" t="s">
        <v>348</v>
      </c>
      <c r="G588" t="s">
        <v>275</v>
      </c>
      <c r="I588" t="s">
        <v>347</v>
      </c>
      <c r="J588" s="3">
        <v>4.3710000000000004</v>
      </c>
      <c r="K588" s="3">
        <v>-1.9</v>
      </c>
      <c r="L588" s="3">
        <v>-4.9000000000000004</v>
      </c>
      <c r="M588" s="3">
        <v>0.5</v>
      </c>
      <c r="N588" s="3">
        <v>3.6</v>
      </c>
      <c r="O588" s="3">
        <v>1.1000000000000001</v>
      </c>
      <c r="P588" s="3">
        <v>5.0999999999999996</v>
      </c>
      <c r="Q588" s="3">
        <v>2.6</v>
      </c>
      <c r="R588" s="3">
        <v>3.5</v>
      </c>
      <c r="S588" s="3">
        <v>3.6</v>
      </c>
      <c r="T588" s="3">
        <v>-3.3</v>
      </c>
      <c r="U588" s="3">
        <v>-3.9</v>
      </c>
      <c r="V588" s="3">
        <v>-5.7</v>
      </c>
      <c r="W588" s="3">
        <v>0.8</v>
      </c>
      <c r="X588" s="3">
        <v>2</v>
      </c>
      <c r="Y588" s="3">
        <v>2.0230000000000001</v>
      </c>
      <c r="Z588" s="3">
        <v>3.9660000000000002</v>
      </c>
      <c r="AA588" s="3">
        <v>4.74</v>
      </c>
      <c r="AB588" s="3">
        <v>3.74</v>
      </c>
      <c r="AC588" s="3">
        <v>0.32600000000000001</v>
      </c>
      <c r="AD588" s="3">
        <v>4.4530000000000003</v>
      </c>
      <c r="AE588" s="3">
        <v>-2.367</v>
      </c>
      <c r="AF588" s="3">
        <v>0.79100000000000004</v>
      </c>
      <c r="AG588" s="3">
        <v>2.1709999999999998</v>
      </c>
      <c r="AH588" s="3">
        <v>1.407</v>
      </c>
      <c r="AI588" s="3">
        <v>3.9649999999999999</v>
      </c>
      <c r="AJ588" s="3">
        <v>5.6689999999999996</v>
      </c>
      <c r="AK588" s="3">
        <v>1.764</v>
      </c>
      <c r="AL588" s="3">
        <v>0.39600000000000002</v>
      </c>
      <c r="AM588" s="3">
        <v>-4.032</v>
      </c>
      <c r="AN588" s="3">
        <v>0.25600000000000001</v>
      </c>
      <c r="AO588" s="3">
        <v>0.75600000000000001</v>
      </c>
      <c r="AP588" s="3">
        <v>0.28000000000000003</v>
      </c>
      <c r="AQ588" s="3">
        <v>-0.61299999999999999</v>
      </c>
      <c r="AR588" s="3">
        <v>9.0999999999999998E-2</v>
      </c>
      <c r="AS588" s="3">
        <v>0.95199999999999996</v>
      </c>
      <c r="AT588" s="3">
        <v>1.643</v>
      </c>
      <c r="AU588" s="3">
        <v>0.88200000000000001</v>
      </c>
      <c r="AV588" s="3">
        <v>0.52700000000000002</v>
      </c>
      <c r="AW588" s="3">
        <v>0.80200000000000005</v>
      </c>
      <c r="AX588" s="3">
        <v>0.97899999999999998</v>
      </c>
      <c r="AY588" s="3">
        <v>0.96</v>
      </c>
      <c r="AZ588" s="3">
        <v>0.96</v>
      </c>
      <c r="BA588">
        <v>0.96</v>
      </c>
      <c r="BB588">
        <v>2015</v>
      </c>
    </row>
    <row r="589" spans="1:54" hidden="1" x14ac:dyDescent="0.2">
      <c r="A589">
        <v>316</v>
      </c>
      <c r="B589" t="s">
        <v>548</v>
      </c>
      <c r="C589" t="s">
        <v>346</v>
      </c>
      <c r="D589" t="s">
        <v>125</v>
      </c>
      <c r="E589" t="s">
        <v>342</v>
      </c>
      <c r="F589" t="s">
        <v>345</v>
      </c>
      <c r="G589" t="s">
        <v>225</v>
      </c>
      <c r="H589" t="s">
        <v>222</v>
      </c>
      <c r="I589" t="s">
        <v>823</v>
      </c>
      <c r="J589" s="3">
        <v>2.036</v>
      </c>
      <c r="K589" s="3">
        <v>2.2410000000000001</v>
      </c>
      <c r="L589" s="3">
        <v>2.3410000000000002</v>
      </c>
      <c r="M589" s="3">
        <v>2.4860000000000002</v>
      </c>
      <c r="N589" s="3">
        <v>2.7090000000000001</v>
      </c>
      <c r="O589" s="3">
        <v>2.835</v>
      </c>
      <c r="P589" s="3">
        <v>3.113</v>
      </c>
      <c r="Q589" s="3">
        <v>3.4279999999999999</v>
      </c>
      <c r="R589" s="3">
        <v>3.6459999999999999</v>
      </c>
      <c r="S589" s="3">
        <v>4.0350000000000001</v>
      </c>
      <c r="T589" s="3">
        <v>4.0469999999999997</v>
      </c>
      <c r="U589" s="3">
        <v>4.0640000000000001</v>
      </c>
      <c r="V589" s="3">
        <v>3.9140000000000001</v>
      </c>
      <c r="W589" s="3">
        <v>4.1500000000000004</v>
      </c>
      <c r="X589" s="3">
        <v>4.327</v>
      </c>
      <c r="Y589" s="3">
        <v>4.55</v>
      </c>
      <c r="Z589" s="3">
        <v>4.851</v>
      </c>
      <c r="AA589" s="3">
        <v>5.1269999999999998</v>
      </c>
      <c r="AB589" s="3">
        <v>5.7809999999999997</v>
      </c>
      <c r="AC589" s="3">
        <v>6.0579999999999998</v>
      </c>
      <c r="AD589" s="3">
        <v>6.2430000000000003</v>
      </c>
      <c r="AE589" s="3">
        <v>6.2329999999999997</v>
      </c>
      <c r="AF589" s="3">
        <v>6.3390000000000004</v>
      </c>
      <c r="AG589" s="3">
        <v>6.55</v>
      </c>
      <c r="AH589" s="3">
        <v>7.0289999999999999</v>
      </c>
      <c r="AI589" s="3">
        <v>7.7949999999999999</v>
      </c>
      <c r="AJ589" s="3">
        <v>8.4390000000000001</v>
      </c>
      <c r="AK589" s="3">
        <v>9.3480000000000008</v>
      </c>
      <c r="AL589" s="3">
        <v>9.5709999999999997</v>
      </c>
      <c r="AM589" s="3">
        <v>8.9309999999999992</v>
      </c>
      <c r="AN589" s="3">
        <v>9.06</v>
      </c>
      <c r="AO589" s="3">
        <v>9.3290000000000006</v>
      </c>
      <c r="AP589" s="3">
        <v>9.2639999999999993</v>
      </c>
      <c r="AQ589" s="3">
        <v>9.3439999999999994</v>
      </c>
      <c r="AR589" s="3">
        <v>9.343</v>
      </c>
      <c r="AS589" s="3">
        <v>9.39</v>
      </c>
      <c r="AT589" s="3">
        <v>9.5280000000000005</v>
      </c>
      <c r="AU589" s="3">
        <v>10.036</v>
      </c>
      <c r="AV589" s="3">
        <v>10.634</v>
      </c>
      <c r="AW589" s="3">
        <v>11.032</v>
      </c>
      <c r="AX589" s="3">
        <v>11.444000000000001</v>
      </c>
      <c r="AY589" s="3">
        <v>11.865</v>
      </c>
      <c r="AZ589" s="3">
        <v>12.305</v>
      </c>
      <c r="BA589">
        <v>12.759</v>
      </c>
      <c r="BB589">
        <v>2015</v>
      </c>
    </row>
    <row r="590" spans="1:54" hidden="1" x14ac:dyDescent="0.2">
      <c r="A590">
        <v>316</v>
      </c>
      <c r="B590" t="s">
        <v>548</v>
      </c>
      <c r="C590" t="s">
        <v>344</v>
      </c>
      <c r="D590" t="s">
        <v>125</v>
      </c>
      <c r="E590" t="s">
        <v>342</v>
      </c>
      <c r="F590" t="s">
        <v>343</v>
      </c>
      <c r="G590" t="s">
        <v>223</v>
      </c>
      <c r="H590" t="s">
        <v>222</v>
      </c>
      <c r="I590" t="s">
        <v>310</v>
      </c>
      <c r="J590" s="3">
        <v>1.018</v>
      </c>
      <c r="K590" s="3">
        <v>1.1200000000000001</v>
      </c>
      <c r="L590" s="3">
        <v>1.171</v>
      </c>
      <c r="M590" s="3">
        <v>1.2430000000000001</v>
      </c>
      <c r="N590" s="3">
        <v>1.355</v>
      </c>
      <c r="O590" s="3">
        <v>1.4179999999999999</v>
      </c>
      <c r="P590" s="3">
        <v>1.5569999999999999</v>
      </c>
      <c r="Q590" s="3">
        <v>1.714</v>
      </c>
      <c r="R590" s="3">
        <v>1.823</v>
      </c>
      <c r="S590" s="3">
        <v>2.0179999999999998</v>
      </c>
      <c r="T590" s="3">
        <v>2.024</v>
      </c>
      <c r="U590" s="3">
        <v>2.032</v>
      </c>
      <c r="V590" s="3">
        <v>1.9570000000000001</v>
      </c>
      <c r="W590" s="3">
        <v>2.0750000000000002</v>
      </c>
      <c r="X590" s="3">
        <v>2.1629999999999998</v>
      </c>
      <c r="Y590" s="3">
        <v>2.2749999999999999</v>
      </c>
      <c r="Z590" s="3">
        <v>2.4249999999999998</v>
      </c>
      <c r="AA590" s="3">
        <v>2.5640000000000001</v>
      </c>
      <c r="AB590" s="3">
        <v>2.891</v>
      </c>
      <c r="AC590" s="3">
        <v>3.0289999999999999</v>
      </c>
      <c r="AD590" s="3">
        <v>3.1219999999999999</v>
      </c>
      <c r="AE590" s="3">
        <v>3.117</v>
      </c>
      <c r="AF590" s="3">
        <v>3.17</v>
      </c>
      <c r="AG590" s="3">
        <v>3.2749999999999999</v>
      </c>
      <c r="AH590" s="3">
        <v>3.5139999999999998</v>
      </c>
      <c r="AI590" s="3">
        <v>3.8969999999999998</v>
      </c>
      <c r="AJ590" s="3">
        <v>4.22</v>
      </c>
      <c r="AK590" s="3">
        <v>4.6740000000000004</v>
      </c>
      <c r="AL590" s="3">
        <v>4.7850000000000001</v>
      </c>
      <c r="AM590" s="3">
        <v>4.4660000000000002</v>
      </c>
      <c r="AN590" s="3">
        <v>4.53</v>
      </c>
      <c r="AO590" s="3">
        <v>4.665</v>
      </c>
      <c r="AP590" s="3">
        <v>4.6319999999999997</v>
      </c>
      <c r="AQ590" s="3">
        <v>4.6719999999999997</v>
      </c>
      <c r="AR590" s="3">
        <v>4.6710000000000003</v>
      </c>
      <c r="AS590" s="3">
        <v>4.6950000000000003</v>
      </c>
      <c r="AT590" s="3">
        <v>4.7640000000000002</v>
      </c>
      <c r="AU590" s="3">
        <v>5.0179999999999998</v>
      </c>
      <c r="AV590" s="3">
        <v>5.3170000000000002</v>
      </c>
      <c r="AW590" s="3">
        <v>5.516</v>
      </c>
      <c r="AX590" s="3">
        <v>5.7220000000000004</v>
      </c>
      <c r="AY590" s="3">
        <v>5.9320000000000004</v>
      </c>
      <c r="AZ590" s="3">
        <v>6.1529999999999996</v>
      </c>
      <c r="BA590">
        <v>6.3789999999999996</v>
      </c>
      <c r="BB590">
        <v>2015</v>
      </c>
    </row>
    <row r="591" spans="1:54" hidden="1" x14ac:dyDescent="0.2">
      <c r="A591">
        <v>316</v>
      </c>
      <c r="B591" t="s">
        <v>548</v>
      </c>
      <c r="C591" t="s">
        <v>213</v>
      </c>
      <c r="D591" t="s">
        <v>125</v>
      </c>
      <c r="E591" t="s">
        <v>342</v>
      </c>
      <c r="F591" s="3" t="s">
        <v>341</v>
      </c>
      <c r="G591" t="s">
        <v>323</v>
      </c>
      <c r="H591" t="s">
        <v>222</v>
      </c>
      <c r="I591" t="s">
        <v>310</v>
      </c>
      <c r="J591">
        <v>1.45</v>
      </c>
      <c r="K591">
        <v>1.5549999999999999</v>
      </c>
      <c r="L591">
        <v>1.57</v>
      </c>
      <c r="M591">
        <v>1.64</v>
      </c>
      <c r="N591">
        <v>1.76</v>
      </c>
      <c r="O591">
        <v>1.8360000000000001</v>
      </c>
      <c r="P591">
        <v>1.9690000000000001</v>
      </c>
      <c r="Q591">
        <v>2.0710000000000002</v>
      </c>
      <c r="R591">
        <v>2.2189999999999999</v>
      </c>
      <c r="S591">
        <v>2.3879999999999999</v>
      </c>
      <c r="T591">
        <v>2.395</v>
      </c>
      <c r="U591">
        <v>2.3780000000000001</v>
      </c>
      <c r="V591">
        <v>2.294</v>
      </c>
      <c r="W591">
        <v>2.367</v>
      </c>
      <c r="X591">
        <v>2.4660000000000002</v>
      </c>
      <c r="Y591">
        <v>2.5680000000000001</v>
      </c>
      <c r="Z591">
        <v>2.7189999999999999</v>
      </c>
      <c r="AA591">
        <v>2.8959999999999999</v>
      </c>
      <c r="AB591">
        <v>3.0369999999999999</v>
      </c>
      <c r="AC591">
        <v>3.0939999999999999</v>
      </c>
      <c r="AD591">
        <v>3.3050000000000002</v>
      </c>
      <c r="AE591">
        <v>3.3</v>
      </c>
      <c r="AF591">
        <v>3.3780000000000001</v>
      </c>
      <c r="AG591">
        <v>3.52</v>
      </c>
      <c r="AH591">
        <v>3.6669999999999998</v>
      </c>
      <c r="AI591">
        <v>3.9350000000000001</v>
      </c>
      <c r="AJ591">
        <v>4.2859999999999996</v>
      </c>
      <c r="AK591">
        <v>4.4779999999999998</v>
      </c>
      <c r="AL591">
        <v>4.5839999999999996</v>
      </c>
      <c r="AM591">
        <v>4.4320000000000004</v>
      </c>
      <c r="AN591">
        <v>4.4980000000000002</v>
      </c>
      <c r="AO591">
        <v>4.6260000000000003</v>
      </c>
      <c r="AP591">
        <v>4.7240000000000002</v>
      </c>
      <c r="AQ591">
        <v>4.7709999999999999</v>
      </c>
      <c r="AR591">
        <v>4.8609999999999998</v>
      </c>
      <c r="AS591">
        <v>4.96</v>
      </c>
      <c r="AT591">
        <v>5.1059999999999999</v>
      </c>
      <c r="AU591">
        <v>5.2439999999999998</v>
      </c>
      <c r="AV591">
        <v>5.391</v>
      </c>
      <c r="AW591">
        <v>5.5529999999999999</v>
      </c>
      <c r="AX591">
        <v>5.7169999999999996</v>
      </c>
      <c r="AY591">
        <v>5.8819999999999997</v>
      </c>
      <c r="AZ591">
        <v>6.04</v>
      </c>
      <c r="BA591">
        <v>6.2039999999999997</v>
      </c>
      <c r="BB591">
        <v>2015</v>
      </c>
    </row>
    <row r="592" spans="1:54" hidden="1" x14ac:dyDescent="0.2">
      <c r="A592">
        <v>316</v>
      </c>
      <c r="B592" t="s">
        <v>548</v>
      </c>
      <c r="C592" t="s">
        <v>340</v>
      </c>
      <c r="D592" t="s">
        <v>125</v>
      </c>
      <c r="E592" t="s">
        <v>339</v>
      </c>
      <c r="F592" t="s">
        <v>338</v>
      </c>
      <c r="G592" t="s">
        <v>295</v>
      </c>
      <c r="I592" t="s">
        <v>337</v>
      </c>
      <c r="J592" s="3">
        <v>252.351</v>
      </c>
      <c r="K592" s="3">
        <v>283.11799999999999</v>
      </c>
      <c r="L592" s="3">
        <v>311.05500000000001</v>
      </c>
      <c r="M592" s="3">
        <v>328.57499999999999</v>
      </c>
      <c r="N592" s="3">
        <v>345.71199999999999</v>
      </c>
      <c r="O592" s="3">
        <v>357.86900000000003</v>
      </c>
      <c r="P592" s="3">
        <v>373.84699999999998</v>
      </c>
      <c r="Q592" s="3">
        <v>401.25099999999998</v>
      </c>
      <c r="R592" s="3">
        <v>412.35</v>
      </c>
      <c r="S592" s="3">
        <v>440.505</v>
      </c>
      <c r="T592" s="3">
        <v>456.87900000000002</v>
      </c>
      <c r="U592" s="3">
        <v>477.41500000000002</v>
      </c>
      <c r="V592" s="3">
        <v>487.59</v>
      </c>
      <c r="W592" s="3">
        <v>512.82399999999996</v>
      </c>
      <c r="X592" s="3">
        <v>524.21600000000001</v>
      </c>
      <c r="Y592" s="3">
        <v>540.26300000000003</v>
      </c>
      <c r="Z592" s="3">
        <v>554.077</v>
      </c>
      <c r="AA592" s="3">
        <v>559.14200000000005</v>
      </c>
      <c r="AB592" s="3">
        <v>607.72699999999998</v>
      </c>
      <c r="AC592" s="3">
        <v>634.75300000000004</v>
      </c>
      <c r="AD592" s="3">
        <v>626.26499999999999</v>
      </c>
      <c r="AE592" s="3">
        <v>640.42600000000004</v>
      </c>
      <c r="AF592" s="3">
        <v>646.20000000000005</v>
      </c>
      <c r="AG592" s="3">
        <v>653.46799999999996</v>
      </c>
      <c r="AH592" s="3">
        <v>691.53300000000002</v>
      </c>
      <c r="AI592" s="3">
        <v>737.66800000000001</v>
      </c>
      <c r="AJ592" s="3">
        <v>755.80899999999997</v>
      </c>
      <c r="AK592" s="3">
        <v>822.67</v>
      </c>
      <c r="AL592" s="3">
        <v>838.93200000000002</v>
      </c>
      <c r="AM592" s="3">
        <v>815.79399999999998</v>
      </c>
      <c r="AN592" s="3">
        <v>825.42200000000003</v>
      </c>
      <c r="AO592" s="3">
        <v>843.57299999999998</v>
      </c>
      <c r="AP592" s="3">
        <v>835.35199999999998</v>
      </c>
      <c r="AQ592" s="3">
        <v>847.80200000000002</v>
      </c>
      <c r="AR592" s="3">
        <v>846.89300000000003</v>
      </c>
      <c r="AS592" s="3">
        <v>843.09299999999996</v>
      </c>
      <c r="AT592" s="3">
        <v>841.71699999999998</v>
      </c>
      <c r="AU592" s="3">
        <v>878.83299999999997</v>
      </c>
      <c r="AV592" s="3">
        <v>926.3</v>
      </c>
      <c r="AW592" s="3">
        <v>953.32399999999996</v>
      </c>
      <c r="AX592" s="3">
        <v>979.33699999999999</v>
      </c>
      <c r="AY592" s="3">
        <v>1005.716</v>
      </c>
      <c r="AZ592" s="3">
        <v>1033.1020000000001</v>
      </c>
      <c r="BA592">
        <v>1061.002</v>
      </c>
      <c r="BB592">
        <v>2015</v>
      </c>
    </row>
    <row r="593" spans="1:54" hidden="1" x14ac:dyDescent="0.2">
      <c r="A593">
        <v>316</v>
      </c>
      <c r="B593" t="s">
        <v>548</v>
      </c>
      <c r="C593" t="s">
        <v>336</v>
      </c>
      <c r="D593" t="s">
        <v>125</v>
      </c>
      <c r="E593" t="s">
        <v>333</v>
      </c>
      <c r="F593" t="s">
        <v>335</v>
      </c>
      <c r="G593" t="s">
        <v>225</v>
      </c>
      <c r="H593" t="s">
        <v>322</v>
      </c>
      <c r="I593" t="s">
        <v>330</v>
      </c>
      <c r="J593" s="3">
        <v>3227.1979999999999</v>
      </c>
      <c r="K593" s="3">
        <v>3165.8809999999999</v>
      </c>
      <c r="L593" s="3">
        <v>3010.7530000000002</v>
      </c>
      <c r="M593" s="3">
        <v>3025.806</v>
      </c>
      <c r="N593" s="3">
        <v>3134.7359999999999</v>
      </c>
      <c r="O593" s="3">
        <v>3169.2179999999998</v>
      </c>
      <c r="P593" s="3">
        <v>3330.848</v>
      </c>
      <c r="Q593" s="3">
        <v>3417.45</v>
      </c>
      <c r="R593" s="3">
        <v>3537.0610000000001</v>
      </c>
      <c r="S593" s="3">
        <v>3664.395</v>
      </c>
      <c r="T593" s="3">
        <v>3543.47</v>
      </c>
      <c r="U593" s="3">
        <v>3405.2750000000001</v>
      </c>
      <c r="V593" s="3">
        <v>3211.1729999999998</v>
      </c>
      <c r="W593" s="3">
        <v>3236.8629999999998</v>
      </c>
      <c r="X593" s="3">
        <v>3122.9659999999999</v>
      </c>
      <c r="Y593" s="3">
        <v>3184.9470000000001</v>
      </c>
      <c r="Z593" s="3">
        <v>3308.768</v>
      </c>
      <c r="AA593" s="3">
        <v>3446.0729999999999</v>
      </c>
      <c r="AB593" s="3">
        <v>3565.5920000000001</v>
      </c>
      <c r="AC593" s="3">
        <v>3569.1849999999999</v>
      </c>
      <c r="AD593" s="3">
        <v>3704.5709999999999</v>
      </c>
      <c r="AE593" s="3">
        <v>3606.15</v>
      </c>
      <c r="AF593" s="3">
        <v>3622.6</v>
      </c>
      <c r="AG593" s="3">
        <v>3690.3530000000001</v>
      </c>
      <c r="AH593" s="3">
        <v>3727.1729999999998</v>
      </c>
      <c r="AI593" s="3">
        <v>3865.0329999999999</v>
      </c>
      <c r="AJ593" s="3">
        <v>4075.1819999999998</v>
      </c>
      <c r="AK593" s="3">
        <v>4136.5129999999999</v>
      </c>
      <c r="AL593" s="3">
        <v>4143.8429999999998</v>
      </c>
      <c r="AM593" s="3">
        <v>3968.0859999999998</v>
      </c>
      <c r="AN593" s="3">
        <v>3968.9589999999998</v>
      </c>
      <c r="AO593" s="3">
        <v>3989.8319999999999</v>
      </c>
      <c r="AP593" s="3">
        <v>3991.7939999999999</v>
      </c>
      <c r="AQ593" s="3">
        <v>3958.366</v>
      </c>
      <c r="AR593" s="3">
        <v>3952.9580000000001</v>
      </c>
      <c r="AS593" s="3">
        <v>3981.5169999999998</v>
      </c>
      <c r="AT593" s="3">
        <v>4037.7469999999998</v>
      </c>
      <c r="AU593" s="3">
        <v>4064.3159999999998</v>
      </c>
      <c r="AV593" s="3">
        <v>4076.866</v>
      </c>
      <c r="AW593" s="3">
        <v>4100.6260000000002</v>
      </c>
      <c r="AX593" s="3">
        <v>4131.76</v>
      </c>
      <c r="AY593" s="3">
        <v>4162.3639999999996</v>
      </c>
      <c r="AZ593" s="3">
        <v>4193.1959999999999</v>
      </c>
      <c r="BA593">
        <v>4224.2550000000001</v>
      </c>
      <c r="BB593">
        <v>2015</v>
      </c>
    </row>
    <row r="594" spans="1:54" hidden="1" x14ac:dyDescent="0.2">
      <c r="A594">
        <v>316</v>
      </c>
      <c r="B594" t="s">
        <v>548</v>
      </c>
      <c r="C594" t="s">
        <v>334</v>
      </c>
      <c r="D594" t="s">
        <v>125</v>
      </c>
      <c r="E594" t="s">
        <v>333</v>
      </c>
      <c r="F594" t="s">
        <v>332</v>
      </c>
      <c r="G594" t="s">
        <v>331</v>
      </c>
      <c r="H594" t="s">
        <v>322</v>
      </c>
      <c r="I594" t="s">
        <v>330</v>
      </c>
      <c r="J594" s="3">
        <v>13498.521000000001</v>
      </c>
      <c r="K594" s="3">
        <v>13242.05</v>
      </c>
      <c r="L594" s="3">
        <v>12593.188</v>
      </c>
      <c r="M594" s="3">
        <v>12656.154</v>
      </c>
      <c r="N594" s="3">
        <v>13111.776</v>
      </c>
      <c r="O594" s="3">
        <v>13256.007</v>
      </c>
      <c r="P594" s="3">
        <v>13932.063</v>
      </c>
      <c r="Q594" s="3">
        <v>14294.296</v>
      </c>
      <c r="R594" s="3">
        <v>14794.597</v>
      </c>
      <c r="S594" s="3">
        <v>15327.201999999999</v>
      </c>
      <c r="T594" s="3">
        <v>14821.405000000001</v>
      </c>
      <c r="U594" s="3">
        <v>14243.369000000001</v>
      </c>
      <c r="V594" s="3">
        <v>13431.495000000001</v>
      </c>
      <c r="W594" s="3">
        <v>13538.947</v>
      </c>
      <c r="X594" s="3">
        <v>13062.548000000001</v>
      </c>
      <c r="Y594" s="3">
        <v>13321.797</v>
      </c>
      <c r="Z594" s="3">
        <v>13839.708000000001</v>
      </c>
      <c r="AA594" s="3">
        <v>14414.018</v>
      </c>
      <c r="AB594" s="3">
        <v>14913.936</v>
      </c>
      <c r="AC594" s="3">
        <v>14928.963</v>
      </c>
      <c r="AD594" s="3">
        <v>15495.246999999999</v>
      </c>
      <c r="AE594" s="3">
        <v>15083.58</v>
      </c>
      <c r="AF594" s="3">
        <v>15152.383</v>
      </c>
      <c r="AG594" s="3">
        <v>15435.78</v>
      </c>
      <c r="AH594" s="3">
        <v>15589.785</v>
      </c>
      <c r="AI594" s="3">
        <v>16166.418</v>
      </c>
      <c r="AJ594" s="3">
        <v>17045.418000000001</v>
      </c>
      <c r="AK594" s="3">
        <v>17301.946</v>
      </c>
      <c r="AL594" s="3">
        <v>17332.608</v>
      </c>
      <c r="AM594" s="3">
        <v>16597.46</v>
      </c>
      <c r="AN594" s="3">
        <v>16601.113000000001</v>
      </c>
      <c r="AO594" s="3">
        <v>16688.418000000001</v>
      </c>
      <c r="AP594" s="3">
        <v>16696.625</v>
      </c>
      <c r="AQ594" s="3">
        <v>16556.808000000001</v>
      </c>
      <c r="AR594" s="3">
        <v>16534.186000000002</v>
      </c>
      <c r="AS594" s="3">
        <v>16653.638999999999</v>
      </c>
      <c r="AT594" s="3">
        <v>16888.834999999999</v>
      </c>
      <c r="AU594" s="3">
        <v>16999.967000000001</v>
      </c>
      <c r="AV594" s="3">
        <v>17052.462</v>
      </c>
      <c r="AW594" s="3">
        <v>17151.843000000001</v>
      </c>
      <c r="AX594" s="3">
        <v>17282.065999999999</v>
      </c>
      <c r="AY594" s="3">
        <v>17410.078000000001</v>
      </c>
      <c r="AZ594" s="3">
        <v>17539.037</v>
      </c>
      <c r="BA594">
        <v>17668.951000000001</v>
      </c>
      <c r="BB594">
        <v>2015</v>
      </c>
    </row>
    <row r="595" spans="1:54" hidden="1" x14ac:dyDescent="0.2">
      <c r="A595">
        <v>316</v>
      </c>
      <c r="B595" t="s">
        <v>548</v>
      </c>
      <c r="C595" t="s">
        <v>329</v>
      </c>
      <c r="D595" t="s">
        <v>125</v>
      </c>
      <c r="E595" t="s">
        <v>325</v>
      </c>
      <c r="F595" t="s">
        <v>328</v>
      </c>
      <c r="G595" t="s">
        <v>225</v>
      </c>
      <c r="H595" t="s">
        <v>322</v>
      </c>
      <c r="I595" t="s">
        <v>321</v>
      </c>
      <c r="J595" s="3">
        <v>8143.8670000000002</v>
      </c>
      <c r="K595" s="3">
        <v>8963.1949999999997</v>
      </c>
      <c r="L595" s="3">
        <v>9365.0939999999991</v>
      </c>
      <c r="M595" s="3">
        <v>9942.0589999999993</v>
      </c>
      <c r="N595" s="3">
        <v>10837.155000000001</v>
      </c>
      <c r="O595" s="3">
        <v>11341.646000000001</v>
      </c>
      <c r="P595" s="3">
        <v>12452.28</v>
      </c>
      <c r="Q595" s="3">
        <v>13712.567999999999</v>
      </c>
      <c r="R595" s="3">
        <v>14585.074000000001</v>
      </c>
      <c r="S595" s="3">
        <v>16141.844999999999</v>
      </c>
      <c r="T595" s="3">
        <v>16189.376</v>
      </c>
      <c r="U595" s="3">
        <v>16257.295</v>
      </c>
      <c r="V595" s="3">
        <v>15657.347</v>
      </c>
      <c r="W595" s="3">
        <v>16599.403999999999</v>
      </c>
      <c r="X595" s="3">
        <v>16371.092000000001</v>
      </c>
      <c r="Y595" s="3">
        <v>17207.09</v>
      </c>
      <c r="Z595" s="3">
        <v>18333.132000000001</v>
      </c>
      <c r="AA595" s="3">
        <v>19268.424999999999</v>
      </c>
      <c r="AB595" s="3">
        <v>21669.067999999999</v>
      </c>
      <c r="AC595" s="3">
        <v>22655.495999999999</v>
      </c>
      <c r="AD595" s="3">
        <v>23200.445</v>
      </c>
      <c r="AE595" s="3">
        <v>23094.720000000001</v>
      </c>
      <c r="AF595" s="3">
        <v>23409.251</v>
      </c>
      <c r="AG595" s="3">
        <v>24115.291000000001</v>
      </c>
      <c r="AH595" s="3">
        <v>25774.629000000001</v>
      </c>
      <c r="AI595" s="3">
        <v>28511.098999999998</v>
      </c>
      <c r="AJ595" s="3">
        <v>30800.577000000001</v>
      </c>
      <c r="AK595" s="3">
        <v>34029.836000000003</v>
      </c>
      <c r="AL595" s="3">
        <v>34764.027999999998</v>
      </c>
      <c r="AM595" s="3">
        <v>32371.395</v>
      </c>
      <c r="AN595" s="3">
        <v>32760.644</v>
      </c>
      <c r="AO595" s="3">
        <v>33657.14</v>
      </c>
      <c r="AP595" s="3">
        <v>33345.542000000001</v>
      </c>
      <c r="AQ595" s="3">
        <v>33559.101000000002</v>
      </c>
      <c r="AR595" s="3">
        <v>33477.311999999998</v>
      </c>
      <c r="AS595" s="3">
        <v>33567.868999999999</v>
      </c>
      <c r="AT595" s="3">
        <v>33986.391000000003</v>
      </c>
      <c r="AU595" s="3">
        <v>35718.553999999996</v>
      </c>
      <c r="AV595" s="3">
        <v>37764.006000000001</v>
      </c>
      <c r="AW595" s="3">
        <v>39092.233999999997</v>
      </c>
      <c r="AX595" s="3">
        <v>40463.866000000002</v>
      </c>
      <c r="AY595" s="3">
        <v>41861.574000000001</v>
      </c>
      <c r="AZ595" s="3">
        <v>43319.974999999999</v>
      </c>
      <c r="BA595">
        <v>44819.442999999999</v>
      </c>
      <c r="BB595">
        <v>2015</v>
      </c>
    </row>
    <row r="596" spans="1:54" hidden="1" x14ac:dyDescent="0.2">
      <c r="A596">
        <v>316</v>
      </c>
      <c r="B596" t="s">
        <v>548</v>
      </c>
      <c r="C596" t="s">
        <v>327</v>
      </c>
      <c r="D596" t="s">
        <v>125</v>
      </c>
      <c r="E596" t="s">
        <v>325</v>
      </c>
      <c r="F596" t="s">
        <v>326</v>
      </c>
      <c r="G596" t="s">
        <v>223</v>
      </c>
      <c r="H596" t="s">
        <v>322</v>
      </c>
      <c r="I596" t="s">
        <v>321</v>
      </c>
      <c r="J596" s="3">
        <v>4071.933</v>
      </c>
      <c r="K596" s="3">
        <v>4481.5969999999998</v>
      </c>
      <c r="L596" s="3">
        <v>4682.5469999999996</v>
      </c>
      <c r="M596" s="3">
        <v>4971.0290000000005</v>
      </c>
      <c r="N596" s="3">
        <v>5418.5770000000002</v>
      </c>
      <c r="O596" s="3">
        <v>5670.8230000000003</v>
      </c>
      <c r="P596" s="3">
        <v>6226.14</v>
      </c>
      <c r="Q596" s="3">
        <v>6856.2839999999997</v>
      </c>
      <c r="R596" s="3">
        <v>7292.5370000000003</v>
      </c>
      <c r="S596" s="3">
        <v>8070.9219999999996</v>
      </c>
      <c r="T596" s="3">
        <v>8094.6880000000001</v>
      </c>
      <c r="U596" s="3">
        <v>8128.6469999999999</v>
      </c>
      <c r="V596" s="3">
        <v>7828.6729999999998</v>
      </c>
      <c r="W596" s="3">
        <v>8299.7019999999993</v>
      </c>
      <c r="X596" s="3">
        <v>8185.5460000000003</v>
      </c>
      <c r="Y596" s="3">
        <v>8603.5450000000001</v>
      </c>
      <c r="Z596" s="3">
        <v>9166.5660000000007</v>
      </c>
      <c r="AA596" s="3">
        <v>9634.2119999999995</v>
      </c>
      <c r="AB596" s="3">
        <v>10834.534</v>
      </c>
      <c r="AC596" s="3">
        <v>11327.748</v>
      </c>
      <c r="AD596" s="3">
        <v>11600.222</v>
      </c>
      <c r="AE596" s="3">
        <v>11547.36</v>
      </c>
      <c r="AF596" s="3">
        <v>11704.626</v>
      </c>
      <c r="AG596" s="3">
        <v>12057.646000000001</v>
      </c>
      <c r="AH596" s="3">
        <v>12887.315000000001</v>
      </c>
      <c r="AI596" s="3">
        <v>14255.55</v>
      </c>
      <c r="AJ596" s="3">
        <v>15400.288</v>
      </c>
      <c r="AK596" s="3">
        <v>17014.918000000001</v>
      </c>
      <c r="AL596" s="3">
        <v>17382.013999999999</v>
      </c>
      <c r="AM596" s="3">
        <v>16185.697</v>
      </c>
      <c r="AN596" s="3">
        <v>16380.322</v>
      </c>
      <c r="AO596" s="3">
        <v>16828.57</v>
      </c>
      <c r="AP596" s="3">
        <v>16672.771000000001</v>
      </c>
      <c r="AQ596" s="3">
        <v>16779.55</v>
      </c>
      <c r="AR596" s="3">
        <v>16738.655999999999</v>
      </c>
      <c r="AS596" s="3">
        <v>16783.935000000001</v>
      </c>
      <c r="AT596" s="3">
        <v>16993.195</v>
      </c>
      <c r="AU596" s="3">
        <v>17859.276999999998</v>
      </c>
      <c r="AV596" s="3">
        <v>18882.003000000001</v>
      </c>
      <c r="AW596" s="3">
        <v>19546.116999999998</v>
      </c>
      <c r="AX596" s="3">
        <v>20231.933000000001</v>
      </c>
      <c r="AY596" s="3">
        <v>20930.787</v>
      </c>
      <c r="AZ596" s="3">
        <v>21659.987000000001</v>
      </c>
      <c r="BA596">
        <v>22409.722000000002</v>
      </c>
      <c r="BB596">
        <v>2015</v>
      </c>
    </row>
    <row r="597" spans="1:54" hidden="1" x14ac:dyDescent="0.2">
      <c r="A597">
        <v>316</v>
      </c>
      <c r="B597" t="s">
        <v>548</v>
      </c>
      <c r="C597" t="s">
        <v>212</v>
      </c>
      <c r="D597" t="s">
        <v>125</v>
      </c>
      <c r="E597" t="s">
        <v>325</v>
      </c>
      <c r="F597" t="s">
        <v>324</v>
      </c>
      <c r="G597" t="s">
        <v>323</v>
      </c>
      <c r="H597" t="s">
        <v>322</v>
      </c>
      <c r="I597" t="s">
        <v>321</v>
      </c>
      <c r="J597" s="3">
        <v>5798.2129999999997</v>
      </c>
      <c r="K597" s="3">
        <v>6219.1540000000005</v>
      </c>
      <c r="L597" s="3">
        <v>6281.375</v>
      </c>
      <c r="M597" s="3">
        <v>6561.9750000000004</v>
      </c>
      <c r="N597" s="3">
        <v>7039.4709999999995</v>
      </c>
      <c r="O597" s="3">
        <v>7344.65</v>
      </c>
      <c r="P597" s="3">
        <v>7874.857</v>
      </c>
      <c r="Q597" s="3">
        <v>8285.8160000000007</v>
      </c>
      <c r="R597" s="3">
        <v>8876.0220000000008</v>
      </c>
      <c r="S597" s="3">
        <v>9553.1360000000004</v>
      </c>
      <c r="T597" s="3">
        <v>9579.5660000000007</v>
      </c>
      <c r="U597" s="3">
        <v>9512.3799999999992</v>
      </c>
      <c r="V597" s="3">
        <v>9174.67</v>
      </c>
      <c r="W597" s="3">
        <v>9468.0730000000003</v>
      </c>
      <c r="X597" s="3">
        <v>9329.3459999999995</v>
      </c>
      <c r="Y597" s="3">
        <v>9712.9310000000005</v>
      </c>
      <c r="Z597" s="3">
        <v>10274.700999999999</v>
      </c>
      <c r="AA597" s="3">
        <v>10884.295</v>
      </c>
      <c r="AB597" s="3">
        <v>11383.991</v>
      </c>
      <c r="AC597" s="3">
        <v>11569.858</v>
      </c>
      <c r="AD597" s="3">
        <v>12281.958000000001</v>
      </c>
      <c r="AE597" s="3">
        <v>12228.134</v>
      </c>
      <c r="AF597" s="3">
        <v>12472.493</v>
      </c>
      <c r="AG597" s="3">
        <v>12959.115</v>
      </c>
      <c r="AH597" s="3">
        <v>13448.33</v>
      </c>
      <c r="AI597" s="3">
        <v>14394.431</v>
      </c>
      <c r="AJ597" s="3">
        <v>15643.436</v>
      </c>
      <c r="AK597" s="3">
        <v>16301.393</v>
      </c>
      <c r="AL597" s="3">
        <v>16650.620999999999</v>
      </c>
      <c r="AM597" s="3">
        <v>16065.483</v>
      </c>
      <c r="AN597" s="3">
        <v>16265.347</v>
      </c>
      <c r="AO597" s="3">
        <v>16688.418000000001</v>
      </c>
      <c r="AP597" s="3">
        <v>17004.195</v>
      </c>
      <c r="AQ597" s="3">
        <v>17134.107</v>
      </c>
      <c r="AR597" s="3">
        <v>17417.794000000002</v>
      </c>
      <c r="AS597" s="3">
        <v>17733.857</v>
      </c>
      <c r="AT597" s="3">
        <v>18213.768</v>
      </c>
      <c r="AU597" s="3">
        <v>18663.508000000002</v>
      </c>
      <c r="AV597" s="3">
        <v>19146.491000000002</v>
      </c>
      <c r="AW597" s="3">
        <v>19675.736000000001</v>
      </c>
      <c r="AX597" s="3">
        <v>20214.656999999999</v>
      </c>
      <c r="AY597" s="3">
        <v>20752.491000000002</v>
      </c>
      <c r="AZ597" s="3">
        <v>21265.187000000002</v>
      </c>
      <c r="BA597">
        <v>21795.422999999999</v>
      </c>
      <c r="BB597">
        <v>2015</v>
      </c>
    </row>
    <row r="598" spans="1:54" hidden="1" x14ac:dyDescent="0.2">
      <c r="A598">
        <v>316</v>
      </c>
      <c r="B598" t="s">
        <v>548</v>
      </c>
      <c r="C598" t="s">
        <v>320</v>
      </c>
      <c r="D598" t="s">
        <v>125</v>
      </c>
      <c r="E598" t="s">
        <v>319</v>
      </c>
      <c r="F598" t="s">
        <v>318</v>
      </c>
      <c r="G598" t="s">
        <v>243</v>
      </c>
    </row>
    <row r="599" spans="1:54" hidden="1" x14ac:dyDescent="0.2">
      <c r="A599">
        <v>316</v>
      </c>
      <c r="B599" t="s">
        <v>548</v>
      </c>
      <c r="C599" t="s">
        <v>317</v>
      </c>
      <c r="D599" t="s">
        <v>125</v>
      </c>
      <c r="E599" t="s">
        <v>316</v>
      </c>
      <c r="F599" s="3" t="s">
        <v>315</v>
      </c>
      <c r="G599" t="s">
        <v>288</v>
      </c>
      <c r="I599" t="s">
        <v>310</v>
      </c>
      <c r="J599">
        <v>1.0999999999999999E-2</v>
      </c>
      <c r="K599">
        <v>1.0999999999999999E-2</v>
      </c>
      <c r="L599">
        <v>0.01</v>
      </c>
      <c r="M599">
        <v>0.01</v>
      </c>
      <c r="N599">
        <v>0.01</v>
      </c>
      <c r="O599">
        <v>0.01</v>
      </c>
      <c r="P599">
        <v>0.01</v>
      </c>
      <c r="Q599">
        <v>0.01</v>
      </c>
      <c r="R599">
        <v>8.9999999999999993E-3</v>
      </c>
      <c r="S599">
        <v>8.9999999999999993E-3</v>
      </c>
      <c r="T599">
        <v>8.9999999999999993E-3</v>
      </c>
      <c r="U599">
        <v>8.0000000000000002E-3</v>
      </c>
      <c r="V599">
        <v>7.0000000000000001E-3</v>
      </c>
      <c r="W599">
        <v>7.0000000000000001E-3</v>
      </c>
      <c r="X599">
        <v>7.0000000000000001E-3</v>
      </c>
      <c r="Y599">
        <v>7.0000000000000001E-3</v>
      </c>
      <c r="Z599">
        <v>7.0000000000000001E-3</v>
      </c>
      <c r="AA599">
        <v>7.0000000000000001E-3</v>
      </c>
      <c r="AB599">
        <v>7.0000000000000001E-3</v>
      </c>
      <c r="AC599">
        <v>7.0000000000000001E-3</v>
      </c>
      <c r="AD599">
        <v>7.0000000000000001E-3</v>
      </c>
      <c r="AE599">
        <v>6.0000000000000001E-3</v>
      </c>
      <c r="AF599">
        <v>6.0000000000000001E-3</v>
      </c>
      <c r="AG599">
        <v>6.0000000000000001E-3</v>
      </c>
      <c r="AH599">
        <v>6.0000000000000001E-3</v>
      </c>
      <c r="AI599">
        <v>6.0000000000000001E-3</v>
      </c>
      <c r="AJ599">
        <v>6.0000000000000001E-3</v>
      </c>
      <c r="AK599">
        <v>6.0000000000000001E-3</v>
      </c>
      <c r="AL599">
        <v>5.0000000000000001E-3</v>
      </c>
      <c r="AM599">
        <v>5.0000000000000001E-3</v>
      </c>
      <c r="AN599">
        <v>5.0000000000000001E-3</v>
      </c>
      <c r="AO599">
        <v>5.0000000000000001E-3</v>
      </c>
      <c r="AP599">
        <v>5.0000000000000001E-3</v>
      </c>
      <c r="AQ599">
        <v>5.0000000000000001E-3</v>
      </c>
      <c r="AR599">
        <v>4.0000000000000001E-3</v>
      </c>
      <c r="AS599">
        <v>4.0000000000000001E-3</v>
      </c>
      <c r="AT599">
        <v>4.0000000000000001E-3</v>
      </c>
      <c r="AU599">
        <v>4.0000000000000001E-3</v>
      </c>
      <c r="AV599">
        <v>4.0000000000000001E-3</v>
      </c>
      <c r="AW599">
        <v>4.0000000000000001E-3</v>
      </c>
      <c r="AX599">
        <v>4.0000000000000001E-3</v>
      </c>
      <c r="AY599">
        <v>4.0000000000000001E-3</v>
      </c>
      <c r="AZ599">
        <v>4.0000000000000001E-3</v>
      </c>
      <c r="BA599">
        <v>3.0000000000000001E-3</v>
      </c>
      <c r="BB599">
        <v>2015</v>
      </c>
    </row>
    <row r="600" spans="1:54" hidden="1" x14ac:dyDescent="0.2">
      <c r="A600">
        <v>316</v>
      </c>
      <c r="B600" t="s">
        <v>548</v>
      </c>
      <c r="C600" t="s">
        <v>314</v>
      </c>
      <c r="D600" t="s">
        <v>125</v>
      </c>
      <c r="E600" t="s">
        <v>313</v>
      </c>
      <c r="F600" s="3" t="s">
        <v>312</v>
      </c>
      <c r="G600" t="s">
        <v>311</v>
      </c>
      <c r="I600" t="s">
        <v>310</v>
      </c>
      <c r="J600">
        <v>1.405</v>
      </c>
      <c r="K600">
        <v>1.4410000000000001</v>
      </c>
      <c r="L600">
        <v>1.4910000000000001</v>
      </c>
      <c r="M600">
        <v>1.5149999999999999</v>
      </c>
      <c r="N600">
        <v>1.5389999999999999</v>
      </c>
      <c r="O600">
        <v>1.544</v>
      </c>
      <c r="P600">
        <v>1.581</v>
      </c>
      <c r="Q600">
        <v>1.655</v>
      </c>
      <c r="R600">
        <v>1.643</v>
      </c>
      <c r="S600">
        <v>1.69</v>
      </c>
      <c r="T600">
        <v>1.69</v>
      </c>
      <c r="U600">
        <v>1.7090000000000001</v>
      </c>
      <c r="V600">
        <v>1.7070000000000001</v>
      </c>
      <c r="W600">
        <v>1.7529999999999999</v>
      </c>
      <c r="X600">
        <v>1.7549999999999999</v>
      </c>
      <c r="Y600">
        <v>1.772</v>
      </c>
      <c r="Z600">
        <v>1.784</v>
      </c>
      <c r="AA600">
        <v>1.77</v>
      </c>
      <c r="AB600">
        <v>1.903</v>
      </c>
      <c r="AC600">
        <v>1.958</v>
      </c>
      <c r="AD600">
        <v>1.889</v>
      </c>
      <c r="AE600">
        <v>1.889</v>
      </c>
      <c r="AF600">
        <v>1.877</v>
      </c>
      <c r="AG600">
        <v>1.861</v>
      </c>
      <c r="AH600">
        <v>1.917</v>
      </c>
      <c r="AI600">
        <v>1.9810000000000001</v>
      </c>
      <c r="AJ600">
        <v>1.9690000000000001</v>
      </c>
      <c r="AK600">
        <v>2.0880000000000001</v>
      </c>
      <c r="AL600">
        <v>2.0880000000000001</v>
      </c>
      <c r="AM600">
        <v>2.0150000000000001</v>
      </c>
      <c r="AN600">
        <v>2.0139999999999998</v>
      </c>
      <c r="AO600">
        <v>2.0169999999999999</v>
      </c>
      <c r="AP600">
        <v>1.9610000000000001</v>
      </c>
      <c r="AQ600">
        <v>1.9590000000000001</v>
      </c>
      <c r="AR600">
        <v>1.9219999999999999</v>
      </c>
      <c r="AS600">
        <v>1.893</v>
      </c>
      <c r="AT600">
        <v>1.8660000000000001</v>
      </c>
      <c r="AU600">
        <v>1.9139999999999999</v>
      </c>
      <c r="AV600">
        <v>1.972</v>
      </c>
      <c r="AW600">
        <v>1.9870000000000001</v>
      </c>
      <c r="AX600">
        <v>2.0019999999999998</v>
      </c>
      <c r="AY600">
        <v>2.0169999999999999</v>
      </c>
      <c r="AZ600">
        <v>2.0369999999999999</v>
      </c>
      <c r="BA600">
        <v>2.056</v>
      </c>
      <c r="BB600">
        <v>2015</v>
      </c>
    </row>
    <row r="601" spans="1:54" hidden="1" x14ac:dyDescent="0.2">
      <c r="A601">
        <v>316</v>
      </c>
      <c r="B601" t="s">
        <v>548</v>
      </c>
      <c r="C601" t="s">
        <v>309</v>
      </c>
      <c r="D601" t="s">
        <v>125</v>
      </c>
      <c r="E601" t="s">
        <v>308</v>
      </c>
      <c r="F601" t="s">
        <v>307</v>
      </c>
      <c r="G601" t="s">
        <v>217</v>
      </c>
      <c r="I601" t="s">
        <v>823</v>
      </c>
      <c r="J601" s="3">
        <v>19.853999999999999</v>
      </c>
      <c r="K601" s="3">
        <v>22.256</v>
      </c>
      <c r="L601" s="3">
        <v>18.256</v>
      </c>
      <c r="M601" s="3">
        <v>16.097999999999999</v>
      </c>
      <c r="N601" s="3">
        <v>13.089</v>
      </c>
      <c r="O601" s="3">
        <v>12.46</v>
      </c>
      <c r="P601" s="3">
        <v>12.933</v>
      </c>
      <c r="Q601" s="3">
        <v>12.933</v>
      </c>
      <c r="R601" s="3">
        <v>14.154999999999999</v>
      </c>
      <c r="S601" s="3">
        <v>15.452</v>
      </c>
      <c r="T601" s="3">
        <v>15.201000000000001</v>
      </c>
      <c r="U601" s="3">
        <v>13.592000000000001</v>
      </c>
      <c r="V601" s="3">
        <v>7.2309999999999999</v>
      </c>
      <c r="W601" s="3">
        <v>9.6189999999999998</v>
      </c>
      <c r="X601" s="3">
        <v>11.077</v>
      </c>
      <c r="Y601" s="3">
        <v>11.856</v>
      </c>
      <c r="Z601" s="3">
        <v>11.87</v>
      </c>
      <c r="AA601" s="3">
        <v>15.106999999999999</v>
      </c>
      <c r="AB601" s="3">
        <v>18.539000000000001</v>
      </c>
      <c r="AC601" s="3">
        <v>19.123000000000001</v>
      </c>
      <c r="AD601" s="3">
        <v>17.747</v>
      </c>
      <c r="AE601" s="3">
        <v>15.315</v>
      </c>
      <c r="AF601" s="3">
        <v>17.056000000000001</v>
      </c>
      <c r="AG601" s="3">
        <v>17.899999999999999</v>
      </c>
      <c r="AH601" s="3">
        <v>18.853999999999999</v>
      </c>
      <c r="AI601" s="3">
        <v>18.54</v>
      </c>
      <c r="AJ601" s="3">
        <v>21.259</v>
      </c>
      <c r="AK601" s="3">
        <v>19.013000000000002</v>
      </c>
      <c r="AL601" s="3">
        <v>18.378</v>
      </c>
      <c r="AM601" s="3">
        <v>17.007999999999999</v>
      </c>
      <c r="AN601" s="3">
        <v>15.797000000000001</v>
      </c>
      <c r="AO601" s="3">
        <v>16.96</v>
      </c>
      <c r="AP601" s="3">
        <v>15.965</v>
      </c>
      <c r="AQ601" s="3">
        <v>16.47</v>
      </c>
      <c r="AR601" s="3">
        <v>16.462</v>
      </c>
      <c r="AS601" s="3">
        <v>16.931000000000001</v>
      </c>
      <c r="AT601" s="3">
        <v>16.274000000000001</v>
      </c>
      <c r="AU601" s="3">
        <v>11.282</v>
      </c>
      <c r="AV601" s="3">
        <v>11.196</v>
      </c>
      <c r="AW601" s="3">
        <v>11.17</v>
      </c>
      <c r="AX601" s="3">
        <v>11.1</v>
      </c>
      <c r="AY601" s="3">
        <v>11.053000000000001</v>
      </c>
      <c r="AZ601" s="3">
        <v>10.967000000000001</v>
      </c>
      <c r="BA601">
        <v>10.885</v>
      </c>
      <c r="BB601">
        <v>2015</v>
      </c>
    </row>
    <row r="602" spans="1:54" hidden="1" x14ac:dyDescent="0.2">
      <c r="A602">
        <v>316</v>
      </c>
      <c r="B602" t="s">
        <v>548</v>
      </c>
      <c r="C602" t="s">
        <v>306</v>
      </c>
      <c r="D602" t="s">
        <v>125</v>
      </c>
      <c r="E602" t="s">
        <v>305</v>
      </c>
      <c r="F602" t="s">
        <v>304</v>
      </c>
      <c r="G602" t="s">
        <v>217</v>
      </c>
      <c r="I602" t="s">
        <v>823</v>
      </c>
      <c r="J602" s="3">
        <v>18.152999999999999</v>
      </c>
      <c r="K602" s="3">
        <v>12.111000000000001</v>
      </c>
      <c r="L602" s="3">
        <v>15.667999999999999</v>
      </c>
      <c r="M602" s="3">
        <v>12.771000000000001</v>
      </c>
      <c r="N602" s="3">
        <v>14.632</v>
      </c>
      <c r="O602" s="3">
        <v>13.446</v>
      </c>
      <c r="P602" s="3">
        <v>12.58</v>
      </c>
      <c r="Q602" s="3">
        <v>10.468999999999999</v>
      </c>
      <c r="R602" s="3">
        <v>15.03</v>
      </c>
      <c r="S602" s="3">
        <v>16.131</v>
      </c>
      <c r="T602" s="3">
        <v>14.151999999999999</v>
      </c>
      <c r="U602" s="3">
        <v>12.019</v>
      </c>
      <c r="V602" s="3">
        <v>15.022</v>
      </c>
      <c r="W602" s="3">
        <v>13.519</v>
      </c>
      <c r="X602" s="3">
        <v>17.550999999999998</v>
      </c>
      <c r="Y602" s="3">
        <v>14.414999999999999</v>
      </c>
      <c r="Z602" s="3">
        <v>15.52</v>
      </c>
      <c r="AA602" s="3">
        <v>13.725</v>
      </c>
      <c r="AB602" s="3">
        <v>15.571</v>
      </c>
      <c r="AC602" s="3">
        <v>14.628</v>
      </c>
      <c r="AD602" s="3">
        <v>14.166</v>
      </c>
      <c r="AE602" s="3">
        <v>11.657</v>
      </c>
      <c r="AF602" s="3">
        <v>11.952999999999999</v>
      </c>
      <c r="AG602" s="3">
        <v>14.263</v>
      </c>
      <c r="AH602" s="3">
        <v>8.57</v>
      </c>
      <c r="AI602" s="3">
        <v>7.3090000000000002</v>
      </c>
      <c r="AJ602" s="3">
        <v>11.414</v>
      </c>
      <c r="AK602" s="3">
        <v>13.786</v>
      </c>
      <c r="AL602" s="3">
        <v>8.2430000000000003</v>
      </c>
      <c r="AM602" s="3">
        <v>10.169</v>
      </c>
      <c r="AN602" s="3">
        <v>10.177</v>
      </c>
      <c r="AO602" s="3">
        <v>5.1609999999999996</v>
      </c>
      <c r="AP602" s="3">
        <v>7.5270000000000001</v>
      </c>
      <c r="AQ602" s="3">
        <v>8.0969999999999995</v>
      </c>
      <c r="AR602" s="3">
        <v>7.1950000000000003</v>
      </c>
      <c r="AS602" s="3">
        <v>10.785</v>
      </c>
      <c r="AT602" s="3">
        <v>11.914999999999999</v>
      </c>
      <c r="AU602" s="3">
        <v>7.6219999999999999</v>
      </c>
      <c r="AV602" s="3">
        <v>8.1859999999999999</v>
      </c>
      <c r="AW602" s="3">
        <v>8.25</v>
      </c>
      <c r="AX602" s="3">
        <v>8.2919999999999998</v>
      </c>
      <c r="AY602" s="3">
        <v>8.2690000000000001</v>
      </c>
      <c r="AZ602" s="3">
        <v>8.4060000000000006</v>
      </c>
      <c r="BA602">
        <v>8.3699999999999992</v>
      </c>
      <c r="BB602">
        <v>2015</v>
      </c>
    </row>
    <row r="603" spans="1:54" hidden="1" x14ac:dyDescent="0.2">
      <c r="A603">
        <v>316</v>
      </c>
      <c r="B603" t="s">
        <v>548</v>
      </c>
      <c r="C603" t="s">
        <v>303</v>
      </c>
      <c r="D603" t="s">
        <v>125</v>
      </c>
      <c r="E603" t="s">
        <v>300</v>
      </c>
      <c r="F603" t="s">
        <v>302</v>
      </c>
      <c r="G603" t="s">
        <v>295</v>
      </c>
      <c r="I603" t="s">
        <v>824</v>
      </c>
      <c r="J603" s="3">
        <v>41.286000000000001</v>
      </c>
      <c r="K603" s="3">
        <v>47.308999999999997</v>
      </c>
      <c r="L603" s="3">
        <v>52.176000000000002</v>
      </c>
      <c r="M603" s="3">
        <v>54.927999999999997</v>
      </c>
      <c r="N603" s="3">
        <v>57.481000000000002</v>
      </c>
      <c r="O603" s="3">
        <v>60.274000000000001</v>
      </c>
      <c r="P603" s="3">
        <v>60.393000000000001</v>
      </c>
      <c r="Q603" s="3">
        <v>62.546999999999997</v>
      </c>
      <c r="R603" s="3">
        <v>65.498999999999995</v>
      </c>
      <c r="S603" s="3">
        <v>69.647999999999996</v>
      </c>
      <c r="T603" s="3">
        <v>71.762</v>
      </c>
      <c r="U603" s="3">
        <v>76.283000000000001</v>
      </c>
      <c r="V603" s="3">
        <v>80.856999999999999</v>
      </c>
      <c r="W603" s="3">
        <v>81.813999999999993</v>
      </c>
      <c r="X603" s="3">
        <v>82.387</v>
      </c>
      <c r="Y603" s="3">
        <v>84.724999999999994</v>
      </c>
      <c r="Z603" s="3">
        <v>86.745999999999995</v>
      </c>
      <c r="AA603" s="3">
        <v>93.435000000000002</v>
      </c>
      <c r="AB603" s="3">
        <v>92.248999999999995</v>
      </c>
      <c r="AC603" s="3">
        <v>93.688000000000002</v>
      </c>
      <c r="AD603" s="3">
        <v>95.97</v>
      </c>
      <c r="AE603" s="3">
        <v>98.658000000000001</v>
      </c>
      <c r="AF603" s="3">
        <v>98.825000000000003</v>
      </c>
      <c r="AG603" s="3">
        <v>100.383</v>
      </c>
      <c r="AH603" s="3">
        <v>101.81699999999999</v>
      </c>
      <c r="AI603" s="3">
        <v>107.992</v>
      </c>
      <c r="AJ603" s="3">
        <v>115.883</v>
      </c>
      <c r="AK603" s="3">
        <v>120.55800000000001</v>
      </c>
      <c r="AL603" s="3">
        <v>130.333</v>
      </c>
      <c r="AM603" s="3">
        <v>135.083</v>
      </c>
      <c r="AN603" s="3">
        <v>142.94999999999999</v>
      </c>
      <c r="AO603" s="3">
        <v>156.43299999999999</v>
      </c>
      <c r="AP603" s="3">
        <v>163.52500000000001</v>
      </c>
      <c r="AQ603" s="3">
        <v>166.49199999999999</v>
      </c>
      <c r="AR603" s="3">
        <v>169.43299999999999</v>
      </c>
      <c r="AS603" s="3">
        <v>167.55</v>
      </c>
      <c r="AT603" s="3">
        <v>170.083</v>
      </c>
      <c r="AU603" s="3">
        <v>177.583</v>
      </c>
      <c r="AV603" s="3">
        <v>187.17500000000001</v>
      </c>
      <c r="AW603" s="3">
        <v>192.63499999999999</v>
      </c>
      <c r="AX603" s="3">
        <v>197.892</v>
      </c>
      <c r="AY603" s="3">
        <v>203.22200000000001</v>
      </c>
      <c r="AZ603" s="3">
        <v>208.756</v>
      </c>
      <c r="BA603">
        <v>214.39400000000001</v>
      </c>
      <c r="BB603">
        <v>2017</v>
      </c>
    </row>
    <row r="604" spans="1:54" hidden="1" x14ac:dyDescent="0.2">
      <c r="A604">
        <v>316</v>
      </c>
      <c r="B604" t="s">
        <v>548</v>
      </c>
      <c r="C604" t="s">
        <v>301</v>
      </c>
      <c r="D604" t="s">
        <v>125</v>
      </c>
      <c r="E604" t="s">
        <v>300</v>
      </c>
      <c r="F604" t="s">
        <v>299</v>
      </c>
      <c r="G604" t="s">
        <v>275</v>
      </c>
      <c r="I604" t="s">
        <v>298</v>
      </c>
      <c r="J604" s="3">
        <v>18.498000000000001</v>
      </c>
      <c r="K604" s="3">
        <v>14.589</v>
      </c>
      <c r="L604" s="3">
        <v>10.287000000000001</v>
      </c>
      <c r="M604" s="3">
        <v>5.2750000000000004</v>
      </c>
      <c r="N604" s="3">
        <v>4.6479999999999997</v>
      </c>
      <c r="O604" s="3">
        <v>4.8579999999999997</v>
      </c>
      <c r="P604" s="3">
        <v>0.19900000000000001</v>
      </c>
      <c r="Q604" s="3">
        <v>3.5670000000000002</v>
      </c>
      <c r="R604" s="3">
        <v>4.7190000000000003</v>
      </c>
      <c r="S604" s="3">
        <v>6.3339999999999996</v>
      </c>
      <c r="T604" s="3">
        <v>3.036</v>
      </c>
      <c r="U604" s="3">
        <v>6.3</v>
      </c>
      <c r="V604" s="3">
        <v>5.9960000000000004</v>
      </c>
      <c r="W604" s="3">
        <v>1.1839999999999999</v>
      </c>
      <c r="X604" s="3">
        <v>0.7</v>
      </c>
      <c r="Y604" s="3">
        <v>2.8380000000000001</v>
      </c>
      <c r="Z604" s="3">
        <v>2.3860000000000001</v>
      </c>
      <c r="AA604" s="3">
        <v>7.7110000000000003</v>
      </c>
      <c r="AB604" s="3">
        <v>-1.2689999999999999</v>
      </c>
      <c r="AC604" s="3">
        <v>1.56</v>
      </c>
      <c r="AD604" s="3">
        <v>2.4359999999999999</v>
      </c>
      <c r="AE604" s="3">
        <v>2.8010000000000002</v>
      </c>
      <c r="AF604" s="3">
        <v>0.16900000000000001</v>
      </c>
      <c r="AG604" s="3">
        <v>1.577</v>
      </c>
      <c r="AH604" s="3">
        <v>1.4279999999999999</v>
      </c>
      <c r="AI604" s="3">
        <v>6.0650000000000004</v>
      </c>
      <c r="AJ604" s="3">
        <v>7.3079999999999998</v>
      </c>
      <c r="AK604" s="3">
        <v>4.0339999999999998</v>
      </c>
      <c r="AL604" s="3">
        <v>8.1080000000000005</v>
      </c>
      <c r="AM604" s="3">
        <v>3.645</v>
      </c>
      <c r="AN604" s="3">
        <v>5.8239999999999998</v>
      </c>
      <c r="AO604" s="3">
        <v>9.4320000000000004</v>
      </c>
      <c r="AP604" s="3">
        <v>4.5330000000000004</v>
      </c>
      <c r="AQ604" s="3">
        <v>1.8140000000000001</v>
      </c>
      <c r="AR604" s="3">
        <v>1.7669999999999999</v>
      </c>
      <c r="AS604" s="3">
        <v>-1.1120000000000001</v>
      </c>
      <c r="AT604" s="3">
        <v>1.512</v>
      </c>
      <c r="AU604" s="3">
        <v>4.41</v>
      </c>
      <c r="AV604" s="3">
        <v>5.4009999999999998</v>
      </c>
      <c r="AW604" s="3">
        <v>2.9169999999999998</v>
      </c>
      <c r="AX604" s="3">
        <v>2.7290000000000001</v>
      </c>
      <c r="AY604" s="3">
        <v>2.694</v>
      </c>
      <c r="AZ604" s="3">
        <v>2.7229999999999999</v>
      </c>
      <c r="BA604">
        <v>2.7010000000000001</v>
      </c>
      <c r="BB604">
        <v>2017</v>
      </c>
    </row>
    <row r="605" spans="1:54" hidden="1" x14ac:dyDescent="0.2">
      <c r="A605">
        <v>316</v>
      </c>
      <c r="B605" t="s">
        <v>548</v>
      </c>
      <c r="C605" t="s">
        <v>297</v>
      </c>
      <c r="D605" t="s">
        <v>125</v>
      </c>
      <c r="E605" t="s">
        <v>293</v>
      </c>
      <c r="F605" t="s">
        <v>296</v>
      </c>
      <c r="G605" t="s">
        <v>295</v>
      </c>
      <c r="I605" t="s">
        <v>824</v>
      </c>
      <c r="J605" s="3">
        <v>45.502000000000002</v>
      </c>
      <c r="K605" s="3">
        <v>51.087000000000003</v>
      </c>
      <c r="L605" s="3">
        <v>54.594000000000001</v>
      </c>
      <c r="M605" s="3">
        <v>57.57</v>
      </c>
      <c r="N605" s="3">
        <v>60.506</v>
      </c>
      <c r="O605" s="3">
        <v>61.933</v>
      </c>
      <c r="P605" s="3">
        <v>61.646999999999998</v>
      </c>
      <c r="Q605" s="3">
        <v>65.521000000000001</v>
      </c>
      <c r="R605" s="3">
        <v>68.415999999999997</v>
      </c>
      <c r="S605" s="3">
        <v>72.900999999999996</v>
      </c>
      <c r="T605" s="3">
        <v>75.388000000000005</v>
      </c>
      <c r="U605" s="3">
        <v>81.503</v>
      </c>
      <c r="V605" s="3">
        <v>84.194000000000003</v>
      </c>
      <c r="W605" s="3">
        <v>83.379000000000005</v>
      </c>
      <c r="X605" s="3">
        <v>84.046000000000006</v>
      </c>
      <c r="Y605" s="3">
        <v>86.430999999999997</v>
      </c>
      <c r="Z605" s="3">
        <v>87.992999999999995</v>
      </c>
      <c r="AA605" s="3">
        <v>91.117999999999995</v>
      </c>
      <c r="AB605" s="3">
        <v>92.680999999999997</v>
      </c>
      <c r="AC605" s="3">
        <v>95.394999999999996</v>
      </c>
      <c r="AD605" s="3">
        <v>99.013000000000005</v>
      </c>
      <c r="AE605" s="3">
        <v>98.7</v>
      </c>
      <c r="AF605" s="3">
        <v>99.6</v>
      </c>
      <c r="AG605" s="3">
        <v>99.9</v>
      </c>
      <c r="AH605" s="3">
        <v>104.2</v>
      </c>
      <c r="AI605" s="3">
        <v>111.9</v>
      </c>
      <c r="AJ605" s="3">
        <v>118.2</v>
      </c>
      <c r="AK605" s="3">
        <v>123.7</v>
      </c>
      <c r="AL605" s="3">
        <v>132.69999999999999</v>
      </c>
      <c r="AM605" s="3">
        <v>138.5</v>
      </c>
      <c r="AN605" s="3">
        <v>147.5</v>
      </c>
      <c r="AO605" s="3">
        <v>161.6</v>
      </c>
      <c r="AP605" s="3">
        <v>165.5</v>
      </c>
      <c r="AQ605" s="3">
        <v>167.5</v>
      </c>
      <c r="AR605" s="3">
        <v>171.5</v>
      </c>
      <c r="AS605" s="3">
        <v>167.2</v>
      </c>
      <c r="AT605" s="3">
        <v>173.6</v>
      </c>
      <c r="AU605" s="3">
        <v>185</v>
      </c>
      <c r="AV605" s="3">
        <v>189.036</v>
      </c>
      <c r="AW605" s="3">
        <v>195.72</v>
      </c>
      <c r="AX605" s="3">
        <v>199.75</v>
      </c>
      <c r="AY605" s="3">
        <v>206.196</v>
      </c>
      <c r="AZ605" s="3">
        <v>210.947</v>
      </c>
      <c r="BA605">
        <v>217.345</v>
      </c>
      <c r="BB605">
        <v>2017</v>
      </c>
    </row>
    <row r="606" spans="1:54" hidden="1" x14ac:dyDescent="0.2">
      <c r="A606">
        <v>316</v>
      </c>
      <c r="B606" t="s">
        <v>548</v>
      </c>
      <c r="C606" t="s">
        <v>294</v>
      </c>
      <c r="D606" t="s">
        <v>125</v>
      </c>
      <c r="E606" t="s">
        <v>293</v>
      </c>
      <c r="F606" t="s">
        <v>292</v>
      </c>
      <c r="G606" t="s">
        <v>275</v>
      </c>
      <c r="I606" t="s">
        <v>291</v>
      </c>
      <c r="J606" s="3">
        <v>13.994</v>
      </c>
      <c r="K606" s="3">
        <v>12.276</v>
      </c>
      <c r="L606" s="3">
        <v>6.8639999999999999</v>
      </c>
      <c r="M606" s="3">
        <v>5.452</v>
      </c>
      <c r="N606" s="3">
        <v>5.0990000000000002</v>
      </c>
      <c r="O606" s="3">
        <v>2.3580000000000001</v>
      </c>
      <c r="P606" s="3">
        <v>-0.46100000000000002</v>
      </c>
      <c r="Q606" s="3">
        <v>6.2830000000000004</v>
      </c>
      <c r="R606" s="3">
        <v>4.4180000000000001</v>
      </c>
      <c r="S606" s="3">
        <v>6.5549999999999997</v>
      </c>
      <c r="T606" s="3">
        <v>3.4119999999999999</v>
      </c>
      <c r="U606" s="3">
        <v>8.1120000000000001</v>
      </c>
      <c r="V606" s="3">
        <v>3.302</v>
      </c>
      <c r="W606" s="3">
        <v>-0.96899999999999997</v>
      </c>
      <c r="X606" s="3">
        <v>0.8</v>
      </c>
      <c r="Y606" s="3">
        <v>2.8380000000000001</v>
      </c>
      <c r="Z606" s="3">
        <v>1.8080000000000001</v>
      </c>
      <c r="AA606" s="3">
        <v>3.5510000000000002</v>
      </c>
      <c r="AB606" s="3">
        <v>1.7150000000000001</v>
      </c>
      <c r="AC606" s="3">
        <v>2.9279999999999999</v>
      </c>
      <c r="AD606" s="3">
        <v>3.7930000000000001</v>
      </c>
      <c r="AE606" s="3">
        <v>-0.316</v>
      </c>
      <c r="AF606" s="3">
        <v>0.91200000000000003</v>
      </c>
      <c r="AG606" s="3">
        <v>0.30099999999999999</v>
      </c>
      <c r="AH606" s="3">
        <v>4.3040000000000003</v>
      </c>
      <c r="AI606" s="3">
        <v>7.39</v>
      </c>
      <c r="AJ606" s="3">
        <v>5.63</v>
      </c>
      <c r="AK606" s="3">
        <v>4.6529999999999996</v>
      </c>
      <c r="AL606" s="3">
        <v>7.2759999999999998</v>
      </c>
      <c r="AM606" s="3">
        <v>4.3710000000000004</v>
      </c>
      <c r="AN606" s="3">
        <v>6.4980000000000002</v>
      </c>
      <c r="AO606" s="3">
        <v>9.5589999999999993</v>
      </c>
      <c r="AP606" s="3">
        <v>2.4129999999999998</v>
      </c>
      <c r="AQ606" s="3">
        <v>1.208</v>
      </c>
      <c r="AR606" s="3">
        <v>2.3879999999999999</v>
      </c>
      <c r="AS606" s="3">
        <v>-2.5070000000000001</v>
      </c>
      <c r="AT606" s="3">
        <v>3.8279999999999998</v>
      </c>
      <c r="AU606" s="3">
        <v>6.5670000000000002</v>
      </c>
      <c r="AV606" s="3">
        <v>2.1819999999999999</v>
      </c>
      <c r="AW606" s="3">
        <v>3.536</v>
      </c>
      <c r="AX606" s="3">
        <v>2.0590000000000002</v>
      </c>
      <c r="AY606" s="3">
        <v>3.2269999999999999</v>
      </c>
      <c r="AZ606" s="3">
        <v>2.3039999999999998</v>
      </c>
      <c r="BA606">
        <v>3.0329999999999999</v>
      </c>
      <c r="BB606">
        <v>2017</v>
      </c>
    </row>
    <row r="607" spans="1:54" hidden="1" x14ac:dyDescent="0.2">
      <c r="A607">
        <v>316</v>
      </c>
      <c r="B607" t="s">
        <v>548</v>
      </c>
      <c r="C607" t="s">
        <v>290</v>
      </c>
      <c r="D607" t="s">
        <v>125</v>
      </c>
      <c r="E607" t="s">
        <v>289</v>
      </c>
      <c r="G607" t="s">
        <v>288</v>
      </c>
    </row>
    <row r="608" spans="1:54" hidden="1" x14ac:dyDescent="0.2">
      <c r="A608">
        <v>316</v>
      </c>
      <c r="B608" t="s">
        <v>548</v>
      </c>
      <c r="C608" t="s">
        <v>287</v>
      </c>
      <c r="D608" t="s">
        <v>125</v>
      </c>
      <c r="E608" t="s">
        <v>286</v>
      </c>
      <c r="F608" t="s">
        <v>285</v>
      </c>
      <c r="G608" t="s">
        <v>275</v>
      </c>
      <c r="I608" t="s">
        <v>825</v>
      </c>
      <c r="J608" s="3">
        <v>10.946</v>
      </c>
      <c r="K608" s="3">
        <v>12.375999999999999</v>
      </c>
      <c r="L608" s="3">
        <v>0.42599999999999999</v>
      </c>
      <c r="M608" s="3">
        <v>11.763</v>
      </c>
      <c r="N608" s="3">
        <v>8.577</v>
      </c>
      <c r="O608" s="3">
        <v>-6.5069999999999997</v>
      </c>
      <c r="P608" s="3">
        <v>0.70499999999999996</v>
      </c>
      <c r="Q608" s="3">
        <v>-15.004</v>
      </c>
      <c r="R608" s="3">
        <v>5.3769999999999998</v>
      </c>
      <c r="S608" s="3">
        <v>15.818</v>
      </c>
      <c r="T608" s="3">
        <v>-1.486</v>
      </c>
      <c r="U608" s="3">
        <v>31.596</v>
      </c>
      <c r="V608" s="3">
        <v>-43.555999999999997</v>
      </c>
      <c r="W608" s="3">
        <v>14.214</v>
      </c>
      <c r="X608" s="3">
        <v>10.840999999999999</v>
      </c>
      <c r="Y608" s="3">
        <v>15.962999999999999</v>
      </c>
      <c r="Z608" s="3">
        <v>2.1869999999999998</v>
      </c>
      <c r="AA608" s="3">
        <v>20.085999999999999</v>
      </c>
      <c r="AB608" s="3">
        <v>12.127000000000001</v>
      </c>
      <c r="AC608" s="3">
        <v>1.88</v>
      </c>
      <c r="AD608" s="3">
        <v>-5.3949999999999996</v>
      </c>
      <c r="AE608" s="3">
        <v>1.167</v>
      </c>
      <c r="AF608" s="3">
        <v>-0.33600000000000002</v>
      </c>
      <c r="AG608" s="3">
        <v>3.0190000000000001</v>
      </c>
      <c r="AH608" s="3">
        <v>10.494</v>
      </c>
      <c r="AI608" s="3">
        <v>4.7350000000000003</v>
      </c>
      <c r="AJ608" s="3">
        <v>-2.048</v>
      </c>
      <c r="AK608" s="3">
        <v>-2.9470000000000001</v>
      </c>
      <c r="AL608" s="3">
        <v>-4.5750000000000002</v>
      </c>
      <c r="AM608" s="3">
        <v>-11.367000000000001</v>
      </c>
      <c r="AN608" s="3">
        <v>0.34799999999999998</v>
      </c>
      <c r="AO608" s="3">
        <v>-9.0009999999999994</v>
      </c>
      <c r="AP608" s="3">
        <v>-5.9710000000000001</v>
      </c>
      <c r="AQ608" s="3">
        <v>1.3049999999999999</v>
      </c>
      <c r="AR608" s="3">
        <v>0.96</v>
      </c>
      <c r="AS608" s="3">
        <v>10.396000000000001</v>
      </c>
      <c r="AT608" s="3">
        <v>7.2549999999999999</v>
      </c>
      <c r="AU608" s="3">
        <v>-7.0960000000000001</v>
      </c>
      <c r="AV608" s="3">
        <v>-1.9</v>
      </c>
      <c r="AW608" s="3">
        <v>3.0129999999999999</v>
      </c>
      <c r="AX608" s="3">
        <v>2.7719999999999998</v>
      </c>
      <c r="AY608" s="3">
        <v>2.3740000000000001</v>
      </c>
      <c r="AZ608" s="3">
        <v>2.8370000000000002</v>
      </c>
      <c r="BA608">
        <v>3.4980000000000002</v>
      </c>
      <c r="BB608">
        <v>2016</v>
      </c>
    </row>
    <row r="609" spans="1:54" hidden="1" x14ac:dyDescent="0.2">
      <c r="A609">
        <v>316</v>
      </c>
      <c r="B609" t="s">
        <v>548</v>
      </c>
      <c r="C609" t="s">
        <v>284</v>
      </c>
      <c r="D609" t="s">
        <v>125</v>
      </c>
      <c r="E609" t="s">
        <v>283</v>
      </c>
      <c r="F609" t="s">
        <v>282</v>
      </c>
      <c r="G609" t="s">
        <v>275</v>
      </c>
      <c r="I609" t="s">
        <v>825</v>
      </c>
      <c r="J609" s="3">
        <v>10.260999999999999</v>
      </c>
      <c r="K609" s="3">
        <v>15.071999999999999</v>
      </c>
      <c r="L609" s="3">
        <v>-0.63500000000000001</v>
      </c>
      <c r="M609" s="3">
        <v>16.742000000000001</v>
      </c>
      <c r="N609" s="3">
        <v>9.4130000000000003</v>
      </c>
      <c r="O609" s="3">
        <v>-7.633</v>
      </c>
      <c r="P609" s="3">
        <v>-1.83</v>
      </c>
      <c r="Q609" s="3">
        <v>-16.466999999999999</v>
      </c>
      <c r="R609" s="3">
        <v>5.1040000000000001</v>
      </c>
      <c r="S609" s="3">
        <v>16.727</v>
      </c>
      <c r="T609" s="3">
        <v>-1.238</v>
      </c>
      <c r="U609" s="3">
        <v>31.645</v>
      </c>
      <c r="V609" s="3">
        <v>-46.241</v>
      </c>
      <c r="W609" s="3">
        <v>12.646000000000001</v>
      </c>
      <c r="X609" s="3">
        <v>10.840999999999999</v>
      </c>
      <c r="Y609" s="3">
        <v>20.193000000000001</v>
      </c>
      <c r="Z609" s="3">
        <v>2.657</v>
      </c>
      <c r="AA609" s="3">
        <v>24.963000000000001</v>
      </c>
      <c r="AB609" s="3">
        <v>16.46</v>
      </c>
      <c r="AC609" s="3">
        <v>2.4580000000000002</v>
      </c>
      <c r="AD609" s="3">
        <v>-6.0039999999999996</v>
      </c>
      <c r="AE609" s="3">
        <v>-2.3119999999999998</v>
      </c>
      <c r="AF609" s="3">
        <v>0.26300000000000001</v>
      </c>
      <c r="AG609" s="3">
        <v>5.0259999999999998</v>
      </c>
      <c r="AH609" s="3">
        <v>11.725</v>
      </c>
      <c r="AI609" s="3">
        <v>2.4590000000000001</v>
      </c>
      <c r="AJ609" s="3">
        <v>-1.821</v>
      </c>
      <c r="AK609" s="3">
        <v>-0.14599999999999999</v>
      </c>
      <c r="AL609" s="3">
        <v>-5.2530000000000001</v>
      </c>
      <c r="AM609" s="3">
        <v>-17.012</v>
      </c>
      <c r="AN609" s="3">
        <v>1.0860000000000001</v>
      </c>
      <c r="AO609" s="3">
        <v>2.4340000000000002</v>
      </c>
      <c r="AP609" s="3">
        <v>-3.61</v>
      </c>
      <c r="AQ609" s="3">
        <v>2.1349999999999998</v>
      </c>
      <c r="AR609" s="3">
        <v>0.75900000000000001</v>
      </c>
      <c r="AS609" s="3">
        <v>6.9119999999999999</v>
      </c>
      <c r="AT609" s="3">
        <v>7.2990000000000004</v>
      </c>
      <c r="AU609" s="3">
        <v>-8.5540000000000003</v>
      </c>
      <c r="AV609" s="3">
        <v>-1.8480000000000001</v>
      </c>
      <c r="AW609" s="3">
        <v>2.8149999999999999</v>
      </c>
      <c r="AX609" s="3">
        <v>2.7759999999999998</v>
      </c>
      <c r="AY609" s="3">
        <v>2.109</v>
      </c>
      <c r="AZ609" s="3">
        <v>2.5920000000000001</v>
      </c>
      <c r="BA609">
        <v>3.4620000000000002</v>
      </c>
      <c r="BB609">
        <v>2016</v>
      </c>
    </row>
    <row r="610" spans="1:54" hidden="1" x14ac:dyDescent="0.2">
      <c r="A610">
        <v>316</v>
      </c>
      <c r="B610" t="s">
        <v>548</v>
      </c>
      <c r="C610" t="s">
        <v>281</v>
      </c>
      <c r="D610" t="s">
        <v>125</v>
      </c>
      <c r="E610" t="s">
        <v>280</v>
      </c>
      <c r="F610" t="s">
        <v>279</v>
      </c>
      <c r="G610" t="s">
        <v>275</v>
      </c>
      <c r="I610" t="s">
        <v>825</v>
      </c>
      <c r="J610" s="3">
        <v>11.571999999999999</v>
      </c>
      <c r="K610" s="3">
        <v>-8.1940000000000008</v>
      </c>
      <c r="L610" s="3">
        <v>8.08</v>
      </c>
      <c r="M610" s="3">
        <v>7.1959999999999997</v>
      </c>
      <c r="N610" s="3">
        <v>16.277000000000001</v>
      </c>
      <c r="O610" s="3">
        <v>-7.0780000000000003</v>
      </c>
      <c r="P610" s="3">
        <v>-16.085000000000001</v>
      </c>
      <c r="Q610" s="3">
        <v>-14.016</v>
      </c>
      <c r="R610" s="3">
        <v>4.4119999999999999</v>
      </c>
      <c r="S610" s="3">
        <v>12.884</v>
      </c>
      <c r="T610" s="3">
        <v>4.0419999999999998</v>
      </c>
      <c r="U610" s="3">
        <v>16.466999999999999</v>
      </c>
      <c r="V610" s="3">
        <v>-8.49</v>
      </c>
      <c r="W610" s="3">
        <v>0.90900000000000003</v>
      </c>
      <c r="X610" s="3">
        <v>9.3390000000000004</v>
      </c>
      <c r="Y610" s="3">
        <v>2.4049999999999998</v>
      </c>
      <c r="Z610" s="3">
        <v>7.8710000000000004</v>
      </c>
      <c r="AA610" s="3">
        <v>6.31</v>
      </c>
      <c r="AB610" s="3">
        <v>5.5419999999999998</v>
      </c>
      <c r="AC610" s="3">
        <v>4.9249999999999998</v>
      </c>
      <c r="AD610" s="3">
        <v>7.2</v>
      </c>
      <c r="AE610" s="3">
        <v>-2.2250000000000001</v>
      </c>
      <c r="AF610" s="3">
        <v>-1.9179999999999999</v>
      </c>
      <c r="AG610" s="3">
        <v>10.058</v>
      </c>
      <c r="AH610" s="3">
        <v>2.976</v>
      </c>
      <c r="AI610" s="3">
        <v>17.440000000000001</v>
      </c>
      <c r="AJ610" s="3">
        <v>8.0549999999999997</v>
      </c>
      <c r="AK610" s="3">
        <v>6.2370000000000001</v>
      </c>
      <c r="AL610" s="3">
        <v>-3.9380000000000002</v>
      </c>
      <c r="AM610" s="3">
        <v>-15.404999999999999</v>
      </c>
      <c r="AN610" s="3">
        <v>4.7460000000000004</v>
      </c>
      <c r="AO610" s="3">
        <v>-4.2699999999999996</v>
      </c>
      <c r="AP610" s="3">
        <v>-7.444</v>
      </c>
      <c r="AQ610" s="3">
        <v>3.0350000000000001</v>
      </c>
      <c r="AR610" s="3">
        <v>-2.91</v>
      </c>
      <c r="AS610" s="3">
        <v>6.2590000000000003</v>
      </c>
      <c r="AT610" s="3">
        <v>12.09</v>
      </c>
      <c r="AU610" s="3">
        <v>-1.571</v>
      </c>
      <c r="AV610" s="3">
        <v>0.99199999999999999</v>
      </c>
      <c r="AW610" s="3">
        <v>1.2569999999999999</v>
      </c>
      <c r="AX610" s="3">
        <v>1.4890000000000001</v>
      </c>
      <c r="AY610" s="3">
        <v>1.2729999999999999</v>
      </c>
      <c r="AZ610" s="3">
        <v>2.2930000000000001</v>
      </c>
      <c r="BA610">
        <v>3.0569999999999999</v>
      </c>
      <c r="BB610">
        <v>2016</v>
      </c>
    </row>
    <row r="611" spans="1:54" hidden="1" x14ac:dyDescent="0.2">
      <c r="A611">
        <v>316</v>
      </c>
      <c r="B611" t="s">
        <v>548</v>
      </c>
      <c r="C611" t="s">
        <v>278</v>
      </c>
      <c r="D611" t="s">
        <v>125</v>
      </c>
      <c r="E611" t="s">
        <v>277</v>
      </c>
      <c r="F611" t="s">
        <v>276</v>
      </c>
      <c r="G611" t="s">
        <v>275</v>
      </c>
      <c r="I611" t="s">
        <v>825</v>
      </c>
      <c r="J611" s="3">
        <v>12.095000000000001</v>
      </c>
      <c r="K611" s="3">
        <v>-3.2090000000000001</v>
      </c>
      <c r="L611" s="3">
        <v>36.554000000000002</v>
      </c>
      <c r="M611" s="3">
        <v>34.61</v>
      </c>
      <c r="N611" s="3">
        <v>31.292000000000002</v>
      </c>
      <c r="O611" s="3">
        <v>-10.922000000000001</v>
      </c>
      <c r="P611" s="3">
        <v>-25.565000000000001</v>
      </c>
      <c r="Q611" s="3">
        <v>-48.335999999999999</v>
      </c>
      <c r="R611" s="3">
        <v>2.077</v>
      </c>
      <c r="S611" s="3">
        <v>1.4319999999999999</v>
      </c>
      <c r="T611" s="3">
        <v>6.9610000000000003</v>
      </c>
      <c r="U611" s="3">
        <v>16.625</v>
      </c>
      <c r="V611" s="3">
        <v>2.3719999999999999</v>
      </c>
      <c r="W611" s="3">
        <v>-2.4620000000000002</v>
      </c>
      <c r="X611" s="3">
        <v>9.3390000000000004</v>
      </c>
      <c r="Y611" s="3">
        <v>26.039000000000001</v>
      </c>
      <c r="Z611" s="3">
        <v>15.324999999999999</v>
      </c>
      <c r="AA611" s="3">
        <v>5.218</v>
      </c>
      <c r="AB611" s="3">
        <v>-2.9420000000000002</v>
      </c>
      <c r="AC611" s="3">
        <v>2.6320000000000001</v>
      </c>
      <c r="AD611" s="3">
        <v>4.0060000000000002</v>
      </c>
      <c r="AE611" s="3">
        <v>-1.546</v>
      </c>
      <c r="AF611" s="3">
        <v>-5.7240000000000002</v>
      </c>
      <c r="AG611" s="3">
        <v>-6.6000000000000003E-2</v>
      </c>
      <c r="AH611" s="3">
        <v>3.665</v>
      </c>
      <c r="AI611" s="3">
        <v>25.053000000000001</v>
      </c>
      <c r="AJ611" s="3">
        <v>37.96</v>
      </c>
      <c r="AK611" s="3">
        <v>1.617</v>
      </c>
      <c r="AL611" s="3">
        <v>-14.56</v>
      </c>
      <c r="AM611" s="3">
        <v>-20.61</v>
      </c>
      <c r="AN611" s="3">
        <v>9.8160000000000007</v>
      </c>
      <c r="AO611" s="3">
        <v>87.707999999999998</v>
      </c>
      <c r="AP611" s="3">
        <v>-5.0960000000000001</v>
      </c>
      <c r="AQ611" s="3">
        <v>-1.9790000000000001</v>
      </c>
      <c r="AR611" s="3">
        <v>1.498</v>
      </c>
      <c r="AS611" s="3">
        <v>4.0839999999999996</v>
      </c>
      <c r="AT611" s="3">
        <v>9.702</v>
      </c>
      <c r="AU611" s="3">
        <v>-6.17</v>
      </c>
      <c r="AV611" s="3">
        <v>1.0049999999999999</v>
      </c>
      <c r="AW611" s="3">
        <v>1.5349999999999999</v>
      </c>
      <c r="AX611" s="3">
        <v>0.95499999999999996</v>
      </c>
      <c r="AY611" s="3">
        <v>0.58699999999999997</v>
      </c>
      <c r="AZ611" s="3">
        <v>1.4710000000000001</v>
      </c>
      <c r="BA611">
        <v>1.8939999999999999</v>
      </c>
      <c r="BB611">
        <v>2016</v>
      </c>
    </row>
    <row r="612" spans="1:54" hidden="1" x14ac:dyDescent="0.2">
      <c r="A612">
        <v>316</v>
      </c>
      <c r="B612" t="s">
        <v>548</v>
      </c>
      <c r="C612" t="s">
        <v>274</v>
      </c>
      <c r="D612" t="s">
        <v>125</v>
      </c>
      <c r="E612" t="s">
        <v>273</v>
      </c>
      <c r="F612" t="s">
        <v>272</v>
      </c>
      <c r="G612" t="s">
        <v>271</v>
      </c>
      <c r="I612" t="s">
        <v>826</v>
      </c>
      <c r="J612" s="3" t="s">
        <v>215</v>
      </c>
      <c r="K612" s="3">
        <v>10.76</v>
      </c>
      <c r="L612" s="3">
        <v>13.65</v>
      </c>
      <c r="M612" s="3">
        <v>14.945</v>
      </c>
      <c r="N612" s="3">
        <v>17.036999999999999</v>
      </c>
      <c r="O612" s="3">
        <v>18.631</v>
      </c>
      <c r="P612" s="3">
        <v>17.734999999999999</v>
      </c>
      <c r="Q612" s="3">
        <v>17.934000000000001</v>
      </c>
      <c r="R612" s="3">
        <v>17.137</v>
      </c>
      <c r="S612" s="3">
        <v>15.244</v>
      </c>
      <c r="T612" s="3">
        <v>14.945</v>
      </c>
      <c r="U612" s="3">
        <v>17.236000000000001</v>
      </c>
      <c r="V612" s="3">
        <v>22.914999999999999</v>
      </c>
      <c r="W612" s="3">
        <v>24.41</v>
      </c>
      <c r="X612" s="3">
        <v>21.75</v>
      </c>
      <c r="Y612" s="3">
        <v>19.625</v>
      </c>
      <c r="Z612" s="3">
        <v>15.75</v>
      </c>
      <c r="AA612" s="3">
        <v>14.55</v>
      </c>
      <c r="AB612" s="3">
        <v>12.15</v>
      </c>
      <c r="AC612" s="3">
        <v>10.35</v>
      </c>
      <c r="AD612" s="3">
        <v>9.75</v>
      </c>
      <c r="AE612" s="3">
        <v>9.85</v>
      </c>
      <c r="AF612" s="3">
        <v>10.3</v>
      </c>
      <c r="AG612" s="3">
        <v>11</v>
      </c>
      <c r="AH612" s="3">
        <v>9.5749999999999993</v>
      </c>
      <c r="AI612" s="3">
        <v>9.0749999999999993</v>
      </c>
      <c r="AJ612" s="3">
        <v>8.7249999999999996</v>
      </c>
      <c r="AK612" s="3">
        <v>7.4249999999999998</v>
      </c>
      <c r="AL612" s="3">
        <v>8.125</v>
      </c>
      <c r="AM612" s="3">
        <v>9.9749999999999996</v>
      </c>
      <c r="AN612" s="3">
        <v>10.25</v>
      </c>
      <c r="AO612" s="3">
        <v>11.15</v>
      </c>
      <c r="AP612" s="3">
        <v>11.5</v>
      </c>
      <c r="AQ612" s="3">
        <v>11.625</v>
      </c>
      <c r="AR612" s="3">
        <v>12.275</v>
      </c>
      <c r="AS612" s="3">
        <v>11.3</v>
      </c>
      <c r="AT612" s="3">
        <v>9.8670000000000009</v>
      </c>
      <c r="AU612" s="3">
        <v>9.7550000000000008</v>
      </c>
      <c r="AV612" s="3">
        <v>9.6590000000000007</v>
      </c>
      <c r="AW612" s="3">
        <v>9.6739999999999995</v>
      </c>
      <c r="AX612" s="3">
        <v>9.6310000000000002</v>
      </c>
      <c r="AY612" s="3">
        <v>9.5950000000000006</v>
      </c>
      <c r="AZ612" s="3">
        <v>9.5579999999999998</v>
      </c>
      <c r="BA612">
        <v>9.5220000000000002</v>
      </c>
      <c r="BB612">
        <v>2016</v>
      </c>
    </row>
    <row r="613" spans="1:54" hidden="1" x14ac:dyDescent="0.2">
      <c r="A613">
        <v>316</v>
      </c>
      <c r="B613" t="s">
        <v>548</v>
      </c>
      <c r="C613" t="s">
        <v>270</v>
      </c>
      <c r="D613" t="s">
        <v>125</v>
      </c>
      <c r="E613" t="s">
        <v>269</v>
      </c>
      <c r="F613" t="s">
        <v>268</v>
      </c>
      <c r="G613" t="s">
        <v>264</v>
      </c>
      <c r="H613" t="s">
        <v>263</v>
      </c>
    </row>
    <row r="614" spans="1:54" hidden="1" x14ac:dyDescent="0.2">
      <c r="A614">
        <v>316</v>
      </c>
      <c r="B614" t="s">
        <v>548</v>
      </c>
      <c r="C614" t="s">
        <v>267</v>
      </c>
      <c r="D614" t="s">
        <v>125</v>
      </c>
      <c r="E614" t="s">
        <v>266</v>
      </c>
      <c r="F614" t="s">
        <v>265</v>
      </c>
      <c r="G614" t="s">
        <v>264</v>
      </c>
      <c r="H614" t="s">
        <v>263</v>
      </c>
      <c r="I614" t="s">
        <v>827</v>
      </c>
      <c r="J614" s="3">
        <v>0.25</v>
      </c>
      <c r="K614" s="3">
        <v>0.25</v>
      </c>
      <c r="L614" s="3">
        <v>0.25</v>
      </c>
      <c r="M614" s="3">
        <v>0.25</v>
      </c>
      <c r="N614" s="3">
        <v>0.25</v>
      </c>
      <c r="O614" s="3">
        <v>0.25</v>
      </c>
      <c r="P614" s="3">
        <v>0.25</v>
      </c>
      <c r="Q614" s="3">
        <v>0.25</v>
      </c>
      <c r="R614" s="3">
        <v>0.25</v>
      </c>
      <c r="S614" s="3">
        <v>0.25</v>
      </c>
      <c r="T614" s="3">
        <v>0.25</v>
      </c>
      <c r="U614" s="3">
        <v>0.25</v>
      </c>
      <c r="V614" s="3">
        <v>0.25</v>
      </c>
      <c r="W614" s="3">
        <v>0.25</v>
      </c>
      <c r="X614" s="3">
        <v>0.26400000000000001</v>
      </c>
      <c r="Y614" s="3">
        <v>0.26400000000000001</v>
      </c>
      <c r="Z614" s="3">
        <v>0.26500000000000001</v>
      </c>
      <c r="AA614" s="3">
        <v>0.26600000000000001</v>
      </c>
      <c r="AB614" s="3">
        <v>0.26700000000000002</v>
      </c>
      <c r="AC614" s="3">
        <v>0.26700000000000002</v>
      </c>
      <c r="AD614" s="3">
        <v>0.26900000000000002</v>
      </c>
      <c r="AE614" s="3">
        <v>0.27</v>
      </c>
      <c r="AF614" s="3">
        <v>0.27100000000000002</v>
      </c>
      <c r="AG614" s="3">
        <v>0.27200000000000002</v>
      </c>
      <c r="AH614" s="3">
        <v>0.27300000000000002</v>
      </c>
      <c r="AI614" s="3">
        <v>0.27300000000000002</v>
      </c>
      <c r="AJ614" s="3">
        <v>0.27400000000000002</v>
      </c>
      <c r="AK614" s="3">
        <v>0.27500000000000002</v>
      </c>
      <c r="AL614" s="3">
        <v>0.27500000000000002</v>
      </c>
      <c r="AM614" s="3">
        <v>0.27600000000000002</v>
      </c>
      <c r="AN614" s="3">
        <v>0.27700000000000002</v>
      </c>
      <c r="AO614" s="3">
        <v>0.27700000000000002</v>
      </c>
      <c r="AP614" s="3">
        <v>0.27800000000000002</v>
      </c>
      <c r="AQ614" s="3">
        <v>0.27800000000000002</v>
      </c>
      <c r="AR614" s="3">
        <v>0.27900000000000003</v>
      </c>
      <c r="AS614" s="3">
        <v>0.28000000000000003</v>
      </c>
      <c r="AT614" s="3">
        <v>0.28000000000000003</v>
      </c>
      <c r="AU614" s="3">
        <v>0.28100000000000003</v>
      </c>
      <c r="AV614" s="3">
        <v>0.28199999999999997</v>
      </c>
      <c r="AW614" s="3">
        <v>0.28199999999999997</v>
      </c>
      <c r="AX614" s="3">
        <v>0.28299999999999997</v>
      </c>
      <c r="AY614" s="3">
        <v>0.28299999999999997</v>
      </c>
      <c r="AZ614" s="3">
        <v>0.28399999999999997</v>
      </c>
      <c r="BA614">
        <v>0.28499999999999998</v>
      </c>
      <c r="BB614">
        <v>2015</v>
      </c>
    </row>
    <row r="615" spans="1:54" hidden="1" x14ac:dyDescent="0.2">
      <c r="A615">
        <v>316</v>
      </c>
      <c r="B615" t="s">
        <v>548</v>
      </c>
      <c r="C615" t="s">
        <v>262</v>
      </c>
      <c r="D615" t="s">
        <v>125</v>
      </c>
      <c r="E615" t="s">
        <v>260</v>
      </c>
      <c r="F615" t="s">
        <v>259</v>
      </c>
      <c r="G615" t="s">
        <v>225</v>
      </c>
      <c r="H615" t="s">
        <v>222</v>
      </c>
      <c r="I615" t="s">
        <v>828</v>
      </c>
      <c r="J615" s="3" t="s">
        <v>215</v>
      </c>
      <c r="K615" s="3" t="s">
        <v>215</v>
      </c>
      <c r="L615" s="3" t="s">
        <v>215</v>
      </c>
      <c r="M615" s="3" t="s">
        <v>215</v>
      </c>
      <c r="N615" s="3" t="s">
        <v>215</v>
      </c>
      <c r="O615" s="3" t="s">
        <v>215</v>
      </c>
      <c r="P615" s="3" t="s">
        <v>215</v>
      </c>
      <c r="Q615" s="3" t="s">
        <v>215</v>
      </c>
      <c r="R615" s="3" t="s">
        <v>215</v>
      </c>
      <c r="S615" s="3" t="s">
        <v>215</v>
      </c>
      <c r="T615" s="3" t="s">
        <v>215</v>
      </c>
      <c r="U615" s="3" t="s">
        <v>215</v>
      </c>
      <c r="V615" s="3" t="s">
        <v>215</v>
      </c>
      <c r="W615" s="3" t="s">
        <v>215</v>
      </c>
      <c r="X615" s="3">
        <v>1.238</v>
      </c>
      <c r="Y615" s="3">
        <v>1.3540000000000001</v>
      </c>
      <c r="Z615" s="3">
        <v>1.42</v>
      </c>
      <c r="AA615" s="3">
        <v>1.67</v>
      </c>
      <c r="AB615" s="3">
        <v>1.786</v>
      </c>
      <c r="AC615" s="3">
        <v>1.8939999999999999</v>
      </c>
      <c r="AD615" s="3">
        <v>1.996</v>
      </c>
      <c r="AE615" s="3">
        <v>2.0289999999999999</v>
      </c>
      <c r="AF615" s="3">
        <v>2.1280000000000001</v>
      </c>
      <c r="AG615" s="3">
        <v>2.3519999999999999</v>
      </c>
      <c r="AH615" s="3">
        <v>2.4359999999999999</v>
      </c>
      <c r="AI615" s="3">
        <v>2.7320000000000002</v>
      </c>
      <c r="AJ615" s="3">
        <v>2.8319999999999999</v>
      </c>
      <c r="AK615" s="3">
        <v>3.2109999999999999</v>
      </c>
      <c r="AL615" s="3">
        <v>3.12</v>
      </c>
      <c r="AM615" s="3">
        <v>2.8420000000000001</v>
      </c>
      <c r="AN615" s="3">
        <v>2.8260000000000001</v>
      </c>
      <c r="AO615" s="3">
        <v>3.129</v>
      </c>
      <c r="AP615" s="3">
        <v>3.0350000000000001</v>
      </c>
      <c r="AQ615" s="3">
        <v>2.9159999999999999</v>
      </c>
      <c r="AR615" s="3">
        <v>2.9430000000000001</v>
      </c>
      <c r="AS615" s="3">
        <v>3.0049999999999999</v>
      </c>
      <c r="AT615" s="3">
        <v>3.2989999999999999</v>
      </c>
      <c r="AU615" s="3">
        <v>3.5270000000000001</v>
      </c>
      <c r="AV615" s="3">
        <v>3.7810000000000001</v>
      </c>
      <c r="AW615" s="3">
        <v>3.9159999999999999</v>
      </c>
      <c r="AX615" s="3">
        <v>4.0529999999999999</v>
      </c>
      <c r="AY615" s="3">
        <v>4.1920000000000002</v>
      </c>
      <c r="AZ615" s="3">
        <v>4.3369999999999997</v>
      </c>
      <c r="BA615">
        <v>4.4870000000000001</v>
      </c>
      <c r="BB615">
        <v>2017</v>
      </c>
    </row>
    <row r="616" spans="1:54" hidden="1" x14ac:dyDescent="0.2">
      <c r="A616">
        <v>316</v>
      </c>
      <c r="B616" t="s">
        <v>548</v>
      </c>
      <c r="C616" t="s">
        <v>261</v>
      </c>
      <c r="D616" t="s">
        <v>125</v>
      </c>
      <c r="E616" t="s">
        <v>260</v>
      </c>
      <c r="F616" t="s">
        <v>259</v>
      </c>
      <c r="G616" t="s">
        <v>217</v>
      </c>
      <c r="I616" t="s">
        <v>258</v>
      </c>
      <c r="J616" s="3" t="s">
        <v>215</v>
      </c>
      <c r="K616" s="3" t="s">
        <v>215</v>
      </c>
      <c r="L616" s="3" t="s">
        <v>215</v>
      </c>
      <c r="M616" s="3" t="s">
        <v>215</v>
      </c>
      <c r="N616" s="3" t="s">
        <v>215</v>
      </c>
      <c r="O616" s="3" t="s">
        <v>215</v>
      </c>
      <c r="P616" s="3" t="s">
        <v>215</v>
      </c>
      <c r="Q616" s="3" t="s">
        <v>215</v>
      </c>
      <c r="R616" s="3" t="s">
        <v>215</v>
      </c>
      <c r="S616" s="3" t="s">
        <v>215</v>
      </c>
      <c r="T616" s="3" t="s">
        <v>215</v>
      </c>
      <c r="U616" s="3" t="s">
        <v>215</v>
      </c>
      <c r="V616" s="3" t="s">
        <v>215</v>
      </c>
      <c r="W616" s="3" t="s">
        <v>215</v>
      </c>
      <c r="X616" s="3">
        <v>28.251000000000001</v>
      </c>
      <c r="Y616" s="3">
        <v>29.268999999999998</v>
      </c>
      <c r="Z616" s="3">
        <v>28.859000000000002</v>
      </c>
      <c r="AA616" s="3">
        <v>31.571000000000002</v>
      </c>
      <c r="AB616" s="3">
        <v>30.526</v>
      </c>
      <c r="AC616" s="3">
        <v>31.024000000000001</v>
      </c>
      <c r="AD616" s="3">
        <v>31.978000000000002</v>
      </c>
      <c r="AE616" s="3">
        <v>32.408999999999999</v>
      </c>
      <c r="AF616" s="3">
        <v>33.290999999999997</v>
      </c>
      <c r="AG616" s="3">
        <v>35.262999999999998</v>
      </c>
      <c r="AH616" s="3">
        <v>33.738</v>
      </c>
      <c r="AI616" s="3">
        <v>34.335000000000001</v>
      </c>
      <c r="AJ616" s="3">
        <v>32.674999999999997</v>
      </c>
      <c r="AK616" s="3">
        <v>34.145000000000003</v>
      </c>
      <c r="AL616" s="3">
        <v>33.155000000000001</v>
      </c>
      <c r="AM616" s="3">
        <v>31.702000000000002</v>
      </c>
      <c r="AN616" s="3">
        <v>30.965</v>
      </c>
      <c r="AO616" s="3">
        <v>33.597999999999999</v>
      </c>
      <c r="AP616" s="3">
        <v>32.689</v>
      </c>
      <c r="AQ616" s="3">
        <v>31.204000000000001</v>
      </c>
      <c r="AR616" s="3">
        <v>31.463999999999999</v>
      </c>
      <c r="AS616" s="3">
        <v>31.884</v>
      </c>
      <c r="AT616" s="3">
        <v>34.167999999999999</v>
      </c>
      <c r="AU616" s="3">
        <v>34.628</v>
      </c>
      <c r="AV616" s="3">
        <v>35.222999999999999</v>
      </c>
      <c r="AW616" s="3">
        <v>35.168999999999997</v>
      </c>
      <c r="AX616" s="3">
        <v>35.091999999999999</v>
      </c>
      <c r="AY616" s="3">
        <v>35.008000000000003</v>
      </c>
      <c r="AZ616" s="3">
        <v>34.927</v>
      </c>
      <c r="BA616">
        <v>34.85</v>
      </c>
      <c r="BB616">
        <v>2017</v>
      </c>
    </row>
    <row r="617" spans="1:54" hidden="1" x14ac:dyDescent="0.2">
      <c r="A617">
        <v>316</v>
      </c>
      <c r="B617" t="s">
        <v>548</v>
      </c>
      <c r="C617" t="s">
        <v>257</v>
      </c>
      <c r="D617" t="s">
        <v>125</v>
      </c>
      <c r="E617" t="s">
        <v>255</v>
      </c>
      <c r="F617" t="s">
        <v>254</v>
      </c>
      <c r="G617" t="s">
        <v>225</v>
      </c>
      <c r="H617" t="s">
        <v>222</v>
      </c>
      <c r="I617" t="s">
        <v>828</v>
      </c>
      <c r="J617" s="3" t="s">
        <v>215</v>
      </c>
      <c r="K617" s="3" t="s">
        <v>215</v>
      </c>
      <c r="L617" s="3" t="s">
        <v>215</v>
      </c>
      <c r="M617" s="3" t="s">
        <v>215</v>
      </c>
      <c r="N617" s="3" t="s">
        <v>215</v>
      </c>
      <c r="O617" s="3" t="s">
        <v>215</v>
      </c>
      <c r="P617" s="3" t="s">
        <v>215</v>
      </c>
      <c r="Q617" s="3" t="s">
        <v>215</v>
      </c>
      <c r="R617" s="3" t="s">
        <v>215</v>
      </c>
      <c r="S617" s="3" t="s">
        <v>215</v>
      </c>
      <c r="T617" s="3" t="s">
        <v>215</v>
      </c>
      <c r="U617" s="3" t="s">
        <v>215</v>
      </c>
      <c r="V617" s="3" t="s">
        <v>215</v>
      </c>
      <c r="W617" s="3" t="s">
        <v>215</v>
      </c>
      <c r="X617" s="3">
        <v>1.0609999999999999</v>
      </c>
      <c r="Y617" s="3">
        <v>1.1910000000000001</v>
      </c>
      <c r="Z617" s="3">
        <v>1.3560000000000001</v>
      </c>
      <c r="AA617" s="3">
        <v>1.506</v>
      </c>
      <c r="AB617" s="3">
        <v>1.5760000000000001</v>
      </c>
      <c r="AC617" s="3">
        <v>1.694</v>
      </c>
      <c r="AD617" s="3">
        <v>1.8029999999999999</v>
      </c>
      <c r="AE617" s="3">
        <v>1.92</v>
      </c>
      <c r="AF617" s="3">
        <v>2.0009999999999999</v>
      </c>
      <c r="AG617" s="3">
        <v>2.0070000000000001</v>
      </c>
      <c r="AH617" s="3">
        <v>2.052</v>
      </c>
      <c r="AI617" s="3">
        <v>2.234</v>
      </c>
      <c r="AJ617" s="3">
        <v>2.4430000000000001</v>
      </c>
      <c r="AK617" s="3">
        <v>2.944</v>
      </c>
      <c r="AL617" s="3">
        <v>3.04</v>
      </c>
      <c r="AM617" s="3">
        <v>2.988</v>
      </c>
      <c r="AN617" s="3">
        <v>3.0550000000000002</v>
      </c>
      <c r="AO617" s="3">
        <v>2.9350000000000001</v>
      </c>
      <c r="AP617" s="3">
        <v>3.198</v>
      </c>
      <c r="AQ617" s="3">
        <v>3.2930000000000001</v>
      </c>
      <c r="AR617" s="3">
        <v>3.1120000000000001</v>
      </c>
      <c r="AS617" s="3">
        <v>3.302</v>
      </c>
      <c r="AT617" s="3">
        <v>3.2789999999999999</v>
      </c>
      <c r="AU617" s="3">
        <v>3.4049999999999998</v>
      </c>
      <c r="AV617" s="3">
        <v>3.5510000000000002</v>
      </c>
      <c r="AW617" s="3">
        <v>3.7160000000000002</v>
      </c>
      <c r="AX617" s="3">
        <v>3.8980000000000001</v>
      </c>
      <c r="AY617" s="3">
        <v>4.0190000000000001</v>
      </c>
      <c r="AZ617" s="3">
        <v>4.1109999999999998</v>
      </c>
      <c r="BA617">
        <v>4.234</v>
      </c>
      <c r="BB617">
        <v>2017</v>
      </c>
    </row>
    <row r="618" spans="1:54" hidden="1" x14ac:dyDescent="0.2">
      <c r="A618">
        <v>316</v>
      </c>
      <c r="B618" t="s">
        <v>548</v>
      </c>
      <c r="C618" t="s">
        <v>256</v>
      </c>
      <c r="D618" t="s">
        <v>125</v>
      </c>
      <c r="E618" t="s">
        <v>255</v>
      </c>
      <c r="F618" t="s">
        <v>254</v>
      </c>
      <c r="G618" t="s">
        <v>217</v>
      </c>
      <c r="I618" t="s">
        <v>253</v>
      </c>
      <c r="J618" s="3" t="s">
        <v>215</v>
      </c>
      <c r="K618" s="3" t="s">
        <v>215</v>
      </c>
      <c r="L618" s="3" t="s">
        <v>215</v>
      </c>
      <c r="M618" s="3" t="s">
        <v>215</v>
      </c>
      <c r="N618" s="3" t="s">
        <v>215</v>
      </c>
      <c r="O618" s="3" t="s">
        <v>215</v>
      </c>
      <c r="P618" s="3" t="s">
        <v>215</v>
      </c>
      <c r="Q618" s="3" t="s">
        <v>215</v>
      </c>
      <c r="R618" s="3" t="s">
        <v>215</v>
      </c>
      <c r="S618" s="3" t="s">
        <v>215</v>
      </c>
      <c r="T618" s="3" t="s">
        <v>215</v>
      </c>
      <c r="U618" s="3" t="s">
        <v>215</v>
      </c>
      <c r="V618" s="3" t="s">
        <v>215</v>
      </c>
      <c r="W618" s="3" t="s">
        <v>215</v>
      </c>
      <c r="X618" s="3">
        <v>24.204999999999998</v>
      </c>
      <c r="Y618" s="3">
        <v>25.760999999999999</v>
      </c>
      <c r="Z618" s="3">
        <v>27.556999999999999</v>
      </c>
      <c r="AA618" s="3">
        <v>28.462</v>
      </c>
      <c r="AB618" s="3">
        <v>26.934000000000001</v>
      </c>
      <c r="AC618" s="3">
        <v>27.748999999999999</v>
      </c>
      <c r="AD618" s="3">
        <v>28.887</v>
      </c>
      <c r="AE618" s="3">
        <v>30.669</v>
      </c>
      <c r="AF618" s="3">
        <v>31.306999999999999</v>
      </c>
      <c r="AG618" s="3">
        <v>30.097999999999999</v>
      </c>
      <c r="AH618" s="3">
        <v>28.423999999999999</v>
      </c>
      <c r="AI618" s="3">
        <v>28.077000000000002</v>
      </c>
      <c r="AJ618" s="3">
        <v>28.184999999999999</v>
      </c>
      <c r="AK618" s="3">
        <v>31.31</v>
      </c>
      <c r="AL618" s="3">
        <v>32.308</v>
      </c>
      <c r="AM618" s="3">
        <v>33.338000000000001</v>
      </c>
      <c r="AN618" s="3">
        <v>33.466000000000001</v>
      </c>
      <c r="AO618" s="3">
        <v>31.515000000000001</v>
      </c>
      <c r="AP618" s="3">
        <v>34.442999999999998</v>
      </c>
      <c r="AQ618" s="3">
        <v>35.244</v>
      </c>
      <c r="AR618" s="3">
        <v>33.268999999999998</v>
      </c>
      <c r="AS618" s="3">
        <v>35.034999999999997</v>
      </c>
      <c r="AT618" s="3">
        <v>33.96</v>
      </c>
      <c r="AU618" s="3">
        <v>33.424999999999997</v>
      </c>
      <c r="AV618" s="3">
        <v>33.085000000000001</v>
      </c>
      <c r="AW618" s="3">
        <v>33.369999999999997</v>
      </c>
      <c r="AX618" s="3">
        <v>33.75</v>
      </c>
      <c r="AY618" s="3">
        <v>33.558</v>
      </c>
      <c r="AZ618" s="3">
        <v>33.100999999999999</v>
      </c>
      <c r="BA618">
        <v>32.884999999999998</v>
      </c>
      <c r="BB618">
        <v>2017</v>
      </c>
    </row>
    <row r="619" spans="1:54" hidden="1" x14ac:dyDescent="0.2">
      <c r="A619">
        <v>316</v>
      </c>
      <c r="B619" t="s">
        <v>548</v>
      </c>
      <c r="C619" t="s">
        <v>252</v>
      </c>
      <c r="D619" t="s">
        <v>125</v>
      </c>
      <c r="E619" t="s">
        <v>250</v>
      </c>
      <c r="F619" t="s">
        <v>249</v>
      </c>
      <c r="G619" t="s">
        <v>225</v>
      </c>
      <c r="H619" t="s">
        <v>222</v>
      </c>
      <c r="I619" t="s">
        <v>828</v>
      </c>
      <c r="J619" s="3" t="s">
        <v>215</v>
      </c>
      <c r="K619" s="3" t="s">
        <v>215</v>
      </c>
      <c r="L619" s="3" t="s">
        <v>215</v>
      </c>
      <c r="M619" s="3" t="s">
        <v>215</v>
      </c>
      <c r="N619" s="3" t="s">
        <v>215</v>
      </c>
      <c r="O619" s="3" t="s">
        <v>215</v>
      </c>
      <c r="P619" s="3" t="s">
        <v>215</v>
      </c>
      <c r="Q619" s="3" t="s">
        <v>215</v>
      </c>
      <c r="R619" s="3" t="s">
        <v>215</v>
      </c>
      <c r="S619" s="3" t="s">
        <v>215</v>
      </c>
      <c r="T619" s="3" t="s">
        <v>215</v>
      </c>
      <c r="U619" s="3" t="s">
        <v>215</v>
      </c>
      <c r="V619" s="3" t="s">
        <v>215</v>
      </c>
      <c r="W619" s="3" t="s">
        <v>215</v>
      </c>
      <c r="X619" s="3">
        <v>0.17699999999999999</v>
      </c>
      <c r="Y619" s="3">
        <v>0.16200000000000001</v>
      </c>
      <c r="Z619" s="3">
        <v>6.4000000000000001E-2</v>
      </c>
      <c r="AA619" s="3">
        <v>0.16400000000000001</v>
      </c>
      <c r="AB619" s="3">
        <v>0.21</v>
      </c>
      <c r="AC619" s="3">
        <v>0.2</v>
      </c>
      <c r="AD619" s="3">
        <v>0.193</v>
      </c>
      <c r="AE619" s="3">
        <v>0.109</v>
      </c>
      <c r="AF619" s="3">
        <v>0.127</v>
      </c>
      <c r="AG619" s="3">
        <v>0.34399999999999997</v>
      </c>
      <c r="AH619" s="3">
        <v>0.38400000000000001</v>
      </c>
      <c r="AI619" s="3">
        <v>0.498</v>
      </c>
      <c r="AJ619" s="3">
        <v>0.38900000000000001</v>
      </c>
      <c r="AK619" s="3">
        <v>0.26700000000000002</v>
      </c>
      <c r="AL619" s="3">
        <v>0.08</v>
      </c>
      <c r="AM619" s="3">
        <v>-0.14699999999999999</v>
      </c>
      <c r="AN619" s="3">
        <v>-0.22800000000000001</v>
      </c>
      <c r="AO619" s="3">
        <v>0.19400000000000001</v>
      </c>
      <c r="AP619" s="3">
        <v>-0.16300000000000001</v>
      </c>
      <c r="AQ619" s="3">
        <v>-0.378</v>
      </c>
      <c r="AR619" s="3">
        <v>-0.16900000000000001</v>
      </c>
      <c r="AS619" s="3">
        <v>-0.29699999999999999</v>
      </c>
      <c r="AT619" s="3">
        <v>0.02</v>
      </c>
      <c r="AU619" s="3">
        <v>0.122</v>
      </c>
      <c r="AV619" s="3">
        <v>0.22900000000000001</v>
      </c>
      <c r="AW619" s="3">
        <v>0.2</v>
      </c>
      <c r="AX619" s="3">
        <v>0.155</v>
      </c>
      <c r="AY619" s="3">
        <v>0.17399999999999999</v>
      </c>
      <c r="AZ619" s="3">
        <v>0.22700000000000001</v>
      </c>
      <c r="BA619">
        <v>0.253</v>
      </c>
      <c r="BB619">
        <v>2017</v>
      </c>
    </row>
    <row r="620" spans="1:54" hidden="1" x14ac:dyDescent="0.2">
      <c r="A620">
        <v>316</v>
      </c>
      <c r="B620" t="s">
        <v>548</v>
      </c>
      <c r="C620" t="s">
        <v>251</v>
      </c>
      <c r="D620" t="s">
        <v>125</v>
      </c>
      <c r="E620" t="s">
        <v>250</v>
      </c>
      <c r="F620" t="s">
        <v>249</v>
      </c>
      <c r="G620" t="s">
        <v>217</v>
      </c>
      <c r="I620" t="s">
        <v>248</v>
      </c>
      <c r="J620" s="3" t="s">
        <v>215</v>
      </c>
      <c r="K620" s="3" t="s">
        <v>215</v>
      </c>
      <c r="L620" s="3" t="s">
        <v>215</v>
      </c>
      <c r="M620" s="3" t="s">
        <v>215</v>
      </c>
      <c r="N620" s="3" t="s">
        <v>215</v>
      </c>
      <c r="O620" s="3" t="s">
        <v>215</v>
      </c>
      <c r="P620" s="3" t="s">
        <v>215</v>
      </c>
      <c r="Q620" s="3" t="s">
        <v>215</v>
      </c>
      <c r="R620" s="3" t="s">
        <v>215</v>
      </c>
      <c r="S620" s="3" t="s">
        <v>215</v>
      </c>
      <c r="T620" s="3" t="s">
        <v>215</v>
      </c>
      <c r="U620" s="3" t="s">
        <v>215</v>
      </c>
      <c r="V620" s="3" t="s">
        <v>215</v>
      </c>
      <c r="W620" s="3" t="s">
        <v>215</v>
      </c>
      <c r="X620" s="3">
        <v>4.0460000000000003</v>
      </c>
      <c r="Y620" s="3">
        <v>3.5089999999999999</v>
      </c>
      <c r="Z620" s="3">
        <v>1.3029999999999999</v>
      </c>
      <c r="AA620" s="3">
        <v>3.109</v>
      </c>
      <c r="AB620" s="3">
        <v>3.5910000000000002</v>
      </c>
      <c r="AC620" s="3">
        <v>3.2759999999999998</v>
      </c>
      <c r="AD620" s="3">
        <v>3.0910000000000002</v>
      </c>
      <c r="AE620" s="3">
        <v>1.7410000000000001</v>
      </c>
      <c r="AF620" s="3">
        <v>1.9830000000000001</v>
      </c>
      <c r="AG620" s="3">
        <v>5.165</v>
      </c>
      <c r="AH620" s="3">
        <v>5.3140000000000001</v>
      </c>
      <c r="AI620" s="3">
        <v>6.258</v>
      </c>
      <c r="AJ620" s="3">
        <v>4.49</v>
      </c>
      <c r="AK620" s="3">
        <v>2.835</v>
      </c>
      <c r="AL620" s="3">
        <v>0.84699999999999998</v>
      </c>
      <c r="AM620" s="3">
        <v>-1.6359999999999999</v>
      </c>
      <c r="AN620" s="3">
        <v>-2.5019999999999998</v>
      </c>
      <c r="AO620" s="3">
        <v>2.0830000000000002</v>
      </c>
      <c r="AP620" s="3">
        <v>-1.7529999999999999</v>
      </c>
      <c r="AQ620" s="3">
        <v>-4.04</v>
      </c>
      <c r="AR620" s="3">
        <v>-1.8049999999999999</v>
      </c>
      <c r="AS620" s="3">
        <v>-3.1509999999999998</v>
      </c>
      <c r="AT620" s="3">
        <v>0.20799999999999999</v>
      </c>
      <c r="AU620" s="3">
        <v>1.202</v>
      </c>
      <c r="AV620" s="3">
        <v>2.1379999999999999</v>
      </c>
      <c r="AW620" s="3">
        <v>1.8</v>
      </c>
      <c r="AX620" s="3">
        <v>1.3420000000000001</v>
      </c>
      <c r="AY620" s="3">
        <v>1.45</v>
      </c>
      <c r="AZ620" s="3">
        <v>1.8260000000000001</v>
      </c>
      <c r="BA620">
        <v>1.9650000000000001</v>
      </c>
      <c r="BB620">
        <v>2017</v>
      </c>
    </row>
    <row r="621" spans="1:54" hidden="1" x14ac:dyDescent="0.2">
      <c r="A621">
        <v>316</v>
      </c>
      <c r="B621" t="s">
        <v>548</v>
      </c>
      <c r="C621" t="s">
        <v>247</v>
      </c>
      <c r="D621" t="s">
        <v>125</v>
      </c>
      <c r="E621" t="s">
        <v>245</v>
      </c>
      <c r="F621" t="s">
        <v>244</v>
      </c>
      <c r="G621" t="s">
        <v>225</v>
      </c>
      <c r="H621" t="s">
        <v>222</v>
      </c>
    </row>
    <row r="622" spans="1:54" hidden="1" x14ac:dyDescent="0.2">
      <c r="A622">
        <v>316</v>
      </c>
      <c r="B622" t="s">
        <v>548</v>
      </c>
      <c r="C622" t="s">
        <v>246</v>
      </c>
      <c r="D622" t="s">
        <v>125</v>
      </c>
      <c r="E622" t="s">
        <v>245</v>
      </c>
      <c r="F622" t="s">
        <v>244</v>
      </c>
      <c r="G622" t="s">
        <v>243</v>
      </c>
    </row>
    <row r="623" spans="1:54" hidden="1" x14ac:dyDescent="0.2">
      <c r="A623">
        <v>316</v>
      </c>
      <c r="B623" t="s">
        <v>548</v>
      </c>
      <c r="C623" t="s">
        <v>242</v>
      </c>
      <c r="D623" t="s">
        <v>125</v>
      </c>
      <c r="E623" t="s">
        <v>240</v>
      </c>
      <c r="F623" t="s">
        <v>239</v>
      </c>
      <c r="G623" t="s">
        <v>225</v>
      </c>
      <c r="H623" t="s">
        <v>222</v>
      </c>
      <c r="I623" t="s">
        <v>828</v>
      </c>
      <c r="J623" s="3" t="s">
        <v>215</v>
      </c>
      <c r="K623" s="3" t="s">
        <v>215</v>
      </c>
      <c r="L623" s="3" t="s">
        <v>215</v>
      </c>
      <c r="M623" s="3" t="s">
        <v>215</v>
      </c>
      <c r="N623" s="3" t="s">
        <v>215</v>
      </c>
      <c r="O623" s="3" t="s">
        <v>215</v>
      </c>
      <c r="P623" s="3" t="s">
        <v>215</v>
      </c>
      <c r="Q623" s="3" t="s">
        <v>215</v>
      </c>
      <c r="R623" s="3" t="s">
        <v>215</v>
      </c>
      <c r="S623" s="3" t="s">
        <v>215</v>
      </c>
      <c r="T623" s="3" t="s">
        <v>215</v>
      </c>
      <c r="U623" s="3" t="s">
        <v>215</v>
      </c>
      <c r="V623" s="3" t="s">
        <v>215</v>
      </c>
      <c r="W623" s="3" t="s">
        <v>215</v>
      </c>
      <c r="X623" s="3">
        <v>0.34</v>
      </c>
      <c r="Y623" s="3">
        <v>0.35199999999999998</v>
      </c>
      <c r="Z623" s="3">
        <v>0.26500000000000001</v>
      </c>
      <c r="AA623" s="3">
        <v>0.36599999999999999</v>
      </c>
      <c r="AB623" s="3">
        <v>0.42899999999999999</v>
      </c>
      <c r="AC623" s="3">
        <v>0.45100000000000001</v>
      </c>
      <c r="AD623" s="3">
        <v>0.41199999999999998</v>
      </c>
      <c r="AE623" s="3">
        <v>0.36199999999999999</v>
      </c>
      <c r="AF623" s="3">
        <v>0.40500000000000003</v>
      </c>
      <c r="AG623" s="3">
        <v>0.628</v>
      </c>
      <c r="AH623" s="3">
        <v>0.65700000000000003</v>
      </c>
      <c r="AI623" s="3">
        <v>0.80500000000000005</v>
      </c>
      <c r="AJ623" s="3">
        <v>0.72699999999999998</v>
      </c>
      <c r="AK623" s="3">
        <v>0.65800000000000003</v>
      </c>
      <c r="AL623" s="3">
        <v>0.47599999999999998</v>
      </c>
      <c r="AM623" s="3">
        <v>0.28899999999999998</v>
      </c>
      <c r="AN623" s="3">
        <v>0.27900000000000003</v>
      </c>
      <c r="AO623" s="3">
        <v>0.72099999999999997</v>
      </c>
      <c r="AP623" s="3">
        <v>0.40600000000000003</v>
      </c>
      <c r="AQ623" s="3">
        <v>0.23100000000000001</v>
      </c>
      <c r="AR623" s="3">
        <v>0.48499999999999999</v>
      </c>
      <c r="AS623" s="3">
        <v>0.376</v>
      </c>
      <c r="AT623" s="3">
        <v>0.76300000000000001</v>
      </c>
      <c r="AU623" s="3">
        <v>0.93600000000000005</v>
      </c>
      <c r="AV623" s="3">
        <v>1.0449999999999999</v>
      </c>
      <c r="AW623" s="3">
        <v>1.0780000000000001</v>
      </c>
      <c r="AX623" s="3">
        <v>1.109</v>
      </c>
      <c r="AY623" s="3">
        <v>1.1399999999999999</v>
      </c>
      <c r="AZ623" s="3">
        <v>1.1719999999999999</v>
      </c>
      <c r="BA623">
        <v>1.2050000000000001</v>
      </c>
      <c r="BB623">
        <v>2017</v>
      </c>
    </row>
    <row r="624" spans="1:54" hidden="1" x14ac:dyDescent="0.2">
      <c r="A624">
        <v>316</v>
      </c>
      <c r="B624" t="s">
        <v>548</v>
      </c>
      <c r="C624" t="s">
        <v>241</v>
      </c>
      <c r="D624" t="s">
        <v>125</v>
      </c>
      <c r="E624" t="s">
        <v>240</v>
      </c>
      <c r="F624" t="s">
        <v>239</v>
      </c>
      <c r="G624" t="s">
        <v>217</v>
      </c>
      <c r="I624" t="s">
        <v>238</v>
      </c>
      <c r="J624" s="3" t="s">
        <v>215</v>
      </c>
      <c r="K624" s="3" t="s">
        <v>215</v>
      </c>
      <c r="L624" s="3" t="s">
        <v>215</v>
      </c>
      <c r="M624" s="3" t="s">
        <v>215</v>
      </c>
      <c r="N624" s="3" t="s">
        <v>215</v>
      </c>
      <c r="O624" s="3" t="s">
        <v>215</v>
      </c>
      <c r="P624" s="3" t="s">
        <v>215</v>
      </c>
      <c r="Q624" s="3" t="s">
        <v>215</v>
      </c>
      <c r="R624" s="3" t="s">
        <v>215</v>
      </c>
      <c r="S624" s="3" t="s">
        <v>215</v>
      </c>
      <c r="T624" s="3" t="s">
        <v>215</v>
      </c>
      <c r="U624" s="3" t="s">
        <v>215</v>
      </c>
      <c r="V624" s="3" t="s">
        <v>215</v>
      </c>
      <c r="W624" s="3" t="s">
        <v>215</v>
      </c>
      <c r="X624" s="3">
        <v>7.7649999999999997</v>
      </c>
      <c r="Y624" s="3">
        <v>7.6120000000000001</v>
      </c>
      <c r="Z624" s="3">
        <v>5.3780000000000001</v>
      </c>
      <c r="AA624" s="3">
        <v>6.9249999999999998</v>
      </c>
      <c r="AB624" s="3">
        <v>7.3330000000000002</v>
      </c>
      <c r="AC624" s="3">
        <v>7.3819999999999997</v>
      </c>
      <c r="AD624" s="3">
        <v>6.6050000000000004</v>
      </c>
      <c r="AE624" s="3">
        <v>5.7789999999999999</v>
      </c>
      <c r="AF624" s="3">
        <v>6.34</v>
      </c>
      <c r="AG624" s="3">
        <v>9.41</v>
      </c>
      <c r="AH624" s="3">
        <v>9.1</v>
      </c>
      <c r="AI624" s="3">
        <v>10.122999999999999</v>
      </c>
      <c r="AJ624" s="3">
        <v>8.3930000000000007</v>
      </c>
      <c r="AK624" s="3">
        <v>7.0019999999999998</v>
      </c>
      <c r="AL624" s="3">
        <v>5.0590000000000002</v>
      </c>
      <c r="AM624" s="3">
        <v>3.226</v>
      </c>
      <c r="AN624" s="3">
        <v>3.0550000000000002</v>
      </c>
      <c r="AO624" s="3">
        <v>7.7469999999999999</v>
      </c>
      <c r="AP624" s="3">
        <v>4.3739999999999997</v>
      </c>
      <c r="AQ624" s="3">
        <v>2.4740000000000002</v>
      </c>
      <c r="AR624" s="3">
        <v>5.1829999999999998</v>
      </c>
      <c r="AS624" s="3">
        <v>3.9849999999999999</v>
      </c>
      <c r="AT624" s="3">
        <v>7.8979999999999997</v>
      </c>
      <c r="AU624" s="3">
        <v>9.1940000000000008</v>
      </c>
      <c r="AV624" s="3">
        <v>9.7319999999999993</v>
      </c>
      <c r="AW624" s="3">
        <v>9.6780000000000008</v>
      </c>
      <c r="AX624" s="3">
        <v>9.6</v>
      </c>
      <c r="AY624" s="3">
        <v>9.516</v>
      </c>
      <c r="AZ624" s="3">
        <v>9.4359999999999999</v>
      </c>
      <c r="BA624">
        <v>9.3580000000000005</v>
      </c>
      <c r="BB624">
        <v>2017</v>
      </c>
    </row>
    <row r="625" spans="1:54" hidden="1" x14ac:dyDescent="0.2">
      <c r="A625">
        <v>316</v>
      </c>
      <c r="B625" t="s">
        <v>548</v>
      </c>
      <c r="C625" t="s">
        <v>237</v>
      </c>
      <c r="D625" t="s">
        <v>125</v>
      </c>
      <c r="E625" t="s">
        <v>235</v>
      </c>
      <c r="F625" t="s">
        <v>234</v>
      </c>
      <c r="G625" t="s">
        <v>225</v>
      </c>
      <c r="H625" t="s">
        <v>222</v>
      </c>
      <c r="I625" t="s">
        <v>828</v>
      </c>
      <c r="J625" s="3" t="s">
        <v>215</v>
      </c>
      <c r="K625" s="3" t="s">
        <v>215</v>
      </c>
      <c r="L625" s="3" t="s">
        <v>215</v>
      </c>
      <c r="M625" s="3" t="s">
        <v>215</v>
      </c>
      <c r="N625" s="3" t="s">
        <v>215</v>
      </c>
      <c r="O625" s="3" t="s">
        <v>215</v>
      </c>
      <c r="P625" s="3" t="s">
        <v>215</v>
      </c>
      <c r="Q625" s="3" t="s">
        <v>215</v>
      </c>
      <c r="R625" s="3" t="s">
        <v>215</v>
      </c>
      <c r="S625" s="3" t="s">
        <v>215</v>
      </c>
      <c r="T625" s="3" t="s">
        <v>215</v>
      </c>
      <c r="U625" s="3" t="s">
        <v>215</v>
      </c>
      <c r="V625" s="3" t="s">
        <v>215</v>
      </c>
      <c r="W625" s="3" t="s">
        <v>215</v>
      </c>
      <c r="X625" s="3">
        <v>1.8480000000000001</v>
      </c>
      <c r="Y625" s="3">
        <v>1.927</v>
      </c>
      <c r="Z625" s="3">
        <v>1.905</v>
      </c>
      <c r="AA625" s="3">
        <v>1.835</v>
      </c>
      <c r="AB625" s="3">
        <v>1.7549999999999999</v>
      </c>
      <c r="AC625" s="3">
        <v>1.7749999999999999</v>
      </c>
      <c r="AD625" s="3">
        <v>2.0070000000000001</v>
      </c>
      <c r="AE625" s="3">
        <v>2.274</v>
      </c>
      <c r="AF625" s="3">
        <v>2.0630000000000002</v>
      </c>
      <c r="AG625" s="3">
        <v>2.008</v>
      </c>
      <c r="AH625" s="3">
        <v>2.0529999999999999</v>
      </c>
      <c r="AI625" s="3">
        <v>2.153</v>
      </c>
      <c r="AJ625" s="3">
        <v>2.6030000000000002</v>
      </c>
      <c r="AK625" s="3">
        <v>2.8650000000000002</v>
      </c>
      <c r="AL625" s="3">
        <v>3.2109999999999999</v>
      </c>
      <c r="AM625" s="3">
        <v>4.2279999999999998</v>
      </c>
      <c r="AN625" s="3">
        <v>4.367</v>
      </c>
      <c r="AO625" s="3">
        <v>4.5199999999999996</v>
      </c>
      <c r="AP625" s="3">
        <v>5.2309999999999999</v>
      </c>
      <c r="AQ625" s="3">
        <v>6.2320000000000002</v>
      </c>
      <c r="AR625" s="3">
        <v>6.3949999999999996</v>
      </c>
      <c r="AS625" s="3">
        <v>7.1829999999999998</v>
      </c>
      <c r="AT625" s="3">
        <v>7.6040000000000001</v>
      </c>
      <c r="AU625" s="3">
        <v>7.77</v>
      </c>
      <c r="AV625" s="3">
        <v>7.9039999999999999</v>
      </c>
      <c r="AW625" s="3">
        <v>8.1229999999999993</v>
      </c>
      <c r="AX625" s="3">
        <v>8.4619999999999997</v>
      </c>
      <c r="AY625" s="3">
        <v>8.5879999999999992</v>
      </c>
      <c r="AZ625" s="3">
        <v>8.5619999999999994</v>
      </c>
      <c r="BA625">
        <v>8.8670000000000009</v>
      </c>
      <c r="BB625">
        <v>2017</v>
      </c>
    </row>
    <row r="626" spans="1:54" hidden="1" x14ac:dyDescent="0.2">
      <c r="A626">
        <v>316</v>
      </c>
      <c r="B626" t="s">
        <v>548</v>
      </c>
      <c r="C626" t="s">
        <v>236</v>
      </c>
      <c r="D626" t="s">
        <v>125</v>
      </c>
      <c r="E626" t="s">
        <v>235</v>
      </c>
      <c r="F626" t="s">
        <v>234</v>
      </c>
      <c r="G626" t="s">
        <v>217</v>
      </c>
      <c r="I626" t="s">
        <v>354</v>
      </c>
      <c r="J626" s="3" t="s">
        <v>215</v>
      </c>
      <c r="K626" s="3" t="s">
        <v>215</v>
      </c>
      <c r="L626" s="3" t="s">
        <v>215</v>
      </c>
      <c r="M626" s="3" t="s">
        <v>215</v>
      </c>
      <c r="N626" s="3" t="s">
        <v>215</v>
      </c>
      <c r="O626" s="3" t="s">
        <v>215</v>
      </c>
      <c r="P626" s="3" t="s">
        <v>215</v>
      </c>
      <c r="Q626" s="3" t="s">
        <v>215</v>
      </c>
      <c r="R626" s="3" t="s">
        <v>215</v>
      </c>
      <c r="S626" s="3" t="s">
        <v>215</v>
      </c>
      <c r="T626" s="3" t="s">
        <v>215</v>
      </c>
      <c r="U626" s="3" t="s">
        <v>215</v>
      </c>
      <c r="V626" s="3" t="s">
        <v>215</v>
      </c>
      <c r="W626" s="3" t="s">
        <v>215</v>
      </c>
      <c r="X626" s="3">
        <v>42.164999999999999</v>
      </c>
      <c r="Y626" s="3">
        <v>41.671999999999997</v>
      </c>
      <c r="Z626" s="3">
        <v>38.728999999999999</v>
      </c>
      <c r="AA626" s="3">
        <v>34.68</v>
      </c>
      <c r="AB626" s="3">
        <v>30</v>
      </c>
      <c r="AC626" s="3">
        <v>29.07</v>
      </c>
      <c r="AD626" s="3">
        <v>32.158999999999999</v>
      </c>
      <c r="AE626" s="3">
        <v>36.319000000000003</v>
      </c>
      <c r="AF626" s="3">
        <v>32.274000000000001</v>
      </c>
      <c r="AG626" s="3">
        <v>30.103999999999999</v>
      </c>
      <c r="AH626" s="3">
        <v>28.437999999999999</v>
      </c>
      <c r="AI626" s="3">
        <v>27.065000000000001</v>
      </c>
      <c r="AJ626" s="3">
        <v>30.039000000000001</v>
      </c>
      <c r="AK626" s="3">
        <v>30.466000000000001</v>
      </c>
      <c r="AL626" s="3">
        <v>34.122999999999998</v>
      </c>
      <c r="AM626" s="3">
        <v>47.164999999999999</v>
      </c>
      <c r="AN626" s="3">
        <v>47.847000000000001</v>
      </c>
      <c r="AO626" s="3">
        <v>48.536999999999999</v>
      </c>
      <c r="AP626" s="3">
        <v>56.341999999999999</v>
      </c>
      <c r="AQ626" s="3">
        <v>66.698999999999998</v>
      </c>
      <c r="AR626" s="3">
        <v>68.36</v>
      </c>
      <c r="AS626" s="3">
        <v>76.22</v>
      </c>
      <c r="AT626" s="3">
        <v>78.754999999999995</v>
      </c>
      <c r="AU626" s="3">
        <v>76.284000000000006</v>
      </c>
      <c r="AV626" s="3">
        <v>73.634</v>
      </c>
      <c r="AW626" s="3">
        <v>72.953000000000003</v>
      </c>
      <c r="AX626" s="3">
        <v>73.271000000000001</v>
      </c>
      <c r="AY626" s="3">
        <v>71.718000000000004</v>
      </c>
      <c r="AZ626" s="3">
        <v>68.945999999999998</v>
      </c>
      <c r="BA626">
        <v>68.866</v>
      </c>
      <c r="BB626">
        <v>2017</v>
      </c>
    </row>
    <row r="627" spans="1:54" hidden="1" x14ac:dyDescent="0.2">
      <c r="A627">
        <v>316</v>
      </c>
      <c r="B627" t="s">
        <v>548</v>
      </c>
      <c r="C627" t="s">
        <v>233</v>
      </c>
      <c r="D627" t="s">
        <v>125</v>
      </c>
      <c r="E627" t="s">
        <v>231</v>
      </c>
      <c r="F627" t="s">
        <v>230</v>
      </c>
      <c r="G627" t="s">
        <v>225</v>
      </c>
      <c r="H627" t="s">
        <v>222</v>
      </c>
      <c r="I627" t="s">
        <v>828</v>
      </c>
      <c r="J627" s="3" t="s">
        <v>215</v>
      </c>
      <c r="K627" s="3" t="s">
        <v>215</v>
      </c>
      <c r="L627" s="3" t="s">
        <v>215</v>
      </c>
      <c r="M627" s="3" t="s">
        <v>215</v>
      </c>
      <c r="N627" s="3" t="s">
        <v>215</v>
      </c>
      <c r="O627" s="3" t="s">
        <v>215</v>
      </c>
      <c r="P627" s="3" t="s">
        <v>215</v>
      </c>
      <c r="Q627" s="3" t="s">
        <v>215</v>
      </c>
      <c r="R627" s="3" t="s">
        <v>215</v>
      </c>
      <c r="S627" s="3" t="s">
        <v>215</v>
      </c>
      <c r="T627" s="3" t="s">
        <v>215</v>
      </c>
      <c r="U627" s="3" t="s">
        <v>215</v>
      </c>
      <c r="V627" s="3" t="s">
        <v>215</v>
      </c>
      <c r="W627" s="3" t="s">
        <v>215</v>
      </c>
      <c r="X627" s="3">
        <v>2.3530000000000002</v>
      </c>
      <c r="Y627" s="3">
        <v>2.5209999999999999</v>
      </c>
      <c r="Z627" s="3">
        <v>2.7170000000000001</v>
      </c>
      <c r="AA627" s="3">
        <v>2.7879999999999998</v>
      </c>
      <c r="AB627" s="3">
        <v>2.7829999999999999</v>
      </c>
      <c r="AC627" s="3">
        <v>2.9340000000000002</v>
      </c>
      <c r="AD627" s="3">
        <v>3.28</v>
      </c>
      <c r="AE627" s="3">
        <v>3.7349999999999999</v>
      </c>
      <c r="AF627" s="3">
        <v>3.9740000000000002</v>
      </c>
      <c r="AG627" s="3">
        <v>4.1150000000000002</v>
      </c>
      <c r="AH627" s="3">
        <v>4.4160000000000004</v>
      </c>
      <c r="AI627" s="3">
        <v>4.7649999999999997</v>
      </c>
      <c r="AJ627" s="3">
        <v>5.5410000000000004</v>
      </c>
      <c r="AK627" s="3">
        <v>6.1539999999999999</v>
      </c>
      <c r="AL627" s="3">
        <v>6.694</v>
      </c>
      <c r="AM627" s="3">
        <v>7.9249999999999998</v>
      </c>
      <c r="AN627" s="3">
        <v>8.7200000000000006</v>
      </c>
      <c r="AO627" s="3">
        <v>9.2539999999999996</v>
      </c>
      <c r="AP627" s="3">
        <v>10.208</v>
      </c>
      <c r="AQ627" s="3">
        <v>11.420999999999999</v>
      </c>
      <c r="AR627" s="3">
        <v>11.728</v>
      </c>
      <c r="AS627" s="3">
        <v>12.692</v>
      </c>
      <c r="AT627" s="3">
        <v>13.23</v>
      </c>
      <c r="AU627" s="3">
        <v>13.534000000000001</v>
      </c>
      <c r="AV627" s="3">
        <v>13.81</v>
      </c>
      <c r="AW627" s="3">
        <v>14.176</v>
      </c>
      <c r="AX627" s="3">
        <v>14.67</v>
      </c>
      <c r="AY627" s="3">
        <v>14.920999999999999</v>
      </c>
      <c r="AZ627" s="3">
        <v>14.984999999999999</v>
      </c>
      <c r="BA627">
        <v>15.4</v>
      </c>
      <c r="BB627">
        <v>2017</v>
      </c>
    </row>
    <row r="628" spans="1:54" hidden="1" x14ac:dyDescent="0.2">
      <c r="A628">
        <v>316</v>
      </c>
      <c r="B628" t="s">
        <v>548</v>
      </c>
      <c r="C628" t="s">
        <v>232</v>
      </c>
      <c r="D628" t="s">
        <v>125</v>
      </c>
      <c r="E628" t="s">
        <v>231</v>
      </c>
      <c r="F628" t="s">
        <v>230</v>
      </c>
      <c r="G628" t="s">
        <v>217</v>
      </c>
      <c r="I628" t="s">
        <v>229</v>
      </c>
      <c r="J628" s="3" t="s">
        <v>215</v>
      </c>
      <c r="K628" s="3" t="s">
        <v>215</v>
      </c>
      <c r="L628" s="3" t="s">
        <v>215</v>
      </c>
      <c r="M628" s="3" t="s">
        <v>215</v>
      </c>
      <c r="N628" s="3" t="s">
        <v>215</v>
      </c>
      <c r="O628" s="3" t="s">
        <v>215</v>
      </c>
      <c r="P628" s="3" t="s">
        <v>215</v>
      </c>
      <c r="Q628" s="3" t="s">
        <v>215</v>
      </c>
      <c r="R628" s="3" t="s">
        <v>215</v>
      </c>
      <c r="S628" s="3" t="s">
        <v>215</v>
      </c>
      <c r="T628" s="3" t="s">
        <v>215</v>
      </c>
      <c r="U628" s="3" t="s">
        <v>215</v>
      </c>
      <c r="V628" s="3" t="s">
        <v>215</v>
      </c>
      <c r="W628" s="3" t="s">
        <v>215</v>
      </c>
      <c r="X628" s="3">
        <v>53.682000000000002</v>
      </c>
      <c r="Y628" s="3">
        <v>54.502000000000002</v>
      </c>
      <c r="Z628" s="3">
        <v>55.216999999999999</v>
      </c>
      <c r="AA628" s="3">
        <v>52.691000000000003</v>
      </c>
      <c r="AB628" s="3">
        <v>47.564</v>
      </c>
      <c r="AC628" s="3">
        <v>48.07</v>
      </c>
      <c r="AD628" s="3">
        <v>52.555</v>
      </c>
      <c r="AE628" s="3">
        <v>59.667999999999999</v>
      </c>
      <c r="AF628" s="3">
        <v>62.168999999999997</v>
      </c>
      <c r="AG628" s="3">
        <v>61.695</v>
      </c>
      <c r="AH628" s="3">
        <v>61.164999999999999</v>
      </c>
      <c r="AI628" s="3">
        <v>59.890999999999998</v>
      </c>
      <c r="AJ628" s="3">
        <v>63.939</v>
      </c>
      <c r="AK628" s="3">
        <v>65.445999999999998</v>
      </c>
      <c r="AL628" s="3">
        <v>71.134</v>
      </c>
      <c r="AM628" s="3">
        <v>88.418000000000006</v>
      </c>
      <c r="AN628" s="3">
        <v>95.534999999999997</v>
      </c>
      <c r="AO628" s="3">
        <v>99.364999999999995</v>
      </c>
      <c r="AP628" s="3">
        <v>109.947</v>
      </c>
      <c r="AQ628" s="3">
        <v>122.226</v>
      </c>
      <c r="AR628" s="3">
        <v>125.377</v>
      </c>
      <c r="AS628" s="3">
        <v>134.67599999999999</v>
      </c>
      <c r="AT628" s="3">
        <v>137.02699999999999</v>
      </c>
      <c r="AU628" s="3">
        <v>132.876</v>
      </c>
      <c r="AV628" s="3">
        <v>128.65899999999999</v>
      </c>
      <c r="AW628" s="3">
        <v>127.313</v>
      </c>
      <c r="AX628" s="3">
        <v>127.023</v>
      </c>
      <c r="AY628" s="3">
        <v>124.6</v>
      </c>
      <c r="AZ628" s="3">
        <v>120.667</v>
      </c>
      <c r="BA628">
        <v>119.602</v>
      </c>
      <c r="BB628">
        <v>2017</v>
      </c>
    </row>
    <row r="629" spans="1:54" hidden="1" x14ac:dyDescent="0.2">
      <c r="A629">
        <v>316</v>
      </c>
      <c r="B629" t="s">
        <v>548</v>
      </c>
      <c r="C629" t="s">
        <v>228</v>
      </c>
      <c r="D629" t="s">
        <v>125</v>
      </c>
      <c r="E629" t="s">
        <v>227</v>
      </c>
      <c r="F629" t="s">
        <v>226</v>
      </c>
      <c r="G629" t="s">
        <v>225</v>
      </c>
      <c r="H629" t="s">
        <v>222</v>
      </c>
      <c r="I629" t="s">
        <v>828</v>
      </c>
      <c r="J629" s="3" t="s">
        <v>215</v>
      </c>
      <c r="K629" s="3" t="s">
        <v>215</v>
      </c>
      <c r="L629" s="3" t="s">
        <v>215</v>
      </c>
      <c r="M629" s="3" t="s">
        <v>215</v>
      </c>
      <c r="N629" s="3" t="s">
        <v>215</v>
      </c>
      <c r="O629" s="3" t="s">
        <v>215</v>
      </c>
      <c r="P629" s="3" t="s">
        <v>215</v>
      </c>
      <c r="Q629" s="3" t="s">
        <v>215</v>
      </c>
      <c r="R629" s="3" t="s">
        <v>215</v>
      </c>
      <c r="S629" s="3" t="s">
        <v>215</v>
      </c>
      <c r="T629" s="3">
        <v>4.0590000000000002</v>
      </c>
      <c r="U629" s="3">
        <v>4.0339999999999998</v>
      </c>
      <c r="V629" s="3">
        <v>3.98</v>
      </c>
      <c r="W629" s="3">
        <v>4.2009999999999996</v>
      </c>
      <c r="X629" s="3">
        <v>4.383</v>
      </c>
      <c r="Y629" s="3">
        <v>4.625</v>
      </c>
      <c r="Z629" s="3">
        <v>4.92</v>
      </c>
      <c r="AA629" s="3">
        <v>5.2910000000000004</v>
      </c>
      <c r="AB629" s="3">
        <v>5.851</v>
      </c>
      <c r="AC629" s="3">
        <v>6.1040000000000001</v>
      </c>
      <c r="AD629" s="3">
        <v>6.2409999999999997</v>
      </c>
      <c r="AE629" s="3">
        <v>6.26</v>
      </c>
      <c r="AF629" s="3">
        <v>6.3920000000000003</v>
      </c>
      <c r="AG629" s="3">
        <v>6.6689999999999996</v>
      </c>
      <c r="AH629" s="3">
        <v>7.22</v>
      </c>
      <c r="AI629" s="3">
        <v>7.9560000000000004</v>
      </c>
      <c r="AJ629" s="3">
        <v>8.6669999999999998</v>
      </c>
      <c r="AK629" s="3">
        <v>9.4039999999999999</v>
      </c>
      <c r="AL629" s="3">
        <v>9.4109999999999996</v>
      </c>
      <c r="AM629" s="3">
        <v>8.9629999999999992</v>
      </c>
      <c r="AN629" s="3">
        <v>9.1270000000000007</v>
      </c>
      <c r="AO629" s="3">
        <v>9.3130000000000006</v>
      </c>
      <c r="AP629" s="3">
        <v>9.2840000000000007</v>
      </c>
      <c r="AQ629" s="3">
        <v>9.3439999999999994</v>
      </c>
      <c r="AR629" s="3">
        <v>9.3550000000000004</v>
      </c>
      <c r="AS629" s="3">
        <v>9.4239999999999995</v>
      </c>
      <c r="AT629" s="3">
        <v>9.6549999999999994</v>
      </c>
      <c r="AU629" s="3">
        <v>10.186</v>
      </c>
      <c r="AV629" s="3">
        <v>10.733000000000001</v>
      </c>
      <c r="AW629" s="3">
        <v>11.135</v>
      </c>
      <c r="AX629" s="3">
        <v>11.548999999999999</v>
      </c>
      <c r="AY629" s="3">
        <v>11.975</v>
      </c>
      <c r="AZ629" s="3">
        <v>12.417999999999999</v>
      </c>
      <c r="BA629">
        <v>12.875999999999999</v>
      </c>
      <c r="BB629">
        <v>2017</v>
      </c>
    </row>
    <row r="630" spans="1:54" hidden="1" x14ac:dyDescent="0.2">
      <c r="A630">
        <v>316</v>
      </c>
      <c r="B630" t="s">
        <v>548</v>
      </c>
      <c r="C630" t="s">
        <v>224</v>
      </c>
      <c r="D630" t="s">
        <v>125</v>
      </c>
      <c r="E630" t="s">
        <v>219</v>
      </c>
      <c r="F630" t="s">
        <v>218</v>
      </c>
      <c r="G630" t="s">
        <v>223</v>
      </c>
      <c r="H630" t="s">
        <v>222</v>
      </c>
      <c r="I630" t="s">
        <v>829</v>
      </c>
      <c r="J630" s="3">
        <v>-2.7E-2</v>
      </c>
      <c r="K630" s="3">
        <v>-0.126</v>
      </c>
      <c r="L630" s="3">
        <v>-4.2000000000000003E-2</v>
      </c>
      <c r="M630" s="3">
        <v>-5.1999999999999998E-2</v>
      </c>
      <c r="N630" s="3">
        <v>1.0999999999999999E-2</v>
      </c>
      <c r="O630" s="3">
        <v>5.0000000000000001E-3</v>
      </c>
      <c r="P630" s="3">
        <v>-1.6E-2</v>
      </c>
      <c r="Q630" s="3">
        <v>-5.3999999999999999E-2</v>
      </c>
      <c r="R630" s="3">
        <v>2E-3</v>
      </c>
      <c r="S630" s="3">
        <v>-3.0000000000000001E-3</v>
      </c>
      <c r="T630" s="3">
        <v>-3.7999999999999999E-2</v>
      </c>
      <c r="U630" s="3">
        <v>-2.4E-2</v>
      </c>
      <c r="V630" s="3">
        <v>0.14499999999999999</v>
      </c>
      <c r="W630" s="3">
        <v>6.9000000000000006E-2</v>
      </c>
      <c r="X630" s="3">
        <v>0.14000000000000001</v>
      </c>
      <c r="Y630" s="3">
        <v>5.8000000000000003E-2</v>
      </c>
      <c r="Z630" s="3">
        <v>8.8999999999999996E-2</v>
      </c>
      <c r="AA630" s="3">
        <v>-3.5000000000000003E-2</v>
      </c>
      <c r="AB630" s="3">
        <v>-8.5999999999999993E-2</v>
      </c>
      <c r="AC630" s="3">
        <v>-0.13600000000000001</v>
      </c>
      <c r="AD630" s="3">
        <v>-0.112</v>
      </c>
      <c r="AE630" s="3">
        <v>-0.114</v>
      </c>
      <c r="AF630" s="3">
        <v>-0.16200000000000001</v>
      </c>
      <c r="AG630" s="3">
        <v>-0.11899999999999999</v>
      </c>
      <c r="AH630" s="3">
        <v>-0.36099999999999999</v>
      </c>
      <c r="AI630" s="3">
        <v>-0.438</v>
      </c>
      <c r="AJ630" s="3">
        <v>-0.41499999999999998</v>
      </c>
      <c r="AK630" s="3">
        <v>-0.24399999999999999</v>
      </c>
      <c r="AL630" s="3">
        <v>-0.48499999999999999</v>
      </c>
      <c r="AM630" s="3">
        <v>-0.30499999999999999</v>
      </c>
      <c r="AN630" s="3">
        <v>-0.255</v>
      </c>
      <c r="AO630" s="3">
        <v>-0.55000000000000004</v>
      </c>
      <c r="AP630" s="3">
        <v>-0.39100000000000001</v>
      </c>
      <c r="AQ630" s="3">
        <v>-0.39100000000000001</v>
      </c>
      <c r="AR630" s="3">
        <v>-0.433</v>
      </c>
      <c r="AS630" s="3">
        <v>-0.28899999999999998</v>
      </c>
      <c r="AT630" s="3">
        <v>-0.20799999999999999</v>
      </c>
      <c r="AU630" s="3">
        <v>-0.184</v>
      </c>
      <c r="AV630" s="3">
        <v>-0.16</v>
      </c>
      <c r="AW630" s="3">
        <v>-0.161</v>
      </c>
      <c r="AX630" s="3">
        <v>-0.161</v>
      </c>
      <c r="AY630" s="3">
        <v>-0.16500000000000001</v>
      </c>
      <c r="AZ630" s="3">
        <v>-0.158</v>
      </c>
      <c r="BA630">
        <v>-0.16</v>
      </c>
      <c r="BB630">
        <v>2016</v>
      </c>
    </row>
    <row r="631" spans="1:54" hidden="1" x14ac:dyDescent="0.2">
      <c r="A631">
        <v>316</v>
      </c>
      <c r="B631" t="s">
        <v>548</v>
      </c>
      <c r="C631" t="s">
        <v>220</v>
      </c>
      <c r="D631" t="s">
        <v>125</v>
      </c>
      <c r="E631" t="s">
        <v>219</v>
      </c>
      <c r="F631" t="s">
        <v>218</v>
      </c>
      <c r="G631" t="s">
        <v>217</v>
      </c>
      <c r="I631" t="s">
        <v>216</v>
      </c>
      <c r="J631" s="3">
        <v>-2.6720000000000002</v>
      </c>
      <c r="K631" s="3">
        <v>-11.255000000000001</v>
      </c>
      <c r="L631" s="3">
        <v>-3.5539999999999998</v>
      </c>
      <c r="M631" s="3">
        <v>-4.1520000000000001</v>
      </c>
      <c r="N631" s="3">
        <v>0.82699999999999996</v>
      </c>
      <c r="O631" s="3">
        <v>0.33200000000000002</v>
      </c>
      <c r="P631" s="3">
        <v>-1.028</v>
      </c>
      <c r="Q631" s="3">
        <v>-3.1269999999999998</v>
      </c>
      <c r="R631" s="3">
        <v>0.129</v>
      </c>
      <c r="S631" s="3">
        <v>-0.13100000000000001</v>
      </c>
      <c r="T631" s="3">
        <v>-1.8560000000000001</v>
      </c>
      <c r="U631" s="3">
        <v>-1.1619999999999999</v>
      </c>
      <c r="V631" s="3">
        <v>7.4260000000000002</v>
      </c>
      <c r="W631" s="3">
        <v>3.3290000000000002</v>
      </c>
      <c r="X631" s="3">
        <v>6.4740000000000002</v>
      </c>
      <c r="Y631" s="3">
        <v>2.5590000000000002</v>
      </c>
      <c r="Z631" s="3">
        <v>3.65</v>
      </c>
      <c r="AA631" s="3">
        <v>-1.3819999999999999</v>
      </c>
      <c r="AB631" s="3">
        <v>-2.968</v>
      </c>
      <c r="AC631" s="3">
        <v>-4.4950000000000001</v>
      </c>
      <c r="AD631" s="3">
        <v>-3.581</v>
      </c>
      <c r="AE631" s="3">
        <v>-3.6579999999999999</v>
      </c>
      <c r="AF631" s="3">
        <v>-5.1029999999999998</v>
      </c>
      <c r="AG631" s="3">
        <v>-3.637</v>
      </c>
      <c r="AH631" s="3">
        <v>-10.284000000000001</v>
      </c>
      <c r="AI631" s="3">
        <v>-11.231</v>
      </c>
      <c r="AJ631" s="3">
        <v>-9.8450000000000006</v>
      </c>
      <c r="AK631" s="3">
        <v>-5.2270000000000003</v>
      </c>
      <c r="AL631" s="3">
        <v>-10.135</v>
      </c>
      <c r="AM631" s="3">
        <v>-6.8380000000000001</v>
      </c>
      <c r="AN631" s="3">
        <v>-5.6189999999999998</v>
      </c>
      <c r="AO631" s="3">
        <v>-11.798999999999999</v>
      </c>
      <c r="AP631" s="3">
        <v>-8.4390000000000001</v>
      </c>
      <c r="AQ631" s="3">
        <v>-8.3729999999999993</v>
      </c>
      <c r="AR631" s="3">
        <v>-9.266</v>
      </c>
      <c r="AS631" s="3">
        <v>-6.1459999999999999</v>
      </c>
      <c r="AT631" s="3">
        <v>-4.3579999999999997</v>
      </c>
      <c r="AU631" s="3">
        <v>-3.66</v>
      </c>
      <c r="AV631" s="3">
        <v>-3.01</v>
      </c>
      <c r="AW631" s="3">
        <v>-2.9209999999999998</v>
      </c>
      <c r="AX631" s="3">
        <v>-2.8079999999999998</v>
      </c>
      <c r="AY631" s="3">
        <v>-2.7839999999999998</v>
      </c>
      <c r="AZ631" s="3">
        <v>-2.5609999999999999</v>
      </c>
      <c r="BA631">
        <v>-2.516</v>
      </c>
      <c r="BB631">
        <v>2015</v>
      </c>
    </row>
    <row r="632" spans="1:54" x14ac:dyDescent="0.2">
      <c r="A632">
        <v>913</v>
      </c>
      <c r="B632" t="s">
        <v>547</v>
      </c>
      <c r="C632" t="s">
        <v>352</v>
      </c>
      <c r="D632" t="s">
        <v>40</v>
      </c>
      <c r="E632" t="s">
        <v>349</v>
      </c>
      <c r="F632" t="s">
        <v>351</v>
      </c>
      <c r="G632" t="s">
        <v>225</v>
      </c>
      <c r="H632" t="s">
        <v>222</v>
      </c>
      <c r="I632" t="s">
        <v>830</v>
      </c>
      <c r="J632" s="3" t="s">
        <v>215</v>
      </c>
      <c r="K632" s="3" t="s">
        <v>215</v>
      </c>
      <c r="L632" s="3" t="s">
        <v>215</v>
      </c>
      <c r="M632" s="3" t="s">
        <v>215</v>
      </c>
      <c r="N632" s="3" t="s">
        <v>215</v>
      </c>
      <c r="O632" s="3" t="s">
        <v>215</v>
      </c>
      <c r="P632" s="3" t="s">
        <v>215</v>
      </c>
      <c r="Q632" s="3" t="s">
        <v>215</v>
      </c>
      <c r="R632" s="3" t="s">
        <v>215</v>
      </c>
      <c r="S632" s="3" t="s">
        <v>215</v>
      </c>
      <c r="T632" s="3" t="s">
        <v>215</v>
      </c>
      <c r="U632" s="3" t="s">
        <v>215</v>
      </c>
      <c r="V632" s="3">
        <v>36.347000000000001</v>
      </c>
      <c r="W632" s="3">
        <v>33.585000000000001</v>
      </c>
      <c r="X632" s="3">
        <v>29.655999999999999</v>
      </c>
      <c r="Y632" s="3">
        <v>26.367999999999999</v>
      </c>
      <c r="Z632" s="3">
        <v>27.1</v>
      </c>
      <c r="AA632" s="3">
        <v>30.199000000000002</v>
      </c>
      <c r="AB632" s="3">
        <v>32.747999999999998</v>
      </c>
      <c r="AC632" s="3">
        <v>33.845999999999997</v>
      </c>
      <c r="AD632" s="3">
        <v>35.795999999999999</v>
      </c>
      <c r="AE632" s="3">
        <v>37.488</v>
      </c>
      <c r="AF632" s="3">
        <v>39.378999999999998</v>
      </c>
      <c r="AG632" s="3">
        <v>42.152000000000001</v>
      </c>
      <c r="AH632" s="3">
        <v>46.978999999999999</v>
      </c>
      <c r="AI632" s="3">
        <v>51.414000000000001</v>
      </c>
      <c r="AJ632" s="3">
        <v>56.554000000000002</v>
      </c>
      <c r="AK632" s="3">
        <v>61.445</v>
      </c>
      <c r="AL632" s="3">
        <v>67.742000000000004</v>
      </c>
      <c r="AM632" s="3">
        <v>67.852000000000004</v>
      </c>
      <c r="AN632" s="3">
        <v>73.111000000000004</v>
      </c>
      <c r="AO632" s="3">
        <v>77.168999999999997</v>
      </c>
      <c r="AP632" s="3">
        <v>78.486999999999995</v>
      </c>
      <c r="AQ632" s="3">
        <v>79.27</v>
      </c>
      <c r="AR632" s="3">
        <v>80.578999999999994</v>
      </c>
      <c r="AS632" s="3">
        <v>77.492999999999995</v>
      </c>
      <c r="AT632" s="3">
        <v>75.536000000000001</v>
      </c>
      <c r="AU632" s="3">
        <v>77.328000000000003</v>
      </c>
      <c r="AV632" s="3">
        <v>79.512</v>
      </c>
      <c r="AW632" s="3">
        <v>81.459999999999994</v>
      </c>
      <c r="AX632" s="3">
        <v>83.099000000000004</v>
      </c>
      <c r="AY632" s="3">
        <v>84.731999999999999</v>
      </c>
      <c r="AZ632" s="3">
        <v>86.405000000000001</v>
      </c>
      <c r="BA632">
        <v>88.126999999999995</v>
      </c>
      <c r="BB632">
        <v>2016</v>
      </c>
    </row>
    <row r="633" spans="1:54" hidden="1" x14ac:dyDescent="0.2">
      <c r="A633">
        <v>913</v>
      </c>
      <c r="B633" t="s">
        <v>547</v>
      </c>
      <c r="C633" t="s">
        <v>350</v>
      </c>
      <c r="D633" t="s">
        <v>40</v>
      </c>
      <c r="E633" t="s">
        <v>349</v>
      </c>
      <c r="F633" t="s">
        <v>348</v>
      </c>
      <c r="G633" t="s">
        <v>275</v>
      </c>
      <c r="I633" t="s">
        <v>347</v>
      </c>
      <c r="J633" s="3" t="s">
        <v>215</v>
      </c>
      <c r="K633" s="3" t="s">
        <v>215</v>
      </c>
      <c r="L633" s="3" t="s">
        <v>215</v>
      </c>
      <c r="M633" s="3" t="s">
        <v>215</v>
      </c>
      <c r="N633" s="3" t="s">
        <v>215</v>
      </c>
      <c r="O633" s="3" t="s">
        <v>215</v>
      </c>
      <c r="P633" s="3" t="s">
        <v>215</v>
      </c>
      <c r="Q633" s="3" t="s">
        <v>215</v>
      </c>
      <c r="R633" s="3" t="s">
        <v>215</v>
      </c>
      <c r="S633" s="3" t="s">
        <v>215</v>
      </c>
      <c r="T633" s="3" t="s">
        <v>215</v>
      </c>
      <c r="U633" s="3" t="s">
        <v>215</v>
      </c>
      <c r="V633" s="3" t="s">
        <v>215</v>
      </c>
      <c r="W633" s="3">
        <v>-7.6</v>
      </c>
      <c r="X633" s="3">
        <v>-11.7</v>
      </c>
      <c r="Y633" s="3">
        <v>-11.084</v>
      </c>
      <c r="Z633" s="3">
        <v>2.7759999999999998</v>
      </c>
      <c r="AA633" s="3">
        <v>11.433999999999999</v>
      </c>
      <c r="AB633" s="3">
        <v>8.4420000000000002</v>
      </c>
      <c r="AC633" s="3">
        <v>3.3540000000000001</v>
      </c>
      <c r="AD633" s="3">
        <v>5.76</v>
      </c>
      <c r="AE633" s="3">
        <v>4.7249999999999996</v>
      </c>
      <c r="AF633" s="3">
        <v>5.0449999999999999</v>
      </c>
      <c r="AG633" s="3">
        <v>7.0430000000000001</v>
      </c>
      <c r="AH633" s="3">
        <v>11.45</v>
      </c>
      <c r="AI633" s="3">
        <v>9.4410000000000007</v>
      </c>
      <c r="AJ633" s="3">
        <v>9.9979999999999993</v>
      </c>
      <c r="AK633" s="3">
        <v>8.6470000000000002</v>
      </c>
      <c r="AL633" s="3">
        <v>10.247999999999999</v>
      </c>
      <c r="AM633" s="3">
        <v>0.16400000000000001</v>
      </c>
      <c r="AN633" s="3">
        <v>7.75</v>
      </c>
      <c r="AO633" s="3">
        <v>5.55</v>
      </c>
      <c r="AP633" s="3">
        <v>1.708</v>
      </c>
      <c r="AQ633" s="3">
        <v>0.999</v>
      </c>
      <c r="AR633" s="3">
        <v>1.651</v>
      </c>
      <c r="AS633" s="3">
        <v>-3.83</v>
      </c>
      <c r="AT633" s="3">
        <v>-2.5259999999999998</v>
      </c>
      <c r="AU633" s="3">
        <v>2.3730000000000002</v>
      </c>
      <c r="AV633" s="3">
        <v>2.8239999999999998</v>
      </c>
      <c r="AW633" s="3">
        <v>2.4500000000000002</v>
      </c>
      <c r="AX633" s="3">
        <v>2.012</v>
      </c>
      <c r="AY633" s="3">
        <v>1.964</v>
      </c>
      <c r="AZ633" s="3">
        <v>1.9750000000000001</v>
      </c>
      <c r="BA633">
        <v>1.9930000000000001</v>
      </c>
      <c r="BB633">
        <v>2016</v>
      </c>
    </row>
    <row r="634" spans="1:54" hidden="1" x14ac:dyDescent="0.2">
      <c r="A634">
        <v>913</v>
      </c>
      <c r="B634" t="s">
        <v>547</v>
      </c>
      <c r="C634" t="s">
        <v>346</v>
      </c>
      <c r="D634" t="s">
        <v>40</v>
      </c>
      <c r="E634" t="s">
        <v>342</v>
      </c>
      <c r="F634" t="s">
        <v>345</v>
      </c>
      <c r="G634" t="s">
        <v>225</v>
      </c>
      <c r="H634" t="s">
        <v>222</v>
      </c>
      <c r="I634" t="s">
        <v>830</v>
      </c>
      <c r="J634" s="3" t="s">
        <v>215</v>
      </c>
      <c r="K634" s="3" t="s">
        <v>215</v>
      </c>
      <c r="L634" s="3" t="s">
        <v>215</v>
      </c>
      <c r="M634" s="3" t="s">
        <v>215</v>
      </c>
      <c r="N634" s="3" t="s">
        <v>215</v>
      </c>
      <c r="O634" s="3" t="s">
        <v>215</v>
      </c>
      <c r="P634" s="3" t="s">
        <v>215</v>
      </c>
      <c r="Q634" s="3" t="s">
        <v>215</v>
      </c>
      <c r="R634" s="3" t="s">
        <v>215</v>
      </c>
      <c r="S634" s="3" t="s">
        <v>215</v>
      </c>
      <c r="T634" s="3" t="s">
        <v>215</v>
      </c>
      <c r="U634" s="3" t="s">
        <v>215</v>
      </c>
      <c r="V634" s="3" t="s">
        <v>355</v>
      </c>
      <c r="W634" s="3" t="s">
        <v>355</v>
      </c>
      <c r="X634" s="3">
        <v>5.0000000000000001E-3</v>
      </c>
      <c r="Y634" s="3">
        <v>1.2E-2</v>
      </c>
      <c r="Z634" s="3">
        <v>1.9E-2</v>
      </c>
      <c r="AA634" s="3">
        <v>3.5000000000000003E-2</v>
      </c>
      <c r="AB634" s="3">
        <v>6.8000000000000005E-2</v>
      </c>
      <c r="AC634" s="3">
        <v>0.29199999999999998</v>
      </c>
      <c r="AD634" s="3">
        <v>0.91300000000000003</v>
      </c>
      <c r="AE634" s="3">
        <v>1.7170000000000001</v>
      </c>
      <c r="AF634" s="3">
        <v>2.6139999999999999</v>
      </c>
      <c r="AG634" s="3">
        <v>3.6560000000000001</v>
      </c>
      <c r="AH634" s="3">
        <v>4.9989999999999997</v>
      </c>
      <c r="AI634" s="3">
        <v>6.5069999999999997</v>
      </c>
      <c r="AJ634" s="3">
        <v>7.9269999999999996</v>
      </c>
      <c r="AK634" s="3">
        <v>9.7170000000000005</v>
      </c>
      <c r="AL634" s="3">
        <v>12.978999999999999</v>
      </c>
      <c r="AM634" s="3">
        <v>14.209</v>
      </c>
      <c r="AN634" s="3">
        <v>17.047000000000001</v>
      </c>
      <c r="AO634" s="3">
        <v>30.725000000000001</v>
      </c>
      <c r="AP634" s="3">
        <v>54.762</v>
      </c>
      <c r="AQ634" s="3">
        <v>67.069000000000003</v>
      </c>
      <c r="AR634" s="3">
        <v>80.578999999999994</v>
      </c>
      <c r="AS634" s="3">
        <v>89.91</v>
      </c>
      <c r="AT634" s="3">
        <v>94.948999999999998</v>
      </c>
      <c r="AU634" s="3">
        <v>105.193</v>
      </c>
      <c r="AV634" s="3">
        <v>114.998</v>
      </c>
      <c r="AW634" s="3">
        <v>125.095</v>
      </c>
      <c r="AX634" s="3">
        <v>135.054</v>
      </c>
      <c r="AY634" s="3">
        <v>144.91200000000001</v>
      </c>
      <c r="AZ634" s="3">
        <v>155.27699999999999</v>
      </c>
      <c r="BA634">
        <v>166.37700000000001</v>
      </c>
      <c r="BB634">
        <v>2016</v>
      </c>
    </row>
    <row r="635" spans="1:54" hidden="1" x14ac:dyDescent="0.2">
      <c r="A635">
        <v>913</v>
      </c>
      <c r="B635" t="s">
        <v>547</v>
      </c>
      <c r="C635" t="s">
        <v>344</v>
      </c>
      <c r="D635" t="s">
        <v>40</v>
      </c>
      <c r="E635" t="s">
        <v>342</v>
      </c>
      <c r="F635" t="s">
        <v>343</v>
      </c>
      <c r="G635" t="s">
        <v>223</v>
      </c>
      <c r="H635" t="s">
        <v>222</v>
      </c>
      <c r="I635" t="s">
        <v>310</v>
      </c>
      <c r="J635" s="3" t="s">
        <v>215</v>
      </c>
      <c r="K635" s="3" t="s">
        <v>215</v>
      </c>
      <c r="L635" s="3" t="s">
        <v>215</v>
      </c>
      <c r="M635" s="3" t="s">
        <v>215</v>
      </c>
      <c r="N635" s="3" t="s">
        <v>215</v>
      </c>
      <c r="O635" s="3" t="s">
        <v>215</v>
      </c>
      <c r="P635" s="3" t="s">
        <v>215</v>
      </c>
      <c r="Q635" s="3" t="s">
        <v>215</v>
      </c>
      <c r="R635" s="3" t="s">
        <v>215</v>
      </c>
      <c r="S635" s="3" t="s">
        <v>215</v>
      </c>
      <c r="T635" s="3" t="s">
        <v>215</v>
      </c>
      <c r="U635" s="3" t="s">
        <v>215</v>
      </c>
      <c r="V635" s="3">
        <v>12.364000000000001</v>
      </c>
      <c r="W635" s="3">
        <v>11.02</v>
      </c>
      <c r="X635" s="3">
        <v>15.151999999999999</v>
      </c>
      <c r="Y635" s="3">
        <v>10.179</v>
      </c>
      <c r="Z635" s="3">
        <v>13.952999999999999</v>
      </c>
      <c r="AA635" s="3">
        <v>13.542999999999999</v>
      </c>
      <c r="AB635" s="3">
        <v>14.589</v>
      </c>
      <c r="AC635" s="3">
        <v>11.678000000000001</v>
      </c>
      <c r="AD635" s="3">
        <v>12.757999999999999</v>
      </c>
      <c r="AE635" s="3">
        <v>12.420999999999999</v>
      </c>
      <c r="AF635" s="3">
        <v>14.654</v>
      </c>
      <c r="AG635" s="3">
        <v>17.812000000000001</v>
      </c>
      <c r="AH635" s="3">
        <v>23.140999999999998</v>
      </c>
      <c r="AI635" s="3">
        <v>30.210999999999999</v>
      </c>
      <c r="AJ635" s="3">
        <v>36.963000000000001</v>
      </c>
      <c r="AK635" s="3">
        <v>45.274999999999999</v>
      </c>
      <c r="AL635" s="3">
        <v>60.746000000000002</v>
      </c>
      <c r="AM635" s="3">
        <v>50.854999999999997</v>
      </c>
      <c r="AN635" s="3">
        <v>57.22</v>
      </c>
      <c r="AO635" s="3">
        <v>61.368000000000002</v>
      </c>
      <c r="AP635" s="3">
        <v>65.668999999999997</v>
      </c>
      <c r="AQ635" s="3">
        <v>75.495999999999995</v>
      </c>
      <c r="AR635" s="3">
        <v>78.736000000000004</v>
      </c>
      <c r="AS635" s="3">
        <v>56.329000000000001</v>
      </c>
      <c r="AT635" s="3">
        <v>47.703000000000003</v>
      </c>
      <c r="AU635" s="3">
        <v>54.436</v>
      </c>
      <c r="AV635" s="3">
        <v>59.246000000000002</v>
      </c>
      <c r="AW635" s="3">
        <v>61.521999999999998</v>
      </c>
      <c r="AX635" s="3">
        <v>63.744999999999997</v>
      </c>
      <c r="AY635" s="3">
        <v>66.105999999999995</v>
      </c>
      <c r="AZ635" s="3">
        <v>68.796999999999997</v>
      </c>
      <c r="BA635">
        <v>73.105999999999995</v>
      </c>
      <c r="BB635">
        <v>2016</v>
      </c>
    </row>
    <row r="636" spans="1:54" hidden="1" x14ac:dyDescent="0.2">
      <c r="A636">
        <v>913</v>
      </c>
      <c r="B636" t="s">
        <v>547</v>
      </c>
      <c r="C636" t="s">
        <v>213</v>
      </c>
      <c r="D636" t="s">
        <v>40</v>
      </c>
      <c r="E636" t="s">
        <v>342</v>
      </c>
      <c r="F636" t="s">
        <v>341</v>
      </c>
      <c r="G636" t="s">
        <v>323</v>
      </c>
      <c r="H636" t="s">
        <v>222</v>
      </c>
      <c r="I636" t="s">
        <v>310</v>
      </c>
      <c r="J636" s="3" t="s">
        <v>215</v>
      </c>
      <c r="K636" s="3" t="s">
        <v>215</v>
      </c>
      <c r="L636" s="3" t="s">
        <v>215</v>
      </c>
      <c r="M636" s="3" t="s">
        <v>215</v>
      </c>
      <c r="N636" s="3" t="s">
        <v>215</v>
      </c>
      <c r="O636" s="3" t="s">
        <v>215</v>
      </c>
      <c r="P636" s="3" t="s">
        <v>215</v>
      </c>
      <c r="Q636" s="3" t="s">
        <v>215</v>
      </c>
      <c r="R636" s="3" t="s">
        <v>215</v>
      </c>
      <c r="S636" s="3" t="s">
        <v>215</v>
      </c>
      <c r="T636" s="3" t="s">
        <v>215</v>
      </c>
      <c r="U636" s="3" t="s">
        <v>215</v>
      </c>
      <c r="V636" s="3">
        <v>52.322000000000003</v>
      </c>
      <c r="W636" s="3">
        <v>49.494999999999997</v>
      </c>
      <c r="X636" s="3">
        <v>44.634999999999998</v>
      </c>
      <c r="Y636" s="3">
        <v>40.515000000000001</v>
      </c>
      <c r="Z636" s="3">
        <v>42.399000000000001</v>
      </c>
      <c r="AA636" s="3">
        <v>48.055999999999997</v>
      </c>
      <c r="AB636" s="3">
        <v>52.677999999999997</v>
      </c>
      <c r="AC636" s="3">
        <v>55.277999999999999</v>
      </c>
      <c r="AD636" s="3">
        <v>59.792999999999999</v>
      </c>
      <c r="AE636" s="3">
        <v>64.045000000000002</v>
      </c>
      <c r="AF636" s="3">
        <v>68.308999999999997</v>
      </c>
      <c r="AG636" s="3">
        <v>74.578000000000003</v>
      </c>
      <c r="AH636" s="3">
        <v>85.403000000000006</v>
      </c>
      <c r="AI636" s="3">
        <v>96.471999999999994</v>
      </c>
      <c r="AJ636" s="3">
        <v>109.378</v>
      </c>
      <c r="AK636" s="3">
        <v>121.999</v>
      </c>
      <c r="AL636" s="3">
        <v>137.13999999999999</v>
      </c>
      <c r="AM636" s="3">
        <v>138.40700000000001</v>
      </c>
      <c r="AN636" s="3">
        <v>150.95599999999999</v>
      </c>
      <c r="AO636" s="3">
        <v>162.62299999999999</v>
      </c>
      <c r="AP636" s="3">
        <v>168.447</v>
      </c>
      <c r="AQ636" s="3">
        <v>172.87700000000001</v>
      </c>
      <c r="AR636" s="3">
        <v>178.88499999999999</v>
      </c>
      <c r="AS636" s="3">
        <v>173.9</v>
      </c>
      <c r="AT636" s="3">
        <v>171.66900000000001</v>
      </c>
      <c r="AU636" s="3">
        <v>178.90600000000001</v>
      </c>
      <c r="AV636" s="3">
        <v>188.13800000000001</v>
      </c>
      <c r="AW636" s="3">
        <v>196.92699999999999</v>
      </c>
      <c r="AX636" s="3">
        <v>204.83699999999999</v>
      </c>
      <c r="AY636" s="3">
        <v>212.84100000000001</v>
      </c>
      <c r="AZ636" s="3">
        <v>220.77099999999999</v>
      </c>
      <c r="BA636">
        <v>229.089</v>
      </c>
      <c r="BB636">
        <v>2016</v>
      </c>
    </row>
    <row r="637" spans="1:54" hidden="1" x14ac:dyDescent="0.2">
      <c r="A637">
        <v>913</v>
      </c>
      <c r="B637" t="s">
        <v>547</v>
      </c>
      <c r="C637" t="s">
        <v>340</v>
      </c>
      <c r="D637" t="s">
        <v>40</v>
      </c>
      <c r="E637" t="s">
        <v>339</v>
      </c>
      <c r="F637" t="s">
        <v>338</v>
      </c>
      <c r="G637" t="s">
        <v>295</v>
      </c>
      <c r="I637" t="s">
        <v>337</v>
      </c>
      <c r="J637" s="3" t="s">
        <v>215</v>
      </c>
      <c r="K637" s="3" t="s">
        <v>215</v>
      </c>
      <c r="L637" s="3" t="s">
        <v>215</v>
      </c>
      <c r="M637" s="3" t="s">
        <v>215</v>
      </c>
      <c r="N637" s="3" t="s">
        <v>215</v>
      </c>
      <c r="O637" s="3" t="s">
        <v>215</v>
      </c>
      <c r="P637" s="3" t="s">
        <v>215</v>
      </c>
      <c r="Q637" s="3" t="s">
        <v>215</v>
      </c>
      <c r="R637" s="3" t="s">
        <v>215</v>
      </c>
      <c r="S637" s="3" t="s">
        <v>215</v>
      </c>
      <c r="T637" s="3" t="s">
        <v>215</v>
      </c>
      <c r="U637" s="3" t="s">
        <v>215</v>
      </c>
      <c r="V637" s="3" t="s">
        <v>355</v>
      </c>
      <c r="W637" s="3">
        <v>1E-3</v>
      </c>
      <c r="X637" s="3">
        <v>1.7999999999999999E-2</v>
      </c>
      <c r="Y637" s="3">
        <v>4.3999999999999997E-2</v>
      </c>
      <c r="Z637" s="3">
        <v>6.8000000000000005E-2</v>
      </c>
      <c r="AA637" s="3">
        <v>0.11700000000000001</v>
      </c>
      <c r="AB637" s="3">
        <v>0.20699999999999999</v>
      </c>
      <c r="AC637" s="3">
        <v>0.86299999999999999</v>
      </c>
      <c r="AD637" s="3">
        <v>2.552</v>
      </c>
      <c r="AE637" s="3">
        <v>4.5810000000000004</v>
      </c>
      <c r="AF637" s="3">
        <v>6.6379999999999999</v>
      </c>
      <c r="AG637" s="3">
        <v>8.6739999999999995</v>
      </c>
      <c r="AH637" s="3">
        <v>10.641</v>
      </c>
      <c r="AI637" s="3">
        <v>12.656000000000001</v>
      </c>
      <c r="AJ637" s="3">
        <v>14.016</v>
      </c>
      <c r="AK637" s="3">
        <v>15.813000000000001</v>
      </c>
      <c r="AL637" s="3">
        <v>19.16</v>
      </c>
      <c r="AM637" s="3">
        <v>20.940999999999999</v>
      </c>
      <c r="AN637" s="3">
        <v>23.315999999999999</v>
      </c>
      <c r="AO637" s="3">
        <v>39.814999999999998</v>
      </c>
      <c r="AP637" s="3">
        <v>69.772000000000006</v>
      </c>
      <c r="AQ637" s="3">
        <v>84.608000000000004</v>
      </c>
      <c r="AR637" s="3">
        <v>100</v>
      </c>
      <c r="AS637" s="3">
        <v>116.02200000000001</v>
      </c>
      <c r="AT637" s="3">
        <v>125.70099999999999</v>
      </c>
      <c r="AU637" s="3">
        <v>136.03399999999999</v>
      </c>
      <c r="AV637" s="3">
        <v>144.63</v>
      </c>
      <c r="AW637" s="3">
        <v>153.56700000000001</v>
      </c>
      <c r="AX637" s="3">
        <v>162.52099999999999</v>
      </c>
      <c r="AY637" s="3">
        <v>171.024</v>
      </c>
      <c r="AZ637" s="3">
        <v>179.709</v>
      </c>
      <c r="BA637">
        <v>188.792</v>
      </c>
      <c r="BB637">
        <v>2016</v>
      </c>
    </row>
    <row r="638" spans="1:54" hidden="1" x14ac:dyDescent="0.2">
      <c r="A638">
        <v>913</v>
      </c>
      <c r="B638" t="s">
        <v>547</v>
      </c>
      <c r="C638" t="s">
        <v>336</v>
      </c>
      <c r="D638" t="s">
        <v>40</v>
      </c>
      <c r="E638" t="s">
        <v>333</v>
      </c>
      <c r="F638" t="s">
        <v>335</v>
      </c>
      <c r="G638" t="s">
        <v>225</v>
      </c>
      <c r="H638" t="s">
        <v>322</v>
      </c>
      <c r="I638" t="s">
        <v>330</v>
      </c>
      <c r="J638" s="3" t="s">
        <v>215</v>
      </c>
      <c r="K638" s="3" t="s">
        <v>215</v>
      </c>
      <c r="L638" s="3" t="s">
        <v>215</v>
      </c>
      <c r="M638" s="3" t="s">
        <v>215</v>
      </c>
      <c r="N638" s="3" t="s">
        <v>215</v>
      </c>
      <c r="O638" s="3" t="s">
        <v>215</v>
      </c>
      <c r="P638" s="3" t="s">
        <v>215</v>
      </c>
      <c r="Q638" s="3" t="s">
        <v>215</v>
      </c>
      <c r="R638" s="3" t="s">
        <v>215</v>
      </c>
      <c r="S638" s="3" t="s">
        <v>215</v>
      </c>
      <c r="T638" s="3" t="s">
        <v>215</v>
      </c>
      <c r="U638" s="3" t="s">
        <v>215</v>
      </c>
      <c r="V638" s="3">
        <v>3557.547</v>
      </c>
      <c r="W638" s="3">
        <v>3279.7890000000002</v>
      </c>
      <c r="X638" s="3">
        <v>2899.4520000000002</v>
      </c>
      <c r="Y638" s="3">
        <v>2590.9870000000001</v>
      </c>
      <c r="Z638" s="3">
        <v>2672.0920000000001</v>
      </c>
      <c r="AA638" s="3">
        <v>2992.0630000000001</v>
      </c>
      <c r="AB638" s="3">
        <v>3260.154</v>
      </c>
      <c r="AC638" s="3">
        <v>3378.2289999999998</v>
      </c>
      <c r="AD638" s="3">
        <v>3583.2</v>
      </c>
      <c r="AE638" s="3">
        <v>3764.9589999999998</v>
      </c>
      <c r="AF638" s="3">
        <v>3977.6550000000002</v>
      </c>
      <c r="AG638" s="3">
        <v>4287.7049999999999</v>
      </c>
      <c r="AH638" s="3">
        <v>4811.9170000000004</v>
      </c>
      <c r="AI638" s="3">
        <v>5302.0379999999996</v>
      </c>
      <c r="AJ638" s="3">
        <v>5872.7120000000004</v>
      </c>
      <c r="AK638" s="3">
        <v>6414.5110000000004</v>
      </c>
      <c r="AL638" s="3">
        <v>7099.3140000000003</v>
      </c>
      <c r="AM638" s="3">
        <v>7131.8490000000002</v>
      </c>
      <c r="AN638" s="3">
        <v>7695.8940000000002</v>
      </c>
      <c r="AO638" s="3">
        <v>8139.2920000000004</v>
      </c>
      <c r="AP638" s="3">
        <v>8292.2929999999997</v>
      </c>
      <c r="AQ638" s="3">
        <v>8375.9950000000008</v>
      </c>
      <c r="AR638" s="3">
        <v>8510.6959999999999</v>
      </c>
      <c r="AS638" s="3">
        <v>8173.55</v>
      </c>
      <c r="AT638" s="3">
        <v>7952.79</v>
      </c>
      <c r="AU638" s="3">
        <v>8182.4520000000002</v>
      </c>
      <c r="AV638" s="3">
        <v>8455.7800000000007</v>
      </c>
      <c r="AW638" s="3">
        <v>8706.4770000000008</v>
      </c>
      <c r="AX638" s="3">
        <v>8926.3209999999999</v>
      </c>
      <c r="AY638" s="3">
        <v>9147.402</v>
      </c>
      <c r="AZ638" s="3">
        <v>9374.9089999999997</v>
      </c>
      <c r="BA638">
        <v>9609.8189999999995</v>
      </c>
      <c r="BB638">
        <v>2016</v>
      </c>
    </row>
    <row r="639" spans="1:54" hidden="1" x14ac:dyDescent="0.2">
      <c r="A639">
        <v>913</v>
      </c>
      <c r="B639" t="s">
        <v>547</v>
      </c>
      <c r="C639" t="s">
        <v>334</v>
      </c>
      <c r="D639" t="s">
        <v>40</v>
      </c>
      <c r="E639" t="s">
        <v>333</v>
      </c>
      <c r="F639" t="s">
        <v>332</v>
      </c>
      <c r="G639" t="s">
        <v>331</v>
      </c>
      <c r="H639" t="s">
        <v>322</v>
      </c>
      <c r="I639" t="s">
        <v>330</v>
      </c>
      <c r="J639" s="3" t="s">
        <v>215</v>
      </c>
      <c r="K639" s="3" t="s">
        <v>215</v>
      </c>
      <c r="L639" s="3" t="s">
        <v>215</v>
      </c>
      <c r="M639" s="3" t="s">
        <v>215</v>
      </c>
      <c r="N639" s="3" t="s">
        <v>215</v>
      </c>
      <c r="O639" s="3" t="s">
        <v>215</v>
      </c>
      <c r="P639" s="3" t="s">
        <v>215</v>
      </c>
      <c r="Q639" s="3" t="s">
        <v>215</v>
      </c>
      <c r="R639" s="3" t="s">
        <v>215</v>
      </c>
      <c r="S639" s="3" t="s">
        <v>215</v>
      </c>
      <c r="T639" s="3">
        <v>8416.1980000000003</v>
      </c>
      <c r="U639" s="3">
        <v>8311.125</v>
      </c>
      <c r="V639" s="3">
        <v>7497.0770000000002</v>
      </c>
      <c r="W639" s="3">
        <v>6911.7389999999996</v>
      </c>
      <c r="X639" s="3">
        <v>6110.2259999999997</v>
      </c>
      <c r="Y639" s="3">
        <v>5460.174</v>
      </c>
      <c r="Z639" s="3">
        <v>5631.0929999999998</v>
      </c>
      <c r="AA639" s="3">
        <v>6305.3909999999996</v>
      </c>
      <c r="AB639" s="3">
        <v>6870.3590000000004</v>
      </c>
      <c r="AC639" s="3">
        <v>7119.1869999999999</v>
      </c>
      <c r="AD639" s="3">
        <v>7551.1379999999999</v>
      </c>
      <c r="AE639" s="3">
        <v>7934.1710000000003</v>
      </c>
      <c r="AF639" s="3">
        <v>8382.402</v>
      </c>
      <c r="AG639" s="3">
        <v>9035.7909999999993</v>
      </c>
      <c r="AH639" s="3">
        <v>10140.502</v>
      </c>
      <c r="AI639" s="3">
        <v>11173.37</v>
      </c>
      <c r="AJ639" s="3">
        <v>12375.992</v>
      </c>
      <c r="AK639" s="3">
        <v>13517.766</v>
      </c>
      <c r="AL639" s="3">
        <v>14960.9</v>
      </c>
      <c r="AM639" s="3">
        <v>15029.464</v>
      </c>
      <c r="AN639" s="3">
        <v>16218.116</v>
      </c>
      <c r="AO639" s="3">
        <v>17152.522000000001</v>
      </c>
      <c r="AP639" s="3">
        <v>17474.952000000001</v>
      </c>
      <c r="AQ639" s="3">
        <v>17651.343000000001</v>
      </c>
      <c r="AR639" s="3">
        <v>17935.207999999999</v>
      </c>
      <c r="AS639" s="3">
        <v>17224.716</v>
      </c>
      <c r="AT639" s="3">
        <v>16759.491999999998</v>
      </c>
      <c r="AU639" s="3">
        <v>17243.474999999999</v>
      </c>
      <c r="AV639" s="3">
        <v>17819.478999999999</v>
      </c>
      <c r="AW639" s="3">
        <v>18347.793000000001</v>
      </c>
      <c r="AX639" s="3">
        <v>18811.084999999999</v>
      </c>
      <c r="AY639" s="3">
        <v>19276.984</v>
      </c>
      <c r="AZ639" s="3">
        <v>19756.425999999999</v>
      </c>
      <c r="BA639">
        <v>20251.47</v>
      </c>
      <c r="BB639">
        <v>2016</v>
      </c>
    </row>
    <row r="640" spans="1:54" hidden="1" x14ac:dyDescent="0.2">
      <c r="A640">
        <v>913</v>
      </c>
      <c r="B640" t="s">
        <v>547</v>
      </c>
      <c r="C640" t="s">
        <v>329</v>
      </c>
      <c r="D640" t="s">
        <v>40</v>
      </c>
      <c r="E640" t="s">
        <v>325</v>
      </c>
      <c r="F640" t="s">
        <v>328</v>
      </c>
      <c r="G640" t="s">
        <v>225</v>
      </c>
      <c r="H640" t="s">
        <v>322</v>
      </c>
      <c r="I640" t="s">
        <v>321</v>
      </c>
      <c r="J640" s="3" t="s">
        <v>215</v>
      </c>
      <c r="K640" s="3" t="s">
        <v>215</v>
      </c>
      <c r="L640" s="3" t="s">
        <v>215</v>
      </c>
      <c r="M640" s="3" t="s">
        <v>215</v>
      </c>
      <c r="N640" s="3" t="s">
        <v>215</v>
      </c>
      <c r="O640" s="3" t="s">
        <v>215</v>
      </c>
      <c r="P640" s="3" t="s">
        <v>215</v>
      </c>
      <c r="Q640" s="3" t="s">
        <v>215</v>
      </c>
      <c r="R640" s="3" t="s">
        <v>215</v>
      </c>
      <c r="S640" s="3" t="s">
        <v>215</v>
      </c>
      <c r="T640" s="3" t="s">
        <v>215</v>
      </c>
      <c r="U640" s="3" t="s">
        <v>215</v>
      </c>
      <c r="V640" s="3">
        <v>3.0000000000000001E-3</v>
      </c>
      <c r="W640" s="3">
        <v>2.9000000000000001E-2</v>
      </c>
      <c r="X640" s="3">
        <v>0.52300000000000002</v>
      </c>
      <c r="Y640" s="3">
        <v>1.1519999999999999</v>
      </c>
      <c r="Z640" s="3">
        <v>1.8260000000000001</v>
      </c>
      <c r="AA640" s="3">
        <v>3.5089999999999999</v>
      </c>
      <c r="AB640" s="3">
        <v>6.7489999999999997</v>
      </c>
      <c r="AC640" s="3">
        <v>29.16</v>
      </c>
      <c r="AD640" s="3">
        <v>91.43</v>
      </c>
      <c r="AE640" s="3">
        <v>172.47300000000001</v>
      </c>
      <c r="AF640" s="3">
        <v>264.02300000000002</v>
      </c>
      <c r="AG640" s="3">
        <v>371.93400000000003</v>
      </c>
      <c r="AH640" s="3">
        <v>512.05399999999997</v>
      </c>
      <c r="AI640" s="3">
        <v>671.00199999999995</v>
      </c>
      <c r="AJ640" s="3">
        <v>823.12599999999998</v>
      </c>
      <c r="AK640" s="3">
        <v>1014.357</v>
      </c>
      <c r="AL640" s="3">
        <v>1360.2049999999999</v>
      </c>
      <c r="AM640" s="3">
        <v>1493.4970000000001</v>
      </c>
      <c r="AN640" s="3">
        <v>1794.377</v>
      </c>
      <c r="AO640" s="3">
        <v>3240.6390000000001</v>
      </c>
      <c r="AP640" s="3">
        <v>5785.7020000000002</v>
      </c>
      <c r="AQ640" s="3">
        <v>7086.7340000000004</v>
      </c>
      <c r="AR640" s="3">
        <v>8510.6959999999999</v>
      </c>
      <c r="AS640" s="3">
        <v>9483.1569999999992</v>
      </c>
      <c r="AT640" s="3">
        <v>9996.7360000000008</v>
      </c>
      <c r="AU640" s="3">
        <v>11130.946</v>
      </c>
      <c r="AV640" s="3">
        <v>12229.587</v>
      </c>
      <c r="AW640" s="3">
        <v>13370.235000000001</v>
      </c>
      <c r="AX640" s="3">
        <v>14507.145</v>
      </c>
      <c r="AY640" s="3">
        <v>15644.27</v>
      </c>
      <c r="AZ640" s="3">
        <v>16847.591</v>
      </c>
      <c r="BA640">
        <v>18142.579000000002</v>
      </c>
      <c r="BB640">
        <v>2016</v>
      </c>
    </row>
    <row r="641" spans="1:54" hidden="1" x14ac:dyDescent="0.2">
      <c r="A641">
        <v>913</v>
      </c>
      <c r="B641" t="s">
        <v>547</v>
      </c>
      <c r="C641" t="s">
        <v>327</v>
      </c>
      <c r="D641" t="s">
        <v>40</v>
      </c>
      <c r="E641" t="s">
        <v>325</v>
      </c>
      <c r="F641" t="s">
        <v>326</v>
      </c>
      <c r="G641" t="s">
        <v>223</v>
      </c>
      <c r="H641" t="s">
        <v>322</v>
      </c>
      <c r="I641" t="s">
        <v>321</v>
      </c>
      <c r="J641" s="3" t="s">
        <v>215</v>
      </c>
      <c r="K641" s="3" t="s">
        <v>215</v>
      </c>
      <c r="L641" s="3" t="s">
        <v>215</v>
      </c>
      <c r="M641" s="3" t="s">
        <v>215</v>
      </c>
      <c r="N641" s="3" t="s">
        <v>215</v>
      </c>
      <c r="O641" s="3" t="s">
        <v>215</v>
      </c>
      <c r="P641" s="3" t="s">
        <v>215</v>
      </c>
      <c r="Q641" s="3" t="s">
        <v>215</v>
      </c>
      <c r="R641" s="3" t="s">
        <v>215</v>
      </c>
      <c r="S641" s="3" t="s">
        <v>215</v>
      </c>
      <c r="T641" s="3" t="s">
        <v>215</v>
      </c>
      <c r="U641" s="3" t="s">
        <v>215</v>
      </c>
      <c r="V641" s="3">
        <v>1210.104</v>
      </c>
      <c r="W641" s="3">
        <v>1076.1420000000001</v>
      </c>
      <c r="X641" s="3">
        <v>1481.461</v>
      </c>
      <c r="Y641" s="3">
        <v>1000.204</v>
      </c>
      <c r="Z641" s="3">
        <v>1375.7539999999999</v>
      </c>
      <c r="AA641" s="3">
        <v>1341.854</v>
      </c>
      <c r="AB641" s="3">
        <v>1452.41</v>
      </c>
      <c r="AC641" s="3">
        <v>1165.6010000000001</v>
      </c>
      <c r="AD641" s="3">
        <v>1277.0519999999999</v>
      </c>
      <c r="AE641" s="3">
        <v>1247.4690000000001</v>
      </c>
      <c r="AF641" s="3">
        <v>1480.153</v>
      </c>
      <c r="AG641" s="3">
        <v>1811.855</v>
      </c>
      <c r="AH641" s="3">
        <v>2370.2739999999999</v>
      </c>
      <c r="AI641" s="3">
        <v>3115.5129999999999</v>
      </c>
      <c r="AJ641" s="3">
        <v>3838.2930000000001</v>
      </c>
      <c r="AK641" s="3">
        <v>4726.4790000000003</v>
      </c>
      <c r="AL641" s="3">
        <v>6366.1890000000003</v>
      </c>
      <c r="AM641" s="3">
        <v>5345.3249999999998</v>
      </c>
      <c r="AN641" s="3">
        <v>6023.1490000000003</v>
      </c>
      <c r="AO641" s="3">
        <v>6472.7389999999996</v>
      </c>
      <c r="AP641" s="3">
        <v>6938.067</v>
      </c>
      <c r="AQ641" s="3">
        <v>7977.1469999999999</v>
      </c>
      <c r="AR641" s="3">
        <v>8316.0120000000006</v>
      </c>
      <c r="AS641" s="3">
        <v>5941.24</v>
      </c>
      <c r="AT641" s="3">
        <v>5022.4719999999998</v>
      </c>
      <c r="AU641" s="3">
        <v>5760.0870000000004</v>
      </c>
      <c r="AV641" s="3">
        <v>6300.5870000000004</v>
      </c>
      <c r="AW641" s="3">
        <v>6575.4570000000003</v>
      </c>
      <c r="AX641" s="3">
        <v>6847.3590000000004</v>
      </c>
      <c r="AY641" s="3">
        <v>7136.6549999999997</v>
      </c>
      <c r="AZ641" s="3">
        <v>7464.491</v>
      </c>
      <c r="BA641">
        <v>7971.85</v>
      </c>
      <c r="BB641">
        <v>2016</v>
      </c>
    </row>
    <row r="642" spans="1:54" hidden="1" x14ac:dyDescent="0.2">
      <c r="A642">
        <v>913</v>
      </c>
      <c r="B642" t="s">
        <v>547</v>
      </c>
      <c r="C642" t="s">
        <v>212</v>
      </c>
      <c r="D642" t="s">
        <v>40</v>
      </c>
      <c r="E642" t="s">
        <v>325</v>
      </c>
      <c r="F642" t="s">
        <v>324</v>
      </c>
      <c r="G642" t="s">
        <v>323</v>
      </c>
      <c r="H642" t="s">
        <v>322</v>
      </c>
      <c r="I642" t="s">
        <v>321</v>
      </c>
      <c r="J642" s="3" t="s">
        <v>215</v>
      </c>
      <c r="K642" s="3" t="s">
        <v>215</v>
      </c>
      <c r="L642" s="3" t="s">
        <v>215</v>
      </c>
      <c r="M642" s="3" t="s">
        <v>215</v>
      </c>
      <c r="N642" s="3" t="s">
        <v>215</v>
      </c>
      <c r="O642" s="3" t="s">
        <v>215</v>
      </c>
      <c r="P642" s="3" t="s">
        <v>215</v>
      </c>
      <c r="Q642" s="3" t="s">
        <v>215</v>
      </c>
      <c r="R642" s="3" t="s">
        <v>215</v>
      </c>
      <c r="S642" s="3" t="s">
        <v>215</v>
      </c>
      <c r="T642" s="3" t="s">
        <v>215</v>
      </c>
      <c r="U642" s="3" t="s">
        <v>215</v>
      </c>
      <c r="V642" s="3">
        <v>5121.0389999999998</v>
      </c>
      <c r="W642" s="3">
        <v>4833.5259999999998</v>
      </c>
      <c r="X642" s="3">
        <v>4363.9579999999996</v>
      </c>
      <c r="Y642" s="3">
        <v>3981.0169999999998</v>
      </c>
      <c r="Z642" s="3">
        <v>4180.5649999999996</v>
      </c>
      <c r="AA642" s="3">
        <v>4761.3180000000002</v>
      </c>
      <c r="AB642" s="3">
        <v>5244.2290000000003</v>
      </c>
      <c r="AC642" s="3">
        <v>5517.3280000000004</v>
      </c>
      <c r="AD642" s="3">
        <v>5985.2389999999996</v>
      </c>
      <c r="AE642" s="3">
        <v>6432.1670000000004</v>
      </c>
      <c r="AF642" s="3">
        <v>6899.8689999999997</v>
      </c>
      <c r="AG642" s="3">
        <v>7586.0020000000004</v>
      </c>
      <c r="AH642" s="3">
        <v>8747.5750000000007</v>
      </c>
      <c r="AI642" s="3">
        <v>9948.6669999999995</v>
      </c>
      <c r="AJ642" s="3">
        <v>11358.069</v>
      </c>
      <c r="AK642" s="3">
        <v>12736.047</v>
      </c>
      <c r="AL642" s="3">
        <v>14372.233</v>
      </c>
      <c r="AM642" s="3">
        <v>14547.744000000001</v>
      </c>
      <c r="AN642" s="3">
        <v>15890.096</v>
      </c>
      <c r="AO642" s="3">
        <v>17152.522000000001</v>
      </c>
      <c r="AP642" s="3">
        <v>17796.86</v>
      </c>
      <c r="AQ642" s="3">
        <v>18266.806</v>
      </c>
      <c r="AR642" s="3">
        <v>18893.688999999998</v>
      </c>
      <c r="AS642" s="3">
        <v>18341.976999999999</v>
      </c>
      <c r="AT642" s="3">
        <v>18074.277999999998</v>
      </c>
      <c r="AU642" s="3">
        <v>18930.845000000001</v>
      </c>
      <c r="AV642" s="3">
        <v>20007.697</v>
      </c>
      <c r="AW642" s="3">
        <v>21047.67</v>
      </c>
      <c r="AX642" s="3">
        <v>22003.134999999998</v>
      </c>
      <c r="AY642" s="3">
        <v>22977.81</v>
      </c>
      <c r="AZ642" s="3">
        <v>23953.657999999999</v>
      </c>
      <c r="BA642">
        <v>24981.073</v>
      </c>
      <c r="BB642">
        <v>2016</v>
      </c>
    </row>
    <row r="643" spans="1:54" hidden="1" x14ac:dyDescent="0.2">
      <c r="A643">
        <v>913</v>
      </c>
      <c r="B643" t="s">
        <v>547</v>
      </c>
      <c r="C643" t="s">
        <v>320</v>
      </c>
      <c r="D643" t="s">
        <v>40</v>
      </c>
      <c r="E643" t="s">
        <v>319</v>
      </c>
      <c r="F643" s="3" t="s">
        <v>318</v>
      </c>
      <c r="G643" t="s">
        <v>243</v>
      </c>
      <c r="J643"/>
      <c r="K643"/>
      <c r="L643"/>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row>
    <row r="644" spans="1:54" hidden="1" x14ac:dyDescent="0.2">
      <c r="A644">
        <v>913</v>
      </c>
      <c r="B644" t="s">
        <v>547</v>
      </c>
      <c r="C644" t="s">
        <v>317</v>
      </c>
      <c r="D644" t="s">
        <v>40</v>
      </c>
      <c r="E644" t="s">
        <v>316</v>
      </c>
      <c r="F644" s="3" t="s">
        <v>315</v>
      </c>
      <c r="G644" t="s">
        <v>288</v>
      </c>
      <c r="I644" t="s">
        <v>310</v>
      </c>
      <c r="J644" t="s">
        <v>215</v>
      </c>
      <c r="K644" t="s">
        <v>215</v>
      </c>
      <c r="L644" t="s">
        <v>215</v>
      </c>
      <c r="M644" t="s">
        <v>215</v>
      </c>
      <c r="N644" t="s">
        <v>215</v>
      </c>
      <c r="O644" t="s">
        <v>215</v>
      </c>
      <c r="P644" t="s">
        <v>215</v>
      </c>
      <c r="Q644" t="s">
        <v>215</v>
      </c>
      <c r="R644" t="s">
        <v>215</v>
      </c>
      <c r="S644" t="s">
        <v>215</v>
      </c>
      <c r="T644" t="s">
        <v>215</v>
      </c>
      <c r="U644" t="s">
        <v>215</v>
      </c>
      <c r="V644">
        <v>0.159</v>
      </c>
      <c r="W644">
        <v>0.14399999999999999</v>
      </c>
      <c r="X644">
        <v>0.124</v>
      </c>
      <c r="Y644">
        <v>0.106</v>
      </c>
      <c r="Z644">
        <v>0.105</v>
      </c>
      <c r="AA644">
        <v>0.112</v>
      </c>
      <c r="AB644">
        <v>0.11899999999999999</v>
      </c>
      <c r="AC644">
        <v>0.11899999999999999</v>
      </c>
      <c r="AD644">
        <v>0.12</v>
      </c>
      <c r="AE644">
        <v>0.122</v>
      </c>
      <c r="AF644">
        <v>0.125</v>
      </c>
      <c r="AG644">
        <v>0.128</v>
      </c>
      <c r="AH644">
        <v>0.13600000000000001</v>
      </c>
      <c r="AI644">
        <v>0.14199999999999999</v>
      </c>
      <c r="AJ644">
        <v>0.14799999999999999</v>
      </c>
      <c r="AK644">
        <v>0.153</v>
      </c>
      <c r="AL644">
        <v>0.16400000000000001</v>
      </c>
      <c r="AM644">
        <v>0.16500000000000001</v>
      </c>
      <c r="AN644">
        <v>0.16900000000000001</v>
      </c>
      <c r="AO644">
        <v>0.17100000000000001</v>
      </c>
      <c r="AP644">
        <v>0.16900000000000001</v>
      </c>
      <c r="AQ644">
        <v>0.16500000000000001</v>
      </c>
      <c r="AR644">
        <v>0.16200000000000001</v>
      </c>
      <c r="AS644">
        <v>0.151</v>
      </c>
      <c r="AT644">
        <v>0.14299999999999999</v>
      </c>
      <c r="AU644">
        <v>0.14099999999999999</v>
      </c>
      <c r="AV644">
        <v>0.13900000000000001</v>
      </c>
      <c r="AW644">
        <v>0.13700000000000001</v>
      </c>
      <c r="AX644">
        <v>0.13500000000000001</v>
      </c>
      <c r="AY644">
        <v>0.13300000000000001</v>
      </c>
      <c r="AZ644">
        <v>0.13100000000000001</v>
      </c>
      <c r="BA644">
        <v>0.129</v>
      </c>
      <c r="BB644">
        <v>2016</v>
      </c>
    </row>
    <row r="645" spans="1:54" hidden="1" x14ac:dyDescent="0.2">
      <c r="A645">
        <v>913</v>
      </c>
      <c r="B645" t="s">
        <v>547</v>
      </c>
      <c r="C645" t="s">
        <v>314</v>
      </c>
      <c r="D645" t="s">
        <v>40</v>
      </c>
      <c r="E645" t="s">
        <v>313</v>
      </c>
      <c r="F645" s="3" t="s">
        <v>312</v>
      </c>
      <c r="G645" t="s">
        <v>311</v>
      </c>
      <c r="I645" t="s">
        <v>310</v>
      </c>
      <c r="J645" t="s">
        <v>215</v>
      </c>
      <c r="K645" t="s">
        <v>215</v>
      </c>
      <c r="L645" t="s">
        <v>215</v>
      </c>
      <c r="M645" t="s">
        <v>215</v>
      </c>
      <c r="N645" t="s">
        <v>215</v>
      </c>
      <c r="O645" t="s">
        <v>215</v>
      </c>
      <c r="P645" t="s">
        <v>215</v>
      </c>
      <c r="Q645" t="s">
        <v>215</v>
      </c>
      <c r="R645" t="s">
        <v>215</v>
      </c>
      <c r="S645" t="s">
        <v>215</v>
      </c>
      <c r="T645" t="s">
        <v>215</v>
      </c>
      <c r="U645" t="s">
        <v>215</v>
      </c>
      <c r="V645" t="s">
        <v>355</v>
      </c>
      <c r="W645" t="s">
        <v>355</v>
      </c>
      <c r="X645" t="s">
        <v>355</v>
      </c>
      <c r="Y645" t="s">
        <v>355</v>
      </c>
      <c r="Z645" t="s">
        <v>355</v>
      </c>
      <c r="AA645">
        <v>1E-3</v>
      </c>
      <c r="AB645">
        <v>1E-3</v>
      </c>
      <c r="AC645">
        <v>5.0000000000000001E-3</v>
      </c>
      <c r="AD645">
        <v>1.4999999999999999E-2</v>
      </c>
      <c r="AE645">
        <v>2.7E-2</v>
      </c>
      <c r="AF645">
        <v>3.7999999999999999E-2</v>
      </c>
      <c r="AG645">
        <v>4.9000000000000002E-2</v>
      </c>
      <c r="AH645">
        <v>5.8999999999999997E-2</v>
      </c>
      <c r="AI645">
        <v>6.7000000000000004E-2</v>
      </c>
      <c r="AJ645">
        <v>7.1999999999999995E-2</v>
      </c>
      <c r="AK645">
        <v>0.08</v>
      </c>
      <c r="AL645">
        <v>9.5000000000000001E-2</v>
      </c>
      <c r="AM645">
        <v>0.10299999999999999</v>
      </c>
      <c r="AN645">
        <v>0.113</v>
      </c>
      <c r="AO645">
        <v>0.189</v>
      </c>
      <c r="AP645">
        <v>0.32500000000000001</v>
      </c>
      <c r="AQ645">
        <v>0.38800000000000001</v>
      </c>
      <c r="AR645">
        <v>0.45</v>
      </c>
      <c r="AS645">
        <v>0.51700000000000002</v>
      </c>
      <c r="AT645">
        <v>0.55300000000000005</v>
      </c>
      <c r="AU645">
        <v>0.58799999999999997</v>
      </c>
      <c r="AV645">
        <v>0.61099999999999999</v>
      </c>
      <c r="AW645">
        <v>0.63500000000000001</v>
      </c>
      <c r="AX645">
        <v>0.65900000000000003</v>
      </c>
      <c r="AY645">
        <v>0.68100000000000005</v>
      </c>
      <c r="AZ645">
        <v>0.70299999999999996</v>
      </c>
      <c r="BA645">
        <v>0.72599999999999998</v>
      </c>
      <c r="BB645">
        <v>2016</v>
      </c>
    </row>
    <row r="646" spans="1:54" hidden="1" x14ac:dyDescent="0.2">
      <c r="A646">
        <v>913</v>
      </c>
      <c r="B646" t="s">
        <v>547</v>
      </c>
      <c r="C646" t="s">
        <v>309</v>
      </c>
      <c r="D646" t="s">
        <v>40</v>
      </c>
      <c r="E646" t="s">
        <v>308</v>
      </c>
      <c r="F646" s="3" t="s">
        <v>307</v>
      </c>
      <c r="G646" t="s">
        <v>217</v>
      </c>
      <c r="I646" s="3" t="s">
        <v>830</v>
      </c>
      <c r="J646" t="s">
        <v>215</v>
      </c>
      <c r="K646" t="s">
        <v>215</v>
      </c>
      <c r="L646" t="s">
        <v>215</v>
      </c>
      <c r="M646" t="s">
        <v>215</v>
      </c>
      <c r="N646" t="s">
        <v>215</v>
      </c>
      <c r="O646" t="s">
        <v>215</v>
      </c>
      <c r="P646" t="s">
        <v>215</v>
      </c>
      <c r="Q646" t="s">
        <v>215</v>
      </c>
      <c r="R646" t="s">
        <v>215</v>
      </c>
      <c r="S646" t="s">
        <v>215</v>
      </c>
      <c r="T646" t="s">
        <v>215</v>
      </c>
      <c r="U646" t="s">
        <v>215</v>
      </c>
      <c r="V646" t="s">
        <v>215</v>
      </c>
      <c r="W646">
        <v>43.417000000000002</v>
      </c>
      <c r="X646">
        <v>36.765999999999998</v>
      </c>
      <c r="Y646">
        <v>25.635999999999999</v>
      </c>
      <c r="Z646">
        <v>24.36</v>
      </c>
      <c r="AA646">
        <v>27.797000000000001</v>
      </c>
      <c r="AB646">
        <v>27.667999999999999</v>
      </c>
      <c r="AC646">
        <v>24.555</v>
      </c>
      <c r="AD646">
        <v>27.088000000000001</v>
      </c>
      <c r="AE646">
        <v>25.279</v>
      </c>
      <c r="AF646">
        <v>22.943999999999999</v>
      </c>
      <c r="AG646">
        <v>24.954000000000001</v>
      </c>
      <c r="AH646">
        <v>28.667000000000002</v>
      </c>
      <c r="AI646">
        <v>28.46</v>
      </c>
      <c r="AJ646">
        <v>32.183999999999997</v>
      </c>
      <c r="AK646">
        <v>34.091999999999999</v>
      </c>
      <c r="AL646">
        <v>37.642000000000003</v>
      </c>
      <c r="AM646">
        <v>36.863999999999997</v>
      </c>
      <c r="AN646">
        <v>40.655999999999999</v>
      </c>
      <c r="AO646">
        <v>37.218000000000004</v>
      </c>
      <c r="AP646">
        <v>35.094000000000001</v>
      </c>
      <c r="AQ646">
        <v>38.798000000000002</v>
      </c>
      <c r="AR646">
        <v>34.841000000000001</v>
      </c>
      <c r="AS646">
        <v>29.035</v>
      </c>
      <c r="AT646">
        <v>26.478000000000002</v>
      </c>
      <c r="AU646">
        <v>25.158000000000001</v>
      </c>
      <c r="AV646">
        <v>25.577999999999999</v>
      </c>
      <c r="AW646">
        <v>25.928000000000001</v>
      </c>
      <c r="AX646">
        <v>26.071000000000002</v>
      </c>
      <c r="AY646">
        <v>26.588000000000001</v>
      </c>
      <c r="AZ646">
        <v>26.576000000000001</v>
      </c>
      <c r="BA646">
        <v>26.753</v>
      </c>
      <c r="BB646">
        <v>2016</v>
      </c>
    </row>
    <row r="647" spans="1:54" hidden="1" x14ac:dyDescent="0.2">
      <c r="A647">
        <v>913</v>
      </c>
      <c r="B647" t="s">
        <v>547</v>
      </c>
      <c r="C647" t="s">
        <v>306</v>
      </c>
      <c r="D647" t="s">
        <v>40</v>
      </c>
      <c r="E647" t="s">
        <v>305</v>
      </c>
      <c r="F647" s="3" t="s">
        <v>304</v>
      </c>
      <c r="G647" t="s">
        <v>217</v>
      </c>
      <c r="I647" s="3" t="s">
        <v>830</v>
      </c>
      <c r="J647" t="s">
        <v>215</v>
      </c>
      <c r="K647" t="s">
        <v>215</v>
      </c>
      <c r="L647" t="s">
        <v>215</v>
      </c>
      <c r="M647" t="s">
        <v>215</v>
      </c>
      <c r="N647" t="s">
        <v>215</v>
      </c>
      <c r="O647" t="s">
        <v>215</v>
      </c>
      <c r="P647" t="s">
        <v>215</v>
      </c>
      <c r="Q647" t="s">
        <v>215</v>
      </c>
      <c r="R647" t="s">
        <v>215</v>
      </c>
      <c r="S647" t="s">
        <v>215</v>
      </c>
      <c r="T647" t="s">
        <v>215</v>
      </c>
      <c r="U647" t="s">
        <v>215</v>
      </c>
      <c r="V647" t="s">
        <v>215</v>
      </c>
      <c r="W647">
        <v>20.131</v>
      </c>
      <c r="X647">
        <v>14.74</v>
      </c>
      <c r="Y647">
        <v>21.126999999999999</v>
      </c>
      <c r="Z647">
        <v>20.658000000000001</v>
      </c>
      <c r="AA647">
        <v>21.443999999999999</v>
      </c>
      <c r="AB647">
        <v>20.713999999999999</v>
      </c>
      <c r="AC647">
        <v>22.896999999999998</v>
      </c>
      <c r="AD647">
        <v>23.49</v>
      </c>
      <c r="AE647">
        <v>21.021999999999998</v>
      </c>
      <c r="AF647">
        <v>20.721</v>
      </c>
      <c r="AG647">
        <v>22.393999999999998</v>
      </c>
      <c r="AH647">
        <v>23.516999999999999</v>
      </c>
      <c r="AI647">
        <v>29.978000000000002</v>
      </c>
      <c r="AJ647">
        <v>28.428999999999998</v>
      </c>
      <c r="AK647">
        <v>27.437999999999999</v>
      </c>
      <c r="AL647">
        <v>29.478999999999999</v>
      </c>
      <c r="AM647">
        <v>24.805</v>
      </c>
      <c r="AN647">
        <v>26.186</v>
      </c>
      <c r="AO647">
        <v>28.984000000000002</v>
      </c>
      <c r="AP647">
        <v>32.259</v>
      </c>
      <c r="AQ647">
        <v>28.774999999999999</v>
      </c>
      <c r="AR647">
        <v>28.202000000000002</v>
      </c>
      <c r="AS647">
        <v>25.783999999999999</v>
      </c>
      <c r="AT647">
        <v>22.963999999999999</v>
      </c>
      <c r="AU647">
        <v>23.402000000000001</v>
      </c>
      <c r="AV647">
        <v>23.085999999999999</v>
      </c>
      <c r="AW647">
        <v>23.277999999999999</v>
      </c>
      <c r="AX647">
        <v>23.623999999999999</v>
      </c>
      <c r="AY647">
        <v>24.486000000000001</v>
      </c>
      <c r="AZ647">
        <v>24.709</v>
      </c>
      <c r="BA647">
        <v>25.004999999999999</v>
      </c>
      <c r="BB647">
        <v>2016</v>
      </c>
    </row>
    <row r="648" spans="1:54" hidden="1" x14ac:dyDescent="0.2">
      <c r="A648">
        <v>913</v>
      </c>
      <c r="B648" t="s">
        <v>547</v>
      </c>
      <c r="C648" t="s">
        <v>303</v>
      </c>
      <c r="D648" t="s">
        <v>40</v>
      </c>
      <c r="E648" t="s">
        <v>300</v>
      </c>
      <c r="F648" s="3" t="s">
        <v>302</v>
      </c>
      <c r="G648" t="s">
        <v>295</v>
      </c>
      <c r="I648" s="3" t="s">
        <v>831</v>
      </c>
      <c r="J648" t="s">
        <v>215</v>
      </c>
      <c r="K648" t="s">
        <v>215</v>
      </c>
      <c r="L648" t="s">
        <v>215</v>
      </c>
      <c r="M648" t="s">
        <v>215</v>
      </c>
      <c r="N648" t="s">
        <v>215</v>
      </c>
      <c r="O648" t="s">
        <v>215</v>
      </c>
      <c r="P648" t="s">
        <v>215</v>
      </c>
      <c r="Q648" t="s">
        <v>215</v>
      </c>
      <c r="R648" t="s">
        <v>215</v>
      </c>
      <c r="S648" t="s">
        <v>215</v>
      </c>
      <c r="T648" t="s">
        <v>215</v>
      </c>
      <c r="U648" t="s">
        <v>215</v>
      </c>
      <c r="V648" t="s">
        <v>355</v>
      </c>
      <c r="W648">
        <v>3.0000000000000001E-3</v>
      </c>
      <c r="X648">
        <v>7.0000000000000007E-2</v>
      </c>
      <c r="Y648">
        <v>0.56799999999999995</v>
      </c>
      <c r="Z648">
        <v>0.86799999999999999</v>
      </c>
      <c r="AA648">
        <v>1.4219999999999999</v>
      </c>
      <c r="AB648">
        <v>2.46</v>
      </c>
      <c r="AC648">
        <v>9.6869999999999994</v>
      </c>
      <c r="AD648">
        <v>26.018999999999998</v>
      </c>
      <c r="AE648">
        <v>41.924999999999997</v>
      </c>
      <c r="AF648">
        <v>59.771999999999998</v>
      </c>
      <c r="AG648">
        <v>76.745999999999995</v>
      </c>
      <c r="AH648">
        <v>90.632000000000005</v>
      </c>
      <c r="AI648">
        <v>100</v>
      </c>
      <c r="AJ648">
        <v>106.992</v>
      </c>
      <c r="AK648">
        <v>116.01</v>
      </c>
      <c r="AL648">
        <v>133.21199999999999</v>
      </c>
      <c r="AM648">
        <v>150.464</v>
      </c>
      <c r="AN648">
        <v>162.114</v>
      </c>
      <c r="AO648">
        <v>248.40299999999999</v>
      </c>
      <c r="AP648">
        <v>395.50299999999999</v>
      </c>
      <c r="AQ648">
        <v>467.89</v>
      </c>
      <c r="AR648">
        <v>552.61199999999997</v>
      </c>
      <c r="AS648">
        <v>627.34</v>
      </c>
      <c r="AT648">
        <v>701.54700000000003</v>
      </c>
      <c r="AU648">
        <v>743.875</v>
      </c>
      <c r="AV648">
        <v>788.47699999999998</v>
      </c>
      <c r="AW648">
        <v>836.09100000000001</v>
      </c>
      <c r="AX648">
        <v>882.774</v>
      </c>
      <c r="AY648">
        <v>929.303</v>
      </c>
      <c r="AZ648">
        <v>975.74800000000005</v>
      </c>
      <c r="BA648">
        <v>1024.635</v>
      </c>
      <c r="BB648">
        <v>2017</v>
      </c>
    </row>
    <row r="649" spans="1:54" hidden="1" x14ac:dyDescent="0.2">
      <c r="A649">
        <v>913</v>
      </c>
      <c r="B649" t="s">
        <v>547</v>
      </c>
      <c r="C649" t="s">
        <v>301</v>
      </c>
      <c r="D649" t="s">
        <v>40</v>
      </c>
      <c r="E649" t="s">
        <v>300</v>
      </c>
      <c r="F649" t="s">
        <v>299</v>
      </c>
      <c r="G649" t="s">
        <v>275</v>
      </c>
      <c r="I649" t="s">
        <v>298</v>
      </c>
      <c r="J649" t="s">
        <v>215</v>
      </c>
      <c r="K649" t="s">
        <v>215</v>
      </c>
      <c r="L649" t="s">
        <v>215</v>
      </c>
      <c r="M649" t="s">
        <v>215</v>
      </c>
      <c r="N649" t="s">
        <v>215</v>
      </c>
      <c r="O649" t="s">
        <v>215</v>
      </c>
      <c r="P649" t="s">
        <v>215</v>
      </c>
      <c r="Q649" t="s">
        <v>215</v>
      </c>
      <c r="R649" t="s">
        <v>215</v>
      </c>
      <c r="S649" t="s">
        <v>215</v>
      </c>
      <c r="T649" t="s">
        <v>215</v>
      </c>
      <c r="U649" t="s">
        <v>215</v>
      </c>
      <c r="V649" t="s">
        <v>215</v>
      </c>
      <c r="W649">
        <v>1190.316</v>
      </c>
      <c r="X649">
        <v>2220.8969999999999</v>
      </c>
      <c r="Y649">
        <v>709.29700000000003</v>
      </c>
      <c r="Z649">
        <v>52.688000000000002</v>
      </c>
      <c r="AA649">
        <v>63.82</v>
      </c>
      <c r="AB649">
        <v>73.018000000000001</v>
      </c>
      <c r="AC649">
        <v>293.733</v>
      </c>
      <c r="AD649">
        <v>168.601</v>
      </c>
      <c r="AE649">
        <v>61.133000000000003</v>
      </c>
      <c r="AF649">
        <v>42.567999999999998</v>
      </c>
      <c r="AG649">
        <v>28.398</v>
      </c>
      <c r="AH649">
        <v>18.094000000000001</v>
      </c>
      <c r="AI649">
        <v>10.336</v>
      </c>
      <c r="AJ649">
        <v>6.992</v>
      </c>
      <c r="AK649">
        <v>8.4290000000000003</v>
      </c>
      <c r="AL649">
        <v>14.827999999999999</v>
      </c>
      <c r="AM649">
        <v>12.95</v>
      </c>
      <c r="AN649">
        <v>7.7430000000000003</v>
      </c>
      <c r="AO649">
        <v>53.228000000000002</v>
      </c>
      <c r="AP649">
        <v>59.218000000000004</v>
      </c>
      <c r="AQ649">
        <v>18.303000000000001</v>
      </c>
      <c r="AR649">
        <v>18.106999999999999</v>
      </c>
      <c r="AS649">
        <v>13.523</v>
      </c>
      <c r="AT649">
        <v>11.829000000000001</v>
      </c>
      <c r="AU649">
        <v>6.0339999999999998</v>
      </c>
      <c r="AV649">
        <v>5.9960000000000004</v>
      </c>
      <c r="AW649">
        <v>6.0389999999999997</v>
      </c>
      <c r="AX649">
        <v>5.5830000000000002</v>
      </c>
      <c r="AY649">
        <v>5.2709999999999999</v>
      </c>
      <c r="AZ649">
        <v>4.9980000000000002</v>
      </c>
      <c r="BA649">
        <v>5.01</v>
      </c>
      <c r="BB649">
        <v>2017</v>
      </c>
    </row>
    <row r="650" spans="1:54" hidden="1" x14ac:dyDescent="0.2">
      <c r="A650">
        <v>913</v>
      </c>
      <c r="B650" t="s">
        <v>547</v>
      </c>
      <c r="C650" t="s">
        <v>297</v>
      </c>
      <c r="D650" t="s">
        <v>40</v>
      </c>
      <c r="E650" t="s">
        <v>293</v>
      </c>
      <c r="F650" s="3" t="s">
        <v>296</v>
      </c>
      <c r="G650" t="s">
        <v>295</v>
      </c>
      <c r="I650" s="3" t="s">
        <v>831</v>
      </c>
      <c r="J650" t="s">
        <v>215</v>
      </c>
      <c r="K650" t="s">
        <v>215</v>
      </c>
      <c r="L650" t="s">
        <v>215</v>
      </c>
      <c r="M650" t="s">
        <v>215</v>
      </c>
      <c r="N650" t="s">
        <v>215</v>
      </c>
      <c r="O650" t="s">
        <v>215</v>
      </c>
      <c r="P650" t="s">
        <v>215</v>
      </c>
      <c r="Q650" t="s">
        <v>215</v>
      </c>
      <c r="R650" t="s">
        <v>215</v>
      </c>
      <c r="S650" t="s">
        <v>215</v>
      </c>
      <c r="T650" t="s">
        <v>215</v>
      </c>
      <c r="U650" t="s">
        <v>215</v>
      </c>
      <c r="V650" t="s">
        <v>355</v>
      </c>
      <c r="W650">
        <v>0.01</v>
      </c>
      <c r="X650">
        <v>0.21199999999999999</v>
      </c>
      <c r="Y650">
        <v>0.72899999999999998</v>
      </c>
      <c r="Z650">
        <v>1.0149999999999999</v>
      </c>
      <c r="AA650">
        <v>1.655</v>
      </c>
      <c r="AB650">
        <v>4.6639999999999997</v>
      </c>
      <c r="AC650">
        <v>16.378</v>
      </c>
      <c r="AD650">
        <v>33.984000000000002</v>
      </c>
      <c r="AE650">
        <v>49.658000000000001</v>
      </c>
      <c r="AF650">
        <v>66.936000000000007</v>
      </c>
      <c r="AG650">
        <v>83.92</v>
      </c>
      <c r="AH650">
        <v>96.037000000000006</v>
      </c>
      <c r="AI650">
        <v>103.663</v>
      </c>
      <c r="AJ650">
        <v>110.526</v>
      </c>
      <c r="AK650">
        <v>123.869</v>
      </c>
      <c r="AL650">
        <v>140.34299999999999</v>
      </c>
      <c r="AM650">
        <v>154.53700000000001</v>
      </c>
      <c r="AN650">
        <v>169.87700000000001</v>
      </c>
      <c r="AO650">
        <v>354.50900000000001</v>
      </c>
      <c r="AP650">
        <v>431.714</v>
      </c>
      <c r="AQ650">
        <v>502.79899999999998</v>
      </c>
      <c r="AR650">
        <v>584.35199999999998</v>
      </c>
      <c r="AS650">
        <v>654.298</v>
      </c>
      <c r="AT650">
        <v>723.495</v>
      </c>
      <c r="AU650">
        <v>756.85500000000002</v>
      </c>
      <c r="AV650">
        <v>802.62800000000004</v>
      </c>
      <c r="AW650">
        <v>850.78700000000003</v>
      </c>
      <c r="AX650">
        <v>898.29100000000005</v>
      </c>
      <c r="AY650">
        <v>945.63800000000003</v>
      </c>
      <c r="AZ650">
        <v>993.01700000000005</v>
      </c>
      <c r="BA650">
        <v>1042.769</v>
      </c>
      <c r="BB650">
        <v>2017</v>
      </c>
    </row>
    <row r="651" spans="1:54" hidden="1" x14ac:dyDescent="0.2">
      <c r="A651">
        <v>913</v>
      </c>
      <c r="B651" t="s">
        <v>547</v>
      </c>
      <c r="C651" t="s">
        <v>294</v>
      </c>
      <c r="D651" t="s">
        <v>40</v>
      </c>
      <c r="E651" t="s">
        <v>293</v>
      </c>
      <c r="F651" t="s">
        <v>292</v>
      </c>
      <c r="G651" t="s">
        <v>275</v>
      </c>
      <c r="I651" t="s">
        <v>291</v>
      </c>
      <c r="J651" t="s">
        <v>215</v>
      </c>
      <c r="K651" t="s">
        <v>215</v>
      </c>
      <c r="L651" t="s">
        <v>215</v>
      </c>
      <c r="M651" t="s">
        <v>215</v>
      </c>
      <c r="N651" t="s">
        <v>215</v>
      </c>
      <c r="O651" t="s">
        <v>215</v>
      </c>
      <c r="P651" t="s">
        <v>215</v>
      </c>
      <c r="Q651" t="s">
        <v>215</v>
      </c>
      <c r="R651" t="s">
        <v>215</v>
      </c>
      <c r="S651" t="s">
        <v>215</v>
      </c>
      <c r="T651" t="s">
        <v>215</v>
      </c>
      <c r="U651" t="s">
        <v>215</v>
      </c>
      <c r="V651" t="s">
        <v>215</v>
      </c>
      <c r="W651">
        <v>1996.627</v>
      </c>
      <c r="X651">
        <v>1959.704</v>
      </c>
      <c r="Y651">
        <v>243.964</v>
      </c>
      <c r="Z651">
        <v>39.298999999999999</v>
      </c>
      <c r="AA651">
        <v>63.106999999999999</v>
      </c>
      <c r="AB651">
        <v>181.749</v>
      </c>
      <c r="AC651">
        <v>251.196</v>
      </c>
      <c r="AD651">
        <v>107.495</v>
      </c>
      <c r="AE651">
        <v>46.121000000000002</v>
      </c>
      <c r="AF651">
        <v>34.792000000000002</v>
      </c>
      <c r="AG651">
        <v>25.373000000000001</v>
      </c>
      <c r="AH651">
        <v>14.44</v>
      </c>
      <c r="AI651">
        <v>7.94</v>
      </c>
      <c r="AJ651">
        <v>6.62</v>
      </c>
      <c r="AK651">
        <v>12.071999999999999</v>
      </c>
      <c r="AL651">
        <v>13.3</v>
      </c>
      <c r="AM651">
        <v>10.113</v>
      </c>
      <c r="AN651">
        <v>9.9269999999999996</v>
      </c>
      <c r="AO651">
        <v>108.68600000000001</v>
      </c>
      <c r="AP651">
        <v>21.777999999999999</v>
      </c>
      <c r="AQ651">
        <v>16.466000000000001</v>
      </c>
      <c r="AR651">
        <v>16.22</v>
      </c>
      <c r="AS651">
        <v>11.97</v>
      </c>
      <c r="AT651">
        <v>10.576000000000001</v>
      </c>
      <c r="AU651">
        <v>4.6109999999999998</v>
      </c>
      <c r="AV651">
        <v>6.048</v>
      </c>
      <c r="AW651">
        <v>6</v>
      </c>
      <c r="AX651">
        <v>5.5830000000000002</v>
      </c>
      <c r="AY651">
        <v>5.2709999999999999</v>
      </c>
      <c r="AZ651">
        <v>5.01</v>
      </c>
      <c r="BA651">
        <v>5.01</v>
      </c>
      <c r="BB651">
        <v>2017</v>
      </c>
    </row>
    <row r="652" spans="1:54" hidden="1" x14ac:dyDescent="0.2">
      <c r="A652">
        <v>913</v>
      </c>
      <c r="B652" t="s">
        <v>547</v>
      </c>
      <c r="C652" t="s">
        <v>290</v>
      </c>
      <c r="D652" t="s">
        <v>40</v>
      </c>
      <c r="E652" t="s">
        <v>289</v>
      </c>
      <c r="G652" t="s">
        <v>288</v>
      </c>
      <c r="J652"/>
      <c r="K652"/>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row>
    <row r="653" spans="1:54" hidden="1" x14ac:dyDescent="0.2">
      <c r="A653">
        <v>913</v>
      </c>
      <c r="B653" t="s">
        <v>547</v>
      </c>
      <c r="C653" t="s">
        <v>287</v>
      </c>
      <c r="D653" t="s">
        <v>40</v>
      </c>
      <c r="E653" t="s">
        <v>286</v>
      </c>
      <c r="F653" s="3" t="s">
        <v>285</v>
      </c>
      <c r="G653" t="s">
        <v>275</v>
      </c>
      <c r="I653" s="3" t="s">
        <v>832</v>
      </c>
      <c r="J653" t="s">
        <v>215</v>
      </c>
      <c r="K653" t="s">
        <v>215</v>
      </c>
      <c r="L653" t="s">
        <v>215</v>
      </c>
      <c r="M653" t="s">
        <v>215</v>
      </c>
      <c r="N653" t="s">
        <v>215</v>
      </c>
      <c r="O653" t="s">
        <v>215</v>
      </c>
      <c r="P653" t="s">
        <v>215</v>
      </c>
      <c r="Q653" t="s">
        <v>215</v>
      </c>
      <c r="R653" t="s">
        <v>215</v>
      </c>
      <c r="S653" t="s">
        <v>215</v>
      </c>
      <c r="T653" t="s">
        <v>215</v>
      </c>
      <c r="U653" t="s">
        <v>215</v>
      </c>
      <c r="V653" t="s">
        <v>215</v>
      </c>
      <c r="W653">
        <v>3.0059999999999998</v>
      </c>
      <c r="X653">
        <v>-37.277000000000001</v>
      </c>
      <c r="Y653">
        <v>34.887</v>
      </c>
      <c r="Z653">
        <v>35.219000000000001</v>
      </c>
      <c r="AA653">
        <v>39.506</v>
      </c>
      <c r="AB653">
        <v>-9.4410000000000007</v>
      </c>
      <c r="AC653">
        <v>14.179</v>
      </c>
      <c r="AD653">
        <v>13.442</v>
      </c>
      <c r="AE653">
        <v>12.782999999999999</v>
      </c>
      <c r="AF653">
        <v>10.199999999999999</v>
      </c>
      <c r="AG653">
        <v>13.4</v>
      </c>
      <c r="AH653">
        <v>19.350000000000001</v>
      </c>
      <c r="AI653">
        <v>-1.1000000000000001</v>
      </c>
      <c r="AJ653">
        <v>21.588000000000001</v>
      </c>
      <c r="AK653">
        <v>7.3259999999999996</v>
      </c>
      <c r="AL653">
        <v>16.5</v>
      </c>
      <c r="AM653">
        <v>-9.1229999999999993</v>
      </c>
      <c r="AN653">
        <v>12.225</v>
      </c>
      <c r="AO653">
        <v>18.5</v>
      </c>
      <c r="AP653">
        <v>3.5409999999999999</v>
      </c>
      <c r="AQ653">
        <v>-6.0709999999999997</v>
      </c>
      <c r="AR653">
        <v>2.0680000000000001</v>
      </c>
      <c r="AS653">
        <v>-12.081</v>
      </c>
      <c r="AT653">
        <v>-2.5059999999999998</v>
      </c>
      <c r="AU653">
        <v>12.07</v>
      </c>
      <c r="AV653">
        <v>0.94299999999999995</v>
      </c>
      <c r="AW653">
        <v>1.3260000000000001</v>
      </c>
      <c r="AX653">
        <v>0.42899999999999999</v>
      </c>
      <c r="AY653">
        <v>3.0150000000000001</v>
      </c>
      <c r="AZ653">
        <v>3.4990000000000001</v>
      </c>
      <c r="BA653">
        <v>1.375</v>
      </c>
      <c r="BB653">
        <v>2016</v>
      </c>
    </row>
    <row r="654" spans="1:54" hidden="1" x14ac:dyDescent="0.2">
      <c r="A654">
        <v>913</v>
      </c>
      <c r="B654" t="s">
        <v>547</v>
      </c>
      <c r="C654" t="s">
        <v>284</v>
      </c>
      <c r="D654" t="s">
        <v>40</v>
      </c>
      <c r="E654" t="s">
        <v>283</v>
      </c>
      <c r="F654" s="3" t="s">
        <v>282</v>
      </c>
      <c r="G654" t="s">
        <v>275</v>
      </c>
      <c r="I654" s="3" t="s">
        <v>832</v>
      </c>
      <c r="J654" t="s">
        <v>215</v>
      </c>
      <c r="K654" t="s">
        <v>215</v>
      </c>
      <c r="L654" t="s">
        <v>215</v>
      </c>
      <c r="M654" t="s">
        <v>215</v>
      </c>
      <c r="N654" t="s">
        <v>215</v>
      </c>
      <c r="O654" t="s">
        <v>215</v>
      </c>
      <c r="P654" t="s">
        <v>215</v>
      </c>
      <c r="Q654" t="s">
        <v>215</v>
      </c>
      <c r="R654" t="s">
        <v>215</v>
      </c>
      <c r="S654" t="s">
        <v>215</v>
      </c>
      <c r="T654" t="s">
        <v>215</v>
      </c>
      <c r="U654" t="s">
        <v>215</v>
      </c>
      <c r="V654" t="s">
        <v>215</v>
      </c>
      <c r="W654">
        <v>2.9</v>
      </c>
      <c r="X654">
        <v>-36.610999999999997</v>
      </c>
      <c r="Y654">
        <v>39.051000000000002</v>
      </c>
      <c r="Z654">
        <v>27.934999999999999</v>
      </c>
      <c r="AA654">
        <v>44.259</v>
      </c>
      <c r="AB654">
        <v>-12.695</v>
      </c>
      <c r="AC654">
        <v>5.5679999999999996</v>
      </c>
      <c r="AD654">
        <v>20.780999999999999</v>
      </c>
      <c r="AE654">
        <v>10.227</v>
      </c>
      <c r="AF654">
        <v>13.728999999999999</v>
      </c>
      <c r="AG654">
        <v>13.6</v>
      </c>
      <c r="AH654">
        <v>21.4</v>
      </c>
      <c r="AI654">
        <v>0.7</v>
      </c>
      <c r="AJ654">
        <v>21.7</v>
      </c>
      <c r="AK654">
        <v>7.2</v>
      </c>
      <c r="AL654">
        <v>14.3</v>
      </c>
      <c r="AM654">
        <v>-12.6</v>
      </c>
      <c r="AN654">
        <v>8</v>
      </c>
      <c r="AO654">
        <v>15.9</v>
      </c>
      <c r="AP654">
        <v>9.4</v>
      </c>
      <c r="AQ654">
        <v>-7.2</v>
      </c>
      <c r="AR654">
        <v>2.6</v>
      </c>
      <c r="AS654">
        <v>-11.4</v>
      </c>
      <c r="AT654">
        <v>-2.6</v>
      </c>
      <c r="AU654">
        <v>13.4</v>
      </c>
      <c r="AV654">
        <v>0.42799999999999999</v>
      </c>
      <c r="AW654">
        <v>1.1850000000000001</v>
      </c>
      <c r="AX654">
        <v>0.32600000000000001</v>
      </c>
      <c r="AY654">
        <v>3.3279999999999998</v>
      </c>
      <c r="AZ654">
        <v>3.7989999999999999</v>
      </c>
      <c r="BA654">
        <v>1.3129999999999999</v>
      </c>
      <c r="BB654">
        <v>2016</v>
      </c>
    </row>
    <row r="655" spans="1:54" hidden="1" x14ac:dyDescent="0.2">
      <c r="A655">
        <v>913</v>
      </c>
      <c r="B655" t="s">
        <v>547</v>
      </c>
      <c r="C655" t="s">
        <v>281</v>
      </c>
      <c r="D655" t="s">
        <v>40</v>
      </c>
      <c r="E655" t="s">
        <v>280</v>
      </c>
      <c r="F655" s="3" t="s">
        <v>279</v>
      </c>
      <c r="G655" t="s">
        <v>275</v>
      </c>
      <c r="I655" s="3" t="s">
        <v>832</v>
      </c>
      <c r="J655" t="s">
        <v>215</v>
      </c>
      <c r="K655" t="s">
        <v>215</v>
      </c>
      <c r="L655" t="s">
        <v>215</v>
      </c>
      <c r="M655" t="s">
        <v>215</v>
      </c>
      <c r="N655" t="s">
        <v>215</v>
      </c>
      <c r="O655" t="s">
        <v>215</v>
      </c>
      <c r="P655" t="s">
        <v>215</v>
      </c>
      <c r="Q655" t="s">
        <v>215</v>
      </c>
      <c r="R655" t="s">
        <v>215</v>
      </c>
      <c r="S655" t="s">
        <v>215</v>
      </c>
      <c r="T655" t="s">
        <v>215</v>
      </c>
      <c r="U655" t="s">
        <v>215</v>
      </c>
      <c r="V655" t="s">
        <v>215</v>
      </c>
      <c r="W655" t="s">
        <v>215</v>
      </c>
      <c r="X655">
        <v>-21.216000000000001</v>
      </c>
      <c r="Y655">
        <v>36.398000000000003</v>
      </c>
      <c r="Z655">
        <v>25.417999999999999</v>
      </c>
      <c r="AA655">
        <v>46.34</v>
      </c>
      <c r="AB655">
        <v>-15.846</v>
      </c>
      <c r="AC655">
        <v>17.937999999999999</v>
      </c>
      <c r="AD655">
        <v>8.1829999999999998</v>
      </c>
      <c r="AE655">
        <v>13.084</v>
      </c>
      <c r="AF655">
        <v>8.4</v>
      </c>
      <c r="AG655">
        <v>8.5990000000000002</v>
      </c>
      <c r="AH655">
        <v>13.5</v>
      </c>
      <c r="AI655">
        <v>-2.7</v>
      </c>
      <c r="AJ655">
        <v>8.1720000000000006</v>
      </c>
      <c r="AK655">
        <v>5.601</v>
      </c>
      <c r="AL655">
        <v>2.1</v>
      </c>
      <c r="AM655">
        <v>-7.8319999999999999</v>
      </c>
      <c r="AN655">
        <v>7.6689999999999996</v>
      </c>
      <c r="AO655">
        <v>30.4</v>
      </c>
      <c r="AP655">
        <v>11.093999999999999</v>
      </c>
      <c r="AQ655">
        <v>-17.035</v>
      </c>
      <c r="AR655">
        <v>2.5920000000000001</v>
      </c>
      <c r="AS655">
        <v>1.3080000000000001</v>
      </c>
      <c r="AT655">
        <v>1.756</v>
      </c>
      <c r="AU655">
        <v>8.5920000000000005</v>
      </c>
      <c r="AV655">
        <v>0.35799999999999998</v>
      </c>
      <c r="AW655">
        <v>0.91100000000000003</v>
      </c>
      <c r="AX655">
        <v>0.94899999999999995</v>
      </c>
      <c r="AY655">
        <v>4.5810000000000004</v>
      </c>
      <c r="AZ655">
        <v>4.49</v>
      </c>
      <c r="BA655">
        <v>1.367</v>
      </c>
      <c r="BB655">
        <v>2016</v>
      </c>
    </row>
    <row r="656" spans="1:54" hidden="1" x14ac:dyDescent="0.2">
      <c r="A656">
        <v>913</v>
      </c>
      <c r="B656" t="s">
        <v>547</v>
      </c>
      <c r="C656" t="s">
        <v>278</v>
      </c>
      <c r="D656" t="s">
        <v>40</v>
      </c>
      <c r="E656" t="s">
        <v>277</v>
      </c>
      <c r="F656" s="3" t="s">
        <v>276</v>
      </c>
      <c r="G656" t="s">
        <v>275</v>
      </c>
      <c r="I656" s="3" t="s">
        <v>832</v>
      </c>
      <c r="J656" t="s">
        <v>215</v>
      </c>
      <c r="K656" t="s">
        <v>215</v>
      </c>
      <c r="L656" t="s">
        <v>215</v>
      </c>
      <c r="M656" t="s">
        <v>215</v>
      </c>
      <c r="N656" t="s">
        <v>215</v>
      </c>
      <c r="O656" t="s">
        <v>215</v>
      </c>
      <c r="P656" t="s">
        <v>215</v>
      </c>
      <c r="Q656" t="s">
        <v>215</v>
      </c>
      <c r="R656" t="s">
        <v>215</v>
      </c>
      <c r="S656" t="s">
        <v>215</v>
      </c>
      <c r="T656" t="s">
        <v>215</v>
      </c>
      <c r="U656" t="s">
        <v>215</v>
      </c>
      <c r="V656" t="s">
        <v>215</v>
      </c>
      <c r="W656">
        <v>-15.8</v>
      </c>
      <c r="X656">
        <v>-20.992999999999999</v>
      </c>
      <c r="Y656">
        <v>36.037999999999997</v>
      </c>
      <c r="Z656">
        <v>25.417999999999999</v>
      </c>
      <c r="AA656">
        <v>46.34</v>
      </c>
      <c r="AB656">
        <v>-15.846</v>
      </c>
      <c r="AC656">
        <v>17.937999999999999</v>
      </c>
      <c r="AD656">
        <v>12.532999999999999</v>
      </c>
      <c r="AE656">
        <v>8.15</v>
      </c>
      <c r="AF656">
        <v>8.7449999999999992</v>
      </c>
      <c r="AG656">
        <v>10.8</v>
      </c>
      <c r="AH656">
        <v>15.2</v>
      </c>
      <c r="AI656">
        <v>-1.2</v>
      </c>
      <c r="AJ656">
        <v>8.3000000000000007</v>
      </c>
      <c r="AK656">
        <v>5.2</v>
      </c>
      <c r="AL656">
        <v>1.5</v>
      </c>
      <c r="AM656">
        <v>-11.5</v>
      </c>
      <c r="AN656">
        <v>2.8</v>
      </c>
      <c r="AO656">
        <v>33</v>
      </c>
      <c r="AP656">
        <v>11</v>
      </c>
      <c r="AQ656">
        <v>-17.399999999999999</v>
      </c>
      <c r="AR656">
        <v>2.2000000000000002</v>
      </c>
      <c r="AS656">
        <v>2.6</v>
      </c>
      <c r="AT656">
        <v>0.3</v>
      </c>
      <c r="AU656">
        <v>8</v>
      </c>
      <c r="AV656">
        <v>-5.6000000000000001E-2</v>
      </c>
      <c r="AW656">
        <v>0.56299999999999994</v>
      </c>
      <c r="AX656">
        <v>0.81899999999999995</v>
      </c>
      <c r="AY656">
        <v>5.4509999999999996</v>
      </c>
      <c r="AZ656">
        <v>5.4589999999999996</v>
      </c>
      <c r="BA656">
        <v>1.2849999999999999</v>
      </c>
      <c r="BB656">
        <v>2016</v>
      </c>
    </row>
    <row r="657" spans="1:54" hidden="1" x14ac:dyDescent="0.2">
      <c r="A657">
        <v>913</v>
      </c>
      <c r="B657" t="s">
        <v>547</v>
      </c>
      <c r="C657" t="s">
        <v>274</v>
      </c>
      <c r="D657" t="s">
        <v>40</v>
      </c>
      <c r="E657" t="s">
        <v>273</v>
      </c>
      <c r="F657" s="3" t="s">
        <v>272</v>
      </c>
      <c r="G657" t="s">
        <v>271</v>
      </c>
      <c r="I657" t="s">
        <v>833</v>
      </c>
      <c r="J657" t="s">
        <v>215</v>
      </c>
      <c r="K657" t="s">
        <v>215</v>
      </c>
      <c r="L657" t="s">
        <v>215</v>
      </c>
      <c r="M657" t="s">
        <v>215</v>
      </c>
      <c r="N657" t="s">
        <v>215</v>
      </c>
      <c r="O657" t="s">
        <v>215</v>
      </c>
      <c r="P657" t="s">
        <v>215</v>
      </c>
      <c r="Q657" t="s">
        <v>215</v>
      </c>
      <c r="R657" t="s">
        <v>215</v>
      </c>
      <c r="S657" t="s">
        <v>215</v>
      </c>
      <c r="T657" t="s">
        <v>215</v>
      </c>
      <c r="U657">
        <v>0.1</v>
      </c>
      <c r="V657">
        <v>0.5</v>
      </c>
      <c r="W657">
        <v>1.4</v>
      </c>
      <c r="X657">
        <v>2.1</v>
      </c>
      <c r="Y657">
        <v>2.8959999999999999</v>
      </c>
      <c r="Z657">
        <v>4.0220000000000002</v>
      </c>
      <c r="AA657">
        <v>2.7869999999999999</v>
      </c>
      <c r="AB657">
        <v>2.339</v>
      </c>
      <c r="AC657">
        <v>2.1</v>
      </c>
      <c r="AD657">
        <v>2.1150000000000002</v>
      </c>
      <c r="AE657">
        <v>2.2570000000000001</v>
      </c>
      <c r="AF657">
        <v>2.6520000000000001</v>
      </c>
      <c r="AG657">
        <v>3.1349999999999998</v>
      </c>
      <c r="AH657">
        <v>2.5219999999999998</v>
      </c>
      <c r="AI657">
        <v>1.704</v>
      </c>
      <c r="AJ657">
        <v>1.4159999999999999</v>
      </c>
      <c r="AK657">
        <v>1.0629999999999999</v>
      </c>
      <c r="AL657">
        <v>0.94</v>
      </c>
      <c r="AM657">
        <v>0.90100000000000002</v>
      </c>
      <c r="AN657">
        <v>0.82699999999999996</v>
      </c>
      <c r="AO657">
        <v>0.66800000000000004</v>
      </c>
      <c r="AP657">
        <v>0.61399999999999999</v>
      </c>
      <c r="AQ657">
        <v>0.50800000000000001</v>
      </c>
      <c r="AR657">
        <v>0.48799999999999999</v>
      </c>
      <c r="AS657">
        <v>0.91200000000000003</v>
      </c>
      <c r="AT657">
        <v>1.0169999999999999</v>
      </c>
      <c r="AU657">
        <v>1.0169999999999999</v>
      </c>
      <c r="AV657">
        <v>1.0169999999999999</v>
      </c>
      <c r="AW657">
        <v>1.0169999999999999</v>
      </c>
      <c r="AX657">
        <v>1.0169999999999999</v>
      </c>
      <c r="AY657">
        <v>1.0169999999999999</v>
      </c>
      <c r="AZ657">
        <v>1.0169999999999999</v>
      </c>
      <c r="BA657">
        <v>1.0169999999999999</v>
      </c>
      <c r="BB657">
        <v>2016</v>
      </c>
    </row>
    <row r="658" spans="1:54" hidden="1" x14ac:dyDescent="0.2">
      <c r="A658">
        <v>913</v>
      </c>
      <c r="B658" t="s">
        <v>547</v>
      </c>
      <c r="C658" t="s">
        <v>270</v>
      </c>
      <c r="D658" t="s">
        <v>40</v>
      </c>
      <c r="E658" t="s">
        <v>269</v>
      </c>
      <c r="F658" s="3" t="s">
        <v>268</v>
      </c>
      <c r="G658" t="s">
        <v>264</v>
      </c>
      <c r="H658" t="s">
        <v>263</v>
      </c>
      <c r="J658"/>
      <c r="K658"/>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row>
    <row r="659" spans="1:54" hidden="1" x14ac:dyDescent="0.2">
      <c r="A659">
        <v>913</v>
      </c>
      <c r="B659" t="s">
        <v>547</v>
      </c>
      <c r="C659" t="s">
        <v>267</v>
      </c>
      <c r="D659" t="s">
        <v>40</v>
      </c>
      <c r="E659" t="s">
        <v>266</v>
      </c>
      <c r="F659" s="3" t="s">
        <v>265</v>
      </c>
      <c r="G659" t="s">
        <v>264</v>
      </c>
      <c r="H659" t="s">
        <v>263</v>
      </c>
      <c r="I659" t="s">
        <v>834</v>
      </c>
      <c r="J659" t="s">
        <v>215</v>
      </c>
      <c r="K659" t="s">
        <v>215</v>
      </c>
      <c r="L659" t="s">
        <v>215</v>
      </c>
      <c r="M659" t="s">
        <v>215</v>
      </c>
      <c r="N659" t="s">
        <v>215</v>
      </c>
      <c r="O659" t="s">
        <v>215</v>
      </c>
      <c r="P659" t="s">
        <v>215</v>
      </c>
      <c r="Q659" t="s">
        <v>215</v>
      </c>
      <c r="R659" t="s">
        <v>215</v>
      </c>
      <c r="S659" t="s">
        <v>215</v>
      </c>
      <c r="T659" t="s">
        <v>215</v>
      </c>
      <c r="U659" t="s">
        <v>215</v>
      </c>
      <c r="V659">
        <v>10.217000000000001</v>
      </c>
      <c r="W659">
        <v>10.24</v>
      </c>
      <c r="X659">
        <v>10.228</v>
      </c>
      <c r="Y659">
        <v>10.177</v>
      </c>
      <c r="Z659">
        <v>10.141999999999999</v>
      </c>
      <c r="AA659">
        <v>10.093</v>
      </c>
      <c r="AB659">
        <v>10.045</v>
      </c>
      <c r="AC659">
        <v>10.019</v>
      </c>
      <c r="AD659">
        <v>9.99</v>
      </c>
      <c r="AE659">
        <v>9.9570000000000007</v>
      </c>
      <c r="AF659">
        <v>9.9</v>
      </c>
      <c r="AG659">
        <v>9.8309999999999995</v>
      </c>
      <c r="AH659">
        <v>9.7629999999999999</v>
      </c>
      <c r="AI659">
        <v>9.6969999999999992</v>
      </c>
      <c r="AJ659">
        <v>9.6300000000000008</v>
      </c>
      <c r="AK659">
        <v>9.5790000000000006</v>
      </c>
      <c r="AL659">
        <v>9.5419999999999998</v>
      </c>
      <c r="AM659">
        <v>9.5139999999999993</v>
      </c>
      <c r="AN659">
        <v>9.5</v>
      </c>
      <c r="AO659">
        <v>9.4809999999999999</v>
      </c>
      <c r="AP659">
        <v>9.4649999999999999</v>
      </c>
      <c r="AQ659">
        <v>9.4640000000000004</v>
      </c>
      <c r="AR659">
        <v>9.468</v>
      </c>
      <c r="AS659">
        <v>9.4809999999999999</v>
      </c>
      <c r="AT659">
        <v>9.4979999999999993</v>
      </c>
      <c r="AU659">
        <v>9.4510000000000005</v>
      </c>
      <c r="AV659">
        <v>9.4030000000000005</v>
      </c>
      <c r="AW659">
        <v>9.3559999999999999</v>
      </c>
      <c r="AX659">
        <v>9.3089999999999993</v>
      </c>
      <c r="AY659">
        <v>9.2629999999999999</v>
      </c>
      <c r="AZ659">
        <v>9.2170000000000005</v>
      </c>
      <c r="BA659">
        <v>9.1709999999999994</v>
      </c>
      <c r="BB659">
        <v>2016</v>
      </c>
    </row>
    <row r="660" spans="1:54" hidden="1" x14ac:dyDescent="0.2">
      <c r="A660">
        <v>913</v>
      </c>
      <c r="B660" t="s">
        <v>547</v>
      </c>
      <c r="C660" t="s">
        <v>262</v>
      </c>
      <c r="D660" t="s">
        <v>40</v>
      </c>
      <c r="E660" t="s">
        <v>260</v>
      </c>
      <c r="F660" t="s">
        <v>259</v>
      </c>
      <c r="G660" t="s">
        <v>225</v>
      </c>
      <c r="H660" t="s">
        <v>222</v>
      </c>
      <c r="I660" t="s">
        <v>835</v>
      </c>
      <c r="J660" s="3" t="s">
        <v>215</v>
      </c>
      <c r="K660" s="3" t="s">
        <v>215</v>
      </c>
      <c r="L660" s="3" t="s">
        <v>215</v>
      </c>
      <c r="M660" s="3" t="s">
        <v>215</v>
      </c>
      <c r="N660" s="3" t="s">
        <v>215</v>
      </c>
      <c r="O660" s="3" t="s">
        <v>215</v>
      </c>
      <c r="P660" s="3" t="s">
        <v>215</v>
      </c>
      <c r="Q660" s="3" t="s">
        <v>215</v>
      </c>
      <c r="R660" s="3" t="s">
        <v>215</v>
      </c>
      <c r="S660" s="3" t="s">
        <v>215</v>
      </c>
      <c r="T660" s="3" t="s">
        <v>215</v>
      </c>
      <c r="U660" s="3" t="s">
        <v>215</v>
      </c>
      <c r="V660" s="3" t="s">
        <v>215</v>
      </c>
      <c r="W660" s="3" t="s">
        <v>215</v>
      </c>
      <c r="X660" s="3" t="s">
        <v>215</v>
      </c>
      <c r="Y660" s="3" t="s">
        <v>215</v>
      </c>
      <c r="Z660" s="3">
        <v>8.0000000000000002E-3</v>
      </c>
      <c r="AA660" s="3">
        <v>1.4999999999999999E-2</v>
      </c>
      <c r="AB660" s="3">
        <v>3.2000000000000001E-2</v>
      </c>
      <c r="AC660" s="3">
        <v>0.13800000000000001</v>
      </c>
      <c r="AD660" s="3">
        <v>0.41899999999999998</v>
      </c>
      <c r="AE660" s="3">
        <v>0.66900000000000004</v>
      </c>
      <c r="AF660" s="3">
        <v>0.97199999999999998</v>
      </c>
      <c r="AG660" s="3">
        <v>1.391</v>
      </c>
      <c r="AH660" s="3">
        <v>1.909</v>
      </c>
      <c r="AI660" s="3">
        <v>2.5750000000000002</v>
      </c>
      <c r="AJ660" s="3">
        <v>3.238</v>
      </c>
      <c r="AK660" s="3">
        <v>4.1539999999999999</v>
      </c>
      <c r="AL660" s="3">
        <v>6.5880000000000001</v>
      </c>
      <c r="AM660" s="3">
        <v>6.319</v>
      </c>
      <c r="AN660" s="3">
        <v>6.8410000000000002</v>
      </c>
      <c r="AO660" s="3">
        <v>11.518000000000001</v>
      </c>
      <c r="AP660" s="3">
        <v>21.495000000000001</v>
      </c>
      <c r="AQ660" s="3">
        <v>26.713999999999999</v>
      </c>
      <c r="AR660" s="3">
        <v>31.367999999999999</v>
      </c>
      <c r="AS660" s="3">
        <v>37.110999999999997</v>
      </c>
      <c r="AT660" s="3">
        <v>40.302</v>
      </c>
      <c r="AU660" s="3">
        <v>43.88</v>
      </c>
      <c r="AV660" s="3">
        <v>47.381</v>
      </c>
      <c r="AW660" s="3">
        <v>51.201000000000001</v>
      </c>
      <c r="AX660" s="3">
        <v>54.976999999999997</v>
      </c>
      <c r="AY660" s="3">
        <v>59.276000000000003</v>
      </c>
      <c r="AZ660" s="3">
        <v>63.750999999999998</v>
      </c>
      <c r="BA660">
        <v>68.356999999999999</v>
      </c>
      <c r="BB660">
        <v>2016</v>
      </c>
    </row>
    <row r="661" spans="1:54" hidden="1" x14ac:dyDescent="0.2">
      <c r="A661">
        <v>913</v>
      </c>
      <c r="B661" t="s">
        <v>547</v>
      </c>
      <c r="C661" t="s">
        <v>261</v>
      </c>
      <c r="D661" t="s">
        <v>40</v>
      </c>
      <c r="E661" t="s">
        <v>260</v>
      </c>
      <c r="F661" t="s">
        <v>259</v>
      </c>
      <c r="G661" t="s">
        <v>217</v>
      </c>
      <c r="I661" t="s">
        <v>258</v>
      </c>
      <c r="J661" s="3" t="s">
        <v>215</v>
      </c>
      <c r="K661" s="3" t="s">
        <v>215</v>
      </c>
      <c r="L661" s="3" t="s">
        <v>215</v>
      </c>
      <c r="M661" s="3" t="s">
        <v>215</v>
      </c>
      <c r="N661" s="3" t="s">
        <v>215</v>
      </c>
      <c r="O661" s="3" t="s">
        <v>215</v>
      </c>
      <c r="P661" s="3" t="s">
        <v>215</v>
      </c>
      <c r="Q661" s="3" t="s">
        <v>215</v>
      </c>
      <c r="R661" s="3" t="s">
        <v>215</v>
      </c>
      <c r="S661" s="3" t="s">
        <v>215</v>
      </c>
      <c r="T661" s="3" t="s">
        <v>215</v>
      </c>
      <c r="U661" s="3" t="s">
        <v>215</v>
      </c>
      <c r="V661" s="3" t="s">
        <v>215</v>
      </c>
      <c r="W661" s="3" t="s">
        <v>215</v>
      </c>
      <c r="X661" s="3" t="s">
        <v>215</v>
      </c>
      <c r="Y661" s="3" t="s">
        <v>215</v>
      </c>
      <c r="Z661" s="3">
        <v>42.676000000000002</v>
      </c>
      <c r="AA661" s="3">
        <v>41.414000000000001</v>
      </c>
      <c r="AB661" s="3">
        <v>46.466999999999999</v>
      </c>
      <c r="AC661" s="3">
        <v>47.171999999999997</v>
      </c>
      <c r="AD661" s="3">
        <v>45.887</v>
      </c>
      <c r="AE661" s="3">
        <v>38.93</v>
      </c>
      <c r="AF661" s="3">
        <v>37.201000000000001</v>
      </c>
      <c r="AG661" s="3">
        <v>38.046999999999997</v>
      </c>
      <c r="AH661" s="3">
        <v>38.195999999999998</v>
      </c>
      <c r="AI661" s="3">
        <v>39.581000000000003</v>
      </c>
      <c r="AJ661" s="3">
        <v>40.847000000000001</v>
      </c>
      <c r="AK661" s="3">
        <v>42.756999999999998</v>
      </c>
      <c r="AL661" s="3">
        <v>50.761000000000003</v>
      </c>
      <c r="AM661" s="3">
        <v>44.470999999999997</v>
      </c>
      <c r="AN661" s="3">
        <v>40.131999999999998</v>
      </c>
      <c r="AO661" s="3">
        <v>37.488999999999997</v>
      </c>
      <c r="AP661" s="3">
        <v>39.252000000000002</v>
      </c>
      <c r="AQ661" s="3">
        <v>39.831000000000003</v>
      </c>
      <c r="AR661" s="3">
        <v>38.929000000000002</v>
      </c>
      <c r="AS661" s="3">
        <v>41.274999999999999</v>
      </c>
      <c r="AT661" s="3">
        <v>42.445999999999998</v>
      </c>
      <c r="AU661" s="3">
        <v>41.713000000000001</v>
      </c>
      <c r="AV661" s="3">
        <v>41.201000000000001</v>
      </c>
      <c r="AW661" s="3">
        <v>40.93</v>
      </c>
      <c r="AX661" s="3">
        <v>40.707999999999998</v>
      </c>
      <c r="AY661" s="3">
        <v>40.905000000000001</v>
      </c>
      <c r="AZ661" s="3">
        <v>41.055999999999997</v>
      </c>
      <c r="BA661">
        <v>41.085999999999999</v>
      </c>
      <c r="BB661">
        <v>2016</v>
      </c>
    </row>
    <row r="662" spans="1:54" hidden="1" x14ac:dyDescent="0.2">
      <c r="A662">
        <v>913</v>
      </c>
      <c r="B662" t="s">
        <v>547</v>
      </c>
      <c r="C662" t="s">
        <v>257</v>
      </c>
      <c r="D662" t="s">
        <v>40</v>
      </c>
      <c r="E662" t="s">
        <v>255</v>
      </c>
      <c r="F662" t="s">
        <v>254</v>
      </c>
      <c r="G662" t="s">
        <v>225</v>
      </c>
      <c r="H662" t="s">
        <v>222</v>
      </c>
      <c r="I662" t="s">
        <v>835</v>
      </c>
      <c r="J662" s="3" t="s">
        <v>215</v>
      </c>
      <c r="K662" s="3" t="s">
        <v>215</v>
      </c>
      <c r="L662" s="3" t="s">
        <v>215</v>
      </c>
      <c r="M662" s="3" t="s">
        <v>215</v>
      </c>
      <c r="N662" s="3" t="s">
        <v>215</v>
      </c>
      <c r="O662" s="3" t="s">
        <v>215</v>
      </c>
      <c r="P662" s="3" t="s">
        <v>215</v>
      </c>
      <c r="Q662" s="3" t="s">
        <v>215</v>
      </c>
      <c r="R662" s="3" t="s">
        <v>215</v>
      </c>
      <c r="S662" s="3" t="s">
        <v>215</v>
      </c>
      <c r="T662" s="3" t="s">
        <v>215</v>
      </c>
      <c r="U662" s="3" t="s">
        <v>215</v>
      </c>
      <c r="V662" s="3" t="s">
        <v>215</v>
      </c>
      <c r="W662" s="3" t="s">
        <v>215</v>
      </c>
      <c r="X662" s="3" t="s">
        <v>215</v>
      </c>
      <c r="Y662" s="3" t="s">
        <v>215</v>
      </c>
      <c r="Z662" s="3" t="s">
        <v>215</v>
      </c>
      <c r="AA662" s="3" t="s">
        <v>215</v>
      </c>
      <c r="AB662" s="3" t="s">
        <v>215</v>
      </c>
      <c r="AC662" s="3" t="s">
        <v>215</v>
      </c>
      <c r="AD662" s="3" t="s">
        <v>215</v>
      </c>
      <c r="AE662" s="3">
        <v>0.753</v>
      </c>
      <c r="AF662" s="3">
        <v>1.1830000000000001</v>
      </c>
      <c r="AG662" s="3">
        <v>1.6459999999999999</v>
      </c>
      <c r="AH662" s="3">
        <v>2.2749999999999999</v>
      </c>
      <c r="AI662" s="3">
        <v>3.0270000000000001</v>
      </c>
      <c r="AJ662" s="3">
        <v>3.8690000000000002</v>
      </c>
      <c r="AK662" s="3">
        <v>4.9400000000000004</v>
      </c>
      <c r="AL662" s="3">
        <v>8.0519999999999996</v>
      </c>
      <c r="AM662" s="3">
        <v>7.3470000000000004</v>
      </c>
      <c r="AN662" s="3">
        <v>7.5549999999999997</v>
      </c>
      <c r="AO662" s="3">
        <v>12.38</v>
      </c>
      <c r="AP662" s="3">
        <v>21.297999999999998</v>
      </c>
      <c r="AQ662" s="3">
        <v>27.373000000000001</v>
      </c>
      <c r="AR662" s="3">
        <v>31.294</v>
      </c>
      <c r="AS662" s="3">
        <v>39.082999999999998</v>
      </c>
      <c r="AT662" s="3">
        <v>43.493000000000002</v>
      </c>
      <c r="AU662" s="3">
        <v>45.686999999999998</v>
      </c>
      <c r="AV662" s="3">
        <v>50.131999999999998</v>
      </c>
      <c r="AW662" s="3">
        <v>54.96</v>
      </c>
      <c r="AX662" s="3">
        <v>56.628999999999998</v>
      </c>
      <c r="AY662" s="3">
        <v>60.545999999999999</v>
      </c>
      <c r="AZ662" s="3">
        <v>64.721999999999994</v>
      </c>
      <c r="BA662">
        <v>69.186000000000007</v>
      </c>
      <c r="BB662">
        <v>2016</v>
      </c>
    </row>
    <row r="663" spans="1:54" hidden="1" x14ac:dyDescent="0.2">
      <c r="A663">
        <v>913</v>
      </c>
      <c r="B663" t="s">
        <v>547</v>
      </c>
      <c r="C663" t="s">
        <v>256</v>
      </c>
      <c r="D663" t="s">
        <v>40</v>
      </c>
      <c r="E663" t="s">
        <v>255</v>
      </c>
      <c r="F663" t="s">
        <v>254</v>
      </c>
      <c r="G663" t="s">
        <v>217</v>
      </c>
      <c r="I663" t="s">
        <v>253</v>
      </c>
      <c r="J663" s="3" t="s">
        <v>215</v>
      </c>
      <c r="K663" s="3" t="s">
        <v>215</v>
      </c>
      <c r="L663" s="3" t="s">
        <v>215</v>
      </c>
      <c r="M663" s="3" t="s">
        <v>215</v>
      </c>
      <c r="N663" s="3" t="s">
        <v>215</v>
      </c>
      <c r="O663" s="3" t="s">
        <v>215</v>
      </c>
      <c r="P663" s="3" t="s">
        <v>215</v>
      </c>
      <c r="Q663" s="3" t="s">
        <v>215</v>
      </c>
      <c r="R663" s="3" t="s">
        <v>215</v>
      </c>
      <c r="S663" s="3" t="s">
        <v>215</v>
      </c>
      <c r="T663" s="3" t="s">
        <v>215</v>
      </c>
      <c r="U663" s="3" t="s">
        <v>215</v>
      </c>
      <c r="V663" s="3" t="s">
        <v>215</v>
      </c>
      <c r="W663" s="3" t="s">
        <v>215</v>
      </c>
      <c r="X663" s="3" t="s">
        <v>215</v>
      </c>
      <c r="Y663" s="3" t="s">
        <v>215</v>
      </c>
      <c r="Z663" s="3" t="s">
        <v>215</v>
      </c>
      <c r="AA663" s="3" t="s">
        <v>215</v>
      </c>
      <c r="AB663" s="3" t="s">
        <v>215</v>
      </c>
      <c r="AC663" s="3" t="s">
        <v>215</v>
      </c>
      <c r="AD663" s="3" t="s">
        <v>215</v>
      </c>
      <c r="AE663" s="3">
        <v>43.83</v>
      </c>
      <c r="AF663" s="3">
        <v>45.274999999999999</v>
      </c>
      <c r="AG663" s="3">
        <v>45.017000000000003</v>
      </c>
      <c r="AH663" s="3">
        <v>45.499000000000002</v>
      </c>
      <c r="AI663" s="3">
        <v>46.515000000000001</v>
      </c>
      <c r="AJ663" s="3">
        <v>48.814</v>
      </c>
      <c r="AK663" s="3">
        <v>50.844000000000001</v>
      </c>
      <c r="AL663" s="3">
        <v>62.036000000000001</v>
      </c>
      <c r="AM663" s="3">
        <v>51.703000000000003</v>
      </c>
      <c r="AN663" s="3">
        <v>44.319000000000003</v>
      </c>
      <c r="AO663" s="3">
        <v>40.295000000000002</v>
      </c>
      <c r="AP663" s="3">
        <v>38.893000000000001</v>
      </c>
      <c r="AQ663" s="3">
        <v>40.813000000000002</v>
      </c>
      <c r="AR663" s="3">
        <v>38.835999999999999</v>
      </c>
      <c r="AS663" s="3">
        <v>43.469000000000001</v>
      </c>
      <c r="AT663" s="3">
        <v>45.807000000000002</v>
      </c>
      <c r="AU663" s="3">
        <v>43.430999999999997</v>
      </c>
      <c r="AV663" s="3">
        <v>43.594000000000001</v>
      </c>
      <c r="AW663" s="3">
        <v>43.933999999999997</v>
      </c>
      <c r="AX663" s="3">
        <v>41.93</v>
      </c>
      <c r="AY663" s="3">
        <v>41.780999999999999</v>
      </c>
      <c r="AZ663" s="3">
        <v>41.682000000000002</v>
      </c>
      <c r="BA663">
        <v>41.584000000000003</v>
      </c>
      <c r="BB663">
        <v>2016</v>
      </c>
    </row>
    <row r="664" spans="1:54" hidden="1" x14ac:dyDescent="0.2">
      <c r="A664">
        <v>913</v>
      </c>
      <c r="B664" t="s">
        <v>547</v>
      </c>
      <c r="C664" t="s">
        <v>252</v>
      </c>
      <c r="D664" t="s">
        <v>40</v>
      </c>
      <c r="E664" t="s">
        <v>250</v>
      </c>
      <c r="F664" t="s">
        <v>249</v>
      </c>
      <c r="G664" t="s">
        <v>225</v>
      </c>
      <c r="H664" t="s">
        <v>222</v>
      </c>
      <c r="I664" t="s">
        <v>835</v>
      </c>
      <c r="J664" s="3" t="s">
        <v>215</v>
      </c>
      <c r="K664" s="3" t="s">
        <v>215</v>
      </c>
      <c r="L664" s="3" t="s">
        <v>215</v>
      </c>
      <c r="M664" s="3" t="s">
        <v>215</v>
      </c>
      <c r="N664" s="3" t="s">
        <v>215</v>
      </c>
      <c r="O664" s="3" t="s">
        <v>215</v>
      </c>
      <c r="P664" s="3" t="s">
        <v>215</v>
      </c>
      <c r="Q664" s="3" t="s">
        <v>215</v>
      </c>
      <c r="R664" s="3" t="s">
        <v>215</v>
      </c>
      <c r="S664" s="3" t="s">
        <v>215</v>
      </c>
      <c r="T664" s="3" t="s">
        <v>215</v>
      </c>
      <c r="U664" s="3" t="s">
        <v>215</v>
      </c>
      <c r="V664" s="3" t="s">
        <v>215</v>
      </c>
      <c r="W664" s="3" t="s">
        <v>215</v>
      </c>
      <c r="X664" s="3" t="s">
        <v>215</v>
      </c>
      <c r="Y664" s="3" t="s">
        <v>215</v>
      </c>
      <c r="Z664" s="3" t="s">
        <v>215</v>
      </c>
      <c r="AA664" s="3" t="s">
        <v>215</v>
      </c>
      <c r="AB664" s="3" t="s">
        <v>215</v>
      </c>
      <c r="AC664" s="3" t="s">
        <v>215</v>
      </c>
      <c r="AD664" s="3" t="s">
        <v>215</v>
      </c>
      <c r="AE664" s="3">
        <v>-8.4000000000000005E-2</v>
      </c>
      <c r="AF664" s="3">
        <v>-0.21099999999999999</v>
      </c>
      <c r="AG664" s="3">
        <v>-0.255</v>
      </c>
      <c r="AH664" s="3">
        <v>-0.36499999999999999</v>
      </c>
      <c r="AI664" s="3">
        <v>-0.45100000000000001</v>
      </c>
      <c r="AJ664" s="3">
        <v>-0.63200000000000001</v>
      </c>
      <c r="AK664" s="3">
        <v>-0.78600000000000003</v>
      </c>
      <c r="AL664" s="3">
        <v>-1.4630000000000001</v>
      </c>
      <c r="AM664" s="3">
        <v>-1.028</v>
      </c>
      <c r="AN664" s="3">
        <v>-0.71399999999999997</v>
      </c>
      <c r="AO664" s="3">
        <v>-0.86199999999999999</v>
      </c>
      <c r="AP664" s="3">
        <v>0.19700000000000001</v>
      </c>
      <c r="AQ664" s="3">
        <v>-0.65900000000000003</v>
      </c>
      <c r="AR664" s="3">
        <v>7.3999999999999996E-2</v>
      </c>
      <c r="AS664" s="3">
        <v>-1.9730000000000001</v>
      </c>
      <c r="AT664" s="3">
        <v>-3.1909999999999998</v>
      </c>
      <c r="AU664" s="3">
        <v>-1.8069999999999999</v>
      </c>
      <c r="AV664" s="3">
        <v>-2.7519999999999998</v>
      </c>
      <c r="AW664" s="3">
        <v>-3.7589999999999999</v>
      </c>
      <c r="AX664" s="3">
        <v>-1.651</v>
      </c>
      <c r="AY664" s="3">
        <v>-1.2689999999999999</v>
      </c>
      <c r="AZ664" s="3">
        <v>-0.97199999999999998</v>
      </c>
      <c r="BA664">
        <v>-0.82799999999999996</v>
      </c>
      <c r="BB664">
        <v>2016</v>
      </c>
    </row>
    <row r="665" spans="1:54" hidden="1" x14ac:dyDescent="0.2">
      <c r="A665">
        <v>913</v>
      </c>
      <c r="B665" t="s">
        <v>547</v>
      </c>
      <c r="C665" t="s">
        <v>251</v>
      </c>
      <c r="D665" t="s">
        <v>40</v>
      </c>
      <c r="E665" t="s">
        <v>250</v>
      </c>
      <c r="F665" t="s">
        <v>249</v>
      </c>
      <c r="G665" t="s">
        <v>217</v>
      </c>
      <c r="I665" t="s">
        <v>248</v>
      </c>
      <c r="J665" s="3" t="s">
        <v>215</v>
      </c>
      <c r="K665" s="3" t="s">
        <v>215</v>
      </c>
      <c r="L665" s="3" t="s">
        <v>215</v>
      </c>
      <c r="M665" s="3" t="s">
        <v>215</v>
      </c>
      <c r="N665" s="3" t="s">
        <v>215</v>
      </c>
      <c r="O665" s="3" t="s">
        <v>215</v>
      </c>
      <c r="P665" s="3" t="s">
        <v>215</v>
      </c>
      <c r="Q665" s="3" t="s">
        <v>215</v>
      </c>
      <c r="R665" s="3" t="s">
        <v>215</v>
      </c>
      <c r="S665" s="3" t="s">
        <v>215</v>
      </c>
      <c r="T665" s="3" t="s">
        <v>215</v>
      </c>
      <c r="U665" s="3" t="s">
        <v>215</v>
      </c>
      <c r="V665" s="3" t="s">
        <v>215</v>
      </c>
      <c r="W665" s="3" t="s">
        <v>215</v>
      </c>
      <c r="X665" s="3" t="s">
        <v>215</v>
      </c>
      <c r="Y665" s="3" t="s">
        <v>215</v>
      </c>
      <c r="Z665" s="3" t="s">
        <v>215</v>
      </c>
      <c r="AA665" s="3" t="s">
        <v>215</v>
      </c>
      <c r="AB665" s="3" t="s">
        <v>215</v>
      </c>
      <c r="AC665" s="3" t="s">
        <v>215</v>
      </c>
      <c r="AD665" s="3" t="s">
        <v>215</v>
      </c>
      <c r="AE665" s="3">
        <v>-4.9009999999999998</v>
      </c>
      <c r="AF665" s="3">
        <v>-8.0730000000000004</v>
      </c>
      <c r="AG665" s="3">
        <v>-6.9690000000000003</v>
      </c>
      <c r="AH665" s="3">
        <v>-7.3040000000000003</v>
      </c>
      <c r="AI665" s="3">
        <v>-6.9340000000000002</v>
      </c>
      <c r="AJ665" s="3">
        <v>-7.9669999999999996</v>
      </c>
      <c r="AK665" s="3">
        <v>-8.0869999999999997</v>
      </c>
      <c r="AL665" s="3">
        <v>-11.275</v>
      </c>
      <c r="AM665" s="3">
        <v>-7.2320000000000002</v>
      </c>
      <c r="AN665" s="3">
        <v>-4.1870000000000003</v>
      </c>
      <c r="AO665" s="3">
        <v>-2.806</v>
      </c>
      <c r="AP665" s="3">
        <v>0.36</v>
      </c>
      <c r="AQ665" s="3">
        <v>-0.98199999999999998</v>
      </c>
      <c r="AR665" s="3">
        <v>9.1999999999999998E-2</v>
      </c>
      <c r="AS665" s="3">
        <v>-2.194</v>
      </c>
      <c r="AT665" s="3">
        <v>-3.3610000000000002</v>
      </c>
      <c r="AU665" s="3">
        <v>-1.718</v>
      </c>
      <c r="AV665" s="3">
        <v>-2.3929999999999998</v>
      </c>
      <c r="AW665" s="3">
        <v>-3.0049999999999999</v>
      </c>
      <c r="AX665" s="3">
        <v>-1.2230000000000001</v>
      </c>
      <c r="AY665" s="3">
        <v>-0.876</v>
      </c>
      <c r="AZ665" s="3">
        <v>-0.626</v>
      </c>
      <c r="BA665">
        <v>-0.498</v>
      </c>
      <c r="BB665">
        <v>2016</v>
      </c>
    </row>
    <row r="666" spans="1:54" hidden="1" x14ac:dyDescent="0.2">
      <c r="A666">
        <v>913</v>
      </c>
      <c r="B666" t="s">
        <v>547</v>
      </c>
      <c r="C666" t="s">
        <v>247</v>
      </c>
      <c r="D666" t="s">
        <v>40</v>
      </c>
      <c r="E666" t="s">
        <v>245</v>
      </c>
      <c r="F666" t="s">
        <v>244</v>
      </c>
      <c r="G666" t="s">
        <v>225</v>
      </c>
      <c r="H666" t="s">
        <v>222</v>
      </c>
    </row>
    <row r="667" spans="1:54" hidden="1" x14ac:dyDescent="0.2">
      <c r="A667">
        <v>913</v>
      </c>
      <c r="B667" t="s">
        <v>547</v>
      </c>
      <c r="C667" t="s">
        <v>246</v>
      </c>
      <c r="D667" t="s">
        <v>40</v>
      </c>
      <c r="E667" t="s">
        <v>245</v>
      </c>
      <c r="F667" t="s">
        <v>244</v>
      </c>
      <c r="G667" t="s">
        <v>243</v>
      </c>
    </row>
    <row r="668" spans="1:54" hidden="1" x14ac:dyDescent="0.2">
      <c r="A668">
        <v>913</v>
      </c>
      <c r="B668" t="s">
        <v>547</v>
      </c>
      <c r="C668" t="s">
        <v>242</v>
      </c>
      <c r="D668" t="s">
        <v>40</v>
      </c>
      <c r="E668" t="s">
        <v>240</v>
      </c>
      <c r="F668" t="s">
        <v>239</v>
      </c>
      <c r="G668" t="s">
        <v>225</v>
      </c>
      <c r="H668" t="s">
        <v>222</v>
      </c>
      <c r="I668" t="s">
        <v>835</v>
      </c>
      <c r="J668" s="3" t="s">
        <v>215</v>
      </c>
      <c r="K668" s="3" t="s">
        <v>215</v>
      </c>
      <c r="L668" s="3" t="s">
        <v>215</v>
      </c>
      <c r="M668" s="3" t="s">
        <v>215</v>
      </c>
      <c r="N668" s="3" t="s">
        <v>215</v>
      </c>
      <c r="O668" s="3" t="s">
        <v>215</v>
      </c>
      <c r="P668" s="3" t="s">
        <v>215</v>
      </c>
      <c r="Q668" s="3" t="s">
        <v>215</v>
      </c>
      <c r="R668" s="3" t="s">
        <v>215</v>
      </c>
      <c r="S668" s="3" t="s">
        <v>215</v>
      </c>
      <c r="T668" s="3" t="s">
        <v>215</v>
      </c>
      <c r="U668" s="3" t="s">
        <v>215</v>
      </c>
      <c r="V668" s="3" t="s">
        <v>215</v>
      </c>
      <c r="W668" s="3" t="s">
        <v>215</v>
      </c>
      <c r="X668" s="3" t="s">
        <v>215</v>
      </c>
      <c r="Y668" s="3" t="s">
        <v>215</v>
      </c>
      <c r="Z668" s="3" t="s">
        <v>215</v>
      </c>
      <c r="AA668" s="3" t="s">
        <v>215</v>
      </c>
      <c r="AB668" s="3" t="s">
        <v>215</v>
      </c>
      <c r="AC668" s="3" t="s">
        <v>215</v>
      </c>
      <c r="AD668" s="3" t="s">
        <v>215</v>
      </c>
      <c r="AE668" s="3">
        <v>-7.1999999999999995E-2</v>
      </c>
      <c r="AF668" s="3">
        <v>-0.19700000000000001</v>
      </c>
      <c r="AG668" s="3">
        <v>-0.23599999999999999</v>
      </c>
      <c r="AH668" s="3">
        <v>-0.34100000000000003</v>
      </c>
      <c r="AI668" s="3">
        <v>-0.42799999999999999</v>
      </c>
      <c r="AJ668" s="3">
        <v>-0.60199999999999998</v>
      </c>
      <c r="AK668" s="3">
        <v>-0.747</v>
      </c>
      <c r="AL668" s="3">
        <v>-1.389</v>
      </c>
      <c r="AM668" s="3">
        <v>-0.92100000000000004</v>
      </c>
      <c r="AN668" s="3">
        <v>-0.60299999999999998</v>
      </c>
      <c r="AO668" s="3">
        <v>-0.53200000000000003</v>
      </c>
      <c r="AP668" s="3">
        <v>0.95</v>
      </c>
      <c r="AQ668" s="3">
        <v>3.0000000000000001E-3</v>
      </c>
      <c r="AR668" s="3">
        <v>0.90800000000000003</v>
      </c>
      <c r="AS668" s="3">
        <v>-0.46800000000000003</v>
      </c>
      <c r="AT668" s="3">
        <v>-1.2909999999999999</v>
      </c>
      <c r="AU668" s="3">
        <v>0.39300000000000002</v>
      </c>
      <c r="AV668" s="3">
        <v>-5.1999999999999998E-2</v>
      </c>
      <c r="AW668" s="3">
        <v>-0.621</v>
      </c>
      <c r="AX668" s="3">
        <v>1.9039999999999999</v>
      </c>
      <c r="AY668" s="3">
        <v>2.7280000000000002</v>
      </c>
      <c r="AZ668" s="3">
        <v>3.0419999999999998</v>
      </c>
      <c r="BA668">
        <v>3.407</v>
      </c>
      <c r="BB668">
        <v>2016</v>
      </c>
    </row>
    <row r="669" spans="1:54" hidden="1" x14ac:dyDescent="0.2">
      <c r="A669">
        <v>913</v>
      </c>
      <c r="B669" t="s">
        <v>547</v>
      </c>
      <c r="C669" t="s">
        <v>241</v>
      </c>
      <c r="D669" t="s">
        <v>40</v>
      </c>
      <c r="E669" t="s">
        <v>240</v>
      </c>
      <c r="F669" t="s">
        <v>239</v>
      </c>
      <c r="G669" t="s">
        <v>217</v>
      </c>
      <c r="I669" t="s">
        <v>238</v>
      </c>
      <c r="J669" s="3" t="s">
        <v>215</v>
      </c>
      <c r="K669" s="3" t="s">
        <v>215</v>
      </c>
      <c r="L669" s="3" t="s">
        <v>215</v>
      </c>
      <c r="M669" s="3" t="s">
        <v>215</v>
      </c>
      <c r="N669" s="3" t="s">
        <v>215</v>
      </c>
      <c r="O669" s="3" t="s">
        <v>215</v>
      </c>
      <c r="P669" s="3" t="s">
        <v>215</v>
      </c>
      <c r="Q669" s="3" t="s">
        <v>215</v>
      </c>
      <c r="R669" s="3" t="s">
        <v>215</v>
      </c>
      <c r="S669" s="3" t="s">
        <v>215</v>
      </c>
      <c r="T669" s="3" t="s">
        <v>215</v>
      </c>
      <c r="U669" s="3" t="s">
        <v>215</v>
      </c>
      <c r="V669" s="3" t="s">
        <v>215</v>
      </c>
      <c r="W669" s="3" t="s">
        <v>215</v>
      </c>
      <c r="X669" s="3" t="s">
        <v>215</v>
      </c>
      <c r="Y669" s="3" t="s">
        <v>215</v>
      </c>
      <c r="Z669" s="3" t="s">
        <v>215</v>
      </c>
      <c r="AA669" s="3" t="s">
        <v>215</v>
      </c>
      <c r="AB669" s="3" t="s">
        <v>215</v>
      </c>
      <c r="AC669" s="3" t="s">
        <v>215</v>
      </c>
      <c r="AD669" s="3" t="s">
        <v>215</v>
      </c>
      <c r="AE669" s="3">
        <v>-4.1740000000000004</v>
      </c>
      <c r="AF669" s="3">
        <v>-7.5250000000000004</v>
      </c>
      <c r="AG669" s="3">
        <v>-6.46</v>
      </c>
      <c r="AH669" s="3">
        <v>-6.8170000000000002</v>
      </c>
      <c r="AI669" s="3">
        <v>-6.5819999999999999</v>
      </c>
      <c r="AJ669" s="3">
        <v>-7.5970000000000004</v>
      </c>
      <c r="AK669" s="3">
        <v>-7.6870000000000003</v>
      </c>
      <c r="AL669" s="3">
        <v>-10.702999999999999</v>
      </c>
      <c r="AM669" s="3">
        <v>-6.48</v>
      </c>
      <c r="AN669" s="3">
        <v>-3.5350000000000001</v>
      </c>
      <c r="AO669" s="3">
        <v>-1.7330000000000001</v>
      </c>
      <c r="AP669" s="3">
        <v>1.7350000000000001</v>
      </c>
      <c r="AQ669" s="3">
        <v>4.0000000000000001E-3</v>
      </c>
      <c r="AR669" s="3">
        <v>1.127</v>
      </c>
      <c r="AS669" s="3">
        <v>-0.52</v>
      </c>
      <c r="AT669" s="3">
        <v>-1.36</v>
      </c>
      <c r="AU669" s="3">
        <v>0.373</v>
      </c>
      <c r="AV669" s="3">
        <v>-4.4999999999999998E-2</v>
      </c>
      <c r="AW669" s="3">
        <v>-0.496</v>
      </c>
      <c r="AX669" s="3">
        <v>1.41</v>
      </c>
      <c r="AY669" s="3">
        <v>1.883</v>
      </c>
      <c r="AZ669" s="3">
        <v>1.9590000000000001</v>
      </c>
      <c r="BA669">
        <v>2.048</v>
      </c>
      <c r="BB669">
        <v>2016</v>
      </c>
    </row>
    <row r="670" spans="1:54" hidden="1" x14ac:dyDescent="0.2">
      <c r="A670">
        <v>913</v>
      </c>
      <c r="B670" t="s">
        <v>547</v>
      </c>
      <c r="C670" t="s">
        <v>237</v>
      </c>
      <c r="D670" t="s">
        <v>40</v>
      </c>
      <c r="E670" t="s">
        <v>235</v>
      </c>
      <c r="F670" t="s">
        <v>234</v>
      </c>
      <c r="G670" t="s">
        <v>225</v>
      </c>
      <c r="H670" t="s">
        <v>222</v>
      </c>
    </row>
    <row r="671" spans="1:54" hidden="1" x14ac:dyDescent="0.2">
      <c r="A671">
        <v>913</v>
      </c>
      <c r="B671" t="s">
        <v>547</v>
      </c>
      <c r="C671" t="s">
        <v>236</v>
      </c>
      <c r="D671" t="s">
        <v>40</v>
      </c>
      <c r="E671" t="s">
        <v>235</v>
      </c>
      <c r="F671" t="s">
        <v>234</v>
      </c>
      <c r="G671" t="s">
        <v>217</v>
      </c>
    </row>
    <row r="672" spans="1:54" hidden="1" x14ac:dyDescent="0.2">
      <c r="A672">
        <v>913</v>
      </c>
      <c r="B672" t="s">
        <v>547</v>
      </c>
      <c r="C672" t="s">
        <v>233</v>
      </c>
      <c r="D672" t="s">
        <v>40</v>
      </c>
      <c r="E672" t="s">
        <v>231</v>
      </c>
      <c r="F672" t="s">
        <v>230</v>
      </c>
      <c r="G672" t="s">
        <v>225</v>
      </c>
      <c r="H672" t="s">
        <v>222</v>
      </c>
      <c r="I672" t="s">
        <v>835</v>
      </c>
      <c r="J672" s="3" t="s">
        <v>215</v>
      </c>
      <c r="K672" s="3" t="s">
        <v>215</v>
      </c>
      <c r="L672" s="3" t="s">
        <v>215</v>
      </c>
      <c r="M672" s="3" t="s">
        <v>215</v>
      </c>
      <c r="N672" s="3" t="s">
        <v>215</v>
      </c>
      <c r="O672" s="3" t="s">
        <v>215</v>
      </c>
      <c r="P672" s="3" t="s">
        <v>215</v>
      </c>
      <c r="Q672" s="3" t="s">
        <v>215</v>
      </c>
      <c r="R672" s="3" t="s">
        <v>215</v>
      </c>
      <c r="S672" s="3" t="s">
        <v>215</v>
      </c>
      <c r="T672" s="3" t="s">
        <v>215</v>
      </c>
      <c r="U672" s="3" t="s">
        <v>215</v>
      </c>
      <c r="V672" s="3" t="s">
        <v>215</v>
      </c>
      <c r="W672" s="3" t="s">
        <v>215</v>
      </c>
      <c r="X672" s="3" t="s">
        <v>215</v>
      </c>
      <c r="Y672" s="3" t="s">
        <v>215</v>
      </c>
      <c r="Z672" s="3" t="s">
        <v>215</v>
      </c>
      <c r="AA672" s="3" t="s">
        <v>215</v>
      </c>
      <c r="AB672" s="3" t="s">
        <v>215</v>
      </c>
      <c r="AC672" s="3" t="s">
        <v>215</v>
      </c>
      <c r="AD672" s="3" t="s">
        <v>215</v>
      </c>
      <c r="AE672" s="3" t="s">
        <v>215</v>
      </c>
      <c r="AF672" s="3" t="s">
        <v>215</v>
      </c>
      <c r="AG672" s="3" t="s">
        <v>215</v>
      </c>
      <c r="AH672" s="3">
        <v>0.47699999999999998</v>
      </c>
      <c r="AI672" s="3">
        <v>0.54600000000000004</v>
      </c>
      <c r="AJ672" s="3">
        <v>1.006</v>
      </c>
      <c r="AK672" s="3">
        <v>1.589</v>
      </c>
      <c r="AL672" s="3">
        <v>2.7229999999999999</v>
      </c>
      <c r="AM672" s="3">
        <v>4.625</v>
      </c>
      <c r="AN672" s="3">
        <v>6.274</v>
      </c>
      <c r="AO672" s="3">
        <v>17.888999999999999</v>
      </c>
      <c r="AP672" s="3">
        <v>20.231999999999999</v>
      </c>
      <c r="AQ672" s="3">
        <v>24.721</v>
      </c>
      <c r="AR672" s="3">
        <v>31.257000000000001</v>
      </c>
      <c r="AS672" s="3">
        <v>47.686999999999998</v>
      </c>
      <c r="AT672" s="3">
        <v>50.801000000000002</v>
      </c>
      <c r="AU672" s="3">
        <v>53.607999999999997</v>
      </c>
      <c r="AV672" s="3">
        <v>56.881999999999998</v>
      </c>
      <c r="AW672" s="3">
        <v>62.459000000000003</v>
      </c>
      <c r="AX672" s="3">
        <v>67.028000000000006</v>
      </c>
      <c r="AY672" s="3">
        <v>68.813000000000002</v>
      </c>
      <c r="AZ672" s="3">
        <v>71.616</v>
      </c>
      <c r="BA672">
        <v>71.917000000000002</v>
      </c>
      <c r="BB672">
        <v>2016</v>
      </c>
    </row>
    <row r="673" spans="1:54" hidden="1" x14ac:dyDescent="0.2">
      <c r="A673">
        <v>913</v>
      </c>
      <c r="B673" t="s">
        <v>547</v>
      </c>
      <c r="C673" t="s">
        <v>232</v>
      </c>
      <c r="D673" t="s">
        <v>40</v>
      </c>
      <c r="E673" t="s">
        <v>231</v>
      </c>
      <c r="F673" t="s">
        <v>230</v>
      </c>
      <c r="G673" t="s">
        <v>217</v>
      </c>
      <c r="I673" t="s">
        <v>229</v>
      </c>
      <c r="J673" s="3" t="s">
        <v>215</v>
      </c>
      <c r="K673" s="3" t="s">
        <v>215</v>
      </c>
      <c r="L673" s="3" t="s">
        <v>215</v>
      </c>
      <c r="M673" s="3" t="s">
        <v>215</v>
      </c>
      <c r="N673" s="3" t="s">
        <v>215</v>
      </c>
      <c r="O673" s="3" t="s">
        <v>215</v>
      </c>
      <c r="P673" s="3" t="s">
        <v>215</v>
      </c>
      <c r="Q673" s="3" t="s">
        <v>215</v>
      </c>
      <c r="R673" s="3" t="s">
        <v>215</v>
      </c>
      <c r="S673" s="3" t="s">
        <v>215</v>
      </c>
      <c r="T673" s="3" t="s">
        <v>215</v>
      </c>
      <c r="U673" s="3" t="s">
        <v>215</v>
      </c>
      <c r="V673" s="3" t="s">
        <v>215</v>
      </c>
      <c r="W673" s="3" t="s">
        <v>215</v>
      </c>
      <c r="X673" s="3" t="s">
        <v>215</v>
      </c>
      <c r="Y673" s="3" t="s">
        <v>215</v>
      </c>
      <c r="Z673" s="3" t="s">
        <v>215</v>
      </c>
      <c r="AA673" s="3" t="s">
        <v>215</v>
      </c>
      <c r="AB673" s="3" t="s">
        <v>215</v>
      </c>
      <c r="AC673" s="3" t="s">
        <v>215</v>
      </c>
      <c r="AD673" s="3" t="s">
        <v>215</v>
      </c>
      <c r="AE673" s="3" t="s">
        <v>215</v>
      </c>
      <c r="AF673" s="3" t="s">
        <v>215</v>
      </c>
      <c r="AG673" s="3" t="s">
        <v>215</v>
      </c>
      <c r="AH673" s="3">
        <v>9.5359999999999996</v>
      </c>
      <c r="AI673" s="3">
        <v>8.391</v>
      </c>
      <c r="AJ673" s="3">
        <v>12.691000000000001</v>
      </c>
      <c r="AK673" s="3">
        <v>16.350999999999999</v>
      </c>
      <c r="AL673" s="3">
        <v>20.98</v>
      </c>
      <c r="AM673" s="3">
        <v>32.546999999999997</v>
      </c>
      <c r="AN673" s="3">
        <v>36.805</v>
      </c>
      <c r="AO673" s="3">
        <v>58.222999999999999</v>
      </c>
      <c r="AP673" s="3">
        <v>36.945999999999998</v>
      </c>
      <c r="AQ673" s="3">
        <v>36.859000000000002</v>
      </c>
      <c r="AR673" s="3">
        <v>38.790999999999997</v>
      </c>
      <c r="AS673" s="3">
        <v>53.039000000000001</v>
      </c>
      <c r="AT673" s="3">
        <v>53.503999999999998</v>
      </c>
      <c r="AU673" s="3">
        <v>50.962000000000003</v>
      </c>
      <c r="AV673" s="3">
        <v>49.463000000000001</v>
      </c>
      <c r="AW673" s="3">
        <v>49.929000000000002</v>
      </c>
      <c r="AX673" s="3">
        <v>49.631</v>
      </c>
      <c r="AY673" s="3">
        <v>47.487000000000002</v>
      </c>
      <c r="AZ673" s="3">
        <v>46.121000000000002</v>
      </c>
      <c r="BA673">
        <v>43.225000000000001</v>
      </c>
      <c r="BB673">
        <v>2016</v>
      </c>
    </row>
    <row r="674" spans="1:54" hidden="1" x14ac:dyDescent="0.2">
      <c r="A674">
        <v>913</v>
      </c>
      <c r="B674" t="s">
        <v>547</v>
      </c>
      <c r="C674" t="s">
        <v>228</v>
      </c>
      <c r="D674" t="s">
        <v>40</v>
      </c>
      <c r="E674" t="s">
        <v>227</v>
      </c>
      <c r="F674" t="s">
        <v>226</v>
      </c>
      <c r="G674" t="s">
        <v>225</v>
      </c>
      <c r="H674" t="s">
        <v>222</v>
      </c>
      <c r="I674" t="s">
        <v>835</v>
      </c>
      <c r="J674" s="3" t="s">
        <v>215</v>
      </c>
      <c r="K674" s="3" t="s">
        <v>215</v>
      </c>
      <c r="L674" s="3" t="s">
        <v>215</v>
      </c>
      <c r="M674" s="3" t="s">
        <v>215</v>
      </c>
      <c r="N674" s="3" t="s">
        <v>215</v>
      </c>
      <c r="O674" s="3" t="s">
        <v>215</v>
      </c>
      <c r="P674" s="3" t="s">
        <v>215</v>
      </c>
      <c r="Q674" s="3" t="s">
        <v>215</v>
      </c>
      <c r="R674" s="3" t="s">
        <v>215</v>
      </c>
      <c r="S674" s="3" t="s">
        <v>215</v>
      </c>
      <c r="T674" s="3" t="s">
        <v>215</v>
      </c>
      <c r="U674" s="3" t="s">
        <v>215</v>
      </c>
      <c r="V674" s="3" t="s">
        <v>215</v>
      </c>
      <c r="W674" s="3" t="s">
        <v>355</v>
      </c>
      <c r="X674" s="3">
        <v>5.0000000000000001E-3</v>
      </c>
      <c r="Y674" s="3">
        <v>1.2E-2</v>
      </c>
      <c r="Z674" s="3">
        <v>1.9E-2</v>
      </c>
      <c r="AA674" s="3">
        <v>3.5000000000000003E-2</v>
      </c>
      <c r="AB674" s="3">
        <v>6.8000000000000005E-2</v>
      </c>
      <c r="AC674" s="3">
        <v>0.29199999999999998</v>
      </c>
      <c r="AD674" s="3">
        <v>0.91300000000000003</v>
      </c>
      <c r="AE674" s="3">
        <v>1.7170000000000001</v>
      </c>
      <c r="AF674" s="3">
        <v>2.6139999999999999</v>
      </c>
      <c r="AG674" s="3">
        <v>3.6560000000000001</v>
      </c>
      <c r="AH674" s="3">
        <v>4.9989999999999997</v>
      </c>
      <c r="AI674" s="3">
        <v>6.5069999999999997</v>
      </c>
      <c r="AJ674" s="3">
        <v>7.9269999999999996</v>
      </c>
      <c r="AK674" s="3">
        <v>9.7170000000000005</v>
      </c>
      <c r="AL674" s="3">
        <v>12.978999999999999</v>
      </c>
      <c r="AM674" s="3">
        <v>14.209</v>
      </c>
      <c r="AN674" s="3">
        <v>17.047000000000001</v>
      </c>
      <c r="AO674" s="3">
        <v>30.725000000000001</v>
      </c>
      <c r="AP674" s="3">
        <v>54.762</v>
      </c>
      <c r="AQ674" s="3">
        <v>67.069000000000003</v>
      </c>
      <c r="AR674" s="3">
        <v>80.578999999999994</v>
      </c>
      <c r="AS674" s="3">
        <v>89.91</v>
      </c>
      <c r="AT674" s="3">
        <v>94.948999999999998</v>
      </c>
      <c r="AU674" s="3">
        <v>105.193</v>
      </c>
      <c r="AV674" s="3">
        <v>114.998</v>
      </c>
      <c r="AW674" s="3">
        <v>125.095</v>
      </c>
      <c r="AX674" s="3">
        <v>135.054</v>
      </c>
      <c r="AY674" s="3">
        <v>144.91200000000001</v>
      </c>
      <c r="AZ674" s="3">
        <v>155.27699999999999</v>
      </c>
      <c r="BA674">
        <v>166.37700000000001</v>
      </c>
      <c r="BB674">
        <v>2016</v>
      </c>
    </row>
    <row r="675" spans="1:54" hidden="1" x14ac:dyDescent="0.2">
      <c r="A675">
        <v>913</v>
      </c>
      <c r="B675" t="s">
        <v>547</v>
      </c>
      <c r="C675" t="s">
        <v>224</v>
      </c>
      <c r="D675" t="s">
        <v>40</v>
      </c>
      <c r="E675" t="s">
        <v>219</v>
      </c>
      <c r="F675" t="s">
        <v>218</v>
      </c>
      <c r="G675" t="s">
        <v>223</v>
      </c>
      <c r="H675" t="s">
        <v>222</v>
      </c>
      <c r="I675" t="s">
        <v>836</v>
      </c>
      <c r="J675" s="3" t="s">
        <v>215</v>
      </c>
      <c r="K675" s="3" t="s">
        <v>215</v>
      </c>
      <c r="L675" s="3" t="s">
        <v>215</v>
      </c>
      <c r="M675" s="3" t="s">
        <v>215</v>
      </c>
      <c r="N675" s="3" t="s">
        <v>215</v>
      </c>
      <c r="O675" s="3" t="s">
        <v>215</v>
      </c>
      <c r="P675" s="3" t="s">
        <v>215</v>
      </c>
      <c r="Q675" s="3" t="s">
        <v>215</v>
      </c>
      <c r="R675" s="3" t="s">
        <v>215</v>
      </c>
      <c r="S675" s="3" t="s">
        <v>215</v>
      </c>
      <c r="T675" s="3" t="s">
        <v>215</v>
      </c>
      <c r="U675" s="3" t="s">
        <v>215</v>
      </c>
      <c r="V675" s="3">
        <v>0.222</v>
      </c>
      <c r="W675" s="3">
        <v>-0.435</v>
      </c>
      <c r="X675" s="3">
        <v>-0.44400000000000001</v>
      </c>
      <c r="Y675" s="3">
        <v>-0.45800000000000002</v>
      </c>
      <c r="Z675" s="3">
        <v>-0.51600000000000001</v>
      </c>
      <c r="AA675" s="3">
        <v>-0.85899999999999999</v>
      </c>
      <c r="AB675" s="3">
        <v>-1.0169999999999999</v>
      </c>
      <c r="AC675" s="3">
        <v>-0.19400000000000001</v>
      </c>
      <c r="AD675" s="3">
        <v>-0.45900000000000002</v>
      </c>
      <c r="AE675" s="3">
        <v>-0.52900000000000003</v>
      </c>
      <c r="AF675" s="3">
        <v>-0.32600000000000001</v>
      </c>
      <c r="AG675" s="3">
        <v>-0.45600000000000002</v>
      </c>
      <c r="AH675" s="3">
        <v>-1.1919999999999999</v>
      </c>
      <c r="AI675" s="3">
        <v>0.45900000000000002</v>
      </c>
      <c r="AJ675" s="3">
        <v>-1.3879999999999999</v>
      </c>
      <c r="AK675" s="3">
        <v>-3.0129999999999999</v>
      </c>
      <c r="AL675" s="3">
        <v>-4.9589999999999996</v>
      </c>
      <c r="AM675" s="3">
        <v>-6.133</v>
      </c>
      <c r="AN675" s="3">
        <v>-8.2799999999999994</v>
      </c>
      <c r="AO675" s="3">
        <v>-5.0529999999999999</v>
      </c>
      <c r="AP675" s="3">
        <v>-1.8620000000000001</v>
      </c>
      <c r="AQ675" s="3">
        <v>-7.5670000000000002</v>
      </c>
      <c r="AR675" s="3">
        <v>-5.2279999999999998</v>
      </c>
      <c r="AS675" s="3">
        <v>-1.831</v>
      </c>
      <c r="AT675" s="3">
        <v>-1.6759999999999999</v>
      </c>
      <c r="AU675" s="3">
        <v>-0.95599999999999996</v>
      </c>
      <c r="AV675" s="3">
        <v>-1.4770000000000001</v>
      </c>
      <c r="AW675" s="3">
        <v>-1.63</v>
      </c>
      <c r="AX675" s="3">
        <v>-1.56</v>
      </c>
      <c r="AY675" s="3">
        <v>-1.39</v>
      </c>
      <c r="AZ675" s="3">
        <v>-1.284</v>
      </c>
      <c r="BA675">
        <v>-1.2769999999999999</v>
      </c>
      <c r="BB675">
        <v>2017</v>
      </c>
    </row>
    <row r="676" spans="1:54" hidden="1" x14ac:dyDescent="0.2">
      <c r="A676">
        <v>913</v>
      </c>
      <c r="B676" t="s">
        <v>547</v>
      </c>
      <c r="C676" t="s">
        <v>220</v>
      </c>
      <c r="D676" t="s">
        <v>40</v>
      </c>
      <c r="E676" t="s">
        <v>219</v>
      </c>
      <c r="F676" t="s">
        <v>218</v>
      </c>
      <c r="G676" t="s">
        <v>217</v>
      </c>
      <c r="I676" t="s">
        <v>216</v>
      </c>
      <c r="J676" s="3" t="s">
        <v>215</v>
      </c>
      <c r="K676" s="3" t="s">
        <v>215</v>
      </c>
      <c r="L676" s="3" t="s">
        <v>215</v>
      </c>
      <c r="M676" s="3" t="s">
        <v>215</v>
      </c>
      <c r="N676" s="3" t="s">
        <v>215</v>
      </c>
      <c r="O676" s="3" t="s">
        <v>215</v>
      </c>
      <c r="P676" s="3" t="s">
        <v>215</v>
      </c>
      <c r="Q676" s="3" t="s">
        <v>215</v>
      </c>
      <c r="R676" s="3" t="s">
        <v>215</v>
      </c>
      <c r="S676" s="3" t="s">
        <v>215</v>
      </c>
      <c r="T676" s="3" t="s">
        <v>215</v>
      </c>
      <c r="U676" s="3" t="s">
        <v>215</v>
      </c>
      <c r="V676" s="3">
        <v>1.794</v>
      </c>
      <c r="W676" s="3">
        <v>-3.9470000000000001</v>
      </c>
      <c r="X676" s="3">
        <v>-2.9289999999999998</v>
      </c>
      <c r="Y676" s="3">
        <v>-4.5019999999999998</v>
      </c>
      <c r="Z676" s="3">
        <v>-3.6970000000000001</v>
      </c>
      <c r="AA676" s="3">
        <v>-6.3440000000000003</v>
      </c>
      <c r="AB676" s="3">
        <v>-6.9669999999999996</v>
      </c>
      <c r="AC676" s="3">
        <v>-1.659</v>
      </c>
      <c r="AD676" s="3">
        <v>-3.5990000000000002</v>
      </c>
      <c r="AE676" s="3">
        <v>-4.2569999999999997</v>
      </c>
      <c r="AF676" s="3">
        <v>-2.2229999999999999</v>
      </c>
      <c r="AG676" s="3">
        <v>-2.5609999999999999</v>
      </c>
      <c r="AH676" s="3">
        <v>-5.1509999999999998</v>
      </c>
      <c r="AI676" s="3">
        <v>1.518</v>
      </c>
      <c r="AJ676" s="3">
        <v>-3.7549999999999999</v>
      </c>
      <c r="AK676" s="3">
        <v>-6.6539999999999999</v>
      </c>
      <c r="AL676" s="3">
        <v>-8.1630000000000003</v>
      </c>
      <c r="AM676" s="3">
        <v>-12.058999999999999</v>
      </c>
      <c r="AN676" s="3">
        <v>-14.471</v>
      </c>
      <c r="AO676" s="3">
        <v>-8.2330000000000005</v>
      </c>
      <c r="AP676" s="3">
        <v>-2.8359999999999999</v>
      </c>
      <c r="AQ676" s="3">
        <v>-10.023</v>
      </c>
      <c r="AR676" s="3">
        <v>-6.64</v>
      </c>
      <c r="AS676" s="3">
        <v>-3.2509999999999999</v>
      </c>
      <c r="AT676" s="3">
        <v>-3.5129999999999999</v>
      </c>
      <c r="AU676" s="3">
        <v>-1.756</v>
      </c>
      <c r="AV676" s="3">
        <v>-2.492</v>
      </c>
      <c r="AW676" s="3">
        <v>-2.65</v>
      </c>
      <c r="AX676" s="3">
        <v>-2.4470000000000001</v>
      </c>
      <c r="AY676" s="3">
        <v>-2.1019999999999999</v>
      </c>
      <c r="AZ676" s="3">
        <v>-1.867</v>
      </c>
      <c r="BA676">
        <v>-1.7470000000000001</v>
      </c>
      <c r="BB676">
        <v>2016</v>
      </c>
    </row>
    <row r="677" spans="1:54" x14ac:dyDescent="0.2">
      <c r="A677">
        <v>124</v>
      </c>
      <c r="B677" t="s">
        <v>546</v>
      </c>
      <c r="C677" t="s">
        <v>352</v>
      </c>
      <c r="D677" t="s">
        <v>64</v>
      </c>
      <c r="E677" t="s">
        <v>349</v>
      </c>
      <c r="F677" t="s">
        <v>351</v>
      </c>
      <c r="G677" t="s">
        <v>225</v>
      </c>
      <c r="H677" t="s">
        <v>222</v>
      </c>
      <c r="I677" t="s">
        <v>837</v>
      </c>
      <c r="J677" s="3">
        <v>218.44200000000001</v>
      </c>
      <c r="K677" s="3">
        <v>217.83199999999999</v>
      </c>
      <c r="L677" s="3">
        <v>219.12799999999999</v>
      </c>
      <c r="M677" s="3">
        <v>219.81100000000001</v>
      </c>
      <c r="N677" s="3">
        <v>225.233</v>
      </c>
      <c r="O677" s="3">
        <v>228.953</v>
      </c>
      <c r="P677" s="3">
        <v>233.12700000000001</v>
      </c>
      <c r="Q677" s="3">
        <v>238.50399999999999</v>
      </c>
      <c r="R677" s="3">
        <v>249.76900000000001</v>
      </c>
      <c r="S677" s="3">
        <v>258.43400000000003</v>
      </c>
      <c r="T677" s="3">
        <v>266.54199999999997</v>
      </c>
      <c r="U677" s="3">
        <v>271.428</v>
      </c>
      <c r="V677" s="3">
        <v>275.58300000000003</v>
      </c>
      <c r="W677" s="3">
        <v>272.93200000000002</v>
      </c>
      <c r="X677" s="3">
        <v>281.73899999999998</v>
      </c>
      <c r="Y677" s="3">
        <v>288.45800000000003</v>
      </c>
      <c r="Z677" s="3">
        <v>293.05399999999997</v>
      </c>
      <c r="AA677" s="3">
        <v>303.92700000000002</v>
      </c>
      <c r="AB677" s="3">
        <v>309.93099999999998</v>
      </c>
      <c r="AC677" s="3">
        <v>320.97500000000002</v>
      </c>
      <c r="AD677" s="3">
        <v>332.63900000000001</v>
      </c>
      <c r="AE677" s="3">
        <v>335.33699999999999</v>
      </c>
      <c r="AF677" s="3">
        <v>341.30799999999999</v>
      </c>
      <c r="AG677" s="3">
        <v>343.95</v>
      </c>
      <c r="AH677" s="3">
        <v>356.45299999999997</v>
      </c>
      <c r="AI677" s="3">
        <v>363.91899999999998</v>
      </c>
      <c r="AJ677" s="3">
        <v>373.03800000000001</v>
      </c>
      <c r="AK677" s="3">
        <v>385.90499999999997</v>
      </c>
      <c r="AL677" s="3">
        <v>388.92700000000002</v>
      </c>
      <c r="AM677" s="3">
        <v>380.16300000000001</v>
      </c>
      <c r="AN677" s="3">
        <v>390.59500000000003</v>
      </c>
      <c r="AO677" s="3">
        <v>397.62099999999998</v>
      </c>
      <c r="AP677" s="3">
        <v>398.55399999999997</v>
      </c>
      <c r="AQ677" s="3">
        <v>399.35300000000001</v>
      </c>
      <c r="AR677" s="3">
        <v>404.75</v>
      </c>
      <c r="AS677" s="3">
        <v>410.43599999999998</v>
      </c>
      <c r="AT677" s="3">
        <v>416.452</v>
      </c>
      <c r="AU677" s="3">
        <v>423.56</v>
      </c>
      <c r="AV677" s="3">
        <v>431.553</v>
      </c>
      <c r="AW677" s="3">
        <v>438.82900000000001</v>
      </c>
      <c r="AX677" s="3">
        <v>445.24099999999999</v>
      </c>
      <c r="AY677" s="3">
        <v>451.89600000000002</v>
      </c>
      <c r="AZ677" s="3">
        <v>458.60899999999998</v>
      </c>
      <c r="BA677">
        <v>465.49700000000001</v>
      </c>
      <c r="BB677">
        <v>2016</v>
      </c>
    </row>
    <row r="678" spans="1:54" hidden="1" x14ac:dyDescent="0.2">
      <c r="A678">
        <v>124</v>
      </c>
      <c r="B678" t="s">
        <v>546</v>
      </c>
      <c r="C678" t="s">
        <v>350</v>
      </c>
      <c r="D678" t="s">
        <v>64</v>
      </c>
      <c r="E678" t="s">
        <v>349</v>
      </c>
      <c r="F678" t="s">
        <v>348</v>
      </c>
      <c r="G678" t="s">
        <v>275</v>
      </c>
      <c r="I678" t="s">
        <v>347</v>
      </c>
      <c r="J678" s="3">
        <v>4.444</v>
      </c>
      <c r="K678" s="3">
        <v>-0.27900000000000003</v>
      </c>
      <c r="L678" s="3">
        <v>0.59499999999999997</v>
      </c>
      <c r="M678" s="3">
        <v>0.312</v>
      </c>
      <c r="N678" s="3">
        <v>2.4660000000000002</v>
      </c>
      <c r="O678" s="3">
        <v>1.6519999999999999</v>
      </c>
      <c r="P678" s="3">
        <v>1.823</v>
      </c>
      <c r="Q678" s="3">
        <v>2.3069999999999999</v>
      </c>
      <c r="R678" s="3">
        <v>4.7229999999999999</v>
      </c>
      <c r="S678" s="3">
        <v>3.4689999999999999</v>
      </c>
      <c r="T678" s="3">
        <v>3.137</v>
      </c>
      <c r="U678" s="3">
        <v>1.833</v>
      </c>
      <c r="V678" s="3">
        <v>1.5309999999999999</v>
      </c>
      <c r="W678" s="3">
        <v>-0.96199999999999997</v>
      </c>
      <c r="X678" s="3">
        <v>3.2269999999999999</v>
      </c>
      <c r="Y678" s="3">
        <v>2.3849999999999998</v>
      </c>
      <c r="Z678" s="3">
        <v>1.593</v>
      </c>
      <c r="AA678" s="3">
        <v>3.71</v>
      </c>
      <c r="AB678" s="3">
        <v>1.9750000000000001</v>
      </c>
      <c r="AC678" s="3">
        <v>3.5630000000000002</v>
      </c>
      <c r="AD678" s="3">
        <v>3.6339999999999999</v>
      </c>
      <c r="AE678" s="3">
        <v>0.81100000000000005</v>
      </c>
      <c r="AF678" s="3">
        <v>1.7809999999999999</v>
      </c>
      <c r="AG678" s="3">
        <v>0.77400000000000002</v>
      </c>
      <c r="AH678" s="3">
        <v>3.6349999999999998</v>
      </c>
      <c r="AI678" s="3">
        <v>2.0950000000000002</v>
      </c>
      <c r="AJ678" s="3">
        <v>2.5059999999999998</v>
      </c>
      <c r="AK678" s="3">
        <v>3.4489999999999998</v>
      </c>
      <c r="AL678" s="3">
        <v>0.78300000000000003</v>
      </c>
      <c r="AM678" s="3">
        <v>-2.2530000000000001</v>
      </c>
      <c r="AN678" s="3">
        <v>2.7440000000000002</v>
      </c>
      <c r="AO678" s="3">
        <v>1.7989999999999999</v>
      </c>
      <c r="AP678" s="3">
        <v>0.23499999999999999</v>
      </c>
      <c r="AQ678" s="3">
        <v>0.2</v>
      </c>
      <c r="AR678" s="3">
        <v>1.351</v>
      </c>
      <c r="AS678" s="3">
        <v>1.405</v>
      </c>
      <c r="AT678" s="3">
        <v>1.466</v>
      </c>
      <c r="AU678" s="3">
        <v>1.7070000000000001</v>
      </c>
      <c r="AV678" s="3">
        <v>1.887</v>
      </c>
      <c r="AW678" s="3">
        <v>1.6859999999999999</v>
      </c>
      <c r="AX678" s="3">
        <v>1.4610000000000001</v>
      </c>
      <c r="AY678" s="3">
        <v>1.4950000000000001</v>
      </c>
      <c r="AZ678" s="3">
        <v>1.4850000000000001</v>
      </c>
      <c r="BA678">
        <v>1.502</v>
      </c>
      <c r="BB678">
        <v>2016</v>
      </c>
    </row>
    <row r="679" spans="1:54" hidden="1" x14ac:dyDescent="0.2">
      <c r="A679">
        <v>124</v>
      </c>
      <c r="B679" t="s">
        <v>546</v>
      </c>
      <c r="C679" t="s">
        <v>346</v>
      </c>
      <c r="D679" t="s">
        <v>64</v>
      </c>
      <c r="E679" t="s">
        <v>342</v>
      </c>
      <c r="F679" t="s">
        <v>345</v>
      </c>
      <c r="G679" t="s">
        <v>225</v>
      </c>
      <c r="H679" t="s">
        <v>222</v>
      </c>
      <c r="I679" t="s">
        <v>837</v>
      </c>
      <c r="J679" s="3">
        <v>89.852999999999994</v>
      </c>
      <c r="K679" s="3">
        <v>94.206999999999994</v>
      </c>
      <c r="L679" s="3">
        <v>101.94199999999999</v>
      </c>
      <c r="M679" s="3">
        <v>108</v>
      </c>
      <c r="N679" s="3">
        <v>116.682</v>
      </c>
      <c r="O679" s="3">
        <v>124.09699999999999</v>
      </c>
      <c r="P679" s="3">
        <v>129.893</v>
      </c>
      <c r="Q679" s="3">
        <v>135.12899999999999</v>
      </c>
      <c r="R679" s="3">
        <v>144.58000000000001</v>
      </c>
      <c r="S679" s="3">
        <v>156.773</v>
      </c>
      <c r="T679" s="3">
        <v>166.238</v>
      </c>
      <c r="U679" s="3">
        <v>174.15600000000001</v>
      </c>
      <c r="V679" s="3">
        <v>182.87700000000001</v>
      </c>
      <c r="W679" s="3">
        <v>188.34899999999999</v>
      </c>
      <c r="X679" s="3">
        <v>198.499</v>
      </c>
      <c r="Y679" s="3">
        <v>211.61600000000001</v>
      </c>
      <c r="Z679" s="3">
        <v>215.94200000000001</v>
      </c>
      <c r="AA679" s="3">
        <v>225.96899999999999</v>
      </c>
      <c r="AB679" s="3">
        <v>234.489</v>
      </c>
      <c r="AC679" s="3">
        <v>244.226</v>
      </c>
      <c r="AD679" s="3">
        <v>258.22199999999998</v>
      </c>
      <c r="AE679" s="3">
        <v>265.78800000000001</v>
      </c>
      <c r="AF679" s="3">
        <v>275.06599999999997</v>
      </c>
      <c r="AG679" s="3">
        <v>282.637</v>
      </c>
      <c r="AH679" s="3">
        <v>298.71100000000001</v>
      </c>
      <c r="AI679" s="3">
        <v>311.48</v>
      </c>
      <c r="AJ679" s="3">
        <v>326.66300000000001</v>
      </c>
      <c r="AK679" s="3">
        <v>344.71199999999999</v>
      </c>
      <c r="AL679" s="3">
        <v>354.06599999999997</v>
      </c>
      <c r="AM679" s="3">
        <v>348.78100000000001</v>
      </c>
      <c r="AN679" s="3">
        <v>365.1</v>
      </c>
      <c r="AO679" s="3">
        <v>379.10700000000003</v>
      </c>
      <c r="AP679" s="3">
        <v>387.5</v>
      </c>
      <c r="AQ679" s="3">
        <v>392.34100000000001</v>
      </c>
      <c r="AR679" s="3">
        <v>400.28800000000001</v>
      </c>
      <c r="AS679" s="3">
        <v>410.43599999999998</v>
      </c>
      <c r="AT679" s="3">
        <v>423.048</v>
      </c>
      <c r="AU679" s="3">
        <v>438.14600000000002</v>
      </c>
      <c r="AV679" s="3">
        <v>453.50400000000002</v>
      </c>
      <c r="AW679" s="3">
        <v>468.67899999999997</v>
      </c>
      <c r="AX679" s="3">
        <v>483.267</v>
      </c>
      <c r="AY679" s="3">
        <v>498.56400000000002</v>
      </c>
      <c r="AZ679" s="3">
        <v>514.23699999999997</v>
      </c>
      <c r="BA679">
        <v>530.99300000000005</v>
      </c>
      <c r="BB679">
        <v>2016</v>
      </c>
    </row>
    <row r="680" spans="1:54" hidden="1" x14ac:dyDescent="0.2">
      <c r="A680">
        <v>124</v>
      </c>
      <c r="B680" t="s">
        <v>546</v>
      </c>
      <c r="C680" t="s">
        <v>344</v>
      </c>
      <c r="D680" t="s">
        <v>64</v>
      </c>
      <c r="E680" t="s">
        <v>342</v>
      </c>
      <c r="F680" t="s">
        <v>343</v>
      </c>
      <c r="G680" t="s">
        <v>223</v>
      </c>
      <c r="H680" t="s">
        <v>222</v>
      </c>
      <c r="I680" t="s">
        <v>310</v>
      </c>
      <c r="J680" s="3">
        <v>124.139</v>
      </c>
      <c r="K680" s="3">
        <v>102.792</v>
      </c>
      <c r="L680" s="3">
        <v>90.44</v>
      </c>
      <c r="M680" s="3">
        <v>85.492000000000004</v>
      </c>
      <c r="N680" s="3">
        <v>81.671999999999997</v>
      </c>
      <c r="O680" s="3">
        <v>84.92</v>
      </c>
      <c r="P680" s="3">
        <v>117.68899999999999</v>
      </c>
      <c r="Q680" s="3">
        <v>146.18899999999999</v>
      </c>
      <c r="R680" s="3">
        <v>158.94300000000001</v>
      </c>
      <c r="S680" s="3">
        <v>160.672</v>
      </c>
      <c r="T680" s="3">
        <v>201.22</v>
      </c>
      <c r="U680" s="3">
        <v>206.46899999999999</v>
      </c>
      <c r="V680" s="3">
        <v>229.95699999999999</v>
      </c>
      <c r="W680" s="3">
        <v>219.89099999999999</v>
      </c>
      <c r="X680" s="3">
        <v>239.9</v>
      </c>
      <c r="Y680" s="3">
        <v>289.84399999999999</v>
      </c>
      <c r="Z680" s="3">
        <v>281.447</v>
      </c>
      <c r="AA680" s="3">
        <v>255.13200000000001</v>
      </c>
      <c r="AB680" s="3">
        <v>260.95100000000002</v>
      </c>
      <c r="AC680" s="3">
        <v>260.53800000000001</v>
      </c>
      <c r="AD680" s="3">
        <v>238.55500000000001</v>
      </c>
      <c r="AE680" s="3">
        <v>238.00399999999999</v>
      </c>
      <c r="AF680" s="3">
        <v>259.66199999999998</v>
      </c>
      <c r="AG680" s="3">
        <v>319.55200000000002</v>
      </c>
      <c r="AH680" s="3">
        <v>371.27499999999998</v>
      </c>
      <c r="AI680" s="3">
        <v>387.99200000000002</v>
      </c>
      <c r="AJ680" s="3">
        <v>410.15699999999998</v>
      </c>
      <c r="AK680" s="3">
        <v>472.47500000000002</v>
      </c>
      <c r="AL680" s="3">
        <v>521.08399999999995</v>
      </c>
      <c r="AM680" s="3">
        <v>485.78100000000001</v>
      </c>
      <c r="AN680" s="3">
        <v>484.44900000000001</v>
      </c>
      <c r="AO680" s="3">
        <v>527.49199999999996</v>
      </c>
      <c r="AP680" s="3">
        <v>498.16</v>
      </c>
      <c r="AQ680" s="3">
        <v>521.09</v>
      </c>
      <c r="AR680" s="3">
        <v>531.91899999999998</v>
      </c>
      <c r="AS680" s="3">
        <v>455.43</v>
      </c>
      <c r="AT680" s="3">
        <v>468.14800000000002</v>
      </c>
      <c r="AU680" s="3">
        <v>494.733</v>
      </c>
      <c r="AV680" s="3">
        <v>562.22900000000004</v>
      </c>
      <c r="AW680" s="3">
        <v>587.69899999999996</v>
      </c>
      <c r="AX680" s="3">
        <v>612.94000000000005</v>
      </c>
      <c r="AY680" s="3">
        <v>636.78700000000003</v>
      </c>
      <c r="AZ680" s="3">
        <v>661.37300000000005</v>
      </c>
      <c r="BA680">
        <v>685.8</v>
      </c>
      <c r="BB680">
        <v>2016</v>
      </c>
    </row>
    <row r="681" spans="1:54" hidden="1" x14ac:dyDescent="0.2">
      <c r="A681">
        <v>124</v>
      </c>
      <c r="B681" t="s">
        <v>546</v>
      </c>
      <c r="C681" t="s">
        <v>213</v>
      </c>
      <c r="D681" t="s">
        <v>64</v>
      </c>
      <c r="E681" t="s">
        <v>342</v>
      </c>
      <c r="F681" t="s">
        <v>341</v>
      </c>
      <c r="G681" t="s">
        <v>323</v>
      </c>
      <c r="H681" t="s">
        <v>222</v>
      </c>
      <c r="I681" t="s">
        <v>310</v>
      </c>
      <c r="J681" s="3">
        <v>106.634</v>
      </c>
      <c r="K681" s="3">
        <v>116.265</v>
      </c>
      <c r="L681" s="3">
        <v>124.21299999999999</v>
      </c>
      <c r="M681" s="3">
        <v>129.51900000000001</v>
      </c>
      <c r="N681" s="3">
        <v>137.423</v>
      </c>
      <c r="O681" s="3">
        <v>144.16399999999999</v>
      </c>
      <c r="P681" s="3">
        <v>149.751</v>
      </c>
      <c r="Q681" s="3">
        <v>157.11500000000001</v>
      </c>
      <c r="R681" s="3">
        <v>170.29599999999999</v>
      </c>
      <c r="S681" s="3">
        <v>183.05500000000001</v>
      </c>
      <c r="T681" s="3">
        <v>195.78200000000001</v>
      </c>
      <c r="U681" s="3">
        <v>206.00700000000001</v>
      </c>
      <c r="V681" s="3">
        <v>213.928</v>
      </c>
      <c r="W681" s="3">
        <v>216.911</v>
      </c>
      <c r="X681" s="3">
        <v>228.67599999999999</v>
      </c>
      <c r="Y681" s="3">
        <v>239.012</v>
      </c>
      <c r="Z681" s="3">
        <v>247.25200000000001</v>
      </c>
      <c r="AA681" s="3">
        <v>260.81599999999997</v>
      </c>
      <c r="AB681" s="3">
        <v>268.85500000000002</v>
      </c>
      <c r="AC681" s="3">
        <v>282.69600000000003</v>
      </c>
      <c r="AD681" s="3">
        <v>299.63499999999999</v>
      </c>
      <c r="AE681" s="3">
        <v>308.94900000000001</v>
      </c>
      <c r="AF681" s="3">
        <v>319.27800000000002</v>
      </c>
      <c r="AG681" s="3">
        <v>328.16500000000002</v>
      </c>
      <c r="AH681" s="3">
        <v>349.44600000000003</v>
      </c>
      <c r="AI681" s="3">
        <v>368.24400000000003</v>
      </c>
      <c r="AJ681" s="3">
        <v>389.07</v>
      </c>
      <c r="AK681" s="3">
        <v>413.2</v>
      </c>
      <c r="AL681" s="3">
        <v>424.60500000000002</v>
      </c>
      <c r="AM681" s="3">
        <v>418.18900000000002</v>
      </c>
      <c r="AN681" s="3">
        <v>434.91399999999999</v>
      </c>
      <c r="AO681" s="3">
        <v>451.87599999999998</v>
      </c>
      <c r="AP681" s="3">
        <v>461.28</v>
      </c>
      <c r="AQ681" s="3">
        <v>469.66899999999998</v>
      </c>
      <c r="AR681" s="3">
        <v>484.56</v>
      </c>
      <c r="AS681" s="3">
        <v>496.69499999999999</v>
      </c>
      <c r="AT681" s="3">
        <v>510.40499999999997</v>
      </c>
      <c r="AU681" s="3">
        <v>528.45799999999997</v>
      </c>
      <c r="AV681" s="3">
        <v>550.66399999999999</v>
      </c>
      <c r="AW681" s="3">
        <v>572.09199999999998</v>
      </c>
      <c r="AX681" s="3">
        <v>591.85599999999999</v>
      </c>
      <c r="AY681" s="3">
        <v>612.15</v>
      </c>
      <c r="AZ681" s="3">
        <v>631.91099999999994</v>
      </c>
      <c r="BA681">
        <v>652.56100000000004</v>
      </c>
      <c r="BB681">
        <v>2016</v>
      </c>
    </row>
    <row r="682" spans="1:54" hidden="1" x14ac:dyDescent="0.2">
      <c r="A682">
        <v>124</v>
      </c>
      <c r="B682" t="s">
        <v>546</v>
      </c>
      <c r="C682" t="s">
        <v>340</v>
      </c>
      <c r="D682" t="s">
        <v>64</v>
      </c>
      <c r="E682" t="s">
        <v>339</v>
      </c>
      <c r="F682" t="s">
        <v>338</v>
      </c>
      <c r="G682" t="s">
        <v>295</v>
      </c>
      <c r="I682" t="s">
        <v>337</v>
      </c>
      <c r="J682" s="3">
        <v>41.134</v>
      </c>
      <c r="K682" s="3">
        <v>43.247999999999998</v>
      </c>
      <c r="L682" s="3">
        <v>46.521999999999998</v>
      </c>
      <c r="M682" s="3">
        <v>49.133000000000003</v>
      </c>
      <c r="N682" s="3">
        <v>51.805</v>
      </c>
      <c r="O682" s="3">
        <v>54.201999999999998</v>
      </c>
      <c r="P682" s="3">
        <v>55.718000000000004</v>
      </c>
      <c r="Q682" s="3">
        <v>56.656999999999996</v>
      </c>
      <c r="R682" s="3">
        <v>57.886000000000003</v>
      </c>
      <c r="S682" s="3">
        <v>60.662999999999997</v>
      </c>
      <c r="T682" s="3">
        <v>62.368000000000002</v>
      </c>
      <c r="U682" s="3">
        <v>64.162999999999997</v>
      </c>
      <c r="V682" s="3">
        <v>66.36</v>
      </c>
      <c r="W682" s="3">
        <v>69.010000000000005</v>
      </c>
      <c r="X682" s="3">
        <v>70.454999999999998</v>
      </c>
      <c r="Y682" s="3">
        <v>73.361000000000004</v>
      </c>
      <c r="Z682" s="3">
        <v>73.686999999999998</v>
      </c>
      <c r="AA682" s="3">
        <v>74.349999999999994</v>
      </c>
      <c r="AB682" s="3">
        <v>75.658000000000001</v>
      </c>
      <c r="AC682" s="3">
        <v>76.088999999999999</v>
      </c>
      <c r="AD682" s="3">
        <v>77.628</v>
      </c>
      <c r="AE682" s="3">
        <v>79.260000000000005</v>
      </c>
      <c r="AF682" s="3">
        <v>80.591999999999999</v>
      </c>
      <c r="AG682" s="3">
        <v>82.174000000000007</v>
      </c>
      <c r="AH682" s="3">
        <v>83.801000000000002</v>
      </c>
      <c r="AI682" s="3">
        <v>85.59</v>
      </c>
      <c r="AJ682" s="3">
        <v>87.567999999999998</v>
      </c>
      <c r="AK682" s="3">
        <v>89.325999999999993</v>
      </c>
      <c r="AL682" s="3">
        <v>91.037000000000006</v>
      </c>
      <c r="AM682" s="3">
        <v>91.745000000000005</v>
      </c>
      <c r="AN682" s="3">
        <v>93.472999999999999</v>
      </c>
      <c r="AO682" s="3">
        <v>95.343999999999994</v>
      </c>
      <c r="AP682" s="3">
        <v>97.225999999999999</v>
      </c>
      <c r="AQ682" s="3">
        <v>98.244</v>
      </c>
      <c r="AR682" s="3">
        <v>98.897999999999996</v>
      </c>
      <c r="AS682" s="3">
        <v>100</v>
      </c>
      <c r="AT682" s="3">
        <v>101.584</v>
      </c>
      <c r="AU682" s="3">
        <v>103.444</v>
      </c>
      <c r="AV682" s="3">
        <v>105.087</v>
      </c>
      <c r="AW682" s="3">
        <v>106.80200000000001</v>
      </c>
      <c r="AX682" s="3">
        <v>108.54</v>
      </c>
      <c r="AY682" s="3">
        <v>110.327</v>
      </c>
      <c r="AZ682" s="3">
        <v>112.13</v>
      </c>
      <c r="BA682">
        <v>114.07</v>
      </c>
      <c r="BB682">
        <v>2016</v>
      </c>
    </row>
    <row r="683" spans="1:54" hidden="1" x14ac:dyDescent="0.2">
      <c r="A683">
        <v>124</v>
      </c>
      <c r="B683" t="s">
        <v>546</v>
      </c>
      <c r="C683" t="s">
        <v>336</v>
      </c>
      <c r="D683" t="s">
        <v>64</v>
      </c>
      <c r="E683" t="s">
        <v>333</v>
      </c>
      <c r="F683" t="s">
        <v>335</v>
      </c>
      <c r="G683" t="s">
        <v>225</v>
      </c>
      <c r="H683" t="s">
        <v>322</v>
      </c>
      <c r="I683" t="s">
        <v>330</v>
      </c>
      <c r="J683" s="3">
        <v>22165.366000000002</v>
      </c>
      <c r="K683" s="3">
        <v>22084.942999999999</v>
      </c>
      <c r="L683" s="3">
        <v>22236.15</v>
      </c>
      <c r="M683" s="3">
        <v>22297.736000000001</v>
      </c>
      <c r="N683" s="3">
        <v>22859.263999999999</v>
      </c>
      <c r="O683" s="3">
        <v>23225.776999999998</v>
      </c>
      <c r="P683" s="3">
        <v>23646.312000000002</v>
      </c>
      <c r="Q683" s="3">
        <v>24177.391</v>
      </c>
      <c r="R683" s="3">
        <v>25291.226999999999</v>
      </c>
      <c r="S683" s="3">
        <v>26031.827000000001</v>
      </c>
      <c r="T683" s="3">
        <v>26794.113000000001</v>
      </c>
      <c r="U683" s="3">
        <v>27178.19</v>
      </c>
      <c r="V683" s="3">
        <v>27497.766</v>
      </c>
      <c r="W683" s="3">
        <v>27107.977999999999</v>
      </c>
      <c r="X683" s="3">
        <v>27893.227999999999</v>
      </c>
      <c r="Y683" s="3">
        <v>28474.004000000001</v>
      </c>
      <c r="Z683" s="3">
        <v>28892.107</v>
      </c>
      <c r="AA683" s="3">
        <v>29883.996999999999</v>
      </c>
      <c r="AB683" s="3">
        <v>30408.455000000002</v>
      </c>
      <c r="AC683" s="3">
        <v>31425.768</v>
      </c>
      <c r="AD683" s="3">
        <v>32487.18</v>
      </c>
      <c r="AE683" s="3">
        <v>32673.045999999998</v>
      </c>
      <c r="AF683" s="3">
        <v>33105.442000000003</v>
      </c>
      <c r="AG683" s="3">
        <v>33213.131000000001</v>
      </c>
      <c r="AH683" s="3">
        <v>34286.125999999997</v>
      </c>
      <c r="AI683" s="3">
        <v>34838.612999999998</v>
      </c>
      <c r="AJ683" s="3">
        <v>35488.959000000003</v>
      </c>
      <c r="AK683" s="3">
        <v>36459.328000000001</v>
      </c>
      <c r="AL683" s="3">
        <v>36461.224999999999</v>
      </c>
      <c r="AM683" s="3">
        <v>35353.870999999999</v>
      </c>
      <c r="AN683" s="3">
        <v>36033.065000000002</v>
      </c>
      <c r="AO683" s="3">
        <v>36145.267</v>
      </c>
      <c r="AP683" s="3">
        <v>35983.928999999996</v>
      </c>
      <c r="AQ683" s="3">
        <v>35855.084999999999</v>
      </c>
      <c r="AR683" s="3">
        <v>36200.321000000004</v>
      </c>
      <c r="AS683" s="3">
        <v>36524.517</v>
      </c>
      <c r="AT683" s="3">
        <v>36817.938000000002</v>
      </c>
      <c r="AU683" s="3">
        <v>37312.383999999998</v>
      </c>
      <c r="AV683" s="3">
        <v>37819.938000000002</v>
      </c>
      <c r="AW683" s="3">
        <v>38258.764999999999</v>
      </c>
      <c r="AX683" s="3">
        <v>38617.078999999998</v>
      </c>
      <c r="AY683" s="3">
        <v>38991.601000000002</v>
      </c>
      <c r="AZ683" s="3">
        <v>39366.195</v>
      </c>
      <c r="BA683">
        <v>39750.849000000002</v>
      </c>
      <c r="BB683">
        <v>2016</v>
      </c>
    </row>
    <row r="684" spans="1:54" hidden="1" x14ac:dyDescent="0.2">
      <c r="A684">
        <v>124</v>
      </c>
      <c r="B684" t="s">
        <v>546</v>
      </c>
      <c r="C684" t="s">
        <v>334</v>
      </c>
      <c r="D684" t="s">
        <v>64</v>
      </c>
      <c r="E684" t="s">
        <v>333</v>
      </c>
      <c r="F684" t="s">
        <v>332</v>
      </c>
      <c r="G684" t="s">
        <v>331</v>
      </c>
      <c r="H684" t="s">
        <v>322</v>
      </c>
      <c r="I684" t="s">
        <v>330</v>
      </c>
      <c r="J684" s="3">
        <v>25189.821</v>
      </c>
      <c r="K684" s="3">
        <v>25098.422999999999</v>
      </c>
      <c r="L684" s="3">
        <v>25270.262999999999</v>
      </c>
      <c r="M684" s="3">
        <v>25340.252</v>
      </c>
      <c r="N684" s="3">
        <v>25978.400000000001</v>
      </c>
      <c r="O684" s="3">
        <v>26394.923999999999</v>
      </c>
      <c r="P684" s="3">
        <v>26872.84</v>
      </c>
      <c r="Q684" s="3">
        <v>27476.384999999998</v>
      </c>
      <c r="R684" s="3">
        <v>28742.204000000002</v>
      </c>
      <c r="S684" s="3">
        <v>29583.858</v>
      </c>
      <c r="T684" s="3">
        <v>30450.156999999999</v>
      </c>
      <c r="U684" s="3">
        <v>30886.642</v>
      </c>
      <c r="V684" s="3">
        <v>31249.824000000001</v>
      </c>
      <c r="W684" s="3">
        <v>30806.85</v>
      </c>
      <c r="X684" s="3">
        <v>31699.245999999999</v>
      </c>
      <c r="Y684" s="3">
        <v>32359.268</v>
      </c>
      <c r="Z684" s="3">
        <v>32834.421999999999</v>
      </c>
      <c r="AA684" s="3">
        <v>33961.654000000002</v>
      </c>
      <c r="AB684" s="3">
        <v>34557.675000000003</v>
      </c>
      <c r="AC684" s="3">
        <v>35713.800000000003</v>
      </c>
      <c r="AD684" s="3">
        <v>36920.040999999997</v>
      </c>
      <c r="AE684" s="3">
        <v>37131.269</v>
      </c>
      <c r="AF684" s="3">
        <v>37622.663999999997</v>
      </c>
      <c r="AG684" s="3">
        <v>37745.046999999999</v>
      </c>
      <c r="AH684" s="3">
        <v>38964.451999999997</v>
      </c>
      <c r="AI684" s="3">
        <v>39592.326000000001</v>
      </c>
      <c r="AJ684" s="3">
        <v>40331.411</v>
      </c>
      <c r="AK684" s="3">
        <v>41434.186999999998</v>
      </c>
      <c r="AL684" s="3">
        <v>41436.343000000001</v>
      </c>
      <c r="AM684" s="3">
        <v>40177.89</v>
      </c>
      <c r="AN684" s="3">
        <v>40949.760000000002</v>
      </c>
      <c r="AO684" s="3">
        <v>41077.273000000001</v>
      </c>
      <c r="AP684" s="3">
        <v>40893.919000000002</v>
      </c>
      <c r="AQ684" s="3">
        <v>40747.495000000003</v>
      </c>
      <c r="AR684" s="3">
        <v>41139.839</v>
      </c>
      <c r="AS684" s="3">
        <v>41508.269999999997</v>
      </c>
      <c r="AT684" s="3">
        <v>41841.728999999999</v>
      </c>
      <c r="AU684" s="3">
        <v>42403.642</v>
      </c>
      <c r="AV684" s="3">
        <v>42980.451000000001</v>
      </c>
      <c r="AW684" s="3">
        <v>43479.156000000003</v>
      </c>
      <c r="AX684" s="3">
        <v>43886.362000000001</v>
      </c>
      <c r="AY684" s="3">
        <v>44311.987000000001</v>
      </c>
      <c r="AZ684" s="3">
        <v>44737.695</v>
      </c>
      <c r="BA684">
        <v>45174.834000000003</v>
      </c>
      <c r="BB684">
        <v>2016</v>
      </c>
    </row>
    <row r="685" spans="1:54" hidden="1" x14ac:dyDescent="0.2">
      <c r="A685">
        <v>124</v>
      </c>
      <c r="B685" t="s">
        <v>546</v>
      </c>
      <c r="C685" t="s">
        <v>329</v>
      </c>
      <c r="D685" t="s">
        <v>64</v>
      </c>
      <c r="E685" t="s">
        <v>325</v>
      </c>
      <c r="F685" t="s">
        <v>328</v>
      </c>
      <c r="G685" t="s">
        <v>225</v>
      </c>
      <c r="H685" t="s">
        <v>322</v>
      </c>
      <c r="I685" t="s">
        <v>321</v>
      </c>
      <c r="J685" s="3">
        <v>9117.44</v>
      </c>
      <c r="K685" s="3">
        <v>9551.2219999999998</v>
      </c>
      <c r="L685" s="3">
        <v>10344.633</v>
      </c>
      <c r="M685" s="3">
        <v>10955.52</v>
      </c>
      <c r="N685" s="3">
        <v>11842.26</v>
      </c>
      <c r="O685" s="3">
        <v>12588.846</v>
      </c>
      <c r="P685" s="3">
        <v>13175.245999999999</v>
      </c>
      <c r="Q685" s="3">
        <v>13698.129000000001</v>
      </c>
      <c r="R685" s="3">
        <v>14639.992</v>
      </c>
      <c r="S685" s="3">
        <v>15791.607</v>
      </c>
      <c r="T685" s="3">
        <v>16711.056</v>
      </c>
      <c r="U685" s="3">
        <v>17438.311000000002</v>
      </c>
      <c r="V685" s="3">
        <v>18247.562000000002</v>
      </c>
      <c r="W685" s="3">
        <v>18707.134999999998</v>
      </c>
      <c r="X685" s="3">
        <v>19652.172999999999</v>
      </c>
      <c r="Y685" s="3">
        <v>20888.846000000001</v>
      </c>
      <c r="Z685" s="3">
        <v>21289.657999999999</v>
      </c>
      <c r="AA685" s="3">
        <v>22218.68</v>
      </c>
      <c r="AB685" s="3">
        <v>23006.566999999999</v>
      </c>
      <c r="AC685" s="3">
        <v>23911.487000000001</v>
      </c>
      <c r="AD685" s="3">
        <v>25219.245999999999</v>
      </c>
      <c r="AE685" s="3">
        <v>25896.646000000001</v>
      </c>
      <c r="AF685" s="3">
        <v>26680.245999999999</v>
      </c>
      <c r="AG685" s="3">
        <v>27292.511999999999</v>
      </c>
      <c r="AH685" s="3">
        <v>28732.098999999998</v>
      </c>
      <c r="AI685" s="3">
        <v>29818.535</v>
      </c>
      <c r="AJ685" s="3">
        <v>31077.074000000001</v>
      </c>
      <c r="AK685" s="3">
        <v>32567.518</v>
      </c>
      <c r="AL685" s="3">
        <v>33193.067000000003</v>
      </c>
      <c r="AM685" s="3">
        <v>32435.451000000001</v>
      </c>
      <c r="AN685" s="3">
        <v>33681.107000000004</v>
      </c>
      <c r="AO685" s="3">
        <v>34462.273999999998</v>
      </c>
      <c r="AP685" s="3">
        <v>34985.904999999999</v>
      </c>
      <c r="AQ685" s="3">
        <v>35225.527000000002</v>
      </c>
      <c r="AR685" s="3">
        <v>35801.245999999999</v>
      </c>
      <c r="AS685" s="3">
        <v>36524.517</v>
      </c>
      <c r="AT685" s="3">
        <v>37401.080999999998</v>
      </c>
      <c r="AU685" s="3">
        <v>38597.275000000001</v>
      </c>
      <c r="AV685" s="3">
        <v>39743.684000000001</v>
      </c>
      <c r="AW685" s="3">
        <v>40861.135999999999</v>
      </c>
      <c r="AX685" s="3">
        <v>41915.159</v>
      </c>
      <c r="AY685" s="3">
        <v>43018.324999999997</v>
      </c>
      <c r="AZ685" s="3">
        <v>44141.267999999996</v>
      </c>
      <c r="BA685">
        <v>45343.874000000003</v>
      </c>
      <c r="BB685">
        <v>2016</v>
      </c>
    </row>
    <row r="686" spans="1:54" hidden="1" x14ac:dyDescent="0.2">
      <c r="A686">
        <v>124</v>
      </c>
      <c r="B686" t="s">
        <v>546</v>
      </c>
      <c r="C686" t="s">
        <v>327</v>
      </c>
      <c r="D686" t="s">
        <v>64</v>
      </c>
      <c r="E686" t="s">
        <v>325</v>
      </c>
      <c r="F686" t="s">
        <v>326</v>
      </c>
      <c r="G686" t="s">
        <v>223</v>
      </c>
      <c r="H686" t="s">
        <v>322</v>
      </c>
      <c r="I686" t="s">
        <v>321</v>
      </c>
      <c r="J686" s="3">
        <v>12596.432000000001</v>
      </c>
      <c r="K686" s="3">
        <v>10421.61</v>
      </c>
      <c r="L686" s="3">
        <v>9177.4599999999991</v>
      </c>
      <c r="M686" s="3">
        <v>8672.3459999999995</v>
      </c>
      <c r="N686" s="3">
        <v>8288.99</v>
      </c>
      <c r="O686" s="3">
        <v>8614.5310000000009</v>
      </c>
      <c r="P686" s="3">
        <v>11937.380999999999</v>
      </c>
      <c r="Q686" s="3">
        <v>14819.379000000001</v>
      </c>
      <c r="R686" s="3">
        <v>16094.351000000001</v>
      </c>
      <c r="S686" s="3">
        <v>16184.35</v>
      </c>
      <c r="T686" s="3">
        <v>20227.662</v>
      </c>
      <c r="U686" s="3">
        <v>20673.830999999998</v>
      </c>
      <c r="V686" s="3">
        <v>22945.227999999999</v>
      </c>
      <c r="W686" s="3">
        <v>21839.937000000002</v>
      </c>
      <c r="X686" s="3">
        <v>23750.956999999999</v>
      </c>
      <c r="Y686" s="3">
        <v>28610.841</v>
      </c>
      <c r="Z686" s="3">
        <v>27747.821</v>
      </c>
      <c r="AA686" s="3">
        <v>25086.126</v>
      </c>
      <c r="AB686" s="3">
        <v>25602.853999999999</v>
      </c>
      <c r="AC686" s="3">
        <v>25508.517</v>
      </c>
      <c r="AD686" s="3">
        <v>23298.473000000002</v>
      </c>
      <c r="AE686" s="3">
        <v>23189.548999999999</v>
      </c>
      <c r="AF686" s="3">
        <v>25186.094000000001</v>
      </c>
      <c r="AG686" s="3">
        <v>30857.164000000001</v>
      </c>
      <c r="AH686" s="3">
        <v>35711.777000000002</v>
      </c>
      <c r="AI686" s="3">
        <v>37143.190999999999</v>
      </c>
      <c r="AJ686" s="3">
        <v>39020.228000000003</v>
      </c>
      <c r="AK686" s="3">
        <v>44638.2</v>
      </c>
      <c r="AL686" s="3">
        <v>48850.720000000001</v>
      </c>
      <c r="AM686" s="3">
        <v>45176.012000000002</v>
      </c>
      <c r="AN686" s="3">
        <v>44691.258000000002</v>
      </c>
      <c r="AO686" s="3">
        <v>47951.072999999997</v>
      </c>
      <c r="AP686" s="3">
        <v>44976.953999999998</v>
      </c>
      <c r="AQ686" s="3">
        <v>46784.987000000001</v>
      </c>
      <c r="AR686" s="3">
        <v>47574.186999999998</v>
      </c>
      <c r="AS686" s="3">
        <v>40528.517</v>
      </c>
      <c r="AT686" s="3">
        <v>41388.347999999998</v>
      </c>
      <c r="AU686" s="3">
        <v>43582.165000000001</v>
      </c>
      <c r="AV686" s="3">
        <v>49271.966999999997</v>
      </c>
      <c r="AW686" s="3">
        <v>51237.809000000001</v>
      </c>
      <c r="AX686" s="3">
        <v>53162.112999999998</v>
      </c>
      <c r="AY686" s="3">
        <v>54944.866000000002</v>
      </c>
      <c r="AZ686" s="3">
        <v>56771.163999999997</v>
      </c>
      <c r="BA686">
        <v>58563.565000000002</v>
      </c>
      <c r="BB686">
        <v>2016</v>
      </c>
    </row>
    <row r="687" spans="1:54" hidden="1" x14ac:dyDescent="0.2">
      <c r="A687">
        <v>124</v>
      </c>
      <c r="B687" t="s">
        <v>546</v>
      </c>
      <c r="C687" t="s">
        <v>212</v>
      </c>
      <c r="D687" t="s">
        <v>64</v>
      </c>
      <c r="E687" t="s">
        <v>325</v>
      </c>
      <c r="F687" t="s">
        <v>324</v>
      </c>
      <c r="G687" t="s">
        <v>323</v>
      </c>
      <c r="H687" t="s">
        <v>322</v>
      </c>
      <c r="I687" t="s">
        <v>321</v>
      </c>
      <c r="J687" s="3">
        <v>10820.144</v>
      </c>
      <c r="K687" s="3">
        <v>11787.522999999999</v>
      </c>
      <c r="L687" s="3">
        <v>12604.592000000001</v>
      </c>
      <c r="M687" s="3">
        <v>13138.439</v>
      </c>
      <c r="N687" s="3">
        <v>13947.323</v>
      </c>
      <c r="O687" s="3">
        <v>14624.425999999999</v>
      </c>
      <c r="P687" s="3">
        <v>15189.406999999999</v>
      </c>
      <c r="Q687" s="3">
        <v>15926.931</v>
      </c>
      <c r="R687" s="3">
        <v>17243.892</v>
      </c>
      <c r="S687" s="3">
        <v>18439.023000000001</v>
      </c>
      <c r="T687" s="3">
        <v>19680.946</v>
      </c>
      <c r="U687" s="3">
        <v>20627.526000000002</v>
      </c>
      <c r="V687" s="3">
        <v>21345.861000000001</v>
      </c>
      <c r="W687" s="3">
        <v>21543.883999999998</v>
      </c>
      <c r="X687" s="3">
        <v>22639.780999999999</v>
      </c>
      <c r="Y687" s="3">
        <v>23593.164000000001</v>
      </c>
      <c r="Z687" s="3">
        <v>24376.517</v>
      </c>
      <c r="AA687" s="3">
        <v>25645.08</v>
      </c>
      <c r="AB687" s="3">
        <v>26378.298999999999</v>
      </c>
      <c r="AC687" s="3">
        <v>27677.985000000001</v>
      </c>
      <c r="AD687" s="3">
        <v>29263.838</v>
      </c>
      <c r="AE687" s="3">
        <v>30102.011999999999</v>
      </c>
      <c r="AF687" s="3">
        <v>30968.62</v>
      </c>
      <c r="AG687" s="3">
        <v>31688.87</v>
      </c>
      <c r="AH687" s="3">
        <v>33612.19</v>
      </c>
      <c r="AI687" s="3">
        <v>35252.646999999997</v>
      </c>
      <c r="AJ687" s="3">
        <v>37014.161</v>
      </c>
      <c r="AK687" s="3">
        <v>39038.091999999997</v>
      </c>
      <c r="AL687" s="3">
        <v>39805.947</v>
      </c>
      <c r="AM687" s="3">
        <v>38890.120000000003</v>
      </c>
      <c r="AN687" s="3">
        <v>40121.531999999999</v>
      </c>
      <c r="AO687" s="3">
        <v>41077.273000000001</v>
      </c>
      <c r="AP687" s="3">
        <v>41647.228999999999</v>
      </c>
      <c r="AQ687" s="3">
        <v>42168.269</v>
      </c>
      <c r="AR687" s="3">
        <v>43338.404000000002</v>
      </c>
      <c r="AS687" s="3">
        <v>44200.654999999999</v>
      </c>
      <c r="AT687" s="3">
        <v>45124.222000000002</v>
      </c>
      <c r="AU687" s="3">
        <v>46553.074000000001</v>
      </c>
      <c r="AV687" s="3">
        <v>48258.417000000001</v>
      </c>
      <c r="AW687" s="3">
        <v>49877.112999999998</v>
      </c>
      <c r="AX687" s="3">
        <v>51333.430999999997</v>
      </c>
      <c r="AY687" s="3">
        <v>52819.071000000004</v>
      </c>
      <c r="AZ687" s="3">
        <v>54242.17</v>
      </c>
      <c r="BA687">
        <v>55725.131000000001</v>
      </c>
      <c r="BB687">
        <v>2016</v>
      </c>
    </row>
    <row r="688" spans="1:54" hidden="1" x14ac:dyDescent="0.2">
      <c r="A688">
        <v>124</v>
      </c>
      <c r="B688" t="s">
        <v>546</v>
      </c>
      <c r="C688" t="s">
        <v>320</v>
      </c>
      <c r="D688" t="s">
        <v>64</v>
      </c>
      <c r="E688" t="s">
        <v>319</v>
      </c>
      <c r="F688" s="3" t="s">
        <v>318</v>
      </c>
      <c r="G688" t="s">
        <v>243</v>
      </c>
      <c r="I688" t="s">
        <v>347</v>
      </c>
      <c r="J688">
        <v>2.198</v>
      </c>
      <c r="K688">
        <v>0.317</v>
      </c>
      <c r="L688">
        <v>-0.70499999999999996</v>
      </c>
      <c r="M688">
        <v>-2.0529999999999999</v>
      </c>
      <c r="N688">
        <v>-1.47</v>
      </c>
      <c r="O688">
        <v>-1.7050000000000001</v>
      </c>
      <c r="P688">
        <v>-1.91</v>
      </c>
      <c r="Q688">
        <v>-1.7589999999999999</v>
      </c>
      <c r="R688">
        <v>0.44800000000000001</v>
      </c>
      <c r="S688">
        <v>1.476</v>
      </c>
      <c r="T688">
        <v>2.165</v>
      </c>
      <c r="U688">
        <v>1.671</v>
      </c>
      <c r="V688">
        <v>0.97799999999999998</v>
      </c>
      <c r="W688">
        <v>-1.9990000000000001</v>
      </c>
      <c r="X688">
        <v>-1.1299999999999999</v>
      </c>
      <c r="Y688">
        <v>-1.016</v>
      </c>
      <c r="Z688">
        <v>-1.6439999999999999</v>
      </c>
      <c r="AA688">
        <v>-0.40400000000000003</v>
      </c>
      <c r="AB688">
        <v>-0.755</v>
      </c>
      <c r="AC688">
        <v>0.38400000000000001</v>
      </c>
      <c r="AD688">
        <v>1.64</v>
      </c>
      <c r="AE688">
        <v>0.27800000000000002</v>
      </c>
      <c r="AF688">
        <v>-0.154</v>
      </c>
      <c r="AG688">
        <v>-1.4790000000000001</v>
      </c>
      <c r="AH688">
        <v>-0.17</v>
      </c>
      <c r="AI688">
        <v>-0.189</v>
      </c>
      <c r="AJ688">
        <v>0.33400000000000002</v>
      </c>
      <c r="AK688">
        <v>1.986</v>
      </c>
      <c r="AL688">
        <v>1.417</v>
      </c>
      <c r="AM688">
        <v>-1.8759999999999999</v>
      </c>
      <c r="AN688">
        <v>-0.35399999999999998</v>
      </c>
      <c r="AO688">
        <v>0.33900000000000002</v>
      </c>
      <c r="AP688">
        <v>-0.45700000000000002</v>
      </c>
      <c r="AQ688">
        <v>-1.2789999999999999</v>
      </c>
      <c r="AR688">
        <v>-1.0349999999999999</v>
      </c>
      <c r="AS688">
        <v>-0.80100000000000005</v>
      </c>
      <c r="AT688">
        <v>-0.58099999999999996</v>
      </c>
      <c r="AU688">
        <v>-0.26</v>
      </c>
      <c r="AV688">
        <v>0.13400000000000001</v>
      </c>
      <c r="AW688">
        <v>0.30299999999999999</v>
      </c>
      <c r="AX688" t="s">
        <v>215</v>
      </c>
      <c r="AY688" t="s">
        <v>215</v>
      </c>
      <c r="AZ688" t="s">
        <v>215</v>
      </c>
      <c r="BA688" t="s">
        <v>215</v>
      </c>
      <c r="BB688">
        <v>2016</v>
      </c>
    </row>
    <row r="689" spans="1:54" hidden="1" x14ac:dyDescent="0.2">
      <c r="A689">
        <v>124</v>
      </c>
      <c r="B689" t="s">
        <v>546</v>
      </c>
      <c r="C689" t="s">
        <v>317</v>
      </c>
      <c r="D689" t="s">
        <v>64</v>
      </c>
      <c r="E689" t="s">
        <v>316</v>
      </c>
      <c r="F689" s="3" t="s">
        <v>315</v>
      </c>
      <c r="G689" t="s">
        <v>288</v>
      </c>
      <c r="I689" t="s">
        <v>310</v>
      </c>
      <c r="J689">
        <v>0.80800000000000005</v>
      </c>
      <c r="K689">
        <v>0.79200000000000004</v>
      </c>
      <c r="L689">
        <v>0.79400000000000004</v>
      </c>
      <c r="M689">
        <v>0.77600000000000002</v>
      </c>
      <c r="N689">
        <v>0.76200000000000001</v>
      </c>
      <c r="O689">
        <v>0.748</v>
      </c>
      <c r="P689">
        <v>0.73499999999999999</v>
      </c>
      <c r="Q689">
        <v>0.72399999999999998</v>
      </c>
      <c r="R689">
        <v>0.72599999999999998</v>
      </c>
      <c r="S689">
        <v>0.72399999999999998</v>
      </c>
      <c r="T689">
        <v>0.71799999999999997</v>
      </c>
      <c r="U689">
        <v>0.71399999999999997</v>
      </c>
      <c r="V689">
        <v>0.65100000000000002</v>
      </c>
      <c r="W689">
        <v>0.63200000000000001</v>
      </c>
      <c r="X689">
        <v>0.63400000000000001</v>
      </c>
      <c r="Y689">
        <v>0.626</v>
      </c>
      <c r="Z689">
        <v>0.61199999999999999</v>
      </c>
      <c r="AA689">
        <v>0.61</v>
      </c>
      <c r="AB689">
        <v>0.60599999999999998</v>
      </c>
      <c r="AC689">
        <v>0.60699999999999998</v>
      </c>
      <c r="AD689">
        <v>0.6</v>
      </c>
      <c r="AE689">
        <v>0.59</v>
      </c>
      <c r="AF689">
        <v>0.58399999999999996</v>
      </c>
      <c r="AG689">
        <v>0.56499999999999995</v>
      </c>
      <c r="AH689">
        <v>0.55700000000000005</v>
      </c>
      <c r="AI689">
        <v>0.54300000000000004</v>
      </c>
      <c r="AJ689">
        <v>0.52800000000000002</v>
      </c>
      <c r="AK689">
        <v>0.51800000000000002</v>
      </c>
      <c r="AL689">
        <v>0.50800000000000001</v>
      </c>
      <c r="AM689">
        <v>0.499</v>
      </c>
      <c r="AN689">
        <v>0.48699999999999999</v>
      </c>
      <c r="AO689">
        <v>0.47599999999999998</v>
      </c>
      <c r="AP689">
        <v>0.46300000000000002</v>
      </c>
      <c r="AQ689">
        <v>0.44800000000000001</v>
      </c>
      <c r="AR689">
        <v>0.439</v>
      </c>
      <c r="AS689">
        <v>0.43099999999999999</v>
      </c>
      <c r="AT689">
        <v>0.42399999999999999</v>
      </c>
      <c r="AU689">
        <v>0.41599999999999998</v>
      </c>
      <c r="AV689">
        <v>0.40799999999999997</v>
      </c>
      <c r="AW689">
        <v>0.39900000000000002</v>
      </c>
      <c r="AX689">
        <v>0.39100000000000001</v>
      </c>
      <c r="AY689">
        <v>0.38200000000000001</v>
      </c>
      <c r="AZ689">
        <v>0.374</v>
      </c>
      <c r="BA689">
        <v>0.36699999999999999</v>
      </c>
      <c r="BB689">
        <v>2016</v>
      </c>
    </row>
    <row r="690" spans="1:54" hidden="1" x14ac:dyDescent="0.2">
      <c r="A690">
        <v>124</v>
      </c>
      <c r="B690" t="s">
        <v>546</v>
      </c>
      <c r="C690" t="s">
        <v>314</v>
      </c>
      <c r="D690" t="s">
        <v>64</v>
      </c>
      <c r="E690" t="s">
        <v>313</v>
      </c>
      <c r="F690" s="3" t="s">
        <v>312</v>
      </c>
      <c r="G690" t="s">
        <v>311</v>
      </c>
      <c r="I690" t="s">
        <v>310</v>
      </c>
      <c r="J690">
        <v>0.84299999999999997</v>
      </c>
      <c r="K690">
        <v>0.81</v>
      </c>
      <c r="L690">
        <v>0.82099999999999995</v>
      </c>
      <c r="M690">
        <v>0.83399999999999996</v>
      </c>
      <c r="N690">
        <v>0.84899999999999998</v>
      </c>
      <c r="O690">
        <v>0.86099999999999999</v>
      </c>
      <c r="P690">
        <v>0.86699999999999999</v>
      </c>
      <c r="Q690">
        <v>0.86</v>
      </c>
      <c r="R690">
        <v>0.84899999999999998</v>
      </c>
      <c r="S690">
        <v>0.85599999999999998</v>
      </c>
      <c r="T690">
        <v>0.84899999999999998</v>
      </c>
      <c r="U690">
        <v>0.84499999999999997</v>
      </c>
      <c r="V690">
        <v>0.85499999999999998</v>
      </c>
      <c r="W690">
        <v>0.86799999999999999</v>
      </c>
      <c r="X690">
        <v>0.86799999999999999</v>
      </c>
      <c r="Y690">
        <v>0.88500000000000001</v>
      </c>
      <c r="Z690">
        <v>0.873</v>
      </c>
      <c r="AA690">
        <v>0.86599999999999999</v>
      </c>
      <c r="AB690">
        <v>0.872</v>
      </c>
      <c r="AC690">
        <v>0.86399999999999999</v>
      </c>
      <c r="AD690">
        <v>0.86199999999999999</v>
      </c>
      <c r="AE690">
        <v>0.86</v>
      </c>
      <c r="AF690">
        <v>0.86199999999999999</v>
      </c>
      <c r="AG690">
        <v>0.86099999999999999</v>
      </c>
      <c r="AH690">
        <v>0.85499999999999998</v>
      </c>
      <c r="AI690">
        <v>0.84599999999999997</v>
      </c>
      <c r="AJ690">
        <v>0.84</v>
      </c>
      <c r="AK690">
        <v>0.83399999999999996</v>
      </c>
      <c r="AL690">
        <v>0.83399999999999996</v>
      </c>
      <c r="AM690">
        <v>0.83399999999999996</v>
      </c>
      <c r="AN690">
        <v>0.83899999999999997</v>
      </c>
      <c r="AO690">
        <v>0.83899999999999997</v>
      </c>
      <c r="AP690">
        <v>0.84</v>
      </c>
      <c r="AQ690">
        <v>0.83499999999999996</v>
      </c>
      <c r="AR690">
        <v>0.82599999999999996</v>
      </c>
      <c r="AS690">
        <v>0.82599999999999996</v>
      </c>
      <c r="AT690">
        <v>0.82899999999999996</v>
      </c>
      <c r="AU690">
        <v>0.82899999999999996</v>
      </c>
      <c r="AV690">
        <v>0.82399999999999995</v>
      </c>
      <c r="AW690">
        <v>0.81899999999999995</v>
      </c>
      <c r="AX690">
        <v>0.81699999999999995</v>
      </c>
      <c r="AY690">
        <v>0.81399999999999995</v>
      </c>
      <c r="AZ690">
        <v>0.81399999999999995</v>
      </c>
      <c r="BA690">
        <v>0.81399999999999995</v>
      </c>
      <c r="BB690">
        <v>2016</v>
      </c>
    </row>
    <row r="691" spans="1:54" hidden="1" x14ac:dyDescent="0.2">
      <c r="A691">
        <v>124</v>
      </c>
      <c r="B691" t="s">
        <v>546</v>
      </c>
      <c r="C691" t="s">
        <v>309</v>
      </c>
      <c r="D691" t="s">
        <v>64</v>
      </c>
      <c r="E691" t="s">
        <v>308</v>
      </c>
      <c r="F691" s="3" t="s">
        <v>307</v>
      </c>
      <c r="G691" t="s">
        <v>217</v>
      </c>
      <c r="I691" s="3" t="s">
        <v>837</v>
      </c>
      <c r="J691">
        <v>27.506</v>
      </c>
      <c r="K691">
        <v>23.419</v>
      </c>
      <c r="L691">
        <v>22.381</v>
      </c>
      <c r="M691">
        <v>19.527999999999999</v>
      </c>
      <c r="N691">
        <v>20.515000000000001</v>
      </c>
      <c r="O691">
        <v>19.745000000000001</v>
      </c>
      <c r="P691">
        <v>19.338000000000001</v>
      </c>
      <c r="Q691">
        <v>20.399000000000001</v>
      </c>
      <c r="R691">
        <v>22.696000000000002</v>
      </c>
      <c r="S691">
        <v>24.437000000000001</v>
      </c>
      <c r="T691">
        <v>25.318000000000001</v>
      </c>
      <c r="U691">
        <v>23.742999999999999</v>
      </c>
      <c r="V691">
        <v>23.481000000000002</v>
      </c>
      <c r="W691">
        <v>22.783999999999999</v>
      </c>
      <c r="X691">
        <v>22.818999999999999</v>
      </c>
      <c r="Y691">
        <v>21.824000000000002</v>
      </c>
      <c r="Z691">
        <v>21.67</v>
      </c>
      <c r="AA691">
        <v>22.295999999999999</v>
      </c>
      <c r="AB691">
        <v>22.416</v>
      </c>
      <c r="AC691">
        <v>22.713000000000001</v>
      </c>
      <c r="AD691">
        <v>23.780999999999999</v>
      </c>
      <c r="AE691">
        <v>22.591999999999999</v>
      </c>
      <c r="AF691">
        <v>20.664999999999999</v>
      </c>
      <c r="AG691">
        <v>20.86</v>
      </c>
      <c r="AH691">
        <v>22.495000000000001</v>
      </c>
      <c r="AI691">
        <v>23.609000000000002</v>
      </c>
      <c r="AJ691">
        <v>23.884</v>
      </c>
      <c r="AK691">
        <v>24.448</v>
      </c>
      <c r="AL691">
        <v>25.731000000000002</v>
      </c>
      <c r="AM691">
        <v>21.664999999999999</v>
      </c>
      <c r="AN691">
        <v>22.692</v>
      </c>
      <c r="AO691">
        <v>23.99</v>
      </c>
      <c r="AP691">
        <v>23.204000000000001</v>
      </c>
      <c r="AQ691">
        <v>22.172999999999998</v>
      </c>
      <c r="AR691">
        <v>23.347999999999999</v>
      </c>
      <c r="AS691">
        <v>23.574999999999999</v>
      </c>
      <c r="AT691">
        <v>23.905999999999999</v>
      </c>
      <c r="AU691">
        <v>23.759</v>
      </c>
      <c r="AV691">
        <v>24.145</v>
      </c>
      <c r="AW691">
        <v>24.536000000000001</v>
      </c>
      <c r="AX691">
        <v>24.641999999999999</v>
      </c>
      <c r="AY691">
        <v>24.765000000000001</v>
      </c>
      <c r="AZ691">
        <v>24.960999999999999</v>
      </c>
      <c r="BA691">
        <v>25.085999999999999</v>
      </c>
      <c r="BB691">
        <v>2016</v>
      </c>
    </row>
    <row r="692" spans="1:54" hidden="1" x14ac:dyDescent="0.2">
      <c r="A692">
        <v>124</v>
      </c>
      <c r="B692" t="s">
        <v>546</v>
      </c>
      <c r="C692" t="s">
        <v>306</v>
      </c>
      <c r="D692" t="s">
        <v>64</v>
      </c>
      <c r="E692" t="s">
        <v>305</v>
      </c>
      <c r="F692" s="3" t="s">
        <v>304</v>
      </c>
      <c r="G692" t="s">
        <v>217</v>
      </c>
      <c r="I692" s="3" t="s">
        <v>837</v>
      </c>
      <c r="J692">
        <v>19.731000000000002</v>
      </c>
      <c r="K692">
        <v>17.324999999999999</v>
      </c>
      <c r="L692">
        <v>16.507999999999999</v>
      </c>
      <c r="M692">
        <v>16.219000000000001</v>
      </c>
      <c r="N692">
        <v>17.423999999999999</v>
      </c>
      <c r="O692">
        <v>17.504999999999999</v>
      </c>
      <c r="P692">
        <v>18.617999999999999</v>
      </c>
      <c r="Q692">
        <v>19.571999999999999</v>
      </c>
      <c r="R692">
        <v>22.067</v>
      </c>
      <c r="S692">
        <v>23.349</v>
      </c>
      <c r="T692">
        <v>23.521000000000001</v>
      </c>
      <c r="U692">
        <v>22.614999999999998</v>
      </c>
      <c r="V692">
        <v>22.933</v>
      </c>
      <c r="W692">
        <v>24.279</v>
      </c>
      <c r="X692">
        <v>25.492000000000001</v>
      </c>
      <c r="Y692">
        <v>25.632000000000001</v>
      </c>
      <c r="Z692">
        <v>25.053000000000001</v>
      </c>
      <c r="AA692">
        <v>25.995999999999999</v>
      </c>
      <c r="AB692">
        <v>25.879000000000001</v>
      </c>
      <c r="AC692">
        <v>28.65</v>
      </c>
      <c r="AD692">
        <v>26.015999999999998</v>
      </c>
      <c r="AE692">
        <v>23.994</v>
      </c>
      <c r="AF692">
        <v>25.137</v>
      </c>
      <c r="AG692">
        <v>24.236999999999998</v>
      </c>
      <c r="AH692">
        <v>25.571999999999999</v>
      </c>
      <c r="AI692">
        <v>25.594000000000001</v>
      </c>
      <c r="AJ692">
        <v>25.724</v>
      </c>
      <c r="AK692">
        <v>25.937999999999999</v>
      </c>
      <c r="AL692">
        <v>24.731000000000002</v>
      </c>
      <c r="AM692">
        <v>20.588999999999999</v>
      </c>
      <c r="AN692">
        <v>24.457000000000001</v>
      </c>
      <c r="AO692">
        <v>22.917000000000002</v>
      </c>
      <c r="AP692">
        <v>23.151</v>
      </c>
      <c r="AQ692">
        <v>21.855</v>
      </c>
      <c r="AR692">
        <v>22.478000000000002</v>
      </c>
      <c r="AS692">
        <v>23.431999999999999</v>
      </c>
      <c r="AT692">
        <v>24.003</v>
      </c>
      <c r="AU692">
        <v>23.856999999999999</v>
      </c>
      <c r="AV692">
        <v>24.491</v>
      </c>
      <c r="AW692">
        <v>24.776</v>
      </c>
      <c r="AX692">
        <v>25.094999999999999</v>
      </c>
      <c r="AY692">
        <v>25.341999999999999</v>
      </c>
      <c r="AZ692">
        <v>25.378</v>
      </c>
      <c r="BA692">
        <v>25.571999999999999</v>
      </c>
      <c r="BB692">
        <v>2016</v>
      </c>
    </row>
    <row r="693" spans="1:54" hidden="1" x14ac:dyDescent="0.2">
      <c r="A693">
        <v>124</v>
      </c>
      <c r="B693" t="s">
        <v>546</v>
      </c>
      <c r="C693" t="s">
        <v>303</v>
      </c>
      <c r="D693" t="s">
        <v>64</v>
      </c>
      <c r="E693" t="s">
        <v>300</v>
      </c>
      <c r="F693" s="3" t="s">
        <v>302</v>
      </c>
      <c r="G693" t="s">
        <v>295</v>
      </c>
      <c r="I693" t="s">
        <v>838</v>
      </c>
      <c r="J693">
        <v>39.607999999999997</v>
      </c>
      <c r="K693">
        <v>42.628999999999998</v>
      </c>
      <c r="L693">
        <v>46.347999999999999</v>
      </c>
      <c r="M693">
        <v>49.9</v>
      </c>
      <c r="N693">
        <v>53.067</v>
      </c>
      <c r="O693">
        <v>55.65</v>
      </c>
      <c r="P693">
        <v>56.371000000000002</v>
      </c>
      <c r="Q693">
        <v>57.247</v>
      </c>
      <c r="R693">
        <v>57.912999999999997</v>
      </c>
      <c r="S693">
        <v>59.710999999999999</v>
      </c>
      <c r="T693">
        <v>61.773000000000003</v>
      </c>
      <c r="U693">
        <v>63.728999999999999</v>
      </c>
      <c r="V693">
        <v>65.168000000000006</v>
      </c>
      <c r="W693">
        <v>66.787000000000006</v>
      </c>
      <c r="X693">
        <v>68.387</v>
      </c>
      <c r="Y693">
        <v>69.253</v>
      </c>
      <c r="Z693">
        <v>70.475999999999999</v>
      </c>
      <c r="AA693">
        <v>71.534999999999997</v>
      </c>
      <c r="AB693">
        <v>72.183999999999997</v>
      </c>
      <c r="AC693">
        <v>73.003</v>
      </c>
      <c r="AD693">
        <v>74.959000000000003</v>
      </c>
      <c r="AE693">
        <v>76.784000000000006</v>
      </c>
      <c r="AF693">
        <v>77.972999999999999</v>
      </c>
      <c r="AG693">
        <v>79.155000000000001</v>
      </c>
      <c r="AH693">
        <v>80.625</v>
      </c>
      <c r="AI693">
        <v>82.671000000000006</v>
      </c>
      <c r="AJ693">
        <v>84.594999999999999</v>
      </c>
      <c r="AK693">
        <v>86.132000000000005</v>
      </c>
      <c r="AL693">
        <v>89.998000000000005</v>
      </c>
      <c r="AM693">
        <v>89.992999999999995</v>
      </c>
      <c r="AN693">
        <v>92.093000000000004</v>
      </c>
      <c r="AO693">
        <v>95.18</v>
      </c>
      <c r="AP693">
        <v>97.679000000000002</v>
      </c>
      <c r="AQ693">
        <v>98.897999999999996</v>
      </c>
      <c r="AR693">
        <v>99.382999999999996</v>
      </c>
      <c r="AS693">
        <v>99.998999999999995</v>
      </c>
      <c r="AT693">
        <v>101.76900000000001</v>
      </c>
      <c r="AU693">
        <v>104.033</v>
      </c>
      <c r="AV693">
        <v>105.676</v>
      </c>
      <c r="AW693">
        <v>107.559</v>
      </c>
      <c r="AX693">
        <v>109.536</v>
      </c>
      <c r="AY693">
        <v>111.646</v>
      </c>
      <c r="AZ693">
        <v>113.848</v>
      </c>
      <c r="BA693">
        <v>116.098</v>
      </c>
      <c r="BB693">
        <v>2016</v>
      </c>
    </row>
    <row r="694" spans="1:54" hidden="1" x14ac:dyDescent="0.2">
      <c r="A694">
        <v>124</v>
      </c>
      <c r="B694" t="s">
        <v>546</v>
      </c>
      <c r="C694" t="s">
        <v>301</v>
      </c>
      <c r="D694" t="s">
        <v>64</v>
      </c>
      <c r="E694" t="s">
        <v>300</v>
      </c>
      <c r="F694" t="s">
        <v>299</v>
      </c>
      <c r="G694" t="s">
        <v>275</v>
      </c>
      <c r="I694" t="s">
        <v>298</v>
      </c>
      <c r="J694">
        <v>6.6559999999999997</v>
      </c>
      <c r="K694">
        <v>7.6260000000000003</v>
      </c>
      <c r="L694">
        <v>8.7230000000000008</v>
      </c>
      <c r="M694">
        <v>7.6630000000000003</v>
      </c>
      <c r="N694">
        <v>6.3479999999999999</v>
      </c>
      <c r="O694">
        <v>4.8680000000000003</v>
      </c>
      <c r="P694">
        <v>1.296</v>
      </c>
      <c r="Q694">
        <v>1.554</v>
      </c>
      <c r="R694">
        <v>1.1619999999999999</v>
      </c>
      <c r="S694">
        <v>3.105</v>
      </c>
      <c r="T694">
        <v>3.4529999999999998</v>
      </c>
      <c r="U694">
        <v>3.1669999999999998</v>
      </c>
      <c r="V694">
        <v>2.2570000000000001</v>
      </c>
      <c r="W694">
        <v>2.4849999999999999</v>
      </c>
      <c r="X694">
        <v>2.3959999999999999</v>
      </c>
      <c r="Y694">
        <v>1.2669999999999999</v>
      </c>
      <c r="Z694">
        <v>1.7649999999999999</v>
      </c>
      <c r="AA694">
        <v>1.5029999999999999</v>
      </c>
      <c r="AB694">
        <v>0.90700000000000003</v>
      </c>
      <c r="AC694">
        <v>1.135</v>
      </c>
      <c r="AD694">
        <v>2.6789999999999998</v>
      </c>
      <c r="AE694">
        <v>2.4350000000000001</v>
      </c>
      <c r="AF694">
        <v>1.548</v>
      </c>
      <c r="AG694">
        <v>1.5169999999999999</v>
      </c>
      <c r="AH694">
        <v>1.857</v>
      </c>
      <c r="AI694">
        <v>2.5369999999999999</v>
      </c>
      <c r="AJ694">
        <v>2.3279999999999998</v>
      </c>
      <c r="AK694">
        <v>1.8160000000000001</v>
      </c>
      <c r="AL694">
        <v>4.4889999999999999</v>
      </c>
      <c r="AM694">
        <v>-6.0000000000000001E-3</v>
      </c>
      <c r="AN694">
        <v>2.3340000000000001</v>
      </c>
      <c r="AO694">
        <v>3.3530000000000002</v>
      </c>
      <c r="AP694">
        <v>2.6259999999999999</v>
      </c>
      <c r="AQ694">
        <v>1.248</v>
      </c>
      <c r="AR694">
        <v>0.49</v>
      </c>
      <c r="AS694">
        <v>0.62</v>
      </c>
      <c r="AT694">
        <v>1.77</v>
      </c>
      <c r="AU694">
        <v>2.2240000000000002</v>
      </c>
      <c r="AV694">
        <v>1.58</v>
      </c>
      <c r="AW694">
        <v>1.782</v>
      </c>
      <c r="AX694">
        <v>1.8380000000000001</v>
      </c>
      <c r="AY694">
        <v>1.927</v>
      </c>
      <c r="AZ694">
        <v>1.972</v>
      </c>
      <c r="BA694">
        <v>1.976</v>
      </c>
      <c r="BB694">
        <v>2016</v>
      </c>
    </row>
    <row r="695" spans="1:54" hidden="1" x14ac:dyDescent="0.2">
      <c r="A695">
        <v>124</v>
      </c>
      <c r="B695" t="s">
        <v>546</v>
      </c>
      <c r="C695" t="s">
        <v>297</v>
      </c>
      <c r="D695" t="s">
        <v>64</v>
      </c>
      <c r="E695" t="s">
        <v>293</v>
      </c>
      <c r="F695" s="3" t="s">
        <v>296</v>
      </c>
      <c r="G695" t="s">
        <v>295</v>
      </c>
      <c r="I695" t="s">
        <v>838</v>
      </c>
      <c r="J695">
        <v>40.893000000000001</v>
      </c>
      <c r="K695">
        <v>44.222999999999999</v>
      </c>
      <c r="L695">
        <v>47.804000000000002</v>
      </c>
      <c r="M695">
        <v>51.225999999999999</v>
      </c>
      <c r="N695">
        <v>53.966000000000001</v>
      </c>
      <c r="O695">
        <v>56.137</v>
      </c>
      <c r="P695">
        <v>56.466999999999999</v>
      </c>
      <c r="Q695">
        <v>57.283999999999999</v>
      </c>
      <c r="R695">
        <v>58.386000000000003</v>
      </c>
      <c r="S695">
        <v>60.488999999999997</v>
      </c>
      <c r="T695">
        <v>62.603000000000002</v>
      </c>
      <c r="U695">
        <v>64.346000000000004</v>
      </c>
      <c r="V695">
        <v>65.751999999999995</v>
      </c>
      <c r="W695">
        <v>67.372</v>
      </c>
      <c r="X695">
        <v>68.712000000000003</v>
      </c>
      <c r="Y695">
        <v>69.555000000000007</v>
      </c>
      <c r="Z695">
        <v>71.043000000000006</v>
      </c>
      <c r="AA695">
        <v>71.671000000000006</v>
      </c>
      <c r="AB695">
        <v>72.167000000000002</v>
      </c>
      <c r="AC695">
        <v>73.647000000000006</v>
      </c>
      <c r="AD695">
        <v>75.83</v>
      </c>
      <c r="AE695">
        <v>77.290000000000006</v>
      </c>
      <c r="AF695">
        <v>78.319999999999993</v>
      </c>
      <c r="AG695">
        <v>79.599999999999994</v>
      </c>
      <c r="AH695">
        <v>81.2</v>
      </c>
      <c r="AI695">
        <v>83.44</v>
      </c>
      <c r="AJ695">
        <v>85.17</v>
      </c>
      <c r="AK695">
        <v>87.82</v>
      </c>
      <c r="AL695">
        <v>90.19</v>
      </c>
      <c r="AM695">
        <v>90.49</v>
      </c>
      <c r="AN695">
        <v>93.55</v>
      </c>
      <c r="AO695">
        <v>96.53</v>
      </c>
      <c r="AP695">
        <v>98.54</v>
      </c>
      <c r="AQ695">
        <v>99.69</v>
      </c>
      <c r="AR695">
        <v>99.3</v>
      </c>
      <c r="AS695">
        <v>100.74</v>
      </c>
      <c r="AT695">
        <v>102.96</v>
      </c>
      <c r="AU695">
        <v>104.61</v>
      </c>
      <c r="AV695">
        <v>106.2</v>
      </c>
      <c r="AW695">
        <v>108.32899999999999</v>
      </c>
      <c r="AX695">
        <v>110.218</v>
      </c>
      <c r="AY695">
        <v>112.5</v>
      </c>
      <c r="AZ695">
        <v>114.663</v>
      </c>
      <c r="BA695">
        <v>116.96299999999999</v>
      </c>
      <c r="BB695">
        <v>2016</v>
      </c>
    </row>
    <row r="696" spans="1:54" hidden="1" x14ac:dyDescent="0.2">
      <c r="A696">
        <v>124</v>
      </c>
      <c r="B696" t="s">
        <v>546</v>
      </c>
      <c r="C696" t="s">
        <v>294</v>
      </c>
      <c r="D696" t="s">
        <v>64</v>
      </c>
      <c r="E696" t="s">
        <v>293</v>
      </c>
      <c r="F696" t="s">
        <v>292</v>
      </c>
      <c r="G696" t="s">
        <v>275</v>
      </c>
      <c r="I696" t="s">
        <v>291</v>
      </c>
      <c r="J696">
        <v>8.7550000000000008</v>
      </c>
      <c r="K696">
        <v>8.1449999999999996</v>
      </c>
      <c r="L696">
        <v>8.0969999999999995</v>
      </c>
      <c r="M696">
        <v>7.1589999999999998</v>
      </c>
      <c r="N696">
        <v>5.3479999999999999</v>
      </c>
      <c r="O696">
        <v>4.0229999999999997</v>
      </c>
      <c r="P696">
        <v>0.58699999999999997</v>
      </c>
      <c r="Q696">
        <v>1.448</v>
      </c>
      <c r="R696">
        <v>1.923</v>
      </c>
      <c r="S696">
        <v>3.601</v>
      </c>
      <c r="T696">
        <v>3.4950000000000001</v>
      </c>
      <c r="U696">
        <v>2.7850000000000001</v>
      </c>
      <c r="V696">
        <v>2.1840000000000002</v>
      </c>
      <c r="W696">
        <v>2.464</v>
      </c>
      <c r="X696">
        <v>1.988</v>
      </c>
      <c r="Y696">
        <v>1.2270000000000001</v>
      </c>
      <c r="Z696">
        <v>2.14</v>
      </c>
      <c r="AA696">
        <v>0.88400000000000001</v>
      </c>
      <c r="AB696">
        <v>0.69199999999999995</v>
      </c>
      <c r="AC696">
        <v>2.0510000000000002</v>
      </c>
      <c r="AD696">
        <v>2.964</v>
      </c>
      <c r="AE696">
        <v>1.925</v>
      </c>
      <c r="AF696">
        <v>1.333</v>
      </c>
      <c r="AG696">
        <v>1.6339999999999999</v>
      </c>
      <c r="AH696">
        <v>2.0099999999999998</v>
      </c>
      <c r="AI696">
        <v>2.7589999999999999</v>
      </c>
      <c r="AJ696">
        <v>2.073</v>
      </c>
      <c r="AK696">
        <v>3.1110000000000002</v>
      </c>
      <c r="AL696">
        <v>2.6989999999999998</v>
      </c>
      <c r="AM696">
        <v>0.33300000000000002</v>
      </c>
      <c r="AN696">
        <v>3.3820000000000001</v>
      </c>
      <c r="AO696">
        <v>3.1850000000000001</v>
      </c>
      <c r="AP696">
        <v>2.0819999999999999</v>
      </c>
      <c r="AQ696">
        <v>1.167</v>
      </c>
      <c r="AR696">
        <v>-0.39100000000000001</v>
      </c>
      <c r="AS696">
        <v>1.45</v>
      </c>
      <c r="AT696">
        <v>2.2040000000000002</v>
      </c>
      <c r="AU696">
        <v>1.603</v>
      </c>
      <c r="AV696">
        <v>1.52</v>
      </c>
      <c r="AW696">
        <v>2.0049999999999999</v>
      </c>
      <c r="AX696">
        <v>1.744</v>
      </c>
      <c r="AY696">
        <v>2.0699999999999998</v>
      </c>
      <c r="AZ696">
        <v>1.923</v>
      </c>
      <c r="BA696">
        <v>2.0059999999999998</v>
      </c>
      <c r="BB696">
        <v>2016</v>
      </c>
    </row>
    <row r="697" spans="1:54" hidden="1" x14ac:dyDescent="0.2">
      <c r="A697">
        <v>124</v>
      </c>
      <c r="B697" t="s">
        <v>546</v>
      </c>
      <c r="C697" t="s">
        <v>290</v>
      </c>
      <c r="D697" t="s">
        <v>64</v>
      </c>
      <c r="E697" t="s">
        <v>289</v>
      </c>
      <c r="G697" t="s">
        <v>288</v>
      </c>
      <c r="J697"/>
      <c r="K697"/>
      <c r="L697"/>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c r="AY697"/>
      <c r="AZ697"/>
    </row>
    <row r="698" spans="1:54" hidden="1" x14ac:dyDescent="0.2">
      <c r="A698">
        <v>124</v>
      </c>
      <c r="B698" t="s">
        <v>546</v>
      </c>
      <c r="C698" t="s">
        <v>287</v>
      </c>
      <c r="D698" t="s">
        <v>64</v>
      </c>
      <c r="E698" t="s">
        <v>286</v>
      </c>
      <c r="F698" s="3" t="s">
        <v>285</v>
      </c>
      <c r="G698" t="s">
        <v>275</v>
      </c>
      <c r="I698" s="3" t="s">
        <v>839</v>
      </c>
      <c r="J698">
        <v>-1.5</v>
      </c>
      <c r="K698">
        <v>-1.734</v>
      </c>
      <c r="L698">
        <v>1.8720000000000001</v>
      </c>
      <c r="M698">
        <v>-0.96799999999999997</v>
      </c>
      <c r="N698">
        <v>6.1609999999999996</v>
      </c>
      <c r="O698">
        <v>0.55300000000000005</v>
      </c>
      <c r="P698">
        <v>3.899</v>
      </c>
      <c r="Q698">
        <v>6.8369999999999997</v>
      </c>
      <c r="R698">
        <v>10.74</v>
      </c>
      <c r="S698">
        <v>10.041</v>
      </c>
      <c r="T698">
        <v>4.8369999999999997</v>
      </c>
      <c r="U698">
        <v>2.8069999999999999</v>
      </c>
      <c r="V698">
        <v>3.1459999999999999</v>
      </c>
      <c r="W698">
        <v>0.54</v>
      </c>
      <c r="X698">
        <v>7.3529999999999998</v>
      </c>
      <c r="Y698">
        <v>9.5719999999999992</v>
      </c>
      <c r="Z698">
        <v>4.2210000000000001</v>
      </c>
      <c r="AA698">
        <v>8.9079999999999995</v>
      </c>
      <c r="AB698">
        <v>5.5609999999999999</v>
      </c>
      <c r="AC698">
        <v>2.681</v>
      </c>
      <c r="AD698">
        <v>12.157</v>
      </c>
      <c r="AE698">
        <v>1.409</v>
      </c>
      <c r="AF698">
        <v>7.3840000000000003</v>
      </c>
      <c r="AG698">
        <v>0.56699999999999995</v>
      </c>
      <c r="AH698">
        <v>7.0609999999999999</v>
      </c>
      <c r="AI698">
        <v>4.891</v>
      </c>
      <c r="AJ698">
        <v>4.6970000000000001</v>
      </c>
      <c r="AK698">
        <v>6.03</v>
      </c>
      <c r="AL698">
        <v>-2.1309999999999998</v>
      </c>
      <c r="AM698">
        <v>-11.974</v>
      </c>
      <c r="AN698">
        <v>6.7080000000000002</v>
      </c>
      <c r="AO698">
        <v>4.2939999999999996</v>
      </c>
      <c r="AP698">
        <v>-1.431</v>
      </c>
      <c r="AQ698">
        <v>0.373</v>
      </c>
      <c r="AR698">
        <v>2.044</v>
      </c>
      <c r="AS698">
        <v>0.97399999999999998</v>
      </c>
      <c r="AT698">
        <v>3.96</v>
      </c>
      <c r="AU698">
        <v>4.2590000000000003</v>
      </c>
      <c r="AV698">
        <v>4.6500000000000004</v>
      </c>
      <c r="AW698">
        <v>4.1319999999999997</v>
      </c>
      <c r="AX698">
        <v>3.8519999999999999</v>
      </c>
      <c r="AY698">
        <v>3.375</v>
      </c>
      <c r="AZ698">
        <v>2.9420000000000002</v>
      </c>
      <c r="BA698">
        <v>3.0880000000000001</v>
      </c>
      <c r="BB698">
        <v>2016</v>
      </c>
    </row>
    <row r="699" spans="1:54" hidden="1" x14ac:dyDescent="0.2">
      <c r="A699">
        <v>124</v>
      </c>
      <c r="B699" t="s">
        <v>546</v>
      </c>
      <c r="C699" t="s">
        <v>284</v>
      </c>
      <c r="D699" t="s">
        <v>64</v>
      </c>
      <c r="E699" t="s">
        <v>283</v>
      </c>
      <c r="F699" s="3" t="s">
        <v>282</v>
      </c>
      <c r="G699" t="s">
        <v>275</v>
      </c>
      <c r="I699" s="3" t="s">
        <v>839</v>
      </c>
      <c r="J699">
        <v>2.8</v>
      </c>
      <c r="K699">
        <v>-3.1890000000000001</v>
      </c>
      <c r="L699">
        <v>2.3199999999999998</v>
      </c>
      <c r="M699">
        <v>-1.248</v>
      </c>
      <c r="N699">
        <v>6.7320000000000002</v>
      </c>
      <c r="O699">
        <v>1</v>
      </c>
      <c r="P699">
        <v>4.8410000000000002</v>
      </c>
      <c r="Q699">
        <v>6.2320000000000002</v>
      </c>
      <c r="R699">
        <v>9.7149999999999999</v>
      </c>
      <c r="S699">
        <v>8.7110000000000003</v>
      </c>
      <c r="T699">
        <v>6.2270000000000003</v>
      </c>
      <c r="U699">
        <v>2.1480000000000001</v>
      </c>
      <c r="V699">
        <v>4.585</v>
      </c>
      <c r="W699">
        <v>0.5</v>
      </c>
      <c r="X699">
        <v>8</v>
      </c>
      <c r="Y699">
        <v>8.4</v>
      </c>
      <c r="Z699">
        <v>4.2210000000000001</v>
      </c>
      <c r="AA699">
        <v>8.9079999999999995</v>
      </c>
      <c r="AB699">
        <v>5.5609999999999999</v>
      </c>
      <c r="AC699">
        <v>2.681</v>
      </c>
      <c r="AD699">
        <v>12.157</v>
      </c>
      <c r="AE699">
        <v>1.409</v>
      </c>
      <c r="AF699">
        <v>7.3840000000000003</v>
      </c>
      <c r="AG699">
        <v>0.56699999999999995</v>
      </c>
      <c r="AH699">
        <v>7.0609999999999999</v>
      </c>
      <c r="AI699">
        <v>4.891</v>
      </c>
      <c r="AJ699">
        <v>4.6970000000000001</v>
      </c>
      <c r="AK699">
        <v>6.03</v>
      </c>
      <c r="AL699">
        <v>-2.1309999999999998</v>
      </c>
      <c r="AM699">
        <v>-11.974</v>
      </c>
      <c r="AN699">
        <v>6.7080000000000002</v>
      </c>
      <c r="AO699">
        <v>4.2939999999999996</v>
      </c>
      <c r="AP699">
        <v>-1.431</v>
      </c>
      <c r="AQ699">
        <v>0.373</v>
      </c>
      <c r="AR699">
        <v>2.044</v>
      </c>
      <c r="AS699">
        <v>0.97399999999999998</v>
      </c>
      <c r="AT699">
        <v>3.96</v>
      </c>
      <c r="AU699">
        <v>4.2590000000000003</v>
      </c>
      <c r="AV699">
        <v>4.6500000000000004</v>
      </c>
      <c r="AW699">
        <v>4.1319999999999997</v>
      </c>
      <c r="AX699">
        <v>3.8519999999999999</v>
      </c>
      <c r="AY699">
        <v>3.375</v>
      </c>
      <c r="AZ699">
        <v>2.9420000000000002</v>
      </c>
      <c r="BA699">
        <v>3.0880000000000001</v>
      </c>
      <c r="BB699">
        <v>2016</v>
      </c>
    </row>
    <row r="700" spans="1:54" hidden="1" x14ac:dyDescent="0.2">
      <c r="A700">
        <v>124</v>
      </c>
      <c r="B700" t="s">
        <v>546</v>
      </c>
      <c r="C700" t="s">
        <v>281</v>
      </c>
      <c r="D700" t="s">
        <v>64</v>
      </c>
      <c r="E700" t="s">
        <v>280</v>
      </c>
      <c r="F700" s="3" t="s">
        <v>279</v>
      </c>
      <c r="G700" t="s">
        <v>275</v>
      </c>
      <c r="I700" s="3" t="s">
        <v>839</v>
      </c>
      <c r="J700">
        <v>1.3</v>
      </c>
      <c r="K700">
        <v>3.5779999999999998</v>
      </c>
      <c r="L700">
        <v>3.5550000000000002</v>
      </c>
      <c r="M700">
        <v>3.859</v>
      </c>
      <c r="N700">
        <v>5.5949999999999998</v>
      </c>
      <c r="O700">
        <v>0.22800000000000001</v>
      </c>
      <c r="P700">
        <v>2.2879999999999998</v>
      </c>
      <c r="Q700">
        <v>4.5609999999999999</v>
      </c>
      <c r="R700">
        <v>10.295</v>
      </c>
      <c r="S700">
        <v>8.7759999999999998</v>
      </c>
      <c r="T700">
        <v>4.5789999999999997</v>
      </c>
      <c r="U700">
        <v>2.7890000000000001</v>
      </c>
      <c r="V700">
        <v>2.379</v>
      </c>
      <c r="W700">
        <v>0.88700000000000001</v>
      </c>
      <c r="X700">
        <v>8.9979999999999993</v>
      </c>
      <c r="Y700">
        <v>5.524</v>
      </c>
      <c r="Z700">
        <v>3.7170000000000001</v>
      </c>
      <c r="AA700">
        <v>9.9939999999999998</v>
      </c>
      <c r="AB700">
        <v>4.7590000000000003</v>
      </c>
      <c r="AC700">
        <v>4.4859999999999998</v>
      </c>
      <c r="AD700">
        <v>11.807</v>
      </c>
      <c r="AE700">
        <v>2.1339999999999999</v>
      </c>
      <c r="AF700">
        <v>7.9740000000000002</v>
      </c>
      <c r="AG700">
        <v>-0.222</v>
      </c>
      <c r="AH700">
        <v>7.1980000000000004</v>
      </c>
      <c r="AI700">
        <v>4.1550000000000002</v>
      </c>
      <c r="AJ700">
        <v>5.01</v>
      </c>
      <c r="AK700">
        <v>4.9029999999999996</v>
      </c>
      <c r="AL700">
        <v>-2.5139999999999998</v>
      </c>
      <c r="AM700">
        <v>-10.853999999999999</v>
      </c>
      <c r="AN700">
        <v>8.452</v>
      </c>
      <c r="AO700">
        <v>4.3090000000000002</v>
      </c>
      <c r="AP700">
        <v>-0.879</v>
      </c>
      <c r="AQ700">
        <v>2.2490000000000001</v>
      </c>
      <c r="AR700">
        <v>1.7110000000000001</v>
      </c>
      <c r="AS700">
        <v>1.302</v>
      </c>
      <c r="AT700">
        <v>4.0629999999999997</v>
      </c>
      <c r="AU700">
        <v>4.548</v>
      </c>
      <c r="AV700">
        <v>4.7</v>
      </c>
      <c r="AW700">
        <v>4.05</v>
      </c>
      <c r="AX700">
        <v>3.8</v>
      </c>
      <c r="AY700">
        <v>3.35</v>
      </c>
      <c r="AZ700">
        <v>2.9159999999999999</v>
      </c>
      <c r="BA700">
        <v>3.077</v>
      </c>
      <c r="BB700">
        <v>2016</v>
      </c>
    </row>
    <row r="701" spans="1:54" hidden="1" x14ac:dyDescent="0.2">
      <c r="A701">
        <v>124</v>
      </c>
      <c r="B701" t="s">
        <v>546</v>
      </c>
      <c r="C701" t="s">
        <v>278</v>
      </c>
      <c r="D701" t="s">
        <v>64</v>
      </c>
      <c r="E701" t="s">
        <v>277</v>
      </c>
      <c r="F701" s="3" t="s">
        <v>276</v>
      </c>
      <c r="G701" t="s">
        <v>275</v>
      </c>
      <c r="I701" s="3" t="s">
        <v>839</v>
      </c>
      <c r="J701">
        <v>-0.3</v>
      </c>
      <c r="K701">
        <v>1.679</v>
      </c>
      <c r="L701">
        <v>3.0230000000000001</v>
      </c>
      <c r="M701">
        <v>2.3620000000000001</v>
      </c>
      <c r="N701">
        <v>7.516</v>
      </c>
      <c r="O701">
        <v>0.3</v>
      </c>
      <c r="P701">
        <v>2.3820000000000001</v>
      </c>
      <c r="Q701">
        <v>3.9</v>
      </c>
      <c r="R701">
        <v>9.7390000000000008</v>
      </c>
      <c r="S701">
        <v>7.8319999999999999</v>
      </c>
      <c r="T701">
        <v>4.7439999999999998</v>
      </c>
      <c r="U701">
        <v>2.2879999999999998</v>
      </c>
      <c r="V701">
        <v>4.2619999999999996</v>
      </c>
      <c r="W701">
        <v>11.5</v>
      </c>
      <c r="X701">
        <v>8.3000000000000007</v>
      </c>
      <c r="Y701">
        <v>8.9</v>
      </c>
      <c r="Z701">
        <v>3.7170000000000001</v>
      </c>
      <c r="AA701">
        <v>9.9939999999999998</v>
      </c>
      <c r="AB701">
        <v>4.7590000000000003</v>
      </c>
      <c r="AC701">
        <v>4.4859999999999998</v>
      </c>
      <c r="AD701">
        <v>11.807</v>
      </c>
      <c r="AE701">
        <v>2.1339999999999999</v>
      </c>
      <c r="AF701">
        <v>7.9740000000000002</v>
      </c>
      <c r="AG701">
        <v>-0.222</v>
      </c>
      <c r="AH701">
        <v>7.1980000000000004</v>
      </c>
      <c r="AI701">
        <v>4.1550000000000002</v>
      </c>
      <c r="AJ701">
        <v>5.01</v>
      </c>
      <c r="AK701">
        <v>4.9029999999999996</v>
      </c>
      <c r="AL701">
        <v>-2.5139999999999998</v>
      </c>
      <c r="AM701">
        <v>-10.853999999999999</v>
      </c>
      <c r="AN701">
        <v>8.452</v>
      </c>
      <c r="AO701">
        <v>4.3090000000000002</v>
      </c>
      <c r="AP701">
        <v>-0.879</v>
      </c>
      <c r="AQ701">
        <v>2.2490000000000001</v>
      </c>
      <c r="AR701">
        <v>1.7110000000000001</v>
      </c>
      <c r="AS701">
        <v>1.302</v>
      </c>
      <c r="AT701">
        <v>4.0629999999999997</v>
      </c>
      <c r="AU701">
        <v>4.548</v>
      </c>
      <c r="AV701">
        <v>4.7</v>
      </c>
      <c r="AW701">
        <v>4.05</v>
      </c>
      <c r="AX701">
        <v>3.8</v>
      </c>
      <c r="AY701">
        <v>3.35</v>
      </c>
      <c r="AZ701">
        <v>2.9159999999999999</v>
      </c>
      <c r="BA701">
        <v>3.077</v>
      </c>
      <c r="BB701">
        <v>2016</v>
      </c>
    </row>
    <row r="702" spans="1:54" hidden="1" x14ac:dyDescent="0.2">
      <c r="A702">
        <v>124</v>
      </c>
      <c r="B702" t="s">
        <v>546</v>
      </c>
      <c r="C702" t="s">
        <v>274</v>
      </c>
      <c r="D702" t="s">
        <v>64</v>
      </c>
      <c r="E702" t="s">
        <v>273</v>
      </c>
      <c r="F702" s="3" t="s">
        <v>272</v>
      </c>
      <c r="G702" t="s">
        <v>271</v>
      </c>
      <c r="I702" t="s">
        <v>840</v>
      </c>
      <c r="J702">
        <v>8.3000000000000007</v>
      </c>
      <c r="K702">
        <v>10</v>
      </c>
      <c r="L702">
        <v>11.5</v>
      </c>
      <c r="M702">
        <v>10.742000000000001</v>
      </c>
      <c r="N702">
        <v>10.824999999999999</v>
      </c>
      <c r="O702">
        <v>10.117000000000001</v>
      </c>
      <c r="P702">
        <v>10.050000000000001</v>
      </c>
      <c r="Q702">
        <v>9.8079999999999998</v>
      </c>
      <c r="R702">
        <v>8.8330000000000002</v>
      </c>
      <c r="S702">
        <v>7.367</v>
      </c>
      <c r="T702">
        <v>6.5579999999999998</v>
      </c>
      <c r="U702">
        <v>6.45</v>
      </c>
      <c r="V702">
        <v>7.0919999999999996</v>
      </c>
      <c r="W702">
        <v>8.625</v>
      </c>
      <c r="X702">
        <v>9.75</v>
      </c>
      <c r="Y702">
        <v>9.6829999999999998</v>
      </c>
      <c r="Z702">
        <v>9.5500000000000007</v>
      </c>
      <c r="AA702">
        <v>9.2170000000000005</v>
      </c>
      <c r="AB702">
        <v>9.3420000000000005</v>
      </c>
      <c r="AC702">
        <v>8.4250000000000007</v>
      </c>
      <c r="AD702">
        <v>6.8579999999999997</v>
      </c>
      <c r="AE702">
        <v>6.5670000000000002</v>
      </c>
      <c r="AF702">
        <v>7.5250000000000004</v>
      </c>
      <c r="AG702">
        <v>8.1750000000000007</v>
      </c>
      <c r="AH702">
        <v>8.3829999999999991</v>
      </c>
      <c r="AI702">
        <v>8.4749999999999996</v>
      </c>
      <c r="AJ702">
        <v>8.2669999999999995</v>
      </c>
      <c r="AK702">
        <v>7.492</v>
      </c>
      <c r="AL702">
        <v>6.9669999999999996</v>
      </c>
      <c r="AM702">
        <v>7.9080000000000004</v>
      </c>
      <c r="AN702">
        <v>8.3249999999999993</v>
      </c>
      <c r="AO702">
        <v>7.15</v>
      </c>
      <c r="AP702">
        <v>7.5330000000000004</v>
      </c>
      <c r="AQ702">
        <v>8.4580000000000002</v>
      </c>
      <c r="AR702">
        <v>8.5500000000000007</v>
      </c>
      <c r="AS702">
        <v>8.5169999999999995</v>
      </c>
      <c r="AT702">
        <v>7.85</v>
      </c>
      <c r="AU702">
        <v>7.1829999999999998</v>
      </c>
      <c r="AV702">
        <v>6.9939999999999998</v>
      </c>
      <c r="AW702">
        <v>6.7610000000000001</v>
      </c>
      <c r="AX702">
        <v>6.7069999999999999</v>
      </c>
      <c r="AY702">
        <v>6.6829999999999998</v>
      </c>
      <c r="AZ702">
        <v>6.649</v>
      </c>
      <c r="BA702">
        <v>6.6109999999999998</v>
      </c>
      <c r="BB702">
        <v>2016</v>
      </c>
    </row>
    <row r="703" spans="1:54" hidden="1" x14ac:dyDescent="0.2">
      <c r="A703">
        <v>124</v>
      </c>
      <c r="B703" t="s">
        <v>546</v>
      </c>
      <c r="C703" t="s">
        <v>270</v>
      </c>
      <c r="D703" t="s">
        <v>64</v>
      </c>
      <c r="E703" t="s">
        <v>269</v>
      </c>
      <c r="F703" s="3" t="s">
        <v>268</v>
      </c>
      <c r="G703" t="s">
        <v>264</v>
      </c>
      <c r="H703" t="s">
        <v>263</v>
      </c>
      <c r="I703" t="s">
        <v>840</v>
      </c>
      <c r="J703">
        <v>3.7949999999999999</v>
      </c>
      <c r="K703">
        <v>3.742</v>
      </c>
      <c r="L703">
        <v>3.6930000000000001</v>
      </c>
      <c r="M703">
        <v>3.6459999999999999</v>
      </c>
      <c r="N703">
        <v>3.6429999999999998</v>
      </c>
      <c r="O703">
        <v>3.661</v>
      </c>
      <c r="P703">
        <v>3.6850000000000001</v>
      </c>
      <c r="Q703">
        <v>3.7130000000000001</v>
      </c>
      <c r="R703">
        <v>3.7850000000000001</v>
      </c>
      <c r="S703">
        <v>3.843</v>
      </c>
      <c r="T703">
        <v>3.8849999999999998</v>
      </c>
      <c r="U703">
        <v>3.8969999999999998</v>
      </c>
      <c r="V703">
        <v>3.891</v>
      </c>
      <c r="W703">
        <v>3.8660000000000001</v>
      </c>
      <c r="X703">
        <v>3.851</v>
      </c>
      <c r="Y703">
        <v>3.93</v>
      </c>
      <c r="Z703">
        <v>3.94</v>
      </c>
      <c r="AA703">
        <v>3.9670000000000001</v>
      </c>
      <c r="AB703">
        <v>4.0359999999999996</v>
      </c>
      <c r="AC703">
        <v>4.0910000000000002</v>
      </c>
      <c r="AD703">
        <v>4.173</v>
      </c>
      <c r="AE703">
        <v>4.2309999999999999</v>
      </c>
      <c r="AF703">
        <v>4.2240000000000002</v>
      </c>
      <c r="AG703">
        <v>4.2240000000000002</v>
      </c>
      <c r="AH703">
        <v>4.266</v>
      </c>
      <c r="AI703">
        <v>4.3280000000000003</v>
      </c>
      <c r="AJ703">
        <v>4.3780000000000001</v>
      </c>
      <c r="AK703">
        <v>4.4509999999999996</v>
      </c>
      <c r="AL703">
        <v>4.5309999999999997</v>
      </c>
      <c r="AM703">
        <v>4.524</v>
      </c>
      <c r="AN703">
        <v>4.5540000000000003</v>
      </c>
      <c r="AO703">
        <v>4.6150000000000002</v>
      </c>
      <c r="AP703">
        <v>4.6349999999999998</v>
      </c>
      <c r="AQ703">
        <v>4.6189999999999998</v>
      </c>
      <c r="AR703">
        <v>4.6379999999999999</v>
      </c>
      <c r="AS703">
        <v>4.6779999999999999</v>
      </c>
      <c r="AT703">
        <v>4.7359999999999998</v>
      </c>
      <c r="AU703">
        <v>4.8</v>
      </c>
      <c r="AV703">
        <v>4.8550000000000004</v>
      </c>
      <c r="AW703">
        <v>4.8979999999999997</v>
      </c>
      <c r="AX703" t="s">
        <v>215</v>
      </c>
      <c r="AY703" t="s">
        <v>215</v>
      </c>
      <c r="AZ703" t="s">
        <v>215</v>
      </c>
      <c r="BA703" t="s">
        <v>215</v>
      </c>
      <c r="BB703">
        <v>2016</v>
      </c>
    </row>
    <row r="704" spans="1:54" hidden="1" x14ac:dyDescent="0.2">
      <c r="A704">
        <v>124</v>
      </c>
      <c r="B704" t="s">
        <v>546</v>
      </c>
      <c r="C704" t="s">
        <v>267</v>
      </c>
      <c r="D704" t="s">
        <v>64</v>
      </c>
      <c r="E704" t="s">
        <v>266</v>
      </c>
      <c r="F704" s="3" t="s">
        <v>265</v>
      </c>
      <c r="G704" t="s">
        <v>264</v>
      </c>
      <c r="H704" t="s">
        <v>263</v>
      </c>
      <c r="I704" t="s">
        <v>841</v>
      </c>
      <c r="J704">
        <v>9.8550000000000004</v>
      </c>
      <c r="K704">
        <v>9.8629999999999995</v>
      </c>
      <c r="L704">
        <v>9.8550000000000004</v>
      </c>
      <c r="M704">
        <v>9.8580000000000005</v>
      </c>
      <c r="N704">
        <v>9.8529999999999998</v>
      </c>
      <c r="O704">
        <v>9.8580000000000005</v>
      </c>
      <c r="P704">
        <v>9.859</v>
      </c>
      <c r="Q704">
        <v>9.8650000000000002</v>
      </c>
      <c r="R704">
        <v>9.8759999999999994</v>
      </c>
      <c r="S704">
        <v>9.9280000000000008</v>
      </c>
      <c r="T704">
        <v>9.9480000000000004</v>
      </c>
      <c r="U704">
        <v>9.9870000000000001</v>
      </c>
      <c r="V704">
        <v>10.022</v>
      </c>
      <c r="W704">
        <v>10.068</v>
      </c>
      <c r="X704">
        <v>10.101000000000001</v>
      </c>
      <c r="Y704">
        <v>10.131</v>
      </c>
      <c r="Z704">
        <v>10.143000000000001</v>
      </c>
      <c r="AA704">
        <v>10.17</v>
      </c>
      <c r="AB704">
        <v>10.192</v>
      </c>
      <c r="AC704">
        <v>10.214</v>
      </c>
      <c r="AD704">
        <v>10.239000000000001</v>
      </c>
      <c r="AE704">
        <v>10.263</v>
      </c>
      <c r="AF704">
        <v>10.31</v>
      </c>
      <c r="AG704">
        <v>10.356</v>
      </c>
      <c r="AH704">
        <v>10.396000000000001</v>
      </c>
      <c r="AI704">
        <v>10.446</v>
      </c>
      <c r="AJ704">
        <v>10.510999999999999</v>
      </c>
      <c r="AK704">
        <v>10.585000000000001</v>
      </c>
      <c r="AL704">
        <v>10.667</v>
      </c>
      <c r="AM704">
        <v>10.753</v>
      </c>
      <c r="AN704">
        <v>10.84</v>
      </c>
      <c r="AO704">
        <v>11.000999999999999</v>
      </c>
      <c r="AP704">
        <v>11.076000000000001</v>
      </c>
      <c r="AQ704">
        <v>11.138</v>
      </c>
      <c r="AR704">
        <v>11.180999999999999</v>
      </c>
      <c r="AS704">
        <v>11.237</v>
      </c>
      <c r="AT704">
        <v>11.311</v>
      </c>
      <c r="AU704">
        <v>11.352</v>
      </c>
      <c r="AV704">
        <v>11.411</v>
      </c>
      <c r="AW704">
        <v>11.47</v>
      </c>
      <c r="AX704">
        <v>11.53</v>
      </c>
      <c r="AY704">
        <v>11.59</v>
      </c>
      <c r="AZ704">
        <v>11.65</v>
      </c>
      <c r="BA704">
        <v>11.71</v>
      </c>
      <c r="BB704">
        <v>2016</v>
      </c>
    </row>
    <row r="705" spans="1:54" hidden="1" x14ac:dyDescent="0.2">
      <c r="A705">
        <v>124</v>
      </c>
      <c r="B705" t="s">
        <v>546</v>
      </c>
      <c r="C705" t="s">
        <v>262</v>
      </c>
      <c r="D705" t="s">
        <v>64</v>
      </c>
      <c r="E705" t="s">
        <v>260</v>
      </c>
      <c r="F705" t="s">
        <v>259</v>
      </c>
      <c r="G705" t="s">
        <v>225</v>
      </c>
      <c r="H705" t="s">
        <v>222</v>
      </c>
      <c r="I705" t="s">
        <v>842</v>
      </c>
      <c r="J705" s="3">
        <v>42.343000000000004</v>
      </c>
      <c r="K705" s="3">
        <v>44.976999999999997</v>
      </c>
      <c r="L705" s="3">
        <v>49.96</v>
      </c>
      <c r="M705" s="3">
        <v>53.359000000000002</v>
      </c>
      <c r="N705" s="3">
        <v>58.345999999999997</v>
      </c>
      <c r="O705" s="3">
        <v>62.155000000000001</v>
      </c>
      <c r="P705" s="3">
        <v>64.13</v>
      </c>
      <c r="Q705" s="3">
        <v>67.064999999999998</v>
      </c>
      <c r="R705" s="3">
        <v>69.805999999999997</v>
      </c>
      <c r="S705" s="3">
        <v>72.7</v>
      </c>
      <c r="T705" s="3">
        <v>78.436999999999998</v>
      </c>
      <c r="U705" s="3">
        <v>83.174000000000007</v>
      </c>
      <c r="V705" s="3">
        <v>86.498999999999995</v>
      </c>
      <c r="W705" s="3">
        <v>92.570999999999998</v>
      </c>
      <c r="X705" s="3">
        <v>97.605999999999995</v>
      </c>
      <c r="Y705" s="3">
        <v>101.45</v>
      </c>
      <c r="Z705" s="3">
        <v>105.239</v>
      </c>
      <c r="AA705" s="3">
        <v>110.977</v>
      </c>
      <c r="AB705" s="3">
        <v>116.33499999999999</v>
      </c>
      <c r="AC705" s="3">
        <v>120.935</v>
      </c>
      <c r="AD705" s="3">
        <v>126.47799999999999</v>
      </c>
      <c r="AE705" s="3">
        <v>131.19300000000001</v>
      </c>
      <c r="AF705" s="3">
        <v>136.30000000000001</v>
      </c>
      <c r="AG705" s="3">
        <v>138.36099999999999</v>
      </c>
      <c r="AH705" s="3">
        <v>145.69499999999999</v>
      </c>
      <c r="AI705" s="3">
        <v>152.221</v>
      </c>
      <c r="AJ705" s="3">
        <v>158.999</v>
      </c>
      <c r="AK705" s="3">
        <v>166.55799999999999</v>
      </c>
      <c r="AL705" s="3">
        <v>174.13200000000001</v>
      </c>
      <c r="AM705" s="3">
        <v>170.102</v>
      </c>
      <c r="AN705" s="3">
        <v>180.15600000000001</v>
      </c>
      <c r="AO705" s="3">
        <v>190.792</v>
      </c>
      <c r="AP705" s="3">
        <v>200.101</v>
      </c>
      <c r="AQ705" s="3">
        <v>206.75200000000001</v>
      </c>
      <c r="AR705" s="3">
        <v>208.74700000000001</v>
      </c>
      <c r="AS705" s="3">
        <v>210.714</v>
      </c>
      <c r="AT705" s="3">
        <v>214.56899999999999</v>
      </c>
      <c r="AU705" s="3">
        <v>223.84399999999999</v>
      </c>
      <c r="AV705" s="3">
        <v>228.74199999999999</v>
      </c>
      <c r="AW705" s="3">
        <v>234.62</v>
      </c>
      <c r="AX705" s="3">
        <v>241.04400000000001</v>
      </c>
      <c r="AY705" s="3">
        <v>248.67400000000001</v>
      </c>
      <c r="AZ705" s="3">
        <v>256.49099999999999</v>
      </c>
      <c r="BA705">
        <v>264.84899999999999</v>
      </c>
      <c r="BB705">
        <v>2016</v>
      </c>
    </row>
    <row r="706" spans="1:54" hidden="1" x14ac:dyDescent="0.2">
      <c r="A706">
        <v>124</v>
      </c>
      <c r="B706" t="s">
        <v>546</v>
      </c>
      <c r="C706" t="s">
        <v>261</v>
      </c>
      <c r="D706" t="s">
        <v>64</v>
      </c>
      <c r="E706" t="s">
        <v>260</v>
      </c>
      <c r="F706" t="s">
        <v>259</v>
      </c>
      <c r="G706" t="s">
        <v>217</v>
      </c>
      <c r="I706" t="s">
        <v>258</v>
      </c>
      <c r="J706" s="3">
        <v>47.124000000000002</v>
      </c>
      <c r="K706" s="3">
        <v>47.743000000000002</v>
      </c>
      <c r="L706" s="3">
        <v>49.008000000000003</v>
      </c>
      <c r="M706" s="3">
        <v>49.405999999999999</v>
      </c>
      <c r="N706" s="3">
        <v>50.003999999999998</v>
      </c>
      <c r="O706" s="3">
        <v>50.085999999999999</v>
      </c>
      <c r="P706" s="3">
        <v>49.371000000000002</v>
      </c>
      <c r="Q706" s="3">
        <v>49.63</v>
      </c>
      <c r="R706" s="3">
        <v>48.281999999999996</v>
      </c>
      <c r="S706" s="3">
        <v>46.372999999999998</v>
      </c>
      <c r="T706" s="3">
        <v>47.183999999999997</v>
      </c>
      <c r="U706" s="3">
        <v>47.758000000000003</v>
      </c>
      <c r="V706" s="3">
        <v>47.298999999999999</v>
      </c>
      <c r="W706" s="3">
        <v>49.149000000000001</v>
      </c>
      <c r="X706" s="3">
        <v>49.171999999999997</v>
      </c>
      <c r="Y706" s="3">
        <v>47.941000000000003</v>
      </c>
      <c r="Z706" s="3">
        <v>48.734999999999999</v>
      </c>
      <c r="AA706" s="3">
        <v>49.112000000000002</v>
      </c>
      <c r="AB706" s="3">
        <v>49.612000000000002</v>
      </c>
      <c r="AC706" s="3">
        <v>49.518000000000001</v>
      </c>
      <c r="AD706" s="3">
        <v>48.98</v>
      </c>
      <c r="AE706" s="3">
        <v>49.36</v>
      </c>
      <c r="AF706" s="3">
        <v>49.552</v>
      </c>
      <c r="AG706" s="3">
        <v>48.954000000000001</v>
      </c>
      <c r="AH706" s="3">
        <v>48.774999999999999</v>
      </c>
      <c r="AI706" s="3">
        <v>48.87</v>
      </c>
      <c r="AJ706" s="3">
        <v>48.673999999999999</v>
      </c>
      <c r="AK706" s="3">
        <v>48.317999999999998</v>
      </c>
      <c r="AL706" s="3">
        <v>49.180999999999997</v>
      </c>
      <c r="AM706" s="3">
        <v>48.77</v>
      </c>
      <c r="AN706" s="3">
        <v>49.344000000000001</v>
      </c>
      <c r="AO706" s="3">
        <v>50.326999999999998</v>
      </c>
      <c r="AP706" s="3">
        <v>51.639000000000003</v>
      </c>
      <c r="AQ706" s="3">
        <v>52.697000000000003</v>
      </c>
      <c r="AR706" s="3">
        <v>52.149000000000001</v>
      </c>
      <c r="AS706" s="3">
        <v>51.338999999999999</v>
      </c>
      <c r="AT706" s="3">
        <v>50.72</v>
      </c>
      <c r="AU706" s="3">
        <v>51.088999999999999</v>
      </c>
      <c r="AV706" s="3">
        <v>50.439</v>
      </c>
      <c r="AW706" s="3">
        <v>50.06</v>
      </c>
      <c r="AX706" s="3">
        <v>49.878</v>
      </c>
      <c r="AY706" s="3">
        <v>49.878</v>
      </c>
      <c r="AZ706" s="3">
        <v>49.878</v>
      </c>
      <c r="BA706">
        <v>49.878</v>
      </c>
      <c r="BB706">
        <v>2016</v>
      </c>
    </row>
    <row r="707" spans="1:54" hidden="1" x14ac:dyDescent="0.2">
      <c r="A707">
        <v>124</v>
      </c>
      <c r="B707" t="s">
        <v>546</v>
      </c>
      <c r="C707" t="s">
        <v>257</v>
      </c>
      <c r="D707" t="s">
        <v>64</v>
      </c>
      <c r="E707" t="s">
        <v>255</v>
      </c>
      <c r="F707" t="s">
        <v>254</v>
      </c>
      <c r="G707" t="s">
        <v>225</v>
      </c>
      <c r="H707" t="s">
        <v>222</v>
      </c>
      <c r="I707" t="s">
        <v>842</v>
      </c>
      <c r="J707" s="3">
        <v>51.012999999999998</v>
      </c>
      <c r="K707" s="3">
        <v>59.965000000000003</v>
      </c>
      <c r="L707" s="3">
        <v>62.866999999999997</v>
      </c>
      <c r="M707" s="3">
        <v>69.463999999999999</v>
      </c>
      <c r="N707" s="3">
        <v>71.313000000000002</v>
      </c>
      <c r="O707" s="3">
        <v>74.938999999999993</v>
      </c>
      <c r="P707" s="3">
        <v>77.366</v>
      </c>
      <c r="Q707" s="3">
        <v>77.948999999999998</v>
      </c>
      <c r="R707" s="3">
        <v>80.545000000000002</v>
      </c>
      <c r="S707" s="3">
        <v>84.834999999999994</v>
      </c>
      <c r="T707" s="3">
        <v>89.938000000000002</v>
      </c>
      <c r="U707" s="3">
        <v>96.399000000000001</v>
      </c>
      <c r="V707" s="3">
        <v>101.748</v>
      </c>
      <c r="W707" s="3">
        <v>106.94</v>
      </c>
      <c r="X707" s="3">
        <v>107.967</v>
      </c>
      <c r="Y707" s="3">
        <v>110.858</v>
      </c>
      <c r="Z707" s="3">
        <v>113.729</v>
      </c>
      <c r="AA707" s="3">
        <v>115.779</v>
      </c>
      <c r="AB707" s="3">
        <v>118.55800000000001</v>
      </c>
      <c r="AC707" s="3">
        <v>122.28</v>
      </c>
      <c r="AD707" s="3">
        <v>126.664</v>
      </c>
      <c r="AE707" s="3">
        <v>130.73599999999999</v>
      </c>
      <c r="AF707" s="3">
        <v>136.17500000000001</v>
      </c>
      <c r="AG707" s="3">
        <v>143.33799999999999</v>
      </c>
      <c r="AH707" s="3">
        <v>146.16800000000001</v>
      </c>
      <c r="AI707" s="3">
        <v>160.81100000000001</v>
      </c>
      <c r="AJ707" s="3">
        <v>158.27099999999999</v>
      </c>
      <c r="AK707" s="3">
        <v>166.32</v>
      </c>
      <c r="AL707" s="3">
        <v>178.02699999999999</v>
      </c>
      <c r="AM707" s="3">
        <v>188.86600000000001</v>
      </c>
      <c r="AN707" s="3">
        <v>194.75</v>
      </c>
      <c r="AO707" s="3">
        <v>206.43299999999999</v>
      </c>
      <c r="AP707" s="3">
        <v>216.47900000000001</v>
      </c>
      <c r="AQ707" s="3">
        <v>219.06200000000001</v>
      </c>
      <c r="AR707" s="3">
        <v>220.98099999999999</v>
      </c>
      <c r="AS707" s="3">
        <v>220.85900000000001</v>
      </c>
      <c r="AT707" s="3">
        <v>225.101</v>
      </c>
      <c r="AU707" s="3">
        <v>228.72300000000001</v>
      </c>
      <c r="AV707" s="3">
        <v>234.66800000000001</v>
      </c>
      <c r="AW707" s="3">
        <v>240.94</v>
      </c>
      <c r="AX707" s="3">
        <v>247.17500000000001</v>
      </c>
      <c r="AY707" s="3">
        <v>254.928</v>
      </c>
      <c r="AZ707" s="3">
        <v>263.11799999999999</v>
      </c>
      <c r="BA707">
        <v>271.60599999999999</v>
      </c>
      <c r="BB707">
        <v>2016</v>
      </c>
    </row>
    <row r="708" spans="1:54" hidden="1" x14ac:dyDescent="0.2">
      <c r="A708">
        <v>124</v>
      </c>
      <c r="B708" t="s">
        <v>546</v>
      </c>
      <c r="C708" t="s">
        <v>256</v>
      </c>
      <c r="D708" t="s">
        <v>64</v>
      </c>
      <c r="E708" t="s">
        <v>255</v>
      </c>
      <c r="F708" t="s">
        <v>254</v>
      </c>
      <c r="G708" t="s">
        <v>217</v>
      </c>
      <c r="I708" t="s">
        <v>253</v>
      </c>
      <c r="J708" s="3">
        <v>56.773000000000003</v>
      </c>
      <c r="K708" s="3">
        <v>63.652000000000001</v>
      </c>
      <c r="L708" s="3">
        <v>61.67</v>
      </c>
      <c r="M708" s="3">
        <v>64.319000000000003</v>
      </c>
      <c r="N708" s="3">
        <v>61.116999999999997</v>
      </c>
      <c r="O708" s="3">
        <v>60.387</v>
      </c>
      <c r="P708" s="3">
        <v>59.561</v>
      </c>
      <c r="Q708" s="3">
        <v>57.685000000000002</v>
      </c>
      <c r="R708" s="3">
        <v>55.709000000000003</v>
      </c>
      <c r="S708" s="3">
        <v>54.113</v>
      </c>
      <c r="T708" s="3">
        <v>54.101999999999997</v>
      </c>
      <c r="U708" s="3">
        <v>55.351999999999997</v>
      </c>
      <c r="V708" s="3">
        <v>55.637</v>
      </c>
      <c r="W708" s="3">
        <v>56.777999999999999</v>
      </c>
      <c r="X708" s="3">
        <v>54.392000000000003</v>
      </c>
      <c r="Y708" s="3">
        <v>52.386000000000003</v>
      </c>
      <c r="Z708" s="3">
        <v>52.665999999999997</v>
      </c>
      <c r="AA708" s="3">
        <v>51.237000000000002</v>
      </c>
      <c r="AB708" s="3">
        <v>50.56</v>
      </c>
      <c r="AC708" s="3">
        <v>50.067999999999998</v>
      </c>
      <c r="AD708" s="3">
        <v>49.052</v>
      </c>
      <c r="AE708" s="3">
        <v>49.188000000000002</v>
      </c>
      <c r="AF708" s="3">
        <v>49.506</v>
      </c>
      <c r="AG708" s="3">
        <v>50.715000000000003</v>
      </c>
      <c r="AH708" s="3">
        <v>48.933</v>
      </c>
      <c r="AI708" s="3">
        <v>51.628</v>
      </c>
      <c r="AJ708" s="3">
        <v>48.451000000000001</v>
      </c>
      <c r="AK708" s="3">
        <v>48.249000000000002</v>
      </c>
      <c r="AL708" s="3">
        <v>50.280999999999999</v>
      </c>
      <c r="AM708" s="3">
        <v>54.15</v>
      </c>
      <c r="AN708" s="3">
        <v>53.341999999999999</v>
      </c>
      <c r="AO708" s="3">
        <v>54.451999999999998</v>
      </c>
      <c r="AP708" s="3">
        <v>55.866</v>
      </c>
      <c r="AQ708" s="3">
        <v>55.835000000000001</v>
      </c>
      <c r="AR708" s="3">
        <v>55.206000000000003</v>
      </c>
      <c r="AS708" s="3">
        <v>53.811</v>
      </c>
      <c r="AT708" s="3">
        <v>53.209000000000003</v>
      </c>
      <c r="AU708" s="3">
        <v>52.201999999999998</v>
      </c>
      <c r="AV708" s="3">
        <v>51.746000000000002</v>
      </c>
      <c r="AW708" s="3">
        <v>51.408000000000001</v>
      </c>
      <c r="AX708" s="3">
        <v>51.146999999999998</v>
      </c>
      <c r="AY708" s="3">
        <v>51.133000000000003</v>
      </c>
      <c r="AZ708" s="3">
        <v>51.167000000000002</v>
      </c>
      <c r="BA708">
        <v>51.151000000000003</v>
      </c>
      <c r="BB708">
        <v>2016</v>
      </c>
    </row>
    <row r="709" spans="1:54" hidden="1" x14ac:dyDescent="0.2">
      <c r="A709">
        <v>124</v>
      </c>
      <c r="B709" t="s">
        <v>546</v>
      </c>
      <c r="C709" t="s">
        <v>252</v>
      </c>
      <c r="D709" t="s">
        <v>64</v>
      </c>
      <c r="E709" t="s">
        <v>250</v>
      </c>
      <c r="F709" t="s">
        <v>249</v>
      </c>
      <c r="G709" t="s">
        <v>225</v>
      </c>
      <c r="H709" t="s">
        <v>222</v>
      </c>
      <c r="I709" t="s">
        <v>842</v>
      </c>
      <c r="J709" s="3">
        <v>-8.67</v>
      </c>
      <c r="K709" s="3">
        <v>-14.987</v>
      </c>
      <c r="L709" s="3">
        <v>-12.907</v>
      </c>
      <c r="M709" s="3">
        <v>-16.105</v>
      </c>
      <c r="N709" s="3">
        <v>-12.967000000000001</v>
      </c>
      <c r="O709" s="3">
        <v>-12.784000000000001</v>
      </c>
      <c r="P709" s="3">
        <v>-13.236000000000001</v>
      </c>
      <c r="Q709" s="3">
        <v>-10.884</v>
      </c>
      <c r="R709" s="3">
        <v>-10.738</v>
      </c>
      <c r="S709" s="3">
        <v>-12.134</v>
      </c>
      <c r="T709" s="3">
        <v>-11.500999999999999</v>
      </c>
      <c r="U709" s="3">
        <v>-13.225</v>
      </c>
      <c r="V709" s="3">
        <v>-15.249000000000001</v>
      </c>
      <c r="W709" s="3">
        <v>-14.369</v>
      </c>
      <c r="X709" s="3">
        <v>-10.362</v>
      </c>
      <c r="Y709" s="3">
        <v>-9.4079999999999995</v>
      </c>
      <c r="Z709" s="3">
        <v>-8.49</v>
      </c>
      <c r="AA709" s="3">
        <v>-4.8019999999999996</v>
      </c>
      <c r="AB709" s="3">
        <v>-2.2229999999999999</v>
      </c>
      <c r="AC709" s="3">
        <v>-1.345</v>
      </c>
      <c r="AD709" s="3">
        <v>-0.186</v>
      </c>
      <c r="AE709" s="3">
        <v>0.45700000000000002</v>
      </c>
      <c r="AF709" s="3">
        <v>0.125</v>
      </c>
      <c r="AG709" s="3">
        <v>-4.9770000000000003</v>
      </c>
      <c r="AH709" s="3">
        <v>-0.47299999999999998</v>
      </c>
      <c r="AI709" s="3">
        <v>-8.59</v>
      </c>
      <c r="AJ709" s="3">
        <v>0.72799999999999998</v>
      </c>
      <c r="AK709" s="3">
        <v>0.23799999999999999</v>
      </c>
      <c r="AL709" s="3">
        <v>-3.895</v>
      </c>
      <c r="AM709" s="3">
        <v>-18.763999999999999</v>
      </c>
      <c r="AN709" s="3">
        <v>-14.593999999999999</v>
      </c>
      <c r="AO709" s="3">
        <v>-15.641</v>
      </c>
      <c r="AP709" s="3">
        <v>-16.378</v>
      </c>
      <c r="AQ709" s="3">
        <v>-12.31</v>
      </c>
      <c r="AR709" s="3">
        <v>-12.234</v>
      </c>
      <c r="AS709" s="3">
        <v>-10.145</v>
      </c>
      <c r="AT709" s="3">
        <v>-10.532</v>
      </c>
      <c r="AU709" s="3">
        <v>-4.8789999999999996</v>
      </c>
      <c r="AV709" s="3">
        <v>-5.9260000000000002</v>
      </c>
      <c r="AW709" s="3">
        <v>-6.32</v>
      </c>
      <c r="AX709" s="3">
        <v>-6.1310000000000002</v>
      </c>
      <c r="AY709" s="3">
        <v>-6.2549999999999999</v>
      </c>
      <c r="AZ709" s="3">
        <v>-6.6260000000000003</v>
      </c>
      <c r="BA709">
        <v>-6.7569999999999997</v>
      </c>
      <c r="BB709">
        <v>2016</v>
      </c>
    </row>
    <row r="710" spans="1:54" hidden="1" x14ac:dyDescent="0.2">
      <c r="A710">
        <v>124</v>
      </c>
      <c r="B710" t="s">
        <v>546</v>
      </c>
      <c r="C710" t="s">
        <v>251</v>
      </c>
      <c r="D710" t="s">
        <v>64</v>
      </c>
      <c r="E710" t="s">
        <v>250</v>
      </c>
      <c r="F710" t="s">
        <v>249</v>
      </c>
      <c r="G710" t="s">
        <v>217</v>
      </c>
      <c r="I710" t="s">
        <v>248</v>
      </c>
      <c r="J710" s="3">
        <v>-9.6489999999999991</v>
      </c>
      <c r="K710" s="3">
        <v>-15.909000000000001</v>
      </c>
      <c r="L710" s="3">
        <v>-12.661</v>
      </c>
      <c r="M710" s="3">
        <v>-14.913</v>
      </c>
      <c r="N710" s="3">
        <v>-11.113</v>
      </c>
      <c r="O710" s="3">
        <v>-10.302</v>
      </c>
      <c r="P710" s="3">
        <v>-10.19</v>
      </c>
      <c r="Q710" s="3">
        <v>-8.0549999999999997</v>
      </c>
      <c r="R710" s="3">
        <v>-7.4269999999999996</v>
      </c>
      <c r="S710" s="3">
        <v>-7.74</v>
      </c>
      <c r="T710" s="3">
        <v>-6.9180000000000001</v>
      </c>
      <c r="U710" s="3">
        <v>-7.5940000000000003</v>
      </c>
      <c r="V710" s="3">
        <v>-8.3379999999999992</v>
      </c>
      <c r="W710" s="3">
        <v>-7.6289999999999996</v>
      </c>
      <c r="X710" s="3">
        <v>-5.22</v>
      </c>
      <c r="Y710" s="3">
        <v>-4.4459999999999997</v>
      </c>
      <c r="Z710" s="3">
        <v>-3.9319999999999999</v>
      </c>
      <c r="AA710" s="3">
        <v>-2.125</v>
      </c>
      <c r="AB710" s="3">
        <v>-0.94799999999999995</v>
      </c>
      <c r="AC710" s="3">
        <v>-0.55100000000000005</v>
      </c>
      <c r="AD710" s="3">
        <v>-7.1999999999999995E-2</v>
      </c>
      <c r="AE710" s="3">
        <v>0.17199999999999999</v>
      </c>
      <c r="AF710" s="3">
        <v>4.4999999999999998E-2</v>
      </c>
      <c r="AG710" s="3">
        <v>-1.7609999999999999</v>
      </c>
      <c r="AH710" s="3">
        <v>-0.158</v>
      </c>
      <c r="AI710" s="3">
        <v>-2.758</v>
      </c>
      <c r="AJ710" s="3">
        <v>0.223</v>
      </c>
      <c r="AK710" s="3">
        <v>6.9000000000000006E-2</v>
      </c>
      <c r="AL710" s="3">
        <v>-1.1000000000000001</v>
      </c>
      <c r="AM710" s="3">
        <v>-5.38</v>
      </c>
      <c r="AN710" s="3">
        <v>-3.9969999999999999</v>
      </c>
      <c r="AO710" s="3">
        <v>-4.1260000000000003</v>
      </c>
      <c r="AP710" s="3">
        <v>-4.2270000000000003</v>
      </c>
      <c r="AQ710" s="3">
        <v>-3.1379999999999999</v>
      </c>
      <c r="AR710" s="3">
        <v>-3.056</v>
      </c>
      <c r="AS710" s="3">
        <v>-2.472</v>
      </c>
      <c r="AT710" s="3">
        <v>-2.4900000000000002</v>
      </c>
      <c r="AU710" s="3">
        <v>-1.1140000000000001</v>
      </c>
      <c r="AV710" s="3">
        <v>-1.3069999999999999</v>
      </c>
      <c r="AW710" s="3">
        <v>-1.349</v>
      </c>
      <c r="AX710" s="3">
        <v>-1.2689999999999999</v>
      </c>
      <c r="AY710" s="3">
        <v>-1.2549999999999999</v>
      </c>
      <c r="AZ710" s="3">
        <v>-1.2889999999999999</v>
      </c>
      <c r="BA710">
        <v>-1.2729999999999999</v>
      </c>
      <c r="BB710">
        <v>2016</v>
      </c>
    </row>
    <row r="711" spans="1:54" hidden="1" x14ac:dyDescent="0.2">
      <c r="A711">
        <v>124</v>
      </c>
      <c r="B711" t="s">
        <v>546</v>
      </c>
      <c r="C711" t="s">
        <v>247</v>
      </c>
      <c r="D711" t="s">
        <v>64</v>
      </c>
      <c r="E711" t="s">
        <v>245</v>
      </c>
      <c r="F711" t="s">
        <v>244</v>
      </c>
      <c r="G711" t="s">
        <v>225</v>
      </c>
      <c r="H711" t="s">
        <v>222</v>
      </c>
      <c r="I711" t="s">
        <v>842</v>
      </c>
      <c r="J711" s="3" t="s">
        <v>215</v>
      </c>
      <c r="K711" s="3">
        <v>-14.426</v>
      </c>
      <c r="L711" s="3">
        <v>-12.337</v>
      </c>
      <c r="M711" s="3">
        <v>-15.77</v>
      </c>
      <c r="N711" s="3">
        <v>-12.598000000000001</v>
      </c>
      <c r="O711" s="3">
        <v>-12.432</v>
      </c>
      <c r="P711" s="3">
        <v>-12.837</v>
      </c>
      <c r="Q711" s="3">
        <v>-10.42</v>
      </c>
      <c r="R711" s="3">
        <v>-10.38</v>
      </c>
      <c r="S711" s="3">
        <v>-11.917</v>
      </c>
      <c r="T711" s="3">
        <v>-13.69</v>
      </c>
      <c r="U711" s="3">
        <v>-15.189</v>
      </c>
      <c r="V711" s="3">
        <v>-16.454000000000001</v>
      </c>
      <c r="W711" s="3">
        <v>-12.478</v>
      </c>
      <c r="X711" s="3">
        <v>-9.2360000000000007</v>
      </c>
      <c r="Y711" s="3">
        <v>-8.3780000000000001</v>
      </c>
      <c r="Z711" s="3">
        <v>-6.7690000000000001</v>
      </c>
      <c r="AA711" s="3">
        <v>-4.3719999999999999</v>
      </c>
      <c r="AB711" s="3">
        <v>-1.3979999999999999</v>
      </c>
      <c r="AC711" s="3">
        <v>-1.776</v>
      </c>
      <c r="AD711" s="3">
        <v>-2.08</v>
      </c>
      <c r="AE711" s="3">
        <v>0.127</v>
      </c>
      <c r="AF711" s="3">
        <v>0.317</v>
      </c>
      <c r="AG711" s="3">
        <v>-2.4449999999999998</v>
      </c>
      <c r="AH711" s="3">
        <v>-2.597</v>
      </c>
      <c r="AI711" s="3">
        <v>-1.631</v>
      </c>
      <c r="AJ711" s="3">
        <v>-2.0489999999999999</v>
      </c>
      <c r="AK711" s="3">
        <v>-2.2639999999999998</v>
      </c>
      <c r="AL711" s="3">
        <v>-5.806</v>
      </c>
      <c r="AM711" s="3">
        <v>-13.868</v>
      </c>
      <c r="AN711" s="3">
        <v>-14.058</v>
      </c>
      <c r="AO711" s="3">
        <v>-15.507</v>
      </c>
      <c r="AP711" s="3">
        <v>-14.086</v>
      </c>
      <c r="AQ711" s="3">
        <v>-12.3</v>
      </c>
      <c r="AR711" s="3">
        <v>-11.545999999999999</v>
      </c>
      <c r="AS711" s="3">
        <v>-9.0139999999999993</v>
      </c>
      <c r="AT711" s="3">
        <v>-9.1999999999999993</v>
      </c>
      <c r="AU711" s="3">
        <v>-4.3570000000000002</v>
      </c>
      <c r="AV711" s="3">
        <v>-6.202</v>
      </c>
      <c r="AW711" s="3">
        <v>-6.9580000000000002</v>
      </c>
      <c r="AX711" s="3">
        <v>-6.6239999999999997</v>
      </c>
      <c r="AY711" s="3">
        <v>-6.6449999999999996</v>
      </c>
      <c r="AZ711" s="3">
        <v>-6.8849999999999998</v>
      </c>
      <c r="BA711">
        <v>-6.9130000000000003</v>
      </c>
      <c r="BB711">
        <v>2016</v>
      </c>
    </row>
    <row r="712" spans="1:54" hidden="1" x14ac:dyDescent="0.2">
      <c r="A712">
        <v>124</v>
      </c>
      <c r="B712" t="s">
        <v>546</v>
      </c>
      <c r="C712" t="s">
        <v>246</v>
      </c>
      <c r="D712" t="s">
        <v>64</v>
      </c>
      <c r="E712" t="s">
        <v>245</v>
      </c>
      <c r="F712" t="s">
        <v>244</v>
      </c>
      <c r="G712" t="s">
        <v>243</v>
      </c>
      <c r="I712" t="s">
        <v>362</v>
      </c>
      <c r="J712" s="3" t="s">
        <v>215</v>
      </c>
      <c r="K712" s="3">
        <v>-15.388999999999999</v>
      </c>
      <c r="L712" s="3">
        <v>-12.002000000000001</v>
      </c>
      <c r="M712" s="3">
        <v>-14.266999999999999</v>
      </c>
      <c r="N712" s="3">
        <v>-10.609</v>
      </c>
      <c r="O712" s="3">
        <v>-9.8160000000000007</v>
      </c>
      <c r="P712" s="3">
        <v>-9.6679999999999993</v>
      </c>
      <c r="Q712" s="3">
        <v>-7.5640000000000001</v>
      </c>
      <c r="R712" s="3">
        <v>-7.2149999999999999</v>
      </c>
      <c r="S712" s="3">
        <v>-7.7149999999999999</v>
      </c>
      <c r="T712" s="3">
        <v>-8.4</v>
      </c>
      <c r="U712" s="3">
        <v>-8.84</v>
      </c>
      <c r="V712" s="3">
        <v>-9.0370000000000008</v>
      </c>
      <c r="W712" s="3">
        <v>-6.4610000000000003</v>
      </c>
      <c r="X712" s="3">
        <v>-4.5919999999999996</v>
      </c>
      <c r="Y712" s="3">
        <v>-3.919</v>
      </c>
      <c r="Z712" s="3">
        <v>-3.0830000000000002</v>
      </c>
      <c r="AA712" s="3">
        <v>-1.927</v>
      </c>
      <c r="AB712" s="3">
        <v>-0.59199999999999997</v>
      </c>
      <c r="AC712" s="3">
        <v>-0.73</v>
      </c>
      <c r="AD712" s="3">
        <v>-0.81899999999999995</v>
      </c>
      <c r="AE712" s="3">
        <v>4.8000000000000001E-2</v>
      </c>
      <c r="AF712" s="3">
        <v>0.115</v>
      </c>
      <c r="AG712" s="3">
        <v>-0.85199999999999998</v>
      </c>
      <c r="AH712" s="3">
        <v>-0.86799999999999999</v>
      </c>
      <c r="AI712" s="3">
        <v>-0.52300000000000002</v>
      </c>
      <c r="AJ712" s="3">
        <v>-0.629</v>
      </c>
      <c r="AK712" s="3">
        <v>-0.67</v>
      </c>
      <c r="AL712" s="3">
        <v>-1.663</v>
      </c>
      <c r="AM712" s="3">
        <v>-3.9020000000000001</v>
      </c>
      <c r="AN712" s="3">
        <v>-3.8370000000000002</v>
      </c>
      <c r="AO712" s="3">
        <v>-4.1040000000000001</v>
      </c>
      <c r="AP712" s="3">
        <v>-3.6190000000000002</v>
      </c>
      <c r="AQ712" s="3">
        <v>-3.0950000000000002</v>
      </c>
      <c r="AR712" s="3">
        <v>-2.855</v>
      </c>
      <c r="AS712" s="3">
        <v>-2.1789999999999998</v>
      </c>
      <c r="AT712" s="3">
        <v>-2.1619999999999999</v>
      </c>
      <c r="AU712" s="3">
        <v>-0.99199999999999999</v>
      </c>
      <c r="AV712" s="3">
        <v>-1.369</v>
      </c>
      <c r="AW712" s="3">
        <v>-1.4890000000000001</v>
      </c>
      <c r="AX712" s="3">
        <v>-1.3740000000000001</v>
      </c>
      <c r="AY712" s="3">
        <v>-1.335</v>
      </c>
      <c r="AZ712" s="3">
        <v>-1.34</v>
      </c>
      <c r="BA712">
        <v>-1.3029999999999999</v>
      </c>
      <c r="BB712">
        <v>2016</v>
      </c>
    </row>
    <row r="713" spans="1:54" hidden="1" x14ac:dyDescent="0.2">
      <c r="A713">
        <v>124</v>
      </c>
      <c r="B713" t="s">
        <v>546</v>
      </c>
      <c r="C713" t="s">
        <v>242</v>
      </c>
      <c r="D713" t="s">
        <v>64</v>
      </c>
      <c r="E713" t="s">
        <v>240</v>
      </c>
      <c r="F713" t="s">
        <v>239</v>
      </c>
      <c r="G713" t="s">
        <v>225</v>
      </c>
      <c r="H713" t="s">
        <v>222</v>
      </c>
      <c r="I713" t="s">
        <v>842</v>
      </c>
      <c r="J713" s="3">
        <v>-3.4910000000000001</v>
      </c>
      <c r="K713" s="3">
        <v>-7.8780000000000001</v>
      </c>
      <c r="L713" s="3">
        <v>-4.226</v>
      </c>
      <c r="M713" s="3">
        <v>-6.4050000000000002</v>
      </c>
      <c r="N713" s="3">
        <v>-2.339</v>
      </c>
      <c r="O713" s="3">
        <v>-0.89</v>
      </c>
      <c r="P713" s="3">
        <v>-0.311</v>
      </c>
      <c r="Q713" s="3">
        <v>2.1349999999999998</v>
      </c>
      <c r="R713" s="3">
        <v>2.968</v>
      </c>
      <c r="S713" s="3">
        <v>4.6870000000000003</v>
      </c>
      <c r="T713" s="3">
        <v>6.8810000000000002</v>
      </c>
      <c r="U713" s="3">
        <v>5.3760000000000003</v>
      </c>
      <c r="V713" s="3">
        <v>3.8820000000000001</v>
      </c>
      <c r="W713" s="3">
        <v>5.125</v>
      </c>
      <c r="X713" s="3">
        <v>7.2149999999999999</v>
      </c>
      <c r="Y713" s="3">
        <v>8.1720000000000006</v>
      </c>
      <c r="Z713" s="3">
        <v>8.6189999999999998</v>
      </c>
      <c r="AA713" s="3">
        <v>11.577</v>
      </c>
      <c r="AB713" s="3">
        <v>14.047000000000001</v>
      </c>
      <c r="AC713" s="3">
        <v>14.356</v>
      </c>
      <c r="AD713" s="3">
        <v>15.856999999999999</v>
      </c>
      <c r="AE713" s="3">
        <v>16.332999999999998</v>
      </c>
      <c r="AF713" s="3">
        <v>14.782</v>
      </c>
      <c r="AG713" s="3">
        <v>8.9429999999999996</v>
      </c>
      <c r="AH713" s="3">
        <v>12.814</v>
      </c>
      <c r="AI713" s="3">
        <v>3.9390000000000001</v>
      </c>
      <c r="AJ713" s="3">
        <v>12.94</v>
      </c>
      <c r="AK713" s="3">
        <v>12.586</v>
      </c>
      <c r="AL713" s="3">
        <v>8.4819999999999993</v>
      </c>
      <c r="AM713" s="3">
        <v>-6.867</v>
      </c>
      <c r="AN713" s="3">
        <v>-2.714</v>
      </c>
      <c r="AO713" s="3">
        <v>-3.51</v>
      </c>
      <c r="AP713" s="3">
        <v>-3.9</v>
      </c>
      <c r="AQ713" s="3">
        <v>-0.85799999999999998</v>
      </c>
      <c r="AR713" s="3">
        <v>-0.68799999999999994</v>
      </c>
      <c r="AS713" s="3">
        <v>0.876</v>
      </c>
      <c r="AT713" s="3">
        <v>0.23100000000000001</v>
      </c>
      <c r="AU713" s="3">
        <v>4.9720000000000004</v>
      </c>
      <c r="AV713" s="3">
        <v>2.996</v>
      </c>
      <c r="AW713" s="3">
        <v>2.367</v>
      </c>
      <c r="AX713" s="3">
        <v>2.258</v>
      </c>
      <c r="AY713" s="3">
        <v>2.0339999999999998</v>
      </c>
      <c r="AZ713" s="3">
        <v>1.7749999999999999</v>
      </c>
      <c r="BA713">
        <v>1.242</v>
      </c>
      <c r="BB713">
        <v>2016</v>
      </c>
    </row>
    <row r="714" spans="1:54" hidden="1" x14ac:dyDescent="0.2">
      <c r="A714">
        <v>124</v>
      </c>
      <c r="B714" t="s">
        <v>546</v>
      </c>
      <c r="C714" t="s">
        <v>241</v>
      </c>
      <c r="D714" t="s">
        <v>64</v>
      </c>
      <c r="E714" t="s">
        <v>240</v>
      </c>
      <c r="F714" t="s">
        <v>239</v>
      </c>
      <c r="G714" t="s">
        <v>217</v>
      </c>
      <c r="I714" t="s">
        <v>238</v>
      </c>
      <c r="J714" s="3">
        <v>-3.8849999999999998</v>
      </c>
      <c r="K714" s="3">
        <v>-8.3629999999999995</v>
      </c>
      <c r="L714" s="3">
        <v>-4.1449999999999996</v>
      </c>
      <c r="M714" s="3">
        <v>-5.931</v>
      </c>
      <c r="N714" s="3">
        <v>-2.0049999999999999</v>
      </c>
      <c r="O714" s="3">
        <v>-0.71699999999999997</v>
      </c>
      <c r="P714" s="3">
        <v>-0.23899999999999999</v>
      </c>
      <c r="Q714" s="3">
        <v>1.58</v>
      </c>
      <c r="R714" s="3">
        <v>2.0529999999999999</v>
      </c>
      <c r="S714" s="3">
        <v>2.99</v>
      </c>
      <c r="T714" s="3">
        <v>4.1390000000000002</v>
      </c>
      <c r="U714" s="3">
        <v>3.0870000000000002</v>
      </c>
      <c r="V714" s="3">
        <v>2.1219999999999999</v>
      </c>
      <c r="W714" s="3">
        <v>2.7210000000000001</v>
      </c>
      <c r="X714" s="3">
        <v>3.6349999999999998</v>
      </c>
      <c r="Y714" s="3">
        <v>3.8620000000000001</v>
      </c>
      <c r="Z714" s="3">
        <v>3.9910000000000001</v>
      </c>
      <c r="AA714" s="3">
        <v>5.1230000000000002</v>
      </c>
      <c r="AB714" s="3">
        <v>5.99</v>
      </c>
      <c r="AC714" s="3">
        <v>5.8780000000000001</v>
      </c>
      <c r="AD714" s="3">
        <v>6.141</v>
      </c>
      <c r="AE714" s="3">
        <v>6.1449999999999996</v>
      </c>
      <c r="AF714" s="3">
        <v>5.3739999999999997</v>
      </c>
      <c r="AG714" s="3">
        <v>3.1640000000000001</v>
      </c>
      <c r="AH714" s="3">
        <v>4.29</v>
      </c>
      <c r="AI714" s="3">
        <v>1.2649999999999999</v>
      </c>
      <c r="AJ714" s="3">
        <v>3.9609999999999999</v>
      </c>
      <c r="AK714" s="3">
        <v>3.6509999999999998</v>
      </c>
      <c r="AL714" s="3">
        <v>2.3959999999999999</v>
      </c>
      <c r="AM714" s="3">
        <v>-1.9690000000000001</v>
      </c>
      <c r="AN714" s="3">
        <v>-0.74299999999999999</v>
      </c>
      <c r="AO714" s="3">
        <v>-0.92600000000000005</v>
      </c>
      <c r="AP714" s="3">
        <v>-1.0069999999999999</v>
      </c>
      <c r="AQ714" s="3">
        <v>-0.219</v>
      </c>
      <c r="AR714" s="3">
        <v>-0.17199999999999999</v>
      </c>
      <c r="AS714" s="3">
        <v>0.21299999999999999</v>
      </c>
      <c r="AT714" s="3">
        <v>5.5E-2</v>
      </c>
      <c r="AU714" s="3">
        <v>1.135</v>
      </c>
      <c r="AV714" s="3">
        <v>0.66100000000000003</v>
      </c>
      <c r="AW714" s="3">
        <v>0.505</v>
      </c>
      <c r="AX714" s="3">
        <v>0.46700000000000003</v>
      </c>
      <c r="AY714" s="3">
        <v>0.40799999999999997</v>
      </c>
      <c r="AZ714" s="3">
        <v>0.34499999999999997</v>
      </c>
      <c r="BA714">
        <v>0.23400000000000001</v>
      </c>
      <c r="BB714">
        <v>2016</v>
      </c>
    </row>
    <row r="715" spans="1:54" hidden="1" x14ac:dyDescent="0.2">
      <c r="A715">
        <v>124</v>
      </c>
      <c r="B715" t="s">
        <v>546</v>
      </c>
      <c r="C715" t="s">
        <v>237</v>
      </c>
      <c r="D715" t="s">
        <v>64</v>
      </c>
      <c r="E715" t="s">
        <v>235</v>
      </c>
      <c r="F715" t="s">
        <v>234</v>
      </c>
      <c r="G715" t="s">
        <v>225</v>
      </c>
      <c r="H715" t="s">
        <v>222</v>
      </c>
      <c r="I715" t="s">
        <v>842</v>
      </c>
      <c r="J715" s="3" t="s">
        <v>215</v>
      </c>
      <c r="K715" s="3" t="s">
        <v>215</v>
      </c>
      <c r="L715" s="3" t="s">
        <v>215</v>
      </c>
      <c r="M715" s="3" t="s">
        <v>215</v>
      </c>
      <c r="N715" s="3" t="s">
        <v>215</v>
      </c>
      <c r="O715" s="3" t="s">
        <v>215</v>
      </c>
      <c r="P715" s="3" t="s">
        <v>215</v>
      </c>
      <c r="Q715" s="3" t="s">
        <v>215</v>
      </c>
      <c r="R715" s="3" t="s">
        <v>215</v>
      </c>
      <c r="S715" s="3" t="s">
        <v>215</v>
      </c>
      <c r="T715" s="3" t="s">
        <v>215</v>
      </c>
      <c r="U715" s="3" t="s">
        <v>215</v>
      </c>
      <c r="V715" s="3" t="s">
        <v>215</v>
      </c>
      <c r="W715" s="3" t="s">
        <v>215</v>
      </c>
      <c r="X715" s="3" t="s">
        <v>215</v>
      </c>
      <c r="Y715" s="3" t="s">
        <v>215</v>
      </c>
      <c r="Z715" s="3" t="s">
        <v>215</v>
      </c>
      <c r="AA715" s="3" t="s">
        <v>215</v>
      </c>
      <c r="AB715" s="3">
        <v>257.94799999999998</v>
      </c>
      <c r="AC715" s="3">
        <v>257.80200000000002</v>
      </c>
      <c r="AD715" s="3">
        <v>258.43099999999998</v>
      </c>
      <c r="AE715" s="3">
        <v>260.33800000000002</v>
      </c>
      <c r="AF715" s="3">
        <v>262</v>
      </c>
      <c r="AG715" s="3">
        <v>261.101</v>
      </c>
      <c r="AH715" s="3">
        <v>262.43599999999998</v>
      </c>
      <c r="AI715" s="3">
        <v>267.72000000000003</v>
      </c>
      <c r="AJ715" s="3">
        <v>270.02999999999997</v>
      </c>
      <c r="AK715" s="3">
        <v>270.34300000000002</v>
      </c>
      <c r="AL715" s="3">
        <v>289.10500000000002</v>
      </c>
      <c r="AM715" s="3">
        <v>307.91800000000001</v>
      </c>
      <c r="AN715" s="3">
        <v>322.71899999999999</v>
      </c>
      <c r="AO715" s="3">
        <v>344.22699999999998</v>
      </c>
      <c r="AP715" s="3">
        <v>354.97800000000001</v>
      </c>
      <c r="AQ715" s="3">
        <v>362.95600000000002</v>
      </c>
      <c r="AR715" s="3">
        <v>375.13099999999997</v>
      </c>
      <c r="AS715" s="3">
        <v>382.04500000000002</v>
      </c>
      <c r="AT715" s="3">
        <v>390.87</v>
      </c>
      <c r="AU715" s="3">
        <v>395.74900000000002</v>
      </c>
      <c r="AV715" s="3">
        <v>401.67500000000001</v>
      </c>
      <c r="AW715" s="3">
        <v>407.99599999999998</v>
      </c>
      <c r="AX715" s="3">
        <v>414.12599999999998</v>
      </c>
      <c r="AY715" s="3">
        <v>420.38099999999997</v>
      </c>
      <c r="AZ715" s="3">
        <v>427.00700000000001</v>
      </c>
      <c r="BA715">
        <v>437.37700000000001</v>
      </c>
      <c r="BB715">
        <v>2016</v>
      </c>
    </row>
    <row r="716" spans="1:54" hidden="1" x14ac:dyDescent="0.2">
      <c r="A716">
        <v>124</v>
      </c>
      <c r="B716" t="s">
        <v>546</v>
      </c>
      <c r="C716" t="s">
        <v>236</v>
      </c>
      <c r="D716" t="s">
        <v>64</v>
      </c>
      <c r="E716" t="s">
        <v>235</v>
      </c>
      <c r="F716" t="s">
        <v>234</v>
      </c>
      <c r="G716" t="s">
        <v>217</v>
      </c>
      <c r="I716" t="s">
        <v>354</v>
      </c>
      <c r="J716" s="3" t="s">
        <v>215</v>
      </c>
      <c r="K716" s="3" t="s">
        <v>215</v>
      </c>
      <c r="L716" s="3" t="s">
        <v>215</v>
      </c>
      <c r="M716" s="3" t="s">
        <v>215</v>
      </c>
      <c r="N716" s="3" t="s">
        <v>215</v>
      </c>
      <c r="O716" s="3" t="s">
        <v>215</v>
      </c>
      <c r="P716" s="3" t="s">
        <v>215</v>
      </c>
      <c r="Q716" s="3" t="s">
        <v>215</v>
      </c>
      <c r="R716" s="3" t="s">
        <v>215</v>
      </c>
      <c r="S716" s="3" t="s">
        <v>215</v>
      </c>
      <c r="T716" s="3" t="s">
        <v>215</v>
      </c>
      <c r="U716" s="3" t="s">
        <v>215</v>
      </c>
      <c r="V716" s="3" t="s">
        <v>215</v>
      </c>
      <c r="W716" s="3" t="s">
        <v>215</v>
      </c>
      <c r="X716" s="3" t="s">
        <v>215</v>
      </c>
      <c r="Y716" s="3" t="s">
        <v>215</v>
      </c>
      <c r="Z716" s="3" t="s">
        <v>215</v>
      </c>
      <c r="AA716" s="3" t="s">
        <v>215</v>
      </c>
      <c r="AB716" s="3">
        <v>110.004</v>
      </c>
      <c r="AC716" s="3">
        <v>105.559</v>
      </c>
      <c r="AD716" s="3">
        <v>100.081</v>
      </c>
      <c r="AE716" s="3">
        <v>97.948999999999998</v>
      </c>
      <c r="AF716" s="3">
        <v>95.25</v>
      </c>
      <c r="AG716" s="3">
        <v>92.38</v>
      </c>
      <c r="AH716" s="3">
        <v>87.855999999999995</v>
      </c>
      <c r="AI716" s="3">
        <v>85.950999999999993</v>
      </c>
      <c r="AJ716" s="3">
        <v>82.662999999999997</v>
      </c>
      <c r="AK716" s="3">
        <v>78.426000000000002</v>
      </c>
      <c r="AL716" s="3">
        <v>81.653000000000006</v>
      </c>
      <c r="AM716" s="3">
        <v>88.284000000000006</v>
      </c>
      <c r="AN716" s="3">
        <v>88.391999999999996</v>
      </c>
      <c r="AO716" s="3">
        <v>90.799000000000007</v>
      </c>
      <c r="AP716" s="3">
        <v>91.606999999999999</v>
      </c>
      <c r="AQ716" s="3">
        <v>92.51</v>
      </c>
      <c r="AR716" s="3">
        <v>93.715000000000003</v>
      </c>
      <c r="AS716" s="3">
        <v>93.082999999999998</v>
      </c>
      <c r="AT716" s="3">
        <v>92.394000000000005</v>
      </c>
      <c r="AU716" s="3">
        <v>90.323999999999998</v>
      </c>
      <c r="AV716" s="3">
        <v>88.570999999999998</v>
      </c>
      <c r="AW716" s="3">
        <v>87.052000000000007</v>
      </c>
      <c r="AX716" s="3">
        <v>85.692999999999998</v>
      </c>
      <c r="AY716" s="3">
        <v>84.317999999999998</v>
      </c>
      <c r="AZ716" s="3">
        <v>83.037000000000006</v>
      </c>
      <c r="BA716">
        <v>82.37</v>
      </c>
      <c r="BB716">
        <v>2016</v>
      </c>
    </row>
    <row r="717" spans="1:54" hidden="1" x14ac:dyDescent="0.2">
      <c r="A717">
        <v>124</v>
      </c>
      <c r="B717" t="s">
        <v>546</v>
      </c>
      <c r="C717" t="s">
        <v>233</v>
      </c>
      <c r="D717" t="s">
        <v>64</v>
      </c>
      <c r="E717" t="s">
        <v>231</v>
      </c>
      <c r="F717" t="s">
        <v>230</v>
      </c>
      <c r="G717" t="s">
        <v>225</v>
      </c>
      <c r="H717" t="s">
        <v>222</v>
      </c>
      <c r="I717" t="s">
        <v>842</v>
      </c>
      <c r="J717" s="3">
        <v>68.614999999999995</v>
      </c>
      <c r="K717" s="3">
        <v>84.013999999999996</v>
      </c>
      <c r="L717" s="3">
        <v>100.996</v>
      </c>
      <c r="M717" s="3">
        <v>118.438</v>
      </c>
      <c r="N717" s="3">
        <v>132.97800000000001</v>
      </c>
      <c r="O717" s="3">
        <v>147.322</v>
      </c>
      <c r="P717" s="3">
        <v>161.02500000000001</v>
      </c>
      <c r="Q717" s="3">
        <v>173.63900000000001</v>
      </c>
      <c r="R717" s="3">
        <v>186.44399999999999</v>
      </c>
      <c r="S717" s="3">
        <v>197.05600000000001</v>
      </c>
      <c r="T717" s="3">
        <v>215.399</v>
      </c>
      <c r="U717" s="3">
        <v>228.238</v>
      </c>
      <c r="V717" s="3">
        <v>244.917</v>
      </c>
      <c r="W717" s="3">
        <v>260.19099999999997</v>
      </c>
      <c r="X717" s="3">
        <v>270.57499999999999</v>
      </c>
      <c r="Y717" s="3">
        <v>276.25700000000001</v>
      </c>
      <c r="Z717" s="3">
        <v>276.35300000000001</v>
      </c>
      <c r="AA717" s="3">
        <v>278.41000000000003</v>
      </c>
      <c r="AB717" s="3">
        <v>277.16199999999998</v>
      </c>
      <c r="AC717" s="3">
        <v>279.43900000000002</v>
      </c>
      <c r="AD717" s="3">
        <v>280.87099999999998</v>
      </c>
      <c r="AE717" s="3">
        <v>285.97000000000003</v>
      </c>
      <c r="AF717" s="3">
        <v>288.02800000000002</v>
      </c>
      <c r="AG717" s="3">
        <v>285.78800000000001</v>
      </c>
      <c r="AH717" s="3">
        <v>288.33</v>
      </c>
      <c r="AI717" s="3">
        <v>294.90499999999997</v>
      </c>
      <c r="AJ717" s="3">
        <v>297.42700000000002</v>
      </c>
      <c r="AK717" s="3">
        <v>299.99799999999999</v>
      </c>
      <c r="AL717" s="3">
        <v>327.62299999999999</v>
      </c>
      <c r="AM717" s="3">
        <v>347.16800000000001</v>
      </c>
      <c r="AN717" s="3">
        <v>364.08100000000002</v>
      </c>
      <c r="AO717" s="3">
        <v>388.93700000000001</v>
      </c>
      <c r="AP717" s="3">
        <v>404.29199999999997</v>
      </c>
      <c r="AQ717" s="3">
        <v>413.72699999999998</v>
      </c>
      <c r="AR717" s="3">
        <v>427.50400000000002</v>
      </c>
      <c r="AS717" s="3">
        <v>434.89800000000002</v>
      </c>
      <c r="AT717" s="3">
        <v>447.21600000000001</v>
      </c>
      <c r="AU717" s="3">
        <v>452.09500000000003</v>
      </c>
      <c r="AV717" s="3">
        <v>458.02100000000002</v>
      </c>
      <c r="AW717" s="3">
        <v>464.34199999999998</v>
      </c>
      <c r="AX717" s="3">
        <v>470.47199999999998</v>
      </c>
      <c r="AY717" s="3">
        <v>476.72699999999998</v>
      </c>
      <c r="AZ717" s="3">
        <v>483.35300000000001</v>
      </c>
      <c r="BA717">
        <v>493.72300000000001</v>
      </c>
      <c r="BB717">
        <v>2016</v>
      </c>
    </row>
    <row r="718" spans="1:54" hidden="1" x14ac:dyDescent="0.2">
      <c r="A718">
        <v>124</v>
      </c>
      <c r="B718" t="s">
        <v>546</v>
      </c>
      <c r="C718" t="s">
        <v>232</v>
      </c>
      <c r="D718" t="s">
        <v>64</v>
      </c>
      <c r="E718" t="s">
        <v>231</v>
      </c>
      <c r="F718" t="s">
        <v>230</v>
      </c>
      <c r="G718" t="s">
        <v>217</v>
      </c>
      <c r="I718" t="s">
        <v>229</v>
      </c>
      <c r="J718" s="3">
        <v>76.364000000000004</v>
      </c>
      <c r="K718" s="3">
        <v>89.18</v>
      </c>
      <c r="L718" s="3">
        <v>99.072000000000003</v>
      </c>
      <c r="M718" s="3">
        <v>109.666</v>
      </c>
      <c r="N718" s="3">
        <v>113.96599999999999</v>
      </c>
      <c r="O718" s="3">
        <v>118.715</v>
      </c>
      <c r="P718" s="3">
        <v>123.967</v>
      </c>
      <c r="Q718" s="3">
        <v>128.499</v>
      </c>
      <c r="R718" s="3">
        <v>128.95500000000001</v>
      </c>
      <c r="S718" s="3">
        <v>125.69499999999999</v>
      </c>
      <c r="T718" s="3">
        <v>129.57300000000001</v>
      </c>
      <c r="U718" s="3">
        <v>131.054</v>
      </c>
      <c r="V718" s="3">
        <v>133.92500000000001</v>
      </c>
      <c r="W718" s="3">
        <v>138.143</v>
      </c>
      <c r="X718" s="3">
        <v>136.31</v>
      </c>
      <c r="Y718" s="3">
        <v>130.54599999999999</v>
      </c>
      <c r="Z718" s="3">
        <v>127.976</v>
      </c>
      <c r="AA718" s="3">
        <v>123.20699999999999</v>
      </c>
      <c r="AB718" s="3">
        <v>118.19799999999999</v>
      </c>
      <c r="AC718" s="3">
        <v>114.41800000000001</v>
      </c>
      <c r="AD718" s="3">
        <v>108.771</v>
      </c>
      <c r="AE718" s="3">
        <v>107.593</v>
      </c>
      <c r="AF718" s="3">
        <v>104.712</v>
      </c>
      <c r="AG718" s="3">
        <v>101.11499999999999</v>
      </c>
      <c r="AH718" s="3">
        <v>96.525000000000006</v>
      </c>
      <c r="AI718" s="3">
        <v>94.679000000000002</v>
      </c>
      <c r="AJ718" s="3">
        <v>91.05</v>
      </c>
      <c r="AK718" s="3">
        <v>87.028999999999996</v>
      </c>
      <c r="AL718" s="3">
        <v>92.531999999999996</v>
      </c>
      <c r="AM718" s="3">
        <v>99.537999999999997</v>
      </c>
      <c r="AN718" s="3">
        <v>99.721000000000004</v>
      </c>
      <c r="AO718" s="3">
        <v>102.593</v>
      </c>
      <c r="AP718" s="3">
        <v>104.333</v>
      </c>
      <c r="AQ718" s="3">
        <v>105.45099999999999</v>
      </c>
      <c r="AR718" s="3">
        <v>106.79900000000001</v>
      </c>
      <c r="AS718" s="3">
        <v>105.96</v>
      </c>
      <c r="AT718" s="3">
        <v>105.71299999999999</v>
      </c>
      <c r="AU718" s="3">
        <v>103.184</v>
      </c>
      <c r="AV718" s="3">
        <v>100.996</v>
      </c>
      <c r="AW718" s="3">
        <v>99.075000000000003</v>
      </c>
      <c r="AX718" s="3">
        <v>97.352999999999994</v>
      </c>
      <c r="AY718" s="3">
        <v>95.62</v>
      </c>
      <c r="AZ718" s="3">
        <v>93.994</v>
      </c>
      <c r="BA718">
        <v>92.980999999999995</v>
      </c>
      <c r="BB718">
        <v>2016</v>
      </c>
    </row>
    <row r="719" spans="1:54" hidden="1" x14ac:dyDescent="0.2">
      <c r="A719">
        <v>124</v>
      </c>
      <c r="B719" t="s">
        <v>546</v>
      </c>
      <c r="C719" t="s">
        <v>228</v>
      </c>
      <c r="D719" t="s">
        <v>64</v>
      </c>
      <c r="E719" t="s">
        <v>227</v>
      </c>
      <c r="F719" t="s">
        <v>226</v>
      </c>
      <c r="G719" t="s">
        <v>225</v>
      </c>
      <c r="H719" t="s">
        <v>222</v>
      </c>
      <c r="I719" t="s">
        <v>842</v>
      </c>
      <c r="J719" s="3">
        <v>89.852999999999994</v>
      </c>
      <c r="K719" s="3">
        <v>94.206999999999994</v>
      </c>
      <c r="L719" s="3">
        <v>101.94199999999999</v>
      </c>
      <c r="M719" s="3">
        <v>108</v>
      </c>
      <c r="N719" s="3">
        <v>116.682</v>
      </c>
      <c r="O719" s="3">
        <v>124.09699999999999</v>
      </c>
      <c r="P719" s="3">
        <v>129.893</v>
      </c>
      <c r="Q719" s="3">
        <v>135.12899999999999</v>
      </c>
      <c r="R719" s="3">
        <v>144.58000000000001</v>
      </c>
      <c r="S719" s="3">
        <v>156.773</v>
      </c>
      <c r="T719" s="3">
        <v>166.238</v>
      </c>
      <c r="U719" s="3">
        <v>174.15600000000001</v>
      </c>
      <c r="V719" s="3">
        <v>182.87700000000001</v>
      </c>
      <c r="W719" s="3">
        <v>188.34899999999999</v>
      </c>
      <c r="X719" s="3">
        <v>198.499</v>
      </c>
      <c r="Y719" s="3">
        <v>211.61600000000001</v>
      </c>
      <c r="Z719" s="3">
        <v>215.94200000000001</v>
      </c>
      <c r="AA719" s="3">
        <v>225.96899999999999</v>
      </c>
      <c r="AB719" s="3">
        <v>234.489</v>
      </c>
      <c r="AC719" s="3">
        <v>244.226</v>
      </c>
      <c r="AD719" s="3">
        <v>258.22199999999998</v>
      </c>
      <c r="AE719" s="3">
        <v>265.78800000000001</v>
      </c>
      <c r="AF719" s="3">
        <v>275.06599999999997</v>
      </c>
      <c r="AG719" s="3">
        <v>282.637</v>
      </c>
      <c r="AH719" s="3">
        <v>298.71100000000001</v>
      </c>
      <c r="AI719" s="3">
        <v>311.48</v>
      </c>
      <c r="AJ719" s="3">
        <v>326.66300000000001</v>
      </c>
      <c r="AK719" s="3">
        <v>344.71199999999999</v>
      </c>
      <c r="AL719" s="3">
        <v>354.06599999999997</v>
      </c>
      <c r="AM719" s="3">
        <v>348.78100000000001</v>
      </c>
      <c r="AN719" s="3">
        <v>365.1</v>
      </c>
      <c r="AO719" s="3">
        <v>379.10700000000003</v>
      </c>
      <c r="AP719" s="3">
        <v>387.5</v>
      </c>
      <c r="AQ719" s="3">
        <v>392.34100000000001</v>
      </c>
      <c r="AR719" s="3">
        <v>400.28800000000001</v>
      </c>
      <c r="AS719" s="3">
        <v>410.43599999999998</v>
      </c>
      <c r="AT719" s="3">
        <v>423.048</v>
      </c>
      <c r="AU719" s="3">
        <v>438.14600000000002</v>
      </c>
      <c r="AV719" s="3">
        <v>453.50400000000002</v>
      </c>
      <c r="AW719" s="3">
        <v>468.67899999999997</v>
      </c>
      <c r="AX719" s="3">
        <v>483.267</v>
      </c>
      <c r="AY719" s="3">
        <v>498.56400000000002</v>
      </c>
      <c r="AZ719" s="3">
        <v>514.23699999999997</v>
      </c>
      <c r="BA719">
        <v>530.99300000000005</v>
      </c>
      <c r="BB719">
        <v>2016</v>
      </c>
    </row>
    <row r="720" spans="1:54" hidden="1" x14ac:dyDescent="0.2">
      <c r="A720">
        <v>124</v>
      </c>
      <c r="B720" t="s">
        <v>546</v>
      </c>
      <c r="C720" t="s">
        <v>224</v>
      </c>
      <c r="D720" t="s">
        <v>64</v>
      </c>
      <c r="E720" t="s">
        <v>219</v>
      </c>
      <c r="F720" t="s">
        <v>218</v>
      </c>
      <c r="G720" t="s">
        <v>223</v>
      </c>
      <c r="H720" t="s">
        <v>222</v>
      </c>
      <c r="I720" t="s">
        <v>795</v>
      </c>
      <c r="J720" s="3">
        <v>-4.9379999999999997</v>
      </c>
      <c r="K720" s="3">
        <v>-4.1859999999999999</v>
      </c>
      <c r="L720" s="3">
        <v>-2.6070000000000002</v>
      </c>
      <c r="M720" s="3">
        <v>-0.497</v>
      </c>
      <c r="N720" s="3">
        <v>-5.5E-2</v>
      </c>
      <c r="O720" s="3">
        <v>0.67500000000000004</v>
      </c>
      <c r="P720" s="3">
        <v>3.069</v>
      </c>
      <c r="Q720" s="3">
        <v>2.8010000000000002</v>
      </c>
      <c r="R720" s="3">
        <v>3.5990000000000002</v>
      </c>
      <c r="S720" s="3">
        <v>3.6040000000000001</v>
      </c>
      <c r="T720" s="3">
        <v>3.637</v>
      </c>
      <c r="U720" s="3">
        <v>4.7629999999999999</v>
      </c>
      <c r="V720" s="3">
        <v>6.6639999999999997</v>
      </c>
      <c r="W720" s="3">
        <v>11.250999999999999</v>
      </c>
      <c r="X720" s="3">
        <v>12.6</v>
      </c>
      <c r="Y720" s="3">
        <v>15.391</v>
      </c>
      <c r="Z720" s="3">
        <v>13.836</v>
      </c>
      <c r="AA720" s="3">
        <v>13.842000000000001</v>
      </c>
      <c r="AB720" s="3">
        <v>13.255000000000001</v>
      </c>
      <c r="AC720" s="3">
        <v>20.07</v>
      </c>
      <c r="AD720" s="3">
        <v>9.3930000000000007</v>
      </c>
      <c r="AE720" s="3">
        <v>7.8959999999999999</v>
      </c>
      <c r="AF720" s="3">
        <v>11.611000000000001</v>
      </c>
      <c r="AG720" s="3">
        <v>10.79</v>
      </c>
      <c r="AH720" s="3">
        <v>11.426</v>
      </c>
      <c r="AI720" s="3">
        <v>7.7030000000000003</v>
      </c>
      <c r="AJ720" s="3">
        <v>7.5449999999999999</v>
      </c>
      <c r="AK720" s="3">
        <v>7.0410000000000004</v>
      </c>
      <c r="AL720" s="3">
        <v>-5.2069999999999999</v>
      </c>
      <c r="AM720" s="3">
        <v>-5.226</v>
      </c>
      <c r="AN720" s="3">
        <v>8.548</v>
      </c>
      <c r="AO720" s="3">
        <v>-5.6589999999999998</v>
      </c>
      <c r="AP720" s="3">
        <v>-0.26600000000000001</v>
      </c>
      <c r="AQ720" s="3">
        <v>-1.6559999999999999</v>
      </c>
      <c r="AR720" s="3">
        <v>-4.63</v>
      </c>
      <c r="AS720" s="3">
        <v>-0.65</v>
      </c>
      <c r="AT720" s="3">
        <v>0.45100000000000001</v>
      </c>
      <c r="AU720" s="3">
        <v>0.48399999999999999</v>
      </c>
      <c r="AV720" s="3">
        <v>1.946</v>
      </c>
      <c r="AW720" s="3">
        <v>1.41</v>
      </c>
      <c r="AX720" s="3">
        <v>2.782</v>
      </c>
      <c r="AY720" s="3">
        <v>3.6789999999999998</v>
      </c>
      <c r="AZ720" s="3">
        <v>2.7559999999999998</v>
      </c>
      <c r="BA720">
        <v>3.3319999999999999</v>
      </c>
      <c r="BB720">
        <v>2016</v>
      </c>
    </row>
    <row r="721" spans="1:54" hidden="1" x14ac:dyDescent="0.2">
      <c r="A721">
        <v>124</v>
      </c>
      <c r="B721" t="s">
        <v>546</v>
      </c>
      <c r="C721" t="s">
        <v>220</v>
      </c>
      <c r="D721" t="s">
        <v>64</v>
      </c>
      <c r="E721" t="s">
        <v>219</v>
      </c>
      <c r="F721" t="s">
        <v>218</v>
      </c>
      <c r="G721" t="s">
        <v>217</v>
      </c>
      <c r="I721" t="s">
        <v>216</v>
      </c>
      <c r="J721" s="3">
        <v>-3.9780000000000002</v>
      </c>
      <c r="K721" s="3">
        <v>-4.0720000000000001</v>
      </c>
      <c r="L721" s="3">
        <v>-2.8820000000000001</v>
      </c>
      <c r="M721" s="3">
        <v>-0.58099999999999996</v>
      </c>
      <c r="N721" s="3">
        <v>-6.7000000000000004E-2</v>
      </c>
      <c r="O721" s="3">
        <v>0.79500000000000004</v>
      </c>
      <c r="P721" s="3">
        <v>2.6080000000000001</v>
      </c>
      <c r="Q721" s="3">
        <v>1.9159999999999999</v>
      </c>
      <c r="R721" s="3">
        <v>2.2639999999999998</v>
      </c>
      <c r="S721" s="3">
        <v>2.2429999999999999</v>
      </c>
      <c r="T721" s="3">
        <v>1.8080000000000001</v>
      </c>
      <c r="U721" s="3">
        <v>2.3069999999999999</v>
      </c>
      <c r="V721" s="3">
        <v>2.8980000000000001</v>
      </c>
      <c r="W721" s="3">
        <v>5.117</v>
      </c>
      <c r="X721" s="3">
        <v>5.2519999999999998</v>
      </c>
      <c r="Y721" s="3">
        <v>5.31</v>
      </c>
      <c r="Z721" s="3">
        <v>4.9160000000000004</v>
      </c>
      <c r="AA721" s="3">
        <v>5.4260000000000002</v>
      </c>
      <c r="AB721" s="3">
        <v>5.08</v>
      </c>
      <c r="AC721" s="3">
        <v>7.7030000000000003</v>
      </c>
      <c r="AD721" s="3">
        <v>3.9369999999999998</v>
      </c>
      <c r="AE721" s="3">
        <v>3.3180000000000001</v>
      </c>
      <c r="AF721" s="3">
        <v>4.4720000000000004</v>
      </c>
      <c r="AG721" s="3">
        <v>3.3769999999999998</v>
      </c>
      <c r="AH721" s="3">
        <v>3.077</v>
      </c>
      <c r="AI721" s="3">
        <v>1.9850000000000001</v>
      </c>
      <c r="AJ721" s="3">
        <v>1.84</v>
      </c>
      <c r="AK721" s="3">
        <v>1.49</v>
      </c>
      <c r="AL721" s="3">
        <v>-0.999</v>
      </c>
      <c r="AM721" s="3">
        <v>-1.0760000000000001</v>
      </c>
      <c r="AN721" s="3">
        <v>1.764</v>
      </c>
      <c r="AO721" s="3">
        <v>-1.073</v>
      </c>
      <c r="AP721" s="3">
        <v>-5.2999999999999999E-2</v>
      </c>
      <c r="AQ721" s="3">
        <v>-0.318</v>
      </c>
      <c r="AR721" s="3">
        <v>-0.87</v>
      </c>
      <c r="AS721" s="3">
        <v>-0.14299999999999999</v>
      </c>
      <c r="AT721" s="3">
        <v>9.6000000000000002E-2</v>
      </c>
      <c r="AU721" s="3">
        <v>9.8000000000000004E-2</v>
      </c>
      <c r="AV721" s="3">
        <v>0.34599999999999997</v>
      </c>
      <c r="AW721" s="3">
        <v>0.24</v>
      </c>
      <c r="AX721" s="3">
        <v>0.45400000000000001</v>
      </c>
      <c r="AY721" s="3">
        <v>0.57799999999999996</v>
      </c>
      <c r="AZ721" s="3">
        <v>0.41699999999999998</v>
      </c>
      <c r="BA721">
        <v>0.48599999999999999</v>
      </c>
      <c r="BB721">
        <v>2016</v>
      </c>
    </row>
    <row r="722" spans="1:54" x14ac:dyDescent="0.2">
      <c r="A722">
        <v>339</v>
      </c>
      <c r="B722" t="s">
        <v>545</v>
      </c>
      <c r="C722" t="s">
        <v>352</v>
      </c>
      <c r="D722" t="s">
        <v>132</v>
      </c>
      <c r="E722" t="s">
        <v>349</v>
      </c>
      <c r="F722" t="s">
        <v>351</v>
      </c>
      <c r="G722" t="s">
        <v>225</v>
      </c>
      <c r="H722" t="s">
        <v>222</v>
      </c>
      <c r="I722" t="s">
        <v>843</v>
      </c>
      <c r="J722" s="3">
        <v>0.46200000000000002</v>
      </c>
      <c r="K722" s="3">
        <v>0.46300000000000002</v>
      </c>
      <c r="L722" s="3">
        <v>0.42799999999999999</v>
      </c>
      <c r="M722" s="3">
        <v>0.45400000000000001</v>
      </c>
      <c r="N722" s="3">
        <v>0.505</v>
      </c>
      <c r="O722" s="3">
        <v>0.498</v>
      </c>
      <c r="P722" s="3">
        <v>0.53500000000000003</v>
      </c>
      <c r="Q722" s="3">
        <v>0.65200000000000002</v>
      </c>
      <c r="R722" s="3">
        <v>0.72299999999999998</v>
      </c>
      <c r="S722" s="3">
        <v>0.83499999999999996</v>
      </c>
      <c r="T722" s="3">
        <v>0.92800000000000005</v>
      </c>
      <c r="U722" s="3">
        <v>1.0349999999999999</v>
      </c>
      <c r="V722" s="3">
        <v>1.1599999999999999</v>
      </c>
      <c r="W722" s="3">
        <v>1.232</v>
      </c>
      <c r="X722" s="3">
        <v>1.234</v>
      </c>
      <c r="Y722" s="3">
        <v>1.2430000000000001</v>
      </c>
      <c r="Z722" s="3">
        <v>1.26</v>
      </c>
      <c r="AA722" s="3">
        <v>1.3049999999999999</v>
      </c>
      <c r="AB722" s="3">
        <v>1.3540000000000001</v>
      </c>
      <c r="AC722" s="3">
        <v>1.472</v>
      </c>
      <c r="AD722" s="3">
        <v>1.6639999999999999</v>
      </c>
      <c r="AE722" s="3">
        <v>1.748</v>
      </c>
      <c r="AF722" s="3">
        <v>1.837</v>
      </c>
      <c r="AG722" s="3">
        <v>2.0089999999999999</v>
      </c>
      <c r="AH722" s="3">
        <v>2.1019999999999999</v>
      </c>
      <c r="AI722" s="3">
        <v>2.1560000000000001</v>
      </c>
      <c r="AJ722" s="3">
        <v>2.2549999999999999</v>
      </c>
      <c r="AK722" s="3">
        <v>2.2799999999999998</v>
      </c>
      <c r="AL722" s="3">
        <v>2.3530000000000002</v>
      </c>
      <c r="AM722" s="3">
        <v>2.3719999999999999</v>
      </c>
      <c r="AN722" s="3">
        <v>2.4510000000000001</v>
      </c>
      <c r="AO722" s="3">
        <v>2.5019999999999998</v>
      </c>
      <c r="AP722" s="3">
        <v>2.5960000000000001</v>
      </c>
      <c r="AQ722" s="3">
        <v>2.6139999999999999</v>
      </c>
      <c r="AR722" s="3">
        <v>2.72</v>
      </c>
      <c r="AS722" s="3">
        <v>2.823</v>
      </c>
      <c r="AT722" s="3">
        <v>2.8090000000000002</v>
      </c>
      <c r="AU722" s="3">
        <v>2.83</v>
      </c>
      <c r="AV722" s="3">
        <v>2.8809999999999998</v>
      </c>
      <c r="AW722" s="3">
        <v>2.9390000000000001</v>
      </c>
      <c r="AX722" s="3">
        <v>2.9889999999999999</v>
      </c>
      <c r="AY722" s="3">
        <v>3.04</v>
      </c>
      <c r="AZ722" s="3">
        <v>3.0920000000000001</v>
      </c>
      <c r="BA722">
        <v>3.145</v>
      </c>
      <c r="BB722">
        <v>2016</v>
      </c>
    </row>
    <row r="723" spans="1:54" hidden="1" x14ac:dyDescent="0.2">
      <c r="A723">
        <v>339</v>
      </c>
      <c r="B723" t="s">
        <v>545</v>
      </c>
      <c r="C723" t="s">
        <v>350</v>
      </c>
      <c r="D723" t="s">
        <v>132</v>
      </c>
      <c r="E723" t="s">
        <v>349</v>
      </c>
      <c r="F723" t="s">
        <v>348</v>
      </c>
      <c r="G723" t="s">
        <v>275</v>
      </c>
      <c r="I723" t="s">
        <v>347</v>
      </c>
      <c r="J723" s="3">
        <v>5.0129999999999999</v>
      </c>
      <c r="K723" s="3">
        <v>0.214</v>
      </c>
      <c r="L723" s="3">
        <v>-7.5510000000000002</v>
      </c>
      <c r="M723" s="3">
        <v>6.0759999999999996</v>
      </c>
      <c r="N723" s="3">
        <v>11.332000000000001</v>
      </c>
      <c r="O723" s="3">
        <v>-1.419</v>
      </c>
      <c r="P723" s="3">
        <v>7.2750000000000004</v>
      </c>
      <c r="Q723" s="3">
        <v>21.997</v>
      </c>
      <c r="R723" s="3">
        <v>10.861000000000001</v>
      </c>
      <c r="S723" s="3">
        <v>15.474</v>
      </c>
      <c r="T723" s="3">
        <v>11.209</v>
      </c>
      <c r="U723" s="3">
        <v>11.457000000000001</v>
      </c>
      <c r="V723" s="3">
        <v>12.069000000000001</v>
      </c>
      <c r="W723" s="3">
        <v>6.2690000000000001</v>
      </c>
      <c r="X723" s="3">
        <v>0.16200000000000001</v>
      </c>
      <c r="Y723" s="3">
        <v>0.65600000000000003</v>
      </c>
      <c r="Z723" s="3">
        <v>1.425</v>
      </c>
      <c r="AA723" s="3">
        <v>3.5470000000000002</v>
      </c>
      <c r="AB723" s="3">
        <v>3.7320000000000002</v>
      </c>
      <c r="AC723" s="3">
        <v>8.7769999999999992</v>
      </c>
      <c r="AD723" s="3">
        <v>13.02</v>
      </c>
      <c r="AE723" s="3">
        <v>5.03</v>
      </c>
      <c r="AF723" s="3">
        <v>5.109</v>
      </c>
      <c r="AG723" s="3">
        <v>9.33</v>
      </c>
      <c r="AH723" s="3">
        <v>4.6449999999999996</v>
      </c>
      <c r="AI723" s="3">
        <v>2.5830000000000002</v>
      </c>
      <c r="AJ723" s="3">
        <v>4.5780000000000003</v>
      </c>
      <c r="AK723" s="3">
        <v>1.1040000000000001</v>
      </c>
      <c r="AL723" s="3">
        <v>3.2330000000000001</v>
      </c>
      <c r="AM723" s="3">
        <v>0.79500000000000004</v>
      </c>
      <c r="AN723" s="3">
        <v>3.3140000000000001</v>
      </c>
      <c r="AO723" s="3">
        <v>2.1059999999999999</v>
      </c>
      <c r="AP723" s="3">
        <v>3.7490000000000001</v>
      </c>
      <c r="AQ723" s="3">
        <v>0.68799999999999994</v>
      </c>
      <c r="AR723" s="3">
        <v>4.0449999999999999</v>
      </c>
      <c r="AS723" s="3">
        <v>3.7949999999999999</v>
      </c>
      <c r="AT723" s="3">
        <v>-0.48699999999999999</v>
      </c>
      <c r="AU723" s="3">
        <v>0.755</v>
      </c>
      <c r="AV723" s="3">
        <v>1.8</v>
      </c>
      <c r="AW723" s="3">
        <v>2.0059999999999998</v>
      </c>
      <c r="AX723" s="3">
        <v>1.7</v>
      </c>
      <c r="AY723" s="3">
        <v>1.7</v>
      </c>
      <c r="AZ723" s="3">
        <v>1.7</v>
      </c>
      <c r="BA723">
        <v>1.7390000000000001</v>
      </c>
      <c r="BB723">
        <v>2016</v>
      </c>
    </row>
    <row r="724" spans="1:54" hidden="1" x14ac:dyDescent="0.2">
      <c r="A724">
        <v>339</v>
      </c>
      <c r="B724" t="s">
        <v>545</v>
      </c>
      <c r="C724" t="s">
        <v>346</v>
      </c>
      <c r="D724" t="s">
        <v>132</v>
      </c>
      <c r="E724" t="s">
        <v>342</v>
      </c>
      <c r="F724" t="s">
        <v>345</v>
      </c>
      <c r="G724" t="s">
        <v>225</v>
      </c>
      <c r="H724" t="s">
        <v>222</v>
      </c>
      <c r="I724" t="s">
        <v>843</v>
      </c>
      <c r="J724" s="3">
        <v>0.34399999999999997</v>
      </c>
      <c r="K724" s="3">
        <v>0.35899999999999999</v>
      </c>
      <c r="L724" s="3">
        <v>0.35899999999999999</v>
      </c>
      <c r="M724" s="3">
        <v>0.378</v>
      </c>
      <c r="N724" s="3">
        <v>0.42199999999999999</v>
      </c>
      <c r="O724" s="3">
        <v>0.41799999999999998</v>
      </c>
      <c r="P724" s="3">
        <v>0.45600000000000002</v>
      </c>
      <c r="Q724" s="3">
        <v>0.53300000000000003</v>
      </c>
      <c r="R724" s="3">
        <v>0.63</v>
      </c>
      <c r="S724" s="3">
        <v>0.72599999999999998</v>
      </c>
      <c r="T724" s="3">
        <v>0.82399999999999995</v>
      </c>
      <c r="U724" s="3">
        <v>0.88900000000000001</v>
      </c>
      <c r="V724" s="3">
        <v>1.036</v>
      </c>
      <c r="W724" s="3">
        <v>1.119</v>
      </c>
      <c r="X724" s="3">
        <v>1.161</v>
      </c>
      <c r="Y724" s="3">
        <v>1.24</v>
      </c>
      <c r="Z724" s="3">
        <v>1.2829999999999999</v>
      </c>
      <c r="AA724" s="3">
        <v>1.3089999999999999</v>
      </c>
      <c r="AB724" s="3">
        <v>1.3779999999999999</v>
      </c>
      <c r="AC724" s="3">
        <v>1.4650000000000001</v>
      </c>
      <c r="AD724" s="3">
        <v>1.6639999999999999</v>
      </c>
      <c r="AE724" s="3">
        <v>1.744</v>
      </c>
      <c r="AF724" s="3">
        <v>1.865</v>
      </c>
      <c r="AG724" s="3">
        <v>1.9810000000000001</v>
      </c>
      <c r="AH724" s="3">
        <v>2.1160000000000001</v>
      </c>
      <c r="AI724" s="3">
        <v>2.2280000000000002</v>
      </c>
      <c r="AJ724" s="3">
        <v>2.4350000000000001</v>
      </c>
      <c r="AK724" s="3">
        <v>2.581</v>
      </c>
      <c r="AL724" s="3">
        <v>2.7370000000000001</v>
      </c>
      <c r="AM724" s="3">
        <v>2.6739999999999999</v>
      </c>
      <c r="AN724" s="3">
        <v>2.794</v>
      </c>
      <c r="AO724" s="3">
        <v>2.9729999999999999</v>
      </c>
      <c r="AP724" s="3">
        <v>3.1469999999999998</v>
      </c>
      <c r="AQ724" s="3">
        <v>3.2250000000000001</v>
      </c>
      <c r="AR724" s="3">
        <v>3.4079999999999999</v>
      </c>
      <c r="AS724" s="3">
        <v>3.5569999999999999</v>
      </c>
      <c r="AT724" s="3">
        <v>3.64</v>
      </c>
      <c r="AU724" s="3">
        <v>3.7080000000000002</v>
      </c>
      <c r="AV724" s="3">
        <v>3.8239999999999998</v>
      </c>
      <c r="AW724" s="3">
        <v>3.9729999999999999</v>
      </c>
      <c r="AX724" s="3">
        <v>4.1130000000000004</v>
      </c>
      <c r="AY724" s="3">
        <v>4.2450000000000001</v>
      </c>
      <c r="AZ724" s="3">
        <v>4.3860000000000001</v>
      </c>
      <c r="BA724">
        <v>4.5369999999999999</v>
      </c>
      <c r="BB724">
        <v>2016</v>
      </c>
    </row>
    <row r="725" spans="1:54" hidden="1" x14ac:dyDescent="0.2">
      <c r="A725">
        <v>339</v>
      </c>
      <c r="B725" t="s">
        <v>545</v>
      </c>
      <c r="C725" t="s">
        <v>344</v>
      </c>
      <c r="D725" t="s">
        <v>132</v>
      </c>
      <c r="E725" t="s">
        <v>342</v>
      </c>
      <c r="F725" t="s">
        <v>343</v>
      </c>
      <c r="G725" t="s">
        <v>223</v>
      </c>
      <c r="H725" t="s">
        <v>222</v>
      </c>
      <c r="I725" t="s">
        <v>310</v>
      </c>
      <c r="J725" s="3">
        <v>0.17199999999999999</v>
      </c>
      <c r="K725" s="3">
        <v>0.17899999999999999</v>
      </c>
      <c r="L725" s="3">
        <v>0.17899999999999999</v>
      </c>
      <c r="M725" s="3">
        <v>0.189</v>
      </c>
      <c r="N725" s="3">
        <v>0.21099999999999999</v>
      </c>
      <c r="O725" s="3">
        <v>0.20899999999999999</v>
      </c>
      <c r="P725" s="3">
        <v>0.22800000000000001</v>
      </c>
      <c r="Q725" s="3">
        <v>0.26700000000000002</v>
      </c>
      <c r="R725" s="3">
        <v>0.315</v>
      </c>
      <c r="S725" s="3">
        <v>0.36299999999999999</v>
      </c>
      <c r="T725" s="3">
        <v>0.41199999999999998</v>
      </c>
      <c r="U725" s="3">
        <v>0.44500000000000001</v>
      </c>
      <c r="V725" s="3">
        <v>0.51800000000000002</v>
      </c>
      <c r="W725" s="3">
        <v>0.56000000000000005</v>
      </c>
      <c r="X725" s="3">
        <v>0.58099999999999996</v>
      </c>
      <c r="Y725" s="3">
        <v>0.62</v>
      </c>
      <c r="Z725" s="3">
        <v>0.64100000000000001</v>
      </c>
      <c r="AA725" s="3">
        <v>0.65400000000000003</v>
      </c>
      <c r="AB725" s="3">
        <v>0.68899999999999995</v>
      </c>
      <c r="AC725" s="3">
        <v>0.73199999999999998</v>
      </c>
      <c r="AD725" s="3">
        <v>0.83199999999999996</v>
      </c>
      <c r="AE725" s="3">
        <v>0.872</v>
      </c>
      <c r="AF725" s="3">
        <v>0.93300000000000005</v>
      </c>
      <c r="AG725" s="3">
        <v>0.99</v>
      </c>
      <c r="AH725" s="3">
        <v>1.0580000000000001</v>
      </c>
      <c r="AI725" s="3">
        <v>1.1140000000000001</v>
      </c>
      <c r="AJ725" s="3">
        <v>1.2170000000000001</v>
      </c>
      <c r="AK725" s="3">
        <v>1.2909999999999999</v>
      </c>
      <c r="AL725" s="3">
        <v>1.369</v>
      </c>
      <c r="AM725" s="3">
        <v>1.337</v>
      </c>
      <c r="AN725" s="3">
        <v>1.397</v>
      </c>
      <c r="AO725" s="3">
        <v>1.4870000000000001</v>
      </c>
      <c r="AP725" s="3">
        <v>1.5740000000000001</v>
      </c>
      <c r="AQ725" s="3">
        <v>1.613</v>
      </c>
      <c r="AR725" s="3">
        <v>1.704</v>
      </c>
      <c r="AS725" s="3">
        <v>1.7789999999999999</v>
      </c>
      <c r="AT725" s="3">
        <v>1.82</v>
      </c>
      <c r="AU725" s="3">
        <v>1.8540000000000001</v>
      </c>
      <c r="AV725" s="3">
        <v>1.9119999999999999</v>
      </c>
      <c r="AW725" s="3">
        <v>1.9870000000000001</v>
      </c>
      <c r="AX725" s="3">
        <v>2.056</v>
      </c>
      <c r="AY725" s="3">
        <v>2.1230000000000002</v>
      </c>
      <c r="AZ725" s="3">
        <v>2.1930000000000001</v>
      </c>
      <c r="BA725">
        <v>2.2690000000000001</v>
      </c>
      <c r="BB725">
        <v>2016</v>
      </c>
    </row>
    <row r="726" spans="1:54" hidden="1" x14ac:dyDescent="0.2">
      <c r="A726">
        <v>339</v>
      </c>
      <c r="B726" t="s">
        <v>545</v>
      </c>
      <c r="C726" t="s">
        <v>213</v>
      </c>
      <c r="D726" t="s">
        <v>132</v>
      </c>
      <c r="E726" t="s">
        <v>342</v>
      </c>
      <c r="F726" s="3" t="s">
        <v>341</v>
      </c>
      <c r="G726" t="s">
        <v>323</v>
      </c>
      <c r="H726" t="s">
        <v>222</v>
      </c>
      <c r="I726" t="s">
        <v>310</v>
      </c>
      <c r="J726">
        <v>0.20499999999999999</v>
      </c>
      <c r="K726">
        <v>0.22500000000000001</v>
      </c>
      <c r="L726">
        <v>0.221</v>
      </c>
      <c r="M726">
        <v>0.24299999999999999</v>
      </c>
      <c r="N726">
        <v>0.28000000000000003</v>
      </c>
      <c r="O726">
        <v>0.28499999999999998</v>
      </c>
      <c r="P726">
        <v>0.312</v>
      </c>
      <c r="Q726">
        <v>0.39100000000000001</v>
      </c>
      <c r="R726">
        <v>0.44800000000000001</v>
      </c>
      <c r="S726">
        <v>0.53800000000000003</v>
      </c>
      <c r="T726">
        <v>0.62</v>
      </c>
      <c r="U726">
        <v>0.71399999999999997</v>
      </c>
      <c r="V726">
        <v>0.81899999999999995</v>
      </c>
      <c r="W726">
        <v>0.89100000000000001</v>
      </c>
      <c r="X726">
        <v>0.91100000000000003</v>
      </c>
      <c r="Y726">
        <v>0.93600000000000005</v>
      </c>
      <c r="Z726">
        <v>0.96699999999999997</v>
      </c>
      <c r="AA726">
        <v>1.018</v>
      </c>
      <c r="AB726">
        <v>1.0680000000000001</v>
      </c>
      <c r="AC726">
        <v>1.179</v>
      </c>
      <c r="AD726">
        <v>1.363</v>
      </c>
      <c r="AE726">
        <v>1.464</v>
      </c>
      <c r="AF726">
        <v>1.5629999999999999</v>
      </c>
      <c r="AG726">
        <v>1.7430000000000001</v>
      </c>
      <c r="AH726">
        <v>1.8740000000000001</v>
      </c>
      <c r="AI726">
        <v>1.984</v>
      </c>
      <c r="AJ726">
        <v>2.1389999999999998</v>
      </c>
      <c r="AK726">
        <v>2.2200000000000002</v>
      </c>
      <c r="AL726">
        <v>2.3359999999999999</v>
      </c>
      <c r="AM726">
        <v>2.3730000000000002</v>
      </c>
      <c r="AN726">
        <v>2.4809999999999999</v>
      </c>
      <c r="AO726">
        <v>2.5859999999999999</v>
      </c>
      <c r="AP726">
        <v>2.7320000000000002</v>
      </c>
      <c r="AQ726">
        <v>2.7959999999999998</v>
      </c>
      <c r="AR726">
        <v>2.9609999999999999</v>
      </c>
      <c r="AS726">
        <v>3.1070000000000002</v>
      </c>
      <c r="AT726">
        <v>3.1309999999999998</v>
      </c>
      <c r="AU726">
        <v>3.2109999999999999</v>
      </c>
      <c r="AV726">
        <v>3.343</v>
      </c>
      <c r="AW726">
        <v>3.484</v>
      </c>
      <c r="AX726">
        <v>3.613</v>
      </c>
      <c r="AY726">
        <v>3.7450000000000001</v>
      </c>
      <c r="AZ726">
        <v>3.8740000000000001</v>
      </c>
      <c r="BA726">
        <v>4.01</v>
      </c>
      <c r="BB726">
        <v>2016</v>
      </c>
    </row>
    <row r="727" spans="1:54" hidden="1" x14ac:dyDescent="0.2">
      <c r="A727">
        <v>339</v>
      </c>
      <c r="B727" t="s">
        <v>545</v>
      </c>
      <c r="C727" t="s">
        <v>340</v>
      </c>
      <c r="D727" t="s">
        <v>132</v>
      </c>
      <c r="E727" t="s">
        <v>339</v>
      </c>
      <c r="F727" t="s">
        <v>338</v>
      </c>
      <c r="G727" t="s">
        <v>295</v>
      </c>
      <c r="I727" t="s">
        <v>337</v>
      </c>
      <c r="J727" s="3">
        <v>74.552999999999997</v>
      </c>
      <c r="K727" s="3">
        <v>77.498999999999995</v>
      </c>
      <c r="L727" s="3">
        <v>83.756</v>
      </c>
      <c r="M727" s="3">
        <v>83.247</v>
      </c>
      <c r="N727" s="3">
        <v>83.444000000000003</v>
      </c>
      <c r="O727" s="3">
        <v>83.959000000000003</v>
      </c>
      <c r="P727" s="3">
        <v>85.256</v>
      </c>
      <c r="Q727" s="3">
        <v>81.734999999999999</v>
      </c>
      <c r="R727" s="3">
        <v>87.111000000000004</v>
      </c>
      <c r="S727" s="3">
        <v>86.997</v>
      </c>
      <c r="T727" s="3">
        <v>88.754000000000005</v>
      </c>
      <c r="U727" s="3">
        <v>85.936000000000007</v>
      </c>
      <c r="V727" s="3">
        <v>89.341999999999999</v>
      </c>
      <c r="W727" s="3">
        <v>90.82</v>
      </c>
      <c r="X727" s="3">
        <v>94.075000000000003</v>
      </c>
      <c r="Y727" s="3">
        <v>99.793000000000006</v>
      </c>
      <c r="Z727" s="3">
        <v>101.773</v>
      </c>
      <c r="AA727" s="3">
        <v>100.297</v>
      </c>
      <c r="AB727" s="3">
        <v>101.786</v>
      </c>
      <c r="AC727" s="3">
        <v>99.475999999999999</v>
      </c>
      <c r="AD727" s="3">
        <v>100.003</v>
      </c>
      <c r="AE727" s="3">
        <v>99.766999999999996</v>
      </c>
      <c r="AF727" s="3">
        <v>101.524</v>
      </c>
      <c r="AG727" s="3">
        <v>98.617999999999995</v>
      </c>
      <c r="AH727" s="3">
        <v>100.661</v>
      </c>
      <c r="AI727" s="3">
        <v>103.355</v>
      </c>
      <c r="AJ727" s="3">
        <v>107.989</v>
      </c>
      <c r="AK727" s="3">
        <v>113.223</v>
      </c>
      <c r="AL727" s="3">
        <v>116.31</v>
      </c>
      <c r="AM727" s="3">
        <v>112.724</v>
      </c>
      <c r="AN727" s="3">
        <v>114.017</v>
      </c>
      <c r="AO727" s="3">
        <v>118.827</v>
      </c>
      <c r="AP727" s="3">
        <v>121.233</v>
      </c>
      <c r="AQ727" s="3">
        <v>123.38200000000001</v>
      </c>
      <c r="AR727" s="3">
        <v>125.304</v>
      </c>
      <c r="AS727" s="3">
        <v>126.009</v>
      </c>
      <c r="AT727" s="3">
        <v>129.58699999999999</v>
      </c>
      <c r="AU727" s="3">
        <v>131.02099999999999</v>
      </c>
      <c r="AV727" s="3">
        <v>132.72499999999999</v>
      </c>
      <c r="AW727" s="3">
        <v>135.191</v>
      </c>
      <c r="AX727" s="3">
        <v>137.596</v>
      </c>
      <c r="AY727" s="3">
        <v>139.65600000000001</v>
      </c>
      <c r="AZ727" s="3">
        <v>141.88</v>
      </c>
      <c r="BA727">
        <v>144.25200000000001</v>
      </c>
      <c r="BB727">
        <v>2016</v>
      </c>
    </row>
    <row r="728" spans="1:54" hidden="1" x14ac:dyDescent="0.2">
      <c r="A728">
        <v>339</v>
      </c>
      <c r="B728" t="s">
        <v>545</v>
      </c>
      <c r="C728" t="s">
        <v>336</v>
      </c>
      <c r="D728" t="s">
        <v>132</v>
      </c>
      <c r="E728" t="s">
        <v>333</v>
      </c>
      <c r="F728" t="s">
        <v>335</v>
      </c>
      <c r="G728" t="s">
        <v>225</v>
      </c>
      <c r="H728" t="s">
        <v>322</v>
      </c>
      <c r="I728" t="s">
        <v>330</v>
      </c>
      <c r="J728" s="3">
        <v>3079.9879999999998</v>
      </c>
      <c r="K728" s="3">
        <v>3080.43</v>
      </c>
      <c r="L728" s="3">
        <v>2795.75</v>
      </c>
      <c r="M728" s="3">
        <v>2884.59</v>
      </c>
      <c r="N728" s="3">
        <v>3126.0770000000002</v>
      </c>
      <c r="O728" s="3">
        <v>2998.2860000000001</v>
      </c>
      <c r="P728" s="3">
        <v>3126.1239999999998</v>
      </c>
      <c r="Q728" s="3">
        <v>3715.982</v>
      </c>
      <c r="R728" s="3">
        <v>4039.0219999999999</v>
      </c>
      <c r="S728" s="3">
        <v>4544.6779999999999</v>
      </c>
      <c r="T728" s="3">
        <v>4912.3559999999998</v>
      </c>
      <c r="U728" s="3">
        <v>5334.0680000000002</v>
      </c>
      <c r="V728" s="3">
        <v>5827.6379999999999</v>
      </c>
      <c r="W728" s="3">
        <v>6011.7070000000003</v>
      </c>
      <c r="X728" s="3">
        <v>5850.2370000000001</v>
      </c>
      <c r="Y728" s="3">
        <v>5739.03</v>
      </c>
      <c r="Z728" s="3">
        <v>5676.5770000000002</v>
      </c>
      <c r="AA728" s="3">
        <v>5673.4780000000001</v>
      </c>
      <c r="AB728" s="3">
        <v>5675.4719999999998</v>
      </c>
      <c r="AC728" s="3">
        <v>6057.8879999999999</v>
      </c>
      <c r="AD728" s="3">
        <v>6661.7290000000003</v>
      </c>
      <c r="AE728" s="3">
        <v>6792.585</v>
      </c>
      <c r="AF728" s="3">
        <v>6927.2250000000004</v>
      </c>
      <c r="AG728" s="3">
        <v>7338.3270000000002</v>
      </c>
      <c r="AH728" s="3">
        <v>7437.3670000000002</v>
      </c>
      <c r="AI728" s="3">
        <v>7388.9650000000001</v>
      </c>
      <c r="AJ728" s="3">
        <v>7483.5709999999999</v>
      </c>
      <c r="AK728" s="3">
        <v>7318.4589999999998</v>
      </c>
      <c r="AL728" s="3">
        <v>7306.4269999999997</v>
      </c>
      <c r="AM728" s="3">
        <v>7347.3980000000001</v>
      </c>
      <c r="AN728" s="3">
        <v>7573.2849999999999</v>
      </c>
      <c r="AO728" s="3">
        <v>7532.6239999999998</v>
      </c>
      <c r="AP728" s="3">
        <v>7617.8429999999998</v>
      </c>
      <c r="AQ728" s="3">
        <v>7474.259</v>
      </c>
      <c r="AR728" s="3">
        <v>7619.4030000000002</v>
      </c>
      <c r="AS728" s="3">
        <v>7706.4750000000004</v>
      </c>
      <c r="AT728" s="3">
        <v>7472.9740000000002</v>
      </c>
      <c r="AU728" s="3">
        <v>7337</v>
      </c>
      <c r="AV728" s="3">
        <v>7278.2179999999998</v>
      </c>
      <c r="AW728" s="3">
        <v>7234.4870000000001</v>
      </c>
      <c r="AX728" s="3">
        <v>7169.4769999999999</v>
      </c>
      <c r="AY728" s="3">
        <v>7105.0510000000004</v>
      </c>
      <c r="AZ728" s="3">
        <v>7041.2039999999997</v>
      </c>
      <c r="BA728">
        <v>6980.6109999999999</v>
      </c>
      <c r="BB728">
        <v>2014</v>
      </c>
    </row>
    <row r="729" spans="1:54" hidden="1" x14ac:dyDescent="0.2">
      <c r="A729">
        <v>339</v>
      </c>
      <c r="B729" t="s">
        <v>545</v>
      </c>
      <c r="C729" t="s">
        <v>334</v>
      </c>
      <c r="D729" t="s">
        <v>132</v>
      </c>
      <c r="E729" t="s">
        <v>333</v>
      </c>
      <c r="F729" t="s">
        <v>332</v>
      </c>
      <c r="G729" t="s">
        <v>331</v>
      </c>
      <c r="H729" t="s">
        <v>322</v>
      </c>
      <c r="I729" t="s">
        <v>330</v>
      </c>
      <c r="J729" s="3">
        <v>3183.0259999999998</v>
      </c>
      <c r="K729" s="3">
        <v>3183.482</v>
      </c>
      <c r="L729" s="3">
        <v>2889.279</v>
      </c>
      <c r="M729" s="3">
        <v>2981.0909999999999</v>
      </c>
      <c r="N729" s="3">
        <v>3230.6559999999999</v>
      </c>
      <c r="O729" s="3">
        <v>3098.5909999999999</v>
      </c>
      <c r="P729" s="3">
        <v>3230.7049999999999</v>
      </c>
      <c r="Q729" s="3">
        <v>3840.2959999999998</v>
      </c>
      <c r="R729" s="3">
        <v>4174.143</v>
      </c>
      <c r="S729" s="3">
        <v>4696.7150000000001</v>
      </c>
      <c r="T729" s="3">
        <v>5076.6930000000002</v>
      </c>
      <c r="U729" s="3">
        <v>5512.5140000000001</v>
      </c>
      <c r="V729" s="3">
        <v>6022.5950000000003</v>
      </c>
      <c r="W729" s="3">
        <v>6212.8220000000001</v>
      </c>
      <c r="X729" s="3">
        <v>6045.95</v>
      </c>
      <c r="Y729" s="3">
        <v>5931.0230000000001</v>
      </c>
      <c r="Z729" s="3">
        <v>5866.48</v>
      </c>
      <c r="AA729" s="3">
        <v>5863.2780000000002</v>
      </c>
      <c r="AB729" s="3">
        <v>5865.3379999999997</v>
      </c>
      <c r="AC729" s="3">
        <v>6260.5479999999998</v>
      </c>
      <c r="AD729" s="3">
        <v>6884.59</v>
      </c>
      <c r="AE729" s="3">
        <v>7019.8230000000003</v>
      </c>
      <c r="AF729" s="3">
        <v>7158.9669999999996</v>
      </c>
      <c r="AG729" s="3">
        <v>7583.8220000000001</v>
      </c>
      <c r="AH729" s="3">
        <v>7686.1760000000004</v>
      </c>
      <c r="AI729" s="3">
        <v>7636.1549999999997</v>
      </c>
      <c r="AJ729" s="3">
        <v>7733.9260000000004</v>
      </c>
      <c r="AK729" s="3">
        <v>7563.29</v>
      </c>
      <c r="AL729" s="3">
        <v>7550.8549999999996</v>
      </c>
      <c r="AM729" s="3">
        <v>7593.1970000000001</v>
      </c>
      <c r="AN729" s="3">
        <v>7826.6409999999996</v>
      </c>
      <c r="AO729" s="3">
        <v>7784.6189999999997</v>
      </c>
      <c r="AP729" s="3">
        <v>7872.69</v>
      </c>
      <c r="AQ729" s="3">
        <v>7724.3019999999997</v>
      </c>
      <c r="AR729" s="3">
        <v>7874.3010000000004</v>
      </c>
      <c r="AS729" s="3">
        <v>7964.2860000000001</v>
      </c>
      <c r="AT729" s="3">
        <v>7722.9740000000002</v>
      </c>
      <c r="AU729" s="3">
        <v>7582.451</v>
      </c>
      <c r="AV729" s="3">
        <v>7521.7030000000004</v>
      </c>
      <c r="AW729" s="3">
        <v>7476.509</v>
      </c>
      <c r="AX729" s="3">
        <v>7409.3239999999996</v>
      </c>
      <c r="AY729" s="3">
        <v>7342.7430000000004</v>
      </c>
      <c r="AZ729" s="3">
        <v>7276.76</v>
      </c>
      <c r="BA729">
        <v>7214.1390000000001</v>
      </c>
      <c r="BB729">
        <v>2014</v>
      </c>
    </row>
    <row r="730" spans="1:54" hidden="1" x14ac:dyDescent="0.2">
      <c r="A730">
        <v>339</v>
      </c>
      <c r="B730" t="s">
        <v>545</v>
      </c>
      <c r="C730" t="s">
        <v>329</v>
      </c>
      <c r="D730" t="s">
        <v>132</v>
      </c>
      <c r="E730" t="s">
        <v>325</v>
      </c>
      <c r="F730" t="s">
        <v>328</v>
      </c>
      <c r="G730" t="s">
        <v>225</v>
      </c>
      <c r="H730" t="s">
        <v>322</v>
      </c>
      <c r="I730" t="s">
        <v>321</v>
      </c>
      <c r="J730" s="3">
        <v>2296.2220000000002</v>
      </c>
      <c r="K730" s="3">
        <v>2387.2919999999999</v>
      </c>
      <c r="L730" s="3">
        <v>2341.607</v>
      </c>
      <c r="M730" s="3">
        <v>2401.3339999999998</v>
      </c>
      <c r="N730" s="3">
        <v>2608.5340000000001</v>
      </c>
      <c r="O730" s="3">
        <v>2517.328</v>
      </c>
      <c r="P730" s="3">
        <v>2665.2049999999999</v>
      </c>
      <c r="Q730" s="3">
        <v>3037.2649999999999</v>
      </c>
      <c r="R730" s="3">
        <v>3518.4360000000001</v>
      </c>
      <c r="S730" s="3">
        <v>3953.7289999999998</v>
      </c>
      <c r="T730" s="3">
        <v>4359.8999999999996</v>
      </c>
      <c r="U730" s="3">
        <v>4583.8580000000002</v>
      </c>
      <c r="V730" s="3">
        <v>5206.5559999999996</v>
      </c>
      <c r="W730" s="3">
        <v>5459.8190000000004</v>
      </c>
      <c r="X730" s="3">
        <v>5503.5889999999999</v>
      </c>
      <c r="Y730" s="3">
        <v>5727.16</v>
      </c>
      <c r="Z730" s="3">
        <v>5777.2070000000003</v>
      </c>
      <c r="AA730" s="3">
        <v>5690.3010000000004</v>
      </c>
      <c r="AB730" s="3">
        <v>5776.81</v>
      </c>
      <c r="AC730" s="3">
        <v>6026.16</v>
      </c>
      <c r="AD730" s="3">
        <v>6661.9089999999997</v>
      </c>
      <c r="AE730" s="3">
        <v>6776.7330000000002</v>
      </c>
      <c r="AF730" s="3">
        <v>7032.82</v>
      </c>
      <c r="AG730" s="3">
        <v>7236.9309999999996</v>
      </c>
      <c r="AH730" s="3">
        <v>7486.5209999999997</v>
      </c>
      <c r="AI730" s="3">
        <v>7636.8919999999998</v>
      </c>
      <c r="AJ730" s="3">
        <v>8081.4309999999996</v>
      </c>
      <c r="AK730" s="3">
        <v>8286.1859999999997</v>
      </c>
      <c r="AL730" s="3">
        <v>8498.1380000000008</v>
      </c>
      <c r="AM730" s="3">
        <v>8282.2450000000008</v>
      </c>
      <c r="AN730" s="3">
        <v>8634.8709999999992</v>
      </c>
      <c r="AO730" s="3">
        <v>8950.7669999999998</v>
      </c>
      <c r="AP730" s="3">
        <v>9235.3709999999992</v>
      </c>
      <c r="AQ730" s="3">
        <v>9221.8739999999998</v>
      </c>
      <c r="AR730" s="3">
        <v>9547.4419999999991</v>
      </c>
      <c r="AS730" s="3">
        <v>9710.8829999999998</v>
      </c>
      <c r="AT730" s="3">
        <v>9684.0380000000005</v>
      </c>
      <c r="AU730" s="3">
        <v>9612.9860000000008</v>
      </c>
      <c r="AV730" s="3">
        <v>9660.0280000000002</v>
      </c>
      <c r="AW730" s="3">
        <v>9780.3850000000002</v>
      </c>
      <c r="AX730" s="3">
        <v>9864.8829999999998</v>
      </c>
      <c r="AY730" s="3">
        <v>9922.6389999999992</v>
      </c>
      <c r="AZ730" s="3">
        <v>9990.0519999999997</v>
      </c>
      <c r="BA730">
        <v>10069.683000000001</v>
      </c>
      <c r="BB730">
        <v>2014</v>
      </c>
    </row>
    <row r="731" spans="1:54" hidden="1" x14ac:dyDescent="0.2">
      <c r="A731">
        <v>339</v>
      </c>
      <c r="B731" t="s">
        <v>545</v>
      </c>
      <c r="C731" t="s">
        <v>327</v>
      </c>
      <c r="D731" t="s">
        <v>132</v>
      </c>
      <c r="E731" t="s">
        <v>325</v>
      </c>
      <c r="F731" t="s">
        <v>326</v>
      </c>
      <c r="G731" t="s">
        <v>223</v>
      </c>
      <c r="H731" t="s">
        <v>322</v>
      </c>
      <c r="I731" t="s">
        <v>321</v>
      </c>
      <c r="J731" s="3">
        <v>1148.1110000000001</v>
      </c>
      <c r="K731" s="3">
        <v>1193.646</v>
      </c>
      <c r="L731" s="3">
        <v>1170.8030000000001</v>
      </c>
      <c r="M731" s="3">
        <v>1200.6669999999999</v>
      </c>
      <c r="N731" s="3">
        <v>1304.2670000000001</v>
      </c>
      <c r="O731" s="3">
        <v>1258.664</v>
      </c>
      <c r="P731" s="3">
        <v>1332.6020000000001</v>
      </c>
      <c r="Q731" s="3">
        <v>1518.633</v>
      </c>
      <c r="R731" s="3">
        <v>1759.2180000000001</v>
      </c>
      <c r="S731" s="3">
        <v>1976.865</v>
      </c>
      <c r="T731" s="3">
        <v>2179.9499999999998</v>
      </c>
      <c r="U731" s="3">
        <v>2291.9290000000001</v>
      </c>
      <c r="V731" s="3">
        <v>2603.2779999999998</v>
      </c>
      <c r="W731" s="3">
        <v>2729.91</v>
      </c>
      <c r="X731" s="3">
        <v>2751.7939999999999</v>
      </c>
      <c r="Y731" s="3">
        <v>2863.58</v>
      </c>
      <c r="Z731" s="3">
        <v>2888.6030000000001</v>
      </c>
      <c r="AA731" s="3">
        <v>2845.15</v>
      </c>
      <c r="AB731" s="3">
        <v>2888.4050000000002</v>
      </c>
      <c r="AC731" s="3">
        <v>3013.08</v>
      </c>
      <c r="AD731" s="3">
        <v>3330.9549999999999</v>
      </c>
      <c r="AE731" s="3">
        <v>3388.3670000000002</v>
      </c>
      <c r="AF731" s="3">
        <v>3516.41</v>
      </c>
      <c r="AG731" s="3">
        <v>3618.4659999999999</v>
      </c>
      <c r="AH731" s="3">
        <v>3743.261</v>
      </c>
      <c r="AI731" s="3">
        <v>3818.4459999999999</v>
      </c>
      <c r="AJ731" s="3">
        <v>4040.7159999999999</v>
      </c>
      <c r="AK731" s="3">
        <v>4143.0929999999998</v>
      </c>
      <c r="AL731" s="3">
        <v>4249.0690000000004</v>
      </c>
      <c r="AM731" s="3">
        <v>4141.1229999999996</v>
      </c>
      <c r="AN731" s="3">
        <v>4317.4350000000004</v>
      </c>
      <c r="AO731" s="3">
        <v>4475.3829999999998</v>
      </c>
      <c r="AP731" s="3">
        <v>4617.6850000000004</v>
      </c>
      <c r="AQ731" s="3">
        <v>4610.9369999999999</v>
      </c>
      <c r="AR731" s="3">
        <v>4773.7209999999995</v>
      </c>
      <c r="AS731" s="3">
        <v>4855.4409999999998</v>
      </c>
      <c r="AT731" s="3">
        <v>4842.0190000000002</v>
      </c>
      <c r="AU731" s="3">
        <v>4806.4930000000004</v>
      </c>
      <c r="AV731" s="3">
        <v>4830.0140000000001</v>
      </c>
      <c r="AW731" s="3">
        <v>4890.1930000000002</v>
      </c>
      <c r="AX731" s="3">
        <v>4932.4409999999998</v>
      </c>
      <c r="AY731" s="3">
        <v>4961.3190000000004</v>
      </c>
      <c r="AZ731" s="3">
        <v>4995.0259999999998</v>
      </c>
      <c r="BA731">
        <v>5034.8410000000003</v>
      </c>
      <c r="BB731">
        <v>2014</v>
      </c>
    </row>
    <row r="732" spans="1:54" hidden="1" x14ac:dyDescent="0.2">
      <c r="A732">
        <v>339</v>
      </c>
      <c r="B732" t="s">
        <v>545</v>
      </c>
      <c r="C732" t="s">
        <v>212</v>
      </c>
      <c r="D732" t="s">
        <v>132</v>
      </c>
      <c r="E732" t="s">
        <v>325</v>
      </c>
      <c r="F732" t="s">
        <v>324</v>
      </c>
      <c r="G732" t="s">
        <v>323</v>
      </c>
      <c r="H732" t="s">
        <v>322</v>
      </c>
      <c r="I732" t="s">
        <v>321</v>
      </c>
      <c r="J732" s="3">
        <v>1367.251</v>
      </c>
      <c r="K732" s="3">
        <v>1495.1289999999999</v>
      </c>
      <c r="L732" s="3">
        <v>1441.1479999999999</v>
      </c>
      <c r="M732" s="3">
        <v>1545.6389999999999</v>
      </c>
      <c r="N732" s="3">
        <v>1734.48</v>
      </c>
      <c r="O732" s="3">
        <v>1716.8109999999999</v>
      </c>
      <c r="P732" s="3">
        <v>1826.1</v>
      </c>
      <c r="Q732" s="3">
        <v>2226.0619999999999</v>
      </c>
      <c r="R732" s="3">
        <v>2504.2779999999998</v>
      </c>
      <c r="S732" s="3">
        <v>2927.3679999999999</v>
      </c>
      <c r="T732" s="3">
        <v>3281.2350000000001</v>
      </c>
      <c r="U732" s="3">
        <v>3681.511</v>
      </c>
      <c r="V732" s="3">
        <v>4113.8630000000003</v>
      </c>
      <c r="W732" s="3">
        <v>4344.7579999999998</v>
      </c>
      <c r="X732" s="3">
        <v>4318.0519999999997</v>
      </c>
      <c r="Y732" s="3">
        <v>4324.3130000000001</v>
      </c>
      <c r="Z732" s="3">
        <v>4355.3180000000002</v>
      </c>
      <c r="AA732" s="3">
        <v>4427.4709999999995</v>
      </c>
      <c r="AB732" s="3">
        <v>4477.085</v>
      </c>
      <c r="AC732" s="3">
        <v>4851.8879999999999</v>
      </c>
      <c r="AD732" s="3">
        <v>5456.915</v>
      </c>
      <c r="AE732" s="3">
        <v>5690.9129999999996</v>
      </c>
      <c r="AF732" s="3">
        <v>5892.8130000000001</v>
      </c>
      <c r="AG732" s="3">
        <v>6367.0010000000002</v>
      </c>
      <c r="AH732" s="3">
        <v>6630.3819999999996</v>
      </c>
      <c r="AI732" s="3">
        <v>6799.1620000000003</v>
      </c>
      <c r="AJ732" s="3">
        <v>7097.8119999999999</v>
      </c>
      <c r="AK732" s="3">
        <v>7125.9129999999996</v>
      </c>
      <c r="AL732" s="3">
        <v>7253.7510000000002</v>
      </c>
      <c r="AM732" s="3">
        <v>7349.8220000000001</v>
      </c>
      <c r="AN732" s="3">
        <v>7668.3440000000001</v>
      </c>
      <c r="AO732" s="3">
        <v>7784.6189999999997</v>
      </c>
      <c r="AP732" s="3">
        <v>8017.7129999999997</v>
      </c>
      <c r="AQ732" s="3">
        <v>7993.6310000000003</v>
      </c>
      <c r="AR732" s="3">
        <v>8295.1139999999996</v>
      </c>
      <c r="AS732" s="3">
        <v>8480.8799999999992</v>
      </c>
      <c r="AT732" s="3">
        <v>8328.8430000000008</v>
      </c>
      <c r="AU732" s="3">
        <v>8324.4359999999997</v>
      </c>
      <c r="AV732" s="3">
        <v>8445.3619999999992</v>
      </c>
      <c r="AW732" s="3">
        <v>8576.6769999999997</v>
      </c>
      <c r="AX732" s="3">
        <v>8666.6110000000008</v>
      </c>
      <c r="AY732" s="3">
        <v>8752.4140000000007</v>
      </c>
      <c r="AZ732" s="3">
        <v>8822.7000000000007</v>
      </c>
      <c r="BA732">
        <v>8898.9560000000001</v>
      </c>
      <c r="BB732">
        <v>2014</v>
      </c>
    </row>
    <row r="733" spans="1:54" hidden="1" x14ac:dyDescent="0.2">
      <c r="A733">
        <v>339</v>
      </c>
      <c r="B733" t="s">
        <v>545</v>
      </c>
      <c r="C733" t="s">
        <v>320</v>
      </c>
      <c r="D733" t="s">
        <v>132</v>
      </c>
      <c r="E733" t="s">
        <v>319</v>
      </c>
      <c r="F733" t="s">
        <v>318</v>
      </c>
      <c r="G733" t="s">
        <v>243</v>
      </c>
    </row>
    <row r="734" spans="1:54" hidden="1" x14ac:dyDescent="0.2">
      <c r="A734">
        <v>339</v>
      </c>
      <c r="B734" t="s">
        <v>545</v>
      </c>
      <c r="C734" t="s">
        <v>317</v>
      </c>
      <c r="D734" t="s">
        <v>132</v>
      </c>
      <c r="E734" t="s">
        <v>316</v>
      </c>
      <c r="F734" t="s">
        <v>315</v>
      </c>
      <c r="G734" t="s">
        <v>288</v>
      </c>
      <c r="I734" t="s">
        <v>310</v>
      </c>
      <c r="J734" s="3">
        <v>2E-3</v>
      </c>
      <c r="K734" s="3">
        <v>2E-3</v>
      </c>
      <c r="L734" s="3">
        <v>1E-3</v>
      </c>
      <c r="M734" s="3">
        <v>1E-3</v>
      </c>
      <c r="N734" s="3">
        <v>2E-3</v>
      </c>
      <c r="O734" s="3">
        <v>1E-3</v>
      </c>
      <c r="P734" s="3">
        <v>2E-3</v>
      </c>
      <c r="Q734" s="3">
        <v>2E-3</v>
      </c>
      <c r="R734" s="3">
        <v>2E-3</v>
      </c>
      <c r="S734" s="3">
        <v>2E-3</v>
      </c>
      <c r="T734" s="3">
        <v>2E-3</v>
      </c>
      <c r="U734" s="3">
        <v>2E-3</v>
      </c>
      <c r="V734" s="3">
        <v>2E-3</v>
      </c>
      <c r="W734" s="3">
        <v>3.0000000000000001E-3</v>
      </c>
      <c r="X734" s="3">
        <v>3.0000000000000001E-3</v>
      </c>
      <c r="Y734" s="3">
        <v>2E-3</v>
      </c>
      <c r="Z734" s="3">
        <v>2E-3</v>
      </c>
      <c r="AA734" s="3">
        <v>2E-3</v>
      </c>
      <c r="AB734" s="3">
        <v>2E-3</v>
      </c>
      <c r="AC734" s="3">
        <v>3.0000000000000001E-3</v>
      </c>
      <c r="AD734" s="3">
        <v>3.0000000000000001E-3</v>
      </c>
      <c r="AE734" s="3">
        <v>3.0000000000000001E-3</v>
      </c>
      <c r="AF734" s="3">
        <v>3.0000000000000001E-3</v>
      </c>
      <c r="AG734" s="3">
        <v>3.0000000000000001E-3</v>
      </c>
      <c r="AH734" s="3">
        <v>3.0000000000000001E-3</v>
      </c>
      <c r="AI734" s="3">
        <v>3.0000000000000001E-3</v>
      </c>
      <c r="AJ734" s="3">
        <v>3.0000000000000001E-3</v>
      </c>
      <c r="AK734" s="3">
        <v>3.0000000000000001E-3</v>
      </c>
      <c r="AL734" s="3">
        <v>3.0000000000000001E-3</v>
      </c>
      <c r="AM734" s="3">
        <v>3.0000000000000001E-3</v>
      </c>
      <c r="AN734" s="3">
        <v>3.0000000000000001E-3</v>
      </c>
      <c r="AO734" s="3">
        <v>3.0000000000000001E-3</v>
      </c>
      <c r="AP734" s="3">
        <v>3.0000000000000001E-3</v>
      </c>
      <c r="AQ734" s="3">
        <v>3.0000000000000001E-3</v>
      </c>
      <c r="AR734" s="3">
        <v>3.0000000000000001E-3</v>
      </c>
      <c r="AS734" s="3">
        <v>3.0000000000000001E-3</v>
      </c>
      <c r="AT734" s="3">
        <v>3.0000000000000001E-3</v>
      </c>
      <c r="AU734" s="3">
        <v>3.0000000000000001E-3</v>
      </c>
      <c r="AV734" s="3">
        <v>2E-3</v>
      </c>
      <c r="AW734" s="3">
        <v>2E-3</v>
      </c>
      <c r="AX734" s="3">
        <v>2E-3</v>
      </c>
      <c r="AY734" s="3">
        <v>2E-3</v>
      </c>
      <c r="AZ734" s="3">
        <v>2E-3</v>
      </c>
      <c r="BA734">
        <v>2E-3</v>
      </c>
      <c r="BB734">
        <v>2016</v>
      </c>
    </row>
    <row r="735" spans="1:54" hidden="1" x14ac:dyDescent="0.2">
      <c r="A735">
        <v>339</v>
      </c>
      <c r="B735" t="s">
        <v>545</v>
      </c>
      <c r="C735" t="s">
        <v>314</v>
      </c>
      <c r="D735" t="s">
        <v>132</v>
      </c>
      <c r="E735" t="s">
        <v>313</v>
      </c>
      <c r="F735" s="3" t="s">
        <v>312</v>
      </c>
      <c r="G735" t="s">
        <v>311</v>
      </c>
      <c r="I735" t="s">
        <v>310</v>
      </c>
      <c r="J735">
        <v>1.679</v>
      </c>
      <c r="K735">
        <v>1.597</v>
      </c>
      <c r="L735">
        <v>1.625</v>
      </c>
      <c r="M735">
        <v>1.554</v>
      </c>
      <c r="N735">
        <v>1.504</v>
      </c>
      <c r="O735">
        <v>1.466</v>
      </c>
      <c r="P735">
        <v>1.46</v>
      </c>
      <c r="Q735">
        <v>1.3640000000000001</v>
      </c>
      <c r="R735">
        <v>1.405</v>
      </c>
      <c r="S735">
        <v>1.351</v>
      </c>
      <c r="T735">
        <v>1.329</v>
      </c>
      <c r="U735">
        <v>1.2450000000000001</v>
      </c>
      <c r="V735">
        <v>1.266</v>
      </c>
      <c r="W735">
        <v>1.2569999999999999</v>
      </c>
      <c r="X735">
        <v>1.2749999999999999</v>
      </c>
      <c r="Y735">
        <v>1.3240000000000001</v>
      </c>
      <c r="Z735">
        <v>1.3260000000000001</v>
      </c>
      <c r="AA735">
        <v>1.2849999999999999</v>
      </c>
      <c r="AB735">
        <v>1.29</v>
      </c>
      <c r="AC735">
        <v>1.242</v>
      </c>
      <c r="AD735">
        <v>1.2210000000000001</v>
      </c>
      <c r="AE735">
        <v>1.1910000000000001</v>
      </c>
      <c r="AF735">
        <v>1.1930000000000001</v>
      </c>
      <c r="AG735">
        <v>1.137</v>
      </c>
      <c r="AH735">
        <v>1.129</v>
      </c>
      <c r="AI735">
        <v>1.123</v>
      </c>
      <c r="AJ735">
        <v>1.139</v>
      </c>
      <c r="AK735">
        <v>1.163</v>
      </c>
      <c r="AL735">
        <v>1.1719999999999999</v>
      </c>
      <c r="AM735">
        <v>1.127</v>
      </c>
      <c r="AN735">
        <v>1.1259999999999999</v>
      </c>
      <c r="AO735">
        <v>1.1499999999999999</v>
      </c>
      <c r="AP735">
        <v>1.1519999999999999</v>
      </c>
      <c r="AQ735">
        <v>1.1539999999999999</v>
      </c>
      <c r="AR735">
        <v>1.151</v>
      </c>
      <c r="AS735">
        <v>1.145</v>
      </c>
      <c r="AT735">
        <v>1.163</v>
      </c>
      <c r="AU735">
        <v>1.155</v>
      </c>
      <c r="AV735">
        <v>1.1439999999999999</v>
      </c>
      <c r="AW735">
        <v>1.1399999999999999</v>
      </c>
      <c r="AX735">
        <v>1.1379999999999999</v>
      </c>
      <c r="AY735">
        <v>1.1339999999999999</v>
      </c>
      <c r="AZ735">
        <v>1.1319999999999999</v>
      </c>
      <c r="BA735">
        <v>1.1319999999999999</v>
      </c>
      <c r="BB735">
        <v>2016</v>
      </c>
    </row>
    <row r="736" spans="1:54" hidden="1" x14ac:dyDescent="0.2">
      <c r="A736">
        <v>339</v>
      </c>
      <c r="B736" t="s">
        <v>545</v>
      </c>
      <c r="C736" t="s">
        <v>309</v>
      </c>
      <c r="D736" t="s">
        <v>132</v>
      </c>
      <c r="E736" t="s">
        <v>308</v>
      </c>
      <c r="F736" t="s">
        <v>307</v>
      </c>
      <c r="G736" t="s">
        <v>217</v>
      </c>
      <c r="I736" t="s">
        <v>843</v>
      </c>
      <c r="J736" s="3">
        <v>25.577999999999999</v>
      </c>
      <c r="K736" s="3">
        <v>26.643999999999998</v>
      </c>
      <c r="L736" s="3">
        <v>22.538</v>
      </c>
      <c r="M736" s="3">
        <v>18.917000000000002</v>
      </c>
      <c r="N736" s="3">
        <v>20.318000000000001</v>
      </c>
      <c r="O736" s="3">
        <v>17.376999999999999</v>
      </c>
      <c r="P736" s="3">
        <v>17.443999999999999</v>
      </c>
      <c r="Q736" s="3">
        <v>22.286999999999999</v>
      </c>
      <c r="R736" s="3">
        <v>25.658999999999999</v>
      </c>
      <c r="S736" s="3">
        <v>27.372</v>
      </c>
      <c r="T736" s="3">
        <v>66.185000000000002</v>
      </c>
      <c r="U736" s="3">
        <v>68.709000000000003</v>
      </c>
      <c r="V736" s="3">
        <v>18.317</v>
      </c>
      <c r="W736" s="3">
        <v>20.387</v>
      </c>
      <c r="X736" s="3">
        <v>16.376000000000001</v>
      </c>
      <c r="Y736" s="3">
        <v>14.997</v>
      </c>
      <c r="Z736" s="3">
        <v>11.512</v>
      </c>
      <c r="AA736" s="3">
        <v>12.382999999999999</v>
      </c>
      <c r="AB736" s="3">
        <v>12.564</v>
      </c>
      <c r="AC736" s="3">
        <v>21.402000000000001</v>
      </c>
      <c r="AD736" s="3">
        <v>33.703000000000003</v>
      </c>
      <c r="AE736" s="3">
        <v>26.971</v>
      </c>
      <c r="AF736" s="3">
        <v>20.696999999999999</v>
      </c>
      <c r="AG736" s="3">
        <v>20.491</v>
      </c>
      <c r="AH736" s="3">
        <v>18.759</v>
      </c>
      <c r="AI736" s="3">
        <v>21.623999999999999</v>
      </c>
      <c r="AJ736" s="3">
        <v>20.077000000000002</v>
      </c>
      <c r="AK736" s="3">
        <v>18.808</v>
      </c>
      <c r="AL736" s="3">
        <v>26.736000000000001</v>
      </c>
      <c r="AM736" s="3">
        <v>18.352</v>
      </c>
      <c r="AN736" s="3">
        <v>13.125999999999999</v>
      </c>
      <c r="AO736" s="3">
        <v>17.34</v>
      </c>
      <c r="AP736" s="3">
        <v>15.651999999999999</v>
      </c>
      <c r="AQ736" s="3">
        <v>18.63</v>
      </c>
      <c r="AR736" s="3">
        <v>20.614999999999998</v>
      </c>
      <c r="AS736" s="3">
        <v>23.989000000000001</v>
      </c>
      <c r="AT736" s="3">
        <v>22.260999999999999</v>
      </c>
      <c r="AU736" s="3">
        <v>19.045000000000002</v>
      </c>
      <c r="AV736" s="3">
        <v>21.201000000000001</v>
      </c>
      <c r="AW736" s="3">
        <v>22.460999999999999</v>
      </c>
      <c r="AX736" s="3">
        <v>21.695</v>
      </c>
      <c r="AY736" s="3">
        <v>21.27</v>
      </c>
      <c r="AZ736" s="3">
        <v>21.402000000000001</v>
      </c>
      <c r="BA736">
        <v>22.286000000000001</v>
      </c>
      <c r="BB736">
        <v>2016</v>
      </c>
    </row>
    <row r="737" spans="1:54" hidden="1" x14ac:dyDescent="0.2">
      <c r="A737">
        <v>339</v>
      </c>
      <c r="B737" t="s">
        <v>545</v>
      </c>
      <c r="C737" t="s">
        <v>306</v>
      </c>
      <c r="D737" t="s">
        <v>132</v>
      </c>
      <c r="E737" t="s">
        <v>305</v>
      </c>
      <c r="F737" t="s">
        <v>304</v>
      </c>
      <c r="G737" t="s">
        <v>217</v>
      </c>
      <c r="I737" t="s">
        <v>843</v>
      </c>
      <c r="J737" s="3">
        <v>24.765000000000001</v>
      </c>
      <c r="K737" s="3">
        <v>25.388999999999999</v>
      </c>
      <c r="L737" s="3">
        <v>11.045999999999999</v>
      </c>
      <c r="M737" s="3">
        <v>13.651999999999999</v>
      </c>
      <c r="N737" s="3">
        <v>20.27</v>
      </c>
      <c r="O737" s="3">
        <v>34.514000000000003</v>
      </c>
      <c r="P737" s="3">
        <v>26.242000000000001</v>
      </c>
      <c r="Q737" s="3">
        <v>29.623000000000001</v>
      </c>
      <c r="R737" s="3">
        <v>26.866</v>
      </c>
      <c r="S737" s="3">
        <v>25.306000000000001</v>
      </c>
      <c r="T737" s="3">
        <v>0.87</v>
      </c>
      <c r="U737" s="3">
        <v>-6.0179999999999998</v>
      </c>
      <c r="V737" s="3">
        <v>12.797000000000001</v>
      </c>
      <c r="W737" s="3">
        <v>11.72</v>
      </c>
      <c r="X737" s="3">
        <v>9.4770000000000003</v>
      </c>
      <c r="Y737" s="3">
        <v>12.215999999999999</v>
      </c>
      <c r="Z737" s="3">
        <v>10.476000000000001</v>
      </c>
      <c r="AA737" s="3">
        <v>7.5039999999999996</v>
      </c>
      <c r="AB737" s="3">
        <v>6.5490000000000004</v>
      </c>
      <c r="AC737" s="3">
        <v>12.943</v>
      </c>
      <c r="AD737" s="3">
        <v>15.581</v>
      </c>
      <c r="AE737" s="3">
        <v>6.2869999999999999</v>
      </c>
      <c r="AF737" s="3">
        <v>3.657</v>
      </c>
      <c r="AG737" s="3">
        <v>3.0840000000000001</v>
      </c>
      <c r="AH737" s="3">
        <v>5.5919999999999996</v>
      </c>
      <c r="AI737" s="3">
        <v>9.1300000000000008</v>
      </c>
      <c r="AJ737" s="3">
        <v>19.146999999999998</v>
      </c>
      <c r="AK737" s="3">
        <v>15.337999999999999</v>
      </c>
      <c r="AL737" s="3">
        <v>16.149999999999999</v>
      </c>
      <c r="AM737" s="3">
        <v>13.487</v>
      </c>
      <c r="AN737" s="3">
        <v>10.260999999999999</v>
      </c>
      <c r="AO737" s="3">
        <v>16.199000000000002</v>
      </c>
      <c r="AP737" s="3">
        <v>14.443</v>
      </c>
      <c r="AQ737" s="3">
        <v>14.161</v>
      </c>
      <c r="AR737" s="3">
        <v>12.787000000000001</v>
      </c>
      <c r="AS737" s="3">
        <v>14.231</v>
      </c>
      <c r="AT737" s="3">
        <v>13.281000000000001</v>
      </c>
      <c r="AU737" s="3">
        <v>11.336</v>
      </c>
      <c r="AV737" s="3">
        <v>15.218999999999999</v>
      </c>
      <c r="AW737" s="3">
        <v>16.677</v>
      </c>
      <c r="AX737" s="3">
        <v>16.236999999999998</v>
      </c>
      <c r="AY737" s="3">
        <v>15.984999999999999</v>
      </c>
      <c r="AZ737" s="3">
        <v>16.254999999999999</v>
      </c>
      <c r="BA737">
        <v>17.277000000000001</v>
      </c>
      <c r="BB737">
        <v>2016</v>
      </c>
    </row>
    <row r="738" spans="1:54" hidden="1" x14ac:dyDescent="0.2">
      <c r="A738">
        <v>339</v>
      </c>
      <c r="B738" t="s">
        <v>545</v>
      </c>
      <c r="C738" t="s">
        <v>303</v>
      </c>
      <c r="D738" t="s">
        <v>132</v>
      </c>
      <c r="E738" t="s">
        <v>300</v>
      </c>
      <c r="F738" t="s">
        <v>302</v>
      </c>
      <c r="G738" t="s">
        <v>295</v>
      </c>
      <c r="I738" t="s">
        <v>844</v>
      </c>
      <c r="J738" s="3">
        <v>56.151000000000003</v>
      </c>
      <c r="K738" s="3">
        <v>62.454000000000001</v>
      </c>
      <c r="L738" s="3">
        <v>66.724999999999994</v>
      </c>
      <c r="M738" s="3">
        <v>70.058999999999997</v>
      </c>
      <c r="N738" s="3">
        <v>72.429000000000002</v>
      </c>
      <c r="O738" s="3">
        <v>75.436999999999998</v>
      </c>
      <c r="P738" s="3">
        <v>76.036000000000001</v>
      </c>
      <c r="Q738" s="3">
        <v>77.572999999999993</v>
      </c>
      <c r="R738" s="3">
        <v>81.700999999999993</v>
      </c>
      <c r="S738" s="3">
        <v>81.700999999999993</v>
      </c>
      <c r="T738" s="3">
        <v>83.373000000000005</v>
      </c>
      <c r="U738" s="3">
        <v>86.061999999999998</v>
      </c>
      <c r="V738" s="3">
        <v>88.125</v>
      </c>
      <c r="W738" s="3">
        <v>89.423000000000002</v>
      </c>
      <c r="X738" s="3">
        <v>91.72</v>
      </c>
      <c r="Y738" s="3">
        <v>94.370999999999995</v>
      </c>
      <c r="Z738" s="3">
        <v>100.434</v>
      </c>
      <c r="AA738" s="3">
        <v>101.464</v>
      </c>
      <c r="AB738" s="3">
        <v>100.605</v>
      </c>
      <c r="AC738" s="3">
        <v>99.39</v>
      </c>
      <c r="AD738" s="3">
        <v>100</v>
      </c>
      <c r="AE738" s="3">
        <v>101.149</v>
      </c>
      <c r="AF738" s="3">
        <v>103.37</v>
      </c>
      <c r="AG738" s="3">
        <v>106.07899999999999</v>
      </c>
      <c r="AH738" s="3">
        <v>109.333</v>
      </c>
      <c r="AI738" s="3">
        <v>113.325</v>
      </c>
      <c r="AJ738" s="3">
        <v>118.131</v>
      </c>
      <c r="AK738" s="3">
        <v>120.869</v>
      </c>
      <c r="AL738" s="3">
        <v>128.59800000000001</v>
      </c>
      <c r="AM738" s="3">
        <v>127.178</v>
      </c>
      <c r="AN738" s="3">
        <v>128.345</v>
      </c>
      <c r="AO738" s="3">
        <v>130.52099999999999</v>
      </c>
      <c r="AP738" s="3">
        <v>132.09700000000001</v>
      </c>
      <c r="AQ738" s="3">
        <v>132.77099999999999</v>
      </c>
      <c r="AR738" s="3">
        <v>134.36600000000001</v>
      </c>
      <c r="AS738" s="3">
        <v>133.208</v>
      </c>
      <c r="AT738" s="3">
        <v>134.09200000000001</v>
      </c>
      <c r="AU738" s="3">
        <v>135.58199999999999</v>
      </c>
      <c r="AV738" s="3">
        <v>137.345</v>
      </c>
      <c r="AW738" s="3">
        <v>139.905</v>
      </c>
      <c r="AX738" s="3">
        <v>142.393</v>
      </c>
      <c r="AY738" s="3">
        <v>144.52600000000001</v>
      </c>
      <c r="AZ738" s="3">
        <v>146.827</v>
      </c>
      <c r="BA738">
        <v>149.339</v>
      </c>
      <c r="BB738">
        <v>2016</v>
      </c>
    </row>
    <row r="739" spans="1:54" hidden="1" x14ac:dyDescent="0.2">
      <c r="A739">
        <v>339</v>
      </c>
      <c r="B739" t="s">
        <v>545</v>
      </c>
      <c r="C739" t="s">
        <v>301</v>
      </c>
      <c r="D739" t="s">
        <v>132</v>
      </c>
      <c r="E739" t="s">
        <v>300</v>
      </c>
      <c r="F739" t="s">
        <v>299</v>
      </c>
      <c r="G739" t="s">
        <v>275</v>
      </c>
      <c r="I739" t="s">
        <v>298</v>
      </c>
      <c r="J739" s="3">
        <v>7.0510000000000002</v>
      </c>
      <c r="K739" s="3">
        <v>11.224</v>
      </c>
      <c r="L739" s="3">
        <v>6.8390000000000004</v>
      </c>
      <c r="M739" s="3">
        <v>4.9960000000000004</v>
      </c>
      <c r="N739" s="3">
        <v>3.383</v>
      </c>
      <c r="O739" s="3">
        <v>4.1529999999999996</v>
      </c>
      <c r="P739" s="3">
        <v>0.79400000000000004</v>
      </c>
      <c r="Q739" s="3">
        <v>2.0209999999999999</v>
      </c>
      <c r="R739" s="3">
        <v>5.3209999999999997</v>
      </c>
      <c r="S739" s="3">
        <v>0</v>
      </c>
      <c r="T739" s="3">
        <v>2.0470000000000002</v>
      </c>
      <c r="U739" s="3">
        <v>3.2250000000000001</v>
      </c>
      <c r="V739" s="3">
        <v>2.3969999999999998</v>
      </c>
      <c r="W739" s="3">
        <v>1.4730000000000001</v>
      </c>
      <c r="X739" s="3">
        <v>2.569</v>
      </c>
      <c r="Y739" s="3">
        <v>2.89</v>
      </c>
      <c r="Z739" s="3">
        <v>6.4249999999999998</v>
      </c>
      <c r="AA739" s="3">
        <v>1.026</v>
      </c>
      <c r="AB739" s="3">
        <v>-0.84699999999999998</v>
      </c>
      <c r="AC739" s="3">
        <v>-1.2070000000000001</v>
      </c>
      <c r="AD739" s="3">
        <v>0.61399999999999999</v>
      </c>
      <c r="AE739" s="3">
        <v>1.149</v>
      </c>
      <c r="AF739" s="3">
        <v>2.1949999999999998</v>
      </c>
      <c r="AG739" s="3">
        <v>2.621</v>
      </c>
      <c r="AH739" s="3">
        <v>3.0670000000000002</v>
      </c>
      <c r="AI739" s="3">
        <v>3.6509999999999998</v>
      </c>
      <c r="AJ739" s="3">
        <v>4.24</v>
      </c>
      <c r="AK739" s="3">
        <v>2.3180000000000001</v>
      </c>
      <c r="AL739" s="3">
        <v>6.3940000000000001</v>
      </c>
      <c r="AM739" s="3">
        <v>-1.1040000000000001</v>
      </c>
      <c r="AN739" s="3">
        <v>0.91800000000000004</v>
      </c>
      <c r="AO739" s="3">
        <v>1.6950000000000001</v>
      </c>
      <c r="AP739" s="3">
        <v>1.208</v>
      </c>
      <c r="AQ739" s="3">
        <v>0.51</v>
      </c>
      <c r="AR739" s="3">
        <v>1.2010000000000001</v>
      </c>
      <c r="AS739" s="3">
        <v>-0.86199999999999999</v>
      </c>
      <c r="AT739" s="3">
        <v>0.66300000000000003</v>
      </c>
      <c r="AU739" s="3">
        <v>1.111</v>
      </c>
      <c r="AV739" s="3">
        <v>1.3009999999999999</v>
      </c>
      <c r="AW739" s="3">
        <v>1.8640000000000001</v>
      </c>
      <c r="AX739" s="3">
        <v>1.7789999999999999</v>
      </c>
      <c r="AY739" s="3">
        <v>1.498</v>
      </c>
      <c r="AZ739" s="3">
        <v>1.5920000000000001</v>
      </c>
      <c r="BA739">
        <v>1.7110000000000001</v>
      </c>
      <c r="BB739">
        <v>2016</v>
      </c>
    </row>
    <row r="740" spans="1:54" hidden="1" x14ac:dyDescent="0.2">
      <c r="A740">
        <v>339</v>
      </c>
      <c r="B740" t="s">
        <v>545</v>
      </c>
      <c r="C740" t="s">
        <v>297</v>
      </c>
      <c r="D740" t="s">
        <v>132</v>
      </c>
      <c r="E740" t="s">
        <v>293</v>
      </c>
      <c r="F740" t="s">
        <v>296</v>
      </c>
      <c r="G740" t="s">
        <v>295</v>
      </c>
      <c r="I740" t="s">
        <v>844</v>
      </c>
      <c r="J740" s="3" t="s">
        <v>215</v>
      </c>
      <c r="K740" s="3" t="s">
        <v>215</v>
      </c>
      <c r="L740" s="3" t="s">
        <v>215</v>
      </c>
      <c r="M740" s="3" t="s">
        <v>215</v>
      </c>
      <c r="N740" s="3" t="s">
        <v>215</v>
      </c>
      <c r="O740" s="3" t="s">
        <v>215</v>
      </c>
      <c r="P740" s="3" t="s">
        <v>215</v>
      </c>
      <c r="Q740" s="3" t="s">
        <v>215</v>
      </c>
      <c r="R740" s="3">
        <v>78.295000000000002</v>
      </c>
      <c r="S740" s="3">
        <v>80.221000000000004</v>
      </c>
      <c r="T740" s="3">
        <v>83.738</v>
      </c>
      <c r="U740" s="3">
        <v>86.350999999999999</v>
      </c>
      <c r="V740" s="3">
        <v>88.105999999999995</v>
      </c>
      <c r="W740" s="3">
        <v>90.123999999999995</v>
      </c>
      <c r="X740" s="3">
        <v>91.784999999999997</v>
      </c>
      <c r="Y740" s="3">
        <v>95.397999999999996</v>
      </c>
      <c r="Z740" s="3">
        <v>101.46</v>
      </c>
      <c r="AA740" s="3">
        <v>100.916</v>
      </c>
      <c r="AB740" s="3">
        <v>100.057</v>
      </c>
      <c r="AC740" s="3">
        <v>99.013999999999996</v>
      </c>
      <c r="AD740" s="3">
        <v>100</v>
      </c>
      <c r="AE740" s="3">
        <v>100.898</v>
      </c>
      <c r="AF740" s="3">
        <v>104.16500000000001</v>
      </c>
      <c r="AG740" s="3">
        <v>106.61</v>
      </c>
      <c r="AH740" s="3">
        <v>109.85299999999999</v>
      </c>
      <c r="AI740" s="3">
        <v>114.43</v>
      </c>
      <c r="AJ740" s="3">
        <v>117.81399999999999</v>
      </c>
      <c r="AK740" s="3">
        <v>122.62</v>
      </c>
      <c r="AL740" s="3">
        <v>128.012</v>
      </c>
      <c r="AM740" s="3">
        <v>127.501</v>
      </c>
      <c r="AN740" s="3">
        <v>127.523</v>
      </c>
      <c r="AO740" s="3">
        <v>130.41999999999999</v>
      </c>
      <c r="AP740" s="3">
        <v>131.47200000000001</v>
      </c>
      <c r="AQ740" s="3">
        <v>133.584</v>
      </c>
      <c r="AR740" s="3">
        <v>133.35300000000001</v>
      </c>
      <c r="AS740" s="3">
        <v>132.57300000000001</v>
      </c>
      <c r="AT740" s="3">
        <v>134.095</v>
      </c>
      <c r="AU740" s="3">
        <v>135.53100000000001</v>
      </c>
      <c r="AV740" s="3">
        <v>137.762</v>
      </c>
      <c r="AW740" s="3">
        <v>140.624</v>
      </c>
      <c r="AX740" s="3">
        <v>142.71299999999999</v>
      </c>
      <c r="AY740" s="3">
        <v>144.86699999999999</v>
      </c>
      <c r="AZ740" s="3">
        <v>147.292</v>
      </c>
      <c r="BA740">
        <v>149.86600000000001</v>
      </c>
      <c r="BB740">
        <v>2016</v>
      </c>
    </row>
    <row r="741" spans="1:54" hidden="1" x14ac:dyDescent="0.2">
      <c r="A741">
        <v>339</v>
      </c>
      <c r="B741" t="s">
        <v>545</v>
      </c>
      <c r="C741" t="s">
        <v>294</v>
      </c>
      <c r="D741" t="s">
        <v>132</v>
      </c>
      <c r="E741" t="s">
        <v>293</v>
      </c>
      <c r="F741" t="s">
        <v>292</v>
      </c>
      <c r="G741" t="s">
        <v>275</v>
      </c>
      <c r="I741" t="s">
        <v>291</v>
      </c>
      <c r="J741" s="3" t="s">
        <v>215</v>
      </c>
      <c r="K741" s="3" t="s">
        <v>215</v>
      </c>
      <c r="L741" s="3" t="s">
        <v>215</v>
      </c>
      <c r="M741" s="3" t="s">
        <v>215</v>
      </c>
      <c r="N741" s="3" t="s">
        <v>215</v>
      </c>
      <c r="O741" s="3" t="s">
        <v>215</v>
      </c>
      <c r="P741" s="3" t="s">
        <v>215</v>
      </c>
      <c r="Q741" s="3" t="s">
        <v>215</v>
      </c>
      <c r="R741" s="3" t="s">
        <v>215</v>
      </c>
      <c r="S741" s="3">
        <v>2.46</v>
      </c>
      <c r="T741" s="3">
        <v>4.3840000000000003</v>
      </c>
      <c r="U741" s="3">
        <v>3.121</v>
      </c>
      <c r="V741" s="3">
        <v>2.032</v>
      </c>
      <c r="W741" s="3">
        <v>2.29</v>
      </c>
      <c r="X741" s="3">
        <v>1.8420000000000001</v>
      </c>
      <c r="Y741" s="3">
        <v>3.9369999999999998</v>
      </c>
      <c r="Z741" s="3">
        <v>6.3540000000000001</v>
      </c>
      <c r="AA741" s="3">
        <v>-0.53600000000000003</v>
      </c>
      <c r="AB741" s="3">
        <v>-0.85199999999999998</v>
      </c>
      <c r="AC741" s="3">
        <v>-1.042</v>
      </c>
      <c r="AD741" s="3">
        <v>0.995</v>
      </c>
      <c r="AE741" s="3">
        <v>0.89800000000000002</v>
      </c>
      <c r="AF741" s="3">
        <v>3.2370000000000001</v>
      </c>
      <c r="AG741" s="3">
        <v>2.3479999999999999</v>
      </c>
      <c r="AH741" s="3">
        <v>3.0419999999999998</v>
      </c>
      <c r="AI741" s="3">
        <v>4.1660000000000004</v>
      </c>
      <c r="AJ741" s="3">
        <v>2.9569999999999999</v>
      </c>
      <c r="AK741" s="3">
        <v>4.08</v>
      </c>
      <c r="AL741" s="3">
        <v>4.3970000000000002</v>
      </c>
      <c r="AM741" s="3">
        <v>-0.39900000000000002</v>
      </c>
      <c r="AN741" s="3">
        <v>1.7000000000000001E-2</v>
      </c>
      <c r="AO741" s="3">
        <v>2.2709999999999999</v>
      </c>
      <c r="AP741" s="3">
        <v>0.80700000000000005</v>
      </c>
      <c r="AQ741" s="3">
        <v>1.607</v>
      </c>
      <c r="AR741" s="3">
        <v>-0.17299999999999999</v>
      </c>
      <c r="AS741" s="3">
        <v>-0.58499999999999996</v>
      </c>
      <c r="AT741" s="3">
        <v>1.1479999999999999</v>
      </c>
      <c r="AU741" s="3">
        <v>1.071</v>
      </c>
      <c r="AV741" s="3">
        <v>1.6459999999999999</v>
      </c>
      <c r="AW741" s="3">
        <v>2.077</v>
      </c>
      <c r="AX741" s="3">
        <v>1.486</v>
      </c>
      <c r="AY741" s="3">
        <v>1.5089999999999999</v>
      </c>
      <c r="AZ741" s="3">
        <v>1.6739999999999999</v>
      </c>
      <c r="BA741">
        <v>1.7470000000000001</v>
      </c>
      <c r="BB741">
        <v>2016</v>
      </c>
    </row>
    <row r="742" spans="1:54" hidden="1" x14ac:dyDescent="0.2">
      <c r="A742">
        <v>339</v>
      </c>
      <c r="B742" t="s">
        <v>545</v>
      </c>
      <c r="C742" t="s">
        <v>290</v>
      </c>
      <c r="D742" t="s">
        <v>132</v>
      </c>
      <c r="E742" t="s">
        <v>289</v>
      </c>
      <c r="G742" t="s">
        <v>288</v>
      </c>
    </row>
    <row r="743" spans="1:54" hidden="1" x14ac:dyDescent="0.2">
      <c r="A743">
        <v>339</v>
      </c>
      <c r="B743" t="s">
        <v>545</v>
      </c>
      <c r="C743" t="s">
        <v>287</v>
      </c>
      <c r="D743" t="s">
        <v>132</v>
      </c>
      <c r="E743" t="s">
        <v>286</v>
      </c>
      <c r="F743" t="s">
        <v>285</v>
      </c>
      <c r="G743" t="s">
        <v>275</v>
      </c>
      <c r="I743" t="s">
        <v>845</v>
      </c>
      <c r="J743" s="3">
        <v>3.0000000000000001E-3</v>
      </c>
      <c r="K743" s="3">
        <v>0</v>
      </c>
      <c r="L743" s="3">
        <v>0</v>
      </c>
      <c r="M743" s="3">
        <v>0</v>
      </c>
      <c r="N743" s="3" t="s">
        <v>355</v>
      </c>
      <c r="O743" s="3" t="s">
        <v>355</v>
      </c>
      <c r="P743" s="3" t="s">
        <v>355</v>
      </c>
      <c r="Q743" s="3" t="s">
        <v>355</v>
      </c>
      <c r="R743" s="3" t="s">
        <v>355</v>
      </c>
      <c r="S743" s="3" t="s">
        <v>355</v>
      </c>
      <c r="T743" s="3" t="s">
        <v>355</v>
      </c>
      <c r="U743" s="3" t="s">
        <v>355</v>
      </c>
      <c r="V743" s="3" t="s">
        <v>355</v>
      </c>
      <c r="W743" s="3">
        <v>4.8680000000000003</v>
      </c>
      <c r="X743" s="3">
        <v>-8.56</v>
      </c>
      <c r="Y743" s="3">
        <v>-3.5190000000000001</v>
      </c>
      <c r="Z743" s="3">
        <v>-1.7430000000000001</v>
      </c>
      <c r="AA743" s="3">
        <v>15.762</v>
      </c>
      <c r="AB743" s="3">
        <v>6.8440000000000003</v>
      </c>
      <c r="AC743" s="3">
        <v>18.905000000000001</v>
      </c>
      <c r="AD743" s="3">
        <v>20.870999999999999</v>
      </c>
      <c r="AE743" s="3">
        <v>1.444</v>
      </c>
      <c r="AF743" s="3">
        <v>5.7169999999999996</v>
      </c>
      <c r="AG743" s="3">
        <v>1.272</v>
      </c>
      <c r="AH743" s="3">
        <v>-8.2569999999999997</v>
      </c>
      <c r="AI743" s="3">
        <v>8.5350000000000001</v>
      </c>
      <c r="AJ743" s="3">
        <v>-0.247</v>
      </c>
      <c r="AK743" s="3">
        <v>2.0619999999999998</v>
      </c>
      <c r="AL743" s="3">
        <v>11.907999999999999</v>
      </c>
      <c r="AM743" s="3">
        <v>-18.581</v>
      </c>
      <c r="AN743" s="3">
        <v>6.9640000000000004</v>
      </c>
      <c r="AO743" s="3">
        <v>11.771000000000001</v>
      </c>
      <c r="AP743" s="3">
        <v>5.0730000000000004</v>
      </c>
      <c r="AQ743" s="3">
        <v>8.7720000000000002</v>
      </c>
      <c r="AR743" s="3">
        <v>13.95</v>
      </c>
      <c r="AS743" s="3">
        <v>8.3539999999999992</v>
      </c>
      <c r="AT743" s="3">
        <v>-6.6070000000000002</v>
      </c>
      <c r="AU743" s="3">
        <v>6.8000000000000005E-2</v>
      </c>
      <c r="AV743" s="3">
        <v>9.0640000000000001</v>
      </c>
      <c r="AW743" s="3">
        <v>7.5410000000000004</v>
      </c>
      <c r="AX743" s="3">
        <v>5.3949999999999996</v>
      </c>
      <c r="AY743" s="3">
        <v>5.1130000000000004</v>
      </c>
      <c r="AZ743" s="3">
        <v>5.2069999999999999</v>
      </c>
      <c r="BA743">
        <v>4.5140000000000002</v>
      </c>
      <c r="BB743">
        <v>2016</v>
      </c>
    </row>
    <row r="744" spans="1:54" hidden="1" x14ac:dyDescent="0.2">
      <c r="A744">
        <v>339</v>
      </c>
      <c r="B744" t="s">
        <v>545</v>
      </c>
      <c r="C744" t="s">
        <v>284</v>
      </c>
      <c r="D744" t="s">
        <v>132</v>
      </c>
      <c r="E744" t="s">
        <v>283</v>
      </c>
      <c r="F744" t="s">
        <v>282</v>
      </c>
      <c r="G744" t="s">
        <v>275</v>
      </c>
      <c r="I744" t="s">
        <v>845</v>
      </c>
      <c r="J744" s="3">
        <v>0</v>
      </c>
      <c r="K744" s="3">
        <v>0</v>
      </c>
      <c r="L744" s="3">
        <v>0</v>
      </c>
      <c r="M744" s="3">
        <v>0</v>
      </c>
      <c r="N744" s="3">
        <v>0</v>
      </c>
      <c r="O744" s="3">
        <v>0</v>
      </c>
      <c r="P744" s="3">
        <v>0</v>
      </c>
      <c r="Q744" s="3">
        <v>0</v>
      </c>
      <c r="R744" s="3">
        <v>0</v>
      </c>
      <c r="S744" s="3" t="s">
        <v>355</v>
      </c>
      <c r="T744" s="3">
        <v>0</v>
      </c>
      <c r="U744" s="3">
        <v>0</v>
      </c>
      <c r="V744" s="3">
        <v>0</v>
      </c>
      <c r="W744" s="3">
        <v>2.1480000000000001</v>
      </c>
      <c r="X744" s="3">
        <v>-9.2309999999999999</v>
      </c>
      <c r="Y744" s="3">
        <v>-5.7160000000000002</v>
      </c>
      <c r="Z744" s="3">
        <v>-0.79200000000000004</v>
      </c>
      <c r="AA744" s="3">
        <v>22.236000000000001</v>
      </c>
      <c r="AB744" s="3">
        <v>5.54</v>
      </c>
      <c r="AC744" s="3">
        <v>24.231999999999999</v>
      </c>
      <c r="AD744" s="3">
        <v>23.893000000000001</v>
      </c>
      <c r="AE744" s="3">
        <v>1.022</v>
      </c>
      <c r="AF744" s="3">
        <v>5.056</v>
      </c>
      <c r="AG744" s="3">
        <v>0.35899999999999999</v>
      </c>
      <c r="AH744" s="3">
        <v>-11.052</v>
      </c>
      <c r="AI744" s="3">
        <v>10.593999999999999</v>
      </c>
      <c r="AJ744" s="3">
        <v>2.718</v>
      </c>
      <c r="AK744" s="3">
        <v>1.2210000000000001</v>
      </c>
      <c r="AL744" s="3">
        <v>16.494</v>
      </c>
      <c r="AM744" s="3">
        <v>-21.527999999999999</v>
      </c>
      <c r="AN744" s="3">
        <v>7.7949999999999999</v>
      </c>
      <c r="AO744" s="3">
        <v>14.457000000000001</v>
      </c>
      <c r="AP744" s="3">
        <v>4.5679999999999996</v>
      </c>
      <c r="AQ744" s="3">
        <v>7.9260000000000002</v>
      </c>
      <c r="AR744" s="3">
        <v>8.4860000000000007</v>
      </c>
      <c r="AS744" s="3">
        <v>6.2149999999999999</v>
      </c>
      <c r="AT744" s="3">
        <v>1.0209999999999999</v>
      </c>
      <c r="AU744" s="3">
        <v>-4.4000000000000004</v>
      </c>
      <c r="AV744" s="3">
        <v>9.8450000000000006</v>
      </c>
      <c r="AW744" s="3">
        <v>7.4930000000000003</v>
      </c>
      <c r="AX744" s="3">
        <v>5.1769999999999996</v>
      </c>
      <c r="AY744" s="3">
        <v>4.766</v>
      </c>
      <c r="AZ744" s="3">
        <v>3.306</v>
      </c>
      <c r="BA744">
        <v>4.8520000000000003</v>
      </c>
      <c r="BB744">
        <v>2016</v>
      </c>
    </row>
    <row r="745" spans="1:54" hidden="1" x14ac:dyDescent="0.2">
      <c r="A745">
        <v>339</v>
      </c>
      <c r="B745" t="s">
        <v>545</v>
      </c>
      <c r="C745" t="s">
        <v>281</v>
      </c>
      <c r="D745" t="s">
        <v>132</v>
      </c>
      <c r="E745" t="s">
        <v>280</v>
      </c>
      <c r="F745" t="s">
        <v>279</v>
      </c>
      <c r="G745" t="s">
        <v>275</v>
      </c>
      <c r="I745" t="s">
        <v>845</v>
      </c>
      <c r="J745" s="3">
        <v>2E-3</v>
      </c>
      <c r="K745" s="3">
        <v>0</v>
      </c>
      <c r="L745" s="3">
        <v>0</v>
      </c>
      <c r="M745" s="3">
        <v>0</v>
      </c>
      <c r="N745" s="3">
        <v>0</v>
      </c>
      <c r="O745" s="3">
        <v>0</v>
      </c>
      <c r="P745" s="3">
        <v>0</v>
      </c>
      <c r="Q745" s="3">
        <v>0</v>
      </c>
      <c r="R745" s="3">
        <v>0</v>
      </c>
      <c r="S745" s="3">
        <v>0</v>
      </c>
      <c r="T745" s="3">
        <v>0</v>
      </c>
      <c r="U745" s="3">
        <v>0</v>
      </c>
      <c r="V745" s="3">
        <v>0</v>
      </c>
      <c r="W745" s="3">
        <v>1.3029999999999999</v>
      </c>
      <c r="X745" s="3">
        <v>-5.1859999999999999</v>
      </c>
      <c r="Y745" s="3">
        <v>-1.097</v>
      </c>
      <c r="Z745" s="3">
        <v>1.5640000000000001</v>
      </c>
      <c r="AA745" s="3">
        <v>12.603999999999999</v>
      </c>
      <c r="AB745" s="3">
        <v>3.3319999999999999</v>
      </c>
      <c r="AC745" s="3">
        <v>19.916</v>
      </c>
      <c r="AD745" s="3">
        <v>6.2439999999999998</v>
      </c>
      <c r="AE745" s="3">
        <v>5.3490000000000002</v>
      </c>
      <c r="AF745" s="3">
        <v>10.605</v>
      </c>
      <c r="AG745" s="3">
        <v>14.443</v>
      </c>
      <c r="AH745" s="3">
        <v>7.274</v>
      </c>
      <c r="AI745" s="3">
        <v>11.928000000000001</v>
      </c>
      <c r="AJ745" s="3">
        <v>16.106999999999999</v>
      </c>
      <c r="AK745" s="3">
        <v>-6.93</v>
      </c>
      <c r="AL745" s="3">
        <v>1.0720000000000001</v>
      </c>
      <c r="AM745" s="3">
        <v>-6.24</v>
      </c>
      <c r="AN745" s="3">
        <v>8.4909999999999997</v>
      </c>
      <c r="AO745" s="3">
        <v>5.7279999999999998</v>
      </c>
      <c r="AP745" s="3">
        <v>7.5730000000000004</v>
      </c>
      <c r="AQ745" s="3">
        <v>1.9770000000000001</v>
      </c>
      <c r="AR745" s="3">
        <v>6.5049999999999999</v>
      </c>
      <c r="AS745" s="3">
        <v>-0.13400000000000001</v>
      </c>
      <c r="AT745" s="3">
        <v>-14.132999999999999</v>
      </c>
      <c r="AU745" s="3">
        <v>6.9050000000000002</v>
      </c>
      <c r="AV745" s="3">
        <v>7.4619999999999997</v>
      </c>
      <c r="AW745" s="3">
        <v>4.0869999999999997</v>
      </c>
      <c r="AX745" s="3">
        <v>3.7309999999999999</v>
      </c>
      <c r="AY745" s="3">
        <v>2.7290000000000001</v>
      </c>
      <c r="AZ745" s="3">
        <v>2.8610000000000002</v>
      </c>
      <c r="BA745">
        <v>1.9970000000000001</v>
      </c>
      <c r="BB745">
        <v>2016</v>
      </c>
    </row>
    <row r="746" spans="1:54" hidden="1" x14ac:dyDescent="0.2">
      <c r="A746">
        <v>339</v>
      </c>
      <c r="B746" t="s">
        <v>545</v>
      </c>
      <c r="C746" t="s">
        <v>278</v>
      </c>
      <c r="D746" t="s">
        <v>132</v>
      </c>
      <c r="E746" t="s">
        <v>277</v>
      </c>
      <c r="F746" t="s">
        <v>276</v>
      </c>
      <c r="G746" t="s">
        <v>275</v>
      </c>
      <c r="I746" t="s">
        <v>845</v>
      </c>
      <c r="J746" s="3">
        <v>0</v>
      </c>
      <c r="K746" s="3">
        <v>0</v>
      </c>
      <c r="L746" s="3">
        <v>0</v>
      </c>
      <c r="M746" s="3">
        <v>0</v>
      </c>
      <c r="N746" s="3">
        <v>0</v>
      </c>
      <c r="O746" s="3">
        <v>0</v>
      </c>
      <c r="P746" s="3">
        <v>0</v>
      </c>
      <c r="Q746" s="3">
        <v>0</v>
      </c>
      <c r="R746" s="3">
        <v>0</v>
      </c>
      <c r="S746" s="3" t="s">
        <v>355</v>
      </c>
      <c r="T746" s="3">
        <v>0</v>
      </c>
      <c r="U746" s="3">
        <v>0</v>
      </c>
      <c r="V746" s="3">
        <v>0</v>
      </c>
      <c r="W746" s="3">
        <v>-4.6580000000000004</v>
      </c>
      <c r="X746" s="3">
        <v>14.366</v>
      </c>
      <c r="Y746" s="3">
        <v>-2.8919999999999999</v>
      </c>
      <c r="Z746" s="3">
        <v>1.68</v>
      </c>
      <c r="AA746" s="3">
        <v>18.672000000000001</v>
      </c>
      <c r="AB746" s="3">
        <v>4.2149999999999999</v>
      </c>
      <c r="AC746" s="3">
        <v>31.891999999999999</v>
      </c>
      <c r="AD746" s="3">
        <v>7.2590000000000003</v>
      </c>
      <c r="AE746" s="3">
        <v>-0.42699999999999999</v>
      </c>
      <c r="AF746" s="3">
        <v>14.153</v>
      </c>
      <c r="AG746" s="3">
        <v>7.2889999999999997</v>
      </c>
      <c r="AH746" s="3">
        <v>1.756</v>
      </c>
      <c r="AI746" s="3">
        <v>2.3570000000000002</v>
      </c>
      <c r="AJ746" s="3">
        <v>21.024000000000001</v>
      </c>
      <c r="AK746" s="3">
        <v>-11.058</v>
      </c>
      <c r="AL746" s="3">
        <v>8.3719999999999999</v>
      </c>
      <c r="AM746" s="3">
        <v>-10.817</v>
      </c>
      <c r="AN746" s="3">
        <v>20.638000000000002</v>
      </c>
      <c r="AO746" s="3">
        <v>15.414</v>
      </c>
      <c r="AP746" s="3">
        <v>1.718</v>
      </c>
      <c r="AQ746" s="3">
        <v>-2.8889999999999998</v>
      </c>
      <c r="AR746" s="3">
        <v>-5.2939999999999996</v>
      </c>
      <c r="AS746" s="3">
        <v>-6.8959999999999999</v>
      </c>
      <c r="AT746" s="3">
        <v>-17.010999999999999</v>
      </c>
      <c r="AU746" s="3">
        <v>1.9319999999999999</v>
      </c>
      <c r="AV746" s="3">
        <v>3.4849999999999999</v>
      </c>
      <c r="AW746" s="3">
        <v>3.169</v>
      </c>
      <c r="AX746" s="3">
        <v>1.3149999999999999</v>
      </c>
      <c r="AY746" s="3">
        <v>1.1930000000000001</v>
      </c>
      <c r="AZ746" s="3">
        <v>1.381</v>
      </c>
      <c r="BA746">
        <v>3.1549999999999998</v>
      </c>
      <c r="BB746">
        <v>2016</v>
      </c>
    </row>
    <row r="747" spans="1:54" hidden="1" x14ac:dyDescent="0.2">
      <c r="A747">
        <v>339</v>
      </c>
      <c r="B747" t="s">
        <v>545</v>
      </c>
      <c r="C747" t="s">
        <v>274</v>
      </c>
      <c r="D747" t="s">
        <v>132</v>
      </c>
      <c r="E747" t="s">
        <v>273</v>
      </c>
      <c r="F747" t="s">
        <v>272</v>
      </c>
      <c r="G747" t="s">
        <v>271</v>
      </c>
      <c r="I747" t="s">
        <v>846</v>
      </c>
      <c r="J747" s="3" t="s">
        <v>215</v>
      </c>
      <c r="K747" s="3" t="s">
        <v>215</v>
      </c>
      <c r="L747" s="3" t="s">
        <v>215</v>
      </c>
      <c r="M747" s="3" t="s">
        <v>215</v>
      </c>
      <c r="N747" s="3" t="s">
        <v>215</v>
      </c>
      <c r="O747" s="3" t="s">
        <v>215</v>
      </c>
      <c r="P747" s="3" t="s">
        <v>215</v>
      </c>
      <c r="Q747" s="3" t="s">
        <v>215</v>
      </c>
      <c r="R747" s="3" t="s">
        <v>215</v>
      </c>
      <c r="S747" s="3" t="s">
        <v>215</v>
      </c>
      <c r="T747" s="3">
        <v>15</v>
      </c>
      <c r="U747" s="3">
        <v>14</v>
      </c>
      <c r="V747" s="3">
        <v>12</v>
      </c>
      <c r="W747" s="3">
        <v>10</v>
      </c>
      <c r="X747" s="3">
        <v>9</v>
      </c>
      <c r="Y747" s="3">
        <v>12.5</v>
      </c>
      <c r="Z747" s="3">
        <v>13.8</v>
      </c>
      <c r="AA747" s="3">
        <v>12.7</v>
      </c>
      <c r="AB747" s="3">
        <v>14.3</v>
      </c>
      <c r="AC747" s="3">
        <v>12.8</v>
      </c>
      <c r="AD747" s="3">
        <v>11.4</v>
      </c>
      <c r="AE747" s="3">
        <v>9.0660000000000007</v>
      </c>
      <c r="AF747" s="3">
        <v>10</v>
      </c>
      <c r="AG747" s="3">
        <v>12.9</v>
      </c>
      <c r="AH747" s="3">
        <v>11.6</v>
      </c>
      <c r="AI747" s="3">
        <v>11</v>
      </c>
      <c r="AJ747" s="3">
        <v>9.4</v>
      </c>
      <c r="AK747" s="3">
        <v>8.5</v>
      </c>
      <c r="AL747" s="3">
        <v>8.1999999999999993</v>
      </c>
      <c r="AM747" s="3">
        <v>13.054</v>
      </c>
      <c r="AN747" s="3">
        <v>13.502000000000001</v>
      </c>
      <c r="AO747" s="3">
        <v>13.951000000000001</v>
      </c>
      <c r="AP747" s="3">
        <v>14.4</v>
      </c>
      <c r="AQ747" s="3">
        <v>11.7</v>
      </c>
      <c r="AR747" s="3">
        <v>11.055999999999999</v>
      </c>
      <c r="AS747" s="3">
        <v>10.114000000000001</v>
      </c>
      <c r="AT747" s="3">
        <v>7.9740000000000002</v>
      </c>
      <c r="AU747" s="3">
        <v>8.9870000000000001</v>
      </c>
      <c r="AV747" s="3">
        <v>9.8109999999999999</v>
      </c>
      <c r="AW747" s="3">
        <v>11.592000000000001</v>
      </c>
      <c r="AX747" s="3">
        <v>12.387</v>
      </c>
      <c r="AY747" s="3">
        <v>13.173999999999999</v>
      </c>
      <c r="AZ747" s="3">
        <v>13.954000000000001</v>
      </c>
      <c r="BA747">
        <v>14.695</v>
      </c>
      <c r="BB747">
        <v>2017</v>
      </c>
    </row>
    <row r="748" spans="1:54" hidden="1" x14ac:dyDescent="0.2">
      <c r="A748">
        <v>339</v>
      </c>
      <c r="B748" t="s">
        <v>545</v>
      </c>
      <c r="C748" t="s">
        <v>270</v>
      </c>
      <c r="D748" t="s">
        <v>132</v>
      </c>
      <c r="E748" t="s">
        <v>269</v>
      </c>
      <c r="F748" t="s">
        <v>268</v>
      </c>
      <c r="G748" t="s">
        <v>264</v>
      </c>
      <c r="H748" t="s">
        <v>263</v>
      </c>
    </row>
    <row r="749" spans="1:54" hidden="1" x14ac:dyDescent="0.2">
      <c r="A749">
        <v>339</v>
      </c>
      <c r="B749" t="s">
        <v>545</v>
      </c>
      <c r="C749" t="s">
        <v>267</v>
      </c>
      <c r="D749" t="s">
        <v>132</v>
      </c>
      <c r="E749" t="s">
        <v>266</v>
      </c>
      <c r="F749" t="s">
        <v>265</v>
      </c>
      <c r="G749" t="s">
        <v>264</v>
      </c>
      <c r="H749" t="s">
        <v>263</v>
      </c>
      <c r="I749" t="s">
        <v>847</v>
      </c>
      <c r="J749" s="3">
        <v>0.15</v>
      </c>
      <c r="K749" s="3">
        <v>0.15</v>
      </c>
      <c r="L749" s="3">
        <v>0.153</v>
      </c>
      <c r="M749" s="3">
        <v>0.157</v>
      </c>
      <c r="N749" s="3">
        <v>0.16200000000000001</v>
      </c>
      <c r="O749" s="3">
        <v>0.16600000000000001</v>
      </c>
      <c r="P749" s="3">
        <v>0.17100000000000001</v>
      </c>
      <c r="Q749" s="3">
        <v>0.17599999999999999</v>
      </c>
      <c r="R749" s="3">
        <v>0.17899999999999999</v>
      </c>
      <c r="S749" s="3">
        <v>0.184</v>
      </c>
      <c r="T749" s="3">
        <v>0.189</v>
      </c>
      <c r="U749" s="3">
        <v>0.19400000000000001</v>
      </c>
      <c r="V749" s="3">
        <v>0.19900000000000001</v>
      </c>
      <c r="W749" s="3">
        <v>0.20499999999999999</v>
      </c>
      <c r="X749" s="3">
        <v>0.21099999999999999</v>
      </c>
      <c r="Y749" s="3">
        <v>0.217</v>
      </c>
      <c r="Z749" s="3">
        <v>0.222</v>
      </c>
      <c r="AA749" s="3">
        <v>0.23</v>
      </c>
      <c r="AB749" s="3">
        <v>0.23899999999999999</v>
      </c>
      <c r="AC749" s="3">
        <v>0.24299999999999999</v>
      </c>
      <c r="AD749" s="3">
        <v>0.25</v>
      </c>
      <c r="AE749" s="3">
        <v>0.25700000000000001</v>
      </c>
      <c r="AF749" s="3">
        <v>0.26500000000000001</v>
      </c>
      <c r="AG749" s="3">
        <v>0.27400000000000002</v>
      </c>
      <c r="AH749" s="3">
        <v>0.28299999999999997</v>
      </c>
      <c r="AI749" s="3">
        <v>0.29199999999999998</v>
      </c>
      <c r="AJ749" s="3">
        <v>0.30099999999999999</v>
      </c>
      <c r="AK749" s="3">
        <v>0.312</v>
      </c>
      <c r="AL749" s="3">
        <v>0.32200000000000001</v>
      </c>
      <c r="AM749" s="3">
        <v>0.32300000000000001</v>
      </c>
      <c r="AN749" s="3">
        <v>0.32400000000000001</v>
      </c>
      <c r="AO749" s="3">
        <v>0.33200000000000002</v>
      </c>
      <c r="AP749" s="3">
        <v>0.34100000000000003</v>
      </c>
      <c r="AQ749" s="3">
        <v>0.35</v>
      </c>
      <c r="AR749" s="3">
        <v>0.35699999999999998</v>
      </c>
      <c r="AS749" s="3">
        <v>0.36599999999999999</v>
      </c>
      <c r="AT749" s="3">
        <v>0.376</v>
      </c>
      <c r="AU749" s="3">
        <v>0.38600000000000001</v>
      </c>
      <c r="AV749" s="3">
        <v>0.39600000000000002</v>
      </c>
      <c r="AW749" s="3">
        <v>0.40600000000000003</v>
      </c>
      <c r="AX749" s="3">
        <v>0.41699999999999998</v>
      </c>
      <c r="AY749" s="3">
        <v>0.42799999999999999</v>
      </c>
      <c r="AZ749" s="3">
        <v>0.439</v>
      </c>
      <c r="BA749">
        <v>0.45100000000000001</v>
      </c>
      <c r="BB749">
        <v>2014</v>
      </c>
    </row>
    <row r="750" spans="1:54" hidden="1" x14ac:dyDescent="0.2">
      <c r="A750">
        <v>339</v>
      </c>
      <c r="B750" t="s">
        <v>545</v>
      </c>
      <c r="C750" t="s">
        <v>262</v>
      </c>
      <c r="D750" t="s">
        <v>132</v>
      </c>
      <c r="E750" t="s">
        <v>260</v>
      </c>
      <c r="F750" t="s">
        <v>259</v>
      </c>
      <c r="G750" t="s">
        <v>225</v>
      </c>
      <c r="H750" t="s">
        <v>222</v>
      </c>
      <c r="I750" t="s">
        <v>848</v>
      </c>
      <c r="J750" s="3" t="s">
        <v>215</v>
      </c>
      <c r="K750" s="3" t="s">
        <v>215</v>
      </c>
      <c r="L750" s="3" t="s">
        <v>215</v>
      </c>
      <c r="M750" s="3" t="s">
        <v>215</v>
      </c>
      <c r="N750" s="3" t="s">
        <v>215</v>
      </c>
      <c r="O750" s="3" t="s">
        <v>215</v>
      </c>
      <c r="P750" s="3" t="s">
        <v>215</v>
      </c>
      <c r="Q750" s="3" t="s">
        <v>215</v>
      </c>
      <c r="R750" s="3" t="s">
        <v>215</v>
      </c>
      <c r="S750" s="3" t="s">
        <v>215</v>
      </c>
      <c r="T750" s="3" t="s">
        <v>215</v>
      </c>
      <c r="U750" s="3" t="s">
        <v>215</v>
      </c>
      <c r="V750" s="3" t="s">
        <v>215</v>
      </c>
      <c r="W750" s="3" t="s">
        <v>215</v>
      </c>
      <c r="X750" s="3" t="s">
        <v>215</v>
      </c>
      <c r="Y750" s="3" t="s">
        <v>215</v>
      </c>
      <c r="Z750" s="3">
        <v>0.309</v>
      </c>
      <c r="AA750" s="3">
        <v>0.316</v>
      </c>
      <c r="AB750" s="3">
        <v>0.33900000000000002</v>
      </c>
      <c r="AC750" s="3">
        <v>0.34200000000000003</v>
      </c>
      <c r="AD750" s="3">
        <v>0.375</v>
      </c>
      <c r="AE750" s="3">
        <v>0.437</v>
      </c>
      <c r="AF750" s="3">
        <v>0.43099999999999999</v>
      </c>
      <c r="AG750" s="3">
        <v>0.45200000000000001</v>
      </c>
      <c r="AH750" s="3">
        <v>0.46899999999999997</v>
      </c>
      <c r="AI750" s="3">
        <v>0.54900000000000004</v>
      </c>
      <c r="AJ750" s="3">
        <v>0.63500000000000001</v>
      </c>
      <c r="AK750" s="3">
        <v>0.73099999999999998</v>
      </c>
      <c r="AL750" s="3">
        <v>0.77800000000000002</v>
      </c>
      <c r="AM750" s="3">
        <v>0.73599999999999999</v>
      </c>
      <c r="AN750" s="3">
        <v>0.77800000000000002</v>
      </c>
      <c r="AO750" s="3">
        <v>0.83599999999999997</v>
      </c>
      <c r="AP750" s="3">
        <v>0.83799999999999997</v>
      </c>
      <c r="AQ750" s="3">
        <v>0.94699999999999995</v>
      </c>
      <c r="AR750" s="3">
        <v>1.0009999999999999</v>
      </c>
      <c r="AS750" s="3">
        <v>1</v>
      </c>
      <c r="AT750" s="3">
        <v>1.052</v>
      </c>
      <c r="AU750" s="3">
        <v>1.0940000000000001</v>
      </c>
      <c r="AV750" s="3">
        <v>1.145</v>
      </c>
      <c r="AW750" s="3">
        <v>1.1919999999999999</v>
      </c>
      <c r="AX750" s="3">
        <v>1.2370000000000001</v>
      </c>
      <c r="AY750" s="3">
        <v>1.2809999999999999</v>
      </c>
      <c r="AZ750" s="3">
        <v>1.319</v>
      </c>
      <c r="BA750">
        <v>1.355</v>
      </c>
      <c r="BB750">
        <v>2017</v>
      </c>
    </row>
    <row r="751" spans="1:54" hidden="1" x14ac:dyDescent="0.2">
      <c r="A751">
        <v>339</v>
      </c>
      <c r="B751" t="s">
        <v>545</v>
      </c>
      <c r="C751" t="s">
        <v>261</v>
      </c>
      <c r="D751" t="s">
        <v>132</v>
      </c>
      <c r="E751" t="s">
        <v>260</v>
      </c>
      <c r="F751" t="s">
        <v>259</v>
      </c>
      <c r="G751" t="s">
        <v>217</v>
      </c>
      <c r="I751" t="s">
        <v>258</v>
      </c>
      <c r="J751" s="3" t="s">
        <v>215</v>
      </c>
      <c r="K751" s="3" t="s">
        <v>215</v>
      </c>
      <c r="L751" s="3" t="s">
        <v>215</v>
      </c>
      <c r="M751" s="3" t="s">
        <v>215</v>
      </c>
      <c r="N751" s="3" t="s">
        <v>215</v>
      </c>
      <c r="O751" s="3" t="s">
        <v>215</v>
      </c>
      <c r="P751" s="3" t="s">
        <v>215</v>
      </c>
      <c r="Q751" s="3" t="s">
        <v>215</v>
      </c>
      <c r="R751" s="3" t="s">
        <v>215</v>
      </c>
      <c r="S751" s="3" t="s">
        <v>215</v>
      </c>
      <c r="T751" s="3" t="s">
        <v>215</v>
      </c>
      <c r="U751" s="3" t="s">
        <v>215</v>
      </c>
      <c r="V751" s="3" t="s">
        <v>215</v>
      </c>
      <c r="W751" s="3" t="s">
        <v>215</v>
      </c>
      <c r="X751" s="3" t="s">
        <v>215</v>
      </c>
      <c r="Y751" s="3" t="s">
        <v>215</v>
      </c>
      <c r="Z751" s="3">
        <v>23.936</v>
      </c>
      <c r="AA751" s="3">
        <v>23.86</v>
      </c>
      <c r="AB751" s="3">
        <v>24.204000000000001</v>
      </c>
      <c r="AC751" s="3">
        <v>22.547999999999998</v>
      </c>
      <c r="AD751" s="3">
        <v>22.271999999999998</v>
      </c>
      <c r="AE751" s="3">
        <v>24.606000000000002</v>
      </c>
      <c r="AF751" s="3">
        <v>22.773</v>
      </c>
      <c r="AG751" s="3">
        <v>22.440999999999999</v>
      </c>
      <c r="AH751" s="3">
        <v>21.895</v>
      </c>
      <c r="AI751" s="3">
        <v>24.056000000000001</v>
      </c>
      <c r="AJ751" s="3">
        <v>25.678000000000001</v>
      </c>
      <c r="AK751" s="3">
        <v>27.908999999999999</v>
      </c>
      <c r="AL751" s="3">
        <v>28.58</v>
      </c>
      <c r="AM751" s="3">
        <v>27.209</v>
      </c>
      <c r="AN751" s="3">
        <v>27.393000000000001</v>
      </c>
      <c r="AO751" s="3">
        <v>27.7</v>
      </c>
      <c r="AP751" s="3">
        <v>26.449000000000002</v>
      </c>
      <c r="AQ751" s="3">
        <v>28.962</v>
      </c>
      <c r="AR751" s="3">
        <v>29.053999999999998</v>
      </c>
      <c r="AS751" s="3">
        <v>27.95</v>
      </c>
      <c r="AT751" s="3">
        <v>28.768000000000001</v>
      </c>
      <c r="AU751" s="3">
        <v>29.238</v>
      </c>
      <c r="AV751" s="3">
        <v>29.658999999999999</v>
      </c>
      <c r="AW751" s="3">
        <v>29.748000000000001</v>
      </c>
      <c r="AX751" s="3">
        <v>29.847999999999999</v>
      </c>
      <c r="AY751" s="3">
        <v>29.939</v>
      </c>
      <c r="AZ751" s="3">
        <v>29.824999999999999</v>
      </c>
      <c r="BA751">
        <v>29.741</v>
      </c>
      <c r="BB751">
        <v>2017</v>
      </c>
    </row>
    <row r="752" spans="1:54" hidden="1" x14ac:dyDescent="0.2">
      <c r="A752">
        <v>339</v>
      </c>
      <c r="B752" t="s">
        <v>545</v>
      </c>
      <c r="C752" t="s">
        <v>257</v>
      </c>
      <c r="D752" t="s">
        <v>132</v>
      </c>
      <c r="E752" t="s">
        <v>255</v>
      </c>
      <c r="F752" t="s">
        <v>254</v>
      </c>
      <c r="G752" t="s">
        <v>225</v>
      </c>
      <c r="H752" t="s">
        <v>222</v>
      </c>
      <c r="I752" t="s">
        <v>848</v>
      </c>
      <c r="J752" s="3" t="s">
        <v>215</v>
      </c>
      <c r="K752" s="3" t="s">
        <v>215</v>
      </c>
      <c r="L752" s="3" t="s">
        <v>215</v>
      </c>
      <c r="M752" s="3" t="s">
        <v>215</v>
      </c>
      <c r="N752" s="3" t="s">
        <v>215</v>
      </c>
      <c r="O752" s="3" t="s">
        <v>215</v>
      </c>
      <c r="P752" s="3" t="s">
        <v>215</v>
      </c>
      <c r="Q752" s="3" t="s">
        <v>215</v>
      </c>
      <c r="R752" s="3" t="s">
        <v>215</v>
      </c>
      <c r="S752" s="3" t="s">
        <v>215</v>
      </c>
      <c r="T752" s="3" t="s">
        <v>215</v>
      </c>
      <c r="U752" s="3" t="s">
        <v>215</v>
      </c>
      <c r="V752" s="3" t="s">
        <v>215</v>
      </c>
      <c r="W752" s="3" t="s">
        <v>215</v>
      </c>
      <c r="X752" s="3" t="s">
        <v>215</v>
      </c>
      <c r="Y752" s="3" t="s">
        <v>215</v>
      </c>
      <c r="Z752" s="3">
        <v>0.33200000000000002</v>
      </c>
      <c r="AA752" s="3">
        <v>0.35199999999999998</v>
      </c>
      <c r="AB752" s="3">
        <v>0.39700000000000002</v>
      </c>
      <c r="AC752" s="3">
        <v>0.45900000000000002</v>
      </c>
      <c r="AD752" s="3">
        <v>0.52700000000000002</v>
      </c>
      <c r="AE752" s="3">
        <v>0.60599999999999998</v>
      </c>
      <c r="AF752" s="3">
        <v>0.60099999999999998</v>
      </c>
      <c r="AG752" s="3">
        <v>0.624</v>
      </c>
      <c r="AH752" s="3">
        <v>0.65900000000000003</v>
      </c>
      <c r="AI752" s="3">
        <v>0.629</v>
      </c>
      <c r="AJ752" s="3">
        <v>0.73</v>
      </c>
      <c r="AK752" s="3">
        <v>0.749</v>
      </c>
      <c r="AL752" s="3">
        <v>0.76700000000000002</v>
      </c>
      <c r="AM752" s="3">
        <v>0.76800000000000002</v>
      </c>
      <c r="AN752" s="3">
        <v>0.82499999999999996</v>
      </c>
      <c r="AO752" s="3">
        <v>0.86699999999999999</v>
      </c>
      <c r="AP752" s="3">
        <v>0.85</v>
      </c>
      <c r="AQ752" s="3">
        <v>0.999</v>
      </c>
      <c r="AR752" s="3">
        <v>1.083</v>
      </c>
      <c r="AS752" s="3">
        <v>1.264</v>
      </c>
      <c r="AT752" s="3">
        <v>1.19</v>
      </c>
      <c r="AU752" s="3">
        <v>1.246</v>
      </c>
      <c r="AV752" s="3">
        <v>1.2050000000000001</v>
      </c>
      <c r="AW752" s="3">
        <v>1.2549999999999999</v>
      </c>
      <c r="AX752" s="3">
        <v>1.3049999999999999</v>
      </c>
      <c r="AY752" s="3">
        <v>1.3560000000000001</v>
      </c>
      <c r="AZ752" s="3">
        <v>1.4</v>
      </c>
      <c r="BA752">
        <v>1.4239999999999999</v>
      </c>
      <c r="BB752">
        <v>2017</v>
      </c>
    </row>
    <row r="753" spans="1:54" hidden="1" x14ac:dyDescent="0.2">
      <c r="A753">
        <v>339</v>
      </c>
      <c r="B753" t="s">
        <v>545</v>
      </c>
      <c r="C753" t="s">
        <v>256</v>
      </c>
      <c r="D753" t="s">
        <v>132</v>
      </c>
      <c r="E753" t="s">
        <v>255</v>
      </c>
      <c r="F753" t="s">
        <v>254</v>
      </c>
      <c r="G753" t="s">
        <v>217</v>
      </c>
      <c r="I753" t="s">
        <v>253</v>
      </c>
      <c r="J753" s="3" t="s">
        <v>215</v>
      </c>
      <c r="K753" s="3" t="s">
        <v>215</v>
      </c>
      <c r="L753" s="3" t="s">
        <v>215</v>
      </c>
      <c r="M753" s="3" t="s">
        <v>215</v>
      </c>
      <c r="N753" s="3" t="s">
        <v>215</v>
      </c>
      <c r="O753" s="3" t="s">
        <v>215</v>
      </c>
      <c r="P753" s="3" t="s">
        <v>215</v>
      </c>
      <c r="Q753" s="3" t="s">
        <v>215</v>
      </c>
      <c r="R753" s="3" t="s">
        <v>215</v>
      </c>
      <c r="S753" s="3" t="s">
        <v>215</v>
      </c>
      <c r="T753" s="3" t="s">
        <v>215</v>
      </c>
      <c r="U753" s="3" t="s">
        <v>215</v>
      </c>
      <c r="V753" s="3" t="s">
        <v>215</v>
      </c>
      <c r="W753" s="3" t="s">
        <v>215</v>
      </c>
      <c r="X753" s="3" t="s">
        <v>215</v>
      </c>
      <c r="Y753" s="3" t="s">
        <v>215</v>
      </c>
      <c r="Z753" s="3">
        <v>25.777999999999999</v>
      </c>
      <c r="AA753" s="3">
        <v>26.547000000000001</v>
      </c>
      <c r="AB753" s="3">
        <v>28.334</v>
      </c>
      <c r="AC753" s="3">
        <v>30.292999999999999</v>
      </c>
      <c r="AD753" s="3">
        <v>31.308</v>
      </c>
      <c r="AE753" s="3">
        <v>34.164000000000001</v>
      </c>
      <c r="AF753" s="3">
        <v>31.724</v>
      </c>
      <c r="AG753" s="3">
        <v>31</v>
      </c>
      <c r="AH753" s="3">
        <v>30.727</v>
      </c>
      <c r="AI753" s="3">
        <v>27.587</v>
      </c>
      <c r="AJ753" s="3">
        <v>29.553000000000001</v>
      </c>
      <c r="AK753" s="3">
        <v>28.588000000000001</v>
      </c>
      <c r="AL753" s="3">
        <v>28.201000000000001</v>
      </c>
      <c r="AM753" s="3">
        <v>28.420999999999999</v>
      </c>
      <c r="AN753" s="3">
        <v>29.059000000000001</v>
      </c>
      <c r="AO753" s="3">
        <v>28.751000000000001</v>
      </c>
      <c r="AP753" s="3">
        <v>26.85</v>
      </c>
      <c r="AQ753" s="3">
        <v>30.553000000000001</v>
      </c>
      <c r="AR753" s="3">
        <v>31.428000000000001</v>
      </c>
      <c r="AS753" s="3">
        <v>35.340000000000003</v>
      </c>
      <c r="AT753" s="3">
        <v>32.540999999999997</v>
      </c>
      <c r="AU753" s="3">
        <v>33.308</v>
      </c>
      <c r="AV753" s="3">
        <v>31.198</v>
      </c>
      <c r="AW753" s="3">
        <v>31.318999999999999</v>
      </c>
      <c r="AX753" s="3">
        <v>31.488</v>
      </c>
      <c r="AY753" s="3">
        <v>31.677</v>
      </c>
      <c r="AZ753" s="3">
        <v>31.646999999999998</v>
      </c>
      <c r="BA753">
        <v>31.257999999999999</v>
      </c>
      <c r="BB753">
        <v>2017</v>
      </c>
    </row>
    <row r="754" spans="1:54" hidden="1" x14ac:dyDescent="0.2">
      <c r="A754">
        <v>339</v>
      </c>
      <c r="B754" t="s">
        <v>545</v>
      </c>
      <c r="C754" t="s">
        <v>252</v>
      </c>
      <c r="D754" t="s">
        <v>132</v>
      </c>
      <c r="E754" t="s">
        <v>250</v>
      </c>
      <c r="F754" t="s">
        <v>249</v>
      </c>
      <c r="G754" t="s">
        <v>225</v>
      </c>
      <c r="H754" t="s">
        <v>222</v>
      </c>
      <c r="I754" t="s">
        <v>848</v>
      </c>
      <c r="J754" s="3" t="s">
        <v>215</v>
      </c>
      <c r="K754" s="3" t="s">
        <v>215</v>
      </c>
      <c r="L754" s="3" t="s">
        <v>215</v>
      </c>
      <c r="M754" s="3" t="s">
        <v>215</v>
      </c>
      <c r="N754" s="3" t="s">
        <v>215</v>
      </c>
      <c r="O754" s="3" t="s">
        <v>215</v>
      </c>
      <c r="P754" s="3" t="s">
        <v>215</v>
      </c>
      <c r="Q754" s="3" t="s">
        <v>215</v>
      </c>
      <c r="R754" s="3" t="s">
        <v>215</v>
      </c>
      <c r="S754" s="3" t="s">
        <v>215</v>
      </c>
      <c r="T754" s="3" t="s">
        <v>215</v>
      </c>
      <c r="U754" s="3" t="s">
        <v>215</v>
      </c>
      <c r="V754" s="3" t="s">
        <v>215</v>
      </c>
      <c r="W754" s="3" t="s">
        <v>215</v>
      </c>
      <c r="X754" s="3" t="s">
        <v>215</v>
      </c>
      <c r="Y754" s="3" t="s">
        <v>215</v>
      </c>
      <c r="Z754" s="3">
        <v>-2.4E-2</v>
      </c>
      <c r="AA754" s="3">
        <v>-3.5999999999999997E-2</v>
      </c>
      <c r="AB754" s="3">
        <v>-5.8000000000000003E-2</v>
      </c>
      <c r="AC754" s="3">
        <v>-0.11700000000000001</v>
      </c>
      <c r="AD754" s="3">
        <v>-0.152</v>
      </c>
      <c r="AE754" s="3">
        <v>-0.17</v>
      </c>
      <c r="AF754" s="3">
        <v>-0.17</v>
      </c>
      <c r="AG754" s="3">
        <v>-0.17199999999999999</v>
      </c>
      <c r="AH754" s="3">
        <v>-0.189</v>
      </c>
      <c r="AI754" s="3">
        <v>-0.08</v>
      </c>
      <c r="AJ754" s="3">
        <v>-9.6000000000000002E-2</v>
      </c>
      <c r="AK754" s="3">
        <v>-1.7999999999999999E-2</v>
      </c>
      <c r="AL754" s="3">
        <v>0.01</v>
      </c>
      <c r="AM754" s="3">
        <v>-3.3000000000000002E-2</v>
      </c>
      <c r="AN754" s="3">
        <v>-4.7E-2</v>
      </c>
      <c r="AO754" s="3">
        <v>-3.2000000000000001E-2</v>
      </c>
      <c r="AP754" s="3">
        <v>-1.2999999999999999E-2</v>
      </c>
      <c r="AQ754" s="3">
        <v>-5.1999999999999998E-2</v>
      </c>
      <c r="AR754" s="3">
        <v>-8.2000000000000003E-2</v>
      </c>
      <c r="AS754" s="3">
        <v>-0.26400000000000001</v>
      </c>
      <c r="AT754" s="3">
        <v>-0.13800000000000001</v>
      </c>
      <c r="AU754" s="3">
        <v>-0.152</v>
      </c>
      <c r="AV754" s="3">
        <v>-5.8999999999999997E-2</v>
      </c>
      <c r="AW754" s="3">
        <v>-6.3E-2</v>
      </c>
      <c r="AX754" s="3">
        <v>-6.8000000000000005E-2</v>
      </c>
      <c r="AY754" s="3">
        <v>-7.3999999999999996E-2</v>
      </c>
      <c r="AZ754" s="3">
        <v>-8.1000000000000003E-2</v>
      </c>
      <c r="BA754">
        <v>-6.9000000000000006E-2</v>
      </c>
      <c r="BB754">
        <v>2017</v>
      </c>
    </row>
    <row r="755" spans="1:54" hidden="1" x14ac:dyDescent="0.2">
      <c r="A755">
        <v>339</v>
      </c>
      <c r="B755" t="s">
        <v>545</v>
      </c>
      <c r="C755" t="s">
        <v>251</v>
      </c>
      <c r="D755" t="s">
        <v>132</v>
      </c>
      <c r="E755" t="s">
        <v>250</v>
      </c>
      <c r="F755" t="s">
        <v>249</v>
      </c>
      <c r="G755" t="s">
        <v>217</v>
      </c>
      <c r="I755" t="s">
        <v>248</v>
      </c>
      <c r="J755" s="3" t="s">
        <v>215</v>
      </c>
      <c r="K755" s="3" t="s">
        <v>215</v>
      </c>
      <c r="L755" s="3" t="s">
        <v>215</v>
      </c>
      <c r="M755" s="3" t="s">
        <v>215</v>
      </c>
      <c r="N755" s="3" t="s">
        <v>215</v>
      </c>
      <c r="O755" s="3" t="s">
        <v>215</v>
      </c>
      <c r="P755" s="3" t="s">
        <v>215</v>
      </c>
      <c r="Q755" s="3" t="s">
        <v>215</v>
      </c>
      <c r="R755" s="3" t="s">
        <v>215</v>
      </c>
      <c r="S755" s="3" t="s">
        <v>215</v>
      </c>
      <c r="T755" s="3" t="s">
        <v>215</v>
      </c>
      <c r="U755" s="3" t="s">
        <v>215</v>
      </c>
      <c r="V755" s="3" t="s">
        <v>215</v>
      </c>
      <c r="W755" s="3" t="s">
        <v>215</v>
      </c>
      <c r="X755" s="3" t="s">
        <v>215</v>
      </c>
      <c r="Y755" s="3" t="s">
        <v>215</v>
      </c>
      <c r="Z755" s="3">
        <v>-1.843</v>
      </c>
      <c r="AA755" s="3">
        <v>-2.6869999999999998</v>
      </c>
      <c r="AB755" s="3">
        <v>-4.1310000000000002</v>
      </c>
      <c r="AC755" s="3">
        <v>-7.7450000000000001</v>
      </c>
      <c r="AD755" s="3">
        <v>-9.0350000000000001</v>
      </c>
      <c r="AE755" s="3">
        <v>-9.5579999999999998</v>
      </c>
      <c r="AF755" s="3">
        <v>-8.9510000000000005</v>
      </c>
      <c r="AG755" s="3">
        <v>-8.5589999999999993</v>
      </c>
      <c r="AH755" s="3">
        <v>-8.8320000000000007</v>
      </c>
      <c r="AI755" s="3">
        <v>-3.53</v>
      </c>
      <c r="AJ755" s="3">
        <v>-3.8740000000000001</v>
      </c>
      <c r="AK755" s="3">
        <v>-0.67900000000000005</v>
      </c>
      <c r="AL755" s="3">
        <v>0.379</v>
      </c>
      <c r="AM755" s="3">
        <v>-1.2110000000000001</v>
      </c>
      <c r="AN755" s="3">
        <v>-1.6659999999999999</v>
      </c>
      <c r="AO755" s="3">
        <v>-1.052</v>
      </c>
      <c r="AP755" s="3">
        <v>-0.40100000000000002</v>
      </c>
      <c r="AQ755" s="3">
        <v>-1.59</v>
      </c>
      <c r="AR755" s="3">
        <v>-2.3740000000000001</v>
      </c>
      <c r="AS755" s="3">
        <v>-7.391</v>
      </c>
      <c r="AT755" s="3">
        <v>-3.7730000000000001</v>
      </c>
      <c r="AU755" s="3">
        <v>-4.07</v>
      </c>
      <c r="AV755" s="3">
        <v>-1.5389999999999999</v>
      </c>
      <c r="AW755" s="3">
        <v>-1.571</v>
      </c>
      <c r="AX755" s="3">
        <v>-1.64</v>
      </c>
      <c r="AY755" s="3">
        <v>-1.7390000000000001</v>
      </c>
      <c r="AZ755" s="3">
        <v>-1.823</v>
      </c>
      <c r="BA755">
        <v>-1.5169999999999999</v>
      </c>
      <c r="BB755">
        <v>2017</v>
      </c>
    </row>
    <row r="756" spans="1:54" hidden="1" x14ac:dyDescent="0.2">
      <c r="A756">
        <v>339</v>
      </c>
      <c r="B756" t="s">
        <v>545</v>
      </c>
      <c r="C756" t="s">
        <v>247</v>
      </c>
      <c r="D756" t="s">
        <v>132</v>
      </c>
      <c r="E756" t="s">
        <v>245</v>
      </c>
      <c r="F756" t="s">
        <v>244</v>
      </c>
      <c r="G756" t="s">
        <v>225</v>
      </c>
      <c r="H756" t="s">
        <v>222</v>
      </c>
    </row>
    <row r="757" spans="1:54" hidden="1" x14ac:dyDescent="0.2">
      <c r="A757">
        <v>339</v>
      </c>
      <c r="B757" t="s">
        <v>545</v>
      </c>
      <c r="C757" t="s">
        <v>246</v>
      </c>
      <c r="D757" t="s">
        <v>132</v>
      </c>
      <c r="E757" t="s">
        <v>245</v>
      </c>
      <c r="F757" t="s">
        <v>244</v>
      </c>
      <c r="G757" t="s">
        <v>243</v>
      </c>
    </row>
    <row r="758" spans="1:54" hidden="1" x14ac:dyDescent="0.2">
      <c r="A758">
        <v>339</v>
      </c>
      <c r="B758" t="s">
        <v>545</v>
      </c>
      <c r="C758" t="s">
        <v>242</v>
      </c>
      <c r="D758" t="s">
        <v>132</v>
      </c>
      <c r="E758" t="s">
        <v>240</v>
      </c>
      <c r="F758" t="s">
        <v>239</v>
      </c>
      <c r="G758" t="s">
        <v>225</v>
      </c>
      <c r="H758" t="s">
        <v>222</v>
      </c>
      <c r="I758" t="s">
        <v>848</v>
      </c>
      <c r="J758" s="3" t="s">
        <v>215</v>
      </c>
      <c r="K758" s="3" t="s">
        <v>215</v>
      </c>
      <c r="L758" s="3" t="s">
        <v>215</v>
      </c>
      <c r="M758" s="3" t="s">
        <v>215</v>
      </c>
      <c r="N758" s="3" t="s">
        <v>215</v>
      </c>
      <c r="O758" s="3" t="s">
        <v>215</v>
      </c>
      <c r="P758" s="3" t="s">
        <v>215</v>
      </c>
      <c r="Q758" s="3" t="s">
        <v>215</v>
      </c>
      <c r="R758" s="3" t="s">
        <v>215</v>
      </c>
      <c r="S758" s="3" t="s">
        <v>215</v>
      </c>
      <c r="T758" s="3" t="s">
        <v>215</v>
      </c>
      <c r="U758" s="3" t="s">
        <v>215</v>
      </c>
      <c r="V758" s="3" t="s">
        <v>215</v>
      </c>
      <c r="W758" s="3" t="s">
        <v>215</v>
      </c>
      <c r="X758" s="3" t="s">
        <v>215</v>
      </c>
      <c r="Y758" s="3" t="s">
        <v>215</v>
      </c>
      <c r="Z758" s="3">
        <v>1E-3</v>
      </c>
      <c r="AA758" s="3">
        <v>-1.0999999999999999E-2</v>
      </c>
      <c r="AB758" s="3">
        <v>-0.03</v>
      </c>
      <c r="AC758" s="3">
        <v>-8.6999999999999994E-2</v>
      </c>
      <c r="AD758" s="3">
        <v>-0.112</v>
      </c>
      <c r="AE758" s="3">
        <v>-0.11600000000000001</v>
      </c>
      <c r="AF758" s="3">
        <v>-9.6000000000000002E-2</v>
      </c>
      <c r="AG758" s="3">
        <v>-7.2999999999999995E-2</v>
      </c>
      <c r="AH758" s="3">
        <v>-1.2E-2</v>
      </c>
      <c r="AI758" s="3">
        <v>6.4000000000000001E-2</v>
      </c>
      <c r="AJ758" s="3">
        <v>0.1</v>
      </c>
      <c r="AK758" s="3">
        <v>9.9000000000000005E-2</v>
      </c>
      <c r="AL758" s="3">
        <v>0.114</v>
      </c>
      <c r="AM758" s="3">
        <v>6.4000000000000001E-2</v>
      </c>
      <c r="AN758" s="3">
        <v>0.05</v>
      </c>
      <c r="AO758" s="3">
        <v>6.8000000000000005E-2</v>
      </c>
      <c r="AP758" s="3">
        <v>4.3999999999999997E-2</v>
      </c>
      <c r="AQ758" s="3">
        <v>3.2000000000000001E-2</v>
      </c>
      <c r="AR758" s="3">
        <v>8.9999999999999993E-3</v>
      </c>
      <c r="AS758" s="3">
        <v>-0.17899999999999999</v>
      </c>
      <c r="AT758" s="3">
        <v>-4.1000000000000002E-2</v>
      </c>
      <c r="AU758" s="3">
        <v>-4.5999999999999999E-2</v>
      </c>
      <c r="AV758" s="3">
        <v>7.5999999999999998E-2</v>
      </c>
      <c r="AW758" s="3">
        <v>7.9000000000000001E-2</v>
      </c>
      <c r="AX758" s="3">
        <v>0.08</v>
      </c>
      <c r="AY758" s="3">
        <v>8.3000000000000004E-2</v>
      </c>
      <c r="AZ758" s="3">
        <v>8.7999999999999995E-2</v>
      </c>
      <c r="BA758">
        <v>9.0999999999999998E-2</v>
      </c>
      <c r="BB758">
        <v>2017</v>
      </c>
    </row>
    <row r="759" spans="1:54" hidden="1" x14ac:dyDescent="0.2">
      <c r="A759">
        <v>339</v>
      </c>
      <c r="B759" t="s">
        <v>545</v>
      </c>
      <c r="C759" t="s">
        <v>241</v>
      </c>
      <c r="D759" t="s">
        <v>132</v>
      </c>
      <c r="E759" t="s">
        <v>240</v>
      </c>
      <c r="F759" t="s">
        <v>239</v>
      </c>
      <c r="G759" t="s">
        <v>217</v>
      </c>
      <c r="I759" t="s">
        <v>238</v>
      </c>
      <c r="J759" s="3" t="s">
        <v>215</v>
      </c>
      <c r="K759" s="3" t="s">
        <v>215</v>
      </c>
      <c r="L759" s="3" t="s">
        <v>215</v>
      </c>
      <c r="M759" s="3" t="s">
        <v>215</v>
      </c>
      <c r="N759" s="3" t="s">
        <v>215</v>
      </c>
      <c r="O759" s="3" t="s">
        <v>215</v>
      </c>
      <c r="P759" s="3" t="s">
        <v>215</v>
      </c>
      <c r="Q759" s="3" t="s">
        <v>215</v>
      </c>
      <c r="R759" s="3" t="s">
        <v>215</v>
      </c>
      <c r="S759" s="3" t="s">
        <v>215</v>
      </c>
      <c r="T759" s="3" t="s">
        <v>215</v>
      </c>
      <c r="U759" s="3" t="s">
        <v>215</v>
      </c>
      <c r="V759" s="3" t="s">
        <v>215</v>
      </c>
      <c r="W759" s="3" t="s">
        <v>215</v>
      </c>
      <c r="X759" s="3" t="s">
        <v>215</v>
      </c>
      <c r="Y759" s="3" t="s">
        <v>215</v>
      </c>
      <c r="Z759" s="3">
        <v>9.1999999999999998E-2</v>
      </c>
      <c r="AA759" s="3">
        <v>-0.84599999999999997</v>
      </c>
      <c r="AB759" s="3">
        <v>-2.177</v>
      </c>
      <c r="AC759" s="3">
        <v>-5.7510000000000003</v>
      </c>
      <c r="AD759" s="3">
        <v>-6.6619999999999999</v>
      </c>
      <c r="AE759" s="3">
        <v>-6.5350000000000001</v>
      </c>
      <c r="AF759" s="3">
        <v>-5.0830000000000002</v>
      </c>
      <c r="AG759" s="3">
        <v>-3.6389999999999998</v>
      </c>
      <c r="AH759" s="3">
        <v>-0.56200000000000006</v>
      </c>
      <c r="AI759" s="3">
        <v>2.786</v>
      </c>
      <c r="AJ759" s="3">
        <v>4.0350000000000001</v>
      </c>
      <c r="AK759" s="3">
        <v>3.7690000000000001</v>
      </c>
      <c r="AL759" s="3">
        <v>4.2030000000000003</v>
      </c>
      <c r="AM759" s="3">
        <v>2.383</v>
      </c>
      <c r="AN759" s="3">
        <v>1.7450000000000001</v>
      </c>
      <c r="AO759" s="3">
        <v>2.2629999999999999</v>
      </c>
      <c r="AP759" s="3">
        <v>1.4019999999999999</v>
      </c>
      <c r="AQ759" s="3">
        <v>0.96899999999999997</v>
      </c>
      <c r="AR759" s="3">
        <v>0.252</v>
      </c>
      <c r="AS759" s="3">
        <v>-5.0149999999999997</v>
      </c>
      <c r="AT759" s="3">
        <v>-1.1299999999999999</v>
      </c>
      <c r="AU759" s="3">
        <v>-1.22</v>
      </c>
      <c r="AV759" s="3">
        <v>1.9730000000000001</v>
      </c>
      <c r="AW759" s="3">
        <v>1.964</v>
      </c>
      <c r="AX759" s="3">
        <v>1.9410000000000001</v>
      </c>
      <c r="AY759" s="3">
        <v>1.9419999999999999</v>
      </c>
      <c r="AZ759" s="3">
        <v>1.988</v>
      </c>
      <c r="BA759">
        <v>1.9910000000000001</v>
      </c>
      <c r="BB759">
        <v>2017</v>
      </c>
    </row>
    <row r="760" spans="1:54" hidden="1" x14ac:dyDescent="0.2">
      <c r="A760">
        <v>339</v>
      </c>
      <c r="B760" t="s">
        <v>545</v>
      </c>
      <c r="C760" t="s">
        <v>237</v>
      </c>
      <c r="D760" t="s">
        <v>132</v>
      </c>
      <c r="E760" t="s">
        <v>235</v>
      </c>
      <c r="F760" t="s">
        <v>234</v>
      </c>
      <c r="G760" t="s">
        <v>225</v>
      </c>
      <c r="H760" t="s">
        <v>222</v>
      </c>
    </row>
    <row r="761" spans="1:54" hidden="1" x14ac:dyDescent="0.2">
      <c r="A761">
        <v>339</v>
      </c>
      <c r="B761" t="s">
        <v>545</v>
      </c>
      <c r="C761" t="s">
        <v>236</v>
      </c>
      <c r="D761" t="s">
        <v>132</v>
      </c>
      <c r="E761" t="s">
        <v>235</v>
      </c>
      <c r="F761" t="s">
        <v>234</v>
      </c>
      <c r="G761" t="s">
        <v>217</v>
      </c>
    </row>
    <row r="762" spans="1:54" hidden="1" x14ac:dyDescent="0.2">
      <c r="A762">
        <v>339</v>
      </c>
      <c r="B762" t="s">
        <v>545</v>
      </c>
      <c r="C762" t="s">
        <v>233</v>
      </c>
      <c r="D762" t="s">
        <v>132</v>
      </c>
      <c r="E762" t="s">
        <v>231</v>
      </c>
      <c r="F762" t="s">
        <v>230</v>
      </c>
      <c r="G762" t="s">
        <v>225</v>
      </c>
      <c r="H762" t="s">
        <v>222</v>
      </c>
      <c r="I762" t="s">
        <v>848</v>
      </c>
      <c r="J762" s="3" t="s">
        <v>215</v>
      </c>
      <c r="K762" s="3" t="s">
        <v>215</v>
      </c>
      <c r="L762" s="3" t="s">
        <v>215</v>
      </c>
      <c r="M762" s="3" t="s">
        <v>215</v>
      </c>
      <c r="N762" s="3" t="s">
        <v>215</v>
      </c>
      <c r="O762" s="3" t="s">
        <v>215</v>
      </c>
      <c r="P762" s="3" t="s">
        <v>215</v>
      </c>
      <c r="Q762" s="3" t="s">
        <v>215</v>
      </c>
      <c r="R762" s="3" t="s">
        <v>215</v>
      </c>
      <c r="S762" s="3" t="s">
        <v>215</v>
      </c>
      <c r="T762" s="3" t="s">
        <v>215</v>
      </c>
      <c r="U762" s="3" t="s">
        <v>215</v>
      </c>
      <c r="V762" s="3" t="s">
        <v>215</v>
      </c>
      <c r="W762" s="3" t="s">
        <v>215</v>
      </c>
      <c r="X762" s="3" t="s">
        <v>215</v>
      </c>
      <c r="Y762" s="3" t="s">
        <v>215</v>
      </c>
      <c r="Z762" s="3" t="s">
        <v>215</v>
      </c>
      <c r="AA762" s="3" t="s">
        <v>215</v>
      </c>
      <c r="AB762" s="3" t="s">
        <v>215</v>
      </c>
      <c r="AC762" s="3" t="s">
        <v>215</v>
      </c>
      <c r="AD762" s="3" t="s">
        <v>215</v>
      </c>
      <c r="AE762" s="3">
        <v>1.5229999999999999</v>
      </c>
      <c r="AF762" s="3">
        <v>1.772</v>
      </c>
      <c r="AG762" s="3">
        <v>2.1659999999999999</v>
      </c>
      <c r="AH762" s="3">
        <v>2.1869999999999998</v>
      </c>
      <c r="AI762" s="3">
        <v>2.2829999999999999</v>
      </c>
      <c r="AJ762" s="3">
        <v>2.3290000000000002</v>
      </c>
      <c r="AK762" s="3">
        <v>2.411</v>
      </c>
      <c r="AL762" s="3">
        <v>2.3490000000000002</v>
      </c>
      <c r="AM762" s="3">
        <v>2.5019999999999998</v>
      </c>
      <c r="AN762" s="3">
        <v>2.4990000000000001</v>
      </c>
      <c r="AO762" s="3">
        <v>2.4860000000000002</v>
      </c>
      <c r="AP762" s="3">
        <v>2.4900000000000002</v>
      </c>
      <c r="AQ762" s="3">
        <v>2.581</v>
      </c>
      <c r="AR762" s="3">
        <v>2.665</v>
      </c>
      <c r="AS762" s="3">
        <v>2.887</v>
      </c>
      <c r="AT762" s="3">
        <v>3.5059999999999998</v>
      </c>
      <c r="AU762" s="3">
        <v>3.7040000000000002</v>
      </c>
      <c r="AV762" s="3">
        <v>3.7650000000000001</v>
      </c>
      <c r="AW762" s="3">
        <v>3.8290000000000002</v>
      </c>
      <c r="AX762" s="3">
        <v>3.8959999999999999</v>
      </c>
      <c r="AY762" s="3">
        <v>3.9689999999999999</v>
      </c>
      <c r="AZ762" s="3">
        <v>4.05</v>
      </c>
      <c r="BA762">
        <v>4.1219999999999999</v>
      </c>
      <c r="BB762">
        <v>2017</v>
      </c>
    </row>
    <row r="763" spans="1:54" hidden="1" x14ac:dyDescent="0.2">
      <c r="A763">
        <v>339</v>
      </c>
      <c r="B763" t="s">
        <v>545</v>
      </c>
      <c r="C763" t="s">
        <v>232</v>
      </c>
      <c r="D763" t="s">
        <v>132</v>
      </c>
      <c r="E763" t="s">
        <v>231</v>
      </c>
      <c r="F763" t="s">
        <v>230</v>
      </c>
      <c r="G763" t="s">
        <v>217</v>
      </c>
      <c r="I763" t="s">
        <v>229</v>
      </c>
      <c r="J763" s="3" t="s">
        <v>215</v>
      </c>
      <c r="K763" s="3" t="s">
        <v>215</v>
      </c>
      <c r="L763" s="3" t="s">
        <v>215</v>
      </c>
      <c r="M763" s="3" t="s">
        <v>215</v>
      </c>
      <c r="N763" s="3" t="s">
        <v>215</v>
      </c>
      <c r="O763" s="3" t="s">
        <v>215</v>
      </c>
      <c r="P763" s="3" t="s">
        <v>215</v>
      </c>
      <c r="Q763" s="3" t="s">
        <v>215</v>
      </c>
      <c r="R763" s="3" t="s">
        <v>215</v>
      </c>
      <c r="S763" s="3" t="s">
        <v>215</v>
      </c>
      <c r="T763" s="3" t="s">
        <v>215</v>
      </c>
      <c r="U763" s="3" t="s">
        <v>215</v>
      </c>
      <c r="V763" s="3" t="s">
        <v>215</v>
      </c>
      <c r="W763" s="3" t="s">
        <v>215</v>
      </c>
      <c r="X763" s="3" t="s">
        <v>215</v>
      </c>
      <c r="Y763" s="3" t="s">
        <v>215</v>
      </c>
      <c r="Z763" s="3" t="s">
        <v>215</v>
      </c>
      <c r="AA763" s="3" t="s">
        <v>215</v>
      </c>
      <c r="AB763" s="3" t="s">
        <v>215</v>
      </c>
      <c r="AC763" s="3" t="s">
        <v>215</v>
      </c>
      <c r="AD763" s="3" t="s">
        <v>215</v>
      </c>
      <c r="AE763" s="3">
        <v>85.840999999999994</v>
      </c>
      <c r="AF763" s="3">
        <v>93.566000000000003</v>
      </c>
      <c r="AG763" s="3">
        <v>107.51300000000001</v>
      </c>
      <c r="AH763" s="3">
        <v>102.015</v>
      </c>
      <c r="AI763" s="3">
        <v>100.117</v>
      </c>
      <c r="AJ763" s="3">
        <v>94.236999999999995</v>
      </c>
      <c r="AK763" s="3">
        <v>92.012</v>
      </c>
      <c r="AL763" s="3">
        <v>86.314999999999998</v>
      </c>
      <c r="AM763" s="3">
        <v>92.537999999999997</v>
      </c>
      <c r="AN763" s="3">
        <v>88.028000000000006</v>
      </c>
      <c r="AO763" s="3">
        <v>82.405000000000001</v>
      </c>
      <c r="AP763" s="3">
        <v>78.626999999999995</v>
      </c>
      <c r="AQ763" s="3">
        <v>78.915999999999997</v>
      </c>
      <c r="AR763" s="3">
        <v>77.346999999999994</v>
      </c>
      <c r="AS763" s="3">
        <v>80.700999999999993</v>
      </c>
      <c r="AT763" s="3">
        <v>95.867000000000004</v>
      </c>
      <c r="AU763" s="3">
        <v>99.022999999999996</v>
      </c>
      <c r="AV763" s="3">
        <v>97.509</v>
      </c>
      <c r="AW763" s="3">
        <v>95.525999999999996</v>
      </c>
      <c r="AX763" s="3">
        <v>93.971000000000004</v>
      </c>
      <c r="AY763" s="3">
        <v>92.751999999999995</v>
      </c>
      <c r="AZ763" s="3">
        <v>91.545000000000002</v>
      </c>
      <c r="BA763">
        <v>90.47</v>
      </c>
      <c r="BB763">
        <v>2017</v>
      </c>
    </row>
    <row r="764" spans="1:54" hidden="1" x14ac:dyDescent="0.2">
      <c r="A764">
        <v>339</v>
      </c>
      <c r="B764" t="s">
        <v>545</v>
      </c>
      <c r="C764" t="s">
        <v>228</v>
      </c>
      <c r="D764" t="s">
        <v>132</v>
      </c>
      <c r="E764" t="s">
        <v>227</v>
      </c>
      <c r="F764" t="s">
        <v>226</v>
      </c>
      <c r="G764" t="s">
        <v>225</v>
      </c>
      <c r="H764" t="s">
        <v>222</v>
      </c>
      <c r="I764" t="s">
        <v>848</v>
      </c>
      <c r="J764" s="3">
        <v>0.34799999999999998</v>
      </c>
      <c r="K764" s="3">
        <v>0.35899999999999999</v>
      </c>
      <c r="L764" s="3">
        <v>0.36299999999999999</v>
      </c>
      <c r="M764" s="3">
        <v>0.38900000000000001</v>
      </c>
      <c r="N764" s="3">
        <v>0.42099999999999999</v>
      </c>
      <c r="O764" s="3">
        <v>0.42799999999999999</v>
      </c>
      <c r="P764" s="3">
        <v>0.47499999999999998</v>
      </c>
      <c r="Q764" s="3">
        <v>0.55700000000000005</v>
      </c>
      <c r="R764" s="3">
        <v>0.65400000000000003</v>
      </c>
      <c r="S764" s="3">
        <v>0.751</v>
      </c>
      <c r="T764" s="3">
        <v>0.84</v>
      </c>
      <c r="U764" s="3">
        <v>0.92600000000000005</v>
      </c>
      <c r="V764" s="3">
        <v>1.0569999999999999</v>
      </c>
      <c r="W764" s="3">
        <v>1.1299999999999999</v>
      </c>
      <c r="X764" s="3">
        <v>1.181</v>
      </c>
      <c r="Y764" s="3">
        <v>1.2509999999999999</v>
      </c>
      <c r="Z764" s="3">
        <v>1.2889999999999999</v>
      </c>
      <c r="AA764" s="3">
        <v>1.3260000000000001</v>
      </c>
      <c r="AB764" s="3">
        <v>1.399</v>
      </c>
      <c r="AC764" s="3">
        <v>1.5149999999999999</v>
      </c>
      <c r="AD764" s="3">
        <v>1.6839999999999999</v>
      </c>
      <c r="AE764" s="3">
        <v>1.774</v>
      </c>
      <c r="AF764" s="3">
        <v>1.8939999999999999</v>
      </c>
      <c r="AG764" s="3">
        <v>2.0139999999999998</v>
      </c>
      <c r="AH764" s="3">
        <v>2.1440000000000001</v>
      </c>
      <c r="AI764" s="3">
        <v>2.2799999999999998</v>
      </c>
      <c r="AJ764" s="3">
        <v>2.4710000000000001</v>
      </c>
      <c r="AK764" s="3">
        <v>2.62</v>
      </c>
      <c r="AL764" s="3">
        <v>2.7210000000000001</v>
      </c>
      <c r="AM764" s="3">
        <v>2.7040000000000002</v>
      </c>
      <c r="AN764" s="3">
        <v>2.839</v>
      </c>
      <c r="AO764" s="3">
        <v>3.0169999999999999</v>
      </c>
      <c r="AP764" s="3">
        <v>3.1669999999999998</v>
      </c>
      <c r="AQ764" s="3">
        <v>3.2709999999999999</v>
      </c>
      <c r="AR764" s="3">
        <v>3.4449999999999998</v>
      </c>
      <c r="AS764" s="3">
        <v>3.5779999999999998</v>
      </c>
      <c r="AT764" s="3">
        <v>3.657</v>
      </c>
      <c r="AU764" s="3">
        <v>3.74</v>
      </c>
      <c r="AV764" s="3">
        <v>3.8620000000000001</v>
      </c>
      <c r="AW764" s="3">
        <v>4.008</v>
      </c>
      <c r="AX764" s="3">
        <v>4.1459999999999999</v>
      </c>
      <c r="AY764" s="3">
        <v>4.28</v>
      </c>
      <c r="AZ764" s="3">
        <v>4.4240000000000004</v>
      </c>
      <c r="BA764">
        <v>4.5570000000000004</v>
      </c>
      <c r="BB764">
        <v>2017</v>
      </c>
    </row>
    <row r="765" spans="1:54" hidden="1" x14ac:dyDescent="0.2">
      <c r="A765">
        <v>339</v>
      </c>
      <c r="B765" t="s">
        <v>545</v>
      </c>
      <c r="C765" t="s">
        <v>224</v>
      </c>
      <c r="D765" t="s">
        <v>132</v>
      </c>
      <c r="E765" t="s">
        <v>219</v>
      </c>
      <c r="F765" t="s">
        <v>218</v>
      </c>
      <c r="G765" t="s">
        <v>223</v>
      </c>
      <c r="H765" t="s">
        <v>222</v>
      </c>
      <c r="I765" t="s">
        <v>849</v>
      </c>
      <c r="J765" s="3">
        <v>-4.0000000000000001E-3</v>
      </c>
      <c r="K765" s="3">
        <v>-5.0000000000000001E-3</v>
      </c>
      <c r="L765" s="3">
        <v>-1.7000000000000001E-2</v>
      </c>
      <c r="M765" s="3">
        <v>-1.2E-2</v>
      </c>
      <c r="N765" s="3">
        <v>-5.0000000000000001E-3</v>
      </c>
      <c r="O765" s="3">
        <v>8.9999999999999993E-3</v>
      </c>
      <c r="P765" s="3">
        <v>1.2E-2</v>
      </c>
      <c r="Q765" s="3">
        <v>8.9999999999999993E-3</v>
      </c>
      <c r="R765" s="3">
        <v>-3.0000000000000001E-3</v>
      </c>
      <c r="S765" s="3">
        <v>-1.9E-2</v>
      </c>
      <c r="T765" s="3">
        <v>1.4999999999999999E-2</v>
      </c>
      <c r="U765" s="3">
        <v>-2.5999999999999999E-2</v>
      </c>
      <c r="V765" s="3">
        <v>-2.9000000000000001E-2</v>
      </c>
      <c r="W765" s="3">
        <v>-4.9000000000000002E-2</v>
      </c>
      <c r="X765" s="3">
        <v>-0.04</v>
      </c>
      <c r="Y765" s="3">
        <v>-1.7000000000000001E-2</v>
      </c>
      <c r="Z765" s="3">
        <v>-7.0000000000000001E-3</v>
      </c>
      <c r="AA765" s="3">
        <v>-3.2000000000000001E-2</v>
      </c>
      <c r="AB765" s="3">
        <v>-4.1000000000000002E-2</v>
      </c>
      <c r="AC765" s="3">
        <v>-6.2E-2</v>
      </c>
      <c r="AD765" s="3">
        <v>-0.151</v>
      </c>
      <c r="AE765" s="3">
        <v>-0.18</v>
      </c>
      <c r="AF765" s="3">
        <v>-0.159</v>
      </c>
      <c r="AG765" s="3">
        <v>-0.17199999999999999</v>
      </c>
      <c r="AH765" s="3">
        <v>-0.13900000000000001</v>
      </c>
      <c r="AI765" s="3">
        <v>-0.13900000000000001</v>
      </c>
      <c r="AJ765" s="3">
        <v>-1.0999999999999999E-2</v>
      </c>
      <c r="AK765" s="3">
        <v>-4.4999999999999998E-2</v>
      </c>
      <c r="AL765" s="3">
        <v>-0.14499999999999999</v>
      </c>
      <c r="AM765" s="3">
        <v>-6.5000000000000002E-2</v>
      </c>
      <c r="AN765" s="3">
        <v>-0.04</v>
      </c>
      <c r="AO765" s="3">
        <v>-1.7000000000000001E-2</v>
      </c>
      <c r="AP765" s="3">
        <v>-1.9E-2</v>
      </c>
      <c r="AQ765" s="3">
        <v>-7.1999999999999995E-2</v>
      </c>
      <c r="AR765" s="3">
        <v>-0.13300000000000001</v>
      </c>
      <c r="AS765" s="3">
        <v>-0.17399999999999999</v>
      </c>
      <c r="AT765" s="3">
        <v>-0.16300000000000001</v>
      </c>
      <c r="AU765" s="3">
        <v>-0.14299999999999999</v>
      </c>
      <c r="AV765" s="3">
        <v>-0.114</v>
      </c>
      <c r="AW765" s="3">
        <v>-0.115</v>
      </c>
      <c r="AX765" s="3">
        <v>-0.112</v>
      </c>
      <c r="AY765" s="3">
        <v>-0.112</v>
      </c>
      <c r="AZ765" s="3">
        <v>-0.113</v>
      </c>
      <c r="BA765">
        <v>-0.114</v>
      </c>
      <c r="BB765">
        <v>2016</v>
      </c>
    </row>
    <row r="766" spans="1:54" hidden="1" x14ac:dyDescent="0.2">
      <c r="A766">
        <v>339</v>
      </c>
      <c r="B766" t="s">
        <v>545</v>
      </c>
      <c r="C766" t="s">
        <v>220</v>
      </c>
      <c r="D766" t="s">
        <v>132</v>
      </c>
      <c r="E766" t="s">
        <v>219</v>
      </c>
      <c r="F766" t="s">
        <v>218</v>
      </c>
      <c r="G766" t="s">
        <v>217</v>
      </c>
      <c r="I766" t="s">
        <v>216</v>
      </c>
      <c r="J766" s="3">
        <v>-2.1480000000000001</v>
      </c>
      <c r="K766" s="3">
        <v>-2.62</v>
      </c>
      <c r="L766" s="3">
        <v>-9.7070000000000007</v>
      </c>
      <c r="M766" s="3">
        <v>-6.5609999999999999</v>
      </c>
      <c r="N766" s="3">
        <v>-2.5129999999999999</v>
      </c>
      <c r="O766" s="3">
        <v>4.3259999999999996</v>
      </c>
      <c r="P766" s="3">
        <v>5.2439999999999998</v>
      </c>
      <c r="Q766" s="3">
        <v>3.5270000000000001</v>
      </c>
      <c r="R766" s="3">
        <v>-0.82599999999999996</v>
      </c>
      <c r="S766" s="3">
        <v>-5.2460000000000004</v>
      </c>
      <c r="T766" s="3">
        <v>3.726</v>
      </c>
      <c r="U766" s="3">
        <v>-5.8029999999999999</v>
      </c>
      <c r="V766" s="3">
        <v>-5.5209999999999999</v>
      </c>
      <c r="W766" s="3">
        <v>-8.6660000000000004</v>
      </c>
      <c r="X766" s="3">
        <v>-6.899</v>
      </c>
      <c r="Y766" s="3">
        <v>-2.782</v>
      </c>
      <c r="Z766" s="3">
        <v>-1.036</v>
      </c>
      <c r="AA766" s="3">
        <v>-4.8789999999999996</v>
      </c>
      <c r="AB766" s="3">
        <v>-6.0149999999999997</v>
      </c>
      <c r="AC766" s="3">
        <v>-8.4589999999999996</v>
      </c>
      <c r="AD766" s="3">
        <v>-18.122</v>
      </c>
      <c r="AE766" s="3">
        <v>-20.684000000000001</v>
      </c>
      <c r="AF766" s="3">
        <v>-17.04</v>
      </c>
      <c r="AG766" s="3">
        <v>-17.407</v>
      </c>
      <c r="AH766" s="3">
        <v>-13.167</v>
      </c>
      <c r="AI766" s="3">
        <v>-12.494</v>
      </c>
      <c r="AJ766" s="3">
        <v>-0.93</v>
      </c>
      <c r="AK766" s="3">
        <v>-3.4710000000000001</v>
      </c>
      <c r="AL766" s="3">
        <v>-10.586</v>
      </c>
      <c r="AM766" s="3">
        <v>-4.8650000000000002</v>
      </c>
      <c r="AN766" s="3">
        <v>-2.8650000000000002</v>
      </c>
      <c r="AO766" s="3">
        <v>-1.141</v>
      </c>
      <c r="AP766" s="3">
        <v>-1.2090000000000001</v>
      </c>
      <c r="AQ766" s="3">
        <v>-4.4690000000000003</v>
      </c>
      <c r="AR766" s="3">
        <v>-7.8280000000000003</v>
      </c>
      <c r="AS766" s="3">
        <v>-9.7579999999999991</v>
      </c>
      <c r="AT766" s="3">
        <v>-8.98</v>
      </c>
      <c r="AU766" s="3">
        <v>-7.7089999999999996</v>
      </c>
      <c r="AV766" s="3">
        <v>-5.9820000000000002</v>
      </c>
      <c r="AW766" s="3">
        <v>-5.7839999999999998</v>
      </c>
      <c r="AX766" s="3">
        <v>-5.4580000000000002</v>
      </c>
      <c r="AY766" s="3">
        <v>-5.2859999999999996</v>
      </c>
      <c r="AZ766" s="3">
        <v>-5.1470000000000002</v>
      </c>
      <c r="BA766">
        <v>-5.0090000000000003</v>
      </c>
      <c r="BB766">
        <v>2016</v>
      </c>
    </row>
    <row r="767" spans="1:54" x14ac:dyDescent="0.2">
      <c r="A767">
        <v>638</v>
      </c>
      <c r="B767" t="s">
        <v>544</v>
      </c>
      <c r="C767" t="s">
        <v>352</v>
      </c>
      <c r="D767" t="s">
        <v>140</v>
      </c>
      <c r="E767" t="s">
        <v>349</v>
      </c>
      <c r="F767" t="s">
        <v>351</v>
      </c>
      <c r="G767" t="s">
        <v>225</v>
      </c>
      <c r="H767" t="s">
        <v>222</v>
      </c>
      <c r="I767" t="s">
        <v>850</v>
      </c>
      <c r="J767" s="3">
        <v>1175.297</v>
      </c>
      <c r="K767" s="3">
        <v>1197.9670000000001</v>
      </c>
      <c r="L767" s="3">
        <v>1218.117</v>
      </c>
      <c r="M767" s="3">
        <v>1193.7550000000001</v>
      </c>
      <c r="N767" s="3">
        <v>1198.53</v>
      </c>
      <c r="O767" s="3">
        <v>1250.393</v>
      </c>
      <c r="P767" s="3">
        <v>1284.75</v>
      </c>
      <c r="Q767" s="3">
        <v>1258.0989999999999</v>
      </c>
      <c r="R767" s="3">
        <v>1301.221</v>
      </c>
      <c r="S767" s="3">
        <v>1264.1489999999999</v>
      </c>
      <c r="T767" s="3">
        <v>1377.62</v>
      </c>
      <c r="U767" s="3">
        <v>1435.836</v>
      </c>
      <c r="V767" s="3">
        <v>1478.3040000000001</v>
      </c>
      <c r="W767" s="3">
        <v>1564.58</v>
      </c>
      <c r="X767" s="3">
        <v>1596.191</v>
      </c>
      <c r="Y767" s="3">
        <v>1692.684</v>
      </c>
      <c r="Z767" s="3">
        <v>1765.88</v>
      </c>
      <c r="AA767" s="3">
        <v>1867.1479999999999</v>
      </c>
      <c r="AB767" s="3">
        <v>1941.106</v>
      </c>
      <c r="AC767" s="3">
        <v>2044.789</v>
      </c>
      <c r="AD767" s="3">
        <v>2144.1999999999998</v>
      </c>
      <c r="AE767" s="3">
        <v>2258.6</v>
      </c>
      <c r="AF767" s="3">
        <v>2363.4</v>
      </c>
      <c r="AG767" s="3">
        <v>2444.9</v>
      </c>
      <c r="AH767" s="3">
        <v>2553.1</v>
      </c>
      <c r="AI767" s="3">
        <v>2597</v>
      </c>
      <c r="AJ767" s="3">
        <v>2699.3</v>
      </c>
      <c r="AK767" s="3">
        <v>2860.8</v>
      </c>
      <c r="AL767" s="3">
        <v>3001</v>
      </c>
      <c r="AM767" s="3">
        <v>3070.8</v>
      </c>
      <c r="AN767" s="3">
        <v>3135.6</v>
      </c>
      <c r="AO767" s="3">
        <v>3228.4</v>
      </c>
      <c r="AP767" s="3">
        <v>3383.8</v>
      </c>
      <c r="AQ767" s="3">
        <v>3627.3</v>
      </c>
      <c r="AR767" s="3">
        <v>3857.7</v>
      </c>
      <c r="AS767" s="3">
        <v>3938.6</v>
      </c>
      <c r="AT767" s="3">
        <v>4094.9259999999999</v>
      </c>
      <c r="AU767" s="3">
        <v>4323.9279999999999</v>
      </c>
      <c r="AV767" s="3">
        <v>4585.0469999999996</v>
      </c>
      <c r="AW767" s="3">
        <v>4875.5690000000004</v>
      </c>
      <c r="AX767" s="3">
        <v>5201.6750000000002</v>
      </c>
      <c r="AY767" s="3">
        <v>5569.6750000000002</v>
      </c>
      <c r="AZ767" s="3">
        <v>5911.7790000000005</v>
      </c>
      <c r="BA767">
        <v>6273.0709999999999</v>
      </c>
      <c r="BB767">
        <v>2014</v>
      </c>
    </row>
    <row r="768" spans="1:54" hidden="1" x14ac:dyDescent="0.2">
      <c r="A768">
        <v>638</v>
      </c>
      <c r="B768" t="s">
        <v>544</v>
      </c>
      <c r="C768" t="s">
        <v>350</v>
      </c>
      <c r="D768" t="s">
        <v>140</v>
      </c>
      <c r="E768" t="s">
        <v>349</v>
      </c>
      <c r="F768" t="s">
        <v>348</v>
      </c>
      <c r="G768" t="s">
        <v>275</v>
      </c>
      <c r="I768" t="s">
        <v>347</v>
      </c>
      <c r="J768" s="3">
        <v>9.2550000000000008</v>
      </c>
      <c r="K768" s="3">
        <v>1.929</v>
      </c>
      <c r="L768" s="3">
        <v>1.6819999999999999</v>
      </c>
      <c r="M768" s="3">
        <v>-2</v>
      </c>
      <c r="N768" s="3">
        <v>0.4</v>
      </c>
      <c r="O768" s="3">
        <v>4.327</v>
      </c>
      <c r="P768" s="3">
        <v>2.7480000000000002</v>
      </c>
      <c r="Q768" s="3">
        <v>-2.0739999999999998</v>
      </c>
      <c r="R768" s="3">
        <v>3.4279999999999999</v>
      </c>
      <c r="S768" s="3">
        <v>-2.8490000000000002</v>
      </c>
      <c r="T768" s="3">
        <v>8.9760000000000009</v>
      </c>
      <c r="U768" s="3">
        <v>4.226</v>
      </c>
      <c r="V768" s="3">
        <v>2.9580000000000002</v>
      </c>
      <c r="W768" s="3">
        <v>5.8360000000000003</v>
      </c>
      <c r="X768" s="3">
        <v>2.02</v>
      </c>
      <c r="Y768" s="3">
        <v>6.0449999999999999</v>
      </c>
      <c r="Z768" s="3">
        <v>4.3239999999999998</v>
      </c>
      <c r="AA768" s="3">
        <v>5.7350000000000003</v>
      </c>
      <c r="AB768" s="3">
        <v>3.9609999999999999</v>
      </c>
      <c r="AC768" s="3">
        <v>5.3410000000000002</v>
      </c>
      <c r="AD768" s="3">
        <v>4.8620000000000001</v>
      </c>
      <c r="AE768" s="3">
        <v>5.335</v>
      </c>
      <c r="AF768" s="3">
        <v>4.6399999999999997</v>
      </c>
      <c r="AG768" s="3">
        <v>3.448</v>
      </c>
      <c r="AH768" s="3">
        <v>4.4260000000000002</v>
      </c>
      <c r="AI768" s="3">
        <v>1.7190000000000001</v>
      </c>
      <c r="AJ768" s="3">
        <v>3.9390000000000001</v>
      </c>
      <c r="AK768" s="3">
        <v>5.9829999999999997</v>
      </c>
      <c r="AL768" s="3">
        <v>4.9009999999999998</v>
      </c>
      <c r="AM768" s="3">
        <v>2.3260000000000001</v>
      </c>
      <c r="AN768" s="3">
        <v>2.11</v>
      </c>
      <c r="AO768" s="3">
        <v>2.96</v>
      </c>
      <c r="AP768" s="3">
        <v>4.8140000000000001</v>
      </c>
      <c r="AQ768" s="3">
        <v>7.1959999999999997</v>
      </c>
      <c r="AR768" s="3">
        <v>6.3520000000000003</v>
      </c>
      <c r="AS768" s="3">
        <v>2.097</v>
      </c>
      <c r="AT768" s="3">
        <v>3.9689999999999999</v>
      </c>
      <c r="AU768" s="3">
        <v>5.5919999999999996</v>
      </c>
      <c r="AV768" s="3">
        <v>6.0389999999999997</v>
      </c>
      <c r="AW768" s="3">
        <v>6.3360000000000003</v>
      </c>
      <c r="AX768" s="3">
        <v>6.6890000000000001</v>
      </c>
      <c r="AY768" s="3">
        <v>7.0750000000000002</v>
      </c>
      <c r="AZ768" s="3">
        <v>6.1420000000000003</v>
      </c>
      <c r="BA768">
        <v>6.1109999999999998</v>
      </c>
      <c r="BB768">
        <v>2014</v>
      </c>
    </row>
    <row r="769" spans="1:54" hidden="1" x14ac:dyDescent="0.2">
      <c r="A769">
        <v>638</v>
      </c>
      <c r="B769" t="s">
        <v>544</v>
      </c>
      <c r="C769" t="s">
        <v>346</v>
      </c>
      <c r="D769" t="s">
        <v>140</v>
      </c>
      <c r="E769" t="s">
        <v>342</v>
      </c>
      <c r="F769" t="s">
        <v>345</v>
      </c>
      <c r="G769" t="s">
        <v>225</v>
      </c>
      <c r="H769" t="s">
        <v>222</v>
      </c>
      <c r="I769" t="s">
        <v>850</v>
      </c>
      <c r="J769" s="3">
        <v>379.04899999999998</v>
      </c>
      <c r="K769" s="3">
        <v>327.50700000000001</v>
      </c>
      <c r="L769" s="3">
        <v>379.34699999999998</v>
      </c>
      <c r="M769" s="3">
        <v>416.63400000000001</v>
      </c>
      <c r="N769" s="3">
        <v>465.5</v>
      </c>
      <c r="O769" s="3">
        <v>499.04399999999998</v>
      </c>
      <c r="P769" s="3">
        <v>491.37</v>
      </c>
      <c r="Q769" s="3">
        <v>498.80700000000002</v>
      </c>
      <c r="R769" s="3">
        <v>514.59799999999996</v>
      </c>
      <c r="S769" s="3">
        <v>509.10300000000001</v>
      </c>
      <c r="T769" s="3">
        <v>533.63</v>
      </c>
      <c r="U769" s="3">
        <v>560.38800000000003</v>
      </c>
      <c r="V769" s="3">
        <v>594.41600000000005</v>
      </c>
      <c r="W769" s="3">
        <v>644.07000000000005</v>
      </c>
      <c r="X769" s="3">
        <v>887.25900000000001</v>
      </c>
      <c r="Y769" s="3">
        <v>1082.9659999999999</v>
      </c>
      <c r="Z769" s="3">
        <v>1207.835</v>
      </c>
      <c r="AA769" s="3">
        <v>1323.9380000000001</v>
      </c>
      <c r="AB769" s="3">
        <v>1448.386</v>
      </c>
      <c r="AC769" s="3">
        <v>1656.1</v>
      </c>
      <c r="AD769" s="3">
        <v>1829.2</v>
      </c>
      <c r="AE769" s="3">
        <v>1964.6</v>
      </c>
      <c r="AF769" s="3">
        <v>2129.1</v>
      </c>
      <c r="AG769" s="3">
        <v>2269.8000000000002</v>
      </c>
      <c r="AH769" s="3">
        <v>2388.6</v>
      </c>
      <c r="AI769" s="3">
        <v>2533.8000000000002</v>
      </c>
      <c r="AJ769" s="3">
        <v>2688.7</v>
      </c>
      <c r="AK769" s="3">
        <v>2860.7</v>
      </c>
      <c r="AL769" s="3">
        <v>3194</v>
      </c>
      <c r="AM769" s="3">
        <v>3351.2</v>
      </c>
      <c r="AN769" s="3">
        <v>3452</v>
      </c>
      <c r="AO769" s="3">
        <v>3687.2</v>
      </c>
      <c r="AP769" s="3">
        <v>4162.2</v>
      </c>
      <c r="AQ769" s="3">
        <v>4523.8999999999996</v>
      </c>
      <c r="AR769" s="3">
        <v>4799.5</v>
      </c>
      <c r="AS769" s="3">
        <v>4903.8</v>
      </c>
      <c r="AT769" s="3">
        <v>5083.7389999999996</v>
      </c>
      <c r="AU769" s="3">
        <v>5366.5959999999995</v>
      </c>
      <c r="AV769" s="3">
        <v>5840.8040000000001</v>
      </c>
      <c r="AW769" s="3">
        <v>6381.9560000000001</v>
      </c>
      <c r="AX769" s="3">
        <v>6997</v>
      </c>
      <c r="AY769" s="3">
        <v>7703.5780000000004</v>
      </c>
      <c r="AZ769" s="3">
        <v>8379.49</v>
      </c>
      <c r="BA769">
        <v>9079.7520000000004</v>
      </c>
      <c r="BB769">
        <v>2014</v>
      </c>
    </row>
    <row r="770" spans="1:54" hidden="1" x14ac:dyDescent="0.2">
      <c r="A770">
        <v>638</v>
      </c>
      <c r="B770" t="s">
        <v>544</v>
      </c>
      <c r="C770" t="s">
        <v>344</v>
      </c>
      <c r="D770" t="s">
        <v>140</v>
      </c>
      <c r="E770" t="s">
        <v>342</v>
      </c>
      <c r="F770" t="s">
        <v>343</v>
      </c>
      <c r="G770" t="s">
        <v>223</v>
      </c>
      <c r="H770" t="s">
        <v>222</v>
      </c>
      <c r="I770" t="s">
        <v>310</v>
      </c>
      <c r="J770" s="3">
        <v>1.6850000000000001</v>
      </c>
      <c r="K770" s="3">
        <v>1.1399999999999999</v>
      </c>
      <c r="L770" s="3">
        <v>1.1279999999999999</v>
      </c>
      <c r="M770" s="3">
        <v>0.999</v>
      </c>
      <c r="N770" s="3">
        <v>1.0649999999999999</v>
      </c>
      <c r="O770" s="3">
        <v>1.1559999999999999</v>
      </c>
      <c r="P770" s="3">
        <v>1.49</v>
      </c>
      <c r="Q770" s="3">
        <v>1.778</v>
      </c>
      <c r="R770" s="3">
        <v>1.867</v>
      </c>
      <c r="S770" s="3">
        <v>1.734</v>
      </c>
      <c r="T770" s="3">
        <v>2.1139999999999999</v>
      </c>
      <c r="U770" s="3">
        <v>2.161</v>
      </c>
      <c r="V770" s="3">
        <v>2.403</v>
      </c>
      <c r="W770" s="3">
        <v>2.3410000000000002</v>
      </c>
      <c r="X770" s="3">
        <v>1.629</v>
      </c>
      <c r="Y770" s="3">
        <v>2.19</v>
      </c>
      <c r="Z770" s="3">
        <v>2.379</v>
      </c>
      <c r="AA770" s="3">
        <v>2.286</v>
      </c>
      <c r="AB770" s="3">
        <v>2.46</v>
      </c>
      <c r="AC770" s="3">
        <v>2.6930000000000001</v>
      </c>
      <c r="AD770" s="3">
        <v>2.5760000000000001</v>
      </c>
      <c r="AE770" s="3">
        <v>2.6819999999999999</v>
      </c>
      <c r="AF770" s="3">
        <v>3.0640000000000001</v>
      </c>
      <c r="AG770" s="3">
        <v>3.9119999999999999</v>
      </c>
      <c r="AH770" s="3">
        <v>4.5259999999999998</v>
      </c>
      <c r="AI770" s="3">
        <v>4.8120000000000003</v>
      </c>
      <c r="AJ770" s="3">
        <v>5.1470000000000002</v>
      </c>
      <c r="AK770" s="3">
        <v>5.9770000000000003</v>
      </c>
      <c r="AL770" s="3">
        <v>7.1660000000000004</v>
      </c>
      <c r="AM770" s="3">
        <v>7.1159999999999997</v>
      </c>
      <c r="AN770" s="3">
        <v>6.9829999999999997</v>
      </c>
      <c r="AO770" s="3">
        <v>7.8209999999999997</v>
      </c>
      <c r="AP770" s="3">
        <v>8.157</v>
      </c>
      <c r="AQ770" s="3">
        <v>9.16</v>
      </c>
      <c r="AR770" s="3">
        <v>9.7230000000000008</v>
      </c>
      <c r="AS770" s="3">
        <v>8.2949999999999999</v>
      </c>
      <c r="AT770" s="3">
        <v>8.5760000000000005</v>
      </c>
      <c r="AU770" s="3">
        <v>9.2379999999999995</v>
      </c>
      <c r="AV770" s="3">
        <v>11.039</v>
      </c>
      <c r="AW770" s="3">
        <v>12.2</v>
      </c>
      <c r="AX770" s="3">
        <v>13.375999999999999</v>
      </c>
      <c r="AY770" s="3">
        <v>14.726000000000001</v>
      </c>
      <c r="AZ770" s="3">
        <v>16.018999999999998</v>
      </c>
      <c r="BA770">
        <v>17.356999999999999</v>
      </c>
      <c r="BB770">
        <v>2014</v>
      </c>
    </row>
    <row r="771" spans="1:54" hidden="1" x14ac:dyDescent="0.2">
      <c r="A771">
        <v>638</v>
      </c>
      <c r="B771" t="s">
        <v>544</v>
      </c>
      <c r="C771" t="s">
        <v>213</v>
      </c>
      <c r="D771" t="s">
        <v>140</v>
      </c>
      <c r="E771" t="s">
        <v>342</v>
      </c>
      <c r="F771" t="s">
        <v>341</v>
      </c>
      <c r="G771" t="s">
        <v>323</v>
      </c>
      <c r="H771" t="s">
        <v>222</v>
      </c>
      <c r="I771" t="s">
        <v>310</v>
      </c>
      <c r="J771" s="3">
        <v>2.694</v>
      </c>
      <c r="K771" s="3">
        <v>3.0019999999999998</v>
      </c>
      <c r="L771" s="3">
        <v>3.242</v>
      </c>
      <c r="M771" s="3">
        <v>3.3029999999999999</v>
      </c>
      <c r="N771" s="3">
        <v>3.4340000000000002</v>
      </c>
      <c r="O771" s="3">
        <v>3.6970000000000001</v>
      </c>
      <c r="P771" s="3">
        <v>3.875</v>
      </c>
      <c r="Q771" s="3">
        <v>3.891</v>
      </c>
      <c r="R771" s="3">
        <v>4.1660000000000004</v>
      </c>
      <c r="S771" s="3">
        <v>4.2039999999999997</v>
      </c>
      <c r="T771" s="3">
        <v>4.7510000000000003</v>
      </c>
      <c r="U771" s="3">
        <v>5.117</v>
      </c>
      <c r="V771" s="3">
        <v>5.3879999999999999</v>
      </c>
      <c r="W771" s="3">
        <v>5.8380000000000001</v>
      </c>
      <c r="X771" s="3">
        <v>6.0830000000000002</v>
      </c>
      <c r="Y771" s="3">
        <v>6.5860000000000003</v>
      </c>
      <c r="Z771" s="3">
        <v>6.9960000000000004</v>
      </c>
      <c r="AA771" s="3">
        <v>7.5229999999999997</v>
      </c>
      <c r="AB771" s="3">
        <v>7.9059999999999997</v>
      </c>
      <c r="AC771" s="3">
        <v>8.4559999999999995</v>
      </c>
      <c r="AD771" s="3">
        <v>9.0690000000000008</v>
      </c>
      <c r="AE771" s="3">
        <v>9.7710000000000008</v>
      </c>
      <c r="AF771" s="3">
        <v>10.381</v>
      </c>
      <c r="AG771" s="3">
        <v>10.952999999999999</v>
      </c>
      <c r="AH771" s="3">
        <v>11.752000000000001</v>
      </c>
      <c r="AI771" s="3">
        <v>12.339</v>
      </c>
      <c r="AJ771" s="3">
        <v>13.218999999999999</v>
      </c>
      <c r="AK771" s="3">
        <v>14.382999999999999</v>
      </c>
      <c r="AL771" s="3">
        <v>15.384</v>
      </c>
      <c r="AM771" s="3">
        <v>15.861000000000001</v>
      </c>
      <c r="AN771" s="3">
        <v>16.393999999999998</v>
      </c>
      <c r="AO771" s="3">
        <v>17.227</v>
      </c>
      <c r="AP771" s="3">
        <v>18.388999999999999</v>
      </c>
      <c r="AQ771" s="3">
        <v>20.030999999999999</v>
      </c>
      <c r="AR771" s="3">
        <v>21.684999999999999</v>
      </c>
      <c r="AS771" s="3">
        <v>22.38</v>
      </c>
      <c r="AT771" s="3">
        <v>23.565000000000001</v>
      </c>
      <c r="AU771" s="3">
        <v>25.331</v>
      </c>
      <c r="AV771" s="3">
        <v>27.471</v>
      </c>
      <c r="AW771" s="3">
        <v>29.844999999999999</v>
      </c>
      <c r="AX771" s="3">
        <v>32.466999999999999</v>
      </c>
      <c r="AY771" s="3">
        <v>35.426000000000002</v>
      </c>
      <c r="AZ771" s="3">
        <v>38.247999999999998</v>
      </c>
      <c r="BA771">
        <v>41.290999999999997</v>
      </c>
      <c r="BB771">
        <v>2014</v>
      </c>
    </row>
    <row r="772" spans="1:54" hidden="1" x14ac:dyDescent="0.2">
      <c r="A772">
        <v>638</v>
      </c>
      <c r="B772" t="s">
        <v>544</v>
      </c>
      <c r="C772" t="s">
        <v>340</v>
      </c>
      <c r="D772" t="s">
        <v>140</v>
      </c>
      <c r="E772" t="s">
        <v>339</v>
      </c>
      <c r="F772" t="s">
        <v>338</v>
      </c>
      <c r="G772" t="s">
        <v>295</v>
      </c>
      <c r="I772" t="s">
        <v>337</v>
      </c>
      <c r="J772" s="3">
        <v>32.250999999999998</v>
      </c>
      <c r="K772" s="3">
        <v>27.338999999999999</v>
      </c>
      <c r="L772" s="3">
        <v>31.141999999999999</v>
      </c>
      <c r="M772" s="3">
        <v>34.901000000000003</v>
      </c>
      <c r="N772" s="3">
        <v>38.838999999999999</v>
      </c>
      <c r="O772" s="3">
        <v>39.911000000000001</v>
      </c>
      <c r="P772" s="3">
        <v>38.246000000000002</v>
      </c>
      <c r="Q772" s="3">
        <v>39.648000000000003</v>
      </c>
      <c r="R772" s="3">
        <v>39.546999999999997</v>
      </c>
      <c r="S772" s="3">
        <v>40.271999999999998</v>
      </c>
      <c r="T772" s="3">
        <v>38.735999999999997</v>
      </c>
      <c r="U772" s="3">
        <v>39.029000000000003</v>
      </c>
      <c r="V772" s="3">
        <v>40.209000000000003</v>
      </c>
      <c r="W772" s="3">
        <v>41.165999999999997</v>
      </c>
      <c r="X772" s="3">
        <v>55.585999999999999</v>
      </c>
      <c r="Y772" s="3">
        <v>63.978999999999999</v>
      </c>
      <c r="Z772" s="3">
        <v>68.397999999999996</v>
      </c>
      <c r="AA772" s="3">
        <v>70.906999999999996</v>
      </c>
      <c r="AB772" s="3">
        <v>74.617000000000004</v>
      </c>
      <c r="AC772" s="3">
        <v>80.991</v>
      </c>
      <c r="AD772" s="3">
        <v>85.308999999999997</v>
      </c>
      <c r="AE772" s="3">
        <v>86.983000000000004</v>
      </c>
      <c r="AF772" s="3">
        <v>90.085999999999999</v>
      </c>
      <c r="AG772" s="3">
        <v>92.837999999999994</v>
      </c>
      <c r="AH772" s="3">
        <v>93.557000000000002</v>
      </c>
      <c r="AI772" s="3">
        <v>97.566000000000003</v>
      </c>
      <c r="AJ772" s="3">
        <v>99.606999999999999</v>
      </c>
      <c r="AK772" s="3">
        <v>99.997</v>
      </c>
      <c r="AL772" s="3">
        <v>106.431</v>
      </c>
      <c r="AM772" s="3">
        <v>109.131</v>
      </c>
      <c r="AN772" s="3">
        <v>110.09099999999999</v>
      </c>
      <c r="AO772" s="3">
        <v>114.211</v>
      </c>
      <c r="AP772" s="3">
        <v>123.004</v>
      </c>
      <c r="AQ772" s="3">
        <v>124.718</v>
      </c>
      <c r="AR772" s="3">
        <v>124.414</v>
      </c>
      <c r="AS772" s="3">
        <v>124.506</v>
      </c>
      <c r="AT772" s="3">
        <v>124.14700000000001</v>
      </c>
      <c r="AU772" s="3">
        <v>124.114</v>
      </c>
      <c r="AV772" s="3">
        <v>127.38800000000001</v>
      </c>
      <c r="AW772" s="3">
        <v>130.89699999999999</v>
      </c>
      <c r="AX772" s="3">
        <v>134.51400000000001</v>
      </c>
      <c r="AY772" s="3">
        <v>138.31299999999999</v>
      </c>
      <c r="AZ772" s="3">
        <v>141.74199999999999</v>
      </c>
      <c r="BA772">
        <v>144.74199999999999</v>
      </c>
      <c r="BB772">
        <v>2014</v>
      </c>
    </row>
    <row r="773" spans="1:54" hidden="1" x14ac:dyDescent="0.2">
      <c r="A773">
        <v>638</v>
      </c>
      <c r="B773" t="s">
        <v>544</v>
      </c>
      <c r="C773" t="s">
        <v>336</v>
      </c>
      <c r="D773" t="s">
        <v>140</v>
      </c>
      <c r="E773" t="s">
        <v>333</v>
      </c>
      <c r="F773" t="s">
        <v>335</v>
      </c>
      <c r="G773" t="s">
        <v>225</v>
      </c>
      <c r="H773" t="s">
        <v>322</v>
      </c>
      <c r="I773" t="s">
        <v>330</v>
      </c>
      <c r="J773" s="3">
        <v>323204.02899999998</v>
      </c>
      <c r="K773" s="3">
        <v>318395.46799999999</v>
      </c>
      <c r="L773" s="3">
        <v>314099.99</v>
      </c>
      <c r="M773" s="3">
        <v>298122.967</v>
      </c>
      <c r="N773" s="3">
        <v>290176.04700000002</v>
      </c>
      <c r="O773" s="3">
        <v>293039.24800000002</v>
      </c>
      <c r="P773" s="3">
        <v>291749.24400000001</v>
      </c>
      <c r="Q773" s="3">
        <v>277099.79100000003</v>
      </c>
      <c r="R773" s="3">
        <v>277601.245</v>
      </c>
      <c r="S773" s="3">
        <v>261951.217</v>
      </c>
      <c r="T773" s="3">
        <v>276714.17599999998</v>
      </c>
      <c r="U773" s="3">
        <v>278830.21100000001</v>
      </c>
      <c r="V773" s="3">
        <v>277261.51299999998</v>
      </c>
      <c r="W773" s="3">
        <v>283347.93</v>
      </c>
      <c r="X773" s="3">
        <v>279336.62</v>
      </c>
      <c r="Y773" s="3">
        <v>286625.55</v>
      </c>
      <c r="Z773" s="3">
        <v>289761.277</v>
      </c>
      <c r="AA773" s="3">
        <v>297238.98499999999</v>
      </c>
      <c r="AB773" s="3">
        <v>300004.08899999998</v>
      </c>
      <c r="AC773" s="3">
        <v>306836.59700000001</v>
      </c>
      <c r="AD773" s="3">
        <v>312294.68400000001</v>
      </c>
      <c r="AE773" s="3">
        <v>319158.57199999999</v>
      </c>
      <c r="AF773" s="3">
        <v>323957.82900000003</v>
      </c>
      <c r="AG773" s="3">
        <v>325095.68800000002</v>
      </c>
      <c r="AH773" s="3">
        <v>329432.08799999999</v>
      </c>
      <c r="AI773" s="3">
        <v>325347.88199999998</v>
      </c>
      <c r="AJ773" s="3">
        <v>328506.04399999999</v>
      </c>
      <c r="AK773" s="3">
        <v>338364.36599999998</v>
      </c>
      <c r="AL773" s="3">
        <v>345064.848</v>
      </c>
      <c r="AM773" s="3">
        <v>343309.21600000001</v>
      </c>
      <c r="AN773" s="3">
        <v>340853.54</v>
      </c>
      <c r="AO773" s="3">
        <v>341239.56900000002</v>
      </c>
      <c r="AP773" s="3">
        <v>347799.81</v>
      </c>
      <c r="AQ773" s="3">
        <v>362790.91600000003</v>
      </c>
      <c r="AR773" s="3">
        <v>375538.462</v>
      </c>
      <c r="AS773" s="3">
        <v>373272.23800000001</v>
      </c>
      <c r="AT773" s="3">
        <v>377913.59399999998</v>
      </c>
      <c r="AU773" s="3">
        <v>388680.23300000001</v>
      </c>
      <c r="AV773" s="3">
        <v>401379.26</v>
      </c>
      <c r="AW773" s="3">
        <v>415923.75400000002</v>
      </c>
      <c r="AX773" s="3">
        <v>432527.59899999999</v>
      </c>
      <c r="AY773" s="3">
        <v>451531.06699999998</v>
      </c>
      <c r="AZ773" s="3">
        <v>467377.78399999999</v>
      </c>
      <c r="BA773">
        <v>483756.94900000002</v>
      </c>
      <c r="BB773">
        <v>2014</v>
      </c>
    </row>
    <row r="774" spans="1:54" hidden="1" x14ac:dyDescent="0.2">
      <c r="A774">
        <v>638</v>
      </c>
      <c r="B774" t="s">
        <v>544</v>
      </c>
      <c r="C774" t="s">
        <v>334</v>
      </c>
      <c r="D774" t="s">
        <v>140</v>
      </c>
      <c r="E774" t="s">
        <v>333</v>
      </c>
      <c r="F774" t="s">
        <v>332</v>
      </c>
      <c r="G774" t="s">
        <v>331</v>
      </c>
      <c r="H774" t="s">
        <v>322</v>
      </c>
      <c r="I774" t="s">
        <v>330</v>
      </c>
      <c r="J774" s="3">
        <v>1724.655</v>
      </c>
      <c r="K774" s="3">
        <v>1698.9960000000001</v>
      </c>
      <c r="L774" s="3">
        <v>1676.075</v>
      </c>
      <c r="M774" s="3">
        <v>1590.819</v>
      </c>
      <c r="N774" s="3">
        <v>1548.414</v>
      </c>
      <c r="O774" s="3">
        <v>1563.692</v>
      </c>
      <c r="P774" s="3">
        <v>1556.808</v>
      </c>
      <c r="Q774" s="3">
        <v>1478.6369999999999</v>
      </c>
      <c r="R774" s="3">
        <v>1481.3130000000001</v>
      </c>
      <c r="S774" s="3">
        <v>1397.8030000000001</v>
      </c>
      <c r="T774" s="3">
        <v>1476.58</v>
      </c>
      <c r="U774" s="3">
        <v>1487.8710000000001</v>
      </c>
      <c r="V774" s="3">
        <v>1479.5</v>
      </c>
      <c r="W774" s="3">
        <v>1511.9780000000001</v>
      </c>
      <c r="X774" s="3">
        <v>1490.5730000000001</v>
      </c>
      <c r="Y774" s="3">
        <v>1529.4680000000001</v>
      </c>
      <c r="Z774" s="3">
        <v>1546.2</v>
      </c>
      <c r="AA774" s="3">
        <v>1586.1020000000001</v>
      </c>
      <c r="AB774" s="3">
        <v>1600.857</v>
      </c>
      <c r="AC774" s="3">
        <v>1637.316</v>
      </c>
      <c r="AD774" s="3">
        <v>1666.441</v>
      </c>
      <c r="AE774" s="3">
        <v>1703.068</v>
      </c>
      <c r="AF774" s="3">
        <v>1728.6769999999999</v>
      </c>
      <c r="AG774" s="3">
        <v>1734.749</v>
      </c>
      <c r="AH774" s="3">
        <v>1757.8889999999999</v>
      </c>
      <c r="AI774" s="3">
        <v>1736.095</v>
      </c>
      <c r="AJ774" s="3">
        <v>1752.9469999999999</v>
      </c>
      <c r="AK774" s="3">
        <v>1805.5519999999999</v>
      </c>
      <c r="AL774" s="3">
        <v>1841.307</v>
      </c>
      <c r="AM774" s="3">
        <v>1831.9390000000001</v>
      </c>
      <c r="AN774" s="3">
        <v>1818.835</v>
      </c>
      <c r="AO774" s="3">
        <v>1820.895</v>
      </c>
      <c r="AP774" s="3">
        <v>1855.9010000000001</v>
      </c>
      <c r="AQ774" s="3">
        <v>1935.895</v>
      </c>
      <c r="AR774" s="3">
        <v>2003.9179999999999</v>
      </c>
      <c r="AS774" s="3">
        <v>1991.825</v>
      </c>
      <c r="AT774" s="3">
        <v>2016.5920000000001</v>
      </c>
      <c r="AU774" s="3">
        <v>2074.0439999999999</v>
      </c>
      <c r="AV774" s="3">
        <v>2141.8069999999998</v>
      </c>
      <c r="AW774" s="3">
        <v>2219.4180000000001</v>
      </c>
      <c r="AX774" s="3">
        <v>2308.018</v>
      </c>
      <c r="AY774" s="3">
        <v>2409.4229999999998</v>
      </c>
      <c r="AZ774" s="3">
        <v>2493.9830000000002</v>
      </c>
      <c r="BA774">
        <v>2581.384</v>
      </c>
      <c r="BB774">
        <v>2014</v>
      </c>
    </row>
    <row r="775" spans="1:54" hidden="1" x14ac:dyDescent="0.2">
      <c r="A775">
        <v>638</v>
      </c>
      <c r="B775" t="s">
        <v>544</v>
      </c>
      <c r="C775" t="s">
        <v>329</v>
      </c>
      <c r="D775" t="s">
        <v>140</v>
      </c>
      <c r="E775" t="s">
        <v>325</v>
      </c>
      <c r="F775" t="s">
        <v>328</v>
      </c>
      <c r="G775" t="s">
        <v>225</v>
      </c>
      <c r="H775" t="s">
        <v>322</v>
      </c>
      <c r="I775" t="s">
        <v>321</v>
      </c>
      <c r="J775" s="3">
        <v>104237.755</v>
      </c>
      <c r="K775" s="3">
        <v>87044.785000000003</v>
      </c>
      <c r="L775" s="3">
        <v>97817.316000000006</v>
      </c>
      <c r="M775" s="3">
        <v>104048.272</v>
      </c>
      <c r="N775" s="3">
        <v>112702.118</v>
      </c>
      <c r="O775" s="3">
        <v>116954.90399999999</v>
      </c>
      <c r="P775" s="3">
        <v>111583.36500000001</v>
      </c>
      <c r="Q775" s="3">
        <v>109863.588</v>
      </c>
      <c r="R775" s="3">
        <v>109783.753</v>
      </c>
      <c r="S775" s="3">
        <v>105493.94100000001</v>
      </c>
      <c r="T775" s="3">
        <v>107186.898</v>
      </c>
      <c r="U775" s="3">
        <v>108823.757</v>
      </c>
      <c r="V775" s="3">
        <v>111485.058</v>
      </c>
      <c r="W775" s="3">
        <v>116642.046</v>
      </c>
      <c r="X775" s="3">
        <v>155272.158</v>
      </c>
      <c r="Y775" s="3">
        <v>183380.80300000001</v>
      </c>
      <c r="Z775" s="3">
        <v>198192.242</v>
      </c>
      <c r="AA775" s="3">
        <v>210763.17800000001</v>
      </c>
      <c r="AB775" s="3">
        <v>223852.7</v>
      </c>
      <c r="AC775" s="3">
        <v>248510.75099999999</v>
      </c>
      <c r="AD775" s="3">
        <v>266416.11599999998</v>
      </c>
      <c r="AE775" s="3">
        <v>277613.978</v>
      </c>
      <c r="AF775" s="3">
        <v>291841.674</v>
      </c>
      <c r="AG775" s="3">
        <v>301812.83199999999</v>
      </c>
      <c r="AH775" s="3">
        <v>308206.29300000001</v>
      </c>
      <c r="AI775" s="3">
        <v>317430.28999999998</v>
      </c>
      <c r="AJ775" s="3">
        <v>327216.01899999997</v>
      </c>
      <c r="AK775" s="3">
        <v>338352.53899999999</v>
      </c>
      <c r="AL775" s="3">
        <v>367256.62300000002</v>
      </c>
      <c r="AM775" s="3">
        <v>374657.36700000003</v>
      </c>
      <c r="AN775" s="3">
        <v>375247.61499999999</v>
      </c>
      <c r="AO775" s="3">
        <v>389734.40100000001</v>
      </c>
      <c r="AP775" s="3">
        <v>427806.717</v>
      </c>
      <c r="AQ775" s="3">
        <v>452465.973</v>
      </c>
      <c r="AR775" s="3">
        <v>467220.58500000002</v>
      </c>
      <c r="AS775" s="3">
        <v>464746.967</v>
      </c>
      <c r="AT775" s="3">
        <v>469169.48700000002</v>
      </c>
      <c r="AU775" s="3">
        <v>482406.18</v>
      </c>
      <c r="AV775" s="3">
        <v>511309.337</v>
      </c>
      <c r="AW775" s="3">
        <v>544430.16200000001</v>
      </c>
      <c r="AX775" s="3">
        <v>581811.755</v>
      </c>
      <c r="AY775" s="3">
        <v>624525.576</v>
      </c>
      <c r="AZ775" s="3">
        <v>662471.924</v>
      </c>
      <c r="BA775">
        <v>700198.20499999996</v>
      </c>
      <c r="BB775">
        <v>2014</v>
      </c>
    </row>
    <row r="776" spans="1:54" hidden="1" x14ac:dyDescent="0.2">
      <c r="A776">
        <v>638</v>
      </c>
      <c r="B776" t="s">
        <v>544</v>
      </c>
      <c r="C776" t="s">
        <v>327</v>
      </c>
      <c r="D776" t="s">
        <v>140</v>
      </c>
      <c r="E776" t="s">
        <v>325</v>
      </c>
      <c r="F776" t="s">
        <v>326</v>
      </c>
      <c r="G776" t="s">
        <v>223</v>
      </c>
      <c r="H776" t="s">
        <v>322</v>
      </c>
      <c r="I776" t="s">
        <v>321</v>
      </c>
      <c r="J776" s="3">
        <v>463.279</v>
      </c>
      <c r="K776" s="3">
        <v>302.87</v>
      </c>
      <c r="L776" s="3">
        <v>290.90699999999998</v>
      </c>
      <c r="M776" s="3">
        <v>249.41499999999999</v>
      </c>
      <c r="N776" s="3">
        <v>257.923</v>
      </c>
      <c r="O776" s="3">
        <v>270.98099999999999</v>
      </c>
      <c r="P776" s="3">
        <v>338.36599999999999</v>
      </c>
      <c r="Q776" s="3">
        <v>391.60300000000001</v>
      </c>
      <c r="R776" s="3">
        <v>398.29599999999999</v>
      </c>
      <c r="S776" s="3">
        <v>359.37599999999998</v>
      </c>
      <c r="T776" s="3">
        <v>424.69299999999998</v>
      </c>
      <c r="U776" s="3">
        <v>419.74799999999999</v>
      </c>
      <c r="V776" s="3">
        <v>450.62900000000002</v>
      </c>
      <c r="W776" s="3">
        <v>423.97500000000002</v>
      </c>
      <c r="X776" s="3">
        <v>285.16399999999999</v>
      </c>
      <c r="Y776" s="3">
        <v>370.875</v>
      </c>
      <c r="Z776" s="3">
        <v>390.36</v>
      </c>
      <c r="AA776" s="3">
        <v>363.90899999999999</v>
      </c>
      <c r="AB776" s="3">
        <v>380.166</v>
      </c>
      <c r="AC776" s="3">
        <v>404.15499999999997</v>
      </c>
      <c r="AD776" s="3">
        <v>375.21499999999997</v>
      </c>
      <c r="AE776" s="3">
        <v>378.97899999999998</v>
      </c>
      <c r="AF776" s="3">
        <v>419.99400000000003</v>
      </c>
      <c r="AG776" s="3">
        <v>520.20500000000004</v>
      </c>
      <c r="AH776" s="3">
        <v>583.99599999999998</v>
      </c>
      <c r="AI776" s="3">
        <v>602.79</v>
      </c>
      <c r="AJ776" s="3">
        <v>626.33799999999997</v>
      </c>
      <c r="AK776" s="3">
        <v>706.995</v>
      </c>
      <c r="AL776" s="3">
        <v>823.98199999999997</v>
      </c>
      <c r="AM776" s="3">
        <v>795.51199999999994</v>
      </c>
      <c r="AN776" s="3">
        <v>759.06500000000005</v>
      </c>
      <c r="AO776" s="3">
        <v>826.7</v>
      </c>
      <c r="AP776" s="3">
        <v>838.43499999999995</v>
      </c>
      <c r="AQ776" s="3">
        <v>916.13499999999999</v>
      </c>
      <c r="AR776" s="3">
        <v>946.49800000000005</v>
      </c>
      <c r="AS776" s="3">
        <v>786.17200000000003</v>
      </c>
      <c r="AT776" s="3">
        <v>791.495</v>
      </c>
      <c r="AU776" s="3">
        <v>830.404</v>
      </c>
      <c r="AV776" s="3">
        <v>966.36300000000006</v>
      </c>
      <c r="AW776" s="3">
        <v>1040.751</v>
      </c>
      <c r="AX776" s="3">
        <v>1112.211</v>
      </c>
      <c r="AY776" s="3">
        <v>1193.864</v>
      </c>
      <c r="AZ776" s="3">
        <v>1266.404</v>
      </c>
      <c r="BA776">
        <v>1338.5229999999999</v>
      </c>
      <c r="BB776">
        <v>2014</v>
      </c>
    </row>
    <row r="777" spans="1:54" hidden="1" x14ac:dyDescent="0.2">
      <c r="A777">
        <v>638</v>
      </c>
      <c r="B777" t="s">
        <v>544</v>
      </c>
      <c r="C777" t="s">
        <v>212</v>
      </c>
      <c r="D777" t="s">
        <v>140</v>
      </c>
      <c r="E777" t="s">
        <v>325</v>
      </c>
      <c r="F777" t="s">
        <v>324</v>
      </c>
      <c r="G777" t="s">
        <v>323</v>
      </c>
      <c r="H777" t="s">
        <v>322</v>
      </c>
      <c r="I777" t="s">
        <v>321</v>
      </c>
      <c r="J777" s="3">
        <v>740.81600000000003</v>
      </c>
      <c r="K777" s="3">
        <v>797.93700000000001</v>
      </c>
      <c r="L777" s="3">
        <v>836.01199999999994</v>
      </c>
      <c r="M777" s="3">
        <v>824.81</v>
      </c>
      <c r="N777" s="3">
        <v>831.31500000000005</v>
      </c>
      <c r="O777" s="3">
        <v>866.38199999999995</v>
      </c>
      <c r="P777" s="3">
        <v>879.95899999999995</v>
      </c>
      <c r="Q777" s="3">
        <v>857.10500000000002</v>
      </c>
      <c r="R777" s="3">
        <v>888.71400000000006</v>
      </c>
      <c r="S777" s="3">
        <v>871.22199999999998</v>
      </c>
      <c r="T777" s="3">
        <v>954.36199999999997</v>
      </c>
      <c r="U777" s="3">
        <v>993.66899999999998</v>
      </c>
      <c r="V777" s="3">
        <v>1010.604</v>
      </c>
      <c r="W777" s="3">
        <v>1057.3579999999999</v>
      </c>
      <c r="X777" s="3">
        <v>1064.576</v>
      </c>
      <c r="Y777" s="3">
        <v>1115.136</v>
      </c>
      <c r="Z777" s="3">
        <v>1147.9110000000001</v>
      </c>
      <c r="AA777" s="3">
        <v>1197.6959999999999</v>
      </c>
      <c r="AB777" s="3">
        <v>1221.954</v>
      </c>
      <c r="AC777" s="3">
        <v>1268.9110000000001</v>
      </c>
      <c r="AD777" s="3">
        <v>1320.867</v>
      </c>
      <c r="AE777" s="3">
        <v>1380.663</v>
      </c>
      <c r="AF777" s="3">
        <v>1422.9390000000001</v>
      </c>
      <c r="AG777" s="3">
        <v>1456.4090000000001</v>
      </c>
      <c r="AH777" s="3">
        <v>1516.42</v>
      </c>
      <c r="AI777" s="3">
        <v>1545.8030000000001</v>
      </c>
      <c r="AJ777" s="3">
        <v>1608.768</v>
      </c>
      <c r="AK777" s="3">
        <v>1701.1389999999999</v>
      </c>
      <c r="AL777" s="3">
        <v>1768.857</v>
      </c>
      <c r="AM777" s="3">
        <v>1773.222</v>
      </c>
      <c r="AN777" s="3">
        <v>1782.048</v>
      </c>
      <c r="AO777" s="3">
        <v>1820.895</v>
      </c>
      <c r="AP777" s="3">
        <v>1890.0889999999999</v>
      </c>
      <c r="AQ777" s="3">
        <v>2003.396</v>
      </c>
      <c r="AR777" s="3">
        <v>2111.0100000000002</v>
      </c>
      <c r="AS777" s="3">
        <v>2121.0219999999999</v>
      </c>
      <c r="AT777" s="3">
        <v>2174.7939999999999</v>
      </c>
      <c r="AU777" s="3">
        <v>2277</v>
      </c>
      <c r="AV777" s="3">
        <v>2404.819</v>
      </c>
      <c r="AW777" s="3">
        <v>2546.0059999999999</v>
      </c>
      <c r="AX777" s="3">
        <v>2699.6660000000002</v>
      </c>
      <c r="AY777" s="3">
        <v>2871.9879999999998</v>
      </c>
      <c r="AZ777" s="3">
        <v>3023.8270000000002</v>
      </c>
      <c r="BA777">
        <v>3184.25</v>
      </c>
      <c r="BB777">
        <v>2014</v>
      </c>
    </row>
    <row r="778" spans="1:54" hidden="1" x14ac:dyDescent="0.2">
      <c r="A778">
        <v>638</v>
      </c>
      <c r="B778" t="s">
        <v>544</v>
      </c>
      <c r="C778" t="s">
        <v>320</v>
      </c>
      <c r="D778" t="s">
        <v>140</v>
      </c>
      <c r="E778" t="s">
        <v>319</v>
      </c>
      <c r="F778" t="s">
        <v>318</v>
      </c>
      <c r="G778" t="s">
        <v>243</v>
      </c>
    </row>
    <row r="779" spans="1:54" hidden="1" x14ac:dyDescent="0.2">
      <c r="A779">
        <v>638</v>
      </c>
      <c r="B779" t="s">
        <v>544</v>
      </c>
      <c r="C779" t="s">
        <v>317</v>
      </c>
      <c r="D779" t="s">
        <v>140</v>
      </c>
      <c r="E779" t="s">
        <v>316</v>
      </c>
      <c r="F779" t="s">
        <v>315</v>
      </c>
      <c r="G779" t="s">
        <v>288</v>
      </c>
      <c r="I779" t="s">
        <v>310</v>
      </c>
      <c r="J779" s="3">
        <v>0.02</v>
      </c>
      <c r="K779" s="3">
        <v>0.02</v>
      </c>
      <c r="L779" s="3">
        <v>2.1000000000000001E-2</v>
      </c>
      <c r="M779" s="3">
        <v>0.02</v>
      </c>
      <c r="N779" s="3">
        <v>1.9E-2</v>
      </c>
      <c r="O779" s="3">
        <v>1.9E-2</v>
      </c>
      <c r="P779" s="3">
        <v>1.9E-2</v>
      </c>
      <c r="Q779" s="3">
        <v>1.7999999999999999E-2</v>
      </c>
      <c r="R779" s="3">
        <v>1.7999999999999999E-2</v>
      </c>
      <c r="S779" s="3">
        <v>1.7000000000000001E-2</v>
      </c>
      <c r="T779" s="3">
        <v>1.7000000000000001E-2</v>
      </c>
      <c r="U779" s="3">
        <v>1.7999999999999999E-2</v>
      </c>
      <c r="V779" s="3">
        <v>1.6E-2</v>
      </c>
      <c r="W779" s="3">
        <v>1.7000000000000001E-2</v>
      </c>
      <c r="X779" s="3">
        <v>1.7000000000000001E-2</v>
      </c>
      <c r="Y779" s="3">
        <v>1.7000000000000001E-2</v>
      </c>
      <c r="Z779" s="3">
        <v>1.7000000000000001E-2</v>
      </c>
      <c r="AA779" s="3">
        <v>1.7999999999999999E-2</v>
      </c>
      <c r="AB779" s="3">
        <v>1.7999999999999999E-2</v>
      </c>
      <c r="AC779" s="3">
        <v>1.7999999999999999E-2</v>
      </c>
      <c r="AD779" s="3">
        <v>1.7999999999999999E-2</v>
      </c>
      <c r="AE779" s="3">
        <v>1.9E-2</v>
      </c>
      <c r="AF779" s="3">
        <v>1.9E-2</v>
      </c>
      <c r="AG779" s="3">
        <v>1.9E-2</v>
      </c>
      <c r="AH779" s="3">
        <v>1.9E-2</v>
      </c>
      <c r="AI779" s="3">
        <v>1.7999999999999999E-2</v>
      </c>
      <c r="AJ779" s="3">
        <v>1.7999999999999999E-2</v>
      </c>
      <c r="AK779" s="3">
        <v>1.7999999999999999E-2</v>
      </c>
      <c r="AL779" s="3">
        <v>1.7999999999999999E-2</v>
      </c>
      <c r="AM779" s="3">
        <v>1.9E-2</v>
      </c>
      <c r="AN779" s="3">
        <v>1.7999999999999999E-2</v>
      </c>
      <c r="AO779" s="3">
        <v>1.7999999999999999E-2</v>
      </c>
      <c r="AP779" s="3">
        <v>1.7999999999999999E-2</v>
      </c>
      <c r="AQ779" s="3">
        <v>1.9E-2</v>
      </c>
      <c r="AR779" s="3">
        <v>0.02</v>
      </c>
      <c r="AS779" s="3">
        <v>1.9E-2</v>
      </c>
      <c r="AT779" s="3">
        <v>0.02</v>
      </c>
      <c r="AU779" s="3">
        <v>0.02</v>
      </c>
      <c r="AV779" s="3">
        <v>0.02</v>
      </c>
      <c r="AW779" s="3">
        <v>2.1000000000000001E-2</v>
      </c>
      <c r="AX779" s="3">
        <v>2.1000000000000001E-2</v>
      </c>
      <c r="AY779" s="3">
        <v>2.1999999999999999E-2</v>
      </c>
      <c r="AZ779" s="3">
        <v>2.3E-2</v>
      </c>
      <c r="BA779">
        <v>2.3E-2</v>
      </c>
      <c r="BB779">
        <v>2014</v>
      </c>
    </row>
    <row r="780" spans="1:54" hidden="1" x14ac:dyDescent="0.2">
      <c r="A780">
        <v>638</v>
      </c>
      <c r="B780" t="s">
        <v>544</v>
      </c>
      <c r="C780" t="s">
        <v>314</v>
      </c>
      <c r="D780" t="s">
        <v>140</v>
      </c>
      <c r="E780" t="s">
        <v>313</v>
      </c>
      <c r="F780" t="s">
        <v>312</v>
      </c>
      <c r="G780" t="s">
        <v>311</v>
      </c>
      <c r="I780" t="s">
        <v>310</v>
      </c>
      <c r="J780" s="3">
        <v>140.70699999999999</v>
      </c>
      <c r="K780" s="3">
        <v>109.087</v>
      </c>
      <c r="L780" s="3">
        <v>117.005</v>
      </c>
      <c r="M780" s="3">
        <v>126.148</v>
      </c>
      <c r="N780" s="3">
        <v>135.571</v>
      </c>
      <c r="O780" s="3">
        <v>134.99199999999999</v>
      </c>
      <c r="P780" s="3">
        <v>126.80500000000001</v>
      </c>
      <c r="Q780" s="3">
        <v>128.18</v>
      </c>
      <c r="R780" s="3">
        <v>123.53100000000001</v>
      </c>
      <c r="S780" s="3">
        <v>121.087</v>
      </c>
      <c r="T780" s="3">
        <v>112.313</v>
      </c>
      <c r="U780" s="3">
        <v>109.517</v>
      </c>
      <c r="V780" s="3">
        <v>110.315</v>
      </c>
      <c r="W780" s="3">
        <v>110.315</v>
      </c>
      <c r="X780" s="3">
        <v>145.85400000000001</v>
      </c>
      <c r="Y780" s="3">
        <v>164.447</v>
      </c>
      <c r="Z780" s="3">
        <v>172.655</v>
      </c>
      <c r="AA780" s="3">
        <v>175.97399999999999</v>
      </c>
      <c r="AB780" s="3">
        <v>183.19200000000001</v>
      </c>
      <c r="AC780" s="3">
        <v>195.846</v>
      </c>
      <c r="AD780" s="3">
        <v>201.69800000000001</v>
      </c>
      <c r="AE780" s="3">
        <v>201.07300000000001</v>
      </c>
      <c r="AF780" s="3">
        <v>205.09800000000001</v>
      </c>
      <c r="AG780" s="3">
        <v>207.23099999999999</v>
      </c>
      <c r="AH780" s="3">
        <v>203.24600000000001</v>
      </c>
      <c r="AI780" s="3">
        <v>205.35</v>
      </c>
      <c r="AJ780" s="3">
        <v>203.39500000000001</v>
      </c>
      <c r="AK780" s="3">
        <v>198.898</v>
      </c>
      <c r="AL780" s="3">
        <v>207.624</v>
      </c>
      <c r="AM780" s="3">
        <v>211.286</v>
      </c>
      <c r="AN780" s="3">
        <v>210.571</v>
      </c>
      <c r="AO780" s="3">
        <v>214.035</v>
      </c>
      <c r="AP780" s="3">
        <v>226.34200000000001</v>
      </c>
      <c r="AQ780" s="3">
        <v>225.85</v>
      </c>
      <c r="AR780" s="3">
        <v>221.32599999999999</v>
      </c>
      <c r="AS780" s="3">
        <v>219.11500000000001</v>
      </c>
      <c r="AT780" s="3">
        <v>215.73099999999999</v>
      </c>
      <c r="AU780" s="3">
        <v>211.86</v>
      </c>
      <c r="AV780" s="3">
        <v>212.619</v>
      </c>
      <c r="AW780" s="3">
        <v>213.83699999999999</v>
      </c>
      <c r="AX780" s="3">
        <v>215.51300000000001</v>
      </c>
      <c r="AY780" s="3">
        <v>217.45400000000001</v>
      </c>
      <c r="AZ780" s="3">
        <v>219.084</v>
      </c>
      <c r="BA780">
        <v>219.89400000000001</v>
      </c>
      <c r="BB780">
        <v>2014</v>
      </c>
    </row>
    <row r="781" spans="1:54" hidden="1" x14ac:dyDescent="0.2">
      <c r="A781">
        <v>638</v>
      </c>
      <c r="B781" t="s">
        <v>544</v>
      </c>
      <c r="C781" t="s">
        <v>309</v>
      </c>
      <c r="D781" t="s">
        <v>140</v>
      </c>
      <c r="E781" t="s">
        <v>308</v>
      </c>
      <c r="F781" t="s">
        <v>307</v>
      </c>
      <c r="G781" t="s">
        <v>217</v>
      </c>
      <c r="I781" t="s">
        <v>850</v>
      </c>
      <c r="J781" s="3">
        <v>39.033000000000001</v>
      </c>
      <c r="K781" s="3">
        <v>46.563000000000002</v>
      </c>
      <c r="L781" s="3">
        <v>37.329000000000001</v>
      </c>
      <c r="M781" s="3">
        <v>18.791</v>
      </c>
      <c r="N781" s="3">
        <v>15.010999999999999</v>
      </c>
      <c r="O781" s="3">
        <v>9.8179999999999996</v>
      </c>
      <c r="P781" s="3">
        <v>14.613</v>
      </c>
      <c r="Q781" s="3">
        <v>13.222</v>
      </c>
      <c r="R781" s="3">
        <v>16.760000000000002</v>
      </c>
      <c r="S781" s="3">
        <v>11.91</v>
      </c>
      <c r="T781" s="3">
        <v>15.518000000000001</v>
      </c>
      <c r="U781" s="3">
        <v>16.016999999999999</v>
      </c>
      <c r="V781" s="3">
        <v>15.51</v>
      </c>
      <c r="W781" s="3">
        <v>16.233000000000001</v>
      </c>
      <c r="X781" s="3">
        <v>17.768999999999998</v>
      </c>
      <c r="Y781" s="3">
        <v>22.172999999999998</v>
      </c>
      <c r="Z781" s="3">
        <v>17.396000000000001</v>
      </c>
      <c r="AA781" s="3">
        <v>19.888999999999999</v>
      </c>
      <c r="AB781" s="3">
        <v>18.946000000000002</v>
      </c>
      <c r="AC781" s="3">
        <v>26.907</v>
      </c>
      <c r="AD781" s="3">
        <v>23.568000000000001</v>
      </c>
      <c r="AE781" s="3">
        <v>26.065999999999999</v>
      </c>
      <c r="AF781" s="3">
        <v>21.792999999999999</v>
      </c>
      <c r="AG781" s="3">
        <v>22.173999999999999</v>
      </c>
      <c r="AH781" s="3">
        <v>22.134</v>
      </c>
      <c r="AI781" s="3">
        <v>17.811</v>
      </c>
      <c r="AJ781" s="3">
        <v>18.965</v>
      </c>
      <c r="AK781" s="3">
        <v>24.085000000000001</v>
      </c>
      <c r="AL781" s="3">
        <v>20.376000000000001</v>
      </c>
      <c r="AM781" s="3">
        <v>21.902999999999999</v>
      </c>
      <c r="AN781" s="3">
        <v>23.132000000000001</v>
      </c>
      <c r="AO781" s="3">
        <v>24.135000000000002</v>
      </c>
      <c r="AP781" s="3">
        <v>22.555</v>
      </c>
      <c r="AQ781" s="3">
        <v>27.814</v>
      </c>
      <c r="AR781" s="3">
        <v>28.574000000000002</v>
      </c>
      <c r="AS781" s="3">
        <v>25.582000000000001</v>
      </c>
      <c r="AT781" s="3">
        <v>24.594000000000001</v>
      </c>
      <c r="AU781" s="3">
        <v>28.41</v>
      </c>
      <c r="AV781" s="3">
        <v>28.3</v>
      </c>
      <c r="AW781" s="3">
        <v>26.323</v>
      </c>
      <c r="AX781" s="3">
        <v>26.919</v>
      </c>
      <c r="AY781" s="3">
        <v>27.503</v>
      </c>
      <c r="AZ781" s="3">
        <v>24.222000000000001</v>
      </c>
      <c r="BA781">
        <v>24.337</v>
      </c>
      <c r="BB781">
        <v>2014</v>
      </c>
    </row>
    <row r="782" spans="1:54" hidden="1" x14ac:dyDescent="0.2">
      <c r="A782">
        <v>638</v>
      </c>
      <c r="B782" t="s">
        <v>544</v>
      </c>
      <c r="C782" t="s">
        <v>306</v>
      </c>
      <c r="D782" t="s">
        <v>140</v>
      </c>
      <c r="E782" t="s">
        <v>305</v>
      </c>
      <c r="F782" t="s">
        <v>304</v>
      </c>
      <c r="G782" t="s">
        <v>217</v>
      </c>
      <c r="I782" t="s">
        <v>850</v>
      </c>
      <c r="J782" s="3">
        <v>27.562000000000001</v>
      </c>
      <c r="K782" s="3">
        <v>17.954000000000001</v>
      </c>
      <c r="L782" s="3">
        <v>2.7149999999999999</v>
      </c>
      <c r="M782" s="3">
        <v>0.91200000000000003</v>
      </c>
      <c r="N782" s="3">
        <v>7.9909999999999997</v>
      </c>
      <c r="O782" s="3">
        <v>4.5119999999999996</v>
      </c>
      <c r="P782" s="3">
        <v>6.3179999999999996</v>
      </c>
      <c r="Q782" s="3">
        <v>6.3769999999999998</v>
      </c>
      <c r="R782" s="3">
        <v>7.2549999999999999</v>
      </c>
      <c r="S782" s="3">
        <v>9.4830000000000005</v>
      </c>
      <c r="T782" s="3">
        <v>13.483000000000001</v>
      </c>
      <c r="U782" s="3">
        <v>13.379</v>
      </c>
      <c r="V782" s="3">
        <v>11.175000000000001</v>
      </c>
      <c r="W782" s="3">
        <v>12.048</v>
      </c>
      <c r="X782" s="3">
        <v>15.292</v>
      </c>
      <c r="Y782" s="3">
        <v>16.082000000000001</v>
      </c>
      <c r="Z782" s="3">
        <v>13.491</v>
      </c>
      <c r="AA782" s="3">
        <v>12.877000000000001</v>
      </c>
      <c r="AB782" s="3">
        <v>13.519</v>
      </c>
      <c r="AC782" s="3">
        <v>20.196000000000002</v>
      </c>
      <c r="AD782" s="3">
        <v>18.748000000000001</v>
      </c>
      <c r="AE782" s="3">
        <v>22.338999999999999</v>
      </c>
      <c r="AF782" s="3">
        <v>15.083</v>
      </c>
      <c r="AG782" s="3">
        <v>14.484</v>
      </c>
      <c r="AH782" s="3">
        <v>16.13</v>
      </c>
      <c r="AI782" s="3">
        <v>11.914999999999999</v>
      </c>
      <c r="AJ782" s="3">
        <v>14.442</v>
      </c>
      <c r="AK782" s="3">
        <v>14.702</v>
      </c>
      <c r="AL782" s="3">
        <v>12.859</v>
      </c>
      <c r="AM782" s="3">
        <v>13.616</v>
      </c>
      <c r="AN782" s="3">
        <v>14.904999999999999</v>
      </c>
      <c r="AO782" s="3">
        <v>16.847999999999999</v>
      </c>
      <c r="AP782" s="3">
        <v>15.15</v>
      </c>
      <c r="AQ782" s="3">
        <v>20.396999999999998</v>
      </c>
      <c r="AR782" s="3">
        <v>19.983000000000001</v>
      </c>
      <c r="AS782" s="3">
        <v>16.594000000000001</v>
      </c>
      <c r="AT782" s="3">
        <v>15.177</v>
      </c>
      <c r="AU782" s="3">
        <v>19.007000000000001</v>
      </c>
      <c r="AV782" s="3">
        <v>19.777999999999999</v>
      </c>
      <c r="AW782" s="3">
        <v>18.414000000000001</v>
      </c>
      <c r="AX782" s="3">
        <v>19.591000000000001</v>
      </c>
      <c r="AY782" s="3">
        <v>21.125</v>
      </c>
      <c r="AZ782" s="3">
        <v>18.72</v>
      </c>
      <c r="BA782">
        <v>19.268000000000001</v>
      </c>
      <c r="BB782">
        <v>2014</v>
      </c>
    </row>
    <row r="783" spans="1:54" hidden="1" x14ac:dyDescent="0.2">
      <c r="A783">
        <v>638</v>
      </c>
      <c r="B783" t="s">
        <v>544</v>
      </c>
      <c r="C783" t="s">
        <v>303</v>
      </c>
      <c r="D783" t="s">
        <v>140</v>
      </c>
      <c r="E783" t="s">
        <v>300</v>
      </c>
      <c r="F783" t="s">
        <v>302</v>
      </c>
      <c r="G783" t="s">
        <v>295</v>
      </c>
      <c r="I783" t="s">
        <v>851</v>
      </c>
      <c r="J783" s="3">
        <v>32.533000000000001</v>
      </c>
      <c r="K783" s="3">
        <v>32.790999999999997</v>
      </c>
      <c r="L783" s="3">
        <v>34.122</v>
      </c>
      <c r="M783" s="3">
        <v>32.052</v>
      </c>
      <c r="N783" s="3">
        <v>35.341999999999999</v>
      </c>
      <c r="O783" s="3">
        <v>35.749000000000002</v>
      </c>
      <c r="P783" s="3">
        <v>35.896999999999998</v>
      </c>
      <c r="Q783" s="3">
        <v>35.415999999999997</v>
      </c>
      <c r="R783" s="3">
        <v>36.636000000000003</v>
      </c>
      <c r="S783" s="3">
        <v>36.561999999999998</v>
      </c>
      <c r="T783" s="3">
        <v>36.969000000000001</v>
      </c>
      <c r="U783" s="3">
        <v>37.744999999999997</v>
      </c>
      <c r="V783" s="3">
        <v>39.979999999999997</v>
      </c>
      <c r="W783" s="3">
        <v>40.158000000000001</v>
      </c>
      <c r="X783" s="3">
        <v>55.633000000000003</v>
      </c>
      <c r="Y783" s="3">
        <v>63.676000000000002</v>
      </c>
      <c r="Z783" s="3">
        <v>66.807000000000002</v>
      </c>
      <c r="AA783" s="3">
        <v>69.347999999999999</v>
      </c>
      <c r="AB783" s="3">
        <v>73.338999999999999</v>
      </c>
      <c r="AC783" s="3">
        <v>73.594999999999999</v>
      </c>
      <c r="AD783" s="3">
        <v>76.692999999999998</v>
      </c>
      <c r="AE783" s="3">
        <v>79.745999999999995</v>
      </c>
      <c r="AF783" s="3">
        <v>81.677999999999997</v>
      </c>
      <c r="AG783" s="3">
        <v>82.909000000000006</v>
      </c>
      <c r="AH783" s="3">
        <v>83.641000000000005</v>
      </c>
      <c r="AI783" s="3">
        <v>88.128</v>
      </c>
      <c r="AJ783" s="3">
        <v>91.465000000000003</v>
      </c>
      <c r="AK783" s="3">
        <v>92.649000000000001</v>
      </c>
      <c r="AL783" s="3">
        <v>100.004</v>
      </c>
      <c r="AM783" s="3">
        <v>100.402</v>
      </c>
      <c r="AN783" s="3">
        <v>102.59</v>
      </c>
      <c r="AO783" s="3">
        <v>105.39700000000001</v>
      </c>
      <c r="AP783" s="3">
        <v>112.504</v>
      </c>
      <c r="AQ783" s="3">
        <v>113.593</v>
      </c>
      <c r="AR783" s="3">
        <v>112.363</v>
      </c>
      <c r="AS783" s="3">
        <v>112.667</v>
      </c>
      <c r="AT783" s="3">
        <v>111.756</v>
      </c>
      <c r="AU783" s="3">
        <v>111.917</v>
      </c>
      <c r="AV783" s="3">
        <v>115.16200000000001</v>
      </c>
      <c r="AW783" s="3">
        <v>118.502</v>
      </c>
      <c r="AX783" s="3">
        <v>121.821</v>
      </c>
      <c r="AY783" s="3">
        <v>125.232</v>
      </c>
      <c r="AZ783" s="3">
        <v>128.738</v>
      </c>
      <c r="BA783">
        <v>132.214</v>
      </c>
      <c r="BB783">
        <v>2017</v>
      </c>
    </row>
    <row r="784" spans="1:54" hidden="1" x14ac:dyDescent="0.2">
      <c r="A784">
        <v>638</v>
      </c>
      <c r="B784" t="s">
        <v>544</v>
      </c>
      <c r="C784" t="s">
        <v>301</v>
      </c>
      <c r="D784" t="s">
        <v>140</v>
      </c>
      <c r="E784" t="s">
        <v>300</v>
      </c>
      <c r="F784" t="s">
        <v>299</v>
      </c>
      <c r="G784" t="s">
        <v>275</v>
      </c>
      <c r="I784" t="s">
        <v>298</v>
      </c>
      <c r="J784" s="3">
        <v>9.5960000000000001</v>
      </c>
      <c r="K784" s="3">
        <v>0.79500000000000004</v>
      </c>
      <c r="L784" s="3">
        <v>4.0590000000000002</v>
      </c>
      <c r="M784" s="3">
        <v>-6.0670000000000002</v>
      </c>
      <c r="N784" s="3">
        <v>10.265000000000001</v>
      </c>
      <c r="O784" s="3">
        <v>1.151</v>
      </c>
      <c r="P784" s="3">
        <v>0.41399999999999998</v>
      </c>
      <c r="Q784" s="3">
        <v>-1.339</v>
      </c>
      <c r="R784" s="3">
        <v>3.4449999999999998</v>
      </c>
      <c r="S784" s="3">
        <v>-0.20200000000000001</v>
      </c>
      <c r="T784" s="3">
        <v>1.1120000000000001</v>
      </c>
      <c r="U784" s="3">
        <v>2.1</v>
      </c>
      <c r="V784" s="3">
        <v>5.9210000000000003</v>
      </c>
      <c r="W784" s="3">
        <v>0.44500000000000001</v>
      </c>
      <c r="X784" s="3">
        <v>38.534999999999997</v>
      </c>
      <c r="Y784" s="3">
        <v>14.458</v>
      </c>
      <c r="Z784" s="3">
        <v>4.9169999999999998</v>
      </c>
      <c r="AA784" s="3">
        <v>3.8029999999999999</v>
      </c>
      <c r="AB784" s="3">
        <v>5.7549999999999999</v>
      </c>
      <c r="AC784" s="3">
        <v>0.34799999999999998</v>
      </c>
      <c r="AD784" s="3">
        <v>4.21</v>
      </c>
      <c r="AE784" s="3">
        <v>3.9809999999999999</v>
      </c>
      <c r="AF784" s="3">
        <v>2.4220000000000002</v>
      </c>
      <c r="AG784" s="3">
        <v>1.5069999999999999</v>
      </c>
      <c r="AH784" s="3">
        <v>0.88300000000000001</v>
      </c>
      <c r="AI784" s="3">
        <v>5.3639999999999999</v>
      </c>
      <c r="AJ784" s="3">
        <v>3.7869999999999999</v>
      </c>
      <c r="AK784" s="3">
        <v>1.294</v>
      </c>
      <c r="AL784" s="3">
        <v>7.9390000000000001</v>
      </c>
      <c r="AM784" s="3">
        <v>0.39800000000000002</v>
      </c>
      <c r="AN784" s="3">
        <v>2.1789999999999998</v>
      </c>
      <c r="AO784" s="3">
        <v>2.7360000000000002</v>
      </c>
      <c r="AP784" s="3">
        <v>6.7430000000000003</v>
      </c>
      <c r="AQ784" s="3">
        <v>0.96899999999999997</v>
      </c>
      <c r="AR784" s="3">
        <v>-1.083</v>
      </c>
      <c r="AS784" s="3">
        <v>0.27100000000000002</v>
      </c>
      <c r="AT784" s="3">
        <v>-0.80900000000000005</v>
      </c>
      <c r="AU784" s="3">
        <v>0.14399999999999999</v>
      </c>
      <c r="AV784" s="3">
        <v>2.9</v>
      </c>
      <c r="AW784" s="3">
        <v>2.9</v>
      </c>
      <c r="AX784" s="3">
        <v>2.8</v>
      </c>
      <c r="AY784" s="3">
        <v>2.8</v>
      </c>
      <c r="AZ784" s="3">
        <v>2.8</v>
      </c>
      <c r="BA784">
        <v>2.7</v>
      </c>
      <c r="BB784">
        <v>2017</v>
      </c>
    </row>
    <row r="785" spans="1:54" hidden="1" x14ac:dyDescent="0.2">
      <c r="A785">
        <v>638</v>
      </c>
      <c r="B785" t="s">
        <v>544</v>
      </c>
      <c r="C785" t="s">
        <v>297</v>
      </c>
      <c r="D785" t="s">
        <v>140</v>
      </c>
      <c r="E785" t="s">
        <v>293</v>
      </c>
      <c r="F785" t="s">
        <v>296</v>
      </c>
      <c r="G785" t="s">
        <v>295</v>
      </c>
      <c r="I785" t="s">
        <v>851</v>
      </c>
      <c r="J785" s="3">
        <v>33.128</v>
      </c>
      <c r="K785" s="3">
        <v>33.390999999999998</v>
      </c>
      <c r="L785" s="3">
        <v>34.746000000000002</v>
      </c>
      <c r="M785" s="3">
        <v>32.637999999999998</v>
      </c>
      <c r="N785" s="3">
        <v>35.988999999999997</v>
      </c>
      <c r="O785" s="3">
        <v>36.402999999999999</v>
      </c>
      <c r="P785" s="3">
        <v>36.552999999999997</v>
      </c>
      <c r="Q785" s="3">
        <v>36.064</v>
      </c>
      <c r="R785" s="3">
        <v>37.305999999999997</v>
      </c>
      <c r="S785" s="3">
        <v>37.231000000000002</v>
      </c>
      <c r="T785" s="3">
        <v>37.645000000000003</v>
      </c>
      <c r="U785" s="3">
        <v>38.435000000000002</v>
      </c>
      <c r="V785" s="3">
        <v>39.4</v>
      </c>
      <c r="W785" s="3">
        <v>40.537999999999997</v>
      </c>
      <c r="X785" s="3">
        <v>62.432000000000002</v>
      </c>
      <c r="Y785" s="3">
        <v>64.382000000000005</v>
      </c>
      <c r="Z785" s="3">
        <v>68.832999999999998</v>
      </c>
      <c r="AA785" s="3">
        <v>70.510000000000005</v>
      </c>
      <c r="AB785" s="3">
        <v>75.025000000000006</v>
      </c>
      <c r="AC785" s="3">
        <v>72.58</v>
      </c>
      <c r="AD785" s="3">
        <v>79.722999999999999</v>
      </c>
      <c r="AE785" s="3">
        <v>81.570999999999998</v>
      </c>
      <c r="AF785" s="3">
        <v>82.587999999999994</v>
      </c>
      <c r="AG785" s="3">
        <v>83.213999999999999</v>
      </c>
      <c r="AH785" s="3">
        <v>85.435000000000002</v>
      </c>
      <c r="AI785" s="3">
        <v>88.602999999999994</v>
      </c>
      <c r="AJ785" s="3">
        <v>93.266999999999996</v>
      </c>
      <c r="AK785" s="3">
        <v>93.534000000000006</v>
      </c>
      <c r="AL785" s="3">
        <v>101.369</v>
      </c>
      <c r="AM785" s="3">
        <v>100.904</v>
      </c>
      <c r="AN785" s="3">
        <v>104.958</v>
      </c>
      <c r="AO785" s="3">
        <v>106.875</v>
      </c>
      <c r="AP785" s="3">
        <v>114.111</v>
      </c>
      <c r="AQ785" s="3">
        <v>112.014</v>
      </c>
      <c r="AR785" s="3">
        <v>111.161</v>
      </c>
      <c r="AS785" s="3">
        <v>113.71899999999999</v>
      </c>
      <c r="AT785" s="3">
        <v>110.703</v>
      </c>
      <c r="AU785" s="3">
        <v>114.004</v>
      </c>
      <c r="AV785" s="3">
        <v>117.232</v>
      </c>
      <c r="AW785" s="3">
        <v>120.7</v>
      </c>
      <c r="AX785" s="3">
        <v>123.92</v>
      </c>
      <c r="AY785" s="3">
        <v>127.52800000000001</v>
      </c>
      <c r="AZ785" s="3">
        <v>130.97900000000001</v>
      </c>
      <c r="BA785">
        <v>134.50800000000001</v>
      </c>
      <c r="BB785">
        <v>2017</v>
      </c>
    </row>
    <row r="786" spans="1:54" hidden="1" x14ac:dyDescent="0.2">
      <c r="A786">
        <v>638</v>
      </c>
      <c r="B786" t="s">
        <v>544</v>
      </c>
      <c r="C786" t="s">
        <v>294</v>
      </c>
      <c r="D786" t="s">
        <v>140</v>
      </c>
      <c r="E786" t="s">
        <v>293</v>
      </c>
      <c r="F786" t="s">
        <v>292</v>
      </c>
      <c r="G786" t="s">
        <v>275</v>
      </c>
      <c r="I786" t="s">
        <v>291</v>
      </c>
      <c r="J786" s="3" t="s">
        <v>215</v>
      </c>
      <c r="K786" s="3">
        <v>0.79500000000000004</v>
      </c>
      <c r="L786" s="3">
        <v>4.0590000000000002</v>
      </c>
      <c r="M786" s="3">
        <v>-6.0670000000000002</v>
      </c>
      <c r="N786" s="3">
        <v>10.265000000000001</v>
      </c>
      <c r="O786" s="3">
        <v>1.151</v>
      </c>
      <c r="P786" s="3">
        <v>0.41399999999999998</v>
      </c>
      <c r="Q786" s="3">
        <v>-1.339</v>
      </c>
      <c r="R786" s="3">
        <v>3.4449999999999998</v>
      </c>
      <c r="S786" s="3">
        <v>-0.20200000000000001</v>
      </c>
      <c r="T786" s="3">
        <v>1.1120000000000001</v>
      </c>
      <c r="U786" s="3">
        <v>2.1</v>
      </c>
      <c r="V786" s="3">
        <v>2.5099999999999998</v>
      </c>
      <c r="W786" s="3">
        <v>2.8879999999999999</v>
      </c>
      <c r="X786" s="3">
        <v>54.008000000000003</v>
      </c>
      <c r="Y786" s="3">
        <v>3.1240000000000001</v>
      </c>
      <c r="Z786" s="3">
        <v>6.9139999999999997</v>
      </c>
      <c r="AA786" s="3">
        <v>2.4350000000000001</v>
      </c>
      <c r="AB786" s="3">
        <v>6.4039999999999999</v>
      </c>
      <c r="AC786" s="3">
        <v>-3.2589999999999999</v>
      </c>
      <c r="AD786" s="3">
        <v>9.8409999999999993</v>
      </c>
      <c r="AE786" s="3">
        <v>2.3180000000000001</v>
      </c>
      <c r="AF786" s="3">
        <v>1.2470000000000001</v>
      </c>
      <c r="AG786" s="3">
        <v>0.75800000000000001</v>
      </c>
      <c r="AH786" s="3">
        <v>2.6680000000000001</v>
      </c>
      <c r="AI786" s="3">
        <v>3.7090000000000001</v>
      </c>
      <c r="AJ786" s="3">
        <v>5.2640000000000002</v>
      </c>
      <c r="AK786" s="3">
        <v>0.28599999999999998</v>
      </c>
      <c r="AL786" s="3">
        <v>8.3770000000000007</v>
      </c>
      <c r="AM786" s="3">
        <v>-0.45900000000000002</v>
      </c>
      <c r="AN786" s="3">
        <v>4.0179999999999998</v>
      </c>
      <c r="AO786" s="3">
        <v>1.827</v>
      </c>
      <c r="AP786" s="3">
        <v>6.77</v>
      </c>
      <c r="AQ786" s="3">
        <v>-1.8380000000000001</v>
      </c>
      <c r="AR786" s="3">
        <v>-0.76100000000000001</v>
      </c>
      <c r="AS786" s="3">
        <v>2.3010000000000002</v>
      </c>
      <c r="AT786" s="3">
        <v>-2.6520000000000001</v>
      </c>
      <c r="AU786" s="3">
        <v>2.9820000000000002</v>
      </c>
      <c r="AV786" s="3">
        <v>2.831</v>
      </c>
      <c r="AW786" s="3">
        <v>2.9580000000000002</v>
      </c>
      <c r="AX786" s="3">
        <v>2.669</v>
      </c>
      <c r="AY786" s="3">
        <v>2.911</v>
      </c>
      <c r="AZ786" s="3">
        <v>2.7069999999999999</v>
      </c>
      <c r="BA786">
        <v>2.694</v>
      </c>
      <c r="BB786">
        <v>2017</v>
      </c>
    </row>
    <row r="787" spans="1:54" hidden="1" x14ac:dyDescent="0.2">
      <c r="A787">
        <v>638</v>
      </c>
      <c r="B787" t="s">
        <v>544</v>
      </c>
      <c r="C787" t="s">
        <v>290</v>
      </c>
      <c r="D787" t="s">
        <v>140</v>
      </c>
      <c r="E787" t="s">
        <v>289</v>
      </c>
      <c r="G787" t="s">
        <v>288</v>
      </c>
    </row>
    <row r="788" spans="1:54" hidden="1" x14ac:dyDescent="0.2">
      <c r="A788">
        <v>638</v>
      </c>
      <c r="B788" t="s">
        <v>544</v>
      </c>
      <c r="C788" t="s">
        <v>287</v>
      </c>
      <c r="D788" t="s">
        <v>140</v>
      </c>
      <c r="E788" t="s">
        <v>286</v>
      </c>
      <c r="F788" t="s">
        <v>285</v>
      </c>
      <c r="G788" t="s">
        <v>275</v>
      </c>
      <c r="I788" t="s">
        <v>852</v>
      </c>
      <c r="J788" s="3">
        <v>-23.242000000000001</v>
      </c>
      <c r="K788" s="3">
        <v>4.6710000000000003</v>
      </c>
      <c r="L788" s="3">
        <v>2.6779999999999999</v>
      </c>
      <c r="M788" s="3">
        <v>-2</v>
      </c>
      <c r="N788" s="3">
        <v>0.4</v>
      </c>
      <c r="O788" s="3" t="s">
        <v>355</v>
      </c>
      <c r="P788" s="3">
        <v>26.724</v>
      </c>
      <c r="Q788" s="3">
        <v>14.14</v>
      </c>
      <c r="R788" s="3">
        <v>-2.8290000000000002</v>
      </c>
      <c r="S788" s="3">
        <v>-42.341000000000001</v>
      </c>
      <c r="T788" s="3">
        <v>86.373000000000005</v>
      </c>
      <c r="U788" s="3">
        <v>7.7060000000000004</v>
      </c>
      <c r="V788" s="3">
        <v>46.588999999999999</v>
      </c>
      <c r="W788" s="3">
        <v>-9.4930000000000003</v>
      </c>
      <c r="X788" s="3">
        <v>-46.043999999999997</v>
      </c>
      <c r="Y788" s="3">
        <v>112.65</v>
      </c>
      <c r="Z788" s="3">
        <v>4.9470000000000001</v>
      </c>
      <c r="AA788" s="3">
        <v>3.93</v>
      </c>
      <c r="AB788" s="3">
        <v>8.5909999999999993</v>
      </c>
      <c r="AC788" s="3">
        <v>21.745000000000001</v>
      </c>
      <c r="AD788" s="3">
        <v>-9.8800000000000008</v>
      </c>
      <c r="AE788" s="3">
        <v>6.1630000000000003</v>
      </c>
      <c r="AF788" s="3">
        <v>24.366</v>
      </c>
      <c r="AG788" s="3">
        <v>27.704000000000001</v>
      </c>
      <c r="AH788" s="3">
        <v>13.365</v>
      </c>
      <c r="AI788" s="3">
        <v>4.8250000000000002</v>
      </c>
      <c r="AJ788" s="3">
        <v>14.308</v>
      </c>
      <c r="AK788" s="3">
        <v>79.94</v>
      </c>
      <c r="AL788" s="3">
        <v>21.22</v>
      </c>
      <c r="AM788" s="3">
        <v>-4.9530000000000003</v>
      </c>
      <c r="AN788" s="3">
        <v>9.3970000000000002</v>
      </c>
      <c r="AO788" s="3">
        <v>6.4989999999999997</v>
      </c>
      <c r="AP788" s="3">
        <v>12.689</v>
      </c>
      <c r="AQ788" s="3">
        <v>36.777999999999999</v>
      </c>
      <c r="AR788" s="3">
        <v>23.616</v>
      </c>
      <c r="AS788" s="3">
        <v>-16.463999999999999</v>
      </c>
      <c r="AT788" s="3">
        <v>5.2119999999999997</v>
      </c>
      <c r="AU788" s="3">
        <v>20.478000000000002</v>
      </c>
      <c r="AV788" s="3">
        <v>28.469000000000001</v>
      </c>
      <c r="AW788" s="3">
        <v>22.434999999999999</v>
      </c>
      <c r="AX788" s="3">
        <v>11.773999999999999</v>
      </c>
      <c r="AY788" s="3">
        <v>21.312000000000001</v>
      </c>
      <c r="AZ788" s="3">
        <v>14.502000000000001</v>
      </c>
      <c r="BA788">
        <v>6.0730000000000004</v>
      </c>
      <c r="BB788">
        <v>2016</v>
      </c>
    </row>
    <row r="789" spans="1:54" hidden="1" x14ac:dyDescent="0.2">
      <c r="A789">
        <v>638</v>
      </c>
      <c r="B789" t="s">
        <v>544</v>
      </c>
      <c r="C789" t="s">
        <v>284</v>
      </c>
      <c r="D789" t="s">
        <v>140</v>
      </c>
      <c r="E789" t="s">
        <v>283</v>
      </c>
      <c r="F789" t="s">
        <v>282</v>
      </c>
      <c r="G789" t="s">
        <v>275</v>
      </c>
      <c r="I789" t="s">
        <v>852</v>
      </c>
      <c r="J789" s="3">
        <v>-38.14</v>
      </c>
      <c r="K789" s="3">
        <v>23.395</v>
      </c>
      <c r="L789" s="3">
        <v>5.1349999999999998</v>
      </c>
      <c r="M789" s="3">
        <v>-40.768999999999998</v>
      </c>
      <c r="N789" s="3">
        <v>-1.5389999999999999</v>
      </c>
      <c r="O789" s="3">
        <v>49.529000000000003</v>
      </c>
      <c r="P789" s="3">
        <v>32.369999999999997</v>
      </c>
      <c r="Q789" s="3">
        <v>9.0410000000000004</v>
      </c>
      <c r="R789" s="3">
        <v>-3.4609999999999999</v>
      </c>
      <c r="S789" s="3">
        <v>-40.808</v>
      </c>
      <c r="T789" s="3">
        <v>92.516999999999996</v>
      </c>
      <c r="U789" s="3">
        <v>9.7270000000000003</v>
      </c>
      <c r="V789" s="3">
        <v>48.011000000000003</v>
      </c>
      <c r="W789" s="3">
        <v>-9.4969999999999999</v>
      </c>
      <c r="X789" s="3">
        <v>-48.075000000000003</v>
      </c>
      <c r="Y789" s="3">
        <v>123.129</v>
      </c>
      <c r="Z789" s="3">
        <v>3.0009999999999999</v>
      </c>
      <c r="AA789" s="3">
        <v>1.3420000000000001</v>
      </c>
      <c r="AB789" s="3">
        <v>11.481999999999999</v>
      </c>
      <c r="AC789" s="3">
        <v>19.213000000000001</v>
      </c>
      <c r="AD789" s="3">
        <v>-12.13</v>
      </c>
      <c r="AE789" s="3">
        <v>12.922000000000001</v>
      </c>
      <c r="AF789" s="3">
        <v>29.814</v>
      </c>
      <c r="AG789" s="3">
        <v>29.992000000000001</v>
      </c>
      <c r="AH789" s="3">
        <v>8.5890000000000004</v>
      </c>
      <c r="AI789" s="3">
        <v>3.706</v>
      </c>
      <c r="AJ789" s="3">
        <v>12.11</v>
      </c>
      <c r="AK789" s="3">
        <v>84.388999999999996</v>
      </c>
      <c r="AL789" s="3">
        <v>26.553999999999998</v>
      </c>
      <c r="AM789" s="3">
        <v>-6.452</v>
      </c>
      <c r="AN789" s="3">
        <v>10.243</v>
      </c>
      <c r="AO789" s="3">
        <v>7.3440000000000003</v>
      </c>
      <c r="AP789" s="3">
        <v>7.0309999999999997</v>
      </c>
      <c r="AQ789" s="3">
        <v>35.061</v>
      </c>
      <c r="AR789" s="3">
        <v>23.620999999999999</v>
      </c>
      <c r="AS789" s="3">
        <v>-13.44</v>
      </c>
      <c r="AT789" s="3">
        <v>4.8940000000000001</v>
      </c>
      <c r="AU789" s="3">
        <v>17.780999999999999</v>
      </c>
      <c r="AV789" s="3">
        <v>26.771000000000001</v>
      </c>
      <c r="AW789" s="3">
        <v>24.728999999999999</v>
      </c>
      <c r="AX789" s="3">
        <v>9.532</v>
      </c>
      <c r="AY789" s="3">
        <v>22.24</v>
      </c>
      <c r="AZ789" s="3">
        <v>14.234999999999999</v>
      </c>
      <c r="BA789">
        <v>-0.40899999999999997</v>
      </c>
      <c r="BB789">
        <v>2016</v>
      </c>
    </row>
    <row r="790" spans="1:54" hidden="1" x14ac:dyDescent="0.2">
      <c r="A790">
        <v>638</v>
      </c>
      <c r="B790" t="s">
        <v>544</v>
      </c>
      <c r="C790" t="s">
        <v>281</v>
      </c>
      <c r="D790" t="s">
        <v>140</v>
      </c>
      <c r="E790" t="s">
        <v>280</v>
      </c>
      <c r="F790" t="s">
        <v>279</v>
      </c>
      <c r="G790" t="s">
        <v>275</v>
      </c>
      <c r="I790" t="s">
        <v>852</v>
      </c>
      <c r="J790" s="3">
        <v>-2.629</v>
      </c>
      <c r="K790" s="3">
        <v>5.1980000000000004</v>
      </c>
      <c r="L790" s="3">
        <v>1.976</v>
      </c>
      <c r="M790" s="3">
        <v>-2</v>
      </c>
      <c r="N790" s="3">
        <v>0.4</v>
      </c>
      <c r="O790" s="3">
        <v>71.614999999999995</v>
      </c>
      <c r="P790" s="3">
        <v>12.407</v>
      </c>
      <c r="Q790" s="3">
        <v>9.8330000000000002</v>
      </c>
      <c r="R790" s="3">
        <v>12.045999999999999</v>
      </c>
      <c r="S790" s="3">
        <v>14.006</v>
      </c>
      <c r="T790" s="3">
        <v>17.875</v>
      </c>
      <c r="U790" s="3">
        <v>59.747</v>
      </c>
      <c r="V790" s="3">
        <v>2.31</v>
      </c>
      <c r="W790" s="3">
        <v>8.2420000000000009</v>
      </c>
      <c r="X790" s="3">
        <v>-13.535</v>
      </c>
      <c r="Y790" s="3">
        <v>58.119</v>
      </c>
      <c r="Z790" s="3">
        <v>-10.459</v>
      </c>
      <c r="AA790" s="3">
        <v>38.718000000000004</v>
      </c>
      <c r="AB790" s="3">
        <v>-30.73</v>
      </c>
      <c r="AC790" s="3">
        <v>2.8319999999999999</v>
      </c>
      <c r="AD790" s="3">
        <v>37.497</v>
      </c>
      <c r="AE790" s="3">
        <v>-2.2709999999999999</v>
      </c>
      <c r="AF790" s="3">
        <v>14.507</v>
      </c>
      <c r="AG790" s="3">
        <v>40.064</v>
      </c>
      <c r="AH790" s="3">
        <v>3.6379999999999999</v>
      </c>
      <c r="AI790" s="3">
        <v>16.404</v>
      </c>
      <c r="AJ790" s="3">
        <v>-26.361000000000001</v>
      </c>
      <c r="AK790" s="3">
        <v>24.774999999999999</v>
      </c>
      <c r="AL790" s="3">
        <v>48.570999999999998</v>
      </c>
      <c r="AM790" s="3">
        <v>-41.68</v>
      </c>
      <c r="AN790" s="3">
        <v>-1.008</v>
      </c>
      <c r="AO790" s="3">
        <v>-0.92200000000000004</v>
      </c>
      <c r="AP790" s="3">
        <v>39.64</v>
      </c>
      <c r="AQ790" s="3">
        <v>66.489999999999995</v>
      </c>
      <c r="AR790" s="3">
        <v>17.789000000000001</v>
      </c>
      <c r="AS790" s="3">
        <v>0.92700000000000005</v>
      </c>
      <c r="AT790" s="3">
        <v>1.468</v>
      </c>
      <c r="AU790" s="3">
        <v>33.427</v>
      </c>
      <c r="AV790" s="3">
        <v>43.939</v>
      </c>
      <c r="AW790" s="3">
        <v>38.332999999999998</v>
      </c>
      <c r="AX790" s="3">
        <v>16.809000000000001</v>
      </c>
      <c r="AY790" s="3">
        <v>37.079000000000001</v>
      </c>
      <c r="AZ790" s="3">
        <v>25.260999999999999</v>
      </c>
      <c r="BA790">
        <v>17.146999999999998</v>
      </c>
      <c r="BB790">
        <v>2016</v>
      </c>
    </row>
    <row r="791" spans="1:54" hidden="1" x14ac:dyDescent="0.2">
      <c r="A791">
        <v>638</v>
      </c>
      <c r="B791" t="s">
        <v>544</v>
      </c>
      <c r="C791" t="s">
        <v>278</v>
      </c>
      <c r="D791" t="s">
        <v>140</v>
      </c>
      <c r="E791" t="s">
        <v>277</v>
      </c>
      <c r="F791" t="s">
        <v>276</v>
      </c>
      <c r="G791" t="s">
        <v>275</v>
      </c>
      <c r="I791" t="s">
        <v>852</v>
      </c>
      <c r="J791" s="3">
        <v>-19.05</v>
      </c>
      <c r="K791" s="3">
        <v>16.795000000000002</v>
      </c>
      <c r="L791" s="3">
        <v>2.0449999999999999</v>
      </c>
      <c r="M791" s="3">
        <v>-35.747</v>
      </c>
      <c r="N791" s="3">
        <v>17.448</v>
      </c>
      <c r="O791" s="3">
        <v>46.195999999999998</v>
      </c>
      <c r="P791" s="3">
        <v>-7.4749999999999996</v>
      </c>
      <c r="Q791" s="3">
        <v>-10.786</v>
      </c>
      <c r="R791" s="3">
        <v>-16.257000000000001</v>
      </c>
      <c r="S791" s="3">
        <v>61.113</v>
      </c>
      <c r="T791" s="3">
        <v>15.938000000000001</v>
      </c>
      <c r="U791" s="3">
        <v>62.085000000000001</v>
      </c>
      <c r="V791" s="3">
        <v>-5.6550000000000002</v>
      </c>
      <c r="W791" s="3">
        <v>0.48099999999999998</v>
      </c>
      <c r="X791" s="3">
        <v>26.492999999999999</v>
      </c>
      <c r="Y791" s="3">
        <v>58.497999999999998</v>
      </c>
      <c r="Z791" s="3">
        <v>-7.7990000000000004</v>
      </c>
      <c r="AA791" s="3">
        <v>23.488</v>
      </c>
      <c r="AB791" s="3">
        <v>-24.672000000000001</v>
      </c>
      <c r="AC791" s="3">
        <v>-1.0109999999999999</v>
      </c>
      <c r="AD791" s="3">
        <v>43.417999999999999</v>
      </c>
      <c r="AE791" s="3">
        <v>-8.6229999999999993</v>
      </c>
      <c r="AF791" s="3">
        <v>10.984999999999999</v>
      </c>
      <c r="AG791" s="3">
        <v>52.563000000000002</v>
      </c>
      <c r="AH791" s="3">
        <v>2.0579999999999998</v>
      </c>
      <c r="AI791" s="3">
        <v>18.873000000000001</v>
      </c>
      <c r="AJ791" s="3">
        <v>-48.311999999999998</v>
      </c>
      <c r="AK791" s="3">
        <v>60.618000000000002</v>
      </c>
      <c r="AL791" s="3">
        <v>51.137</v>
      </c>
      <c r="AM791" s="3">
        <v>-25.369</v>
      </c>
      <c r="AN791" s="3">
        <v>-8.6959999999999997</v>
      </c>
      <c r="AO791" s="3">
        <v>-6.4020000000000001</v>
      </c>
      <c r="AP791" s="3">
        <v>19.77</v>
      </c>
      <c r="AQ791" s="3">
        <v>102.111</v>
      </c>
      <c r="AR791" s="3">
        <v>27.190999999999999</v>
      </c>
      <c r="AS791" s="3">
        <v>19.212</v>
      </c>
      <c r="AT791" s="3">
        <v>-1.4339999999999999</v>
      </c>
      <c r="AU791" s="3">
        <v>36.259</v>
      </c>
      <c r="AV791" s="3">
        <v>46.942</v>
      </c>
      <c r="AW791" s="3">
        <v>41.137999999999998</v>
      </c>
      <c r="AX791" s="3">
        <v>16.754000000000001</v>
      </c>
      <c r="AY791" s="3">
        <v>41.295999999999999</v>
      </c>
      <c r="AZ791" s="3">
        <v>28.472999999999999</v>
      </c>
      <c r="BA791">
        <v>20.082000000000001</v>
      </c>
      <c r="BB791">
        <v>2016</v>
      </c>
    </row>
    <row r="792" spans="1:54" hidden="1" x14ac:dyDescent="0.2">
      <c r="A792">
        <v>638</v>
      </c>
      <c r="B792" t="s">
        <v>544</v>
      </c>
      <c r="C792" t="s">
        <v>274</v>
      </c>
      <c r="D792" t="s">
        <v>140</v>
      </c>
      <c r="E792" t="s">
        <v>273</v>
      </c>
      <c r="F792" t="s">
        <v>272</v>
      </c>
      <c r="G792" t="s">
        <v>271</v>
      </c>
    </row>
    <row r="793" spans="1:54" hidden="1" x14ac:dyDescent="0.2">
      <c r="A793">
        <v>638</v>
      </c>
      <c r="B793" t="s">
        <v>544</v>
      </c>
      <c r="C793" t="s">
        <v>270</v>
      </c>
      <c r="D793" t="s">
        <v>140</v>
      </c>
      <c r="E793" t="s">
        <v>269</v>
      </c>
      <c r="F793" t="s">
        <v>268</v>
      </c>
      <c r="G793" t="s">
        <v>264</v>
      </c>
      <c r="H793" t="s">
        <v>263</v>
      </c>
    </row>
    <row r="794" spans="1:54" hidden="1" x14ac:dyDescent="0.2">
      <c r="A794">
        <v>638</v>
      </c>
      <c r="B794" t="s">
        <v>544</v>
      </c>
      <c r="C794" t="s">
        <v>267</v>
      </c>
      <c r="D794" t="s">
        <v>140</v>
      </c>
      <c r="E794" t="s">
        <v>266</v>
      </c>
      <c r="F794" t="s">
        <v>265</v>
      </c>
      <c r="G794" t="s">
        <v>264</v>
      </c>
      <c r="H794" t="s">
        <v>263</v>
      </c>
      <c r="I794" t="s">
        <v>853</v>
      </c>
      <c r="J794" s="3">
        <v>3.6360000000000001</v>
      </c>
      <c r="K794" s="3">
        <v>3.7629999999999999</v>
      </c>
      <c r="L794" s="3">
        <v>3.8780000000000001</v>
      </c>
      <c r="M794" s="3">
        <v>4.0039999999999996</v>
      </c>
      <c r="N794" s="3">
        <v>4.13</v>
      </c>
      <c r="O794" s="3">
        <v>4.2670000000000003</v>
      </c>
      <c r="P794" s="3">
        <v>4.4039999999999999</v>
      </c>
      <c r="Q794" s="3">
        <v>4.54</v>
      </c>
      <c r="R794" s="3">
        <v>4.6870000000000003</v>
      </c>
      <c r="S794" s="3">
        <v>4.8259999999999996</v>
      </c>
      <c r="T794" s="3">
        <v>4.9779999999999998</v>
      </c>
      <c r="U794" s="3">
        <v>5.149</v>
      </c>
      <c r="V794" s="3">
        <v>5.3319999999999999</v>
      </c>
      <c r="W794" s="3">
        <v>5.5220000000000002</v>
      </c>
      <c r="X794" s="3">
        <v>5.7140000000000004</v>
      </c>
      <c r="Y794" s="3">
        <v>5.9059999999999997</v>
      </c>
      <c r="Z794" s="3">
        <v>6.0940000000000003</v>
      </c>
      <c r="AA794" s="3">
        <v>6.282</v>
      </c>
      <c r="AB794" s="3">
        <v>6.47</v>
      </c>
      <c r="AC794" s="3">
        <v>6.6639999999999997</v>
      </c>
      <c r="AD794" s="3">
        <v>6.8659999999999997</v>
      </c>
      <c r="AE794" s="3">
        <v>7.077</v>
      </c>
      <c r="AF794" s="3">
        <v>7.2949999999999999</v>
      </c>
      <c r="AG794" s="3">
        <v>7.5209999999999999</v>
      </c>
      <c r="AH794" s="3">
        <v>7.75</v>
      </c>
      <c r="AI794" s="3">
        <v>7.9820000000000002</v>
      </c>
      <c r="AJ794" s="3">
        <v>8.2170000000000005</v>
      </c>
      <c r="AK794" s="3">
        <v>8.4550000000000001</v>
      </c>
      <c r="AL794" s="3">
        <v>8.6969999999999992</v>
      </c>
      <c r="AM794" s="3">
        <v>8.9450000000000003</v>
      </c>
      <c r="AN794" s="3">
        <v>9.1989999999999998</v>
      </c>
      <c r="AO794" s="3">
        <v>9.4610000000000003</v>
      </c>
      <c r="AP794" s="3">
        <v>9.7289999999999992</v>
      </c>
      <c r="AQ794" s="3">
        <v>9.9979999999999993</v>
      </c>
      <c r="AR794" s="3">
        <v>10.272</v>
      </c>
      <c r="AS794" s="3">
        <v>10.552</v>
      </c>
      <c r="AT794" s="3">
        <v>10.836</v>
      </c>
      <c r="AU794" s="3">
        <v>11.125</v>
      </c>
      <c r="AV794" s="3">
        <v>11.423</v>
      </c>
      <c r="AW794" s="3">
        <v>11.722</v>
      </c>
      <c r="AX794" s="3">
        <v>12.026</v>
      </c>
      <c r="AY794" s="3">
        <v>12.335000000000001</v>
      </c>
      <c r="AZ794" s="3">
        <v>12.648999999999999</v>
      </c>
      <c r="BA794">
        <v>12.967000000000001</v>
      </c>
      <c r="BB794">
        <v>2016</v>
      </c>
    </row>
    <row r="795" spans="1:54" hidden="1" x14ac:dyDescent="0.2">
      <c r="A795">
        <v>638</v>
      </c>
      <c r="B795" t="s">
        <v>544</v>
      </c>
      <c r="C795" t="s">
        <v>262</v>
      </c>
      <c r="D795" t="s">
        <v>140</v>
      </c>
      <c r="E795" t="s">
        <v>260</v>
      </c>
      <c r="F795" t="s">
        <v>259</v>
      </c>
      <c r="G795" t="s">
        <v>225</v>
      </c>
      <c r="H795" t="s">
        <v>222</v>
      </c>
      <c r="I795" t="s">
        <v>854</v>
      </c>
      <c r="J795" s="3" t="s">
        <v>215</v>
      </c>
      <c r="K795" s="3" t="s">
        <v>215</v>
      </c>
      <c r="L795" s="3" t="s">
        <v>215</v>
      </c>
      <c r="M795" s="3" t="s">
        <v>215</v>
      </c>
      <c r="N795" s="3" t="s">
        <v>215</v>
      </c>
      <c r="O795" s="3" t="s">
        <v>215</v>
      </c>
      <c r="P795" s="3" t="s">
        <v>215</v>
      </c>
      <c r="Q795" s="3" t="s">
        <v>215</v>
      </c>
      <c r="R795" s="3" t="s">
        <v>215</v>
      </c>
      <c r="S795" s="3">
        <v>91.466999999999999</v>
      </c>
      <c r="T795" s="3">
        <v>79.397000000000006</v>
      </c>
      <c r="U795" s="3">
        <v>79.287999999999997</v>
      </c>
      <c r="V795" s="3">
        <v>93.266000000000005</v>
      </c>
      <c r="W795" s="3">
        <v>101.85</v>
      </c>
      <c r="X795" s="3">
        <v>145.43</v>
      </c>
      <c r="Y795" s="3">
        <v>190.40100000000001</v>
      </c>
      <c r="Z795" s="3">
        <v>217.44399999999999</v>
      </c>
      <c r="AA795" s="3">
        <v>238.16499999999999</v>
      </c>
      <c r="AB795" s="3">
        <v>251.84800000000001</v>
      </c>
      <c r="AC795" s="3">
        <v>287.22000000000003</v>
      </c>
      <c r="AD795" s="3">
        <v>298.72199999999998</v>
      </c>
      <c r="AE795" s="3">
        <v>326.99599999999998</v>
      </c>
      <c r="AF795" s="3">
        <v>347.82499999999999</v>
      </c>
      <c r="AG795" s="3">
        <v>391.28500000000003</v>
      </c>
      <c r="AH795" s="3">
        <v>413.09800000000001</v>
      </c>
      <c r="AI795" s="3">
        <v>436.84699999999998</v>
      </c>
      <c r="AJ795" s="3">
        <v>472.553</v>
      </c>
      <c r="AK795" s="3">
        <v>626.82799999999997</v>
      </c>
      <c r="AL795" s="3">
        <v>633.34400000000005</v>
      </c>
      <c r="AM795" s="3">
        <v>675.81700000000001</v>
      </c>
      <c r="AN795" s="3">
        <v>651.1</v>
      </c>
      <c r="AO795" s="3">
        <v>692.71400000000006</v>
      </c>
      <c r="AP795" s="3">
        <v>797.51900000000001</v>
      </c>
      <c r="AQ795" s="3">
        <v>836.43799999999999</v>
      </c>
      <c r="AR795" s="3">
        <v>824.77099999999996</v>
      </c>
      <c r="AS795" s="3">
        <v>848.31600000000003</v>
      </c>
      <c r="AT795" s="3">
        <v>780.32299999999998</v>
      </c>
      <c r="AU795" s="3">
        <v>1001.657</v>
      </c>
      <c r="AV795" s="3">
        <v>1104.44</v>
      </c>
      <c r="AW795" s="3">
        <v>1218.47</v>
      </c>
      <c r="AX795" s="3">
        <v>1373.36</v>
      </c>
      <c r="AY795" s="3">
        <v>1502.538</v>
      </c>
      <c r="AZ795" s="3">
        <v>1667.1479999999999</v>
      </c>
      <c r="BA795">
        <v>1820.6690000000001</v>
      </c>
      <c r="BB795">
        <v>2016</v>
      </c>
    </row>
    <row r="796" spans="1:54" hidden="1" x14ac:dyDescent="0.2">
      <c r="A796">
        <v>638</v>
      </c>
      <c r="B796" t="s">
        <v>544</v>
      </c>
      <c r="C796" t="s">
        <v>261</v>
      </c>
      <c r="D796" t="s">
        <v>140</v>
      </c>
      <c r="E796" t="s">
        <v>260</v>
      </c>
      <c r="F796" t="s">
        <v>259</v>
      </c>
      <c r="G796" t="s">
        <v>217</v>
      </c>
      <c r="I796" t="s">
        <v>258</v>
      </c>
      <c r="J796" s="3" t="s">
        <v>215</v>
      </c>
      <c r="K796" s="3" t="s">
        <v>215</v>
      </c>
      <c r="L796" s="3" t="s">
        <v>215</v>
      </c>
      <c r="M796" s="3" t="s">
        <v>215</v>
      </c>
      <c r="N796" s="3" t="s">
        <v>215</v>
      </c>
      <c r="O796" s="3" t="s">
        <v>215</v>
      </c>
      <c r="P796" s="3" t="s">
        <v>215</v>
      </c>
      <c r="Q796" s="3" t="s">
        <v>215</v>
      </c>
      <c r="R796" s="3" t="s">
        <v>215</v>
      </c>
      <c r="S796" s="3">
        <v>17.966000000000001</v>
      </c>
      <c r="T796" s="3">
        <v>14.879</v>
      </c>
      <c r="U796" s="3">
        <v>14.148999999999999</v>
      </c>
      <c r="V796" s="3">
        <v>15.69</v>
      </c>
      <c r="W796" s="3">
        <v>15.813000000000001</v>
      </c>
      <c r="X796" s="3">
        <v>16.390999999999998</v>
      </c>
      <c r="Y796" s="3">
        <v>17.581</v>
      </c>
      <c r="Z796" s="3">
        <v>18.003</v>
      </c>
      <c r="AA796" s="3">
        <v>17.989000000000001</v>
      </c>
      <c r="AB796" s="3">
        <v>17.388000000000002</v>
      </c>
      <c r="AC796" s="3">
        <v>17.343</v>
      </c>
      <c r="AD796" s="3">
        <v>16.331</v>
      </c>
      <c r="AE796" s="3">
        <v>16.643999999999998</v>
      </c>
      <c r="AF796" s="3">
        <v>16.337</v>
      </c>
      <c r="AG796" s="3">
        <v>17.239000000000001</v>
      </c>
      <c r="AH796" s="3">
        <v>17.295000000000002</v>
      </c>
      <c r="AI796" s="3">
        <v>17.241</v>
      </c>
      <c r="AJ796" s="3">
        <v>17.576000000000001</v>
      </c>
      <c r="AK796" s="3">
        <v>21.911999999999999</v>
      </c>
      <c r="AL796" s="3">
        <v>19.829000000000001</v>
      </c>
      <c r="AM796" s="3">
        <v>20.166</v>
      </c>
      <c r="AN796" s="3">
        <v>18.861999999999998</v>
      </c>
      <c r="AO796" s="3">
        <v>18.786999999999999</v>
      </c>
      <c r="AP796" s="3">
        <v>19.161000000000001</v>
      </c>
      <c r="AQ796" s="3">
        <v>18.489000000000001</v>
      </c>
      <c r="AR796" s="3">
        <v>17.184999999999999</v>
      </c>
      <c r="AS796" s="3">
        <v>17.298999999999999</v>
      </c>
      <c r="AT796" s="3">
        <v>15.349</v>
      </c>
      <c r="AU796" s="3">
        <v>18.664999999999999</v>
      </c>
      <c r="AV796" s="3">
        <v>18.908999999999999</v>
      </c>
      <c r="AW796" s="3">
        <v>19.091999999999999</v>
      </c>
      <c r="AX796" s="3">
        <v>19.628</v>
      </c>
      <c r="AY796" s="3">
        <v>19.504000000000001</v>
      </c>
      <c r="AZ796" s="3">
        <v>19.896000000000001</v>
      </c>
      <c r="BA796">
        <v>20.052</v>
      </c>
      <c r="BB796">
        <v>2016</v>
      </c>
    </row>
    <row r="797" spans="1:54" hidden="1" x14ac:dyDescent="0.2">
      <c r="A797">
        <v>638</v>
      </c>
      <c r="B797" t="s">
        <v>544</v>
      </c>
      <c r="C797" t="s">
        <v>257</v>
      </c>
      <c r="D797" t="s">
        <v>140</v>
      </c>
      <c r="E797" t="s">
        <v>255</v>
      </c>
      <c r="F797" t="s">
        <v>254</v>
      </c>
      <c r="G797" t="s">
        <v>225</v>
      </c>
      <c r="H797" t="s">
        <v>222</v>
      </c>
      <c r="I797" t="s">
        <v>854</v>
      </c>
      <c r="J797" s="3" t="s">
        <v>215</v>
      </c>
      <c r="K797" s="3" t="s">
        <v>215</v>
      </c>
      <c r="L797" s="3" t="s">
        <v>215</v>
      </c>
      <c r="M797" s="3" t="s">
        <v>215</v>
      </c>
      <c r="N797" s="3" t="s">
        <v>215</v>
      </c>
      <c r="O797" s="3" t="s">
        <v>215</v>
      </c>
      <c r="P797" s="3" t="s">
        <v>215</v>
      </c>
      <c r="Q797" s="3" t="s">
        <v>215</v>
      </c>
      <c r="R797" s="3" t="s">
        <v>215</v>
      </c>
      <c r="S797" s="3">
        <v>86.954999999999998</v>
      </c>
      <c r="T797" s="3">
        <v>96.706000000000003</v>
      </c>
      <c r="U797" s="3">
        <v>96.534000000000006</v>
      </c>
      <c r="V797" s="3">
        <v>109.383</v>
      </c>
      <c r="W797" s="3">
        <v>105.489</v>
      </c>
      <c r="X797" s="3">
        <v>164.422</v>
      </c>
      <c r="Y797" s="3">
        <v>218.71600000000001</v>
      </c>
      <c r="Z797" s="3">
        <v>219.232</v>
      </c>
      <c r="AA797" s="3">
        <v>229.69300000000001</v>
      </c>
      <c r="AB797" s="3">
        <v>215.58099999999999</v>
      </c>
      <c r="AC797" s="3">
        <v>243.21799999999999</v>
      </c>
      <c r="AD797" s="3">
        <v>391.02499999999998</v>
      </c>
      <c r="AE797" s="3">
        <v>414.78500000000003</v>
      </c>
      <c r="AF797" s="3">
        <v>444.714</v>
      </c>
      <c r="AG797" s="3">
        <v>424.54</v>
      </c>
      <c r="AH797" s="3">
        <v>436.10500000000002</v>
      </c>
      <c r="AI797" s="3">
        <v>489.596</v>
      </c>
      <c r="AJ797" s="3">
        <v>477.93799999999999</v>
      </c>
      <c r="AK797" s="3">
        <v>618.14700000000005</v>
      </c>
      <c r="AL797" s="3">
        <v>635.13</v>
      </c>
      <c r="AM797" s="3">
        <v>778.45500000000004</v>
      </c>
      <c r="AN797" s="3">
        <v>664.1</v>
      </c>
      <c r="AO797" s="3">
        <v>742.16399999999999</v>
      </c>
      <c r="AP797" s="3">
        <v>809.78099999999995</v>
      </c>
      <c r="AQ797" s="3">
        <v>920.83199999999999</v>
      </c>
      <c r="AR797" s="3">
        <v>933.03599999999994</v>
      </c>
      <c r="AS797" s="3">
        <v>1222.1780000000001</v>
      </c>
      <c r="AT797" s="3">
        <v>1080.752</v>
      </c>
      <c r="AU797" s="3">
        <v>1310.509</v>
      </c>
      <c r="AV797" s="3">
        <v>1377.6</v>
      </c>
      <c r="AW797" s="3">
        <v>1346.1079999999999</v>
      </c>
      <c r="AX797" s="3">
        <v>1423.9670000000001</v>
      </c>
      <c r="AY797" s="3">
        <v>1514.549</v>
      </c>
      <c r="AZ797" s="3">
        <v>1612.761</v>
      </c>
      <c r="BA797">
        <v>1709.595</v>
      </c>
      <c r="BB797">
        <v>2016</v>
      </c>
    </row>
    <row r="798" spans="1:54" hidden="1" x14ac:dyDescent="0.2">
      <c r="A798">
        <v>638</v>
      </c>
      <c r="B798" t="s">
        <v>544</v>
      </c>
      <c r="C798" t="s">
        <v>256</v>
      </c>
      <c r="D798" t="s">
        <v>140</v>
      </c>
      <c r="E798" t="s">
        <v>255</v>
      </c>
      <c r="F798" t="s">
        <v>254</v>
      </c>
      <c r="G798" t="s">
        <v>217</v>
      </c>
      <c r="I798" t="s">
        <v>253</v>
      </c>
      <c r="J798" s="3" t="s">
        <v>215</v>
      </c>
      <c r="K798" s="3" t="s">
        <v>215</v>
      </c>
      <c r="L798" s="3" t="s">
        <v>215</v>
      </c>
      <c r="M798" s="3" t="s">
        <v>215</v>
      </c>
      <c r="N798" s="3" t="s">
        <v>215</v>
      </c>
      <c r="O798" s="3" t="s">
        <v>215</v>
      </c>
      <c r="P798" s="3" t="s">
        <v>215</v>
      </c>
      <c r="Q798" s="3" t="s">
        <v>215</v>
      </c>
      <c r="R798" s="3" t="s">
        <v>215</v>
      </c>
      <c r="S798" s="3">
        <v>17.079999999999998</v>
      </c>
      <c r="T798" s="3">
        <v>18.122</v>
      </c>
      <c r="U798" s="3">
        <v>17.225999999999999</v>
      </c>
      <c r="V798" s="3">
        <v>18.402000000000001</v>
      </c>
      <c r="W798" s="3">
        <v>16.378</v>
      </c>
      <c r="X798" s="3">
        <v>18.530999999999999</v>
      </c>
      <c r="Y798" s="3">
        <v>20.196000000000002</v>
      </c>
      <c r="Z798" s="3">
        <v>18.151</v>
      </c>
      <c r="AA798" s="3">
        <v>17.349</v>
      </c>
      <c r="AB798" s="3">
        <v>14.884</v>
      </c>
      <c r="AC798" s="3">
        <v>14.686</v>
      </c>
      <c r="AD798" s="3">
        <v>21.376999999999999</v>
      </c>
      <c r="AE798" s="3">
        <v>21.113</v>
      </c>
      <c r="AF798" s="3">
        <v>20.887</v>
      </c>
      <c r="AG798" s="3">
        <v>18.704000000000001</v>
      </c>
      <c r="AH798" s="3">
        <v>18.257999999999999</v>
      </c>
      <c r="AI798" s="3">
        <v>19.323</v>
      </c>
      <c r="AJ798" s="3">
        <v>17.776</v>
      </c>
      <c r="AK798" s="3">
        <v>21.608000000000001</v>
      </c>
      <c r="AL798" s="3">
        <v>19.885000000000002</v>
      </c>
      <c r="AM798" s="3">
        <v>23.228999999999999</v>
      </c>
      <c r="AN798" s="3">
        <v>19.238</v>
      </c>
      <c r="AO798" s="3">
        <v>20.128</v>
      </c>
      <c r="AP798" s="3">
        <v>19.456</v>
      </c>
      <c r="AQ798" s="3">
        <v>20.355</v>
      </c>
      <c r="AR798" s="3">
        <v>19.440000000000001</v>
      </c>
      <c r="AS798" s="3">
        <v>24.922999999999998</v>
      </c>
      <c r="AT798" s="3">
        <v>21.259</v>
      </c>
      <c r="AU798" s="3">
        <v>24.42</v>
      </c>
      <c r="AV798" s="3">
        <v>23.585999999999999</v>
      </c>
      <c r="AW798" s="3">
        <v>21.091999999999999</v>
      </c>
      <c r="AX798" s="3">
        <v>20.350999999999999</v>
      </c>
      <c r="AY798" s="3">
        <v>19.66</v>
      </c>
      <c r="AZ798" s="3">
        <v>19.247</v>
      </c>
      <c r="BA798">
        <v>18.829000000000001</v>
      </c>
      <c r="BB798">
        <v>2016</v>
      </c>
    </row>
    <row r="799" spans="1:54" hidden="1" x14ac:dyDescent="0.2">
      <c r="A799">
        <v>638</v>
      </c>
      <c r="B799" t="s">
        <v>544</v>
      </c>
      <c r="C799" t="s">
        <v>252</v>
      </c>
      <c r="D799" t="s">
        <v>140</v>
      </c>
      <c r="E799" t="s">
        <v>250</v>
      </c>
      <c r="F799" t="s">
        <v>249</v>
      </c>
      <c r="G799" t="s">
        <v>225</v>
      </c>
      <c r="H799" t="s">
        <v>222</v>
      </c>
      <c r="I799" t="s">
        <v>854</v>
      </c>
      <c r="J799" s="3" t="s">
        <v>215</v>
      </c>
      <c r="K799" s="3" t="s">
        <v>215</v>
      </c>
      <c r="L799" s="3" t="s">
        <v>215</v>
      </c>
      <c r="M799" s="3" t="s">
        <v>215</v>
      </c>
      <c r="N799" s="3" t="s">
        <v>215</v>
      </c>
      <c r="O799" s="3" t="s">
        <v>215</v>
      </c>
      <c r="P799" s="3" t="s">
        <v>215</v>
      </c>
      <c r="Q799" s="3" t="s">
        <v>215</v>
      </c>
      <c r="R799" s="3" t="s">
        <v>215</v>
      </c>
      <c r="S799" s="3">
        <v>4.5119999999999996</v>
      </c>
      <c r="T799" s="3">
        <v>-17.309000000000001</v>
      </c>
      <c r="U799" s="3">
        <v>-17.245999999999999</v>
      </c>
      <c r="V799" s="3">
        <v>-16.117000000000001</v>
      </c>
      <c r="W799" s="3">
        <v>-3.6389999999999998</v>
      </c>
      <c r="X799" s="3">
        <v>-18.992000000000001</v>
      </c>
      <c r="Y799" s="3">
        <v>-28.315000000000001</v>
      </c>
      <c r="Z799" s="3">
        <v>-1.7869999999999999</v>
      </c>
      <c r="AA799" s="3">
        <v>8.4719999999999995</v>
      </c>
      <c r="AB799" s="3">
        <v>36.267000000000003</v>
      </c>
      <c r="AC799" s="3">
        <v>44.003</v>
      </c>
      <c r="AD799" s="3">
        <v>-92.302000000000007</v>
      </c>
      <c r="AE799" s="3">
        <v>-87.787999999999997</v>
      </c>
      <c r="AF799" s="3">
        <v>-96.888999999999996</v>
      </c>
      <c r="AG799" s="3">
        <v>-33.255000000000003</v>
      </c>
      <c r="AH799" s="3">
        <v>-23.006</v>
      </c>
      <c r="AI799" s="3">
        <v>-52.749000000000002</v>
      </c>
      <c r="AJ799" s="3">
        <v>-5.3849999999999998</v>
      </c>
      <c r="AK799" s="3">
        <v>8.68</v>
      </c>
      <c r="AL799" s="3">
        <v>-1.786</v>
      </c>
      <c r="AM799" s="3">
        <v>-102.63800000000001</v>
      </c>
      <c r="AN799" s="3">
        <v>-13</v>
      </c>
      <c r="AO799" s="3">
        <v>-49.45</v>
      </c>
      <c r="AP799" s="3">
        <v>-12.262</v>
      </c>
      <c r="AQ799" s="3">
        <v>-84.394000000000005</v>
      </c>
      <c r="AR799" s="3">
        <v>-108.265</v>
      </c>
      <c r="AS799" s="3">
        <v>-373.86200000000002</v>
      </c>
      <c r="AT799" s="3">
        <v>-300.428</v>
      </c>
      <c r="AU799" s="3">
        <v>-308.85300000000001</v>
      </c>
      <c r="AV799" s="3">
        <v>-273.16000000000003</v>
      </c>
      <c r="AW799" s="3">
        <v>-127.63800000000001</v>
      </c>
      <c r="AX799" s="3">
        <v>-50.607999999999997</v>
      </c>
      <c r="AY799" s="3">
        <v>-12.01</v>
      </c>
      <c r="AZ799" s="3">
        <v>54.387</v>
      </c>
      <c r="BA799">
        <v>111.074</v>
      </c>
      <c r="BB799">
        <v>2016</v>
      </c>
    </row>
    <row r="800" spans="1:54" hidden="1" x14ac:dyDescent="0.2">
      <c r="A800">
        <v>638</v>
      </c>
      <c r="B800" t="s">
        <v>544</v>
      </c>
      <c r="C800" t="s">
        <v>251</v>
      </c>
      <c r="D800" t="s">
        <v>140</v>
      </c>
      <c r="E800" t="s">
        <v>250</v>
      </c>
      <c r="F800" t="s">
        <v>249</v>
      </c>
      <c r="G800" t="s">
        <v>217</v>
      </c>
      <c r="I800" t="s">
        <v>248</v>
      </c>
      <c r="J800" s="3" t="s">
        <v>215</v>
      </c>
      <c r="K800" s="3" t="s">
        <v>215</v>
      </c>
      <c r="L800" s="3" t="s">
        <v>215</v>
      </c>
      <c r="M800" s="3" t="s">
        <v>215</v>
      </c>
      <c r="N800" s="3" t="s">
        <v>215</v>
      </c>
      <c r="O800" s="3" t="s">
        <v>215</v>
      </c>
      <c r="P800" s="3" t="s">
        <v>215</v>
      </c>
      <c r="Q800" s="3" t="s">
        <v>215</v>
      </c>
      <c r="R800" s="3" t="s">
        <v>215</v>
      </c>
      <c r="S800" s="3">
        <v>0.88600000000000001</v>
      </c>
      <c r="T800" s="3">
        <v>-3.2440000000000002</v>
      </c>
      <c r="U800" s="3">
        <v>-3.0779999999999998</v>
      </c>
      <c r="V800" s="3">
        <v>-2.7109999999999999</v>
      </c>
      <c r="W800" s="3">
        <v>-0.56499999999999995</v>
      </c>
      <c r="X800" s="3">
        <v>-2.141</v>
      </c>
      <c r="Y800" s="3">
        <v>-2.6150000000000002</v>
      </c>
      <c r="Z800" s="3">
        <v>-0.14799999999999999</v>
      </c>
      <c r="AA800" s="3">
        <v>0.64</v>
      </c>
      <c r="AB800" s="3">
        <v>2.504</v>
      </c>
      <c r="AC800" s="3">
        <v>2.657</v>
      </c>
      <c r="AD800" s="3">
        <v>-5.0460000000000003</v>
      </c>
      <c r="AE800" s="3">
        <v>-4.4690000000000003</v>
      </c>
      <c r="AF800" s="3">
        <v>-4.5510000000000002</v>
      </c>
      <c r="AG800" s="3">
        <v>-1.4650000000000001</v>
      </c>
      <c r="AH800" s="3">
        <v>-0.96299999999999997</v>
      </c>
      <c r="AI800" s="3">
        <v>-2.0819999999999999</v>
      </c>
      <c r="AJ800" s="3">
        <v>-0.2</v>
      </c>
      <c r="AK800" s="3">
        <v>0.30299999999999999</v>
      </c>
      <c r="AL800" s="3">
        <v>-5.6000000000000001E-2</v>
      </c>
      <c r="AM800" s="3">
        <v>-3.0630000000000002</v>
      </c>
      <c r="AN800" s="3">
        <v>-0.377</v>
      </c>
      <c r="AO800" s="3">
        <v>-1.341</v>
      </c>
      <c r="AP800" s="3">
        <v>-0.29499999999999998</v>
      </c>
      <c r="AQ800" s="3">
        <v>-1.8660000000000001</v>
      </c>
      <c r="AR800" s="3">
        <v>-2.2559999999999998</v>
      </c>
      <c r="AS800" s="3">
        <v>-7.6239999999999997</v>
      </c>
      <c r="AT800" s="3">
        <v>-5.91</v>
      </c>
      <c r="AU800" s="3">
        <v>-5.7549999999999999</v>
      </c>
      <c r="AV800" s="3">
        <v>-4.6769999999999996</v>
      </c>
      <c r="AW800" s="3">
        <v>-2</v>
      </c>
      <c r="AX800" s="3">
        <v>-0.72299999999999998</v>
      </c>
      <c r="AY800" s="3">
        <v>-0.156</v>
      </c>
      <c r="AZ800" s="3">
        <v>0.64900000000000002</v>
      </c>
      <c r="BA800">
        <v>1.2230000000000001</v>
      </c>
      <c r="BB800">
        <v>2016</v>
      </c>
    </row>
    <row r="801" spans="1:54" hidden="1" x14ac:dyDescent="0.2">
      <c r="A801">
        <v>638</v>
      </c>
      <c r="B801" t="s">
        <v>544</v>
      </c>
      <c r="C801" t="s">
        <v>247</v>
      </c>
      <c r="D801" t="s">
        <v>140</v>
      </c>
      <c r="E801" t="s">
        <v>245</v>
      </c>
      <c r="F801" t="s">
        <v>244</v>
      </c>
      <c r="G801" t="s">
        <v>225</v>
      </c>
      <c r="H801" t="s">
        <v>222</v>
      </c>
    </row>
    <row r="802" spans="1:54" hidden="1" x14ac:dyDescent="0.2">
      <c r="A802">
        <v>638</v>
      </c>
      <c r="B802" t="s">
        <v>544</v>
      </c>
      <c r="C802" t="s">
        <v>246</v>
      </c>
      <c r="D802" t="s">
        <v>140</v>
      </c>
      <c r="E802" t="s">
        <v>245</v>
      </c>
      <c r="F802" t="s">
        <v>244</v>
      </c>
      <c r="G802" t="s">
        <v>243</v>
      </c>
    </row>
    <row r="803" spans="1:54" hidden="1" x14ac:dyDescent="0.2">
      <c r="A803">
        <v>638</v>
      </c>
      <c r="B803" t="s">
        <v>544</v>
      </c>
      <c r="C803" t="s">
        <v>242</v>
      </c>
      <c r="D803" t="s">
        <v>140</v>
      </c>
      <c r="E803" t="s">
        <v>240</v>
      </c>
      <c r="F803" t="s">
        <v>239</v>
      </c>
      <c r="G803" t="s">
        <v>225</v>
      </c>
      <c r="H803" t="s">
        <v>222</v>
      </c>
      <c r="I803" t="s">
        <v>854</v>
      </c>
      <c r="J803" s="3" t="s">
        <v>215</v>
      </c>
      <c r="K803" s="3" t="s">
        <v>215</v>
      </c>
      <c r="L803" s="3" t="s">
        <v>215</v>
      </c>
      <c r="M803" s="3" t="s">
        <v>215</v>
      </c>
      <c r="N803" s="3" t="s">
        <v>215</v>
      </c>
      <c r="O803" s="3" t="s">
        <v>215</v>
      </c>
      <c r="P803" s="3" t="s">
        <v>215</v>
      </c>
      <c r="Q803" s="3" t="s">
        <v>215</v>
      </c>
      <c r="R803" s="3" t="s">
        <v>215</v>
      </c>
      <c r="S803" s="3">
        <v>19.512</v>
      </c>
      <c r="T803" s="3">
        <v>-2.0089999999999999</v>
      </c>
      <c r="U803" s="3">
        <v>-3.3460000000000001</v>
      </c>
      <c r="V803" s="3">
        <v>4.6829999999999998</v>
      </c>
      <c r="W803" s="3">
        <v>12.279</v>
      </c>
      <c r="X803" s="3">
        <v>7.2270000000000003</v>
      </c>
      <c r="Y803" s="3">
        <v>-0.46400000000000002</v>
      </c>
      <c r="Z803" s="3">
        <v>25.587</v>
      </c>
      <c r="AA803" s="3">
        <v>29.55</v>
      </c>
      <c r="AB803" s="3">
        <v>50.573</v>
      </c>
      <c r="AC803" s="3">
        <v>57.874000000000002</v>
      </c>
      <c r="AD803" s="3">
        <v>-78.239999999999995</v>
      </c>
      <c r="AE803" s="3">
        <v>-72.546999999999997</v>
      </c>
      <c r="AF803" s="3">
        <v>-81.364000000000004</v>
      </c>
      <c r="AG803" s="3">
        <v>-20.954999999999998</v>
      </c>
      <c r="AH803" s="3">
        <v>-7.1459999999999999</v>
      </c>
      <c r="AI803" s="3">
        <v>-45.837000000000003</v>
      </c>
      <c r="AJ803" s="3">
        <v>1.2E-2</v>
      </c>
      <c r="AK803" s="3">
        <v>50.847999999999999</v>
      </c>
      <c r="AL803" s="3">
        <v>8.5619999999999994</v>
      </c>
      <c r="AM803" s="3">
        <v>-87.039000000000001</v>
      </c>
      <c r="AN803" s="3">
        <v>4.7</v>
      </c>
      <c r="AO803" s="3">
        <v>-34.549999999999997</v>
      </c>
      <c r="AP803" s="3">
        <v>10.881</v>
      </c>
      <c r="AQ803" s="3">
        <v>-64.540000000000006</v>
      </c>
      <c r="AR803" s="3">
        <v>-89.94</v>
      </c>
      <c r="AS803" s="3">
        <v>-337.57299999999998</v>
      </c>
      <c r="AT803" s="3">
        <v>-237.08600000000001</v>
      </c>
      <c r="AU803" s="3">
        <v>-203.625</v>
      </c>
      <c r="AV803" s="3">
        <v>-140.26</v>
      </c>
      <c r="AW803" s="3">
        <v>29.372</v>
      </c>
      <c r="AX803" s="3">
        <v>107.452</v>
      </c>
      <c r="AY803" s="3">
        <v>145.87</v>
      </c>
      <c r="AZ803" s="3">
        <v>210.09700000000001</v>
      </c>
      <c r="BA803">
        <v>258.59399999999999</v>
      </c>
      <c r="BB803">
        <v>2016</v>
      </c>
    </row>
    <row r="804" spans="1:54" hidden="1" x14ac:dyDescent="0.2">
      <c r="A804">
        <v>638</v>
      </c>
      <c r="B804" t="s">
        <v>544</v>
      </c>
      <c r="C804" t="s">
        <v>241</v>
      </c>
      <c r="D804" t="s">
        <v>140</v>
      </c>
      <c r="E804" t="s">
        <v>240</v>
      </c>
      <c r="F804" t="s">
        <v>239</v>
      </c>
      <c r="G804" t="s">
        <v>217</v>
      </c>
      <c r="I804" t="s">
        <v>238</v>
      </c>
      <c r="J804" s="3" t="s">
        <v>215</v>
      </c>
      <c r="K804" s="3" t="s">
        <v>215</v>
      </c>
      <c r="L804" s="3" t="s">
        <v>215</v>
      </c>
      <c r="M804" s="3" t="s">
        <v>215</v>
      </c>
      <c r="N804" s="3" t="s">
        <v>215</v>
      </c>
      <c r="O804" s="3" t="s">
        <v>215</v>
      </c>
      <c r="P804" s="3" t="s">
        <v>215</v>
      </c>
      <c r="Q804" s="3" t="s">
        <v>215</v>
      </c>
      <c r="R804" s="3" t="s">
        <v>215</v>
      </c>
      <c r="S804" s="3">
        <v>3.8330000000000002</v>
      </c>
      <c r="T804" s="3">
        <v>-0.376</v>
      </c>
      <c r="U804" s="3">
        <v>-0.59699999999999998</v>
      </c>
      <c r="V804" s="3">
        <v>0.78800000000000003</v>
      </c>
      <c r="W804" s="3">
        <v>1.907</v>
      </c>
      <c r="X804" s="3">
        <v>0.81399999999999995</v>
      </c>
      <c r="Y804" s="3">
        <v>-4.2999999999999997E-2</v>
      </c>
      <c r="Z804" s="3">
        <v>2.1179999999999999</v>
      </c>
      <c r="AA804" s="3">
        <v>2.2320000000000002</v>
      </c>
      <c r="AB804" s="3">
        <v>3.492</v>
      </c>
      <c r="AC804" s="3">
        <v>3.4950000000000001</v>
      </c>
      <c r="AD804" s="3">
        <v>-4.2770000000000001</v>
      </c>
      <c r="AE804" s="3">
        <v>-3.6930000000000001</v>
      </c>
      <c r="AF804" s="3">
        <v>-3.8210000000000002</v>
      </c>
      <c r="AG804" s="3">
        <v>-0.92300000000000004</v>
      </c>
      <c r="AH804" s="3">
        <v>-0.29899999999999999</v>
      </c>
      <c r="AI804" s="3">
        <v>-1.8089999999999999</v>
      </c>
      <c r="AJ804" s="3" t="s">
        <v>355</v>
      </c>
      <c r="AK804" s="3">
        <v>1.7769999999999999</v>
      </c>
      <c r="AL804" s="3">
        <v>0.26800000000000002</v>
      </c>
      <c r="AM804" s="3">
        <v>-2.597</v>
      </c>
      <c r="AN804" s="3">
        <v>0.13600000000000001</v>
      </c>
      <c r="AO804" s="3">
        <v>-0.93700000000000006</v>
      </c>
      <c r="AP804" s="3">
        <v>0.26100000000000001</v>
      </c>
      <c r="AQ804" s="3">
        <v>-1.427</v>
      </c>
      <c r="AR804" s="3">
        <v>-1.8740000000000001</v>
      </c>
      <c r="AS804" s="3">
        <v>-6.8840000000000003</v>
      </c>
      <c r="AT804" s="3">
        <v>-4.6639999999999997</v>
      </c>
      <c r="AU804" s="3">
        <v>-3.794</v>
      </c>
      <c r="AV804" s="3">
        <v>-2.4009999999999998</v>
      </c>
      <c r="AW804" s="3">
        <v>0.46</v>
      </c>
      <c r="AX804" s="3">
        <v>1.536</v>
      </c>
      <c r="AY804" s="3">
        <v>1.8939999999999999</v>
      </c>
      <c r="AZ804" s="3">
        <v>2.5070000000000001</v>
      </c>
      <c r="BA804">
        <v>2.8479999999999999</v>
      </c>
      <c r="BB804">
        <v>2016</v>
      </c>
    </row>
    <row r="805" spans="1:54" hidden="1" x14ac:dyDescent="0.2">
      <c r="A805">
        <v>638</v>
      </c>
      <c r="B805" t="s">
        <v>544</v>
      </c>
      <c r="C805" t="s">
        <v>237</v>
      </c>
      <c r="D805" t="s">
        <v>140</v>
      </c>
      <c r="E805" t="s">
        <v>235</v>
      </c>
      <c r="F805" t="s">
        <v>234</v>
      </c>
      <c r="G805" t="s">
        <v>225</v>
      </c>
      <c r="H805" t="s">
        <v>222</v>
      </c>
    </row>
    <row r="806" spans="1:54" hidden="1" x14ac:dyDescent="0.2">
      <c r="A806">
        <v>638</v>
      </c>
      <c r="B806" t="s">
        <v>544</v>
      </c>
      <c r="C806" t="s">
        <v>236</v>
      </c>
      <c r="D806" t="s">
        <v>140</v>
      </c>
      <c r="E806" t="s">
        <v>235</v>
      </c>
      <c r="F806" t="s">
        <v>234</v>
      </c>
      <c r="G806" t="s">
        <v>217</v>
      </c>
    </row>
    <row r="807" spans="1:54" hidden="1" x14ac:dyDescent="0.2">
      <c r="A807">
        <v>638</v>
      </c>
      <c r="B807" t="s">
        <v>544</v>
      </c>
      <c r="C807" t="s">
        <v>233</v>
      </c>
      <c r="D807" t="s">
        <v>140</v>
      </c>
      <c r="E807" t="s">
        <v>231</v>
      </c>
      <c r="F807" t="s">
        <v>230</v>
      </c>
      <c r="G807" t="s">
        <v>225</v>
      </c>
      <c r="H807" t="s">
        <v>222</v>
      </c>
      <c r="I807" t="s">
        <v>854</v>
      </c>
      <c r="J807" s="3" t="s">
        <v>215</v>
      </c>
      <c r="K807" s="3" t="s">
        <v>215</v>
      </c>
      <c r="L807" s="3" t="s">
        <v>215</v>
      </c>
      <c r="M807" s="3" t="s">
        <v>215</v>
      </c>
      <c r="N807" s="3" t="s">
        <v>215</v>
      </c>
      <c r="O807" s="3" t="s">
        <v>215</v>
      </c>
      <c r="P807" s="3" t="s">
        <v>215</v>
      </c>
      <c r="Q807" s="3" t="s">
        <v>215</v>
      </c>
      <c r="R807" s="3" t="s">
        <v>215</v>
      </c>
      <c r="S807" s="3" t="s">
        <v>215</v>
      </c>
      <c r="T807" s="3" t="s">
        <v>215</v>
      </c>
      <c r="U807" s="3" t="s">
        <v>215</v>
      </c>
      <c r="V807" s="3" t="s">
        <v>215</v>
      </c>
      <c r="W807" s="3" t="s">
        <v>215</v>
      </c>
      <c r="X807" s="3" t="s">
        <v>215</v>
      </c>
      <c r="Y807" s="3" t="s">
        <v>215</v>
      </c>
      <c r="Z807" s="3" t="s">
        <v>215</v>
      </c>
      <c r="AA807" s="3" t="s">
        <v>215</v>
      </c>
      <c r="AB807" s="3" t="s">
        <v>215</v>
      </c>
      <c r="AC807" s="3">
        <v>891.95699999999999</v>
      </c>
      <c r="AD807" s="3">
        <v>989.76900000000001</v>
      </c>
      <c r="AE807" s="3">
        <v>1019.9880000000001</v>
      </c>
      <c r="AF807" s="3">
        <v>895.24900000000002</v>
      </c>
      <c r="AG807" s="3">
        <v>725.279</v>
      </c>
      <c r="AH807" s="3">
        <v>702.15</v>
      </c>
      <c r="AI807" s="3">
        <v>934.21299999999997</v>
      </c>
      <c r="AJ807" s="3">
        <v>307.43799999999999</v>
      </c>
      <c r="AK807" s="3">
        <v>558.57600000000002</v>
      </c>
      <c r="AL807" s="3">
        <v>799.14599999999996</v>
      </c>
      <c r="AM807" s="3">
        <v>858.64599999999996</v>
      </c>
      <c r="AN807" s="3">
        <v>990.77599999999995</v>
      </c>
      <c r="AO807" s="3">
        <v>1101.5930000000001</v>
      </c>
      <c r="AP807" s="3">
        <v>1111.5039999999999</v>
      </c>
      <c r="AQ807" s="3">
        <v>1144.0050000000001</v>
      </c>
      <c r="AR807" s="3">
        <v>1461.5550000000001</v>
      </c>
      <c r="AS807" s="3">
        <v>2080.4549999999999</v>
      </c>
      <c r="AT807" s="3">
        <v>2525.5129999999999</v>
      </c>
      <c r="AU807" s="3">
        <v>2930.01</v>
      </c>
      <c r="AV807" s="3">
        <v>3221.0590000000002</v>
      </c>
      <c r="AW807" s="3">
        <v>3359.6550000000002</v>
      </c>
      <c r="AX807" s="3">
        <v>3374.0990000000002</v>
      </c>
      <c r="AY807" s="3">
        <v>3397.3589999999999</v>
      </c>
      <c r="AZ807" s="3">
        <v>3384.0309999999999</v>
      </c>
      <c r="BA807">
        <v>3308.9589999999998</v>
      </c>
      <c r="BB807">
        <v>2016</v>
      </c>
    </row>
    <row r="808" spans="1:54" hidden="1" x14ac:dyDescent="0.2">
      <c r="A808">
        <v>638</v>
      </c>
      <c r="B808" t="s">
        <v>544</v>
      </c>
      <c r="C808" t="s">
        <v>232</v>
      </c>
      <c r="D808" t="s">
        <v>140</v>
      </c>
      <c r="E808" t="s">
        <v>231</v>
      </c>
      <c r="F808" t="s">
        <v>230</v>
      </c>
      <c r="G808" t="s">
        <v>217</v>
      </c>
      <c r="I808" t="s">
        <v>229</v>
      </c>
      <c r="J808" s="3" t="s">
        <v>215</v>
      </c>
      <c r="K808" s="3" t="s">
        <v>215</v>
      </c>
      <c r="L808" s="3" t="s">
        <v>215</v>
      </c>
      <c r="M808" s="3" t="s">
        <v>215</v>
      </c>
      <c r="N808" s="3" t="s">
        <v>215</v>
      </c>
      <c r="O808" s="3" t="s">
        <v>215</v>
      </c>
      <c r="P808" s="3" t="s">
        <v>215</v>
      </c>
      <c r="Q808" s="3" t="s">
        <v>215</v>
      </c>
      <c r="R808" s="3" t="s">
        <v>215</v>
      </c>
      <c r="S808" s="3" t="s">
        <v>215</v>
      </c>
      <c r="T808" s="3" t="s">
        <v>215</v>
      </c>
      <c r="U808" s="3" t="s">
        <v>215</v>
      </c>
      <c r="V808" s="3" t="s">
        <v>215</v>
      </c>
      <c r="W808" s="3" t="s">
        <v>215</v>
      </c>
      <c r="X808" s="3" t="s">
        <v>215</v>
      </c>
      <c r="Y808" s="3" t="s">
        <v>215</v>
      </c>
      <c r="Z808" s="3" t="s">
        <v>215</v>
      </c>
      <c r="AA808" s="3" t="s">
        <v>215</v>
      </c>
      <c r="AB808" s="3" t="s">
        <v>215</v>
      </c>
      <c r="AC808" s="3">
        <v>53.859000000000002</v>
      </c>
      <c r="AD808" s="3">
        <v>54.109000000000002</v>
      </c>
      <c r="AE808" s="3">
        <v>51.917999999999999</v>
      </c>
      <c r="AF808" s="3">
        <v>42.048000000000002</v>
      </c>
      <c r="AG808" s="3">
        <v>31.952999999999999</v>
      </c>
      <c r="AH808" s="3">
        <v>29.396000000000001</v>
      </c>
      <c r="AI808" s="3">
        <v>36.869999999999997</v>
      </c>
      <c r="AJ808" s="3">
        <v>11.433999999999999</v>
      </c>
      <c r="AK808" s="3">
        <v>19.526</v>
      </c>
      <c r="AL808" s="3">
        <v>25.02</v>
      </c>
      <c r="AM808" s="3">
        <v>25.622</v>
      </c>
      <c r="AN808" s="3">
        <v>28.702000000000002</v>
      </c>
      <c r="AO808" s="3">
        <v>29.876000000000001</v>
      </c>
      <c r="AP808" s="3">
        <v>26.704999999999998</v>
      </c>
      <c r="AQ808" s="3">
        <v>25.288</v>
      </c>
      <c r="AR808" s="3">
        <v>30.452000000000002</v>
      </c>
      <c r="AS808" s="3">
        <v>42.424999999999997</v>
      </c>
      <c r="AT808" s="3">
        <v>49.677999999999997</v>
      </c>
      <c r="AU808" s="3">
        <v>54.597000000000001</v>
      </c>
      <c r="AV808" s="3">
        <v>55.148000000000003</v>
      </c>
      <c r="AW808" s="3">
        <v>52.643000000000001</v>
      </c>
      <c r="AX808" s="3">
        <v>48.222000000000001</v>
      </c>
      <c r="AY808" s="3">
        <v>44.100999999999999</v>
      </c>
      <c r="AZ808" s="3">
        <v>40.384999999999998</v>
      </c>
      <c r="BA808">
        <v>36.442999999999998</v>
      </c>
      <c r="BB808">
        <v>2016</v>
      </c>
    </row>
    <row r="809" spans="1:54" hidden="1" x14ac:dyDescent="0.2">
      <c r="A809">
        <v>638</v>
      </c>
      <c r="B809" t="s">
        <v>544</v>
      </c>
      <c r="C809" t="s">
        <v>228</v>
      </c>
      <c r="D809" t="s">
        <v>140</v>
      </c>
      <c r="E809" t="s">
        <v>227</v>
      </c>
      <c r="F809" t="s">
        <v>226</v>
      </c>
      <c r="G809" t="s">
        <v>225</v>
      </c>
      <c r="H809" t="s">
        <v>222</v>
      </c>
      <c r="I809" t="s">
        <v>854</v>
      </c>
      <c r="J809" s="3">
        <v>379.04899999999998</v>
      </c>
      <c r="K809" s="3">
        <v>327.50700000000001</v>
      </c>
      <c r="L809" s="3">
        <v>379.34699999999998</v>
      </c>
      <c r="M809" s="3">
        <v>416.63400000000001</v>
      </c>
      <c r="N809" s="3">
        <v>465.5</v>
      </c>
      <c r="O809" s="3">
        <v>499.04399999999998</v>
      </c>
      <c r="P809" s="3">
        <v>491.37</v>
      </c>
      <c r="Q809" s="3">
        <v>498.80700000000002</v>
      </c>
      <c r="R809" s="3">
        <v>514.59799999999996</v>
      </c>
      <c r="S809" s="3">
        <v>509.10300000000001</v>
      </c>
      <c r="T809" s="3">
        <v>533.63</v>
      </c>
      <c r="U809" s="3">
        <v>560.38800000000003</v>
      </c>
      <c r="V809" s="3">
        <v>594.41600000000005</v>
      </c>
      <c r="W809" s="3">
        <v>644.07000000000005</v>
      </c>
      <c r="X809" s="3">
        <v>887.25900000000001</v>
      </c>
      <c r="Y809" s="3">
        <v>1082.9659999999999</v>
      </c>
      <c r="Z809" s="3">
        <v>1207.835</v>
      </c>
      <c r="AA809" s="3">
        <v>1323.9380000000001</v>
      </c>
      <c r="AB809" s="3">
        <v>1448.386</v>
      </c>
      <c r="AC809" s="3">
        <v>1656.1</v>
      </c>
      <c r="AD809" s="3">
        <v>1829.2</v>
      </c>
      <c r="AE809" s="3">
        <v>1964.6</v>
      </c>
      <c r="AF809" s="3">
        <v>2129.1</v>
      </c>
      <c r="AG809" s="3">
        <v>2269.8000000000002</v>
      </c>
      <c r="AH809" s="3">
        <v>2388.6</v>
      </c>
      <c r="AI809" s="3">
        <v>2533.8000000000002</v>
      </c>
      <c r="AJ809" s="3">
        <v>2688.7</v>
      </c>
      <c r="AK809" s="3">
        <v>2860.7</v>
      </c>
      <c r="AL809" s="3">
        <v>3194</v>
      </c>
      <c r="AM809" s="3">
        <v>3351.2</v>
      </c>
      <c r="AN809" s="3">
        <v>3452</v>
      </c>
      <c r="AO809" s="3">
        <v>3687.2</v>
      </c>
      <c r="AP809" s="3">
        <v>4162.2</v>
      </c>
      <c r="AQ809" s="3">
        <v>4523.8999999999996</v>
      </c>
      <c r="AR809" s="3">
        <v>4799.5</v>
      </c>
      <c r="AS809" s="3">
        <v>4903.8</v>
      </c>
      <c r="AT809" s="3">
        <v>5083.7389999999996</v>
      </c>
      <c r="AU809" s="3">
        <v>5366.5959999999995</v>
      </c>
      <c r="AV809" s="3">
        <v>5840.8040000000001</v>
      </c>
      <c r="AW809" s="3">
        <v>6381.9560000000001</v>
      </c>
      <c r="AX809" s="3">
        <v>6997</v>
      </c>
      <c r="AY809" s="3">
        <v>7703.5780000000004</v>
      </c>
      <c r="AZ809" s="3">
        <v>8379.49</v>
      </c>
      <c r="BA809">
        <v>9079.7520000000004</v>
      </c>
      <c r="BB809">
        <v>2016</v>
      </c>
    </row>
    <row r="810" spans="1:54" hidden="1" x14ac:dyDescent="0.2">
      <c r="A810">
        <v>638</v>
      </c>
      <c r="B810" t="s">
        <v>544</v>
      </c>
      <c r="C810" t="s">
        <v>224</v>
      </c>
      <c r="D810" t="s">
        <v>140</v>
      </c>
      <c r="E810" t="s">
        <v>219</v>
      </c>
      <c r="F810" t="s">
        <v>218</v>
      </c>
      <c r="G810" t="s">
        <v>223</v>
      </c>
      <c r="H810" t="s">
        <v>222</v>
      </c>
      <c r="I810" t="s">
        <v>855</v>
      </c>
      <c r="J810" s="3">
        <v>-0.108</v>
      </c>
      <c r="K810" s="3">
        <v>-0.26400000000000001</v>
      </c>
      <c r="L810" s="3">
        <v>-0.32200000000000001</v>
      </c>
      <c r="M810" s="3">
        <v>-0.159</v>
      </c>
      <c r="N810" s="3">
        <v>-5.2999999999999999E-2</v>
      </c>
      <c r="O810" s="3">
        <v>-4.8000000000000001E-2</v>
      </c>
      <c r="P810" s="3">
        <v>-9.5000000000000001E-2</v>
      </c>
      <c r="Q810" s="3">
        <v>-0.10299999999999999</v>
      </c>
      <c r="R810" s="3">
        <v>-0.13800000000000001</v>
      </c>
      <c r="S810" s="3">
        <v>-2.8000000000000001E-2</v>
      </c>
      <c r="T810" s="3">
        <v>-4.2999999999999997E-2</v>
      </c>
      <c r="U810" s="3">
        <v>-5.7000000000000002E-2</v>
      </c>
      <c r="V810" s="3">
        <v>-0.104</v>
      </c>
      <c r="W810" s="3">
        <v>-9.8000000000000004E-2</v>
      </c>
      <c r="X810" s="3">
        <v>-0.04</v>
      </c>
      <c r="Y810" s="3">
        <v>-0.13300000000000001</v>
      </c>
      <c r="Z810" s="3">
        <v>-9.2999999999999999E-2</v>
      </c>
      <c r="AA810" s="3">
        <v>-0.16</v>
      </c>
      <c r="AB810" s="3">
        <v>-0.13300000000000001</v>
      </c>
      <c r="AC810" s="3">
        <v>-0.18099999999999999</v>
      </c>
      <c r="AD810" s="3">
        <v>-0.124</v>
      </c>
      <c r="AE810" s="3">
        <v>-0.1</v>
      </c>
      <c r="AF810" s="3">
        <v>-0.20599999999999999</v>
      </c>
      <c r="AG810" s="3">
        <v>-0.30099999999999999</v>
      </c>
      <c r="AH810" s="3">
        <v>-0.27200000000000002</v>
      </c>
      <c r="AI810" s="3">
        <v>-0.28399999999999997</v>
      </c>
      <c r="AJ810" s="3">
        <v>-0.23300000000000001</v>
      </c>
      <c r="AK810" s="3">
        <v>-0.56100000000000005</v>
      </c>
      <c r="AL810" s="3">
        <v>-0.53900000000000003</v>
      </c>
      <c r="AM810" s="3">
        <v>-0.59</v>
      </c>
      <c r="AN810" s="3">
        <v>-0.57399999999999995</v>
      </c>
      <c r="AO810" s="3">
        <v>-0.56999999999999995</v>
      </c>
      <c r="AP810" s="3">
        <v>-0.60399999999999998</v>
      </c>
      <c r="AQ810" s="3">
        <v>-0.67900000000000005</v>
      </c>
      <c r="AR810" s="3">
        <v>-0.83499999999999996</v>
      </c>
      <c r="AS810" s="3">
        <v>-0.746</v>
      </c>
      <c r="AT810" s="3">
        <v>-0.80800000000000005</v>
      </c>
      <c r="AU810" s="3">
        <v>-0.86899999999999999</v>
      </c>
      <c r="AV810" s="3">
        <v>-0.94099999999999995</v>
      </c>
      <c r="AW810" s="3">
        <v>-0.96499999999999997</v>
      </c>
      <c r="AX810" s="3">
        <v>-0.98</v>
      </c>
      <c r="AY810" s="3">
        <v>-0.93899999999999995</v>
      </c>
      <c r="AZ810" s="3">
        <v>-0.88100000000000001</v>
      </c>
      <c r="BA810">
        <v>-0.88</v>
      </c>
      <c r="BB810">
        <v>2016</v>
      </c>
    </row>
    <row r="811" spans="1:54" hidden="1" x14ac:dyDescent="0.2">
      <c r="A811">
        <v>638</v>
      </c>
      <c r="B811" t="s">
        <v>544</v>
      </c>
      <c r="C811" t="s">
        <v>220</v>
      </c>
      <c r="D811" t="s">
        <v>140</v>
      </c>
      <c r="E811" t="s">
        <v>219</v>
      </c>
      <c r="F811" t="s">
        <v>218</v>
      </c>
      <c r="G811" t="s">
        <v>217</v>
      </c>
      <c r="I811" t="s">
        <v>216</v>
      </c>
      <c r="J811" s="3">
        <v>-6.3849999999999998</v>
      </c>
      <c r="K811" s="3">
        <v>-23.128</v>
      </c>
      <c r="L811" s="3">
        <v>-28.532</v>
      </c>
      <c r="M811" s="3">
        <v>-15.929</v>
      </c>
      <c r="N811" s="3">
        <v>-5.0030000000000001</v>
      </c>
      <c r="O811" s="3">
        <v>-4.1639999999999997</v>
      </c>
      <c r="P811" s="3">
        <v>-6.36</v>
      </c>
      <c r="Q811" s="3">
        <v>-5.7919999999999998</v>
      </c>
      <c r="R811" s="3">
        <v>-7.4059999999999997</v>
      </c>
      <c r="S811" s="3">
        <v>-1.641</v>
      </c>
      <c r="T811" s="3">
        <v>-2.0339999999999998</v>
      </c>
      <c r="U811" s="3">
        <v>-2.6379999999999999</v>
      </c>
      <c r="V811" s="3">
        <v>-4.335</v>
      </c>
      <c r="W811" s="3">
        <v>-4.1859999999999999</v>
      </c>
      <c r="X811" s="3">
        <v>-2.4769999999999999</v>
      </c>
      <c r="Y811" s="3">
        <v>-6.0910000000000002</v>
      </c>
      <c r="Z811" s="3">
        <v>-3.9060000000000001</v>
      </c>
      <c r="AA811" s="3">
        <v>-7.0119999999999996</v>
      </c>
      <c r="AB811" s="3">
        <v>-5.4269999999999996</v>
      </c>
      <c r="AC811" s="3">
        <v>-6.71</v>
      </c>
      <c r="AD811" s="3">
        <v>-4.82</v>
      </c>
      <c r="AE811" s="3">
        <v>-3.7269999999999999</v>
      </c>
      <c r="AF811" s="3">
        <v>-6.71</v>
      </c>
      <c r="AG811" s="3">
        <v>-7.6890000000000001</v>
      </c>
      <c r="AH811" s="3">
        <v>-6.0049999999999999</v>
      </c>
      <c r="AI811" s="3">
        <v>-5.8959999999999999</v>
      </c>
      <c r="AJ811" s="3">
        <v>-4.5229999999999997</v>
      </c>
      <c r="AK811" s="3">
        <v>-9.3829999999999991</v>
      </c>
      <c r="AL811" s="3">
        <v>-7.5170000000000003</v>
      </c>
      <c r="AM811" s="3">
        <v>-8.2870000000000008</v>
      </c>
      <c r="AN811" s="3">
        <v>-8.2260000000000009</v>
      </c>
      <c r="AO811" s="3">
        <v>-7.2869999999999999</v>
      </c>
      <c r="AP811" s="3">
        <v>-7.4059999999999997</v>
      </c>
      <c r="AQ811" s="3">
        <v>-7.4169999999999998</v>
      </c>
      <c r="AR811" s="3">
        <v>-8.59</v>
      </c>
      <c r="AS811" s="3">
        <v>-8.9879999999999995</v>
      </c>
      <c r="AT811" s="3">
        <v>-9.4169999999999998</v>
      </c>
      <c r="AU811" s="3">
        <v>-9.4030000000000005</v>
      </c>
      <c r="AV811" s="3">
        <v>-8.5210000000000008</v>
      </c>
      <c r="AW811" s="3">
        <v>-7.9089999999999998</v>
      </c>
      <c r="AX811" s="3">
        <v>-7.3280000000000003</v>
      </c>
      <c r="AY811" s="3">
        <v>-6.3780000000000001</v>
      </c>
      <c r="AZ811" s="3">
        <v>-5.5019999999999998</v>
      </c>
      <c r="BA811">
        <v>-5.069</v>
      </c>
      <c r="BB811">
        <v>2014</v>
      </c>
    </row>
    <row r="812" spans="1:54" x14ac:dyDescent="0.2">
      <c r="A812">
        <v>514</v>
      </c>
      <c r="B812" t="s">
        <v>543</v>
      </c>
      <c r="C812" t="s">
        <v>352</v>
      </c>
      <c r="D812" t="s">
        <v>152</v>
      </c>
      <c r="E812" t="s">
        <v>349</v>
      </c>
      <c r="F812" t="s">
        <v>351</v>
      </c>
      <c r="G812" t="s">
        <v>225</v>
      </c>
      <c r="H812" t="s">
        <v>222</v>
      </c>
      <c r="I812" t="s">
        <v>856</v>
      </c>
      <c r="J812" s="3">
        <v>4.6050000000000004</v>
      </c>
      <c r="K812" s="3">
        <v>5.23</v>
      </c>
      <c r="L812" s="3">
        <v>5.6589999999999998</v>
      </c>
      <c r="M812" s="3">
        <v>6.0739999999999998</v>
      </c>
      <c r="N812" s="3">
        <v>6.5369999999999999</v>
      </c>
      <c r="O812" s="3">
        <v>6.8209999999999997</v>
      </c>
      <c r="P812" s="3">
        <v>7.3639999999999999</v>
      </c>
      <c r="Q812" s="3">
        <v>8.8529999999999998</v>
      </c>
      <c r="R812" s="3">
        <v>10.188000000000001</v>
      </c>
      <c r="S812" s="3">
        <v>10.819000000000001</v>
      </c>
      <c r="T812" s="3">
        <v>11.804</v>
      </c>
      <c r="U812" s="3">
        <v>12.382</v>
      </c>
      <c r="V812" s="3">
        <v>12.64</v>
      </c>
      <c r="W812" s="3">
        <v>13.042999999999999</v>
      </c>
      <c r="X812" s="3">
        <v>13.334</v>
      </c>
      <c r="Y812" s="3">
        <v>14.137</v>
      </c>
      <c r="Z812" s="3">
        <v>14.981</v>
      </c>
      <c r="AA812" s="3">
        <v>15.811999999999999</v>
      </c>
      <c r="AB812" s="3">
        <v>16.762</v>
      </c>
      <c r="AC812" s="3">
        <v>17.949000000000002</v>
      </c>
      <c r="AD812" s="3">
        <v>19.193999999999999</v>
      </c>
      <c r="AE812" s="3">
        <v>20.545000000000002</v>
      </c>
      <c r="AF812" s="3">
        <v>22.5</v>
      </c>
      <c r="AG812" s="3">
        <v>24.552</v>
      </c>
      <c r="AH812" s="3">
        <v>26.209</v>
      </c>
      <c r="AI812" s="3">
        <v>27.919</v>
      </c>
      <c r="AJ812" s="3">
        <v>29.867999999999999</v>
      </c>
      <c r="AK812" s="3">
        <v>33.622999999999998</v>
      </c>
      <c r="AL812" s="3">
        <v>37.238</v>
      </c>
      <c r="AM812" s="3">
        <v>39.369</v>
      </c>
      <c r="AN812" s="3">
        <v>43.040999999999997</v>
      </c>
      <c r="AO812" s="3">
        <v>47.225000000000001</v>
      </c>
      <c r="AP812" s="3">
        <v>50.26</v>
      </c>
      <c r="AQ812" s="3">
        <v>52.055</v>
      </c>
      <c r="AR812" s="3">
        <v>54.118000000000002</v>
      </c>
      <c r="AS812" s="3">
        <v>57.433999999999997</v>
      </c>
      <c r="AT812" s="3">
        <v>61.081000000000003</v>
      </c>
      <c r="AU812" s="3">
        <v>64.747</v>
      </c>
      <c r="AV812" s="3">
        <v>69.355000000000004</v>
      </c>
      <c r="AW812" s="3">
        <v>74.591999999999999</v>
      </c>
      <c r="AX812" s="3">
        <v>81.47</v>
      </c>
      <c r="AY812" s="3">
        <v>89.238</v>
      </c>
      <c r="AZ812" s="3">
        <v>98.363</v>
      </c>
      <c r="BA812">
        <v>109.605</v>
      </c>
      <c r="BB812">
        <v>2016</v>
      </c>
    </row>
    <row r="813" spans="1:54" hidden="1" x14ac:dyDescent="0.2">
      <c r="A813">
        <v>514</v>
      </c>
      <c r="B813" t="s">
        <v>543</v>
      </c>
      <c r="C813" t="s">
        <v>350</v>
      </c>
      <c r="D813" t="s">
        <v>152</v>
      </c>
      <c r="E813" t="s">
        <v>349</v>
      </c>
      <c r="F813" t="s">
        <v>348</v>
      </c>
      <c r="G813" t="s">
        <v>275</v>
      </c>
      <c r="I813" t="s">
        <v>347</v>
      </c>
      <c r="J813" s="3">
        <v>4.9950000000000001</v>
      </c>
      <c r="K813" s="3">
        <v>13.589</v>
      </c>
      <c r="L813" s="3">
        <v>8.1950000000000003</v>
      </c>
      <c r="M813" s="3">
        <v>7.3369999999999997</v>
      </c>
      <c r="N813" s="3">
        <v>7.6159999999999997</v>
      </c>
      <c r="O813" s="3">
        <v>4.3490000000000002</v>
      </c>
      <c r="P813" s="3">
        <v>7.9539999999999997</v>
      </c>
      <c r="Q813" s="3">
        <v>20.228999999999999</v>
      </c>
      <c r="R813" s="3">
        <v>15.079000000000001</v>
      </c>
      <c r="S813" s="3">
        <v>6.194</v>
      </c>
      <c r="T813" s="3">
        <v>9.0980000000000008</v>
      </c>
      <c r="U813" s="3">
        <v>4.8959999999999999</v>
      </c>
      <c r="V813" s="3">
        <v>2.0830000000000002</v>
      </c>
      <c r="W813" s="3">
        <v>3.1920000000000002</v>
      </c>
      <c r="X813" s="3">
        <v>2.2320000000000002</v>
      </c>
      <c r="Y813" s="3">
        <v>6.0190000000000001</v>
      </c>
      <c r="Z813" s="3">
        <v>5.9710000000000001</v>
      </c>
      <c r="AA813" s="3">
        <v>5.5439999999999996</v>
      </c>
      <c r="AB813" s="3">
        <v>6.0090000000000003</v>
      </c>
      <c r="AC813" s="3">
        <v>7.0869999999999997</v>
      </c>
      <c r="AD813" s="3">
        <v>6.9340000000000002</v>
      </c>
      <c r="AE813" s="3">
        <v>7.04</v>
      </c>
      <c r="AF813" s="3">
        <v>9.516</v>
      </c>
      <c r="AG813" s="3">
        <v>9.1180000000000003</v>
      </c>
      <c r="AH813" s="3">
        <v>6.7480000000000002</v>
      </c>
      <c r="AI813" s="3">
        <v>6.5270000000000001</v>
      </c>
      <c r="AJ813" s="3">
        <v>6.9809999999999999</v>
      </c>
      <c r="AK813" s="3">
        <v>12.571</v>
      </c>
      <c r="AL813" s="3">
        <v>10.752000000000001</v>
      </c>
      <c r="AM813" s="3">
        <v>5.7220000000000004</v>
      </c>
      <c r="AN813" s="3">
        <v>9.327</v>
      </c>
      <c r="AO813" s="3">
        <v>9.7200000000000006</v>
      </c>
      <c r="AP813" s="3">
        <v>6.4279999999999999</v>
      </c>
      <c r="AQ813" s="3">
        <v>3.57</v>
      </c>
      <c r="AR813" s="3">
        <v>3.9630000000000001</v>
      </c>
      <c r="AS813" s="3">
        <v>6.1289999999999996</v>
      </c>
      <c r="AT813" s="3">
        <v>6.35</v>
      </c>
      <c r="AU813" s="3">
        <v>6.0019999999999998</v>
      </c>
      <c r="AV813" s="3">
        <v>7.1159999999999997</v>
      </c>
      <c r="AW813" s="3">
        <v>7.5510000000000002</v>
      </c>
      <c r="AX813" s="3">
        <v>9.2210000000000001</v>
      </c>
      <c r="AY813" s="3">
        <v>9.5340000000000007</v>
      </c>
      <c r="AZ813" s="3">
        <v>10.226000000000001</v>
      </c>
      <c r="BA813">
        <v>11.429</v>
      </c>
      <c r="BB813">
        <v>2016</v>
      </c>
    </row>
    <row r="814" spans="1:54" hidden="1" x14ac:dyDescent="0.2">
      <c r="A814">
        <v>514</v>
      </c>
      <c r="B814" t="s">
        <v>543</v>
      </c>
      <c r="C814" t="s">
        <v>346</v>
      </c>
      <c r="D814" t="s">
        <v>152</v>
      </c>
      <c r="E814" t="s">
        <v>342</v>
      </c>
      <c r="F814" t="s">
        <v>345</v>
      </c>
      <c r="G814" t="s">
        <v>225</v>
      </c>
      <c r="H814" t="s">
        <v>222</v>
      </c>
      <c r="I814" t="s">
        <v>856</v>
      </c>
      <c r="J814" s="3">
        <v>1</v>
      </c>
      <c r="K814" s="3">
        <v>1.1890000000000001</v>
      </c>
      <c r="L814" s="3">
        <v>1.365</v>
      </c>
      <c r="M814" s="3">
        <v>1.573</v>
      </c>
      <c r="N814" s="3">
        <v>1.8320000000000001</v>
      </c>
      <c r="O814" s="3">
        <v>2.0649999999999999</v>
      </c>
      <c r="P814" s="3">
        <v>2.38</v>
      </c>
      <c r="Q814" s="3">
        <v>2.9630000000000001</v>
      </c>
      <c r="R814" s="3">
        <v>3.6440000000000001</v>
      </c>
      <c r="S814" s="3">
        <v>4.242</v>
      </c>
      <c r="T814" s="3">
        <v>4.9249999999999998</v>
      </c>
      <c r="U814" s="3">
        <v>5.5389999999999997</v>
      </c>
      <c r="V814" s="3">
        <v>6.1769999999999996</v>
      </c>
      <c r="W814" s="3">
        <v>6.9290000000000003</v>
      </c>
      <c r="X814" s="3">
        <v>7.944</v>
      </c>
      <c r="Y814" s="3">
        <v>9.2899999999999991</v>
      </c>
      <c r="Z814" s="3">
        <v>10.663</v>
      </c>
      <c r="AA814" s="3">
        <v>12.449</v>
      </c>
      <c r="AB814" s="3">
        <v>14.677</v>
      </c>
      <c r="AC814" s="3">
        <v>17.082000000000001</v>
      </c>
      <c r="AD814" s="3">
        <v>19.038</v>
      </c>
      <c r="AE814" s="3">
        <v>21.108000000000001</v>
      </c>
      <c r="AF814" s="3">
        <v>24.292999999999999</v>
      </c>
      <c r="AG814" s="3">
        <v>27.54</v>
      </c>
      <c r="AH814" s="3">
        <v>30.41</v>
      </c>
      <c r="AI814" s="3">
        <v>33.978999999999999</v>
      </c>
      <c r="AJ814" s="3">
        <v>38.393000000000001</v>
      </c>
      <c r="AK814" s="3">
        <v>45.064999999999998</v>
      </c>
      <c r="AL814" s="3">
        <v>52.1</v>
      </c>
      <c r="AM814" s="3">
        <v>57.981999999999999</v>
      </c>
      <c r="AN814" s="3">
        <v>66.858999999999995</v>
      </c>
      <c r="AO814" s="3">
        <v>78.722999999999999</v>
      </c>
      <c r="AP814" s="3">
        <v>91.200999999999993</v>
      </c>
      <c r="AQ814" s="3">
        <v>101.416</v>
      </c>
      <c r="AR814" s="3">
        <v>112.462</v>
      </c>
      <c r="AS814" s="3">
        <v>125.78400000000001</v>
      </c>
      <c r="AT814" s="3">
        <v>141.745</v>
      </c>
      <c r="AU814" s="3">
        <v>159.08600000000001</v>
      </c>
      <c r="AV814" s="3">
        <v>177.423</v>
      </c>
      <c r="AW814" s="3">
        <v>199.017</v>
      </c>
      <c r="AX814" s="3">
        <v>227.02500000000001</v>
      </c>
      <c r="AY814" s="3">
        <v>259.23099999999999</v>
      </c>
      <c r="AZ814" s="3">
        <v>298.07100000000003</v>
      </c>
      <c r="BA814">
        <v>346.35399999999998</v>
      </c>
      <c r="BB814">
        <v>2016</v>
      </c>
    </row>
    <row r="815" spans="1:54" hidden="1" x14ac:dyDescent="0.2">
      <c r="A815">
        <v>514</v>
      </c>
      <c r="B815" t="s">
        <v>543</v>
      </c>
      <c r="C815" t="s">
        <v>344</v>
      </c>
      <c r="D815" t="s">
        <v>152</v>
      </c>
      <c r="E815" t="s">
        <v>342</v>
      </c>
      <c r="F815" t="s">
        <v>343</v>
      </c>
      <c r="G815" t="s">
        <v>223</v>
      </c>
      <c r="H815" t="s">
        <v>222</v>
      </c>
      <c r="I815" t="s">
        <v>310</v>
      </c>
      <c r="J815" s="3">
        <v>0.127</v>
      </c>
      <c r="K815" s="3">
        <v>0.13700000000000001</v>
      </c>
      <c r="L815" s="3">
        <v>0.14399999999999999</v>
      </c>
      <c r="M815" s="3">
        <v>0.156</v>
      </c>
      <c r="N815" s="3">
        <v>0.161</v>
      </c>
      <c r="O815" s="3">
        <v>0.16700000000000001</v>
      </c>
      <c r="P815" s="3">
        <v>0.189</v>
      </c>
      <c r="Q815" s="3">
        <v>0.22900000000000001</v>
      </c>
      <c r="R815" s="3">
        <v>0.26200000000000001</v>
      </c>
      <c r="S815" s="3">
        <v>0.26100000000000001</v>
      </c>
      <c r="T815" s="3">
        <v>0.28100000000000003</v>
      </c>
      <c r="U815" s="3">
        <v>0.24399999999999999</v>
      </c>
      <c r="V815" s="3">
        <v>0.23799999999999999</v>
      </c>
      <c r="W815" s="3">
        <v>0.249</v>
      </c>
      <c r="X815" s="3">
        <v>0.253</v>
      </c>
      <c r="Y815" s="3">
        <v>0.29599999999999999</v>
      </c>
      <c r="Z815" s="3">
        <v>0.311</v>
      </c>
      <c r="AA815" s="3">
        <v>0.34799999999999998</v>
      </c>
      <c r="AB815" s="3">
        <v>0.38200000000000001</v>
      </c>
      <c r="AC815" s="3">
        <v>0.40100000000000002</v>
      </c>
      <c r="AD815" s="3">
        <v>0.436</v>
      </c>
      <c r="AE815" s="3">
        <v>0.45500000000000002</v>
      </c>
      <c r="AF815" s="3">
        <v>0.504</v>
      </c>
      <c r="AG815" s="3">
        <v>0.57499999999999996</v>
      </c>
      <c r="AH815" s="3">
        <v>0.67</v>
      </c>
      <c r="AI815" s="3">
        <v>0.76200000000000001</v>
      </c>
      <c r="AJ815" s="3">
        <v>0.85799999999999998</v>
      </c>
      <c r="AK815" s="3">
        <v>1.02</v>
      </c>
      <c r="AL815" s="3">
        <v>1.2909999999999999</v>
      </c>
      <c r="AM815" s="3">
        <v>1.214</v>
      </c>
      <c r="AN815" s="3">
        <v>1.4330000000000001</v>
      </c>
      <c r="AO815" s="3">
        <v>1.7370000000000001</v>
      </c>
      <c r="AP815" s="3">
        <v>1.8140000000000001</v>
      </c>
      <c r="AQ815" s="3">
        <v>1.849</v>
      </c>
      <c r="AR815" s="3">
        <v>1.83</v>
      </c>
      <c r="AS815" s="3">
        <v>2.0270000000000001</v>
      </c>
      <c r="AT815" s="3">
        <v>2.1269999999999998</v>
      </c>
      <c r="AU815" s="3">
        <v>2.3340000000000001</v>
      </c>
      <c r="AV815" s="3">
        <v>2.5470000000000002</v>
      </c>
      <c r="AW815" s="3">
        <v>2.8</v>
      </c>
      <c r="AX815" s="3">
        <v>3.1320000000000001</v>
      </c>
      <c r="AY815" s="3">
        <v>3.4950000000000001</v>
      </c>
      <c r="AZ815" s="3">
        <v>3.9209999999999998</v>
      </c>
      <c r="BA815">
        <v>4.4450000000000003</v>
      </c>
      <c r="BB815">
        <v>2016</v>
      </c>
    </row>
    <row r="816" spans="1:54" hidden="1" x14ac:dyDescent="0.2">
      <c r="A816">
        <v>514</v>
      </c>
      <c r="B816" t="s">
        <v>543</v>
      </c>
      <c r="C816" t="s">
        <v>213</v>
      </c>
      <c r="D816" t="s">
        <v>152</v>
      </c>
      <c r="E816" t="s">
        <v>342</v>
      </c>
      <c r="F816" s="3" t="s">
        <v>341</v>
      </c>
      <c r="G816" t="s">
        <v>323</v>
      </c>
      <c r="H816" t="s">
        <v>222</v>
      </c>
      <c r="I816" t="s">
        <v>310</v>
      </c>
      <c r="J816">
        <v>0.19600000000000001</v>
      </c>
      <c r="K816">
        <v>0.24299999999999999</v>
      </c>
      <c r="L816">
        <v>0.27900000000000003</v>
      </c>
      <c r="M816">
        <v>0.311</v>
      </c>
      <c r="N816">
        <v>0.34699999999999998</v>
      </c>
      <c r="O816">
        <v>0.374</v>
      </c>
      <c r="P816">
        <v>0.41199999999999998</v>
      </c>
      <c r="Q816">
        <v>0.50800000000000001</v>
      </c>
      <c r="R816">
        <v>0.60499999999999998</v>
      </c>
      <c r="S816">
        <v>0.66700000000000004</v>
      </c>
      <c r="T816">
        <v>0.755</v>
      </c>
      <c r="U816">
        <v>0.81799999999999995</v>
      </c>
      <c r="V816">
        <v>0.85399999999999998</v>
      </c>
      <c r="W816">
        <v>0.90200000000000002</v>
      </c>
      <c r="X816">
        <v>0.94199999999999995</v>
      </c>
      <c r="Y816">
        <v>1.0189999999999999</v>
      </c>
      <c r="Z816">
        <v>1.1000000000000001</v>
      </c>
      <c r="AA816">
        <v>1.181</v>
      </c>
      <c r="AB816">
        <v>1.2649999999999999</v>
      </c>
      <c r="AC816">
        <v>1.3759999999999999</v>
      </c>
      <c r="AD816">
        <v>1.5049999999999999</v>
      </c>
      <c r="AE816">
        <v>1.647</v>
      </c>
      <c r="AF816">
        <v>1.8320000000000001</v>
      </c>
      <c r="AG816">
        <v>2.0390000000000001</v>
      </c>
      <c r="AH816">
        <v>2.2360000000000002</v>
      </c>
      <c r="AI816">
        <v>2.4590000000000001</v>
      </c>
      <c r="AJ816">
        <v>2.7109999999999999</v>
      </c>
      <c r="AK816">
        <v>3.133</v>
      </c>
      <c r="AL816">
        <v>3.5379999999999998</v>
      </c>
      <c r="AM816">
        <v>3.7690000000000001</v>
      </c>
      <c r="AN816">
        <v>4.1710000000000003</v>
      </c>
      <c r="AO816">
        <v>4.67</v>
      </c>
      <c r="AP816">
        <v>5.0620000000000003</v>
      </c>
      <c r="AQ816">
        <v>5.3280000000000003</v>
      </c>
      <c r="AR816">
        <v>5.6379999999999999</v>
      </c>
      <c r="AS816">
        <v>6.0490000000000004</v>
      </c>
      <c r="AT816">
        <v>6.5149999999999997</v>
      </c>
      <c r="AU816">
        <v>7.03</v>
      </c>
      <c r="AV816">
        <v>7.7009999999999996</v>
      </c>
      <c r="AW816">
        <v>8.4619999999999997</v>
      </c>
      <c r="AX816">
        <v>9.4239999999999995</v>
      </c>
      <c r="AY816">
        <v>10.52</v>
      </c>
      <c r="AZ816">
        <v>11.795</v>
      </c>
      <c r="BA816">
        <v>13.371</v>
      </c>
      <c r="BB816">
        <v>2016</v>
      </c>
    </row>
    <row r="817" spans="1:54" hidden="1" x14ac:dyDescent="0.2">
      <c r="A817">
        <v>514</v>
      </c>
      <c r="B817" t="s">
        <v>543</v>
      </c>
      <c r="C817" t="s">
        <v>340</v>
      </c>
      <c r="D817" t="s">
        <v>152</v>
      </c>
      <c r="E817" t="s">
        <v>339</v>
      </c>
      <c r="F817" t="s">
        <v>338</v>
      </c>
      <c r="G817" t="s">
        <v>295</v>
      </c>
      <c r="I817" t="s">
        <v>337</v>
      </c>
      <c r="J817" s="3">
        <v>21.718</v>
      </c>
      <c r="K817" s="3">
        <v>22.722999999999999</v>
      </c>
      <c r="L817" s="3">
        <v>24.129000000000001</v>
      </c>
      <c r="M817" s="3">
        <v>25.896999999999998</v>
      </c>
      <c r="N817" s="3">
        <v>28.030999999999999</v>
      </c>
      <c r="O817" s="3">
        <v>30.277000000000001</v>
      </c>
      <c r="P817" s="3">
        <v>32.319000000000003</v>
      </c>
      <c r="Q817" s="3">
        <v>33.463999999999999</v>
      </c>
      <c r="R817" s="3">
        <v>35.770000000000003</v>
      </c>
      <c r="S817" s="3">
        <v>39.21</v>
      </c>
      <c r="T817" s="3">
        <v>41.726999999999997</v>
      </c>
      <c r="U817" s="3">
        <v>44.731999999999999</v>
      </c>
      <c r="V817" s="3">
        <v>48.871000000000002</v>
      </c>
      <c r="W817" s="3">
        <v>53.127000000000002</v>
      </c>
      <c r="X817" s="3">
        <v>59.575000000000003</v>
      </c>
      <c r="Y817" s="3">
        <v>65.718000000000004</v>
      </c>
      <c r="Z817" s="3">
        <v>71.179000000000002</v>
      </c>
      <c r="AA817" s="3">
        <v>78.736000000000004</v>
      </c>
      <c r="AB817" s="3">
        <v>87.561000000000007</v>
      </c>
      <c r="AC817" s="3">
        <v>95.165000000000006</v>
      </c>
      <c r="AD817" s="3">
        <v>99.185000000000002</v>
      </c>
      <c r="AE817" s="3">
        <v>102.73699999999999</v>
      </c>
      <c r="AF817" s="3">
        <v>107.96599999999999</v>
      </c>
      <c r="AG817" s="3">
        <v>112.17</v>
      </c>
      <c r="AH817" s="3">
        <v>116.03</v>
      </c>
      <c r="AI817" s="3">
        <v>121.70399999999999</v>
      </c>
      <c r="AJ817" s="3">
        <v>128.54</v>
      </c>
      <c r="AK817" s="3">
        <v>134.03</v>
      </c>
      <c r="AL817" s="3">
        <v>139.91</v>
      </c>
      <c r="AM817" s="3">
        <v>147.27799999999999</v>
      </c>
      <c r="AN817" s="3">
        <v>155.33600000000001</v>
      </c>
      <c r="AO817" s="3">
        <v>166.69900000000001</v>
      </c>
      <c r="AP817" s="3">
        <v>181.458</v>
      </c>
      <c r="AQ817" s="3">
        <v>194.82499999999999</v>
      </c>
      <c r="AR817" s="3">
        <v>207.81</v>
      </c>
      <c r="AS817" s="3">
        <v>219.00399999999999</v>
      </c>
      <c r="AT817" s="3">
        <v>232.06</v>
      </c>
      <c r="AU817" s="3">
        <v>245.70400000000001</v>
      </c>
      <c r="AV817" s="3">
        <v>255.81899999999999</v>
      </c>
      <c r="AW817" s="3">
        <v>266.80799999999999</v>
      </c>
      <c r="AX817" s="3">
        <v>278.65899999999999</v>
      </c>
      <c r="AY817" s="3">
        <v>290.495</v>
      </c>
      <c r="AZ817" s="3">
        <v>303.03199999999998</v>
      </c>
      <c r="BA817">
        <v>316.00299999999999</v>
      </c>
      <c r="BB817">
        <v>2016</v>
      </c>
    </row>
    <row r="818" spans="1:54" hidden="1" x14ac:dyDescent="0.2">
      <c r="A818">
        <v>514</v>
      </c>
      <c r="B818" t="s">
        <v>543</v>
      </c>
      <c r="C818" t="s">
        <v>336</v>
      </c>
      <c r="D818" t="s">
        <v>152</v>
      </c>
      <c r="E818" t="s">
        <v>333</v>
      </c>
      <c r="F818" t="s">
        <v>335</v>
      </c>
      <c r="G818" t="s">
        <v>225</v>
      </c>
      <c r="H818" t="s">
        <v>322</v>
      </c>
      <c r="I818" t="s">
        <v>330</v>
      </c>
      <c r="J818" s="3">
        <v>11149.484</v>
      </c>
      <c r="K818" s="3">
        <v>12336.043</v>
      </c>
      <c r="L818" s="3">
        <v>13009.486000000001</v>
      </c>
      <c r="M818" s="3">
        <v>13650.15</v>
      </c>
      <c r="N818" s="3">
        <v>14335.405000000001</v>
      </c>
      <c r="O818" s="3">
        <v>14544.217000000001</v>
      </c>
      <c r="P818" s="3">
        <v>15214.463</v>
      </c>
      <c r="Q818" s="3">
        <v>17671.473999999998</v>
      </c>
      <c r="R818" s="3">
        <v>19706.816999999999</v>
      </c>
      <c r="S818" s="3">
        <v>20414.106</v>
      </c>
      <c r="T818" s="3">
        <v>22022.018</v>
      </c>
      <c r="U818" s="3">
        <v>23143.402999999998</v>
      </c>
      <c r="V818" s="3">
        <v>23938.687000000002</v>
      </c>
      <c r="W818" s="3">
        <v>25131.273000000001</v>
      </c>
      <c r="X818" s="3">
        <v>26043.474999999999</v>
      </c>
      <c r="Y818" s="3">
        <v>27773.734</v>
      </c>
      <c r="Z818" s="3">
        <v>29202.666000000001</v>
      </c>
      <c r="AA818" s="3">
        <v>30348.5</v>
      </c>
      <c r="AB818" s="3">
        <v>31388.824000000001</v>
      </c>
      <c r="AC818" s="3">
        <v>32694.823</v>
      </c>
      <c r="AD818" s="3">
        <v>34032.072999999997</v>
      </c>
      <c r="AE818" s="3">
        <v>35361.987999999998</v>
      </c>
      <c r="AF818" s="3">
        <v>37625.938999999998</v>
      </c>
      <c r="AG818" s="3">
        <v>39857.002999999997</v>
      </c>
      <c r="AH818" s="3">
        <v>41338.508999999998</v>
      </c>
      <c r="AI818" s="3">
        <v>42952.711000000003</v>
      </c>
      <c r="AJ818" s="3">
        <v>44847.417000000001</v>
      </c>
      <c r="AK818" s="3">
        <v>49518.599000000002</v>
      </c>
      <c r="AL818" s="3">
        <v>53812.737999999998</v>
      </c>
      <c r="AM818" s="3">
        <v>55842.915999999997</v>
      </c>
      <c r="AN818" s="3">
        <v>60029.684999999998</v>
      </c>
      <c r="AO818" s="3">
        <v>64780.127999999997</v>
      </c>
      <c r="AP818" s="3">
        <v>67736.186000000002</v>
      </c>
      <c r="AQ818" s="3">
        <v>69038.17</v>
      </c>
      <c r="AR818" s="3">
        <v>70631.831999999995</v>
      </c>
      <c r="AS818" s="3">
        <v>73767.725000000006</v>
      </c>
      <c r="AT818" s="3">
        <v>77203.282000000007</v>
      </c>
      <c r="AU818" s="3">
        <v>80534.259999999995</v>
      </c>
      <c r="AV818" s="3">
        <v>84892.422999999995</v>
      </c>
      <c r="AW818" s="3">
        <v>89849.521999999997</v>
      </c>
      <c r="AX818" s="3">
        <v>96572.962</v>
      </c>
      <c r="AY818" s="3">
        <v>104096.753</v>
      </c>
      <c r="AZ818" s="3">
        <v>112915.526</v>
      </c>
      <c r="BA818">
        <v>123818.014</v>
      </c>
      <c r="BB818">
        <v>2015</v>
      </c>
    </row>
    <row r="819" spans="1:54" hidden="1" x14ac:dyDescent="0.2">
      <c r="A819">
        <v>514</v>
      </c>
      <c r="B819" t="s">
        <v>543</v>
      </c>
      <c r="C819" t="s">
        <v>334</v>
      </c>
      <c r="D819" t="s">
        <v>152</v>
      </c>
      <c r="E819" t="s">
        <v>333</v>
      </c>
      <c r="F819" t="s">
        <v>332</v>
      </c>
      <c r="G819" t="s">
        <v>331</v>
      </c>
      <c r="H819" t="s">
        <v>322</v>
      </c>
      <c r="I819" t="s">
        <v>330</v>
      </c>
      <c r="J819" s="3">
        <v>1102.6569999999999</v>
      </c>
      <c r="K819" s="3">
        <v>1220.0050000000001</v>
      </c>
      <c r="L819" s="3">
        <v>1286.607</v>
      </c>
      <c r="M819" s="3">
        <v>1349.9670000000001</v>
      </c>
      <c r="N819" s="3">
        <v>1417.7370000000001</v>
      </c>
      <c r="O819" s="3">
        <v>1438.3879999999999</v>
      </c>
      <c r="P819" s="3">
        <v>1504.674</v>
      </c>
      <c r="Q819" s="3">
        <v>1747.6669999999999</v>
      </c>
      <c r="R819" s="3">
        <v>1948.9570000000001</v>
      </c>
      <c r="S819" s="3">
        <v>2018.9059999999999</v>
      </c>
      <c r="T819" s="3">
        <v>2177.9250000000002</v>
      </c>
      <c r="U819" s="3">
        <v>2288.8270000000002</v>
      </c>
      <c r="V819" s="3">
        <v>2367.4789999999998</v>
      </c>
      <c r="W819" s="3">
        <v>2485.4229999999998</v>
      </c>
      <c r="X819" s="3">
        <v>2575.6379999999999</v>
      </c>
      <c r="Y819" s="3">
        <v>2746.7559999999999</v>
      </c>
      <c r="Z819" s="3">
        <v>2888.0740000000001</v>
      </c>
      <c r="AA819" s="3">
        <v>3001.3939999999998</v>
      </c>
      <c r="AB819" s="3">
        <v>3104.28</v>
      </c>
      <c r="AC819" s="3">
        <v>3233.44</v>
      </c>
      <c r="AD819" s="3">
        <v>3365.6909999999998</v>
      </c>
      <c r="AE819" s="3">
        <v>3497.2159999999999</v>
      </c>
      <c r="AF819" s="3">
        <v>3721.116</v>
      </c>
      <c r="AG819" s="3">
        <v>3941.7629999999999</v>
      </c>
      <c r="AH819" s="3">
        <v>4088.28</v>
      </c>
      <c r="AI819" s="3">
        <v>4247.9210000000003</v>
      </c>
      <c r="AJ819" s="3">
        <v>4435.3029999999999</v>
      </c>
      <c r="AK819" s="3">
        <v>4897.2709999999997</v>
      </c>
      <c r="AL819" s="3">
        <v>5321.9520000000002</v>
      </c>
      <c r="AM819" s="3">
        <v>5522.7309999999998</v>
      </c>
      <c r="AN819" s="3">
        <v>5936.7929999999997</v>
      </c>
      <c r="AO819" s="3">
        <v>6406.6</v>
      </c>
      <c r="AP819" s="3">
        <v>6698.9470000000001</v>
      </c>
      <c r="AQ819" s="3">
        <v>6827.71</v>
      </c>
      <c r="AR819" s="3">
        <v>6985.32</v>
      </c>
      <c r="AS819" s="3">
        <v>7295.4520000000002</v>
      </c>
      <c r="AT819" s="3">
        <v>7635.2209999999995</v>
      </c>
      <c r="AU819" s="3">
        <v>7964.6459999999997</v>
      </c>
      <c r="AV819" s="3">
        <v>8395.6579999999994</v>
      </c>
      <c r="AW819" s="3">
        <v>8885.9040000000005</v>
      </c>
      <c r="AX819" s="3">
        <v>9550.8359999999993</v>
      </c>
      <c r="AY819" s="3">
        <v>10294.921</v>
      </c>
      <c r="AZ819" s="3">
        <v>11167.075999999999</v>
      </c>
      <c r="BA819">
        <v>12245.307000000001</v>
      </c>
      <c r="BB819">
        <v>2015</v>
      </c>
    </row>
    <row r="820" spans="1:54" hidden="1" x14ac:dyDescent="0.2">
      <c r="A820">
        <v>514</v>
      </c>
      <c r="B820" t="s">
        <v>543</v>
      </c>
      <c r="C820" t="s">
        <v>329</v>
      </c>
      <c r="D820" t="s">
        <v>152</v>
      </c>
      <c r="E820" t="s">
        <v>325</v>
      </c>
      <c r="F820" t="s">
        <v>328</v>
      </c>
      <c r="G820" t="s">
        <v>225</v>
      </c>
      <c r="H820" t="s">
        <v>322</v>
      </c>
      <c r="I820" t="s">
        <v>321</v>
      </c>
      <c r="J820" s="3">
        <v>2421.4470000000001</v>
      </c>
      <c r="K820" s="3">
        <v>2803.0949999999998</v>
      </c>
      <c r="L820" s="3">
        <v>3139.0610000000001</v>
      </c>
      <c r="M820" s="3">
        <v>3535.0189999999998</v>
      </c>
      <c r="N820" s="3">
        <v>4018.3359999999998</v>
      </c>
      <c r="O820" s="3">
        <v>4403.6109999999999</v>
      </c>
      <c r="P820" s="3">
        <v>4917.1239999999998</v>
      </c>
      <c r="Q820" s="3">
        <v>5913.5479999999998</v>
      </c>
      <c r="R820" s="3">
        <v>7049.1040000000003</v>
      </c>
      <c r="S820" s="3">
        <v>8004.4139999999998</v>
      </c>
      <c r="T820" s="3">
        <v>9189.06</v>
      </c>
      <c r="U820" s="3">
        <v>10352.553</v>
      </c>
      <c r="V820" s="3">
        <v>11699.14</v>
      </c>
      <c r="W820" s="3">
        <v>13351.407999999999</v>
      </c>
      <c r="X820" s="3">
        <v>15515.514999999999</v>
      </c>
      <c r="Y820" s="3">
        <v>18252.435000000001</v>
      </c>
      <c r="Z820" s="3">
        <v>20786.099999999999</v>
      </c>
      <c r="AA820" s="3">
        <v>23895.213</v>
      </c>
      <c r="AB820" s="3">
        <v>27484.478999999999</v>
      </c>
      <c r="AC820" s="3">
        <v>31114.163</v>
      </c>
      <c r="AD820" s="3">
        <v>33754.874000000003</v>
      </c>
      <c r="AE820" s="3">
        <v>36329.803999999996</v>
      </c>
      <c r="AF820" s="3">
        <v>40623.300999999999</v>
      </c>
      <c r="AG820" s="3">
        <v>44707.777999999998</v>
      </c>
      <c r="AH820" s="3">
        <v>47964.925000000003</v>
      </c>
      <c r="AI820" s="3">
        <v>52275.137000000002</v>
      </c>
      <c r="AJ820" s="3">
        <v>57646.885999999999</v>
      </c>
      <c r="AK820" s="3">
        <v>66369.752999999997</v>
      </c>
      <c r="AL820" s="3">
        <v>75289.664999999994</v>
      </c>
      <c r="AM820" s="3">
        <v>82244.58</v>
      </c>
      <c r="AN820" s="3">
        <v>93247.702000000005</v>
      </c>
      <c r="AO820" s="3">
        <v>107988.099</v>
      </c>
      <c r="AP820" s="3">
        <v>122913.048</v>
      </c>
      <c r="AQ820" s="3">
        <v>134503.51500000001</v>
      </c>
      <c r="AR820" s="3">
        <v>146780.106</v>
      </c>
      <c r="AS820" s="3">
        <v>161553.93</v>
      </c>
      <c r="AT820" s="3">
        <v>179157.55900000001</v>
      </c>
      <c r="AU820" s="3">
        <v>197875.50399999999</v>
      </c>
      <c r="AV820" s="3">
        <v>217171.05300000001</v>
      </c>
      <c r="AW820" s="3">
        <v>239725.80300000001</v>
      </c>
      <c r="AX820" s="3">
        <v>269109.66899999999</v>
      </c>
      <c r="AY820" s="3">
        <v>302395.701</v>
      </c>
      <c r="AZ820" s="3">
        <v>342170.04800000001</v>
      </c>
      <c r="BA820">
        <v>391268.12900000002</v>
      </c>
      <c r="BB820">
        <v>2015</v>
      </c>
    </row>
    <row r="821" spans="1:54" hidden="1" x14ac:dyDescent="0.2">
      <c r="A821">
        <v>514</v>
      </c>
      <c r="B821" t="s">
        <v>543</v>
      </c>
      <c r="C821" t="s">
        <v>327</v>
      </c>
      <c r="D821" t="s">
        <v>152</v>
      </c>
      <c r="E821" t="s">
        <v>325</v>
      </c>
      <c r="F821" t="s">
        <v>326</v>
      </c>
      <c r="G821" t="s">
        <v>223</v>
      </c>
      <c r="H821" t="s">
        <v>322</v>
      </c>
      <c r="I821" t="s">
        <v>321</v>
      </c>
      <c r="J821" s="3">
        <v>307.95699999999999</v>
      </c>
      <c r="K821" s="3">
        <v>323.738</v>
      </c>
      <c r="L821" s="3">
        <v>331.99599999999998</v>
      </c>
      <c r="M821" s="3">
        <v>350.04</v>
      </c>
      <c r="N821" s="3">
        <v>353.64600000000002</v>
      </c>
      <c r="O821" s="3">
        <v>356.02699999999999</v>
      </c>
      <c r="P821" s="3">
        <v>389.91300000000001</v>
      </c>
      <c r="Q821" s="3">
        <v>456.23899999999998</v>
      </c>
      <c r="R821" s="3">
        <v>506.50700000000001</v>
      </c>
      <c r="S821" s="3">
        <v>493.32299999999998</v>
      </c>
      <c r="T821" s="3">
        <v>524.92899999999997</v>
      </c>
      <c r="U821" s="3">
        <v>455.209</v>
      </c>
      <c r="V821" s="3">
        <v>451.70400000000001</v>
      </c>
      <c r="W821" s="3">
        <v>480.26600000000002</v>
      </c>
      <c r="X821" s="3">
        <v>494.125</v>
      </c>
      <c r="Y821" s="3">
        <v>581.14400000000001</v>
      </c>
      <c r="Z821" s="3">
        <v>606.11</v>
      </c>
      <c r="AA821" s="3">
        <v>668.03099999999995</v>
      </c>
      <c r="AB821" s="3">
        <v>715.84799999999996</v>
      </c>
      <c r="AC821" s="3">
        <v>730.51199999999994</v>
      </c>
      <c r="AD821" s="3">
        <v>773.49099999999999</v>
      </c>
      <c r="AE821" s="3">
        <v>783.20399999999995</v>
      </c>
      <c r="AF821" s="3">
        <v>842.66700000000003</v>
      </c>
      <c r="AG821" s="3">
        <v>932.75699999999995</v>
      </c>
      <c r="AH821" s="3">
        <v>1056.2260000000001</v>
      </c>
      <c r="AI821" s="3">
        <v>1171.8620000000001</v>
      </c>
      <c r="AJ821" s="3">
        <v>1288.4860000000001</v>
      </c>
      <c r="AK821" s="3">
        <v>1501.9179999999999</v>
      </c>
      <c r="AL821" s="3">
        <v>1865.175</v>
      </c>
      <c r="AM821" s="3">
        <v>1721.4259999999999</v>
      </c>
      <c r="AN821" s="3">
        <v>1998.75</v>
      </c>
      <c r="AO821" s="3">
        <v>2382.1080000000002</v>
      </c>
      <c r="AP821" s="3">
        <v>2445.2040000000002</v>
      </c>
      <c r="AQ821" s="3">
        <v>2451.8490000000002</v>
      </c>
      <c r="AR821" s="3">
        <v>2387.8609999999999</v>
      </c>
      <c r="AS821" s="3">
        <v>2603.1</v>
      </c>
      <c r="AT821" s="3">
        <v>2687.855</v>
      </c>
      <c r="AU821" s="3">
        <v>2903.2330000000002</v>
      </c>
      <c r="AV821" s="3">
        <v>3117.8470000000002</v>
      </c>
      <c r="AW821" s="3">
        <v>3373.0230000000001</v>
      </c>
      <c r="AX821" s="3">
        <v>3712.7890000000002</v>
      </c>
      <c r="AY821" s="3">
        <v>4077.3180000000002</v>
      </c>
      <c r="AZ821" s="3">
        <v>4501.0839999999998</v>
      </c>
      <c r="BA821">
        <v>5021.4110000000001</v>
      </c>
      <c r="BB821">
        <v>2015</v>
      </c>
    </row>
    <row r="822" spans="1:54" hidden="1" x14ac:dyDescent="0.2">
      <c r="A822">
        <v>514</v>
      </c>
      <c r="B822" t="s">
        <v>543</v>
      </c>
      <c r="C822" t="s">
        <v>212</v>
      </c>
      <c r="D822" t="s">
        <v>152</v>
      </c>
      <c r="E822" t="s">
        <v>325</v>
      </c>
      <c r="F822" t="s">
        <v>324</v>
      </c>
      <c r="G822" t="s">
        <v>323</v>
      </c>
      <c r="H822" t="s">
        <v>322</v>
      </c>
      <c r="I822" t="s">
        <v>321</v>
      </c>
      <c r="J822" s="3">
        <v>473.64</v>
      </c>
      <c r="K822" s="3">
        <v>572.97799999999995</v>
      </c>
      <c r="L822" s="3">
        <v>641.74900000000002</v>
      </c>
      <c r="M822" s="3">
        <v>699.93200000000002</v>
      </c>
      <c r="N822" s="3">
        <v>761.15700000000004</v>
      </c>
      <c r="O822" s="3">
        <v>796.95600000000002</v>
      </c>
      <c r="P822" s="3">
        <v>850.49099999999999</v>
      </c>
      <c r="Q822" s="3">
        <v>1013.051</v>
      </c>
      <c r="R822" s="3">
        <v>1169.277</v>
      </c>
      <c r="S822" s="3">
        <v>1258.3440000000001</v>
      </c>
      <c r="T822" s="3">
        <v>1407.665</v>
      </c>
      <c r="U822" s="3">
        <v>1528.585</v>
      </c>
      <c r="V822" s="3">
        <v>1617.1569999999999</v>
      </c>
      <c r="W822" s="3">
        <v>1738.1089999999999</v>
      </c>
      <c r="X822" s="3">
        <v>1839.5350000000001</v>
      </c>
      <c r="Y822" s="3">
        <v>2002.662</v>
      </c>
      <c r="Z822" s="3">
        <v>2144.127</v>
      </c>
      <c r="AA822" s="3">
        <v>2266.4090000000001</v>
      </c>
      <c r="AB822" s="3">
        <v>2369.5349999999999</v>
      </c>
      <c r="AC822" s="3">
        <v>2505.8969999999999</v>
      </c>
      <c r="AD822" s="3">
        <v>2667.739</v>
      </c>
      <c r="AE822" s="3">
        <v>2835.1640000000002</v>
      </c>
      <c r="AF822" s="3">
        <v>3062.989</v>
      </c>
      <c r="AG822" s="3">
        <v>3309.308</v>
      </c>
      <c r="AH822" s="3">
        <v>3526.703</v>
      </c>
      <c r="AI822" s="3">
        <v>3782.31</v>
      </c>
      <c r="AJ822" s="3">
        <v>4070.5</v>
      </c>
      <c r="AK822" s="3">
        <v>4614.067</v>
      </c>
      <c r="AL822" s="3">
        <v>5112.549</v>
      </c>
      <c r="AM822" s="3">
        <v>5345.7179999999998</v>
      </c>
      <c r="AN822" s="3">
        <v>5816.7179999999998</v>
      </c>
      <c r="AO822" s="3">
        <v>6406.6</v>
      </c>
      <c r="AP822" s="3">
        <v>6822.3490000000002</v>
      </c>
      <c r="AQ822" s="3">
        <v>7065.7780000000002</v>
      </c>
      <c r="AR822" s="3">
        <v>7358.6239999999998</v>
      </c>
      <c r="AS822" s="3">
        <v>7768.6629999999996</v>
      </c>
      <c r="AT822" s="3">
        <v>8234.2049999999999</v>
      </c>
      <c r="AU822" s="3">
        <v>8744.0310000000009</v>
      </c>
      <c r="AV822" s="3">
        <v>9426.6389999999992</v>
      </c>
      <c r="AW822" s="3">
        <v>10193.464</v>
      </c>
      <c r="AX822" s="3">
        <v>11171.514999999999</v>
      </c>
      <c r="AY822" s="3">
        <v>12271.356</v>
      </c>
      <c r="AZ822" s="3">
        <v>13539.51</v>
      </c>
      <c r="BA822">
        <v>15105.12</v>
      </c>
      <c r="BB822">
        <v>2015</v>
      </c>
    </row>
    <row r="823" spans="1:54" hidden="1" x14ac:dyDescent="0.2">
      <c r="A823">
        <v>514</v>
      </c>
      <c r="B823" t="s">
        <v>543</v>
      </c>
      <c r="C823" t="s">
        <v>320</v>
      </c>
      <c r="D823" t="s">
        <v>152</v>
      </c>
      <c r="E823" t="s">
        <v>319</v>
      </c>
      <c r="F823" t="s">
        <v>318</v>
      </c>
      <c r="G823" t="s">
        <v>243</v>
      </c>
    </row>
    <row r="824" spans="1:54" hidden="1" x14ac:dyDescent="0.2">
      <c r="A824">
        <v>514</v>
      </c>
      <c r="B824" t="s">
        <v>543</v>
      </c>
      <c r="C824" t="s">
        <v>317</v>
      </c>
      <c r="D824" t="s">
        <v>152</v>
      </c>
      <c r="E824" t="s">
        <v>316</v>
      </c>
      <c r="F824" t="s">
        <v>315</v>
      </c>
      <c r="G824" t="s">
        <v>288</v>
      </c>
      <c r="I824" t="s">
        <v>310</v>
      </c>
      <c r="J824" s="3">
        <v>1E-3</v>
      </c>
      <c r="K824" s="3">
        <v>2E-3</v>
      </c>
      <c r="L824" s="3">
        <v>2E-3</v>
      </c>
      <c r="M824" s="3">
        <v>2E-3</v>
      </c>
      <c r="N824" s="3">
        <v>2E-3</v>
      </c>
      <c r="O824" s="3">
        <v>2E-3</v>
      </c>
      <c r="P824" s="3">
        <v>2E-3</v>
      </c>
      <c r="Q824" s="3">
        <v>2E-3</v>
      </c>
      <c r="R824" s="3">
        <v>3.0000000000000001E-3</v>
      </c>
      <c r="S824" s="3">
        <v>3.0000000000000001E-3</v>
      </c>
      <c r="T824" s="3">
        <v>3.0000000000000001E-3</v>
      </c>
      <c r="U824" s="3">
        <v>3.0000000000000001E-3</v>
      </c>
      <c r="V824" s="3">
        <v>3.0000000000000001E-3</v>
      </c>
      <c r="W824" s="3">
        <v>3.0000000000000001E-3</v>
      </c>
      <c r="X824" s="3">
        <v>3.0000000000000001E-3</v>
      </c>
      <c r="Y824" s="3">
        <v>3.0000000000000001E-3</v>
      </c>
      <c r="Z824" s="3">
        <v>3.0000000000000001E-3</v>
      </c>
      <c r="AA824" s="3">
        <v>3.0000000000000001E-3</v>
      </c>
      <c r="AB824" s="3">
        <v>3.0000000000000001E-3</v>
      </c>
      <c r="AC824" s="3">
        <v>3.0000000000000001E-3</v>
      </c>
      <c r="AD824" s="3">
        <v>3.0000000000000001E-3</v>
      </c>
      <c r="AE824" s="3">
        <v>3.0000000000000001E-3</v>
      </c>
      <c r="AF824" s="3">
        <v>3.0000000000000001E-3</v>
      </c>
      <c r="AG824" s="3">
        <v>4.0000000000000001E-3</v>
      </c>
      <c r="AH824" s="3">
        <v>4.0000000000000001E-3</v>
      </c>
      <c r="AI824" s="3">
        <v>4.0000000000000001E-3</v>
      </c>
      <c r="AJ824" s="3">
        <v>4.0000000000000001E-3</v>
      </c>
      <c r="AK824" s="3">
        <v>4.0000000000000001E-3</v>
      </c>
      <c r="AL824" s="3">
        <v>4.0000000000000001E-3</v>
      </c>
      <c r="AM824" s="3">
        <v>4.0000000000000001E-3</v>
      </c>
      <c r="AN824" s="3">
        <v>5.0000000000000001E-3</v>
      </c>
      <c r="AO824" s="3">
        <v>5.0000000000000001E-3</v>
      </c>
      <c r="AP824" s="3">
        <v>5.0000000000000001E-3</v>
      </c>
      <c r="AQ824" s="3">
        <v>5.0000000000000001E-3</v>
      </c>
      <c r="AR824" s="3">
        <v>5.0000000000000001E-3</v>
      </c>
      <c r="AS824" s="3">
        <v>5.0000000000000001E-3</v>
      </c>
      <c r="AT824" s="3">
        <v>5.0000000000000001E-3</v>
      </c>
      <c r="AU824" s="3">
        <v>6.0000000000000001E-3</v>
      </c>
      <c r="AV824" s="3">
        <v>6.0000000000000001E-3</v>
      </c>
      <c r="AW824" s="3">
        <v>6.0000000000000001E-3</v>
      </c>
      <c r="AX824" s="3">
        <v>6.0000000000000001E-3</v>
      </c>
      <c r="AY824" s="3">
        <v>7.0000000000000001E-3</v>
      </c>
      <c r="AZ824" s="3">
        <v>7.0000000000000001E-3</v>
      </c>
      <c r="BA824">
        <v>8.0000000000000002E-3</v>
      </c>
      <c r="BB824">
        <v>2016</v>
      </c>
    </row>
    <row r="825" spans="1:54" hidden="1" x14ac:dyDescent="0.2">
      <c r="A825">
        <v>514</v>
      </c>
      <c r="B825" t="s">
        <v>543</v>
      </c>
      <c r="C825" t="s">
        <v>314</v>
      </c>
      <c r="D825" t="s">
        <v>152</v>
      </c>
      <c r="E825" t="s">
        <v>313</v>
      </c>
      <c r="F825" t="s">
        <v>312</v>
      </c>
      <c r="G825" t="s">
        <v>311</v>
      </c>
      <c r="I825" t="s">
        <v>310</v>
      </c>
      <c r="J825" s="3">
        <v>5.1120000000000001</v>
      </c>
      <c r="K825" s="3">
        <v>4.8920000000000003</v>
      </c>
      <c r="L825" s="3">
        <v>4.891</v>
      </c>
      <c r="M825" s="3">
        <v>5.0510000000000002</v>
      </c>
      <c r="N825" s="3">
        <v>5.2789999999999999</v>
      </c>
      <c r="O825" s="3">
        <v>5.5259999999999998</v>
      </c>
      <c r="P825" s="3">
        <v>5.782</v>
      </c>
      <c r="Q825" s="3">
        <v>5.8369999999999997</v>
      </c>
      <c r="R825" s="3">
        <v>6.0289999999999999</v>
      </c>
      <c r="S825" s="3">
        <v>6.3609999999999998</v>
      </c>
      <c r="T825" s="3">
        <v>6.5279999999999996</v>
      </c>
      <c r="U825" s="3">
        <v>6.7729999999999997</v>
      </c>
      <c r="V825" s="3">
        <v>7.234</v>
      </c>
      <c r="W825" s="3">
        <v>7.6820000000000004</v>
      </c>
      <c r="X825" s="3">
        <v>8.4339999999999993</v>
      </c>
      <c r="Y825" s="3">
        <v>9.1140000000000008</v>
      </c>
      <c r="Z825" s="3">
        <v>9.6940000000000008</v>
      </c>
      <c r="AA825" s="3">
        <v>10.542999999999999</v>
      </c>
      <c r="AB825" s="3">
        <v>11.599</v>
      </c>
      <c r="AC825" s="3">
        <v>12.416</v>
      </c>
      <c r="AD825" s="3">
        <v>12.653</v>
      </c>
      <c r="AE825" s="3">
        <v>12.814</v>
      </c>
      <c r="AF825" s="3">
        <v>13.263</v>
      </c>
      <c r="AG825" s="3">
        <v>13.51</v>
      </c>
      <c r="AH825" s="3">
        <v>13.601000000000001</v>
      </c>
      <c r="AI825" s="3">
        <v>13.821</v>
      </c>
      <c r="AJ825" s="3">
        <v>14.162000000000001</v>
      </c>
      <c r="AK825" s="3">
        <v>14.384</v>
      </c>
      <c r="AL825" s="3">
        <v>14.726000000000001</v>
      </c>
      <c r="AM825" s="3">
        <v>15.385</v>
      </c>
      <c r="AN825" s="3">
        <v>16.030999999999999</v>
      </c>
      <c r="AO825" s="3">
        <v>16.856000000000002</v>
      </c>
      <c r="AP825" s="3">
        <v>18.015999999999998</v>
      </c>
      <c r="AQ825" s="3">
        <v>19.036000000000001</v>
      </c>
      <c r="AR825" s="3">
        <v>19.946999999999999</v>
      </c>
      <c r="AS825" s="3">
        <v>20.795999999999999</v>
      </c>
      <c r="AT825" s="3">
        <v>21.757999999999999</v>
      </c>
      <c r="AU825" s="3">
        <v>22.63</v>
      </c>
      <c r="AV825" s="3">
        <v>23.038</v>
      </c>
      <c r="AW825" s="3">
        <v>23.518000000000001</v>
      </c>
      <c r="AX825" s="3">
        <v>24.088999999999999</v>
      </c>
      <c r="AY825" s="3">
        <v>24.641999999999999</v>
      </c>
      <c r="AZ825" s="3">
        <v>25.271999999999998</v>
      </c>
      <c r="BA825">
        <v>25.902999999999999</v>
      </c>
      <c r="BB825">
        <v>2016</v>
      </c>
    </row>
    <row r="826" spans="1:54" hidden="1" x14ac:dyDescent="0.2">
      <c r="A826">
        <v>514</v>
      </c>
      <c r="B826" t="s">
        <v>543</v>
      </c>
      <c r="C826" t="s">
        <v>309</v>
      </c>
      <c r="D826" t="s">
        <v>152</v>
      </c>
      <c r="E826" t="s">
        <v>308</v>
      </c>
      <c r="F826" t="s">
        <v>307</v>
      </c>
      <c r="G826" t="s">
        <v>217</v>
      </c>
      <c r="I826" t="s">
        <v>856</v>
      </c>
      <c r="J826" s="3">
        <v>31.123000000000001</v>
      </c>
      <c r="K826" s="3">
        <v>38.463999999999999</v>
      </c>
      <c r="L826" s="3">
        <v>40.451000000000001</v>
      </c>
      <c r="M826" s="3">
        <v>39.802999999999997</v>
      </c>
      <c r="N826" s="3">
        <v>36.347999999999999</v>
      </c>
      <c r="O826" s="3">
        <v>45.341999999999999</v>
      </c>
      <c r="P826" s="3">
        <v>40.530999999999999</v>
      </c>
      <c r="Q826" s="3">
        <v>30.154</v>
      </c>
      <c r="R826" s="3">
        <v>38.601999999999997</v>
      </c>
      <c r="S826" s="3">
        <v>33.146000000000001</v>
      </c>
      <c r="T826" s="3">
        <v>34.518999999999998</v>
      </c>
      <c r="U826" s="3">
        <v>33.143999999999998</v>
      </c>
      <c r="V826" s="3">
        <v>45.695999999999998</v>
      </c>
      <c r="W826" s="3">
        <v>43.363</v>
      </c>
      <c r="X826" s="3">
        <v>52.350999999999999</v>
      </c>
      <c r="Y826" s="3">
        <v>45.826999999999998</v>
      </c>
      <c r="Z826" s="3">
        <v>46.457000000000001</v>
      </c>
      <c r="AA826" s="3">
        <v>37.167999999999999</v>
      </c>
      <c r="AB826" s="3">
        <v>38.72</v>
      </c>
      <c r="AC826" s="3">
        <v>42.420999999999999</v>
      </c>
      <c r="AD826" s="3">
        <v>49.965000000000003</v>
      </c>
      <c r="AE826" s="3">
        <v>64.275000000000006</v>
      </c>
      <c r="AF826" s="3">
        <v>64.340999999999994</v>
      </c>
      <c r="AG826" s="3">
        <v>61.002000000000002</v>
      </c>
      <c r="AH826" s="3">
        <v>66.013999999999996</v>
      </c>
      <c r="AI826" s="3">
        <v>55.317</v>
      </c>
      <c r="AJ826" s="3">
        <v>49.296999999999997</v>
      </c>
      <c r="AK826" s="3">
        <v>32.195</v>
      </c>
      <c r="AL826" s="3">
        <v>45.094999999999999</v>
      </c>
      <c r="AM826" s="3">
        <v>48.290999999999997</v>
      </c>
      <c r="AN826" s="3">
        <v>66.906000000000006</v>
      </c>
      <c r="AO826" s="3">
        <v>73.001999999999995</v>
      </c>
      <c r="AP826" s="3">
        <v>72.566000000000003</v>
      </c>
      <c r="AQ826" s="3">
        <v>48.646000000000001</v>
      </c>
      <c r="AR826" s="3">
        <v>61.384</v>
      </c>
      <c r="AS826" s="3">
        <v>60.362000000000002</v>
      </c>
      <c r="AT826" s="3">
        <v>62.561999999999998</v>
      </c>
      <c r="AU826" s="3">
        <v>65.293000000000006</v>
      </c>
      <c r="AV826" s="3">
        <v>63.38</v>
      </c>
      <c r="AW826" s="3">
        <v>57.616999999999997</v>
      </c>
      <c r="AX826" s="3">
        <v>56.883000000000003</v>
      </c>
      <c r="AY826" s="3">
        <v>60.015000000000001</v>
      </c>
      <c r="AZ826" s="3">
        <v>57.420999999999999</v>
      </c>
      <c r="BA826">
        <v>57.207999999999998</v>
      </c>
      <c r="BB826">
        <v>2016</v>
      </c>
    </row>
    <row r="827" spans="1:54" hidden="1" x14ac:dyDescent="0.2">
      <c r="A827">
        <v>514</v>
      </c>
      <c r="B827" t="s">
        <v>543</v>
      </c>
      <c r="C827" t="s">
        <v>306</v>
      </c>
      <c r="D827" t="s">
        <v>152</v>
      </c>
      <c r="E827" t="s">
        <v>305</v>
      </c>
      <c r="F827" t="s">
        <v>304</v>
      </c>
      <c r="G827" t="s">
        <v>217</v>
      </c>
      <c r="I827" t="s">
        <v>856</v>
      </c>
      <c r="J827" s="3">
        <v>0</v>
      </c>
      <c r="K827" s="3">
        <v>7.0469999999999997</v>
      </c>
      <c r="L827" s="3">
        <v>9.2729999999999997</v>
      </c>
      <c r="M827" s="3">
        <v>8.43</v>
      </c>
      <c r="N827" s="3">
        <v>7.4329999999999998</v>
      </c>
      <c r="O827" s="3">
        <v>13.555</v>
      </c>
      <c r="P827" s="3">
        <v>8.9369999999999994</v>
      </c>
      <c r="Q827" s="3">
        <v>16.963999999999999</v>
      </c>
      <c r="R827" s="3">
        <v>17.475999999999999</v>
      </c>
      <c r="S827" s="3">
        <v>23</v>
      </c>
      <c r="T827" s="3">
        <v>29.106999999999999</v>
      </c>
      <c r="U827" s="3">
        <v>23.689</v>
      </c>
      <c r="V827" s="3">
        <v>18.155000000000001</v>
      </c>
      <c r="W827" s="3">
        <v>30.864999999999998</v>
      </c>
      <c r="X827" s="3">
        <v>42.249000000000002</v>
      </c>
      <c r="Y827" s="3">
        <v>40.917999999999999</v>
      </c>
      <c r="Z827" s="3">
        <v>60.774000000000001</v>
      </c>
      <c r="AA827" s="3">
        <v>47.316000000000003</v>
      </c>
      <c r="AB827" s="3">
        <v>48.95</v>
      </c>
      <c r="AC827" s="3">
        <v>44.847999999999999</v>
      </c>
      <c r="AD827" s="3">
        <v>40.866999999999997</v>
      </c>
      <c r="AE827" s="3">
        <v>55.655000000000001</v>
      </c>
      <c r="AF827" s="3">
        <v>48.313000000000002</v>
      </c>
      <c r="AG827" s="3">
        <v>37.045999999999999</v>
      </c>
      <c r="AH827" s="3">
        <v>47.863999999999997</v>
      </c>
      <c r="AI827" s="3">
        <v>24.452000000000002</v>
      </c>
      <c r="AJ827" s="3">
        <v>44.88</v>
      </c>
      <c r="AK827" s="3">
        <v>40.423000000000002</v>
      </c>
      <c r="AL827" s="3">
        <v>36.485999999999997</v>
      </c>
      <c r="AM827" s="3">
        <v>42.029000000000003</v>
      </c>
      <c r="AN827" s="3">
        <v>44.673999999999999</v>
      </c>
      <c r="AO827" s="3">
        <v>43.238</v>
      </c>
      <c r="AP827" s="3">
        <v>51.154000000000003</v>
      </c>
      <c r="AQ827" s="3">
        <v>23.245999999999999</v>
      </c>
      <c r="AR827" s="3">
        <v>34.991</v>
      </c>
      <c r="AS827" s="3">
        <v>32.024000000000001</v>
      </c>
      <c r="AT827" s="3">
        <v>33.487000000000002</v>
      </c>
      <c r="AU827" s="3">
        <v>44.776000000000003</v>
      </c>
      <c r="AV827" s="3">
        <v>43.78</v>
      </c>
      <c r="AW827" s="3">
        <v>41.686</v>
      </c>
      <c r="AX827" s="3">
        <v>42.881</v>
      </c>
      <c r="AY827" s="3">
        <v>51.912999999999997</v>
      </c>
      <c r="AZ827" s="3">
        <v>54.744999999999997</v>
      </c>
      <c r="BA827">
        <v>57.088000000000001</v>
      </c>
      <c r="BB827">
        <v>2016</v>
      </c>
    </row>
    <row r="828" spans="1:54" hidden="1" x14ac:dyDescent="0.2">
      <c r="A828">
        <v>514</v>
      </c>
      <c r="B828" t="s">
        <v>543</v>
      </c>
      <c r="C828" t="s">
        <v>303</v>
      </c>
      <c r="D828" t="s">
        <v>152</v>
      </c>
      <c r="E828" t="s">
        <v>300</v>
      </c>
      <c r="F828" t="s">
        <v>302</v>
      </c>
      <c r="G828" t="s">
        <v>295</v>
      </c>
      <c r="I828" t="s">
        <v>857</v>
      </c>
      <c r="J828" s="3">
        <v>17.350999999999999</v>
      </c>
      <c r="K828" s="3">
        <v>18.212</v>
      </c>
      <c r="L828" s="3">
        <v>20.018999999999998</v>
      </c>
      <c r="M828" s="3">
        <v>22.448</v>
      </c>
      <c r="N828" s="3">
        <v>25.376999999999999</v>
      </c>
      <c r="O828" s="3">
        <v>27.408000000000001</v>
      </c>
      <c r="P828" s="3">
        <v>28.826000000000001</v>
      </c>
      <c r="Q828" s="3">
        <v>30.856999999999999</v>
      </c>
      <c r="R828" s="3">
        <v>33.381999999999998</v>
      </c>
      <c r="S828" s="3">
        <v>36.341000000000001</v>
      </c>
      <c r="T828" s="3">
        <v>39.76</v>
      </c>
      <c r="U828" s="3">
        <v>43.872999999999998</v>
      </c>
      <c r="V828" s="3">
        <v>47.445999999999998</v>
      </c>
      <c r="W828" s="3">
        <v>51.997999999999998</v>
      </c>
      <c r="X828" s="3">
        <v>56.936</v>
      </c>
      <c r="Y828" s="3">
        <v>60.97</v>
      </c>
      <c r="Z828" s="3">
        <v>66.322000000000003</v>
      </c>
      <c r="AA828" s="3">
        <v>71.994</v>
      </c>
      <c r="AB828" s="3">
        <v>77.457999999999998</v>
      </c>
      <c r="AC828" s="3">
        <v>84.474999999999994</v>
      </c>
      <c r="AD828" s="3">
        <v>90.543000000000006</v>
      </c>
      <c r="AE828" s="3">
        <v>93.915000000000006</v>
      </c>
      <c r="AF828" s="3">
        <v>96.674999999999997</v>
      </c>
      <c r="AG828" s="3">
        <v>99.064999999999998</v>
      </c>
      <c r="AH828" s="3">
        <v>102.38</v>
      </c>
      <c r="AI828" s="3">
        <v>107.265</v>
      </c>
      <c r="AJ828" s="3">
        <v>112.791</v>
      </c>
      <c r="AK828" s="3">
        <v>118.521</v>
      </c>
      <c r="AL828" s="3">
        <v>126.56100000000001</v>
      </c>
      <c r="AM828" s="3">
        <v>134.49</v>
      </c>
      <c r="AN828" s="3">
        <v>142.19</v>
      </c>
      <c r="AO828" s="3">
        <v>152.536</v>
      </c>
      <c r="AP828" s="3">
        <v>166.68100000000001</v>
      </c>
      <c r="AQ828" s="3">
        <v>185.55</v>
      </c>
      <c r="AR828" s="3">
        <v>203.88399999999999</v>
      </c>
      <c r="AS828" s="3">
        <v>216.80099999999999</v>
      </c>
      <c r="AT828" s="3">
        <v>225.29400000000001</v>
      </c>
      <c r="AU828" s="3">
        <v>233.02699999999999</v>
      </c>
      <c r="AV828" s="3">
        <v>242.61699999999999</v>
      </c>
      <c r="AW828" s="3">
        <v>253.81</v>
      </c>
      <c r="AX828" s="3">
        <v>265.536</v>
      </c>
      <c r="AY828" s="3">
        <v>278.06</v>
      </c>
      <c r="AZ828" s="3">
        <v>291.24900000000002</v>
      </c>
      <c r="BA828">
        <v>304.90499999999997</v>
      </c>
      <c r="BB828">
        <v>2016</v>
      </c>
    </row>
    <row r="829" spans="1:54" hidden="1" x14ac:dyDescent="0.2">
      <c r="A829">
        <v>514</v>
      </c>
      <c r="B829" t="s">
        <v>543</v>
      </c>
      <c r="C829" t="s">
        <v>301</v>
      </c>
      <c r="D829" t="s">
        <v>152</v>
      </c>
      <c r="E829" t="s">
        <v>300</v>
      </c>
      <c r="F829" t="s">
        <v>299</v>
      </c>
      <c r="G829" t="s">
        <v>275</v>
      </c>
      <c r="I829" t="s">
        <v>298</v>
      </c>
      <c r="J829" s="3">
        <v>12.504</v>
      </c>
      <c r="K829" s="3">
        <v>4.9669999999999996</v>
      </c>
      <c r="L829" s="3">
        <v>9.9179999999999993</v>
      </c>
      <c r="M829" s="3">
        <v>12.137</v>
      </c>
      <c r="N829" s="3">
        <v>13.045999999999999</v>
      </c>
      <c r="O829" s="3">
        <v>8.0009999999999994</v>
      </c>
      <c r="P829" s="3">
        <v>5.1769999999999996</v>
      </c>
      <c r="Q829" s="3">
        <v>7.0439999999999996</v>
      </c>
      <c r="R829" s="3">
        <v>8.1829999999999998</v>
      </c>
      <c r="S829" s="3">
        <v>8.8640000000000008</v>
      </c>
      <c r="T829" s="3">
        <v>9.4079999999999995</v>
      </c>
      <c r="U829" s="3">
        <v>10.345000000000001</v>
      </c>
      <c r="V829" s="3">
        <v>8.1440000000000001</v>
      </c>
      <c r="W829" s="3">
        <v>9.5950000000000006</v>
      </c>
      <c r="X829" s="3">
        <v>9.4969999999999999</v>
      </c>
      <c r="Y829" s="3">
        <v>7.0839999999999996</v>
      </c>
      <c r="Z829" s="3">
        <v>8.7789999999999999</v>
      </c>
      <c r="AA829" s="3">
        <v>8.5510000000000002</v>
      </c>
      <c r="AB829" s="3">
        <v>7.5910000000000002</v>
      </c>
      <c r="AC829" s="3">
        <v>9.0579999999999998</v>
      </c>
      <c r="AD829" s="3">
        <v>7.1829999999999998</v>
      </c>
      <c r="AE829" s="3">
        <v>3.7240000000000002</v>
      </c>
      <c r="AF829" s="3">
        <v>2.9390000000000001</v>
      </c>
      <c r="AG829" s="3">
        <v>2.472</v>
      </c>
      <c r="AH829" s="3">
        <v>3.3460000000000001</v>
      </c>
      <c r="AI829" s="3">
        <v>4.7709999999999999</v>
      </c>
      <c r="AJ829" s="3">
        <v>5.1520000000000001</v>
      </c>
      <c r="AK829" s="3">
        <v>5.08</v>
      </c>
      <c r="AL829" s="3">
        <v>6.7830000000000004</v>
      </c>
      <c r="AM829" s="3">
        <v>6.2649999999999997</v>
      </c>
      <c r="AN829" s="3">
        <v>5.726</v>
      </c>
      <c r="AO829" s="3">
        <v>7.2759999999999998</v>
      </c>
      <c r="AP829" s="3">
        <v>9.2729999999999997</v>
      </c>
      <c r="AQ829" s="3">
        <v>11.32</v>
      </c>
      <c r="AR829" s="3">
        <v>9.8810000000000002</v>
      </c>
      <c r="AS829" s="3">
        <v>6.3360000000000003</v>
      </c>
      <c r="AT829" s="3">
        <v>3.9180000000000001</v>
      </c>
      <c r="AU829" s="3">
        <v>3.4319999999999999</v>
      </c>
      <c r="AV829" s="3">
        <v>4.1159999999999997</v>
      </c>
      <c r="AW829" s="3">
        <v>4.6139999999999999</v>
      </c>
      <c r="AX829" s="3">
        <v>4.62</v>
      </c>
      <c r="AY829" s="3">
        <v>4.7169999999999996</v>
      </c>
      <c r="AZ829" s="3">
        <v>4.7430000000000003</v>
      </c>
      <c r="BA829">
        <v>4.6890000000000001</v>
      </c>
      <c r="BB829">
        <v>2016</v>
      </c>
    </row>
    <row r="830" spans="1:54" hidden="1" x14ac:dyDescent="0.2">
      <c r="A830">
        <v>514</v>
      </c>
      <c r="B830" t="s">
        <v>543</v>
      </c>
      <c r="C830" t="s">
        <v>297</v>
      </c>
      <c r="D830" t="s">
        <v>152</v>
      </c>
      <c r="E830" t="s">
        <v>293</v>
      </c>
      <c r="F830" t="s">
        <v>296</v>
      </c>
      <c r="G830" t="s">
        <v>295</v>
      </c>
      <c r="I830" t="s">
        <v>857</v>
      </c>
      <c r="J830" s="3">
        <v>20.286000000000001</v>
      </c>
      <c r="K830" s="3">
        <v>21.271000000000001</v>
      </c>
      <c r="L830" s="3">
        <v>22.946000000000002</v>
      </c>
      <c r="M830" s="3">
        <v>23.635000000000002</v>
      </c>
      <c r="N830" s="3">
        <v>27.213000000000001</v>
      </c>
      <c r="O830" s="3">
        <v>31.242000000000001</v>
      </c>
      <c r="P830" s="3">
        <v>33.261000000000003</v>
      </c>
      <c r="Q830" s="3">
        <v>36.207999999999998</v>
      </c>
      <c r="R830" s="3">
        <v>39.393999999999998</v>
      </c>
      <c r="S830" s="3">
        <v>42.954000000000001</v>
      </c>
      <c r="T830" s="3">
        <v>46.81</v>
      </c>
      <c r="U830" s="3">
        <v>52.158999999999999</v>
      </c>
      <c r="V830" s="3">
        <v>59.823</v>
      </c>
      <c r="W830" s="3">
        <v>67.114000000000004</v>
      </c>
      <c r="X830" s="3">
        <v>72.816999999999993</v>
      </c>
      <c r="Y830" s="3">
        <v>79.706999999999994</v>
      </c>
      <c r="Z830" s="3">
        <v>87.247</v>
      </c>
      <c r="AA830" s="3">
        <v>93.322999999999993</v>
      </c>
      <c r="AB830" s="3">
        <v>101.705</v>
      </c>
      <c r="AC830" s="3">
        <v>109.91500000000001</v>
      </c>
      <c r="AD830" s="3">
        <v>101.867</v>
      </c>
      <c r="AE830" s="3">
        <v>92.864000000000004</v>
      </c>
      <c r="AF830" s="3">
        <v>95.406000000000006</v>
      </c>
      <c r="AG830" s="3">
        <v>98.24</v>
      </c>
      <c r="AH830" s="3">
        <v>101.813</v>
      </c>
      <c r="AI830" s="3">
        <v>106.18300000000001</v>
      </c>
      <c r="AJ830" s="3">
        <v>111.623</v>
      </c>
      <c r="AK830" s="3">
        <v>117.24299999999999</v>
      </c>
      <c r="AL830" s="3">
        <v>125.401</v>
      </c>
      <c r="AM830" s="3">
        <v>133.47</v>
      </c>
      <c r="AN830" s="3">
        <v>142.31200000000001</v>
      </c>
      <c r="AO830" s="3">
        <v>154.78</v>
      </c>
      <c r="AP830" s="3">
        <v>168.739</v>
      </c>
      <c r="AQ830" s="3">
        <v>184.78200000000001</v>
      </c>
      <c r="AR830" s="3">
        <v>199.59299999999999</v>
      </c>
      <c r="AS830" s="3">
        <v>209.68299999999999</v>
      </c>
      <c r="AT830" s="3">
        <v>216.053</v>
      </c>
      <c r="AU830" s="3">
        <v>223.708</v>
      </c>
      <c r="AV830" s="3">
        <v>233.727</v>
      </c>
      <c r="AW830" s="3">
        <v>244.28</v>
      </c>
      <c r="AX830" s="3">
        <v>255.60499999999999</v>
      </c>
      <c r="AY830" s="3">
        <v>267.73700000000002</v>
      </c>
      <c r="AZ830" s="3">
        <v>280.572</v>
      </c>
      <c r="BA830">
        <v>287.14499999999998</v>
      </c>
      <c r="BB830">
        <v>2016</v>
      </c>
    </row>
    <row r="831" spans="1:54" hidden="1" x14ac:dyDescent="0.2">
      <c r="A831">
        <v>514</v>
      </c>
      <c r="B831" t="s">
        <v>543</v>
      </c>
      <c r="C831" t="s">
        <v>294</v>
      </c>
      <c r="D831" t="s">
        <v>152</v>
      </c>
      <c r="E831" t="s">
        <v>293</v>
      </c>
      <c r="F831" t="s">
        <v>292</v>
      </c>
      <c r="G831" t="s">
        <v>275</v>
      </c>
      <c r="I831" t="s">
        <v>291</v>
      </c>
      <c r="J831" s="3">
        <v>-11.507999999999999</v>
      </c>
      <c r="K831" s="3">
        <v>4.8579999999999997</v>
      </c>
      <c r="L831" s="3">
        <v>7.8719999999999999</v>
      </c>
      <c r="M831" s="3">
        <v>3.0030000000000001</v>
      </c>
      <c r="N831" s="3">
        <v>15.141999999999999</v>
      </c>
      <c r="O831" s="3">
        <v>14.803000000000001</v>
      </c>
      <c r="P831" s="3">
        <v>6.4619999999999997</v>
      </c>
      <c r="Q831" s="3">
        <v>8.8610000000000007</v>
      </c>
      <c r="R831" s="3">
        <v>8.8000000000000007</v>
      </c>
      <c r="S831" s="3">
        <v>9.0359999999999996</v>
      </c>
      <c r="T831" s="3">
        <v>8.9779999999999998</v>
      </c>
      <c r="U831" s="3">
        <v>11.427</v>
      </c>
      <c r="V831" s="3">
        <v>14.695</v>
      </c>
      <c r="W831" s="3">
        <v>12.188000000000001</v>
      </c>
      <c r="X831" s="3">
        <v>8.4969999999999999</v>
      </c>
      <c r="Y831" s="3">
        <v>9.4610000000000003</v>
      </c>
      <c r="Z831" s="3">
        <v>9.4600000000000009</v>
      </c>
      <c r="AA831" s="3">
        <v>6.9640000000000004</v>
      </c>
      <c r="AB831" s="3">
        <v>8.9819999999999993</v>
      </c>
      <c r="AC831" s="3">
        <v>8.0719999999999992</v>
      </c>
      <c r="AD831" s="3">
        <v>-7.3220000000000001</v>
      </c>
      <c r="AE831" s="3">
        <v>-8.8379999999999992</v>
      </c>
      <c r="AF831" s="3">
        <v>2.7370000000000001</v>
      </c>
      <c r="AG831" s="3">
        <v>2.9710000000000001</v>
      </c>
      <c r="AH831" s="3">
        <v>3.637</v>
      </c>
      <c r="AI831" s="3">
        <v>4.2919999999999998</v>
      </c>
      <c r="AJ831" s="3">
        <v>5.1230000000000002</v>
      </c>
      <c r="AK831" s="3">
        <v>5.0350000000000001</v>
      </c>
      <c r="AL831" s="3">
        <v>6.9580000000000002</v>
      </c>
      <c r="AM831" s="3">
        <v>6.4349999999999996</v>
      </c>
      <c r="AN831" s="3">
        <v>6.6239999999999997</v>
      </c>
      <c r="AO831" s="3">
        <v>8.7609999999999992</v>
      </c>
      <c r="AP831" s="3">
        <v>9.0190000000000001</v>
      </c>
      <c r="AQ831" s="3">
        <v>9.5069999999999997</v>
      </c>
      <c r="AR831" s="3">
        <v>8.0150000000000006</v>
      </c>
      <c r="AS831" s="3">
        <v>5.0549999999999997</v>
      </c>
      <c r="AT831" s="3">
        <v>3.0379999999999998</v>
      </c>
      <c r="AU831" s="3">
        <v>3.5430000000000001</v>
      </c>
      <c r="AV831" s="3">
        <v>4.4790000000000001</v>
      </c>
      <c r="AW831" s="3">
        <v>4.5149999999999997</v>
      </c>
      <c r="AX831" s="3">
        <v>4.6360000000000001</v>
      </c>
      <c r="AY831" s="3">
        <v>4.7460000000000004</v>
      </c>
      <c r="AZ831" s="3">
        <v>4.7939999999999996</v>
      </c>
      <c r="BA831">
        <v>2.3420000000000001</v>
      </c>
      <c r="BB831">
        <v>2016</v>
      </c>
    </row>
    <row r="832" spans="1:54" hidden="1" x14ac:dyDescent="0.2">
      <c r="A832">
        <v>514</v>
      </c>
      <c r="B832" t="s">
        <v>543</v>
      </c>
      <c r="C832" t="s">
        <v>290</v>
      </c>
      <c r="D832" t="s">
        <v>152</v>
      </c>
      <c r="E832" t="s">
        <v>289</v>
      </c>
      <c r="G832" t="s">
        <v>288</v>
      </c>
    </row>
    <row r="833" spans="1:54" hidden="1" x14ac:dyDescent="0.2">
      <c r="A833">
        <v>514</v>
      </c>
      <c r="B833" t="s">
        <v>543</v>
      </c>
      <c r="C833" t="s">
        <v>287</v>
      </c>
      <c r="D833" t="s">
        <v>152</v>
      </c>
      <c r="E833" t="s">
        <v>286</v>
      </c>
      <c r="F833" t="s">
        <v>285</v>
      </c>
      <c r="G833" t="s">
        <v>275</v>
      </c>
      <c r="I833" t="s">
        <v>858</v>
      </c>
      <c r="J833" s="3">
        <v>21.257999999999999</v>
      </c>
      <c r="K833" s="3">
        <v>21.614000000000001</v>
      </c>
      <c r="L833" s="3">
        <v>6.0030000000000001</v>
      </c>
      <c r="M833" s="3">
        <v>2.6579999999999999</v>
      </c>
      <c r="N833" s="3">
        <v>5.2279999999999998</v>
      </c>
      <c r="O833" s="3">
        <v>-24.039000000000001</v>
      </c>
      <c r="P833" s="3">
        <v>22.11</v>
      </c>
      <c r="Q833" s="3">
        <v>-4.87</v>
      </c>
      <c r="R833" s="3">
        <v>-0.69099999999999995</v>
      </c>
      <c r="S833" s="3">
        <v>5.0910000000000002</v>
      </c>
      <c r="T833" s="3">
        <v>-34.131999999999998</v>
      </c>
      <c r="U833" s="3">
        <v>0.32</v>
      </c>
      <c r="V833" s="3">
        <v>-38.604999999999997</v>
      </c>
      <c r="W833" s="3">
        <v>39.091999999999999</v>
      </c>
      <c r="X833" s="3">
        <v>-32.71</v>
      </c>
      <c r="Y833" s="3">
        <v>1.4570000000000001</v>
      </c>
      <c r="Z833" s="3">
        <v>9.9640000000000004</v>
      </c>
      <c r="AA833" s="3">
        <v>10.099</v>
      </c>
      <c r="AB833" s="3">
        <v>1.2470000000000001</v>
      </c>
      <c r="AC833" s="3">
        <v>12.464</v>
      </c>
      <c r="AD833" s="3">
        <v>13.319000000000001</v>
      </c>
      <c r="AE833" s="3">
        <v>1.2629999999999999</v>
      </c>
      <c r="AF833" s="3">
        <v>12.406000000000001</v>
      </c>
      <c r="AG833" s="3">
        <v>12.516</v>
      </c>
      <c r="AH833" s="3">
        <v>6.556</v>
      </c>
      <c r="AI833" s="3">
        <v>48.741999999999997</v>
      </c>
      <c r="AJ833" s="3">
        <v>-14.196999999999999</v>
      </c>
      <c r="AK833" s="3">
        <v>9.61</v>
      </c>
      <c r="AL833" s="3">
        <v>21.744</v>
      </c>
      <c r="AM833" s="3">
        <v>-8.3780000000000001</v>
      </c>
      <c r="AN833" s="3">
        <v>25.991</v>
      </c>
      <c r="AO833" s="3">
        <v>29.978999999999999</v>
      </c>
      <c r="AP833" s="3">
        <v>-6.2889999999999997</v>
      </c>
      <c r="AQ833" s="3">
        <v>-8.2829999999999995</v>
      </c>
      <c r="AR833" s="3">
        <v>4.7350000000000003</v>
      </c>
      <c r="AS833" s="3">
        <v>15.832000000000001</v>
      </c>
      <c r="AT833" s="3">
        <v>2.5630000000000002</v>
      </c>
      <c r="AU833" s="3">
        <v>-14.862</v>
      </c>
      <c r="AV833" s="3">
        <v>21.346</v>
      </c>
      <c r="AW833" s="3">
        <v>-7.46</v>
      </c>
      <c r="AX833" s="3">
        <v>9.0960000000000001</v>
      </c>
      <c r="AY833" s="3">
        <v>-6.9329999999999998</v>
      </c>
      <c r="AZ833" s="3">
        <v>0.26</v>
      </c>
      <c r="BA833">
        <v>10.006</v>
      </c>
      <c r="BB833">
        <v>2015</v>
      </c>
    </row>
    <row r="834" spans="1:54" hidden="1" x14ac:dyDescent="0.2">
      <c r="A834">
        <v>514</v>
      </c>
      <c r="B834" t="s">
        <v>543</v>
      </c>
      <c r="C834" t="s">
        <v>284</v>
      </c>
      <c r="D834" t="s">
        <v>152</v>
      </c>
      <c r="E834" t="s">
        <v>283</v>
      </c>
      <c r="F834" t="s">
        <v>282</v>
      </c>
      <c r="G834" t="s">
        <v>275</v>
      </c>
      <c r="I834" t="s">
        <v>858</v>
      </c>
      <c r="J834" s="3">
        <v>1.1279999999999999</v>
      </c>
      <c r="K834" s="3">
        <v>40.454000000000001</v>
      </c>
      <c r="L834" s="3">
        <v>12.544</v>
      </c>
      <c r="M834" s="3">
        <v>-3.1030000000000002</v>
      </c>
      <c r="N834" s="3">
        <v>-3.4140000000000001</v>
      </c>
      <c r="O834" s="3">
        <v>-17.393000000000001</v>
      </c>
      <c r="P834" s="3">
        <v>25.504000000000001</v>
      </c>
      <c r="Q834" s="3">
        <v>2.625</v>
      </c>
      <c r="R834" s="3">
        <v>-0.371</v>
      </c>
      <c r="S834" s="3">
        <v>15.791</v>
      </c>
      <c r="T834" s="3">
        <v>-32.590000000000003</v>
      </c>
      <c r="U834" s="3">
        <v>-9.4E-2</v>
      </c>
      <c r="V834" s="3">
        <v>-40.103999999999999</v>
      </c>
      <c r="W834" s="3">
        <v>42.704999999999998</v>
      </c>
      <c r="X834" s="3">
        <v>-37.899000000000001</v>
      </c>
      <c r="Y834" s="3">
        <v>4.6289999999999996</v>
      </c>
      <c r="Z834" s="3">
        <v>1.3120000000000001</v>
      </c>
      <c r="AA834" s="3">
        <v>16.449000000000002</v>
      </c>
      <c r="AB834" s="3">
        <v>-5.1849999999999996</v>
      </c>
      <c r="AC834" s="3">
        <v>10.266999999999999</v>
      </c>
      <c r="AD834" s="3">
        <v>9.56</v>
      </c>
      <c r="AE834" s="3">
        <v>5.1050000000000004</v>
      </c>
      <c r="AF834" s="3">
        <v>5.8220000000000001</v>
      </c>
      <c r="AG834" s="3">
        <v>-7.415</v>
      </c>
      <c r="AH834" s="3">
        <v>13.961</v>
      </c>
      <c r="AI834" s="3">
        <v>58.277999999999999</v>
      </c>
      <c r="AJ834" s="3">
        <v>-14.853</v>
      </c>
      <c r="AK834" s="3">
        <v>4.1639999999999997</v>
      </c>
      <c r="AL834" s="3">
        <v>15.689</v>
      </c>
      <c r="AM834" s="3">
        <v>-3.4319999999999999</v>
      </c>
      <c r="AN834" s="3">
        <v>19.983000000000001</v>
      </c>
      <c r="AO834" s="3">
        <v>28.71</v>
      </c>
      <c r="AP834" s="3">
        <v>-7.8579999999999997</v>
      </c>
      <c r="AQ834" s="3">
        <v>-6.6349999999999998</v>
      </c>
      <c r="AR834" s="3">
        <v>6.5019999999999998</v>
      </c>
      <c r="AS834" s="3">
        <v>22.003</v>
      </c>
      <c r="AT834" s="3">
        <v>4.0279999999999996</v>
      </c>
      <c r="AU834" s="3">
        <v>-18.792000000000002</v>
      </c>
      <c r="AV834" s="3">
        <v>26.007000000000001</v>
      </c>
      <c r="AW834" s="3">
        <v>-6.4210000000000003</v>
      </c>
      <c r="AX834" s="3">
        <v>7.7389999999999999</v>
      </c>
      <c r="AY834" s="3">
        <v>-5.6760000000000002</v>
      </c>
      <c r="AZ834" s="3">
        <v>2.88</v>
      </c>
      <c r="BA834">
        <v>9.98</v>
      </c>
      <c r="BB834">
        <v>2015</v>
      </c>
    </row>
    <row r="835" spans="1:54" hidden="1" x14ac:dyDescent="0.2">
      <c r="A835">
        <v>514</v>
      </c>
      <c r="B835" t="s">
        <v>543</v>
      </c>
      <c r="C835" t="s">
        <v>281</v>
      </c>
      <c r="D835" t="s">
        <v>152</v>
      </c>
      <c r="E835" t="s">
        <v>280</v>
      </c>
      <c r="F835" t="s">
        <v>279</v>
      </c>
      <c r="G835" t="s">
        <v>275</v>
      </c>
      <c r="I835" t="s">
        <v>858</v>
      </c>
      <c r="J835" s="3">
        <v>27.859000000000002</v>
      </c>
      <c r="K835" s="3">
        <v>-31.696999999999999</v>
      </c>
      <c r="L835" s="3">
        <v>-25.373999999999999</v>
      </c>
      <c r="M835" s="3">
        <v>-3.5270000000000001</v>
      </c>
      <c r="N835" s="3">
        <v>-8.1890000000000001</v>
      </c>
      <c r="O835" s="3">
        <v>-5.4139999999999997</v>
      </c>
      <c r="P835" s="3">
        <v>23.393999999999998</v>
      </c>
      <c r="Q835" s="3">
        <v>23.853999999999999</v>
      </c>
      <c r="R835" s="3">
        <v>46.445999999999998</v>
      </c>
      <c r="S835" s="3">
        <v>3.0680000000000001</v>
      </c>
      <c r="T835" s="3">
        <v>-10.865</v>
      </c>
      <c r="U835" s="3">
        <v>-6.37</v>
      </c>
      <c r="V835" s="3">
        <v>-34.72</v>
      </c>
      <c r="W835" s="3">
        <v>0.13400000000000001</v>
      </c>
      <c r="X835" s="3">
        <v>-17.882999999999999</v>
      </c>
      <c r="Y835" s="3">
        <v>8.7319999999999993</v>
      </c>
      <c r="Z835" s="3">
        <v>18.539000000000001</v>
      </c>
      <c r="AA835" s="3">
        <v>-1.6819999999999999</v>
      </c>
      <c r="AB835" s="3">
        <v>10.022</v>
      </c>
      <c r="AC835" s="3">
        <v>-9.3079999999999998</v>
      </c>
      <c r="AD835" s="3">
        <v>5.2990000000000004</v>
      </c>
      <c r="AE835" s="3">
        <v>-11.031000000000001</v>
      </c>
      <c r="AF835" s="3">
        <v>-2.9790000000000001</v>
      </c>
      <c r="AG835" s="3">
        <v>1.6439999999999999</v>
      </c>
      <c r="AH835" s="3">
        <v>34.420999999999999</v>
      </c>
      <c r="AI835" s="3">
        <v>31.007000000000001</v>
      </c>
      <c r="AJ835" s="3">
        <v>35.332999999999998</v>
      </c>
      <c r="AK835" s="3">
        <v>67.034000000000006</v>
      </c>
      <c r="AL835" s="3">
        <v>-1.1859999999999999</v>
      </c>
      <c r="AM835" s="3">
        <v>-17.713999999999999</v>
      </c>
      <c r="AN835" s="3">
        <v>-0.57899999999999996</v>
      </c>
      <c r="AO835" s="3">
        <v>17.277999999999999</v>
      </c>
      <c r="AP835" s="3">
        <v>-11.574</v>
      </c>
      <c r="AQ835" s="3">
        <v>-13.35</v>
      </c>
      <c r="AR835" s="3">
        <v>-7.6070000000000002</v>
      </c>
      <c r="AS835" s="3">
        <v>1.5049999999999999</v>
      </c>
      <c r="AT835" s="3">
        <v>-15.206</v>
      </c>
      <c r="AU835" s="3">
        <v>2.8420000000000001</v>
      </c>
      <c r="AV835" s="3">
        <v>4.923</v>
      </c>
      <c r="AW835" s="3">
        <v>8.4420000000000002</v>
      </c>
      <c r="AX835" s="3">
        <v>10.712999999999999</v>
      </c>
      <c r="AY835" s="3">
        <v>5.2889999999999997</v>
      </c>
      <c r="AZ835" s="3">
        <v>13.387</v>
      </c>
      <c r="BA835">
        <v>21.273</v>
      </c>
      <c r="BB835">
        <v>2015</v>
      </c>
    </row>
    <row r="836" spans="1:54" hidden="1" x14ac:dyDescent="0.2">
      <c r="A836">
        <v>514</v>
      </c>
      <c r="B836" t="s">
        <v>543</v>
      </c>
      <c r="C836" t="s">
        <v>278</v>
      </c>
      <c r="D836" t="s">
        <v>152</v>
      </c>
      <c r="E836" t="s">
        <v>277</v>
      </c>
      <c r="F836" t="s">
        <v>276</v>
      </c>
      <c r="G836" t="s">
        <v>275</v>
      </c>
      <c r="I836" t="s">
        <v>858</v>
      </c>
      <c r="J836" s="3">
        <v>-27.936</v>
      </c>
      <c r="K836" s="3">
        <v>13.516999999999999</v>
      </c>
      <c r="L836" s="3">
        <v>6.0270000000000001</v>
      </c>
      <c r="M836" s="3">
        <v>-17.913</v>
      </c>
      <c r="N836" s="3">
        <v>-13.72</v>
      </c>
      <c r="O836" s="3">
        <v>-6.0030000000000001</v>
      </c>
      <c r="P836" s="3">
        <v>30.585000000000001</v>
      </c>
      <c r="Q836" s="3">
        <v>39.484000000000002</v>
      </c>
      <c r="R836" s="3">
        <v>65.971000000000004</v>
      </c>
      <c r="S836" s="3">
        <v>8.7850000000000001</v>
      </c>
      <c r="T836" s="3">
        <v>-14.802</v>
      </c>
      <c r="U836" s="3">
        <v>-1.504</v>
      </c>
      <c r="V836" s="3">
        <v>-34.155999999999999</v>
      </c>
      <c r="W836" s="3">
        <v>-0.34599999999999997</v>
      </c>
      <c r="X836" s="3">
        <v>-20.158999999999999</v>
      </c>
      <c r="Y836" s="3">
        <v>10.41</v>
      </c>
      <c r="Z836" s="3">
        <v>24.495000000000001</v>
      </c>
      <c r="AA836" s="3">
        <v>-0.38400000000000001</v>
      </c>
      <c r="AB836" s="3">
        <v>2.4220000000000002</v>
      </c>
      <c r="AC836" s="3">
        <v>-9.2780000000000005</v>
      </c>
      <c r="AD836" s="3">
        <v>4.9029999999999996</v>
      </c>
      <c r="AE836" s="3">
        <v>-15.948</v>
      </c>
      <c r="AF836" s="3">
        <v>-0.92200000000000004</v>
      </c>
      <c r="AG836" s="3">
        <v>4.7770000000000001</v>
      </c>
      <c r="AH836" s="3">
        <v>35.097999999999999</v>
      </c>
      <c r="AI836" s="3">
        <v>28.234999999999999</v>
      </c>
      <c r="AJ836" s="3">
        <v>39.351999999999997</v>
      </c>
      <c r="AK836" s="3">
        <v>76.209000000000003</v>
      </c>
      <c r="AL836" s="3">
        <v>5.8000000000000003E-2</v>
      </c>
      <c r="AM836" s="3">
        <v>-19.167000000000002</v>
      </c>
      <c r="AN836" s="3">
        <v>-2.3559999999999999</v>
      </c>
      <c r="AO836" s="3">
        <v>18.146999999999998</v>
      </c>
      <c r="AP836" s="3">
        <v>-14.851000000000001</v>
      </c>
      <c r="AQ836" s="3">
        <v>-17.59</v>
      </c>
      <c r="AR836" s="3">
        <v>-8.0990000000000002</v>
      </c>
      <c r="AS836" s="3">
        <v>2.86</v>
      </c>
      <c r="AT836" s="3">
        <v>-20.132999999999999</v>
      </c>
      <c r="AU836" s="3">
        <v>0.91100000000000003</v>
      </c>
      <c r="AV836" s="3">
        <v>6.8970000000000002</v>
      </c>
      <c r="AW836" s="3">
        <v>11.294</v>
      </c>
      <c r="AX836" s="3">
        <v>13.853</v>
      </c>
      <c r="AY836" s="3">
        <v>6.8239999999999998</v>
      </c>
      <c r="AZ836" s="3">
        <v>16.521999999999998</v>
      </c>
      <c r="BA836">
        <v>12.875</v>
      </c>
      <c r="BB836">
        <v>2015</v>
      </c>
    </row>
    <row r="837" spans="1:54" hidden="1" x14ac:dyDescent="0.2">
      <c r="A837">
        <v>514</v>
      </c>
      <c r="B837" t="s">
        <v>543</v>
      </c>
      <c r="C837" t="s">
        <v>274</v>
      </c>
      <c r="D837" t="s">
        <v>152</v>
      </c>
      <c r="E837" t="s">
        <v>273</v>
      </c>
      <c r="F837" t="s">
        <v>272</v>
      </c>
      <c r="G837" t="s">
        <v>271</v>
      </c>
      <c r="I837" t="s">
        <v>859</v>
      </c>
      <c r="J837" s="3" t="s">
        <v>215</v>
      </c>
      <c r="K837" s="3" t="s">
        <v>215</v>
      </c>
      <c r="L837" s="3" t="s">
        <v>215</v>
      </c>
      <c r="M837" s="3" t="s">
        <v>215</v>
      </c>
      <c r="N837" s="3" t="s">
        <v>215</v>
      </c>
      <c r="O837" s="3" t="s">
        <v>215</v>
      </c>
      <c r="P837" s="3" t="s">
        <v>215</v>
      </c>
      <c r="Q837" s="3" t="s">
        <v>215</v>
      </c>
      <c r="R837" s="3" t="s">
        <v>215</v>
      </c>
      <c r="S837" s="3" t="s">
        <v>215</v>
      </c>
      <c r="T837" s="3" t="s">
        <v>215</v>
      </c>
      <c r="U837" s="3" t="s">
        <v>215</v>
      </c>
      <c r="V837" s="3" t="s">
        <v>215</v>
      </c>
      <c r="W837" s="3" t="s">
        <v>215</v>
      </c>
      <c r="X837" s="3" t="s">
        <v>215</v>
      </c>
      <c r="Y837" s="3" t="s">
        <v>215</v>
      </c>
      <c r="Z837" s="3" t="s">
        <v>215</v>
      </c>
      <c r="AA837" s="3" t="s">
        <v>215</v>
      </c>
      <c r="AB837" s="3" t="s">
        <v>215</v>
      </c>
      <c r="AC837" s="3" t="s">
        <v>215</v>
      </c>
      <c r="AD837" s="3" t="s">
        <v>215</v>
      </c>
      <c r="AE837" s="3" t="s">
        <v>215</v>
      </c>
      <c r="AF837" s="3" t="s">
        <v>215</v>
      </c>
      <c r="AG837" s="3" t="s">
        <v>215</v>
      </c>
      <c r="AH837" s="3">
        <v>2.5</v>
      </c>
      <c r="AI837" s="3">
        <v>2.2999999999999998</v>
      </c>
      <c r="AJ837" s="3">
        <v>3.2</v>
      </c>
      <c r="AK837" s="3">
        <v>3.7</v>
      </c>
      <c r="AL837" s="3">
        <v>4</v>
      </c>
      <c r="AM837" s="3">
        <v>4</v>
      </c>
      <c r="AN837" s="3">
        <v>3.3</v>
      </c>
      <c r="AO837" s="3">
        <v>3.1</v>
      </c>
      <c r="AP837" s="3">
        <v>3.2</v>
      </c>
      <c r="AQ837" s="3">
        <v>3.2</v>
      </c>
      <c r="AR837" s="3">
        <v>3.2</v>
      </c>
      <c r="AS837" s="3">
        <v>3.2</v>
      </c>
      <c r="AT837" s="3">
        <v>3.2</v>
      </c>
      <c r="AU837" s="3">
        <v>3.2</v>
      </c>
      <c r="AV837" s="3">
        <v>3.2</v>
      </c>
      <c r="AW837" s="3">
        <v>3.2</v>
      </c>
      <c r="AX837" s="3">
        <v>3.2</v>
      </c>
      <c r="AY837" s="3">
        <v>3.2</v>
      </c>
      <c r="AZ837" s="3">
        <v>3.2</v>
      </c>
      <c r="BA837">
        <v>3.2</v>
      </c>
      <c r="BB837">
        <v>2016</v>
      </c>
    </row>
    <row r="838" spans="1:54" hidden="1" x14ac:dyDescent="0.2">
      <c r="A838">
        <v>514</v>
      </c>
      <c r="B838" t="s">
        <v>543</v>
      </c>
      <c r="C838" t="s">
        <v>270</v>
      </c>
      <c r="D838" t="s">
        <v>152</v>
      </c>
      <c r="E838" t="s">
        <v>269</v>
      </c>
      <c r="F838" t="s">
        <v>268</v>
      </c>
      <c r="G838" t="s">
        <v>264</v>
      </c>
      <c r="H838" t="s">
        <v>263</v>
      </c>
    </row>
    <row r="839" spans="1:54" hidden="1" x14ac:dyDescent="0.2">
      <c r="A839">
        <v>514</v>
      </c>
      <c r="B839" t="s">
        <v>543</v>
      </c>
      <c r="C839" t="s">
        <v>267</v>
      </c>
      <c r="D839" t="s">
        <v>152</v>
      </c>
      <c r="E839" t="s">
        <v>266</v>
      </c>
      <c r="F839" t="s">
        <v>265</v>
      </c>
      <c r="G839" t="s">
        <v>264</v>
      </c>
      <c r="H839" t="s">
        <v>263</v>
      </c>
      <c r="I839" t="s">
        <v>860</v>
      </c>
      <c r="J839" s="3">
        <v>0.41299999999999998</v>
      </c>
      <c r="K839" s="3">
        <v>0.42399999999999999</v>
      </c>
      <c r="L839" s="3">
        <v>0.435</v>
      </c>
      <c r="M839" s="3">
        <v>0.44500000000000001</v>
      </c>
      <c r="N839" s="3">
        <v>0.45600000000000002</v>
      </c>
      <c r="O839" s="3">
        <v>0.46899999999999997</v>
      </c>
      <c r="P839" s="3">
        <v>0.48399999999999999</v>
      </c>
      <c r="Q839" s="3">
        <v>0.501</v>
      </c>
      <c r="R839" s="3">
        <v>0.51700000000000002</v>
      </c>
      <c r="S839" s="3">
        <v>0.53</v>
      </c>
      <c r="T839" s="3">
        <v>0.53600000000000003</v>
      </c>
      <c r="U839" s="3">
        <v>0.53500000000000003</v>
      </c>
      <c r="V839" s="3">
        <v>0.52800000000000002</v>
      </c>
      <c r="W839" s="3">
        <v>0.51900000000000002</v>
      </c>
      <c r="X839" s="3">
        <v>0.51200000000000001</v>
      </c>
      <c r="Y839" s="3">
        <v>0.50900000000000001</v>
      </c>
      <c r="Z839" s="3">
        <v>0.51300000000000001</v>
      </c>
      <c r="AA839" s="3">
        <v>0.52100000000000002</v>
      </c>
      <c r="AB839" s="3">
        <v>0.53400000000000003</v>
      </c>
      <c r="AC839" s="3">
        <v>0.54900000000000004</v>
      </c>
      <c r="AD839" s="3">
        <v>0.56399999999999995</v>
      </c>
      <c r="AE839" s="3">
        <v>0.58099999999999996</v>
      </c>
      <c r="AF839" s="3">
        <v>0.59799999999999998</v>
      </c>
      <c r="AG839" s="3">
        <v>0.61599999999999999</v>
      </c>
      <c r="AH839" s="3">
        <v>0.63400000000000001</v>
      </c>
      <c r="AI839" s="3">
        <v>0.65</v>
      </c>
      <c r="AJ839" s="3">
        <v>0.66600000000000004</v>
      </c>
      <c r="AK839" s="3">
        <v>0.67900000000000005</v>
      </c>
      <c r="AL839" s="3">
        <v>0.69199999999999995</v>
      </c>
      <c r="AM839" s="3">
        <v>0.70499999999999996</v>
      </c>
      <c r="AN839" s="3">
        <v>0.71699999999999997</v>
      </c>
      <c r="AO839" s="3">
        <v>0.72899999999999998</v>
      </c>
      <c r="AP839" s="3">
        <v>0.74199999999999999</v>
      </c>
      <c r="AQ839" s="3">
        <v>0.754</v>
      </c>
      <c r="AR839" s="3">
        <v>0.76600000000000001</v>
      </c>
      <c r="AS839" s="3">
        <v>0.77900000000000003</v>
      </c>
      <c r="AT839" s="3">
        <v>0.79100000000000004</v>
      </c>
      <c r="AU839" s="3">
        <v>0.80400000000000005</v>
      </c>
      <c r="AV839" s="3">
        <v>0.81699999999999995</v>
      </c>
      <c r="AW839" s="3">
        <v>0.83</v>
      </c>
      <c r="AX839" s="3">
        <v>0.84399999999999997</v>
      </c>
      <c r="AY839" s="3">
        <v>0.85699999999999998</v>
      </c>
      <c r="AZ839" s="3">
        <v>0.871</v>
      </c>
      <c r="BA839">
        <v>0.88500000000000001</v>
      </c>
      <c r="BB839">
        <v>2015</v>
      </c>
    </row>
    <row r="840" spans="1:54" hidden="1" x14ac:dyDescent="0.2">
      <c r="A840">
        <v>514</v>
      </c>
      <c r="B840" t="s">
        <v>543</v>
      </c>
      <c r="C840" t="s">
        <v>262</v>
      </c>
      <c r="D840" t="s">
        <v>152</v>
      </c>
      <c r="E840" t="s">
        <v>260</v>
      </c>
      <c r="F840" t="s">
        <v>259</v>
      </c>
      <c r="G840" t="s">
        <v>225</v>
      </c>
      <c r="H840" t="s">
        <v>222</v>
      </c>
      <c r="I840" t="s">
        <v>861</v>
      </c>
      <c r="J840" s="3" t="s">
        <v>215</v>
      </c>
      <c r="K840" s="3">
        <v>0.57499999999999996</v>
      </c>
      <c r="L840" s="3">
        <v>0.498</v>
      </c>
      <c r="M840" s="3">
        <v>0.67600000000000005</v>
      </c>
      <c r="N840" s="3">
        <v>0.79</v>
      </c>
      <c r="O840" s="3">
        <v>0.97</v>
      </c>
      <c r="P840" s="3">
        <v>1.1220000000000001</v>
      </c>
      <c r="Q840" s="3">
        <v>1.4470000000000001</v>
      </c>
      <c r="R840" s="3">
        <v>1.772</v>
      </c>
      <c r="S840" s="3">
        <v>1.62</v>
      </c>
      <c r="T840" s="3">
        <v>1.4690000000000001</v>
      </c>
      <c r="U840" s="3">
        <v>1.7490000000000001</v>
      </c>
      <c r="V840" s="3">
        <v>1.9930000000000001</v>
      </c>
      <c r="W840" s="3">
        <v>2.8809999999999998</v>
      </c>
      <c r="X840" s="3">
        <v>3.1230000000000002</v>
      </c>
      <c r="Y840" s="3">
        <v>3.65</v>
      </c>
      <c r="Z840" s="3">
        <v>4.4909999999999997</v>
      </c>
      <c r="AA840" s="3">
        <v>4.657</v>
      </c>
      <c r="AB840" s="3">
        <v>4.95</v>
      </c>
      <c r="AC840" s="3">
        <v>6.9189999999999996</v>
      </c>
      <c r="AD840" s="3">
        <v>7.86</v>
      </c>
      <c r="AE840" s="3">
        <v>8.3829999999999991</v>
      </c>
      <c r="AF840" s="3">
        <v>8.8490000000000002</v>
      </c>
      <c r="AG840" s="3">
        <v>7.0540000000000003</v>
      </c>
      <c r="AH840" s="3">
        <v>10.420999999999999</v>
      </c>
      <c r="AI840" s="3">
        <v>10.439</v>
      </c>
      <c r="AJ840" s="3">
        <v>13.452</v>
      </c>
      <c r="AK840" s="3">
        <v>16.082999999999998</v>
      </c>
      <c r="AL840" s="3">
        <v>18.317</v>
      </c>
      <c r="AM840" s="3">
        <v>23.443000000000001</v>
      </c>
      <c r="AN840" s="3">
        <v>30.991</v>
      </c>
      <c r="AO840" s="3">
        <v>28.172000000000001</v>
      </c>
      <c r="AP840" s="3">
        <v>32.646000000000001</v>
      </c>
      <c r="AQ840" s="3">
        <v>30.655999999999999</v>
      </c>
      <c r="AR840" s="3">
        <v>37.819000000000003</v>
      </c>
      <c r="AS840" s="3">
        <v>36.231000000000002</v>
      </c>
      <c r="AT840" s="3">
        <v>42.039000000000001</v>
      </c>
      <c r="AU840" s="3">
        <v>47.89</v>
      </c>
      <c r="AV840" s="3">
        <v>51.402999999999999</v>
      </c>
      <c r="AW840" s="3">
        <v>48.619</v>
      </c>
      <c r="AX840" s="3">
        <v>53.308</v>
      </c>
      <c r="AY840" s="3">
        <v>74.12</v>
      </c>
      <c r="AZ840" s="3">
        <v>74.367000000000004</v>
      </c>
      <c r="BA840">
        <v>92.408000000000001</v>
      </c>
      <c r="BB840">
        <v>2016</v>
      </c>
    </row>
    <row r="841" spans="1:54" hidden="1" x14ac:dyDescent="0.2">
      <c r="A841">
        <v>514</v>
      </c>
      <c r="B841" t="s">
        <v>543</v>
      </c>
      <c r="C841" t="s">
        <v>261</v>
      </c>
      <c r="D841" t="s">
        <v>152</v>
      </c>
      <c r="E841" t="s">
        <v>260</v>
      </c>
      <c r="F841" t="s">
        <v>259</v>
      </c>
      <c r="G841" t="s">
        <v>217</v>
      </c>
      <c r="I841" t="s">
        <v>258</v>
      </c>
      <c r="J841" s="3" t="s">
        <v>215</v>
      </c>
      <c r="K841" s="3">
        <v>48.360999999999997</v>
      </c>
      <c r="L841" s="3">
        <v>36.478000000000002</v>
      </c>
      <c r="M841" s="3">
        <v>42.954000000000001</v>
      </c>
      <c r="N841" s="3">
        <v>43.125</v>
      </c>
      <c r="O841" s="3">
        <v>46.966999999999999</v>
      </c>
      <c r="P841" s="3">
        <v>47.161999999999999</v>
      </c>
      <c r="Q841" s="3">
        <v>48.841000000000001</v>
      </c>
      <c r="R841" s="3">
        <v>48.612000000000002</v>
      </c>
      <c r="S841" s="3">
        <v>38.186</v>
      </c>
      <c r="T841" s="3">
        <v>29.818999999999999</v>
      </c>
      <c r="U841" s="3">
        <v>31.584</v>
      </c>
      <c r="V841" s="3">
        <v>32.271000000000001</v>
      </c>
      <c r="W841" s="3">
        <v>41.576999999999998</v>
      </c>
      <c r="X841" s="3">
        <v>39.313000000000002</v>
      </c>
      <c r="Y841" s="3">
        <v>39.290999999999997</v>
      </c>
      <c r="Z841" s="3">
        <v>42.116999999999997</v>
      </c>
      <c r="AA841" s="3">
        <v>37.402999999999999</v>
      </c>
      <c r="AB841" s="3">
        <v>33.725999999999999</v>
      </c>
      <c r="AC841" s="3">
        <v>40.505000000000003</v>
      </c>
      <c r="AD841" s="3">
        <v>41.283999999999999</v>
      </c>
      <c r="AE841" s="3">
        <v>39.713000000000001</v>
      </c>
      <c r="AF841" s="3">
        <v>36.424999999999997</v>
      </c>
      <c r="AG841" s="3">
        <v>25.614999999999998</v>
      </c>
      <c r="AH841" s="3">
        <v>34.268999999999998</v>
      </c>
      <c r="AI841" s="3">
        <v>30.722999999999999</v>
      </c>
      <c r="AJ841" s="3">
        <v>35.037999999999997</v>
      </c>
      <c r="AK841" s="3">
        <v>35.689</v>
      </c>
      <c r="AL841" s="3">
        <v>35.158000000000001</v>
      </c>
      <c r="AM841" s="3">
        <v>40.430999999999997</v>
      </c>
      <c r="AN841" s="3">
        <v>46.353000000000002</v>
      </c>
      <c r="AO841" s="3">
        <v>35.786000000000001</v>
      </c>
      <c r="AP841" s="3">
        <v>35.795999999999999</v>
      </c>
      <c r="AQ841" s="3">
        <v>30.228000000000002</v>
      </c>
      <c r="AR841" s="3">
        <v>33.628</v>
      </c>
      <c r="AS841" s="3">
        <v>28.803999999999998</v>
      </c>
      <c r="AT841" s="3">
        <v>29.658000000000001</v>
      </c>
      <c r="AU841" s="3">
        <v>30.103000000000002</v>
      </c>
      <c r="AV841" s="3">
        <v>28.972000000000001</v>
      </c>
      <c r="AW841" s="3">
        <v>24.43</v>
      </c>
      <c r="AX841" s="3">
        <v>23.481000000000002</v>
      </c>
      <c r="AY841" s="3">
        <v>28.591999999999999</v>
      </c>
      <c r="AZ841" s="3">
        <v>24.95</v>
      </c>
      <c r="BA841">
        <v>26.68</v>
      </c>
      <c r="BB841">
        <v>2016</v>
      </c>
    </row>
    <row r="842" spans="1:54" hidden="1" x14ac:dyDescent="0.2">
      <c r="A842">
        <v>514</v>
      </c>
      <c r="B842" t="s">
        <v>543</v>
      </c>
      <c r="C842" t="s">
        <v>257</v>
      </c>
      <c r="D842" t="s">
        <v>152</v>
      </c>
      <c r="E842" t="s">
        <v>255</v>
      </c>
      <c r="F842" t="s">
        <v>254</v>
      </c>
      <c r="G842" t="s">
        <v>225</v>
      </c>
      <c r="H842" t="s">
        <v>222</v>
      </c>
      <c r="I842" t="s">
        <v>861</v>
      </c>
      <c r="J842" s="3" t="s">
        <v>215</v>
      </c>
      <c r="K842" s="3">
        <v>0.625</v>
      </c>
      <c r="L842" s="3">
        <v>0.48799999999999999</v>
      </c>
      <c r="M842" s="3">
        <v>0.69899999999999995</v>
      </c>
      <c r="N842" s="3">
        <v>0.75800000000000001</v>
      </c>
      <c r="O842" s="3">
        <v>1.177</v>
      </c>
      <c r="P842" s="3">
        <v>1.2210000000000001</v>
      </c>
      <c r="Q842" s="3">
        <v>1.48</v>
      </c>
      <c r="R842" s="3">
        <v>1.74</v>
      </c>
      <c r="S842" s="3">
        <v>2.0910000000000002</v>
      </c>
      <c r="T842" s="3">
        <v>1.859</v>
      </c>
      <c r="U842" s="3">
        <v>1.796</v>
      </c>
      <c r="V842" s="3">
        <v>2.2410000000000001</v>
      </c>
      <c r="W842" s="3">
        <v>2.569</v>
      </c>
      <c r="X842" s="3">
        <v>3.1680000000000001</v>
      </c>
      <c r="Y842" s="3">
        <v>3.7759999999999998</v>
      </c>
      <c r="Z842" s="3">
        <v>4.2530000000000001</v>
      </c>
      <c r="AA842" s="3">
        <v>4.9580000000000002</v>
      </c>
      <c r="AB842" s="3">
        <v>4.806</v>
      </c>
      <c r="AC842" s="3">
        <v>7.2240000000000002</v>
      </c>
      <c r="AD842" s="3">
        <v>8.6240000000000006</v>
      </c>
      <c r="AE842" s="3">
        <v>11.178000000000001</v>
      </c>
      <c r="AF842" s="3">
        <v>10.052</v>
      </c>
      <c r="AG842" s="3">
        <v>9.9450000000000003</v>
      </c>
      <c r="AH842" s="3">
        <v>9.8650000000000002</v>
      </c>
      <c r="AI842" s="3">
        <v>12.893000000000001</v>
      </c>
      <c r="AJ842" s="3">
        <v>13.771000000000001</v>
      </c>
      <c r="AK842" s="3">
        <v>15.795</v>
      </c>
      <c r="AL842" s="3">
        <v>17.913</v>
      </c>
      <c r="AM842" s="3">
        <v>22.346</v>
      </c>
      <c r="AN842" s="3">
        <v>29.888999999999999</v>
      </c>
      <c r="AO842" s="3">
        <v>29.841999999999999</v>
      </c>
      <c r="AP842" s="3">
        <v>33.688000000000002</v>
      </c>
      <c r="AQ842" s="3">
        <v>34.901000000000003</v>
      </c>
      <c r="AR842" s="3">
        <v>33.523000000000003</v>
      </c>
      <c r="AS842" s="3">
        <v>34.334000000000003</v>
      </c>
      <c r="AT842" s="3">
        <v>43.603000000000002</v>
      </c>
      <c r="AU842" s="3">
        <v>54.38</v>
      </c>
      <c r="AV842" s="3">
        <v>56.216999999999999</v>
      </c>
      <c r="AW842" s="3">
        <v>50.296999999999997</v>
      </c>
      <c r="AX842" s="3">
        <v>54.755000000000003</v>
      </c>
      <c r="AY842" s="3">
        <v>74.373999999999995</v>
      </c>
      <c r="AZ842" s="3">
        <v>73.256</v>
      </c>
      <c r="BA842">
        <v>75.313000000000002</v>
      </c>
      <c r="BB842">
        <v>2016</v>
      </c>
    </row>
    <row r="843" spans="1:54" hidden="1" x14ac:dyDescent="0.2">
      <c r="A843">
        <v>514</v>
      </c>
      <c r="B843" t="s">
        <v>543</v>
      </c>
      <c r="C843" t="s">
        <v>256</v>
      </c>
      <c r="D843" t="s">
        <v>152</v>
      </c>
      <c r="E843" t="s">
        <v>255</v>
      </c>
      <c r="F843" t="s">
        <v>254</v>
      </c>
      <c r="G843" t="s">
        <v>217</v>
      </c>
      <c r="I843" t="s">
        <v>253</v>
      </c>
      <c r="J843" s="3" t="s">
        <v>215</v>
      </c>
      <c r="K843" s="3">
        <v>52.587000000000003</v>
      </c>
      <c r="L843" s="3">
        <v>35.722999999999999</v>
      </c>
      <c r="M843" s="3">
        <v>44.441000000000003</v>
      </c>
      <c r="N843" s="3">
        <v>41.389000000000003</v>
      </c>
      <c r="O843" s="3">
        <v>56.999000000000002</v>
      </c>
      <c r="P843" s="3">
        <v>51.292000000000002</v>
      </c>
      <c r="Q843" s="3">
        <v>49.960999999999999</v>
      </c>
      <c r="R843" s="3">
        <v>47.735999999999997</v>
      </c>
      <c r="S843" s="3">
        <v>49.279000000000003</v>
      </c>
      <c r="T843" s="3">
        <v>37.738</v>
      </c>
      <c r="U843" s="3">
        <v>32.432000000000002</v>
      </c>
      <c r="V843" s="3">
        <v>36.274000000000001</v>
      </c>
      <c r="W843" s="3">
        <v>37.070999999999998</v>
      </c>
      <c r="X843" s="3">
        <v>39.874000000000002</v>
      </c>
      <c r="Y843" s="3">
        <v>40.648000000000003</v>
      </c>
      <c r="Z843" s="3">
        <v>39.884999999999998</v>
      </c>
      <c r="AA843" s="3">
        <v>39.825000000000003</v>
      </c>
      <c r="AB843" s="3">
        <v>32.746000000000002</v>
      </c>
      <c r="AC843" s="3">
        <v>42.292000000000002</v>
      </c>
      <c r="AD843" s="3">
        <v>45.301000000000002</v>
      </c>
      <c r="AE843" s="3">
        <v>52.954999999999998</v>
      </c>
      <c r="AF843" s="3">
        <v>41.378999999999998</v>
      </c>
      <c r="AG843" s="3">
        <v>36.110999999999997</v>
      </c>
      <c r="AH843" s="3">
        <v>32.44</v>
      </c>
      <c r="AI843" s="3">
        <v>37.944000000000003</v>
      </c>
      <c r="AJ843" s="3">
        <v>35.869</v>
      </c>
      <c r="AK843" s="3">
        <v>35.049999999999997</v>
      </c>
      <c r="AL843" s="3">
        <v>34.381999999999998</v>
      </c>
      <c r="AM843" s="3">
        <v>38.539000000000001</v>
      </c>
      <c r="AN843" s="3">
        <v>44.704999999999998</v>
      </c>
      <c r="AO843" s="3">
        <v>37.908000000000001</v>
      </c>
      <c r="AP843" s="3">
        <v>36.938000000000002</v>
      </c>
      <c r="AQ843" s="3">
        <v>34.414000000000001</v>
      </c>
      <c r="AR843" s="3">
        <v>29.808</v>
      </c>
      <c r="AS843" s="3">
        <v>27.295999999999999</v>
      </c>
      <c r="AT843" s="3">
        <v>30.762</v>
      </c>
      <c r="AU843" s="3">
        <v>34.183</v>
      </c>
      <c r="AV843" s="3">
        <v>31.684999999999999</v>
      </c>
      <c r="AW843" s="3">
        <v>25.273</v>
      </c>
      <c r="AX843" s="3">
        <v>24.119</v>
      </c>
      <c r="AY843" s="3">
        <v>28.69</v>
      </c>
      <c r="AZ843" s="3">
        <v>24.577000000000002</v>
      </c>
      <c r="BA843">
        <v>21.744</v>
      </c>
      <c r="BB843">
        <v>2016</v>
      </c>
    </row>
    <row r="844" spans="1:54" hidden="1" x14ac:dyDescent="0.2">
      <c r="A844">
        <v>514</v>
      </c>
      <c r="B844" t="s">
        <v>543</v>
      </c>
      <c r="C844" t="s">
        <v>252</v>
      </c>
      <c r="D844" t="s">
        <v>152</v>
      </c>
      <c r="E844" t="s">
        <v>250</v>
      </c>
      <c r="F844" t="s">
        <v>249</v>
      </c>
      <c r="G844" t="s">
        <v>225</v>
      </c>
      <c r="H844" t="s">
        <v>222</v>
      </c>
      <c r="I844" t="s">
        <v>861</v>
      </c>
      <c r="J844" s="3" t="s">
        <v>215</v>
      </c>
      <c r="K844" s="3">
        <v>-0.05</v>
      </c>
      <c r="L844" s="3">
        <v>0.01</v>
      </c>
      <c r="M844" s="3">
        <v>-2.3E-2</v>
      </c>
      <c r="N844" s="3">
        <v>3.2000000000000001E-2</v>
      </c>
      <c r="O844" s="3">
        <v>-0.20699999999999999</v>
      </c>
      <c r="P844" s="3">
        <v>-9.8000000000000004E-2</v>
      </c>
      <c r="Q844" s="3">
        <v>-3.3000000000000002E-2</v>
      </c>
      <c r="R844" s="3">
        <v>3.2000000000000001E-2</v>
      </c>
      <c r="S844" s="3">
        <v>-0.47099999999999997</v>
      </c>
      <c r="T844" s="3">
        <v>-0.39</v>
      </c>
      <c r="U844" s="3">
        <v>-4.7E-2</v>
      </c>
      <c r="V844" s="3">
        <v>-0.247</v>
      </c>
      <c r="W844" s="3">
        <v>0.312</v>
      </c>
      <c r="X844" s="3">
        <v>-4.4999999999999998E-2</v>
      </c>
      <c r="Y844" s="3">
        <v>-0.126</v>
      </c>
      <c r="Z844" s="3">
        <v>0.23799999999999999</v>
      </c>
      <c r="AA844" s="3">
        <v>-0.30199999999999999</v>
      </c>
      <c r="AB844" s="3">
        <v>0.14399999999999999</v>
      </c>
      <c r="AC844" s="3">
        <v>-0.30499999999999999</v>
      </c>
      <c r="AD844" s="3">
        <v>-0.76500000000000001</v>
      </c>
      <c r="AE844" s="3">
        <v>-2.7949999999999999</v>
      </c>
      <c r="AF844" s="3">
        <v>-1.204</v>
      </c>
      <c r="AG844" s="3">
        <v>-2.891</v>
      </c>
      <c r="AH844" s="3">
        <v>0.55600000000000005</v>
      </c>
      <c r="AI844" s="3">
        <v>-2.4540000000000002</v>
      </c>
      <c r="AJ844" s="3">
        <v>-0.31900000000000001</v>
      </c>
      <c r="AK844" s="3">
        <v>0.28799999999999998</v>
      </c>
      <c r="AL844" s="3">
        <v>0.40400000000000003</v>
      </c>
      <c r="AM844" s="3">
        <v>1.097</v>
      </c>
      <c r="AN844" s="3">
        <v>1.1020000000000001</v>
      </c>
      <c r="AO844" s="3">
        <v>-1.671</v>
      </c>
      <c r="AP844" s="3">
        <v>-1.042</v>
      </c>
      <c r="AQ844" s="3">
        <v>-4.2450000000000001</v>
      </c>
      <c r="AR844" s="3">
        <v>4.2960000000000003</v>
      </c>
      <c r="AS844" s="3">
        <v>1.897</v>
      </c>
      <c r="AT844" s="3">
        <v>-1.5640000000000001</v>
      </c>
      <c r="AU844" s="3">
        <v>-6.49</v>
      </c>
      <c r="AV844" s="3">
        <v>-4.8140000000000001</v>
      </c>
      <c r="AW844" s="3">
        <v>-1.6779999999999999</v>
      </c>
      <c r="AX844" s="3">
        <v>-1.448</v>
      </c>
      <c r="AY844" s="3">
        <v>-0.254</v>
      </c>
      <c r="AZ844" s="3">
        <v>1.1120000000000001</v>
      </c>
      <c r="BA844">
        <v>17.094999999999999</v>
      </c>
      <c r="BB844">
        <v>2016</v>
      </c>
    </row>
    <row r="845" spans="1:54" hidden="1" x14ac:dyDescent="0.2">
      <c r="A845">
        <v>514</v>
      </c>
      <c r="B845" t="s">
        <v>543</v>
      </c>
      <c r="C845" t="s">
        <v>251</v>
      </c>
      <c r="D845" t="s">
        <v>152</v>
      </c>
      <c r="E845" t="s">
        <v>250</v>
      </c>
      <c r="F845" t="s">
        <v>249</v>
      </c>
      <c r="G845" t="s">
        <v>217</v>
      </c>
      <c r="I845" t="s">
        <v>248</v>
      </c>
      <c r="J845" s="3" t="s">
        <v>215</v>
      </c>
      <c r="K845" s="3">
        <v>-4.2270000000000003</v>
      </c>
      <c r="L845" s="3">
        <v>0.754</v>
      </c>
      <c r="M845" s="3">
        <v>-1.488</v>
      </c>
      <c r="N845" s="3">
        <v>1.7350000000000001</v>
      </c>
      <c r="O845" s="3">
        <v>-10.032</v>
      </c>
      <c r="P845" s="3">
        <v>-4.13</v>
      </c>
      <c r="Q845" s="3">
        <v>-1.121</v>
      </c>
      <c r="R845" s="3">
        <v>0.875</v>
      </c>
      <c r="S845" s="3">
        <v>-11.093</v>
      </c>
      <c r="T845" s="3">
        <v>-7.9180000000000001</v>
      </c>
      <c r="U845" s="3">
        <v>-0.84899999999999998</v>
      </c>
      <c r="V845" s="3">
        <v>-4.0030000000000001</v>
      </c>
      <c r="W845" s="3">
        <v>4.5049999999999999</v>
      </c>
      <c r="X845" s="3">
        <v>-0.56100000000000005</v>
      </c>
      <c r="Y845" s="3">
        <v>-1.357</v>
      </c>
      <c r="Z845" s="3">
        <v>2.2330000000000001</v>
      </c>
      <c r="AA845" s="3">
        <v>-2.4220000000000002</v>
      </c>
      <c r="AB845" s="3">
        <v>0.97899999999999998</v>
      </c>
      <c r="AC845" s="3">
        <v>-1.7869999999999999</v>
      </c>
      <c r="AD845" s="3">
        <v>-4.0170000000000003</v>
      </c>
      <c r="AE845" s="3">
        <v>-13.242000000000001</v>
      </c>
      <c r="AF845" s="3">
        <v>-4.9550000000000001</v>
      </c>
      <c r="AG845" s="3">
        <v>-10.497</v>
      </c>
      <c r="AH845" s="3">
        <v>1.829</v>
      </c>
      <c r="AI845" s="3">
        <v>-7.2210000000000001</v>
      </c>
      <c r="AJ845" s="3">
        <v>-0.83099999999999996</v>
      </c>
      <c r="AK845" s="3">
        <v>0.63900000000000001</v>
      </c>
      <c r="AL845" s="3">
        <v>0.77500000000000002</v>
      </c>
      <c r="AM845" s="3">
        <v>1.893</v>
      </c>
      <c r="AN845" s="3">
        <v>1.6479999999999999</v>
      </c>
      <c r="AO845" s="3">
        <v>-2.1219999999999999</v>
      </c>
      <c r="AP845" s="3">
        <v>-1.143</v>
      </c>
      <c r="AQ845" s="3">
        <v>-4.1859999999999999</v>
      </c>
      <c r="AR845" s="3">
        <v>3.82</v>
      </c>
      <c r="AS845" s="3">
        <v>1.508</v>
      </c>
      <c r="AT845" s="3">
        <v>-1.103</v>
      </c>
      <c r="AU845" s="3">
        <v>-4.08</v>
      </c>
      <c r="AV845" s="3">
        <v>-2.7130000000000001</v>
      </c>
      <c r="AW845" s="3">
        <v>-0.84299999999999997</v>
      </c>
      <c r="AX845" s="3">
        <v>-0.63800000000000001</v>
      </c>
      <c r="AY845" s="3">
        <v>-9.8000000000000004E-2</v>
      </c>
      <c r="AZ845" s="3">
        <v>0.373</v>
      </c>
      <c r="BA845">
        <v>4.9359999999999999</v>
      </c>
      <c r="BB845">
        <v>2016</v>
      </c>
    </row>
    <row r="846" spans="1:54" hidden="1" x14ac:dyDescent="0.2">
      <c r="A846">
        <v>514</v>
      </c>
      <c r="B846" t="s">
        <v>543</v>
      </c>
      <c r="C846" t="s">
        <v>247</v>
      </c>
      <c r="D846" t="s">
        <v>152</v>
      </c>
      <c r="E846" t="s">
        <v>245</v>
      </c>
      <c r="F846" t="s">
        <v>244</v>
      </c>
      <c r="G846" t="s">
        <v>225</v>
      </c>
      <c r="H846" t="s">
        <v>222</v>
      </c>
    </row>
    <row r="847" spans="1:54" hidden="1" x14ac:dyDescent="0.2">
      <c r="A847">
        <v>514</v>
      </c>
      <c r="B847" t="s">
        <v>543</v>
      </c>
      <c r="C847" t="s">
        <v>246</v>
      </c>
      <c r="D847" t="s">
        <v>152</v>
      </c>
      <c r="E847" t="s">
        <v>245</v>
      </c>
      <c r="F847" t="s">
        <v>244</v>
      </c>
      <c r="G847" t="s">
        <v>243</v>
      </c>
    </row>
    <row r="848" spans="1:54" hidden="1" x14ac:dyDescent="0.2">
      <c r="A848">
        <v>514</v>
      </c>
      <c r="B848" t="s">
        <v>543</v>
      </c>
      <c r="C848" t="s">
        <v>242</v>
      </c>
      <c r="D848" t="s">
        <v>152</v>
      </c>
      <c r="E848" t="s">
        <v>240</v>
      </c>
      <c r="F848" t="s">
        <v>239</v>
      </c>
      <c r="G848" t="s">
        <v>225</v>
      </c>
      <c r="H848" t="s">
        <v>222</v>
      </c>
      <c r="I848" t="s">
        <v>861</v>
      </c>
      <c r="J848" s="3" t="s">
        <v>215</v>
      </c>
      <c r="K848" s="3" t="s">
        <v>215</v>
      </c>
      <c r="L848" s="3" t="s">
        <v>215</v>
      </c>
      <c r="M848" s="3" t="s">
        <v>215</v>
      </c>
      <c r="N848" s="3" t="s">
        <v>215</v>
      </c>
      <c r="O848" s="3" t="s">
        <v>215</v>
      </c>
      <c r="P848" s="3" t="s">
        <v>215</v>
      </c>
      <c r="Q848" s="3">
        <v>-3.1E-2</v>
      </c>
      <c r="R848" s="3">
        <v>3.7999999999999999E-2</v>
      </c>
      <c r="S848" s="3">
        <v>-0.46</v>
      </c>
      <c r="T848" s="3">
        <v>-0.34699999999999998</v>
      </c>
      <c r="U848" s="3">
        <v>-7.0000000000000001E-3</v>
      </c>
      <c r="V848" s="3">
        <v>-0.19600000000000001</v>
      </c>
      <c r="W848" s="3">
        <v>0.51400000000000001</v>
      </c>
      <c r="X848" s="3">
        <v>0.13800000000000001</v>
      </c>
      <c r="Y848" s="3">
        <v>6.2E-2</v>
      </c>
      <c r="Z848" s="3">
        <v>0.48</v>
      </c>
      <c r="AA848" s="3">
        <v>0.16900000000000001</v>
      </c>
      <c r="AB848" s="3">
        <v>0.58799999999999997</v>
      </c>
      <c r="AC848" s="3">
        <v>0.51800000000000002</v>
      </c>
      <c r="AD848" s="3">
        <v>-0.254</v>
      </c>
      <c r="AE848" s="3">
        <v>-2.7170000000000001</v>
      </c>
      <c r="AF848" s="3">
        <v>-1.0880000000000001</v>
      </c>
      <c r="AG848" s="3">
        <v>-2.722</v>
      </c>
      <c r="AH848" s="3">
        <v>0.77600000000000002</v>
      </c>
      <c r="AI848" s="3">
        <v>-2.048</v>
      </c>
      <c r="AJ848" s="3">
        <v>6.3E-2</v>
      </c>
      <c r="AK848" s="3">
        <v>0.73099999999999998</v>
      </c>
      <c r="AL848" s="3">
        <v>2.1230000000000002</v>
      </c>
      <c r="AM848" s="3">
        <v>2.831</v>
      </c>
      <c r="AN848" s="3">
        <v>2.8450000000000002</v>
      </c>
      <c r="AO848" s="3">
        <v>0.123</v>
      </c>
      <c r="AP848" s="3">
        <v>0.84399999999999997</v>
      </c>
      <c r="AQ848" s="3">
        <v>-1.603</v>
      </c>
      <c r="AR848" s="3">
        <v>6.3869999999999996</v>
      </c>
      <c r="AS848" s="3">
        <v>3.9220000000000002</v>
      </c>
      <c r="AT848" s="3">
        <v>0.54500000000000004</v>
      </c>
      <c r="AU848" s="3">
        <v>-4.492</v>
      </c>
      <c r="AV848" s="3">
        <v>-2.8149999999999999</v>
      </c>
      <c r="AW848" s="3">
        <v>6.1269999999999998</v>
      </c>
      <c r="AX848" s="3">
        <v>6.09</v>
      </c>
      <c r="AY848" s="3">
        <v>12.801</v>
      </c>
      <c r="AZ848" s="3">
        <v>14.798999999999999</v>
      </c>
      <c r="BA848">
        <v>31.318999999999999</v>
      </c>
      <c r="BB848">
        <v>2016</v>
      </c>
    </row>
    <row r="849" spans="1:54" hidden="1" x14ac:dyDescent="0.2">
      <c r="A849">
        <v>514</v>
      </c>
      <c r="B849" t="s">
        <v>543</v>
      </c>
      <c r="C849" t="s">
        <v>241</v>
      </c>
      <c r="D849" t="s">
        <v>152</v>
      </c>
      <c r="E849" t="s">
        <v>240</v>
      </c>
      <c r="F849" t="s">
        <v>239</v>
      </c>
      <c r="G849" t="s">
        <v>217</v>
      </c>
      <c r="I849" t="s">
        <v>238</v>
      </c>
      <c r="J849" s="3" t="s">
        <v>215</v>
      </c>
      <c r="K849" s="3" t="s">
        <v>215</v>
      </c>
      <c r="L849" s="3" t="s">
        <v>215</v>
      </c>
      <c r="M849" s="3" t="s">
        <v>215</v>
      </c>
      <c r="N849" s="3" t="s">
        <v>215</v>
      </c>
      <c r="O849" s="3" t="s">
        <v>215</v>
      </c>
      <c r="P849" s="3" t="s">
        <v>215</v>
      </c>
      <c r="Q849" s="3">
        <v>-1.032</v>
      </c>
      <c r="R849" s="3">
        <v>1.052</v>
      </c>
      <c r="S849" s="3">
        <v>-10.846</v>
      </c>
      <c r="T849" s="3">
        <v>-7.0540000000000003</v>
      </c>
      <c r="U849" s="3">
        <v>-0.13100000000000001</v>
      </c>
      <c r="V849" s="3">
        <v>-3.1669999999999998</v>
      </c>
      <c r="W849" s="3">
        <v>7.4139999999999997</v>
      </c>
      <c r="X849" s="3">
        <v>1.738</v>
      </c>
      <c r="Y849" s="3">
        <v>0.67100000000000004</v>
      </c>
      <c r="Z849" s="3">
        <v>4.4980000000000002</v>
      </c>
      <c r="AA849" s="3">
        <v>1.3580000000000001</v>
      </c>
      <c r="AB849" s="3">
        <v>4.0049999999999999</v>
      </c>
      <c r="AC849" s="3">
        <v>3.0350000000000001</v>
      </c>
      <c r="AD849" s="3">
        <v>-1.3320000000000001</v>
      </c>
      <c r="AE849" s="3">
        <v>-12.872999999999999</v>
      </c>
      <c r="AF849" s="3">
        <v>-4.4779999999999998</v>
      </c>
      <c r="AG849" s="3">
        <v>-9.8829999999999991</v>
      </c>
      <c r="AH849" s="3">
        <v>2.5529999999999999</v>
      </c>
      <c r="AI849" s="3">
        <v>-6.0279999999999996</v>
      </c>
      <c r="AJ849" s="3">
        <v>0.16400000000000001</v>
      </c>
      <c r="AK849" s="3">
        <v>1.6220000000000001</v>
      </c>
      <c r="AL849" s="3">
        <v>4.0750000000000002</v>
      </c>
      <c r="AM849" s="3">
        <v>4.883</v>
      </c>
      <c r="AN849" s="3">
        <v>4.2549999999999999</v>
      </c>
      <c r="AO849" s="3">
        <v>0.157</v>
      </c>
      <c r="AP849" s="3">
        <v>0.92500000000000004</v>
      </c>
      <c r="AQ849" s="3">
        <v>-1.58</v>
      </c>
      <c r="AR849" s="3">
        <v>5.6790000000000003</v>
      </c>
      <c r="AS849" s="3">
        <v>3.1179999999999999</v>
      </c>
      <c r="AT849" s="3">
        <v>0.38500000000000001</v>
      </c>
      <c r="AU849" s="3">
        <v>-2.823</v>
      </c>
      <c r="AV849" s="3">
        <v>-1.587</v>
      </c>
      <c r="AW849" s="3">
        <v>3.0790000000000002</v>
      </c>
      <c r="AX849" s="3">
        <v>2.6819999999999999</v>
      </c>
      <c r="AY849" s="3">
        <v>4.9379999999999997</v>
      </c>
      <c r="AZ849" s="3">
        <v>4.9649999999999999</v>
      </c>
      <c r="BA849">
        <v>9.0429999999999993</v>
      </c>
      <c r="BB849">
        <v>2016</v>
      </c>
    </row>
    <row r="850" spans="1:54" hidden="1" x14ac:dyDescent="0.2">
      <c r="A850">
        <v>514</v>
      </c>
      <c r="B850" t="s">
        <v>543</v>
      </c>
      <c r="C850" t="s">
        <v>237</v>
      </c>
      <c r="D850" t="s">
        <v>152</v>
      </c>
      <c r="E850" t="s">
        <v>235</v>
      </c>
      <c r="F850" t="s">
        <v>234</v>
      </c>
      <c r="G850" t="s">
        <v>225</v>
      </c>
      <c r="H850" t="s">
        <v>222</v>
      </c>
    </row>
    <row r="851" spans="1:54" hidden="1" x14ac:dyDescent="0.2">
      <c r="A851">
        <v>514</v>
      </c>
      <c r="B851" t="s">
        <v>543</v>
      </c>
      <c r="C851" t="s">
        <v>236</v>
      </c>
      <c r="D851" t="s">
        <v>152</v>
      </c>
      <c r="E851" t="s">
        <v>235</v>
      </c>
      <c r="F851" t="s">
        <v>234</v>
      </c>
      <c r="G851" t="s">
        <v>217</v>
      </c>
    </row>
    <row r="852" spans="1:54" hidden="1" x14ac:dyDescent="0.2">
      <c r="A852">
        <v>514</v>
      </c>
      <c r="B852" t="s">
        <v>543</v>
      </c>
      <c r="C852" t="s">
        <v>233</v>
      </c>
      <c r="D852" t="s">
        <v>152</v>
      </c>
      <c r="E852" t="s">
        <v>231</v>
      </c>
      <c r="F852" t="s">
        <v>230</v>
      </c>
      <c r="G852" t="s">
        <v>225</v>
      </c>
      <c r="H852" t="s">
        <v>222</v>
      </c>
      <c r="I852" t="s">
        <v>861</v>
      </c>
      <c r="J852" s="3" t="s">
        <v>215</v>
      </c>
      <c r="K852" s="3" t="s">
        <v>215</v>
      </c>
      <c r="L852" s="3" t="s">
        <v>215</v>
      </c>
      <c r="M852" s="3" t="s">
        <v>215</v>
      </c>
      <c r="N852" s="3" t="s">
        <v>215</v>
      </c>
      <c r="O852" s="3" t="s">
        <v>215</v>
      </c>
      <c r="P852" s="3" t="s">
        <v>215</v>
      </c>
      <c r="Q852" s="3" t="s">
        <v>215</v>
      </c>
      <c r="R852" s="3" t="s">
        <v>215</v>
      </c>
      <c r="S852" s="3" t="s">
        <v>215</v>
      </c>
      <c r="T852" s="3" t="s">
        <v>215</v>
      </c>
      <c r="U852" s="3" t="s">
        <v>215</v>
      </c>
      <c r="V852" s="3" t="s">
        <v>215</v>
      </c>
      <c r="W852" s="3">
        <v>4.3220000000000001</v>
      </c>
      <c r="X852" s="3">
        <v>4.3769999999999998</v>
      </c>
      <c r="Y852" s="3">
        <v>3.7290000000000001</v>
      </c>
      <c r="Z852" s="3">
        <v>4.07</v>
      </c>
      <c r="AA852" s="3">
        <v>4.2530000000000001</v>
      </c>
      <c r="AB852" s="3">
        <v>5.5350000000000001</v>
      </c>
      <c r="AC852" s="3">
        <v>6.9420000000000002</v>
      </c>
      <c r="AD852" s="3">
        <v>8.6839999999999993</v>
      </c>
      <c r="AE852" s="3">
        <v>11.448</v>
      </c>
      <c r="AF852" s="3">
        <v>14.523</v>
      </c>
      <c r="AG852" s="3">
        <v>20.55</v>
      </c>
      <c r="AH852" s="3">
        <v>23.907</v>
      </c>
      <c r="AI852" s="3">
        <v>28.725000000000001</v>
      </c>
      <c r="AJ852" s="3">
        <v>30.884</v>
      </c>
      <c r="AK852" s="3">
        <v>30.236999999999998</v>
      </c>
      <c r="AL852" s="3">
        <v>31.669</v>
      </c>
      <c r="AM852" s="3">
        <v>35.933</v>
      </c>
      <c r="AN852" s="3">
        <v>38.737000000000002</v>
      </c>
      <c r="AO852" s="3">
        <v>52.243000000000002</v>
      </c>
      <c r="AP852" s="3">
        <v>69.569000000000003</v>
      </c>
      <c r="AQ852" s="3">
        <v>94.966999999999999</v>
      </c>
      <c r="AR852" s="3">
        <v>105.45699999999999</v>
      </c>
      <c r="AS852" s="3">
        <v>118.676</v>
      </c>
      <c r="AT852" s="3">
        <v>155.90600000000001</v>
      </c>
      <c r="AU852" s="3">
        <v>162.90100000000001</v>
      </c>
      <c r="AV852" s="3">
        <v>178.10900000000001</v>
      </c>
      <c r="AW852" s="3">
        <v>191.15799999999999</v>
      </c>
      <c r="AX852" s="3">
        <v>209.505</v>
      </c>
      <c r="AY852" s="3">
        <v>212.45599999999999</v>
      </c>
      <c r="AZ852" s="3">
        <v>208.78200000000001</v>
      </c>
      <c r="BA852">
        <v>197.529</v>
      </c>
      <c r="BB852">
        <v>2016</v>
      </c>
    </row>
    <row r="853" spans="1:54" hidden="1" x14ac:dyDescent="0.2">
      <c r="A853">
        <v>514</v>
      </c>
      <c r="B853" t="s">
        <v>543</v>
      </c>
      <c r="C853" t="s">
        <v>232</v>
      </c>
      <c r="D853" t="s">
        <v>152</v>
      </c>
      <c r="E853" t="s">
        <v>231</v>
      </c>
      <c r="F853" t="s">
        <v>230</v>
      </c>
      <c r="G853" t="s">
        <v>217</v>
      </c>
      <c r="I853" t="s">
        <v>229</v>
      </c>
      <c r="J853" s="3" t="s">
        <v>215</v>
      </c>
      <c r="K853" s="3" t="s">
        <v>215</v>
      </c>
      <c r="L853" s="3" t="s">
        <v>215</v>
      </c>
      <c r="M853" s="3" t="s">
        <v>215</v>
      </c>
      <c r="N853" s="3" t="s">
        <v>215</v>
      </c>
      <c r="O853" s="3" t="s">
        <v>215</v>
      </c>
      <c r="P853" s="3" t="s">
        <v>215</v>
      </c>
      <c r="Q853" s="3" t="s">
        <v>215</v>
      </c>
      <c r="R853" s="3" t="s">
        <v>215</v>
      </c>
      <c r="S853" s="3" t="s">
        <v>215</v>
      </c>
      <c r="T853" s="3" t="s">
        <v>215</v>
      </c>
      <c r="U853" s="3" t="s">
        <v>215</v>
      </c>
      <c r="V853" s="3" t="s">
        <v>215</v>
      </c>
      <c r="W853" s="3">
        <v>62.372999999999998</v>
      </c>
      <c r="X853" s="3">
        <v>55.103999999999999</v>
      </c>
      <c r="Y853" s="3">
        <v>40.142000000000003</v>
      </c>
      <c r="Z853" s="3">
        <v>38.170999999999999</v>
      </c>
      <c r="AA853" s="3">
        <v>34.164000000000001</v>
      </c>
      <c r="AB853" s="3">
        <v>37.71</v>
      </c>
      <c r="AC853" s="3">
        <v>40.64</v>
      </c>
      <c r="AD853" s="3">
        <v>45.613</v>
      </c>
      <c r="AE853" s="3">
        <v>54.234999999999999</v>
      </c>
      <c r="AF853" s="3">
        <v>59.783999999999999</v>
      </c>
      <c r="AG853" s="3">
        <v>74.62</v>
      </c>
      <c r="AH853" s="3">
        <v>78.616</v>
      </c>
      <c r="AI853" s="3">
        <v>84.539000000000001</v>
      </c>
      <c r="AJ853" s="3">
        <v>80.442999999999998</v>
      </c>
      <c r="AK853" s="3">
        <v>67.096999999999994</v>
      </c>
      <c r="AL853" s="3">
        <v>60.783999999999999</v>
      </c>
      <c r="AM853" s="3">
        <v>61.972000000000001</v>
      </c>
      <c r="AN853" s="3">
        <v>57.938000000000002</v>
      </c>
      <c r="AO853" s="3">
        <v>66.361999999999995</v>
      </c>
      <c r="AP853" s="3">
        <v>76.281000000000006</v>
      </c>
      <c r="AQ853" s="3">
        <v>93.641999999999996</v>
      </c>
      <c r="AR853" s="3">
        <v>93.771000000000001</v>
      </c>
      <c r="AS853" s="3">
        <v>94.35</v>
      </c>
      <c r="AT853" s="3">
        <v>109.99</v>
      </c>
      <c r="AU853" s="3">
        <v>102.398</v>
      </c>
      <c r="AV853" s="3">
        <v>100.386</v>
      </c>
      <c r="AW853" s="3">
        <v>96.051000000000002</v>
      </c>
      <c r="AX853" s="3">
        <v>92.283000000000001</v>
      </c>
      <c r="AY853" s="3">
        <v>81.956000000000003</v>
      </c>
      <c r="AZ853" s="3">
        <v>70.043999999999997</v>
      </c>
      <c r="BA853">
        <v>57.030999999999999</v>
      </c>
      <c r="BB853">
        <v>2016</v>
      </c>
    </row>
    <row r="854" spans="1:54" hidden="1" x14ac:dyDescent="0.2">
      <c r="A854">
        <v>514</v>
      </c>
      <c r="B854" t="s">
        <v>543</v>
      </c>
      <c r="C854" t="s">
        <v>228</v>
      </c>
      <c r="D854" t="s">
        <v>152</v>
      </c>
      <c r="E854" t="s">
        <v>227</v>
      </c>
      <c r="F854" t="s">
        <v>226</v>
      </c>
      <c r="G854" t="s">
        <v>225</v>
      </c>
      <c r="H854" t="s">
        <v>222</v>
      </c>
      <c r="I854" t="s">
        <v>861</v>
      </c>
      <c r="J854" s="3">
        <v>1</v>
      </c>
      <c r="K854" s="3">
        <v>1.1890000000000001</v>
      </c>
      <c r="L854" s="3">
        <v>1.365</v>
      </c>
      <c r="M854" s="3">
        <v>1.573</v>
      </c>
      <c r="N854" s="3">
        <v>1.8320000000000001</v>
      </c>
      <c r="O854" s="3">
        <v>2.0649999999999999</v>
      </c>
      <c r="P854" s="3">
        <v>2.38</v>
      </c>
      <c r="Q854" s="3">
        <v>2.9630000000000001</v>
      </c>
      <c r="R854" s="3">
        <v>3.6440000000000001</v>
      </c>
      <c r="S854" s="3">
        <v>4.242</v>
      </c>
      <c r="T854" s="3">
        <v>4.9249999999999998</v>
      </c>
      <c r="U854" s="3">
        <v>5.5389999999999997</v>
      </c>
      <c r="V854" s="3">
        <v>6.1769999999999996</v>
      </c>
      <c r="W854" s="3">
        <v>6.9290000000000003</v>
      </c>
      <c r="X854" s="3">
        <v>7.944</v>
      </c>
      <c r="Y854" s="3">
        <v>9.2899999999999991</v>
      </c>
      <c r="Z854" s="3">
        <v>10.663</v>
      </c>
      <c r="AA854" s="3">
        <v>12.449</v>
      </c>
      <c r="AB854" s="3">
        <v>14.677</v>
      </c>
      <c r="AC854" s="3">
        <v>17.082000000000001</v>
      </c>
      <c r="AD854" s="3">
        <v>19.038</v>
      </c>
      <c r="AE854" s="3">
        <v>21.108000000000001</v>
      </c>
      <c r="AF854" s="3">
        <v>24.292999999999999</v>
      </c>
      <c r="AG854" s="3">
        <v>27.54</v>
      </c>
      <c r="AH854" s="3">
        <v>30.41</v>
      </c>
      <c r="AI854" s="3">
        <v>33.978999999999999</v>
      </c>
      <c r="AJ854" s="3">
        <v>38.393000000000001</v>
      </c>
      <c r="AK854" s="3">
        <v>45.064999999999998</v>
      </c>
      <c r="AL854" s="3">
        <v>52.1</v>
      </c>
      <c r="AM854" s="3">
        <v>57.981999999999999</v>
      </c>
      <c r="AN854" s="3">
        <v>66.858999999999995</v>
      </c>
      <c r="AO854" s="3">
        <v>78.722999999999999</v>
      </c>
      <c r="AP854" s="3">
        <v>91.200999999999993</v>
      </c>
      <c r="AQ854" s="3">
        <v>101.416</v>
      </c>
      <c r="AR854" s="3">
        <v>112.462</v>
      </c>
      <c r="AS854" s="3">
        <v>125.78400000000001</v>
      </c>
      <c r="AT854" s="3">
        <v>141.745</v>
      </c>
      <c r="AU854" s="3">
        <v>159.08600000000001</v>
      </c>
      <c r="AV854" s="3">
        <v>177.423</v>
      </c>
      <c r="AW854" s="3">
        <v>199.017</v>
      </c>
      <c r="AX854" s="3">
        <v>227.02500000000001</v>
      </c>
      <c r="AY854" s="3">
        <v>259.23099999999999</v>
      </c>
      <c r="AZ854" s="3">
        <v>298.07100000000003</v>
      </c>
      <c r="BA854">
        <v>346.35399999999998</v>
      </c>
      <c r="BB854">
        <v>2016</v>
      </c>
    </row>
    <row r="855" spans="1:54" hidden="1" x14ac:dyDescent="0.2">
      <c r="A855">
        <v>514</v>
      </c>
      <c r="B855" t="s">
        <v>543</v>
      </c>
      <c r="C855" t="s">
        <v>224</v>
      </c>
      <c r="D855" t="s">
        <v>152</v>
      </c>
      <c r="E855" t="s">
        <v>219</v>
      </c>
      <c r="F855" t="s">
        <v>218</v>
      </c>
      <c r="G855" t="s">
        <v>223</v>
      </c>
      <c r="H855" t="s">
        <v>222</v>
      </c>
      <c r="I855" t="s">
        <v>862</v>
      </c>
      <c r="J855" s="3">
        <v>1.4E-2</v>
      </c>
      <c r="K855" s="3">
        <v>5.0000000000000001E-3</v>
      </c>
      <c r="L855" s="3">
        <v>-7.0999999999999994E-2</v>
      </c>
      <c r="M855" s="3">
        <v>-7.9000000000000001E-2</v>
      </c>
      <c r="N855" s="3">
        <v>-9.4E-2</v>
      </c>
      <c r="O855" s="3">
        <v>-7.8E-2</v>
      </c>
      <c r="P855" s="3">
        <v>-9.2999999999999999E-2</v>
      </c>
      <c r="Q855" s="3">
        <v>-8.3000000000000004E-2</v>
      </c>
      <c r="R855" s="3">
        <v>-5.7000000000000002E-2</v>
      </c>
      <c r="S855" s="3">
        <v>-7.0999999999999994E-2</v>
      </c>
      <c r="T855" s="3">
        <v>-2.8000000000000001E-2</v>
      </c>
      <c r="U855" s="3">
        <v>-2.5000000000000001E-2</v>
      </c>
      <c r="V855" s="3">
        <v>-7.0000000000000007E-2</v>
      </c>
      <c r="W855" s="3">
        <v>-0.04</v>
      </c>
      <c r="X855" s="3">
        <v>-3.4000000000000002E-2</v>
      </c>
      <c r="Y855" s="3">
        <v>4.4999999999999998E-2</v>
      </c>
      <c r="Z855" s="3">
        <v>4.4999999999999998E-2</v>
      </c>
      <c r="AA855" s="3">
        <v>1.7999999999999999E-2</v>
      </c>
      <c r="AB855" s="3">
        <v>3.9E-2</v>
      </c>
      <c r="AC855" s="3">
        <v>8.9999999999999993E-3</v>
      </c>
      <c r="AD855" s="3">
        <v>-0.04</v>
      </c>
      <c r="AE855" s="3">
        <v>-3.9E-2</v>
      </c>
      <c r="AF855" s="3">
        <v>-8.1000000000000003E-2</v>
      </c>
      <c r="AG855" s="3">
        <v>-0.13800000000000001</v>
      </c>
      <c r="AH855" s="3">
        <v>-0.122</v>
      </c>
      <c r="AI855" s="3">
        <v>-0.23499999999999999</v>
      </c>
      <c r="AJ855" s="3">
        <v>-3.7999999999999999E-2</v>
      </c>
      <c r="AK855" s="3">
        <v>8.4000000000000005E-2</v>
      </c>
      <c r="AL855" s="3">
        <v>-0.111</v>
      </c>
      <c r="AM855" s="3">
        <v>-7.5999999999999998E-2</v>
      </c>
      <c r="AN855" s="3">
        <v>-0.31900000000000001</v>
      </c>
      <c r="AO855" s="3">
        <v>-0.51700000000000002</v>
      </c>
      <c r="AP855" s="3">
        <v>-0.38800000000000001</v>
      </c>
      <c r="AQ855" s="3">
        <v>-0.47</v>
      </c>
      <c r="AR855" s="3">
        <v>-0.48299999999999998</v>
      </c>
      <c r="AS855" s="3">
        <v>-0.57399999999999995</v>
      </c>
      <c r="AT855" s="3">
        <v>-0.61799999999999999</v>
      </c>
      <c r="AU855" s="3">
        <v>-0.47899999999999998</v>
      </c>
      <c r="AV855" s="3">
        <v>-0.499</v>
      </c>
      <c r="AW855" s="3">
        <v>-0.44600000000000001</v>
      </c>
      <c r="AX855" s="3">
        <v>-0.439</v>
      </c>
      <c r="AY855" s="3">
        <v>-0.28299999999999997</v>
      </c>
      <c r="AZ855" s="3">
        <v>-0.105</v>
      </c>
      <c r="BA855">
        <v>-0.16800000000000001</v>
      </c>
      <c r="BB855">
        <v>2015</v>
      </c>
    </row>
    <row r="856" spans="1:54" hidden="1" x14ac:dyDescent="0.2">
      <c r="A856">
        <v>514</v>
      </c>
      <c r="B856" t="s">
        <v>543</v>
      </c>
      <c r="C856" t="s">
        <v>220</v>
      </c>
      <c r="D856" t="s">
        <v>152</v>
      </c>
      <c r="E856" t="s">
        <v>219</v>
      </c>
      <c r="F856" t="s">
        <v>218</v>
      </c>
      <c r="G856" t="s">
        <v>217</v>
      </c>
      <c r="I856" t="s">
        <v>216</v>
      </c>
      <c r="J856" s="3">
        <v>11.396000000000001</v>
      </c>
      <c r="K856" s="3">
        <v>3.5289999999999999</v>
      </c>
      <c r="L856" s="3">
        <v>-49.231999999999999</v>
      </c>
      <c r="M856" s="3">
        <v>-50.46</v>
      </c>
      <c r="N856" s="3">
        <v>-58.228000000000002</v>
      </c>
      <c r="O856" s="3">
        <v>-46.593000000000004</v>
      </c>
      <c r="P856" s="3">
        <v>-49.121000000000002</v>
      </c>
      <c r="Q856" s="3">
        <v>-36.268000000000001</v>
      </c>
      <c r="R856" s="3">
        <v>-21.576000000000001</v>
      </c>
      <c r="S856" s="3">
        <v>-27.079000000000001</v>
      </c>
      <c r="T856" s="3">
        <v>-9.9160000000000004</v>
      </c>
      <c r="U856" s="3">
        <v>-10.138999999999999</v>
      </c>
      <c r="V856" s="3">
        <v>-29.457999999999998</v>
      </c>
      <c r="W856" s="3">
        <v>-16.016999999999999</v>
      </c>
      <c r="X856" s="3">
        <v>-13.489000000000001</v>
      </c>
      <c r="Y856" s="3">
        <v>15.342000000000001</v>
      </c>
      <c r="Z856" s="3">
        <v>14.595000000000001</v>
      </c>
      <c r="AA856" s="3">
        <v>5.2489999999999997</v>
      </c>
      <c r="AB856" s="3">
        <v>10.135999999999999</v>
      </c>
      <c r="AC856" s="3">
        <v>2.2490000000000001</v>
      </c>
      <c r="AD856" s="3">
        <v>-9.0969999999999995</v>
      </c>
      <c r="AE856" s="3">
        <v>-8.6189999999999998</v>
      </c>
      <c r="AF856" s="3">
        <v>-16.027999999999999</v>
      </c>
      <c r="AG856" s="3">
        <v>-23.956</v>
      </c>
      <c r="AH856" s="3">
        <v>-18.149999999999999</v>
      </c>
      <c r="AI856" s="3">
        <v>-30.864999999999998</v>
      </c>
      <c r="AJ856" s="3">
        <v>-4.4169999999999998</v>
      </c>
      <c r="AK856" s="3">
        <v>8.2270000000000003</v>
      </c>
      <c r="AL856" s="3">
        <v>-8.609</v>
      </c>
      <c r="AM856" s="3">
        <v>-6.2619999999999996</v>
      </c>
      <c r="AN856" s="3">
        <v>-22.231000000000002</v>
      </c>
      <c r="AO856" s="3">
        <v>-29.763999999999999</v>
      </c>
      <c r="AP856" s="3">
        <v>-21.411999999999999</v>
      </c>
      <c r="AQ856" s="3">
        <v>-25.399000000000001</v>
      </c>
      <c r="AR856" s="3">
        <v>-26.393000000000001</v>
      </c>
      <c r="AS856" s="3">
        <v>-28.338000000000001</v>
      </c>
      <c r="AT856" s="3">
        <v>-29.074999999999999</v>
      </c>
      <c r="AU856" s="3">
        <v>-20.518000000000001</v>
      </c>
      <c r="AV856" s="3">
        <v>-19.600000000000001</v>
      </c>
      <c r="AW856" s="3">
        <v>-15.930999999999999</v>
      </c>
      <c r="AX856" s="3">
        <v>-14.003</v>
      </c>
      <c r="AY856" s="3">
        <v>-8.1029999999999998</v>
      </c>
      <c r="AZ856" s="3">
        <v>-2.6760000000000002</v>
      </c>
      <c r="BA856">
        <v>-3.79</v>
      </c>
      <c r="BB856">
        <v>2015</v>
      </c>
    </row>
    <row r="857" spans="1:54" x14ac:dyDescent="0.2">
      <c r="A857">
        <v>218</v>
      </c>
      <c r="B857" t="s">
        <v>542</v>
      </c>
      <c r="C857" t="s">
        <v>352</v>
      </c>
      <c r="D857" t="s">
        <v>196</v>
      </c>
      <c r="E857" t="s">
        <v>349</v>
      </c>
      <c r="F857" t="s">
        <v>351</v>
      </c>
      <c r="G857" t="s">
        <v>225</v>
      </c>
      <c r="H857" t="s">
        <v>222</v>
      </c>
      <c r="I857" t="s">
        <v>863</v>
      </c>
      <c r="J857" s="3">
        <v>15.257999999999999</v>
      </c>
      <c r="K857" s="3">
        <v>15.303000000000001</v>
      </c>
      <c r="L857" s="3">
        <v>14.701000000000001</v>
      </c>
      <c r="M857" s="3">
        <v>14.106</v>
      </c>
      <c r="N857" s="3">
        <v>14.077999999999999</v>
      </c>
      <c r="O857" s="3">
        <v>13.842000000000001</v>
      </c>
      <c r="P857" s="3">
        <v>13.486000000000001</v>
      </c>
      <c r="Q857" s="3">
        <v>13.818</v>
      </c>
      <c r="R857" s="3">
        <v>14.22</v>
      </c>
      <c r="S857" s="3">
        <v>14.759</v>
      </c>
      <c r="T857" s="3">
        <v>15.443</v>
      </c>
      <c r="U857" s="3">
        <v>16.256</v>
      </c>
      <c r="V857" s="3">
        <v>16.524000000000001</v>
      </c>
      <c r="W857" s="3">
        <v>17.23</v>
      </c>
      <c r="X857" s="3">
        <v>18.033999999999999</v>
      </c>
      <c r="Y857" s="3">
        <v>18.876999999999999</v>
      </c>
      <c r="Z857" s="3">
        <v>19.701000000000001</v>
      </c>
      <c r="AA857" s="3">
        <v>20.677</v>
      </c>
      <c r="AB857" s="3">
        <v>21.716999999999999</v>
      </c>
      <c r="AC857" s="3">
        <v>21.809000000000001</v>
      </c>
      <c r="AD857" s="3">
        <v>22.356000000000002</v>
      </c>
      <c r="AE857" s="3">
        <v>22.733000000000001</v>
      </c>
      <c r="AF857" s="3">
        <v>23.297999999999998</v>
      </c>
      <c r="AG857" s="3">
        <v>23.928999999999998</v>
      </c>
      <c r="AH857" s="3">
        <v>24.928000000000001</v>
      </c>
      <c r="AI857" s="3">
        <v>26.03</v>
      </c>
      <c r="AJ857" s="3">
        <v>27.279</v>
      </c>
      <c r="AK857" s="3">
        <v>28.524000000000001</v>
      </c>
      <c r="AL857" s="3">
        <v>30.277999999999999</v>
      </c>
      <c r="AM857" s="3">
        <v>31.294</v>
      </c>
      <c r="AN857" s="3">
        <v>32.585999999999999</v>
      </c>
      <c r="AO857" s="3">
        <v>34.280999999999999</v>
      </c>
      <c r="AP857" s="3">
        <v>36.036999999999999</v>
      </c>
      <c r="AQ857" s="3">
        <v>38.487000000000002</v>
      </c>
      <c r="AR857" s="3">
        <v>40.588000000000001</v>
      </c>
      <c r="AS857" s="3">
        <v>42.56</v>
      </c>
      <c r="AT857" s="3">
        <v>44.374000000000002</v>
      </c>
      <c r="AU857" s="3">
        <v>46.238</v>
      </c>
      <c r="AV857" s="3">
        <v>48.088000000000001</v>
      </c>
      <c r="AW857" s="3">
        <v>49.914999999999999</v>
      </c>
      <c r="AX857" s="3">
        <v>51.762</v>
      </c>
      <c r="AY857" s="3">
        <v>53.677</v>
      </c>
      <c r="AZ857" s="3">
        <v>55.662999999999997</v>
      </c>
      <c r="BA857">
        <v>57.722000000000001</v>
      </c>
      <c r="BB857">
        <v>2016</v>
      </c>
    </row>
    <row r="858" spans="1:54" hidden="1" x14ac:dyDescent="0.2">
      <c r="A858">
        <v>218</v>
      </c>
      <c r="B858" t="s">
        <v>542</v>
      </c>
      <c r="C858" t="s">
        <v>350</v>
      </c>
      <c r="D858" t="s">
        <v>196</v>
      </c>
      <c r="E858" t="s">
        <v>349</v>
      </c>
      <c r="F858" t="s">
        <v>348</v>
      </c>
      <c r="G858" t="s">
        <v>275</v>
      </c>
      <c r="I858" t="s">
        <v>347</v>
      </c>
      <c r="J858" s="3">
        <v>0.61</v>
      </c>
      <c r="K858" s="3">
        <v>0.3</v>
      </c>
      <c r="L858" s="3">
        <v>-3.9390000000000001</v>
      </c>
      <c r="M858" s="3">
        <v>-4.0419999999999998</v>
      </c>
      <c r="N858" s="3">
        <v>-0.20100000000000001</v>
      </c>
      <c r="O858" s="3">
        <v>-1.6759999999999999</v>
      </c>
      <c r="P858" s="3">
        <v>-2.5739999999999998</v>
      </c>
      <c r="Q858" s="3">
        <v>2.4630000000000001</v>
      </c>
      <c r="R858" s="3">
        <v>2.91</v>
      </c>
      <c r="S858" s="3">
        <v>3.79</v>
      </c>
      <c r="T858" s="3">
        <v>4.6360000000000001</v>
      </c>
      <c r="U858" s="3">
        <v>5.2670000000000003</v>
      </c>
      <c r="V858" s="3">
        <v>1.6459999999999999</v>
      </c>
      <c r="W858" s="3">
        <v>4.2690000000000001</v>
      </c>
      <c r="X858" s="3">
        <v>4.6669999999999998</v>
      </c>
      <c r="Y858" s="3">
        <v>4.6779999999999999</v>
      </c>
      <c r="Z858" s="3">
        <v>4.3609999999999998</v>
      </c>
      <c r="AA858" s="3">
        <v>4.9539999999999997</v>
      </c>
      <c r="AB858" s="3">
        <v>5.0289999999999999</v>
      </c>
      <c r="AC858" s="3">
        <v>0.42699999999999999</v>
      </c>
      <c r="AD858" s="3">
        <v>2.508</v>
      </c>
      <c r="AE858" s="3">
        <v>1.6839999999999999</v>
      </c>
      <c r="AF858" s="3">
        <v>2.4860000000000002</v>
      </c>
      <c r="AG858" s="3">
        <v>2.7109999999999999</v>
      </c>
      <c r="AH858" s="3">
        <v>4.173</v>
      </c>
      <c r="AI858" s="3">
        <v>4.4210000000000003</v>
      </c>
      <c r="AJ858" s="3">
        <v>4.7969999999999997</v>
      </c>
      <c r="AK858" s="3">
        <v>4.5640000000000001</v>
      </c>
      <c r="AL858" s="3">
        <v>6.1479999999999997</v>
      </c>
      <c r="AM858" s="3">
        <v>3.3570000000000002</v>
      </c>
      <c r="AN858" s="3">
        <v>4.1269999999999998</v>
      </c>
      <c r="AO858" s="3">
        <v>5.2039999999999997</v>
      </c>
      <c r="AP858" s="3">
        <v>5.1219999999999999</v>
      </c>
      <c r="AQ858" s="3">
        <v>6.7960000000000003</v>
      </c>
      <c r="AR858" s="3">
        <v>5.4610000000000003</v>
      </c>
      <c r="AS858" s="3">
        <v>4.8570000000000002</v>
      </c>
      <c r="AT858" s="3">
        <v>4.2640000000000002</v>
      </c>
      <c r="AU858" s="3">
        <v>4.2</v>
      </c>
      <c r="AV858" s="3">
        <v>4</v>
      </c>
      <c r="AW858" s="3">
        <v>3.8</v>
      </c>
      <c r="AX858" s="3">
        <v>3.7</v>
      </c>
      <c r="AY858" s="3">
        <v>3.7</v>
      </c>
      <c r="AZ858" s="3">
        <v>3.7</v>
      </c>
      <c r="BA858">
        <v>3.7</v>
      </c>
      <c r="BB858">
        <v>2016</v>
      </c>
    </row>
    <row r="859" spans="1:54" hidden="1" x14ac:dyDescent="0.2">
      <c r="A859">
        <v>218</v>
      </c>
      <c r="B859" t="s">
        <v>542</v>
      </c>
      <c r="C859" t="s">
        <v>346</v>
      </c>
      <c r="D859" t="s">
        <v>196</v>
      </c>
      <c r="E859" t="s">
        <v>342</v>
      </c>
      <c r="F859" t="s">
        <v>345</v>
      </c>
      <c r="G859" t="s">
        <v>225</v>
      </c>
      <c r="H859" t="s">
        <v>222</v>
      </c>
      <c r="I859" t="s">
        <v>863</v>
      </c>
      <c r="J859" s="3" t="s">
        <v>355</v>
      </c>
      <c r="K859" s="3" t="s">
        <v>355</v>
      </c>
      <c r="L859" s="3" t="s">
        <v>355</v>
      </c>
      <c r="M859" s="3">
        <v>1E-3</v>
      </c>
      <c r="N859" s="3">
        <v>1.9E-2</v>
      </c>
      <c r="O859" s="3">
        <v>2.3660000000000001</v>
      </c>
      <c r="P859" s="3">
        <v>7.6079999999999997</v>
      </c>
      <c r="Q859" s="3">
        <v>8.8840000000000003</v>
      </c>
      <c r="R859" s="3">
        <v>10.805999999999999</v>
      </c>
      <c r="S859" s="3">
        <v>12.694000000000001</v>
      </c>
      <c r="T859" s="3">
        <v>15.443</v>
      </c>
      <c r="U859" s="3">
        <v>19.132000000000001</v>
      </c>
      <c r="V859" s="3">
        <v>22.013999999999999</v>
      </c>
      <c r="W859" s="3">
        <v>24.459</v>
      </c>
      <c r="X859" s="3">
        <v>27.635999999999999</v>
      </c>
      <c r="Y859" s="3">
        <v>32.234999999999999</v>
      </c>
      <c r="Z859" s="3">
        <v>37.536999999999999</v>
      </c>
      <c r="AA859" s="3">
        <v>41.643999999999998</v>
      </c>
      <c r="AB859" s="3">
        <v>46.822000000000003</v>
      </c>
      <c r="AC859" s="3">
        <v>48.155999999999999</v>
      </c>
      <c r="AD859" s="3">
        <v>51.927999999999997</v>
      </c>
      <c r="AE859" s="3">
        <v>53.79</v>
      </c>
      <c r="AF859" s="3">
        <v>56.682000000000002</v>
      </c>
      <c r="AG859" s="3">
        <v>61.904000000000003</v>
      </c>
      <c r="AH859" s="3">
        <v>69.626000000000005</v>
      </c>
      <c r="AI859" s="3">
        <v>77.024000000000001</v>
      </c>
      <c r="AJ859" s="3">
        <v>91.748000000000005</v>
      </c>
      <c r="AK859" s="3">
        <v>103.009</v>
      </c>
      <c r="AL859" s="3">
        <v>120.694</v>
      </c>
      <c r="AM859" s="3">
        <v>121.727</v>
      </c>
      <c r="AN859" s="3">
        <v>137.876</v>
      </c>
      <c r="AO859" s="3">
        <v>166.232</v>
      </c>
      <c r="AP859" s="3">
        <v>187.154</v>
      </c>
      <c r="AQ859" s="3">
        <v>211.85599999999999</v>
      </c>
      <c r="AR859" s="3">
        <v>228.00399999999999</v>
      </c>
      <c r="AS859" s="3">
        <v>228.03100000000001</v>
      </c>
      <c r="AT859" s="3">
        <v>233.602</v>
      </c>
      <c r="AU859" s="3">
        <v>254.65799999999999</v>
      </c>
      <c r="AV859" s="3">
        <v>279.45699999999999</v>
      </c>
      <c r="AW859" s="3">
        <v>300.49900000000002</v>
      </c>
      <c r="AX859" s="3">
        <v>323.20999999999998</v>
      </c>
      <c r="AY859" s="3">
        <v>350.26299999999998</v>
      </c>
      <c r="AZ859" s="3">
        <v>379.56799999999998</v>
      </c>
      <c r="BA859">
        <v>411.32400000000001</v>
      </c>
      <c r="BB859">
        <v>2016</v>
      </c>
    </row>
    <row r="860" spans="1:54" hidden="1" x14ac:dyDescent="0.2">
      <c r="A860">
        <v>218</v>
      </c>
      <c r="B860" t="s">
        <v>542</v>
      </c>
      <c r="C860" t="s">
        <v>344</v>
      </c>
      <c r="D860" t="s">
        <v>196</v>
      </c>
      <c r="E860" t="s">
        <v>342</v>
      </c>
      <c r="F860" t="s">
        <v>343</v>
      </c>
      <c r="G860" t="s">
        <v>223</v>
      </c>
      <c r="H860" t="s">
        <v>222</v>
      </c>
      <c r="I860" t="s">
        <v>310</v>
      </c>
      <c r="J860" s="3">
        <v>3.589</v>
      </c>
      <c r="K860" s="3">
        <v>3.44</v>
      </c>
      <c r="L860" s="3">
        <v>3.8130000000000002</v>
      </c>
      <c r="M860" s="3">
        <v>3.609</v>
      </c>
      <c r="N860" s="3">
        <v>3.7519999999999998</v>
      </c>
      <c r="O860" s="3">
        <v>4.0590000000000002</v>
      </c>
      <c r="P860" s="3">
        <v>3.97</v>
      </c>
      <c r="Q860" s="3">
        <v>4.3230000000000004</v>
      </c>
      <c r="R860" s="3">
        <v>4.5979999999999999</v>
      </c>
      <c r="S860" s="3">
        <v>4.7160000000000002</v>
      </c>
      <c r="T860" s="3">
        <v>4.8680000000000003</v>
      </c>
      <c r="U860" s="3">
        <v>5.343</v>
      </c>
      <c r="V860" s="3">
        <v>5.6429999999999998</v>
      </c>
      <c r="W860" s="3">
        <v>5.734</v>
      </c>
      <c r="X860" s="3">
        <v>5.97</v>
      </c>
      <c r="Y860" s="3">
        <v>6.702</v>
      </c>
      <c r="Z860" s="3">
        <v>7.375</v>
      </c>
      <c r="AA860" s="3">
        <v>7.9169999999999998</v>
      </c>
      <c r="AB860" s="3">
        <v>8.49</v>
      </c>
      <c r="AC860" s="3">
        <v>8.2690000000000001</v>
      </c>
      <c r="AD860" s="3">
        <v>8.3849999999999998</v>
      </c>
      <c r="AE860" s="3">
        <v>8.1549999999999994</v>
      </c>
      <c r="AF860" s="3">
        <v>7.9169999999999998</v>
      </c>
      <c r="AG860" s="3">
        <v>8.0920000000000005</v>
      </c>
      <c r="AH860" s="3">
        <v>8.7850000000000001</v>
      </c>
      <c r="AI860" s="3">
        <v>9.5730000000000004</v>
      </c>
      <c r="AJ860" s="3">
        <v>11.52</v>
      </c>
      <c r="AK860" s="3">
        <v>13.215999999999999</v>
      </c>
      <c r="AL860" s="3">
        <v>16.792000000000002</v>
      </c>
      <c r="AM860" s="3">
        <v>17.463999999999999</v>
      </c>
      <c r="AN860" s="3">
        <v>19.786000000000001</v>
      </c>
      <c r="AO860" s="3">
        <v>24.135000000000002</v>
      </c>
      <c r="AP860" s="3">
        <v>27.282</v>
      </c>
      <c r="AQ860" s="3">
        <v>30.882999999999999</v>
      </c>
      <c r="AR860" s="3">
        <v>33.237000000000002</v>
      </c>
      <c r="AS860" s="3">
        <v>33.241</v>
      </c>
      <c r="AT860" s="3">
        <v>34.052999999999997</v>
      </c>
      <c r="AU860" s="3">
        <v>37.122</v>
      </c>
      <c r="AV860" s="3">
        <v>40.737000000000002</v>
      </c>
      <c r="AW860" s="3">
        <v>43.804000000000002</v>
      </c>
      <c r="AX860" s="3">
        <v>47.115000000000002</v>
      </c>
      <c r="AY860" s="3">
        <v>51.058999999999997</v>
      </c>
      <c r="AZ860" s="3">
        <v>55.331000000000003</v>
      </c>
      <c r="BA860">
        <v>59.96</v>
      </c>
      <c r="BB860">
        <v>2016</v>
      </c>
    </row>
    <row r="861" spans="1:54" hidden="1" x14ac:dyDescent="0.2">
      <c r="A861">
        <v>218</v>
      </c>
      <c r="B861" t="s">
        <v>542</v>
      </c>
      <c r="C861" t="s">
        <v>213</v>
      </c>
      <c r="D861" t="s">
        <v>196</v>
      </c>
      <c r="E861" t="s">
        <v>342</v>
      </c>
      <c r="F861" s="3" t="s">
        <v>341</v>
      </c>
      <c r="G861" t="s">
        <v>323</v>
      </c>
      <c r="H861" t="s">
        <v>222</v>
      </c>
      <c r="I861" t="s">
        <v>310</v>
      </c>
      <c r="J861">
        <v>10.787000000000001</v>
      </c>
      <c r="K861">
        <v>11.829000000000001</v>
      </c>
      <c r="L861">
        <v>12.069000000000001</v>
      </c>
      <c r="M861">
        <v>12.038</v>
      </c>
      <c r="N861">
        <v>12.44</v>
      </c>
      <c r="O861">
        <v>12.622999999999999</v>
      </c>
      <c r="P861">
        <v>12.545999999999999</v>
      </c>
      <c r="Q861">
        <v>13.183</v>
      </c>
      <c r="R861">
        <v>14.042</v>
      </c>
      <c r="S861">
        <v>15.141</v>
      </c>
      <c r="T861">
        <v>16.428000000000001</v>
      </c>
      <c r="U861">
        <v>17.869</v>
      </c>
      <c r="V861">
        <v>18.577000000000002</v>
      </c>
      <c r="W861">
        <v>19.831</v>
      </c>
      <c r="X861">
        <v>21.199000000000002</v>
      </c>
      <c r="Y861">
        <v>22.652999999999999</v>
      </c>
      <c r="Z861">
        <v>24.073</v>
      </c>
      <c r="AA861">
        <v>25.698</v>
      </c>
      <c r="AB861">
        <v>27.283000000000001</v>
      </c>
      <c r="AC861">
        <v>27.818999999999999</v>
      </c>
      <c r="AD861">
        <v>29.166</v>
      </c>
      <c r="AE861">
        <v>30.332999999999998</v>
      </c>
      <c r="AF861">
        <v>31.564</v>
      </c>
      <c r="AG861">
        <v>33.066000000000003</v>
      </c>
      <c r="AH861">
        <v>35.393000000000001</v>
      </c>
      <c r="AI861">
        <v>38.146999999999998</v>
      </c>
      <c r="AJ861">
        <v>41.204999999999998</v>
      </c>
      <c r="AK861">
        <v>44.232999999999997</v>
      </c>
      <c r="AL861">
        <v>47.872999999999998</v>
      </c>
      <c r="AM861">
        <v>49.856000000000002</v>
      </c>
      <c r="AN861">
        <v>52.548000000000002</v>
      </c>
      <c r="AO861">
        <v>56.423999999999999</v>
      </c>
      <c r="AP861">
        <v>60.405999999999999</v>
      </c>
      <c r="AQ861">
        <v>65.554000000000002</v>
      </c>
      <c r="AR861">
        <v>70.373999999999995</v>
      </c>
      <c r="AS861">
        <v>74.591999999999999</v>
      </c>
      <c r="AT861">
        <v>78.765000000000001</v>
      </c>
      <c r="AU861">
        <v>83.55</v>
      </c>
      <c r="AV861">
        <v>88.866</v>
      </c>
      <c r="AW861">
        <v>94.244</v>
      </c>
      <c r="AX861">
        <v>99.650999999999996</v>
      </c>
      <c r="AY861">
        <v>105.307</v>
      </c>
      <c r="AZ861">
        <v>111.07899999999999</v>
      </c>
      <c r="BA861">
        <v>117.193</v>
      </c>
      <c r="BB861">
        <v>2016</v>
      </c>
    </row>
    <row r="862" spans="1:54" hidden="1" x14ac:dyDescent="0.2">
      <c r="A862">
        <v>218</v>
      </c>
      <c r="B862" t="s">
        <v>542</v>
      </c>
      <c r="C862" t="s">
        <v>340</v>
      </c>
      <c r="D862" t="s">
        <v>196</v>
      </c>
      <c r="E862" t="s">
        <v>339</v>
      </c>
      <c r="F862" t="s">
        <v>338</v>
      </c>
      <c r="G862" t="s">
        <v>295</v>
      </c>
      <c r="I862" t="s">
        <v>337</v>
      </c>
      <c r="J862" s="3">
        <v>1E-3</v>
      </c>
      <c r="K862" s="3">
        <v>1E-3</v>
      </c>
      <c r="L862" s="3">
        <v>2E-3</v>
      </c>
      <c r="M862" s="3">
        <v>8.9999999999999993E-3</v>
      </c>
      <c r="N862" s="3">
        <v>0.13700000000000001</v>
      </c>
      <c r="O862" s="3">
        <v>17.094000000000001</v>
      </c>
      <c r="P862" s="3">
        <v>56.412999999999997</v>
      </c>
      <c r="Q862" s="3">
        <v>64.296000000000006</v>
      </c>
      <c r="R862" s="3">
        <v>75.988</v>
      </c>
      <c r="S862" s="3">
        <v>86.007999999999996</v>
      </c>
      <c r="T862" s="3">
        <v>100</v>
      </c>
      <c r="U862" s="3">
        <v>117.68899999999999</v>
      </c>
      <c r="V862" s="3">
        <v>133.22399999999999</v>
      </c>
      <c r="W862" s="3">
        <v>141.959</v>
      </c>
      <c r="X862" s="3">
        <v>153.24799999999999</v>
      </c>
      <c r="Y862" s="3">
        <v>170.76</v>
      </c>
      <c r="Z862" s="3">
        <v>190.535</v>
      </c>
      <c r="AA862" s="3">
        <v>201.405</v>
      </c>
      <c r="AB862" s="3">
        <v>215.60599999999999</v>
      </c>
      <c r="AC862" s="3">
        <v>220.80500000000001</v>
      </c>
      <c r="AD862" s="3">
        <v>232.27699999999999</v>
      </c>
      <c r="AE862" s="3">
        <v>236.62100000000001</v>
      </c>
      <c r="AF862" s="3">
        <v>243.29499999999999</v>
      </c>
      <c r="AG862" s="3">
        <v>258.69600000000003</v>
      </c>
      <c r="AH862" s="3">
        <v>279.30799999999999</v>
      </c>
      <c r="AI862" s="3">
        <v>295.90100000000001</v>
      </c>
      <c r="AJ862" s="3">
        <v>336.33199999999999</v>
      </c>
      <c r="AK862" s="3">
        <v>361.13099999999997</v>
      </c>
      <c r="AL862" s="3">
        <v>398.62099999999998</v>
      </c>
      <c r="AM862" s="3">
        <v>388.97500000000002</v>
      </c>
      <c r="AN862" s="3">
        <v>423.11700000000002</v>
      </c>
      <c r="AO862" s="3">
        <v>484.90199999999999</v>
      </c>
      <c r="AP862" s="3">
        <v>519.33100000000002</v>
      </c>
      <c r="AQ862" s="3">
        <v>550.46699999999998</v>
      </c>
      <c r="AR862" s="3">
        <v>561.74900000000002</v>
      </c>
      <c r="AS862" s="3">
        <v>535.79300000000001</v>
      </c>
      <c r="AT862" s="3">
        <v>526.43600000000004</v>
      </c>
      <c r="AU862" s="3">
        <v>550.75400000000002</v>
      </c>
      <c r="AV862" s="3">
        <v>581.14099999999996</v>
      </c>
      <c r="AW862" s="3">
        <v>602.02200000000005</v>
      </c>
      <c r="AX862" s="3">
        <v>624.41899999999998</v>
      </c>
      <c r="AY862" s="3">
        <v>652.54</v>
      </c>
      <c r="AZ862" s="3">
        <v>681.904</v>
      </c>
      <c r="BA862">
        <v>712.59</v>
      </c>
      <c r="BB862">
        <v>2016</v>
      </c>
    </row>
    <row r="863" spans="1:54" hidden="1" x14ac:dyDescent="0.2">
      <c r="A863">
        <v>218</v>
      </c>
      <c r="B863" t="s">
        <v>542</v>
      </c>
      <c r="C863" t="s">
        <v>336</v>
      </c>
      <c r="D863" t="s">
        <v>196</v>
      </c>
      <c r="E863" t="s">
        <v>333</v>
      </c>
      <c r="F863" t="s">
        <v>335</v>
      </c>
      <c r="G863" t="s">
        <v>225</v>
      </c>
      <c r="H863" t="s">
        <v>322</v>
      </c>
      <c r="I863" t="s">
        <v>330</v>
      </c>
      <c r="J863" s="3">
        <v>2956.5360000000001</v>
      </c>
      <c r="K863" s="3">
        <v>2739.183</v>
      </c>
      <c r="L863" s="3">
        <v>2577.489</v>
      </c>
      <c r="M863" s="3">
        <v>2422.73</v>
      </c>
      <c r="N863" s="3">
        <v>2368.4279999999999</v>
      </c>
      <c r="O863" s="3">
        <v>2281.1060000000002</v>
      </c>
      <c r="P863" s="3">
        <v>2176.9499999999998</v>
      </c>
      <c r="Q863" s="3">
        <v>2184.9679999999998</v>
      </c>
      <c r="R863" s="3">
        <v>2202.5619999999999</v>
      </c>
      <c r="S863" s="3">
        <v>2239.297</v>
      </c>
      <c r="T863" s="3">
        <v>2295.194</v>
      </c>
      <c r="U863" s="3">
        <v>2366.6680000000001</v>
      </c>
      <c r="V863" s="3">
        <v>2356.4450000000002</v>
      </c>
      <c r="W863" s="3">
        <v>2388.7759999999998</v>
      </c>
      <c r="X863" s="3">
        <v>2430.7939999999999</v>
      </c>
      <c r="Y863" s="3">
        <v>2494.7939999999999</v>
      </c>
      <c r="Z863" s="3">
        <v>2552.75</v>
      </c>
      <c r="AA863" s="3">
        <v>2626.9960000000001</v>
      </c>
      <c r="AB863" s="3">
        <v>2705.6970000000001</v>
      </c>
      <c r="AC863" s="3">
        <v>2665.2939999999999</v>
      </c>
      <c r="AD863" s="3">
        <v>2680.7640000000001</v>
      </c>
      <c r="AE863" s="3">
        <v>2675.5749999999998</v>
      </c>
      <c r="AF863" s="3">
        <v>2692.3389999999999</v>
      </c>
      <c r="AG863" s="3">
        <v>2716.0360000000001</v>
      </c>
      <c r="AH863" s="3">
        <v>2779.7489999999998</v>
      </c>
      <c r="AI863" s="3">
        <v>2852.502</v>
      </c>
      <c r="AJ863" s="3">
        <v>2938.4789999999998</v>
      </c>
      <c r="AK863" s="3">
        <v>3021.1390000000001</v>
      </c>
      <c r="AL863" s="3">
        <v>3153.9679999999998</v>
      </c>
      <c r="AM863" s="3">
        <v>3206.7730000000001</v>
      </c>
      <c r="AN863" s="3">
        <v>3285.4279999999999</v>
      </c>
      <c r="AO863" s="3">
        <v>3401.5340000000001</v>
      </c>
      <c r="AP863" s="3">
        <v>3519.7089999999998</v>
      </c>
      <c r="AQ863" s="3">
        <v>3700.6559999999999</v>
      </c>
      <c r="AR863" s="3">
        <v>3842.8890000000001</v>
      </c>
      <c r="AS863" s="3">
        <v>3968.37</v>
      </c>
      <c r="AT863" s="3">
        <v>4072.42</v>
      </c>
      <c r="AU863" s="3">
        <v>4176.6350000000002</v>
      </c>
      <c r="AV863" s="3">
        <v>4275.2960000000003</v>
      </c>
      <c r="AW863" s="3">
        <v>4367.8710000000001</v>
      </c>
      <c r="AX863" s="3">
        <v>4458.152</v>
      </c>
      <c r="AY863" s="3">
        <v>4550.299</v>
      </c>
      <c r="AZ863" s="3">
        <v>4644.3500000000004</v>
      </c>
      <c r="BA863">
        <v>4740.3450000000003</v>
      </c>
      <c r="BB863">
        <v>2012</v>
      </c>
    </row>
    <row r="864" spans="1:54" hidden="1" x14ac:dyDescent="0.2">
      <c r="A864">
        <v>218</v>
      </c>
      <c r="B864" t="s">
        <v>542</v>
      </c>
      <c r="C864" t="s">
        <v>334</v>
      </c>
      <c r="D864" t="s">
        <v>196</v>
      </c>
      <c r="E864" t="s">
        <v>333</v>
      </c>
      <c r="F864" t="s">
        <v>332</v>
      </c>
      <c r="G864" t="s">
        <v>331</v>
      </c>
      <c r="H864" t="s">
        <v>322</v>
      </c>
      <c r="I864" t="s">
        <v>330</v>
      </c>
      <c r="J864" s="3">
        <v>4866.1469999999999</v>
      </c>
      <c r="K864" s="3">
        <v>4508.4059999999999</v>
      </c>
      <c r="L864" s="3">
        <v>4242.2749999999996</v>
      </c>
      <c r="M864" s="3">
        <v>3987.558</v>
      </c>
      <c r="N864" s="3">
        <v>3898.183</v>
      </c>
      <c r="O864" s="3">
        <v>3754.4609999999998</v>
      </c>
      <c r="P864" s="3">
        <v>3583.03</v>
      </c>
      <c r="Q864" s="3">
        <v>3596.2280000000001</v>
      </c>
      <c r="R864" s="3">
        <v>3625.1849999999999</v>
      </c>
      <c r="S864" s="3">
        <v>3685.6469999999999</v>
      </c>
      <c r="T864" s="3">
        <v>3777.6480000000001</v>
      </c>
      <c r="U864" s="3">
        <v>3895.2860000000001</v>
      </c>
      <c r="V864" s="3">
        <v>3878.46</v>
      </c>
      <c r="W864" s="3">
        <v>3931.6750000000002</v>
      </c>
      <c r="X864" s="3">
        <v>4000.8310000000001</v>
      </c>
      <c r="Y864" s="3">
        <v>4106.1679999999997</v>
      </c>
      <c r="Z864" s="3">
        <v>4201.5569999999998</v>
      </c>
      <c r="AA864" s="3">
        <v>4323.759</v>
      </c>
      <c r="AB864" s="3">
        <v>4453.2929999999997</v>
      </c>
      <c r="AC864" s="3">
        <v>4386.7929999999997</v>
      </c>
      <c r="AD864" s="3">
        <v>4412.2560000000003</v>
      </c>
      <c r="AE864" s="3">
        <v>4403.7150000000001</v>
      </c>
      <c r="AF864" s="3">
        <v>4431.3069999999998</v>
      </c>
      <c r="AG864" s="3">
        <v>4470.3090000000002</v>
      </c>
      <c r="AH864" s="3">
        <v>4575.1729999999998</v>
      </c>
      <c r="AI864" s="3">
        <v>4694.9189999999999</v>
      </c>
      <c r="AJ864" s="3">
        <v>4836.4269999999997</v>
      </c>
      <c r="AK864" s="3">
        <v>4972.4759999999997</v>
      </c>
      <c r="AL864" s="3">
        <v>5191.0990000000002</v>
      </c>
      <c r="AM864" s="3">
        <v>5278.0110000000004</v>
      </c>
      <c r="AN864" s="3">
        <v>5407.4690000000001</v>
      </c>
      <c r="AO864" s="3">
        <v>5598.567</v>
      </c>
      <c r="AP864" s="3">
        <v>5793.07</v>
      </c>
      <c r="AQ864" s="3">
        <v>6090.8909999999996</v>
      </c>
      <c r="AR864" s="3">
        <v>6324.99</v>
      </c>
      <c r="AS864" s="3">
        <v>6531.5190000000002</v>
      </c>
      <c r="AT864" s="3">
        <v>6702.7740000000003</v>
      </c>
      <c r="AU864" s="3">
        <v>6874.3010000000004</v>
      </c>
      <c r="AV864" s="3">
        <v>7036.6869999999999</v>
      </c>
      <c r="AW864" s="3">
        <v>7189.0559999999996</v>
      </c>
      <c r="AX864" s="3">
        <v>7337.6480000000001</v>
      </c>
      <c r="AY864" s="3">
        <v>7489.3119999999999</v>
      </c>
      <c r="AZ864" s="3">
        <v>7644.1109999999999</v>
      </c>
      <c r="BA864">
        <v>7802.11</v>
      </c>
      <c r="BB864">
        <v>2012</v>
      </c>
    </row>
    <row r="865" spans="1:54" hidden="1" x14ac:dyDescent="0.2">
      <c r="A865">
        <v>218</v>
      </c>
      <c r="B865" t="s">
        <v>542</v>
      </c>
      <c r="C865" t="s">
        <v>329</v>
      </c>
      <c r="D865" t="s">
        <v>196</v>
      </c>
      <c r="E865" t="s">
        <v>325</v>
      </c>
      <c r="F865" t="s">
        <v>328</v>
      </c>
      <c r="G865" t="s">
        <v>225</v>
      </c>
      <c r="H865" t="s">
        <v>322</v>
      </c>
      <c r="I865" t="s">
        <v>321</v>
      </c>
      <c r="J865" s="3">
        <v>2.1999999999999999E-2</v>
      </c>
      <c r="K865" s="3">
        <v>2.5999999999999999E-2</v>
      </c>
      <c r="L865" s="3">
        <v>6.3E-2</v>
      </c>
      <c r="M865" s="3">
        <v>0.216</v>
      </c>
      <c r="N865" s="3">
        <v>3.2549999999999999</v>
      </c>
      <c r="O865" s="3">
        <v>389.93299999999999</v>
      </c>
      <c r="P865" s="3">
        <v>1228.0930000000001</v>
      </c>
      <c r="Q865" s="3">
        <v>1404.848</v>
      </c>
      <c r="R865" s="3">
        <v>1673.6849999999999</v>
      </c>
      <c r="S865" s="3">
        <v>1925.98</v>
      </c>
      <c r="T865" s="3">
        <v>2295.194</v>
      </c>
      <c r="U865" s="3">
        <v>2785.3180000000002</v>
      </c>
      <c r="V865" s="3">
        <v>3139.3380000000002</v>
      </c>
      <c r="W865" s="3">
        <v>3391.0880000000002</v>
      </c>
      <c r="X865" s="3">
        <v>3725.145</v>
      </c>
      <c r="Y865" s="3">
        <v>4260.1139999999996</v>
      </c>
      <c r="Z865" s="3">
        <v>4863.87</v>
      </c>
      <c r="AA865" s="3">
        <v>5290.8909999999996</v>
      </c>
      <c r="AB865" s="3">
        <v>5833.6440000000002</v>
      </c>
      <c r="AC865" s="3">
        <v>5885.1130000000003</v>
      </c>
      <c r="AD865" s="3">
        <v>6226.8019999999997</v>
      </c>
      <c r="AE865" s="3">
        <v>6330.9709999999995</v>
      </c>
      <c r="AF865" s="3">
        <v>6550.3389999999999</v>
      </c>
      <c r="AG865" s="3">
        <v>7026.277</v>
      </c>
      <c r="AH865" s="3">
        <v>7764.0649999999996</v>
      </c>
      <c r="AI865" s="3">
        <v>8440.5920000000006</v>
      </c>
      <c r="AJ865" s="3">
        <v>9883.0540000000001</v>
      </c>
      <c r="AK865" s="3">
        <v>10910.277</v>
      </c>
      <c r="AL865" s="3">
        <v>12572.377</v>
      </c>
      <c r="AM865" s="3">
        <v>12473.537</v>
      </c>
      <c r="AN865" s="3">
        <v>13901.206</v>
      </c>
      <c r="AO865" s="3">
        <v>16494.11</v>
      </c>
      <c r="AP865" s="3">
        <v>18278.955999999998</v>
      </c>
      <c r="AQ865" s="3">
        <v>20370.906999999999</v>
      </c>
      <c r="AR865" s="3">
        <v>21587.398000000001</v>
      </c>
      <c r="AS865" s="3">
        <v>21262.251</v>
      </c>
      <c r="AT865" s="3">
        <v>21438.670999999998</v>
      </c>
      <c r="AU865" s="3">
        <v>23002.976999999999</v>
      </c>
      <c r="AV865" s="3">
        <v>24845.514999999999</v>
      </c>
      <c r="AW865" s="3">
        <v>26295.562999999998</v>
      </c>
      <c r="AX865" s="3">
        <v>27837.534</v>
      </c>
      <c r="AY865" s="3">
        <v>29692.505000000001</v>
      </c>
      <c r="AZ865" s="3">
        <v>31670.008999999998</v>
      </c>
      <c r="BA865">
        <v>33779.213000000003</v>
      </c>
      <c r="BB865">
        <v>2012</v>
      </c>
    </row>
    <row r="866" spans="1:54" hidden="1" x14ac:dyDescent="0.2">
      <c r="A866">
        <v>218</v>
      </c>
      <c r="B866" t="s">
        <v>542</v>
      </c>
      <c r="C866" t="s">
        <v>327</v>
      </c>
      <c r="D866" t="s">
        <v>196</v>
      </c>
      <c r="E866" t="s">
        <v>325</v>
      </c>
      <c r="F866" t="s">
        <v>326</v>
      </c>
      <c r="G866" t="s">
        <v>223</v>
      </c>
      <c r="H866" t="s">
        <v>322</v>
      </c>
      <c r="I866" t="s">
        <v>321</v>
      </c>
      <c r="J866" s="3">
        <v>695.53499999999997</v>
      </c>
      <c r="K866" s="3">
        <v>615.66</v>
      </c>
      <c r="L866" s="3">
        <v>668.55</v>
      </c>
      <c r="M866" s="3">
        <v>619.89599999999996</v>
      </c>
      <c r="N866" s="3">
        <v>631.15200000000004</v>
      </c>
      <c r="O866" s="3">
        <v>668.92100000000005</v>
      </c>
      <c r="P866" s="3">
        <v>640.93899999999996</v>
      </c>
      <c r="Q866" s="3">
        <v>683.62400000000002</v>
      </c>
      <c r="R866" s="3">
        <v>712.14599999999996</v>
      </c>
      <c r="S866" s="3">
        <v>715.52499999999998</v>
      </c>
      <c r="T866" s="3">
        <v>723.42</v>
      </c>
      <c r="U866" s="3">
        <v>777.89099999999996</v>
      </c>
      <c r="V866" s="3">
        <v>804.73500000000001</v>
      </c>
      <c r="W866" s="3">
        <v>795.05</v>
      </c>
      <c r="X866" s="3">
        <v>804.71199999999999</v>
      </c>
      <c r="Y866" s="3">
        <v>885.67899999999997</v>
      </c>
      <c r="Z866" s="3">
        <v>955.57399999999996</v>
      </c>
      <c r="AA866" s="3">
        <v>1005.873</v>
      </c>
      <c r="AB866" s="3">
        <v>1057.72</v>
      </c>
      <c r="AC866" s="3">
        <v>1010.58</v>
      </c>
      <c r="AD866" s="3">
        <v>1005.409</v>
      </c>
      <c r="AE866" s="3">
        <v>959.84400000000005</v>
      </c>
      <c r="AF866" s="3">
        <v>914.95799999999997</v>
      </c>
      <c r="AG866" s="3">
        <v>918.46799999999996</v>
      </c>
      <c r="AH866" s="3">
        <v>979.59</v>
      </c>
      <c r="AI866" s="3">
        <v>1049.0640000000001</v>
      </c>
      <c r="AJ866" s="3">
        <v>1240.94</v>
      </c>
      <c r="AK866" s="3">
        <v>1399.8</v>
      </c>
      <c r="AL866" s="3">
        <v>1749.2</v>
      </c>
      <c r="AM866" s="3">
        <v>1789.604</v>
      </c>
      <c r="AN866" s="3">
        <v>1994.9110000000001</v>
      </c>
      <c r="AO866" s="3">
        <v>2394.7890000000002</v>
      </c>
      <c r="AP866" s="3">
        <v>2664.5709999999999</v>
      </c>
      <c r="AQ866" s="3">
        <v>2969.52</v>
      </c>
      <c r="AR866" s="3">
        <v>3146.8510000000001</v>
      </c>
      <c r="AS866" s="3">
        <v>3099.4540000000002</v>
      </c>
      <c r="AT866" s="3">
        <v>3125.1709999999998</v>
      </c>
      <c r="AU866" s="3">
        <v>3353.2040000000002</v>
      </c>
      <c r="AV866" s="3">
        <v>3621.7950000000001</v>
      </c>
      <c r="AW866" s="3">
        <v>3833.172</v>
      </c>
      <c r="AX866" s="3">
        <v>4057.95</v>
      </c>
      <c r="AY866" s="3">
        <v>4328.3540000000003</v>
      </c>
      <c r="AZ866" s="3">
        <v>4616.6189999999997</v>
      </c>
      <c r="BA866">
        <v>4924.0839999999998</v>
      </c>
      <c r="BB866">
        <v>2012</v>
      </c>
    </row>
    <row r="867" spans="1:54" hidden="1" x14ac:dyDescent="0.2">
      <c r="A867">
        <v>218</v>
      </c>
      <c r="B867" t="s">
        <v>542</v>
      </c>
      <c r="C867" t="s">
        <v>212</v>
      </c>
      <c r="D867" t="s">
        <v>196</v>
      </c>
      <c r="E867" t="s">
        <v>325</v>
      </c>
      <c r="F867" t="s">
        <v>324</v>
      </c>
      <c r="G867" t="s">
        <v>323</v>
      </c>
      <c r="H867" t="s">
        <v>322</v>
      </c>
      <c r="I867" t="s">
        <v>321</v>
      </c>
      <c r="J867" s="3">
        <v>2090.2260000000001</v>
      </c>
      <c r="K867" s="3">
        <v>2117.3820000000001</v>
      </c>
      <c r="L867" s="3">
        <v>2116.011</v>
      </c>
      <c r="M867" s="3">
        <v>2067.473</v>
      </c>
      <c r="N867" s="3">
        <v>2092.8620000000001</v>
      </c>
      <c r="O867" s="3">
        <v>2080.2040000000002</v>
      </c>
      <c r="P867" s="3">
        <v>2025.2460000000001</v>
      </c>
      <c r="Q867" s="3">
        <v>2084.585</v>
      </c>
      <c r="R867" s="3">
        <v>2174.931</v>
      </c>
      <c r="S867" s="3">
        <v>2297.1889999999999</v>
      </c>
      <c r="T867" s="3">
        <v>2441.6190000000001</v>
      </c>
      <c r="U867" s="3">
        <v>2601.4520000000002</v>
      </c>
      <c r="V867" s="3">
        <v>2649.2649999999999</v>
      </c>
      <c r="W867" s="3">
        <v>2749.5039999999999</v>
      </c>
      <c r="X867" s="3">
        <v>2857.4160000000002</v>
      </c>
      <c r="Y867" s="3">
        <v>2993.81</v>
      </c>
      <c r="Z867" s="3">
        <v>3119.2669999999998</v>
      </c>
      <c r="AA867" s="3">
        <v>3264.951</v>
      </c>
      <c r="AB867" s="3">
        <v>3399.2539999999999</v>
      </c>
      <c r="AC867" s="3">
        <v>3399.739</v>
      </c>
      <c r="AD867" s="3">
        <v>3497.2750000000001</v>
      </c>
      <c r="AE867" s="3">
        <v>3570.056</v>
      </c>
      <c r="AF867" s="3">
        <v>3647.5740000000001</v>
      </c>
      <c r="AG867" s="3">
        <v>3753.05</v>
      </c>
      <c r="AH867" s="3">
        <v>3946.7150000000001</v>
      </c>
      <c r="AI867" s="3">
        <v>4180.3130000000001</v>
      </c>
      <c r="AJ867" s="3">
        <v>4438.6319999999996</v>
      </c>
      <c r="AK867" s="3">
        <v>4684.9229999999998</v>
      </c>
      <c r="AL867" s="3">
        <v>4986.8450000000003</v>
      </c>
      <c r="AM867" s="3">
        <v>5108.8410000000003</v>
      </c>
      <c r="AN867" s="3">
        <v>5298.1</v>
      </c>
      <c r="AO867" s="3">
        <v>5598.567</v>
      </c>
      <c r="AP867" s="3">
        <v>5899.7849999999999</v>
      </c>
      <c r="AQ867" s="3">
        <v>6303.2659999999996</v>
      </c>
      <c r="AR867" s="3">
        <v>6663.0060000000003</v>
      </c>
      <c r="AS867" s="3">
        <v>6955.1790000000001</v>
      </c>
      <c r="AT867" s="3">
        <v>7228.6080000000002</v>
      </c>
      <c r="AU867" s="3">
        <v>7546.99</v>
      </c>
      <c r="AV867" s="3">
        <v>7900.7860000000001</v>
      </c>
      <c r="AW867" s="3">
        <v>8246.9249999999993</v>
      </c>
      <c r="AX867" s="3">
        <v>8582.7729999999992</v>
      </c>
      <c r="AY867" s="3">
        <v>8927.1219999999994</v>
      </c>
      <c r="AZ867" s="3">
        <v>9268.0939999999991</v>
      </c>
      <c r="BA867">
        <v>9624.2430000000004</v>
      </c>
      <c r="BB867">
        <v>2012</v>
      </c>
    </row>
    <row r="868" spans="1:54" hidden="1" x14ac:dyDescent="0.2">
      <c r="A868">
        <v>218</v>
      </c>
      <c r="B868" t="s">
        <v>542</v>
      </c>
      <c r="C868" t="s">
        <v>320</v>
      </c>
      <c r="D868" t="s">
        <v>196</v>
      </c>
      <c r="E868" t="s">
        <v>319</v>
      </c>
      <c r="F868" t="s">
        <v>318</v>
      </c>
      <c r="G868" t="s">
        <v>243</v>
      </c>
    </row>
    <row r="869" spans="1:54" hidden="1" x14ac:dyDescent="0.2">
      <c r="A869">
        <v>218</v>
      </c>
      <c r="B869" t="s">
        <v>542</v>
      </c>
      <c r="C869" t="s">
        <v>317</v>
      </c>
      <c r="D869" t="s">
        <v>196</v>
      </c>
      <c r="E869" t="s">
        <v>316</v>
      </c>
      <c r="F869" s="3" t="s">
        <v>315</v>
      </c>
      <c r="G869" t="s">
        <v>288</v>
      </c>
      <c r="I869" t="s">
        <v>310</v>
      </c>
      <c r="J869">
        <v>8.2000000000000003E-2</v>
      </c>
      <c r="K869">
        <v>8.1000000000000003E-2</v>
      </c>
      <c r="L869">
        <v>7.6999999999999999E-2</v>
      </c>
      <c r="M869">
        <v>7.1999999999999995E-2</v>
      </c>
      <c r="N869">
        <v>6.9000000000000006E-2</v>
      </c>
      <c r="O869">
        <v>6.5000000000000002E-2</v>
      </c>
      <c r="P869">
        <v>6.2E-2</v>
      </c>
      <c r="Q869">
        <v>6.0999999999999999E-2</v>
      </c>
      <c r="R869">
        <v>0.06</v>
      </c>
      <c r="S869">
        <v>0.06</v>
      </c>
      <c r="T869">
        <v>0.06</v>
      </c>
      <c r="U869">
        <v>6.2E-2</v>
      </c>
      <c r="V869">
        <v>5.7000000000000002E-2</v>
      </c>
      <c r="W869">
        <v>5.8000000000000003E-2</v>
      </c>
      <c r="X869">
        <v>5.8999999999999997E-2</v>
      </c>
      <c r="Y869">
        <v>5.8999999999999997E-2</v>
      </c>
      <c r="Z869">
        <v>0.06</v>
      </c>
      <c r="AA869">
        <v>0.06</v>
      </c>
      <c r="AB869">
        <v>6.0999999999999999E-2</v>
      </c>
      <c r="AC869">
        <v>0.06</v>
      </c>
      <c r="AD869">
        <v>5.8000000000000003E-2</v>
      </c>
      <c r="AE869">
        <v>5.8000000000000003E-2</v>
      </c>
      <c r="AF869">
        <v>5.8000000000000003E-2</v>
      </c>
      <c r="AG869">
        <v>5.7000000000000002E-2</v>
      </c>
      <c r="AH869">
        <v>5.6000000000000001E-2</v>
      </c>
      <c r="AI869">
        <v>5.6000000000000001E-2</v>
      </c>
      <c r="AJ869">
        <v>5.6000000000000001E-2</v>
      </c>
      <c r="AK869">
        <v>5.5E-2</v>
      </c>
      <c r="AL869">
        <v>5.7000000000000002E-2</v>
      </c>
      <c r="AM869">
        <v>5.8999999999999997E-2</v>
      </c>
      <c r="AN869">
        <v>5.8999999999999997E-2</v>
      </c>
      <c r="AO869">
        <v>5.8999999999999997E-2</v>
      </c>
      <c r="AP869">
        <v>6.0999999999999999E-2</v>
      </c>
      <c r="AQ869">
        <v>6.3E-2</v>
      </c>
      <c r="AR869">
        <v>6.4000000000000001E-2</v>
      </c>
      <c r="AS869">
        <v>6.5000000000000002E-2</v>
      </c>
      <c r="AT869">
        <v>6.5000000000000002E-2</v>
      </c>
      <c r="AU869">
        <v>6.6000000000000003E-2</v>
      </c>
      <c r="AV869">
        <v>6.6000000000000003E-2</v>
      </c>
      <c r="AW869">
        <v>6.6000000000000003E-2</v>
      </c>
      <c r="AX869">
        <v>6.6000000000000003E-2</v>
      </c>
      <c r="AY869">
        <v>6.6000000000000003E-2</v>
      </c>
      <c r="AZ869">
        <v>6.6000000000000003E-2</v>
      </c>
      <c r="BA869">
        <v>6.6000000000000003E-2</v>
      </c>
      <c r="BB869">
        <v>2016</v>
      </c>
    </row>
    <row r="870" spans="1:54" hidden="1" x14ac:dyDescent="0.2">
      <c r="A870">
        <v>218</v>
      </c>
      <c r="B870" t="s">
        <v>542</v>
      </c>
      <c r="C870" t="s">
        <v>314</v>
      </c>
      <c r="D870" t="s">
        <v>196</v>
      </c>
      <c r="E870" t="s">
        <v>313</v>
      </c>
      <c r="F870" s="3" t="s">
        <v>312</v>
      </c>
      <c r="G870" t="s">
        <v>311</v>
      </c>
      <c r="I870" t="s">
        <v>310</v>
      </c>
      <c r="J870" t="s">
        <v>355</v>
      </c>
      <c r="K870" t="s">
        <v>355</v>
      </c>
      <c r="L870" t="s">
        <v>355</v>
      </c>
      <c r="M870" t="s">
        <v>355</v>
      </c>
      <c r="N870">
        <v>2E-3</v>
      </c>
      <c r="O870">
        <v>0.187</v>
      </c>
      <c r="P870">
        <v>0.60599999999999998</v>
      </c>
      <c r="Q870">
        <v>0.67400000000000004</v>
      </c>
      <c r="R870">
        <v>0.77</v>
      </c>
      <c r="S870">
        <v>0.83799999999999997</v>
      </c>
      <c r="T870">
        <v>0.94</v>
      </c>
      <c r="U870">
        <v>1.071</v>
      </c>
      <c r="V870">
        <v>1.1850000000000001</v>
      </c>
      <c r="W870">
        <v>1.2330000000000001</v>
      </c>
      <c r="X870">
        <v>1.304</v>
      </c>
      <c r="Y870">
        <v>1.423</v>
      </c>
      <c r="Z870">
        <v>1.5589999999999999</v>
      </c>
      <c r="AA870">
        <v>1.621</v>
      </c>
      <c r="AB870">
        <v>1.716</v>
      </c>
      <c r="AC870">
        <v>1.7310000000000001</v>
      </c>
      <c r="AD870">
        <v>1.78</v>
      </c>
      <c r="AE870">
        <v>1.7729999999999999</v>
      </c>
      <c r="AF870">
        <v>1.796</v>
      </c>
      <c r="AG870">
        <v>1.8720000000000001</v>
      </c>
      <c r="AH870">
        <v>1.9670000000000001</v>
      </c>
      <c r="AI870">
        <v>2.0190000000000001</v>
      </c>
      <c r="AJ870">
        <v>2.2269999999999999</v>
      </c>
      <c r="AK870">
        <v>2.3290000000000002</v>
      </c>
      <c r="AL870">
        <v>2.5209999999999999</v>
      </c>
      <c r="AM870">
        <v>2.4420000000000002</v>
      </c>
      <c r="AN870">
        <v>2.6240000000000001</v>
      </c>
      <c r="AO870">
        <v>2.9460000000000002</v>
      </c>
      <c r="AP870">
        <v>3.0979999999999999</v>
      </c>
      <c r="AQ870">
        <v>3.2320000000000002</v>
      </c>
      <c r="AR870">
        <v>3.24</v>
      </c>
      <c r="AS870">
        <v>3.0569999999999999</v>
      </c>
      <c r="AT870">
        <v>2.9660000000000002</v>
      </c>
      <c r="AU870">
        <v>3.048</v>
      </c>
      <c r="AV870">
        <v>3.145</v>
      </c>
      <c r="AW870">
        <v>3.1890000000000001</v>
      </c>
      <c r="AX870">
        <v>3.2429999999999999</v>
      </c>
      <c r="AY870">
        <v>3.3260000000000001</v>
      </c>
      <c r="AZ870">
        <v>3.4169999999999998</v>
      </c>
      <c r="BA870">
        <v>3.51</v>
      </c>
      <c r="BB870">
        <v>2016</v>
      </c>
    </row>
    <row r="871" spans="1:54" hidden="1" x14ac:dyDescent="0.2">
      <c r="A871">
        <v>218</v>
      </c>
      <c r="B871" t="s">
        <v>542</v>
      </c>
      <c r="C871" t="s">
        <v>309</v>
      </c>
      <c r="D871" t="s">
        <v>196</v>
      </c>
      <c r="E871" t="s">
        <v>308</v>
      </c>
      <c r="F871" t="s">
        <v>307</v>
      </c>
      <c r="G871" t="s">
        <v>217</v>
      </c>
      <c r="I871" t="s">
        <v>863</v>
      </c>
      <c r="J871" s="3" t="s">
        <v>215</v>
      </c>
      <c r="K871" s="3">
        <v>16.050999999999998</v>
      </c>
      <c r="L871" s="3">
        <v>15.624000000000001</v>
      </c>
      <c r="M871" s="3">
        <v>13.238</v>
      </c>
      <c r="N871" s="3">
        <v>19.672000000000001</v>
      </c>
      <c r="O871" s="3">
        <v>19.463999999999999</v>
      </c>
      <c r="P871" s="3">
        <v>13.536</v>
      </c>
      <c r="Q871" s="3">
        <v>13.021000000000001</v>
      </c>
      <c r="R871" s="3">
        <v>13.981</v>
      </c>
      <c r="S871" s="3">
        <v>11.587999999999999</v>
      </c>
      <c r="T871" s="3">
        <v>12.532</v>
      </c>
      <c r="U871" s="3">
        <v>15.577999999999999</v>
      </c>
      <c r="V871" s="3">
        <v>16.704000000000001</v>
      </c>
      <c r="W871" s="3">
        <v>16.564</v>
      </c>
      <c r="X871" s="3">
        <v>14.371</v>
      </c>
      <c r="Y871" s="3">
        <v>15.244</v>
      </c>
      <c r="Z871" s="3">
        <v>16.236999999999998</v>
      </c>
      <c r="AA871" s="3">
        <v>19.632000000000001</v>
      </c>
      <c r="AB871" s="3">
        <v>23.606999999999999</v>
      </c>
      <c r="AC871" s="3">
        <v>18.771999999999998</v>
      </c>
      <c r="AD871" s="3">
        <v>18.143000000000001</v>
      </c>
      <c r="AE871" s="3">
        <v>14.268000000000001</v>
      </c>
      <c r="AF871" s="3">
        <v>16.295000000000002</v>
      </c>
      <c r="AG871" s="3">
        <v>13.231999999999999</v>
      </c>
      <c r="AH871" s="3">
        <v>11.022</v>
      </c>
      <c r="AI871" s="3">
        <v>14.254</v>
      </c>
      <c r="AJ871" s="3">
        <v>13.865</v>
      </c>
      <c r="AK871" s="3">
        <v>15.186999999999999</v>
      </c>
      <c r="AL871" s="3">
        <v>17.553000000000001</v>
      </c>
      <c r="AM871" s="3">
        <v>16.971</v>
      </c>
      <c r="AN871" s="3">
        <v>17.007000000000001</v>
      </c>
      <c r="AO871" s="3">
        <v>19.815999999999999</v>
      </c>
      <c r="AP871" s="3">
        <v>17.672999999999998</v>
      </c>
      <c r="AQ871" s="3">
        <v>19.018000000000001</v>
      </c>
      <c r="AR871" s="3">
        <v>21.033999999999999</v>
      </c>
      <c r="AS871" s="3">
        <v>20.280999999999999</v>
      </c>
      <c r="AT871" s="3">
        <v>20.792999999999999</v>
      </c>
      <c r="AU871" s="3">
        <v>20.181000000000001</v>
      </c>
      <c r="AV871" s="3">
        <v>19.709</v>
      </c>
      <c r="AW871" s="3">
        <v>19.161000000000001</v>
      </c>
      <c r="AX871" s="3">
        <v>18.652999999999999</v>
      </c>
      <c r="AY871" s="3">
        <v>18.117000000000001</v>
      </c>
      <c r="AZ871" s="3">
        <v>17.47</v>
      </c>
      <c r="BA871">
        <v>16.927</v>
      </c>
      <c r="BB871">
        <v>2016</v>
      </c>
    </row>
    <row r="872" spans="1:54" hidden="1" x14ac:dyDescent="0.2">
      <c r="A872">
        <v>218</v>
      </c>
      <c r="B872" t="s">
        <v>542</v>
      </c>
      <c r="C872" t="s">
        <v>306</v>
      </c>
      <c r="D872" t="s">
        <v>196</v>
      </c>
      <c r="E872" t="s">
        <v>305</v>
      </c>
      <c r="F872" t="s">
        <v>304</v>
      </c>
      <c r="G872" t="s">
        <v>217</v>
      </c>
      <c r="I872" t="s">
        <v>863</v>
      </c>
      <c r="J872" s="3">
        <v>15.473000000000001</v>
      </c>
      <c r="K872" s="3">
        <v>1.8049999999999999</v>
      </c>
      <c r="L872" s="3">
        <v>10.375</v>
      </c>
      <c r="M872" s="3">
        <v>5.0750000000000002</v>
      </c>
      <c r="N872" s="3">
        <v>16.777999999999999</v>
      </c>
      <c r="O872" s="3">
        <v>14.145</v>
      </c>
      <c r="P872" s="3">
        <v>5.4429999999999996</v>
      </c>
      <c r="Q872" s="3">
        <v>2.306</v>
      </c>
      <c r="R872" s="3">
        <v>6.0060000000000002</v>
      </c>
      <c r="S872" s="3">
        <v>6.8230000000000004</v>
      </c>
      <c r="T872" s="3">
        <v>8.5120000000000005</v>
      </c>
      <c r="U872" s="3">
        <v>10.795999999999999</v>
      </c>
      <c r="V872" s="3">
        <v>9.4550000000000001</v>
      </c>
      <c r="W872" s="3">
        <v>9.2560000000000002</v>
      </c>
      <c r="X872" s="3">
        <v>10.715999999999999</v>
      </c>
      <c r="Y872" s="3">
        <v>10.238</v>
      </c>
      <c r="Z872" s="3">
        <v>11.726000000000001</v>
      </c>
      <c r="AA872" s="3">
        <v>12.646000000000001</v>
      </c>
      <c r="AB872" s="3">
        <v>12.821999999999999</v>
      </c>
      <c r="AC872" s="3">
        <v>10.659000000000001</v>
      </c>
      <c r="AD872" s="3">
        <v>11.018000000000001</v>
      </c>
      <c r="AE872" s="3">
        <v>11.253</v>
      </c>
      <c r="AF872" s="3">
        <v>12.319000000000001</v>
      </c>
      <c r="AG872" s="3">
        <v>14.59</v>
      </c>
      <c r="AH872" s="3">
        <v>17.045000000000002</v>
      </c>
      <c r="AI872" s="3">
        <v>19.876999999999999</v>
      </c>
      <c r="AJ872" s="3">
        <v>26.56</v>
      </c>
      <c r="AK872" s="3">
        <v>28.593</v>
      </c>
      <c r="AL872" s="3">
        <v>28.952000000000002</v>
      </c>
      <c r="AM872" s="3">
        <v>22.878</v>
      </c>
      <c r="AN872" s="3">
        <v>24.969000000000001</v>
      </c>
      <c r="AO872" s="3">
        <v>25.579000000000001</v>
      </c>
      <c r="AP872" s="3">
        <v>25.724</v>
      </c>
      <c r="AQ872" s="3">
        <v>23.905999999999999</v>
      </c>
      <c r="AR872" s="3">
        <v>20.800999999999998</v>
      </c>
      <c r="AS872" s="3">
        <v>14.215999999999999</v>
      </c>
      <c r="AT872" s="3">
        <v>15.03</v>
      </c>
      <c r="AU872" s="3">
        <v>14.288</v>
      </c>
      <c r="AV872" s="3">
        <v>14.218</v>
      </c>
      <c r="AW872" s="3">
        <v>13.939</v>
      </c>
      <c r="AX872" s="3">
        <v>14.098000000000001</v>
      </c>
      <c r="AY872" s="3">
        <v>14.335000000000001</v>
      </c>
      <c r="AZ872" s="3">
        <v>14.365</v>
      </c>
      <c r="BA872">
        <v>14.555</v>
      </c>
      <c r="BB872">
        <v>2016</v>
      </c>
    </row>
    <row r="873" spans="1:54" hidden="1" x14ac:dyDescent="0.2">
      <c r="A873">
        <v>218</v>
      </c>
      <c r="B873" t="s">
        <v>542</v>
      </c>
      <c r="C873" t="s">
        <v>303</v>
      </c>
      <c r="D873" t="s">
        <v>196</v>
      </c>
      <c r="E873" t="s">
        <v>300</v>
      </c>
      <c r="F873" t="s">
        <v>302</v>
      </c>
      <c r="G873" t="s">
        <v>295</v>
      </c>
      <c r="I873" t="s">
        <v>864</v>
      </c>
      <c r="J873" s="3" t="s">
        <v>355</v>
      </c>
      <c r="K873" s="3" t="s">
        <v>355</v>
      </c>
      <c r="L873" s="3">
        <v>1E-3</v>
      </c>
      <c r="M873" s="3">
        <v>3.0000000000000001E-3</v>
      </c>
      <c r="N873" s="3">
        <v>0.04</v>
      </c>
      <c r="O873" s="3">
        <v>4.7140000000000004</v>
      </c>
      <c r="P873" s="3">
        <v>17.599</v>
      </c>
      <c r="Q873" s="3">
        <v>20.164999999999999</v>
      </c>
      <c r="R873" s="3">
        <v>23.391999999999999</v>
      </c>
      <c r="S873" s="3">
        <v>26.940999999999999</v>
      </c>
      <c r="T873" s="3">
        <v>31.553000000000001</v>
      </c>
      <c r="U873" s="3">
        <v>38.32</v>
      </c>
      <c r="V873" s="3">
        <v>43.284999999999997</v>
      </c>
      <c r="W873" s="3">
        <v>46.975999999999999</v>
      </c>
      <c r="X873" s="3">
        <v>50.674999999999997</v>
      </c>
      <c r="Y873" s="3">
        <v>55.84</v>
      </c>
      <c r="Z873" s="3">
        <v>62.78</v>
      </c>
      <c r="AA873" s="3">
        <v>65.736999999999995</v>
      </c>
      <c r="AB873" s="3">
        <v>70.781000000000006</v>
      </c>
      <c r="AC873" s="3">
        <v>72.311000000000007</v>
      </c>
      <c r="AD873" s="3">
        <v>75.638000000000005</v>
      </c>
      <c r="AE873" s="3">
        <v>76.844999999999999</v>
      </c>
      <c r="AF873" s="3">
        <v>77.554000000000002</v>
      </c>
      <c r="AG873" s="3">
        <v>80.143000000000001</v>
      </c>
      <c r="AH873" s="3">
        <v>83.698999999999998</v>
      </c>
      <c r="AI873" s="3">
        <v>88.218000000000004</v>
      </c>
      <c r="AJ873" s="3">
        <v>92.012</v>
      </c>
      <c r="AK873" s="3">
        <v>98.135999999999996</v>
      </c>
      <c r="AL873" s="3">
        <v>111.883</v>
      </c>
      <c r="AM873" s="3">
        <v>115.628</v>
      </c>
      <c r="AN873" s="3">
        <v>118.52</v>
      </c>
      <c r="AO873" s="3">
        <v>130.233</v>
      </c>
      <c r="AP873" s="3">
        <v>136.11799999999999</v>
      </c>
      <c r="AQ873" s="3">
        <v>143.92500000000001</v>
      </c>
      <c r="AR873" s="3">
        <v>152.22200000000001</v>
      </c>
      <c r="AS873" s="3">
        <v>158.40299999999999</v>
      </c>
      <c r="AT873" s="3">
        <v>164.14599999999999</v>
      </c>
      <c r="AU873" s="3">
        <v>168.77799999999999</v>
      </c>
      <c r="AV873" s="3">
        <v>174.64400000000001</v>
      </c>
      <c r="AW873" s="3">
        <v>182.50299999999999</v>
      </c>
      <c r="AX873" s="3">
        <v>190.71799999999999</v>
      </c>
      <c r="AY873" s="3">
        <v>199.30699999999999</v>
      </c>
      <c r="AZ873" s="3">
        <v>208.27600000000001</v>
      </c>
      <c r="BA873">
        <v>217.648</v>
      </c>
      <c r="BB873">
        <v>2017</v>
      </c>
    </row>
    <row r="874" spans="1:54" hidden="1" x14ac:dyDescent="0.2">
      <c r="A874">
        <v>218</v>
      </c>
      <c r="B874" t="s">
        <v>542</v>
      </c>
      <c r="C874" t="s">
        <v>301</v>
      </c>
      <c r="D874" t="s">
        <v>196</v>
      </c>
      <c r="E874" t="s">
        <v>300</v>
      </c>
      <c r="F874" t="s">
        <v>299</v>
      </c>
      <c r="G874" t="s">
        <v>275</v>
      </c>
      <c r="I874" t="s">
        <v>298</v>
      </c>
      <c r="J874" s="3">
        <v>47.058999999999997</v>
      </c>
      <c r="K874" s="3">
        <v>32.134</v>
      </c>
      <c r="L874" s="3">
        <v>123.55500000000001</v>
      </c>
      <c r="M874" s="3">
        <v>275.57900000000001</v>
      </c>
      <c r="N874" s="3">
        <v>1281.347</v>
      </c>
      <c r="O874" s="3">
        <v>11749.63</v>
      </c>
      <c r="P874" s="3">
        <v>273.35000000000002</v>
      </c>
      <c r="Q874" s="3">
        <v>14.579000000000001</v>
      </c>
      <c r="R874" s="3">
        <v>16.001999999999999</v>
      </c>
      <c r="S874" s="3">
        <v>15.173999999999999</v>
      </c>
      <c r="T874" s="3">
        <v>17.12</v>
      </c>
      <c r="U874" s="3">
        <v>21.443999999999999</v>
      </c>
      <c r="V874" s="3">
        <v>12.958</v>
      </c>
      <c r="W874" s="3">
        <v>8.5259999999999998</v>
      </c>
      <c r="X874" s="3">
        <v>7.875</v>
      </c>
      <c r="Y874" s="3">
        <v>10.192</v>
      </c>
      <c r="Z874" s="3">
        <v>12.43</v>
      </c>
      <c r="AA874" s="3">
        <v>4.7089999999999996</v>
      </c>
      <c r="AB874" s="3">
        <v>7.6740000000000004</v>
      </c>
      <c r="AC874" s="3">
        <v>2.161</v>
      </c>
      <c r="AD874" s="3">
        <v>4.601</v>
      </c>
      <c r="AE874" s="3">
        <v>1.5960000000000001</v>
      </c>
      <c r="AF874" s="3">
        <v>0.92300000000000004</v>
      </c>
      <c r="AG874" s="3">
        <v>3.3380000000000001</v>
      </c>
      <c r="AH874" s="3">
        <v>4.4370000000000003</v>
      </c>
      <c r="AI874" s="3">
        <v>5.4</v>
      </c>
      <c r="AJ874" s="3">
        <v>4.3</v>
      </c>
      <c r="AK874" s="3">
        <v>6.6559999999999997</v>
      </c>
      <c r="AL874" s="3">
        <v>14.009</v>
      </c>
      <c r="AM874" s="3">
        <v>3.3460000000000001</v>
      </c>
      <c r="AN874" s="3">
        <v>2.5019999999999998</v>
      </c>
      <c r="AO874" s="3">
        <v>9.8829999999999991</v>
      </c>
      <c r="AP874" s="3">
        <v>4.5190000000000001</v>
      </c>
      <c r="AQ874" s="3">
        <v>5.7350000000000003</v>
      </c>
      <c r="AR874" s="3">
        <v>5.7649999999999997</v>
      </c>
      <c r="AS874" s="3">
        <v>4.0609999999999999</v>
      </c>
      <c r="AT874" s="3">
        <v>3.625</v>
      </c>
      <c r="AU874" s="3">
        <v>2.8220000000000001</v>
      </c>
      <c r="AV874" s="3">
        <v>3.476</v>
      </c>
      <c r="AW874" s="3">
        <v>4.5</v>
      </c>
      <c r="AX874" s="3">
        <v>4.5010000000000003</v>
      </c>
      <c r="AY874" s="3">
        <v>4.5039999999999996</v>
      </c>
      <c r="AZ874" s="3">
        <v>4.5</v>
      </c>
      <c r="BA874">
        <v>4.5</v>
      </c>
      <c r="BB874">
        <v>2017</v>
      </c>
    </row>
    <row r="875" spans="1:54" hidden="1" x14ac:dyDescent="0.2">
      <c r="A875">
        <v>218</v>
      </c>
      <c r="B875" t="s">
        <v>542</v>
      </c>
      <c r="C875" t="s">
        <v>297</v>
      </c>
      <c r="D875" t="s">
        <v>196</v>
      </c>
      <c r="E875" t="s">
        <v>293</v>
      </c>
      <c r="F875" t="s">
        <v>296</v>
      </c>
      <c r="G875" t="s">
        <v>295</v>
      </c>
      <c r="I875" t="s">
        <v>864</v>
      </c>
      <c r="J875" s="3" t="s">
        <v>355</v>
      </c>
      <c r="K875" s="3" t="s">
        <v>355</v>
      </c>
      <c r="L875" s="3">
        <v>1E-3</v>
      </c>
      <c r="M875" s="3">
        <v>6.0000000000000001E-3</v>
      </c>
      <c r="N875" s="3">
        <v>0.13900000000000001</v>
      </c>
      <c r="O875" s="3">
        <v>11.472</v>
      </c>
      <c r="P875" s="3">
        <v>18.888000000000002</v>
      </c>
      <c r="Q875" s="3">
        <v>20.902000000000001</v>
      </c>
      <c r="R875" s="3">
        <v>25.396999999999998</v>
      </c>
      <c r="S875" s="3">
        <v>29.603000000000002</v>
      </c>
      <c r="T875" s="3">
        <v>34.935000000000002</v>
      </c>
      <c r="U875" s="3">
        <v>40.328000000000003</v>
      </c>
      <c r="V875" s="3">
        <v>44.545999999999999</v>
      </c>
      <c r="W875" s="3">
        <v>48.692999999999998</v>
      </c>
      <c r="X875" s="3">
        <v>52.843000000000004</v>
      </c>
      <c r="Y875" s="3">
        <v>59.487000000000002</v>
      </c>
      <c r="Z875" s="3">
        <v>64.215999999999994</v>
      </c>
      <c r="AA875" s="3">
        <v>68.537999999999997</v>
      </c>
      <c r="AB875" s="3">
        <v>71.55</v>
      </c>
      <c r="AC875" s="3">
        <v>73.792000000000002</v>
      </c>
      <c r="AD875" s="3">
        <v>76.31</v>
      </c>
      <c r="AE875" s="3">
        <v>77.015000000000001</v>
      </c>
      <c r="AF875" s="3">
        <v>78.900000000000006</v>
      </c>
      <c r="AG875" s="3">
        <v>82.007999999999996</v>
      </c>
      <c r="AH875" s="3">
        <v>85.796999999999997</v>
      </c>
      <c r="AI875" s="3">
        <v>90.009</v>
      </c>
      <c r="AJ875" s="3">
        <v>92.7</v>
      </c>
      <c r="AK875" s="3">
        <v>103.57</v>
      </c>
      <c r="AL875" s="3">
        <v>115.84</v>
      </c>
      <c r="AM875" s="3">
        <v>116.15</v>
      </c>
      <c r="AN875" s="3">
        <v>124.49</v>
      </c>
      <c r="AO875" s="3">
        <v>133.08000000000001</v>
      </c>
      <c r="AP875" s="3">
        <v>139.13</v>
      </c>
      <c r="AQ875" s="3">
        <v>148.13999999999999</v>
      </c>
      <c r="AR875" s="3">
        <v>155.84</v>
      </c>
      <c r="AS875" s="3">
        <v>160.44</v>
      </c>
      <c r="AT875" s="3">
        <v>166.86</v>
      </c>
      <c r="AU875" s="3">
        <v>171.39</v>
      </c>
      <c r="AV875" s="3">
        <v>179.10499999999999</v>
      </c>
      <c r="AW875" s="3">
        <v>187.16900000000001</v>
      </c>
      <c r="AX875" s="3">
        <v>195.59200000000001</v>
      </c>
      <c r="AY875" s="3">
        <v>204.393</v>
      </c>
      <c r="AZ875" s="3">
        <v>213.59100000000001</v>
      </c>
      <c r="BA875">
        <v>223.19300000000001</v>
      </c>
      <c r="BB875">
        <v>2017</v>
      </c>
    </row>
    <row r="876" spans="1:54" hidden="1" x14ac:dyDescent="0.2">
      <c r="A876">
        <v>218</v>
      </c>
      <c r="B876" t="s">
        <v>542</v>
      </c>
      <c r="C876" t="s">
        <v>294</v>
      </c>
      <c r="D876" t="s">
        <v>196</v>
      </c>
      <c r="E876" t="s">
        <v>293</v>
      </c>
      <c r="F876" t="s">
        <v>292</v>
      </c>
      <c r="G876" t="s">
        <v>275</v>
      </c>
      <c r="I876" t="s">
        <v>291</v>
      </c>
      <c r="J876" s="3">
        <v>23.93</v>
      </c>
      <c r="K876" s="3">
        <v>25.126999999999999</v>
      </c>
      <c r="L876" s="3">
        <v>296.791</v>
      </c>
      <c r="M876" s="3">
        <v>328.43700000000001</v>
      </c>
      <c r="N876" s="3">
        <v>2177.3009999999999</v>
      </c>
      <c r="O876" s="3">
        <v>8170.5249999999996</v>
      </c>
      <c r="P876" s="3">
        <v>64.647000000000006</v>
      </c>
      <c r="Q876" s="3">
        <v>10.662000000000001</v>
      </c>
      <c r="R876" s="3">
        <v>21.504999999999999</v>
      </c>
      <c r="S876" s="3">
        <v>16.562999999999999</v>
      </c>
      <c r="T876" s="3">
        <v>18.010000000000002</v>
      </c>
      <c r="U876" s="3">
        <v>15.436</v>
      </c>
      <c r="V876" s="3">
        <v>10.462</v>
      </c>
      <c r="W876" s="3">
        <v>9.3079999999999998</v>
      </c>
      <c r="X876" s="3">
        <v>8.5229999999999997</v>
      </c>
      <c r="Y876" s="3">
        <v>12.574</v>
      </c>
      <c r="Z876" s="3">
        <v>7.9489999999999998</v>
      </c>
      <c r="AA876" s="3">
        <v>6.7309999999999999</v>
      </c>
      <c r="AB876" s="3">
        <v>4.3949999999999996</v>
      </c>
      <c r="AC876" s="3">
        <v>3.133</v>
      </c>
      <c r="AD876" s="3">
        <v>3.4119999999999999</v>
      </c>
      <c r="AE876" s="3">
        <v>0.92400000000000004</v>
      </c>
      <c r="AF876" s="3">
        <v>2.448</v>
      </c>
      <c r="AG876" s="3">
        <v>3.9390000000000001</v>
      </c>
      <c r="AH876" s="3">
        <v>4.6210000000000004</v>
      </c>
      <c r="AI876" s="3">
        <v>4.9080000000000004</v>
      </c>
      <c r="AJ876" s="3">
        <v>2.99</v>
      </c>
      <c r="AK876" s="3">
        <v>11.726000000000001</v>
      </c>
      <c r="AL876" s="3">
        <v>11.847</v>
      </c>
      <c r="AM876" s="3">
        <v>0.26800000000000002</v>
      </c>
      <c r="AN876" s="3">
        <v>7.18</v>
      </c>
      <c r="AO876" s="3">
        <v>6.9</v>
      </c>
      <c r="AP876" s="3">
        <v>4.5460000000000003</v>
      </c>
      <c r="AQ876" s="3">
        <v>6.476</v>
      </c>
      <c r="AR876" s="3">
        <v>5.1980000000000004</v>
      </c>
      <c r="AS876" s="3">
        <v>2.952</v>
      </c>
      <c r="AT876" s="3">
        <v>4.0010000000000003</v>
      </c>
      <c r="AU876" s="3">
        <v>2.7149999999999999</v>
      </c>
      <c r="AV876" s="3">
        <v>4.5019999999999998</v>
      </c>
      <c r="AW876" s="3">
        <v>4.5019999999999998</v>
      </c>
      <c r="AX876" s="3">
        <v>4.5</v>
      </c>
      <c r="AY876" s="3">
        <v>4.5</v>
      </c>
      <c r="AZ876" s="3">
        <v>4.5</v>
      </c>
      <c r="BA876">
        <v>4.4960000000000004</v>
      </c>
      <c r="BB876">
        <v>2017</v>
      </c>
    </row>
    <row r="877" spans="1:54" hidden="1" x14ac:dyDescent="0.2">
      <c r="A877">
        <v>218</v>
      </c>
      <c r="B877" t="s">
        <v>542</v>
      </c>
      <c r="C877" t="s">
        <v>290</v>
      </c>
      <c r="D877" t="s">
        <v>196</v>
      </c>
      <c r="E877" t="s">
        <v>289</v>
      </c>
      <c r="G877" t="s">
        <v>288</v>
      </c>
    </row>
    <row r="878" spans="1:54" hidden="1" x14ac:dyDescent="0.2">
      <c r="A878">
        <v>218</v>
      </c>
      <c r="B878" t="s">
        <v>542</v>
      </c>
      <c r="C878" t="s">
        <v>287</v>
      </c>
      <c r="D878" t="s">
        <v>196</v>
      </c>
      <c r="E878" t="s">
        <v>286</v>
      </c>
      <c r="F878" t="s">
        <v>285</v>
      </c>
      <c r="G878" t="s">
        <v>275</v>
      </c>
      <c r="I878" t="s">
        <v>865</v>
      </c>
      <c r="J878" s="3">
        <v>-29.331</v>
      </c>
      <c r="K878" s="3">
        <v>8.2159999999999993</v>
      </c>
      <c r="L878" s="3">
        <v>-25.206</v>
      </c>
      <c r="M878" s="3">
        <v>-13.157</v>
      </c>
      <c r="N878" s="3">
        <v>24.238</v>
      </c>
      <c r="O878" s="3">
        <v>20.773</v>
      </c>
      <c r="P878" s="3">
        <v>8.9440000000000008</v>
      </c>
      <c r="Q878" s="3">
        <v>7.734</v>
      </c>
      <c r="R878" s="3">
        <v>-0.17599999999999999</v>
      </c>
      <c r="S878" s="3">
        <v>0.32200000000000001</v>
      </c>
      <c r="T878" s="3">
        <v>10.243</v>
      </c>
      <c r="U878" s="3">
        <v>12.589</v>
      </c>
      <c r="V878" s="3">
        <v>9.9239999999999995</v>
      </c>
      <c r="W878" s="3">
        <v>-0.72799999999999998</v>
      </c>
      <c r="X878" s="3">
        <v>-0.64500000000000002</v>
      </c>
      <c r="Y878" s="3">
        <v>8.92</v>
      </c>
      <c r="Z878" s="3">
        <v>7.94</v>
      </c>
      <c r="AA878" s="3">
        <v>13.539</v>
      </c>
      <c r="AB878" s="3">
        <v>0</v>
      </c>
      <c r="AC878" s="3">
        <v>-10.65</v>
      </c>
      <c r="AD878" s="3">
        <v>6.1429999999999998</v>
      </c>
      <c r="AE878" s="3">
        <v>-7.085</v>
      </c>
      <c r="AF878" s="3">
        <v>10.404999999999999</v>
      </c>
      <c r="AG878" s="3">
        <v>-0.63800000000000001</v>
      </c>
      <c r="AH878" s="3">
        <v>11.534000000000001</v>
      </c>
      <c r="AI878" s="3">
        <v>11.763999999999999</v>
      </c>
      <c r="AJ878" s="3">
        <v>13.377000000000001</v>
      </c>
      <c r="AK878" s="3">
        <v>18.097999999999999</v>
      </c>
      <c r="AL878" s="3">
        <v>20.167999999999999</v>
      </c>
      <c r="AM878" s="3">
        <v>-5.5279999999999996</v>
      </c>
      <c r="AN878" s="3">
        <v>8.8360000000000003</v>
      </c>
      <c r="AO878" s="3">
        <v>27.016999999999999</v>
      </c>
      <c r="AP878" s="3">
        <v>8.5359999999999996</v>
      </c>
      <c r="AQ878" s="3">
        <v>15.81</v>
      </c>
      <c r="AR878" s="3">
        <v>11.682</v>
      </c>
      <c r="AS878" s="3">
        <v>-2.9649999999999999</v>
      </c>
      <c r="AT878" s="3">
        <v>-1.653</v>
      </c>
      <c r="AU878" s="3">
        <v>3.5000000000000003E-2</v>
      </c>
      <c r="AV878" s="3">
        <v>3.8610000000000002</v>
      </c>
      <c r="AW878" s="3">
        <v>5.016</v>
      </c>
      <c r="AX878" s="3">
        <v>5.5810000000000004</v>
      </c>
      <c r="AY878" s="3">
        <v>5.4059999999999997</v>
      </c>
      <c r="AZ878" s="3">
        <v>6.83</v>
      </c>
      <c r="BA878">
        <v>6.9390000000000001</v>
      </c>
      <c r="BB878">
        <v>2016</v>
      </c>
    </row>
    <row r="879" spans="1:54" hidden="1" x14ac:dyDescent="0.2">
      <c r="A879">
        <v>218</v>
      </c>
      <c r="B879" t="s">
        <v>542</v>
      </c>
      <c r="C879" t="s">
        <v>284</v>
      </c>
      <c r="D879" t="s">
        <v>196</v>
      </c>
      <c r="E879" t="s">
        <v>283</v>
      </c>
      <c r="F879" t="s">
        <v>282</v>
      </c>
      <c r="G879" t="s">
        <v>275</v>
      </c>
      <c r="I879" t="s">
        <v>865</v>
      </c>
      <c r="J879" s="3">
        <v>-34.759</v>
      </c>
      <c r="K879" s="3">
        <v>8.2159999999999993</v>
      </c>
      <c r="L879" s="3">
        <v>-25.206</v>
      </c>
      <c r="M879" s="3">
        <v>-13.157</v>
      </c>
      <c r="N879" s="3">
        <v>24.238</v>
      </c>
      <c r="O879" s="3">
        <v>20.773</v>
      </c>
      <c r="P879" s="3">
        <v>8.9440000000000008</v>
      </c>
      <c r="Q879" s="3">
        <v>7.734</v>
      </c>
      <c r="R879" s="3">
        <v>-0.17599999999999999</v>
      </c>
      <c r="S879" s="3">
        <v>0.32200000000000001</v>
      </c>
      <c r="T879" s="3">
        <v>10.243</v>
      </c>
      <c r="U879" s="3">
        <v>12.589</v>
      </c>
      <c r="V879" s="3">
        <v>9.9239999999999995</v>
      </c>
      <c r="W879" s="3">
        <v>-0.72799999999999998</v>
      </c>
      <c r="X879" s="3">
        <v>-0.64500000000000002</v>
      </c>
      <c r="Y879" s="3">
        <v>8.92</v>
      </c>
      <c r="Z879" s="3">
        <v>7.94</v>
      </c>
      <c r="AA879" s="3">
        <v>13.539</v>
      </c>
      <c r="AB879" s="3">
        <v>0</v>
      </c>
      <c r="AC879" s="3">
        <v>-10.65</v>
      </c>
      <c r="AD879" s="3">
        <v>6.1429999999999998</v>
      </c>
      <c r="AE879" s="3">
        <v>-7.085</v>
      </c>
      <c r="AF879" s="3">
        <v>10.404999999999999</v>
      </c>
      <c r="AG879" s="3">
        <v>-0.63800000000000001</v>
      </c>
      <c r="AH879" s="3">
        <v>11.534000000000001</v>
      </c>
      <c r="AI879" s="3">
        <v>11.763999999999999</v>
      </c>
      <c r="AJ879" s="3">
        <v>13.377000000000001</v>
      </c>
      <c r="AK879" s="3">
        <v>18.097999999999999</v>
      </c>
      <c r="AL879" s="3">
        <v>20.167999999999999</v>
      </c>
      <c r="AM879" s="3">
        <v>-5.5279999999999996</v>
      </c>
      <c r="AN879" s="3">
        <v>8.8360000000000003</v>
      </c>
      <c r="AO879" s="3">
        <v>27.016999999999999</v>
      </c>
      <c r="AP879" s="3">
        <v>8.5359999999999996</v>
      </c>
      <c r="AQ879" s="3">
        <v>15.81</v>
      </c>
      <c r="AR879" s="3">
        <v>11.682</v>
      </c>
      <c r="AS879" s="3">
        <v>-2.9649999999999999</v>
      </c>
      <c r="AT879" s="3">
        <v>-1.653</v>
      </c>
      <c r="AU879" s="3">
        <v>3.5000000000000003E-2</v>
      </c>
      <c r="AV879" s="3">
        <v>3.8610000000000002</v>
      </c>
      <c r="AW879" s="3">
        <v>5.016</v>
      </c>
      <c r="AX879" s="3">
        <v>5.5810000000000004</v>
      </c>
      <c r="AY879" s="3">
        <v>5.4059999999999997</v>
      </c>
      <c r="AZ879" s="3">
        <v>6.83</v>
      </c>
      <c r="BA879">
        <v>6.9390000000000001</v>
      </c>
      <c r="BB879">
        <v>2016</v>
      </c>
    </row>
    <row r="880" spans="1:54" hidden="1" x14ac:dyDescent="0.2">
      <c r="A880">
        <v>218</v>
      </c>
      <c r="B880" t="s">
        <v>542</v>
      </c>
      <c r="C880" t="s">
        <v>281</v>
      </c>
      <c r="D880" t="s">
        <v>196</v>
      </c>
      <c r="E880" t="s">
        <v>280</v>
      </c>
      <c r="F880" t="s">
        <v>279</v>
      </c>
      <c r="G880" t="s">
        <v>275</v>
      </c>
      <c r="I880" t="s">
        <v>865</v>
      </c>
      <c r="J880" s="3">
        <v>-8.9949999999999992</v>
      </c>
      <c r="K880" s="3">
        <v>1.2929999999999999</v>
      </c>
      <c r="L880" s="3">
        <v>-13.122</v>
      </c>
      <c r="M880" s="3">
        <v>1.9039999999999999</v>
      </c>
      <c r="N880" s="3">
        <v>-6.0659999999999998</v>
      </c>
      <c r="O880" s="3">
        <v>-18.742000000000001</v>
      </c>
      <c r="P880" s="3">
        <v>19.132000000000001</v>
      </c>
      <c r="Q880" s="3">
        <v>1.105</v>
      </c>
      <c r="R880" s="3">
        <v>6.7089999999999996</v>
      </c>
      <c r="S880" s="3">
        <v>24.61</v>
      </c>
      <c r="T880" s="3">
        <v>11.068</v>
      </c>
      <c r="U880" s="3">
        <v>7.2939999999999996</v>
      </c>
      <c r="V880" s="3">
        <v>1.113</v>
      </c>
      <c r="W880" s="3">
        <v>5.3049999999999997</v>
      </c>
      <c r="X880" s="3">
        <v>15.097</v>
      </c>
      <c r="Y880" s="3">
        <v>9.1180000000000003</v>
      </c>
      <c r="Z880" s="3">
        <v>4.069</v>
      </c>
      <c r="AA880" s="3">
        <v>-2.11</v>
      </c>
      <c r="AB880" s="3">
        <v>0</v>
      </c>
      <c r="AC880" s="3">
        <v>0.314</v>
      </c>
      <c r="AD880" s="3">
        <v>4.9080000000000004</v>
      </c>
      <c r="AE880" s="3">
        <v>2.5209999999999999</v>
      </c>
      <c r="AF880" s="3">
        <v>5.2480000000000002</v>
      </c>
      <c r="AG880" s="3">
        <v>6.4539999999999997</v>
      </c>
      <c r="AH880" s="3">
        <v>6.4690000000000003</v>
      </c>
      <c r="AI880" s="3">
        <v>6.9029999999999996</v>
      </c>
      <c r="AJ880" s="3">
        <v>-9.9489999999999998</v>
      </c>
      <c r="AK880" s="3">
        <v>-15.911</v>
      </c>
      <c r="AL880" s="3">
        <v>29.123999999999999</v>
      </c>
      <c r="AM880" s="3">
        <v>6.47</v>
      </c>
      <c r="AN880" s="3">
        <v>28.526</v>
      </c>
      <c r="AO880" s="3">
        <v>-25.99</v>
      </c>
      <c r="AP880" s="3">
        <v>25.81</v>
      </c>
      <c r="AQ880" s="3">
        <v>6.6459999999999999</v>
      </c>
      <c r="AR880" s="3">
        <v>5.8659999999999997</v>
      </c>
      <c r="AS880" s="3">
        <v>-7.5</v>
      </c>
      <c r="AT880" s="3">
        <v>4.359</v>
      </c>
      <c r="AU880" s="3">
        <v>-5.3819999999999997</v>
      </c>
      <c r="AV880" s="3">
        <v>4.1660000000000004</v>
      </c>
      <c r="AW880" s="3">
        <v>7.3769999999999998</v>
      </c>
      <c r="AX880" s="3">
        <v>7.6050000000000004</v>
      </c>
      <c r="AY880" s="3">
        <v>9.5679999999999996</v>
      </c>
      <c r="AZ880" s="3">
        <v>10.804</v>
      </c>
      <c r="BA880">
        <v>10.208</v>
      </c>
      <c r="BB880">
        <v>2016</v>
      </c>
    </row>
    <row r="881" spans="1:54" hidden="1" x14ac:dyDescent="0.2">
      <c r="A881">
        <v>218</v>
      </c>
      <c r="B881" t="s">
        <v>542</v>
      </c>
      <c r="C881" t="s">
        <v>278</v>
      </c>
      <c r="D881" t="s">
        <v>196</v>
      </c>
      <c r="E881" t="s">
        <v>277</v>
      </c>
      <c r="F881" t="s">
        <v>276</v>
      </c>
      <c r="G881" t="s">
        <v>275</v>
      </c>
      <c r="I881" t="s">
        <v>865</v>
      </c>
      <c r="J881" s="3">
        <v>-4.8090000000000002</v>
      </c>
      <c r="K881" s="3">
        <v>-4.3109999999999999</v>
      </c>
      <c r="L881" s="3">
        <v>-4.6669999999999998</v>
      </c>
      <c r="M881" s="3">
        <v>-7.62</v>
      </c>
      <c r="N881" s="3">
        <v>-0.79100000000000004</v>
      </c>
      <c r="O881" s="3">
        <v>-7.5679999999999996</v>
      </c>
      <c r="P881" s="3">
        <v>11.94</v>
      </c>
      <c r="Q881" s="3">
        <v>-6.61</v>
      </c>
      <c r="R881" s="3">
        <v>-0.83699999999999997</v>
      </c>
      <c r="S881" s="3">
        <v>39.899000000000001</v>
      </c>
      <c r="T881" s="3">
        <v>18.698</v>
      </c>
      <c r="U881" s="3">
        <v>-0.41699999999999998</v>
      </c>
      <c r="V881" s="3">
        <v>-7.8159999999999998</v>
      </c>
      <c r="W881" s="3">
        <v>15.901</v>
      </c>
      <c r="X881" s="3">
        <v>28.712</v>
      </c>
      <c r="Y881" s="3">
        <v>10.779</v>
      </c>
      <c r="Z881" s="3">
        <v>6.4</v>
      </c>
      <c r="AA881" s="3">
        <v>2</v>
      </c>
      <c r="AB881" s="3">
        <v>0</v>
      </c>
      <c r="AC881" s="3">
        <v>0.314</v>
      </c>
      <c r="AD881" s="3">
        <v>4.9080000000000004</v>
      </c>
      <c r="AE881" s="3">
        <v>2.5209999999999999</v>
      </c>
      <c r="AF881" s="3">
        <v>5.2480000000000002</v>
      </c>
      <c r="AG881" s="3">
        <v>6.4539999999999997</v>
      </c>
      <c r="AH881" s="3">
        <v>6.4690000000000003</v>
      </c>
      <c r="AI881" s="3">
        <v>6.9029999999999996</v>
      </c>
      <c r="AJ881" s="3">
        <v>-9.9489999999999998</v>
      </c>
      <c r="AK881" s="3">
        <v>-15.911</v>
      </c>
      <c r="AL881" s="3">
        <v>29.123999999999999</v>
      </c>
      <c r="AM881" s="3">
        <v>6.47</v>
      </c>
      <c r="AN881" s="3">
        <v>28.526</v>
      </c>
      <c r="AO881" s="3">
        <v>-25.99</v>
      </c>
      <c r="AP881" s="3">
        <v>25.81</v>
      </c>
      <c r="AQ881" s="3">
        <v>6.6459999999999999</v>
      </c>
      <c r="AR881" s="3">
        <v>-0.73199999999999998</v>
      </c>
      <c r="AS881" s="3">
        <v>-7.5</v>
      </c>
      <c r="AT881" s="3">
        <v>4.359</v>
      </c>
      <c r="AU881" s="3">
        <v>-5.3819999999999997</v>
      </c>
      <c r="AV881" s="3">
        <v>4.1660000000000004</v>
      </c>
      <c r="AW881" s="3">
        <v>7.3769999999999998</v>
      </c>
      <c r="AX881" s="3">
        <v>7.6050000000000004</v>
      </c>
      <c r="AY881" s="3">
        <v>9.5679999999999996</v>
      </c>
      <c r="AZ881" s="3">
        <v>10.804</v>
      </c>
      <c r="BA881">
        <v>10.208</v>
      </c>
      <c r="BB881">
        <v>2016</v>
      </c>
    </row>
    <row r="882" spans="1:54" hidden="1" x14ac:dyDescent="0.2">
      <c r="A882">
        <v>218</v>
      </c>
      <c r="B882" t="s">
        <v>542</v>
      </c>
      <c r="C882" t="s">
        <v>274</v>
      </c>
      <c r="D882" t="s">
        <v>196</v>
      </c>
      <c r="E882" t="s">
        <v>273</v>
      </c>
      <c r="F882" t="s">
        <v>272</v>
      </c>
      <c r="G882" t="s">
        <v>271</v>
      </c>
      <c r="I882" t="s">
        <v>866</v>
      </c>
      <c r="J882" s="3" t="s">
        <v>215</v>
      </c>
      <c r="K882" s="3" t="s">
        <v>215</v>
      </c>
      <c r="L882" s="3" t="s">
        <v>215</v>
      </c>
      <c r="M882" s="3" t="s">
        <v>215</v>
      </c>
      <c r="N882" s="3" t="s">
        <v>215</v>
      </c>
      <c r="O882" s="3" t="s">
        <v>215</v>
      </c>
      <c r="P882" s="3" t="s">
        <v>215</v>
      </c>
      <c r="Q882" s="3" t="s">
        <v>215</v>
      </c>
      <c r="R882" s="3" t="s">
        <v>215</v>
      </c>
      <c r="S882" s="3" t="s">
        <v>215</v>
      </c>
      <c r="T882" s="3" t="s">
        <v>215</v>
      </c>
      <c r="U882" s="3" t="s">
        <v>215</v>
      </c>
      <c r="V882" s="3" t="s">
        <v>215</v>
      </c>
      <c r="W882" s="3" t="s">
        <v>215</v>
      </c>
      <c r="X882" s="3" t="s">
        <v>215</v>
      </c>
      <c r="Y882" s="3" t="s">
        <v>215</v>
      </c>
      <c r="Z882" s="3" t="s">
        <v>215</v>
      </c>
      <c r="AA882" s="3" t="s">
        <v>215</v>
      </c>
      <c r="AB882" s="3" t="s">
        <v>215</v>
      </c>
      <c r="AC882" s="3" t="s">
        <v>215</v>
      </c>
      <c r="AD882" s="3">
        <v>7.4619999999999997</v>
      </c>
      <c r="AE882" s="3">
        <v>8.4979999999999993</v>
      </c>
      <c r="AF882" s="3">
        <v>8.69</v>
      </c>
      <c r="AG882" s="3">
        <v>8.7080000000000002</v>
      </c>
      <c r="AH882" s="3">
        <v>8.4269999999999996</v>
      </c>
      <c r="AI882" s="3">
        <v>8.1460000000000008</v>
      </c>
      <c r="AJ882" s="3">
        <v>7.992</v>
      </c>
      <c r="AK882" s="3">
        <v>7.6680000000000001</v>
      </c>
      <c r="AL882" s="3">
        <v>4.43</v>
      </c>
      <c r="AM882" s="3">
        <v>4.9130000000000003</v>
      </c>
      <c r="AN882" s="3">
        <v>4.375</v>
      </c>
      <c r="AO882" s="3">
        <v>3.8370000000000002</v>
      </c>
      <c r="AP882" s="3">
        <v>3.2290000000000001</v>
      </c>
      <c r="AQ882" s="3">
        <v>4</v>
      </c>
      <c r="AR882" s="3">
        <v>4</v>
      </c>
      <c r="AS882" s="3">
        <v>4</v>
      </c>
      <c r="AT882" s="3">
        <v>4</v>
      </c>
      <c r="AU882" s="3">
        <v>4</v>
      </c>
      <c r="AV882" s="3">
        <v>4</v>
      </c>
      <c r="AW882" s="3">
        <v>4</v>
      </c>
      <c r="AX882" s="3">
        <v>4</v>
      </c>
      <c r="AY882" s="3">
        <v>4</v>
      </c>
      <c r="AZ882" s="3">
        <v>4</v>
      </c>
      <c r="BA882">
        <v>4</v>
      </c>
      <c r="BB882">
        <v>2013</v>
      </c>
    </row>
    <row r="883" spans="1:54" hidden="1" x14ac:dyDescent="0.2">
      <c r="A883">
        <v>218</v>
      </c>
      <c r="B883" t="s">
        <v>542</v>
      </c>
      <c r="C883" t="s">
        <v>270</v>
      </c>
      <c r="D883" t="s">
        <v>196</v>
      </c>
      <c r="E883" t="s">
        <v>269</v>
      </c>
      <c r="F883" t="s">
        <v>268</v>
      </c>
      <c r="G883" t="s">
        <v>264</v>
      </c>
      <c r="H883" t="s">
        <v>263</v>
      </c>
    </row>
    <row r="884" spans="1:54" hidden="1" x14ac:dyDescent="0.2">
      <c r="A884">
        <v>218</v>
      </c>
      <c r="B884" t="s">
        <v>542</v>
      </c>
      <c r="C884" t="s">
        <v>267</v>
      </c>
      <c r="D884" t="s">
        <v>196</v>
      </c>
      <c r="E884" t="s">
        <v>266</v>
      </c>
      <c r="F884" t="s">
        <v>265</v>
      </c>
      <c r="G884" t="s">
        <v>264</v>
      </c>
      <c r="H884" t="s">
        <v>263</v>
      </c>
      <c r="I884" t="s">
        <v>867</v>
      </c>
      <c r="J884" s="3">
        <v>5.1609999999999996</v>
      </c>
      <c r="K884" s="3">
        <v>5.5869999999999997</v>
      </c>
      <c r="L884" s="3">
        <v>5.7030000000000003</v>
      </c>
      <c r="M884" s="3">
        <v>5.8220000000000001</v>
      </c>
      <c r="N884" s="3">
        <v>5.944</v>
      </c>
      <c r="O884" s="3">
        <v>6.0679999999999996</v>
      </c>
      <c r="P884" s="3">
        <v>6.1950000000000003</v>
      </c>
      <c r="Q884" s="3">
        <v>6.3239999999999998</v>
      </c>
      <c r="R884" s="3">
        <v>6.4560000000000004</v>
      </c>
      <c r="S884" s="3">
        <v>6.5910000000000002</v>
      </c>
      <c r="T884" s="3">
        <v>6.7279999999999998</v>
      </c>
      <c r="U884" s="3">
        <v>6.8689999999999998</v>
      </c>
      <c r="V884" s="3">
        <v>7.0119999999999996</v>
      </c>
      <c r="W884" s="3">
        <v>7.2130000000000001</v>
      </c>
      <c r="X884" s="3">
        <v>7.4189999999999996</v>
      </c>
      <c r="Y884" s="3">
        <v>7.5670000000000002</v>
      </c>
      <c r="Z884" s="3">
        <v>7.7169999999999996</v>
      </c>
      <c r="AA884" s="3">
        <v>7.8710000000000004</v>
      </c>
      <c r="AB884" s="3">
        <v>8.0259999999999998</v>
      </c>
      <c r="AC884" s="3">
        <v>8.1829999999999998</v>
      </c>
      <c r="AD884" s="3">
        <v>8.34</v>
      </c>
      <c r="AE884" s="3">
        <v>8.4960000000000004</v>
      </c>
      <c r="AF884" s="3">
        <v>8.6530000000000005</v>
      </c>
      <c r="AG884" s="3">
        <v>8.81</v>
      </c>
      <c r="AH884" s="3">
        <v>8.968</v>
      </c>
      <c r="AI884" s="3">
        <v>9.125</v>
      </c>
      <c r="AJ884" s="3">
        <v>9.2829999999999995</v>
      </c>
      <c r="AK884" s="3">
        <v>9.4410000000000007</v>
      </c>
      <c r="AL884" s="3">
        <v>9.6</v>
      </c>
      <c r="AM884" s="3">
        <v>9.7590000000000003</v>
      </c>
      <c r="AN884" s="3">
        <v>9.9179999999999993</v>
      </c>
      <c r="AO884" s="3">
        <v>10.077999999999999</v>
      </c>
      <c r="AP884" s="3">
        <v>10.239000000000001</v>
      </c>
      <c r="AQ884" s="3">
        <v>10.4</v>
      </c>
      <c r="AR884" s="3">
        <v>10.561999999999999</v>
      </c>
      <c r="AS884" s="3">
        <v>10.725</v>
      </c>
      <c r="AT884" s="3">
        <v>10.896000000000001</v>
      </c>
      <c r="AU884" s="3">
        <v>11.071</v>
      </c>
      <c r="AV884" s="3">
        <v>11.247999999999999</v>
      </c>
      <c r="AW884" s="3">
        <v>11.428000000000001</v>
      </c>
      <c r="AX884" s="3">
        <v>11.611000000000001</v>
      </c>
      <c r="AY884" s="3">
        <v>11.795999999999999</v>
      </c>
      <c r="AZ884" s="3">
        <v>11.984999999999999</v>
      </c>
      <c r="BA884">
        <v>12.177</v>
      </c>
      <c r="BB884">
        <v>2012</v>
      </c>
    </row>
    <row r="885" spans="1:54" hidden="1" x14ac:dyDescent="0.2">
      <c r="A885">
        <v>218</v>
      </c>
      <c r="B885" t="s">
        <v>542</v>
      </c>
      <c r="C885" t="s">
        <v>262</v>
      </c>
      <c r="D885" t="s">
        <v>196</v>
      </c>
      <c r="E885" t="s">
        <v>260</v>
      </c>
      <c r="F885" t="s">
        <v>259</v>
      </c>
      <c r="G885" t="s">
        <v>225</v>
      </c>
      <c r="H885" t="s">
        <v>222</v>
      </c>
      <c r="I885" t="s">
        <v>868</v>
      </c>
      <c r="J885" s="3" t="s">
        <v>215</v>
      </c>
      <c r="K885" s="3" t="s">
        <v>355</v>
      </c>
      <c r="L885" s="3" t="s">
        <v>355</v>
      </c>
      <c r="M885" s="3" t="s">
        <v>355</v>
      </c>
      <c r="N885" s="3">
        <v>1E-3</v>
      </c>
      <c r="O885" s="3">
        <v>0.28399999999999997</v>
      </c>
      <c r="P885" s="3">
        <v>1.486</v>
      </c>
      <c r="Q885" s="3">
        <v>1.4850000000000001</v>
      </c>
      <c r="R885" s="3">
        <v>1.8879999999999999</v>
      </c>
      <c r="S885" s="3">
        <v>2.4</v>
      </c>
      <c r="T885" s="3">
        <v>2.8380000000000001</v>
      </c>
      <c r="U885" s="3">
        <v>3.823</v>
      </c>
      <c r="V885" s="3">
        <v>4.5910000000000002</v>
      </c>
      <c r="W885" s="3">
        <v>5.1559999999999997</v>
      </c>
      <c r="X885" s="3">
        <v>6.5679999999999996</v>
      </c>
      <c r="Y885" s="3">
        <v>7.7249999999999996</v>
      </c>
      <c r="Z885" s="3">
        <v>9.0640000000000001</v>
      </c>
      <c r="AA885" s="3">
        <v>10.41</v>
      </c>
      <c r="AB885" s="3">
        <v>11.646000000000001</v>
      </c>
      <c r="AC885" s="3">
        <v>12.292999999999999</v>
      </c>
      <c r="AD885" s="3">
        <v>13.287000000000001</v>
      </c>
      <c r="AE885" s="3">
        <v>13.52</v>
      </c>
      <c r="AF885" s="3">
        <v>13.89</v>
      </c>
      <c r="AG885" s="3">
        <v>14.928000000000001</v>
      </c>
      <c r="AH885" s="3">
        <v>18.661000000000001</v>
      </c>
      <c r="AI885" s="3">
        <v>23.829000000000001</v>
      </c>
      <c r="AJ885" s="3">
        <v>31.472999999999999</v>
      </c>
      <c r="AK885" s="3">
        <v>35.427999999999997</v>
      </c>
      <c r="AL885" s="3">
        <v>46.953000000000003</v>
      </c>
      <c r="AM885" s="3">
        <v>43.619</v>
      </c>
      <c r="AN885" s="3">
        <v>45.726999999999997</v>
      </c>
      <c r="AO885" s="3">
        <v>60.155000000000001</v>
      </c>
      <c r="AP885" s="3">
        <v>70.734999999999999</v>
      </c>
      <c r="AQ885" s="3">
        <v>82.808999999999997</v>
      </c>
      <c r="AR885" s="3">
        <v>90.957999999999998</v>
      </c>
      <c r="AS885" s="3">
        <v>85.936999999999998</v>
      </c>
      <c r="AT885" s="3">
        <v>77.451999999999998</v>
      </c>
      <c r="AU885" s="3">
        <v>80.753</v>
      </c>
      <c r="AV885" s="3">
        <v>89.81</v>
      </c>
      <c r="AW885" s="3">
        <v>97.391000000000005</v>
      </c>
      <c r="AX885" s="3">
        <v>104.636</v>
      </c>
      <c r="AY885" s="3">
        <v>112.176</v>
      </c>
      <c r="AZ885" s="3">
        <v>120.767</v>
      </c>
      <c r="BA885">
        <v>128.62899999999999</v>
      </c>
      <c r="BB885">
        <v>2016</v>
      </c>
    </row>
    <row r="886" spans="1:54" hidden="1" x14ac:dyDescent="0.2">
      <c r="A886">
        <v>218</v>
      </c>
      <c r="B886" t="s">
        <v>542</v>
      </c>
      <c r="C886" t="s">
        <v>261</v>
      </c>
      <c r="D886" t="s">
        <v>196</v>
      </c>
      <c r="E886" t="s">
        <v>260</v>
      </c>
      <c r="F886" t="s">
        <v>259</v>
      </c>
      <c r="G886" t="s">
        <v>217</v>
      </c>
      <c r="I886" t="s">
        <v>258</v>
      </c>
      <c r="J886" s="3" t="s">
        <v>215</v>
      </c>
      <c r="K886" s="3">
        <v>37.055999999999997</v>
      </c>
      <c r="L886" s="3">
        <v>9.0879999999999992</v>
      </c>
      <c r="M886" s="3">
        <v>12.273</v>
      </c>
      <c r="N886" s="3">
        <v>3.6280000000000001</v>
      </c>
      <c r="O886" s="3">
        <v>11.981999999999999</v>
      </c>
      <c r="P886" s="3">
        <v>19.530999999999999</v>
      </c>
      <c r="Q886" s="3">
        <v>16.719000000000001</v>
      </c>
      <c r="R886" s="3">
        <v>17.475000000000001</v>
      </c>
      <c r="S886" s="3">
        <v>18.908999999999999</v>
      </c>
      <c r="T886" s="3">
        <v>18.376000000000001</v>
      </c>
      <c r="U886" s="3">
        <v>19.981000000000002</v>
      </c>
      <c r="V886" s="3">
        <v>20.853000000000002</v>
      </c>
      <c r="W886" s="3">
        <v>21.081</v>
      </c>
      <c r="X886" s="3">
        <v>23.766999999999999</v>
      </c>
      <c r="Y886" s="3">
        <v>23.963999999999999</v>
      </c>
      <c r="Z886" s="3">
        <v>24.148</v>
      </c>
      <c r="AA886" s="3">
        <v>24.998999999999999</v>
      </c>
      <c r="AB886" s="3">
        <v>24.873000000000001</v>
      </c>
      <c r="AC886" s="3">
        <v>25.527999999999999</v>
      </c>
      <c r="AD886" s="3">
        <v>25.585999999999999</v>
      </c>
      <c r="AE886" s="3">
        <v>25.135000000000002</v>
      </c>
      <c r="AF886" s="3">
        <v>24.504999999999999</v>
      </c>
      <c r="AG886" s="3">
        <v>24.114000000000001</v>
      </c>
      <c r="AH886" s="3">
        <v>26.800999999999998</v>
      </c>
      <c r="AI886" s="3">
        <v>30.937999999999999</v>
      </c>
      <c r="AJ886" s="3">
        <v>34.304000000000002</v>
      </c>
      <c r="AK886" s="3">
        <v>34.393000000000001</v>
      </c>
      <c r="AL886" s="3">
        <v>38.902000000000001</v>
      </c>
      <c r="AM886" s="3">
        <v>35.834000000000003</v>
      </c>
      <c r="AN886" s="3">
        <v>33.165999999999997</v>
      </c>
      <c r="AO886" s="3">
        <v>36.186999999999998</v>
      </c>
      <c r="AP886" s="3">
        <v>37.795000000000002</v>
      </c>
      <c r="AQ886" s="3">
        <v>39.087000000000003</v>
      </c>
      <c r="AR886" s="3">
        <v>39.893000000000001</v>
      </c>
      <c r="AS886" s="3">
        <v>37.686</v>
      </c>
      <c r="AT886" s="3">
        <v>33.155000000000001</v>
      </c>
      <c r="AU886" s="3">
        <v>31.71</v>
      </c>
      <c r="AV886" s="3">
        <v>32.137</v>
      </c>
      <c r="AW886" s="3">
        <v>32.409999999999997</v>
      </c>
      <c r="AX886" s="3">
        <v>32.374000000000002</v>
      </c>
      <c r="AY886" s="3">
        <v>32.026000000000003</v>
      </c>
      <c r="AZ886" s="3">
        <v>31.817</v>
      </c>
      <c r="BA886">
        <v>31.27</v>
      </c>
      <c r="BB886">
        <v>2016</v>
      </c>
    </row>
    <row r="887" spans="1:54" hidden="1" x14ac:dyDescent="0.2">
      <c r="A887">
        <v>218</v>
      </c>
      <c r="B887" t="s">
        <v>542</v>
      </c>
      <c r="C887" t="s">
        <v>257</v>
      </c>
      <c r="D887" t="s">
        <v>196</v>
      </c>
      <c r="E887" t="s">
        <v>255</v>
      </c>
      <c r="F887" t="s">
        <v>254</v>
      </c>
      <c r="G887" t="s">
        <v>225</v>
      </c>
      <c r="H887" t="s">
        <v>222</v>
      </c>
      <c r="I887" t="s">
        <v>868</v>
      </c>
      <c r="J887" s="3" t="s">
        <v>215</v>
      </c>
      <c r="K887" s="3" t="s">
        <v>355</v>
      </c>
      <c r="L887" s="3" t="s">
        <v>355</v>
      </c>
      <c r="M887" s="3" t="s">
        <v>355</v>
      </c>
      <c r="N887" s="3">
        <v>6.0000000000000001E-3</v>
      </c>
      <c r="O887" s="3">
        <v>0.51500000000000001</v>
      </c>
      <c r="P887" s="3">
        <v>1.6910000000000001</v>
      </c>
      <c r="Q887" s="3">
        <v>2.169</v>
      </c>
      <c r="R887" s="3">
        <v>2.5910000000000002</v>
      </c>
      <c r="S887" s="3">
        <v>3.0979999999999999</v>
      </c>
      <c r="T887" s="3">
        <v>3.5169999999999999</v>
      </c>
      <c r="U887" s="3">
        <v>4.6260000000000003</v>
      </c>
      <c r="V887" s="3">
        <v>5.5590000000000002</v>
      </c>
      <c r="W887" s="3">
        <v>6.6479999999999997</v>
      </c>
      <c r="X887" s="3">
        <v>7.3970000000000002</v>
      </c>
      <c r="Y887" s="3">
        <v>8.31</v>
      </c>
      <c r="Z887" s="3">
        <v>9.7769999999999992</v>
      </c>
      <c r="AA887" s="3">
        <v>11.776999999999999</v>
      </c>
      <c r="AB887" s="3">
        <v>14.034000000000001</v>
      </c>
      <c r="AC887" s="3">
        <v>14.141</v>
      </c>
      <c r="AD887" s="3">
        <v>15.223000000000001</v>
      </c>
      <c r="AE887" s="3">
        <v>17.189</v>
      </c>
      <c r="AF887" s="3">
        <v>18.870999999999999</v>
      </c>
      <c r="AG887" s="3">
        <v>19.803000000000001</v>
      </c>
      <c r="AH887" s="3">
        <v>22.52</v>
      </c>
      <c r="AI887" s="3">
        <v>25.558</v>
      </c>
      <c r="AJ887" s="3">
        <v>27.372</v>
      </c>
      <c r="AK887" s="3">
        <v>33.634999999999998</v>
      </c>
      <c r="AL887" s="3">
        <v>42.645000000000003</v>
      </c>
      <c r="AM887" s="3">
        <v>43.601999999999997</v>
      </c>
      <c r="AN887" s="3">
        <v>43.43</v>
      </c>
      <c r="AO887" s="3">
        <v>58.773000000000003</v>
      </c>
      <c r="AP887" s="3">
        <v>67.447000000000003</v>
      </c>
      <c r="AQ887" s="3">
        <v>81.418000000000006</v>
      </c>
      <c r="AR887" s="3">
        <v>98.626999999999995</v>
      </c>
      <c r="AS887" s="3">
        <v>101.68</v>
      </c>
      <c r="AT887" s="3">
        <v>92.921999999999997</v>
      </c>
      <c r="AU887" s="3">
        <v>99.369</v>
      </c>
      <c r="AV887" s="3">
        <v>107.03100000000001</v>
      </c>
      <c r="AW887" s="3">
        <v>113.855</v>
      </c>
      <c r="AX887" s="3">
        <v>121.063</v>
      </c>
      <c r="AY887" s="3">
        <v>129.035</v>
      </c>
      <c r="AZ887" s="3">
        <v>137.33500000000001</v>
      </c>
      <c r="BA887">
        <v>145.46899999999999</v>
      </c>
      <c r="BB887">
        <v>2016</v>
      </c>
    </row>
    <row r="888" spans="1:54" hidden="1" x14ac:dyDescent="0.2">
      <c r="A888">
        <v>218</v>
      </c>
      <c r="B888" t="s">
        <v>542</v>
      </c>
      <c r="C888" t="s">
        <v>256</v>
      </c>
      <c r="D888" t="s">
        <v>196</v>
      </c>
      <c r="E888" t="s">
        <v>255</v>
      </c>
      <c r="F888" t="s">
        <v>254</v>
      </c>
      <c r="G888" t="s">
        <v>217</v>
      </c>
      <c r="I888" t="s">
        <v>253</v>
      </c>
      <c r="J888" s="3" t="s">
        <v>215</v>
      </c>
      <c r="K888" s="3">
        <v>46.703000000000003</v>
      </c>
      <c r="L888" s="3">
        <v>24.986999999999998</v>
      </c>
      <c r="M888" s="3">
        <v>32.072000000000003</v>
      </c>
      <c r="N888" s="3">
        <v>29.027999999999999</v>
      </c>
      <c r="O888" s="3">
        <v>21.782</v>
      </c>
      <c r="P888" s="3">
        <v>22.231000000000002</v>
      </c>
      <c r="Q888" s="3">
        <v>24.419</v>
      </c>
      <c r="R888" s="3">
        <v>23.975000000000001</v>
      </c>
      <c r="S888" s="3">
        <v>24.408999999999999</v>
      </c>
      <c r="T888" s="3">
        <v>22.776</v>
      </c>
      <c r="U888" s="3">
        <v>24.181000000000001</v>
      </c>
      <c r="V888" s="3">
        <v>25.253</v>
      </c>
      <c r="W888" s="3">
        <v>27.181000000000001</v>
      </c>
      <c r="X888" s="3">
        <v>26.766999999999999</v>
      </c>
      <c r="Y888" s="3">
        <v>25.780999999999999</v>
      </c>
      <c r="Z888" s="3">
        <v>26.047999999999998</v>
      </c>
      <c r="AA888" s="3">
        <v>28.28</v>
      </c>
      <c r="AB888" s="3">
        <v>29.972999999999999</v>
      </c>
      <c r="AC888" s="3">
        <v>29.364000000000001</v>
      </c>
      <c r="AD888" s="3">
        <v>29.314</v>
      </c>
      <c r="AE888" s="3">
        <v>31.954999999999998</v>
      </c>
      <c r="AF888" s="3">
        <v>33.292999999999999</v>
      </c>
      <c r="AG888" s="3">
        <v>31.99</v>
      </c>
      <c r="AH888" s="3">
        <v>32.344999999999999</v>
      </c>
      <c r="AI888" s="3">
        <v>33.183</v>
      </c>
      <c r="AJ888" s="3">
        <v>29.834</v>
      </c>
      <c r="AK888" s="3">
        <v>32.652999999999999</v>
      </c>
      <c r="AL888" s="3">
        <v>35.332999999999998</v>
      </c>
      <c r="AM888" s="3">
        <v>35.82</v>
      </c>
      <c r="AN888" s="3">
        <v>31.5</v>
      </c>
      <c r="AO888" s="3">
        <v>35.356000000000002</v>
      </c>
      <c r="AP888" s="3">
        <v>36.037999999999997</v>
      </c>
      <c r="AQ888" s="3">
        <v>38.430999999999997</v>
      </c>
      <c r="AR888" s="3">
        <v>43.256999999999998</v>
      </c>
      <c r="AS888" s="3">
        <v>44.59</v>
      </c>
      <c r="AT888" s="3">
        <v>39.777999999999999</v>
      </c>
      <c r="AU888" s="3">
        <v>39.020000000000003</v>
      </c>
      <c r="AV888" s="3">
        <v>38.299999999999997</v>
      </c>
      <c r="AW888" s="3">
        <v>37.889000000000003</v>
      </c>
      <c r="AX888" s="3">
        <v>37.457000000000001</v>
      </c>
      <c r="AY888" s="3">
        <v>36.838999999999999</v>
      </c>
      <c r="AZ888" s="3">
        <v>36.182000000000002</v>
      </c>
      <c r="BA888">
        <v>35.363999999999997</v>
      </c>
      <c r="BB888">
        <v>2016</v>
      </c>
    </row>
    <row r="889" spans="1:54" hidden="1" x14ac:dyDescent="0.2">
      <c r="A889">
        <v>218</v>
      </c>
      <c r="B889" t="s">
        <v>542</v>
      </c>
      <c r="C889" t="s">
        <v>252</v>
      </c>
      <c r="D889" t="s">
        <v>196</v>
      </c>
      <c r="E889" t="s">
        <v>250</v>
      </c>
      <c r="F889" t="s">
        <v>249</v>
      </c>
      <c r="G889" t="s">
        <v>225</v>
      </c>
      <c r="H889" t="s">
        <v>222</v>
      </c>
      <c r="I889" t="s">
        <v>868</v>
      </c>
      <c r="J889" s="3" t="s">
        <v>215</v>
      </c>
      <c r="K889" s="3" t="s">
        <v>355</v>
      </c>
      <c r="L889" s="3" t="s">
        <v>355</v>
      </c>
      <c r="M889" s="3" t="s">
        <v>355</v>
      </c>
      <c r="N889" s="3">
        <v>-5.0000000000000001E-3</v>
      </c>
      <c r="O889" s="3">
        <v>-0.23200000000000001</v>
      </c>
      <c r="P889" s="3">
        <v>-0.20499999999999999</v>
      </c>
      <c r="Q889" s="3">
        <v>-0.68400000000000005</v>
      </c>
      <c r="R889" s="3">
        <v>-0.70199999999999996</v>
      </c>
      <c r="S889" s="3">
        <v>-0.69799999999999995</v>
      </c>
      <c r="T889" s="3">
        <v>-0.67900000000000005</v>
      </c>
      <c r="U889" s="3">
        <v>-0.80400000000000005</v>
      </c>
      <c r="V889" s="3">
        <v>-0.96899999999999997</v>
      </c>
      <c r="W889" s="3">
        <v>-1.492</v>
      </c>
      <c r="X889" s="3">
        <v>-0.82899999999999996</v>
      </c>
      <c r="Y889" s="3">
        <v>-0.58599999999999997</v>
      </c>
      <c r="Z889" s="3">
        <v>-0.71299999999999997</v>
      </c>
      <c r="AA889" s="3">
        <v>-1.3660000000000001</v>
      </c>
      <c r="AB889" s="3">
        <v>-2.3879999999999999</v>
      </c>
      <c r="AC889" s="3">
        <v>-1.8480000000000001</v>
      </c>
      <c r="AD889" s="3">
        <v>-1.9359999999999999</v>
      </c>
      <c r="AE889" s="3">
        <v>-3.6680000000000001</v>
      </c>
      <c r="AF889" s="3">
        <v>-4.9809999999999999</v>
      </c>
      <c r="AG889" s="3">
        <v>-4.875</v>
      </c>
      <c r="AH889" s="3">
        <v>-3.86</v>
      </c>
      <c r="AI889" s="3">
        <v>-1.7290000000000001</v>
      </c>
      <c r="AJ889" s="3">
        <v>4.101</v>
      </c>
      <c r="AK889" s="3">
        <v>1.7929999999999999</v>
      </c>
      <c r="AL889" s="3">
        <v>4.3079999999999998</v>
      </c>
      <c r="AM889" s="3">
        <v>1.7000000000000001E-2</v>
      </c>
      <c r="AN889" s="3">
        <v>2.2970000000000002</v>
      </c>
      <c r="AO889" s="3">
        <v>1.3819999999999999</v>
      </c>
      <c r="AP889" s="3">
        <v>3.2879999999999998</v>
      </c>
      <c r="AQ889" s="3">
        <v>1.391</v>
      </c>
      <c r="AR889" s="3">
        <v>-7.6689999999999996</v>
      </c>
      <c r="AS889" s="3">
        <v>-15.743</v>
      </c>
      <c r="AT889" s="3">
        <v>-15.47</v>
      </c>
      <c r="AU889" s="3">
        <v>-18.616</v>
      </c>
      <c r="AV889" s="3">
        <v>-17.221</v>
      </c>
      <c r="AW889" s="3">
        <v>-16.463999999999999</v>
      </c>
      <c r="AX889" s="3">
        <v>-16.427</v>
      </c>
      <c r="AY889" s="3">
        <v>-16.859000000000002</v>
      </c>
      <c r="AZ889" s="3">
        <v>-16.568000000000001</v>
      </c>
      <c r="BA889">
        <v>-16.84</v>
      </c>
      <c r="BB889">
        <v>2016</v>
      </c>
    </row>
    <row r="890" spans="1:54" hidden="1" x14ac:dyDescent="0.2">
      <c r="A890">
        <v>218</v>
      </c>
      <c r="B890" t="s">
        <v>542</v>
      </c>
      <c r="C890" t="s">
        <v>251</v>
      </c>
      <c r="D890" t="s">
        <v>196</v>
      </c>
      <c r="E890" t="s">
        <v>250</v>
      </c>
      <c r="F890" t="s">
        <v>249</v>
      </c>
      <c r="G890" t="s">
        <v>217</v>
      </c>
      <c r="I890" t="s">
        <v>248</v>
      </c>
      <c r="J890" s="3" t="s">
        <v>215</v>
      </c>
      <c r="K890" s="3">
        <v>-9.6479999999999997</v>
      </c>
      <c r="L890" s="3">
        <v>-15.898999999999999</v>
      </c>
      <c r="M890" s="3">
        <v>-19.798999999999999</v>
      </c>
      <c r="N890" s="3">
        <v>-25.4</v>
      </c>
      <c r="O890" s="3">
        <v>-9.8000000000000007</v>
      </c>
      <c r="P890" s="3">
        <v>-2.7</v>
      </c>
      <c r="Q890" s="3">
        <v>-7.7</v>
      </c>
      <c r="R890" s="3">
        <v>-6.5</v>
      </c>
      <c r="S890" s="3">
        <v>-5.5</v>
      </c>
      <c r="T890" s="3">
        <v>-4.4000000000000004</v>
      </c>
      <c r="U890" s="3">
        <v>-4.2</v>
      </c>
      <c r="V890" s="3">
        <v>-4.4000000000000004</v>
      </c>
      <c r="W890" s="3">
        <v>-6.1</v>
      </c>
      <c r="X890" s="3">
        <v>-3</v>
      </c>
      <c r="Y890" s="3">
        <v>-1.8169999999999999</v>
      </c>
      <c r="Z890" s="3">
        <v>-1.9</v>
      </c>
      <c r="AA890" s="3">
        <v>-3.2810000000000001</v>
      </c>
      <c r="AB890" s="3">
        <v>-5.0999999999999996</v>
      </c>
      <c r="AC890" s="3">
        <v>-3.8370000000000002</v>
      </c>
      <c r="AD890" s="3">
        <v>-3.7280000000000002</v>
      </c>
      <c r="AE890" s="3">
        <v>-6.82</v>
      </c>
      <c r="AF890" s="3">
        <v>-8.7880000000000003</v>
      </c>
      <c r="AG890" s="3">
        <v>-7.875</v>
      </c>
      <c r="AH890" s="3">
        <v>-5.5430000000000001</v>
      </c>
      <c r="AI890" s="3">
        <v>-2.2450000000000001</v>
      </c>
      <c r="AJ890" s="3">
        <v>4.47</v>
      </c>
      <c r="AK890" s="3">
        <v>1.7410000000000001</v>
      </c>
      <c r="AL890" s="3">
        <v>3.569</v>
      </c>
      <c r="AM890" s="3">
        <v>1.4E-2</v>
      </c>
      <c r="AN890" s="3">
        <v>1.6659999999999999</v>
      </c>
      <c r="AO890" s="3">
        <v>0.83099999999999996</v>
      </c>
      <c r="AP890" s="3">
        <v>1.7569999999999999</v>
      </c>
      <c r="AQ890" s="3">
        <v>0.65600000000000003</v>
      </c>
      <c r="AR890" s="3">
        <v>-3.3639999999999999</v>
      </c>
      <c r="AS890" s="3">
        <v>-6.9039999999999999</v>
      </c>
      <c r="AT890" s="3">
        <v>-6.6219999999999999</v>
      </c>
      <c r="AU890" s="3">
        <v>-7.31</v>
      </c>
      <c r="AV890" s="3">
        <v>-6.1619999999999999</v>
      </c>
      <c r="AW890" s="3">
        <v>-5.4790000000000001</v>
      </c>
      <c r="AX890" s="3">
        <v>-5.0830000000000002</v>
      </c>
      <c r="AY890" s="3">
        <v>-4.8129999999999997</v>
      </c>
      <c r="AZ890" s="3">
        <v>-4.3650000000000002</v>
      </c>
      <c r="BA890">
        <v>-4.0940000000000003</v>
      </c>
      <c r="BB890">
        <v>2016</v>
      </c>
    </row>
    <row r="891" spans="1:54" hidden="1" x14ac:dyDescent="0.2">
      <c r="A891">
        <v>218</v>
      </c>
      <c r="B891" t="s">
        <v>542</v>
      </c>
      <c r="C891" t="s">
        <v>247</v>
      </c>
      <c r="D891" t="s">
        <v>196</v>
      </c>
      <c r="E891" t="s">
        <v>245</v>
      </c>
      <c r="F891" t="s">
        <v>244</v>
      </c>
      <c r="G891" t="s">
        <v>225</v>
      </c>
      <c r="H891" t="s">
        <v>222</v>
      </c>
    </row>
    <row r="892" spans="1:54" hidden="1" x14ac:dyDescent="0.2">
      <c r="A892">
        <v>218</v>
      </c>
      <c r="B892" t="s">
        <v>542</v>
      </c>
      <c r="C892" t="s">
        <v>246</v>
      </c>
      <c r="D892" t="s">
        <v>196</v>
      </c>
      <c r="E892" t="s">
        <v>245</v>
      </c>
      <c r="F892" t="s">
        <v>244</v>
      </c>
      <c r="G892" t="s">
        <v>243</v>
      </c>
    </row>
    <row r="893" spans="1:54" hidden="1" x14ac:dyDescent="0.2">
      <c r="A893">
        <v>218</v>
      </c>
      <c r="B893" t="s">
        <v>542</v>
      </c>
      <c r="C893" t="s">
        <v>242</v>
      </c>
      <c r="D893" t="s">
        <v>196</v>
      </c>
      <c r="E893" t="s">
        <v>240</v>
      </c>
      <c r="F893" t="s">
        <v>239</v>
      </c>
      <c r="G893" t="s">
        <v>225</v>
      </c>
      <c r="H893" t="s">
        <v>222</v>
      </c>
      <c r="I893" t="s">
        <v>868</v>
      </c>
      <c r="J893" s="3" t="s">
        <v>215</v>
      </c>
      <c r="K893" s="3" t="s">
        <v>215</v>
      </c>
      <c r="L893" s="3" t="s">
        <v>215</v>
      </c>
      <c r="M893" s="3" t="s">
        <v>215</v>
      </c>
      <c r="N893" s="3" t="s">
        <v>215</v>
      </c>
      <c r="O893" s="3">
        <v>-0.10199999999999999</v>
      </c>
      <c r="P893" s="3">
        <v>0.17399999999999999</v>
      </c>
      <c r="Q893" s="3">
        <v>-0.33200000000000002</v>
      </c>
      <c r="R893" s="3">
        <v>-0.307</v>
      </c>
      <c r="S893" s="3">
        <v>-0.28999999999999998</v>
      </c>
      <c r="T893" s="3">
        <v>-0.27400000000000002</v>
      </c>
      <c r="U893" s="3">
        <v>-0.29299999999999998</v>
      </c>
      <c r="V893" s="3">
        <v>-0.4</v>
      </c>
      <c r="W893" s="3">
        <v>-0.85599999999999998</v>
      </c>
      <c r="X893" s="3">
        <v>-0.13800000000000001</v>
      </c>
      <c r="Y893" s="3">
        <v>0.35799999999999998</v>
      </c>
      <c r="Z893" s="3">
        <v>0.32400000000000001</v>
      </c>
      <c r="AA893" s="3">
        <v>-0.41899999999999998</v>
      </c>
      <c r="AB893" s="3">
        <v>-1.403</v>
      </c>
      <c r="AC893" s="3">
        <v>-0.88800000000000001</v>
      </c>
      <c r="AD893" s="3">
        <v>-0.754</v>
      </c>
      <c r="AE893" s="3">
        <v>-2.2690000000000001</v>
      </c>
      <c r="AF893" s="3">
        <v>-3.51</v>
      </c>
      <c r="AG893" s="3">
        <v>-3.1320000000000001</v>
      </c>
      <c r="AH893" s="3">
        <v>-1.8220000000000001</v>
      </c>
      <c r="AI893" s="3">
        <v>0.58199999999999996</v>
      </c>
      <c r="AJ893" s="3">
        <v>6.4189999999999996</v>
      </c>
      <c r="AK893" s="3">
        <v>4.4089999999999998</v>
      </c>
      <c r="AL893" s="3">
        <v>6.6950000000000003</v>
      </c>
      <c r="AM893" s="3">
        <v>2.02</v>
      </c>
      <c r="AN893" s="3">
        <v>4.218</v>
      </c>
      <c r="AO893" s="3">
        <v>3.4220000000000002</v>
      </c>
      <c r="AP893" s="3">
        <v>5.2009999999999996</v>
      </c>
      <c r="AQ893" s="3">
        <v>3.4169999999999998</v>
      </c>
      <c r="AR893" s="3">
        <v>-5.4820000000000002</v>
      </c>
      <c r="AS893" s="3">
        <v>-13.461</v>
      </c>
      <c r="AT893" s="3">
        <v>-13.147</v>
      </c>
      <c r="AU893" s="3">
        <v>-16.125</v>
      </c>
      <c r="AV893" s="3">
        <v>-14.307</v>
      </c>
      <c r="AW893" s="3">
        <v>-12.837999999999999</v>
      </c>
      <c r="AX893" s="3">
        <v>-11.984999999999999</v>
      </c>
      <c r="AY893" s="3">
        <v>-11.512</v>
      </c>
      <c r="AZ893" s="3">
        <v>-10.478999999999999</v>
      </c>
      <c r="BA893">
        <v>-10.28</v>
      </c>
      <c r="BB893">
        <v>2016</v>
      </c>
    </row>
    <row r="894" spans="1:54" hidden="1" x14ac:dyDescent="0.2">
      <c r="A894">
        <v>218</v>
      </c>
      <c r="B894" t="s">
        <v>542</v>
      </c>
      <c r="C894" t="s">
        <v>241</v>
      </c>
      <c r="D894" t="s">
        <v>196</v>
      </c>
      <c r="E894" t="s">
        <v>240</v>
      </c>
      <c r="F894" t="s">
        <v>239</v>
      </c>
      <c r="G894" t="s">
        <v>217</v>
      </c>
      <c r="I894" t="s">
        <v>238</v>
      </c>
      <c r="J894" s="3" t="s">
        <v>215</v>
      </c>
      <c r="K894" s="3" t="s">
        <v>215</v>
      </c>
      <c r="L894" s="3" t="s">
        <v>215</v>
      </c>
      <c r="M894" s="3" t="s">
        <v>215</v>
      </c>
      <c r="N894" s="3" t="s">
        <v>215</v>
      </c>
      <c r="O894" s="3">
        <v>-4.2969999999999997</v>
      </c>
      <c r="P894" s="3">
        <v>2.294</v>
      </c>
      <c r="Q894" s="3">
        <v>-3.7389999999999999</v>
      </c>
      <c r="R894" s="3">
        <v>-2.8439999999999999</v>
      </c>
      <c r="S894" s="3">
        <v>-2.2839999999999998</v>
      </c>
      <c r="T894" s="3">
        <v>-1.7729999999999999</v>
      </c>
      <c r="U894" s="3">
        <v>-1.5289999999999999</v>
      </c>
      <c r="V894" s="3">
        <v>-1.8180000000000001</v>
      </c>
      <c r="W894" s="3">
        <v>-3.5</v>
      </c>
      <c r="X894" s="3">
        <v>-0.498</v>
      </c>
      <c r="Y894" s="3">
        <v>1.1120000000000001</v>
      </c>
      <c r="Z894" s="3">
        <v>0.86299999999999999</v>
      </c>
      <c r="AA894" s="3">
        <v>-1.0069999999999999</v>
      </c>
      <c r="AB894" s="3">
        <v>-2.9969999999999999</v>
      </c>
      <c r="AC894" s="3">
        <v>-1.843</v>
      </c>
      <c r="AD894" s="3">
        <v>-1.452</v>
      </c>
      <c r="AE894" s="3">
        <v>-4.218</v>
      </c>
      <c r="AF894" s="3">
        <v>-6.1920000000000002</v>
      </c>
      <c r="AG894" s="3">
        <v>-5.0590000000000002</v>
      </c>
      <c r="AH894" s="3">
        <v>-2.6160000000000001</v>
      </c>
      <c r="AI894" s="3">
        <v>0.75600000000000001</v>
      </c>
      <c r="AJ894" s="3">
        <v>6.9969999999999999</v>
      </c>
      <c r="AK894" s="3">
        <v>4.28</v>
      </c>
      <c r="AL894" s="3">
        <v>5.5469999999999997</v>
      </c>
      <c r="AM894" s="3">
        <v>1.659</v>
      </c>
      <c r="AN894" s="3">
        <v>3.0590000000000002</v>
      </c>
      <c r="AO894" s="3">
        <v>2.0590000000000002</v>
      </c>
      <c r="AP894" s="3">
        <v>2.7789999999999999</v>
      </c>
      <c r="AQ894" s="3">
        <v>1.613</v>
      </c>
      <c r="AR894" s="3">
        <v>-2.4039999999999999</v>
      </c>
      <c r="AS894" s="3">
        <v>-5.9029999999999996</v>
      </c>
      <c r="AT894" s="3">
        <v>-5.6280000000000001</v>
      </c>
      <c r="AU894" s="3">
        <v>-6.3319999999999999</v>
      </c>
      <c r="AV894" s="3">
        <v>-5.12</v>
      </c>
      <c r="AW894" s="3">
        <v>-4.2720000000000002</v>
      </c>
      <c r="AX894" s="3">
        <v>-3.7080000000000002</v>
      </c>
      <c r="AY894" s="3">
        <v>-3.2869999999999999</v>
      </c>
      <c r="AZ894" s="3">
        <v>-2.7610000000000001</v>
      </c>
      <c r="BA894">
        <v>-2.4990000000000001</v>
      </c>
      <c r="BB894">
        <v>2016</v>
      </c>
    </row>
    <row r="895" spans="1:54" hidden="1" x14ac:dyDescent="0.2">
      <c r="A895">
        <v>218</v>
      </c>
      <c r="B895" t="s">
        <v>542</v>
      </c>
      <c r="C895" t="s">
        <v>237</v>
      </c>
      <c r="D895" t="s">
        <v>196</v>
      </c>
      <c r="E895" t="s">
        <v>235</v>
      </c>
      <c r="F895" t="s">
        <v>234</v>
      </c>
      <c r="G895" t="s">
        <v>225</v>
      </c>
      <c r="H895" t="s">
        <v>222</v>
      </c>
      <c r="I895" t="s">
        <v>868</v>
      </c>
      <c r="J895" s="3" t="s">
        <v>215</v>
      </c>
      <c r="K895" s="3" t="s">
        <v>215</v>
      </c>
      <c r="L895" s="3" t="s">
        <v>215</v>
      </c>
      <c r="M895" s="3" t="s">
        <v>215</v>
      </c>
      <c r="N895" s="3" t="s">
        <v>215</v>
      </c>
      <c r="O895" s="3" t="s">
        <v>215</v>
      </c>
      <c r="P895" s="3" t="s">
        <v>215</v>
      </c>
      <c r="Q895" s="3" t="s">
        <v>215</v>
      </c>
      <c r="R895" s="3" t="s">
        <v>215</v>
      </c>
      <c r="S895" s="3" t="s">
        <v>215</v>
      </c>
      <c r="T895" s="3" t="s">
        <v>215</v>
      </c>
      <c r="U895" s="3" t="s">
        <v>215</v>
      </c>
      <c r="V895" s="3" t="s">
        <v>215</v>
      </c>
      <c r="W895" s="3" t="s">
        <v>215</v>
      </c>
      <c r="X895" s="3" t="s">
        <v>215</v>
      </c>
      <c r="Y895" s="3" t="s">
        <v>215</v>
      </c>
      <c r="Z895" s="3" t="s">
        <v>215</v>
      </c>
      <c r="AA895" s="3" t="s">
        <v>215</v>
      </c>
      <c r="AB895" s="3" t="s">
        <v>215</v>
      </c>
      <c r="AC895" s="3" t="s">
        <v>215</v>
      </c>
      <c r="AD895" s="3">
        <v>30.602</v>
      </c>
      <c r="AE895" s="3">
        <v>27.824999999999999</v>
      </c>
      <c r="AF895" s="3">
        <v>35.209000000000003</v>
      </c>
      <c r="AG895" s="3">
        <v>41.131999999999998</v>
      </c>
      <c r="AH895" s="3">
        <v>60.585000000000001</v>
      </c>
      <c r="AI895" s="3">
        <v>54.755000000000003</v>
      </c>
      <c r="AJ895" s="3">
        <v>38.43</v>
      </c>
      <c r="AK895" s="3">
        <v>28.077999999999999</v>
      </c>
      <c r="AL895" s="3">
        <v>24.872</v>
      </c>
      <c r="AM895" s="3">
        <v>28.172000000000001</v>
      </c>
      <c r="AN895" s="3">
        <v>23.189</v>
      </c>
      <c r="AO895" s="3">
        <v>23.178000000000001</v>
      </c>
      <c r="AP895" s="3">
        <v>21.03</v>
      </c>
      <c r="AQ895" s="3">
        <v>25.545999999999999</v>
      </c>
      <c r="AR895" s="3">
        <v>38.136000000000003</v>
      </c>
      <c r="AS895" s="3">
        <v>54.750999999999998</v>
      </c>
      <c r="AT895" s="3">
        <v>71.453000000000003</v>
      </c>
      <c r="AU895" s="3">
        <v>90.069000000000003</v>
      </c>
      <c r="AV895" s="3">
        <v>107.291</v>
      </c>
      <c r="AW895" s="3">
        <v>123.755</v>
      </c>
      <c r="AX895" s="3">
        <v>140.18199999999999</v>
      </c>
      <c r="AY895" s="3">
        <v>157.041</v>
      </c>
      <c r="AZ895" s="3">
        <v>173.60900000000001</v>
      </c>
      <c r="BA895">
        <v>190.44900000000001</v>
      </c>
      <c r="BB895">
        <v>2016</v>
      </c>
    </row>
    <row r="896" spans="1:54" hidden="1" x14ac:dyDescent="0.2">
      <c r="A896">
        <v>218</v>
      </c>
      <c r="B896" t="s">
        <v>542</v>
      </c>
      <c r="C896" t="s">
        <v>236</v>
      </c>
      <c r="D896" t="s">
        <v>196</v>
      </c>
      <c r="E896" t="s">
        <v>235</v>
      </c>
      <c r="F896" t="s">
        <v>234</v>
      </c>
      <c r="G896" t="s">
        <v>217</v>
      </c>
      <c r="I896" t="s">
        <v>354</v>
      </c>
      <c r="J896" s="3" t="s">
        <v>215</v>
      </c>
      <c r="K896" s="3" t="s">
        <v>215</v>
      </c>
      <c r="L896" s="3" t="s">
        <v>215</v>
      </c>
      <c r="M896" s="3" t="s">
        <v>215</v>
      </c>
      <c r="N896" s="3" t="s">
        <v>215</v>
      </c>
      <c r="O896" s="3" t="s">
        <v>215</v>
      </c>
      <c r="P896" s="3" t="s">
        <v>215</v>
      </c>
      <c r="Q896" s="3" t="s">
        <v>215</v>
      </c>
      <c r="R896" s="3" t="s">
        <v>215</v>
      </c>
      <c r="S896" s="3" t="s">
        <v>215</v>
      </c>
      <c r="T896" s="3" t="s">
        <v>215</v>
      </c>
      <c r="U896" s="3" t="s">
        <v>215</v>
      </c>
      <c r="V896" s="3" t="s">
        <v>215</v>
      </c>
      <c r="W896" s="3" t="s">
        <v>215</v>
      </c>
      <c r="X896" s="3" t="s">
        <v>215</v>
      </c>
      <c r="Y896" s="3" t="s">
        <v>215</v>
      </c>
      <c r="Z896" s="3" t="s">
        <v>215</v>
      </c>
      <c r="AA896" s="3" t="s">
        <v>215</v>
      </c>
      <c r="AB896" s="3" t="s">
        <v>215</v>
      </c>
      <c r="AC896" s="3" t="s">
        <v>215</v>
      </c>
      <c r="AD896" s="3">
        <v>58.93</v>
      </c>
      <c r="AE896" s="3">
        <v>51.728999999999999</v>
      </c>
      <c r="AF896" s="3">
        <v>62.116</v>
      </c>
      <c r="AG896" s="3">
        <v>66.444000000000003</v>
      </c>
      <c r="AH896" s="3">
        <v>87.015000000000001</v>
      </c>
      <c r="AI896" s="3">
        <v>71.087999999999994</v>
      </c>
      <c r="AJ896" s="3">
        <v>41.886000000000003</v>
      </c>
      <c r="AK896" s="3">
        <v>27.257999999999999</v>
      </c>
      <c r="AL896" s="3">
        <v>20.606999999999999</v>
      </c>
      <c r="AM896" s="3">
        <v>23.143999999999998</v>
      </c>
      <c r="AN896" s="3">
        <v>16.818999999999999</v>
      </c>
      <c r="AO896" s="3">
        <v>13.943</v>
      </c>
      <c r="AP896" s="3">
        <v>11.237</v>
      </c>
      <c r="AQ896" s="3">
        <v>12.058</v>
      </c>
      <c r="AR896" s="3">
        <v>16.725999999999999</v>
      </c>
      <c r="AS896" s="3">
        <v>24.01</v>
      </c>
      <c r="AT896" s="3">
        <v>30.588000000000001</v>
      </c>
      <c r="AU896" s="3">
        <v>35.369</v>
      </c>
      <c r="AV896" s="3">
        <v>38.393000000000001</v>
      </c>
      <c r="AW896" s="3">
        <v>41.183</v>
      </c>
      <c r="AX896" s="3">
        <v>43.372</v>
      </c>
      <c r="AY896" s="3">
        <v>44.835000000000001</v>
      </c>
      <c r="AZ896" s="3">
        <v>45.738999999999997</v>
      </c>
      <c r="BA896">
        <v>46.298999999999999</v>
      </c>
      <c r="BB896">
        <v>2016</v>
      </c>
    </row>
    <row r="897" spans="1:54" hidden="1" x14ac:dyDescent="0.2">
      <c r="A897">
        <v>218</v>
      </c>
      <c r="B897" t="s">
        <v>542</v>
      </c>
      <c r="C897" t="s">
        <v>233</v>
      </c>
      <c r="D897" t="s">
        <v>196</v>
      </c>
      <c r="E897" t="s">
        <v>231</v>
      </c>
      <c r="F897" t="s">
        <v>230</v>
      </c>
      <c r="G897" t="s">
        <v>225</v>
      </c>
      <c r="H897" t="s">
        <v>222</v>
      </c>
      <c r="I897" t="s">
        <v>868</v>
      </c>
      <c r="J897" s="3" t="s">
        <v>215</v>
      </c>
      <c r="K897" s="3" t="s">
        <v>215</v>
      </c>
      <c r="L897" s="3" t="s">
        <v>215</v>
      </c>
      <c r="M897" s="3" t="s">
        <v>215</v>
      </c>
      <c r="N897" s="3" t="s">
        <v>215</v>
      </c>
      <c r="O897" s="3" t="s">
        <v>215</v>
      </c>
      <c r="P897" s="3" t="s">
        <v>215</v>
      </c>
      <c r="Q897" s="3" t="s">
        <v>215</v>
      </c>
      <c r="R897" s="3" t="s">
        <v>215</v>
      </c>
      <c r="S897" s="3" t="s">
        <v>215</v>
      </c>
      <c r="T897" s="3" t="s">
        <v>215</v>
      </c>
      <c r="U897" s="3" t="s">
        <v>215</v>
      </c>
      <c r="V897" s="3" t="s">
        <v>215</v>
      </c>
      <c r="W897" s="3" t="s">
        <v>215</v>
      </c>
      <c r="X897" s="3" t="s">
        <v>215</v>
      </c>
      <c r="Y897" s="3" t="s">
        <v>215</v>
      </c>
      <c r="Z897" s="3" t="s">
        <v>215</v>
      </c>
      <c r="AA897" s="3" t="s">
        <v>215</v>
      </c>
      <c r="AB897" s="3" t="s">
        <v>215</v>
      </c>
      <c r="AC897" s="3" t="s">
        <v>215</v>
      </c>
      <c r="AD897" s="3">
        <v>34.735999999999997</v>
      </c>
      <c r="AE897" s="3">
        <v>32.250999999999998</v>
      </c>
      <c r="AF897" s="3">
        <v>39.192</v>
      </c>
      <c r="AG897" s="3">
        <v>45.85</v>
      </c>
      <c r="AH897" s="3">
        <v>62.530999999999999</v>
      </c>
      <c r="AI897" s="3">
        <v>63.280999999999999</v>
      </c>
      <c r="AJ897" s="3">
        <v>49.887999999999998</v>
      </c>
      <c r="AK897" s="3">
        <v>41.235999999999997</v>
      </c>
      <c r="AL897" s="3">
        <v>44.396999999999998</v>
      </c>
      <c r="AM897" s="3">
        <v>47.728000000000002</v>
      </c>
      <c r="AN897" s="3">
        <v>51.893000000000001</v>
      </c>
      <c r="AO897" s="3">
        <v>58.723999999999997</v>
      </c>
      <c r="AP897" s="3">
        <v>66.242000000000004</v>
      </c>
      <c r="AQ897" s="3">
        <v>76.472999999999999</v>
      </c>
      <c r="AR897" s="3">
        <v>84.397000000000006</v>
      </c>
      <c r="AS897" s="3">
        <v>92.680999999999997</v>
      </c>
      <c r="AT897" s="3">
        <v>107.92100000000001</v>
      </c>
      <c r="AU897" s="3">
        <v>129.51900000000001</v>
      </c>
      <c r="AV897" s="3">
        <v>143.74</v>
      </c>
      <c r="AW897" s="3">
        <v>157.20500000000001</v>
      </c>
      <c r="AX897" s="3">
        <v>170.13200000000001</v>
      </c>
      <c r="AY897" s="3">
        <v>183.99100000000001</v>
      </c>
      <c r="AZ897" s="3">
        <v>198.559</v>
      </c>
      <c r="BA897">
        <v>214.399</v>
      </c>
      <c r="BB897">
        <v>2016</v>
      </c>
    </row>
    <row r="898" spans="1:54" hidden="1" x14ac:dyDescent="0.2">
      <c r="A898">
        <v>218</v>
      </c>
      <c r="B898" t="s">
        <v>542</v>
      </c>
      <c r="C898" t="s">
        <v>232</v>
      </c>
      <c r="D898" t="s">
        <v>196</v>
      </c>
      <c r="E898" t="s">
        <v>231</v>
      </c>
      <c r="F898" t="s">
        <v>230</v>
      </c>
      <c r="G898" t="s">
        <v>217</v>
      </c>
      <c r="I898" t="s">
        <v>229</v>
      </c>
      <c r="J898" s="3" t="s">
        <v>215</v>
      </c>
      <c r="K898" s="3" t="s">
        <v>215</v>
      </c>
      <c r="L898" s="3" t="s">
        <v>215</v>
      </c>
      <c r="M898" s="3" t="s">
        <v>215</v>
      </c>
      <c r="N898" s="3" t="s">
        <v>215</v>
      </c>
      <c r="O898" s="3" t="s">
        <v>215</v>
      </c>
      <c r="P898" s="3" t="s">
        <v>215</v>
      </c>
      <c r="Q898" s="3" t="s">
        <v>215</v>
      </c>
      <c r="R898" s="3" t="s">
        <v>215</v>
      </c>
      <c r="S898" s="3" t="s">
        <v>215</v>
      </c>
      <c r="T898" s="3" t="s">
        <v>215</v>
      </c>
      <c r="U898" s="3" t="s">
        <v>215</v>
      </c>
      <c r="V898" s="3" t="s">
        <v>215</v>
      </c>
      <c r="W898" s="3" t="s">
        <v>215</v>
      </c>
      <c r="X898" s="3" t="s">
        <v>215</v>
      </c>
      <c r="Y898" s="3" t="s">
        <v>215</v>
      </c>
      <c r="Z898" s="3" t="s">
        <v>215</v>
      </c>
      <c r="AA898" s="3" t="s">
        <v>215</v>
      </c>
      <c r="AB898" s="3" t="s">
        <v>215</v>
      </c>
      <c r="AC898" s="3" t="s">
        <v>215</v>
      </c>
      <c r="AD898" s="3">
        <v>66.891000000000005</v>
      </c>
      <c r="AE898" s="3">
        <v>59.957000000000001</v>
      </c>
      <c r="AF898" s="3">
        <v>69.144000000000005</v>
      </c>
      <c r="AG898" s="3">
        <v>74.066000000000003</v>
      </c>
      <c r="AH898" s="3">
        <v>89.81</v>
      </c>
      <c r="AI898" s="3">
        <v>82.158000000000001</v>
      </c>
      <c r="AJ898" s="3">
        <v>54.375</v>
      </c>
      <c r="AK898" s="3">
        <v>40.031999999999996</v>
      </c>
      <c r="AL898" s="3">
        <v>36.784999999999997</v>
      </c>
      <c r="AM898" s="3">
        <v>39.209000000000003</v>
      </c>
      <c r="AN898" s="3">
        <v>37.637</v>
      </c>
      <c r="AO898" s="3">
        <v>35.326999999999998</v>
      </c>
      <c r="AP898" s="3">
        <v>35.393999999999998</v>
      </c>
      <c r="AQ898" s="3">
        <v>36.097000000000001</v>
      </c>
      <c r="AR898" s="3">
        <v>37.015999999999998</v>
      </c>
      <c r="AS898" s="3">
        <v>40.643999999999998</v>
      </c>
      <c r="AT898" s="3">
        <v>46.198999999999998</v>
      </c>
      <c r="AU898" s="3">
        <v>50.86</v>
      </c>
      <c r="AV898" s="3">
        <v>51.436</v>
      </c>
      <c r="AW898" s="3">
        <v>52.314999999999998</v>
      </c>
      <c r="AX898" s="3">
        <v>52.637999999999998</v>
      </c>
      <c r="AY898" s="3">
        <v>52.529000000000003</v>
      </c>
      <c r="AZ898" s="3">
        <v>52.311999999999998</v>
      </c>
      <c r="BA898">
        <v>52.121000000000002</v>
      </c>
      <c r="BB898">
        <v>2016</v>
      </c>
    </row>
    <row r="899" spans="1:54" hidden="1" x14ac:dyDescent="0.2">
      <c r="A899">
        <v>218</v>
      </c>
      <c r="B899" t="s">
        <v>542</v>
      </c>
      <c r="C899" t="s">
        <v>228</v>
      </c>
      <c r="D899" t="s">
        <v>196</v>
      </c>
      <c r="E899" t="s">
        <v>227</v>
      </c>
      <c r="F899" t="s">
        <v>226</v>
      </c>
      <c r="G899" t="s">
        <v>225</v>
      </c>
      <c r="H899" t="s">
        <v>222</v>
      </c>
      <c r="I899" t="s">
        <v>868</v>
      </c>
      <c r="J899" s="3" t="s">
        <v>355</v>
      </c>
      <c r="K899" s="3" t="s">
        <v>355</v>
      </c>
      <c r="L899" s="3" t="s">
        <v>355</v>
      </c>
      <c r="M899" s="3">
        <v>1E-3</v>
      </c>
      <c r="N899" s="3">
        <v>1.9E-2</v>
      </c>
      <c r="O899" s="3">
        <v>2.3660000000000001</v>
      </c>
      <c r="P899" s="3">
        <v>7.6079999999999997</v>
      </c>
      <c r="Q899" s="3">
        <v>8.8840000000000003</v>
      </c>
      <c r="R899" s="3">
        <v>10.805999999999999</v>
      </c>
      <c r="S899" s="3">
        <v>12.694000000000001</v>
      </c>
      <c r="T899" s="3">
        <v>15.443</v>
      </c>
      <c r="U899" s="3">
        <v>19.132000000000001</v>
      </c>
      <c r="V899" s="3">
        <v>22.013999999999999</v>
      </c>
      <c r="W899" s="3">
        <v>24.459</v>
      </c>
      <c r="X899" s="3">
        <v>27.635999999999999</v>
      </c>
      <c r="Y899" s="3">
        <v>32.234999999999999</v>
      </c>
      <c r="Z899" s="3">
        <v>37.536999999999999</v>
      </c>
      <c r="AA899" s="3">
        <v>41.643999999999998</v>
      </c>
      <c r="AB899" s="3">
        <v>46.822000000000003</v>
      </c>
      <c r="AC899" s="3">
        <v>48.155999999999999</v>
      </c>
      <c r="AD899" s="3">
        <v>51.927999999999997</v>
      </c>
      <c r="AE899" s="3">
        <v>53.79</v>
      </c>
      <c r="AF899" s="3">
        <v>56.682000000000002</v>
      </c>
      <c r="AG899" s="3">
        <v>61.904000000000003</v>
      </c>
      <c r="AH899" s="3">
        <v>69.626000000000005</v>
      </c>
      <c r="AI899" s="3">
        <v>77.024000000000001</v>
      </c>
      <c r="AJ899" s="3">
        <v>91.748000000000005</v>
      </c>
      <c r="AK899" s="3">
        <v>103.009</v>
      </c>
      <c r="AL899" s="3">
        <v>120.694</v>
      </c>
      <c r="AM899" s="3">
        <v>121.727</v>
      </c>
      <c r="AN899" s="3">
        <v>137.876</v>
      </c>
      <c r="AO899" s="3">
        <v>166.232</v>
      </c>
      <c r="AP899" s="3">
        <v>187.154</v>
      </c>
      <c r="AQ899" s="3">
        <v>211.85599999999999</v>
      </c>
      <c r="AR899" s="3">
        <v>228.00399999999999</v>
      </c>
      <c r="AS899" s="3">
        <v>228.03100000000001</v>
      </c>
      <c r="AT899" s="3">
        <v>233.602</v>
      </c>
      <c r="AU899" s="3">
        <v>254.65799999999999</v>
      </c>
      <c r="AV899" s="3">
        <v>279.45699999999999</v>
      </c>
      <c r="AW899" s="3">
        <v>300.49900000000002</v>
      </c>
      <c r="AX899" s="3">
        <v>323.20999999999998</v>
      </c>
      <c r="AY899" s="3">
        <v>350.26299999999998</v>
      </c>
      <c r="AZ899" s="3">
        <v>379.56799999999998</v>
      </c>
      <c r="BA899">
        <v>411.34699999999998</v>
      </c>
      <c r="BB899">
        <v>2016</v>
      </c>
    </row>
    <row r="900" spans="1:54" hidden="1" x14ac:dyDescent="0.2">
      <c r="A900">
        <v>218</v>
      </c>
      <c r="B900" t="s">
        <v>542</v>
      </c>
      <c r="C900" t="s">
        <v>224</v>
      </c>
      <c r="D900" t="s">
        <v>196</v>
      </c>
      <c r="E900" t="s">
        <v>219</v>
      </c>
      <c r="F900" t="s">
        <v>218</v>
      </c>
      <c r="G900" t="s">
        <v>223</v>
      </c>
      <c r="H900" t="s">
        <v>222</v>
      </c>
      <c r="I900" t="s">
        <v>869</v>
      </c>
      <c r="J900" s="3">
        <v>-7.0000000000000001E-3</v>
      </c>
      <c r="K900" s="3">
        <v>-0.27900000000000003</v>
      </c>
      <c r="L900" s="3">
        <v>-0.13</v>
      </c>
      <c r="M900" s="3">
        <v>-0.10100000000000001</v>
      </c>
      <c r="N900" s="3">
        <v>-7.4999999999999997E-2</v>
      </c>
      <c r="O900" s="3">
        <v>-0.29599999999999999</v>
      </c>
      <c r="P900" s="3">
        <v>-0.30199999999999999</v>
      </c>
      <c r="Q900" s="3">
        <v>-0.40100000000000002</v>
      </c>
      <c r="R900" s="3">
        <v>-0.13300000000000001</v>
      </c>
      <c r="S900" s="3">
        <v>3.3000000000000002E-2</v>
      </c>
      <c r="T900" s="3">
        <v>-0.19600000000000001</v>
      </c>
      <c r="U900" s="3">
        <v>-0.255</v>
      </c>
      <c r="V900" s="3">
        <v>-0.40600000000000003</v>
      </c>
      <c r="W900" s="3">
        <v>-0.41899999999999998</v>
      </c>
      <c r="X900" s="3">
        <v>-0.23799999999999999</v>
      </c>
      <c r="Y900" s="3">
        <v>-0.33500000000000002</v>
      </c>
      <c r="Z900" s="3">
        <v>-0.33300000000000002</v>
      </c>
      <c r="AA900" s="3">
        <v>-0.55300000000000005</v>
      </c>
      <c r="AB900" s="3">
        <v>-0.66700000000000004</v>
      </c>
      <c r="AC900" s="3">
        <v>-0.48899999999999999</v>
      </c>
      <c r="AD900" s="3">
        <v>-0.44600000000000001</v>
      </c>
      <c r="AE900" s="3">
        <v>-0.27400000000000002</v>
      </c>
      <c r="AF900" s="3">
        <v>-0.35</v>
      </c>
      <c r="AG900" s="3">
        <v>8.4000000000000005E-2</v>
      </c>
      <c r="AH900" s="3">
        <v>0.32500000000000001</v>
      </c>
      <c r="AI900" s="3">
        <v>0.56100000000000005</v>
      </c>
      <c r="AJ900" s="3">
        <v>1.2929999999999999</v>
      </c>
      <c r="AK900" s="3">
        <v>1.506</v>
      </c>
      <c r="AL900" s="3">
        <v>1.9910000000000001</v>
      </c>
      <c r="AM900" s="3">
        <v>0.746</v>
      </c>
      <c r="AN900" s="3">
        <v>0.76600000000000001</v>
      </c>
      <c r="AO900" s="3">
        <v>7.6999999999999999E-2</v>
      </c>
      <c r="AP900" s="3">
        <v>1.97</v>
      </c>
      <c r="AQ900" s="3">
        <v>1.054</v>
      </c>
      <c r="AR900" s="3">
        <v>0.57099999999999995</v>
      </c>
      <c r="AS900" s="3">
        <v>-1.9359999999999999</v>
      </c>
      <c r="AT900" s="3">
        <v>-1.9259999999999999</v>
      </c>
      <c r="AU900" s="3">
        <v>-2.1549999999999998</v>
      </c>
      <c r="AV900" s="3">
        <v>-2.2120000000000002</v>
      </c>
      <c r="AW900" s="3">
        <v>-2.2570000000000001</v>
      </c>
      <c r="AX900" s="3">
        <v>-2.109</v>
      </c>
      <c r="AY900" s="3">
        <v>-2.2440000000000002</v>
      </c>
      <c r="AZ900" s="3">
        <v>-2.3570000000000002</v>
      </c>
      <c r="BA900">
        <v>-2.4889999999999999</v>
      </c>
      <c r="BB900">
        <v>2016</v>
      </c>
    </row>
    <row r="901" spans="1:54" hidden="1" x14ac:dyDescent="0.2">
      <c r="A901">
        <v>218</v>
      </c>
      <c r="B901" t="s">
        <v>542</v>
      </c>
      <c r="C901" t="s">
        <v>220</v>
      </c>
      <c r="D901" t="s">
        <v>196</v>
      </c>
      <c r="E901" t="s">
        <v>219</v>
      </c>
      <c r="F901" t="s">
        <v>218</v>
      </c>
      <c r="G901" t="s">
        <v>217</v>
      </c>
      <c r="I901" t="s">
        <v>216</v>
      </c>
      <c r="J901" s="3">
        <v>-0.2</v>
      </c>
      <c r="K901" s="3">
        <v>-8.1020000000000003</v>
      </c>
      <c r="L901" s="3">
        <v>-3.4</v>
      </c>
      <c r="M901" s="3">
        <v>-2.8</v>
      </c>
      <c r="N901" s="3">
        <v>-2</v>
      </c>
      <c r="O901" s="3">
        <v>-7.3</v>
      </c>
      <c r="P901" s="3">
        <v>-7.6</v>
      </c>
      <c r="Q901" s="3">
        <v>-9.27</v>
      </c>
      <c r="R901" s="3">
        <v>-2.9</v>
      </c>
      <c r="S901" s="3">
        <v>0.7</v>
      </c>
      <c r="T901" s="3">
        <v>-4.0209999999999999</v>
      </c>
      <c r="U901" s="3">
        <v>-4.7809999999999997</v>
      </c>
      <c r="V901" s="3">
        <v>-7.1970000000000001</v>
      </c>
      <c r="W901" s="3">
        <v>-7.3079999999999998</v>
      </c>
      <c r="X901" s="3">
        <v>-3.9889999999999999</v>
      </c>
      <c r="Y901" s="3">
        <v>-5.0049999999999999</v>
      </c>
      <c r="Z901" s="3">
        <v>-4.5110000000000001</v>
      </c>
      <c r="AA901" s="3">
        <v>-6.9859999999999998</v>
      </c>
      <c r="AB901" s="3">
        <v>-7.8559999999999999</v>
      </c>
      <c r="AC901" s="3">
        <v>-5.907</v>
      </c>
      <c r="AD901" s="3">
        <v>-5.3250000000000002</v>
      </c>
      <c r="AE901" s="3">
        <v>-3.359</v>
      </c>
      <c r="AF901" s="3">
        <v>-4.42</v>
      </c>
      <c r="AG901" s="3">
        <v>1.042</v>
      </c>
      <c r="AH901" s="3">
        <v>3.694</v>
      </c>
      <c r="AI901" s="3">
        <v>5.8630000000000004</v>
      </c>
      <c r="AJ901" s="3">
        <v>11.225</v>
      </c>
      <c r="AK901" s="3">
        <v>11.396000000000001</v>
      </c>
      <c r="AL901" s="3">
        <v>11.859</v>
      </c>
      <c r="AM901" s="3">
        <v>4.2699999999999996</v>
      </c>
      <c r="AN901" s="3">
        <v>3.8690000000000002</v>
      </c>
      <c r="AO901" s="3">
        <v>0.317</v>
      </c>
      <c r="AP901" s="3">
        <v>7.2210000000000001</v>
      </c>
      <c r="AQ901" s="3">
        <v>3.4129999999999998</v>
      </c>
      <c r="AR901" s="3">
        <v>1.7170000000000001</v>
      </c>
      <c r="AS901" s="3">
        <v>-5.8250000000000002</v>
      </c>
      <c r="AT901" s="3">
        <v>-5.6550000000000002</v>
      </c>
      <c r="AU901" s="3">
        <v>-5.8049999999999997</v>
      </c>
      <c r="AV901" s="3">
        <v>-5.43</v>
      </c>
      <c r="AW901" s="3">
        <v>-5.1520000000000001</v>
      </c>
      <c r="AX901" s="3">
        <v>-4.4770000000000003</v>
      </c>
      <c r="AY901" s="3">
        <v>-4.3949999999999996</v>
      </c>
      <c r="AZ901" s="3">
        <v>-4.2590000000000003</v>
      </c>
      <c r="BA901">
        <v>-4.1520000000000001</v>
      </c>
      <c r="BB901">
        <v>2016</v>
      </c>
    </row>
    <row r="902" spans="1:54" x14ac:dyDescent="0.2">
      <c r="A902">
        <v>963</v>
      </c>
      <c r="B902" t="s">
        <v>541</v>
      </c>
      <c r="C902" t="s">
        <v>352</v>
      </c>
      <c r="D902" t="s">
        <v>195</v>
      </c>
      <c r="E902" t="s">
        <v>349</v>
      </c>
      <c r="F902" t="s">
        <v>351</v>
      </c>
      <c r="G902" t="s">
        <v>225</v>
      </c>
      <c r="H902" t="s">
        <v>222</v>
      </c>
      <c r="I902" t="s">
        <v>870</v>
      </c>
      <c r="J902" s="3" t="s">
        <v>215</v>
      </c>
      <c r="K902" s="3" t="s">
        <v>215</v>
      </c>
      <c r="L902" s="3" t="s">
        <v>215</v>
      </c>
      <c r="M902" s="3" t="s">
        <v>215</v>
      </c>
      <c r="N902" s="3" t="s">
        <v>215</v>
      </c>
      <c r="O902" s="3" t="s">
        <v>215</v>
      </c>
      <c r="P902" s="3" t="s">
        <v>215</v>
      </c>
      <c r="Q902" s="3" t="s">
        <v>215</v>
      </c>
      <c r="R902" s="3" t="s">
        <v>215</v>
      </c>
      <c r="S902" s="3" t="s">
        <v>215</v>
      </c>
      <c r="T902" s="3" t="s">
        <v>215</v>
      </c>
      <c r="U902" s="3" t="s">
        <v>215</v>
      </c>
      <c r="V902" s="3" t="s">
        <v>215</v>
      </c>
      <c r="W902" s="3" t="s">
        <v>215</v>
      </c>
      <c r="X902" s="3" t="s">
        <v>215</v>
      </c>
      <c r="Y902" s="3" t="s">
        <v>215</v>
      </c>
      <c r="Z902" s="3">
        <v>10.718</v>
      </c>
      <c r="AA902" s="3">
        <v>13.167</v>
      </c>
      <c r="AB902" s="3">
        <v>14.986000000000001</v>
      </c>
      <c r="AC902" s="3">
        <v>16.597000000000001</v>
      </c>
      <c r="AD902" s="3">
        <v>17.334</v>
      </c>
      <c r="AE902" s="3">
        <v>17.742999999999999</v>
      </c>
      <c r="AF902" s="3">
        <v>18.64</v>
      </c>
      <c r="AG902" s="3">
        <v>19.359000000000002</v>
      </c>
      <c r="AH902" s="3">
        <v>20.57</v>
      </c>
      <c r="AI902" s="3">
        <v>21.442</v>
      </c>
      <c r="AJ902" s="3">
        <v>22.661999999999999</v>
      </c>
      <c r="AK902" s="3">
        <v>24.016999999999999</v>
      </c>
      <c r="AL902" s="3">
        <v>25.36</v>
      </c>
      <c r="AM902" s="3">
        <v>25.154</v>
      </c>
      <c r="AN902" s="3">
        <v>25.346</v>
      </c>
      <c r="AO902" s="3">
        <v>25.577000000000002</v>
      </c>
      <c r="AP902" s="3">
        <v>25.396000000000001</v>
      </c>
      <c r="AQ902" s="3">
        <v>25.992999999999999</v>
      </c>
      <c r="AR902" s="3">
        <v>26.292000000000002</v>
      </c>
      <c r="AS902" s="3">
        <v>27.1</v>
      </c>
      <c r="AT902" s="3">
        <v>27.971</v>
      </c>
      <c r="AU902" s="3">
        <v>28.727</v>
      </c>
      <c r="AV902" s="3">
        <v>29.646000000000001</v>
      </c>
      <c r="AW902" s="3">
        <v>30.683</v>
      </c>
      <c r="AX902" s="3">
        <v>31.818999999999999</v>
      </c>
      <c r="AY902" s="3">
        <v>33.06</v>
      </c>
      <c r="AZ902" s="3">
        <v>34.381999999999998</v>
      </c>
      <c r="BA902">
        <v>35.756999999999998</v>
      </c>
      <c r="BB902">
        <v>2016</v>
      </c>
    </row>
    <row r="903" spans="1:54" hidden="1" x14ac:dyDescent="0.2">
      <c r="A903">
        <v>963</v>
      </c>
      <c r="B903" t="s">
        <v>541</v>
      </c>
      <c r="C903" t="s">
        <v>350</v>
      </c>
      <c r="D903" t="s">
        <v>195</v>
      </c>
      <c r="E903" t="s">
        <v>349</v>
      </c>
      <c r="F903" t="s">
        <v>348</v>
      </c>
      <c r="G903" t="s">
        <v>275</v>
      </c>
      <c r="I903" t="s">
        <v>347</v>
      </c>
      <c r="J903" s="3" t="s">
        <v>215</v>
      </c>
      <c r="K903" s="3" t="s">
        <v>215</v>
      </c>
      <c r="L903" s="3" t="s">
        <v>215</v>
      </c>
      <c r="M903" s="3" t="s">
        <v>215</v>
      </c>
      <c r="N903" s="3" t="s">
        <v>215</v>
      </c>
      <c r="O903" s="3" t="s">
        <v>215</v>
      </c>
      <c r="P903" s="3" t="s">
        <v>215</v>
      </c>
      <c r="Q903" s="3" t="s">
        <v>215</v>
      </c>
      <c r="R903" s="3" t="s">
        <v>215</v>
      </c>
      <c r="S903" s="3" t="s">
        <v>215</v>
      </c>
      <c r="T903" s="3" t="s">
        <v>215</v>
      </c>
      <c r="U903" s="3" t="s">
        <v>215</v>
      </c>
      <c r="V903" s="3" t="s">
        <v>215</v>
      </c>
      <c r="W903" s="3" t="s">
        <v>215</v>
      </c>
      <c r="X903" s="3" t="s">
        <v>215</v>
      </c>
      <c r="Y903" s="3" t="s">
        <v>215</v>
      </c>
      <c r="Z903" s="3" t="s">
        <v>215</v>
      </c>
      <c r="AA903" s="3">
        <v>22.853000000000002</v>
      </c>
      <c r="AB903" s="3">
        <v>13.814</v>
      </c>
      <c r="AC903" s="3">
        <v>10.75</v>
      </c>
      <c r="AD903" s="3">
        <v>4.4420000000000002</v>
      </c>
      <c r="AE903" s="3">
        <v>2.3620000000000001</v>
      </c>
      <c r="AF903" s="3">
        <v>5.0529999999999999</v>
      </c>
      <c r="AG903" s="3">
        <v>3.8580000000000001</v>
      </c>
      <c r="AH903" s="3">
        <v>6.2569999999999997</v>
      </c>
      <c r="AI903" s="3">
        <v>4.2359999999999998</v>
      </c>
      <c r="AJ903" s="3">
        <v>5.6909999999999998</v>
      </c>
      <c r="AK903" s="3">
        <v>5.9790000000000001</v>
      </c>
      <c r="AL903" s="3">
        <v>5.5940000000000003</v>
      </c>
      <c r="AM903" s="3">
        <v>-0.81599999999999995</v>
      </c>
      <c r="AN903" s="3">
        <v>0.76700000000000002</v>
      </c>
      <c r="AO903" s="3">
        <v>0.90800000000000003</v>
      </c>
      <c r="AP903" s="3">
        <v>-0.70699999999999996</v>
      </c>
      <c r="AQ903" s="3">
        <v>2.351</v>
      </c>
      <c r="AR903" s="3">
        <v>1.1499999999999999</v>
      </c>
      <c r="AS903" s="3">
        <v>3.0739999999999998</v>
      </c>
      <c r="AT903" s="3">
        <v>3.2149999999999999</v>
      </c>
      <c r="AU903" s="3">
        <v>2.7</v>
      </c>
      <c r="AV903" s="3">
        <v>3.2</v>
      </c>
      <c r="AW903" s="3">
        <v>3.5</v>
      </c>
      <c r="AX903" s="3">
        <v>3.7</v>
      </c>
      <c r="AY903" s="3">
        <v>3.9</v>
      </c>
      <c r="AZ903" s="3">
        <v>4</v>
      </c>
      <c r="BA903">
        <v>4</v>
      </c>
      <c r="BB903">
        <v>2016</v>
      </c>
    </row>
    <row r="904" spans="1:54" hidden="1" x14ac:dyDescent="0.2">
      <c r="A904">
        <v>963</v>
      </c>
      <c r="B904" t="s">
        <v>541</v>
      </c>
      <c r="C904" t="s">
        <v>346</v>
      </c>
      <c r="D904" t="s">
        <v>195</v>
      </c>
      <c r="E904" t="s">
        <v>342</v>
      </c>
      <c r="F904" t="s">
        <v>345</v>
      </c>
      <c r="G904" t="s">
        <v>225</v>
      </c>
      <c r="H904" t="s">
        <v>222</v>
      </c>
      <c r="I904" t="s">
        <v>870</v>
      </c>
      <c r="J904" s="3" t="s">
        <v>215</v>
      </c>
      <c r="K904" s="3" t="s">
        <v>215</v>
      </c>
      <c r="L904" s="3" t="s">
        <v>215</v>
      </c>
      <c r="M904" s="3" t="s">
        <v>215</v>
      </c>
      <c r="N904" s="3" t="s">
        <v>215</v>
      </c>
      <c r="O904" s="3" t="s">
        <v>215</v>
      </c>
      <c r="P904" s="3" t="s">
        <v>215</v>
      </c>
      <c r="Q904" s="3" t="s">
        <v>215</v>
      </c>
      <c r="R904" s="3" t="s">
        <v>215</v>
      </c>
      <c r="S904" s="3" t="s">
        <v>215</v>
      </c>
      <c r="T904" s="3" t="s">
        <v>215</v>
      </c>
      <c r="U904" s="3" t="s">
        <v>215</v>
      </c>
      <c r="V904" s="3" t="s">
        <v>215</v>
      </c>
      <c r="W904" s="3" t="s">
        <v>215</v>
      </c>
      <c r="X904" s="3" t="s">
        <v>215</v>
      </c>
      <c r="Y904" s="3" t="s">
        <v>215</v>
      </c>
      <c r="Z904" s="3">
        <v>5.5209999999999999</v>
      </c>
      <c r="AA904" s="3">
        <v>7.8940000000000001</v>
      </c>
      <c r="AB904" s="3">
        <v>9.2189999999999994</v>
      </c>
      <c r="AC904" s="3">
        <v>10.571</v>
      </c>
      <c r="AD904" s="3">
        <v>11.79</v>
      </c>
      <c r="AE904" s="3">
        <v>12.641</v>
      </c>
      <c r="AF904" s="3">
        <v>13.946</v>
      </c>
      <c r="AG904" s="3">
        <v>14.69</v>
      </c>
      <c r="AH904" s="3">
        <v>15.997999999999999</v>
      </c>
      <c r="AI904" s="3">
        <v>17.198</v>
      </c>
      <c r="AJ904" s="3">
        <v>19.425999999999998</v>
      </c>
      <c r="AK904" s="3">
        <v>21.896000000000001</v>
      </c>
      <c r="AL904" s="3">
        <v>24.984000000000002</v>
      </c>
      <c r="AM904" s="3">
        <v>24.78</v>
      </c>
      <c r="AN904" s="3">
        <v>25.346</v>
      </c>
      <c r="AO904" s="3">
        <v>26.21</v>
      </c>
      <c r="AP904" s="3">
        <v>26.193000000000001</v>
      </c>
      <c r="AQ904" s="3">
        <v>26.742999999999999</v>
      </c>
      <c r="AR904" s="3">
        <v>27.303999999999998</v>
      </c>
      <c r="AS904" s="3">
        <v>28.585999999999999</v>
      </c>
      <c r="AT904" s="3">
        <v>29.899000000000001</v>
      </c>
      <c r="AU904" s="3">
        <v>31.277999999999999</v>
      </c>
      <c r="AV904" s="3">
        <v>32.783999999999999</v>
      </c>
      <c r="AW904" s="3">
        <v>34.506999999999998</v>
      </c>
      <c r="AX904" s="3">
        <v>36.442999999999998</v>
      </c>
      <c r="AY904" s="3">
        <v>38.543999999999997</v>
      </c>
      <c r="AZ904" s="3">
        <v>40.889000000000003</v>
      </c>
      <c r="BA904">
        <v>43.405000000000001</v>
      </c>
      <c r="BB904">
        <v>2016</v>
      </c>
    </row>
    <row r="905" spans="1:54" hidden="1" x14ac:dyDescent="0.2">
      <c r="A905">
        <v>963</v>
      </c>
      <c r="B905" t="s">
        <v>541</v>
      </c>
      <c r="C905" t="s">
        <v>344</v>
      </c>
      <c r="D905" t="s">
        <v>195</v>
      </c>
      <c r="E905" t="s">
        <v>342</v>
      </c>
      <c r="F905" t="s">
        <v>343</v>
      </c>
      <c r="G905" t="s">
        <v>223</v>
      </c>
      <c r="H905" t="s">
        <v>222</v>
      </c>
      <c r="I905" t="s">
        <v>310</v>
      </c>
      <c r="J905" s="3" t="s">
        <v>215</v>
      </c>
      <c r="K905" s="3" t="s">
        <v>215</v>
      </c>
      <c r="L905" s="3" t="s">
        <v>215</v>
      </c>
      <c r="M905" s="3" t="s">
        <v>215</v>
      </c>
      <c r="N905" s="3" t="s">
        <v>215</v>
      </c>
      <c r="O905" s="3" t="s">
        <v>215</v>
      </c>
      <c r="P905" s="3" t="s">
        <v>215</v>
      </c>
      <c r="Q905" s="3" t="s">
        <v>215</v>
      </c>
      <c r="R905" s="3" t="s">
        <v>215</v>
      </c>
      <c r="S905" s="3" t="s">
        <v>215</v>
      </c>
      <c r="T905" s="3" t="s">
        <v>215</v>
      </c>
      <c r="U905" s="3" t="s">
        <v>215</v>
      </c>
      <c r="V905" s="3" t="s">
        <v>215</v>
      </c>
      <c r="W905" s="3" t="s">
        <v>215</v>
      </c>
      <c r="X905" s="3" t="s">
        <v>215</v>
      </c>
      <c r="Y905" s="3" t="s">
        <v>215</v>
      </c>
      <c r="Z905" s="3">
        <v>3.5840000000000001</v>
      </c>
      <c r="AA905" s="3">
        <v>4.5780000000000003</v>
      </c>
      <c r="AB905" s="3">
        <v>5.2809999999999997</v>
      </c>
      <c r="AC905" s="3">
        <v>5.766</v>
      </c>
      <c r="AD905" s="3">
        <v>5.569</v>
      </c>
      <c r="AE905" s="3">
        <v>5.7880000000000003</v>
      </c>
      <c r="AF905" s="3">
        <v>6.7309999999999999</v>
      </c>
      <c r="AG905" s="3">
        <v>8.4920000000000009</v>
      </c>
      <c r="AH905" s="3">
        <v>10.167</v>
      </c>
      <c r="AI905" s="3">
        <v>10.952999999999999</v>
      </c>
      <c r="AJ905" s="3">
        <v>12.471</v>
      </c>
      <c r="AK905" s="3">
        <v>15.345000000000001</v>
      </c>
      <c r="AL905" s="3">
        <v>18.8</v>
      </c>
      <c r="AM905" s="3">
        <v>17.646000000000001</v>
      </c>
      <c r="AN905" s="3">
        <v>17.196000000000002</v>
      </c>
      <c r="AO905" s="3">
        <v>18.646000000000001</v>
      </c>
      <c r="AP905" s="3">
        <v>17.216999999999999</v>
      </c>
      <c r="AQ905" s="3">
        <v>18.161000000000001</v>
      </c>
      <c r="AR905" s="3">
        <v>18.550999999999998</v>
      </c>
      <c r="AS905" s="3">
        <v>16.218</v>
      </c>
      <c r="AT905" s="3">
        <v>16.917000000000002</v>
      </c>
      <c r="AU905" s="3">
        <v>18.058</v>
      </c>
      <c r="AV905" s="3">
        <v>20.34</v>
      </c>
      <c r="AW905" s="3">
        <v>21.501999999999999</v>
      </c>
      <c r="AX905" s="3">
        <v>22.774999999999999</v>
      </c>
      <c r="AY905" s="3">
        <v>24.053000000000001</v>
      </c>
      <c r="AZ905" s="3">
        <v>25.481999999999999</v>
      </c>
      <c r="BA905">
        <v>26.989000000000001</v>
      </c>
      <c r="BB905">
        <v>2016</v>
      </c>
    </row>
    <row r="906" spans="1:54" hidden="1" x14ac:dyDescent="0.2">
      <c r="A906">
        <v>963</v>
      </c>
      <c r="B906" t="s">
        <v>541</v>
      </c>
      <c r="C906" t="s">
        <v>213</v>
      </c>
      <c r="D906" t="s">
        <v>195</v>
      </c>
      <c r="E906" t="s">
        <v>342</v>
      </c>
      <c r="F906" t="s">
        <v>341</v>
      </c>
      <c r="G906" t="s">
        <v>323</v>
      </c>
      <c r="H906" t="s">
        <v>222</v>
      </c>
      <c r="I906" t="s">
        <v>310</v>
      </c>
      <c r="J906" s="3" t="s">
        <v>215</v>
      </c>
      <c r="K906" s="3" t="s">
        <v>215</v>
      </c>
      <c r="L906" s="3" t="s">
        <v>215</v>
      </c>
      <c r="M906" s="3" t="s">
        <v>215</v>
      </c>
      <c r="N906" s="3" t="s">
        <v>215</v>
      </c>
      <c r="O906" s="3" t="s">
        <v>215</v>
      </c>
      <c r="P906" s="3" t="s">
        <v>215</v>
      </c>
      <c r="Q906" s="3" t="s">
        <v>215</v>
      </c>
      <c r="R906" s="3" t="s">
        <v>215</v>
      </c>
      <c r="S906" s="3" t="s">
        <v>215</v>
      </c>
      <c r="T906" s="3" t="s">
        <v>215</v>
      </c>
      <c r="U906" s="3" t="s">
        <v>215</v>
      </c>
      <c r="V906" s="3" t="s">
        <v>215</v>
      </c>
      <c r="W906" s="3" t="s">
        <v>215</v>
      </c>
      <c r="X906" s="3" t="s">
        <v>215</v>
      </c>
      <c r="Y906" s="3" t="s">
        <v>215</v>
      </c>
      <c r="Z906" s="3">
        <v>11.257999999999999</v>
      </c>
      <c r="AA906" s="3">
        <v>14.068</v>
      </c>
      <c r="AB906" s="3">
        <v>16.184999999999999</v>
      </c>
      <c r="AC906" s="3">
        <v>18.199000000000002</v>
      </c>
      <c r="AD906" s="3">
        <v>19.440000000000001</v>
      </c>
      <c r="AE906" s="3">
        <v>20.352</v>
      </c>
      <c r="AF906" s="3">
        <v>21.709</v>
      </c>
      <c r="AG906" s="3">
        <v>22.995999999999999</v>
      </c>
      <c r="AH906" s="3">
        <v>25.106999999999999</v>
      </c>
      <c r="AI906" s="3">
        <v>27.012</v>
      </c>
      <c r="AJ906" s="3">
        <v>29.427</v>
      </c>
      <c r="AK906" s="3">
        <v>32.015999999999998</v>
      </c>
      <c r="AL906" s="3">
        <v>34.47</v>
      </c>
      <c r="AM906" s="3">
        <v>34.448999999999998</v>
      </c>
      <c r="AN906" s="3">
        <v>35.137</v>
      </c>
      <c r="AO906" s="3">
        <v>36.188000000000002</v>
      </c>
      <c r="AP906" s="3">
        <v>36.594000000000001</v>
      </c>
      <c r="AQ906" s="3">
        <v>38.06</v>
      </c>
      <c r="AR906" s="3">
        <v>39.188000000000002</v>
      </c>
      <c r="AS906" s="3">
        <v>40.831000000000003</v>
      </c>
      <c r="AT906" s="3">
        <v>42.680999999999997</v>
      </c>
      <c r="AU906" s="3">
        <v>44.622</v>
      </c>
      <c r="AV906" s="3">
        <v>47.097000000000001</v>
      </c>
      <c r="AW906" s="3">
        <v>49.802</v>
      </c>
      <c r="AX906" s="3">
        <v>52.66</v>
      </c>
      <c r="AY906" s="3">
        <v>55.756</v>
      </c>
      <c r="AZ906" s="3">
        <v>58.981999999999999</v>
      </c>
      <c r="BA906">
        <v>62.408000000000001</v>
      </c>
      <c r="BB906">
        <v>2016</v>
      </c>
    </row>
    <row r="907" spans="1:54" hidden="1" x14ac:dyDescent="0.2">
      <c r="A907">
        <v>963</v>
      </c>
      <c r="B907" t="s">
        <v>541</v>
      </c>
      <c r="C907" t="s">
        <v>340</v>
      </c>
      <c r="D907" t="s">
        <v>195</v>
      </c>
      <c r="E907" t="s">
        <v>339</v>
      </c>
      <c r="F907" t="s">
        <v>338</v>
      </c>
      <c r="G907" t="s">
        <v>295</v>
      </c>
      <c r="I907" t="s">
        <v>337</v>
      </c>
      <c r="J907" s="3" t="s">
        <v>215</v>
      </c>
      <c r="K907" s="3" t="s">
        <v>215</v>
      </c>
      <c r="L907" s="3" t="s">
        <v>215</v>
      </c>
      <c r="M907" s="3" t="s">
        <v>215</v>
      </c>
      <c r="N907" s="3" t="s">
        <v>215</v>
      </c>
      <c r="O907" s="3" t="s">
        <v>215</v>
      </c>
      <c r="P907" s="3" t="s">
        <v>215</v>
      </c>
      <c r="Q907" s="3" t="s">
        <v>215</v>
      </c>
      <c r="R907" s="3" t="s">
        <v>215</v>
      </c>
      <c r="S907" s="3" t="s">
        <v>215</v>
      </c>
      <c r="T907" s="3" t="s">
        <v>215</v>
      </c>
      <c r="U907" s="3" t="s">
        <v>215</v>
      </c>
      <c r="V907" s="3" t="s">
        <v>215</v>
      </c>
      <c r="W907" s="3" t="s">
        <v>215</v>
      </c>
      <c r="X907" s="3" t="s">
        <v>215</v>
      </c>
      <c r="Y907" s="3" t="s">
        <v>215</v>
      </c>
      <c r="Z907" s="3">
        <v>51.514000000000003</v>
      </c>
      <c r="AA907" s="3">
        <v>59.954999999999998</v>
      </c>
      <c r="AB907" s="3">
        <v>61.515000000000001</v>
      </c>
      <c r="AC907" s="3">
        <v>63.694000000000003</v>
      </c>
      <c r="AD907" s="3">
        <v>68.016999999999996</v>
      </c>
      <c r="AE907" s="3">
        <v>71.245000000000005</v>
      </c>
      <c r="AF907" s="3">
        <v>74.819999999999993</v>
      </c>
      <c r="AG907" s="3">
        <v>75.88</v>
      </c>
      <c r="AH907" s="3">
        <v>77.772999999999996</v>
      </c>
      <c r="AI907" s="3">
        <v>80.206999999999994</v>
      </c>
      <c r="AJ907" s="3">
        <v>85.721000000000004</v>
      </c>
      <c r="AK907" s="3">
        <v>91.168999999999997</v>
      </c>
      <c r="AL907" s="3">
        <v>98.516000000000005</v>
      </c>
      <c r="AM907" s="3">
        <v>98.515000000000001</v>
      </c>
      <c r="AN907" s="3">
        <v>100</v>
      </c>
      <c r="AO907" s="3">
        <v>102.47499999999999</v>
      </c>
      <c r="AP907" s="3">
        <v>103.139</v>
      </c>
      <c r="AQ907" s="3">
        <v>102.886</v>
      </c>
      <c r="AR907" s="3">
        <v>103.851</v>
      </c>
      <c r="AS907" s="3">
        <v>105.483</v>
      </c>
      <c r="AT907" s="3">
        <v>106.892</v>
      </c>
      <c r="AU907" s="3">
        <v>108.88200000000001</v>
      </c>
      <c r="AV907" s="3">
        <v>110.587</v>
      </c>
      <c r="AW907" s="3">
        <v>112.461</v>
      </c>
      <c r="AX907" s="3">
        <v>114.53400000000001</v>
      </c>
      <c r="AY907" s="3">
        <v>116.589</v>
      </c>
      <c r="AZ907" s="3">
        <v>118.92400000000001</v>
      </c>
      <c r="BA907">
        <v>121.38800000000001</v>
      </c>
      <c r="BB907">
        <v>2016</v>
      </c>
    </row>
    <row r="908" spans="1:54" hidden="1" x14ac:dyDescent="0.2">
      <c r="A908">
        <v>963</v>
      </c>
      <c r="B908" t="s">
        <v>541</v>
      </c>
      <c r="C908" t="s">
        <v>336</v>
      </c>
      <c r="D908" t="s">
        <v>195</v>
      </c>
      <c r="E908" t="s">
        <v>333</v>
      </c>
      <c r="F908" t="s">
        <v>335</v>
      </c>
      <c r="G908" t="s">
        <v>225</v>
      </c>
      <c r="H908" t="s">
        <v>322</v>
      </c>
      <c r="I908" t="s">
        <v>330</v>
      </c>
      <c r="J908" s="3" t="s">
        <v>215</v>
      </c>
      <c r="K908" s="3" t="s">
        <v>215</v>
      </c>
      <c r="L908" s="3" t="s">
        <v>215</v>
      </c>
      <c r="M908" s="3" t="s">
        <v>215</v>
      </c>
      <c r="N908" s="3" t="s">
        <v>215</v>
      </c>
      <c r="O908" s="3" t="s">
        <v>215</v>
      </c>
      <c r="P908" s="3" t="s">
        <v>215</v>
      </c>
      <c r="Q908" s="3" t="s">
        <v>215</v>
      </c>
      <c r="R908" s="3" t="s">
        <v>215</v>
      </c>
      <c r="S908" s="3" t="s">
        <v>215</v>
      </c>
      <c r="T908" s="3" t="s">
        <v>215</v>
      </c>
      <c r="U908" s="3" t="s">
        <v>215</v>
      </c>
      <c r="V908" s="3" t="s">
        <v>215</v>
      </c>
      <c r="W908" s="3" t="s">
        <v>215</v>
      </c>
      <c r="X908" s="3" t="s">
        <v>215</v>
      </c>
      <c r="Y908" s="3" t="s">
        <v>215</v>
      </c>
      <c r="Z908" s="3">
        <v>2835.0720000000001</v>
      </c>
      <c r="AA908" s="3">
        <v>3508.9009999999998</v>
      </c>
      <c r="AB908" s="3">
        <v>3995.681</v>
      </c>
      <c r="AC908" s="3">
        <v>4415.0360000000001</v>
      </c>
      <c r="AD908" s="3">
        <v>4601.848</v>
      </c>
      <c r="AE908" s="3">
        <v>4704.8339999999998</v>
      </c>
      <c r="AF908" s="3">
        <v>4936.6629999999996</v>
      </c>
      <c r="AG908" s="3">
        <v>5122.473</v>
      </c>
      <c r="AH908" s="3">
        <v>5440.058</v>
      </c>
      <c r="AI908" s="3">
        <v>5670.1130000000003</v>
      </c>
      <c r="AJ908" s="3">
        <v>5996.0789999999997</v>
      </c>
      <c r="AK908" s="3">
        <v>6363.8010000000004</v>
      </c>
      <c r="AL908" s="3">
        <v>6738.34</v>
      </c>
      <c r="AM908" s="3">
        <v>6713.7579999999998</v>
      </c>
      <c r="AN908" s="3">
        <v>6809.7579999999998</v>
      </c>
      <c r="AO908" s="3">
        <v>6933.4880000000003</v>
      </c>
      <c r="AP908" s="3">
        <v>6961.2079999999996</v>
      </c>
      <c r="AQ908" s="3">
        <v>7210.2370000000001</v>
      </c>
      <c r="AR908" s="3">
        <v>7372.89</v>
      </c>
      <c r="AS908" s="3">
        <v>7664.085</v>
      </c>
      <c r="AT908" s="3">
        <v>7953.5820000000003</v>
      </c>
      <c r="AU908" s="3">
        <v>8191.152</v>
      </c>
      <c r="AV908" s="3">
        <v>8461.6239999999998</v>
      </c>
      <c r="AW908" s="3">
        <v>8762.232</v>
      </c>
      <c r="AX908" s="3">
        <v>9095.6919999999991</v>
      </c>
      <c r="AY908" s="3">
        <v>9467.0460000000003</v>
      </c>
      <c r="AZ908" s="3">
        <v>9867.7579999999998</v>
      </c>
      <c r="BA908">
        <v>10289.231</v>
      </c>
      <c r="BB908">
        <v>2016</v>
      </c>
    </row>
    <row r="909" spans="1:54" hidden="1" x14ac:dyDescent="0.2">
      <c r="A909">
        <v>963</v>
      </c>
      <c r="B909" t="s">
        <v>541</v>
      </c>
      <c r="C909" t="s">
        <v>334</v>
      </c>
      <c r="D909" t="s">
        <v>195</v>
      </c>
      <c r="E909" t="s">
        <v>333</v>
      </c>
      <c r="F909" t="s">
        <v>332</v>
      </c>
      <c r="G909" t="s">
        <v>331</v>
      </c>
      <c r="H909" t="s">
        <v>322</v>
      </c>
      <c r="I909" t="s">
        <v>330</v>
      </c>
      <c r="J909" s="3" t="s">
        <v>215</v>
      </c>
      <c r="K909" s="3" t="s">
        <v>215</v>
      </c>
      <c r="L909" s="3" t="s">
        <v>215</v>
      </c>
      <c r="M909" s="3" t="s">
        <v>215</v>
      </c>
      <c r="N909" s="3" t="s">
        <v>215</v>
      </c>
      <c r="O909" s="3" t="s">
        <v>215</v>
      </c>
      <c r="P909" s="3" t="s">
        <v>215</v>
      </c>
      <c r="Q909" s="3" t="s">
        <v>215</v>
      </c>
      <c r="R909" s="3" t="s">
        <v>215</v>
      </c>
      <c r="S909" s="3" t="s">
        <v>215</v>
      </c>
      <c r="T909" s="3" t="s">
        <v>215</v>
      </c>
      <c r="U909" s="3" t="s">
        <v>215</v>
      </c>
      <c r="V909" s="3" t="s">
        <v>215</v>
      </c>
      <c r="W909" s="3" t="s">
        <v>215</v>
      </c>
      <c r="X909" s="3" t="s">
        <v>215</v>
      </c>
      <c r="Y909" s="3" t="s">
        <v>215</v>
      </c>
      <c r="Z909" s="3">
        <v>4011.3319999999999</v>
      </c>
      <c r="AA909" s="3">
        <v>4964.7299999999996</v>
      </c>
      <c r="AB909" s="3">
        <v>5653.4740000000002</v>
      </c>
      <c r="AC909" s="3">
        <v>6246.817</v>
      </c>
      <c r="AD909" s="3">
        <v>6511.1379999999999</v>
      </c>
      <c r="AE909" s="3">
        <v>6656.8519999999999</v>
      </c>
      <c r="AF909" s="3">
        <v>6984.866</v>
      </c>
      <c r="AG909" s="3">
        <v>7247.768</v>
      </c>
      <c r="AH909" s="3">
        <v>7697.1180000000004</v>
      </c>
      <c r="AI909" s="3">
        <v>8022.6220000000003</v>
      </c>
      <c r="AJ909" s="3">
        <v>8483.83</v>
      </c>
      <c r="AK909" s="3">
        <v>9004.1180000000004</v>
      </c>
      <c r="AL909" s="3">
        <v>9534.0509999999995</v>
      </c>
      <c r="AM909" s="3">
        <v>9499.27</v>
      </c>
      <c r="AN909" s="3">
        <v>9635.1010000000006</v>
      </c>
      <c r="AO909" s="3">
        <v>9810.1659999999993</v>
      </c>
      <c r="AP909" s="3">
        <v>9849.3880000000008</v>
      </c>
      <c r="AQ909" s="3">
        <v>10201.736999999999</v>
      </c>
      <c r="AR909" s="3">
        <v>10431.874</v>
      </c>
      <c r="AS909" s="3">
        <v>10843.886</v>
      </c>
      <c r="AT909" s="3">
        <v>11253.493</v>
      </c>
      <c r="AU909" s="3">
        <v>11589.63</v>
      </c>
      <c r="AV909" s="3">
        <v>11972.32</v>
      </c>
      <c r="AW909" s="3">
        <v>12397.65</v>
      </c>
      <c r="AX909" s="3">
        <v>12869.460999999999</v>
      </c>
      <c r="AY909" s="3">
        <v>13394.888000000001</v>
      </c>
      <c r="AZ909" s="3">
        <v>13961.852999999999</v>
      </c>
      <c r="BA909">
        <v>14558.195</v>
      </c>
      <c r="BB909">
        <v>2016</v>
      </c>
    </row>
    <row r="910" spans="1:54" hidden="1" x14ac:dyDescent="0.2">
      <c r="A910">
        <v>963</v>
      </c>
      <c r="B910" t="s">
        <v>541</v>
      </c>
      <c r="C910" t="s">
        <v>329</v>
      </c>
      <c r="D910" t="s">
        <v>195</v>
      </c>
      <c r="E910" t="s">
        <v>325</v>
      </c>
      <c r="F910" t="s">
        <v>328</v>
      </c>
      <c r="G910" t="s">
        <v>225</v>
      </c>
      <c r="H910" t="s">
        <v>322</v>
      </c>
      <c r="I910" t="s">
        <v>321</v>
      </c>
      <c r="J910" s="3" t="s">
        <v>215</v>
      </c>
      <c r="K910" s="3" t="s">
        <v>215</v>
      </c>
      <c r="L910" s="3" t="s">
        <v>215</v>
      </c>
      <c r="M910" s="3" t="s">
        <v>215</v>
      </c>
      <c r="N910" s="3" t="s">
        <v>215</v>
      </c>
      <c r="O910" s="3" t="s">
        <v>215</v>
      </c>
      <c r="P910" s="3" t="s">
        <v>215</v>
      </c>
      <c r="Q910" s="3" t="s">
        <v>215</v>
      </c>
      <c r="R910" s="3" t="s">
        <v>215</v>
      </c>
      <c r="S910" s="3" t="s">
        <v>215</v>
      </c>
      <c r="T910" s="3" t="s">
        <v>215</v>
      </c>
      <c r="U910" s="3" t="s">
        <v>215</v>
      </c>
      <c r="V910" s="3" t="s">
        <v>215</v>
      </c>
      <c r="W910" s="3" t="s">
        <v>215</v>
      </c>
      <c r="X910" s="3" t="s">
        <v>215</v>
      </c>
      <c r="Y910" s="3" t="s">
        <v>215</v>
      </c>
      <c r="Z910" s="3">
        <v>1460.4639999999999</v>
      </c>
      <c r="AA910" s="3">
        <v>2103.7620000000002</v>
      </c>
      <c r="AB910" s="3">
        <v>2457.9609999999998</v>
      </c>
      <c r="AC910" s="3">
        <v>2812.114</v>
      </c>
      <c r="AD910" s="3">
        <v>3130.05</v>
      </c>
      <c r="AE910" s="3">
        <v>3351.962</v>
      </c>
      <c r="AF910" s="3">
        <v>3693.6190000000001</v>
      </c>
      <c r="AG910" s="3">
        <v>3886.91</v>
      </c>
      <c r="AH910" s="3">
        <v>4230.8739999999998</v>
      </c>
      <c r="AI910" s="3">
        <v>4547.8040000000001</v>
      </c>
      <c r="AJ910" s="3">
        <v>5139.8720000000003</v>
      </c>
      <c r="AK910" s="3">
        <v>5801.8379999999997</v>
      </c>
      <c r="AL910" s="3">
        <v>6638.357</v>
      </c>
      <c r="AM910" s="3">
        <v>6614.0469999999996</v>
      </c>
      <c r="AN910" s="3">
        <v>6809.7579999999998</v>
      </c>
      <c r="AO910" s="3">
        <v>7105.0659999999998</v>
      </c>
      <c r="AP910" s="3">
        <v>7179.72</v>
      </c>
      <c r="AQ910" s="3">
        <v>7418.3339999999998</v>
      </c>
      <c r="AR910" s="3">
        <v>7656.8549999999996</v>
      </c>
      <c r="AS910" s="3">
        <v>8084.3119999999999</v>
      </c>
      <c r="AT910" s="3">
        <v>8501.741</v>
      </c>
      <c r="AU910" s="3">
        <v>8918.69</v>
      </c>
      <c r="AV910" s="3">
        <v>9357.42</v>
      </c>
      <c r="AW910" s="3">
        <v>9854.0949999999993</v>
      </c>
      <c r="AX910" s="3">
        <v>10417.638000000001</v>
      </c>
      <c r="AY910" s="3">
        <v>11037.540999999999</v>
      </c>
      <c r="AZ910" s="3">
        <v>11735.171</v>
      </c>
      <c r="BA910">
        <v>12489.874</v>
      </c>
      <c r="BB910">
        <v>2016</v>
      </c>
    </row>
    <row r="911" spans="1:54" hidden="1" x14ac:dyDescent="0.2">
      <c r="A911">
        <v>963</v>
      </c>
      <c r="B911" t="s">
        <v>541</v>
      </c>
      <c r="C911" t="s">
        <v>327</v>
      </c>
      <c r="D911" t="s">
        <v>195</v>
      </c>
      <c r="E911" t="s">
        <v>325</v>
      </c>
      <c r="F911" t="s">
        <v>326</v>
      </c>
      <c r="G911" t="s">
        <v>223</v>
      </c>
      <c r="H911" t="s">
        <v>322</v>
      </c>
      <c r="I911" t="s">
        <v>321</v>
      </c>
      <c r="J911" s="3" t="s">
        <v>215</v>
      </c>
      <c r="K911" s="3" t="s">
        <v>215</v>
      </c>
      <c r="L911" s="3" t="s">
        <v>215</v>
      </c>
      <c r="M911" s="3" t="s">
        <v>215</v>
      </c>
      <c r="N911" s="3" t="s">
        <v>215</v>
      </c>
      <c r="O911" s="3" t="s">
        <v>215</v>
      </c>
      <c r="P911" s="3" t="s">
        <v>215</v>
      </c>
      <c r="Q911" s="3" t="s">
        <v>215</v>
      </c>
      <c r="R911" s="3" t="s">
        <v>215</v>
      </c>
      <c r="S911" s="3" t="s">
        <v>215</v>
      </c>
      <c r="T911" s="3" t="s">
        <v>215</v>
      </c>
      <c r="U911" s="3" t="s">
        <v>215</v>
      </c>
      <c r="V911" s="3" t="s">
        <v>215</v>
      </c>
      <c r="W911" s="3" t="s">
        <v>215</v>
      </c>
      <c r="X911" s="3" t="s">
        <v>215</v>
      </c>
      <c r="Y911" s="3" t="s">
        <v>215</v>
      </c>
      <c r="Z911" s="3">
        <v>947.95299999999997</v>
      </c>
      <c r="AA911" s="3">
        <v>1220.0899999999999</v>
      </c>
      <c r="AB911" s="3">
        <v>1408.1220000000001</v>
      </c>
      <c r="AC911" s="3">
        <v>1533.9079999999999</v>
      </c>
      <c r="AD911" s="3">
        <v>1478.4749999999999</v>
      </c>
      <c r="AE911" s="3">
        <v>1534.67</v>
      </c>
      <c r="AF911" s="3">
        <v>1782.75</v>
      </c>
      <c r="AG911" s="3">
        <v>2246.9029999999998</v>
      </c>
      <c r="AH911" s="3">
        <v>2688.694</v>
      </c>
      <c r="AI911" s="3">
        <v>2896.4229999999998</v>
      </c>
      <c r="AJ911" s="3">
        <v>3299.6610000000001</v>
      </c>
      <c r="AK911" s="3">
        <v>4065.8829999999998</v>
      </c>
      <c r="AL911" s="3">
        <v>4995.1840000000002</v>
      </c>
      <c r="AM911" s="3">
        <v>4710.0169999999998</v>
      </c>
      <c r="AN911" s="3">
        <v>4619.9279999999999</v>
      </c>
      <c r="AO911" s="3">
        <v>5054.6350000000002</v>
      </c>
      <c r="AP911" s="3">
        <v>4719.2370000000001</v>
      </c>
      <c r="AQ911" s="3">
        <v>5037.5879999999997</v>
      </c>
      <c r="AR911" s="3">
        <v>5202.2470000000003</v>
      </c>
      <c r="AS911" s="3">
        <v>4586.5550000000003</v>
      </c>
      <c r="AT911" s="3">
        <v>4810.2659999999996</v>
      </c>
      <c r="AU911" s="3">
        <v>5148.9719999999998</v>
      </c>
      <c r="AV911" s="3">
        <v>5805.5159999999996</v>
      </c>
      <c r="AW911" s="3">
        <v>6140.4250000000002</v>
      </c>
      <c r="AX911" s="3">
        <v>6510.5259999999998</v>
      </c>
      <c r="AY911" s="3">
        <v>6887.942</v>
      </c>
      <c r="AZ911" s="3">
        <v>7313.4340000000002</v>
      </c>
      <c r="BA911">
        <v>7766.03</v>
      </c>
      <c r="BB911">
        <v>2016</v>
      </c>
    </row>
    <row r="912" spans="1:54" hidden="1" x14ac:dyDescent="0.2">
      <c r="A912">
        <v>963</v>
      </c>
      <c r="B912" t="s">
        <v>541</v>
      </c>
      <c r="C912" t="s">
        <v>212</v>
      </c>
      <c r="D912" t="s">
        <v>195</v>
      </c>
      <c r="E912" t="s">
        <v>325</v>
      </c>
      <c r="F912" t="s">
        <v>324</v>
      </c>
      <c r="G912" t="s">
        <v>323</v>
      </c>
      <c r="H912" t="s">
        <v>322</v>
      </c>
      <c r="I912" t="s">
        <v>321</v>
      </c>
      <c r="J912" s="3" t="s">
        <v>215</v>
      </c>
      <c r="K912" s="3" t="s">
        <v>215</v>
      </c>
      <c r="L912" s="3" t="s">
        <v>215</v>
      </c>
      <c r="M912" s="3" t="s">
        <v>215</v>
      </c>
      <c r="N912" s="3" t="s">
        <v>215</v>
      </c>
      <c r="O912" s="3" t="s">
        <v>215</v>
      </c>
      <c r="P912" s="3" t="s">
        <v>215</v>
      </c>
      <c r="Q912" s="3" t="s">
        <v>215</v>
      </c>
      <c r="R912" s="3" t="s">
        <v>215</v>
      </c>
      <c r="S912" s="3" t="s">
        <v>215</v>
      </c>
      <c r="T912" s="3" t="s">
        <v>215</v>
      </c>
      <c r="U912" s="3" t="s">
        <v>215</v>
      </c>
      <c r="V912" s="3" t="s">
        <v>215</v>
      </c>
      <c r="W912" s="3" t="s">
        <v>215</v>
      </c>
      <c r="X912" s="3" t="s">
        <v>215</v>
      </c>
      <c r="Y912" s="3" t="s">
        <v>215</v>
      </c>
      <c r="Z912" s="3">
        <v>2978.0430000000001</v>
      </c>
      <c r="AA912" s="3">
        <v>3748.9609999999998</v>
      </c>
      <c r="AB912" s="3">
        <v>4315.3670000000002</v>
      </c>
      <c r="AC912" s="3">
        <v>4841.2470000000003</v>
      </c>
      <c r="AD912" s="3">
        <v>5160.9070000000002</v>
      </c>
      <c r="AE912" s="3">
        <v>5396.6549999999997</v>
      </c>
      <c r="AF912" s="3">
        <v>5749.5039999999999</v>
      </c>
      <c r="AG912" s="3">
        <v>6084.866</v>
      </c>
      <c r="AH912" s="3">
        <v>6639.8209999999999</v>
      </c>
      <c r="AI912" s="3">
        <v>7143.27</v>
      </c>
      <c r="AJ912" s="3">
        <v>7786.0370000000003</v>
      </c>
      <c r="AK912" s="3">
        <v>8483.4189999999999</v>
      </c>
      <c r="AL912" s="3">
        <v>9158.9150000000009</v>
      </c>
      <c r="AM912" s="3">
        <v>9194.8029999999999</v>
      </c>
      <c r="AN912" s="3">
        <v>9440.2270000000008</v>
      </c>
      <c r="AO912" s="3">
        <v>9810.1659999999993</v>
      </c>
      <c r="AP912" s="3">
        <v>10030.824000000001</v>
      </c>
      <c r="AQ912" s="3">
        <v>10557.449000000001</v>
      </c>
      <c r="AR912" s="3">
        <v>10989.367</v>
      </c>
      <c r="AS912" s="3">
        <v>11547.261</v>
      </c>
      <c r="AT912" s="3">
        <v>12136.332</v>
      </c>
      <c r="AU912" s="3">
        <v>12723.739</v>
      </c>
      <c r="AV912" s="3">
        <v>13442.512000000001</v>
      </c>
      <c r="AW912" s="3">
        <v>14221.964</v>
      </c>
      <c r="AX912" s="3">
        <v>15053.278</v>
      </c>
      <c r="AY912" s="3">
        <v>15966.46</v>
      </c>
      <c r="AZ912" s="3">
        <v>16928.034</v>
      </c>
      <c r="BA912">
        <v>17958.169000000002</v>
      </c>
      <c r="BB912">
        <v>2016</v>
      </c>
    </row>
    <row r="913" spans="1:54" hidden="1" x14ac:dyDescent="0.2">
      <c r="A913">
        <v>963</v>
      </c>
      <c r="B913" t="s">
        <v>541</v>
      </c>
      <c r="C913" t="s">
        <v>320</v>
      </c>
      <c r="D913" t="s">
        <v>195</v>
      </c>
      <c r="E913" t="s">
        <v>319</v>
      </c>
      <c r="F913" t="s">
        <v>318</v>
      </c>
      <c r="G913" t="s">
        <v>243</v>
      </c>
    </row>
    <row r="914" spans="1:54" hidden="1" x14ac:dyDescent="0.2">
      <c r="A914">
        <v>963</v>
      </c>
      <c r="B914" t="s">
        <v>541</v>
      </c>
      <c r="C914" t="s">
        <v>317</v>
      </c>
      <c r="D914" t="s">
        <v>195</v>
      </c>
      <c r="E914" t="s">
        <v>316</v>
      </c>
      <c r="F914" t="s">
        <v>315</v>
      </c>
      <c r="G914" t="s">
        <v>288</v>
      </c>
      <c r="I914" t="s">
        <v>310</v>
      </c>
      <c r="J914" s="3" t="s">
        <v>215</v>
      </c>
      <c r="K914" s="3" t="s">
        <v>215</v>
      </c>
      <c r="L914" s="3" t="s">
        <v>215</v>
      </c>
      <c r="M914" s="3" t="s">
        <v>215</v>
      </c>
      <c r="N914" s="3" t="s">
        <v>215</v>
      </c>
      <c r="O914" s="3" t="s">
        <v>215</v>
      </c>
      <c r="P914" s="3" t="s">
        <v>215</v>
      </c>
      <c r="Q914" s="3" t="s">
        <v>215</v>
      </c>
      <c r="R914" s="3" t="s">
        <v>215</v>
      </c>
      <c r="S914" s="3" t="s">
        <v>215</v>
      </c>
      <c r="T914" s="3" t="s">
        <v>215</v>
      </c>
      <c r="U914" s="3" t="s">
        <v>215</v>
      </c>
      <c r="V914" s="3" t="s">
        <v>215</v>
      </c>
      <c r="W914" s="3" t="s">
        <v>215</v>
      </c>
      <c r="X914" s="3" t="s">
        <v>215</v>
      </c>
      <c r="Y914" s="3" t="s">
        <v>215</v>
      </c>
      <c r="Z914" s="3">
        <v>2.8000000000000001E-2</v>
      </c>
      <c r="AA914" s="3">
        <v>3.3000000000000002E-2</v>
      </c>
      <c r="AB914" s="3">
        <v>3.5999999999999997E-2</v>
      </c>
      <c r="AC914" s="3">
        <v>3.9E-2</v>
      </c>
      <c r="AD914" s="3">
        <v>3.9E-2</v>
      </c>
      <c r="AE914" s="3">
        <v>3.9E-2</v>
      </c>
      <c r="AF914" s="3">
        <v>0.04</v>
      </c>
      <c r="AG914" s="3">
        <v>0.04</v>
      </c>
      <c r="AH914" s="3">
        <v>0.04</v>
      </c>
      <c r="AI914" s="3">
        <v>0.04</v>
      </c>
      <c r="AJ914" s="3">
        <v>0.04</v>
      </c>
      <c r="AK914" s="3">
        <v>0.04</v>
      </c>
      <c r="AL914" s="3">
        <v>4.1000000000000002E-2</v>
      </c>
      <c r="AM914" s="3">
        <v>4.1000000000000002E-2</v>
      </c>
      <c r="AN914" s="3">
        <v>3.9E-2</v>
      </c>
      <c r="AO914" s="3">
        <v>3.7999999999999999E-2</v>
      </c>
      <c r="AP914" s="3">
        <v>3.6999999999999998E-2</v>
      </c>
      <c r="AQ914" s="3">
        <v>3.5999999999999997E-2</v>
      </c>
      <c r="AR914" s="3">
        <v>3.5999999999999997E-2</v>
      </c>
      <c r="AS914" s="3">
        <v>3.5000000000000003E-2</v>
      </c>
      <c r="AT914" s="3">
        <v>3.5000000000000003E-2</v>
      </c>
      <c r="AU914" s="3">
        <v>3.5000000000000003E-2</v>
      </c>
      <c r="AV914" s="3">
        <v>3.5000000000000003E-2</v>
      </c>
      <c r="AW914" s="3">
        <v>3.5000000000000003E-2</v>
      </c>
      <c r="AX914" s="3">
        <v>3.5000000000000003E-2</v>
      </c>
      <c r="AY914" s="3">
        <v>3.5000000000000003E-2</v>
      </c>
      <c r="AZ914" s="3">
        <v>3.5000000000000003E-2</v>
      </c>
      <c r="BA914">
        <v>3.5000000000000003E-2</v>
      </c>
      <c r="BB914">
        <v>2016</v>
      </c>
    </row>
    <row r="915" spans="1:54" hidden="1" x14ac:dyDescent="0.2">
      <c r="A915">
        <v>963</v>
      </c>
      <c r="B915" t="s">
        <v>541</v>
      </c>
      <c r="C915" t="s">
        <v>314</v>
      </c>
      <c r="D915" t="s">
        <v>195</v>
      </c>
      <c r="E915" t="s">
        <v>313</v>
      </c>
      <c r="F915" t="s">
        <v>312</v>
      </c>
      <c r="G915" t="s">
        <v>311</v>
      </c>
      <c r="I915" t="s">
        <v>310</v>
      </c>
      <c r="J915" s="3" t="s">
        <v>215</v>
      </c>
      <c r="K915" s="3" t="s">
        <v>215</v>
      </c>
      <c r="L915" s="3" t="s">
        <v>215</v>
      </c>
      <c r="M915" s="3" t="s">
        <v>215</v>
      </c>
      <c r="N915" s="3" t="s">
        <v>215</v>
      </c>
      <c r="O915" s="3" t="s">
        <v>215</v>
      </c>
      <c r="P915" s="3" t="s">
        <v>215</v>
      </c>
      <c r="Q915" s="3" t="s">
        <v>215</v>
      </c>
      <c r="R915" s="3" t="s">
        <v>215</v>
      </c>
      <c r="S915" s="3" t="s">
        <v>215</v>
      </c>
      <c r="T915" s="3" t="s">
        <v>215</v>
      </c>
      <c r="U915" s="3" t="s">
        <v>215</v>
      </c>
      <c r="V915" s="3" t="s">
        <v>215</v>
      </c>
      <c r="W915" s="3" t="s">
        <v>215</v>
      </c>
      <c r="X915" s="3" t="s">
        <v>215</v>
      </c>
      <c r="Y915" s="3" t="s">
        <v>215</v>
      </c>
      <c r="Z915" s="3">
        <v>0.49</v>
      </c>
      <c r="AA915" s="3">
        <v>0.56100000000000005</v>
      </c>
      <c r="AB915" s="3">
        <v>0.56999999999999995</v>
      </c>
      <c r="AC915" s="3">
        <v>0.58099999999999996</v>
      </c>
      <c r="AD915" s="3">
        <v>0.60599999999999998</v>
      </c>
      <c r="AE915" s="3">
        <v>0.621</v>
      </c>
      <c r="AF915" s="3">
        <v>0.64200000000000002</v>
      </c>
      <c r="AG915" s="3">
        <v>0.63900000000000001</v>
      </c>
      <c r="AH915" s="3">
        <v>0.63700000000000001</v>
      </c>
      <c r="AI915" s="3">
        <v>0.63700000000000001</v>
      </c>
      <c r="AJ915" s="3">
        <v>0.66</v>
      </c>
      <c r="AK915" s="3">
        <v>0.68400000000000005</v>
      </c>
      <c r="AL915" s="3">
        <v>0.72499999999999998</v>
      </c>
      <c r="AM915" s="3">
        <v>0.71899999999999997</v>
      </c>
      <c r="AN915" s="3">
        <v>0.72099999999999997</v>
      </c>
      <c r="AO915" s="3">
        <v>0.72399999999999998</v>
      </c>
      <c r="AP915" s="3">
        <v>0.71599999999999997</v>
      </c>
      <c r="AQ915" s="3">
        <v>0.70299999999999996</v>
      </c>
      <c r="AR915" s="3">
        <v>0.69699999999999995</v>
      </c>
      <c r="AS915" s="3">
        <v>0.7</v>
      </c>
      <c r="AT915" s="3">
        <v>0.70099999999999996</v>
      </c>
      <c r="AU915" s="3">
        <v>0.70099999999999996</v>
      </c>
      <c r="AV915" s="3">
        <v>0.69599999999999995</v>
      </c>
      <c r="AW915" s="3">
        <v>0.69299999999999995</v>
      </c>
      <c r="AX915" s="3">
        <v>0.69199999999999995</v>
      </c>
      <c r="AY915" s="3">
        <v>0.69099999999999995</v>
      </c>
      <c r="AZ915" s="3">
        <v>0.69299999999999995</v>
      </c>
      <c r="BA915">
        <v>0.69499999999999995</v>
      </c>
      <c r="BB915">
        <v>2016</v>
      </c>
    </row>
    <row r="916" spans="1:54" hidden="1" x14ac:dyDescent="0.2">
      <c r="A916">
        <v>963</v>
      </c>
      <c r="B916" t="s">
        <v>541</v>
      </c>
      <c r="C916" t="s">
        <v>309</v>
      </c>
      <c r="D916" t="s">
        <v>195</v>
      </c>
      <c r="E916" t="s">
        <v>308</v>
      </c>
      <c r="F916" t="s">
        <v>307</v>
      </c>
      <c r="G916" t="s">
        <v>217</v>
      </c>
      <c r="I916" t="s">
        <v>870</v>
      </c>
      <c r="J916" s="3" t="s">
        <v>215</v>
      </c>
      <c r="K916" s="3" t="s">
        <v>215</v>
      </c>
      <c r="L916" s="3" t="s">
        <v>215</v>
      </c>
      <c r="M916" s="3" t="s">
        <v>215</v>
      </c>
      <c r="N916" s="3" t="s">
        <v>215</v>
      </c>
      <c r="O916" s="3" t="s">
        <v>215</v>
      </c>
      <c r="P916" s="3" t="s">
        <v>215</v>
      </c>
      <c r="Q916" s="3" t="s">
        <v>215</v>
      </c>
      <c r="R916" s="3" t="s">
        <v>215</v>
      </c>
      <c r="S916" s="3" t="s">
        <v>215</v>
      </c>
      <c r="T916" s="3" t="s">
        <v>215</v>
      </c>
      <c r="U916" s="3" t="s">
        <v>215</v>
      </c>
      <c r="V916" s="3" t="s">
        <v>215</v>
      </c>
      <c r="W916" s="3" t="s">
        <v>215</v>
      </c>
      <c r="X916" s="3" t="s">
        <v>215</v>
      </c>
      <c r="Y916" s="3" t="s">
        <v>215</v>
      </c>
      <c r="Z916" s="3" t="s">
        <v>215</v>
      </c>
      <c r="AA916" s="3" t="s">
        <v>215</v>
      </c>
      <c r="AB916" s="3">
        <v>33.728999999999999</v>
      </c>
      <c r="AC916" s="3">
        <v>27.297000000000001</v>
      </c>
      <c r="AD916" s="3">
        <v>27.460999999999999</v>
      </c>
      <c r="AE916" s="3">
        <v>25.963000000000001</v>
      </c>
      <c r="AF916" s="3">
        <v>28.082000000000001</v>
      </c>
      <c r="AG916" s="3">
        <v>28.420999999999999</v>
      </c>
      <c r="AH916" s="3">
        <v>26.617999999999999</v>
      </c>
      <c r="AI916" s="3">
        <v>26.329000000000001</v>
      </c>
      <c r="AJ916" s="3">
        <v>20.515999999999998</v>
      </c>
      <c r="AK916" s="3">
        <v>24.518999999999998</v>
      </c>
      <c r="AL916" s="3">
        <v>26.058</v>
      </c>
      <c r="AM916" s="3">
        <v>18.582999999999998</v>
      </c>
      <c r="AN916" s="3">
        <v>15.553000000000001</v>
      </c>
      <c r="AO916" s="3">
        <v>18.145</v>
      </c>
      <c r="AP916" s="3">
        <v>18.143000000000001</v>
      </c>
      <c r="AQ916" s="3">
        <v>16.98</v>
      </c>
      <c r="AR916" s="3">
        <v>17.800999999999998</v>
      </c>
      <c r="AS916" s="3">
        <v>15.936</v>
      </c>
      <c r="AT916" s="3">
        <v>16.024000000000001</v>
      </c>
      <c r="AU916" s="3">
        <v>16.260999999999999</v>
      </c>
      <c r="AV916" s="3">
        <v>17.73</v>
      </c>
      <c r="AW916" s="3">
        <v>19.042999999999999</v>
      </c>
      <c r="AX916" s="3">
        <v>19.783000000000001</v>
      </c>
      <c r="AY916" s="3">
        <v>19.963999999999999</v>
      </c>
      <c r="AZ916" s="3">
        <v>19.972000000000001</v>
      </c>
      <c r="BA916">
        <v>20.140999999999998</v>
      </c>
      <c r="BB916">
        <v>2016</v>
      </c>
    </row>
    <row r="917" spans="1:54" hidden="1" x14ac:dyDescent="0.2">
      <c r="A917">
        <v>963</v>
      </c>
      <c r="B917" t="s">
        <v>541</v>
      </c>
      <c r="C917" t="s">
        <v>306</v>
      </c>
      <c r="D917" t="s">
        <v>195</v>
      </c>
      <c r="E917" t="s">
        <v>305</v>
      </c>
      <c r="F917" t="s">
        <v>304</v>
      </c>
      <c r="G917" t="s">
        <v>217</v>
      </c>
      <c r="I917" t="s">
        <v>870</v>
      </c>
      <c r="J917" s="3" t="s">
        <v>215</v>
      </c>
      <c r="K917" s="3" t="s">
        <v>215</v>
      </c>
      <c r="L917" s="3" t="s">
        <v>215</v>
      </c>
      <c r="M917" s="3" t="s">
        <v>215</v>
      </c>
      <c r="N917" s="3" t="s">
        <v>215</v>
      </c>
      <c r="O917" s="3" t="s">
        <v>215</v>
      </c>
      <c r="P917" s="3" t="s">
        <v>215</v>
      </c>
      <c r="Q917" s="3" t="s">
        <v>215</v>
      </c>
      <c r="R917" s="3" t="s">
        <v>215</v>
      </c>
      <c r="S917" s="3" t="s">
        <v>215</v>
      </c>
      <c r="T917" s="3" t="s">
        <v>215</v>
      </c>
      <c r="U917" s="3" t="s">
        <v>215</v>
      </c>
      <c r="V917" s="3" t="s">
        <v>215</v>
      </c>
      <c r="W917" s="3" t="s">
        <v>215</v>
      </c>
      <c r="X917" s="3" t="s">
        <v>215</v>
      </c>
      <c r="Y917" s="3" t="s">
        <v>215</v>
      </c>
      <c r="Z917" s="3" t="s">
        <v>215</v>
      </c>
      <c r="AA917" s="3" t="s">
        <v>215</v>
      </c>
      <c r="AB917" s="3">
        <v>27.088999999999999</v>
      </c>
      <c r="AC917" s="3">
        <v>18.579000000000001</v>
      </c>
      <c r="AD917" s="3">
        <v>20.317</v>
      </c>
      <c r="AE917" s="3">
        <v>13.06</v>
      </c>
      <c r="AF917" s="3">
        <v>10.461</v>
      </c>
      <c r="AG917" s="3">
        <v>9.2319999999999993</v>
      </c>
      <c r="AH917" s="3">
        <v>10.481</v>
      </c>
      <c r="AI917" s="3">
        <v>9.2460000000000004</v>
      </c>
      <c r="AJ917" s="3">
        <v>12.621</v>
      </c>
      <c r="AK917" s="3">
        <v>15.565</v>
      </c>
      <c r="AL917" s="3">
        <v>12.375999999999999</v>
      </c>
      <c r="AM917" s="3">
        <v>12.744</v>
      </c>
      <c r="AN917" s="3">
        <v>10.115</v>
      </c>
      <c r="AO917" s="3">
        <v>9.3010000000000002</v>
      </c>
      <c r="AP917" s="3">
        <v>9.4870000000000001</v>
      </c>
      <c r="AQ917" s="3">
        <v>11.651999999999999</v>
      </c>
      <c r="AR917" s="3">
        <v>10.385999999999999</v>
      </c>
      <c r="AS917" s="3">
        <v>10.279</v>
      </c>
      <c r="AT917" s="3">
        <v>10.946</v>
      </c>
      <c r="AU917" s="3">
        <v>11.039</v>
      </c>
      <c r="AV917" s="3">
        <v>11.818</v>
      </c>
      <c r="AW917" s="3">
        <v>12.52</v>
      </c>
      <c r="AX917" s="3">
        <v>14.189</v>
      </c>
      <c r="AY917" s="3">
        <v>14.913</v>
      </c>
      <c r="AZ917" s="3">
        <v>15.11</v>
      </c>
      <c r="BA917">
        <v>14.968999999999999</v>
      </c>
      <c r="BB917">
        <v>2016</v>
      </c>
    </row>
    <row r="918" spans="1:54" hidden="1" x14ac:dyDescent="0.2">
      <c r="A918">
        <v>963</v>
      </c>
      <c r="B918" t="s">
        <v>541</v>
      </c>
      <c r="C918" t="s">
        <v>303</v>
      </c>
      <c r="D918" t="s">
        <v>195</v>
      </c>
      <c r="E918" t="s">
        <v>300</v>
      </c>
      <c r="F918" t="s">
        <v>302</v>
      </c>
      <c r="G918" t="s">
        <v>295</v>
      </c>
      <c r="I918" t="s">
        <v>871</v>
      </c>
      <c r="J918" s="3" t="s">
        <v>215</v>
      </c>
      <c r="K918" s="3" t="s">
        <v>215</v>
      </c>
      <c r="L918" s="3" t="s">
        <v>215</v>
      </c>
      <c r="M918" s="3" t="s">
        <v>215</v>
      </c>
      <c r="N918" s="3" t="s">
        <v>215</v>
      </c>
      <c r="O918" s="3" t="s">
        <v>215</v>
      </c>
      <c r="P918" s="3" t="s">
        <v>215</v>
      </c>
      <c r="Q918" s="3" t="s">
        <v>215</v>
      </c>
      <c r="R918" s="3" t="s">
        <v>215</v>
      </c>
      <c r="S918" s="3" t="s">
        <v>215</v>
      </c>
      <c r="T918" s="3" t="s">
        <v>215</v>
      </c>
      <c r="U918" s="3" t="s">
        <v>215</v>
      </c>
      <c r="V918" s="3" t="s">
        <v>215</v>
      </c>
      <c r="W918" s="3" t="s">
        <v>215</v>
      </c>
      <c r="X918" s="3" t="s">
        <v>215</v>
      </c>
      <c r="Y918" s="3" t="s">
        <v>215</v>
      </c>
      <c r="Z918" s="3">
        <v>92.222999999999999</v>
      </c>
      <c r="AA918" s="3">
        <v>97.51</v>
      </c>
      <c r="AB918" s="3">
        <v>97.238</v>
      </c>
      <c r="AC918" s="3">
        <v>100</v>
      </c>
      <c r="AD918" s="3">
        <v>104.973</v>
      </c>
      <c r="AE918" s="3">
        <v>109.773</v>
      </c>
      <c r="AF918" s="3">
        <v>110.117</v>
      </c>
      <c r="AG918" s="3">
        <v>110.71899999999999</v>
      </c>
      <c r="AH918" s="3">
        <v>111.03100000000001</v>
      </c>
      <c r="AI918" s="3">
        <v>115.009</v>
      </c>
      <c r="AJ918" s="3">
        <v>122.056</v>
      </c>
      <c r="AK918" s="3">
        <v>123.877</v>
      </c>
      <c r="AL918" s="3">
        <v>133.08699999999999</v>
      </c>
      <c r="AM918" s="3">
        <v>132.58000000000001</v>
      </c>
      <c r="AN918" s="3">
        <v>135.39500000000001</v>
      </c>
      <c r="AO918" s="3">
        <v>140.37</v>
      </c>
      <c r="AP918" s="3">
        <v>143.24700000000001</v>
      </c>
      <c r="AQ918" s="3">
        <v>143.114</v>
      </c>
      <c r="AR918" s="3">
        <v>141.82599999999999</v>
      </c>
      <c r="AS918" s="3">
        <v>140.38200000000001</v>
      </c>
      <c r="AT918" s="3">
        <v>138.84700000000001</v>
      </c>
      <c r="AU918" s="3">
        <v>140.596</v>
      </c>
      <c r="AV918" s="3">
        <v>142.77000000000001</v>
      </c>
      <c r="AW918" s="3">
        <v>145.02199999999999</v>
      </c>
      <c r="AX918" s="3">
        <v>147.56299999999999</v>
      </c>
      <c r="AY918" s="3">
        <v>150.19900000000001</v>
      </c>
      <c r="AZ918" s="3">
        <v>153.19300000000001</v>
      </c>
      <c r="BA918">
        <v>156.25399999999999</v>
      </c>
      <c r="BB918">
        <v>2017</v>
      </c>
    </row>
    <row r="919" spans="1:54" hidden="1" x14ac:dyDescent="0.2">
      <c r="A919">
        <v>963</v>
      </c>
      <c r="B919" t="s">
        <v>541</v>
      </c>
      <c r="C919" t="s">
        <v>301</v>
      </c>
      <c r="D919" t="s">
        <v>195</v>
      </c>
      <c r="E919" t="s">
        <v>300</v>
      </c>
      <c r="F919" t="s">
        <v>299</v>
      </c>
      <c r="G919" t="s">
        <v>275</v>
      </c>
      <c r="I919" t="s">
        <v>298</v>
      </c>
      <c r="J919" s="3" t="s">
        <v>215</v>
      </c>
      <c r="K919" s="3" t="s">
        <v>215</v>
      </c>
      <c r="L919" s="3" t="s">
        <v>215</v>
      </c>
      <c r="M919" s="3" t="s">
        <v>215</v>
      </c>
      <c r="N919" s="3" t="s">
        <v>215</v>
      </c>
      <c r="O919" s="3" t="s">
        <v>215</v>
      </c>
      <c r="P919" s="3" t="s">
        <v>215</v>
      </c>
      <c r="Q919" s="3" t="s">
        <v>215</v>
      </c>
      <c r="R919" s="3" t="s">
        <v>215</v>
      </c>
      <c r="S919" s="3" t="s">
        <v>215</v>
      </c>
      <c r="T919" s="3" t="s">
        <v>215</v>
      </c>
      <c r="U919" s="3" t="s">
        <v>215</v>
      </c>
      <c r="V919" s="3" t="s">
        <v>215</v>
      </c>
      <c r="W919" s="3" t="s">
        <v>215</v>
      </c>
      <c r="X919" s="3" t="s">
        <v>215</v>
      </c>
      <c r="Y919" s="3" t="s">
        <v>215</v>
      </c>
      <c r="Z919" s="3" t="s">
        <v>215</v>
      </c>
      <c r="AA919" s="3">
        <v>5.7320000000000002</v>
      </c>
      <c r="AB919" s="3">
        <v>-0.27900000000000003</v>
      </c>
      <c r="AC919" s="3">
        <v>2.8410000000000002</v>
      </c>
      <c r="AD919" s="3">
        <v>4.9729999999999999</v>
      </c>
      <c r="AE919" s="3">
        <v>4.5730000000000004</v>
      </c>
      <c r="AF919" s="3">
        <v>0.313</v>
      </c>
      <c r="AG919" s="3">
        <v>0.54700000000000004</v>
      </c>
      <c r="AH919" s="3">
        <v>0.28199999999999997</v>
      </c>
      <c r="AI919" s="3">
        <v>3.5819999999999999</v>
      </c>
      <c r="AJ919" s="3">
        <v>6.1280000000000001</v>
      </c>
      <c r="AK919" s="3">
        <v>1.492</v>
      </c>
      <c r="AL919" s="3">
        <v>7.4340000000000002</v>
      </c>
      <c r="AM919" s="3">
        <v>-0.38100000000000001</v>
      </c>
      <c r="AN919" s="3">
        <v>2.1230000000000002</v>
      </c>
      <c r="AO919" s="3">
        <v>3.6749999999999998</v>
      </c>
      <c r="AP919" s="3">
        <v>2.0489999999999999</v>
      </c>
      <c r="AQ919" s="3">
        <v>-9.2999999999999999E-2</v>
      </c>
      <c r="AR919" s="3">
        <v>-0.9</v>
      </c>
      <c r="AS919" s="3">
        <v>-1.018</v>
      </c>
      <c r="AT919" s="3">
        <v>-1.093</v>
      </c>
      <c r="AU919" s="3">
        <v>1.26</v>
      </c>
      <c r="AV919" s="3">
        <v>1.546</v>
      </c>
      <c r="AW919" s="3">
        <v>1.577</v>
      </c>
      <c r="AX919" s="3">
        <v>1.7529999999999999</v>
      </c>
      <c r="AY919" s="3">
        <v>1.786</v>
      </c>
      <c r="AZ919" s="3">
        <v>1.9930000000000001</v>
      </c>
      <c r="BA919">
        <v>1.998</v>
      </c>
      <c r="BB919">
        <v>2017</v>
      </c>
    </row>
    <row r="920" spans="1:54" hidden="1" x14ac:dyDescent="0.2">
      <c r="A920">
        <v>963</v>
      </c>
      <c r="B920" t="s">
        <v>541</v>
      </c>
      <c r="C920" t="s">
        <v>297</v>
      </c>
      <c r="D920" t="s">
        <v>195</v>
      </c>
      <c r="E920" t="s">
        <v>293</v>
      </c>
      <c r="F920" t="s">
        <v>296</v>
      </c>
      <c r="G920" t="s">
        <v>295</v>
      </c>
      <c r="I920" t="s">
        <v>871</v>
      </c>
      <c r="J920" s="3" t="s">
        <v>215</v>
      </c>
      <c r="K920" s="3" t="s">
        <v>215</v>
      </c>
      <c r="L920" s="3" t="s">
        <v>215</v>
      </c>
      <c r="M920" s="3" t="s">
        <v>215</v>
      </c>
      <c r="N920" s="3" t="s">
        <v>215</v>
      </c>
      <c r="O920" s="3" t="s">
        <v>215</v>
      </c>
      <c r="P920" s="3" t="s">
        <v>215</v>
      </c>
      <c r="Q920" s="3" t="s">
        <v>215</v>
      </c>
      <c r="R920" s="3" t="s">
        <v>215</v>
      </c>
      <c r="S920" s="3" t="s">
        <v>215</v>
      </c>
      <c r="T920" s="3" t="s">
        <v>215</v>
      </c>
      <c r="U920" s="3" t="s">
        <v>215</v>
      </c>
      <c r="V920" s="3" t="s">
        <v>215</v>
      </c>
      <c r="W920" s="3" t="s">
        <v>215</v>
      </c>
      <c r="X920" s="3" t="s">
        <v>215</v>
      </c>
      <c r="Y920" s="3" t="s">
        <v>215</v>
      </c>
      <c r="Z920" s="3">
        <v>92.222999999999999</v>
      </c>
      <c r="AA920" s="3">
        <v>97.51</v>
      </c>
      <c r="AB920" s="3">
        <v>97.238</v>
      </c>
      <c r="AC920" s="3">
        <v>100</v>
      </c>
      <c r="AD920" s="3">
        <v>107</v>
      </c>
      <c r="AE920" s="3">
        <v>107.642</v>
      </c>
      <c r="AF920" s="3">
        <v>107.211</v>
      </c>
      <c r="AG920" s="3">
        <v>107.747</v>
      </c>
      <c r="AH920" s="3">
        <v>108.39400000000001</v>
      </c>
      <c r="AI920" s="3">
        <v>113.05500000000001</v>
      </c>
      <c r="AJ920" s="3">
        <v>118.196</v>
      </c>
      <c r="AK920" s="3">
        <v>124.039</v>
      </c>
      <c r="AL920" s="3">
        <v>128.76400000000001</v>
      </c>
      <c r="AM920" s="3">
        <v>128.732</v>
      </c>
      <c r="AN920" s="3">
        <v>132.691</v>
      </c>
      <c r="AO920" s="3">
        <v>136.73400000000001</v>
      </c>
      <c r="AP920" s="3">
        <v>139.19999999999999</v>
      </c>
      <c r="AQ920" s="3">
        <v>137.22499999999999</v>
      </c>
      <c r="AR920" s="3">
        <v>136.57599999999999</v>
      </c>
      <c r="AS920" s="3">
        <v>134.874</v>
      </c>
      <c r="AT920" s="3">
        <v>134.48099999999999</v>
      </c>
      <c r="AU920" s="3">
        <v>136.68299999999999</v>
      </c>
      <c r="AV920" s="3">
        <v>139.21899999999999</v>
      </c>
      <c r="AW920" s="3">
        <v>141.63399999999999</v>
      </c>
      <c r="AX920" s="3">
        <v>144.11699999999999</v>
      </c>
      <c r="AY920" s="3">
        <v>146.43299999999999</v>
      </c>
      <c r="AZ920" s="3">
        <v>149.06</v>
      </c>
      <c r="BA920">
        <v>151.74100000000001</v>
      </c>
      <c r="BB920">
        <v>2017</v>
      </c>
    </row>
    <row r="921" spans="1:54" hidden="1" x14ac:dyDescent="0.2">
      <c r="A921">
        <v>963</v>
      </c>
      <c r="B921" t="s">
        <v>541</v>
      </c>
      <c r="C921" t="s">
        <v>294</v>
      </c>
      <c r="D921" t="s">
        <v>195</v>
      </c>
      <c r="E921" t="s">
        <v>293</v>
      </c>
      <c r="F921" t="s">
        <v>292</v>
      </c>
      <c r="G921" t="s">
        <v>275</v>
      </c>
      <c r="I921" t="s">
        <v>291</v>
      </c>
      <c r="J921" s="3" t="s">
        <v>215</v>
      </c>
      <c r="K921" s="3" t="s">
        <v>215</v>
      </c>
      <c r="L921" s="3" t="s">
        <v>215</v>
      </c>
      <c r="M921" s="3" t="s">
        <v>215</v>
      </c>
      <c r="N921" s="3" t="s">
        <v>215</v>
      </c>
      <c r="O921" s="3" t="s">
        <v>215</v>
      </c>
      <c r="P921" s="3" t="s">
        <v>215</v>
      </c>
      <c r="Q921" s="3" t="s">
        <v>215</v>
      </c>
      <c r="R921" s="3" t="s">
        <v>215</v>
      </c>
      <c r="S921" s="3" t="s">
        <v>215</v>
      </c>
      <c r="T921" s="3" t="s">
        <v>215</v>
      </c>
      <c r="U921" s="3" t="s">
        <v>215</v>
      </c>
      <c r="V921" s="3" t="s">
        <v>215</v>
      </c>
      <c r="W921" s="3" t="s">
        <v>215</v>
      </c>
      <c r="X921" s="3" t="s">
        <v>215</v>
      </c>
      <c r="Y921" s="3" t="s">
        <v>215</v>
      </c>
      <c r="Z921" s="3" t="s">
        <v>215</v>
      </c>
      <c r="AA921" s="3">
        <v>5.7320000000000002</v>
      </c>
      <c r="AB921" s="3">
        <v>-0.27900000000000003</v>
      </c>
      <c r="AC921" s="3">
        <v>2.8410000000000002</v>
      </c>
      <c r="AD921" s="3">
        <v>7</v>
      </c>
      <c r="AE921" s="3">
        <v>0.6</v>
      </c>
      <c r="AF921" s="3">
        <v>-0.4</v>
      </c>
      <c r="AG921" s="3">
        <v>0.5</v>
      </c>
      <c r="AH921" s="3">
        <v>0.6</v>
      </c>
      <c r="AI921" s="3">
        <v>4.3</v>
      </c>
      <c r="AJ921" s="3">
        <v>4.548</v>
      </c>
      <c r="AK921" s="3">
        <v>4.944</v>
      </c>
      <c r="AL921" s="3">
        <v>3.8090000000000002</v>
      </c>
      <c r="AM921" s="3">
        <v>-2.5000000000000001E-2</v>
      </c>
      <c r="AN921" s="3">
        <v>3.0760000000000001</v>
      </c>
      <c r="AO921" s="3">
        <v>3.0470000000000002</v>
      </c>
      <c r="AP921" s="3">
        <v>1.8029999999999999</v>
      </c>
      <c r="AQ921" s="3">
        <v>-1.4179999999999999</v>
      </c>
      <c r="AR921" s="3">
        <v>-0.47299999999999998</v>
      </c>
      <c r="AS921" s="3">
        <v>-1.246</v>
      </c>
      <c r="AT921" s="3">
        <v>-0.29099999999999998</v>
      </c>
      <c r="AU921" s="3">
        <v>1.637</v>
      </c>
      <c r="AV921" s="3">
        <v>1.8560000000000001</v>
      </c>
      <c r="AW921" s="3">
        <v>1.734</v>
      </c>
      <c r="AX921" s="3">
        <v>1.7529999999999999</v>
      </c>
      <c r="AY921" s="3">
        <v>1.6080000000000001</v>
      </c>
      <c r="AZ921" s="3">
        <v>1.794</v>
      </c>
      <c r="BA921">
        <v>1.798</v>
      </c>
      <c r="BB921">
        <v>2017</v>
      </c>
    </row>
    <row r="922" spans="1:54" hidden="1" x14ac:dyDescent="0.2">
      <c r="A922">
        <v>963</v>
      </c>
      <c r="B922" t="s">
        <v>541</v>
      </c>
      <c r="C922" t="s">
        <v>290</v>
      </c>
      <c r="D922" t="s">
        <v>195</v>
      </c>
      <c r="E922" t="s">
        <v>289</v>
      </c>
      <c r="G922" t="s">
        <v>288</v>
      </c>
    </row>
    <row r="923" spans="1:54" hidden="1" x14ac:dyDescent="0.2">
      <c r="A923">
        <v>963</v>
      </c>
      <c r="B923" t="s">
        <v>541</v>
      </c>
      <c r="C923" t="s">
        <v>287</v>
      </c>
      <c r="D923" t="s">
        <v>195</v>
      </c>
      <c r="E923" t="s">
        <v>286</v>
      </c>
      <c r="F923" t="s">
        <v>285</v>
      </c>
      <c r="G923" t="s">
        <v>275</v>
      </c>
      <c r="I923" t="s">
        <v>872</v>
      </c>
      <c r="J923" s="3" t="s">
        <v>215</v>
      </c>
      <c r="K923" s="3" t="s">
        <v>215</v>
      </c>
      <c r="L923" s="3" t="s">
        <v>215</v>
      </c>
      <c r="M923" s="3" t="s">
        <v>215</v>
      </c>
      <c r="N923" s="3" t="s">
        <v>215</v>
      </c>
      <c r="O923" s="3" t="s">
        <v>215</v>
      </c>
      <c r="P923" s="3" t="s">
        <v>215</v>
      </c>
      <c r="Q923" s="3" t="s">
        <v>215</v>
      </c>
      <c r="R923" s="3" t="s">
        <v>215</v>
      </c>
      <c r="S923" s="3" t="s">
        <v>215</v>
      </c>
      <c r="T923" s="3" t="s">
        <v>215</v>
      </c>
      <c r="U923" s="3" t="s">
        <v>215</v>
      </c>
      <c r="V923" s="3" t="s">
        <v>215</v>
      </c>
      <c r="W923" s="3" t="s">
        <v>215</v>
      </c>
      <c r="X923" s="3" t="s">
        <v>215</v>
      </c>
      <c r="Y923" s="3" t="s">
        <v>215</v>
      </c>
      <c r="Z923" s="3" t="s">
        <v>215</v>
      </c>
      <c r="AA923" s="3" t="s">
        <v>215</v>
      </c>
      <c r="AB923" s="3" t="s">
        <v>215</v>
      </c>
      <c r="AC923" s="3">
        <v>10.257</v>
      </c>
      <c r="AD923" s="3">
        <v>-7.5919999999999996</v>
      </c>
      <c r="AE923" s="3">
        <v>9.9619999999999997</v>
      </c>
      <c r="AF923" s="3">
        <v>4.0679999999999996</v>
      </c>
      <c r="AG923" s="3">
        <v>9.2200000000000006</v>
      </c>
      <c r="AH923" s="3">
        <v>2.2170000000000001</v>
      </c>
      <c r="AI923" s="3">
        <v>0.94499999999999995</v>
      </c>
      <c r="AJ923" s="3">
        <v>-4.2779999999999996</v>
      </c>
      <c r="AK923" s="3">
        <v>0.752</v>
      </c>
      <c r="AL923" s="3">
        <v>6.6470000000000002</v>
      </c>
      <c r="AM923" s="3">
        <v>-7.66</v>
      </c>
      <c r="AN923" s="3">
        <v>-1.9339999999999999</v>
      </c>
      <c r="AO923" s="3">
        <v>2.6949999999999998</v>
      </c>
      <c r="AP923" s="3">
        <v>-4.0170000000000003</v>
      </c>
      <c r="AQ923" s="3">
        <v>1.4330000000000001</v>
      </c>
      <c r="AR923" s="3">
        <v>8.6029999999999998</v>
      </c>
      <c r="AS923" s="3">
        <v>2.161</v>
      </c>
      <c r="AT923" s="3">
        <v>4.3780000000000001</v>
      </c>
      <c r="AU923" s="3">
        <v>9.8140000000000001</v>
      </c>
      <c r="AV923" s="3">
        <v>8.6</v>
      </c>
      <c r="AW923" s="3">
        <v>6.5129999999999999</v>
      </c>
      <c r="AX923" s="3">
        <v>4.2869999999999999</v>
      </c>
      <c r="AY923" s="3">
        <v>4.0069999999999997</v>
      </c>
      <c r="AZ923" s="3">
        <v>3.9380000000000002</v>
      </c>
      <c r="BA923">
        <v>4.9660000000000002</v>
      </c>
      <c r="BB923">
        <v>2016</v>
      </c>
    </row>
    <row r="924" spans="1:54" hidden="1" x14ac:dyDescent="0.2">
      <c r="A924">
        <v>963</v>
      </c>
      <c r="B924" t="s">
        <v>541</v>
      </c>
      <c r="C924" t="s">
        <v>284</v>
      </c>
      <c r="D924" t="s">
        <v>195</v>
      </c>
      <c r="E924" t="s">
        <v>283</v>
      </c>
      <c r="F924" t="s">
        <v>282</v>
      </c>
      <c r="G924" t="s">
        <v>275</v>
      </c>
      <c r="I924" t="s">
        <v>872</v>
      </c>
      <c r="J924" s="3" t="s">
        <v>215</v>
      </c>
      <c r="K924" s="3" t="s">
        <v>215</v>
      </c>
      <c r="L924" s="3" t="s">
        <v>215</v>
      </c>
      <c r="M924" s="3" t="s">
        <v>215</v>
      </c>
      <c r="N924" s="3" t="s">
        <v>215</v>
      </c>
      <c r="O924" s="3" t="s">
        <v>215</v>
      </c>
      <c r="P924" s="3" t="s">
        <v>215</v>
      </c>
      <c r="Q924" s="3" t="s">
        <v>215</v>
      </c>
      <c r="R924" s="3" t="s">
        <v>215</v>
      </c>
      <c r="S924" s="3" t="s">
        <v>215</v>
      </c>
      <c r="T924" s="3" t="s">
        <v>215</v>
      </c>
      <c r="U924" s="3" t="s">
        <v>215</v>
      </c>
      <c r="V924" s="3" t="s">
        <v>215</v>
      </c>
      <c r="W924" s="3" t="s">
        <v>215</v>
      </c>
      <c r="X924" s="3" t="s">
        <v>215</v>
      </c>
      <c r="Y924" s="3" t="s">
        <v>215</v>
      </c>
      <c r="Z924" s="3" t="s">
        <v>215</v>
      </c>
      <c r="AA924" s="3" t="s">
        <v>215</v>
      </c>
      <c r="AB924" s="3" t="s">
        <v>215</v>
      </c>
      <c r="AC924" s="3">
        <v>10.512</v>
      </c>
      <c r="AD924" s="3">
        <v>-7.4729999999999999</v>
      </c>
      <c r="AE924" s="3">
        <v>10.138999999999999</v>
      </c>
      <c r="AF924" s="3">
        <v>3.8359999999999999</v>
      </c>
      <c r="AG924" s="3">
        <v>9.2240000000000002</v>
      </c>
      <c r="AH924" s="3">
        <v>2.5030000000000001</v>
      </c>
      <c r="AI924" s="3">
        <v>-1.6080000000000001</v>
      </c>
      <c r="AJ924" s="3">
        <v>-8.9239999999999995</v>
      </c>
      <c r="AK924" s="3">
        <v>25.643000000000001</v>
      </c>
      <c r="AL924" s="3">
        <v>7.08</v>
      </c>
      <c r="AM924" s="3">
        <v>-9.8290000000000006</v>
      </c>
      <c r="AN924" s="3">
        <v>-0.65300000000000002</v>
      </c>
      <c r="AO924" s="3">
        <v>3.625</v>
      </c>
      <c r="AP924" s="3">
        <v>-4.0490000000000004</v>
      </c>
      <c r="AQ924" s="3">
        <v>1.5149999999999999</v>
      </c>
      <c r="AR924" s="3">
        <v>8.8740000000000006</v>
      </c>
      <c r="AS924" s="3">
        <v>1.454</v>
      </c>
      <c r="AT924" s="3">
        <v>4.3630000000000004</v>
      </c>
      <c r="AU924" s="3">
        <v>10.210000000000001</v>
      </c>
      <c r="AV924" s="3">
        <v>8.6539999999999999</v>
      </c>
      <c r="AW924" s="3">
        <v>6.5449999999999999</v>
      </c>
      <c r="AX924" s="3">
        <v>4.2430000000000003</v>
      </c>
      <c r="AY924" s="3">
        <v>3.976</v>
      </c>
      <c r="AZ924" s="3">
        <v>4.3029999999999999</v>
      </c>
      <c r="BA924">
        <v>5.734</v>
      </c>
      <c r="BB924">
        <v>2016</v>
      </c>
    </row>
    <row r="925" spans="1:54" hidden="1" x14ac:dyDescent="0.2">
      <c r="A925">
        <v>963</v>
      </c>
      <c r="B925" t="s">
        <v>541</v>
      </c>
      <c r="C925" t="s">
        <v>281</v>
      </c>
      <c r="D925" t="s">
        <v>195</v>
      </c>
      <c r="E925" t="s">
        <v>280</v>
      </c>
      <c r="F925" t="s">
        <v>279</v>
      </c>
      <c r="G925" t="s">
        <v>275</v>
      </c>
      <c r="I925" t="s">
        <v>872</v>
      </c>
      <c r="J925" s="3" t="s">
        <v>215</v>
      </c>
      <c r="K925" s="3" t="s">
        <v>215</v>
      </c>
      <c r="L925" s="3" t="s">
        <v>215</v>
      </c>
      <c r="M925" s="3" t="s">
        <v>215</v>
      </c>
      <c r="N925" s="3" t="s">
        <v>215</v>
      </c>
      <c r="O925" s="3" t="s">
        <v>215</v>
      </c>
      <c r="P925" s="3" t="s">
        <v>215</v>
      </c>
      <c r="Q925" s="3" t="s">
        <v>215</v>
      </c>
      <c r="R925" s="3" t="s">
        <v>215</v>
      </c>
      <c r="S925" s="3" t="s">
        <v>215</v>
      </c>
      <c r="T925" s="3" t="s">
        <v>215</v>
      </c>
      <c r="U925" s="3" t="s">
        <v>215</v>
      </c>
      <c r="V925" s="3" t="s">
        <v>215</v>
      </c>
      <c r="W925" s="3" t="s">
        <v>215</v>
      </c>
      <c r="X925" s="3" t="s">
        <v>215</v>
      </c>
      <c r="Y925" s="3" t="s">
        <v>215</v>
      </c>
      <c r="Z925" s="3" t="s">
        <v>215</v>
      </c>
      <c r="AA925" s="3" t="s">
        <v>215</v>
      </c>
      <c r="AB925" s="3" t="s">
        <v>215</v>
      </c>
      <c r="AC925" s="3">
        <v>21.587</v>
      </c>
      <c r="AD925" s="3">
        <v>14.194000000000001</v>
      </c>
      <c r="AE925" s="3">
        <v>6.2270000000000003</v>
      </c>
      <c r="AF925" s="3">
        <v>-2.6920000000000002</v>
      </c>
      <c r="AG925" s="3">
        <v>18.350000000000001</v>
      </c>
      <c r="AH925" s="3">
        <v>12.202</v>
      </c>
      <c r="AI925" s="3">
        <v>6.1559999999999997</v>
      </c>
      <c r="AJ925" s="3">
        <v>18.567</v>
      </c>
      <c r="AK925" s="3">
        <v>-14.128</v>
      </c>
      <c r="AL925" s="3">
        <v>6.4080000000000004</v>
      </c>
      <c r="AM925" s="3">
        <v>-0.60299999999999998</v>
      </c>
      <c r="AN925" s="3">
        <v>11.015000000000001</v>
      </c>
      <c r="AO925" s="3">
        <v>4.1109999999999998</v>
      </c>
      <c r="AP925" s="3">
        <v>-0.63600000000000001</v>
      </c>
      <c r="AQ925" s="3">
        <v>8.7040000000000006</v>
      </c>
      <c r="AR925" s="3">
        <v>4.6159999999999997</v>
      </c>
      <c r="AS925" s="3">
        <v>8.1829999999999998</v>
      </c>
      <c r="AT925" s="3">
        <v>5.1680000000000001</v>
      </c>
      <c r="AU925" s="3">
        <v>12.526</v>
      </c>
      <c r="AV925" s="3">
        <v>8.4369999999999994</v>
      </c>
      <c r="AW925" s="3">
        <v>6.1929999999999996</v>
      </c>
      <c r="AX925" s="3">
        <v>6.37</v>
      </c>
      <c r="AY925" s="3">
        <v>6.0110000000000001</v>
      </c>
      <c r="AZ925" s="3">
        <v>5.35</v>
      </c>
      <c r="BA925">
        <v>4.6239999999999997</v>
      </c>
      <c r="BB925">
        <v>2016</v>
      </c>
    </row>
    <row r="926" spans="1:54" hidden="1" x14ac:dyDescent="0.2">
      <c r="A926">
        <v>963</v>
      </c>
      <c r="B926" t="s">
        <v>541</v>
      </c>
      <c r="C926" t="s">
        <v>278</v>
      </c>
      <c r="D926" t="s">
        <v>195</v>
      </c>
      <c r="E926" t="s">
        <v>277</v>
      </c>
      <c r="F926" t="s">
        <v>276</v>
      </c>
      <c r="G926" t="s">
        <v>275</v>
      </c>
      <c r="I926" t="s">
        <v>872</v>
      </c>
      <c r="J926" s="3" t="s">
        <v>215</v>
      </c>
      <c r="K926" s="3" t="s">
        <v>215</v>
      </c>
      <c r="L926" s="3" t="s">
        <v>215</v>
      </c>
      <c r="M926" s="3" t="s">
        <v>215</v>
      </c>
      <c r="N926" s="3" t="s">
        <v>215</v>
      </c>
      <c r="O926" s="3" t="s">
        <v>215</v>
      </c>
      <c r="P926" s="3" t="s">
        <v>215</v>
      </c>
      <c r="Q926" s="3" t="s">
        <v>215</v>
      </c>
      <c r="R926" s="3" t="s">
        <v>215</v>
      </c>
      <c r="S926" s="3" t="s">
        <v>215</v>
      </c>
      <c r="T926" s="3" t="s">
        <v>215</v>
      </c>
      <c r="U926" s="3" t="s">
        <v>215</v>
      </c>
      <c r="V926" s="3" t="s">
        <v>215</v>
      </c>
      <c r="W926" s="3" t="s">
        <v>215</v>
      </c>
      <c r="X926" s="3" t="s">
        <v>215</v>
      </c>
      <c r="Y926" s="3" t="s">
        <v>215</v>
      </c>
      <c r="Z926" s="3" t="s">
        <v>215</v>
      </c>
      <c r="AA926" s="3" t="s">
        <v>215</v>
      </c>
      <c r="AB926" s="3" t="s">
        <v>215</v>
      </c>
      <c r="AC926" s="3">
        <v>32.180999999999997</v>
      </c>
      <c r="AD926" s="3">
        <v>27.198</v>
      </c>
      <c r="AE926" s="3">
        <v>3.2639999999999998</v>
      </c>
      <c r="AF926" s="3">
        <v>-4.9390000000000001</v>
      </c>
      <c r="AG926" s="3">
        <v>17.082999999999998</v>
      </c>
      <c r="AH926" s="3">
        <v>18.009</v>
      </c>
      <c r="AI926" s="3">
        <v>-8.1750000000000007</v>
      </c>
      <c r="AJ926" s="3">
        <v>19.739999999999998</v>
      </c>
      <c r="AK926" s="3">
        <v>31.718</v>
      </c>
      <c r="AL926" s="3">
        <v>14.497</v>
      </c>
      <c r="AM926" s="3">
        <v>3.63</v>
      </c>
      <c r="AN926" s="3">
        <v>19.637</v>
      </c>
      <c r="AO926" s="3">
        <v>13.117000000000001</v>
      </c>
      <c r="AP926" s="3">
        <v>4.524</v>
      </c>
      <c r="AQ926" s="3">
        <v>12.638999999999999</v>
      </c>
      <c r="AR926" s="3">
        <v>4.8019999999999996</v>
      </c>
      <c r="AS926" s="3">
        <v>11.478999999999999</v>
      </c>
      <c r="AT926" s="3">
        <v>6.258</v>
      </c>
      <c r="AU926" s="3">
        <v>14.19</v>
      </c>
      <c r="AV926" s="3">
        <v>8.7249999999999996</v>
      </c>
      <c r="AW926" s="3">
        <v>6.3230000000000004</v>
      </c>
      <c r="AX926" s="3">
        <v>6.5789999999999997</v>
      </c>
      <c r="AY926" s="3">
        <v>6.2320000000000002</v>
      </c>
      <c r="AZ926" s="3">
        <v>5.657</v>
      </c>
      <c r="BA926">
        <v>4.7430000000000003</v>
      </c>
      <c r="BB926">
        <v>2016</v>
      </c>
    </row>
    <row r="927" spans="1:54" hidden="1" x14ac:dyDescent="0.2">
      <c r="A927">
        <v>963</v>
      </c>
      <c r="B927" t="s">
        <v>541</v>
      </c>
      <c r="C927" t="s">
        <v>274</v>
      </c>
      <c r="D927" t="s">
        <v>195</v>
      </c>
      <c r="E927" t="s">
        <v>273</v>
      </c>
      <c r="F927" t="s">
        <v>272</v>
      </c>
      <c r="G927" t="s">
        <v>271</v>
      </c>
      <c r="I927" t="s">
        <v>873</v>
      </c>
      <c r="J927" s="3" t="s">
        <v>215</v>
      </c>
      <c r="K927" s="3" t="s">
        <v>215</v>
      </c>
      <c r="L927" s="3" t="s">
        <v>215</v>
      </c>
      <c r="M927" s="3" t="s">
        <v>215</v>
      </c>
      <c r="N927" s="3" t="s">
        <v>215</v>
      </c>
      <c r="O927" s="3" t="s">
        <v>215</v>
      </c>
      <c r="P927" s="3" t="s">
        <v>215</v>
      </c>
      <c r="Q927" s="3" t="s">
        <v>215</v>
      </c>
      <c r="R927" s="3" t="s">
        <v>215</v>
      </c>
      <c r="S927" s="3" t="s">
        <v>215</v>
      </c>
      <c r="T927" s="3" t="s">
        <v>215</v>
      </c>
      <c r="U927" s="3" t="s">
        <v>215</v>
      </c>
      <c r="V927" s="3" t="s">
        <v>215</v>
      </c>
      <c r="W927" s="3" t="s">
        <v>215</v>
      </c>
      <c r="X927" s="3" t="s">
        <v>215</v>
      </c>
      <c r="Y927" s="3">
        <v>70</v>
      </c>
      <c r="Z927" s="3">
        <v>50</v>
      </c>
      <c r="AA927" s="3">
        <v>35.302999999999997</v>
      </c>
      <c r="AB927" s="3">
        <v>32.195999999999998</v>
      </c>
      <c r="AC927" s="3">
        <v>31.096</v>
      </c>
      <c r="AD927" s="3">
        <v>31.096</v>
      </c>
      <c r="AE927" s="3">
        <v>31.096</v>
      </c>
      <c r="AF927" s="3">
        <v>31.096</v>
      </c>
      <c r="AG927" s="3">
        <v>31.096</v>
      </c>
      <c r="AH927" s="3">
        <v>31.096</v>
      </c>
      <c r="AI927" s="3">
        <v>31.096</v>
      </c>
      <c r="AJ927" s="3">
        <v>31.096</v>
      </c>
      <c r="AK927" s="3">
        <v>29.013000000000002</v>
      </c>
      <c r="AL927" s="3">
        <v>23.408000000000001</v>
      </c>
      <c r="AM927" s="3">
        <v>24.068000000000001</v>
      </c>
      <c r="AN927" s="3">
        <v>27.202000000000002</v>
      </c>
      <c r="AO927" s="3">
        <v>27.6</v>
      </c>
      <c r="AP927" s="3">
        <v>28</v>
      </c>
      <c r="AQ927" s="3">
        <v>27.5</v>
      </c>
      <c r="AR927" s="3">
        <v>27.5</v>
      </c>
      <c r="AS927" s="3">
        <v>27.7</v>
      </c>
      <c r="AT927" s="3">
        <v>25.4</v>
      </c>
      <c r="AU927" s="3">
        <v>20.5</v>
      </c>
      <c r="AV927" s="3">
        <v>25.1</v>
      </c>
      <c r="AW927" s="3">
        <v>25</v>
      </c>
      <c r="AX927" s="3">
        <v>24.5</v>
      </c>
      <c r="AY927" s="3">
        <v>24</v>
      </c>
      <c r="AZ927" s="3">
        <v>23.5</v>
      </c>
      <c r="BA927">
        <v>24.5</v>
      </c>
      <c r="BB927">
        <v>2016</v>
      </c>
    </row>
    <row r="928" spans="1:54" hidden="1" x14ac:dyDescent="0.2">
      <c r="A928">
        <v>963</v>
      </c>
      <c r="B928" t="s">
        <v>541</v>
      </c>
      <c r="C928" t="s">
        <v>270</v>
      </c>
      <c r="D928" t="s">
        <v>195</v>
      </c>
      <c r="E928" t="s">
        <v>269</v>
      </c>
      <c r="F928" t="s">
        <v>268</v>
      </c>
      <c r="G928" t="s">
        <v>264</v>
      </c>
      <c r="H928" t="s">
        <v>263</v>
      </c>
    </row>
    <row r="929" spans="1:54" hidden="1" x14ac:dyDescent="0.2">
      <c r="A929">
        <v>963</v>
      </c>
      <c r="B929" t="s">
        <v>541</v>
      </c>
      <c r="C929" t="s">
        <v>267</v>
      </c>
      <c r="D929" t="s">
        <v>195</v>
      </c>
      <c r="E929" t="s">
        <v>266</v>
      </c>
      <c r="F929" t="s">
        <v>265</v>
      </c>
      <c r="G929" t="s">
        <v>264</v>
      </c>
      <c r="H929" t="s">
        <v>263</v>
      </c>
      <c r="I929" t="s">
        <v>874</v>
      </c>
      <c r="J929" s="3" t="s">
        <v>215</v>
      </c>
      <c r="K929" s="3" t="s">
        <v>215</v>
      </c>
      <c r="L929" s="3" t="s">
        <v>215</v>
      </c>
      <c r="M929" s="3" t="s">
        <v>215</v>
      </c>
      <c r="N929" s="3" t="s">
        <v>215</v>
      </c>
      <c r="O929" s="3" t="s">
        <v>215</v>
      </c>
      <c r="P929" s="3" t="s">
        <v>215</v>
      </c>
      <c r="Q929" s="3" t="s">
        <v>215</v>
      </c>
      <c r="R929" s="3" t="s">
        <v>215</v>
      </c>
      <c r="S929" s="3" t="s">
        <v>215</v>
      </c>
      <c r="T929" s="3" t="s">
        <v>215</v>
      </c>
      <c r="U929" s="3" t="s">
        <v>215</v>
      </c>
      <c r="V929" s="3" t="s">
        <v>215</v>
      </c>
      <c r="W929" s="3" t="s">
        <v>215</v>
      </c>
      <c r="X929" s="3" t="s">
        <v>215</v>
      </c>
      <c r="Y929" s="3" t="s">
        <v>215</v>
      </c>
      <c r="Z929" s="3">
        <v>3.78</v>
      </c>
      <c r="AA929" s="3">
        <v>3.7519999999999998</v>
      </c>
      <c r="AB929" s="3">
        <v>3.75</v>
      </c>
      <c r="AC929" s="3">
        <v>3.7589999999999999</v>
      </c>
      <c r="AD929" s="3">
        <v>3.7669999999999999</v>
      </c>
      <c r="AE929" s="3">
        <v>3.7709999999999999</v>
      </c>
      <c r="AF929" s="3">
        <v>3.7759999999999998</v>
      </c>
      <c r="AG929" s="3">
        <v>3.7789999999999999</v>
      </c>
      <c r="AH929" s="3">
        <v>3.7810000000000001</v>
      </c>
      <c r="AI929" s="3">
        <v>3.782</v>
      </c>
      <c r="AJ929" s="3">
        <v>3.7789999999999999</v>
      </c>
      <c r="AK929" s="3">
        <v>3.774</v>
      </c>
      <c r="AL929" s="3">
        <v>3.7639999999999998</v>
      </c>
      <c r="AM929" s="3">
        <v>3.7469999999999999</v>
      </c>
      <c r="AN929" s="3">
        <v>3.722</v>
      </c>
      <c r="AO929" s="3">
        <v>3.6890000000000001</v>
      </c>
      <c r="AP929" s="3">
        <v>3.6480000000000001</v>
      </c>
      <c r="AQ929" s="3">
        <v>3.605</v>
      </c>
      <c r="AR929" s="3">
        <v>3.5659999999999998</v>
      </c>
      <c r="AS929" s="3">
        <v>3.536</v>
      </c>
      <c r="AT929" s="3">
        <v>3.5169999999999999</v>
      </c>
      <c r="AU929" s="3">
        <v>3.5070000000000001</v>
      </c>
      <c r="AV929" s="3">
        <v>3.504</v>
      </c>
      <c r="AW929" s="3">
        <v>3.5019999999999998</v>
      </c>
      <c r="AX929" s="3">
        <v>3.4980000000000002</v>
      </c>
      <c r="AY929" s="3">
        <v>3.492</v>
      </c>
      <c r="AZ929" s="3">
        <v>3.484</v>
      </c>
      <c r="BA929">
        <v>3.4750000000000001</v>
      </c>
      <c r="BB929">
        <v>2016</v>
      </c>
    </row>
    <row r="930" spans="1:54" hidden="1" x14ac:dyDescent="0.2">
      <c r="A930">
        <v>963</v>
      </c>
      <c r="B930" t="s">
        <v>541</v>
      </c>
      <c r="C930" t="s">
        <v>262</v>
      </c>
      <c r="D930" t="s">
        <v>195</v>
      </c>
      <c r="E930" t="s">
        <v>260</v>
      </c>
      <c r="F930" t="s">
        <v>259</v>
      </c>
      <c r="G930" t="s">
        <v>225</v>
      </c>
      <c r="H930" t="s">
        <v>222</v>
      </c>
      <c r="I930" t="s">
        <v>875</v>
      </c>
      <c r="J930" s="3" t="s">
        <v>215</v>
      </c>
      <c r="K930" s="3" t="s">
        <v>215</v>
      </c>
      <c r="L930" s="3" t="s">
        <v>215</v>
      </c>
      <c r="M930" s="3" t="s">
        <v>215</v>
      </c>
      <c r="N930" s="3" t="s">
        <v>215</v>
      </c>
      <c r="O930" s="3" t="s">
        <v>215</v>
      </c>
      <c r="P930" s="3" t="s">
        <v>215</v>
      </c>
      <c r="Q930" s="3" t="s">
        <v>215</v>
      </c>
      <c r="R930" s="3" t="s">
        <v>215</v>
      </c>
      <c r="S930" s="3" t="s">
        <v>215</v>
      </c>
      <c r="T930" s="3" t="s">
        <v>215</v>
      </c>
      <c r="U930" s="3" t="s">
        <v>215</v>
      </c>
      <c r="V930" s="3" t="s">
        <v>215</v>
      </c>
      <c r="W930" s="3" t="s">
        <v>215</v>
      </c>
      <c r="X930" s="3" t="s">
        <v>215</v>
      </c>
      <c r="Y930" s="3" t="s">
        <v>215</v>
      </c>
      <c r="Z930" s="3" t="s">
        <v>215</v>
      </c>
      <c r="AA930" s="3" t="s">
        <v>215</v>
      </c>
      <c r="AB930" s="3">
        <v>4.9269999999999996</v>
      </c>
      <c r="AC930" s="3">
        <v>5.7850000000000001</v>
      </c>
      <c r="AD930" s="3">
        <v>6.0919999999999996</v>
      </c>
      <c r="AE930" s="3">
        <v>5.9279999999999999</v>
      </c>
      <c r="AF930" s="3">
        <v>6.2149999999999999</v>
      </c>
      <c r="AG930" s="3">
        <v>6.8949999999999996</v>
      </c>
      <c r="AH930" s="3">
        <v>7.266</v>
      </c>
      <c r="AI930" s="3">
        <v>7.9909999999999997</v>
      </c>
      <c r="AJ930" s="3">
        <v>9.2880000000000003</v>
      </c>
      <c r="AK930" s="3">
        <v>10.23</v>
      </c>
      <c r="AL930" s="3">
        <v>11.369</v>
      </c>
      <c r="AM930" s="3">
        <v>10.819000000000001</v>
      </c>
      <c r="AN930" s="3">
        <v>11.515000000000001</v>
      </c>
      <c r="AO930" s="3">
        <v>11.451000000000001</v>
      </c>
      <c r="AP930" s="3">
        <v>11.587999999999999</v>
      </c>
      <c r="AQ930" s="3">
        <v>11.564</v>
      </c>
      <c r="AR930" s="3">
        <v>11.849</v>
      </c>
      <c r="AS930" s="3">
        <v>12.362</v>
      </c>
      <c r="AT930" s="3">
        <v>12.755000000000001</v>
      </c>
      <c r="AU930" s="3">
        <v>13.538</v>
      </c>
      <c r="AV930" s="3">
        <v>14.398999999999999</v>
      </c>
      <c r="AW930" s="3">
        <v>15.147</v>
      </c>
      <c r="AX930" s="3">
        <v>15.978</v>
      </c>
      <c r="AY930" s="3">
        <v>16.829000000000001</v>
      </c>
      <c r="AZ930" s="3">
        <v>17.8</v>
      </c>
      <c r="BA930">
        <v>18.846</v>
      </c>
      <c r="BB930">
        <v>2016</v>
      </c>
    </row>
    <row r="931" spans="1:54" hidden="1" x14ac:dyDescent="0.2">
      <c r="A931">
        <v>963</v>
      </c>
      <c r="B931" t="s">
        <v>541</v>
      </c>
      <c r="C931" t="s">
        <v>261</v>
      </c>
      <c r="D931" t="s">
        <v>195</v>
      </c>
      <c r="E931" t="s">
        <v>260</v>
      </c>
      <c r="F931" t="s">
        <v>259</v>
      </c>
      <c r="G931" t="s">
        <v>217</v>
      </c>
      <c r="I931" t="s">
        <v>258</v>
      </c>
      <c r="J931" s="3" t="s">
        <v>215</v>
      </c>
      <c r="K931" s="3" t="s">
        <v>215</v>
      </c>
      <c r="L931" s="3" t="s">
        <v>215</v>
      </c>
      <c r="M931" s="3" t="s">
        <v>215</v>
      </c>
      <c r="N931" s="3" t="s">
        <v>215</v>
      </c>
      <c r="O931" s="3" t="s">
        <v>215</v>
      </c>
      <c r="P931" s="3" t="s">
        <v>215</v>
      </c>
      <c r="Q931" s="3" t="s">
        <v>215</v>
      </c>
      <c r="R931" s="3" t="s">
        <v>215</v>
      </c>
      <c r="S931" s="3" t="s">
        <v>215</v>
      </c>
      <c r="T931" s="3" t="s">
        <v>215</v>
      </c>
      <c r="U931" s="3" t="s">
        <v>215</v>
      </c>
      <c r="V931" s="3" t="s">
        <v>215</v>
      </c>
      <c r="W931" s="3" t="s">
        <v>215</v>
      </c>
      <c r="X931" s="3" t="s">
        <v>215</v>
      </c>
      <c r="Y931" s="3" t="s">
        <v>215</v>
      </c>
      <c r="Z931" s="3" t="s">
        <v>215</v>
      </c>
      <c r="AA931" s="3" t="s">
        <v>215</v>
      </c>
      <c r="AB931" s="3">
        <v>53.45</v>
      </c>
      <c r="AC931" s="3">
        <v>54.720999999999997</v>
      </c>
      <c r="AD931" s="3">
        <v>51.668999999999997</v>
      </c>
      <c r="AE931" s="3">
        <v>46.896999999999998</v>
      </c>
      <c r="AF931" s="3">
        <v>44.561</v>
      </c>
      <c r="AG931" s="3">
        <v>46.94</v>
      </c>
      <c r="AH931" s="3">
        <v>45.418999999999997</v>
      </c>
      <c r="AI931" s="3">
        <v>46.463000000000001</v>
      </c>
      <c r="AJ931" s="3">
        <v>47.814</v>
      </c>
      <c r="AK931" s="3">
        <v>46.72</v>
      </c>
      <c r="AL931" s="3">
        <v>45.503</v>
      </c>
      <c r="AM931" s="3">
        <v>43.661999999999999</v>
      </c>
      <c r="AN931" s="3">
        <v>45.430999999999997</v>
      </c>
      <c r="AO931" s="3">
        <v>43.691000000000003</v>
      </c>
      <c r="AP931" s="3">
        <v>44.241</v>
      </c>
      <c r="AQ931" s="3">
        <v>43.241</v>
      </c>
      <c r="AR931" s="3">
        <v>43.396999999999998</v>
      </c>
      <c r="AS931" s="3">
        <v>43.244999999999997</v>
      </c>
      <c r="AT931" s="3">
        <v>42.66</v>
      </c>
      <c r="AU931" s="3">
        <v>43.283000000000001</v>
      </c>
      <c r="AV931" s="3">
        <v>43.92</v>
      </c>
      <c r="AW931" s="3">
        <v>43.893999999999998</v>
      </c>
      <c r="AX931" s="3">
        <v>43.844999999999999</v>
      </c>
      <c r="AY931" s="3">
        <v>43.661999999999999</v>
      </c>
      <c r="AZ931" s="3">
        <v>43.533999999999999</v>
      </c>
      <c r="BA931">
        <v>43.418999999999997</v>
      </c>
      <c r="BB931">
        <v>2016</v>
      </c>
    </row>
    <row r="932" spans="1:54" hidden="1" x14ac:dyDescent="0.2">
      <c r="A932">
        <v>963</v>
      </c>
      <c r="B932" t="s">
        <v>541</v>
      </c>
      <c r="C932" t="s">
        <v>257</v>
      </c>
      <c r="D932" t="s">
        <v>195</v>
      </c>
      <c r="E932" t="s">
        <v>255</v>
      </c>
      <c r="F932" t="s">
        <v>254</v>
      </c>
      <c r="G932" t="s">
        <v>225</v>
      </c>
      <c r="H932" t="s">
        <v>222</v>
      </c>
      <c r="I932" t="s">
        <v>875</v>
      </c>
      <c r="J932" s="3" t="s">
        <v>215</v>
      </c>
      <c r="K932" s="3" t="s">
        <v>215</v>
      </c>
      <c r="L932" s="3" t="s">
        <v>215</v>
      </c>
      <c r="M932" s="3" t="s">
        <v>215</v>
      </c>
      <c r="N932" s="3" t="s">
        <v>215</v>
      </c>
      <c r="O932" s="3" t="s">
        <v>215</v>
      </c>
      <c r="P932" s="3" t="s">
        <v>215</v>
      </c>
      <c r="Q932" s="3" t="s">
        <v>215</v>
      </c>
      <c r="R932" s="3" t="s">
        <v>215</v>
      </c>
      <c r="S932" s="3" t="s">
        <v>215</v>
      </c>
      <c r="T932" s="3" t="s">
        <v>215</v>
      </c>
      <c r="U932" s="3" t="s">
        <v>215</v>
      </c>
      <c r="V932" s="3" t="s">
        <v>215</v>
      </c>
      <c r="W932" s="3" t="s">
        <v>215</v>
      </c>
      <c r="X932" s="3" t="s">
        <v>215</v>
      </c>
      <c r="Y932" s="3" t="s">
        <v>215</v>
      </c>
      <c r="Z932" s="3" t="s">
        <v>215</v>
      </c>
      <c r="AA932" s="3" t="s">
        <v>215</v>
      </c>
      <c r="AB932" s="3">
        <v>5.0170000000000003</v>
      </c>
      <c r="AC932" s="3">
        <v>6.0789999999999997</v>
      </c>
      <c r="AD932" s="3">
        <v>6.6379999999999999</v>
      </c>
      <c r="AE932" s="3">
        <v>6.3650000000000002</v>
      </c>
      <c r="AF932" s="3">
        <v>6.6319999999999997</v>
      </c>
      <c r="AG932" s="3">
        <v>6.96</v>
      </c>
      <c r="AH932" s="3">
        <v>7.2960000000000003</v>
      </c>
      <c r="AI932" s="3">
        <v>7.86</v>
      </c>
      <c r="AJ932" s="3">
        <v>8.8710000000000004</v>
      </c>
      <c r="AK932" s="3">
        <v>10.192</v>
      </c>
      <c r="AL932" s="3">
        <v>12.343999999999999</v>
      </c>
      <c r="AM932" s="3">
        <v>12.144</v>
      </c>
      <c r="AN932" s="3">
        <v>12.544</v>
      </c>
      <c r="AO932" s="3">
        <v>12.167</v>
      </c>
      <c r="AP932" s="3">
        <v>12.291</v>
      </c>
      <c r="AQ932" s="3">
        <v>12.045999999999999</v>
      </c>
      <c r="AR932" s="3">
        <v>12.634</v>
      </c>
      <c r="AS932" s="3">
        <v>12.417999999999999</v>
      </c>
      <c r="AT932" s="3">
        <v>12.651999999999999</v>
      </c>
      <c r="AU932" s="3">
        <v>12.933999999999999</v>
      </c>
      <c r="AV932" s="3">
        <v>13.972</v>
      </c>
      <c r="AW932" s="3">
        <v>15.063000000000001</v>
      </c>
      <c r="AX932" s="3">
        <v>16.02</v>
      </c>
      <c r="AY932" s="3">
        <v>16.884</v>
      </c>
      <c r="AZ932" s="3">
        <v>17.826000000000001</v>
      </c>
      <c r="BA932">
        <v>18.79</v>
      </c>
      <c r="BB932">
        <v>2016</v>
      </c>
    </row>
    <row r="933" spans="1:54" hidden="1" x14ac:dyDescent="0.2">
      <c r="A933">
        <v>963</v>
      </c>
      <c r="B933" t="s">
        <v>541</v>
      </c>
      <c r="C933" t="s">
        <v>256</v>
      </c>
      <c r="D933" t="s">
        <v>195</v>
      </c>
      <c r="E933" t="s">
        <v>255</v>
      </c>
      <c r="F933" t="s">
        <v>254</v>
      </c>
      <c r="G933" t="s">
        <v>217</v>
      </c>
      <c r="I933" t="s">
        <v>253</v>
      </c>
      <c r="J933" s="3" t="s">
        <v>215</v>
      </c>
      <c r="K933" s="3" t="s">
        <v>215</v>
      </c>
      <c r="L933" s="3" t="s">
        <v>215</v>
      </c>
      <c r="M933" s="3" t="s">
        <v>215</v>
      </c>
      <c r="N933" s="3" t="s">
        <v>215</v>
      </c>
      <c r="O933" s="3" t="s">
        <v>215</v>
      </c>
      <c r="P933" s="3" t="s">
        <v>215</v>
      </c>
      <c r="Q933" s="3" t="s">
        <v>215</v>
      </c>
      <c r="R933" s="3" t="s">
        <v>215</v>
      </c>
      <c r="S933" s="3" t="s">
        <v>215</v>
      </c>
      <c r="T933" s="3" t="s">
        <v>215</v>
      </c>
      <c r="U933" s="3" t="s">
        <v>215</v>
      </c>
      <c r="V933" s="3" t="s">
        <v>215</v>
      </c>
      <c r="W933" s="3" t="s">
        <v>215</v>
      </c>
      <c r="X933" s="3" t="s">
        <v>215</v>
      </c>
      <c r="Y933" s="3" t="s">
        <v>215</v>
      </c>
      <c r="Z933" s="3" t="s">
        <v>215</v>
      </c>
      <c r="AA933" s="3" t="s">
        <v>215</v>
      </c>
      <c r="AB933" s="3">
        <v>54.427999999999997</v>
      </c>
      <c r="AC933" s="3">
        <v>57.503</v>
      </c>
      <c r="AD933" s="3">
        <v>56.305999999999997</v>
      </c>
      <c r="AE933" s="3">
        <v>50.350999999999999</v>
      </c>
      <c r="AF933" s="3">
        <v>47.557000000000002</v>
      </c>
      <c r="AG933" s="3">
        <v>47.384</v>
      </c>
      <c r="AH933" s="3">
        <v>45.603000000000002</v>
      </c>
      <c r="AI933" s="3">
        <v>45.704000000000001</v>
      </c>
      <c r="AJ933" s="3">
        <v>45.664000000000001</v>
      </c>
      <c r="AK933" s="3">
        <v>46.546999999999997</v>
      </c>
      <c r="AL933" s="3">
        <v>49.408000000000001</v>
      </c>
      <c r="AM933" s="3">
        <v>49.008000000000003</v>
      </c>
      <c r="AN933" s="3">
        <v>49.491999999999997</v>
      </c>
      <c r="AO933" s="3">
        <v>46.42</v>
      </c>
      <c r="AP933" s="3">
        <v>46.926000000000002</v>
      </c>
      <c r="AQ933" s="3">
        <v>45.045000000000002</v>
      </c>
      <c r="AR933" s="3">
        <v>46.27</v>
      </c>
      <c r="AS933" s="3">
        <v>43.441000000000003</v>
      </c>
      <c r="AT933" s="3">
        <v>42.314999999999998</v>
      </c>
      <c r="AU933" s="3">
        <v>41.351999999999997</v>
      </c>
      <c r="AV933" s="3">
        <v>42.616999999999997</v>
      </c>
      <c r="AW933" s="3">
        <v>43.652999999999999</v>
      </c>
      <c r="AX933" s="3">
        <v>43.957999999999998</v>
      </c>
      <c r="AY933" s="3">
        <v>43.805999999999997</v>
      </c>
      <c r="AZ933" s="3">
        <v>43.595999999999997</v>
      </c>
      <c r="BA933">
        <v>43.29</v>
      </c>
      <c r="BB933">
        <v>2016</v>
      </c>
    </row>
    <row r="934" spans="1:54" hidden="1" x14ac:dyDescent="0.2">
      <c r="A934">
        <v>963</v>
      </c>
      <c r="B934" t="s">
        <v>541</v>
      </c>
      <c r="C934" t="s">
        <v>252</v>
      </c>
      <c r="D934" t="s">
        <v>195</v>
      </c>
      <c r="E934" t="s">
        <v>250</v>
      </c>
      <c r="F934" t="s">
        <v>249</v>
      </c>
      <c r="G934" t="s">
        <v>225</v>
      </c>
      <c r="H934" t="s">
        <v>222</v>
      </c>
      <c r="I934" t="s">
        <v>875</v>
      </c>
      <c r="J934" s="3" t="s">
        <v>215</v>
      </c>
      <c r="K934" s="3" t="s">
        <v>215</v>
      </c>
      <c r="L934" s="3" t="s">
        <v>215</v>
      </c>
      <c r="M934" s="3" t="s">
        <v>215</v>
      </c>
      <c r="N934" s="3" t="s">
        <v>215</v>
      </c>
      <c r="O934" s="3" t="s">
        <v>215</v>
      </c>
      <c r="P934" s="3" t="s">
        <v>215</v>
      </c>
      <c r="Q934" s="3" t="s">
        <v>215</v>
      </c>
      <c r="R934" s="3" t="s">
        <v>215</v>
      </c>
      <c r="S934" s="3" t="s">
        <v>215</v>
      </c>
      <c r="T934" s="3" t="s">
        <v>215</v>
      </c>
      <c r="U934" s="3" t="s">
        <v>215</v>
      </c>
      <c r="V934" s="3" t="s">
        <v>215</v>
      </c>
      <c r="W934" s="3" t="s">
        <v>215</v>
      </c>
      <c r="X934" s="3" t="s">
        <v>215</v>
      </c>
      <c r="Y934" s="3" t="s">
        <v>215</v>
      </c>
      <c r="Z934" s="3" t="s">
        <v>215</v>
      </c>
      <c r="AA934" s="3" t="s">
        <v>215</v>
      </c>
      <c r="AB934" s="3">
        <v>-0.09</v>
      </c>
      <c r="AC934" s="3">
        <v>-0.29399999999999998</v>
      </c>
      <c r="AD934" s="3">
        <v>-0.54700000000000004</v>
      </c>
      <c r="AE934" s="3">
        <v>-0.437</v>
      </c>
      <c r="AF934" s="3">
        <v>-0.41799999999999998</v>
      </c>
      <c r="AG934" s="3">
        <v>-6.5000000000000002E-2</v>
      </c>
      <c r="AH934" s="3">
        <v>-2.9000000000000001E-2</v>
      </c>
      <c r="AI934" s="3">
        <v>0.13100000000000001</v>
      </c>
      <c r="AJ934" s="3">
        <v>0.41799999999999998</v>
      </c>
      <c r="AK934" s="3">
        <v>3.7999999999999999E-2</v>
      </c>
      <c r="AL934" s="3">
        <v>-0.97599999999999998</v>
      </c>
      <c r="AM934" s="3">
        <v>-1.325</v>
      </c>
      <c r="AN934" s="3">
        <v>-1.0289999999999999</v>
      </c>
      <c r="AO934" s="3">
        <v>-0.71499999999999997</v>
      </c>
      <c r="AP934" s="3">
        <v>-0.70299999999999996</v>
      </c>
      <c r="AQ934" s="3">
        <v>-0.48199999999999998</v>
      </c>
      <c r="AR934" s="3">
        <v>-0.78400000000000003</v>
      </c>
      <c r="AS934" s="3">
        <v>-5.6000000000000001E-2</v>
      </c>
      <c r="AT934" s="3">
        <v>0.10299999999999999</v>
      </c>
      <c r="AU934" s="3">
        <v>0.60399999999999998</v>
      </c>
      <c r="AV934" s="3">
        <v>0.42699999999999999</v>
      </c>
      <c r="AW934" s="3">
        <v>8.3000000000000004E-2</v>
      </c>
      <c r="AX934" s="3">
        <v>-4.1000000000000002E-2</v>
      </c>
      <c r="AY934" s="3">
        <v>-5.5E-2</v>
      </c>
      <c r="AZ934" s="3">
        <v>-2.5000000000000001E-2</v>
      </c>
      <c r="BA934">
        <v>5.6000000000000001E-2</v>
      </c>
      <c r="BB934">
        <v>2016</v>
      </c>
    </row>
    <row r="935" spans="1:54" hidden="1" x14ac:dyDescent="0.2">
      <c r="A935">
        <v>963</v>
      </c>
      <c r="B935" t="s">
        <v>541</v>
      </c>
      <c r="C935" t="s">
        <v>251</v>
      </c>
      <c r="D935" t="s">
        <v>195</v>
      </c>
      <c r="E935" t="s">
        <v>250</v>
      </c>
      <c r="F935" t="s">
        <v>249</v>
      </c>
      <c r="G935" t="s">
        <v>217</v>
      </c>
      <c r="I935" t="s">
        <v>248</v>
      </c>
      <c r="J935" s="3" t="s">
        <v>215</v>
      </c>
      <c r="K935" s="3" t="s">
        <v>215</v>
      </c>
      <c r="L935" s="3" t="s">
        <v>215</v>
      </c>
      <c r="M935" s="3" t="s">
        <v>215</v>
      </c>
      <c r="N935" s="3" t="s">
        <v>215</v>
      </c>
      <c r="O935" s="3" t="s">
        <v>215</v>
      </c>
      <c r="P935" s="3" t="s">
        <v>215</v>
      </c>
      <c r="Q935" s="3" t="s">
        <v>215</v>
      </c>
      <c r="R935" s="3" t="s">
        <v>215</v>
      </c>
      <c r="S935" s="3" t="s">
        <v>215</v>
      </c>
      <c r="T935" s="3" t="s">
        <v>215</v>
      </c>
      <c r="U935" s="3" t="s">
        <v>215</v>
      </c>
      <c r="V935" s="3" t="s">
        <v>215</v>
      </c>
      <c r="W935" s="3" t="s">
        <v>215</v>
      </c>
      <c r="X935" s="3" t="s">
        <v>215</v>
      </c>
      <c r="Y935" s="3" t="s">
        <v>215</v>
      </c>
      <c r="Z935" s="3" t="s">
        <v>215</v>
      </c>
      <c r="AA935" s="3" t="s">
        <v>215</v>
      </c>
      <c r="AB935" s="3">
        <v>-0.97799999999999998</v>
      </c>
      <c r="AC935" s="3">
        <v>-2.782</v>
      </c>
      <c r="AD935" s="3">
        <v>-4.6369999999999996</v>
      </c>
      <c r="AE935" s="3">
        <v>-3.4529999999999998</v>
      </c>
      <c r="AF935" s="3">
        <v>-2.9950000000000001</v>
      </c>
      <c r="AG935" s="3">
        <v>-0.44400000000000001</v>
      </c>
      <c r="AH935" s="3">
        <v>-0.184</v>
      </c>
      <c r="AI935" s="3">
        <v>0.76</v>
      </c>
      <c r="AJ935" s="3">
        <v>2.149</v>
      </c>
      <c r="AK935" s="3">
        <v>0.17399999999999999</v>
      </c>
      <c r="AL935" s="3">
        <v>-3.9049999999999998</v>
      </c>
      <c r="AM935" s="3">
        <v>-5.3460000000000001</v>
      </c>
      <c r="AN935" s="3">
        <v>-4.0609999999999999</v>
      </c>
      <c r="AO935" s="3">
        <v>-2.73</v>
      </c>
      <c r="AP935" s="3">
        <v>-2.6850000000000001</v>
      </c>
      <c r="AQ935" s="3">
        <v>-1.804</v>
      </c>
      <c r="AR935" s="3">
        <v>-2.8719999999999999</v>
      </c>
      <c r="AS935" s="3">
        <v>-0.19700000000000001</v>
      </c>
      <c r="AT935" s="3">
        <v>0.34599999999999997</v>
      </c>
      <c r="AU935" s="3">
        <v>1.93</v>
      </c>
      <c r="AV935" s="3">
        <v>1.3029999999999999</v>
      </c>
      <c r="AW935" s="3">
        <v>0.24099999999999999</v>
      </c>
      <c r="AX935" s="3">
        <v>-0.113</v>
      </c>
      <c r="AY935" s="3">
        <v>-0.14299999999999999</v>
      </c>
      <c r="AZ935" s="3">
        <v>-6.2E-2</v>
      </c>
      <c r="BA935">
        <v>0.129</v>
      </c>
      <c r="BB935">
        <v>2016</v>
      </c>
    </row>
    <row r="936" spans="1:54" hidden="1" x14ac:dyDescent="0.2">
      <c r="A936">
        <v>963</v>
      </c>
      <c r="B936" t="s">
        <v>541</v>
      </c>
      <c r="C936" t="s">
        <v>247</v>
      </c>
      <c r="D936" t="s">
        <v>195</v>
      </c>
      <c r="E936" t="s">
        <v>245</v>
      </c>
      <c r="F936" t="s">
        <v>244</v>
      </c>
      <c r="G936" t="s">
        <v>225</v>
      </c>
      <c r="H936" t="s">
        <v>222</v>
      </c>
      <c r="I936" t="s">
        <v>875</v>
      </c>
      <c r="J936" s="3" t="s">
        <v>215</v>
      </c>
      <c r="K936" s="3" t="s">
        <v>215</v>
      </c>
      <c r="L936" s="3" t="s">
        <v>215</v>
      </c>
      <c r="M936" s="3" t="s">
        <v>215</v>
      </c>
      <c r="N936" s="3" t="s">
        <v>215</v>
      </c>
      <c r="O936" s="3" t="s">
        <v>215</v>
      </c>
      <c r="P936" s="3" t="s">
        <v>215</v>
      </c>
      <c r="Q936" s="3" t="s">
        <v>215</v>
      </c>
      <c r="R936" s="3" t="s">
        <v>215</v>
      </c>
      <c r="S936" s="3" t="s">
        <v>215</v>
      </c>
      <c r="T936" s="3" t="s">
        <v>215</v>
      </c>
      <c r="U936" s="3" t="s">
        <v>215</v>
      </c>
      <c r="V936" s="3" t="s">
        <v>215</v>
      </c>
      <c r="W936" s="3" t="s">
        <v>215</v>
      </c>
      <c r="X936" s="3" t="s">
        <v>215</v>
      </c>
      <c r="Y936" s="3" t="s">
        <v>215</v>
      </c>
      <c r="Z936" s="3" t="s">
        <v>215</v>
      </c>
      <c r="AA936" s="3" t="s">
        <v>215</v>
      </c>
      <c r="AB936" s="3" t="s">
        <v>215</v>
      </c>
      <c r="AC936" s="3" t="s">
        <v>215</v>
      </c>
      <c r="AD936" s="3">
        <v>-0.86499999999999999</v>
      </c>
      <c r="AE936" s="3">
        <v>-0.79900000000000004</v>
      </c>
      <c r="AF936" s="3">
        <v>-0.191</v>
      </c>
      <c r="AG936" s="3">
        <v>8.5999999999999993E-2</v>
      </c>
      <c r="AH936" s="3">
        <v>7.1999999999999995E-2</v>
      </c>
      <c r="AI936" s="3">
        <v>0.27800000000000002</v>
      </c>
      <c r="AJ936" s="3">
        <v>0.441</v>
      </c>
      <c r="AK936" s="3">
        <v>-0.18099999999999999</v>
      </c>
      <c r="AL936" s="3">
        <v>-1.5029999999999999</v>
      </c>
      <c r="AM936" s="3">
        <v>-1.4910000000000001</v>
      </c>
      <c r="AN936" s="3">
        <v>-1.0609999999999999</v>
      </c>
      <c r="AO936" s="3">
        <v>-0.64300000000000002</v>
      </c>
      <c r="AP936" s="3">
        <v>-0.34300000000000003</v>
      </c>
      <c r="AQ936" s="3">
        <v>-0.191</v>
      </c>
      <c r="AR936" s="3">
        <v>-0.40699999999999997</v>
      </c>
      <c r="AS936" s="3">
        <v>0.23</v>
      </c>
      <c r="AT936" s="3">
        <v>0.28999999999999998</v>
      </c>
      <c r="AU936" s="3">
        <v>0.79</v>
      </c>
      <c r="AV936" s="3">
        <v>0.57899999999999996</v>
      </c>
      <c r="AW936" s="3">
        <v>0.188</v>
      </c>
      <c r="AX936" s="3">
        <v>1.4999999999999999E-2</v>
      </c>
      <c r="AY936" s="3">
        <v>-5.3999999999999999E-2</v>
      </c>
      <c r="AZ936" s="3">
        <v>-7.3999999999999996E-2</v>
      </c>
      <c r="BA936">
        <v>-2.5000000000000001E-2</v>
      </c>
      <c r="BB936">
        <v>2016</v>
      </c>
    </row>
    <row r="937" spans="1:54" hidden="1" x14ac:dyDescent="0.2">
      <c r="A937">
        <v>963</v>
      </c>
      <c r="B937" t="s">
        <v>541</v>
      </c>
      <c r="C937" t="s">
        <v>246</v>
      </c>
      <c r="D937" t="s">
        <v>195</v>
      </c>
      <c r="E937" t="s">
        <v>245</v>
      </c>
      <c r="F937" t="s">
        <v>244</v>
      </c>
      <c r="G937" t="s">
        <v>243</v>
      </c>
      <c r="I937" t="s">
        <v>362</v>
      </c>
      <c r="J937" s="3" t="s">
        <v>215</v>
      </c>
      <c r="K937" s="3" t="s">
        <v>215</v>
      </c>
      <c r="L937" s="3" t="s">
        <v>215</v>
      </c>
      <c r="M937" s="3" t="s">
        <v>215</v>
      </c>
      <c r="N937" s="3" t="s">
        <v>215</v>
      </c>
      <c r="O937" s="3" t="s">
        <v>215</v>
      </c>
      <c r="P937" s="3" t="s">
        <v>215</v>
      </c>
      <c r="Q937" s="3" t="s">
        <v>215</v>
      </c>
      <c r="R937" s="3" t="s">
        <v>215</v>
      </c>
      <c r="S937" s="3" t="s">
        <v>215</v>
      </c>
      <c r="T937" s="3" t="s">
        <v>215</v>
      </c>
      <c r="U937" s="3" t="s">
        <v>215</v>
      </c>
      <c r="V937" s="3" t="s">
        <v>215</v>
      </c>
      <c r="W937" s="3" t="s">
        <v>215</v>
      </c>
      <c r="X937" s="3" t="s">
        <v>215</v>
      </c>
      <c r="Y937" s="3" t="s">
        <v>215</v>
      </c>
      <c r="Z937" s="3" t="s">
        <v>215</v>
      </c>
      <c r="AA937" s="3" t="s">
        <v>215</v>
      </c>
      <c r="AB937" s="3" t="s">
        <v>215</v>
      </c>
      <c r="AC937" s="3" t="s">
        <v>215</v>
      </c>
      <c r="AD937" s="3">
        <v>-7.923</v>
      </c>
      <c r="AE937" s="3">
        <v>-6.4580000000000002</v>
      </c>
      <c r="AF937" s="3">
        <v>-1.367</v>
      </c>
      <c r="AG937" s="3">
        <v>0.57299999999999995</v>
      </c>
      <c r="AH937" s="3">
        <v>0.443</v>
      </c>
      <c r="AI937" s="3">
        <v>1.5860000000000001</v>
      </c>
      <c r="AJ937" s="3">
        <v>2.266</v>
      </c>
      <c r="AK937" s="3">
        <v>-0.84399999999999997</v>
      </c>
      <c r="AL937" s="3">
        <v>-6.3090000000000002</v>
      </c>
      <c r="AM937" s="3">
        <v>-6.109</v>
      </c>
      <c r="AN937" s="3">
        <v>-4.1980000000000004</v>
      </c>
      <c r="AO937" s="3">
        <v>-2.4380000000000002</v>
      </c>
      <c r="AP937" s="3">
        <v>-1.2709999999999999</v>
      </c>
      <c r="AQ937" s="3">
        <v>-0.69599999999999995</v>
      </c>
      <c r="AR937" s="3">
        <v>-1.4419999999999999</v>
      </c>
      <c r="AS937" s="3">
        <v>0.78700000000000003</v>
      </c>
      <c r="AT937" s="3">
        <v>0.95499999999999996</v>
      </c>
      <c r="AU937" s="3">
        <v>2.4910000000000001</v>
      </c>
      <c r="AV937" s="3">
        <v>1.748</v>
      </c>
      <c r="AW937" s="3">
        <v>0.54</v>
      </c>
      <c r="AX937" s="3">
        <v>0.04</v>
      </c>
      <c r="AY937" s="3">
        <v>-0.14000000000000001</v>
      </c>
      <c r="AZ937" s="3">
        <v>-0.18099999999999999</v>
      </c>
      <c r="BA937">
        <v>-5.8999999999999997E-2</v>
      </c>
      <c r="BB937">
        <v>2016</v>
      </c>
    </row>
    <row r="938" spans="1:54" hidden="1" x14ac:dyDescent="0.2">
      <c r="A938">
        <v>963</v>
      </c>
      <c r="B938" t="s">
        <v>541</v>
      </c>
      <c r="C938" t="s">
        <v>242</v>
      </c>
      <c r="D938" t="s">
        <v>195</v>
      </c>
      <c r="E938" t="s">
        <v>240</v>
      </c>
      <c r="F938" t="s">
        <v>239</v>
      </c>
      <c r="G938" t="s">
        <v>225</v>
      </c>
      <c r="H938" t="s">
        <v>222</v>
      </c>
      <c r="I938" t="s">
        <v>875</v>
      </c>
      <c r="J938" s="3" t="s">
        <v>215</v>
      </c>
      <c r="K938" s="3" t="s">
        <v>215</v>
      </c>
      <c r="L938" s="3" t="s">
        <v>215</v>
      </c>
      <c r="M938" s="3" t="s">
        <v>215</v>
      </c>
      <c r="N938" s="3" t="s">
        <v>215</v>
      </c>
      <c r="O938" s="3" t="s">
        <v>215</v>
      </c>
      <c r="P938" s="3" t="s">
        <v>215</v>
      </c>
      <c r="Q938" s="3" t="s">
        <v>215</v>
      </c>
      <c r="R938" s="3" t="s">
        <v>215</v>
      </c>
      <c r="S938" s="3" t="s">
        <v>215</v>
      </c>
      <c r="T938" s="3" t="s">
        <v>215</v>
      </c>
      <c r="U938" s="3" t="s">
        <v>215</v>
      </c>
      <c r="V938" s="3" t="s">
        <v>215</v>
      </c>
      <c r="W938" s="3" t="s">
        <v>215</v>
      </c>
      <c r="X938" s="3" t="s">
        <v>215</v>
      </c>
      <c r="Y938" s="3" t="s">
        <v>215</v>
      </c>
      <c r="Z938" s="3" t="s">
        <v>215</v>
      </c>
      <c r="AA938" s="3" t="s">
        <v>215</v>
      </c>
      <c r="AB938" s="3">
        <v>-1.4E-2</v>
      </c>
      <c r="AC938" s="3">
        <v>-0.19700000000000001</v>
      </c>
      <c r="AD938" s="3">
        <v>-0.41399999999999998</v>
      </c>
      <c r="AE938" s="3">
        <v>-0.308</v>
      </c>
      <c r="AF938" s="3">
        <v>-0.27300000000000002</v>
      </c>
      <c r="AG938" s="3">
        <v>0.04</v>
      </c>
      <c r="AH938" s="3">
        <v>6.4000000000000001E-2</v>
      </c>
      <c r="AI938" s="3">
        <v>0.23</v>
      </c>
      <c r="AJ938" s="3">
        <v>0.55100000000000005</v>
      </c>
      <c r="AK938" s="3">
        <v>0.17399999999999999</v>
      </c>
      <c r="AL938" s="3">
        <v>-0.85099999999999998</v>
      </c>
      <c r="AM938" s="3">
        <v>-1.198</v>
      </c>
      <c r="AN938" s="3">
        <v>-0.879</v>
      </c>
      <c r="AO938" s="3">
        <v>-0.55100000000000005</v>
      </c>
      <c r="AP938" s="3">
        <v>-0.51</v>
      </c>
      <c r="AQ938" s="3">
        <v>-0.28699999999999998</v>
      </c>
      <c r="AR938" s="3">
        <v>-0.57399999999999995</v>
      </c>
      <c r="AS938" s="3">
        <v>0.17499999999999999</v>
      </c>
      <c r="AT938" s="3">
        <v>0.36</v>
      </c>
      <c r="AU938" s="3">
        <v>0.872</v>
      </c>
      <c r="AV938" s="3">
        <v>0.70799999999999996</v>
      </c>
      <c r="AW938" s="3">
        <v>0.42799999999999999</v>
      </c>
      <c r="AX938" s="3">
        <v>0.26400000000000001</v>
      </c>
      <c r="AY938" s="3">
        <v>0.26300000000000001</v>
      </c>
      <c r="AZ938" s="3">
        <v>0.35499999999999998</v>
      </c>
      <c r="BA938">
        <v>0.438</v>
      </c>
      <c r="BB938">
        <v>2016</v>
      </c>
    </row>
    <row r="939" spans="1:54" hidden="1" x14ac:dyDescent="0.2">
      <c r="A939">
        <v>963</v>
      </c>
      <c r="B939" t="s">
        <v>541</v>
      </c>
      <c r="C939" t="s">
        <v>241</v>
      </c>
      <c r="D939" t="s">
        <v>195</v>
      </c>
      <c r="E939" t="s">
        <v>240</v>
      </c>
      <c r="F939" t="s">
        <v>239</v>
      </c>
      <c r="G939" t="s">
        <v>217</v>
      </c>
      <c r="I939" t="s">
        <v>238</v>
      </c>
      <c r="J939" s="3" t="s">
        <v>215</v>
      </c>
      <c r="K939" s="3" t="s">
        <v>215</v>
      </c>
      <c r="L939" s="3" t="s">
        <v>215</v>
      </c>
      <c r="M939" s="3" t="s">
        <v>215</v>
      </c>
      <c r="N939" s="3" t="s">
        <v>215</v>
      </c>
      <c r="O939" s="3" t="s">
        <v>215</v>
      </c>
      <c r="P939" s="3" t="s">
        <v>215</v>
      </c>
      <c r="Q939" s="3" t="s">
        <v>215</v>
      </c>
      <c r="R939" s="3" t="s">
        <v>215</v>
      </c>
      <c r="S939" s="3" t="s">
        <v>215</v>
      </c>
      <c r="T939" s="3" t="s">
        <v>215</v>
      </c>
      <c r="U939" s="3" t="s">
        <v>215</v>
      </c>
      <c r="V939" s="3" t="s">
        <v>215</v>
      </c>
      <c r="W939" s="3" t="s">
        <v>215</v>
      </c>
      <c r="X939" s="3" t="s">
        <v>215</v>
      </c>
      <c r="Y939" s="3" t="s">
        <v>215</v>
      </c>
      <c r="Z939" s="3" t="s">
        <v>215</v>
      </c>
      <c r="AA939" s="3" t="s">
        <v>215</v>
      </c>
      <c r="AB939" s="3">
        <v>-0.155</v>
      </c>
      <c r="AC939" s="3">
        <v>-1.863</v>
      </c>
      <c r="AD939" s="3">
        <v>-3.5129999999999999</v>
      </c>
      <c r="AE939" s="3">
        <v>-2.4369999999999998</v>
      </c>
      <c r="AF939" s="3">
        <v>-1.958</v>
      </c>
      <c r="AG939" s="3">
        <v>0.27</v>
      </c>
      <c r="AH939" s="3">
        <v>0.40100000000000002</v>
      </c>
      <c r="AI939" s="3">
        <v>1.337</v>
      </c>
      <c r="AJ939" s="3">
        <v>2.8340000000000001</v>
      </c>
      <c r="AK939" s="3">
        <v>0.79500000000000004</v>
      </c>
      <c r="AL939" s="3">
        <v>-3.4079999999999999</v>
      </c>
      <c r="AM939" s="3">
        <v>-4.8330000000000002</v>
      </c>
      <c r="AN939" s="3">
        <v>-3.4689999999999999</v>
      </c>
      <c r="AO939" s="3">
        <v>-2.101</v>
      </c>
      <c r="AP939" s="3">
        <v>-1.9470000000000001</v>
      </c>
      <c r="AQ939" s="3">
        <v>-1.073</v>
      </c>
      <c r="AR939" s="3">
        <v>-2.1040000000000001</v>
      </c>
      <c r="AS939" s="3">
        <v>0.61299999999999999</v>
      </c>
      <c r="AT939" s="3">
        <v>1.2030000000000001</v>
      </c>
      <c r="AU939" s="3">
        <v>2.7869999999999999</v>
      </c>
      <c r="AV939" s="3">
        <v>2.1589999999999998</v>
      </c>
      <c r="AW939" s="3">
        <v>1.242</v>
      </c>
      <c r="AX939" s="3">
        <v>0.72499999999999998</v>
      </c>
      <c r="AY939" s="3">
        <v>0.68200000000000005</v>
      </c>
      <c r="AZ939" s="3">
        <v>0.86899999999999999</v>
      </c>
      <c r="BA939">
        <v>1.0089999999999999</v>
      </c>
      <c r="BB939">
        <v>2016</v>
      </c>
    </row>
    <row r="940" spans="1:54" hidden="1" x14ac:dyDescent="0.2">
      <c r="A940">
        <v>963</v>
      </c>
      <c r="B940" t="s">
        <v>541</v>
      </c>
      <c r="C940" t="s">
        <v>237</v>
      </c>
      <c r="D940" t="s">
        <v>195</v>
      </c>
      <c r="E940" t="s">
        <v>235</v>
      </c>
      <c r="F940" t="s">
        <v>234</v>
      </c>
      <c r="G940" t="s">
        <v>225</v>
      </c>
      <c r="H940" t="s">
        <v>222</v>
      </c>
      <c r="I940" t="s">
        <v>875</v>
      </c>
      <c r="J940" s="3" t="s">
        <v>215</v>
      </c>
      <c r="K940" s="3" t="s">
        <v>215</v>
      </c>
      <c r="L940" s="3" t="s">
        <v>215</v>
      </c>
      <c r="M940" s="3" t="s">
        <v>215</v>
      </c>
      <c r="N940" s="3" t="s">
        <v>215</v>
      </c>
      <c r="O940" s="3" t="s">
        <v>215</v>
      </c>
      <c r="P940" s="3" t="s">
        <v>215</v>
      </c>
      <c r="Q940" s="3" t="s">
        <v>215</v>
      </c>
      <c r="R940" s="3" t="s">
        <v>215</v>
      </c>
      <c r="S940" s="3" t="s">
        <v>215</v>
      </c>
      <c r="T940" s="3" t="s">
        <v>215</v>
      </c>
      <c r="U940" s="3" t="s">
        <v>215</v>
      </c>
      <c r="V940" s="3" t="s">
        <v>215</v>
      </c>
      <c r="W940" s="3" t="s">
        <v>215</v>
      </c>
      <c r="X940" s="3" t="s">
        <v>215</v>
      </c>
      <c r="Y940" s="3" t="s">
        <v>215</v>
      </c>
      <c r="Z940" s="3" t="s">
        <v>215</v>
      </c>
      <c r="AA940" s="3" t="s">
        <v>215</v>
      </c>
      <c r="AB940" s="3">
        <v>4.6769999999999996</v>
      </c>
      <c r="AC940" s="3">
        <v>5.641</v>
      </c>
      <c r="AD940" s="3">
        <v>3.8010000000000002</v>
      </c>
      <c r="AE940" s="3">
        <v>3.899</v>
      </c>
      <c r="AF940" s="3">
        <v>3.6909999999999998</v>
      </c>
      <c r="AG940" s="3">
        <v>3.2570000000000001</v>
      </c>
      <c r="AH940" s="3">
        <v>3.157</v>
      </c>
      <c r="AI940" s="3">
        <v>3.2879999999999998</v>
      </c>
      <c r="AJ940" s="3">
        <v>2.5609999999999999</v>
      </c>
      <c r="AK940" s="3">
        <v>0.96</v>
      </c>
      <c r="AL940" s="3">
        <v>5.3959999999999999</v>
      </c>
      <c r="AM940" s="3">
        <v>6.625</v>
      </c>
      <c r="AN940" s="3">
        <v>9.1010000000000009</v>
      </c>
      <c r="AO940" s="3">
        <v>9.7409999999999997</v>
      </c>
      <c r="AP940" s="3">
        <v>9.8640000000000008</v>
      </c>
      <c r="AQ940" s="3">
        <v>10.489000000000001</v>
      </c>
      <c r="AR940" s="3">
        <v>10.5</v>
      </c>
      <c r="AS940" s="3">
        <v>10.968</v>
      </c>
      <c r="AT940" s="3">
        <v>10.904</v>
      </c>
      <c r="AU940" s="3">
        <v>10.552</v>
      </c>
      <c r="AV940" s="3">
        <v>10.621</v>
      </c>
      <c r="AW940" s="3">
        <v>10.978999999999999</v>
      </c>
      <c r="AX940" s="3">
        <v>11.523</v>
      </c>
      <c r="AY940" s="3">
        <v>12.061</v>
      </c>
      <c r="AZ940" s="3">
        <v>12.387</v>
      </c>
      <c r="BA940">
        <v>12.627000000000001</v>
      </c>
      <c r="BB940">
        <v>2016</v>
      </c>
    </row>
    <row r="941" spans="1:54" hidden="1" x14ac:dyDescent="0.2">
      <c r="A941">
        <v>963</v>
      </c>
      <c r="B941" t="s">
        <v>541</v>
      </c>
      <c r="C941" t="s">
        <v>236</v>
      </c>
      <c r="D941" t="s">
        <v>195</v>
      </c>
      <c r="E941" t="s">
        <v>235</v>
      </c>
      <c r="F941" t="s">
        <v>234</v>
      </c>
      <c r="G941" t="s">
        <v>217</v>
      </c>
      <c r="I941" t="s">
        <v>354</v>
      </c>
      <c r="J941" s="3" t="s">
        <v>215</v>
      </c>
      <c r="K941" s="3" t="s">
        <v>215</v>
      </c>
      <c r="L941" s="3" t="s">
        <v>215</v>
      </c>
      <c r="M941" s="3" t="s">
        <v>215</v>
      </c>
      <c r="N941" s="3" t="s">
        <v>215</v>
      </c>
      <c r="O941" s="3" t="s">
        <v>215</v>
      </c>
      <c r="P941" s="3" t="s">
        <v>215</v>
      </c>
      <c r="Q941" s="3" t="s">
        <v>215</v>
      </c>
      <c r="R941" s="3" t="s">
        <v>215</v>
      </c>
      <c r="S941" s="3" t="s">
        <v>215</v>
      </c>
      <c r="T941" s="3" t="s">
        <v>215</v>
      </c>
      <c r="U941" s="3" t="s">
        <v>215</v>
      </c>
      <c r="V941" s="3" t="s">
        <v>215</v>
      </c>
      <c r="W941" s="3" t="s">
        <v>215</v>
      </c>
      <c r="X941" s="3" t="s">
        <v>215</v>
      </c>
      <c r="Y941" s="3" t="s">
        <v>215</v>
      </c>
      <c r="Z941" s="3" t="s">
        <v>215</v>
      </c>
      <c r="AA941" s="3" t="s">
        <v>215</v>
      </c>
      <c r="AB941" s="3">
        <v>50.737000000000002</v>
      </c>
      <c r="AC941" s="3">
        <v>53.360999999999997</v>
      </c>
      <c r="AD941" s="3">
        <v>32.238</v>
      </c>
      <c r="AE941" s="3">
        <v>30.841999999999999</v>
      </c>
      <c r="AF941" s="3">
        <v>26.469000000000001</v>
      </c>
      <c r="AG941" s="3">
        <v>22.170999999999999</v>
      </c>
      <c r="AH941" s="3">
        <v>19.734000000000002</v>
      </c>
      <c r="AI941" s="3">
        <v>19.116</v>
      </c>
      <c r="AJ941" s="3">
        <v>13.182</v>
      </c>
      <c r="AK941" s="3">
        <v>4.3840000000000003</v>
      </c>
      <c r="AL941" s="3">
        <v>21.597999999999999</v>
      </c>
      <c r="AM941" s="3">
        <v>26.734000000000002</v>
      </c>
      <c r="AN941" s="3">
        <v>35.905999999999999</v>
      </c>
      <c r="AO941" s="3">
        <v>37.165999999999997</v>
      </c>
      <c r="AP941" s="3">
        <v>37.656999999999996</v>
      </c>
      <c r="AQ941" s="3">
        <v>39.220999999999997</v>
      </c>
      <c r="AR941" s="3">
        <v>38.454000000000001</v>
      </c>
      <c r="AS941" s="3">
        <v>38.368000000000002</v>
      </c>
      <c r="AT941" s="3">
        <v>36.469000000000001</v>
      </c>
      <c r="AU941" s="3">
        <v>33.734999999999999</v>
      </c>
      <c r="AV941" s="3">
        <v>32.396999999999998</v>
      </c>
      <c r="AW941" s="3">
        <v>31.817</v>
      </c>
      <c r="AX941" s="3">
        <v>31.619</v>
      </c>
      <c r="AY941" s="3">
        <v>31.292000000000002</v>
      </c>
      <c r="AZ941" s="3">
        <v>30.295000000000002</v>
      </c>
      <c r="BA941">
        <v>29.091999999999999</v>
      </c>
      <c r="BB941">
        <v>2016</v>
      </c>
    </row>
    <row r="942" spans="1:54" hidden="1" x14ac:dyDescent="0.2">
      <c r="A942">
        <v>963</v>
      </c>
      <c r="B942" t="s">
        <v>541</v>
      </c>
      <c r="C942" t="s">
        <v>233</v>
      </c>
      <c r="D942" t="s">
        <v>195</v>
      </c>
      <c r="E942" t="s">
        <v>231</v>
      </c>
      <c r="F942" t="s">
        <v>230</v>
      </c>
      <c r="G942" t="s">
        <v>225</v>
      </c>
      <c r="H942" t="s">
        <v>222</v>
      </c>
      <c r="I942" t="s">
        <v>875</v>
      </c>
      <c r="J942" s="3" t="s">
        <v>215</v>
      </c>
      <c r="K942" s="3" t="s">
        <v>215</v>
      </c>
      <c r="L942" s="3" t="s">
        <v>215</v>
      </c>
      <c r="M942" s="3" t="s">
        <v>215</v>
      </c>
      <c r="N942" s="3" t="s">
        <v>215</v>
      </c>
      <c r="O942" s="3" t="s">
        <v>215</v>
      </c>
      <c r="P942" s="3" t="s">
        <v>215</v>
      </c>
      <c r="Q942" s="3" t="s">
        <v>215</v>
      </c>
      <c r="R942" s="3" t="s">
        <v>215</v>
      </c>
      <c r="S942" s="3" t="s">
        <v>215</v>
      </c>
      <c r="T942" s="3" t="s">
        <v>215</v>
      </c>
      <c r="U942" s="3" t="s">
        <v>215</v>
      </c>
      <c r="V942" s="3" t="s">
        <v>215</v>
      </c>
      <c r="W942" s="3" t="s">
        <v>215</v>
      </c>
      <c r="X942" s="3" t="s">
        <v>215</v>
      </c>
      <c r="Y942" s="3" t="s">
        <v>215</v>
      </c>
      <c r="Z942" s="3" t="s">
        <v>215</v>
      </c>
      <c r="AA942" s="3" t="s">
        <v>215</v>
      </c>
      <c r="AB942" s="3">
        <v>5.0149999999999997</v>
      </c>
      <c r="AC942" s="3">
        <v>5.9240000000000004</v>
      </c>
      <c r="AD942" s="3">
        <v>4.09</v>
      </c>
      <c r="AE942" s="3">
        <v>4.4539999999999997</v>
      </c>
      <c r="AF942" s="3">
        <v>4.351</v>
      </c>
      <c r="AG942" s="3">
        <v>4.0590000000000002</v>
      </c>
      <c r="AH942" s="3">
        <v>4.077</v>
      </c>
      <c r="AI942" s="3">
        <v>4.3879999999999999</v>
      </c>
      <c r="AJ942" s="3">
        <v>4.1269999999999998</v>
      </c>
      <c r="AK942" s="3">
        <v>4.0970000000000004</v>
      </c>
      <c r="AL942" s="3">
        <v>7.7160000000000002</v>
      </c>
      <c r="AM942" s="3">
        <v>8.6890000000000001</v>
      </c>
      <c r="AN942" s="3">
        <v>10.836</v>
      </c>
      <c r="AO942" s="3">
        <v>11.298</v>
      </c>
      <c r="AP942" s="3">
        <v>11.372</v>
      </c>
      <c r="AQ942" s="3">
        <v>11.913</v>
      </c>
      <c r="AR942" s="3">
        <v>12.285</v>
      </c>
      <c r="AS942" s="3">
        <v>13.013999999999999</v>
      </c>
      <c r="AT942" s="3">
        <v>13.167999999999999</v>
      </c>
      <c r="AU942" s="3">
        <v>12.815</v>
      </c>
      <c r="AV942" s="3">
        <v>12.885</v>
      </c>
      <c r="AW942" s="3">
        <v>13.243</v>
      </c>
      <c r="AX942" s="3">
        <v>13.787000000000001</v>
      </c>
      <c r="AY942" s="3">
        <v>14.324999999999999</v>
      </c>
      <c r="AZ942" s="3">
        <v>14.651</v>
      </c>
      <c r="BA942">
        <v>14.891</v>
      </c>
      <c r="BB942">
        <v>2016</v>
      </c>
    </row>
    <row r="943" spans="1:54" hidden="1" x14ac:dyDescent="0.2">
      <c r="A943">
        <v>963</v>
      </c>
      <c r="B943" t="s">
        <v>541</v>
      </c>
      <c r="C943" t="s">
        <v>232</v>
      </c>
      <c r="D943" t="s">
        <v>195</v>
      </c>
      <c r="E943" t="s">
        <v>231</v>
      </c>
      <c r="F943" t="s">
        <v>230</v>
      </c>
      <c r="G943" t="s">
        <v>217</v>
      </c>
      <c r="I943" t="s">
        <v>229</v>
      </c>
      <c r="J943" s="3" t="s">
        <v>215</v>
      </c>
      <c r="K943" s="3" t="s">
        <v>215</v>
      </c>
      <c r="L943" s="3" t="s">
        <v>215</v>
      </c>
      <c r="M943" s="3" t="s">
        <v>215</v>
      </c>
      <c r="N943" s="3" t="s">
        <v>215</v>
      </c>
      <c r="O943" s="3" t="s">
        <v>215</v>
      </c>
      <c r="P943" s="3" t="s">
        <v>215</v>
      </c>
      <c r="Q943" s="3" t="s">
        <v>215</v>
      </c>
      <c r="R943" s="3" t="s">
        <v>215</v>
      </c>
      <c r="S943" s="3" t="s">
        <v>215</v>
      </c>
      <c r="T943" s="3" t="s">
        <v>215</v>
      </c>
      <c r="U943" s="3" t="s">
        <v>215</v>
      </c>
      <c r="V943" s="3" t="s">
        <v>215</v>
      </c>
      <c r="W943" s="3" t="s">
        <v>215</v>
      </c>
      <c r="X943" s="3" t="s">
        <v>215</v>
      </c>
      <c r="Y943" s="3" t="s">
        <v>215</v>
      </c>
      <c r="Z943" s="3" t="s">
        <v>215</v>
      </c>
      <c r="AA943" s="3" t="s">
        <v>215</v>
      </c>
      <c r="AB943" s="3">
        <v>54.396999999999998</v>
      </c>
      <c r="AC943" s="3">
        <v>56.039000000000001</v>
      </c>
      <c r="AD943" s="3">
        <v>34.686</v>
      </c>
      <c r="AE943" s="3">
        <v>35.229999999999997</v>
      </c>
      <c r="AF943" s="3">
        <v>31.198</v>
      </c>
      <c r="AG943" s="3">
        <v>27.635000000000002</v>
      </c>
      <c r="AH943" s="3">
        <v>25.486999999999998</v>
      </c>
      <c r="AI943" s="3">
        <v>25.515000000000001</v>
      </c>
      <c r="AJ943" s="3">
        <v>21.245000000000001</v>
      </c>
      <c r="AK943" s="3">
        <v>18.709</v>
      </c>
      <c r="AL943" s="3">
        <v>30.885000000000002</v>
      </c>
      <c r="AM943" s="3">
        <v>35.067</v>
      </c>
      <c r="AN943" s="3">
        <v>42.752000000000002</v>
      </c>
      <c r="AO943" s="3">
        <v>43.106000000000002</v>
      </c>
      <c r="AP943" s="3">
        <v>43.414999999999999</v>
      </c>
      <c r="AQ943" s="3">
        <v>44.546999999999997</v>
      </c>
      <c r="AR943" s="3">
        <v>44.993000000000002</v>
      </c>
      <c r="AS943" s="3">
        <v>45.526000000000003</v>
      </c>
      <c r="AT943" s="3">
        <v>44.04</v>
      </c>
      <c r="AU943" s="3">
        <v>40.972000000000001</v>
      </c>
      <c r="AV943" s="3">
        <v>39.301000000000002</v>
      </c>
      <c r="AW943" s="3">
        <v>38.377000000000002</v>
      </c>
      <c r="AX943" s="3">
        <v>37.83</v>
      </c>
      <c r="AY943" s="3">
        <v>37.164999999999999</v>
      </c>
      <c r="AZ943" s="3">
        <v>35.831000000000003</v>
      </c>
      <c r="BA943">
        <v>34.307000000000002</v>
      </c>
      <c r="BB943">
        <v>2016</v>
      </c>
    </row>
    <row r="944" spans="1:54" hidden="1" x14ac:dyDescent="0.2">
      <c r="A944">
        <v>963</v>
      </c>
      <c r="B944" t="s">
        <v>541</v>
      </c>
      <c r="C944" t="s">
        <v>228</v>
      </c>
      <c r="D944" t="s">
        <v>195</v>
      </c>
      <c r="E944" t="s">
        <v>227</v>
      </c>
      <c r="F944" t="s">
        <v>226</v>
      </c>
      <c r="G944" t="s">
        <v>225</v>
      </c>
      <c r="H944" t="s">
        <v>222</v>
      </c>
      <c r="I944" t="s">
        <v>875</v>
      </c>
      <c r="J944" s="3" t="s">
        <v>215</v>
      </c>
      <c r="K944" s="3" t="s">
        <v>215</v>
      </c>
      <c r="L944" s="3" t="s">
        <v>215</v>
      </c>
      <c r="M944" s="3" t="s">
        <v>215</v>
      </c>
      <c r="N944" s="3" t="s">
        <v>215</v>
      </c>
      <c r="O944" s="3" t="s">
        <v>215</v>
      </c>
      <c r="P944" s="3" t="s">
        <v>215</v>
      </c>
      <c r="Q944" s="3" t="s">
        <v>215</v>
      </c>
      <c r="R944" s="3" t="s">
        <v>215</v>
      </c>
      <c r="S944" s="3" t="s">
        <v>215</v>
      </c>
      <c r="T944" s="3" t="s">
        <v>215</v>
      </c>
      <c r="U944" s="3" t="s">
        <v>215</v>
      </c>
      <c r="V944" s="3" t="s">
        <v>215</v>
      </c>
      <c r="W944" s="3" t="s">
        <v>215</v>
      </c>
      <c r="X944" s="3">
        <v>2.694</v>
      </c>
      <c r="Y944" s="3">
        <v>3.4649999999999999</v>
      </c>
      <c r="Z944" s="3">
        <v>5.5209999999999999</v>
      </c>
      <c r="AA944" s="3">
        <v>7.8940000000000001</v>
      </c>
      <c r="AB944" s="3">
        <v>9.2189999999999994</v>
      </c>
      <c r="AC944" s="3">
        <v>10.571</v>
      </c>
      <c r="AD944" s="3">
        <v>11.79</v>
      </c>
      <c r="AE944" s="3">
        <v>12.641</v>
      </c>
      <c r="AF944" s="3">
        <v>13.946</v>
      </c>
      <c r="AG944" s="3">
        <v>14.69</v>
      </c>
      <c r="AH944" s="3">
        <v>15.997999999999999</v>
      </c>
      <c r="AI944" s="3">
        <v>17.198</v>
      </c>
      <c r="AJ944" s="3">
        <v>19.425999999999998</v>
      </c>
      <c r="AK944" s="3">
        <v>21.896000000000001</v>
      </c>
      <c r="AL944" s="3">
        <v>24.984000000000002</v>
      </c>
      <c r="AM944" s="3">
        <v>24.78</v>
      </c>
      <c r="AN944" s="3">
        <v>25.346</v>
      </c>
      <c r="AO944" s="3">
        <v>26.21</v>
      </c>
      <c r="AP944" s="3">
        <v>26.193000000000001</v>
      </c>
      <c r="AQ944" s="3">
        <v>26.742999999999999</v>
      </c>
      <c r="AR944" s="3">
        <v>27.303999999999998</v>
      </c>
      <c r="AS944" s="3">
        <v>28.585999999999999</v>
      </c>
      <c r="AT944" s="3">
        <v>29.899000000000001</v>
      </c>
      <c r="AU944" s="3">
        <v>31.277999999999999</v>
      </c>
      <c r="AV944" s="3">
        <v>32.783999999999999</v>
      </c>
      <c r="AW944" s="3">
        <v>34.506999999999998</v>
      </c>
      <c r="AX944" s="3">
        <v>36.442999999999998</v>
      </c>
      <c r="AY944" s="3">
        <v>38.543999999999997</v>
      </c>
      <c r="AZ944" s="3">
        <v>40.889000000000003</v>
      </c>
      <c r="BA944">
        <v>43.405000000000001</v>
      </c>
      <c r="BB944">
        <v>2016</v>
      </c>
    </row>
    <row r="945" spans="1:54" hidden="1" x14ac:dyDescent="0.2">
      <c r="A945">
        <v>963</v>
      </c>
      <c r="B945" t="s">
        <v>541</v>
      </c>
      <c r="C945" t="s">
        <v>224</v>
      </c>
      <c r="D945" t="s">
        <v>195</v>
      </c>
      <c r="E945" t="s">
        <v>219</v>
      </c>
      <c r="F945" t="s">
        <v>218</v>
      </c>
      <c r="G945" t="s">
        <v>223</v>
      </c>
      <c r="H945" t="s">
        <v>222</v>
      </c>
      <c r="I945" t="s">
        <v>876</v>
      </c>
      <c r="J945" s="3" t="s">
        <v>215</v>
      </c>
      <c r="K945" s="3" t="s">
        <v>215</v>
      </c>
      <c r="L945" s="3" t="s">
        <v>215</v>
      </c>
      <c r="M945" s="3" t="s">
        <v>215</v>
      </c>
      <c r="N945" s="3" t="s">
        <v>215</v>
      </c>
      <c r="O945" s="3" t="s">
        <v>215</v>
      </c>
      <c r="P945" s="3" t="s">
        <v>215</v>
      </c>
      <c r="Q945" s="3" t="s">
        <v>215</v>
      </c>
      <c r="R945" s="3" t="s">
        <v>215</v>
      </c>
      <c r="S945" s="3" t="s">
        <v>215</v>
      </c>
      <c r="T945" s="3" t="s">
        <v>215</v>
      </c>
      <c r="U945" s="3" t="s">
        <v>215</v>
      </c>
      <c r="V945" s="3" t="s">
        <v>215</v>
      </c>
      <c r="W945" s="3" t="s">
        <v>215</v>
      </c>
      <c r="X945" s="3" t="s">
        <v>215</v>
      </c>
      <c r="Y945" s="3" t="s">
        <v>215</v>
      </c>
      <c r="Z945" s="3" t="s">
        <v>215</v>
      </c>
      <c r="AA945" s="3" t="s">
        <v>215</v>
      </c>
      <c r="AB945" s="3">
        <v>-0.34799999999999998</v>
      </c>
      <c r="AC945" s="3">
        <v>-0.502</v>
      </c>
      <c r="AD945" s="3">
        <v>-0.39700000000000002</v>
      </c>
      <c r="AE945" s="3">
        <v>-0.746</v>
      </c>
      <c r="AF945" s="3">
        <v>-1.1830000000000001</v>
      </c>
      <c r="AG945" s="3">
        <v>-1.627</v>
      </c>
      <c r="AH945" s="3">
        <v>-1.639</v>
      </c>
      <c r="AI945" s="3">
        <v>-1.8680000000000001</v>
      </c>
      <c r="AJ945" s="3">
        <v>-0.98399999999999999</v>
      </c>
      <c r="AK945" s="3">
        <v>-1.4339999999999999</v>
      </c>
      <c r="AL945" s="3">
        <v>-2.645</v>
      </c>
      <c r="AM945" s="3">
        <v>-1.131</v>
      </c>
      <c r="AN945" s="3">
        <v>-1.0389999999999999</v>
      </c>
      <c r="AO945" s="3">
        <v>-1.7669999999999999</v>
      </c>
      <c r="AP945" s="3">
        <v>-1.49</v>
      </c>
      <c r="AQ945" s="3">
        <v>-0.96699999999999997</v>
      </c>
      <c r="AR945" s="3">
        <v>-1.373</v>
      </c>
      <c r="AS945" s="3">
        <v>-0.91700000000000004</v>
      </c>
      <c r="AT945" s="3">
        <v>-0.85899999999999999</v>
      </c>
      <c r="AU945" s="3">
        <v>-0.94099999999999995</v>
      </c>
      <c r="AV945" s="3">
        <v>-1.202</v>
      </c>
      <c r="AW945" s="3">
        <v>-1.403</v>
      </c>
      <c r="AX945" s="3">
        <v>-1.2749999999999999</v>
      </c>
      <c r="AY945" s="3">
        <v>-1.216</v>
      </c>
      <c r="AZ945" s="3">
        <v>-1.24</v>
      </c>
      <c r="BA945">
        <v>-1.304</v>
      </c>
      <c r="BB945">
        <v>2016</v>
      </c>
    </row>
    <row r="946" spans="1:54" hidden="1" x14ac:dyDescent="0.2">
      <c r="A946">
        <v>963</v>
      </c>
      <c r="B946" t="s">
        <v>541</v>
      </c>
      <c r="C946" t="s">
        <v>220</v>
      </c>
      <c r="D946" t="s">
        <v>195</v>
      </c>
      <c r="E946" t="s">
        <v>219</v>
      </c>
      <c r="F946" t="s">
        <v>218</v>
      </c>
      <c r="G946" t="s">
        <v>217</v>
      </c>
      <c r="I946" t="s">
        <v>216</v>
      </c>
      <c r="J946" s="3" t="s">
        <v>215</v>
      </c>
      <c r="K946" s="3" t="s">
        <v>215</v>
      </c>
      <c r="L946" s="3" t="s">
        <v>215</v>
      </c>
      <c r="M946" s="3" t="s">
        <v>215</v>
      </c>
      <c r="N946" s="3" t="s">
        <v>215</v>
      </c>
      <c r="O946" s="3" t="s">
        <v>215</v>
      </c>
      <c r="P946" s="3" t="s">
        <v>215</v>
      </c>
      <c r="Q946" s="3" t="s">
        <v>215</v>
      </c>
      <c r="R946" s="3" t="s">
        <v>215</v>
      </c>
      <c r="S946" s="3" t="s">
        <v>215</v>
      </c>
      <c r="T946" s="3" t="s">
        <v>215</v>
      </c>
      <c r="U946" s="3" t="s">
        <v>215</v>
      </c>
      <c r="V946" s="3" t="s">
        <v>215</v>
      </c>
      <c r="W946" s="3" t="s">
        <v>215</v>
      </c>
      <c r="X946" s="3" t="s">
        <v>215</v>
      </c>
      <c r="Y946" s="3" t="s">
        <v>215</v>
      </c>
      <c r="Z946" s="3" t="s">
        <v>215</v>
      </c>
      <c r="AA946" s="3" t="s">
        <v>215</v>
      </c>
      <c r="AB946" s="3">
        <v>-6.5880000000000001</v>
      </c>
      <c r="AC946" s="3">
        <v>-8.7059999999999995</v>
      </c>
      <c r="AD946" s="3">
        <v>-7.125</v>
      </c>
      <c r="AE946" s="3">
        <v>-12.894</v>
      </c>
      <c r="AF946" s="3">
        <v>-17.567</v>
      </c>
      <c r="AG946" s="3">
        <v>-19.155999999999999</v>
      </c>
      <c r="AH946" s="3">
        <v>-16.120999999999999</v>
      </c>
      <c r="AI946" s="3">
        <v>-17.055</v>
      </c>
      <c r="AJ946" s="3">
        <v>-7.8879999999999999</v>
      </c>
      <c r="AK946" s="3">
        <v>-9.3480000000000008</v>
      </c>
      <c r="AL946" s="3">
        <v>-14.071</v>
      </c>
      <c r="AM946" s="3">
        <v>-6.41</v>
      </c>
      <c r="AN946" s="3">
        <v>-6.04</v>
      </c>
      <c r="AO946" s="3">
        <v>-9.4749999999999996</v>
      </c>
      <c r="AP946" s="3">
        <v>-8.6519999999999992</v>
      </c>
      <c r="AQ946" s="3">
        <v>-5.327</v>
      </c>
      <c r="AR946" s="3">
        <v>-7.4029999999999996</v>
      </c>
      <c r="AS946" s="3">
        <v>-5.6539999999999999</v>
      </c>
      <c r="AT946" s="3">
        <v>-5.0759999999999996</v>
      </c>
      <c r="AU946" s="3">
        <v>-5.2119999999999997</v>
      </c>
      <c r="AV946" s="3">
        <v>-5.9119999999999999</v>
      </c>
      <c r="AW946" s="3">
        <v>-6.5250000000000004</v>
      </c>
      <c r="AX946" s="3">
        <v>-5.5990000000000002</v>
      </c>
      <c r="AY946" s="3">
        <v>-5.0570000000000004</v>
      </c>
      <c r="AZ946" s="3">
        <v>-4.867</v>
      </c>
      <c r="BA946">
        <v>-4.83</v>
      </c>
      <c r="BB946">
        <v>2016</v>
      </c>
    </row>
    <row r="947" spans="1:54" x14ac:dyDescent="0.2">
      <c r="A947">
        <v>616</v>
      </c>
      <c r="B947" t="s">
        <v>540</v>
      </c>
      <c r="C947" t="s">
        <v>352</v>
      </c>
      <c r="D947" t="s">
        <v>177</v>
      </c>
      <c r="E947" t="s">
        <v>349</v>
      </c>
      <c r="F947" t="s">
        <v>351</v>
      </c>
      <c r="G947" t="s">
        <v>225</v>
      </c>
      <c r="H947" t="s">
        <v>222</v>
      </c>
      <c r="I947" t="s">
        <v>877</v>
      </c>
      <c r="J947" s="3">
        <v>10.837</v>
      </c>
      <c r="K947" s="3">
        <v>11.721</v>
      </c>
      <c r="L947" s="3">
        <v>13.581</v>
      </c>
      <c r="M947" s="3">
        <v>15.047000000000001</v>
      </c>
      <c r="N947" s="3">
        <v>16.027999999999999</v>
      </c>
      <c r="O947" s="3">
        <v>17.260999999999999</v>
      </c>
      <c r="P947" s="3">
        <v>18.748000000000001</v>
      </c>
      <c r="Q947" s="3">
        <v>21.54</v>
      </c>
      <c r="R947" s="3">
        <v>26.584</v>
      </c>
      <c r="S947" s="3">
        <v>27.824999999999999</v>
      </c>
      <c r="T947" s="3">
        <v>30.27</v>
      </c>
      <c r="U947" s="3">
        <v>32.158000000000001</v>
      </c>
      <c r="V947" s="3">
        <v>32.091000000000001</v>
      </c>
      <c r="W947" s="3">
        <v>33.383000000000003</v>
      </c>
      <c r="X947" s="3">
        <v>33.119999999999997</v>
      </c>
      <c r="Y947" s="3">
        <v>35.448999999999998</v>
      </c>
      <c r="Z947" s="3">
        <v>37.515999999999998</v>
      </c>
      <c r="AA947" s="3">
        <v>40.527000000000001</v>
      </c>
      <c r="AB947" s="3">
        <v>40.819000000000003</v>
      </c>
      <c r="AC947" s="3">
        <v>44.765999999999998</v>
      </c>
      <c r="AD947" s="3">
        <v>45.655000000000001</v>
      </c>
      <c r="AE947" s="3">
        <v>45.77</v>
      </c>
      <c r="AF947" s="3">
        <v>48.548000000000002</v>
      </c>
      <c r="AG947" s="3">
        <v>50.792999999999999</v>
      </c>
      <c r="AH947" s="3">
        <v>52.167999999999999</v>
      </c>
      <c r="AI947" s="3">
        <v>54.545000000000002</v>
      </c>
      <c r="AJ947" s="3">
        <v>59.106999999999999</v>
      </c>
      <c r="AK947" s="3">
        <v>64.001000000000005</v>
      </c>
      <c r="AL947" s="3">
        <v>67.995999999999995</v>
      </c>
      <c r="AM947" s="3">
        <v>62.792999999999999</v>
      </c>
      <c r="AN947" s="3">
        <v>68.17</v>
      </c>
      <c r="AO947" s="3">
        <v>72.293000000000006</v>
      </c>
      <c r="AP947" s="3">
        <v>75.515000000000001</v>
      </c>
      <c r="AQ947" s="3">
        <v>84.081000000000003</v>
      </c>
      <c r="AR947" s="3">
        <v>87.569000000000003</v>
      </c>
      <c r="AS947" s="3">
        <v>86.082999999999998</v>
      </c>
      <c r="AT947" s="3">
        <v>89.796999999999997</v>
      </c>
      <c r="AU947" s="3">
        <v>91.742000000000004</v>
      </c>
      <c r="AV947" s="3">
        <v>95.935000000000002</v>
      </c>
      <c r="AW947" s="3">
        <v>100.273</v>
      </c>
      <c r="AX947" s="3">
        <v>104.66</v>
      </c>
      <c r="AY947" s="3">
        <v>109.03700000000001</v>
      </c>
      <c r="AZ947" s="3">
        <v>113.526</v>
      </c>
      <c r="BA947">
        <v>118.27</v>
      </c>
      <c r="BB947">
        <v>2015</v>
      </c>
    </row>
    <row r="948" spans="1:54" hidden="1" x14ac:dyDescent="0.2">
      <c r="A948">
        <v>616</v>
      </c>
      <c r="B948" t="s">
        <v>540</v>
      </c>
      <c r="C948" t="s">
        <v>350</v>
      </c>
      <c r="D948" t="s">
        <v>177</v>
      </c>
      <c r="E948" t="s">
        <v>349</v>
      </c>
      <c r="F948" t="s">
        <v>348</v>
      </c>
      <c r="G948" t="s">
        <v>275</v>
      </c>
      <c r="I948" t="s">
        <v>347</v>
      </c>
      <c r="J948" s="3">
        <v>12.02</v>
      </c>
      <c r="K948" s="3">
        <v>8.1539999999999999</v>
      </c>
      <c r="L948" s="3">
        <v>15.874000000000001</v>
      </c>
      <c r="M948" s="3">
        <v>10.792999999999999</v>
      </c>
      <c r="N948" s="3">
        <v>6.5170000000000003</v>
      </c>
      <c r="O948" s="3">
        <v>7.6950000000000003</v>
      </c>
      <c r="P948" s="3">
        <v>8.6159999999999997</v>
      </c>
      <c r="Q948" s="3">
        <v>14.89</v>
      </c>
      <c r="R948" s="3">
        <v>23.42</v>
      </c>
      <c r="S948" s="3">
        <v>4.665</v>
      </c>
      <c r="T948" s="3">
        <v>8.7870000000000008</v>
      </c>
      <c r="U948" s="3">
        <v>6.2370000000000001</v>
      </c>
      <c r="V948" s="3">
        <v>-0.20799999999999999</v>
      </c>
      <c r="W948" s="3">
        <v>4.0270000000000001</v>
      </c>
      <c r="X948" s="3">
        <v>-0.78600000000000003</v>
      </c>
      <c r="Y948" s="3">
        <v>7.03</v>
      </c>
      <c r="Z948" s="3">
        <v>5.83</v>
      </c>
      <c r="AA948" s="3">
        <v>8.0269999999999992</v>
      </c>
      <c r="AB948" s="3">
        <v>0.72099999999999997</v>
      </c>
      <c r="AC948" s="3">
        <v>9.6669999999999998</v>
      </c>
      <c r="AD948" s="3">
        <v>1.9870000000000001</v>
      </c>
      <c r="AE948" s="3">
        <v>0.25</v>
      </c>
      <c r="AF948" s="3">
        <v>6.07</v>
      </c>
      <c r="AG948" s="3">
        <v>4.625</v>
      </c>
      <c r="AH948" s="3">
        <v>2.706</v>
      </c>
      <c r="AI948" s="3">
        <v>4.556</v>
      </c>
      <c r="AJ948" s="3">
        <v>8.3640000000000008</v>
      </c>
      <c r="AK948" s="3">
        <v>8.2799999999999994</v>
      </c>
      <c r="AL948" s="3">
        <v>6.242</v>
      </c>
      <c r="AM948" s="3">
        <v>-7.6529999999999996</v>
      </c>
      <c r="AN948" s="3">
        <v>8.5640000000000001</v>
      </c>
      <c r="AO948" s="3">
        <v>6.048</v>
      </c>
      <c r="AP948" s="3">
        <v>4.4560000000000004</v>
      </c>
      <c r="AQ948" s="3">
        <v>11.343</v>
      </c>
      <c r="AR948" s="3">
        <v>4.149</v>
      </c>
      <c r="AS948" s="3">
        <v>-1.698</v>
      </c>
      <c r="AT948" s="3">
        <v>4.3150000000000004</v>
      </c>
      <c r="AU948" s="3">
        <v>2.1659999999999999</v>
      </c>
      <c r="AV948" s="3">
        <v>4.5709999999999997</v>
      </c>
      <c r="AW948" s="3">
        <v>4.5209999999999999</v>
      </c>
      <c r="AX948" s="3">
        <v>4.375</v>
      </c>
      <c r="AY948" s="3">
        <v>4.1829999999999998</v>
      </c>
      <c r="AZ948" s="3">
        <v>4.1159999999999997</v>
      </c>
      <c r="BA948">
        <v>4.1790000000000003</v>
      </c>
      <c r="BB948">
        <v>2015</v>
      </c>
    </row>
    <row r="949" spans="1:54" hidden="1" x14ac:dyDescent="0.2">
      <c r="A949">
        <v>616</v>
      </c>
      <c r="B949" t="s">
        <v>540</v>
      </c>
      <c r="C949" t="s">
        <v>346</v>
      </c>
      <c r="D949" t="s">
        <v>177</v>
      </c>
      <c r="E949" t="s">
        <v>342</v>
      </c>
      <c r="F949" t="s">
        <v>345</v>
      </c>
      <c r="G949" t="s">
        <v>225</v>
      </c>
      <c r="H949" t="s">
        <v>222</v>
      </c>
      <c r="I949" t="s">
        <v>877</v>
      </c>
      <c r="J949" s="3">
        <v>0.879</v>
      </c>
      <c r="K949" s="3">
        <v>0.91800000000000004</v>
      </c>
      <c r="L949" s="3">
        <v>1.173</v>
      </c>
      <c r="M949" s="3">
        <v>1.399</v>
      </c>
      <c r="N949" s="3">
        <v>1.823</v>
      </c>
      <c r="O949" s="3">
        <v>2.419</v>
      </c>
      <c r="P949" s="3">
        <v>2.8149999999999999</v>
      </c>
      <c r="Q949" s="3">
        <v>3.7839999999999998</v>
      </c>
      <c r="R949" s="3">
        <v>5.8869999999999996</v>
      </c>
      <c r="S949" s="3">
        <v>6.54</v>
      </c>
      <c r="T949" s="3">
        <v>7.0519999999999996</v>
      </c>
      <c r="U949" s="3">
        <v>7.9710000000000001</v>
      </c>
      <c r="V949" s="3">
        <v>8.7479999999999993</v>
      </c>
      <c r="W949" s="3">
        <v>10.08</v>
      </c>
      <c r="X949" s="3">
        <v>11.433999999999999</v>
      </c>
      <c r="Y949" s="3">
        <v>13.114000000000001</v>
      </c>
      <c r="Z949" s="3">
        <v>16.114999999999998</v>
      </c>
      <c r="AA949" s="3">
        <v>18.327999999999999</v>
      </c>
      <c r="AB949" s="3">
        <v>20.244</v>
      </c>
      <c r="AC949" s="3">
        <v>25.361000000000001</v>
      </c>
      <c r="AD949" s="3">
        <v>29.530999999999999</v>
      </c>
      <c r="AE949" s="3">
        <v>32.066000000000003</v>
      </c>
      <c r="AF949" s="3">
        <v>34.415999999999997</v>
      </c>
      <c r="AG949" s="3">
        <v>37.180999999999997</v>
      </c>
      <c r="AH949" s="3">
        <v>42.036999999999999</v>
      </c>
      <c r="AI949" s="3">
        <v>50.752000000000002</v>
      </c>
      <c r="AJ949" s="3">
        <v>59.106999999999999</v>
      </c>
      <c r="AK949" s="3">
        <v>67.153000000000006</v>
      </c>
      <c r="AL949" s="3">
        <v>74.721000000000004</v>
      </c>
      <c r="AM949" s="3">
        <v>73.462000000000003</v>
      </c>
      <c r="AN949" s="3">
        <v>86.641999999999996</v>
      </c>
      <c r="AO949" s="3">
        <v>104.98</v>
      </c>
      <c r="AP949" s="3">
        <v>109.87</v>
      </c>
      <c r="AQ949" s="3">
        <v>125.158</v>
      </c>
      <c r="AR949" s="3">
        <v>145.86799999999999</v>
      </c>
      <c r="AS949" s="3">
        <v>146.066</v>
      </c>
      <c r="AT949" s="3">
        <v>170.59</v>
      </c>
      <c r="AU949" s="3">
        <v>177.358</v>
      </c>
      <c r="AV949" s="3">
        <v>192.035</v>
      </c>
      <c r="AW949" s="3">
        <v>209.06299999999999</v>
      </c>
      <c r="AX949" s="3">
        <v>225.69399999999999</v>
      </c>
      <c r="AY949" s="3">
        <v>243.52799999999999</v>
      </c>
      <c r="AZ949" s="3">
        <v>262.839</v>
      </c>
      <c r="BA949">
        <v>283.85300000000001</v>
      </c>
      <c r="BB949">
        <v>2015</v>
      </c>
    </row>
    <row r="950" spans="1:54" hidden="1" x14ac:dyDescent="0.2">
      <c r="A950">
        <v>616</v>
      </c>
      <c r="B950" t="s">
        <v>540</v>
      </c>
      <c r="C950" t="s">
        <v>344</v>
      </c>
      <c r="D950" t="s">
        <v>177</v>
      </c>
      <c r="E950" t="s">
        <v>342</v>
      </c>
      <c r="F950" t="s">
        <v>343</v>
      </c>
      <c r="G950" t="s">
        <v>223</v>
      </c>
      <c r="H950" t="s">
        <v>222</v>
      </c>
      <c r="I950" t="s">
        <v>310</v>
      </c>
      <c r="J950" s="3">
        <v>1.175</v>
      </c>
      <c r="K950" s="3">
        <v>1.038</v>
      </c>
      <c r="L950" s="3">
        <v>1.095</v>
      </c>
      <c r="M950" s="3">
        <v>1.21</v>
      </c>
      <c r="N950" s="3">
        <v>1.2010000000000001</v>
      </c>
      <c r="O950" s="3">
        <v>1.1180000000000001</v>
      </c>
      <c r="P950" s="3">
        <v>1.516</v>
      </c>
      <c r="Q950" s="3">
        <v>2.3759999999999999</v>
      </c>
      <c r="R950" s="3">
        <v>3.0840000000000001</v>
      </c>
      <c r="S950" s="3">
        <v>3.444</v>
      </c>
      <c r="T950" s="3">
        <v>3.8029999999999999</v>
      </c>
      <c r="U950" s="3">
        <v>3.806</v>
      </c>
      <c r="V950" s="3">
        <v>3.9319999999999999</v>
      </c>
      <c r="W950" s="3">
        <v>3.9609999999999999</v>
      </c>
      <c r="X950" s="3">
        <v>4.2610000000000001</v>
      </c>
      <c r="Y950" s="3">
        <v>4.7320000000000002</v>
      </c>
      <c r="Z950" s="3">
        <v>4.8810000000000002</v>
      </c>
      <c r="AA950" s="3">
        <v>5.024</v>
      </c>
      <c r="AB950" s="3">
        <v>4.819</v>
      </c>
      <c r="AC950" s="3">
        <v>5.4850000000000003</v>
      </c>
      <c r="AD950" s="3">
        <v>5.8029999999999999</v>
      </c>
      <c r="AE950" s="3">
        <v>5.5140000000000002</v>
      </c>
      <c r="AF950" s="3">
        <v>5.4560000000000004</v>
      </c>
      <c r="AG950" s="3">
        <v>7.5389999999999997</v>
      </c>
      <c r="AH950" s="3">
        <v>8.9659999999999993</v>
      </c>
      <c r="AI950" s="3">
        <v>10.013</v>
      </c>
      <c r="AJ950" s="3">
        <v>10.175000000000001</v>
      </c>
      <c r="AK950" s="3">
        <v>10.941000000000001</v>
      </c>
      <c r="AL950" s="3">
        <v>11.028</v>
      </c>
      <c r="AM950" s="3">
        <v>10.272</v>
      </c>
      <c r="AN950" s="3">
        <v>12.760999999999999</v>
      </c>
      <c r="AO950" s="3">
        <v>15.393000000000001</v>
      </c>
      <c r="AP950" s="3">
        <v>16.11</v>
      </c>
      <c r="AQ950" s="3">
        <v>14.914999999999999</v>
      </c>
      <c r="AR950" s="3">
        <v>16.259</v>
      </c>
      <c r="AS950" s="3">
        <v>14.445</v>
      </c>
      <c r="AT950" s="3">
        <v>15.66</v>
      </c>
      <c r="AU950" s="3">
        <v>17.167999999999999</v>
      </c>
      <c r="AV950" s="3">
        <v>18.62</v>
      </c>
      <c r="AW950" s="3">
        <v>19.268000000000001</v>
      </c>
      <c r="AX950" s="3">
        <v>20.391999999999999</v>
      </c>
      <c r="AY950" s="3">
        <v>21.504000000000001</v>
      </c>
      <c r="AZ950" s="3">
        <v>22.646000000000001</v>
      </c>
      <c r="BA950">
        <v>23.843</v>
      </c>
      <c r="BB950">
        <v>2015</v>
      </c>
    </row>
    <row r="951" spans="1:54" hidden="1" x14ac:dyDescent="0.2">
      <c r="A951">
        <v>616</v>
      </c>
      <c r="B951" t="s">
        <v>540</v>
      </c>
      <c r="C951" t="s">
        <v>213</v>
      </c>
      <c r="D951" t="s">
        <v>177</v>
      </c>
      <c r="E951" t="s">
        <v>342</v>
      </c>
      <c r="F951" t="s">
        <v>341</v>
      </c>
      <c r="G951" t="s">
        <v>323</v>
      </c>
      <c r="H951" t="s">
        <v>222</v>
      </c>
      <c r="I951" t="s">
        <v>310</v>
      </c>
      <c r="J951" s="3">
        <v>1.796</v>
      </c>
      <c r="K951" s="3">
        <v>2.1240000000000001</v>
      </c>
      <c r="L951" s="3">
        <v>2.613</v>
      </c>
      <c r="M951" s="3">
        <v>3.01</v>
      </c>
      <c r="N951" s="3">
        <v>3.32</v>
      </c>
      <c r="O951" s="3">
        <v>3.69</v>
      </c>
      <c r="P951" s="3">
        <v>4.0880000000000001</v>
      </c>
      <c r="Q951" s="3">
        <v>4.8170000000000002</v>
      </c>
      <c r="R951" s="3">
        <v>6.1529999999999996</v>
      </c>
      <c r="S951" s="3">
        <v>6.6909999999999998</v>
      </c>
      <c r="T951" s="3">
        <v>7.548</v>
      </c>
      <c r="U951" s="3">
        <v>8.2850000000000001</v>
      </c>
      <c r="V951" s="3">
        <v>8.4570000000000007</v>
      </c>
      <c r="W951" s="3">
        <v>9.0060000000000002</v>
      </c>
      <c r="X951" s="3">
        <v>9.1259999999999994</v>
      </c>
      <c r="Y951" s="3">
        <v>9.9710000000000001</v>
      </c>
      <c r="Z951" s="3">
        <v>10.744999999999999</v>
      </c>
      <c r="AA951" s="3">
        <v>11.805999999999999</v>
      </c>
      <c r="AB951" s="3">
        <v>12.021000000000001</v>
      </c>
      <c r="AC951" s="3">
        <v>13.384</v>
      </c>
      <c r="AD951" s="3">
        <v>13.961</v>
      </c>
      <c r="AE951" s="3">
        <v>14.315</v>
      </c>
      <c r="AF951" s="3">
        <v>15.417</v>
      </c>
      <c r="AG951" s="3">
        <v>16.452000000000002</v>
      </c>
      <c r="AH951" s="3">
        <v>17.361000000000001</v>
      </c>
      <c r="AI951" s="3">
        <v>18.736999999999998</v>
      </c>
      <c r="AJ951" s="3">
        <v>20.928000000000001</v>
      </c>
      <c r="AK951" s="3">
        <v>23.263000000000002</v>
      </c>
      <c r="AL951" s="3">
        <v>25.2</v>
      </c>
      <c r="AM951" s="3">
        <v>23.449000000000002</v>
      </c>
      <c r="AN951" s="3">
        <v>25.768000000000001</v>
      </c>
      <c r="AO951" s="3">
        <v>27.89</v>
      </c>
      <c r="AP951" s="3">
        <v>29.67</v>
      </c>
      <c r="AQ951" s="3">
        <v>33.569000000000003</v>
      </c>
      <c r="AR951" s="3">
        <v>35.588999999999999</v>
      </c>
      <c r="AS951" s="3">
        <v>35.363999999999997</v>
      </c>
      <c r="AT951" s="3">
        <v>37.360999999999997</v>
      </c>
      <c r="AU951" s="3">
        <v>38.856999999999999</v>
      </c>
      <c r="AV951" s="3">
        <v>41.555999999999997</v>
      </c>
      <c r="AW951" s="3">
        <v>44.377000000000002</v>
      </c>
      <c r="AX951" s="3">
        <v>47.228999999999999</v>
      </c>
      <c r="AY951" s="3">
        <v>50.142000000000003</v>
      </c>
      <c r="AZ951" s="3">
        <v>53.101999999999997</v>
      </c>
      <c r="BA951">
        <v>56.283999999999999</v>
      </c>
      <c r="BB951">
        <v>2015</v>
      </c>
    </row>
    <row r="952" spans="1:54" hidden="1" x14ac:dyDescent="0.2">
      <c r="A952">
        <v>616</v>
      </c>
      <c r="B952" t="s">
        <v>540</v>
      </c>
      <c r="C952" t="s">
        <v>340</v>
      </c>
      <c r="D952" t="s">
        <v>177</v>
      </c>
      <c r="E952" t="s">
        <v>339</v>
      </c>
      <c r="F952" t="s">
        <v>338</v>
      </c>
      <c r="G952" t="s">
        <v>295</v>
      </c>
      <c r="I952" t="s">
        <v>337</v>
      </c>
      <c r="J952" s="3">
        <v>8.1140000000000008</v>
      </c>
      <c r="K952" s="3">
        <v>7.8289999999999997</v>
      </c>
      <c r="L952" s="3">
        <v>8.6329999999999991</v>
      </c>
      <c r="M952" s="3">
        <v>9.2989999999999995</v>
      </c>
      <c r="N952" s="3">
        <v>11.374000000000001</v>
      </c>
      <c r="O952" s="3">
        <v>14.013999999999999</v>
      </c>
      <c r="P952" s="3">
        <v>15.013999999999999</v>
      </c>
      <c r="Q952" s="3">
        <v>17.568000000000001</v>
      </c>
      <c r="R952" s="3">
        <v>22.146000000000001</v>
      </c>
      <c r="S952" s="3">
        <v>23.503</v>
      </c>
      <c r="T952" s="3">
        <v>23.298999999999999</v>
      </c>
      <c r="U952" s="3">
        <v>24.786999999999999</v>
      </c>
      <c r="V952" s="3">
        <v>27.26</v>
      </c>
      <c r="W952" s="3">
        <v>30.196000000000002</v>
      </c>
      <c r="X952" s="3">
        <v>34.523000000000003</v>
      </c>
      <c r="Y952" s="3">
        <v>36.994999999999997</v>
      </c>
      <c r="Z952" s="3">
        <v>42.956000000000003</v>
      </c>
      <c r="AA952" s="3">
        <v>45.223999999999997</v>
      </c>
      <c r="AB952" s="3">
        <v>49.594000000000001</v>
      </c>
      <c r="AC952" s="3">
        <v>56.654000000000003</v>
      </c>
      <c r="AD952" s="3">
        <v>64.682000000000002</v>
      </c>
      <c r="AE952" s="3">
        <v>70.06</v>
      </c>
      <c r="AF952" s="3">
        <v>70.891000000000005</v>
      </c>
      <c r="AG952" s="3">
        <v>73.200999999999993</v>
      </c>
      <c r="AH952" s="3">
        <v>80.58</v>
      </c>
      <c r="AI952" s="3">
        <v>93.046999999999997</v>
      </c>
      <c r="AJ952" s="3">
        <v>100</v>
      </c>
      <c r="AK952" s="3">
        <v>104.92400000000001</v>
      </c>
      <c r="AL952" s="3">
        <v>109.89</v>
      </c>
      <c r="AM952" s="3">
        <v>116.992</v>
      </c>
      <c r="AN952" s="3">
        <v>127.09699999999999</v>
      </c>
      <c r="AO952" s="3">
        <v>145.214</v>
      </c>
      <c r="AP952" s="3">
        <v>145.495</v>
      </c>
      <c r="AQ952" s="3">
        <v>148.85499999999999</v>
      </c>
      <c r="AR952" s="3">
        <v>166.57400000000001</v>
      </c>
      <c r="AS952" s="3">
        <v>169.68100000000001</v>
      </c>
      <c r="AT952" s="3">
        <v>189.97200000000001</v>
      </c>
      <c r="AU952" s="3">
        <v>193.322</v>
      </c>
      <c r="AV952" s="3">
        <v>200.172</v>
      </c>
      <c r="AW952" s="3">
        <v>208.495</v>
      </c>
      <c r="AX952" s="3">
        <v>215.64500000000001</v>
      </c>
      <c r="AY952" s="3">
        <v>223.34299999999999</v>
      </c>
      <c r="AZ952" s="3">
        <v>231.523</v>
      </c>
      <c r="BA952">
        <v>240.005</v>
      </c>
      <c r="BB952">
        <v>2015</v>
      </c>
    </row>
    <row r="953" spans="1:54" hidden="1" x14ac:dyDescent="0.2">
      <c r="A953">
        <v>616</v>
      </c>
      <c r="B953" t="s">
        <v>540</v>
      </c>
      <c r="C953" t="s">
        <v>336</v>
      </c>
      <c r="D953" t="s">
        <v>177</v>
      </c>
      <c r="E953" t="s">
        <v>333</v>
      </c>
      <c r="F953" t="s">
        <v>335</v>
      </c>
      <c r="G953" t="s">
        <v>225</v>
      </c>
      <c r="H953" t="s">
        <v>322</v>
      </c>
      <c r="I953" t="s">
        <v>330</v>
      </c>
      <c r="J953" s="3">
        <v>11055.919</v>
      </c>
      <c r="K953" s="3">
        <v>11740.5</v>
      </c>
      <c r="L953" s="3">
        <v>13119.644</v>
      </c>
      <c r="M953" s="3">
        <v>14017.806</v>
      </c>
      <c r="N953" s="3">
        <v>14399.325999999999</v>
      </c>
      <c r="O953" s="3">
        <v>14955.575000000001</v>
      </c>
      <c r="P953" s="3">
        <v>15667.314</v>
      </c>
      <c r="Q953" s="3">
        <v>17363.054</v>
      </c>
      <c r="R953" s="3">
        <v>20674.030999999999</v>
      </c>
      <c r="S953" s="3">
        <v>20879.509999999998</v>
      </c>
      <c r="T953" s="3">
        <v>21896.825000000001</v>
      </c>
      <c r="U953" s="3">
        <v>22589.364000000001</v>
      </c>
      <c r="V953" s="3">
        <v>21905.941999999999</v>
      </c>
      <c r="W953" s="3">
        <v>22165.915000000001</v>
      </c>
      <c r="X953" s="3">
        <v>21417.550999999999</v>
      </c>
      <c r="Y953" s="3">
        <v>22356.188999999998</v>
      </c>
      <c r="Z953" s="3">
        <v>23104.888999999999</v>
      </c>
      <c r="AA953" s="3">
        <v>24405.884999999998</v>
      </c>
      <c r="AB953" s="3">
        <v>24073.846000000001</v>
      </c>
      <c r="AC953" s="3">
        <v>25903.276999999998</v>
      </c>
      <c r="AD953" s="3">
        <v>25971.074000000001</v>
      </c>
      <c r="AE953" s="3">
        <v>25649.094000000001</v>
      </c>
      <c r="AF953" s="3">
        <v>26850.019</v>
      </c>
      <c r="AG953" s="3">
        <v>27753.866000000002</v>
      </c>
      <c r="AH953" s="3">
        <v>28164.663</v>
      </c>
      <c r="AI953" s="3">
        <v>29080.069</v>
      </c>
      <c r="AJ953" s="3">
        <v>31094.031999999999</v>
      </c>
      <c r="AK953" s="3">
        <v>33203.461000000003</v>
      </c>
      <c r="AL953" s="3">
        <v>34783.832000000002</v>
      </c>
      <c r="AM953" s="3">
        <v>31688.297999999999</v>
      </c>
      <c r="AN953" s="3">
        <v>33967.122000000003</v>
      </c>
      <c r="AO953" s="3">
        <v>35599.523000000001</v>
      </c>
      <c r="AP953" s="3">
        <v>36750.203999999998</v>
      </c>
      <c r="AQ953" s="3">
        <v>40439.502</v>
      </c>
      <c r="AR953" s="3">
        <v>41623.974999999999</v>
      </c>
      <c r="AS953" s="3">
        <v>40437.845999999998</v>
      </c>
      <c r="AT953" s="3">
        <v>41688.605000000003</v>
      </c>
      <c r="AU953" s="3">
        <v>42092.385999999999</v>
      </c>
      <c r="AV953" s="3">
        <v>43500.523999999998</v>
      </c>
      <c r="AW953" s="3">
        <v>44934.642</v>
      </c>
      <c r="AX953" s="3">
        <v>46351.101000000002</v>
      </c>
      <c r="AY953" s="3">
        <v>47724.093000000001</v>
      </c>
      <c r="AZ953" s="3">
        <v>49106.406999999999</v>
      </c>
      <c r="BA953">
        <v>50558.978999999999</v>
      </c>
      <c r="BB953">
        <v>2008</v>
      </c>
    </row>
    <row r="954" spans="1:54" hidden="1" x14ac:dyDescent="0.2">
      <c r="A954">
        <v>616</v>
      </c>
      <c r="B954" t="s">
        <v>540</v>
      </c>
      <c r="C954" t="s">
        <v>334</v>
      </c>
      <c r="D954" t="s">
        <v>177</v>
      </c>
      <c r="E954" t="s">
        <v>333</v>
      </c>
      <c r="F954" t="s">
        <v>332</v>
      </c>
      <c r="G954" t="s">
        <v>331</v>
      </c>
      <c r="H954" t="s">
        <v>322</v>
      </c>
      <c r="I954" t="s">
        <v>330</v>
      </c>
      <c r="J954" s="3">
        <v>4265.308</v>
      </c>
      <c r="K954" s="3">
        <v>4529.415</v>
      </c>
      <c r="L954" s="3">
        <v>5061.4799999999996</v>
      </c>
      <c r="M954" s="3">
        <v>5407.9859999999999</v>
      </c>
      <c r="N954" s="3">
        <v>5555.174</v>
      </c>
      <c r="O954" s="3">
        <v>5769.7719999999999</v>
      </c>
      <c r="P954" s="3">
        <v>6044.3559999999998</v>
      </c>
      <c r="Q954" s="3">
        <v>6698.5630000000001</v>
      </c>
      <c r="R954" s="3">
        <v>7975.9179999999997</v>
      </c>
      <c r="S954" s="3">
        <v>8055.1909999999998</v>
      </c>
      <c r="T954" s="3">
        <v>8447.6650000000009</v>
      </c>
      <c r="U954" s="3">
        <v>8714.8420000000006</v>
      </c>
      <c r="V954" s="3">
        <v>8451.1820000000007</v>
      </c>
      <c r="W954" s="3">
        <v>8551.4779999999992</v>
      </c>
      <c r="X954" s="3">
        <v>8262.7630000000008</v>
      </c>
      <c r="Y954" s="3">
        <v>8624.884</v>
      </c>
      <c r="Z954" s="3">
        <v>8913.7279999999992</v>
      </c>
      <c r="AA954" s="3">
        <v>9415.6450000000004</v>
      </c>
      <c r="AB954" s="3">
        <v>9287.5460000000003</v>
      </c>
      <c r="AC954" s="3">
        <v>9993.33</v>
      </c>
      <c r="AD954" s="3">
        <v>10019.486000000001</v>
      </c>
      <c r="AE954" s="3">
        <v>9895.268</v>
      </c>
      <c r="AF954" s="3">
        <v>10358.576999999999</v>
      </c>
      <c r="AG954" s="3">
        <v>10707.276</v>
      </c>
      <c r="AH954" s="3">
        <v>10865.759</v>
      </c>
      <c r="AI954" s="3">
        <v>11218.916999999999</v>
      </c>
      <c r="AJ954" s="3">
        <v>11995.892</v>
      </c>
      <c r="AK954" s="3">
        <v>12809.698</v>
      </c>
      <c r="AL954" s="3">
        <v>13419.395</v>
      </c>
      <c r="AM954" s="3">
        <v>12225.156999999999</v>
      </c>
      <c r="AN954" s="3">
        <v>13104.313</v>
      </c>
      <c r="AO954" s="3">
        <v>13734.084000000001</v>
      </c>
      <c r="AP954" s="3">
        <v>14178.01</v>
      </c>
      <c r="AQ954" s="3">
        <v>15601.319</v>
      </c>
      <c r="AR954" s="3">
        <v>16058.281999999999</v>
      </c>
      <c r="AS954" s="3">
        <v>15600.68</v>
      </c>
      <c r="AT954" s="3">
        <v>16083.215</v>
      </c>
      <c r="AU954" s="3">
        <v>16238.992</v>
      </c>
      <c r="AV954" s="3">
        <v>16782.242999999999</v>
      </c>
      <c r="AW954" s="3">
        <v>17335.517</v>
      </c>
      <c r="AX954" s="3">
        <v>17881.978999999999</v>
      </c>
      <c r="AY954" s="3">
        <v>18411.670999999998</v>
      </c>
      <c r="AZ954" s="3">
        <v>18944.958999999999</v>
      </c>
      <c r="BA954">
        <v>19505.352999999999</v>
      </c>
      <c r="BB954">
        <v>2008</v>
      </c>
    </row>
    <row r="955" spans="1:54" hidden="1" x14ac:dyDescent="0.2">
      <c r="A955">
        <v>616</v>
      </c>
      <c r="B955" t="s">
        <v>540</v>
      </c>
      <c r="C955" t="s">
        <v>329</v>
      </c>
      <c r="D955" t="s">
        <v>177</v>
      </c>
      <c r="E955" t="s">
        <v>325</v>
      </c>
      <c r="F955" t="s">
        <v>328</v>
      </c>
      <c r="G955" t="s">
        <v>225</v>
      </c>
      <c r="H955" t="s">
        <v>322</v>
      </c>
      <c r="I955" t="s">
        <v>321</v>
      </c>
      <c r="J955" s="3">
        <v>897.13099999999997</v>
      </c>
      <c r="K955" s="3">
        <v>919.11099999999999</v>
      </c>
      <c r="L955" s="3">
        <v>1132.662</v>
      </c>
      <c r="M955" s="3">
        <v>1303.521</v>
      </c>
      <c r="N955" s="3">
        <v>1637.7139999999999</v>
      </c>
      <c r="O955" s="3">
        <v>2095.9349999999999</v>
      </c>
      <c r="P955" s="3">
        <v>2352.2269999999999</v>
      </c>
      <c r="Q955" s="3">
        <v>3050.4169999999999</v>
      </c>
      <c r="R955" s="3">
        <v>4578.5150000000003</v>
      </c>
      <c r="S955" s="3">
        <v>4907.3890000000001</v>
      </c>
      <c r="T955" s="3">
        <v>5101.643</v>
      </c>
      <c r="U955" s="3">
        <v>5599.1369999999997</v>
      </c>
      <c r="V955" s="3">
        <v>5971.5439999999999</v>
      </c>
      <c r="W955" s="3">
        <v>6693.25</v>
      </c>
      <c r="X955" s="3">
        <v>7394.0739999999996</v>
      </c>
      <c r="Y955" s="3">
        <v>8270.6190000000006</v>
      </c>
      <c r="Z955" s="3">
        <v>9924.8389999999999</v>
      </c>
      <c r="AA955" s="3">
        <v>11037.325999999999</v>
      </c>
      <c r="AB955" s="3">
        <v>11939.227999999999</v>
      </c>
      <c r="AC955" s="3">
        <v>14675.216</v>
      </c>
      <c r="AD955" s="3">
        <v>16798.725999999999</v>
      </c>
      <c r="AE955" s="3">
        <v>17969.636999999999</v>
      </c>
      <c r="AF955" s="3">
        <v>19034.370999999999</v>
      </c>
      <c r="AG955" s="3">
        <v>20316.186000000002</v>
      </c>
      <c r="AH955" s="3">
        <v>22695.024000000001</v>
      </c>
      <c r="AI955" s="3">
        <v>27058.128000000001</v>
      </c>
      <c r="AJ955" s="3">
        <v>31094.031999999999</v>
      </c>
      <c r="AK955" s="3">
        <v>34838.550999999999</v>
      </c>
      <c r="AL955" s="3">
        <v>38223.889000000003</v>
      </c>
      <c r="AM955" s="3">
        <v>37072.714</v>
      </c>
      <c r="AN955" s="3">
        <v>43171.315000000002</v>
      </c>
      <c r="AO955" s="3">
        <v>51695.381000000001</v>
      </c>
      <c r="AP955" s="3">
        <v>53469.788999999997</v>
      </c>
      <c r="AQ955" s="3">
        <v>60196.184999999998</v>
      </c>
      <c r="AR955" s="3">
        <v>69334.904999999999</v>
      </c>
      <c r="AS955" s="3">
        <v>68615.263000000006</v>
      </c>
      <c r="AT955" s="3">
        <v>79196.673999999999</v>
      </c>
      <c r="AU955" s="3">
        <v>81373.932000000001</v>
      </c>
      <c r="AV955" s="3">
        <v>87075.745999999999</v>
      </c>
      <c r="AW955" s="3">
        <v>93686.269</v>
      </c>
      <c r="AX955" s="3">
        <v>99953.937999999995</v>
      </c>
      <c r="AY955" s="3">
        <v>106588.41</v>
      </c>
      <c r="AZ955" s="3">
        <v>113692.796</v>
      </c>
      <c r="BA955">
        <v>121344.11500000001</v>
      </c>
      <c r="BB955">
        <v>2008</v>
      </c>
    </row>
    <row r="956" spans="1:54" hidden="1" x14ac:dyDescent="0.2">
      <c r="A956">
        <v>616</v>
      </c>
      <c r="B956" t="s">
        <v>540</v>
      </c>
      <c r="C956" t="s">
        <v>327</v>
      </c>
      <c r="D956" t="s">
        <v>177</v>
      </c>
      <c r="E956" t="s">
        <v>325</v>
      </c>
      <c r="F956" t="s">
        <v>326</v>
      </c>
      <c r="G956" t="s">
        <v>223</v>
      </c>
      <c r="H956" t="s">
        <v>322</v>
      </c>
      <c r="I956" t="s">
        <v>321</v>
      </c>
      <c r="J956" s="3">
        <v>1199.223</v>
      </c>
      <c r="K956" s="3">
        <v>1039.432</v>
      </c>
      <c r="L956" s="3">
        <v>1057.51</v>
      </c>
      <c r="M956" s="3">
        <v>1126.8679999999999</v>
      </c>
      <c r="N956" s="3">
        <v>1079.2370000000001</v>
      </c>
      <c r="O956" s="3">
        <v>968.95100000000002</v>
      </c>
      <c r="P956" s="3">
        <v>1267.145</v>
      </c>
      <c r="Q956" s="3">
        <v>1915.1130000000001</v>
      </c>
      <c r="R956" s="3">
        <v>2398.6840000000002</v>
      </c>
      <c r="S956" s="3">
        <v>2584.2310000000002</v>
      </c>
      <c r="T956" s="3">
        <v>2750.806</v>
      </c>
      <c r="U956" s="3">
        <v>2673.5880000000002</v>
      </c>
      <c r="V956" s="3">
        <v>2684.2089999999998</v>
      </c>
      <c r="W956" s="3">
        <v>2629.7779999999998</v>
      </c>
      <c r="X956" s="3">
        <v>2755.7220000000002</v>
      </c>
      <c r="Y956" s="3">
        <v>2984.1909999999998</v>
      </c>
      <c r="Z956" s="3">
        <v>3006.1509999999998</v>
      </c>
      <c r="AA956" s="3">
        <v>3025.6990000000001</v>
      </c>
      <c r="AB956" s="3">
        <v>2841.9340000000002</v>
      </c>
      <c r="AC956" s="3">
        <v>3173.6869999999999</v>
      </c>
      <c r="AD956" s="3">
        <v>3301.212</v>
      </c>
      <c r="AE956" s="3">
        <v>3090.261</v>
      </c>
      <c r="AF956" s="3">
        <v>3017.7159999999999</v>
      </c>
      <c r="AG956" s="3">
        <v>4119.4120000000003</v>
      </c>
      <c r="AH956" s="3">
        <v>4840.8059999999996</v>
      </c>
      <c r="AI956" s="3">
        <v>5338.2370000000001</v>
      </c>
      <c r="AJ956" s="3">
        <v>5352.8649999999998</v>
      </c>
      <c r="AK956" s="3">
        <v>5676.2550000000001</v>
      </c>
      <c r="AL956" s="3">
        <v>5641.1819999999998</v>
      </c>
      <c r="AM956" s="3">
        <v>5183.6859999999997</v>
      </c>
      <c r="AN956" s="3">
        <v>6358.49</v>
      </c>
      <c r="AO956" s="3">
        <v>7580.0860000000002</v>
      </c>
      <c r="AP956" s="3">
        <v>7840.2669999999998</v>
      </c>
      <c r="AQ956" s="3">
        <v>7173.518</v>
      </c>
      <c r="AR956" s="3">
        <v>7728.4449999999997</v>
      </c>
      <c r="AS956" s="3">
        <v>6785.6480000000001</v>
      </c>
      <c r="AT956" s="3">
        <v>7270.4049999999997</v>
      </c>
      <c r="AU956" s="3">
        <v>7876.9970000000003</v>
      </c>
      <c r="AV956" s="3">
        <v>8443.1059999999998</v>
      </c>
      <c r="AW956" s="3">
        <v>8634.3379999999997</v>
      </c>
      <c r="AX956" s="3">
        <v>9030.9969999999994</v>
      </c>
      <c r="AY956" s="3">
        <v>9411.83</v>
      </c>
      <c r="AZ956" s="3">
        <v>9795.5990000000002</v>
      </c>
      <c r="BA956">
        <v>10192.823</v>
      </c>
      <c r="BB956">
        <v>2008</v>
      </c>
    </row>
    <row r="957" spans="1:54" hidden="1" x14ac:dyDescent="0.2">
      <c r="A957">
        <v>616</v>
      </c>
      <c r="B957" t="s">
        <v>540</v>
      </c>
      <c r="C957" t="s">
        <v>212</v>
      </c>
      <c r="D957" t="s">
        <v>177</v>
      </c>
      <c r="E957" t="s">
        <v>325</v>
      </c>
      <c r="F957" t="s">
        <v>324</v>
      </c>
      <c r="G957" t="s">
        <v>323</v>
      </c>
      <c r="H957" t="s">
        <v>322</v>
      </c>
      <c r="I957" t="s">
        <v>321</v>
      </c>
      <c r="J957" s="3">
        <v>1832.1389999999999</v>
      </c>
      <c r="K957" s="3">
        <v>2127.248</v>
      </c>
      <c r="L957" s="3">
        <v>2524.623</v>
      </c>
      <c r="M957" s="3">
        <v>2803.9380000000001</v>
      </c>
      <c r="N957" s="3">
        <v>2982.471</v>
      </c>
      <c r="O957" s="3">
        <v>3196.8119999999999</v>
      </c>
      <c r="P957" s="3">
        <v>3416.4679999999998</v>
      </c>
      <c r="Q957" s="3">
        <v>3882.8820000000001</v>
      </c>
      <c r="R957" s="3">
        <v>4785.1540000000005</v>
      </c>
      <c r="S957" s="3">
        <v>5020.6379999999999</v>
      </c>
      <c r="T957" s="3">
        <v>5460.0060000000003</v>
      </c>
      <c r="U957" s="3">
        <v>5820.174</v>
      </c>
      <c r="V957" s="3">
        <v>5772.7610000000004</v>
      </c>
      <c r="W957" s="3">
        <v>5980.23</v>
      </c>
      <c r="X957" s="3">
        <v>5901.3119999999999</v>
      </c>
      <c r="Y957" s="3">
        <v>6288.4089999999997</v>
      </c>
      <c r="Z957" s="3">
        <v>6617.6180000000004</v>
      </c>
      <c r="AA957" s="3">
        <v>7109.93</v>
      </c>
      <c r="AB957" s="3">
        <v>7089.299</v>
      </c>
      <c r="AC957" s="3">
        <v>7744.7719999999999</v>
      </c>
      <c r="AD957" s="3">
        <v>7941.7190000000001</v>
      </c>
      <c r="AE957" s="3">
        <v>8022.0119999999997</v>
      </c>
      <c r="AF957" s="3">
        <v>8526.5319999999992</v>
      </c>
      <c r="AG957" s="3">
        <v>8989.2980000000007</v>
      </c>
      <c r="AH957" s="3">
        <v>9373.2090000000007</v>
      </c>
      <c r="AI957" s="3">
        <v>9989.2219999999998</v>
      </c>
      <c r="AJ957" s="3">
        <v>11009.232</v>
      </c>
      <c r="AK957" s="3">
        <v>12068.925999999999</v>
      </c>
      <c r="AL957" s="3">
        <v>12891.382</v>
      </c>
      <c r="AM957" s="3">
        <v>11833.319</v>
      </c>
      <c r="AN957" s="3">
        <v>12839.272000000001</v>
      </c>
      <c r="AO957" s="3">
        <v>13734.084000000001</v>
      </c>
      <c r="AP957" s="3">
        <v>14439.183999999999</v>
      </c>
      <c r="AQ957" s="3">
        <v>16145.302</v>
      </c>
      <c r="AR957" s="3">
        <v>16916.456999999999</v>
      </c>
      <c r="AS957" s="3">
        <v>16612.599999999999</v>
      </c>
      <c r="AT957" s="3">
        <v>17344.947</v>
      </c>
      <c r="AU957" s="3">
        <v>17828.066999999999</v>
      </c>
      <c r="AV957" s="3">
        <v>18843.09</v>
      </c>
      <c r="AW957" s="3">
        <v>19886.437999999998</v>
      </c>
      <c r="AX957" s="3">
        <v>20916.368999999999</v>
      </c>
      <c r="AY957" s="3">
        <v>21946.371999999999</v>
      </c>
      <c r="AZ957" s="3">
        <v>22969.795999999998</v>
      </c>
      <c r="BA957">
        <v>24060.705000000002</v>
      </c>
      <c r="BB957">
        <v>2008</v>
      </c>
    </row>
    <row r="958" spans="1:54" hidden="1" x14ac:dyDescent="0.2">
      <c r="A958">
        <v>616</v>
      </c>
      <c r="B958" t="s">
        <v>540</v>
      </c>
      <c r="C958" t="s">
        <v>320</v>
      </c>
      <c r="D958" t="s">
        <v>177</v>
      </c>
      <c r="E958" t="s">
        <v>319</v>
      </c>
      <c r="F958" t="s">
        <v>318</v>
      </c>
      <c r="G958" t="s">
        <v>243</v>
      </c>
    </row>
    <row r="959" spans="1:54" hidden="1" x14ac:dyDescent="0.2">
      <c r="A959">
        <v>616</v>
      </c>
      <c r="B959" t="s">
        <v>540</v>
      </c>
      <c r="C959" t="s">
        <v>317</v>
      </c>
      <c r="D959" t="s">
        <v>177</v>
      </c>
      <c r="E959" t="s">
        <v>316</v>
      </c>
      <c r="F959" t="s">
        <v>315</v>
      </c>
      <c r="G959" t="s">
        <v>288</v>
      </c>
      <c r="I959" t="s">
        <v>310</v>
      </c>
      <c r="J959" s="3">
        <v>1.4E-2</v>
      </c>
      <c r="K959" s="3">
        <v>1.4E-2</v>
      </c>
      <c r="L959" s="3">
        <v>1.7000000000000001E-2</v>
      </c>
      <c r="M959" s="3">
        <v>1.7999999999999999E-2</v>
      </c>
      <c r="N959" s="3">
        <v>1.7999999999999999E-2</v>
      </c>
      <c r="O959" s="3">
        <v>1.9E-2</v>
      </c>
      <c r="P959" s="3">
        <v>0.02</v>
      </c>
      <c r="Q959" s="3">
        <v>2.1999999999999999E-2</v>
      </c>
      <c r="R959" s="3">
        <v>2.5999999999999999E-2</v>
      </c>
      <c r="S959" s="3">
        <v>2.5999999999999999E-2</v>
      </c>
      <c r="T959" s="3">
        <v>2.8000000000000001E-2</v>
      </c>
      <c r="U959" s="3">
        <v>2.9000000000000001E-2</v>
      </c>
      <c r="V959" s="3">
        <v>2.5999999999999999E-2</v>
      </c>
      <c r="W959" s="3">
        <v>2.5999999999999999E-2</v>
      </c>
      <c r="X959" s="3">
        <v>2.5000000000000001E-2</v>
      </c>
      <c r="Y959" s="3">
        <v>2.5999999999999999E-2</v>
      </c>
      <c r="Z959" s="3">
        <v>2.7E-2</v>
      </c>
      <c r="AA959" s="3">
        <v>2.8000000000000001E-2</v>
      </c>
      <c r="AB959" s="3">
        <v>2.7E-2</v>
      </c>
      <c r="AC959" s="3">
        <v>2.9000000000000001E-2</v>
      </c>
      <c r="AD959" s="3">
        <v>2.8000000000000001E-2</v>
      </c>
      <c r="AE959" s="3">
        <v>2.7E-2</v>
      </c>
      <c r="AF959" s="3">
        <v>2.8000000000000001E-2</v>
      </c>
      <c r="AG959" s="3">
        <v>2.8000000000000001E-2</v>
      </c>
      <c r="AH959" s="3">
        <v>2.8000000000000001E-2</v>
      </c>
      <c r="AI959" s="3">
        <v>2.8000000000000001E-2</v>
      </c>
      <c r="AJ959" s="3">
        <v>2.8000000000000001E-2</v>
      </c>
      <c r="AK959" s="3">
        <v>2.9000000000000001E-2</v>
      </c>
      <c r="AL959" s="3">
        <v>0.03</v>
      </c>
      <c r="AM959" s="3">
        <v>2.8000000000000001E-2</v>
      </c>
      <c r="AN959" s="3">
        <v>2.9000000000000001E-2</v>
      </c>
      <c r="AO959" s="3">
        <v>2.9000000000000001E-2</v>
      </c>
      <c r="AP959" s="3">
        <v>0.03</v>
      </c>
      <c r="AQ959" s="3">
        <v>3.2000000000000001E-2</v>
      </c>
      <c r="AR959" s="3">
        <v>3.2000000000000001E-2</v>
      </c>
      <c r="AS959" s="3">
        <v>3.1E-2</v>
      </c>
      <c r="AT959" s="3">
        <v>3.1E-2</v>
      </c>
      <c r="AU959" s="3">
        <v>3.1E-2</v>
      </c>
      <c r="AV959" s="3">
        <v>3.1E-2</v>
      </c>
      <c r="AW959" s="3">
        <v>3.1E-2</v>
      </c>
      <c r="AX959" s="3">
        <v>3.1E-2</v>
      </c>
      <c r="AY959" s="3">
        <v>3.1E-2</v>
      </c>
      <c r="AZ959" s="3">
        <v>3.1E-2</v>
      </c>
      <c r="BA959">
        <v>3.2000000000000001E-2</v>
      </c>
      <c r="BB959">
        <v>2015</v>
      </c>
    </row>
    <row r="960" spans="1:54" hidden="1" x14ac:dyDescent="0.2">
      <c r="A960">
        <v>616</v>
      </c>
      <c r="B960" t="s">
        <v>540</v>
      </c>
      <c r="C960" t="s">
        <v>314</v>
      </c>
      <c r="D960" t="s">
        <v>177</v>
      </c>
      <c r="E960" t="s">
        <v>313</v>
      </c>
      <c r="F960" t="s">
        <v>312</v>
      </c>
      <c r="G960" t="s">
        <v>311</v>
      </c>
      <c r="I960" t="s">
        <v>310</v>
      </c>
      <c r="J960" s="3">
        <v>0.49</v>
      </c>
      <c r="K960" s="3">
        <v>0.432</v>
      </c>
      <c r="L960" s="3">
        <v>0.44900000000000001</v>
      </c>
      <c r="M960" s="3">
        <v>0.46500000000000002</v>
      </c>
      <c r="N960" s="3">
        <v>0.54900000000000004</v>
      </c>
      <c r="O960" s="3">
        <v>0.65600000000000003</v>
      </c>
      <c r="P960" s="3">
        <v>0.68799999999999994</v>
      </c>
      <c r="Q960" s="3">
        <v>0.78600000000000003</v>
      </c>
      <c r="R960" s="3">
        <v>0.95699999999999996</v>
      </c>
      <c r="S960" s="3">
        <v>0.97699999999999998</v>
      </c>
      <c r="T960" s="3">
        <v>0.93400000000000005</v>
      </c>
      <c r="U960" s="3">
        <v>0.96199999999999997</v>
      </c>
      <c r="V960" s="3">
        <v>1.034</v>
      </c>
      <c r="W960" s="3">
        <v>1.119</v>
      </c>
      <c r="X960" s="3">
        <v>1.2529999999999999</v>
      </c>
      <c r="Y960" s="3">
        <v>1.3149999999999999</v>
      </c>
      <c r="Z960" s="3">
        <v>1.5</v>
      </c>
      <c r="AA960" s="3">
        <v>1.552</v>
      </c>
      <c r="AB960" s="3">
        <v>1.6839999999999999</v>
      </c>
      <c r="AC960" s="3">
        <v>1.895</v>
      </c>
      <c r="AD960" s="3">
        <v>2.1150000000000002</v>
      </c>
      <c r="AE960" s="3">
        <v>2.2400000000000002</v>
      </c>
      <c r="AF960" s="3">
        <v>2.2320000000000002</v>
      </c>
      <c r="AG960" s="3">
        <v>2.2599999999999998</v>
      </c>
      <c r="AH960" s="3">
        <v>2.4209999999999998</v>
      </c>
      <c r="AI960" s="3">
        <v>2.7090000000000001</v>
      </c>
      <c r="AJ960" s="3">
        <v>2.8239999999999998</v>
      </c>
      <c r="AK960" s="3">
        <v>2.887</v>
      </c>
      <c r="AL960" s="3">
        <v>2.9649999999999999</v>
      </c>
      <c r="AM960" s="3">
        <v>3.133</v>
      </c>
      <c r="AN960" s="3">
        <v>3.3620000000000001</v>
      </c>
      <c r="AO960" s="3">
        <v>3.7639999999999998</v>
      </c>
      <c r="AP960" s="3">
        <v>3.7029999999999998</v>
      </c>
      <c r="AQ960" s="3">
        <v>3.7280000000000002</v>
      </c>
      <c r="AR960" s="3">
        <v>4.0990000000000002</v>
      </c>
      <c r="AS960" s="3">
        <v>4.13</v>
      </c>
      <c r="AT960" s="3">
        <v>4.5659999999999998</v>
      </c>
      <c r="AU960" s="3">
        <v>4.5640000000000001</v>
      </c>
      <c r="AV960" s="3">
        <v>4.6210000000000004</v>
      </c>
      <c r="AW960" s="3">
        <v>4.7110000000000003</v>
      </c>
      <c r="AX960" s="3">
        <v>4.7789999999999999</v>
      </c>
      <c r="AY960" s="3">
        <v>4.8570000000000002</v>
      </c>
      <c r="AZ960" s="3">
        <v>4.95</v>
      </c>
      <c r="BA960">
        <v>5.0430000000000001</v>
      </c>
      <c r="BB960">
        <v>2015</v>
      </c>
    </row>
    <row r="961" spans="1:54" hidden="1" x14ac:dyDescent="0.2">
      <c r="A961">
        <v>616</v>
      </c>
      <c r="B961" t="s">
        <v>540</v>
      </c>
      <c r="C961" t="s">
        <v>309</v>
      </c>
      <c r="D961" t="s">
        <v>177</v>
      </c>
      <c r="E961" t="s">
        <v>308</v>
      </c>
      <c r="F961" t="s">
        <v>307</v>
      </c>
      <c r="G961" t="s">
        <v>217</v>
      </c>
      <c r="I961" t="s">
        <v>877</v>
      </c>
      <c r="J961" s="3">
        <v>41.587000000000003</v>
      </c>
      <c r="K961" s="3">
        <v>45.152000000000001</v>
      </c>
      <c r="L961" s="3">
        <v>31.795000000000002</v>
      </c>
      <c r="M961" s="3">
        <v>27.372</v>
      </c>
      <c r="N961" s="3">
        <v>31.033000000000001</v>
      </c>
      <c r="O961" s="3">
        <v>16.936</v>
      </c>
      <c r="P961" s="3">
        <v>25.395</v>
      </c>
      <c r="Q961" s="3">
        <v>8.1419999999999995</v>
      </c>
      <c r="R961" s="3">
        <v>33.511000000000003</v>
      </c>
      <c r="S961" s="3">
        <v>38.447000000000003</v>
      </c>
      <c r="T961" s="3">
        <v>39.082000000000001</v>
      </c>
      <c r="U961" s="3">
        <v>31.841000000000001</v>
      </c>
      <c r="V961" s="3">
        <v>31.826000000000001</v>
      </c>
      <c r="W961" s="3">
        <v>29.940999999999999</v>
      </c>
      <c r="X961" s="3">
        <v>25.981999999999999</v>
      </c>
      <c r="Y961" s="3">
        <v>27.129000000000001</v>
      </c>
      <c r="Z961" s="3">
        <v>23.443000000000001</v>
      </c>
      <c r="AA961" s="3">
        <v>24.052</v>
      </c>
      <c r="AB961" s="3">
        <v>37.936999999999998</v>
      </c>
      <c r="AC961" s="3">
        <v>25.626000000000001</v>
      </c>
      <c r="AD961" s="3">
        <v>29.550999999999998</v>
      </c>
      <c r="AE961" s="3">
        <v>29.888000000000002</v>
      </c>
      <c r="AF961" s="3">
        <v>30.193000000000001</v>
      </c>
      <c r="AG961" s="3">
        <v>30.143999999999998</v>
      </c>
      <c r="AH961" s="3">
        <v>31.48</v>
      </c>
      <c r="AI961" s="3">
        <v>27.15</v>
      </c>
      <c r="AJ961" s="3">
        <v>25.905000000000001</v>
      </c>
      <c r="AK961" s="3">
        <v>30.792999999999999</v>
      </c>
      <c r="AL961" s="3">
        <v>34.915999999999997</v>
      </c>
      <c r="AM961" s="3">
        <v>37.295999999999999</v>
      </c>
      <c r="AN961" s="3">
        <v>38.106999999999999</v>
      </c>
      <c r="AO961" s="3">
        <v>38.575000000000003</v>
      </c>
      <c r="AP961" s="3">
        <v>38.840000000000003</v>
      </c>
      <c r="AQ961" s="3">
        <v>32.655000000000001</v>
      </c>
      <c r="AR961" s="3">
        <v>27.856000000000002</v>
      </c>
      <c r="AS961" s="3">
        <v>31.986999999999998</v>
      </c>
      <c r="AT961" s="3">
        <v>28.565999999999999</v>
      </c>
      <c r="AU961" s="3">
        <v>28.064</v>
      </c>
      <c r="AV961" s="3">
        <v>29.946000000000002</v>
      </c>
      <c r="AW961" s="3">
        <v>30.556999999999999</v>
      </c>
      <c r="AX961" s="3">
        <v>30.405999999999999</v>
      </c>
      <c r="AY961" s="3">
        <v>30.34</v>
      </c>
      <c r="AZ961" s="3">
        <v>30.29</v>
      </c>
      <c r="BA961">
        <v>30.49</v>
      </c>
      <c r="BB961">
        <v>2015</v>
      </c>
    </row>
    <row r="962" spans="1:54" hidden="1" x14ac:dyDescent="0.2">
      <c r="A962">
        <v>616</v>
      </c>
      <c r="B962" t="s">
        <v>540</v>
      </c>
      <c r="C962" t="s">
        <v>306</v>
      </c>
      <c r="D962" t="s">
        <v>177</v>
      </c>
      <c r="E962" t="s">
        <v>305</v>
      </c>
      <c r="F962" t="s">
        <v>304</v>
      </c>
      <c r="G962" t="s">
        <v>217</v>
      </c>
      <c r="I962" t="s">
        <v>877</v>
      </c>
      <c r="J962" s="3">
        <v>29.305</v>
      </c>
      <c r="K962" s="3">
        <v>24.172999999999998</v>
      </c>
      <c r="L962" s="3">
        <v>28.736999999999998</v>
      </c>
      <c r="M962" s="3">
        <v>26.715</v>
      </c>
      <c r="N962" s="3">
        <v>27.181999999999999</v>
      </c>
      <c r="O962" s="3">
        <v>36.631999999999998</v>
      </c>
      <c r="P962" s="3">
        <v>35.908999999999999</v>
      </c>
      <c r="Q962" s="3">
        <v>42.063000000000002</v>
      </c>
      <c r="R962" s="3">
        <v>53.215000000000003</v>
      </c>
      <c r="S962" s="3">
        <v>43.283999999999999</v>
      </c>
      <c r="T962" s="3">
        <v>46.369</v>
      </c>
      <c r="U962" s="3">
        <v>45.642000000000003</v>
      </c>
      <c r="V962" s="3">
        <v>43.323</v>
      </c>
      <c r="W962" s="3">
        <v>42.74</v>
      </c>
      <c r="X962" s="3">
        <v>29.629000000000001</v>
      </c>
      <c r="Y962" s="3">
        <v>32.701000000000001</v>
      </c>
      <c r="Z962" s="3">
        <v>38.613999999999997</v>
      </c>
      <c r="AA962" s="3">
        <v>38.335000000000001</v>
      </c>
      <c r="AB962" s="3">
        <v>42.185000000000002</v>
      </c>
      <c r="AC962" s="3">
        <v>36.901000000000003</v>
      </c>
      <c r="AD962" s="3">
        <v>38.972000000000001</v>
      </c>
      <c r="AE962" s="3">
        <v>42.213999999999999</v>
      </c>
      <c r="AF962" s="3">
        <v>35.423999999999999</v>
      </c>
      <c r="AG962" s="3">
        <v>39.237000000000002</v>
      </c>
      <c r="AH962" s="3">
        <v>35.399000000000001</v>
      </c>
      <c r="AI962" s="3">
        <v>43.194000000000003</v>
      </c>
      <c r="AJ962" s="3">
        <v>45.155000000000001</v>
      </c>
      <c r="AK962" s="3">
        <v>45.835000000000001</v>
      </c>
      <c r="AL962" s="3">
        <v>32.183</v>
      </c>
      <c r="AM962" s="3">
        <v>25.198</v>
      </c>
      <c r="AN962" s="3">
        <v>34.715000000000003</v>
      </c>
      <c r="AO962" s="3">
        <v>41.372999999999998</v>
      </c>
      <c r="AP962" s="3">
        <v>40.268000000000001</v>
      </c>
      <c r="AQ962" s="3">
        <v>41.523000000000003</v>
      </c>
      <c r="AR962" s="3">
        <v>43.216999999999999</v>
      </c>
      <c r="AS962" s="3">
        <v>40.238</v>
      </c>
      <c r="AT962" s="3">
        <v>40.219000000000001</v>
      </c>
      <c r="AU962" s="3">
        <v>38.877000000000002</v>
      </c>
      <c r="AV962" s="3">
        <v>38.229999999999997</v>
      </c>
      <c r="AW962" s="3">
        <v>38.094999999999999</v>
      </c>
      <c r="AX962" s="3">
        <v>37.790999999999997</v>
      </c>
      <c r="AY962" s="3">
        <v>37.534999999999997</v>
      </c>
      <c r="AZ962" s="3">
        <v>37.331000000000003</v>
      </c>
      <c r="BA962">
        <v>37.231000000000002</v>
      </c>
      <c r="BB962">
        <v>2015</v>
      </c>
    </row>
    <row r="963" spans="1:54" hidden="1" x14ac:dyDescent="0.2">
      <c r="A963">
        <v>616</v>
      </c>
      <c r="B963" t="s">
        <v>540</v>
      </c>
      <c r="C963" t="s">
        <v>303</v>
      </c>
      <c r="D963" t="s">
        <v>177</v>
      </c>
      <c r="E963" t="s">
        <v>300</v>
      </c>
      <c r="F963" t="s">
        <v>302</v>
      </c>
      <c r="G963" t="s">
        <v>295</v>
      </c>
      <c r="I963" t="s">
        <v>878</v>
      </c>
      <c r="J963" s="3">
        <v>13.362</v>
      </c>
      <c r="K963" s="3">
        <v>15.54</v>
      </c>
      <c r="L963" s="3">
        <v>17.28</v>
      </c>
      <c r="M963" s="3">
        <v>19.094000000000001</v>
      </c>
      <c r="N963" s="3">
        <v>20.736999999999998</v>
      </c>
      <c r="O963" s="3">
        <v>22.416</v>
      </c>
      <c r="P963" s="3">
        <v>24.658000000000001</v>
      </c>
      <c r="Q963" s="3">
        <v>27.074000000000002</v>
      </c>
      <c r="R963" s="3">
        <v>29.349</v>
      </c>
      <c r="S963" s="3">
        <v>32.753</v>
      </c>
      <c r="T963" s="3">
        <v>36.487000000000002</v>
      </c>
      <c r="U963" s="3">
        <v>41.084000000000003</v>
      </c>
      <c r="V963" s="3">
        <v>47.863</v>
      </c>
      <c r="W963" s="3">
        <v>54.755000000000003</v>
      </c>
      <c r="X963" s="3">
        <v>60.56</v>
      </c>
      <c r="Y963" s="3">
        <v>66.918000000000006</v>
      </c>
      <c r="Z963" s="3">
        <v>73.677000000000007</v>
      </c>
      <c r="AA963" s="3">
        <v>80.233999999999995</v>
      </c>
      <c r="AB963" s="3">
        <v>85.456999999999994</v>
      </c>
      <c r="AC963" s="3">
        <v>92.137</v>
      </c>
      <c r="AD963" s="3">
        <v>100</v>
      </c>
      <c r="AE963" s="3">
        <v>106.565</v>
      </c>
      <c r="AF963" s="3">
        <v>115.119</v>
      </c>
      <c r="AG963" s="3">
        <v>125.69199999999999</v>
      </c>
      <c r="AH963" s="3">
        <v>134.47499999999999</v>
      </c>
      <c r="AI963" s="3">
        <v>146.054</v>
      </c>
      <c r="AJ963" s="3">
        <v>162.928</v>
      </c>
      <c r="AK963" s="3">
        <v>174.459</v>
      </c>
      <c r="AL963" s="3">
        <v>196.48099999999999</v>
      </c>
      <c r="AM963" s="3">
        <v>212.41200000000001</v>
      </c>
      <c r="AN963" s="3">
        <v>227.17400000000001</v>
      </c>
      <c r="AO963" s="3">
        <v>246.40199999999999</v>
      </c>
      <c r="AP963" s="3">
        <v>264.97399999999999</v>
      </c>
      <c r="AQ963" s="3">
        <v>280.56</v>
      </c>
      <c r="AR963" s="3">
        <v>292.94600000000003</v>
      </c>
      <c r="AS963" s="3">
        <v>301.89299999999997</v>
      </c>
      <c r="AT963" s="3">
        <v>310.375</v>
      </c>
      <c r="AU963" s="3">
        <v>320.61700000000002</v>
      </c>
      <c r="AV963" s="3">
        <v>332.48</v>
      </c>
      <c r="AW963" s="3">
        <v>345.11500000000001</v>
      </c>
      <c r="AX963" s="3">
        <v>358.57400000000001</v>
      </c>
      <c r="AY963" s="3">
        <v>372.55799999999999</v>
      </c>
      <c r="AZ963" s="3">
        <v>387.274</v>
      </c>
      <c r="BA963">
        <v>402.572</v>
      </c>
      <c r="BB963">
        <v>2016</v>
      </c>
    </row>
    <row r="964" spans="1:54" hidden="1" x14ac:dyDescent="0.2">
      <c r="A964">
        <v>616</v>
      </c>
      <c r="B964" t="s">
        <v>540</v>
      </c>
      <c r="C964" t="s">
        <v>301</v>
      </c>
      <c r="D964" t="s">
        <v>177</v>
      </c>
      <c r="E964" t="s">
        <v>300</v>
      </c>
      <c r="F964" t="s">
        <v>299</v>
      </c>
      <c r="G964" t="s">
        <v>275</v>
      </c>
      <c r="I964" t="s">
        <v>298</v>
      </c>
      <c r="J964" s="3">
        <v>12.127000000000001</v>
      </c>
      <c r="K964" s="3">
        <v>16.3</v>
      </c>
      <c r="L964" s="3">
        <v>11.2</v>
      </c>
      <c r="M964" s="3">
        <v>10.5</v>
      </c>
      <c r="N964" s="3">
        <v>8.6</v>
      </c>
      <c r="O964" s="3">
        <v>8.1</v>
      </c>
      <c r="P964" s="3">
        <v>10</v>
      </c>
      <c r="Q964" s="3">
        <v>9.8000000000000007</v>
      </c>
      <c r="R964" s="3">
        <v>8.4</v>
      </c>
      <c r="S964" s="3">
        <v>11.6</v>
      </c>
      <c r="T964" s="3">
        <v>11.4</v>
      </c>
      <c r="U964" s="3">
        <v>12.6</v>
      </c>
      <c r="V964" s="3">
        <v>16.5</v>
      </c>
      <c r="W964" s="3">
        <v>14.4</v>
      </c>
      <c r="X964" s="3">
        <v>10.6</v>
      </c>
      <c r="Y964" s="3">
        <v>10.5</v>
      </c>
      <c r="Z964" s="3">
        <v>10.1</v>
      </c>
      <c r="AA964" s="3">
        <v>8.9</v>
      </c>
      <c r="AB964" s="3">
        <v>6.51</v>
      </c>
      <c r="AC964" s="3">
        <v>7.8159999999999998</v>
      </c>
      <c r="AD964" s="3">
        <v>8.5340000000000007</v>
      </c>
      <c r="AE964" s="3">
        <v>6.5650000000000004</v>
      </c>
      <c r="AF964" s="3">
        <v>8.0259999999999998</v>
      </c>
      <c r="AG964" s="3">
        <v>9.1850000000000005</v>
      </c>
      <c r="AH964" s="3">
        <v>6.9880000000000004</v>
      </c>
      <c r="AI964" s="3">
        <v>8.61</v>
      </c>
      <c r="AJ964" s="3">
        <v>11.553000000000001</v>
      </c>
      <c r="AK964" s="3">
        <v>7.077</v>
      </c>
      <c r="AL964" s="3">
        <v>12.622999999999999</v>
      </c>
      <c r="AM964" s="3">
        <v>8.1080000000000005</v>
      </c>
      <c r="AN964" s="3">
        <v>6.95</v>
      </c>
      <c r="AO964" s="3">
        <v>8.4640000000000004</v>
      </c>
      <c r="AP964" s="3">
        <v>7.5369999999999999</v>
      </c>
      <c r="AQ964" s="3">
        <v>5.8819999999999997</v>
      </c>
      <c r="AR964" s="3">
        <v>4.415</v>
      </c>
      <c r="AS964" s="3">
        <v>3.0539999999999998</v>
      </c>
      <c r="AT964" s="3">
        <v>2.81</v>
      </c>
      <c r="AU964" s="3">
        <v>3.3</v>
      </c>
      <c r="AV964" s="3">
        <v>3.7</v>
      </c>
      <c r="AW964" s="3">
        <v>3.8</v>
      </c>
      <c r="AX964" s="3">
        <v>3.9</v>
      </c>
      <c r="AY964" s="3">
        <v>3.9</v>
      </c>
      <c r="AZ964" s="3">
        <v>3.95</v>
      </c>
      <c r="BA964">
        <v>3.95</v>
      </c>
      <c r="BB964">
        <v>2016</v>
      </c>
    </row>
    <row r="965" spans="1:54" hidden="1" x14ac:dyDescent="0.2">
      <c r="A965">
        <v>616</v>
      </c>
      <c r="B965" t="s">
        <v>540</v>
      </c>
      <c r="C965" t="s">
        <v>297</v>
      </c>
      <c r="D965" t="s">
        <v>177</v>
      </c>
      <c r="E965" t="s">
        <v>293</v>
      </c>
      <c r="F965" t="s">
        <v>296</v>
      </c>
      <c r="G965" t="s">
        <v>295</v>
      </c>
      <c r="I965" t="s">
        <v>878</v>
      </c>
      <c r="J965" s="3">
        <v>13.877000000000001</v>
      </c>
      <c r="K965" s="3">
        <v>15.903</v>
      </c>
      <c r="L965" s="3">
        <v>17.922999999999998</v>
      </c>
      <c r="M965" s="3">
        <v>19.411000000000001</v>
      </c>
      <c r="N965" s="3">
        <v>20.672999999999998</v>
      </c>
      <c r="O965" s="3">
        <v>22.821999999999999</v>
      </c>
      <c r="P965" s="3">
        <v>25.286999999999999</v>
      </c>
      <c r="Q965" s="3">
        <v>27.335999999999999</v>
      </c>
      <c r="R965" s="3">
        <v>30.178000000000001</v>
      </c>
      <c r="S965" s="3">
        <v>33.588999999999999</v>
      </c>
      <c r="T965" s="3">
        <v>37.619</v>
      </c>
      <c r="U965" s="3">
        <v>42.359000000000002</v>
      </c>
      <c r="V965" s="3">
        <v>49.348999999999997</v>
      </c>
      <c r="W965" s="3">
        <v>55.616</v>
      </c>
      <c r="X965" s="3">
        <v>61.066000000000003</v>
      </c>
      <c r="Y965" s="3">
        <v>67.661000000000001</v>
      </c>
      <c r="Z965" s="3">
        <v>74.156999999999996</v>
      </c>
      <c r="AA965" s="3">
        <v>79.941000000000003</v>
      </c>
      <c r="AB965" s="3">
        <v>85.028999999999996</v>
      </c>
      <c r="AC965" s="3">
        <v>92.183000000000007</v>
      </c>
      <c r="AD965" s="3">
        <v>100</v>
      </c>
      <c r="AE965" s="3">
        <v>105.752</v>
      </c>
      <c r="AF965" s="3">
        <v>116.962</v>
      </c>
      <c r="AG965" s="3">
        <v>124.41</v>
      </c>
      <c r="AH965" s="3">
        <v>134.226</v>
      </c>
      <c r="AI965" s="3">
        <v>149.37299999999999</v>
      </c>
      <c r="AJ965" s="3">
        <v>162.10300000000001</v>
      </c>
      <c r="AK965" s="3">
        <v>175.3</v>
      </c>
      <c r="AL965" s="3">
        <v>199.27699999999999</v>
      </c>
      <c r="AM965" s="3">
        <v>210.92699999999999</v>
      </c>
      <c r="AN965" s="3">
        <v>226.55699999999999</v>
      </c>
      <c r="AO965" s="3">
        <v>247.34299999999999</v>
      </c>
      <c r="AP965" s="3">
        <v>265.73200000000003</v>
      </c>
      <c r="AQ965" s="3">
        <v>276.54399999999998</v>
      </c>
      <c r="AR965" s="3">
        <v>286.91399999999999</v>
      </c>
      <c r="AS965" s="3">
        <v>295.80799999999999</v>
      </c>
      <c r="AT965" s="3">
        <v>304.68299999999999</v>
      </c>
      <c r="AU965" s="3">
        <v>313.66500000000002</v>
      </c>
      <c r="AV965" s="3">
        <v>324.64400000000001</v>
      </c>
      <c r="AW965" s="3">
        <v>336.65499999999997</v>
      </c>
      <c r="AX965" s="3">
        <v>349.78500000000003</v>
      </c>
      <c r="AY965" s="3">
        <v>363.42700000000002</v>
      </c>
      <c r="AZ965" s="3">
        <v>377.78199999999998</v>
      </c>
      <c r="BA965">
        <v>392.70400000000001</v>
      </c>
      <c r="BB965">
        <v>2016</v>
      </c>
    </row>
    <row r="966" spans="1:54" hidden="1" x14ac:dyDescent="0.2">
      <c r="A966">
        <v>616</v>
      </c>
      <c r="B966" t="s">
        <v>540</v>
      </c>
      <c r="C966" t="s">
        <v>294</v>
      </c>
      <c r="D966" t="s">
        <v>177</v>
      </c>
      <c r="E966" t="s">
        <v>293</v>
      </c>
      <c r="F966" t="s">
        <v>292</v>
      </c>
      <c r="G966" t="s">
        <v>275</v>
      </c>
      <c r="I966" t="s">
        <v>291</v>
      </c>
      <c r="J966" s="3" t="s">
        <v>215</v>
      </c>
      <c r="K966" s="3">
        <v>14.6</v>
      </c>
      <c r="L966" s="3">
        <v>12.7</v>
      </c>
      <c r="M966" s="3">
        <v>8.3000000000000007</v>
      </c>
      <c r="N966" s="3">
        <v>6.5</v>
      </c>
      <c r="O966" s="3">
        <v>10.4</v>
      </c>
      <c r="P966" s="3">
        <v>10.8</v>
      </c>
      <c r="Q966" s="3">
        <v>8.1</v>
      </c>
      <c r="R966" s="3">
        <v>10.4</v>
      </c>
      <c r="S966" s="3">
        <v>11.3</v>
      </c>
      <c r="T966" s="3">
        <v>12</v>
      </c>
      <c r="U966" s="3">
        <v>12.6</v>
      </c>
      <c r="V966" s="3">
        <v>16.5</v>
      </c>
      <c r="W966" s="3">
        <v>12.7</v>
      </c>
      <c r="X966" s="3">
        <v>9.8000000000000007</v>
      </c>
      <c r="Y966" s="3">
        <v>10.8</v>
      </c>
      <c r="Z966" s="3">
        <v>9.6</v>
      </c>
      <c r="AA966" s="3">
        <v>7.8</v>
      </c>
      <c r="AB966" s="3">
        <v>6.3650000000000002</v>
      </c>
      <c r="AC966" s="3">
        <v>8.4130000000000003</v>
      </c>
      <c r="AD966" s="3">
        <v>8.48</v>
      </c>
      <c r="AE966" s="3">
        <v>5.7519999999999998</v>
      </c>
      <c r="AF966" s="3">
        <v>10.6</v>
      </c>
      <c r="AG966" s="3">
        <v>6.3680000000000003</v>
      </c>
      <c r="AH966" s="3">
        <v>7.89</v>
      </c>
      <c r="AI966" s="3">
        <v>11.285</v>
      </c>
      <c r="AJ966" s="3">
        <v>8.5220000000000002</v>
      </c>
      <c r="AK966" s="3">
        <v>8.141</v>
      </c>
      <c r="AL966" s="3">
        <v>13.678000000000001</v>
      </c>
      <c r="AM966" s="3">
        <v>5.8460000000000001</v>
      </c>
      <c r="AN966" s="3">
        <v>7.41</v>
      </c>
      <c r="AO966" s="3">
        <v>9.1750000000000007</v>
      </c>
      <c r="AP966" s="3">
        <v>7.4349999999999996</v>
      </c>
      <c r="AQ966" s="3">
        <v>4.0679999999999996</v>
      </c>
      <c r="AR966" s="3">
        <v>3.75</v>
      </c>
      <c r="AS966" s="3">
        <v>3.1</v>
      </c>
      <c r="AT966" s="3">
        <v>3</v>
      </c>
      <c r="AU966" s="3">
        <v>2.948</v>
      </c>
      <c r="AV966" s="3">
        <v>3.5</v>
      </c>
      <c r="AW966" s="3">
        <v>3.7</v>
      </c>
      <c r="AX966" s="3">
        <v>3.9</v>
      </c>
      <c r="AY966" s="3">
        <v>3.9</v>
      </c>
      <c r="AZ966" s="3">
        <v>3.95</v>
      </c>
      <c r="BA966">
        <v>3.95</v>
      </c>
      <c r="BB966">
        <v>2016</v>
      </c>
    </row>
    <row r="967" spans="1:54" hidden="1" x14ac:dyDescent="0.2">
      <c r="A967">
        <v>616</v>
      </c>
      <c r="B967" t="s">
        <v>540</v>
      </c>
      <c r="C967" t="s">
        <v>290</v>
      </c>
      <c r="D967" t="s">
        <v>177</v>
      </c>
      <c r="E967" t="s">
        <v>289</v>
      </c>
      <c r="G967" t="s">
        <v>288</v>
      </c>
    </row>
    <row r="968" spans="1:54" hidden="1" x14ac:dyDescent="0.2">
      <c r="A968">
        <v>616</v>
      </c>
      <c r="B968" t="s">
        <v>540</v>
      </c>
      <c r="C968" t="s">
        <v>287</v>
      </c>
      <c r="D968" t="s">
        <v>177</v>
      </c>
      <c r="E968" t="s">
        <v>286</v>
      </c>
      <c r="F968" t="s">
        <v>285</v>
      </c>
      <c r="G968" t="s">
        <v>275</v>
      </c>
      <c r="I968" t="s">
        <v>879</v>
      </c>
      <c r="J968" s="3">
        <v>16.018999999999998</v>
      </c>
      <c r="K968" s="3">
        <v>9.3849999999999998</v>
      </c>
      <c r="L968" s="3">
        <v>-14.564</v>
      </c>
      <c r="M968" s="3">
        <v>10.901</v>
      </c>
      <c r="N968" s="3">
        <v>3.3029999999999999</v>
      </c>
      <c r="O968" s="3">
        <v>-12.499000000000001</v>
      </c>
      <c r="P968" s="3">
        <v>49.154000000000003</v>
      </c>
      <c r="Q968" s="3">
        <v>13.874000000000001</v>
      </c>
      <c r="R968" s="3">
        <v>19.873000000000001</v>
      </c>
      <c r="S968" s="3">
        <v>26.521000000000001</v>
      </c>
      <c r="T968" s="3">
        <v>-6.9390000000000001</v>
      </c>
      <c r="U968" s="3">
        <v>-7.2770000000000001</v>
      </c>
      <c r="V968" s="3">
        <v>-10.282</v>
      </c>
      <c r="W968" s="3">
        <v>-10.981</v>
      </c>
      <c r="X968" s="3">
        <v>-10.115</v>
      </c>
      <c r="Y968" s="3">
        <v>-2.8</v>
      </c>
      <c r="Z968" s="3">
        <v>-6.282</v>
      </c>
      <c r="AA968" s="3">
        <v>31.763000000000002</v>
      </c>
      <c r="AB968" s="3">
        <v>15.217000000000001</v>
      </c>
      <c r="AC968" s="3">
        <v>-5.3049999999999997</v>
      </c>
      <c r="AD968" s="3">
        <v>-1.909</v>
      </c>
      <c r="AE968" s="3">
        <v>-1.526</v>
      </c>
      <c r="AF968" s="3">
        <v>2.0019999999999998</v>
      </c>
      <c r="AG968" s="3">
        <v>-7.3010000000000002</v>
      </c>
      <c r="AH968" s="3">
        <v>17.617000000000001</v>
      </c>
      <c r="AI968" s="3">
        <v>-4.9359999999999999</v>
      </c>
      <c r="AJ968" s="3">
        <v>4.3999999999999997E-2</v>
      </c>
      <c r="AK968" s="3">
        <v>24.956</v>
      </c>
      <c r="AL968" s="3">
        <v>17.542999999999999</v>
      </c>
      <c r="AM968" s="3">
        <v>-10.884</v>
      </c>
      <c r="AN968" s="3">
        <v>6.4809999999999999</v>
      </c>
      <c r="AO968" s="3">
        <v>19.225000000000001</v>
      </c>
      <c r="AP968" s="3">
        <v>32.078000000000003</v>
      </c>
      <c r="AQ968" s="3">
        <v>11.605</v>
      </c>
      <c r="AR968" s="3">
        <v>-1.2909999999999999</v>
      </c>
      <c r="AS968" s="3">
        <v>2.3420000000000001</v>
      </c>
      <c r="AT968" s="3">
        <v>-5.0730000000000004</v>
      </c>
      <c r="AU968" s="3">
        <v>-25.15</v>
      </c>
      <c r="AV968" s="3">
        <v>4.8440000000000003</v>
      </c>
      <c r="AW968" s="3">
        <v>3.4510000000000001</v>
      </c>
      <c r="AX968" s="3">
        <v>3.1819999999999999</v>
      </c>
      <c r="AY968" s="3">
        <v>3.2490000000000001</v>
      </c>
      <c r="AZ968" s="3">
        <v>2.6930000000000001</v>
      </c>
      <c r="BA968">
        <v>3.09</v>
      </c>
      <c r="BB968">
        <v>2014</v>
      </c>
    </row>
    <row r="969" spans="1:54" hidden="1" x14ac:dyDescent="0.2">
      <c r="A969">
        <v>616</v>
      </c>
      <c r="B969" t="s">
        <v>540</v>
      </c>
      <c r="C969" t="s">
        <v>284</v>
      </c>
      <c r="D969" t="s">
        <v>177</v>
      </c>
      <c r="E969" t="s">
        <v>283</v>
      </c>
      <c r="F969" t="s">
        <v>282</v>
      </c>
      <c r="G969" t="s">
        <v>275</v>
      </c>
      <c r="I969" t="s">
        <v>879</v>
      </c>
      <c r="J969" s="3">
        <v>5.2990000000000004</v>
      </c>
      <c r="K969" s="3">
        <v>13.279</v>
      </c>
      <c r="L969" s="3">
        <v>-14.481999999999999</v>
      </c>
      <c r="M969" s="3">
        <v>9.2330000000000005</v>
      </c>
      <c r="N969" s="3">
        <v>4.0410000000000004</v>
      </c>
      <c r="O969" s="3">
        <v>-8.984</v>
      </c>
      <c r="P969" s="3">
        <v>50.122</v>
      </c>
      <c r="Q969" s="3">
        <v>14.018000000000001</v>
      </c>
      <c r="R969" s="3">
        <v>21.488</v>
      </c>
      <c r="S969" s="3">
        <v>31.89</v>
      </c>
      <c r="T969" s="3">
        <v>-13.07</v>
      </c>
      <c r="U969" s="3">
        <v>-7.6609999999999996</v>
      </c>
      <c r="V969" s="3">
        <v>-9.7609999999999992</v>
      </c>
      <c r="W969" s="3">
        <v>-10.428000000000001</v>
      </c>
      <c r="X969" s="3">
        <v>-11.007999999999999</v>
      </c>
      <c r="Y969" s="3">
        <v>-5.8979999999999997</v>
      </c>
      <c r="Z969" s="3">
        <v>-3.0649999999999999</v>
      </c>
      <c r="AA969" s="3">
        <v>32.335999999999999</v>
      </c>
      <c r="AB969" s="3">
        <v>11.545</v>
      </c>
      <c r="AC969" s="3">
        <v>-6.0990000000000002</v>
      </c>
      <c r="AD969" s="3">
        <v>-8.0630000000000006</v>
      </c>
      <c r="AE969" s="3">
        <v>-2.8050000000000002</v>
      </c>
      <c r="AF969" s="3">
        <v>3.2189999999999999</v>
      </c>
      <c r="AG969" s="3">
        <v>-6.5869999999999997</v>
      </c>
      <c r="AH969" s="3">
        <v>19.318999999999999</v>
      </c>
      <c r="AI969" s="3">
        <v>-6.2750000000000004</v>
      </c>
      <c r="AJ969" s="3">
        <v>-0.21099999999999999</v>
      </c>
      <c r="AK969" s="3">
        <v>27.113</v>
      </c>
      <c r="AL969" s="3">
        <v>27.067</v>
      </c>
      <c r="AM969" s="3">
        <v>-11.872999999999999</v>
      </c>
      <c r="AN969" s="3">
        <v>7.2119999999999997</v>
      </c>
      <c r="AO969" s="3">
        <v>19.641999999999999</v>
      </c>
      <c r="AP969" s="3">
        <v>43.500999999999998</v>
      </c>
      <c r="AQ969" s="3">
        <v>11.547000000000001</v>
      </c>
      <c r="AR969" s="3">
        <v>-1.621</v>
      </c>
      <c r="AS969" s="3">
        <v>2.383</v>
      </c>
      <c r="AT969" s="3">
        <v>-7.5709999999999997</v>
      </c>
      <c r="AU969" s="3">
        <v>-23.843</v>
      </c>
      <c r="AV969" s="3">
        <v>5.1340000000000003</v>
      </c>
      <c r="AW969" s="3">
        <v>3.4780000000000002</v>
      </c>
      <c r="AX969" s="3">
        <v>3.05</v>
      </c>
      <c r="AY969" s="3">
        <v>3.4580000000000002</v>
      </c>
      <c r="AZ969" s="3">
        <v>3.1520000000000001</v>
      </c>
      <c r="BA969">
        <v>3.04</v>
      </c>
      <c r="BB969">
        <v>2014</v>
      </c>
    </row>
    <row r="970" spans="1:54" hidden="1" x14ac:dyDescent="0.2">
      <c r="A970">
        <v>616</v>
      </c>
      <c r="B970" t="s">
        <v>540</v>
      </c>
      <c r="C970" t="s">
        <v>281</v>
      </c>
      <c r="D970" t="s">
        <v>177</v>
      </c>
      <c r="E970" t="s">
        <v>280</v>
      </c>
      <c r="F970" t="s">
        <v>279</v>
      </c>
      <c r="G970" t="s">
        <v>275</v>
      </c>
      <c r="I970" t="s">
        <v>879</v>
      </c>
      <c r="J970" s="3">
        <v>13.342000000000001</v>
      </c>
      <c r="K970" s="3">
        <v>29.56</v>
      </c>
      <c r="L970" s="3">
        <v>28.946000000000002</v>
      </c>
      <c r="M970" s="3">
        <v>2.2090000000000001</v>
      </c>
      <c r="N970" s="3">
        <v>32.654000000000003</v>
      </c>
      <c r="O970" s="3">
        <v>-7.0339999999999998</v>
      </c>
      <c r="P970" s="3">
        <v>4.218</v>
      </c>
      <c r="Q970" s="3">
        <v>-1.831</v>
      </c>
      <c r="R970" s="3">
        <v>12.375</v>
      </c>
      <c r="S970" s="3">
        <v>0.86599999999999999</v>
      </c>
      <c r="T970" s="3">
        <v>17.419</v>
      </c>
      <c r="U970" s="3">
        <v>-5.2480000000000002</v>
      </c>
      <c r="V970" s="3">
        <v>-1.0489999999999999</v>
      </c>
      <c r="W970" s="3">
        <v>-7.6820000000000004</v>
      </c>
      <c r="X970" s="3">
        <v>14.737</v>
      </c>
      <c r="Y970" s="3">
        <v>11.782</v>
      </c>
      <c r="Z970" s="3">
        <v>0.17299999999999999</v>
      </c>
      <c r="AA970" s="3">
        <v>23.85</v>
      </c>
      <c r="AB970" s="3">
        <v>-16.34</v>
      </c>
      <c r="AC970" s="3">
        <v>29.913</v>
      </c>
      <c r="AD970" s="3">
        <v>0.85499999999999998</v>
      </c>
      <c r="AE970" s="3">
        <v>-4.3440000000000003</v>
      </c>
      <c r="AF970" s="3">
        <v>7.3460000000000001</v>
      </c>
      <c r="AG970" s="3">
        <v>-7</v>
      </c>
      <c r="AH970" s="3">
        <v>7.3890000000000002</v>
      </c>
      <c r="AI970" s="3">
        <v>18.190999999999999</v>
      </c>
      <c r="AJ970" s="3">
        <v>3.133</v>
      </c>
      <c r="AK970" s="3">
        <v>8.4809999999999999</v>
      </c>
      <c r="AL970" s="3">
        <v>-2.48</v>
      </c>
      <c r="AM970" s="3">
        <v>-37.670999999999999</v>
      </c>
      <c r="AN970" s="3">
        <v>16.024000000000001</v>
      </c>
      <c r="AO970" s="3">
        <v>27.545999999999999</v>
      </c>
      <c r="AP970" s="3">
        <v>17.841000000000001</v>
      </c>
      <c r="AQ970" s="3">
        <v>29.777000000000001</v>
      </c>
      <c r="AR970" s="3">
        <v>13.212</v>
      </c>
      <c r="AS970" s="3">
        <v>-15.406000000000001</v>
      </c>
      <c r="AT970" s="3">
        <v>1.022</v>
      </c>
      <c r="AU970" s="3">
        <v>-8.94</v>
      </c>
      <c r="AV970" s="3">
        <v>3.2989999999999999</v>
      </c>
      <c r="AW970" s="3">
        <v>3.1349999999999998</v>
      </c>
      <c r="AX970" s="3">
        <v>2.4590000000000001</v>
      </c>
      <c r="AY970" s="3">
        <v>2.2869999999999999</v>
      </c>
      <c r="AZ970" s="3">
        <v>1.861</v>
      </c>
      <c r="BA970">
        <v>1.865</v>
      </c>
      <c r="BB970">
        <v>2014</v>
      </c>
    </row>
    <row r="971" spans="1:54" hidden="1" x14ac:dyDescent="0.2">
      <c r="A971">
        <v>616</v>
      </c>
      <c r="B971" t="s">
        <v>540</v>
      </c>
      <c r="C971" t="s">
        <v>278</v>
      </c>
      <c r="D971" t="s">
        <v>177</v>
      </c>
      <c r="E971" t="s">
        <v>277</v>
      </c>
      <c r="F971" t="s">
        <v>276</v>
      </c>
      <c r="G971" t="s">
        <v>275</v>
      </c>
      <c r="I971" t="s">
        <v>879</v>
      </c>
      <c r="J971" s="3">
        <v>7.6589999999999998</v>
      </c>
      <c r="K971" s="3">
        <v>34.418999999999997</v>
      </c>
      <c r="L971" s="3">
        <v>30.917999999999999</v>
      </c>
      <c r="M971" s="3">
        <v>6.359</v>
      </c>
      <c r="N971" s="3">
        <v>34.412999999999997</v>
      </c>
      <c r="O971" s="3">
        <v>-2.1880000000000002</v>
      </c>
      <c r="P971" s="3">
        <v>3.1640000000000001</v>
      </c>
      <c r="Q971" s="3">
        <v>1.5589999999999999</v>
      </c>
      <c r="R971" s="3">
        <v>12.744999999999999</v>
      </c>
      <c r="S971" s="3">
        <v>2.3740000000000001</v>
      </c>
      <c r="T971" s="3">
        <v>11.401999999999999</v>
      </c>
      <c r="U971" s="3">
        <v>-4.8620000000000001</v>
      </c>
      <c r="V971" s="3">
        <v>-0.72099999999999997</v>
      </c>
      <c r="W971" s="3">
        <v>-7.8520000000000003</v>
      </c>
      <c r="X971" s="3">
        <v>15.965999999999999</v>
      </c>
      <c r="Y971" s="3">
        <v>9.56</v>
      </c>
      <c r="Z971" s="3">
        <v>4.6260000000000003</v>
      </c>
      <c r="AA971" s="3">
        <v>23.715</v>
      </c>
      <c r="AB971" s="3">
        <v>-21.547999999999998</v>
      </c>
      <c r="AC971" s="3">
        <v>30.716000000000001</v>
      </c>
      <c r="AD971" s="3">
        <v>8.02</v>
      </c>
      <c r="AE971" s="3">
        <v>-7.0549999999999997</v>
      </c>
      <c r="AF971" s="3">
        <v>2.4409999999999998</v>
      </c>
      <c r="AG971" s="3">
        <v>-7.2549999999999999</v>
      </c>
      <c r="AH971" s="3">
        <v>8.3059999999999992</v>
      </c>
      <c r="AI971" s="3">
        <v>20.152000000000001</v>
      </c>
      <c r="AJ971" s="3">
        <v>4.2140000000000004</v>
      </c>
      <c r="AK971" s="3">
        <v>8.6319999999999997</v>
      </c>
      <c r="AL971" s="3">
        <v>-3.867</v>
      </c>
      <c r="AM971" s="3">
        <v>-32.22</v>
      </c>
      <c r="AN971" s="3">
        <v>19.209</v>
      </c>
      <c r="AO971" s="3">
        <v>28.887</v>
      </c>
      <c r="AP971" s="3">
        <v>4.7839999999999998</v>
      </c>
      <c r="AQ971" s="3">
        <v>31.670999999999999</v>
      </c>
      <c r="AR971" s="3">
        <v>13.472</v>
      </c>
      <c r="AS971" s="3">
        <v>-19.082999999999998</v>
      </c>
      <c r="AT971" s="3">
        <v>0.33500000000000002</v>
      </c>
      <c r="AU971" s="3">
        <v>-9.7439999999999998</v>
      </c>
      <c r="AV971" s="3">
        <v>3.3610000000000002</v>
      </c>
      <c r="AW971" s="3">
        <v>3.177</v>
      </c>
      <c r="AX971" s="3">
        <v>2.4449999999999998</v>
      </c>
      <c r="AY971" s="3">
        <v>2.2890000000000001</v>
      </c>
      <c r="AZ971" s="3">
        <v>1.8009999999999999</v>
      </c>
      <c r="BA971">
        <v>1.8080000000000001</v>
      </c>
      <c r="BB971">
        <v>2014</v>
      </c>
    </row>
    <row r="972" spans="1:54" hidden="1" x14ac:dyDescent="0.2">
      <c r="A972">
        <v>616</v>
      </c>
      <c r="B972" t="s">
        <v>540</v>
      </c>
      <c r="C972" t="s">
        <v>274</v>
      </c>
      <c r="D972" t="s">
        <v>177</v>
      </c>
      <c r="E972" t="s">
        <v>273</v>
      </c>
      <c r="F972" t="s">
        <v>272</v>
      </c>
      <c r="G972" t="s">
        <v>271</v>
      </c>
    </row>
    <row r="973" spans="1:54" hidden="1" x14ac:dyDescent="0.2">
      <c r="A973">
        <v>616</v>
      </c>
      <c r="B973" t="s">
        <v>540</v>
      </c>
      <c r="C973" t="s">
        <v>270</v>
      </c>
      <c r="D973" t="s">
        <v>177</v>
      </c>
      <c r="E973" t="s">
        <v>269</v>
      </c>
      <c r="F973" t="s">
        <v>268</v>
      </c>
      <c r="G973" t="s">
        <v>264</v>
      </c>
      <c r="H973" t="s">
        <v>263</v>
      </c>
    </row>
    <row r="974" spans="1:54" hidden="1" x14ac:dyDescent="0.2">
      <c r="A974">
        <v>616</v>
      </c>
      <c r="B974" t="s">
        <v>540</v>
      </c>
      <c r="C974" t="s">
        <v>267</v>
      </c>
      <c r="D974" t="s">
        <v>177</v>
      </c>
      <c r="E974" t="s">
        <v>266</v>
      </c>
      <c r="F974" t="s">
        <v>265</v>
      </c>
      <c r="G974" t="s">
        <v>264</v>
      </c>
      <c r="H974" t="s">
        <v>263</v>
      </c>
      <c r="I974" t="s">
        <v>880</v>
      </c>
      <c r="J974" s="3">
        <v>0.98</v>
      </c>
      <c r="K974" s="3">
        <v>0.998</v>
      </c>
      <c r="L974" s="3">
        <v>1.0349999999999999</v>
      </c>
      <c r="M974" s="3">
        <v>1.073</v>
      </c>
      <c r="N974" s="3">
        <v>1.113</v>
      </c>
      <c r="O974" s="3">
        <v>1.1539999999999999</v>
      </c>
      <c r="P974" s="3">
        <v>1.1970000000000001</v>
      </c>
      <c r="Q974" s="3">
        <v>1.2410000000000001</v>
      </c>
      <c r="R974" s="3">
        <v>1.286</v>
      </c>
      <c r="S974" s="3">
        <v>1.333</v>
      </c>
      <c r="T974" s="3">
        <v>1.3819999999999999</v>
      </c>
      <c r="U974" s="3">
        <v>1.4239999999999999</v>
      </c>
      <c r="V974" s="3">
        <v>1.4650000000000001</v>
      </c>
      <c r="W974" s="3">
        <v>1.506</v>
      </c>
      <c r="X974" s="3">
        <v>1.546</v>
      </c>
      <c r="Y974" s="3">
        <v>1.5860000000000001</v>
      </c>
      <c r="Z974" s="3">
        <v>1.6240000000000001</v>
      </c>
      <c r="AA974" s="3">
        <v>1.661</v>
      </c>
      <c r="AB974" s="3">
        <v>1.696</v>
      </c>
      <c r="AC974" s="3">
        <v>1.728</v>
      </c>
      <c r="AD974" s="3">
        <v>1.758</v>
      </c>
      <c r="AE974" s="3">
        <v>1.784</v>
      </c>
      <c r="AF974" s="3">
        <v>1.8080000000000001</v>
      </c>
      <c r="AG974" s="3">
        <v>1.83</v>
      </c>
      <c r="AH974" s="3">
        <v>1.8520000000000001</v>
      </c>
      <c r="AI974" s="3">
        <v>1.8759999999999999</v>
      </c>
      <c r="AJ974" s="3">
        <v>1.901</v>
      </c>
      <c r="AK974" s="3">
        <v>1.9279999999999999</v>
      </c>
      <c r="AL974" s="3">
        <v>1.9550000000000001</v>
      </c>
      <c r="AM974" s="3">
        <v>1.982</v>
      </c>
      <c r="AN974" s="3">
        <v>2.0070000000000001</v>
      </c>
      <c r="AO974" s="3">
        <v>2.0310000000000001</v>
      </c>
      <c r="AP974" s="3">
        <v>2.0550000000000002</v>
      </c>
      <c r="AQ974" s="3">
        <v>2.0790000000000002</v>
      </c>
      <c r="AR974" s="3">
        <v>2.1040000000000001</v>
      </c>
      <c r="AS974" s="3">
        <v>2.129</v>
      </c>
      <c r="AT974" s="3">
        <v>2.1539999999999999</v>
      </c>
      <c r="AU974" s="3">
        <v>2.1800000000000002</v>
      </c>
      <c r="AV974" s="3">
        <v>2.2050000000000001</v>
      </c>
      <c r="AW974" s="3">
        <v>2.2320000000000002</v>
      </c>
      <c r="AX974" s="3">
        <v>2.258</v>
      </c>
      <c r="AY974" s="3">
        <v>2.2850000000000001</v>
      </c>
      <c r="AZ974" s="3">
        <v>2.3119999999999998</v>
      </c>
      <c r="BA974">
        <v>2.339</v>
      </c>
      <c r="BB974">
        <v>2008</v>
      </c>
    </row>
    <row r="975" spans="1:54" hidden="1" x14ac:dyDescent="0.2">
      <c r="A975">
        <v>616</v>
      </c>
      <c r="B975" t="s">
        <v>540</v>
      </c>
      <c r="C975" t="s">
        <v>262</v>
      </c>
      <c r="D975" t="s">
        <v>177</v>
      </c>
      <c r="E975" t="s">
        <v>260</v>
      </c>
      <c r="F975" t="s">
        <v>259</v>
      </c>
      <c r="G975" t="s">
        <v>225</v>
      </c>
      <c r="H975" t="s">
        <v>222</v>
      </c>
      <c r="I975" t="s">
        <v>881</v>
      </c>
      <c r="J975" s="3" t="s">
        <v>215</v>
      </c>
      <c r="K975" s="3" t="s">
        <v>215</v>
      </c>
      <c r="L975" s="3" t="s">
        <v>215</v>
      </c>
      <c r="M975" s="3" t="s">
        <v>215</v>
      </c>
      <c r="N975" s="3" t="s">
        <v>215</v>
      </c>
      <c r="O975" s="3" t="s">
        <v>215</v>
      </c>
      <c r="P975" s="3" t="s">
        <v>215</v>
      </c>
      <c r="Q975" s="3" t="s">
        <v>215</v>
      </c>
      <c r="R975" s="3" t="s">
        <v>215</v>
      </c>
      <c r="S975" s="3" t="s">
        <v>215</v>
      </c>
      <c r="T975" s="3" t="s">
        <v>215</v>
      </c>
      <c r="U975" s="3" t="s">
        <v>215</v>
      </c>
      <c r="V975" s="3" t="s">
        <v>215</v>
      </c>
      <c r="W975" s="3" t="s">
        <v>215</v>
      </c>
      <c r="X975" s="3" t="s">
        <v>215</v>
      </c>
      <c r="Y975" s="3" t="s">
        <v>215</v>
      </c>
      <c r="Z975" s="3" t="s">
        <v>215</v>
      </c>
      <c r="AA975" s="3" t="s">
        <v>215</v>
      </c>
      <c r="AB975" s="3" t="s">
        <v>215</v>
      </c>
      <c r="AC975" s="3" t="s">
        <v>215</v>
      </c>
      <c r="AD975" s="3">
        <v>14.131</v>
      </c>
      <c r="AE975" s="3">
        <v>12.725</v>
      </c>
      <c r="AF975" s="3">
        <v>14.337</v>
      </c>
      <c r="AG975" s="3">
        <v>16.209</v>
      </c>
      <c r="AH975" s="3">
        <v>17.97</v>
      </c>
      <c r="AI975" s="3">
        <v>23.021000000000001</v>
      </c>
      <c r="AJ975" s="3">
        <v>27.669</v>
      </c>
      <c r="AK975" s="3">
        <v>28.661999999999999</v>
      </c>
      <c r="AL975" s="3">
        <v>29.588999999999999</v>
      </c>
      <c r="AM975" s="3">
        <v>29.05</v>
      </c>
      <c r="AN975" s="3">
        <v>31.245000000000001</v>
      </c>
      <c r="AO975" s="3">
        <v>38.548000000000002</v>
      </c>
      <c r="AP975" s="3">
        <v>41.707999999999998</v>
      </c>
      <c r="AQ975" s="3">
        <v>49.006999999999998</v>
      </c>
      <c r="AR975" s="3">
        <v>55.957999999999998</v>
      </c>
      <c r="AS975" s="3">
        <v>47.472999999999999</v>
      </c>
      <c r="AT975" s="3">
        <v>55.051000000000002</v>
      </c>
      <c r="AU975" s="3">
        <v>59.177</v>
      </c>
      <c r="AV975" s="3">
        <v>59.94</v>
      </c>
      <c r="AW975" s="3">
        <v>64.893000000000001</v>
      </c>
      <c r="AX975" s="3">
        <v>69.738</v>
      </c>
      <c r="AY975" s="3">
        <v>74.849000000000004</v>
      </c>
      <c r="AZ975" s="3">
        <v>80.266999999999996</v>
      </c>
      <c r="BA975">
        <v>86.102000000000004</v>
      </c>
      <c r="BB975">
        <v>2016</v>
      </c>
    </row>
    <row r="976" spans="1:54" hidden="1" x14ac:dyDescent="0.2">
      <c r="A976">
        <v>616</v>
      </c>
      <c r="B976" t="s">
        <v>540</v>
      </c>
      <c r="C976" t="s">
        <v>261</v>
      </c>
      <c r="D976" t="s">
        <v>177</v>
      </c>
      <c r="E976" t="s">
        <v>260</v>
      </c>
      <c r="F976" t="s">
        <v>259</v>
      </c>
      <c r="G976" t="s">
        <v>217</v>
      </c>
      <c r="I976" t="s">
        <v>258</v>
      </c>
      <c r="J976" s="3" t="s">
        <v>215</v>
      </c>
      <c r="K976" s="3" t="s">
        <v>215</v>
      </c>
      <c r="L976" s="3" t="s">
        <v>215</v>
      </c>
      <c r="M976" s="3" t="s">
        <v>215</v>
      </c>
      <c r="N976" s="3" t="s">
        <v>215</v>
      </c>
      <c r="O976" s="3" t="s">
        <v>215</v>
      </c>
      <c r="P976" s="3" t="s">
        <v>215</v>
      </c>
      <c r="Q976" s="3" t="s">
        <v>215</v>
      </c>
      <c r="R976" s="3" t="s">
        <v>215</v>
      </c>
      <c r="S976" s="3" t="s">
        <v>215</v>
      </c>
      <c r="T976" s="3" t="s">
        <v>215</v>
      </c>
      <c r="U976" s="3" t="s">
        <v>215</v>
      </c>
      <c r="V976" s="3" t="s">
        <v>215</v>
      </c>
      <c r="W976" s="3" t="s">
        <v>215</v>
      </c>
      <c r="X976" s="3" t="s">
        <v>215</v>
      </c>
      <c r="Y976" s="3" t="s">
        <v>215</v>
      </c>
      <c r="Z976" s="3" t="s">
        <v>215</v>
      </c>
      <c r="AA976" s="3" t="s">
        <v>215</v>
      </c>
      <c r="AB976" s="3" t="s">
        <v>215</v>
      </c>
      <c r="AC976" s="3" t="s">
        <v>215</v>
      </c>
      <c r="AD976" s="3">
        <v>46.845999999999997</v>
      </c>
      <c r="AE976" s="3">
        <v>38.970999999999997</v>
      </c>
      <c r="AF976" s="3">
        <v>40.837000000000003</v>
      </c>
      <c r="AG976" s="3">
        <v>42.216000000000001</v>
      </c>
      <c r="AH976" s="3">
        <v>40.640999999999998</v>
      </c>
      <c r="AI976" s="3">
        <v>43.566000000000003</v>
      </c>
      <c r="AJ976" s="3">
        <v>45.271999999999998</v>
      </c>
      <c r="AK976" s="3">
        <v>41.512</v>
      </c>
      <c r="AL976" s="3">
        <v>39.767000000000003</v>
      </c>
      <c r="AM976" s="3">
        <v>37.845999999999997</v>
      </c>
      <c r="AN976" s="3">
        <v>34.25</v>
      </c>
      <c r="AO976" s="3">
        <v>36.295999999999999</v>
      </c>
      <c r="AP976" s="3">
        <v>36.685000000000002</v>
      </c>
      <c r="AQ976" s="3">
        <v>37.6</v>
      </c>
      <c r="AR976" s="3">
        <v>38.348999999999997</v>
      </c>
      <c r="AS976" s="3">
        <v>31.192</v>
      </c>
      <c r="AT976" s="3">
        <v>31.954000000000001</v>
      </c>
      <c r="AU976" s="3">
        <v>32.69</v>
      </c>
      <c r="AV976" s="3">
        <v>30.536000000000001</v>
      </c>
      <c r="AW976" s="3">
        <v>30.434999999999999</v>
      </c>
      <c r="AX976" s="3">
        <v>30.300999999999998</v>
      </c>
      <c r="AY976" s="3">
        <v>30.138000000000002</v>
      </c>
      <c r="AZ976" s="3">
        <v>29.94</v>
      </c>
      <c r="BA976">
        <v>29.672999999999998</v>
      </c>
      <c r="BB976">
        <v>2016</v>
      </c>
    </row>
    <row r="977" spans="1:54" hidden="1" x14ac:dyDescent="0.2">
      <c r="A977">
        <v>616</v>
      </c>
      <c r="B977" t="s">
        <v>540</v>
      </c>
      <c r="C977" t="s">
        <v>257</v>
      </c>
      <c r="D977" t="s">
        <v>177</v>
      </c>
      <c r="E977" t="s">
        <v>255</v>
      </c>
      <c r="F977" t="s">
        <v>254</v>
      </c>
      <c r="G977" t="s">
        <v>225</v>
      </c>
      <c r="H977" t="s">
        <v>222</v>
      </c>
      <c r="I977" t="s">
        <v>881</v>
      </c>
      <c r="J977" s="3">
        <v>0.29099999999999998</v>
      </c>
      <c r="K977" s="3">
        <v>0.33600000000000002</v>
      </c>
      <c r="L977" s="3">
        <v>0.40500000000000003</v>
      </c>
      <c r="M977" s="3">
        <v>0.46</v>
      </c>
      <c r="N977" s="3">
        <v>0.59</v>
      </c>
      <c r="O977" s="3">
        <v>0.71</v>
      </c>
      <c r="P977" s="3">
        <v>0.95899999999999996</v>
      </c>
      <c r="Q977" s="3">
        <v>1.266</v>
      </c>
      <c r="R977" s="3">
        <v>1.71</v>
      </c>
      <c r="S977" s="3">
        <v>2.16</v>
      </c>
      <c r="T977" s="3">
        <v>2.83</v>
      </c>
      <c r="U977" s="3">
        <v>3.3420000000000001</v>
      </c>
      <c r="V977" s="3">
        <v>3.7610000000000001</v>
      </c>
      <c r="W977" s="3">
        <v>4.41</v>
      </c>
      <c r="X977" s="3">
        <v>4.4340000000000002</v>
      </c>
      <c r="Y977" s="3">
        <v>5.032</v>
      </c>
      <c r="Z977" s="3">
        <v>5.9939999999999998</v>
      </c>
      <c r="AA977" s="3">
        <v>7.2519999999999998</v>
      </c>
      <c r="AB977" s="3">
        <v>8.8640000000000008</v>
      </c>
      <c r="AC977" s="3">
        <v>10.335000000000001</v>
      </c>
      <c r="AD977" s="3">
        <v>11.536</v>
      </c>
      <c r="AE977" s="3">
        <v>13.670999999999999</v>
      </c>
      <c r="AF977" s="3">
        <v>15.71</v>
      </c>
      <c r="AG977" s="3">
        <v>16.276</v>
      </c>
      <c r="AH977" s="3">
        <v>17.382999999999999</v>
      </c>
      <c r="AI977" s="3">
        <v>17.632000000000001</v>
      </c>
      <c r="AJ977" s="3">
        <v>19.736999999999998</v>
      </c>
      <c r="AK977" s="3">
        <v>24.823</v>
      </c>
      <c r="AL977" s="3">
        <v>35.15</v>
      </c>
      <c r="AM977" s="3">
        <v>39.49</v>
      </c>
      <c r="AN977" s="3">
        <v>38.417000000000002</v>
      </c>
      <c r="AO977" s="3">
        <v>38.667999999999999</v>
      </c>
      <c r="AP977" s="3">
        <v>40.735999999999997</v>
      </c>
      <c r="AQ977" s="3">
        <v>41.73</v>
      </c>
      <c r="AR977" s="3">
        <v>50.564</v>
      </c>
      <c r="AS977" s="3">
        <v>54.411000000000001</v>
      </c>
      <c r="AT977" s="3">
        <v>56.970999999999997</v>
      </c>
      <c r="AU977" s="3">
        <v>58.386000000000003</v>
      </c>
      <c r="AV977" s="3">
        <v>62.377000000000002</v>
      </c>
      <c r="AW977" s="3">
        <v>62.497999999999998</v>
      </c>
      <c r="AX977" s="3">
        <v>67.623999999999995</v>
      </c>
      <c r="AY977" s="3">
        <v>72.546999999999997</v>
      </c>
      <c r="AZ977" s="3">
        <v>78.097999999999999</v>
      </c>
      <c r="BA977">
        <v>83.872</v>
      </c>
      <c r="BB977">
        <v>2016</v>
      </c>
    </row>
    <row r="978" spans="1:54" hidden="1" x14ac:dyDescent="0.2">
      <c r="A978">
        <v>616</v>
      </c>
      <c r="B978" t="s">
        <v>540</v>
      </c>
      <c r="C978" t="s">
        <v>256</v>
      </c>
      <c r="D978" t="s">
        <v>177</v>
      </c>
      <c r="E978" t="s">
        <v>255</v>
      </c>
      <c r="F978" t="s">
        <v>254</v>
      </c>
      <c r="G978" t="s">
        <v>217</v>
      </c>
      <c r="I978" t="s">
        <v>253</v>
      </c>
      <c r="J978" s="3">
        <v>34.136000000000003</v>
      </c>
      <c r="K978" s="3">
        <v>37.058999999999997</v>
      </c>
      <c r="L978" s="3">
        <v>36.512999999999998</v>
      </c>
      <c r="M978" s="3">
        <v>34.253999999999998</v>
      </c>
      <c r="N978" s="3">
        <v>34.381999999999998</v>
      </c>
      <c r="O978" s="3">
        <v>31.280999999999999</v>
      </c>
      <c r="P978" s="3">
        <v>35.307000000000002</v>
      </c>
      <c r="Q978" s="3">
        <v>35.756999999999998</v>
      </c>
      <c r="R978" s="3">
        <v>31.888000000000002</v>
      </c>
      <c r="S978" s="3">
        <v>33.868000000000002</v>
      </c>
      <c r="T978" s="3">
        <v>38.72</v>
      </c>
      <c r="U978" s="3">
        <v>40.889000000000003</v>
      </c>
      <c r="V978" s="3">
        <v>42.094000000000001</v>
      </c>
      <c r="W978" s="3">
        <v>41.753999999999998</v>
      </c>
      <c r="X978" s="3">
        <v>37.408000000000001</v>
      </c>
      <c r="Y978" s="3">
        <v>36.293999999999997</v>
      </c>
      <c r="Z978" s="3">
        <v>35.96</v>
      </c>
      <c r="AA978" s="3">
        <v>38.56</v>
      </c>
      <c r="AB978" s="3">
        <v>41.180999999999997</v>
      </c>
      <c r="AC978" s="3">
        <v>39.143000000000001</v>
      </c>
      <c r="AD978" s="3">
        <v>38.244999999999997</v>
      </c>
      <c r="AE978" s="3">
        <v>41.866</v>
      </c>
      <c r="AF978" s="3">
        <v>44.749000000000002</v>
      </c>
      <c r="AG978" s="3">
        <v>42.39</v>
      </c>
      <c r="AH978" s="3">
        <v>39.313000000000002</v>
      </c>
      <c r="AI978" s="3">
        <v>33.368000000000002</v>
      </c>
      <c r="AJ978" s="3">
        <v>32.293999999999997</v>
      </c>
      <c r="AK978" s="3">
        <v>35.951999999999998</v>
      </c>
      <c r="AL978" s="3">
        <v>47.241</v>
      </c>
      <c r="AM978" s="3">
        <v>51.448</v>
      </c>
      <c r="AN978" s="3">
        <v>42.112000000000002</v>
      </c>
      <c r="AO978" s="3">
        <v>36.408999999999999</v>
      </c>
      <c r="AP978" s="3">
        <v>35.83</v>
      </c>
      <c r="AQ978" s="3">
        <v>32.017000000000003</v>
      </c>
      <c r="AR978" s="3">
        <v>34.652000000000001</v>
      </c>
      <c r="AS978" s="3">
        <v>35.750999999999998</v>
      </c>
      <c r="AT978" s="3">
        <v>33.069000000000003</v>
      </c>
      <c r="AU978" s="3">
        <v>32.253</v>
      </c>
      <c r="AV978" s="3">
        <v>31.777999999999999</v>
      </c>
      <c r="AW978" s="3">
        <v>29.311</v>
      </c>
      <c r="AX978" s="3">
        <v>29.382000000000001</v>
      </c>
      <c r="AY978" s="3">
        <v>29.210999999999999</v>
      </c>
      <c r="AZ978" s="3">
        <v>29.131</v>
      </c>
      <c r="BA978">
        <v>28.905000000000001</v>
      </c>
      <c r="BB978">
        <v>2016</v>
      </c>
    </row>
    <row r="979" spans="1:54" hidden="1" x14ac:dyDescent="0.2">
      <c r="A979">
        <v>616</v>
      </c>
      <c r="B979" t="s">
        <v>540</v>
      </c>
      <c r="C979" t="s">
        <v>252</v>
      </c>
      <c r="D979" t="s">
        <v>177</v>
      </c>
      <c r="E979" t="s">
        <v>250</v>
      </c>
      <c r="F979" t="s">
        <v>249</v>
      </c>
      <c r="G979" t="s">
        <v>225</v>
      </c>
      <c r="H979" t="s">
        <v>222</v>
      </c>
      <c r="I979" t="s">
        <v>881</v>
      </c>
      <c r="J979" s="3" t="s">
        <v>215</v>
      </c>
      <c r="K979" s="3" t="s">
        <v>215</v>
      </c>
      <c r="L979" s="3" t="s">
        <v>215</v>
      </c>
      <c r="M979" s="3" t="s">
        <v>215</v>
      </c>
      <c r="N979" s="3" t="s">
        <v>215</v>
      </c>
      <c r="O979" s="3" t="s">
        <v>215</v>
      </c>
      <c r="P979" s="3" t="s">
        <v>215</v>
      </c>
      <c r="Q979" s="3" t="s">
        <v>215</v>
      </c>
      <c r="R979" s="3" t="s">
        <v>215</v>
      </c>
      <c r="S979" s="3" t="s">
        <v>215</v>
      </c>
      <c r="T979" s="3" t="s">
        <v>215</v>
      </c>
      <c r="U979" s="3" t="s">
        <v>215</v>
      </c>
      <c r="V979" s="3" t="s">
        <v>215</v>
      </c>
      <c r="W979" s="3" t="s">
        <v>215</v>
      </c>
      <c r="X979" s="3" t="s">
        <v>215</v>
      </c>
      <c r="Y979" s="3" t="s">
        <v>215</v>
      </c>
      <c r="Z979" s="3" t="s">
        <v>215</v>
      </c>
      <c r="AA979" s="3" t="s">
        <v>215</v>
      </c>
      <c r="AB979" s="3" t="s">
        <v>215</v>
      </c>
      <c r="AC979" s="3" t="s">
        <v>215</v>
      </c>
      <c r="AD979" s="3">
        <v>2.5939999999999999</v>
      </c>
      <c r="AE979" s="3">
        <v>-0.94599999999999995</v>
      </c>
      <c r="AF979" s="3">
        <v>-1.373</v>
      </c>
      <c r="AG979" s="3">
        <v>-6.7000000000000004E-2</v>
      </c>
      <c r="AH979" s="3">
        <v>0.58699999999999997</v>
      </c>
      <c r="AI979" s="3">
        <v>5.3890000000000002</v>
      </c>
      <c r="AJ979" s="3">
        <v>7.9320000000000004</v>
      </c>
      <c r="AK979" s="3">
        <v>3.839</v>
      </c>
      <c r="AL979" s="3">
        <v>-5.5609999999999999</v>
      </c>
      <c r="AM979" s="3">
        <v>-10.44</v>
      </c>
      <c r="AN979" s="3">
        <v>-7.173</v>
      </c>
      <c r="AO979" s="3">
        <v>-0.12</v>
      </c>
      <c r="AP979" s="3">
        <v>0.97199999999999998</v>
      </c>
      <c r="AQ979" s="3">
        <v>7.2770000000000001</v>
      </c>
      <c r="AR979" s="3">
        <v>5.3940000000000001</v>
      </c>
      <c r="AS979" s="3">
        <v>-6.9379999999999997</v>
      </c>
      <c r="AT979" s="3">
        <v>-1.92</v>
      </c>
      <c r="AU979" s="3">
        <v>0.79100000000000004</v>
      </c>
      <c r="AV979" s="3">
        <v>-2.4369999999999998</v>
      </c>
      <c r="AW979" s="3">
        <v>2.395</v>
      </c>
      <c r="AX979" s="3">
        <v>2.1139999999999999</v>
      </c>
      <c r="AY979" s="3">
        <v>2.302</v>
      </c>
      <c r="AZ979" s="3">
        <v>2.169</v>
      </c>
      <c r="BA979">
        <v>2.2290000000000001</v>
      </c>
      <c r="BB979">
        <v>2016</v>
      </c>
    </row>
    <row r="980" spans="1:54" hidden="1" x14ac:dyDescent="0.2">
      <c r="A980">
        <v>616</v>
      </c>
      <c r="B980" t="s">
        <v>540</v>
      </c>
      <c r="C980" t="s">
        <v>251</v>
      </c>
      <c r="D980" t="s">
        <v>177</v>
      </c>
      <c r="E980" t="s">
        <v>250</v>
      </c>
      <c r="F980" t="s">
        <v>249</v>
      </c>
      <c r="G980" t="s">
        <v>217</v>
      </c>
      <c r="I980" t="s">
        <v>248</v>
      </c>
      <c r="J980" s="3" t="s">
        <v>215</v>
      </c>
      <c r="K980" s="3" t="s">
        <v>215</v>
      </c>
      <c r="L980" s="3" t="s">
        <v>215</v>
      </c>
      <c r="M980" s="3" t="s">
        <v>215</v>
      </c>
      <c r="N980" s="3" t="s">
        <v>215</v>
      </c>
      <c r="O980" s="3" t="s">
        <v>215</v>
      </c>
      <c r="P980" s="3" t="s">
        <v>215</v>
      </c>
      <c r="Q980" s="3" t="s">
        <v>215</v>
      </c>
      <c r="R980" s="3" t="s">
        <v>215</v>
      </c>
      <c r="S980" s="3" t="s">
        <v>215</v>
      </c>
      <c r="T980" s="3" t="s">
        <v>215</v>
      </c>
      <c r="U980" s="3" t="s">
        <v>215</v>
      </c>
      <c r="V980" s="3" t="s">
        <v>215</v>
      </c>
      <c r="W980" s="3" t="s">
        <v>215</v>
      </c>
      <c r="X980" s="3" t="s">
        <v>215</v>
      </c>
      <c r="Y980" s="3" t="s">
        <v>215</v>
      </c>
      <c r="Z980" s="3" t="s">
        <v>215</v>
      </c>
      <c r="AA980" s="3" t="s">
        <v>215</v>
      </c>
      <c r="AB980" s="3" t="s">
        <v>215</v>
      </c>
      <c r="AC980" s="3" t="s">
        <v>215</v>
      </c>
      <c r="AD980" s="3">
        <v>8.6010000000000009</v>
      </c>
      <c r="AE980" s="3">
        <v>-2.8959999999999999</v>
      </c>
      <c r="AF980" s="3">
        <v>-3.9119999999999999</v>
      </c>
      <c r="AG980" s="3">
        <v>-0.17399999999999999</v>
      </c>
      <c r="AH980" s="3">
        <v>1.3280000000000001</v>
      </c>
      <c r="AI980" s="3">
        <v>10.198</v>
      </c>
      <c r="AJ980" s="3">
        <v>12.978</v>
      </c>
      <c r="AK980" s="3">
        <v>5.5609999999999999</v>
      </c>
      <c r="AL980" s="3">
        <v>-7.4740000000000002</v>
      </c>
      <c r="AM980" s="3">
        <v>-13.601000000000001</v>
      </c>
      <c r="AN980" s="3">
        <v>-7.8620000000000001</v>
      </c>
      <c r="AO980" s="3">
        <v>-0.113</v>
      </c>
      <c r="AP980" s="3">
        <v>0.85499999999999998</v>
      </c>
      <c r="AQ980" s="3">
        <v>5.5830000000000002</v>
      </c>
      <c r="AR980" s="3">
        <v>3.6970000000000001</v>
      </c>
      <c r="AS980" s="3">
        <v>-4.5590000000000002</v>
      </c>
      <c r="AT980" s="3">
        <v>-1.115</v>
      </c>
      <c r="AU980" s="3">
        <v>0.437</v>
      </c>
      <c r="AV980" s="3">
        <v>-1.2410000000000001</v>
      </c>
      <c r="AW980" s="3">
        <v>1.123</v>
      </c>
      <c r="AX980" s="3">
        <v>0.91900000000000004</v>
      </c>
      <c r="AY980" s="3">
        <v>0.92700000000000005</v>
      </c>
      <c r="AZ980" s="3">
        <v>0.80900000000000005</v>
      </c>
      <c r="BA980">
        <v>0.76800000000000002</v>
      </c>
      <c r="BB980">
        <v>2016</v>
      </c>
    </row>
    <row r="981" spans="1:54" hidden="1" x14ac:dyDescent="0.2">
      <c r="A981">
        <v>616</v>
      </c>
      <c r="B981" t="s">
        <v>540</v>
      </c>
      <c r="C981" t="s">
        <v>247</v>
      </c>
      <c r="D981" t="s">
        <v>177</v>
      </c>
      <c r="E981" t="s">
        <v>245</v>
      </c>
      <c r="F981" t="s">
        <v>244</v>
      </c>
      <c r="G981" t="s">
        <v>225</v>
      </c>
      <c r="H981" t="s">
        <v>222</v>
      </c>
      <c r="I981" t="s">
        <v>881</v>
      </c>
      <c r="J981" s="3" t="s">
        <v>215</v>
      </c>
      <c r="K981" s="3" t="s">
        <v>215</v>
      </c>
      <c r="L981" s="3" t="s">
        <v>215</v>
      </c>
      <c r="M981" s="3" t="s">
        <v>215</v>
      </c>
      <c r="N981" s="3" t="s">
        <v>215</v>
      </c>
      <c r="O981" s="3" t="s">
        <v>215</v>
      </c>
      <c r="P981" s="3" t="s">
        <v>215</v>
      </c>
      <c r="Q981" s="3" t="s">
        <v>215</v>
      </c>
      <c r="R981" s="3" t="s">
        <v>215</v>
      </c>
      <c r="S981" s="3" t="s">
        <v>215</v>
      </c>
      <c r="T981" s="3" t="s">
        <v>215</v>
      </c>
      <c r="U981" s="3" t="s">
        <v>215</v>
      </c>
      <c r="V981" s="3" t="s">
        <v>215</v>
      </c>
      <c r="W981" s="3" t="s">
        <v>215</v>
      </c>
      <c r="X981" s="3" t="s">
        <v>215</v>
      </c>
      <c r="Y981" s="3" t="s">
        <v>215</v>
      </c>
      <c r="Z981" s="3" t="s">
        <v>215</v>
      </c>
      <c r="AA981" s="3" t="s">
        <v>215</v>
      </c>
      <c r="AB981" s="3" t="s">
        <v>215</v>
      </c>
      <c r="AC981" s="3" t="s">
        <v>215</v>
      </c>
      <c r="AD981" s="3">
        <v>0.77600000000000002</v>
      </c>
      <c r="AE981" s="3">
        <v>0.27200000000000002</v>
      </c>
      <c r="AF981" s="3">
        <v>2.5000000000000001E-2</v>
      </c>
      <c r="AG981" s="3">
        <v>1.42</v>
      </c>
      <c r="AH981" s="3">
        <v>2.4369999999999998</v>
      </c>
      <c r="AI981" s="3">
        <v>4.4530000000000003</v>
      </c>
      <c r="AJ981" s="3">
        <v>4.7130000000000001</v>
      </c>
      <c r="AK981" s="3">
        <v>2.0640000000000001</v>
      </c>
      <c r="AL981" s="3">
        <v>-5.7560000000000002</v>
      </c>
      <c r="AM981" s="3">
        <v>-7.4980000000000002</v>
      </c>
      <c r="AN981" s="3">
        <v>-3.718</v>
      </c>
      <c r="AO981" s="3">
        <v>-1.1599999999999999</v>
      </c>
      <c r="AP981" s="3">
        <v>-0.36499999999999999</v>
      </c>
      <c r="AQ981" s="3">
        <v>5.0540000000000003</v>
      </c>
      <c r="AR981" s="3">
        <v>2.919</v>
      </c>
      <c r="AS981" s="3">
        <v>-8.766</v>
      </c>
      <c r="AT981" s="3">
        <v>-1.3029999999999999</v>
      </c>
      <c r="AU981" s="3">
        <v>2.0699999999999998</v>
      </c>
      <c r="AV981" s="3">
        <v>-2.4470000000000001</v>
      </c>
      <c r="AW981" s="3">
        <v>1.601</v>
      </c>
      <c r="AX981" s="3">
        <v>1.3169999999999999</v>
      </c>
      <c r="AY981" s="3">
        <v>1.5</v>
      </c>
      <c r="AZ981" s="3">
        <v>1.3620000000000001</v>
      </c>
      <c r="BA981">
        <v>1.417</v>
      </c>
      <c r="BB981">
        <v>2016</v>
      </c>
    </row>
    <row r="982" spans="1:54" hidden="1" x14ac:dyDescent="0.2">
      <c r="A982">
        <v>616</v>
      </c>
      <c r="B982" t="s">
        <v>540</v>
      </c>
      <c r="C982" t="s">
        <v>246</v>
      </c>
      <c r="D982" t="s">
        <v>177</v>
      </c>
      <c r="E982" t="s">
        <v>245</v>
      </c>
      <c r="F982" t="s">
        <v>244</v>
      </c>
      <c r="G982" t="s">
        <v>243</v>
      </c>
    </row>
    <row r="983" spans="1:54" hidden="1" x14ac:dyDescent="0.2">
      <c r="A983">
        <v>616</v>
      </c>
      <c r="B983" t="s">
        <v>540</v>
      </c>
      <c r="C983" t="s">
        <v>242</v>
      </c>
      <c r="D983" t="s">
        <v>177</v>
      </c>
      <c r="E983" t="s">
        <v>240</v>
      </c>
      <c r="F983" t="s">
        <v>239</v>
      </c>
      <c r="G983" t="s">
        <v>225</v>
      </c>
      <c r="H983" t="s">
        <v>222</v>
      </c>
      <c r="I983" t="s">
        <v>881</v>
      </c>
      <c r="J983" s="3" t="s">
        <v>215</v>
      </c>
      <c r="K983" s="3" t="s">
        <v>215</v>
      </c>
      <c r="L983" s="3" t="s">
        <v>215</v>
      </c>
      <c r="M983" s="3" t="s">
        <v>215</v>
      </c>
      <c r="N983" s="3" t="s">
        <v>215</v>
      </c>
      <c r="O983" s="3" t="s">
        <v>215</v>
      </c>
      <c r="P983" s="3" t="s">
        <v>215</v>
      </c>
      <c r="Q983" s="3" t="s">
        <v>215</v>
      </c>
      <c r="R983" s="3" t="s">
        <v>215</v>
      </c>
      <c r="S983" s="3" t="s">
        <v>215</v>
      </c>
      <c r="T983" s="3" t="s">
        <v>215</v>
      </c>
      <c r="U983" s="3" t="s">
        <v>215</v>
      </c>
      <c r="V983" s="3" t="s">
        <v>215</v>
      </c>
      <c r="W983" s="3" t="s">
        <v>215</v>
      </c>
      <c r="X983" s="3" t="s">
        <v>215</v>
      </c>
      <c r="Y983" s="3" t="s">
        <v>215</v>
      </c>
      <c r="Z983" s="3" t="s">
        <v>215</v>
      </c>
      <c r="AA983" s="3" t="s">
        <v>215</v>
      </c>
      <c r="AB983" s="3" t="s">
        <v>215</v>
      </c>
      <c r="AC983" s="3" t="s">
        <v>215</v>
      </c>
      <c r="AD983" s="3">
        <v>2.6779999999999999</v>
      </c>
      <c r="AE983" s="3">
        <v>-5.3920000000000003</v>
      </c>
      <c r="AF983" s="3">
        <v>-6.0789999999999997</v>
      </c>
      <c r="AG983" s="3">
        <v>-5.6589999999999998</v>
      </c>
      <c r="AH983" s="3">
        <v>-5.2709999999999999</v>
      </c>
      <c r="AI983" s="3">
        <v>-2.4430000000000001</v>
      </c>
      <c r="AJ983" s="3">
        <v>-1.1439999999999999</v>
      </c>
      <c r="AK983" s="3">
        <v>-4.476</v>
      </c>
      <c r="AL983" s="3">
        <v>-12.01</v>
      </c>
      <c r="AM983" s="3">
        <v>-16.798999999999999</v>
      </c>
      <c r="AN983" s="3">
        <v>-15.76</v>
      </c>
      <c r="AO983" s="3">
        <v>-10.220000000000001</v>
      </c>
      <c r="AP983" s="3">
        <v>-7.17</v>
      </c>
      <c r="AQ983" s="3">
        <v>-4.2889999999999997</v>
      </c>
      <c r="AR983" s="3">
        <v>-7.9379999999999997</v>
      </c>
      <c r="AS983" s="3">
        <v>-17.084</v>
      </c>
      <c r="AT983" s="3">
        <v>-16.326000000000001</v>
      </c>
      <c r="AU983" s="3">
        <v>-12.215</v>
      </c>
      <c r="AV983" s="3">
        <v>-16.361999999999998</v>
      </c>
      <c r="AW983" s="3">
        <v>-13.157999999999999</v>
      </c>
      <c r="AX983" s="3">
        <v>-14.131</v>
      </c>
      <c r="AY983" s="3">
        <v>-14.753</v>
      </c>
      <c r="AZ983" s="3">
        <v>-15.746</v>
      </c>
      <c r="BA983">
        <v>-16.715</v>
      </c>
      <c r="BB983">
        <v>2016</v>
      </c>
    </row>
    <row r="984" spans="1:54" hidden="1" x14ac:dyDescent="0.2">
      <c r="A984">
        <v>616</v>
      </c>
      <c r="B984" t="s">
        <v>540</v>
      </c>
      <c r="C984" t="s">
        <v>241</v>
      </c>
      <c r="D984" t="s">
        <v>177</v>
      </c>
      <c r="E984" t="s">
        <v>240</v>
      </c>
      <c r="F984" t="s">
        <v>239</v>
      </c>
      <c r="G984" t="s">
        <v>217</v>
      </c>
      <c r="I984" t="s">
        <v>238</v>
      </c>
      <c r="J984" s="3" t="s">
        <v>215</v>
      </c>
      <c r="K984" s="3" t="s">
        <v>215</v>
      </c>
      <c r="L984" s="3" t="s">
        <v>215</v>
      </c>
      <c r="M984" s="3" t="s">
        <v>215</v>
      </c>
      <c r="N984" s="3" t="s">
        <v>215</v>
      </c>
      <c r="O984" s="3" t="s">
        <v>215</v>
      </c>
      <c r="P984" s="3" t="s">
        <v>215</v>
      </c>
      <c r="Q984" s="3" t="s">
        <v>215</v>
      </c>
      <c r="R984" s="3" t="s">
        <v>215</v>
      </c>
      <c r="S984" s="3" t="s">
        <v>215</v>
      </c>
      <c r="T984" s="3" t="s">
        <v>215</v>
      </c>
      <c r="U984" s="3" t="s">
        <v>215</v>
      </c>
      <c r="V984" s="3" t="s">
        <v>215</v>
      </c>
      <c r="W984" s="3" t="s">
        <v>215</v>
      </c>
      <c r="X984" s="3" t="s">
        <v>215</v>
      </c>
      <c r="Y984" s="3" t="s">
        <v>215</v>
      </c>
      <c r="Z984" s="3" t="s">
        <v>215</v>
      </c>
      <c r="AA984" s="3" t="s">
        <v>215</v>
      </c>
      <c r="AB984" s="3" t="s">
        <v>215</v>
      </c>
      <c r="AC984" s="3" t="s">
        <v>215</v>
      </c>
      <c r="AD984" s="3">
        <v>8.8759999999999994</v>
      </c>
      <c r="AE984" s="3">
        <v>-16.512</v>
      </c>
      <c r="AF984" s="3">
        <v>-17.315999999999999</v>
      </c>
      <c r="AG984" s="3">
        <v>-14.738</v>
      </c>
      <c r="AH984" s="3">
        <v>-11.920999999999999</v>
      </c>
      <c r="AI984" s="3">
        <v>-4.6239999999999997</v>
      </c>
      <c r="AJ984" s="3">
        <v>-1.8720000000000001</v>
      </c>
      <c r="AK984" s="3">
        <v>-6.4820000000000002</v>
      </c>
      <c r="AL984" s="3">
        <v>-16.140999999999998</v>
      </c>
      <c r="AM984" s="3">
        <v>-21.885999999999999</v>
      </c>
      <c r="AN984" s="3">
        <v>-17.276</v>
      </c>
      <c r="AO984" s="3">
        <v>-9.6229999999999993</v>
      </c>
      <c r="AP984" s="3">
        <v>-6.3070000000000004</v>
      </c>
      <c r="AQ984" s="3">
        <v>-3.2909999999999999</v>
      </c>
      <c r="AR984" s="3">
        <v>-5.44</v>
      </c>
      <c r="AS984" s="3">
        <v>-11.225</v>
      </c>
      <c r="AT984" s="3">
        <v>-9.4760000000000009</v>
      </c>
      <c r="AU984" s="3">
        <v>-6.7480000000000002</v>
      </c>
      <c r="AV984" s="3">
        <v>-8.3350000000000009</v>
      </c>
      <c r="AW984" s="3">
        <v>-6.1710000000000003</v>
      </c>
      <c r="AX984" s="3">
        <v>-6.14</v>
      </c>
      <c r="AY984" s="3">
        <v>-5.94</v>
      </c>
      <c r="AZ984" s="3">
        <v>-5.8730000000000002</v>
      </c>
      <c r="BA984">
        <v>-5.7610000000000001</v>
      </c>
      <c r="BB984">
        <v>2016</v>
      </c>
    </row>
    <row r="985" spans="1:54" hidden="1" x14ac:dyDescent="0.2">
      <c r="A985">
        <v>616</v>
      </c>
      <c r="B985" t="s">
        <v>540</v>
      </c>
      <c r="C985" t="s">
        <v>237</v>
      </c>
      <c r="D985" t="s">
        <v>177</v>
      </c>
      <c r="E985" t="s">
        <v>235</v>
      </c>
      <c r="F985" t="s">
        <v>234</v>
      </c>
      <c r="G985" t="s">
        <v>225</v>
      </c>
      <c r="H985" t="s">
        <v>222</v>
      </c>
      <c r="I985" t="s">
        <v>881</v>
      </c>
      <c r="J985" s="3" t="s">
        <v>215</v>
      </c>
      <c r="K985" s="3" t="s">
        <v>215</v>
      </c>
      <c r="L985" s="3" t="s">
        <v>215</v>
      </c>
      <c r="M985" s="3" t="s">
        <v>215</v>
      </c>
      <c r="N985" s="3" t="s">
        <v>215</v>
      </c>
      <c r="O985" s="3" t="s">
        <v>215</v>
      </c>
      <c r="P985" s="3" t="s">
        <v>215</v>
      </c>
      <c r="Q985" s="3" t="s">
        <v>215</v>
      </c>
      <c r="R985" s="3" t="s">
        <v>215</v>
      </c>
      <c r="S985" s="3" t="s">
        <v>215</v>
      </c>
      <c r="T985" s="3" t="s">
        <v>215</v>
      </c>
      <c r="U985" s="3" t="s">
        <v>215</v>
      </c>
      <c r="V985" s="3" t="s">
        <v>215</v>
      </c>
      <c r="W985" s="3" t="s">
        <v>215</v>
      </c>
      <c r="X985" s="3" t="s">
        <v>215</v>
      </c>
      <c r="Y985" s="3" t="s">
        <v>215</v>
      </c>
      <c r="Z985" s="3" t="s">
        <v>215</v>
      </c>
      <c r="AA985" s="3" t="s">
        <v>215</v>
      </c>
      <c r="AB985" s="3" t="s">
        <v>215</v>
      </c>
      <c r="AC985" s="3" t="s">
        <v>215</v>
      </c>
      <c r="AD985" s="3">
        <v>-39.545999999999999</v>
      </c>
      <c r="AE985" s="3">
        <v>-39.561</v>
      </c>
      <c r="AF985" s="3">
        <v>-45.94</v>
      </c>
      <c r="AG985" s="3">
        <v>-25.788</v>
      </c>
      <c r="AH985" s="3">
        <v>-23.582999999999998</v>
      </c>
      <c r="AI985" s="3">
        <v>-33.835999999999999</v>
      </c>
      <c r="AJ985" s="3">
        <v>-17.518000000000001</v>
      </c>
      <c r="AK985" s="3">
        <v>-22.265999999999998</v>
      </c>
      <c r="AL985" s="3">
        <v>-26.114999999999998</v>
      </c>
      <c r="AM985" s="3">
        <v>-9.5210000000000008</v>
      </c>
      <c r="AN985" s="3">
        <v>3.7050000000000001</v>
      </c>
      <c r="AO985" s="3">
        <v>-2.48</v>
      </c>
      <c r="AP985" s="3">
        <v>-0.53900000000000003</v>
      </c>
      <c r="AQ985" s="3">
        <v>-5.9059999999999997</v>
      </c>
      <c r="AR985" s="3">
        <v>-13.641</v>
      </c>
      <c r="AS985" s="3">
        <v>-12.28</v>
      </c>
      <c r="AT985" s="3">
        <v>-5.8250000000000002</v>
      </c>
      <c r="AU985" s="3">
        <v>-4.8570000000000002</v>
      </c>
      <c r="AV985" s="3">
        <v>-3.5419999999999998</v>
      </c>
      <c r="AW985" s="3">
        <v>-5.3289999999999997</v>
      </c>
      <c r="AX985" s="3">
        <v>-6.1470000000000002</v>
      </c>
      <c r="AY985" s="3">
        <v>-7.3940000000000001</v>
      </c>
      <c r="AZ985" s="3">
        <v>-8.7029999999999994</v>
      </c>
      <c r="BA985">
        <v>-9.8379999999999992</v>
      </c>
      <c r="BB985">
        <v>2016</v>
      </c>
    </row>
    <row r="986" spans="1:54" hidden="1" x14ac:dyDescent="0.2">
      <c r="A986">
        <v>616</v>
      </c>
      <c r="B986" t="s">
        <v>540</v>
      </c>
      <c r="C986" t="s">
        <v>236</v>
      </c>
      <c r="D986" t="s">
        <v>177</v>
      </c>
      <c r="E986" t="s">
        <v>235</v>
      </c>
      <c r="F986" t="s">
        <v>234</v>
      </c>
      <c r="G986" t="s">
        <v>217</v>
      </c>
      <c r="I986" t="s">
        <v>354</v>
      </c>
      <c r="J986" s="3" t="s">
        <v>215</v>
      </c>
      <c r="K986" s="3" t="s">
        <v>215</v>
      </c>
      <c r="L986" s="3" t="s">
        <v>215</v>
      </c>
      <c r="M986" s="3" t="s">
        <v>215</v>
      </c>
      <c r="N986" s="3" t="s">
        <v>215</v>
      </c>
      <c r="O986" s="3" t="s">
        <v>215</v>
      </c>
      <c r="P986" s="3" t="s">
        <v>215</v>
      </c>
      <c r="Q986" s="3" t="s">
        <v>215</v>
      </c>
      <c r="R986" s="3" t="s">
        <v>215</v>
      </c>
      <c r="S986" s="3" t="s">
        <v>215</v>
      </c>
      <c r="T986" s="3" t="s">
        <v>215</v>
      </c>
      <c r="U986" s="3" t="s">
        <v>215</v>
      </c>
      <c r="V986" s="3" t="s">
        <v>215</v>
      </c>
      <c r="W986" s="3" t="s">
        <v>215</v>
      </c>
      <c r="X986" s="3" t="s">
        <v>215</v>
      </c>
      <c r="Y986" s="3" t="s">
        <v>215</v>
      </c>
      <c r="Z986" s="3" t="s">
        <v>215</v>
      </c>
      <c r="AA986" s="3" t="s">
        <v>215</v>
      </c>
      <c r="AB986" s="3" t="s">
        <v>215</v>
      </c>
      <c r="AC986" s="3" t="s">
        <v>215</v>
      </c>
      <c r="AD986" s="3">
        <v>-131.102</v>
      </c>
      <c r="AE986" s="3">
        <v>-121.154</v>
      </c>
      <c r="AF986" s="3">
        <v>-130.85599999999999</v>
      </c>
      <c r="AG986" s="3">
        <v>-67.165000000000006</v>
      </c>
      <c r="AH986" s="3">
        <v>-53.337000000000003</v>
      </c>
      <c r="AI986" s="3">
        <v>-64.034999999999997</v>
      </c>
      <c r="AJ986" s="3">
        <v>-28.661999999999999</v>
      </c>
      <c r="AK986" s="3">
        <v>-32.249000000000002</v>
      </c>
      <c r="AL986" s="3">
        <v>-35.097999999999999</v>
      </c>
      <c r="AM986" s="3">
        <v>-12.404</v>
      </c>
      <c r="AN986" s="3">
        <v>4.0609999999999999</v>
      </c>
      <c r="AO986" s="3">
        <v>-2.335</v>
      </c>
      <c r="AP986" s="3">
        <v>-0.47399999999999998</v>
      </c>
      <c r="AQ986" s="3">
        <v>-4.5309999999999997</v>
      </c>
      <c r="AR986" s="3">
        <v>-9.3480000000000008</v>
      </c>
      <c r="AS986" s="3">
        <v>-8.0679999999999996</v>
      </c>
      <c r="AT986" s="3">
        <v>-3.3809999999999998</v>
      </c>
      <c r="AU986" s="3">
        <v>-2.6829999999999998</v>
      </c>
      <c r="AV986" s="3">
        <v>-1.8049999999999999</v>
      </c>
      <c r="AW986" s="3">
        <v>-2.4990000000000001</v>
      </c>
      <c r="AX986" s="3">
        <v>-2.6709999999999998</v>
      </c>
      <c r="AY986" s="3">
        <v>-2.9769999999999999</v>
      </c>
      <c r="AZ986" s="3">
        <v>-3.246</v>
      </c>
      <c r="BA986">
        <v>-3.39</v>
      </c>
      <c r="BB986">
        <v>2016</v>
      </c>
    </row>
    <row r="987" spans="1:54" hidden="1" x14ac:dyDescent="0.2">
      <c r="A987">
        <v>616</v>
      </c>
      <c r="B987" t="s">
        <v>540</v>
      </c>
      <c r="C987" t="s">
        <v>233</v>
      </c>
      <c r="D987" t="s">
        <v>177</v>
      </c>
      <c r="E987" t="s">
        <v>231</v>
      </c>
      <c r="F987" t="s">
        <v>230</v>
      </c>
      <c r="G987" t="s">
        <v>225</v>
      </c>
      <c r="H987" t="s">
        <v>222</v>
      </c>
      <c r="I987" t="s">
        <v>881</v>
      </c>
      <c r="J987" s="3" t="s">
        <v>215</v>
      </c>
      <c r="K987" s="3" t="s">
        <v>215</v>
      </c>
      <c r="L987" s="3" t="s">
        <v>215</v>
      </c>
      <c r="M987" s="3" t="s">
        <v>215</v>
      </c>
      <c r="N987" s="3" t="s">
        <v>215</v>
      </c>
      <c r="O987" s="3" t="s">
        <v>215</v>
      </c>
      <c r="P987" s="3" t="s">
        <v>215</v>
      </c>
      <c r="Q987" s="3" t="s">
        <v>215</v>
      </c>
      <c r="R987" s="3" t="s">
        <v>215</v>
      </c>
      <c r="S987" s="3" t="s">
        <v>215</v>
      </c>
      <c r="T987" s="3" t="s">
        <v>215</v>
      </c>
      <c r="U987" s="3" t="s">
        <v>215</v>
      </c>
      <c r="V987" s="3" t="s">
        <v>215</v>
      </c>
      <c r="W987" s="3" t="s">
        <v>215</v>
      </c>
      <c r="X987" s="3" t="s">
        <v>215</v>
      </c>
      <c r="Y987" s="3" t="s">
        <v>215</v>
      </c>
      <c r="Z987" s="3" t="s">
        <v>215</v>
      </c>
      <c r="AA987" s="3" t="s">
        <v>215</v>
      </c>
      <c r="AB987" s="3">
        <v>2.423</v>
      </c>
      <c r="AC987" s="3">
        <v>2.4249999999999998</v>
      </c>
      <c r="AD987" s="3">
        <v>2.4260000000000002</v>
      </c>
      <c r="AE987" s="3">
        <v>2.9169999999999998</v>
      </c>
      <c r="AF987" s="3">
        <v>2.9169999999999998</v>
      </c>
      <c r="AG987" s="3">
        <v>4.4889999999999999</v>
      </c>
      <c r="AH987" s="3">
        <v>3.9390000000000001</v>
      </c>
      <c r="AI987" s="3">
        <v>3.8929999999999998</v>
      </c>
      <c r="AJ987" s="3">
        <v>3.8069999999999999</v>
      </c>
      <c r="AK987" s="3">
        <v>5.694</v>
      </c>
      <c r="AL987" s="3">
        <v>5.694</v>
      </c>
      <c r="AM987" s="3">
        <v>13.776</v>
      </c>
      <c r="AN987" s="3">
        <v>18.631</v>
      </c>
      <c r="AO987" s="3">
        <v>21.619</v>
      </c>
      <c r="AP987" s="3">
        <v>21.763999999999999</v>
      </c>
      <c r="AQ987" s="3">
        <v>22.65</v>
      </c>
      <c r="AR987" s="3">
        <v>25.31</v>
      </c>
      <c r="AS987" s="3">
        <v>24.873999999999999</v>
      </c>
      <c r="AT987" s="3">
        <v>26.661999999999999</v>
      </c>
      <c r="AU987" s="3">
        <v>28.323</v>
      </c>
      <c r="AV987" s="3">
        <v>29.234000000000002</v>
      </c>
      <c r="AW987" s="3">
        <v>27.370999999999999</v>
      </c>
      <c r="AX987" s="3">
        <v>27.603999999999999</v>
      </c>
      <c r="AY987" s="3">
        <v>27.707000000000001</v>
      </c>
      <c r="AZ987" s="3">
        <v>27.597999999999999</v>
      </c>
      <c r="BA987">
        <v>27.757999999999999</v>
      </c>
      <c r="BB987">
        <v>2016</v>
      </c>
    </row>
    <row r="988" spans="1:54" hidden="1" x14ac:dyDescent="0.2">
      <c r="A988">
        <v>616</v>
      </c>
      <c r="B988" t="s">
        <v>540</v>
      </c>
      <c r="C988" t="s">
        <v>232</v>
      </c>
      <c r="D988" t="s">
        <v>177</v>
      </c>
      <c r="E988" t="s">
        <v>231</v>
      </c>
      <c r="F988" t="s">
        <v>230</v>
      </c>
      <c r="G988" t="s">
        <v>217</v>
      </c>
      <c r="I988" t="s">
        <v>229</v>
      </c>
      <c r="J988" s="3" t="s">
        <v>215</v>
      </c>
      <c r="K988" s="3" t="s">
        <v>215</v>
      </c>
      <c r="L988" s="3" t="s">
        <v>215</v>
      </c>
      <c r="M988" s="3" t="s">
        <v>215</v>
      </c>
      <c r="N988" s="3" t="s">
        <v>215</v>
      </c>
      <c r="O988" s="3" t="s">
        <v>215</v>
      </c>
      <c r="P988" s="3" t="s">
        <v>215</v>
      </c>
      <c r="Q988" s="3" t="s">
        <v>215</v>
      </c>
      <c r="R988" s="3" t="s">
        <v>215</v>
      </c>
      <c r="S988" s="3" t="s">
        <v>215</v>
      </c>
      <c r="T988" s="3" t="s">
        <v>215</v>
      </c>
      <c r="U988" s="3" t="s">
        <v>215</v>
      </c>
      <c r="V988" s="3" t="s">
        <v>215</v>
      </c>
      <c r="W988" s="3" t="s">
        <v>215</v>
      </c>
      <c r="X988" s="3" t="s">
        <v>215</v>
      </c>
      <c r="Y988" s="3" t="s">
        <v>215</v>
      </c>
      <c r="Z988" s="3" t="s">
        <v>215</v>
      </c>
      <c r="AA988" s="3" t="s">
        <v>215</v>
      </c>
      <c r="AB988" s="3">
        <v>11.257</v>
      </c>
      <c r="AC988" s="3">
        <v>9.1850000000000005</v>
      </c>
      <c r="AD988" s="3">
        <v>8.0429999999999993</v>
      </c>
      <c r="AE988" s="3">
        <v>8.9339999999999993</v>
      </c>
      <c r="AF988" s="3">
        <v>8.31</v>
      </c>
      <c r="AG988" s="3">
        <v>11.693</v>
      </c>
      <c r="AH988" s="3">
        <v>8.9090000000000007</v>
      </c>
      <c r="AI988" s="3">
        <v>7.3680000000000003</v>
      </c>
      <c r="AJ988" s="3">
        <v>6.2279999999999998</v>
      </c>
      <c r="AK988" s="3">
        <v>8.2460000000000004</v>
      </c>
      <c r="AL988" s="3">
        <v>7.6520000000000001</v>
      </c>
      <c r="AM988" s="3">
        <v>17.946999999999999</v>
      </c>
      <c r="AN988" s="3">
        <v>20.422999999999998</v>
      </c>
      <c r="AO988" s="3">
        <v>20.356999999999999</v>
      </c>
      <c r="AP988" s="3">
        <v>19.143000000000001</v>
      </c>
      <c r="AQ988" s="3">
        <v>17.378</v>
      </c>
      <c r="AR988" s="3">
        <v>17.346</v>
      </c>
      <c r="AS988" s="3">
        <v>16.343</v>
      </c>
      <c r="AT988" s="3">
        <v>15.476000000000001</v>
      </c>
      <c r="AU988" s="3">
        <v>15.646000000000001</v>
      </c>
      <c r="AV988" s="3">
        <v>14.893000000000001</v>
      </c>
      <c r="AW988" s="3">
        <v>12.837</v>
      </c>
      <c r="AX988" s="3">
        <v>11.994</v>
      </c>
      <c r="AY988" s="3">
        <v>11.156000000000001</v>
      </c>
      <c r="AZ988" s="3">
        <v>10.294</v>
      </c>
      <c r="BA988">
        <v>9.5660000000000007</v>
      </c>
      <c r="BB988">
        <v>2016</v>
      </c>
    </row>
    <row r="989" spans="1:54" hidden="1" x14ac:dyDescent="0.2">
      <c r="A989">
        <v>616</v>
      </c>
      <c r="B989" t="s">
        <v>540</v>
      </c>
      <c r="C989" t="s">
        <v>228</v>
      </c>
      <c r="D989" t="s">
        <v>177</v>
      </c>
      <c r="E989" t="s">
        <v>227</v>
      </c>
      <c r="F989" t="s">
        <v>226</v>
      </c>
      <c r="G989" t="s">
        <v>225</v>
      </c>
      <c r="H989" t="s">
        <v>222</v>
      </c>
      <c r="I989" t="s">
        <v>881</v>
      </c>
      <c r="J989" s="3">
        <v>0.85199999999999998</v>
      </c>
      <c r="K989" s="3">
        <v>0.90800000000000003</v>
      </c>
      <c r="L989" s="3">
        <v>1.109</v>
      </c>
      <c r="M989" s="3">
        <v>1.343</v>
      </c>
      <c r="N989" s="3">
        <v>1.7170000000000001</v>
      </c>
      <c r="O989" s="3">
        <v>2.27</v>
      </c>
      <c r="P989" s="3">
        <v>2.7160000000000002</v>
      </c>
      <c r="Q989" s="3">
        <v>3.5419999999999998</v>
      </c>
      <c r="R989" s="3">
        <v>5.3620000000000001</v>
      </c>
      <c r="S989" s="3">
        <v>6.3769999999999998</v>
      </c>
      <c r="T989" s="3">
        <v>7.3090000000000002</v>
      </c>
      <c r="U989" s="3">
        <v>8.1739999999999995</v>
      </c>
      <c r="V989" s="3">
        <v>8.9339999999999993</v>
      </c>
      <c r="W989" s="3">
        <v>10.561</v>
      </c>
      <c r="X989" s="3">
        <v>11.853999999999999</v>
      </c>
      <c r="Y989" s="3">
        <v>13.864000000000001</v>
      </c>
      <c r="Z989" s="3">
        <v>16.667999999999999</v>
      </c>
      <c r="AA989" s="3">
        <v>18.806999999999999</v>
      </c>
      <c r="AB989" s="3">
        <v>21.523</v>
      </c>
      <c r="AC989" s="3">
        <v>26.404</v>
      </c>
      <c r="AD989" s="3">
        <v>30.164999999999999</v>
      </c>
      <c r="AE989" s="3">
        <v>32.652999999999999</v>
      </c>
      <c r="AF989" s="3">
        <v>35.106999999999999</v>
      </c>
      <c r="AG989" s="3">
        <v>38.395000000000003</v>
      </c>
      <c r="AH989" s="3">
        <v>44.216000000000001</v>
      </c>
      <c r="AI989" s="3">
        <v>52.841000000000001</v>
      </c>
      <c r="AJ989" s="3">
        <v>61.118000000000002</v>
      </c>
      <c r="AK989" s="3">
        <v>69.045000000000002</v>
      </c>
      <c r="AL989" s="3">
        <v>74.406000000000006</v>
      </c>
      <c r="AM989" s="3">
        <v>76.757000000000005</v>
      </c>
      <c r="AN989" s="3">
        <v>91.227000000000004</v>
      </c>
      <c r="AO989" s="3">
        <v>106.202</v>
      </c>
      <c r="AP989" s="3">
        <v>113.69199999999999</v>
      </c>
      <c r="AQ989" s="3">
        <v>130.33600000000001</v>
      </c>
      <c r="AR989" s="3">
        <v>145.91800000000001</v>
      </c>
      <c r="AS989" s="3">
        <v>152.197</v>
      </c>
      <c r="AT989" s="3">
        <v>172.28200000000001</v>
      </c>
      <c r="AU989" s="3">
        <v>181.02699999999999</v>
      </c>
      <c r="AV989" s="3">
        <v>196.292</v>
      </c>
      <c r="AW989" s="3">
        <v>213.221</v>
      </c>
      <c r="AX989" s="3">
        <v>230.15199999999999</v>
      </c>
      <c r="AY989" s="3">
        <v>248.35499999999999</v>
      </c>
      <c r="AZ989" s="3">
        <v>268.09199999999998</v>
      </c>
      <c r="BA989">
        <v>290.16399999999999</v>
      </c>
      <c r="BB989">
        <v>2016</v>
      </c>
    </row>
    <row r="990" spans="1:54" hidden="1" x14ac:dyDescent="0.2">
      <c r="A990">
        <v>616</v>
      </c>
      <c r="B990" t="s">
        <v>540</v>
      </c>
      <c r="C990" t="s">
        <v>224</v>
      </c>
      <c r="D990" t="s">
        <v>177</v>
      </c>
      <c r="E990" t="s">
        <v>219</v>
      </c>
      <c r="F990" t="s">
        <v>218</v>
      </c>
      <c r="G990" t="s">
        <v>223</v>
      </c>
      <c r="H990" t="s">
        <v>222</v>
      </c>
      <c r="I990" t="s">
        <v>882</v>
      </c>
      <c r="J990" s="3">
        <v>-0.151</v>
      </c>
      <c r="K990" s="3">
        <v>-0.30399999999999999</v>
      </c>
      <c r="L990" s="3">
        <v>-0.14499999999999999</v>
      </c>
      <c r="M990" s="3">
        <v>-7.9000000000000001E-2</v>
      </c>
      <c r="N990" s="3">
        <v>-5.8999999999999997E-2</v>
      </c>
      <c r="O990" s="3">
        <v>8.2000000000000003E-2</v>
      </c>
      <c r="P990" s="3">
        <v>0.109</v>
      </c>
      <c r="Q990" s="3">
        <v>0.628</v>
      </c>
      <c r="R990" s="3">
        <v>0.19400000000000001</v>
      </c>
      <c r="S990" s="3">
        <v>0.49199999999999999</v>
      </c>
      <c r="T990" s="3">
        <v>-1.9E-2</v>
      </c>
      <c r="U990" s="3">
        <v>0.30299999999999999</v>
      </c>
      <c r="V990" s="3">
        <v>0.19800000000000001</v>
      </c>
      <c r="W990" s="3">
        <v>0.42699999999999999</v>
      </c>
      <c r="X990" s="3">
        <v>0.222</v>
      </c>
      <c r="Y990" s="3">
        <v>0.3</v>
      </c>
      <c r="Z990" s="3">
        <v>0.495</v>
      </c>
      <c r="AA990" s="3">
        <v>0.72099999999999997</v>
      </c>
      <c r="AB990" s="3">
        <v>0.17</v>
      </c>
      <c r="AC990" s="3">
        <v>0.58299999999999996</v>
      </c>
      <c r="AD990" s="3">
        <v>0.54500000000000004</v>
      </c>
      <c r="AE990" s="3">
        <v>0.67800000000000005</v>
      </c>
      <c r="AF990" s="3">
        <v>0.28599999999999998</v>
      </c>
      <c r="AG990" s="3">
        <v>0.68300000000000005</v>
      </c>
      <c r="AH990" s="3">
        <v>0.35099999999999998</v>
      </c>
      <c r="AI990" s="3">
        <v>1.6339999999999999</v>
      </c>
      <c r="AJ990" s="3">
        <v>1.9570000000000001</v>
      </c>
      <c r="AK990" s="3">
        <v>1.6519999999999999</v>
      </c>
      <c r="AL990" s="3">
        <v>-0.12</v>
      </c>
      <c r="AM990" s="3">
        <v>-0.64800000000000002</v>
      </c>
      <c r="AN990" s="3">
        <v>-0.35599999999999998</v>
      </c>
      <c r="AO990" s="3">
        <v>0.47499999999999998</v>
      </c>
      <c r="AP990" s="3">
        <v>4.5999999999999999E-2</v>
      </c>
      <c r="AQ990" s="3">
        <v>1.3220000000000001</v>
      </c>
      <c r="AR990" s="3">
        <v>2.496</v>
      </c>
      <c r="AS990" s="3">
        <v>1.121</v>
      </c>
      <c r="AT990" s="3">
        <v>1.825</v>
      </c>
      <c r="AU990" s="3">
        <v>1.8560000000000001</v>
      </c>
      <c r="AV990" s="3">
        <v>1.542</v>
      </c>
      <c r="AW990" s="3">
        <v>1.452</v>
      </c>
      <c r="AX990" s="3">
        <v>1.506</v>
      </c>
      <c r="AY990" s="3">
        <v>1.5469999999999999</v>
      </c>
      <c r="AZ990" s="3">
        <v>1.5940000000000001</v>
      </c>
      <c r="BA990">
        <v>1.6080000000000001</v>
      </c>
      <c r="BB990">
        <v>2015</v>
      </c>
    </row>
    <row r="991" spans="1:54" hidden="1" x14ac:dyDescent="0.2">
      <c r="A991">
        <v>616</v>
      </c>
      <c r="B991" t="s">
        <v>540</v>
      </c>
      <c r="C991" t="s">
        <v>220</v>
      </c>
      <c r="D991" t="s">
        <v>177</v>
      </c>
      <c r="E991" t="s">
        <v>219</v>
      </c>
      <c r="F991" t="s">
        <v>218</v>
      </c>
      <c r="G991" t="s">
        <v>217</v>
      </c>
      <c r="I991" t="s">
        <v>216</v>
      </c>
      <c r="J991" s="3">
        <v>-12.85</v>
      </c>
      <c r="K991" s="3">
        <v>-29.265000000000001</v>
      </c>
      <c r="L991" s="3">
        <v>-13.21</v>
      </c>
      <c r="M991" s="3">
        <v>-6.5270000000000001</v>
      </c>
      <c r="N991" s="3">
        <v>-4.8920000000000003</v>
      </c>
      <c r="O991" s="3">
        <v>7.327</v>
      </c>
      <c r="P991" s="3">
        <v>7.1660000000000004</v>
      </c>
      <c r="Q991" s="3">
        <v>26.454000000000001</v>
      </c>
      <c r="R991" s="3">
        <v>6.2869999999999999</v>
      </c>
      <c r="S991" s="3">
        <v>14.282999999999999</v>
      </c>
      <c r="T991" s="3">
        <v>-0.50700000000000001</v>
      </c>
      <c r="U991" s="3">
        <v>7.9589999999999996</v>
      </c>
      <c r="V991" s="3">
        <v>5.0279999999999996</v>
      </c>
      <c r="W991" s="3">
        <v>10.78</v>
      </c>
      <c r="X991" s="3">
        <v>5.2009999999999996</v>
      </c>
      <c r="Y991" s="3">
        <v>6.3330000000000002</v>
      </c>
      <c r="Z991" s="3">
        <v>10.14</v>
      </c>
      <c r="AA991" s="3">
        <v>14.359</v>
      </c>
      <c r="AB991" s="3">
        <v>3.5219999999999998</v>
      </c>
      <c r="AC991" s="3">
        <v>10.638</v>
      </c>
      <c r="AD991" s="3">
        <v>9.3949999999999996</v>
      </c>
      <c r="AE991" s="3">
        <v>12.298999999999999</v>
      </c>
      <c r="AF991" s="3">
        <v>5.2460000000000004</v>
      </c>
      <c r="AG991" s="3">
        <v>9.0660000000000007</v>
      </c>
      <c r="AH991" s="3">
        <v>3.9129999999999998</v>
      </c>
      <c r="AI991" s="3">
        <v>16.318000000000001</v>
      </c>
      <c r="AJ991" s="3">
        <v>19.234000000000002</v>
      </c>
      <c r="AK991" s="3">
        <v>15.097</v>
      </c>
      <c r="AL991" s="3">
        <v>-1.093</v>
      </c>
      <c r="AM991" s="3">
        <v>-6.31</v>
      </c>
      <c r="AN991" s="3">
        <v>-2.7919999999999998</v>
      </c>
      <c r="AO991" s="3">
        <v>3.0880000000000001</v>
      </c>
      <c r="AP991" s="3">
        <v>0.28399999999999997</v>
      </c>
      <c r="AQ991" s="3">
        <v>8.8650000000000002</v>
      </c>
      <c r="AR991" s="3">
        <v>15.352</v>
      </c>
      <c r="AS991" s="3">
        <v>7.758</v>
      </c>
      <c r="AT991" s="3">
        <v>11.653</v>
      </c>
      <c r="AU991" s="3">
        <v>10.813000000000001</v>
      </c>
      <c r="AV991" s="3">
        <v>8.2840000000000007</v>
      </c>
      <c r="AW991" s="3">
        <v>7.5380000000000003</v>
      </c>
      <c r="AX991" s="3">
        <v>7.3849999999999998</v>
      </c>
      <c r="AY991" s="3">
        <v>7.1959999999999997</v>
      </c>
      <c r="AZ991" s="3">
        <v>7.0410000000000004</v>
      </c>
      <c r="BA991">
        <v>6.742</v>
      </c>
      <c r="BB991">
        <v>2015</v>
      </c>
    </row>
    <row r="992" spans="1:54" x14ac:dyDescent="0.2">
      <c r="A992">
        <v>223</v>
      </c>
      <c r="B992" t="s">
        <v>539</v>
      </c>
      <c r="C992" t="s">
        <v>352</v>
      </c>
      <c r="D992" t="s">
        <v>11</v>
      </c>
      <c r="E992" t="s">
        <v>349</v>
      </c>
      <c r="F992" t="s">
        <v>351</v>
      </c>
      <c r="G992" t="s">
        <v>225</v>
      </c>
      <c r="H992" t="s">
        <v>222</v>
      </c>
      <c r="I992" t="s">
        <v>883</v>
      </c>
      <c r="J992" s="3">
        <v>531.20299999999997</v>
      </c>
      <c r="K992" s="3">
        <v>507.83100000000002</v>
      </c>
      <c r="L992" s="3">
        <v>510.85599999999999</v>
      </c>
      <c r="M992" s="3">
        <v>493.48700000000002</v>
      </c>
      <c r="N992" s="3">
        <v>519.678</v>
      </c>
      <c r="O992" s="3">
        <v>560.73599999999999</v>
      </c>
      <c r="P992" s="3">
        <v>603.04</v>
      </c>
      <c r="Q992" s="3">
        <v>624.75400000000002</v>
      </c>
      <c r="R992" s="3">
        <v>626.40499999999997</v>
      </c>
      <c r="S992" s="3">
        <v>646.45000000000005</v>
      </c>
      <c r="T992" s="3">
        <v>619.50300000000004</v>
      </c>
      <c r="U992" s="3">
        <v>625.89300000000003</v>
      </c>
      <c r="V992" s="3">
        <v>622.41700000000003</v>
      </c>
      <c r="W992" s="3">
        <v>652.97799999999995</v>
      </c>
      <c r="X992" s="3">
        <v>691.10199999999998</v>
      </c>
      <c r="Y992" s="3">
        <v>720.34900000000005</v>
      </c>
      <c r="Z992" s="3">
        <v>736.28</v>
      </c>
      <c r="AA992" s="3">
        <v>761.3</v>
      </c>
      <c r="AB992" s="3">
        <v>763.90800000000002</v>
      </c>
      <c r="AC992" s="3">
        <v>767.47199999999998</v>
      </c>
      <c r="AD992" s="3">
        <v>801.13300000000004</v>
      </c>
      <c r="AE992" s="3">
        <v>812.20899999999995</v>
      </c>
      <c r="AF992" s="3">
        <v>837.01499999999999</v>
      </c>
      <c r="AG992" s="3">
        <v>846.55499999999995</v>
      </c>
      <c r="AH992" s="3">
        <v>895.35500000000002</v>
      </c>
      <c r="AI992" s="3">
        <v>923.97400000000005</v>
      </c>
      <c r="AJ992" s="3">
        <v>960.53899999999999</v>
      </c>
      <c r="AK992" s="3">
        <v>1018.753</v>
      </c>
      <c r="AL992" s="3">
        <v>1070.614</v>
      </c>
      <c r="AM992" s="3">
        <v>1069.269</v>
      </c>
      <c r="AN992" s="3">
        <v>1149.9100000000001</v>
      </c>
      <c r="AO992" s="3">
        <v>1195.7370000000001</v>
      </c>
      <c r="AP992" s="3">
        <v>1218.8520000000001</v>
      </c>
      <c r="AQ992" s="3">
        <v>1255.5429999999999</v>
      </c>
      <c r="AR992" s="3">
        <v>1261.924</v>
      </c>
      <c r="AS992" s="3">
        <v>1217.1289999999999</v>
      </c>
      <c r="AT992" s="3">
        <v>1174.9169999999999</v>
      </c>
      <c r="AU992" s="3">
        <v>1186.385</v>
      </c>
      <c r="AV992" s="3">
        <v>1213.2429999999999</v>
      </c>
      <c r="AW992" s="3">
        <v>1244.02</v>
      </c>
      <c r="AX992" s="3">
        <v>1271.615</v>
      </c>
      <c r="AY992" s="3">
        <v>1299.8230000000001</v>
      </c>
      <c r="AZ992" s="3">
        <v>1328.655</v>
      </c>
      <c r="BA992">
        <v>1358.1279999999999</v>
      </c>
      <c r="BB992">
        <v>2017</v>
      </c>
    </row>
    <row r="993" spans="1:54" hidden="1" x14ac:dyDescent="0.2">
      <c r="A993">
        <v>223</v>
      </c>
      <c r="B993" t="s">
        <v>539</v>
      </c>
      <c r="C993" t="s">
        <v>350</v>
      </c>
      <c r="D993" t="s">
        <v>11</v>
      </c>
      <c r="E993" t="s">
        <v>349</v>
      </c>
      <c r="F993" t="s">
        <v>348</v>
      </c>
      <c r="G993" t="s">
        <v>275</v>
      </c>
      <c r="I993" t="s">
        <v>347</v>
      </c>
      <c r="J993" s="3">
        <v>9.19</v>
      </c>
      <c r="K993" s="3">
        <v>-4.4000000000000004</v>
      </c>
      <c r="L993" s="3">
        <v>0.59599999999999997</v>
      </c>
      <c r="M993" s="3">
        <v>-3.4</v>
      </c>
      <c r="N993" s="3">
        <v>5.3070000000000004</v>
      </c>
      <c r="O993" s="3">
        <v>7.9009999999999998</v>
      </c>
      <c r="P993" s="3">
        <v>7.5439999999999996</v>
      </c>
      <c r="Q993" s="3">
        <v>3.601</v>
      </c>
      <c r="R993" s="3">
        <v>0.26400000000000001</v>
      </c>
      <c r="S993" s="3">
        <v>3.2</v>
      </c>
      <c r="T993" s="3">
        <v>-4.1680000000000001</v>
      </c>
      <c r="U993" s="3">
        <v>1.0309999999999999</v>
      </c>
      <c r="V993" s="3">
        <v>-0.55500000000000005</v>
      </c>
      <c r="W993" s="3">
        <v>4.91</v>
      </c>
      <c r="X993" s="3">
        <v>5.8390000000000004</v>
      </c>
      <c r="Y993" s="3">
        <v>4.2320000000000002</v>
      </c>
      <c r="Z993" s="3">
        <v>2.2120000000000002</v>
      </c>
      <c r="AA993" s="3">
        <v>3.3980000000000001</v>
      </c>
      <c r="AB993" s="3">
        <v>0.34300000000000003</v>
      </c>
      <c r="AC993" s="3">
        <v>0.46700000000000003</v>
      </c>
      <c r="AD993" s="3">
        <v>4.3860000000000001</v>
      </c>
      <c r="AE993" s="3">
        <v>1.383</v>
      </c>
      <c r="AF993" s="3">
        <v>3.0539999999999998</v>
      </c>
      <c r="AG993" s="3">
        <v>1.1399999999999999</v>
      </c>
      <c r="AH993" s="3">
        <v>5.7649999999999997</v>
      </c>
      <c r="AI993" s="3">
        <v>3.1960000000000002</v>
      </c>
      <c r="AJ993" s="3">
        <v>3.9569999999999999</v>
      </c>
      <c r="AK993" s="3">
        <v>6.0609999999999999</v>
      </c>
      <c r="AL993" s="3">
        <v>5.0910000000000002</v>
      </c>
      <c r="AM993" s="3">
        <v>-0.126</v>
      </c>
      <c r="AN993" s="3">
        <v>7.5419999999999998</v>
      </c>
      <c r="AO993" s="3">
        <v>3.9849999999999999</v>
      </c>
      <c r="AP993" s="3">
        <v>1.9330000000000001</v>
      </c>
      <c r="AQ993" s="3">
        <v>3.01</v>
      </c>
      <c r="AR993" s="3">
        <v>0.50800000000000001</v>
      </c>
      <c r="AS993" s="3">
        <v>-3.55</v>
      </c>
      <c r="AT993" s="3">
        <v>-3.468</v>
      </c>
      <c r="AU993" s="3">
        <v>0.97599999999999998</v>
      </c>
      <c r="AV993" s="3">
        <v>2.2639999999999998</v>
      </c>
      <c r="AW993" s="3">
        <v>2.5369999999999999</v>
      </c>
      <c r="AX993" s="3">
        <v>2.218</v>
      </c>
      <c r="AY993" s="3">
        <v>2.218</v>
      </c>
      <c r="AZ993" s="3">
        <v>2.218</v>
      </c>
      <c r="BA993">
        <v>2.218</v>
      </c>
      <c r="BB993">
        <v>2017</v>
      </c>
    </row>
    <row r="994" spans="1:54" hidden="1" x14ac:dyDescent="0.2">
      <c r="A994">
        <v>223</v>
      </c>
      <c r="B994" t="s">
        <v>539</v>
      </c>
      <c r="C994" t="s">
        <v>346</v>
      </c>
      <c r="D994" t="s">
        <v>11</v>
      </c>
      <c r="E994" t="s">
        <v>342</v>
      </c>
      <c r="F994" t="s">
        <v>345</v>
      </c>
      <c r="G994" t="s">
        <v>225</v>
      </c>
      <c r="H994" t="s">
        <v>222</v>
      </c>
      <c r="I994" t="s">
        <v>883</v>
      </c>
      <c r="J994" s="3" t="s">
        <v>355</v>
      </c>
      <c r="K994" s="3" t="s">
        <v>355</v>
      </c>
      <c r="L994" s="3" t="s">
        <v>355</v>
      </c>
      <c r="M994" s="3" t="s">
        <v>355</v>
      </c>
      <c r="N994" s="3" t="s">
        <v>355</v>
      </c>
      <c r="O994" s="3" t="s">
        <v>355</v>
      </c>
      <c r="P994" s="3" t="s">
        <v>355</v>
      </c>
      <c r="Q994" s="3" t="s">
        <v>355</v>
      </c>
      <c r="R994" s="3" t="s">
        <v>355</v>
      </c>
      <c r="S994" s="3" t="s">
        <v>355</v>
      </c>
      <c r="T994" s="3">
        <v>1.0999999999999999E-2</v>
      </c>
      <c r="U994" s="3">
        <v>5.8999999999999997E-2</v>
      </c>
      <c r="V994" s="3">
        <v>0.627</v>
      </c>
      <c r="W994" s="3">
        <v>13.798999999999999</v>
      </c>
      <c r="X994" s="3">
        <v>349.25799999999998</v>
      </c>
      <c r="Y994" s="3">
        <v>720.34900000000005</v>
      </c>
      <c r="Z994" s="3">
        <v>854.029</v>
      </c>
      <c r="AA994" s="3">
        <v>952.56899999999996</v>
      </c>
      <c r="AB994" s="3">
        <v>1003.288</v>
      </c>
      <c r="AC994" s="3">
        <v>1088.1189999999999</v>
      </c>
      <c r="AD994" s="3">
        <v>1199.058</v>
      </c>
      <c r="AE994" s="3">
        <v>1315.7090000000001</v>
      </c>
      <c r="AF994" s="3">
        <v>1487.5050000000001</v>
      </c>
      <c r="AG994" s="3">
        <v>1716.2529999999999</v>
      </c>
      <c r="AH994" s="3">
        <v>1955.2429999999999</v>
      </c>
      <c r="AI994" s="3">
        <v>2168.241</v>
      </c>
      <c r="AJ994" s="3">
        <v>2406.7069999999999</v>
      </c>
      <c r="AK994" s="3">
        <v>2718.2930000000001</v>
      </c>
      <c r="AL994" s="3">
        <v>3107.971</v>
      </c>
      <c r="AM994" s="3">
        <v>3329.951</v>
      </c>
      <c r="AN994" s="3">
        <v>3883.788</v>
      </c>
      <c r="AO994" s="3">
        <v>4376.1009999999997</v>
      </c>
      <c r="AP994" s="3">
        <v>4815.0129999999999</v>
      </c>
      <c r="AQ994" s="3">
        <v>5330.4440000000004</v>
      </c>
      <c r="AR994" s="3">
        <v>5778.1360000000004</v>
      </c>
      <c r="AS994" s="3">
        <v>5994.652</v>
      </c>
      <c r="AT994" s="3">
        <v>6256.9189999999999</v>
      </c>
      <c r="AU994" s="3">
        <v>6558.1940000000004</v>
      </c>
      <c r="AV994" s="3">
        <v>6950.4</v>
      </c>
      <c r="AW994" s="3">
        <v>7458.0810000000001</v>
      </c>
      <c r="AX994" s="3">
        <v>7978.4260000000004</v>
      </c>
      <c r="AY994" s="3">
        <v>8527.6020000000008</v>
      </c>
      <c r="AZ994" s="3">
        <v>9117.9599999999991</v>
      </c>
      <c r="BA994">
        <v>9746.8130000000001</v>
      </c>
      <c r="BB994">
        <v>2017</v>
      </c>
    </row>
    <row r="995" spans="1:54" hidden="1" x14ac:dyDescent="0.2">
      <c r="A995">
        <v>223</v>
      </c>
      <c r="B995" t="s">
        <v>539</v>
      </c>
      <c r="C995" t="s">
        <v>344</v>
      </c>
      <c r="D995" t="s">
        <v>11</v>
      </c>
      <c r="E995" t="s">
        <v>342</v>
      </c>
      <c r="F995" t="s">
        <v>343</v>
      </c>
      <c r="G995" t="s">
        <v>223</v>
      </c>
      <c r="H995" t="s">
        <v>222</v>
      </c>
      <c r="I995" t="s">
        <v>310</v>
      </c>
      <c r="J995" s="3">
        <v>145.767</v>
      </c>
      <c r="K995" s="3">
        <v>167.523</v>
      </c>
      <c r="L995" s="3">
        <v>179.102</v>
      </c>
      <c r="M995" s="3">
        <v>143.601</v>
      </c>
      <c r="N995" s="3">
        <v>142.90600000000001</v>
      </c>
      <c r="O995" s="3">
        <v>226.858</v>
      </c>
      <c r="P995" s="3">
        <v>263.16300000000001</v>
      </c>
      <c r="Q995" s="3">
        <v>286.43799999999999</v>
      </c>
      <c r="R995" s="3">
        <v>319.99099999999999</v>
      </c>
      <c r="S995" s="3">
        <v>439.27800000000002</v>
      </c>
      <c r="T995" s="3">
        <v>455.173</v>
      </c>
      <c r="U995" s="3">
        <v>399.108</v>
      </c>
      <c r="V995" s="3">
        <v>382.32900000000001</v>
      </c>
      <c r="W995" s="3">
        <v>429.03199999999998</v>
      </c>
      <c r="X995" s="3">
        <v>546.57000000000005</v>
      </c>
      <c r="Y995" s="3">
        <v>786.53599999999994</v>
      </c>
      <c r="Z995" s="3">
        <v>850.41499999999996</v>
      </c>
      <c r="AA995" s="3">
        <v>884.30799999999999</v>
      </c>
      <c r="AB995" s="3">
        <v>865.11500000000001</v>
      </c>
      <c r="AC995" s="3">
        <v>599.86699999999996</v>
      </c>
      <c r="AD995" s="3">
        <v>655.43499999999995</v>
      </c>
      <c r="AE995" s="3">
        <v>559.96199999999999</v>
      </c>
      <c r="AF995" s="3">
        <v>509.358</v>
      </c>
      <c r="AG995" s="3">
        <v>557.68100000000004</v>
      </c>
      <c r="AH995" s="3">
        <v>668.43200000000002</v>
      </c>
      <c r="AI995" s="3">
        <v>890.67100000000005</v>
      </c>
      <c r="AJ995" s="3">
        <v>1106.367</v>
      </c>
      <c r="AK995" s="3">
        <v>1396.1020000000001</v>
      </c>
      <c r="AL995" s="3">
        <v>1694.856</v>
      </c>
      <c r="AM995" s="3">
        <v>1667.6579999999999</v>
      </c>
      <c r="AN995" s="3">
        <v>2207.5340000000001</v>
      </c>
      <c r="AO995" s="3">
        <v>2613.8589999999999</v>
      </c>
      <c r="AP995" s="3">
        <v>2464.183</v>
      </c>
      <c r="AQ995" s="3">
        <v>2471.1729999999998</v>
      </c>
      <c r="AR995" s="3">
        <v>2455.7069999999999</v>
      </c>
      <c r="AS995" s="3">
        <v>1799.7049999999999</v>
      </c>
      <c r="AT995" s="3">
        <v>1793.066</v>
      </c>
      <c r="AU995" s="3">
        <v>2054.9690000000001</v>
      </c>
      <c r="AV995" s="3">
        <v>2138.9180000000001</v>
      </c>
      <c r="AW995" s="3">
        <v>2256.8539999999998</v>
      </c>
      <c r="AX995" s="3">
        <v>2362.866</v>
      </c>
      <c r="AY995" s="3">
        <v>2474.7280000000001</v>
      </c>
      <c r="AZ995" s="3">
        <v>2593.375</v>
      </c>
      <c r="BA995">
        <v>2716.5439999999999</v>
      </c>
      <c r="BB995">
        <v>2017</v>
      </c>
    </row>
    <row r="996" spans="1:54" hidden="1" x14ac:dyDescent="0.2">
      <c r="A996">
        <v>223</v>
      </c>
      <c r="B996" t="s">
        <v>539</v>
      </c>
      <c r="C996" t="s">
        <v>213</v>
      </c>
      <c r="D996" t="s">
        <v>11</v>
      </c>
      <c r="E996" t="s">
        <v>342</v>
      </c>
      <c r="F996" t="s">
        <v>341</v>
      </c>
      <c r="G996" t="s">
        <v>323</v>
      </c>
      <c r="H996" t="s">
        <v>222</v>
      </c>
      <c r="I996" t="s">
        <v>310</v>
      </c>
      <c r="J996" s="3">
        <v>567.65599999999995</v>
      </c>
      <c r="K996" s="3">
        <v>593.351</v>
      </c>
      <c r="L996" s="3">
        <v>633.91999999999996</v>
      </c>
      <c r="M996" s="3">
        <v>636.53899999999999</v>
      </c>
      <c r="N996" s="3">
        <v>694.11199999999997</v>
      </c>
      <c r="O996" s="3">
        <v>772.91800000000001</v>
      </c>
      <c r="P996" s="3">
        <v>847.98900000000003</v>
      </c>
      <c r="Q996" s="3">
        <v>900.94500000000005</v>
      </c>
      <c r="R996" s="3">
        <v>934.94799999999998</v>
      </c>
      <c r="S996" s="3">
        <v>1002.386</v>
      </c>
      <c r="T996" s="3">
        <v>996.13099999999997</v>
      </c>
      <c r="U996" s="3">
        <v>1039.904</v>
      </c>
      <c r="V996" s="3">
        <v>1057.704</v>
      </c>
      <c r="W996" s="3">
        <v>1136.0360000000001</v>
      </c>
      <c r="X996" s="3">
        <v>1227.9549999999999</v>
      </c>
      <c r="Y996" s="3">
        <v>1306.614</v>
      </c>
      <c r="Z996" s="3">
        <v>1359.884</v>
      </c>
      <c r="AA996" s="3">
        <v>1430.17</v>
      </c>
      <c r="AB996" s="3">
        <v>1450.6420000000001</v>
      </c>
      <c r="AC996" s="3">
        <v>1479.7149999999999</v>
      </c>
      <c r="AD996" s="3">
        <v>1579.758</v>
      </c>
      <c r="AE996" s="3">
        <v>1638.1</v>
      </c>
      <c r="AF996" s="3">
        <v>1714.0450000000001</v>
      </c>
      <c r="AG996" s="3">
        <v>1768.15</v>
      </c>
      <c r="AH996" s="3">
        <v>1921.5</v>
      </c>
      <c r="AI996" s="3">
        <v>2046.7149999999999</v>
      </c>
      <c r="AJ996" s="3">
        <v>2193.0889999999999</v>
      </c>
      <c r="AK996" s="3">
        <v>2387.8960000000002</v>
      </c>
      <c r="AL996" s="3">
        <v>2558.683</v>
      </c>
      <c r="AM996" s="3">
        <v>2574.873</v>
      </c>
      <c r="AN996" s="3">
        <v>2802.8939999999998</v>
      </c>
      <c r="AO996" s="3">
        <v>2974.7640000000001</v>
      </c>
      <c r="AP996" s="3">
        <v>3088.127</v>
      </c>
      <c r="AQ996" s="3">
        <v>3232.46</v>
      </c>
      <c r="AR996" s="3">
        <v>3307.1990000000001</v>
      </c>
      <c r="AS996" s="3">
        <v>3224.3890000000001</v>
      </c>
      <c r="AT996" s="3">
        <v>3152.2750000000001</v>
      </c>
      <c r="AU996" s="3">
        <v>3240.319</v>
      </c>
      <c r="AV996" s="3">
        <v>3388.962</v>
      </c>
      <c r="AW996" s="3">
        <v>3550.2950000000001</v>
      </c>
      <c r="AX996" s="3">
        <v>3700.3539999999998</v>
      </c>
      <c r="AY996" s="3">
        <v>3854.5210000000002</v>
      </c>
      <c r="AZ996" s="3">
        <v>4007.6759999999999</v>
      </c>
      <c r="BA996">
        <v>4167.8490000000002</v>
      </c>
      <c r="BB996">
        <v>2017</v>
      </c>
    </row>
    <row r="997" spans="1:54" hidden="1" x14ac:dyDescent="0.2">
      <c r="A997">
        <v>223</v>
      </c>
      <c r="B997" t="s">
        <v>539</v>
      </c>
      <c r="C997" t="s">
        <v>340</v>
      </c>
      <c r="D997" t="s">
        <v>11</v>
      </c>
      <c r="E997" t="s">
        <v>339</v>
      </c>
      <c r="F997" t="s">
        <v>338</v>
      </c>
      <c r="G997" t="s">
        <v>295</v>
      </c>
      <c r="I997" t="s">
        <v>337</v>
      </c>
      <c r="J997" s="3" t="s">
        <v>355</v>
      </c>
      <c r="K997" s="3" t="s">
        <v>355</v>
      </c>
      <c r="L997" s="3" t="s">
        <v>355</v>
      </c>
      <c r="M997" s="3" t="s">
        <v>355</v>
      </c>
      <c r="N997" s="3" t="s">
        <v>355</v>
      </c>
      <c r="O997" s="3" t="s">
        <v>355</v>
      </c>
      <c r="P997" s="3" t="s">
        <v>355</v>
      </c>
      <c r="Q997" s="3" t="s">
        <v>355</v>
      </c>
      <c r="R997" s="3" t="s">
        <v>355</v>
      </c>
      <c r="S997" s="3" t="s">
        <v>355</v>
      </c>
      <c r="T997" s="3">
        <v>2E-3</v>
      </c>
      <c r="U997" s="3">
        <v>8.9999999999999993E-3</v>
      </c>
      <c r="V997" s="3">
        <v>0.10100000000000001</v>
      </c>
      <c r="W997" s="3">
        <v>2.113</v>
      </c>
      <c r="X997" s="3">
        <v>50.536000000000001</v>
      </c>
      <c r="Y997" s="3">
        <v>100</v>
      </c>
      <c r="Z997" s="3">
        <v>115.992</v>
      </c>
      <c r="AA997" s="3">
        <v>125.124</v>
      </c>
      <c r="AB997" s="3">
        <v>131.33600000000001</v>
      </c>
      <c r="AC997" s="3">
        <v>141.78</v>
      </c>
      <c r="AD997" s="3">
        <v>149.66999999999999</v>
      </c>
      <c r="AE997" s="3">
        <v>161.99100000000001</v>
      </c>
      <c r="AF997" s="3">
        <v>177.71600000000001</v>
      </c>
      <c r="AG997" s="3">
        <v>202.73400000000001</v>
      </c>
      <c r="AH997" s="3">
        <v>218.376</v>
      </c>
      <c r="AI997" s="3">
        <v>234.66499999999999</v>
      </c>
      <c r="AJ997" s="3">
        <v>250.55799999999999</v>
      </c>
      <c r="AK997" s="3">
        <v>266.82600000000002</v>
      </c>
      <c r="AL997" s="3">
        <v>290.298</v>
      </c>
      <c r="AM997" s="3">
        <v>311.423</v>
      </c>
      <c r="AN997" s="3">
        <v>337.74700000000001</v>
      </c>
      <c r="AO997" s="3">
        <v>365.97500000000002</v>
      </c>
      <c r="AP997" s="3">
        <v>395.04500000000002</v>
      </c>
      <c r="AQ997" s="3">
        <v>424.553</v>
      </c>
      <c r="AR997" s="3">
        <v>457.88299999999998</v>
      </c>
      <c r="AS997" s="3">
        <v>492.524</v>
      </c>
      <c r="AT997" s="3">
        <v>532.54100000000005</v>
      </c>
      <c r="AU997" s="3">
        <v>552.78800000000001</v>
      </c>
      <c r="AV997" s="3">
        <v>572.87800000000004</v>
      </c>
      <c r="AW997" s="3">
        <v>599.51400000000001</v>
      </c>
      <c r="AX997" s="3">
        <v>627.42499999999995</v>
      </c>
      <c r="AY997" s="3">
        <v>656.05899999999997</v>
      </c>
      <c r="AZ997" s="3">
        <v>686.255</v>
      </c>
      <c r="BA997">
        <v>717.66499999999996</v>
      </c>
      <c r="BB997">
        <v>2017</v>
      </c>
    </row>
    <row r="998" spans="1:54" hidden="1" x14ac:dyDescent="0.2">
      <c r="A998">
        <v>223</v>
      </c>
      <c r="B998" t="s">
        <v>539</v>
      </c>
      <c r="C998" t="s">
        <v>336</v>
      </c>
      <c r="D998" t="s">
        <v>11</v>
      </c>
      <c r="E998" t="s">
        <v>333</v>
      </c>
      <c r="F998" t="s">
        <v>335</v>
      </c>
      <c r="G998" t="s">
        <v>225</v>
      </c>
      <c r="H998" t="s">
        <v>322</v>
      </c>
      <c r="I998" t="s">
        <v>330</v>
      </c>
      <c r="J998" s="3">
        <v>4480.3419999999996</v>
      </c>
      <c r="K998" s="3">
        <v>4189.5730000000003</v>
      </c>
      <c r="L998" s="3">
        <v>4123.6289999999999</v>
      </c>
      <c r="M998" s="3">
        <v>3898.83</v>
      </c>
      <c r="N998" s="3">
        <v>4020.002</v>
      </c>
      <c r="O998" s="3">
        <v>4248.7070000000003</v>
      </c>
      <c r="P998" s="3">
        <v>4478.4769999999999</v>
      </c>
      <c r="Q998" s="3">
        <v>4551.3450000000003</v>
      </c>
      <c r="R998" s="3">
        <v>4480.1149999999998</v>
      </c>
      <c r="S998" s="3">
        <v>4542.6440000000002</v>
      </c>
      <c r="T998" s="3">
        <v>4226.0069999999996</v>
      </c>
      <c r="U998" s="3">
        <v>4197.9759999999997</v>
      </c>
      <c r="V998" s="3">
        <v>4107.0889999999999</v>
      </c>
      <c r="W998" s="3">
        <v>4240.5020000000004</v>
      </c>
      <c r="X998" s="3">
        <v>4417.9369999999999</v>
      </c>
      <c r="Y998" s="3">
        <v>4534.0609999999997</v>
      </c>
      <c r="Z998" s="3">
        <v>4495.8720000000003</v>
      </c>
      <c r="AA998" s="3">
        <v>4580.982</v>
      </c>
      <c r="AB998" s="3">
        <v>4530.7309999999998</v>
      </c>
      <c r="AC998" s="3">
        <v>4487.3810000000003</v>
      </c>
      <c r="AD998" s="3">
        <v>4618.8919999999998</v>
      </c>
      <c r="AE998" s="3">
        <v>4617.58</v>
      </c>
      <c r="AF998" s="3">
        <v>4694.7340000000004</v>
      </c>
      <c r="AG998" s="3">
        <v>4686.76</v>
      </c>
      <c r="AH998" s="3">
        <v>4894.9780000000001</v>
      </c>
      <c r="AI998" s="3">
        <v>4990.5720000000001</v>
      </c>
      <c r="AJ998" s="3">
        <v>5127.7420000000002</v>
      </c>
      <c r="AK998" s="3">
        <v>5377.5649999999996</v>
      </c>
      <c r="AL998" s="3">
        <v>5590.2669999999998</v>
      </c>
      <c r="AM998" s="3">
        <v>5525.1369999999997</v>
      </c>
      <c r="AN998" s="3">
        <v>5882.2520000000004</v>
      </c>
      <c r="AO998" s="3">
        <v>6057.6170000000002</v>
      </c>
      <c r="AP998" s="3">
        <v>6117.3530000000001</v>
      </c>
      <c r="AQ998" s="3">
        <v>6245.2079999999996</v>
      </c>
      <c r="AR998" s="3">
        <v>6223.0259999999998</v>
      </c>
      <c r="AS998" s="3">
        <v>5952.6030000000001</v>
      </c>
      <c r="AT998" s="3">
        <v>5700.6589999999997</v>
      </c>
      <c r="AU998" s="3">
        <v>5712.5910000000003</v>
      </c>
      <c r="AV998" s="3">
        <v>5799.3019999999997</v>
      </c>
      <c r="AW998" s="3">
        <v>5904.86</v>
      </c>
      <c r="AX998" s="3">
        <v>5995.4750000000004</v>
      </c>
      <c r="AY998" s="3">
        <v>6089.33</v>
      </c>
      <c r="AZ998" s="3">
        <v>6186.52</v>
      </c>
      <c r="BA998">
        <v>6287.1189999999997</v>
      </c>
      <c r="BB998">
        <v>2016</v>
      </c>
    </row>
    <row r="999" spans="1:54" hidden="1" x14ac:dyDescent="0.2">
      <c r="A999">
        <v>223</v>
      </c>
      <c r="B999" t="s">
        <v>539</v>
      </c>
      <c r="C999" t="s">
        <v>334</v>
      </c>
      <c r="D999" t="s">
        <v>11</v>
      </c>
      <c r="E999" t="s">
        <v>333</v>
      </c>
      <c r="F999" t="s">
        <v>332</v>
      </c>
      <c r="G999" t="s">
        <v>331</v>
      </c>
      <c r="H999" t="s">
        <v>322</v>
      </c>
      <c r="I999" t="s">
        <v>330</v>
      </c>
      <c r="J999" s="3">
        <v>11146.23</v>
      </c>
      <c r="K999" s="3">
        <v>10422.852000000001</v>
      </c>
      <c r="L999" s="3">
        <v>10258.796</v>
      </c>
      <c r="M999" s="3">
        <v>9699.5380000000005</v>
      </c>
      <c r="N999" s="3">
        <v>10000.991</v>
      </c>
      <c r="O999" s="3">
        <v>10569.966</v>
      </c>
      <c r="P999" s="3">
        <v>11141.59</v>
      </c>
      <c r="Q999" s="3">
        <v>11322.87</v>
      </c>
      <c r="R999" s="3">
        <v>11145.663</v>
      </c>
      <c r="S999" s="3">
        <v>11301.225</v>
      </c>
      <c r="T999" s="3">
        <v>10513.492</v>
      </c>
      <c r="U999" s="3">
        <v>10443.758</v>
      </c>
      <c r="V999" s="3">
        <v>10217.646000000001</v>
      </c>
      <c r="W999" s="3">
        <v>10549.552</v>
      </c>
      <c r="X999" s="3">
        <v>10990.976000000001</v>
      </c>
      <c r="Y999" s="3">
        <v>11279.871999999999</v>
      </c>
      <c r="Z999" s="3">
        <v>11184.862999999999</v>
      </c>
      <c r="AA999" s="3">
        <v>11396.601000000001</v>
      </c>
      <c r="AB999" s="3">
        <v>11271.588</v>
      </c>
      <c r="AC999" s="3">
        <v>11163.742</v>
      </c>
      <c r="AD999" s="3">
        <v>11490.914000000001</v>
      </c>
      <c r="AE999" s="3">
        <v>11487.651</v>
      </c>
      <c r="AF999" s="3">
        <v>11679.593999999999</v>
      </c>
      <c r="AG999" s="3">
        <v>11659.758</v>
      </c>
      <c r="AH999" s="3">
        <v>12177.763999999999</v>
      </c>
      <c r="AI999" s="3">
        <v>12415.583000000001</v>
      </c>
      <c r="AJ999" s="3">
        <v>12756.834000000001</v>
      </c>
      <c r="AK999" s="3">
        <v>13378.347</v>
      </c>
      <c r="AL999" s="3">
        <v>13907.509</v>
      </c>
      <c r="AM999" s="3">
        <v>13745.477000000001</v>
      </c>
      <c r="AN999" s="3">
        <v>14633.912</v>
      </c>
      <c r="AO999" s="3">
        <v>15070.186</v>
      </c>
      <c r="AP999" s="3">
        <v>15218.798000000001</v>
      </c>
      <c r="AQ999" s="3">
        <v>15536.877</v>
      </c>
      <c r="AR999" s="3">
        <v>15481.691000000001</v>
      </c>
      <c r="AS999" s="3">
        <v>14808.932000000001</v>
      </c>
      <c r="AT999" s="3">
        <v>14182.142</v>
      </c>
      <c r="AU999" s="3">
        <v>14211.828</v>
      </c>
      <c r="AV999" s="3">
        <v>14427.548000000001</v>
      </c>
      <c r="AW999" s="3">
        <v>14690.156000000001</v>
      </c>
      <c r="AX999" s="3">
        <v>14915.589</v>
      </c>
      <c r="AY999" s="3">
        <v>15149.082</v>
      </c>
      <c r="AZ999" s="3">
        <v>15390.871999999999</v>
      </c>
      <c r="BA999">
        <v>15641.142</v>
      </c>
      <c r="BB999">
        <v>2016</v>
      </c>
    </row>
    <row r="1000" spans="1:54" hidden="1" x14ac:dyDescent="0.2">
      <c r="A1000">
        <v>223</v>
      </c>
      <c r="B1000" t="s">
        <v>539</v>
      </c>
      <c r="C1000" t="s">
        <v>329</v>
      </c>
      <c r="D1000" t="s">
        <v>11</v>
      </c>
      <c r="E1000" t="s">
        <v>325</v>
      </c>
      <c r="F1000" t="s">
        <v>328</v>
      </c>
      <c r="G1000" t="s">
        <v>225</v>
      </c>
      <c r="H1000" t="s">
        <v>322</v>
      </c>
      <c r="I1000" t="s">
        <v>321</v>
      </c>
      <c r="J1000" s="3" t="s">
        <v>355</v>
      </c>
      <c r="K1000" s="3" t="s">
        <v>355</v>
      </c>
      <c r="L1000" s="3" t="s">
        <v>355</v>
      </c>
      <c r="M1000" s="3" t="s">
        <v>355</v>
      </c>
      <c r="N1000" s="3" t="s">
        <v>355</v>
      </c>
      <c r="O1000" s="3" t="s">
        <v>355</v>
      </c>
      <c r="P1000" s="3" t="s">
        <v>355</v>
      </c>
      <c r="Q1000" s="3" t="s">
        <v>355</v>
      </c>
      <c r="R1000" s="3" t="s">
        <v>355</v>
      </c>
      <c r="S1000" s="3">
        <v>3.0000000000000001E-3</v>
      </c>
      <c r="T1000" s="3">
        <v>7.6999999999999999E-2</v>
      </c>
      <c r="U1000" s="3">
        <v>0.39600000000000002</v>
      </c>
      <c r="V1000" s="3">
        <v>4.1399999999999997</v>
      </c>
      <c r="W1000" s="3">
        <v>89.611999999999995</v>
      </c>
      <c r="X1000" s="3">
        <v>2232.665</v>
      </c>
      <c r="Y1000" s="3">
        <v>4534.0609999999997</v>
      </c>
      <c r="Z1000" s="3">
        <v>5214.8710000000001</v>
      </c>
      <c r="AA1000" s="3">
        <v>5731.91</v>
      </c>
      <c r="AB1000" s="3">
        <v>5950.4880000000003</v>
      </c>
      <c r="AC1000" s="3">
        <v>6362.19</v>
      </c>
      <c r="AD1000" s="3">
        <v>6913.1090000000004</v>
      </c>
      <c r="AE1000" s="3">
        <v>7480.0820000000003</v>
      </c>
      <c r="AF1000" s="3">
        <v>8343.27</v>
      </c>
      <c r="AG1000" s="3">
        <v>9501.6419999999998</v>
      </c>
      <c r="AH1000" s="3">
        <v>10689.47</v>
      </c>
      <c r="AI1000" s="3">
        <v>11711.106</v>
      </c>
      <c r="AJ1000" s="3">
        <v>12847.968000000001</v>
      </c>
      <c r="AK1000" s="3">
        <v>14348.718999999999</v>
      </c>
      <c r="AL1000" s="3">
        <v>16228.427</v>
      </c>
      <c r="AM1000" s="3">
        <v>17206.559000000001</v>
      </c>
      <c r="AN1000" s="3">
        <v>19867.143</v>
      </c>
      <c r="AO1000" s="3">
        <v>22169.371999999999</v>
      </c>
      <c r="AP1000" s="3">
        <v>24166.293000000001</v>
      </c>
      <c r="AQ1000" s="3">
        <v>26514.214</v>
      </c>
      <c r="AR1000" s="3">
        <v>28494.183000000001</v>
      </c>
      <c r="AS1000" s="3">
        <v>29318.003000000001</v>
      </c>
      <c r="AT1000" s="3">
        <v>30358.361000000001</v>
      </c>
      <c r="AU1000" s="3">
        <v>31578.512999999999</v>
      </c>
      <c r="AV1000" s="3">
        <v>33222.917000000001</v>
      </c>
      <c r="AW1000" s="3">
        <v>35400.49</v>
      </c>
      <c r="AX1000" s="3">
        <v>37617.082000000002</v>
      </c>
      <c r="AY1000" s="3">
        <v>39949.593999999997</v>
      </c>
      <c r="AZ1000" s="3">
        <v>42455.283000000003</v>
      </c>
      <c r="BA1000">
        <v>45120.474999999999</v>
      </c>
      <c r="BB1000">
        <v>2016</v>
      </c>
    </row>
    <row r="1001" spans="1:54" hidden="1" x14ac:dyDescent="0.2">
      <c r="A1001">
        <v>223</v>
      </c>
      <c r="B1001" t="s">
        <v>539</v>
      </c>
      <c r="C1001" t="s">
        <v>327</v>
      </c>
      <c r="D1001" t="s">
        <v>11</v>
      </c>
      <c r="E1001" t="s">
        <v>325</v>
      </c>
      <c r="F1001" t="s">
        <v>326</v>
      </c>
      <c r="G1001" t="s">
        <v>223</v>
      </c>
      <c r="H1001" t="s">
        <v>322</v>
      </c>
      <c r="I1001" t="s">
        <v>321</v>
      </c>
      <c r="J1001" s="3">
        <v>1229.4469999999999</v>
      </c>
      <c r="K1001" s="3">
        <v>1382.058</v>
      </c>
      <c r="L1001" s="3">
        <v>1445.7149999999999</v>
      </c>
      <c r="M1001" s="3">
        <v>1134.529</v>
      </c>
      <c r="N1001" s="3">
        <v>1105.46</v>
      </c>
      <c r="O1001" s="3">
        <v>1718.904</v>
      </c>
      <c r="P1001" s="3">
        <v>1954.375</v>
      </c>
      <c r="Q1001" s="3">
        <v>2086.7040000000002</v>
      </c>
      <c r="R1001" s="3">
        <v>2288.6109999999999</v>
      </c>
      <c r="S1001" s="3">
        <v>3086.8319999999999</v>
      </c>
      <c r="T1001" s="3">
        <v>3105.0129999999999</v>
      </c>
      <c r="U1001" s="3">
        <v>2676.886</v>
      </c>
      <c r="V1001" s="3">
        <v>2522.84</v>
      </c>
      <c r="W1001" s="3">
        <v>2786.1750000000002</v>
      </c>
      <c r="X1001" s="3">
        <v>3493.998</v>
      </c>
      <c r="Y1001" s="3">
        <v>4950.6589999999997</v>
      </c>
      <c r="Z1001" s="3">
        <v>5192.8019999999997</v>
      </c>
      <c r="AA1001" s="3">
        <v>5321.1610000000001</v>
      </c>
      <c r="AB1001" s="3">
        <v>5130.9840000000004</v>
      </c>
      <c r="AC1001" s="3">
        <v>3507.4</v>
      </c>
      <c r="AD1001" s="3">
        <v>3778.877</v>
      </c>
      <c r="AE1001" s="3">
        <v>3183.4989999999998</v>
      </c>
      <c r="AF1001" s="3">
        <v>2856.942</v>
      </c>
      <c r="AG1001" s="3">
        <v>3087.471</v>
      </c>
      <c r="AH1001" s="3">
        <v>3654.3739999999998</v>
      </c>
      <c r="AI1001" s="3">
        <v>4810.6909999999998</v>
      </c>
      <c r="AJ1001" s="3">
        <v>5906.2290000000003</v>
      </c>
      <c r="AK1001" s="3">
        <v>7369.4340000000002</v>
      </c>
      <c r="AL1001" s="3">
        <v>8849.7780000000002</v>
      </c>
      <c r="AM1001" s="3">
        <v>8617.1389999999992</v>
      </c>
      <c r="AN1001" s="3">
        <v>11292.427</v>
      </c>
      <c r="AO1001" s="3">
        <v>13241.835999999999</v>
      </c>
      <c r="AP1001" s="3">
        <v>12367.601000000001</v>
      </c>
      <c r="AQ1001" s="3">
        <v>12291.886</v>
      </c>
      <c r="AR1001" s="3">
        <v>12110.025</v>
      </c>
      <c r="AS1001" s="3">
        <v>8801.8040000000001</v>
      </c>
      <c r="AT1001" s="3">
        <v>8699.8970000000008</v>
      </c>
      <c r="AU1001" s="3">
        <v>9894.9290000000001</v>
      </c>
      <c r="AV1001" s="3">
        <v>10224.028</v>
      </c>
      <c r="AW1001" s="3">
        <v>10712.374</v>
      </c>
      <c r="AX1001" s="3">
        <v>11140.558000000001</v>
      </c>
      <c r="AY1001" s="3">
        <v>11593.456</v>
      </c>
      <c r="AZ1001" s="3">
        <v>12075.341</v>
      </c>
      <c r="BA1001">
        <v>12575.573</v>
      </c>
      <c r="BB1001">
        <v>2016</v>
      </c>
    </row>
    <row r="1002" spans="1:54" hidden="1" x14ac:dyDescent="0.2">
      <c r="A1002">
        <v>223</v>
      </c>
      <c r="B1002" t="s">
        <v>539</v>
      </c>
      <c r="C1002" t="s">
        <v>212</v>
      </c>
      <c r="D1002" t="s">
        <v>11</v>
      </c>
      <c r="E1002" t="s">
        <v>325</v>
      </c>
      <c r="F1002" t="s">
        <v>324</v>
      </c>
      <c r="G1002" t="s">
        <v>323</v>
      </c>
      <c r="H1002" t="s">
        <v>322</v>
      </c>
      <c r="I1002" t="s">
        <v>321</v>
      </c>
      <c r="J1002" s="3">
        <v>4787.799</v>
      </c>
      <c r="K1002" s="3">
        <v>4895.1120000000001</v>
      </c>
      <c r="L1002" s="3">
        <v>5117</v>
      </c>
      <c r="M1002" s="3">
        <v>5029.0259999999998</v>
      </c>
      <c r="N1002" s="3">
        <v>5369.3469999999998</v>
      </c>
      <c r="O1002" s="3">
        <v>5856.4170000000004</v>
      </c>
      <c r="P1002" s="3">
        <v>6297.59</v>
      </c>
      <c r="Q1002" s="3">
        <v>6563.4030000000002</v>
      </c>
      <c r="R1002" s="3">
        <v>6686.8429999999998</v>
      </c>
      <c r="S1002" s="3">
        <v>7043.826</v>
      </c>
      <c r="T1002" s="3">
        <v>6795.2179999999998</v>
      </c>
      <c r="U1002" s="3">
        <v>6974.8239999999996</v>
      </c>
      <c r="V1002" s="3">
        <v>6979.3819999999996</v>
      </c>
      <c r="W1002" s="3">
        <v>7377.5259999999998</v>
      </c>
      <c r="X1002" s="3">
        <v>7849.817</v>
      </c>
      <c r="Y1002" s="3">
        <v>8224.1620000000003</v>
      </c>
      <c r="Z1002" s="3">
        <v>8303.7250000000004</v>
      </c>
      <c r="AA1002" s="3">
        <v>8605.7860000000001</v>
      </c>
      <c r="AB1002" s="3">
        <v>8603.7420000000002</v>
      </c>
      <c r="AC1002" s="3">
        <v>8651.8340000000007</v>
      </c>
      <c r="AD1002" s="3">
        <v>9108.0139999999992</v>
      </c>
      <c r="AE1002" s="3">
        <v>9312.9439999999995</v>
      </c>
      <c r="AF1002" s="3">
        <v>9613.91</v>
      </c>
      <c r="AG1002" s="3">
        <v>9788.9549999999999</v>
      </c>
      <c r="AH1002" s="3">
        <v>10504.994000000001</v>
      </c>
      <c r="AI1002" s="3">
        <v>11054.722</v>
      </c>
      <c r="AJ1002" s="3">
        <v>11707.587</v>
      </c>
      <c r="AK1002" s="3">
        <v>12604.691000000001</v>
      </c>
      <c r="AL1002" s="3">
        <v>13360.29</v>
      </c>
      <c r="AM1002" s="3">
        <v>13304.91</v>
      </c>
      <c r="AN1002" s="3">
        <v>14337.933999999999</v>
      </c>
      <c r="AO1002" s="3">
        <v>15070.186</v>
      </c>
      <c r="AP1002" s="3">
        <v>15499.145</v>
      </c>
      <c r="AQ1002" s="3">
        <v>16078.612999999999</v>
      </c>
      <c r="AR1002" s="3">
        <v>16309.052</v>
      </c>
      <c r="AS1002" s="3">
        <v>15769.495999999999</v>
      </c>
      <c r="AT1002" s="3">
        <v>15294.734</v>
      </c>
      <c r="AU1002" s="3">
        <v>15602.535</v>
      </c>
      <c r="AV1002" s="3">
        <v>16199.24</v>
      </c>
      <c r="AW1002" s="3">
        <v>16851.812000000002</v>
      </c>
      <c r="AX1002" s="3">
        <v>17446.613000000001</v>
      </c>
      <c r="AY1002" s="3">
        <v>18057.425999999999</v>
      </c>
      <c r="AZ1002" s="3">
        <v>18660.646000000001</v>
      </c>
      <c r="BA1002">
        <v>19294.031999999999</v>
      </c>
      <c r="BB1002">
        <v>2016</v>
      </c>
    </row>
    <row r="1003" spans="1:54" hidden="1" x14ac:dyDescent="0.2">
      <c r="A1003">
        <v>223</v>
      </c>
      <c r="B1003" t="s">
        <v>539</v>
      </c>
      <c r="C1003" t="s">
        <v>320</v>
      </c>
      <c r="D1003" t="s">
        <v>11</v>
      </c>
      <c r="E1003" t="s">
        <v>319</v>
      </c>
      <c r="F1003" t="s">
        <v>318</v>
      </c>
      <c r="G1003" t="s">
        <v>243</v>
      </c>
    </row>
    <row r="1004" spans="1:54" hidden="1" x14ac:dyDescent="0.2">
      <c r="A1004">
        <v>223</v>
      </c>
      <c r="B1004" t="s">
        <v>539</v>
      </c>
      <c r="C1004" t="s">
        <v>317</v>
      </c>
      <c r="D1004" t="s">
        <v>11</v>
      </c>
      <c r="E1004" t="s">
        <v>316</v>
      </c>
      <c r="F1004" s="3" t="s">
        <v>315</v>
      </c>
      <c r="G1004" t="s">
        <v>288</v>
      </c>
      <c r="I1004" t="s">
        <v>310</v>
      </c>
      <c r="J1004">
        <v>4.3</v>
      </c>
      <c r="K1004">
        <v>4.04</v>
      </c>
      <c r="L1004">
        <v>4.0519999999999996</v>
      </c>
      <c r="M1004">
        <v>3.8159999999999998</v>
      </c>
      <c r="N1004">
        <v>3.8479999999999999</v>
      </c>
      <c r="O1004">
        <v>4.0090000000000003</v>
      </c>
      <c r="P1004">
        <v>4.1639999999999997</v>
      </c>
      <c r="Q1004">
        <v>4.1529999999999996</v>
      </c>
      <c r="R1004">
        <v>3.984</v>
      </c>
      <c r="S1004">
        <v>3.9660000000000002</v>
      </c>
      <c r="T1004">
        <v>3.6509999999999998</v>
      </c>
      <c r="U1004">
        <v>3.6019999999999999</v>
      </c>
      <c r="V1004">
        <v>3.218</v>
      </c>
      <c r="W1004">
        <v>3.3109999999999999</v>
      </c>
      <c r="X1004">
        <v>3.4020000000000001</v>
      </c>
      <c r="Y1004">
        <v>3.4220000000000002</v>
      </c>
      <c r="Z1004">
        <v>3.3679999999999999</v>
      </c>
      <c r="AA1004">
        <v>3.3439999999999999</v>
      </c>
      <c r="AB1004">
        <v>3.2690000000000001</v>
      </c>
      <c r="AC1004">
        <v>3.1749999999999998</v>
      </c>
      <c r="AD1004">
        <v>3.1619999999999999</v>
      </c>
      <c r="AE1004">
        <v>3.13</v>
      </c>
      <c r="AF1004">
        <v>3.1339999999999999</v>
      </c>
      <c r="AG1004">
        <v>3.0459999999999998</v>
      </c>
      <c r="AH1004">
        <v>3.0619999999999998</v>
      </c>
      <c r="AI1004">
        <v>3.016</v>
      </c>
      <c r="AJ1004">
        <v>2.9769999999999999</v>
      </c>
      <c r="AK1004">
        <v>2.996</v>
      </c>
      <c r="AL1004">
        <v>3.0609999999999999</v>
      </c>
      <c r="AM1004">
        <v>3.0710000000000002</v>
      </c>
      <c r="AN1004">
        <v>3.137</v>
      </c>
      <c r="AO1004">
        <v>3.1339999999999999</v>
      </c>
      <c r="AP1004">
        <v>3.097</v>
      </c>
      <c r="AQ1004">
        <v>3.0859999999999999</v>
      </c>
      <c r="AR1004">
        <v>2.9969999999999999</v>
      </c>
      <c r="AS1004">
        <v>2.798</v>
      </c>
      <c r="AT1004">
        <v>2.6190000000000002</v>
      </c>
      <c r="AU1004">
        <v>2.5510000000000002</v>
      </c>
      <c r="AV1004">
        <v>2.5110000000000001</v>
      </c>
      <c r="AW1004">
        <v>2.4780000000000002</v>
      </c>
      <c r="AX1004">
        <v>2.4420000000000002</v>
      </c>
      <c r="AY1004">
        <v>2.407</v>
      </c>
      <c r="AZ1004">
        <v>2.3740000000000001</v>
      </c>
      <c r="BA1004">
        <v>2.3410000000000002</v>
      </c>
      <c r="BB1004">
        <v>2017</v>
      </c>
    </row>
    <row r="1005" spans="1:54" hidden="1" x14ac:dyDescent="0.2">
      <c r="A1005">
        <v>223</v>
      </c>
      <c r="B1005" t="s">
        <v>539</v>
      </c>
      <c r="C1005" t="s">
        <v>314</v>
      </c>
      <c r="D1005" t="s">
        <v>11</v>
      </c>
      <c r="E1005" t="s">
        <v>313</v>
      </c>
      <c r="F1005" s="3" t="s">
        <v>312</v>
      </c>
      <c r="G1005" t="s">
        <v>311</v>
      </c>
      <c r="I1005" t="s">
        <v>310</v>
      </c>
      <c r="J1005" t="s">
        <v>355</v>
      </c>
      <c r="K1005" t="s">
        <v>355</v>
      </c>
      <c r="L1005" t="s">
        <v>355</v>
      </c>
      <c r="M1005" t="s">
        <v>355</v>
      </c>
      <c r="N1005" t="s">
        <v>355</v>
      </c>
      <c r="O1005" t="s">
        <v>355</v>
      </c>
      <c r="P1005" t="s">
        <v>355</v>
      </c>
      <c r="Q1005" t="s">
        <v>355</v>
      </c>
      <c r="R1005" t="s">
        <v>355</v>
      </c>
      <c r="S1005" t="s">
        <v>355</v>
      </c>
      <c r="T1005" t="s">
        <v>355</v>
      </c>
      <c r="U1005" t="s">
        <v>355</v>
      </c>
      <c r="V1005">
        <v>1E-3</v>
      </c>
      <c r="W1005">
        <v>1.2E-2</v>
      </c>
      <c r="X1005">
        <v>0.28399999999999997</v>
      </c>
      <c r="Y1005">
        <v>0.55100000000000005</v>
      </c>
      <c r="Z1005">
        <v>0.628</v>
      </c>
      <c r="AA1005">
        <v>0.66600000000000004</v>
      </c>
      <c r="AB1005">
        <v>0.69199999999999995</v>
      </c>
      <c r="AC1005">
        <v>0.73499999999999999</v>
      </c>
      <c r="AD1005">
        <v>0.75900000000000001</v>
      </c>
      <c r="AE1005">
        <v>0.80300000000000005</v>
      </c>
      <c r="AF1005">
        <v>0.86799999999999999</v>
      </c>
      <c r="AG1005">
        <v>0.97099999999999997</v>
      </c>
      <c r="AH1005">
        <v>1.018</v>
      </c>
      <c r="AI1005">
        <v>1.0589999999999999</v>
      </c>
      <c r="AJ1005">
        <v>1.097</v>
      </c>
      <c r="AK1005">
        <v>1.1379999999999999</v>
      </c>
      <c r="AL1005">
        <v>1.2150000000000001</v>
      </c>
      <c r="AM1005">
        <v>1.2929999999999999</v>
      </c>
      <c r="AN1005">
        <v>1.3859999999999999</v>
      </c>
      <c r="AO1005">
        <v>1.4710000000000001</v>
      </c>
      <c r="AP1005">
        <v>1.5589999999999999</v>
      </c>
      <c r="AQ1005">
        <v>1.649</v>
      </c>
      <c r="AR1005">
        <v>1.7470000000000001</v>
      </c>
      <c r="AS1005">
        <v>1.859</v>
      </c>
      <c r="AT1005">
        <v>1.9850000000000001</v>
      </c>
      <c r="AU1005">
        <v>2.024</v>
      </c>
      <c r="AV1005">
        <v>2.0510000000000002</v>
      </c>
      <c r="AW1005">
        <v>2.101</v>
      </c>
      <c r="AX1005">
        <v>2.1560000000000001</v>
      </c>
      <c r="AY1005">
        <v>2.2120000000000002</v>
      </c>
      <c r="AZ1005">
        <v>2.2749999999999999</v>
      </c>
      <c r="BA1005">
        <v>2.339</v>
      </c>
      <c r="BB1005">
        <v>2017</v>
      </c>
    </row>
    <row r="1006" spans="1:54" hidden="1" x14ac:dyDescent="0.2">
      <c r="A1006">
        <v>223</v>
      </c>
      <c r="B1006" t="s">
        <v>539</v>
      </c>
      <c r="C1006" t="s">
        <v>309</v>
      </c>
      <c r="D1006" t="s">
        <v>11</v>
      </c>
      <c r="E1006" t="s">
        <v>308</v>
      </c>
      <c r="F1006" t="s">
        <v>307</v>
      </c>
      <c r="G1006" t="s">
        <v>217</v>
      </c>
      <c r="I1006" t="s">
        <v>883</v>
      </c>
      <c r="J1006" s="3">
        <v>21.434000000000001</v>
      </c>
      <c r="K1006" s="3">
        <v>21.213000000000001</v>
      </c>
      <c r="L1006" s="3">
        <v>19.393999999999998</v>
      </c>
      <c r="M1006" s="3">
        <v>15.356999999999999</v>
      </c>
      <c r="N1006" s="3">
        <v>14.483000000000001</v>
      </c>
      <c r="O1006" s="3">
        <v>17.616</v>
      </c>
      <c r="P1006" s="3">
        <v>17.547000000000001</v>
      </c>
      <c r="Q1006" s="3">
        <v>20.498999999999999</v>
      </c>
      <c r="R1006" s="3">
        <v>20.907</v>
      </c>
      <c r="S1006" s="3">
        <v>22.756</v>
      </c>
      <c r="T1006" s="3">
        <v>18.542000000000002</v>
      </c>
      <c r="U1006" s="3">
        <v>20.016999999999999</v>
      </c>
      <c r="V1006" s="3">
        <v>19.161999999999999</v>
      </c>
      <c r="W1006" s="3">
        <v>21.105</v>
      </c>
      <c r="X1006" s="3">
        <v>22.722000000000001</v>
      </c>
      <c r="Y1006" s="3">
        <v>19.094000000000001</v>
      </c>
      <c r="Z1006" s="3">
        <v>17.254999999999999</v>
      </c>
      <c r="AA1006" s="3">
        <v>17.791</v>
      </c>
      <c r="AB1006" s="3">
        <v>18.204999999999998</v>
      </c>
      <c r="AC1006" s="3">
        <v>17.437999999999999</v>
      </c>
      <c r="AD1006" s="3">
        <v>19.001999999999999</v>
      </c>
      <c r="AE1006" s="3">
        <v>18.933</v>
      </c>
      <c r="AF1006" s="3">
        <v>17.579999999999998</v>
      </c>
      <c r="AG1006" s="3">
        <v>16.829000000000001</v>
      </c>
      <c r="AH1006" s="3">
        <v>17.928000000000001</v>
      </c>
      <c r="AI1006" s="3">
        <v>17.2</v>
      </c>
      <c r="AJ1006" s="3">
        <v>17.824000000000002</v>
      </c>
      <c r="AK1006" s="3">
        <v>19.791</v>
      </c>
      <c r="AL1006" s="3">
        <v>21.658999999999999</v>
      </c>
      <c r="AM1006" s="3">
        <v>18.774000000000001</v>
      </c>
      <c r="AN1006" s="3">
        <v>21.853000000000002</v>
      </c>
      <c r="AO1006" s="3">
        <v>21.893000000000001</v>
      </c>
      <c r="AP1006" s="3">
        <v>21.497</v>
      </c>
      <c r="AQ1006" s="3">
        <v>21.768999999999998</v>
      </c>
      <c r="AR1006" s="3">
        <v>20.556999999999999</v>
      </c>
      <c r="AS1006" s="3">
        <v>17.457999999999998</v>
      </c>
      <c r="AT1006" s="3">
        <v>15.363</v>
      </c>
      <c r="AU1006" s="3">
        <v>15.477</v>
      </c>
      <c r="AV1006" s="3">
        <v>16.103000000000002</v>
      </c>
      <c r="AW1006" s="3">
        <v>16.861000000000001</v>
      </c>
      <c r="AX1006" s="3">
        <v>17.733000000000001</v>
      </c>
      <c r="AY1006" s="3">
        <v>18.599</v>
      </c>
      <c r="AZ1006" s="3">
        <v>19.18</v>
      </c>
      <c r="BA1006">
        <v>19.434999999999999</v>
      </c>
      <c r="BB1006">
        <v>2017</v>
      </c>
    </row>
    <row r="1007" spans="1:54" hidden="1" x14ac:dyDescent="0.2">
      <c r="A1007">
        <v>223</v>
      </c>
      <c r="B1007" t="s">
        <v>539</v>
      </c>
      <c r="C1007" t="s">
        <v>306</v>
      </c>
      <c r="D1007" t="s">
        <v>11</v>
      </c>
      <c r="E1007" t="s">
        <v>305</v>
      </c>
      <c r="F1007" t="s">
        <v>304</v>
      </c>
      <c r="G1007" t="s">
        <v>217</v>
      </c>
      <c r="I1007" t="s">
        <v>883</v>
      </c>
      <c r="J1007" s="3">
        <v>18.347000000000001</v>
      </c>
      <c r="K1007" s="3">
        <v>18.969000000000001</v>
      </c>
      <c r="L1007" s="3">
        <v>15.634</v>
      </c>
      <c r="M1007" s="3">
        <v>13.548999999999999</v>
      </c>
      <c r="N1007" s="3">
        <v>14.433999999999999</v>
      </c>
      <c r="O1007" s="3">
        <v>18.385000000000002</v>
      </c>
      <c r="P1007" s="3">
        <v>17.358000000000001</v>
      </c>
      <c r="Q1007" s="3">
        <v>22.285</v>
      </c>
      <c r="R1007" s="3">
        <v>24.544</v>
      </c>
      <c r="S1007" s="3">
        <v>25.53</v>
      </c>
      <c r="T1007" s="3">
        <v>19.77</v>
      </c>
      <c r="U1007" s="3">
        <v>19.844999999999999</v>
      </c>
      <c r="V1007" s="3">
        <v>20.951000000000001</v>
      </c>
      <c r="W1007" s="3">
        <v>21.158999999999999</v>
      </c>
      <c r="X1007" s="3">
        <v>21.834</v>
      </c>
      <c r="Y1007" s="3">
        <v>16.715</v>
      </c>
      <c r="Z1007" s="3">
        <v>14.452</v>
      </c>
      <c r="AA1007" s="3">
        <v>14.302</v>
      </c>
      <c r="AB1007" s="3">
        <v>14.287000000000001</v>
      </c>
      <c r="AC1007" s="3">
        <v>13.125</v>
      </c>
      <c r="AD1007" s="3">
        <v>15.218999999999999</v>
      </c>
      <c r="AE1007" s="3">
        <v>14.696999999999999</v>
      </c>
      <c r="AF1007" s="3">
        <v>15.99</v>
      </c>
      <c r="AG1007" s="3">
        <v>17.503</v>
      </c>
      <c r="AH1007" s="3">
        <v>19.625</v>
      </c>
      <c r="AI1007" s="3">
        <v>18.721</v>
      </c>
      <c r="AJ1007" s="3">
        <v>19.001000000000001</v>
      </c>
      <c r="AK1007" s="3">
        <v>19.82</v>
      </c>
      <c r="AL1007" s="3">
        <v>19.850999999999999</v>
      </c>
      <c r="AM1007" s="3">
        <v>17.199000000000002</v>
      </c>
      <c r="AN1007" s="3">
        <v>18.417999999999999</v>
      </c>
      <c r="AO1007" s="3">
        <v>18.946000000000002</v>
      </c>
      <c r="AP1007" s="3">
        <v>18.484999999999999</v>
      </c>
      <c r="AQ1007" s="3">
        <v>18.741</v>
      </c>
      <c r="AR1007" s="3">
        <v>16.315000000000001</v>
      </c>
      <c r="AS1007" s="3">
        <v>14.156000000000001</v>
      </c>
      <c r="AT1007" s="3">
        <v>14.051</v>
      </c>
      <c r="AU1007" s="3">
        <v>15.002000000000001</v>
      </c>
      <c r="AV1007" s="3">
        <v>14.538</v>
      </c>
      <c r="AW1007" s="3">
        <v>15.086</v>
      </c>
      <c r="AX1007" s="3">
        <v>15.974</v>
      </c>
      <c r="AY1007" s="3">
        <v>16.670000000000002</v>
      </c>
      <c r="AZ1007" s="3">
        <v>17.207000000000001</v>
      </c>
      <c r="BA1007">
        <v>17.553999999999998</v>
      </c>
      <c r="BB1007">
        <v>2017</v>
      </c>
    </row>
    <row r="1008" spans="1:54" hidden="1" x14ac:dyDescent="0.2">
      <c r="A1008">
        <v>223</v>
      </c>
      <c r="B1008" t="s">
        <v>539</v>
      </c>
      <c r="C1008" t="s">
        <v>303</v>
      </c>
      <c r="D1008" t="s">
        <v>11</v>
      </c>
      <c r="E1008" t="s">
        <v>300</v>
      </c>
      <c r="F1008" t="s">
        <v>302</v>
      </c>
      <c r="G1008" t="s">
        <v>295</v>
      </c>
      <c r="I1008" t="s">
        <v>884</v>
      </c>
      <c r="J1008" s="3">
        <v>73.290999999999997</v>
      </c>
      <c r="K1008" s="3">
        <v>147.85499999999999</v>
      </c>
      <c r="L1008" s="3">
        <v>296.55799999999999</v>
      </c>
      <c r="M1008" s="3">
        <v>696.97</v>
      </c>
      <c r="N1008" s="3">
        <v>2035.9949999999999</v>
      </c>
      <c r="O1008" s="3">
        <v>6637.9390000000003</v>
      </c>
      <c r="P1008" s="3">
        <v>16404.814999999999</v>
      </c>
      <c r="Q1008" s="3">
        <v>53861.430999999997</v>
      </c>
      <c r="R1008" s="3">
        <v>392713.47399999999</v>
      </c>
      <c r="S1008" s="3">
        <v>6011358.8779999996</v>
      </c>
      <c r="T1008" s="3">
        <v>183210172.17699999</v>
      </c>
      <c r="U1008" s="3">
        <v>976093360.45000005</v>
      </c>
      <c r="V1008" s="3">
        <v>10268073824.271</v>
      </c>
      <c r="W1008" s="3">
        <v>208172960975.02499</v>
      </c>
      <c r="X1008" s="3">
        <v>4529483298244.8896</v>
      </c>
      <c r="Y1008" s="3">
        <v>7519306426937.4297</v>
      </c>
      <c r="Z1008" s="3">
        <v>8704156332078.9697</v>
      </c>
      <c r="AA1008" s="3">
        <v>9306985212080.2305</v>
      </c>
      <c r="AB1008" s="3">
        <v>9604460000000</v>
      </c>
      <c r="AC1008" s="3">
        <v>10071100000000</v>
      </c>
      <c r="AD1008" s="3">
        <v>10780500000000</v>
      </c>
      <c r="AE1008" s="3">
        <v>11517900000000</v>
      </c>
      <c r="AF1008" s="3">
        <v>12491200000000</v>
      </c>
      <c r="AG1008" s="3">
        <v>14329200000000</v>
      </c>
      <c r="AH1008" s="3">
        <v>15274600000000</v>
      </c>
      <c r="AI1008" s="3">
        <v>16324036146421.699</v>
      </c>
      <c r="AJ1008" s="3">
        <v>17006987205724.1</v>
      </c>
      <c r="AK1008" s="3">
        <v>17626272098499.102</v>
      </c>
      <c r="AL1008" s="3">
        <v>18627144404695.5</v>
      </c>
      <c r="AM1008" s="3">
        <v>19537658456154.199</v>
      </c>
      <c r="AN1008" s="3">
        <v>20522171165156.5</v>
      </c>
      <c r="AO1008" s="3">
        <v>21884097039589.602</v>
      </c>
      <c r="AP1008" s="3">
        <v>23066633284567.199</v>
      </c>
      <c r="AQ1008" s="3">
        <v>24497737755913.301</v>
      </c>
      <c r="AR1008" s="3">
        <v>26048244961124.199</v>
      </c>
      <c r="AS1008" s="3">
        <v>28400440595910.102</v>
      </c>
      <c r="AT1008" s="3">
        <v>30882511530234.301</v>
      </c>
      <c r="AU1008" s="3">
        <v>31946817701225.199</v>
      </c>
      <c r="AV1008" s="3">
        <v>33066373127381</v>
      </c>
      <c r="AW1008" s="3">
        <v>34448039900066.5</v>
      </c>
      <c r="AX1008" s="3">
        <v>35887592114566</v>
      </c>
      <c r="AY1008" s="3">
        <v>37340171298144.102</v>
      </c>
      <c r="AZ1008" s="3">
        <v>38872301477111.102</v>
      </c>
      <c r="BA1008">
        <v>40452529368238.703</v>
      </c>
      <c r="BB1008">
        <v>2017</v>
      </c>
    </row>
    <row r="1009" spans="1:54" hidden="1" x14ac:dyDescent="0.2">
      <c r="A1009">
        <v>223</v>
      </c>
      <c r="B1009" t="s">
        <v>539</v>
      </c>
      <c r="C1009" t="s">
        <v>301</v>
      </c>
      <c r="D1009" t="s">
        <v>11</v>
      </c>
      <c r="E1009" t="s">
        <v>300</v>
      </c>
      <c r="F1009" t="s">
        <v>299</v>
      </c>
      <c r="G1009" t="s">
        <v>275</v>
      </c>
      <c r="I1009" t="s">
        <v>298</v>
      </c>
      <c r="J1009" s="3">
        <v>90.227000000000004</v>
      </c>
      <c r="K1009" s="3">
        <v>101.73699999999999</v>
      </c>
      <c r="L1009" s="3">
        <v>100.574</v>
      </c>
      <c r="M1009" s="3">
        <v>135.02000000000001</v>
      </c>
      <c r="N1009" s="3">
        <v>192.12100000000001</v>
      </c>
      <c r="O1009" s="3">
        <v>226.029</v>
      </c>
      <c r="P1009" s="3">
        <v>147.137</v>
      </c>
      <c r="Q1009" s="3">
        <v>228.327</v>
      </c>
      <c r="R1009" s="3">
        <v>629.11800000000005</v>
      </c>
      <c r="S1009" s="3">
        <v>1430.7239999999999</v>
      </c>
      <c r="T1009" s="3">
        <v>2947.7330000000002</v>
      </c>
      <c r="U1009" s="3">
        <v>432.77199999999999</v>
      </c>
      <c r="V1009" s="3">
        <v>951.95600000000002</v>
      </c>
      <c r="W1009" s="3">
        <v>1927.3810000000001</v>
      </c>
      <c r="X1009" s="3">
        <v>2075.8270000000002</v>
      </c>
      <c r="Y1009" s="3">
        <v>66.007999999999996</v>
      </c>
      <c r="Z1009" s="3">
        <v>15.757</v>
      </c>
      <c r="AA1009" s="3">
        <v>6.9260000000000002</v>
      </c>
      <c r="AB1009" s="3">
        <v>3.1960000000000002</v>
      </c>
      <c r="AC1009" s="3">
        <v>4.859</v>
      </c>
      <c r="AD1009" s="3">
        <v>7.0439999999999996</v>
      </c>
      <c r="AE1009" s="3">
        <v>6.84</v>
      </c>
      <c r="AF1009" s="3">
        <v>8.4499999999999993</v>
      </c>
      <c r="AG1009" s="3">
        <v>14.714</v>
      </c>
      <c r="AH1009" s="3">
        <v>6.5979999999999999</v>
      </c>
      <c r="AI1009" s="3">
        <v>6.87</v>
      </c>
      <c r="AJ1009" s="3">
        <v>4.1840000000000002</v>
      </c>
      <c r="AK1009" s="3">
        <v>3.641</v>
      </c>
      <c r="AL1009" s="3">
        <v>5.6779999999999999</v>
      </c>
      <c r="AM1009" s="3">
        <v>4.8879999999999999</v>
      </c>
      <c r="AN1009" s="3">
        <v>5.0389999999999997</v>
      </c>
      <c r="AO1009" s="3">
        <v>6.6360000000000001</v>
      </c>
      <c r="AP1009" s="3">
        <v>5.4039999999999999</v>
      </c>
      <c r="AQ1009" s="3">
        <v>6.2039999999999997</v>
      </c>
      <c r="AR1009" s="3">
        <v>6.3289999999999997</v>
      </c>
      <c r="AS1009" s="3">
        <v>9.0299999999999994</v>
      </c>
      <c r="AT1009" s="3">
        <v>8.74</v>
      </c>
      <c r="AU1009" s="3">
        <v>3.4460000000000002</v>
      </c>
      <c r="AV1009" s="3">
        <v>3.504</v>
      </c>
      <c r="AW1009" s="3">
        <v>4.1779999999999999</v>
      </c>
      <c r="AX1009" s="3">
        <v>4.1790000000000003</v>
      </c>
      <c r="AY1009" s="3">
        <v>4.048</v>
      </c>
      <c r="AZ1009" s="3">
        <v>4.1029999999999998</v>
      </c>
      <c r="BA1009">
        <v>4.0650000000000004</v>
      </c>
      <c r="BB1009">
        <v>2017</v>
      </c>
    </row>
    <row r="1010" spans="1:54" hidden="1" x14ac:dyDescent="0.2">
      <c r="A1010">
        <v>223</v>
      </c>
      <c r="B1010" t="s">
        <v>539</v>
      </c>
      <c r="C1010" t="s">
        <v>297</v>
      </c>
      <c r="D1010" t="s">
        <v>11</v>
      </c>
      <c r="E1010" t="s">
        <v>293</v>
      </c>
      <c r="F1010" t="s">
        <v>296</v>
      </c>
      <c r="G1010" t="s">
        <v>295</v>
      </c>
      <c r="I1010" t="s">
        <v>884</v>
      </c>
      <c r="J1010" s="3">
        <v>100</v>
      </c>
      <c r="K1010" s="3">
        <v>195.655</v>
      </c>
      <c r="L1010" s="3">
        <v>400.709</v>
      </c>
      <c r="M1010" s="3">
        <v>1057.8720000000001</v>
      </c>
      <c r="N1010" s="3">
        <v>3335.25</v>
      </c>
      <c r="O1010" s="3">
        <v>11414.84</v>
      </c>
      <c r="P1010" s="3">
        <v>20507.493999999999</v>
      </c>
      <c r="Q1010" s="3">
        <v>95034.5</v>
      </c>
      <c r="R1010" s="3">
        <v>1026582.743</v>
      </c>
      <c r="S1010" s="3">
        <v>21280159.745000001</v>
      </c>
      <c r="T1010" s="3">
        <v>366224414.22899997</v>
      </c>
      <c r="U1010" s="3">
        <v>2097313107.4449999</v>
      </c>
      <c r="V1010" s="3">
        <v>25568186003.623001</v>
      </c>
      <c r="W1010" s="3">
        <v>658930002302.85803</v>
      </c>
      <c r="X1010" s="3">
        <v>6697581091643</v>
      </c>
      <c r="Y1010" s="3">
        <v>8198434012165.9697</v>
      </c>
      <c r="Z1010" s="3">
        <v>8982516300323.5508</v>
      </c>
      <c r="AA1010" s="3">
        <v>9451828687384.2598</v>
      </c>
      <c r="AB1010" s="3">
        <v>9608320000000</v>
      </c>
      <c r="AC1010" s="3">
        <v>10467300000000</v>
      </c>
      <c r="AD1010" s="3">
        <v>11092600000000</v>
      </c>
      <c r="AE1010" s="3">
        <v>11943800000000</v>
      </c>
      <c r="AF1010" s="3">
        <v>13440400000000</v>
      </c>
      <c r="AG1010" s="3">
        <v>14690400000000</v>
      </c>
      <c r="AH1010" s="3">
        <v>15806900000000</v>
      </c>
      <c r="AI1010" s="3">
        <v>16706300708759.699</v>
      </c>
      <c r="AJ1010" s="3">
        <v>17231175082557.199</v>
      </c>
      <c r="AK1010" s="3">
        <v>17999225493516.5</v>
      </c>
      <c r="AL1010" s="3">
        <v>19061596194871</v>
      </c>
      <c r="AM1010" s="3">
        <v>19883537622885</v>
      </c>
      <c r="AN1010" s="3">
        <v>21058469450875.699</v>
      </c>
      <c r="AO1010" s="3">
        <v>22427924681553.602</v>
      </c>
      <c r="AP1010" s="3">
        <v>23737394538824.699</v>
      </c>
      <c r="AQ1010" s="3">
        <v>25140468746949.699</v>
      </c>
      <c r="AR1010" s="3">
        <v>26751373594790</v>
      </c>
      <c r="AS1010" s="3">
        <v>29606680919231.199</v>
      </c>
      <c r="AT1010" s="3">
        <v>31468365315161</v>
      </c>
      <c r="AU1010" s="3">
        <v>32395848151435.398</v>
      </c>
      <c r="AV1010" s="3">
        <v>33663335476356.398</v>
      </c>
      <c r="AW1010" s="3">
        <v>35112120812272.301</v>
      </c>
      <c r="AX1010" s="3">
        <v>36537772728564.203</v>
      </c>
      <c r="AY1010" s="3">
        <v>38019879557065.703</v>
      </c>
      <c r="AZ1010" s="3">
        <v>39581186880978.602</v>
      </c>
      <c r="BA1010">
        <v>41186110387028.602</v>
      </c>
      <c r="BB1010">
        <v>2017</v>
      </c>
    </row>
    <row r="1011" spans="1:54" hidden="1" x14ac:dyDescent="0.2">
      <c r="A1011">
        <v>223</v>
      </c>
      <c r="B1011" t="s">
        <v>539</v>
      </c>
      <c r="C1011" t="s">
        <v>294</v>
      </c>
      <c r="D1011" t="s">
        <v>11</v>
      </c>
      <c r="E1011" t="s">
        <v>293</v>
      </c>
      <c r="F1011" t="s">
        <v>292</v>
      </c>
      <c r="G1011" t="s">
        <v>275</v>
      </c>
      <c r="I1011" t="s">
        <v>291</v>
      </c>
      <c r="J1011" s="3" t="s">
        <v>215</v>
      </c>
      <c r="K1011" s="3">
        <v>95.655000000000001</v>
      </c>
      <c r="L1011" s="3">
        <v>104.804</v>
      </c>
      <c r="M1011" s="3">
        <v>164</v>
      </c>
      <c r="N1011" s="3">
        <v>215.279</v>
      </c>
      <c r="O1011" s="3">
        <v>242.24799999999999</v>
      </c>
      <c r="P1011" s="3">
        <v>79.656000000000006</v>
      </c>
      <c r="Q1011" s="3">
        <v>363.41399999999999</v>
      </c>
      <c r="R1011" s="3">
        <v>980.221</v>
      </c>
      <c r="S1011" s="3">
        <v>1972.912</v>
      </c>
      <c r="T1011" s="3">
        <v>1620.9659999999999</v>
      </c>
      <c r="U1011" s="3">
        <v>472.685</v>
      </c>
      <c r="V1011" s="3">
        <v>1119.0920000000001</v>
      </c>
      <c r="W1011" s="3">
        <v>2477.1480000000001</v>
      </c>
      <c r="X1011" s="3">
        <v>916.43299999999999</v>
      </c>
      <c r="Y1011" s="3">
        <v>22.408999999999999</v>
      </c>
      <c r="Z1011" s="3">
        <v>9.5640000000000001</v>
      </c>
      <c r="AA1011" s="3">
        <v>5.2249999999999996</v>
      </c>
      <c r="AB1011" s="3">
        <v>1.6559999999999999</v>
      </c>
      <c r="AC1011" s="3">
        <v>8.94</v>
      </c>
      <c r="AD1011" s="3">
        <v>5.9740000000000002</v>
      </c>
      <c r="AE1011" s="3">
        <v>7.673</v>
      </c>
      <c r="AF1011" s="3">
        <v>12.53</v>
      </c>
      <c r="AG1011" s="3">
        <v>9.3000000000000007</v>
      </c>
      <c r="AH1011" s="3">
        <v>7.601</v>
      </c>
      <c r="AI1011" s="3">
        <v>5.69</v>
      </c>
      <c r="AJ1011" s="3">
        <v>3.1419999999999999</v>
      </c>
      <c r="AK1011" s="3">
        <v>4.4569999999999999</v>
      </c>
      <c r="AL1011" s="3">
        <v>5.9020000000000001</v>
      </c>
      <c r="AM1011" s="3">
        <v>4.3120000000000003</v>
      </c>
      <c r="AN1011" s="3">
        <v>5.9089999999999998</v>
      </c>
      <c r="AO1011" s="3">
        <v>6.5030000000000001</v>
      </c>
      <c r="AP1011" s="3">
        <v>5.8390000000000004</v>
      </c>
      <c r="AQ1011" s="3">
        <v>5.9109999999999996</v>
      </c>
      <c r="AR1011" s="3">
        <v>6.4080000000000004</v>
      </c>
      <c r="AS1011" s="3">
        <v>10.673</v>
      </c>
      <c r="AT1011" s="3">
        <v>6.2880000000000003</v>
      </c>
      <c r="AU1011" s="3">
        <v>2.9470000000000001</v>
      </c>
      <c r="AV1011" s="3">
        <v>3.9119999999999999</v>
      </c>
      <c r="AW1011" s="3">
        <v>4.3040000000000003</v>
      </c>
      <c r="AX1011" s="3">
        <v>4.0599999999999996</v>
      </c>
      <c r="AY1011" s="3">
        <v>4.056</v>
      </c>
      <c r="AZ1011" s="3">
        <v>4.1070000000000002</v>
      </c>
      <c r="BA1011">
        <v>4.0549999999999997</v>
      </c>
      <c r="BB1011">
        <v>2017</v>
      </c>
    </row>
    <row r="1012" spans="1:54" hidden="1" x14ac:dyDescent="0.2">
      <c r="A1012">
        <v>223</v>
      </c>
      <c r="B1012" t="s">
        <v>539</v>
      </c>
      <c r="C1012" t="s">
        <v>290</v>
      </c>
      <c r="D1012" t="s">
        <v>11</v>
      </c>
      <c r="E1012" t="s">
        <v>289</v>
      </c>
      <c r="G1012" t="s">
        <v>288</v>
      </c>
    </row>
    <row r="1013" spans="1:54" hidden="1" x14ac:dyDescent="0.2">
      <c r="A1013">
        <v>223</v>
      </c>
      <c r="B1013" t="s">
        <v>539</v>
      </c>
      <c r="C1013" t="s">
        <v>287</v>
      </c>
      <c r="D1013" t="s">
        <v>11</v>
      </c>
      <c r="E1013" t="s">
        <v>286</v>
      </c>
      <c r="F1013" t="s">
        <v>285</v>
      </c>
      <c r="G1013" t="s">
        <v>275</v>
      </c>
      <c r="I1013" t="s">
        <v>885</v>
      </c>
      <c r="J1013" s="3">
        <v>16.475000000000001</v>
      </c>
      <c r="K1013" s="3">
        <v>-2.5920000000000001</v>
      </c>
      <c r="L1013" s="3">
        <v>-3.2370000000000001</v>
      </c>
      <c r="M1013" s="3">
        <v>-19.213000000000001</v>
      </c>
      <c r="N1013" s="3">
        <v>-10.404</v>
      </c>
      <c r="O1013" s="3">
        <v>-1.6719999999999999</v>
      </c>
      <c r="P1013" s="3">
        <v>2.492</v>
      </c>
      <c r="Q1013" s="3">
        <v>-3.2090000000000001</v>
      </c>
      <c r="R1013" s="3">
        <v>-3.3420000000000001</v>
      </c>
      <c r="S1013" s="3">
        <v>19.965</v>
      </c>
      <c r="T1013" s="3">
        <v>9.298</v>
      </c>
      <c r="U1013" s="3">
        <v>0.46</v>
      </c>
      <c r="V1013" s="3">
        <v>-4</v>
      </c>
      <c r="W1013" s="3">
        <v>27.209</v>
      </c>
      <c r="X1013" s="3">
        <v>23.286000000000001</v>
      </c>
      <c r="Y1013" s="3">
        <v>32.923999999999999</v>
      </c>
      <c r="Z1013" s="3">
        <v>6.9329999999999998</v>
      </c>
      <c r="AA1013" s="3">
        <v>21.234999999999999</v>
      </c>
      <c r="AB1013" s="3">
        <v>3.7559999999999998</v>
      </c>
      <c r="AC1013" s="3">
        <v>-16.481999999999999</v>
      </c>
      <c r="AD1013" s="3">
        <v>14.122</v>
      </c>
      <c r="AE1013" s="3">
        <v>3.6720000000000002</v>
      </c>
      <c r="AF1013" s="3">
        <v>-11.972</v>
      </c>
      <c r="AG1013" s="3">
        <v>-3.085</v>
      </c>
      <c r="AH1013" s="3">
        <v>14.032999999999999</v>
      </c>
      <c r="AI1013" s="3">
        <v>9.7520000000000007</v>
      </c>
      <c r="AJ1013" s="3">
        <v>15.044</v>
      </c>
      <c r="AK1013" s="3">
        <v>21.196000000000002</v>
      </c>
      <c r="AL1013" s="3">
        <v>14.442</v>
      </c>
      <c r="AM1013" s="3">
        <v>-10.968999999999999</v>
      </c>
      <c r="AN1013" s="3">
        <v>34.531999999999996</v>
      </c>
      <c r="AO1013" s="3">
        <v>8.4740000000000002</v>
      </c>
      <c r="AP1013" s="3">
        <v>-0.34100000000000003</v>
      </c>
      <c r="AQ1013" s="3">
        <v>8.41</v>
      </c>
      <c r="AR1013" s="3">
        <v>-0.113</v>
      </c>
      <c r="AS1013" s="3">
        <v>-13.47</v>
      </c>
      <c r="AT1013" s="3">
        <v>-8.2270000000000003</v>
      </c>
      <c r="AU1013" s="3">
        <v>3.8180000000000001</v>
      </c>
      <c r="AV1013" s="3">
        <v>13.064</v>
      </c>
      <c r="AW1013" s="3">
        <v>6.18</v>
      </c>
      <c r="AX1013" s="3">
        <v>4.6079999999999997</v>
      </c>
      <c r="AY1013" s="3">
        <v>4.12</v>
      </c>
      <c r="AZ1013" s="3">
        <v>4.3769999999999998</v>
      </c>
      <c r="BA1013">
        <v>3.9609999999999999</v>
      </c>
      <c r="BB1013">
        <v>2017</v>
      </c>
    </row>
    <row r="1014" spans="1:54" hidden="1" x14ac:dyDescent="0.2">
      <c r="A1014">
        <v>223</v>
      </c>
      <c r="B1014" t="s">
        <v>539</v>
      </c>
      <c r="C1014" t="s">
        <v>284</v>
      </c>
      <c r="D1014" t="s">
        <v>11</v>
      </c>
      <c r="E1014" t="s">
        <v>283</v>
      </c>
      <c r="F1014" t="s">
        <v>282</v>
      </c>
      <c r="G1014" t="s">
        <v>275</v>
      </c>
      <c r="I1014" t="s">
        <v>885</v>
      </c>
      <c r="J1014" s="3">
        <v>-6.56</v>
      </c>
      <c r="K1014" s="3">
        <v>-13.624000000000001</v>
      </c>
      <c r="L1014" s="3">
        <v>-10.002000000000001</v>
      </c>
      <c r="M1014" s="3">
        <v>-20.024999999999999</v>
      </c>
      <c r="N1014" s="3">
        <v>1.2549999999999999</v>
      </c>
      <c r="O1014" s="3">
        <v>-3.5579999999999998</v>
      </c>
      <c r="P1014" s="3">
        <v>36.713999999999999</v>
      </c>
      <c r="Q1014" s="3">
        <v>-6.2690000000000001</v>
      </c>
      <c r="R1014" s="3">
        <v>-10.925000000000001</v>
      </c>
      <c r="S1014" s="3">
        <v>14.932</v>
      </c>
      <c r="T1014" s="3">
        <v>8.1549999999999994</v>
      </c>
      <c r="U1014" s="3">
        <v>9.5050000000000008</v>
      </c>
      <c r="V1014" s="3">
        <v>-2.2090000000000001</v>
      </c>
      <c r="W1014" s="3">
        <v>29.571000000000002</v>
      </c>
      <c r="X1014" s="3">
        <v>29.07</v>
      </c>
      <c r="Y1014" s="3">
        <v>38.811999999999998</v>
      </c>
      <c r="Z1014" s="3">
        <v>6.08</v>
      </c>
      <c r="AA1014" s="3">
        <v>17.927</v>
      </c>
      <c r="AB1014" s="3">
        <v>2.1360000000000001</v>
      </c>
      <c r="AC1014" s="3">
        <v>-14.78</v>
      </c>
      <c r="AD1014" s="3">
        <v>12.867000000000001</v>
      </c>
      <c r="AE1014" s="3">
        <v>3.0129999999999999</v>
      </c>
      <c r="AF1014" s="3">
        <v>-11.846</v>
      </c>
      <c r="AG1014" s="3">
        <v>-3.883</v>
      </c>
      <c r="AH1014" s="3">
        <v>17.745000000000001</v>
      </c>
      <c r="AI1014" s="3">
        <v>5.3070000000000004</v>
      </c>
      <c r="AJ1014" s="3">
        <v>15.927</v>
      </c>
      <c r="AK1014" s="3">
        <v>21.803999999999998</v>
      </c>
      <c r="AL1014" s="3">
        <v>17.28</v>
      </c>
      <c r="AM1014" s="3">
        <v>-17.071999999999999</v>
      </c>
      <c r="AN1014" s="3">
        <v>36.774999999999999</v>
      </c>
      <c r="AO1014" s="3">
        <v>9.0730000000000004</v>
      </c>
      <c r="AP1014" s="3">
        <v>-2.2490000000000001</v>
      </c>
      <c r="AQ1014" s="3">
        <v>8.5220000000000002</v>
      </c>
      <c r="AR1014" s="3">
        <v>-2.4159999999999999</v>
      </c>
      <c r="AS1014" s="3">
        <v>-15.206</v>
      </c>
      <c r="AT1014" s="3">
        <v>-11.201000000000001</v>
      </c>
      <c r="AU1014" s="3">
        <v>4.6269999999999998</v>
      </c>
      <c r="AV1014" s="3">
        <v>11.686</v>
      </c>
      <c r="AW1014" s="3">
        <v>5.6769999999999996</v>
      </c>
      <c r="AX1014" s="3">
        <v>4.109</v>
      </c>
      <c r="AY1014" s="3">
        <v>3.7850000000000001</v>
      </c>
      <c r="AZ1014" s="3">
        <v>4.0389999999999997</v>
      </c>
      <c r="BA1014">
        <v>3.9609999999999999</v>
      </c>
      <c r="BB1014">
        <v>2017</v>
      </c>
    </row>
    <row r="1015" spans="1:54" hidden="1" x14ac:dyDescent="0.2">
      <c r="A1015">
        <v>223</v>
      </c>
      <c r="B1015" t="s">
        <v>539</v>
      </c>
      <c r="C1015" t="s">
        <v>281</v>
      </c>
      <c r="D1015" t="s">
        <v>11</v>
      </c>
      <c r="E1015" t="s">
        <v>280</v>
      </c>
      <c r="F1015" t="s">
        <v>279</v>
      </c>
      <c r="G1015" t="s">
        <v>275</v>
      </c>
      <c r="I1015" t="s">
        <v>885</v>
      </c>
      <c r="J1015" s="3">
        <v>13.898999999999999</v>
      </c>
      <c r="K1015" s="3">
        <v>13.683</v>
      </c>
      <c r="L1015" s="3">
        <v>-10.606999999999999</v>
      </c>
      <c r="M1015" s="3">
        <v>11.313000000000001</v>
      </c>
      <c r="N1015" s="3">
        <v>26.431999999999999</v>
      </c>
      <c r="O1015" s="3">
        <v>-3.2429999999999999</v>
      </c>
      <c r="P1015" s="3">
        <v>-16.745000000000001</v>
      </c>
      <c r="Q1015" s="3">
        <v>7.2039999999999997</v>
      </c>
      <c r="R1015" s="3">
        <v>22.602</v>
      </c>
      <c r="S1015" s="3">
        <v>1.367</v>
      </c>
      <c r="T1015" s="3">
        <v>-12.285</v>
      </c>
      <c r="U1015" s="3">
        <v>0.29799999999999999</v>
      </c>
      <c r="V1015" s="3">
        <v>11.994</v>
      </c>
      <c r="W1015" s="3">
        <v>7.0780000000000003</v>
      </c>
      <c r="X1015" s="3">
        <v>10.409000000000001</v>
      </c>
      <c r="Y1015" s="3">
        <v>10.063000000000001</v>
      </c>
      <c r="Z1015" s="3">
        <v>2.5379999999999998</v>
      </c>
      <c r="AA1015" s="3">
        <v>12.394</v>
      </c>
      <c r="AB1015" s="3">
        <v>5.9569999999999999</v>
      </c>
      <c r="AC1015" s="3">
        <v>7.23</v>
      </c>
      <c r="AD1015" s="3">
        <v>13.305999999999999</v>
      </c>
      <c r="AE1015" s="3">
        <v>8.3829999999999991</v>
      </c>
      <c r="AF1015" s="3">
        <v>8.5640000000000001</v>
      </c>
      <c r="AG1015" s="3">
        <v>14.237</v>
      </c>
      <c r="AH1015" s="3">
        <v>17.802</v>
      </c>
      <c r="AI1015" s="3">
        <v>9.7710000000000008</v>
      </c>
      <c r="AJ1015" s="3">
        <v>3.9329999999999998</v>
      </c>
      <c r="AK1015" s="3">
        <v>6.2610000000000001</v>
      </c>
      <c r="AL1015" s="3">
        <v>-1.919</v>
      </c>
      <c r="AM1015" s="3">
        <v>-8.69</v>
      </c>
      <c r="AN1015" s="3">
        <v>7.1239999999999997</v>
      </c>
      <c r="AO1015" s="3">
        <v>2.3319999999999999</v>
      </c>
      <c r="AP1015" s="3">
        <v>1.095</v>
      </c>
      <c r="AQ1015" s="3">
        <v>2.738</v>
      </c>
      <c r="AR1015" s="3">
        <v>-0.27700000000000002</v>
      </c>
      <c r="AS1015" s="3">
        <v>8.0850000000000009</v>
      </c>
      <c r="AT1015" s="3">
        <v>3.681</v>
      </c>
      <c r="AU1015" s="3">
        <v>10.917</v>
      </c>
      <c r="AV1015" s="3">
        <v>3.359</v>
      </c>
      <c r="AW1015" s="3">
        <v>4.4169999999999998</v>
      </c>
      <c r="AX1015" s="3">
        <v>5.1470000000000002</v>
      </c>
      <c r="AY1015" s="3">
        <v>3.5720000000000001</v>
      </c>
      <c r="AZ1015" s="3">
        <v>4.5570000000000004</v>
      </c>
      <c r="BA1015">
        <v>4.8019999999999996</v>
      </c>
      <c r="BB1015">
        <v>2017</v>
      </c>
    </row>
    <row r="1016" spans="1:54" hidden="1" x14ac:dyDescent="0.2">
      <c r="A1016">
        <v>223</v>
      </c>
      <c r="B1016" t="s">
        <v>539</v>
      </c>
      <c r="C1016" t="s">
        <v>278</v>
      </c>
      <c r="D1016" t="s">
        <v>11</v>
      </c>
      <c r="E1016" t="s">
        <v>277</v>
      </c>
      <c r="F1016" t="s">
        <v>276</v>
      </c>
      <c r="G1016" t="s">
        <v>275</v>
      </c>
      <c r="I1016" t="s">
        <v>885</v>
      </c>
      <c r="J1016" s="3">
        <v>25.699000000000002</v>
      </c>
      <c r="K1016" s="3">
        <v>21.266999999999999</v>
      </c>
      <c r="L1016" s="3">
        <v>-7.8940000000000001</v>
      </c>
      <c r="M1016" s="3">
        <v>18.832000000000001</v>
      </c>
      <c r="N1016" s="3">
        <v>18.850999999999999</v>
      </c>
      <c r="O1016" s="3">
        <v>2.2269999999999999</v>
      </c>
      <c r="P1016" s="3">
        <v>-18.773</v>
      </c>
      <c r="Q1016" s="3">
        <v>19.350000000000001</v>
      </c>
      <c r="R1016" s="3">
        <v>17.13</v>
      </c>
      <c r="S1016" s="3">
        <v>0.154</v>
      </c>
      <c r="T1016" s="3">
        <v>-7.6890000000000001</v>
      </c>
      <c r="U1016" s="3">
        <v>3.4590000000000001</v>
      </c>
      <c r="V1016" s="3">
        <v>14.250999999999999</v>
      </c>
      <c r="W1016" s="3">
        <v>12.525</v>
      </c>
      <c r="X1016" s="3">
        <v>7.67</v>
      </c>
      <c r="Y1016" s="3">
        <v>10.425000000000001</v>
      </c>
      <c r="Z1016" s="3">
        <v>2.7120000000000002</v>
      </c>
      <c r="AA1016" s="3">
        <v>9.9190000000000005</v>
      </c>
      <c r="AB1016" s="3">
        <v>3.7730000000000001</v>
      </c>
      <c r="AC1016" s="3">
        <v>8.3010000000000002</v>
      </c>
      <c r="AD1016" s="3">
        <v>10.907999999999999</v>
      </c>
      <c r="AE1016" s="3">
        <v>9.0869999999999997</v>
      </c>
      <c r="AF1016" s="3">
        <v>8.6579999999999995</v>
      </c>
      <c r="AG1016" s="3">
        <v>15.605</v>
      </c>
      <c r="AH1016" s="3">
        <v>18.962</v>
      </c>
      <c r="AI1016" s="3">
        <v>9.3789999999999996</v>
      </c>
      <c r="AJ1016" s="3">
        <v>3.5659999999999998</v>
      </c>
      <c r="AK1016" s="3">
        <v>5.5019999999999998</v>
      </c>
      <c r="AL1016" s="3">
        <v>-2.27</v>
      </c>
      <c r="AM1016" s="3">
        <v>-10.581</v>
      </c>
      <c r="AN1016" s="3">
        <v>8.7490000000000006</v>
      </c>
      <c r="AO1016" s="3">
        <v>3.012</v>
      </c>
      <c r="AP1016" s="3">
        <v>-0.253</v>
      </c>
      <c r="AQ1016" s="3">
        <v>2.9929999999999999</v>
      </c>
      <c r="AR1016" s="3">
        <v>-2.0529999999999999</v>
      </c>
      <c r="AS1016" s="3">
        <v>8.1440000000000001</v>
      </c>
      <c r="AT1016" s="3">
        <v>3.431</v>
      </c>
      <c r="AU1016" s="3">
        <v>13.006</v>
      </c>
      <c r="AV1016" s="3">
        <v>3.359</v>
      </c>
      <c r="AW1016" s="3">
        <v>4.4169999999999998</v>
      </c>
      <c r="AX1016" s="3">
        <v>5.0389999999999997</v>
      </c>
      <c r="AY1016" s="3">
        <v>3.4289999999999998</v>
      </c>
      <c r="AZ1016" s="3">
        <v>4.3390000000000004</v>
      </c>
      <c r="BA1016">
        <v>4.5449999999999999</v>
      </c>
      <c r="BB1016">
        <v>2017</v>
      </c>
    </row>
    <row r="1017" spans="1:54" hidden="1" x14ac:dyDescent="0.2">
      <c r="A1017">
        <v>223</v>
      </c>
      <c r="B1017" t="s">
        <v>539</v>
      </c>
      <c r="C1017" t="s">
        <v>274</v>
      </c>
      <c r="D1017" t="s">
        <v>11</v>
      </c>
      <c r="E1017" t="s">
        <v>273</v>
      </c>
      <c r="F1017" t="s">
        <v>272</v>
      </c>
      <c r="G1017" t="s">
        <v>271</v>
      </c>
      <c r="I1017" t="s">
        <v>886</v>
      </c>
      <c r="J1017" s="3" t="s">
        <v>215</v>
      </c>
      <c r="K1017" s="3" t="s">
        <v>215</v>
      </c>
      <c r="L1017" s="3" t="s">
        <v>215</v>
      </c>
      <c r="M1017" s="3" t="s">
        <v>215</v>
      </c>
      <c r="N1017" s="3" t="s">
        <v>215</v>
      </c>
      <c r="O1017" s="3" t="s">
        <v>215</v>
      </c>
      <c r="P1017" s="3" t="s">
        <v>215</v>
      </c>
      <c r="Q1017" s="3" t="s">
        <v>215</v>
      </c>
      <c r="R1017" s="3" t="s">
        <v>215</v>
      </c>
      <c r="S1017" s="3" t="s">
        <v>215</v>
      </c>
      <c r="T1017" s="3" t="s">
        <v>215</v>
      </c>
      <c r="U1017" s="3">
        <v>10.1</v>
      </c>
      <c r="V1017" s="3">
        <v>11.6</v>
      </c>
      <c r="W1017" s="3">
        <v>11</v>
      </c>
      <c r="X1017" s="3">
        <v>10.5</v>
      </c>
      <c r="Y1017" s="3">
        <v>9.9</v>
      </c>
      <c r="Z1017" s="3">
        <v>11.2</v>
      </c>
      <c r="AA1017" s="3">
        <v>11.6</v>
      </c>
      <c r="AB1017" s="3">
        <v>14.7</v>
      </c>
      <c r="AC1017" s="3">
        <v>14.7</v>
      </c>
      <c r="AD1017" s="3">
        <v>13.9</v>
      </c>
      <c r="AE1017" s="3">
        <v>12.5</v>
      </c>
      <c r="AF1017" s="3">
        <v>13</v>
      </c>
      <c r="AG1017" s="3">
        <v>13.7</v>
      </c>
      <c r="AH1017" s="3">
        <v>12.9</v>
      </c>
      <c r="AI1017" s="3">
        <v>11.4</v>
      </c>
      <c r="AJ1017" s="3">
        <v>11.5</v>
      </c>
      <c r="AK1017" s="3">
        <v>10.9</v>
      </c>
      <c r="AL1017" s="3">
        <v>9.4</v>
      </c>
      <c r="AM1017" s="3">
        <v>9.6999999999999993</v>
      </c>
      <c r="AN1017" s="3">
        <v>8.5</v>
      </c>
      <c r="AO1017" s="3">
        <v>7.8</v>
      </c>
      <c r="AP1017" s="3">
        <v>7.4</v>
      </c>
      <c r="AQ1017" s="3">
        <v>7.2</v>
      </c>
      <c r="AR1017" s="3">
        <v>6.7919999999999998</v>
      </c>
      <c r="AS1017" s="3">
        <v>8.3000000000000007</v>
      </c>
      <c r="AT1017" s="3">
        <v>11.266999999999999</v>
      </c>
      <c r="AU1017" s="3">
        <v>12.766999999999999</v>
      </c>
      <c r="AV1017" s="3">
        <v>11.6</v>
      </c>
      <c r="AW1017" s="3">
        <v>10.5</v>
      </c>
      <c r="AX1017" s="3">
        <v>10.1</v>
      </c>
      <c r="AY1017" s="3">
        <v>9.8000000000000007</v>
      </c>
      <c r="AZ1017" s="3">
        <v>9.5</v>
      </c>
      <c r="BA1017">
        <v>9.5</v>
      </c>
      <c r="BB1017">
        <v>2017</v>
      </c>
    </row>
    <row r="1018" spans="1:54" hidden="1" x14ac:dyDescent="0.2">
      <c r="A1018">
        <v>223</v>
      </c>
      <c r="B1018" t="s">
        <v>539</v>
      </c>
      <c r="C1018" t="s">
        <v>270</v>
      </c>
      <c r="D1018" t="s">
        <v>11</v>
      </c>
      <c r="E1018" t="s">
        <v>269</v>
      </c>
      <c r="F1018" t="s">
        <v>268</v>
      </c>
      <c r="G1018" t="s">
        <v>264</v>
      </c>
      <c r="H1018" t="s">
        <v>263</v>
      </c>
    </row>
    <row r="1019" spans="1:54" hidden="1" x14ac:dyDescent="0.2">
      <c r="A1019">
        <v>223</v>
      </c>
      <c r="B1019" t="s">
        <v>539</v>
      </c>
      <c r="C1019" t="s">
        <v>267</v>
      </c>
      <c r="D1019" t="s">
        <v>11</v>
      </c>
      <c r="E1019" t="s">
        <v>266</v>
      </c>
      <c r="F1019" t="s">
        <v>265</v>
      </c>
      <c r="G1019" t="s">
        <v>264</v>
      </c>
      <c r="H1019" t="s">
        <v>263</v>
      </c>
      <c r="I1019" t="s">
        <v>887</v>
      </c>
      <c r="J1019" s="3">
        <v>118.563</v>
      </c>
      <c r="K1019" s="3">
        <v>121.21299999999999</v>
      </c>
      <c r="L1019" s="3">
        <v>123.88500000000001</v>
      </c>
      <c r="M1019" s="3">
        <v>126.57299999999999</v>
      </c>
      <c r="N1019" s="3">
        <v>129.273</v>
      </c>
      <c r="O1019" s="3">
        <v>131.97800000000001</v>
      </c>
      <c r="P1019" s="3">
        <v>134.65299999999999</v>
      </c>
      <c r="Q1019" s="3">
        <v>137.268</v>
      </c>
      <c r="R1019" s="3">
        <v>139.81899999999999</v>
      </c>
      <c r="S1019" s="3">
        <v>142.30699999999999</v>
      </c>
      <c r="T1019" s="3">
        <v>146.59299999999999</v>
      </c>
      <c r="U1019" s="3">
        <v>149.09399999999999</v>
      </c>
      <c r="V1019" s="3">
        <v>151.547</v>
      </c>
      <c r="W1019" s="3">
        <v>153.98599999999999</v>
      </c>
      <c r="X1019" s="3">
        <v>156.43100000000001</v>
      </c>
      <c r="Y1019" s="3">
        <v>158.875</v>
      </c>
      <c r="Z1019" s="3">
        <v>163.768</v>
      </c>
      <c r="AA1019" s="3">
        <v>166.18700000000001</v>
      </c>
      <c r="AB1019" s="3">
        <v>168.60599999999999</v>
      </c>
      <c r="AC1019" s="3">
        <v>171.029</v>
      </c>
      <c r="AD1019" s="3">
        <v>173.447</v>
      </c>
      <c r="AE1019" s="3">
        <v>175.89500000000001</v>
      </c>
      <c r="AF1019" s="3">
        <v>178.28800000000001</v>
      </c>
      <c r="AG1019" s="3">
        <v>180.62700000000001</v>
      </c>
      <c r="AH1019" s="3">
        <v>182.91300000000001</v>
      </c>
      <c r="AI1019" s="3">
        <v>185.14400000000001</v>
      </c>
      <c r="AJ1019" s="3">
        <v>187.322</v>
      </c>
      <c r="AK1019" s="3">
        <v>189.44499999999999</v>
      </c>
      <c r="AL1019" s="3">
        <v>191.51400000000001</v>
      </c>
      <c r="AM1019" s="3">
        <v>193.52799999999999</v>
      </c>
      <c r="AN1019" s="3">
        <v>195.488</v>
      </c>
      <c r="AO1019" s="3">
        <v>197.39400000000001</v>
      </c>
      <c r="AP1019" s="3">
        <v>199.245</v>
      </c>
      <c r="AQ1019" s="3">
        <v>201.041</v>
      </c>
      <c r="AR1019" s="3">
        <v>202.78299999999999</v>
      </c>
      <c r="AS1019" s="3">
        <v>204.47</v>
      </c>
      <c r="AT1019" s="3">
        <v>206.102</v>
      </c>
      <c r="AU1019" s="3">
        <v>207.679</v>
      </c>
      <c r="AV1019" s="3">
        <v>209.20500000000001</v>
      </c>
      <c r="AW1019" s="3">
        <v>210.67699999999999</v>
      </c>
      <c r="AX1019" s="3">
        <v>212.096</v>
      </c>
      <c r="AY1019" s="3">
        <v>213.459</v>
      </c>
      <c r="AZ1019" s="3">
        <v>214.76599999999999</v>
      </c>
      <c r="BA1019">
        <v>216.018</v>
      </c>
      <c r="BB1019">
        <v>2016</v>
      </c>
    </row>
    <row r="1020" spans="1:54" hidden="1" x14ac:dyDescent="0.2">
      <c r="A1020">
        <v>223</v>
      </c>
      <c r="B1020" t="s">
        <v>539</v>
      </c>
      <c r="C1020" t="s">
        <v>262</v>
      </c>
      <c r="D1020" t="s">
        <v>11</v>
      </c>
      <c r="E1020" t="s">
        <v>260</v>
      </c>
      <c r="F1020" t="s">
        <v>259</v>
      </c>
      <c r="G1020" t="s">
        <v>225</v>
      </c>
      <c r="H1020" t="s">
        <v>222</v>
      </c>
      <c r="I1020" t="s">
        <v>888</v>
      </c>
      <c r="J1020" s="3" t="s">
        <v>215</v>
      </c>
      <c r="K1020" s="3" t="s">
        <v>215</v>
      </c>
      <c r="L1020" s="3" t="s">
        <v>215</v>
      </c>
      <c r="M1020" s="3" t="s">
        <v>215</v>
      </c>
      <c r="N1020" s="3" t="s">
        <v>215</v>
      </c>
      <c r="O1020" s="3" t="s">
        <v>215</v>
      </c>
      <c r="P1020" s="3" t="s">
        <v>215</v>
      </c>
      <c r="Q1020" s="3" t="s">
        <v>215</v>
      </c>
      <c r="R1020" s="3" t="s">
        <v>215</v>
      </c>
      <c r="S1020" s="3" t="s">
        <v>215</v>
      </c>
      <c r="T1020" s="3" t="s">
        <v>215</v>
      </c>
      <c r="U1020" s="3" t="s">
        <v>215</v>
      </c>
      <c r="V1020" s="3" t="s">
        <v>215</v>
      </c>
      <c r="W1020" s="3" t="s">
        <v>215</v>
      </c>
      <c r="X1020" s="3" t="s">
        <v>215</v>
      </c>
      <c r="Y1020" s="3" t="s">
        <v>215</v>
      </c>
      <c r="Z1020" s="3">
        <v>281.24400000000003</v>
      </c>
      <c r="AA1020" s="3">
        <v>314.161</v>
      </c>
      <c r="AB1020" s="3">
        <v>337.59</v>
      </c>
      <c r="AC1020" s="3">
        <v>374.32600000000002</v>
      </c>
      <c r="AD1020" s="3">
        <v>373.66399999999999</v>
      </c>
      <c r="AE1020" s="3">
        <v>435.00700000000001</v>
      </c>
      <c r="AF1020" s="3">
        <v>513.56500000000005</v>
      </c>
      <c r="AG1020" s="3">
        <v>615.31100000000004</v>
      </c>
      <c r="AH1020" s="3">
        <v>692.27599999999995</v>
      </c>
      <c r="AI1020" s="3">
        <v>786.82600000000002</v>
      </c>
      <c r="AJ1020" s="3">
        <v>858.62300000000005</v>
      </c>
      <c r="AK1020" s="3">
        <v>949.20299999999997</v>
      </c>
      <c r="AL1020" s="3">
        <v>1115.8499999999999</v>
      </c>
      <c r="AM1020" s="3">
        <v>1130.5550000000001</v>
      </c>
      <c r="AN1020" s="3">
        <v>1401.568</v>
      </c>
      <c r="AO1020" s="3">
        <v>1536.481</v>
      </c>
      <c r="AP1020" s="3">
        <v>1671.1210000000001</v>
      </c>
      <c r="AQ1020" s="3">
        <v>1838.941</v>
      </c>
      <c r="AR1020" s="3">
        <v>1877.4670000000001</v>
      </c>
      <c r="AS1020" s="3">
        <v>1683.7460000000001</v>
      </c>
      <c r="AT1020" s="3">
        <v>1909.0609999999999</v>
      </c>
      <c r="AU1020" s="3">
        <v>1974.9749999999999</v>
      </c>
      <c r="AV1020" s="3">
        <v>2080.1280000000002</v>
      </c>
      <c r="AW1020" s="3">
        <v>2167.9169999999999</v>
      </c>
      <c r="AX1020" s="3">
        <v>2308.0030000000002</v>
      </c>
      <c r="AY1020" s="3">
        <v>2484.58</v>
      </c>
      <c r="AZ1020" s="3">
        <v>2653.694</v>
      </c>
      <c r="BA1020">
        <v>2825.0859999999998</v>
      </c>
      <c r="BB1020">
        <v>2017</v>
      </c>
    </row>
    <row r="1021" spans="1:54" hidden="1" x14ac:dyDescent="0.2">
      <c r="A1021">
        <v>223</v>
      </c>
      <c r="B1021" t="s">
        <v>539</v>
      </c>
      <c r="C1021" t="s">
        <v>261</v>
      </c>
      <c r="D1021" t="s">
        <v>11</v>
      </c>
      <c r="E1021" t="s">
        <v>260</v>
      </c>
      <c r="F1021" t="s">
        <v>259</v>
      </c>
      <c r="G1021" t="s">
        <v>217</v>
      </c>
      <c r="I1021" t="s">
        <v>258</v>
      </c>
      <c r="J1021" s="3" t="s">
        <v>215</v>
      </c>
      <c r="K1021" s="3" t="s">
        <v>215</v>
      </c>
      <c r="L1021" s="3" t="s">
        <v>215</v>
      </c>
      <c r="M1021" s="3" t="s">
        <v>215</v>
      </c>
      <c r="N1021" s="3" t="s">
        <v>215</v>
      </c>
      <c r="O1021" s="3" t="s">
        <v>215</v>
      </c>
      <c r="P1021" s="3" t="s">
        <v>215</v>
      </c>
      <c r="Q1021" s="3" t="s">
        <v>215</v>
      </c>
      <c r="R1021" s="3" t="s">
        <v>215</v>
      </c>
      <c r="S1021" s="3" t="s">
        <v>215</v>
      </c>
      <c r="T1021" s="3" t="s">
        <v>215</v>
      </c>
      <c r="U1021" s="3" t="s">
        <v>215</v>
      </c>
      <c r="V1021" s="3" t="s">
        <v>215</v>
      </c>
      <c r="W1021" s="3" t="s">
        <v>215</v>
      </c>
      <c r="X1021" s="3" t="s">
        <v>215</v>
      </c>
      <c r="Y1021" s="3" t="s">
        <v>215</v>
      </c>
      <c r="Z1021" s="3">
        <v>32.930999999999997</v>
      </c>
      <c r="AA1021" s="3">
        <v>32.979999999999997</v>
      </c>
      <c r="AB1021" s="3">
        <v>33.648000000000003</v>
      </c>
      <c r="AC1021" s="3">
        <v>34.401000000000003</v>
      </c>
      <c r="AD1021" s="3">
        <v>31.163</v>
      </c>
      <c r="AE1021" s="3">
        <v>33.063000000000002</v>
      </c>
      <c r="AF1021" s="3">
        <v>34.524999999999999</v>
      </c>
      <c r="AG1021" s="3">
        <v>35.851999999999997</v>
      </c>
      <c r="AH1021" s="3">
        <v>35.405999999999999</v>
      </c>
      <c r="AI1021" s="3">
        <v>36.289000000000001</v>
      </c>
      <c r="AJ1021" s="3">
        <v>35.676000000000002</v>
      </c>
      <c r="AK1021" s="3">
        <v>34.918999999999997</v>
      </c>
      <c r="AL1021" s="3">
        <v>35.902999999999999</v>
      </c>
      <c r="AM1021" s="3">
        <v>33.951000000000001</v>
      </c>
      <c r="AN1021" s="3">
        <v>36.088000000000001</v>
      </c>
      <c r="AO1021" s="3">
        <v>35.110999999999997</v>
      </c>
      <c r="AP1021" s="3">
        <v>34.706000000000003</v>
      </c>
      <c r="AQ1021" s="3">
        <v>34.499000000000002</v>
      </c>
      <c r="AR1021" s="3">
        <v>32.493000000000002</v>
      </c>
      <c r="AS1021" s="3">
        <v>28.087</v>
      </c>
      <c r="AT1021" s="3">
        <v>30.510999999999999</v>
      </c>
      <c r="AU1021" s="3">
        <v>30.114999999999998</v>
      </c>
      <c r="AV1021" s="3">
        <v>29.928000000000001</v>
      </c>
      <c r="AW1021" s="3">
        <v>29.068000000000001</v>
      </c>
      <c r="AX1021" s="3">
        <v>28.928000000000001</v>
      </c>
      <c r="AY1021" s="3">
        <v>29.135999999999999</v>
      </c>
      <c r="AZ1021" s="3">
        <v>29.103999999999999</v>
      </c>
      <c r="BA1021">
        <v>28.984999999999999</v>
      </c>
      <c r="BB1021">
        <v>2017</v>
      </c>
    </row>
    <row r="1022" spans="1:54" hidden="1" x14ac:dyDescent="0.2">
      <c r="A1022">
        <v>223</v>
      </c>
      <c r="B1022" t="s">
        <v>539</v>
      </c>
      <c r="C1022" t="s">
        <v>257</v>
      </c>
      <c r="D1022" t="s">
        <v>11</v>
      </c>
      <c r="E1022" t="s">
        <v>255</v>
      </c>
      <c r="F1022" t="s">
        <v>254</v>
      </c>
      <c r="G1022" t="s">
        <v>225</v>
      </c>
      <c r="H1022" t="s">
        <v>222</v>
      </c>
      <c r="I1022" t="s">
        <v>888</v>
      </c>
      <c r="J1022" s="3" t="s">
        <v>215</v>
      </c>
      <c r="K1022" s="3" t="s">
        <v>215</v>
      </c>
      <c r="L1022" s="3" t="s">
        <v>215</v>
      </c>
      <c r="M1022" s="3" t="s">
        <v>215</v>
      </c>
      <c r="N1022" s="3" t="s">
        <v>215</v>
      </c>
      <c r="O1022" s="3" t="s">
        <v>215</v>
      </c>
      <c r="P1022" s="3" t="s">
        <v>215</v>
      </c>
      <c r="Q1022" s="3" t="s">
        <v>215</v>
      </c>
      <c r="R1022" s="3" t="s">
        <v>215</v>
      </c>
      <c r="S1022" s="3" t="s">
        <v>215</v>
      </c>
      <c r="T1022" s="3" t="s">
        <v>215</v>
      </c>
      <c r="U1022" s="3" t="s">
        <v>215</v>
      </c>
      <c r="V1022" s="3" t="s">
        <v>215</v>
      </c>
      <c r="W1022" s="3" t="s">
        <v>215</v>
      </c>
      <c r="X1022" s="3" t="s">
        <v>215</v>
      </c>
      <c r="Y1022" s="3" t="s">
        <v>215</v>
      </c>
      <c r="Z1022" s="3">
        <v>326.94099999999997</v>
      </c>
      <c r="AA1022" s="3">
        <v>367.51499999999999</v>
      </c>
      <c r="AB1022" s="3">
        <v>409.96600000000001</v>
      </c>
      <c r="AC1022" s="3">
        <v>430.61</v>
      </c>
      <c r="AD1022" s="3">
        <v>413.47</v>
      </c>
      <c r="AE1022" s="3">
        <v>476.73899999999998</v>
      </c>
      <c r="AF1022" s="3">
        <v>579.36400000000003</v>
      </c>
      <c r="AG1022" s="3">
        <v>704.25300000000004</v>
      </c>
      <c r="AH1022" s="3">
        <v>748.58199999999999</v>
      </c>
      <c r="AI1022" s="3">
        <v>863.63300000000004</v>
      </c>
      <c r="AJ1022" s="3">
        <v>944.63199999999995</v>
      </c>
      <c r="AK1022" s="3">
        <v>1023.663</v>
      </c>
      <c r="AL1022" s="3">
        <v>1163.5340000000001</v>
      </c>
      <c r="AM1022" s="3">
        <v>1236.797</v>
      </c>
      <c r="AN1022" s="3">
        <v>1507.5419999999999</v>
      </c>
      <c r="AO1022" s="3">
        <v>1644.4449999999999</v>
      </c>
      <c r="AP1022" s="3">
        <v>1792.4359999999999</v>
      </c>
      <c r="AQ1022" s="3">
        <v>1996.4839999999999</v>
      </c>
      <c r="AR1022" s="3">
        <v>2186.86</v>
      </c>
      <c r="AS1022" s="3">
        <v>2302.9169999999999</v>
      </c>
      <c r="AT1022" s="3">
        <v>2472.8409999999999</v>
      </c>
      <c r="AU1022" s="3">
        <v>2487.7919999999999</v>
      </c>
      <c r="AV1022" s="3">
        <v>2659.3409999999999</v>
      </c>
      <c r="AW1022" s="3">
        <v>2786.4279999999999</v>
      </c>
      <c r="AX1022" s="3">
        <v>2937.6990000000001</v>
      </c>
      <c r="AY1022" s="3">
        <v>3132.0990000000002</v>
      </c>
      <c r="AZ1022" s="3">
        <v>3291.462</v>
      </c>
      <c r="BA1022">
        <v>3464.0790000000002</v>
      </c>
      <c r="BB1022">
        <v>2017</v>
      </c>
    </row>
    <row r="1023" spans="1:54" hidden="1" x14ac:dyDescent="0.2">
      <c r="A1023">
        <v>223</v>
      </c>
      <c r="B1023" t="s">
        <v>539</v>
      </c>
      <c r="C1023" t="s">
        <v>256</v>
      </c>
      <c r="D1023" t="s">
        <v>11</v>
      </c>
      <c r="E1023" t="s">
        <v>255</v>
      </c>
      <c r="F1023" t="s">
        <v>254</v>
      </c>
      <c r="G1023" t="s">
        <v>217</v>
      </c>
      <c r="I1023" t="s">
        <v>253</v>
      </c>
      <c r="J1023" s="3" t="s">
        <v>215</v>
      </c>
      <c r="K1023" s="3" t="s">
        <v>215</v>
      </c>
      <c r="L1023" s="3" t="s">
        <v>215</v>
      </c>
      <c r="M1023" s="3" t="s">
        <v>215</v>
      </c>
      <c r="N1023" s="3" t="s">
        <v>215</v>
      </c>
      <c r="O1023" s="3" t="s">
        <v>215</v>
      </c>
      <c r="P1023" s="3" t="s">
        <v>215</v>
      </c>
      <c r="Q1023" s="3" t="s">
        <v>215</v>
      </c>
      <c r="R1023" s="3" t="s">
        <v>215</v>
      </c>
      <c r="S1023" s="3" t="s">
        <v>215</v>
      </c>
      <c r="T1023" s="3" t="s">
        <v>215</v>
      </c>
      <c r="U1023" s="3" t="s">
        <v>215</v>
      </c>
      <c r="V1023" s="3" t="s">
        <v>215</v>
      </c>
      <c r="W1023" s="3" t="s">
        <v>215</v>
      </c>
      <c r="X1023" s="3" t="s">
        <v>215</v>
      </c>
      <c r="Y1023" s="3" t="s">
        <v>215</v>
      </c>
      <c r="Z1023" s="3">
        <v>38.281999999999996</v>
      </c>
      <c r="AA1023" s="3">
        <v>38.581000000000003</v>
      </c>
      <c r="AB1023" s="3">
        <v>40.862000000000002</v>
      </c>
      <c r="AC1023" s="3">
        <v>39.573999999999998</v>
      </c>
      <c r="AD1023" s="3">
        <v>34.482999999999997</v>
      </c>
      <c r="AE1023" s="3">
        <v>36.234000000000002</v>
      </c>
      <c r="AF1023" s="3">
        <v>38.948999999999998</v>
      </c>
      <c r="AG1023" s="3">
        <v>41.033999999999999</v>
      </c>
      <c r="AH1023" s="3">
        <v>38.286000000000001</v>
      </c>
      <c r="AI1023" s="3">
        <v>39.831000000000003</v>
      </c>
      <c r="AJ1023" s="3">
        <v>39.25</v>
      </c>
      <c r="AK1023" s="3">
        <v>37.658000000000001</v>
      </c>
      <c r="AL1023" s="3">
        <v>37.436999999999998</v>
      </c>
      <c r="AM1023" s="3">
        <v>37.142000000000003</v>
      </c>
      <c r="AN1023" s="3">
        <v>38.816000000000003</v>
      </c>
      <c r="AO1023" s="3">
        <v>37.578000000000003</v>
      </c>
      <c r="AP1023" s="3">
        <v>37.225999999999999</v>
      </c>
      <c r="AQ1023" s="3">
        <v>37.454000000000001</v>
      </c>
      <c r="AR1023" s="3">
        <v>37.847000000000001</v>
      </c>
      <c r="AS1023" s="3">
        <v>38.415999999999997</v>
      </c>
      <c r="AT1023" s="3">
        <v>39.521999999999998</v>
      </c>
      <c r="AU1023" s="3">
        <v>37.933999999999997</v>
      </c>
      <c r="AV1023" s="3">
        <v>38.262</v>
      </c>
      <c r="AW1023" s="3">
        <v>37.360999999999997</v>
      </c>
      <c r="AX1023" s="3">
        <v>36.820999999999998</v>
      </c>
      <c r="AY1023" s="3">
        <v>36.728999999999999</v>
      </c>
      <c r="AZ1023" s="3">
        <v>36.098999999999997</v>
      </c>
      <c r="BA1023">
        <v>35.540999999999997</v>
      </c>
      <c r="BB1023">
        <v>2017</v>
      </c>
    </row>
    <row r="1024" spans="1:54" hidden="1" x14ac:dyDescent="0.2">
      <c r="A1024">
        <v>223</v>
      </c>
      <c r="B1024" t="s">
        <v>539</v>
      </c>
      <c r="C1024" t="s">
        <v>252</v>
      </c>
      <c r="D1024" t="s">
        <v>11</v>
      </c>
      <c r="E1024" t="s">
        <v>250</v>
      </c>
      <c r="F1024" t="s">
        <v>249</v>
      </c>
      <c r="G1024" t="s">
        <v>225</v>
      </c>
      <c r="H1024" t="s">
        <v>222</v>
      </c>
      <c r="I1024" t="s">
        <v>888</v>
      </c>
      <c r="J1024" s="3" t="s">
        <v>215</v>
      </c>
      <c r="K1024" s="3" t="s">
        <v>215</v>
      </c>
      <c r="L1024" s="3" t="s">
        <v>215</v>
      </c>
      <c r="M1024" s="3" t="s">
        <v>215</v>
      </c>
      <c r="N1024" s="3" t="s">
        <v>215</v>
      </c>
      <c r="O1024" s="3" t="s">
        <v>215</v>
      </c>
      <c r="P1024" s="3" t="s">
        <v>215</v>
      </c>
      <c r="Q1024" s="3" t="s">
        <v>215</v>
      </c>
      <c r="R1024" s="3" t="s">
        <v>215</v>
      </c>
      <c r="S1024" s="3" t="s">
        <v>215</v>
      </c>
      <c r="T1024" s="3" t="s">
        <v>215</v>
      </c>
      <c r="U1024" s="3" t="s">
        <v>215</v>
      </c>
      <c r="V1024" s="3" t="s">
        <v>215</v>
      </c>
      <c r="W1024" s="3" t="s">
        <v>215</v>
      </c>
      <c r="X1024" s="3" t="s">
        <v>215</v>
      </c>
      <c r="Y1024" s="3" t="s">
        <v>215</v>
      </c>
      <c r="Z1024" s="3">
        <v>-45.698</v>
      </c>
      <c r="AA1024" s="3">
        <v>-53.353999999999999</v>
      </c>
      <c r="AB1024" s="3">
        <v>-72.376000000000005</v>
      </c>
      <c r="AC1024" s="3">
        <v>-56.283999999999999</v>
      </c>
      <c r="AD1024" s="3">
        <v>-39.805999999999997</v>
      </c>
      <c r="AE1024" s="3">
        <v>-41.732999999999997</v>
      </c>
      <c r="AF1024" s="3">
        <v>-65.799000000000007</v>
      </c>
      <c r="AG1024" s="3">
        <v>-88.941999999999993</v>
      </c>
      <c r="AH1024" s="3">
        <v>-56.305999999999997</v>
      </c>
      <c r="AI1024" s="3">
        <v>-76.808000000000007</v>
      </c>
      <c r="AJ1024" s="3">
        <v>-86.01</v>
      </c>
      <c r="AK1024" s="3">
        <v>-74.459999999999994</v>
      </c>
      <c r="AL1024" s="3">
        <v>-47.683999999999997</v>
      </c>
      <c r="AM1024" s="3">
        <v>-106.242</v>
      </c>
      <c r="AN1024" s="3">
        <v>-105.974</v>
      </c>
      <c r="AO1024" s="3">
        <v>-107.964</v>
      </c>
      <c r="AP1024" s="3">
        <v>-121.315</v>
      </c>
      <c r="AQ1024" s="3">
        <v>-157.54300000000001</v>
      </c>
      <c r="AR1024" s="3">
        <v>-309.39299999999997</v>
      </c>
      <c r="AS1024" s="3">
        <v>-619.16999999999996</v>
      </c>
      <c r="AT1024" s="3">
        <v>-563.779</v>
      </c>
      <c r="AU1024" s="3">
        <v>-512.81600000000003</v>
      </c>
      <c r="AV1024" s="3">
        <v>-579.21400000000006</v>
      </c>
      <c r="AW1024" s="3">
        <v>-618.51099999999997</v>
      </c>
      <c r="AX1024" s="3">
        <v>-629.69600000000003</v>
      </c>
      <c r="AY1024" s="3">
        <v>-647.52</v>
      </c>
      <c r="AZ1024" s="3">
        <v>-637.76900000000001</v>
      </c>
      <c r="BA1024">
        <v>-638.99300000000005</v>
      </c>
      <c r="BB1024">
        <v>2017</v>
      </c>
    </row>
    <row r="1025" spans="1:54" hidden="1" x14ac:dyDescent="0.2">
      <c r="A1025">
        <v>223</v>
      </c>
      <c r="B1025" t="s">
        <v>539</v>
      </c>
      <c r="C1025" t="s">
        <v>251</v>
      </c>
      <c r="D1025" t="s">
        <v>11</v>
      </c>
      <c r="E1025" t="s">
        <v>250</v>
      </c>
      <c r="F1025" t="s">
        <v>249</v>
      </c>
      <c r="G1025" t="s">
        <v>217</v>
      </c>
      <c r="I1025" t="s">
        <v>248</v>
      </c>
      <c r="J1025" s="3" t="s">
        <v>215</v>
      </c>
      <c r="K1025" s="3" t="s">
        <v>215</v>
      </c>
      <c r="L1025" s="3" t="s">
        <v>215</v>
      </c>
      <c r="M1025" s="3" t="s">
        <v>215</v>
      </c>
      <c r="N1025" s="3" t="s">
        <v>215</v>
      </c>
      <c r="O1025" s="3" t="s">
        <v>215</v>
      </c>
      <c r="P1025" s="3" t="s">
        <v>215</v>
      </c>
      <c r="Q1025" s="3" t="s">
        <v>215</v>
      </c>
      <c r="R1025" s="3" t="s">
        <v>215</v>
      </c>
      <c r="S1025" s="3" t="s">
        <v>215</v>
      </c>
      <c r="T1025" s="3" t="s">
        <v>215</v>
      </c>
      <c r="U1025" s="3" t="s">
        <v>215</v>
      </c>
      <c r="V1025" s="3" t="s">
        <v>215</v>
      </c>
      <c r="W1025" s="3" t="s">
        <v>215</v>
      </c>
      <c r="X1025" s="3" t="s">
        <v>215</v>
      </c>
      <c r="Y1025" s="3" t="s">
        <v>215</v>
      </c>
      <c r="Z1025" s="3">
        <v>-5.351</v>
      </c>
      <c r="AA1025" s="3">
        <v>-5.601</v>
      </c>
      <c r="AB1025" s="3">
        <v>-7.2140000000000004</v>
      </c>
      <c r="AC1025" s="3">
        <v>-5.173</v>
      </c>
      <c r="AD1025" s="3">
        <v>-3.32</v>
      </c>
      <c r="AE1025" s="3">
        <v>-3.1720000000000002</v>
      </c>
      <c r="AF1025" s="3">
        <v>-4.423</v>
      </c>
      <c r="AG1025" s="3">
        <v>-5.1820000000000004</v>
      </c>
      <c r="AH1025" s="3">
        <v>-2.88</v>
      </c>
      <c r="AI1025" s="3">
        <v>-3.5419999999999998</v>
      </c>
      <c r="AJ1025" s="3">
        <v>-3.5739999999999998</v>
      </c>
      <c r="AK1025" s="3">
        <v>-2.7389999999999999</v>
      </c>
      <c r="AL1025" s="3">
        <v>-1.534</v>
      </c>
      <c r="AM1025" s="3">
        <v>-3.19</v>
      </c>
      <c r="AN1025" s="3">
        <v>-2.7290000000000001</v>
      </c>
      <c r="AO1025" s="3">
        <v>-2.4670000000000001</v>
      </c>
      <c r="AP1025" s="3">
        <v>-2.52</v>
      </c>
      <c r="AQ1025" s="3">
        <v>-2.956</v>
      </c>
      <c r="AR1025" s="3">
        <v>-5.3550000000000004</v>
      </c>
      <c r="AS1025" s="3">
        <v>-10.329000000000001</v>
      </c>
      <c r="AT1025" s="3">
        <v>-9.01</v>
      </c>
      <c r="AU1025" s="3">
        <v>-7.819</v>
      </c>
      <c r="AV1025" s="3">
        <v>-8.3339999999999996</v>
      </c>
      <c r="AW1025" s="3">
        <v>-8.2929999999999993</v>
      </c>
      <c r="AX1025" s="3">
        <v>-7.8920000000000003</v>
      </c>
      <c r="AY1025" s="3">
        <v>-7.593</v>
      </c>
      <c r="AZ1025" s="3">
        <v>-6.9950000000000001</v>
      </c>
      <c r="BA1025">
        <v>-6.556</v>
      </c>
      <c r="BB1025">
        <v>2017</v>
      </c>
    </row>
    <row r="1026" spans="1:54" hidden="1" x14ac:dyDescent="0.2">
      <c r="A1026">
        <v>223</v>
      </c>
      <c r="B1026" t="s">
        <v>539</v>
      </c>
      <c r="C1026" t="s">
        <v>247</v>
      </c>
      <c r="D1026" t="s">
        <v>11</v>
      </c>
      <c r="E1026" t="s">
        <v>245</v>
      </c>
      <c r="F1026" t="s">
        <v>244</v>
      </c>
      <c r="G1026" t="s">
        <v>225</v>
      </c>
      <c r="H1026" t="s">
        <v>222</v>
      </c>
      <c r="I1026" t="s">
        <v>888</v>
      </c>
      <c r="J1026" s="3" t="s">
        <v>215</v>
      </c>
      <c r="K1026" s="3" t="s">
        <v>215</v>
      </c>
      <c r="L1026" s="3" t="s">
        <v>215</v>
      </c>
      <c r="M1026" s="3" t="s">
        <v>215</v>
      </c>
      <c r="N1026" s="3" t="s">
        <v>215</v>
      </c>
      <c r="O1026" s="3" t="s">
        <v>215</v>
      </c>
      <c r="P1026" s="3" t="s">
        <v>215</v>
      </c>
      <c r="Q1026" s="3" t="s">
        <v>215</v>
      </c>
      <c r="R1026" s="3" t="s">
        <v>215</v>
      </c>
      <c r="S1026" s="3" t="s">
        <v>215</v>
      </c>
      <c r="T1026" s="3" t="s">
        <v>215</v>
      </c>
      <c r="U1026" s="3" t="s">
        <v>215</v>
      </c>
      <c r="V1026" s="3" t="s">
        <v>215</v>
      </c>
      <c r="W1026" s="3" t="s">
        <v>215</v>
      </c>
      <c r="X1026" s="3" t="s">
        <v>215</v>
      </c>
      <c r="Y1026" s="3" t="s">
        <v>215</v>
      </c>
      <c r="Z1026" s="3">
        <v>0</v>
      </c>
      <c r="AA1026" s="3">
        <v>0</v>
      </c>
      <c r="AB1026" s="3">
        <v>0</v>
      </c>
      <c r="AC1026" s="3">
        <v>0</v>
      </c>
      <c r="AD1026" s="3">
        <v>-41.926000000000002</v>
      </c>
      <c r="AE1026" s="3">
        <v>-35.286000000000001</v>
      </c>
      <c r="AF1026" s="3">
        <v>-57.622999999999998</v>
      </c>
      <c r="AG1026" s="3">
        <v>-68.072999999999993</v>
      </c>
      <c r="AH1026" s="3">
        <v>-47.329000000000001</v>
      </c>
      <c r="AI1026" s="3">
        <v>-63.472999999999999</v>
      </c>
      <c r="AJ1026" s="3">
        <v>-73.632999999999996</v>
      </c>
      <c r="AK1026" s="3">
        <v>-80.238</v>
      </c>
      <c r="AL1026" s="3">
        <v>-69.227999999999994</v>
      </c>
      <c r="AM1026" s="3">
        <v>-103.134</v>
      </c>
      <c r="AN1026" s="3">
        <v>-159.435</v>
      </c>
      <c r="AO1026" s="3">
        <v>-165.55600000000001</v>
      </c>
      <c r="AP1026" s="3">
        <v>-175.22900000000001</v>
      </c>
      <c r="AQ1026" s="3">
        <v>-232.441</v>
      </c>
      <c r="AR1026" s="3">
        <v>-363.416</v>
      </c>
      <c r="AS1026" s="3">
        <v>-587.84299999999996</v>
      </c>
      <c r="AT1026" s="3">
        <v>-483.48899999999998</v>
      </c>
      <c r="AU1026" s="3">
        <v>-438.036</v>
      </c>
      <c r="AV1026" s="3">
        <v>-524.81299999999999</v>
      </c>
      <c r="AW1026" s="3">
        <v>-579.89800000000002</v>
      </c>
      <c r="AX1026" s="3">
        <v>-605.43200000000002</v>
      </c>
      <c r="AY1026" s="3">
        <v>-669.01499999999999</v>
      </c>
      <c r="AZ1026" s="3">
        <v>-676.24800000000005</v>
      </c>
      <c r="BA1026">
        <v>-677.38800000000003</v>
      </c>
      <c r="BB1026">
        <v>2017</v>
      </c>
    </row>
    <row r="1027" spans="1:54" hidden="1" x14ac:dyDescent="0.2">
      <c r="A1027">
        <v>223</v>
      </c>
      <c r="B1027" t="s">
        <v>539</v>
      </c>
      <c r="C1027" t="s">
        <v>246</v>
      </c>
      <c r="D1027" t="s">
        <v>11</v>
      </c>
      <c r="E1027" t="s">
        <v>245</v>
      </c>
      <c r="F1027" t="s">
        <v>244</v>
      </c>
      <c r="G1027" t="s">
        <v>243</v>
      </c>
      <c r="I1027" t="s">
        <v>362</v>
      </c>
      <c r="J1027" s="3" t="s">
        <v>215</v>
      </c>
      <c r="K1027" s="3" t="s">
        <v>215</v>
      </c>
      <c r="L1027" s="3" t="s">
        <v>215</v>
      </c>
      <c r="M1027" s="3" t="s">
        <v>215</v>
      </c>
      <c r="N1027" s="3" t="s">
        <v>215</v>
      </c>
      <c r="O1027" s="3" t="s">
        <v>215</v>
      </c>
      <c r="P1027" s="3" t="s">
        <v>215</v>
      </c>
      <c r="Q1027" s="3" t="s">
        <v>215</v>
      </c>
      <c r="R1027" s="3" t="s">
        <v>215</v>
      </c>
      <c r="S1027" s="3" t="s">
        <v>215</v>
      </c>
      <c r="T1027" s="3" t="s">
        <v>215</v>
      </c>
      <c r="U1027" s="3" t="s">
        <v>215</v>
      </c>
      <c r="V1027" s="3" t="s">
        <v>215</v>
      </c>
      <c r="W1027" s="3" t="s">
        <v>215</v>
      </c>
      <c r="X1027" s="3" t="s">
        <v>215</v>
      </c>
      <c r="Y1027" s="3" t="s">
        <v>215</v>
      </c>
      <c r="Z1027" s="3">
        <v>0</v>
      </c>
      <c r="AA1027" s="3">
        <v>0</v>
      </c>
      <c r="AB1027" s="3">
        <v>0</v>
      </c>
      <c r="AC1027" s="3">
        <v>0</v>
      </c>
      <c r="AD1027" s="3">
        <v>-3.4940000000000002</v>
      </c>
      <c r="AE1027" s="3">
        <v>-2.64</v>
      </c>
      <c r="AF1027" s="3">
        <v>-3.8119999999999998</v>
      </c>
      <c r="AG1027" s="3">
        <v>-3.8220000000000001</v>
      </c>
      <c r="AH1027" s="3">
        <v>-2.3839999999999999</v>
      </c>
      <c r="AI1027" s="3">
        <v>-2.8719999999999999</v>
      </c>
      <c r="AJ1027" s="3">
        <v>-3.01</v>
      </c>
      <c r="AK1027" s="3">
        <v>-2.972</v>
      </c>
      <c r="AL1027" s="3">
        <v>-2.2759999999999998</v>
      </c>
      <c r="AM1027" s="3">
        <v>-3.0590000000000002</v>
      </c>
      <c r="AN1027" s="3">
        <v>-4.2300000000000004</v>
      </c>
      <c r="AO1027" s="3">
        <v>-3.9470000000000001</v>
      </c>
      <c r="AP1027" s="3">
        <v>-3.782</v>
      </c>
      <c r="AQ1027" s="3">
        <v>-4.5810000000000004</v>
      </c>
      <c r="AR1027" s="3">
        <v>-6.5410000000000004</v>
      </c>
      <c r="AS1027" s="3">
        <v>-9.7579999999999991</v>
      </c>
      <c r="AT1027" s="3">
        <v>-7.3789999999999996</v>
      </c>
      <c r="AU1027" s="3">
        <v>-6.3890000000000002</v>
      </c>
      <c r="AV1027" s="3">
        <v>-7.3129999999999997</v>
      </c>
      <c r="AW1027" s="3">
        <v>-7.63</v>
      </c>
      <c r="AX1027" s="3">
        <v>-7.4989999999999997</v>
      </c>
      <c r="AY1027" s="3">
        <v>-7.8</v>
      </c>
      <c r="AZ1027" s="3">
        <v>-7.4169999999999998</v>
      </c>
      <c r="BA1027">
        <v>-6.95</v>
      </c>
      <c r="BB1027">
        <v>2017</v>
      </c>
    </row>
    <row r="1028" spans="1:54" hidden="1" x14ac:dyDescent="0.2">
      <c r="A1028">
        <v>223</v>
      </c>
      <c r="B1028" t="s">
        <v>539</v>
      </c>
      <c r="C1028" t="s">
        <v>242</v>
      </c>
      <c r="D1028" t="s">
        <v>11</v>
      </c>
      <c r="E1028" t="s">
        <v>240</v>
      </c>
      <c r="F1028" t="s">
        <v>239</v>
      </c>
      <c r="G1028" t="s">
        <v>225</v>
      </c>
      <c r="H1028" t="s">
        <v>222</v>
      </c>
      <c r="I1028" t="s">
        <v>888</v>
      </c>
      <c r="J1028" s="3" t="s">
        <v>215</v>
      </c>
      <c r="K1028" s="3" t="s">
        <v>215</v>
      </c>
      <c r="L1028" s="3" t="s">
        <v>215</v>
      </c>
      <c r="M1028" s="3" t="s">
        <v>215</v>
      </c>
      <c r="N1028" s="3" t="s">
        <v>215</v>
      </c>
      <c r="O1028" s="3" t="s">
        <v>215</v>
      </c>
      <c r="P1028" s="3" t="s">
        <v>215</v>
      </c>
      <c r="Q1028" s="3" t="s">
        <v>215</v>
      </c>
      <c r="R1028" s="3" t="s">
        <v>215</v>
      </c>
      <c r="S1028" s="3" t="s">
        <v>215</v>
      </c>
      <c r="T1028" s="3" t="s">
        <v>215</v>
      </c>
      <c r="U1028" s="3" t="s">
        <v>215</v>
      </c>
      <c r="V1028" s="3" t="s">
        <v>215</v>
      </c>
      <c r="W1028" s="3" t="s">
        <v>215</v>
      </c>
      <c r="X1028" s="3" t="s">
        <v>215</v>
      </c>
      <c r="Y1028" s="3" t="s">
        <v>215</v>
      </c>
      <c r="Z1028" s="3" t="s">
        <v>215</v>
      </c>
      <c r="AA1028" s="3" t="s">
        <v>215</v>
      </c>
      <c r="AB1028" s="3" t="s">
        <v>215</v>
      </c>
      <c r="AC1028" s="3" t="s">
        <v>215</v>
      </c>
      <c r="AD1028" s="3" t="s">
        <v>215</v>
      </c>
      <c r="AE1028" s="3" t="s">
        <v>215</v>
      </c>
      <c r="AF1028" s="3">
        <v>140.58699999999999</v>
      </c>
      <c r="AG1028" s="3">
        <v>55.652999999999999</v>
      </c>
      <c r="AH1028" s="3">
        <v>72.218999999999994</v>
      </c>
      <c r="AI1028" s="3">
        <v>81.284999999999997</v>
      </c>
      <c r="AJ1028" s="3">
        <v>75.915999999999997</v>
      </c>
      <c r="AK1028" s="3">
        <v>88.078000000000003</v>
      </c>
      <c r="AL1028" s="3">
        <v>117.827</v>
      </c>
      <c r="AM1028" s="3">
        <v>64.769000000000005</v>
      </c>
      <c r="AN1028" s="3">
        <v>89.715999999999994</v>
      </c>
      <c r="AO1028" s="3">
        <v>128.71</v>
      </c>
      <c r="AP1028" s="3">
        <v>92.551000000000002</v>
      </c>
      <c r="AQ1028" s="3">
        <v>91.305999999999997</v>
      </c>
      <c r="AR1028" s="3">
        <v>1.988</v>
      </c>
      <c r="AS1028" s="3">
        <v>-117.38500000000001</v>
      </c>
      <c r="AT1028" s="3">
        <v>-156.67699999999999</v>
      </c>
      <c r="AU1028" s="3">
        <v>-111.751</v>
      </c>
      <c r="AV1028" s="3">
        <v>-160.006</v>
      </c>
      <c r="AW1028" s="3">
        <v>-134.49199999999999</v>
      </c>
      <c r="AX1028" s="3">
        <v>-88.825000000000003</v>
      </c>
      <c r="AY1028" s="3">
        <v>-38.36</v>
      </c>
      <c r="AZ1028" s="3">
        <v>12.920999999999999</v>
      </c>
      <c r="BA1028">
        <v>55.628999999999998</v>
      </c>
      <c r="BB1028">
        <v>2017</v>
      </c>
    </row>
    <row r="1029" spans="1:54" hidden="1" x14ac:dyDescent="0.2">
      <c r="A1029">
        <v>223</v>
      </c>
      <c r="B1029" t="s">
        <v>539</v>
      </c>
      <c r="C1029" t="s">
        <v>241</v>
      </c>
      <c r="D1029" t="s">
        <v>11</v>
      </c>
      <c r="E1029" t="s">
        <v>240</v>
      </c>
      <c r="F1029" t="s">
        <v>239</v>
      </c>
      <c r="G1029" t="s">
        <v>217</v>
      </c>
      <c r="I1029" t="s">
        <v>238</v>
      </c>
      <c r="J1029" s="3" t="s">
        <v>215</v>
      </c>
      <c r="K1029" s="3" t="s">
        <v>215</v>
      </c>
      <c r="L1029" s="3" t="s">
        <v>215</v>
      </c>
      <c r="M1029" s="3" t="s">
        <v>215</v>
      </c>
      <c r="N1029" s="3" t="s">
        <v>215</v>
      </c>
      <c r="O1029" s="3" t="s">
        <v>215</v>
      </c>
      <c r="P1029" s="3" t="s">
        <v>215</v>
      </c>
      <c r="Q1029" s="3" t="s">
        <v>215</v>
      </c>
      <c r="R1029" s="3" t="s">
        <v>215</v>
      </c>
      <c r="S1029" s="3" t="s">
        <v>215</v>
      </c>
      <c r="T1029" s="3" t="s">
        <v>215</v>
      </c>
      <c r="U1029" s="3" t="s">
        <v>215</v>
      </c>
      <c r="V1029" s="3" t="s">
        <v>215</v>
      </c>
      <c r="W1029" s="3" t="s">
        <v>215</v>
      </c>
      <c r="X1029" s="3" t="s">
        <v>215</v>
      </c>
      <c r="Y1029" s="3" t="s">
        <v>215</v>
      </c>
      <c r="Z1029" s="3" t="s">
        <v>215</v>
      </c>
      <c r="AA1029" s="3" t="s">
        <v>215</v>
      </c>
      <c r="AB1029" s="3" t="s">
        <v>215</v>
      </c>
      <c r="AC1029" s="3" t="s">
        <v>215</v>
      </c>
      <c r="AD1029" s="3" t="s">
        <v>215</v>
      </c>
      <c r="AE1029" s="3" t="s">
        <v>215</v>
      </c>
      <c r="AF1029" s="3">
        <v>9.4510000000000005</v>
      </c>
      <c r="AG1029" s="3">
        <v>3.2429999999999999</v>
      </c>
      <c r="AH1029" s="3">
        <v>3.694</v>
      </c>
      <c r="AI1029" s="3">
        <v>3.7490000000000001</v>
      </c>
      <c r="AJ1029" s="3">
        <v>3.1539999999999999</v>
      </c>
      <c r="AK1029" s="3">
        <v>3.24</v>
      </c>
      <c r="AL1029" s="3">
        <v>3.7909999999999999</v>
      </c>
      <c r="AM1029" s="3">
        <v>1.9450000000000001</v>
      </c>
      <c r="AN1029" s="3">
        <v>2.31</v>
      </c>
      <c r="AO1029" s="3">
        <v>2.9409999999999998</v>
      </c>
      <c r="AP1029" s="3">
        <v>1.9219999999999999</v>
      </c>
      <c r="AQ1029" s="3">
        <v>1.7130000000000001</v>
      </c>
      <c r="AR1029" s="3">
        <v>3.4000000000000002E-2</v>
      </c>
      <c r="AS1029" s="3">
        <v>-1.958</v>
      </c>
      <c r="AT1029" s="3">
        <v>-2.504</v>
      </c>
      <c r="AU1029" s="3">
        <v>-1.704</v>
      </c>
      <c r="AV1029" s="3">
        <v>-2.302</v>
      </c>
      <c r="AW1029" s="3">
        <v>-1.8029999999999999</v>
      </c>
      <c r="AX1029" s="3">
        <v>-1.113</v>
      </c>
      <c r="AY1029" s="3">
        <v>-0.45</v>
      </c>
      <c r="AZ1029" s="3">
        <v>0.14199999999999999</v>
      </c>
      <c r="BA1029">
        <v>0.57099999999999995</v>
      </c>
      <c r="BB1029">
        <v>2017</v>
      </c>
    </row>
    <row r="1030" spans="1:54" hidden="1" x14ac:dyDescent="0.2">
      <c r="A1030">
        <v>223</v>
      </c>
      <c r="B1030" t="s">
        <v>539</v>
      </c>
      <c r="C1030" t="s">
        <v>237</v>
      </c>
      <c r="D1030" t="s">
        <v>11</v>
      </c>
      <c r="E1030" t="s">
        <v>235</v>
      </c>
      <c r="F1030" t="s">
        <v>234</v>
      </c>
      <c r="G1030" t="s">
        <v>225</v>
      </c>
      <c r="H1030" t="s">
        <v>222</v>
      </c>
      <c r="I1030" t="s">
        <v>888</v>
      </c>
      <c r="J1030" s="3" t="s">
        <v>215</v>
      </c>
      <c r="K1030" s="3" t="s">
        <v>215</v>
      </c>
      <c r="L1030" s="3" t="s">
        <v>215</v>
      </c>
      <c r="M1030" s="3" t="s">
        <v>215</v>
      </c>
      <c r="N1030" s="3" t="s">
        <v>215</v>
      </c>
      <c r="O1030" s="3" t="s">
        <v>215</v>
      </c>
      <c r="P1030" s="3" t="s">
        <v>215</v>
      </c>
      <c r="Q1030" s="3" t="s">
        <v>215</v>
      </c>
      <c r="R1030" s="3" t="s">
        <v>215</v>
      </c>
      <c r="S1030" s="3" t="s">
        <v>215</v>
      </c>
      <c r="T1030" s="3" t="s">
        <v>215</v>
      </c>
      <c r="U1030" s="3" t="s">
        <v>215</v>
      </c>
      <c r="V1030" s="3" t="s">
        <v>215</v>
      </c>
      <c r="W1030" s="3" t="s">
        <v>215</v>
      </c>
      <c r="X1030" s="3" t="s">
        <v>215</v>
      </c>
      <c r="Y1030" s="3" t="s">
        <v>215</v>
      </c>
      <c r="Z1030" s="3" t="s">
        <v>215</v>
      </c>
      <c r="AA1030" s="3" t="s">
        <v>215</v>
      </c>
      <c r="AB1030" s="3" t="s">
        <v>215</v>
      </c>
      <c r="AC1030" s="3" t="s">
        <v>215</v>
      </c>
      <c r="AD1030" s="3">
        <v>563.16399999999999</v>
      </c>
      <c r="AE1030" s="3">
        <v>677.43100000000004</v>
      </c>
      <c r="AF1030" s="3">
        <v>892.29200000000003</v>
      </c>
      <c r="AG1030" s="3">
        <v>932.13800000000003</v>
      </c>
      <c r="AH1030" s="3">
        <v>982.50900000000001</v>
      </c>
      <c r="AI1030" s="3">
        <v>1040.046</v>
      </c>
      <c r="AJ1030" s="3">
        <v>1120.0530000000001</v>
      </c>
      <c r="AK1030" s="3">
        <v>1200.799</v>
      </c>
      <c r="AL1030" s="3">
        <v>1153.6310000000001</v>
      </c>
      <c r="AM1030" s="3">
        <v>1345.325</v>
      </c>
      <c r="AN1030" s="3">
        <v>1475.82</v>
      </c>
      <c r="AO1030" s="3">
        <v>1508.547</v>
      </c>
      <c r="AP1030" s="3">
        <v>1550.0830000000001</v>
      </c>
      <c r="AQ1030" s="3">
        <v>1626.335</v>
      </c>
      <c r="AR1030" s="3">
        <v>1883.1469999999999</v>
      </c>
      <c r="AS1030" s="3">
        <v>2136.8879999999999</v>
      </c>
      <c r="AT1030" s="3">
        <v>2892.913</v>
      </c>
      <c r="AU1030" s="3">
        <v>3382.942</v>
      </c>
      <c r="AV1030" s="3">
        <v>3841.7449999999999</v>
      </c>
      <c r="AW1030" s="3">
        <v>4408.3549999999996</v>
      </c>
      <c r="AX1030" s="3">
        <v>5043.58</v>
      </c>
      <c r="AY1030" s="3">
        <v>5691.866</v>
      </c>
      <c r="AZ1030" s="3">
        <v>6340.5429999999997</v>
      </c>
      <c r="BA1030">
        <v>6968.058</v>
      </c>
      <c r="BB1030">
        <v>2017</v>
      </c>
    </row>
    <row r="1031" spans="1:54" hidden="1" x14ac:dyDescent="0.2">
      <c r="A1031">
        <v>223</v>
      </c>
      <c r="B1031" t="s">
        <v>539</v>
      </c>
      <c r="C1031" t="s">
        <v>236</v>
      </c>
      <c r="D1031" t="s">
        <v>11</v>
      </c>
      <c r="E1031" t="s">
        <v>235</v>
      </c>
      <c r="F1031" t="s">
        <v>234</v>
      </c>
      <c r="G1031" t="s">
        <v>217</v>
      </c>
      <c r="I1031" t="s">
        <v>354</v>
      </c>
      <c r="J1031" s="3" t="s">
        <v>215</v>
      </c>
      <c r="K1031" s="3" t="s">
        <v>215</v>
      </c>
      <c r="L1031" s="3" t="s">
        <v>215</v>
      </c>
      <c r="M1031" s="3" t="s">
        <v>215</v>
      </c>
      <c r="N1031" s="3" t="s">
        <v>215</v>
      </c>
      <c r="O1031" s="3" t="s">
        <v>215</v>
      </c>
      <c r="P1031" s="3" t="s">
        <v>215</v>
      </c>
      <c r="Q1031" s="3" t="s">
        <v>215</v>
      </c>
      <c r="R1031" s="3" t="s">
        <v>215</v>
      </c>
      <c r="S1031" s="3" t="s">
        <v>215</v>
      </c>
      <c r="T1031" s="3" t="s">
        <v>215</v>
      </c>
      <c r="U1031" s="3" t="s">
        <v>215</v>
      </c>
      <c r="V1031" s="3" t="s">
        <v>215</v>
      </c>
      <c r="W1031" s="3" t="s">
        <v>215</v>
      </c>
      <c r="X1031" s="3" t="s">
        <v>215</v>
      </c>
      <c r="Y1031" s="3" t="s">
        <v>215</v>
      </c>
      <c r="Z1031" s="3" t="s">
        <v>215</v>
      </c>
      <c r="AA1031" s="3" t="s">
        <v>215</v>
      </c>
      <c r="AB1031" s="3" t="s">
        <v>215</v>
      </c>
      <c r="AC1031" s="3" t="s">
        <v>215</v>
      </c>
      <c r="AD1031" s="3">
        <v>46.966999999999999</v>
      </c>
      <c r="AE1031" s="3">
        <v>51.488</v>
      </c>
      <c r="AF1031" s="3">
        <v>59.985999999999997</v>
      </c>
      <c r="AG1031" s="3">
        <v>54.311999999999998</v>
      </c>
      <c r="AH1031" s="3">
        <v>50.25</v>
      </c>
      <c r="AI1031" s="3">
        <v>47.966999999999999</v>
      </c>
      <c r="AJ1031" s="3">
        <v>46.539000000000001</v>
      </c>
      <c r="AK1031" s="3">
        <v>44.174999999999997</v>
      </c>
      <c r="AL1031" s="3">
        <v>37.118000000000002</v>
      </c>
      <c r="AM1031" s="3">
        <v>40.401000000000003</v>
      </c>
      <c r="AN1031" s="3">
        <v>38</v>
      </c>
      <c r="AO1031" s="3">
        <v>34.472000000000001</v>
      </c>
      <c r="AP1031" s="3">
        <v>32.192999999999998</v>
      </c>
      <c r="AQ1031" s="3">
        <v>30.51</v>
      </c>
      <c r="AR1031" s="3">
        <v>32.591000000000001</v>
      </c>
      <c r="AS1031" s="3">
        <v>35.646999999999998</v>
      </c>
      <c r="AT1031" s="3">
        <v>46.234999999999999</v>
      </c>
      <c r="AU1031" s="3">
        <v>51.582999999999998</v>
      </c>
      <c r="AV1031" s="3">
        <v>55.274000000000001</v>
      </c>
      <c r="AW1031" s="3">
        <v>59.107999999999997</v>
      </c>
      <c r="AX1031" s="3">
        <v>63.215000000000003</v>
      </c>
      <c r="AY1031" s="3">
        <v>66.745999999999995</v>
      </c>
      <c r="AZ1031" s="3">
        <v>69.539000000000001</v>
      </c>
      <c r="BA1031">
        <v>71.491</v>
      </c>
      <c r="BB1031">
        <v>2017</v>
      </c>
    </row>
    <row r="1032" spans="1:54" hidden="1" x14ac:dyDescent="0.2">
      <c r="A1032">
        <v>223</v>
      </c>
      <c r="B1032" t="s">
        <v>539</v>
      </c>
      <c r="C1032" t="s">
        <v>233</v>
      </c>
      <c r="D1032" t="s">
        <v>11</v>
      </c>
      <c r="E1032" t="s">
        <v>231</v>
      </c>
      <c r="F1032" t="s">
        <v>230</v>
      </c>
      <c r="G1032" t="s">
        <v>225</v>
      </c>
      <c r="H1032" t="s">
        <v>222</v>
      </c>
      <c r="I1032" t="s">
        <v>888</v>
      </c>
      <c r="J1032" s="3" t="s">
        <v>215</v>
      </c>
      <c r="K1032" s="3" t="s">
        <v>215</v>
      </c>
      <c r="L1032" s="3" t="s">
        <v>215</v>
      </c>
      <c r="M1032" s="3" t="s">
        <v>215</v>
      </c>
      <c r="N1032" s="3" t="s">
        <v>215</v>
      </c>
      <c r="O1032" s="3" t="s">
        <v>215</v>
      </c>
      <c r="P1032" s="3" t="s">
        <v>215</v>
      </c>
      <c r="Q1032" s="3" t="s">
        <v>215</v>
      </c>
      <c r="R1032" s="3" t="s">
        <v>215</v>
      </c>
      <c r="S1032" s="3" t="s">
        <v>215</v>
      </c>
      <c r="T1032" s="3" t="s">
        <v>215</v>
      </c>
      <c r="U1032" s="3" t="s">
        <v>215</v>
      </c>
      <c r="V1032" s="3" t="s">
        <v>215</v>
      </c>
      <c r="W1032" s="3" t="s">
        <v>215</v>
      </c>
      <c r="X1032" s="3" t="s">
        <v>215</v>
      </c>
      <c r="Y1032" s="3" t="s">
        <v>215</v>
      </c>
      <c r="Z1032" s="3" t="s">
        <v>215</v>
      </c>
      <c r="AA1032" s="3" t="s">
        <v>215</v>
      </c>
      <c r="AB1032" s="3" t="s">
        <v>215</v>
      </c>
      <c r="AC1032" s="3" t="s">
        <v>215</v>
      </c>
      <c r="AD1032" s="3">
        <v>786.13499999999999</v>
      </c>
      <c r="AE1032" s="3">
        <v>921.73599999999999</v>
      </c>
      <c r="AF1032" s="3">
        <v>1173.1310000000001</v>
      </c>
      <c r="AG1032" s="3">
        <v>1268.2429999999999</v>
      </c>
      <c r="AH1032" s="3">
        <v>1371.93</v>
      </c>
      <c r="AI1032" s="3">
        <v>1488.6990000000001</v>
      </c>
      <c r="AJ1032" s="3">
        <v>1586.5070000000001</v>
      </c>
      <c r="AK1032" s="3">
        <v>1733.9829999999999</v>
      </c>
      <c r="AL1032" s="3">
        <v>1923.972</v>
      </c>
      <c r="AM1032" s="3">
        <v>2164.607</v>
      </c>
      <c r="AN1032" s="3">
        <v>2449.83</v>
      </c>
      <c r="AO1032" s="3">
        <v>2678.502</v>
      </c>
      <c r="AP1032" s="3">
        <v>2994.5709999999999</v>
      </c>
      <c r="AQ1032" s="3">
        <v>3209.2469999999998</v>
      </c>
      <c r="AR1032" s="3">
        <v>3600.8670000000002</v>
      </c>
      <c r="AS1032" s="3">
        <v>4351.3209999999999</v>
      </c>
      <c r="AT1032" s="3">
        <v>4908.0029999999997</v>
      </c>
      <c r="AU1032" s="3">
        <v>5507.5609999999997</v>
      </c>
      <c r="AV1032" s="3">
        <v>6069.866</v>
      </c>
      <c r="AW1032" s="3">
        <v>6730.1769999999997</v>
      </c>
      <c r="AX1032" s="3">
        <v>7395.8440000000001</v>
      </c>
      <c r="AY1032" s="3">
        <v>8065.22</v>
      </c>
      <c r="AZ1032" s="3">
        <v>8728.7219999999998</v>
      </c>
      <c r="BA1032">
        <v>9386.4</v>
      </c>
      <c r="BB1032">
        <v>2017</v>
      </c>
    </row>
    <row r="1033" spans="1:54" hidden="1" x14ac:dyDescent="0.2">
      <c r="A1033">
        <v>223</v>
      </c>
      <c r="B1033" t="s">
        <v>539</v>
      </c>
      <c r="C1033" t="s">
        <v>232</v>
      </c>
      <c r="D1033" t="s">
        <v>11</v>
      </c>
      <c r="E1033" t="s">
        <v>231</v>
      </c>
      <c r="F1033" t="s">
        <v>230</v>
      </c>
      <c r="G1033" t="s">
        <v>217</v>
      </c>
      <c r="I1033" t="s">
        <v>229</v>
      </c>
      <c r="J1033" s="3" t="s">
        <v>215</v>
      </c>
      <c r="K1033" s="3" t="s">
        <v>215</v>
      </c>
      <c r="L1033" s="3" t="s">
        <v>215</v>
      </c>
      <c r="M1033" s="3" t="s">
        <v>215</v>
      </c>
      <c r="N1033" s="3" t="s">
        <v>215</v>
      </c>
      <c r="O1033" s="3" t="s">
        <v>215</v>
      </c>
      <c r="P1033" s="3" t="s">
        <v>215</v>
      </c>
      <c r="Q1033" s="3" t="s">
        <v>215</v>
      </c>
      <c r="R1033" s="3" t="s">
        <v>215</v>
      </c>
      <c r="S1033" s="3" t="s">
        <v>215</v>
      </c>
      <c r="T1033" s="3" t="s">
        <v>215</v>
      </c>
      <c r="U1033" s="3" t="s">
        <v>215</v>
      </c>
      <c r="V1033" s="3" t="s">
        <v>215</v>
      </c>
      <c r="W1033" s="3" t="s">
        <v>215</v>
      </c>
      <c r="X1033" s="3" t="s">
        <v>215</v>
      </c>
      <c r="Y1033" s="3" t="s">
        <v>215</v>
      </c>
      <c r="Z1033" s="3" t="s">
        <v>215</v>
      </c>
      <c r="AA1033" s="3" t="s">
        <v>215</v>
      </c>
      <c r="AB1033" s="3" t="s">
        <v>215</v>
      </c>
      <c r="AC1033" s="3" t="s">
        <v>215</v>
      </c>
      <c r="AD1033" s="3">
        <v>65.563000000000002</v>
      </c>
      <c r="AE1033" s="3">
        <v>70.055999999999997</v>
      </c>
      <c r="AF1033" s="3">
        <v>78.866</v>
      </c>
      <c r="AG1033" s="3">
        <v>73.896000000000001</v>
      </c>
      <c r="AH1033" s="3">
        <v>70.167000000000002</v>
      </c>
      <c r="AI1033" s="3">
        <v>68.659000000000006</v>
      </c>
      <c r="AJ1033" s="3">
        <v>65.92</v>
      </c>
      <c r="AK1033" s="3">
        <v>63.789000000000001</v>
      </c>
      <c r="AL1033" s="3">
        <v>61.904000000000003</v>
      </c>
      <c r="AM1033" s="3">
        <v>65.004000000000005</v>
      </c>
      <c r="AN1033" s="3">
        <v>63.078000000000003</v>
      </c>
      <c r="AO1033" s="3">
        <v>61.207000000000001</v>
      </c>
      <c r="AP1033" s="3">
        <v>62.192</v>
      </c>
      <c r="AQ1033" s="3">
        <v>60.206000000000003</v>
      </c>
      <c r="AR1033" s="3">
        <v>62.319000000000003</v>
      </c>
      <c r="AS1033" s="3">
        <v>72.587000000000003</v>
      </c>
      <c r="AT1033" s="3">
        <v>78.441000000000003</v>
      </c>
      <c r="AU1033" s="3">
        <v>83.98</v>
      </c>
      <c r="AV1033" s="3">
        <v>87.331000000000003</v>
      </c>
      <c r="AW1033" s="3">
        <v>90.24</v>
      </c>
      <c r="AX1033" s="3">
        <v>92.697999999999993</v>
      </c>
      <c r="AY1033" s="3">
        <v>94.578000000000003</v>
      </c>
      <c r="AZ1033" s="3">
        <v>95.730999999999995</v>
      </c>
      <c r="BA1033">
        <v>96.302000000000007</v>
      </c>
      <c r="BB1033">
        <v>2017</v>
      </c>
    </row>
    <row r="1034" spans="1:54" hidden="1" x14ac:dyDescent="0.2">
      <c r="A1034">
        <v>223</v>
      </c>
      <c r="B1034" t="s">
        <v>539</v>
      </c>
      <c r="C1034" t="s">
        <v>228</v>
      </c>
      <c r="D1034" t="s">
        <v>11</v>
      </c>
      <c r="E1034" t="s">
        <v>227</v>
      </c>
      <c r="F1034" t="s">
        <v>226</v>
      </c>
      <c r="G1034" t="s">
        <v>225</v>
      </c>
      <c r="H1034" t="s">
        <v>222</v>
      </c>
      <c r="I1034" t="s">
        <v>888</v>
      </c>
      <c r="J1034" s="3" t="s">
        <v>355</v>
      </c>
      <c r="K1034" s="3" t="s">
        <v>355</v>
      </c>
      <c r="L1034" s="3" t="s">
        <v>355</v>
      </c>
      <c r="M1034" s="3" t="s">
        <v>355</v>
      </c>
      <c r="N1034" s="3" t="s">
        <v>355</v>
      </c>
      <c r="O1034" s="3" t="s">
        <v>355</v>
      </c>
      <c r="P1034" s="3" t="s">
        <v>355</v>
      </c>
      <c r="Q1034" s="3" t="s">
        <v>355</v>
      </c>
      <c r="R1034" s="3" t="s">
        <v>355</v>
      </c>
      <c r="S1034" s="3" t="s">
        <v>355</v>
      </c>
      <c r="T1034" s="3">
        <v>1.0999999999999999E-2</v>
      </c>
      <c r="U1034" s="3">
        <v>5.8999999999999997E-2</v>
      </c>
      <c r="V1034" s="3">
        <v>0.627</v>
      </c>
      <c r="W1034" s="3">
        <v>13.798999999999999</v>
      </c>
      <c r="X1034" s="3">
        <v>349.25799999999998</v>
      </c>
      <c r="Y1034" s="3">
        <v>720.34900000000005</v>
      </c>
      <c r="Z1034" s="3">
        <v>854.029</v>
      </c>
      <c r="AA1034" s="3">
        <v>952.56899999999996</v>
      </c>
      <c r="AB1034" s="3">
        <v>1003.288</v>
      </c>
      <c r="AC1034" s="3">
        <v>1088.1189999999999</v>
      </c>
      <c r="AD1034" s="3">
        <v>1199.058</v>
      </c>
      <c r="AE1034" s="3">
        <v>1315.7090000000001</v>
      </c>
      <c r="AF1034" s="3">
        <v>1487.5050000000001</v>
      </c>
      <c r="AG1034" s="3">
        <v>1716.2529999999999</v>
      </c>
      <c r="AH1034" s="3">
        <v>1955.2429999999999</v>
      </c>
      <c r="AI1034" s="3">
        <v>2168.241</v>
      </c>
      <c r="AJ1034" s="3">
        <v>2406.7069999999999</v>
      </c>
      <c r="AK1034" s="3">
        <v>2718.2930000000001</v>
      </c>
      <c r="AL1034" s="3">
        <v>3107.971</v>
      </c>
      <c r="AM1034" s="3">
        <v>3329.951</v>
      </c>
      <c r="AN1034" s="3">
        <v>3883.788</v>
      </c>
      <c r="AO1034" s="3">
        <v>4376.1009999999997</v>
      </c>
      <c r="AP1034" s="3">
        <v>4815.0129999999999</v>
      </c>
      <c r="AQ1034" s="3">
        <v>5330.4440000000004</v>
      </c>
      <c r="AR1034" s="3">
        <v>5778.1360000000004</v>
      </c>
      <c r="AS1034" s="3">
        <v>5994.652</v>
      </c>
      <c r="AT1034" s="3">
        <v>6256.9189999999999</v>
      </c>
      <c r="AU1034" s="3">
        <v>6558.1940000000004</v>
      </c>
      <c r="AV1034" s="3">
        <v>6950.4</v>
      </c>
      <c r="AW1034" s="3">
        <v>7458.0810000000001</v>
      </c>
      <c r="AX1034" s="3">
        <v>7978.4260000000004</v>
      </c>
      <c r="AY1034" s="3">
        <v>8527.6020000000008</v>
      </c>
      <c r="AZ1034" s="3">
        <v>9117.9599999999991</v>
      </c>
      <c r="BA1034">
        <v>9746.8130000000001</v>
      </c>
      <c r="BB1034">
        <v>2017</v>
      </c>
    </row>
    <row r="1035" spans="1:54" hidden="1" x14ac:dyDescent="0.2">
      <c r="A1035">
        <v>223</v>
      </c>
      <c r="B1035" t="s">
        <v>539</v>
      </c>
      <c r="C1035" t="s">
        <v>224</v>
      </c>
      <c r="D1035" t="s">
        <v>11</v>
      </c>
      <c r="E1035" t="s">
        <v>219</v>
      </c>
      <c r="F1035" t="s">
        <v>218</v>
      </c>
      <c r="G1035" t="s">
        <v>223</v>
      </c>
      <c r="H1035" t="s">
        <v>222</v>
      </c>
      <c r="I1035" t="s">
        <v>889</v>
      </c>
      <c r="J1035" s="3">
        <v>-12.807</v>
      </c>
      <c r="K1035" s="3">
        <v>-11.734999999999999</v>
      </c>
      <c r="L1035" s="3">
        <v>-16.311</v>
      </c>
      <c r="M1035" s="3">
        <v>-6.8369999999999997</v>
      </c>
      <c r="N1035" s="3">
        <v>0.04</v>
      </c>
      <c r="O1035" s="3">
        <v>-0.22800000000000001</v>
      </c>
      <c r="P1035" s="3">
        <v>-5.6509999999999998</v>
      </c>
      <c r="Q1035" s="3">
        <v>-1.4350000000000001</v>
      </c>
      <c r="R1035" s="3">
        <v>4.173</v>
      </c>
      <c r="S1035" s="3">
        <v>1.034</v>
      </c>
      <c r="T1035" s="3">
        <v>-3.7850000000000001</v>
      </c>
      <c r="U1035" s="3">
        <v>-1.405</v>
      </c>
      <c r="V1035" s="3">
        <v>6.1449999999999996</v>
      </c>
      <c r="W1035" s="3">
        <v>-0.59199999999999997</v>
      </c>
      <c r="X1035" s="3">
        <v>-1.681</v>
      </c>
      <c r="Y1035" s="3">
        <v>-18.712</v>
      </c>
      <c r="Z1035" s="3">
        <v>-23.843</v>
      </c>
      <c r="AA1035" s="3">
        <v>-30.852</v>
      </c>
      <c r="AB1035" s="3">
        <v>-33.892000000000003</v>
      </c>
      <c r="AC1035" s="3">
        <v>-25.869</v>
      </c>
      <c r="AD1035" s="3">
        <v>-24.794</v>
      </c>
      <c r="AE1035" s="3">
        <v>-23.721</v>
      </c>
      <c r="AF1035" s="3">
        <v>-8.0969999999999995</v>
      </c>
      <c r="AG1035" s="3">
        <v>3.76</v>
      </c>
      <c r="AH1035" s="3">
        <v>11.347</v>
      </c>
      <c r="AI1035" s="3">
        <v>13.547000000000001</v>
      </c>
      <c r="AJ1035" s="3">
        <v>13.03</v>
      </c>
      <c r="AK1035" s="3">
        <v>0.40799999999999997</v>
      </c>
      <c r="AL1035" s="3">
        <v>-30.64</v>
      </c>
      <c r="AM1035" s="3">
        <v>-26.260999999999999</v>
      </c>
      <c r="AN1035" s="3">
        <v>-75.823999999999998</v>
      </c>
      <c r="AO1035" s="3">
        <v>-77.031999999999996</v>
      </c>
      <c r="AP1035" s="3">
        <v>-74.218000000000004</v>
      </c>
      <c r="AQ1035" s="3">
        <v>-74.838999999999999</v>
      </c>
      <c r="AR1035" s="3">
        <v>-104.181</v>
      </c>
      <c r="AS1035" s="3">
        <v>-59.433999999999997</v>
      </c>
      <c r="AT1035" s="3">
        <v>-23.53</v>
      </c>
      <c r="AU1035" s="3">
        <v>-9.7620000000000005</v>
      </c>
      <c r="AV1035" s="3">
        <v>-33.470999999999997</v>
      </c>
      <c r="AW1035" s="3">
        <v>-40.067</v>
      </c>
      <c r="AX1035" s="3">
        <v>-41.558999999999997</v>
      </c>
      <c r="AY1035" s="3">
        <v>-47.746000000000002</v>
      </c>
      <c r="AZ1035" s="3">
        <v>-51.168999999999997</v>
      </c>
      <c r="BA1035">
        <v>-51.079000000000001</v>
      </c>
      <c r="BB1035">
        <v>2017</v>
      </c>
    </row>
    <row r="1036" spans="1:54" hidden="1" x14ac:dyDescent="0.2">
      <c r="A1036">
        <v>223</v>
      </c>
      <c r="B1036" t="s">
        <v>539</v>
      </c>
      <c r="C1036" t="s">
        <v>220</v>
      </c>
      <c r="D1036" t="s">
        <v>11</v>
      </c>
      <c r="E1036" t="s">
        <v>219</v>
      </c>
      <c r="F1036" t="s">
        <v>218</v>
      </c>
      <c r="G1036" t="s">
        <v>217</v>
      </c>
      <c r="I1036" t="s">
        <v>216</v>
      </c>
      <c r="J1036" s="3">
        <v>-8.7859999999999996</v>
      </c>
      <c r="K1036" s="3">
        <v>-7.0049999999999999</v>
      </c>
      <c r="L1036" s="3">
        <v>-9.1069999999999993</v>
      </c>
      <c r="M1036" s="3">
        <v>-4.7610000000000001</v>
      </c>
      <c r="N1036" s="3">
        <v>2.8000000000000001E-2</v>
      </c>
      <c r="O1036" s="3">
        <v>-0.1</v>
      </c>
      <c r="P1036" s="3">
        <v>-2.1469999999999998</v>
      </c>
      <c r="Q1036" s="3">
        <v>-0.501</v>
      </c>
      <c r="R1036" s="3">
        <v>1.304</v>
      </c>
      <c r="S1036" s="3">
        <v>0.23499999999999999</v>
      </c>
      <c r="T1036" s="3">
        <v>-0.83199999999999996</v>
      </c>
      <c r="U1036" s="3">
        <v>-0.35199999999999998</v>
      </c>
      <c r="V1036" s="3">
        <v>1.607</v>
      </c>
      <c r="W1036" s="3">
        <v>-0.13800000000000001</v>
      </c>
      <c r="X1036" s="3">
        <v>-0.308</v>
      </c>
      <c r="Y1036" s="3">
        <v>-2.379</v>
      </c>
      <c r="Z1036" s="3">
        <v>-2.8039999999999998</v>
      </c>
      <c r="AA1036" s="3">
        <v>-3.4889999999999999</v>
      </c>
      <c r="AB1036" s="3">
        <v>-3.9180000000000001</v>
      </c>
      <c r="AC1036" s="3">
        <v>-4.3129999999999997</v>
      </c>
      <c r="AD1036" s="3">
        <v>-3.7829999999999999</v>
      </c>
      <c r="AE1036" s="3">
        <v>-4.2359999999999998</v>
      </c>
      <c r="AF1036" s="3">
        <v>-1.59</v>
      </c>
      <c r="AG1036" s="3">
        <v>0.67400000000000004</v>
      </c>
      <c r="AH1036" s="3">
        <v>1.698</v>
      </c>
      <c r="AI1036" s="3">
        <v>1.5209999999999999</v>
      </c>
      <c r="AJ1036" s="3">
        <v>1.1779999999999999</v>
      </c>
      <c r="AK1036" s="3">
        <v>2.9000000000000001E-2</v>
      </c>
      <c r="AL1036" s="3">
        <v>-1.8080000000000001</v>
      </c>
      <c r="AM1036" s="3">
        <v>-1.575</v>
      </c>
      <c r="AN1036" s="3">
        <v>-3.4350000000000001</v>
      </c>
      <c r="AO1036" s="3">
        <v>-2.9470000000000001</v>
      </c>
      <c r="AP1036" s="3">
        <v>-3.012</v>
      </c>
      <c r="AQ1036" s="3">
        <v>-3.028</v>
      </c>
      <c r="AR1036" s="3">
        <v>-4.242</v>
      </c>
      <c r="AS1036" s="3">
        <v>-3.302</v>
      </c>
      <c r="AT1036" s="3">
        <v>-1.3120000000000001</v>
      </c>
      <c r="AU1036" s="3">
        <v>-0.47499999999999998</v>
      </c>
      <c r="AV1036" s="3">
        <v>-1.5649999999999999</v>
      </c>
      <c r="AW1036" s="3">
        <v>-1.7749999999999999</v>
      </c>
      <c r="AX1036" s="3">
        <v>-1.7589999999999999</v>
      </c>
      <c r="AY1036" s="3">
        <v>-1.929</v>
      </c>
      <c r="AZ1036" s="3">
        <v>-1.9730000000000001</v>
      </c>
      <c r="BA1036">
        <v>-1.88</v>
      </c>
      <c r="BB1036">
        <v>2017</v>
      </c>
    </row>
    <row r="1037" spans="1:54" x14ac:dyDescent="0.2">
      <c r="A1037">
        <v>516</v>
      </c>
      <c r="B1037" t="s">
        <v>538</v>
      </c>
      <c r="C1037" t="s">
        <v>352</v>
      </c>
      <c r="D1037" t="s">
        <v>135</v>
      </c>
      <c r="E1037" t="s">
        <v>349</v>
      </c>
      <c r="F1037" t="s">
        <v>351</v>
      </c>
      <c r="G1037" t="s">
        <v>225</v>
      </c>
      <c r="H1037" t="s">
        <v>222</v>
      </c>
      <c r="I1037" t="s">
        <v>890</v>
      </c>
      <c r="J1037" s="3" t="s">
        <v>215</v>
      </c>
      <c r="K1037" s="3" t="s">
        <v>215</v>
      </c>
      <c r="L1037" s="3" t="s">
        <v>215</v>
      </c>
      <c r="M1037" s="3" t="s">
        <v>215</v>
      </c>
      <c r="N1037" s="3" t="s">
        <v>215</v>
      </c>
      <c r="O1037" s="3">
        <v>13.037000000000001</v>
      </c>
      <c r="P1037" s="3">
        <v>12.675000000000001</v>
      </c>
      <c r="Q1037" s="3">
        <v>12.715</v>
      </c>
      <c r="R1037" s="3">
        <v>12.669</v>
      </c>
      <c r="S1037" s="3">
        <v>12.948</v>
      </c>
      <c r="T1037" s="3">
        <v>13.089</v>
      </c>
      <c r="U1037" s="3">
        <v>13.500999999999999</v>
      </c>
      <c r="V1037" s="3">
        <v>14.143000000000001</v>
      </c>
      <c r="W1037" s="3">
        <v>14.186</v>
      </c>
      <c r="X1037" s="3">
        <v>14.632999999999999</v>
      </c>
      <c r="Y1037" s="3">
        <v>15.288</v>
      </c>
      <c r="Z1037" s="3">
        <v>15.728</v>
      </c>
      <c r="AA1037" s="3">
        <v>15.496</v>
      </c>
      <c r="AB1037" s="3">
        <v>15.41</v>
      </c>
      <c r="AC1037" s="3">
        <v>15.88</v>
      </c>
      <c r="AD1037" s="3">
        <v>16.332999999999998</v>
      </c>
      <c r="AE1037" s="3">
        <v>16.780999999999999</v>
      </c>
      <c r="AF1037" s="3">
        <v>17.431000000000001</v>
      </c>
      <c r="AG1037" s="3">
        <v>17.937000000000001</v>
      </c>
      <c r="AH1037" s="3">
        <v>18.027999999999999</v>
      </c>
      <c r="AI1037" s="3">
        <v>18.097999999999999</v>
      </c>
      <c r="AJ1037" s="3">
        <v>18.896000000000001</v>
      </c>
      <c r="AK1037" s="3">
        <v>18.919</v>
      </c>
      <c r="AL1037" s="3">
        <v>18.544</v>
      </c>
      <c r="AM1037" s="3">
        <v>18.207000000000001</v>
      </c>
      <c r="AN1037" s="3">
        <v>18.690000000000001</v>
      </c>
      <c r="AO1037" s="3">
        <v>19.39</v>
      </c>
      <c r="AP1037" s="3">
        <v>19.567</v>
      </c>
      <c r="AQ1037" s="3">
        <v>19.151</v>
      </c>
      <c r="AR1037" s="3">
        <v>18.670999999999999</v>
      </c>
      <c r="AS1037" s="3">
        <v>18.594999999999999</v>
      </c>
      <c r="AT1037" s="3">
        <v>18.137</v>
      </c>
      <c r="AU1037" s="3">
        <v>18.236000000000001</v>
      </c>
      <c r="AV1037" s="3">
        <v>18.416</v>
      </c>
      <c r="AW1037" s="3">
        <v>19.888000000000002</v>
      </c>
      <c r="AX1037" s="3">
        <v>21.446000000000002</v>
      </c>
      <c r="AY1037" s="3">
        <v>23.643000000000001</v>
      </c>
      <c r="AZ1037" s="3">
        <v>24.829000000000001</v>
      </c>
      <c r="BA1037">
        <v>27.097999999999999</v>
      </c>
      <c r="BB1037">
        <v>2016</v>
      </c>
    </row>
    <row r="1038" spans="1:54" hidden="1" x14ac:dyDescent="0.2">
      <c r="A1038">
        <v>516</v>
      </c>
      <c r="B1038" t="s">
        <v>538</v>
      </c>
      <c r="C1038" t="s">
        <v>350</v>
      </c>
      <c r="D1038" t="s">
        <v>135</v>
      </c>
      <c r="E1038" t="s">
        <v>349</v>
      </c>
      <c r="F1038" t="s">
        <v>348</v>
      </c>
      <c r="G1038" t="s">
        <v>275</v>
      </c>
      <c r="I1038" t="s">
        <v>347</v>
      </c>
      <c r="J1038" s="3" t="s">
        <v>215</v>
      </c>
      <c r="K1038" s="3" t="s">
        <v>215</v>
      </c>
      <c r="L1038" s="3" t="s">
        <v>215</v>
      </c>
      <c r="M1038" s="3" t="s">
        <v>215</v>
      </c>
      <c r="N1038" s="3" t="s">
        <v>215</v>
      </c>
      <c r="O1038" s="3" t="s">
        <v>215</v>
      </c>
      <c r="P1038" s="3">
        <v>-2.778</v>
      </c>
      <c r="Q1038" s="3">
        <v>0.311</v>
      </c>
      <c r="R1038" s="3">
        <v>-0.36</v>
      </c>
      <c r="S1038" s="3">
        <v>2.206</v>
      </c>
      <c r="T1038" s="3">
        <v>1.085</v>
      </c>
      <c r="U1038" s="3">
        <v>3.1480000000000001</v>
      </c>
      <c r="V1038" s="3">
        <v>4.7590000000000003</v>
      </c>
      <c r="W1038" s="3">
        <v>0.30099999999999999</v>
      </c>
      <c r="X1038" s="3">
        <v>3.149</v>
      </c>
      <c r="Y1038" s="3">
        <v>4.4770000000000003</v>
      </c>
      <c r="Z1038" s="3">
        <v>2.8809999999999998</v>
      </c>
      <c r="AA1038" s="3">
        <v>-1.4750000000000001</v>
      </c>
      <c r="AB1038" s="3">
        <v>-0.56000000000000005</v>
      </c>
      <c r="AC1038" s="3">
        <v>3.0529999999999999</v>
      </c>
      <c r="AD1038" s="3">
        <v>2.8530000000000002</v>
      </c>
      <c r="AE1038" s="3">
        <v>2.7450000000000001</v>
      </c>
      <c r="AF1038" s="3">
        <v>3.8719999999999999</v>
      </c>
      <c r="AG1038" s="3">
        <v>2.903</v>
      </c>
      <c r="AH1038" s="3">
        <v>0.504</v>
      </c>
      <c r="AI1038" s="3">
        <v>0.38800000000000001</v>
      </c>
      <c r="AJ1038" s="3">
        <v>4.4119999999999999</v>
      </c>
      <c r="AK1038" s="3">
        <v>0.12</v>
      </c>
      <c r="AL1038" s="3">
        <v>-1.9790000000000001</v>
      </c>
      <c r="AM1038" s="3">
        <v>-1.819</v>
      </c>
      <c r="AN1038" s="3">
        <v>2.6520000000000001</v>
      </c>
      <c r="AO1038" s="3">
        <v>3.7440000000000002</v>
      </c>
      <c r="AP1038" s="3">
        <v>0.91300000000000003</v>
      </c>
      <c r="AQ1038" s="3">
        <v>-2.125</v>
      </c>
      <c r="AR1038" s="3">
        <v>-2.508</v>
      </c>
      <c r="AS1038" s="3">
        <v>-0.40500000000000003</v>
      </c>
      <c r="AT1038" s="3">
        <v>-2.4649999999999999</v>
      </c>
      <c r="AU1038" s="3">
        <v>0.54700000000000004</v>
      </c>
      <c r="AV1038" s="3">
        <v>0.98799999999999999</v>
      </c>
      <c r="AW1038" s="3">
        <v>7.992</v>
      </c>
      <c r="AX1038" s="3">
        <v>7.8339999999999996</v>
      </c>
      <c r="AY1038" s="3">
        <v>10.244</v>
      </c>
      <c r="AZ1038" s="3">
        <v>5.016</v>
      </c>
      <c r="BA1038">
        <v>9.1419999999999995</v>
      </c>
      <c r="BB1038">
        <v>2016</v>
      </c>
    </row>
    <row r="1039" spans="1:54" hidden="1" x14ac:dyDescent="0.2">
      <c r="A1039">
        <v>516</v>
      </c>
      <c r="B1039" t="s">
        <v>538</v>
      </c>
      <c r="C1039" t="s">
        <v>346</v>
      </c>
      <c r="D1039" t="s">
        <v>135</v>
      </c>
      <c r="E1039" t="s">
        <v>342</v>
      </c>
      <c r="F1039" t="s">
        <v>345</v>
      </c>
      <c r="G1039" t="s">
        <v>225</v>
      </c>
      <c r="H1039" t="s">
        <v>222</v>
      </c>
      <c r="I1039" t="s">
        <v>890</v>
      </c>
      <c r="J1039" s="3" t="s">
        <v>215</v>
      </c>
      <c r="K1039" s="3" t="s">
        <v>215</v>
      </c>
      <c r="L1039" s="3" t="s">
        <v>215</v>
      </c>
      <c r="M1039" s="3" t="s">
        <v>215</v>
      </c>
      <c r="N1039" s="3" t="s">
        <v>215</v>
      </c>
      <c r="O1039" s="3">
        <v>9.7539999999999996</v>
      </c>
      <c r="P1039" s="3">
        <v>5.8869999999999996</v>
      </c>
      <c r="Q1039" s="3">
        <v>6.54</v>
      </c>
      <c r="R1039" s="3">
        <v>5.9470000000000001</v>
      </c>
      <c r="S1039" s="3">
        <v>6.4640000000000004</v>
      </c>
      <c r="T1039" s="3">
        <v>7.0839999999999996</v>
      </c>
      <c r="U1039" s="3">
        <v>7.0979999999999999</v>
      </c>
      <c r="V1039" s="3">
        <v>7.5679999999999996</v>
      </c>
      <c r="W1039" s="3">
        <v>7.3639999999999999</v>
      </c>
      <c r="X1039" s="3">
        <v>6.93</v>
      </c>
      <c r="Y1039" s="3">
        <v>7.4489999999999998</v>
      </c>
      <c r="Z1039" s="3">
        <v>8.0069999999999997</v>
      </c>
      <c r="AA1039" s="3">
        <v>8.5649999999999995</v>
      </c>
      <c r="AB1039" s="3">
        <v>7.524</v>
      </c>
      <c r="AC1039" s="3">
        <v>8.6539999999999999</v>
      </c>
      <c r="AD1039" s="3">
        <v>11.484999999999999</v>
      </c>
      <c r="AE1039" s="3">
        <v>11.14</v>
      </c>
      <c r="AF1039" s="3">
        <v>11.615</v>
      </c>
      <c r="AG1039" s="3">
        <v>12.682</v>
      </c>
      <c r="AH1039" s="3">
        <v>14.771000000000001</v>
      </c>
      <c r="AI1039" s="3">
        <v>17.611000000000001</v>
      </c>
      <c r="AJ1039" s="3">
        <v>20.236999999999998</v>
      </c>
      <c r="AK1039" s="3">
        <v>20.460999999999999</v>
      </c>
      <c r="AL1039" s="3">
        <v>22.681000000000001</v>
      </c>
      <c r="AM1039" s="3">
        <v>17.297999999999998</v>
      </c>
      <c r="AN1039" s="3">
        <v>18.690000000000001</v>
      </c>
      <c r="AO1039" s="3">
        <v>23.303000000000001</v>
      </c>
      <c r="AP1039" s="3">
        <v>23.802</v>
      </c>
      <c r="AQ1039" s="3">
        <v>22.638999999999999</v>
      </c>
      <c r="AR1039" s="3">
        <v>21.664000000000001</v>
      </c>
      <c r="AS1039" s="3">
        <v>17.777999999999999</v>
      </c>
      <c r="AT1039" s="3">
        <v>15.747999999999999</v>
      </c>
      <c r="AU1039" s="3">
        <v>17.597000000000001</v>
      </c>
      <c r="AV1039" s="3">
        <v>18.981000000000002</v>
      </c>
      <c r="AW1039" s="3">
        <v>19.257999999999999</v>
      </c>
      <c r="AX1039" s="3">
        <v>19.666</v>
      </c>
      <c r="AY1039" s="3">
        <v>20.962</v>
      </c>
      <c r="AZ1039" s="3">
        <v>21.695</v>
      </c>
      <c r="BA1039">
        <v>23.622</v>
      </c>
      <c r="BB1039">
        <v>2016</v>
      </c>
    </row>
    <row r="1040" spans="1:54" hidden="1" x14ac:dyDescent="0.2">
      <c r="A1040">
        <v>516</v>
      </c>
      <c r="B1040" t="s">
        <v>538</v>
      </c>
      <c r="C1040" t="s">
        <v>344</v>
      </c>
      <c r="D1040" t="s">
        <v>135</v>
      </c>
      <c r="E1040" t="s">
        <v>342</v>
      </c>
      <c r="F1040" t="s">
        <v>343</v>
      </c>
      <c r="G1040" t="s">
        <v>223</v>
      </c>
      <c r="H1040" t="s">
        <v>222</v>
      </c>
      <c r="I1040" t="s">
        <v>310</v>
      </c>
      <c r="J1040" s="3" t="s">
        <v>215</v>
      </c>
      <c r="K1040" s="3" t="s">
        <v>215</v>
      </c>
      <c r="L1040" s="3" t="s">
        <v>215</v>
      </c>
      <c r="M1040" s="3" t="s">
        <v>215</v>
      </c>
      <c r="N1040" s="3" t="s">
        <v>215</v>
      </c>
      <c r="O1040" s="3">
        <v>4.4340000000000002</v>
      </c>
      <c r="P1040" s="3">
        <v>2.7040000000000002</v>
      </c>
      <c r="Q1040" s="3">
        <v>3.105</v>
      </c>
      <c r="R1040" s="3">
        <v>2.9550000000000001</v>
      </c>
      <c r="S1040" s="3">
        <v>3.3140000000000001</v>
      </c>
      <c r="T1040" s="3">
        <v>3.9079999999999999</v>
      </c>
      <c r="U1040" s="3">
        <v>4.109</v>
      </c>
      <c r="V1040" s="3">
        <v>4.6459999999999999</v>
      </c>
      <c r="W1040" s="3">
        <v>4.5579999999999998</v>
      </c>
      <c r="X1040" s="3">
        <v>4.5369999999999999</v>
      </c>
      <c r="Y1040" s="3">
        <v>5.2549999999999999</v>
      </c>
      <c r="Z1040" s="3">
        <v>5.6790000000000003</v>
      </c>
      <c r="AA1040" s="3">
        <v>5.7690000000000001</v>
      </c>
      <c r="AB1040" s="3">
        <v>4.4960000000000004</v>
      </c>
      <c r="AC1040" s="3">
        <v>5.1059999999999999</v>
      </c>
      <c r="AD1040" s="3">
        <v>6.6619999999999999</v>
      </c>
      <c r="AE1040" s="3">
        <v>6.218</v>
      </c>
      <c r="AF1040" s="3">
        <v>6.4870000000000001</v>
      </c>
      <c r="AG1040" s="3">
        <v>7.2789999999999999</v>
      </c>
      <c r="AH1040" s="3">
        <v>8.7390000000000008</v>
      </c>
      <c r="AI1040" s="3">
        <v>10.581</v>
      </c>
      <c r="AJ1040" s="3">
        <v>12.736000000000001</v>
      </c>
      <c r="AK1040" s="3">
        <v>13.576000000000001</v>
      </c>
      <c r="AL1040" s="3">
        <v>16.004999999999999</v>
      </c>
      <c r="AM1040" s="3">
        <v>11.891999999999999</v>
      </c>
      <c r="AN1040" s="3">
        <v>13.707000000000001</v>
      </c>
      <c r="AO1040" s="3">
        <v>18.524999999999999</v>
      </c>
      <c r="AP1040" s="3">
        <v>19.047000000000001</v>
      </c>
      <c r="AQ1040" s="3">
        <v>18.091999999999999</v>
      </c>
      <c r="AR1040" s="3">
        <v>17.097999999999999</v>
      </c>
      <c r="AS1040" s="3">
        <v>12.930999999999999</v>
      </c>
      <c r="AT1040" s="3">
        <v>11.398999999999999</v>
      </c>
      <c r="AU1040" s="3">
        <v>12.743</v>
      </c>
      <c r="AV1040" s="3">
        <v>14.438000000000001</v>
      </c>
      <c r="AW1040" s="3">
        <v>14.791</v>
      </c>
      <c r="AX1040" s="3">
        <v>15.263999999999999</v>
      </c>
      <c r="AY1040" s="3">
        <v>16.443999999999999</v>
      </c>
      <c r="AZ1040" s="3">
        <v>17.254000000000001</v>
      </c>
      <c r="BA1040">
        <v>18.786999999999999</v>
      </c>
      <c r="BB1040">
        <v>2016</v>
      </c>
    </row>
    <row r="1041" spans="1:54" hidden="1" x14ac:dyDescent="0.2">
      <c r="A1041">
        <v>516</v>
      </c>
      <c r="B1041" t="s">
        <v>538</v>
      </c>
      <c r="C1041" t="s">
        <v>213</v>
      </c>
      <c r="D1041" t="s">
        <v>135</v>
      </c>
      <c r="E1041" t="s">
        <v>342</v>
      </c>
      <c r="F1041" t="s">
        <v>341</v>
      </c>
      <c r="G1041" t="s">
        <v>323</v>
      </c>
      <c r="H1041" t="s">
        <v>222</v>
      </c>
      <c r="I1041" t="s">
        <v>310</v>
      </c>
      <c r="J1041" s="3" t="s">
        <v>215</v>
      </c>
      <c r="K1041" s="3" t="s">
        <v>215</v>
      </c>
      <c r="L1041" s="3" t="s">
        <v>215</v>
      </c>
      <c r="M1041" s="3" t="s">
        <v>215</v>
      </c>
      <c r="N1041" s="3" t="s">
        <v>215</v>
      </c>
      <c r="O1041" s="3">
        <v>12.1</v>
      </c>
      <c r="P1041" s="3">
        <v>12.000999999999999</v>
      </c>
      <c r="Q1041" s="3">
        <v>12.346</v>
      </c>
      <c r="R1041" s="3">
        <v>12.731999999999999</v>
      </c>
      <c r="S1041" s="3">
        <v>13.519</v>
      </c>
      <c r="T1041" s="3">
        <v>14.170999999999999</v>
      </c>
      <c r="U1041" s="3">
        <v>15.103999999999999</v>
      </c>
      <c r="V1041" s="3">
        <v>16.183</v>
      </c>
      <c r="W1041" s="3">
        <v>16.617999999999999</v>
      </c>
      <c r="X1041" s="3">
        <v>17.506</v>
      </c>
      <c r="Y1041" s="3">
        <v>18.672000000000001</v>
      </c>
      <c r="Z1041" s="3">
        <v>19.559999999999999</v>
      </c>
      <c r="AA1041" s="3">
        <v>19.602</v>
      </c>
      <c r="AB1041" s="3">
        <v>19.702999999999999</v>
      </c>
      <c r="AC1041" s="3">
        <v>20.614999999999998</v>
      </c>
      <c r="AD1041" s="3">
        <v>21.686</v>
      </c>
      <c r="AE1041" s="3">
        <v>22.789000000000001</v>
      </c>
      <c r="AF1041" s="3">
        <v>24.035</v>
      </c>
      <c r="AG1041" s="3">
        <v>25.225999999999999</v>
      </c>
      <c r="AH1041" s="3">
        <v>26.05</v>
      </c>
      <c r="AI1041" s="3">
        <v>26.992999999999999</v>
      </c>
      <c r="AJ1041" s="3">
        <v>29.05</v>
      </c>
      <c r="AK1041" s="3">
        <v>29.858000000000001</v>
      </c>
      <c r="AL1041" s="3">
        <v>29.841999999999999</v>
      </c>
      <c r="AM1041" s="3">
        <v>29.521000000000001</v>
      </c>
      <c r="AN1041" s="3">
        <v>30.673999999999999</v>
      </c>
      <c r="AO1041" s="3">
        <v>32.479999999999997</v>
      </c>
      <c r="AP1041" s="3">
        <v>33.380000000000003</v>
      </c>
      <c r="AQ1041" s="3">
        <v>33.198999999999998</v>
      </c>
      <c r="AR1041" s="3">
        <v>32.947000000000003</v>
      </c>
      <c r="AS1041" s="3">
        <v>33.168999999999997</v>
      </c>
      <c r="AT1041" s="3">
        <v>32.764000000000003</v>
      </c>
      <c r="AU1041" s="3">
        <v>33.536000000000001</v>
      </c>
      <c r="AV1041" s="3">
        <v>34.637</v>
      </c>
      <c r="AW1041" s="3">
        <v>38.216000000000001</v>
      </c>
      <c r="AX1041" s="3">
        <v>42.02</v>
      </c>
      <c r="AY1041" s="3">
        <v>47.207000000000001</v>
      </c>
      <c r="AZ1041" s="3">
        <v>50.427</v>
      </c>
      <c r="BA1041">
        <v>55.994</v>
      </c>
      <c r="BB1041">
        <v>2016</v>
      </c>
    </row>
    <row r="1042" spans="1:54" hidden="1" x14ac:dyDescent="0.2">
      <c r="A1042">
        <v>516</v>
      </c>
      <c r="B1042" t="s">
        <v>538</v>
      </c>
      <c r="C1042" t="s">
        <v>340</v>
      </c>
      <c r="D1042" t="s">
        <v>135</v>
      </c>
      <c r="E1042" t="s">
        <v>339</v>
      </c>
      <c r="F1042" t="s">
        <v>338</v>
      </c>
      <c r="G1042" t="s">
        <v>295</v>
      </c>
      <c r="I1042" t="s">
        <v>337</v>
      </c>
      <c r="J1042" s="3" t="s">
        <v>215</v>
      </c>
      <c r="K1042" s="3" t="s">
        <v>215</v>
      </c>
      <c r="L1042" s="3" t="s">
        <v>215</v>
      </c>
      <c r="M1042" s="3" t="s">
        <v>215</v>
      </c>
      <c r="N1042" s="3" t="s">
        <v>215</v>
      </c>
      <c r="O1042" s="3">
        <v>74.819000000000003</v>
      </c>
      <c r="P1042" s="3">
        <v>46.444000000000003</v>
      </c>
      <c r="Q1042" s="3">
        <v>51.433</v>
      </c>
      <c r="R1042" s="3">
        <v>46.94</v>
      </c>
      <c r="S1042" s="3">
        <v>49.921999999999997</v>
      </c>
      <c r="T1042" s="3">
        <v>54.119</v>
      </c>
      <c r="U1042" s="3">
        <v>52.573999999999998</v>
      </c>
      <c r="V1042" s="3">
        <v>53.506</v>
      </c>
      <c r="W1042" s="3">
        <v>51.912999999999997</v>
      </c>
      <c r="X1042" s="3">
        <v>47.362000000000002</v>
      </c>
      <c r="Y1042" s="3">
        <v>48.722999999999999</v>
      </c>
      <c r="Z1042" s="3">
        <v>50.908999999999999</v>
      </c>
      <c r="AA1042" s="3">
        <v>55.274000000000001</v>
      </c>
      <c r="AB1042" s="3">
        <v>48.828000000000003</v>
      </c>
      <c r="AC1042" s="3">
        <v>54.497999999999998</v>
      </c>
      <c r="AD1042" s="3">
        <v>70.317999999999998</v>
      </c>
      <c r="AE1042" s="3">
        <v>66.385000000000005</v>
      </c>
      <c r="AF1042" s="3">
        <v>66.634</v>
      </c>
      <c r="AG1042" s="3">
        <v>70.701999999999998</v>
      </c>
      <c r="AH1042" s="3">
        <v>81.933999999999997</v>
      </c>
      <c r="AI1042" s="3">
        <v>97.31</v>
      </c>
      <c r="AJ1042" s="3">
        <v>107.096</v>
      </c>
      <c r="AK1042" s="3">
        <v>108.151</v>
      </c>
      <c r="AL1042" s="3">
        <v>122.30800000000001</v>
      </c>
      <c r="AM1042" s="3">
        <v>95.007999999999996</v>
      </c>
      <c r="AN1042" s="3">
        <v>100</v>
      </c>
      <c r="AO1042" s="3">
        <v>120.181</v>
      </c>
      <c r="AP1042" s="3">
        <v>121.64700000000001</v>
      </c>
      <c r="AQ1042" s="3">
        <v>118.21299999999999</v>
      </c>
      <c r="AR1042" s="3">
        <v>116.03</v>
      </c>
      <c r="AS1042" s="3">
        <v>95.606999999999999</v>
      </c>
      <c r="AT1042" s="3">
        <v>86.828999999999994</v>
      </c>
      <c r="AU1042" s="3">
        <v>96.495000000000005</v>
      </c>
      <c r="AV1042" s="3">
        <v>103.07</v>
      </c>
      <c r="AW1042" s="3">
        <v>96.832999999999998</v>
      </c>
      <c r="AX1042" s="3">
        <v>91.7</v>
      </c>
      <c r="AY1042" s="3">
        <v>88.662000000000006</v>
      </c>
      <c r="AZ1042" s="3">
        <v>87.379000000000005</v>
      </c>
      <c r="BA1042">
        <v>87.171999999999997</v>
      </c>
      <c r="BB1042">
        <v>2016</v>
      </c>
    </row>
    <row r="1043" spans="1:54" hidden="1" x14ac:dyDescent="0.2">
      <c r="A1043">
        <v>516</v>
      </c>
      <c r="B1043" t="s">
        <v>538</v>
      </c>
      <c r="C1043" t="s">
        <v>336</v>
      </c>
      <c r="D1043" t="s">
        <v>135</v>
      </c>
      <c r="E1043" t="s">
        <v>333</v>
      </c>
      <c r="F1043" t="s">
        <v>335</v>
      </c>
      <c r="G1043" t="s">
        <v>225</v>
      </c>
      <c r="H1043" t="s">
        <v>322</v>
      </c>
      <c r="I1043" t="s">
        <v>330</v>
      </c>
      <c r="J1043" s="3" t="s">
        <v>215</v>
      </c>
      <c r="K1043" s="3" t="s">
        <v>215</v>
      </c>
      <c r="L1043" s="3" t="s">
        <v>215</v>
      </c>
      <c r="M1043" s="3" t="s">
        <v>215</v>
      </c>
      <c r="N1043" s="3" t="s">
        <v>215</v>
      </c>
      <c r="O1043" s="3">
        <v>58753.493000000002</v>
      </c>
      <c r="P1043" s="3">
        <v>56010.872000000003</v>
      </c>
      <c r="Q1043" s="3">
        <v>54382.923000000003</v>
      </c>
      <c r="R1043" s="3">
        <v>52481.133000000002</v>
      </c>
      <c r="S1043" s="3">
        <v>52571.55</v>
      </c>
      <c r="T1043" s="3">
        <v>51653.021999999997</v>
      </c>
      <c r="U1043" s="3">
        <v>51830.5</v>
      </c>
      <c r="V1043" s="3">
        <v>52932.025000000001</v>
      </c>
      <c r="W1043" s="3">
        <v>51868.597999999998</v>
      </c>
      <c r="X1043" s="3">
        <v>52055.601000000002</v>
      </c>
      <c r="Y1043" s="3">
        <v>53212.612999999998</v>
      </c>
      <c r="Z1043" s="3">
        <v>53407.254999999997</v>
      </c>
      <c r="AA1043" s="3">
        <v>51363.506999999998</v>
      </c>
      <c r="AB1043" s="3">
        <v>49788.504999999997</v>
      </c>
      <c r="AC1043" s="3">
        <v>50110.415000000001</v>
      </c>
      <c r="AD1043" s="3">
        <v>50286.396000000001</v>
      </c>
      <c r="AE1043" s="3">
        <v>50418.091</v>
      </c>
      <c r="AF1043" s="3">
        <v>50642.38</v>
      </c>
      <c r="AG1043" s="3">
        <v>51307.743999999999</v>
      </c>
      <c r="AH1043" s="3">
        <v>50118.565000000002</v>
      </c>
      <c r="AI1043" s="3">
        <v>48899.131999999998</v>
      </c>
      <c r="AJ1043" s="3">
        <v>49336.904999999999</v>
      </c>
      <c r="AK1043" s="3">
        <v>48509.58</v>
      </c>
      <c r="AL1043" s="3">
        <v>49451.531999999999</v>
      </c>
      <c r="AM1043" s="3">
        <v>47900.580999999998</v>
      </c>
      <c r="AN1043" s="3">
        <v>48318.983999999997</v>
      </c>
      <c r="AO1043" s="3">
        <v>49290.758999999998</v>
      </c>
      <c r="AP1043" s="3">
        <v>49039.241999999998</v>
      </c>
      <c r="AQ1043" s="3">
        <v>47332.942999999999</v>
      </c>
      <c r="AR1043" s="3">
        <v>45460.495000000003</v>
      </c>
      <c r="AS1043" s="3">
        <v>44645.788</v>
      </c>
      <c r="AT1043" s="3">
        <v>42856.928</v>
      </c>
      <c r="AU1043" s="3">
        <v>42520.160000000003</v>
      </c>
      <c r="AV1043" s="3">
        <v>42389.14</v>
      </c>
      <c r="AW1043" s="3">
        <v>45208.813999999998</v>
      </c>
      <c r="AX1043" s="3">
        <v>48165.732000000004</v>
      </c>
      <c r="AY1043" s="3">
        <v>52483.470999999998</v>
      </c>
      <c r="AZ1043" s="3">
        <v>54498.154000000002</v>
      </c>
      <c r="BA1043">
        <v>58836.786</v>
      </c>
      <c r="BB1043">
        <v>2015</v>
      </c>
    </row>
    <row r="1044" spans="1:54" hidden="1" x14ac:dyDescent="0.2">
      <c r="A1044">
        <v>516</v>
      </c>
      <c r="B1044" t="s">
        <v>538</v>
      </c>
      <c r="C1044" t="s">
        <v>334</v>
      </c>
      <c r="D1044" t="s">
        <v>135</v>
      </c>
      <c r="E1044" t="s">
        <v>333</v>
      </c>
      <c r="F1044" t="s">
        <v>332</v>
      </c>
      <c r="G1044" t="s">
        <v>331</v>
      </c>
      <c r="H1044" t="s">
        <v>322</v>
      </c>
      <c r="I1044" t="s">
        <v>330</v>
      </c>
      <c r="J1044" s="3" t="s">
        <v>215</v>
      </c>
      <c r="K1044" s="3" t="s">
        <v>215</v>
      </c>
      <c r="L1044" s="3" t="s">
        <v>215</v>
      </c>
      <c r="M1044" s="3" t="s">
        <v>215</v>
      </c>
      <c r="N1044" s="3" t="s">
        <v>215</v>
      </c>
      <c r="O1044" s="3">
        <v>98418.877999999997</v>
      </c>
      <c r="P1044" s="3">
        <v>93824.671000000002</v>
      </c>
      <c r="Q1044" s="3">
        <v>91097.668999999994</v>
      </c>
      <c r="R1044" s="3">
        <v>87911.952000000005</v>
      </c>
      <c r="S1044" s="3">
        <v>88063.41</v>
      </c>
      <c r="T1044" s="3">
        <v>86524.77</v>
      </c>
      <c r="U1044" s="3">
        <v>86822.066999999995</v>
      </c>
      <c r="V1044" s="3">
        <v>88667.248000000007</v>
      </c>
      <c r="W1044" s="3">
        <v>86885.884999999995</v>
      </c>
      <c r="X1044" s="3">
        <v>87199.135999999999</v>
      </c>
      <c r="Y1044" s="3">
        <v>89137.263999999996</v>
      </c>
      <c r="Z1044" s="3">
        <v>89463.312999999995</v>
      </c>
      <c r="AA1044" s="3">
        <v>86039.798999999999</v>
      </c>
      <c r="AB1044" s="3">
        <v>83401.489000000001</v>
      </c>
      <c r="AC1044" s="3">
        <v>83940.725000000006</v>
      </c>
      <c r="AD1044" s="3">
        <v>84235.513999999996</v>
      </c>
      <c r="AE1044" s="3">
        <v>84456.118000000002</v>
      </c>
      <c r="AF1044" s="3">
        <v>84831.828999999998</v>
      </c>
      <c r="AG1044" s="3">
        <v>85946.39</v>
      </c>
      <c r="AH1044" s="3">
        <v>83954.377999999997</v>
      </c>
      <c r="AI1044" s="3">
        <v>81911.687999999995</v>
      </c>
      <c r="AJ1044" s="3">
        <v>82645.008000000002</v>
      </c>
      <c r="AK1044" s="3">
        <v>81259.142999999996</v>
      </c>
      <c r="AL1044" s="3">
        <v>82837.020999999993</v>
      </c>
      <c r="AM1044" s="3">
        <v>80238.998000000007</v>
      </c>
      <c r="AN1044" s="3">
        <v>80939.872000000003</v>
      </c>
      <c r="AO1044" s="3">
        <v>82567.706999999995</v>
      </c>
      <c r="AP1044" s="3">
        <v>82146.388000000006</v>
      </c>
      <c r="AQ1044" s="3">
        <v>79288.138999999996</v>
      </c>
      <c r="AR1044" s="3">
        <v>76151.573999999993</v>
      </c>
      <c r="AS1044" s="3">
        <v>74786.845000000001</v>
      </c>
      <c r="AT1044" s="3">
        <v>71790.297999999995</v>
      </c>
      <c r="AU1044" s="3">
        <v>71226.172999999995</v>
      </c>
      <c r="AV1044" s="3">
        <v>71006.7</v>
      </c>
      <c r="AW1044" s="3">
        <v>75729.978000000003</v>
      </c>
      <c r="AX1044" s="3">
        <v>80683.157999999996</v>
      </c>
      <c r="AY1044" s="3">
        <v>87915.868000000002</v>
      </c>
      <c r="AZ1044" s="3">
        <v>91290.695000000007</v>
      </c>
      <c r="BA1044">
        <v>98558.403000000006</v>
      </c>
      <c r="BB1044">
        <v>2015</v>
      </c>
    </row>
    <row r="1045" spans="1:54" hidden="1" x14ac:dyDescent="0.2">
      <c r="A1045">
        <v>516</v>
      </c>
      <c r="B1045" t="s">
        <v>538</v>
      </c>
      <c r="C1045" t="s">
        <v>329</v>
      </c>
      <c r="D1045" t="s">
        <v>135</v>
      </c>
      <c r="E1045" t="s">
        <v>325</v>
      </c>
      <c r="F1045" t="s">
        <v>328</v>
      </c>
      <c r="G1045" t="s">
        <v>225</v>
      </c>
      <c r="H1045" t="s">
        <v>322</v>
      </c>
      <c r="I1045" t="s">
        <v>321</v>
      </c>
      <c r="J1045" s="3" t="s">
        <v>215</v>
      </c>
      <c r="K1045" s="3" t="s">
        <v>215</v>
      </c>
      <c r="L1045" s="3" t="s">
        <v>215</v>
      </c>
      <c r="M1045" s="3" t="s">
        <v>215</v>
      </c>
      <c r="N1045" s="3" t="s">
        <v>215</v>
      </c>
      <c r="O1045" s="3">
        <v>43958.597000000002</v>
      </c>
      <c r="P1045" s="3">
        <v>26013.427</v>
      </c>
      <c r="Q1045" s="3">
        <v>27970.808000000001</v>
      </c>
      <c r="R1045" s="3">
        <v>24634.563999999998</v>
      </c>
      <c r="S1045" s="3">
        <v>26244.776000000002</v>
      </c>
      <c r="T1045" s="3">
        <v>27953.914000000001</v>
      </c>
      <c r="U1045" s="3">
        <v>27249.304</v>
      </c>
      <c r="V1045" s="3">
        <v>28321.571</v>
      </c>
      <c r="W1045" s="3">
        <v>26926.420999999998</v>
      </c>
      <c r="X1045" s="3">
        <v>24654.316999999999</v>
      </c>
      <c r="Y1045" s="3">
        <v>25926.708999999999</v>
      </c>
      <c r="Z1045" s="3">
        <v>27188.867999999999</v>
      </c>
      <c r="AA1045" s="3">
        <v>28390.785</v>
      </c>
      <c r="AB1045" s="3">
        <v>24310.920999999998</v>
      </c>
      <c r="AC1045" s="3">
        <v>27309.27</v>
      </c>
      <c r="AD1045" s="3">
        <v>35360.341999999997</v>
      </c>
      <c r="AE1045" s="3">
        <v>33470.15</v>
      </c>
      <c r="AF1045" s="3">
        <v>33744.932000000001</v>
      </c>
      <c r="AG1045" s="3">
        <v>36275.576999999997</v>
      </c>
      <c r="AH1045" s="3">
        <v>41063.911</v>
      </c>
      <c r="AI1045" s="3">
        <v>47583.550999999999</v>
      </c>
      <c r="AJ1045" s="3">
        <v>52837.777000000002</v>
      </c>
      <c r="AK1045" s="3">
        <v>52463.785000000003</v>
      </c>
      <c r="AL1045" s="3">
        <v>60483.004999999997</v>
      </c>
      <c r="AM1045" s="3">
        <v>45509.377</v>
      </c>
      <c r="AN1045" s="3">
        <v>48318.983999999997</v>
      </c>
      <c r="AO1045" s="3">
        <v>59238.012999999999</v>
      </c>
      <c r="AP1045" s="3">
        <v>59654.902999999998</v>
      </c>
      <c r="AQ1045" s="3">
        <v>55953.491999999998</v>
      </c>
      <c r="AR1045" s="3">
        <v>52747.974999999999</v>
      </c>
      <c r="AS1045" s="3">
        <v>42684.290999999997</v>
      </c>
      <c r="AT1045" s="3">
        <v>37212.120999999999</v>
      </c>
      <c r="AU1045" s="3">
        <v>41029.856</v>
      </c>
      <c r="AV1045" s="3">
        <v>43690.307999999997</v>
      </c>
      <c r="AW1045" s="3">
        <v>43777.002999999997</v>
      </c>
      <c r="AX1045" s="3">
        <v>44167.824000000001</v>
      </c>
      <c r="AY1045" s="3">
        <v>46532.856</v>
      </c>
      <c r="AZ1045" s="3">
        <v>47619.741000000002</v>
      </c>
      <c r="BA1045">
        <v>51289.428</v>
      </c>
      <c r="BB1045">
        <v>2015</v>
      </c>
    </row>
    <row r="1046" spans="1:54" hidden="1" x14ac:dyDescent="0.2">
      <c r="A1046">
        <v>516</v>
      </c>
      <c r="B1046" t="s">
        <v>538</v>
      </c>
      <c r="C1046" t="s">
        <v>327</v>
      </c>
      <c r="D1046" t="s">
        <v>135</v>
      </c>
      <c r="E1046" t="s">
        <v>325</v>
      </c>
      <c r="F1046" t="s">
        <v>326</v>
      </c>
      <c r="G1046" t="s">
        <v>223</v>
      </c>
      <c r="H1046" t="s">
        <v>322</v>
      </c>
      <c r="I1046" t="s">
        <v>321</v>
      </c>
      <c r="J1046" s="3" t="s">
        <v>215</v>
      </c>
      <c r="K1046" s="3" t="s">
        <v>215</v>
      </c>
      <c r="L1046" s="3" t="s">
        <v>215</v>
      </c>
      <c r="M1046" s="3" t="s">
        <v>215</v>
      </c>
      <c r="N1046" s="3" t="s">
        <v>215</v>
      </c>
      <c r="O1046" s="3">
        <v>19979.817999999999</v>
      </c>
      <c r="P1046" s="3">
        <v>11946.922</v>
      </c>
      <c r="Q1046" s="3">
        <v>13281.59</v>
      </c>
      <c r="R1046" s="3">
        <v>12241.233</v>
      </c>
      <c r="S1046" s="3">
        <v>13457.076999999999</v>
      </c>
      <c r="T1046" s="3">
        <v>15422.566000000001</v>
      </c>
      <c r="U1046" s="3">
        <v>15773.380999999999</v>
      </c>
      <c r="V1046" s="3">
        <v>17386.219000000001</v>
      </c>
      <c r="W1046" s="3">
        <v>16664.545999999998</v>
      </c>
      <c r="X1046" s="3">
        <v>16140.896000000001</v>
      </c>
      <c r="Y1046" s="3">
        <v>18292.060000000001</v>
      </c>
      <c r="Z1046" s="3">
        <v>19282.327000000001</v>
      </c>
      <c r="AA1046" s="3">
        <v>19120.874</v>
      </c>
      <c r="AB1046" s="3">
        <v>14526.109</v>
      </c>
      <c r="AC1046" s="3">
        <v>16112.075000000001</v>
      </c>
      <c r="AD1046" s="3">
        <v>20511.076000000001</v>
      </c>
      <c r="AE1046" s="3">
        <v>18680.432000000001</v>
      </c>
      <c r="AF1046" s="3">
        <v>18845.723000000002</v>
      </c>
      <c r="AG1046" s="3">
        <v>20821.904999999999</v>
      </c>
      <c r="AH1046" s="3">
        <v>24294.89</v>
      </c>
      <c r="AI1046" s="3">
        <v>28589.055</v>
      </c>
      <c r="AJ1046" s="3">
        <v>33253.614999999998</v>
      </c>
      <c r="AK1046" s="3">
        <v>34811.044999999998</v>
      </c>
      <c r="AL1046" s="3">
        <v>42678.822999999997</v>
      </c>
      <c r="AM1046" s="3">
        <v>31287.184000000001</v>
      </c>
      <c r="AN1046" s="3">
        <v>35437.218999999997</v>
      </c>
      <c r="AO1046" s="3">
        <v>47092.296000000002</v>
      </c>
      <c r="AP1046" s="3">
        <v>47736.288</v>
      </c>
      <c r="AQ1046" s="3">
        <v>44716.288999999997</v>
      </c>
      <c r="AR1046" s="3">
        <v>41630.538999999997</v>
      </c>
      <c r="AS1046" s="3">
        <v>31047.072</v>
      </c>
      <c r="AT1046" s="3">
        <v>26935.123</v>
      </c>
      <c r="AU1046" s="3">
        <v>29711.864000000001</v>
      </c>
      <c r="AV1046" s="3">
        <v>33233.457000000002</v>
      </c>
      <c r="AW1046" s="3">
        <v>33623.002999999997</v>
      </c>
      <c r="AX1046" s="3">
        <v>34281.843999999997</v>
      </c>
      <c r="AY1046" s="3">
        <v>36503.618000000002</v>
      </c>
      <c r="AZ1046" s="3">
        <v>37871.718999999997</v>
      </c>
      <c r="BA1046">
        <v>40790.201000000001</v>
      </c>
      <c r="BB1046">
        <v>2015</v>
      </c>
    </row>
    <row r="1047" spans="1:54" hidden="1" x14ac:dyDescent="0.2">
      <c r="A1047">
        <v>516</v>
      </c>
      <c r="B1047" t="s">
        <v>538</v>
      </c>
      <c r="C1047" t="s">
        <v>212</v>
      </c>
      <c r="D1047" t="s">
        <v>135</v>
      </c>
      <c r="E1047" t="s">
        <v>325</v>
      </c>
      <c r="F1047" t="s">
        <v>324</v>
      </c>
      <c r="G1047" t="s">
        <v>323</v>
      </c>
      <c r="H1047" t="s">
        <v>322</v>
      </c>
      <c r="I1047" t="s">
        <v>321</v>
      </c>
      <c r="J1047" s="3" t="s">
        <v>215</v>
      </c>
      <c r="K1047" s="3" t="s">
        <v>215</v>
      </c>
      <c r="L1047" s="3" t="s">
        <v>215</v>
      </c>
      <c r="M1047" s="3" t="s">
        <v>215</v>
      </c>
      <c r="N1047" s="3" t="s">
        <v>215</v>
      </c>
      <c r="O1047" s="3">
        <v>54530.167000000001</v>
      </c>
      <c r="P1047" s="3">
        <v>53032.769</v>
      </c>
      <c r="Q1047" s="3">
        <v>52805.576000000001</v>
      </c>
      <c r="R1047" s="3">
        <v>52742.794999999998</v>
      </c>
      <c r="S1047" s="3">
        <v>54888.15</v>
      </c>
      <c r="T1047" s="3">
        <v>55923.826000000001</v>
      </c>
      <c r="U1047" s="3">
        <v>57983.786</v>
      </c>
      <c r="V1047" s="3">
        <v>60566.061000000002</v>
      </c>
      <c r="W1047" s="3">
        <v>60761.144</v>
      </c>
      <c r="X1047" s="3">
        <v>62278.116999999998</v>
      </c>
      <c r="Y1047" s="3">
        <v>64990.038</v>
      </c>
      <c r="Z1047" s="3">
        <v>66418.221999999994</v>
      </c>
      <c r="AA1047" s="3">
        <v>64970.26</v>
      </c>
      <c r="AB1047" s="3">
        <v>63661.385000000002</v>
      </c>
      <c r="AC1047" s="3">
        <v>65053.569000000003</v>
      </c>
      <c r="AD1047" s="3">
        <v>66767.380999999994</v>
      </c>
      <c r="AE1047" s="3">
        <v>68467.876000000004</v>
      </c>
      <c r="AF1047" s="3">
        <v>69828.248000000007</v>
      </c>
      <c r="AG1047" s="3">
        <v>72156.327000000005</v>
      </c>
      <c r="AH1047" s="3">
        <v>72422.178</v>
      </c>
      <c r="AI1047" s="3">
        <v>72933.42</v>
      </c>
      <c r="AJ1047" s="3">
        <v>75847.472999999998</v>
      </c>
      <c r="AK1047" s="3">
        <v>76560.012000000002</v>
      </c>
      <c r="AL1047" s="3">
        <v>79577.631999999998</v>
      </c>
      <c r="AM1047" s="3">
        <v>77667.201000000001</v>
      </c>
      <c r="AN1047" s="3">
        <v>79302.823000000004</v>
      </c>
      <c r="AO1047" s="3">
        <v>82567.706999999995</v>
      </c>
      <c r="AP1047" s="3">
        <v>83659.611999999994</v>
      </c>
      <c r="AQ1047" s="3">
        <v>82052.740000000005</v>
      </c>
      <c r="AR1047" s="3">
        <v>80221.210999999996</v>
      </c>
      <c r="AS1047" s="3">
        <v>79637.804999999993</v>
      </c>
      <c r="AT1047" s="3">
        <v>77422.263000000006</v>
      </c>
      <c r="AU1047" s="3">
        <v>78196.048999999999</v>
      </c>
      <c r="AV1047" s="3">
        <v>79726.267999999996</v>
      </c>
      <c r="AW1047" s="3">
        <v>86873.642999999996</v>
      </c>
      <c r="AX1047" s="3">
        <v>94374.269</v>
      </c>
      <c r="AY1047" s="3">
        <v>104794.092</v>
      </c>
      <c r="AZ1047" s="3">
        <v>110685.30499999999</v>
      </c>
      <c r="BA1047">
        <v>121576.09299999999</v>
      </c>
      <c r="BB1047">
        <v>2015</v>
      </c>
    </row>
    <row r="1048" spans="1:54" hidden="1" x14ac:dyDescent="0.2">
      <c r="A1048">
        <v>516</v>
      </c>
      <c r="B1048" t="s">
        <v>538</v>
      </c>
      <c r="C1048" t="s">
        <v>320</v>
      </c>
      <c r="D1048" t="s">
        <v>135</v>
      </c>
      <c r="E1048" t="s">
        <v>319</v>
      </c>
      <c r="F1048" t="s">
        <v>318</v>
      </c>
      <c r="G1048" t="s">
        <v>243</v>
      </c>
    </row>
    <row r="1049" spans="1:54" hidden="1" x14ac:dyDescent="0.2">
      <c r="A1049">
        <v>516</v>
      </c>
      <c r="B1049" t="s">
        <v>538</v>
      </c>
      <c r="C1049" t="s">
        <v>317</v>
      </c>
      <c r="D1049" t="s">
        <v>135</v>
      </c>
      <c r="E1049" t="s">
        <v>316</v>
      </c>
      <c r="F1049" t="s">
        <v>315</v>
      </c>
      <c r="G1049" t="s">
        <v>288</v>
      </c>
      <c r="I1049" t="s">
        <v>310</v>
      </c>
      <c r="J1049" s="3" t="s">
        <v>215</v>
      </c>
      <c r="K1049" s="3" t="s">
        <v>215</v>
      </c>
      <c r="L1049" s="3" t="s">
        <v>215</v>
      </c>
      <c r="M1049" s="3" t="s">
        <v>215</v>
      </c>
      <c r="N1049" s="3" t="s">
        <v>215</v>
      </c>
      <c r="O1049" s="3">
        <v>6.3E-2</v>
      </c>
      <c r="P1049" s="3">
        <v>5.8999999999999997E-2</v>
      </c>
      <c r="Q1049" s="3">
        <v>5.7000000000000002E-2</v>
      </c>
      <c r="R1049" s="3">
        <v>5.3999999999999999E-2</v>
      </c>
      <c r="S1049" s="3">
        <v>5.2999999999999999E-2</v>
      </c>
      <c r="T1049" s="3">
        <v>5.1999999999999998E-2</v>
      </c>
      <c r="U1049" s="3">
        <v>5.1999999999999998E-2</v>
      </c>
      <c r="V1049" s="3">
        <v>4.9000000000000002E-2</v>
      </c>
      <c r="W1049" s="3">
        <v>4.8000000000000001E-2</v>
      </c>
      <c r="X1049" s="3">
        <v>4.9000000000000002E-2</v>
      </c>
      <c r="Y1049" s="3">
        <v>4.9000000000000002E-2</v>
      </c>
      <c r="Z1049" s="3">
        <v>4.8000000000000001E-2</v>
      </c>
      <c r="AA1049" s="3">
        <v>4.5999999999999999E-2</v>
      </c>
      <c r="AB1049" s="3">
        <v>4.3999999999999997E-2</v>
      </c>
      <c r="AC1049" s="3">
        <v>4.3999999999999997E-2</v>
      </c>
      <c r="AD1049" s="3">
        <v>4.2999999999999997E-2</v>
      </c>
      <c r="AE1049" s="3">
        <v>4.3999999999999997E-2</v>
      </c>
      <c r="AF1049" s="3">
        <v>4.3999999999999997E-2</v>
      </c>
      <c r="AG1049" s="3">
        <v>4.2999999999999997E-2</v>
      </c>
      <c r="AH1049" s="3">
        <v>4.2000000000000003E-2</v>
      </c>
      <c r="AI1049" s="3">
        <v>0.04</v>
      </c>
      <c r="AJ1049" s="3">
        <v>3.9E-2</v>
      </c>
      <c r="AK1049" s="3">
        <v>3.6999999999999998E-2</v>
      </c>
      <c r="AL1049" s="3">
        <v>3.5999999999999997E-2</v>
      </c>
      <c r="AM1049" s="3">
        <v>3.5000000000000003E-2</v>
      </c>
      <c r="AN1049" s="3">
        <v>3.4000000000000002E-2</v>
      </c>
      <c r="AO1049" s="3">
        <v>3.4000000000000002E-2</v>
      </c>
      <c r="AP1049" s="3">
        <v>3.3000000000000002E-2</v>
      </c>
      <c r="AQ1049" s="3">
        <v>3.2000000000000001E-2</v>
      </c>
      <c r="AR1049" s="3">
        <v>0.03</v>
      </c>
      <c r="AS1049" s="3">
        <v>2.9000000000000001E-2</v>
      </c>
      <c r="AT1049" s="3">
        <v>2.7E-2</v>
      </c>
      <c r="AU1049" s="3">
        <v>2.5999999999999999E-2</v>
      </c>
      <c r="AV1049" s="3">
        <v>2.5999999999999999E-2</v>
      </c>
      <c r="AW1049" s="3">
        <v>2.7E-2</v>
      </c>
      <c r="AX1049" s="3">
        <v>2.8000000000000001E-2</v>
      </c>
      <c r="AY1049" s="3">
        <v>2.9000000000000001E-2</v>
      </c>
      <c r="AZ1049" s="3">
        <v>0.03</v>
      </c>
      <c r="BA1049">
        <v>3.1E-2</v>
      </c>
      <c r="BB1049">
        <v>2016</v>
      </c>
    </row>
    <row r="1050" spans="1:54" hidden="1" x14ac:dyDescent="0.2">
      <c r="A1050">
        <v>516</v>
      </c>
      <c r="B1050" t="s">
        <v>538</v>
      </c>
      <c r="C1050" t="s">
        <v>314</v>
      </c>
      <c r="D1050" t="s">
        <v>135</v>
      </c>
      <c r="E1050" t="s">
        <v>313</v>
      </c>
      <c r="F1050" t="s">
        <v>312</v>
      </c>
      <c r="G1050" t="s">
        <v>311</v>
      </c>
      <c r="I1050" t="s">
        <v>310</v>
      </c>
      <c r="J1050" s="3" t="s">
        <v>215</v>
      </c>
      <c r="K1050" s="3" t="s">
        <v>215</v>
      </c>
      <c r="L1050" s="3" t="s">
        <v>215</v>
      </c>
      <c r="M1050" s="3" t="s">
        <v>215</v>
      </c>
      <c r="N1050" s="3" t="s">
        <v>215</v>
      </c>
      <c r="O1050" s="3">
        <v>0.80600000000000005</v>
      </c>
      <c r="P1050" s="3">
        <v>0.49099999999999999</v>
      </c>
      <c r="Q1050" s="3">
        <v>0.53</v>
      </c>
      <c r="R1050" s="3">
        <v>0.46700000000000003</v>
      </c>
      <c r="S1050" s="3">
        <v>0.47799999999999998</v>
      </c>
      <c r="T1050" s="3">
        <v>0.5</v>
      </c>
      <c r="U1050" s="3">
        <v>0.47</v>
      </c>
      <c r="V1050" s="3">
        <v>0.46800000000000003</v>
      </c>
      <c r="W1050" s="3">
        <v>0.443</v>
      </c>
      <c r="X1050" s="3">
        <v>0.39600000000000002</v>
      </c>
      <c r="Y1050" s="3">
        <v>0.39900000000000002</v>
      </c>
      <c r="Z1050" s="3">
        <v>0.40899999999999997</v>
      </c>
      <c r="AA1050" s="3">
        <v>0.437</v>
      </c>
      <c r="AB1050" s="3">
        <v>0.38200000000000001</v>
      </c>
      <c r="AC1050" s="3">
        <v>0.42</v>
      </c>
      <c r="AD1050" s="3">
        <v>0.53</v>
      </c>
      <c r="AE1050" s="3">
        <v>0.48899999999999999</v>
      </c>
      <c r="AF1050" s="3">
        <v>0.48299999999999998</v>
      </c>
      <c r="AG1050" s="3">
        <v>0.503</v>
      </c>
      <c r="AH1050" s="3">
        <v>0.56699999999999995</v>
      </c>
      <c r="AI1050" s="3">
        <v>0.65200000000000002</v>
      </c>
      <c r="AJ1050" s="3">
        <v>0.69699999999999995</v>
      </c>
      <c r="AK1050" s="3">
        <v>0.68500000000000005</v>
      </c>
      <c r="AL1050" s="3">
        <v>0.76</v>
      </c>
      <c r="AM1050" s="3">
        <v>0.58599999999999997</v>
      </c>
      <c r="AN1050" s="3">
        <v>0.60899999999999999</v>
      </c>
      <c r="AO1050" s="3">
        <v>0.71699999999999997</v>
      </c>
      <c r="AP1050" s="3">
        <v>0.71299999999999997</v>
      </c>
      <c r="AQ1050" s="3">
        <v>0.68200000000000005</v>
      </c>
      <c r="AR1050" s="3">
        <v>0.65800000000000003</v>
      </c>
      <c r="AS1050" s="3">
        <v>0.53600000000000003</v>
      </c>
      <c r="AT1050" s="3">
        <v>0.48099999999999998</v>
      </c>
      <c r="AU1050" s="3">
        <v>0.52500000000000002</v>
      </c>
      <c r="AV1050" s="3">
        <v>0.54800000000000004</v>
      </c>
      <c r="AW1050" s="3">
        <v>0.504</v>
      </c>
      <c r="AX1050" s="3">
        <v>0.46800000000000003</v>
      </c>
      <c r="AY1050" s="3">
        <v>0.44400000000000001</v>
      </c>
      <c r="AZ1050" s="3">
        <v>0.43</v>
      </c>
      <c r="BA1050">
        <v>0.42199999999999999</v>
      </c>
      <c r="BB1050">
        <v>2016</v>
      </c>
    </row>
    <row r="1051" spans="1:54" hidden="1" x14ac:dyDescent="0.2">
      <c r="A1051">
        <v>516</v>
      </c>
      <c r="B1051" t="s">
        <v>538</v>
      </c>
      <c r="C1051" t="s">
        <v>309</v>
      </c>
      <c r="D1051" t="s">
        <v>135</v>
      </c>
      <c r="E1051" t="s">
        <v>308</v>
      </c>
      <c r="F1051" t="s">
        <v>307</v>
      </c>
      <c r="G1051" t="s">
        <v>217</v>
      </c>
      <c r="I1051" t="s">
        <v>890</v>
      </c>
      <c r="J1051" s="3" t="s">
        <v>215</v>
      </c>
      <c r="K1051" s="3" t="s">
        <v>215</v>
      </c>
      <c r="L1051" s="3" t="s">
        <v>215</v>
      </c>
      <c r="M1051" s="3" t="s">
        <v>215</v>
      </c>
      <c r="N1051" s="3" t="s">
        <v>215</v>
      </c>
      <c r="O1051" s="3" t="s">
        <v>215</v>
      </c>
      <c r="P1051" s="3" t="s">
        <v>215</v>
      </c>
      <c r="Q1051" s="3" t="s">
        <v>215</v>
      </c>
      <c r="R1051" s="3" t="s">
        <v>215</v>
      </c>
      <c r="S1051" s="3" t="s">
        <v>215</v>
      </c>
      <c r="T1051" s="3" t="s">
        <v>215</v>
      </c>
      <c r="U1051" s="3" t="s">
        <v>215</v>
      </c>
      <c r="V1051" s="3" t="s">
        <v>215</v>
      </c>
      <c r="W1051" s="3" t="s">
        <v>215</v>
      </c>
      <c r="X1051" s="3" t="s">
        <v>215</v>
      </c>
      <c r="Y1051" s="3">
        <v>94.241</v>
      </c>
      <c r="Z1051" s="3">
        <v>106.20099999999999</v>
      </c>
      <c r="AA1051" s="3">
        <v>91.248999999999995</v>
      </c>
      <c r="AB1051" s="3">
        <v>86.924999999999997</v>
      </c>
      <c r="AC1051" s="3">
        <v>54.966000000000001</v>
      </c>
      <c r="AD1051" s="3">
        <v>33.399000000000001</v>
      </c>
      <c r="AE1051" s="3">
        <v>37.436999999999998</v>
      </c>
      <c r="AF1051" s="3">
        <v>54.542999999999999</v>
      </c>
      <c r="AG1051" s="3">
        <v>38.581000000000003</v>
      </c>
      <c r="AH1051" s="3">
        <v>34.576000000000001</v>
      </c>
      <c r="AI1051" s="3">
        <v>30.007000000000001</v>
      </c>
      <c r="AJ1051" s="3">
        <v>25.427</v>
      </c>
      <c r="AK1051" s="3">
        <v>34.929000000000002</v>
      </c>
      <c r="AL1051" s="3">
        <v>36.71</v>
      </c>
      <c r="AM1051" s="3">
        <v>50.503</v>
      </c>
      <c r="AN1051" s="3">
        <v>41.710999999999999</v>
      </c>
      <c r="AO1051" s="3">
        <v>34.319000000000003</v>
      </c>
      <c r="AP1051" s="3">
        <v>35.398000000000003</v>
      </c>
      <c r="AQ1051" s="3">
        <v>39.594000000000001</v>
      </c>
      <c r="AR1051" s="3">
        <v>27.442</v>
      </c>
      <c r="AS1051" s="3">
        <v>35.247</v>
      </c>
      <c r="AT1051" s="3">
        <v>34.619999999999997</v>
      </c>
      <c r="AU1051" s="3">
        <v>34.793999999999997</v>
      </c>
      <c r="AV1051" s="3">
        <v>33.116999999999997</v>
      </c>
      <c r="AW1051" s="3">
        <v>33.667000000000002</v>
      </c>
      <c r="AX1051" s="3">
        <v>33.262999999999998</v>
      </c>
      <c r="AY1051" s="3">
        <v>34.335000000000001</v>
      </c>
      <c r="AZ1051" s="3">
        <v>35.57</v>
      </c>
      <c r="BA1051">
        <v>40.006999999999998</v>
      </c>
      <c r="BB1051">
        <v>2016</v>
      </c>
    </row>
    <row r="1052" spans="1:54" hidden="1" x14ac:dyDescent="0.2">
      <c r="A1052">
        <v>516</v>
      </c>
      <c r="B1052" t="s">
        <v>538</v>
      </c>
      <c r="C1052" t="s">
        <v>306</v>
      </c>
      <c r="D1052" t="s">
        <v>135</v>
      </c>
      <c r="E1052" t="s">
        <v>305</v>
      </c>
      <c r="F1052" t="s">
        <v>304</v>
      </c>
      <c r="G1052" t="s">
        <v>217</v>
      </c>
    </row>
    <row r="1053" spans="1:54" hidden="1" x14ac:dyDescent="0.2">
      <c r="A1053">
        <v>516</v>
      </c>
      <c r="B1053" t="s">
        <v>538</v>
      </c>
      <c r="C1053" t="s">
        <v>303</v>
      </c>
      <c r="D1053" t="s">
        <v>135</v>
      </c>
      <c r="E1053" t="s">
        <v>300</v>
      </c>
      <c r="F1053" t="s">
        <v>302</v>
      </c>
      <c r="G1053" t="s">
        <v>295</v>
      </c>
      <c r="I1053" t="s">
        <v>891</v>
      </c>
      <c r="J1053" s="3" t="s">
        <v>215</v>
      </c>
      <c r="K1053" s="3" t="s">
        <v>215</v>
      </c>
      <c r="L1053" s="3">
        <v>67.905000000000001</v>
      </c>
      <c r="M1053" s="3">
        <v>68.697000000000003</v>
      </c>
      <c r="N1053" s="3">
        <v>70.825000000000003</v>
      </c>
      <c r="O1053" s="3">
        <v>72.453999999999994</v>
      </c>
      <c r="P1053" s="3">
        <v>73.741</v>
      </c>
      <c r="Q1053" s="3">
        <v>74.682000000000002</v>
      </c>
      <c r="R1053" s="3">
        <v>75.572000000000003</v>
      </c>
      <c r="S1053" s="3">
        <v>76.561999999999998</v>
      </c>
      <c r="T1053" s="3">
        <v>78.194999999999993</v>
      </c>
      <c r="U1053" s="3">
        <v>79.433000000000007</v>
      </c>
      <c r="V1053" s="3">
        <v>80.433000000000007</v>
      </c>
      <c r="W1053" s="3">
        <v>83.882999999999996</v>
      </c>
      <c r="X1053" s="3">
        <v>85.936000000000007</v>
      </c>
      <c r="Y1053" s="3">
        <v>91.067999999999998</v>
      </c>
      <c r="Z1053" s="3">
        <v>92.858000000000004</v>
      </c>
      <c r="AA1053" s="3">
        <v>94.441000000000003</v>
      </c>
      <c r="AB1053" s="3">
        <v>94.040999999999997</v>
      </c>
      <c r="AC1053" s="3">
        <v>94.033000000000001</v>
      </c>
      <c r="AD1053" s="3">
        <v>95.138000000000005</v>
      </c>
      <c r="AE1053" s="3">
        <v>95.710999999999999</v>
      </c>
      <c r="AF1053" s="3">
        <v>93.522000000000006</v>
      </c>
      <c r="AG1053" s="3">
        <v>93.802000000000007</v>
      </c>
      <c r="AH1053" s="3">
        <v>94.644000000000005</v>
      </c>
      <c r="AI1053" s="3">
        <v>95.673000000000002</v>
      </c>
      <c r="AJ1053" s="3">
        <v>95.82</v>
      </c>
      <c r="AK1053" s="3">
        <v>96.745999999999995</v>
      </c>
      <c r="AL1053" s="3">
        <v>98.763000000000005</v>
      </c>
      <c r="AM1053" s="3">
        <v>99.793000000000006</v>
      </c>
      <c r="AN1053" s="3">
        <v>100.008</v>
      </c>
      <c r="AO1053" s="3">
        <v>100.15</v>
      </c>
      <c r="AP1053" s="3">
        <v>100.258</v>
      </c>
      <c r="AQ1053" s="3">
        <v>100.642</v>
      </c>
      <c r="AR1053" s="3">
        <v>100.44199999999999</v>
      </c>
      <c r="AS1053" s="3">
        <v>100.017</v>
      </c>
      <c r="AT1053" s="3">
        <v>99.284999999999997</v>
      </c>
      <c r="AU1053" s="3">
        <v>99.149000000000001</v>
      </c>
      <c r="AV1053" s="3">
        <v>99.248999999999995</v>
      </c>
      <c r="AW1053" s="3">
        <v>99.497</v>
      </c>
      <c r="AX1053" s="3">
        <v>99.745000000000005</v>
      </c>
      <c r="AY1053" s="3">
        <v>99.995000000000005</v>
      </c>
      <c r="AZ1053" s="3">
        <v>100.19499999999999</v>
      </c>
      <c r="BA1053">
        <v>100.395</v>
      </c>
      <c r="BB1053">
        <v>2017</v>
      </c>
    </row>
    <row r="1054" spans="1:54" hidden="1" x14ac:dyDescent="0.2">
      <c r="A1054">
        <v>516</v>
      </c>
      <c r="B1054" t="s">
        <v>538</v>
      </c>
      <c r="C1054" t="s">
        <v>301</v>
      </c>
      <c r="D1054" t="s">
        <v>135</v>
      </c>
      <c r="E1054" t="s">
        <v>300</v>
      </c>
      <c r="F1054" t="s">
        <v>299</v>
      </c>
      <c r="G1054" t="s">
        <v>275</v>
      </c>
      <c r="I1054" t="s">
        <v>298</v>
      </c>
      <c r="J1054" s="3" t="s">
        <v>215</v>
      </c>
      <c r="K1054" s="3" t="s">
        <v>215</v>
      </c>
      <c r="L1054" s="3" t="s">
        <v>215</v>
      </c>
      <c r="M1054" s="3">
        <v>1.1659999999999999</v>
      </c>
      <c r="N1054" s="3">
        <v>3.0979999999999999</v>
      </c>
      <c r="O1054" s="3">
        <v>2.2999999999999998</v>
      </c>
      <c r="P1054" s="3">
        <v>1.776</v>
      </c>
      <c r="Q1054" s="3">
        <v>1.2749999999999999</v>
      </c>
      <c r="R1054" s="3">
        <v>1.1930000000000001</v>
      </c>
      <c r="S1054" s="3">
        <v>1.31</v>
      </c>
      <c r="T1054" s="3">
        <v>2.133</v>
      </c>
      <c r="U1054" s="3">
        <v>1.583</v>
      </c>
      <c r="V1054" s="3">
        <v>1.2589999999999999</v>
      </c>
      <c r="W1054" s="3">
        <v>4.2880000000000003</v>
      </c>
      <c r="X1054" s="3">
        <v>2.448</v>
      </c>
      <c r="Y1054" s="3">
        <v>5.9720000000000004</v>
      </c>
      <c r="Z1054" s="3">
        <v>1.9650000000000001</v>
      </c>
      <c r="AA1054" s="3">
        <v>1.7050000000000001</v>
      </c>
      <c r="AB1054" s="3">
        <v>-0.42399999999999999</v>
      </c>
      <c r="AC1054" s="3">
        <v>-8.0000000000000002E-3</v>
      </c>
      <c r="AD1054" s="3">
        <v>1.1739999999999999</v>
      </c>
      <c r="AE1054" s="3">
        <v>0.60299999999999998</v>
      </c>
      <c r="AF1054" s="3">
        <v>-2.2879999999999998</v>
      </c>
      <c r="AG1054" s="3">
        <v>0.3</v>
      </c>
      <c r="AH1054" s="3">
        <v>0.89700000000000002</v>
      </c>
      <c r="AI1054" s="3">
        <v>1.087</v>
      </c>
      <c r="AJ1054" s="3">
        <v>0.154</v>
      </c>
      <c r="AK1054" s="3">
        <v>0.96599999999999997</v>
      </c>
      <c r="AL1054" s="3">
        <v>2.085</v>
      </c>
      <c r="AM1054" s="3">
        <v>1.0429999999999999</v>
      </c>
      <c r="AN1054" s="3">
        <v>0.216</v>
      </c>
      <c r="AO1054" s="3">
        <v>0.14199999999999999</v>
      </c>
      <c r="AP1054" s="3">
        <v>0.108</v>
      </c>
      <c r="AQ1054" s="3">
        <v>0.38200000000000001</v>
      </c>
      <c r="AR1054" s="3">
        <v>-0.19900000000000001</v>
      </c>
      <c r="AS1054" s="3">
        <v>-0.42299999999999999</v>
      </c>
      <c r="AT1054" s="3">
        <v>-0.73099999999999998</v>
      </c>
      <c r="AU1054" s="3">
        <v>-0.13700000000000001</v>
      </c>
      <c r="AV1054" s="3">
        <v>0.1</v>
      </c>
      <c r="AW1054" s="3">
        <v>0.25</v>
      </c>
      <c r="AX1054" s="3">
        <v>0.25</v>
      </c>
      <c r="AY1054" s="3">
        <v>0.25</v>
      </c>
      <c r="AZ1054" s="3">
        <v>0.2</v>
      </c>
      <c r="BA1054">
        <v>0.2</v>
      </c>
      <c r="BB1054">
        <v>2017</v>
      </c>
    </row>
    <row r="1055" spans="1:54" hidden="1" x14ac:dyDescent="0.2">
      <c r="A1055">
        <v>516</v>
      </c>
      <c r="B1055" t="s">
        <v>538</v>
      </c>
      <c r="C1055" t="s">
        <v>297</v>
      </c>
      <c r="D1055" t="s">
        <v>135</v>
      </c>
      <c r="E1055" t="s">
        <v>293</v>
      </c>
      <c r="F1055" t="s">
        <v>296</v>
      </c>
      <c r="G1055" t="s">
        <v>295</v>
      </c>
      <c r="I1055" t="s">
        <v>891</v>
      </c>
      <c r="J1055" s="3" t="s">
        <v>215</v>
      </c>
      <c r="K1055" s="3" t="s">
        <v>215</v>
      </c>
      <c r="L1055" s="3" t="s">
        <v>215</v>
      </c>
      <c r="M1055" s="3" t="s">
        <v>215</v>
      </c>
      <c r="N1055" s="3" t="s">
        <v>215</v>
      </c>
      <c r="O1055" s="3" t="s">
        <v>215</v>
      </c>
      <c r="P1055" s="3" t="s">
        <v>215</v>
      </c>
      <c r="Q1055" s="3" t="s">
        <v>215</v>
      </c>
      <c r="R1055" s="3" t="s">
        <v>215</v>
      </c>
      <c r="S1055" s="3" t="s">
        <v>215</v>
      </c>
      <c r="T1055" s="3" t="s">
        <v>215</v>
      </c>
      <c r="U1055" s="3">
        <v>79.433000000000007</v>
      </c>
      <c r="V1055" s="3">
        <v>80.433000000000007</v>
      </c>
      <c r="W1055" s="3">
        <v>83.882999999999996</v>
      </c>
      <c r="X1055" s="3">
        <v>85.936000000000007</v>
      </c>
      <c r="Y1055" s="3">
        <v>91.067999999999998</v>
      </c>
      <c r="Z1055" s="3">
        <v>92.858000000000004</v>
      </c>
      <c r="AA1055" s="3">
        <v>94.441000000000003</v>
      </c>
      <c r="AB1055" s="3">
        <v>94.040999999999997</v>
      </c>
      <c r="AC1055" s="3">
        <v>94.033000000000001</v>
      </c>
      <c r="AD1055" s="3">
        <v>95.138000000000005</v>
      </c>
      <c r="AE1055" s="3">
        <v>95.710999999999999</v>
      </c>
      <c r="AF1055" s="3">
        <v>93.522000000000006</v>
      </c>
      <c r="AG1055" s="3">
        <v>94.384</v>
      </c>
      <c r="AH1055" s="3">
        <v>95.977000000000004</v>
      </c>
      <c r="AI1055" s="3">
        <v>95.99</v>
      </c>
      <c r="AJ1055" s="3">
        <v>95.692999999999998</v>
      </c>
      <c r="AK1055" s="3">
        <v>97.537999999999997</v>
      </c>
      <c r="AL1055" s="3">
        <v>99.382999999999996</v>
      </c>
      <c r="AM1055" s="3">
        <v>99.903999999999996</v>
      </c>
      <c r="AN1055" s="3">
        <v>100.1</v>
      </c>
      <c r="AO1055" s="3">
        <v>100.3</v>
      </c>
      <c r="AP1055" s="3">
        <v>100.3</v>
      </c>
      <c r="AQ1055" s="3">
        <v>100.4</v>
      </c>
      <c r="AR1055" s="3">
        <v>101.7</v>
      </c>
      <c r="AS1055" s="3">
        <v>100.7</v>
      </c>
      <c r="AT1055" s="3">
        <v>99.061000000000007</v>
      </c>
      <c r="AU1055" s="3">
        <v>99.037000000000006</v>
      </c>
      <c r="AV1055" s="3">
        <v>99.334000000000003</v>
      </c>
      <c r="AW1055" s="3">
        <v>99.533000000000001</v>
      </c>
      <c r="AX1055" s="3">
        <v>99.831999999999994</v>
      </c>
      <c r="AY1055" s="3">
        <v>100.03100000000001</v>
      </c>
      <c r="AZ1055" s="3">
        <v>100.23099999999999</v>
      </c>
      <c r="BA1055">
        <v>100.432</v>
      </c>
      <c r="BB1055">
        <v>2017</v>
      </c>
    </row>
    <row r="1056" spans="1:54" hidden="1" x14ac:dyDescent="0.2">
      <c r="A1056">
        <v>516</v>
      </c>
      <c r="B1056" t="s">
        <v>538</v>
      </c>
      <c r="C1056" t="s">
        <v>294</v>
      </c>
      <c r="D1056" t="s">
        <v>135</v>
      </c>
      <c r="E1056" t="s">
        <v>293</v>
      </c>
      <c r="F1056" t="s">
        <v>292</v>
      </c>
      <c r="G1056" t="s">
        <v>275</v>
      </c>
      <c r="I1056" t="s">
        <v>291</v>
      </c>
      <c r="J1056" s="3" t="s">
        <v>215</v>
      </c>
      <c r="K1056" s="3" t="s">
        <v>215</v>
      </c>
      <c r="L1056" s="3" t="s">
        <v>215</v>
      </c>
      <c r="M1056" s="3" t="s">
        <v>215</v>
      </c>
      <c r="N1056" s="3" t="s">
        <v>215</v>
      </c>
      <c r="O1056" s="3" t="s">
        <v>215</v>
      </c>
      <c r="P1056" s="3" t="s">
        <v>215</v>
      </c>
      <c r="Q1056" s="3" t="s">
        <v>215</v>
      </c>
      <c r="R1056" s="3" t="s">
        <v>215</v>
      </c>
      <c r="S1056" s="3" t="s">
        <v>215</v>
      </c>
      <c r="T1056" s="3" t="s">
        <v>215</v>
      </c>
      <c r="U1056" s="3" t="s">
        <v>215</v>
      </c>
      <c r="V1056" s="3">
        <v>1.2589999999999999</v>
      </c>
      <c r="W1056" s="3">
        <v>4.2880000000000003</v>
      </c>
      <c r="X1056" s="3">
        <v>2.448</v>
      </c>
      <c r="Y1056" s="3">
        <v>5.9720000000000004</v>
      </c>
      <c r="Z1056" s="3">
        <v>1.9650000000000001</v>
      </c>
      <c r="AA1056" s="3">
        <v>1.7050000000000001</v>
      </c>
      <c r="AB1056" s="3">
        <v>-0.42399999999999999</v>
      </c>
      <c r="AC1056" s="3">
        <v>-8.0000000000000002E-3</v>
      </c>
      <c r="AD1056" s="3">
        <v>1.1739999999999999</v>
      </c>
      <c r="AE1056" s="3">
        <v>0.60299999999999998</v>
      </c>
      <c r="AF1056" s="3">
        <v>-2.2879999999999998</v>
      </c>
      <c r="AG1056" s="3">
        <v>0.92200000000000004</v>
      </c>
      <c r="AH1056" s="3">
        <v>1.6879999999999999</v>
      </c>
      <c r="AI1056" s="3">
        <v>1.4E-2</v>
      </c>
      <c r="AJ1056" s="3">
        <v>-0.31</v>
      </c>
      <c r="AK1056" s="3">
        <v>1.929</v>
      </c>
      <c r="AL1056" s="3">
        <v>1.891</v>
      </c>
      <c r="AM1056" s="3">
        <v>0.52500000000000002</v>
      </c>
      <c r="AN1056" s="3">
        <v>0.19600000000000001</v>
      </c>
      <c r="AO1056" s="3">
        <v>0.2</v>
      </c>
      <c r="AP1056" s="3">
        <v>0</v>
      </c>
      <c r="AQ1056" s="3">
        <v>0.1</v>
      </c>
      <c r="AR1056" s="3">
        <v>1.2949999999999999</v>
      </c>
      <c r="AS1056" s="3">
        <v>-0.98299999999999998</v>
      </c>
      <c r="AT1056" s="3">
        <v>-1.627</v>
      </c>
      <c r="AU1056" s="3">
        <v>-2.4E-2</v>
      </c>
      <c r="AV1056" s="3">
        <v>0.3</v>
      </c>
      <c r="AW1056" s="3">
        <v>0.2</v>
      </c>
      <c r="AX1056" s="3">
        <v>0.3</v>
      </c>
      <c r="AY1056" s="3">
        <v>0.2</v>
      </c>
      <c r="AZ1056" s="3">
        <v>0.2</v>
      </c>
      <c r="BA1056">
        <v>0.2</v>
      </c>
      <c r="BB1056">
        <v>2017</v>
      </c>
    </row>
    <row r="1057" spans="1:54" hidden="1" x14ac:dyDescent="0.2">
      <c r="A1057">
        <v>516</v>
      </c>
      <c r="B1057" t="s">
        <v>538</v>
      </c>
      <c r="C1057" t="s">
        <v>290</v>
      </c>
      <c r="D1057" t="s">
        <v>135</v>
      </c>
      <c r="E1057" t="s">
        <v>289</v>
      </c>
      <c r="G1057" t="s">
        <v>288</v>
      </c>
    </row>
    <row r="1058" spans="1:54" hidden="1" x14ac:dyDescent="0.2">
      <c r="A1058">
        <v>516</v>
      </c>
      <c r="B1058" t="s">
        <v>538</v>
      </c>
      <c r="C1058" t="s">
        <v>287</v>
      </c>
      <c r="D1058" t="s">
        <v>135</v>
      </c>
      <c r="E1058" t="s">
        <v>286</v>
      </c>
      <c r="F1058" t="s">
        <v>285</v>
      </c>
      <c r="G1058" t="s">
        <v>275</v>
      </c>
      <c r="I1058" t="s">
        <v>892</v>
      </c>
      <c r="J1058" s="3" t="s">
        <v>215</v>
      </c>
      <c r="K1058" s="3" t="s">
        <v>215</v>
      </c>
      <c r="L1058" s="3" t="s">
        <v>215</v>
      </c>
      <c r="M1058" s="3" t="s">
        <v>215</v>
      </c>
      <c r="N1058" s="3" t="s">
        <v>215</v>
      </c>
      <c r="O1058" s="3" t="s">
        <v>215</v>
      </c>
      <c r="P1058" s="3">
        <v>7.2850000000000001</v>
      </c>
      <c r="Q1058" s="3">
        <v>-15.029</v>
      </c>
      <c r="R1058" s="3">
        <v>7.9909999999999997</v>
      </c>
      <c r="S1058" s="3">
        <v>24.518999999999998</v>
      </c>
      <c r="T1058" s="3">
        <v>17.948</v>
      </c>
      <c r="U1058" s="3">
        <v>14.31</v>
      </c>
      <c r="V1058" s="3">
        <v>24.155000000000001</v>
      </c>
      <c r="W1058" s="3">
        <v>3.4319999999999999</v>
      </c>
      <c r="X1058" s="3">
        <v>-7.3460000000000001</v>
      </c>
      <c r="Y1058" s="3">
        <v>15.88</v>
      </c>
      <c r="Z1058" s="3">
        <v>21.164000000000001</v>
      </c>
      <c r="AA1058" s="3">
        <v>-16.658000000000001</v>
      </c>
      <c r="AB1058" s="3">
        <v>-13.444000000000001</v>
      </c>
      <c r="AC1058" s="3">
        <v>-3.633</v>
      </c>
      <c r="AD1058" s="3">
        <v>-6.2329999999999997</v>
      </c>
      <c r="AE1058" s="3">
        <v>3.1829999999999998</v>
      </c>
      <c r="AF1058" s="3">
        <v>13.343999999999999</v>
      </c>
      <c r="AG1058" s="3">
        <v>-8.0739999999999998</v>
      </c>
      <c r="AH1058" s="3">
        <v>3.76</v>
      </c>
      <c r="AI1058" s="3">
        <v>2.847</v>
      </c>
      <c r="AJ1058" s="3">
        <v>2.8090000000000002</v>
      </c>
      <c r="AK1058" s="3">
        <v>9.5709999999999997</v>
      </c>
      <c r="AL1058" s="3">
        <v>7.7670000000000003</v>
      </c>
      <c r="AM1058" s="3">
        <v>5.1509999999999998</v>
      </c>
      <c r="AN1058" s="3">
        <v>-3.1080000000000001</v>
      </c>
      <c r="AO1058" s="3">
        <v>10.429</v>
      </c>
      <c r="AP1058" s="3">
        <v>10.531000000000001</v>
      </c>
      <c r="AQ1058" s="3">
        <v>-4.1310000000000002</v>
      </c>
      <c r="AR1058" s="3">
        <v>-19.658000000000001</v>
      </c>
      <c r="AS1058" s="3">
        <v>-24.068000000000001</v>
      </c>
      <c r="AT1058" s="3">
        <v>2.7170000000000001</v>
      </c>
      <c r="AU1058" s="3">
        <v>-3.4670000000000001</v>
      </c>
      <c r="AV1058" s="3">
        <v>-1.359</v>
      </c>
      <c r="AW1058" s="3">
        <v>11.218999999999999</v>
      </c>
      <c r="AX1058" s="3">
        <v>6.609</v>
      </c>
      <c r="AY1058" s="3">
        <v>10.058999999999999</v>
      </c>
      <c r="AZ1058" s="3">
        <v>5.4980000000000002</v>
      </c>
      <c r="BA1058">
        <v>8.8770000000000007</v>
      </c>
      <c r="BB1058">
        <v>2016</v>
      </c>
    </row>
    <row r="1059" spans="1:54" hidden="1" x14ac:dyDescent="0.2">
      <c r="A1059">
        <v>516</v>
      </c>
      <c r="B1059" t="s">
        <v>538</v>
      </c>
      <c r="C1059" t="s">
        <v>284</v>
      </c>
      <c r="D1059" t="s">
        <v>135</v>
      </c>
      <c r="E1059" t="s">
        <v>283</v>
      </c>
      <c r="F1059" t="s">
        <v>282</v>
      </c>
      <c r="G1059" t="s">
        <v>275</v>
      </c>
      <c r="I1059" t="s">
        <v>892</v>
      </c>
      <c r="J1059" s="3" t="s">
        <v>215</v>
      </c>
      <c r="K1059" s="3" t="s">
        <v>215</v>
      </c>
      <c r="L1059" s="3" t="s">
        <v>215</v>
      </c>
      <c r="M1059" s="3" t="s">
        <v>215</v>
      </c>
      <c r="N1059" s="3" t="s">
        <v>215</v>
      </c>
      <c r="O1059" s="3" t="s">
        <v>215</v>
      </c>
      <c r="P1059" s="3">
        <v>4.0750000000000002</v>
      </c>
      <c r="Q1059" s="3">
        <v>-4.3049999999999997</v>
      </c>
      <c r="R1059" s="3">
        <v>12.382999999999999</v>
      </c>
      <c r="S1059" s="3">
        <v>13.612</v>
      </c>
      <c r="T1059" s="3">
        <v>10.06</v>
      </c>
      <c r="U1059" s="3">
        <v>12.206</v>
      </c>
      <c r="V1059" s="3">
        <v>22.779</v>
      </c>
      <c r="W1059" s="3">
        <v>24.344000000000001</v>
      </c>
      <c r="X1059" s="3">
        <v>-4.8789999999999996</v>
      </c>
      <c r="Y1059" s="3">
        <v>5.3449999999999998</v>
      </c>
      <c r="Z1059" s="3">
        <v>20.5</v>
      </c>
      <c r="AA1059" s="3">
        <v>-28.838000000000001</v>
      </c>
      <c r="AB1059" s="3">
        <v>-24.49</v>
      </c>
      <c r="AC1059" s="3">
        <v>-7.7220000000000004</v>
      </c>
      <c r="AD1059" s="3">
        <v>-20.175999999999998</v>
      </c>
      <c r="AE1059" s="3">
        <v>2.3809999999999998</v>
      </c>
      <c r="AF1059" s="3">
        <v>47.406999999999996</v>
      </c>
      <c r="AG1059" s="3">
        <v>-19.959</v>
      </c>
      <c r="AH1059" s="3">
        <v>2.88</v>
      </c>
      <c r="AI1059" s="3">
        <v>5.1970000000000001</v>
      </c>
      <c r="AJ1059" s="3">
        <v>8.5229999999999997</v>
      </c>
      <c r="AK1059" s="3">
        <v>23.154</v>
      </c>
      <c r="AL1059" s="3">
        <v>16.449000000000002</v>
      </c>
      <c r="AM1059" s="3">
        <v>4.633</v>
      </c>
      <c r="AN1059" s="3">
        <v>-10.003</v>
      </c>
      <c r="AO1059" s="3">
        <v>15.252000000000001</v>
      </c>
      <c r="AP1059" s="3">
        <v>24.273</v>
      </c>
      <c r="AQ1059" s="3">
        <v>-2.8109999999999999</v>
      </c>
      <c r="AR1059" s="3">
        <v>-22.146999999999998</v>
      </c>
      <c r="AS1059" s="3">
        <v>-10.629</v>
      </c>
      <c r="AT1059" s="3">
        <v>-11.381</v>
      </c>
      <c r="AU1059" s="3">
        <v>0.54700000000000004</v>
      </c>
      <c r="AV1059" s="3">
        <v>0.98799999999999999</v>
      </c>
      <c r="AW1059" s="3">
        <v>7.992</v>
      </c>
      <c r="AX1059" s="3">
        <v>7.8339999999999996</v>
      </c>
      <c r="AY1059" s="3">
        <v>10.244</v>
      </c>
      <c r="AZ1059" s="3">
        <v>5.016</v>
      </c>
      <c r="BA1059">
        <v>9.1419999999999995</v>
      </c>
      <c r="BB1059">
        <v>2016</v>
      </c>
    </row>
    <row r="1060" spans="1:54" hidden="1" x14ac:dyDescent="0.2">
      <c r="A1060">
        <v>516</v>
      </c>
      <c r="B1060" t="s">
        <v>538</v>
      </c>
      <c r="C1060" t="s">
        <v>281</v>
      </c>
      <c r="D1060" t="s">
        <v>135</v>
      </c>
      <c r="E1060" t="s">
        <v>280</v>
      </c>
      <c r="F1060" t="s">
        <v>279</v>
      </c>
      <c r="G1060" t="s">
        <v>275</v>
      </c>
      <c r="I1060" t="s">
        <v>892</v>
      </c>
      <c r="J1060" s="3" t="s">
        <v>215</v>
      </c>
      <c r="K1060" s="3" t="s">
        <v>215</v>
      </c>
      <c r="L1060" s="3" t="s">
        <v>215</v>
      </c>
      <c r="M1060" s="3" t="s">
        <v>215</v>
      </c>
      <c r="N1060" s="3" t="s">
        <v>215</v>
      </c>
      <c r="O1060" s="3" t="s">
        <v>215</v>
      </c>
      <c r="P1060" s="3">
        <v>-11.622</v>
      </c>
      <c r="Q1060" s="3">
        <v>-6.9530000000000003</v>
      </c>
      <c r="R1060" s="3">
        <v>4.0780000000000003</v>
      </c>
      <c r="S1060" s="3">
        <v>-0.45100000000000001</v>
      </c>
      <c r="T1060" s="3">
        <v>1.278</v>
      </c>
      <c r="U1060" s="3">
        <v>8.7690000000000001</v>
      </c>
      <c r="V1060" s="3">
        <v>6.0419999999999998</v>
      </c>
      <c r="W1060" s="3">
        <v>-2.7869999999999999</v>
      </c>
      <c r="X1060" s="3">
        <v>2.8490000000000002</v>
      </c>
      <c r="Y1060" s="3">
        <v>16.814</v>
      </c>
      <c r="Z1060" s="3">
        <v>-3.444</v>
      </c>
      <c r="AA1060" s="3">
        <v>-5.0679999999999996</v>
      </c>
      <c r="AB1060" s="3">
        <v>-9.952</v>
      </c>
      <c r="AC1060" s="3">
        <v>13.962</v>
      </c>
      <c r="AD1060" s="3">
        <v>11.888999999999999</v>
      </c>
      <c r="AE1060" s="3">
        <v>1.3029999999999999</v>
      </c>
      <c r="AF1060" s="3">
        <v>5.7720000000000002</v>
      </c>
      <c r="AG1060" s="3">
        <v>2.2639999999999998</v>
      </c>
      <c r="AH1060" s="3">
        <v>-0.71399999999999997</v>
      </c>
      <c r="AI1060" s="3">
        <v>-1.26</v>
      </c>
      <c r="AJ1060" s="3">
        <v>4.4219999999999997</v>
      </c>
      <c r="AK1060" s="3">
        <v>-9.1940000000000008</v>
      </c>
      <c r="AL1060" s="3">
        <v>-7.0540000000000003</v>
      </c>
      <c r="AM1060" s="3">
        <v>-6.66</v>
      </c>
      <c r="AN1060" s="3">
        <v>11.705</v>
      </c>
      <c r="AO1060" s="3">
        <v>-4.5750000000000002</v>
      </c>
      <c r="AP1060" s="3">
        <v>-2.798</v>
      </c>
      <c r="AQ1060" s="3">
        <v>-9.2840000000000007</v>
      </c>
      <c r="AR1060" s="3">
        <v>4.3230000000000004</v>
      </c>
      <c r="AS1060" s="3">
        <v>-13.765000000000001</v>
      </c>
      <c r="AT1060" s="3">
        <v>-1.891</v>
      </c>
      <c r="AU1060" s="3">
        <v>-1.9790000000000001</v>
      </c>
      <c r="AV1060" s="3">
        <v>2.02</v>
      </c>
      <c r="AW1060" s="3">
        <v>20.173999999999999</v>
      </c>
      <c r="AX1060" s="3">
        <v>14.853999999999999</v>
      </c>
      <c r="AY1060" s="3">
        <v>13.454000000000001</v>
      </c>
      <c r="AZ1060" s="3">
        <v>5.819</v>
      </c>
      <c r="BA1060">
        <v>9.7349999999999994</v>
      </c>
      <c r="BB1060">
        <v>2016</v>
      </c>
    </row>
    <row r="1061" spans="1:54" hidden="1" x14ac:dyDescent="0.2">
      <c r="A1061">
        <v>516</v>
      </c>
      <c r="B1061" t="s">
        <v>538</v>
      </c>
      <c r="C1061" t="s">
        <v>278</v>
      </c>
      <c r="D1061" t="s">
        <v>135</v>
      </c>
      <c r="E1061" t="s">
        <v>277</v>
      </c>
      <c r="F1061" t="s">
        <v>276</v>
      </c>
      <c r="G1061" t="s">
        <v>275</v>
      </c>
      <c r="I1061" t="s">
        <v>892</v>
      </c>
      <c r="J1061" s="3">
        <v>0</v>
      </c>
      <c r="K1061" s="3">
        <v>0</v>
      </c>
      <c r="L1061" s="3">
        <v>0</v>
      </c>
      <c r="M1061" s="3">
        <v>0</v>
      </c>
      <c r="N1061" s="3">
        <v>0</v>
      </c>
      <c r="O1061" s="3" t="s">
        <v>355</v>
      </c>
      <c r="P1061" s="3">
        <v>-11.442</v>
      </c>
      <c r="Q1061" s="3">
        <v>-6.5970000000000004</v>
      </c>
      <c r="R1061" s="3">
        <v>3.35</v>
      </c>
      <c r="S1061" s="3">
        <v>-0.48099999999999998</v>
      </c>
      <c r="T1061" s="3">
        <v>1.1379999999999999</v>
      </c>
      <c r="U1061" s="3">
        <v>7.492</v>
      </c>
      <c r="V1061" s="3">
        <v>3.6269999999999998</v>
      </c>
      <c r="W1061" s="3">
        <v>-1.256</v>
      </c>
      <c r="X1061" s="3">
        <v>3.7229999999999999</v>
      </c>
      <c r="Y1061" s="3">
        <v>8.0350000000000001</v>
      </c>
      <c r="Z1061" s="3">
        <v>-7.0469999999999997</v>
      </c>
      <c r="AA1061" s="3">
        <v>-1.8049999999999999</v>
      </c>
      <c r="AB1061" s="3">
        <v>-6.4340000000000002</v>
      </c>
      <c r="AC1061" s="3">
        <v>10.805999999999999</v>
      </c>
      <c r="AD1061" s="3">
        <v>12.731</v>
      </c>
      <c r="AE1061" s="3">
        <v>-2.3969999999999998</v>
      </c>
      <c r="AF1061" s="3">
        <v>7.93</v>
      </c>
      <c r="AG1061" s="3">
        <v>2.5409999999999999</v>
      </c>
      <c r="AH1061" s="3">
        <v>-3.044</v>
      </c>
      <c r="AI1061" s="3">
        <v>-2.9409999999999998</v>
      </c>
      <c r="AJ1061" s="3">
        <v>4.8099999999999996</v>
      </c>
      <c r="AK1061" s="3">
        <v>-9.0180000000000007</v>
      </c>
      <c r="AL1061" s="3">
        <v>-7.4420000000000002</v>
      </c>
      <c r="AM1061" s="3">
        <v>-7.282</v>
      </c>
      <c r="AN1061" s="3">
        <v>11.89</v>
      </c>
      <c r="AO1061" s="3">
        <v>-5.0679999999999996</v>
      </c>
      <c r="AP1061" s="3">
        <v>-2.4940000000000002</v>
      </c>
      <c r="AQ1061" s="3">
        <v>-9.7989999999999995</v>
      </c>
      <c r="AR1061" s="3">
        <v>4.641</v>
      </c>
      <c r="AS1061" s="3">
        <v>-16.896000000000001</v>
      </c>
      <c r="AT1061" s="3">
        <v>-0.64400000000000002</v>
      </c>
      <c r="AU1061" s="3">
        <v>-1.9790000000000001</v>
      </c>
      <c r="AV1061" s="3">
        <v>2.02</v>
      </c>
      <c r="AW1061" s="3">
        <v>20.173999999999999</v>
      </c>
      <c r="AX1061" s="3">
        <v>14.853999999999999</v>
      </c>
      <c r="AY1061" s="3">
        <v>13.454000000000001</v>
      </c>
      <c r="AZ1061" s="3">
        <v>5.819</v>
      </c>
      <c r="BA1061">
        <v>9.7349999999999994</v>
      </c>
      <c r="BB1061">
        <v>2016</v>
      </c>
    </row>
    <row r="1062" spans="1:54" hidden="1" x14ac:dyDescent="0.2">
      <c r="A1062">
        <v>516</v>
      </c>
      <c r="B1062" t="s">
        <v>538</v>
      </c>
      <c r="C1062" t="s">
        <v>274</v>
      </c>
      <c r="D1062" t="s">
        <v>135</v>
      </c>
      <c r="E1062" t="s">
        <v>273</v>
      </c>
      <c r="F1062" t="s">
        <v>272</v>
      </c>
      <c r="G1062" t="s">
        <v>271</v>
      </c>
      <c r="I1062" t="s">
        <v>893</v>
      </c>
      <c r="J1062" s="3" t="s">
        <v>215</v>
      </c>
      <c r="K1062" s="3" t="s">
        <v>215</v>
      </c>
      <c r="L1062" s="3" t="s">
        <v>215</v>
      </c>
      <c r="M1062" s="3" t="s">
        <v>215</v>
      </c>
      <c r="N1062" s="3" t="s">
        <v>215</v>
      </c>
      <c r="O1062" s="3" t="s">
        <v>215</v>
      </c>
      <c r="P1062" s="3" t="s">
        <v>215</v>
      </c>
      <c r="Q1062" s="3" t="s">
        <v>215</v>
      </c>
      <c r="R1062" s="3" t="s">
        <v>215</v>
      </c>
      <c r="S1062" s="3" t="s">
        <v>215</v>
      </c>
      <c r="T1062" s="3" t="s">
        <v>215</v>
      </c>
      <c r="U1062" s="3" t="s">
        <v>215</v>
      </c>
      <c r="V1062" s="3" t="s">
        <v>215</v>
      </c>
      <c r="W1062" s="3" t="s">
        <v>215</v>
      </c>
      <c r="X1062" s="3" t="s">
        <v>215</v>
      </c>
      <c r="Y1062" s="3" t="s">
        <v>215</v>
      </c>
      <c r="Z1062" s="3" t="s">
        <v>215</v>
      </c>
      <c r="AA1062" s="3" t="s">
        <v>215</v>
      </c>
      <c r="AB1062" s="3" t="s">
        <v>215</v>
      </c>
      <c r="AC1062" s="3" t="s">
        <v>215</v>
      </c>
      <c r="AD1062" s="3" t="s">
        <v>215</v>
      </c>
      <c r="AE1062" s="3" t="s">
        <v>215</v>
      </c>
      <c r="AF1062" s="3" t="s">
        <v>215</v>
      </c>
      <c r="AG1062" s="3" t="s">
        <v>215</v>
      </c>
      <c r="AH1062" s="3" t="s">
        <v>215</v>
      </c>
      <c r="AI1062" s="3" t="s">
        <v>215</v>
      </c>
      <c r="AJ1062" s="3" t="s">
        <v>215</v>
      </c>
      <c r="AK1062" s="3" t="s">
        <v>215</v>
      </c>
      <c r="AL1062" s="3" t="s">
        <v>215</v>
      </c>
      <c r="AM1062" s="3" t="s">
        <v>215</v>
      </c>
      <c r="AN1062" s="3" t="s">
        <v>215</v>
      </c>
      <c r="AO1062" s="3">
        <v>9.3000000000000007</v>
      </c>
      <c r="AP1062" s="3">
        <v>8.5</v>
      </c>
      <c r="AQ1062" s="3">
        <v>7.7</v>
      </c>
      <c r="AR1062" s="3">
        <v>6.9</v>
      </c>
      <c r="AS1062" s="3">
        <v>6.9</v>
      </c>
      <c r="AT1062" s="3">
        <v>6.9</v>
      </c>
      <c r="AU1062" s="3">
        <v>6.9</v>
      </c>
      <c r="AV1062" s="3">
        <v>6.9</v>
      </c>
      <c r="AW1062" s="3">
        <v>6.9</v>
      </c>
      <c r="AX1062" s="3">
        <v>6.9</v>
      </c>
      <c r="AY1062" s="3">
        <v>6.9</v>
      </c>
      <c r="AZ1062" s="3">
        <v>6.9</v>
      </c>
      <c r="BA1062">
        <v>6.9</v>
      </c>
      <c r="BB1062">
        <v>2014</v>
      </c>
    </row>
    <row r="1063" spans="1:54" hidden="1" x14ac:dyDescent="0.2">
      <c r="A1063">
        <v>516</v>
      </c>
      <c r="B1063" t="s">
        <v>538</v>
      </c>
      <c r="C1063" t="s">
        <v>270</v>
      </c>
      <c r="D1063" t="s">
        <v>135</v>
      </c>
      <c r="E1063" t="s">
        <v>269</v>
      </c>
      <c r="F1063" t="s">
        <v>268</v>
      </c>
      <c r="G1063" t="s">
        <v>264</v>
      </c>
      <c r="H1063" t="s">
        <v>263</v>
      </c>
    </row>
    <row r="1064" spans="1:54" hidden="1" x14ac:dyDescent="0.2">
      <c r="A1064">
        <v>516</v>
      </c>
      <c r="B1064" t="s">
        <v>538</v>
      </c>
      <c r="C1064" t="s">
        <v>267</v>
      </c>
      <c r="D1064" t="s">
        <v>135</v>
      </c>
      <c r="E1064" t="s">
        <v>266</v>
      </c>
      <c r="F1064" t="s">
        <v>265</v>
      </c>
      <c r="G1064" t="s">
        <v>264</v>
      </c>
      <c r="H1064" t="s">
        <v>263</v>
      </c>
      <c r="I1064" t="s">
        <v>894</v>
      </c>
      <c r="J1064" s="3" t="s">
        <v>215</v>
      </c>
      <c r="K1064" s="3" t="s">
        <v>215</v>
      </c>
      <c r="L1064" s="3" t="s">
        <v>215</v>
      </c>
      <c r="M1064" s="3" t="s">
        <v>215</v>
      </c>
      <c r="N1064" s="3" t="s">
        <v>215</v>
      </c>
      <c r="O1064" s="3">
        <v>0.222</v>
      </c>
      <c r="P1064" s="3">
        <v>0.22600000000000001</v>
      </c>
      <c r="Q1064" s="3">
        <v>0.23400000000000001</v>
      </c>
      <c r="R1064" s="3">
        <v>0.24099999999999999</v>
      </c>
      <c r="S1064" s="3">
        <v>0.246</v>
      </c>
      <c r="T1064" s="3">
        <v>0.253</v>
      </c>
      <c r="U1064" s="3">
        <v>0.26</v>
      </c>
      <c r="V1064" s="3">
        <v>0.26700000000000002</v>
      </c>
      <c r="W1064" s="3">
        <v>0.27400000000000002</v>
      </c>
      <c r="X1064" s="3">
        <v>0.28100000000000003</v>
      </c>
      <c r="Y1064" s="3">
        <v>0.28699999999999998</v>
      </c>
      <c r="Z1064" s="3">
        <v>0.29499999999999998</v>
      </c>
      <c r="AA1064" s="3">
        <v>0.30199999999999999</v>
      </c>
      <c r="AB1064" s="3">
        <v>0.31</v>
      </c>
      <c r="AC1064" s="3">
        <v>0.317</v>
      </c>
      <c r="AD1064" s="3">
        <v>0.32500000000000001</v>
      </c>
      <c r="AE1064" s="3">
        <v>0.33300000000000002</v>
      </c>
      <c r="AF1064" s="3">
        <v>0.34399999999999997</v>
      </c>
      <c r="AG1064" s="3">
        <v>0.35</v>
      </c>
      <c r="AH1064" s="3">
        <v>0.36</v>
      </c>
      <c r="AI1064" s="3">
        <v>0.37</v>
      </c>
      <c r="AJ1064" s="3">
        <v>0.38300000000000001</v>
      </c>
      <c r="AK1064" s="3">
        <v>0.39</v>
      </c>
      <c r="AL1064" s="3">
        <v>0.375</v>
      </c>
      <c r="AM1064" s="3">
        <v>0.38</v>
      </c>
      <c r="AN1064" s="3">
        <v>0.38700000000000001</v>
      </c>
      <c r="AO1064" s="3">
        <v>0.39300000000000002</v>
      </c>
      <c r="AP1064" s="3">
        <v>0.39900000000000002</v>
      </c>
      <c r="AQ1064" s="3">
        <v>0.40500000000000003</v>
      </c>
      <c r="AR1064" s="3">
        <v>0.41099999999999998</v>
      </c>
      <c r="AS1064" s="3">
        <v>0.41699999999999998</v>
      </c>
      <c r="AT1064" s="3">
        <v>0.42299999999999999</v>
      </c>
      <c r="AU1064" s="3">
        <v>0.42899999999999999</v>
      </c>
      <c r="AV1064" s="3">
        <v>0.434</v>
      </c>
      <c r="AW1064" s="3">
        <v>0.44</v>
      </c>
      <c r="AX1064" s="3">
        <v>0.44500000000000001</v>
      </c>
      <c r="AY1064" s="3">
        <v>0.45</v>
      </c>
      <c r="AZ1064" s="3">
        <v>0.45600000000000002</v>
      </c>
      <c r="BA1064">
        <v>0.46100000000000002</v>
      </c>
      <c r="BB1064">
        <v>2015</v>
      </c>
    </row>
    <row r="1065" spans="1:54" hidden="1" x14ac:dyDescent="0.2">
      <c r="A1065">
        <v>516</v>
      </c>
      <c r="B1065" t="s">
        <v>538</v>
      </c>
      <c r="C1065" t="s">
        <v>262</v>
      </c>
      <c r="D1065" t="s">
        <v>135</v>
      </c>
      <c r="E1065" t="s">
        <v>260</v>
      </c>
      <c r="F1065" t="s">
        <v>259</v>
      </c>
      <c r="G1065" t="s">
        <v>225</v>
      </c>
      <c r="H1065" t="s">
        <v>222</v>
      </c>
      <c r="I1065" t="s">
        <v>895</v>
      </c>
      <c r="J1065" s="3">
        <v>6.266</v>
      </c>
      <c r="K1065" s="3">
        <v>8.4550000000000001</v>
      </c>
      <c r="L1065" s="3">
        <v>7.8719999999999999</v>
      </c>
      <c r="M1065" s="3">
        <v>7.7530000000000001</v>
      </c>
      <c r="N1065" s="3">
        <v>7.3449999999999998</v>
      </c>
      <c r="O1065" s="3">
        <v>7.5330000000000004</v>
      </c>
      <c r="P1065" s="3">
        <v>3.3319999999999999</v>
      </c>
      <c r="Q1065" s="3">
        <v>2.75</v>
      </c>
      <c r="R1065" s="3">
        <v>2.4860000000000002</v>
      </c>
      <c r="S1065" s="3">
        <v>2.5259999999999998</v>
      </c>
      <c r="T1065" s="3">
        <v>2.706</v>
      </c>
      <c r="U1065" s="3">
        <v>2.6859999999999999</v>
      </c>
      <c r="V1065" s="3">
        <v>2.3250000000000002</v>
      </c>
      <c r="W1065" s="3">
        <v>2.274</v>
      </c>
      <c r="X1065" s="3">
        <v>2.246</v>
      </c>
      <c r="Y1065" s="3">
        <v>2.4510000000000001</v>
      </c>
      <c r="Z1065" s="3">
        <v>2.859</v>
      </c>
      <c r="AA1065" s="3">
        <v>2.843</v>
      </c>
      <c r="AB1065" s="3">
        <v>1.9159999999999999</v>
      </c>
      <c r="AC1065" s="3">
        <v>2.536</v>
      </c>
      <c r="AD1065" s="3">
        <v>5.0839999999999996</v>
      </c>
      <c r="AE1065" s="3">
        <v>4.2320000000000002</v>
      </c>
      <c r="AF1065" s="3">
        <v>4.2679999999999998</v>
      </c>
      <c r="AG1065" s="3">
        <v>4.93</v>
      </c>
      <c r="AH1065" s="3">
        <v>6.1509999999999998</v>
      </c>
      <c r="AI1065" s="3">
        <v>7.9640000000000004</v>
      </c>
      <c r="AJ1065" s="3">
        <v>9.6470000000000002</v>
      </c>
      <c r="AK1065" s="3">
        <v>6.6360000000000001</v>
      </c>
      <c r="AL1065" s="3">
        <v>14.31</v>
      </c>
      <c r="AM1065" s="3">
        <v>6.65</v>
      </c>
      <c r="AN1065" s="3">
        <v>8.1839999999999993</v>
      </c>
      <c r="AO1065" s="3">
        <v>12.896000000000001</v>
      </c>
      <c r="AP1065" s="3">
        <v>11.12</v>
      </c>
      <c r="AQ1065" s="3">
        <v>10.542</v>
      </c>
      <c r="AR1065" s="3">
        <v>8.1590000000000007</v>
      </c>
      <c r="AS1065" s="3">
        <v>4.2939999999999996</v>
      </c>
      <c r="AT1065" s="3">
        <v>2.7719999999999998</v>
      </c>
      <c r="AU1065" s="3">
        <v>3.4369999999999998</v>
      </c>
      <c r="AV1065" s="3">
        <v>3.694</v>
      </c>
      <c r="AW1065" s="3">
        <v>3.6579999999999999</v>
      </c>
      <c r="AX1065" s="3">
        <v>3.4769999999999999</v>
      </c>
      <c r="AY1065" s="3">
        <v>3.6339999999999999</v>
      </c>
      <c r="AZ1065" s="3">
        <v>3.7669999999999999</v>
      </c>
      <c r="BA1065">
        <v>4.2050000000000001</v>
      </c>
      <c r="BB1065">
        <v>2016</v>
      </c>
    </row>
    <row r="1066" spans="1:54" hidden="1" x14ac:dyDescent="0.2">
      <c r="A1066">
        <v>516</v>
      </c>
      <c r="B1066" t="s">
        <v>538</v>
      </c>
      <c r="C1066" t="s">
        <v>261</v>
      </c>
      <c r="D1066" t="s">
        <v>135</v>
      </c>
      <c r="E1066" t="s">
        <v>260</v>
      </c>
      <c r="F1066" t="s">
        <v>259</v>
      </c>
      <c r="G1066" t="s">
        <v>217</v>
      </c>
      <c r="I1066" t="s">
        <v>258</v>
      </c>
      <c r="J1066" s="3" t="s">
        <v>215</v>
      </c>
      <c r="K1066" s="3" t="s">
        <v>215</v>
      </c>
      <c r="L1066" s="3" t="s">
        <v>215</v>
      </c>
      <c r="M1066" s="3" t="s">
        <v>215</v>
      </c>
      <c r="N1066" s="3" t="s">
        <v>215</v>
      </c>
      <c r="O1066" s="3">
        <v>77.369</v>
      </c>
      <c r="P1066" s="3">
        <v>56.697000000000003</v>
      </c>
      <c r="Q1066" s="3">
        <v>42.133000000000003</v>
      </c>
      <c r="R1066" s="3">
        <v>41.877000000000002</v>
      </c>
      <c r="S1066" s="3">
        <v>39.148000000000003</v>
      </c>
      <c r="T1066" s="3">
        <v>38.277999999999999</v>
      </c>
      <c r="U1066" s="3">
        <v>37.905999999999999</v>
      </c>
      <c r="V1066" s="3">
        <v>30.780999999999999</v>
      </c>
      <c r="W1066" s="3">
        <v>30.936</v>
      </c>
      <c r="X1066" s="3">
        <v>32.475000000000001</v>
      </c>
      <c r="Y1066" s="3">
        <v>32.963000000000001</v>
      </c>
      <c r="Z1066" s="3">
        <v>35.777999999999999</v>
      </c>
      <c r="AA1066" s="3">
        <v>33.252000000000002</v>
      </c>
      <c r="AB1066" s="3">
        <v>25.51</v>
      </c>
      <c r="AC1066" s="3">
        <v>29.358000000000001</v>
      </c>
      <c r="AD1066" s="3">
        <v>44.351999999999997</v>
      </c>
      <c r="AE1066" s="3">
        <v>38.061</v>
      </c>
      <c r="AF1066" s="3">
        <v>36.811999999999998</v>
      </c>
      <c r="AG1066" s="3">
        <v>38.948</v>
      </c>
      <c r="AH1066" s="3">
        <v>41.719000000000001</v>
      </c>
      <c r="AI1066" s="3">
        <v>45.220999999999997</v>
      </c>
      <c r="AJ1066" s="3">
        <v>47.67</v>
      </c>
      <c r="AK1066" s="3">
        <v>32.432000000000002</v>
      </c>
      <c r="AL1066" s="3">
        <v>63.09</v>
      </c>
      <c r="AM1066" s="3">
        <v>38.445</v>
      </c>
      <c r="AN1066" s="3">
        <v>43.79</v>
      </c>
      <c r="AO1066" s="3">
        <v>55.341000000000001</v>
      </c>
      <c r="AP1066" s="3">
        <v>46.716999999999999</v>
      </c>
      <c r="AQ1066" s="3">
        <v>46.567</v>
      </c>
      <c r="AR1066" s="3">
        <v>37.664000000000001</v>
      </c>
      <c r="AS1066" s="3">
        <v>24.154</v>
      </c>
      <c r="AT1066" s="3">
        <v>17.605</v>
      </c>
      <c r="AU1066" s="3">
        <v>19.532</v>
      </c>
      <c r="AV1066" s="3">
        <v>19.463999999999999</v>
      </c>
      <c r="AW1066" s="3">
        <v>18.995000000000001</v>
      </c>
      <c r="AX1066" s="3">
        <v>17.681999999999999</v>
      </c>
      <c r="AY1066" s="3">
        <v>17.337</v>
      </c>
      <c r="AZ1066" s="3">
        <v>17.364999999999998</v>
      </c>
      <c r="BA1066">
        <v>17.8</v>
      </c>
      <c r="BB1066">
        <v>2016</v>
      </c>
    </row>
    <row r="1067" spans="1:54" hidden="1" x14ac:dyDescent="0.2">
      <c r="A1067">
        <v>516</v>
      </c>
      <c r="B1067" t="s">
        <v>538</v>
      </c>
      <c r="C1067" t="s">
        <v>257</v>
      </c>
      <c r="D1067" t="s">
        <v>135</v>
      </c>
      <c r="E1067" t="s">
        <v>255</v>
      </c>
      <c r="F1067" t="s">
        <v>254</v>
      </c>
      <c r="G1067" t="s">
        <v>225</v>
      </c>
      <c r="H1067" t="s">
        <v>222</v>
      </c>
      <c r="I1067" t="s">
        <v>895</v>
      </c>
      <c r="J1067" s="3">
        <v>1.141</v>
      </c>
      <c r="K1067" s="3">
        <v>1.3779999999999999</v>
      </c>
      <c r="L1067" s="3">
        <v>2.165</v>
      </c>
      <c r="M1067" s="3">
        <v>5.6310000000000002</v>
      </c>
      <c r="N1067" s="3">
        <v>4.1369999999999996</v>
      </c>
      <c r="O1067" s="3">
        <v>4.3179999999999996</v>
      </c>
      <c r="P1067" s="3">
        <v>2.867</v>
      </c>
      <c r="Q1067" s="3">
        <v>2.4729999999999999</v>
      </c>
      <c r="R1067" s="3">
        <v>2.7130000000000001</v>
      </c>
      <c r="S1067" s="3">
        <v>2.9009999999999998</v>
      </c>
      <c r="T1067" s="3">
        <v>2.8519999999999999</v>
      </c>
      <c r="U1067" s="3">
        <v>2.782</v>
      </c>
      <c r="V1067" s="3">
        <v>3.0710000000000002</v>
      </c>
      <c r="W1067" s="3">
        <v>3.427</v>
      </c>
      <c r="X1067" s="3">
        <v>4.3140000000000001</v>
      </c>
      <c r="Y1067" s="3">
        <v>4.4569999999999999</v>
      </c>
      <c r="Z1067" s="3">
        <v>3.7440000000000002</v>
      </c>
      <c r="AA1067" s="3">
        <v>4.0759999999999996</v>
      </c>
      <c r="AB1067" s="3">
        <v>4.0659999999999998</v>
      </c>
      <c r="AC1067" s="3">
        <v>4.3239999999999998</v>
      </c>
      <c r="AD1067" s="3">
        <v>4.298</v>
      </c>
      <c r="AE1067" s="3">
        <v>3.9449999999999998</v>
      </c>
      <c r="AF1067" s="3">
        <v>4.8029999999999999</v>
      </c>
      <c r="AG1067" s="3">
        <v>3.91</v>
      </c>
      <c r="AH1067" s="3">
        <v>4.8879999999999999</v>
      </c>
      <c r="AI1067" s="3">
        <v>5.1070000000000002</v>
      </c>
      <c r="AJ1067" s="3">
        <v>5.6130000000000004</v>
      </c>
      <c r="AK1067" s="3">
        <v>5.9980000000000002</v>
      </c>
      <c r="AL1067" s="3">
        <v>6.1459999999999999</v>
      </c>
      <c r="AM1067" s="3">
        <v>6.0380000000000003</v>
      </c>
      <c r="AN1067" s="3">
        <v>6.7619999999999996</v>
      </c>
      <c r="AO1067" s="3">
        <v>6.9219999999999997</v>
      </c>
      <c r="AP1067" s="3">
        <v>7.3769999999999998</v>
      </c>
      <c r="AQ1067" s="3">
        <v>7.6020000000000003</v>
      </c>
      <c r="AR1067" s="3">
        <v>7.3849999999999998</v>
      </c>
      <c r="AS1067" s="3">
        <v>6.875</v>
      </c>
      <c r="AT1067" s="3">
        <v>6.1550000000000002</v>
      </c>
      <c r="AU1067" s="3">
        <v>5.6130000000000004</v>
      </c>
      <c r="AV1067" s="3">
        <v>5.4249999999999998</v>
      </c>
      <c r="AW1067" s="3">
        <v>5.2560000000000002</v>
      </c>
      <c r="AX1067" s="3">
        <v>5.149</v>
      </c>
      <c r="AY1067" s="3">
        <v>5.056</v>
      </c>
      <c r="AZ1067" s="3">
        <v>5.0609999999999999</v>
      </c>
      <c r="BA1067">
        <v>5.0670000000000002</v>
      </c>
      <c r="BB1067">
        <v>2016</v>
      </c>
    </row>
    <row r="1068" spans="1:54" hidden="1" x14ac:dyDescent="0.2">
      <c r="A1068">
        <v>516</v>
      </c>
      <c r="B1068" t="s">
        <v>538</v>
      </c>
      <c r="C1068" t="s">
        <v>256</v>
      </c>
      <c r="D1068" t="s">
        <v>135</v>
      </c>
      <c r="E1068" t="s">
        <v>255</v>
      </c>
      <c r="F1068" t="s">
        <v>254</v>
      </c>
      <c r="G1068" t="s">
        <v>217</v>
      </c>
      <c r="I1068" t="s">
        <v>253</v>
      </c>
      <c r="J1068" s="3" t="s">
        <v>215</v>
      </c>
      <c r="K1068" s="3" t="s">
        <v>215</v>
      </c>
      <c r="L1068" s="3" t="s">
        <v>215</v>
      </c>
      <c r="M1068" s="3" t="s">
        <v>215</v>
      </c>
      <c r="N1068" s="3" t="s">
        <v>215</v>
      </c>
      <c r="O1068" s="3">
        <v>44.347999999999999</v>
      </c>
      <c r="P1068" s="3">
        <v>48.793999999999997</v>
      </c>
      <c r="Q1068" s="3">
        <v>37.878999999999998</v>
      </c>
      <c r="R1068" s="3">
        <v>45.713000000000001</v>
      </c>
      <c r="S1068" s="3">
        <v>44.966999999999999</v>
      </c>
      <c r="T1068" s="3">
        <v>40.33</v>
      </c>
      <c r="U1068" s="3">
        <v>39.265000000000001</v>
      </c>
      <c r="V1068" s="3">
        <v>40.651000000000003</v>
      </c>
      <c r="W1068" s="3">
        <v>46.622999999999998</v>
      </c>
      <c r="X1068" s="3">
        <v>62.357999999999997</v>
      </c>
      <c r="Y1068" s="3">
        <v>59.951999999999998</v>
      </c>
      <c r="Z1068" s="3">
        <v>46.838999999999999</v>
      </c>
      <c r="AA1068" s="3">
        <v>47.676000000000002</v>
      </c>
      <c r="AB1068" s="3">
        <v>54.134</v>
      </c>
      <c r="AC1068" s="3">
        <v>50.058999999999997</v>
      </c>
      <c r="AD1068" s="3">
        <v>37.491999999999997</v>
      </c>
      <c r="AE1068" s="3">
        <v>35.475999999999999</v>
      </c>
      <c r="AF1068" s="3">
        <v>41.426000000000002</v>
      </c>
      <c r="AG1068" s="3">
        <v>30.887</v>
      </c>
      <c r="AH1068" s="3">
        <v>33.154000000000003</v>
      </c>
      <c r="AI1068" s="3">
        <v>28.998999999999999</v>
      </c>
      <c r="AJ1068" s="3">
        <v>27.738</v>
      </c>
      <c r="AK1068" s="3">
        <v>29.312000000000001</v>
      </c>
      <c r="AL1068" s="3">
        <v>27.097000000000001</v>
      </c>
      <c r="AM1068" s="3">
        <v>34.905000000000001</v>
      </c>
      <c r="AN1068" s="3">
        <v>36.177999999999997</v>
      </c>
      <c r="AO1068" s="3">
        <v>29.706</v>
      </c>
      <c r="AP1068" s="3">
        <v>30.992999999999999</v>
      </c>
      <c r="AQ1068" s="3">
        <v>33.582000000000001</v>
      </c>
      <c r="AR1068" s="3">
        <v>34.088000000000001</v>
      </c>
      <c r="AS1068" s="3">
        <v>38.670999999999999</v>
      </c>
      <c r="AT1068" s="3">
        <v>39.085000000000001</v>
      </c>
      <c r="AU1068" s="3">
        <v>31.899000000000001</v>
      </c>
      <c r="AV1068" s="3">
        <v>28.582000000000001</v>
      </c>
      <c r="AW1068" s="3">
        <v>27.291</v>
      </c>
      <c r="AX1068" s="3">
        <v>26.181000000000001</v>
      </c>
      <c r="AY1068" s="3">
        <v>24.119</v>
      </c>
      <c r="AZ1068" s="3">
        <v>23.33</v>
      </c>
      <c r="BA1068">
        <v>21.451000000000001</v>
      </c>
      <c r="BB1068">
        <v>2016</v>
      </c>
    </row>
    <row r="1069" spans="1:54" hidden="1" x14ac:dyDescent="0.2">
      <c r="A1069">
        <v>516</v>
      </c>
      <c r="B1069" t="s">
        <v>538</v>
      </c>
      <c r="C1069" t="s">
        <v>252</v>
      </c>
      <c r="D1069" t="s">
        <v>135</v>
      </c>
      <c r="E1069" t="s">
        <v>250</v>
      </c>
      <c r="F1069" t="s">
        <v>249</v>
      </c>
      <c r="G1069" t="s">
        <v>225</v>
      </c>
      <c r="H1069" t="s">
        <v>222</v>
      </c>
      <c r="I1069" t="s">
        <v>895</v>
      </c>
      <c r="J1069" s="3">
        <v>5.125</v>
      </c>
      <c r="K1069" s="3">
        <v>7.077</v>
      </c>
      <c r="L1069" s="3">
        <v>5.7069999999999999</v>
      </c>
      <c r="M1069" s="3">
        <v>2.1219999999999999</v>
      </c>
      <c r="N1069" s="3">
        <v>3.2080000000000002</v>
      </c>
      <c r="O1069" s="3">
        <v>3.2149999999999999</v>
      </c>
      <c r="P1069" s="3">
        <v>0.46400000000000002</v>
      </c>
      <c r="Q1069" s="3">
        <v>0.27800000000000002</v>
      </c>
      <c r="R1069" s="3">
        <v>-0.22800000000000001</v>
      </c>
      <c r="S1069" s="3">
        <v>-0.375</v>
      </c>
      <c r="T1069" s="3">
        <v>-0.14499999999999999</v>
      </c>
      <c r="U1069" s="3">
        <v>-9.6000000000000002E-2</v>
      </c>
      <c r="V1069" s="3">
        <v>-0.745</v>
      </c>
      <c r="W1069" s="3">
        <v>-1.153</v>
      </c>
      <c r="X1069" s="3">
        <v>-2.0670000000000002</v>
      </c>
      <c r="Y1069" s="3">
        <v>-2.0070000000000001</v>
      </c>
      <c r="Z1069" s="3">
        <v>-0.88400000000000001</v>
      </c>
      <c r="AA1069" s="3">
        <v>-1.2330000000000001</v>
      </c>
      <c r="AB1069" s="3">
        <v>-2.15</v>
      </c>
      <c r="AC1069" s="3">
        <v>-1.788</v>
      </c>
      <c r="AD1069" s="3">
        <v>0.78600000000000003</v>
      </c>
      <c r="AE1069" s="3">
        <v>0.28699999999999998</v>
      </c>
      <c r="AF1069" s="3">
        <v>-0.53500000000000003</v>
      </c>
      <c r="AG1069" s="3">
        <v>1.02</v>
      </c>
      <c r="AH1069" s="3">
        <v>1.2629999999999999</v>
      </c>
      <c r="AI1069" s="3">
        <v>2.8570000000000002</v>
      </c>
      <c r="AJ1069" s="3">
        <v>4.0339999999999998</v>
      </c>
      <c r="AK1069" s="3">
        <v>0.63800000000000001</v>
      </c>
      <c r="AL1069" s="3">
        <v>8.1639999999999997</v>
      </c>
      <c r="AM1069" s="3">
        <v>0.61199999999999999</v>
      </c>
      <c r="AN1069" s="3">
        <v>1.423</v>
      </c>
      <c r="AO1069" s="3">
        <v>5.9740000000000002</v>
      </c>
      <c r="AP1069" s="3">
        <v>3.7429999999999999</v>
      </c>
      <c r="AQ1069" s="3">
        <v>2.94</v>
      </c>
      <c r="AR1069" s="3">
        <v>0.77500000000000002</v>
      </c>
      <c r="AS1069" s="3">
        <v>-2.581</v>
      </c>
      <c r="AT1069" s="3">
        <v>-3.383</v>
      </c>
      <c r="AU1069" s="3">
        <v>-2.1760000000000002</v>
      </c>
      <c r="AV1069" s="3">
        <v>-1.7310000000000001</v>
      </c>
      <c r="AW1069" s="3">
        <v>-1.5980000000000001</v>
      </c>
      <c r="AX1069" s="3">
        <v>-1.671</v>
      </c>
      <c r="AY1069" s="3">
        <v>-1.4219999999999999</v>
      </c>
      <c r="AZ1069" s="3">
        <v>-1.294</v>
      </c>
      <c r="BA1069">
        <v>-0.86199999999999999</v>
      </c>
      <c r="BB1069">
        <v>2016</v>
      </c>
    </row>
    <row r="1070" spans="1:54" hidden="1" x14ac:dyDescent="0.2">
      <c r="A1070">
        <v>516</v>
      </c>
      <c r="B1070" t="s">
        <v>538</v>
      </c>
      <c r="C1070" t="s">
        <v>251</v>
      </c>
      <c r="D1070" t="s">
        <v>135</v>
      </c>
      <c r="E1070" t="s">
        <v>250</v>
      </c>
      <c r="F1070" t="s">
        <v>249</v>
      </c>
      <c r="G1070" t="s">
        <v>217</v>
      </c>
      <c r="I1070" t="s">
        <v>248</v>
      </c>
      <c r="J1070" s="3" t="s">
        <v>215</v>
      </c>
      <c r="K1070" s="3" t="s">
        <v>215</v>
      </c>
      <c r="L1070" s="3" t="s">
        <v>215</v>
      </c>
      <c r="M1070" s="3" t="s">
        <v>215</v>
      </c>
      <c r="N1070" s="3" t="s">
        <v>215</v>
      </c>
      <c r="O1070" s="3">
        <v>33.021000000000001</v>
      </c>
      <c r="P1070" s="3">
        <v>7.9029999999999996</v>
      </c>
      <c r="Q1070" s="3">
        <v>4.2539999999999996</v>
      </c>
      <c r="R1070" s="3">
        <v>-3.8359999999999999</v>
      </c>
      <c r="S1070" s="3">
        <v>-5.819</v>
      </c>
      <c r="T1070" s="3">
        <v>-2.052</v>
      </c>
      <c r="U1070" s="3">
        <v>-1.359</v>
      </c>
      <c r="V1070" s="3">
        <v>-9.8689999999999998</v>
      </c>
      <c r="W1070" s="3">
        <v>-15.686999999999999</v>
      </c>
      <c r="X1070" s="3">
        <v>-29.882999999999999</v>
      </c>
      <c r="Y1070" s="3">
        <v>-26.989000000000001</v>
      </c>
      <c r="Z1070" s="3">
        <v>-11.061999999999999</v>
      </c>
      <c r="AA1070" s="3">
        <v>-14.423999999999999</v>
      </c>
      <c r="AB1070" s="3">
        <v>-28.623999999999999</v>
      </c>
      <c r="AC1070" s="3">
        <v>-20.701000000000001</v>
      </c>
      <c r="AD1070" s="3">
        <v>6.86</v>
      </c>
      <c r="AE1070" s="3">
        <v>2.585</v>
      </c>
      <c r="AF1070" s="3">
        <v>-4.6139999999999999</v>
      </c>
      <c r="AG1070" s="3">
        <v>8.0609999999999999</v>
      </c>
      <c r="AH1070" s="3">
        <v>8.5649999999999995</v>
      </c>
      <c r="AI1070" s="3">
        <v>16.221</v>
      </c>
      <c r="AJ1070" s="3">
        <v>19.931999999999999</v>
      </c>
      <c r="AK1070" s="3">
        <v>3.12</v>
      </c>
      <c r="AL1070" s="3">
        <v>35.994</v>
      </c>
      <c r="AM1070" s="3">
        <v>3.54</v>
      </c>
      <c r="AN1070" s="3">
        <v>7.6120000000000001</v>
      </c>
      <c r="AO1070" s="3">
        <v>25.635999999999999</v>
      </c>
      <c r="AP1070" s="3">
        <v>15.724</v>
      </c>
      <c r="AQ1070" s="3">
        <v>12.984999999999999</v>
      </c>
      <c r="AR1070" s="3">
        <v>3.5760000000000001</v>
      </c>
      <c r="AS1070" s="3">
        <v>-14.516999999999999</v>
      </c>
      <c r="AT1070" s="3">
        <v>-21.48</v>
      </c>
      <c r="AU1070" s="3">
        <v>-12.367000000000001</v>
      </c>
      <c r="AV1070" s="3">
        <v>-9.1180000000000003</v>
      </c>
      <c r="AW1070" s="3">
        <v>-8.2959999999999994</v>
      </c>
      <c r="AX1070" s="3">
        <v>-8.4990000000000006</v>
      </c>
      <c r="AY1070" s="3">
        <v>-6.782</v>
      </c>
      <c r="AZ1070" s="3">
        <v>-5.9660000000000002</v>
      </c>
      <c r="BA1070">
        <v>-3.6509999999999998</v>
      </c>
      <c r="BB1070">
        <v>2016</v>
      </c>
    </row>
    <row r="1071" spans="1:54" hidden="1" x14ac:dyDescent="0.2">
      <c r="A1071">
        <v>516</v>
      </c>
      <c r="B1071" t="s">
        <v>538</v>
      </c>
      <c r="C1071" t="s">
        <v>247</v>
      </c>
      <c r="D1071" t="s">
        <v>135</v>
      </c>
      <c r="E1071" t="s">
        <v>245</v>
      </c>
      <c r="F1071" t="s">
        <v>244</v>
      </c>
      <c r="G1071" t="s">
        <v>225</v>
      </c>
      <c r="H1071" t="s">
        <v>222</v>
      </c>
    </row>
    <row r="1072" spans="1:54" hidden="1" x14ac:dyDescent="0.2">
      <c r="A1072">
        <v>516</v>
      </c>
      <c r="B1072" t="s">
        <v>538</v>
      </c>
      <c r="C1072" t="s">
        <v>246</v>
      </c>
      <c r="D1072" t="s">
        <v>135</v>
      </c>
      <c r="E1072" t="s">
        <v>245</v>
      </c>
      <c r="F1072" t="s">
        <v>244</v>
      </c>
      <c r="G1072" t="s">
        <v>243</v>
      </c>
    </row>
    <row r="1073" spans="1:54" hidden="1" x14ac:dyDescent="0.2">
      <c r="A1073">
        <v>516</v>
      </c>
      <c r="B1073" t="s">
        <v>538</v>
      </c>
      <c r="C1073" t="s">
        <v>242</v>
      </c>
      <c r="D1073" t="s">
        <v>135</v>
      </c>
      <c r="E1073" t="s">
        <v>240</v>
      </c>
      <c r="F1073" t="s">
        <v>239</v>
      </c>
      <c r="G1073" t="s">
        <v>225</v>
      </c>
      <c r="H1073" t="s">
        <v>222</v>
      </c>
      <c r="I1073" t="s">
        <v>895</v>
      </c>
      <c r="J1073" s="3">
        <v>5.125</v>
      </c>
      <c r="K1073" s="3">
        <v>7.077</v>
      </c>
      <c r="L1073" s="3">
        <v>5.7069999999999999</v>
      </c>
      <c r="M1073" s="3">
        <v>2.1219999999999999</v>
      </c>
      <c r="N1073" s="3">
        <v>3.2080000000000002</v>
      </c>
      <c r="O1073" s="3">
        <v>3.2149999999999999</v>
      </c>
      <c r="P1073" s="3">
        <v>0.46400000000000002</v>
      </c>
      <c r="Q1073" s="3">
        <v>0.27800000000000002</v>
      </c>
      <c r="R1073" s="3">
        <v>-0.22800000000000001</v>
      </c>
      <c r="S1073" s="3">
        <v>-0.375</v>
      </c>
      <c r="T1073" s="3">
        <v>-0.14499999999999999</v>
      </c>
      <c r="U1073" s="3">
        <v>-9.6000000000000002E-2</v>
      </c>
      <c r="V1073" s="3">
        <v>-0.745</v>
      </c>
      <c r="W1073" s="3">
        <v>-1.153</v>
      </c>
      <c r="X1073" s="3">
        <v>-2.0670000000000002</v>
      </c>
      <c r="Y1073" s="3">
        <v>-2.0070000000000001</v>
      </c>
      <c r="Z1073" s="3">
        <v>-0.88400000000000001</v>
      </c>
      <c r="AA1073" s="3">
        <v>-1.2330000000000001</v>
      </c>
      <c r="AB1073" s="3">
        <v>-2.15</v>
      </c>
      <c r="AC1073" s="3">
        <v>-1.788</v>
      </c>
      <c r="AD1073" s="3">
        <v>0.78600000000000003</v>
      </c>
      <c r="AE1073" s="3">
        <v>0.28699999999999998</v>
      </c>
      <c r="AF1073" s="3">
        <v>-0.53500000000000003</v>
      </c>
      <c r="AG1073" s="3">
        <v>1.02</v>
      </c>
      <c r="AH1073" s="3">
        <v>1.2629999999999999</v>
      </c>
      <c r="AI1073" s="3">
        <v>2.8570000000000002</v>
      </c>
      <c r="AJ1073" s="3">
        <v>4.0339999999999998</v>
      </c>
      <c r="AK1073" s="3">
        <v>0.63800000000000001</v>
      </c>
      <c r="AL1073" s="3">
        <v>8.1639999999999997</v>
      </c>
      <c r="AM1073" s="3">
        <v>0.61199999999999999</v>
      </c>
      <c r="AN1073" s="3">
        <v>1.423</v>
      </c>
      <c r="AO1073" s="3">
        <v>5.9740000000000002</v>
      </c>
      <c r="AP1073" s="3">
        <v>3.7429999999999999</v>
      </c>
      <c r="AQ1073" s="3">
        <v>2.94</v>
      </c>
      <c r="AR1073" s="3">
        <v>0.77500000000000002</v>
      </c>
      <c r="AS1073" s="3">
        <v>-2.581</v>
      </c>
      <c r="AT1073" s="3">
        <v>-3.383</v>
      </c>
      <c r="AU1073" s="3">
        <v>-2.1760000000000002</v>
      </c>
      <c r="AV1073" s="3">
        <v>-1.7310000000000001</v>
      </c>
      <c r="AW1073" s="3">
        <v>-1.5980000000000001</v>
      </c>
      <c r="AX1073" s="3">
        <v>-1.671</v>
      </c>
      <c r="AY1073" s="3">
        <v>-1.4219999999999999</v>
      </c>
      <c r="AZ1073" s="3">
        <v>-1.294</v>
      </c>
      <c r="BA1073">
        <v>-0.86199999999999999</v>
      </c>
      <c r="BB1073">
        <v>2016</v>
      </c>
    </row>
    <row r="1074" spans="1:54" hidden="1" x14ac:dyDescent="0.2">
      <c r="A1074">
        <v>516</v>
      </c>
      <c r="B1074" t="s">
        <v>538</v>
      </c>
      <c r="C1074" t="s">
        <v>241</v>
      </c>
      <c r="D1074" t="s">
        <v>135</v>
      </c>
      <c r="E1074" t="s">
        <v>240</v>
      </c>
      <c r="F1074" t="s">
        <v>239</v>
      </c>
      <c r="G1074" t="s">
        <v>217</v>
      </c>
      <c r="I1074" t="s">
        <v>238</v>
      </c>
      <c r="J1074" s="3" t="s">
        <v>215</v>
      </c>
      <c r="K1074" s="3" t="s">
        <v>215</v>
      </c>
      <c r="L1074" s="3" t="s">
        <v>215</v>
      </c>
      <c r="M1074" s="3" t="s">
        <v>215</v>
      </c>
      <c r="N1074" s="3" t="s">
        <v>215</v>
      </c>
      <c r="O1074" s="3">
        <v>33.021000000000001</v>
      </c>
      <c r="P1074" s="3">
        <v>7.9029999999999996</v>
      </c>
      <c r="Q1074" s="3">
        <v>4.2539999999999996</v>
      </c>
      <c r="R1074" s="3">
        <v>-3.8359999999999999</v>
      </c>
      <c r="S1074" s="3">
        <v>-5.819</v>
      </c>
      <c r="T1074" s="3">
        <v>-2.052</v>
      </c>
      <c r="U1074" s="3">
        <v>-1.359</v>
      </c>
      <c r="V1074" s="3">
        <v>-9.8689999999999998</v>
      </c>
      <c r="W1074" s="3">
        <v>-15.686999999999999</v>
      </c>
      <c r="X1074" s="3">
        <v>-29.882999999999999</v>
      </c>
      <c r="Y1074" s="3">
        <v>-26.989000000000001</v>
      </c>
      <c r="Z1074" s="3">
        <v>-11.061999999999999</v>
      </c>
      <c r="AA1074" s="3">
        <v>-14.423999999999999</v>
      </c>
      <c r="AB1074" s="3">
        <v>-28.623999999999999</v>
      </c>
      <c r="AC1074" s="3">
        <v>-20.701000000000001</v>
      </c>
      <c r="AD1074" s="3">
        <v>6.86</v>
      </c>
      <c r="AE1074" s="3">
        <v>2.585</v>
      </c>
      <c r="AF1074" s="3">
        <v>-4.6139999999999999</v>
      </c>
      <c r="AG1074" s="3">
        <v>8.0609999999999999</v>
      </c>
      <c r="AH1074" s="3">
        <v>8.5649999999999995</v>
      </c>
      <c r="AI1074" s="3">
        <v>16.221</v>
      </c>
      <c r="AJ1074" s="3">
        <v>19.931999999999999</v>
      </c>
      <c r="AK1074" s="3">
        <v>3.12</v>
      </c>
      <c r="AL1074" s="3">
        <v>35.994</v>
      </c>
      <c r="AM1074" s="3">
        <v>3.54</v>
      </c>
      <c r="AN1074" s="3">
        <v>7.6120000000000001</v>
      </c>
      <c r="AO1074" s="3">
        <v>25.635999999999999</v>
      </c>
      <c r="AP1074" s="3">
        <v>15.724</v>
      </c>
      <c r="AQ1074" s="3">
        <v>12.984999999999999</v>
      </c>
      <c r="AR1074" s="3">
        <v>3.5760000000000001</v>
      </c>
      <c r="AS1074" s="3">
        <v>-14.516999999999999</v>
      </c>
      <c r="AT1074" s="3">
        <v>-21.48</v>
      </c>
      <c r="AU1074" s="3">
        <v>-12.367000000000001</v>
      </c>
      <c r="AV1074" s="3">
        <v>-9.1180000000000003</v>
      </c>
      <c r="AW1074" s="3">
        <v>-8.2959999999999994</v>
      </c>
      <c r="AX1074" s="3">
        <v>-8.4990000000000006</v>
      </c>
      <c r="AY1074" s="3">
        <v>-6.782</v>
      </c>
      <c r="AZ1074" s="3">
        <v>-5.9660000000000002</v>
      </c>
      <c r="BA1074">
        <v>-3.6509999999999998</v>
      </c>
      <c r="BB1074">
        <v>2016</v>
      </c>
    </row>
    <row r="1075" spans="1:54" hidden="1" x14ac:dyDescent="0.2">
      <c r="A1075">
        <v>516</v>
      </c>
      <c r="B1075" t="s">
        <v>538</v>
      </c>
      <c r="C1075" t="s">
        <v>237</v>
      </c>
      <c r="D1075" t="s">
        <v>135</v>
      </c>
      <c r="E1075" t="s">
        <v>235</v>
      </c>
      <c r="F1075" t="s">
        <v>234</v>
      </c>
      <c r="G1075" t="s">
        <v>225</v>
      </c>
      <c r="H1075" t="s">
        <v>222</v>
      </c>
    </row>
    <row r="1076" spans="1:54" hidden="1" x14ac:dyDescent="0.2">
      <c r="A1076">
        <v>516</v>
      </c>
      <c r="B1076" t="s">
        <v>538</v>
      </c>
      <c r="C1076" t="s">
        <v>236</v>
      </c>
      <c r="D1076" t="s">
        <v>135</v>
      </c>
      <c r="E1076" t="s">
        <v>235</v>
      </c>
      <c r="F1076" t="s">
        <v>234</v>
      </c>
      <c r="G1076" t="s">
        <v>217</v>
      </c>
    </row>
    <row r="1077" spans="1:54" hidden="1" x14ac:dyDescent="0.2">
      <c r="A1077">
        <v>516</v>
      </c>
      <c r="B1077" t="s">
        <v>538</v>
      </c>
      <c r="C1077" t="s">
        <v>233</v>
      </c>
      <c r="D1077" t="s">
        <v>135</v>
      </c>
      <c r="E1077" t="s">
        <v>231</v>
      </c>
      <c r="F1077" t="s">
        <v>230</v>
      </c>
      <c r="G1077" t="s">
        <v>225</v>
      </c>
      <c r="H1077" t="s">
        <v>222</v>
      </c>
      <c r="I1077" t="s">
        <v>895</v>
      </c>
      <c r="J1077" s="3">
        <v>0</v>
      </c>
      <c r="K1077" s="3">
        <v>0</v>
      </c>
      <c r="L1077" s="3">
        <v>0</v>
      </c>
      <c r="M1077" s="3">
        <v>0</v>
      </c>
      <c r="N1077" s="3">
        <v>0</v>
      </c>
      <c r="O1077" s="3">
        <v>0</v>
      </c>
      <c r="P1077" s="3">
        <v>0</v>
      </c>
      <c r="Q1077" s="3">
        <v>0</v>
      </c>
      <c r="R1077" s="3">
        <v>0</v>
      </c>
      <c r="S1077" s="3">
        <v>0</v>
      </c>
      <c r="T1077" s="3">
        <v>0</v>
      </c>
      <c r="U1077" s="3">
        <v>0</v>
      </c>
      <c r="V1077" s="3">
        <v>0</v>
      </c>
      <c r="W1077" s="3">
        <v>0</v>
      </c>
      <c r="X1077" s="3">
        <v>0</v>
      </c>
      <c r="Y1077" s="3">
        <v>0</v>
      </c>
      <c r="Z1077" s="3">
        <v>0</v>
      </c>
      <c r="AA1077" s="3">
        <v>0</v>
      </c>
      <c r="AB1077" s="3">
        <v>0</v>
      </c>
      <c r="AC1077" s="3">
        <v>0</v>
      </c>
      <c r="AD1077" s="3">
        <v>0</v>
      </c>
      <c r="AE1077" s="3">
        <v>0</v>
      </c>
      <c r="AF1077" s="3">
        <v>0</v>
      </c>
      <c r="AG1077" s="3">
        <v>0</v>
      </c>
      <c r="AH1077" s="3">
        <v>0</v>
      </c>
      <c r="AI1077" s="3">
        <v>0</v>
      </c>
      <c r="AJ1077" s="3">
        <v>0.12</v>
      </c>
      <c r="AK1077" s="3">
        <v>0.14000000000000001</v>
      </c>
      <c r="AL1077" s="3">
        <v>0.21299999999999999</v>
      </c>
      <c r="AM1077" s="3">
        <v>0.192</v>
      </c>
      <c r="AN1077" s="3">
        <v>0.20799999999999999</v>
      </c>
      <c r="AO1077" s="3">
        <v>0.496</v>
      </c>
      <c r="AP1077" s="3">
        <v>0.5</v>
      </c>
      <c r="AQ1077" s="3">
        <v>0.5</v>
      </c>
      <c r="AR1077" s="3">
        <v>0.7</v>
      </c>
      <c r="AS1077" s="3">
        <v>0.52500000000000002</v>
      </c>
      <c r="AT1077" s="3">
        <v>0.47299999999999998</v>
      </c>
      <c r="AU1077" s="3">
        <v>0.47299999999999998</v>
      </c>
      <c r="AV1077" s="3">
        <v>0.47299999999999998</v>
      </c>
      <c r="AW1077" s="3">
        <v>0.47299999999999998</v>
      </c>
      <c r="AX1077" s="3">
        <v>0.47299999999999998</v>
      </c>
      <c r="AY1077" s="3">
        <v>0.47299999999999998</v>
      </c>
      <c r="AZ1077" s="3">
        <v>0.47299999999999998</v>
      </c>
      <c r="BA1077">
        <v>0.47299999999999998</v>
      </c>
      <c r="BB1077">
        <v>2016</v>
      </c>
    </row>
    <row r="1078" spans="1:54" hidden="1" x14ac:dyDescent="0.2">
      <c r="A1078">
        <v>516</v>
      </c>
      <c r="B1078" t="s">
        <v>538</v>
      </c>
      <c r="C1078" t="s">
        <v>232</v>
      </c>
      <c r="D1078" t="s">
        <v>135</v>
      </c>
      <c r="E1078" t="s">
        <v>231</v>
      </c>
      <c r="F1078" t="s">
        <v>230</v>
      </c>
      <c r="G1078" t="s">
        <v>217</v>
      </c>
      <c r="I1078" t="s">
        <v>229</v>
      </c>
      <c r="J1078" s="3" t="s">
        <v>215</v>
      </c>
      <c r="K1078" s="3" t="s">
        <v>215</v>
      </c>
      <c r="L1078" s="3" t="s">
        <v>215</v>
      </c>
      <c r="M1078" s="3" t="s">
        <v>215</v>
      </c>
      <c r="N1078" s="3" t="s">
        <v>215</v>
      </c>
      <c r="O1078" s="3">
        <v>0</v>
      </c>
      <c r="P1078" s="3">
        <v>0</v>
      </c>
      <c r="Q1078" s="3">
        <v>0</v>
      </c>
      <c r="R1078" s="3">
        <v>0</v>
      </c>
      <c r="S1078" s="3">
        <v>0</v>
      </c>
      <c r="T1078" s="3">
        <v>0</v>
      </c>
      <c r="U1078" s="3">
        <v>0</v>
      </c>
      <c r="V1078" s="3">
        <v>0</v>
      </c>
      <c r="W1078" s="3">
        <v>0</v>
      </c>
      <c r="X1078" s="3">
        <v>0</v>
      </c>
      <c r="Y1078" s="3">
        <v>0</v>
      </c>
      <c r="Z1078" s="3">
        <v>0</v>
      </c>
      <c r="AA1078" s="3">
        <v>0</v>
      </c>
      <c r="AB1078" s="3">
        <v>0</v>
      </c>
      <c r="AC1078" s="3">
        <v>0</v>
      </c>
      <c r="AD1078" s="3">
        <v>0</v>
      </c>
      <c r="AE1078" s="3">
        <v>0</v>
      </c>
      <c r="AF1078" s="3">
        <v>0</v>
      </c>
      <c r="AG1078" s="3">
        <v>0</v>
      </c>
      <c r="AH1078" s="3">
        <v>0</v>
      </c>
      <c r="AI1078" s="3">
        <v>0</v>
      </c>
      <c r="AJ1078" s="3">
        <v>0.59299999999999997</v>
      </c>
      <c r="AK1078" s="3">
        <v>0.68400000000000005</v>
      </c>
      <c r="AL1078" s="3">
        <v>0.93899999999999995</v>
      </c>
      <c r="AM1078" s="3">
        <v>1.1100000000000001</v>
      </c>
      <c r="AN1078" s="3">
        <v>1.113</v>
      </c>
      <c r="AO1078" s="3">
        <v>2.129</v>
      </c>
      <c r="AP1078" s="3">
        <v>2.101</v>
      </c>
      <c r="AQ1078" s="3">
        <v>2.2090000000000001</v>
      </c>
      <c r="AR1078" s="3">
        <v>3.2309999999999999</v>
      </c>
      <c r="AS1078" s="3">
        <v>2.9529999999999998</v>
      </c>
      <c r="AT1078" s="3">
        <v>3.0049999999999999</v>
      </c>
      <c r="AU1078" s="3">
        <v>2.6890000000000001</v>
      </c>
      <c r="AV1078" s="3">
        <v>2.4929999999999999</v>
      </c>
      <c r="AW1078" s="3">
        <v>2.4569999999999999</v>
      </c>
      <c r="AX1078" s="3">
        <v>2.4060000000000001</v>
      </c>
      <c r="AY1078" s="3">
        <v>2.2570000000000001</v>
      </c>
      <c r="AZ1078" s="3">
        <v>2.181</v>
      </c>
      <c r="BA1078">
        <v>2.0030000000000001</v>
      </c>
      <c r="BB1078">
        <v>2016</v>
      </c>
    </row>
    <row r="1079" spans="1:54" hidden="1" x14ac:dyDescent="0.2">
      <c r="A1079">
        <v>516</v>
      </c>
      <c r="B1079" t="s">
        <v>538</v>
      </c>
      <c r="C1079" t="s">
        <v>228</v>
      </c>
      <c r="D1079" t="s">
        <v>135</v>
      </c>
      <c r="E1079" t="s">
        <v>227</v>
      </c>
      <c r="F1079" t="s">
        <v>226</v>
      </c>
      <c r="G1079" t="s">
        <v>225</v>
      </c>
      <c r="H1079" t="s">
        <v>222</v>
      </c>
      <c r="I1079" t="s">
        <v>895</v>
      </c>
      <c r="J1079" s="3" t="s">
        <v>215</v>
      </c>
      <c r="K1079" s="3" t="s">
        <v>215</v>
      </c>
      <c r="L1079" s="3" t="s">
        <v>215</v>
      </c>
      <c r="M1079" s="3" t="s">
        <v>215</v>
      </c>
      <c r="N1079" s="3" t="s">
        <v>215</v>
      </c>
      <c r="O1079" s="3">
        <v>9.7360000000000007</v>
      </c>
      <c r="P1079" s="3">
        <v>5.8760000000000003</v>
      </c>
      <c r="Q1079" s="3">
        <v>6.5270000000000001</v>
      </c>
      <c r="R1079" s="3">
        <v>5.9359999999999999</v>
      </c>
      <c r="S1079" s="3">
        <v>6.452</v>
      </c>
      <c r="T1079" s="3">
        <v>7.07</v>
      </c>
      <c r="U1079" s="3">
        <v>7.085</v>
      </c>
      <c r="V1079" s="3">
        <v>7.5540000000000003</v>
      </c>
      <c r="W1079" s="3">
        <v>7.351</v>
      </c>
      <c r="X1079" s="3">
        <v>6.9180000000000001</v>
      </c>
      <c r="Y1079" s="3">
        <v>7.4349999999999996</v>
      </c>
      <c r="Z1079" s="3">
        <v>7.992</v>
      </c>
      <c r="AA1079" s="3">
        <v>8.5500000000000007</v>
      </c>
      <c r="AB1079" s="3">
        <v>7.51</v>
      </c>
      <c r="AC1079" s="3">
        <v>8.6379999999999999</v>
      </c>
      <c r="AD1079" s="3">
        <v>11.464</v>
      </c>
      <c r="AE1079" s="3">
        <v>11.12</v>
      </c>
      <c r="AF1079" s="3">
        <v>11.593999999999999</v>
      </c>
      <c r="AG1079" s="3">
        <v>12.659000000000001</v>
      </c>
      <c r="AH1079" s="3">
        <v>14.743</v>
      </c>
      <c r="AI1079" s="3">
        <v>17.611000000000001</v>
      </c>
      <c r="AJ1079" s="3">
        <v>20.236999999999998</v>
      </c>
      <c r="AK1079" s="3">
        <v>20.460999999999999</v>
      </c>
      <c r="AL1079" s="3">
        <v>22.681000000000001</v>
      </c>
      <c r="AM1079" s="3">
        <v>17.297999999999998</v>
      </c>
      <c r="AN1079" s="3">
        <v>18.690000000000001</v>
      </c>
      <c r="AO1079" s="3">
        <v>23.303000000000001</v>
      </c>
      <c r="AP1079" s="3">
        <v>23.802</v>
      </c>
      <c r="AQ1079" s="3">
        <v>22.638999999999999</v>
      </c>
      <c r="AR1079" s="3">
        <v>21.664000000000001</v>
      </c>
      <c r="AS1079" s="3">
        <v>17.777999999999999</v>
      </c>
      <c r="AT1079" s="3">
        <v>15.747999999999999</v>
      </c>
      <c r="AU1079" s="3">
        <v>17.597000000000001</v>
      </c>
      <c r="AV1079" s="3">
        <v>18.981000000000002</v>
      </c>
      <c r="AW1079" s="3">
        <v>19.257999999999999</v>
      </c>
      <c r="AX1079" s="3">
        <v>19.666</v>
      </c>
      <c r="AY1079" s="3">
        <v>20.962</v>
      </c>
      <c r="AZ1079" s="3">
        <v>21.695</v>
      </c>
      <c r="BA1079">
        <v>23.622</v>
      </c>
      <c r="BB1079">
        <v>2016</v>
      </c>
    </row>
    <row r="1080" spans="1:54" hidden="1" x14ac:dyDescent="0.2">
      <c r="A1080">
        <v>516</v>
      </c>
      <c r="B1080" t="s">
        <v>538</v>
      </c>
      <c r="C1080" t="s">
        <v>224</v>
      </c>
      <c r="D1080" t="s">
        <v>135</v>
      </c>
      <c r="E1080" t="s">
        <v>219</v>
      </c>
      <c r="F1080" t="s">
        <v>218</v>
      </c>
      <c r="G1080" t="s">
        <v>223</v>
      </c>
      <c r="H1080" t="s">
        <v>222</v>
      </c>
      <c r="I1080" t="s">
        <v>896</v>
      </c>
      <c r="J1080" s="3" t="s">
        <v>215</v>
      </c>
      <c r="K1080" s="3">
        <v>2.7109999999999999</v>
      </c>
      <c r="L1080" s="3">
        <v>2.758</v>
      </c>
      <c r="M1080" s="3">
        <v>2.5249999999999999</v>
      </c>
      <c r="N1080" s="3">
        <v>2.9220000000000002</v>
      </c>
      <c r="O1080" s="3">
        <v>3.1579999999999999</v>
      </c>
      <c r="P1080" s="3">
        <v>1.9930000000000001</v>
      </c>
      <c r="Q1080" s="3">
        <v>2.2650000000000001</v>
      </c>
      <c r="R1080" s="3">
        <v>2.246</v>
      </c>
      <c r="S1080" s="3">
        <v>2.153</v>
      </c>
      <c r="T1080" s="3">
        <v>2.355</v>
      </c>
      <c r="U1080" s="3">
        <v>2.4660000000000002</v>
      </c>
      <c r="V1080" s="3">
        <v>1.81</v>
      </c>
      <c r="W1080" s="3">
        <v>1.2250000000000001</v>
      </c>
      <c r="X1080" s="3">
        <v>1.5880000000000001</v>
      </c>
      <c r="Y1080" s="3">
        <v>1.1539999999999999</v>
      </c>
      <c r="Z1080" s="3">
        <v>1.3540000000000001</v>
      </c>
      <c r="AA1080" s="3">
        <v>1.212</v>
      </c>
      <c r="AB1080" s="3">
        <v>0.752</v>
      </c>
      <c r="AC1080" s="3">
        <v>1.5449999999999999</v>
      </c>
      <c r="AD1080" s="3">
        <v>2.9980000000000002</v>
      </c>
      <c r="AE1080" s="3">
        <v>2.6030000000000002</v>
      </c>
      <c r="AF1080" s="3">
        <v>2.347</v>
      </c>
      <c r="AG1080" s="3">
        <v>2.9039999999999999</v>
      </c>
      <c r="AH1080" s="3">
        <v>3.3250000000000002</v>
      </c>
      <c r="AI1080" s="3">
        <v>4.5069999999999997</v>
      </c>
      <c r="AJ1080" s="3">
        <v>5.7519999999999998</v>
      </c>
      <c r="AK1080" s="3">
        <v>5.8570000000000002</v>
      </c>
      <c r="AL1080" s="3">
        <v>6.9530000000000003</v>
      </c>
      <c r="AM1080" s="3">
        <v>3.8420000000000001</v>
      </c>
      <c r="AN1080" s="3">
        <v>5.016</v>
      </c>
      <c r="AO1080" s="3">
        <v>6.43</v>
      </c>
      <c r="AP1080" s="3">
        <v>5.6829999999999998</v>
      </c>
      <c r="AQ1080" s="3">
        <v>3.778</v>
      </c>
      <c r="AR1080" s="3">
        <v>5.2549999999999999</v>
      </c>
      <c r="AS1080" s="3">
        <v>2.0720000000000001</v>
      </c>
      <c r="AT1080" s="3">
        <v>1.091</v>
      </c>
      <c r="AU1080" s="3">
        <v>0.78100000000000003</v>
      </c>
      <c r="AV1080" s="3">
        <v>0.72099999999999997</v>
      </c>
      <c r="AW1080" s="3">
        <v>1.944</v>
      </c>
      <c r="AX1080" s="3">
        <v>2.6320000000000001</v>
      </c>
      <c r="AY1080" s="3">
        <v>2.5710000000000002</v>
      </c>
      <c r="AZ1080" s="3">
        <v>2.7709999999999999</v>
      </c>
      <c r="BA1080">
        <v>3.4969999999999999</v>
      </c>
      <c r="BB1080">
        <v>2015</v>
      </c>
    </row>
    <row r="1081" spans="1:54" hidden="1" x14ac:dyDescent="0.2">
      <c r="A1081">
        <v>516</v>
      </c>
      <c r="B1081" t="s">
        <v>538</v>
      </c>
      <c r="C1081" t="s">
        <v>220</v>
      </c>
      <c r="D1081" t="s">
        <v>135</v>
      </c>
      <c r="E1081" t="s">
        <v>219</v>
      </c>
      <c r="F1081" t="s">
        <v>218</v>
      </c>
      <c r="G1081" t="s">
        <v>217</v>
      </c>
      <c r="I1081" t="s">
        <v>216</v>
      </c>
      <c r="J1081" s="3" t="s">
        <v>215</v>
      </c>
      <c r="K1081" s="3" t="s">
        <v>215</v>
      </c>
      <c r="L1081" s="3" t="s">
        <v>215</v>
      </c>
      <c r="M1081" s="3" t="s">
        <v>215</v>
      </c>
      <c r="N1081" s="3" t="s">
        <v>215</v>
      </c>
      <c r="O1081" s="3">
        <v>71.233000000000004</v>
      </c>
      <c r="P1081" s="3">
        <v>73.724000000000004</v>
      </c>
      <c r="Q1081" s="3">
        <v>72.953000000000003</v>
      </c>
      <c r="R1081" s="3">
        <v>76.010000000000005</v>
      </c>
      <c r="S1081" s="3">
        <v>64.968999999999994</v>
      </c>
      <c r="T1081" s="3">
        <v>60.271000000000001</v>
      </c>
      <c r="U1081" s="3">
        <v>60.012</v>
      </c>
      <c r="V1081" s="3">
        <v>38.951000000000001</v>
      </c>
      <c r="W1081" s="3">
        <v>26.873000000000001</v>
      </c>
      <c r="X1081" s="3">
        <v>34.999000000000002</v>
      </c>
      <c r="Y1081" s="3">
        <v>21.966999999999999</v>
      </c>
      <c r="Z1081" s="3">
        <v>23.835999999999999</v>
      </c>
      <c r="AA1081" s="3">
        <v>21.018000000000001</v>
      </c>
      <c r="AB1081" s="3">
        <v>16.718</v>
      </c>
      <c r="AC1081" s="3">
        <v>30.257000000000001</v>
      </c>
      <c r="AD1081" s="3">
        <v>45.006</v>
      </c>
      <c r="AE1081" s="3">
        <v>41.859000000000002</v>
      </c>
      <c r="AF1081" s="3">
        <v>36.188000000000002</v>
      </c>
      <c r="AG1081" s="3">
        <v>39.887999999999998</v>
      </c>
      <c r="AH1081" s="3">
        <v>38.049999999999997</v>
      </c>
      <c r="AI1081" s="3">
        <v>42.598999999999997</v>
      </c>
      <c r="AJ1081" s="3">
        <v>45.164000000000001</v>
      </c>
      <c r="AK1081" s="3">
        <v>43.137999999999998</v>
      </c>
      <c r="AL1081" s="3">
        <v>43.444000000000003</v>
      </c>
      <c r="AM1081" s="3">
        <v>32.302999999999997</v>
      </c>
      <c r="AN1081" s="3">
        <v>36.594999999999999</v>
      </c>
      <c r="AO1081" s="3">
        <v>34.709000000000003</v>
      </c>
      <c r="AP1081" s="3">
        <v>29.838000000000001</v>
      </c>
      <c r="AQ1081" s="3">
        <v>20.881</v>
      </c>
      <c r="AR1081" s="3">
        <v>30.734000000000002</v>
      </c>
      <c r="AS1081" s="3">
        <v>16.021000000000001</v>
      </c>
      <c r="AT1081" s="3">
        <v>9.5709999999999997</v>
      </c>
      <c r="AU1081" s="3">
        <v>6.133</v>
      </c>
      <c r="AV1081" s="3">
        <v>4.992</v>
      </c>
      <c r="AW1081" s="3">
        <v>13.141</v>
      </c>
      <c r="AX1081" s="3">
        <v>17.239999999999998</v>
      </c>
      <c r="AY1081" s="3">
        <v>15.632999999999999</v>
      </c>
      <c r="AZ1081" s="3">
        <v>16.062000000000001</v>
      </c>
      <c r="BA1081">
        <v>18.611999999999998</v>
      </c>
      <c r="BB1081">
        <v>2015</v>
      </c>
    </row>
    <row r="1082" spans="1:54" x14ac:dyDescent="0.2">
      <c r="A1082">
        <v>918</v>
      </c>
      <c r="B1082" t="s">
        <v>537</v>
      </c>
      <c r="C1082" t="s">
        <v>352</v>
      </c>
      <c r="D1082" t="s">
        <v>45</v>
      </c>
      <c r="E1082" t="s">
        <v>349</v>
      </c>
      <c r="F1082" t="s">
        <v>351</v>
      </c>
      <c r="G1082" t="s">
        <v>225</v>
      </c>
      <c r="H1082" t="s">
        <v>222</v>
      </c>
      <c r="I1082" t="s">
        <v>897</v>
      </c>
      <c r="J1082" s="3">
        <v>57.268999999999998</v>
      </c>
      <c r="K1082" s="3">
        <v>60.304000000000002</v>
      </c>
      <c r="L1082" s="3">
        <v>62.837000000000003</v>
      </c>
      <c r="M1082" s="3">
        <v>64.721999999999994</v>
      </c>
      <c r="N1082" s="3">
        <v>67.698999999999998</v>
      </c>
      <c r="O1082" s="3">
        <v>68.918000000000006</v>
      </c>
      <c r="P1082" s="3">
        <v>72.569999999999993</v>
      </c>
      <c r="Q1082" s="3">
        <v>75.980999999999995</v>
      </c>
      <c r="R1082" s="3">
        <v>77.805000000000007</v>
      </c>
      <c r="S1082" s="3">
        <v>77.415999999999997</v>
      </c>
      <c r="T1082" s="3">
        <v>70.370999999999995</v>
      </c>
      <c r="U1082" s="3">
        <v>62.802</v>
      </c>
      <c r="V1082" s="3">
        <v>57.511000000000003</v>
      </c>
      <c r="W1082" s="3">
        <v>50.825000000000003</v>
      </c>
      <c r="X1082" s="3">
        <v>48.962000000000003</v>
      </c>
      <c r="Y1082" s="3">
        <v>48.177999999999997</v>
      </c>
      <c r="Z1082" s="3">
        <v>44.302999999999997</v>
      </c>
      <c r="AA1082" s="3">
        <v>43.573999999999998</v>
      </c>
      <c r="AB1082" s="3">
        <v>45.692</v>
      </c>
      <c r="AC1082" s="3">
        <v>45.466999999999999</v>
      </c>
      <c r="AD1082" s="3">
        <v>47.743000000000002</v>
      </c>
      <c r="AE1082" s="3">
        <v>49.542999999999999</v>
      </c>
      <c r="AF1082" s="3">
        <v>52.484000000000002</v>
      </c>
      <c r="AG1082" s="3">
        <v>55.19</v>
      </c>
      <c r="AH1082" s="3">
        <v>58.741999999999997</v>
      </c>
      <c r="AI1082" s="3">
        <v>62.927</v>
      </c>
      <c r="AJ1082" s="3">
        <v>67.251999999999995</v>
      </c>
      <c r="AK1082" s="3">
        <v>72.191999999999993</v>
      </c>
      <c r="AL1082" s="3">
        <v>76.539000000000001</v>
      </c>
      <c r="AM1082" s="3">
        <v>73.793999999999997</v>
      </c>
      <c r="AN1082" s="3">
        <v>74.771000000000001</v>
      </c>
      <c r="AO1082" s="3">
        <v>76.203000000000003</v>
      </c>
      <c r="AP1082" s="3">
        <v>76.227000000000004</v>
      </c>
      <c r="AQ1082" s="3">
        <v>76.884</v>
      </c>
      <c r="AR1082" s="3">
        <v>77.906000000000006</v>
      </c>
      <c r="AS1082" s="3">
        <v>80.724000000000004</v>
      </c>
      <c r="AT1082" s="3">
        <v>83.905000000000001</v>
      </c>
      <c r="AU1082" s="3">
        <v>86.893000000000001</v>
      </c>
      <c r="AV1082" s="3">
        <v>90.194999999999993</v>
      </c>
      <c r="AW1082" s="3">
        <v>92.991</v>
      </c>
      <c r="AX1082" s="3">
        <v>95.594999999999999</v>
      </c>
      <c r="AY1082" s="3">
        <v>98.272000000000006</v>
      </c>
      <c r="AZ1082" s="3">
        <v>101.024</v>
      </c>
      <c r="BA1082">
        <v>103.852</v>
      </c>
      <c r="BB1082">
        <v>2016</v>
      </c>
    </row>
    <row r="1083" spans="1:54" hidden="1" x14ac:dyDescent="0.2">
      <c r="A1083">
        <v>918</v>
      </c>
      <c r="B1083" t="s">
        <v>537</v>
      </c>
      <c r="C1083" t="s">
        <v>350</v>
      </c>
      <c r="D1083" t="s">
        <v>45</v>
      </c>
      <c r="E1083" t="s">
        <v>349</v>
      </c>
      <c r="F1083" t="s">
        <v>348</v>
      </c>
      <c r="G1083" t="s">
        <v>275</v>
      </c>
      <c r="I1083" t="s">
        <v>347</v>
      </c>
      <c r="J1083" s="3">
        <v>5.7</v>
      </c>
      <c r="K1083" s="3">
        <v>5.3</v>
      </c>
      <c r="L1083" s="3">
        <v>4.2</v>
      </c>
      <c r="M1083" s="3">
        <v>3</v>
      </c>
      <c r="N1083" s="3">
        <v>4.5999999999999996</v>
      </c>
      <c r="O1083" s="3">
        <v>1.8</v>
      </c>
      <c r="P1083" s="3">
        <v>5.3</v>
      </c>
      <c r="Q1083" s="3">
        <v>4.7</v>
      </c>
      <c r="R1083" s="3">
        <v>2.4</v>
      </c>
      <c r="S1083" s="3">
        <v>-0.5</v>
      </c>
      <c r="T1083" s="3">
        <v>-9.1</v>
      </c>
      <c r="U1083" s="3">
        <v>-10.755000000000001</v>
      </c>
      <c r="V1083" s="3">
        <v>-8.4260000000000002</v>
      </c>
      <c r="W1083" s="3">
        <v>-11.625</v>
      </c>
      <c r="X1083" s="3">
        <v>-3.665</v>
      </c>
      <c r="Y1083" s="3">
        <v>-1.601</v>
      </c>
      <c r="Z1083" s="3">
        <v>-8.0429999999999993</v>
      </c>
      <c r="AA1083" s="3">
        <v>-1.6459999999999999</v>
      </c>
      <c r="AB1083" s="3">
        <v>4.8609999999999998</v>
      </c>
      <c r="AC1083" s="3">
        <v>-0.49399999999999999</v>
      </c>
      <c r="AD1083" s="3">
        <v>5.0049999999999999</v>
      </c>
      <c r="AE1083" s="3">
        <v>3.77</v>
      </c>
      <c r="AF1083" s="3">
        <v>5.9379999999999997</v>
      </c>
      <c r="AG1083" s="3">
        <v>5.1559999999999997</v>
      </c>
      <c r="AH1083" s="3">
        <v>6.4349999999999996</v>
      </c>
      <c r="AI1083" s="3">
        <v>7.1230000000000002</v>
      </c>
      <c r="AJ1083" s="3">
        <v>6.8739999999999997</v>
      </c>
      <c r="AK1083" s="3">
        <v>7.3440000000000003</v>
      </c>
      <c r="AL1083" s="3">
        <v>6.0220000000000002</v>
      </c>
      <c r="AM1083" s="3">
        <v>-3.5859999999999999</v>
      </c>
      <c r="AN1083" s="3">
        <v>1.3240000000000001</v>
      </c>
      <c r="AO1083" s="3">
        <v>1.915</v>
      </c>
      <c r="AP1083" s="3">
        <v>3.1E-2</v>
      </c>
      <c r="AQ1083" s="3">
        <v>0.86199999999999999</v>
      </c>
      <c r="AR1083" s="3">
        <v>1.329</v>
      </c>
      <c r="AS1083" s="3">
        <v>3.617</v>
      </c>
      <c r="AT1083" s="3">
        <v>3.9409999999999998</v>
      </c>
      <c r="AU1083" s="3">
        <v>3.5619999999999998</v>
      </c>
      <c r="AV1083" s="3">
        <v>3.8</v>
      </c>
      <c r="AW1083" s="3">
        <v>3.1</v>
      </c>
      <c r="AX1083" s="3">
        <v>2.8</v>
      </c>
      <c r="AY1083" s="3">
        <v>2.8</v>
      </c>
      <c r="AZ1083" s="3">
        <v>2.8</v>
      </c>
      <c r="BA1083">
        <v>2.8</v>
      </c>
      <c r="BB1083">
        <v>2016</v>
      </c>
    </row>
    <row r="1084" spans="1:54" hidden="1" x14ac:dyDescent="0.2">
      <c r="A1084">
        <v>918</v>
      </c>
      <c r="B1084" t="s">
        <v>537</v>
      </c>
      <c r="C1084" t="s">
        <v>346</v>
      </c>
      <c r="D1084" t="s">
        <v>45</v>
      </c>
      <c r="E1084" t="s">
        <v>342</v>
      </c>
      <c r="F1084" t="s">
        <v>345</v>
      </c>
      <c r="G1084" t="s">
        <v>225</v>
      </c>
      <c r="H1084" t="s">
        <v>222</v>
      </c>
      <c r="I1084" t="s">
        <v>897</v>
      </c>
      <c r="J1084" s="3">
        <v>2.5000000000000001E-2</v>
      </c>
      <c r="K1084" s="3">
        <v>2.7E-2</v>
      </c>
      <c r="L1084" s="3">
        <v>2.8000000000000001E-2</v>
      </c>
      <c r="M1084" s="3">
        <v>2.9000000000000001E-2</v>
      </c>
      <c r="N1084" s="3">
        <v>0.03</v>
      </c>
      <c r="O1084" s="3">
        <v>3.1E-2</v>
      </c>
      <c r="P1084" s="3">
        <v>3.3000000000000002E-2</v>
      </c>
      <c r="Q1084" s="3">
        <v>3.5000000000000003E-2</v>
      </c>
      <c r="R1084" s="3">
        <v>3.6999999999999998E-2</v>
      </c>
      <c r="S1084" s="3">
        <v>3.7999999999999999E-2</v>
      </c>
      <c r="T1084" s="3">
        <v>4.3999999999999997E-2</v>
      </c>
      <c r="U1084" s="3">
        <v>0.13</v>
      </c>
      <c r="V1084" s="3">
        <v>0.193</v>
      </c>
      <c r="W1084" s="3">
        <v>0.28699999999999998</v>
      </c>
      <c r="X1084" s="3">
        <v>0.504</v>
      </c>
      <c r="Y1084" s="3">
        <v>0.84399999999999997</v>
      </c>
      <c r="Z1084" s="3">
        <v>1.6879999999999999</v>
      </c>
      <c r="AA1084" s="3">
        <v>16.859000000000002</v>
      </c>
      <c r="AB1084" s="3">
        <v>23.285</v>
      </c>
      <c r="AC1084" s="3">
        <v>24.811</v>
      </c>
      <c r="AD1084" s="3">
        <v>27.928000000000001</v>
      </c>
      <c r="AE1084" s="3">
        <v>30.751000000000001</v>
      </c>
      <c r="AF1084" s="3">
        <v>33.805999999999997</v>
      </c>
      <c r="AG1084" s="3">
        <v>36.356999999999999</v>
      </c>
      <c r="AH1084" s="3">
        <v>40.886000000000003</v>
      </c>
      <c r="AI1084" s="3">
        <v>46.651000000000003</v>
      </c>
      <c r="AJ1084" s="3">
        <v>53.219000000000001</v>
      </c>
      <c r="AK1084" s="3">
        <v>63.463999999999999</v>
      </c>
      <c r="AL1084" s="3">
        <v>72.756</v>
      </c>
      <c r="AM1084" s="3">
        <v>72.986000000000004</v>
      </c>
      <c r="AN1084" s="3">
        <v>74.771000000000001</v>
      </c>
      <c r="AO1084" s="3">
        <v>80.759</v>
      </c>
      <c r="AP1084" s="3">
        <v>82.04</v>
      </c>
      <c r="AQ1084" s="3">
        <v>82.165999999999997</v>
      </c>
      <c r="AR1084" s="3">
        <v>83.634</v>
      </c>
      <c r="AS1084" s="3">
        <v>88.570999999999998</v>
      </c>
      <c r="AT1084" s="3">
        <v>94.13</v>
      </c>
      <c r="AU1084" s="3">
        <v>98.631</v>
      </c>
      <c r="AV1084" s="3">
        <v>104.413</v>
      </c>
      <c r="AW1084" s="3">
        <v>109.911</v>
      </c>
      <c r="AX1084" s="3">
        <v>115.361</v>
      </c>
      <c r="AY1084" s="3">
        <v>121.08199999999999</v>
      </c>
      <c r="AZ1084" s="3">
        <v>127.086</v>
      </c>
      <c r="BA1084">
        <v>133.38800000000001</v>
      </c>
      <c r="BB1084">
        <v>2016</v>
      </c>
    </row>
    <row r="1085" spans="1:54" hidden="1" x14ac:dyDescent="0.2">
      <c r="A1085">
        <v>918</v>
      </c>
      <c r="B1085" t="s">
        <v>537</v>
      </c>
      <c r="C1085" t="s">
        <v>344</v>
      </c>
      <c r="D1085" t="s">
        <v>45</v>
      </c>
      <c r="E1085" t="s">
        <v>342</v>
      </c>
      <c r="F1085" t="s">
        <v>343</v>
      </c>
      <c r="G1085" t="s">
        <v>223</v>
      </c>
      <c r="H1085" t="s">
        <v>222</v>
      </c>
      <c r="I1085" t="s">
        <v>310</v>
      </c>
      <c r="J1085" s="3">
        <v>24.974</v>
      </c>
      <c r="K1085" s="3">
        <v>26.937000000000001</v>
      </c>
      <c r="L1085" s="3">
        <v>28.094000000000001</v>
      </c>
      <c r="M1085" s="3">
        <v>28.87</v>
      </c>
      <c r="N1085" s="3">
        <v>30.667999999999999</v>
      </c>
      <c r="O1085" s="3">
        <v>26.257999999999999</v>
      </c>
      <c r="P1085" s="3">
        <v>23.239000000000001</v>
      </c>
      <c r="Q1085" s="3">
        <v>26.937999999999999</v>
      </c>
      <c r="R1085" s="3">
        <v>44.021999999999998</v>
      </c>
      <c r="S1085" s="3">
        <v>44.835000000000001</v>
      </c>
      <c r="T1085" s="3">
        <v>19.768000000000001</v>
      </c>
      <c r="U1085" s="3">
        <v>1.9370000000000001</v>
      </c>
      <c r="V1085" s="3">
        <v>7.8609999999999998</v>
      </c>
      <c r="W1085" s="3">
        <v>4.266</v>
      </c>
      <c r="X1085" s="3">
        <v>7.5</v>
      </c>
      <c r="Y1085" s="3">
        <v>12.564</v>
      </c>
      <c r="Z1085" s="3">
        <v>9.4909999999999997</v>
      </c>
      <c r="AA1085" s="3">
        <v>10.023999999999999</v>
      </c>
      <c r="AB1085" s="3">
        <v>13.227</v>
      </c>
      <c r="AC1085" s="3">
        <v>13.500999999999999</v>
      </c>
      <c r="AD1085" s="3">
        <v>13.153</v>
      </c>
      <c r="AE1085" s="3">
        <v>14.076000000000001</v>
      </c>
      <c r="AF1085" s="3">
        <v>16.277000000000001</v>
      </c>
      <c r="AG1085" s="3">
        <v>20.984000000000002</v>
      </c>
      <c r="AH1085" s="3">
        <v>25.957999999999998</v>
      </c>
      <c r="AI1085" s="3">
        <v>29.635999999999999</v>
      </c>
      <c r="AJ1085" s="3">
        <v>34.131</v>
      </c>
      <c r="AK1085" s="3">
        <v>44.41</v>
      </c>
      <c r="AL1085" s="3">
        <v>54.408000000000001</v>
      </c>
      <c r="AM1085" s="3">
        <v>51.884999999999998</v>
      </c>
      <c r="AN1085" s="3">
        <v>50.610999999999997</v>
      </c>
      <c r="AO1085" s="3">
        <v>57.42</v>
      </c>
      <c r="AP1085" s="3">
        <v>53.901000000000003</v>
      </c>
      <c r="AQ1085" s="3">
        <v>55.76</v>
      </c>
      <c r="AR1085" s="3">
        <v>56.731999999999999</v>
      </c>
      <c r="AS1085" s="3">
        <v>50.198999999999998</v>
      </c>
      <c r="AT1085" s="3">
        <v>53.235999999999997</v>
      </c>
      <c r="AU1085" s="3">
        <v>56.942999999999998</v>
      </c>
      <c r="AV1085" s="3">
        <v>64.781000000000006</v>
      </c>
      <c r="AW1085" s="3">
        <v>68.489999999999995</v>
      </c>
      <c r="AX1085" s="3">
        <v>72.096000000000004</v>
      </c>
      <c r="AY1085" s="3">
        <v>75.561999999999998</v>
      </c>
      <c r="AZ1085" s="3">
        <v>79.201999999999998</v>
      </c>
      <c r="BA1085">
        <v>82.94</v>
      </c>
      <c r="BB1085">
        <v>2016</v>
      </c>
    </row>
    <row r="1086" spans="1:54" hidden="1" x14ac:dyDescent="0.2">
      <c r="A1086">
        <v>918</v>
      </c>
      <c r="B1086" t="s">
        <v>537</v>
      </c>
      <c r="C1086" t="s">
        <v>213</v>
      </c>
      <c r="D1086" t="s">
        <v>45</v>
      </c>
      <c r="E1086" t="s">
        <v>342</v>
      </c>
      <c r="F1086" t="s">
        <v>341</v>
      </c>
      <c r="G1086" t="s">
        <v>323</v>
      </c>
      <c r="H1086" t="s">
        <v>222</v>
      </c>
      <c r="I1086" t="s">
        <v>310</v>
      </c>
      <c r="J1086" s="3">
        <v>39.488999999999997</v>
      </c>
      <c r="K1086" s="3">
        <v>45.463999999999999</v>
      </c>
      <c r="L1086" s="3">
        <v>50.313000000000002</v>
      </c>
      <c r="M1086" s="3">
        <v>53.868000000000002</v>
      </c>
      <c r="N1086" s="3">
        <v>58.345999999999997</v>
      </c>
      <c r="O1086" s="3">
        <v>61.296999999999997</v>
      </c>
      <c r="P1086" s="3">
        <v>65.846999999999994</v>
      </c>
      <c r="Q1086" s="3">
        <v>70.700999999999993</v>
      </c>
      <c r="R1086" s="3">
        <v>74.933000000000007</v>
      </c>
      <c r="S1086" s="3">
        <v>77.456999999999994</v>
      </c>
      <c r="T1086" s="3">
        <v>73.013000000000005</v>
      </c>
      <c r="U1086" s="3">
        <v>67.328999999999994</v>
      </c>
      <c r="V1086" s="3">
        <v>63.061</v>
      </c>
      <c r="W1086" s="3">
        <v>57.055999999999997</v>
      </c>
      <c r="X1086" s="3">
        <v>56.134999999999998</v>
      </c>
      <c r="Y1086" s="3">
        <v>56.387999999999998</v>
      </c>
      <c r="Z1086" s="3">
        <v>52.798999999999999</v>
      </c>
      <c r="AA1086" s="3">
        <v>52.819000000000003</v>
      </c>
      <c r="AB1086" s="3">
        <v>55.988</v>
      </c>
      <c r="AC1086" s="3">
        <v>56.564</v>
      </c>
      <c r="AD1086" s="3">
        <v>60.747</v>
      </c>
      <c r="AE1086" s="3">
        <v>64.474000000000004</v>
      </c>
      <c r="AF1086" s="3">
        <v>69.350999999999999</v>
      </c>
      <c r="AG1086" s="3">
        <v>74.381</v>
      </c>
      <c r="AH1086" s="3">
        <v>81.343999999999994</v>
      </c>
      <c r="AI1086" s="3">
        <v>89.941999999999993</v>
      </c>
      <c r="AJ1086" s="3">
        <v>99.078999999999994</v>
      </c>
      <c r="AK1086" s="3">
        <v>109.18600000000001</v>
      </c>
      <c r="AL1086" s="3">
        <v>118.032</v>
      </c>
      <c r="AM1086" s="3">
        <v>114.663</v>
      </c>
      <c r="AN1086" s="3">
        <v>117.601</v>
      </c>
      <c r="AO1086" s="3">
        <v>122.327</v>
      </c>
      <c r="AP1086" s="3">
        <v>124.619</v>
      </c>
      <c r="AQ1086" s="3">
        <v>127.723</v>
      </c>
      <c r="AR1086" s="3">
        <v>131.74299999999999</v>
      </c>
      <c r="AS1086" s="3">
        <v>137.989</v>
      </c>
      <c r="AT1086" s="3">
        <v>145.25700000000001</v>
      </c>
      <c r="AU1086" s="3">
        <v>153.13800000000001</v>
      </c>
      <c r="AV1086" s="3">
        <v>162.56800000000001</v>
      </c>
      <c r="AW1086" s="3">
        <v>171.24299999999999</v>
      </c>
      <c r="AX1086" s="3">
        <v>179.49700000000001</v>
      </c>
      <c r="AY1086" s="3">
        <v>188.03899999999999</v>
      </c>
      <c r="AZ1086" s="3">
        <v>196.62299999999999</v>
      </c>
      <c r="BA1086">
        <v>205.64599999999999</v>
      </c>
      <c r="BB1086">
        <v>2016</v>
      </c>
    </row>
    <row r="1087" spans="1:54" hidden="1" x14ac:dyDescent="0.2">
      <c r="A1087">
        <v>918</v>
      </c>
      <c r="B1087" t="s">
        <v>537</v>
      </c>
      <c r="C1087" t="s">
        <v>340</v>
      </c>
      <c r="D1087" t="s">
        <v>45</v>
      </c>
      <c r="E1087" t="s">
        <v>339</v>
      </c>
      <c r="F1087" t="s">
        <v>338</v>
      </c>
      <c r="G1087" t="s">
        <v>295</v>
      </c>
      <c r="I1087" t="s">
        <v>337</v>
      </c>
      <c r="J1087" s="3">
        <v>4.2999999999999997E-2</v>
      </c>
      <c r="K1087" s="3">
        <v>4.3999999999999997E-2</v>
      </c>
      <c r="L1087" s="3">
        <v>4.3999999999999997E-2</v>
      </c>
      <c r="M1087" s="3">
        <v>4.3999999999999997E-2</v>
      </c>
      <c r="N1087" s="3">
        <v>4.4999999999999998E-2</v>
      </c>
      <c r="O1087" s="3">
        <v>4.4999999999999998E-2</v>
      </c>
      <c r="P1087" s="3">
        <v>4.4999999999999998E-2</v>
      </c>
      <c r="Q1087" s="3">
        <v>4.5999999999999999E-2</v>
      </c>
      <c r="R1087" s="3">
        <v>4.7E-2</v>
      </c>
      <c r="S1087" s="3">
        <v>4.9000000000000002E-2</v>
      </c>
      <c r="T1087" s="3">
        <v>6.2E-2</v>
      </c>
      <c r="U1087" s="3">
        <v>0.20699999999999999</v>
      </c>
      <c r="V1087" s="3">
        <v>0.33500000000000002</v>
      </c>
      <c r="W1087" s="3">
        <v>0.56399999999999995</v>
      </c>
      <c r="X1087" s="3">
        <v>1.0289999999999999</v>
      </c>
      <c r="Y1087" s="3">
        <v>1.752</v>
      </c>
      <c r="Z1087" s="3">
        <v>3.8109999999999999</v>
      </c>
      <c r="AA1087" s="3">
        <v>38.69</v>
      </c>
      <c r="AB1087" s="3">
        <v>50.96</v>
      </c>
      <c r="AC1087" s="3">
        <v>54.57</v>
      </c>
      <c r="AD1087" s="3">
        <v>58.497</v>
      </c>
      <c r="AE1087" s="3">
        <v>62.07</v>
      </c>
      <c r="AF1087" s="3">
        <v>64.412000000000006</v>
      </c>
      <c r="AG1087" s="3">
        <v>65.875</v>
      </c>
      <c r="AH1087" s="3">
        <v>69.602999999999994</v>
      </c>
      <c r="AI1087" s="3">
        <v>74.135999999999996</v>
      </c>
      <c r="AJ1087" s="3">
        <v>79.132999999999996</v>
      </c>
      <c r="AK1087" s="3">
        <v>87.91</v>
      </c>
      <c r="AL1087" s="3">
        <v>95.057000000000002</v>
      </c>
      <c r="AM1087" s="3">
        <v>98.905000000000001</v>
      </c>
      <c r="AN1087" s="3">
        <v>100</v>
      </c>
      <c r="AO1087" s="3">
        <v>105.979</v>
      </c>
      <c r="AP1087" s="3">
        <v>107.627</v>
      </c>
      <c r="AQ1087" s="3">
        <v>106.87</v>
      </c>
      <c r="AR1087" s="3">
        <v>107.354</v>
      </c>
      <c r="AS1087" s="3">
        <v>109.72199999999999</v>
      </c>
      <c r="AT1087" s="3">
        <v>112.18600000000001</v>
      </c>
      <c r="AU1087" s="3">
        <v>113.508</v>
      </c>
      <c r="AV1087" s="3">
        <v>115.76300000000001</v>
      </c>
      <c r="AW1087" s="3">
        <v>118.194</v>
      </c>
      <c r="AX1087" s="3">
        <v>120.67700000000001</v>
      </c>
      <c r="AY1087" s="3">
        <v>123.211</v>
      </c>
      <c r="AZ1087" s="3">
        <v>125.798</v>
      </c>
      <c r="BA1087">
        <v>128.44</v>
      </c>
      <c r="BB1087">
        <v>2016</v>
      </c>
    </row>
    <row r="1088" spans="1:54" hidden="1" x14ac:dyDescent="0.2">
      <c r="A1088">
        <v>918</v>
      </c>
      <c r="B1088" t="s">
        <v>537</v>
      </c>
      <c r="C1088" t="s">
        <v>336</v>
      </c>
      <c r="D1088" t="s">
        <v>45</v>
      </c>
      <c r="E1088" t="s">
        <v>333</v>
      </c>
      <c r="F1088" t="s">
        <v>335</v>
      </c>
      <c r="G1088" t="s">
        <v>225</v>
      </c>
      <c r="H1088" t="s">
        <v>322</v>
      </c>
      <c r="I1088" t="s">
        <v>330</v>
      </c>
      <c r="J1088" s="3">
        <v>6462.6329999999998</v>
      </c>
      <c r="K1088" s="3">
        <v>6782.2830000000004</v>
      </c>
      <c r="L1088" s="3">
        <v>7042.8230000000003</v>
      </c>
      <c r="M1088" s="3">
        <v>7232.8620000000001</v>
      </c>
      <c r="N1088" s="3">
        <v>7553.3519999999999</v>
      </c>
      <c r="O1088" s="3">
        <v>7691.3590000000004</v>
      </c>
      <c r="P1088" s="3">
        <v>8117.6139999999996</v>
      </c>
      <c r="Q1088" s="3">
        <v>8534.3670000000002</v>
      </c>
      <c r="R1088" s="3">
        <v>8789.8580000000002</v>
      </c>
      <c r="S1088" s="3">
        <v>8808.1229999999996</v>
      </c>
      <c r="T1088" s="3">
        <v>8071.6329999999998</v>
      </c>
      <c r="U1088" s="3">
        <v>7269.41</v>
      </c>
      <c r="V1088" s="3">
        <v>6724.1750000000002</v>
      </c>
      <c r="W1088" s="3">
        <v>6005.2420000000002</v>
      </c>
      <c r="X1088" s="3">
        <v>5845.0559999999996</v>
      </c>
      <c r="Y1088" s="3">
        <v>5806.9250000000002</v>
      </c>
      <c r="Z1088" s="3">
        <v>5386.125</v>
      </c>
      <c r="AA1088" s="3">
        <v>5338.451</v>
      </c>
      <c r="AB1088" s="3">
        <v>5637.348</v>
      </c>
      <c r="AC1088" s="3">
        <v>5636.1459999999997</v>
      </c>
      <c r="AD1088" s="3">
        <v>5858.3410000000003</v>
      </c>
      <c r="AE1088" s="3">
        <v>6278.2830000000004</v>
      </c>
      <c r="AF1088" s="3">
        <v>6689.4660000000003</v>
      </c>
      <c r="AG1088" s="3">
        <v>7074.5370000000003</v>
      </c>
      <c r="AH1088" s="3">
        <v>7568.8410000000003</v>
      </c>
      <c r="AI1088" s="3">
        <v>8152.4390000000003</v>
      </c>
      <c r="AJ1088" s="3">
        <v>8757.634</v>
      </c>
      <c r="AK1088" s="3">
        <v>9448.8790000000008</v>
      </c>
      <c r="AL1088" s="3">
        <v>10062.241</v>
      </c>
      <c r="AM1088" s="3">
        <v>9756.3510000000006</v>
      </c>
      <c r="AN1088" s="3">
        <v>9963.0339999999997</v>
      </c>
      <c r="AO1088" s="3">
        <v>10400.001</v>
      </c>
      <c r="AP1088" s="3">
        <v>10464.16</v>
      </c>
      <c r="AQ1088" s="3">
        <v>10610.998</v>
      </c>
      <c r="AR1088" s="3">
        <v>10816.911</v>
      </c>
      <c r="AS1088" s="3">
        <v>11284.058999999999</v>
      </c>
      <c r="AT1088" s="3">
        <v>11814.532999999999</v>
      </c>
      <c r="AU1088" s="3">
        <v>12305.453</v>
      </c>
      <c r="AV1088" s="3">
        <v>12846.284</v>
      </c>
      <c r="AW1088" s="3">
        <v>13320.445</v>
      </c>
      <c r="AX1088" s="3">
        <v>13771.918</v>
      </c>
      <c r="AY1088" s="3">
        <v>14242.989</v>
      </c>
      <c r="AZ1088" s="3">
        <v>14730.174000000001</v>
      </c>
      <c r="BA1088">
        <v>15234.022999999999</v>
      </c>
      <c r="BB1088">
        <v>2016</v>
      </c>
    </row>
    <row r="1089" spans="1:54" hidden="1" x14ac:dyDescent="0.2">
      <c r="A1089">
        <v>918</v>
      </c>
      <c r="B1089" t="s">
        <v>537</v>
      </c>
      <c r="C1089" t="s">
        <v>334</v>
      </c>
      <c r="D1089" t="s">
        <v>45</v>
      </c>
      <c r="E1089" t="s">
        <v>333</v>
      </c>
      <c r="F1089" t="s">
        <v>332</v>
      </c>
      <c r="G1089" t="s">
        <v>331</v>
      </c>
      <c r="H1089" t="s">
        <v>322</v>
      </c>
      <c r="I1089" t="s">
        <v>330</v>
      </c>
      <c r="J1089" s="3">
        <v>10374.302</v>
      </c>
      <c r="K1089" s="3">
        <v>10887.429</v>
      </c>
      <c r="L1089" s="3">
        <v>11305.665999999999</v>
      </c>
      <c r="M1089" s="3">
        <v>11610.731</v>
      </c>
      <c r="N1089" s="3">
        <v>12125.207</v>
      </c>
      <c r="O1089" s="3">
        <v>12346.745999999999</v>
      </c>
      <c r="P1089" s="3">
        <v>13031.002</v>
      </c>
      <c r="Q1089" s="3">
        <v>13700.004999999999</v>
      </c>
      <c r="R1089" s="3">
        <v>14110.138000000001</v>
      </c>
      <c r="S1089" s="3">
        <v>14139.459000000001</v>
      </c>
      <c r="T1089" s="3">
        <v>12957.189</v>
      </c>
      <c r="U1089" s="3">
        <v>11669.401</v>
      </c>
      <c r="V1089" s="3">
        <v>10794.148999999999</v>
      </c>
      <c r="W1089" s="3">
        <v>9640.0640000000003</v>
      </c>
      <c r="X1089" s="3">
        <v>9382.9220000000005</v>
      </c>
      <c r="Y1089" s="3">
        <v>9321.7109999999993</v>
      </c>
      <c r="Z1089" s="3">
        <v>8646.2109999999993</v>
      </c>
      <c r="AA1089" s="3">
        <v>8569.6810000000005</v>
      </c>
      <c r="AB1089" s="3">
        <v>9049.4930000000004</v>
      </c>
      <c r="AC1089" s="3">
        <v>9047.5640000000003</v>
      </c>
      <c r="AD1089" s="3">
        <v>9404.2479999999996</v>
      </c>
      <c r="AE1089" s="3">
        <v>10078.370000000001</v>
      </c>
      <c r="AF1089" s="3">
        <v>10738.432000000001</v>
      </c>
      <c r="AG1089" s="3">
        <v>11356.575999999999</v>
      </c>
      <c r="AH1089" s="3">
        <v>12150.071</v>
      </c>
      <c r="AI1089" s="3">
        <v>13086.906000000001</v>
      </c>
      <c r="AJ1089" s="3">
        <v>14058.409</v>
      </c>
      <c r="AK1089" s="3">
        <v>15168.048000000001</v>
      </c>
      <c r="AL1089" s="3">
        <v>16152.663</v>
      </c>
      <c r="AM1089" s="3">
        <v>15661.626</v>
      </c>
      <c r="AN1089" s="3">
        <v>15993.407999999999</v>
      </c>
      <c r="AO1089" s="3">
        <v>16694.86</v>
      </c>
      <c r="AP1089" s="3">
        <v>16797.852999999999</v>
      </c>
      <c r="AQ1089" s="3">
        <v>17033.567999999999</v>
      </c>
      <c r="AR1089" s="3">
        <v>17364.115000000002</v>
      </c>
      <c r="AS1089" s="3">
        <v>18114.016</v>
      </c>
      <c r="AT1089" s="3">
        <v>18965.573</v>
      </c>
      <c r="AU1089" s="3">
        <v>19753.633999999998</v>
      </c>
      <c r="AV1089" s="3">
        <v>20621.816999999999</v>
      </c>
      <c r="AW1089" s="3">
        <v>21382.975999999999</v>
      </c>
      <c r="AX1089" s="3">
        <v>22107.713</v>
      </c>
      <c r="AY1089" s="3">
        <v>22863.913</v>
      </c>
      <c r="AZ1089" s="3">
        <v>23645.977999999999</v>
      </c>
      <c r="BA1089">
        <v>24454.794000000002</v>
      </c>
      <c r="BB1089">
        <v>2016</v>
      </c>
    </row>
    <row r="1090" spans="1:54" hidden="1" x14ac:dyDescent="0.2">
      <c r="A1090">
        <v>918</v>
      </c>
      <c r="B1090" t="s">
        <v>537</v>
      </c>
      <c r="C1090" t="s">
        <v>329</v>
      </c>
      <c r="D1090" t="s">
        <v>45</v>
      </c>
      <c r="E1090" t="s">
        <v>325</v>
      </c>
      <c r="F1090" t="s">
        <v>328</v>
      </c>
      <c r="G1090" t="s">
        <v>225</v>
      </c>
      <c r="H1090" t="s">
        <v>322</v>
      </c>
      <c r="I1090" t="s">
        <v>321</v>
      </c>
      <c r="J1090" s="3">
        <v>2.79</v>
      </c>
      <c r="K1090" s="3">
        <v>2.9990000000000001</v>
      </c>
      <c r="L1090" s="3">
        <v>3.117</v>
      </c>
      <c r="M1090" s="3">
        <v>3.194</v>
      </c>
      <c r="N1090" s="3">
        <v>3.387</v>
      </c>
      <c r="O1090" s="3">
        <v>3.4870000000000001</v>
      </c>
      <c r="P1090" s="3">
        <v>3.6909999999999998</v>
      </c>
      <c r="Q1090" s="3">
        <v>3.9329999999999998</v>
      </c>
      <c r="R1090" s="3">
        <v>4.1529999999999996</v>
      </c>
      <c r="S1090" s="3">
        <v>4.3170000000000002</v>
      </c>
      <c r="T1090" s="3">
        <v>4.9909999999999997</v>
      </c>
      <c r="U1090" s="3">
        <v>15.058999999999999</v>
      </c>
      <c r="V1090" s="3">
        <v>22.51</v>
      </c>
      <c r="W1090" s="3">
        <v>33.859000000000002</v>
      </c>
      <c r="X1090" s="3">
        <v>60.145000000000003</v>
      </c>
      <c r="Y1090" s="3">
        <v>101.71599999999999</v>
      </c>
      <c r="Z1090" s="3">
        <v>205.256</v>
      </c>
      <c r="AA1090" s="3">
        <v>2065.451</v>
      </c>
      <c r="AB1090" s="3">
        <v>2872.8020000000001</v>
      </c>
      <c r="AC1090" s="3">
        <v>3075.64</v>
      </c>
      <c r="AD1090" s="3">
        <v>3426.9380000000001</v>
      </c>
      <c r="AE1090" s="3">
        <v>3896.9189999999999</v>
      </c>
      <c r="AF1090" s="3">
        <v>4308.83</v>
      </c>
      <c r="AG1090" s="3">
        <v>4660.3490000000002</v>
      </c>
      <c r="AH1090" s="3">
        <v>5268.1540000000005</v>
      </c>
      <c r="AI1090" s="3">
        <v>6043.857</v>
      </c>
      <c r="AJ1090" s="3">
        <v>6930.2120000000004</v>
      </c>
      <c r="AK1090" s="3">
        <v>8306.5419999999995</v>
      </c>
      <c r="AL1090" s="3">
        <v>9564.8950000000004</v>
      </c>
      <c r="AM1090" s="3">
        <v>9649.482</v>
      </c>
      <c r="AN1090" s="3">
        <v>9963.0339999999997</v>
      </c>
      <c r="AO1090" s="3">
        <v>11021.769</v>
      </c>
      <c r="AP1090" s="3">
        <v>11262.245000000001</v>
      </c>
      <c r="AQ1090" s="3">
        <v>11340.014999999999</v>
      </c>
      <c r="AR1090" s="3">
        <v>11612.333000000001</v>
      </c>
      <c r="AS1090" s="3">
        <v>12381.045</v>
      </c>
      <c r="AT1090" s="3">
        <v>13254.263000000001</v>
      </c>
      <c r="AU1090" s="3">
        <v>13967.689</v>
      </c>
      <c r="AV1090" s="3">
        <v>14871.297</v>
      </c>
      <c r="AW1090" s="3">
        <v>15744.027</v>
      </c>
      <c r="AX1090" s="3">
        <v>16619.473000000002</v>
      </c>
      <c r="AY1090" s="3">
        <v>17548.893</v>
      </c>
      <c r="AZ1090" s="3">
        <v>18530.289000000001</v>
      </c>
      <c r="BA1090">
        <v>19566.567999999999</v>
      </c>
      <c r="BB1090">
        <v>2016</v>
      </c>
    </row>
    <row r="1091" spans="1:54" hidden="1" x14ac:dyDescent="0.2">
      <c r="A1091">
        <v>918</v>
      </c>
      <c r="B1091" t="s">
        <v>537</v>
      </c>
      <c r="C1091" t="s">
        <v>327</v>
      </c>
      <c r="D1091" t="s">
        <v>45</v>
      </c>
      <c r="E1091" t="s">
        <v>325</v>
      </c>
      <c r="F1091" t="s">
        <v>326</v>
      </c>
      <c r="G1091" t="s">
        <v>223</v>
      </c>
      <c r="H1091" t="s">
        <v>322</v>
      </c>
      <c r="I1091" t="s">
        <v>321</v>
      </c>
      <c r="J1091" s="3">
        <v>2818.2260000000001</v>
      </c>
      <c r="K1091" s="3">
        <v>3029.5050000000001</v>
      </c>
      <c r="L1091" s="3">
        <v>3148.7739999999999</v>
      </c>
      <c r="M1091" s="3">
        <v>3226.3380000000002</v>
      </c>
      <c r="N1091" s="3">
        <v>3421.643</v>
      </c>
      <c r="O1091" s="3">
        <v>2930.4059999999999</v>
      </c>
      <c r="P1091" s="3">
        <v>2599.5230000000001</v>
      </c>
      <c r="Q1091" s="3">
        <v>3025.7649999999999</v>
      </c>
      <c r="R1091" s="3">
        <v>4973.3590000000004</v>
      </c>
      <c r="S1091" s="3">
        <v>5101.1980000000003</v>
      </c>
      <c r="T1091" s="3">
        <v>2267.3960000000002</v>
      </c>
      <c r="U1091" s="3">
        <v>224.185</v>
      </c>
      <c r="V1091" s="3">
        <v>919.06799999999998</v>
      </c>
      <c r="W1091" s="3">
        <v>504.07600000000002</v>
      </c>
      <c r="X1091" s="3">
        <v>895.39800000000002</v>
      </c>
      <c r="Y1091" s="3">
        <v>1514.2929999999999</v>
      </c>
      <c r="Z1091" s="3">
        <v>1153.8689999999999</v>
      </c>
      <c r="AA1091" s="3">
        <v>1228.1320000000001</v>
      </c>
      <c r="AB1091" s="3">
        <v>1631.94</v>
      </c>
      <c r="AC1091" s="3">
        <v>1673.66</v>
      </c>
      <c r="AD1091" s="3">
        <v>1613.9349999999999</v>
      </c>
      <c r="AE1091" s="3">
        <v>1783.7190000000001</v>
      </c>
      <c r="AF1091" s="3">
        <v>2074.5749999999998</v>
      </c>
      <c r="AG1091" s="3">
        <v>2689.768</v>
      </c>
      <c r="AH1091" s="3">
        <v>3344.6219999999998</v>
      </c>
      <c r="AI1091" s="3">
        <v>3839.4479999999999</v>
      </c>
      <c r="AJ1091" s="3">
        <v>4444.5140000000001</v>
      </c>
      <c r="AK1091" s="3">
        <v>5812.68</v>
      </c>
      <c r="AL1091" s="3">
        <v>7152.7849999999999</v>
      </c>
      <c r="AM1091" s="3">
        <v>6859.6790000000001</v>
      </c>
      <c r="AN1091" s="3">
        <v>6743.7370000000001</v>
      </c>
      <c r="AO1091" s="3">
        <v>7836.5780000000004</v>
      </c>
      <c r="AP1091" s="3">
        <v>7399.3919999999998</v>
      </c>
      <c r="AQ1091" s="3">
        <v>7695.6890000000003</v>
      </c>
      <c r="AR1091" s="3">
        <v>7877.0940000000001</v>
      </c>
      <c r="AS1091" s="3">
        <v>7017.1090000000004</v>
      </c>
      <c r="AT1091" s="3">
        <v>7496.0770000000002</v>
      </c>
      <c r="AU1091" s="3">
        <v>8064.0320000000002</v>
      </c>
      <c r="AV1091" s="3">
        <v>9226.6020000000008</v>
      </c>
      <c r="AW1091" s="3">
        <v>9810.8310000000001</v>
      </c>
      <c r="AX1091" s="3">
        <v>10386.573</v>
      </c>
      <c r="AY1091" s="3">
        <v>10951.539000000001</v>
      </c>
      <c r="AZ1091" s="3">
        <v>11548.415000000001</v>
      </c>
      <c r="BA1091">
        <v>12166.450999999999</v>
      </c>
      <c r="BB1091">
        <v>2016</v>
      </c>
    </row>
    <row r="1092" spans="1:54" hidden="1" x14ac:dyDescent="0.2">
      <c r="A1092">
        <v>918</v>
      </c>
      <c r="B1092" t="s">
        <v>537</v>
      </c>
      <c r="C1092" t="s">
        <v>212</v>
      </c>
      <c r="D1092" t="s">
        <v>45</v>
      </c>
      <c r="E1092" t="s">
        <v>325</v>
      </c>
      <c r="F1092" t="s">
        <v>324</v>
      </c>
      <c r="G1092" t="s">
        <v>323</v>
      </c>
      <c r="H1092" t="s">
        <v>322</v>
      </c>
      <c r="I1092" t="s">
        <v>321</v>
      </c>
      <c r="J1092" s="3">
        <v>4456.223</v>
      </c>
      <c r="K1092" s="3">
        <v>5113.3019999999997</v>
      </c>
      <c r="L1092" s="3">
        <v>5639.17</v>
      </c>
      <c r="M1092" s="3">
        <v>6019.9440000000004</v>
      </c>
      <c r="N1092" s="3">
        <v>6509.8</v>
      </c>
      <c r="O1092" s="3">
        <v>6840.8639999999996</v>
      </c>
      <c r="P1092" s="3">
        <v>7365.5479999999998</v>
      </c>
      <c r="Q1092" s="3">
        <v>7941.33</v>
      </c>
      <c r="R1092" s="3">
        <v>8465.3809999999994</v>
      </c>
      <c r="S1092" s="3">
        <v>8812.84</v>
      </c>
      <c r="T1092" s="3">
        <v>8374.6610000000001</v>
      </c>
      <c r="U1092" s="3">
        <v>7793.3649999999998</v>
      </c>
      <c r="V1092" s="3">
        <v>7373.174</v>
      </c>
      <c r="W1092" s="3">
        <v>6741.5010000000002</v>
      </c>
      <c r="X1092" s="3">
        <v>6701.3360000000002</v>
      </c>
      <c r="Y1092" s="3">
        <v>6796.4650000000001</v>
      </c>
      <c r="Z1092" s="3">
        <v>6419.0110000000004</v>
      </c>
      <c r="AA1092" s="3">
        <v>6471.1260000000002</v>
      </c>
      <c r="AB1092" s="3">
        <v>6907.59</v>
      </c>
      <c r="AC1092" s="3">
        <v>7011.8090000000002</v>
      </c>
      <c r="AD1092" s="3">
        <v>7454.0649999999996</v>
      </c>
      <c r="AE1092" s="3">
        <v>8170.451</v>
      </c>
      <c r="AF1092" s="3">
        <v>8839.2049999999999</v>
      </c>
      <c r="AG1092" s="3">
        <v>9534.4179999999997</v>
      </c>
      <c r="AH1092" s="3">
        <v>10481.103999999999</v>
      </c>
      <c r="AI1092" s="3">
        <v>11652.460999999999</v>
      </c>
      <c r="AJ1092" s="3">
        <v>12902.108</v>
      </c>
      <c r="AK1092" s="3">
        <v>14290.896000000001</v>
      </c>
      <c r="AL1092" s="3">
        <v>15517.103999999999</v>
      </c>
      <c r="AM1092" s="3">
        <v>15159.644</v>
      </c>
      <c r="AN1092" s="3">
        <v>15669.933999999999</v>
      </c>
      <c r="AO1092" s="3">
        <v>16694.86</v>
      </c>
      <c r="AP1092" s="3">
        <v>17107.288</v>
      </c>
      <c r="AQ1092" s="3">
        <v>17627.491000000002</v>
      </c>
      <c r="AR1092" s="3">
        <v>18292.076000000001</v>
      </c>
      <c r="AS1092" s="3">
        <v>19288.960999999999</v>
      </c>
      <c r="AT1092" s="3">
        <v>20453.425999999999</v>
      </c>
      <c r="AU1092" s="3">
        <v>21686.636999999999</v>
      </c>
      <c r="AV1092" s="3">
        <v>23154.16</v>
      </c>
      <c r="AW1092" s="3">
        <v>24529.48</v>
      </c>
      <c r="AX1092" s="3">
        <v>25859.167000000001</v>
      </c>
      <c r="AY1092" s="3">
        <v>27253.362000000001</v>
      </c>
      <c r="AZ1092" s="3">
        <v>28669.541000000001</v>
      </c>
      <c r="BA1092">
        <v>30166.056</v>
      </c>
      <c r="BB1092">
        <v>2016</v>
      </c>
    </row>
    <row r="1093" spans="1:54" hidden="1" x14ac:dyDescent="0.2">
      <c r="A1093">
        <v>918</v>
      </c>
      <c r="B1093" t="s">
        <v>537</v>
      </c>
      <c r="C1093" t="s">
        <v>320</v>
      </c>
      <c r="D1093" t="s">
        <v>45</v>
      </c>
      <c r="E1093" t="s">
        <v>319</v>
      </c>
      <c r="F1093" s="3" t="s">
        <v>318</v>
      </c>
      <c r="G1093" t="s">
        <v>243</v>
      </c>
      <c r="J1093"/>
      <c r="K1093"/>
      <c r="L1093"/>
      <c r="M1093"/>
      <c r="N1093"/>
      <c r="O1093"/>
      <c r="P1093"/>
      <c r="Q1093"/>
      <c r="R1093"/>
      <c r="S1093"/>
      <c r="T1093"/>
      <c r="U1093"/>
      <c r="V1093"/>
      <c r="W1093"/>
      <c r="X1093"/>
      <c r="Y1093"/>
      <c r="Z1093"/>
      <c r="AA1093"/>
      <c r="AB1093"/>
      <c r="AC1093"/>
      <c r="AD1093"/>
      <c r="AE1093"/>
      <c r="AF1093"/>
      <c r="AG1093"/>
      <c r="AH1093"/>
      <c r="AI1093"/>
      <c r="AJ1093"/>
      <c r="AK1093"/>
      <c r="AL1093"/>
      <c r="AM1093"/>
      <c r="AN1093"/>
      <c r="AO1093"/>
      <c r="AP1093"/>
      <c r="AQ1093"/>
      <c r="AR1093"/>
      <c r="AS1093"/>
      <c r="AT1093"/>
      <c r="AU1093"/>
      <c r="AV1093"/>
      <c r="AW1093"/>
      <c r="AX1093"/>
      <c r="AY1093"/>
      <c r="AZ1093"/>
    </row>
    <row r="1094" spans="1:54" hidden="1" x14ac:dyDescent="0.2">
      <c r="A1094">
        <v>918</v>
      </c>
      <c r="B1094" t="s">
        <v>537</v>
      </c>
      <c r="C1094" t="s">
        <v>317</v>
      </c>
      <c r="D1094" t="s">
        <v>45</v>
      </c>
      <c r="E1094" t="s">
        <v>316</v>
      </c>
      <c r="F1094" s="3" t="s">
        <v>315</v>
      </c>
      <c r="G1094" t="s">
        <v>288</v>
      </c>
      <c r="I1094" t="s">
        <v>310</v>
      </c>
      <c r="J1094">
        <v>0.29899999999999999</v>
      </c>
      <c r="K1094">
        <v>0.31</v>
      </c>
      <c r="L1094">
        <v>0.32200000000000001</v>
      </c>
      <c r="M1094">
        <v>0.32300000000000001</v>
      </c>
      <c r="N1094">
        <v>0.32300000000000001</v>
      </c>
      <c r="O1094">
        <v>0.318</v>
      </c>
      <c r="P1094">
        <v>0.32300000000000001</v>
      </c>
      <c r="Q1094">
        <v>0.32600000000000001</v>
      </c>
      <c r="R1094">
        <v>0.31900000000000001</v>
      </c>
      <c r="S1094">
        <v>0.30599999999999999</v>
      </c>
      <c r="T1094">
        <v>0.26800000000000002</v>
      </c>
      <c r="U1094">
        <v>0.23300000000000001</v>
      </c>
      <c r="V1094">
        <v>0.192</v>
      </c>
      <c r="W1094">
        <v>0.16600000000000001</v>
      </c>
      <c r="X1094">
        <v>0.156</v>
      </c>
      <c r="Y1094">
        <v>0.14799999999999999</v>
      </c>
      <c r="Z1094">
        <v>0.13100000000000001</v>
      </c>
      <c r="AA1094">
        <v>0.124</v>
      </c>
      <c r="AB1094">
        <v>0.126</v>
      </c>
      <c r="AC1094">
        <v>0.121</v>
      </c>
      <c r="AD1094">
        <v>0.122</v>
      </c>
      <c r="AE1094">
        <v>0.123</v>
      </c>
      <c r="AF1094">
        <v>0.127</v>
      </c>
      <c r="AG1094">
        <v>0.128</v>
      </c>
      <c r="AH1094">
        <v>0.13</v>
      </c>
      <c r="AI1094">
        <v>0.13300000000000001</v>
      </c>
      <c r="AJ1094">
        <v>0.13500000000000001</v>
      </c>
      <c r="AK1094">
        <v>0.13700000000000001</v>
      </c>
      <c r="AL1094">
        <v>0.14099999999999999</v>
      </c>
      <c r="AM1094">
        <v>0.13700000000000001</v>
      </c>
      <c r="AN1094">
        <v>0.13200000000000001</v>
      </c>
      <c r="AO1094">
        <v>0.129</v>
      </c>
      <c r="AP1094">
        <v>0.125</v>
      </c>
      <c r="AQ1094">
        <v>0.122</v>
      </c>
      <c r="AR1094">
        <v>0.11899999999999999</v>
      </c>
      <c r="AS1094">
        <v>0.12</v>
      </c>
      <c r="AT1094">
        <v>0.121</v>
      </c>
      <c r="AU1094">
        <v>0.121</v>
      </c>
      <c r="AV1094">
        <v>0.12</v>
      </c>
      <c r="AW1094">
        <v>0.12</v>
      </c>
      <c r="AX1094">
        <v>0.11799999999999999</v>
      </c>
      <c r="AY1094">
        <v>0.11700000000000001</v>
      </c>
      <c r="AZ1094">
        <v>0.11600000000000001</v>
      </c>
      <c r="BA1094">
        <v>0.11600000000000001</v>
      </c>
      <c r="BB1094">
        <v>2016</v>
      </c>
    </row>
    <row r="1095" spans="1:54" hidden="1" x14ac:dyDescent="0.2">
      <c r="A1095">
        <v>918</v>
      </c>
      <c r="B1095" t="s">
        <v>537</v>
      </c>
      <c r="C1095" t="s">
        <v>314</v>
      </c>
      <c r="D1095" t="s">
        <v>45</v>
      </c>
      <c r="E1095" t="s">
        <v>313</v>
      </c>
      <c r="F1095" s="3" t="s">
        <v>312</v>
      </c>
      <c r="G1095" t="s">
        <v>311</v>
      </c>
      <c r="I1095" t="s">
        <v>310</v>
      </c>
      <c r="J1095">
        <v>1E-3</v>
      </c>
      <c r="K1095">
        <v>1E-3</v>
      </c>
      <c r="L1095">
        <v>1E-3</v>
      </c>
      <c r="M1095">
        <v>1E-3</v>
      </c>
      <c r="N1095">
        <v>1E-3</v>
      </c>
      <c r="O1095">
        <v>1E-3</v>
      </c>
      <c r="P1095">
        <v>1E-3</v>
      </c>
      <c r="Q1095" t="s">
        <v>355</v>
      </c>
      <c r="R1095" t="s">
        <v>355</v>
      </c>
      <c r="S1095" t="s">
        <v>355</v>
      </c>
      <c r="T1095">
        <v>1E-3</v>
      </c>
      <c r="U1095">
        <v>2E-3</v>
      </c>
      <c r="V1095">
        <v>3.0000000000000001E-3</v>
      </c>
      <c r="W1095">
        <v>5.0000000000000001E-3</v>
      </c>
      <c r="X1095">
        <v>8.9999999999999993E-3</v>
      </c>
      <c r="Y1095">
        <v>1.4999999999999999E-2</v>
      </c>
      <c r="Z1095">
        <v>3.2000000000000001E-2</v>
      </c>
      <c r="AA1095">
        <v>0.31900000000000001</v>
      </c>
      <c r="AB1095">
        <v>0.41599999999999998</v>
      </c>
      <c r="AC1095">
        <v>0.439</v>
      </c>
      <c r="AD1095">
        <v>0.46</v>
      </c>
      <c r="AE1095">
        <v>0.47699999999999998</v>
      </c>
      <c r="AF1095">
        <v>0.48699999999999999</v>
      </c>
      <c r="AG1095">
        <v>0.48899999999999999</v>
      </c>
      <c r="AH1095">
        <v>0.503</v>
      </c>
      <c r="AI1095">
        <v>0.51900000000000002</v>
      </c>
      <c r="AJ1095">
        <v>0.53700000000000003</v>
      </c>
      <c r="AK1095">
        <v>0.58099999999999996</v>
      </c>
      <c r="AL1095">
        <v>0.61599999999999999</v>
      </c>
      <c r="AM1095">
        <v>0.63700000000000001</v>
      </c>
      <c r="AN1095">
        <v>0.63600000000000001</v>
      </c>
      <c r="AO1095">
        <v>0.66</v>
      </c>
      <c r="AP1095">
        <v>0.65800000000000003</v>
      </c>
      <c r="AQ1095">
        <v>0.64300000000000002</v>
      </c>
      <c r="AR1095">
        <v>0.63500000000000001</v>
      </c>
      <c r="AS1095">
        <v>0.64200000000000002</v>
      </c>
      <c r="AT1095">
        <v>0.64800000000000002</v>
      </c>
      <c r="AU1095">
        <v>0.64400000000000002</v>
      </c>
      <c r="AV1095">
        <v>0.64200000000000002</v>
      </c>
      <c r="AW1095">
        <v>0.64200000000000002</v>
      </c>
      <c r="AX1095">
        <v>0.64300000000000002</v>
      </c>
      <c r="AY1095">
        <v>0.64400000000000002</v>
      </c>
      <c r="AZ1095">
        <v>0.64600000000000002</v>
      </c>
      <c r="BA1095">
        <v>0.64900000000000002</v>
      </c>
      <c r="BB1095">
        <v>2016</v>
      </c>
    </row>
    <row r="1096" spans="1:54" hidden="1" x14ac:dyDescent="0.2">
      <c r="A1096">
        <v>918</v>
      </c>
      <c r="B1096" t="s">
        <v>537</v>
      </c>
      <c r="C1096" t="s">
        <v>309</v>
      </c>
      <c r="D1096" t="s">
        <v>45</v>
      </c>
      <c r="E1096" t="s">
        <v>308</v>
      </c>
      <c r="F1096" s="3" t="s">
        <v>307</v>
      </c>
      <c r="G1096" t="s">
        <v>217</v>
      </c>
      <c r="I1096" s="3" t="s">
        <v>897</v>
      </c>
      <c r="J1096">
        <v>39.046999999999997</v>
      </c>
      <c r="K1096">
        <v>40.524999999999999</v>
      </c>
      <c r="L1096">
        <v>39.087000000000003</v>
      </c>
      <c r="M1096">
        <v>37.704000000000001</v>
      </c>
      <c r="N1096">
        <v>37.884999999999998</v>
      </c>
      <c r="O1096">
        <v>36.938000000000002</v>
      </c>
      <c r="P1096">
        <v>40.847000000000001</v>
      </c>
      <c r="Q1096">
        <v>37.731000000000002</v>
      </c>
      <c r="R1096">
        <v>39.295000000000002</v>
      </c>
      <c r="S1096">
        <v>37.845999999999997</v>
      </c>
      <c r="T1096">
        <v>34.411000000000001</v>
      </c>
      <c r="U1096">
        <v>25.856000000000002</v>
      </c>
      <c r="V1096">
        <v>22.803000000000001</v>
      </c>
      <c r="W1096">
        <v>17.582999999999998</v>
      </c>
      <c r="X1096">
        <v>11.542</v>
      </c>
      <c r="Y1096">
        <v>18.263999999999999</v>
      </c>
      <c r="Z1096">
        <v>16.542000000000002</v>
      </c>
      <c r="AA1096">
        <v>12.276</v>
      </c>
      <c r="AB1096">
        <v>18.658999999999999</v>
      </c>
      <c r="AC1096">
        <v>19.326000000000001</v>
      </c>
      <c r="AD1096">
        <v>19.190999999999999</v>
      </c>
      <c r="AE1096">
        <v>21.486000000000001</v>
      </c>
      <c r="AF1096">
        <v>20.664999999999999</v>
      </c>
      <c r="AG1096">
        <v>22.245999999999999</v>
      </c>
      <c r="AH1096">
        <v>23.603999999999999</v>
      </c>
      <c r="AI1096">
        <v>27.936</v>
      </c>
      <c r="AJ1096">
        <v>32.314</v>
      </c>
      <c r="AK1096">
        <v>33.628999999999998</v>
      </c>
      <c r="AL1096">
        <v>36.973999999999997</v>
      </c>
      <c r="AM1096">
        <v>28.568000000000001</v>
      </c>
      <c r="AN1096">
        <v>22.568000000000001</v>
      </c>
      <c r="AO1096">
        <v>21.47</v>
      </c>
      <c r="AP1096">
        <v>21.942</v>
      </c>
      <c r="AQ1096">
        <v>21.34</v>
      </c>
      <c r="AR1096">
        <v>21.436</v>
      </c>
      <c r="AS1096">
        <v>21.19</v>
      </c>
      <c r="AT1096">
        <v>19.143999999999998</v>
      </c>
      <c r="AU1096">
        <v>20.876999999999999</v>
      </c>
      <c r="AV1096">
        <v>21.477</v>
      </c>
      <c r="AW1096">
        <v>21.227</v>
      </c>
      <c r="AX1096">
        <v>21.038</v>
      </c>
      <c r="AY1096">
        <v>21.036000000000001</v>
      </c>
      <c r="AZ1096">
        <v>21.009</v>
      </c>
      <c r="BA1096">
        <v>21.007999999999999</v>
      </c>
      <c r="BB1096">
        <v>2016</v>
      </c>
    </row>
    <row r="1097" spans="1:54" hidden="1" x14ac:dyDescent="0.2">
      <c r="A1097">
        <v>918</v>
      </c>
      <c r="B1097" t="s">
        <v>537</v>
      </c>
      <c r="C1097" t="s">
        <v>306</v>
      </c>
      <c r="D1097" t="s">
        <v>45</v>
      </c>
      <c r="E1097" t="s">
        <v>305</v>
      </c>
      <c r="F1097" s="3" t="s">
        <v>304</v>
      </c>
      <c r="G1097" t="s">
        <v>217</v>
      </c>
      <c r="I1097" s="3" t="s">
        <v>897</v>
      </c>
      <c r="J1097">
        <v>39.094999999999999</v>
      </c>
      <c r="K1097">
        <v>39.106000000000002</v>
      </c>
      <c r="L1097">
        <v>38.496000000000002</v>
      </c>
      <c r="M1097">
        <v>38.493000000000002</v>
      </c>
      <c r="N1097">
        <v>40.920999999999999</v>
      </c>
      <c r="O1097">
        <v>36.799999999999997</v>
      </c>
      <c r="P1097">
        <v>37.055</v>
      </c>
      <c r="Q1097">
        <v>34.905000000000001</v>
      </c>
      <c r="R1097">
        <v>37.585999999999999</v>
      </c>
      <c r="S1097">
        <v>34.162999999999997</v>
      </c>
      <c r="T1097">
        <v>32.631</v>
      </c>
      <c r="U1097">
        <v>18.706</v>
      </c>
      <c r="V1097">
        <v>11.04</v>
      </c>
      <c r="W1097">
        <v>2.5910000000000002</v>
      </c>
      <c r="X1097">
        <v>8.1509999999999998</v>
      </c>
      <c r="Y1097">
        <v>15.72</v>
      </c>
      <c r="Z1097">
        <v>10.712</v>
      </c>
      <c r="AA1097">
        <v>22.355</v>
      </c>
      <c r="AB1097">
        <v>16.012</v>
      </c>
      <c r="AC1097">
        <v>16.387</v>
      </c>
      <c r="AD1097">
        <v>16.064</v>
      </c>
      <c r="AE1097">
        <v>17.834</v>
      </c>
      <c r="AF1097">
        <v>20.036999999999999</v>
      </c>
      <c r="AG1097">
        <v>18.844999999999999</v>
      </c>
      <c r="AH1097">
        <v>19.298999999999999</v>
      </c>
      <c r="AI1097">
        <v>18.451000000000001</v>
      </c>
      <c r="AJ1097">
        <v>16.939</v>
      </c>
      <c r="AK1097">
        <v>9.76</v>
      </c>
      <c r="AL1097">
        <v>14.99</v>
      </c>
      <c r="AM1097">
        <v>20.248000000000001</v>
      </c>
      <c r="AN1097">
        <v>20.844999999999999</v>
      </c>
      <c r="AO1097">
        <v>21.8</v>
      </c>
      <c r="AP1097">
        <v>21.088999999999999</v>
      </c>
      <c r="AQ1097">
        <v>22.614999999999998</v>
      </c>
      <c r="AR1097">
        <v>21.518000000000001</v>
      </c>
      <c r="AS1097">
        <v>21.152000000000001</v>
      </c>
      <c r="AT1097">
        <v>21.411000000000001</v>
      </c>
      <c r="AU1097">
        <v>25.376000000000001</v>
      </c>
      <c r="AV1097">
        <v>24.43</v>
      </c>
      <c r="AW1097">
        <v>23.477</v>
      </c>
      <c r="AX1097">
        <v>22.571999999999999</v>
      </c>
      <c r="AY1097">
        <v>21.959</v>
      </c>
      <c r="AZ1097">
        <v>21.45</v>
      </c>
      <c r="BA1097">
        <v>21.064</v>
      </c>
      <c r="BB1097">
        <v>2016</v>
      </c>
    </row>
    <row r="1098" spans="1:54" hidden="1" x14ac:dyDescent="0.2">
      <c r="A1098">
        <v>918</v>
      </c>
      <c r="B1098" t="s">
        <v>537</v>
      </c>
      <c r="C1098" t="s">
        <v>303</v>
      </c>
      <c r="D1098" t="s">
        <v>45</v>
      </c>
      <c r="E1098" t="s">
        <v>300</v>
      </c>
      <c r="F1098" s="3" t="s">
        <v>302</v>
      </c>
      <c r="G1098" t="s">
        <v>295</v>
      </c>
      <c r="I1098" s="3" t="s">
        <v>898</v>
      </c>
      <c r="J1098">
        <v>2.3E-2</v>
      </c>
      <c r="K1098">
        <v>2.3E-2</v>
      </c>
      <c r="L1098">
        <v>2.3E-2</v>
      </c>
      <c r="M1098">
        <v>2.4E-2</v>
      </c>
      <c r="N1098">
        <v>2.5000000000000001E-2</v>
      </c>
      <c r="O1098">
        <v>2.5000000000000001E-2</v>
      </c>
      <c r="P1098">
        <v>2.5999999999999999E-2</v>
      </c>
      <c r="Q1098">
        <v>2.7E-2</v>
      </c>
      <c r="R1098">
        <v>2.7E-2</v>
      </c>
      <c r="S1098">
        <v>2.9000000000000001E-2</v>
      </c>
      <c r="T1098">
        <v>3.5999999999999997E-2</v>
      </c>
      <c r="U1098">
        <v>0.156</v>
      </c>
      <c r="V1098">
        <v>0.28299999999999997</v>
      </c>
      <c r="W1098">
        <v>0.48899999999999999</v>
      </c>
      <c r="X1098">
        <v>0.95899999999999996</v>
      </c>
      <c r="Y1098">
        <v>1.5549999999999999</v>
      </c>
      <c r="Z1098">
        <v>3.468</v>
      </c>
      <c r="AA1098">
        <v>40.271999999999998</v>
      </c>
      <c r="AB1098">
        <v>47.793999999999997</v>
      </c>
      <c r="AC1098">
        <v>49.023000000000003</v>
      </c>
      <c r="AD1098">
        <v>54.082000000000001</v>
      </c>
      <c r="AE1098">
        <v>58.061</v>
      </c>
      <c r="AF1098">
        <v>61.436</v>
      </c>
      <c r="AG1098">
        <v>62.878</v>
      </c>
      <c r="AH1098">
        <v>66.745000000000005</v>
      </c>
      <c r="AI1098">
        <v>70.775000000000006</v>
      </c>
      <c r="AJ1098">
        <v>76.022999999999996</v>
      </c>
      <c r="AK1098">
        <v>81.78</v>
      </c>
      <c r="AL1098">
        <v>91.552999999999997</v>
      </c>
      <c r="AM1098">
        <v>93.813000000000002</v>
      </c>
      <c r="AN1098">
        <v>96.664000000000001</v>
      </c>
      <c r="AO1098">
        <v>99.938000000000002</v>
      </c>
      <c r="AP1098">
        <v>102.327</v>
      </c>
      <c r="AQ1098">
        <v>102.721</v>
      </c>
      <c r="AR1098">
        <v>101.077</v>
      </c>
      <c r="AS1098">
        <v>99.998000000000005</v>
      </c>
      <c r="AT1098">
        <v>98.676000000000002</v>
      </c>
      <c r="AU1098">
        <v>99.847999999999999</v>
      </c>
      <c r="AV1098">
        <v>101.83199999999999</v>
      </c>
      <c r="AW1098">
        <v>103.971</v>
      </c>
      <c r="AX1098">
        <v>106.154</v>
      </c>
      <c r="AY1098">
        <v>108.383</v>
      </c>
      <c r="AZ1098">
        <v>110.65900000000001</v>
      </c>
      <c r="BA1098">
        <v>112.983</v>
      </c>
      <c r="BB1098">
        <v>2017</v>
      </c>
    </row>
    <row r="1099" spans="1:54" hidden="1" x14ac:dyDescent="0.2">
      <c r="A1099">
        <v>918</v>
      </c>
      <c r="B1099" t="s">
        <v>537</v>
      </c>
      <c r="C1099" t="s">
        <v>301</v>
      </c>
      <c r="D1099" t="s">
        <v>45</v>
      </c>
      <c r="E1099" t="s">
        <v>300</v>
      </c>
      <c r="F1099" t="s">
        <v>299</v>
      </c>
      <c r="G1099" t="s">
        <v>275</v>
      </c>
      <c r="I1099" t="s">
        <v>298</v>
      </c>
      <c r="J1099" t="s">
        <v>355</v>
      </c>
      <c r="K1099">
        <v>2E-3</v>
      </c>
      <c r="L1099">
        <v>2.8</v>
      </c>
      <c r="M1099">
        <v>2.8</v>
      </c>
      <c r="N1099">
        <v>2.8</v>
      </c>
      <c r="O1099">
        <v>2.8</v>
      </c>
      <c r="P1099">
        <v>2.7</v>
      </c>
      <c r="Q1099">
        <v>2.7</v>
      </c>
      <c r="R1099">
        <v>2.5</v>
      </c>
      <c r="S1099">
        <v>6.4039999999999999</v>
      </c>
      <c r="T1099">
        <v>23.9</v>
      </c>
      <c r="U1099">
        <v>333.5</v>
      </c>
      <c r="V1099">
        <v>82</v>
      </c>
      <c r="W1099">
        <v>72.804000000000002</v>
      </c>
      <c r="X1099">
        <v>96</v>
      </c>
      <c r="Y1099">
        <v>62.1</v>
      </c>
      <c r="Z1099">
        <v>123</v>
      </c>
      <c r="AA1099">
        <v>1061.2059999999999</v>
      </c>
      <c r="AB1099">
        <v>18.678999999999998</v>
      </c>
      <c r="AC1099">
        <v>2.5720000000000001</v>
      </c>
      <c r="AD1099">
        <v>10.318</v>
      </c>
      <c r="AE1099">
        <v>7.3579999999999997</v>
      </c>
      <c r="AF1099">
        <v>5.8129999999999997</v>
      </c>
      <c r="AG1099">
        <v>2.3479999999999999</v>
      </c>
      <c r="AH1099">
        <v>6.149</v>
      </c>
      <c r="AI1099">
        <v>6.0380000000000003</v>
      </c>
      <c r="AJ1099">
        <v>7.4160000000000004</v>
      </c>
      <c r="AK1099">
        <v>7.5720000000000001</v>
      </c>
      <c r="AL1099">
        <v>11.951000000000001</v>
      </c>
      <c r="AM1099">
        <v>2.4689999999999999</v>
      </c>
      <c r="AN1099">
        <v>3.0390000000000001</v>
      </c>
      <c r="AO1099">
        <v>3.3860000000000001</v>
      </c>
      <c r="AP1099">
        <v>2.391</v>
      </c>
      <c r="AQ1099">
        <v>0.38500000000000001</v>
      </c>
      <c r="AR1099">
        <v>-1.601</v>
      </c>
      <c r="AS1099">
        <v>-1.0669999999999999</v>
      </c>
      <c r="AT1099">
        <v>-1.323</v>
      </c>
      <c r="AU1099">
        <v>1.1879999999999999</v>
      </c>
      <c r="AV1099">
        <v>1.9870000000000001</v>
      </c>
      <c r="AW1099">
        <v>2.1</v>
      </c>
      <c r="AX1099">
        <v>2.1</v>
      </c>
      <c r="AY1099">
        <v>2.1</v>
      </c>
      <c r="AZ1099">
        <v>2.1</v>
      </c>
      <c r="BA1099">
        <v>2.1</v>
      </c>
      <c r="BB1099">
        <v>2017</v>
      </c>
    </row>
    <row r="1100" spans="1:54" hidden="1" x14ac:dyDescent="0.2">
      <c r="A1100">
        <v>918</v>
      </c>
      <c r="B1100" t="s">
        <v>537</v>
      </c>
      <c r="C1100" t="s">
        <v>297</v>
      </c>
      <c r="D1100" t="s">
        <v>45</v>
      </c>
      <c r="E1100" t="s">
        <v>293</v>
      </c>
      <c r="F1100" s="3" t="s">
        <v>296</v>
      </c>
      <c r="G1100" t="s">
        <v>295</v>
      </c>
      <c r="I1100" s="3" t="s">
        <v>898</v>
      </c>
      <c r="J1100" t="s">
        <v>215</v>
      </c>
      <c r="K1100" t="s">
        <v>215</v>
      </c>
      <c r="L1100" t="s">
        <v>215</v>
      </c>
      <c r="M1100" t="s">
        <v>215</v>
      </c>
      <c r="N1100" t="s">
        <v>215</v>
      </c>
      <c r="O1100" t="s">
        <v>215</v>
      </c>
      <c r="P1100" t="s">
        <v>215</v>
      </c>
      <c r="Q1100" t="s">
        <v>215</v>
      </c>
      <c r="R1100">
        <v>2E-3</v>
      </c>
      <c r="S1100">
        <v>3.0000000000000001E-3</v>
      </c>
      <c r="T1100">
        <v>5.0000000000000001E-3</v>
      </c>
      <c r="U1100">
        <v>0.20399999999999999</v>
      </c>
      <c r="V1100">
        <v>0.36599999999999999</v>
      </c>
      <c r="W1100">
        <v>0.59899999999999998</v>
      </c>
      <c r="X1100">
        <v>1.33</v>
      </c>
      <c r="Y1100">
        <v>1.768</v>
      </c>
      <c r="Z1100">
        <v>7.2629999999999999</v>
      </c>
      <c r="AA1100">
        <v>47.15</v>
      </c>
      <c r="AB1100">
        <v>47.92</v>
      </c>
      <c r="AC1100">
        <v>51.26</v>
      </c>
      <c r="AD1100">
        <v>57.03</v>
      </c>
      <c r="AE1100">
        <v>59.78</v>
      </c>
      <c r="AF1100">
        <v>62.06</v>
      </c>
      <c r="AG1100">
        <v>65.56</v>
      </c>
      <c r="AH1100">
        <v>68.16</v>
      </c>
      <c r="AI1100">
        <v>73.2</v>
      </c>
      <c r="AJ1100">
        <v>77.66</v>
      </c>
      <c r="AK1100">
        <v>86.64</v>
      </c>
      <c r="AL1100">
        <v>92.87</v>
      </c>
      <c r="AM1100">
        <v>94.39</v>
      </c>
      <c r="AN1100">
        <v>98.59</v>
      </c>
      <c r="AO1100">
        <v>100.6</v>
      </c>
      <c r="AP1100">
        <v>103.38</v>
      </c>
      <c r="AQ1100">
        <v>102.5</v>
      </c>
      <c r="AR1100">
        <v>100.5</v>
      </c>
      <c r="AS1100">
        <v>99.6</v>
      </c>
      <c r="AT1100">
        <v>99.1</v>
      </c>
      <c r="AU1100">
        <v>100.88</v>
      </c>
      <c r="AV1100">
        <v>102.998</v>
      </c>
      <c r="AW1100">
        <v>105.161</v>
      </c>
      <c r="AX1100">
        <v>107.37</v>
      </c>
      <c r="AY1100">
        <v>109.625</v>
      </c>
      <c r="AZ1100">
        <v>111.92700000000001</v>
      </c>
      <c r="BA1100">
        <v>114.277</v>
      </c>
      <c r="BB1100">
        <v>2017</v>
      </c>
    </row>
    <row r="1101" spans="1:54" hidden="1" x14ac:dyDescent="0.2">
      <c r="A1101">
        <v>918</v>
      </c>
      <c r="B1101" t="s">
        <v>537</v>
      </c>
      <c r="C1101" t="s">
        <v>294</v>
      </c>
      <c r="D1101" t="s">
        <v>45</v>
      </c>
      <c r="E1101" t="s">
        <v>293</v>
      </c>
      <c r="F1101" t="s">
        <v>292</v>
      </c>
      <c r="G1101" t="s">
        <v>275</v>
      </c>
      <c r="I1101" t="s">
        <v>291</v>
      </c>
      <c r="J1101" t="s">
        <v>215</v>
      </c>
      <c r="K1101" t="s">
        <v>215</v>
      </c>
      <c r="L1101" t="s">
        <v>215</v>
      </c>
      <c r="M1101" t="s">
        <v>215</v>
      </c>
      <c r="N1101" t="s">
        <v>215</v>
      </c>
      <c r="O1101" t="s">
        <v>215</v>
      </c>
      <c r="P1101" t="s">
        <v>215</v>
      </c>
      <c r="Q1101" t="s">
        <v>215</v>
      </c>
      <c r="R1101" t="s">
        <v>215</v>
      </c>
      <c r="S1101">
        <v>69.626000000000005</v>
      </c>
      <c r="T1101">
        <v>64.325000000000003</v>
      </c>
      <c r="U1101">
        <v>4027.8290000000002</v>
      </c>
      <c r="V1101">
        <v>79.415999999999997</v>
      </c>
      <c r="W1101">
        <v>63.8</v>
      </c>
      <c r="X1101">
        <v>121.9</v>
      </c>
      <c r="Y1101">
        <v>32.9</v>
      </c>
      <c r="Z1101">
        <v>310.8</v>
      </c>
      <c r="AA1101">
        <v>549.20600000000002</v>
      </c>
      <c r="AB1101">
        <v>1.633</v>
      </c>
      <c r="AC1101">
        <v>6.97</v>
      </c>
      <c r="AD1101">
        <v>11.256</v>
      </c>
      <c r="AE1101">
        <v>4.8220000000000001</v>
      </c>
      <c r="AF1101">
        <v>3.8140000000000001</v>
      </c>
      <c r="AG1101">
        <v>5.64</v>
      </c>
      <c r="AH1101">
        <v>3.9660000000000002</v>
      </c>
      <c r="AI1101">
        <v>7.3940000000000001</v>
      </c>
      <c r="AJ1101">
        <v>6.093</v>
      </c>
      <c r="AK1101">
        <v>11.563000000000001</v>
      </c>
      <c r="AL1101">
        <v>7.1909999999999998</v>
      </c>
      <c r="AM1101">
        <v>1.637</v>
      </c>
      <c r="AN1101">
        <v>4.45</v>
      </c>
      <c r="AO1101">
        <v>2.0390000000000001</v>
      </c>
      <c r="AP1101">
        <v>2.7629999999999999</v>
      </c>
      <c r="AQ1101">
        <v>-0.85099999999999998</v>
      </c>
      <c r="AR1101">
        <v>-1.9510000000000001</v>
      </c>
      <c r="AS1101">
        <v>-0.89600000000000002</v>
      </c>
      <c r="AT1101">
        <v>-0.502</v>
      </c>
      <c r="AU1101">
        <v>1.796</v>
      </c>
      <c r="AV1101">
        <v>2.1</v>
      </c>
      <c r="AW1101">
        <v>2.1</v>
      </c>
      <c r="AX1101">
        <v>2.1</v>
      </c>
      <c r="AY1101">
        <v>2.1</v>
      </c>
      <c r="AZ1101">
        <v>2.1</v>
      </c>
      <c r="BA1101">
        <v>2.1</v>
      </c>
      <c r="BB1101">
        <v>2017</v>
      </c>
    </row>
    <row r="1102" spans="1:54" hidden="1" x14ac:dyDescent="0.2">
      <c r="A1102">
        <v>918</v>
      </c>
      <c r="B1102" t="s">
        <v>537</v>
      </c>
      <c r="C1102" t="s">
        <v>290</v>
      </c>
      <c r="D1102" t="s">
        <v>45</v>
      </c>
      <c r="E1102" t="s">
        <v>289</v>
      </c>
      <c r="G1102" t="s">
        <v>288</v>
      </c>
      <c r="J1102"/>
      <c r="K1102"/>
      <c r="L1102"/>
      <c r="M1102"/>
      <c r="N1102"/>
      <c r="O1102"/>
      <c r="P1102"/>
      <c r="Q1102"/>
      <c r="R1102"/>
      <c r="S1102"/>
      <c r="T1102"/>
      <c r="U1102"/>
      <c r="V1102"/>
      <c r="W1102"/>
      <c r="X1102"/>
      <c r="Y1102"/>
      <c r="Z1102"/>
      <c r="AA1102"/>
      <c r="AB1102"/>
      <c r="AC1102"/>
      <c r="AD1102"/>
      <c r="AE1102"/>
      <c r="AF1102"/>
      <c r="AG1102"/>
      <c r="AH1102"/>
      <c r="AI1102"/>
      <c r="AJ1102"/>
      <c r="AK1102"/>
      <c r="AL1102"/>
      <c r="AM1102"/>
      <c r="AN1102"/>
      <c r="AO1102"/>
      <c r="AP1102"/>
      <c r="AQ1102"/>
      <c r="AR1102"/>
      <c r="AS1102"/>
      <c r="AT1102"/>
      <c r="AU1102"/>
      <c r="AV1102"/>
      <c r="AW1102"/>
      <c r="AX1102"/>
      <c r="AY1102"/>
      <c r="AZ1102"/>
    </row>
    <row r="1103" spans="1:54" hidden="1" x14ac:dyDescent="0.2">
      <c r="A1103">
        <v>918</v>
      </c>
      <c r="B1103" t="s">
        <v>537</v>
      </c>
      <c r="C1103" t="s">
        <v>287</v>
      </c>
      <c r="D1103" t="s">
        <v>45</v>
      </c>
      <c r="E1103" t="s">
        <v>286</v>
      </c>
      <c r="F1103" s="3" t="s">
        <v>285</v>
      </c>
      <c r="G1103" t="s">
        <v>275</v>
      </c>
      <c r="I1103" s="3" t="s">
        <v>899</v>
      </c>
      <c r="J1103">
        <v>-13.199</v>
      </c>
      <c r="K1103">
        <v>28.437000000000001</v>
      </c>
      <c r="L1103">
        <v>-10.689</v>
      </c>
      <c r="M1103">
        <v>6.3220000000000001</v>
      </c>
      <c r="N1103">
        <v>19.811</v>
      </c>
      <c r="O1103">
        <v>3.7730000000000001</v>
      </c>
      <c r="P1103">
        <v>-30.797000000000001</v>
      </c>
      <c r="Q1103">
        <v>21.713000000000001</v>
      </c>
      <c r="R1103">
        <v>75.478999999999999</v>
      </c>
      <c r="S1103">
        <v>-0.17100000000000001</v>
      </c>
      <c r="T1103">
        <v>-66.872</v>
      </c>
      <c r="U1103">
        <v>-24.521999999999998</v>
      </c>
      <c r="V1103">
        <v>40.064999999999998</v>
      </c>
      <c r="W1103">
        <v>25.741</v>
      </c>
      <c r="X1103">
        <v>-3.2</v>
      </c>
      <c r="Y1103">
        <v>21</v>
      </c>
      <c r="Z1103">
        <v>-11.4</v>
      </c>
      <c r="AA1103">
        <v>-0.7</v>
      </c>
      <c r="AB1103">
        <v>11.7</v>
      </c>
      <c r="AC1103">
        <v>6.8</v>
      </c>
      <c r="AD1103">
        <v>10.644</v>
      </c>
      <c r="AE1103">
        <v>12.561999999999999</v>
      </c>
      <c r="AF1103">
        <v>6.2910000000000004</v>
      </c>
      <c r="AG1103">
        <v>15.151</v>
      </c>
      <c r="AH1103">
        <v>26.242999999999999</v>
      </c>
      <c r="AI1103">
        <v>14.348000000000001</v>
      </c>
      <c r="AJ1103">
        <v>15.914999999999999</v>
      </c>
      <c r="AK1103">
        <v>22.616</v>
      </c>
      <c r="AL1103">
        <v>4.8639999999999999</v>
      </c>
      <c r="AM1103">
        <v>-21.507999999999999</v>
      </c>
      <c r="AN1103">
        <v>-0.93200000000000005</v>
      </c>
      <c r="AO1103">
        <v>9.9350000000000005</v>
      </c>
      <c r="AP1103">
        <v>5.5490000000000004</v>
      </c>
      <c r="AQ1103">
        <v>4.3170000000000002</v>
      </c>
      <c r="AR1103">
        <v>5.1609999999999996</v>
      </c>
      <c r="AS1103">
        <v>5.4429999999999996</v>
      </c>
      <c r="AT1103">
        <v>4.4610000000000003</v>
      </c>
      <c r="AU1103">
        <v>7.1989999999999998</v>
      </c>
      <c r="AV1103">
        <v>5.67</v>
      </c>
      <c r="AW1103">
        <v>5.3630000000000004</v>
      </c>
      <c r="AX1103">
        <v>4.8440000000000003</v>
      </c>
      <c r="AY1103">
        <v>4.1269999999999998</v>
      </c>
      <c r="AZ1103">
        <v>3.9039999999999999</v>
      </c>
      <c r="BA1103">
        <v>3.9049999999999998</v>
      </c>
      <c r="BB1103">
        <v>2016</v>
      </c>
    </row>
    <row r="1104" spans="1:54" hidden="1" x14ac:dyDescent="0.2">
      <c r="A1104">
        <v>918</v>
      </c>
      <c r="B1104" t="s">
        <v>537</v>
      </c>
      <c r="C1104" t="s">
        <v>284</v>
      </c>
      <c r="D1104" t="s">
        <v>45</v>
      </c>
      <c r="E1104" t="s">
        <v>283</v>
      </c>
      <c r="F1104" s="3" t="s">
        <v>282</v>
      </c>
      <c r="G1104" t="s">
        <v>275</v>
      </c>
      <c r="I1104" s="3" t="s">
        <v>899</v>
      </c>
      <c r="J1104">
        <v>-13.199</v>
      </c>
      <c r="K1104">
        <v>28.437000000000001</v>
      </c>
      <c r="L1104">
        <v>-10.689</v>
      </c>
      <c r="M1104">
        <v>6.3220000000000001</v>
      </c>
      <c r="N1104">
        <v>19.811</v>
      </c>
      <c r="O1104">
        <v>3.7730000000000001</v>
      </c>
      <c r="P1104">
        <v>-30.797000000000001</v>
      </c>
      <c r="Q1104">
        <v>21.713000000000001</v>
      </c>
      <c r="R1104">
        <v>75.478999999999999</v>
      </c>
      <c r="S1104">
        <v>-0.17100000000000001</v>
      </c>
      <c r="T1104">
        <v>-66.872</v>
      </c>
      <c r="U1104">
        <v>-24.521999999999998</v>
      </c>
      <c r="V1104">
        <v>9.1999999999999993</v>
      </c>
      <c r="W1104">
        <v>18.399999999999999</v>
      </c>
      <c r="X1104">
        <v>-16.899999999999999</v>
      </c>
      <c r="Y1104">
        <v>13.3</v>
      </c>
      <c r="Z1104">
        <v>-8.9</v>
      </c>
      <c r="AA1104">
        <v>5.3</v>
      </c>
      <c r="AB1104">
        <v>16.100000000000001</v>
      </c>
      <c r="AC1104">
        <v>7.7</v>
      </c>
      <c r="AD1104">
        <v>11.749000000000001</v>
      </c>
      <c r="AE1104">
        <v>15.488</v>
      </c>
      <c r="AF1104">
        <v>13.288</v>
      </c>
      <c r="AG1104">
        <v>17.364000000000001</v>
      </c>
      <c r="AH1104">
        <v>27.754999999999999</v>
      </c>
      <c r="AI1104">
        <v>19.756</v>
      </c>
      <c r="AJ1104">
        <v>16.803000000000001</v>
      </c>
      <c r="AK1104">
        <v>26.047999999999998</v>
      </c>
      <c r="AL1104">
        <v>4.3380000000000001</v>
      </c>
      <c r="AM1104">
        <v>-23.233000000000001</v>
      </c>
      <c r="AN1104">
        <v>8.7089999999999996</v>
      </c>
      <c r="AO1104">
        <v>12.311999999999999</v>
      </c>
      <c r="AP1104">
        <v>4.7830000000000004</v>
      </c>
      <c r="AQ1104">
        <v>4.9740000000000002</v>
      </c>
      <c r="AR1104">
        <v>1.5429999999999999</v>
      </c>
      <c r="AS1104">
        <v>6.165</v>
      </c>
      <c r="AT1104">
        <v>4.4509999999999996</v>
      </c>
      <c r="AU1104">
        <v>9.11</v>
      </c>
      <c r="AV1104">
        <v>5.9279999999999999</v>
      </c>
      <c r="AW1104">
        <v>5.4409999999999998</v>
      </c>
      <c r="AX1104">
        <v>4.9139999999999997</v>
      </c>
      <c r="AY1104">
        <v>4.1859999999999999</v>
      </c>
      <c r="AZ1104">
        <v>3.96</v>
      </c>
      <c r="BA1104">
        <v>3.96</v>
      </c>
      <c r="BB1104">
        <v>2016</v>
      </c>
    </row>
    <row r="1105" spans="1:54" hidden="1" x14ac:dyDescent="0.2">
      <c r="A1105">
        <v>918</v>
      </c>
      <c r="B1105" t="s">
        <v>537</v>
      </c>
      <c r="C1105" t="s">
        <v>281</v>
      </c>
      <c r="D1105" t="s">
        <v>45</v>
      </c>
      <c r="E1105" t="s">
        <v>280</v>
      </c>
      <c r="F1105" s="3" t="s">
        <v>279</v>
      </c>
      <c r="G1105" t="s">
        <v>275</v>
      </c>
      <c r="I1105" s="3" t="s">
        <v>899</v>
      </c>
      <c r="J1105">
        <v>-17.413</v>
      </c>
      <c r="K1105">
        <v>6.4880000000000004</v>
      </c>
      <c r="L1105">
        <v>-3.5960000000000001</v>
      </c>
      <c r="M1105">
        <v>-7.6429999999999998</v>
      </c>
      <c r="N1105">
        <v>31.382000000000001</v>
      </c>
      <c r="O1105">
        <v>-17.431000000000001</v>
      </c>
      <c r="P1105">
        <v>-38.691000000000003</v>
      </c>
      <c r="Q1105">
        <v>34.76</v>
      </c>
      <c r="R1105">
        <v>7.9950000000000001</v>
      </c>
      <c r="S1105">
        <v>-11.331</v>
      </c>
      <c r="T1105">
        <v>-16.367999999999999</v>
      </c>
      <c r="U1105">
        <v>-2.1190000000000002</v>
      </c>
      <c r="V1105">
        <v>19.521999999999998</v>
      </c>
      <c r="W1105">
        <v>0.45</v>
      </c>
      <c r="X1105">
        <v>-0.6</v>
      </c>
      <c r="Y1105">
        <v>18.8</v>
      </c>
      <c r="Z1105">
        <v>2.508</v>
      </c>
      <c r="AA1105">
        <v>12.788</v>
      </c>
      <c r="AB1105">
        <v>-1.87</v>
      </c>
      <c r="AC1105">
        <v>-8.5920000000000005</v>
      </c>
      <c r="AD1105">
        <v>-17.161000000000001</v>
      </c>
      <c r="AE1105">
        <v>1.2150000000000001</v>
      </c>
      <c r="AF1105">
        <v>8.8580000000000005</v>
      </c>
      <c r="AG1105">
        <v>6.4619999999999997</v>
      </c>
      <c r="AH1105">
        <v>24.507999999999999</v>
      </c>
      <c r="AI1105">
        <v>9.0860000000000003</v>
      </c>
      <c r="AJ1105">
        <v>7.6630000000000003</v>
      </c>
      <c r="AK1105">
        <v>19.623000000000001</v>
      </c>
      <c r="AL1105">
        <v>2.4780000000000002</v>
      </c>
      <c r="AM1105">
        <v>-11.715999999999999</v>
      </c>
      <c r="AN1105">
        <v>11.045999999999999</v>
      </c>
      <c r="AO1105">
        <v>12.576000000000001</v>
      </c>
      <c r="AP1105">
        <v>2.036</v>
      </c>
      <c r="AQ1105">
        <v>9.641</v>
      </c>
      <c r="AR1105">
        <v>3.125</v>
      </c>
      <c r="AS1105">
        <v>5.7370000000000001</v>
      </c>
      <c r="AT1105">
        <v>8.1069999999999993</v>
      </c>
      <c r="AU1105">
        <v>4.0430000000000001</v>
      </c>
      <c r="AV1105">
        <v>4.4039999999999999</v>
      </c>
      <c r="AW1105">
        <v>3.9769999999999999</v>
      </c>
      <c r="AX1105">
        <v>3.746</v>
      </c>
      <c r="AY1105">
        <v>3.5950000000000002</v>
      </c>
      <c r="AZ1105">
        <v>3.4180000000000001</v>
      </c>
      <c r="BA1105">
        <v>3.4209999999999998</v>
      </c>
      <c r="BB1105">
        <v>2016</v>
      </c>
    </row>
    <row r="1106" spans="1:54" hidden="1" x14ac:dyDescent="0.2">
      <c r="A1106">
        <v>918</v>
      </c>
      <c r="B1106" t="s">
        <v>537</v>
      </c>
      <c r="C1106" t="s">
        <v>278</v>
      </c>
      <c r="D1106" t="s">
        <v>45</v>
      </c>
      <c r="E1106" t="s">
        <v>277</v>
      </c>
      <c r="F1106" s="3" t="s">
        <v>276</v>
      </c>
      <c r="G1106" t="s">
        <v>275</v>
      </c>
      <c r="I1106" s="3" t="s">
        <v>899</v>
      </c>
      <c r="J1106">
        <v>-17.413</v>
      </c>
      <c r="K1106">
        <v>6.4880000000000004</v>
      </c>
      <c r="L1106">
        <v>-3.5960000000000001</v>
      </c>
      <c r="M1106">
        <v>-7.6429999999999998</v>
      </c>
      <c r="N1106">
        <v>31.382000000000001</v>
      </c>
      <c r="O1106">
        <v>-17.431000000000001</v>
      </c>
      <c r="P1106">
        <v>-38.691000000000003</v>
      </c>
      <c r="Q1106">
        <v>34.76</v>
      </c>
      <c r="R1106">
        <v>7.9950000000000001</v>
      </c>
      <c r="S1106">
        <v>-11.331</v>
      </c>
      <c r="T1106">
        <v>-16.367999999999999</v>
      </c>
      <c r="U1106">
        <v>-2.1190000000000002</v>
      </c>
      <c r="V1106">
        <v>4.0999999999999996</v>
      </c>
      <c r="W1106">
        <v>0.6</v>
      </c>
      <c r="X1106" t="s">
        <v>355</v>
      </c>
      <c r="Y1106">
        <v>12.9</v>
      </c>
      <c r="Z1106">
        <v>-3.2</v>
      </c>
      <c r="AA1106">
        <v>10</v>
      </c>
      <c r="AB1106">
        <v>-2.5</v>
      </c>
      <c r="AC1106">
        <v>-5.8</v>
      </c>
      <c r="AD1106">
        <v>15.068</v>
      </c>
      <c r="AE1106">
        <v>17.565000000000001</v>
      </c>
      <c r="AF1106">
        <v>18.341999999999999</v>
      </c>
      <c r="AG1106">
        <v>13.253</v>
      </c>
      <c r="AH1106">
        <v>39.497</v>
      </c>
      <c r="AI1106">
        <v>11.569000000000001</v>
      </c>
      <c r="AJ1106">
        <v>8.6440000000000001</v>
      </c>
      <c r="AK1106">
        <v>42.524999999999999</v>
      </c>
      <c r="AL1106">
        <v>3.4729999999999999</v>
      </c>
      <c r="AM1106">
        <v>-12.111000000000001</v>
      </c>
      <c r="AN1106">
        <v>22.888999999999999</v>
      </c>
      <c r="AO1106">
        <v>19.856000000000002</v>
      </c>
      <c r="AP1106">
        <v>3.0249999999999999</v>
      </c>
      <c r="AQ1106">
        <v>11.847</v>
      </c>
      <c r="AR1106">
        <v>1.3520000000000001</v>
      </c>
      <c r="AS1106">
        <v>6.7279999999999998</v>
      </c>
      <c r="AT1106">
        <v>7.9409999999999998</v>
      </c>
      <c r="AU1106">
        <v>5.9880000000000004</v>
      </c>
      <c r="AV1106">
        <v>4.8029999999999999</v>
      </c>
      <c r="AW1106">
        <v>4.3319999999999999</v>
      </c>
      <c r="AX1106">
        <v>4.1379999999999999</v>
      </c>
      <c r="AY1106">
        <v>3.9940000000000002</v>
      </c>
      <c r="AZ1106">
        <v>3.7919999999999998</v>
      </c>
      <c r="BA1106">
        <v>3.79</v>
      </c>
      <c r="BB1106">
        <v>2016</v>
      </c>
    </row>
    <row r="1107" spans="1:54" hidden="1" x14ac:dyDescent="0.2">
      <c r="A1107">
        <v>918</v>
      </c>
      <c r="B1107" t="s">
        <v>537</v>
      </c>
      <c r="C1107" t="s">
        <v>274</v>
      </c>
      <c r="D1107" t="s">
        <v>45</v>
      </c>
      <c r="E1107" t="s">
        <v>273</v>
      </c>
      <c r="F1107" s="3" t="s">
        <v>272</v>
      </c>
      <c r="G1107" t="s">
        <v>271</v>
      </c>
      <c r="I1107" t="s">
        <v>900</v>
      </c>
      <c r="J1107" t="s">
        <v>215</v>
      </c>
      <c r="K1107" t="s">
        <v>215</v>
      </c>
      <c r="L1107" t="s">
        <v>215</v>
      </c>
      <c r="M1107" t="s">
        <v>215</v>
      </c>
      <c r="N1107" t="s">
        <v>215</v>
      </c>
      <c r="O1107" t="s">
        <v>215</v>
      </c>
      <c r="P1107" t="s">
        <v>215</v>
      </c>
      <c r="Q1107" t="s">
        <v>215</v>
      </c>
      <c r="R1107" t="s">
        <v>215</v>
      </c>
      <c r="S1107">
        <v>2.5000000000000001E-2</v>
      </c>
      <c r="T1107">
        <v>2.9</v>
      </c>
      <c r="U1107">
        <v>6.78</v>
      </c>
      <c r="V1107">
        <v>13.24</v>
      </c>
      <c r="W1107">
        <v>15.84</v>
      </c>
      <c r="X1107">
        <v>14.05</v>
      </c>
      <c r="Y1107">
        <v>11.37</v>
      </c>
      <c r="Z1107">
        <v>10.988</v>
      </c>
      <c r="AA1107">
        <v>14.023</v>
      </c>
      <c r="AB1107">
        <v>12.367000000000001</v>
      </c>
      <c r="AC1107">
        <v>13.79</v>
      </c>
      <c r="AD1107">
        <v>18.134</v>
      </c>
      <c r="AE1107">
        <v>17.513999999999999</v>
      </c>
      <c r="AF1107">
        <v>17.416</v>
      </c>
      <c r="AG1107">
        <v>13.856999999999999</v>
      </c>
      <c r="AH1107">
        <v>12.192</v>
      </c>
      <c r="AI1107">
        <v>10.177</v>
      </c>
      <c r="AJ1107">
        <v>9.0220000000000002</v>
      </c>
      <c r="AK1107">
        <v>6.9349999999999996</v>
      </c>
      <c r="AL1107">
        <v>5.6639999999999997</v>
      </c>
      <c r="AM1107">
        <v>6.8780000000000001</v>
      </c>
      <c r="AN1107">
        <v>10.305999999999999</v>
      </c>
      <c r="AO1107">
        <v>11.35</v>
      </c>
      <c r="AP1107">
        <v>12.379</v>
      </c>
      <c r="AQ1107">
        <v>13.038</v>
      </c>
      <c r="AR1107">
        <v>11.523999999999999</v>
      </c>
      <c r="AS1107">
        <v>9.2330000000000005</v>
      </c>
      <c r="AT1107">
        <v>7.6660000000000004</v>
      </c>
      <c r="AU1107">
        <v>6.23</v>
      </c>
      <c r="AV1107">
        <v>6.02</v>
      </c>
      <c r="AW1107">
        <v>5.82</v>
      </c>
      <c r="AX1107">
        <v>5.65</v>
      </c>
      <c r="AY1107">
        <v>5.53</v>
      </c>
      <c r="AZ1107">
        <v>5.4509999999999996</v>
      </c>
      <c r="BA1107">
        <v>5.4509999999999996</v>
      </c>
      <c r="BB1107">
        <v>2016</v>
      </c>
    </row>
    <row r="1108" spans="1:54" hidden="1" x14ac:dyDescent="0.2">
      <c r="A1108">
        <v>918</v>
      </c>
      <c r="B1108" t="s">
        <v>537</v>
      </c>
      <c r="C1108" t="s">
        <v>270</v>
      </c>
      <c r="D1108" t="s">
        <v>45</v>
      </c>
      <c r="E1108" t="s">
        <v>269</v>
      </c>
      <c r="F1108" s="3" t="s">
        <v>268</v>
      </c>
      <c r="G1108" t="s">
        <v>264</v>
      </c>
      <c r="H1108" t="s">
        <v>263</v>
      </c>
      <c r="J1108"/>
      <c r="K1108"/>
      <c r="L1108"/>
      <c r="M1108"/>
      <c r="N1108"/>
      <c r="O1108"/>
      <c r="P1108"/>
      <c r="Q1108"/>
      <c r="R1108"/>
      <c r="S1108"/>
      <c r="T1108"/>
      <c r="U1108"/>
      <c r="V1108"/>
      <c r="W1108"/>
      <c r="X1108"/>
      <c r="Y1108"/>
      <c r="Z1108"/>
      <c r="AA1108"/>
      <c r="AB1108"/>
      <c r="AC1108"/>
      <c r="AD1108"/>
      <c r="AE1108"/>
      <c r="AF1108"/>
      <c r="AG1108"/>
      <c r="AH1108"/>
      <c r="AI1108"/>
      <c r="AJ1108"/>
      <c r="AK1108"/>
      <c r="AL1108"/>
      <c r="AM1108"/>
      <c r="AN1108"/>
      <c r="AO1108"/>
      <c r="AP1108"/>
      <c r="AQ1108"/>
      <c r="AR1108"/>
      <c r="AS1108"/>
      <c r="AT1108"/>
      <c r="AU1108"/>
      <c r="AV1108"/>
      <c r="AW1108"/>
      <c r="AX1108"/>
      <c r="AY1108"/>
      <c r="AZ1108"/>
    </row>
    <row r="1109" spans="1:54" hidden="1" x14ac:dyDescent="0.2">
      <c r="A1109">
        <v>918</v>
      </c>
      <c r="B1109" t="s">
        <v>537</v>
      </c>
      <c r="C1109" t="s">
        <v>267</v>
      </c>
      <c r="D1109" t="s">
        <v>45</v>
      </c>
      <c r="E1109" t="s">
        <v>266</v>
      </c>
      <c r="F1109" s="3" t="s">
        <v>265</v>
      </c>
      <c r="G1109" t="s">
        <v>264</v>
      </c>
      <c r="H1109" t="s">
        <v>263</v>
      </c>
      <c r="I1109" t="s">
        <v>901</v>
      </c>
      <c r="J1109">
        <v>8.8620000000000001</v>
      </c>
      <c r="K1109">
        <v>8.891</v>
      </c>
      <c r="L1109">
        <v>8.9220000000000006</v>
      </c>
      <c r="M1109">
        <v>8.9480000000000004</v>
      </c>
      <c r="N1109">
        <v>8.9629999999999992</v>
      </c>
      <c r="O1109">
        <v>8.9600000000000009</v>
      </c>
      <c r="P1109">
        <v>8.94</v>
      </c>
      <c r="Q1109">
        <v>8.9030000000000005</v>
      </c>
      <c r="R1109">
        <v>8.8520000000000003</v>
      </c>
      <c r="S1109">
        <v>8.7889999999999997</v>
      </c>
      <c r="T1109">
        <v>8.718</v>
      </c>
      <c r="U1109">
        <v>8.6389999999999993</v>
      </c>
      <c r="V1109">
        <v>8.5530000000000008</v>
      </c>
      <c r="W1109">
        <v>8.4629999999999992</v>
      </c>
      <c r="X1109">
        <v>8.3770000000000007</v>
      </c>
      <c r="Y1109">
        <v>8.2970000000000006</v>
      </c>
      <c r="Z1109">
        <v>8.2249999999999996</v>
      </c>
      <c r="AA1109">
        <v>8.1620000000000008</v>
      </c>
      <c r="AB1109">
        <v>8.1050000000000004</v>
      </c>
      <c r="AC1109">
        <v>8.0670000000000002</v>
      </c>
      <c r="AD1109">
        <v>8.15</v>
      </c>
      <c r="AE1109">
        <v>7.891</v>
      </c>
      <c r="AF1109">
        <v>7.8460000000000001</v>
      </c>
      <c r="AG1109">
        <v>7.8010000000000002</v>
      </c>
      <c r="AH1109">
        <v>7.7610000000000001</v>
      </c>
      <c r="AI1109">
        <v>7.7190000000000003</v>
      </c>
      <c r="AJ1109">
        <v>7.6790000000000003</v>
      </c>
      <c r="AK1109">
        <v>7.64</v>
      </c>
      <c r="AL1109">
        <v>7.6070000000000002</v>
      </c>
      <c r="AM1109">
        <v>7.5640000000000001</v>
      </c>
      <c r="AN1109">
        <v>7.5049999999999999</v>
      </c>
      <c r="AO1109">
        <v>7.327</v>
      </c>
      <c r="AP1109">
        <v>7.2850000000000001</v>
      </c>
      <c r="AQ1109">
        <v>7.2460000000000004</v>
      </c>
      <c r="AR1109">
        <v>7.202</v>
      </c>
      <c r="AS1109">
        <v>7.1539999999999999</v>
      </c>
      <c r="AT1109">
        <v>7.1020000000000003</v>
      </c>
      <c r="AU1109">
        <v>7.0609999999999999</v>
      </c>
      <c r="AV1109">
        <v>7.0209999999999999</v>
      </c>
      <c r="AW1109">
        <v>6.9809999999999999</v>
      </c>
      <c r="AX1109">
        <v>6.9409999999999998</v>
      </c>
      <c r="AY1109">
        <v>6.9</v>
      </c>
      <c r="AZ1109">
        <v>6.8579999999999997</v>
      </c>
      <c r="BA1109">
        <v>6.8170000000000002</v>
      </c>
      <c r="BB1109">
        <v>2016</v>
      </c>
    </row>
    <row r="1110" spans="1:54" hidden="1" x14ac:dyDescent="0.2">
      <c r="A1110">
        <v>918</v>
      </c>
      <c r="B1110" t="s">
        <v>537</v>
      </c>
      <c r="C1110" t="s">
        <v>262</v>
      </c>
      <c r="D1110" t="s">
        <v>45</v>
      </c>
      <c r="E1110" t="s">
        <v>260</v>
      </c>
      <c r="F1110" t="s">
        <v>259</v>
      </c>
      <c r="G1110" t="s">
        <v>225</v>
      </c>
      <c r="H1110" t="s">
        <v>222</v>
      </c>
      <c r="I1110" t="s">
        <v>902</v>
      </c>
      <c r="J1110" s="3" t="s">
        <v>215</v>
      </c>
      <c r="K1110" s="3" t="s">
        <v>215</v>
      </c>
      <c r="L1110" s="3" t="s">
        <v>215</v>
      </c>
      <c r="M1110" s="3" t="s">
        <v>215</v>
      </c>
      <c r="N1110" s="3" t="s">
        <v>215</v>
      </c>
      <c r="O1110" s="3" t="s">
        <v>215</v>
      </c>
      <c r="P1110" s="3" t="s">
        <v>215</v>
      </c>
      <c r="Q1110" s="3" t="s">
        <v>215</v>
      </c>
      <c r="R1110" s="3" t="s">
        <v>215</v>
      </c>
      <c r="S1110" s="3" t="s">
        <v>215</v>
      </c>
      <c r="T1110" s="3" t="s">
        <v>215</v>
      </c>
      <c r="U1110" s="3" t="s">
        <v>215</v>
      </c>
      <c r="V1110" s="3" t="s">
        <v>215</v>
      </c>
      <c r="W1110" s="3" t="s">
        <v>215</v>
      </c>
      <c r="X1110" s="3" t="s">
        <v>215</v>
      </c>
      <c r="Y1110" s="3" t="s">
        <v>215</v>
      </c>
      <c r="Z1110" s="3" t="s">
        <v>215</v>
      </c>
      <c r="AA1110" s="3" t="s">
        <v>215</v>
      </c>
      <c r="AB1110" s="3">
        <v>8.3849999999999998</v>
      </c>
      <c r="AC1110" s="3">
        <v>9.0920000000000005</v>
      </c>
      <c r="AD1110" s="3">
        <v>10.273</v>
      </c>
      <c r="AE1110" s="3">
        <v>11.122999999999999</v>
      </c>
      <c r="AF1110" s="3">
        <v>11.74</v>
      </c>
      <c r="AG1110" s="3">
        <v>13.103999999999999</v>
      </c>
      <c r="AH1110" s="3">
        <v>14.916</v>
      </c>
      <c r="AI1110" s="3">
        <v>17.03</v>
      </c>
      <c r="AJ1110" s="3">
        <v>19.149999999999999</v>
      </c>
      <c r="AK1110" s="3">
        <v>22.984999999999999</v>
      </c>
      <c r="AL1110" s="3">
        <v>26.359000000000002</v>
      </c>
      <c r="AM1110" s="3">
        <v>24.088000000000001</v>
      </c>
      <c r="AN1110" s="3">
        <v>23.053999999999998</v>
      </c>
      <c r="AO1110" s="3">
        <v>24.434999999999999</v>
      </c>
      <c r="AP1110" s="3">
        <v>26.515999999999998</v>
      </c>
      <c r="AQ1110" s="3">
        <v>27.734999999999999</v>
      </c>
      <c r="AR1110" s="3">
        <v>28.145</v>
      </c>
      <c r="AS1110" s="3">
        <v>30.963999999999999</v>
      </c>
      <c r="AT1110" s="3">
        <v>32.670999999999999</v>
      </c>
      <c r="AU1110" s="3">
        <v>33.573</v>
      </c>
      <c r="AV1110" s="3">
        <v>36.460999999999999</v>
      </c>
      <c r="AW1110" s="3">
        <v>38.359000000000002</v>
      </c>
      <c r="AX1110" s="3">
        <v>40.250999999999998</v>
      </c>
      <c r="AY1110" s="3">
        <v>42.335000000000001</v>
      </c>
      <c r="AZ1110" s="3">
        <v>44.509</v>
      </c>
      <c r="BA1110">
        <v>46.668999999999997</v>
      </c>
      <c r="BB1110">
        <v>2016</v>
      </c>
    </row>
    <row r="1111" spans="1:54" hidden="1" x14ac:dyDescent="0.2">
      <c r="A1111">
        <v>918</v>
      </c>
      <c r="B1111" t="s">
        <v>537</v>
      </c>
      <c r="C1111" t="s">
        <v>261</v>
      </c>
      <c r="D1111" t="s">
        <v>45</v>
      </c>
      <c r="E1111" t="s">
        <v>260</v>
      </c>
      <c r="F1111" t="s">
        <v>259</v>
      </c>
      <c r="G1111" t="s">
        <v>217</v>
      </c>
      <c r="I1111" t="s">
        <v>258</v>
      </c>
      <c r="J1111" s="3" t="s">
        <v>215</v>
      </c>
      <c r="K1111" s="3" t="s">
        <v>215</v>
      </c>
      <c r="L1111" s="3" t="s">
        <v>215</v>
      </c>
      <c r="M1111" s="3" t="s">
        <v>215</v>
      </c>
      <c r="N1111" s="3" t="s">
        <v>215</v>
      </c>
      <c r="O1111" s="3" t="s">
        <v>215</v>
      </c>
      <c r="P1111" s="3" t="s">
        <v>215</v>
      </c>
      <c r="Q1111" s="3" t="s">
        <v>215</v>
      </c>
      <c r="R1111" s="3" t="s">
        <v>215</v>
      </c>
      <c r="S1111" s="3" t="s">
        <v>215</v>
      </c>
      <c r="T1111" s="3" t="s">
        <v>215</v>
      </c>
      <c r="U1111" s="3" t="s">
        <v>215</v>
      </c>
      <c r="V1111" s="3" t="s">
        <v>215</v>
      </c>
      <c r="W1111" s="3" t="s">
        <v>215</v>
      </c>
      <c r="X1111" s="3" t="s">
        <v>215</v>
      </c>
      <c r="Y1111" s="3" t="s">
        <v>215</v>
      </c>
      <c r="Z1111" s="3" t="s">
        <v>215</v>
      </c>
      <c r="AA1111" s="3" t="s">
        <v>215</v>
      </c>
      <c r="AB1111" s="3">
        <v>36.009</v>
      </c>
      <c r="AC1111" s="3">
        <v>36.646000000000001</v>
      </c>
      <c r="AD1111" s="3">
        <v>36.783000000000001</v>
      </c>
      <c r="AE1111" s="3">
        <v>36.171999999999997</v>
      </c>
      <c r="AF1111" s="3">
        <v>34.728000000000002</v>
      </c>
      <c r="AG1111" s="3">
        <v>36.043999999999997</v>
      </c>
      <c r="AH1111" s="3">
        <v>36.482999999999997</v>
      </c>
      <c r="AI1111" s="3">
        <v>36.505000000000003</v>
      </c>
      <c r="AJ1111" s="3">
        <v>35.982999999999997</v>
      </c>
      <c r="AK1111" s="3">
        <v>36.218000000000004</v>
      </c>
      <c r="AL1111" s="3">
        <v>36.228999999999999</v>
      </c>
      <c r="AM1111" s="3">
        <v>33.003999999999998</v>
      </c>
      <c r="AN1111" s="3">
        <v>30.832999999999998</v>
      </c>
      <c r="AO1111" s="3">
        <v>30.257000000000001</v>
      </c>
      <c r="AP1111" s="3">
        <v>32.32</v>
      </c>
      <c r="AQ1111" s="3">
        <v>33.753999999999998</v>
      </c>
      <c r="AR1111" s="3">
        <v>33.652999999999999</v>
      </c>
      <c r="AS1111" s="3">
        <v>34.96</v>
      </c>
      <c r="AT1111" s="3">
        <v>34.707999999999998</v>
      </c>
      <c r="AU1111" s="3">
        <v>34.039000000000001</v>
      </c>
      <c r="AV1111" s="3">
        <v>34.92</v>
      </c>
      <c r="AW1111" s="3">
        <v>34.9</v>
      </c>
      <c r="AX1111" s="3">
        <v>34.892000000000003</v>
      </c>
      <c r="AY1111" s="3">
        <v>34.963999999999999</v>
      </c>
      <c r="AZ1111" s="3">
        <v>35.023000000000003</v>
      </c>
      <c r="BA1111">
        <v>34.988</v>
      </c>
      <c r="BB1111">
        <v>2016</v>
      </c>
    </row>
    <row r="1112" spans="1:54" hidden="1" x14ac:dyDescent="0.2">
      <c r="A1112">
        <v>918</v>
      </c>
      <c r="B1112" t="s">
        <v>537</v>
      </c>
      <c r="C1112" t="s">
        <v>257</v>
      </c>
      <c r="D1112" t="s">
        <v>45</v>
      </c>
      <c r="E1112" t="s">
        <v>255</v>
      </c>
      <c r="F1112" t="s">
        <v>254</v>
      </c>
      <c r="G1112" t="s">
        <v>225</v>
      </c>
      <c r="H1112" t="s">
        <v>222</v>
      </c>
      <c r="I1112" t="s">
        <v>902</v>
      </c>
      <c r="J1112" s="3" t="s">
        <v>215</v>
      </c>
      <c r="K1112" s="3" t="s">
        <v>215</v>
      </c>
      <c r="L1112" s="3" t="s">
        <v>215</v>
      </c>
      <c r="M1112" s="3" t="s">
        <v>215</v>
      </c>
      <c r="N1112" s="3" t="s">
        <v>215</v>
      </c>
      <c r="O1112" s="3" t="s">
        <v>215</v>
      </c>
      <c r="P1112" s="3" t="s">
        <v>215</v>
      </c>
      <c r="Q1112" s="3" t="s">
        <v>215</v>
      </c>
      <c r="R1112" s="3" t="s">
        <v>215</v>
      </c>
      <c r="S1112" s="3" t="s">
        <v>215</v>
      </c>
      <c r="T1112" s="3" t="s">
        <v>215</v>
      </c>
      <c r="U1112" s="3" t="s">
        <v>215</v>
      </c>
      <c r="V1112" s="3" t="s">
        <v>215</v>
      </c>
      <c r="W1112" s="3" t="s">
        <v>215</v>
      </c>
      <c r="X1112" s="3" t="s">
        <v>215</v>
      </c>
      <c r="Y1112" s="3" t="s">
        <v>215</v>
      </c>
      <c r="Z1112" s="3" t="s">
        <v>215</v>
      </c>
      <c r="AA1112" s="3" t="s">
        <v>215</v>
      </c>
      <c r="AB1112" s="3">
        <v>8.0980000000000008</v>
      </c>
      <c r="AC1112" s="3">
        <v>9.0549999999999997</v>
      </c>
      <c r="AD1112" s="3">
        <v>10.443</v>
      </c>
      <c r="AE1112" s="3">
        <v>11.303000000000001</v>
      </c>
      <c r="AF1112" s="3">
        <v>11.949</v>
      </c>
      <c r="AG1112" s="3">
        <v>13.103</v>
      </c>
      <c r="AH1112" s="3">
        <v>14.26</v>
      </c>
      <c r="AI1112" s="3">
        <v>16.001999999999999</v>
      </c>
      <c r="AJ1112" s="3">
        <v>17.422999999999998</v>
      </c>
      <c r="AK1112" s="3">
        <v>21.026</v>
      </c>
      <c r="AL1112" s="3">
        <v>24.369</v>
      </c>
      <c r="AM1112" s="3">
        <v>24.713999999999999</v>
      </c>
      <c r="AN1112" s="3">
        <v>25.876999999999999</v>
      </c>
      <c r="AO1112" s="3">
        <v>25.922999999999998</v>
      </c>
      <c r="AP1112" s="3">
        <v>26.873999999999999</v>
      </c>
      <c r="AQ1112" s="3">
        <v>29.175000000000001</v>
      </c>
      <c r="AR1112" s="3">
        <v>31.193000000000001</v>
      </c>
      <c r="AS1112" s="3">
        <v>33.436</v>
      </c>
      <c r="AT1112" s="3">
        <v>31.202999999999999</v>
      </c>
      <c r="AU1112" s="3">
        <v>32.728000000000002</v>
      </c>
      <c r="AV1112" s="3">
        <v>37.484000000000002</v>
      </c>
      <c r="AW1112" s="3">
        <v>38.881</v>
      </c>
      <c r="AX1112" s="3">
        <v>40.308</v>
      </c>
      <c r="AY1112" s="3">
        <v>42.325000000000003</v>
      </c>
      <c r="AZ1112" s="3">
        <v>44.475000000000001</v>
      </c>
      <c r="BA1112">
        <v>46.627000000000002</v>
      </c>
      <c r="BB1112">
        <v>2016</v>
      </c>
    </row>
    <row r="1113" spans="1:54" hidden="1" x14ac:dyDescent="0.2">
      <c r="A1113">
        <v>918</v>
      </c>
      <c r="B1113" t="s">
        <v>537</v>
      </c>
      <c r="C1113" t="s">
        <v>256</v>
      </c>
      <c r="D1113" t="s">
        <v>45</v>
      </c>
      <c r="E1113" t="s">
        <v>255</v>
      </c>
      <c r="F1113" t="s">
        <v>254</v>
      </c>
      <c r="G1113" t="s">
        <v>217</v>
      </c>
      <c r="I1113" t="s">
        <v>253</v>
      </c>
      <c r="J1113" s="3" t="s">
        <v>215</v>
      </c>
      <c r="K1113" s="3" t="s">
        <v>215</v>
      </c>
      <c r="L1113" s="3" t="s">
        <v>215</v>
      </c>
      <c r="M1113" s="3" t="s">
        <v>215</v>
      </c>
      <c r="N1113" s="3" t="s">
        <v>215</v>
      </c>
      <c r="O1113" s="3" t="s">
        <v>215</v>
      </c>
      <c r="P1113" s="3" t="s">
        <v>215</v>
      </c>
      <c r="Q1113" s="3" t="s">
        <v>215</v>
      </c>
      <c r="R1113" s="3" t="s">
        <v>215</v>
      </c>
      <c r="S1113" s="3" t="s">
        <v>215</v>
      </c>
      <c r="T1113" s="3" t="s">
        <v>215</v>
      </c>
      <c r="U1113" s="3" t="s">
        <v>215</v>
      </c>
      <c r="V1113" s="3" t="s">
        <v>215</v>
      </c>
      <c r="W1113" s="3" t="s">
        <v>215</v>
      </c>
      <c r="X1113" s="3" t="s">
        <v>215</v>
      </c>
      <c r="Y1113" s="3" t="s">
        <v>215</v>
      </c>
      <c r="Z1113" s="3" t="s">
        <v>215</v>
      </c>
      <c r="AA1113" s="3" t="s">
        <v>215</v>
      </c>
      <c r="AB1113" s="3">
        <v>34.777999999999999</v>
      </c>
      <c r="AC1113" s="3">
        <v>36.494</v>
      </c>
      <c r="AD1113" s="3">
        <v>37.392000000000003</v>
      </c>
      <c r="AE1113" s="3">
        <v>36.756999999999998</v>
      </c>
      <c r="AF1113" s="3">
        <v>35.347000000000001</v>
      </c>
      <c r="AG1113" s="3">
        <v>36.040999999999997</v>
      </c>
      <c r="AH1113" s="3">
        <v>34.877000000000002</v>
      </c>
      <c r="AI1113" s="3">
        <v>34.301000000000002</v>
      </c>
      <c r="AJ1113" s="3">
        <v>32.738999999999997</v>
      </c>
      <c r="AK1113" s="3">
        <v>33.130000000000003</v>
      </c>
      <c r="AL1113" s="3">
        <v>33.494</v>
      </c>
      <c r="AM1113" s="3">
        <v>33.862000000000002</v>
      </c>
      <c r="AN1113" s="3">
        <v>34.607999999999997</v>
      </c>
      <c r="AO1113" s="3">
        <v>32.098999999999997</v>
      </c>
      <c r="AP1113" s="3">
        <v>32.758000000000003</v>
      </c>
      <c r="AQ1113" s="3">
        <v>35.508000000000003</v>
      </c>
      <c r="AR1113" s="3">
        <v>37.296999999999997</v>
      </c>
      <c r="AS1113" s="3">
        <v>37.750999999999998</v>
      </c>
      <c r="AT1113" s="3">
        <v>33.149000000000001</v>
      </c>
      <c r="AU1113" s="3">
        <v>33.182000000000002</v>
      </c>
      <c r="AV1113" s="3">
        <v>35.9</v>
      </c>
      <c r="AW1113" s="3">
        <v>35.375</v>
      </c>
      <c r="AX1113" s="3">
        <v>34.941000000000003</v>
      </c>
      <c r="AY1113" s="3">
        <v>34.956000000000003</v>
      </c>
      <c r="AZ1113" s="3">
        <v>34.996000000000002</v>
      </c>
      <c r="BA1113">
        <v>34.956000000000003</v>
      </c>
      <c r="BB1113">
        <v>2016</v>
      </c>
    </row>
    <row r="1114" spans="1:54" hidden="1" x14ac:dyDescent="0.2">
      <c r="A1114">
        <v>918</v>
      </c>
      <c r="B1114" t="s">
        <v>537</v>
      </c>
      <c r="C1114" t="s">
        <v>252</v>
      </c>
      <c r="D1114" t="s">
        <v>45</v>
      </c>
      <c r="E1114" t="s">
        <v>250</v>
      </c>
      <c r="F1114" t="s">
        <v>249</v>
      </c>
      <c r="G1114" t="s">
        <v>225</v>
      </c>
      <c r="H1114" t="s">
        <v>222</v>
      </c>
      <c r="I1114" t="s">
        <v>902</v>
      </c>
      <c r="J1114" s="3" t="s">
        <v>215</v>
      </c>
      <c r="K1114" s="3" t="s">
        <v>215</v>
      </c>
      <c r="L1114" s="3" t="s">
        <v>215</v>
      </c>
      <c r="M1114" s="3" t="s">
        <v>215</v>
      </c>
      <c r="N1114" s="3" t="s">
        <v>215</v>
      </c>
      <c r="O1114" s="3" t="s">
        <v>215</v>
      </c>
      <c r="P1114" s="3" t="s">
        <v>215</v>
      </c>
      <c r="Q1114" s="3" t="s">
        <v>215</v>
      </c>
      <c r="R1114" s="3" t="s">
        <v>215</v>
      </c>
      <c r="S1114" s="3" t="s">
        <v>215</v>
      </c>
      <c r="T1114" s="3" t="s">
        <v>215</v>
      </c>
      <c r="U1114" s="3" t="s">
        <v>215</v>
      </c>
      <c r="V1114" s="3" t="s">
        <v>215</v>
      </c>
      <c r="W1114" s="3" t="s">
        <v>215</v>
      </c>
      <c r="X1114" s="3" t="s">
        <v>215</v>
      </c>
      <c r="Y1114" s="3" t="s">
        <v>215</v>
      </c>
      <c r="Z1114" s="3" t="s">
        <v>215</v>
      </c>
      <c r="AA1114" s="3" t="s">
        <v>215</v>
      </c>
      <c r="AB1114" s="3">
        <v>0.28699999999999998</v>
      </c>
      <c r="AC1114" s="3">
        <v>3.7999999999999999E-2</v>
      </c>
      <c r="AD1114" s="3">
        <v>-0.17</v>
      </c>
      <c r="AE1114" s="3">
        <v>-0.18</v>
      </c>
      <c r="AF1114" s="3">
        <v>-0.20899999999999999</v>
      </c>
      <c r="AG1114" s="3">
        <v>1E-3</v>
      </c>
      <c r="AH1114" s="3">
        <v>0.65600000000000003</v>
      </c>
      <c r="AI1114" s="3">
        <v>1.028</v>
      </c>
      <c r="AJ1114" s="3">
        <v>1.7270000000000001</v>
      </c>
      <c r="AK1114" s="3">
        <v>1.96</v>
      </c>
      <c r="AL1114" s="3">
        <v>1.99</v>
      </c>
      <c r="AM1114" s="3">
        <v>-0.626</v>
      </c>
      <c r="AN1114" s="3">
        <v>-2.823</v>
      </c>
      <c r="AO1114" s="3">
        <v>-1.488</v>
      </c>
      <c r="AP1114" s="3">
        <v>-0.35899999999999999</v>
      </c>
      <c r="AQ1114" s="3">
        <v>-1.4410000000000001</v>
      </c>
      <c r="AR1114" s="3">
        <v>-3.048</v>
      </c>
      <c r="AS1114" s="3">
        <v>-2.472</v>
      </c>
      <c r="AT1114" s="3">
        <v>1.468</v>
      </c>
      <c r="AU1114" s="3">
        <v>0.84499999999999997</v>
      </c>
      <c r="AV1114" s="3">
        <v>-1.024</v>
      </c>
      <c r="AW1114" s="3">
        <v>-0.52300000000000002</v>
      </c>
      <c r="AX1114" s="3">
        <v>-5.7000000000000002E-2</v>
      </c>
      <c r="AY1114" s="3">
        <v>0.01</v>
      </c>
      <c r="AZ1114" s="3">
        <v>3.4000000000000002E-2</v>
      </c>
      <c r="BA1114">
        <v>4.2000000000000003E-2</v>
      </c>
      <c r="BB1114">
        <v>2016</v>
      </c>
    </row>
    <row r="1115" spans="1:54" hidden="1" x14ac:dyDescent="0.2">
      <c r="A1115">
        <v>918</v>
      </c>
      <c r="B1115" t="s">
        <v>537</v>
      </c>
      <c r="C1115" t="s">
        <v>251</v>
      </c>
      <c r="D1115" t="s">
        <v>45</v>
      </c>
      <c r="E1115" t="s">
        <v>250</v>
      </c>
      <c r="F1115" t="s">
        <v>249</v>
      </c>
      <c r="G1115" t="s">
        <v>217</v>
      </c>
      <c r="I1115" t="s">
        <v>248</v>
      </c>
      <c r="J1115" s="3" t="s">
        <v>215</v>
      </c>
      <c r="K1115" s="3" t="s">
        <v>215</v>
      </c>
      <c r="L1115" s="3" t="s">
        <v>215</v>
      </c>
      <c r="M1115" s="3" t="s">
        <v>215</v>
      </c>
      <c r="N1115" s="3" t="s">
        <v>215</v>
      </c>
      <c r="O1115" s="3" t="s">
        <v>215</v>
      </c>
      <c r="P1115" s="3" t="s">
        <v>215</v>
      </c>
      <c r="Q1115" s="3" t="s">
        <v>215</v>
      </c>
      <c r="R1115" s="3" t="s">
        <v>215</v>
      </c>
      <c r="S1115" s="3" t="s">
        <v>215</v>
      </c>
      <c r="T1115" s="3" t="s">
        <v>215</v>
      </c>
      <c r="U1115" s="3" t="s">
        <v>215</v>
      </c>
      <c r="V1115" s="3" t="s">
        <v>215</v>
      </c>
      <c r="W1115" s="3" t="s">
        <v>215</v>
      </c>
      <c r="X1115" s="3" t="s">
        <v>215</v>
      </c>
      <c r="Y1115" s="3" t="s">
        <v>215</v>
      </c>
      <c r="Z1115" s="3" t="s">
        <v>215</v>
      </c>
      <c r="AA1115" s="3" t="s">
        <v>215</v>
      </c>
      <c r="AB1115" s="3">
        <v>1.2310000000000001</v>
      </c>
      <c r="AC1115" s="3">
        <v>0.152</v>
      </c>
      <c r="AD1115" s="3">
        <v>-0.60899999999999999</v>
      </c>
      <c r="AE1115" s="3">
        <v>-0.58499999999999996</v>
      </c>
      <c r="AF1115" s="3">
        <v>-0.61899999999999999</v>
      </c>
      <c r="AG1115" s="3">
        <v>3.0000000000000001E-3</v>
      </c>
      <c r="AH1115" s="3">
        <v>1.6060000000000001</v>
      </c>
      <c r="AI1115" s="3">
        <v>2.2040000000000002</v>
      </c>
      <c r="AJ1115" s="3">
        <v>3.2450000000000001</v>
      </c>
      <c r="AK1115" s="3">
        <v>3.0880000000000001</v>
      </c>
      <c r="AL1115" s="3">
        <v>2.7349999999999999</v>
      </c>
      <c r="AM1115" s="3">
        <v>-0.85799999999999998</v>
      </c>
      <c r="AN1115" s="3">
        <v>-3.7749999999999999</v>
      </c>
      <c r="AO1115" s="3">
        <v>-1.8420000000000001</v>
      </c>
      <c r="AP1115" s="3">
        <v>-0.437</v>
      </c>
      <c r="AQ1115" s="3">
        <v>-1.7529999999999999</v>
      </c>
      <c r="AR1115" s="3">
        <v>-3.6440000000000001</v>
      </c>
      <c r="AS1115" s="3">
        <v>-2.7909999999999999</v>
      </c>
      <c r="AT1115" s="3">
        <v>1.56</v>
      </c>
      <c r="AU1115" s="3">
        <v>0.85699999999999998</v>
      </c>
      <c r="AV1115" s="3">
        <v>-0.98</v>
      </c>
      <c r="AW1115" s="3">
        <v>-0.47499999999999998</v>
      </c>
      <c r="AX1115" s="3">
        <v>-4.9000000000000002E-2</v>
      </c>
      <c r="AY1115" s="3">
        <v>8.0000000000000002E-3</v>
      </c>
      <c r="AZ1115" s="3">
        <v>2.7E-2</v>
      </c>
      <c r="BA1115">
        <v>3.2000000000000001E-2</v>
      </c>
      <c r="BB1115">
        <v>2016</v>
      </c>
    </row>
    <row r="1116" spans="1:54" hidden="1" x14ac:dyDescent="0.2">
      <c r="A1116">
        <v>918</v>
      </c>
      <c r="B1116" t="s">
        <v>537</v>
      </c>
      <c r="C1116" t="s">
        <v>247</v>
      </c>
      <c r="D1116" t="s">
        <v>45</v>
      </c>
      <c r="E1116" t="s">
        <v>245</v>
      </c>
      <c r="F1116" t="s">
        <v>244</v>
      </c>
      <c r="G1116" t="s">
        <v>225</v>
      </c>
      <c r="H1116" t="s">
        <v>222</v>
      </c>
      <c r="I1116" t="s">
        <v>902</v>
      </c>
      <c r="J1116" s="3" t="s">
        <v>215</v>
      </c>
      <c r="K1116" s="3" t="s">
        <v>215</v>
      </c>
      <c r="L1116" s="3" t="s">
        <v>215</v>
      </c>
      <c r="M1116" s="3" t="s">
        <v>215</v>
      </c>
      <c r="N1116" s="3" t="s">
        <v>215</v>
      </c>
      <c r="O1116" s="3" t="s">
        <v>215</v>
      </c>
      <c r="P1116" s="3" t="s">
        <v>215</v>
      </c>
      <c r="Q1116" s="3" t="s">
        <v>215</v>
      </c>
      <c r="R1116" s="3" t="s">
        <v>215</v>
      </c>
      <c r="S1116" s="3" t="s">
        <v>215</v>
      </c>
      <c r="T1116" s="3" t="s">
        <v>215</v>
      </c>
      <c r="U1116" s="3" t="s">
        <v>215</v>
      </c>
      <c r="V1116" s="3" t="s">
        <v>215</v>
      </c>
      <c r="W1116" s="3" t="s">
        <v>215</v>
      </c>
      <c r="X1116" s="3" t="s">
        <v>215</v>
      </c>
      <c r="Y1116" s="3" t="s">
        <v>215</v>
      </c>
      <c r="Z1116" s="3" t="s">
        <v>215</v>
      </c>
      <c r="AA1116" s="3" t="s">
        <v>215</v>
      </c>
      <c r="AB1116" s="3" t="s">
        <v>215</v>
      </c>
      <c r="AC1116" s="3" t="s">
        <v>215</v>
      </c>
      <c r="AD1116" s="3">
        <v>0.432</v>
      </c>
      <c r="AE1116" s="3">
        <v>0.498</v>
      </c>
      <c r="AF1116" s="3">
        <v>0.26600000000000001</v>
      </c>
      <c r="AG1116" s="3">
        <v>0.42399999999999999</v>
      </c>
      <c r="AH1116" s="3">
        <v>0.84299999999999997</v>
      </c>
      <c r="AI1116" s="3">
        <v>0.79300000000000004</v>
      </c>
      <c r="AJ1116" s="3">
        <v>0.98399999999999999</v>
      </c>
      <c r="AK1116" s="3">
        <v>0.189</v>
      </c>
      <c r="AL1116" s="3">
        <v>-0.58399999999999996</v>
      </c>
      <c r="AM1116" s="3">
        <v>-1.266</v>
      </c>
      <c r="AN1116" s="3">
        <v>-3.1259999999999999</v>
      </c>
      <c r="AO1116" s="3">
        <v>-1.6930000000000001</v>
      </c>
      <c r="AP1116" s="3">
        <v>1.9E-2</v>
      </c>
      <c r="AQ1116" s="3">
        <v>-0.67100000000000004</v>
      </c>
      <c r="AR1116" s="3">
        <v>-2.004</v>
      </c>
      <c r="AS1116" s="3">
        <v>-1.6890000000000001</v>
      </c>
      <c r="AT1116" s="3">
        <v>1.96</v>
      </c>
      <c r="AU1116" s="3">
        <v>1.1379999999999999</v>
      </c>
      <c r="AV1116" s="3">
        <v>-1.0269999999999999</v>
      </c>
      <c r="AW1116" s="3">
        <v>-0.60899999999999999</v>
      </c>
      <c r="AX1116" s="3">
        <v>-0.122</v>
      </c>
      <c r="AY1116" s="3">
        <v>-2.5000000000000001E-2</v>
      </c>
      <c r="AZ1116" s="3">
        <v>2.3E-2</v>
      </c>
      <c r="BA1116">
        <v>5.5E-2</v>
      </c>
      <c r="BB1116">
        <v>2016</v>
      </c>
    </row>
    <row r="1117" spans="1:54" hidden="1" x14ac:dyDescent="0.2">
      <c r="A1117">
        <v>918</v>
      </c>
      <c r="B1117" t="s">
        <v>537</v>
      </c>
      <c r="C1117" t="s">
        <v>246</v>
      </c>
      <c r="D1117" t="s">
        <v>45</v>
      </c>
      <c r="E1117" t="s">
        <v>245</v>
      </c>
      <c r="F1117" t="s">
        <v>244</v>
      </c>
      <c r="G1117" t="s">
        <v>243</v>
      </c>
      <c r="I1117" t="s">
        <v>362</v>
      </c>
      <c r="J1117" s="3" t="s">
        <v>215</v>
      </c>
      <c r="K1117" s="3" t="s">
        <v>215</v>
      </c>
      <c r="L1117" s="3" t="s">
        <v>215</v>
      </c>
      <c r="M1117" s="3" t="s">
        <v>215</v>
      </c>
      <c r="N1117" s="3" t="s">
        <v>215</v>
      </c>
      <c r="O1117" s="3" t="s">
        <v>215</v>
      </c>
      <c r="P1117" s="3" t="s">
        <v>215</v>
      </c>
      <c r="Q1117" s="3" t="s">
        <v>215</v>
      </c>
      <c r="R1117" s="3" t="s">
        <v>215</v>
      </c>
      <c r="S1117" s="3" t="s">
        <v>215</v>
      </c>
      <c r="T1117" s="3" t="s">
        <v>215</v>
      </c>
      <c r="U1117" s="3" t="s">
        <v>215</v>
      </c>
      <c r="V1117" s="3" t="s">
        <v>215</v>
      </c>
      <c r="W1117" s="3" t="s">
        <v>215</v>
      </c>
      <c r="X1117" s="3" t="s">
        <v>215</v>
      </c>
      <c r="Y1117" s="3" t="s">
        <v>215</v>
      </c>
      <c r="Z1117" s="3" t="s">
        <v>215</v>
      </c>
      <c r="AA1117" s="3" t="s">
        <v>215</v>
      </c>
      <c r="AB1117" s="3" t="s">
        <v>215</v>
      </c>
      <c r="AC1117" s="3" t="s">
        <v>215</v>
      </c>
      <c r="AD1117" s="3">
        <v>1.601</v>
      </c>
      <c r="AE1117" s="3">
        <v>1.6870000000000001</v>
      </c>
      <c r="AF1117" s="3">
        <v>0.81100000000000005</v>
      </c>
      <c r="AG1117" s="3">
        <v>1.1970000000000001</v>
      </c>
      <c r="AH1117" s="3">
        <v>2.0830000000000002</v>
      </c>
      <c r="AI1117" s="3">
        <v>1.679</v>
      </c>
      <c r="AJ1117" s="3">
        <v>1.7849999999999999</v>
      </c>
      <c r="AK1117" s="3">
        <v>0.27900000000000003</v>
      </c>
      <c r="AL1117" s="3">
        <v>-0.73399999999999999</v>
      </c>
      <c r="AM1117" s="3">
        <v>-1.6950000000000001</v>
      </c>
      <c r="AN1117" s="3">
        <v>-4.1379999999999999</v>
      </c>
      <c r="AO1117" s="3">
        <v>-2.0830000000000002</v>
      </c>
      <c r="AP1117" s="3">
        <v>2.3E-2</v>
      </c>
      <c r="AQ1117" s="3">
        <v>-0.83799999999999997</v>
      </c>
      <c r="AR1117" s="3">
        <v>-2.4809999999999999</v>
      </c>
      <c r="AS1117" s="3">
        <v>-1.9530000000000001</v>
      </c>
      <c r="AT1117" s="3">
        <v>2.1120000000000001</v>
      </c>
      <c r="AU1117" s="3">
        <v>1.163</v>
      </c>
      <c r="AV1117" s="3">
        <v>-0.98399999999999999</v>
      </c>
      <c r="AW1117" s="3">
        <v>-0.55300000000000005</v>
      </c>
      <c r="AX1117" s="3">
        <v>-0.105</v>
      </c>
      <c r="AY1117" s="3">
        <v>-0.02</v>
      </c>
      <c r="AZ1117" s="3">
        <v>1.7999999999999999E-2</v>
      </c>
      <c r="BA1117">
        <v>4.1000000000000002E-2</v>
      </c>
      <c r="BB1117">
        <v>2016</v>
      </c>
    </row>
    <row r="1118" spans="1:54" hidden="1" x14ac:dyDescent="0.2">
      <c r="A1118">
        <v>918</v>
      </c>
      <c r="B1118" t="s">
        <v>537</v>
      </c>
      <c r="C1118" t="s">
        <v>242</v>
      </c>
      <c r="D1118" t="s">
        <v>45</v>
      </c>
      <c r="E1118" t="s">
        <v>240</v>
      </c>
      <c r="F1118" t="s">
        <v>239</v>
      </c>
      <c r="G1118" t="s">
        <v>225</v>
      </c>
      <c r="H1118" t="s">
        <v>222</v>
      </c>
      <c r="I1118" t="s">
        <v>902</v>
      </c>
      <c r="J1118" s="3" t="s">
        <v>215</v>
      </c>
      <c r="K1118" s="3" t="s">
        <v>215</v>
      </c>
      <c r="L1118" s="3" t="s">
        <v>215</v>
      </c>
      <c r="M1118" s="3" t="s">
        <v>215</v>
      </c>
      <c r="N1118" s="3" t="s">
        <v>215</v>
      </c>
      <c r="O1118" s="3" t="s">
        <v>215</v>
      </c>
      <c r="P1118" s="3" t="s">
        <v>215</v>
      </c>
      <c r="Q1118" s="3" t="s">
        <v>215</v>
      </c>
      <c r="R1118" s="3" t="s">
        <v>215</v>
      </c>
      <c r="S1118" s="3" t="s">
        <v>215</v>
      </c>
      <c r="T1118" s="3" t="s">
        <v>215</v>
      </c>
      <c r="U1118" s="3" t="s">
        <v>215</v>
      </c>
      <c r="V1118" s="3" t="s">
        <v>215</v>
      </c>
      <c r="W1118" s="3" t="s">
        <v>215</v>
      </c>
      <c r="X1118" s="3" t="s">
        <v>215</v>
      </c>
      <c r="Y1118" s="3" t="s">
        <v>215</v>
      </c>
      <c r="Z1118" s="3" t="s">
        <v>215</v>
      </c>
      <c r="AA1118" s="3" t="s">
        <v>215</v>
      </c>
      <c r="AB1118" s="3">
        <v>1.242</v>
      </c>
      <c r="AC1118" s="3">
        <v>0.93600000000000005</v>
      </c>
      <c r="AD1118" s="3">
        <v>0.91300000000000003</v>
      </c>
      <c r="AE1118" s="3">
        <v>0.92600000000000005</v>
      </c>
      <c r="AF1118" s="3">
        <v>0.39700000000000002</v>
      </c>
      <c r="AG1118" s="3">
        <v>0.622</v>
      </c>
      <c r="AH1118" s="3">
        <v>1.236</v>
      </c>
      <c r="AI1118" s="3">
        <v>1.5920000000000001</v>
      </c>
      <c r="AJ1118" s="3">
        <v>2.214</v>
      </c>
      <c r="AK1118" s="3">
        <v>2.3290000000000002</v>
      </c>
      <c r="AL1118" s="3">
        <v>1.9330000000000001</v>
      </c>
      <c r="AM1118" s="3">
        <v>-0.42699999999999999</v>
      </c>
      <c r="AN1118" s="3">
        <v>-2.637</v>
      </c>
      <c r="AO1118" s="3">
        <v>-1.234</v>
      </c>
      <c r="AP1118" s="3">
        <v>-0.121</v>
      </c>
      <c r="AQ1118" s="3">
        <v>-1.077</v>
      </c>
      <c r="AR1118" s="3">
        <v>-2.863</v>
      </c>
      <c r="AS1118" s="3">
        <v>-2.1379999999999999</v>
      </c>
      <c r="AT1118" s="3">
        <v>1.742</v>
      </c>
      <c r="AU1118" s="3">
        <v>1.1970000000000001</v>
      </c>
      <c r="AV1118" s="3">
        <v>-0.75800000000000001</v>
      </c>
      <c r="AW1118" s="3">
        <v>-0.23400000000000001</v>
      </c>
      <c r="AX1118" s="3">
        <v>0.254</v>
      </c>
      <c r="AY1118" s="3">
        <v>0.34399999999999997</v>
      </c>
      <c r="AZ1118" s="3">
        <v>0.39300000000000002</v>
      </c>
      <c r="BA1118">
        <v>0.42699999999999999</v>
      </c>
      <c r="BB1118">
        <v>2016</v>
      </c>
    </row>
    <row r="1119" spans="1:54" hidden="1" x14ac:dyDescent="0.2">
      <c r="A1119">
        <v>918</v>
      </c>
      <c r="B1119" t="s">
        <v>537</v>
      </c>
      <c r="C1119" t="s">
        <v>241</v>
      </c>
      <c r="D1119" t="s">
        <v>45</v>
      </c>
      <c r="E1119" t="s">
        <v>240</v>
      </c>
      <c r="F1119" t="s">
        <v>239</v>
      </c>
      <c r="G1119" t="s">
        <v>217</v>
      </c>
      <c r="I1119" t="s">
        <v>238</v>
      </c>
      <c r="J1119" s="3" t="s">
        <v>215</v>
      </c>
      <c r="K1119" s="3" t="s">
        <v>215</v>
      </c>
      <c r="L1119" s="3" t="s">
        <v>215</v>
      </c>
      <c r="M1119" s="3" t="s">
        <v>215</v>
      </c>
      <c r="N1119" s="3" t="s">
        <v>215</v>
      </c>
      <c r="O1119" s="3" t="s">
        <v>215</v>
      </c>
      <c r="P1119" s="3" t="s">
        <v>215</v>
      </c>
      <c r="Q1119" s="3" t="s">
        <v>215</v>
      </c>
      <c r="R1119" s="3" t="s">
        <v>215</v>
      </c>
      <c r="S1119" s="3" t="s">
        <v>215</v>
      </c>
      <c r="T1119" s="3" t="s">
        <v>215</v>
      </c>
      <c r="U1119" s="3" t="s">
        <v>215</v>
      </c>
      <c r="V1119" s="3" t="s">
        <v>215</v>
      </c>
      <c r="W1119" s="3" t="s">
        <v>215</v>
      </c>
      <c r="X1119" s="3" t="s">
        <v>215</v>
      </c>
      <c r="Y1119" s="3" t="s">
        <v>215</v>
      </c>
      <c r="Z1119" s="3" t="s">
        <v>215</v>
      </c>
      <c r="AA1119" s="3" t="s">
        <v>215</v>
      </c>
      <c r="AB1119" s="3">
        <v>5.335</v>
      </c>
      <c r="AC1119" s="3">
        <v>3.7719999999999998</v>
      </c>
      <c r="AD1119" s="3">
        <v>3.27</v>
      </c>
      <c r="AE1119" s="3">
        <v>3.0110000000000001</v>
      </c>
      <c r="AF1119" s="3">
        <v>1.175</v>
      </c>
      <c r="AG1119" s="3">
        <v>1.71</v>
      </c>
      <c r="AH1119" s="3">
        <v>3.0230000000000001</v>
      </c>
      <c r="AI1119" s="3">
        <v>3.4119999999999999</v>
      </c>
      <c r="AJ1119" s="3">
        <v>4.1589999999999998</v>
      </c>
      <c r="AK1119" s="3">
        <v>3.67</v>
      </c>
      <c r="AL1119" s="3">
        <v>2.657</v>
      </c>
      <c r="AM1119" s="3">
        <v>-0.58499999999999996</v>
      </c>
      <c r="AN1119" s="3">
        <v>-3.5270000000000001</v>
      </c>
      <c r="AO1119" s="3">
        <v>-1.528</v>
      </c>
      <c r="AP1119" s="3">
        <v>-0.14799999999999999</v>
      </c>
      <c r="AQ1119" s="3">
        <v>-1.3109999999999999</v>
      </c>
      <c r="AR1119" s="3">
        <v>-3.423</v>
      </c>
      <c r="AS1119" s="3">
        <v>-2.4140000000000001</v>
      </c>
      <c r="AT1119" s="3">
        <v>1.851</v>
      </c>
      <c r="AU1119" s="3">
        <v>1.214</v>
      </c>
      <c r="AV1119" s="3">
        <v>-0.72599999999999998</v>
      </c>
      <c r="AW1119" s="3">
        <v>-0.21299999999999999</v>
      </c>
      <c r="AX1119" s="3">
        <v>0.22</v>
      </c>
      <c r="AY1119" s="3">
        <v>0.28399999999999997</v>
      </c>
      <c r="AZ1119" s="3">
        <v>0.309</v>
      </c>
      <c r="BA1119">
        <v>0.32</v>
      </c>
      <c r="BB1119">
        <v>2016</v>
      </c>
    </row>
    <row r="1120" spans="1:54" hidden="1" x14ac:dyDescent="0.2">
      <c r="A1120">
        <v>918</v>
      </c>
      <c r="B1120" t="s">
        <v>537</v>
      </c>
      <c r="C1120" t="s">
        <v>237</v>
      </c>
      <c r="D1120" t="s">
        <v>45</v>
      </c>
      <c r="E1120" t="s">
        <v>235</v>
      </c>
      <c r="F1120" t="s">
        <v>234</v>
      </c>
      <c r="G1120" t="s">
        <v>225</v>
      </c>
      <c r="H1120" t="s">
        <v>222</v>
      </c>
      <c r="I1120" t="s">
        <v>902</v>
      </c>
      <c r="J1120" s="3" t="s">
        <v>215</v>
      </c>
      <c r="K1120" s="3" t="s">
        <v>215</v>
      </c>
      <c r="L1120" s="3" t="s">
        <v>215</v>
      </c>
      <c r="M1120" s="3" t="s">
        <v>215</v>
      </c>
      <c r="N1120" s="3" t="s">
        <v>215</v>
      </c>
      <c r="O1120" s="3" t="s">
        <v>215</v>
      </c>
      <c r="P1120" s="3" t="s">
        <v>215</v>
      </c>
      <c r="Q1120" s="3" t="s">
        <v>215</v>
      </c>
      <c r="R1120" s="3" t="s">
        <v>215</v>
      </c>
      <c r="S1120" s="3" t="s">
        <v>215</v>
      </c>
      <c r="T1120" s="3" t="s">
        <v>215</v>
      </c>
      <c r="U1120" s="3" t="s">
        <v>215</v>
      </c>
      <c r="V1120" s="3" t="s">
        <v>215</v>
      </c>
      <c r="W1120" s="3" t="s">
        <v>215</v>
      </c>
      <c r="X1120" s="3" t="s">
        <v>215</v>
      </c>
      <c r="Y1120" s="3" t="s">
        <v>215</v>
      </c>
      <c r="Z1120" s="3" t="s">
        <v>215</v>
      </c>
      <c r="AA1120" s="3" t="s">
        <v>215</v>
      </c>
      <c r="AB1120" s="3" t="s">
        <v>215</v>
      </c>
      <c r="AC1120" s="3" t="s">
        <v>215</v>
      </c>
      <c r="AD1120" s="3">
        <v>10.327</v>
      </c>
      <c r="AE1120" s="3">
        <v>10.744999999999999</v>
      </c>
      <c r="AF1120" s="3">
        <v>8.9689999999999994</v>
      </c>
      <c r="AG1120" s="3">
        <v>7.915</v>
      </c>
      <c r="AH1120" s="3">
        <v>6.665</v>
      </c>
      <c r="AI1120" s="3">
        <v>4.266</v>
      </c>
      <c r="AJ1120" s="3">
        <v>1.2270000000000001</v>
      </c>
      <c r="AK1120" s="3">
        <v>4.9000000000000002E-2</v>
      </c>
      <c r="AL1120" s="3">
        <v>-0.77400000000000002</v>
      </c>
      <c r="AM1120" s="3">
        <v>0.39</v>
      </c>
      <c r="AN1120" s="3">
        <v>2.1320000000000001</v>
      </c>
      <c r="AO1120" s="3">
        <v>4.0309999999999997</v>
      </c>
      <c r="AP1120" s="3">
        <v>3.7120000000000002</v>
      </c>
      <c r="AQ1120" s="3">
        <v>5.3280000000000003</v>
      </c>
      <c r="AR1120" s="3">
        <v>11.053000000000001</v>
      </c>
      <c r="AS1120" s="3">
        <v>13.834</v>
      </c>
      <c r="AT1120" s="3">
        <v>10.781000000000001</v>
      </c>
      <c r="AU1120" s="3">
        <v>10.728999999999999</v>
      </c>
      <c r="AV1120" s="3">
        <v>11.638</v>
      </c>
      <c r="AW1120" s="3">
        <v>12.019</v>
      </c>
      <c r="AX1120" s="3">
        <v>11.977</v>
      </c>
      <c r="AY1120" s="3">
        <v>11.864000000000001</v>
      </c>
      <c r="AZ1120" s="3">
        <v>11.722</v>
      </c>
      <c r="BA1120">
        <v>11.566000000000001</v>
      </c>
      <c r="BB1120">
        <v>2016</v>
      </c>
    </row>
    <row r="1121" spans="1:54" hidden="1" x14ac:dyDescent="0.2">
      <c r="A1121">
        <v>918</v>
      </c>
      <c r="B1121" t="s">
        <v>537</v>
      </c>
      <c r="C1121" t="s">
        <v>236</v>
      </c>
      <c r="D1121" t="s">
        <v>45</v>
      </c>
      <c r="E1121" t="s">
        <v>235</v>
      </c>
      <c r="F1121" t="s">
        <v>234</v>
      </c>
      <c r="G1121" t="s">
        <v>217</v>
      </c>
      <c r="I1121" t="s">
        <v>354</v>
      </c>
      <c r="J1121" s="3" t="s">
        <v>215</v>
      </c>
      <c r="K1121" s="3" t="s">
        <v>215</v>
      </c>
      <c r="L1121" s="3" t="s">
        <v>215</v>
      </c>
      <c r="M1121" s="3" t="s">
        <v>215</v>
      </c>
      <c r="N1121" s="3" t="s">
        <v>215</v>
      </c>
      <c r="O1121" s="3" t="s">
        <v>215</v>
      </c>
      <c r="P1121" s="3" t="s">
        <v>215</v>
      </c>
      <c r="Q1121" s="3" t="s">
        <v>215</v>
      </c>
      <c r="R1121" s="3" t="s">
        <v>215</v>
      </c>
      <c r="S1121" s="3" t="s">
        <v>215</v>
      </c>
      <c r="T1121" s="3" t="s">
        <v>215</v>
      </c>
      <c r="U1121" s="3" t="s">
        <v>215</v>
      </c>
      <c r="V1121" s="3" t="s">
        <v>215</v>
      </c>
      <c r="W1121" s="3" t="s">
        <v>215</v>
      </c>
      <c r="X1121" s="3" t="s">
        <v>215</v>
      </c>
      <c r="Y1121" s="3" t="s">
        <v>215</v>
      </c>
      <c r="Z1121" s="3" t="s">
        <v>215</v>
      </c>
      <c r="AA1121" s="3" t="s">
        <v>215</v>
      </c>
      <c r="AB1121" s="3" t="s">
        <v>215</v>
      </c>
      <c r="AC1121" s="3" t="s">
        <v>215</v>
      </c>
      <c r="AD1121" s="3">
        <v>36.978000000000002</v>
      </c>
      <c r="AE1121" s="3">
        <v>34.942999999999998</v>
      </c>
      <c r="AF1121" s="3">
        <v>26.532</v>
      </c>
      <c r="AG1121" s="3">
        <v>21.768999999999998</v>
      </c>
      <c r="AH1121" s="3">
        <v>16.3</v>
      </c>
      <c r="AI1121" s="3">
        <v>9.1449999999999996</v>
      </c>
      <c r="AJ1121" s="3">
        <v>2.3050000000000002</v>
      </c>
      <c r="AK1121" s="3">
        <v>7.6999999999999999E-2</v>
      </c>
      <c r="AL1121" s="3">
        <v>-1.0629999999999999</v>
      </c>
      <c r="AM1121" s="3">
        <v>0.53500000000000003</v>
      </c>
      <c r="AN1121" s="3">
        <v>2.851</v>
      </c>
      <c r="AO1121" s="3">
        <v>4.992</v>
      </c>
      <c r="AP1121" s="3">
        <v>4.5250000000000004</v>
      </c>
      <c r="AQ1121" s="3">
        <v>6.484</v>
      </c>
      <c r="AR1121" s="3">
        <v>13.215999999999999</v>
      </c>
      <c r="AS1121" s="3">
        <v>15.619</v>
      </c>
      <c r="AT1121" s="3">
        <v>11.452999999999999</v>
      </c>
      <c r="AU1121" s="3">
        <v>10.878</v>
      </c>
      <c r="AV1121" s="3">
        <v>11.146000000000001</v>
      </c>
      <c r="AW1121" s="3">
        <v>10.935</v>
      </c>
      <c r="AX1121" s="3">
        <v>10.382</v>
      </c>
      <c r="AY1121" s="3">
        <v>9.7989999999999995</v>
      </c>
      <c r="AZ1121" s="3">
        <v>9.2240000000000002</v>
      </c>
      <c r="BA1121">
        <v>8.6709999999999994</v>
      </c>
      <c r="BB1121">
        <v>2016</v>
      </c>
    </row>
    <row r="1122" spans="1:54" hidden="1" x14ac:dyDescent="0.2">
      <c r="A1122">
        <v>918</v>
      </c>
      <c r="B1122" t="s">
        <v>537</v>
      </c>
      <c r="C1122" t="s">
        <v>233</v>
      </c>
      <c r="D1122" t="s">
        <v>45</v>
      </c>
      <c r="E1122" t="s">
        <v>231</v>
      </c>
      <c r="F1122" t="s">
        <v>230</v>
      </c>
      <c r="G1122" t="s">
        <v>225</v>
      </c>
      <c r="H1122" t="s">
        <v>222</v>
      </c>
      <c r="I1122" t="s">
        <v>902</v>
      </c>
      <c r="J1122" s="3" t="s">
        <v>215</v>
      </c>
      <c r="K1122" s="3" t="s">
        <v>215</v>
      </c>
      <c r="L1122" s="3" t="s">
        <v>215</v>
      </c>
      <c r="M1122" s="3" t="s">
        <v>215</v>
      </c>
      <c r="N1122" s="3" t="s">
        <v>215</v>
      </c>
      <c r="O1122" s="3" t="s">
        <v>215</v>
      </c>
      <c r="P1122" s="3" t="s">
        <v>215</v>
      </c>
      <c r="Q1122" s="3" t="s">
        <v>215</v>
      </c>
      <c r="R1122" s="3" t="s">
        <v>215</v>
      </c>
      <c r="S1122" s="3" t="s">
        <v>215</v>
      </c>
      <c r="T1122" s="3" t="s">
        <v>215</v>
      </c>
      <c r="U1122" s="3" t="s">
        <v>215</v>
      </c>
      <c r="V1122" s="3" t="s">
        <v>215</v>
      </c>
      <c r="W1122" s="3" t="s">
        <v>215</v>
      </c>
      <c r="X1122" s="3" t="s">
        <v>215</v>
      </c>
      <c r="Y1122" s="3" t="s">
        <v>215</v>
      </c>
      <c r="Z1122" s="3" t="s">
        <v>215</v>
      </c>
      <c r="AA1122" s="3" t="s">
        <v>215</v>
      </c>
      <c r="AB1122" s="3">
        <v>17.812999999999999</v>
      </c>
      <c r="AC1122" s="3">
        <v>19.702000000000002</v>
      </c>
      <c r="AD1122" s="3">
        <v>20.626999999999999</v>
      </c>
      <c r="AE1122" s="3">
        <v>20.78</v>
      </c>
      <c r="AF1122" s="3">
        <v>18.193999999999999</v>
      </c>
      <c r="AG1122" s="3">
        <v>16.643999999999998</v>
      </c>
      <c r="AH1122" s="3">
        <v>15.558999999999999</v>
      </c>
      <c r="AI1122" s="3">
        <v>13.387</v>
      </c>
      <c r="AJ1122" s="3">
        <v>12.12</v>
      </c>
      <c r="AK1122" s="3">
        <v>11.167</v>
      </c>
      <c r="AL1122" s="3">
        <v>10.71</v>
      </c>
      <c r="AM1122" s="3">
        <v>10.641</v>
      </c>
      <c r="AN1122" s="3">
        <v>10.532</v>
      </c>
      <c r="AO1122" s="3">
        <v>11.629</v>
      </c>
      <c r="AP1122" s="3">
        <v>13.673999999999999</v>
      </c>
      <c r="AQ1122" s="3">
        <v>14.119</v>
      </c>
      <c r="AR1122" s="3">
        <v>22.102</v>
      </c>
      <c r="AS1122" s="3">
        <v>22.713999999999999</v>
      </c>
      <c r="AT1122" s="3">
        <v>25.751000000000001</v>
      </c>
      <c r="AU1122" s="3">
        <v>23.599</v>
      </c>
      <c r="AV1122" s="3">
        <v>24.626999999999999</v>
      </c>
      <c r="AW1122" s="3">
        <v>25.120999999999999</v>
      </c>
      <c r="AX1122" s="3">
        <v>25.19</v>
      </c>
      <c r="AY1122" s="3">
        <v>25.196000000000002</v>
      </c>
      <c r="AZ1122" s="3">
        <v>25.177</v>
      </c>
      <c r="BA1122">
        <v>25.15</v>
      </c>
      <c r="BB1122">
        <v>2016</v>
      </c>
    </row>
    <row r="1123" spans="1:54" hidden="1" x14ac:dyDescent="0.2">
      <c r="A1123">
        <v>918</v>
      </c>
      <c r="B1123" t="s">
        <v>537</v>
      </c>
      <c r="C1123" t="s">
        <v>232</v>
      </c>
      <c r="D1123" t="s">
        <v>45</v>
      </c>
      <c r="E1123" t="s">
        <v>231</v>
      </c>
      <c r="F1123" t="s">
        <v>230</v>
      </c>
      <c r="G1123" t="s">
        <v>217</v>
      </c>
      <c r="I1123" t="s">
        <v>229</v>
      </c>
      <c r="J1123" s="3" t="s">
        <v>215</v>
      </c>
      <c r="K1123" s="3" t="s">
        <v>215</v>
      </c>
      <c r="L1123" s="3" t="s">
        <v>215</v>
      </c>
      <c r="M1123" s="3" t="s">
        <v>215</v>
      </c>
      <c r="N1123" s="3" t="s">
        <v>215</v>
      </c>
      <c r="O1123" s="3" t="s">
        <v>215</v>
      </c>
      <c r="P1123" s="3" t="s">
        <v>215</v>
      </c>
      <c r="Q1123" s="3" t="s">
        <v>215</v>
      </c>
      <c r="R1123" s="3" t="s">
        <v>215</v>
      </c>
      <c r="S1123" s="3" t="s">
        <v>215</v>
      </c>
      <c r="T1123" s="3" t="s">
        <v>215</v>
      </c>
      <c r="U1123" s="3" t="s">
        <v>215</v>
      </c>
      <c r="V1123" s="3" t="s">
        <v>215</v>
      </c>
      <c r="W1123" s="3" t="s">
        <v>215</v>
      </c>
      <c r="X1123" s="3" t="s">
        <v>215</v>
      </c>
      <c r="Y1123" s="3" t="s">
        <v>215</v>
      </c>
      <c r="Z1123" s="3" t="s">
        <v>215</v>
      </c>
      <c r="AA1123" s="3" t="s">
        <v>215</v>
      </c>
      <c r="AB1123" s="3">
        <v>76.501999999999995</v>
      </c>
      <c r="AC1123" s="3">
        <v>79.406000000000006</v>
      </c>
      <c r="AD1123" s="3">
        <v>73.858999999999995</v>
      </c>
      <c r="AE1123" s="3">
        <v>67.573999999999998</v>
      </c>
      <c r="AF1123" s="3">
        <v>53.819000000000003</v>
      </c>
      <c r="AG1123" s="3">
        <v>45.779000000000003</v>
      </c>
      <c r="AH1123" s="3">
        <v>38.054000000000002</v>
      </c>
      <c r="AI1123" s="3">
        <v>28.695</v>
      </c>
      <c r="AJ1123" s="3">
        <v>22.774000000000001</v>
      </c>
      <c r="AK1123" s="3">
        <v>17.596</v>
      </c>
      <c r="AL1123" s="3">
        <v>14.72</v>
      </c>
      <c r="AM1123" s="3">
        <v>14.579000000000001</v>
      </c>
      <c r="AN1123" s="3">
        <v>14.086</v>
      </c>
      <c r="AO1123" s="3">
        <v>14.4</v>
      </c>
      <c r="AP1123" s="3">
        <v>16.667000000000002</v>
      </c>
      <c r="AQ1123" s="3">
        <v>17.183</v>
      </c>
      <c r="AR1123" s="3">
        <v>26.427</v>
      </c>
      <c r="AS1123" s="3">
        <v>25.645</v>
      </c>
      <c r="AT1123" s="3">
        <v>27.356999999999999</v>
      </c>
      <c r="AU1123" s="3">
        <v>23.927</v>
      </c>
      <c r="AV1123" s="3">
        <v>23.585999999999999</v>
      </c>
      <c r="AW1123" s="3">
        <v>22.855</v>
      </c>
      <c r="AX1123" s="3">
        <v>21.835999999999999</v>
      </c>
      <c r="AY1123" s="3">
        <v>20.809000000000001</v>
      </c>
      <c r="AZ1123" s="3">
        <v>19.811</v>
      </c>
      <c r="BA1123">
        <v>18.853999999999999</v>
      </c>
      <c r="BB1123">
        <v>2016</v>
      </c>
    </row>
    <row r="1124" spans="1:54" hidden="1" x14ac:dyDescent="0.2">
      <c r="A1124">
        <v>918</v>
      </c>
      <c r="B1124" t="s">
        <v>537</v>
      </c>
      <c r="C1124" t="s">
        <v>228</v>
      </c>
      <c r="D1124" t="s">
        <v>45</v>
      </c>
      <c r="E1124" t="s">
        <v>227</v>
      </c>
      <c r="F1124" t="s">
        <v>226</v>
      </c>
      <c r="G1124" t="s">
        <v>225</v>
      </c>
      <c r="H1124" t="s">
        <v>222</v>
      </c>
      <c r="I1124" t="s">
        <v>902</v>
      </c>
      <c r="J1124" s="3">
        <v>2.5000000000000001E-2</v>
      </c>
      <c r="K1124" s="3">
        <v>2.7E-2</v>
      </c>
      <c r="L1124" s="3">
        <v>2.8000000000000001E-2</v>
      </c>
      <c r="M1124" s="3">
        <v>2.9000000000000001E-2</v>
      </c>
      <c r="N1124" s="3">
        <v>0.03</v>
      </c>
      <c r="O1124" s="3">
        <v>3.1E-2</v>
      </c>
      <c r="P1124" s="3">
        <v>3.3000000000000002E-2</v>
      </c>
      <c r="Q1124" s="3">
        <v>3.5000000000000003E-2</v>
      </c>
      <c r="R1124" s="3">
        <v>3.6999999999999998E-2</v>
      </c>
      <c r="S1124" s="3">
        <v>3.7999999999999999E-2</v>
      </c>
      <c r="T1124" s="3">
        <v>4.3999999999999997E-2</v>
      </c>
      <c r="U1124" s="3">
        <v>0.13</v>
      </c>
      <c r="V1124" s="3">
        <v>0.193</v>
      </c>
      <c r="W1124" s="3">
        <v>0.28699999999999998</v>
      </c>
      <c r="X1124" s="3">
        <v>0.504</v>
      </c>
      <c r="Y1124" s="3">
        <v>0.84399999999999997</v>
      </c>
      <c r="Z1124" s="3">
        <v>1.6879999999999999</v>
      </c>
      <c r="AA1124" s="3">
        <v>16.859000000000002</v>
      </c>
      <c r="AB1124" s="3">
        <v>23.285</v>
      </c>
      <c r="AC1124" s="3">
        <v>24.811</v>
      </c>
      <c r="AD1124" s="3">
        <v>27.928000000000001</v>
      </c>
      <c r="AE1124" s="3">
        <v>30.751000000000001</v>
      </c>
      <c r="AF1124" s="3">
        <v>33.805999999999997</v>
      </c>
      <c r="AG1124" s="3">
        <v>36.356999999999999</v>
      </c>
      <c r="AH1124" s="3">
        <v>40.886000000000003</v>
      </c>
      <c r="AI1124" s="3">
        <v>46.651000000000003</v>
      </c>
      <c r="AJ1124" s="3">
        <v>53.219000000000001</v>
      </c>
      <c r="AK1124" s="3">
        <v>63.463999999999999</v>
      </c>
      <c r="AL1124" s="3">
        <v>72.756</v>
      </c>
      <c r="AM1124" s="3">
        <v>72.986000000000004</v>
      </c>
      <c r="AN1124" s="3">
        <v>74.771000000000001</v>
      </c>
      <c r="AO1124" s="3">
        <v>80.759</v>
      </c>
      <c r="AP1124" s="3">
        <v>82.04</v>
      </c>
      <c r="AQ1124" s="3">
        <v>82.165999999999997</v>
      </c>
      <c r="AR1124" s="3">
        <v>83.634</v>
      </c>
      <c r="AS1124" s="3">
        <v>88.570999999999998</v>
      </c>
      <c r="AT1124" s="3">
        <v>94.13</v>
      </c>
      <c r="AU1124" s="3">
        <v>98.631</v>
      </c>
      <c r="AV1124" s="3">
        <v>104.413</v>
      </c>
      <c r="AW1124" s="3">
        <v>109.911</v>
      </c>
      <c r="AX1124" s="3">
        <v>115.361</v>
      </c>
      <c r="AY1124" s="3">
        <v>121.08199999999999</v>
      </c>
      <c r="AZ1124" s="3">
        <v>127.086</v>
      </c>
      <c r="BA1124">
        <v>133.38800000000001</v>
      </c>
      <c r="BB1124">
        <v>2016</v>
      </c>
    </row>
    <row r="1125" spans="1:54" hidden="1" x14ac:dyDescent="0.2">
      <c r="A1125">
        <v>918</v>
      </c>
      <c r="B1125" t="s">
        <v>537</v>
      </c>
      <c r="C1125" t="s">
        <v>224</v>
      </c>
      <c r="D1125" t="s">
        <v>45</v>
      </c>
      <c r="E1125" t="s">
        <v>219</v>
      </c>
      <c r="F1125" t="s">
        <v>218</v>
      </c>
      <c r="G1125" t="s">
        <v>223</v>
      </c>
      <c r="H1125" t="s">
        <v>222</v>
      </c>
      <c r="I1125" t="s">
        <v>903</v>
      </c>
      <c r="J1125" s="3">
        <v>0.95399999999999996</v>
      </c>
      <c r="K1125" s="3">
        <v>0.122</v>
      </c>
      <c r="L1125" s="3">
        <v>0.17699999999999999</v>
      </c>
      <c r="M1125" s="3">
        <v>3.5999999999999997E-2</v>
      </c>
      <c r="N1125" s="3">
        <v>0.53500000000000003</v>
      </c>
      <c r="O1125" s="3">
        <v>-0.13600000000000001</v>
      </c>
      <c r="P1125" s="3">
        <v>-0.95099999999999996</v>
      </c>
      <c r="Q1125" s="3">
        <v>-0.72</v>
      </c>
      <c r="R1125" s="3">
        <v>-0.40200000000000002</v>
      </c>
      <c r="S1125" s="3">
        <v>-0.76900000000000002</v>
      </c>
      <c r="T1125" s="3">
        <v>-1.71</v>
      </c>
      <c r="U1125" s="3">
        <v>-7.6999999999999999E-2</v>
      </c>
      <c r="V1125" s="3">
        <v>-0.36</v>
      </c>
      <c r="W1125" s="3">
        <v>-1.099</v>
      </c>
      <c r="X1125" s="3">
        <v>-3.2000000000000001E-2</v>
      </c>
      <c r="Y1125" s="3">
        <v>-0.20599999999999999</v>
      </c>
      <c r="Z1125" s="3">
        <v>0.441</v>
      </c>
      <c r="AA1125" s="3">
        <v>1.532</v>
      </c>
      <c r="AB1125" s="3">
        <v>0.17199999999999999</v>
      </c>
      <c r="AC1125" s="3">
        <v>-0.39800000000000002</v>
      </c>
      <c r="AD1125" s="3">
        <v>-0.41199999999999998</v>
      </c>
      <c r="AE1125" s="3">
        <v>-0.51400000000000001</v>
      </c>
      <c r="AF1125" s="3">
        <v>-0.10199999999999999</v>
      </c>
      <c r="AG1125" s="3">
        <v>-0.71499999999999997</v>
      </c>
      <c r="AH1125" s="3">
        <v>-1.119</v>
      </c>
      <c r="AI1125" s="3">
        <v>-2.8180000000000001</v>
      </c>
      <c r="AJ1125" s="3">
        <v>-5.2530000000000001</v>
      </c>
      <c r="AK1125" s="3">
        <v>-10.616</v>
      </c>
      <c r="AL1125" s="3">
        <v>-12.036</v>
      </c>
      <c r="AM1125" s="3">
        <v>-4.3239999999999998</v>
      </c>
      <c r="AN1125" s="3">
        <v>-0.874</v>
      </c>
      <c r="AO1125" s="3">
        <v>0.19</v>
      </c>
      <c r="AP1125" s="3">
        <v>-0.46</v>
      </c>
      <c r="AQ1125" s="3">
        <v>0.71099999999999997</v>
      </c>
      <c r="AR1125" s="3">
        <v>4.7E-2</v>
      </c>
      <c r="AS1125" s="3">
        <v>-1.9E-2</v>
      </c>
      <c r="AT1125" s="3">
        <v>1.2070000000000001</v>
      </c>
      <c r="AU1125" s="3">
        <v>2.5619999999999998</v>
      </c>
      <c r="AV1125" s="3">
        <v>1.913</v>
      </c>
      <c r="AW1125" s="3">
        <v>1.5409999999999999</v>
      </c>
      <c r="AX1125" s="3">
        <v>1.1060000000000001</v>
      </c>
      <c r="AY1125" s="3">
        <v>0.69799999999999995</v>
      </c>
      <c r="AZ1125" s="3">
        <v>0.34899999999999998</v>
      </c>
      <c r="BA1125">
        <v>4.5999999999999999E-2</v>
      </c>
      <c r="BB1125">
        <v>2016</v>
      </c>
    </row>
    <row r="1126" spans="1:54" hidden="1" x14ac:dyDescent="0.2">
      <c r="A1126">
        <v>918</v>
      </c>
      <c r="B1126" t="s">
        <v>537</v>
      </c>
      <c r="C1126" t="s">
        <v>220</v>
      </c>
      <c r="D1126" t="s">
        <v>45</v>
      </c>
      <c r="E1126" t="s">
        <v>219</v>
      </c>
      <c r="F1126" t="s">
        <v>218</v>
      </c>
      <c r="G1126" t="s">
        <v>217</v>
      </c>
      <c r="I1126" t="s">
        <v>216</v>
      </c>
      <c r="J1126" s="3">
        <v>3.82</v>
      </c>
      <c r="K1126" s="3">
        <v>0.45300000000000001</v>
      </c>
      <c r="L1126" s="3">
        <v>0.63</v>
      </c>
      <c r="M1126" s="3">
        <v>0.125</v>
      </c>
      <c r="N1126" s="3">
        <v>1.7450000000000001</v>
      </c>
      <c r="O1126" s="3">
        <v>-0.51800000000000002</v>
      </c>
      <c r="P1126" s="3">
        <v>-4.0919999999999996</v>
      </c>
      <c r="Q1126" s="3">
        <v>-2.673</v>
      </c>
      <c r="R1126" s="3">
        <v>-0.91300000000000003</v>
      </c>
      <c r="S1126" s="3">
        <v>-1.7150000000000001</v>
      </c>
      <c r="T1126" s="3">
        <v>-8.65</v>
      </c>
      <c r="U1126" s="3">
        <v>-3.97</v>
      </c>
      <c r="V1126" s="3">
        <v>-4.5789999999999997</v>
      </c>
      <c r="W1126" s="3">
        <v>-25.756</v>
      </c>
      <c r="X1126" s="3">
        <v>-0.42399999999999999</v>
      </c>
      <c r="Y1126" s="3">
        <v>-1.639</v>
      </c>
      <c r="Z1126" s="3">
        <v>4.6509999999999998</v>
      </c>
      <c r="AA1126" s="3">
        <v>15.281000000000001</v>
      </c>
      <c r="AB1126" s="3">
        <v>1.3</v>
      </c>
      <c r="AC1126" s="3">
        <v>-2.9460000000000002</v>
      </c>
      <c r="AD1126" s="3">
        <v>-3.1349999999999998</v>
      </c>
      <c r="AE1126" s="3">
        <v>-3.6520000000000001</v>
      </c>
      <c r="AF1126" s="3">
        <v>-0.629</v>
      </c>
      <c r="AG1126" s="3">
        <v>-3.4060000000000001</v>
      </c>
      <c r="AH1126" s="3">
        <v>-4.3090000000000002</v>
      </c>
      <c r="AI1126" s="3">
        <v>-9.5090000000000003</v>
      </c>
      <c r="AJ1126" s="3">
        <v>-15.391</v>
      </c>
      <c r="AK1126" s="3">
        <v>-23.904</v>
      </c>
      <c r="AL1126" s="3">
        <v>-22.120999999999999</v>
      </c>
      <c r="AM1126" s="3">
        <v>-8.3339999999999996</v>
      </c>
      <c r="AN1126" s="3">
        <v>-1.726</v>
      </c>
      <c r="AO1126" s="3">
        <v>0.33</v>
      </c>
      <c r="AP1126" s="3">
        <v>-0.85299999999999998</v>
      </c>
      <c r="AQ1126" s="3">
        <v>1.276</v>
      </c>
      <c r="AR1126" s="3">
        <v>8.2000000000000003E-2</v>
      </c>
      <c r="AS1126" s="3">
        <v>-3.7999999999999999E-2</v>
      </c>
      <c r="AT1126" s="3">
        <v>2.2679999999999998</v>
      </c>
      <c r="AU1126" s="3">
        <v>4.4989999999999997</v>
      </c>
      <c r="AV1126" s="3">
        <v>2.9529999999999998</v>
      </c>
      <c r="AW1126" s="3">
        <v>2.25</v>
      </c>
      <c r="AX1126" s="3">
        <v>1.534</v>
      </c>
      <c r="AY1126" s="3">
        <v>0.92400000000000004</v>
      </c>
      <c r="AZ1126" s="3">
        <v>0.441</v>
      </c>
      <c r="BA1126">
        <v>5.6000000000000001E-2</v>
      </c>
      <c r="BB1126">
        <v>2016</v>
      </c>
    </row>
    <row r="1127" spans="1:54" x14ac:dyDescent="0.2">
      <c r="A1127">
        <v>748</v>
      </c>
      <c r="B1127" t="s">
        <v>536</v>
      </c>
      <c r="C1127" t="s">
        <v>352</v>
      </c>
      <c r="D1127" t="s">
        <v>121</v>
      </c>
      <c r="E1127" t="s">
        <v>349</v>
      </c>
      <c r="F1127" t="s">
        <v>351</v>
      </c>
      <c r="G1127" t="s">
        <v>225</v>
      </c>
      <c r="H1127" t="s">
        <v>222</v>
      </c>
      <c r="I1127" t="s">
        <v>904</v>
      </c>
      <c r="J1127" s="3">
        <v>837.10299999999995</v>
      </c>
      <c r="K1127" s="3">
        <v>859.375</v>
      </c>
      <c r="L1127" s="3">
        <v>871.40599999999995</v>
      </c>
      <c r="M1127" s="3">
        <v>860.94899999999996</v>
      </c>
      <c r="N1127" s="3">
        <v>874.72500000000002</v>
      </c>
      <c r="O1127" s="3">
        <v>973.56799999999998</v>
      </c>
      <c r="P1127" s="3">
        <v>1051.019</v>
      </c>
      <c r="Q1127" s="3">
        <v>1048.5350000000001</v>
      </c>
      <c r="R1127" s="3">
        <v>1109.3040000000001</v>
      </c>
      <c r="S1127" s="3">
        <v>1133.1569999999999</v>
      </c>
      <c r="T1127" s="3">
        <v>1126.325</v>
      </c>
      <c r="U1127" s="3">
        <v>1228.4829999999999</v>
      </c>
      <c r="V1127" s="3">
        <v>1231.3409999999999</v>
      </c>
      <c r="W1127" s="3">
        <v>1273.963</v>
      </c>
      <c r="X1127" s="3">
        <v>1290.7159999999999</v>
      </c>
      <c r="Y1127" s="3">
        <v>1364.498</v>
      </c>
      <c r="Z1127" s="3">
        <v>1514.7940000000001</v>
      </c>
      <c r="AA1127" s="3">
        <v>1610.481</v>
      </c>
      <c r="AB1127" s="3">
        <v>1728.17</v>
      </c>
      <c r="AC1127" s="3">
        <v>1854.9</v>
      </c>
      <c r="AD1127" s="3">
        <v>1889.9</v>
      </c>
      <c r="AE1127" s="3">
        <v>2014.8</v>
      </c>
      <c r="AF1127" s="3">
        <v>2102.5</v>
      </c>
      <c r="AG1127" s="3">
        <v>2266.6999999999998</v>
      </c>
      <c r="AH1127" s="3">
        <v>2368.1999999999998</v>
      </c>
      <c r="AI1127" s="3">
        <v>2573.4</v>
      </c>
      <c r="AJ1127" s="3">
        <v>2734.3</v>
      </c>
      <c r="AK1127" s="3">
        <v>2846.6309999999999</v>
      </c>
      <c r="AL1127" s="3">
        <v>3011.7359999999999</v>
      </c>
      <c r="AM1127" s="3">
        <v>3100.942</v>
      </c>
      <c r="AN1127" s="3">
        <v>3362.8560000000002</v>
      </c>
      <c r="AO1127" s="3">
        <v>3585.71</v>
      </c>
      <c r="AP1127" s="3">
        <v>3817.0839999999998</v>
      </c>
      <c r="AQ1127" s="3">
        <v>4038.1970000000001</v>
      </c>
      <c r="AR1127" s="3">
        <v>4212.91</v>
      </c>
      <c r="AS1127" s="3">
        <v>4376.9889999999996</v>
      </c>
      <c r="AT1127" s="3">
        <v>4635.8879999999999</v>
      </c>
      <c r="AU1127" s="3">
        <v>4933.7089999999998</v>
      </c>
      <c r="AV1127" s="3">
        <v>5230.9030000000002</v>
      </c>
      <c r="AW1127" s="3">
        <v>5546.527</v>
      </c>
      <c r="AX1127" s="3">
        <v>5878.2510000000002</v>
      </c>
      <c r="AY1127" s="3">
        <v>6233.5680000000002</v>
      </c>
      <c r="AZ1127" s="3">
        <v>6611.7110000000002</v>
      </c>
      <c r="BA1127">
        <v>6964.732</v>
      </c>
      <c r="BB1127">
        <v>2016</v>
      </c>
    </row>
    <row r="1128" spans="1:54" hidden="1" x14ac:dyDescent="0.2">
      <c r="A1128">
        <v>748</v>
      </c>
      <c r="B1128" t="s">
        <v>536</v>
      </c>
      <c r="C1128" t="s">
        <v>350</v>
      </c>
      <c r="D1128" t="s">
        <v>121</v>
      </c>
      <c r="E1128" t="s">
        <v>349</v>
      </c>
      <c r="F1128" t="s">
        <v>348</v>
      </c>
      <c r="G1128" t="s">
        <v>275</v>
      </c>
      <c r="I1128" t="s">
        <v>347</v>
      </c>
      <c r="J1128" s="3">
        <v>4.0350000000000001</v>
      </c>
      <c r="K1128" s="3">
        <v>2.661</v>
      </c>
      <c r="L1128" s="3">
        <v>1.4</v>
      </c>
      <c r="M1128" s="3">
        <v>-1.2</v>
      </c>
      <c r="N1128" s="3">
        <v>1.6</v>
      </c>
      <c r="O1128" s="3">
        <v>11.3</v>
      </c>
      <c r="P1128" s="3">
        <v>7.9550000000000001</v>
      </c>
      <c r="Q1128" s="3">
        <v>-0.23599999999999999</v>
      </c>
      <c r="R1128" s="3">
        <v>5.7960000000000003</v>
      </c>
      <c r="S1128" s="3">
        <v>2.15</v>
      </c>
      <c r="T1128" s="3">
        <v>-0.60299999999999998</v>
      </c>
      <c r="U1128" s="3">
        <v>9.07</v>
      </c>
      <c r="V1128" s="3">
        <v>0.23300000000000001</v>
      </c>
      <c r="W1128" s="3">
        <v>3.4609999999999999</v>
      </c>
      <c r="X1128" s="3">
        <v>1.3149999999999999</v>
      </c>
      <c r="Y1128" s="3">
        <v>5.7160000000000002</v>
      </c>
      <c r="Z1128" s="3">
        <v>11.015000000000001</v>
      </c>
      <c r="AA1128" s="3">
        <v>6.3170000000000002</v>
      </c>
      <c r="AB1128" s="3">
        <v>7.3079999999999998</v>
      </c>
      <c r="AC1128" s="3">
        <v>7.3330000000000002</v>
      </c>
      <c r="AD1128" s="3">
        <v>1.887</v>
      </c>
      <c r="AE1128" s="3">
        <v>6.609</v>
      </c>
      <c r="AF1128" s="3">
        <v>4.3529999999999998</v>
      </c>
      <c r="AG1128" s="3">
        <v>7.81</v>
      </c>
      <c r="AH1128" s="3">
        <v>4.4779999999999998</v>
      </c>
      <c r="AI1128" s="3">
        <v>8.6649999999999991</v>
      </c>
      <c r="AJ1128" s="3">
        <v>6.2519999999999998</v>
      </c>
      <c r="AK1128" s="3">
        <v>4.1079999999999997</v>
      </c>
      <c r="AL1128" s="3">
        <v>5.8</v>
      </c>
      <c r="AM1128" s="3">
        <v>2.9620000000000002</v>
      </c>
      <c r="AN1128" s="3">
        <v>8.4459999999999997</v>
      </c>
      <c r="AO1128" s="3">
        <v>6.6269999999999998</v>
      </c>
      <c r="AP1128" s="3">
        <v>6.4530000000000003</v>
      </c>
      <c r="AQ1128" s="3">
        <v>5.7930000000000001</v>
      </c>
      <c r="AR1128" s="3">
        <v>4.327</v>
      </c>
      <c r="AS1128" s="3">
        <v>3.895</v>
      </c>
      <c r="AT1128" s="3">
        <v>5.915</v>
      </c>
      <c r="AU1128" s="3">
        <v>6.4240000000000004</v>
      </c>
      <c r="AV1128" s="3">
        <v>6.024</v>
      </c>
      <c r="AW1128" s="3">
        <v>6.0339999999999998</v>
      </c>
      <c r="AX1128" s="3">
        <v>5.9809999999999999</v>
      </c>
      <c r="AY1128" s="3">
        <v>6.0449999999999999</v>
      </c>
      <c r="AZ1128" s="3">
        <v>6.0659999999999998</v>
      </c>
      <c r="BA1128">
        <v>5.3390000000000004</v>
      </c>
      <c r="BB1128">
        <v>2016</v>
      </c>
    </row>
    <row r="1129" spans="1:54" hidden="1" x14ac:dyDescent="0.2">
      <c r="A1129">
        <v>748</v>
      </c>
      <c r="B1129" t="s">
        <v>536</v>
      </c>
      <c r="C1129" t="s">
        <v>346</v>
      </c>
      <c r="D1129" t="s">
        <v>121</v>
      </c>
      <c r="E1129" t="s">
        <v>342</v>
      </c>
      <c r="F1129" t="s">
        <v>345</v>
      </c>
      <c r="G1129" t="s">
        <v>225</v>
      </c>
      <c r="H1129" t="s">
        <v>222</v>
      </c>
      <c r="I1129" t="s">
        <v>904</v>
      </c>
      <c r="J1129" s="3">
        <v>448.17899999999997</v>
      </c>
      <c r="K1129" s="3">
        <v>501.512</v>
      </c>
      <c r="L1129" s="3">
        <v>564.95899999999995</v>
      </c>
      <c r="M1129" s="3">
        <v>598.71900000000005</v>
      </c>
      <c r="N1129" s="3">
        <v>613.65499999999997</v>
      </c>
      <c r="O1129" s="3">
        <v>697.47799999999995</v>
      </c>
      <c r="P1129" s="3">
        <v>705.18399999999997</v>
      </c>
      <c r="Q1129" s="3">
        <v>712.22199999999998</v>
      </c>
      <c r="R1129" s="3">
        <v>779.18299999999999</v>
      </c>
      <c r="S1129" s="3">
        <v>834.39400000000001</v>
      </c>
      <c r="T1129" s="3">
        <v>844.375</v>
      </c>
      <c r="U1129" s="3">
        <v>884.41800000000001</v>
      </c>
      <c r="V1129" s="3">
        <v>888.48900000000003</v>
      </c>
      <c r="W1129" s="3">
        <v>905.98900000000003</v>
      </c>
      <c r="X1129" s="3">
        <v>1052.2739999999999</v>
      </c>
      <c r="Y1129" s="3">
        <v>1187.7329999999999</v>
      </c>
      <c r="Z1129" s="3">
        <v>1323.1559999999999</v>
      </c>
      <c r="AA1129" s="3">
        <v>1428.6289999999999</v>
      </c>
      <c r="AB1129" s="3">
        <v>1654.7570000000001</v>
      </c>
      <c r="AC1129" s="3">
        <v>1854.9</v>
      </c>
      <c r="AD1129" s="3">
        <v>1874.7809999999999</v>
      </c>
      <c r="AE1129" s="3">
        <v>2077.259</v>
      </c>
      <c r="AF1129" s="3">
        <v>2234.9580000000001</v>
      </c>
      <c r="AG1129" s="3">
        <v>2443.5030000000002</v>
      </c>
      <c r="AH1129" s="3">
        <v>2555.288</v>
      </c>
      <c r="AI1129" s="3">
        <v>2882.2080000000001</v>
      </c>
      <c r="AJ1129" s="3">
        <v>3040.5419999999999</v>
      </c>
      <c r="AK1129" s="3">
        <v>3245.2460000000001</v>
      </c>
      <c r="AL1129" s="3">
        <v>3747.9690000000001</v>
      </c>
      <c r="AM1129" s="3">
        <v>3951.81</v>
      </c>
      <c r="AN1129" s="3">
        <v>4447.57</v>
      </c>
      <c r="AO1129" s="3">
        <v>5060.3220000000001</v>
      </c>
      <c r="AP1129" s="3">
        <v>5700.5780000000004</v>
      </c>
      <c r="AQ1129" s="3">
        <v>5904.4</v>
      </c>
      <c r="AR1129" s="3">
        <v>6119.9409999999998</v>
      </c>
      <c r="AS1129" s="3">
        <v>6162.67</v>
      </c>
      <c r="AT1129" s="3">
        <v>6704.2</v>
      </c>
      <c r="AU1129" s="3">
        <v>7301.8</v>
      </c>
      <c r="AV1129" s="3">
        <v>7896.3</v>
      </c>
      <c r="AW1129" s="3">
        <v>8540.2049999999999</v>
      </c>
      <c r="AX1129" s="3">
        <v>9231.9930000000004</v>
      </c>
      <c r="AY1129" s="3">
        <v>9985.8320000000003</v>
      </c>
      <c r="AZ1129" s="3">
        <v>10803.427</v>
      </c>
      <c r="BA1129">
        <v>11607.862999999999</v>
      </c>
      <c r="BB1129">
        <v>2016</v>
      </c>
    </row>
    <row r="1130" spans="1:54" hidden="1" x14ac:dyDescent="0.2">
      <c r="A1130">
        <v>748</v>
      </c>
      <c r="B1130" t="s">
        <v>536</v>
      </c>
      <c r="C1130" t="s">
        <v>344</v>
      </c>
      <c r="D1130" t="s">
        <v>121</v>
      </c>
      <c r="E1130" t="s">
        <v>342</v>
      </c>
      <c r="F1130" t="s">
        <v>343</v>
      </c>
      <c r="G1130" t="s">
        <v>223</v>
      </c>
      <c r="H1130" t="s">
        <v>222</v>
      </c>
      <c r="I1130" t="s">
        <v>310</v>
      </c>
      <c r="J1130" s="3">
        <v>2.121</v>
      </c>
      <c r="K1130" s="3">
        <v>1.8460000000000001</v>
      </c>
      <c r="L1130" s="3">
        <v>1.7190000000000001</v>
      </c>
      <c r="M1130" s="3">
        <v>1.571</v>
      </c>
      <c r="N1130" s="3">
        <v>1.4039999999999999</v>
      </c>
      <c r="O1130" s="3">
        <v>1.5529999999999999</v>
      </c>
      <c r="P1130" s="3">
        <v>2.036</v>
      </c>
      <c r="Q1130" s="3">
        <v>2.37</v>
      </c>
      <c r="R1130" s="3">
        <v>2.6160000000000001</v>
      </c>
      <c r="S1130" s="3">
        <v>2.6160000000000001</v>
      </c>
      <c r="T1130" s="3">
        <v>3.101</v>
      </c>
      <c r="U1130" s="3">
        <v>3.1349999999999998</v>
      </c>
      <c r="V1130" s="3">
        <v>3.3570000000000002</v>
      </c>
      <c r="W1130" s="3">
        <v>3.2</v>
      </c>
      <c r="X1130" s="3">
        <v>1.9239999999999999</v>
      </c>
      <c r="Y1130" s="3">
        <v>2.38</v>
      </c>
      <c r="Z1130" s="3">
        <v>2.5870000000000002</v>
      </c>
      <c r="AA1130" s="3">
        <v>2.448</v>
      </c>
      <c r="AB1130" s="3">
        <v>2.8050000000000002</v>
      </c>
      <c r="AC1130" s="3">
        <v>3.0129999999999999</v>
      </c>
      <c r="AD1130" s="3">
        <v>2.633</v>
      </c>
      <c r="AE1130" s="3">
        <v>2.8359999999999999</v>
      </c>
      <c r="AF1130" s="3">
        <v>3.218</v>
      </c>
      <c r="AG1130" s="3">
        <v>4.2119999999999997</v>
      </c>
      <c r="AH1130" s="3">
        <v>4.843</v>
      </c>
      <c r="AI1130" s="3">
        <v>5.4740000000000002</v>
      </c>
      <c r="AJ1130" s="3">
        <v>5.82</v>
      </c>
      <c r="AK1130" s="3">
        <v>6.7809999999999997</v>
      </c>
      <c r="AL1130" s="3">
        <v>8.4090000000000007</v>
      </c>
      <c r="AM1130" s="3">
        <v>8.391</v>
      </c>
      <c r="AN1130" s="3">
        <v>8.9629999999999992</v>
      </c>
      <c r="AO1130" s="3">
        <v>10.734</v>
      </c>
      <c r="AP1130" s="3">
        <v>11.172000000000001</v>
      </c>
      <c r="AQ1130" s="3">
        <v>11.955</v>
      </c>
      <c r="AR1130" s="3">
        <v>12.398</v>
      </c>
      <c r="AS1130" s="3">
        <v>10.425000000000001</v>
      </c>
      <c r="AT1130" s="3">
        <v>11.31</v>
      </c>
      <c r="AU1130" s="3">
        <v>12.569000000000001</v>
      </c>
      <c r="AV1130" s="3">
        <v>14.606999999999999</v>
      </c>
      <c r="AW1130" s="3">
        <v>15.867000000000001</v>
      </c>
      <c r="AX1130" s="3">
        <v>17.202999999999999</v>
      </c>
      <c r="AY1130" s="3">
        <v>18.581</v>
      </c>
      <c r="AZ1130" s="3">
        <v>20.074999999999999</v>
      </c>
      <c r="BA1130">
        <v>21.52</v>
      </c>
      <c r="BB1130">
        <v>2016</v>
      </c>
    </row>
    <row r="1131" spans="1:54" hidden="1" x14ac:dyDescent="0.2">
      <c r="A1131">
        <v>748</v>
      </c>
      <c r="B1131" t="s">
        <v>536</v>
      </c>
      <c r="C1131" t="s">
        <v>213</v>
      </c>
      <c r="D1131" t="s">
        <v>121</v>
      </c>
      <c r="E1131" t="s">
        <v>342</v>
      </c>
      <c r="F1131" t="s">
        <v>341</v>
      </c>
      <c r="G1131" t="s">
        <v>323</v>
      </c>
      <c r="H1131" t="s">
        <v>222</v>
      </c>
      <c r="I1131" t="s">
        <v>310</v>
      </c>
      <c r="J1131" s="3">
        <v>2.375</v>
      </c>
      <c r="K1131" s="3">
        <v>2.6659999999999999</v>
      </c>
      <c r="L1131" s="3">
        <v>2.871</v>
      </c>
      <c r="M1131" s="3">
        <v>2.948</v>
      </c>
      <c r="N1131" s="3">
        <v>3.1019999999999999</v>
      </c>
      <c r="O1131" s="3">
        <v>3.5630000000000002</v>
      </c>
      <c r="P1131" s="3">
        <v>3.9239999999999999</v>
      </c>
      <c r="Q1131" s="3">
        <v>4.0149999999999997</v>
      </c>
      <c r="R1131" s="3">
        <v>4.3959999999999999</v>
      </c>
      <c r="S1131" s="3">
        <v>4.665</v>
      </c>
      <c r="T1131" s="3">
        <v>4.8079999999999998</v>
      </c>
      <c r="U1131" s="3">
        <v>5.4189999999999996</v>
      </c>
      <c r="V1131" s="3">
        <v>5.556</v>
      </c>
      <c r="W1131" s="3">
        <v>5.8849999999999998</v>
      </c>
      <c r="X1131" s="3">
        <v>6.0890000000000004</v>
      </c>
      <c r="Y1131" s="3">
        <v>6.5709999999999997</v>
      </c>
      <c r="Z1131" s="3">
        <v>7.4279999999999999</v>
      </c>
      <c r="AA1131" s="3">
        <v>8.0329999999999995</v>
      </c>
      <c r="AB1131" s="3">
        <v>8.7129999999999992</v>
      </c>
      <c r="AC1131" s="3">
        <v>9.4949999999999992</v>
      </c>
      <c r="AD1131" s="3">
        <v>9.8940000000000001</v>
      </c>
      <c r="AE1131" s="3">
        <v>10.789</v>
      </c>
      <c r="AF1131" s="3">
        <v>11.430999999999999</v>
      </c>
      <c r="AG1131" s="3">
        <v>12.57</v>
      </c>
      <c r="AH1131" s="3">
        <v>13.494</v>
      </c>
      <c r="AI1131" s="3">
        <v>15.135</v>
      </c>
      <c r="AJ1131" s="3">
        <v>16.574999999999999</v>
      </c>
      <c r="AK1131" s="3">
        <v>17.715</v>
      </c>
      <c r="AL1131" s="3">
        <v>19.11</v>
      </c>
      <c r="AM1131" s="3">
        <v>19.826000000000001</v>
      </c>
      <c r="AN1131" s="3">
        <v>21.763000000000002</v>
      </c>
      <c r="AO1131" s="3">
        <v>23.684000000000001</v>
      </c>
      <c r="AP1131" s="3">
        <v>25.677</v>
      </c>
      <c r="AQ1131" s="3">
        <v>27.603000000000002</v>
      </c>
      <c r="AR1131" s="3">
        <v>29.314</v>
      </c>
      <c r="AS1131" s="3">
        <v>30.786000000000001</v>
      </c>
      <c r="AT1131" s="3">
        <v>33.023000000000003</v>
      </c>
      <c r="AU1131" s="3">
        <v>35.777000000000001</v>
      </c>
      <c r="AV1131" s="3">
        <v>38.793999999999997</v>
      </c>
      <c r="AW1131" s="3">
        <v>42.026000000000003</v>
      </c>
      <c r="AX1131" s="3">
        <v>45.414999999999999</v>
      </c>
      <c r="AY1131" s="3">
        <v>49.078000000000003</v>
      </c>
      <c r="AZ1131" s="3">
        <v>52.948999999999998</v>
      </c>
      <c r="BA1131">
        <v>56.747</v>
      </c>
      <c r="BB1131">
        <v>2016</v>
      </c>
    </row>
    <row r="1132" spans="1:54" hidden="1" x14ac:dyDescent="0.2">
      <c r="A1132">
        <v>748</v>
      </c>
      <c r="B1132" t="s">
        <v>536</v>
      </c>
      <c r="C1132" t="s">
        <v>340</v>
      </c>
      <c r="D1132" t="s">
        <v>121</v>
      </c>
      <c r="E1132" t="s">
        <v>339</v>
      </c>
      <c r="F1132" t="s">
        <v>338</v>
      </c>
      <c r="G1132" t="s">
        <v>295</v>
      </c>
      <c r="I1132" t="s">
        <v>337</v>
      </c>
      <c r="J1132" s="3">
        <v>53.539000000000001</v>
      </c>
      <c r="K1132" s="3">
        <v>58.357999999999997</v>
      </c>
      <c r="L1132" s="3">
        <v>64.832999999999998</v>
      </c>
      <c r="M1132" s="3">
        <v>69.542000000000002</v>
      </c>
      <c r="N1132" s="3">
        <v>70.153999999999996</v>
      </c>
      <c r="O1132" s="3">
        <v>71.641000000000005</v>
      </c>
      <c r="P1132" s="3">
        <v>67.094999999999999</v>
      </c>
      <c r="Q1132" s="3">
        <v>67.924999999999997</v>
      </c>
      <c r="R1132" s="3">
        <v>70.241</v>
      </c>
      <c r="S1132" s="3">
        <v>73.634</v>
      </c>
      <c r="T1132" s="3">
        <v>74.966999999999999</v>
      </c>
      <c r="U1132" s="3">
        <v>71.992999999999995</v>
      </c>
      <c r="V1132" s="3">
        <v>72.156000000000006</v>
      </c>
      <c r="W1132" s="3">
        <v>71.116</v>
      </c>
      <c r="X1132" s="3">
        <v>81.525999999999996</v>
      </c>
      <c r="Y1132" s="3">
        <v>87.045000000000002</v>
      </c>
      <c r="Z1132" s="3">
        <v>87.349000000000004</v>
      </c>
      <c r="AA1132" s="3">
        <v>88.707999999999998</v>
      </c>
      <c r="AB1132" s="3">
        <v>95.751999999999995</v>
      </c>
      <c r="AC1132" s="3">
        <v>100</v>
      </c>
      <c r="AD1132" s="3">
        <v>99.2</v>
      </c>
      <c r="AE1132" s="3">
        <v>103.1</v>
      </c>
      <c r="AF1132" s="3">
        <v>106.3</v>
      </c>
      <c r="AG1132" s="3">
        <v>107.8</v>
      </c>
      <c r="AH1132" s="3">
        <v>107.9</v>
      </c>
      <c r="AI1132" s="3">
        <v>112</v>
      </c>
      <c r="AJ1132" s="3">
        <v>111.2</v>
      </c>
      <c r="AK1132" s="3">
        <v>114.003</v>
      </c>
      <c r="AL1132" s="3">
        <v>124.44499999999999</v>
      </c>
      <c r="AM1132" s="3">
        <v>127.43899999999999</v>
      </c>
      <c r="AN1132" s="3">
        <v>132.256</v>
      </c>
      <c r="AO1132" s="3">
        <v>141.125</v>
      </c>
      <c r="AP1132" s="3">
        <v>149.34399999999999</v>
      </c>
      <c r="AQ1132" s="3">
        <v>146.214</v>
      </c>
      <c r="AR1132" s="3">
        <v>145.26599999999999</v>
      </c>
      <c r="AS1132" s="3">
        <v>140.797</v>
      </c>
      <c r="AT1132" s="3">
        <v>144.61500000000001</v>
      </c>
      <c r="AU1132" s="3">
        <v>147.99799999999999</v>
      </c>
      <c r="AV1132" s="3">
        <v>150.95500000000001</v>
      </c>
      <c r="AW1132" s="3">
        <v>153.97399999999999</v>
      </c>
      <c r="AX1132" s="3">
        <v>157.053</v>
      </c>
      <c r="AY1132" s="3">
        <v>160.19399999999999</v>
      </c>
      <c r="AZ1132" s="3">
        <v>163.398</v>
      </c>
      <c r="BA1132">
        <v>166.666</v>
      </c>
      <c r="BB1132">
        <v>2016</v>
      </c>
    </row>
    <row r="1133" spans="1:54" hidden="1" x14ac:dyDescent="0.2">
      <c r="A1133">
        <v>748</v>
      </c>
      <c r="B1133" t="s">
        <v>536</v>
      </c>
      <c r="C1133" t="s">
        <v>336</v>
      </c>
      <c r="D1133" t="s">
        <v>121</v>
      </c>
      <c r="E1133" t="s">
        <v>333</v>
      </c>
      <c r="F1133" t="s">
        <v>335</v>
      </c>
      <c r="G1133" t="s">
        <v>225</v>
      </c>
      <c r="H1133" t="s">
        <v>322</v>
      </c>
      <c r="I1133" t="s">
        <v>330</v>
      </c>
      <c r="J1133" s="3">
        <v>114915.531</v>
      </c>
      <c r="K1133" s="3">
        <v>115109.56200000001</v>
      </c>
      <c r="L1133" s="3">
        <v>113849.792</v>
      </c>
      <c r="M1133" s="3">
        <v>109702.757</v>
      </c>
      <c r="N1133" s="3">
        <v>108718.217</v>
      </c>
      <c r="O1133" s="3">
        <v>125980.789</v>
      </c>
      <c r="P1133" s="3">
        <v>132525.592</v>
      </c>
      <c r="Q1133" s="3">
        <v>128811.505</v>
      </c>
      <c r="R1133" s="3">
        <v>132750.56299999999</v>
      </c>
      <c r="S1133" s="3">
        <v>132072.30900000001</v>
      </c>
      <c r="T1133" s="3">
        <v>127831.22900000001</v>
      </c>
      <c r="U1133" s="3">
        <v>135742.59</v>
      </c>
      <c r="V1133" s="3">
        <v>132443.38200000001</v>
      </c>
      <c r="W1133" s="3">
        <v>133364.72700000001</v>
      </c>
      <c r="X1133" s="3">
        <v>131483.14600000001</v>
      </c>
      <c r="Y1133" s="3">
        <v>135234.342</v>
      </c>
      <c r="Z1133" s="3">
        <v>146035.05900000001</v>
      </c>
      <c r="AA1133" s="3">
        <v>150995.111</v>
      </c>
      <c r="AB1133" s="3">
        <v>157549.04399999999</v>
      </c>
      <c r="AC1133" s="3">
        <v>164397.533</v>
      </c>
      <c r="AD1133" s="3">
        <v>162810.916</v>
      </c>
      <c r="AE1133" s="3">
        <v>168690.87899999999</v>
      </c>
      <c r="AF1133" s="3">
        <v>171060.348</v>
      </c>
      <c r="AG1133" s="3">
        <v>179163.166</v>
      </c>
      <c r="AH1133" s="3">
        <v>181777.16500000001</v>
      </c>
      <c r="AI1133" s="3">
        <v>191731.01</v>
      </c>
      <c r="AJ1133" s="3">
        <v>197647.93</v>
      </c>
      <c r="AK1133" s="3">
        <v>199567.50399999999</v>
      </c>
      <c r="AL1133" s="3">
        <v>204754.46299999999</v>
      </c>
      <c r="AM1133" s="3">
        <v>204468.62899999999</v>
      </c>
      <c r="AN1133" s="3">
        <v>215125.503</v>
      </c>
      <c r="AO1133" s="3">
        <v>222620.17</v>
      </c>
      <c r="AP1133" s="3">
        <v>230072.15</v>
      </c>
      <c r="AQ1133" s="3">
        <v>236365.34599999999</v>
      </c>
      <c r="AR1133" s="3">
        <v>239516.91800000001</v>
      </c>
      <c r="AS1133" s="3">
        <v>241748.223</v>
      </c>
      <c r="AT1133" s="3">
        <v>251676.886</v>
      </c>
      <c r="AU1133" s="3">
        <v>260560.28700000001</v>
      </c>
      <c r="AV1133" s="3">
        <v>268802.80599999998</v>
      </c>
      <c r="AW1133" s="3">
        <v>277381.83299999998</v>
      </c>
      <c r="AX1133" s="3">
        <v>286157.65700000001</v>
      </c>
      <c r="AY1133" s="3">
        <v>295443.77799999999</v>
      </c>
      <c r="AZ1133" s="3">
        <v>305165.26799999998</v>
      </c>
      <c r="BA1133">
        <v>313120.17599999998</v>
      </c>
      <c r="BB1133">
        <v>2015</v>
      </c>
    </row>
    <row r="1134" spans="1:54" hidden="1" x14ac:dyDescent="0.2">
      <c r="A1134">
        <v>748</v>
      </c>
      <c r="B1134" t="s">
        <v>536</v>
      </c>
      <c r="C1134" t="s">
        <v>334</v>
      </c>
      <c r="D1134" t="s">
        <v>121</v>
      </c>
      <c r="E1134" t="s">
        <v>333</v>
      </c>
      <c r="F1134" t="s">
        <v>332</v>
      </c>
      <c r="G1134" t="s">
        <v>331</v>
      </c>
      <c r="H1134" t="s">
        <v>322</v>
      </c>
      <c r="I1134" t="s">
        <v>330</v>
      </c>
      <c r="J1134" s="3">
        <v>759.03200000000004</v>
      </c>
      <c r="K1134" s="3">
        <v>760.31399999999996</v>
      </c>
      <c r="L1134" s="3">
        <v>751.99300000000005</v>
      </c>
      <c r="M1134" s="3">
        <v>724.601</v>
      </c>
      <c r="N1134" s="3">
        <v>718.09799999999996</v>
      </c>
      <c r="O1134" s="3">
        <v>832.12</v>
      </c>
      <c r="P1134" s="3">
        <v>875.34900000000005</v>
      </c>
      <c r="Q1134" s="3">
        <v>850.81700000000001</v>
      </c>
      <c r="R1134" s="3">
        <v>876.83500000000004</v>
      </c>
      <c r="S1134" s="3">
        <v>872.35500000000002</v>
      </c>
      <c r="T1134" s="3">
        <v>844.34199999999998</v>
      </c>
      <c r="U1134" s="3">
        <v>896.59799999999996</v>
      </c>
      <c r="V1134" s="3">
        <v>874.80600000000004</v>
      </c>
      <c r="W1134" s="3">
        <v>880.89200000000005</v>
      </c>
      <c r="X1134" s="3">
        <v>868.46299999999997</v>
      </c>
      <c r="Y1134" s="3">
        <v>893.24099999999999</v>
      </c>
      <c r="Z1134" s="3">
        <v>964.58100000000002</v>
      </c>
      <c r="AA1134" s="3">
        <v>997.34299999999996</v>
      </c>
      <c r="AB1134" s="3">
        <v>1040.6320000000001</v>
      </c>
      <c r="AC1134" s="3">
        <v>1085.867</v>
      </c>
      <c r="AD1134" s="3">
        <v>1075.3869999999999</v>
      </c>
      <c r="AE1134" s="3">
        <v>1114.2249999999999</v>
      </c>
      <c r="AF1134" s="3">
        <v>1129.876</v>
      </c>
      <c r="AG1134" s="3">
        <v>1183.396</v>
      </c>
      <c r="AH1134" s="3">
        <v>1200.662</v>
      </c>
      <c r="AI1134" s="3">
        <v>1266.4090000000001</v>
      </c>
      <c r="AJ1134" s="3">
        <v>1305.491</v>
      </c>
      <c r="AK1134" s="3">
        <v>1318.17</v>
      </c>
      <c r="AL1134" s="3">
        <v>1352.43</v>
      </c>
      <c r="AM1134" s="3">
        <v>1350.5419999999999</v>
      </c>
      <c r="AN1134" s="3">
        <v>1420.932</v>
      </c>
      <c r="AO1134" s="3">
        <v>1470.4349999999999</v>
      </c>
      <c r="AP1134" s="3">
        <v>1519.6569999999999</v>
      </c>
      <c r="AQ1134" s="3">
        <v>1561.2239999999999</v>
      </c>
      <c r="AR1134" s="3">
        <v>1582.0409999999999</v>
      </c>
      <c r="AS1134" s="3">
        <v>1596.779</v>
      </c>
      <c r="AT1134" s="3">
        <v>1662.3589999999999</v>
      </c>
      <c r="AU1134" s="3">
        <v>1721.0350000000001</v>
      </c>
      <c r="AV1134" s="3">
        <v>1775.4780000000001</v>
      </c>
      <c r="AW1134" s="3">
        <v>1832.143</v>
      </c>
      <c r="AX1134" s="3">
        <v>1890.1089999999999</v>
      </c>
      <c r="AY1134" s="3">
        <v>1951.4449999999999</v>
      </c>
      <c r="AZ1134" s="3">
        <v>2015.6569999999999</v>
      </c>
      <c r="BA1134">
        <v>2068.1999999999998</v>
      </c>
      <c r="BB1134">
        <v>2015</v>
      </c>
    </row>
    <row r="1135" spans="1:54" hidden="1" x14ac:dyDescent="0.2">
      <c r="A1135">
        <v>748</v>
      </c>
      <c r="B1135" t="s">
        <v>536</v>
      </c>
      <c r="C1135" t="s">
        <v>329</v>
      </c>
      <c r="D1135" t="s">
        <v>121</v>
      </c>
      <c r="E1135" t="s">
        <v>325</v>
      </c>
      <c r="F1135" t="s">
        <v>328</v>
      </c>
      <c r="G1135" t="s">
        <v>225</v>
      </c>
      <c r="H1135" t="s">
        <v>322</v>
      </c>
      <c r="I1135" t="s">
        <v>321</v>
      </c>
      <c r="J1135" s="3">
        <v>61524.923000000003</v>
      </c>
      <c r="K1135" s="3">
        <v>67175.398000000001</v>
      </c>
      <c r="L1135" s="3">
        <v>73812.289999999994</v>
      </c>
      <c r="M1135" s="3">
        <v>76289.157999999996</v>
      </c>
      <c r="N1135" s="3">
        <v>76270.228000000003</v>
      </c>
      <c r="O1135" s="3">
        <v>90254.356</v>
      </c>
      <c r="P1135" s="3">
        <v>88918.35</v>
      </c>
      <c r="Q1135" s="3">
        <v>87495.751000000004</v>
      </c>
      <c r="R1135" s="3">
        <v>93244.913</v>
      </c>
      <c r="S1135" s="3">
        <v>97250.722999999998</v>
      </c>
      <c r="T1135" s="3">
        <v>95831.555999999997</v>
      </c>
      <c r="U1135" s="3">
        <v>97724.774000000005</v>
      </c>
      <c r="V1135" s="3">
        <v>95566.087</v>
      </c>
      <c r="W1135" s="3">
        <v>94843.398000000001</v>
      </c>
      <c r="X1135" s="3">
        <v>107193.50199999999</v>
      </c>
      <c r="Y1135" s="3">
        <v>117715.289</v>
      </c>
      <c r="Z1135" s="3">
        <v>127560.06600000001</v>
      </c>
      <c r="AA1135" s="3">
        <v>133945.13399999999</v>
      </c>
      <c r="AB1135" s="3">
        <v>150856.33600000001</v>
      </c>
      <c r="AC1135" s="3">
        <v>164397.533</v>
      </c>
      <c r="AD1135" s="3">
        <v>161508.429</v>
      </c>
      <c r="AE1135" s="3">
        <v>173920.296</v>
      </c>
      <c r="AF1135" s="3">
        <v>181837.15</v>
      </c>
      <c r="AG1135" s="3">
        <v>193137.89300000001</v>
      </c>
      <c r="AH1135" s="3">
        <v>196137.56099999999</v>
      </c>
      <c r="AI1135" s="3">
        <v>214738.731</v>
      </c>
      <c r="AJ1135" s="3">
        <v>219784.49799999999</v>
      </c>
      <c r="AK1135" s="3">
        <v>227513.008</v>
      </c>
      <c r="AL1135" s="3">
        <v>254807.682</v>
      </c>
      <c r="AM1135" s="3">
        <v>260572.829</v>
      </c>
      <c r="AN1135" s="3">
        <v>284515.815</v>
      </c>
      <c r="AO1135" s="3">
        <v>314172.02500000002</v>
      </c>
      <c r="AP1135" s="3">
        <v>343598.47200000001</v>
      </c>
      <c r="AQ1135" s="3">
        <v>345598.74800000002</v>
      </c>
      <c r="AR1135" s="3">
        <v>347937.45799999998</v>
      </c>
      <c r="AS1135" s="3">
        <v>340374.28399999999</v>
      </c>
      <c r="AT1135" s="3">
        <v>363963.08399999997</v>
      </c>
      <c r="AU1135" s="3">
        <v>385624.505</v>
      </c>
      <c r="AV1135" s="3">
        <v>405770.81199999998</v>
      </c>
      <c r="AW1135" s="3">
        <v>427095.69199999998</v>
      </c>
      <c r="AX1135" s="3">
        <v>449420.33600000001</v>
      </c>
      <c r="AY1135" s="3">
        <v>473284.59499999997</v>
      </c>
      <c r="AZ1135" s="3">
        <v>498635.04200000002</v>
      </c>
      <c r="BA1135">
        <v>521865.89600000001</v>
      </c>
      <c r="BB1135">
        <v>2015</v>
      </c>
    </row>
    <row r="1136" spans="1:54" hidden="1" x14ac:dyDescent="0.2">
      <c r="A1136">
        <v>748</v>
      </c>
      <c r="B1136" t="s">
        <v>536</v>
      </c>
      <c r="C1136" t="s">
        <v>327</v>
      </c>
      <c r="D1136" t="s">
        <v>121</v>
      </c>
      <c r="E1136" t="s">
        <v>325</v>
      </c>
      <c r="F1136" t="s">
        <v>326</v>
      </c>
      <c r="G1136" t="s">
        <v>223</v>
      </c>
      <c r="H1136" t="s">
        <v>322</v>
      </c>
      <c r="I1136" t="s">
        <v>321</v>
      </c>
      <c r="J1136" s="3">
        <v>291.20100000000002</v>
      </c>
      <c r="K1136" s="3">
        <v>247.214</v>
      </c>
      <c r="L1136" s="3">
        <v>224.62</v>
      </c>
      <c r="M1136" s="3">
        <v>200.202</v>
      </c>
      <c r="N1136" s="3">
        <v>174.547</v>
      </c>
      <c r="O1136" s="3">
        <v>200.89599999999999</v>
      </c>
      <c r="P1136" s="3">
        <v>256.767</v>
      </c>
      <c r="Q1136" s="3">
        <v>291.12799999999999</v>
      </c>
      <c r="R1136" s="3">
        <v>313.06</v>
      </c>
      <c r="S1136" s="3">
        <v>304.85199999999998</v>
      </c>
      <c r="T1136" s="3">
        <v>351.98500000000001</v>
      </c>
      <c r="U1136" s="3">
        <v>346.40699999999998</v>
      </c>
      <c r="V1136" s="3">
        <v>361.04899999999998</v>
      </c>
      <c r="W1136" s="3">
        <v>334.94600000000003</v>
      </c>
      <c r="X1136" s="3">
        <v>196.02600000000001</v>
      </c>
      <c r="Y1136" s="3">
        <v>235.83199999999999</v>
      </c>
      <c r="Z1136" s="3">
        <v>249.35900000000001</v>
      </c>
      <c r="AA1136" s="3">
        <v>229.488</v>
      </c>
      <c r="AB1136" s="3">
        <v>255.71</v>
      </c>
      <c r="AC1136" s="3">
        <v>267.00900000000001</v>
      </c>
      <c r="AD1136" s="3">
        <v>226.84399999999999</v>
      </c>
      <c r="AE1136" s="3">
        <v>237.465</v>
      </c>
      <c r="AF1136" s="3">
        <v>261.80099999999999</v>
      </c>
      <c r="AG1136" s="3">
        <v>332.95699999999999</v>
      </c>
      <c r="AH1136" s="3">
        <v>371.76</v>
      </c>
      <c r="AI1136" s="3">
        <v>407.81900000000002</v>
      </c>
      <c r="AJ1136" s="3">
        <v>420.71699999999998</v>
      </c>
      <c r="AK1136" s="3">
        <v>475.39299999999997</v>
      </c>
      <c r="AL1136" s="3">
        <v>571.69000000000005</v>
      </c>
      <c r="AM1136" s="3">
        <v>553.27599999999995</v>
      </c>
      <c r="AN1136" s="3">
        <v>573.34199999999998</v>
      </c>
      <c r="AO1136" s="3">
        <v>666.41800000000001</v>
      </c>
      <c r="AP1136" s="3">
        <v>673.399</v>
      </c>
      <c r="AQ1136" s="3">
        <v>699.755</v>
      </c>
      <c r="AR1136" s="3">
        <v>704.85400000000004</v>
      </c>
      <c r="AS1136" s="3">
        <v>575.78099999999995</v>
      </c>
      <c r="AT1136" s="3">
        <v>614.01099999999997</v>
      </c>
      <c r="AU1136" s="3">
        <v>663.80600000000004</v>
      </c>
      <c r="AV1136" s="3">
        <v>750.625</v>
      </c>
      <c r="AW1136" s="3">
        <v>793.53200000000004</v>
      </c>
      <c r="AX1136" s="3">
        <v>837.44600000000003</v>
      </c>
      <c r="AY1136" s="3">
        <v>880.63699999999994</v>
      </c>
      <c r="AZ1136" s="3">
        <v>926.55700000000002</v>
      </c>
      <c r="BA1136">
        <v>967.51400000000001</v>
      </c>
      <c r="BB1136">
        <v>2015</v>
      </c>
    </row>
    <row r="1137" spans="1:54" hidden="1" x14ac:dyDescent="0.2">
      <c r="A1137">
        <v>748</v>
      </c>
      <c r="B1137" t="s">
        <v>536</v>
      </c>
      <c r="C1137" t="s">
        <v>212</v>
      </c>
      <c r="D1137" t="s">
        <v>121</v>
      </c>
      <c r="E1137" t="s">
        <v>325</v>
      </c>
      <c r="F1137" t="s">
        <v>324</v>
      </c>
      <c r="G1137" t="s">
        <v>323</v>
      </c>
      <c r="H1137" t="s">
        <v>322</v>
      </c>
      <c r="I1137" t="s">
        <v>321</v>
      </c>
      <c r="J1137" s="3">
        <v>326.03800000000001</v>
      </c>
      <c r="K1137" s="3">
        <v>357.08300000000003</v>
      </c>
      <c r="L1137" s="3">
        <v>375.08800000000002</v>
      </c>
      <c r="M1137" s="3">
        <v>375.69200000000001</v>
      </c>
      <c r="N1137" s="3">
        <v>385.53399999999999</v>
      </c>
      <c r="O1137" s="3">
        <v>461.04599999999999</v>
      </c>
      <c r="P1137" s="3">
        <v>494.77600000000001</v>
      </c>
      <c r="Q1137" s="3">
        <v>493.18400000000003</v>
      </c>
      <c r="R1137" s="3">
        <v>526.05700000000002</v>
      </c>
      <c r="S1137" s="3">
        <v>543.721</v>
      </c>
      <c r="T1137" s="3">
        <v>545.726</v>
      </c>
      <c r="U1137" s="3">
        <v>598.78899999999999</v>
      </c>
      <c r="V1137" s="3">
        <v>597.55499999999995</v>
      </c>
      <c r="W1137" s="3">
        <v>616.02599999999995</v>
      </c>
      <c r="X1137" s="3">
        <v>620.26199999999994</v>
      </c>
      <c r="Y1137" s="3">
        <v>651.26199999999994</v>
      </c>
      <c r="Z1137" s="3">
        <v>716.11199999999997</v>
      </c>
      <c r="AA1137" s="3">
        <v>753.11199999999997</v>
      </c>
      <c r="AB1137" s="3">
        <v>794.327</v>
      </c>
      <c r="AC1137" s="3">
        <v>841.54100000000005</v>
      </c>
      <c r="AD1137" s="3">
        <v>852.38199999999995</v>
      </c>
      <c r="AE1137" s="3">
        <v>903.29300000000001</v>
      </c>
      <c r="AF1137" s="3">
        <v>930.04300000000001</v>
      </c>
      <c r="AG1137" s="3">
        <v>993.52099999999996</v>
      </c>
      <c r="AH1137" s="3">
        <v>1035.7360000000001</v>
      </c>
      <c r="AI1137" s="3">
        <v>1127.5989999999999</v>
      </c>
      <c r="AJ1137" s="3">
        <v>1198.114</v>
      </c>
      <c r="AK1137" s="3">
        <v>1241.941</v>
      </c>
      <c r="AL1137" s="3">
        <v>1299.2159999999999</v>
      </c>
      <c r="AM1137" s="3">
        <v>1307.2550000000001</v>
      </c>
      <c r="AN1137" s="3">
        <v>1392.193</v>
      </c>
      <c r="AO1137" s="3">
        <v>1470.4349999999999</v>
      </c>
      <c r="AP1137" s="3">
        <v>1547.65</v>
      </c>
      <c r="AQ1137" s="3">
        <v>1615.6610000000001</v>
      </c>
      <c r="AR1137" s="3">
        <v>1666.587</v>
      </c>
      <c r="AS1137" s="3">
        <v>1700.3520000000001</v>
      </c>
      <c r="AT1137" s="3">
        <v>1792.771</v>
      </c>
      <c r="AU1137" s="3">
        <v>1889.4480000000001</v>
      </c>
      <c r="AV1137" s="3">
        <v>1993.5050000000001</v>
      </c>
      <c r="AW1137" s="3">
        <v>2101.7429999999999</v>
      </c>
      <c r="AX1137" s="3">
        <v>2210.8409999999999</v>
      </c>
      <c r="AY1137" s="3">
        <v>2326.0859999999998</v>
      </c>
      <c r="AZ1137" s="3">
        <v>2443.8809999999999</v>
      </c>
      <c r="BA1137">
        <v>2551.2150000000001</v>
      </c>
      <c r="BB1137">
        <v>2015</v>
      </c>
    </row>
    <row r="1138" spans="1:54" hidden="1" x14ac:dyDescent="0.2">
      <c r="A1138">
        <v>748</v>
      </c>
      <c r="B1138" t="s">
        <v>536</v>
      </c>
      <c r="C1138" t="s">
        <v>320</v>
      </c>
      <c r="D1138" t="s">
        <v>121</v>
      </c>
      <c r="E1138" t="s">
        <v>319</v>
      </c>
      <c r="F1138" t="s">
        <v>318</v>
      </c>
      <c r="G1138" t="s">
        <v>243</v>
      </c>
    </row>
    <row r="1139" spans="1:54" hidden="1" x14ac:dyDescent="0.2">
      <c r="A1139">
        <v>748</v>
      </c>
      <c r="B1139" t="s">
        <v>536</v>
      </c>
      <c r="C1139" t="s">
        <v>317</v>
      </c>
      <c r="D1139" t="s">
        <v>121</v>
      </c>
      <c r="E1139" t="s">
        <v>316</v>
      </c>
      <c r="F1139" t="s">
        <v>315</v>
      </c>
      <c r="G1139" t="s">
        <v>288</v>
      </c>
      <c r="I1139" t="s">
        <v>310</v>
      </c>
      <c r="J1139" s="3">
        <v>1.7999999999999999E-2</v>
      </c>
      <c r="K1139" s="3">
        <v>1.7999999999999999E-2</v>
      </c>
      <c r="L1139" s="3">
        <v>1.7999999999999999E-2</v>
      </c>
      <c r="M1139" s="3">
        <v>1.7999999999999999E-2</v>
      </c>
      <c r="N1139" s="3">
        <v>1.7000000000000001E-2</v>
      </c>
      <c r="O1139" s="3">
        <v>1.7999999999999999E-2</v>
      </c>
      <c r="P1139" s="3">
        <v>1.9E-2</v>
      </c>
      <c r="Q1139" s="3">
        <v>1.9E-2</v>
      </c>
      <c r="R1139" s="3">
        <v>1.9E-2</v>
      </c>
      <c r="S1139" s="3">
        <v>1.7999999999999999E-2</v>
      </c>
      <c r="T1139" s="3">
        <v>1.7999999999999999E-2</v>
      </c>
      <c r="U1139" s="3">
        <v>1.9E-2</v>
      </c>
      <c r="V1139" s="3">
        <v>1.7000000000000001E-2</v>
      </c>
      <c r="W1139" s="3">
        <v>1.7000000000000001E-2</v>
      </c>
      <c r="X1139" s="3">
        <v>1.7000000000000001E-2</v>
      </c>
      <c r="Y1139" s="3">
        <v>1.7000000000000001E-2</v>
      </c>
      <c r="Z1139" s="3">
        <v>1.7999999999999999E-2</v>
      </c>
      <c r="AA1139" s="3">
        <v>1.9E-2</v>
      </c>
      <c r="AB1139" s="3">
        <v>0.02</v>
      </c>
      <c r="AC1139" s="3">
        <v>0.02</v>
      </c>
      <c r="AD1139" s="3">
        <v>0.02</v>
      </c>
      <c r="AE1139" s="3">
        <v>2.1000000000000001E-2</v>
      </c>
      <c r="AF1139" s="3">
        <v>2.1000000000000001E-2</v>
      </c>
      <c r="AG1139" s="3">
        <v>2.1999999999999999E-2</v>
      </c>
      <c r="AH1139" s="3">
        <v>2.1999999999999999E-2</v>
      </c>
      <c r="AI1139" s="3">
        <v>2.1999999999999999E-2</v>
      </c>
      <c r="AJ1139" s="3">
        <v>2.3E-2</v>
      </c>
      <c r="AK1139" s="3">
        <v>2.1999999999999999E-2</v>
      </c>
      <c r="AL1139" s="3">
        <v>2.3E-2</v>
      </c>
      <c r="AM1139" s="3">
        <v>2.4E-2</v>
      </c>
      <c r="AN1139" s="3">
        <v>2.4E-2</v>
      </c>
      <c r="AO1139" s="3">
        <v>2.5000000000000001E-2</v>
      </c>
      <c r="AP1139" s="3">
        <v>2.5999999999999999E-2</v>
      </c>
      <c r="AQ1139" s="3">
        <v>2.5999999999999999E-2</v>
      </c>
      <c r="AR1139" s="3">
        <v>2.7E-2</v>
      </c>
      <c r="AS1139" s="3">
        <v>2.7E-2</v>
      </c>
      <c r="AT1139" s="3">
        <v>2.7E-2</v>
      </c>
      <c r="AU1139" s="3">
        <v>2.8000000000000001E-2</v>
      </c>
      <c r="AV1139" s="3">
        <v>2.9000000000000001E-2</v>
      </c>
      <c r="AW1139" s="3">
        <v>2.9000000000000001E-2</v>
      </c>
      <c r="AX1139" s="3">
        <v>0.03</v>
      </c>
      <c r="AY1139" s="3">
        <v>3.1E-2</v>
      </c>
      <c r="AZ1139" s="3">
        <v>3.1E-2</v>
      </c>
      <c r="BA1139">
        <v>3.2000000000000001E-2</v>
      </c>
      <c r="BB1139">
        <v>2016</v>
      </c>
    </row>
    <row r="1140" spans="1:54" hidden="1" x14ac:dyDescent="0.2">
      <c r="A1140">
        <v>748</v>
      </c>
      <c r="B1140" t="s">
        <v>536</v>
      </c>
      <c r="C1140" t="s">
        <v>314</v>
      </c>
      <c r="D1140" t="s">
        <v>121</v>
      </c>
      <c r="E1140" t="s">
        <v>313</v>
      </c>
      <c r="F1140" t="s">
        <v>312</v>
      </c>
      <c r="G1140" t="s">
        <v>311</v>
      </c>
      <c r="I1140" t="s">
        <v>310</v>
      </c>
      <c r="J1140" s="3">
        <v>188.70500000000001</v>
      </c>
      <c r="K1140" s="3">
        <v>188.12299999999999</v>
      </c>
      <c r="L1140" s="3">
        <v>196.78700000000001</v>
      </c>
      <c r="M1140" s="3">
        <v>203.06299999999999</v>
      </c>
      <c r="N1140" s="3">
        <v>197.83</v>
      </c>
      <c r="O1140" s="3">
        <v>195.76</v>
      </c>
      <c r="P1140" s="3">
        <v>179.714</v>
      </c>
      <c r="Q1140" s="3">
        <v>177.41</v>
      </c>
      <c r="R1140" s="3">
        <v>177.25200000000001</v>
      </c>
      <c r="S1140" s="3">
        <v>178.86099999999999</v>
      </c>
      <c r="T1140" s="3">
        <v>175.60400000000001</v>
      </c>
      <c r="U1140" s="3">
        <v>163.20400000000001</v>
      </c>
      <c r="V1140" s="3">
        <v>159.929</v>
      </c>
      <c r="W1140" s="3">
        <v>153.96</v>
      </c>
      <c r="X1140" s="3">
        <v>172.82</v>
      </c>
      <c r="Y1140" s="3">
        <v>180.749</v>
      </c>
      <c r="Z1140" s="3">
        <v>178.12899999999999</v>
      </c>
      <c r="AA1140" s="3">
        <v>177.85599999999999</v>
      </c>
      <c r="AB1140" s="3">
        <v>189.917</v>
      </c>
      <c r="AC1140" s="3">
        <v>195.35300000000001</v>
      </c>
      <c r="AD1140" s="3">
        <v>189.47900000000001</v>
      </c>
      <c r="AE1140" s="3">
        <v>192.54</v>
      </c>
      <c r="AF1140" s="3">
        <v>195.51499999999999</v>
      </c>
      <c r="AG1140" s="3">
        <v>194.39699999999999</v>
      </c>
      <c r="AH1140" s="3">
        <v>189.37</v>
      </c>
      <c r="AI1140" s="3">
        <v>190.43899999999999</v>
      </c>
      <c r="AJ1140" s="3">
        <v>183.44200000000001</v>
      </c>
      <c r="AK1140" s="3">
        <v>183.191</v>
      </c>
      <c r="AL1140" s="3">
        <v>196.124</v>
      </c>
      <c r="AM1140" s="3">
        <v>199.328</v>
      </c>
      <c r="AN1140" s="3">
        <v>204.36500000000001</v>
      </c>
      <c r="AO1140" s="3">
        <v>213.65899999999999</v>
      </c>
      <c r="AP1140" s="3">
        <v>222.01300000000001</v>
      </c>
      <c r="AQ1140" s="3">
        <v>213.90600000000001</v>
      </c>
      <c r="AR1140" s="3">
        <v>208.77199999999999</v>
      </c>
      <c r="AS1140" s="3">
        <v>200.179</v>
      </c>
      <c r="AT1140" s="3">
        <v>203.017</v>
      </c>
      <c r="AU1140" s="3">
        <v>204.09399999999999</v>
      </c>
      <c r="AV1140" s="3">
        <v>203.54599999999999</v>
      </c>
      <c r="AW1140" s="3">
        <v>203.21</v>
      </c>
      <c r="AX1140" s="3">
        <v>203.28</v>
      </c>
      <c r="AY1140" s="3">
        <v>203.46799999999999</v>
      </c>
      <c r="AZ1140" s="3">
        <v>204.03399999999999</v>
      </c>
      <c r="BA1140">
        <v>204.55600000000001</v>
      </c>
      <c r="BB1140">
        <v>2016</v>
      </c>
    </row>
    <row r="1141" spans="1:54" hidden="1" x14ac:dyDescent="0.2">
      <c r="A1141">
        <v>748</v>
      </c>
      <c r="B1141" t="s">
        <v>536</v>
      </c>
      <c r="C1141" t="s">
        <v>309</v>
      </c>
      <c r="D1141" t="s">
        <v>121</v>
      </c>
      <c r="E1141" t="s">
        <v>308</v>
      </c>
      <c r="F1141" t="s">
        <v>307</v>
      </c>
      <c r="G1141" t="s">
        <v>217</v>
      </c>
      <c r="I1141" t="s">
        <v>904</v>
      </c>
      <c r="J1141" s="3">
        <v>11.409000000000001</v>
      </c>
      <c r="K1141" s="3">
        <v>15.334</v>
      </c>
      <c r="L1141" s="3">
        <v>14.541</v>
      </c>
      <c r="M1141" s="3">
        <v>10.757999999999999</v>
      </c>
      <c r="N1141" s="3">
        <v>12.564</v>
      </c>
      <c r="O1141" s="3">
        <v>20.934000000000001</v>
      </c>
      <c r="P1141" s="3">
        <v>17.745000000000001</v>
      </c>
      <c r="Q1141" s="3">
        <v>17.074000000000002</v>
      </c>
      <c r="R1141" s="3">
        <v>16.244</v>
      </c>
      <c r="S1141" s="3">
        <v>18.318000000000001</v>
      </c>
      <c r="T1141" s="3">
        <v>18.247</v>
      </c>
      <c r="U1141" s="3">
        <v>18.314</v>
      </c>
      <c r="V1141" s="3">
        <v>18.765000000000001</v>
      </c>
      <c r="W1141" s="3">
        <v>19.187000000000001</v>
      </c>
      <c r="X1141" s="3">
        <v>19.984000000000002</v>
      </c>
      <c r="Y1141" s="3">
        <v>20.757000000000001</v>
      </c>
      <c r="Z1141" s="3">
        <v>23.245000000000001</v>
      </c>
      <c r="AA1141" s="3">
        <v>25.186</v>
      </c>
      <c r="AB1141" s="3">
        <v>25.181000000000001</v>
      </c>
      <c r="AC1141" s="3">
        <v>23.954000000000001</v>
      </c>
      <c r="AD1141" s="3">
        <v>16.613</v>
      </c>
      <c r="AE1141" s="3">
        <v>13.677</v>
      </c>
      <c r="AF1141" s="3">
        <v>16.427</v>
      </c>
      <c r="AG1141" s="3">
        <v>17.719000000000001</v>
      </c>
      <c r="AH1141" s="3">
        <v>16.204999999999998</v>
      </c>
      <c r="AI1141" s="3">
        <v>20.315999999999999</v>
      </c>
      <c r="AJ1141" s="3">
        <v>17.111999999999998</v>
      </c>
      <c r="AK1141" s="3">
        <v>18.809000000000001</v>
      </c>
      <c r="AL1141" s="3">
        <v>20.048999999999999</v>
      </c>
      <c r="AM1141" s="3">
        <v>17.936</v>
      </c>
      <c r="AN1141" s="3">
        <v>18.041</v>
      </c>
      <c r="AO1141" s="3">
        <v>15.429</v>
      </c>
      <c r="AP1141" s="3">
        <v>14.914999999999999</v>
      </c>
      <c r="AQ1141" s="3">
        <v>18.704999999999998</v>
      </c>
      <c r="AR1141" s="3">
        <v>21.484000000000002</v>
      </c>
      <c r="AS1141" s="3">
        <v>13.776</v>
      </c>
      <c r="AT1141" s="3">
        <v>15.760999999999999</v>
      </c>
      <c r="AU1141" s="3">
        <v>17.713000000000001</v>
      </c>
      <c r="AV1141" s="3">
        <v>16.742000000000001</v>
      </c>
      <c r="AW1141" s="3">
        <v>17.027000000000001</v>
      </c>
      <c r="AX1141" s="3">
        <v>17.471</v>
      </c>
      <c r="AY1141" s="3">
        <v>17.914999999999999</v>
      </c>
      <c r="AZ1141" s="3">
        <v>18.245999999999999</v>
      </c>
      <c r="BA1141">
        <v>16.187999999999999</v>
      </c>
      <c r="BB1141">
        <v>2016</v>
      </c>
    </row>
    <row r="1142" spans="1:54" hidden="1" x14ac:dyDescent="0.2">
      <c r="A1142">
        <v>748</v>
      </c>
      <c r="B1142" t="s">
        <v>536</v>
      </c>
      <c r="C1142" t="s">
        <v>306</v>
      </c>
      <c r="D1142" t="s">
        <v>121</v>
      </c>
      <c r="E1142" t="s">
        <v>305</v>
      </c>
      <c r="F1142" t="s">
        <v>304</v>
      </c>
      <c r="G1142" t="s">
        <v>217</v>
      </c>
      <c r="I1142" t="s">
        <v>904</v>
      </c>
      <c r="J1142" s="3">
        <v>10.247</v>
      </c>
      <c r="K1142" s="3">
        <v>13.367000000000001</v>
      </c>
      <c r="L1142" s="3">
        <v>9.7149999999999999</v>
      </c>
      <c r="M1142" s="3">
        <v>7.2160000000000002</v>
      </c>
      <c r="N1142" s="3">
        <v>13.082000000000001</v>
      </c>
      <c r="O1142" s="3">
        <v>16.606999999999999</v>
      </c>
      <c r="P1142" s="3">
        <v>15.898999999999999</v>
      </c>
      <c r="Q1142" s="3">
        <v>13.343</v>
      </c>
      <c r="R1142" s="3">
        <v>12.112</v>
      </c>
      <c r="S1142" s="3">
        <v>17.204999999999998</v>
      </c>
      <c r="T1142" s="3">
        <v>14.026999999999999</v>
      </c>
      <c r="U1142" s="3">
        <v>13.195</v>
      </c>
      <c r="V1142" s="3">
        <v>14.041</v>
      </c>
      <c r="W1142" s="3">
        <v>14.702</v>
      </c>
      <c r="X1142" s="3">
        <v>19.006</v>
      </c>
      <c r="Y1142" s="3">
        <v>16.882000000000001</v>
      </c>
      <c r="Z1142" s="3">
        <v>15.09</v>
      </c>
      <c r="AA1142" s="3">
        <v>16.091999999999999</v>
      </c>
      <c r="AB1142" s="3">
        <v>17.753</v>
      </c>
      <c r="AC1142" s="3">
        <v>12.756</v>
      </c>
      <c r="AD1142" s="3">
        <v>3.456</v>
      </c>
      <c r="AE1142" s="3">
        <v>1.7370000000000001</v>
      </c>
      <c r="AF1142" s="3">
        <v>5.5060000000000002</v>
      </c>
      <c r="AG1142" s="3">
        <v>8.0739999999999998</v>
      </c>
      <c r="AH1142" s="3">
        <v>5.226</v>
      </c>
      <c r="AI1142" s="3">
        <v>8.7080000000000002</v>
      </c>
      <c r="AJ1142" s="3">
        <v>7.5970000000000004</v>
      </c>
      <c r="AK1142" s="3">
        <v>10.54</v>
      </c>
      <c r="AL1142" s="3">
        <v>8.5839999999999996</v>
      </c>
      <c r="AM1142" s="3">
        <v>13.223000000000001</v>
      </c>
      <c r="AN1142" s="3">
        <v>15.808999999999999</v>
      </c>
      <c r="AO1142" s="3">
        <v>11.472</v>
      </c>
      <c r="AP1142" s="3">
        <v>8.1910000000000007</v>
      </c>
      <c r="AQ1142" s="3">
        <v>7.4450000000000003</v>
      </c>
      <c r="AR1142" s="3">
        <v>13.423999999999999</v>
      </c>
      <c r="AS1142" s="3">
        <v>5.2530000000000001</v>
      </c>
      <c r="AT1142" s="3">
        <v>8.5109999999999992</v>
      </c>
      <c r="AU1142" s="3">
        <v>9.3079999999999998</v>
      </c>
      <c r="AV1142" s="3">
        <v>8.7420000000000009</v>
      </c>
      <c r="AW1142" s="3">
        <v>10.065</v>
      </c>
      <c r="AX1142" s="3">
        <v>10.398999999999999</v>
      </c>
      <c r="AY1142" s="3">
        <v>11.032999999999999</v>
      </c>
      <c r="AZ1142" s="3">
        <v>11.278</v>
      </c>
      <c r="BA1142">
        <v>8.9489999999999998</v>
      </c>
      <c r="BB1142">
        <v>2016</v>
      </c>
    </row>
    <row r="1143" spans="1:54" hidden="1" x14ac:dyDescent="0.2">
      <c r="A1143">
        <v>748</v>
      </c>
      <c r="B1143" t="s">
        <v>536</v>
      </c>
      <c r="C1143" t="s">
        <v>303</v>
      </c>
      <c r="D1143" t="s">
        <v>121</v>
      </c>
      <c r="E1143" t="s">
        <v>300</v>
      </c>
      <c r="F1143" t="s">
        <v>302</v>
      </c>
      <c r="G1143" t="s">
        <v>295</v>
      </c>
      <c r="I1143" t="s">
        <v>905</v>
      </c>
      <c r="J1143" s="3">
        <v>34.813000000000002</v>
      </c>
      <c r="K1143" s="3">
        <v>37.444000000000003</v>
      </c>
      <c r="L1143" s="3">
        <v>41.959000000000003</v>
      </c>
      <c r="M1143" s="3">
        <v>45.46</v>
      </c>
      <c r="N1143" s="3">
        <v>47.664000000000001</v>
      </c>
      <c r="O1143" s="3">
        <v>51.026000000000003</v>
      </c>
      <c r="P1143" s="3">
        <v>49.648000000000003</v>
      </c>
      <c r="Q1143" s="3">
        <v>48.232999999999997</v>
      </c>
      <c r="R1143" s="3">
        <v>50.255000000000003</v>
      </c>
      <c r="S1143" s="3">
        <v>50.093000000000004</v>
      </c>
      <c r="T1143" s="3">
        <v>49.689</v>
      </c>
      <c r="U1143" s="3">
        <v>50.932000000000002</v>
      </c>
      <c r="V1143" s="3">
        <v>49.917999999999999</v>
      </c>
      <c r="W1143" s="3">
        <v>50.223999999999997</v>
      </c>
      <c r="X1143" s="3">
        <v>62.64</v>
      </c>
      <c r="Y1143" s="3">
        <v>67.507999999999996</v>
      </c>
      <c r="Z1143" s="3">
        <v>71.632000000000005</v>
      </c>
      <c r="AA1143" s="3">
        <v>73.73</v>
      </c>
      <c r="AB1143" s="3">
        <v>77.350999999999999</v>
      </c>
      <c r="AC1143" s="3">
        <v>76.516000000000005</v>
      </c>
      <c r="AD1143" s="3">
        <v>76.385999999999996</v>
      </c>
      <c r="AE1143" s="3">
        <v>79.997</v>
      </c>
      <c r="AF1143" s="3">
        <v>81.837000000000003</v>
      </c>
      <c r="AG1143" s="3">
        <v>83.507000000000005</v>
      </c>
      <c r="AH1143" s="3">
        <v>83.173000000000002</v>
      </c>
      <c r="AI1143" s="3">
        <v>88.504000000000005</v>
      </c>
      <c r="AJ1143" s="3">
        <v>90.570999999999998</v>
      </c>
      <c r="AK1143" s="3">
        <v>90.36</v>
      </c>
      <c r="AL1143" s="3">
        <v>100</v>
      </c>
      <c r="AM1143" s="3">
        <v>100.864</v>
      </c>
      <c r="AN1143" s="3">
        <v>100.25</v>
      </c>
      <c r="AO1143" s="3">
        <v>103.027</v>
      </c>
      <c r="AP1143" s="3">
        <v>106.959</v>
      </c>
      <c r="AQ1143" s="3">
        <v>107.52</v>
      </c>
      <c r="AR1143" s="3">
        <v>107.24299999999999</v>
      </c>
      <c r="AS1143" s="3">
        <v>108.223</v>
      </c>
      <c r="AT1143" s="3">
        <v>108.01300000000001</v>
      </c>
      <c r="AU1143" s="3">
        <v>108.392</v>
      </c>
      <c r="AV1143" s="3">
        <v>110.559</v>
      </c>
      <c r="AW1143" s="3">
        <v>112.771</v>
      </c>
      <c r="AX1143" s="3">
        <v>115.026</v>
      </c>
      <c r="AY1143" s="3">
        <v>117.327</v>
      </c>
      <c r="AZ1143" s="3">
        <v>119.673</v>
      </c>
      <c r="BA1143">
        <v>122.06699999999999</v>
      </c>
      <c r="BB1143">
        <v>2016</v>
      </c>
    </row>
    <row r="1144" spans="1:54" hidden="1" x14ac:dyDescent="0.2">
      <c r="A1144">
        <v>748</v>
      </c>
      <c r="B1144" t="s">
        <v>536</v>
      </c>
      <c r="C1144" t="s">
        <v>301</v>
      </c>
      <c r="D1144" t="s">
        <v>121</v>
      </c>
      <c r="E1144" t="s">
        <v>300</v>
      </c>
      <c r="F1144" t="s">
        <v>299</v>
      </c>
      <c r="G1144" t="s">
        <v>275</v>
      </c>
      <c r="I1144" t="s">
        <v>298</v>
      </c>
      <c r="J1144" s="3">
        <v>12.259</v>
      </c>
      <c r="K1144" s="3">
        <v>7.556</v>
      </c>
      <c r="L1144" s="3">
        <v>12.058</v>
      </c>
      <c r="M1144" s="3">
        <v>8.3460000000000001</v>
      </c>
      <c r="N1144" s="3">
        <v>4.8470000000000004</v>
      </c>
      <c r="O1144" s="3">
        <v>7.0540000000000003</v>
      </c>
      <c r="P1144" s="3">
        <v>-2.7</v>
      </c>
      <c r="Q1144" s="3">
        <v>-2.85</v>
      </c>
      <c r="R1144" s="3">
        <v>4.1909999999999998</v>
      </c>
      <c r="S1144" s="3">
        <v>-0.32200000000000001</v>
      </c>
      <c r="T1144" s="3">
        <v>-0.80700000000000005</v>
      </c>
      <c r="U1144" s="3">
        <v>2.5019999999999998</v>
      </c>
      <c r="V1144" s="3">
        <v>-1.9910000000000001</v>
      </c>
      <c r="W1144" s="3">
        <v>0.61399999999999999</v>
      </c>
      <c r="X1144" s="3">
        <v>24.72</v>
      </c>
      <c r="Y1144" s="3">
        <v>7.7720000000000002</v>
      </c>
      <c r="Z1144" s="3">
        <v>6.109</v>
      </c>
      <c r="AA1144" s="3">
        <v>2.9289999999999998</v>
      </c>
      <c r="AB1144" s="3">
        <v>4.9109999999999996</v>
      </c>
      <c r="AC1144" s="3">
        <v>-1.08</v>
      </c>
      <c r="AD1144" s="3">
        <v>-0.16900000000000001</v>
      </c>
      <c r="AE1144" s="3">
        <v>4.7270000000000003</v>
      </c>
      <c r="AF1144" s="3">
        <v>2.2999999999999998</v>
      </c>
      <c r="AG1144" s="3">
        <v>2.04</v>
      </c>
      <c r="AH1144" s="3">
        <v>-0.4</v>
      </c>
      <c r="AI1144" s="3">
        <v>6.4089999999999998</v>
      </c>
      <c r="AJ1144" s="3">
        <v>2.3359999999999999</v>
      </c>
      <c r="AK1144" s="3">
        <v>-0.23300000000000001</v>
      </c>
      <c r="AL1144" s="3">
        <v>10.667999999999999</v>
      </c>
      <c r="AM1144" s="3">
        <v>0.86399999999999999</v>
      </c>
      <c r="AN1144" s="3">
        <v>-0.60799999999999998</v>
      </c>
      <c r="AO1144" s="3">
        <v>2.7690000000000001</v>
      </c>
      <c r="AP1144" s="3">
        <v>3.8170000000000002</v>
      </c>
      <c r="AQ1144" s="3">
        <v>0.52500000000000002</v>
      </c>
      <c r="AR1144" s="3">
        <v>-0.25800000000000001</v>
      </c>
      <c r="AS1144" s="3">
        <v>0.91400000000000003</v>
      </c>
      <c r="AT1144" s="3">
        <v>-0.19400000000000001</v>
      </c>
      <c r="AU1144" s="3">
        <v>0.35099999999999998</v>
      </c>
      <c r="AV1144" s="3">
        <v>2</v>
      </c>
      <c r="AW1144" s="3">
        <v>2</v>
      </c>
      <c r="AX1144" s="3">
        <v>2</v>
      </c>
      <c r="AY1144" s="3">
        <v>2</v>
      </c>
      <c r="AZ1144" s="3">
        <v>2</v>
      </c>
      <c r="BA1144">
        <v>2</v>
      </c>
      <c r="BB1144">
        <v>2016</v>
      </c>
    </row>
    <row r="1145" spans="1:54" hidden="1" x14ac:dyDescent="0.2">
      <c r="A1145">
        <v>748</v>
      </c>
      <c r="B1145" t="s">
        <v>536</v>
      </c>
      <c r="C1145" t="s">
        <v>297</v>
      </c>
      <c r="D1145" t="s">
        <v>121</v>
      </c>
      <c r="E1145" t="s">
        <v>293</v>
      </c>
      <c r="F1145" t="s">
        <v>296</v>
      </c>
      <c r="G1145" t="s">
        <v>295</v>
      </c>
      <c r="I1145" t="s">
        <v>905</v>
      </c>
      <c r="J1145" s="3">
        <v>35.817</v>
      </c>
      <c r="K1145" s="3">
        <v>38.159999999999997</v>
      </c>
      <c r="L1145" s="3">
        <v>43.281999999999996</v>
      </c>
      <c r="M1145" s="3">
        <v>44.472000000000001</v>
      </c>
      <c r="N1145" s="3">
        <v>47.805</v>
      </c>
      <c r="O1145" s="3">
        <v>48.280999999999999</v>
      </c>
      <c r="P1145" s="3">
        <v>46.575000000000003</v>
      </c>
      <c r="Q1145" s="3">
        <v>47.963999999999999</v>
      </c>
      <c r="R1145" s="3">
        <v>48.994999999999997</v>
      </c>
      <c r="S1145" s="3">
        <v>49.787999999999997</v>
      </c>
      <c r="T1145" s="3">
        <v>49.113999999999997</v>
      </c>
      <c r="U1145" s="3">
        <v>48.677999999999997</v>
      </c>
      <c r="V1145" s="3">
        <v>48.597999999999999</v>
      </c>
      <c r="W1145" s="3">
        <v>49.908999999999999</v>
      </c>
      <c r="X1145" s="3">
        <v>64.427000000000007</v>
      </c>
      <c r="Y1145" s="3">
        <v>66.965999999999994</v>
      </c>
      <c r="Z1145" s="3">
        <v>71.608000000000004</v>
      </c>
      <c r="AA1145" s="3">
        <v>74.599999999999994</v>
      </c>
      <c r="AB1145" s="3">
        <v>75.325000000000003</v>
      </c>
      <c r="AC1145" s="3">
        <v>75.820999999999998</v>
      </c>
      <c r="AD1145" s="3">
        <v>77.647000000000006</v>
      </c>
      <c r="AE1145" s="3">
        <v>78.405000000000001</v>
      </c>
      <c r="AF1145" s="3">
        <v>81.489999999999995</v>
      </c>
      <c r="AG1145" s="3">
        <v>84.069000000000003</v>
      </c>
      <c r="AH1145" s="3">
        <v>84.650999999999996</v>
      </c>
      <c r="AI1145" s="3">
        <v>88.436000000000007</v>
      </c>
      <c r="AJ1145" s="3">
        <v>89.787999999999997</v>
      </c>
      <c r="AK1145" s="3">
        <v>91.822999999999993</v>
      </c>
      <c r="AL1145" s="3">
        <v>102.455</v>
      </c>
      <c r="AM1145" s="3">
        <v>100.565</v>
      </c>
      <c r="AN1145" s="3">
        <v>100.303</v>
      </c>
      <c r="AO1145" s="3">
        <v>105.378</v>
      </c>
      <c r="AP1145" s="3">
        <v>107.142</v>
      </c>
      <c r="AQ1145" s="3">
        <v>107.271</v>
      </c>
      <c r="AR1145" s="3">
        <v>107.111</v>
      </c>
      <c r="AS1145" s="3">
        <v>108.476</v>
      </c>
      <c r="AT1145" s="3">
        <v>106.703</v>
      </c>
      <c r="AU1145" s="3">
        <v>108.91500000000001</v>
      </c>
      <c r="AV1145" s="3">
        <v>111.093</v>
      </c>
      <c r="AW1145" s="3">
        <v>113.315</v>
      </c>
      <c r="AX1145" s="3">
        <v>115.58199999999999</v>
      </c>
      <c r="AY1145" s="3">
        <v>117.893</v>
      </c>
      <c r="AZ1145" s="3">
        <v>120.251</v>
      </c>
      <c r="BA1145">
        <v>122.65600000000001</v>
      </c>
      <c r="BB1145">
        <v>2016</v>
      </c>
    </row>
    <row r="1146" spans="1:54" hidden="1" x14ac:dyDescent="0.2">
      <c r="A1146">
        <v>748</v>
      </c>
      <c r="B1146" t="s">
        <v>536</v>
      </c>
      <c r="C1146" t="s">
        <v>294</v>
      </c>
      <c r="D1146" t="s">
        <v>121</v>
      </c>
      <c r="E1146" t="s">
        <v>293</v>
      </c>
      <c r="F1146" t="s">
        <v>292</v>
      </c>
      <c r="G1146" t="s">
        <v>275</v>
      </c>
      <c r="I1146" t="s">
        <v>291</v>
      </c>
      <c r="J1146" s="3" t="s">
        <v>215</v>
      </c>
      <c r="K1146" s="3">
        <v>6.5430000000000001</v>
      </c>
      <c r="L1146" s="3">
        <v>13.423</v>
      </c>
      <c r="M1146" s="3">
        <v>2.75</v>
      </c>
      <c r="N1146" s="3">
        <v>7.4930000000000003</v>
      </c>
      <c r="O1146" s="3">
        <v>0.996</v>
      </c>
      <c r="P1146" s="3">
        <v>-3.5329999999999999</v>
      </c>
      <c r="Q1146" s="3">
        <v>2.9809999999999999</v>
      </c>
      <c r="R1146" s="3">
        <v>2.1509999999999998</v>
      </c>
      <c r="S1146" s="3">
        <v>1.619</v>
      </c>
      <c r="T1146" s="3">
        <v>-1.355</v>
      </c>
      <c r="U1146" s="3">
        <v>-0.88900000000000001</v>
      </c>
      <c r="V1146" s="3">
        <v>-0.16300000000000001</v>
      </c>
      <c r="W1146" s="3">
        <v>2.6960000000000002</v>
      </c>
      <c r="X1146" s="3">
        <v>29.091000000000001</v>
      </c>
      <c r="Y1146" s="3">
        <v>3.9409999999999998</v>
      </c>
      <c r="Z1146" s="3">
        <v>6.931</v>
      </c>
      <c r="AA1146" s="3">
        <v>4.1779999999999999</v>
      </c>
      <c r="AB1146" s="3">
        <v>0.97199999999999998</v>
      </c>
      <c r="AC1146" s="3">
        <v>0.65900000000000003</v>
      </c>
      <c r="AD1146" s="3">
        <v>2.4089999999999998</v>
      </c>
      <c r="AE1146" s="3">
        <v>0.97599999999999998</v>
      </c>
      <c r="AF1146" s="3">
        <v>3.9350000000000001</v>
      </c>
      <c r="AG1146" s="3">
        <v>3.165</v>
      </c>
      <c r="AH1146" s="3">
        <v>0.69199999999999995</v>
      </c>
      <c r="AI1146" s="3">
        <v>4.4720000000000004</v>
      </c>
      <c r="AJ1146" s="3">
        <v>1.528</v>
      </c>
      <c r="AK1146" s="3">
        <v>2.2669999999999999</v>
      </c>
      <c r="AL1146" s="3">
        <v>11.577999999999999</v>
      </c>
      <c r="AM1146" s="3">
        <v>-1.8440000000000001</v>
      </c>
      <c r="AN1146" s="3">
        <v>-0.26100000000000001</v>
      </c>
      <c r="AO1146" s="3">
        <v>5.0599999999999996</v>
      </c>
      <c r="AP1146" s="3">
        <v>1.6739999999999999</v>
      </c>
      <c r="AQ1146" s="3">
        <v>0.12</v>
      </c>
      <c r="AR1146" s="3">
        <v>-0.14899999999999999</v>
      </c>
      <c r="AS1146" s="3">
        <v>1.274</v>
      </c>
      <c r="AT1146" s="3">
        <v>-1.635</v>
      </c>
      <c r="AU1146" s="3">
        <v>2.0739999999999998</v>
      </c>
      <c r="AV1146" s="3">
        <v>2</v>
      </c>
      <c r="AW1146" s="3">
        <v>2</v>
      </c>
      <c r="AX1146" s="3">
        <v>2</v>
      </c>
      <c r="AY1146" s="3">
        <v>2</v>
      </c>
      <c r="AZ1146" s="3">
        <v>2</v>
      </c>
      <c r="BA1146">
        <v>2</v>
      </c>
      <c r="BB1146">
        <v>2016</v>
      </c>
    </row>
    <row r="1147" spans="1:54" hidden="1" x14ac:dyDescent="0.2">
      <c r="A1147">
        <v>748</v>
      </c>
      <c r="B1147" t="s">
        <v>536</v>
      </c>
      <c r="C1147" t="s">
        <v>290</v>
      </c>
      <c r="D1147" t="s">
        <v>121</v>
      </c>
      <c r="E1147" t="s">
        <v>289</v>
      </c>
      <c r="G1147" t="s">
        <v>288</v>
      </c>
    </row>
    <row r="1148" spans="1:54" hidden="1" x14ac:dyDescent="0.2">
      <c r="A1148">
        <v>748</v>
      </c>
      <c r="B1148" t="s">
        <v>536</v>
      </c>
      <c r="C1148" t="s">
        <v>287</v>
      </c>
      <c r="D1148" t="s">
        <v>121</v>
      </c>
      <c r="E1148" t="s">
        <v>286</v>
      </c>
      <c r="F1148" t="s">
        <v>285</v>
      </c>
      <c r="G1148" t="s">
        <v>275</v>
      </c>
      <c r="I1148" t="s">
        <v>906</v>
      </c>
      <c r="J1148" s="3" t="s">
        <v>215</v>
      </c>
      <c r="K1148" s="3">
        <v>-6.89</v>
      </c>
      <c r="L1148" s="3">
        <v>6.6980000000000004</v>
      </c>
      <c r="M1148" s="3">
        <v>-25.408999999999999</v>
      </c>
      <c r="N1148" s="3">
        <v>-19.558</v>
      </c>
      <c r="O1148" s="3">
        <v>59.414000000000001</v>
      </c>
      <c r="P1148" s="3">
        <v>51.261000000000003</v>
      </c>
      <c r="Q1148" s="3">
        <v>6.0789999999999997</v>
      </c>
      <c r="R1148" s="3">
        <v>-15.986000000000001</v>
      </c>
      <c r="S1148" s="3">
        <v>-15.949</v>
      </c>
      <c r="T1148" s="3">
        <v>44.811</v>
      </c>
      <c r="U1148" s="3">
        <v>-11.27</v>
      </c>
      <c r="V1148" s="3">
        <v>0.94799999999999995</v>
      </c>
      <c r="W1148" s="3">
        <v>15.52</v>
      </c>
      <c r="X1148" s="3">
        <v>-58.41</v>
      </c>
      <c r="Y1148" s="3">
        <v>59.487000000000002</v>
      </c>
      <c r="Z1148" s="3">
        <v>26.358000000000001</v>
      </c>
      <c r="AA1148" s="3">
        <v>-11.605</v>
      </c>
      <c r="AB1148" s="3">
        <v>54.935000000000002</v>
      </c>
      <c r="AC1148" s="3">
        <v>-13.605</v>
      </c>
      <c r="AD1148" s="3">
        <v>-21.835999999999999</v>
      </c>
      <c r="AE1148" s="3">
        <v>9.5060000000000002</v>
      </c>
      <c r="AF1148" s="3">
        <v>16.765999999999998</v>
      </c>
      <c r="AG1148" s="3">
        <v>47.201000000000001</v>
      </c>
      <c r="AH1148" s="3">
        <v>23.998999999999999</v>
      </c>
      <c r="AI1148" s="3">
        <v>11.939</v>
      </c>
      <c r="AJ1148" s="3">
        <v>10.147</v>
      </c>
      <c r="AK1148" s="3">
        <v>26.111000000000001</v>
      </c>
      <c r="AL1148" s="3">
        <v>36.793999999999997</v>
      </c>
      <c r="AM1148" s="3">
        <v>-9.1859999999999999</v>
      </c>
      <c r="AN1148" s="3">
        <v>44.066000000000003</v>
      </c>
      <c r="AO1148" s="3">
        <v>52.780999999999999</v>
      </c>
      <c r="AP1148" s="3">
        <v>24.18</v>
      </c>
      <c r="AQ1148" s="3">
        <v>42.23</v>
      </c>
      <c r="AR1148" s="3">
        <v>-15.095000000000001</v>
      </c>
      <c r="AS1148" s="3">
        <v>-0.96799999999999997</v>
      </c>
      <c r="AT1148" s="3">
        <v>25.347000000000001</v>
      </c>
      <c r="AU1148" s="3">
        <v>33.1</v>
      </c>
      <c r="AV1148" s="3">
        <v>6.7720000000000002</v>
      </c>
      <c r="AW1148" s="3">
        <v>0.255</v>
      </c>
      <c r="AX1148" s="3">
        <v>10.329000000000001</v>
      </c>
      <c r="AY1148" s="3">
        <v>9.3109999999999999</v>
      </c>
      <c r="AZ1148" s="3">
        <v>11.071</v>
      </c>
      <c r="BA1148">
        <v>11.625999999999999</v>
      </c>
      <c r="BB1148">
        <v>2016</v>
      </c>
    </row>
    <row r="1149" spans="1:54" hidden="1" x14ac:dyDescent="0.2">
      <c r="A1149">
        <v>748</v>
      </c>
      <c r="B1149" t="s">
        <v>536</v>
      </c>
      <c r="C1149" t="s">
        <v>284</v>
      </c>
      <c r="D1149" t="s">
        <v>121</v>
      </c>
      <c r="E1149" t="s">
        <v>283</v>
      </c>
      <c r="F1149" t="s">
        <v>282</v>
      </c>
      <c r="G1149" t="s">
        <v>275</v>
      </c>
      <c r="I1149" t="s">
        <v>906</v>
      </c>
      <c r="J1149" s="3" t="s">
        <v>215</v>
      </c>
      <c r="K1149" s="3">
        <v>-6.0570000000000004</v>
      </c>
      <c r="L1149" s="3">
        <v>13.111000000000001</v>
      </c>
      <c r="M1149" s="3">
        <v>-25.081</v>
      </c>
      <c r="N1149" s="3">
        <v>-21.294</v>
      </c>
      <c r="O1149" s="3">
        <v>76.224999999999994</v>
      </c>
      <c r="P1149" s="3">
        <v>51.084000000000003</v>
      </c>
      <c r="Q1149" s="3">
        <v>3.6120000000000001</v>
      </c>
      <c r="R1149" s="3">
        <v>-12.146000000000001</v>
      </c>
      <c r="S1149" s="3">
        <v>-15.760999999999999</v>
      </c>
      <c r="T1149" s="3">
        <v>37.290999999999997</v>
      </c>
      <c r="U1149" s="3">
        <v>-19.010999999999999</v>
      </c>
      <c r="V1149" s="3">
        <v>9.6560000000000006</v>
      </c>
      <c r="W1149" s="3">
        <v>18.600000000000001</v>
      </c>
      <c r="X1149" s="3">
        <v>-59.411999999999999</v>
      </c>
      <c r="Y1149" s="3">
        <v>61.014000000000003</v>
      </c>
      <c r="Z1149" s="3">
        <v>35.713999999999999</v>
      </c>
      <c r="AA1149" s="3">
        <v>-12.052</v>
      </c>
      <c r="AB1149" s="3">
        <v>58.546999999999997</v>
      </c>
      <c r="AC1149" s="3">
        <v>-11.355</v>
      </c>
      <c r="AD1149" s="3">
        <v>-22.745999999999999</v>
      </c>
      <c r="AE1149" s="3">
        <v>10.164</v>
      </c>
      <c r="AF1149" s="3">
        <v>16.672000000000001</v>
      </c>
      <c r="AG1149" s="3">
        <v>40.531999999999996</v>
      </c>
      <c r="AH1149" s="3">
        <v>24.792000000000002</v>
      </c>
      <c r="AI1149" s="3">
        <v>8.9600000000000009</v>
      </c>
      <c r="AJ1149" s="3">
        <v>8.8339999999999996</v>
      </c>
      <c r="AK1149" s="3">
        <v>25.692</v>
      </c>
      <c r="AL1149" s="3">
        <v>35.951000000000001</v>
      </c>
      <c r="AM1149" s="3">
        <v>-10.746</v>
      </c>
      <c r="AN1149" s="3">
        <v>36.503999999999998</v>
      </c>
      <c r="AO1149" s="3">
        <v>53.41</v>
      </c>
      <c r="AP1149" s="3">
        <v>25.651</v>
      </c>
      <c r="AQ1149" s="3">
        <v>45.258000000000003</v>
      </c>
      <c r="AR1149" s="3">
        <v>-15.407999999999999</v>
      </c>
      <c r="AS1149" s="3">
        <v>-2.1800000000000002</v>
      </c>
      <c r="AT1149" s="3">
        <v>25.786000000000001</v>
      </c>
      <c r="AU1149" s="3">
        <v>37.737000000000002</v>
      </c>
      <c r="AV1149" s="3">
        <v>5.35</v>
      </c>
      <c r="AW1149" s="3">
        <v>-1.4610000000000001</v>
      </c>
      <c r="AX1149" s="3">
        <v>10.407</v>
      </c>
      <c r="AY1149" s="3">
        <v>9.3689999999999998</v>
      </c>
      <c r="AZ1149" s="3">
        <v>11.465</v>
      </c>
      <c r="BA1149">
        <v>12.08</v>
      </c>
      <c r="BB1149">
        <v>2016</v>
      </c>
    </row>
    <row r="1150" spans="1:54" hidden="1" x14ac:dyDescent="0.2">
      <c r="A1150">
        <v>748</v>
      </c>
      <c r="B1150" t="s">
        <v>536</v>
      </c>
      <c r="C1150" t="s">
        <v>281</v>
      </c>
      <c r="D1150" t="s">
        <v>121</v>
      </c>
      <c r="E1150" t="s">
        <v>280</v>
      </c>
      <c r="F1150" t="s">
        <v>279</v>
      </c>
      <c r="G1150" t="s">
        <v>275</v>
      </c>
      <c r="I1150" t="s">
        <v>906</v>
      </c>
      <c r="J1150" s="3" t="s">
        <v>215</v>
      </c>
      <c r="K1150" s="3">
        <v>-3.0859999999999999</v>
      </c>
      <c r="L1150" s="3">
        <v>-30.29</v>
      </c>
      <c r="M1150" s="3">
        <v>-28.585999999999999</v>
      </c>
      <c r="N1150" s="3">
        <v>50.792999999999999</v>
      </c>
      <c r="O1150" s="3">
        <v>-16.959</v>
      </c>
      <c r="P1150" s="3">
        <v>2.5680000000000001</v>
      </c>
      <c r="Q1150" s="3">
        <v>40.981999999999999</v>
      </c>
      <c r="R1150" s="3">
        <v>25.103999999999999</v>
      </c>
      <c r="S1150" s="3">
        <v>-28.18</v>
      </c>
      <c r="T1150" s="3">
        <v>80.385999999999996</v>
      </c>
      <c r="U1150" s="3">
        <v>0.307</v>
      </c>
      <c r="V1150" s="3">
        <v>-23.992000000000001</v>
      </c>
      <c r="W1150" s="3">
        <v>33.906999999999996</v>
      </c>
      <c r="X1150" s="3">
        <v>-46.866</v>
      </c>
      <c r="Y1150" s="3">
        <v>28.545000000000002</v>
      </c>
      <c r="Z1150" s="3">
        <v>-4.6040000000000001</v>
      </c>
      <c r="AA1150" s="3">
        <v>-11.555999999999999</v>
      </c>
      <c r="AB1150" s="3">
        <v>108.33199999999999</v>
      </c>
      <c r="AC1150" s="3">
        <v>-30.181000000000001</v>
      </c>
      <c r="AD1150" s="3">
        <v>-27.803000000000001</v>
      </c>
      <c r="AE1150" s="3">
        <v>12.746</v>
      </c>
      <c r="AF1150" s="3">
        <v>49.908999999999999</v>
      </c>
      <c r="AG1150" s="3">
        <v>28.417000000000002</v>
      </c>
      <c r="AH1150" s="3">
        <v>112.08199999999999</v>
      </c>
      <c r="AI1150" s="3">
        <v>15.821</v>
      </c>
      <c r="AJ1150" s="3">
        <v>35.707999999999998</v>
      </c>
      <c r="AK1150" s="3">
        <v>8.5</v>
      </c>
      <c r="AL1150" s="3">
        <v>5.8070000000000004</v>
      </c>
      <c r="AM1150" s="3">
        <v>64.001999999999995</v>
      </c>
      <c r="AN1150" s="3">
        <v>175.541</v>
      </c>
      <c r="AO1150" s="3">
        <v>48.661999999999999</v>
      </c>
      <c r="AP1150" s="3">
        <v>2.2879999999999998</v>
      </c>
      <c r="AQ1150" s="3">
        <v>48.314999999999998</v>
      </c>
      <c r="AR1150" s="3">
        <v>14.547000000000001</v>
      </c>
      <c r="AS1150" s="3">
        <v>-14.179</v>
      </c>
      <c r="AT1150" s="3">
        <v>20.914000000000001</v>
      </c>
      <c r="AU1150" s="3">
        <v>23.568000000000001</v>
      </c>
      <c r="AV1150" s="3">
        <v>4.2149999999999999</v>
      </c>
      <c r="AW1150" s="3">
        <v>8.0310000000000006</v>
      </c>
      <c r="AX1150" s="3">
        <v>9.8480000000000008</v>
      </c>
      <c r="AY1150" s="3">
        <v>10.805</v>
      </c>
      <c r="AZ1150" s="3">
        <v>10.766</v>
      </c>
      <c r="BA1150">
        <v>8.3119999999999994</v>
      </c>
      <c r="BB1150">
        <v>2016</v>
      </c>
    </row>
    <row r="1151" spans="1:54" hidden="1" x14ac:dyDescent="0.2">
      <c r="A1151">
        <v>748</v>
      </c>
      <c r="B1151" t="s">
        <v>536</v>
      </c>
      <c r="C1151" t="s">
        <v>278</v>
      </c>
      <c r="D1151" t="s">
        <v>121</v>
      </c>
      <c r="E1151" t="s">
        <v>277</v>
      </c>
      <c r="F1151" t="s">
        <v>276</v>
      </c>
      <c r="G1151" t="s">
        <v>275</v>
      </c>
      <c r="I1151" t="s">
        <v>906</v>
      </c>
      <c r="J1151" s="3" t="s">
        <v>215</v>
      </c>
      <c r="K1151" s="3">
        <v>-0.99199999999999999</v>
      </c>
      <c r="L1151" s="3">
        <v>-36.204999999999998</v>
      </c>
      <c r="M1151" s="3">
        <v>-27.134</v>
      </c>
      <c r="N1151" s="3">
        <v>59.084000000000003</v>
      </c>
      <c r="O1151" s="3">
        <v>-13.885999999999999</v>
      </c>
      <c r="P1151" s="3">
        <v>-3.8580000000000001</v>
      </c>
      <c r="Q1151" s="3">
        <v>53.256</v>
      </c>
      <c r="R1151" s="3">
        <v>32.729999999999997</v>
      </c>
      <c r="S1151" s="3">
        <v>-32.524999999999999</v>
      </c>
      <c r="T1151" s="3">
        <v>73.048000000000002</v>
      </c>
      <c r="U1151" s="3">
        <v>-0.628</v>
      </c>
      <c r="V1151" s="3">
        <v>-25.01</v>
      </c>
      <c r="W1151" s="3">
        <v>37.198999999999998</v>
      </c>
      <c r="X1151" s="3">
        <v>-49.648000000000003</v>
      </c>
      <c r="Y1151" s="3">
        <v>30.183</v>
      </c>
      <c r="Z1151" s="3">
        <v>3.7429999999999999</v>
      </c>
      <c r="AA1151" s="3">
        <v>-11.047000000000001</v>
      </c>
      <c r="AB1151" s="3">
        <v>118.56399999999999</v>
      </c>
      <c r="AC1151" s="3">
        <v>-31.21</v>
      </c>
      <c r="AD1151" s="3">
        <v>-29.742999999999999</v>
      </c>
      <c r="AE1151" s="3">
        <v>12.023</v>
      </c>
      <c r="AF1151" s="3">
        <v>45.82</v>
      </c>
      <c r="AG1151" s="3">
        <v>35.042000000000002</v>
      </c>
      <c r="AH1151" s="3">
        <v>114.455</v>
      </c>
      <c r="AI1151" s="3">
        <v>15.696</v>
      </c>
      <c r="AJ1151" s="3">
        <v>37.649000000000001</v>
      </c>
      <c r="AK1151" s="3">
        <v>6.7779999999999996</v>
      </c>
      <c r="AL1151" s="3">
        <v>1.871</v>
      </c>
      <c r="AM1151" s="3">
        <v>66.998999999999995</v>
      </c>
      <c r="AN1151" s="3">
        <v>170.42099999999999</v>
      </c>
      <c r="AO1151" s="3">
        <v>48.268000000000001</v>
      </c>
      <c r="AP1151" s="3">
        <v>2.9569999999999999</v>
      </c>
      <c r="AQ1151" s="3">
        <v>48.369</v>
      </c>
      <c r="AR1151" s="3">
        <v>16.739000000000001</v>
      </c>
      <c r="AS1151" s="3">
        <v>-14.552</v>
      </c>
      <c r="AT1151" s="3">
        <v>20.908000000000001</v>
      </c>
      <c r="AU1151" s="3">
        <v>24.452999999999999</v>
      </c>
      <c r="AV1151" s="3">
        <v>3.0030000000000001</v>
      </c>
      <c r="AW1151" s="3">
        <v>7.4139999999999997</v>
      </c>
      <c r="AX1151" s="3">
        <v>9.3539999999999992</v>
      </c>
      <c r="AY1151" s="3">
        <v>10.436</v>
      </c>
      <c r="AZ1151" s="3">
        <v>10.372</v>
      </c>
      <c r="BA1151">
        <v>7.7770000000000001</v>
      </c>
      <c r="BB1151">
        <v>2016</v>
      </c>
    </row>
    <row r="1152" spans="1:54" hidden="1" x14ac:dyDescent="0.2">
      <c r="A1152">
        <v>748</v>
      </c>
      <c r="B1152" t="s">
        <v>536</v>
      </c>
      <c r="C1152" t="s">
        <v>274</v>
      </c>
      <c r="D1152" t="s">
        <v>121</v>
      </c>
      <c r="E1152" t="s">
        <v>273</v>
      </c>
      <c r="F1152" t="s">
        <v>272</v>
      </c>
      <c r="G1152" t="s">
        <v>271</v>
      </c>
    </row>
    <row r="1153" spans="1:54" hidden="1" x14ac:dyDescent="0.2">
      <c r="A1153">
        <v>748</v>
      </c>
      <c r="B1153" t="s">
        <v>536</v>
      </c>
      <c r="C1153" t="s">
        <v>270</v>
      </c>
      <c r="D1153" t="s">
        <v>121</v>
      </c>
      <c r="E1153" t="s">
        <v>269</v>
      </c>
      <c r="F1153" t="s">
        <v>268</v>
      </c>
      <c r="G1153" t="s">
        <v>264</v>
      </c>
      <c r="H1153" t="s">
        <v>263</v>
      </c>
    </row>
    <row r="1154" spans="1:54" hidden="1" x14ac:dyDescent="0.2">
      <c r="A1154">
        <v>748</v>
      </c>
      <c r="B1154" t="s">
        <v>536</v>
      </c>
      <c r="C1154" t="s">
        <v>267</v>
      </c>
      <c r="D1154" t="s">
        <v>121</v>
      </c>
      <c r="E1154" t="s">
        <v>266</v>
      </c>
      <c r="F1154" t="s">
        <v>265</v>
      </c>
      <c r="G1154" t="s">
        <v>264</v>
      </c>
      <c r="H1154" t="s">
        <v>263</v>
      </c>
      <c r="I1154" t="s">
        <v>907</v>
      </c>
      <c r="J1154" s="3">
        <v>7.2850000000000001</v>
      </c>
      <c r="K1154" s="3">
        <v>7.4660000000000002</v>
      </c>
      <c r="L1154" s="3">
        <v>7.6539999999999999</v>
      </c>
      <c r="M1154" s="3">
        <v>7.8479999999999999</v>
      </c>
      <c r="N1154" s="3">
        <v>8.0459999999999994</v>
      </c>
      <c r="O1154" s="3">
        <v>7.7279999999999998</v>
      </c>
      <c r="P1154" s="3">
        <v>7.931</v>
      </c>
      <c r="Q1154" s="3">
        <v>8.14</v>
      </c>
      <c r="R1154" s="3">
        <v>8.3559999999999999</v>
      </c>
      <c r="S1154" s="3">
        <v>8.58</v>
      </c>
      <c r="T1154" s="3">
        <v>8.8109999999999999</v>
      </c>
      <c r="U1154" s="3">
        <v>9.0500000000000007</v>
      </c>
      <c r="V1154" s="3">
        <v>9.2970000000000006</v>
      </c>
      <c r="W1154" s="3">
        <v>9.5519999999999996</v>
      </c>
      <c r="X1154" s="3">
        <v>9.8170000000000002</v>
      </c>
      <c r="Y1154" s="3">
        <v>10.09</v>
      </c>
      <c r="Z1154" s="3">
        <v>10.372999999999999</v>
      </c>
      <c r="AA1154" s="3">
        <v>10.666</v>
      </c>
      <c r="AB1154" s="3">
        <v>10.968999999999999</v>
      </c>
      <c r="AC1154" s="3">
        <v>11.282999999999999</v>
      </c>
      <c r="AD1154" s="3">
        <v>11.608000000000001</v>
      </c>
      <c r="AE1154" s="3">
        <v>11.944000000000001</v>
      </c>
      <c r="AF1154" s="3">
        <v>12.291</v>
      </c>
      <c r="AG1154" s="3">
        <v>12.651999999999999</v>
      </c>
      <c r="AH1154" s="3">
        <v>13.028</v>
      </c>
      <c r="AI1154" s="3">
        <v>13.422000000000001</v>
      </c>
      <c r="AJ1154" s="3">
        <v>13.834</v>
      </c>
      <c r="AK1154" s="3">
        <v>14.263999999999999</v>
      </c>
      <c r="AL1154" s="3">
        <v>14.709</v>
      </c>
      <c r="AM1154" s="3">
        <v>15.166</v>
      </c>
      <c r="AN1154" s="3">
        <v>15.632</v>
      </c>
      <c r="AO1154" s="3">
        <v>16.106999999999999</v>
      </c>
      <c r="AP1154" s="3">
        <v>16.591000000000001</v>
      </c>
      <c r="AQ1154" s="3">
        <v>17.085000000000001</v>
      </c>
      <c r="AR1154" s="3">
        <v>17.588999999999999</v>
      </c>
      <c r="AS1154" s="3">
        <v>18.106000000000002</v>
      </c>
      <c r="AT1154" s="3">
        <v>18.420000000000002</v>
      </c>
      <c r="AU1154" s="3">
        <v>18.934999999999999</v>
      </c>
      <c r="AV1154" s="3">
        <v>19.46</v>
      </c>
      <c r="AW1154" s="3">
        <v>19.995999999999999</v>
      </c>
      <c r="AX1154" s="3">
        <v>20.542000000000002</v>
      </c>
      <c r="AY1154" s="3">
        <v>21.099</v>
      </c>
      <c r="AZ1154" s="3">
        <v>21.666</v>
      </c>
      <c r="BA1154">
        <v>22.242999999999999</v>
      </c>
      <c r="BB1154">
        <v>2015</v>
      </c>
    </row>
    <row r="1155" spans="1:54" hidden="1" x14ac:dyDescent="0.2">
      <c r="A1155">
        <v>748</v>
      </c>
      <c r="B1155" t="s">
        <v>536</v>
      </c>
      <c r="C1155" t="s">
        <v>262</v>
      </c>
      <c r="D1155" t="s">
        <v>121</v>
      </c>
      <c r="E1155" t="s">
        <v>260</v>
      </c>
      <c r="F1155" t="s">
        <v>259</v>
      </c>
      <c r="G1155" t="s">
        <v>225</v>
      </c>
      <c r="H1155" t="s">
        <v>222</v>
      </c>
      <c r="I1155" t="s">
        <v>908</v>
      </c>
      <c r="J1155" s="3" t="s">
        <v>215</v>
      </c>
      <c r="K1155" s="3" t="s">
        <v>215</v>
      </c>
      <c r="L1155" s="3" t="s">
        <v>215</v>
      </c>
      <c r="M1155" s="3" t="s">
        <v>215</v>
      </c>
      <c r="N1155" s="3" t="s">
        <v>215</v>
      </c>
      <c r="O1155" s="3">
        <v>80.45</v>
      </c>
      <c r="P1155" s="3">
        <v>88.91</v>
      </c>
      <c r="Q1155" s="3">
        <v>111.84</v>
      </c>
      <c r="R1155" s="3">
        <v>104.16</v>
      </c>
      <c r="S1155" s="3">
        <v>151.53800000000001</v>
      </c>
      <c r="T1155" s="3">
        <v>103.38500000000001</v>
      </c>
      <c r="U1155" s="3">
        <v>141.21700000000001</v>
      </c>
      <c r="V1155" s="3">
        <v>142.304</v>
      </c>
      <c r="W1155" s="3">
        <v>143.20699999999999</v>
      </c>
      <c r="X1155" s="3">
        <v>188.68</v>
      </c>
      <c r="Y1155" s="3">
        <v>224.285</v>
      </c>
      <c r="Z1155" s="3">
        <v>269.14499999999998</v>
      </c>
      <c r="AA1155" s="3">
        <v>279.30700000000002</v>
      </c>
      <c r="AB1155" s="3">
        <v>319.04599999999999</v>
      </c>
      <c r="AC1155" s="3">
        <v>377.75400000000002</v>
      </c>
      <c r="AD1155" s="3">
        <v>354.15600000000001</v>
      </c>
      <c r="AE1155" s="3">
        <v>376.25</v>
      </c>
      <c r="AF1155" s="3">
        <v>377.78199999999998</v>
      </c>
      <c r="AG1155" s="3">
        <v>434.60199999999998</v>
      </c>
      <c r="AH1155" s="3">
        <v>461.79599999999999</v>
      </c>
      <c r="AI1155" s="3">
        <v>496.71899999999999</v>
      </c>
      <c r="AJ1155" s="3">
        <v>1239.049</v>
      </c>
      <c r="AK1155" s="3">
        <v>650.54700000000003</v>
      </c>
      <c r="AL1155" s="3">
        <v>630.75199999999995</v>
      </c>
      <c r="AM1155" s="3">
        <v>771.524</v>
      </c>
      <c r="AN1155" s="3">
        <v>880.21900000000005</v>
      </c>
      <c r="AO1155" s="3">
        <v>1047.287</v>
      </c>
      <c r="AP1155" s="3">
        <v>1276.51</v>
      </c>
      <c r="AQ1155" s="3">
        <v>1441.7460000000001</v>
      </c>
      <c r="AR1155" s="3">
        <v>1321.15</v>
      </c>
      <c r="AS1155" s="3">
        <v>1277.9749999999999</v>
      </c>
      <c r="AT1155" s="3">
        <v>1410.7</v>
      </c>
      <c r="AU1155" s="3">
        <v>1583.5930000000001</v>
      </c>
      <c r="AV1155" s="3">
        <v>1821.8040000000001</v>
      </c>
      <c r="AW1155" s="3">
        <v>2043.386</v>
      </c>
      <c r="AX1155" s="3">
        <v>2228.835</v>
      </c>
      <c r="AY1155" s="3">
        <v>2434.6239999999998</v>
      </c>
      <c r="AZ1155" s="3">
        <v>2645.6750000000002</v>
      </c>
      <c r="BA1155">
        <v>2856.473</v>
      </c>
      <c r="BB1155">
        <v>2016</v>
      </c>
    </row>
    <row r="1156" spans="1:54" hidden="1" x14ac:dyDescent="0.2">
      <c r="A1156">
        <v>748</v>
      </c>
      <c r="B1156" t="s">
        <v>536</v>
      </c>
      <c r="C1156" t="s">
        <v>261</v>
      </c>
      <c r="D1156" t="s">
        <v>121</v>
      </c>
      <c r="E1156" t="s">
        <v>260</v>
      </c>
      <c r="F1156" t="s">
        <v>259</v>
      </c>
      <c r="G1156" t="s">
        <v>217</v>
      </c>
      <c r="I1156" t="s">
        <v>258</v>
      </c>
      <c r="J1156" s="3" t="s">
        <v>215</v>
      </c>
      <c r="K1156" s="3" t="s">
        <v>215</v>
      </c>
      <c r="L1156" s="3" t="s">
        <v>215</v>
      </c>
      <c r="M1156" s="3" t="s">
        <v>215</v>
      </c>
      <c r="N1156" s="3" t="s">
        <v>215</v>
      </c>
      <c r="O1156" s="3">
        <v>11.534000000000001</v>
      </c>
      <c r="P1156" s="3">
        <v>12.608000000000001</v>
      </c>
      <c r="Q1156" s="3">
        <v>15.702999999999999</v>
      </c>
      <c r="R1156" s="3">
        <v>13.368</v>
      </c>
      <c r="S1156" s="3">
        <v>18.161000000000001</v>
      </c>
      <c r="T1156" s="3">
        <v>12.244</v>
      </c>
      <c r="U1156" s="3">
        <v>15.967000000000001</v>
      </c>
      <c r="V1156" s="3">
        <v>16.015999999999998</v>
      </c>
      <c r="W1156" s="3">
        <v>15.807</v>
      </c>
      <c r="X1156" s="3">
        <v>17.931000000000001</v>
      </c>
      <c r="Y1156" s="3">
        <v>18.882999999999999</v>
      </c>
      <c r="Z1156" s="3">
        <v>20.341000000000001</v>
      </c>
      <c r="AA1156" s="3">
        <v>19.550999999999998</v>
      </c>
      <c r="AB1156" s="3">
        <v>19.280999999999999</v>
      </c>
      <c r="AC1156" s="3">
        <v>20.364999999999998</v>
      </c>
      <c r="AD1156" s="3">
        <v>18.890999999999998</v>
      </c>
      <c r="AE1156" s="3">
        <v>18.113</v>
      </c>
      <c r="AF1156" s="3">
        <v>16.902999999999999</v>
      </c>
      <c r="AG1156" s="3">
        <v>17.786000000000001</v>
      </c>
      <c r="AH1156" s="3">
        <v>18.071999999999999</v>
      </c>
      <c r="AI1156" s="3">
        <v>17.234000000000002</v>
      </c>
      <c r="AJ1156" s="3">
        <v>40.750999999999998</v>
      </c>
      <c r="AK1156" s="3">
        <v>20.045999999999999</v>
      </c>
      <c r="AL1156" s="3">
        <v>16.829000000000001</v>
      </c>
      <c r="AM1156" s="3">
        <v>19.523</v>
      </c>
      <c r="AN1156" s="3">
        <v>19.791</v>
      </c>
      <c r="AO1156" s="3">
        <v>20.696000000000002</v>
      </c>
      <c r="AP1156" s="3">
        <v>22.393000000000001</v>
      </c>
      <c r="AQ1156" s="3">
        <v>24.417999999999999</v>
      </c>
      <c r="AR1156" s="3">
        <v>21.588000000000001</v>
      </c>
      <c r="AS1156" s="3">
        <v>20.736999999999998</v>
      </c>
      <c r="AT1156" s="3">
        <v>21.042000000000002</v>
      </c>
      <c r="AU1156" s="3">
        <v>21.687999999999999</v>
      </c>
      <c r="AV1156" s="3">
        <v>23.071999999999999</v>
      </c>
      <c r="AW1156" s="3">
        <v>23.927</v>
      </c>
      <c r="AX1156" s="3">
        <v>24.143000000000001</v>
      </c>
      <c r="AY1156" s="3">
        <v>24.381</v>
      </c>
      <c r="AZ1156" s="3">
        <v>24.489000000000001</v>
      </c>
      <c r="BA1156">
        <v>24.608000000000001</v>
      </c>
      <c r="BB1156">
        <v>2016</v>
      </c>
    </row>
    <row r="1157" spans="1:54" hidden="1" x14ac:dyDescent="0.2">
      <c r="A1157">
        <v>748</v>
      </c>
      <c r="B1157" t="s">
        <v>536</v>
      </c>
      <c r="C1157" t="s">
        <v>257</v>
      </c>
      <c r="D1157" t="s">
        <v>121</v>
      </c>
      <c r="E1157" t="s">
        <v>255</v>
      </c>
      <c r="F1157" t="s">
        <v>254</v>
      </c>
      <c r="G1157" t="s">
        <v>225</v>
      </c>
      <c r="H1157" t="s">
        <v>222</v>
      </c>
      <c r="I1157" t="s">
        <v>908</v>
      </c>
      <c r="J1157" s="3" t="s">
        <v>215</v>
      </c>
      <c r="K1157" s="3" t="s">
        <v>215</v>
      </c>
      <c r="L1157" s="3" t="s">
        <v>215</v>
      </c>
      <c r="M1157" s="3" t="s">
        <v>215</v>
      </c>
      <c r="N1157" s="3" t="s">
        <v>215</v>
      </c>
      <c r="O1157" s="3">
        <v>78.956000000000003</v>
      </c>
      <c r="P1157" s="3">
        <v>105.383</v>
      </c>
      <c r="Q1157" s="3">
        <v>133.26300000000001</v>
      </c>
      <c r="R1157" s="3">
        <v>122.65600000000001</v>
      </c>
      <c r="S1157" s="3">
        <v>113.16800000000001</v>
      </c>
      <c r="T1157" s="3">
        <v>134.06100000000001</v>
      </c>
      <c r="U1157" s="3">
        <v>139.69399999999999</v>
      </c>
      <c r="V1157" s="3">
        <v>135.983</v>
      </c>
      <c r="W1157" s="3">
        <v>182.03299999999999</v>
      </c>
      <c r="X1157" s="3">
        <v>211.01300000000001</v>
      </c>
      <c r="Y1157" s="3">
        <v>259.625</v>
      </c>
      <c r="Z1157" s="3">
        <v>293.93900000000002</v>
      </c>
      <c r="AA1157" s="3">
        <v>321.77100000000002</v>
      </c>
      <c r="AB1157" s="3">
        <v>367.39100000000002</v>
      </c>
      <c r="AC1157" s="3">
        <v>446.32499999999999</v>
      </c>
      <c r="AD1157" s="3">
        <v>417.988</v>
      </c>
      <c r="AE1157" s="3">
        <v>459.37400000000002</v>
      </c>
      <c r="AF1157" s="3">
        <v>489.16800000000001</v>
      </c>
      <c r="AG1157" s="3">
        <v>483.81</v>
      </c>
      <c r="AH1157" s="3">
        <v>582.37</v>
      </c>
      <c r="AI1157" s="3">
        <v>655.17499999999995</v>
      </c>
      <c r="AJ1157" s="3">
        <v>748.34900000000005</v>
      </c>
      <c r="AK1157" s="3">
        <v>833.58799999999997</v>
      </c>
      <c r="AL1157" s="3">
        <v>783.65599999999995</v>
      </c>
      <c r="AM1157" s="3">
        <v>956.43899999999996</v>
      </c>
      <c r="AN1157" s="3">
        <v>1083.2249999999999</v>
      </c>
      <c r="AO1157" s="3">
        <v>1163.3869999999999</v>
      </c>
      <c r="AP1157" s="3">
        <v>1453.721</v>
      </c>
      <c r="AQ1157" s="3">
        <v>1677.336</v>
      </c>
      <c r="AR1157" s="3">
        <v>1440.7619999999999</v>
      </c>
      <c r="AS1157" s="3">
        <v>1424.1569999999999</v>
      </c>
      <c r="AT1157" s="3">
        <v>1645.1110000000001</v>
      </c>
      <c r="AU1157" s="3">
        <v>2183.0189999999998</v>
      </c>
      <c r="AV1157" s="3">
        <v>2220.5590000000002</v>
      </c>
      <c r="AW1157" s="3">
        <v>2303.0079999999998</v>
      </c>
      <c r="AX1157" s="3">
        <v>2509.4879999999998</v>
      </c>
      <c r="AY1157" s="3">
        <v>2738.1930000000002</v>
      </c>
      <c r="AZ1157" s="3">
        <v>2974.1</v>
      </c>
      <c r="BA1157">
        <v>3209.3519999999999</v>
      </c>
      <c r="BB1157">
        <v>2016</v>
      </c>
    </row>
    <row r="1158" spans="1:54" hidden="1" x14ac:dyDescent="0.2">
      <c r="A1158">
        <v>748</v>
      </c>
      <c r="B1158" t="s">
        <v>536</v>
      </c>
      <c r="C1158" t="s">
        <v>256</v>
      </c>
      <c r="D1158" t="s">
        <v>121</v>
      </c>
      <c r="E1158" t="s">
        <v>255</v>
      </c>
      <c r="F1158" t="s">
        <v>254</v>
      </c>
      <c r="G1158" t="s">
        <v>217</v>
      </c>
      <c r="I1158" t="s">
        <v>253</v>
      </c>
      <c r="J1158" s="3" t="s">
        <v>215</v>
      </c>
      <c r="K1158" s="3" t="s">
        <v>215</v>
      </c>
      <c r="L1158" s="3" t="s">
        <v>215</v>
      </c>
      <c r="M1158" s="3" t="s">
        <v>215</v>
      </c>
      <c r="N1158" s="3" t="s">
        <v>215</v>
      </c>
      <c r="O1158" s="3">
        <v>11.32</v>
      </c>
      <c r="P1158" s="3">
        <v>14.944000000000001</v>
      </c>
      <c r="Q1158" s="3">
        <v>18.710999999999999</v>
      </c>
      <c r="R1158" s="3">
        <v>15.742000000000001</v>
      </c>
      <c r="S1158" s="3">
        <v>13.563000000000001</v>
      </c>
      <c r="T1158" s="3">
        <v>15.877000000000001</v>
      </c>
      <c r="U1158" s="3">
        <v>15.795</v>
      </c>
      <c r="V1158" s="3">
        <v>15.305</v>
      </c>
      <c r="W1158" s="3">
        <v>20.091999999999999</v>
      </c>
      <c r="X1158" s="3">
        <v>20.053000000000001</v>
      </c>
      <c r="Y1158" s="3">
        <v>21.859000000000002</v>
      </c>
      <c r="Z1158" s="3">
        <v>22.215</v>
      </c>
      <c r="AA1158" s="3">
        <v>22.523</v>
      </c>
      <c r="AB1158" s="3">
        <v>22.202000000000002</v>
      </c>
      <c r="AC1158" s="3">
        <v>24.062000000000001</v>
      </c>
      <c r="AD1158" s="3">
        <v>22.295000000000002</v>
      </c>
      <c r="AE1158" s="3">
        <v>22.114000000000001</v>
      </c>
      <c r="AF1158" s="3">
        <v>21.887</v>
      </c>
      <c r="AG1158" s="3">
        <v>19.8</v>
      </c>
      <c r="AH1158" s="3">
        <v>22.791</v>
      </c>
      <c r="AI1158" s="3">
        <v>22.731999999999999</v>
      </c>
      <c r="AJ1158" s="3">
        <v>24.611999999999998</v>
      </c>
      <c r="AK1158" s="3">
        <v>25.686</v>
      </c>
      <c r="AL1158" s="3">
        <v>20.908999999999999</v>
      </c>
      <c r="AM1158" s="3">
        <v>24.202999999999999</v>
      </c>
      <c r="AN1158" s="3">
        <v>24.355</v>
      </c>
      <c r="AO1158" s="3">
        <v>22.99</v>
      </c>
      <c r="AP1158" s="3">
        <v>25.501000000000001</v>
      </c>
      <c r="AQ1158" s="3">
        <v>28.408000000000001</v>
      </c>
      <c r="AR1158" s="3">
        <v>23.542000000000002</v>
      </c>
      <c r="AS1158" s="3">
        <v>23.109000000000002</v>
      </c>
      <c r="AT1158" s="3">
        <v>24.539000000000001</v>
      </c>
      <c r="AU1158" s="3">
        <v>29.896999999999998</v>
      </c>
      <c r="AV1158" s="3">
        <v>28.122</v>
      </c>
      <c r="AW1158" s="3">
        <v>26.966999999999999</v>
      </c>
      <c r="AX1158" s="3">
        <v>27.183</v>
      </c>
      <c r="AY1158" s="3">
        <v>27.420999999999999</v>
      </c>
      <c r="AZ1158" s="3">
        <v>27.529</v>
      </c>
      <c r="BA1158">
        <v>27.648</v>
      </c>
      <c r="BB1158">
        <v>2016</v>
      </c>
    </row>
    <row r="1159" spans="1:54" hidden="1" x14ac:dyDescent="0.2">
      <c r="A1159">
        <v>748</v>
      </c>
      <c r="B1159" t="s">
        <v>536</v>
      </c>
      <c r="C1159" t="s">
        <v>252</v>
      </c>
      <c r="D1159" t="s">
        <v>121</v>
      </c>
      <c r="E1159" t="s">
        <v>250</v>
      </c>
      <c r="F1159" t="s">
        <v>249</v>
      </c>
      <c r="G1159" t="s">
        <v>225</v>
      </c>
      <c r="H1159" t="s">
        <v>222</v>
      </c>
      <c r="I1159" t="s">
        <v>908</v>
      </c>
      <c r="J1159" s="3" t="s">
        <v>215</v>
      </c>
      <c r="K1159" s="3" t="s">
        <v>215</v>
      </c>
      <c r="L1159" s="3" t="s">
        <v>215</v>
      </c>
      <c r="M1159" s="3" t="s">
        <v>215</v>
      </c>
      <c r="N1159" s="3" t="s">
        <v>215</v>
      </c>
      <c r="O1159" s="3">
        <v>1.494</v>
      </c>
      <c r="P1159" s="3">
        <v>-16.472999999999999</v>
      </c>
      <c r="Q1159" s="3">
        <v>-21.422999999999998</v>
      </c>
      <c r="R1159" s="3">
        <v>-18.495999999999999</v>
      </c>
      <c r="S1159" s="3">
        <v>38.369999999999997</v>
      </c>
      <c r="T1159" s="3">
        <v>-30.675999999999998</v>
      </c>
      <c r="U1159" s="3">
        <v>1.5229999999999999</v>
      </c>
      <c r="V1159" s="3">
        <v>6.3209999999999997</v>
      </c>
      <c r="W1159" s="3">
        <v>-38.826000000000001</v>
      </c>
      <c r="X1159" s="3">
        <v>-22.332999999999998</v>
      </c>
      <c r="Y1159" s="3">
        <v>-35.341000000000001</v>
      </c>
      <c r="Z1159" s="3">
        <v>-24.792999999999999</v>
      </c>
      <c r="AA1159" s="3">
        <v>-42.463999999999999</v>
      </c>
      <c r="AB1159" s="3">
        <v>-48.344999999999999</v>
      </c>
      <c r="AC1159" s="3">
        <v>-68.570999999999998</v>
      </c>
      <c r="AD1159" s="3">
        <v>-63.832000000000001</v>
      </c>
      <c r="AE1159" s="3">
        <v>-83.123999999999995</v>
      </c>
      <c r="AF1159" s="3">
        <v>-111.386</v>
      </c>
      <c r="AG1159" s="3">
        <v>-49.207999999999998</v>
      </c>
      <c r="AH1159" s="3">
        <v>-120.574</v>
      </c>
      <c r="AI1159" s="3">
        <v>-158.45599999999999</v>
      </c>
      <c r="AJ1159" s="3">
        <v>490.69900000000001</v>
      </c>
      <c r="AK1159" s="3">
        <v>-183.041</v>
      </c>
      <c r="AL1159" s="3">
        <v>-152.904</v>
      </c>
      <c r="AM1159" s="3">
        <v>-184.91499999999999</v>
      </c>
      <c r="AN1159" s="3">
        <v>-203.006</v>
      </c>
      <c r="AO1159" s="3">
        <v>-116.1</v>
      </c>
      <c r="AP1159" s="3">
        <v>-177.21100000000001</v>
      </c>
      <c r="AQ1159" s="3">
        <v>-235.59100000000001</v>
      </c>
      <c r="AR1159" s="3">
        <v>-119.61199999999999</v>
      </c>
      <c r="AS1159" s="3">
        <v>-146.18199999999999</v>
      </c>
      <c r="AT1159" s="3">
        <v>-234.411</v>
      </c>
      <c r="AU1159" s="3">
        <v>-599.42600000000004</v>
      </c>
      <c r="AV1159" s="3">
        <v>-398.755</v>
      </c>
      <c r="AW1159" s="3">
        <v>-259.62200000000001</v>
      </c>
      <c r="AX1159" s="3">
        <v>-280.65300000000002</v>
      </c>
      <c r="AY1159" s="3">
        <v>-303.56900000000002</v>
      </c>
      <c r="AZ1159" s="3">
        <v>-328.42399999999998</v>
      </c>
      <c r="BA1159">
        <v>-352.87900000000002</v>
      </c>
      <c r="BB1159">
        <v>2016</v>
      </c>
    </row>
    <row r="1160" spans="1:54" hidden="1" x14ac:dyDescent="0.2">
      <c r="A1160">
        <v>748</v>
      </c>
      <c r="B1160" t="s">
        <v>536</v>
      </c>
      <c r="C1160" t="s">
        <v>251</v>
      </c>
      <c r="D1160" t="s">
        <v>121</v>
      </c>
      <c r="E1160" t="s">
        <v>250</v>
      </c>
      <c r="F1160" t="s">
        <v>249</v>
      </c>
      <c r="G1160" t="s">
        <v>217</v>
      </c>
      <c r="I1160" t="s">
        <v>248</v>
      </c>
      <c r="J1160" s="3" t="s">
        <v>215</v>
      </c>
      <c r="K1160" s="3" t="s">
        <v>215</v>
      </c>
      <c r="L1160" s="3" t="s">
        <v>215</v>
      </c>
      <c r="M1160" s="3" t="s">
        <v>215</v>
      </c>
      <c r="N1160" s="3" t="s">
        <v>215</v>
      </c>
      <c r="O1160" s="3">
        <v>0.214</v>
      </c>
      <c r="P1160" s="3">
        <v>-2.3359999999999999</v>
      </c>
      <c r="Q1160" s="3">
        <v>-3.008</v>
      </c>
      <c r="R1160" s="3">
        <v>-2.3740000000000001</v>
      </c>
      <c r="S1160" s="3">
        <v>4.5990000000000002</v>
      </c>
      <c r="T1160" s="3">
        <v>-3.633</v>
      </c>
      <c r="U1160" s="3">
        <v>0.17199999999999999</v>
      </c>
      <c r="V1160" s="3">
        <v>0.71099999999999997</v>
      </c>
      <c r="W1160" s="3">
        <v>-4.2859999999999996</v>
      </c>
      <c r="X1160" s="3">
        <v>-2.1219999999999999</v>
      </c>
      <c r="Y1160" s="3">
        <v>-2.9750000000000001</v>
      </c>
      <c r="Z1160" s="3">
        <v>-1.8740000000000001</v>
      </c>
      <c r="AA1160" s="3">
        <v>-2.972</v>
      </c>
      <c r="AB1160" s="3">
        <v>-2.9220000000000002</v>
      </c>
      <c r="AC1160" s="3">
        <v>-3.6970000000000001</v>
      </c>
      <c r="AD1160" s="3">
        <v>-3.4049999999999998</v>
      </c>
      <c r="AE1160" s="3">
        <v>-4.0019999999999998</v>
      </c>
      <c r="AF1160" s="3">
        <v>-4.984</v>
      </c>
      <c r="AG1160" s="3">
        <v>-2.0139999999999998</v>
      </c>
      <c r="AH1160" s="3">
        <v>-4.7190000000000003</v>
      </c>
      <c r="AI1160" s="3">
        <v>-5.4980000000000002</v>
      </c>
      <c r="AJ1160" s="3">
        <v>16.138999999999999</v>
      </c>
      <c r="AK1160" s="3">
        <v>-5.64</v>
      </c>
      <c r="AL1160" s="3">
        <v>-4.08</v>
      </c>
      <c r="AM1160" s="3">
        <v>-4.6790000000000003</v>
      </c>
      <c r="AN1160" s="3">
        <v>-4.5640000000000001</v>
      </c>
      <c r="AO1160" s="3">
        <v>-2.294</v>
      </c>
      <c r="AP1160" s="3">
        <v>-3.109</v>
      </c>
      <c r="AQ1160" s="3">
        <v>-3.99</v>
      </c>
      <c r="AR1160" s="3">
        <v>-1.954</v>
      </c>
      <c r="AS1160" s="3">
        <v>-2.3719999999999999</v>
      </c>
      <c r="AT1160" s="3">
        <v>-3.496</v>
      </c>
      <c r="AU1160" s="3">
        <v>-8.2089999999999996</v>
      </c>
      <c r="AV1160" s="3">
        <v>-5.05</v>
      </c>
      <c r="AW1160" s="3">
        <v>-3.04</v>
      </c>
      <c r="AX1160" s="3">
        <v>-3.04</v>
      </c>
      <c r="AY1160" s="3">
        <v>-3.04</v>
      </c>
      <c r="AZ1160" s="3">
        <v>-3.04</v>
      </c>
      <c r="BA1160">
        <v>-3.04</v>
      </c>
      <c r="BB1160">
        <v>2016</v>
      </c>
    </row>
    <row r="1161" spans="1:54" hidden="1" x14ac:dyDescent="0.2">
      <c r="A1161">
        <v>748</v>
      </c>
      <c r="B1161" t="s">
        <v>536</v>
      </c>
      <c r="C1161" t="s">
        <v>247</v>
      </c>
      <c r="D1161" t="s">
        <v>121</v>
      </c>
      <c r="E1161" t="s">
        <v>245</v>
      </c>
      <c r="F1161" t="s">
        <v>244</v>
      </c>
      <c r="G1161" t="s">
        <v>225</v>
      </c>
      <c r="H1161" t="s">
        <v>222</v>
      </c>
    </row>
    <row r="1162" spans="1:54" hidden="1" x14ac:dyDescent="0.2">
      <c r="A1162">
        <v>748</v>
      </c>
      <c r="B1162" t="s">
        <v>536</v>
      </c>
      <c r="C1162" t="s">
        <v>246</v>
      </c>
      <c r="D1162" t="s">
        <v>121</v>
      </c>
      <c r="E1162" t="s">
        <v>245</v>
      </c>
      <c r="F1162" t="s">
        <v>244</v>
      </c>
      <c r="G1162" t="s">
        <v>243</v>
      </c>
    </row>
    <row r="1163" spans="1:54" hidden="1" x14ac:dyDescent="0.2">
      <c r="A1163">
        <v>748</v>
      </c>
      <c r="B1163" t="s">
        <v>536</v>
      </c>
      <c r="C1163" t="s">
        <v>242</v>
      </c>
      <c r="D1163" t="s">
        <v>121</v>
      </c>
      <c r="E1163" t="s">
        <v>240</v>
      </c>
      <c r="F1163" t="s">
        <v>239</v>
      </c>
      <c r="G1163" t="s">
        <v>225</v>
      </c>
      <c r="H1163" t="s">
        <v>222</v>
      </c>
      <c r="I1163" t="s">
        <v>908</v>
      </c>
      <c r="J1163" s="3" t="s">
        <v>215</v>
      </c>
      <c r="K1163" s="3" t="s">
        <v>215</v>
      </c>
      <c r="L1163" s="3" t="s">
        <v>215</v>
      </c>
      <c r="M1163" s="3" t="s">
        <v>215</v>
      </c>
      <c r="N1163" s="3" t="s">
        <v>215</v>
      </c>
      <c r="O1163" s="3">
        <v>8.5540000000000003</v>
      </c>
      <c r="P1163" s="3">
        <v>-9.2430000000000003</v>
      </c>
      <c r="Q1163" s="3">
        <v>-12.753</v>
      </c>
      <c r="R1163" s="3">
        <v>-9.4359999999999999</v>
      </c>
      <c r="S1163" s="3">
        <v>46.27</v>
      </c>
      <c r="T1163" s="3">
        <v>-22.225999999999999</v>
      </c>
      <c r="U1163" s="3">
        <v>12.503</v>
      </c>
      <c r="V1163" s="3">
        <v>17.690000000000001</v>
      </c>
      <c r="W1163" s="3">
        <v>-26.439</v>
      </c>
      <c r="X1163" s="3">
        <v>-7.3719999999999999</v>
      </c>
      <c r="Y1163" s="3">
        <v>-18.917000000000002</v>
      </c>
      <c r="Z1163" s="3">
        <v>-13.297000000000001</v>
      </c>
      <c r="AA1163" s="3">
        <v>-30.742000000000001</v>
      </c>
      <c r="AB1163" s="3">
        <v>-35.642000000000003</v>
      </c>
      <c r="AC1163" s="3">
        <v>-54.908999999999999</v>
      </c>
      <c r="AD1163" s="3">
        <v>-47.213000000000001</v>
      </c>
      <c r="AE1163" s="3">
        <v>-65.653999999999996</v>
      </c>
      <c r="AF1163" s="3">
        <v>-94.622</v>
      </c>
      <c r="AG1163" s="3">
        <v>-32.421999999999997</v>
      </c>
      <c r="AH1163" s="3">
        <v>-101.447</v>
      </c>
      <c r="AI1163" s="3">
        <v>-140.29300000000001</v>
      </c>
      <c r="AJ1163" s="3">
        <v>508.048</v>
      </c>
      <c r="AK1163" s="3">
        <v>-169.98599999999999</v>
      </c>
      <c r="AL1163" s="3">
        <v>-140.21</v>
      </c>
      <c r="AM1163" s="3">
        <v>-168.04400000000001</v>
      </c>
      <c r="AN1163" s="3">
        <v>-181.65100000000001</v>
      </c>
      <c r="AO1163" s="3">
        <v>-87.808999999999997</v>
      </c>
      <c r="AP1163" s="3">
        <v>-135.40600000000001</v>
      </c>
      <c r="AQ1163" s="3">
        <v>-200.89099999999999</v>
      </c>
      <c r="AR1163" s="3">
        <v>-75.599999999999994</v>
      </c>
      <c r="AS1163" s="3">
        <v>-102.43</v>
      </c>
      <c r="AT1163" s="3">
        <v>-169.06399999999999</v>
      </c>
      <c r="AU1163" s="3">
        <v>-529.97199999999998</v>
      </c>
      <c r="AV1163" s="3">
        <v>-298.54500000000002</v>
      </c>
      <c r="AW1163" s="3">
        <v>-154.01900000000001</v>
      </c>
      <c r="AX1163" s="3">
        <v>-160.292</v>
      </c>
      <c r="AY1163" s="3">
        <v>-166.14500000000001</v>
      </c>
      <c r="AZ1163" s="3">
        <v>-176.416</v>
      </c>
      <c r="BA1163">
        <v>-186.11199999999999</v>
      </c>
      <c r="BB1163">
        <v>2016</v>
      </c>
    </row>
    <row r="1164" spans="1:54" hidden="1" x14ac:dyDescent="0.2">
      <c r="A1164">
        <v>748</v>
      </c>
      <c r="B1164" t="s">
        <v>536</v>
      </c>
      <c r="C1164" t="s">
        <v>241</v>
      </c>
      <c r="D1164" t="s">
        <v>121</v>
      </c>
      <c r="E1164" t="s">
        <v>240</v>
      </c>
      <c r="F1164" t="s">
        <v>239</v>
      </c>
      <c r="G1164" t="s">
        <v>217</v>
      </c>
      <c r="I1164" t="s">
        <v>238</v>
      </c>
      <c r="J1164" s="3" t="s">
        <v>215</v>
      </c>
      <c r="K1164" s="3" t="s">
        <v>215</v>
      </c>
      <c r="L1164" s="3" t="s">
        <v>215</v>
      </c>
      <c r="M1164" s="3" t="s">
        <v>215</v>
      </c>
      <c r="N1164" s="3" t="s">
        <v>215</v>
      </c>
      <c r="O1164" s="3">
        <v>1.226</v>
      </c>
      <c r="P1164" s="3">
        <v>-1.3109999999999999</v>
      </c>
      <c r="Q1164" s="3">
        <v>-1.7909999999999999</v>
      </c>
      <c r="R1164" s="3">
        <v>-1.2110000000000001</v>
      </c>
      <c r="S1164" s="3">
        <v>5.5449999999999999</v>
      </c>
      <c r="T1164" s="3">
        <v>-2.6320000000000001</v>
      </c>
      <c r="U1164" s="3">
        <v>1.4139999999999999</v>
      </c>
      <c r="V1164" s="3">
        <v>1.9910000000000001</v>
      </c>
      <c r="W1164" s="3">
        <v>-2.9180000000000001</v>
      </c>
      <c r="X1164" s="3">
        <v>-0.70099999999999996</v>
      </c>
      <c r="Y1164" s="3">
        <v>-1.593</v>
      </c>
      <c r="Z1164" s="3">
        <v>-1.0049999999999999</v>
      </c>
      <c r="AA1164" s="3">
        <v>-2.1520000000000001</v>
      </c>
      <c r="AB1164" s="3">
        <v>-2.1539999999999999</v>
      </c>
      <c r="AC1164" s="3">
        <v>-2.96</v>
      </c>
      <c r="AD1164" s="3">
        <v>-2.5179999999999998</v>
      </c>
      <c r="AE1164" s="3">
        <v>-3.161</v>
      </c>
      <c r="AF1164" s="3">
        <v>-4.234</v>
      </c>
      <c r="AG1164" s="3">
        <v>-1.327</v>
      </c>
      <c r="AH1164" s="3">
        <v>-3.97</v>
      </c>
      <c r="AI1164" s="3">
        <v>-4.8680000000000003</v>
      </c>
      <c r="AJ1164" s="3">
        <v>16.709</v>
      </c>
      <c r="AK1164" s="3">
        <v>-5.2380000000000004</v>
      </c>
      <c r="AL1164" s="3">
        <v>-3.7410000000000001</v>
      </c>
      <c r="AM1164" s="3">
        <v>-4.2519999999999998</v>
      </c>
      <c r="AN1164" s="3">
        <v>-4.0839999999999996</v>
      </c>
      <c r="AO1164" s="3">
        <v>-1.7350000000000001</v>
      </c>
      <c r="AP1164" s="3">
        <v>-2.375</v>
      </c>
      <c r="AQ1164" s="3">
        <v>-3.4020000000000001</v>
      </c>
      <c r="AR1164" s="3">
        <v>-1.2350000000000001</v>
      </c>
      <c r="AS1164" s="3">
        <v>-1.6619999999999999</v>
      </c>
      <c r="AT1164" s="3">
        <v>-2.5219999999999998</v>
      </c>
      <c r="AU1164" s="3">
        <v>-7.258</v>
      </c>
      <c r="AV1164" s="3">
        <v>-3.7810000000000001</v>
      </c>
      <c r="AW1164" s="3">
        <v>-1.8029999999999999</v>
      </c>
      <c r="AX1164" s="3">
        <v>-1.736</v>
      </c>
      <c r="AY1164" s="3">
        <v>-1.6639999999999999</v>
      </c>
      <c r="AZ1164" s="3">
        <v>-1.633</v>
      </c>
      <c r="BA1164">
        <v>-1.603</v>
      </c>
      <c r="BB1164">
        <v>2016</v>
      </c>
    </row>
    <row r="1165" spans="1:54" hidden="1" x14ac:dyDescent="0.2">
      <c r="A1165">
        <v>748</v>
      </c>
      <c r="B1165" t="s">
        <v>536</v>
      </c>
      <c r="C1165" t="s">
        <v>237</v>
      </c>
      <c r="D1165" t="s">
        <v>121</v>
      </c>
      <c r="E1165" t="s">
        <v>235</v>
      </c>
      <c r="F1165" t="s">
        <v>234</v>
      </c>
      <c r="G1165" t="s">
        <v>225</v>
      </c>
      <c r="H1165" t="s">
        <v>222</v>
      </c>
    </row>
    <row r="1166" spans="1:54" hidden="1" x14ac:dyDescent="0.2">
      <c r="A1166">
        <v>748</v>
      </c>
      <c r="B1166" t="s">
        <v>536</v>
      </c>
      <c r="C1166" t="s">
        <v>236</v>
      </c>
      <c r="D1166" t="s">
        <v>121</v>
      </c>
      <c r="E1166" t="s">
        <v>235</v>
      </c>
      <c r="F1166" t="s">
        <v>234</v>
      </c>
      <c r="G1166" t="s">
        <v>217</v>
      </c>
    </row>
    <row r="1167" spans="1:54" hidden="1" x14ac:dyDescent="0.2">
      <c r="A1167">
        <v>748</v>
      </c>
      <c r="B1167" t="s">
        <v>536</v>
      </c>
      <c r="C1167" t="s">
        <v>233</v>
      </c>
      <c r="D1167" t="s">
        <v>121</v>
      </c>
      <c r="E1167" t="s">
        <v>231</v>
      </c>
      <c r="F1167" t="s">
        <v>230</v>
      </c>
      <c r="G1167" t="s">
        <v>225</v>
      </c>
      <c r="H1167" t="s">
        <v>222</v>
      </c>
      <c r="I1167" t="s">
        <v>908</v>
      </c>
      <c r="J1167" s="3" t="s">
        <v>215</v>
      </c>
      <c r="K1167" s="3" t="s">
        <v>215</v>
      </c>
      <c r="L1167" s="3" t="s">
        <v>215</v>
      </c>
      <c r="M1167" s="3" t="s">
        <v>215</v>
      </c>
      <c r="N1167" s="3" t="s">
        <v>215</v>
      </c>
      <c r="O1167" s="3" t="s">
        <v>215</v>
      </c>
      <c r="P1167" s="3" t="s">
        <v>215</v>
      </c>
      <c r="Q1167" s="3" t="s">
        <v>215</v>
      </c>
      <c r="R1167" s="3" t="s">
        <v>215</v>
      </c>
      <c r="S1167" s="3" t="s">
        <v>215</v>
      </c>
      <c r="T1167" s="3" t="s">
        <v>215</v>
      </c>
      <c r="U1167" s="3" t="s">
        <v>215</v>
      </c>
      <c r="V1167" s="3" t="s">
        <v>215</v>
      </c>
      <c r="W1167" s="3" t="s">
        <v>215</v>
      </c>
      <c r="X1167" s="3" t="s">
        <v>215</v>
      </c>
      <c r="Y1167" s="3" t="s">
        <v>215</v>
      </c>
      <c r="Z1167" s="3" t="s">
        <v>215</v>
      </c>
      <c r="AA1167" s="3" t="s">
        <v>215</v>
      </c>
      <c r="AB1167" s="3" t="s">
        <v>215</v>
      </c>
      <c r="AC1167" s="3" t="s">
        <v>215</v>
      </c>
      <c r="AD1167" s="3" t="s">
        <v>215</v>
      </c>
      <c r="AE1167" s="3" t="s">
        <v>215</v>
      </c>
      <c r="AF1167" s="3">
        <v>1087.741</v>
      </c>
      <c r="AG1167" s="3">
        <v>1090.2660000000001</v>
      </c>
      <c r="AH1167" s="3">
        <v>1171.241</v>
      </c>
      <c r="AI1167" s="3">
        <v>1270.8150000000001</v>
      </c>
      <c r="AJ1167" s="3">
        <v>687.14700000000005</v>
      </c>
      <c r="AK1167" s="3">
        <v>832.30399999999997</v>
      </c>
      <c r="AL1167" s="3">
        <v>959.94799999999998</v>
      </c>
      <c r="AM1167" s="3">
        <v>1150.829</v>
      </c>
      <c r="AN1167" s="3">
        <v>1365.7239999999999</v>
      </c>
      <c r="AO1167" s="3">
        <v>1422.4680000000001</v>
      </c>
      <c r="AP1167" s="3">
        <v>1606.6590000000001</v>
      </c>
      <c r="AQ1167" s="3">
        <v>1699.9490000000001</v>
      </c>
      <c r="AR1167" s="3">
        <v>1859.664</v>
      </c>
      <c r="AS1167" s="3">
        <v>2204.181</v>
      </c>
      <c r="AT1167" s="3">
        <v>2566.2979999999998</v>
      </c>
      <c r="AU1167" s="3">
        <v>2798.5920000000001</v>
      </c>
      <c r="AV1167" s="3">
        <v>3236.43</v>
      </c>
      <c r="AW1167" s="3">
        <v>3530.607</v>
      </c>
      <c r="AX1167" s="3">
        <v>3856.9690000000001</v>
      </c>
      <c r="AY1167" s="3">
        <v>4155.5559999999996</v>
      </c>
      <c r="AZ1167" s="3">
        <v>4479.6509999999998</v>
      </c>
      <c r="BA1167">
        <v>4823.915</v>
      </c>
      <c r="BB1167">
        <v>2016</v>
      </c>
    </row>
    <row r="1168" spans="1:54" hidden="1" x14ac:dyDescent="0.2">
      <c r="A1168">
        <v>748</v>
      </c>
      <c r="B1168" t="s">
        <v>536</v>
      </c>
      <c r="C1168" t="s">
        <v>232</v>
      </c>
      <c r="D1168" t="s">
        <v>121</v>
      </c>
      <c r="E1168" t="s">
        <v>231</v>
      </c>
      <c r="F1168" t="s">
        <v>230</v>
      </c>
      <c r="G1168" t="s">
        <v>217</v>
      </c>
      <c r="I1168" t="s">
        <v>229</v>
      </c>
      <c r="J1168" s="3" t="s">
        <v>215</v>
      </c>
      <c r="K1168" s="3" t="s">
        <v>215</v>
      </c>
      <c r="L1168" s="3" t="s">
        <v>215</v>
      </c>
      <c r="M1168" s="3" t="s">
        <v>215</v>
      </c>
      <c r="N1168" s="3" t="s">
        <v>215</v>
      </c>
      <c r="O1168" s="3" t="s">
        <v>215</v>
      </c>
      <c r="P1168" s="3" t="s">
        <v>215</v>
      </c>
      <c r="Q1168" s="3" t="s">
        <v>215</v>
      </c>
      <c r="R1168" s="3" t="s">
        <v>215</v>
      </c>
      <c r="S1168" s="3" t="s">
        <v>215</v>
      </c>
      <c r="T1168" s="3" t="s">
        <v>215</v>
      </c>
      <c r="U1168" s="3" t="s">
        <v>215</v>
      </c>
      <c r="V1168" s="3" t="s">
        <v>215</v>
      </c>
      <c r="W1168" s="3" t="s">
        <v>215</v>
      </c>
      <c r="X1168" s="3" t="s">
        <v>215</v>
      </c>
      <c r="Y1168" s="3" t="s">
        <v>215</v>
      </c>
      <c r="Z1168" s="3" t="s">
        <v>215</v>
      </c>
      <c r="AA1168" s="3" t="s">
        <v>215</v>
      </c>
      <c r="AB1168" s="3" t="s">
        <v>215</v>
      </c>
      <c r="AC1168" s="3" t="s">
        <v>215</v>
      </c>
      <c r="AD1168" s="3" t="s">
        <v>215</v>
      </c>
      <c r="AE1168" s="3" t="s">
        <v>215</v>
      </c>
      <c r="AF1168" s="3">
        <v>48.668999999999997</v>
      </c>
      <c r="AG1168" s="3">
        <v>44.619</v>
      </c>
      <c r="AH1168" s="3">
        <v>45.835999999999999</v>
      </c>
      <c r="AI1168" s="3">
        <v>44.091999999999999</v>
      </c>
      <c r="AJ1168" s="3">
        <v>22.599</v>
      </c>
      <c r="AK1168" s="3">
        <v>25.646999999999998</v>
      </c>
      <c r="AL1168" s="3">
        <v>25.611999999999998</v>
      </c>
      <c r="AM1168" s="3">
        <v>29.122</v>
      </c>
      <c r="AN1168" s="3">
        <v>30.707000000000001</v>
      </c>
      <c r="AO1168" s="3">
        <v>28.11</v>
      </c>
      <c r="AP1168" s="3">
        <v>28.184000000000001</v>
      </c>
      <c r="AQ1168" s="3">
        <v>28.791</v>
      </c>
      <c r="AR1168" s="3">
        <v>30.387</v>
      </c>
      <c r="AS1168" s="3">
        <v>35.767000000000003</v>
      </c>
      <c r="AT1168" s="3">
        <v>38.279000000000003</v>
      </c>
      <c r="AU1168" s="3">
        <v>38.326999999999998</v>
      </c>
      <c r="AV1168" s="3">
        <v>40.987000000000002</v>
      </c>
      <c r="AW1168" s="3">
        <v>41.341000000000001</v>
      </c>
      <c r="AX1168" s="3">
        <v>41.777999999999999</v>
      </c>
      <c r="AY1168" s="3">
        <v>41.615000000000002</v>
      </c>
      <c r="AZ1168" s="3">
        <v>41.465000000000003</v>
      </c>
      <c r="BA1168">
        <v>41.557000000000002</v>
      </c>
      <c r="BB1168">
        <v>2016</v>
      </c>
    </row>
    <row r="1169" spans="1:54" hidden="1" x14ac:dyDescent="0.2">
      <c r="A1169">
        <v>748</v>
      </c>
      <c r="B1169" t="s">
        <v>536</v>
      </c>
      <c r="C1169" t="s">
        <v>228</v>
      </c>
      <c r="D1169" t="s">
        <v>121</v>
      </c>
      <c r="E1169" t="s">
        <v>227</v>
      </c>
      <c r="F1169" t="s">
        <v>226</v>
      </c>
      <c r="G1169" t="s">
        <v>225</v>
      </c>
      <c r="H1169" t="s">
        <v>222</v>
      </c>
      <c r="I1169" t="s">
        <v>908</v>
      </c>
      <c r="J1169" s="3">
        <v>448.17899999999997</v>
      </c>
      <c r="K1169" s="3">
        <v>501.512</v>
      </c>
      <c r="L1169" s="3">
        <v>564.95899999999995</v>
      </c>
      <c r="M1169" s="3">
        <v>598.71900000000005</v>
      </c>
      <c r="N1169" s="3">
        <v>613.65499999999997</v>
      </c>
      <c r="O1169" s="3">
        <v>697.47799999999995</v>
      </c>
      <c r="P1169" s="3">
        <v>705.18399999999997</v>
      </c>
      <c r="Q1169" s="3">
        <v>712.22199999999998</v>
      </c>
      <c r="R1169" s="3">
        <v>779.18299999999999</v>
      </c>
      <c r="S1169" s="3">
        <v>834.39400000000001</v>
      </c>
      <c r="T1169" s="3">
        <v>844.375</v>
      </c>
      <c r="U1169" s="3">
        <v>884.41800000000001</v>
      </c>
      <c r="V1169" s="3">
        <v>888.48900000000003</v>
      </c>
      <c r="W1169" s="3">
        <v>905.98900000000003</v>
      </c>
      <c r="X1169" s="3">
        <v>1052.2739999999999</v>
      </c>
      <c r="Y1169" s="3">
        <v>1187.7329999999999</v>
      </c>
      <c r="Z1169" s="3">
        <v>1323.1559999999999</v>
      </c>
      <c r="AA1169" s="3">
        <v>1428.6289999999999</v>
      </c>
      <c r="AB1169" s="3">
        <v>1654.7570000000001</v>
      </c>
      <c r="AC1169" s="3">
        <v>1854.9</v>
      </c>
      <c r="AD1169" s="3">
        <v>1874.7809999999999</v>
      </c>
      <c r="AE1169" s="3">
        <v>2077.259</v>
      </c>
      <c r="AF1169" s="3">
        <v>2234.9580000000001</v>
      </c>
      <c r="AG1169" s="3">
        <v>2443.5030000000002</v>
      </c>
      <c r="AH1169" s="3">
        <v>2555.288</v>
      </c>
      <c r="AI1169" s="3">
        <v>2882.2080000000001</v>
      </c>
      <c r="AJ1169" s="3">
        <v>3040.5419999999999</v>
      </c>
      <c r="AK1169" s="3">
        <v>3245.2460000000001</v>
      </c>
      <c r="AL1169" s="3">
        <v>3747.9690000000001</v>
      </c>
      <c r="AM1169" s="3">
        <v>3951.81</v>
      </c>
      <c r="AN1169" s="3">
        <v>4447.57</v>
      </c>
      <c r="AO1169" s="3">
        <v>5060.3220000000001</v>
      </c>
      <c r="AP1169" s="3">
        <v>5700.5780000000004</v>
      </c>
      <c r="AQ1169" s="3">
        <v>5904.4</v>
      </c>
      <c r="AR1169" s="3">
        <v>6119.9409999999998</v>
      </c>
      <c r="AS1169" s="3">
        <v>6162.67</v>
      </c>
      <c r="AT1169" s="3">
        <v>6704.2</v>
      </c>
      <c r="AU1169" s="3">
        <v>7301.8</v>
      </c>
      <c r="AV1169" s="3">
        <v>7896.3</v>
      </c>
      <c r="AW1169" s="3">
        <v>8540.2049999999999</v>
      </c>
      <c r="AX1169" s="3">
        <v>9231.9930000000004</v>
      </c>
      <c r="AY1169" s="3">
        <v>9985.8320000000003</v>
      </c>
      <c r="AZ1169" s="3">
        <v>10803.427</v>
      </c>
      <c r="BA1169">
        <v>11607.862999999999</v>
      </c>
      <c r="BB1169">
        <v>2016</v>
      </c>
    </row>
    <row r="1170" spans="1:54" hidden="1" x14ac:dyDescent="0.2">
      <c r="A1170">
        <v>748</v>
      </c>
      <c r="B1170" t="s">
        <v>536</v>
      </c>
      <c r="C1170" t="s">
        <v>224</v>
      </c>
      <c r="D1170" t="s">
        <v>121</v>
      </c>
      <c r="E1170" t="s">
        <v>219</v>
      </c>
      <c r="F1170" t="s">
        <v>218</v>
      </c>
      <c r="G1170" t="s">
        <v>223</v>
      </c>
      <c r="H1170" t="s">
        <v>222</v>
      </c>
      <c r="I1170" t="s">
        <v>909</v>
      </c>
      <c r="J1170" s="3">
        <v>-2.5000000000000001E-2</v>
      </c>
      <c r="K1170" s="3">
        <v>-3.5999999999999997E-2</v>
      </c>
      <c r="L1170" s="3">
        <v>-8.3000000000000004E-2</v>
      </c>
      <c r="M1170" s="3">
        <v>-5.6000000000000001E-2</v>
      </c>
      <c r="N1170" s="3">
        <v>7.0000000000000001E-3</v>
      </c>
      <c r="O1170" s="3">
        <v>-6.7000000000000004E-2</v>
      </c>
      <c r="P1170" s="3">
        <v>-3.7999999999999999E-2</v>
      </c>
      <c r="Q1170" s="3">
        <v>-8.7999999999999995E-2</v>
      </c>
      <c r="R1170" s="3">
        <v>-0.108</v>
      </c>
      <c r="S1170" s="3">
        <v>-2.9000000000000001E-2</v>
      </c>
      <c r="T1170" s="3">
        <v>-0.13100000000000001</v>
      </c>
      <c r="U1170" s="3">
        <v>-0.16</v>
      </c>
      <c r="V1170" s="3">
        <v>-0.159</v>
      </c>
      <c r="W1170" s="3">
        <v>-0.14299999999999999</v>
      </c>
      <c r="X1170" s="3">
        <v>-1.9E-2</v>
      </c>
      <c r="Y1170" s="3">
        <v>-9.1999999999999998E-2</v>
      </c>
      <c r="Z1170" s="3">
        <v>-0.21099999999999999</v>
      </c>
      <c r="AA1170" s="3">
        <v>-0.223</v>
      </c>
      <c r="AB1170" s="3">
        <v>-0.20799999999999999</v>
      </c>
      <c r="AC1170" s="3">
        <v>-0.33700000000000002</v>
      </c>
      <c r="AD1170" s="3">
        <v>-0.34599999999999997</v>
      </c>
      <c r="AE1170" s="3">
        <v>-0.33900000000000002</v>
      </c>
      <c r="AF1170" s="3">
        <v>-0.35099999999999998</v>
      </c>
      <c r="AG1170" s="3">
        <v>-0.40600000000000003</v>
      </c>
      <c r="AH1170" s="3">
        <v>-0.53200000000000003</v>
      </c>
      <c r="AI1170" s="3">
        <v>-0.63500000000000001</v>
      </c>
      <c r="AJ1170" s="3">
        <v>-0.55400000000000005</v>
      </c>
      <c r="AK1170" s="3">
        <v>-0.56100000000000005</v>
      </c>
      <c r="AL1170" s="3">
        <v>-0.96399999999999997</v>
      </c>
      <c r="AM1170" s="3">
        <v>-0.39500000000000002</v>
      </c>
      <c r="AN1170" s="3">
        <v>-0.20399999999999999</v>
      </c>
      <c r="AO1170" s="3">
        <v>-0.42499999999999999</v>
      </c>
      <c r="AP1170" s="3">
        <v>-0.751</v>
      </c>
      <c r="AQ1170" s="3">
        <v>-1.3460000000000001</v>
      </c>
      <c r="AR1170" s="3">
        <v>-0.999</v>
      </c>
      <c r="AS1170" s="3">
        <v>-0.88900000000000001</v>
      </c>
      <c r="AT1170" s="3">
        <v>-0.82</v>
      </c>
      <c r="AU1170" s="3">
        <v>-1.038</v>
      </c>
      <c r="AV1170" s="3">
        <v>-1.093</v>
      </c>
      <c r="AW1170" s="3">
        <v>-1.0329999999999999</v>
      </c>
      <c r="AX1170" s="3">
        <v>-1.135</v>
      </c>
      <c r="AY1170" s="3">
        <v>-1.19</v>
      </c>
      <c r="AZ1170" s="3">
        <v>-1.298</v>
      </c>
      <c r="BA1170">
        <v>-1.448</v>
      </c>
      <c r="BB1170">
        <v>2016</v>
      </c>
    </row>
    <row r="1171" spans="1:54" hidden="1" x14ac:dyDescent="0.2">
      <c r="A1171">
        <v>748</v>
      </c>
      <c r="B1171" t="s">
        <v>536</v>
      </c>
      <c r="C1171" t="s">
        <v>220</v>
      </c>
      <c r="D1171" t="s">
        <v>121</v>
      </c>
      <c r="E1171" t="s">
        <v>219</v>
      </c>
      <c r="F1171" t="s">
        <v>218</v>
      </c>
      <c r="G1171" t="s">
        <v>217</v>
      </c>
      <c r="I1171" t="s">
        <v>216</v>
      </c>
      <c r="J1171" s="3">
        <v>-1.1619999999999999</v>
      </c>
      <c r="K1171" s="3">
        <v>-1.966</v>
      </c>
      <c r="L1171" s="3">
        <v>-4.8259999999999996</v>
      </c>
      <c r="M1171" s="3">
        <v>-3.5419999999999998</v>
      </c>
      <c r="N1171" s="3">
        <v>0.51800000000000002</v>
      </c>
      <c r="O1171" s="3">
        <v>-4.3280000000000003</v>
      </c>
      <c r="P1171" s="3">
        <v>-1.8460000000000001</v>
      </c>
      <c r="Q1171" s="3">
        <v>-3.7320000000000002</v>
      </c>
      <c r="R1171" s="3">
        <v>-4.1319999999999997</v>
      </c>
      <c r="S1171" s="3">
        <v>-1.113</v>
      </c>
      <c r="T1171" s="3">
        <v>-4.2190000000000003</v>
      </c>
      <c r="U1171" s="3">
        <v>-5.1189999999999998</v>
      </c>
      <c r="V1171" s="3">
        <v>-4.7240000000000002</v>
      </c>
      <c r="W1171" s="3">
        <v>-4.4850000000000003</v>
      </c>
      <c r="X1171" s="3">
        <v>-0.97799999999999998</v>
      </c>
      <c r="Y1171" s="3">
        <v>-3.875</v>
      </c>
      <c r="Z1171" s="3">
        <v>-8.1539999999999999</v>
      </c>
      <c r="AA1171" s="3">
        <v>-9.0939999999999994</v>
      </c>
      <c r="AB1171" s="3">
        <v>-7.4279999999999999</v>
      </c>
      <c r="AC1171" s="3">
        <v>-11.198</v>
      </c>
      <c r="AD1171" s="3">
        <v>-13.157</v>
      </c>
      <c r="AE1171" s="3">
        <v>-11.939</v>
      </c>
      <c r="AF1171" s="3">
        <v>-10.92</v>
      </c>
      <c r="AG1171" s="3">
        <v>-9.6449999999999996</v>
      </c>
      <c r="AH1171" s="3">
        <v>-10.978999999999999</v>
      </c>
      <c r="AI1171" s="3">
        <v>-11.608000000000001</v>
      </c>
      <c r="AJ1171" s="3">
        <v>-9.5150000000000006</v>
      </c>
      <c r="AK1171" s="3">
        <v>-8.2690000000000001</v>
      </c>
      <c r="AL1171" s="3">
        <v>-11.465</v>
      </c>
      <c r="AM1171" s="3">
        <v>-4.7130000000000001</v>
      </c>
      <c r="AN1171" s="3">
        <v>-2.2719999999999998</v>
      </c>
      <c r="AO1171" s="3">
        <v>-3.9569999999999999</v>
      </c>
      <c r="AP1171" s="3">
        <v>-6.7240000000000002</v>
      </c>
      <c r="AQ1171" s="3">
        <v>-11.26</v>
      </c>
      <c r="AR1171" s="3">
        <v>-8.06</v>
      </c>
      <c r="AS1171" s="3">
        <v>-8.5239999999999991</v>
      </c>
      <c r="AT1171" s="3">
        <v>-7.25</v>
      </c>
      <c r="AU1171" s="3">
        <v>-8.2569999999999997</v>
      </c>
      <c r="AV1171" s="3">
        <v>-7.4820000000000002</v>
      </c>
      <c r="AW1171" s="3">
        <v>-6.5069999999999997</v>
      </c>
      <c r="AX1171" s="3">
        <v>-6.5970000000000004</v>
      </c>
      <c r="AY1171" s="3">
        <v>-6.4050000000000002</v>
      </c>
      <c r="AZ1171" s="3">
        <v>-6.4630000000000001</v>
      </c>
      <c r="BA1171">
        <v>-6.7309999999999999</v>
      </c>
      <c r="BB1171">
        <v>2016</v>
      </c>
    </row>
    <row r="1172" spans="1:54" x14ac:dyDescent="0.2">
      <c r="A1172">
        <v>618</v>
      </c>
      <c r="B1172" t="s">
        <v>535</v>
      </c>
      <c r="C1172" t="s">
        <v>352</v>
      </c>
      <c r="D1172" t="s">
        <v>92</v>
      </c>
      <c r="E1172" t="s">
        <v>349</v>
      </c>
      <c r="F1172" t="s">
        <v>351</v>
      </c>
      <c r="G1172" t="s">
        <v>225</v>
      </c>
      <c r="H1172" t="s">
        <v>222</v>
      </c>
      <c r="I1172" t="s">
        <v>910</v>
      </c>
      <c r="J1172" s="3">
        <v>765.62099999999998</v>
      </c>
      <c r="K1172" s="3">
        <v>858.74900000000002</v>
      </c>
      <c r="L1172" s="3">
        <v>849.697</v>
      </c>
      <c r="M1172" s="3">
        <v>881.26700000000005</v>
      </c>
      <c r="N1172" s="3">
        <v>882.63499999999999</v>
      </c>
      <c r="O1172" s="3">
        <v>986.64599999999996</v>
      </c>
      <c r="P1172" s="3">
        <v>1018.711</v>
      </c>
      <c r="Q1172" s="3">
        <v>1074.7660000000001</v>
      </c>
      <c r="R1172" s="3">
        <v>1128.8420000000001</v>
      </c>
      <c r="S1172" s="3">
        <v>1144.0740000000001</v>
      </c>
      <c r="T1172" s="3">
        <v>1183.6389999999999</v>
      </c>
      <c r="U1172" s="3">
        <v>1252.0650000000001</v>
      </c>
      <c r="V1172" s="3">
        <v>1264.6790000000001</v>
      </c>
      <c r="W1172" s="3">
        <v>1185.809</v>
      </c>
      <c r="X1172" s="3">
        <v>1140.403</v>
      </c>
      <c r="Y1172" s="3">
        <v>1050.0920000000001</v>
      </c>
      <c r="Z1172" s="3">
        <v>966.07</v>
      </c>
      <c r="AA1172" s="3">
        <v>970.06299999999999</v>
      </c>
      <c r="AB1172" s="3">
        <v>1016.1609999999999</v>
      </c>
      <c r="AC1172" s="3">
        <v>1027.989</v>
      </c>
      <c r="AD1172" s="3">
        <v>1046.3009999999999</v>
      </c>
      <c r="AE1172" s="3">
        <v>1063.721</v>
      </c>
      <c r="AF1172" s="3">
        <v>1088.751</v>
      </c>
      <c r="AG1172" s="3">
        <v>1115.6369999999999</v>
      </c>
      <c r="AH1172" s="3">
        <v>1157.654</v>
      </c>
      <c r="AI1172" s="3">
        <v>1208.2439999999999</v>
      </c>
      <c r="AJ1172" s="3">
        <v>1273.6559999999999</v>
      </c>
      <c r="AK1172" s="3">
        <v>1317.6220000000001</v>
      </c>
      <c r="AL1172" s="3">
        <v>1381.681</v>
      </c>
      <c r="AM1172" s="3">
        <v>1434.3610000000001</v>
      </c>
      <c r="AN1172" s="3">
        <v>1507.86</v>
      </c>
      <c r="AO1172" s="3">
        <v>1568.6659999999999</v>
      </c>
      <c r="AP1172" s="3">
        <v>1638.42</v>
      </c>
      <c r="AQ1172" s="3">
        <v>1735.816</v>
      </c>
      <c r="AR1172" s="3">
        <v>1813.828</v>
      </c>
      <c r="AS1172" s="3">
        <v>1742.069</v>
      </c>
      <c r="AT1172" s="3">
        <v>1723.9169999999999</v>
      </c>
      <c r="AU1172" s="3">
        <v>1723.943</v>
      </c>
      <c r="AV1172" s="3">
        <v>1726.509</v>
      </c>
      <c r="AW1172" s="3">
        <v>1733.742</v>
      </c>
      <c r="AX1172" s="3">
        <v>1742.4110000000001</v>
      </c>
      <c r="AY1172" s="3">
        <v>1751.123</v>
      </c>
      <c r="AZ1172" s="3">
        <v>1759.8779999999999</v>
      </c>
      <c r="BA1172">
        <v>1768.6780000000001</v>
      </c>
      <c r="BB1172">
        <v>2015</v>
      </c>
    </row>
    <row r="1173" spans="1:54" hidden="1" x14ac:dyDescent="0.2">
      <c r="A1173">
        <v>618</v>
      </c>
      <c r="B1173" t="s">
        <v>535</v>
      </c>
      <c r="C1173" t="s">
        <v>350</v>
      </c>
      <c r="D1173" t="s">
        <v>92</v>
      </c>
      <c r="E1173" t="s">
        <v>349</v>
      </c>
      <c r="F1173" t="s">
        <v>348</v>
      </c>
      <c r="G1173" t="s">
        <v>275</v>
      </c>
      <c r="I1173" t="s">
        <v>347</v>
      </c>
      <c r="J1173" s="3">
        <v>-6.8250000000000002</v>
      </c>
      <c r="K1173" s="3">
        <v>12.164</v>
      </c>
      <c r="L1173" s="3">
        <v>-1.054</v>
      </c>
      <c r="M1173" s="3">
        <v>3.7149999999999999</v>
      </c>
      <c r="N1173" s="3">
        <v>0.155</v>
      </c>
      <c r="O1173" s="3">
        <v>11.784000000000001</v>
      </c>
      <c r="P1173" s="3">
        <v>3.25</v>
      </c>
      <c r="Q1173" s="3">
        <v>5.5030000000000001</v>
      </c>
      <c r="R1173" s="3">
        <v>5.0309999999999997</v>
      </c>
      <c r="S1173" s="3">
        <v>1.349</v>
      </c>
      <c r="T1173" s="3">
        <v>3.4580000000000002</v>
      </c>
      <c r="U1173" s="3">
        <v>5.7809999999999997</v>
      </c>
      <c r="V1173" s="3">
        <v>1.0069999999999999</v>
      </c>
      <c r="W1173" s="3">
        <v>-6.2359999999999998</v>
      </c>
      <c r="X1173" s="3">
        <v>-3.8290000000000002</v>
      </c>
      <c r="Y1173" s="3">
        <v>-7.9189999999999996</v>
      </c>
      <c r="Z1173" s="3">
        <v>-8.0009999999999994</v>
      </c>
      <c r="AA1173" s="3">
        <v>0.41299999999999998</v>
      </c>
      <c r="AB1173" s="3">
        <v>4.7519999999999998</v>
      </c>
      <c r="AC1173" s="3">
        <v>1.1639999999999999</v>
      </c>
      <c r="AD1173" s="3">
        <v>1.7809999999999999</v>
      </c>
      <c r="AE1173" s="3">
        <v>1.665</v>
      </c>
      <c r="AF1173" s="3">
        <v>2.3530000000000002</v>
      </c>
      <c r="AG1173" s="3">
        <v>2.4689999999999999</v>
      </c>
      <c r="AH1173" s="3">
        <v>3.766</v>
      </c>
      <c r="AI1173" s="3">
        <v>4.37</v>
      </c>
      <c r="AJ1173" s="3">
        <v>5.4139999999999997</v>
      </c>
      <c r="AK1173" s="3">
        <v>3.452</v>
      </c>
      <c r="AL1173" s="3">
        <v>4.8620000000000001</v>
      </c>
      <c r="AM1173" s="3">
        <v>3.8130000000000002</v>
      </c>
      <c r="AN1173" s="3">
        <v>5.1239999999999997</v>
      </c>
      <c r="AO1173" s="3">
        <v>4.0330000000000004</v>
      </c>
      <c r="AP1173" s="3">
        <v>4.4470000000000001</v>
      </c>
      <c r="AQ1173" s="3">
        <v>5.944</v>
      </c>
      <c r="AR1173" s="3">
        <v>4.4939999999999998</v>
      </c>
      <c r="AS1173" s="3">
        <v>-3.956</v>
      </c>
      <c r="AT1173" s="3">
        <v>-1.042</v>
      </c>
      <c r="AU1173" s="3">
        <v>1E-3</v>
      </c>
      <c r="AV1173" s="3">
        <v>0.14899999999999999</v>
      </c>
      <c r="AW1173" s="3">
        <v>0.41899999999999998</v>
      </c>
      <c r="AX1173" s="3">
        <v>0.5</v>
      </c>
      <c r="AY1173" s="3">
        <v>0.5</v>
      </c>
      <c r="AZ1173" s="3">
        <v>0.5</v>
      </c>
      <c r="BA1173">
        <v>0.5</v>
      </c>
      <c r="BB1173">
        <v>2015</v>
      </c>
    </row>
    <row r="1174" spans="1:54" hidden="1" x14ac:dyDescent="0.2">
      <c r="A1174">
        <v>618</v>
      </c>
      <c r="B1174" t="s">
        <v>535</v>
      </c>
      <c r="C1174" t="s">
        <v>346</v>
      </c>
      <c r="D1174" t="s">
        <v>92</v>
      </c>
      <c r="E1174" t="s">
        <v>342</v>
      </c>
      <c r="F1174" t="s">
        <v>345</v>
      </c>
      <c r="G1174" t="s">
        <v>225</v>
      </c>
      <c r="H1174" t="s">
        <v>222</v>
      </c>
      <c r="I1174" t="s">
        <v>910</v>
      </c>
      <c r="J1174" s="3">
        <v>85.546000000000006</v>
      </c>
      <c r="K1174" s="3">
        <v>89.022000000000006</v>
      </c>
      <c r="L1174" s="3">
        <v>94.027000000000001</v>
      </c>
      <c r="M1174" s="3">
        <v>102.819</v>
      </c>
      <c r="N1174" s="3">
        <v>120.36499999999999</v>
      </c>
      <c r="O1174" s="3">
        <v>141.24600000000001</v>
      </c>
      <c r="P1174" s="3">
        <v>140.74199999999999</v>
      </c>
      <c r="Q1174" s="3">
        <v>143.488</v>
      </c>
      <c r="R1174" s="3">
        <v>152.798</v>
      </c>
      <c r="S1174" s="3">
        <v>179.42</v>
      </c>
      <c r="T1174" s="3">
        <v>193.66200000000001</v>
      </c>
      <c r="U1174" s="3">
        <v>211.84899999999999</v>
      </c>
      <c r="V1174" s="3">
        <v>225.43899999999999</v>
      </c>
      <c r="W1174" s="3">
        <v>227.738</v>
      </c>
      <c r="X1174" s="3">
        <v>233.554</v>
      </c>
      <c r="Y1174" s="3">
        <v>249.68700000000001</v>
      </c>
      <c r="Z1174" s="3">
        <v>262.89299999999997</v>
      </c>
      <c r="AA1174" s="3">
        <v>342.54199999999997</v>
      </c>
      <c r="AB1174" s="3">
        <v>399.88099999999997</v>
      </c>
      <c r="AC1174" s="3">
        <v>487.88</v>
      </c>
      <c r="AD1174" s="3">
        <v>627.26199999999994</v>
      </c>
      <c r="AE1174" s="3">
        <v>727.96299999999997</v>
      </c>
      <c r="AF1174" s="3">
        <v>768.14499999999998</v>
      </c>
      <c r="AG1174" s="3">
        <v>849.38199999999995</v>
      </c>
      <c r="AH1174" s="3">
        <v>1007.492</v>
      </c>
      <c r="AI1174" s="3">
        <v>1208.2439999999999</v>
      </c>
      <c r="AJ1174" s="3">
        <v>1309.9000000000001</v>
      </c>
      <c r="AK1174" s="3">
        <v>1467.231</v>
      </c>
      <c r="AL1174" s="3">
        <v>1911.1389999999999</v>
      </c>
      <c r="AM1174" s="3">
        <v>2184.1770000000001</v>
      </c>
      <c r="AN1174" s="3">
        <v>2501.047</v>
      </c>
      <c r="AO1174" s="3">
        <v>2819.5340000000001</v>
      </c>
      <c r="AP1174" s="3">
        <v>3365.81</v>
      </c>
      <c r="AQ1174" s="3">
        <v>3997.317</v>
      </c>
      <c r="AR1174" s="3">
        <v>4538.2209999999995</v>
      </c>
      <c r="AS1174" s="3">
        <v>4723.4549999999999</v>
      </c>
      <c r="AT1174" s="3">
        <v>5192.3190000000004</v>
      </c>
      <c r="AU1174" s="3">
        <v>5872.2839999999997</v>
      </c>
      <c r="AV1174" s="3">
        <v>6928.0569999999998</v>
      </c>
      <c r="AW1174" s="3">
        <v>8665.8209999999999</v>
      </c>
      <c r="AX1174" s="3">
        <v>10581.369000000001</v>
      </c>
      <c r="AY1174" s="3">
        <v>12618.028</v>
      </c>
      <c r="AZ1174" s="3">
        <v>14917.825000000001</v>
      </c>
      <c r="BA1174">
        <v>16722.499</v>
      </c>
      <c r="BB1174">
        <v>2015</v>
      </c>
    </row>
    <row r="1175" spans="1:54" hidden="1" x14ac:dyDescent="0.2">
      <c r="A1175">
        <v>618</v>
      </c>
      <c r="B1175" t="s">
        <v>535</v>
      </c>
      <c r="C1175" t="s">
        <v>344</v>
      </c>
      <c r="D1175" t="s">
        <v>92</v>
      </c>
      <c r="E1175" t="s">
        <v>342</v>
      </c>
      <c r="F1175" t="s">
        <v>343</v>
      </c>
      <c r="G1175" t="s">
        <v>223</v>
      </c>
      <c r="H1175" t="s">
        <v>222</v>
      </c>
      <c r="I1175" t="s">
        <v>310</v>
      </c>
      <c r="J1175" s="3">
        <v>0.95099999999999996</v>
      </c>
      <c r="K1175" s="3">
        <v>0.98899999999999999</v>
      </c>
      <c r="L1175" s="3">
        <v>1.0449999999999999</v>
      </c>
      <c r="M1175" s="3">
        <v>1.1060000000000001</v>
      </c>
      <c r="N1175" s="3">
        <v>1.0049999999999999</v>
      </c>
      <c r="O1175" s="3">
        <v>1.17</v>
      </c>
      <c r="P1175" s="3">
        <v>1.2330000000000001</v>
      </c>
      <c r="Q1175" s="3">
        <v>1.161</v>
      </c>
      <c r="R1175" s="3">
        <v>1.0880000000000001</v>
      </c>
      <c r="S1175" s="3">
        <v>1.131</v>
      </c>
      <c r="T1175" s="3">
        <v>1.131</v>
      </c>
      <c r="U1175" s="3">
        <v>1.167</v>
      </c>
      <c r="V1175" s="3">
        <v>1.0820000000000001</v>
      </c>
      <c r="W1175" s="3">
        <v>0.93799999999999994</v>
      </c>
      <c r="X1175" s="3">
        <v>0.92400000000000004</v>
      </c>
      <c r="Y1175" s="3">
        <v>1</v>
      </c>
      <c r="Z1175" s="3">
        <v>0.86799999999999999</v>
      </c>
      <c r="AA1175" s="3">
        <v>0.97199999999999998</v>
      </c>
      <c r="AB1175" s="3">
        <v>0.89300000000000002</v>
      </c>
      <c r="AC1175" s="3">
        <v>0.86599999999999999</v>
      </c>
      <c r="AD1175" s="3">
        <v>0.87</v>
      </c>
      <c r="AE1175" s="3">
        <v>0.877</v>
      </c>
      <c r="AF1175" s="3">
        <v>0.82499999999999996</v>
      </c>
      <c r="AG1175" s="3">
        <v>0.78500000000000003</v>
      </c>
      <c r="AH1175" s="3">
        <v>0.91500000000000004</v>
      </c>
      <c r="AI1175" s="3">
        <v>1.117</v>
      </c>
      <c r="AJ1175" s="3">
        <v>1.2729999999999999</v>
      </c>
      <c r="AK1175" s="3">
        <v>1.3560000000000001</v>
      </c>
      <c r="AL1175" s="3">
        <v>1.6120000000000001</v>
      </c>
      <c r="AM1175" s="3">
        <v>1.7749999999999999</v>
      </c>
      <c r="AN1175" s="3">
        <v>2.032</v>
      </c>
      <c r="AO1175" s="3">
        <v>2.2360000000000002</v>
      </c>
      <c r="AP1175" s="3">
        <v>2.3330000000000002</v>
      </c>
      <c r="AQ1175" s="3">
        <v>2.5750000000000002</v>
      </c>
      <c r="AR1175" s="3">
        <v>2.9340000000000002</v>
      </c>
      <c r="AS1175" s="3">
        <v>3.0049999999999999</v>
      </c>
      <c r="AT1175" s="3">
        <v>3.1379999999999999</v>
      </c>
      <c r="AU1175" s="3">
        <v>3.3959999999999999</v>
      </c>
      <c r="AV1175" s="3">
        <v>3.8050000000000002</v>
      </c>
      <c r="AW1175" s="3">
        <v>4.5259999999999998</v>
      </c>
      <c r="AX1175" s="3">
        <v>5.2569999999999997</v>
      </c>
      <c r="AY1175" s="3">
        <v>5.9640000000000004</v>
      </c>
      <c r="AZ1175" s="3">
        <v>6.7069999999999999</v>
      </c>
      <c r="BA1175">
        <v>7.1529999999999996</v>
      </c>
      <c r="BB1175">
        <v>2015</v>
      </c>
    </row>
    <row r="1176" spans="1:54" hidden="1" x14ac:dyDescent="0.2">
      <c r="A1176">
        <v>618</v>
      </c>
      <c r="B1176" t="s">
        <v>535</v>
      </c>
      <c r="C1176" t="s">
        <v>213</v>
      </c>
      <c r="D1176" t="s">
        <v>92</v>
      </c>
      <c r="E1176" t="s">
        <v>342</v>
      </c>
      <c r="F1176" s="3" t="s">
        <v>341</v>
      </c>
      <c r="G1176" t="s">
        <v>323</v>
      </c>
      <c r="H1176" t="s">
        <v>222</v>
      </c>
      <c r="I1176" t="s">
        <v>310</v>
      </c>
      <c r="J1176">
        <v>1.3879999999999999</v>
      </c>
      <c r="K1176">
        <v>1.7030000000000001</v>
      </c>
      <c r="L1176">
        <v>1.7889999999999999</v>
      </c>
      <c r="M1176">
        <v>1.929</v>
      </c>
      <c r="N1176">
        <v>2</v>
      </c>
      <c r="O1176">
        <v>2.3079999999999998</v>
      </c>
      <c r="P1176">
        <v>2.431</v>
      </c>
      <c r="Q1176">
        <v>2.63</v>
      </c>
      <c r="R1176">
        <v>2.859</v>
      </c>
      <c r="S1176">
        <v>3.01</v>
      </c>
      <c r="T1176">
        <v>3.23</v>
      </c>
      <c r="U1176">
        <v>3.53</v>
      </c>
      <c r="V1176">
        <v>3.6469999999999998</v>
      </c>
      <c r="W1176">
        <v>3.5009999999999999</v>
      </c>
      <c r="X1176">
        <v>3.4380000000000002</v>
      </c>
      <c r="Y1176">
        <v>3.2320000000000002</v>
      </c>
      <c r="Z1176">
        <v>3.028</v>
      </c>
      <c r="AA1176">
        <v>3.0920000000000001</v>
      </c>
      <c r="AB1176">
        <v>3.274</v>
      </c>
      <c r="AC1176">
        <v>3.363</v>
      </c>
      <c r="AD1176">
        <v>3.5009999999999999</v>
      </c>
      <c r="AE1176">
        <v>3.64</v>
      </c>
      <c r="AF1176">
        <v>3.7829999999999999</v>
      </c>
      <c r="AG1176">
        <v>3.9540000000000002</v>
      </c>
      <c r="AH1176">
        <v>4.2160000000000002</v>
      </c>
      <c r="AI1176">
        <v>4.5419999999999998</v>
      </c>
      <c r="AJ1176">
        <v>4.9349999999999996</v>
      </c>
      <c r="AK1176">
        <v>5.2409999999999997</v>
      </c>
      <c r="AL1176">
        <v>5.6029999999999998</v>
      </c>
      <c r="AM1176">
        <v>5.8609999999999998</v>
      </c>
      <c r="AN1176">
        <v>6.2370000000000001</v>
      </c>
      <c r="AO1176">
        <v>6.6219999999999999</v>
      </c>
      <c r="AP1176">
        <v>7.0439999999999996</v>
      </c>
      <c r="AQ1176">
        <v>7.5830000000000002</v>
      </c>
      <c r="AR1176">
        <v>8.0660000000000007</v>
      </c>
      <c r="AS1176">
        <v>7.8310000000000004</v>
      </c>
      <c r="AT1176">
        <v>7.8490000000000002</v>
      </c>
      <c r="AU1176">
        <v>7.99</v>
      </c>
      <c r="AV1176">
        <v>8.1839999999999993</v>
      </c>
      <c r="AW1176">
        <v>8.3960000000000008</v>
      </c>
      <c r="AX1176">
        <v>8.6039999999999992</v>
      </c>
      <c r="AY1176">
        <v>8.8119999999999994</v>
      </c>
      <c r="AZ1176">
        <v>9.0079999999999991</v>
      </c>
      <c r="BA1176">
        <v>9.2100000000000009</v>
      </c>
      <c r="BB1176">
        <v>2015</v>
      </c>
    </row>
    <row r="1177" spans="1:54" hidden="1" x14ac:dyDescent="0.2">
      <c r="A1177">
        <v>618</v>
      </c>
      <c r="B1177" t="s">
        <v>535</v>
      </c>
      <c r="C1177" t="s">
        <v>340</v>
      </c>
      <c r="D1177" t="s">
        <v>92</v>
      </c>
      <c r="E1177" t="s">
        <v>339</v>
      </c>
      <c r="F1177" t="s">
        <v>338</v>
      </c>
      <c r="G1177" t="s">
        <v>295</v>
      </c>
      <c r="I1177" t="s">
        <v>337</v>
      </c>
      <c r="J1177" s="3">
        <v>11.173</v>
      </c>
      <c r="K1177" s="3">
        <v>10.367000000000001</v>
      </c>
      <c r="L1177" s="3">
        <v>11.066000000000001</v>
      </c>
      <c r="M1177" s="3">
        <v>11.667</v>
      </c>
      <c r="N1177" s="3">
        <v>13.637</v>
      </c>
      <c r="O1177" s="3">
        <v>14.316000000000001</v>
      </c>
      <c r="P1177" s="3">
        <v>13.816000000000001</v>
      </c>
      <c r="Q1177" s="3">
        <v>13.351000000000001</v>
      </c>
      <c r="R1177" s="3">
        <v>13.536</v>
      </c>
      <c r="S1177" s="3">
        <v>15.683</v>
      </c>
      <c r="T1177" s="3">
        <v>16.361999999999998</v>
      </c>
      <c r="U1177" s="3">
        <v>16.920000000000002</v>
      </c>
      <c r="V1177" s="3">
        <v>17.826000000000001</v>
      </c>
      <c r="W1177" s="3">
        <v>19.204999999999998</v>
      </c>
      <c r="X1177" s="3">
        <v>20.48</v>
      </c>
      <c r="Y1177" s="3">
        <v>23.777999999999999</v>
      </c>
      <c r="Z1177" s="3">
        <v>27.213000000000001</v>
      </c>
      <c r="AA1177" s="3">
        <v>35.311</v>
      </c>
      <c r="AB1177" s="3">
        <v>39.351999999999997</v>
      </c>
      <c r="AC1177" s="3">
        <v>47.46</v>
      </c>
      <c r="AD1177" s="3">
        <v>59.95</v>
      </c>
      <c r="AE1177" s="3">
        <v>68.435000000000002</v>
      </c>
      <c r="AF1177" s="3">
        <v>70.552999999999997</v>
      </c>
      <c r="AG1177" s="3">
        <v>76.134</v>
      </c>
      <c r="AH1177" s="3">
        <v>87.028999999999996</v>
      </c>
      <c r="AI1177" s="3">
        <v>100</v>
      </c>
      <c r="AJ1177" s="3">
        <v>102.846</v>
      </c>
      <c r="AK1177" s="3">
        <v>111.354</v>
      </c>
      <c r="AL1177" s="3">
        <v>138.32</v>
      </c>
      <c r="AM1177" s="3">
        <v>152.27500000000001</v>
      </c>
      <c r="AN1177" s="3">
        <v>165.86699999999999</v>
      </c>
      <c r="AO1177" s="3">
        <v>179.74100000000001</v>
      </c>
      <c r="AP1177" s="3">
        <v>205.43</v>
      </c>
      <c r="AQ1177" s="3">
        <v>230.285</v>
      </c>
      <c r="AR1177" s="3">
        <v>250.20099999999999</v>
      </c>
      <c r="AS1177" s="3">
        <v>271.14</v>
      </c>
      <c r="AT1177" s="3">
        <v>301.19299999999998</v>
      </c>
      <c r="AU1177" s="3">
        <v>340.63099999999997</v>
      </c>
      <c r="AV1177" s="3">
        <v>401.27499999999998</v>
      </c>
      <c r="AW1177" s="3">
        <v>499.83300000000003</v>
      </c>
      <c r="AX1177" s="3">
        <v>607.28300000000002</v>
      </c>
      <c r="AY1177" s="3">
        <v>720.56799999999998</v>
      </c>
      <c r="AZ1177" s="3">
        <v>847.66200000000003</v>
      </c>
      <c r="BA1177">
        <v>945.48</v>
      </c>
      <c r="BB1177">
        <v>2015</v>
      </c>
    </row>
    <row r="1178" spans="1:54" hidden="1" x14ac:dyDescent="0.2">
      <c r="A1178">
        <v>618</v>
      </c>
      <c r="B1178" t="s">
        <v>535</v>
      </c>
      <c r="C1178" t="s">
        <v>336</v>
      </c>
      <c r="D1178" t="s">
        <v>92</v>
      </c>
      <c r="E1178" t="s">
        <v>333</v>
      </c>
      <c r="F1178" t="s">
        <v>335</v>
      </c>
      <c r="G1178" t="s">
        <v>225</v>
      </c>
      <c r="H1178" t="s">
        <v>322</v>
      </c>
      <c r="I1178" t="s">
        <v>330</v>
      </c>
      <c r="J1178" s="3">
        <v>187179.38</v>
      </c>
      <c r="K1178" s="3">
        <v>203970.098</v>
      </c>
      <c r="L1178" s="3">
        <v>196074.448</v>
      </c>
      <c r="M1178" s="3">
        <v>197569.84</v>
      </c>
      <c r="N1178" s="3">
        <v>192243.05300000001</v>
      </c>
      <c r="O1178" s="3">
        <v>208779.21400000001</v>
      </c>
      <c r="P1178" s="3">
        <v>209427.16200000001</v>
      </c>
      <c r="Q1178" s="3">
        <v>214660.53599999999</v>
      </c>
      <c r="R1178" s="3">
        <v>219042.201</v>
      </c>
      <c r="S1178" s="3">
        <v>215677.65</v>
      </c>
      <c r="T1178" s="3">
        <v>216783.61600000001</v>
      </c>
      <c r="U1178" s="3">
        <v>222787.359</v>
      </c>
      <c r="V1178" s="3">
        <v>218802.628</v>
      </c>
      <c r="W1178" s="3">
        <v>205512.91099999999</v>
      </c>
      <c r="X1178" s="3">
        <v>194276.46900000001</v>
      </c>
      <c r="Y1178" s="3">
        <v>175600.658</v>
      </c>
      <c r="Z1178" s="3">
        <v>158632.18100000001</v>
      </c>
      <c r="AA1178" s="3">
        <v>156714.60999999999</v>
      </c>
      <c r="AB1178" s="3">
        <v>161295.44099999999</v>
      </c>
      <c r="AC1178" s="3">
        <v>158420.247</v>
      </c>
      <c r="AD1178" s="3">
        <v>156545.86199999999</v>
      </c>
      <c r="AE1178" s="3">
        <v>154516.77799999999</v>
      </c>
      <c r="AF1178" s="3">
        <v>153546.215</v>
      </c>
      <c r="AG1178" s="3">
        <v>153668.94200000001</v>
      </c>
      <c r="AH1178" s="3">
        <v>154812.1</v>
      </c>
      <c r="AI1178" s="3">
        <v>160841.853</v>
      </c>
      <c r="AJ1178" s="3">
        <v>164611.185</v>
      </c>
      <c r="AK1178" s="3">
        <v>165333.481</v>
      </c>
      <c r="AL1178" s="3">
        <v>167833.03</v>
      </c>
      <c r="AM1178" s="3">
        <v>168666.098</v>
      </c>
      <c r="AN1178" s="3">
        <v>171810.87599999999</v>
      </c>
      <c r="AO1178" s="3">
        <v>173365.01</v>
      </c>
      <c r="AP1178" s="3">
        <v>175629.53099999999</v>
      </c>
      <c r="AQ1178" s="3">
        <v>180475.09599999999</v>
      </c>
      <c r="AR1178" s="3">
        <v>183093.30799999999</v>
      </c>
      <c r="AS1178" s="3">
        <v>170727.96</v>
      </c>
      <c r="AT1178" s="3">
        <v>163710.285</v>
      </c>
      <c r="AU1178" s="3">
        <v>158636.356</v>
      </c>
      <c r="AV1178" s="3">
        <v>154245.12299999999</v>
      </c>
      <c r="AW1178" s="3">
        <v>150379.91500000001</v>
      </c>
      <c r="AX1178" s="3">
        <v>146729.91699999999</v>
      </c>
      <c r="AY1178" s="3">
        <v>143168.511</v>
      </c>
      <c r="AZ1178" s="3">
        <v>139693.54800000001</v>
      </c>
      <c r="BA1178">
        <v>136302.92800000001</v>
      </c>
      <c r="BB1178">
        <v>0</v>
      </c>
    </row>
    <row r="1179" spans="1:54" hidden="1" x14ac:dyDescent="0.2">
      <c r="A1179">
        <v>618</v>
      </c>
      <c r="B1179" t="s">
        <v>535</v>
      </c>
      <c r="C1179" t="s">
        <v>334</v>
      </c>
      <c r="D1179" t="s">
        <v>92</v>
      </c>
      <c r="E1179" t="s">
        <v>333</v>
      </c>
      <c r="F1179" t="s">
        <v>332</v>
      </c>
      <c r="G1179" t="s">
        <v>331</v>
      </c>
      <c r="H1179" t="s">
        <v>322</v>
      </c>
      <c r="I1179" t="s">
        <v>330</v>
      </c>
      <c r="J1179" s="3">
        <v>790.19</v>
      </c>
      <c r="K1179" s="3">
        <v>861.07299999999998</v>
      </c>
      <c r="L1179" s="3">
        <v>827.74099999999999</v>
      </c>
      <c r="M1179" s="3">
        <v>834.05399999999997</v>
      </c>
      <c r="N1179" s="3">
        <v>811.56700000000001</v>
      </c>
      <c r="O1179" s="3">
        <v>881.375</v>
      </c>
      <c r="P1179" s="3">
        <v>884.11</v>
      </c>
      <c r="Q1179" s="3">
        <v>906.20399999999995</v>
      </c>
      <c r="R1179" s="3">
        <v>924.70100000000002</v>
      </c>
      <c r="S1179" s="3">
        <v>910.49699999999996</v>
      </c>
      <c r="T1179" s="3">
        <v>915.16600000000005</v>
      </c>
      <c r="U1179" s="3">
        <v>940.51099999999997</v>
      </c>
      <c r="V1179" s="3">
        <v>923.69</v>
      </c>
      <c r="W1179" s="3">
        <v>867.58600000000001</v>
      </c>
      <c r="X1179" s="3">
        <v>820.15099999999995</v>
      </c>
      <c r="Y1179" s="3">
        <v>741.31</v>
      </c>
      <c r="Z1179" s="3">
        <v>669.67600000000004</v>
      </c>
      <c r="AA1179" s="3">
        <v>661.58100000000002</v>
      </c>
      <c r="AB1179" s="3">
        <v>680.91899999999998</v>
      </c>
      <c r="AC1179" s="3">
        <v>668.78099999999995</v>
      </c>
      <c r="AD1179" s="3">
        <v>660.86900000000003</v>
      </c>
      <c r="AE1179" s="3">
        <v>652.303</v>
      </c>
      <c r="AF1179" s="3">
        <v>648.20500000000004</v>
      </c>
      <c r="AG1179" s="3">
        <v>648.72299999999996</v>
      </c>
      <c r="AH1179" s="3">
        <v>653.54899999999998</v>
      </c>
      <c r="AI1179" s="3">
        <v>679.00400000000002</v>
      </c>
      <c r="AJ1179" s="3">
        <v>694.91700000000003</v>
      </c>
      <c r="AK1179" s="3">
        <v>697.96600000000001</v>
      </c>
      <c r="AL1179" s="3">
        <v>708.51800000000003</v>
      </c>
      <c r="AM1179" s="3">
        <v>712.03499999999997</v>
      </c>
      <c r="AN1179" s="3">
        <v>725.31100000000004</v>
      </c>
      <c r="AO1179" s="3">
        <v>731.87199999999996</v>
      </c>
      <c r="AP1179" s="3">
        <v>741.43200000000002</v>
      </c>
      <c r="AQ1179" s="3">
        <v>761.88699999999994</v>
      </c>
      <c r="AR1179" s="3">
        <v>772.94</v>
      </c>
      <c r="AS1179" s="3">
        <v>720.73900000000003</v>
      </c>
      <c r="AT1179" s="3">
        <v>691.11400000000003</v>
      </c>
      <c r="AU1179" s="3">
        <v>669.69399999999996</v>
      </c>
      <c r="AV1179" s="3">
        <v>651.15599999999995</v>
      </c>
      <c r="AW1179" s="3">
        <v>634.83900000000006</v>
      </c>
      <c r="AX1179" s="3">
        <v>619.42999999999995</v>
      </c>
      <c r="AY1179" s="3">
        <v>604.39499999999998</v>
      </c>
      <c r="AZ1179" s="3">
        <v>589.72500000000002</v>
      </c>
      <c r="BA1179">
        <v>575.41200000000003</v>
      </c>
      <c r="BB1179">
        <v>0</v>
      </c>
    </row>
    <row r="1180" spans="1:54" hidden="1" x14ac:dyDescent="0.2">
      <c r="A1180">
        <v>618</v>
      </c>
      <c r="B1180" t="s">
        <v>535</v>
      </c>
      <c r="C1180" t="s">
        <v>329</v>
      </c>
      <c r="D1180" t="s">
        <v>92</v>
      </c>
      <c r="E1180" t="s">
        <v>325</v>
      </c>
      <c r="F1180" t="s">
        <v>328</v>
      </c>
      <c r="G1180" t="s">
        <v>225</v>
      </c>
      <c r="H1180" t="s">
        <v>322</v>
      </c>
      <c r="I1180" t="s">
        <v>321</v>
      </c>
      <c r="J1180" s="3">
        <v>20914.315999999999</v>
      </c>
      <c r="K1180" s="3">
        <v>21144.633999999998</v>
      </c>
      <c r="L1180" s="3">
        <v>21697.463</v>
      </c>
      <c r="M1180" s="3">
        <v>23050.744999999999</v>
      </c>
      <c r="N1180" s="3">
        <v>26216.222000000002</v>
      </c>
      <c r="O1180" s="3">
        <v>29888.396000000001</v>
      </c>
      <c r="P1180" s="3">
        <v>28933.737000000001</v>
      </c>
      <c r="Q1180" s="3">
        <v>28658.460999999999</v>
      </c>
      <c r="R1180" s="3">
        <v>29649.157999999999</v>
      </c>
      <c r="S1180" s="3">
        <v>33823.760999999999</v>
      </c>
      <c r="T1180" s="3">
        <v>35469.201999999997</v>
      </c>
      <c r="U1180" s="3">
        <v>37695.529000000002</v>
      </c>
      <c r="V1180" s="3">
        <v>39003.317999999999</v>
      </c>
      <c r="W1180" s="3">
        <v>39469.243999999999</v>
      </c>
      <c r="X1180" s="3">
        <v>39787.800000000003</v>
      </c>
      <c r="Y1180" s="3">
        <v>41753.659</v>
      </c>
      <c r="Z1180" s="3">
        <v>43168.038999999997</v>
      </c>
      <c r="AA1180" s="3">
        <v>55338.019</v>
      </c>
      <c r="AB1180" s="3">
        <v>63473.18</v>
      </c>
      <c r="AC1180" s="3">
        <v>75185.763999999996</v>
      </c>
      <c r="AD1180" s="3">
        <v>93849.932000000001</v>
      </c>
      <c r="AE1180" s="3">
        <v>105744.32799999999</v>
      </c>
      <c r="AF1180" s="3">
        <v>108331.29300000001</v>
      </c>
      <c r="AG1180" s="3">
        <v>116994.755</v>
      </c>
      <c r="AH1180" s="3">
        <v>134731.01300000001</v>
      </c>
      <c r="AI1180" s="3">
        <v>160841.853</v>
      </c>
      <c r="AJ1180" s="3">
        <v>169295.47</v>
      </c>
      <c r="AK1180" s="3">
        <v>184106.22200000001</v>
      </c>
      <c r="AL1180" s="3">
        <v>232146.38500000001</v>
      </c>
      <c r="AM1180" s="3">
        <v>256836.745</v>
      </c>
      <c r="AN1180" s="3">
        <v>284978.098</v>
      </c>
      <c r="AO1180" s="3">
        <v>311607.78700000001</v>
      </c>
      <c r="AP1180" s="3">
        <v>360796.152</v>
      </c>
      <c r="AQ1180" s="3">
        <v>415606.38099999999</v>
      </c>
      <c r="AR1180" s="3">
        <v>458101.83600000001</v>
      </c>
      <c r="AS1180" s="3">
        <v>462912.58399999997</v>
      </c>
      <c r="AT1180" s="3">
        <v>493083.89399999997</v>
      </c>
      <c r="AU1180" s="3">
        <v>540364.50399999996</v>
      </c>
      <c r="AV1180" s="3">
        <v>618947.77300000004</v>
      </c>
      <c r="AW1180" s="3">
        <v>751648.98</v>
      </c>
      <c r="AX1180" s="3">
        <v>891066.23899999994</v>
      </c>
      <c r="AY1180" s="3">
        <v>1031626.272</v>
      </c>
      <c r="AZ1180" s="3">
        <v>1184129.4369999999</v>
      </c>
      <c r="BA1180">
        <v>1288717.226</v>
      </c>
      <c r="BB1180">
        <v>0</v>
      </c>
    </row>
    <row r="1181" spans="1:54" hidden="1" x14ac:dyDescent="0.2">
      <c r="A1181">
        <v>618</v>
      </c>
      <c r="B1181" t="s">
        <v>535</v>
      </c>
      <c r="C1181" t="s">
        <v>327</v>
      </c>
      <c r="D1181" t="s">
        <v>92</v>
      </c>
      <c r="E1181" t="s">
        <v>325</v>
      </c>
      <c r="F1181" t="s">
        <v>326</v>
      </c>
      <c r="G1181" t="s">
        <v>223</v>
      </c>
      <c r="H1181" t="s">
        <v>322</v>
      </c>
      <c r="I1181" t="s">
        <v>321</v>
      </c>
      <c r="J1181" s="3">
        <v>232.381</v>
      </c>
      <c r="K1181" s="3">
        <v>234.94</v>
      </c>
      <c r="L1181" s="3">
        <v>241.083</v>
      </c>
      <c r="M1181" s="3">
        <v>247.995</v>
      </c>
      <c r="N1181" s="3">
        <v>218.999</v>
      </c>
      <c r="O1181" s="3">
        <v>247.64400000000001</v>
      </c>
      <c r="P1181" s="3">
        <v>253.42400000000001</v>
      </c>
      <c r="Q1181" s="3">
        <v>231.93199999999999</v>
      </c>
      <c r="R1181" s="3">
        <v>211.184</v>
      </c>
      <c r="S1181" s="3">
        <v>213.17500000000001</v>
      </c>
      <c r="T1181" s="3">
        <v>207.113</v>
      </c>
      <c r="U1181" s="3">
        <v>207.67400000000001</v>
      </c>
      <c r="V1181" s="3">
        <v>187.24299999999999</v>
      </c>
      <c r="W1181" s="3">
        <v>162.572</v>
      </c>
      <c r="X1181" s="3">
        <v>157.47399999999999</v>
      </c>
      <c r="Y1181" s="3">
        <v>167.17699999999999</v>
      </c>
      <c r="Z1181" s="3">
        <v>142.58799999999999</v>
      </c>
      <c r="AA1181" s="3">
        <v>157.054</v>
      </c>
      <c r="AB1181" s="3">
        <v>141.755</v>
      </c>
      <c r="AC1181" s="3">
        <v>133.41200000000001</v>
      </c>
      <c r="AD1181" s="3">
        <v>130.22499999999999</v>
      </c>
      <c r="AE1181" s="3">
        <v>127.349</v>
      </c>
      <c r="AF1181" s="3">
        <v>116.392</v>
      </c>
      <c r="AG1181" s="3">
        <v>108.066</v>
      </c>
      <c r="AH1181" s="3">
        <v>122.381</v>
      </c>
      <c r="AI1181" s="3">
        <v>148.71</v>
      </c>
      <c r="AJ1181" s="3">
        <v>164.57499999999999</v>
      </c>
      <c r="AK1181" s="3">
        <v>170.17400000000001</v>
      </c>
      <c r="AL1181" s="3">
        <v>195.79</v>
      </c>
      <c r="AM1181" s="3">
        <v>208.78</v>
      </c>
      <c r="AN1181" s="3">
        <v>231.54900000000001</v>
      </c>
      <c r="AO1181" s="3">
        <v>247.09700000000001</v>
      </c>
      <c r="AP1181" s="3">
        <v>250.11799999999999</v>
      </c>
      <c r="AQ1181" s="3">
        <v>267.69600000000003</v>
      </c>
      <c r="AR1181" s="3">
        <v>296.18599999999998</v>
      </c>
      <c r="AS1181" s="3">
        <v>294.49599999999998</v>
      </c>
      <c r="AT1181" s="3">
        <v>298.00599999999997</v>
      </c>
      <c r="AU1181" s="3">
        <v>312.46300000000002</v>
      </c>
      <c r="AV1181" s="3">
        <v>339.89400000000001</v>
      </c>
      <c r="AW1181" s="3">
        <v>392.53</v>
      </c>
      <c r="AX1181" s="3">
        <v>442.68900000000002</v>
      </c>
      <c r="AY1181" s="3">
        <v>487.57499999999999</v>
      </c>
      <c r="AZ1181" s="3">
        <v>532.41300000000001</v>
      </c>
      <c r="BA1181">
        <v>551.23500000000001</v>
      </c>
      <c r="BB1181">
        <v>0</v>
      </c>
    </row>
    <row r="1182" spans="1:54" hidden="1" x14ac:dyDescent="0.2">
      <c r="A1182">
        <v>618</v>
      </c>
      <c r="B1182" t="s">
        <v>535</v>
      </c>
      <c r="C1182" t="s">
        <v>212</v>
      </c>
      <c r="D1182" t="s">
        <v>92</v>
      </c>
      <c r="E1182" t="s">
        <v>325</v>
      </c>
      <c r="F1182" t="s">
        <v>324</v>
      </c>
      <c r="G1182" t="s">
        <v>323</v>
      </c>
      <c r="H1182" t="s">
        <v>322</v>
      </c>
      <c r="I1182" t="s">
        <v>321</v>
      </c>
      <c r="J1182" s="3">
        <v>339.42200000000003</v>
      </c>
      <c r="K1182" s="3">
        <v>404.40499999999997</v>
      </c>
      <c r="L1182" s="3">
        <v>412.87</v>
      </c>
      <c r="M1182" s="3">
        <v>432.44099999999997</v>
      </c>
      <c r="N1182" s="3">
        <v>435.71499999999997</v>
      </c>
      <c r="O1182" s="3">
        <v>488.33699999999999</v>
      </c>
      <c r="P1182" s="3">
        <v>499.72800000000001</v>
      </c>
      <c r="Q1182" s="3">
        <v>525.28899999999999</v>
      </c>
      <c r="R1182" s="3">
        <v>554.77499999999998</v>
      </c>
      <c r="S1182" s="3">
        <v>567.495</v>
      </c>
      <c r="T1182" s="3">
        <v>591.50199999999995</v>
      </c>
      <c r="U1182" s="3">
        <v>628.11699999999996</v>
      </c>
      <c r="V1182" s="3">
        <v>630.94600000000003</v>
      </c>
      <c r="W1182" s="3">
        <v>606.721</v>
      </c>
      <c r="X1182" s="3">
        <v>585.75599999999997</v>
      </c>
      <c r="Y1182" s="3">
        <v>540.48900000000003</v>
      </c>
      <c r="Z1182" s="3">
        <v>497.17200000000003</v>
      </c>
      <c r="AA1182" s="3">
        <v>499.572</v>
      </c>
      <c r="AB1182" s="3">
        <v>519.75400000000002</v>
      </c>
      <c r="AC1182" s="3">
        <v>518.30200000000002</v>
      </c>
      <c r="AD1182" s="3">
        <v>523.82299999999998</v>
      </c>
      <c r="AE1182" s="3">
        <v>528.81600000000003</v>
      </c>
      <c r="AF1182" s="3">
        <v>533.56200000000001</v>
      </c>
      <c r="AG1182" s="3">
        <v>544.63599999999997</v>
      </c>
      <c r="AH1182" s="3">
        <v>563.77599999999995</v>
      </c>
      <c r="AI1182" s="3">
        <v>604.57899999999995</v>
      </c>
      <c r="AJ1182" s="3">
        <v>637.76</v>
      </c>
      <c r="AK1182" s="3">
        <v>657.60299999999995</v>
      </c>
      <c r="AL1182" s="3">
        <v>680.64</v>
      </c>
      <c r="AM1182" s="3">
        <v>689.21299999999997</v>
      </c>
      <c r="AN1182" s="3">
        <v>710.64099999999996</v>
      </c>
      <c r="AO1182" s="3">
        <v>731.87199999999996</v>
      </c>
      <c r="AP1182" s="3">
        <v>755.09</v>
      </c>
      <c r="AQ1182" s="3">
        <v>788.45299999999997</v>
      </c>
      <c r="AR1182" s="3">
        <v>814.24699999999996</v>
      </c>
      <c r="AS1182" s="3">
        <v>767.48900000000003</v>
      </c>
      <c r="AT1182" s="3">
        <v>745.33199999999999</v>
      </c>
      <c r="AU1182" s="3">
        <v>735.22699999999998</v>
      </c>
      <c r="AV1182" s="3">
        <v>731.11699999999996</v>
      </c>
      <c r="AW1182" s="3">
        <v>728.255</v>
      </c>
      <c r="AX1182" s="3">
        <v>724.54100000000005</v>
      </c>
      <c r="AY1182" s="3">
        <v>720.428</v>
      </c>
      <c r="AZ1182" s="3">
        <v>715.01199999999994</v>
      </c>
      <c r="BA1182">
        <v>709.79499999999996</v>
      </c>
      <c r="BB1182">
        <v>0</v>
      </c>
    </row>
    <row r="1183" spans="1:54" hidden="1" x14ac:dyDescent="0.2">
      <c r="A1183">
        <v>618</v>
      </c>
      <c r="B1183" t="s">
        <v>535</v>
      </c>
      <c r="C1183" t="s">
        <v>320</v>
      </c>
      <c r="D1183" t="s">
        <v>92</v>
      </c>
      <c r="E1183" t="s">
        <v>319</v>
      </c>
      <c r="F1183" t="s">
        <v>318</v>
      </c>
      <c r="G1183" t="s">
        <v>243</v>
      </c>
    </row>
    <row r="1184" spans="1:54" hidden="1" x14ac:dyDescent="0.2">
      <c r="A1184">
        <v>618</v>
      </c>
      <c r="B1184" t="s">
        <v>535</v>
      </c>
      <c r="C1184" t="s">
        <v>317</v>
      </c>
      <c r="D1184" t="s">
        <v>92</v>
      </c>
      <c r="E1184" t="s">
        <v>316</v>
      </c>
      <c r="F1184" t="s">
        <v>315</v>
      </c>
      <c r="G1184" t="s">
        <v>288</v>
      </c>
      <c r="I1184" t="s">
        <v>310</v>
      </c>
      <c r="J1184" s="3">
        <v>1.0999999999999999E-2</v>
      </c>
      <c r="K1184" s="3">
        <v>1.2E-2</v>
      </c>
      <c r="L1184" s="3">
        <v>1.0999999999999999E-2</v>
      </c>
      <c r="M1184" s="3">
        <v>1.2E-2</v>
      </c>
      <c r="N1184" s="3">
        <v>1.0999999999999999E-2</v>
      </c>
      <c r="O1184" s="3">
        <v>1.2E-2</v>
      </c>
      <c r="P1184" s="3">
        <v>1.2E-2</v>
      </c>
      <c r="Q1184" s="3">
        <v>1.2E-2</v>
      </c>
      <c r="R1184" s="3">
        <v>1.2E-2</v>
      </c>
      <c r="S1184" s="3">
        <v>1.2E-2</v>
      </c>
      <c r="T1184" s="3">
        <v>1.2E-2</v>
      </c>
      <c r="U1184" s="3">
        <v>1.2E-2</v>
      </c>
      <c r="V1184" s="3">
        <v>1.0999999999999999E-2</v>
      </c>
      <c r="W1184" s="3">
        <v>0.01</v>
      </c>
      <c r="X1184" s="3">
        <v>0.01</v>
      </c>
      <c r="Y1184" s="3">
        <v>8.0000000000000002E-3</v>
      </c>
      <c r="Z1184" s="3">
        <v>7.0000000000000001E-3</v>
      </c>
      <c r="AA1184" s="3">
        <v>7.0000000000000001E-3</v>
      </c>
      <c r="AB1184" s="3">
        <v>7.0000000000000001E-3</v>
      </c>
      <c r="AC1184" s="3">
        <v>7.0000000000000001E-3</v>
      </c>
      <c r="AD1184" s="3">
        <v>7.0000000000000001E-3</v>
      </c>
      <c r="AE1184" s="3">
        <v>7.0000000000000001E-3</v>
      </c>
      <c r="AF1184" s="3">
        <v>7.0000000000000001E-3</v>
      </c>
      <c r="AG1184" s="3">
        <v>7.0000000000000001E-3</v>
      </c>
      <c r="AH1184" s="3">
        <v>7.0000000000000001E-3</v>
      </c>
      <c r="AI1184" s="3">
        <v>7.0000000000000001E-3</v>
      </c>
      <c r="AJ1184" s="3">
        <v>7.0000000000000001E-3</v>
      </c>
      <c r="AK1184" s="3">
        <v>7.0000000000000001E-3</v>
      </c>
      <c r="AL1184" s="3">
        <v>7.0000000000000001E-3</v>
      </c>
      <c r="AM1184" s="3">
        <v>7.0000000000000001E-3</v>
      </c>
      <c r="AN1184" s="3">
        <v>7.0000000000000001E-3</v>
      </c>
      <c r="AO1184" s="3">
        <v>7.0000000000000001E-3</v>
      </c>
      <c r="AP1184" s="3">
        <v>7.0000000000000001E-3</v>
      </c>
      <c r="AQ1184" s="3">
        <v>7.0000000000000001E-3</v>
      </c>
      <c r="AR1184" s="3">
        <v>7.0000000000000001E-3</v>
      </c>
      <c r="AS1184" s="3">
        <v>7.0000000000000001E-3</v>
      </c>
      <c r="AT1184" s="3">
        <v>7.0000000000000001E-3</v>
      </c>
      <c r="AU1184" s="3">
        <v>6.0000000000000001E-3</v>
      </c>
      <c r="AV1184" s="3">
        <v>6.0000000000000001E-3</v>
      </c>
      <c r="AW1184" s="3">
        <v>6.0000000000000001E-3</v>
      </c>
      <c r="AX1184" s="3">
        <v>6.0000000000000001E-3</v>
      </c>
      <c r="AY1184" s="3">
        <v>6.0000000000000001E-3</v>
      </c>
      <c r="AZ1184" s="3">
        <v>5.0000000000000001E-3</v>
      </c>
      <c r="BA1184">
        <v>5.0000000000000001E-3</v>
      </c>
      <c r="BB1184">
        <v>2015</v>
      </c>
    </row>
    <row r="1185" spans="1:54" hidden="1" x14ac:dyDescent="0.2">
      <c r="A1185">
        <v>618</v>
      </c>
      <c r="B1185" t="s">
        <v>535</v>
      </c>
      <c r="C1185" t="s">
        <v>314</v>
      </c>
      <c r="D1185" t="s">
        <v>92</v>
      </c>
      <c r="E1185" t="s">
        <v>313</v>
      </c>
      <c r="F1185" t="s">
        <v>312</v>
      </c>
      <c r="G1185" t="s">
        <v>311</v>
      </c>
      <c r="I1185" t="s">
        <v>310</v>
      </c>
      <c r="J1185" s="3">
        <v>61.618000000000002</v>
      </c>
      <c r="K1185" s="3">
        <v>52.286000000000001</v>
      </c>
      <c r="L1185" s="3">
        <v>52.552999999999997</v>
      </c>
      <c r="M1185" s="3">
        <v>53.304000000000002</v>
      </c>
      <c r="N1185" s="3">
        <v>60.167999999999999</v>
      </c>
      <c r="O1185" s="3">
        <v>61.204999999999998</v>
      </c>
      <c r="P1185" s="3">
        <v>57.899000000000001</v>
      </c>
      <c r="Q1185" s="3">
        <v>54.558</v>
      </c>
      <c r="R1185" s="3">
        <v>53.444000000000003</v>
      </c>
      <c r="S1185" s="3">
        <v>59.601999999999997</v>
      </c>
      <c r="T1185" s="3">
        <v>59.965000000000003</v>
      </c>
      <c r="U1185" s="3">
        <v>60.014000000000003</v>
      </c>
      <c r="V1185" s="3">
        <v>61.817</v>
      </c>
      <c r="W1185" s="3">
        <v>65.052999999999997</v>
      </c>
      <c r="X1185" s="3">
        <v>67.926000000000002</v>
      </c>
      <c r="Y1185" s="3">
        <v>77.251999999999995</v>
      </c>
      <c r="Z1185" s="3">
        <v>86.826999999999998</v>
      </c>
      <c r="AA1185" s="3">
        <v>110.771</v>
      </c>
      <c r="AB1185" s="3">
        <v>122.122</v>
      </c>
      <c r="AC1185" s="3">
        <v>145.06200000000001</v>
      </c>
      <c r="AD1185" s="3">
        <v>179.16399999999999</v>
      </c>
      <c r="AE1185" s="3">
        <v>199.964</v>
      </c>
      <c r="AF1185" s="3">
        <v>203.03399999999999</v>
      </c>
      <c r="AG1185" s="3">
        <v>214.81299999999999</v>
      </c>
      <c r="AH1185" s="3">
        <v>238.98</v>
      </c>
      <c r="AI1185" s="3">
        <v>266.03899999999999</v>
      </c>
      <c r="AJ1185" s="3">
        <v>265.45299999999997</v>
      </c>
      <c r="AK1185" s="3">
        <v>279.96499999999997</v>
      </c>
      <c r="AL1185" s="3">
        <v>341.07100000000003</v>
      </c>
      <c r="AM1185" s="3">
        <v>372.65199999999999</v>
      </c>
      <c r="AN1185" s="3">
        <v>401.01600000000002</v>
      </c>
      <c r="AO1185" s="3">
        <v>425.76799999999997</v>
      </c>
      <c r="AP1185" s="3">
        <v>477.81900000000002</v>
      </c>
      <c r="AQ1185" s="3">
        <v>527.11599999999999</v>
      </c>
      <c r="AR1185" s="3">
        <v>562.60799999999995</v>
      </c>
      <c r="AS1185" s="3">
        <v>603.15200000000004</v>
      </c>
      <c r="AT1185" s="3">
        <v>661.56299999999999</v>
      </c>
      <c r="AU1185" s="3">
        <v>734.96299999999997</v>
      </c>
      <c r="AV1185" s="3">
        <v>846.57799999999997</v>
      </c>
      <c r="AW1185" s="3">
        <v>1032.123</v>
      </c>
      <c r="AX1185" s="3">
        <v>1229.836</v>
      </c>
      <c r="AY1185" s="3">
        <v>1431.963</v>
      </c>
      <c r="AZ1185" s="3">
        <v>1656.097</v>
      </c>
      <c r="BA1185">
        <v>1815.6179999999999</v>
      </c>
      <c r="BB1185">
        <v>2015</v>
      </c>
    </row>
    <row r="1186" spans="1:54" hidden="1" x14ac:dyDescent="0.2">
      <c r="A1186">
        <v>618</v>
      </c>
      <c r="B1186" t="s">
        <v>535</v>
      </c>
      <c r="C1186" t="s">
        <v>309</v>
      </c>
      <c r="D1186" t="s">
        <v>92</v>
      </c>
      <c r="E1186" t="s">
        <v>308</v>
      </c>
      <c r="F1186" t="s">
        <v>307</v>
      </c>
      <c r="G1186" t="s">
        <v>217</v>
      </c>
      <c r="I1186" t="s">
        <v>910</v>
      </c>
      <c r="J1186" s="3">
        <v>43.951000000000001</v>
      </c>
      <c r="K1186" s="3">
        <v>47.662999999999997</v>
      </c>
      <c r="L1186" s="3">
        <v>60.347999999999999</v>
      </c>
      <c r="M1186" s="3">
        <v>62.576000000000001</v>
      </c>
      <c r="N1186" s="3">
        <v>57.814</v>
      </c>
      <c r="O1186" s="3">
        <v>47.725999999999999</v>
      </c>
      <c r="P1186" s="3">
        <v>47.170999999999999</v>
      </c>
      <c r="Q1186" s="3">
        <v>51.887</v>
      </c>
      <c r="R1186" s="3">
        <v>53.677</v>
      </c>
      <c r="S1186" s="3">
        <v>50.54</v>
      </c>
      <c r="T1186" s="3">
        <v>31.876999999999999</v>
      </c>
      <c r="U1186" s="3">
        <v>30.2</v>
      </c>
      <c r="V1186" s="3">
        <v>34.576999999999998</v>
      </c>
      <c r="W1186" s="3">
        <v>37.691000000000003</v>
      </c>
      <c r="X1186" s="3">
        <v>23.175999999999998</v>
      </c>
      <c r="Y1186" s="3">
        <v>21.454999999999998</v>
      </c>
      <c r="Z1186" s="3">
        <v>27.841000000000001</v>
      </c>
      <c r="AA1186" s="3">
        <v>18.594999999999999</v>
      </c>
      <c r="AB1186" s="3">
        <v>20</v>
      </c>
      <c r="AC1186" s="3">
        <v>20</v>
      </c>
      <c r="AD1186" s="3">
        <v>15.058</v>
      </c>
      <c r="AE1186" s="3">
        <v>15.879</v>
      </c>
      <c r="AF1186" s="3">
        <v>16.225000000000001</v>
      </c>
      <c r="AG1186" s="3">
        <v>16.702999999999999</v>
      </c>
      <c r="AH1186" s="3">
        <v>17.32</v>
      </c>
      <c r="AI1186" s="3">
        <v>16.207999999999998</v>
      </c>
      <c r="AJ1186" s="3">
        <v>15.308</v>
      </c>
      <c r="AK1186" s="3">
        <v>13.195</v>
      </c>
      <c r="AL1186" s="3">
        <v>11.218999999999999</v>
      </c>
      <c r="AM1186" s="3">
        <v>14.164999999999999</v>
      </c>
      <c r="AN1186" s="3">
        <v>15.086</v>
      </c>
      <c r="AO1186" s="3">
        <v>14.723000000000001</v>
      </c>
      <c r="AP1186" s="3">
        <v>14.291</v>
      </c>
      <c r="AQ1186" s="3">
        <v>15.355</v>
      </c>
      <c r="AR1186" s="3">
        <v>15.855</v>
      </c>
      <c r="AS1186" s="3">
        <v>11</v>
      </c>
      <c r="AT1186" s="3">
        <v>9</v>
      </c>
      <c r="AU1186" s="3">
        <v>7</v>
      </c>
      <c r="AV1186" s="3">
        <v>6</v>
      </c>
      <c r="AW1186" s="3">
        <v>5</v>
      </c>
      <c r="AX1186" s="3">
        <v>5</v>
      </c>
      <c r="AY1186" s="3">
        <v>5</v>
      </c>
      <c r="AZ1186" s="3">
        <v>5</v>
      </c>
      <c r="BA1186">
        <v>5</v>
      </c>
      <c r="BB1186">
        <v>2015</v>
      </c>
    </row>
    <row r="1187" spans="1:54" hidden="1" x14ac:dyDescent="0.2">
      <c r="A1187">
        <v>618</v>
      </c>
      <c r="B1187" t="s">
        <v>535</v>
      </c>
      <c r="C1187" t="s">
        <v>306</v>
      </c>
      <c r="D1187" t="s">
        <v>92</v>
      </c>
      <c r="E1187" t="s">
        <v>305</v>
      </c>
      <c r="F1187" t="s">
        <v>304</v>
      </c>
      <c r="G1187" t="s">
        <v>217</v>
      </c>
      <c r="I1187" t="s">
        <v>910</v>
      </c>
      <c r="J1187" s="3">
        <v>4.6589999999999998</v>
      </c>
      <c r="K1187" s="3">
        <v>9.8520000000000003</v>
      </c>
      <c r="L1187" s="3">
        <v>1.8640000000000001</v>
      </c>
      <c r="M1187" s="3">
        <v>10.324999999999999</v>
      </c>
      <c r="N1187" s="3">
        <v>6.3140000000000001</v>
      </c>
      <c r="O1187" s="3">
        <v>7.0140000000000002</v>
      </c>
      <c r="P1187" s="3">
        <v>8.9149999999999991</v>
      </c>
      <c r="Q1187" s="3">
        <v>5.3319999999999999</v>
      </c>
      <c r="R1187" s="3">
        <v>5.3049999999999997</v>
      </c>
      <c r="S1187" s="3">
        <v>7.4969999999999999</v>
      </c>
      <c r="T1187" s="3">
        <v>-4.6769999999999996</v>
      </c>
      <c r="U1187" s="3">
        <v>4.0759999999999996</v>
      </c>
      <c r="V1187" s="3">
        <v>2.6869999999999998</v>
      </c>
      <c r="W1187" s="3">
        <v>10.117000000000001</v>
      </c>
      <c r="X1187" s="3">
        <v>7.2249999999999996</v>
      </c>
      <c r="Y1187" s="3">
        <v>7.4530000000000003</v>
      </c>
      <c r="Z1187" s="3">
        <v>3.161</v>
      </c>
      <c r="AA1187" s="3">
        <v>5.9610000000000003</v>
      </c>
      <c r="AB1187" s="3">
        <v>-0.81899999999999995</v>
      </c>
      <c r="AC1187" s="3">
        <v>3.75</v>
      </c>
      <c r="AD1187" s="3">
        <v>12.981</v>
      </c>
      <c r="AE1187" s="3">
        <v>16.492000000000001</v>
      </c>
      <c r="AF1187" s="3">
        <v>7.4580000000000002</v>
      </c>
      <c r="AG1187" s="3">
        <v>5.5449999999999999</v>
      </c>
      <c r="AH1187" s="3">
        <v>13.676</v>
      </c>
      <c r="AI1187" s="3">
        <v>13.452999999999999</v>
      </c>
      <c r="AJ1187" s="3">
        <v>-4.2469999999999999</v>
      </c>
      <c r="AK1187" s="3">
        <v>-18.030999999999999</v>
      </c>
      <c r="AL1187" s="3">
        <v>2.8980000000000001</v>
      </c>
      <c r="AM1187" s="3">
        <v>9.2050000000000001</v>
      </c>
      <c r="AN1187" s="3">
        <v>3.7229999999999999</v>
      </c>
      <c r="AO1187" s="3">
        <v>0.96599999999999997</v>
      </c>
      <c r="AP1187" s="3">
        <v>-3.7610000000000001</v>
      </c>
      <c r="AQ1187" s="3">
        <v>-4.319</v>
      </c>
      <c r="AR1187" s="3">
        <v>-3.3929999999999998</v>
      </c>
      <c r="AS1187" s="3">
        <v>-6.6840000000000002</v>
      </c>
      <c r="AT1187" s="3">
        <v>-4.085</v>
      </c>
      <c r="AU1187" s="3">
        <v>-5.702</v>
      </c>
      <c r="AV1187" s="3">
        <v>-7.2089999999999996</v>
      </c>
      <c r="AW1187" s="3">
        <v>-6.9459999999999997</v>
      </c>
      <c r="AX1187" s="3">
        <v>-6.2210000000000001</v>
      </c>
      <c r="AY1187" s="3">
        <v>-5.9770000000000003</v>
      </c>
      <c r="AZ1187" s="3">
        <v>-5.1740000000000004</v>
      </c>
      <c r="BA1187">
        <v>-4.9029999999999996</v>
      </c>
      <c r="BB1187">
        <v>2015</v>
      </c>
    </row>
    <row r="1188" spans="1:54" hidden="1" x14ac:dyDescent="0.2">
      <c r="A1188">
        <v>618</v>
      </c>
      <c r="B1188" t="s">
        <v>535</v>
      </c>
      <c r="C1188" t="s">
        <v>303</v>
      </c>
      <c r="D1188" t="s">
        <v>92</v>
      </c>
      <c r="E1188" t="s">
        <v>300</v>
      </c>
      <c r="F1188" t="s">
        <v>302</v>
      </c>
      <c r="G1188" t="s">
        <v>295</v>
      </c>
      <c r="I1188" t="s">
        <v>911</v>
      </c>
      <c r="J1188" s="3">
        <v>3.4569999999999999</v>
      </c>
      <c r="K1188" s="3">
        <v>3.8780000000000001</v>
      </c>
      <c r="L1188" s="3">
        <v>4.1050000000000004</v>
      </c>
      <c r="M1188" s="3">
        <v>4.4400000000000004</v>
      </c>
      <c r="N1188" s="3">
        <v>5.0750000000000002</v>
      </c>
      <c r="O1188" s="3">
        <v>5.2690000000000001</v>
      </c>
      <c r="P1188" s="3">
        <v>5.3570000000000002</v>
      </c>
      <c r="Q1188" s="3">
        <v>5.7370000000000001</v>
      </c>
      <c r="R1188" s="3">
        <v>5.9950000000000001</v>
      </c>
      <c r="S1188" s="3">
        <v>6.694</v>
      </c>
      <c r="T1188" s="3">
        <v>7.1619999999999999</v>
      </c>
      <c r="U1188" s="3">
        <v>7.8079999999999998</v>
      </c>
      <c r="V1188" s="3">
        <v>8.2240000000000002</v>
      </c>
      <c r="W1188" s="3">
        <v>9.0229999999999997</v>
      </c>
      <c r="X1188" s="3">
        <v>10.35</v>
      </c>
      <c r="Y1188" s="3">
        <v>12.353999999999999</v>
      </c>
      <c r="Z1188" s="3">
        <v>15.618</v>
      </c>
      <c r="AA1188" s="3">
        <v>20.469000000000001</v>
      </c>
      <c r="AB1188" s="3">
        <v>23.021999999999998</v>
      </c>
      <c r="AC1188" s="3">
        <v>23.832000000000001</v>
      </c>
      <c r="AD1188" s="3">
        <v>29.914999999999999</v>
      </c>
      <c r="AE1188" s="3">
        <v>32.268999999999998</v>
      </c>
      <c r="AF1188" s="3">
        <v>31.863</v>
      </c>
      <c r="AG1188" s="3">
        <v>35.231999999999999</v>
      </c>
      <c r="AH1188" s="3">
        <v>38.113</v>
      </c>
      <c r="AI1188" s="3">
        <v>43.164000000000001</v>
      </c>
      <c r="AJ1188" s="3">
        <v>44.348999999999997</v>
      </c>
      <c r="AK1188" s="3">
        <v>48.079000000000001</v>
      </c>
      <c r="AL1188" s="3">
        <v>59.814</v>
      </c>
      <c r="AM1188" s="3">
        <v>66.128</v>
      </c>
      <c r="AN1188" s="3">
        <v>70.424000000000007</v>
      </c>
      <c r="AO1188" s="3">
        <v>77.173000000000002</v>
      </c>
      <c r="AP1188" s="3">
        <v>91.2</v>
      </c>
      <c r="AQ1188" s="3">
        <v>98.438999999999993</v>
      </c>
      <c r="AR1188" s="3">
        <v>102.78700000000001</v>
      </c>
      <c r="AS1188" s="3">
        <v>108.495</v>
      </c>
      <c r="AT1188" s="3">
        <v>114.492</v>
      </c>
      <c r="AU1188" s="3">
        <v>133.54599999999999</v>
      </c>
      <c r="AV1188" s="3">
        <v>150.48599999999999</v>
      </c>
      <c r="AW1188" s="3">
        <v>183.76900000000001</v>
      </c>
      <c r="AX1188" s="3">
        <v>226.172</v>
      </c>
      <c r="AY1188" s="3">
        <v>271.76400000000001</v>
      </c>
      <c r="AZ1188" s="3">
        <v>318.81</v>
      </c>
      <c r="BA1188">
        <v>365.13900000000001</v>
      </c>
      <c r="BB1188">
        <v>2017</v>
      </c>
    </row>
    <row r="1189" spans="1:54" hidden="1" x14ac:dyDescent="0.2">
      <c r="A1189">
        <v>618</v>
      </c>
      <c r="B1189" t="s">
        <v>535</v>
      </c>
      <c r="C1189" t="s">
        <v>301</v>
      </c>
      <c r="D1189" t="s">
        <v>92</v>
      </c>
      <c r="E1189" t="s">
        <v>300</v>
      </c>
      <c r="F1189" t="s">
        <v>299</v>
      </c>
      <c r="G1189" t="s">
        <v>275</v>
      </c>
      <c r="I1189" t="s">
        <v>298</v>
      </c>
      <c r="J1189" s="3">
        <v>1.2</v>
      </c>
      <c r="K1189" s="3">
        <v>12.178000000000001</v>
      </c>
      <c r="L1189" s="3">
        <v>5.8540000000000001</v>
      </c>
      <c r="M1189" s="3">
        <v>8.1579999999999995</v>
      </c>
      <c r="N1189" s="3">
        <v>14.301</v>
      </c>
      <c r="O1189" s="3">
        <v>3.8210000000000002</v>
      </c>
      <c r="P1189" s="3">
        <v>1.6679999999999999</v>
      </c>
      <c r="Q1189" s="3">
        <v>7.1079999999999997</v>
      </c>
      <c r="R1189" s="3">
        <v>4.49</v>
      </c>
      <c r="S1189" s="3">
        <v>11.667</v>
      </c>
      <c r="T1189" s="3">
        <v>6.9909999999999997</v>
      </c>
      <c r="U1189" s="3">
        <v>9.0109999999999992</v>
      </c>
      <c r="V1189" s="3">
        <v>5.3280000000000003</v>
      </c>
      <c r="W1189" s="3">
        <v>9.7140000000000004</v>
      </c>
      <c r="X1189" s="3">
        <v>14.712999999999999</v>
      </c>
      <c r="Y1189" s="3">
        <v>19.361000000000001</v>
      </c>
      <c r="Z1189" s="3">
        <v>26.416</v>
      </c>
      <c r="AA1189" s="3">
        <v>31.062999999999999</v>
      </c>
      <c r="AB1189" s="3">
        <v>12.471</v>
      </c>
      <c r="AC1189" s="3">
        <v>3.5219999999999998</v>
      </c>
      <c r="AD1189" s="3">
        <v>25.523</v>
      </c>
      <c r="AE1189" s="3">
        <v>7.8680000000000003</v>
      </c>
      <c r="AF1189" s="3">
        <v>-1.258</v>
      </c>
      <c r="AG1189" s="3">
        <v>10.574</v>
      </c>
      <c r="AH1189" s="3">
        <v>8.1769999999999996</v>
      </c>
      <c r="AI1189" s="3">
        <v>13.253</v>
      </c>
      <c r="AJ1189" s="3">
        <v>2.7440000000000002</v>
      </c>
      <c r="AK1189" s="3">
        <v>8.4120000000000008</v>
      </c>
      <c r="AL1189" s="3">
        <v>24.407</v>
      </c>
      <c r="AM1189" s="3">
        <v>10.557</v>
      </c>
      <c r="AN1189" s="3">
        <v>6.4960000000000004</v>
      </c>
      <c r="AO1189" s="3">
        <v>9.5830000000000002</v>
      </c>
      <c r="AP1189" s="3">
        <v>18.175999999999998</v>
      </c>
      <c r="AQ1189" s="3">
        <v>7.9379999999999997</v>
      </c>
      <c r="AR1189" s="3">
        <v>4.4169999999999998</v>
      </c>
      <c r="AS1189" s="3">
        <v>5.5529999999999999</v>
      </c>
      <c r="AT1189" s="3">
        <v>5.5270000000000001</v>
      </c>
      <c r="AU1189" s="3">
        <v>16.643000000000001</v>
      </c>
      <c r="AV1189" s="3">
        <v>12.685</v>
      </c>
      <c r="AW1189" s="3">
        <v>22.117000000000001</v>
      </c>
      <c r="AX1189" s="3">
        <v>23.074000000000002</v>
      </c>
      <c r="AY1189" s="3">
        <v>20.158000000000001</v>
      </c>
      <c r="AZ1189" s="3">
        <v>17.311</v>
      </c>
      <c r="BA1189">
        <v>14.532</v>
      </c>
      <c r="BB1189">
        <v>2017</v>
      </c>
    </row>
    <row r="1190" spans="1:54" hidden="1" x14ac:dyDescent="0.2">
      <c r="A1190">
        <v>618</v>
      </c>
      <c r="B1190" t="s">
        <v>535</v>
      </c>
      <c r="C1190" t="s">
        <v>297</v>
      </c>
      <c r="D1190" t="s">
        <v>92</v>
      </c>
      <c r="E1190" t="s">
        <v>293</v>
      </c>
      <c r="F1190" t="s">
        <v>296</v>
      </c>
      <c r="G1190" t="s">
        <v>295</v>
      </c>
      <c r="I1190" t="s">
        <v>911</v>
      </c>
      <c r="J1190" s="3">
        <v>3.508</v>
      </c>
      <c r="K1190" s="3">
        <v>3.8940000000000001</v>
      </c>
      <c r="L1190" s="3">
        <v>4.2060000000000004</v>
      </c>
      <c r="M1190" s="3">
        <v>4.4269999999999996</v>
      </c>
      <c r="N1190" s="3">
        <v>5.532</v>
      </c>
      <c r="O1190" s="3">
        <v>5.226</v>
      </c>
      <c r="P1190" s="3">
        <v>5.4580000000000002</v>
      </c>
      <c r="Q1190" s="3">
        <v>5.73</v>
      </c>
      <c r="R1190" s="3">
        <v>6.0369999999999999</v>
      </c>
      <c r="S1190" s="3">
        <v>6.7610000000000001</v>
      </c>
      <c r="T1190" s="3">
        <v>7.4870000000000001</v>
      </c>
      <c r="U1190" s="3">
        <v>8.1110000000000007</v>
      </c>
      <c r="V1190" s="3">
        <v>8.3970000000000002</v>
      </c>
      <c r="W1190" s="3">
        <v>9.7010000000000005</v>
      </c>
      <c r="X1190" s="3">
        <v>10.978</v>
      </c>
      <c r="Y1190" s="3">
        <v>13.082000000000001</v>
      </c>
      <c r="Z1190" s="3">
        <v>17.972000000000001</v>
      </c>
      <c r="AA1190" s="3">
        <v>22.754000000000001</v>
      </c>
      <c r="AB1190" s="3">
        <v>22.478000000000002</v>
      </c>
      <c r="AC1190" s="3">
        <v>27.204999999999998</v>
      </c>
      <c r="AD1190" s="3">
        <v>31.039000000000001</v>
      </c>
      <c r="AE1190" s="3">
        <v>32.183</v>
      </c>
      <c r="AF1190" s="3">
        <v>33.238999999999997</v>
      </c>
      <c r="AG1190" s="3">
        <v>36.845999999999997</v>
      </c>
      <c r="AH1190" s="3">
        <v>41.292000000000002</v>
      </c>
      <c r="AI1190" s="3">
        <v>41.735999999999997</v>
      </c>
      <c r="AJ1190" s="3">
        <v>45.493000000000002</v>
      </c>
      <c r="AK1190" s="3">
        <v>52.177999999999997</v>
      </c>
      <c r="AL1190" s="3">
        <v>65.573999999999998</v>
      </c>
      <c r="AM1190" s="3">
        <v>68.608999999999995</v>
      </c>
      <c r="AN1190" s="3">
        <v>71.409000000000006</v>
      </c>
      <c r="AO1190" s="3">
        <v>82.016999999999996</v>
      </c>
      <c r="AP1190" s="3">
        <v>91.727999999999994</v>
      </c>
      <c r="AQ1190" s="3">
        <v>100</v>
      </c>
      <c r="AR1190" s="3">
        <v>103.745</v>
      </c>
      <c r="AS1190" s="3">
        <v>111.14400000000001</v>
      </c>
      <c r="AT1190" s="3">
        <v>121.7</v>
      </c>
      <c r="AU1190" s="3">
        <v>134.535</v>
      </c>
      <c r="AV1190" s="3">
        <v>159.96299999999999</v>
      </c>
      <c r="AW1190" s="3">
        <v>199.53</v>
      </c>
      <c r="AX1190" s="3">
        <v>242.977</v>
      </c>
      <c r="AY1190" s="3">
        <v>288.86</v>
      </c>
      <c r="AZ1190" s="3">
        <v>335.255</v>
      </c>
      <c r="BA1190">
        <v>379.86599999999999</v>
      </c>
      <c r="BB1190">
        <v>2017</v>
      </c>
    </row>
    <row r="1191" spans="1:54" hidden="1" x14ac:dyDescent="0.2">
      <c r="A1191">
        <v>618</v>
      </c>
      <c r="B1191" t="s">
        <v>535</v>
      </c>
      <c r="C1191" t="s">
        <v>294</v>
      </c>
      <c r="D1191" t="s">
        <v>92</v>
      </c>
      <c r="E1191" t="s">
        <v>293</v>
      </c>
      <c r="F1191" t="s">
        <v>292</v>
      </c>
      <c r="G1191" t="s">
        <v>275</v>
      </c>
      <c r="I1191" t="s">
        <v>291</v>
      </c>
      <c r="J1191" s="3" t="s">
        <v>215</v>
      </c>
      <c r="K1191" s="3">
        <v>10.986000000000001</v>
      </c>
      <c r="L1191" s="3">
        <v>8.0129999999999999</v>
      </c>
      <c r="M1191" s="3">
        <v>5.2610000000000001</v>
      </c>
      <c r="N1191" s="3">
        <v>24.966000000000001</v>
      </c>
      <c r="O1191" s="3">
        <v>-5.5350000000000001</v>
      </c>
      <c r="P1191" s="3">
        <v>4.4320000000000004</v>
      </c>
      <c r="Q1191" s="3">
        <v>4.9850000000000003</v>
      </c>
      <c r="R1191" s="3">
        <v>5.359</v>
      </c>
      <c r="S1191" s="3">
        <v>12.002000000000001</v>
      </c>
      <c r="T1191" s="3">
        <v>10.731999999999999</v>
      </c>
      <c r="U1191" s="3">
        <v>8.3379999999999992</v>
      </c>
      <c r="V1191" s="3">
        <v>3.5219999999999998</v>
      </c>
      <c r="W1191" s="3">
        <v>15.532</v>
      </c>
      <c r="X1191" s="3">
        <v>13.157</v>
      </c>
      <c r="Y1191" s="3">
        <v>19.169</v>
      </c>
      <c r="Z1191" s="3">
        <v>37.384</v>
      </c>
      <c r="AA1191" s="3">
        <v>26.603999999999999</v>
      </c>
      <c r="AB1191" s="3">
        <v>-1.21</v>
      </c>
      <c r="AC1191" s="3">
        <v>21.027000000000001</v>
      </c>
      <c r="AD1191" s="3">
        <v>14.093</v>
      </c>
      <c r="AE1191" s="3">
        <v>3.6850000000000001</v>
      </c>
      <c r="AF1191" s="3">
        <v>3.28</v>
      </c>
      <c r="AG1191" s="3">
        <v>10.853999999999999</v>
      </c>
      <c r="AH1191" s="3">
        <v>12.067</v>
      </c>
      <c r="AI1191" s="3">
        <v>1.075</v>
      </c>
      <c r="AJ1191" s="3">
        <v>9.0009999999999994</v>
      </c>
      <c r="AK1191" s="3">
        <v>14.694000000000001</v>
      </c>
      <c r="AL1191" s="3">
        <v>25.673999999999999</v>
      </c>
      <c r="AM1191" s="3">
        <v>4.6289999999999996</v>
      </c>
      <c r="AN1191" s="3">
        <v>4.0819999999999999</v>
      </c>
      <c r="AO1191" s="3">
        <v>14.855</v>
      </c>
      <c r="AP1191" s="3">
        <v>11.840999999999999</v>
      </c>
      <c r="AQ1191" s="3">
        <v>9.0169999999999995</v>
      </c>
      <c r="AR1191" s="3">
        <v>3.7450000000000001</v>
      </c>
      <c r="AS1191" s="3">
        <v>7.1319999999999997</v>
      </c>
      <c r="AT1191" s="3">
        <v>9.4979999999999993</v>
      </c>
      <c r="AU1191" s="3">
        <v>10.545999999999999</v>
      </c>
      <c r="AV1191" s="3">
        <v>18.901</v>
      </c>
      <c r="AW1191" s="3">
        <v>24.734999999999999</v>
      </c>
      <c r="AX1191" s="3">
        <v>21.774000000000001</v>
      </c>
      <c r="AY1191" s="3">
        <v>18.884</v>
      </c>
      <c r="AZ1191" s="3">
        <v>16.062000000000001</v>
      </c>
      <c r="BA1191">
        <v>13.307</v>
      </c>
      <c r="BB1191">
        <v>2017</v>
      </c>
    </row>
    <row r="1192" spans="1:54" hidden="1" x14ac:dyDescent="0.2">
      <c r="A1192">
        <v>618</v>
      </c>
      <c r="B1192" t="s">
        <v>535</v>
      </c>
      <c r="C1192" t="s">
        <v>290</v>
      </c>
      <c r="D1192" t="s">
        <v>92</v>
      </c>
      <c r="E1192" t="s">
        <v>289</v>
      </c>
      <c r="G1192" t="s">
        <v>288</v>
      </c>
    </row>
    <row r="1193" spans="1:54" hidden="1" x14ac:dyDescent="0.2">
      <c r="A1193">
        <v>618</v>
      </c>
      <c r="B1193" t="s">
        <v>535</v>
      </c>
      <c r="C1193" t="s">
        <v>287</v>
      </c>
      <c r="D1193" t="s">
        <v>92</v>
      </c>
      <c r="E1193" t="s">
        <v>286</v>
      </c>
      <c r="F1193" t="s">
        <v>285</v>
      </c>
      <c r="G1193" t="s">
        <v>275</v>
      </c>
      <c r="I1193" t="s">
        <v>912</v>
      </c>
      <c r="J1193" s="3">
        <v>-7.1609999999999996</v>
      </c>
      <c r="K1193" s="3">
        <v>0.13900000000000001</v>
      </c>
      <c r="L1193" s="3">
        <v>29.925000000000001</v>
      </c>
      <c r="M1193" s="3">
        <v>7.2089999999999996</v>
      </c>
      <c r="N1193" s="3">
        <v>3.21</v>
      </c>
      <c r="O1193" s="3">
        <v>-5.0999999999999996</v>
      </c>
      <c r="P1193" s="3">
        <v>6.4710000000000001</v>
      </c>
      <c r="Q1193" s="3">
        <v>-14.224</v>
      </c>
      <c r="R1193" s="3">
        <v>0.499</v>
      </c>
      <c r="S1193" s="3">
        <v>-11.097</v>
      </c>
      <c r="T1193" s="3">
        <v>17.632999999999999</v>
      </c>
      <c r="U1193" s="3">
        <v>5.4729999999999999</v>
      </c>
      <c r="V1193" s="3">
        <v>-13.182</v>
      </c>
      <c r="W1193" s="3">
        <v>-17.657</v>
      </c>
      <c r="X1193" s="3">
        <v>20.971</v>
      </c>
      <c r="Y1193" s="3">
        <v>-7.9000000000000001E-2</v>
      </c>
      <c r="Z1193" s="3">
        <v>-41.792000000000002</v>
      </c>
      <c r="AA1193" s="3">
        <v>-22.457000000000001</v>
      </c>
      <c r="AB1193" s="3">
        <v>55.235999999999997</v>
      </c>
      <c r="AC1193" s="3">
        <v>-1.4139999999999999</v>
      </c>
      <c r="AD1193" s="3">
        <v>1.7230000000000001</v>
      </c>
      <c r="AE1193" s="3">
        <v>8.766</v>
      </c>
      <c r="AF1193" s="3">
        <v>11.102</v>
      </c>
      <c r="AG1193" s="3">
        <v>22.638999999999999</v>
      </c>
      <c r="AH1193" s="3">
        <v>1.893</v>
      </c>
      <c r="AI1193" s="3">
        <v>56.442999999999998</v>
      </c>
      <c r="AJ1193" s="3">
        <v>17.181999999999999</v>
      </c>
      <c r="AK1193" s="3">
        <v>69.992000000000004</v>
      </c>
      <c r="AL1193" s="3">
        <v>-31.954999999999998</v>
      </c>
      <c r="AM1193" s="3">
        <v>3.528</v>
      </c>
      <c r="AN1193" s="3">
        <v>86.968000000000004</v>
      </c>
      <c r="AO1193" s="3">
        <v>-19.509</v>
      </c>
      <c r="AP1193" s="3">
        <v>10.992000000000001</v>
      </c>
      <c r="AQ1193" s="3">
        <v>-0.54700000000000004</v>
      </c>
      <c r="AR1193" s="3">
        <v>10.27</v>
      </c>
      <c r="AS1193" s="3">
        <v>-35.929000000000002</v>
      </c>
      <c r="AT1193" s="3">
        <v>-2.2149999999999999</v>
      </c>
      <c r="AU1193" s="3">
        <v>-1.8859999999999999</v>
      </c>
      <c r="AV1193" s="3">
        <v>5.133</v>
      </c>
      <c r="AW1193" s="3">
        <v>2.4359999999999999</v>
      </c>
      <c r="AX1193" s="3">
        <v>2.4820000000000002</v>
      </c>
      <c r="AY1193" s="3">
        <v>2.2589999999999999</v>
      </c>
      <c r="AZ1193" s="3">
        <v>1.843</v>
      </c>
      <c r="BA1193">
        <v>1.0609999999999999</v>
      </c>
      <c r="BB1193">
        <v>2016</v>
      </c>
    </row>
    <row r="1194" spans="1:54" hidden="1" x14ac:dyDescent="0.2">
      <c r="A1194">
        <v>618</v>
      </c>
      <c r="B1194" t="s">
        <v>535</v>
      </c>
      <c r="C1194" t="s">
        <v>284</v>
      </c>
      <c r="D1194" t="s">
        <v>92</v>
      </c>
      <c r="E1194" t="s">
        <v>283</v>
      </c>
      <c r="F1194" t="s">
        <v>282</v>
      </c>
      <c r="G1194" t="s">
        <v>275</v>
      </c>
      <c r="I1194" t="s">
        <v>912</v>
      </c>
      <c r="J1194" s="3">
        <v>-4.0140000000000002</v>
      </c>
      <c r="K1194" s="3">
        <v>-3.577</v>
      </c>
      <c r="L1194" s="3">
        <v>32.512</v>
      </c>
      <c r="M1194" s="3">
        <v>-7.35</v>
      </c>
      <c r="N1194" s="3">
        <v>9.0790000000000006</v>
      </c>
      <c r="O1194" s="3">
        <v>-21.3</v>
      </c>
      <c r="P1194" s="3">
        <v>6.4710000000000001</v>
      </c>
      <c r="Q1194" s="3">
        <v>-14.224</v>
      </c>
      <c r="R1194" s="3">
        <v>0.499</v>
      </c>
      <c r="S1194" s="3">
        <v>-11.097</v>
      </c>
      <c r="T1194" s="3">
        <v>17.632999999999999</v>
      </c>
      <c r="U1194" s="3">
        <v>5.4729999999999999</v>
      </c>
      <c r="V1194" s="3">
        <v>-13.182</v>
      </c>
      <c r="W1194" s="3">
        <v>-17.657</v>
      </c>
      <c r="X1194" s="3">
        <v>20.971</v>
      </c>
      <c r="Y1194" s="3">
        <v>-7.9000000000000001E-2</v>
      </c>
      <c r="Z1194" s="3">
        <v>-41.792000000000002</v>
      </c>
      <c r="AA1194" s="3">
        <v>-22.457000000000001</v>
      </c>
      <c r="AB1194" s="3">
        <v>55.235999999999997</v>
      </c>
      <c r="AC1194" s="3">
        <v>-1.4139999999999999</v>
      </c>
      <c r="AD1194" s="3">
        <v>1.7230000000000001</v>
      </c>
      <c r="AE1194" s="3">
        <v>8.766</v>
      </c>
      <c r="AF1194" s="3">
        <v>11.102</v>
      </c>
      <c r="AG1194" s="3">
        <v>22.638999999999999</v>
      </c>
      <c r="AH1194" s="3">
        <v>1.893</v>
      </c>
      <c r="AI1194" s="3">
        <v>56.442999999999998</v>
      </c>
      <c r="AJ1194" s="3">
        <v>17.181999999999999</v>
      </c>
      <c r="AK1194" s="3">
        <v>69.992000000000004</v>
      </c>
      <c r="AL1194" s="3">
        <v>-31.954999999999998</v>
      </c>
      <c r="AM1194" s="3">
        <v>3.528</v>
      </c>
      <c r="AN1194" s="3">
        <v>86.968000000000004</v>
      </c>
      <c r="AO1194" s="3">
        <v>-19.509</v>
      </c>
      <c r="AP1194" s="3">
        <v>10.992000000000001</v>
      </c>
      <c r="AQ1194" s="3">
        <v>-0.54700000000000004</v>
      </c>
      <c r="AR1194" s="3">
        <v>10.27</v>
      </c>
      <c r="AS1194" s="3">
        <v>-35.929000000000002</v>
      </c>
      <c r="AT1194" s="3">
        <v>-2.2149999999999999</v>
      </c>
      <c r="AU1194" s="3">
        <v>-1.8859999999999999</v>
      </c>
      <c r="AV1194" s="3">
        <v>5.133</v>
      </c>
      <c r="AW1194" s="3">
        <v>2.4359999999999999</v>
      </c>
      <c r="AX1194" s="3">
        <v>2.4820000000000002</v>
      </c>
      <c r="AY1194" s="3">
        <v>2.2589999999999999</v>
      </c>
      <c r="AZ1194" s="3">
        <v>1.843</v>
      </c>
      <c r="BA1194">
        <v>1.0609999999999999</v>
      </c>
      <c r="BB1194">
        <v>2016</v>
      </c>
    </row>
    <row r="1195" spans="1:54" hidden="1" x14ac:dyDescent="0.2">
      <c r="A1195">
        <v>618</v>
      </c>
      <c r="B1195" t="s">
        <v>535</v>
      </c>
      <c r="C1195" t="s">
        <v>281</v>
      </c>
      <c r="D1195" t="s">
        <v>92</v>
      </c>
      <c r="E1195" t="s">
        <v>280</v>
      </c>
      <c r="F1195" t="s">
        <v>279</v>
      </c>
      <c r="G1195" t="s">
        <v>275</v>
      </c>
      <c r="I1195" t="s">
        <v>912</v>
      </c>
      <c r="J1195" s="3">
        <v>-44.338000000000001</v>
      </c>
      <c r="K1195" s="3">
        <v>48.945</v>
      </c>
      <c r="L1195" s="3">
        <v>11.542999999999999</v>
      </c>
      <c r="M1195" s="3">
        <v>-11.398</v>
      </c>
      <c r="N1195" s="3">
        <v>9.9209999999999994</v>
      </c>
      <c r="O1195" s="3">
        <v>12.6</v>
      </c>
      <c r="P1195" s="3">
        <v>-12.629</v>
      </c>
      <c r="Q1195" s="3">
        <v>8.9169999999999998</v>
      </c>
      <c r="R1195" s="3">
        <v>1.766</v>
      </c>
      <c r="S1195" s="3">
        <v>-10.015000000000001</v>
      </c>
      <c r="T1195" s="3">
        <v>0.41299999999999998</v>
      </c>
      <c r="U1195" s="3">
        <v>22.902999999999999</v>
      </c>
      <c r="V1195" s="3">
        <v>5.976</v>
      </c>
      <c r="W1195" s="3">
        <v>-19.221</v>
      </c>
      <c r="X1195" s="3">
        <v>-20.667999999999999</v>
      </c>
      <c r="Y1195" s="3">
        <v>28.289000000000001</v>
      </c>
      <c r="Z1195" s="3">
        <v>-49.668999999999997</v>
      </c>
      <c r="AA1195" s="3">
        <v>64.512</v>
      </c>
      <c r="AB1195" s="3">
        <v>-23.443000000000001</v>
      </c>
      <c r="AC1195" s="3">
        <v>5.6109999999999998</v>
      </c>
      <c r="AD1195" s="3">
        <v>5.3289999999999997</v>
      </c>
      <c r="AE1195" s="3">
        <v>5.0010000000000003</v>
      </c>
      <c r="AF1195" s="3">
        <v>-14.395</v>
      </c>
      <c r="AG1195" s="3">
        <v>38.579000000000001</v>
      </c>
      <c r="AH1195" s="3">
        <v>0.748</v>
      </c>
      <c r="AI1195" s="3">
        <v>22.478999999999999</v>
      </c>
      <c r="AJ1195" s="3">
        <v>-13.167</v>
      </c>
      <c r="AK1195" s="3">
        <v>12.02</v>
      </c>
      <c r="AL1195" s="3">
        <v>41.616</v>
      </c>
      <c r="AM1195" s="3">
        <v>-13.837999999999999</v>
      </c>
      <c r="AN1195" s="3">
        <v>33.917000000000002</v>
      </c>
      <c r="AO1195" s="3">
        <v>14.971</v>
      </c>
      <c r="AP1195" s="3">
        <v>12.882999999999999</v>
      </c>
      <c r="AQ1195" s="3">
        <v>14.586</v>
      </c>
      <c r="AR1195" s="3">
        <v>-12.372999999999999</v>
      </c>
      <c r="AS1195" s="3">
        <v>-4.0460000000000003</v>
      </c>
      <c r="AT1195" s="3">
        <v>0.45900000000000002</v>
      </c>
      <c r="AU1195" s="3">
        <v>-1.3540000000000001</v>
      </c>
      <c r="AV1195" s="3">
        <v>4.6740000000000004</v>
      </c>
      <c r="AW1195" s="3">
        <v>8.0749999999999993</v>
      </c>
      <c r="AX1195" s="3">
        <v>11.446</v>
      </c>
      <c r="AY1195" s="3">
        <v>11.02</v>
      </c>
      <c r="AZ1195" s="3">
        <v>10.37</v>
      </c>
      <c r="BA1195">
        <v>10.311</v>
      </c>
      <c r="BB1195">
        <v>2016</v>
      </c>
    </row>
    <row r="1196" spans="1:54" hidden="1" x14ac:dyDescent="0.2">
      <c r="A1196">
        <v>618</v>
      </c>
      <c r="B1196" t="s">
        <v>535</v>
      </c>
      <c r="C1196" t="s">
        <v>278</v>
      </c>
      <c r="D1196" t="s">
        <v>92</v>
      </c>
      <c r="E1196" t="s">
        <v>277</v>
      </c>
      <c r="F1196" t="s">
        <v>276</v>
      </c>
      <c r="G1196" t="s">
        <v>275</v>
      </c>
      <c r="I1196" t="s">
        <v>912</v>
      </c>
      <c r="J1196" s="3">
        <v>-50.26</v>
      </c>
      <c r="K1196" s="3">
        <v>46.636000000000003</v>
      </c>
      <c r="L1196" s="3">
        <v>11.57</v>
      </c>
      <c r="M1196" s="3">
        <v>-15.462</v>
      </c>
      <c r="N1196" s="3">
        <v>18.571000000000002</v>
      </c>
      <c r="O1196" s="3">
        <v>14.6</v>
      </c>
      <c r="P1196" s="3">
        <v>-12.629</v>
      </c>
      <c r="Q1196" s="3">
        <v>8.9169999999999998</v>
      </c>
      <c r="R1196" s="3">
        <v>1.766</v>
      </c>
      <c r="S1196" s="3">
        <v>-10.015000000000001</v>
      </c>
      <c r="T1196" s="3">
        <v>0.41299999999999998</v>
      </c>
      <c r="U1196" s="3">
        <v>15.859</v>
      </c>
      <c r="V1196" s="3">
        <v>16.672000000000001</v>
      </c>
      <c r="W1196" s="3">
        <v>-21.015000000000001</v>
      </c>
      <c r="X1196" s="3">
        <v>-24.561</v>
      </c>
      <c r="Y1196" s="3">
        <v>33.896999999999998</v>
      </c>
      <c r="Z1196" s="3">
        <v>-51.808999999999997</v>
      </c>
      <c r="AA1196" s="3">
        <v>87.117000000000004</v>
      </c>
      <c r="AB1196" s="3">
        <v>-26.088000000000001</v>
      </c>
      <c r="AC1196" s="3">
        <v>7.4480000000000004</v>
      </c>
      <c r="AD1196" s="3">
        <v>4.7240000000000002</v>
      </c>
      <c r="AE1196" s="3">
        <v>3.8780000000000001</v>
      </c>
      <c r="AF1196" s="3">
        <v>-19.134</v>
      </c>
      <c r="AG1196" s="3">
        <v>28.831</v>
      </c>
      <c r="AH1196" s="3">
        <v>-10.888</v>
      </c>
      <c r="AI1196" s="3">
        <v>-1.82</v>
      </c>
      <c r="AJ1196" s="3">
        <v>-11.898999999999999</v>
      </c>
      <c r="AK1196" s="3">
        <v>9.1560000000000006</v>
      </c>
      <c r="AL1196" s="3">
        <v>3.6739999999999999</v>
      </c>
      <c r="AM1196" s="3">
        <v>4.3780000000000001</v>
      </c>
      <c r="AN1196" s="3">
        <v>16.399000000000001</v>
      </c>
      <c r="AO1196" s="3">
        <v>0.35899999999999999</v>
      </c>
      <c r="AP1196" s="3">
        <v>32.264000000000003</v>
      </c>
      <c r="AQ1196" s="3">
        <v>-19.797999999999998</v>
      </c>
      <c r="AR1196" s="3">
        <v>23.074999999999999</v>
      </c>
      <c r="AS1196" s="3">
        <v>5.5730000000000004</v>
      </c>
      <c r="AT1196" s="3">
        <v>14.769</v>
      </c>
      <c r="AU1196" s="3">
        <v>-4.8380000000000001</v>
      </c>
      <c r="AV1196" s="3">
        <v>1.8080000000000001</v>
      </c>
      <c r="AW1196" s="3">
        <v>4.415</v>
      </c>
      <c r="AX1196" s="3">
        <v>5.4459999999999997</v>
      </c>
      <c r="AY1196" s="3">
        <v>5.6879999999999997</v>
      </c>
      <c r="AZ1196" s="3">
        <v>5.7119999999999997</v>
      </c>
      <c r="BA1196">
        <v>5.8570000000000002</v>
      </c>
      <c r="BB1196">
        <v>2016</v>
      </c>
    </row>
    <row r="1197" spans="1:54" hidden="1" x14ac:dyDescent="0.2">
      <c r="A1197">
        <v>618</v>
      </c>
      <c r="B1197" t="s">
        <v>535</v>
      </c>
      <c r="C1197" t="s">
        <v>274</v>
      </c>
      <c r="D1197" t="s">
        <v>92</v>
      </c>
      <c r="E1197" t="s">
        <v>273</v>
      </c>
      <c r="F1197" t="s">
        <v>272</v>
      </c>
      <c r="G1197" t="s">
        <v>271</v>
      </c>
    </row>
    <row r="1198" spans="1:54" hidden="1" x14ac:dyDescent="0.2">
      <c r="A1198">
        <v>618</v>
      </c>
      <c r="B1198" t="s">
        <v>535</v>
      </c>
      <c r="C1198" t="s">
        <v>270</v>
      </c>
      <c r="D1198" t="s">
        <v>92</v>
      </c>
      <c r="E1198" t="s">
        <v>269</v>
      </c>
      <c r="F1198" t="s">
        <v>268</v>
      </c>
      <c r="G1198" t="s">
        <v>264</v>
      </c>
      <c r="H1198" t="s">
        <v>263</v>
      </c>
    </row>
    <row r="1199" spans="1:54" hidden="1" x14ac:dyDescent="0.2">
      <c r="A1199">
        <v>618</v>
      </c>
      <c r="B1199" t="s">
        <v>535</v>
      </c>
      <c r="C1199" t="s">
        <v>267</v>
      </c>
      <c r="D1199" t="s">
        <v>92</v>
      </c>
      <c r="E1199" t="s">
        <v>266</v>
      </c>
      <c r="F1199" t="s">
        <v>265</v>
      </c>
      <c r="G1199" t="s">
        <v>264</v>
      </c>
      <c r="H1199" t="s">
        <v>263</v>
      </c>
      <c r="I1199" t="s">
        <v>913</v>
      </c>
      <c r="J1199" s="3">
        <v>4.09</v>
      </c>
      <c r="K1199" s="3">
        <v>4.21</v>
      </c>
      <c r="L1199" s="3">
        <v>4.3339999999999996</v>
      </c>
      <c r="M1199" s="3">
        <v>4.4610000000000003</v>
      </c>
      <c r="N1199" s="3">
        <v>4.5910000000000002</v>
      </c>
      <c r="O1199" s="3">
        <v>4.726</v>
      </c>
      <c r="P1199" s="3">
        <v>4.8639999999999999</v>
      </c>
      <c r="Q1199" s="3">
        <v>5.0069999999999997</v>
      </c>
      <c r="R1199" s="3">
        <v>5.1539999999999999</v>
      </c>
      <c r="S1199" s="3">
        <v>5.3049999999999997</v>
      </c>
      <c r="T1199" s="3">
        <v>5.46</v>
      </c>
      <c r="U1199" s="3">
        <v>5.62</v>
      </c>
      <c r="V1199" s="3">
        <v>5.78</v>
      </c>
      <c r="W1199" s="3">
        <v>5.77</v>
      </c>
      <c r="X1199" s="3">
        <v>5.87</v>
      </c>
      <c r="Y1199" s="3">
        <v>5.98</v>
      </c>
      <c r="Z1199" s="3">
        <v>6.09</v>
      </c>
      <c r="AA1199" s="3">
        <v>6.19</v>
      </c>
      <c r="AB1199" s="3">
        <v>6.3</v>
      </c>
      <c r="AC1199" s="3">
        <v>6.4889999999999999</v>
      </c>
      <c r="AD1199" s="3">
        <v>6.6840000000000002</v>
      </c>
      <c r="AE1199" s="3">
        <v>6.8840000000000003</v>
      </c>
      <c r="AF1199" s="3">
        <v>7.0910000000000002</v>
      </c>
      <c r="AG1199" s="3">
        <v>7.26</v>
      </c>
      <c r="AH1199" s="3">
        <v>7.4779999999999998</v>
      </c>
      <c r="AI1199" s="3">
        <v>7.5119999999999996</v>
      </c>
      <c r="AJ1199" s="3">
        <v>7.7370000000000001</v>
      </c>
      <c r="AK1199" s="3">
        <v>7.9690000000000003</v>
      </c>
      <c r="AL1199" s="3">
        <v>8.2319999999999993</v>
      </c>
      <c r="AM1199" s="3">
        <v>8.5039999999999996</v>
      </c>
      <c r="AN1199" s="3">
        <v>8.7759999999999998</v>
      </c>
      <c r="AO1199" s="3">
        <v>9.048</v>
      </c>
      <c r="AP1199" s="3">
        <v>9.3290000000000006</v>
      </c>
      <c r="AQ1199" s="3">
        <v>9.6180000000000003</v>
      </c>
      <c r="AR1199" s="3">
        <v>9.907</v>
      </c>
      <c r="AS1199" s="3">
        <v>10.204000000000001</v>
      </c>
      <c r="AT1199" s="3">
        <v>10.53</v>
      </c>
      <c r="AU1199" s="3">
        <v>10.867000000000001</v>
      </c>
      <c r="AV1199" s="3">
        <v>11.193</v>
      </c>
      <c r="AW1199" s="3">
        <v>11.529</v>
      </c>
      <c r="AX1199" s="3">
        <v>11.875</v>
      </c>
      <c r="AY1199" s="3">
        <v>12.231</v>
      </c>
      <c r="AZ1199" s="3">
        <v>12.598000000000001</v>
      </c>
      <c r="BA1199">
        <v>12.976000000000001</v>
      </c>
      <c r="BB1199">
        <v>0</v>
      </c>
    </row>
    <row r="1200" spans="1:54" hidden="1" x14ac:dyDescent="0.2">
      <c r="A1200">
        <v>618</v>
      </c>
      <c r="B1200" t="s">
        <v>535</v>
      </c>
      <c r="C1200" t="s">
        <v>262</v>
      </c>
      <c r="D1200" t="s">
        <v>92</v>
      </c>
      <c r="E1200" t="s">
        <v>260</v>
      </c>
      <c r="F1200" t="s">
        <v>259</v>
      </c>
      <c r="G1200" t="s">
        <v>225</v>
      </c>
      <c r="H1200" t="s">
        <v>222</v>
      </c>
      <c r="I1200" t="s">
        <v>914</v>
      </c>
      <c r="J1200" s="3" t="s">
        <v>215</v>
      </c>
      <c r="K1200" s="3" t="s">
        <v>215</v>
      </c>
      <c r="L1200" s="3" t="s">
        <v>215</v>
      </c>
      <c r="M1200" s="3" t="s">
        <v>215</v>
      </c>
      <c r="N1200" s="3" t="s">
        <v>215</v>
      </c>
      <c r="O1200" s="3" t="s">
        <v>215</v>
      </c>
      <c r="P1200" s="3" t="s">
        <v>215</v>
      </c>
      <c r="Q1200" s="3" t="s">
        <v>215</v>
      </c>
      <c r="R1200" s="3" t="s">
        <v>215</v>
      </c>
      <c r="S1200" s="3" t="s">
        <v>215</v>
      </c>
      <c r="T1200" s="3">
        <v>57.588000000000001</v>
      </c>
      <c r="U1200" s="3">
        <v>57.588000000000001</v>
      </c>
      <c r="V1200" s="3">
        <v>57.588000000000001</v>
      </c>
      <c r="W1200" s="3">
        <v>60.445999999999998</v>
      </c>
      <c r="X1200" s="3">
        <v>47.88</v>
      </c>
      <c r="Y1200" s="3">
        <v>53.476999999999997</v>
      </c>
      <c r="Z1200" s="3">
        <v>48.432000000000002</v>
      </c>
      <c r="AA1200" s="3">
        <v>57</v>
      </c>
      <c r="AB1200" s="3">
        <v>72.17</v>
      </c>
      <c r="AC1200" s="3">
        <v>85.143000000000001</v>
      </c>
      <c r="AD1200" s="3">
        <v>114.23099999999999</v>
      </c>
      <c r="AE1200" s="3">
        <v>121.432</v>
      </c>
      <c r="AF1200" s="3">
        <v>143.55000000000001</v>
      </c>
      <c r="AG1200" s="3">
        <v>184.571</v>
      </c>
      <c r="AH1200" s="3">
        <v>255.33799999999999</v>
      </c>
      <c r="AI1200" s="3">
        <v>272.90300000000002</v>
      </c>
      <c r="AJ1200" s="3">
        <v>347.77699999999999</v>
      </c>
      <c r="AK1200" s="3">
        <v>534.87599999999998</v>
      </c>
      <c r="AL1200" s="3">
        <v>734.99400000000003</v>
      </c>
      <c r="AM1200" s="3">
        <v>717.34900000000005</v>
      </c>
      <c r="AN1200" s="3">
        <v>930.55899999999997</v>
      </c>
      <c r="AO1200" s="3">
        <v>1091.0360000000001</v>
      </c>
      <c r="AP1200" s="3">
        <v>1135.9680000000001</v>
      </c>
      <c r="AQ1200" s="3">
        <v>1253.181</v>
      </c>
      <c r="AR1200" s="3">
        <v>1277.201</v>
      </c>
      <c r="AS1200" s="3">
        <v>1032.82</v>
      </c>
      <c r="AT1200" s="3">
        <v>777.20899999999995</v>
      </c>
      <c r="AU1200" s="3">
        <v>823.53700000000003</v>
      </c>
      <c r="AV1200" s="3">
        <v>937.64800000000002</v>
      </c>
      <c r="AW1200" s="3">
        <v>1161.579</v>
      </c>
      <c r="AX1200" s="3">
        <v>1407.894</v>
      </c>
      <c r="AY1200" s="3">
        <v>1670.155</v>
      </c>
      <c r="AZ1200" s="3">
        <v>2010.8430000000001</v>
      </c>
      <c r="BA1200">
        <v>2255.5149999999999</v>
      </c>
      <c r="BB1200">
        <v>2015</v>
      </c>
    </row>
    <row r="1201" spans="1:54" hidden="1" x14ac:dyDescent="0.2">
      <c r="A1201">
        <v>618</v>
      </c>
      <c r="B1201" t="s">
        <v>535</v>
      </c>
      <c r="C1201" t="s">
        <v>261</v>
      </c>
      <c r="D1201" t="s">
        <v>92</v>
      </c>
      <c r="E1201" t="s">
        <v>260</v>
      </c>
      <c r="F1201" t="s">
        <v>259</v>
      </c>
      <c r="G1201" t="s">
        <v>217</v>
      </c>
      <c r="I1201" t="s">
        <v>258</v>
      </c>
      <c r="J1201" s="3" t="s">
        <v>215</v>
      </c>
      <c r="K1201" s="3" t="s">
        <v>215</v>
      </c>
      <c r="L1201" s="3" t="s">
        <v>215</v>
      </c>
      <c r="M1201" s="3" t="s">
        <v>215</v>
      </c>
      <c r="N1201" s="3" t="s">
        <v>215</v>
      </c>
      <c r="O1201" s="3" t="s">
        <v>215</v>
      </c>
      <c r="P1201" s="3" t="s">
        <v>215</v>
      </c>
      <c r="Q1201" s="3" t="s">
        <v>215</v>
      </c>
      <c r="R1201" s="3" t="s">
        <v>215</v>
      </c>
      <c r="S1201" s="3" t="s">
        <v>215</v>
      </c>
      <c r="T1201" s="3">
        <v>29.736000000000001</v>
      </c>
      <c r="U1201" s="3">
        <v>27.184000000000001</v>
      </c>
      <c r="V1201" s="3">
        <v>25.545000000000002</v>
      </c>
      <c r="W1201" s="3">
        <v>26.542000000000002</v>
      </c>
      <c r="X1201" s="3">
        <v>20.501000000000001</v>
      </c>
      <c r="Y1201" s="3">
        <v>21.417000000000002</v>
      </c>
      <c r="Z1201" s="3">
        <v>18.422999999999998</v>
      </c>
      <c r="AA1201" s="3">
        <v>16.64</v>
      </c>
      <c r="AB1201" s="3">
        <v>18.047999999999998</v>
      </c>
      <c r="AC1201" s="3">
        <v>17.452000000000002</v>
      </c>
      <c r="AD1201" s="3">
        <v>18.210999999999999</v>
      </c>
      <c r="AE1201" s="3">
        <v>16.681000000000001</v>
      </c>
      <c r="AF1201" s="3">
        <v>18.687999999999999</v>
      </c>
      <c r="AG1201" s="3">
        <v>21.73</v>
      </c>
      <c r="AH1201" s="3">
        <v>25.344000000000001</v>
      </c>
      <c r="AI1201" s="3">
        <v>22.587</v>
      </c>
      <c r="AJ1201" s="3">
        <v>26.55</v>
      </c>
      <c r="AK1201" s="3">
        <v>36.454999999999998</v>
      </c>
      <c r="AL1201" s="3">
        <v>38.457999999999998</v>
      </c>
      <c r="AM1201" s="3">
        <v>32.843000000000004</v>
      </c>
      <c r="AN1201" s="3">
        <v>37.207000000000001</v>
      </c>
      <c r="AO1201" s="3">
        <v>38.695999999999998</v>
      </c>
      <c r="AP1201" s="3">
        <v>33.75</v>
      </c>
      <c r="AQ1201" s="3">
        <v>31.350999999999999</v>
      </c>
      <c r="AR1201" s="3">
        <v>28.143000000000001</v>
      </c>
      <c r="AS1201" s="3">
        <v>21.866</v>
      </c>
      <c r="AT1201" s="3">
        <v>14.968</v>
      </c>
      <c r="AU1201" s="3">
        <v>14.023999999999999</v>
      </c>
      <c r="AV1201" s="3">
        <v>13.534000000000001</v>
      </c>
      <c r="AW1201" s="3">
        <v>13.404</v>
      </c>
      <c r="AX1201" s="3">
        <v>13.305</v>
      </c>
      <c r="AY1201" s="3">
        <v>13.236000000000001</v>
      </c>
      <c r="AZ1201" s="3">
        <v>13.478999999999999</v>
      </c>
      <c r="BA1201">
        <v>13.488</v>
      </c>
      <c r="BB1201">
        <v>2015</v>
      </c>
    </row>
    <row r="1202" spans="1:54" hidden="1" x14ac:dyDescent="0.2">
      <c r="A1202">
        <v>618</v>
      </c>
      <c r="B1202" t="s">
        <v>535</v>
      </c>
      <c r="C1202" t="s">
        <v>257</v>
      </c>
      <c r="D1202" t="s">
        <v>92</v>
      </c>
      <c r="E1202" t="s">
        <v>255</v>
      </c>
      <c r="F1202" t="s">
        <v>254</v>
      </c>
      <c r="G1202" t="s">
        <v>225</v>
      </c>
      <c r="H1202" t="s">
        <v>222</v>
      </c>
      <c r="I1202" t="s">
        <v>914</v>
      </c>
      <c r="J1202" s="3" t="s">
        <v>215</v>
      </c>
      <c r="K1202" s="3" t="s">
        <v>215</v>
      </c>
      <c r="L1202" s="3" t="s">
        <v>215</v>
      </c>
      <c r="M1202" s="3" t="s">
        <v>215</v>
      </c>
      <c r="N1202" s="3" t="s">
        <v>215</v>
      </c>
      <c r="O1202" s="3" t="s">
        <v>215</v>
      </c>
      <c r="P1202" s="3" t="s">
        <v>215</v>
      </c>
      <c r="Q1202" s="3" t="s">
        <v>215</v>
      </c>
      <c r="R1202" s="3" t="s">
        <v>215</v>
      </c>
      <c r="S1202" s="3" t="s">
        <v>215</v>
      </c>
      <c r="T1202" s="3">
        <v>39.244</v>
      </c>
      <c r="U1202" s="3">
        <v>47.377000000000002</v>
      </c>
      <c r="V1202" s="3">
        <v>68.513999999999996</v>
      </c>
      <c r="W1202" s="3">
        <v>63.677</v>
      </c>
      <c r="X1202" s="3">
        <v>52.667999999999999</v>
      </c>
      <c r="Y1202" s="3">
        <v>64.277000000000001</v>
      </c>
      <c r="Z1202" s="3">
        <v>74.790999999999997</v>
      </c>
      <c r="AA1202" s="3">
        <v>74.864999999999995</v>
      </c>
      <c r="AB1202" s="3">
        <v>92.805000000000007</v>
      </c>
      <c r="AC1202" s="3">
        <v>115.123</v>
      </c>
      <c r="AD1202" s="3">
        <v>154.59299999999999</v>
      </c>
      <c r="AE1202" s="3">
        <v>184.917</v>
      </c>
      <c r="AF1202" s="3">
        <v>184.88499999999999</v>
      </c>
      <c r="AG1202" s="3">
        <v>309.75200000000001</v>
      </c>
      <c r="AH1202" s="3">
        <v>411.096</v>
      </c>
      <c r="AI1202" s="3">
        <v>400.44</v>
      </c>
      <c r="AJ1202" s="3">
        <v>477.76900000000001</v>
      </c>
      <c r="AK1202" s="3">
        <v>571.71</v>
      </c>
      <c r="AL1202" s="3">
        <v>786.67600000000004</v>
      </c>
      <c r="AM1202" s="3">
        <v>829.72299999999996</v>
      </c>
      <c r="AN1202" s="3">
        <v>1021.529</v>
      </c>
      <c r="AO1202" s="3">
        <v>1189.4649999999999</v>
      </c>
      <c r="AP1202" s="3">
        <v>1263.663</v>
      </c>
      <c r="AQ1202" s="3">
        <v>1325.578</v>
      </c>
      <c r="AR1202" s="3">
        <v>1442.135</v>
      </c>
      <c r="AS1202" s="3">
        <v>1283.7049999999999</v>
      </c>
      <c r="AT1202" s="3">
        <v>1098.8879999999999</v>
      </c>
      <c r="AU1202" s="3">
        <v>1315.441</v>
      </c>
      <c r="AV1202" s="3">
        <v>1581.134</v>
      </c>
      <c r="AW1202" s="3">
        <v>1994.1420000000001</v>
      </c>
      <c r="AX1202" s="3">
        <v>2500.1039999999998</v>
      </c>
      <c r="AY1202" s="3">
        <v>3097.5329999999999</v>
      </c>
      <c r="AZ1202" s="3">
        <v>3766.8820000000001</v>
      </c>
      <c r="BA1202">
        <v>4310.3590000000004</v>
      </c>
      <c r="BB1202">
        <v>2015</v>
      </c>
    </row>
    <row r="1203" spans="1:54" hidden="1" x14ac:dyDescent="0.2">
      <c r="A1203">
        <v>618</v>
      </c>
      <c r="B1203" t="s">
        <v>535</v>
      </c>
      <c r="C1203" t="s">
        <v>256</v>
      </c>
      <c r="D1203" t="s">
        <v>92</v>
      </c>
      <c r="E1203" t="s">
        <v>255</v>
      </c>
      <c r="F1203" t="s">
        <v>254</v>
      </c>
      <c r="G1203" t="s">
        <v>217</v>
      </c>
      <c r="I1203" t="s">
        <v>253</v>
      </c>
      <c r="J1203" s="3" t="s">
        <v>215</v>
      </c>
      <c r="K1203" s="3" t="s">
        <v>215</v>
      </c>
      <c r="L1203" s="3" t="s">
        <v>215</v>
      </c>
      <c r="M1203" s="3" t="s">
        <v>215</v>
      </c>
      <c r="N1203" s="3" t="s">
        <v>215</v>
      </c>
      <c r="O1203" s="3" t="s">
        <v>215</v>
      </c>
      <c r="P1203" s="3" t="s">
        <v>215</v>
      </c>
      <c r="Q1203" s="3" t="s">
        <v>215</v>
      </c>
      <c r="R1203" s="3" t="s">
        <v>215</v>
      </c>
      <c r="S1203" s="3" t="s">
        <v>215</v>
      </c>
      <c r="T1203" s="3">
        <v>20.263999999999999</v>
      </c>
      <c r="U1203" s="3">
        <v>22.364000000000001</v>
      </c>
      <c r="V1203" s="3">
        <v>30.390999999999998</v>
      </c>
      <c r="W1203" s="3">
        <v>27.960999999999999</v>
      </c>
      <c r="X1203" s="3">
        <v>22.550999999999998</v>
      </c>
      <c r="Y1203" s="3">
        <v>25.742999999999999</v>
      </c>
      <c r="Z1203" s="3">
        <v>28.449000000000002</v>
      </c>
      <c r="AA1203" s="3">
        <v>21.856000000000002</v>
      </c>
      <c r="AB1203" s="3">
        <v>23.207999999999998</v>
      </c>
      <c r="AC1203" s="3">
        <v>23.597000000000001</v>
      </c>
      <c r="AD1203" s="3">
        <v>24.646000000000001</v>
      </c>
      <c r="AE1203" s="3">
        <v>25.402000000000001</v>
      </c>
      <c r="AF1203" s="3">
        <v>24.068999999999999</v>
      </c>
      <c r="AG1203" s="3">
        <v>36.468000000000004</v>
      </c>
      <c r="AH1203" s="3">
        <v>40.804000000000002</v>
      </c>
      <c r="AI1203" s="3">
        <v>33.142000000000003</v>
      </c>
      <c r="AJ1203" s="3">
        <v>36.473999999999997</v>
      </c>
      <c r="AK1203" s="3">
        <v>38.965000000000003</v>
      </c>
      <c r="AL1203" s="3">
        <v>41.162999999999997</v>
      </c>
      <c r="AM1203" s="3">
        <v>37.988</v>
      </c>
      <c r="AN1203" s="3">
        <v>40.844000000000001</v>
      </c>
      <c r="AO1203" s="3">
        <v>42.186999999999998</v>
      </c>
      <c r="AP1203" s="3">
        <v>37.543999999999997</v>
      </c>
      <c r="AQ1203" s="3">
        <v>33.161999999999999</v>
      </c>
      <c r="AR1203" s="3">
        <v>31.777999999999999</v>
      </c>
      <c r="AS1203" s="3">
        <v>27.177</v>
      </c>
      <c r="AT1203" s="3">
        <v>21.164000000000001</v>
      </c>
      <c r="AU1203" s="3">
        <v>22.401</v>
      </c>
      <c r="AV1203" s="3">
        <v>22.821999999999999</v>
      </c>
      <c r="AW1203" s="3">
        <v>23.012</v>
      </c>
      <c r="AX1203" s="3">
        <v>23.626999999999999</v>
      </c>
      <c r="AY1203" s="3">
        <v>24.547999999999998</v>
      </c>
      <c r="AZ1203" s="3">
        <v>25.251000000000001</v>
      </c>
      <c r="BA1203">
        <v>25.776</v>
      </c>
      <c r="BB1203">
        <v>2015</v>
      </c>
    </row>
    <row r="1204" spans="1:54" hidden="1" x14ac:dyDescent="0.2">
      <c r="A1204">
        <v>618</v>
      </c>
      <c r="B1204" t="s">
        <v>535</v>
      </c>
      <c r="C1204" t="s">
        <v>252</v>
      </c>
      <c r="D1204" t="s">
        <v>92</v>
      </c>
      <c r="E1204" t="s">
        <v>250</v>
      </c>
      <c r="F1204" t="s">
        <v>249</v>
      </c>
      <c r="G1204" t="s">
        <v>225</v>
      </c>
      <c r="H1204" t="s">
        <v>222</v>
      </c>
      <c r="I1204" t="s">
        <v>914</v>
      </c>
      <c r="J1204" s="3" t="s">
        <v>215</v>
      </c>
      <c r="K1204" s="3" t="s">
        <v>215</v>
      </c>
      <c r="L1204" s="3" t="s">
        <v>215</v>
      </c>
      <c r="M1204" s="3" t="s">
        <v>215</v>
      </c>
      <c r="N1204" s="3" t="s">
        <v>215</v>
      </c>
      <c r="O1204" s="3" t="s">
        <v>215</v>
      </c>
      <c r="P1204" s="3" t="s">
        <v>215</v>
      </c>
      <c r="Q1204" s="3" t="s">
        <v>215</v>
      </c>
      <c r="R1204" s="3" t="s">
        <v>215</v>
      </c>
      <c r="S1204" s="3" t="s">
        <v>215</v>
      </c>
      <c r="T1204" s="3">
        <v>18.344000000000001</v>
      </c>
      <c r="U1204" s="3">
        <v>10.211</v>
      </c>
      <c r="V1204" s="3">
        <v>-10.925000000000001</v>
      </c>
      <c r="W1204" s="3">
        <v>-3.2309999999999999</v>
      </c>
      <c r="X1204" s="3">
        <v>-4.7880000000000003</v>
      </c>
      <c r="Y1204" s="3">
        <v>-10.801</v>
      </c>
      <c r="Z1204" s="3">
        <v>-26.359000000000002</v>
      </c>
      <c r="AA1204" s="3">
        <v>-17.864999999999998</v>
      </c>
      <c r="AB1204" s="3">
        <v>-20.635000000000002</v>
      </c>
      <c r="AC1204" s="3">
        <v>-29.98</v>
      </c>
      <c r="AD1204" s="3">
        <v>-40.363</v>
      </c>
      <c r="AE1204" s="3">
        <v>-63.484999999999999</v>
      </c>
      <c r="AF1204" s="3">
        <v>-41.335000000000001</v>
      </c>
      <c r="AG1204" s="3">
        <v>-125.18</v>
      </c>
      <c r="AH1204" s="3">
        <v>-155.75899999999999</v>
      </c>
      <c r="AI1204" s="3">
        <v>-127.53700000000001</v>
      </c>
      <c r="AJ1204" s="3">
        <v>-129.99100000000001</v>
      </c>
      <c r="AK1204" s="3">
        <v>-36.835000000000001</v>
      </c>
      <c r="AL1204" s="3">
        <v>-51.682000000000002</v>
      </c>
      <c r="AM1204" s="3">
        <v>-112.374</v>
      </c>
      <c r="AN1204" s="3">
        <v>-90.97</v>
      </c>
      <c r="AO1204" s="3">
        <v>-98.429000000000002</v>
      </c>
      <c r="AP1204" s="3">
        <v>-127.69499999999999</v>
      </c>
      <c r="AQ1204" s="3">
        <v>-72.396000000000001</v>
      </c>
      <c r="AR1204" s="3">
        <v>-164.934</v>
      </c>
      <c r="AS1204" s="3">
        <v>-250.88499999999999</v>
      </c>
      <c r="AT1204" s="3">
        <v>-321.67899999999997</v>
      </c>
      <c r="AU1204" s="3">
        <v>-491.90499999999997</v>
      </c>
      <c r="AV1204" s="3">
        <v>-643.48599999999999</v>
      </c>
      <c r="AW1204" s="3">
        <v>-832.56299999999999</v>
      </c>
      <c r="AX1204" s="3">
        <v>-1092.2090000000001</v>
      </c>
      <c r="AY1204" s="3">
        <v>-1427.3779999999999</v>
      </c>
      <c r="AZ1204" s="3">
        <v>-1756.039</v>
      </c>
      <c r="BA1204">
        <v>-2054.8440000000001</v>
      </c>
      <c r="BB1204">
        <v>2015</v>
      </c>
    </row>
    <row r="1205" spans="1:54" hidden="1" x14ac:dyDescent="0.2">
      <c r="A1205">
        <v>618</v>
      </c>
      <c r="B1205" t="s">
        <v>535</v>
      </c>
      <c r="C1205" t="s">
        <v>251</v>
      </c>
      <c r="D1205" t="s">
        <v>92</v>
      </c>
      <c r="E1205" t="s">
        <v>250</v>
      </c>
      <c r="F1205" t="s">
        <v>249</v>
      </c>
      <c r="G1205" t="s">
        <v>217</v>
      </c>
      <c r="I1205" t="s">
        <v>248</v>
      </c>
      <c r="J1205" s="3" t="s">
        <v>215</v>
      </c>
      <c r="K1205" s="3" t="s">
        <v>215</v>
      </c>
      <c r="L1205" s="3" t="s">
        <v>215</v>
      </c>
      <c r="M1205" s="3" t="s">
        <v>215</v>
      </c>
      <c r="N1205" s="3" t="s">
        <v>215</v>
      </c>
      <c r="O1205" s="3" t="s">
        <v>215</v>
      </c>
      <c r="P1205" s="3" t="s">
        <v>215</v>
      </c>
      <c r="Q1205" s="3" t="s">
        <v>215</v>
      </c>
      <c r="R1205" s="3" t="s">
        <v>215</v>
      </c>
      <c r="S1205" s="3" t="s">
        <v>215</v>
      </c>
      <c r="T1205" s="3">
        <v>9.4719999999999995</v>
      </c>
      <c r="U1205" s="3">
        <v>4.82</v>
      </c>
      <c r="V1205" s="3">
        <v>-4.8460000000000001</v>
      </c>
      <c r="W1205" s="3">
        <v>-1.419</v>
      </c>
      <c r="X1205" s="3">
        <v>-2.0499999999999998</v>
      </c>
      <c r="Y1205" s="3">
        <v>-4.3259999999999996</v>
      </c>
      <c r="Z1205" s="3">
        <v>-10.026</v>
      </c>
      <c r="AA1205" s="3">
        <v>-5.2149999999999999</v>
      </c>
      <c r="AB1205" s="3">
        <v>-5.16</v>
      </c>
      <c r="AC1205" s="3">
        <v>-6.1449999999999996</v>
      </c>
      <c r="AD1205" s="3">
        <v>-6.4349999999999996</v>
      </c>
      <c r="AE1205" s="3">
        <v>-8.7210000000000001</v>
      </c>
      <c r="AF1205" s="3">
        <v>-5.3810000000000002</v>
      </c>
      <c r="AG1205" s="3">
        <v>-14.738</v>
      </c>
      <c r="AH1205" s="3">
        <v>-15.46</v>
      </c>
      <c r="AI1205" s="3">
        <v>-10.555999999999999</v>
      </c>
      <c r="AJ1205" s="3">
        <v>-9.9239999999999995</v>
      </c>
      <c r="AK1205" s="3">
        <v>-2.5099999999999998</v>
      </c>
      <c r="AL1205" s="3">
        <v>-2.7040000000000002</v>
      </c>
      <c r="AM1205" s="3">
        <v>-5.1449999999999996</v>
      </c>
      <c r="AN1205" s="3">
        <v>-3.637</v>
      </c>
      <c r="AO1205" s="3">
        <v>-3.4910000000000001</v>
      </c>
      <c r="AP1205" s="3">
        <v>-3.794</v>
      </c>
      <c r="AQ1205" s="3">
        <v>-1.8109999999999999</v>
      </c>
      <c r="AR1205" s="3">
        <v>-3.6339999999999999</v>
      </c>
      <c r="AS1205" s="3">
        <v>-5.3109999999999999</v>
      </c>
      <c r="AT1205" s="3">
        <v>-6.1950000000000003</v>
      </c>
      <c r="AU1205" s="3">
        <v>-8.3770000000000007</v>
      </c>
      <c r="AV1205" s="3">
        <v>-9.2880000000000003</v>
      </c>
      <c r="AW1205" s="3">
        <v>-9.6069999999999993</v>
      </c>
      <c r="AX1205" s="3">
        <v>-10.321999999999999</v>
      </c>
      <c r="AY1205" s="3">
        <v>-11.311999999999999</v>
      </c>
      <c r="AZ1205" s="3">
        <v>-11.771000000000001</v>
      </c>
      <c r="BA1205">
        <v>-12.288</v>
      </c>
      <c r="BB1205">
        <v>2015</v>
      </c>
    </row>
    <row r="1206" spans="1:54" hidden="1" x14ac:dyDescent="0.2">
      <c r="A1206">
        <v>618</v>
      </c>
      <c r="B1206" t="s">
        <v>535</v>
      </c>
      <c r="C1206" t="s">
        <v>247</v>
      </c>
      <c r="D1206" t="s">
        <v>92</v>
      </c>
      <c r="E1206" t="s">
        <v>245</v>
      </c>
      <c r="F1206" t="s">
        <v>244</v>
      </c>
      <c r="G1206" t="s">
        <v>225</v>
      </c>
      <c r="H1206" t="s">
        <v>222</v>
      </c>
    </row>
    <row r="1207" spans="1:54" hidden="1" x14ac:dyDescent="0.2">
      <c r="A1207">
        <v>618</v>
      </c>
      <c r="B1207" t="s">
        <v>535</v>
      </c>
      <c r="C1207" t="s">
        <v>246</v>
      </c>
      <c r="D1207" t="s">
        <v>92</v>
      </c>
      <c r="E1207" t="s">
        <v>245</v>
      </c>
      <c r="F1207" t="s">
        <v>244</v>
      </c>
      <c r="G1207" t="s">
        <v>243</v>
      </c>
    </row>
    <row r="1208" spans="1:54" hidden="1" x14ac:dyDescent="0.2">
      <c r="A1208">
        <v>618</v>
      </c>
      <c r="B1208" t="s">
        <v>535</v>
      </c>
      <c r="C1208" t="s">
        <v>242</v>
      </c>
      <c r="D1208" t="s">
        <v>92</v>
      </c>
      <c r="E1208" t="s">
        <v>240</v>
      </c>
      <c r="F1208" t="s">
        <v>239</v>
      </c>
      <c r="G1208" t="s">
        <v>225</v>
      </c>
      <c r="H1208" t="s">
        <v>222</v>
      </c>
      <c r="I1208" t="s">
        <v>914</v>
      </c>
      <c r="J1208" s="3" t="s">
        <v>215</v>
      </c>
      <c r="K1208" s="3" t="s">
        <v>215</v>
      </c>
      <c r="L1208" s="3" t="s">
        <v>215</v>
      </c>
      <c r="M1208" s="3" t="s">
        <v>215</v>
      </c>
      <c r="N1208" s="3" t="s">
        <v>215</v>
      </c>
      <c r="O1208" s="3" t="s">
        <v>215</v>
      </c>
      <c r="P1208" s="3" t="s">
        <v>215</v>
      </c>
      <c r="Q1208" s="3" t="s">
        <v>215</v>
      </c>
      <c r="R1208" s="3" t="s">
        <v>215</v>
      </c>
      <c r="S1208" s="3" t="s">
        <v>215</v>
      </c>
      <c r="T1208" s="3" t="s">
        <v>215</v>
      </c>
      <c r="U1208" s="3" t="s">
        <v>215</v>
      </c>
      <c r="V1208" s="3">
        <v>-6.8129999999999997</v>
      </c>
      <c r="W1208" s="3">
        <v>0.42899999999999999</v>
      </c>
      <c r="X1208" s="3">
        <v>-1.2130000000000001</v>
      </c>
      <c r="Y1208" s="3">
        <v>-6.3280000000000003</v>
      </c>
      <c r="Z1208" s="3">
        <v>-21.359000000000002</v>
      </c>
      <c r="AA1208" s="3">
        <v>-11.164999999999999</v>
      </c>
      <c r="AB1208" s="3">
        <v>-11.185</v>
      </c>
      <c r="AC1208" s="3">
        <v>-17.145</v>
      </c>
      <c r="AD1208" s="3">
        <v>-26.091000000000001</v>
      </c>
      <c r="AE1208" s="3">
        <v>-45.027000000000001</v>
      </c>
      <c r="AF1208" s="3">
        <v>-22.611999999999998</v>
      </c>
      <c r="AG1208" s="3">
        <v>-100.31</v>
      </c>
      <c r="AH1208" s="3">
        <v>-131.24700000000001</v>
      </c>
      <c r="AI1208" s="3">
        <v>-95.546999999999997</v>
      </c>
      <c r="AJ1208" s="3">
        <v>-105.69</v>
      </c>
      <c r="AK1208" s="3">
        <v>-6.9649999999999999</v>
      </c>
      <c r="AL1208" s="3">
        <v>-22.681999999999999</v>
      </c>
      <c r="AM1208" s="3">
        <v>-86.123999999999995</v>
      </c>
      <c r="AN1208" s="3">
        <v>-76.111000000000004</v>
      </c>
      <c r="AO1208" s="3">
        <v>-72.885999999999996</v>
      </c>
      <c r="AP1208" s="3">
        <v>-100.61</v>
      </c>
      <c r="AQ1208" s="3">
        <v>-42.826000000000001</v>
      </c>
      <c r="AR1208" s="3">
        <v>-131.23400000000001</v>
      </c>
      <c r="AS1208" s="3">
        <v>-210.25200000000001</v>
      </c>
      <c r="AT1208" s="3">
        <v>-264.80099999999999</v>
      </c>
      <c r="AU1208" s="3">
        <v>-308.24599999999998</v>
      </c>
      <c r="AV1208" s="3">
        <v>-401.53</v>
      </c>
      <c r="AW1208" s="3">
        <v>-520.90499999999997</v>
      </c>
      <c r="AX1208" s="3">
        <v>-685.11300000000006</v>
      </c>
      <c r="AY1208" s="3">
        <v>-896.78300000000002</v>
      </c>
      <c r="AZ1208" s="3">
        <v>-1074.0619999999999</v>
      </c>
      <c r="BA1208">
        <v>-1193.1890000000001</v>
      </c>
      <c r="BB1208">
        <v>2015</v>
      </c>
    </row>
    <row r="1209" spans="1:54" hidden="1" x14ac:dyDescent="0.2">
      <c r="A1209">
        <v>618</v>
      </c>
      <c r="B1209" t="s">
        <v>535</v>
      </c>
      <c r="C1209" t="s">
        <v>241</v>
      </c>
      <c r="D1209" t="s">
        <v>92</v>
      </c>
      <c r="E1209" t="s">
        <v>240</v>
      </c>
      <c r="F1209" t="s">
        <v>239</v>
      </c>
      <c r="G1209" t="s">
        <v>217</v>
      </c>
      <c r="I1209" t="s">
        <v>238</v>
      </c>
      <c r="J1209" s="3" t="s">
        <v>215</v>
      </c>
      <c r="K1209" s="3" t="s">
        <v>215</v>
      </c>
      <c r="L1209" s="3" t="s">
        <v>215</v>
      </c>
      <c r="M1209" s="3" t="s">
        <v>215</v>
      </c>
      <c r="N1209" s="3" t="s">
        <v>215</v>
      </c>
      <c r="O1209" s="3" t="s">
        <v>215</v>
      </c>
      <c r="P1209" s="3" t="s">
        <v>215</v>
      </c>
      <c r="Q1209" s="3" t="s">
        <v>215</v>
      </c>
      <c r="R1209" s="3" t="s">
        <v>215</v>
      </c>
      <c r="S1209" s="3" t="s">
        <v>215</v>
      </c>
      <c r="T1209" s="3" t="s">
        <v>215</v>
      </c>
      <c r="U1209" s="3" t="s">
        <v>215</v>
      </c>
      <c r="V1209" s="3">
        <v>-3.0219999999999998</v>
      </c>
      <c r="W1209" s="3">
        <v>0.188</v>
      </c>
      <c r="X1209" s="3">
        <v>-0.52</v>
      </c>
      <c r="Y1209" s="3">
        <v>-2.5339999999999998</v>
      </c>
      <c r="Z1209" s="3">
        <v>-8.125</v>
      </c>
      <c r="AA1209" s="3">
        <v>-3.2589999999999999</v>
      </c>
      <c r="AB1209" s="3">
        <v>-2.7970000000000002</v>
      </c>
      <c r="AC1209" s="3">
        <v>-3.5139999999999998</v>
      </c>
      <c r="AD1209" s="3">
        <v>-4.1589999999999998</v>
      </c>
      <c r="AE1209" s="3">
        <v>-6.1849999999999996</v>
      </c>
      <c r="AF1209" s="3">
        <v>-2.944</v>
      </c>
      <c r="AG1209" s="3">
        <v>-11.81</v>
      </c>
      <c r="AH1209" s="3">
        <v>-13.026999999999999</v>
      </c>
      <c r="AI1209" s="3">
        <v>-7.9080000000000004</v>
      </c>
      <c r="AJ1209" s="3">
        <v>-8.0690000000000008</v>
      </c>
      <c r="AK1209" s="3">
        <v>-0.47499999999999998</v>
      </c>
      <c r="AL1209" s="3">
        <v>-1.1870000000000001</v>
      </c>
      <c r="AM1209" s="3">
        <v>-3.9430000000000001</v>
      </c>
      <c r="AN1209" s="3">
        <v>-3.0430000000000001</v>
      </c>
      <c r="AO1209" s="3">
        <v>-2.585</v>
      </c>
      <c r="AP1209" s="3">
        <v>-2.9889999999999999</v>
      </c>
      <c r="AQ1209" s="3">
        <v>-1.071</v>
      </c>
      <c r="AR1209" s="3">
        <v>-2.8919999999999999</v>
      </c>
      <c r="AS1209" s="3">
        <v>-4.4509999999999996</v>
      </c>
      <c r="AT1209" s="3">
        <v>-5.0999999999999996</v>
      </c>
      <c r="AU1209" s="3">
        <v>-5.2489999999999997</v>
      </c>
      <c r="AV1209" s="3">
        <v>-5.7960000000000003</v>
      </c>
      <c r="AW1209" s="3">
        <v>-6.0110000000000001</v>
      </c>
      <c r="AX1209" s="3">
        <v>-6.4749999999999996</v>
      </c>
      <c r="AY1209" s="3">
        <v>-7.1070000000000002</v>
      </c>
      <c r="AZ1209" s="3">
        <v>-7.2</v>
      </c>
      <c r="BA1209">
        <v>-7.1349999999999998</v>
      </c>
      <c r="BB1209">
        <v>2015</v>
      </c>
    </row>
    <row r="1210" spans="1:54" hidden="1" x14ac:dyDescent="0.2">
      <c r="A1210">
        <v>618</v>
      </c>
      <c r="B1210" t="s">
        <v>535</v>
      </c>
      <c r="C1210" t="s">
        <v>237</v>
      </c>
      <c r="D1210" t="s">
        <v>92</v>
      </c>
      <c r="E1210" t="s">
        <v>235</v>
      </c>
      <c r="F1210" t="s">
        <v>234</v>
      </c>
      <c r="G1210" t="s">
        <v>225</v>
      </c>
      <c r="H1210" t="s">
        <v>222</v>
      </c>
    </row>
    <row r="1211" spans="1:54" hidden="1" x14ac:dyDescent="0.2">
      <c r="A1211">
        <v>618</v>
      </c>
      <c r="B1211" t="s">
        <v>535</v>
      </c>
      <c r="C1211" t="s">
        <v>236</v>
      </c>
      <c r="D1211" t="s">
        <v>92</v>
      </c>
      <c r="E1211" t="s">
        <v>235</v>
      </c>
      <c r="F1211" t="s">
        <v>234</v>
      </c>
      <c r="G1211" t="s">
        <v>217</v>
      </c>
    </row>
    <row r="1212" spans="1:54" hidden="1" x14ac:dyDescent="0.2">
      <c r="A1212">
        <v>618</v>
      </c>
      <c r="B1212" t="s">
        <v>535</v>
      </c>
      <c r="C1212" t="s">
        <v>233</v>
      </c>
      <c r="D1212" t="s">
        <v>92</v>
      </c>
      <c r="E1212" t="s">
        <v>231</v>
      </c>
      <c r="F1212" t="s">
        <v>230</v>
      </c>
      <c r="G1212" t="s">
        <v>225</v>
      </c>
      <c r="H1212" t="s">
        <v>222</v>
      </c>
      <c r="I1212" t="s">
        <v>914</v>
      </c>
      <c r="J1212" s="3" t="s">
        <v>215</v>
      </c>
      <c r="K1212" s="3" t="s">
        <v>215</v>
      </c>
      <c r="L1212" s="3" t="s">
        <v>215</v>
      </c>
      <c r="M1212" s="3" t="s">
        <v>215</v>
      </c>
      <c r="N1212" s="3" t="s">
        <v>215</v>
      </c>
      <c r="O1212" s="3" t="s">
        <v>215</v>
      </c>
      <c r="P1212" s="3" t="s">
        <v>215</v>
      </c>
      <c r="Q1212" s="3" t="s">
        <v>215</v>
      </c>
      <c r="R1212" s="3" t="s">
        <v>215</v>
      </c>
      <c r="S1212" s="3" t="s">
        <v>215</v>
      </c>
      <c r="T1212" s="3" t="s">
        <v>215</v>
      </c>
      <c r="U1212" s="3" t="s">
        <v>215</v>
      </c>
      <c r="V1212" s="3" t="s">
        <v>215</v>
      </c>
      <c r="W1212" s="3" t="s">
        <v>215</v>
      </c>
      <c r="X1212" s="3" t="s">
        <v>215</v>
      </c>
      <c r="Y1212" s="3" t="s">
        <v>215</v>
      </c>
      <c r="Z1212" s="3" t="s">
        <v>215</v>
      </c>
      <c r="AA1212" s="3" t="s">
        <v>215</v>
      </c>
      <c r="AB1212" s="3" t="s">
        <v>215</v>
      </c>
      <c r="AC1212" s="3" t="s">
        <v>215</v>
      </c>
      <c r="AD1212" s="3">
        <v>855.74300000000005</v>
      </c>
      <c r="AE1212" s="3">
        <v>927.32799999999997</v>
      </c>
      <c r="AF1212" s="3">
        <v>1222.029</v>
      </c>
      <c r="AG1212" s="3">
        <v>1460.6759999999999</v>
      </c>
      <c r="AH1212" s="3">
        <v>1740.3240000000001</v>
      </c>
      <c r="AI1212" s="3">
        <v>1655.0540000000001</v>
      </c>
      <c r="AJ1212" s="3">
        <v>1706.2080000000001</v>
      </c>
      <c r="AK1212" s="3">
        <v>1901.7260000000001</v>
      </c>
      <c r="AL1212" s="3">
        <v>1959.2090000000001</v>
      </c>
      <c r="AM1212" s="3">
        <v>561.11900000000003</v>
      </c>
      <c r="AN1212" s="3">
        <v>1173.2819999999999</v>
      </c>
      <c r="AO1212" s="3">
        <v>1204.1020000000001</v>
      </c>
      <c r="AP1212" s="3">
        <v>1394.482</v>
      </c>
      <c r="AQ1212" s="3">
        <v>1443.287</v>
      </c>
      <c r="AR1212" s="3">
        <v>1623.434</v>
      </c>
      <c r="AS1212" s="3">
        <v>2137.9940000000001</v>
      </c>
      <c r="AT1212" s="3">
        <v>2450.4360000000001</v>
      </c>
      <c r="AU1212" s="3">
        <v>3328.971</v>
      </c>
      <c r="AV1212" s="3">
        <v>4511.1030000000001</v>
      </c>
      <c r="AW1212" s="3">
        <v>6018.3360000000002</v>
      </c>
      <c r="AX1212" s="3">
        <v>8034.7060000000001</v>
      </c>
      <c r="AY1212" s="3">
        <v>10726.338</v>
      </c>
      <c r="AZ1212" s="3">
        <v>14090.396000000001</v>
      </c>
      <c r="BA1212">
        <v>18132.896000000001</v>
      </c>
      <c r="BB1212">
        <v>2015</v>
      </c>
    </row>
    <row r="1213" spans="1:54" hidden="1" x14ac:dyDescent="0.2">
      <c r="A1213">
        <v>618</v>
      </c>
      <c r="B1213" t="s">
        <v>535</v>
      </c>
      <c r="C1213" t="s">
        <v>232</v>
      </c>
      <c r="D1213" t="s">
        <v>92</v>
      </c>
      <c r="E1213" t="s">
        <v>231</v>
      </c>
      <c r="F1213" t="s">
        <v>230</v>
      </c>
      <c r="G1213" t="s">
        <v>217</v>
      </c>
      <c r="I1213" t="s">
        <v>229</v>
      </c>
      <c r="J1213" s="3" t="s">
        <v>215</v>
      </c>
      <c r="K1213" s="3" t="s">
        <v>215</v>
      </c>
      <c r="L1213" s="3" t="s">
        <v>215</v>
      </c>
      <c r="M1213" s="3" t="s">
        <v>215</v>
      </c>
      <c r="N1213" s="3" t="s">
        <v>215</v>
      </c>
      <c r="O1213" s="3" t="s">
        <v>215</v>
      </c>
      <c r="P1213" s="3" t="s">
        <v>215</v>
      </c>
      <c r="Q1213" s="3" t="s">
        <v>215</v>
      </c>
      <c r="R1213" s="3" t="s">
        <v>215</v>
      </c>
      <c r="S1213" s="3" t="s">
        <v>215</v>
      </c>
      <c r="T1213" s="3" t="s">
        <v>215</v>
      </c>
      <c r="U1213" s="3" t="s">
        <v>215</v>
      </c>
      <c r="V1213" s="3" t="s">
        <v>215</v>
      </c>
      <c r="W1213" s="3" t="s">
        <v>215</v>
      </c>
      <c r="X1213" s="3" t="s">
        <v>215</v>
      </c>
      <c r="Y1213" s="3" t="s">
        <v>215</v>
      </c>
      <c r="Z1213" s="3" t="s">
        <v>215</v>
      </c>
      <c r="AA1213" s="3" t="s">
        <v>215</v>
      </c>
      <c r="AB1213" s="3" t="s">
        <v>215</v>
      </c>
      <c r="AC1213" s="3" t="s">
        <v>215</v>
      </c>
      <c r="AD1213" s="3">
        <v>136.42500000000001</v>
      </c>
      <c r="AE1213" s="3">
        <v>127.387</v>
      </c>
      <c r="AF1213" s="3">
        <v>159.08799999999999</v>
      </c>
      <c r="AG1213" s="3">
        <v>171.96899999999999</v>
      </c>
      <c r="AH1213" s="3">
        <v>172.738</v>
      </c>
      <c r="AI1213" s="3">
        <v>136.97999999999999</v>
      </c>
      <c r="AJ1213" s="3">
        <v>130.255</v>
      </c>
      <c r="AK1213" s="3">
        <v>129.613</v>
      </c>
      <c r="AL1213" s="3">
        <v>102.515</v>
      </c>
      <c r="AM1213" s="3">
        <v>25.69</v>
      </c>
      <c r="AN1213" s="3">
        <v>46.911999999999999</v>
      </c>
      <c r="AO1213" s="3">
        <v>42.706000000000003</v>
      </c>
      <c r="AP1213" s="3">
        <v>41.430999999999997</v>
      </c>
      <c r="AQ1213" s="3">
        <v>36.106000000000002</v>
      </c>
      <c r="AR1213" s="3">
        <v>35.771999999999998</v>
      </c>
      <c r="AS1213" s="3">
        <v>45.262999999999998</v>
      </c>
      <c r="AT1213" s="3">
        <v>47.192999999999998</v>
      </c>
      <c r="AU1213" s="3">
        <v>56.69</v>
      </c>
      <c r="AV1213" s="3">
        <v>65.114000000000004</v>
      </c>
      <c r="AW1213" s="3">
        <v>69.448999999999998</v>
      </c>
      <c r="AX1213" s="3">
        <v>75.933000000000007</v>
      </c>
      <c r="AY1213" s="3">
        <v>85.007999999999996</v>
      </c>
      <c r="AZ1213" s="3">
        <v>94.453000000000003</v>
      </c>
      <c r="BA1213">
        <v>108.434</v>
      </c>
      <c r="BB1213">
        <v>2015</v>
      </c>
    </row>
    <row r="1214" spans="1:54" hidden="1" x14ac:dyDescent="0.2">
      <c r="A1214">
        <v>618</v>
      </c>
      <c r="B1214" t="s">
        <v>535</v>
      </c>
      <c r="C1214" t="s">
        <v>228</v>
      </c>
      <c r="D1214" t="s">
        <v>92</v>
      </c>
      <c r="E1214" t="s">
        <v>227</v>
      </c>
      <c r="F1214" t="s">
        <v>226</v>
      </c>
      <c r="G1214" t="s">
        <v>225</v>
      </c>
      <c r="H1214" t="s">
        <v>222</v>
      </c>
      <c r="I1214" t="s">
        <v>914</v>
      </c>
      <c r="J1214" s="3">
        <v>85.546000000000006</v>
      </c>
      <c r="K1214" s="3">
        <v>89.022000000000006</v>
      </c>
      <c r="L1214" s="3">
        <v>94.027000000000001</v>
      </c>
      <c r="M1214" s="3">
        <v>102.819</v>
      </c>
      <c r="N1214" s="3">
        <v>120.36499999999999</v>
      </c>
      <c r="O1214" s="3">
        <v>141.24600000000001</v>
      </c>
      <c r="P1214" s="3">
        <v>140.74199999999999</v>
      </c>
      <c r="Q1214" s="3">
        <v>143.488</v>
      </c>
      <c r="R1214" s="3">
        <v>152.798</v>
      </c>
      <c r="S1214" s="3">
        <v>179.42</v>
      </c>
      <c r="T1214" s="3">
        <v>193.66200000000001</v>
      </c>
      <c r="U1214" s="3">
        <v>211.84899999999999</v>
      </c>
      <c r="V1214" s="3">
        <v>225.43899999999999</v>
      </c>
      <c r="W1214" s="3">
        <v>227.738</v>
      </c>
      <c r="X1214" s="3">
        <v>233.554</v>
      </c>
      <c r="Y1214" s="3">
        <v>249.68700000000001</v>
      </c>
      <c r="Z1214" s="3">
        <v>262.89299999999997</v>
      </c>
      <c r="AA1214" s="3">
        <v>342.54199999999997</v>
      </c>
      <c r="AB1214" s="3">
        <v>399.88099999999997</v>
      </c>
      <c r="AC1214" s="3">
        <v>487.88</v>
      </c>
      <c r="AD1214" s="3">
        <v>627.26199999999994</v>
      </c>
      <c r="AE1214" s="3">
        <v>727.96299999999997</v>
      </c>
      <c r="AF1214" s="3">
        <v>768.14499999999998</v>
      </c>
      <c r="AG1214" s="3">
        <v>849.38199999999995</v>
      </c>
      <c r="AH1214" s="3">
        <v>1007.492</v>
      </c>
      <c r="AI1214" s="3">
        <v>1208.2439999999999</v>
      </c>
      <c r="AJ1214" s="3">
        <v>1309.9000000000001</v>
      </c>
      <c r="AK1214" s="3">
        <v>1467.231</v>
      </c>
      <c r="AL1214" s="3">
        <v>1911.1389999999999</v>
      </c>
      <c r="AM1214" s="3">
        <v>2184.1770000000001</v>
      </c>
      <c r="AN1214" s="3">
        <v>2501.047</v>
      </c>
      <c r="AO1214" s="3">
        <v>2819.5340000000001</v>
      </c>
      <c r="AP1214" s="3">
        <v>3365.81</v>
      </c>
      <c r="AQ1214" s="3">
        <v>3997.317</v>
      </c>
      <c r="AR1214" s="3">
        <v>4538.2209999999995</v>
      </c>
      <c r="AS1214" s="3">
        <v>4723.4549999999999</v>
      </c>
      <c r="AT1214" s="3">
        <v>5192.3190000000004</v>
      </c>
      <c r="AU1214" s="3">
        <v>5872.2839999999997</v>
      </c>
      <c r="AV1214" s="3">
        <v>6928.0569999999998</v>
      </c>
      <c r="AW1214" s="3">
        <v>8665.8209999999999</v>
      </c>
      <c r="AX1214" s="3">
        <v>10581.369000000001</v>
      </c>
      <c r="AY1214" s="3">
        <v>12618.028</v>
      </c>
      <c r="AZ1214" s="3">
        <v>14917.825000000001</v>
      </c>
      <c r="BA1214">
        <v>16722.499</v>
      </c>
      <c r="BB1214">
        <v>2015</v>
      </c>
    </row>
    <row r="1215" spans="1:54" hidden="1" x14ac:dyDescent="0.2">
      <c r="A1215">
        <v>618</v>
      </c>
      <c r="B1215" t="s">
        <v>535</v>
      </c>
      <c r="C1215" t="s">
        <v>224</v>
      </c>
      <c r="D1215" t="s">
        <v>92</v>
      </c>
      <c r="E1215" t="s">
        <v>219</v>
      </c>
      <c r="F1215" t="s">
        <v>218</v>
      </c>
      <c r="G1215" t="s">
        <v>223</v>
      </c>
      <c r="H1215" t="s">
        <v>222</v>
      </c>
      <c r="I1215" t="s">
        <v>915</v>
      </c>
      <c r="J1215" s="3">
        <v>-8.3000000000000004E-2</v>
      </c>
      <c r="K1215" s="3">
        <v>-6.7000000000000004E-2</v>
      </c>
      <c r="L1215" s="3">
        <v>-0.127</v>
      </c>
      <c r="M1215" s="3">
        <v>-0.13300000000000001</v>
      </c>
      <c r="N1215" s="3">
        <v>-0.11799999999999999</v>
      </c>
      <c r="O1215" s="3">
        <v>-4.1000000000000002E-2</v>
      </c>
      <c r="P1215" s="3">
        <v>-3.5999999999999997E-2</v>
      </c>
      <c r="Q1215" s="3">
        <v>-9.5000000000000001E-2</v>
      </c>
      <c r="R1215" s="3">
        <v>-7.0000000000000007E-2</v>
      </c>
      <c r="S1215" s="3">
        <v>-1.0999999999999999E-2</v>
      </c>
      <c r="T1215" s="3">
        <v>-6.9000000000000006E-2</v>
      </c>
      <c r="U1215" s="3">
        <v>-3.3000000000000002E-2</v>
      </c>
      <c r="V1215" s="3">
        <v>-0.06</v>
      </c>
      <c r="W1215" s="3">
        <v>-2.8000000000000001E-2</v>
      </c>
      <c r="X1215" s="3">
        <v>-1.7000000000000001E-2</v>
      </c>
      <c r="Y1215" s="3">
        <v>0.01</v>
      </c>
      <c r="Z1215" s="3">
        <v>-0.04</v>
      </c>
      <c r="AA1215" s="3">
        <v>6.0000000000000001E-3</v>
      </c>
      <c r="AB1215" s="3">
        <v>-4.3999999999999997E-2</v>
      </c>
      <c r="AC1215" s="3">
        <v>-3.9E-2</v>
      </c>
      <c r="AD1215" s="3">
        <v>-6.0999999999999999E-2</v>
      </c>
      <c r="AE1215" s="3">
        <v>-3.1E-2</v>
      </c>
      <c r="AF1215" s="3">
        <v>-2.1999999999999999E-2</v>
      </c>
      <c r="AG1215" s="3">
        <v>-2.5000000000000001E-2</v>
      </c>
      <c r="AH1215" s="3">
        <v>-5.8000000000000003E-2</v>
      </c>
      <c r="AI1215" s="3">
        <v>-5.5E-2</v>
      </c>
      <c r="AJ1215" s="3">
        <v>-0.27300000000000002</v>
      </c>
      <c r="AK1215" s="3">
        <v>-7.2999999999999995E-2</v>
      </c>
      <c r="AL1215" s="3">
        <v>-1.6E-2</v>
      </c>
      <c r="AM1215" s="3">
        <v>0.03</v>
      </c>
      <c r="AN1215" s="3">
        <v>-0.248</v>
      </c>
      <c r="AO1215" s="3">
        <v>-0.32300000000000001</v>
      </c>
      <c r="AP1215" s="3">
        <v>-0.434</v>
      </c>
      <c r="AQ1215" s="3">
        <v>-0.497</v>
      </c>
      <c r="AR1215" s="3">
        <v>-0.54400000000000004</v>
      </c>
      <c r="AS1215" s="3">
        <v>-0.53100000000000003</v>
      </c>
      <c r="AT1215" s="3">
        <v>-0.41099999999999998</v>
      </c>
      <c r="AU1215" s="3">
        <v>-0.43099999999999999</v>
      </c>
      <c r="AV1215" s="3">
        <v>-0.503</v>
      </c>
      <c r="AW1215" s="3">
        <v>-0.54100000000000004</v>
      </c>
      <c r="AX1215" s="3">
        <v>-0.59</v>
      </c>
      <c r="AY1215" s="3">
        <v>-0.65500000000000003</v>
      </c>
      <c r="AZ1215" s="3">
        <v>-0.68200000000000005</v>
      </c>
      <c r="BA1215">
        <v>-0.70799999999999996</v>
      </c>
      <c r="BB1215">
        <v>2016</v>
      </c>
    </row>
    <row r="1216" spans="1:54" hidden="1" x14ac:dyDescent="0.2">
      <c r="A1216">
        <v>618</v>
      </c>
      <c r="B1216" t="s">
        <v>535</v>
      </c>
      <c r="C1216" t="s">
        <v>220</v>
      </c>
      <c r="D1216" t="s">
        <v>92</v>
      </c>
      <c r="E1216" t="s">
        <v>219</v>
      </c>
      <c r="F1216" t="s">
        <v>218</v>
      </c>
      <c r="G1216" t="s">
        <v>217</v>
      </c>
      <c r="I1216" t="s">
        <v>216</v>
      </c>
      <c r="J1216" s="3">
        <v>-8.7769999999999992</v>
      </c>
      <c r="K1216" s="3">
        <v>-6.8070000000000004</v>
      </c>
      <c r="L1216" s="3">
        <v>-12.195</v>
      </c>
      <c r="M1216" s="3">
        <v>-12.022</v>
      </c>
      <c r="N1216" s="3">
        <v>-11.723000000000001</v>
      </c>
      <c r="O1216" s="3">
        <v>-3.528</v>
      </c>
      <c r="P1216" s="3">
        <v>-2.9340000000000002</v>
      </c>
      <c r="Q1216" s="3">
        <v>-8.2010000000000005</v>
      </c>
      <c r="R1216" s="3">
        <v>-6.4370000000000003</v>
      </c>
      <c r="S1216" s="3">
        <v>-1.016</v>
      </c>
      <c r="T1216" s="3">
        <v>-6.141</v>
      </c>
      <c r="U1216" s="3">
        <v>-2.851</v>
      </c>
      <c r="V1216" s="3">
        <v>-5.508</v>
      </c>
      <c r="W1216" s="3">
        <v>-2.9969999999999999</v>
      </c>
      <c r="X1216" s="3">
        <v>-1.827</v>
      </c>
      <c r="Y1216" s="3">
        <v>1.0449999999999999</v>
      </c>
      <c r="Z1216" s="3">
        <v>-4.6079999999999997</v>
      </c>
      <c r="AA1216" s="3">
        <v>0.63100000000000001</v>
      </c>
      <c r="AB1216" s="3">
        <v>-4.9059999999999997</v>
      </c>
      <c r="AC1216" s="3">
        <v>-4.4530000000000003</v>
      </c>
      <c r="AD1216" s="3">
        <v>-7.0190000000000001</v>
      </c>
      <c r="AE1216" s="3">
        <v>-3.508</v>
      </c>
      <c r="AF1216" s="3">
        <v>-2.6059999999999999</v>
      </c>
      <c r="AG1216" s="3">
        <v>-3.18</v>
      </c>
      <c r="AH1216" s="3">
        <v>-6.3239999999999998</v>
      </c>
      <c r="AI1216" s="3">
        <v>-4.9059999999999997</v>
      </c>
      <c r="AJ1216" s="3">
        <v>-21.463999999999999</v>
      </c>
      <c r="AK1216" s="3">
        <v>-5.3579999999999997</v>
      </c>
      <c r="AL1216" s="3">
        <v>-0.97499999999999998</v>
      </c>
      <c r="AM1216" s="3">
        <v>1.718</v>
      </c>
      <c r="AN1216" s="3">
        <v>-12.202</v>
      </c>
      <c r="AO1216" s="3">
        <v>-14.439</v>
      </c>
      <c r="AP1216" s="3">
        <v>-18.579000000000001</v>
      </c>
      <c r="AQ1216" s="3">
        <v>-19.311</v>
      </c>
      <c r="AR1216" s="3">
        <v>-18.539000000000001</v>
      </c>
      <c r="AS1216" s="3">
        <v>-17.684000000000001</v>
      </c>
      <c r="AT1216" s="3">
        <v>-13.085000000000001</v>
      </c>
      <c r="AU1216" s="3">
        <v>-12.702</v>
      </c>
      <c r="AV1216" s="3">
        <v>-13.209</v>
      </c>
      <c r="AW1216" s="3">
        <v>-11.946</v>
      </c>
      <c r="AX1216" s="3">
        <v>-11.221</v>
      </c>
      <c r="AY1216" s="3">
        <v>-10.977</v>
      </c>
      <c r="AZ1216" s="3">
        <v>-10.173999999999999</v>
      </c>
      <c r="BA1216">
        <v>-9.9030000000000005</v>
      </c>
      <c r="BB1216">
        <v>2015</v>
      </c>
    </row>
    <row r="1217" spans="1:54" x14ac:dyDescent="0.2">
      <c r="A1217">
        <v>624</v>
      </c>
      <c r="B1217" t="s">
        <v>534</v>
      </c>
      <c r="C1217" t="s">
        <v>352</v>
      </c>
      <c r="D1217" t="s">
        <v>138</v>
      </c>
      <c r="E1217" t="s">
        <v>349</v>
      </c>
      <c r="F1217" t="s">
        <v>351</v>
      </c>
      <c r="G1217" t="s">
        <v>225</v>
      </c>
      <c r="H1217" t="s">
        <v>222</v>
      </c>
      <c r="I1217" t="s">
        <v>916</v>
      </c>
      <c r="J1217" s="3">
        <v>23.91</v>
      </c>
      <c r="K1217" s="3">
        <v>25.93</v>
      </c>
      <c r="L1217" s="3">
        <v>26.661999999999999</v>
      </c>
      <c r="M1217" s="3">
        <v>29.201000000000001</v>
      </c>
      <c r="N1217" s="3">
        <v>30.305</v>
      </c>
      <c r="O1217" s="3">
        <v>32.923999999999999</v>
      </c>
      <c r="P1217" s="3">
        <v>33.869999999999997</v>
      </c>
      <c r="Q1217" s="3">
        <v>35.329000000000001</v>
      </c>
      <c r="R1217" s="3">
        <v>37.448</v>
      </c>
      <c r="S1217" s="3">
        <v>39.582000000000001</v>
      </c>
      <c r="T1217" s="3">
        <v>39.856000000000002</v>
      </c>
      <c r="U1217" s="3">
        <v>40.414999999999999</v>
      </c>
      <c r="V1217" s="3">
        <v>41.646000000000001</v>
      </c>
      <c r="W1217" s="3">
        <v>44.69</v>
      </c>
      <c r="X1217" s="3">
        <v>47.786999999999999</v>
      </c>
      <c r="Y1217" s="3">
        <v>51.366999999999997</v>
      </c>
      <c r="Z1217" s="3">
        <v>54.805</v>
      </c>
      <c r="AA1217" s="3">
        <v>58.991999999999997</v>
      </c>
      <c r="AB1217" s="3">
        <v>63.954999999999998</v>
      </c>
      <c r="AC1217" s="3">
        <v>71.540000000000006</v>
      </c>
      <c r="AD1217" s="3">
        <v>76.739000000000004</v>
      </c>
      <c r="AE1217" s="3">
        <v>81.448999999999998</v>
      </c>
      <c r="AF1217" s="3">
        <v>85.751999999999995</v>
      </c>
      <c r="AG1217" s="3">
        <v>92.185000000000002</v>
      </c>
      <c r="AH1217" s="3">
        <v>96.727000000000004</v>
      </c>
      <c r="AI1217" s="3">
        <v>102.34699999999999</v>
      </c>
      <c r="AJ1217" s="3">
        <v>111.679</v>
      </c>
      <c r="AK1217" s="3">
        <v>121.974</v>
      </c>
      <c r="AL1217" s="3">
        <v>130.08600000000001</v>
      </c>
      <c r="AM1217" s="3">
        <v>128.43299999999999</v>
      </c>
      <c r="AN1217" s="3">
        <v>130.31700000000001</v>
      </c>
      <c r="AO1217" s="3">
        <v>135.489</v>
      </c>
      <c r="AP1217" s="3">
        <v>136.95500000000001</v>
      </c>
      <c r="AQ1217" s="3">
        <v>138.054</v>
      </c>
      <c r="AR1217" s="3">
        <v>138.898</v>
      </c>
      <c r="AS1217" s="3">
        <v>140.297</v>
      </c>
      <c r="AT1217" s="3">
        <v>145.65199999999999</v>
      </c>
      <c r="AU1217" s="3">
        <v>151.41499999999999</v>
      </c>
      <c r="AV1217" s="3">
        <v>157.90199999999999</v>
      </c>
      <c r="AW1217" s="3">
        <v>164.18600000000001</v>
      </c>
      <c r="AX1217" s="3">
        <v>170.727</v>
      </c>
      <c r="AY1217" s="3">
        <v>177.53399999999999</v>
      </c>
      <c r="AZ1217" s="3">
        <v>184.61099999999999</v>
      </c>
      <c r="BA1217">
        <v>191.99600000000001</v>
      </c>
      <c r="BB1217">
        <v>2016</v>
      </c>
    </row>
    <row r="1218" spans="1:54" hidden="1" x14ac:dyDescent="0.2">
      <c r="A1218">
        <v>624</v>
      </c>
      <c r="B1218" t="s">
        <v>534</v>
      </c>
      <c r="C1218" t="s">
        <v>350</v>
      </c>
      <c r="D1218" t="s">
        <v>138</v>
      </c>
      <c r="E1218" t="s">
        <v>349</v>
      </c>
      <c r="F1218" t="s">
        <v>348</v>
      </c>
      <c r="G1218" t="s">
        <v>275</v>
      </c>
      <c r="I1218" t="s">
        <v>347</v>
      </c>
      <c r="J1218" s="3">
        <v>5.2629999999999999</v>
      </c>
      <c r="K1218" s="3">
        <v>8.4499999999999993</v>
      </c>
      <c r="L1218" s="3">
        <v>2.8220000000000001</v>
      </c>
      <c r="M1218" s="3">
        <v>9.5229999999999997</v>
      </c>
      <c r="N1218" s="3">
        <v>3.78</v>
      </c>
      <c r="O1218" s="3">
        <v>8.6430000000000007</v>
      </c>
      <c r="P1218" s="3">
        <v>2.8719999999999999</v>
      </c>
      <c r="Q1218" s="3">
        <v>4.3079999999999998</v>
      </c>
      <c r="R1218" s="3">
        <v>5.9969999999999999</v>
      </c>
      <c r="S1218" s="3">
        <v>5.6980000000000004</v>
      </c>
      <c r="T1218" s="3">
        <v>0.69199999999999995</v>
      </c>
      <c r="U1218" s="3">
        <v>1.403</v>
      </c>
      <c r="V1218" s="3">
        <v>3.0449999999999999</v>
      </c>
      <c r="W1218" s="3">
        <v>7.31</v>
      </c>
      <c r="X1218" s="3">
        <v>6.93</v>
      </c>
      <c r="Y1218" s="3">
        <v>7.492</v>
      </c>
      <c r="Z1218" s="3">
        <v>6.694</v>
      </c>
      <c r="AA1218" s="3">
        <v>7.6390000000000002</v>
      </c>
      <c r="AB1218" s="3">
        <v>8.4130000000000003</v>
      </c>
      <c r="AC1218" s="3">
        <v>11.86</v>
      </c>
      <c r="AD1218" s="3">
        <v>7.2670000000000003</v>
      </c>
      <c r="AE1218" s="3">
        <v>6.1379999999999999</v>
      </c>
      <c r="AF1218" s="3">
        <v>5.2830000000000004</v>
      </c>
      <c r="AG1218" s="3">
        <v>7.5019999999999998</v>
      </c>
      <c r="AH1218" s="3">
        <v>4.9269999999999996</v>
      </c>
      <c r="AI1218" s="3">
        <v>5.81</v>
      </c>
      <c r="AJ1218" s="3">
        <v>9.1180000000000003</v>
      </c>
      <c r="AK1218" s="3">
        <v>9.218</v>
      </c>
      <c r="AL1218" s="3">
        <v>6.6509999999999998</v>
      </c>
      <c r="AM1218" s="3">
        <v>-1.27</v>
      </c>
      <c r="AN1218" s="3">
        <v>1.4670000000000001</v>
      </c>
      <c r="AO1218" s="3">
        <v>3.9689999999999999</v>
      </c>
      <c r="AP1218" s="3">
        <v>1.0820000000000001</v>
      </c>
      <c r="AQ1218" s="3">
        <v>0.80300000000000005</v>
      </c>
      <c r="AR1218" s="3">
        <v>0.61099999999999999</v>
      </c>
      <c r="AS1218" s="3">
        <v>1.0069999999999999</v>
      </c>
      <c r="AT1218" s="3">
        <v>3.8170000000000002</v>
      </c>
      <c r="AU1218" s="3">
        <v>3.956</v>
      </c>
      <c r="AV1218" s="3">
        <v>4.2839999999999998</v>
      </c>
      <c r="AW1218" s="3">
        <v>3.9790000000000001</v>
      </c>
      <c r="AX1218" s="3">
        <v>3.984</v>
      </c>
      <c r="AY1218" s="3">
        <v>3.9870000000000001</v>
      </c>
      <c r="AZ1218" s="3">
        <v>3.9870000000000001</v>
      </c>
      <c r="BA1218">
        <v>4</v>
      </c>
      <c r="BB1218">
        <v>2016</v>
      </c>
    </row>
    <row r="1219" spans="1:54" hidden="1" x14ac:dyDescent="0.2">
      <c r="A1219">
        <v>624</v>
      </c>
      <c r="B1219" t="s">
        <v>534</v>
      </c>
      <c r="C1219" t="s">
        <v>346</v>
      </c>
      <c r="D1219" t="s">
        <v>138</v>
      </c>
      <c r="E1219" t="s">
        <v>342</v>
      </c>
      <c r="F1219" t="s">
        <v>345</v>
      </c>
      <c r="G1219" t="s">
        <v>225</v>
      </c>
      <c r="H1219" t="s">
        <v>222</v>
      </c>
      <c r="I1219" t="s">
        <v>916</v>
      </c>
      <c r="J1219" s="3">
        <v>6.2910000000000004</v>
      </c>
      <c r="K1219" s="3">
        <v>7.4770000000000003</v>
      </c>
      <c r="L1219" s="3">
        <v>9.0259999999999998</v>
      </c>
      <c r="M1219" s="3">
        <v>10.930999999999999</v>
      </c>
      <c r="N1219" s="3">
        <v>12.34</v>
      </c>
      <c r="O1219" s="3">
        <v>13.898</v>
      </c>
      <c r="P1219" s="3">
        <v>16.827000000000002</v>
      </c>
      <c r="Q1219" s="3">
        <v>18.838999999999999</v>
      </c>
      <c r="R1219" s="3">
        <v>21.052</v>
      </c>
      <c r="S1219" s="3">
        <v>23.036999999999999</v>
      </c>
      <c r="T1219" s="3">
        <v>23.748999999999999</v>
      </c>
      <c r="U1219" s="3">
        <v>25.242999999999999</v>
      </c>
      <c r="V1219" s="3">
        <v>26.84</v>
      </c>
      <c r="W1219" s="3">
        <v>32.011000000000003</v>
      </c>
      <c r="X1219" s="3">
        <v>36.652999999999999</v>
      </c>
      <c r="Y1219" s="3">
        <v>41.215000000000003</v>
      </c>
      <c r="Z1219" s="3">
        <v>45.640999999999998</v>
      </c>
      <c r="AA1219" s="3">
        <v>50.292000000000002</v>
      </c>
      <c r="AB1219" s="3">
        <v>56.396999999999998</v>
      </c>
      <c r="AC1219" s="3">
        <v>67.501000000000005</v>
      </c>
      <c r="AD1219" s="3">
        <v>70.536000000000001</v>
      </c>
      <c r="AE1219" s="3">
        <v>75.847999999999999</v>
      </c>
      <c r="AF1219" s="3">
        <v>79.596999999999994</v>
      </c>
      <c r="AG1219" s="3">
        <v>87.09</v>
      </c>
      <c r="AH1219" s="3">
        <v>90.811000000000007</v>
      </c>
      <c r="AI1219" s="3">
        <v>96.69</v>
      </c>
      <c r="AJ1219" s="3">
        <v>108.72199999999999</v>
      </c>
      <c r="AK1219" s="3">
        <v>121.974</v>
      </c>
      <c r="AL1219" s="3">
        <v>134.69800000000001</v>
      </c>
      <c r="AM1219" s="3">
        <v>135.87899999999999</v>
      </c>
      <c r="AN1219" s="3">
        <v>138.56899999999999</v>
      </c>
      <c r="AO1219" s="3">
        <v>147.92400000000001</v>
      </c>
      <c r="AP1219" s="3">
        <v>150.351</v>
      </c>
      <c r="AQ1219" s="3">
        <v>153.72300000000001</v>
      </c>
      <c r="AR1219" s="3">
        <v>154.43600000000001</v>
      </c>
      <c r="AS1219" s="3">
        <v>158.69900000000001</v>
      </c>
      <c r="AT1219" s="3">
        <v>163.381</v>
      </c>
      <c r="AU1219" s="3">
        <v>170.053</v>
      </c>
      <c r="AV1219" s="3">
        <v>179.751</v>
      </c>
      <c r="AW1219" s="3">
        <v>189.88200000000001</v>
      </c>
      <c r="AX1219" s="3">
        <v>201.30500000000001</v>
      </c>
      <c r="AY1219" s="3">
        <v>213.58600000000001</v>
      </c>
      <c r="AZ1219" s="3">
        <v>226.602</v>
      </c>
      <c r="BA1219">
        <v>240.447</v>
      </c>
      <c r="BB1219">
        <v>2016</v>
      </c>
    </row>
    <row r="1220" spans="1:54" hidden="1" x14ac:dyDescent="0.2">
      <c r="A1220">
        <v>624</v>
      </c>
      <c r="B1220" t="s">
        <v>534</v>
      </c>
      <c r="C1220" t="s">
        <v>344</v>
      </c>
      <c r="D1220" t="s">
        <v>138</v>
      </c>
      <c r="E1220" t="s">
        <v>342</v>
      </c>
      <c r="F1220" t="s">
        <v>343</v>
      </c>
      <c r="G1220" t="s">
        <v>223</v>
      </c>
      <c r="H1220" t="s">
        <v>222</v>
      </c>
      <c r="I1220" t="s">
        <v>310</v>
      </c>
      <c r="J1220" s="3">
        <v>0.157</v>
      </c>
      <c r="K1220" s="3">
        <v>0.154</v>
      </c>
      <c r="L1220" s="3">
        <v>0.155</v>
      </c>
      <c r="M1220" s="3">
        <v>0.152</v>
      </c>
      <c r="N1220" s="3">
        <v>0.14499999999999999</v>
      </c>
      <c r="O1220" s="3">
        <v>0.152</v>
      </c>
      <c r="P1220" s="3">
        <v>0.21</v>
      </c>
      <c r="Q1220" s="3">
        <v>0.26</v>
      </c>
      <c r="R1220" s="3">
        <v>0.29199999999999998</v>
      </c>
      <c r="S1220" s="3">
        <v>0.29499999999999998</v>
      </c>
      <c r="T1220" s="3">
        <v>0.33900000000000002</v>
      </c>
      <c r="U1220" s="3">
        <v>0.35299999999999998</v>
      </c>
      <c r="V1220" s="3">
        <v>0.39500000000000002</v>
      </c>
      <c r="W1220" s="3">
        <v>0.39800000000000002</v>
      </c>
      <c r="X1220" s="3">
        <v>0.44800000000000001</v>
      </c>
      <c r="Y1220" s="3">
        <v>0.53600000000000003</v>
      </c>
      <c r="Z1220" s="3">
        <v>0.55300000000000005</v>
      </c>
      <c r="AA1220" s="3">
        <v>0.54</v>
      </c>
      <c r="AB1220" s="3">
        <v>0.57499999999999996</v>
      </c>
      <c r="AC1220" s="3">
        <v>0.65200000000000002</v>
      </c>
      <c r="AD1220" s="3">
        <v>0.58899999999999997</v>
      </c>
      <c r="AE1220" s="3">
        <v>0.61599999999999999</v>
      </c>
      <c r="AF1220" s="3">
        <v>0.67900000000000005</v>
      </c>
      <c r="AG1220" s="3">
        <v>0.89100000000000001</v>
      </c>
      <c r="AH1220" s="3">
        <v>1.0229999999999999</v>
      </c>
      <c r="AI1220" s="3">
        <v>1.0900000000000001</v>
      </c>
      <c r="AJ1220" s="3">
        <v>1.2370000000000001</v>
      </c>
      <c r="AK1220" s="3">
        <v>1.514</v>
      </c>
      <c r="AL1220" s="3">
        <v>1.7889999999999999</v>
      </c>
      <c r="AM1220" s="3">
        <v>1.712</v>
      </c>
      <c r="AN1220" s="3">
        <v>1.6639999999999999</v>
      </c>
      <c r="AO1220" s="3">
        <v>1.865</v>
      </c>
      <c r="AP1220" s="3">
        <v>1.752</v>
      </c>
      <c r="AQ1220" s="3">
        <v>1.851</v>
      </c>
      <c r="AR1220" s="3">
        <v>1.861</v>
      </c>
      <c r="AS1220" s="3">
        <v>1.597</v>
      </c>
      <c r="AT1220" s="3">
        <v>1.64</v>
      </c>
      <c r="AU1220" s="3">
        <v>1.7410000000000001</v>
      </c>
      <c r="AV1220" s="3">
        <v>1.978</v>
      </c>
      <c r="AW1220" s="3">
        <v>2.0990000000000002</v>
      </c>
      <c r="AX1220" s="3">
        <v>2.2320000000000002</v>
      </c>
      <c r="AY1220" s="3">
        <v>2.3639999999999999</v>
      </c>
      <c r="AZ1220" s="3">
        <v>2.5049999999999999</v>
      </c>
      <c r="BA1220">
        <v>2.6520000000000001</v>
      </c>
      <c r="BB1220">
        <v>2016</v>
      </c>
    </row>
    <row r="1221" spans="1:54" hidden="1" x14ac:dyDescent="0.2">
      <c r="A1221">
        <v>624</v>
      </c>
      <c r="B1221" t="s">
        <v>534</v>
      </c>
      <c r="C1221" t="s">
        <v>213</v>
      </c>
      <c r="D1221" t="s">
        <v>138</v>
      </c>
      <c r="E1221" t="s">
        <v>342</v>
      </c>
      <c r="F1221" s="3" t="s">
        <v>341</v>
      </c>
      <c r="G1221" t="s">
        <v>323</v>
      </c>
      <c r="H1221" t="s">
        <v>222</v>
      </c>
      <c r="I1221" t="s">
        <v>310</v>
      </c>
      <c r="J1221">
        <v>0.23100000000000001</v>
      </c>
      <c r="K1221">
        <v>0.27400000000000002</v>
      </c>
      <c r="L1221">
        <v>0.29899999999999999</v>
      </c>
      <c r="M1221">
        <v>0.34</v>
      </c>
      <c r="N1221">
        <v>0.36599999999999999</v>
      </c>
      <c r="O1221">
        <v>0.41</v>
      </c>
      <c r="P1221">
        <v>0.43</v>
      </c>
      <c r="Q1221">
        <v>0.46</v>
      </c>
      <c r="R1221">
        <v>0.505</v>
      </c>
      <c r="S1221">
        <v>0.55400000000000005</v>
      </c>
      <c r="T1221">
        <v>0.57899999999999996</v>
      </c>
      <c r="U1221">
        <v>0.60599999999999998</v>
      </c>
      <c r="V1221">
        <v>0.63900000000000001</v>
      </c>
      <c r="W1221">
        <v>0.70199999999999996</v>
      </c>
      <c r="X1221">
        <v>0.76700000000000002</v>
      </c>
      <c r="Y1221">
        <v>0.84099999999999997</v>
      </c>
      <c r="Z1221">
        <v>0.91400000000000003</v>
      </c>
      <c r="AA1221">
        <v>1.0009999999999999</v>
      </c>
      <c r="AB1221">
        <v>1.097</v>
      </c>
      <c r="AC1221">
        <v>1.246</v>
      </c>
      <c r="AD1221">
        <v>1.367</v>
      </c>
      <c r="AE1221">
        <v>1.484</v>
      </c>
      <c r="AF1221">
        <v>1.5860000000000001</v>
      </c>
      <c r="AG1221">
        <v>1.7390000000000001</v>
      </c>
      <c r="AH1221">
        <v>1.875</v>
      </c>
      <c r="AI1221">
        <v>2.048</v>
      </c>
      <c r="AJ1221">
        <v>2.3029999999999999</v>
      </c>
      <c r="AK1221">
        <v>2.5819999999999999</v>
      </c>
      <c r="AL1221">
        <v>2.8079999999999998</v>
      </c>
      <c r="AM1221">
        <v>2.7930000000000001</v>
      </c>
      <c r="AN1221">
        <v>2.8690000000000002</v>
      </c>
      <c r="AO1221">
        <v>3.044</v>
      </c>
      <c r="AP1221">
        <v>3.1339999999999999</v>
      </c>
      <c r="AQ1221">
        <v>3.21</v>
      </c>
      <c r="AR1221">
        <v>3.2879999999999998</v>
      </c>
      <c r="AS1221">
        <v>3.3570000000000002</v>
      </c>
      <c r="AT1221">
        <v>3.5289999999999999</v>
      </c>
      <c r="AU1221">
        <v>3.7349999999999999</v>
      </c>
      <c r="AV1221">
        <v>3.9830000000000001</v>
      </c>
      <c r="AW1221">
        <v>4.2320000000000002</v>
      </c>
      <c r="AX1221">
        <v>4.4870000000000001</v>
      </c>
      <c r="AY1221">
        <v>4.7549999999999999</v>
      </c>
      <c r="AZ1221">
        <v>5.0289999999999999</v>
      </c>
      <c r="BA1221">
        <v>5.3209999999999997</v>
      </c>
      <c r="BB1221">
        <v>2016</v>
      </c>
    </row>
    <row r="1222" spans="1:54" hidden="1" x14ac:dyDescent="0.2">
      <c r="A1222">
        <v>624</v>
      </c>
      <c r="B1222" t="s">
        <v>534</v>
      </c>
      <c r="C1222" t="s">
        <v>340</v>
      </c>
      <c r="D1222" t="s">
        <v>138</v>
      </c>
      <c r="E1222" t="s">
        <v>339</v>
      </c>
      <c r="F1222" t="s">
        <v>338</v>
      </c>
      <c r="G1222" t="s">
        <v>295</v>
      </c>
      <c r="I1222" t="s">
        <v>337</v>
      </c>
      <c r="J1222" s="3">
        <v>26.312999999999999</v>
      </c>
      <c r="K1222" s="3">
        <v>28.835000000000001</v>
      </c>
      <c r="L1222" s="3">
        <v>33.853999999999999</v>
      </c>
      <c r="M1222" s="3">
        <v>37.433</v>
      </c>
      <c r="N1222" s="3">
        <v>40.718000000000004</v>
      </c>
      <c r="O1222" s="3">
        <v>42.210999999999999</v>
      </c>
      <c r="P1222" s="3">
        <v>49.683</v>
      </c>
      <c r="Q1222" s="3">
        <v>53.325000000000003</v>
      </c>
      <c r="R1222" s="3">
        <v>56.216999999999999</v>
      </c>
      <c r="S1222" s="3">
        <v>58.201999999999998</v>
      </c>
      <c r="T1222" s="3">
        <v>59.587000000000003</v>
      </c>
      <c r="U1222" s="3">
        <v>62.457999999999998</v>
      </c>
      <c r="V1222" s="3">
        <v>64.447000000000003</v>
      </c>
      <c r="W1222" s="3">
        <v>71.628</v>
      </c>
      <c r="X1222" s="3">
        <v>76.701999999999998</v>
      </c>
      <c r="Y1222" s="3">
        <v>80.236000000000004</v>
      </c>
      <c r="Z1222" s="3">
        <v>83.278000000000006</v>
      </c>
      <c r="AA1222" s="3">
        <v>85.251000000000005</v>
      </c>
      <c r="AB1222" s="3">
        <v>88.180999999999997</v>
      </c>
      <c r="AC1222" s="3">
        <v>94.352999999999994</v>
      </c>
      <c r="AD1222" s="3">
        <v>91.915999999999997</v>
      </c>
      <c r="AE1222" s="3">
        <v>93.123000000000005</v>
      </c>
      <c r="AF1222" s="3">
        <v>92.822000000000003</v>
      </c>
      <c r="AG1222" s="3">
        <v>94.472999999999999</v>
      </c>
      <c r="AH1222" s="3">
        <v>93.885000000000005</v>
      </c>
      <c r="AI1222" s="3">
        <v>94.472999999999999</v>
      </c>
      <c r="AJ1222" s="3">
        <v>97.352999999999994</v>
      </c>
      <c r="AK1222" s="3">
        <v>100</v>
      </c>
      <c r="AL1222" s="3">
        <v>103.54600000000001</v>
      </c>
      <c r="AM1222" s="3">
        <v>105.798</v>
      </c>
      <c r="AN1222" s="3">
        <v>106.33199999999999</v>
      </c>
      <c r="AO1222" s="3">
        <v>109.178</v>
      </c>
      <c r="AP1222" s="3">
        <v>109.782</v>
      </c>
      <c r="AQ1222" s="3">
        <v>111.35</v>
      </c>
      <c r="AR1222" s="3">
        <v>111.18600000000001</v>
      </c>
      <c r="AS1222" s="3">
        <v>113.117</v>
      </c>
      <c r="AT1222" s="3">
        <v>112.172</v>
      </c>
      <c r="AU1222" s="3">
        <v>112.309</v>
      </c>
      <c r="AV1222" s="3">
        <v>113.837</v>
      </c>
      <c r="AW1222" s="3">
        <v>115.651</v>
      </c>
      <c r="AX1222" s="3">
        <v>117.911</v>
      </c>
      <c r="AY1222" s="3">
        <v>120.30800000000001</v>
      </c>
      <c r="AZ1222" s="3">
        <v>122.745</v>
      </c>
      <c r="BA1222">
        <v>125.236</v>
      </c>
      <c r="BB1222">
        <v>2016</v>
      </c>
    </row>
    <row r="1223" spans="1:54" hidden="1" x14ac:dyDescent="0.2">
      <c r="A1223">
        <v>624</v>
      </c>
      <c r="B1223" t="s">
        <v>534</v>
      </c>
      <c r="C1223" t="s">
        <v>336</v>
      </c>
      <c r="D1223" t="s">
        <v>138</v>
      </c>
      <c r="E1223" t="s">
        <v>333</v>
      </c>
      <c r="F1223" t="s">
        <v>335</v>
      </c>
      <c r="G1223" t="s">
        <v>225</v>
      </c>
      <c r="H1223" t="s">
        <v>322</v>
      </c>
      <c r="I1223" t="s">
        <v>330</v>
      </c>
      <c r="J1223" s="3">
        <v>82667.281000000003</v>
      </c>
      <c r="K1223" s="3">
        <v>88287.41</v>
      </c>
      <c r="L1223" s="3">
        <v>89136.525999999998</v>
      </c>
      <c r="M1223" s="3">
        <v>95663.67</v>
      </c>
      <c r="N1223" s="3">
        <v>97204.990999999995</v>
      </c>
      <c r="O1223" s="3">
        <v>103400.44</v>
      </c>
      <c r="P1223" s="3">
        <v>104179.113</v>
      </c>
      <c r="Q1223" s="3">
        <v>106438.855</v>
      </c>
      <c r="R1223" s="3">
        <v>110485.60799999999</v>
      </c>
      <c r="S1223" s="3">
        <v>114286.02499999999</v>
      </c>
      <c r="T1223" s="3">
        <v>112516.731</v>
      </c>
      <c r="U1223" s="3">
        <v>111456.55899999999</v>
      </c>
      <c r="V1223" s="3">
        <v>112132.765</v>
      </c>
      <c r="W1223" s="3">
        <v>117478.686</v>
      </c>
      <c r="X1223" s="3">
        <v>122686.82</v>
      </c>
      <c r="Y1223" s="3">
        <v>128585.701</v>
      </c>
      <c r="Z1223" s="3">
        <v>134067.291</v>
      </c>
      <c r="AA1223" s="3">
        <v>141277.663</v>
      </c>
      <c r="AB1223" s="3">
        <v>150153.51999999999</v>
      </c>
      <c r="AC1223" s="3">
        <v>164775.80600000001</v>
      </c>
      <c r="AD1223" s="3">
        <v>173450.897</v>
      </c>
      <c r="AE1223" s="3">
        <v>180672.05</v>
      </c>
      <c r="AF1223" s="3">
        <v>186765.89300000001</v>
      </c>
      <c r="AG1223" s="3">
        <v>197423.997</v>
      </c>
      <c r="AH1223" s="3">
        <v>204246.91200000001</v>
      </c>
      <c r="AI1223" s="3">
        <v>213823.13200000001</v>
      </c>
      <c r="AJ1223" s="3">
        <v>231727.77799999999</v>
      </c>
      <c r="AK1223" s="3">
        <v>252161.35399999999</v>
      </c>
      <c r="AL1223" s="3">
        <v>268410.90299999999</v>
      </c>
      <c r="AM1223" s="3">
        <v>264420.978</v>
      </c>
      <c r="AN1223" s="3">
        <v>267261.16899999999</v>
      </c>
      <c r="AO1223" s="3">
        <v>276194.64299999998</v>
      </c>
      <c r="AP1223" s="3">
        <v>270743.027</v>
      </c>
      <c r="AQ1223" s="3">
        <v>269586.73499999999</v>
      </c>
      <c r="AR1223" s="3">
        <v>267925.196</v>
      </c>
      <c r="AS1223" s="3">
        <v>267321.01199999999</v>
      </c>
      <c r="AT1223" s="3">
        <v>274139.864</v>
      </c>
      <c r="AU1223" s="3">
        <v>281508.97100000002</v>
      </c>
      <c r="AV1223" s="3">
        <v>289988.35800000001</v>
      </c>
      <c r="AW1223" s="3">
        <v>297848.99900000001</v>
      </c>
      <c r="AX1223" s="3">
        <v>305936.109</v>
      </c>
      <c r="AY1223" s="3">
        <v>314252.3</v>
      </c>
      <c r="AZ1223" s="3">
        <v>322793.71600000001</v>
      </c>
      <c r="BA1223">
        <v>331609.49800000002</v>
      </c>
      <c r="BB1223">
        <v>2016</v>
      </c>
    </row>
    <row r="1224" spans="1:54" hidden="1" x14ac:dyDescent="0.2">
      <c r="A1224">
        <v>624</v>
      </c>
      <c r="B1224" t="s">
        <v>534</v>
      </c>
      <c r="C1224" t="s">
        <v>334</v>
      </c>
      <c r="D1224" t="s">
        <v>138</v>
      </c>
      <c r="E1224" t="s">
        <v>333</v>
      </c>
      <c r="F1224" t="s">
        <v>332</v>
      </c>
      <c r="G1224" t="s">
        <v>331</v>
      </c>
      <c r="H1224" t="s">
        <v>322</v>
      </c>
      <c r="I1224" t="s">
        <v>330</v>
      </c>
      <c r="J1224" s="3">
        <v>1857.4069999999999</v>
      </c>
      <c r="K1224" s="3">
        <v>1983.683</v>
      </c>
      <c r="L1224" s="3">
        <v>2002.761</v>
      </c>
      <c r="M1224" s="3">
        <v>2149.4160000000002</v>
      </c>
      <c r="N1224" s="3">
        <v>2184.047</v>
      </c>
      <c r="O1224" s="3">
        <v>2323.2489999999998</v>
      </c>
      <c r="P1224" s="3">
        <v>2340.7449999999999</v>
      </c>
      <c r="Q1224" s="3">
        <v>2391.518</v>
      </c>
      <c r="R1224" s="3">
        <v>2482.442</v>
      </c>
      <c r="S1224" s="3">
        <v>2567.8319999999999</v>
      </c>
      <c r="T1224" s="3">
        <v>2528.078</v>
      </c>
      <c r="U1224" s="3">
        <v>2504.2579999999998</v>
      </c>
      <c r="V1224" s="3">
        <v>2519.451</v>
      </c>
      <c r="W1224" s="3">
        <v>2639.5659999999998</v>
      </c>
      <c r="X1224" s="3">
        <v>2756.5839999999998</v>
      </c>
      <c r="Y1224" s="3">
        <v>2889.123</v>
      </c>
      <c r="Z1224" s="3">
        <v>3012.2860000000001</v>
      </c>
      <c r="AA1224" s="3">
        <v>3174.2919999999999</v>
      </c>
      <c r="AB1224" s="3">
        <v>3373.7190000000001</v>
      </c>
      <c r="AC1224" s="3">
        <v>3702.259</v>
      </c>
      <c r="AD1224" s="3">
        <v>3897.1750000000002</v>
      </c>
      <c r="AE1224" s="3">
        <v>4059.424</v>
      </c>
      <c r="AF1224" s="3">
        <v>4196.3429999999998</v>
      </c>
      <c r="AG1224" s="3">
        <v>4435.8140000000003</v>
      </c>
      <c r="AH1224" s="3">
        <v>4589.1139999999996</v>
      </c>
      <c r="AI1224" s="3">
        <v>4804.277</v>
      </c>
      <c r="AJ1224" s="3">
        <v>5206.567</v>
      </c>
      <c r="AK1224" s="3">
        <v>5665.6779999999999</v>
      </c>
      <c r="AL1224" s="3">
        <v>6030.7809999999999</v>
      </c>
      <c r="AM1224" s="3">
        <v>5941.1329999999998</v>
      </c>
      <c r="AN1224" s="3">
        <v>6004.9480000000003</v>
      </c>
      <c r="AO1224" s="3">
        <v>6205.67</v>
      </c>
      <c r="AP1224" s="3">
        <v>6083.18</v>
      </c>
      <c r="AQ1224" s="3">
        <v>6057.2</v>
      </c>
      <c r="AR1224" s="3">
        <v>6019.8680000000004</v>
      </c>
      <c r="AS1224" s="3">
        <v>6006.2929999999997</v>
      </c>
      <c r="AT1224" s="3">
        <v>6159.5020000000004</v>
      </c>
      <c r="AU1224" s="3">
        <v>6325.0739999999996</v>
      </c>
      <c r="AV1224" s="3">
        <v>6515.5929999999998</v>
      </c>
      <c r="AW1224" s="3">
        <v>6692.21</v>
      </c>
      <c r="AX1224" s="3">
        <v>6873.915</v>
      </c>
      <c r="AY1224" s="3">
        <v>7060.7669999999998</v>
      </c>
      <c r="AZ1224" s="3">
        <v>7252.6790000000001</v>
      </c>
      <c r="BA1224">
        <v>7450.7560000000003</v>
      </c>
      <c r="BB1224">
        <v>2016</v>
      </c>
    </row>
    <row r="1225" spans="1:54" hidden="1" x14ac:dyDescent="0.2">
      <c r="A1225">
        <v>624</v>
      </c>
      <c r="B1225" t="s">
        <v>534</v>
      </c>
      <c r="C1225" t="s">
        <v>329</v>
      </c>
      <c r="D1225" t="s">
        <v>138</v>
      </c>
      <c r="E1225" t="s">
        <v>325</v>
      </c>
      <c r="F1225" t="s">
        <v>328</v>
      </c>
      <c r="G1225" t="s">
        <v>225</v>
      </c>
      <c r="H1225" t="s">
        <v>322</v>
      </c>
      <c r="I1225" t="s">
        <v>321</v>
      </c>
      <c r="J1225" s="3">
        <v>21752.102999999999</v>
      </c>
      <c r="K1225" s="3">
        <v>25458.076000000001</v>
      </c>
      <c r="L1225" s="3">
        <v>30176.473999999998</v>
      </c>
      <c r="M1225" s="3">
        <v>35809.654000000002</v>
      </c>
      <c r="N1225" s="3">
        <v>39579.552000000003</v>
      </c>
      <c r="O1225" s="3">
        <v>43646.834000000003</v>
      </c>
      <c r="P1225" s="3">
        <v>51758.92</v>
      </c>
      <c r="Q1225" s="3">
        <v>56758.112000000001</v>
      </c>
      <c r="R1225" s="3">
        <v>62112.241000000002</v>
      </c>
      <c r="S1225" s="3">
        <v>66516.384999999995</v>
      </c>
      <c r="T1225" s="3">
        <v>67045.808000000005</v>
      </c>
      <c r="U1225" s="3">
        <v>69614.039999999994</v>
      </c>
      <c r="V1225" s="3">
        <v>72266.659</v>
      </c>
      <c r="W1225" s="3">
        <v>84147.523000000001</v>
      </c>
      <c r="X1225" s="3">
        <v>94102.751999999993</v>
      </c>
      <c r="Y1225" s="3">
        <v>103172.088</v>
      </c>
      <c r="Z1225" s="3">
        <v>111648.287</v>
      </c>
      <c r="AA1225" s="3">
        <v>120441.06299999999</v>
      </c>
      <c r="AB1225" s="3">
        <v>132407.59</v>
      </c>
      <c r="AC1225" s="3">
        <v>155471.071</v>
      </c>
      <c r="AD1225" s="3">
        <v>159429.323</v>
      </c>
      <c r="AE1225" s="3">
        <v>168246.913</v>
      </c>
      <c r="AF1225" s="3">
        <v>173360.29800000001</v>
      </c>
      <c r="AG1225" s="3">
        <v>186512.75899999999</v>
      </c>
      <c r="AH1225" s="3">
        <v>191756.23800000001</v>
      </c>
      <c r="AI1225" s="3">
        <v>202005.58100000001</v>
      </c>
      <c r="AJ1225" s="3">
        <v>225593.15599999999</v>
      </c>
      <c r="AK1225" s="3">
        <v>252161.35399999999</v>
      </c>
      <c r="AL1225" s="3">
        <v>277928.57199999999</v>
      </c>
      <c r="AM1225" s="3">
        <v>279751.21899999998</v>
      </c>
      <c r="AN1225" s="3">
        <v>284184.23599999998</v>
      </c>
      <c r="AO1225" s="3">
        <v>301543.902</v>
      </c>
      <c r="AP1225" s="3">
        <v>297226.20400000003</v>
      </c>
      <c r="AQ1225" s="3">
        <v>300184.28700000001</v>
      </c>
      <c r="AR1225" s="3">
        <v>297896.288</v>
      </c>
      <c r="AS1225" s="3">
        <v>302385.12699999998</v>
      </c>
      <c r="AT1225" s="3">
        <v>307508.52399999998</v>
      </c>
      <c r="AU1225" s="3">
        <v>316160.962</v>
      </c>
      <c r="AV1225" s="3">
        <v>330113.05499999999</v>
      </c>
      <c r="AW1225" s="3">
        <v>344464.05800000002</v>
      </c>
      <c r="AX1225" s="3">
        <v>360731.88299999997</v>
      </c>
      <c r="AY1225" s="3">
        <v>378069.36</v>
      </c>
      <c r="AZ1225" s="3">
        <v>396214.71100000001</v>
      </c>
      <c r="BA1225">
        <v>415292.90700000001</v>
      </c>
      <c r="BB1225">
        <v>2016</v>
      </c>
    </row>
    <row r="1226" spans="1:54" hidden="1" x14ac:dyDescent="0.2">
      <c r="A1226">
        <v>624</v>
      </c>
      <c r="B1226" t="s">
        <v>534</v>
      </c>
      <c r="C1226" t="s">
        <v>327</v>
      </c>
      <c r="D1226" t="s">
        <v>138</v>
      </c>
      <c r="E1226" t="s">
        <v>325</v>
      </c>
      <c r="F1226" t="s">
        <v>326</v>
      </c>
      <c r="G1226" t="s">
        <v>223</v>
      </c>
      <c r="H1226" t="s">
        <v>322</v>
      </c>
      <c r="I1226" t="s">
        <v>321</v>
      </c>
      <c r="J1226" s="3">
        <v>541.43499999999995</v>
      </c>
      <c r="K1226" s="3">
        <v>522.80999999999995</v>
      </c>
      <c r="L1226" s="3">
        <v>517.66600000000005</v>
      </c>
      <c r="M1226" s="3">
        <v>499.536</v>
      </c>
      <c r="N1226" s="3">
        <v>466.31200000000001</v>
      </c>
      <c r="O1226" s="3">
        <v>476.32900000000001</v>
      </c>
      <c r="P1226" s="3">
        <v>645.81700000000001</v>
      </c>
      <c r="Q1226" s="3">
        <v>783.24</v>
      </c>
      <c r="R1226" s="3">
        <v>861.86199999999997</v>
      </c>
      <c r="S1226" s="3">
        <v>853.01400000000001</v>
      </c>
      <c r="T1226" s="3">
        <v>957.36900000000003</v>
      </c>
      <c r="U1226" s="3">
        <v>974.87300000000005</v>
      </c>
      <c r="V1226" s="3">
        <v>1062.47</v>
      </c>
      <c r="W1226" s="3">
        <v>1046.2650000000001</v>
      </c>
      <c r="X1226" s="3">
        <v>1149.124</v>
      </c>
      <c r="Y1226" s="3">
        <v>1342.454</v>
      </c>
      <c r="Z1226" s="3">
        <v>1351.8140000000001</v>
      </c>
      <c r="AA1226" s="3">
        <v>1292.6099999999999</v>
      </c>
      <c r="AB1226" s="3">
        <v>1348.93</v>
      </c>
      <c r="AC1226" s="3">
        <v>1502.1010000000001</v>
      </c>
      <c r="AD1226" s="3">
        <v>1332.05</v>
      </c>
      <c r="AE1226" s="3">
        <v>1365.3320000000001</v>
      </c>
      <c r="AF1226" s="3">
        <v>1479.5930000000001</v>
      </c>
      <c r="AG1226" s="3">
        <v>1908.9770000000001</v>
      </c>
      <c r="AH1226" s="3">
        <v>2159.232</v>
      </c>
      <c r="AI1226" s="3">
        <v>2278.165</v>
      </c>
      <c r="AJ1226" s="3">
        <v>2566.4540000000002</v>
      </c>
      <c r="AK1226" s="3">
        <v>3129.819</v>
      </c>
      <c r="AL1226" s="3">
        <v>3692.0030000000002</v>
      </c>
      <c r="AM1226" s="3">
        <v>3524.33</v>
      </c>
      <c r="AN1226" s="3">
        <v>3413.2629999999999</v>
      </c>
      <c r="AO1226" s="3">
        <v>3801.4540000000002</v>
      </c>
      <c r="AP1226" s="3">
        <v>3463.2689999999998</v>
      </c>
      <c r="AQ1226" s="3">
        <v>3614.4630000000002</v>
      </c>
      <c r="AR1226" s="3">
        <v>3590.0509999999999</v>
      </c>
      <c r="AS1226" s="3">
        <v>3042.9789999999998</v>
      </c>
      <c r="AT1226" s="3">
        <v>3086.1239999999998</v>
      </c>
      <c r="AU1226" s="3">
        <v>3237.5970000000002</v>
      </c>
      <c r="AV1226" s="3">
        <v>3632.8069999999998</v>
      </c>
      <c r="AW1226" s="3">
        <v>3807.3310000000001</v>
      </c>
      <c r="AX1226" s="3">
        <v>3998.7689999999998</v>
      </c>
      <c r="AY1226" s="3">
        <v>4184.8860000000004</v>
      </c>
      <c r="AZ1226" s="3">
        <v>4379.8329999999996</v>
      </c>
      <c r="BA1226">
        <v>4580.2640000000001</v>
      </c>
      <c r="BB1226">
        <v>2016</v>
      </c>
    </row>
    <row r="1227" spans="1:54" hidden="1" x14ac:dyDescent="0.2">
      <c r="A1227">
        <v>624</v>
      </c>
      <c r="B1227" t="s">
        <v>534</v>
      </c>
      <c r="C1227" t="s">
        <v>212</v>
      </c>
      <c r="D1227" t="s">
        <v>138</v>
      </c>
      <c r="E1227" t="s">
        <v>325</v>
      </c>
      <c r="F1227" t="s">
        <v>324</v>
      </c>
      <c r="G1227" t="s">
        <v>323</v>
      </c>
      <c r="H1227" t="s">
        <v>322</v>
      </c>
      <c r="I1227" t="s">
        <v>321</v>
      </c>
      <c r="J1227" s="3">
        <v>797.83900000000006</v>
      </c>
      <c r="K1227" s="3">
        <v>931.64</v>
      </c>
      <c r="L1227" s="3">
        <v>998.96</v>
      </c>
      <c r="M1227" s="3">
        <v>1114.431</v>
      </c>
      <c r="N1227" s="3">
        <v>1172.5740000000001</v>
      </c>
      <c r="O1227" s="3">
        <v>1287.2239999999999</v>
      </c>
      <c r="P1227" s="3">
        <v>1323.0650000000001</v>
      </c>
      <c r="Q1227" s="3">
        <v>1386.2650000000001</v>
      </c>
      <c r="R1227" s="3">
        <v>1489.3420000000001</v>
      </c>
      <c r="S1227" s="3">
        <v>1600.4780000000001</v>
      </c>
      <c r="T1227" s="3">
        <v>1633.981</v>
      </c>
      <c r="U1227" s="3">
        <v>1672.4590000000001</v>
      </c>
      <c r="V1227" s="3">
        <v>1720.9649999999999</v>
      </c>
      <c r="W1227" s="3">
        <v>1845.904</v>
      </c>
      <c r="X1227" s="3">
        <v>1968.768</v>
      </c>
      <c r="Y1227" s="3">
        <v>2106.462</v>
      </c>
      <c r="Z1227" s="3">
        <v>2236.3429999999998</v>
      </c>
      <c r="AA1227" s="3">
        <v>2396.9670000000001</v>
      </c>
      <c r="AB1227" s="3">
        <v>2575.201</v>
      </c>
      <c r="AC1227" s="3">
        <v>2869.2289999999998</v>
      </c>
      <c r="AD1227" s="3">
        <v>3089.0079999999998</v>
      </c>
      <c r="AE1227" s="3">
        <v>3290.9409999999998</v>
      </c>
      <c r="AF1227" s="3">
        <v>3454.1669999999999</v>
      </c>
      <c r="AG1227" s="3">
        <v>3724.09</v>
      </c>
      <c r="AH1227" s="3">
        <v>3958.741</v>
      </c>
      <c r="AI1227" s="3">
        <v>4277.6850000000004</v>
      </c>
      <c r="AJ1227" s="3">
        <v>4778.3280000000004</v>
      </c>
      <c r="AK1227" s="3">
        <v>5338.0379999999996</v>
      </c>
      <c r="AL1227" s="3">
        <v>5793.4880000000003</v>
      </c>
      <c r="AM1227" s="3">
        <v>5750.71</v>
      </c>
      <c r="AN1227" s="3">
        <v>5883.4949999999999</v>
      </c>
      <c r="AO1227" s="3">
        <v>6205.67</v>
      </c>
      <c r="AP1227" s="3">
        <v>6195.2389999999996</v>
      </c>
      <c r="AQ1227" s="3">
        <v>6268.4009999999998</v>
      </c>
      <c r="AR1227" s="3">
        <v>6341.5770000000002</v>
      </c>
      <c r="AS1227" s="3">
        <v>6395.884</v>
      </c>
      <c r="AT1227" s="3">
        <v>6642.7160000000003</v>
      </c>
      <c r="AU1227" s="3">
        <v>6944.018</v>
      </c>
      <c r="AV1227" s="3">
        <v>7315.7030000000004</v>
      </c>
      <c r="AW1227" s="3">
        <v>7676.9679999999998</v>
      </c>
      <c r="AX1227" s="3">
        <v>8040.348</v>
      </c>
      <c r="AY1227" s="3">
        <v>8416.3040000000001</v>
      </c>
      <c r="AZ1227" s="3">
        <v>8793.5030000000006</v>
      </c>
      <c r="BA1227">
        <v>9190.8330000000005</v>
      </c>
      <c r="BB1227">
        <v>2016</v>
      </c>
    </row>
    <row r="1228" spans="1:54" hidden="1" x14ac:dyDescent="0.2">
      <c r="A1228">
        <v>624</v>
      </c>
      <c r="B1228" t="s">
        <v>534</v>
      </c>
      <c r="C1228" t="s">
        <v>320</v>
      </c>
      <c r="D1228" t="s">
        <v>138</v>
      </c>
      <c r="E1228" t="s">
        <v>319</v>
      </c>
      <c r="F1228" t="s">
        <v>318</v>
      </c>
      <c r="G1228" t="s">
        <v>243</v>
      </c>
    </row>
    <row r="1229" spans="1:54" hidden="1" x14ac:dyDescent="0.2">
      <c r="A1229">
        <v>624</v>
      </c>
      <c r="B1229" t="s">
        <v>534</v>
      </c>
      <c r="C1229" t="s">
        <v>317</v>
      </c>
      <c r="D1229" t="s">
        <v>138</v>
      </c>
      <c r="E1229" t="s">
        <v>316</v>
      </c>
      <c r="F1229" t="s">
        <v>315</v>
      </c>
      <c r="G1229" t="s">
        <v>288</v>
      </c>
      <c r="I1229" t="s">
        <v>310</v>
      </c>
      <c r="J1229" s="3">
        <v>2E-3</v>
      </c>
      <c r="K1229" s="3">
        <v>2E-3</v>
      </c>
      <c r="L1229" s="3">
        <v>2E-3</v>
      </c>
      <c r="M1229" s="3">
        <v>2E-3</v>
      </c>
      <c r="N1229" s="3">
        <v>2E-3</v>
      </c>
      <c r="O1229" s="3">
        <v>2E-3</v>
      </c>
      <c r="P1229" s="3">
        <v>2E-3</v>
      </c>
      <c r="Q1229" s="3">
        <v>2E-3</v>
      </c>
      <c r="R1229" s="3">
        <v>2E-3</v>
      </c>
      <c r="S1229" s="3">
        <v>2E-3</v>
      </c>
      <c r="T1229" s="3">
        <v>2E-3</v>
      </c>
      <c r="U1229" s="3">
        <v>2E-3</v>
      </c>
      <c r="V1229" s="3">
        <v>2E-3</v>
      </c>
      <c r="W1229" s="3">
        <v>2E-3</v>
      </c>
      <c r="X1229" s="3">
        <v>2E-3</v>
      </c>
      <c r="Y1229" s="3">
        <v>2E-3</v>
      </c>
      <c r="Z1229" s="3">
        <v>2E-3</v>
      </c>
      <c r="AA1229" s="3">
        <v>2E-3</v>
      </c>
      <c r="AB1229" s="3">
        <v>2E-3</v>
      </c>
      <c r="AC1229" s="3">
        <v>3.0000000000000001E-3</v>
      </c>
      <c r="AD1229" s="3">
        <v>3.0000000000000001E-3</v>
      </c>
      <c r="AE1229" s="3">
        <v>3.0000000000000001E-3</v>
      </c>
      <c r="AF1229" s="3">
        <v>3.0000000000000001E-3</v>
      </c>
      <c r="AG1229" s="3">
        <v>3.0000000000000001E-3</v>
      </c>
      <c r="AH1229" s="3">
        <v>3.0000000000000001E-3</v>
      </c>
      <c r="AI1229" s="3">
        <v>3.0000000000000001E-3</v>
      </c>
      <c r="AJ1229" s="3">
        <v>3.0000000000000001E-3</v>
      </c>
      <c r="AK1229" s="3">
        <v>3.0000000000000001E-3</v>
      </c>
      <c r="AL1229" s="3">
        <v>3.0000000000000001E-3</v>
      </c>
      <c r="AM1229" s="3">
        <v>3.0000000000000001E-3</v>
      </c>
      <c r="AN1229" s="3">
        <v>3.0000000000000001E-3</v>
      </c>
      <c r="AO1229" s="3">
        <v>3.0000000000000001E-3</v>
      </c>
      <c r="AP1229" s="3">
        <v>3.0000000000000001E-3</v>
      </c>
      <c r="AQ1229" s="3">
        <v>3.0000000000000001E-3</v>
      </c>
      <c r="AR1229" s="3">
        <v>3.0000000000000001E-3</v>
      </c>
      <c r="AS1229" s="3">
        <v>3.0000000000000001E-3</v>
      </c>
      <c r="AT1229" s="3">
        <v>3.0000000000000001E-3</v>
      </c>
      <c r="AU1229" s="3">
        <v>3.0000000000000001E-3</v>
      </c>
      <c r="AV1229" s="3">
        <v>3.0000000000000001E-3</v>
      </c>
      <c r="AW1229" s="3">
        <v>3.0000000000000001E-3</v>
      </c>
      <c r="AX1229" s="3">
        <v>3.0000000000000001E-3</v>
      </c>
      <c r="AY1229" s="3">
        <v>3.0000000000000001E-3</v>
      </c>
      <c r="AZ1229" s="3">
        <v>3.0000000000000001E-3</v>
      </c>
      <c r="BA1229">
        <v>3.0000000000000001E-3</v>
      </c>
      <c r="BB1229">
        <v>2016</v>
      </c>
    </row>
    <row r="1230" spans="1:54" hidden="1" x14ac:dyDescent="0.2">
      <c r="A1230">
        <v>624</v>
      </c>
      <c r="B1230" t="s">
        <v>534</v>
      </c>
      <c r="C1230" t="s">
        <v>314</v>
      </c>
      <c r="D1230" t="s">
        <v>138</v>
      </c>
      <c r="E1230" t="s">
        <v>313</v>
      </c>
      <c r="F1230" t="s">
        <v>312</v>
      </c>
      <c r="G1230" t="s">
        <v>311</v>
      </c>
      <c r="I1230" t="s">
        <v>310</v>
      </c>
      <c r="J1230" s="3">
        <v>27.263999999999999</v>
      </c>
      <c r="K1230" s="3">
        <v>27.326000000000001</v>
      </c>
      <c r="L1230" s="3">
        <v>30.207999999999998</v>
      </c>
      <c r="M1230" s="3">
        <v>32.133000000000003</v>
      </c>
      <c r="N1230" s="3">
        <v>33.753999999999998</v>
      </c>
      <c r="O1230" s="3">
        <v>33.908000000000001</v>
      </c>
      <c r="P1230" s="3">
        <v>39.119999999999997</v>
      </c>
      <c r="Q1230" s="3">
        <v>40.942999999999998</v>
      </c>
      <c r="R1230" s="3">
        <v>41.704000000000001</v>
      </c>
      <c r="S1230" s="3">
        <v>41.56</v>
      </c>
      <c r="T1230" s="3">
        <v>41.031999999999996</v>
      </c>
      <c r="U1230" s="3">
        <v>41.624000000000002</v>
      </c>
      <c r="V1230" s="3">
        <v>41.991999999999997</v>
      </c>
      <c r="W1230" s="3">
        <v>45.585999999999999</v>
      </c>
      <c r="X1230" s="3">
        <v>47.798000000000002</v>
      </c>
      <c r="Y1230" s="3">
        <v>48.978999999999999</v>
      </c>
      <c r="Z1230" s="3">
        <v>49.923999999999999</v>
      </c>
      <c r="AA1230" s="3">
        <v>50.247</v>
      </c>
      <c r="AB1230" s="3">
        <v>51.415999999999997</v>
      </c>
      <c r="AC1230" s="3">
        <v>54.186</v>
      </c>
      <c r="AD1230" s="3">
        <v>51.612000000000002</v>
      </c>
      <c r="AE1230" s="3">
        <v>51.124000000000002</v>
      </c>
      <c r="AF1230" s="3">
        <v>50.189</v>
      </c>
      <c r="AG1230" s="3">
        <v>50.082999999999998</v>
      </c>
      <c r="AH1230" s="3">
        <v>48.439</v>
      </c>
      <c r="AI1230" s="3">
        <v>47.222999999999999</v>
      </c>
      <c r="AJ1230" s="3">
        <v>47.212000000000003</v>
      </c>
      <c r="AK1230" s="3">
        <v>47.238999999999997</v>
      </c>
      <c r="AL1230" s="3">
        <v>47.972999999999999</v>
      </c>
      <c r="AM1230" s="3">
        <v>48.646000000000001</v>
      </c>
      <c r="AN1230" s="3">
        <v>48.302</v>
      </c>
      <c r="AO1230" s="3">
        <v>48.591999999999999</v>
      </c>
      <c r="AP1230" s="3">
        <v>47.976999999999997</v>
      </c>
      <c r="AQ1230" s="3">
        <v>47.887999999999998</v>
      </c>
      <c r="AR1230" s="3">
        <v>46.975000000000001</v>
      </c>
      <c r="AS1230" s="3">
        <v>47.277999999999999</v>
      </c>
      <c r="AT1230" s="3">
        <v>46.292999999999999</v>
      </c>
      <c r="AU1230" s="3">
        <v>45.53</v>
      </c>
      <c r="AV1230" s="3">
        <v>45.124000000000002</v>
      </c>
      <c r="AW1230" s="3">
        <v>44.87</v>
      </c>
      <c r="AX1230" s="3">
        <v>44.865000000000002</v>
      </c>
      <c r="AY1230" s="3">
        <v>44.920999999999999</v>
      </c>
      <c r="AZ1230" s="3">
        <v>45.058</v>
      </c>
      <c r="BA1230">
        <v>45.186</v>
      </c>
      <c r="BB1230">
        <v>2016</v>
      </c>
    </row>
    <row r="1231" spans="1:54" hidden="1" x14ac:dyDescent="0.2">
      <c r="A1231">
        <v>624</v>
      </c>
      <c r="B1231" t="s">
        <v>534</v>
      </c>
      <c r="C1231" t="s">
        <v>309</v>
      </c>
      <c r="D1231" t="s">
        <v>138</v>
      </c>
      <c r="E1231" t="s">
        <v>308</v>
      </c>
      <c r="F1231" t="s">
        <v>307</v>
      </c>
      <c r="G1231" t="s">
        <v>217</v>
      </c>
      <c r="I1231" t="s">
        <v>916</v>
      </c>
      <c r="J1231" s="3">
        <v>35.194000000000003</v>
      </c>
      <c r="K1231" s="3">
        <v>43.752000000000002</v>
      </c>
      <c r="L1231" s="3">
        <v>46.777000000000001</v>
      </c>
      <c r="M1231" s="3">
        <v>44.276000000000003</v>
      </c>
      <c r="N1231" s="3">
        <v>40.247</v>
      </c>
      <c r="O1231" s="3">
        <v>42.866</v>
      </c>
      <c r="P1231" s="3">
        <v>38.271999999999998</v>
      </c>
      <c r="Q1231" s="3">
        <v>37.44</v>
      </c>
      <c r="R1231" s="3">
        <v>35.76</v>
      </c>
      <c r="S1231" s="3">
        <v>34.411999999999999</v>
      </c>
      <c r="T1231" s="3">
        <v>36.960999999999999</v>
      </c>
      <c r="U1231" s="3">
        <v>35.1</v>
      </c>
      <c r="V1231" s="3">
        <v>33.613</v>
      </c>
      <c r="W1231" s="3">
        <v>36.345999999999997</v>
      </c>
      <c r="X1231" s="3">
        <v>39.901000000000003</v>
      </c>
      <c r="Y1231" s="3">
        <v>35.469000000000001</v>
      </c>
      <c r="Z1231" s="3">
        <v>34.374000000000002</v>
      </c>
      <c r="AA1231" s="3">
        <v>35.383000000000003</v>
      </c>
      <c r="AB1231" s="3">
        <v>28.715</v>
      </c>
      <c r="AC1231" s="3">
        <v>31.440999999999999</v>
      </c>
      <c r="AD1231" s="3">
        <v>27.861999999999998</v>
      </c>
      <c r="AE1231" s="3">
        <v>28.986000000000001</v>
      </c>
      <c r="AF1231" s="3">
        <v>32.743000000000002</v>
      </c>
      <c r="AG1231" s="3">
        <v>28.329000000000001</v>
      </c>
      <c r="AH1231" s="3">
        <v>35.673999999999999</v>
      </c>
      <c r="AI1231" s="3">
        <v>35.399000000000001</v>
      </c>
      <c r="AJ1231" s="3">
        <v>34.648000000000003</v>
      </c>
      <c r="AK1231" s="3">
        <v>49.79</v>
      </c>
      <c r="AL1231" s="3">
        <v>48.534999999999997</v>
      </c>
      <c r="AM1231" s="3">
        <v>43.789000000000001</v>
      </c>
      <c r="AN1231" s="3">
        <v>47.646999999999998</v>
      </c>
      <c r="AO1231" s="3">
        <v>47.509</v>
      </c>
      <c r="AP1231" s="3">
        <v>37.194000000000003</v>
      </c>
      <c r="AQ1231" s="3">
        <v>31.63</v>
      </c>
      <c r="AR1231" s="3">
        <v>37.003999999999998</v>
      </c>
      <c r="AS1231" s="3">
        <v>38.773000000000003</v>
      </c>
      <c r="AT1231" s="3">
        <v>37.447000000000003</v>
      </c>
      <c r="AU1231" s="3">
        <v>38.442999999999998</v>
      </c>
      <c r="AV1231" s="3">
        <v>36.015000000000001</v>
      </c>
      <c r="AW1231" s="3">
        <v>37.847000000000001</v>
      </c>
      <c r="AX1231" s="3">
        <v>37.89</v>
      </c>
      <c r="AY1231" s="3">
        <v>37.929000000000002</v>
      </c>
      <c r="AZ1231" s="3">
        <v>38.140999999999998</v>
      </c>
      <c r="BA1231">
        <v>38.390999999999998</v>
      </c>
      <c r="BB1231">
        <v>2016</v>
      </c>
    </row>
    <row r="1232" spans="1:54" hidden="1" x14ac:dyDescent="0.2">
      <c r="A1232">
        <v>624</v>
      </c>
      <c r="B1232" t="s">
        <v>534</v>
      </c>
      <c r="C1232" t="s">
        <v>306</v>
      </c>
      <c r="D1232" t="s">
        <v>138</v>
      </c>
      <c r="E1232" t="s">
        <v>305</v>
      </c>
      <c r="F1232" t="s">
        <v>304</v>
      </c>
      <c r="G1232" t="s">
        <v>217</v>
      </c>
      <c r="I1232" t="s">
        <v>916</v>
      </c>
      <c r="J1232" s="3">
        <v>-98.14</v>
      </c>
      <c r="K1232" s="3">
        <v>-93.872</v>
      </c>
      <c r="L1232" s="3">
        <v>41.414999999999999</v>
      </c>
      <c r="M1232" s="3">
        <v>40.637999999999998</v>
      </c>
      <c r="N1232" s="3">
        <v>38.658999999999999</v>
      </c>
      <c r="O1232" s="3">
        <v>37.329000000000001</v>
      </c>
      <c r="P1232" s="3">
        <v>20.988</v>
      </c>
      <c r="Q1232" s="3">
        <v>26.268000000000001</v>
      </c>
      <c r="R1232" s="3">
        <v>19.321999999999999</v>
      </c>
      <c r="S1232" s="3">
        <v>21.018999999999998</v>
      </c>
      <c r="T1232" s="3">
        <v>18.510999999999999</v>
      </c>
      <c r="U1232" s="3">
        <v>14.145</v>
      </c>
      <c r="V1232" s="3">
        <v>23.146000000000001</v>
      </c>
      <c r="W1232" s="3">
        <v>19.716999999999999</v>
      </c>
      <c r="X1232" s="3">
        <v>29.001000000000001</v>
      </c>
      <c r="Y1232" s="3">
        <v>24.934999999999999</v>
      </c>
      <c r="Z1232" s="3">
        <v>25.31</v>
      </c>
      <c r="AA1232" s="3">
        <v>22.768000000000001</v>
      </c>
      <c r="AB1232" s="3">
        <v>22.609000000000002</v>
      </c>
      <c r="AC1232" s="3">
        <v>28.364000000000001</v>
      </c>
      <c r="AD1232" s="3">
        <v>21.58</v>
      </c>
      <c r="AE1232" s="3">
        <v>21.414999999999999</v>
      </c>
      <c r="AF1232" s="3">
        <v>22.56</v>
      </c>
      <c r="AG1232" s="3">
        <v>18.148</v>
      </c>
      <c r="AH1232" s="3">
        <v>22.722999999999999</v>
      </c>
      <c r="AI1232" s="3">
        <v>32.28</v>
      </c>
      <c r="AJ1232" s="3">
        <v>29.812000000000001</v>
      </c>
      <c r="AK1232" s="3">
        <v>36.847000000000001</v>
      </c>
      <c r="AL1232" s="3">
        <v>34.820999999999998</v>
      </c>
      <c r="AM1232" s="3">
        <v>29.16</v>
      </c>
      <c r="AN1232" s="3">
        <v>35.22</v>
      </c>
      <c r="AO1232" s="3">
        <v>31.221</v>
      </c>
      <c r="AP1232" s="3">
        <v>24.6</v>
      </c>
      <c r="AQ1232" s="3">
        <v>26.759</v>
      </c>
      <c r="AR1232" s="3">
        <v>27.922000000000001</v>
      </c>
      <c r="AS1232" s="3">
        <v>35.593000000000004</v>
      </c>
      <c r="AT1232" s="3">
        <v>34.664999999999999</v>
      </c>
      <c r="AU1232" s="3">
        <v>29.638999999999999</v>
      </c>
      <c r="AV1232" s="3">
        <v>26.532</v>
      </c>
      <c r="AW1232" s="3">
        <v>27.803000000000001</v>
      </c>
      <c r="AX1232" s="3">
        <v>27.876000000000001</v>
      </c>
      <c r="AY1232" s="3">
        <v>27.991</v>
      </c>
      <c r="AZ1232" s="3">
        <v>28.265999999999998</v>
      </c>
      <c r="BA1232">
        <v>28.513999999999999</v>
      </c>
      <c r="BB1232">
        <v>2016</v>
      </c>
    </row>
    <row r="1233" spans="1:54" hidden="1" x14ac:dyDescent="0.2">
      <c r="A1233">
        <v>624</v>
      </c>
      <c r="B1233" t="s">
        <v>534</v>
      </c>
      <c r="C1233" t="s">
        <v>303</v>
      </c>
      <c r="D1233" t="s">
        <v>138</v>
      </c>
      <c r="E1233" t="s">
        <v>300</v>
      </c>
      <c r="F1233" t="s">
        <v>302</v>
      </c>
      <c r="G1233" t="s">
        <v>295</v>
      </c>
      <c r="I1233" t="s">
        <v>917</v>
      </c>
      <c r="J1233" s="3">
        <v>19.937000000000001</v>
      </c>
      <c r="K1233" s="3">
        <v>24.06</v>
      </c>
      <c r="L1233" s="3">
        <v>29.143000000000001</v>
      </c>
      <c r="M1233" s="3">
        <v>35.017000000000003</v>
      </c>
      <c r="N1233" s="3">
        <v>38.405000000000001</v>
      </c>
      <c r="O1233" s="3">
        <v>40.664000000000001</v>
      </c>
      <c r="P1233" s="3">
        <v>45.183</v>
      </c>
      <c r="Q1233" s="3">
        <v>46.877000000000002</v>
      </c>
      <c r="R1233" s="3">
        <v>48.570999999999998</v>
      </c>
      <c r="S1233" s="3">
        <v>50.831000000000003</v>
      </c>
      <c r="T1233" s="3">
        <v>56.478000000000002</v>
      </c>
      <c r="U1233" s="3">
        <v>60.764000000000003</v>
      </c>
      <c r="V1233" s="3">
        <v>68.923000000000002</v>
      </c>
      <c r="W1233" s="3">
        <v>72.94</v>
      </c>
      <c r="X1233" s="3">
        <v>75.38</v>
      </c>
      <c r="Y1233" s="3">
        <v>81.718999999999994</v>
      </c>
      <c r="Z1233" s="3">
        <v>86.631</v>
      </c>
      <c r="AA1233" s="3">
        <v>94.058999999999997</v>
      </c>
      <c r="AB1233" s="3">
        <v>98.197000000000003</v>
      </c>
      <c r="AC1233" s="3">
        <v>102.462</v>
      </c>
      <c r="AD1233" s="3">
        <v>100</v>
      </c>
      <c r="AE1233" s="3">
        <v>103.67400000000001</v>
      </c>
      <c r="AF1233" s="3">
        <v>105.663</v>
      </c>
      <c r="AG1233" s="3">
        <v>106.91800000000001</v>
      </c>
      <c r="AH1233" s="3">
        <v>104.89700000000001</v>
      </c>
      <c r="AI1233" s="3">
        <v>105.351</v>
      </c>
      <c r="AJ1233" s="3">
        <v>110.453</v>
      </c>
      <c r="AK1233" s="3">
        <v>115.307</v>
      </c>
      <c r="AL1233" s="3">
        <v>123.14</v>
      </c>
      <c r="AM1233" s="3">
        <v>124.358</v>
      </c>
      <c r="AN1233" s="3">
        <v>126.943</v>
      </c>
      <c r="AO1233" s="3">
        <v>132.62200000000001</v>
      </c>
      <c r="AP1233" s="3">
        <v>135.995</v>
      </c>
      <c r="AQ1233" s="3">
        <v>138.05199999999999</v>
      </c>
      <c r="AR1233" s="3">
        <v>137.71600000000001</v>
      </c>
      <c r="AS1233" s="3">
        <v>137.89099999999999</v>
      </c>
      <c r="AT1233" s="3">
        <v>135.94999999999999</v>
      </c>
      <c r="AU1233" s="3">
        <v>137.01499999999999</v>
      </c>
      <c r="AV1233" s="3">
        <v>138.38200000000001</v>
      </c>
      <c r="AW1233" s="3">
        <v>140.45699999999999</v>
      </c>
      <c r="AX1233" s="3">
        <v>143.26599999999999</v>
      </c>
      <c r="AY1233" s="3">
        <v>146.13200000000001</v>
      </c>
      <c r="AZ1233" s="3">
        <v>149.054</v>
      </c>
      <c r="BA1233">
        <v>152.035</v>
      </c>
      <c r="BB1233">
        <v>2017</v>
      </c>
    </row>
    <row r="1234" spans="1:54" hidden="1" x14ac:dyDescent="0.2">
      <c r="A1234">
        <v>624</v>
      </c>
      <c r="B1234" t="s">
        <v>534</v>
      </c>
      <c r="C1234" t="s">
        <v>301</v>
      </c>
      <c r="D1234" t="s">
        <v>138</v>
      </c>
      <c r="E1234" t="s">
        <v>300</v>
      </c>
      <c r="F1234" t="s">
        <v>299</v>
      </c>
      <c r="G1234" t="s">
        <v>275</v>
      </c>
      <c r="I1234" t="s">
        <v>298</v>
      </c>
      <c r="J1234" s="3">
        <v>15.071</v>
      </c>
      <c r="K1234" s="3">
        <v>20.68</v>
      </c>
      <c r="L1234" s="3">
        <v>21.126999999999999</v>
      </c>
      <c r="M1234" s="3">
        <v>20.155000000000001</v>
      </c>
      <c r="N1234" s="3">
        <v>9.6769999999999996</v>
      </c>
      <c r="O1234" s="3">
        <v>5.8819999999999997</v>
      </c>
      <c r="P1234" s="3">
        <v>11.111000000000001</v>
      </c>
      <c r="Q1234" s="3">
        <v>3.75</v>
      </c>
      <c r="R1234" s="3">
        <v>3.6139999999999999</v>
      </c>
      <c r="S1234" s="3">
        <v>4.6509999999999998</v>
      </c>
      <c r="T1234" s="3">
        <v>11.111000000000001</v>
      </c>
      <c r="U1234" s="3">
        <v>7.5869999999999997</v>
      </c>
      <c r="V1234" s="3">
        <v>13.429</v>
      </c>
      <c r="W1234" s="3">
        <v>5.8280000000000003</v>
      </c>
      <c r="X1234" s="3">
        <v>3.3439999999999999</v>
      </c>
      <c r="Y1234" s="3">
        <v>8.41</v>
      </c>
      <c r="Z1234" s="3">
        <v>6.01</v>
      </c>
      <c r="AA1234" s="3">
        <v>8.5739999999999998</v>
      </c>
      <c r="AB1234" s="3">
        <v>4.399</v>
      </c>
      <c r="AC1234" s="3">
        <v>4.3440000000000003</v>
      </c>
      <c r="AD1234" s="3">
        <v>-2.403</v>
      </c>
      <c r="AE1234" s="3">
        <v>3.6739999999999999</v>
      </c>
      <c r="AF1234" s="3">
        <v>1.9179999999999999</v>
      </c>
      <c r="AG1234" s="3">
        <v>1.1879999999999999</v>
      </c>
      <c r="AH1234" s="3">
        <v>-1.891</v>
      </c>
      <c r="AI1234" s="3">
        <v>0.434</v>
      </c>
      <c r="AJ1234" s="3">
        <v>4.8419999999999996</v>
      </c>
      <c r="AK1234" s="3">
        <v>4.3940000000000001</v>
      </c>
      <c r="AL1234" s="3">
        <v>6.7930000000000001</v>
      </c>
      <c r="AM1234" s="3">
        <v>0.99</v>
      </c>
      <c r="AN1234" s="3">
        <v>2.0790000000000002</v>
      </c>
      <c r="AO1234" s="3">
        <v>4.4740000000000002</v>
      </c>
      <c r="AP1234" s="3">
        <v>2.5430000000000001</v>
      </c>
      <c r="AQ1234" s="3">
        <v>1.512</v>
      </c>
      <c r="AR1234" s="3">
        <v>-0.24399999999999999</v>
      </c>
      <c r="AS1234" s="3">
        <v>0.127</v>
      </c>
      <c r="AT1234" s="3">
        <v>-1.4079999999999999</v>
      </c>
      <c r="AU1234" s="3">
        <v>0.78400000000000003</v>
      </c>
      <c r="AV1234" s="3">
        <v>0.997</v>
      </c>
      <c r="AW1234" s="3">
        <v>1.5</v>
      </c>
      <c r="AX1234" s="3">
        <v>2</v>
      </c>
      <c r="AY1234" s="3">
        <v>2</v>
      </c>
      <c r="AZ1234" s="3">
        <v>2</v>
      </c>
      <c r="BA1234">
        <v>2</v>
      </c>
      <c r="BB1234">
        <v>2017</v>
      </c>
    </row>
    <row r="1235" spans="1:54" hidden="1" x14ac:dyDescent="0.2">
      <c r="A1235">
        <v>624</v>
      </c>
      <c r="B1235" t="s">
        <v>534</v>
      </c>
      <c r="C1235" t="s">
        <v>297</v>
      </c>
      <c r="D1235" t="s">
        <v>138</v>
      </c>
      <c r="E1235" t="s">
        <v>293</v>
      </c>
      <c r="F1235" t="s">
        <v>296</v>
      </c>
      <c r="G1235" t="s">
        <v>295</v>
      </c>
      <c r="I1235" t="s">
        <v>917</v>
      </c>
      <c r="J1235" s="3">
        <v>21.501000000000001</v>
      </c>
      <c r="K1235" s="3">
        <v>25.945</v>
      </c>
      <c r="L1235" s="3">
        <v>31.591000000000001</v>
      </c>
      <c r="M1235" s="3">
        <v>37.235999999999997</v>
      </c>
      <c r="N1235" s="3">
        <v>40.840000000000003</v>
      </c>
      <c r="O1235" s="3">
        <v>43.241999999999997</v>
      </c>
      <c r="P1235" s="3">
        <v>48.046999999999997</v>
      </c>
      <c r="Q1235" s="3">
        <v>49.848999999999997</v>
      </c>
      <c r="R1235" s="3">
        <v>51.651000000000003</v>
      </c>
      <c r="S1235" s="3">
        <v>54.052999999999997</v>
      </c>
      <c r="T1235" s="3">
        <v>60.058999999999997</v>
      </c>
      <c r="U1235" s="3">
        <v>66.433000000000007</v>
      </c>
      <c r="V1235" s="3">
        <v>75.674000000000007</v>
      </c>
      <c r="W1235" s="3">
        <v>78.983000000000004</v>
      </c>
      <c r="X1235" s="3">
        <v>82.1</v>
      </c>
      <c r="Y1235" s="3">
        <v>86.784999999999997</v>
      </c>
      <c r="Z1235" s="3">
        <v>94.686999999999998</v>
      </c>
      <c r="AA1235" s="3">
        <v>95.061999999999998</v>
      </c>
      <c r="AB1235" s="3">
        <v>103.011</v>
      </c>
      <c r="AC1235" s="3">
        <v>101.395</v>
      </c>
      <c r="AD1235" s="3">
        <v>100.349</v>
      </c>
      <c r="AE1235" s="3">
        <v>104.926</v>
      </c>
      <c r="AF1235" s="3">
        <v>108.056</v>
      </c>
      <c r="AG1235" s="3">
        <v>105.59099999999999</v>
      </c>
      <c r="AH1235" s="3">
        <v>105.276</v>
      </c>
      <c r="AI1235" s="3">
        <v>107.128</v>
      </c>
      <c r="AJ1235" s="3">
        <v>113.355</v>
      </c>
      <c r="AK1235" s="3">
        <v>117.184</v>
      </c>
      <c r="AL1235" s="3">
        <v>125.002</v>
      </c>
      <c r="AM1235" s="3">
        <v>124.541</v>
      </c>
      <c r="AN1235" s="3">
        <v>128.80699999999999</v>
      </c>
      <c r="AO1235" s="3">
        <v>133.41999999999999</v>
      </c>
      <c r="AP1235" s="3">
        <v>138.95500000000001</v>
      </c>
      <c r="AQ1235" s="3">
        <v>139.071</v>
      </c>
      <c r="AR1235" s="3">
        <v>138.494</v>
      </c>
      <c r="AS1235" s="3">
        <v>137.78100000000001</v>
      </c>
      <c r="AT1235" s="3">
        <v>137.41900000000001</v>
      </c>
      <c r="AU1235" s="3">
        <v>137.892</v>
      </c>
      <c r="AV1235" s="3">
        <v>139.28299999999999</v>
      </c>
      <c r="AW1235" s="3">
        <v>141.37200000000001</v>
      </c>
      <c r="AX1235" s="3">
        <v>144.19900000000001</v>
      </c>
      <c r="AY1235" s="3">
        <v>147.083</v>
      </c>
      <c r="AZ1235" s="3">
        <v>150.02500000000001</v>
      </c>
      <c r="BA1235">
        <v>153.02500000000001</v>
      </c>
      <c r="BB1235">
        <v>2017</v>
      </c>
    </row>
    <row r="1236" spans="1:54" hidden="1" x14ac:dyDescent="0.2">
      <c r="A1236">
        <v>624</v>
      </c>
      <c r="B1236" t="s">
        <v>534</v>
      </c>
      <c r="C1236" t="s">
        <v>294</v>
      </c>
      <c r="D1236" t="s">
        <v>138</v>
      </c>
      <c r="E1236" t="s">
        <v>293</v>
      </c>
      <c r="F1236" t="s">
        <v>292</v>
      </c>
      <c r="G1236" t="s">
        <v>275</v>
      </c>
      <c r="I1236" t="s">
        <v>291</v>
      </c>
      <c r="J1236" s="3" t="s">
        <v>215</v>
      </c>
      <c r="K1236" s="3">
        <v>20.67</v>
      </c>
      <c r="L1236" s="3">
        <v>21.759</v>
      </c>
      <c r="M1236" s="3">
        <v>17.870999999999999</v>
      </c>
      <c r="N1236" s="3">
        <v>9.6769999999999996</v>
      </c>
      <c r="O1236" s="3">
        <v>5.8819999999999997</v>
      </c>
      <c r="P1236" s="3">
        <v>11.111000000000001</v>
      </c>
      <c r="Q1236" s="3">
        <v>3.75</v>
      </c>
      <c r="R1236" s="3">
        <v>3.6139999999999999</v>
      </c>
      <c r="S1236" s="3">
        <v>4.6509999999999998</v>
      </c>
      <c r="T1236" s="3">
        <v>11.111000000000001</v>
      </c>
      <c r="U1236" s="3">
        <v>10.614000000000001</v>
      </c>
      <c r="V1236" s="3">
        <v>13.91</v>
      </c>
      <c r="W1236" s="3">
        <v>4.3730000000000002</v>
      </c>
      <c r="X1236" s="3">
        <v>3.9460000000000002</v>
      </c>
      <c r="Y1236" s="3">
        <v>5.7060000000000004</v>
      </c>
      <c r="Z1236" s="3">
        <v>9.1059999999999999</v>
      </c>
      <c r="AA1236" s="3">
        <v>0.39500000000000002</v>
      </c>
      <c r="AB1236" s="3">
        <v>8.3620000000000001</v>
      </c>
      <c r="AC1236" s="3">
        <v>-1.569</v>
      </c>
      <c r="AD1236" s="3">
        <v>-1.032</v>
      </c>
      <c r="AE1236" s="3">
        <v>4.5620000000000003</v>
      </c>
      <c r="AF1236" s="3">
        <v>2.9830000000000001</v>
      </c>
      <c r="AG1236" s="3">
        <v>-2.2810000000000001</v>
      </c>
      <c r="AH1236" s="3">
        <v>-0.29799999999999999</v>
      </c>
      <c r="AI1236" s="3">
        <v>1.7589999999999999</v>
      </c>
      <c r="AJ1236" s="3">
        <v>5.8129999999999997</v>
      </c>
      <c r="AK1236" s="3">
        <v>3.3780000000000001</v>
      </c>
      <c r="AL1236" s="3">
        <v>6.6710000000000003</v>
      </c>
      <c r="AM1236" s="3">
        <v>-0.36899999999999999</v>
      </c>
      <c r="AN1236" s="3">
        <v>3.4260000000000002</v>
      </c>
      <c r="AO1236" s="3">
        <v>3.581</v>
      </c>
      <c r="AP1236" s="3">
        <v>4.149</v>
      </c>
      <c r="AQ1236" s="3">
        <v>8.3000000000000004E-2</v>
      </c>
      <c r="AR1236" s="3">
        <v>-0.41499999999999998</v>
      </c>
      <c r="AS1236" s="3">
        <v>-0.51500000000000001</v>
      </c>
      <c r="AT1236" s="3">
        <v>-0.26300000000000001</v>
      </c>
      <c r="AU1236" s="3">
        <v>0.34499999999999997</v>
      </c>
      <c r="AV1236" s="3">
        <v>1.008</v>
      </c>
      <c r="AW1236" s="3">
        <v>1.5</v>
      </c>
      <c r="AX1236" s="3">
        <v>2</v>
      </c>
      <c r="AY1236" s="3">
        <v>2</v>
      </c>
      <c r="AZ1236" s="3">
        <v>2</v>
      </c>
      <c r="BA1236">
        <v>2</v>
      </c>
      <c r="BB1236">
        <v>2017</v>
      </c>
    </row>
    <row r="1237" spans="1:54" hidden="1" x14ac:dyDescent="0.2">
      <c r="A1237">
        <v>624</v>
      </c>
      <c r="B1237" t="s">
        <v>534</v>
      </c>
      <c r="C1237" t="s">
        <v>290</v>
      </c>
      <c r="D1237" t="s">
        <v>138</v>
      </c>
      <c r="E1237" t="s">
        <v>289</v>
      </c>
      <c r="G1237" t="s">
        <v>288</v>
      </c>
    </row>
    <row r="1238" spans="1:54" hidden="1" x14ac:dyDescent="0.2">
      <c r="A1238">
        <v>624</v>
      </c>
      <c r="B1238" t="s">
        <v>534</v>
      </c>
      <c r="C1238" t="s">
        <v>287</v>
      </c>
      <c r="D1238" t="s">
        <v>138</v>
      </c>
      <c r="E1238" t="s">
        <v>286</v>
      </c>
      <c r="F1238" t="s">
        <v>285</v>
      </c>
      <c r="G1238" t="s">
        <v>275</v>
      </c>
      <c r="I1238" t="s">
        <v>918</v>
      </c>
      <c r="J1238" s="3">
        <v>10.631</v>
      </c>
      <c r="K1238" s="3">
        <v>3</v>
      </c>
      <c r="L1238" s="3">
        <v>-7.8</v>
      </c>
      <c r="M1238" s="3">
        <v>0</v>
      </c>
      <c r="N1238" s="3">
        <v>1.5</v>
      </c>
      <c r="O1238" s="3">
        <v>-2.5</v>
      </c>
      <c r="P1238" s="3">
        <v>-4.5</v>
      </c>
      <c r="Q1238" s="3">
        <v>-7.5</v>
      </c>
      <c r="R1238" s="3">
        <v>3.8</v>
      </c>
      <c r="S1238" s="3">
        <v>26.5</v>
      </c>
      <c r="T1238" s="3">
        <v>-8.1999999999999993</v>
      </c>
      <c r="U1238" s="3">
        <v>-4.3</v>
      </c>
      <c r="V1238" s="3">
        <v>8.6</v>
      </c>
      <c r="W1238" s="3">
        <v>2.6</v>
      </c>
      <c r="X1238" s="3">
        <v>22.7</v>
      </c>
      <c r="Y1238" s="3">
        <v>17.100000000000001</v>
      </c>
      <c r="Z1238" s="3">
        <v>-6.6</v>
      </c>
      <c r="AA1238" s="3">
        <v>12.269</v>
      </c>
      <c r="AB1238" s="3">
        <v>10.949</v>
      </c>
      <c r="AC1238" s="3">
        <v>21.132999999999999</v>
      </c>
      <c r="AD1238" s="3">
        <v>-6.6639999999999997</v>
      </c>
      <c r="AE1238" s="3">
        <v>13.172000000000001</v>
      </c>
      <c r="AF1238" s="3">
        <v>23.366</v>
      </c>
      <c r="AG1238" s="3">
        <v>21.446000000000002</v>
      </c>
      <c r="AH1238" s="3">
        <v>13.09</v>
      </c>
      <c r="AI1238" s="3">
        <v>-4.9640000000000004</v>
      </c>
      <c r="AJ1238" s="3">
        <v>22.143999999999998</v>
      </c>
      <c r="AK1238" s="3">
        <v>23.053999999999998</v>
      </c>
      <c r="AL1238" s="3">
        <v>12.29</v>
      </c>
      <c r="AM1238" s="3">
        <v>-9.4149999999999991</v>
      </c>
      <c r="AN1238" s="3">
        <v>-0.6</v>
      </c>
      <c r="AO1238" s="3">
        <v>13.095000000000001</v>
      </c>
      <c r="AP1238" s="3">
        <v>-12.787000000000001</v>
      </c>
      <c r="AQ1238" s="3">
        <v>-3.0089999999999999</v>
      </c>
      <c r="AR1238" s="3">
        <v>10.462999999999999</v>
      </c>
      <c r="AS1238" s="3">
        <v>-23.190999999999999</v>
      </c>
      <c r="AT1238" s="3">
        <v>20.064</v>
      </c>
      <c r="AU1238" s="3">
        <v>14.984999999999999</v>
      </c>
      <c r="AV1238" s="3">
        <v>14.298999999999999</v>
      </c>
      <c r="AW1238" s="3">
        <v>6.8109999999999999</v>
      </c>
      <c r="AX1238" s="3">
        <v>6.1749999999999998</v>
      </c>
      <c r="AY1238" s="3">
        <v>5.2249999999999996</v>
      </c>
      <c r="AZ1238" s="3">
        <v>6.4349999999999996</v>
      </c>
      <c r="BA1238">
        <v>6.6189999999999998</v>
      </c>
      <c r="BB1238">
        <v>2016</v>
      </c>
    </row>
    <row r="1239" spans="1:54" hidden="1" x14ac:dyDescent="0.2">
      <c r="A1239">
        <v>624</v>
      </c>
      <c r="B1239" t="s">
        <v>534</v>
      </c>
      <c r="C1239" t="s">
        <v>284</v>
      </c>
      <c r="D1239" t="s">
        <v>138</v>
      </c>
      <c r="E1239" t="s">
        <v>283</v>
      </c>
      <c r="F1239" t="s">
        <v>282</v>
      </c>
      <c r="G1239" t="s">
        <v>275</v>
      </c>
      <c r="I1239" t="s">
        <v>918</v>
      </c>
      <c r="J1239" s="3">
        <v>5.9749999999999996</v>
      </c>
      <c r="K1239" s="3">
        <v>10.1</v>
      </c>
      <c r="L1239" s="3">
        <v>18.100000000000001</v>
      </c>
      <c r="M1239" s="3">
        <v>-0.3</v>
      </c>
      <c r="N1239" s="3">
        <v>-0.2</v>
      </c>
      <c r="O1239" s="3">
        <v>-5.3</v>
      </c>
      <c r="P1239" s="3">
        <v>-3.4</v>
      </c>
      <c r="Q1239" s="3">
        <v>-9.1999999999999993</v>
      </c>
      <c r="R1239" s="3">
        <v>3.6</v>
      </c>
      <c r="S1239" s="3">
        <v>3</v>
      </c>
      <c r="T1239" s="3">
        <v>-10.8</v>
      </c>
      <c r="U1239" s="3">
        <v>-0.9</v>
      </c>
      <c r="V1239" s="3">
        <v>6.6</v>
      </c>
      <c r="W1239" s="3">
        <v>5.7</v>
      </c>
      <c r="X1239" s="3">
        <v>37.1</v>
      </c>
      <c r="Y1239" s="3">
        <v>16</v>
      </c>
      <c r="Z1239" s="3">
        <v>-20.100000000000001</v>
      </c>
      <c r="AA1239" s="3" t="s">
        <v>355</v>
      </c>
      <c r="AB1239" s="3">
        <v>4.085</v>
      </c>
      <c r="AC1239" s="3">
        <v>16.597000000000001</v>
      </c>
      <c r="AD1239" s="3">
        <v>-5.8259999999999996</v>
      </c>
      <c r="AE1239" s="3">
        <v>8.4459999999999997</v>
      </c>
      <c r="AF1239" s="3">
        <v>21.975999999999999</v>
      </c>
      <c r="AG1239" s="3">
        <v>18.959</v>
      </c>
      <c r="AH1239" s="3">
        <v>20.172000000000001</v>
      </c>
      <c r="AI1239" s="3">
        <v>-4.4009999999999998</v>
      </c>
      <c r="AJ1239" s="3">
        <v>24.012</v>
      </c>
      <c r="AK1239" s="3">
        <v>38.101999999999997</v>
      </c>
      <c r="AL1239" s="3">
        <v>3.5830000000000002</v>
      </c>
      <c r="AM1239" s="3">
        <v>-10.4</v>
      </c>
      <c r="AN1239" s="3">
        <v>2.9569999999999999</v>
      </c>
      <c r="AO1239" s="3">
        <v>16.588999999999999</v>
      </c>
      <c r="AP1239" s="3">
        <v>-20.702999999999999</v>
      </c>
      <c r="AQ1239" s="3">
        <v>-3.177</v>
      </c>
      <c r="AR1239" s="3">
        <v>12.35</v>
      </c>
      <c r="AS1239" s="3">
        <v>-23.187999999999999</v>
      </c>
      <c r="AT1239" s="3">
        <v>19.364000000000001</v>
      </c>
      <c r="AU1239" s="3">
        <v>17.707999999999998</v>
      </c>
      <c r="AV1239" s="3">
        <v>15.243</v>
      </c>
      <c r="AW1239" s="3">
        <v>7.6230000000000002</v>
      </c>
      <c r="AX1239" s="3">
        <v>6.6550000000000002</v>
      </c>
      <c r="AY1239" s="3">
        <v>5.609</v>
      </c>
      <c r="AZ1239" s="3">
        <v>6.7880000000000003</v>
      </c>
      <c r="BA1239">
        <v>6.931</v>
      </c>
      <c r="BB1239">
        <v>2016</v>
      </c>
    </row>
    <row r="1240" spans="1:54" hidden="1" x14ac:dyDescent="0.2">
      <c r="A1240">
        <v>624</v>
      </c>
      <c r="B1240" t="s">
        <v>534</v>
      </c>
      <c r="C1240" t="s">
        <v>281</v>
      </c>
      <c r="D1240" t="s">
        <v>138</v>
      </c>
      <c r="E1240" t="s">
        <v>280</v>
      </c>
      <c r="F1240" t="s">
        <v>279</v>
      </c>
      <c r="G1240" t="s">
        <v>275</v>
      </c>
      <c r="I1240" t="s">
        <v>918</v>
      </c>
      <c r="J1240" s="3">
        <v>-64.173000000000002</v>
      </c>
      <c r="K1240" s="3">
        <v>34.9</v>
      </c>
      <c r="L1240" s="3">
        <v>-15.1</v>
      </c>
      <c r="M1240" s="3">
        <v>20.5</v>
      </c>
      <c r="N1240" s="3">
        <v>16.399999999999999</v>
      </c>
      <c r="O1240" s="3">
        <v>1.3</v>
      </c>
      <c r="P1240" s="3">
        <v>-22.8</v>
      </c>
      <c r="Q1240" s="3">
        <v>8.6999999999999993</v>
      </c>
      <c r="R1240" s="3">
        <v>-11.5</v>
      </c>
      <c r="S1240" s="3">
        <v>-6.4</v>
      </c>
      <c r="T1240" s="3">
        <v>0.8</v>
      </c>
      <c r="U1240" s="3">
        <v>-12.3</v>
      </c>
      <c r="V1240" s="3">
        <v>-9.6999999999999993</v>
      </c>
      <c r="W1240" s="3">
        <v>16</v>
      </c>
      <c r="X1240" s="3">
        <v>48.4</v>
      </c>
      <c r="Y1240" s="3">
        <v>25.1</v>
      </c>
      <c r="Z1240" s="3">
        <v>12.1</v>
      </c>
      <c r="AA1240" s="3">
        <v>0</v>
      </c>
      <c r="AB1240" s="3">
        <v>0</v>
      </c>
      <c r="AC1240" s="3">
        <v>5.8559999999999999</v>
      </c>
      <c r="AD1240" s="3">
        <v>16.731000000000002</v>
      </c>
      <c r="AE1240" s="3">
        <v>21.175000000000001</v>
      </c>
      <c r="AF1240" s="3">
        <v>22.074000000000002</v>
      </c>
      <c r="AG1240" s="3">
        <v>15.332000000000001</v>
      </c>
      <c r="AH1240" s="3">
        <v>4.5419999999999998</v>
      </c>
      <c r="AI1240" s="3">
        <v>9.7420000000000009</v>
      </c>
      <c r="AJ1240" s="3">
        <v>33.121000000000002</v>
      </c>
      <c r="AK1240" s="3">
        <v>20.061</v>
      </c>
      <c r="AL1240" s="3">
        <v>1.758</v>
      </c>
      <c r="AM1240" s="3">
        <v>-9.9670000000000005</v>
      </c>
      <c r="AN1240" s="3">
        <v>2.3580000000000001</v>
      </c>
      <c r="AO1240" s="3">
        <v>6.827</v>
      </c>
      <c r="AP1240" s="3">
        <v>3.6549999999999998</v>
      </c>
      <c r="AQ1240" s="3">
        <v>13.448</v>
      </c>
      <c r="AR1240" s="3">
        <v>2.1019999999999999</v>
      </c>
      <c r="AS1240" s="3">
        <v>-6.9219999999999997</v>
      </c>
      <c r="AT1240" s="3">
        <v>16.667000000000002</v>
      </c>
      <c r="AU1240" s="3">
        <v>7.7850000000000001</v>
      </c>
      <c r="AV1240" s="3">
        <v>13.455</v>
      </c>
      <c r="AW1240" s="3">
        <v>6.6680000000000001</v>
      </c>
      <c r="AX1240" s="3">
        <v>6.7210000000000001</v>
      </c>
      <c r="AY1240" s="3">
        <v>5.1100000000000003</v>
      </c>
      <c r="AZ1240" s="3">
        <v>6.4029999999999996</v>
      </c>
      <c r="BA1240">
        <v>4.9409999999999998</v>
      </c>
      <c r="BB1240">
        <v>2016</v>
      </c>
    </row>
    <row r="1241" spans="1:54" hidden="1" x14ac:dyDescent="0.2">
      <c r="A1241">
        <v>624</v>
      </c>
      <c r="B1241" t="s">
        <v>534</v>
      </c>
      <c r="C1241" t="s">
        <v>278</v>
      </c>
      <c r="D1241" t="s">
        <v>138</v>
      </c>
      <c r="E1241" t="s">
        <v>277</v>
      </c>
      <c r="F1241" t="s">
        <v>276</v>
      </c>
      <c r="G1241" t="s">
        <v>275</v>
      </c>
      <c r="I1241" t="s">
        <v>918</v>
      </c>
      <c r="J1241" s="3">
        <v>-86.683000000000007</v>
      </c>
      <c r="K1241" s="3">
        <v>-17.2</v>
      </c>
      <c r="L1241" s="3">
        <v>76.5</v>
      </c>
      <c r="M1241" s="3">
        <v>-31.8</v>
      </c>
      <c r="N1241" s="3">
        <v>55.7</v>
      </c>
      <c r="O1241" s="3">
        <v>-1.3</v>
      </c>
      <c r="P1241" s="3">
        <v>8.1</v>
      </c>
      <c r="Q1241" s="3">
        <v>63.3</v>
      </c>
      <c r="R1241" s="3">
        <v>-20.8</v>
      </c>
      <c r="S1241" s="3">
        <v>-8.5</v>
      </c>
      <c r="T1241" s="3">
        <v>4.2</v>
      </c>
      <c r="U1241" s="3">
        <v>18.100000000000001</v>
      </c>
      <c r="V1241" s="3">
        <v>-22.3</v>
      </c>
      <c r="W1241" s="3">
        <v>32.700000000000003</v>
      </c>
      <c r="X1241" s="3">
        <v>452.1</v>
      </c>
      <c r="Y1241" s="3">
        <v>23.2</v>
      </c>
      <c r="Z1241" s="3">
        <v>13.5</v>
      </c>
      <c r="AA1241" s="3" t="s">
        <v>355</v>
      </c>
      <c r="AB1241" s="3">
        <v>0</v>
      </c>
      <c r="AC1241" s="3">
        <v>-25.968</v>
      </c>
      <c r="AD1241" s="3">
        <v>25.213000000000001</v>
      </c>
      <c r="AE1241" s="3">
        <v>3.0419999999999998</v>
      </c>
      <c r="AF1241" s="3">
        <v>12.189</v>
      </c>
      <c r="AG1241" s="3">
        <v>14.647</v>
      </c>
      <c r="AH1241" s="3">
        <v>-21.149000000000001</v>
      </c>
      <c r="AI1241" s="3">
        <v>28.754999999999999</v>
      </c>
      <c r="AJ1241" s="3">
        <v>7.0780000000000003</v>
      </c>
      <c r="AK1241" s="3">
        <v>195.25200000000001</v>
      </c>
      <c r="AL1241" s="3">
        <v>-62.296999999999997</v>
      </c>
      <c r="AM1241" s="3">
        <v>11.135999999999999</v>
      </c>
      <c r="AN1241" s="3">
        <v>29.619</v>
      </c>
      <c r="AO1241" s="3">
        <v>36.189</v>
      </c>
      <c r="AP1241" s="3">
        <v>-9.8309999999999995</v>
      </c>
      <c r="AQ1241" s="3">
        <v>17.172000000000001</v>
      </c>
      <c r="AR1241" s="3">
        <v>53.511000000000003</v>
      </c>
      <c r="AS1241" s="3">
        <v>-17.584</v>
      </c>
      <c r="AT1241" s="3">
        <v>5.4969999999999999</v>
      </c>
      <c r="AU1241" s="3">
        <v>-8.3000000000000004E-2</v>
      </c>
      <c r="AV1241" s="3">
        <v>-0.29799999999999999</v>
      </c>
      <c r="AW1241" s="3">
        <v>5.9320000000000004</v>
      </c>
      <c r="AX1241" s="3">
        <v>5.2839999999999998</v>
      </c>
      <c r="AY1241" s="3">
        <v>10.946</v>
      </c>
      <c r="AZ1241" s="3">
        <v>5.76</v>
      </c>
      <c r="BA1241">
        <v>9.7319999999999993</v>
      </c>
      <c r="BB1241">
        <v>2016</v>
      </c>
    </row>
    <row r="1242" spans="1:54" hidden="1" x14ac:dyDescent="0.2">
      <c r="A1242">
        <v>624</v>
      </c>
      <c r="B1242" t="s">
        <v>534</v>
      </c>
      <c r="C1242" t="s">
        <v>274</v>
      </c>
      <c r="D1242" t="s">
        <v>138</v>
      </c>
      <c r="E1242" t="s">
        <v>273</v>
      </c>
      <c r="F1242" t="s">
        <v>272</v>
      </c>
      <c r="G1242" t="s">
        <v>271</v>
      </c>
      <c r="I1242" t="s">
        <v>919</v>
      </c>
      <c r="J1242" s="3">
        <v>21.5</v>
      </c>
      <c r="K1242" s="3">
        <v>21.861000000000001</v>
      </c>
      <c r="L1242" s="3">
        <v>22.228999999999999</v>
      </c>
      <c r="M1242" s="3">
        <v>22.603000000000002</v>
      </c>
      <c r="N1242" s="3">
        <v>22.981999999999999</v>
      </c>
      <c r="O1242" s="3">
        <v>23.369</v>
      </c>
      <c r="P1242" s="3">
        <v>23.762</v>
      </c>
      <c r="Q1242" s="3">
        <v>24.161000000000001</v>
      </c>
      <c r="R1242" s="3">
        <v>24.567</v>
      </c>
      <c r="S1242" s="3">
        <v>24.98</v>
      </c>
      <c r="T1242" s="3">
        <v>25.4</v>
      </c>
      <c r="U1242" s="3">
        <v>25.827000000000002</v>
      </c>
      <c r="V1242" s="3">
        <v>26</v>
      </c>
      <c r="W1242" s="3">
        <v>26</v>
      </c>
      <c r="X1242" s="3">
        <v>26</v>
      </c>
      <c r="Y1242" s="3">
        <v>26</v>
      </c>
      <c r="Z1242" s="3">
        <v>25</v>
      </c>
      <c r="AA1242" s="3">
        <v>25</v>
      </c>
      <c r="AB1242" s="3">
        <v>24</v>
      </c>
      <c r="AC1242" s="3">
        <v>22</v>
      </c>
      <c r="AD1242" s="3">
        <v>20</v>
      </c>
      <c r="AE1242" s="3">
        <v>21</v>
      </c>
      <c r="AF1242" s="3">
        <v>20.5</v>
      </c>
      <c r="AG1242" s="3">
        <v>20</v>
      </c>
      <c r="AH1242" s="3">
        <v>19.5</v>
      </c>
      <c r="AI1242" s="3">
        <v>21.4</v>
      </c>
      <c r="AJ1242" s="3">
        <v>13.4</v>
      </c>
      <c r="AK1242" s="3">
        <v>15.2</v>
      </c>
      <c r="AL1242" s="3">
        <v>13</v>
      </c>
      <c r="AM1242" s="3">
        <v>13</v>
      </c>
      <c r="AN1242" s="3">
        <v>10.7</v>
      </c>
      <c r="AO1242" s="3">
        <v>12.2</v>
      </c>
      <c r="AP1242" s="3">
        <v>16.8</v>
      </c>
      <c r="AQ1242" s="3">
        <v>16.399999999999999</v>
      </c>
      <c r="AR1242" s="3">
        <v>12</v>
      </c>
      <c r="AS1242" s="3">
        <v>10</v>
      </c>
      <c r="AT1242" s="3">
        <v>9</v>
      </c>
      <c r="AU1242" s="3">
        <v>9</v>
      </c>
      <c r="AV1242" s="3">
        <v>8.5</v>
      </c>
      <c r="AW1242" s="3">
        <v>8.5</v>
      </c>
      <c r="AX1242" s="3">
        <v>8.5</v>
      </c>
      <c r="AY1242" s="3">
        <v>8.5</v>
      </c>
      <c r="AZ1242" s="3">
        <v>8.5</v>
      </c>
      <c r="BA1242">
        <v>8.5</v>
      </c>
      <c r="BB1242">
        <v>2016</v>
      </c>
    </row>
    <row r="1243" spans="1:54" hidden="1" x14ac:dyDescent="0.2">
      <c r="A1243">
        <v>624</v>
      </c>
      <c r="B1243" t="s">
        <v>534</v>
      </c>
      <c r="C1243" t="s">
        <v>270</v>
      </c>
      <c r="D1243" t="s">
        <v>138</v>
      </c>
      <c r="E1243" t="s">
        <v>269</v>
      </c>
      <c r="F1243" t="s">
        <v>268</v>
      </c>
      <c r="G1243" t="s">
        <v>264</v>
      </c>
      <c r="H1243" t="s">
        <v>263</v>
      </c>
    </row>
    <row r="1244" spans="1:54" hidden="1" x14ac:dyDescent="0.2">
      <c r="A1244">
        <v>624</v>
      </c>
      <c r="B1244" t="s">
        <v>534</v>
      </c>
      <c r="C1244" t="s">
        <v>267</v>
      </c>
      <c r="D1244" t="s">
        <v>138</v>
      </c>
      <c r="E1244" t="s">
        <v>266</v>
      </c>
      <c r="F1244" t="s">
        <v>265</v>
      </c>
      <c r="G1244" t="s">
        <v>264</v>
      </c>
      <c r="H1244" t="s">
        <v>263</v>
      </c>
      <c r="I1244" t="s">
        <v>919</v>
      </c>
      <c r="J1244" s="3">
        <v>0.28899999999999998</v>
      </c>
      <c r="K1244" s="3">
        <v>0.29399999999999998</v>
      </c>
      <c r="L1244" s="3">
        <v>0.29899999999999999</v>
      </c>
      <c r="M1244" s="3">
        <v>0.30499999999999999</v>
      </c>
      <c r="N1244" s="3">
        <v>0.312</v>
      </c>
      <c r="O1244" s="3">
        <v>0.318</v>
      </c>
      <c r="P1244" s="3">
        <v>0.32500000000000001</v>
      </c>
      <c r="Q1244" s="3">
        <v>0.33200000000000002</v>
      </c>
      <c r="R1244" s="3">
        <v>0.33900000000000002</v>
      </c>
      <c r="S1244" s="3">
        <v>0.34599999999999997</v>
      </c>
      <c r="T1244" s="3">
        <v>0.35399999999999998</v>
      </c>
      <c r="U1244" s="3">
        <v>0.36299999999999999</v>
      </c>
      <c r="V1244" s="3">
        <v>0.371</v>
      </c>
      <c r="W1244" s="3">
        <v>0.38</v>
      </c>
      <c r="X1244" s="3">
        <v>0.39</v>
      </c>
      <c r="Y1244" s="3">
        <v>0.39900000000000002</v>
      </c>
      <c r="Z1244" s="3">
        <v>0.40899999999999997</v>
      </c>
      <c r="AA1244" s="3">
        <v>0.41799999999999998</v>
      </c>
      <c r="AB1244" s="3">
        <v>0.42599999999999999</v>
      </c>
      <c r="AC1244" s="3">
        <v>0.434</v>
      </c>
      <c r="AD1244" s="3">
        <v>0.442</v>
      </c>
      <c r="AE1244" s="3">
        <v>0.45100000000000001</v>
      </c>
      <c r="AF1244" s="3">
        <v>0.45900000000000002</v>
      </c>
      <c r="AG1244" s="3">
        <v>0.46700000000000003</v>
      </c>
      <c r="AH1244" s="3">
        <v>0.47399999999999998</v>
      </c>
      <c r="AI1244" s="3">
        <v>0.47899999999999998</v>
      </c>
      <c r="AJ1244" s="3">
        <v>0.48199999999999998</v>
      </c>
      <c r="AK1244" s="3">
        <v>0.48399999999999999</v>
      </c>
      <c r="AL1244" s="3">
        <v>0.48499999999999999</v>
      </c>
      <c r="AM1244" s="3">
        <v>0.48599999999999999</v>
      </c>
      <c r="AN1244" s="3">
        <v>0.48799999999999999</v>
      </c>
      <c r="AO1244" s="3">
        <v>0.49099999999999999</v>
      </c>
      <c r="AP1244" s="3">
        <v>0.50600000000000001</v>
      </c>
      <c r="AQ1244" s="3">
        <v>0.51200000000000001</v>
      </c>
      <c r="AR1244" s="3">
        <v>0.51800000000000002</v>
      </c>
      <c r="AS1244" s="3">
        <v>0.52500000000000002</v>
      </c>
      <c r="AT1244" s="3">
        <v>0.53100000000000003</v>
      </c>
      <c r="AU1244" s="3">
        <v>0.53800000000000003</v>
      </c>
      <c r="AV1244" s="3">
        <v>0.54500000000000004</v>
      </c>
      <c r="AW1244" s="3">
        <v>0.55100000000000005</v>
      </c>
      <c r="AX1244" s="3">
        <v>0.55800000000000005</v>
      </c>
      <c r="AY1244" s="3">
        <v>0.56499999999999995</v>
      </c>
      <c r="AZ1244" s="3">
        <v>0.57199999999999995</v>
      </c>
      <c r="BA1244">
        <v>0.57899999999999996</v>
      </c>
      <c r="BB1244">
        <v>2016</v>
      </c>
    </row>
    <row r="1245" spans="1:54" hidden="1" x14ac:dyDescent="0.2">
      <c r="A1245">
        <v>624</v>
      </c>
      <c r="B1245" t="s">
        <v>534</v>
      </c>
      <c r="C1245" t="s">
        <v>262</v>
      </c>
      <c r="D1245" t="s">
        <v>138</v>
      </c>
      <c r="E1245" t="s">
        <v>260</v>
      </c>
      <c r="F1245" t="s">
        <v>259</v>
      </c>
      <c r="G1245" t="s">
        <v>225</v>
      </c>
      <c r="H1245" t="s">
        <v>222</v>
      </c>
      <c r="I1245" t="s">
        <v>920</v>
      </c>
      <c r="J1245" s="3" t="s">
        <v>215</v>
      </c>
      <c r="K1245" s="3" t="s">
        <v>215</v>
      </c>
      <c r="L1245" s="3" t="s">
        <v>215</v>
      </c>
      <c r="M1245" s="3" t="s">
        <v>215</v>
      </c>
      <c r="N1245" s="3" t="s">
        <v>215</v>
      </c>
      <c r="O1245" s="3" t="s">
        <v>215</v>
      </c>
      <c r="P1245" s="3" t="s">
        <v>215</v>
      </c>
      <c r="Q1245" s="3" t="s">
        <v>215</v>
      </c>
      <c r="R1245" s="3" t="s">
        <v>215</v>
      </c>
      <c r="S1245" s="3" t="s">
        <v>215</v>
      </c>
      <c r="T1245" s="3" t="s">
        <v>215</v>
      </c>
      <c r="U1245" s="3" t="s">
        <v>215</v>
      </c>
      <c r="V1245" s="3" t="s">
        <v>215</v>
      </c>
      <c r="W1245" s="3" t="s">
        <v>215</v>
      </c>
      <c r="X1245" s="3">
        <v>12.992000000000001</v>
      </c>
      <c r="Y1245" s="3">
        <v>14.63</v>
      </c>
      <c r="Z1245" s="3">
        <v>13.986000000000001</v>
      </c>
      <c r="AA1245" s="3">
        <v>13.967000000000001</v>
      </c>
      <c r="AB1245" s="3">
        <v>16.966000000000001</v>
      </c>
      <c r="AC1245" s="3">
        <v>17.143999999999998</v>
      </c>
      <c r="AD1245" s="3">
        <v>17.141999999999999</v>
      </c>
      <c r="AE1245" s="3">
        <v>18.651</v>
      </c>
      <c r="AF1245" s="3">
        <v>22.754999999999999</v>
      </c>
      <c r="AG1245" s="3">
        <v>21.372</v>
      </c>
      <c r="AH1245" s="3">
        <v>26.11</v>
      </c>
      <c r="AI1245" s="3">
        <v>26.632000000000001</v>
      </c>
      <c r="AJ1245" s="3">
        <v>30.742999999999999</v>
      </c>
      <c r="AK1245" s="3">
        <v>34.838000000000001</v>
      </c>
      <c r="AL1245" s="3">
        <v>38.658000000000001</v>
      </c>
      <c r="AM1245" s="3">
        <v>37.521999999999998</v>
      </c>
      <c r="AN1245" s="3">
        <v>39.679000000000002</v>
      </c>
      <c r="AO1245" s="3">
        <v>37.915999999999997</v>
      </c>
      <c r="AP1245" s="3">
        <v>36.688000000000002</v>
      </c>
      <c r="AQ1245" s="3">
        <v>37.716000000000001</v>
      </c>
      <c r="AR1245" s="3">
        <v>35.326999999999998</v>
      </c>
      <c r="AS1245" s="3">
        <v>42.677999999999997</v>
      </c>
      <c r="AT1245" s="3">
        <v>44.106999999999999</v>
      </c>
      <c r="AU1245" s="3">
        <v>48.232999999999997</v>
      </c>
      <c r="AV1245" s="3">
        <v>53.564999999999998</v>
      </c>
      <c r="AW1245" s="3">
        <v>53.360999999999997</v>
      </c>
      <c r="AX1245" s="3">
        <v>55.344999999999999</v>
      </c>
      <c r="AY1245" s="3">
        <v>58.137999999999998</v>
      </c>
      <c r="AZ1245" s="3">
        <v>62.694000000000003</v>
      </c>
      <c r="BA1245">
        <v>66.48</v>
      </c>
      <c r="BB1245">
        <v>2016</v>
      </c>
    </row>
    <row r="1246" spans="1:54" hidden="1" x14ac:dyDescent="0.2">
      <c r="A1246">
        <v>624</v>
      </c>
      <c r="B1246" t="s">
        <v>534</v>
      </c>
      <c r="C1246" t="s">
        <v>261</v>
      </c>
      <c r="D1246" t="s">
        <v>138</v>
      </c>
      <c r="E1246" t="s">
        <v>260</v>
      </c>
      <c r="F1246" t="s">
        <v>259</v>
      </c>
      <c r="G1246" t="s">
        <v>217</v>
      </c>
      <c r="I1246" t="s">
        <v>258</v>
      </c>
      <c r="J1246" s="3" t="s">
        <v>215</v>
      </c>
      <c r="K1246" s="3" t="s">
        <v>215</v>
      </c>
      <c r="L1246" s="3" t="s">
        <v>215</v>
      </c>
      <c r="M1246" s="3" t="s">
        <v>215</v>
      </c>
      <c r="N1246" s="3" t="s">
        <v>215</v>
      </c>
      <c r="O1246" s="3" t="s">
        <v>215</v>
      </c>
      <c r="P1246" s="3" t="s">
        <v>215</v>
      </c>
      <c r="Q1246" s="3" t="s">
        <v>215</v>
      </c>
      <c r="R1246" s="3" t="s">
        <v>215</v>
      </c>
      <c r="S1246" s="3" t="s">
        <v>215</v>
      </c>
      <c r="T1246" s="3" t="s">
        <v>215</v>
      </c>
      <c r="U1246" s="3" t="s">
        <v>215</v>
      </c>
      <c r="V1246" s="3" t="s">
        <v>215</v>
      </c>
      <c r="W1246" s="3" t="s">
        <v>215</v>
      </c>
      <c r="X1246" s="3">
        <v>35.445999999999998</v>
      </c>
      <c r="Y1246" s="3">
        <v>35.496000000000002</v>
      </c>
      <c r="Z1246" s="3">
        <v>30.643999999999998</v>
      </c>
      <c r="AA1246" s="3">
        <v>27.773</v>
      </c>
      <c r="AB1246" s="3">
        <v>30.082999999999998</v>
      </c>
      <c r="AC1246" s="3">
        <v>25.399000000000001</v>
      </c>
      <c r="AD1246" s="3">
        <v>24.302</v>
      </c>
      <c r="AE1246" s="3">
        <v>24.59</v>
      </c>
      <c r="AF1246" s="3">
        <v>28.588000000000001</v>
      </c>
      <c r="AG1246" s="3">
        <v>24.54</v>
      </c>
      <c r="AH1246" s="3">
        <v>28.751999999999999</v>
      </c>
      <c r="AI1246" s="3">
        <v>27.544</v>
      </c>
      <c r="AJ1246" s="3">
        <v>28.277000000000001</v>
      </c>
      <c r="AK1246" s="3">
        <v>28.562000000000001</v>
      </c>
      <c r="AL1246" s="3">
        <v>28.7</v>
      </c>
      <c r="AM1246" s="3">
        <v>27.614000000000001</v>
      </c>
      <c r="AN1246" s="3">
        <v>28.635000000000002</v>
      </c>
      <c r="AO1246" s="3">
        <v>25.632000000000001</v>
      </c>
      <c r="AP1246" s="3">
        <v>24.402000000000001</v>
      </c>
      <c r="AQ1246" s="3">
        <v>24.535</v>
      </c>
      <c r="AR1246" s="3">
        <v>22.875</v>
      </c>
      <c r="AS1246" s="3">
        <v>26.891999999999999</v>
      </c>
      <c r="AT1246" s="3">
        <v>26.995999999999999</v>
      </c>
      <c r="AU1246" s="3">
        <v>28.364000000000001</v>
      </c>
      <c r="AV1246" s="3">
        <v>29.8</v>
      </c>
      <c r="AW1246" s="3">
        <v>28.102</v>
      </c>
      <c r="AX1246" s="3">
        <v>27.492999999999999</v>
      </c>
      <c r="AY1246" s="3">
        <v>27.22</v>
      </c>
      <c r="AZ1246" s="3">
        <v>27.667000000000002</v>
      </c>
      <c r="BA1246">
        <v>27.649000000000001</v>
      </c>
      <c r="BB1246">
        <v>2016</v>
      </c>
    </row>
    <row r="1247" spans="1:54" hidden="1" x14ac:dyDescent="0.2">
      <c r="A1247">
        <v>624</v>
      </c>
      <c r="B1247" t="s">
        <v>534</v>
      </c>
      <c r="C1247" t="s">
        <v>257</v>
      </c>
      <c r="D1247" t="s">
        <v>138</v>
      </c>
      <c r="E1247" t="s">
        <v>255</v>
      </c>
      <c r="F1247" t="s">
        <v>254</v>
      </c>
      <c r="G1247" t="s">
        <v>225</v>
      </c>
      <c r="H1247" t="s">
        <v>222</v>
      </c>
      <c r="I1247" t="s">
        <v>920</v>
      </c>
      <c r="J1247" s="3" t="s">
        <v>215</v>
      </c>
      <c r="K1247" s="3" t="s">
        <v>215</v>
      </c>
      <c r="L1247" s="3" t="s">
        <v>215</v>
      </c>
      <c r="M1247" s="3" t="s">
        <v>215</v>
      </c>
      <c r="N1247" s="3" t="s">
        <v>215</v>
      </c>
      <c r="O1247" s="3" t="s">
        <v>215</v>
      </c>
      <c r="P1247" s="3" t="s">
        <v>215</v>
      </c>
      <c r="Q1247" s="3" t="s">
        <v>215</v>
      </c>
      <c r="R1247" s="3" t="s">
        <v>215</v>
      </c>
      <c r="S1247" s="3" t="s">
        <v>215</v>
      </c>
      <c r="T1247" s="3" t="s">
        <v>215</v>
      </c>
      <c r="U1247" s="3" t="s">
        <v>215</v>
      </c>
      <c r="V1247" s="3" t="s">
        <v>215</v>
      </c>
      <c r="W1247" s="3" t="s">
        <v>215</v>
      </c>
      <c r="X1247" s="3">
        <v>17.699000000000002</v>
      </c>
      <c r="Y1247" s="3">
        <v>19.507999999999999</v>
      </c>
      <c r="Z1247" s="3">
        <v>19.646999999999998</v>
      </c>
      <c r="AA1247" s="3">
        <v>19.745999999999999</v>
      </c>
      <c r="AB1247" s="3">
        <v>18.975999999999999</v>
      </c>
      <c r="AC1247" s="3">
        <v>24.881</v>
      </c>
      <c r="AD1247" s="3">
        <v>29.725999999999999</v>
      </c>
      <c r="AE1247" s="3">
        <v>23.555</v>
      </c>
      <c r="AF1247" s="3">
        <v>28.994</v>
      </c>
      <c r="AG1247" s="3">
        <v>25.29</v>
      </c>
      <c r="AH1247" s="3">
        <v>29.449000000000002</v>
      </c>
      <c r="AI1247" s="3">
        <v>32.436999999999998</v>
      </c>
      <c r="AJ1247" s="3">
        <v>36.252000000000002</v>
      </c>
      <c r="AK1247" s="3">
        <v>35.985999999999997</v>
      </c>
      <c r="AL1247" s="3">
        <v>40.747</v>
      </c>
      <c r="AM1247" s="3">
        <v>45.408000000000001</v>
      </c>
      <c r="AN1247" s="3">
        <v>54.262999999999998</v>
      </c>
      <c r="AO1247" s="3">
        <v>49.234999999999999</v>
      </c>
      <c r="AP1247" s="3">
        <v>52.151000000000003</v>
      </c>
      <c r="AQ1247" s="3">
        <v>52.024999999999999</v>
      </c>
      <c r="AR1247" s="3">
        <v>47.082000000000001</v>
      </c>
      <c r="AS1247" s="3">
        <v>49.906999999999996</v>
      </c>
      <c r="AT1247" s="3">
        <v>49.139000000000003</v>
      </c>
      <c r="AU1247" s="3">
        <v>53.408000000000001</v>
      </c>
      <c r="AV1247" s="3">
        <v>59.332000000000001</v>
      </c>
      <c r="AW1247" s="3">
        <v>64.647000000000006</v>
      </c>
      <c r="AX1247" s="3">
        <v>65.834000000000003</v>
      </c>
      <c r="AY1247" s="3">
        <v>67.998000000000005</v>
      </c>
      <c r="AZ1247" s="3">
        <v>71.933999999999997</v>
      </c>
      <c r="BA1247">
        <v>76.290999999999997</v>
      </c>
      <c r="BB1247">
        <v>2016</v>
      </c>
    </row>
    <row r="1248" spans="1:54" hidden="1" x14ac:dyDescent="0.2">
      <c r="A1248">
        <v>624</v>
      </c>
      <c r="B1248" t="s">
        <v>534</v>
      </c>
      <c r="C1248" t="s">
        <v>256</v>
      </c>
      <c r="D1248" t="s">
        <v>138</v>
      </c>
      <c r="E1248" t="s">
        <v>255</v>
      </c>
      <c r="F1248" t="s">
        <v>254</v>
      </c>
      <c r="G1248" t="s">
        <v>217</v>
      </c>
      <c r="I1248" t="s">
        <v>253</v>
      </c>
      <c r="J1248" s="3" t="s">
        <v>215</v>
      </c>
      <c r="K1248" s="3" t="s">
        <v>215</v>
      </c>
      <c r="L1248" s="3" t="s">
        <v>215</v>
      </c>
      <c r="M1248" s="3" t="s">
        <v>215</v>
      </c>
      <c r="N1248" s="3" t="s">
        <v>215</v>
      </c>
      <c r="O1248" s="3" t="s">
        <v>215</v>
      </c>
      <c r="P1248" s="3" t="s">
        <v>215</v>
      </c>
      <c r="Q1248" s="3" t="s">
        <v>215</v>
      </c>
      <c r="R1248" s="3" t="s">
        <v>215</v>
      </c>
      <c r="S1248" s="3" t="s">
        <v>215</v>
      </c>
      <c r="T1248" s="3" t="s">
        <v>215</v>
      </c>
      <c r="U1248" s="3" t="s">
        <v>215</v>
      </c>
      <c r="V1248" s="3" t="s">
        <v>215</v>
      </c>
      <c r="W1248" s="3" t="s">
        <v>215</v>
      </c>
      <c r="X1248" s="3">
        <v>48.286000000000001</v>
      </c>
      <c r="Y1248" s="3">
        <v>47.332999999999998</v>
      </c>
      <c r="Z1248" s="3">
        <v>43.046999999999997</v>
      </c>
      <c r="AA1248" s="3">
        <v>39.262999999999998</v>
      </c>
      <c r="AB1248" s="3">
        <v>33.648000000000003</v>
      </c>
      <c r="AC1248" s="3">
        <v>36.860999999999997</v>
      </c>
      <c r="AD1248" s="3">
        <v>42.143000000000001</v>
      </c>
      <c r="AE1248" s="3">
        <v>31.056000000000001</v>
      </c>
      <c r="AF1248" s="3">
        <v>36.426000000000002</v>
      </c>
      <c r="AG1248" s="3">
        <v>29.039000000000001</v>
      </c>
      <c r="AH1248" s="3">
        <v>32.429000000000002</v>
      </c>
      <c r="AI1248" s="3">
        <v>33.546999999999997</v>
      </c>
      <c r="AJ1248" s="3">
        <v>33.344000000000001</v>
      </c>
      <c r="AK1248" s="3">
        <v>29.503</v>
      </c>
      <c r="AL1248" s="3">
        <v>30.25</v>
      </c>
      <c r="AM1248" s="3">
        <v>33.417999999999999</v>
      </c>
      <c r="AN1248" s="3">
        <v>39.158999999999999</v>
      </c>
      <c r="AO1248" s="3">
        <v>33.283999999999999</v>
      </c>
      <c r="AP1248" s="3">
        <v>34.686</v>
      </c>
      <c r="AQ1248" s="3">
        <v>33.843000000000004</v>
      </c>
      <c r="AR1248" s="3">
        <v>30.486999999999998</v>
      </c>
      <c r="AS1248" s="3">
        <v>31.448</v>
      </c>
      <c r="AT1248" s="3">
        <v>30.076000000000001</v>
      </c>
      <c r="AU1248" s="3">
        <v>31.405999999999999</v>
      </c>
      <c r="AV1248" s="3">
        <v>33.008000000000003</v>
      </c>
      <c r="AW1248" s="3">
        <v>34.045999999999999</v>
      </c>
      <c r="AX1248" s="3">
        <v>32.703000000000003</v>
      </c>
      <c r="AY1248" s="3">
        <v>31.835999999999999</v>
      </c>
      <c r="AZ1248" s="3">
        <v>31.745000000000001</v>
      </c>
      <c r="BA1248">
        <v>31.728999999999999</v>
      </c>
      <c r="BB1248">
        <v>2016</v>
      </c>
    </row>
    <row r="1249" spans="1:54" hidden="1" x14ac:dyDescent="0.2">
      <c r="A1249">
        <v>624</v>
      </c>
      <c r="B1249" t="s">
        <v>534</v>
      </c>
      <c r="C1249" t="s">
        <v>252</v>
      </c>
      <c r="D1249" t="s">
        <v>138</v>
      </c>
      <c r="E1249" t="s">
        <v>250</v>
      </c>
      <c r="F1249" t="s">
        <v>249</v>
      </c>
      <c r="G1249" t="s">
        <v>225</v>
      </c>
      <c r="H1249" t="s">
        <v>222</v>
      </c>
      <c r="I1249" t="s">
        <v>920</v>
      </c>
      <c r="J1249" s="3" t="s">
        <v>215</v>
      </c>
      <c r="K1249" s="3" t="s">
        <v>215</v>
      </c>
      <c r="L1249" s="3" t="s">
        <v>215</v>
      </c>
      <c r="M1249" s="3" t="s">
        <v>215</v>
      </c>
      <c r="N1249" s="3" t="s">
        <v>215</v>
      </c>
      <c r="O1249" s="3" t="s">
        <v>215</v>
      </c>
      <c r="P1249" s="3" t="s">
        <v>215</v>
      </c>
      <c r="Q1249" s="3" t="s">
        <v>215</v>
      </c>
      <c r="R1249" s="3" t="s">
        <v>215</v>
      </c>
      <c r="S1249" s="3" t="s">
        <v>215</v>
      </c>
      <c r="T1249" s="3" t="s">
        <v>215</v>
      </c>
      <c r="U1249" s="3" t="s">
        <v>215</v>
      </c>
      <c r="V1249" s="3" t="s">
        <v>215</v>
      </c>
      <c r="W1249" s="3" t="s">
        <v>215</v>
      </c>
      <c r="X1249" s="3">
        <v>-4.7060000000000004</v>
      </c>
      <c r="Y1249" s="3">
        <v>-4.8789999999999996</v>
      </c>
      <c r="Z1249" s="3">
        <v>-5.6609999999999996</v>
      </c>
      <c r="AA1249" s="3">
        <v>-5.7789999999999999</v>
      </c>
      <c r="AB1249" s="3">
        <v>-2.0099999999999998</v>
      </c>
      <c r="AC1249" s="3">
        <v>-7.7370000000000001</v>
      </c>
      <c r="AD1249" s="3">
        <v>-12.584</v>
      </c>
      <c r="AE1249" s="3">
        <v>-4.9039999999999999</v>
      </c>
      <c r="AF1249" s="3">
        <v>-6.2389999999999999</v>
      </c>
      <c r="AG1249" s="3">
        <v>-3.9180000000000001</v>
      </c>
      <c r="AH1249" s="3">
        <v>-3.339</v>
      </c>
      <c r="AI1249" s="3">
        <v>-5.8040000000000003</v>
      </c>
      <c r="AJ1249" s="3">
        <v>-5.5090000000000003</v>
      </c>
      <c r="AK1249" s="3">
        <v>-1.1479999999999999</v>
      </c>
      <c r="AL1249" s="3">
        <v>-2.089</v>
      </c>
      <c r="AM1249" s="3">
        <v>-7.8860000000000001</v>
      </c>
      <c r="AN1249" s="3">
        <v>-14.583</v>
      </c>
      <c r="AO1249" s="3">
        <v>-11.319000000000001</v>
      </c>
      <c r="AP1249" s="3">
        <v>-15.462999999999999</v>
      </c>
      <c r="AQ1249" s="3">
        <v>-14.308999999999999</v>
      </c>
      <c r="AR1249" s="3">
        <v>-11.756</v>
      </c>
      <c r="AS1249" s="3">
        <v>-7.2290000000000001</v>
      </c>
      <c r="AT1249" s="3">
        <v>-5.032</v>
      </c>
      <c r="AU1249" s="3">
        <v>-5.1740000000000004</v>
      </c>
      <c r="AV1249" s="3">
        <v>-5.766</v>
      </c>
      <c r="AW1249" s="3">
        <v>-11.287000000000001</v>
      </c>
      <c r="AX1249" s="3">
        <v>-10.489000000000001</v>
      </c>
      <c r="AY1249" s="3">
        <v>-9.86</v>
      </c>
      <c r="AZ1249" s="3">
        <v>-9.24</v>
      </c>
      <c r="BA1249">
        <v>-9.81</v>
      </c>
      <c r="BB1249">
        <v>2016</v>
      </c>
    </row>
    <row r="1250" spans="1:54" hidden="1" x14ac:dyDescent="0.2">
      <c r="A1250">
        <v>624</v>
      </c>
      <c r="B1250" t="s">
        <v>534</v>
      </c>
      <c r="C1250" t="s">
        <v>251</v>
      </c>
      <c r="D1250" t="s">
        <v>138</v>
      </c>
      <c r="E1250" t="s">
        <v>250</v>
      </c>
      <c r="F1250" t="s">
        <v>249</v>
      </c>
      <c r="G1250" t="s">
        <v>217</v>
      </c>
      <c r="I1250" t="s">
        <v>248</v>
      </c>
      <c r="J1250" s="3" t="s">
        <v>215</v>
      </c>
      <c r="K1250" s="3" t="s">
        <v>215</v>
      </c>
      <c r="L1250" s="3" t="s">
        <v>215</v>
      </c>
      <c r="M1250" s="3" t="s">
        <v>215</v>
      </c>
      <c r="N1250" s="3" t="s">
        <v>215</v>
      </c>
      <c r="O1250" s="3" t="s">
        <v>215</v>
      </c>
      <c r="P1250" s="3" t="s">
        <v>215</v>
      </c>
      <c r="Q1250" s="3" t="s">
        <v>215</v>
      </c>
      <c r="R1250" s="3" t="s">
        <v>215</v>
      </c>
      <c r="S1250" s="3" t="s">
        <v>215</v>
      </c>
      <c r="T1250" s="3" t="s">
        <v>215</v>
      </c>
      <c r="U1250" s="3" t="s">
        <v>215</v>
      </c>
      <c r="V1250" s="3" t="s">
        <v>215</v>
      </c>
      <c r="W1250" s="3" t="s">
        <v>215</v>
      </c>
      <c r="X1250" s="3">
        <v>-12.84</v>
      </c>
      <c r="Y1250" s="3">
        <v>-11.837</v>
      </c>
      <c r="Z1250" s="3">
        <v>-12.403</v>
      </c>
      <c r="AA1250" s="3">
        <v>-11.49</v>
      </c>
      <c r="AB1250" s="3">
        <v>-3.5640000000000001</v>
      </c>
      <c r="AC1250" s="3">
        <v>-11.462999999999999</v>
      </c>
      <c r="AD1250" s="3">
        <v>-17.84</v>
      </c>
      <c r="AE1250" s="3">
        <v>-6.4649999999999999</v>
      </c>
      <c r="AF1250" s="3">
        <v>-7.8380000000000001</v>
      </c>
      <c r="AG1250" s="3">
        <v>-4.4989999999999997</v>
      </c>
      <c r="AH1250" s="3">
        <v>-3.677</v>
      </c>
      <c r="AI1250" s="3">
        <v>-6.0030000000000001</v>
      </c>
      <c r="AJ1250" s="3">
        <v>-5.0670000000000002</v>
      </c>
      <c r="AK1250" s="3">
        <v>-0.94099999999999995</v>
      </c>
      <c r="AL1250" s="3">
        <v>-1.5509999999999999</v>
      </c>
      <c r="AM1250" s="3">
        <v>-5.8040000000000003</v>
      </c>
      <c r="AN1250" s="3">
        <v>-10.523999999999999</v>
      </c>
      <c r="AO1250" s="3">
        <v>-7.6520000000000001</v>
      </c>
      <c r="AP1250" s="3">
        <v>-10.285</v>
      </c>
      <c r="AQ1250" s="3">
        <v>-9.3079999999999998</v>
      </c>
      <c r="AR1250" s="3">
        <v>-7.6120000000000001</v>
      </c>
      <c r="AS1250" s="3">
        <v>-4.5549999999999997</v>
      </c>
      <c r="AT1250" s="3">
        <v>-3.08</v>
      </c>
      <c r="AU1250" s="3">
        <v>-3.0430000000000001</v>
      </c>
      <c r="AV1250" s="3">
        <v>-3.2080000000000002</v>
      </c>
      <c r="AW1250" s="3">
        <v>-5.944</v>
      </c>
      <c r="AX1250" s="3">
        <v>-5.21</v>
      </c>
      <c r="AY1250" s="3">
        <v>-4.6159999999999997</v>
      </c>
      <c r="AZ1250" s="3">
        <v>-4.0780000000000003</v>
      </c>
      <c r="BA1250">
        <v>-4.08</v>
      </c>
      <c r="BB1250">
        <v>2016</v>
      </c>
    </row>
    <row r="1251" spans="1:54" hidden="1" x14ac:dyDescent="0.2">
      <c r="A1251">
        <v>624</v>
      </c>
      <c r="B1251" t="s">
        <v>534</v>
      </c>
      <c r="C1251" t="s">
        <v>247</v>
      </c>
      <c r="D1251" t="s">
        <v>138</v>
      </c>
      <c r="E1251" t="s">
        <v>245</v>
      </c>
      <c r="F1251" t="s">
        <v>244</v>
      </c>
      <c r="G1251" t="s">
        <v>225</v>
      </c>
      <c r="H1251" t="s">
        <v>222</v>
      </c>
    </row>
    <row r="1252" spans="1:54" hidden="1" x14ac:dyDescent="0.2">
      <c r="A1252">
        <v>624</v>
      </c>
      <c r="B1252" t="s">
        <v>534</v>
      </c>
      <c r="C1252" t="s">
        <v>246</v>
      </c>
      <c r="D1252" t="s">
        <v>138</v>
      </c>
      <c r="E1252" t="s">
        <v>245</v>
      </c>
      <c r="F1252" t="s">
        <v>244</v>
      </c>
      <c r="G1252" t="s">
        <v>243</v>
      </c>
    </row>
    <row r="1253" spans="1:54" hidden="1" x14ac:dyDescent="0.2">
      <c r="A1253">
        <v>624</v>
      </c>
      <c r="B1253" t="s">
        <v>534</v>
      </c>
      <c r="C1253" t="s">
        <v>242</v>
      </c>
      <c r="D1253" t="s">
        <v>138</v>
      </c>
      <c r="E1253" t="s">
        <v>240</v>
      </c>
      <c r="F1253" t="s">
        <v>239</v>
      </c>
      <c r="G1253" t="s">
        <v>225</v>
      </c>
      <c r="H1253" t="s">
        <v>222</v>
      </c>
      <c r="I1253" t="s">
        <v>920</v>
      </c>
      <c r="J1253" s="3" t="s">
        <v>215</v>
      </c>
      <c r="K1253" s="3" t="s">
        <v>215</v>
      </c>
      <c r="L1253" s="3" t="s">
        <v>215</v>
      </c>
      <c r="M1253" s="3" t="s">
        <v>215</v>
      </c>
      <c r="N1253" s="3" t="s">
        <v>215</v>
      </c>
      <c r="O1253" s="3" t="s">
        <v>215</v>
      </c>
      <c r="P1253" s="3" t="s">
        <v>215</v>
      </c>
      <c r="Q1253" s="3" t="s">
        <v>215</v>
      </c>
      <c r="R1253" s="3" t="s">
        <v>215</v>
      </c>
      <c r="S1253" s="3" t="s">
        <v>215</v>
      </c>
      <c r="T1253" s="3" t="s">
        <v>215</v>
      </c>
      <c r="U1253" s="3" t="s">
        <v>215</v>
      </c>
      <c r="V1253" s="3" t="s">
        <v>215</v>
      </c>
      <c r="W1253" s="3" t="s">
        <v>215</v>
      </c>
      <c r="X1253" s="3">
        <v>-5.3470000000000004</v>
      </c>
      <c r="Y1253" s="3">
        <v>-4.7809999999999997</v>
      </c>
      <c r="Z1253" s="3">
        <v>-4.7619999999999996</v>
      </c>
      <c r="AA1253" s="3">
        <v>-4.79</v>
      </c>
      <c r="AB1253" s="3">
        <v>-0.54600000000000004</v>
      </c>
      <c r="AC1253" s="3">
        <v>-7.59</v>
      </c>
      <c r="AD1253" s="3">
        <v>-11.212</v>
      </c>
      <c r="AE1253" s="3">
        <v>-4.4370000000000003</v>
      </c>
      <c r="AF1253" s="3">
        <v>-5.1349999999999998</v>
      </c>
      <c r="AG1253" s="3">
        <v>-2.7549999999999999</v>
      </c>
      <c r="AH1253" s="3">
        <v>-1.5449999999999999</v>
      </c>
      <c r="AI1253" s="3">
        <v>-4.2249999999999996</v>
      </c>
      <c r="AJ1253" s="3">
        <v>-4.1790000000000003</v>
      </c>
      <c r="AK1253" s="3">
        <v>0.13300000000000001</v>
      </c>
      <c r="AL1253" s="3">
        <v>-0.57299999999999995</v>
      </c>
      <c r="AM1253" s="3">
        <v>-6.7309999999999999</v>
      </c>
      <c r="AN1253" s="3">
        <v>-12.599</v>
      </c>
      <c r="AO1253" s="3">
        <v>-9.2370000000000001</v>
      </c>
      <c r="AP1253" s="3">
        <v>-12.887</v>
      </c>
      <c r="AQ1253" s="3">
        <v>-11.584</v>
      </c>
      <c r="AR1253" s="3">
        <v>-8.8109999999999999</v>
      </c>
      <c r="AS1253" s="3">
        <v>-5.1740000000000004</v>
      </c>
      <c r="AT1253" s="3">
        <v>-1.2749999999999999</v>
      </c>
      <c r="AU1253" s="3">
        <v>-1.627</v>
      </c>
      <c r="AV1253" s="3">
        <v>-1.3009999999999999</v>
      </c>
      <c r="AW1253" s="3">
        <v>-6.6079999999999997</v>
      </c>
      <c r="AX1253" s="3">
        <v>-5.4470000000000001</v>
      </c>
      <c r="AY1253" s="3">
        <v>-4.4720000000000004</v>
      </c>
      <c r="AZ1253" s="3">
        <v>-3.5270000000000001</v>
      </c>
      <c r="BA1253">
        <v>-3.706</v>
      </c>
      <c r="BB1253">
        <v>2016</v>
      </c>
    </row>
    <row r="1254" spans="1:54" hidden="1" x14ac:dyDescent="0.2">
      <c r="A1254">
        <v>624</v>
      </c>
      <c r="B1254" t="s">
        <v>534</v>
      </c>
      <c r="C1254" t="s">
        <v>241</v>
      </c>
      <c r="D1254" t="s">
        <v>138</v>
      </c>
      <c r="E1254" t="s">
        <v>240</v>
      </c>
      <c r="F1254" t="s">
        <v>239</v>
      </c>
      <c r="G1254" t="s">
        <v>217</v>
      </c>
      <c r="I1254" t="s">
        <v>238</v>
      </c>
      <c r="J1254" s="3" t="s">
        <v>215</v>
      </c>
      <c r="K1254" s="3" t="s">
        <v>215</v>
      </c>
      <c r="L1254" s="3" t="s">
        <v>215</v>
      </c>
      <c r="M1254" s="3" t="s">
        <v>215</v>
      </c>
      <c r="N1254" s="3" t="s">
        <v>215</v>
      </c>
      <c r="O1254" s="3" t="s">
        <v>215</v>
      </c>
      <c r="P1254" s="3" t="s">
        <v>215</v>
      </c>
      <c r="Q1254" s="3" t="s">
        <v>215</v>
      </c>
      <c r="R1254" s="3" t="s">
        <v>215</v>
      </c>
      <c r="S1254" s="3" t="s">
        <v>215</v>
      </c>
      <c r="T1254" s="3" t="s">
        <v>215</v>
      </c>
      <c r="U1254" s="3" t="s">
        <v>215</v>
      </c>
      <c r="V1254" s="3" t="s">
        <v>215</v>
      </c>
      <c r="W1254" s="3" t="s">
        <v>215</v>
      </c>
      <c r="X1254" s="3">
        <v>-14.587999999999999</v>
      </c>
      <c r="Y1254" s="3">
        <v>-11.599</v>
      </c>
      <c r="Z1254" s="3">
        <v>-10.433999999999999</v>
      </c>
      <c r="AA1254" s="3">
        <v>-9.5250000000000004</v>
      </c>
      <c r="AB1254" s="3">
        <v>-0.96699999999999997</v>
      </c>
      <c r="AC1254" s="3">
        <v>-11.244</v>
      </c>
      <c r="AD1254" s="3">
        <v>-15.895</v>
      </c>
      <c r="AE1254" s="3">
        <v>-5.85</v>
      </c>
      <c r="AF1254" s="3">
        <v>-6.452</v>
      </c>
      <c r="AG1254" s="3">
        <v>-3.1629999999999998</v>
      </c>
      <c r="AH1254" s="3">
        <v>-1.7010000000000001</v>
      </c>
      <c r="AI1254" s="3">
        <v>-4.37</v>
      </c>
      <c r="AJ1254" s="3">
        <v>-3.8439999999999999</v>
      </c>
      <c r="AK1254" s="3">
        <v>0.109</v>
      </c>
      <c r="AL1254" s="3">
        <v>-0.42599999999999999</v>
      </c>
      <c r="AM1254" s="3">
        <v>-4.9530000000000003</v>
      </c>
      <c r="AN1254" s="3">
        <v>-9.0920000000000005</v>
      </c>
      <c r="AO1254" s="3">
        <v>-6.2439999999999998</v>
      </c>
      <c r="AP1254" s="3">
        <v>-8.5709999999999997</v>
      </c>
      <c r="AQ1254" s="3">
        <v>-7.5359999999999996</v>
      </c>
      <c r="AR1254" s="3">
        <v>-5.7050000000000001</v>
      </c>
      <c r="AS1254" s="3">
        <v>-3.26</v>
      </c>
      <c r="AT1254" s="3">
        <v>-0.78100000000000003</v>
      </c>
      <c r="AU1254" s="3">
        <v>-0.95699999999999996</v>
      </c>
      <c r="AV1254" s="3">
        <v>-0.72399999999999998</v>
      </c>
      <c r="AW1254" s="3">
        <v>-3.48</v>
      </c>
      <c r="AX1254" s="3">
        <v>-2.706</v>
      </c>
      <c r="AY1254" s="3">
        <v>-2.0939999999999999</v>
      </c>
      <c r="AZ1254" s="3">
        <v>-1.556</v>
      </c>
      <c r="BA1254">
        <v>-1.5409999999999999</v>
      </c>
      <c r="BB1254">
        <v>2016</v>
      </c>
    </row>
    <row r="1255" spans="1:54" hidden="1" x14ac:dyDescent="0.2">
      <c r="A1255">
        <v>624</v>
      </c>
      <c r="B1255" t="s">
        <v>534</v>
      </c>
      <c r="C1255" t="s">
        <v>237</v>
      </c>
      <c r="D1255" t="s">
        <v>138</v>
      </c>
      <c r="E1255" t="s">
        <v>235</v>
      </c>
      <c r="F1255" t="s">
        <v>234</v>
      </c>
      <c r="G1255" t="s">
        <v>225</v>
      </c>
      <c r="H1255" t="s">
        <v>222</v>
      </c>
      <c r="I1255" t="s">
        <v>920</v>
      </c>
      <c r="J1255" s="3" t="s">
        <v>215</v>
      </c>
      <c r="K1255" s="3" t="s">
        <v>215</v>
      </c>
      <c r="L1255" s="3" t="s">
        <v>215</v>
      </c>
      <c r="M1255" s="3" t="s">
        <v>215</v>
      </c>
      <c r="N1255" s="3" t="s">
        <v>215</v>
      </c>
      <c r="O1255" s="3" t="s">
        <v>215</v>
      </c>
      <c r="P1255" s="3" t="s">
        <v>215</v>
      </c>
      <c r="Q1255" s="3" t="s">
        <v>215</v>
      </c>
      <c r="R1255" s="3" t="s">
        <v>215</v>
      </c>
      <c r="S1255" s="3" t="s">
        <v>215</v>
      </c>
      <c r="T1255" s="3" t="s">
        <v>215</v>
      </c>
      <c r="U1255" s="3" t="s">
        <v>215</v>
      </c>
      <c r="V1255" s="3" t="s">
        <v>215</v>
      </c>
      <c r="W1255" s="3" t="s">
        <v>215</v>
      </c>
      <c r="X1255" s="3" t="s">
        <v>215</v>
      </c>
      <c r="Y1255" s="3" t="s">
        <v>215</v>
      </c>
      <c r="Z1255" s="3" t="s">
        <v>215</v>
      </c>
      <c r="AA1255" s="3">
        <v>42.414999999999999</v>
      </c>
      <c r="AB1255" s="3">
        <v>44.692</v>
      </c>
      <c r="AC1255" s="3">
        <v>45.646999999999998</v>
      </c>
      <c r="AD1255" s="3">
        <v>56.831000000000003</v>
      </c>
      <c r="AE1255" s="3">
        <v>59.113</v>
      </c>
      <c r="AF1255" s="3">
        <v>63.689</v>
      </c>
      <c r="AG1255" s="3">
        <v>68.736999999999995</v>
      </c>
      <c r="AH1255" s="3">
        <v>73.763999999999996</v>
      </c>
      <c r="AI1255" s="3">
        <v>77.825000000000003</v>
      </c>
      <c r="AJ1255" s="3">
        <v>80.539000000000001</v>
      </c>
      <c r="AK1255" s="3">
        <v>72.192999999999998</v>
      </c>
      <c r="AL1255" s="3">
        <v>70.894000000000005</v>
      </c>
      <c r="AM1255" s="3">
        <v>80.738</v>
      </c>
      <c r="AN1255" s="3">
        <v>89.349000000000004</v>
      </c>
      <c r="AO1255" s="3">
        <v>107.17100000000001</v>
      </c>
      <c r="AP1255" s="3">
        <v>130.91900000000001</v>
      </c>
      <c r="AQ1255" s="3">
        <v>150.58799999999999</v>
      </c>
      <c r="AR1255" s="3">
        <v>170.017</v>
      </c>
      <c r="AS1255" s="3">
        <v>190.06700000000001</v>
      </c>
      <c r="AT1255" s="3">
        <v>200.62799999999999</v>
      </c>
      <c r="AU1255" s="3">
        <v>198.17699999999999</v>
      </c>
      <c r="AV1255" s="3">
        <v>212.155</v>
      </c>
      <c r="AW1255" s="3">
        <v>227.80199999999999</v>
      </c>
      <c r="AX1255" s="3">
        <v>240.42</v>
      </c>
      <c r="AY1255" s="3">
        <v>251.94</v>
      </c>
      <c r="AZ1255" s="3">
        <v>262.96100000000001</v>
      </c>
      <c r="BA1255">
        <v>274.72800000000001</v>
      </c>
      <c r="BB1255">
        <v>2016</v>
      </c>
    </row>
    <row r="1256" spans="1:54" hidden="1" x14ac:dyDescent="0.2">
      <c r="A1256">
        <v>624</v>
      </c>
      <c r="B1256" t="s">
        <v>534</v>
      </c>
      <c r="C1256" t="s">
        <v>236</v>
      </c>
      <c r="D1256" t="s">
        <v>138</v>
      </c>
      <c r="E1256" t="s">
        <v>235</v>
      </c>
      <c r="F1256" t="s">
        <v>234</v>
      </c>
      <c r="G1256" t="s">
        <v>217</v>
      </c>
      <c r="I1256" t="s">
        <v>354</v>
      </c>
      <c r="J1256" s="3" t="s">
        <v>215</v>
      </c>
      <c r="K1256" s="3" t="s">
        <v>215</v>
      </c>
      <c r="L1256" s="3" t="s">
        <v>215</v>
      </c>
      <c r="M1256" s="3" t="s">
        <v>215</v>
      </c>
      <c r="N1256" s="3" t="s">
        <v>215</v>
      </c>
      <c r="O1256" s="3" t="s">
        <v>215</v>
      </c>
      <c r="P1256" s="3" t="s">
        <v>215</v>
      </c>
      <c r="Q1256" s="3" t="s">
        <v>215</v>
      </c>
      <c r="R1256" s="3" t="s">
        <v>215</v>
      </c>
      <c r="S1256" s="3" t="s">
        <v>215</v>
      </c>
      <c r="T1256" s="3" t="s">
        <v>215</v>
      </c>
      <c r="U1256" s="3" t="s">
        <v>215</v>
      </c>
      <c r="V1256" s="3" t="s">
        <v>215</v>
      </c>
      <c r="W1256" s="3" t="s">
        <v>215</v>
      </c>
      <c r="X1256" s="3" t="s">
        <v>215</v>
      </c>
      <c r="Y1256" s="3" t="s">
        <v>215</v>
      </c>
      <c r="Z1256" s="3" t="s">
        <v>215</v>
      </c>
      <c r="AA1256" s="3">
        <v>84.337999999999994</v>
      </c>
      <c r="AB1256" s="3">
        <v>79.245000000000005</v>
      </c>
      <c r="AC1256" s="3">
        <v>67.623999999999995</v>
      </c>
      <c r="AD1256" s="3">
        <v>80.570999999999998</v>
      </c>
      <c r="AE1256" s="3">
        <v>77.936000000000007</v>
      </c>
      <c r="AF1256" s="3">
        <v>80.013999999999996</v>
      </c>
      <c r="AG1256" s="3">
        <v>78.926000000000002</v>
      </c>
      <c r="AH1256" s="3">
        <v>81.227000000000004</v>
      </c>
      <c r="AI1256" s="3">
        <v>80.489000000000004</v>
      </c>
      <c r="AJ1256" s="3">
        <v>74.078000000000003</v>
      </c>
      <c r="AK1256" s="3">
        <v>59.188000000000002</v>
      </c>
      <c r="AL1256" s="3">
        <v>52.631999999999998</v>
      </c>
      <c r="AM1256" s="3">
        <v>59.418999999999997</v>
      </c>
      <c r="AN1256" s="3">
        <v>64.48</v>
      </c>
      <c r="AO1256" s="3">
        <v>72.45</v>
      </c>
      <c r="AP1256" s="3">
        <v>87.075000000000003</v>
      </c>
      <c r="AQ1256" s="3">
        <v>97.960999999999999</v>
      </c>
      <c r="AR1256" s="3">
        <v>110.089</v>
      </c>
      <c r="AS1256" s="3">
        <v>119.76600000000001</v>
      </c>
      <c r="AT1256" s="3">
        <v>122.797</v>
      </c>
      <c r="AU1256" s="3">
        <v>116.538</v>
      </c>
      <c r="AV1256" s="3">
        <v>118.027</v>
      </c>
      <c r="AW1256" s="3">
        <v>119.97</v>
      </c>
      <c r="AX1256" s="3">
        <v>119.43</v>
      </c>
      <c r="AY1256" s="3">
        <v>117.95699999999999</v>
      </c>
      <c r="AZ1256" s="3">
        <v>116.045</v>
      </c>
      <c r="BA1256">
        <v>114.25700000000001</v>
      </c>
      <c r="BB1256">
        <v>2016</v>
      </c>
    </row>
    <row r="1257" spans="1:54" hidden="1" x14ac:dyDescent="0.2">
      <c r="A1257">
        <v>624</v>
      </c>
      <c r="B1257" t="s">
        <v>534</v>
      </c>
      <c r="C1257" t="s">
        <v>233</v>
      </c>
      <c r="D1257" t="s">
        <v>138</v>
      </c>
      <c r="E1257" t="s">
        <v>231</v>
      </c>
      <c r="F1257" t="s">
        <v>230</v>
      </c>
      <c r="G1257" t="s">
        <v>225</v>
      </c>
      <c r="H1257" t="s">
        <v>222</v>
      </c>
      <c r="I1257" t="s">
        <v>920</v>
      </c>
      <c r="J1257" s="3" t="s">
        <v>215</v>
      </c>
      <c r="K1257" s="3" t="s">
        <v>215</v>
      </c>
      <c r="L1257" s="3" t="s">
        <v>215</v>
      </c>
      <c r="M1257" s="3" t="s">
        <v>215</v>
      </c>
      <c r="N1257" s="3" t="s">
        <v>215</v>
      </c>
      <c r="O1257" s="3" t="s">
        <v>215</v>
      </c>
      <c r="P1257" s="3" t="s">
        <v>215</v>
      </c>
      <c r="Q1257" s="3" t="s">
        <v>215</v>
      </c>
      <c r="R1257" s="3" t="s">
        <v>215</v>
      </c>
      <c r="S1257" s="3" t="s">
        <v>215</v>
      </c>
      <c r="T1257" s="3" t="s">
        <v>215</v>
      </c>
      <c r="U1257" s="3" t="s">
        <v>215</v>
      </c>
      <c r="V1257" s="3" t="s">
        <v>215</v>
      </c>
      <c r="W1257" s="3" t="s">
        <v>215</v>
      </c>
      <c r="X1257" s="3" t="s">
        <v>215</v>
      </c>
      <c r="Y1257" s="3" t="s">
        <v>215</v>
      </c>
      <c r="Z1257" s="3" t="s">
        <v>215</v>
      </c>
      <c r="AA1257" s="3">
        <v>45.018000000000001</v>
      </c>
      <c r="AB1257" s="3">
        <v>46.374000000000002</v>
      </c>
      <c r="AC1257" s="3">
        <v>47.228999999999999</v>
      </c>
      <c r="AD1257" s="3">
        <v>58.287999999999997</v>
      </c>
      <c r="AE1257" s="3">
        <v>60.613</v>
      </c>
      <c r="AF1257" s="3">
        <v>65.709000000000003</v>
      </c>
      <c r="AG1257" s="3">
        <v>70.855999999999995</v>
      </c>
      <c r="AH1257" s="3">
        <v>76.05</v>
      </c>
      <c r="AI1257" s="3">
        <v>82.513999999999996</v>
      </c>
      <c r="AJ1257" s="3">
        <v>84.507000000000005</v>
      </c>
      <c r="AK1257" s="3">
        <v>79.260000000000005</v>
      </c>
      <c r="AL1257" s="3">
        <v>77.346999999999994</v>
      </c>
      <c r="AM1257" s="3">
        <v>88.558999999999997</v>
      </c>
      <c r="AN1257" s="3">
        <v>100.364</v>
      </c>
      <c r="AO1257" s="3">
        <v>116.58499999999999</v>
      </c>
      <c r="AP1257" s="3">
        <v>136.98699999999999</v>
      </c>
      <c r="AQ1257" s="3">
        <v>157.55099999999999</v>
      </c>
      <c r="AR1257" s="3">
        <v>179.02699999999999</v>
      </c>
      <c r="AS1257" s="3">
        <v>200.01300000000001</v>
      </c>
      <c r="AT1257" s="3">
        <v>211.56200000000001</v>
      </c>
      <c r="AU1257" s="3">
        <v>214.316</v>
      </c>
      <c r="AV1257" s="3">
        <v>224.184</v>
      </c>
      <c r="AW1257" s="3">
        <v>240.50899999999999</v>
      </c>
      <c r="AX1257" s="3">
        <v>253.89099999999999</v>
      </c>
      <c r="AY1257" s="3">
        <v>266.233</v>
      </c>
      <c r="AZ1257" s="3">
        <v>278.125</v>
      </c>
      <c r="BA1257">
        <v>290.81900000000002</v>
      </c>
      <c r="BB1257">
        <v>2016</v>
      </c>
    </row>
    <row r="1258" spans="1:54" hidden="1" x14ac:dyDescent="0.2">
      <c r="A1258">
        <v>624</v>
      </c>
      <c r="B1258" t="s">
        <v>534</v>
      </c>
      <c r="C1258" t="s">
        <v>232</v>
      </c>
      <c r="D1258" t="s">
        <v>138</v>
      </c>
      <c r="E1258" t="s">
        <v>231</v>
      </c>
      <c r="F1258" t="s">
        <v>230</v>
      </c>
      <c r="G1258" t="s">
        <v>217</v>
      </c>
      <c r="I1258" t="s">
        <v>229</v>
      </c>
      <c r="J1258" s="3" t="s">
        <v>215</v>
      </c>
      <c r="K1258" s="3" t="s">
        <v>215</v>
      </c>
      <c r="L1258" s="3" t="s">
        <v>215</v>
      </c>
      <c r="M1258" s="3" t="s">
        <v>215</v>
      </c>
      <c r="N1258" s="3" t="s">
        <v>215</v>
      </c>
      <c r="O1258" s="3" t="s">
        <v>215</v>
      </c>
      <c r="P1258" s="3" t="s">
        <v>215</v>
      </c>
      <c r="Q1258" s="3" t="s">
        <v>215</v>
      </c>
      <c r="R1258" s="3" t="s">
        <v>215</v>
      </c>
      <c r="S1258" s="3" t="s">
        <v>215</v>
      </c>
      <c r="T1258" s="3" t="s">
        <v>215</v>
      </c>
      <c r="U1258" s="3" t="s">
        <v>215</v>
      </c>
      <c r="V1258" s="3" t="s">
        <v>215</v>
      </c>
      <c r="W1258" s="3" t="s">
        <v>215</v>
      </c>
      <c r="X1258" s="3" t="s">
        <v>215</v>
      </c>
      <c r="Y1258" s="3" t="s">
        <v>215</v>
      </c>
      <c r="Z1258" s="3" t="s">
        <v>215</v>
      </c>
      <c r="AA1258" s="3">
        <v>89.513999999999996</v>
      </c>
      <c r="AB1258" s="3">
        <v>82.227999999999994</v>
      </c>
      <c r="AC1258" s="3">
        <v>69.968000000000004</v>
      </c>
      <c r="AD1258" s="3">
        <v>82.637</v>
      </c>
      <c r="AE1258" s="3">
        <v>79.914000000000001</v>
      </c>
      <c r="AF1258" s="3">
        <v>82.552000000000007</v>
      </c>
      <c r="AG1258" s="3">
        <v>81.358999999999995</v>
      </c>
      <c r="AH1258" s="3">
        <v>83.745000000000005</v>
      </c>
      <c r="AI1258" s="3">
        <v>85.338999999999999</v>
      </c>
      <c r="AJ1258" s="3">
        <v>77.727000000000004</v>
      </c>
      <c r="AK1258" s="3">
        <v>64.980999999999995</v>
      </c>
      <c r="AL1258" s="3">
        <v>57.421999999999997</v>
      </c>
      <c r="AM1258" s="3">
        <v>65.174999999999997</v>
      </c>
      <c r="AN1258" s="3">
        <v>72.430000000000007</v>
      </c>
      <c r="AO1258" s="3">
        <v>78.813999999999993</v>
      </c>
      <c r="AP1258" s="3">
        <v>91.111000000000004</v>
      </c>
      <c r="AQ1258" s="3">
        <v>102.49</v>
      </c>
      <c r="AR1258" s="3">
        <v>115.92400000000001</v>
      </c>
      <c r="AS1258" s="3">
        <v>126.033</v>
      </c>
      <c r="AT1258" s="3">
        <v>129.49</v>
      </c>
      <c r="AU1258" s="3">
        <v>126.029</v>
      </c>
      <c r="AV1258" s="3">
        <v>124.72</v>
      </c>
      <c r="AW1258" s="3">
        <v>126.663</v>
      </c>
      <c r="AX1258" s="3">
        <v>126.122</v>
      </c>
      <c r="AY1258" s="3">
        <v>124.649</v>
      </c>
      <c r="AZ1258" s="3">
        <v>122.73699999999999</v>
      </c>
      <c r="BA1258">
        <v>120.949</v>
      </c>
      <c r="BB1258">
        <v>2016</v>
      </c>
    </row>
    <row r="1259" spans="1:54" hidden="1" x14ac:dyDescent="0.2">
      <c r="A1259">
        <v>624</v>
      </c>
      <c r="B1259" t="s">
        <v>534</v>
      </c>
      <c r="C1259" t="s">
        <v>228</v>
      </c>
      <c r="D1259" t="s">
        <v>138</v>
      </c>
      <c r="E1259" t="s">
        <v>227</v>
      </c>
      <c r="F1259" t="s">
        <v>226</v>
      </c>
      <c r="G1259" t="s">
        <v>225</v>
      </c>
      <c r="H1259" t="s">
        <v>222</v>
      </c>
      <c r="I1259" t="s">
        <v>920</v>
      </c>
      <c r="J1259" s="3">
        <v>6.2910000000000004</v>
      </c>
      <c r="K1259" s="3">
        <v>7.4770000000000003</v>
      </c>
      <c r="L1259" s="3">
        <v>9.0259999999999998</v>
      </c>
      <c r="M1259" s="3">
        <v>10.930999999999999</v>
      </c>
      <c r="N1259" s="3">
        <v>12.34</v>
      </c>
      <c r="O1259" s="3">
        <v>13.898</v>
      </c>
      <c r="P1259" s="3">
        <v>16.827000000000002</v>
      </c>
      <c r="Q1259" s="3">
        <v>18.838999999999999</v>
      </c>
      <c r="R1259" s="3">
        <v>21.052</v>
      </c>
      <c r="S1259" s="3">
        <v>23.036999999999999</v>
      </c>
      <c r="T1259" s="3">
        <v>23.748999999999999</v>
      </c>
      <c r="U1259" s="3">
        <v>25.242999999999999</v>
      </c>
      <c r="V1259" s="3">
        <v>26.84</v>
      </c>
      <c r="W1259" s="3">
        <v>32.011000000000003</v>
      </c>
      <c r="X1259" s="3">
        <v>36.652999999999999</v>
      </c>
      <c r="Y1259" s="3">
        <v>41.215000000000003</v>
      </c>
      <c r="Z1259" s="3">
        <v>45.640999999999998</v>
      </c>
      <c r="AA1259" s="3">
        <v>50.292000000000002</v>
      </c>
      <c r="AB1259" s="3">
        <v>56.396999999999998</v>
      </c>
      <c r="AC1259" s="3">
        <v>67.501000000000005</v>
      </c>
      <c r="AD1259" s="3">
        <v>70.536000000000001</v>
      </c>
      <c r="AE1259" s="3">
        <v>75.847999999999999</v>
      </c>
      <c r="AF1259" s="3">
        <v>79.596999999999994</v>
      </c>
      <c r="AG1259" s="3">
        <v>87.09</v>
      </c>
      <c r="AH1259" s="3">
        <v>90.811000000000007</v>
      </c>
      <c r="AI1259" s="3">
        <v>96.69</v>
      </c>
      <c r="AJ1259" s="3">
        <v>108.72199999999999</v>
      </c>
      <c r="AK1259" s="3">
        <v>121.974</v>
      </c>
      <c r="AL1259" s="3">
        <v>134.69800000000001</v>
      </c>
      <c r="AM1259" s="3">
        <v>135.87899999999999</v>
      </c>
      <c r="AN1259" s="3">
        <v>138.56899999999999</v>
      </c>
      <c r="AO1259" s="3">
        <v>147.92400000000001</v>
      </c>
      <c r="AP1259" s="3">
        <v>150.351</v>
      </c>
      <c r="AQ1259" s="3">
        <v>153.72300000000001</v>
      </c>
      <c r="AR1259" s="3">
        <v>154.43600000000001</v>
      </c>
      <c r="AS1259" s="3">
        <v>158.69900000000001</v>
      </c>
      <c r="AT1259" s="3">
        <v>163.381</v>
      </c>
      <c r="AU1259" s="3">
        <v>170.053</v>
      </c>
      <c r="AV1259" s="3">
        <v>179.751</v>
      </c>
      <c r="AW1259" s="3">
        <v>189.88200000000001</v>
      </c>
      <c r="AX1259" s="3">
        <v>201.30500000000001</v>
      </c>
      <c r="AY1259" s="3">
        <v>213.58600000000001</v>
      </c>
      <c r="AZ1259" s="3">
        <v>226.602</v>
      </c>
      <c r="BA1259">
        <v>240.447</v>
      </c>
      <c r="BB1259">
        <v>2016</v>
      </c>
    </row>
    <row r="1260" spans="1:54" hidden="1" x14ac:dyDescent="0.2">
      <c r="A1260">
        <v>624</v>
      </c>
      <c r="B1260" t="s">
        <v>534</v>
      </c>
      <c r="C1260" t="s">
        <v>224</v>
      </c>
      <c r="D1260" t="s">
        <v>138</v>
      </c>
      <c r="E1260" t="s">
        <v>219</v>
      </c>
      <c r="F1260" t="s">
        <v>218</v>
      </c>
      <c r="G1260" t="s">
        <v>223</v>
      </c>
      <c r="H1260" t="s">
        <v>222</v>
      </c>
      <c r="I1260" t="s">
        <v>921</v>
      </c>
      <c r="J1260" s="3">
        <v>-7.0999999999999994E-2</v>
      </c>
      <c r="K1260" s="3">
        <v>-2.4E-2</v>
      </c>
      <c r="L1260" s="3">
        <v>-1.2999999999999999E-2</v>
      </c>
      <c r="M1260" s="3">
        <v>-1.2E-2</v>
      </c>
      <c r="N1260" s="3">
        <v>-7.0000000000000001E-3</v>
      </c>
      <c r="O1260" s="3">
        <v>-5.0000000000000001E-3</v>
      </c>
      <c r="P1260" s="3">
        <v>2E-3</v>
      </c>
      <c r="Q1260" s="3">
        <v>1.4E-2</v>
      </c>
      <c r="R1260" s="3">
        <v>-6.0000000000000001E-3</v>
      </c>
      <c r="S1260" s="3">
        <v>-2.5999999999999999E-2</v>
      </c>
      <c r="T1260" s="3">
        <v>-1.7999999999999999E-2</v>
      </c>
      <c r="U1260" s="3">
        <v>-1.7000000000000001E-2</v>
      </c>
      <c r="V1260" s="3">
        <v>-0.02</v>
      </c>
      <c r="W1260" s="3">
        <v>-3.3000000000000002E-2</v>
      </c>
      <c r="X1260" s="3">
        <v>-4.5999999999999999E-2</v>
      </c>
      <c r="Y1260" s="3">
        <v>-6.2E-2</v>
      </c>
      <c r="Z1260" s="3">
        <v>-3.5000000000000003E-2</v>
      </c>
      <c r="AA1260" s="3">
        <v>-0.03</v>
      </c>
      <c r="AB1260" s="3">
        <v>-5.8000000000000003E-2</v>
      </c>
      <c r="AC1260" s="3">
        <v>-8.2000000000000003E-2</v>
      </c>
      <c r="AD1260" s="3">
        <v>-5.8999999999999997E-2</v>
      </c>
      <c r="AE1260" s="3">
        <v>-0.06</v>
      </c>
      <c r="AF1260" s="3">
        <v>-6.9000000000000006E-2</v>
      </c>
      <c r="AG1260" s="3">
        <v>-9.0999999999999998E-2</v>
      </c>
      <c r="AH1260" s="3">
        <v>-0.13200000000000001</v>
      </c>
      <c r="AI1260" s="3">
        <v>-3.4000000000000002E-2</v>
      </c>
      <c r="AJ1260" s="3">
        <v>-0.06</v>
      </c>
      <c r="AK1260" s="3">
        <v>-0.19600000000000001</v>
      </c>
      <c r="AL1260" s="3">
        <v>-0.245</v>
      </c>
      <c r="AM1260" s="3">
        <v>-0.25</v>
      </c>
      <c r="AN1260" s="3">
        <v>-0.20699999999999999</v>
      </c>
      <c r="AO1260" s="3">
        <v>-0.30399999999999999</v>
      </c>
      <c r="AP1260" s="3">
        <v>-0.221</v>
      </c>
      <c r="AQ1260" s="3">
        <v>-0.09</v>
      </c>
      <c r="AR1260" s="3">
        <v>-0.16900000000000001</v>
      </c>
      <c r="AS1260" s="3">
        <v>-5.0999999999999997E-2</v>
      </c>
      <c r="AT1260" s="3">
        <v>-4.5999999999999999E-2</v>
      </c>
      <c r="AU1260" s="3">
        <v>-0.153</v>
      </c>
      <c r="AV1260" s="3">
        <v>-0.188</v>
      </c>
      <c r="AW1260" s="3">
        <v>-0.21099999999999999</v>
      </c>
      <c r="AX1260" s="3">
        <v>-0.223</v>
      </c>
      <c r="AY1260" s="3">
        <v>-0.23499999999999999</v>
      </c>
      <c r="AZ1260" s="3">
        <v>-0.247</v>
      </c>
      <c r="BA1260">
        <v>-0.26200000000000001</v>
      </c>
      <c r="BB1260">
        <v>2016</v>
      </c>
    </row>
    <row r="1261" spans="1:54" hidden="1" x14ac:dyDescent="0.2">
      <c r="A1261">
        <v>624</v>
      </c>
      <c r="B1261" t="s">
        <v>534</v>
      </c>
      <c r="C1261" t="s">
        <v>220</v>
      </c>
      <c r="D1261" t="s">
        <v>138</v>
      </c>
      <c r="E1261" t="s">
        <v>219</v>
      </c>
      <c r="F1261" t="s">
        <v>218</v>
      </c>
      <c r="G1261" t="s">
        <v>217</v>
      </c>
      <c r="I1261" t="s">
        <v>216</v>
      </c>
      <c r="J1261" s="3">
        <v>-45.326999999999998</v>
      </c>
      <c r="K1261" s="3">
        <v>-15.345000000000001</v>
      </c>
      <c r="L1261" s="3">
        <v>-8.4689999999999994</v>
      </c>
      <c r="M1261" s="3">
        <v>-7.8780000000000001</v>
      </c>
      <c r="N1261" s="3">
        <v>-4.7859999999999996</v>
      </c>
      <c r="O1261" s="3">
        <v>-3.4039999999999999</v>
      </c>
      <c r="P1261" s="3">
        <v>0.93899999999999995</v>
      </c>
      <c r="Q1261" s="3">
        <v>5.3159999999999998</v>
      </c>
      <c r="R1261" s="3">
        <v>-2.1339999999999999</v>
      </c>
      <c r="S1261" s="3">
        <v>-8.9510000000000005</v>
      </c>
      <c r="T1261" s="3">
        <v>-5.335</v>
      </c>
      <c r="U1261" s="3">
        <v>-4.8079999999999998</v>
      </c>
      <c r="V1261" s="3">
        <v>-5.165</v>
      </c>
      <c r="W1261" s="3">
        <v>-8.3049999999999997</v>
      </c>
      <c r="X1261" s="3">
        <v>-10.217000000000001</v>
      </c>
      <c r="Y1261" s="3">
        <v>-11.491</v>
      </c>
      <c r="Z1261" s="3">
        <v>-6.3410000000000002</v>
      </c>
      <c r="AA1261" s="3">
        <v>-5.5069999999999997</v>
      </c>
      <c r="AB1261" s="3">
        <v>-10.087999999999999</v>
      </c>
      <c r="AC1261" s="3">
        <v>-12.558</v>
      </c>
      <c r="AD1261" s="3">
        <v>-9.9380000000000006</v>
      </c>
      <c r="AE1261" s="3">
        <v>-9.7110000000000003</v>
      </c>
      <c r="AF1261" s="3">
        <v>-10.183</v>
      </c>
      <c r="AG1261" s="3">
        <v>-10.180999999999999</v>
      </c>
      <c r="AH1261" s="3">
        <v>-12.951000000000001</v>
      </c>
      <c r="AI1261" s="3">
        <v>-3.1190000000000002</v>
      </c>
      <c r="AJ1261" s="3">
        <v>-4.8369999999999997</v>
      </c>
      <c r="AK1261" s="3">
        <v>-12.943</v>
      </c>
      <c r="AL1261" s="3">
        <v>-13.714</v>
      </c>
      <c r="AM1261" s="3">
        <v>-14.629</v>
      </c>
      <c r="AN1261" s="3">
        <v>-12.427</v>
      </c>
      <c r="AO1261" s="3">
        <v>-16.286999999999999</v>
      </c>
      <c r="AP1261" s="3">
        <v>-12.593</v>
      </c>
      <c r="AQ1261" s="3">
        <v>-4.87</v>
      </c>
      <c r="AR1261" s="3">
        <v>-9.0820000000000007</v>
      </c>
      <c r="AS1261" s="3">
        <v>-3.18</v>
      </c>
      <c r="AT1261" s="3">
        <v>-2.782</v>
      </c>
      <c r="AU1261" s="3">
        <v>-8.8040000000000003</v>
      </c>
      <c r="AV1261" s="3">
        <v>-9.4830000000000005</v>
      </c>
      <c r="AW1261" s="3">
        <v>-10.045</v>
      </c>
      <c r="AX1261" s="3">
        <v>-10.013999999999999</v>
      </c>
      <c r="AY1261" s="3">
        <v>-9.9390000000000001</v>
      </c>
      <c r="AZ1261" s="3">
        <v>-9.875</v>
      </c>
      <c r="BA1261">
        <v>-9.8770000000000007</v>
      </c>
      <c r="BB1261">
        <v>2016</v>
      </c>
    </row>
    <row r="1262" spans="1:54" x14ac:dyDescent="0.2">
      <c r="A1262">
        <v>522</v>
      </c>
      <c r="B1262" t="s">
        <v>533</v>
      </c>
      <c r="C1262" t="s">
        <v>352</v>
      </c>
      <c r="D1262" t="s">
        <v>166</v>
      </c>
      <c r="E1262" t="s">
        <v>349</v>
      </c>
      <c r="F1262" t="s">
        <v>351</v>
      </c>
      <c r="G1262" t="s">
        <v>225</v>
      </c>
      <c r="H1262" t="s">
        <v>222</v>
      </c>
      <c r="I1262" t="s">
        <v>922</v>
      </c>
      <c r="J1262" s="3" t="s">
        <v>215</v>
      </c>
      <c r="K1262" s="3" t="s">
        <v>215</v>
      </c>
      <c r="L1262" s="3" t="s">
        <v>215</v>
      </c>
      <c r="M1262" s="3" t="s">
        <v>215</v>
      </c>
      <c r="N1262" s="3" t="s">
        <v>215</v>
      </c>
      <c r="O1262" s="3" t="s">
        <v>215</v>
      </c>
      <c r="P1262" s="3" t="s">
        <v>215</v>
      </c>
      <c r="Q1262" s="3">
        <v>6260.5789999999997</v>
      </c>
      <c r="R1262" s="3">
        <v>6862.5969999999998</v>
      </c>
      <c r="S1262" s="3">
        <v>7090.9179999999997</v>
      </c>
      <c r="T1262" s="3">
        <v>7170.1850000000004</v>
      </c>
      <c r="U1262" s="3">
        <v>7714.5519999999997</v>
      </c>
      <c r="V1262" s="3">
        <v>8259.91</v>
      </c>
      <c r="W1262" s="3">
        <v>8593.7790000000005</v>
      </c>
      <c r="X1262" s="3">
        <v>9296.8729999999996</v>
      </c>
      <c r="Y1262" s="3">
        <v>9895.8619999999992</v>
      </c>
      <c r="Z1262" s="3">
        <v>10431.459000000001</v>
      </c>
      <c r="AA1262" s="3">
        <v>11017.686</v>
      </c>
      <c r="AB1262" s="3">
        <v>11569.565000000001</v>
      </c>
      <c r="AC1262" s="3">
        <v>12947.472</v>
      </c>
      <c r="AD1262" s="3">
        <v>14082.638000000001</v>
      </c>
      <c r="AE1262" s="3">
        <v>15230.146000000001</v>
      </c>
      <c r="AF1262" s="3">
        <v>16232.128000000001</v>
      </c>
      <c r="AG1262" s="3">
        <v>17612.815999999999</v>
      </c>
      <c r="AH1262" s="3">
        <v>19434.074000000001</v>
      </c>
      <c r="AI1262" s="3">
        <v>22009.106</v>
      </c>
      <c r="AJ1262" s="3">
        <v>24379.724999999999</v>
      </c>
      <c r="AK1262" s="3">
        <v>26869.523000000001</v>
      </c>
      <c r="AL1262" s="3">
        <v>28667.518</v>
      </c>
      <c r="AM1262" s="3">
        <v>28692.370999999999</v>
      </c>
      <c r="AN1262" s="3">
        <v>30403.32</v>
      </c>
      <c r="AO1262" s="3">
        <v>32587.040000000001</v>
      </c>
      <c r="AP1262" s="3">
        <v>34951.088000000003</v>
      </c>
      <c r="AQ1262" s="3">
        <v>37552.47</v>
      </c>
      <c r="AR1262" s="3">
        <v>40206.313999999998</v>
      </c>
      <c r="AS1262" s="3">
        <v>43100.059000000001</v>
      </c>
      <c r="AT1262" s="3">
        <v>46135.175999999999</v>
      </c>
      <c r="AU1262" s="3">
        <v>49340.142</v>
      </c>
      <c r="AV1262" s="3">
        <v>52743.603999999999</v>
      </c>
      <c r="AW1262" s="3">
        <v>56322.478000000003</v>
      </c>
      <c r="AX1262" s="3">
        <v>59963.938999999998</v>
      </c>
      <c r="AY1262" s="3">
        <v>63723.455000000002</v>
      </c>
      <c r="AZ1262" s="3">
        <v>67561.59</v>
      </c>
      <c r="BA1262">
        <v>71620.926000000007</v>
      </c>
      <c r="BB1262">
        <v>2016</v>
      </c>
    </row>
    <row r="1263" spans="1:54" hidden="1" x14ac:dyDescent="0.2">
      <c r="A1263">
        <v>522</v>
      </c>
      <c r="B1263" t="s">
        <v>533</v>
      </c>
      <c r="C1263" t="s">
        <v>350</v>
      </c>
      <c r="D1263" t="s">
        <v>166</v>
      </c>
      <c r="E1263" t="s">
        <v>349</v>
      </c>
      <c r="F1263" t="s">
        <v>348</v>
      </c>
      <c r="G1263" t="s">
        <v>275</v>
      </c>
      <c r="I1263" t="s">
        <v>347</v>
      </c>
      <c r="J1263" s="3" t="s">
        <v>215</v>
      </c>
      <c r="K1263" s="3" t="s">
        <v>215</v>
      </c>
      <c r="L1263" s="3" t="s">
        <v>215</v>
      </c>
      <c r="M1263" s="3" t="s">
        <v>215</v>
      </c>
      <c r="N1263" s="3" t="s">
        <v>215</v>
      </c>
      <c r="O1263" s="3" t="s">
        <v>215</v>
      </c>
      <c r="P1263" s="3" t="s">
        <v>215</v>
      </c>
      <c r="Q1263" s="3" t="s">
        <v>215</v>
      </c>
      <c r="R1263" s="3">
        <v>9.6159999999999997</v>
      </c>
      <c r="S1263" s="3">
        <v>3.327</v>
      </c>
      <c r="T1263" s="3">
        <v>1.1180000000000001</v>
      </c>
      <c r="U1263" s="3">
        <v>7.5919999999999996</v>
      </c>
      <c r="V1263" s="3">
        <v>7.069</v>
      </c>
      <c r="W1263" s="3">
        <v>4.0419999999999998</v>
      </c>
      <c r="X1263" s="3">
        <v>8.1809999999999992</v>
      </c>
      <c r="Y1263" s="3">
        <v>6.4429999999999996</v>
      </c>
      <c r="Z1263" s="3">
        <v>5.4119999999999999</v>
      </c>
      <c r="AA1263" s="3">
        <v>5.62</v>
      </c>
      <c r="AB1263" s="3">
        <v>5.0090000000000003</v>
      </c>
      <c r="AC1263" s="3">
        <v>11.91</v>
      </c>
      <c r="AD1263" s="3">
        <v>8.7669999999999995</v>
      </c>
      <c r="AE1263" s="3">
        <v>8.1479999999999997</v>
      </c>
      <c r="AF1263" s="3">
        <v>6.5789999999999997</v>
      </c>
      <c r="AG1263" s="3">
        <v>8.5060000000000002</v>
      </c>
      <c r="AH1263" s="3">
        <v>10.340999999999999</v>
      </c>
      <c r="AI1263" s="3">
        <v>13.25</v>
      </c>
      <c r="AJ1263" s="3">
        <v>10.771000000000001</v>
      </c>
      <c r="AK1263" s="3">
        <v>10.212999999999999</v>
      </c>
      <c r="AL1263" s="3">
        <v>6.6920000000000002</v>
      </c>
      <c r="AM1263" s="3">
        <v>8.6999999999999994E-2</v>
      </c>
      <c r="AN1263" s="3">
        <v>5.9630000000000001</v>
      </c>
      <c r="AO1263" s="3">
        <v>7.1829999999999998</v>
      </c>
      <c r="AP1263" s="3">
        <v>7.2549999999999999</v>
      </c>
      <c r="AQ1263" s="3">
        <v>7.4429999999999996</v>
      </c>
      <c r="AR1263" s="3">
        <v>7.0670000000000002</v>
      </c>
      <c r="AS1263" s="3">
        <v>7.1970000000000001</v>
      </c>
      <c r="AT1263" s="3">
        <v>7.0419999999999998</v>
      </c>
      <c r="AU1263" s="3">
        <v>6.9470000000000001</v>
      </c>
      <c r="AV1263" s="3">
        <v>6.8979999999999997</v>
      </c>
      <c r="AW1263" s="3">
        <v>6.7850000000000001</v>
      </c>
      <c r="AX1263" s="3">
        <v>6.4649999999999999</v>
      </c>
      <c r="AY1263" s="3">
        <v>6.27</v>
      </c>
      <c r="AZ1263" s="3">
        <v>6.0229999999999997</v>
      </c>
      <c r="BA1263">
        <v>6.008</v>
      </c>
      <c r="BB1263">
        <v>2016</v>
      </c>
    </row>
    <row r="1264" spans="1:54" hidden="1" x14ac:dyDescent="0.2">
      <c r="A1264">
        <v>522</v>
      </c>
      <c r="B1264" t="s">
        <v>533</v>
      </c>
      <c r="C1264" t="s">
        <v>346</v>
      </c>
      <c r="D1264" t="s">
        <v>166</v>
      </c>
      <c r="E1264" t="s">
        <v>342</v>
      </c>
      <c r="F1264" t="s">
        <v>345</v>
      </c>
      <c r="G1264" t="s">
        <v>225</v>
      </c>
      <c r="H1264" t="s">
        <v>222</v>
      </c>
      <c r="I1264" t="s">
        <v>922</v>
      </c>
      <c r="J1264" s="3" t="s">
        <v>215</v>
      </c>
      <c r="K1264" s="3" t="s">
        <v>215</v>
      </c>
      <c r="L1264" s="3" t="s">
        <v>215</v>
      </c>
      <c r="M1264" s="3" t="s">
        <v>215</v>
      </c>
      <c r="N1264" s="3" t="s">
        <v>215</v>
      </c>
      <c r="O1264" s="3" t="s">
        <v>215</v>
      </c>
      <c r="P1264" s="3">
        <v>183.155</v>
      </c>
      <c r="Q1264" s="3">
        <v>125.581</v>
      </c>
      <c r="R1264" s="3">
        <v>241.31200000000001</v>
      </c>
      <c r="S1264" s="3">
        <v>296.71499999999997</v>
      </c>
      <c r="T1264" s="3">
        <v>737.47799999999995</v>
      </c>
      <c r="U1264" s="3">
        <v>1644.86</v>
      </c>
      <c r="V1264" s="3">
        <v>3089.0369999999998</v>
      </c>
      <c r="W1264" s="3">
        <v>6665.6229999999996</v>
      </c>
      <c r="X1264" s="3">
        <v>7105.04</v>
      </c>
      <c r="Y1264" s="3">
        <v>8433.7070000000003</v>
      </c>
      <c r="Z1264" s="3">
        <v>9201.9210000000003</v>
      </c>
      <c r="AA1264" s="3">
        <v>10145.329</v>
      </c>
      <c r="AB1264" s="3">
        <v>11720.317999999999</v>
      </c>
      <c r="AC1264" s="3">
        <v>13376.073</v>
      </c>
      <c r="AD1264" s="3">
        <v>14082.638000000001</v>
      </c>
      <c r="AE1264" s="3">
        <v>15633.218000000001</v>
      </c>
      <c r="AF1264" s="3">
        <v>16780.54</v>
      </c>
      <c r="AG1264" s="3">
        <v>18535.164000000001</v>
      </c>
      <c r="AH1264" s="3">
        <v>21438.34</v>
      </c>
      <c r="AI1264" s="3">
        <v>25754.291000000001</v>
      </c>
      <c r="AJ1264" s="3">
        <v>29849.485000000001</v>
      </c>
      <c r="AK1264" s="3">
        <v>35042.180999999997</v>
      </c>
      <c r="AL1264" s="3">
        <v>41968.385000000002</v>
      </c>
      <c r="AM1264" s="3">
        <v>43056.732000000004</v>
      </c>
      <c r="AN1264" s="3">
        <v>47047.985000000001</v>
      </c>
      <c r="AO1264" s="3">
        <v>52068.692999999999</v>
      </c>
      <c r="AP1264" s="3">
        <v>56649.673000000003</v>
      </c>
      <c r="AQ1264" s="3">
        <v>61413.701000000001</v>
      </c>
      <c r="AR1264" s="3">
        <v>67484.869000000006</v>
      </c>
      <c r="AS1264" s="3">
        <v>73694.320999999996</v>
      </c>
      <c r="AT1264" s="3">
        <v>81703.039999999994</v>
      </c>
      <c r="AU1264" s="3">
        <v>90324.634999999995</v>
      </c>
      <c r="AV1264" s="3">
        <v>99970.565000000002</v>
      </c>
      <c r="AW1264" s="3">
        <v>110479.31600000001</v>
      </c>
      <c r="AX1264" s="3">
        <v>121698.853</v>
      </c>
      <c r="AY1264" s="3">
        <v>133861.66800000001</v>
      </c>
      <c r="AZ1264" s="3">
        <v>146874.72700000001</v>
      </c>
      <c r="BA1264">
        <v>161135.37599999999</v>
      </c>
      <c r="BB1264">
        <v>2016</v>
      </c>
    </row>
    <row r="1265" spans="1:54" hidden="1" x14ac:dyDescent="0.2">
      <c r="A1265">
        <v>522</v>
      </c>
      <c r="B1265" t="s">
        <v>533</v>
      </c>
      <c r="C1265" t="s">
        <v>344</v>
      </c>
      <c r="D1265" t="s">
        <v>166</v>
      </c>
      <c r="E1265" t="s">
        <v>342</v>
      </c>
      <c r="F1265" t="s">
        <v>343</v>
      </c>
      <c r="G1265" t="s">
        <v>223</v>
      </c>
      <c r="H1265" t="s">
        <v>222</v>
      </c>
      <c r="I1265" t="s">
        <v>310</v>
      </c>
      <c r="J1265" s="3" t="s">
        <v>215</v>
      </c>
      <c r="K1265" s="3" t="s">
        <v>215</v>
      </c>
      <c r="L1265" s="3" t="s">
        <v>215</v>
      </c>
      <c r="M1265" s="3" t="s">
        <v>215</v>
      </c>
      <c r="N1265" s="3" t="s">
        <v>215</v>
      </c>
      <c r="O1265" s="3" t="s">
        <v>215</v>
      </c>
      <c r="P1265" s="3">
        <v>0.20499999999999999</v>
      </c>
      <c r="Q1265" s="3">
        <v>0.14099999999999999</v>
      </c>
      <c r="R1265" s="3">
        <v>0.27600000000000002</v>
      </c>
      <c r="S1265" s="3">
        <v>0.34599999999999997</v>
      </c>
      <c r="T1265" s="3">
        <v>0.89900000000000002</v>
      </c>
      <c r="U1265" s="3">
        <v>2.0110000000000001</v>
      </c>
      <c r="V1265" s="3">
        <v>2.4390000000000001</v>
      </c>
      <c r="W1265" s="3">
        <v>2.427</v>
      </c>
      <c r="X1265" s="3">
        <v>2.7650000000000001</v>
      </c>
      <c r="Y1265" s="3">
        <v>3.4409999999999998</v>
      </c>
      <c r="Z1265" s="3">
        <v>3.5070000000000001</v>
      </c>
      <c r="AA1265" s="3">
        <v>3.4430000000000001</v>
      </c>
      <c r="AB1265" s="3">
        <v>3.13</v>
      </c>
      <c r="AC1265" s="3">
        <v>3.5129999999999999</v>
      </c>
      <c r="AD1265" s="3">
        <v>3.6669999999999998</v>
      </c>
      <c r="AE1265" s="3">
        <v>3.992</v>
      </c>
      <c r="AF1265" s="3">
        <v>4.2889999999999997</v>
      </c>
      <c r="AG1265" s="3">
        <v>4.665</v>
      </c>
      <c r="AH1265" s="3">
        <v>5.3339999999999996</v>
      </c>
      <c r="AI1265" s="3">
        <v>6.2869999999999999</v>
      </c>
      <c r="AJ1265" s="3">
        <v>7.2679999999999998</v>
      </c>
      <c r="AK1265" s="3">
        <v>8.6300000000000008</v>
      </c>
      <c r="AL1265" s="3">
        <v>10.342000000000001</v>
      </c>
      <c r="AM1265" s="3">
        <v>10.391</v>
      </c>
      <c r="AN1265" s="3">
        <v>11.231999999999999</v>
      </c>
      <c r="AO1265" s="3">
        <v>12.818</v>
      </c>
      <c r="AP1265" s="3">
        <v>14.048999999999999</v>
      </c>
      <c r="AQ1265" s="3">
        <v>15.249000000000001</v>
      </c>
      <c r="AR1265" s="3">
        <v>16.713999999999999</v>
      </c>
      <c r="AS1265" s="3">
        <v>18.149999999999999</v>
      </c>
      <c r="AT1265" s="3">
        <v>20.157</v>
      </c>
      <c r="AU1265" s="3">
        <v>22.251999999999999</v>
      </c>
      <c r="AV1265" s="3">
        <v>24.36</v>
      </c>
      <c r="AW1265" s="3">
        <v>26.628</v>
      </c>
      <c r="AX1265" s="3">
        <v>29.013000000000002</v>
      </c>
      <c r="AY1265" s="3">
        <v>31.565000000000001</v>
      </c>
      <c r="AZ1265" s="3">
        <v>34.256999999999998</v>
      </c>
      <c r="BA1265">
        <v>37.173999999999999</v>
      </c>
      <c r="BB1265">
        <v>2016</v>
      </c>
    </row>
    <row r="1266" spans="1:54" hidden="1" x14ac:dyDescent="0.2">
      <c r="A1266">
        <v>522</v>
      </c>
      <c r="B1266" t="s">
        <v>533</v>
      </c>
      <c r="C1266" t="s">
        <v>213</v>
      </c>
      <c r="D1266" t="s">
        <v>166</v>
      </c>
      <c r="E1266" t="s">
        <v>342</v>
      </c>
      <c r="F1266" t="s">
        <v>341</v>
      </c>
      <c r="G1266" t="s">
        <v>323</v>
      </c>
      <c r="H1266" t="s">
        <v>222</v>
      </c>
      <c r="I1266" t="s">
        <v>310</v>
      </c>
      <c r="J1266" s="3" t="s">
        <v>215</v>
      </c>
      <c r="K1266" s="3" t="s">
        <v>215</v>
      </c>
      <c r="L1266" s="3" t="s">
        <v>215</v>
      </c>
      <c r="M1266" s="3" t="s">
        <v>215</v>
      </c>
      <c r="N1266" s="3" t="s">
        <v>215</v>
      </c>
      <c r="O1266" s="3" t="s">
        <v>215</v>
      </c>
      <c r="P1266" s="3" t="s">
        <v>215</v>
      </c>
      <c r="Q1266" s="3">
        <v>4.3040000000000003</v>
      </c>
      <c r="R1266" s="3">
        <v>4.883</v>
      </c>
      <c r="S1266" s="3">
        <v>5.242</v>
      </c>
      <c r="T1266" s="3">
        <v>5.4969999999999999</v>
      </c>
      <c r="U1266" s="3">
        <v>6.1109999999999998</v>
      </c>
      <c r="V1266" s="3">
        <v>6.6920000000000002</v>
      </c>
      <c r="W1266" s="3">
        <v>7.1280000000000001</v>
      </c>
      <c r="X1266" s="3">
        <v>7.8760000000000003</v>
      </c>
      <c r="Y1266" s="3">
        <v>8.5579999999999998</v>
      </c>
      <c r="Z1266" s="3">
        <v>9.1859999999999999</v>
      </c>
      <c r="AA1266" s="3">
        <v>9.8680000000000003</v>
      </c>
      <c r="AB1266" s="3">
        <v>10.475</v>
      </c>
      <c r="AC1266" s="3">
        <v>11.901999999999999</v>
      </c>
      <c r="AD1266" s="3">
        <v>13.24</v>
      </c>
      <c r="AE1266" s="3">
        <v>14.645</v>
      </c>
      <c r="AF1266" s="3">
        <v>15.848000000000001</v>
      </c>
      <c r="AG1266" s="3">
        <v>17.539000000000001</v>
      </c>
      <c r="AH1266" s="3">
        <v>19.885000000000002</v>
      </c>
      <c r="AI1266" s="3">
        <v>23.244</v>
      </c>
      <c r="AJ1266" s="3">
        <v>26.539000000000001</v>
      </c>
      <c r="AK1266" s="3">
        <v>30.027000000000001</v>
      </c>
      <c r="AL1266" s="3">
        <v>32.664999999999999</v>
      </c>
      <c r="AM1266" s="3">
        <v>32.942</v>
      </c>
      <c r="AN1266" s="3">
        <v>35.332000000000001</v>
      </c>
      <c r="AO1266" s="3">
        <v>38.652000000000001</v>
      </c>
      <c r="AP1266" s="3">
        <v>42.22</v>
      </c>
      <c r="AQ1266" s="3">
        <v>46.094999999999999</v>
      </c>
      <c r="AR1266" s="3">
        <v>50.238</v>
      </c>
      <c r="AS1266" s="3">
        <v>54.438000000000002</v>
      </c>
      <c r="AT1266" s="3">
        <v>59.015000000000001</v>
      </c>
      <c r="AU1266" s="3">
        <v>64.25</v>
      </c>
      <c r="AV1266" s="3">
        <v>70.242000000000004</v>
      </c>
      <c r="AW1266" s="3">
        <v>76.635000000000005</v>
      </c>
      <c r="AX1266" s="3">
        <v>83.192999999999998</v>
      </c>
      <c r="AY1266" s="3">
        <v>90.093999999999994</v>
      </c>
      <c r="AZ1266" s="3">
        <v>97.161000000000001</v>
      </c>
      <c r="BA1266">
        <v>104.79</v>
      </c>
      <c r="BB1266">
        <v>2016</v>
      </c>
    </row>
    <row r="1267" spans="1:54" hidden="1" x14ac:dyDescent="0.2">
      <c r="A1267">
        <v>522</v>
      </c>
      <c r="B1267" t="s">
        <v>533</v>
      </c>
      <c r="C1267" t="s">
        <v>340</v>
      </c>
      <c r="D1267" t="s">
        <v>166</v>
      </c>
      <c r="E1267" t="s">
        <v>339</v>
      </c>
      <c r="F1267" t="s">
        <v>338</v>
      </c>
      <c r="G1267" t="s">
        <v>295</v>
      </c>
      <c r="I1267" t="s">
        <v>337</v>
      </c>
      <c r="J1267" s="3" t="s">
        <v>215</v>
      </c>
      <c r="K1267" s="3" t="s">
        <v>215</v>
      </c>
      <c r="L1267" s="3" t="s">
        <v>215</v>
      </c>
      <c r="M1267" s="3" t="s">
        <v>215</v>
      </c>
      <c r="N1267" s="3" t="s">
        <v>215</v>
      </c>
      <c r="O1267" s="3" t="s">
        <v>215</v>
      </c>
      <c r="P1267" s="3" t="s">
        <v>215</v>
      </c>
      <c r="Q1267" s="3">
        <v>2.0059999999999998</v>
      </c>
      <c r="R1267" s="3">
        <v>3.516</v>
      </c>
      <c r="S1267" s="3">
        <v>4.1840000000000002</v>
      </c>
      <c r="T1267" s="3">
        <v>10.285</v>
      </c>
      <c r="U1267" s="3">
        <v>21.321999999999999</v>
      </c>
      <c r="V1267" s="3">
        <v>37.398000000000003</v>
      </c>
      <c r="W1267" s="3">
        <v>77.563000000000002</v>
      </c>
      <c r="X1267" s="3">
        <v>76.424000000000007</v>
      </c>
      <c r="Y1267" s="3">
        <v>85.224999999999994</v>
      </c>
      <c r="Z1267" s="3">
        <v>88.212999999999994</v>
      </c>
      <c r="AA1267" s="3">
        <v>92.081999999999994</v>
      </c>
      <c r="AB1267" s="3">
        <v>101.303</v>
      </c>
      <c r="AC1267" s="3">
        <v>103.31</v>
      </c>
      <c r="AD1267" s="3">
        <v>100</v>
      </c>
      <c r="AE1267" s="3">
        <v>102.64700000000001</v>
      </c>
      <c r="AF1267" s="3">
        <v>103.379</v>
      </c>
      <c r="AG1267" s="3">
        <v>105.23699999999999</v>
      </c>
      <c r="AH1267" s="3">
        <v>110.313</v>
      </c>
      <c r="AI1267" s="3">
        <v>117.017</v>
      </c>
      <c r="AJ1267" s="3">
        <v>122.43600000000001</v>
      </c>
      <c r="AK1267" s="3">
        <v>130.416</v>
      </c>
      <c r="AL1267" s="3">
        <v>146.39699999999999</v>
      </c>
      <c r="AM1267" s="3">
        <v>150.06299999999999</v>
      </c>
      <c r="AN1267" s="3">
        <v>154.74600000000001</v>
      </c>
      <c r="AO1267" s="3">
        <v>159.78299999999999</v>
      </c>
      <c r="AP1267" s="3">
        <v>162.083</v>
      </c>
      <c r="AQ1267" s="3">
        <v>163.541</v>
      </c>
      <c r="AR1267" s="3">
        <v>167.846</v>
      </c>
      <c r="AS1267" s="3">
        <v>170.98400000000001</v>
      </c>
      <c r="AT1267" s="3">
        <v>177.095</v>
      </c>
      <c r="AU1267" s="3">
        <v>183.065</v>
      </c>
      <c r="AV1267" s="3">
        <v>189.541</v>
      </c>
      <c r="AW1267" s="3">
        <v>196.155</v>
      </c>
      <c r="AX1267" s="3">
        <v>202.953</v>
      </c>
      <c r="AY1267" s="3">
        <v>210.06700000000001</v>
      </c>
      <c r="AZ1267" s="3">
        <v>217.39400000000001</v>
      </c>
      <c r="BA1267">
        <v>224.98400000000001</v>
      </c>
      <c r="BB1267">
        <v>2016</v>
      </c>
    </row>
    <row r="1268" spans="1:54" hidden="1" x14ac:dyDescent="0.2">
      <c r="A1268">
        <v>522</v>
      </c>
      <c r="B1268" t="s">
        <v>533</v>
      </c>
      <c r="C1268" t="s">
        <v>336</v>
      </c>
      <c r="D1268" t="s">
        <v>166</v>
      </c>
      <c r="E1268" t="s">
        <v>333</v>
      </c>
      <c r="F1268" t="s">
        <v>335</v>
      </c>
      <c r="G1268" t="s">
        <v>225</v>
      </c>
      <c r="H1268" t="s">
        <v>322</v>
      </c>
      <c r="I1268" t="s">
        <v>330</v>
      </c>
      <c r="J1268" s="3" t="s">
        <v>215</v>
      </c>
      <c r="K1268" s="3" t="s">
        <v>215</v>
      </c>
      <c r="L1268" s="3" t="s">
        <v>215</v>
      </c>
      <c r="M1268" s="3" t="s">
        <v>215</v>
      </c>
      <c r="N1268" s="3" t="s">
        <v>215</v>
      </c>
      <c r="O1268" s="3" t="s">
        <v>215</v>
      </c>
      <c r="P1268" s="3" t="s">
        <v>215</v>
      </c>
      <c r="Q1268" s="3">
        <v>760862.28</v>
      </c>
      <c r="R1268" s="3">
        <v>810500.55299999996</v>
      </c>
      <c r="S1268" s="3">
        <v>812847.77500000002</v>
      </c>
      <c r="T1268" s="3">
        <v>795904.08200000005</v>
      </c>
      <c r="U1268" s="3">
        <v>827421.40500000003</v>
      </c>
      <c r="V1268" s="3">
        <v>855130.62100000004</v>
      </c>
      <c r="W1268" s="3">
        <v>858768.826</v>
      </c>
      <c r="X1268" s="3">
        <v>891335.97499999998</v>
      </c>
      <c r="Y1268" s="3">
        <v>918904.23</v>
      </c>
      <c r="Z1268" s="3">
        <v>940566.68400000001</v>
      </c>
      <c r="AA1268" s="3">
        <v>966806.44299999997</v>
      </c>
      <c r="AB1268" s="3">
        <v>990092.973</v>
      </c>
      <c r="AC1268" s="3">
        <v>1082522.304</v>
      </c>
      <c r="AD1268" s="3">
        <v>1152154.6969999999</v>
      </c>
      <c r="AE1268" s="3">
        <v>1221089.6740000001</v>
      </c>
      <c r="AF1268" s="3">
        <v>1277181.4399999999</v>
      </c>
      <c r="AG1268" s="3">
        <v>1361706.622</v>
      </c>
      <c r="AH1268" s="3">
        <v>1477945.3740000001</v>
      </c>
      <c r="AI1268" s="3">
        <v>1647829.2150000001</v>
      </c>
      <c r="AJ1268" s="3">
        <v>1798570.862</v>
      </c>
      <c r="AK1268" s="3">
        <v>1954532.6040000001</v>
      </c>
      <c r="AL1268" s="3">
        <v>2056416.952</v>
      </c>
      <c r="AM1268" s="3">
        <v>2028557.3370000001</v>
      </c>
      <c r="AN1268" s="3">
        <v>2116496.0729999999</v>
      </c>
      <c r="AO1268" s="3">
        <v>2231224.9339999999</v>
      </c>
      <c r="AP1268" s="3">
        <v>2351391.827</v>
      </c>
      <c r="AQ1268" s="3">
        <v>2489068.0589999999</v>
      </c>
      <c r="AR1268" s="3">
        <v>2625587.398</v>
      </c>
      <c r="AS1268" s="3">
        <v>2772962.784</v>
      </c>
      <c r="AT1268" s="3">
        <v>2924369.9619999998</v>
      </c>
      <c r="AU1268" s="3">
        <v>3081303.5830000001</v>
      </c>
      <c r="AV1268" s="3">
        <v>3245173.0010000002</v>
      </c>
      <c r="AW1268" s="3">
        <v>3414159.1710000001</v>
      </c>
      <c r="AX1268" s="3">
        <v>3581179.7450000001</v>
      </c>
      <c r="AY1268" s="3">
        <v>3749464.415</v>
      </c>
      <c r="AZ1268" s="3">
        <v>3916550.6030000001</v>
      </c>
      <c r="BA1268">
        <v>4090512.9640000002</v>
      </c>
      <c r="BB1268">
        <v>2012</v>
      </c>
    </row>
    <row r="1269" spans="1:54" hidden="1" x14ac:dyDescent="0.2">
      <c r="A1269">
        <v>522</v>
      </c>
      <c r="B1269" t="s">
        <v>533</v>
      </c>
      <c r="C1269" t="s">
        <v>334</v>
      </c>
      <c r="D1269" t="s">
        <v>166</v>
      </c>
      <c r="E1269" t="s">
        <v>333</v>
      </c>
      <c r="F1269" t="s">
        <v>332</v>
      </c>
      <c r="G1269" t="s">
        <v>331</v>
      </c>
      <c r="H1269" t="s">
        <v>322</v>
      </c>
      <c r="I1269" t="s">
        <v>330</v>
      </c>
      <c r="J1269" s="3" t="s">
        <v>215</v>
      </c>
      <c r="K1269" s="3" t="s">
        <v>215</v>
      </c>
      <c r="L1269" s="3" t="s">
        <v>215</v>
      </c>
      <c r="M1269" s="3" t="s">
        <v>215</v>
      </c>
      <c r="N1269" s="3" t="s">
        <v>215</v>
      </c>
      <c r="O1269" s="3" t="s">
        <v>215</v>
      </c>
      <c r="P1269" s="3" t="s">
        <v>215</v>
      </c>
      <c r="Q1269" s="3">
        <v>902.471</v>
      </c>
      <c r="R1269" s="3">
        <v>961.34799999999996</v>
      </c>
      <c r="S1269" s="3">
        <v>964.13199999999995</v>
      </c>
      <c r="T1269" s="3">
        <v>944.03499999999997</v>
      </c>
      <c r="U1269" s="3">
        <v>981.41800000000001</v>
      </c>
      <c r="V1269" s="3">
        <v>1014.284</v>
      </c>
      <c r="W1269" s="3">
        <v>1018.6</v>
      </c>
      <c r="X1269" s="3">
        <v>1057.2280000000001</v>
      </c>
      <c r="Y1269" s="3">
        <v>1089.9269999999999</v>
      </c>
      <c r="Z1269" s="3">
        <v>1115.6210000000001</v>
      </c>
      <c r="AA1269" s="3">
        <v>1146.7449999999999</v>
      </c>
      <c r="AB1269" s="3">
        <v>1174.365</v>
      </c>
      <c r="AC1269" s="3">
        <v>1283.9970000000001</v>
      </c>
      <c r="AD1269" s="3">
        <v>1366.5889999999999</v>
      </c>
      <c r="AE1269" s="3">
        <v>1448.354</v>
      </c>
      <c r="AF1269" s="3">
        <v>1514.885</v>
      </c>
      <c r="AG1269" s="3">
        <v>1615.1420000000001</v>
      </c>
      <c r="AH1269" s="3">
        <v>1753.0150000000001</v>
      </c>
      <c r="AI1269" s="3">
        <v>1954.5170000000001</v>
      </c>
      <c r="AJ1269" s="3">
        <v>2133.3139999999999</v>
      </c>
      <c r="AK1269" s="3">
        <v>2318.3029999999999</v>
      </c>
      <c r="AL1269" s="3">
        <v>2439.1489999999999</v>
      </c>
      <c r="AM1269" s="3">
        <v>2406.1039999999998</v>
      </c>
      <c r="AN1269" s="3">
        <v>2510.41</v>
      </c>
      <c r="AO1269" s="3">
        <v>2646.4920000000002</v>
      </c>
      <c r="AP1269" s="3">
        <v>2789.0239999999999</v>
      </c>
      <c r="AQ1269" s="3">
        <v>2952.3240000000001</v>
      </c>
      <c r="AR1269" s="3">
        <v>3114.2510000000002</v>
      </c>
      <c r="AS1269" s="3">
        <v>3289.056</v>
      </c>
      <c r="AT1269" s="3">
        <v>3468.6419999999998</v>
      </c>
      <c r="AU1269" s="3">
        <v>3654.7840000000001</v>
      </c>
      <c r="AV1269" s="3">
        <v>3849.152</v>
      </c>
      <c r="AW1269" s="3">
        <v>4049.5889999999999</v>
      </c>
      <c r="AX1269" s="3">
        <v>4247.6949999999997</v>
      </c>
      <c r="AY1269" s="3">
        <v>4447.3</v>
      </c>
      <c r="AZ1269" s="3">
        <v>4645.4840000000004</v>
      </c>
      <c r="BA1269">
        <v>4851.8230000000003</v>
      </c>
      <c r="BB1269">
        <v>2012</v>
      </c>
    </row>
    <row r="1270" spans="1:54" hidden="1" x14ac:dyDescent="0.2">
      <c r="A1270">
        <v>522</v>
      </c>
      <c r="B1270" t="s">
        <v>533</v>
      </c>
      <c r="C1270" t="s">
        <v>329</v>
      </c>
      <c r="D1270" t="s">
        <v>166</v>
      </c>
      <c r="E1270" t="s">
        <v>325</v>
      </c>
      <c r="F1270" t="s">
        <v>328</v>
      </c>
      <c r="G1270" t="s">
        <v>225</v>
      </c>
      <c r="H1270" t="s">
        <v>322</v>
      </c>
      <c r="I1270" t="s">
        <v>321</v>
      </c>
      <c r="J1270" s="3" t="s">
        <v>215</v>
      </c>
      <c r="K1270" s="3" t="s">
        <v>215</v>
      </c>
      <c r="L1270" s="3" t="s">
        <v>215</v>
      </c>
      <c r="M1270" s="3" t="s">
        <v>215</v>
      </c>
      <c r="N1270" s="3" t="s">
        <v>215</v>
      </c>
      <c r="O1270" s="3" t="s">
        <v>215</v>
      </c>
      <c r="P1270" s="3">
        <v>22922.648000000001</v>
      </c>
      <c r="Q1270" s="3">
        <v>15262.098</v>
      </c>
      <c r="R1270" s="3">
        <v>28499.904999999999</v>
      </c>
      <c r="S1270" s="3">
        <v>34013.105000000003</v>
      </c>
      <c r="T1270" s="3">
        <v>81861.494999999995</v>
      </c>
      <c r="U1270" s="3">
        <v>176418.853</v>
      </c>
      <c r="V1270" s="3">
        <v>319801.348</v>
      </c>
      <c r="W1270" s="3">
        <v>666089.90899999999</v>
      </c>
      <c r="X1270" s="3">
        <v>681194.40399999998</v>
      </c>
      <c r="Y1270" s="3">
        <v>783132.31099999999</v>
      </c>
      <c r="Z1270" s="3">
        <v>829703.66500000004</v>
      </c>
      <c r="AA1270" s="3">
        <v>890256.77899999998</v>
      </c>
      <c r="AB1270" s="3">
        <v>1002994.026</v>
      </c>
      <c r="AC1270" s="3">
        <v>1118357.0959999999</v>
      </c>
      <c r="AD1270" s="3">
        <v>1152154.6969999999</v>
      </c>
      <c r="AE1270" s="3">
        <v>1253406.3130000001</v>
      </c>
      <c r="AF1270" s="3">
        <v>1320331.7279999999</v>
      </c>
      <c r="AG1270" s="3">
        <v>1433016.523</v>
      </c>
      <c r="AH1270" s="3">
        <v>1630368.1159999999</v>
      </c>
      <c r="AI1270" s="3">
        <v>1928232.5430000001</v>
      </c>
      <c r="AJ1270" s="3">
        <v>2202092.6540000001</v>
      </c>
      <c r="AK1270" s="3">
        <v>2549024.9959999998</v>
      </c>
      <c r="AL1270" s="3">
        <v>3010532.7069999999</v>
      </c>
      <c r="AM1270" s="3">
        <v>3044120.9569999999</v>
      </c>
      <c r="AN1270" s="3">
        <v>3275197.4389999998</v>
      </c>
      <c r="AO1270" s="3">
        <v>3565127.8820000002</v>
      </c>
      <c r="AP1270" s="3">
        <v>3811199.7480000001</v>
      </c>
      <c r="AQ1270" s="3">
        <v>4070647.835</v>
      </c>
      <c r="AR1270" s="3">
        <v>4406955.1030000001</v>
      </c>
      <c r="AS1270" s="3">
        <v>4741330.1519999998</v>
      </c>
      <c r="AT1270" s="3">
        <v>5178909.8090000004</v>
      </c>
      <c r="AU1270" s="3">
        <v>5640794.8729999997</v>
      </c>
      <c r="AV1270" s="3">
        <v>6150921.6809999999</v>
      </c>
      <c r="AW1270" s="3">
        <v>6697041.4079999998</v>
      </c>
      <c r="AX1270" s="3">
        <v>7268126.0549999997</v>
      </c>
      <c r="AY1270" s="3">
        <v>7876370.8109999998</v>
      </c>
      <c r="AZ1270" s="3">
        <v>8514339.3249999993</v>
      </c>
      <c r="BA1270">
        <v>9202985.4629999995</v>
      </c>
      <c r="BB1270">
        <v>2012</v>
      </c>
    </row>
    <row r="1271" spans="1:54" hidden="1" x14ac:dyDescent="0.2">
      <c r="A1271">
        <v>522</v>
      </c>
      <c r="B1271" t="s">
        <v>533</v>
      </c>
      <c r="C1271" t="s">
        <v>327</v>
      </c>
      <c r="D1271" t="s">
        <v>166</v>
      </c>
      <c r="E1271" t="s">
        <v>325</v>
      </c>
      <c r="F1271" t="s">
        <v>326</v>
      </c>
      <c r="G1271" t="s">
        <v>223</v>
      </c>
      <c r="H1271" t="s">
        <v>322</v>
      </c>
      <c r="I1271" t="s">
        <v>321</v>
      </c>
      <c r="J1271" s="3" t="s">
        <v>215</v>
      </c>
      <c r="K1271" s="3" t="s">
        <v>215</v>
      </c>
      <c r="L1271" s="3" t="s">
        <v>215</v>
      </c>
      <c r="M1271" s="3" t="s">
        <v>215</v>
      </c>
      <c r="N1271" s="3" t="s">
        <v>215</v>
      </c>
      <c r="O1271" s="3" t="s">
        <v>215</v>
      </c>
      <c r="P1271" s="3">
        <v>25.707000000000001</v>
      </c>
      <c r="Q1271" s="3">
        <v>17.116</v>
      </c>
      <c r="R1271" s="3">
        <v>32.607999999999997</v>
      </c>
      <c r="S1271" s="3">
        <v>39.704000000000001</v>
      </c>
      <c r="T1271" s="3">
        <v>99.832999999999998</v>
      </c>
      <c r="U1271" s="3">
        <v>215.67099999999999</v>
      </c>
      <c r="V1271" s="3">
        <v>252.49100000000001</v>
      </c>
      <c r="W1271" s="3">
        <v>242.47900000000001</v>
      </c>
      <c r="X1271" s="3">
        <v>265.05599999999998</v>
      </c>
      <c r="Y1271" s="3">
        <v>319.53699999999998</v>
      </c>
      <c r="Z1271" s="3">
        <v>316.18799999999999</v>
      </c>
      <c r="AA1271" s="3">
        <v>302.166</v>
      </c>
      <c r="AB1271" s="3">
        <v>267.86399999999998</v>
      </c>
      <c r="AC1271" s="3">
        <v>293.69900000000001</v>
      </c>
      <c r="AD1271" s="3">
        <v>299.98200000000003</v>
      </c>
      <c r="AE1271" s="3">
        <v>320.04599999999999</v>
      </c>
      <c r="AF1271" s="3">
        <v>337.50099999999998</v>
      </c>
      <c r="AG1271" s="3">
        <v>360.65899999999999</v>
      </c>
      <c r="AH1271" s="3">
        <v>405.62900000000002</v>
      </c>
      <c r="AI1271" s="3">
        <v>470.68299999999999</v>
      </c>
      <c r="AJ1271" s="3">
        <v>536.15099999999995</v>
      </c>
      <c r="AK1271" s="3">
        <v>627.78</v>
      </c>
      <c r="AL1271" s="3">
        <v>741.85500000000002</v>
      </c>
      <c r="AM1271" s="3">
        <v>734.65499999999997</v>
      </c>
      <c r="AN1271" s="3">
        <v>781.91200000000003</v>
      </c>
      <c r="AO1271" s="3">
        <v>877.63499999999999</v>
      </c>
      <c r="AP1271" s="3">
        <v>945.17</v>
      </c>
      <c r="AQ1271" s="3">
        <v>1010.772</v>
      </c>
      <c r="AR1271" s="3">
        <v>1091.4870000000001</v>
      </c>
      <c r="AS1271" s="3">
        <v>1167.7180000000001</v>
      </c>
      <c r="AT1271" s="3">
        <v>1277.6959999999999</v>
      </c>
      <c r="AU1271" s="3">
        <v>1389.6310000000001</v>
      </c>
      <c r="AV1271" s="3">
        <v>1498.816</v>
      </c>
      <c r="AW1271" s="3">
        <v>1614.135</v>
      </c>
      <c r="AX1271" s="3">
        <v>1732.7190000000001</v>
      </c>
      <c r="AY1271" s="3">
        <v>1857.2940000000001</v>
      </c>
      <c r="AZ1271" s="3">
        <v>1985.886</v>
      </c>
      <c r="BA1271">
        <v>2123.1509999999998</v>
      </c>
      <c r="BB1271">
        <v>2012</v>
      </c>
    </row>
    <row r="1272" spans="1:54" hidden="1" x14ac:dyDescent="0.2">
      <c r="A1272">
        <v>522</v>
      </c>
      <c r="B1272" t="s">
        <v>533</v>
      </c>
      <c r="C1272" t="s">
        <v>212</v>
      </c>
      <c r="D1272" t="s">
        <v>166</v>
      </c>
      <c r="E1272" t="s">
        <v>325</v>
      </c>
      <c r="F1272" t="s">
        <v>324</v>
      </c>
      <c r="G1272" t="s">
        <v>323</v>
      </c>
      <c r="H1272" t="s">
        <v>322</v>
      </c>
      <c r="I1272" t="s">
        <v>321</v>
      </c>
      <c r="J1272" s="3" t="s">
        <v>215</v>
      </c>
      <c r="K1272" s="3" t="s">
        <v>215</v>
      </c>
      <c r="L1272" s="3" t="s">
        <v>215</v>
      </c>
      <c r="M1272" s="3" t="s">
        <v>215</v>
      </c>
      <c r="N1272" s="3" t="s">
        <v>215</v>
      </c>
      <c r="O1272" s="3" t="s">
        <v>215</v>
      </c>
      <c r="P1272" s="3" t="s">
        <v>215</v>
      </c>
      <c r="Q1272" s="3">
        <v>523.125</v>
      </c>
      <c r="R1272" s="3">
        <v>576.76099999999997</v>
      </c>
      <c r="S1272" s="3">
        <v>600.92399999999998</v>
      </c>
      <c r="T1272" s="3">
        <v>610.16099999999994</v>
      </c>
      <c r="U1272" s="3">
        <v>655.43600000000004</v>
      </c>
      <c r="V1272" s="3">
        <v>692.82899999999995</v>
      </c>
      <c r="W1272" s="3">
        <v>712.32799999999997</v>
      </c>
      <c r="X1272" s="3">
        <v>755.07799999999997</v>
      </c>
      <c r="Y1272" s="3">
        <v>794.66700000000003</v>
      </c>
      <c r="Z1272" s="3">
        <v>828.245</v>
      </c>
      <c r="AA1272" s="3">
        <v>865.928</v>
      </c>
      <c r="AB1272" s="3">
        <v>896.40700000000004</v>
      </c>
      <c r="AC1272" s="3">
        <v>995.09</v>
      </c>
      <c r="AD1272" s="3">
        <v>1083.1959999999999</v>
      </c>
      <c r="AE1272" s="3">
        <v>1174.1690000000001</v>
      </c>
      <c r="AF1272" s="3">
        <v>1246.9590000000001</v>
      </c>
      <c r="AG1272" s="3">
        <v>1355.9929999999999</v>
      </c>
      <c r="AH1272" s="3">
        <v>1512.2159999999999</v>
      </c>
      <c r="AI1272" s="3">
        <v>1740.2840000000001</v>
      </c>
      <c r="AJ1272" s="3">
        <v>1957.8489999999999</v>
      </c>
      <c r="AK1272" s="3">
        <v>2184.2379999999998</v>
      </c>
      <c r="AL1272" s="3">
        <v>2343.1759999999999</v>
      </c>
      <c r="AM1272" s="3">
        <v>2328.9850000000001</v>
      </c>
      <c r="AN1272" s="3">
        <v>2459.636</v>
      </c>
      <c r="AO1272" s="3">
        <v>2646.4920000000002</v>
      </c>
      <c r="AP1272" s="3">
        <v>2840.4</v>
      </c>
      <c r="AQ1272" s="3">
        <v>3055.2649999999999</v>
      </c>
      <c r="AR1272" s="3">
        <v>3280.681</v>
      </c>
      <c r="AS1272" s="3">
        <v>3502.3960000000002</v>
      </c>
      <c r="AT1272" s="3">
        <v>3740.7579999999998</v>
      </c>
      <c r="AU1272" s="3">
        <v>4012.4250000000002</v>
      </c>
      <c r="AV1272" s="3">
        <v>4321.8249999999998</v>
      </c>
      <c r="AW1272" s="3">
        <v>4645.4859999999999</v>
      </c>
      <c r="AX1272" s="3">
        <v>4968.4849999999997</v>
      </c>
      <c r="AY1272" s="3">
        <v>5301.1</v>
      </c>
      <c r="AZ1272" s="3">
        <v>5632.4120000000003</v>
      </c>
      <c r="BA1272">
        <v>5984.9359999999997</v>
      </c>
      <c r="BB1272">
        <v>2012</v>
      </c>
    </row>
    <row r="1273" spans="1:54" hidden="1" x14ac:dyDescent="0.2">
      <c r="A1273">
        <v>522</v>
      </c>
      <c r="B1273" t="s">
        <v>533</v>
      </c>
      <c r="C1273" t="s">
        <v>320</v>
      </c>
      <c r="D1273" t="s">
        <v>166</v>
      </c>
      <c r="E1273" t="s">
        <v>319</v>
      </c>
      <c r="F1273" t="s">
        <v>318</v>
      </c>
      <c r="G1273" t="s">
        <v>243</v>
      </c>
    </row>
    <row r="1274" spans="1:54" hidden="1" x14ac:dyDescent="0.2">
      <c r="A1274">
        <v>522</v>
      </c>
      <c r="B1274" t="s">
        <v>533</v>
      </c>
      <c r="C1274" t="s">
        <v>317</v>
      </c>
      <c r="D1274" t="s">
        <v>166</v>
      </c>
      <c r="E1274" t="s">
        <v>316</v>
      </c>
      <c r="F1274" t="s">
        <v>315</v>
      </c>
      <c r="G1274" t="s">
        <v>288</v>
      </c>
      <c r="I1274" t="s">
        <v>310</v>
      </c>
      <c r="J1274" s="3" t="s">
        <v>215</v>
      </c>
      <c r="K1274" s="3" t="s">
        <v>215</v>
      </c>
      <c r="L1274" s="3" t="s">
        <v>215</v>
      </c>
      <c r="M1274" s="3" t="s">
        <v>215</v>
      </c>
      <c r="N1274" s="3" t="s">
        <v>215</v>
      </c>
      <c r="O1274" s="3" t="s">
        <v>215</v>
      </c>
      <c r="P1274" s="3" t="s">
        <v>215</v>
      </c>
      <c r="Q1274" s="3">
        <v>0.02</v>
      </c>
      <c r="R1274" s="3">
        <v>2.1000000000000001E-2</v>
      </c>
      <c r="S1274" s="3">
        <v>2.1000000000000001E-2</v>
      </c>
      <c r="T1274" s="3">
        <v>0.02</v>
      </c>
      <c r="U1274" s="3">
        <v>2.1000000000000001E-2</v>
      </c>
      <c r="V1274" s="3">
        <v>0.02</v>
      </c>
      <c r="W1274" s="3">
        <v>2.1000000000000001E-2</v>
      </c>
      <c r="X1274" s="3">
        <v>2.1999999999999999E-2</v>
      </c>
      <c r="Y1274" s="3">
        <v>2.1999999999999999E-2</v>
      </c>
      <c r="Z1274" s="3">
        <v>2.3E-2</v>
      </c>
      <c r="AA1274" s="3">
        <v>2.3E-2</v>
      </c>
      <c r="AB1274" s="3">
        <v>2.4E-2</v>
      </c>
      <c r="AC1274" s="3">
        <v>2.5999999999999999E-2</v>
      </c>
      <c r="AD1274" s="3">
        <v>2.7E-2</v>
      </c>
      <c r="AE1274" s="3">
        <v>2.8000000000000001E-2</v>
      </c>
      <c r="AF1274" s="3">
        <v>2.9000000000000001E-2</v>
      </c>
      <c r="AG1274" s="3">
        <v>0.03</v>
      </c>
      <c r="AH1274" s="3">
        <v>3.2000000000000001E-2</v>
      </c>
      <c r="AI1274" s="3">
        <v>3.4000000000000002E-2</v>
      </c>
      <c r="AJ1274" s="3">
        <v>3.5999999999999997E-2</v>
      </c>
      <c r="AK1274" s="3">
        <v>3.7999999999999999E-2</v>
      </c>
      <c r="AL1274" s="3">
        <v>3.9E-2</v>
      </c>
      <c r="AM1274" s="3">
        <v>3.9E-2</v>
      </c>
      <c r="AN1274" s="3">
        <v>0.04</v>
      </c>
      <c r="AO1274" s="3">
        <v>4.1000000000000002E-2</v>
      </c>
      <c r="AP1274" s="3">
        <v>4.2000000000000003E-2</v>
      </c>
      <c r="AQ1274" s="3">
        <v>4.3999999999999997E-2</v>
      </c>
      <c r="AR1274" s="3">
        <v>4.5999999999999999E-2</v>
      </c>
      <c r="AS1274" s="3">
        <v>4.7E-2</v>
      </c>
      <c r="AT1274" s="3">
        <v>4.9000000000000002E-2</v>
      </c>
      <c r="AU1274" s="3">
        <v>5.0999999999999997E-2</v>
      </c>
      <c r="AV1274" s="3">
        <v>5.1999999999999998E-2</v>
      </c>
      <c r="AW1274" s="3">
        <v>5.2999999999999999E-2</v>
      </c>
      <c r="AX1274" s="3">
        <v>5.5E-2</v>
      </c>
      <c r="AY1274" s="3">
        <v>5.6000000000000001E-2</v>
      </c>
      <c r="AZ1274" s="3">
        <v>5.8000000000000003E-2</v>
      </c>
      <c r="BA1274">
        <v>5.8999999999999997E-2</v>
      </c>
      <c r="BB1274">
        <v>2016</v>
      </c>
    </row>
    <row r="1275" spans="1:54" hidden="1" x14ac:dyDescent="0.2">
      <c r="A1275">
        <v>522</v>
      </c>
      <c r="B1275" t="s">
        <v>533</v>
      </c>
      <c r="C1275" t="s">
        <v>314</v>
      </c>
      <c r="D1275" t="s">
        <v>166</v>
      </c>
      <c r="E1275" t="s">
        <v>313</v>
      </c>
      <c r="F1275" t="s">
        <v>312</v>
      </c>
      <c r="G1275" t="s">
        <v>311</v>
      </c>
      <c r="I1275" t="s">
        <v>310</v>
      </c>
      <c r="J1275" s="3" t="s">
        <v>215</v>
      </c>
      <c r="K1275" s="3" t="s">
        <v>215</v>
      </c>
      <c r="L1275" s="3" t="s">
        <v>215</v>
      </c>
      <c r="M1275" s="3" t="s">
        <v>215</v>
      </c>
      <c r="N1275" s="3" t="s">
        <v>215</v>
      </c>
      <c r="O1275" s="3" t="s">
        <v>215</v>
      </c>
      <c r="P1275" s="3" t="s">
        <v>215</v>
      </c>
      <c r="Q1275" s="3">
        <v>29.175000000000001</v>
      </c>
      <c r="R1275" s="3">
        <v>49.414000000000001</v>
      </c>
      <c r="S1275" s="3">
        <v>56.600999999999999</v>
      </c>
      <c r="T1275" s="3">
        <v>134.16399999999999</v>
      </c>
      <c r="U1275" s="3">
        <v>269.16300000000001</v>
      </c>
      <c r="V1275" s="3">
        <v>461.58800000000002</v>
      </c>
      <c r="W1275" s="3">
        <v>935.08799999999997</v>
      </c>
      <c r="X1275" s="3">
        <v>902.15099999999995</v>
      </c>
      <c r="Y1275" s="3">
        <v>985.48500000000001</v>
      </c>
      <c r="Z1275" s="3">
        <v>1001.761</v>
      </c>
      <c r="AA1275" s="3">
        <v>1028.095</v>
      </c>
      <c r="AB1275" s="3">
        <v>1118.904</v>
      </c>
      <c r="AC1275" s="3">
        <v>1123.875</v>
      </c>
      <c r="AD1275" s="3">
        <v>1063.662</v>
      </c>
      <c r="AE1275" s="3">
        <v>1067.4839999999999</v>
      </c>
      <c r="AF1275" s="3">
        <v>1058.8420000000001</v>
      </c>
      <c r="AG1275" s="3">
        <v>1056.8019999999999</v>
      </c>
      <c r="AH1275" s="3">
        <v>1078.1320000000001</v>
      </c>
      <c r="AI1275" s="3">
        <v>1107.999</v>
      </c>
      <c r="AJ1275" s="3">
        <v>1124.751</v>
      </c>
      <c r="AK1275" s="3">
        <v>1167.009</v>
      </c>
      <c r="AL1275" s="3">
        <v>1284.809</v>
      </c>
      <c r="AM1275" s="3">
        <v>1307.059</v>
      </c>
      <c r="AN1275" s="3">
        <v>1331.578</v>
      </c>
      <c r="AO1275" s="3">
        <v>1347.115</v>
      </c>
      <c r="AP1275" s="3">
        <v>1341.7829999999999</v>
      </c>
      <c r="AQ1275" s="3">
        <v>1332.3389999999999</v>
      </c>
      <c r="AR1275" s="3">
        <v>1343.3050000000001</v>
      </c>
      <c r="AS1275" s="3">
        <v>1353.739</v>
      </c>
      <c r="AT1275" s="3">
        <v>1384.4549999999999</v>
      </c>
      <c r="AU1275" s="3">
        <v>1405.8320000000001</v>
      </c>
      <c r="AV1275" s="3">
        <v>1423.223</v>
      </c>
      <c r="AW1275" s="3">
        <v>1441.623</v>
      </c>
      <c r="AX1275" s="3">
        <v>1462.845</v>
      </c>
      <c r="AY1275" s="3">
        <v>1485.799</v>
      </c>
      <c r="AZ1275" s="3">
        <v>1511.6690000000001</v>
      </c>
      <c r="BA1275">
        <v>1537.692</v>
      </c>
      <c r="BB1275">
        <v>2016</v>
      </c>
    </row>
    <row r="1276" spans="1:54" hidden="1" x14ac:dyDescent="0.2">
      <c r="A1276">
        <v>522</v>
      </c>
      <c r="B1276" t="s">
        <v>533</v>
      </c>
      <c r="C1276" t="s">
        <v>309</v>
      </c>
      <c r="D1276" t="s">
        <v>166</v>
      </c>
      <c r="E1276" t="s">
        <v>308</v>
      </c>
      <c r="F1276" t="s">
        <v>307</v>
      </c>
      <c r="G1276" t="s">
        <v>217</v>
      </c>
      <c r="I1276" t="s">
        <v>922</v>
      </c>
      <c r="J1276" s="3" t="s">
        <v>215</v>
      </c>
      <c r="K1276" s="3" t="s">
        <v>215</v>
      </c>
      <c r="L1276" s="3" t="s">
        <v>215</v>
      </c>
      <c r="M1276" s="3" t="s">
        <v>215</v>
      </c>
      <c r="N1276" s="3" t="s">
        <v>215</v>
      </c>
      <c r="O1276" s="3" t="s">
        <v>215</v>
      </c>
      <c r="P1276" s="3">
        <v>9.282</v>
      </c>
      <c r="Q1276" s="3">
        <v>13.537000000000001</v>
      </c>
      <c r="R1276" s="3">
        <v>7.8739999999999997</v>
      </c>
      <c r="S1276" s="3">
        <v>8.0890000000000004</v>
      </c>
      <c r="T1276" s="3">
        <v>8.9489999999999998</v>
      </c>
      <c r="U1276" s="3">
        <v>8.9979999999999993</v>
      </c>
      <c r="V1276" s="3">
        <v>11.557</v>
      </c>
      <c r="W1276" s="3">
        <v>11.253</v>
      </c>
      <c r="X1276" s="3">
        <v>11.939</v>
      </c>
      <c r="Y1276" s="3">
        <v>14.552</v>
      </c>
      <c r="Z1276" s="3">
        <v>14.72</v>
      </c>
      <c r="AA1276" s="3">
        <v>15.02</v>
      </c>
      <c r="AB1276" s="3">
        <v>11.834</v>
      </c>
      <c r="AC1276" s="3">
        <v>16.984000000000002</v>
      </c>
      <c r="AD1276" s="3">
        <v>17.529</v>
      </c>
      <c r="AE1276" s="3">
        <v>18.734999999999999</v>
      </c>
      <c r="AF1276" s="3">
        <v>20.021000000000001</v>
      </c>
      <c r="AG1276" s="3">
        <v>22.068999999999999</v>
      </c>
      <c r="AH1276" s="3">
        <v>17.826000000000001</v>
      </c>
      <c r="AI1276" s="3">
        <v>20.234999999999999</v>
      </c>
      <c r="AJ1276" s="3">
        <v>22.516999999999999</v>
      </c>
      <c r="AK1276" s="3">
        <v>21.196999999999999</v>
      </c>
      <c r="AL1276" s="3">
        <v>18.617000000000001</v>
      </c>
      <c r="AM1276" s="3">
        <v>21.36</v>
      </c>
      <c r="AN1276" s="3">
        <v>17.367999999999999</v>
      </c>
      <c r="AO1276" s="3">
        <v>22</v>
      </c>
      <c r="AP1276" s="3">
        <v>23.5</v>
      </c>
      <c r="AQ1276" s="3">
        <v>23.5</v>
      </c>
      <c r="AR1276" s="3">
        <v>23.2</v>
      </c>
      <c r="AS1276" s="3">
        <v>22.4</v>
      </c>
      <c r="AT1276" s="3">
        <v>22.9</v>
      </c>
      <c r="AU1276" s="3">
        <v>22.2</v>
      </c>
      <c r="AV1276" s="3">
        <v>22</v>
      </c>
      <c r="AW1276" s="3">
        <v>22</v>
      </c>
      <c r="AX1276" s="3">
        <v>21.8</v>
      </c>
      <c r="AY1276" s="3">
        <v>21.7</v>
      </c>
      <c r="AZ1276" s="3">
        <v>21.6</v>
      </c>
      <c r="BA1276">
        <v>21.5</v>
      </c>
      <c r="BB1276">
        <v>2016</v>
      </c>
    </row>
    <row r="1277" spans="1:54" hidden="1" x14ac:dyDescent="0.2">
      <c r="A1277">
        <v>522</v>
      </c>
      <c r="B1277" t="s">
        <v>533</v>
      </c>
      <c r="C1277" t="s">
        <v>306</v>
      </c>
      <c r="D1277" t="s">
        <v>166</v>
      </c>
      <c r="E1277" t="s">
        <v>305</v>
      </c>
      <c r="F1277" t="s">
        <v>304</v>
      </c>
      <c r="G1277" t="s">
        <v>217</v>
      </c>
      <c r="I1277" t="s">
        <v>922</v>
      </c>
      <c r="J1277" s="3" t="s">
        <v>215</v>
      </c>
      <c r="K1277" s="3" t="s">
        <v>215</v>
      </c>
      <c r="L1277" s="3" t="s">
        <v>215</v>
      </c>
      <c r="M1277" s="3" t="s">
        <v>215</v>
      </c>
      <c r="N1277" s="3" t="s">
        <v>215</v>
      </c>
      <c r="O1277" s="3" t="s">
        <v>215</v>
      </c>
      <c r="P1277" s="3">
        <v>-41.531999999999996</v>
      </c>
      <c r="Q1277" s="3">
        <v>0.44900000000000001</v>
      </c>
      <c r="R1277" s="3">
        <v>0.6</v>
      </c>
      <c r="S1277" s="3">
        <v>1.355</v>
      </c>
      <c r="T1277" s="3">
        <v>5.3380000000000001</v>
      </c>
      <c r="U1277" s="3">
        <v>7.7450000000000001</v>
      </c>
      <c r="V1277" s="3">
        <v>10.548</v>
      </c>
      <c r="W1277" s="3">
        <v>9.3559999999999999</v>
      </c>
      <c r="X1277" s="3">
        <v>11.226000000000001</v>
      </c>
      <c r="Y1277" s="3">
        <v>9.8569999999999993</v>
      </c>
      <c r="Z1277" s="3">
        <v>7.6769999999999996</v>
      </c>
      <c r="AA1277" s="3">
        <v>16.327999999999999</v>
      </c>
      <c r="AB1277" s="3">
        <v>6.335</v>
      </c>
      <c r="AC1277" s="3">
        <v>12.163</v>
      </c>
      <c r="AD1277" s="3">
        <v>14.901999999999999</v>
      </c>
      <c r="AE1277" s="3">
        <v>17.765999999999998</v>
      </c>
      <c r="AF1277" s="3">
        <v>17.754000000000001</v>
      </c>
      <c r="AG1277" s="3">
        <v>18.510000000000002</v>
      </c>
      <c r="AH1277" s="3">
        <v>15.656000000000001</v>
      </c>
      <c r="AI1277" s="3">
        <v>16.411000000000001</v>
      </c>
      <c r="AJ1277" s="3">
        <v>21.870999999999999</v>
      </c>
      <c r="AK1277" s="3">
        <v>19.341999999999999</v>
      </c>
      <c r="AL1277" s="3">
        <v>11.996</v>
      </c>
      <c r="AM1277" s="3">
        <v>11.445</v>
      </c>
      <c r="AN1277" s="3">
        <v>8.0820000000000007</v>
      </c>
      <c r="AO1277" s="3">
        <v>16.106999999999999</v>
      </c>
      <c r="AP1277" s="3">
        <v>15.315</v>
      </c>
      <c r="AQ1277" s="3">
        <v>10.523</v>
      </c>
      <c r="AR1277" s="3">
        <v>13.381</v>
      </c>
      <c r="AS1277" s="3">
        <v>13.069000000000001</v>
      </c>
      <c r="AT1277" s="3">
        <v>14.089</v>
      </c>
      <c r="AU1277" s="3">
        <v>13.364000000000001</v>
      </c>
      <c r="AV1277" s="3">
        <v>11.304</v>
      </c>
      <c r="AW1277" s="3">
        <v>12.452999999999999</v>
      </c>
      <c r="AX1277" s="3">
        <v>13.116</v>
      </c>
      <c r="AY1277" s="3">
        <v>13.316000000000001</v>
      </c>
      <c r="AZ1277" s="3">
        <v>13.566000000000001</v>
      </c>
      <c r="BA1277">
        <v>13.731999999999999</v>
      </c>
      <c r="BB1277">
        <v>2016</v>
      </c>
    </row>
    <row r="1278" spans="1:54" hidden="1" x14ac:dyDescent="0.2">
      <c r="A1278">
        <v>522</v>
      </c>
      <c r="B1278" t="s">
        <v>533</v>
      </c>
      <c r="C1278" t="s">
        <v>303</v>
      </c>
      <c r="D1278" t="s">
        <v>166</v>
      </c>
      <c r="E1278" t="s">
        <v>300</v>
      </c>
      <c r="F1278" t="s">
        <v>302</v>
      </c>
      <c r="G1278" t="s">
        <v>295</v>
      </c>
      <c r="I1278" t="s">
        <v>923</v>
      </c>
      <c r="J1278" s="3" t="s">
        <v>215</v>
      </c>
      <c r="K1278" s="3" t="s">
        <v>215</v>
      </c>
      <c r="L1278" s="3" t="s">
        <v>215</v>
      </c>
      <c r="M1278" s="3" t="s">
        <v>215</v>
      </c>
      <c r="N1278" s="3" t="s">
        <v>215</v>
      </c>
      <c r="O1278" s="3" t="s">
        <v>215</v>
      </c>
      <c r="P1278" s="3">
        <v>1.379</v>
      </c>
      <c r="Q1278" s="3">
        <v>0.94799999999999995</v>
      </c>
      <c r="R1278" s="3">
        <v>1.1659999999999999</v>
      </c>
      <c r="S1278" s="3">
        <v>1.911</v>
      </c>
      <c r="T1278" s="3">
        <v>4.62</v>
      </c>
      <c r="U1278" s="3">
        <v>13.444000000000001</v>
      </c>
      <c r="V1278" s="3">
        <v>23.526</v>
      </c>
      <c r="W1278" s="3">
        <v>50.420999999999999</v>
      </c>
      <c r="X1278" s="3">
        <v>55.685000000000002</v>
      </c>
      <c r="Y1278" s="3">
        <v>61.296999999999997</v>
      </c>
      <c r="Z1278" s="3">
        <v>65.677999999999997</v>
      </c>
      <c r="AA1278" s="3">
        <v>72.575999999999993</v>
      </c>
      <c r="AB1278" s="3">
        <v>81.936999999999998</v>
      </c>
      <c r="AC1278" s="3">
        <v>83.572999999999993</v>
      </c>
      <c r="AD1278" s="3">
        <v>82.882999999999996</v>
      </c>
      <c r="AE1278" s="3">
        <v>82.786000000000001</v>
      </c>
      <c r="AF1278" s="3">
        <v>82.756</v>
      </c>
      <c r="AG1278" s="3">
        <v>83.605999999999995</v>
      </c>
      <c r="AH1278" s="3">
        <v>86.887</v>
      </c>
      <c r="AI1278" s="3">
        <v>92.403999999999996</v>
      </c>
      <c r="AJ1278" s="3">
        <v>98.08</v>
      </c>
      <c r="AK1278" s="3">
        <v>105.601</v>
      </c>
      <c r="AL1278" s="3">
        <v>131.999</v>
      </c>
      <c r="AM1278" s="3">
        <v>131.124</v>
      </c>
      <c r="AN1278" s="3">
        <v>136.36500000000001</v>
      </c>
      <c r="AO1278" s="3">
        <v>143.83500000000001</v>
      </c>
      <c r="AP1278" s="3">
        <v>148.042</v>
      </c>
      <c r="AQ1278" s="3">
        <v>152.417</v>
      </c>
      <c r="AR1278" s="3">
        <v>158.28800000000001</v>
      </c>
      <c r="AS1278" s="3">
        <v>160.227</v>
      </c>
      <c r="AT1278" s="3">
        <v>165.07300000000001</v>
      </c>
      <c r="AU1278" s="3">
        <v>169.87</v>
      </c>
      <c r="AV1278" s="3">
        <v>175.39400000000001</v>
      </c>
      <c r="AW1278" s="3">
        <v>181.09399999999999</v>
      </c>
      <c r="AX1278" s="3">
        <v>186.816</v>
      </c>
      <c r="AY1278" s="3">
        <v>192.52099999999999</v>
      </c>
      <c r="AZ1278" s="3">
        <v>198.297</v>
      </c>
      <c r="BA1278">
        <v>204.24600000000001</v>
      </c>
      <c r="BB1278">
        <v>2017</v>
      </c>
    </row>
    <row r="1279" spans="1:54" hidden="1" x14ac:dyDescent="0.2">
      <c r="A1279">
        <v>522</v>
      </c>
      <c r="B1279" t="s">
        <v>533</v>
      </c>
      <c r="C1279" t="s">
        <v>301</v>
      </c>
      <c r="D1279" t="s">
        <v>166</v>
      </c>
      <c r="E1279" t="s">
        <v>300</v>
      </c>
      <c r="F1279" t="s">
        <v>299</v>
      </c>
      <c r="G1279" t="s">
        <v>275</v>
      </c>
      <c r="I1279" t="s">
        <v>298</v>
      </c>
      <c r="J1279" s="3" t="s">
        <v>215</v>
      </c>
      <c r="K1279" s="3" t="s">
        <v>215</v>
      </c>
      <c r="L1279" s="3" t="s">
        <v>215</v>
      </c>
      <c r="M1279" s="3" t="s">
        <v>215</v>
      </c>
      <c r="N1279" s="3" t="s">
        <v>215</v>
      </c>
      <c r="O1279" s="3" t="s">
        <v>215</v>
      </c>
      <c r="P1279" s="3" t="s">
        <v>215</v>
      </c>
      <c r="Q1279" s="3">
        <v>-31.248000000000001</v>
      </c>
      <c r="R1279" s="3">
        <v>23</v>
      </c>
      <c r="S1279" s="3">
        <v>63.8</v>
      </c>
      <c r="T1279" s="3">
        <v>141.80000000000001</v>
      </c>
      <c r="U1279" s="3">
        <v>191</v>
      </c>
      <c r="V1279" s="3">
        <v>75</v>
      </c>
      <c r="W1279" s="3">
        <v>114.319</v>
      </c>
      <c r="X1279" s="3">
        <v>10.44</v>
      </c>
      <c r="Y1279" s="3">
        <v>10.077</v>
      </c>
      <c r="Z1279" s="3">
        <v>7.1470000000000002</v>
      </c>
      <c r="AA1279" s="3">
        <v>10.503</v>
      </c>
      <c r="AB1279" s="3">
        <v>12.898999999999999</v>
      </c>
      <c r="AC1279" s="3">
        <v>1.996</v>
      </c>
      <c r="AD1279" s="3">
        <v>-0.82599999999999996</v>
      </c>
      <c r="AE1279" s="3">
        <v>-0.11700000000000001</v>
      </c>
      <c r="AF1279" s="3">
        <v>-3.5999999999999997E-2</v>
      </c>
      <c r="AG1279" s="3">
        <v>1.0269999999999999</v>
      </c>
      <c r="AH1279" s="3">
        <v>3.9249999999999998</v>
      </c>
      <c r="AI1279" s="3">
        <v>6.3490000000000002</v>
      </c>
      <c r="AJ1279" s="3">
        <v>6.1429999999999998</v>
      </c>
      <c r="AK1279" s="3">
        <v>7.6680000000000001</v>
      </c>
      <c r="AL1279" s="3">
        <v>24.997</v>
      </c>
      <c r="AM1279" s="3">
        <v>-0.66300000000000003</v>
      </c>
      <c r="AN1279" s="3">
        <v>3.9969999999999999</v>
      </c>
      <c r="AO1279" s="3">
        <v>5.4779999999999998</v>
      </c>
      <c r="AP1279" s="3">
        <v>2.9249999999999998</v>
      </c>
      <c r="AQ1279" s="3">
        <v>2.9550000000000001</v>
      </c>
      <c r="AR1279" s="3">
        <v>3.8519999999999999</v>
      </c>
      <c r="AS1279" s="3">
        <v>1.2250000000000001</v>
      </c>
      <c r="AT1279" s="3">
        <v>3.0249999999999999</v>
      </c>
      <c r="AU1279" s="3">
        <v>2.9060000000000001</v>
      </c>
      <c r="AV1279" s="3">
        <v>3.2519999999999998</v>
      </c>
      <c r="AW1279" s="3">
        <v>3.25</v>
      </c>
      <c r="AX1279" s="3">
        <v>3.16</v>
      </c>
      <c r="AY1279" s="3">
        <v>3.0539999999999998</v>
      </c>
      <c r="AZ1279" s="3">
        <v>3</v>
      </c>
      <c r="BA1279">
        <v>3</v>
      </c>
      <c r="BB1279">
        <v>2017</v>
      </c>
    </row>
    <row r="1280" spans="1:54" hidden="1" x14ac:dyDescent="0.2">
      <c r="A1280">
        <v>522</v>
      </c>
      <c r="B1280" t="s">
        <v>533</v>
      </c>
      <c r="C1280" t="s">
        <v>297</v>
      </c>
      <c r="D1280" t="s">
        <v>166</v>
      </c>
      <c r="E1280" t="s">
        <v>293</v>
      </c>
      <c r="F1280" t="s">
        <v>296</v>
      </c>
      <c r="G1280" t="s">
        <v>295</v>
      </c>
      <c r="I1280" t="s">
        <v>923</v>
      </c>
      <c r="J1280" s="3" t="s">
        <v>215</v>
      </c>
      <c r="K1280" s="3" t="s">
        <v>215</v>
      </c>
      <c r="L1280" s="3" t="s">
        <v>215</v>
      </c>
      <c r="M1280" s="3" t="s">
        <v>215</v>
      </c>
      <c r="N1280" s="3" t="s">
        <v>215</v>
      </c>
      <c r="O1280" s="3" t="s">
        <v>215</v>
      </c>
      <c r="P1280" s="3" t="s">
        <v>215</v>
      </c>
      <c r="Q1280" s="3">
        <v>1.0029999999999999</v>
      </c>
      <c r="R1280" s="3">
        <v>1.3140000000000001</v>
      </c>
      <c r="S1280" s="3">
        <v>2.4830000000000001</v>
      </c>
      <c r="T1280" s="3">
        <v>6.2329999999999997</v>
      </c>
      <c r="U1280" s="3">
        <v>15.582000000000001</v>
      </c>
      <c r="V1280" s="3">
        <v>33.033999999999999</v>
      </c>
      <c r="W1280" s="3">
        <v>46.578000000000003</v>
      </c>
      <c r="X1280" s="3">
        <v>60.505000000000003</v>
      </c>
      <c r="Y1280" s="3">
        <v>59.38</v>
      </c>
      <c r="Z1280" s="3">
        <v>65.337999999999994</v>
      </c>
      <c r="AA1280" s="3">
        <v>76.242999999999995</v>
      </c>
      <c r="AB1280" s="3">
        <v>82.328999999999994</v>
      </c>
      <c r="AC1280" s="3">
        <v>82.477999999999994</v>
      </c>
      <c r="AD1280" s="3">
        <v>82.76</v>
      </c>
      <c r="AE1280" s="3">
        <v>82.323999999999998</v>
      </c>
      <c r="AF1280" s="3">
        <v>83.498999999999995</v>
      </c>
      <c r="AG1280" s="3">
        <v>83.463999999999999</v>
      </c>
      <c r="AH1280" s="3">
        <v>87.858000000000004</v>
      </c>
      <c r="AI1280" s="3">
        <v>95.248000000000005</v>
      </c>
      <c r="AJ1280" s="3">
        <v>99.248999999999995</v>
      </c>
      <c r="AK1280" s="3">
        <v>113.096</v>
      </c>
      <c r="AL1280" s="3">
        <v>127.256</v>
      </c>
      <c r="AM1280" s="3">
        <v>134.03200000000001</v>
      </c>
      <c r="AN1280" s="3">
        <v>138.245</v>
      </c>
      <c r="AO1280" s="3">
        <v>145.03</v>
      </c>
      <c r="AP1280" s="3">
        <v>148.714</v>
      </c>
      <c r="AQ1280" s="3">
        <v>155.66800000000001</v>
      </c>
      <c r="AR1280" s="3">
        <v>157.28700000000001</v>
      </c>
      <c r="AS1280" s="3">
        <v>161.75700000000001</v>
      </c>
      <c r="AT1280" s="3">
        <v>168.03399999999999</v>
      </c>
      <c r="AU1280" s="3">
        <v>171.78200000000001</v>
      </c>
      <c r="AV1280" s="3">
        <v>177.41300000000001</v>
      </c>
      <c r="AW1280" s="3">
        <v>183.13800000000001</v>
      </c>
      <c r="AX1280" s="3">
        <v>188.821</v>
      </c>
      <c r="AY1280" s="3">
        <v>194.565</v>
      </c>
      <c r="AZ1280" s="3">
        <v>200.40199999999999</v>
      </c>
      <c r="BA1280">
        <v>206.41399999999999</v>
      </c>
      <c r="BB1280">
        <v>2017</v>
      </c>
    </row>
    <row r="1281" spans="1:54" hidden="1" x14ac:dyDescent="0.2">
      <c r="A1281">
        <v>522</v>
      </c>
      <c r="B1281" t="s">
        <v>533</v>
      </c>
      <c r="C1281" t="s">
        <v>294</v>
      </c>
      <c r="D1281" t="s">
        <v>166</v>
      </c>
      <c r="E1281" t="s">
        <v>293</v>
      </c>
      <c r="F1281" t="s">
        <v>292</v>
      </c>
      <c r="G1281" t="s">
        <v>275</v>
      </c>
      <c r="I1281" t="s">
        <v>291</v>
      </c>
      <c r="J1281" s="3" t="s">
        <v>215</v>
      </c>
      <c r="K1281" s="3" t="s">
        <v>215</v>
      </c>
      <c r="L1281" s="3" t="s">
        <v>215</v>
      </c>
      <c r="M1281" s="3" t="s">
        <v>215</v>
      </c>
      <c r="N1281" s="3" t="s">
        <v>215</v>
      </c>
      <c r="O1281" s="3" t="s">
        <v>215</v>
      </c>
      <c r="P1281" s="3" t="s">
        <v>215</v>
      </c>
      <c r="Q1281" s="3" t="s">
        <v>215</v>
      </c>
      <c r="R1281" s="3">
        <v>31</v>
      </c>
      <c r="S1281" s="3">
        <v>89</v>
      </c>
      <c r="T1281" s="3">
        <v>151</v>
      </c>
      <c r="U1281" s="3">
        <v>150</v>
      </c>
      <c r="V1281" s="3">
        <v>112</v>
      </c>
      <c r="W1281" s="3">
        <v>41</v>
      </c>
      <c r="X1281" s="3">
        <v>29.902000000000001</v>
      </c>
      <c r="Y1281" s="3">
        <v>-1.859</v>
      </c>
      <c r="Z1281" s="3">
        <v>10.034000000000001</v>
      </c>
      <c r="AA1281" s="3">
        <v>16.690000000000001</v>
      </c>
      <c r="AB1281" s="3">
        <v>7.9820000000000002</v>
      </c>
      <c r="AC1281" s="3">
        <v>0.18099999999999999</v>
      </c>
      <c r="AD1281" s="3">
        <v>0.34100000000000003</v>
      </c>
      <c r="AE1281" s="3">
        <v>-0.52700000000000002</v>
      </c>
      <c r="AF1281" s="3">
        <v>1.427</v>
      </c>
      <c r="AG1281" s="3">
        <v>-4.2000000000000003E-2</v>
      </c>
      <c r="AH1281" s="3">
        <v>5.2649999999999997</v>
      </c>
      <c r="AI1281" s="3">
        <v>8.4109999999999996</v>
      </c>
      <c r="AJ1281" s="3">
        <v>4.2009999999999996</v>
      </c>
      <c r="AK1281" s="3">
        <v>13.952</v>
      </c>
      <c r="AL1281" s="3">
        <v>12.52</v>
      </c>
      <c r="AM1281" s="3">
        <v>5.3250000000000002</v>
      </c>
      <c r="AN1281" s="3">
        <v>3.1429999999999998</v>
      </c>
      <c r="AO1281" s="3">
        <v>4.9080000000000004</v>
      </c>
      <c r="AP1281" s="3">
        <v>2.54</v>
      </c>
      <c r="AQ1281" s="3">
        <v>4.6760000000000002</v>
      </c>
      <c r="AR1281" s="3">
        <v>1.04</v>
      </c>
      <c r="AS1281" s="3">
        <v>2.8420000000000001</v>
      </c>
      <c r="AT1281" s="3">
        <v>3.8809999999999998</v>
      </c>
      <c r="AU1281" s="3">
        <v>2.2309999999999999</v>
      </c>
      <c r="AV1281" s="3">
        <v>3.278</v>
      </c>
      <c r="AW1281" s="3">
        <v>3.2269999999999999</v>
      </c>
      <c r="AX1281" s="3">
        <v>3.1030000000000002</v>
      </c>
      <c r="AY1281" s="3">
        <v>3.0419999999999998</v>
      </c>
      <c r="AZ1281" s="3">
        <v>3</v>
      </c>
      <c r="BA1281">
        <v>3</v>
      </c>
      <c r="BB1281">
        <v>2017</v>
      </c>
    </row>
    <row r="1282" spans="1:54" hidden="1" x14ac:dyDescent="0.2">
      <c r="A1282">
        <v>522</v>
      </c>
      <c r="B1282" t="s">
        <v>533</v>
      </c>
      <c r="C1282" t="s">
        <v>290</v>
      </c>
      <c r="D1282" t="s">
        <v>166</v>
      </c>
      <c r="E1282" t="s">
        <v>289</v>
      </c>
      <c r="G1282" t="s">
        <v>288</v>
      </c>
    </row>
    <row r="1283" spans="1:54" hidden="1" x14ac:dyDescent="0.2">
      <c r="A1283">
        <v>522</v>
      </c>
      <c r="B1283" t="s">
        <v>533</v>
      </c>
      <c r="C1283" t="s">
        <v>287</v>
      </c>
      <c r="D1283" t="s">
        <v>166</v>
      </c>
      <c r="E1283" t="s">
        <v>286</v>
      </c>
      <c r="F1283" t="s">
        <v>285</v>
      </c>
      <c r="G1283" t="s">
        <v>275</v>
      </c>
      <c r="I1283" t="s">
        <v>924</v>
      </c>
      <c r="J1283" s="3" t="s">
        <v>215</v>
      </c>
      <c r="K1283" s="3" t="s">
        <v>215</v>
      </c>
      <c r="L1283" s="3" t="s">
        <v>215</v>
      </c>
      <c r="M1283" s="3" t="s">
        <v>215</v>
      </c>
      <c r="N1283" s="3" t="s">
        <v>215</v>
      </c>
      <c r="O1283" s="3" t="s">
        <v>215</v>
      </c>
      <c r="P1283" s="3" t="s">
        <v>215</v>
      </c>
      <c r="Q1283" s="3">
        <v>-1.8029999999999999</v>
      </c>
      <c r="R1283" s="3">
        <v>-3.4470000000000001</v>
      </c>
      <c r="S1283" s="3">
        <v>-0.189</v>
      </c>
      <c r="T1283" s="3">
        <v>-7.9989999999999997</v>
      </c>
      <c r="U1283" s="3">
        <v>36.307000000000002</v>
      </c>
      <c r="V1283" s="3">
        <v>6.0830000000000002</v>
      </c>
      <c r="W1283" s="3">
        <v>54.616999999999997</v>
      </c>
      <c r="X1283" s="3">
        <v>48.1</v>
      </c>
      <c r="Y1283" s="3" t="s">
        <v>355</v>
      </c>
      <c r="Z1283" s="3">
        <v>13.172000000000001</v>
      </c>
      <c r="AA1283" s="3">
        <v>11.428000000000001</v>
      </c>
      <c r="AB1283" s="3">
        <v>50.137</v>
      </c>
      <c r="AC1283" s="3">
        <v>34.817</v>
      </c>
      <c r="AD1283" s="3">
        <v>9.3409999999999993</v>
      </c>
      <c r="AE1283" s="3">
        <v>16.774999999999999</v>
      </c>
      <c r="AF1283" s="3">
        <v>13.281000000000001</v>
      </c>
      <c r="AG1283" s="3">
        <v>4.8120000000000003</v>
      </c>
      <c r="AH1283" s="3">
        <v>6.5519999999999996</v>
      </c>
      <c r="AI1283" s="3">
        <v>4.7060000000000004</v>
      </c>
      <c r="AJ1283" s="3">
        <v>10.500999999999999</v>
      </c>
      <c r="AK1283" s="3">
        <v>-11.39</v>
      </c>
      <c r="AL1283" s="3">
        <v>-7.6230000000000002</v>
      </c>
      <c r="AM1283" s="3">
        <v>10.010999999999999</v>
      </c>
      <c r="AN1283" s="3">
        <v>8.3849999999999998</v>
      </c>
      <c r="AO1283" s="3">
        <v>8.343</v>
      </c>
      <c r="AP1283" s="3">
        <v>7.8959999999999999</v>
      </c>
      <c r="AQ1283" s="3">
        <v>12.734</v>
      </c>
      <c r="AR1283" s="3">
        <v>7.1710000000000003</v>
      </c>
      <c r="AS1283" s="3">
        <v>10.477</v>
      </c>
      <c r="AT1283" s="3">
        <v>13.028</v>
      </c>
      <c r="AU1283" s="3">
        <v>9.6080000000000005</v>
      </c>
      <c r="AV1283" s="3">
        <v>8.6630000000000003</v>
      </c>
      <c r="AW1283" s="3">
        <v>7.851</v>
      </c>
      <c r="AX1283" s="3">
        <v>7.8150000000000004</v>
      </c>
      <c r="AY1283" s="3">
        <v>7.6079999999999997</v>
      </c>
      <c r="AZ1283" s="3">
        <v>6.78</v>
      </c>
      <c r="BA1283">
        <v>6.3959999999999999</v>
      </c>
      <c r="BB1283">
        <v>2016</v>
      </c>
    </row>
    <row r="1284" spans="1:54" hidden="1" x14ac:dyDescent="0.2">
      <c r="A1284">
        <v>522</v>
      </c>
      <c r="B1284" t="s">
        <v>533</v>
      </c>
      <c r="C1284" t="s">
        <v>284</v>
      </c>
      <c r="D1284" t="s">
        <v>166</v>
      </c>
      <c r="E1284" t="s">
        <v>283</v>
      </c>
      <c r="F1284" t="s">
        <v>282</v>
      </c>
      <c r="G1284" t="s">
        <v>275</v>
      </c>
      <c r="I1284" t="s">
        <v>924</v>
      </c>
      <c r="J1284" s="3" t="s">
        <v>215</v>
      </c>
      <c r="K1284" s="3" t="s">
        <v>215</v>
      </c>
      <c r="L1284" s="3" t="s">
        <v>215</v>
      </c>
      <c r="M1284" s="3" t="s">
        <v>215</v>
      </c>
      <c r="N1284" s="3" t="s">
        <v>215</v>
      </c>
      <c r="O1284" s="3" t="s">
        <v>215</v>
      </c>
      <c r="P1284" s="3" t="s">
        <v>215</v>
      </c>
      <c r="Q1284" s="3">
        <v>-2.9980000000000002</v>
      </c>
      <c r="R1284" s="3">
        <v>64.5</v>
      </c>
      <c r="S1284" s="3">
        <v>-0.505</v>
      </c>
      <c r="T1284" s="3">
        <v>-10.917999999999999</v>
      </c>
      <c r="U1284" s="3">
        <v>44.253</v>
      </c>
      <c r="V1284" s="3">
        <v>5</v>
      </c>
      <c r="W1284" s="3">
        <v>45.1</v>
      </c>
      <c r="X1284" s="3">
        <v>41.8</v>
      </c>
      <c r="Y1284" s="3" t="s">
        <v>355</v>
      </c>
      <c r="Z1284" s="3">
        <v>12.833</v>
      </c>
      <c r="AA1284" s="3">
        <v>11.428000000000001</v>
      </c>
      <c r="AB1284" s="3">
        <v>50.137</v>
      </c>
      <c r="AC1284" s="3">
        <v>34.817</v>
      </c>
      <c r="AD1284" s="3">
        <v>9.3409999999999993</v>
      </c>
      <c r="AE1284" s="3">
        <v>16.774999999999999</v>
      </c>
      <c r="AF1284" s="3">
        <v>13.281000000000001</v>
      </c>
      <c r="AG1284" s="3">
        <v>4.8120000000000003</v>
      </c>
      <c r="AH1284" s="3">
        <v>6.5519999999999996</v>
      </c>
      <c r="AI1284" s="3">
        <v>4.7060000000000004</v>
      </c>
      <c r="AJ1284" s="3">
        <v>10.500999999999999</v>
      </c>
      <c r="AK1284" s="3">
        <v>-11.39</v>
      </c>
      <c r="AL1284" s="3">
        <v>-7.6230000000000002</v>
      </c>
      <c r="AM1284" s="3">
        <v>10.010999999999999</v>
      </c>
      <c r="AN1284" s="3">
        <v>8.3849999999999998</v>
      </c>
      <c r="AO1284" s="3">
        <v>8.343</v>
      </c>
      <c r="AP1284" s="3">
        <v>7.8959999999999999</v>
      </c>
      <c r="AQ1284" s="3">
        <v>12.734</v>
      </c>
      <c r="AR1284" s="3">
        <v>7.1710000000000003</v>
      </c>
      <c r="AS1284" s="3">
        <v>17.928000000000001</v>
      </c>
      <c r="AT1284" s="3">
        <v>10.824</v>
      </c>
      <c r="AU1284" s="3">
        <v>5.3650000000000002</v>
      </c>
      <c r="AV1284" s="3">
        <v>9.5860000000000003</v>
      </c>
      <c r="AW1284" s="3">
        <v>8.74</v>
      </c>
      <c r="AX1284" s="3">
        <v>9.0120000000000005</v>
      </c>
      <c r="AY1284" s="3">
        <v>9.1560000000000006</v>
      </c>
      <c r="AZ1284" s="3">
        <v>7.97</v>
      </c>
      <c r="BA1284">
        <v>6.3959999999999999</v>
      </c>
      <c r="BB1284">
        <v>2016</v>
      </c>
    </row>
    <row r="1285" spans="1:54" hidden="1" x14ac:dyDescent="0.2">
      <c r="A1285">
        <v>522</v>
      </c>
      <c r="B1285" t="s">
        <v>533</v>
      </c>
      <c r="C1285" t="s">
        <v>281</v>
      </c>
      <c r="D1285" t="s">
        <v>166</v>
      </c>
      <c r="E1285" t="s">
        <v>280</v>
      </c>
      <c r="F1285" t="s">
        <v>279</v>
      </c>
      <c r="G1285" t="s">
        <v>275</v>
      </c>
      <c r="I1285" t="s">
        <v>924</v>
      </c>
      <c r="J1285" s="3" t="s">
        <v>215</v>
      </c>
      <c r="K1285" s="3" t="s">
        <v>215</v>
      </c>
      <c r="L1285" s="3" t="s">
        <v>215</v>
      </c>
      <c r="M1285" s="3" t="s">
        <v>215</v>
      </c>
      <c r="N1285" s="3" t="s">
        <v>215</v>
      </c>
      <c r="O1285" s="3" t="s">
        <v>215</v>
      </c>
      <c r="P1285" s="3" t="s">
        <v>215</v>
      </c>
      <c r="Q1285" s="3">
        <v>5.3650000000000002</v>
      </c>
      <c r="R1285" s="3">
        <v>84.893000000000001</v>
      </c>
      <c r="S1285" s="3">
        <v>54.963999999999999</v>
      </c>
      <c r="T1285" s="3">
        <v>12.215</v>
      </c>
      <c r="U1285" s="3">
        <v>139.68</v>
      </c>
      <c r="V1285" s="3">
        <v>14.638999999999999</v>
      </c>
      <c r="W1285" s="3">
        <v>1.7849999999999999</v>
      </c>
      <c r="X1285" s="3">
        <v>94.3</v>
      </c>
      <c r="Y1285" s="3" t="s">
        <v>355</v>
      </c>
      <c r="Z1285" s="3">
        <v>-46.991</v>
      </c>
      <c r="AA1285" s="3">
        <v>163.22900000000001</v>
      </c>
      <c r="AB1285" s="3">
        <v>-5.4989999999999997</v>
      </c>
      <c r="AC1285" s="3">
        <v>21.981000000000002</v>
      </c>
      <c r="AD1285" s="3">
        <v>24.968</v>
      </c>
      <c r="AE1285" s="3">
        <v>23.738</v>
      </c>
      <c r="AF1285" s="3">
        <v>9.4369999999999994</v>
      </c>
      <c r="AG1285" s="3">
        <v>8.2639999999999993</v>
      </c>
      <c r="AH1285" s="3">
        <v>21.837</v>
      </c>
      <c r="AI1285" s="3">
        <v>8.77</v>
      </c>
      <c r="AJ1285" s="3">
        <v>18.771999999999998</v>
      </c>
      <c r="AK1285" s="3">
        <v>-3.0619999999999998</v>
      </c>
      <c r="AL1285" s="3">
        <v>2.1749999999999998</v>
      </c>
      <c r="AM1285" s="3">
        <v>-4.96</v>
      </c>
      <c r="AN1285" s="3">
        <v>33.853999999999999</v>
      </c>
      <c r="AO1285" s="3">
        <v>15.848000000000001</v>
      </c>
      <c r="AP1285" s="3">
        <v>25.981000000000002</v>
      </c>
      <c r="AQ1285" s="3">
        <v>16.350000000000001</v>
      </c>
      <c r="AR1285" s="3">
        <v>13.853</v>
      </c>
      <c r="AS1285" s="3">
        <v>12.638</v>
      </c>
      <c r="AT1285" s="3">
        <v>14.507999999999999</v>
      </c>
      <c r="AU1285" s="3">
        <v>10.831</v>
      </c>
      <c r="AV1285" s="3">
        <v>11.175000000000001</v>
      </c>
      <c r="AW1285" s="3">
        <v>10.481</v>
      </c>
      <c r="AX1285" s="3">
        <v>11.08</v>
      </c>
      <c r="AY1285" s="3">
        <v>10.39</v>
      </c>
      <c r="AZ1285" s="3">
        <v>8.8870000000000005</v>
      </c>
      <c r="BA1285">
        <v>8.4920000000000009</v>
      </c>
      <c r="BB1285">
        <v>2016</v>
      </c>
    </row>
    <row r="1286" spans="1:54" hidden="1" x14ac:dyDescent="0.2">
      <c r="A1286">
        <v>522</v>
      </c>
      <c r="B1286" t="s">
        <v>533</v>
      </c>
      <c r="C1286" t="s">
        <v>278</v>
      </c>
      <c r="D1286" t="s">
        <v>166</v>
      </c>
      <c r="E1286" t="s">
        <v>277</v>
      </c>
      <c r="F1286" t="s">
        <v>276</v>
      </c>
      <c r="G1286" t="s">
        <v>275</v>
      </c>
      <c r="I1286" t="s">
        <v>924</v>
      </c>
      <c r="J1286" s="3" t="s">
        <v>215</v>
      </c>
      <c r="K1286" s="3" t="s">
        <v>215</v>
      </c>
      <c r="L1286" s="3" t="s">
        <v>215</v>
      </c>
      <c r="M1286" s="3" t="s">
        <v>215</v>
      </c>
      <c r="N1286" s="3" t="s">
        <v>215</v>
      </c>
      <c r="O1286" s="3" t="s">
        <v>215</v>
      </c>
      <c r="P1286" s="3" t="s">
        <v>215</v>
      </c>
      <c r="Q1286" s="3">
        <v>12.347</v>
      </c>
      <c r="R1286" s="3">
        <v>582.99300000000005</v>
      </c>
      <c r="S1286" s="3">
        <v>55.5</v>
      </c>
      <c r="T1286" s="3">
        <v>11.736000000000001</v>
      </c>
      <c r="U1286" s="3">
        <v>130.107</v>
      </c>
      <c r="V1286" s="3">
        <v>3.9780000000000002</v>
      </c>
      <c r="W1286" s="3">
        <v>-8.0760000000000005</v>
      </c>
      <c r="X1286" s="3">
        <v>123.8</v>
      </c>
      <c r="Y1286" s="3" t="s">
        <v>355</v>
      </c>
      <c r="Z1286" s="3">
        <v>0</v>
      </c>
      <c r="AA1286" s="3">
        <v>117.21</v>
      </c>
      <c r="AB1286" s="3">
        <v>-12.348000000000001</v>
      </c>
      <c r="AC1286" s="3">
        <v>25.186</v>
      </c>
      <c r="AD1286" s="3">
        <v>28.88</v>
      </c>
      <c r="AE1286" s="3">
        <v>25.949000000000002</v>
      </c>
      <c r="AF1286" s="3">
        <v>9.8710000000000004</v>
      </c>
      <c r="AG1286" s="3">
        <v>1.484</v>
      </c>
      <c r="AH1286" s="3">
        <v>26.484999999999999</v>
      </c>
      <c r="AI1286" s="3">
        <v>14.97</v>
      </c>
      <c r="AJ1286" s="3">
        <v>15.656000000000001</v>
      </c>
      <c r="AK1286" s="3">
        <v>4.0129999999999999</v>
      </c>
      <c r="AL1286" s="3">
        <v>2.3940000000000001</v>
      </c>
      <c r="AM1286" s="3">
        <v>0.76300000000000001</v>
      </c>
      <c r="AN1286" s="3">
        <v>25.54</v>
      </c>
      <c r="AO1286" s="3">
        <v>23.228999999999999</v>
      </c>
      <c r="AP1286" s="3">
        <v>26.605</v>
      </c>
      <c r="AQ1286" s="3">
        <v>16.773</v>
      </c>
      <c r="AR1286" s="3">
        <v>13.196</v>
      </c>
      <c r="AS1286" s="3">
        <v>8.1430000000000007</v>
      </c>
      <c r="AT1286" s="3">
        <v>13.443</v>
      </c>
      <c r="AU1286" s="3">
        <v>10.831</v>
      </c>
      <c r="AV1286" s="3">
        <v>11.175000000000001</v>
      </c>
      <c r="AW1286" s="3">
        <v>10.481</v>
      </c>
      <c r="AX1286" s="3">
        <v>11.08</v>
      </c>
      <c r="AY1286" s="3">
        <v>10.39</v>
      </c>
      <c r="AZ1286" s="3">
        <v>8.8870000000000005</v>
      </c>
      <c r="BA1286">
        <v>8.4920000000000009</v>
      </c>
      <c r="BB1286">
        <v>2016</v>
      </c>
    </row>
    <row r="1287" spans="1:54" hidden="1" x14ac:dyDescent="0.2">
      <c r="A1287">
        <v>522</v>
      </c>
      <c r="B1287" t="s">
        <v>533</v>
      </c>
      <c r="C1287" t="s">
        <v>274</v>
      </c>
      <c r="D1287" t="s">
        <v>166</v>
      </c>
      <c r="E1287" t="s">
        <v>273</v>
      </c>
      <c r="F1287" t="s">
        <v>272</v>
      </c>
      <c r="G1287" t="s">
        <v>271</v>
      </c>
    </row>
    <row r="1288" spans="1:54" hidden="1" x14ac:dyDescent="0.2">
      <c r="A1288">
        <v>522</v>
      </c>
      <c r="B1288" t="s">
        <v>533</v>
      </c>
      <c r="C1288" t="s">
        <v>270</v>
      </c>
      <c r="D1288" t="s">
        <v>166</v>
      </c>
      <c r="E1288" t="s">
        <v>269</v>
      </c>
      <c r="F1288" t="s">
        <v>268</v>
      </c>
      <c r="G1288" t="s">
        <v>264</v>
      </c>
      <c r="H1288" t="s">
        <v>263</v>
      </c>
    </row>
    <row r="1289" spans="1:54" hidden="1" x14ac:dyDescent="0.2">
      <c r="A1289">
        <v>522</v>
      </c>
      <c r="B1289" t="s">
        <v>533</v>
      </c>
      <c r="C1289" t="s">
        <v>267</v>
      </c>
      <c r="D1289" t="s">
        <v>166</v>
      </c>
      <c r="E1289" t="s">
        <v>266</v>
      </c>
      <c r="F1289" t="s">
        <v>265</v>
      </c>
      <c r="G1289" t="s">
        <v>264</v>
      </c>
      <c r="H1289" t="s">
        <v>263</v>
      </c>
      <c r="I1289" t="s">
        <v>925</v>
      </c>
      <c r="J1289" s="3" t="s">
        <v>215</v>
      </c>
      <c r="K1289" s="3" t="s">
        <v>215</v>
      </c>
      <c r="L1289" s="3" t="s">
        <v>215</v>
      </c>
      <c r="M1289" s="3" t="s">
        <v>215</v>
      </c>
      <c r="N1289" s="3" t="s">
        <v>215</v>
      </c>
      <c r="O1289" s="3" t="s">
        <v>215</v>
      </c>
      <c r="P1289" s="3">
        <v>7.99</v>
      </c>
      <c r="Q1289" s="3">
        <v>8.2279999999999998</v>
      </c>
      <c r="R1289" s="3">
        <v>8.4670000000000005</v>
      </c>
      <c r="S1289" s="3">
        <v>8.7240000000000002</v>
      </c>
      <c r="T1289" s="3">
        <v>9.0090000000000003</v>
      </c>
      <c r="U1289" s="3">
        <v>9.3239999999999998</v>
      </c>
      <c r="V1289" s="3">
        <v>9.6590000000000007</v>
      </c>
      <c r="W1289" s="3">
        <v>10.007</v>
      </c>
      <c r="X1289" s="3">
        <v>10.43</v>
      </c>
      <c r="Y1289" s="3">
        <v>10.769</v>
      </c>
      <c r="Z1289" s="3">
        <v>11.090999999999999</v>
      </c>
      <c r="AA1289" s="3">
        <v>11.396000000000001</v>
      </c>
      <c r="AB1289" s="3">
        <v>11.685</v>
      </c>
      <c r="AC1289" s="3">
        <v>11.96</v>
      </c>
      <c r="AD1289" s="3">
        <v>12.223000000000001</v>
      </c>
      <c r="AE1289" s="3">
        <v>12.473000000000001</v>
      </c>
      <c r="AF1289" s="3">
        <v>12.709</v>
      </c>
      <c r="AG1289" s="3">
        <v>12.933999999999999</v>
      </c>
      <c r="AH1289" s="3">
        <v>13.148999999999999</v>
      </c>
      <c r="AI1289" s="3">
        <v>13.356</v>
      </c>
      <c r="AJ1289" s="3">
        <v>13.555</v>
      </c>
      <c r="AK1289" s="3">
        <v>13.747</v>
      </c>
      <c r="AL1289" s="3">
        <v>13.941000000000001</v>
      </c>
      <c r="AM1289" s="3">
        <v>14.144</v>
      </c>
      <c r="AN1289" s="3">
        <v>14.365</v>
      </c>
      <c r="AO1289" s="3">
        <v>14.605</v>
      </c>
      <c r="AP1289" s="3">
        <v>14.864000000000001</v>
      </c>
      <c r="AQ1289" s="3">
        <v>15.087</v>
      </c>
      <c r="AR1289" s="3">
        <v>15.313000000000001</v>
      </c>
      <c r="AS1289" s="3">
        <v>15.542999999999999</v>
      </c>
      <c r="AT1289" s="3">
        <v>15.776</v>
      </c>
      <c r="AU1289" s="3">
        <v>16.013000000000002</v>
      </c>
      <c r="AV1289" s="3">
        <v>16.253</v>
      </c>
      <c r="AW1289" s="3">
        <v>16.497</v>
      </c>
      <c r="AX1289" s="3">
        <v>16.744</v>
      </c>
      <c r="AY1289" s="3">
        <v>16.995000000000001</v>
      </c>
      <c r="AZ1289" s="3">
        <v>17.25</v>
      </c>
      <c r="BA1289">
        <v>17.509</v>
      </c>
      <c r="BB1289">
        <v>2012</v>
      </c>
    </row>
    <row r="1290" spans="1:54" hidden="1" x14ac:dyDescent="0.2">
      <c r="A1290">
        <v>522</v>
      </c>
      <c r="B1290" t="s">
        <v>533</v>
      </c>
      <c r="C1290" t="s">
        <v>262</v>
      </c>
      <c r="D1290" t="s">
        <v>166</v>
      </c>
      <c r="E1290" t="s">
        <v>260</v>
      </c>
      <c r="F1290" t="s">
        <v>259</v>
      </c>
      <c r="G1290" t="s">
        <v>225</v>
      </c>
      <c r="H1290" t="s">
        <v>222</v>
      </c>
      <c r="I1290" t="s">
        <v>926</v>
      </c>
      <c r="J1290" s="3" t="s">
        <v>215</v>
      </c>
      <c r="K1290" s="3" t="s">
        <v>215</v>
      </c>
      <c r="L1290" s="3" t="s">
        <v>215</v>
      </c>
      <c r="M1290" s="3" t="s">
        <v>215</v>
      </c>
      <c r="N1290" s="3" t="s">
        <v>215</v>
      </c>
      <c r="O1290" s="3" t="s">
        <v>215</v>
      </c>
      <c r="P1290" s="3" t="s">
        <v>215</v>
      </c>
      <c r="Q1290" s="3" t="s">
        <v>215</v>
      </c>
      <c r="R1290" s="3" t="s">
        <v>215</v>
      </c>
      <c r="S1290" s="3" t="s">
        <v>215</v>
      </c>
      <c r="T1290" s="3" t="s">
        <v>215</v>
      </c>
      <c r="U1290" s="3" t="s">
        <v>215</v>
      </c>
      <c r="V1290" s="3" t="s">
        <v>215</v>
      </c>
      <c r="W1290" s="3" t="s">
        <v>215</v>
      </c>
      <c r="X1290" s="3" t="s">
        <v>215</v>
      </c>
      <c r="Y1290" s="3" t="s">
        <v>215</v>
      </c>
      <c r="Z1290" s="3">
        <v>748.03499999999997</v>
      </c>
      <c r="AA1290" s="3">
        <v>881.96</v>
      </c>
      <c r="AB1290" s="3">
        <v>943.25300000000004</v>
      </c>
      <c r="AC1290" s="3">
        <v>1338.1030000000001</v>
      </c>
      <c r="AD1290" s="3">
        <v>1440.556</v>
      </c>
      <c r="AE1290" s="3">
        <v>1561.181</v>
      </c>
      <c r="AF1290" s="3">
        <v>1761.7539999999999</v>
      </c>
      <c r="AG1290" s="3">
        <v>1775.7550000000001</v>
      </c>
      <c r="AH1290" s="3">
        <v>2208.8249999999998</v>
      </c>
      <c r="AI1290" s="3">
        <v>3077.0169999999998</v>
      </c>
      <c r="AJ1290" s="3">
        <v>3814.7640000000001</v>
      </c>
      <c r="AK1290" s="3">
        <v>5302</v>
      </c>
      <c r="AL1290" s="3">
        <v>6666.83</v>
      </c>
      <c r="AM1290" s="3">
        <v>6806.6750000000002</v>
      </c>
      <c r="AN1290" s="3">
        <v>8022.96</v>
      </c>
      <c r="AO1290" s="3">
        <v>8113.8720000000003</v>
      </c>
      <c r="AP1290" s="3">
        <v>9589.6759999999995</v>
      </c>
      <c r="AQ1290" s="3">
        <v>11371.602999999999</v>
      </c>
      <c r="AR1290" s="3">
        <v>13395.288</v>
      </c>
      <c r="AS1290" s="3">
        <v>13838.212</v>
      </c>
      <c r="AT1290" s="3">
        <v>16214.107</v>
      </c>
      <c r="AU1290" s="3">
        <v>17616.646000000001</v>
      </c>
      <c r="AV1290" s="3">
        <v>19538.611000000001</v>
      </c>
      <c r="AW1290" s="3">
        <v>21796.275000000001</v>
      </c>
      <c r="AX1290" s="3">
        <v>24469.992999999999</v>
      </c>
      <c r="AY1290" s="3">
        <v>27046.481</v>
      </c>
      <c r="AZ1290" s="3">
        <v>29996.393</v>
      </c>
      <c r="BA1290">
        <v>33541.731</v>
      </c>
      <c r="BB1290">
        <v>2016</v>
      </c>
    </row>
    <row r="1291" spans="1:54" hidden="1" x14ac:dyDescent="0.2">
      <c r="A1291">
        <v>522</v>
      </c>
      <c r="B1291" t="s">
        <v>533</v>
      </c>
      <c r="C1291" t="s">
        <v>261</v>
      </c>
      <c r="D1291" t="s">
        <v>166</v>
      </c>
      <c r="E1291" t="s">
        <v>260</v>
      </c>
      <c r="F1291" t="s">
        <v>259</v>
      </c>
      <c r="G1291" t="s">
        <v>217</v>
      </c>
      <c r="I1291" t="s">
        <v>258</v>
      </c>
      <c r="J1291" s="3" t="s">
        <v>215</v>
      </c>
      <c r="K1291" s="3" t="s">
        <v>215</v>
      </c>
      <c r="L1291" s="3" t="s">
        <v>215</v>
      </c>
      <c r="M1291" s="3" t="s">
        <v>215</v>
      </c>
      <c r="N1291" s="3" t="s">
        <v>215</v>
      </c>
      <c r="O1291" s="3" t="s">
        <v>215</v>
      </c>
      <c r="P1291" s="3" t="s">
        <v>215</v>
      </c>
      <c r="Q1291" s="3" t="s">
        <v>215</v>
      </c>
      <c r="R1291" s="3" t="s">
        <v>215</v>
      </c>
      <c r="S1291" s="3" t="s">
        <v>215</v>
      </c>
      <c r="T1291" s="3" t="s">
        <v>215</v>
      </c>
      <c r="U1291" s="3" t="s">
        <v>215</v>
      </c>
      <c r="V1291" s="3" t="s">
        <v>215</v>
      </c>
      <c r="W1291" s="3" t="s">
        <v>215</v>
      </c>
      <c r="X1291" s="3" t="s">
        <v>215</v>
      </c>
      <c r="Y1291" s="3" t="s">
        <v>215</v>
      </c>
      <c r="Z1291" s="3">
        <v>8.1289999999999996</v>
      </c>
      <c r="AA1291" s="3">
        <v>8.6929999999999996</v>
      </c>
      <c r="AB1291" s="3">
        <v>8.048</v>
      </c>
      <c r="AC1291" s="3">
        <v>10.004</v>
      </c>
      <c r="AD1291" s="3">
        <v>10.228999999999999</v>
      </c>
      <c r="AE1291" s="3">
        <v>9.9860000000000007</v>
      </c>
      <c r="AF1291" s="3">
        <v>10.499000000000001</v>
      </c>
      <c r="AG1291" s="3">
        <v>9.58</v>
      </c>
      <c r="AH1291" s="3">
        <v>10.303000000000001</v>
      </c>
      <c r="AI1291" s="3">
        <v>11.948</v>
      </c>
      <c r="AJ1291" s="3">
        <v>12.78</v>
      </c>
      <c r="AK1291" s="3">
        <v>15.13</v>
      </c>
      <c r="AL1291" s="3">
        <v>15.885</v>
      </c>
      <c r="AM1291" s="3">
        <v>15.808999999999999</v>
      </c>
      <c r="AN1291" s="3">
        <v>17.053000000000001</v>
      </c>
      <c r="AO1291" s="3">
        <v>15.583</v>
      </c>
      <c r="AP1291" s="3">
        <v>16.928000000000001</v>
      </c>
      <c r="AQ1291" s="3">
        <v>18.515999999999998</v>
      </c>
      <c r="AR1291" s="3">
        <v>19.849</v>
      </c>
      <c r="AS1291" s="3">
        <v>18.777999999999999</v>
      </c>
      <c r="AT1291" s="3">
        <v>19.844999999999999</v>
      </c>
      <c r="AU1291" s="3">
        <v>19.504000000000001</v>
      </c>
      <c r="AV1291" s="3">
        <v>19.544</v>
      </c>
      <c r="AW1291" s="3">
        <v>19.728999999999999</v>
      </c>
      <c r="AX1291" s="3">
        <v>20.106999999999999</v>
      </c>
      <c r="AY1291" s="3">
        <v>20.204999999999998</v>
      </c>
      <c r="AZ1291" s="3">
        <v>20.422999999999998</v>
      </c>
      <c r="BA1291">
        <v>20.815999999999999</v>
      </c>
      <c r="BB1291">
        <v>2016</v>
      </c>
    </row>
    <row r="1292" spans="1:54" hidden="1" x14ac:dyDescent="0.2">
      <c r="A1292">
        <v>522</v>
      </c>
      <c r="B1292" t="s">
        <v>533</v>
      </c>
      <c r="C1292" t="s">
        <v>257</v>
      </c>
      <c r="D1292" t="s">
        <v>166</v>
      </c>
      <c r="E1292" t="s">
        <v>255</v>
      </c>
      <c r="F1292" t="s">
        <v>254</v>
      </c>
      <c r="G1292" t="s">
        <v>225</v>
      </c>
      <c r="H1292" t="s">
        <v>222</v>
      </c>
      <c r="I1292" t="s">
        <v>926</v>
      </c>
      <c r="J1292" s="3" t="s">
        <v>215</v>
      </c>
      <c r="K1292" s="3" t="s">
        <v>215</v>
      </c>
      <c r="L1292" s="3" t="s">
        <v>215</v>
      </c>
      <c r="M1292" s="3" t="s">
        <v>215</v>
      </c>
      <c r="N1292" s="3" t="s">
        <v>215</v>
      </c>
      <c r="O1292" s="3" t="s">
        <v>215</v>
      </c>
      <c r="P1292" s="3" t="s">
        <v>215</v>
      </c>
      <c r="Q1292" s="3" t="s">
        <v>215</v>
      </c>
      <c r="R1292" s="3" t="s">
        <v>215</v>
      </c>
      <c r="S1292" s="3" t="s">
        <v>215</v>
      </c>
      <c r="T1292" s="3" t="s">
        <v>215</v>
      </c>
      <c r="U1292" s="3" t="s">
        <v>215</v>
      </c>
      <c r="V1292" s="3" t="s">
        <v>215</v>
      </c>
      <c r="W1292" s="3" t="s">
        <v>215</v>
      </c>
      <c r="X1292" s="3" t="s">
        <v>215</v>
      </c>
      <c r="Y1292" s="3" t="s">
        <v>215</v>
      </c>
      <c r="Z1292" s="3">
        <v>1441.472</v>
      </c>
      <c r="AA1292" s="3">
        <v>1259.7539999999999</v>
      </c>
      <c r="AB1292" s="3">
        <v>1571.1990000000001</v>
      </c>
      <c r="AC1292" s="3">
        <v>1846.72</v>
      </c>
      <c r="AD1292" s="3">
        <v>2118.6979999999999</v>
      </c>
      <c r="AE1292" s="3">
        <v>2365.7310000000002</v>
      </c>
      <c r="AF1292" s="3">
        <v>2832.527</v>
      </c>
      <c r="AG1292" s="3">
        <v>2919.1</v>
      </c>
      <c r="AH1292" s="3">
        <v>2972.355</v>
      </c>
      <c r="AI1292" s="3">
        <v>3175.9720000000002</v>
      </c>
      <c r="AJ1292" s="3">
        <v>3866.2159999999999</v>
      </c>
      <c r="AK1292" s="3">
        <v>5047.3320000000003</v>
      </c>
      <c r="AL1292" s="3">
        <v>6455.6890000000003</v>
      </c>
      <c r="AM1292" s="3">
        <v>8551.5460000000003</v>
      </c>
      <c r="AN1292" s="3">
        <v>9363.0040000000008</v>
      </c>
      <c r="AO1292" s="3">
        <v>10236.209999999999</v>
      </c>
      <c r="AP1292" s="3">
        <v>11740.6</v>
      </c>
      <c r="AQ1292" s="3">
        <v>12686.037</v>
      </c>
      <c r="AR1292" s="3">
        <v>14159.880999999999</v>
      </c>
      <c r="AS1292" s="3">
        <v>14999.663</v>
      </c>
      <c r="AT1292" s="3">
        <v>17593.775000000001</v>
      </c>
      <c r="AU1292" s="3">
        <v>20888.921999999999</v>
      </c>
      <c r="AV1292" s="3">
        <v>24368.362000000001</v>
      </c>
      <c r="AW1292" s="3">
        <v>26952.774000000001</v>
      </c>
      <c r="AX1292" s="3">
        <v>29676.837</v>
      </c>
      <c r="AY1292" s="3">
        <v>32681.953000000001</v>
      </c>
      <c r="AZ1292" s="3">
        <v>35919.934999999998</v>
      </c>
      <c r="BA1292">
        <v>39823.334000000003</v>
      </c>
      <c r="BB1292">
        <v>2016</v>
      </c>
    </row>
    <row r="1293" spans="1:54" hidden="1" x14ac:dyDescent="0.2">
      <c r="A1293">
        <v>522</v>
      </c>
      <c r="B1293" t="s">
        <v>533</v>
      </c>
      <c r="C1293" t="s">
        <v>256</v>
      </c>
      <c r="D1293" t="s">
        <v>166</v>
      </c>
      <c r="E1293" t="s">
        <v>255</v>
      </c>
      <c r="F1293" t="s">
        <v>254</v>
      </c>
      <c r="G1293" t="s">
        <v>217</v>
      </c>
      <c r="I1293" t="s">
        <v>253</v>
      </c>
      <c r="J1293" s="3" t="s">
        <v>215</v>
      </c>
      <c r="K1293" s="3" t="s">
        <v>215</v>
      </c>
      <c r="L1293" s="3" t="s">
        <v>215</v>
      </c>
      <c r="M1293" s="3" t="s">
        <v>215</v>
      </c>
      <c r="N1293" s="3" t="s">
        <v>215</v>
      </c>
      <c r="O1293" s="3" t="s">
        <v>215</v>
      </c>
      <c r="P1293" s="3" t="s">
        <v>215</v>
      </c>
      <c r="Q1293" s="3" t="s">
        <v>215</v>
      </c>
      <c r="R1293" s="3" t="s">
        <v>215</v>
      </c>
      <c r="S1293" s="3" t="s">
        <v>215</v>
      </c>
      <c r="T1293" s="3" t="s">
        <v>215</v>
      </c>
      <c r="U1293" s="3" t="s">
        <v>215</v>
      </c>
      <c r="V1293" s="3" t="s">
        <v>215</v>
      </c>
      <c r="W1293" s="3" t="s">
        <v>215</v>
      </c>
      <c r="X1293" s="3" t="s">
        <v>215</v>
      </c>
      <c r="Y1293" s="3" t="s">
        <v>215</v>
      </c>
      <c r="Z1293" s="3">
        <v>15.664999999999999</v>
      </c>
      <c r="AA1293" s="3">
        <v>12.417</v>
      </c>
      <c r="AB1293" s="3">
        <v>13.406000000000001</v>
      </c>
      <c r="AC1293" s="3">
        <v>13.805999999999999</v>
      </c>
      <c r="AD1293" s="3">
        <v>15.045</v>
      </c>
      <c r="AE1293" s="3">
        <v>15.132999999999999</v>
      </c>
      <c r="AF1293" s="3">
        <v>16.88</v>
      </c>
      <c r="AG1293" s="3">
        <v>15.749000000000001</v>
      </c>
      <c r="AH1293" s="3">
        <v>13.865</v>
      </c>
      <c r="AI1293" s="3">
        <v>12.332000000000001</v>
      </c>
      <c r="AJ1293" s="3">
        <v>12.952</v>
      </c>
      <c r="AK1293" s="3">
        <v>14.404</v>
      </c>
      <c r="AL1293" s="3">
        <v>15.382</v>
      </c>
      <c r="AM1293" s="3">
        <v>19.861000000000001</v>
      </c>
      <c r="AN1293" s="3">
        <v>19.901</v>
      </c>
      <c r="AO1293" s="3">
        <v>19.658999999999999</v>
      </c>
      <c r="AP1293" s="3">
        <v>20.725000000000001</v>
      </c>
      <c r="AQ1293" s="3">
        <v>20.657</v>
      </c>
      <c r="AR1293" s="3">
        <v>20.981999999999999</v>
      </c>
      <c r="AS1293" s="3">
        <v>20.353999999999999</v>
      </c>
      <c r="AT1293" s="3">
        <v>21.533999999999999</v>
      </c>
      <c r="AU1293" s="3">
        <v>23.126000000000001</v>
      </c>
      <c r="AV1293" s="3">
        <v>24.376000000000001</v>
      </c>
      <c r="AW1293" s="3">
        <v>24.396000000000001</v>
      </c>
      <c r="AX1293" s="3">
        <v>24.385000000000002</v>
      </c>
      <c r="AY1293" s="3">
        <v>24.414999999999999</v>
      </c>
      <c r="AZ1293" s="3">
        <v>24.456</v>
      </c>
      <c r="BA1293">
        <v>24.713999999999999</v>
      </c>
      <c r="BB1293">
        <v>2016</v>
      </c>
    </row>
    <row r="1294" spans="1:54" hidden="1" x14ac:dyDescent="0.2">
      <c r="A1294">
        <v>522</v>
      </c>
      <c r="B1294" t="s">
        <v>533</v>
      </c>
      <c r="C1294" t="s">
        <v>252</v>
      </c>
      <c r="D1294" t="s">
        <v>166</v>
      </c>
      <c r="E1294" t="s">
        <v>250</v>
      </c>
      <c r="F1294" t="s">
        <v>249</v>
      </c>
      <c r="G1294" t="s">
        <v>225</v>
      </c>
      <c r="H1294" t="s">
        <v>222</v>
      </c>
      <c r="I1294" t="s">
        <v>926</v>
      </c>
      <c r="J1294" s="3" t="s">
        <v>215</v>
      </c>
      <c r="K1294" s="3" t="s">
        <v>215</v>
      </c>
      <c r="L1294" s="3" t="s">
        <v>215</v>
      </c>
      <c r="M1294" s="3" t="s">
        <v>215</v>
      </c>
      <c r="N1294" s="3" t="s">
        <v>215</v>
      </c>
      <c r="O1294" s="3" t="s">
        <v>215</v>
      </c>
      <c r="P1294" s="3" t="s">
        <v>215</v>
      </c>
      <c r="Q1294" s="3" t="s">
        <v>215</v>
      </c>
      <c r="R1294" s="3" t="s">
        <v>215</v>
      </c>
      <c r="S1294" s="3" t="s">
        <v>215</v>
      </c>
      <c r="T1294" s="3" t="s">
        <v>215</v>
      </c>
      <c r="U1294" s="3" t="s">
        <v>215</v>
      </c>
      <c r="V1294" s="3" t="s">
        <v>215</v>
      </c>
      <c r="W1294" s="3" t="s">
        <v>215</v>
      </c>
      <c r="X1294" s="3" t="s">
        <v>215</v>
      </c>
      <c r="Y1294" s="3" t="s">
        <v>215</v>
      </c>
      <c r="Z1294" s="3">
        <v>-693.43700000000001</v>
      </c>
      <c r="AA1294" s="3">
        <v>-377.79399999999998</v>
      </c>
      <c r="AB1294" s="3">
        <v>-627.94600000000003</v>
      </c>
      <c r="AC1294" s="3">
        <v>-508.61700000000002</v>
      </c>
      <c r="AD1294" s="3">
        <v>-678.14200000000005</v>
      </c>
      <c r="AE1294" s="3">
        <v>-804.55</v>
      </c>
      <c r="AF1294" s="3">
        <v>-1070.7729999999999</v>
      </c>
      <c r="AG1294" s="3">
        <v>-1143.345</v>
      </c>
      <c r="AH1294" s="3">
        <v>-763.529</v>
      </c>
      <c r="AI1294" s="3">
        <v>-98.954999999999998</v>
      </c>
      <c r="AJ1294" s="3">
        <v>-51.451999999999998</v>
      </c>
      <c r="AK1294" s="3">
        <v>254.66800000000001</v>
      </c>
      <c r="AL1294" s="3">
        <v>211.14099999999999</v>
      </c>
      <c r="AM1294" s="3">
        <v>-1744.8710000000001</v>
      </c>
      <c r="AN1294" s="3">
        <v>-1340.0440000000001</v>
      </c>
      <c r="AO1294" s="3">
        <v>-2122.3380000000002</v>
      </c>
      <c r="AP1294" s="3">
        <v>-2150.9229999999998</v>
      </c>
      <c r="AQ1294" s="3">
        <v>-1314.434</v>
      </c>
      <c r="AR1294" s="3">
        <v>-764.59299999999996</v>
      </c>
      <c r="AS1294" s="3">
        <v>-1161.45</v>
      </c>
      <c r="AT1294" s="3">
        <v>-1379.6679999999999</v>
      </c>
      <c r="AU1294" s="3">
        <v>-3272.2759999999998</v>
      </c>
      <c r="AV1294" s="3">
        <v>-4829.7520000000004</v>
      </c>
      <c r="AW1294" s="3">
        <v>-5156.4989999999998</v>
      </c>
      <c r="AX1294" s="3">
        <v>-5206.8450000000003</v>
      </c>
      <c r="AY1294" s="3">
        <v>-5635.473</v>
      </c>
      <c r="AZ1294" s="3">
        <v>-5923.5420000000004</v>
      </c>
      <c r="BA1294">
        <v>-6281.6030000000001</v>
      </c>
      <c r="BB1294">
        <v>2016</v>
      </c>
    </row>
    <row r="1295" spans="1:54" hidden="1" x14ac:dyDescent="0.2">
      <c r="A1295">
        <v>522</v>
      </c>
      <c r="B1295" t="s">
        <v>533</v>
      </c>
      <c r="C1295" t="s">
        <v>251</v>
      </c>
      <c r="D1295" t="s">
        <v>166</v>
      </c>
      <c r="E1295" t="s">
        <v>250</v>
      </c>
      <c r="F1295" t="s">
        <v>249</v>
      </c>
      <c r="G1295" t="s">
        <v>217</v>
      </c>
      <c r="I1295" t="s">
        <v>248</v>
      </c>
      <c r="J1295" s="3" t="s">
        <v>215</v>
      </c>
      <c r="K1295" s="3" t="s">
        <v>215</v>
      </c>
      <c r="L1295" s="3" t="s">
        <v>215</v>
      </c>
      <c r="M1295" s="3" t="s">
        <v>215</v>
      </c>
      <c r="N1295" s="3" t="s">
        <v>215</v>
      </c>
      <c r="O1295" s="3" t="s">
        <v>215</v>
      </c>
      <c r="P1295" s="3" t="s">
        <v>215</v>
      </c>
      <c r="Q1295" s="3" t="s">
        <v>215</v>
      </c>
      <c r="R1295" s="3" t="s">
        <v>215</v>
      </c>
      <c r="S1295" s="3" t="s">
        <v>215</v>
      </c>
      <c r="T1295" s="3" t="s">
        <v>215</v>
      </c>
      <c r="U1295" s="3" t="s">
        <v>215</v>
      </c>
      <c r="V1295" s="3" t="s">
        <v>215</v>
      </c>
      <c r="W1295" s="3" t="s">
        <v>215</v>
      </c>
      <c r="X1295" s="3" t="s">
        <v>215</v>
      </c>
      <c r="Y1295" s="3" t="s">
        <v>215</v>
      </c>
      <c r="Z1295" s="3">
        <v>-7.5359999999999996</v>
      </c>
      <c r="AA1295" s="3">
        <v>-3.7240000000000002</v>
      </c>
      <c r="AB1295" s="3">
        <v>-5.3579999999999997</v>
      </c>
      <c r="AC1295" s="3">
        <v>-3.802</v>
      </c>
      <c r="AD1295" s="3">
        <v>-4.8150000000000004</v>
      </c>
      <c r="AE1295" s="3">
        <v>-5.1459999999999999</v>
      </c>
      <c r="AF1295" s="3">
        <v>-6.3810000000000002</v>
      </c>
      <c r="AG1295" s="3">
        <v>-6.1689999999999996</v>
      </c>
      <c r="AH1295" s="3">
        <v>-3.5619999999999998</v>
      </c>
      <c r="AI1295" s="3">
        <v>-0.38400000000000001</v>
      </c>
      <c r="AJ1295" s="3">
        <v>-0.17199999999999999</v>
      </c>
      <c r="AK1295" s="3">
        <v>0.72699999999999998</v>
      </c>
      <c r="AL1295" s="3">
        <v>0.503</v>
      </c>
      <c r="AM1295" s="3">
        <v>-4.0519999999999996</v>
      </c>
      <c r="AN1295" s="3">
        <v>-2.8479999999999999</v>
      </c>
      <c r="AO1295" s="3">
        <v>-4.0759999999999996</v>
      </c>
      <c r="AP1295" s="3">
        <v>-3.7970000000000002</v>
      </c>
      <c r="AQ1295" s="3">
        <v>-2.14</v>
      </c>
      <c r="AR1295" s="3">
        <v>-1.133</v>
      </c>
      <c r="AS1295" s="3">
        <v>-1.5760000000000001</v>
      </c>
      <c r="AT1295" s="3">
        <v>-1.6890000000000001</v>
      </c>
      <c r="AU1295" s="3">
        <v>-3.6230000000000002</v>
      </c>
      <c r="AV1295" s="3">
        <v>-4.8310000000000004</v>
      </c>
      <c r="AW1295" s="3">
        <v>-4.6669999999999998</v>
      </c>
      <c r="AX1295" s="3">
        <v>-4.2779999999999996</v>
      </c>
      <c r="AY1295" s="3">
        <v>-4.21</v>
      </c>
      <c r="AZ1295" s="3">
        <v>-4.0330000000000004</v>
      </c>
      <c r="BA1295">
        <v>-3.8980000000000001</v>
      </c>
      <c r="BB1295">
        <v>2016</v>
      </c>
    </row>
    <row r="1296" spans="1:54" hidden="1" x14ac:dyDescent="0.2">
      <c r="A1296">
        <v>522</v>
      </c>
      <c r="B1296" t="s">
        <v>533</v>
      </c>
      <c r="C1296" t="s">
        <v>247</v>
      </c>
      <c r="D1296" t="s">
        <v>166</v>
      </c>
      <c r="E1296" t="s">
        <v>245</v>
      </c>
      <c r="F1296" t="s">
        <v>244</v>
      </c>
      <c r="G1296" t="s">
        <v>225</v>
      </c>
      <c r="H1296" t="s">
        <v>222</v>
      </c>
    </row>
    <row r="1297" spans="1:54" hidden="1" x14ac:dyDescent="0.2">
      <c r="A1297">
        <v>522</v>
      </c>
      <c r="B1297" t="s">
        <v>533</v>
      </c>
      <c r="C1297" t="s">
        <v>246</v>
      </c>
      <c r="D1297" t="s">
        <v>166</v>
      </c>
      <c r="E1297" t="s">
        <v>245</v>
      </c>
      <c r="F1297" t="s">
        <v>244</v>
      </c>
      <c r="G1297" t="s">
        <v>243</v>
      </c>
    </row>
    <row r="1298" spans="1:54" hidden="1" x14ac:dyDescent="0.2">
      <c r="A1298">
        <v>522</v>
      </c>
      <c r="B1298" t="s">
        <v>533</v>
      </c>
      <c r="C1298" t="s">
        <v>242</v>
      </c>
      <c r="D1298" t="s">
        <v>166</v>
      </c>
      <c r="E1298" t="s">
        <v>240</v>
      </c>
      <c r="F1298" t="s">
        <v>239</v>
      </c>
      <c r="G1298" t="s">
        <v>225</v>
      </c>
      <c r="H1298" t="s">
        <v>222</v>
      </c>
      <c r="I1298" t="s">
        <v>926</v>
      </c>
      <c r="J1298" s="3" t="s">
        <v>215</v>
      </c>
      <c r="K1298" s="3" t="s">
        <v>215</v>
      </c>
      <c r="L1298" s="3" t="s">
        <v>215</v>
      </c>
      <c r="M1298" s="3" t="s">
        <v>215</v>
      </c>
      <c r="N1298" s="3" t="s">
        <v>215</v>
      </c>
      <c r="O1298" s="3" t="s">
        <v>215</v>
      </c>
      <c r="P1298" s="3" t="s">
        <v>215</v>
      </c>
      <c r="Q1298" s="3" t="s">
        <v>215</v>
      </c>
      <c r="R1298" s="3" t="s">
        <v>215</v>
      </c>
      <c r="S1298" s="3" t="s">
        <v>215</v>
      </c>
      <c r="T1298" s="3" t="s">
        <v>215</v>
      </c>
      <c r="U1298" s="3" t="s">
        <v>215</v>
      </c>
      <c r="V1298" s="3" t="s">
        <v>215</v>
      </c>
      <c r="W1298" s="3" t="s">
        <v>215</v>
      </c>
      <c r="X1298" s="3" t="s">
        <v>215</v>
      </c>
      <c r="Y1298" s="3" t="s">
        <v>215</v>
      </c>
      <c r="Z1298" s="3">
        <v>-680.59299999999996</v>
      </c>
      <c r="AA1298" s="3">
        <v>-368.24599999999998</v>
      </c>
      <c r="AB1298" s="3">
        <v>-613.20699999999999</v>
      </c>
      <c r="AC1298" s="3">
        <v>-486.26299999999998</v>
      </c>
      <c r="AD1298" s="3">
        <v>-657.09</v>
      </c>
      <c r="AE1298" s="3">
        <v>-782.923</v>
      </c>
      <c r="AF1298" s="3">
        <v>-1042.663</v>
      </c>
      <c r="AG1298" s="3">
        <v>-1109.288</v>
      </c>
      <c r="AH1298" s="3">
        <v>-714.93100000000004</v>
      </c>
      <c r="AI1298" s="3">
        <v>-43.722000000000001</v>
      </c>
      <c r="AJ1298" s="3">
        <v>-1.4730000000000001</v>
      </c>
      <c r="AK1298" s="3">
        <v>324.428</v>
      </c>
      <c r="AL1298" s="3">
        <v>290.351</v>
      </c>
      <c r="AM1298" s="3">
        <v>-1658.559</v>
      </c>
      <c r="AN1298" s="3">
        <v>-1197.33</v>
      </c>
      <c r="AO1298" s="3">
        <v>-1962.537</v>
      </c>
      <c r="AP1298" s="3">
        <v>-1845.807</v>
      </c>
      <c r="AQ1298" s="3">
        <v>-875.13599999999997</v>
      </c>
      <c r="AR1298" s="3">
        <v>-532.90200000000004</v>
      </c>
      <c r="AS1298" s="3">
        <v>-938.45</v>
      </c>
      <c r="AT1298" s="3">
        <v>-1043.1880000000001</v>
      </c>
      <c r="AU1298" s="3">
        <v>-2930.2759999999998</v>
      </c>
      <c r="AV1298" s="3">
        <v>-4406.0280000000002</v>
      </c>
      <c r="AW1298" s="3">
        <v>-4735.6260000000002</v>
      </c>
      <c r="AX1298" s="3">
        <v>-4808.3159999999998</v>
      </c>
      <c r="AY1298" s="3">
        <v>-5204.652</v>
      </c>
      <c r="AZ1298" s="3">
        <v>-5487.2889999999998</v>
      </c>
      <c r="BA1298">
        <v>-5858.34</v>
      </c>
      <c r="BB1298">
        <v>2016</v>
      </c>
    </row>
    <row r="1299" spans="1:54" hidden="1" x14ac:dyDescent="0.2">
      <c r="A1299">
        <v>522</v>
      </c>
      <c r="B1299" t="s">
        <v>533</v>
      </c>
      <c r="C1299" t="s">
        <v>241</v>
      </c>
      <c r="D1299" t="s">
        <v>166</v>
      </c>
      <c r="E1299" t="s">
        <v>240</v>
      </c>
      <c r="F1299" t="s">
        <v>239</v>
      </c>
      <c r="G1299" t="s">
        <v>217</v>
      </c>
      <c r="I1299" t="s">
        <v>238</v>
      </c>
      <c r="J1299" s="3" t="s">
        <v>215</v>
      </c>
      <c r="K1299" s="3" t="s">
        <v>215</v>
      </c>
      <c r="L1299" s="3" t="s">
        <v>215</v>
      </c>
      <c r="M1299" s="3" t="s">
        <v>215</v>
      </c>
      <c r="N1299" s="3" t="s">
        <v>215</v>
      </c>
      <c r="O1299" s="3" t="s">
        <v>215</v>
      </c>
      <c r="P1299" s="3" t="s">
        <v>215</v>
      </c>
      <c r="Q1299" s="3" t="s">
        <v>215</v>
      </c>
      <c r="R1299" s="3" t="s">
        <v>215</v>
      </c>
      <c r="S1299" s="3" t="s">
        <v>215</v>
      </c>
      <c r="T1299" s="3" t="s">
        <v>215</v>
      </c>
      <c r="U1299" s="3" t="s">
        <v>215</v>
      </c>
      <c r="V1299" s="3" t="s">
        <v>215</v>
      </c>
      <c r="W1299" s="3" t="s">
        <v>215</v>
      </c>
      <c r="X1299" s="3" t="s">
        <v>215</v>
      </c>
      <c r="Y1299" s="3" t="s">
        <v>215</v>
      </c>
      <c r="Z1299" s="3">
        <v>-7.3959999999999999</v>
      </c>
      <c r="AA1299" s="3">
        <v>-3.63</v>
      </c>
      <c r="AB1299" s="3">
        <v>-5.2320000000000002</v>
      </c>
      <c r="AC1299" s="3">
        <v>-3.6349999999999998</v>
      </c>
      <c r="AD1299" s="3">
        <v>-4.6660000000000004</v>
      </c>
      <c r="AE1299" s="3">
        <v>-5.008</v>
      </c>
      <c r="AF1299" s="3">
        <v>-6.2140000000000004</v>
      </c>
      <c r="AG1299" s="3">
        <v>-5.9850000000000003</v>
      </c>
      <c r="AH1299" s="3">
        <v>-3.335</v>
      </c>
      <c r="AI1299" s="3">
        <v>-0.17</v>
      </c>
      <c r="AJ1299" s="3">
        <v>-5.0000000000000001E-3</v>
      </c>
      <c r="AK1299" s="3">
        <v>0.92600000000000005</v>
      </c>
      <c r="AL1299" s="3">
        <v>0.69199999999999995</v>
      </c>
      <c r="AM1299" s="3">
        <v>-3.8519999999999999</v>
      </c>
      <c r="AN1299" s="3">
        <v>-2.5449999999999999</v>
      </c>
      <c r="AO1299" s="3">
        <v>-3.7690000000000001</v>
      </c>
      <c r="AP1299" s="3">
        <v>-3.258</v>
      </c>
      <c r="AQ1299" s="3">
        <v>-1.425</v>
      </c>
      <c r="AR1299" s="3">
        <v>-0.79</v>
      </c>
      <c r="AS1299" s="3">
        <v>-1.2729999999999999</v>
      </c>
      <c r="AT1299" s="3">
        <v>-1.2769999999999999</v>
      </c>
      <c r="AU1299" s="3">
        <v>-3.2440000000000002</v>
      </c>
      <c r="AV1299" s="3">
        <v>-4.407</v>
      </c>
      <c r="AW1299" s="3">
        <v>-4.2859999999999996</v>
      </c>
      <c r="AX1299" s="3">
        <v>-3.9510000000000001</v>
      </c>
      <c r="AY1299" s="3">
        <v>-3.8879999999999999</v>
      </c>
      <c r="AZ1299" s="3">
        <v>-3.7360000000000002</v>
      </c>
      <c r="BA1299">
        <v>-3.6360000000000001</v>
      </c>
      <c r="BB1299">
        <v>2016</v>
      </c>
    </row>
    <row r="1300" spans="1:54" hidden="1" x14ac:dyDescent="0.2">
      <c r="A1300">
        <v>522</v>
      </c>
      <c r="B1300" t="s">
        <v>533</v>
      </c>
      <c r="C1300" t="s">
        <v>237</v>
      </c>
      <c r="D1300" t="s">
        <v>166</v>
      </c>
      <c r="E1300" t="s">
        <v>235</v>
      </c>
      <c r="F1300" t="s">
        <v>234</v>
      </c>
      <c r="G1300" t="s">
        <v>225</v>
      </c>
      <c r="H1300" t="s">
        <v>222</v>
      </c>
    </row>
    <row r="1301" spans="1:54" hidden="1" x14ac:dyDescent="0.2">
      <c r="A1301">
        <v>522</v>
      </c>
      <c r="B1301" t="s">
        <v>533</v>
      </c>
      <c r="C1301" t="s">
        <v>236</v>
      </c>
      <c r="D1301" t="s">
        <v>166</v>
      </c>
      <c r="E1301" t="s">
        <v>235</v>
      </c>
      <c r="F1301" t="s">
        <v>234</v>
      </c>
      <c r="G1301" t="s">
        <v>217</v>
      </c>
    </row>
    <row r="1302" spans="1:54" hidden="1" x14ac:dyDescent="0.2">
      <c r="A1302">
        <v>522</v>
      </c>
      <c r="B1302" t="s">
        <v>533</v>
      </c>
      <c r="C1302" t="s">
        <v>233</v>
      </c>
      <c r="D1302" t="s">
        <v>166</v>
      </c>
      <c r="E1302" t="s">
        <v>231</v>
      </c>
      <c r="F1302" t="s">
        <v>230</v>
      </c>
      <c r="G1302" t="s">
        <v>225</v>
      </c>
      <c r="H1302" t="s">
        <v>222</v>
      </c>
      <c r="I1302" t="s">
        <v>926</v>
      </c>
      <c r="J1302" s="3" t="s">
        <v>215</v>
      </c>
      <c r="K1302" s="3" t="s">
        <v>215</v>
      </c>
      <c r="L1302" s="3" t="s">
        <v>215</v>
      </c>
      <c r="M1302" s="3" t="s">
        <v>215</v>
      </c>
      <c r="N1302" s="3" t="s">
        <v>215</v>
      </c>
      <c r="O1302" s="3" t="s">
        <v>215</v>
      </c>
      <c r="P1302" s="3" t="s">
        <v>215</v>
      </c>
      <c r="Q1302" s="3" t="s">
        <v>215</v>
      </c>
      <c r="R1302" s="3" t="s">
        <v>215</v>
      </c>
      <c r="S1302" s="3" t="s">
        <v>215</v>
      </c>
      <c r="T1302" s="3" t="s">
        <v>215</v>
      </c>
      <c r="U1302" s="3" t="s">
        <v>215</v>
      </c>
      <c r="V1302" s="3" t="s">
        <v>215</v>
      </c>
      <c r="W1302" s="3" t="s">
        <v>215</v>
      </c>
      <c r="X1302" s="3" t="s">
        <v>215</v>
      </c>
      <c r="Y1302" s="3" t="s">
        <v>215</v>
      </c>
      <c r="Z1302" s="3">
        <v>2774.4580000000001</v>
      </c>
      <c r="AA1302" s="3">
        <v>3203.51</v>
      </c>
      <c r="AB1302" s="3">
        <v>4358.0020000000004</v>
      </c>
      <c r="AC1302" s="3">
        <v>4646.4409999999998</v>
      </c>
      <c r="AD1302" s="3">
        <v>4961.9549999999999</v>
      </c>
      <c r="AE1302" s="3">
        <v>5451.1170000000002</v>
      </c>
      <c r="AF1302" s="3">
        <v>6669.9830000000002</v>
      </c>
      <c r="AG1302" s="3">
        <v>7988.5479999999998</v>
      </c>
      <c r="AH1302" s="3">
        <v>9154.9030000000002</v>
      </c>
      <c r="AI1302" s="3">
        <v>9806.0159999999996</v>
      </c>
      <c r="AJ1302" s="3">
        <v>10695.371999999999</v>
      </c>
      <c r="AK1302" s="3">
        <v>11650.414000000001</v>
      </c>
      <c r="AL1302" s="3">
        <v>12549.163</v>
      </c>
      <c r="AM1302" s="3">
        <v>13816.481</v>
      </c>
      <c r="AN1302" s="3">
        <v>15775.878000000001</v>
      </c>
      <c r="AO1302" s="3">
        <v>18167.023000000001</v>
      </c>
      <c r="AP1302" s="3">
        <v>19678.419000000002</v>
      </c>
      <c r="AQ1302" s="3">
        <v>21765.386999999999</v>
      </c>
      <c r="AR1302" s="3">
        <v>23015.178</v>
      </c>
      <c r="AS1302" s="3">
        <v>23953.725999999999</v>
      </c>
      <c r="AT1302" s="3">
        <v>27518.159</v>
      </c>
      <c r="AU1302" s="3">
        <v>31734.249</v>
      </c>
      <c r="AV1302" s="3">
        <v>35767.410000000003</v>
      </c>
      <c r="AW1302" s="3">
        <v>39977.709000000003</v>
      </c>
      <c r="AX1302" s="3">
        <v>44679.989000000001</v>
      </c>
      <c r="AY1302" s="3">
        <v>50672.050999999999</v>
      </c>
      <c r="AZ1302" s="3">
        <v>56626.360999999997</v>
      </c>
      <c r="BA1302">
        <v>63088.275000000001</v>
      </c>
      <c r="BB1302">
        <v>2016</v>
      </c>
    </row>
    <row r="1303" spans="1:54" hidden="1" x14ac:dyDescent="0.2">
      <c r="A1303">
        <v>522</v>
      </c>
      <c r="B1303" t="s">
        <v>533</v>
      </c>
      <c r="C1303" t="s">
        <v>232</v>
      </c>
      <c r="D1303" t="s">
        <v>166</v>
      </c>
      <c r="E1303" t="s">
        <v>231</v>
      </c>
      <c r="F1303" t="s">
        <v>230</v>
      </c>
      <c r="G1303" t="s">
        <v>217</v>
      </c>
      <c r="I1303" t="s">
        <v>229</v>
      </c>
      <c r="J1303" s="3" t="s">
        <v>215</v>
      </c>
      <c r="K1303" s="3" t="s">
        <v>215</v>
      </c>
      <c r="L1303" s="3" t="s">
        <v>215</v>
      </c>
      <c r="M1303" s="3" t="s">
        <v>215</v>
      </c>
      <c r="N1303" s="3" t="s">
        <v>215</v>
      </c>
      <c r="O1303" s="3" t="s">
        <v>215</v>
      </c>
      <c r="P1303" s="3" t="s">
        <v>215</v>
      </c>
      <c r="Q1303" s="3" t="s">
        <v>215</v>
      </c>
      <c r="R1303" s="3" t="s">
        <v>215</v>
      </c>
      <c r="S1303" s="3" t="s">
        <v>215</v>
      </c>
      <c r="T1303" s="3" t="s">
        <v>215</v>
      </c>
      <c r="U1303" s="3" t="s">
        <v>215</v>
      </c>
      <c r="V1303" s="3" t="s">
        <v>215</v>
      </c>
      <c r="W1303" s="3" t="s">
        <v>215</v>
      </c>
      <c r="X1303" s="3" t="s">
        <v>215</v>
      </c>
      <c r="Y1303" s="3" t="s">
        <v>215</v>
      </c>
      <c r="Z1303" s="3">
        <v>30.151</v>
      </c>
      <c r="AA1303" s="3">
        <v>31.576000000000001</v>
      </c>
      <c r="AB1303" s="3">
        <v>37.183</v>
      </c>
      <c r="AC1303" s="3">
        <v>34.737000000000002</v>
      </c>
      <c r="AD1303" s="3">
        <v>35.234999999999999</v>
      </c>
      <c r="AE1303" s="3">
        <v>34.869</v>
      </c>
      <c r="AF1303" s="3">
        <v>39.747999999999998</v>
      </c>
      <c r="AG1303" s="3">
        <v>43.098999999999997</v>
      </c>
      <c r="AH1303" s="3">
        <v>42.703000000000003</v>
      </c>
      <c r="AI1303" s="3">
        <v>38.075000000000003</v>
      </c>
      <c r="AJ1303" s="3">
        <v>35.831000000000003</v>
      </c>
      <c r="AK1303" s="3">
        <v>33.247</v>
      </c>
      <c r="AL1303" s="3">
        <v>29.901</v>
      </c>
      <c r="AM1303" s="3">
        <v>32.088999999999999</v>
      </c>
      <c r="AN1303" s="3">
        <v>33.530999999999999</v>
      </c>
      <c r="AO1303" s="3">
        <v>34.89</v>
      </c>
      <c r="AP1303" s="3">
        <v>34.737000000000002</v>
      </c>
      <c r="AQ1303" s="3">
        <v>35.441000000000003</v>
      </c>
      <c r="AR1303" s="3">
        <v>34.103999999999999</v>
      </c>
      <c r="AS1303" s="3">
        <v>32.503999999999998</v>
      </c>
      <c r="AT1303" s="3">
        <v>33.680999999999997</v>
      </c>
      <c r="AU1303" s="3">
        <v>35.134</v>
      </c>
      <c r="AV1303" s="3">
        <v>35.777999999999999</v>
      </c>
      <c r="AW1303" s="3">
        <v>36.186</v>
      </c>
      <c r="AX1303" s="3">
        <v>36.713999999999999</v>
      </c>
      <c r="AY1303" s="3">
        <v>37.853999999999999</v>
      </c>
      <c r="AZ1303" s="3">
        <v>38.554000000000002</v>
      </c>
      <c r="BA1303">
        <v>39.152000000000001</v>
      </c>
      <c r="BB1303">
        <v>2016</v>
      </c>
    </row>
    <row r="1304" spans="1:54" hidden="1" x14ac:dyDescent="0.2">
      <c r="A1304">
        <v>522</v>
      </c>
      <c r="B1304" t="s">
        <v>533</v>
      </c>
      <c r="C1304" t="s">
        <v>228</v>
      </c>
      <c r="D1304" t="s">
        <v>166</v>
      </c>
      <c r="E1304" t="s">
        <v>227</v>
      </c>
      <c r="F1304" t="s">
        <v>226</v>
      </c>
      <c r="G1304" t="s">
        <v>225</v>
      </c>
      <c r="H1304" t="s">
        <v>222</v>
      </c>
      <c r="I1304" t="s">
        <v>926</v>
      </c>
      <c r="J1304" s="3" t="s">
        <v>215</v>
      </c>
      <c r="K1304" s="3" t="s">
        <v>215</v>
      </c>
      <c r="L1304" s="3" t="s">
        <v>215</v>
      </c>
      <c r="M1304" s="3" t="s">
        <v>215</v>
      </c>
      <c r="N1304" s="3" t="s">
        <v>215</v>
      </c>
      <c r="O1304" s="3" t="s">
        <v>215</v>
      </c>
      <c r="P1304" s="3">
        <v>183.155</v>
      </c>
      <c r="Q1304" s="3">
        <v>125.581</v>
      </c>
      <c r="R1304" s="3">
        <v>241.31200000000001</v>
      </c>
      <c r="S1304" s="3">
        <v>296.71499999999997</v>
      </c>
      <c r="T1304" s="3">
        <v>737.47799999999995</v>
      </c>
      <c r="U1304" s="3">
        <v>1644.86</v>
      </c>
      <c r="V1304" s="3">
        <v>3089.0369999999998</v>
      </c>
      <c r="W1304" s="3">
        <v>6665.6229999999996</v>
      </c>
      <c r="X1304" s="3">
        <v>7105.04</v>
      </c>
      <c r="Y1304" s="3">
        <v>8433.7070000000003</v>
      </c>
      <c r="Z1304" s="3">
        <v>9201.9210000000003</v>
      </c>
      <c r="AA1304" s="3">
        <v>10145.329</v>
      </c>
      <c r="AB1304" s="3">
        <v>11720.317999999999</v>
      </c>
      <c r="AC1304" s="3">
        <v>13376.073</v>
      </c>
      <c r="AD1304" s="3">
        <v>14082.638000000001</v>
      </c>
      <c r="AE1304" s="3">
        <v>15633.218000000001</v>
      </c>
      <c r="AF1304" s="3">
        <v>16780.54</v>
      </c>
      <c r="AG1304" s="3">
        <v>18535.164000000001</v>
      </c>
      <c r="AH1304" s="3">
        <v>21438.34</v>
      </c>
      <c r="AI1304" s="3">
        <v>25754.291000000001</v>
      </c>
      <c r="AJ1304" s="3">
        <v>29849.485000000001</v>
      </c>
      <c r="AK1304" s="3">
        <v>35042.180999999997</v>
      </c>
      <c r="AL1304" s="3">
        <v>41968.385000000002</v>
      </c>
      <c r="AM1304" s="3">
        <v>43056.732000000004</v>
      </c>
      <c r="AN1304" s="3">
        <v>47047.985000000001</v>
      </c>
      <c r="AO1304" s="3">
        <v>52068.692999999999</v>
      </c>
      <c r="AP1304" s="3">
        <v>56649.673000000003</v>
      </c>
      <c r="AQ1304" s="3">
        <v>61413.701000000001</v>
      </c>
      <c r="AR1304" s="3">
        <v>67484.869000000006</v>
      </c>
      <c r="AS1304" s="3">
        <v>73694.320999999996</v>
      </c>
      <c r="AT1304" s="3">
        <v>81703.039999999994</v>
      </c>
      <c r="AU1304" s="3">
        <v>90324.634999999995</v>
      </c>
      <c r="AV1304" s="3">
        <v>99970.565000000002</v>
      </c>
      <c r="AW1304" s="3">
        <v>110479.31600000001</v>
      </c>
      <c r="AX1304" s="3">
        <v>121698.853</v>
      </c>
      <c r="AY1304" s="3">
        <v>133861.66800000001</v>
      </c>
      <c r="AZ1304" s="3">
        <v>146874.72700000001</v>
      </c>
      <c r="BA1304">
        <v>161135.37599999999</v>
      </c>
      <c r="BB1304">
        <v>2016</v>
      </c>
    </row>
    <row r="1305" spans="1:54" hidden="1" x14ac:dyDescent="0.2">
      <c r="A1305">
        <v>522</v>
      </c>
      <c r="B1305" t="s">
        <v>533</v>
      </c>
      <c r="C1305" t="s">
        <v>224</v>
      </c>
      <c r="D1305" t="s">
        <v>166</v>
      </c>
      <c r="E1305" t="s">
        <v>219</v>
      </c>
      <c r="F1305" t="s">
        <v>218</v>
      </c>
      <c r="G1305" t="s">
        <v>223</v>
      </c>
      <c r="H1305" t="s">
        <v>222</v>
      </c>
      <c r="I1305" t="s">
        <v>927</v>
      </c>
      <c r="J1305" s="3" t="s">
        <v>215</v>
      </c>
      <c r="K1305" s="3" t="s">
        <v>215</v>
      </c>
      <c r="L1305" s="3" t="s">
        <v>215</v>
      </c>
      <c r="M1305" s="3" t="s">
        <v>215</v>
      </c>
      <c r="N1305" s="3" t="s">
        <v>215</v>
      </c>
      <c r="O1305" s="3" t="s">
        <v>215</v>
      </c>
      <c r="P1305" s="3" t="s">
        <v>215</v>
      </c>
      <c r="Q1305" s="3" t="s">
        <v>215</v>
      </c>
      <c r="R1305" s="3" t="s">
        <v>215</v>
      </c>
      <c r="S1305" s="3" t="s">
        <v>215</v>
      </c>
      <c r="T1305" s="3" t="s">
        <v>215</v>
      </c>
      <c r="U1305" s="3" t="s">
        <v>215</v>
      </c>
      <c r="V1305" s="3">
        <v>-2.5000000000000001E-2</v>
      </c>
      <c r="W1305" s="3">
        <v>-0.04</v>
      </c>
      <c r="X1305" s="3">
        <v>-9.5000000000000001E-2</v>
      </c>
      <c r="Y1305" s="3">
        <v>-0.16200000000000001</v>
      </c>
      <c r="Z1305" s="3">
        <v>-0.247</v>
      </c>
      <c r="AA1305" s="3">
        <v>4.4999999999999998E-2</v>
      </c>
      <c r="AB1305" s="3">
        <v>-0.17199999999999999</v>
      </c>
      <c r="AC1305" s="3">
        <v>-0.16900000000000001</v>
      </c>
      <c r="AD1305" s="3">
        <v>-9.6000000000000002E-2</v>
      </c>
      <c r="AE1305" s="3">
        <v>-3.9E-2</v>
      </c>
      <c r="AF1305" s="3">
        <v>-9.7000000000000003E-2</v>
      </c>
      <c r="AG1305" s="3">
        <v>-0.16600000000000001</v>
      </c>
      <c r="AH1305" s="3">
        <v>-0.11600000000000001</v>
      </c>
      <c r="AI1305" s="3">
        <v>-0.24</v>
      </c>
      <c r="AJ1305" s="3">
        <v>-4.7E-2</v>
      </c>
      <c r="AK1305" s="3">
        <v>-0.16</v>
      </c>
      <c r="AL1305" s="3">
        <v>-0.68500000000000005</v>
      </c>
      <c r="AM1305" s="3">
        <v>-1.03</v>
      </c>
      <c r="AN1305" s="3">
        <v>-1.0429999999999999</v>
      </c>
      <c r="AO1305" s="3">
        <v>-0.755</v>
      </c>
      <c r="AP1305" s="3">
        <v>-1.1499999999999999</v>
      </c>
      <c r="AQ1305" s="3">
        <v>-1.9790000000000001</v>
      </c>
      <c r="AR1305" s="3">
        <v>-1.641</v>
      </c>
      <c r="AS1305" s="3">
        <v>-1.694</v>
      </c>
      <c r="AT1305" s="3">
        <v>-1.776</v>
      </c>
      <c r="AU1305" s="3">
        <v>-1.966</v>
      </c>
      <c r="AV1305" s="3">
        <v>-2.6059999999999999</v>
      </c>
      <c r="AW1305" s="3">
        <v>-2.5419999999999998</v>
      </c>
      <c r="AX1305" s="3">
        <v>-2.52</v>
      </c>
      <c r="AY1305" s="3">
        <v>-2.6459999999999999</v>
      </c>
      <c r="AZ1305" s="3">
        <v>-2.7519999999999998</v>
      </c>
      <c r="BA1305">
        <v>-2.8879999999999999</v>
      </c>
      <c r="BB1305">
        <v>2016</v>
      </c>
    </row>
    <row r="1306" spans="1:54" hidden="1" x14ac:dyDescent="0.2">
      <c r="A1306">
        <v>522</v>
      </c>
      <c r="B1306" t="s">
        <v>533</v>
      </c>
      <c r="C1306" t="s">
        <v>220</v>
      </c>
      <c r="D1306" t="s">
        <v>166</v>
      </c>
      <c r="E1306" t="s">
        <v>219</v>
      </c>
      <c r="F1306" t="s">
        <v>218</v>
      </c>
      <c r="G1306" t="s">
        <v>217</v>
      </c>
      <c r="I1306" t="s">
        <v>216</v>
      </c>
      <c r="J1306" s="3" t="s">
        <v>215</v>
      </c>
      <c r="K1306" s="3" t="s">
        <v>215</v>
      </c>
      <c r="L1306" s="3" t="s">
        <v>215</v>
      </c>
      <c r="M1306" s="3" t="s">
        <v>215</v>
      </c>
      <c r="N1306" s="3" t="s">
        <v>215</v>
      </c>
      <c r="O1306" s="3" t="s">
        <v>215</v>
      </c>
      <c r="P1306" s="3" t="s">
        <v>215</v>
      </c>
      <c r="Q1306" s="3" t="s">
        <v>215</v>
      </c>
      <c r="R1306" s="3" t="s">
        <v>215</v>
      </c>
      <c r="S1306" s="3" t="s">
        <v>215</v>
      </c>
      <c r="T1306" s="3" t="s">
        <v>215</v>
      </c>
      <c r="U1306" s="3" t="s">
        <v>215</v>
      </c>
      <c r="V1306" s="3">
        <v>-1.0089999999999999</v>
      </c>
      <c r="W1306" s="3">
        <v>-1.6439999999999999</v>
      </c>
      <c r="X1306" s="3">
        <v>-3.4359999999999999</v>
      </c>
      <c r="Y1306" s="3">
        <v>-4.6950000000000003</v>
      </c>
      <c r="Z1306" s="3">
        <v>-7.0430000000000001</v>
      </c>
      <c r="AA1306" s="3">
        <v>1.3069999999999999</v>
      </c>
      <c r="AB1306" s="3">
        <v>-5.4989999999999997</v>
      </c>
      <c r="AC1306" s="3">
        <v>-4.8209999999999997</v>
      </c>
      <c r="AD1306" s="3">
        <v>-2.6269999999999998</v>
      </c>
      <c r="AE1306" s="3">
        <v>-0.97</v>
      </c>
      <c r="AF1306" s="3">
        <v>-2.266</v>
      </c>
      <c r="AG1306" s="3">
        <v>-3.56</v>
      </c>
      <c r="AH1306" s="3">
        <v>-2.17</v>
      </c>
      <c r="AI1306" s="3">
        <v>-3.8239999999999998</v>
      </c>
      <c r="AJ1306" s="3">
        <v>-0.64600000000000002</v>
      </c>
      <c r="AK1306" s="3">
        <v>-1.855</v>
      </c>
      <c r="AL1306" s="3">
        <v>-6.62</v>
      </c>
      <c r="AM1306" s="3">
        <v>-9.9149999999999991</v>
      </c>
      <c r="AN1306" s="3">
        <v>-9.2859999999999996</v>
      </c>
      <c r="AO1306" s="3">
        <v>-5.8929999999999998</v>
      </c>
      <c r="AP1306" s="3">
        <v>-8.1850000000000005</v>
      </c>
      <c r="AQ1306" s="3">
        <v>-12.977</v>
      </c>
      <c r="AR1306" s="3">
        <v>-9.8190000000000008</v>
      </c>
      <c r="AS1306" s="3">
        <v>-9.3309999999999995</v>
      </c>
      <c r="AT1306" s="3">
        <v>-8.8109999999999999</v>
      </c>
      <c r="AU1306" s="3">
        <v>-8.8360000000000003</v>
      </c>
      <c r="AV1306" s="3">
        <v>-10.696</v>
      </c>
      <c r="AW1306" s="3">
        <v>-9.5470000000000006</v>
      </c>
      <c r="AX1306" s="3">
        <v>-8.6839999999999993</v>
      </c>
      <c r="AY1306" s="3">
        <v>-8.3840000000000003</v>
      </c>
      <c r="AZ1306" s="3">
        <v>-8.0340000000000007</v>
      </c>
      <c r="BA1306">
        <v>-7.7679999999999998</v>
      </c>
      <c r="BB1306">
        <v>2016</v>
      </c>
    </row>
    <row r="1307" spans="1:54" x14ac:dyDescent="0.2">
      <c r="A1307">
        <v>622</v>
      </c>
      <c r="B1307" t="s">
        <v>532</v>
      </c>
      <c r="C1307" t="s">
        <v>352</v>
      </c>
      <c r="D1307" t="s">
        <v>159</v>
      </c>
      <c r="E1307" t="s">
        <v>349</v>
      </c>
      <c r="F1307" t="s">
        <v>351</v>
      </c>
      <c r="G1307" t="s">
        <v>225</v>
      </c>
      <c r="H1307" t="s">
        <v>222</v>
      </c>
      <c r="I1307" t="s">
        <v>928</v>
      </c>
      <c r="J1307" s="3">
        <v>4844.74</v>
      </c>
      <c r="K1307" s="3">
        <v>5670.7979999999998</v>
      </c>
      <c r="L1307" s="3">
        <v>6099.7020000000002</v>
      </c>
      <c r="M1307" s="3">
        <v>6517.18</v>
      </c>
      <c r="N1307" s="3">
        <v>7003.8609999999999</v>
      </c>
      <c r="O1307" s="3">
        <v>7571.683</v>
      </c>
      <c r="P1307" s="3">
        <v>8085.8829999999998</v>
      </c>
      <c r="Q1307" s="3">
        <v>7911.8180000000002</v>
      </c>
      <c r="R1307" s="3">
        <v>7289.5749999999998</v>
      </c>
      <c r="S1307" s="3">
        <v>7160.5709999999999</v>
      </c>
      <c r="T1307" s="3">
        <v>6719.4</v>
      </c>
      <c r="U1307" s="3">
        <v>6466.4790000000003</v>
      </c>
      <c r="V1307" s="3">
        <v>6269.241</v>
      </c>
      <c r="W1307" s="3">
        <v>6071.2520000000004</v>
      </c>
      <c r="X1307" s="3">
        <v>5919.7749999999996</v>
      </c>
      <c r="Y1307" s="3">
        <v>6115.3890000000001</v>
      </c>
      <c r="Z1307" s="3">
        <v>6415.7730000000001</v>
      </c>
      <c r="AA1307" s="3">
        <v>6756.7179999999998</v>
      </c>
      <c r="AB1307" s="3">
        <v>7087.4830000000002</v>
      </c>
      <c r="AC1307" s="3">
        <v>7375.3969999999999</v>
      </c>
      <c r="AD1307" s="3">
        <v>7637.4719999999998</v>
      </c>
      <c r="AE1307" s="3">
        <v>7971.0829999999996</v>
      </c>
      <c r="AF1307" s="3">
        <v>8308.8340000000007</v>
      </c>
      <c r="AG1307" s="3">
        <v>8688.3150000000005</v>
      </c>
      <c r="AH1307" s="3">
        <v>9277.4660000000003</v>
      </c>
      <c r="AI1307" s="3">
        <v>9464.9320000000007</v>
      </c>
      <c r="AJ1307" s="3">
        <v>9792.1980000000003</v>
      </c>
      <c r="AK1307" s="3">
        <v>10272.231</v>
      </c>
      <c r="AL1307" s="3">
        <v>10630.609</v>
      </c>
      <c r="AM1307" s="3">
        <v>10864.34</v>
      </c>
      <c r="AN1307" s="3">
        <v>11236.173000000001</v>
      </c>
      <c r="AO1307" s="3">
        <v>11700.146000000001</v>
      </c>
      <c r="AP1307" s="3">
        <v>12231.715</v>
      </c>
      <c r="AQ1307" s="3">
        <v>12892.749</v>
      </c>
      <c r="AR1307" s="3">
        <v>13651.366</v>
      </c>
      <c r="AS1307" s="3">
        <v>14422.868</v>
      </c>
      <c r="AT1307" s="3">
        <v>15064.751</v>
      </c>
      <c r="AU1307" s="3">
        <v>15543.7</v>
      </c>
      <c r="AV1307" s="3">
        <v>16169.607</v>
      </c>
      <c r="AW1307" s="3">
        <v>16894.483</v>
      </c>
      <c r="AX1307" s="3">
        <v>17734.262999999999</v>
      </c>
      <c r="AY1307" s="3">
        <v>18642.785</v>
      </c>
      <c r="AZ1307" s="3">
        <v>19632.202000000001</v>
      </c>
      <c r="BA1307">
        <v>20710.419000000002</v>
      </c>
      <c r="BB1307">
        <v>2016</v>
      </c>
    </row>
    <row r="1308" spans="1:54" hidden="1" x14ac:dyDescent="0.2">
      <c r="A1308">
        <v>622</v>
      </c>
      <c r="B1308" t="s">
        <v>532</v>
      </c>
      <c r="C1308" t="s">
        <v>350</v>
      </c>
      <c r="D1308" t="s">
        <v>159</v>
      </c>
      <c r="E1308" t="s">
        <v>349</v>
      </c>
      <c r="F1308" t="s">
        <v>348</v>
      </c>
      <c r="G1308" t="s">
        <v>275</v>
      </c>
      <c r="I1308" t="s">
        <v>347</v>
      </c>
      <c r="J1308" s="3">
        <v>9.9</v>
      </c>
      <c r="K1308" s="3">
        <v>17.050999999999998</v>
      </c>
      <c r="L1308" s="3">
        <v>7.5629999999999997</v>
      </c>
      <c r="M1308" s="3">
        <v>6.8440000000000003</v>
      </c>
      <c r="N1308" s="3">
        <v>7.468</v>
      </c>
      <c r="O1308" s="3">
        <v>8.1069999999999993</v>
      </c>
      <c r="P1308" s="3">
        <v>6.7910000000000004</v>
      </c>
      <c r="Q1308" s="3">
        <v>-2.153</v>
      </c>
      <c r="R1308" s="3">
        <v>-7.8650000000000002</v>
      </c>
      <c r="S1308" s="3">
        <v>-1.77</v>
      </c>
      <c r="T1308" s="3">
        <v>-6.1609999999999996</v>
      </c>
      <c r="U1308" s="3">
        <v>-3.7639999999999998</v>
      </c>
      <c r="V1308" s="3">
        <v>-3.05</v>
      </c>
      <c r="W1308" s="3">
        <v>-3.1579999999999999</v>
      </c>
      <c r="X1308" s="3">
        <v>-2.4950000000000001</v>
      </c>
      <c r="Y1308" s="3">
        <v>3.3039999999999998</v>
      </c>
      <c r="Z1308" s="3">
        <v>4.9119999999999999</v>
      </c>
      <c r="AA1308" s="3">
        <v>5.3140000000000001</v>
      </c>
      <c r="AB1308" s="3">
        <v>4.8949999999999996</v>
      </c>
      <c r="AC1308" s="3">
        <v>4.0620000000000003</v>
      </c>
      <c r="AD1308" s="3">
        <v>3.5529999999999999</v>
      </c>
      <c r="AE1308" s="3">
        <v>4.3680000000000003</v>
      </c>
      <c r="AF1308" s="3">
        <v>4.2370000000000001</v>
      </c>
      <c r="AG1308" s="3">
        <v>4.5670000000000002</v>
      </c>
      <c r="AH1308" s="3">
        <v>6.7809999999999997</v>
      </c>
      <c r="AI1308" s="3">
        <v>2.0209999999999999</v>
      </c>
      <c r="AJ1308" s="3">
        <v>3.4580000000000002</v>
      </c>
      <c r="AK1308" s="3">
        <v>4.9020000000000001</v>
      </c>
      <c r="AL1308" s="3">
        <v>3.4889999999999999</v>
      </c>
      <c r="AM1308" s="3">
        <v>2.1989999999999998</v>
      </c>
      <c r="AN1308" s="3">
        <v>3.423</v>
      </c>
      <c r="AO1308" s="3">
        <v>4.1289999999999996</v>
      </c>
      <c r="AP1308" s="3">
        <v>4.5430000000000001</v>
      </c>
      <c r="AQ1308" s="3">
        <v>5.4039999999999999</v>
      </c>
      <c r="AR1308" s="3">
        <v>5.8840000000000003</v>
      </c>
      <c r="AS1308" s="3">
        <v>5.6509999999999998</v>
      </c>
      <c r="AT1308" s="3">
        <v>4.45</v>
      </c>
      <c r="AU1308" s="3">
        <v>3.1789999999999998</v>
      </c>
      <c r="AV1308" s="3">
        <v>4.0270000000000001</v>
      </c>
      <c r="AW1308" s="3">
        <v>4.4829999999999997</v>
      </c>
      <c r="AX1308" s="3">
        <v>4.9710000000000001</v>
      </c>
      <c r="AY1308" s="3">
        <v>5.1230000000000002</v>
      </c>
      <c r="AZ1308" s="3">
        <v>5.3070000000000004</v>
      </c>
      <c r="BA1308">
        <v>5.492</v>
      </c>
      <c r="BB1308">
        <v>2016</v>
      </c>
    </row>
    <row r="1309" spans="1:54" hidden="1" x14ac:dyDescent="0.2">
      <c r="A1309">
        <v>622</v>
      </c>
      <c r="B1309" t="s">
        <v>532</v>
      </c>
      <c r="C1309" t="s">
        <v>346</v>
      </c>
      <c r="D1309" t="s">
        <v>159</v>
      </c>
      <c r="E1309" t="s">
        <v>342</v>
      </c>
      <c r="F1309" t="s">
        <v>345</v>
      </c>
      <c r="G1309" t="s">
        <v>225</v>
      </c>
      <c r="H1309" t="s">
        <v>222</v>
      </c>
      <c r="I1309" t="s">
        <v>928</v>
      </c>
      <c r="J1309" s="3">
        <v>1713.9449999999999</v>
      </c>
      <c r="K1309" s="3">
        <v>2183.3429999999998</v>
      </c>
      <c r="L1309" s="3">
        <v>2640.7359999999999</v>
      </c>
      <c r="M1309" s="3">
        <v>3181.8670000000002</v>
      </c>
      <c r="N1309" s="3">
        <v>3883.0920000000001</v>
      </c>
      <c r="O1309" s="3">
        <v>4665.6490000000003</v>
      </c>
      <c r="P1309" s="3">
        <v>4990.5209999999997</v>
      </c>
      <c r="Q1309" s="3">
        <v>4766.567</v>
      </c>
      <c r="R1309" s="3">
        <v>4429.4120000000003</v>
      </c>
      <c r="S1309" s="3">
        <v>4269.6009999999997</v>
      </c>
      <c r="T1309" s="3">
        <v>4074.8890000000001</v>
      </c>
      <c r="U1309" s="3">
        <v>4059.5680000000002</v>
      </c>
      <c r="V1309" s="3">
        <v>3883.4009999999998</v>
      </c>
      <c r="W1309" s="3">
        <v>3834.7779999999998</v>
      </c>
      <c r="X1309" s="3">
        <v>4276.6880000000001</v>
      </c>
      <c r="Y1309" s="3">
        <v>4836.8180000000002</v>
      </c>
      <c r="Z1309" s="3">
        <v>5215.3890000000001</v>
      </c>
      <c r="AA1309" s="3">
        <v>5686.26</v>
      </c>
      <c r="AB1309" s="3">
        <v>6191.5460000000003</v>
      </c>
      <c r="AC1309" s="3">
        <v>6589.5309999999999</v>
      </c>
      <c r="AD1309" s="3">
        <v>7179.5249999999996</v>
      </c>
      <c r="AE1309" s="3">
        <v>7602.5829999999996</v>
      </c>
      <c r="AF1309" s="3">
        <v>8070.6639999999998</v>
      </c>
      <c r="AG1309" s="3">
        <v>8455.7929999999997</v>
      </c>
      <c r="AH1309" s="3">
        <v>9208.4969999999994</v>
      </c>
      <c r="AI1309" s="3">
        <v>9464.9320000000007</v>
      </c>
      <c r="AJ1309" s="3">
        <v>10121.084999999999</v>
      </c>
      <c r="AK1309" s="3">
        <v>10718.929</v>
      </c>
      <c r="AL1309" s="3">
        <v>11826.44</v>
      </c>
      <c r="AM1309" s="3">
        <v>12285.308000000001</v>
      </c>
      <c r="AN1309" s="3">
        <v>12948.432000000001</v>
      </c>
      <c r="AO1309" s="3">
        <v>13843.138999999999</v>
      </c>
      <c r="AP1309" s="3">
        <v>14858.603999999999</v>
      </c>
      <c r="AQ1309" s="3">
        <v>15981.28</v>
      </c>
      <c r="AR1309" s="3">
        <v>17276.469000000001</v>
      </c>
      <c r="AS1309" s="3">
        <v>18285.382000000001</v>
      </c>
      <c r="AT1309" s="3">
        <v>19104.989000000001</v>
      </c>
      <c r="AU1309" s="3">
        <v>19755.259999999998</v>
      </c>
      <c r="AV1309" s="3">
        <v>20674.307000000001</v>
      </c>
      <c r="AW1309" s="3">
        <v>21838.806</v>
      </c>
      <c r="AX1309" s="3">
        <v>23271.803</v>
      </c>
      <c r="AY1309" s="3">
        <v>24833.75</v>
      </c>
      <c r="AZ1309" s="3">
        <v>26569.725999999999</v>
      </c>
      <c r="BA1309">
        <v>28489.401000000002</v>
      </c>
      <c r="BB1309">
        <v>2016</v>
      </c>
    </row>
    <row r="1310" spans="1:54" hidden="1" x14ac:dyDescent="0.2">
      <c r="A1310">
        <v>622</v>
      </c>
      <c r="B1310" t="s">
        <v>532</v>
      </c>
      <c r="C1310" t="s">
        <v>344</v>
      </c>
      <c r="D1310" t="s">
        <v>159</v>
      </c>
      <c r="E1310" t="s">
        <v>342</v>
      </c>
      <c r="F1310" t="s">
        <v>343</v>
      </c>
      <c r="G1310" t="s">
        <v>223</v>
      </c>
      <c r="H1310" t="s">
        <v>222</v>
      </c>
      <c r="I1310" t="s">
        <v>310</v>
      </c>
      <c r="J1310" s="3">
        <v>8.1929999999999996</v>
      </c>
      <c r="K1310" s="3">
        <v>9.2810000000000006</v>
      </c>
      <c r="L1310" s="3">
        <v>8.9009999999999998</v>
      </c>
      <c r="M1310" s="3">
        <v>8.9719999999999995</v>
      </c>
      <c r="N1310" s="3">
        <v>9.4819999999999993</v>
      </c>
      <c r="O1310" s="3">
        <v>9.9030000000000005</v>
      </c>
      <c r="P1310" s="3">
        <v>12.909000000000001</v>
      </c>
      <c r="Q1310" s="3">
        <v>14.952</v>
      </c>
      <c r="R1310" s="3">
        <v>15.183999999999999</v>
      </c>
      <c r="S1310" s="3">
        <v>13.539</v>
      </c>
      <c r="T1310" s="3">
        <v>13.553000000000001</v>
      </c>
      <c r="U1310" s="3">
        <v>15.112</v>
      </c>
      <c r="V1310" s="3">
        <v>13.851000000000001</v>
      </c>
      <c r="W1310" s="3">
        <v>14.451000000000001</v>
      </c>
      <c r="X1310" s="3">
        <v>9.8330000000000002</v>
      </c>
      <c r="Y1310" s="3">
        <v>9.3260000000000005</v>
      </c>
      <c r="Z1310" s="3">
        <v>10.393000000000001</v>
      </c>
      <c r="AA1310" s="3">
        <v>10.509</v>
      </c>
      <c r="AB1310" s="3">
        <v>10.494999999999999</v>
      </c>
      <c r="AC1310" s="3">
        <v>10.695</v>
      </c>
      <c r="AD1310" s="3">
        <v>9.8019999999999996</v>
      </c>
      <c r="AE1310" s="3">
        <v>10.377000000000001</v>
      </c>
      <c r="AF1310" s="3">
        <v>11.587999999999999</v>
      </c>
      <c r="AG1310" s="3">
        <v>14.558</v>
      </c>
      <c r="AH1310" s="3">
        <v>17.440000000000001</v>
      </c>
      <c r="AI1310" s="3">
        <v>17.974</v>
      </c>
      <c r="AJ1310" s="3">
        <v>19.373000000000001</v>
      </c>
      <c r="AK1310" s="3">
        <v>22.396999999999998</v>
      </c>
      <c r="AL1310" s="3">
        <v>26.533999999999999</v>
      </c>
      <c r="AM1310" s="3">
        <v>26.085000000000001</v>
      </c>
      <c r="AN1310" s="3">
        <v>26.193000000000001</v>
      </c>
      <c r="AO1310" s="3">
        <v>29.364000000000001</v>
      </c>
      <c r="AP1310" s="3">
        <v>29.120999999999999</v>
      </c>
      <c r="AQ1310" s="3">
        <v>32.357999999999997</v>
      </c>
      <c r="AR1310" s="3">
        <v>34.999000000000002</v>
      </c>
      <c r="AS1310" s="3">
        <v>30.931999999999999</v>
      </c>
      <c r="AT1310" s="3">
        <v>32.229999999999997</v>
      </c>
      <c r="AU1310" s="3">
        <v>34.006</v>
      </c>
      <c r="AV1310" s="3">
        <v>39.073999999999998</v>
      </c>
      <c r="AW1310" s="3">
        <v>41.747999999999998</v>
      </c>
      <c r="AX1310" s="3">
        <v>44.997</v>
      </c>
      <c r="AY1310" s="3">
        <v>48.354999999999997</v>
      </c>
      <c r="AZ1310" s="3">
        <v>52.094999999999999</v>
      </c>
      <c r="BA1310">
        <v>56.094000000000001</v>
      </c>
      <c r="BB1310">
        <v>2016</v>
      </c>
    </row>
    <row r="1311" spans="1:54" hidden="1" x14ac:dyDescent="0.2">
      <c r="A1311">
        <v>622</v>
      </c>
      <c r="B1311" t="s">
        <v>532</v>
      </c>
      <c r="C1311" t="s">
        <v>213</v>
      </c>
      <c r="D1311" t="s">
        <v>159</v>
      </c>
      <c r="E1311" t="s">
        <v>342</v>
      </c>
      <c r="F1311" t="s">
        <v>341</v>
      </c>
      <c r="G1311" t="s">
        <v>323</v>
      </c>
      <c r="H1311" t="s">
        <v>222</v>
      </c>
      <c r="I1311" t="s">
        <v>310</v>
      </c>
      <c r="J1311" s="3">
        <v>10.837</v>
      </c>
      <c r="K1311" s="3">
        <v>13.869</v>
      </c>
      <c r="L1311" s="3">
        <v>15.843</v>
      </c>
      <c r="M1311" s="3">
        <v>17.596</v>
      </c>
      <c r="N1311" s="3">
        <v>19.581</v>
      </c>
      <c r="O1311" s="3">
        <v>21.846</v>
      </c>
      <c r="P1311" s="3">
        <v>23.798999999999999</v>
      </c>
      <c r="Q1311" s="3">
        <v>23.881</v>
      </c>
      <c r="R1311" s="3">
        <v>22.774000000000001</v>
      </c>
      <c r="S1311" s="3">
        <v>23.24</v>
      </c>
      <c r="T1311" s="3">
        <v>22.614999999999998</v>
      </c>
      <c r="U1311" s="3">
        <v>22.488</v>
      </c>
      <c r="V1311" s="3">
        <v>22.298999999999999</v>
      </c>
      <c r="W1311" s="3">
        <v>22.109000000000002</v>
      </c>
      <c r="X1311" s="3">
        <v>22.015999999999998</v>
      </c>
      <c r="Y1311" s="3">
        <v>23.218</v>
      </c>
      <c r="Z1311" s="3">
        <v>24.803000000000001</v>
      </c>
      <c r="AA1311" s="3">
        <v>26.568000000000001</v>
      </c>
      <c r="AB1311" s="3">
        <v>28.170999999999999</v>
      </c>
      <c r="AC1311" s="3">
        <v>29.763999999999999</v>
      </c>
      <c r="AD1311" s="3">
        <v>31.523</v>
      </c>
      <c r="AE1311" s="3">
        <v>33.65</v>
      </c>
      <c r="AF1311" s="3">
        <v>35.613999999999997</v>
      </c>
      <c r="AG1311" s="3">
        <v>37.984000000000002</v>
      </c>
      <c r="AH1311" s="3">
        <v>41.673999999999999</v>
      </c>
      <c r="AI1311" s="3">
        <v>43.884</v>
      </c>
      <c r="AJ1311" s="3">
        <v>46.796999999999997</v>
      </c>
      <c r="AK1311" s="3">
        <v>50.396999999999998</v>
      </c>
      <c r="AL1311" s="3">
        <v>53.179000000000002</v>
      </c>
      <c r="AM1311" s="3">
        <v>54.761000000000003</v>
      </c>
      <c r="AN1311" s="3">
        <v>57.326999999999998</v>
      </c>
      <c r="AO1311" s="3">
        <v>60.926000000000002</v>
      </c>
      <c r="AP1311" s="3">
        <v>64.867999999999995</v>
      </c>
      <c r="AQ1311" s="3">
        <v>69.477000000000004</v>
      </c>
      <c r="AR1311" s="3">
        <v>74.885999999999996</v>
      </c>
      <c r="AS1311" s="3">
        <v>79.975999999999999</v>
      </c>
      <c r="AT1311" s="3">
        <v>84.600999999999999</v>
      </c>
      <c r="AU1311" s="3">
        <v>88.861000000000004</v>
      </c>
      <c r="AV1311" s="3">
        <v>94.54</v>
      </c>
      <c r="AW1311" s="3">
        <v>100.92</v>
      </c>
      <c r="AX1311" s="3">
        <v>108.018</v>
      </c>
      <c r="AY1311" s="3">
        <v>115.71599999999999</v>
      </c>
      <c r="AZ1311" s="3">
        <v>123.95</v>
      </c>
      <c r="BA1311">
        <v>133.03200000000001</v>
      </c>
      <c r="BB1311">
        <v>2016</v>
      </c>
    </row>
    <row r="1312" spans="1:54" hidden="1" x14ac:dyDescent="0.2">
      <c r="A1312">
        <v>622</v>
      </c>
      <c r="B1312" t="s">
        <v>532</v>
      </c>
      <c r="C1312" t="s">
        <v>340</v>
      </c>
      <c r="D1312" t="s">
        <v>159</v>
      </c>
      <c r="E1312" t="s">
        <v>339</v>
      </c>
      <c r="F1312" t="s">
        <v>338</v>
      </c>
      <c r="G1312" t="s">
        <v>295</v>
      </c>
      <c r="I1312" t="s">
        <v>337</v>
      </c>
      <c r="J1312" s="3">
        <v>35.377000000000002</v>
      </c>
      <c r="K1312" s="3">
        <v>38.502000000000002</v>
      </c>
      <c r="L1312" s="3">
        <v>43.292999999999999</v>
      </c>
      <c r="M1312" s="3">
        <v>48.823</v>
      </c>
      <c r="N1312" s="3">
        <v>55.442</v>
      </c>
      <c r="O1312" s="3">
        <v>61.62</v>
      </c>
      <c r="P1312" s="3">
        <v>61.719000000000001</v>
      </c>
      <c r="Q1312" s="3">
        <v>60.246000000000002</v>
      </c>
      <c r="R1312" s="3">
        <v>60.764000000000003</v>
      </c>
      <c r="S1312" s="3">
        <v>59.627000000000002</v>
      </c>
      <c r="T1312" s="3">
        <v>60.643999999999998</v>
      </c>
      <c r="U1312" s="3">
        <v>62.779000000000003</v>
      </c>
      <c r="V1312" s="3">
        <v>61.944000000000003</v>
      </c>
      <c r="W1312" s="3">
        <v>63.162999999999997</v>
      </c>
      <c r="X1312" s="3">
        <v>72.244</v>
      </c>
      <c r="Y1312" s="3">
        <v>79.093000000000004</v>
      </c>
      <c r="Z1312" s="3">
        <v>81.290000000000006</v>
      </c>
      <c r="AA1312" s="3">
        <v>84.156999999999996</v>
      </c>
      <c r="AB1312" s="3">
        <v>87.358999999999995</v>
      </c>
      <c r="AC1312" s="3">
        <v>89.344999999999999</v>
      </c>
      <c r="AD1312" s="3">
        <v>94.004000000000005</v>
      </c>
      <c r="AE1312" s="3">
        <v>95.376999999999995</v>
      </c>
      <c r="AF1312" s="3">
        <v>97.134</v>
      </c>
      <c r="AG1312" s="3">
        <v>97.323999999999998</v>
      </c>
      <c r="AH1312" s="3">
        <v>99.257000000000005</v>
      </c>
      <c r="AI1312" s="3">
        <v>100</v>
      </c>
      <c r="AJ1312" s="3">
        <v>103.35899999999999</v>
      </c>
      <c r="AK1312" s="3">
        <v>104.349</v>
      </c>
      <c r="AL1312" s="3">
        <v>111.249</v>
      </c>
      <c r="AM1312" s="3">
        <v>113.07899999999999</v>
      </c>
      <c r="AN1312" s="3">
        <v>115.239</v>
      </c>
      <c r="AO1312" s="3">
        <v>118.316</v>
      </c>
      <c r="AP1312" s="3">
        <v>121.476</v>
      </c>
      <c r="AQ1312" s="3">
        <v>123.956</v>
      </c>
      <c r="AR1312" s="3">
        <v>126.55500000000001</v>
      </c>
      <c r="AS1312" s="3">
        <v>126.78</v>
      </c>
      <c r="AT1312" s="3">
        <v>126.819</v>
      </c>
      <c r="AU1312" s="3">
        <v>127.095</v>
      </c>
      <c r="AV1312" s="3">
        <v>127.85899999999999</v>
      </c>
      <c r="AW1312" s="3">
        <v>129.26599999999999</v>
      </c>
      <c r="AX1312" s="3">
        <v>131.22499999999999</v>
      </c>
      <c r="AY1312" s="3">
        <v>133.208</v>
      </c>
      <c r="AZ1312" s="3">
        <v>135.33699999999999</v>
      </c>
      <c r="BA1312">
        <v>137.56100000000001</v>
      </c>
      <c r="BB1312">
        <v>2016</v>
      </c>
    </row>
    <row r="1313" spans="1:54" hidden="1" x14ac:dyDescent="0.2">
      <c r="A1313">
        <v>622</v>
      </c>
      <c r="B1313" t="s">
        <v>532</v>
      </c>
      <c r="C1313" t="s">
        <v>336</v>
      </c>
      <c r="D1313" t="s">
        <v>159</v>
      </c>
      <c r="E1313" t="s">
        <v>333</v>
      </c>
      <c r="F1313" t="s">
        <v>335</v>
      </c>
      <c r="G1313" t="s">
        <v>225</v>
      </c>
      <c r="H1313" t="s">
        <v>322</v>
      </c>
      <c r="I1313" t="s">
        <v>330</v>
      </c>
      <c r="J1313" s="3">
        <v>549115.05000000005</v>
      </c>
      <c r="K1313" s="3">
        <v>624581.54500000004</v>
      </c>
      <c r="L1313" s="3">
        <v>653430.97600000002</v>
      </c>
      <c r="M1313" s="3">
        <v>679551.65599999996</v>
      </c>
      <c r="N1313" s="3">
        <v>711198.62</v>
      </c>
      <c r="O1313" s="3">
        <v>748886.08200000005</v>
      </c>
      <c r="P1313" s="3">
        <v>778278.65500000003</v>
      </c>
      <c r="Q1313" s="3">
        <v>740423.41099999996</v>
      </c>
      <c r="R1313" s="3">
        <v>662757.43700000003</v>
      </c>
      <c r="S1313" s="3">
        <v>631863.55200000003</v>
      </c>
      <c r="T1313" s="3">
        <v>575028.4</v>
      </c>
      <c r="U1313" s="3">
        <v>536846.37100000004</v>
      </c>
      <c r="V1313" s="3">
        <v>505079.94300000003</v>
      </c>
      <c r="W1313" s="3">
        <v>474815.86200000002</v>
      </c>
      <c r="X1313" s="3">
        <v>449564.33100000001</v>
      </c>
      <c r="Y1313" s="3">
        <v>451770.24400000001</v>
      </c>
      <c r="Z1313" s="3">
        <v>461051.484</v>
      </c>
      <c r="AA1313" s="3">
        <v>472327.32500000001</v>
      </c>
      <c r="AB1313" s="3">
        <v>481954.71399999998</v>
      </c>
      <c r="AC1313" s="3">
        <v>487872.625</v>
      </c>
      <c r="AD1313" s="3">
        <v>491448.02100000001</v>
      </c>
      <c r="AE1313" s="3">
        <v>498944.44</v>
      </c>
      <c r="AF1313" s="3">
        <v>505919.973</v>
      </c>
      <c r="AG1313" s="3">
        <v>514617.049</v>
      </c>
      <c r="AH1313" s="3">
        <v>534545.72400000005</v>
      </c>
      <c r="AI1313" s="3">
        <v>530493.27599999995</v>
      </c>
      <c r="AJ1313" s="3">
        <v>533887.13600000006</v>
      </c>
      <c r="AK1313" s="3">
        <v>544804.826</v>
      </c>
      <c r="AL1313" s="3">
        <v>548455.23499999999</v>
      </c>
      <c r="AM1313" s="3">
        <v>545247.00699999998</v>
      </c>
      <c r="AN1313" s="3">
        <v>550154.27099999995</v>
      </c>
      <c r="AO1313" s="3">
        <v>558899.18599999999</v>
      </c>
      <c r="AP1313" s="3">
        <v>570040.446</v>
      </c>
      <c r="AQ1313" s="3">
        <v>586192.14300000004</v>
      </c>
      <c r="AR1313" s="3">
        <v>605545.40099999995</v>
      </c>
      <c r="AS1313" s="3">
        <v>624163.49199999997</v>
      </c>
      <c r="AT1313" s="3">
        <v>636040.58200000005</v>
      </c>
      <c r="AU1313" s="3">
        <v>640255.62699999998</v>
      </c>
      <c r="AV1313" s="3">
        <v>649792.36600000004</v>
      </c>
      <c r="AW1313" s="3">
        <v>662363.19200000004</v>
      </c>
      <c r="AX1313" s="3">
        <v>678329.26399999997</v>
      </c>
      <c r="AY1313" s="3">
        <v>695687.70200000005</v>
      </c>
      <c r="AZ1313" s="3">
        <v>714741.00399999996</v>
      </c>
      <c r="BA1313">
        <v>735605.02399999998</v>
      </c>
      <c r="BB1313">
        <v>2010</v>
      </c>
    </row>
    <row r="1314" spans="1:54" hidden="1" x14ac:dyDescent="0.2">
      <c r="A1314">
        <v>622</v>
      </c>
      <c r="B1314" t="s">
        <v>532</v>
      </c>
      <c r="C1314" t="s">
        <v>334</v>
      </c>
      <c r="D1314" t="s">
        <v>159</v>
      </c>
      <c r="E1314" t="s">
        <v>333</v>
      </c>
      <c r="F1314" t="s">
        <v>332</v>
      </c>
      <c r="G1314" t="s">
        <v>331</v>
      </c>
      <c r="H1314" t="s">
        <v>322</v>
      </c>
      <c r="I1314" t="s">
        <v>330</v>
      </c>
      <c r="J1314" s="3">
        <v>2859.4070000000002</v>
      </c>
      <c r="K1314" s="3">
        <v>3252.384</v>
      </c>
      <c r="L1314" s="3">
        <v>3402.6120000000001</v>
      </c>
      <c r="M1314" s="3">
        <v>3538.63</v>
      </c>
      <c r="N1314" s="3">
        <v>3703.4250000000002</v>
      </c>
      <c r="O1314" s="3">
        <v>3899.6750000000002</v>
      </c>
      <c r="P1314" s="3">
        <v>4052.7310000000002</v>
      </c>
      <c r="Q1314" s="3">
        <v>3855.6080000000002</v>
      </c>
      <c r="R1314" s="3">
        <v>3451.1779999999999</v>
      </c>
      <c r="S1314" s="3">
        <v>3290.3040000000001</v>
      </c>
      <c r="T1314" s="3">
        <v>2994.346</v>
      </c>
      <c r="U1314" s="3">
        <v>2795.5210000000002</v>
      </c>
      <c r="V1314" s="3">
        <v>2630.1030000000001</v>
      </c>
      <c r="W1314" s="3">
        <v>2472.509</v>
      </c>
      <c r="X1314" s="3">
        <v>2341.0169999999998</v>
      </c>
      <c r="Y1314" s="3">
        <v>2352.5039999999999</v>
      </c>
      <c r="Z1314" s="3">
        <v>2400.8339999999998</v>
      </c>
      <c r="AA1314" s="3">
        <v>2459.5509999999999</v>
      </c>
      <c r="AB1314" s="3">
        <v>2509.683</v>
      </c>
      <c r="AC1314" s="3">
        <v>2540.5</v>
      </c>
      <c r="AD1314" s="3">
        <v>2559.1179999999999</v>
      </c>
      <c r="AE1314" s="3">
        <v>2598.154</v>
      </c>
      <c r="AF1314" s="3">
        <v>2634.4780000000001</v>
      </c>
      <c r="AG1314" s="3">
        <v>2679.7660000000001</v>
      </c>
      <c r="AH1314" s="3">
        <v>2783.5410000000002</v>
      </c>
      <c r="AI1314" s="3">
        <v>2762.4380000000001</v>
      </c>
      <c r="AJ1314" s="3">
        <v>2780.1109999999999</v>
      </c>
      <c r="AK1314" s="3">
        <v>2836.9630000000002</v>
      </c>
      <c r="AL1314" s="3">
        <v>2855.9720000000002</v>
      </c>
      <c r="AM1314" s="3">
        <v>2839.2649999999999</v>
      </c>
      <c r="AN1314" s="3">
        <v>2864.819</v>
      </c>
      <c r="AO1314" s="3">
        <v>2910.3560000000002</v>
      </c>
      <c r="AP1314" s="3">
        <v>2968.3719999999998</v>
      </c>
      <c r="AQ1314" s="3">
        <v>3052.4789999999998</v>
      </c>
      <c r="AR1314" s="3">
        <v>3153.2570000000001</v>
      </c>
      <c r="AS1314" s="3">
        <v>3250.2069999999999</v>
      </c>
      <c r="AT1314" s="3">
        <v>3312.0549999999998</v>
      </c>
      <c r="AU1314" s="3">
        <v>3334.0039999999999</v>
      </c>
      <c r="AV1314" s="3">
        <v>3383.665</v>
      </c>
      <c r="AW1314" s="3">
        <v>3449.125</v>
      </c>
      <c r="AX1314" s="3">
        <v>3532.2649999999999</v>
      </c>
      <c r="AY1314" s="3">
        <v>3622.6550000000002</v>
      </c>
      <c r="AZ1314" s="3">
        <v>3721.8719999999998</v>
      </c>
      <c r="BA1314">
        <v>3830.5169999999998</v>
      </c>
      <c r="BB1314">
        <v>2010</v>
      </c>
    </row>
    <row r="1315" spans="1:54" hidden="1" x14ac:dyDescent="0.2">
      <c r="A1315">
        <v>622</v>
      </c>
      <c r="B1315" t="s">
        <v>532</v>
      </c>
      <c r="C1315" t="s">
        <v>329</v>
      </c>
      <c r="D1315" t="s">
        <v>159</v>
      </c>
      <c r="E1315" t="s">
        <v>325</v>
      </c>
      <c r="F1315" t="s">
        <v>328</v>
      </c>
      <c r="G1315" t="s">
        <v>225</v>
      </c>
      <c r="H1315" t="s">
        <v>322</v>
      </c>
      <c r="I1315" t="s">
        <v>321</v>
      </c>
      <c r="J1315" s="3">
        <v>194262.894</v>
      </c>
      <c r="K1315" s="3">
        <v>240473.35500000001</v>
      </c>
      <c r="L1315" s="3">
        <v>282888.96600000001</v>
      </c>
      <c r="M1315" s="3">
        <v>331775.78999999998</v>
      </c>
      <c r="N1315" s="3">
        <v>394303.87699999998</v>
      </c>
      <c r="O1315" s="3">
        <v>461461.446</v>
      </c>
      <c r="P1315" s="3">
        <v>480345.37</v>
      </c>
      <c r="Q1315" s="3">
        <v>446076.696</v>
      </c>
      <c r="R1315" s="3">
        <v>402715.66200000001</v>
      </c>
      <c r="S1315" s="3">
        <v>376758.39600000001</v>
      </c>
      <c r="T1315" s="3">
        <v>348718.19199999998</v>
      </c>
      <c r="U1315" s="3">
        <v>337024.93</v>
      </c>
      <c r="V1315" s="3">
        <v>312865.26299999998</v>
      </c>
      <c r="W1315" s="3">
        <v>299907.38099999999</v>
      </c>
      <c r="X1315" s="3">
        <v>324783.70899999997</v>
      </c>
      <c r="Y1315" s="3">
        <v>357316.66399999999</v>
      </c>
      <c r="Z1315" s="3">
        <v>374789.22700000001</v>
      </c>
      <c r="AA1315" s="3">
        <v>397497.17099999997</v>
      </c>
      <c r="AB1315" s="3">
        <v>421030.239</v>
      </c>
      <c r="AC1315" s="3">
        <v>435888.64299999998</v>
      </c>
      <c r="AD1315" s="3">
        <v>461980.50599999999</v>
      </c>
      <c r="AE1315" s="3">
        <v>475878.42499999999</v>
      </c>
      <c r="AF1315" s="3">
        <v>491417.951</v>
      </c>
      <c r="AG1315" s="3">
        <v>500844.53399999999</v>
      </c>
      <c r="AH1315" s="3">
        <v>530571.91</v>
      </c>
      <c r="AI1315" s="3">
        <v>530493.27599999995</v>
      </c>
      <c r="AJ1315" s="3">
        <v>551818.61</v>
      </c>
      <c r="AK1315" s="3">
        <v>568496.179</v>
      </c>
      <c r="AL1315" s="3">
        <v>610150.64399999997</v>
      </c>
      <c r="AM1315" s="3">
        <v>616560.89399999997</v>
      </c>
      <c r="AN1315" s="3">
        <v>633991.21699999995</v>
      </c>
      <c r="AO1315" s="3">
        <v>661266.88600000006</v>
      </c>
      <c r="AP1315" s="3">
        <v>692462.62699999998</v>
      </c>
      <c r="AQ1315" s="3">
        <v>726617.78799999994</v>
      </c>
      <c r="AR1315" s="3">
        <v>766347.21699999995</v>
      </c>
      <c r="AS1315" s="3">
        <v>791317.50300000003</v>
      </c>
      <c r="AT1315" s="3">
        <v>806621.25300000003</v>
      </c>
      <c r="AU1315" s="3">
        <v>813732.65300000005</v>
      </c>
      <c r="AV1315" s="3">
        <v>830818.38300000003</v>
      </c>
      <c r="AW1315" s="3">
        <v>856209.72199999995</v>
      </c>
      <c r="AX1315" s="3">
        <v>890138.196</v>
      </c>
      <c r="AY1315" s="3">
        <v>926714.24899999995</v>
      </c>
      <c r="AZ1315" s="3">
        <v>967312.39899999998</v>
      </c>
      <c r="BA1315">
        <v>1011903.571</v>
      </c>
      <c r="BB1315">
        <v>2010</v>
      </c>
    </row>
    <row r="1316" spans="1:54" hidden="1" x14ac:dyDescent="0.2">
      <c r="A1316">
        <v>622</v>
      </c>
      <c r="B1316" t="s">
        <v>532</v>
      </c>
      <c r="C1316" t="s">
        <v>327</v>
      </c>
      <c r="D1316" t="s">
        <v>159</v>
      </c>
      <c r="E1316" t="s">
        <v>325</v>
      </c>
      <c r="F1316" t="s">
        <v>326</v>
      </c>
      <c r="G1316" t="s">
        <v>223</v>
      </c>
      <c r="H1316" t="s">
        <v>322</v>
      </c>
      <c r="I1316" t="s">
        <v>321</v>
      </c>
      <c r="J1316" s="3">
        <v>928.577</v>
      </c>
      <c r="K1316" s="3">
        <v>1022.2329999999999</v>
      </c>
      <c r="L1316" s="3">
        <v>953.54300000000001</v>
      </c>
      <c r="M1316" s="3">
        <v>935.49400000000003</v>
      </c>
      <c r="N1316" s="3">
        <v>962.85</v>
      </c>
      <c r="O1316" s="3">
        <v>979.48299999999995</v>
      </c>
      <c r="P1316" s="3">
        <v>1242.4829999999999</v>
      </c>
      <c r="Q1316" s="3">
        <v>1399.288</v>
      </c>
      <c r="R1316" s="3">
        <v>1380.5129999999999</v>
      </c>
      <c r="S1316" s="3">
        <v>1194.7070000000001</v>
      </c>
      <c r="T1316" s="3">
        <v>1159.8579999999999</v>
      </c>
      <c r="U1316" s="3">
        <v>1254.6279999999999</v>
      </c>
      <c r="V1316" s="3">
        <v>1115.886</v>
      </c>
      <c r="W1316" s="3">
        <v>1130.1590000000001</v>
      </c>
      <c r="X1316" s="3">
        <v>746.71</v>
      </c>
      <c r="Y1316" s="3">
        <v>688.96299999999997</v>
      </c>
      <c r="Z1316" s="3">
        <v>746.86699999999996</v>
      </c>
      <c r="AA1316" s="3">
        <v>734.60299999999995</v>
      </c>
      <c r="AB1316" s="3">
        <v>713.68600000000004</v>
      </c>
      <c r="AC1316" s="3">
        <v>707.43899999999996</v>
      </c>
      <c r="AD1316" s="3">
        <v>630.69799999999998</v>
      </c>
      <c r="AE1316" s="3">
        <v>649.524</v>
      </c>
      <c r="AF1316" s="3">
        <v>705.61500000000001</v>
      </c>
      <c r="AG1316" s="3">
        <v>862.274</v>
      </c>
      <c r="AH1316" s="3">
        <v>1004.871</v>
      </c>
      <c r="AI1316" s="3">
        <v>1007.39</v>
      </c>
      <c r="AJ1316" s="3">
        <v>1056.26</v>
      </c>
      <c r="AK1316" s="3">
        <v>1187.884</v>
      </c>
      <c r="AL1316" s="3">
        <v>1368.943</v>
      </c>
      <c r="AM1316" s="3">
        <v>1309.1469999999999</v>
      </c>
      <c r="AN1316" s="3">
        <v>1282.461</v>
      </c>
      <c r="AO1316" s="3">
        <v>1402.671</v>
      </c>
      <c r="AP1316" s="3">
        <v>1357.1189999999999</v>
      </c>
      <c r="AQ1316" s="3">
        <v>1471.2270000000001</v>
      </c>
      <c r="AR1316" s="3">
        <v>1552.471</v>
      </c>
      <c r="AS1316" s="3">
        <v>1338.6030000000001</v>
      </c>
      <c r="AT1316" s="3">
        <v>1360.7809999999999</v>
      </c>
      <c r="AU1316" s="3">
        <v>1400.7429999999999</v>
      </c>
      <c r="AV1316" s="3">
        <v>1570.2270000000001</v>
      </c>
      <c r="AW1316" s="3">
        <v>1636.76</v>
      </c>
      <c r="AX1316" s="3">
        <v>1721.1279999999999</v>
      </c>
      <c r="AY1316" s="3">
        <v>1804.4469999999999</v>
      </c>
      <c r="AZ1316" s="3">
        <v>1896.5940000000001</v>
      </c>
      <c r="BA1316">
        <v>1992.3820000000001</v>
      </c>
      <c r="BB1316">
        <v>2010</v>
      </c>
    </row>
    <row r="1317" spans="1:54" hidden="1" x14ac:dyDescent="0.2">
      <c r="A1317">
        <v>622</v>
      </c>
      <c r="B1317" t="s">
        <v>532</v>
      </c>
      <c r="C1317" t="s">
        <v>212</v>
      </c>
      <c r="D1317" t="s">
        <v>159</v>
      </c>
      <c r="E1317" t="s">
        <v>325</v>
      </c>
      <c r="F1317" t="s">
        <v>324</v>
      </c>
      <c r="G1317" t="s">
        <v>323</v>
      </c>
      <c r="H1317" t="s">
        <v>322</v>
      </c>
      <c r="I1317" t="s">
        <v>321</v>
      </c>
      <c r="J1317" s="3">
        <v>1228.242</v>
      </c>
      <c r="K1317" s="3">
        <v>1527.4880000000001</v>
      </c>
      <c r="L1317" s="3">
        <v>1697.194</v>
      </c>
      <c r="M1317" s="3">
        <v>1834.712</v>
      </c>
      <c r="N1317" s="3">
        <v>1988.3009999999999</v>
      </c>
      <c r="O1317" s="3">
        <v>2160.6619999999998</v>
      </c>
      <c r="P1317" s="3">
        <v>2290.7359999999999</v>
      </c>
      <c r="Q1317" s="3">
        <v>2234.9369999999999</v>
      </c>
      <c r="R1317" s="3">
        <v>2070.5349999999999</v>
      </c>
      <c r="S1317" s="3">
        <v>2050.7800000000002</v>
      </c>
      <c r="T1317" s="3">
        <v>1935.345</v>
      </c>
      <c r="U1317" s="3">
        <v>1866.9780000000001</v>
      </c>
      <c r="V1317" s="3">
        <v>1796.548</v>
      </c>
      <c r="W1317" s="3">
        <v>1729.078</v>
      </c>
      <c r="X1317" s="3">
        <v>1671.9670000000001</v>
      </c>
      <c r="Y1317" s="3">
        <v>1715.212</v>
      </c>
      <c r="Z1317" s="3">
        <v>1782.3969999999999</v>
      </c>
      <c r="AA1317" s="3">
        <v>1857.2529999999999</v>
      </c>
      <c r="AB1317" s="3">
        <v>1915.672</v>
      </c>
      <c r="AC1317" s="3">
        <v>1968.8720000000001</v>
      </c>
      <c r="AD1317" s="3">
        <v>2028.4269999999999</v>
      </c>
      <c r="AE1317" s="3">
        <v>2106.3020000000001</v>
      </c>
      <c r="AF1317" s="3">
        <v>2168.5369999999998</v>
      </c>
      <c r="AG1317" s="3">
        <v>2249.799</v>
      </c>
      <c r="AH1317" s="3">
        <v>2401.1860000000001</v>
      </c>
      <c r="AI1317" s="3">
        <v>2459.65</v>
      </c>
      <c r="AJ1317" s="3">
        <v>2551.4479999999999</v>
      </c>
      <c r="AK1317" s="3">
        <v>2672.904</v>
      </c>
      <c r="AL1317" s="3">
        <v>2743.598</v>
      </c>
      <c r="AM1317" s="3">
        <v>2748.2620000000002</v>
      </c>
      <c r="AN1317" s="3">
        <v>2806.877</v>
      </c>
      <c r="AO1317" s="3">
        <v>2910.3560000000002</v>
      </c>
      <c r="AP1317" s="3">
        <v>3023.0529999999999</v>
      </c>
      <c r="AQ1317" s="3">
        <v>3158.9119999999998</v>
      </c>
      <c r="AR1317" s="3">
        <v>3321.7710000000002</v>
      </c>
      <c r="AS1317" s="3">
        <v>3461.0279999999998</v>
      </c>
      <c r="AT1317" s="3">
        <v>3571.886</v>
      </c>
      <c r="AU1317" s="3">
        <v>3660.2550000000001</v>
      </c>
      <c r="AV1317" s="3">
        <v>3799.1759999999999</v>
      </c>
      <c r="AW1317" s="3">
        <v>3956.663</v>
      </c>
      <c r="AX1317" s="3">
        <v>4131.6540000000005</v>
      </c>
      <c r="AY1317" s="3">
        <v>4318.1379999999999</v>
      </c>
      <c r="AZ1317" s="3">
        <v>4512.5789999999997</v>
      </c>
      <c r="BA1317">
        <v>4725.1099999999997</v>
      </c>
      <c r="BB1317">
        <v>2010</v>
      </c>
    </row>
    <row r="1318" spans="1:54" hidden="1" x14ac:dyDescent="0.2">
      <c r="A1318">
        <v>622</v>
      </c>
      <c r="B1318" t="s">
        <v>532</v>
      </c>
      <c r="C1318" t="s">
        <v>320</v>
      </c>
      <c r="D1318" t="s">
        <v>159</v>
      </c>
      <c r="E1318" t="s">
        <v>319</v>
      </c>
      <c r="F1318" t="s">
        <v>318</v>
      </c>
      <c r="G1318" t="s">
        <v>243</v>
      </c>
    </row>
    <row r="1319" spans="1:54" hidden="1" x14ac:dyDescent="0.2">
      <c r="A1319">
        <v>622</v>
      </c>
      <c r="B1319" t="s">
        <v>532</v>
      </c>
      <c r="C1319" t="s">
        <v>317</v>
      </c>
      <c r="D1319" t="s">
        <v>159</v>
      </c>
      <c r="E1319" t="s">
        <v>316</v>
      </c>
      <c r="F1319" t="s">
        <v>315</v>
      </c>
      <c r="G1319" t="s">
        <v>288</v>
      </c>
      <c r="I1319" t="s">
        <v>310</v>
      </c>
      <c r="J1319" s="3">
        <v>8.2000000000000003E-2</v>
      </c>
      <c r="K1319" s="3">
        <v>9.4E-2</v>
      </c>
      <c r="L1319" s="3">
        <v>0.10100000000000001</v>
      </c>
      <c r="M1319" s="3">
        <v>0.105</v>
      </c>
      <c r="N1319" s="3">
        <v>0.109</v>
      </c>
      <c r="O1319" s="3">
        <v>0.113</v>
      </c>
      <c r="P1319" s="3">
        <v>0.11700000000000001</v>
      </c>
      <c r="Q1319" s="3">
        <v>0.11</v>
      </c>
      <c r="R1319" s="3">
        <v>9.7000000000000003E-2</v>
      </c>
      <c r="S1319" s="3">
        <v>9.1999999999999998E-2</v>
      </c>
      <c r="T1319" s="3">
        <v>8.3000000000000004E-2</v>
      </c>
      <c r="U1319" s="3">
        <v>7.8E-2</v>
      </c>
      <c r="V1319" s="3">
        <v>6.8000000000000005E-2</v>
      </c>
      <c r="W1319" s="3">
        <v>6.4000000000000001E-2</v>
      </c>
      <c r="X1319" s="3">
        <v>6.0999999999999999E-2</v>
      </c>
      <c r="Y1319" s="3">
        <v>6.0999999999999999E-2</v>
      </c>
      <c r="Z1319" s="3">
        <v>6.0999999999999999E-2</v>
      </c>
      <c r="AA1319" s="3">
        <v>6.2E-2</v>
      </c>
      <c r="AB1319" s="3">
        <v>6.3E-2</v>
      </c>
      <c r="AC1319" s="3">
        <v>6.4000000000000001E-2</v>
      </c>
      <c r="AD1319" s="3">
        <v>6.3E-2</v>
      </c>
      <c r="AE1319" s="3">
        <v>6.4000000000000001E-2</v>
      </c>
      <c r="AF1319" s="3">
        <v>6.5000000000000002E-2</v>
      </c>
      <c r="AG1319" s="3">
        <v>6.5000000000000002E-2</v>
      </c>
      <c r="AH1319" s="3">
        <v>6.6000000000000003E-2</v>
      </c>
      <c r="AI1319" s="3">
        <v>6.5000000000000002E-2</v>
      </c>
      <c r="AJ1319" s="3">
        <v>6.4000000000000001E-2</v>
      </c>
      <c r="AK1319" s="3">
        <v>6.3E-2</v>
      </c>
      <c r="AL1319" s="3">
        <v>6.4000000000000001E-2</v>
      </c>
      <c r="AM1319" s="3">
        <v>6.5000000000000002E-2</v>
      </c>
      <c r="AN1319" s="3">
        <v>6.4000000000000001E-2</v>
      </c>
      <c r="AO1319" s="3">
        <v>6.4000000000000001E-2</v>
      </c>
      <c r="AP1319" s="3">
        <v>6.5000000000000002E-2</v>
      </c>
      <c r="AQ1319" s="3">
        <v>6.6000000000000003E-2</v>
      </c>
      <c r="AR1319" s="3">
        <v>6.8000000000000005E-2</v>
      </c>
      <c r="AS1319" s="3">
        <v>6.9000000000000006E-2</v>
      </c>
      <c r="AT1319" s="3">
        <v>7.0000000000000007E-2</v>
      </c>
      <c r="AU1319" s="3">
        <v>7.0000000000000007E-2</v>
      </c>
      <c r="AV1319" s="3">
        <v>7.0000000000000007E-2</v>
      </c>
      <c r="AW1319" s="3">
        <v>7.0000000000000007E-2</v>
      </c>
      <c r="AX1319" s="3">
        <v>7.0999999999999994E-2</v>
      </c>
      <c r="AY1319" s="3">
        <v>7.1999999999999995E-2</v>
      </c>
      <c r="AZ1319" s="3">
        <v>7.2999999999999995E-2</v>
      </c>
      <c r="BA1319">
        <v>7.4999999999999997E-2</v>
      </c>
      <c r="BB1319">
        <v>2016</v>
      </c>
    </row>
    <row r="1320" spans="1:54" hidden="1" x14ac:dyDescent="0.2">
      <c r="A1320">
        <v>622</v>
      </c>
      <c r="B1320" t="s">
        <v>532</v>
      </c>
      <c r="C1320" t="s">
        <v>314</v>
      </c>
      <c r="D1320" t="s">
        <v>159</v>
      </c>
      <c r="E1320" t="s">
        <v>313</v>
      </c>
      <c r="F1320" t="s">
        <v>312</v>
      </c>
      <c r="G1320" t="s">
        <v>311</v>
      </c>
      <c r="I1320" t="s">
        <v>310</v>
      </c>
      <c r="J1320" s="3">
        <v>158.16300000000001</v>
      </c>
      <c r="K1320" s="3">
        <v>157.43100000000001</v>
      </c>
      <c r="L1320" s="3">
        <v>166.68</v>
      </c>
      <c r="M1320" s="3">
        <v>180.833</v>
      </c>
      <c r="N1320" s="3">
        <v>198.31200000000001</v>
      </c>
      <c r="O1320" s="3">
        <v>213.57400000000001</v>
      </c>
      <c r="P1320" s="3">
        <v>209.69</v>
      </c>
      <c r="Q1320" s="3">
        <v>199.59200000000001</v>
      </c>
      <c r="R1320" s="3">
        <v>194.49799999999999</v>
      </c>
      <c r="S1320" s="3">
        <v>183.715</v>
      </c>
      <c r="T1320" s="3">
        <v>180.184</v>
      </c>
      <c r="U1320" s="3">
        <v>180.51900000000001</v>
      </c>
      <c r="V1320" s="3">
        <v>174.148</v>
      </c>
      <c r="W1320" s="3">
        <v>173.44900000000001</v>
      </c>
      <c r="X1320" s="3">
        <v>194.25200000000001</v>
      </c>
      <c r="Y1320" s="3">
        <v>208.322</v>
      </c>
      <c r="Z1320" s="3">
        <v>210.273</v>
      </c>
      <c r="AA1320" s="3">
        <v>214.024</v>
      </c>
      <c r="AB1320" s="3">
        <v>219.78200000000001</v>
      </c>
      <c r="AC1320" s="3">
        <v>221.39</v>
      </c>
      <c r="AD1320" s="3">
        <v>227.75299999999999</v>
      </c>
      <c r="AE1320" s="3">
        <v>225.93100000000001</v>
      </c>
      <c r="AF1320" s="3">
        <v>226.613</v>
      </c>
      <c r="AG1320" s="3">
        <v>222.61699999999999</v>
      </c>
      <c r="AH1320" s="3">
        <v>220.96199999999999</v>
      </c>
      <c r="AI1320" s="3">
        <v>215.678</v>
      </c>
      <c r="AJ1320" s="3">
        <v>216.27699999999999</v>
      </c>
      <c r="AK1320" s="3">
        <v>212.68899999999999</v>
      </c>
      <c r="AL1320" s="3">
        <v>222.39099999999999</v>
      </c>
      <c r="AM1320" s="3">
        <v>224.346</v>
      </c>
      <c r="AN1320" s="3">
        <v>225.87100000000001</v>
      </c>
      <c r="AO1320" s="3">
        <v>227.21199999999999</v>
      </c>
      <c r="AP1320" s="3">
        <v>229.06100000000001</v>
      </c>
      <c r="AQ1320" s="3">
        <v>230.02199999999999</v>
      </c>
      <c r="AR1320" s="3">
        <v>230.70400000000001</v>
      </c>
      <c r="AS1320" s="3">
        <v>228.637</v>
      </c>
      <c r="AT1320" s="3">
        <v>225.82499999999999</v>
      </c>
      <c r="AU1320" s="3">
        <v>222.316</v>
      </c>
      <c r="AV1320" s="3">
        <v>218.684</v>
      </c>
      <c r="AW1320" s="3">
        <v>216.39699999999999</v>
      </c>
      <c r="AX1320" s="3">
        <v>215.44399999999999</v>
      </c>
      <c r="AY1320" s="3">
        <v>214.61</v>
      </c>
      <c r="AZ1320" s="3">
        <v>214.35900000000001</v>
      </c>
      <c r="BA1320">
        <v>214.155</v>
      </c>
      <c r="BB1320">
        <v>2016</v>
      </c>
    </row>
    <row r="1321" spans="1:54" hidden="1" x14ac:dyDescent="0.2">
      <c r="A1321">
        <v>622</v>
      </c>
      <c r="B1321" t="s">
        <v>532</v>
      </c>
      <c r="C1321" t="s">
        <v>309</v>
      </c>
      <c r="D1321" t="s">
        <v>159</v>
      </c>
      <c r="E1321" t="s">
        <v>308</v>
      </c>
      <c r="F1321" t="s">
        <v>307</v>
      </c>
      <c r="G1321" t="s">
        <v>217</v>
      </c>
      <c r="I1321" t="s">
        <v>928</v>
      </c>
      <c r="J1321" s="3">
        <v>12.61</v>
      </c>
      <c r="K1321" s="3">
        <v>16.84</v>
      </c>
      <c r="L1321" s="3">
        <v>15.016</v>
      </c>
      <c r="M1321" s="3">
        <v>15.536</v>
      </c>
      <c r="N1321" s="3">
        <v>15.381</v>
      </c>
      <c r="O1321" s="3">
        <v>14.696</v>
      </c>
      <c r="P1321" s="3">
        <v>15.170999999999999</v>
      </c>
      <c r="Q1321" s="3">
        <v>14.492000000000001</v>
      </c>
      <c r="R1321" s="3">
        <v>12.254</v>
      </c>
      <c r="S1321" s="3">
        <v>9.6</v>
      </c>
      <c r="T1321" s="3">
        <v>10.582000000000001</v>
      </c>
      <c r="U1321" s="3">
        <v>9.7449999999999992</v>
      </c>
      <c r="V1321" s="3">
        <v>7.548</v>
      </c>
      <c r="W1321" s="3">
        <v>8.5410000000000004</v>
      </c>
      <c r="X1321" s="3">
        <v>7.8789999999999996</v>
      </c>
      <c r="Y1321" s="3">
        <v>8.2469999999999999</v>
      </c>
      <c r="Z1321" s="3">
        <v>9.0850000000000009</v>
      </c>
      <c r="AA1321" s="3">
        <v>9.68</v>
      </c>
      <c r="AB1321" s="3">
        <v>9.4239999999999995</v>
      </c>
      <c r="AC1321" s="3">
        <v>9.6769999999999996</v>
      </c>
      <c r="AD1321" s="3">
        <v>19.061</v>
      </c>
      <c r="AE1321" s="3">
        <v>23.431000000000001</v>
      </c>
      <c r="AF1321" s="3">
        <v>22.010999999999999</v>
      </c>
      <c r="AG1321" s="3">
        <v>19.962</v>
      </c>
      <c r="AH1321" s="3">
        <v>25.475999999999999</v>
      </c>
      <c r="AI1321" s="3">
        <v>20.414000000000001</v>
      </c>
      <c r="AJ1321" s="3">
        <v>17.887</v>
      </c>
      <c r="AK1321" s="3">
        <v>14.993</v>
      </c>
      <c r="AL1321" s="3">
        <v>25.875</v>
      </c>
      <c r="AM1321" s="3">
        <v>29.056999999999999</v>
      </c>
      <c r="AN1321" s="3">
        <v>27.995000000000001</v>
      </c>
      <c r="AO1321" s="3">
        <v>27.95</v>
      </c>
      <c r="AP1321" s="3">
        <v>27.879000000000001</v>
      </c>
      <c r="AQ1321" s="3">
        <v>28.318000000000001</v>
      </c>
      <c r="AR1321" s="3">
        <v>29.318000000000001</v>
      </c>
      <c r="AS1321" s="3">
        <v>27.684000000000001</v>
      </c>
      <c r="AT1321" s="3">
        <v>27.471</v>
      </c>
      <c r="AU1321" s="3">
        <v>26.242999999999999</v>
      </c>
      <c r="AV1321" s="3">
        <v>26.233000000000001</v>
      </c>
      <c r="AW1321" s="3">
        <v>26.436</v>
      </c>
      <c r="AX1321" s="3">
        <v>26.960999999999999</v>
      </c>
      <c r="AY1321" s="3">
        <v>27.561</v>
      </c>
      <c r="AZ1321" s="3">
        <v>28.216000000000001</v>
      </c>
      <c r="BA1321">
        <v>28.843</v>
      </c>
      <c r="BB1321">
        <v>2016</v>
      </c>
    </row>
    <row r="1322" spans="1:54" hidden="1" x14ac:dyDescent="0.2">
      <c r="A1322">
        <v>622</v>
      </c>
      <c r="B1322" t="s">
        <v>532</v>
      </c>
      <c r="C1322" t="s">
        <v>306</v>
      </c>
      <c r="D1322" t="s">
        <v>159</v>
      </c>
      <c r="E1322" t="s">
        <v>305</v>
      </c>
      <c r="F1322" t="s">
        <v>304</v>
      </c>
      <c r="G1322" t="s">
        <v>217</v>
      </c>
      <c r="I1322" t="s">
        <v>928</v>
      </c>
      <c r="J1322" s="3">
        <v>16.809999999999999</v>
      </c>
      <c r="K1322" s="3">
        <v>19</v>
      </c>
      <c r="L1322" s="3">
        <v>16.751000000000001</v>
      </c>
      <c r="M1322" s="3">
        <v>20.518999999999998</v>
      </c>
      <c r="N1322" s="3">
        <v>22.678999999999998</v>
      </c>
      <c r="O1322" s="3">
        <v>16.111999999999998</v>
      </c>
      <c r="P1322" s="3">
        <v>16.757000000000001</v>
      </c>
      <c r="Q1322" s="3">
        <v>13.17</v>
      </c>
      <c r="R1322" s="3">
        <v>13.167999999999999</v>
      </c>
      <c r="S1322" s="3">
        <v>12.747</v>
      </c>
      <c r="T1322" s="3">
        <v>13.333</v>
      </c>
      <c r="U1322" s="3">
        <v>13.35</v>
      </c>
      <c r="V1322" s="3">
        <v>12.233000000000001</v>
      </c>
      <c r="W1322" s="3">
        <v>13.377000000000001</v>
      </c>
      <c r="X1322" s="3">
        <v>17.79</v>
      </c>
      <c r="Y1322" s="3">
        <v>19.695</v>
      </c>
      <c r="Z1322" s="3">
        <v>18.007999999999999</v>
      </c>
      <c r="AA1322" s="3">
        <v>17.042000000000002</v>
      </c>
      <c r="AB1322" s="3">
        <v>17.576000000000001</v>
      </c>
      <c r="AC1322" s="3">
        <v>17.977</v>
      </c>
      <c r="AD1322" s="3">
        <v>20.634</v>
      </c>
      <c r="AE1322" s="3">
        <v>18.026</v>
      </c>
      <c r="AF1322" s="3">
        <v>17.201000000000001</v>
      </c>
      <c r="AG1322" s="3">
        <v>18.298999999999999</v>
      </c>
      <c r="AH1322" s="3">
        <v>22.417000000000002</v>
      </c>
      <c r="AI1322" s="3">
        <v>17.265999999999998</v>
      </c>
      <c r="AJ1322" s="3">
        <v>19.335000000000001</v>
      </c>
      <c r="AK1322" s="3">
        <v>13.596</v>
      </c>
      <c r="AL1322" s="3">
        <v>24.817</v>
      </c>
      <c r="AM1322" s="3">
        <v>25.914999999999999</v>
      </c>
      <c r="AN1322" s="3">
        <v>25.513999999999999</v>
      </c>
      <c r="AO1322" s="3">
        <v>25.216000000000001</v>
      </c>
      <c r="AP1322" s="3">
        <v>24.597000000000001</v>
      </c>
      <c r="AQ1322" s="3">
        <v>24.763000000000002</v>
      </c>
      <c r="AR1322" s="3">
        <v>25.33</v>
      </c>
      <c r="AS1322" s="3">
        <v>23.888000000000002</v>
      </c>
      <c r="AT1322" s="3">
        <v>24.262</v>
      </c>
      <c r="AU1322" s="3">
        <v>23.701000000000001</v>
      </c>
      <c r="AV1322" s="3">
        <v>23.706</v>
      </c>
      <c r="AW1322" s="3">
        <v>24.050999999999998</v>
      </c>
      <c r="AX1322" s="3">
        <v>24.702000000000002</v>
      </c>
      <c r="AY1322" s="3">
        <v>25.280999999999999</v>
      </c>
      <c r="AZ1322" s="3">
        <v>25.884</v>
      </c>
      <c r="BA1322">
        <v>26.437999999999999</v>
      </c>
      <c r="BB1322">
        <v>2016</v>
      </c>
    </row>
    <row r="1323" spans="1:54" hidden="1" x14ac:dyDescent="0.2">
      <c r="A1323">
        <v>622</v>
      </c>
      <c r="B1323" t="s">
        <v>532</v>
      </c>
      <c r="C1323" t="s">
        <v>303</v>
      </c>
      <c r="D1323" t="s">
        <v>159</v>
      </c>
      <c r="E1323" t="s">
        <v>300</v>
      </c>
      <c r="F1323" t="s">
        <v>302</v>
      </c>
      <c r="G1323" t="s">
        <v>295</v>
      </c>
      <c r="I1323" t="s">
        <v>929</v>
      </c>
      <c r="J1323" s="3">
        <v>53.27</v>
      </c>
      <c r="K1323" s="3">
        <v>57.29</v>
      </c>
      <c r="L1323" s="3">
        <v>66.069999999999993</v>
      </c>
      <c r="M1323" s="3">
        <v>79.62</v>
      </c>
      <c r="N1323" s="3">
        <v>89.25</v>
      </c>
      <c r="O1323" s="3">
        <v>93</v>
      </c>
      <c r="P1323" s="3">
        <v>97</v>
      </c>
      <c r="Q1323" s="3">
        <v>99.71</v>
      </c>
      <c r="R1323" s="3">
        <v>101.41</v>
      </c>
      <c r="S1323" s="3">
        <v>103.03</v>
      </c>
      <c r="T1323" s="3">
        <v>104.58</v>
      </c>
      <c r="U1323" s="3">
        <v>103.95</v>
      </c>
      <c r="V1323" s="3">
        <v>105.91</v>
      </c>
      <c r="W1323" s="3">
        <v>101.97</v>
      </c>
      <c r="X1323" s="3">
        <v>114.88</v>
      </c>
      <c r="Y1323" s="3">
        <v>144.52500000000001</v>
      </c>
      <c r="Z1323" s="3">
        <v>150.19200000000001</v>
      </c>
      <c r="AA1323" s="3">
        <v>157.375</v>
      </c>
      <c r="AB1323" s="3">
        <v>162.375</v>
      </c>
      <c r="AC1323" s="3">
        <v>165.35</v>
      </c>
      <c r="AD1323" s="3">
        <v>167.40799999999999</v>
      </c>
      <c r="AE1323" s="3">
        <v>174.858</v>
      </c>
      <c r="AF1323" s="3">
        <v>179.78299999999999</v>
      </c>
      <c r="AG1323" s="3">
        <v>180.917</v>
      </c>
      <c r="AH1323" s="3">
        <v>181.369</v>
      </c>
      <c r="AI1323" s="3">
        <v>184.983</v>
      </c>
      <c r="AJ1323" s="3">
        <v>194.05799999999999</v>
      </c>
      <c r="AK1323" s="3">
        <v>196.24199999999999</v>
      </c>
      <c r="AL1323" s="3">
        <v>206.71700000000001</v>
      </c>
      <c r="AM1323" s="3">
        <v>213</v>
      </c>
      <c r="AN1323" s="3">
        <v>215.72499999999999</v>
      </c>
      <c r="AO1323" s="3">
        <v>222.06700000000001</v>
      </c>
      <c r="AP1323" s="3">
        <v>227.357</v>
      </c>
      <c r="AQ1323" s="3">
        <v>232.018</v>
      </c>
      <c r="AR1323" s="3">
        <v>236.31700000000001</v>
      </c>
      <c r="AS1323" s="3">
        <v>242.69399999999999</v>
      </c>
      <c r="AT1323" s="3">
        <v>244.81200000000001</v>
      </c>
      <c r="AU1323" s="3">
        <v>246.38300000000001</v>
      </c>
      <c r="AV1323" s="3">
        <v>249.197</v>
      </c>
      <c r="AW1323" s="3">
        <v>252.541</v>
      </c>
      <c r="AX1323" s="3">
        <v>257.59199999999998</v>
      </c>
      <c r="AY1323" s="3">
        <v>262.74400000000003</v>
      </c>
      <c r="AZ1323" s="3">
        <v>267.99900000000002</v>
      </c>
      <c r="BA1323">
        <v>273.35899999999998</v>
      </c>
      <c r="BB1323">
        <v>2017</v>
      </c>
    </row>
    <row r="1324" spans="1:54" hidden="1" x14ac:dyDescent="0.2">
      <c r="A1324">
        <v>622</v>
      </c>
      <c r="B1324" t="s">
        <v>532</v>
      </c>
      <c r="C1324" t="s">
        <v>301</v>
      </c>
      <c r="D1324" t="s">
        <v>159</v>
      </c>
      <c r="E1324" t="s">
        <v>300</v>
      </c>
      <c r="F1324" t="s">
        <v>299</v>
      </c>
      <c r="G1324" t="s">
        <v>275</v>
      </c>
      <c r="I1324" t="s">
        <v>298</v>
      </c>
      <c r="J1324" s="3">
        <v>7.681</v>
      </c>
      <c r="K1324" s="3">
        <v>7.5460000000000003</v>
      </c>
      <c r="L1324" s="3">
        <v>15.326000000000001</v>
      </c>
      <c r="M1324" s="3">
        <v>20.509</v>
      </c>
      <c r="N1324" s="3">
        <v>12.095000000000001</v>
      </c>
      <c r="O1324" s="3">
        <v>4.202</v>
      </c>
      <c r="P1324" s="3">
        <v>4.3010000000000002</v>
      </c>
      <c r="Q1324" s="3">
        <v>2.794</v>
      </c>
      <c r="R1324" s="3">
        <v>1.7050000000000001</v>
      </c>
      <c r="S1324" s="3">
        <v>1.597</v>
      </c>
      <c r="T1324" s="3">
        <v>1.504</v>
      </c>
      <c r="U1324" s="3">
        <v>-0.60199999999999998</v>
      </c>
      <c r="V1324" s="3">
        <v>1.8859999999999999</v>
      </c>
      <c r="W1324" s="3">
        <v>-3.72</v>
      </c>
      <c r="X1324" s="3">
        <v>12.661</v>
      </c>
      <c r="Y1324" s="3">
        <v>25.805</v>
      </c>
      <c r="Z1324" s="3">
        <v>3.9209999999999998</v>
      </c>
      <c r="AA1324" s="3">
        <v>4.7830000000000004</v>
      </c>
      <c r="AB1324" s="3">
        <v>3.177</v>
      </c>
      <c r="AC1324" s="3">
        <v>1.8320000000000001</v>
      </c>
      <c r="AD1324" s="3">
        <v>1.2450000000000001</v>
      </c>
      <c r="AE1324" s="3">
        <v>4.45</v>
      </c>
      <c r="AF1324" s="3">
        <v>2.8170000000000002</v>
      </c>
      <c r="AG1324" s="3">
        <v>0.63</v>
      </c>
      <c r="AH1324" s="3">
        <v>0.25</v>
      </c>
      <c r="AI1324" s="3">
        <v>1.9930000000000001</v>
      </c>
      <c r="AJ1324" s="3">
        <v>4.9059999999999997</v>
      </c>
      <c r="AK1324" s="3">
        <v>1.125</v>
      </c>
      <c r="AL1324" s="3">
        <v>5.3380000000000001</v>
      </c>
      <c r="AM1324" s="3">
        <v>3.04</v>
      </c>
      <c r="AN1324" s="3">
        <v>1.2789999999999999</v>
      </c>
      <c r="AO1324" s="3">
        <v>2.94</v>
      </c>
      <c r="AP1324" s="3">
        <v>2.3820000000000001</v>
      </c>
      <c r="AQ1324" s="3">
        <v>2.0499999999999998</v>
      </c>
      <c r="AR1324" s="3">
        <v>1.853</v>
      </c>
      <c r="AS1324" s="3">
        <v>2.698</v>
      </c>
      <c r="AT1324" s="3">
        <v>0.873</v>
      </c>
      <c r="AU1324" s="3">
        <v>0.64200000000000002</v>
      </c>
      <c r="AV1324" s="3">
        <v>1.1419999999999999</v>
      </c>
      <c r="AW1324" s="3">
        <v>1.3420000000000001</v>
      </c>
      <c r="AX1324" s="3">
        <v>2</v>
      </c>
      <c r="AY1324" s="3">
        <v>2</v>
      </c>
      <c r="AZ1324" s="3">
        <v>2</v>
      </c>
      <c r="BA1324">
        <v>2</v>
      </c>
      <c r="BB1324">
        <v>2017</v>
      </c>
    </row>
    <row r="1325" spans="1:54" hidden="1" x14ac:dyDescent="0.2">
      <c r="A1325">
        <v>622</v>
      </c>
      <c r="B1325" t="s">
        <v>532</v>
      </c>
      <c r="C1325" t="s">
        <v>297</v>
      </c>
      <c r="D1325" t="s">
        <v>159</v>
      </c>
      <c r="E1325" t="s">
        <v>293</v>
      </c>
      <c r="F1325" t="s">
        <v>296</v>
      </c>
      <c r="G1325" t="s">
        <v>295</v>
      </c>
      <c r="I1325" t="s">
        <v>929</v>
      </c>
      <c r="J1325" s="3">
        <v>48.92</v>
      </c>
      <c r="K1325" s="3">
        <v>51.15</v>
      </c>
      <c r="L1325" s="3">
        <v>58.02</v>
      </c>
      <c r="M1325" s="3">
        <v>65.88</v>
      </c>
      <c r="N1325" s="3">
        <v>76.81</v>
      </c>
      <c r="O1325" s="3">
        <v>79.62</v>
      </c>
      <c r="P1325" s="3">
        <v>86.42</v>
      </c>
      <c r="Q1325" s="3">
        <v>102.75</v>
      </c>
      <c r="R1325" s="3">
        <v>100.82</v>
      </c>
      <c r="S1325" s="3">
        <v>100.82</v>
      </c>
      <c r="T1325" s="3">
        <v>100.08</v>
      </c>
      <c r="U1325" s="3">
        <v>99.85</v>
      </c>
      <c r="V1325" s="3">
        <v>100.6</v>
      </c>
      <c r="W1325" s="3">
        <v>96.52</v>
      </c>
      <c r="X1325" s="3">
        <v>129.13</v>
      </c>
      <c r="Y1325" s="3">
        <v>150.1</v>
      </c>
      <c r="Z1325" s="3">
        <v>151.30000000000001</v>
      </c>
      <c r="AA1325" s="3">
        <v>158.30000000000001</v>
      </c>
      <c r="AB1325" s="3">
        <v>167.7</v>
      </c>
      <c r="AC1325" s="3">
        <v>166.9</v>
      </c>
      <c r="AD1325" s="3">
        <v>169.4</v>
      </c>
      <c r="AE1325" s="3">
        <v>177.8</v>
      </c>
      <c r="AF1325" s="3">
        <v>182</v>
      </c>
      <c r="AG1325" s="3">
        <v>181.9</v>
      </c>
      <c r="AH1325" s="3">
        <v>183.733</v>
      </c>
      <c r="AI1325" s="3">
        <v>190.1</v>
      </c>
      <c r="AJ1325" s="3">
        <v>194.7</v>
      </c>
      <c r="AK1325" s="3">
        <v>201.4</v>
      </c>
      <c r="AL1325" s="3">
        <v>212.1</v>
      </c>
      <c r="AM1325" s="3">
        <v>214.1</v>
      </c>
      <c r="AN1325" s="3">
        <v>219.6</v>
      </c>
      <c r="AO1325" s="3">
        <v>225.6</v>
      </c>
      <c r="AP1325" s="3">
        <v>231.3</v>
      </c>
      <c r="AQ1325" s="3">
        <v>235.12</v>
      </c>
      <c r="AR1325" s="3">
        <v>241.2</v>
      </c>
      <c r="AS1325" s="3">
        <v>244.77500000000001</v>
      </c>
      <c r="AT1325" s="3">
        <v>245.489</v>
      </c>
      <c r="AU1325" s="3">
        <v>247.41900000000001</v>
      </c>
      <c r="AV1325" s="3">
        <v>250.245</v>
      </c>
      <c r="AW1325" s="3">
        <v>253.60300000000001</v>
      </c>
      <c r="AX1325" s="3">
        <v>258.67500000000001</v>
      </c>
      <c r="AY1325" s="3">
        <v>263.84899999999999</v>
      </c>
      <c r="AZ1325" s="3">
        <v>269.12599999999998</v>
      </c>
      <c r="BA1325">
        <v>274.50799999999998</v>
      </c>
      <c r="BB1325">
        <v>2017</v>
      </c>
    </row>
    <row r="1326" spans="1:54" hidden="1" x14ac:dyDescent="0.2">
      <c r="A1326">
        <v>622</v>
      </c>
      <c r="B1326" t="s">
        <v>532</v>
      </c>
      <c r="C1326" t="s">
        <v>294</v>
      </c>
      <c r="D1326" t="s">
        <v>159</v>
      </c>
      <c r="E1326" t="s">
        <v>293</v>
      </c>
      <c r="F1326" t="s">
        <v>292</v>
      </c>
      <c r="G1326" t="s">
        <v>275</v>
      </c>
      <c r="I1326" t="s">
        <v>291</v>
      </c>
      <c r="J1326" s="3" t="s">
        <v>215</v>
      </c>
      <c r="K1326" s="3">
        <v>4.5579999999999998</v>
      </c>
      <c r="L1326" s="3">
        <v>13.430999999999999</v>
      </c>
      <c r="M1326" s="3">
        <v>13.547000000000001</v>
      </c>
      <c r="N1326" s="3">
        <v>16.591000000000001</v>
      </c>
      <c r="O1326" s="3">
        <v>3.6579999999999999</v>
      </c>
      <c r="P1326" s="3">
        <v>8.5410000000000004</v>
      </c>
      <c r="Q1326" s="3">
        <v>18.896000000000001</v>
      </c>
      <c r="R1326" s="3">
        <v>-1.8779999999999999</v>
      </c>
      <c r="S1326" s="3">
        <v>0</v>
      </c>
      <c r="T1326" s="3">
        <v>-0.73399999999999999</v>
      </c>
      <c r="U1326" s="3">
        <v>-0.23</v>
      </c>
      <c r="V1326" s="3">
        <v>0.751</v>
      </c>
      <c r="W1326" s="3">
        <v>-4.056</v>
      </c>
      <c r="X1326" s="3">
        <v>33.786000000000001</v>
      </c>
      <c r="Y1326" s="3">
        <v>16.239000000000001</v>
      </c>
      <c r="Z1326" s="3">
        <v>0.79900000000000004</v>
      </c>
      <c r="AA1326" s="3">
        <v>4.6269999999999998</v>
      </c>
      <c r="AB1326" s="3">
        <v>5.9379999999999997</v>
      </c>
      <c r="AC1326" s="3">
        <v>-0.47699999999999998</v>
      </c>
      <c r="AD1326" s="3">
        <v>1.498</v>
      </c>
      <c r="AE1326" s="3">
        <v>4.9589999999999996</v>
      </c>
      <c r="AF1326" s="3">
        <v>2.3620000000000001</v>
      </c>
      <c r="AG1326" s="3">
        <v>-5.5E-2</v>
      </c>
      <c r="AH1326" s="3">
        <v>1.008</v>
      </c>
      <c r="AI1326" s="3">
        <v>3.4649999999999999</v>
      </c>
      <c r="AJ1326" s="3">
        <v>2.42</v>
      </c>
      <c r="AK1326" s="3">
        <v>3.4409999999999998</v>
      </c>
      <c r="AL1326" s="3">
        <v>5.3129999999999997</v>
      </c>
      <c r="AM1326" s="3">
        <v>0.94299999999999995</v>
      </c>
      <c r="AN1326" s="3">
        <v>2.569</v>
      </c>
      <c r="AO1326" s="3">
        <v>2.7320000000000002</v>
      </c>
      <c r="AP1326" s="3">
        <v>2.5270000000000001</v>
      </c>
      <c r="AQ1326" s="3">
        <v>1.6519999999999999</v>
      </c>
      <c r="AR1326" s="3">
        <v>2.5859999999999999</v>
      </c>
      <c r="AS1326" s="3">
        <v>1.482</v>
      </c>
      <c r="AT1326" s="3">
        <v>0.29199999999999998</v>
      </c>
      <c r="AU1326" s="3">
        <v>0.78600000000000003</v>
      </c>
      <c r="AV1326" s="3">
        <v>1.1419999999999999</v>
      </c>
      <c r="AW1326" s="3">
        <v>1.3420000000000001</v>
      </c>
      <c r="AX1326" s="3">
        <v>2</v>
      </c>
      <c r="AY1326" s="3">
        <v>2</v>
      </c>
      <c r="AZ1326" s="3">
        <v>2</v>
      </c>
      <c r="BA1326">
        <v>2</v>
      </c>
      <c r="BB1326">
        <v>2017</v>
      </c>
    </row>
    <row r="1327" spans="1:54" hidden="1" x14ac:dyDescent="0.2">
      <c r="A1327">
        <v>622</v>
      </c>
      <c r="B1327" t="s">
        <v>532</v>
      </c>
      <c r="C1327" t="s">
        <v>290</v>
      </c>
      <c r="D1327" t="s">
        <v>159</v>
      </c>
      <c r="E1327" t="s">
        <v>289</v>
      </c>
      <c r="G1327" t="s">
        <v>288</v>
      </c>
    </row>
    <row r="1328" spans="1:54" hidden="1" x14ac:dyDescent="0.2">
      <c r="A1328">
        <v>622</v>
      </c>
      <c r="B1328" t="s">
        <v>532</v>
      </c>
      <c r="C1328" t="s">
        <v>287</v>
      </c>
      <c r="D1328" t="s">
        <v>159</v>
      </c>
      <c r="E1328" t="s">
        <v>286</v>
      </c>
      <c r="F1328" t="s">
        <v>285</v>
      </c>
      <c r="G1328" t="s">
        <v>275</v>
      </c>
      <c r="I1328" t="s">
        <v>930</v>
      </c>
      <c r="J1328" s="3">
        <v>9.657</v>
      </c>
      <c r="K1328" s="3">
        <v>19.719000000000001</v>
      </c>
      <c r="L1328" s="3">
        <v>22.937000000000001</v>
      </c>
      <c r="M1328" s="3">
        <v>10.09</v>
      </c>
      <c r="N1328" s="3">
        <v>-6.4089999999999998</v>
      </c>
      <c r="O1328" s="3" t="s">
        <v>355</v>
      </c>
      <c r="P1328" s="3">
        <v>5.5750000000000002</v>
      </c>
      <c r="Q1328" s="3">
        <v>-9.7050000000000001</v>
      </c>
      <c r="R1328" s="3">
        <v>-18.206</v>
      </c>
      <c r="S1328" s="3">
        <v>-4.6369999999999996</v>
      </c>
      <c r="T1328" s="3">
        <v>4.4530000000000003</v>
      </c>
      <c r="U1328" s="3">
        <v>-0.245</v>
      </c>
      <c r="V1328" s="3">
        <v>-8.7840000000000007</v>
      </c>
      <c r="W1328" s="3">
        <v>-5.915</v>
      </c>
      <c r="X1328" s="3">
        <v>2.8849999999999998</v>
      </c>
      <c r="Y1328" s="3">
        <v>-2.3460000000000001</v>
      </c>
      <c r="Z1328" s="3">
        <v>10.215</v>
      </c>
      <c r="AA1328" s="3">
        <v>16.728000000000002</v>
      </c>
      <c r="AB1328" s="3">
        <v>9.3000000000000007</v>
      </c>
      <c r="AC1328" s="3">
        <v>-0.2</v>
      </c>
      <c r="AD1328" s="3">
        <v>65.489999999999995</v>
      </c>
      <c r="AE1328" s="3">
        <v>2.024</v>
      </c>
      <c r="AF1328" s="3">
        <v>1.139</v>
      </c>
      <c r="AG1328" s="3">
        <v>-0.214</v>
      </c>
      <c r="AH1328" s="3">
        <v>8.9410000000000007</v>
      </c>
      <c r="AI1328" s="3">
        <v>9.7449999999999992</v>
      </c>
      <c r="AJ1328" s="3">
        <v>9.5839999999999996</v>
      </c>
      <c r="AK1328" s="3">
        <v>11.444000000000001</v>
      </c>
      <c r="AL1328" s="3">
        <v>8.4760000000000009</v>
      </c>
      <c r="AM1328" s="3">
        <v>-10.452999999999999</v>
      </c>
      <c r="AN1328" s="3">
        <v>-1.9890000000000001</v>
      </c>
      <c r="AO1328" s="3">
        <v>7.0810000000000004</v>
      </c>
      <c r="AP1328" s="3">
        <v>4.5369999999999999</v>
      </c>
      <c r="AQ1328" s="3">
        <v>8.3640000000000008</v>
      </c>
      <c r="AR1328" s="3">
        <v>10.339</v>
      </c>
      <c r="AS1328" s="3">
        <v>2.879</v>
      </c>
      <c r="AT1328" s="3">
        <v>-0.67900000000000005</v>
      </c>
      <c r="AU1328" s="3">
        <v>-3.581</v>
      </c>
      <c r="AV1328" s="3">
        <v>-3.2320000000000002</v>
      </c>
      <c r="AW1328" s="3">
        <v>1.385</v>
      </c>
      <c r="AX1328" s="3">
        <v>2.7160000000000002</v>
      </c>
      <c r="AY1328" s="3">
        <v>3.3170000000000002</v>
      </c>
      <c r="AZ1328" s="3">
        <v>4.016</v>
      </c>
      <c r="BA1328">
        <v>3.6059999999999999</v>
      </c>
      <c r="BB1328">
        <v>2016</v>
      </c>
    </row>
    <row r="1329" spans="1:54" hidden="1" x14ac:dyDescent="0.2">
      <c r="A1329">
        <v>622</v>
      </c>
      <c r="B1329" t="s">
        <v>532</v>
      </c>
      <c r="C1329" t="s">
        <v>284</v>
      </c>
      <c r="D1329" t="s">
        <v>159</v>
      </c>
      <c r="E1329" t="s">
        <v>283</v>
      </c>
      <c r="F1329" t="s">
        <v>282</v>
      </c>
      <c r="G1329" t="s">
        <v>275</v>
      </c>
      <c r="I1329" t="s">
        <v>930</v>
      </c>
      <c r="J1329" s="3">
        <v>10.162000000000001</v>
      </c>
      <c r="K1329" s="3">
        <v>19.719000000000001</v>
      </c>
      <c r="L1329" s="3">
        <v>2.218</v>
      </c>
      <c r="M1329" s="3">
        <v>-4.0519999999999996</v>
      </c>
      <c r="N1329" s="3">
        <v>-8.8729999999999993</v>
      </c>
      <c r="O1329" s="3">
        <v>10.122</v>
      </c>
      <c r="P1329" s="3">
        <v>16.899999999999999</v>
      </c>
      <c r="Q1329" s="3">
        <v>-2.423</v>
      </c>
      <c r="R1329" s="3">
        <v>-20.420000000000002</v>
      </c>
      <c r="S1329" s="3">
        <v>-16.164999999999999</v>
      </c>
      <c r="T1329" s="3">
        <v>10.106</v>
      </c>
      <c r="U1329" s="3">
        <v>3.4409999999999998</v>
      </c>
      <c r="V1329" s="3">
        <v>-19.402000000000001</v>
      </c>
      <c r="W1329" s="3">
        <v>0.80700000000000005</v>
      </c>
      <c r="X1329" s="3">
        <v>3.0449999999999999</v>
      </c>
      <c r="Y1329" s="3">
        <v>-5.6680000000000001</v>
      </c>
      <c r="Z1329" s="3">
        <v>13.233000000000001</v>
      </c>
      <c r="AA1329" s="3">
        <v>19.547000000000001</v>
      </c>
      <c r="AB1329" s="3">
        <v>13.532999999999999</v>
      </c>
      <c r="AC1329" s="3">
        <v>0.84199999999999997</v>
      </c>
      <c r="AD1329" s="3">
        <v>14.865</v>
      </c>
      <c r="AE1329" s="3">
        <v>12.702999999999999</v>
      </c>
      <c r="AF1329" s="3">
        <v>-6.4009999999999998</v>
      </c>
      <c r="AG1329" s="3">
        <v>3.1E-2</v>
      </c>
      <c r="AH1329" s="3">
        <v>8.9540000000000006</v>
      </c>
      <c r="AI1329" s="3">
        <v>8.3670000000000009</v>
      </c>
      <c r="AJ1329" s="3">
        <v>5.9660000000000002</v>
      </c>
      <c r="AK1329" s="3">
        <v>23.221</v>
      </c>
      <c r="AL1329" s="3">
        <v>6.2110000000000003</v>
      </c>
      <c r="AM1329" s="3">
        <v>-9.1180000000000003</v>
      </c>
      <c r="AN1329" s="3">
        <v>1.6970000000000001</v>
      </c>
      <c r="AO1329" s="3">
        <v>11.616</v>
      </c>
      <c r="AP1329" s="3">
        <v>1.887</v>
      </c>
      <c r="AQ1329" s="3">
        <v>4.0659999999999998</v>
      </c>
      <c r="AR1329" s="3">
        <v>12.734</v>
      </c>
      <c r="AS1329" s="3">
        <v>1.82</v>
      </c>
      <c r="AT1329" s="3">
        <v>-5.681</v>
      </c>
      <c r="AU1329" s="3">
        <v>-3.782</v>
      </c>
      <c r="AV1329" s="3">
        <v>-3.5</v>
      </c>
      <c r="AW1329" s="3">
        <v>2.246</v>
      </c>
      <c r="AX1329" s="3">
        <v>3.653</v>
      </c>
      <c r="AY1329" s="3">
        <v>4.1890000000000001</v>
      </c>
      <c r="AZ1329" s="3">
        <v>3.9750000000000001</v>
      </c>
      <c r="BA1329">
        <v>3.907</v>
      </c>
      <c r="BB1329">
        <v>2016</v>
      </c>
    </row>
    <row r="1330" spans="1:54" hidden="1" x14ac:dyDescent="0.2">
      <c r="A1330">
        <v>622</v>
      </c>
      <c r="B1330" t="s">
        <v>532</v>
      </c>
      <c r="C1330" t="s">
        <v>281</v>
      </c>
      <c r="D1330" t="s">
        <v>159</v>
      </c>
      <c r="E1330" t="s">
        <v>280</v>
      </c>
      <c r="F1330" t="s">
        <v>279</v>
      </c>
      <c r="G1330" t="s">
        <v>275</v>
      </c>
      <c r="I1330" t="s">
        <v>930</v>
      </c>
      <c r="J1330" s="3">
        <v>9.2089999999999996</v>
      </c>
      <c r="K1330" s="3">
        <v>2.73</v>
      </c>
      <c r="L1330" s="3">
        <v>19.689</v>
      </c>
      <c r="M1330" s="3">
        <v>28.116</v>
      </c>
      <c r="N1330" s="3">
        <v>6.7949999999999999</v>
      </c>
      <c r="O1330" s="3" t="s">
        <v>355</v>
      </c>
      <c r="P1330" s="3">
        <v>-6.0410000000000004</v>
      </c>
      <c r="Q1330" s="3">
        <v>-4.1680000000000001</v>
      </c>
      <c r="R1330" s="3">
        <v>-3.508</v>
      </c>
      <c r="S1330" s="3">
        <v>23.706</v>
      </c>
      <c r="T1330" s="3">
        <v>-0.29199999999999998</v>
      </c>
      <c r="U1330" s="3">
        <v>-3.931</v>
      </c>
      <c r="V1330" s="3">
        <v>4.8310000000000004</v>
      </c>
      <c r="W1330" s="3">
        <v>-17.073</v>
      </c>
      <c r="X1330" s="3">
        <v>-7.62</v>
      </c>
      <c r="Y1330" s="3">
        <v>5.5010000000000003</v>
      </c>
      <c r="Z1330" s="3">
        <v>6.4829999999999997</v>
      </c>
      <c r="AA1330" s="3">
        <v>14.276999999999999</v>
      </c>
      <c r="AB1330" s="3">
        <v>11.439</v>
      </c>
      <c r="AC1330" s="3">
        <v>8.0939999999999994</v>
      </c>
      <c r="AD1330" s="3">
        <v>-2.2309999999999999</v>
      </c>
      <c r="AE1330" s="3">
        <v>-3.0310000000000001</v>
      </c>
      <c r="AF1330" s="3">
        <v>-3.9529999999999998</v>
      </c>
      <c r="AG1330" s="3">
        <v>8.7200000000000006</v>
      </c>
      <c r="AH1330" s="3">
        <v>0.90900000000000003</v>
      </c>
      <c r="AI1330" s="3">
        <v>-8.4580000000000002</v>
      </c>
      <c r="AJ1330" s="3">
        <v>11.21</v>
      </c>
      <c r="AK1330" s="3">
        <v>11.468999999999999</v>
      </c>
      <c r="AL1330" s="3">
        <v>-3.6890000000000001</v>
      </c>
      <c r="AM1330" s="3">
        <v>6.8659999999999997</v>
      </c>
      <c r="AN1330" s="3">
        <v>-4.7149999999999999</v>
      </c>
      <c r="AO1330" s="3">
        <v>9.1210000000000004</v>
      </c>
      <c r="AP1330" s="3">
        <v>-5.0579999999999998</v>
      </c>
      <c r="AQ1330" s="3">
        <v>10.180999999999999</v>
      </c>
      <c r="AR1330" s="3">
        <v>16.603000000000002</v>
      </c>
      <c r="AS1330" s="3">
        <v>16.087</v>
      </c>
      <c r="AT1330" s="3">
        <v>-0.873</v>
      </c>
      <c r="AU1330" s="3">
        <v>2.516</v>
      </c>
      <c r="AV1330" s="3">
        <v>3.7160000000000002</v>
      </c>
      <c r="AW1330" s="3">
        <v>4.8380000000000001</v>
      </c>
      <c r="AX1330" s="3">
        <v>5.6020000000000003</v>
      </c>
      <c r="AY1330" s="3">
        <v>6.0990000000000002</v>
      </c>
      <c r="AZ1330" s="3">
        <v>6.1870000000000003</v>
      </c>
      <c r="BA1330">
        <v>6.47</v>
      </c>
      <c r="BB1330">
        <v>2016</v>
      </c>
    </row>
    <row r="1331" spans="1:54" hidden="1" x14ac:dyDescent="0.2">
      <c r="A1331">
        <v>622</v>
      </c>
      <c r="B1331" t="s">
        <v>532</v>
      </c>
      <c r="C1331" t="s">
        <v>278</v>
      </c>
      <c r="D1331" t="s">
        <v>159</v>
      </c>
      <c r="E1331" t="s">
        <v>277</v>
      </c>
      <c r="F1331" t="s">
        <v>276</v>
      </c>
      <c r="G1331" t="s">
        <v>275</v>
      </c>
      <c r="I1331" t="s">
        <v>930</v>
      </c>
      <c r="J1331" s="3">
        <v>14.933</v>
      </c>
      <c r="K1331" s="3">
        <v>-2.52</v>
      </c>
      <c r="L1331" s="3">
        <v>15.933</v>
      </c>
      <c r="M1331" s="3">
        <v>22.780999999999999</v>
      </c>
      <c r="N1331" s="3">
        <v>21.353999999999999</v>
      </c>
      <c r="O1331" s="3">
        <v>28.916</v>
      </c>
      <c r="P1331" s="3">
        <v>-6.7460000000000004</v>
      </c>
      <c r="Q1331" s="3">
        <v>2.1709999999999998</v>
      </c>
      <c r="R1331" s="3">
        <v>-3.2530000000000001</v>
      </c>
      <c r="S1331" s="3">
        <v>23.584</v>
      </c>
      <c r="T1331" s="3">
        <v>1.992</v>
      </c>
      <c r="U1331" s="3">
        <v>-4.0789999999999997</v>
      </c>
      <c r="V1331" s="3">
        <v>5.3369999999999997</v>
      </c>
      <c r="W1331" s="3">
        <v>-16.5</v>
      </c>
      <c r="X1331" s="3">
        <v>-11.018000000000001</v>
      </c>
      <c r="Y1331" s="3">
        <v>1.6419999999999999</v>
      </c>
      <c r="Z1331" s="3">
        <v>7.4210000000000003</v>
      </c>
      <c r="AA1331" s="3">
        <v>13.766999999999999</v>
      </c>
      <c r="AB1331" s="3">
        <v>11.13</v>
      </c>
      <c r="AC1331" s="3">
        <v>8.1579999999999995</v>
      </c>
      <c r="AD1331" s="3">
        <v>-1.681</v>
      </c>
      <c r="AE1331" s="3">
        <v>-8.4160000000000004</v>
      </c>
      <c r="AF1331" s="3">
        <v>-5.4630000000000001</v>
      </c>
      <c r="AG1331" s="3">
        <v>9.2669999999999995</v>
      </c>
      <c r="AH1331" s="3">
        <v>-0.71299999999999997</v>
      </c>
      <c r="AI1331" s="3">
        <v>-8.1</v>
      </c>
      <c r="AJ1331" s="3">
        <v>12.573</v>
      </c>
      <c r="AK1331" s="3">
        <v>19.154</v>
      </c>
      <c r="AL1331" s="3">
        <v>-1.621</v>
      </c>
      <c r="AM1331" s="3">
        <v>4.0090000000000003</v>
      </c>
      <c r="AN1331" s="3">
        <v>-3.758</v>
      </c>
      <c r="AO1331" s="3">
        <v>4.03</v>
      </c>
      <c r="AP1331" s="3">
        <v>-1.129</v>
      </c>
      <c r="AQ1331" s="3">
        <v>7.0650000000000004</v>
      </c>
      <c r="AR1331" s="3">
        <v>17.579000000000001</v>
      </c>
      <c r="AS1331" s="3">
        <v>17.751000000000001</v>
      </c>
      <c r="AT1331" s="3">
        <v>-6.05</v>
      </c>
      <c r="AU1331" s="3">
        <v>-0.312</v>
      </c>
      <c r="AV1331" s="3">
        <v>3.9950000000000001</v>
      </c>
      <c r="AW1331" s="3">
        <v>3.8180000000000001</v>
      </c>
      <c r="AX1331" s="3">
        <v>3.8679999999999999</v>
      </c>
      <c r="AY1331" s="3">
        <v>4.16</v>
      </c>
      <c r="AZ1331" s="3">
        <v>4.97</v>
      </c>
      <c r="BA1331">
        <v>5.1280000000000001</v>
      </c>
      <c r="BB1331">
        <v>2016</v>
      </c>
    </row>
    <row r="1332" spans="1:54" hidden="1" x14ac:dyDescent="0.2">
      <c r="A1332">
        <v>622</v>
      </c>
      <c r="B1332" t="s">
        <v>532</v>
      </c>
      <c r="C1332" t="s">
        <v>274</v>
      </c>
      <c r="D1332" t="s">
        <v>159</v>
      </c>
      <c r="E1332" t="s">
        <v>273</v>
      </c>
      <c r="F1332" t="s">
        <v>272</v>
      </c>
      <c r="G1332" t="s">
        <v>271</v>
      </c>
    </row>
    <row r="1333" spans="1:54" hidden="1" x14ac:dyDescent="0.2">
      <c r="A1333">
        <v>622</v>
      </c>
      <c r="B1333" t="s">
        <v>532</v>
      </c>
      <c r="C1333" t="s">
        <v>270</v>
      </c>
      <c r="D1333" t="s">
        <v>159</v>
      </c>
      <c r="E1333" t="s">
        <v>269</v>
      </c>
      <c r="F1333" t="s">
        <v>268</v>
      </c>
      <c r="G1333" t="s">
        <v>264</v>
      </c>
      <c r="H1333" t="s">
        <v>263</v>
      </c>
    </row>
    <row r="1334" spans="1:54" hidden="1" x14ac:dyDescent="0.2">
      <c r="A1334">
        <v>622</v>
      </c>
      <c r="B1334" t="s">
        <v>532</v>
      </c>
      <c r="C1334" t="s">
        <v>267</v>
      </c>
      <c r="D1334" t="s">
        <v>159</v>
      </c>
      <c r="E1334" t="s">
        <v>266</v>
      </c>
      <c r="F1334" t="s">
        <v>265</v>
      </c>
      <c r="G1334" t="s">
        <v>264</v>
      </c>
      <c r="H1334" t="s">
        <v>263</v>
      </c>
      <c r="I1334" t="s">
        <v>931</v>
      </c>
      <c r="J1334" s="3">
        <v>8.8230000000000004</v>
      </c>
      <c r="K1334" s="3">
        <v>9.0790000000000006</v>
      </c>
      <c r="L1334" s="3">
        <v>9.3350000000000009</v>
      </c>
      <c r="M1334" s="3">
        <v>9.59</v>
      </c>
      <c r="N1334" s="3">
        <v>9.8480000000000008</v>
      </c>
      <c r="O1334" s="3">
        <v>10.111000000000001</v>
      </c>
      <c r="P1334" s="3">
        <v>10.388999999999999</v>
      </c>
      <c r="Q1334" s="3">
        <v>10.686</v>
      </c>
      <c r="R1334" s="3">
        <v>10.999000000000001</v>
      </c>
      <c r="S1334" s="3">
        <v>11.332000000000001</v>
      </c>
      <c r="T1334" s="3">
        <v>11.685</v>
      </c>
      <c r="U1334" s="3">
        <v>12.045</v>
      </c>
      <c r="V1334" s="3">
        <v>12.412000000000001</v>
      </c>
      <c r="W1334" s="3">
        <v>12.787000000000001</v>
      </c>
      <c r="X1334" s="3">
        <v>13.167999999999999</v>
      </c>
      <c r="Y1334" s="3">
        <v>13.537000000000001</v>
      </c>
      <c r="Z1334" s="3">
        <v>13.916</v>
      </c>
      <c r="AA1334" s="3">
        <v>14.305</v>
      </c>
      <c r="AB1334" s="3">
        <v>14.706</v>
      </c>
      <c r="AC1334" s="3">
        <v>15.117000000000001</v>
      </c>
      <c r="AD1334" s="3">
        <v>15.541</v>
      </c>
      <c r="AE1334" s="3">
        <v>15.976000000000001</v>
      </c>
      <c r="AF1334" s="3">
        <v>16.422999999999998</v>
      </c>
      <c r="AG1334" s="3">
        <v>16.882999999999999</v>
      </c>
      <c r="AH1334" s="3">
        <v>17.356000000000002</v>
      </c>
      <c r="AI1334" s="3">
        <v>17.841999999999999</v>
      </c>
      <c r="AJ1334" s="3">
        <v>18.341000000000001</v>
      </c>
      <c r="AK1334" s="3">
        <v>18.855</v>
      </c>
      <c r="AL1334" s="3">
        <v>19.382999999999999</v>
      </c>
      <c r="AM1334" s="3">
        <v>19.925999999999998</v>
      </c>
      <c r="AN1334" s="3">
        <v>20.423999999999999</v>
      </c>
      <c r="AO1334" s="3">
        <v>20.934000000000001</v>
      </c>
      <c r="AP1334" s="3">
        <v>21.457999999999998</v>
      </c>
      <c r="AQ1334" s="3">
        <v>21.994</v>
      </c>
      <c r="AR1334" s="3">
        <v>22.544</v>
      </c>
      <c r="AS1334" s="3">
        <v>23.108000000000001</v>
      </c>
      <c r="AT1334" s="3">
        <v>23.684999999999999</v>
      </c>
      <c r="AU1334" s="3">
        <v>24.277000000000001</v>
      </c>
      <c r="AV1334" s="3">
        <v>24.884</v>
      </c>
      <c r="AW1334" s="3">
        <v>25.506</v>
      </c>
      <c r="AX1334" s="3">
        <v>26.143999999999998</v>
      </c>
      <c r="AY1334" s="3">
        <v>26.797999999999998</v>
      </c>
      <c r="AZ1334" s="3">
        <v>27.468</v>
      </c>
      <c r="BA1334">
        <v>28.154</v>
      </c>
      <c r="BB1334">
        <v>2010</v>
      </c>
    </row>
    <row r="1335" spans="1:54" hidden="1" x14ac:dyDescent="0.2">
      <c r="A1335">
        <v>622</v>
      </c>
      <c r="B1335" t="s">
        <v>532</v>
      </c>
      <c r="C1335" t="s">
        <v>262</v>
      </c>
      <c r="D1335" t="s">
        <v>159</v>
      </c>
      <c r="E1335" t="s">
        <v>260</v>
      </c>
      <c r="F1335" t="s">
        <v>259</v>
      </c>
      <c r="G1335" t="s">
        <v>225</v>
      </c>
      <c r="H1335" t="s">
        <v>222</v>
      </c>
      <c r="I1335" t="s">
        <v>932</v>
      </c>
      <c r="J1335" s="3" t="s">
        <v>215</v>
      </c>
      <c r="K1335" s="3" t="s">
        <v>215</v>
      </c>
      <c r="L1335" s="3" t="s">
        <v>215</v>
      </c>
      <c r="M1335" s="3" t="s">
        <v>215</v>
      </c>
      <c r="N1335" s="3" t="s">
        <v>215</v>
      </c>
      <c r="O1335" s="3" t="s">
        <v>215</v>
      </c>
      <c r="P1335" s="3" t="s">
        <v>215</v>
      </c>
      <c r="Q1335" s="3" t="s">
        <v>215</v>
      </c>
      <c r="R1335" s="3" t="s">
        <v>215</v>
      </c>
      <c r="S1335" s="3" t="s">
        <v>215</v>
      </c>
      <c r="T1335" s="3" t="s">
        <v>215</v>
      </c>
      <c r="U1335" s="3" t="s">
        <v>215</v>
      </c>
      <c r="V1335" s="3" t="s">
        <v>215</v>
      </c>
      <c r="W1335" s="3" t="s">
        <v>215</v>
      </c>
      <c r="X1335" s="3" t="s">
        <v>215</v>
      </c>
      <c r="Y1335" s="3" t="s">
        <v>215</v>
      </c>
      <c r="Z1335" s="3" t="s">
        <v>215</v>
      </c>
      <c r="AA1335" s="3" t="s">
        <v>215</v>
      </c>
      <c r="AB1335" s="3" t="s">
        <v>215</v>
      </c>
      <c r="AC1335" s="3" t="s">
        <v>215</v>
      </c>
      <c r="AD1335" s="3">
        <v>1131.05</v>
      </c>
      <c r="AE1335" s="3">
        <v>1127</v>
      </c>
      <c r="AF1335" s="3">
        <v>1323.875</v>
      </c>
      <c r="AG1335" s="3">
        <v>1271</v>
      </c>
      <c r="AH1335" s="3">
        <v>1285.921</v>
      </c>
      <c r="AI1335" s="3">
        <v>1589.9280000000001</v>
      </c>
      <c r="AJ1335" s="3">
        <v>4384.71</v>
      </c>
      <c r="AK1335" s="3">
        <v>1985.4829999999999</v>
      </c>
      <c r="AL1335" s="3">
        <v>2214.0880000000002</v>
      </c>
      <c r="AM1335" s="3">
        <v>1925.9280000000001</v>
      </c>
      <c r="AN1335" s="3">
        <v>1940.0409999999999</v>
      </c>
      <c r="AO1335" s="3">
        <v>2250.1550000000002</v>
      </c>
      <c r="AP1335" s="3">
        <v>2425.8139999999999</v>
      </c>
      <c r="AQ1335" s="3">
        <v>2607.6089999999999</v>
      </c>
      <c r="AR1335" s="3">
        <v>2870.0520000000001</v>
      </c>
      <c r="AS1335" s="3">
        <v>3013.2130000000002</v>
      </c>
      <c r="AT1335" s="3">
        <v>2866.1660000000002</v>
      </c>
      <c r="AU1335" s="3">
        <v>2950.3139999999999</v>
      </c>
      <c r="AV1335" s="3">
        <v>3253.4670000000001</v>
      </c>
      <c r="AW1335" s="3">
        <v>3487.1019999999999</v>
      </c>
      <c r="AX1335" s="3">
        <v>3708.3850000000002</v>
      </c>
      <c r="AY1335" s="3">
        <v>4013.72</v>
      </c>
      <c r="AZ1335" s="3">
        <v>4342.9830000000002</v>
      </c>
      <c r="BA1335">
        <v>4684.7179999999998</v>
      </c>
      <c r="BB1335">
        <v>2016</v>
      </c>
    </row>
    <row r="1336" spans="1:54" hidden="1" x14ac:dyDescent="0.2">
      <c r="A1336">
        <v>622</v>
      </c>
      <c r="B1336" t="s">
        <v>532</v>
      </c>
      <c r="C1336" t="s">
        <v>261</v>
      </c>
      <c r="D1336" t="s">
        <v>159</v>
      </c>
      <c r="E1336" t="s">
        <v>260</v>
      </c>
      <c r="F1336" t="s">
        <v>259</v>
      </c>
      <c r="G1336" t="s">
        <v>217</v>
      </c>
      <c r="I1336" t="s">
        <v>258</v>
      </c>
      <c r="J1336" s="3" t="s">
        <v>215</v>
      </c>
      <c r="K1336" s="3" t="s">
        <v>215</v>
      </c>
      <c r="L1336" s="3" t="s">
        <v>215</v>
      </c>
      <c r="M1336" s="3" t="s">
        <v>215</v>
      </c>
      <c r="N1336" s="3" t="s">
        <v>215</v>
      </c>
      <c r="O1336" s="3" t="s">
        <v>215</v>
      </c>
      <c r="P1336" s="3" t="s">
        <v>215</v>
      </c>
      <c r="Q1336" s="3" t="s">
        <v>215</v>
      </c>
      <c r="R1336" s="3" t="s">
        <v>215</v>
      </c>
      <c r="S1336" s="3" t="s">
        <v>215</v>
      </c>
      <c r="T1336" s="3" t="s">
        <v>215</v>
      </c>
      <c r="U1336" s="3" t="s">
        <v>215</v>
      </c>
      <c r="V1336" s="3" t="s">
        <v>215</v>
      </c>
      <c r="W1336" s="3" t="s">
        <v>215</v>
      </c>
      <c r="X1336" s="3" t="s">
        <v>215</v>
      </c>
      <c r="Y1336" s="3" t="s">
        <v>215</v>
      </c>
      <c r="Z1336" s="3" t="s">
        <v>215</v>
      </c>
      <c r="AA1336" s="3" t="s">
        <v>215</v>
      </c>
      <c r="AB1336" s="3" t="s">
        <v>215</v>
      </c>
      <c r="AC1336" s="3" t="s">
        <v>215</v>
      </c>
      <c r="AD1336" s="3">
        <v>15.754</v>
      </c>
      <c r="AE1336" s="3">
        <v>14.824</v>
      </c>
      <c r="AF1336" s="3">
        <v>16.404</v>
      </c>
      <c r="AG1336" s="3">
        <v>15.031000000000001</v>
      </c>
      <c r="AH1336" s="3">
        <v>13.965</v>
      </c>
      <c r="AI1336" s="3">
        <v>16.797999999999998</v>
      </c>
      <c r="AJ1336" s="3">
        <v>43.323</v>
      </c>
      <c r="AK1336" s="3">
        <v>18.523</v>
      </c>
      <c r="AL1336" s="3">
        <v>18.722000000000001</v>
      </c>
      <c r="AM1336" s="3">
        <v>15.677</v>
      </c>
      <c r="AN1336" s="3">
        <v>14.983000000000001</v>
      </c>
      <c r="AO1336" s="3">
        <v>16.254999999999999</v>
      </c>
      <c r="AP1336" s="3">
        <v>16.326000000000001</v>
      </c>
      <c r="AQ1336" s="3">
        <v>16.317</v>
      </c>
      <c r="AR1336" s="3">
        <v>16.611999999999998</v>
      </c>
      <c r="AS1336" s="3">
        <v>16.478999999999999</v>
      </c>
      <c r="AT1336" s="3">
        <v>15.002000000000001</v>
      </c>
      <c r="AU1336" s="3">
        <v>14.933999999999999</v>
      </c>
      <c r="AV1336" s="3">
        <v>15.737</v>
      </c>
      <c r="AW1336" s="3">
        <v>15.967000000000001</v>
      </c>
      <c r="AX1336" s="3">
        <v>15.935</v>
      </c>
      <c r="AY1336" s="3">
        <v>16.161999999999999</v>
      </c>
      <c r="AZ1336" s="3">
        <v>16.346</v>
      </c>
      <c r="BA1336">
        <v>16.443999999999999</v>
      </c>
      <c r="BB1336">
        <v>2016</v>
      </c>
    </row>
    <row r="1337" spans="1:54" hidden="1" x14ac:dyDescent="0.2">
      <c r="A1337">
        <v>622</v>
      </c>
      <c r="B1337" t="s">
        <v>532</v>
      </c>
      <c r="C1337" t="s">
        <v>257</v>
      </c>
      <c r="D1337" t="s">
        <v>159</v>
      </c>
      <c r="E1337" t="s">
        <v>255</v>
      </c>
      <c r="F1337" t="s">
        <v>254</v>
      </c>
      <c r="G1337" t="s">
        <v>225</v>
      </c>
      <c r="H1337" t="s">
        <v>222</v>
      </c>
      <c r="I1337" t="s">
        <v>932</v>
      </c>
      <c r="J1337" s="3" t="s">
        <v>215</v>
      </c>
      <c r="K1337" s="3" t="s">
        <v>215</v>
      </c>
      <c r="L1337" s="3" t="s">
        <v>215</v>
      </c>
      <c r="M1337" s="3" t="s">
        <v>215</v>
      </c>
      <c r="N1337" s="3" t="s">
        <v>215</v>
      </c>
      <c r="O1337" s="3" t="s">
        <v>215</v>
      </c>
      <c r="P1337" s="3" t="s">
        <v>215</v>
      </c>
      <c r="Q1337" s="3" t="s">
        <v>215</v>
      </c>
      <c r="R1337" s="3" t="s">
        <v>215</v>
      </c>
      <c r="S1337" s="3" t="s">
        <v>215</v>
      </c>
      <c r="T1337" s="3" t="s">
        <v>215</v>
      </c>
      <c r="U1337" s="3" t="s">
        <v>215</v>
      </c>
      <c r="V1337" s="3" t="s">
        <v>215</v>
      </c>
      <c r="W1337" s="3" t="s">
        <v>215</v>
      </c>
      <c r="X1337" s="3" t="s">
        <v>215</v>
      </c>
      <c r="Y1337" s="3" t="s">
        <v>215</v>
      </c>
      <c r="Z1337" s="3" t="s">
        <v>215</v>
      </c>
      <c r="AA1337" s="3" t="s">
        <v>215</v>
      </c>
      <c r="AB1337" s="3" t="s">
        <v>215</v>
      </c>
      <c r="AC1337" s="3" t="s">
        <v>215</v>
      </c>
      <c r="AD1337" s="3">
        <v>1093.742</v>
      </c>
      <c r="AE1337" s="3">
        <v>1171.3530000000001</v>
      </c>
      <c r="AF1337" s="3">
        <v>1194.0630000000001</v>
      </c>
      <c r="AG1337" s="3">
        <v>1219.1189999999999</v>
      </c>
      <c r="AH1337" s="3">
        <v>1331.171</v>
      </c>
      <c r="AI1337" s="3">
        <v>1278.296</v>
      </c>
      <c r="AJ1337" s="3">
        <v>1365.9680000000001</v>
      </c>
      <c r="AK1337" s="3">
        <v>1528.3230000000001</v>
      </c>
      <c r="AL1337" s="3">
        <v>1980.992</v>
      </c>
      <c r="AM1337" s="3">
        <v>1931.2760000000001</v>
      </c>
      <c r="AN1337" s="3">
        <v>2066.942</v>
      </c>
      <c r="AO1337" s="3">
        <v>2576.0929999999998</v>
      </c>
      <c r="AP1337" s="3">
        <v>2640.7339999999999</v>
      </c>
      <c r="AQ1337" s="3">
        <v>3199.7579999999998</v>
      </c>
      <c r="AR1337" s="3">
        <v>3590.5949999999998</v>
      </c>
      <c r="AS1337" s="3">
        <v>3821.7269999999999</v>
      </c>
      <c r="AT1337" s="3">
        <v>4044.2429999999999</v>
      </c>
      <c r="AU1337" s="3">
        <v>3797.2950000000001</v>
      </c>
      <c r="AV1337" s="3">
        <v>3700.527</v>
      </c>
      <c r="AW1337" s="3">
        <v>3883.4140000000002</v>
      </c>
      <c r="AX1337" s="3">
        <v>4086.654</v>
      </c>
      <c r="AY1337" s="3">
        <v>4371.3209999999999</v>
      </c>
      <c r="AZ1337" s="3">
        <v>4721.3370000000004</v>
      </c>
      <c r="BA1337">
        <v>5094.366</v>
      </c>
      <c r="BB1337">
        <v>2016</v>
      </c>
    </row>
    <row r="1338" spans="1:54" hidden="1" x14ac:dyDescent="0.2">
      <c r="A1338">
        <v>622</v>
      </c>
      <c r="B1338" t="s">
        <v>532</v>
      </c>
      <c r="C1338" t="s">
        <v>256</v>
      </c>
      <c r="D1338" t="s">
        <v>159</v>
      </c>
      <c r="E1338" t="s">
        <v>255</v>
      </c>
      <c r="F1338" t="s">
        <v>254</v>
      </c>
      <c r="G1338" t="s">
        <v>217</v>
      </c>
      <c r="I1338" t="s">
        <v>253</v>
      </c>
      <c r="J1338" s="3" t="s">
        <v>215</v>
      </c>
      <c r="K1338" s="3" t="s">
        <v>215</v>
      </c>
      <c r="L1338" s="3" t="s">
        <v>215</v>
      </c>
      <c r="M1338" s="3" t="s">
        <v>215</v>
      </c>
      <c r="N1338" s="3" t="s">
        <v>215</v>
      </c>
      <c r="O1338" s="3" t="s">
        <v>215</v>
      </c>
      <c r="P1338" s="3" t="s">
        <v>215</v>
      </c>
      <c r="Q1338" s="3" t="s">
        <v>215</v>
      </c>
      <c r="R1338" s="3" t="s">
        <v>215</v>
      </c>
      <c r="S1338" s="3" t="s">
        <v>215</v>
      </c>
      <c r="T1338" s="3" t="s">
        <v>215</v>
      </c>
      <c r="U1338" s="3" t="s">
        <v>215</v>
      </c>
      <c r="V1338" s="3" t="s">
        <v>215</v>
      </c>
      <c r="W1338" s="3" t="s">
        <v>215</v>
      </c>
      <c r="X1338" s="3" t="s">
        <v>215</v>
      </c>
      <c r="Y1338" s="3" t="s">
        <v>215</v>
      </c>
      <c r="Z1338" s="3" t="s">
        <v>215</v>
      </c>
      <c r="AA1338" s="3" t="s">
        <v>215</v>
      </c>
      <c r="AB1338" s="3" t="s">
        <v>215</v>
      </c>
      <c r="AC1338" s="3" t="s">
        <v>215</v>
      </c>
      <c r="AD1338" s="3">
        <v>15.234</v>
      </c>
      <c r="AE1338" s="3">
        <v>15.407</v>
      </c>
      <c r="AF1338" s="3">
        <v>14.795</v>
      </c>
      <c r="AG1338" s="3">
        <v>14.417999999999999</v>
      </c>
      <c r="AH1338" s="3">
        <v>14.456</v>
      </c>
      <c r="AI1338" s="3">
        <v>13.506</v>
      </c>
      <c r="AJ1338" s="3">
        <v>13.496</v>
      </c>
      <c r="AK1338" s="3">
        <v>14.257999999999999</v>
      </c>
      <c r="AL1338" s="3">
        <v>16.751000000000001</v>
      </c>
      <c r="AM1338" s="3">
        <v>15.72</v>
      </c>
      <c r="AN1338" s="3">
        <v>15.962999999999999</v>
      </c>
      <c r="AO1338" s="3">
        <v>18.609000000000002</v>
      </c>
      <c r="AP1338" s="3">
        <v>17.771999999999998</v>
      </c>
      <c r="AQ1338" s="3">
        <v>20.021999999999998</v>
      </c>
      <c r="AR1338" s="3">
        <v>20.783000000000001</v>
      </c>
      <c r="AS1338" s="3">
        <v>20.9</v>
      </c>
      <c r="AT1338" s="3">
        <v>21.169</v>
      </c>
      <c r="AU1338" s="3">
        <v>19.222000000000001</v>
      </c>
      <c r="AV1338" s="3">
        <v>17.899000000000001</v>
      </c>
      <c r="AW1338" s="3">
        <v>17.782</v>
      </c>
      <c r="AX1338" s="3">
        <v>17.561</v>
      </c>
      <c r="AY1338" s="3">
        <v>17.602</v>
      </c>
      <c r="AZ1338" s="3">
        <v>17.77</v>
      </c>
      <c r="BA1338">
        <v>17.882000000000001</v>
      </c>
      <c r="BB1338">
        <v>2016</v>
      </c>
    </row>
    <row r="1339" spans="1:54" hidden="1" x14ac:dyDescent="0.2">
      <c r="A1339">
        <v>622</v>
      </c>
      <c r="B1339" t="s">
        <v>532</v>
      </c>
      <c r="C1339" t="s">
        <v>252</v>
      </c>
      <c r="D1339" t="s">
        <v>159</v>
      </c>
      <c r="E1339" t="s">
        <v>250</v>
      </c>
      <c r="F1339" t="s">
        <v>249</v>
      </c>
      <c r="G1339" t="s">
        <v>225</v>
      </c>
      <c r="H1339" t="s">
        <v>222</v>
      </c>
      <c r="I1339" t="s">
        <v>932</v>
      </c>
      <c r="J1339" s="3" t="s">
        <v>215</v>
      </c>
      <c r="K1339" s="3" t="s">
        <v>215</v>
      </c>
      <c r="L1339" s="3" t="s">
        <v>215</v>
      </c>
      <c r="M1339" s="3" t="s">
        <v>215</v>
      </c>
      <c r="N1339" s="3" t="s">
        <v>215</v>
      </c>
      <c r="O1339" s="3" t="s">
        <v>215</v>
      </c>
      <c r="P1339" s="3" t="s">
        <v>215</v>
      </c>
      <c r="Q1339" s="3" t="s">
        <v>215</v>
      </c>
      <c r="R1339" s="3" t="s">
        <v>215</v>
      </c>
      <c r="S1339" s="3" t="s">
        <v>215</v>
      </c>
      <c r="T1339" s="3" t="s">
        <v>215</v>
      </c>
      <c r="U1339" s="3" t="s">
        <v>215</v>
      </c>
      <c r="V1339" s="3" t="s">
        <v>215</v>
      </c>
      <c r="W1339" s="3" t="s">
        <v>215</v>
      </c>
      <c r="X1339" s="3" t="s">
        <v>215</v>
      </c>
      <c r="Y1339" s="3" t="s">
        <v>215</v>
      </c>
      <c r="Z1339" s="3" t="s">
        <v>215</v>
      </c>
      <c r="AA1339" s="3" t="s">
        <v>215</v>
      </c>
      <c r="AB1339" s="3" t="s">
        <v>215</v>
      </c>
      <c r="AC1339" s="3" t="s">
        <v>215</v>
      </c>
      <c r="AD1339" s="3">
        <v>37.308</v>
      </c>
      <c r="AE1339" s="3">
        <v>-44.353000000000002</v>
      </c>
      <c r="AF1339" s="3">
        <v>129.81200000000001</v>
      </c>
      <c r="AG1339" s="3">
        <v>51.881</v>
      </c>
      <c r="AH1339" s="3">
        <v>-45.25</v>
      </c>
      <c r="AI1339" s="3">
        <v>311.63200000000001</v>
      </c>
      <c r="AJ1339" s="3">
        <v>3018.7420000000002</v>
      </c>
      <c r="AK1339" s="3">
        <v>457.16</v>
      </c>
      <c r="AL1339" s="3">
        <v>233.096</v>
      </c>
      <c r="AM1339" s="3">
        <v>-5.3479999999999999</v>
      </c>
      <c r="AN1339" s="3">
        <v>-126.901</v>
      </c>
      <c r="AO1339" s="3">
        <v>-325.93700000000001</v>
      </c>
      <c r="AP1339" s="3">
        <v>-214.92</v>
      </c>
      <c r="AQ1339" s="3">
        <v>-592.149</v>
      </c>
      <c r="AR1339" s="3">
        <v>-720.54300000000001</v>
      </c>
      <c r="AS1339" s="3">
        <v>-808.51400000000001</v>
      </c>
      <c r="AT1339" s="3">
        <v>-1178.077</v>
      </c>
      <c r="AU1339" s="3">
        <v>-846.98099999999999</v>
      </c>
      <c r="AV1339" s="3">
        <v>-447.06</v>
      </c>
      <c r="AW1339" s="3">
        <v>-396.31200000000001</v>
      </c>
      <c r="AX1339" s="3">
        <v>-378.26900000000001</v>
      </c>
      <c r="AY1339" s="3">
        <v>-357.601</v>
      </c>
      <c r="AZ1339" s="3">
        <v>-378.35399999999998</v>
      </c>
      <c r="BA1339">
        <v>-409.64800000000002</v>
      </c>
      <c r="BB1339">
        <v>2016</v>
      </c>
    </row>
    <row r="1340" spans="1:54" hidden="1" x14ac:dyDescent="0.2">
      <c r="A1340">
        <v>622</v>
      </c>
      <c r="B1340" t="s">
        <v>532</v>
      </c>
      <c r="C1340" t="s">
        <v>251</v>
      </c>
      <c r="D1340" t="s">
        <v>159</v>
      </c>
      <c r="E1340" t="s">
        <v>250</v>
      </c>
      <c r="F1340" t="s">
        <v>249</v>
      </c>
      <c r="G1340" t="s">
        <v>217</v>
      </c>
      <c r="I1340" t="s">
        <v>248</v>
      </c>
      <c r="J1340" s="3" t="s">
        <v>215</v>
      </c>
      <c r="K1340" s="3" t="s">
        <v>215</v>
      </c>
      <c r="L1340" s="3" t="s">
        <v>215</v>
      </c>
      <c r="M1340" s="3" t="s">
        <v>215</v>
      </c>
      <c r="N1340" s="3" t="s">
        <v>215</v>
      </c>
      <c r="O1340" s="3" t="s">
        <v>215</v>
      </c>
      <c r="P1340" s="3" t="s">
        <v>215</v>
      </c>
      <c r="Q1340" s="3" t="s">
        <v>215</v>
      </c>
      <c r="R1340" s="3" t="s">
        <v>215</v>
      </c>
      <c r="S1340" s="3" t="s">
        <v>215</v>
      </c>
      <c r="T1340" s="3" t="s">
        <v>215</v>
      </c>
      <c r="U1340" s="3" t="s">
        <v>215</v>
      </c>
      <c r="V1340" s="3" t="s">
        <v>215</v>
      </c>
      <c r="W1340" s="3" t="s">
        <v>215</v>
      </c>
      <c r="X1340" s="3" t="s">
        <v>215</v>
      </c>
      <c r="Y1340" s="3" t="s">
        <v>215</v>
      </c>
      <c r="Z1340" s="3" t="s">
        <v>215</v>
      </c>
      <c r="AA1340" s="3" t="s">
        <v>215</v>
      </c>
      <c r="AB1340" s="3" t="s">
        <v>215</v>
      </c>
      <c r="AC1340" s="3" t="s">
        <v>215</v>
      </c>
      <c r="AD1340" s="3">
        <v>0.52</v>
      </c>
      <c r="AE1340" s="3">
        <v>-0.58299999999999996</v>
      </c>
      <c r="AF1340" s="3">
        <v>1.6080000000000001</v>
      </c>
      <c r="AG1340" s="3">
        <v>0.61399999999999999</v>
      </c>
      <c r="AH1340" s="3">
        <v>-0.49099999999999999</v>
      </c>
      <c r="AI1340" s="3">
        <v>3.2919999999999998</v>
      </c>
      <c r="AJ1340" s="3">
        <v>29.826000000000001</v>
      </c>
      <c r="AK1340" s="3">
        <v>4.2649999999999997</v>
      </c>
      <c r="AL1340" s="3">
        <v>1.9710000000000001</v>
      </c>
      <c r="AM1340" s="3">
        <v>-4.3999999999999997E-2</v>
      </c>
      <c r="AN1340" s="3">
        <v>-0.98</v>
      </c>
      <c r="AO1340" s="3">
        <v>-2.355</v>
      </c>
      <c r="AP1340" s="3">
        <v>-1.446</v>
      </c>
      <c r="AQ1340" s="3">
        <v>-3.7050000000000001</v>
      </c>
      <c r="AR1340" s="3">
        <v>-4.1710000000000003</v>
      </c>
      <c r="AS1340" s="3">
        <v>-4.4219999999999997</v>
      </c>
      <c r="AT1340" s="3">
        <v>-6.1660000000000004</v>
      </c>
      <c r="AU1340" s="3">
        <v>-4.2869999999999999</v>
      </c>
      <c r="AV1340" s="3">
        <v>-2.1619999999999999</v>
      </c>
      <c r="AW1340" s="3">
        <v>-1.8149999999999999</v>
      </c>
      <c r="AX1340" s="3">
        <v>-1.625</v>
      </c>
      <c r="AY1340" s="3">
        <v>-1.44</v>
      </c>
      <c r="AZ1340" s="3">
        <v>-1.4239999999999999</v>
      </c>
      <c r="BA1340">
        <v>-1.4379999999999999</v>
      </c>
      <c r="BB1340">
        <v>2016</v>
      </c>
    </row>
    <row r="1341" spans="1:54" hidden="1" x14ac:dyDescent="0.2">
      <c r="A1341">
        <v>622</v>
      </c>
      <c r="B1341" t="s">
        <v>532</v>
      </c>
      <c r="C1341" t="s">
        <v>247</v>
      </c>
      <c r="D1341" t="s">
        <v>159</v>
      </c>
      <c r="E1341" t="s">
        <v>245</v>
      </c>
      <c r="F1341" t="s">
        <v>244</v>
      </c>
      <c r="G1341" t="s">
        <v>225</v>
      </c>
      <c r="H1341" t="s">
        <v>222</v>
      </c>
    </row>
    <row r="1342" spans="1:54" hidden="1" x14ac:dyDescent="0.2">
      <c r="A1342">
        <v>622</v>
      </c>
      <c r="B1342" t="s">
        <v>532</v>
      </c>
      <c r="C1342" t="s">
        <v>246</v>
      </c>
      <c r="D1342" t="s">
        <v>159</v>
      </c>
      <c r="E1342" t="s">
        <v>245</v>
      </c>
      <c r="F1342" t="s">
        <v>244</v>
      </c>
      <c r="G1342" t="s">
        <v>243</v>
      </c>
    </row>
    <row r="1343" spans="1:54" hidden="1" x14ac:dyDescent="0.2">
      <c r="A1343">
        <v>622</v>
      </c>
      <c r="B1343" t="s">
        <v>532</v>
      </c>
      <c r="C1343" t="s">
        <v>242</v>
      </c>
      <c r="D1343" t="s">
        <v>159</v>
      </c>
      <c r="E1343" t="s">
        <v>240</v>
      </c>
      <c r="F1343" t="s">
        <v>239</v>
      </c>
      <c r="G1343" t="s">
        <v>225</v>
      </c>
      <c r="H1343" t="s">
        <v>222</v>
      </c>
      <c r="I1343" t="s">
        <v>932</v>
      </c>
      <c r="J1343" s="3" t="s">
        <v>215</v>
      </c>
      <c r="K1343" s="3" t="s">
        <v>215</v>
      </c>
      <c r="L1343" s="3" t="s">
        <v>215</v>
      </c>
      <c r="M1343" s="3" t="s">
        <v>215</v>
      </c>
      <c r="N1343" s="3" t="s">
        <v>215</v>
      </c>
      <c r="O1343" s="3" t="s">
        <v>215</v>
      </c>
      <c r="P1343" s="3" t="s">
        <v>215</v>
      </c>
      <c r="Q1343" s="3" t="s">
        <v>215</v>
      </c>
      <c r="R1343" s="3" t="s">
        <v>215</v>
      </c>
      <c r="S1343" s="3" t="s">
        <v>215</v>
      </c>
      <c r="T1343" s="3" t="s">
        <v>215</v>
      </c>
      <c r="U1343" s="3" t="s">
        <v>215</v>
      </c>
      <c r="V1343" s="3" t="s">
        <v>215</v>
      </c>
      <c r="W1343" s="3" t="s">
        <v>215</v>
      </c>
      <c r="X1343" s="3" t="s">
        <v>215</v>
      </c>
      <c r="Y1343" s="3" t="s">
        <v>215</v>
      </c>
      <c r="Z1343" s="3" t="s">
        <v>215</v>
      </c>
      <c r="AA1343" s="3" t="s">
        <v>215</v>
      </c>
      <c r="AB1343" s="3" t="s">
        <v>215</v>
      </c>
      <c r="AC1343" s="3" t="s">
        <v>215</v>
      </c>
      <c r="AD1343" s="3">
        <v>285.85000000000002</v>
      </c>
      <c r="AE1343" s="3">
        <v>162.80000000000001</v>
      </c>
      <c r="AF1343" s="3">
        <v>330.18099999999998</v>
      </c>
      <c r="AG1343" s="3">
        <v>232.46</v>
      </c>
      <c r="AH1343" s="3">
        <v>118.596</v>
      </c>
      <c r="AI1343" s="3">
        <v>440.73</v>
      </c>
      <c r="AJ1343" s="3">
        <v>3105.89</v>
      </c>
      <c r="AK1343" s="3">
        <v>507.60199999999998</v>
      </c>
      <c r="AL1343" s="3">
        <v>270.28300000000002</v>
      </c>
      <c r="AM1343" s="3">
        <v>27.225000000000001</v>
      </c>
      <c r="AN1343" s="3">
        <v>-94.328999999999994</v>
      </c>
      <c r="AO1343" s="3">
        <v>-281.392</v>
      </c>
      <c r="AP1343" s="3">
        <v>-163.67400000000001</v>
      </c>
      <c r="AQ1343" s="3">
        <v>-534.19500000000005</v>
      </c>
      <c r="AR1343" s="3">
        <v>-651.38099999999997</v>
      </c>
      <c r="AS1343" s="3">
        <v>-738.61199999999997</v>
      </c>
      <c r="AT1343" s="3">
        <v>-1033.306</v>
      </c>
      <c r="AU1343" s="3">
        <v>-669.28099999999995</v>
      </c>
      <c r="AV1343" s="3">
        <v>-279.86</v>
      </c>
      <c r="AW1343" s="3">
        <v>-246.95500000000001</v>
      </c>
      <c r="AX1343" s="3">
        <v>-241.54400000000001</v>
      </c>
      <c r="AY1343" s="3">
        <v>-226.24199999999999</v>
      </c>
      <c r="AZ1343" s="3">
        <v>-239.05799999999999</v>
      </c>
      <c r="BA1343">
        <v>-237.047</v>
      </c>
      <c r="BB1343">
        <v>2016</v>
      </c>
    </row>
    <row r="1344" spans="1:54" hidden="1" x14ac:dyDescent="0.2">
      <c r="A1344">
        <v>622</v>
      </c>
      <c r="B1344" t="s">
        <v>532</v>
      </c>
      <c r="C1344" t="s">
        <v>241</v>
      </c>
      <c r="D1344" t="s">
        <v>159</v>
      </c>
      <c r="E1344" t="s">
        <v>240</v>
      </c>
      <c r="F1344" t="s">
        <v>239</v>
      </c>
      <c r="G1344" t="s">
        <v>217</v>
      </c>
      <c r="I1344" t="s">
        <v>238</v>
      </c>
      <c r="J1344" s="3" t="s">
        <v>215</v>
      </c>
      <c r="K1344" s="3" t="s">
        <v>215</v>
      </c>
      <c r="L1344" s="3" t="s">
        <v>215</v>
      </c>
      <c r="M1344" s="3" t="s">
        <v>215</v>
      </c>
      <c r="N1344" s="3" t="s">
        <v>215</v>
      </c>
      <c r="O1344" s="3" t="s">
        <v>215</v>
      </c>
      <c r="P1344" s="3" t="s">
        <v>215</v>
      </c>
      <c r="Q1344" s="3" t="s">
        <v>215</v>
      </c>
      <c r="R1344" s="3" t="s">
        <v>215</v>
      </c>
      <c r="S1344" s="3" t="s">
        <v>215</v>
      </c>
      <c r="T1344" s="3" t="s">
        <v>215</v>
      </c>
      <c r="U1344" s="3" t="s">
        <v>215</v>
      </c>
      <c r="V1344" s="3" t="s">
        <v>215</v>
      </c>
      <c r="W1344" s="3" t="s">
        <v>215</v>
      </c>
      <c r="X1344" s="3" t="s">
        <v>215</v>
      </c>
      <c r="Y1344" s="3" t="s">
        <v>215</v>
      </c>
      <c r="Z1344" s="3" t="s">
        <v>215</v>
      </c>
      <c r="AA1344" s="3" t="s">
        <v>215</v>
      </c>
      <c r="AB1344" s="3" t="s">
        <v>215</v>
      </c>
      <c r="AC1344" s="3" t="s">
        <v>215</v>
      </c>
      <c r="AD1344" s="3">
        <v>3.9809999999999999</v>
      </c>
      <c r="AE1344" s="3">
        <v>2.141</v>
      </c>
      <c r="AF1344" s="3">
        <v>4.0910000000000002</v>
      </c>
      <c r="AG1344" s="3">
        <v>2.7490000000000001</v>
      </c>
      <c r="AH1344" s="3">
        <v>1.288</v>
      </c>
      <c r="AI1344" s="3">
        <v>4.6559999999999997</v>
      </c>
      <c r="AJ1344" s="3">
        <v>30.687000000000001</v>
      </c>
      <c r="AK1344" s="3">
        <v>4.7359999999999998</v>
      </c>
      <c r="AL1344" s="3">
        <v>2.2850000000000001</v>
      </c>
      <c r="AM1344" s="3">
        <v>0.222</v>
      </c>
      <c r="AN1344" s="3">
        <v>-0.72799999999999998</v>
      </c>
      <c r="AO1344" s="3">
        <v>-2.0329999999999999</v>
      </c>
      <c r="AP1344" s="3">
        <v>-1.1020000000000001</v>
      </c>
      <c r="AQ1344" s="3">
        <v>-3.343</v>
      </c>
      <c r="AR1344" s="3">
        <v>-3.77</v>
      </c>
      <c r="AS1344" s="3">
        <v>-4.0389999999999997</v>
      </c>
      <c r="AT1344" s="3">
        <v>-5.4089999999999998</v>
      </c>
      <c r="AU1344" s="3">
        <v>-3.3879999999999999</v>
      </c>
      <c r="AV1344" s="3">
        <v>-1.3540000000000001</v>
      </c>
      <c r="AW1344" s="3">
        <v>-1.131</v>
      </c>
      <c r="AX1344" s="3">
        <v>-1.038</v>
      </c>
      <c r="AY1344" s="3">
        <v>-0.91100000000000003</v>
      </c>
      <c r="AZ1344" s="3">
        <v>-0.9</v>
      </c>
      <c r="BA1344">
        <v>-0.83199999999999996</v>
      </c>
      <c r="BB1344">
        <v>2016</v>
      </c>
    </row>
    <row r="1345" spans="1:54" hidden="1" x14ac:dyDescent="0.2">
      <c r="A1345">
        <v>622</v>
      </c>
      <c r="B1345" t="s">
        <v>532</v>
      </c>
      <c r="C1345" t="s">
        <v>237</v>
      </c>
      <c r="D1345" t="s">
        <v>159</v>
      </c>
      <c r="E1345" t="s">
        <v>235</v>
      </c>
      <c r="F1345" t="s">
        <v>234</v>
      </c>
      <c r="G1345" t="s">
        <v>225</v>
      </c>
      <c r="H1345" t="s">
        <v>222</v>
      </c>
      <c r="I1345" t="s">
        <v>932</v>
      </c>
      <c r="J1345" s="3" t="s">
        <v>215</v>
      </c>
      <c r="K1345" s="3" t="s">
        <v>215</v>
      </c>
      <c r="L1345" s="3" t="s">
        <v>215</v>
      </c>
      <c r="M1345" s="3" t="s">
        <v>215</v>
      </c>
      <c r="N1345" s="3" t="s">
        <v>215</v>
      </c>
      <c r="O1345" s="3" t="s">
        <v>215</v>
      </c>
      <c r="P1345" s="3" t="s">
        <v>215</v>
      </c>
      <c r="Q1345" s="3" t="s">
        <v>215</v>
      </c>
      <c r="R1345" s="3" t="s">
        <v>215</v>
      </c>
      <c r="S1345" s="3" t="s">
        <v>215</v>
      </c>
      <c r="T1345" s="3" t="s">
        <v>215</v>
      </c>
      <c r="U1345" s="3" t="s">
        <v>215</v>
      </c>
      <c r="V1345" s="3" t="s">
        <v>215</v>
      </c>
      <c r="W1345" s="3" t="s">
        <v>215</v>
      </c>
      <c r="X1345" s="3" t="s">
        <v>215</v>
      </c>
      <c r="Y1345" s="3" t="s">
        <v>215</v>
      </c>
      <c r="Z1345" s="3" t="s">
        <v>215</v>
      </c>
      <c r="AA1345" s="3" t="s">
        <v>215</v>
      </c>
      <c r="AB1345" s="3">
        <v>4339.47</v>
      </c>
      <c r="AC1345" s="3">
        <v>4660.0559999999996</v>
      </c>
      <c r="AD1345" s="3">
        <v>5452.4750000000004</v>
      </c>
      <c r="AE1345" s="3">
        <v>4777.1080000000002</v>
      </c>
      <c r="AF1345" s="3">
        <v>4668.03</v>
      </c>
      <c r="AG1345" s="3">
        <v>4579.4449999999997</v>
      </c>
      <c r="AH1345" s="3">
        <v>5002.4110000000001</v>
      </c>
      <c r="AI1345" s="3">
        <v>4357.9799999999996</v>
      </c>
      <c r="AJ1345" s="3">
        <v>1712.921</v>
      </c>
      <c r="AK1345" s="3">
        <v>1184.74</v>
      </c>
      <c r="AL1345" s="3">
        <v>907.81399999999996</v>
      </c>
      <c r="AM1345" s="3">
        <v>996.36699999999996</v>
      </c>
      <c r="AN1345" s="3">
        <v>1357.6969999999999</v>
      </c>
      <c r="AO1345" s="3">
        <v>1738.3879999999999</v>
      </c>
      <c r="AP1345" s="3">
        <v>1953.115</v>
      </c>
      <c r="AQ1345" s="3">
        <v>2546.386</v>
      </c>
      <c r="AR1345" s="3">
        <v>3434.569</v>
      </c>
      <c r="AS1345" s="3">
        <v>4868.7030000000004</v>
      </c>
      <c r="AT1345" s="3">
        <v>5693.3689999999997</v>
      </c>
      <c r="AU1345" s="3">
        <v>6009.058</v>
      </c>
      <c r="AV1345" s="3">
        <v>6333.3940000000002</v>
      </c>
      <c r="AW1345" s="3">
        <v>6593.4570000000003</v>
      </c>
      <c r="AX1345" s="3">
        <v>6865.4979999999996</v>
      </c>
      <c r="AY1345" s="3">
        <v>7133.116</v>
      </c>
      <c r="AZ1345" s="3">
        <v>7394.6130000000003</v>
      </c>
      <c r="BA1345">
        <v>7734.5680000000002</v>
      </c>
      <c r="BB1345">
        <v>2016</v>
      </c>
    </row>
    <row r="1346" spans="1:54" hidden="1" x14ac:dyDescent="0.2">
      <c r="A1346">
        <v>622</v>
      </c>
      <c r="B1346" t="s">
        <v>532</v>
      </c>
      <c r="C1346" t="s">
        <v>236</v>
      </c>
      <c r="D1346" t="s">
        <v>159</v>
      </c>
      <c r="E1346" t="s">
        <v>235</v>
      </c>
      <c r="F1346" t="s">
        <v>234</v>
      </c>
      <c r="G1346" t="s">
        <v>217</v>
      </c>
      <c r="I1346" t="s">
        <v>354</v>
      </c>
      <c r="J1346" s="3" t="s">
        <v>215</v>
      </c>
      <c r="K1346" s="3" t="s">
        <v>215</v>
      </c>
      <c r="L1346" s="3" t="s">
        <v>215</v>
      </c>
      <c r="M1346" s="3" t="s">
        <v>215</v>
      </c>
      <c r="N1346" s="3" t="s">
        <v>215</v>
      </c>
      <c r="O1346" s="3" t="s">
        <v>215</v>
      </c>
      <c r="P1346" s="3" t="s">
        <v>215</v>
      </c>
      <c r="Q1346" s="3" t="s">
        <v>215</v>
      </c>
      <c r="R1346" s="3" t="s">
        <v>215</v>
      </c>
      <c r="S1346" s="3" t="s">
        <v>215</v>
      </c>
      <c r="T1346" s="3" t="s">
        <v>215</v>
      </c>
      <c r="U1346" s="3" t="s">
        <v>215</v>
      </c>
      <c r="V1346" s="3" t="s">
        <v>215</v>
      </c>
      <c r="W1346" s="3" t="s">
        <v>215</v>
      </c>
      <c r="X1346" s="3" t="s">
        <v>215</v>
      </c>
      <c r="Y1346" s="3" t="s">
        <v>215</v>
      </c>
      <c r="Z1346" s="3" t="s">
        <v>215</v>
      </c>
      <c r="AA1346" s="3" t="s">
        <v>215</v>
      </c>
      <c r="AB1346" s="3">
        <v>70.087000000000003</v>
      </c>
      <c r="AC1346" s="3">
        <v>70.718999999999994</v>
      </c>
      <c r="AD1346" s="3">
        <v>75.944999999999993</v>
      </c>
      <c r="AE1346" s="3">
        <v>62.835000000000001</v>
      </c>
      <c r="AF1346" s="3">
        <v>57.838999999999999</v>
      </c>
      <c r="AG1346" s="3">
        <v>54.156999999999996</v>
      </c>
      <c r="AH1346" s="3">
        <v>54.323999999999998</v>
      </c>
      <c r="AI1346" s="3">
        <v>46.042999999999999</v>
      </c>
      <c r="AJ1346" s="3">
        <v>16.923999999999999</v>
      </c>
      <c r="AK1346" s="3">
        <v>11.053000000000001</v>
      </c>
      <c r="AL1346" s="3">
        <v>7.6760000000000002</v>
      </c>
      <c r="AM1346" s="3">
        <v>8.11</v>
      </c>
      <c r="AN1346" s="3">
        <v>10.484999999999999</v>
      </c>
      <c r="AO1346" s="3">
        <v>12.558</v>
      </c>
      <c r="AP1346" s="3">
        <v>13.145</v>
      </c>
      <c r="AQ1346" s="3">
        <v>15.933999999999999</v>
      </c>
      <c r="AR1346" s="3">
        <v>19.88</v>
      </c>
      <c r="AS1346" s="3">
        <v>26.626000000000001</v>
      </c>
      <c r="AT1346" s="3">
        <v>29.8</v>
      </c>
      <c r="AU1346" s="3">
        <v>30.417999999999999</v>
      </c>
      <c r="AV1346" s="3">
        <v>30.634</v>
      </c>
      <c r="AW1346" s="3">
        <v>30.190999999999999</v>
      </c>
      <c r="AX1346" s="3">
        <v>29.501000000000001</v>
      </c>
      <c r="AY1346" s="3">
        <v>28.722999999999999</v>
      </c>
      <c r="AZ1346" s="3">
        <v>27.831</v>
      </c>
      <c r="BA1346">
        <v>27.149000000000001</v>
      </c>
      <c r="BB1346">
        <v>2016</v>
      </c>
    </row>
    <row r="1347" spans="1:54" hidden="1" x14ac:dyDescent="0.2">
      <c r="A1347">
        <v>622</v>
      </c>
      <c r="B1347" t="s">
        <v>532</v>
      </c>
      <c r="C1347" t="s">
        <v>233</v>
      </c>
      <c r="D1347" t="s">
        <v>159</v>
      </c>
      <c r="E1347" t="s">
        <v>231</v>
      </c>
      <c r="F1347" t="s">
        <v>230</v>
      </c>
      <c r="G1347" t="s">
        <v>225</v>
      </c>
      <c r="H1347" t="s">
        <v>222</v>
      </c>
      <c r="I1347" t="s">
        <v>932</v>
      </c>
      <c r="J1347" s="3" t="s">
        <v>215</v>
      </c>
      <c r="K1347" s="3" t="s">
        <v>215</v>
      </c>
      <c r="L1347" s="3" t="s">
        <v>215</v>
      </c>
      <c r="M1347" s="3" t="s">
        <v>215</v>
      </c>
      <c r="N1347" s="3" t="s">
        <v>215</v>
      </c>
      <c r="O1347" s="3" t="s">
        <v>215</v>
      </c>
      <c r="P1347" s="3" t="s">
        <v>215</v>
      </c>
      <c r="Q1347" s="3" t="s">
        <v>215</v>
      </c>
      <c r="R1347" s="3" t="s">
        <v>215</v>
      </c>
      <c r="S1347" s="3" t="s">
        <v>215</v>
      </c>
      <c r="T1347" s="3" t="s">
        <v>215</v>
      </c>
      <c r="U1347" s="3" t="s">
        <v>215</v>
      </c>
      <c r="V1347" s="3" t="s">
        <v>215</v>
      </c>
      <c r="W1347" s="3" t="s">
        <v>215</v>
      </c>
      <c r="X1347" s="3" t="s">
        <v>215</v>
      </c>
      <c r="Y1347" s="3" t="s">
        <v>215</v>
      </c>
      <c r="Z1347" s="3" t="s">
        <v>215</v>
      </c>
      <c r="AA1347" s="3" t="s">
        <v>215</v>
      </c>
      <c r="AB1347" s="3">
        <v>4532.08</v>
      </c>
      <c r="AC1347" s="3">
        <v>4866.8959999999997</v>
      </c>
      <c r="AD1347" s="3">
        <v>5694.4870000000001</v>
      </c>
      <c r="AE1347" s="3">
        <v>4988.4139999999998</v>
      </c>
      <c r="AF1347" s="3">
        <v>4875.5349999999999</v>
      </c>
      <c r="AG1347" s="3">
        <v>4771.4009999999998</v>
      </c>
      <c r="AH1347" s="3">
        <v>5135.4830000000002</v>
      </c>
      <c r="AI1347" s="3">
        <v>4510.04</v>
      </c>
      <c r="AJ1347" s="3">
        <v>2005</v>
      </c>
      <c r="AK1347" s="3">
        <v>1581</v>
      </c>
      <c r="AL1347" s="3">
        <v>1378.62</v>
      </c>
      <c r="AM1347" s="3">
        <v>1478.62</v>
      </c>
      <c r="AN1347" s="3">
        <v>1904</v>
      </c>
      <c r="AO1347" s="3">
        <v>2172</v>
      </c>
      <c r="AP1347" s="3">
        <v>2290</v>
      </c>
      <c r="AQ1347" s="3">
        <v>2910.5</v>
      </c>
      <c r="AR1347" s="3">
        <v>3720.279</v>
      </c>
      <c r="AS1347" s="3">
        <v>5642.2749999999996</v>
      </c>
      <c r="AT1347" s="3">
        <v>6015.0029999999997</v>
      </c>
      <c r="AU1347" s="3">
        <v>6683.62</v>
      </c>
      <c r="AV1347" s="3">
        <v>7083.7209999999995</v>
      </c>
      <c r="AW1347" s="3">
        <v>7437.5990000000002</v>
      </c>
      <c r="AX1347" s="3">
        <v>7779.9759999999997</v>
      </c>
      <c r="AY1347" s="3">
        <v>8047.6170000000002</v>
      </c>
      <c r="AZ1347" s="3">
        <v>8342.2340000000004</v>
      </c>
      <c r="BA1347">
        <v>8673.2049999999999</v>
      </c>
      <c r="BB1347">
        <v>2016</v>
      </c>
    </row>
    <row r="1348" spans="1:54" hidden="1" x14ac:dyDescent="0.2">
      <c r="A1348">
        <v>622</v>
      </c>
      <c r="B1348" t="s">
        <v>532</v>
      </c>
      <c r="C1348" t="s">
        <v>232</v>
      </c>
      <c r="D1348" t="s">
        <v>159</v>
      </c>
      <c r="E1348" t="s">
        <v>231</v>
      </c>
      <c r="F1348" t="s">
        <v>230</v>
      </c>
      <c r="G1348" t="s">
        <v>217</v>
      </c>
      <c r="I1348" t="s">
        <v>229</v>
      </c>
      <c r="J1348" s="3" t="s">
        <v>215</v>
      </c>
      <c r="K1348" s="3" t="s">
        <v>215</v>
      </c>
      <c r="L1348" s="3" t="s">
        <v>215</v>
      </c>
      <c r="M1348" s="3" t="s">
        <v>215</v>
      </c>
      <c r="N1348" s="3" t="s">
        <v>215</v>
      </c>
      <c r="O1348" s="3" t="s">
        <v>215</v>
      </c>
      <c r="P1348" s="3" t="s">
        <v>215</v>
      </c>
      <c r="Q1348" s="3" t="s">
        <v>215</v>
      </c>
      <c r="R1348" s="3" t="s">
        <v>215</v>
      </c>
      <c r="S1348" s="3" t="s">
        <v>215</v>
      </c>
      <c r="T1348" s="3" t="s">
        <v>215</v>
      </c>
      <c r="U1348" s="3" t="s">
        <v>215</v>
      </c>
      <c r="V1348" s="3" t="s">
        <v>215</v>
      </c>
      <c r="W1348" s="3" t="s">
        <v>215</v>
      </c>
      <c r="X1348" s="3" t="s">
        <v>215</v>
      </c>
      <c r="Y1348" s="3" t="s">
        <v>215</v>
      </c>
      <c r="Z1348" s="3" t="s">
        <v>215</v>
      </c>
      <c r="AA1348" s="3" t="s">
        <v>215</v>
      </c>
      <c r="AB1348" s="3">
        <v>73.197999999999993</v>
      </c>
      <c r="AC1348" s="3">
        <v>73.858000000000004</v>
      </c>
      <c r="AD1348" s="3">
        <v>79.316000000000003</v>
      </c>
      <c r="AE1348" s="3">
        <v>65.614999999999995</v>
      </c>
      <c r="AF1348" s="3">
        <v>60.411000000000001</v>
      </c>
      <c r="AG1348" s="3">
        <v>56.427999999999997</v>
      </c>
      <c r="AH1348" s="3">
        <v>55.768999999999998</v>
      </c>
      <c r="AI1348" s="3">
        <v>47.65</v>
      </c>
      <c r="AJ1348" s="3">
        <v>19.809999999999999</v>
      </c>
      <c r="AK1348" s="3">
        <v>14.75</v>
      </c>
      <c r="AL1348" s="3">
        <v>11.657</v>
      </c>
      <c r="AM1348" s="3">
        <v>12.036</v>
      </c>
      <c r="AN1348" s="3">
        <v>14.704000000000001</v>
      </c>
      <c r="AO1348" s="3">
        <v>15.69</v>
      </c>
      <c r="AP1348" s="3">
        <v>15.412000000000001</v>
      </c>
      <c r="AQ1348" s="3">
        <v>18.212</v>
      </c>
      <c r="AR1348" s="3">
        <v>21.533999999999999</v>
      </c>
      <c r="AS1348" s="3">
        <v>30.856999999999999</v>
      </c>
      <c r="AT1348" s="3">
        <v>31.484000000000002</v>
      </c>
      <c r="AU1348" s="3">
        <v>33.832000000000001</v>
      </c>
      <c r="AV1348" s="3">
        <v>34.262999999999998</v>
      </c>
      <c r="AW1348" s="3">
        <v>34.057000000000002</v>
      </c>
      <c r="AX1348" s="3">
        <v>33.430999999999997</v>
      </c>
      <c r="AY1348" s="3">
        <v>32.405999999999999</v>
      </c>
      <c r="AZ1348" s="3">
        <v>31.398</v>
      </c>
      <c r="BA1348">
        <v>30.443999999999999</v>
      </c>
      <c r="BB1348">
        <v>2016</v>
      </c>
    </row>
    <row r="1349" spans="1:54" hidden="1" x14ac:dyDescent="0.2">
      <c r="A1349">
        <v>622</v>
      </c>
      <c r="B1349" t="s">
        <v>532</v>
      </c>
      <c r="C1349" t="s">
        <v>228</v>
      </c>
      <c r="D1349" t="s">
        <v>159</v>
      </c>
      <c r="E1349" t="s">
        <v>227</v>
      </c>
      <c r="F1349" t="s">
        <v>226</v>
      </c>
      <c r="G1349" t="s">
        <v>225</v>
      </c>
      <c r="H1349" t="s">
        <v>222</v>
      </c>
      <c r="I1349" t="s">
        <v>932</v>
      </c>
      <c r="J1349" s="3" t="s">
        <v>215</v>
      </c>
      <c r="K1349" s="3" t="s">
        <v>215</v>
      </c>
      <c r="L1349" s="3" t="s">
        <v>215</v>
      </c>
      <c r="M1349" s="3" t="s">
        <v>215</v>
      </c>
      <c r="N1349" s="3" t="s">
        <v>215</v>
      </c>
      <c r="O1349" s="3" t="s">
        <v>215</v>
      </c>
      <c r="P1349" s="3" t="s">
        <v>215</v>
      </c>
      <c r="Q1349" s="3" t="s">
        <v>215</v>
      </c>
      <c r="R1349" s="3" t="s">
        <v>215</v>
      </c>
      <c r="S1349" s="3" t="s">
        <v>215</v>
      </c>
      <c r="T1349" s="3" t="s">
        <v>215</v>
      </c>
      <c r="U1349" s="3" t="s">
        <v>215</v>
      </c>
      <c r="V1349" s="3" t="s">
        <v>215</v>
      </c>
      <c r="W1349" s="3">
        <v>3834.7779999999998</v>
      </c>
      <c r="X1349" s="3">
        <v>4276.6880000000001</v>
      </c>
      <c r="Y1349" s="3">
        <v>4836.8180000000002</v>
      </c>
      <c r="Z1349" s="3">
        <v>5215.3890000000001</v>
      </c>
      <c r="AA1349" s="3">
        <v>5686.26</v>
      </c>
      <c r="AB1349" s="3">
        <v>6191.5460000000003</v>
      </c>
      <c r="AC1349" s="3">
        <v>6589.5309999999999</v>
      </c>
      <c r="AD1349" s="3">
        <v>7179.5249999999996</v>
      </c>
      <c r="AE1349" s="3">
        <v>7602.5829999999996</v>
      </c>
      <c r="AF1349" s="3">
        <v>8070.6639999999998</v>
      </c>
      <c r="AG1349" s="3">
        <v>8455.7929999999997</v>
      </c>
      <c r="AH1349" s="3">
        <v>9208.4969999999994</v>
      </c>
      <c r="AI1349" s="3">
        <v>9464.9320000000007</v>
      </c>
      <c r="AJ1349" s="3">
        <v>10121.084999999999</v>
      </c>
      <c r="AK1349" s="3">
        <v>10718.929</v>
      </c>
      <c r="AL1349" s="3">
        <v>11826.44</v>
      </c>
      <c r="AM1349" s="3">
        <v>12285.308000000001</v>
      </c>
      <c r="AN1349" s="3">
        <v>12948.432000000001</v>
      </c>
      <c r="AO1349" s="3">
        <v>13843.138999999999</v>
      </c>
      <c r="AP1349" s="3">
        <v>14858.603999999999</v>
      </c>
      <c r="AQ1349" s="3">
        <v>15981.28</v>
      </c>
      <c r="AR1349" s="3">
        <v>17276.469000000001</v>
      </c>
      <c r="AS1349" s="3">
        <v>18285.382000000001</v>
      </c>
      <c r="AT1349" s="3">
        <v>19104.989000000001</v>
      </c>
      <c r="AU1349" s="3">
        <v>19755.259999999998</v>
      </c>
      <c r="AV1349" s="3">
        <v>20674.307000000001</v>
      </c>
      <c r="AW1349" s="3">
        <v>21838.806</v>
      </c>
      <c r="AX1349" s="3">
        <v>23271.803</v>
      </c>
      <c r="AY1349" s="3">
        <v>24833.75</v>
      </c>
      <c r="AZ1349" s="3">
        <v>26569.725999999999</v>
      </c>
      <c r="BA1349">
        <v>28489.401000000002</v>
      </c>
      <c r="BB1349">
        <v>2016</v>
      </c>
    </row>
    <row r="1350" spans="1:54" hidden="1" x14ac:dyDescent="0.2">
      <c r="A1350">
        <v>622</v>
      </c>
      <c r="B1350" t="s">
        <v>532</v>
      </c>
      <c r="C1350" t="s">
        <v>224</v>
      </c>
      <c r="D1350" t="s">
        <v>159</v>
      </c>
      <c r="E1350" t="s">
        <v>219</v>
      </c>
      <c r="F1350" t="s">
        <v>218</v>
      </c>
      <c r="G1350" t="s">
        <v>223</v>
      </c>
      <c r="H1350" t="s">
        <v>222</v>
      </c>
      <c r="I1350" t="s">
        <v>933</v>
      </c>
      <c r="J1350" s="3">
        <v>-0.44500000000000001</v>
      </c>
      <c r="K1350" s="3">
        <v>-0.48199999999999998</v>
      </c>
      <c r="L1350" s="3">
        <v>-0.38600000000000001</v>
      </c>
      <c r="M1350" s="3">
        <v>-0.41199999999999998</v>
      </c>
      <c r="N1350" s="3">
        <v>-0.16900000000000001</v>
      </c>
      <c r="O1350" s="3">
        <v>-0.56200000000000006</v>
      </c>
      <c r="P1350" s="3">
        <v>-0.45200000000000001</v>
      </c>
      <c r="Q1350" s="3">
        <v>-0.89300000000000002</v>
      </c>
      <c r="R1350" s="3">
        <v>-0.42599999999999999</v>
      </c>
      <c r="S1350" s="3">
        <v>-0.28999999999999998</v>
      </c>
      <c r="T1350" s="3">
        <v>-0.55100000000000005</v>
      </c>
      <c r="U1350" s="3">
        <v>-0.33600000000000002</v>
      </c>
      <c r="V1350" s="3">
        <v>-0.36599999999999999</v>
      </c>
      <c r="W1350" s="3">
        <v>-0.51200000000000001</v>
      </c>
      <c r="X1350" s="3">
        <v>-5.6000000000000001E-2</v>
      </c>
      <c r="Y1350" s="3">
        <v>0.09</v>
      </c>
      <c r="Z1350" s="3">
        <v>-0.28699999999999998</v>
      </c>
      <c r="AA1350" s="3">
        <v>-0.58199999999999996</v>
      </c>
      <c r="AB1350" s="3">
        <v>-0.151</v>
      </c>
      <c r="AC1350" s="3">
        <v>-0.50900000000000001</v>
      </c>
      <c r="AD1350" s="3">
        <v>-0.33300000000000002</v>
      </c>
      <c r="AE1350" s="3">
        <v>-0.56100000000000005</v>
      </c>
      <c r="AF1350" s="3">
        <v>-0.55700000000000005</v>
      </c>
      <c r="AG1350" s="3">
        <v>-0.24199999999999999</v>
      </c>
      <c r="AH1350" s="3">
        <v>-0.53400000000000003</v>
      </c>
      <c r="AI1350" s="3">
        <v>-0.56499999999999995</v>
      </c>
      <c r="AJ1350" s="3">
        <v>0.28000000000000003</v>
      </c>
      <c r="AK1350" s="3">
        <v>0.28199999999999997</v>
      </c>
      <c r="AL1350" s="3">
        <v>-0.28000000000000003</v>
      </c>
      <c r="AM1350" s="3">
        <v>-0.82</v>
      </c>
      <c r="AN1350" s="3">
        <v>-0.65</v>
      </c>
      <c r="AO1350" s="3">
        <v>-0.80300000000000005</v>
      </c>
      <c r="AP1350" s="3">
        <v>-0.95</v>
      </c>
      <c r="AQ1350" s="3">
        <v>-1.1499999999999999</v>
      </c>
      <c r="AR1350" s="3">
        <v>-1.3959999999999999</v>
      </c>
      <c r="AS1350" s="3">
        <v>-1.1739999999999999</v>
      </c>
      <c r="AT1350" s="3">
        <v>-1.034</v>
      </c>
      <c r="AU1350" s="3">
        <v>-0.86399999999999999</v>
      </c>
      <c r="AV1350" s="3">
        <v>-0.98799999999999999</v>
      </c>
      <c r="AW1350" s="3">
        <v>-0.995</v>
      </c>
      <c r="AX1350" s="3">
        <v>-1.0169999999999999</v>
      </c>
      <c r="AY1350" s="3">
        <v>-1.103</v>
      </c>
      <c r="AZ1350" s="3">
        <v>-1.2150000000000001</v>
      </c>
      <c r="BA1350">
        <v>-1.349</v>
      </c>
      <c r="BB1350">
        <v>2016</v>
      </c>
    </row>
    <row r="1351" spans="1:54" hidden="1" x14ac:dyDescent="0.2">
      <c r="A1351">
        <v>622</v>
      </c>
      <c r="B1351" t="s">
        <v>532</v>
      </c>
      <c r="C1351" t="s">
        <v>220</v>
      </c>
      <c r="D1351" t="s">
        <v>159</v>
      </c>
      <c r="E1351" t="s">
        <v>219</v>
      </c>
      <c r="F1351" t="s">
        <v>218</v>
      </c>
      <c r="G1351" t="s">
        <v>217</v>
      </c>
      <c r="I1351" t="s">
        <v>216</v>
      </c>
      <c r="J1351" s="3">
        <v>-5.4370000000000003</v>
      </c>
      <c r="K1351" s="3">
        <v>-5.19</v>
      </c>
      <c r="L1351" s="3">
        <v>-4.3339999999999996</v>
      </c>
      <c r="M1351" s="3">
        <v>-4.5910000000000002</v>
      </c>
      <c r="N1351" s="3">
        <v>-1.7809999999999999</v>
      </c>
      <c r="O1351" s="3">
        <v>-5.67</v>
      </c>
      <c r="P1351" s="3">
        <v>-3.5</v>
      </c>
      <c r="Q1351" s="3">
        <v>-5.9710000000000001</v>
      </c>
      <c r="R1351" s="3">
        <v>-2.8090000000000002</v>
      </c>
      <c r="S1351" s="3">
        <v>-2.141</v>
      </c>
      <c r="T1351" s="3">
        <v>-4.0670000000000002</v>
      </c>
      <c r="U1351" s="3">
        <v>-2.2210000000000001</v>
      </c>
      <c r="V1351" s="3">
        <v>-2.641</v>
      </c>
      <c r="W1351" s="3">
        <v>-3.5449999999999999</v>
      </c>
      <c r="X1351" s="3">
        <v>-0.56999999999999995</v>
      </c>
      <c r="Y1351" s="3">
        <v>0.96299999999999997</v>
      </c>
      <c r="Z1351" s="3">
        <v>-2.758</v>
      </c>
      <c r="AA1351" s="3">
        <v>-5.54</v>
      </c>
      <c r="AB1351" s="3">
        <v>-1.4370000000000001</v>
      </c>
      <c r="AC1351" s="3">
        <v>-4.7629999999999999</v>
      </c>
      <c r="AD1351" s="3">
        <v>-3.3959999999999999</v>
      </c>
      <c r="AE1351" s="3">
        <v>-5.407</v>
      </c>
      <c r="AF1351" s="3">
        <v>-4.8099999999999996</v>
      </c>
      <c r="AG1351" s="3">
        <v>-1.663</v>
      </c>
      <c r="AH1351" s="3">
        <v>-3.0590000000000002</v>
      </c>
      <c r="AI1351" s="3">
        <v>-3.1429999999999998</v>
      </c>
      <c r="AJ1351" s="3">
        <v>1.448</v>
      </c>
      <c r="AK1351" s="3">
        <v>1.2589999999999999</v>
      </c>
      <c r="AL1351" s="3">
        <v>-1.054</v>
      </c>
      <c r="AM1351" s="3">
        <v>-3.1419999999999999</v>
      </c>
      <c r="AN1351" s="3">
        <v>-2.48</v>
      </c>
      <c r="AO1351" s="3">
        <v>-2.734</v>
      </c>
      <c r="AP1351" s="3">
        <v>-3.2610000000000001</v>
      </c>
      <c r="AQ1351" s="3">
        <v>-3.5550000000000002</v>
      </c>
      <c r="AR1351" s="3">
        <v>-3.988</v>
      </c>
      <c r="AS1351" s="3">
        <v>-3.7959999999999998</v>
      </c>
      <c r="AT1351" s="3">
        <v>-3.2090000000000001</v>
      </c>
      <c r="AU1351" s="3">
        <v>-2.5419999999999998</v>
      </c>
      <c r="AV1351" s="3">
        <v>-2.5270000000000001</v>
      </c>
      <c r="AW1351" s="3">
        <v>-2.3839999999999999</v>
      </c>
      <c r="AX1351" s="3">
        <v>-2.2589999999999999</v>
      </c>
      <c r="AY1351" s="3">
        <v>-2.2799999999999998</v>
      </c>
      <c r="AZ1351" s="3">
        <v>-2.3319999999999999</v>
      </c>
      <c r="BA1351">
        <v>-2.4049999999999998</v>
      </c>
      <c r="BB1351">
        <v>2016</v>
      </c>
    </row>
    <row r="1352" spans="1:54" x14ac:dyDescent="0.2">
      <c r="A1352">
        <v>156</v>
      </c>
      <c r="B1352" t="s">
        <v>531</v>
      </c>
      <c r="C1352" t="s">
        <v>352</v>
      </c>
      <c r="D1352" t="s">
        <v>70</v>
      </c>
      <c r="E1352" t="s">
        <v>349</v>
      </c>
      <c r="F1352" t="s">
        <v>351</v>
      </c>
      <c r="G1352" t="s">
        <v>225</v>
      </c>
      <c r="H1352" t="s">
        <v>222</v>
      </c>
      <c r="I1352" t="s">
        <v>934</v>
      </c>
      <c r="J1352" s="3">
        <v>769.93</v>
      </c>
      <c r="K1352" s="3">
        <v>796.90200000000004</v>
      </c>
      <c r="L1352" s="3">
        <v>771.38499999999999</v>
      </c>
      <c r="M1352" s="3">
        <v>791.43</v>
      </c>
      <c r="N1352" s="3">
        <v>838.32500000000005</v>
      </c>
      <c r="O1352" s="3">
        <v>878.01199999999994</v>
      </c>
      <c r="P1352" s="3">
        <v>896.99300000000005</v>
      </c>
      <c r="Q1352" s="3">
        <v>933.73800000000006</v>
      </c>
      <c r="R1352" s="3">
        <v>975.09699999999998</v>
      </c>
      <c r="S1352" s="3">
        <v>997.75800000000004</v>
      </c>
      <c r="T1352" s="3">
        <v>999.298</v>
      </c>
      <c r="U1352" s="3">
        <v>978.05600000000004</v>
      </c>
      <c r="V1352" s="3">
        <v>986.69200000000001</v>
      </c>
      <c r="W1352" s="3">
        <v>1012.891</v>
      </c>
      <c r="X1352" s="3">
        <v>1058.405</v>
      </c>
      <c r="Y1352" s="3">
        <v>1086.7460000000001</v>
      </c>
      <c r="Z1352" s="3">
        <v>1104.2539999999999</v>
      </c>
      <c r="AA1352" s="3">
        <v>1151.5139999999999</v>
      </c>
      <c r="AB1352" s="3">
        <v>1196.213</v>
      </c>
      <c r="AC1352" s="3">
        <v>1257.9760000000001</v>
      </c>
      <c r="AD1352" s="3">
        <v>1323.173</v>
      </c>
      <c r="AE1352" s="3">
        <v>1346.604</v>
      </c>
      <c r="AF1352" s="3">
        <v>1387.1369999999999</v>
      </c>
      <c r="AG1352" s="3">
        <v>1412.1369999999999</v>
      </c>
      <c r="AH1352" s="3">
        <v>1455.7149999999999</v>
      </c>
      <c r="AI1352" s="3">
        <v>1502.318</v>
      </c>
      <c r="AJ1352" s="3">
        <v>1541.73</v>
      </c>
      <c r="AK1352" s="3">
        <v>1573.5319999999999</v>
      </c>
      <c r="AL1352" s="3">
        <v>1589.2729999999999</v>
      </c>
      <c r="AM1352" s="3">
        <v>1542.396</v>
      </c>
      <c r="AN1352" s="3">
        <v>1589.9559999999999</v>
      </c>
      <c r="AO1352" s="3">
        <v>1639.9</v>
      </c>
      <c r="AP1352" s="3">
        <v>1668.5239999999999</v>
      </c>
      <c r="AQ1352" s="3">
        <v>1709.8209999999999</v>
      </c>
      <c r="AR1352" s="3">
        <v>1758.6479999999999</v>
      </c>
      <c r="AS1352" s="3">
        <v>1776.251</v>
      </c>
      <c r="AT1352" s="3">
        <v>1801.3679999999999</v>
      </c>
      <c r="AU1352" s="3">
        <v>1855.422</v>
      </c>
      <c r="AV1352" s="3">
        <v>1893.99</v>
      </c>
      <c r="AW1352" s="3">
        <v>1932.5640000000001</v>
      </c>
      <c r="AX1352" s="3">
        <v>1967.711</v>
      </c>
      <c r="AY1352" s="3">
        <v>2002.8820000000001</v>
      </c>
      <c r="AZ1352" s="3">
        <v>2035.675</v>
      </c>
      <c r="BA1352">
        <v>2068.2449999999999</v>
      </c>
      <c r="BB1352">
        <v>2016</v>
      </c>
    </row>
    <row r="1353" spans="1:54" hidden="1" x14ac:dyDescent="0.2">
      <c r="A1353">
        <v>156</v>
      </c>
      <c r="B1353" t="s">
        <v>531</v>
      </c>
      <c r="C1353" t="s">
        <v>350</v>
      </c>
      <c r="D1353" t="s">
        <v>70</v>
      </c>
      <c r="E1353" t="s">
        <v>349</v>
      </c>
      <c r="F1353" t="s">
        <v>348</v>
      </c>
      <c r="G1353" t="s">
        <v>275</v>
      </c>
      <c r="I1353" t="s">
        <v>347</v>
      </c>
      <c r="J1353" s="3">
        <v>2.1629999999999998</v>
      </c>
      <c r="K1353" s="3">
        <v>3.5030000000000001</v>
      </c>
      <c r="L1353" s="3">
        <v>-3.202</v>
      </c>
      <c r="M1353" s="3">
        <v>2.5979999999999999</v>
      </c>
      <c r="N1353" s="3">
        <v>5.9249999999999998</v>
      </c>
      <c r="O1353" s="3">
        <v>4.734</v>
      </c>
      <c r="P1353" s="3">
        <v>2.1619999999999999</v>
      </c>
      <c r="Q1353" s="3">
        <v>4.0960000000000001</v>
      </c>
      <c r="R1353" s="3">
        <v>4.4290000000000003</v>
      </c>
      <c r="S1353" s="3">
        <v>2.3239999999999998</v>
      </c>
      <c r="T1353" s="3">
        <v>0.154</v>
      </c>
      <c r="U1353" s="3">
        <v>-2.1259999999999999</v>
      </c>
      <c r="V1353" s="3">
        <v>0.88300000000000001</v>
      </c>
      <c r="W1353" s="3">
        <v>2.6549999999999998</v>
      </c>
      <c r="X1353" s="3">
        <v>4.4939999999999998</v>
      </c>
      <c r="Y1353" s="3">
        <v>2.6779999999999999</v>
      </c>
      <c r="Z1353" s="3">
        <v>1.611</v>
      </c>
      <c r="AA1353" s="3">
        <v>4.28</v>
      </c>
      <c r="AB1353" s="3">
        <v>3.8820000000000001</v>
      </c>
      <c r="AC1353" s="3">
        <v>5.1630000000000003</v>
      </c>
      <c r="AD1353" s="3">
        <v>5.1829999999999998</v>
      </c>
      <c r="AE1353" s="3">
        <v>1.7709999999999999</v>
      </c>
      <c r="AF1353" s="3">
        <v>3.01</v>
      </c>
      <c r="AG1353" s="3">
        <v>1.802</v>
      </c>
      <c r="AH1353" s="3">
        <v>3.0859999999999999</v>
      </c>
      <c r="AI1353" s="3">
        <v>3.2010000000000001</v>
      </c>
      <c r="AJ1353" s="3">
        <v>2.6230000000000002</v>
      </c>
      <c r="AK1353" s="3">
        <v>2.0630000000000002</v>
      </c>
      <c r="AL1353" s="3">
        <v>1</v>
      </c>
      <c r="AM1353" s="3">
        <v>-2.95</v>
      </c>
      <c r="AN1353" s="3">
        <v>3.0830000000000002</v>
      </c>
      <c r="AO1353" s="3">
        <v>3.141</v>
      </c>
      <c r="AP1353" s="3">
        <v>1.746</v>
      </c>
      <c r="AQ1353" s="3">
        <v>2.4750000000000001</v>
      </c>
      <c r="AR1353" s="3">
        <v>2.8559999999999999</v>
      </c>
      <c r="AS1353" s="3">
        <v>1.0009999999999999</v>
      </c>
      <c r="AT1353" s="3">
        <v>1.4139999999999999</v>
      </c>
      <c r="AU1353" s="3">
        <v>3.0009999999999999</v>
      </c>
      <c r="AV1353" s="3">
        <v>2.0790000000000002</v>
      </c>
      <c r="AW1353" s="3">
        <v>2.0369999999999999</v>
      </c>
      <c r="AX1353" s="3">
        <v>1.819</v>
      </c>
      <c r="AY1353" s="3">
        <v>1.7869999999999999</v>
      </c>
      <c r="AZ1353" s="3">
        <v>1.637</v>
      </c>
      <c r="BA1353">
        <v>1.6</v>
      </c>
      <c r="BB1353">
        <v>2016</v>
      </c>
    </row>
    <row r="1354" spans="1:54" hidden="1" x14ac:dyDescent="0.2">
      <c r="A1354">
        <v>156</v>
      </c>
      <c r="B1354" t="s">
        <v>531</v>
      </c>
      <c r="C1354" t="s">
        <v>346</v>
      </c>
      <c r="D1354" t="s">
        <v>70</v>
      </c>
      <c r="E1354" t="s">
        <v>342</v>
      </c>
      <c r="F1354" t="s">
        <v>345</v>
      </c>
      <c r="G1354" t="s">
        <v>225</v>
      </c>
      <c r="H1354" t="s">
        <v>222</v>
      </c>
      <c r="I1354" t="s">
        <v>934</v>
      </c>
      <c r="J1354" s="3">
        <v>321.57600000000002</v>
      </c>
      <c r="K1354" s="3">
        <v>367.12099999999998</v>
      </c>
      <c r="L1354" s="3">
        <v>386.77300000000002</v>
      </c>
      <c r="M1354" s="3">
        <v>419.69099999999997</v>
      </c>
      <c r="N1354" s="3">
        <v>460.24299999999999</v>
      </c>
      <c r="O1354" s="3">
        <v>498.07499999999999</v>
      </c>
      <c r="P1354" s="3">
        <v>524.45000000000005</v>
      </c>
      <c r="Q1354" s="3">
        <v>571.92600000000004</v>
      </c>
      <c r="R1354" s="3">
        <v>624.40099999999995</v>
      </c>
      <c r="S1354" s="3">
        <v>669.02599999999995</v>
      </c>
      <c r="T1354" s="3">
        <v>692.99699999999996</v>
      </c>
      <c r="U1354" s="3">
        <v>699.25300000000004</v>
      </c>
      <c r="V1354" s="3">
        <v>716.01900000000001</v>
      </c>
      <c r="W1354" s="3">
        <v>744.60799999999995</v>
      </c>
      <c r="X1354" s="3">
        <v>789.50699999999995</v>
      </c>
      <c r="Y1354" s="3">
        <v>828.97299999999996</v>
      </c>
      <c r="Z1354" s="3">
        <v>857.02300000000002</v>
      </c>
      <c r="AA1354" s="3">
        <v>903.90200000000004</v>
      </c>
      <c r="AB1354" s="3">
        <v>937.29499999999996</v>
      </c>
      <c r="AC1354" s="3">
        <v>1004.456</v>
      </c>
      <c r="AD1354" s="3">
        <v>1102.3800000000001</v>
      </c>
      <c r="AE1354" s="3">
        <v>1140.5050000000001</v>
      </c>
      <c r="AF1354" s="3">
        <v>1189.452</v>
      </c>
      <c r="AG1354" s="3">
        <v>1250.3150000000001</v>
      </c>
      <c r="AH1354" s="3">
        <v>1331.1780000000001</v>
      </c>
      <c r="AI1354" s="3">
        <v>1417.028</v>
      </c>
      <c r="AJ1354" s="3">
        <v>1492.2070000000001</v>
      </c>
      <c r="AK1354" s="3">
        <v>1573.5319999999999</v>
      </c>
      <c r="AL1354" s="3">
        <v>1652.923</v>
      </c>
      <c r="AM1354" s="3">
        <v>1567.365</v>
      </c>
      <c r="AN1354" s="3">
        <v>1662.13</v>
      </c>
      <c r="AO1354" s="3">
        <v>1769.921</v>
      </c>
      <c r="AP1354" s="3">
        <v>1822.808</v>
      </c>
      <c r="AQ1354" s="3">
        <v>1897.5309999999999</v>
      </c>
      <c r="AR1354" s="3">
        <v>1990.183</v>
      </c>
      <c r="AS1354" s="3">
        <v>1994.9110000000001</v>
      </c>
      <c r="AT1354" s="3">
        <v>2035.5060000000001</v>
      </c>
      <c r="AU1354" s="3">
        <v>2144.395</v>
      </c>
      <c r="AV1354" s="3">
        <v>2237.0309999999999</v>
      </c>
      <c r="AW1354" s="3">
        <v>2327.0619999999999</v>
      </c>
      <c r="AX1354" s="3">
        <v>2419.1019999999999</v>
      </c>
      <c r="AY1354" s="3">
        <v>2511.944</v>
      </c>
      <c r="AZ1354" s="3">
        <v>2604.4859999999999</v>
      </c>
      <c r="BA1354">
        <v>2700.0650000000001</v>
      </c>
      <c r="BB1354">
        <v>2016</v>
      </c>
    </row>
    <row r="1355" spans="1:54" hidden="1" x14ac:dyDescent="0.2">
      <c r="A1355">
        <v>156</v>
      </c>
      <c r="B1355" t="s">
        <v>531</v>
      </c>
      <c r="C1355" t="s">
        <v>344</v>
      </c>
      <c r="D1355" t="s">
        <v>70</v>
      </c>
      <c r="E1355" t="s">
        <v>342</v>
      </c>
      <c r="F1355" t="s">
        <v>343</v>
      </c>
      <c r="G1355" t="s">
        <v>223</v>
      </c>
      <c r="H1355" t="s">
        <v>222</v>
      </c>
      <c r="I1355" t="s">
        <v>310</v>
      </c>
      <c r="J1355" s="3">
        <v>275.03500000000003</v>
      </c>
      <c r="K1355" s="3">
        <v>306.21300000000002</v>
      </c>
      <c r="L1355" s="3">
        <v>313.49799999999999</v>
      </c>
      <c r="M1355" s="3">
        <v>340.54300000000001</v>
      </c>
      <c r="N1355" s="3">
        <v>355.38200000000001</v>
      </c>
      <c r="O1355" s="3">
        <v>364.76100000000002</v>
      </c>
      <c r="P1355" s="3">
        <v>377.43799999999999</v>
      </c>
      <c r="Q1355" s="3">
        <v>431.31900000000002</v>
      </c>
      <c r="R1355" s="3">
        <v>507.351</v>
      </c>
      <c r="S1355" s="3">
        <v>565.05999999999995</v>
      </c>
      <c r="T1355" s="3">
        <v>593.94200000000001</v>
      </c>
      <c r="U1355" s="3">
        <v>610.31899999999996</v>
      </c>
      <c r="V1355" s="3">
        <v>592.375</v>
      </c>
      <c r="W1355" s="3">
        <v>577.18200000000002</v>
      </c>
      <c r="X1355" s="3">
        <v>578.12300000000005</v>
      </c>
      <c r="Y1355" s="3">
        <v>604.01400000000001</v>
      </c>
      <c r="Z1355" s="3">
        <v>628.56100000000004</v>
      </c>
      <c r="AA1355" s="3">
        <v>652.81799999999998</v>
      </c>
      <c r="AB1355" s="3">
        <v>631.82899999999995</v>
      </c>
      <c r="AC1355" s="3">
        <v>676.06799999999998</v>
      </c>
      <c r="AD1355" s="3">
        <v>742.28800000000001</v>
      </c>
      <c r="AE1355" s="3">
        <v>736.39800000000002</v>
      </c>
      <c r="AF1355" s="3">
        <v>757.94200000000001</v>
      </c>
      <c r="AG1355" s="3">
        <v>892.41200000000003</v>
      </c>
      <c r="AH1355" s="3">
        <v>1023.181</v>
      </c>
      <c r="AI1355" s="3">
        <v>1169.393</v>
      </c>
      <c r="AJ1355" s="3">
        <v>1315.4580000000001</v>
      </c>
      <c r="AK1355" s="3">
        <v>1464.9780000000001</v>
      </c>
      <c r="AL1355" s="3">
        <v>1549.0730000000001</v>
      </c>
      <c r="AM1355" s="3">
        <v>1371.152</v>
      </c>
      <c r="AN1355" s="3">
        <v>1613.463</v>
      </c>
      <c r="AO1355" s="3">
        <v>1788.6469999999999</v>
      </c>
      <c r="AP1355" s="3">
        <v>1824.289</v>
      </c>
      <c r="AQ1355" s="3">
        <v>1842.627</v>
      </c>
      <c r="AR1355" s="3">
        <v>1799.271</v>
      </c>
      <c r="AS1355" s="3">
        <v>1559.623</v>
      </c>
      <c r="AT1355" s="3">
        <v>1535.768</v>
      </c>
      <c r="AU1355" s="3">
        <v>1652.412</v>
      </c>
      <c r="AV1355" s="3">
        <v>1798.5119999999999</v>
      </c>
      <c r="AW1355" s="3">
        <v>1908.5309999999999</v>
      </c>
      <c r="AX1355" s="3">
        <v>2029.1659999999999</v>
      </c>
      <c r="AY1355" s="3">
        <v>2155.7530000000002</v>
      </c>
      <c r="AZ1355" s="3">
        <v>2292.0230000000001</v>
      </c>
      <c r="BA1355">
        <v>2434.3049999999998</v>
      </c>
      <c r="BB1355">
        <v>2016</v>
      </c>
    </row>
    <row r="1356" spans="1:54" hidden="1" x14ac:dyDescent="0.2">
      <c r="A1356">
        <v>156</v>
      </c>
      <c r="B1356" t="s">
        <v>531</v>
      </c>
      <c r="C1356" t="s">
        <v>213</v>
      </c>
      <c r="D1356" t="s">
        <v>70</v>
      </c>
      <c r="E1356" t="s">
        <v>342</v>
      </c>
      <c r="F1356" t="s">
        <v>341</v>
      </c>
      <c r="G1356" t="s">
        <v>323</v>
      </c>
      <c r="H1356" t="s">
        <v>222</v>
      </c>
      <c r="I1356" t="s">
        <v>310</v>
      </c>
      <c r="J1356" s="3">
        <v>287.25400000000002</v>
      </c>
      <c r="K1356" s="3">
        <v>325.07799999999997</v>
      </c>
      <c r="L1356" s="3">
        <v>334.19200000000001</v>
      </c>
      <c r="M1356" s="3">
        <v>356.411</v>
      </c>
      <c r="N1356" s="3">
        <v>390.928</v>
      </c>
      <c r="O1356" s="3">
        <v>422.53699999999998</v>
      </c>
      <c r="P1356" s="3">
        <v>440.375</v>
      </c>
      <c r="Q1356" s="3">
        <v>470.11500000000001</v>
      </c>
      <c r="R1356" s="3">
        <v>508.12400000000002</v>
      </c>
      <c r="S1356" s="3">
        <v>540.15</v>
      </c>
      <c r="T1356" s="3">
        <v>560.99300000000005</v>
      </c>
      <c r="U1356" s="3">
        <v>567.34400000000005</v>
      </c>
      <c r="V1356" s="3">
        <v>585.40099999999995</v>
      </c>
      <c r="W1356" s="3">
        <v>615.24099999999999</v>
      </c>
      <c r="X1356" s="3">
        <v>656.57100000000003</v>
      </c>
      <c r="Y1356" s="3">
        <v>688.21100000000001</v>
      </c>
      <c r="Z1356" s="3">
        <v>712.06100000000004</v>
      </c>
      <c r="AA1356" s="3">
        <v>755.25</v>
      </c>
      <c r="AB1356" s="3">
        <v>793.08</v>
      </c>
      <c r="AC1356" s="3">
        <v>846.79200000000003</v>
      </c>
      <c r="AD1356" s="3">
        <v>910.94500000000005</v>
      </c>
      <c r="AE1356" s="3">
        <v>948.20399999999995</v>
      </c>
      <c r="AF1356" s="3">
        <v>991.74</v>
      </c>
      <c r="AG1356" s="3">
        <v>1029.7449999999999</v>
      </c>
      <c r="AH1356" s="3">
        <v>1090.7139999999999</v>
      </c>
      <c r="AI1356" s="3">
        <v>1161.847</v>
      </c>
      <c r="AJ1356" s="3">
        <v>1228.9639999999999</v>
      </c>
      <c r="AK1356" s="3">
        <v>1287.691</v>
      </c>
      <c r="AL1356" s="3">
        <v>1326.085</v>
      </c>
      <c r="AM1356" s="3">
        <v>1296.7439999999999</v>
      </c>
      <c r="AN1356" s="3">
        <v>1353.0609999999999</v>
      </c>
      <c r="AO1356" s="3">
        <v>1424.3720000000001</v>
      </c>
      <c r="AP1356" s="3">
        <v>1475.931</v>
      </c>
      <c r="AQ1356" s="3">
        <v>1536.886</v>
      </c>
      <c r="AR1356" s="3">
        <v>1609.146</v>
      </c>
      <c r="AS1356" s="3">
        <v>1642.875</v>
      </c>
      <c r="AT1356" s="3">
        <v>1687.364</v>
      </c>
      <c r="AU1356" s="3">
        <v>1769.27</v>
      </c>
      <c r="AV1356" s="3">
        <v>1847.0809999999999</v>
      </c>
      <c r="AW1356" s="3">
        <v>1925.575</v>
      </c>
      <c r="AX1356" s="3">
        <v>1999.117</v>
      </c>
      <c r="AY1356" s="3">
        <v>2073.6289999999999</v>
      </c>
      <c r="AZ1356" s="3">
        <v>2143.7689999999998</v>
      </c>
      <c r="BA1356">
        <v>2215.9650000000001</v>
      </c>
      <c r="BB1356">
        <v>2016</v>
      </c>
    </row>
    <row r="1357" spans="1:54" hidden="1" x14ac:dyDescent="0.2">
      <c r="A1357">
        <v>156</v>
      </c>
      <c r="B1357" t="s">
        <v>531</v>
      </c>
      <c r="C1357" t="s">
        <v>340</v>
      </c>
      <c r="D1357" t="s">
        <v>70</v>
      </c>
      <c r="E1357" t="s">
        <v>339</v>
      </c>
      <c r="F1357" t="s">
        <v>338</v>
      </c>
      <c r="G1357" t="s">
        <v>295</v>
      </c>
      <c r="I1357" t="s">
        <v>337</v>
      </c>
      <c r="J1357" s="3">
        <v>41.767000000000003</v>
      </c>
      <c r="K1357" s="3">
        <v>46.069000000000003</v>
      </c>
      <c r="L1357" s="3">
        <v>50.14</v>
      </c>
      <c r="M1357" s="3">
        <v>53.029000000000003</v>
      </c>
      <c r="N1357" s="3">
        <v>54.9</v>
      </c>
      <c r="O1357" s="3">
        <v>56.728000000000002</v>
      </c>
      <c r="P1357" s="3">
        <v>58.468000000000004</v>
      </c>
      <c r="Q1357" s="3">
        <v>61.250999999999998</v>
      </c>
      <c r="R1357" s="3">
        <v>64.034999999999997</v>
      </c>
      <c r="S1357" s="3">
        <v>67.052999999999997</v>
      </c>
      <c r="T1357" s="3">
        <v>69.347999999999999</v>
      </c>
      <c r="U1357" s="3">
        <v>71.494</v>
      </c>
      <c r="V1357" s="3">
        <v>72.567999999999998</v>
      </c>
      <c r="W1357" s="3">
        <v>73.513000000000005</v>
      </c>
      <c r="X1357" s="3">
        <v>74.593999999999994</v>
      </c>
      <c r="Y1357" s="3">
        <v>76.28</v>
      </c>
      <c r="Z1357" s="3">
        <v>77.611000000000004</v>
      </c>
      <c r="AA1357" s="3">
        <v>78.497</v>
      </c>
      <c r="AB1357" s="3">
        <v>78.355000000000004</v>
      </c>
      <c r="AC1357" s="3">
        <v>79.846999999999994</v>
      </c>
      <c r="AD1357" s="3">
        <v>83.313000000000002</v>
      </c>
      <c r="AE1357" s="3">
        <v>84.694999999999993</v>
      </c>
      <c r="AF1357" s="3">
        <v>85.748999999999995</v>
      </c>
      <c r="AG1357" s="3">
        <v>88.540999999999997</v>
      </c>
      <c r="AH1357" s="3">
        <v>91.444999999999993</v>
      </c>
      <c r="AI1357" s="3">
        <v>94.322999999999993</v>
      </c>
      <c r="AJ1357" s="3">
        <v>96.787999999999997</v>
      </c>
      <c r="AK1357" s="3">
        <v>100</v>
      </c>
      <c r="AL1357" s="3">
        <v>104.005</v>
      </c>
      <c r="AM1357" s="3">
        <v>101.619</v>
      </c>
      <c r="AN1357" s="3">
        <v>104.539</v>
      </c>
      <c r="AO1357" s="3">
        <v>107.929</v>
      </c>
      <c r="AP1357" s="3">
        <v>109.247</v>
      </c>
      <c r="AQ1357" s="3">
        <v>110.97799999999999</v>
      </c>
      <c r="AR1357" s="3">
        <v>113.166</v>
      </c>
      <c r="AS1357" s="3">
        <v>112.31</v>
      </c>
      <c r="AT1357" s="3">
        <v>112.998</v>
      </c>
      <c r="AU1357" s="3">
        <v>115.575</v>
      </c>
      <c r="AV1357" s="3">
        <v>118.11199999999999</v>
      </c>
      <c r="AW1357" s="3">
        <v>120.413</v>
      </c>
      <c r="AX1357" s="3">
        <v>122.94</v>
      </c>
      <c r="AY1357" s="3">
        <v>125.416</v>
      </c>
      <c r="AZ1357" s="3">
        <v>127.94199999999999</v>
      </c>
      <c r="BA1357">
        <v>130.54900000000001</v>
      </c>
      <c r="BB1357">
        <v>2016</v>
      </c>
    </row>
    <row r="1358" spans="1:54" hidden="1" x14ac:dyDescent="0.2">
      <c r="A1358">
        <v>156</v>
      </c>
      <c r="B1358" t="s">
        <v>531</v>
      </c>
      <c r="C1358" t="s">
        <v>336</v>
      </c>
      <c r="D1358" t="s">
        <v>70</v>
      </c>
      <c r="E1358" t="s">
        <v>333</v>
      </c>
      <c r="F1358" t="s">
        <v>335</v>
      </c>
      <c r="G1358" t="s">
        <v>225</v>
      </c>
      <c r="H1358" t="s">
        <v>322</v>
      </c>
      <c r="I1358" t="s">
        <v>330</v>
      </c>
      <c r="J1358" s="3">
        <v>31463.342000000001</v>
      </c>
      <c r="K1358" s="3">
        <v>32153.161</v>
      </c>
      <c r="L1358" s="3">
        <v>30753.377</v>
      </c>
      <c r="M1358" s="3">
        <v>31237.411</v>
      </c>
      <c r="N1358" s="3">
        <v>32776.847999999998</v>
      </c>
      <c r="O1358" s="3">
        <v>34014.061000000002</v>
      </c>
      <c r="P1358" s="3">
        <v>34410.404000000002</v>
      </c>
      <c r="Q1358" s="3">
        <v>35371.707999999999</v>
      </c>
      <c r="R1358" s="3">
        <v>36450.216</v>
      </c>
      <c r="S1358" s="3">
        <v>36662.175000000003</v>
      </c>
      <c r="T1358" s="3">
        <v>36164.03</v>
      </c>
      <c r="U1358" s="3">
        <v>34946.639999999999</v>
      </c>
      <c r="V1358" s="3">
        <v>34835.692000000003</v>
      </c>
      <c r="W1358" s="3">
        <v>35352.148999999998</v>
      </c>
      <c r="X1358" s="3">
        <v>36547.053999999996</v>
      </c>
      <c r="Y1358" s="3">
        <v>37137.195</v>
      </c>
      <c r="Z1358" s="3">
        <v>37343.868000000002</v>
      </c>
      <c r="AA1358" s="3">
        <v>38553.997000000003</v>
      </c>
      <c r="AB1358" s="3">
        <v>39709.790999999997</v>
      </c>
      <c r="AC1358" s="3">
        <v>41425.671999999999</v>
      </c>
      <c r="AD1358" s="3">
        <v>43174.07</v>
      </c>
      <c r="AE1358" s="3">
        <v>43478.773000000001</v>
      </c>
      <c r="AF1358" s="3">
        <v>44305.351999999999</v>
      </c>
      <c r="AG1358" s="3">
        <v>44685.618000000002</v>
      </c>
      <c r="AH1358" s="3">
        <v>45635.213000000003</v>
      </c>
      <c r="AI1358" s="3">
        <v>46651.830999999998</v>
      </c>
      <c r="AJ1358" s="3">
        <v>47396.091999999997</v>
      </c>
      <c r="AK1358" s="3">
        <v>47903.908000000003</v>
      </c>
      <c r="AL1358" s="3">
        <v>47871.76</v>
      </c>
      <c r="AM1358" s="3">
        <v>45930.514000000003</v>
      </c>
      <c r="AN1358" s="3">
        <v>46820.425000000003</v>
      </c>
      <c r="AO1358" s="3">
        <v>47807.459000000003</v>
      </c>
      <c r="AP1358" s="3">
        <v>48087.96</v>
      </c>
      <c r="AQ1358" s="3">
        <v>48713.711000000003</v>
      </c>
      <c r="AR1358" s="3">
        <v>49557.368000000002</v>
      </c>
      <c r="AS1358" s="3">
        <v>49610.055</v>
      </c>
      <c r="AT1358" s="3">
        <v>49754.485000000001</v>
      </c>
      <c r="AU1358" s="3">
        <v>50615.446000000004</v>
      </c>
      <c r="AV1358" s="3">
        <v>51039.275999999998</v>
      </c>
      <c r="AW1358" s="3">
        <v>51582.228000000003</v>
      </c>
      <c r="AX1358" s="3">
        <v>52025.900999999998</v>
      </c>
      <c r="AY1358" s="3">
        <v>52464.036999999997</v>
      </c>
      <c r="AZ1358" s="3">
        <v>52834.915000000001</v>
      </c>
      <c r="BA1358">
        <v>53195.025000000001</v>
      </c>
      <c r="BB1358">
        <v>2016</v>
      </c>
    </row>
    <row r="1359" spans="1:54" hidden="1" x14ac:dyDescent="0.2">
      <c r="A1359">
        <v>156</v>
      </c>
      <c r="B1359" t="s">
        <v>531</v>
      </c>
      <c r="C1359" t="s">
        <v>334</v>
      </c>
      <c r="D1359" t="s">
        <v>70</v>
      </c>
      <c r="E1359" t="s">
        <v>333</v>
      </c>
      <c r="F1359" t="s">
        <v>332</v>
      </c>
      <c r="G1359" t="s">
        <v>331</v>
      </c>
      <c r="H1359" t="s">
        <v>322</v>
      </c>
      <c r="I1359" t="s">
        <v>330</v>
      </c>
      <c r="J1359" s="3">
        <v>27328.205999999998</v>
      </c>
      <c r="K1359" s="3">
        <v>27927.364000000001</v>
      </c>
      <c r="L1359" s="3">
        <v>26711.548999999999</v>
      </c>
      <c r="M1359" s="3">
        <v>27131.968000000001</v>
      </c>
      <c r="N1359" s="3">
        <v>28469.080999999998</v>
      </c>
      <c r="O1359" s="3">
        <v>29543.690999999999</v>
      </c>
      <c r="P1359" s="3">
        <v>29887.944</v>
      </c>
      <c r="Q1359" s="3">
        <v>30722.905999999999</v>
      </c>
      <c r="R1359" s="3">
        <v>31659.669000000002</v>
      </c>
      <c r="S1359" s="3">
        <v>31843.771000000001</v>
      </c>
      <c r="T1359" s="3">
        <v>31411.096000000001</v>
      </c>
      <c r="U1359" s="3">
        <v>30353.704000000002</v>
      </c>
      <c r="V1359" s="3">
        <v>30257.337</v>
      </c>
      <c r="W1359" s="3">
        <v>30705.918000000001</v>
      </c>
      <c r="X1359" s="3">
        <v>31743.78</v>
      </c>
      <c r="Y1359" s="3">
        <v>32256.361000000001</v>
      </c>
      <c r="Z1359" s="3">
        <v>32435.870999999999</v>
      </c>
      <c r="AA1359" s="3">
        <v>33486.955999999998</v>
      </c>
      <c r="AB1359" s="3">
        <v>34490.847000000002</v>
      </c>
      <c r="AC1359" s="3">
        <v>35981.214999999997</v>
      </c>
      <c r="AD1359" s="3">
        <v>37499.826000000001</v>
      </c>
      <c r="AE1359" s="3">
        <v>37764.483</v>
      </c>
      <c r="AF1359" s="3">
        <v>38482.427000000003</v>
      </c>
      <c r="AG1359" s="3">
        <v>38812.716999999997</v>
      </c>
      <c r="AH1359" s="3">
        <v>39637.508999999998</v>
      </c>
      <c r="AI1359" s="3">
        <v>40520.516000000003</v>
      </c>
      <c r="AJ1359" s="3">
        <v>41166.961000000003</v>
      </c>
      <c r="AK1359" s="3">
        <v>41608.036</v>
      </c>
      <c r="AL1359" s="3">
        <v>41580.112999999998</v>
      </c>
      <c r="AM1359" s="3">
        <v>39893.999000000003</v>
      </c>
      <c r="AN1359" s="3">
        <v>40666.951999999997</v>
      </c>
      <c r="AO1359" s="3">
        <v>41524.262000000002</v>
      </c>
      <c r="AP1359" s="3">
        <v>41767.898000000001</v>
      </c>
      <c r="AQ1359" s="3">
        <v>42311.409</v>
      </c>
      <c r="AR1359" s="3">
        <v>43044.186000000002</v>
      </c>
      <c r="AS1359" s="3">
        <v>43089.949000000001</v>
      </c>
      <c r="AT1359" s="3">
        <v>43215.396000000001</v>
      </c>
      <c r="AU1359" s="3">
        <v>43963.203999999998</v>
      </c>
      <c r="AV1359" s="3">
        <v>44331.330999999998</v>
      </c>
      <c r="AW1359" s="3">
        <v>44802.923999999999</v>
      </c>
      <c r="AX1359" s="3">
        <v>45188.286999999997</v>
      </c>
      <c r="AY1359" s="3">
        <v>45568.84</v>
      </c>
      <c r="AZ1359" s="3">
        <v>45890.974000000002</v>
      </c>
      <c r="BA1359">
        <v>46203.756000000001</v>
      </c>
      <c r="BB1359">
        <v>2016</v>
      </c>
    </row>
    <row r="1360" spans="1:54" hidden="1" x14ac:dyDescent="0.2">
      <c r="A1360">
        <v>156</v>
      </c>
      <c r="B1360" t="s">
        <v>531</v>
      </c>
      <c r="C1360" t="s">
        <v>329</v>
      </c>
      <c r="D1360" t="s">
        <v>70</v>
      </c>
      <c r="E1360" t="s">
        <v>325</v>
      </c>
      <c r="F1360" t="s">
        <v>328</v>
      </c>
      <c r="G1360" t="s">
        <v>225</v>
      </c>
      <c r="H1360" t="s">
        <v>322</v>
      </c>
      <c r="I1360" t="s">
        <v>321</v>
      </c>
      <c r="J1360" s="3">
        <v>13141.259</v>
      </c>
      <c r="K1360" s="3">
        <v>14812.492</v>
      </c>
      <c r="L1360" s="3">
        <v>15419.761</v>
      </c>
      <c r="M1360" s="3">
        <v>16565.039000000001</v>
      </c>
      <c r="N1360" s="3">
        <v>17994.595000000001</v>
      </c>
      <c r="O1360" s="3">
        <v>19295.361000000001</v>
      </c>
      <c r="P1360" s="3">
        <v>20118.932000000001</v>
      </c>
      <c r="Q1360" s="3">
        <v>21665.611000000001</v>
      </c>
      <c r="R1360" s="3">
        <v>23340.808000000001</v>
      </c>
      <c r="S1360" s="3">
        <v>24583.076000000001</v>
      </c>
      <c r="T1360" s="3">
        <v>25079.183000000001</v>
      </c>
      <c r="U1360" s="3">
        <v>24984.822</v>
      </c>
      <c r="V1360" s="3">
        <v>25279.449000000001</v>
      </c>
      <c r="W1360" s="3">
        <v>25988.482</v>
      </c>
      <c r="X1360" s="3">
        <v>27261.921999999999</v>
      </c>
      <c r="Y1360" s="3">
        <v>28328.36</v>
      </c>
      <c r="Z1360" s="3">
        <v>28982.976999999999</v>
      </c>
      <c r="AA1360" s="3">
        <v>30263.659</v>
      </c>
      <c r="AB1360" s="3">
        <v>31114.688999999998</v>
      </c>
      <c r="AC1360" s="3">
        <v>33077.165999999997</v>
      </c>
      <c r="AD1360" s="3">
        <v>35969.771999999997</v>
      </c>
      <c r="AE1360" s="3">
        <v>36824.32</v>
      </c>
      <c r="AF1360" s="3">
        <v>37991.271999999997</v>
      </c>
      <c r="AG1360" s="3">
        <v>39564.934999999998</v>
      </c>
      <c r="AH1360" s="3">
        <v>41731.101999999999</v>
      </c>
      <c r="AI1360" s="3">
        <v>44003.300999999999</v>
      </c>
      <c r="AJ1360" s="3">
        <v>45873.656000000003</v>
      </c>
      <c r="AK1360" s="3">
        <v>47903.908000000003</v>
      </c>
      <c r="AL1360" s="3">
        <v>49789.012000000002</v>
      </c>
      <c r="AM1360" s="3">
        <v>46674.05</v>
      </c>
      <c r="AN1360" s="3">
        <v>48945.792999999998</v>
      </c>
      <c r="AO1360" s="3">
        <v>51597.932999999997</v>
      </c>
      <c r="AP1360" s="3">
        <v>52534.517999999996</v>
      </c>
      <c r="AQ1360" s="3">
        <v>54061.684999999998</v>
      </c>
      <c r="AR1360" s="3">
        <v>56081.849000000002</v>
      </c>
      <c r="AS1360" s="3">
        <v>55717.159</v>
      </c>
      <c r="AT1360" s="3">
        <v>56221.46</v>
      </c>
      <c r="AU1360" s="3">
        <v>58498.572999999997</v>
      </c>
      <c r="AV1360" s="3">
        <v>60283.571000000004</v>
      </c>
      <c r="AW1360" s="3">
        <v>62111.788999999997</v>
      </c>
      <c r="AX1360" s="3">
        <v>63960.616000000002</v>
      </c>
      <c r="AY1360" s="3">
        <v>65798.547000000006</v>
      </c>
      <c r="AZ1360" s="3">
        <v>67598.138000000006</v>
      </c>
      <c r="BA1360">
        <v>69445.346999999994</v>
      </c>
      <c r="BB1360">
        <v>2016</v>
      </c>
    </row>
    <row r="1361" spans="1:54" hidden="1" x14ac:dyDescent="0.2">
      <c r="A1361">
        <v>156</v>
      </c>
      <c r="B1361" t="s">
        <v>531</v>
      </c>
      <c r="C1361" t="s">
        <v>327</v>
      </c>
      <c r="D1361" t="s">
        <v>70</v>
      </c>
      <c r="E1361" t="s">
        <v>325</v>
      </c>
      <c r="F1361" t="s">
        <v>326</v>
      </c>
      <c r="G1361" t="s">
        <v>223</v>
      </c>
      <c r="H1361" t="s">
        <v>322</v>
      </c>
      <c r="I1361" t="s">
        <v>321</v>
      </c>
      <c r="J1361" s="3">
        <v>11239.37</v>
      </c>
      <c r="K1361" s="3">
        <v>12354.983</v>
      </c>
      <c r="L1361" s="3">
        <v>12498.455</v>
      </c>
      <c r="M1361" s="3">
        <v>13441.102000000001</v>
      </c>
      <c r="N1361" s="3">
        <v>13894.725</v>
      </c>
      <c r="O1361" s="3">
        <v>14130.791999999999</v>
      </c>
      <c r="P1361" s="3">
        <v>14479.26</v>
      </c>
      <c r="Q1361" s="3">
        <v>16339.175999999999</v>
      </c>
      <c r="R1361" s="3">
        <v>18965.345000000001</v>
      </c>
      <c r="S1361" s="3">
        <v>20762.879000000001</v>
      </c>
      <c r="T1361" s="3">
        <v>21494.446</v>
      </c>
      <c r="U1361" s="3">
        <v>21807.155999999999</v>
      </c>
      <c r="V1361" s="3">
        <v>20914.144</v>
      </c>
      <c r="W1361" s="3">
        <v>20144.952000000001</v>
      </c>
      <c r="X1361" s="3">
        <v>19962.769</v>
      </c>
      <c r="Y1361" s="3">
        <v>20640.861000000001</v>
      </c>
      <c r="Z1361" s="3">
        <v>21256.803</v>
      </c>
      <c r="AA1361" s="3">
        <v>21857.066999999999</v>
      </c>
      <c r="AB1361" s="3">
        <v>20974.36</v>
      </c>
      <c r="AC1361" s="3">
        <v>22263.217000000001</v>
      </c>
      <c r="AD1361" s="3">
        <v>24220.275000000001</v>
      </c>
      <c r="AE1361" s="3">
        <v>23776.633999999998</v>
      </c>
      <c r="AF1361" s="3">
        <v>24208.773000000001</v>
      </c>
      <c r="AG1361" s="3">
        <v>28239.455000000002</v>
      </c>
      <c r="AH1361" s="3">
        <v>32075.701000000001</v>
      </c>
      <c r="AI1361" s="3">
        <v>36313.445</v>
      </c>
      <c r="AJ1361" s="3">
        <v>40440.002999999997</v>
      </c>
      <c r="AK1361" s="3">
        <v>44599.148000000001</v>
      </c>
      <c r="AL1361" s="3">
        <v>46660.868000000002</v>
      </c>
      <c r="AM1361" s="3">
        <v>40831.097000000002</v>
      </c>
      <c r="AN1361" s="3">
        <v>47512.678999999996</v>
      </c>
      <c r="AO1361" s="3">
        <v>52143.843000000001</v>
      </c>
      <c r="AP1361" s="3">
        <v>52577.195</v>
      </c>
      <c r="AQ1361" s="3">
        <v>52497.440999999999</v>
      </c>
      <c r="AR1361" s="3">
        <v>50702.105000000003</v>
      </c>
      <c r="AS1361" s="3">
        <v>43559.73</v>
      </c>
      <c r="AT1361" s="3">
        <v>42418.495999999999</v>
      </c>
      <c r="AU1361" s="3">
        <v>45077.387999999999</v>
      </c>
      <c r="AV1361" s="3">
        <v>48466.328999999998</v>
      </c>
      <c r="AW1361" s="3">
        <v>50940.745999999999</v>
      </c>
      <c r="AX1361" s="3">
        <v>53650.76</v>
      </c>
      <c r="AY1361" s="3">
        <v>56468.381999999998</v>
      </c>
      <c r="AZ1361" s="3">
        <v>59488.303999999996</v>
      </c>
      <c r="BA1361">
        <v>62610.035000000003</v>
      </c>
      <c r="BB1361">
        <v>2016</v>
      </c>
    </row>
    <row r="1362" spans="1:54" hidden="1" x14ac:dyDescent="0.2">
      <c r="A1362">
        <v>156</v>
      </c>
      <c r="B1362" t="s">
        <v>531</v>
      </c>
      <c r="C1362" t="s">
        <v>212</v>
      </c>
      <c r="D1362" t="s">
        <v>70</v>
      </c>
      <c r="E1362" t="s">
        <v>325</v>
      </c>
      <c r="F1362" t="s">
        <v>324</v>
      </c>
      <c r="G1362" t="s">
        <v>323</v>
      </c>
      <c r="H1362" t="s">
        <v>322</v>
      </c>
      <c r="I1362" t="s">
        <v>321</v>
      </c>
      <c r="J1362" s="3">
        <v>11738.674999999999</v>
      </c>
      <c r="K1362" s="3">
        <v>13116.14</v>
      </c>
      <c r="L1362" s="3">
        <v>13323.493</v>
      </c>
      <c r="M1362" s="3">
        <v>14067.41</v>
      </c>
      <c r="N1362" s="3">
        <v>15284.523999999999</v>
      </c>
      <c r="O1362" s="3">
        <v>16369.038</v>
      </c>
      <c r="P1362" s="3">
        <v>16893.642</v>
      </c>
      <c r="Q1362" s="3">
        <v>17808.807000000001</v>
      </c>
      <c r="R1362" s="3">
        <v>18994.225999999999</v>
      </c>
      <c r="S1362" s="3">
        <v>19847.580999999998</v>
      </c>
      <c r="T1362" s="3">
        <v>20302.031999999999</v>
      </c>
      <c r="U1362" s="3">
        <v>20271.605</v>
      </c>
      <c r="V1362" s="3">
        <v>20667.920999999998</v>
      </c>
      <c r="W1362" s="3">
        <v>21473.3</v>
      </c>
      <c r="X1362" s="3">
        <v>22671.587</v>
      </c>
      <c r="Y1362" s="3">
        <v>23518.133999999998</v>
      </c>
      <c r="Z1362" s="3">
        <v>24080.63</v>
      </c>
      <c r="AA1362" s="3">
        <v>25286.626</v>
      </c>
      <c r="AB1362" s="3">
        <v>26327.289000000001</v>
      </c>
      <c r="AC1362" s="3">
        <v>27885.231</v>
      </c>
      <c r="AD1362" s="3">
        <v>29723.392</v>
      </c>
      <c r="AE1362" s="3">
        <v>30615.353999999999</v>
      </c>
      <c r="AF1362" s="3">
        <v>31676.323</v>
      </c>
      <c r="AG1362" s="3">
        <v>32585.232</v>
      </c>
      <c r="AH1362" s="3">
        <v>34192.792999999998</v>
      </c>
      <c r="AI1362" s="3">
        <v>36079.097999999998</v>
      </c>
      <c r="AJ1362" s="3">
        <v>37780.987000000001</v>
      </c>
      <c r="AK1362" s="3">
        <v>39201.885999999999</v>
      </c>
      <c r="AL1362" s="3">
        <v>39944.06</v>
      </c>
      <c r="AM1362" s="3">
        <v>38615.328000000001</v>
      </c>
      <c r="AN1362" s="3">
        <v>39844.442999999999</v>
      </c>
      <c r="AO1362" s="3">
        <v>41524.262000000002</v>
      </c>
      <c r="AP1362" s="3">
        <v>42537.307000000001</v>
      </c>
      <c r="AQ1362" s="3">
        <v>43786.714</v>
      </c>
      <c r="AR1362" s="3">
        <v>45344.521999999997</v>
      </c>
      <c r="AS1362" s="3">
        <v>45884.927000000003</v>
      </c>
      <c r="AT1362" s="3">
        <v>46605.654000000002</v>
      </c>
      <c r="AU1362" s="3">
        <v>48265.248</v>
      </c>
      <c r="AV1362" s="3">
        <v>49775.184999999998</v>
      </c>
      <c r="AW1362" s="3">
        <v>51395.673999999999</v>
      </c>
      <c r="AX1362" s="3">
        <v>52856.279000000002</v>
      </c>
      <c r="AY1362" s="3">
        <v>54317.216</v>
      </c>
      <c r="AZ1362" s="3">
        <v>55640.463000000003</v>
      </c>
      <c r="BA1362">
        <v>56994.351000000002</v>
      </c>
      <c r="BB1362">
        <v>2016</v>
      </c>
    </row>
    <row r="1363" spans="1:54" hidden="1" x14ac:dyDescent="0.2">
      <c r="A1363">
        <v>156</v>
      </c>
      <c r="B1363" t="s">
        <v>531</v>
      </c>
      <c r="C1363" t="s">
        <v>320</v>
      </c>
      <c r="D1363" t="s">
        <v>70</v>
      </c>
      <c r="E1363" t="s">
        <v>319</v>
      </c>
      <c r="F1363" t="s">
        <v>318</v>
      </c>
      <c r="G1363" t="s">
        <v>243</v>
      </c>
      <c r="I1363" t="s">
        <v>347</v>
      </c>
      <c r="J1363" s="3">
        <v>1.1020000000000001</v>
      </c>
      <c r="K1363" s="3">
        <v>2.1440000000000001</v>
      </c>
      <c r="L1363" s="3">
        <v>-3.4609999999999999</v>
      </c>
      <c r="M1363" s="3">
        <v>-3.4940000000000002</v>
      </c>
      <c r="N1363" s="3">
        <v>-0.84599999999999997</v>
      </c>
      <c r="O1363" s="3">
        <v>0.52700000000000002</v>
      </c>
      <c r="P1363" s="3">
        <v>-0.50700000000000001</v>
      </c>
      <c r="Q1363" s="3">
        <v>0.63100000000000001</v>
      </c>
      <c r="R1363" s="3">
        <v>2.5249999999999999</v>
      </c>
      <c r="S1363" s="3">
        <v>2.9489999999999998</v>
      </c>
      <c r="T1363" s="3">
        <v>1.7030000000000001</v>
      </c>
      <c r="U1363" s="3">
        <v>-1.7210000000000001</v>
      </c>
      <c r="V1363" s="3">
        <v>-2.4870000000000001</v>
      </c>
      <c r="W1363" s="3">
        <v>-1.7849999999999999</v>
      </c>
      <c r="X1363" s="3">
        <v>0.29499999999999998</v>
      </c>
      <c r="Y1363" s="3">
        <v>0.188</v>
      </c>
      <c r="Z1363" s="3">
        <v>-1.363</v>
      </c>
      <c r="AA1363" s="3">
        <v>-0.63500000000000001</v>
      </c>
      <c r="AB1363" s="3">
        <v>-0.47599999999999998</v>
      </c>
      <c r="AC1363" s="3">
        <v>0.86299999999999999</v>
      </c>
      <c r="AD1363" s="3">
        <v>2.306</v>
      </c>
      <c r="AE1363" s="3">
        <v>0.64600000000000002</v>
      </c>
      <c r="AF1363" s="3">
        <v>0.47099999999999997</v>
      </c>
      <c r="AG1363" s="3">
        <v>-0.58099999999999996</v>
      </c>
      <c r="AH1363" s="3">
        <v>-6.9000000000000006E-2</v>
      </c>
      <c r="AI1363" s="3">
        <v>0.86199999999999999</v>
      </c>
      <c r="AJ1363" s="3">
        <v>1.524</v>
      </c>
      <c r="AK1363" s="3">
        <v>1.891</v>
      </c>
      <c r="AL1363" s="3">
        <v>1.3759999999999999</v>
      </c>
      <c r="AM1363" s="3">
        <v>-3.077</v>
      </c>
      <c r="AN1363" s="3">
        <v>-1.556</v>
      </c>
      <c r="AO1363" s="3">
        <v>-0.11</v>
      </c>
      <c r="AP1363" s="3">
        <v>-0.17299999999999999</v>
      </c>
      <c r="AQ1363" s="3">
        <v>0.35399999999999998</v>
      </c>
      <c r="AR1363" s="3">
        <v>1.1719999999999999</v>
      </c>
      <c r="AS1363" s="3">
        <v>0.13300000000000001</v>
      </c>
      <c r="AT1363" s="3">
        <v>-0.503</v>
      </c>
      <c r="AU1363" s="3">
        <v>0.43099999999999999</v>
      </c>
      <c r="AV1363" s="3">
        <v>0.50800000000000001</v>
      </c>
      <c r="AW1363" s="3">
        <v>0.58699999999999997</v>
      </c>
      <c r="AX1363" s="3">
        <v>0.48299999999999998</v>
      </c>
      <c r="AY1363" s="3">
        <v>0.38800000000000001</v>
      </c>
      <c r="AZ1363" s="3">
        <v>0.19800000000000001</v>
      </c>
      <c r="BA1363">
        <v>4.2999999999999997E-2</v>
      </c>
      <c r="BB1363">
        <v>2016</v>
      </c>
    </row>
    <row r="1364" spans="1:54" hidden="1" x14ac:dyDescent="0.2">
      <c r="A1364">
        <v>156</v>
      </c>
      <c r="B1364" t="s">
        <v>531</v>
      </c>
      <c r="C1364" t="s">
        <v>317</v>
      </c>
      <c r="D1364" t="s">
        <v>70</v>
      </c>
      <c r="E1364" t="s">
        <v>316</v>
      </c>
      <c r="F1364" s="3" t="s">
        <v>315</v>
      </c>
      <c r="G1364" t="s">
        <v>288</v>
      </c>
      <c r="I1364" t="s">
        <v>310</v>
      </c>
      <c r="J1364">
        <v>2.1760000000000002</v>
      </c>
      <c r="K1364">
        <v>2.2130000000000001</v>
      </c>
      <c r="L1364">
        <v>2.1360000000000001</v>
      </c>
      <c r="M1364">
        <v>2.1360000000000001</v>
      </c>
      <c r="N1364">
        <v>2.1669999999999998</v>
      </c>
      <c r="O1364">
        <v>2.1909999999999998</v>
      </c>
      <c r="P1364">
        <v>2.1619999999999999</v>
      </c>
      <c r="Q1364">
        <v>2.1669999999999998</v>
      </c>
      <c r="R1364">
        <v>2.165</v>
      </c>
      <c r="S1364">
        <v>2.137</v>
      </c>
      <c r="T1364">
        <v>2.056</v>
      </c>
      <c r="U1364">
        <v>1.9650000000000001</v>
      </c>
      <c r="V1364">
        <v>1.7809999999999999</v>
      </c>
      <c r="W1364">
        <v>1.7929999999999999</v>
      </c>
      <c r="X1364">
        <v>1.819</v>
      </c>
      <c r="Y1364">
        <v>1.802</v>
      </c>
      <c r="Z1364">
        <v>1.764</v>
      </c>
      <c r="AA1364">
        <v>1.766</v>
      </c>
      <c r="AB1364">
        <v>1.7869999999999999</v>
      </c>
      <c r="AC1364">
        <v>1.8169999999999999</v>
      </c>
      <c r="AD1364">
        <v>1.823</v>
      </c>
      <c r="AE1364">
        <v>1.8120000000000001</v>
      </c>
      <c r="AF1364">
        <v>1.8140000000000001</v>
      </c>
      <c r="AG1364">
        <v>1.774</v>
      </c>
      <c r="AH1364">
        <v>1.738</v>
      </c>
      <c r="AI1364">
        <v>1.712</v>
      </c>
      <c r="AJ1364">
        <v>1.6679999999999999</v>
      </c>
      <c r="AK1364">
        <v>1.6160000000000001</v>
      </c>
      <c r="AL1364">
        <v>1.5860000000000001</v>
      </c>
      <c r="AM1364">
        <v>1.546</v>
      </c>
      <c r="AN1364">
        <v>1.514</v>
      </c>
      <c r="AO1364">
        <v>1.5009999999999999</v>
      </c>
      <c r="AP1364">
        <v>1.48</v>
      </c>
      <c r="AQ1364">
        <v>1.4670000000000001</v>
      </c>
      <c r="AR1364">
        <v>1.458</v>
      </c>
      <c r="AS1364">
        <v>1.425</v>
      </c>
      <c r="AT1364">
        <v>1.4019999999999999</v>
      </c>
      <c r="AU1364">
        <v>1.393</v>
      </c>
      <c r="AV1364">
        <v>1.3680000000000001</v>
      </c>
      <c r="AW1364">
        <v>1.3440000000000001</v>
      </c>
      <c r="AX1364">
        <v>1.319</v>
      </c>
      <c r="AY1364">
        <v>1.2949999999999999</v>
      </c>
      <c r="AZ1364">
        <v>1.27</v>
      </c>
      <c r="BA1364">
        <v>1.2450000000000001</v>
      </c>
      <c r="BB1364">
        <v>2016</v>
      </c>
    </row>
    <row r="1365" spans="1:54" hidden="1" x14ac:dyDescent="0.2">
      <c r="A1365">
        <v>156</v>
      </c>
      <c r="B1365" t="s">
        <v>531</v>
      </c>
      <c r="C1365" t="s">
        <v>314</v>
      </c>
      <c r="D1365" t="s">
        <v>70</v>
      </c>
      <c r="E1365" t="s">
        <v>313</v>
      </c>
      <c r="F1365" s="3" t="s">
        <v>312</v>
      </c>
      <c r="G1365" t="s">
        <v>311</v>
      </c>
      <c r="I1365" t="s">
        <v>310</v>
      </c>
      <c r="J1365">
        <v>1.119</v>
      </c>
      <c r="K1365">
        <v>1.129</v>
      </c>
      <c r="L1365">
        <v>1.157</v>
      </c>
      <c r="M1365">
        <v>1.1779999999999999</v>
      </c>
      <c r="N1365">
        <v>1.177</v>
      </c>
      <c r="O1365">
        <v>1.179</v>
      </c>
      <c r="P1365">
        <v>1.1910000000000001</v>
      </c>
      <c r="Q1365">
        <v>1.2170000000000001</v>
      </c>
      <c r="R1365">
        <v>1.2290000000000001</v>
      </c>
      <c r="S1365">
        <v>1.2390000000000001</v>
      </c>
      <c r="T1365">
        <v>1.2350000000000001</v>
      </c>
      <c r="U1365">
        <v>1.2330000000000001</v>
      </c>
      <c r="V1365">
        <v>1.2230000000000001</v>
      </c>
      <c r="W1365">
        <v>1.21</v>
      </c>
      <c r="X1365">
        <v>1.202</v>
      </c>
      <c r="Y1365">
        <v>1.2050000000000001</v>
      </c>
      <c r="Z1365">
        <v>1.204</v>
      </c>
      <c r="AA1365">
        <v>1.1970000000000001</v>
      </c>
      <c r="AB1365">
        <v>1.1819999999999999</v>
      </c>
      <c r="AC1365">
        <v>1.1859999999999999</v>
      </c>
      <c r="AD1365">
        <v>1.21</v>
      </c>
      <c r="AE1365">
        <v>1.2030000000000001</v>
      </c>
      <c r="AF1365">
        <v>1.1990000000000001</v>
      </c>
      <c r="AG1365">
        <v>1.214</v>
      </c>
      <c r="AH1365">
        <v>1.22</v>
      </c>
      <c r="AI1365">
        <v>1.22</v>
      </c>
      <c r="AJ1365">
        <v>1.214</v>
      </c>
      <c r="AK1365">
        <v>1.222</v>
      </c>
      <c r="AL1365">
        <v>1.246</v>
      </c>
      <c r="AM1365">
        <v>1.2090000000000001</v>
      </c>
      <c r="AN1365">
        <v>1.228</v>
      </c>
      <c r="AO1365">
        <v>1.2430000000000001</v>
      </c>
      <c r="AP1365">
        <v>1.2350000000000001</v>
      </c>
      <c r="AQ1365">
        <v>1.2350000000000001</v>
      </c>
      <c r="AR1365">
        <v>1.2370000000000001</v>
      </c>
      <c r="AS1365">
        <v>1.214</v>
      </c>
      <c r="AT1365">
        <v>1.206</v>
      </c>
      <c r="AU1365">
        <v>1.212</v>
      </c>
      <c r="AV1365">
        <v>1.2110000000000001</v>
      </c>
      <c r="AW1365">
        <v>1.2090000000000001</v>
      </c>
      <c r="AX1365">
        <v>1.21</v>
      </c>
      <c r="AY1365">
        <v>1.2110000000000001</v>
      </c>
      <c r="AZ1365">
        <v>1.2150000000000001</v>
      </c>
      <c r="BA1365">
        <v>1.218</v>
      </c>
      <c r="BB1365">
        <v>2016</v>
      </c>
    </row>
    <row r="1366" spans="1:54" hidden="1" x14ac:dyDescent="0.2">
      <c r="A1366">
        <v>156</v>
      </c>
      <c r="B1366" t="s">
        <v>531</v>
      </c>
      <c r="C1366" t="s">
        <v>309</v>
      </c>
      <c r="D1366" t="s">
        <v>70</v>
      </c>
      <c r="E1366" t="s">
        <v>308</v>
      </c>
      <c r="F1366" t="s">
        <v>307</v>
      </c>
      <c r="G1366" t="s">
        <v>217</v>
      </c>
      <c r="I1366" t="s">
        <v>934</v>
      </c>
      <c r="J1366" s="3">
        <v>22.47</v>
      </c>
      <c r="K1366" s="3">
        <v>25.379000000000001</v>
      </c>
      <c r="L1366" s="3">
        <v>19.994</v>
      </c>
      <c r="M1366" s="3">
        <v>20.297000000000001</v>
      </c>
      <c r="N1366" s="3">
        <v>21.036999999999999</v>
      </c>
      <c r="O1366" s="3">
        <v>21.616</v>
      </c>
      <c r="P1366" s="3">
        <v>21.768000000000001</v>
      </c>
      <c r="Q1366" s="3">
        <v>22.268999999999998</v>
      </c>
      <c r="R1366" s="3">
        <v>23.597000000000001</v>
      </c>
      <c r="S1366" s="3">
        <v>23.698</v>
      </c>
      <c r="T1366" s="3">
        <v>21.379000000000001</v>
      </c>
      <c r="U1366" s="3">
        <v>19.408999999999999</v>
      </c>
      <c r="V1366" s="3">
        <v>18.437000000000001</v>
      </c>
      <c r="W1366" s="3">
        <v>18.533000000000001</v>
      </c>
      <c r="X1366" s="3">
        <v>19.574999999999999</v>
      </c>
      <c r="Y1366" s="3">
        <v>19.440000000000001</v>
      </c>
      <c r="Z1366" s="3">
        <v>18.988</v>
      </c>
      <c r="AA1366" s="3">
        <v>21.286000000000001</v>
      </c>
      <c r="AB1366" s="3">
        <v>21.116</v>
      </c>
      <c r="AC1366" s="3">
        <v>20.754000000000001</v>
      </c>
      <c r="AD1366" s="3">
        <v>20.678999999999998</v>
      </c>
      <c r="AE1366" s="3">
        <v>19.736000000000001</v>
      </c>
      <c r="AF1366" s="3">
        <v>19.806999999999999</v>
      </c>
      <c r="AG1366" s="3">
        <v>20.536000000000001</v>
      </c>
      <c r="AH1366" s="3">
        <v>21.454999999999998</v>
      </c>
      <c r="AI1366" s="3">
        <v>22.704000000000001</v>
      </c>
      <c r="AJ1366" s="3">
        <v>23.664000000000001</v>
      </c>
      <c r="AK1366" s="3">
        <v>23.97</v>
      </c>
      <c r="AL1366" s="3">
        <v>24.119</v>
      </c>
      <c r="AM1366" s="3">
        <v>22.016999999999999</v>
      </c>
      <c r="AN1366" s="3">
        <v>23.507999999999999</v>
      </c>
      <c r="AO1366" s="3">
        <v>24.187000000000001</v>
      </c>
      <c r="AP1366" s="3">
        <v>24.873000000000001</v>
      </c>
      <c r="AQ1366" s="3">
        <v>24.940999999999999</v>
      </c>
      <c r="AR1366" s="3">
        <v>24.934000000000001</v>
      </c>
      <c r="AS1366" s="3">
        <v>24.055</v>
      </c>
      <c r="AT1366" s="3">
        <v>23.18</v>
      </c>
      <c r="AU1366" s="3">
        <v>23.702999999999999</v>
      </c>
      <c r="AV1366" s="3">
        <v>23.94</v>
      </c>
      <c r="AW1366" s="3">
        <v>24.067</v>
      </c>
      <c r="AX1366" s="3">
        <v>24.186</v>
      </c>
      <c r="AY1366" s="3">
        <v>24.273</v>
      </c>
      <c r="AZ1366" s="3">
        <v>24.416</v>
      </c>
      <c r="BA1366">
        <v>24.577000000000002</v>
      </c>
      <c r="BB1366">
        <v>2016</v>
      </c>
    </row>
    <row r="1367" spans="1:54" hidden="1" x14ac:dyDescent="0.2">
      <c r="A1367">
        <v>156</v>
      </c>
      <c r="B1367" t="s">
        <v>531</v>
      </c>
      <c r="C1367" t="s">
        <v>306</v>
      </c>
      <c r="D1367" t="s">
        <v>70</v>
      </c>
      <c r="E1367" t="s">
        <v>305</v>
      </c>
      <c r="F1367" t="s">
        <v>304</v>
      </c>
      <c r="G1367" t="s">
        <v>217</v>
      </c>
      <c r="I1367" t="s">
        <v>934</v>
      </c>
      <c r="J1367" s="3">
        <v>20.277999999999999</v>
      </c>
      <c r="K1367" s="3">
        <v>21.285</v>
      </c>
      <c r="L1367" s="3">
        <v>20.582999999999998</v>
      </c>
      <c r="M1367" s="3">
        <v>19.556999999999999</v>
      </c>
      <c r="N1367" s="3">
        <v>20.672000000000001</v>
      </c>
      <c r="O1367" s="3">
        <v>20.015000000000001</v>
      </c>
      <c r="P1367" s="3">
        <v>18.759</v>
      </c>
      <c r="Q1367" s="3">
        <v>19.09</v>
      </c>
      <c r="R1367" s="3">
        <v>20.57</v>
      </c>
      <c r="S1367" s="3">
        <v>19.760999999999999</v>
      </c>
      <c r="T1367" s="3">
        <v>17.957000000000001</v>
      </c>
      <c r="U1367" s="3">
        <v>15.656000000000001</v>
      </c>
      <c r="V1367" s="3">
        <v>14.801</v>
      </c>
      <c r="W1367" s="3">
        <v>14.669</v>
      </c>
      <c r="X1367" s="3">
        <v>17.175999999999998</v>
      </c>
      <c r="Y1367" s="3">
        <v>18.582999999999998</v>
      </c>
      <c r="Z1367" s="3">
        <v>19.373000000000001</v>
      </c>
      <c r="AA1367" s="3">
        <v>19.908999999999999</v>
      </c>
      <c r="AB1367" s="3">
        <v>19.72</v>
      </c>
      <c r="AC1367" s="3">
        <v>20.873999999999999</v>
      </c>
      <c r="AD1367" s="3">
        <v>23.183</v>
      </c>
      <c r="AE1367" s="3">
        <v>21.867000000000001</v>
      </c>
      <c r="AF1367" s="3">
        <v>21.459</v>
      </c>
      <c r="AG1367" s="3">
        <v>21.678000000000001</v>
      </c>
      <c r="AH1367" s="3">
        <v>23.725000000000001</v>
      </c>
      <c r="AI1367" s="3">
        <v>24.55</v>
      </c>
      <c r="AJ1367" s="3">
        <v>25.03</v>
      </c>
      <c r="AK1367" s="3">
        <v>24.728000000000002</v>
      </c>
      <c r="AL1367" s="3">
        <v>24.218</v>
      </c>
      <c r="AM1367" s="3">
        <v>19.07</v>
      </c>
      <c r="AN1367" s="3">
        <v>19.898</v>
      </c>
      <c r="AO1367" s="3">
        <v>21.414000000000001</v>
      </c>
      <c r="AP1367" s="3">
        <v>21.268999999999998</v>
      </c>
      <c r="AQ1367" s="3">
        <v>21.72</v>
      </c>
      <c r="AR1367" s="3">
        <v>22.533999999999999</v>
      </c>
      <c r="AS1367" s="3">
        <v>20.469000000000001</v>
      </c>
      <c r="AT1367" s="3">
        <v>19.968</v>
      </c>
      <c r="AU1367" s="3">
        <v>20.722000000000001</v>
      </c>
      <c r="AV1367" s="3">
        <v>20.754999999999999</v>
      </c>
      <c r="AW1367" s="3">
        <v>21.52</v>
      </c>
      <c r="AX1367" s="3">
        <v>22.143999999999998</v>
      </c>
      <c r="AY1367" s="3">
        <v>22.471</v>
      </c>
      <c r="AZ1367" s="3">
        <v>22.687999999999999</v>
      </c>
      <c r="BA1367">
        <v>22.849</v>
      </c>
      <c r="BB1367">
        <v>2016</v>
      </c>
    </row>
    <row r="1368" spans="1:54" hidden="1" x14ac:dyDescent="0.2">
      <c r="A1368">
        <v>156</v>
      </c>
      <c r="B1368" t="s">
        <v>531</v>
      </c>
      <c r="C1368" t="s">
        <v>303</v>
      </c>
      <c r="D1368" t="s">
        <v>70</v>
      </c>
      <c r="E1368" t="s">
        <v>300</v>
      </c>
      <c r="F1368" t="s">
        <v>302</v>
      </c>
      <c r="G1368" t="s">
        <v>295</v>
      </c>
      <c r="I1368" t="s">
        <v>935</v>
      </c>
      <c r="J1368" s="3">
        <v>44.036999999999999</v>
      </c>
      <c r="K1368" s="3">
        <v>49.524999999999999</v>
      </c>
      <c r="L1368" s="3">
        <v>54.875999999999998</v>
      </c>
      <c r="M1368" s="3">
        <v>58.067</v>
      </c>
      <c r="N1368" s="3">
        <v>60.587000000000003</v>
      </c>
      <c r="O1368" s="3">
        <v>62.98</v>
      </c>
      <c r="P1368" s="3">
        <v>65.608999999999995</v>
      </c>
      <c r="Q1368" s="3">
        <v>68.472999999999999</v>
      </c>
      <c r="R1368" s="3">
        <v>71.227000000000004</v>
      </c>
      <c r="S1368" s="3">
        <v>74.784999999999997</v>
      </c>
      <c r="T1368" s="3">
        <v>78.349000000000004</v>
      </c>
      <c r="U1368" s="3">
        <v>82.748000000000005</v>
      </c>
      <c r="V1368" s="3">
        <v>83.983000000000004</v>
      </c>
      <c r="W1368" s="3">
        <v>85.55</v>
      </c>
      <c r="X1368" s="3">
        <v>85.667000000000002</v>
      </c>
      <c r="Y1368" s="3">
        <v>87.542000000000002</v>
      </c>
      <c r="Z1368" s="3">
        <v>88.924999999999997</v>
      </c>
      <c r="AA1368" s="3">
        <v>90.358000000000004</v>
      </c>
      <c r="AB1368" s="3">
        <v>91.25</v>
      </c>
      <c r="AC1368" s="3">
        <v>92.841999999999999</v>
      </c>
      <c r="AD1368" s="3">
        <v>95.382999999999996</v>
      </c>
      <c r="AE1368" s="3">
        <v>97.775000000000006</v>
      </c>
      <c r="AF1368" s="3">
        <v>100</v>
      </c>
      <c r="AG1368" s="3">
        <v>102.742</v>
      </c>
      <c r="AH1368" s="3">
        <v>104.633</v>
      </c>
      <c r="AI1368" s="3">
        <v>106.967</v>
      </c>
      <c r="AJ1368" s="3">
        <v>109.125</v>
      </c>
      <c r="AK1368" s="3">
        <v>111.45</v>
      </c>
      <c r="AL1368" s="3">
        <v>114.108</v>
      </c>
      <c r="AM1368" s="3">
        <v>114.45</v>
      </c>
      <c r="AN1368" s="3">
        <v>116.47499999999999</v>
      </c>
      <c r="AO1368" s="3">
        <v>119.842</v>
      </c>
      <c r="AP1368" s="3">
        <v>121.675</v>
      </c>
      <c r="AQ1368" s="3">
        <v>122.8</v>
      </c>
      <c r="AR1368" s="3">
        <v>125.158</v>
      </c>
      <c r="AS1368" s="3">
        <v>126.55800000000001</v>
      </c>
      <c r="AT1368" s="3">
        <v>128.358</v>
      </c>
      <c r="AU1368" s="3">
        <v>130.42500000000001</v>
      </c>
      <c r="AV1368" s="3">
        <v>133.22999999999999</v>
      </c>
      <c r="AW1368" s="3">
        <v>136.11099999999999</v>
      </c>
      <c r="AX1368" s="3">
        <v>138.96899999999999</v>
      </c>
      <c r="AY1368" s="3">
        <v>141.87700000000001</v>
      </c>
      <c r="AZ1368" s="3">
        <v>144.79900000000001</v>
      </c>
      <c r="BA1368">
        <v>147.72</v>
      </c>
      <c r="BB1368">
        <v>2017</v>
      </c>
    </row>
    <row r="1369" spans="1:54" hidden="1" x14ac:dyDescent="0.2">
      <c r="A1369">
        <v>156</v>
      </c>
      <c r="B1369" t="s">
        <v>531</v>
      </c>
      <c r="C1369" t="s">
        <v>301</v>
      </c>
      <c r="D1369" t="s">
        <v>70</v>
      </c>
      <c r="E1369" t="s">
        <v>300</v>
      </c>
      <c r="F1369" t="s">
        <v>299</v>
      </c>
      <c r="G1369" t="s">
        <v>275</v>
      </c>
      <c r="I1369" t="s">
        <v>298</v>
      </c>
      <c r="J1369" s="3">
        <v>10.183</v>
      </c>
      <c r="K1369" s="3">
        <v>12.462</v>
      </c>
      <c r="L1369" s="3">
        <v>10.803000000000001</v>
      </c>
      <c r="M1369" s="3">
        <v>5.8159999999999998</v>
      </c>
      <c r="N1369" s="3">
        <v>4.3390000000000004</v>
      </c>
      <c r="O1369" s="3">
        <v>3.9510000000000001</v>
      </c>
      <c r="P1369" s="3">
        <v>4.1740000000000004</v>
      </c>
      <c r="Q1369" s="3">
        <v>4.3650000000000002</v>
      </c>
      <c r="R1369" s="3">
        <v>4.0229999999999997</v>
      </c>
      <c r="S1369" s="3">
        <v>4.9950000000000001</v>
      </c>
      <c r="T1369" s="3">
        <v>4.7649999999999997</v>
      </c>
      <c r="U1369" s="3">
        <v>5.6150000000000002</v>
      </c>
      <c r="V1369" s="3">
        <v>1.4930000000000001</v>
      </c>
      <c r="W1369" s="3">
        <v>1.865</v>
      </c>
      <c r="X1369" s="3">
        <v>0.13600000000000001</v>
      </c>
      <c r="Y1369" s="3">
        <v>2.1890000000000001</v>
      </c>
      <c r="Z1369" s="3">
        <v>1.58</v>
      </c>
      <c r="AA1369" s="3">
        <v>1.6120000000000001</v>
      </c>
      <c r="AB1369" s="3">
        <v>0.98699999999999999</v>
      </c>
      <c r="AC1369" s="3">
        <v>1.744</v>
      </c>
      <c r="AD1369" s="3">
        <v>2.738</v>
      </c>
      <c r="AE1369" s="3">
        <v>2.5070000000000001</v>
      </c>
      <c r="AF1369" s="3">
        <v>2.2759999999999998</v>
      </c>
      <c r="AG1369" s="3">
        <v>2.742</v>
      </c>
      <c r="AH1369" s="3">
        <v>1.841</v>
      </c>
      <c r="AI1369" s="3">
        <v>2.23</v>
      </c>
      <c r="AJ1369" s="3">
        <v>2.0179999999999998</v>
      </c>
      <c r="AK1369" s="3">
        <v>2.1309999999999998</v>
      </c>
      <c r="AL1369" s="3">
        <v>2.3849999999999998</v>
      </c>
      <c r="AM1369" s="3">
        <v>0.29899999999999999</v>
      </c>
      <c r="AN1369" s="3">
        <v>1.7689999999999999</v>
      </c>
      <c r="AO1369" s="3">
        <v>2.89</v>
      </c>
      <c r="AP1369" s="3">
        <v>1.53</v>
      </c>
      <c r="AQ1369" s="3">
        <v>0.92500000000000004</v>
      </c>
      <c r="AR1369" s="3">
        <v>1.92</v>
      </c>
      <c r="AS1369" s="3">
        <v>1.119</v>
      </c>
      <c r="AT1369" s="3">
        <v>1.4219999999999999</v>
      </c>
      <c r="AU1369" s="3">
        <v>1.61</v>
      </c>
      <c r="AV1369" s="3">
        <v>2.1509999999999998</v>
      </c>
      <c r="AW1369" s="3">
        <v>2.1619999999999999</v>
      </c>
      <c r="AX1369" s="3">
        <v>2.1</v>
      </c>
      <c r="AY1369" s="3">
        <v>2.093</v>
      </c>
      <c r="AZ1369" s="3">
        <v>2.0590000000000002</v>
      </c>
      <c r="BA1369">
        <v>2.0169999999999999</v>
      </c>
      <c r="BB1369">
        <v>2017</v>
      </c>
    </row>
    <row r="1370" spans="1:54" hidden="1" x14ac:dyDescent="0.2">
      <c r="A1370">
        <v>156</v>
      </c>
      <c r="B1370" t="s">
        <v>531</v>
      </c>
      <c r="C1370" t="s">
        <v>297</v>
      </c>
      <c r="D1370" t="s">
        <v>70</v>
      </c>
      <c r="E1370" t="s">
        <v>293</v>
      </c>
      <c r="F1370" t="s">
        <v>296</v>
      </c>
      <c r="G1370" t="s">
        <v>295</v>
      </c>
      <c r="I1370" t="s">
        <v>935</v>
      </c>
      <c r="J1370" s="3">
        <v>45.866999999999997</v>
      </c>
      <c r="K1370" s="3">
        <v>51.533000000000001</v>
      </c>
      <c r="L1370" s="3">
        <v>56.5</v>
      </c>
      <c r="M1370" s="3">
        <v>59.133000000000003</v>
      </c>
      <c r="N1370" s="3">
        <v>61.3</v>
      </c>
      <c r="O1370" s="3">
        <v>63.832999999999998</v>
      </c>
      <c r="P1370" s="3">
        <v>66.632999999999996</v>
      </c>
      <c r="Q1370" s="3">
        <v>69.433000000000007</v>
      </c>
      <c r="R1370" s="3">
        <v>72.271000000000001</v>
      </c>
      <c r="S1370" s="3">
        <v>76.031000000000006</v>
      </c>
      <c r="T1370" s="3">
        <v>79.769000000000005</v>
      </c>
      <c r="U1370" s="3">
        <v>83.049000000000007</v>
      </c>
      <c r="V1370" s="3">
        <v>84.533000000000001</v>
      </c>
      <c r="W1370" s="3">
        <v>86.066999999999993</v>
      </c>
      <c r="X1370" s="3">
        <v>86.1</v>
      </c>
      <c r="Y1370" s="3">
        <v>87.867000000000004</v>
      </c>
      <c r="Z1370" s="3">
        <v>89.667000000000002</v>
      </c>
      <c r="AA1370" s="3">
        <v>90.566999999999993</v>
      </c>
      <c r="AB1370" s="3">
        <v>91.6</v>
      </c>
      <c r="AC1370" s="3">
        <v>93.766999999999996</v>
      </c>
      <c r="AD1370" s="3">
        <v>96.7</v>
      </c>
      <c r="AE1370" s="3">
        <v>97.733000000000004</v>
      </c>
      <c r="AF1370" s="3">
        <v>101.467</v>
      </c>
      <c r="AG1370" s="3">
        <v>103.2</v>
      </c>
      <c r="AH1370" s="3">
        <v>105.56699999999999</v>
      </c>
      <c r="AI1370" s="3">
        <v>108</v>
      </c>
      <c r="AJ1370" s="3">
        <v>109.5</v>
      </c>
      <c r="AK1370" s="3">
        <v>112.233</v>
      </c>
      <c r="AL1370" s="3">
        <v>114.3</v>
      </c>
      <c r="AM1370" s="3">
        <v>115.2</v>
      </c>
      <c r="AN1370" s="3">
        <v>117.767</v>
      </c>
      <c r="AO1370" s="3">
        <v>120.9</v>
      </c>
      <c r="AP1370" s="3">
        <v>122.1</v>
      </c>
      <c r="AQ1370" s="3">
        <v>123.267</v>
      </c>
      <c r="AR1370" s="3">
        <v>125.7</v>
      </c>
      <c r="AS1370" s="3">
        <v>127.3</v>
      </c>
      <c r="AT1370" s="3">
        <v>129.06700000000001</v>
      </c>
      <c r="AU1370" s="3">
        <v>131.4</v>
      </c>
      <c r="AV1370" s="3">
        <v>134.33199999999999</v>
      </c>
      <c r="AW1370" s="3">
        <v>137.179</v>
      </c>
      <c r="AX1370" s="3">
        <v>140.04900000000001</v>
      </c>
      <c r="AY1370" s="3">
        <v>142.976</v>
      </c>
      <c r="AZ1370" s="3">
        <v>145.892</v>
      </c>
      <c r="BA1370">
        <v>148.82400000000001</v>
      </c>
      <c r="BB1370">
        <v>2017</v>
      </c>
    </row>
    <row r="1371" spans="1:54" hidden="1" x14ac:dyDescent="0.2">
      <c r="A1371">
        <v>156</v>
      </c>
      <c r="B1371" t="s">
        <v>531</v>
      </c>
      <c r="C1371" t="s">
        <v>294</v>
      </c>
      <c r="D1371" t="s">
        <v>70</v>
      </c>
      <c r="E1371" t="s">
        <v>293</v>
      </c>
      <c r="F1371" t="s">
        <v>292</v>
      </c>
      <c r="G1371" t="s">
        <v>275</v>
      </c>
      <c r="I1371" t="s">
        <v>291</v>
      </c>
      <c r="J1371" s="3">
        <v>7.3369999999999997</v>
      </c>
      <c r="K1371" s="3">
        <v>12.355</v>
      </c>
      <c r="L1371" s="3">
        <v>9.6379999999999999</v>
      </c>
      <c r="M1371" s="3">
        <v>4.6609999999999996</v>
      </c>
      <c r="N1371" s="3">
        <v>3.6640000000000001</v>
      </c>
      <c r="O1371" s="3">
        <v>4.133</v>
      </c>
      <c r="P1371" s="3">
        <v>4.3860000000000001</v>
      </c>
      <c r="Q1371" s="3">
        <v>4.202</v>
      </c>
      <c r="R1371" s="3">
        <v>4.0869999999999997</v>
      </c>
      <c r="S1371" s="3">
        <v>5.2030000000000003</v>
      </c>
      <c r="T1371" s="3">
        <v>4.9169999999999998</v>
      </c>
      <c r="U1371" s="3">
        <v>4.1109999999999998</v>
      </c>
      <c r="V1371" s="3">
        <v>1.788</v>
      </c>
      <c r="W1371" s="3">
        <v>1.8140000000000001</v>
      </c>
      <c r="X1371" s="3">
        <v>3.9E-2</v>
      </c>
      <c r="Y1371" s="3">
        <v>2.052</v>
      </c>
      <c r="Z1371" s="3">
        <v>2.0489999999999999</v>
      </c>
      <c r="AA1371" s="3">
        <v>1.004</v>
      </c>
      <c r="AB1371" s="3">
        <v>1.141</v>
      </c>
      <c r="AC1371" s="3">
        <v>2.3650000000000002</v>
      </c>
      <c r="AD1371" s="3">
        <v>3.1280000000000001</v>
      </c>
      <c r="AE1371" s="3">
        <v>1.069</v>
      </c>
      <c r="AF1371" s="3">
        <v>3.82</v>
      </c>
      <c r="AG1371" s="3">
        <v>1.708</v>
      </c>
      <c r="AH1371" s="3">
        <v>2.2930000000000001</v>
      </c>
      <c r="AI1371" s="3">
        <v>2.3050000000000002</v>
      </c>
      <c r="AJ1371" s="3">
        <v>1.389</v>
      </c>
      <c r="AK1371" s="3">
        <v>2.496</v>
      </c>
      <c r="AL1371" s="3">
        <v>1.841</v>
      </c>
      <c r="AM1371" s="3">
        <v>0.78700000000000003</v>
      </c>
      <c r="AN1371" s="3">
        <v>2.2280000000000002</v>
      </c>
      <c r="AO1371" s="3">
        <v>2.661</v>
      </c>
      <c r="AP1371" s="3">
        <v>0.99299999999999999</v>
      </c>
      <c r="AQ1371" s="3">
        <v>0.95599999999999996</v>
      </c>
      <c r="AR1371" s="3">
        <v>1.974</v>
      </c>
      <c r="AS1371" s="3">
        <v>1.2729999999999999</v>
      </c>
      <c r="AT1371" s="3">
        <v>1.3879999999999999</v>
      </c>
      <c r="AU1371" s="3">
        <v>1.8080000000000001</v>
      </c>
      <c r="AV1371" s="3">
        <v>2.2309999999999999</v>
      </c>
      <c r="AW1371" s="3">
        <v>2.12</v>
      </c>
      <c r="AX1371" s="3">
        <v>2.0920000000000001</v>
      </c>
      <c r="AY1371" s="3">
        <v>2.09</v>
      </c>
      <c r="AZ1371" s="3">
        <v>2.0390000000000001</v>
      </c>
      <c r="BA1371">
        <v>2.0099999999999998</v>
      </c>
      <c r="BB1371">
        <v>2017</v>
      </c>
    </row>
    <row r="1372" spans="1:54" hidden="1" x14ac:dyDescent="0.2">
      <c r="A1372">
        <v>156</v>
      </c>
      <c r="B1372" t="s">
        <v>531</v>
      </c>
      <c r="C1372" t="s">
        <v>290</v>
      </c>
      <c r="D1372" t="s">
        <v>70</v>
      </c>
      <c r="E1372" t="s">
        <v>289</v>
      </c>
      <c r="G1372" t="s">
        <v>288</v>
      </c>
    </row>
    <row r="1373" spans="1:54" hidden="1" x14ac:dyDescent="0.2">
      <c r="A1373">
        <v>156</v>
      </c>
      <c r="B1373" t="s">
        <v>531</v>
      </c>
      <c r="C1373" t="s">
        <v>287</v>
      </c>
      <c r="D1373" t="s">
        <v>70</v>
      </c>
      <c r="E1373" t="s">
        <v>286</v>
      </c>
      <c r="F1373" t="s">
        <v>285</v>
      </c>
      <c r="G1373" t="s">
        <v>275</v>
      </c>
      <c r="I1373" t="s">
        <v>936</v>
      </c>
      <c r="J1373" s="3">
        <v>-3.1709999999999998</v>
      </c>
      <c r="K1373" s="3">
        <v>2.5539999999999998</v>
      </c>
      <c r="L1373" s="3">
        <v>-15.973000000000001</v>
      </c>
      <c r="M1373" s="3">
        <v>10.164999999999999</v>
      </c>
      <c r="N1373" s="3">
        <v>17.489000000000001</v>
      </c>
      <c r="O1373" s="3">
        <v>8.391</v>
      </c>
      <c r="P1373" s="3">
        <v>6.601</v>
      </c>
      <c r="Q1373" s="3">
        <v>5.431</v>
      </c>
      <c r="R1373" s="3">
        <v>13.601000000000001</v>
      </c>
      <c r="S1373" s="3">
        <v>5.8410000000000002</v>
      </c>
      <c r="T1373" s="3">
        <v>1.9490000000000001</v>
      </c>
      <c r="U1373" s="3">
        <v>2.59</v>
      </c>
      <c r="V1373" s="3">
        <v>5.14</v>
      </c>
      <c r="W1373" s="3">
        <v>7.4930000000000003</v>
      </c>
      <c r="X1373" s="3">
        <v>8.3059999999999992</v>
      </c>
      <c r="Y1373" s="3">
        <v>5.8280000000000003</v>
      </c>
      <c r="Z1373" s="3">
        <v>5.3609999999999998</v>
      </c>
      <c r="AA1373" s="3">
        <v>14.381</v>
      </c>
      <c r="AB1373" s="3">
        <v>5.34</v>
      </c>
      <c r="AC1373" s="3">
        <v>8.0640000000000001</v>
      </c>
      <c r="AD1373" s="3">
        <v>8.5</v>
      </c>
      <c r="AE1373" s="3">
        <v>-4.9080000000000004</v>
      </c>
      <c r="AF1373" s="3">
        <v>1.82</v>
      </c>
      <c r="AG1373" s="3">
        <v>4.2290000000000001</v>
      </c>
      <c r="AH1373" s="3">
        <v>8.48</v>
      </c>
      <c r="AI1373" s="3">
        <v>7.3150000000000004</v>
      </c>
      <c r="AJ1373" s="3">
        <v>5.3049999999999997</v>
      </c>
      <c r="AK1373" s="3">
        <v>5.7510000000000003</v>
      </c>
      <c r="AL1373" s="3">
        <v>0.85899999999999999</v>
      </c>
      <c r="AM1373" s="3">
        <v>-12.449</v>
      </c>
      <c r="AN1373" s="3">
        <v>13.773999999999999</v>
      </c>
      <c r="AO1373" s="3">
        <v>5.5739999999999998</v>
      </c>
      <c r="AP1373" s="3">
        <v>3.5939999999999999</v>
      </c>
      <c r="AQ1373" s="3">
        <v>1.65</v>
      </c>
      <c r="AR1373" s="3">
        <v>2.2629999999999999</v>
      </c>
      <c r="AS1373" s="3">
        <v>0.72899999999999998</v>
      </c>
      <c r="AT1373" s="3">
        <v>-0.98699999999999999</v>
      </c>
      <c r="AU1373" s="3">
        <v>3.5939999999999999</v>
      </c>
      <c r="AV1373" s="3">
        <v>2.82</v>
      </c>
      <c r="AW1373" s="3">
        <v>1.2789999999999999</v>
      </c>
      <c r="AX1373" s="3">
        <v>1.165</v>
      </c>
      <c r="AY1373" s="3">
        <v>1.109</v>
      </c>
      <c r="AZ1373" s="3">
        <v>0.98499999999999999</v>
      </c>
      <c r="BA1373">
        <v>1.212</v>
      </c>
      <c r="BB1373">
        <v>2016</v>
      </c>
    </row>
    <row r="1374" spans="1:54" hidden="1" x14ac:dyDescent="0.2">
      <c r="A1374">
        <v>156</v>
      </c>
      <c r="B1374" t="s">
        <v>531</v>
      </c>
      <c r="C1374" t="s">
        <v>284</v>
      </c>
      <c r="D1374" t="s">
        <v>70</v>
      </c>
      <c r="E1374" t="s">
        <v>283</v>
      </c>
      <c r="F1374" t="s">
        <v>282</v>
      </c>
      <c r="G1374" t="s">
        <v>275</v>
      </c>
      <c r="I1374" t="s">
        <v>936</v>
      </c>
      <c r="J1374" s="3">
        <v>-4.2859999999999996</v>
      </c>
      <c r="K1374" s="3">
        <v>2.5310000000000001</v>
      </c>
      <c r="L1374" s="3">
        <v>-17.663</v>
      </c>
      <c r="M1374" s="3">
        <v>11.86</v>
      </c>
      <c r="N1374" s="3">
        <v>20.68</v>
      </c>
      <c r="O1374" s="3">
        <v>9.3119999999999994</v>
      </c>
      <c r="P1374" s="3">
        <v>6.8780000000000001</v>
      </c>
      <c r="Q1374" s="3">
        <v>5.31</v>
      </c>
      <c r="R1374" s="3">
        <v>13.407</v>
      </c>
      <c r="S1374" s="3">
        <v>4.7140000000000004</v>
      </c>
      <c r="T1374" s="3">
        <v>0.46</v>
      </c>
      <c r="U1374" s="3">
        <v>2.2480000000000002</v>
      </c>
      <c r="V1374" s="3">
        <v>6.1420000000000003</v>
      </c>
      <c r="W1374" s="3">
        <v>8.6229999999999993</v>
      </c>
      <c r="X1374" s="3">
        <v>10.686</v>
      </c>
      <c r="Y1374" s="3">
        <v>7.1479999999999997</v>
      </c>
      <c r="Z1374" s="3">
        <v>5.327</v>
      </c>
      <c r="AA1374" s="3">
        <v>16.710999999999999</v>
      </c>
      <c r="AB1374" s="3">
        <v>6.2270000000000003</v>
      </c>
      <c r="AC1374" s="3">
        <v>8.6140000000000008</v>
      </c>
      <c r="AD1374" s="3">
        <v>8.8330000000000002</v>
      </c>
      <c r="AE1374" s="3">
        <v>-5.2350000000000003</v>
      </c>
      <c r="AF1374" s="3">
        <v>1.6719999999999999</v>
      </c>
      <c r="AG1374" s="3">
        <v>3.3580000000000001</v>
      </c>
      <c r="AH1374" s="3">
        <v>8.5749999999999993</v>
      </c>
      <c r="AI1374" s="3">
        <v>7.5590000000000002</v>
      </c>
      <c r="AJ1374" s="3">
        <v>5.4290000000000003</v>
      </c>
      <c r="AK1374" s="3">
        <v>5.4809999999999999</v>
      </c>
      <c r="AL1374" s="3">
        <v>0.28999999999999998</v>
      </c>
      <c r="AM1374" s="3">
        <v>-14.35</v>
      </c>
      <c r="AN1374" s="3">
        <v>14.004</v>
      </c>
      <c r="AO1374" s="3">
        <v>5.9</v>
      </c>
      <c r="AP1374" s="3">
        <v>3.2429999999999999</v>
      </c>
      <c r="AQ1374" s="3">
        <v>1.9970000000000001</v>
      </c>
      <c r="AR1374" s="3">
        <v>2.3250000000000002</v>
      </c>
      <c r="AS1374" s="3">
        <v>0.38200000000000001</v>
      </c>
      <c r="AT1374" s="3">
        <v>-1.296</v>
      </c>
      <c r="AU1374" s="3">
        <v>3.9350000000000001</v>
      </c>
      <c r="AV1374" s="3">
        <v>2.9510000000000001</v>
      </c>
      <c r="AW1374" s="3">
        <v>1.0429999999999999</v>
      </c>
      <c r="AX1374" s="3">
        <v>0.73399999999999999</v>
      </c>
      <c r="AY1374" s="3">
        <v>0.61499999999999999</v>
      </c>
      <c r="AZ1374" s="3">
        <v>0.44400000000000001</v>
      </c>
      <c r="BA1374">
        <v>0.64700000000000002</v>
      </c>
      <c r="BB1374">
        <v>2016</v>
      </c>
    </row>
    <row r="1375" spans="1:54" hidden="1" x14ac:dyDescent="0.2">
      <c r="A1375">
        <v>156</v>
      </c>
      <c r="B1375" t="s">
        <v>531</v>
      </c>
      <c r="C1375" t="s">
        <v>281</v>
      </c>
      <c r="D1375" t="s">
        <v>70</v>
      </c>
      <c r="E1375" t="s">
        <v>280</v>
      </c>
      <c r="F1375" t="s">
        <v>279</v>
      </c>
      <c r="G1375" t="s">
        <v>275</v>
      </c>
      <c r="I1375" t="s">
        <v>936</v>
      </c>
      <c r="J1375" s="3">
        <v>0.95299999999999996</v>
      </c>
      <c r="K1375" s="3">
        <v>1.776</v>
      </c>
      <c r="L1375" s="3">
        <v>-1.413</v>
      </c>
      <c r="M1375" s="3">
        <v>5.76</v>
      </c>
      <c r="N1375" s="3">
        <v>18.632000000000001</v>
      </c>
      <c r="O1375" s="3">
        <v>4.4619999999999997</v>
      </c>
      <c r="P1375" s="3">
        <v>4.4859999999999998</v>
      </c>
      <c r="Q1375" s="3">
        <v>3.1779999999999999</v>
      </c>
      <c r="R1375" s="3">
        <v>9.1</v>
      </c>
      <c r="S1375" s="3">
        <v>0.82599999999999996</v>
      </c>
      <c r="T1375" s="3">
        <v>4.5259999999999998</v>
      </c>
      <c r="U1375" s="3">
        <v>1.581</v>
      </c>
      <c r="V1375" s="3">
        <v>7.4249999999999998</v>
      </c>
      <c r="W1375" s="3">
        <v>10.827999999999999</v>
      </c>
      <c r="X1375" s="3">
        <v>12.839</v>
      </c>
      <c r="Y1375" s="3">
        <v>8.8710000000000004</v>
      </c>
      <c r="Z1375" s="3">
        <v>5.7290000000000001</v>
      </c>
      <c r="AA1375" s="3">
        <v>8.5980000000000008</v>
      </c>
      <c r="AB1375" s="3">
        <v>9.516</v>
      </c>
      <c r="AC1375" s="3">
        <v>10.833</v>
      </c>
      <c r="AD1375" s="3">
        <v>9.0549999999999997</v>
      </c>
      <c r="AE1375" s="3">
        <v>-2.988</v>
      </c>
      <c r="AF1375" s="3">
        <v>1.1859999999999999</v>
      </c>
      <c r="AG1375" s="3">
        <v>-1.736</v>
      </c>
      <c r="AH1375" s="3">
        <v>5.5389999999999997</v>
      </c>
      <c r="AI1375" s="3">
        <v>2.2210000000000001</v>
      </c>
      <c r="AJ1375" s="3">
        <v>0.86599999999999999</v>
      </c>
      <c r="AK1375" s="3">
        <v>1.141</v>
      </c>
      <c r="AL1375" s="3">
        <v>-4.5549999999999997</v>
      </c>
      <c r="AM1375" s="3">
        <v>-12.993</v>
      </c>
      <c r="AN1375" s="3">
        <v>6.6449999999999996</v>
      </c>
      <c r="AO1375" s="3">
        <v>4.7590000000000003</v>
      </c>
      <c r="AP1375" s="3">
        <v>2.6419999999999999</v>
      </c>
      <c r="AQ1375" s="3">
        <v>2.68</v>
      </c>
      <c r="AR1375" s="3">
        <v>5.923</v>
      </c>
      <c r="AS1375" s="3">
        <v>3.4729999999999999</v>
      </c>
      <c r="AT1375" s="3">
        <v>0.998</v>
      </c>
      <c r="AU1375" s="3">
        <v>0.95899999999999996</v>
      </c>
      <c r="AV1375" s="3">
        <v>2.14</v>
      </c>
      <c r="AW1375" s="3">
        <v>4.0129999999999999</v>
      </c>
      <c r="AX1375" s="3">
        <v>2.8279999999999998</v>
      </c>
      <c r="AY1375" s="3">
        <v>2.0990000000000002</v>
      </c>
      <c r="AZ1375" s="3">
        <v>1.663</v>
      </c>
      <c r="BA1375">
        <v>1.647</v>
      </c>
      <c r="BB1375">
        <v>2016</v>
      </c>
    </row>
    <row r="1376" spans="1:54" hidden="1" x14ac:dyDescent="0.2">
      <c r="A1376">
        <v>156</v>
      </c>
      <c r="B1376" t="s">
        <v>531</v>
      </c>
      <c r="C1376" t="s">
        <v>278</v>
      </c>
      <c r="D1376" t="s">
        <v>70</v>
      </c>
      <c r="E1376" t="s">
        <v>277</v>
      </c>
      <c r="F1376" t="s">
        <v>276</v>
      </c>
      <c r="G1376" t="s">
        <v>275</v>
      </c>
      <c r="I1376" t="s">
        <v>936</v>
      </c>
      <c r="J1376" s="3">
        <v>0.59899999999999998</v>
      </c>
      <c r="K1376" s="3">
        <v>1.625</v>
      </c>
      <c r="L1376" s="3">
        <v>-0.53300000000000003</v>
      </c>
      <c r="M1376" s="3">
        <v>6.3520000000000003</v>
      </c>
      <c r="N1376" s="3">
        <v>20.224</v>
      </c>
      <c r="O1376" s="3">
        <v>4.3220000000000001</v>
      </c>
      <c r="P1376" s="3">
        <v>4.0049999999999999</v>
      </c>
      <c r="Q1376" s="3">
        <v>3.3660000000000001</v>
      </c>
      <c r="R1376" s="3">
        <v>9.2609999999999992</v>
      </c>
      <c r="S1376" s="3">
        <v>0.498</v>
      </c>
      <c r="T1376" s="3">
        <v>4.883</v>
      </c>
      <c r="U1376" s="3">
        <v>1.774</v>
      </c>
      <c r="V1376" s="3">
        <v>7.6429999999999998</v>
      </c>
      <c r="W1376" s="3">
        <v>11.16</v>
      </c>
      <c r="X1376" s="3">
        <v>12.977</v>
      </c>
      <c r="Y1376" s="3">
        <v>9.1050000000000004</v>
      </c>
      <c r="Z1376" s="3">
        <v>5.23</v>
      </c>
      <c r="AA1376" s="3">
        <v>8.9239999999999995</v>
      </c>
      <c r="AB1376" s="3">
        <v>8.7050000000000001</v>
      </c>
      <c r="AC1376" s="3">
        <v>11.66</v>
      </c>
      <c r="AD1376" s="3">
        <v>9.09</v>
      </c>
      <c r="AE1376" s="3">
        <v>-3.431</v>
      </c>
      <c r="AF1376" s="3">
        <v>0.67</v>
      </c>
      <c r="AG1376" s="3">
        <v>-1.784</v>
      </c>
      <c r="AH1376" s="3">
        <v>5.2649999999999997</v>
      </c>
      <c r="AI1376" s="3">
        <v>2.0819999999999999</v>
      </c>
      <c r="AJ1376" s="3">
        <v>0.79</v>
      </c>
      <c r="AK1376" s="3">
        <v>1.4339999999999999</v>
      </c>
      <c r="AL1376" s="3">
        <v>-5.3179999999999996</v>
      </c>
      <c r="AM1376" s="3">
        <v>-14.851000000000001</v>
      </c>
      <c r="AN1376" s="3">
        <v>8.391</v>
      </c>
      <c r="AO1376" s="3">
        <v>4.9960000000000004</v>
      </c>
      <c r="AP1376" s="3">
        <v>2.472</v>
      </c>
      <c r="AQ1376" s="3">
        <v>2.9319999999999999</v>
      </c>
      <c r="AR1376" s="3">
        <v>5.8570000000000002</v>
      </c>
      <c r="AS1376" s="3">
        <v>3.512</v>
      </c>
      <c r="AT1376" s="3">
        <v>0.47199999999999998</v>
      </c>
      <c r="AU1376" s="3">
        <v>0.58499999999999996</v>
      </c>
      <c r="AV1376" s="3">
        <v>1.7</v>
      </c>
      <c r="AW1376" s="3">
        <v>3.9809999999999999</v>
      </c>
      <c r="AX1376" s="3">
        <v>2.6819999999999999</v>
      </c>
      <c r="AY1376" s="3">
        <v>1.915</v>
      </c>
      <c r="AZ1376" s="3">
        <v>1.4470000000000001</v>
      </c>
      <c r="BA1376">
        <v>1.429</v>
      </c>
      <c r="BB1376">
        <v>2016</v>
      </c>
    </row>
    <row r="1377" spans="1:54" hidden="1" x14ac:dyDescent="0.2">
      <c r="A1377">
        <v>156</v>
      </c>
      <c r="B1377" t="s">
        <v>531</v>
      </c>
      <c r="C1377" t="s">
        <v>274</v>
      </c>
      <c r="D1377" t="s">
        <v>70</v>
      </c>
      <c r="E1377" t="s">
        <v>273</v>
      </c>
      <c r="F1377" t="s">
        <v>272</v>
      </c>
      <c r="G1377" t="s">
        <v>271</v>
      </c>
      <c r="I1377" t="s">
        <v>937</v>
      </c>
      <c r="J1377" s="3">
        <v>7.5170000000000003</v>
      </c>
      <c r="K1377" s="3">
        <v>7.617</v>
      </c>
      <c r="L1377" s="3">
        <v>11.1</v>
      </c>
      <c r="M1377" s="3">
        <v>12</v>
      </c>
      <c r="N1377" s="3">
        <v>11.375</v>
      </c>
      <c r="O1377" s="3">
        <v>10.507999999999999</v>
      </c>
      <c r="P1377" s="3">
        <v>9.6080000000000005</v>
      </c>
      <c r="Q1377" s="3">
        <v>8.8000000000000007</v>
      </c>
      <c r="R1377" s="3">
        <v>7.7750000000000004</v>
      </c>
      <c r="S1377" s="3">
        <v>7.508</v>
      </c>
      <c r="T1377" s="3">
        <v>8.15</v>
      </c>
      <c r="U1377" s="3">
        <v>10.317</v>
      </c>
      <c r="V1377" s="3">
        <v>11.217000000000001</v>
      </c>
      <c r="W1377" s="3">
        <v>11.375</v>
      </c>
      <c r="X1377" s="3">
        <v>10.391999999999999</v>
      </c>
      <c r="Y1377" s="3">
        <v>9.4670000000000005</v>
      </c>
      <c r="Z1377" s="3">
        <v>9.6080000000000005</v>
      </c>
      <c r="AA1377" s="3">
        <v>9.0920000000000005</v>
      </c>
      <c r="AB1377" s="3">
        <v>8.2919999999999998</v>
      </c>
      <c r="AC1377" s="3">
        <v>7.5670000000000002</v>
      </c>
      <c r="AD1377" s="3">
        <v>6.8330000000000002</v>
      </c>
      <c r="AE1377" s="3">
        <v>7.2249999999999996</v>
      </c>
      <c r="AF1377" s="3">
        <v>7.6669999999999998</v>
      </c>
      <c r="AG1377" s="3">
        <v>7.5750000000000002</v>
      </c>
      <c r="AH1377" s="3">
        <v>7.1580000000000004</v>
      </c>
      <c r="AI1377" s="3">
        <v>6.758</v>
      </c>
      <c r="AJ1377" s="3">
        <v>6.2919999999999998</v>
      </c>
      <c r="AK1377" s="3">
        <v>6.0330000000000004</v>
      </c>
      <c r="AL1377" s="3">
        <v>6.1580000000000004</v>
      </c>
      <c r="AM1377" s="3">
        <v>8.3580000000000005</v>
      </c>
      <c r="AN1377" s="3">
        <v>8</v>
      </c>
      <c r="AO1377" s="3">
        <v>7.5</v>
      </c>
      <c r="AP1377" s="3">
        <v>7.3250000000000002</v>
      </c>
      <c r="AQ1377" s="3">
        <v>7.1</v>
      </c>
      <c r="AR1377" s="3">
        <v>6.9249999999999998</v>
      </c>
      <c r="AS1377" s="3">
        <v>6.9</v>
      </c>
      <c r="AT1377" s="3">
        <v>6.9829999999999997</v>
      </c>
      <c r="AU1377" s="3">
        <v>6.3250000000000002</v>
      </c>
      <c r="AV1377" s="3">
        <v>6.1820000000000004</v>
      </c>
      <c r="AW1377" s="3">
        <v>6.2060000000000004</v>
      </c>
      <c r="AX1377" s="3">
        <v>6.2439999999999998</v>
      </c>
      <c r="AY1377" s="3">
        <v>6.2919999999999998</v>
      </c>
      <c r="AZ1377" s="3">
        <v>6.39</v>
      </c>
      <c r="BA1377">
        <v>6.5</v>
      </c>
      <c r="BB1377">
        <v>2016</v>
      </c>
    </row>
    <row r="1378" spans="1:54" hidden="1" x14ac:dyDescent="0.2">
      <c r="A1378">
        <v>156</v>
      </c>
      <c r="B1378" t="s">
        <v>531</v>
      </c>
      <c r="C1378" t="s">
        <v>270</v>
      </c>
      <c r="D1378" t="s">
        <v>70</v>
      </c>
      <c r="E1378" t="s">
        <v>269</v>
      </c>
      <c r="F1378" t="s">
        <v>268</v>
      </c>
      <c r="G1378" t="s">
        <v>264</v>
      </c>
      <c r="H1378" t="s">
        <v>263</v>
      </c>
      <c r="I1378" t="s">
        <v>937</v>
      </c>
      <c r="J1378" s="3">
        <v>10.98</v>
      </c>
      <c r="K1378" s="3">
        <v>11.304</v>
      </c>
      <c r="L1378" s="3">
        <v>10.951000000000001</v>
      </c>
      <c r="M1378" s="3">
        <v>11.023999999999999</v>
      </c>
      <c r="N1378" s="3">
        <v>11.302</v>
      </c>
      <c r="O1378" s="3">
        <v>11.657</v>
      </c>
      <c r="P1378" s="3">
        <v>12.004</v>
      </c>
      <c r="Q1378" s="3">
        <v>12.332000000000001</v>
      </c>
      <c r="R1378" s="3">
        <v>12.711</v>
      </c>
      <c r="S1378" s="3">
        <v>12.994999999999999</v>
      </c>
      <c r="T1378" s="3">
        <v>13.084</v>
      </c>
      <c r="U1378" s="3">
        <v>12.855</v>
      </c>
      <c r="V1378" s="3">
        <v>12.73</v>
      </c>
      <c r="W1378" s="3">
        <v>12.797000000000001</v>
      </c>
      <c r="X1378" s="3">
        <v>13.061</v>
      </c>
      <c r="Y1378" s="3">
        <v>13.297000000000001</v>
      </c>
      <c r="Z1378" s="3">
        <v>13.419</v>
      </c>
      <c r="AA1378" s="3">
        <v>13.705</v>
      </c>
      <c r="AB1378" s="3">
        <v>14.047000000000001</v>
      </c>
      <c r="AC1378" s="3">
        <v>14.407999999999999</v>
      </c>
      <c r="AD1378" s="3">
        <v>14.766</v>
      </c>
      <c r="AE1378" s="3">
        <v>14.938000000000001</v>
      </c>
      <c r="AF1378" s="3">
        <v>15.286</v>
      </c>
      <c r="AG1378" s="3">
        <v>15.654999999999999</v>
      </c>
      <c r="AH1378" s="3">
        <v>15.922000000000001</v>
      </c>
      <c r="AI1378" s="3">
        <v>16.126999999999999</v>
      </c>
      <c r="AJ1378" s="3">
        <v>16.402000000000001</v>
      </c>
      <c r="AK1378" s="3">
        <v>16.774999999999999</v>
      </c>
      <c r="AL1378" s="3">
        <v>17.004000000000001</v>
      </c>
      <c r="AM1378" s="3">
        <v>16.731999999999999</v>
      </c>
      <c r="AN1378" s="3">
        <v>16.97</v>
      </c>
      <c r="AO1378" s="3">
        <v>17.224</v>
      </c>
      <c r="AP1378" s="3">
        <v>17.443999999999999</v>
      </c>
      <c r="AQ1378" s="3">
        <v>17.686</v>
      </c>
      <c r="AR1378" s="3">
        <v>17.797000000000001</v>
      </c>
      <c r="AS1378" s="3">
        <v>17.95</v>
      </c>
      <c r="AT1378" s="3">
        <v>18.084</v>
      </c>
      <c r="AU1378" s="3">
        <v>18.420999999999999</v>
      </c>
      <c r="AV1378" s="3">
        <v>18.641999999999999</v>
      </c>
      <c r="AW1378" s="3">
        <v>18.817</v>
      </c>
      <c r="AX1378" s="3" t="s">
        <v>215</v>
      </c>
      <c r="AY1378" s="3" t="s">
        <v>215</v>
      </c>
      <c r="AZ1378" s="3" t="s">
        <v>215</v>
      </c>
      <c r="BA1378" t="s">
        <v>215</v>
      </c>
      <c r="BB1378">
        <v>2016</v>
      </c>
    </row>
    <row r="1379" spans="1:54" hidden="1" x14ac:dyDescent="0.2">
      <c r="A1379">
        <v>156</v>
      </c>
      <c r="B1379" t="s">
        <v>531</v>
      </c>
      <c r="C1379" t="s">
        <v>267</v>
      </c>
      <c r="D1379" t="s">
        <v>70</v>
      </c>
      <c r="E1379" t="s">
        <v>266</v>
      </c>
      <c r="F1379" t="s">
        <v>265</v>
      </c>
      <c r="G1379" t="s">
        <v>264</v>
      </c>
      <c r="H1379" t="s">
        <v>263</v>
      </c>
      <c r="I1379" t="s">
        <v>938</v>
      </c>
      <c r="J1379" s="3">
        <v>24.471</v>
      </c>
      <c r="K1379" s="3">
        <v>24.785</v>
      </c>
      <c r="L1379" s="3">
        <v>25.082999999999998</v>
      </c>
      <c r="M1379" s="3">
        <v>25.335999999999999</v>
      </c>
      <c r="N1379" s="3">
        <v>25.577000000000002</v>
      </c>
      <c r="O1379" s="3">
        <v>25.812999999999999</v>
      </c>
      <c r="P1379" s="3">
        <v>26.067</v>
      </c>
      <c r="Q1379" s="3">
        <v>26.398</v>
      </c>
      <c r="R1379" s="3">
        <v>26.751000000000001</v>
      </c>
      <c r="S1379" s="3">
        <v>27.215</v>
      </c>
      <c r="T1379" s="3">
        <v>27.632000000000001</v>
      </c>
      <c r="U1379" s="3">
        <v>27.986999999999998</v>
      </c>
      <c r="V1379" s="3">
        <v>28.324000000000002</v>
      </c>
      <c r="W1379" s="3">
        <v>28.651</v>
      </c>
      <c r="X1379" s="3">
        <v>28.96</v>
      </c>
      <c r="Y1379" s="3">
        <v>29.263000000000002</v>
      </c>
      <c r="Z1379" s="3">
        <v>29.57</v>
      </c>
      <c r="AA1379" s="3">
        <v>29.867999999999999</v>
      </c>
      <c r="AB1379" s="3">
        <v>30.123999999999999</v>
      </c>
      <c r="AC1379" s="3">
        <v>30.367000000000001</v>
      </c>
      <c r="AD1379" s="3">
        <v>30.646999999999998</v>
      </c>
      <c r="AE1379" s="3">
        <v>30.972000000000001</v>
      </c>
      <c r="AF1379" s="3">
        <v>31.309000000000001</v>
      </c>
      <c r="AG1379" s="3">
        <v>31.602</v>
      </c>
      <c r="AH1379" s="3">
        <v>31.899000000000001</v>
      </c>
      <c r="AI1379" s="3">
        <v>32.203000000000003</v>
      </c>
      <c r="AJ1379" s="3">
        <v>32.529000000000003</v>
      </c>
      <c r="AK1379" s="3">
        <v>32.847999999999999</v>
      </c>
      <c r="AL1379" s="3">
        <v>33.198999999999998</v>
      </c>
      <c r="AM1379" s="3">
        <v>33.581000000000003</v>
      </c>
      <c r="AN1379" s="3">
        <v>33.959000000000003</v>
      </c>
      <c r="AO1379" s="3">
        <v>34.302</v>
      </c>
      <c r="AP1379" s="3">
        <v>34.697000000000003</v>
      </c>
      <c r="AQ1379" s="3">
        <v>35.098999999999997</v>
      </c>
      <c r="AR1379" s="3">
        <v>35.487000000000002</v>
      </c>
      <c r="AS1379" s="3">
        <v>35.804000000000002</v>
      </c>
      <c r="AT1379" s="3">
        <v>36.204999999999998</v>
      </c>
      <c r="AU1379" s="3">
        <v>36.656999999999996</v>
      </c>
      <c r="AV1379" s="3">
        <v>37.107999999999997</v>
      </c>
      <c r="AW1379" s="3">
        <v>37.466000000000001</v>
      </c>
      <c r="AX1379" s="3">
        <v>37.822000000000003</v>
      </c>
      <c r="AY1379" s="3">
        <v>38.176000000000002</v>
      </c>
      <c r="AZ1379" s="3">
        <v>38.529000000000003</v>
      </c>
      <c r="BA1379">
        <v>38.880000000000003</v>
      </c>
      <c r="BB1379">
        <v>2016</v>
      </c>
    </row>
    <row r="1380" spans="1:54" hidden="1" x14ac:dyDescent="0.2">
      <c r="A1380">
        <v>156</v>
      </c>
      <c r="B1380" t="s">
        <v>531</v>
      </c>
      <c r="C1380" t="s">
        <v>262</v>
      </c>
      <c r="D1380" t="s">
        <v>70</v>
      </c>
      <c r="E1380" t="s">
        <v>260</v>
      </c>
      <c r="F1380" t="s">
        <v>259</v>
      </c>
      <c r="G1380" t="s">
        <v>225</v>
      </c>
      <c r="H1380" t="s">
        <v>222</v>
      </c>
      <c r="I1380" t="s">
        <v>939</v>
      </c>
      <c r="J1380" s="3">
        <v>119.116</v>
      </c>
      <c r="K1380" s="3">
        <v>143.43700000000001</v>
      </c>
      <c r="L1380" s="3">
        <v>153.33500000000001</v>
      </c>
      <c r="M1380" s="3">
        <v>164.19399999999999</v>
      </c>
      <c r="N1380" s="3">
        <v>179.339</v>
      </c>
      <c r="O1380" s="3">
        <v>193.56899999999999</v>
      </c>
      <c r="P1380" s="3">
        <v>207.94200000000001</v>
      </c>
      <c r="Q1380" s="3">
        <v>227.90700000000001</v>
      </c>
      <c r="R1380" s="3">
        <v>252.33</v>
      </c>
      <c r="S1380" s="3">
        <v>272.226</v>
      </c>
      <c r="T1380" s="3">
        <v>293.35500000000002</v>
      </c>
      <c r="U1380" s="3">
        <v>302.31099999999998</v>
      </c>
      <c r="V1380" s="3">
        <v>311.13900000000001</v>
      </c>
      <c r="W1380" s="3">
        <v>317.80900000000003</v>
      </c>
      <c r="X1380" s="3">
        <v>333.233</v>
      </c>
      <c r="Y1380" s="3">
        <v>351.31799999999998</v>
      </c>
      <c r="Z1380" s="3">
        <v>368.10300000000001</v>
      </c>
      <c r="AA1380" s="3">
        <v>394.53100000000001</v>
      </c>
      <c r="AB1380" s="3">
        <v>409.59699999999998</v>
      </c>
      <c r="AC1380" s="3">
        <v>437.73200000000003</v>
      </c>
      <c r="AD1380" s="3">
        <v>477.79300000000001</v>
      </c>
      <c r="AE1380" s="3">
        <v>476.49200000000002</v>
      </c>
      <c r="AF1380" s="3">
        <v>479.387</v>
      </c>
      <c r="AG1380" s="3">
        <v>503.76499999999999</v>
      </c>
      <c r="AH1380" s="3">
        <v>532.98800000000006</v>
      </c>
      <c r="AI1380" s="3">
        <v>569.68399999999997</v>
      </c>
      <c r="AJ1380" s="3">
        <v>605.95100000000002</v>
      </c>
      <c r="AK1380" s="3">
        <v>636.40800000000002</v>
      </c>
      <c r="AL1380" s="3">
        <v>645.58000000000004</v>
      </c>
      <c r="AM1380" s="3">
        <v>621.29600000000005</v>
      </c>
      <c r="AN1380" s="3">
        <v>638.53599999999994</v>
      </c>
      <c r="AO1380" s="3">
        <v>678.87199999999996</v>
      </c>
      <c r="AP1380" s="3">
        <v>701.67600000000004</v>
      </c>
      <c r="AQ1380" s="3">
        <v>731.71900000000005</v>
      </c>
      <c r="AR1380" s="3">
        <v>768.93499999999995</v>
      </c>
      <c r="AS1380" s="3">
        <v>793.17200000000003</v>
      </c>
      <c r="AT1380" s="3">
        <v>805.70799999999997</v>
      </c>
      <c r="AU1380" s="3">
        <v>843.12400000000002</v>
      </c>
      <c r="AV1380" s="3">
        <v>881.70500000000004</v>
      </c>
      <c r="AW1380" s="3">
        <v>919.50099999999998</v>
      </c>
      <c r="AX1380" s="3">
        <v>956.42100000000005</v>
      </c>
      <c r="AY1380" s="3">
        <v>993.15099999999995</v>
      </c>
      <c r="AZ1380" s="3">
        <v>1029.2850000000001</v>
      </c>
      <c r="BA1380">
        <v>1067.7349999999999</v>
      </c>
      <c r="BB1380">
        <v>2016</v>
      </c>
    </row>
    <row r="1381" spans="1:54" hidden="1" x14ac:dyDescent="0.2">
      <c r="A1381">
        <v>156</v>
      </c>
      <c r="B1381" t="s">
        <v>531</v>
      </c>
      <c r="C1381" t="s">
        <v>261</v>
      </c>
      <c r="D1381" t="s">
        <v>70</v>
      </c>
      <c r="E1381" t="s">
        <v>260</v>
      </c>
      <c r="F1381" t="s">
        <v>259</v>
      </c>
      <c r="G1381" t="s">
        <v>217</v>
      </c>
      <c r="I1381" t="s">
        <v>258</v>
      </c>
      <c r="J1381" s="3">
        <v>37.040999999999997</v>
      </c>
      <c r="K1381" s="3">
        <v>39.070999999999998</v>
      </c>
      <c r="L1381" s="3">
        <v>39.645000000000003</v>
      </c>
      <c r="M1381" s="3">
        <v>39.122999999999998</v>
      </c>
      <c r="N1381" s="3">
        <v>38.966000000000001</v>
      </c>
      <c r="O1381" s="3">
        <v>38.863</v>
      </c>
      <c r="P1381" s="3">
        <v>39.65</v>
      </c>
      <c r="Q1381" s="3">
        <v>39.848999999999997</v>
      </c>
      <c r="R1381" s="3">
        <v>40.411999999999999</v>
      </c>
      <c r="S1381" s="3">
        <v>40.69</v>
      </c>
      <c r="T1381" s="3">
        <v>42.331000000000003</v>
      </c>
      <c r="U1381" s="3">
        <v>43.232999999999997</v>
      </c>
      <c r="V1381" s="3">
        <v>43.454000000000001</v>
      </c>
      <c r="W1381" s="3">
        <v>42.680999999999997</v>
      </c>
      <c r="X1381" s="3">
        <v>42.207999999999998</v>
      </c>
      <c r="Y1381" s="3">
        <v>42.38</v>
      </c>
      <c r="Z1381" s="3">
        <v>42.951000000000001</v>
      </c>
      <c r="AA1381" s="3">
        <v>43.648000000000003</v>
      </c>
      <c r="AB1381" s="3">
        <v>43.7</v>
      </c>
      <c r="AC1381" s="3">
        <v>43.579000000000001</v>
      </c>
      <c r="AD1381" s="3">
        <v>43.341999999999999</v>
      </c>
      <c r="AE1381" s="3">
        <v>41.779000000000003</v>
      </c>
      <c r="AF1381" s="3">
        <v>40.302999999999997</v>
      </c>
      <c r="AG1381" s="3">
        <v>40.290999999999997</v>
      </c>
      <c r="AH1381" s="3">
        <v>40.039000000000001</v>
      </c>
      <c r="AI1381" s="3">
        <v>40.203000000000003</v>
      </c>
      <c r="AJ1381" s="3">
        <v>40.607999999999997</v>
      </c>
      <c r="AK1381" s="3">
        <v>40.445</v>
      </c>
      <c r="AL1381" s="3">
        <v>39.057000000000002</v>
      </c>
      <c r="AM1381" s="3">
        <v>39.64</v>
      </c>
      <c r="AN1381" s="3">
        <v>38.417000000000002</v>
      </c>
      <c r="AO1381" s="3">
        <v>38.356000000000002</v>
      </c>
      <c r="AP1381" s="3">
        <v>38.494</v>
      </c>
      <c r="AQ1381" s="3">
        <v>38.561999999999998</v>
      </c>
      <c r="AR1381" s="3">
        <v>38.636000000000003</v>
      </c>
      <c r="AS1381" s="3">
        <v>39.76</v>
      </c>
      <c r="AT1381" s="3">
        <v>39.582999999999998</v>
      </c>
      <c r="AU1381" s="3">
        <v>39.317999999999998</v>
      </c>
      <c r="AV1381" s="3">
        <v>39.414000000000001</v>
      </c>
      <c r="AW1381" s="3">
        <v>39.512999999999998</v>
      </c>
      <c r="AX1381" s="3">
        <v>39.536000000000001</v>
      </c>
      <c r="AY1381" s="3">
        <v>39.536999999999999</v>
      </c>
      <c r="AZ1381" s="3">
        <v>39.520000000000003</v>
      </c>
      <c r="BA1381">
        <v>39.545000000000002</v>
      </c>
      <c r="BB1381">
        <v>2016</v>
      </c>
    </row>
    <row r="1382" spans="1:54" hidden="1" x14ac:dyDescent="0.2">
      <c r="A1382">
        <v>156</v>
      </c>
      <c r="B1382" t="s">
        <v>531</v>
      </c>
      <c r="C1382" t="s">
        <v>257</v>
      </c>
      <c r="D1382" t="s">
        <v>70</v>
      </c>
      <c r="E1382" t="s">
        <v>255</v>
      </c>
      <c r="F1382" t="s">
        <v>254</v>
      </c>
      <c r="G1382" t="s">
        <v>225</v>
      </c>
      <c r="H1382" t="s">
        <v>222</v>
      </c>
      <c r="I1382" t="s">
        <v>939</v>
      </c>
      <c r="J1382" s="3">
        <v>132.167</v>
      </c>
      <c r="K1382" s="3">
        <v>154.09100000000001</v>
      </c>
      <c r="L1382" s="3">
        <v>180.113</v>
      </c>
      <c r="M1382" s="3">
        <v>197.89099999999999</v>
      </c>
      <c r="N1382" s="3">
        <v>216.02</v>
      </c>
      <c r="O1382" s="3">
        <v>237.358</v>
      </c>
      <c r="P1382" s="3">
        <v>246.5</v>
      </c>
      <c r="Q1382" s="3">
        <v>260.90699999999998</v>
      </c>
      <c r="R1382" s="3">
        <v>280.60899999999998</v>
      </c>
      <c r="S1382" s="3">
        <v>303.91300000000001</v>
      </c>
      <c r="T1382" s="3">
        <v>334.46899999999999</v>
      </c>
      <c r="U1382" s="3">
        <v>360.97500000000002</v>
      </c>
      <c r="V1382" s="3">
        <v>377.22899999999998</v>
      </c>
      <c r="W1382" s="3">
        <v>384.55500000000001</v>
      </c>
      <c r="X1382" s="3">
        <v>388.16399999999999</v>
      </c>
      <c r="Y1382" s="3">
        <v>396.971</v>
      </c>
      <c r="Z1382" s="3">
        <v>394.35</v>
      </c>
      <c r="AA1382" s="3">
        <v>394.18</v>
      </c>
      <c r="AB1382" s="3">
        <v>408.255</v>
      </c>
      <c r="AC1382" s="3">
        <v>421.04500000000002</v>
      </c>
      <c r="AD1382" s="3">
        <v>448.596</v>
      </c>
      <c r="AE1382" s="3">
        <v>470.43200000000002</v>
      </c>
      <c r="AF1382" s="3">
        <v>482.17899999999997</v>
      </c>
      <c r="AG1382" s="3">
        <v>505.358</v>
      </c>
      <c r="AH1382" s="3">
        <v>522.73400000000004</v>
      </c>
      <c r="AI1382" s="3">
        <v>547.60500000000002</v>
      </c>
      <c r="AJ1382" s="3">
        <v>578.59900000000005</v>
      </c>
      <c r="AK1382" s="3">
        <v>607.70000000000005</v>
      </c>
      <c r="AL1382" s="3">
        <v>642.524</v>
      </c>
      <c r="AM1382" s="3">
        <v>682.28499999999997</v>
      </c>
      <c r="AN1382" s="3">
        <v>717.46600000000001</v>
      </c>
      <c r="AO1382" s="3">
        <v>737.57100000000003</v>
      </c>
      <c r="AP1382" s="3">
        <v>747.80399999999997</v>
      </c>
      <c r="AQ1382" s="3">
        <v>760.15200000000004</v>
      </c>
      <c r="AR1382" s="3">
        <v>765.452</v>
      </c>
      <c r="AS1382" s="3">
        <v>795.75900000000001</v>
      </c>
      <c r="AT1382" s="3">
        <v>828.03499999999997</v>
      </c>
      <c r="AU1382" s="3">
        <v>863.93299999999999</v>
      </c>
      <c r="AV1382" s="3">
        <v>900.41</v>
      </c>
      <c r="AW1382" s="3">
        <v>937.46600000000001</v>
      </c>
      <c r="AX1382" s="3">
        <v>973.51800000000003</v>
      </c>
      <c r="AY1382" s="3">
        <v>1010.2809999999999</v>
      </c>
      <c r="AZ1382" s="3">
        <v>1047.4570000000001</v>
      </c>
      <c r="BA1382">
        <v>1086.7049999999999</v>
      </c>
      <c r="BB1382">
        <v>2016</v>
      </c>
    </row>
    <row r="1383" spans="1:54" hidden="1" x14ac:dyDescent="0.2">
      <c r="A1383">
        <v>156</v>
      </c>
      <c r="B1383" t="s">
        <v>531</v>
      </c>
      <c r="C1383" t="s">
        <v>256</v>
      </c>
      <c r="D1383" t="s">
        <v>70</v>
      </c>
      <c r="E1383" t="s">
        <v>255</v>
      </c>
      <c r="F1383" t="s">
        <v>254</v>
      </c>
      <c r="G1383" t="s">
        <v>217</v>
      </c>
      <c r="I1383" t="s">
        <v>253</v>
      </c>
      <c r="J1383" s="3">
        <v>41.1</v>
      </c>
      <c r="K1383" s="3">
        <v>41.972999999999999</v>
      </c>
      <c r="L1383" s="3">
        <v>46.567999999999998</v>
      </c>
      <c r="M1383" s="3">
        <v>47.152000000000001</v>
      </c>
      <c r="N1383" s="3">
        <v>46.936</v>
      </c>
      <c r="O1383" s="3">
        <v>47.655000000000001</v>
      </c>
      <c r="P1383" s="3">
        <v>47.002000000000002</v>
      </c>
      <c r="Q1383" s="3">
        <v>45.619</v>
      </c>
      <c r="R1383" s="3">
        <v>44.941000000000003</v>
      </c>
      <c r="S1383" s="3">
        <v>45.426000000000002</v>
      </c>
      <c r="T1383" s="3">
        <v>48.264000000000003</v>
      </c>
      <c r="U1383" s="3">
        <v>51.622999999999998</v>
      </c>
      <c r="V1383" s="3">
        <v>52.683999999999997</v>
      </c>
      <c r="W1383" s="3">
        <v>51.645000000000003</v>
      </c>
      <c r="X1383" s="3">
        <v>49.164999999999999</v>
      </c>
      <c r="Y1383" s="3">
        <v>47.887</v>
      </c>
      <c r="Z1383" s="3">
        <v>46.014000000000003</v>
      </c>
      <c r="AA1383" s="3">
        <v>43.609000000000002</v>
      </c>
      <c r="AB1383" s="3">
        <v>43.557000000000002</v>
      </c>
      <c r="AC1383" s="3">
        <v>41.917999999999999</v>
      </c>
      <c r="AD1383" s="3">
        <v>40.692999999999998</v>
      </c>
      <c r="AE1383" s="3">
        <v>41.247999999999998</v>
      </c>
      <c r="AF1383" s="3">
        <v>40.537999999999997</v>
      </c>
      <c r="AG1383" s="3">
        <v>40.417999999999999</v>
      </c>
      <c r="AH1383" s="3">
        <v>39.268999999999998</v>
      </c>
      <c r="AI1383" s="3">
        <v>38.645000000000003</v>
      </c>
      <c r="AJ1383" s="3">
        <v>38.774999999999999</v>
      </c>
      <c r="AK1383" s="3">
        <v>38.619999999999997</v>
      </c>
      <c r="AL1383" s="3">
        <v>38.872</v>
      </c>
      <c r="AM1383" s="3">
        <v>43.530999999999999</v>
      </c>
      <c r="AN1383" s="3">
        <v>43.164999999999999</v>
      </c>
      <c r="AO1383" s="3">
        <v>41.673000000000002</v>
      </c>
      <c r="AP1383" s="3">
        <v>41.024999999999999</v>
      </c>
      <c r="AQ1383" s="3">
        <v>40.06</v>
      </c>
      <c r="AR1383" s="3">
        <v>38.460999999999999</v>
      </c>
      <c r="AS1383" s="3">
        <v>39.889000000000003</v>
      </c>
      <c r="AT1383" s="3">
        <v>40.68</v>
      </c>
      <c r="AU1383" s="3">
        <v>40.287999999999997</v>
      </c>
      <c r="AV1383" s="3">
        <v>40.25</v>
      </c>
      <c r="AW1383" s="3">
        <v>40.284999999999997</v>
      </c>
      <c r="AX1383" s="3">
        <v>40.243000000000002</v>
      </c>
      <c r="AY1383" s="3">
        <v>40.219000000000001</v>
      </c>
      <c r="AZ1383" s="3">
        <v>40.216999999999999</v>
      </c>
      <c r="BA1383">
        <v>40.247</v>
      </c>
      <c r="BB1383">
        <v>2016</v>
      </c>
    </row>
    <row r="1384" spans="1:54" hidden="1" x14ac:dyDescent="0.2">
      <c r="A1384">
        <v>156</v>
      </c>
      <c r="B1384" t="s">
        <v>531</v>
      </c>
      <c r="C1384" t="s">
        <v>252</v>
      </c>
      <c r="D1384" t="s">
        <v>70</v>
      </c>
      <c r="E1384" t="s">
        <v>250</v>
      </c>
      <c r="F1384" t="s">
        <v>249</v>
      </c>
      <c r="G1384" t="s">
        <v>225</v>
      </c>
      <c r="H1384" t="s">
        <v>222</v>
      </c>
      <c r="I1384" t="s">
        <v>939</v>
      </c>
      <c r="J1384" s="3">
        <v>-13.052</v>
      </c>
      <c r="K1384" s="3">
        <v>-10.654</v>
      </c>
      <c r="L1384" s="3">
        <v>-26.777999999999999</v>
      </c>
      <c r="M1384" s="3">
        <v>-33.697000000000003</v>
      </c>
      <c r="N1384" s="3">
        <v>-36.680999999999997</v>
      </c>
      <c r="O1384" s="3">
        <v>-43.789000000000001</v>
      </c>
      <c r="P1384" s="3">
        <v>-38.558</v>
      </c>
      <c r="Q1384" s="3">
        <v>-33</v>
      </c>
      <c r="R1384" s="3">
        <v>-28.279</v>
      </c>
      <c r="S1384" s="3">
        <v>-31.687000000000001</v>
      </c>
      <c r="T1384" s="3">
        <v>-41.113999999999997</v>
      </c>
      <c r="U1384" s="3">
        <v>-58.664000000000001</v>
      </c>
      <c r="V1384" s="3">
        <v>-66.09</v>
      </c>
      <c r="W1384" s="3">
        <v>-66.745999999999995</v>
      </c>
      <c r="X1384" s="3">
        <v>-54.930999999999997</v>
      </c>
      <c r="Y1384" s="3">
        <v>-45.652999999999999</v>
      </c>
      <c r="Z1384" s="3">
        <v>-26.247</v>
      </c>
      <c r="AA1384" s="3">
        <v>0.35099999999999998</v>
      </c>
      <c r="AB1384" s="3">
        <v>1.3420000000000001</v>
      </c>
      <c r="AC1384" s="3">
        <v>16.687000000000001</v>
      </c>
      <c r="AD1384" s="3">
        <v>29.196999999999999</v>
      </c>
      <c r="AE1384" s="3">
        <v>6.06</v>
      </c>
      <c r="AF1384" s="3">
        <v>-2.7919999999999998</v>
      </c>
      <c r="AG1384" s="3">
        <v>-1.593</v>
      </c>
      <c r="AH1384" s="3">
        <v>10.254</v>
      </c>
      <c r="AI1384" s="3">
        <v>22.079000000000001</v>
      </c>
      <c r="AJ1384" s="3">
        <v>27.352</v>
      </c>
      <c r="AK1384" s="3">
        <v>28.707999999999998</v>
      </c>
      <c r="AL1384" s="3">
        <v>3.056</v>
      </c>
      <c r="AM1384" s="3">
        <v>-60.988999999999997</v>
      </c>
      <c r="AN1384" s="3">
        <v>-78.930000000000007</v>
      </c>
      <c r="AO1384" s="3">
        <v>-58.698999999999998</v>
      </c>
      <c r="AP1384" s="3">
        <v>-46.128</v>
      </c>
      <c r="AQ1384" s="3">
        <v>-28.433</v>
      </c>
      <c r="AR1384" s="3">
        <v>3.4830000000000001</v>
      </c>
      <c r="AS1384" s="3">
        <v>-2.5870000000000002</v>
      </c>
      <c r="AT1384" s="3">
        <v>-22.327000000000002</v>
      </c>
      <c r="AU1384" s="3">
        <v>-20.809000000000001</v>
      </c>
      <c r="AV1384" s="3">
        <v>-18.704000000000001</v>
      </c>
      <c r="AW1384" s="3">
        <v>-17.963999999999999</v>
      </c>
      <c r="AX1384" s="3">
        <v>-17.097000000000001</v>
      </c>
      <c r="AY1384" s="3">
        <v>-17.129000000000001</v>
      </c>
      <c r="AZ1384" s="3">
        <v>-18.172000000000001</v>
      </c>
      <c r="BA1384">
        <v>-18.97</v>
      </c>
      <c r="BB1384">
        <v>2016</v>
      </c>
    </row>
    <row r="1385" spans="1:54" hidden="1" x14ac:dyDescent="0.2">
      <c r="A1385">
        <v>156</v>
      </c>
      <c r="B1385" t="s">
        <v>531</v>
      </c>
      <c r="C1385" t="s">
        <v>251</v>
      </c>
      <c r="D1385" t="s">
        <v>70</v>
      </c>
      <c r="E1385" t="s">
        <v>250</v>
      </c>
      <c r="F1385" t="s">
        <v>249</v>
      </c>
      <c r="G1385" t="s">
        <v>217</v>
      </c>
      <c r="I1385" t="s">
        <v>248</v>
      </c>
      <c r="J1385" s="3">
        <v>-4.0590000000000002</v>
      </c>
      <c r="K1385" s="3">
        <v>-2.9020000000000001</v>
      </c>
      <c r="L1385" s="3">
        <v>-6.923</v>
      </c>
      <c r="M1385" s="3">
        <v>-8.0289999999999999</v>
      </c>
      <c r="N1385" s="3">
        <v>-7.97</v>
      </c>
      <c r="O1385" s="3">
        <v>-8.7919999999999998</v>
      </c>
      <c r="P1385" s="3">
        <v>-7.3520000000000003</v>
      </c>
      <c r="Q1385" s="3">
        <v>-5.77</v>
      </c>
      <c r="R1385" s="3">
        <v>-4.5289999999999999</v>
      </c>
      <c r="S1385" s="3">
        <v>-4.7359999999999998</v>
      </c>
      <c r="T1385" s="3">
        <v>-5.9329999999999998</v>
      </c>
      <c r="U1385" s="3">
        <v>-8.39</v>
      </c>
      <c r="V1385" s="3">
        <v>-9.23</v>
      </c>
      <c r="W1385" s="3">
        <v>-8.9640000000000004</v>
      </c>
      <c r="X1385" s="3">
        <v>-6.9580000000000002</v>
      </c>
      <c r="Y1385" s="3">
        <v>-5.5069999999999997</v>
      </c>
      <c r="Z1385" s="3">
        <v>-3.0630000000000002</v>
      </c>
      <c r="AA1385" s="3">
        <v>3.9E-2</v>
      </c>
      <c r="AB1385" s="3">
        <v>0.14299999999999999</v>
      </c>
      <c r="AC1385" s="3">
        <v>1.661</v>
      </c>
      <c r="AD1385" s="3">
        <v>2.649</v>
      </c>
      <c r="AE1385" s="3">
        <v>0.53100000000000003</v>
      </c>
      <c r="AF1385" s="3">
        <v>-0.23499999999999999</v>
      </c>
      <c r="AG1385" s="3">
        <v>-0.127</v>
      </c>
      <c r="AH1385" s="3">
        <v>0.77</v>
      </c>
      <c r="AI1385" s="3">
        <v>1.5580000000000001</v>
      </c>
      <c r="AJ1385" s="3">
        <v>1.833</v>
      </c>
      <c r="AK1385" s="3">
        <v>1.8240000000000001</v>
      </c>
      <c r="AL1385" s="3">
        <v>0.185</v>
      </c>
      <c r="AM1385" s="3">
        <v>-3.891</v>
      </c>
      <c r="AN1385" s="3">
        <v>-4.7489999999999997</v>
      </c>
      <c r="AO1385" s="3">
        <v>-3.3159999999999998</v>
      </c>
      <c r="AP1385" s="3">
        <v>-2.5310000000000001</v>
      </c>
      <c r="AQ1385" s="3">
        <v>-1.498</v>
      </c>
      <c r="AR1385" s="3">
        <v>0.17499999999999999</v>
      </c>
      <c r="AS1385" s="3">
        <v>-0.13</v>
      </c>
      <c r="AT1385" s="3">
        <v>-1.097</v>
      </c>
      <c r="AU1385" s="3">
        <v>-0.97</v>
      </c>
      <c r="AV1385" s="3">
        <v>-0.83599999999999997</v>
      </c>
      <c r="AW1385" s="3">
        <v>-0.77200000000000002</v>
      </c>
      <c r="AX1385" s="3">
        <v>-0.70699999999999996</v>
      </c>
      <c r="AY1385" s="3">
        <v>-0.68200000000000005</v>
      </c>
      <c r="AZ1385" s="3">
        <v>-0.69799999999999995</v>
      </c>
      <c r="BA1385">
        <v>-0.70299999999999996</v>
      </c>
      <c r="BB1385">
        <v>2016</v>
      </c>
    </row>
    <row r="1386" spans="1:54" hidden="1" x14ac:dyDescent="0.2">
      <c r="A1386">
        <v>156</v>
      </c>
      <c r="B1386" t="s">
        <v>531</v>
      </c>
      <c r="C1386" t="s">
        <v>247</v>
      </c>
      <c r="D1386" t="s">
        <v>70</v>
      </c>
      <c r="E1386" t="s">
        <v>245</v>
      </c>
      <c r="F1386" t="s">
        <v>244</v>
      </c>
      <c r="G1386" t="s">
        <v>225</v>
      </c>
      <c r="H1386" t="s">
        <v>222</v>
      </c>
      <c r="I1386" t="s">
        <v>939</v>
      </c>
      <c r="J1386" s="3">
        <v>-15.904</v>
      </c>
      <c r="K1386" s="3">
        <v>-46.316000000000003</v>
      </c>
      <c r="L1386" s="3">
        <v>-17.989999999999998</v>
      </c>
      <c r="M1386" s="3">
        <v>-23.85</v>
      </c>
      <c r="N1386" s="3">
        <v>-32.64</v>
      </c>
      <c r="O1386" s="3">
        <v>-43.506999999999998</v>
      </c>
      <c r="P1386" s="3">
        <v>-36.695</v>
      </c>
      <c r="Q1386" s="3">
        <v>-35.094000000000001</v>
      </c>
      <c r="R1386" s="3">
        <v>-37.835999999999999</v>
      </c>
      <c r="S1386" s="3">
        <v>-44.118000000000002</v>
      </c>
      <c r="T1386" s="3">
        <v>-53.023000000000003</v>
      </c>
      <c r="U1386" s="3">
        <v>-53.429000000000002</v>
      </c>
      <c r="V1386" s="3">
        <v>-55.287999999999997</v>
      </c>
      <c r="W1386" s="3">
        <v>-58.185000000000002</v>
      </c>
      <c r="X1386" s="3">
        <v>-55.593000000000004</v>
      </c>
      <c r="Y1386" s="3">
        <v>-46.61</v>
      </c>
      <c r="Z1386" s="3">
        <v>-19.507999999999999</v>
      </c>
      <c r="AA1386" s="3">
        <v>3.9039999999999999</v>
      </c>
      <c r="AB1386" s="3">
        <v>3.742</v>
      </c>
      <c r="AC1386" s="3">
        <v>11.574999999999999</v>
      </c>
      <c r="AD1386" s="3">
        <v>14.456</v>
      </c>
      <c r="AE1386" s="3">
        <v>1.266</v>
      </c>
      <c r="AF1386" s="3">
        <v>-5.56</v>
      </c>
      <c r="AG1386" s="3">
        <v>2.2000000000000002</v>
      </c>
      <c r="AH1386" s="3">
        <v>10.613</v>
      </c>
      <c r="AI1386" s="3">
        <v>15.481</v>
      </c>
      <c r="AJ1386" s="3">
        <v>14.71</v>
      </c>
      <c r="AK1386" s="3">
        <v>12.127000000000001</v>
      </c>
      <c r="AL1386" s="3">
        <v>-10.06</v>
      </c>
      <c r="AM1386" s="3">
        <v>-34.247</v>
      </c>
      <c r="AN1386" s="3">
        <v>-64.671000000000006</v>
      </c>
      <c r="AO1386" s="3">
        <v>-57.066000000000003</v>
      </c>
      <c r="AP1386" s="3">
        <v>-44.411999999999999</v>
      </c>
      <c r="AQ1386" s="3">
        <v>-31.739000000000001</v>
      </c>
      <c r="AR1386" s="3">
        <v>-13.24</v>
      </c>
      <c r="AS1386" s="3">
        <v>-4.3</v>
      </c>
      <c r="AT1386" s="3">
        <v>-16.954999999999998</v>
      </c>
      <c r="AU1386" s="3">
        <v>-26.024999999999999</v>
      </c>
      <c r="AV1386" s="3">
        <v>-25.181000000000001</v>
      </c>
      <c r="AW1386" s="3">
        <v>-25.474</v>
      </c>
      <c r="AX1386" s="3">
        <v>-23.565000000000001</v>
      </c>
      <c r="AY1386" s="3">
        <v>-22.524999999999999</v>
      </c>
      <c r="AZ1386" s="3">
        <v>-21.038</v>
      </c>
      <c r="BA1386">
        <v>-19.515999999999998</v>
      </c>
      <c r="BB1386">
        <v>2016</v>
      </c>
    </row>
    <row r="1387" spans="1:54" hidden="1" x14ac:dyDescent="0.2">
      <c r="A1387">
        <v>156</v>
      </c>
      <c r="B1387" t="s">
        <v>531</v>
      </c>
      <c r="C1387" t="s">
        <v>246</v>
      </c>
      <c r="D1387" t="s">
        <v>70</v>
      </c>
      <c r="E1387" t="s">
        <v>245</v>
      </c>
      <c r="F1387" t="s">
        <v>244</v>
      </c>
      <c r="G1387" t="s">
        <v>243</v>
      </c>
      <c r="I1387" t="s">
        <v>362</v>
      </c>
      <c r="J1387" s="3">
        <v>-4.1680000000000001</v>
      </c>
      <c r="K1387" s="3">
        <v>-12.885999999999999</v>
      </c>
      <c r="L1387" s="3">
        <v>-4.49</v>
      </c>
      <c r="M1387" s="3">
        <v>-5.484</v>
      </c>
      <c r="N1387" s="3">
        <v>-7.032</v>
      </c>
      <c r="O1387" s="3">
        <v>-8.7810000000000006</v>
      </c>
      <c r="P1387" s="3">
        <v>-6.9610000000000003</v>
      </c>
      <c r="Q1387" s="3">
        <v>-6.1749999999999998</v>
      </c>
      <c r="R1387" s="3">
        <v>-6.2130000000000001</v>
      </c>
      <c r="S1387" s="3">
        <v>-6.7889999999999997</v>
      </c>
      <c r="T1387" s="3">
        <v>-7.782</v>
      </c>
      <c r="U1387" s="3">
        <v>-7.5090000000000003</v>
      </c>
      <c r="V1387" s="3">
        <v>-7.5289999999999999</v>
      </c>
      <c r="W1387" s="3">
        <v>-7.6749999999999998</v>
      </c>
      <c r="X1387" s="3">
        <v>-7.0620000000000003</v>
      </c>
      <c r="Y1387" s="3">
        <v>-5.633</v>
      </c>
      <c r="Z1387" s="3">
        <v>-2.2450000000000001</v>
      </c>
      <c r="AA1387" s="3">
        <v>0.42899999999999999</v>
      </c>
      <c r="AB1387" s="3">
        <v>0.39700000000000002</v>
      </c>
      <c r="AC1387" s="3">
        <v>1.1619999999999999</v>
      </c>
      <c r="AD1387" s="3">
        <v>1.3420000000000001</v>
      </c>
      <c r="AE1387" s="3">
        <v>0.112</v>
      </c>
      <c r="AF1387" s="3">
        <v>-0.47</v>
      </c>
      <c r="AG1387" s="3">
        <v>0.17499999999999999</v>
      </c>
      <c r="AH1387" s="3">
        <v>0.79700000000000004</v>
      </c>
      <c r="AI1387" s="3">
        <v>1.1020000000000001</v>
      </c>
      <c r="AJ1387" s="3">
        <v>1.0009999999999999</v>
      </c>
      <c r="AK1387" s="3">
        <v>0.78500000000000003</v>
      </c>
      <c r="AL1387" s="3">
        <v>-0.61699999999999999</v>
      </c>
      <c r="AM1387" s="3">
        <v>-2.1179999999999999</v>
      </c>
      <c r="AN1387" s="3">
        <v>-3.83</v>
      </c>
      <c r="AO1387" s="3">
        <v>-3.2210000000000001</v>
      </c>
      <c r="AP1387" s="3">
        <v>-2.4319999999999999</v>
      </c>
      <c r="AQ1387" s="3">
        <v>-1.679</v>
      </c>
      <c r="AR1387" s="3">
        <v>-0.67300000000000004</v>
      </c>
      <c r="AS1387" s="3">
        <v>-0.216</v>
      </c>
      <c r="AT1387" s="3">
        <v>-0.82899999999999996</v>
      </c>
      <c r="AU1387" s="3">
        <v>-1.2190000000000001</v>
      </c>
      <c r="AV1387" s="3">
        <v>-1.131</v>
      </c>
      <c r="AW1387" s="3">
        <v>-1.101</v>
      </c>
      <c r="AX1387" s="3">
        <v>-0.97899999999999998</v>
      </c>
      <c r="AY1387" s="3">
        <v>-0.9</v>
      </c>
      <c r="AZ1387" s="3">
        <v>-0.80900000000000005</v>
      </c>
      <c r="BA1387">
        <v>-0.72299999999999998</v>
      </c>
      <c r="BB1387">
        <v>2016</v>
      </c>
    </row>
    <row r="1388" spans="1:54" hidden="1" x14ac:dyDescent="0.2">
      <c r="A1388">
        <v>156</v>
      </c>
      <c r="B1388" t="s">
        <v>531</v>
      </c>
      <c r="C1388" t="s">
        <v>242</v>
      </c>
      <c r="D1388" t="s">
        <v>70</v>
      </c>
      <c r="E1388" t="s">
        <v>240</v>
      </c>
      <c r="F1388" t="s">
        <v>239</v>
      </c>
      <c r="G1388" t="s">
        <v>225</v>
      </c>
      <c r="H1388" t="s">
        <v>222</v>
      </c>
      <c r="I1388" t="s">
        <v>939</v>
      </c>
      <c r="J1388" s="3">
        <v>-8.6189999999999998</v>
      </c>
      <c r="K1388" s="3">
        <v>-8.1349999999999998</v>
      </c>
      <c r="L1388" s="3">
        <v>-20.356999999999999</v>
      </c>
      <c r="M1388" s="3">
        <v>-26.300999999999998</v>
      </c>
      <c r="N1388" s="3">
        <v>-25.934999999999999</v>
      </c>
      <c r="O1388" s="3">
        <v>-28.61</v>
      </c>
      <c r="P1388" s="3">
        <v>-18.266999999999999</v>
      </c>
      <c r="Q1388" s="3">
        <v>-9.5370000000000008</v>
      </c>
      <c r="R1388" s="3">
        <v>-2.6230000000000002</v>
      </c>
      <c r="S1388" s="3">
        <v>-1.4630000000000001</v>
      </c>
      <c r="T1388" s="3">
        <v>-5.9640000000000004</v>
      </c>
      <c r="U1388" s="3">
        <v>-22.221</v>
      </c>
      <c r="V1388" s="3">
        <v>-28.547000000000001</v>
      </c>
      <c r="W1388" s="3">
        <v>-27.835000000000001</v>
      </c>
      <c r="X1388" s="3">
        <v>-14.785</v>
      </c>
      <c r="Y1388" s="3">
        <v>0.70399999999999996</v>
      </c>
      <c r="Z1388" s="3">
        <v>18.405999999999999</v>
      </c>
      <c r="AA1388" s="3">
        <v>42.805999999999997</v>
      </c>
      <c r="AB1388" s="3">
        <v>45.125999999999998</v>
      </c>
      <c r="AC1388" s="3">
        <v>58.061999999999998</v>
      </c>
      <c r="AD1388" s="3">
        <v>62.588000000000001</v>
      </c>
      <c r="AE1388" s="3">
        <v>38.686999999999998</v>
      </c>
      <c r="AF1388" s="3">
        <v>26.928000000000001</v>
      </c>
      <c r="AG1388" s="3">
        <v>20.635999999999999</v>
      </c>
      <c r="AH1388" s="3">
        <v>30.167000000000002</v>
      </c>
      <c r="AI1388" s="3">
        <v>36.000999999999998</v>
      </c>
      <c r="AJ1388" s="3">
        <v>36.076999999999998</v>
      </c>
      <c r="AK1388" s="3">
        <v>37.359000000000002</v>
      </c>
      <c r="AL1388" s="3">
        <v>7.7140000000000004</v>
      </c>
      <c r="AM1388" s="3">
        <v>-43.621000000000002</v>
      </c>
      <c r="AN1388" s="3">
        <v>-64.978999999999999</v>
      </c>
      <c r="AO1388" s="3">
        <v>-47.914999999999999</v>
      </c>
      <c r="AP1388" s="3">
        <v>-33.283000000000001</v>
      </c>
      <c r="AQ1388" s="3">
        <v>-18.899999999999999</v>
      </c>
      <c r="AR1388" s="3">
        <v>8.9849999999999994</v>
      </c>
      <c r="AS1388" s="3">
        <v>10.347</v>
      </c>
      <c r="AT1388" s="3">
        <v>-8.4559999999999995</v>
      </c>
      <c r="AU1388" s="3">
        <v>-13.065</v>
      </c>
      <c r="AV1388" s="3">
        <v>-10.694000000000001</v>
      </c>
      <c r="AW1388" s="3">
        <v>-8.8030000000000008</v>
      </c>
      <c r="AX1388" s="3">
        <v>-6.4619999999999997</v>
      </c>
      <c r="AY1388" s="3">
        <v>-4.5659999999999998</v>
      </c>
      <c r="AZ1388" s="3">
        <v>-3.7810000000000001</v>
      </c>
      <c r="BA1388">
        <v>-2.5619999999999998</v>
      </c>
      <c r="BB1388">
        <v>2016</v>
      </c>
    </row>
    <row r="1389" spans="1:54" hidden="1" x14ac:dyDescent="0.2">
      <c r="A1389">
        <v>156</v>
      </c>
      <c r="B1389" t="s">
        <v>531</v>
      </c>
      <c r="C1389" t="s">
        <v>241</v>
      </c>
      <c r="D1389" t="s">
        <v>70</v>
      </c>
      <c r="E1389" t="s">
        <v>240</v>
      </c>
      <c r="F1389" t="s">
        <v>239</v>
      </c>
      <c r="G1389" t="s">
        <v>217</v>
      </c>
      <c r="I1389" t="s">
        <v>238</v>
      </c>
      <c r="J1389" s="3">
        <v>-2.68</v>
      </c>
      <c r="K1389" s="3">
        <v>-2.2160000000000002</v>
      </c>
      <c r="L1389" s="3">
        <v>-5.2629999999999999</v>
      </c>
      <c r="M1389" s="3">
        <v>-6.2670000000000003</v>
      </c>
      <c r="N1389" s="3">
        <v>-5.6349999999999998</v>
      </c>
      <c r="O1389" s="3">
        <v>-5.7439999999999998</v>
      </c>
      <c r="P1389" s="3">
        <v>-3.4830000000000001</v>
      </c>
      <c r="Q1389" s="3">
        <v>-1.6679999999999999</v>
      </c>
      <c r="R1389" s="3">
        <v>-0.42</v>
      </c>
      <c r="S1389" s="3">
        <v>-0.219</v>
      </c>
      <c r="T1389" s="3">
        <v>-0.86099999999999999</v>
      </c>
      <c r="U1389" s="3">
        <v>-3.1779999999999999</v>
      </c>
      <c r="V1389" s="3">
        <v>-3.9870000000000001</v>
      </c>
      <c r="W1389" s="3">
        <v>-3.738</v>
      </c>
      <c r="X1389" s="3">
        <v>-1.873</v>
      </c>
      <c r="Y1389" s="3">
        <v>8.5000000000000006E-2</v>
      </c>
      <c r="Z1389" s="3">
        <v>2.1480000000000001</v>
      </c>
      <c r="AA1389" s="3">
        <v>4.7359999999999998</v>
      </c>
      <c r="AB1389" s="3">
        <v>4.8140000000000001</v>
      </c>
      <c r="AC1389" s="3">
        <v>5.78</v>
      </c>
      <c r="AD1389" s="3">
        <v>5.6779999999999999</v>
      </c>
      <c r="AE1389" s="3">
        <v>3.3919999999999999</v>
      </c>
      <c r="AF1389" s="3">
        <v>2.2639999999999998</v>
      </c>
      <c r="AG1389" s="3">
        <v>1.65</v>
      </c>
      <c r="AH1389" s="3">
        <v>2.266</v>
      </c>
      <c r="AI1389" s="3">
        <v>2.5409999999999999</v>
      </c>
      <c r="AJ1389" s="3">
        <v>2.4180000000000001</v>
      </c>
      <c r="AK1389" s="3">
        <v>2.3740000000000001</v>
      </c>
      <c r="AL1389" s="3">
        <v>0.46700000000000003</v>
      </c>
      <c r="AM1389" s="3">
        <v>-2.7829999999999999</v>
      </c>
      <c r="AN1389" s="3">
        <v>-3.9089999999999998</v>
      </c>
      <c r="AO1389" s="3">
        <v>-2.7069999999999999</v>
      </c>
      <c r="AP1389" s="3">
        <v>-1.8260000000000001</v>
      </c>
      <c r="AQ1389" s="3">
        <v>-0.996</v>
      </c>
      <c r="AR1389" s="3">
        <v>0.45100000000000001</v>
      </c>
      <c r="AS1389" s="3">
        <v>0.51900000000000002</v>
      </c>
      <c r="AT1389" s="3">
        <v>-0.41499999999999998</v>
      </c>
      <c r="AU1389" s="3">
        <v>-0.60899999999999999</v>
      </c>
      <c r="AV1389" s="3">
        <v>-0.47799999999999998</v>
      </c>
      <c r="AW1389" s="3">
        <v>-0.378</v>
      </c>
      <c r="AX1389" s="3">
        <v>-0.26700000000000002</v>
      </c>
      <c r="AY1389" s="3">
        <v>-0.182</v>
      </c>
      <c r="AZ1389" s="3">
        <v>-0.14499999999999999</v>
      </c>
      <c r="BA1389">
        <v>-9.5000000000000001E-2</v>
      </c>
      <c r="BB1389">
        <v>2016</v>
      </c>
    </row>
    <row r="1390" spans="1:54" hidden="1" x14ac:dyDescent="0.2">
      <c r="A1390">
        <v>156</v>
      </c>
      <c r="B1390" t="s">
        <v>531</v>
      </c>
      <c r="C1390" t="s">
        <v>237</v>
      </c>
      <c r="D1390" t="s">
        <v>70</v>
      </c>
      <c r="E1390" t="s">
        <v>235</v>
      </c>
      <c r="F1390" t="s">
        <v>234</v>
      </c>
      <c r="G1390" t="s">
        <v>225</v>
      </c>
      <c r="H1390" t="s">
        <v>222</v>
      </c>
      <c r="I1390" t="s">
        <v>939</v>
      </c>
      <c r="J1390" s="3">
        <v>45.8</v>
      </c>
      <c r="K1390" s="3">
        <v>48.972999999999999</v>
      </c>
      <c r="L1390" s="3">
        <v>73.194000000000003</v>
      </c>
      <c r="M1390" s="3">
        <v>105.97</v>
      </c>
      <c r="N1390" s="3">
        <v>133.99299999999999</v>
      </c>
      <c r="O1390" s="3">
        <v>172.71600000000001</v>
      </c>
      <c r="P1390" s="3">
        <v>204.57599999999999</v>
      </c>
      <c r="Q1390" s="3">
        <v>220.98</v>
      </c>
      <c r="R1390" s="3">
        <v>235.53</v>
      </c>
      <c r="S1390" s="3">
        <v>272.25700000000001</v>
      </c>
      <c r="T1390" s="3">
        <v>299.35000000000002</v>
      </c>
      <c r="U1390" s="3">
        <v>348.93400000000003</v>
      </c>
      <c r="V1390" s="3">
        <v>417.30799999999999</v>
      </c>
      <c r="W1390" s="3">
        <v>470.03300000000002</v>
      </c>
      <c r="X1390" s="3">
        <v>523.81500000000005</v>
      </c>
      <c r="Y1390" s="3">
        <v>561.86800000000005</v>
      </c>
      <c r="Z1390" s="3">
        <v>578.26199999999994</v>
      </c>
      <c r="AA1390" s="3">
        <v>573.77499999999998</v>
      </c>
      <c r="AB1390" s="3">
        <v>556.30600000000004</v>
      </c>
      <c r="AC1390" s="3">
        <v>527.91099999999994</v>
      </c>
      <c r="AD1390" s="3">
        <v>483.846</v>
      </c>
      <c r="AE1390" s="3">
        <v>472.714</v>
      </c>
      <c r="AF1390" s="3">
        <v>467.00599999999997</v>
      </c>
      <c r="AG1390" s="3">
        <v>461.702</v>
      </c>
      <c r="AH1390" s="3">
        <v>431.125</v>
      </c>
      <c r="AI1390" s="3">
        <v>402.21</v>
      </c>
      <c r="AJ1390" s="3">
        <v>380.858</v>
      </c>
      <c r="AK1390" s="3">
        <v>347.29399999999998</v>
      </c>
      <c r="AL1390" s="3">
        <v>304.95600000000002</v>
      </c>
      <c r="AM1390" s="3">
        <v>381.71499999999997</v>
      </c>
      <c r="AN1390" s="3">
        <v>445.19799999999998</v>
      </c>
      <c r="AO1390" s="3">
        <v>480.40800000000002</v>
      </c>
      <c r="AP1390" s="3">
        <v>515.24199999999996</v>
      </c>
      <c r="AQ1390" s="3">
        <v>555.41</v>
      </c>
      <c r="AR1390" s="3">
        <v>557.26900000000001</v>
      </c>
      <c r="AS1390" s="3">
        <v>552.51099999999997</v>
      </c>
      <c r="AT1390" s="3">
        <v>580.01599999999996</v>
      </c>
      <c r="AU1390" s="3">
        <v>595.99199999999996</v>
      </c>
      <c r="AV1390" s="3">
        <v>613.93399999999997</v>
      </c>
      <c r="AW1390" s="3">
        <v>618.26900000000001</v>
      </c>
      <c r="AX1390" s="3">
        <v>621.43399999999997</v>
      </c>
      <c r="AY1390" s="3">
        <v>624.50800000000004</v>
      </c>
      <c r="AZ1390" s="3">
        <v>628.67100000000005</v>
      </c>
      <c r="BA1390">
        <v>633.17200000000003</v>
      </c>
      <c r="BB1390">
        <v>2016</v>
      </c>
    </row>
    <row r="1391" spans="1:54" hidden="1" x14ac:dyDescent="0.2">
      <c r="A1391">
        <v>156</v>
      </c>
      <c r="B1391" t="s">
        <v>531</v>
      </c>
      <c r="C1391" t="s">
        <v>236</v>
      </c>
      <c r="D1391" t="s">
        <v>70</v>
      </c>
      <c r="E1391" t="s">
        <v>235</v>
      </c>
      <c r="F1391" t="s">
        <v>234</v>
      </c>
      <c r="G1391" t="s">
        <v>217</v>
      </c>
      <c r="I1391" t="s">
        <v>354</v>
      </c>
      <c r="J1391" s="3">
        <v>14.242000000000001</v>
      </c>
      <c r="K1391" s="3">
        <v>13.34</v>
      </c>
      <c r="L1391" s="3">
        <v>18.923999999999999</v>
      </c>
      <c r="M1391" s="3">
        <v>25.25</v>
      </c>
      <c r="N1391" s="3">
        <v>29.113</v>
      </c>
      <c r="O1391" s="3">
        <v>34.677</v>
      </c>
      <c r="P1391" s="3">
        <v>39.008000000000003</v>
      </c>
      <c r="Q1391" s="3">
        <v>38.637999999999998</v>
      </c>
      <c r="R1391" s="3">
        <v>37.720999999999997</v>
      </c>
      <c r="S1391" s="3">
        <v>40.695</v>
      </c>
      <c r="T1391" s="3">
        <v>43.195999999999998</v>
      </c>
      <c r="U1391" s="3">
        <v>49.901000000000003</v>
      </c>
      <c r="V1391" s="3">
        <v>58.281999999999996</v>
      </c>
      <c r="W1391" s="3">
        <v>63.125</v>
      </c>
      <c r="X1391" s="3">
        <v>66.346999999999994</v>
      </c>
      <c r="Y1391" s="3">
        <v>67.778999999999996</v>
      </c>
      <c r="Z1391" s="3">
        <v>67.472999999999999</v>
      </c>
      <c r="AA1391" s="3">
        <v>63.478000000000002</v>
      </c>
      <c r="AB1391" s="3">
        <v>59.351999999999997</v>
      </c>
      <c r="AC1391" s="3">
        <v>52.557000000000002</v>
      </c>
      <c r="AD1391" s="3">
        <v>43.890999999999998</v>
      </c>
      <c r="AE1391" s="3">
        <v>41.448</v>
      </c>
      <c r="AF1391" s="3">
        <v>39.262</v>
      </c>
      <c r="AG1391" s="3">
        <v>36.927</v>
      </c>
      <c r="AH1391" s="3">
        <v>32.387</v>
      </c>
      <c r="AI1391" s="3">
        <v>28.384</v>
      </c>
      <c r="AJ1391" s="3">
        <v>25.523</v>
      </c>
      <c r="AK1391" s="3">
        <v>22.071000000000002</v>
      </c>
      <c r="AL1391" s="3">
        <v>18.449000000000002</v>
      </c>
      <c r="AM1391" s="3">
        <v>24.353999999999999</v>
      </c>
      <c r="AN1391" s="3">
        <v>26.785</v>
      </c>
      <c r="AO1391" s="3">
        <v>27.143000000000001</v>
      </c>
      <c r="AP1391" s="3">
        <v>28.265999999999998</v>
      </c>
      <c r="AQ1391" s="3">
        <v>29.27</v>
      </c>
      <c r="AR1391" s="3">
        <v>28.001000000000001</v>
      </c>
      <c r="AS1391" s="3">
        <v>27.696000000000002</v>
      </c>
      <c r="AT1391" s="3">
        <v>28.495000000000001</v>
      </c>
      <c r="AU1391" s="3">
        <v>27.792999999999999</v>
      </c>
      <c r="AV1391" s="3">
        <v>27.443999999999999</v>
      </c>
      <c r="AW1391" s="3">
        <v>26.568999999999999</v>
      </c>
      <c r="AX1391" s="3">
        <v>25.689</v>
      </c>
      <c r="AY1391" s="3">
        <v>24.861999999999998</v>
      </c>
      <c r="AZ1391" s="3">
        <v>24.138000000000002</v>
      </c>
      <c r="BA1391">
        <v>23.45</v>
      </c>
      <c r="BB1391">
        <v>2016</v>
      </c>
    </row>
    <row r="1392" spans="1:54" hidden="1" x14ac:dyDescent="0.2">
      <c r="A1392">
        <v>156</v>
      </c>
      <c r="B1392" t="s">
        <v>531</v>
      </c>
      <c r="C1392" t="s">
        <v>233</v>
      </c>
      <c r="D1392" t="s">
        <v>70</v>
      </c>
      <c r="E1392" t="s">
        <v>231</v>
      </c>
      <c r="F1392" t="s">
        <v>230</v>
      </c>
      <c r="G1392" t="s">
        <v>225</v>
      </c>
      <c r="H1392" t="s">
        <v>222</v>
      </c>
      <c r="I1392" t="s">
        <v>939</v>
      </c>
      <c r="J1392" s="3">
        <v>144.94</v>
      </c>
      <c r="K1392" s="3">
        <v>170.923</v>
      </c>
      <c r="L1392" s="3">
        <v>202.12799999999999</v>
      </c>
      <c r="M1392" s="3">
        <v>242.73599999999999</v>
      </c>
      <c r="N1392" s="3">
        <v>280.13299999999998</v>
      </c>
      <c r="O1392" s="3">
        <v>328.142</v>
      </c>
      <c r="P1392" s="3">
        <v>367.64699999999999</v>
      </c>
      <c r="Q1392" s="3">
        <v>403.48</v>
      </c>
      <c r="R1392" s="3">
        <v>440.30099999999999</v>
      </c>
      <c r="S1392" s="3">
        <v>480.08699999999999</v>
      </c>
      <c r="T1392" s="3">
        <v>516.50099999999998</v>
      </c>
      <c r="U1392" s="3">
        <v>570.14400000000001</v>
      </c>
      <c r="V1392" s="3">
        <v>638.56799999999998</v>
      </c>
      <c r="W1392" s="3">
        <v>707.67</v>
      </c>
      <c r="X1392" s="3">
        <v>772.01800000000003</v>
      </c>
      <c r="Y1392" s="3">
        <v>832.32100000000003</v>
      </c>
      <c r="Z1392" s="3">
        <v>861.93100000000004</v>
      </c>
      <c r="AA1392" s="3">
        <v>864.05100000000004</v>
      </c>
      <c r="AB1392" s="3">
        <v>877.43899999999996</v>
      </c>
      <c r="AC1392" s="3">
        <v>896.70899999999995</v>
      </c>
      <c r="AD1392" s="3">
        <v>889.68600000000004</v>
      </c>
      <c r="AE1392" s="3">
        <v>932.36800000000005</v>
      </c>
      <c r="AF1392" s="3">
        <v>950.22900000000004</v>
      </c>
      <c r="AG1392" s="3">
        <v>952.50099999999998</v>
      </c>
      <c r="AH1392" s="3">
        <v>960.24900000000002</v>
      </c>
      <c r="AI1392" s="3">
        <v>1004.217</v>
      </c>
      <c r="AJ1392" s="3">
        <v>1046.423</v>
      </c>
      <c r="AK1392" s="3">
        <v>1051.8130000000001</v>
      </c>
      <c r="AL1392" s="3">
        <v>1121.249</v>
      </c>
      <c r="AM1392" s="3">
        <v>1242.6590000000001</v>
      </c>
      <c r="AN1392" s="3">
        <v>1347.942</v>
      </c>
      <c r="AO1392" s="3">
        <v>1442.7239999999999</v>
      </c>
      <c r="AP1392" s="3">
        <v>1546.4690000000001</v>
      </c>
      <c r="AQ1392" s="3">
        <v>1627.877</v>
      </c>
      <c r="AR1392" s="3">
        <v>1690.8630000000001</v>
      </c>
      <c r="AS1392" s="3">
        <v>1806.337</v>
      </c>
      <c r="AT1392" s="3">
        <v>1855.2929999999999</v>
      </c>
      <c r="AU1392" s="3">
        <v>1923.27</v>
      </c>
      <c r="AV1392" s="3">
        <v>1936.3</v>
      </c>
      <c r="AW1392" s="3">
        <v>1950.3</v>
      </c>
      <c r="AX1392" s="3">
        <v>1963.4</v>
      </c>
      <c r="AY1392" s="3">
        <v>1976.5</v>
      </c>
      <c r="AZ1392" s="3">
        <v>1990.2</v>
      </c>
      <c r="BA1392">
        <v>2005</v>
      </c>
      <c r="BB1392">
        <v>2016</v>
      </c>
    </row>
    <row r="1393" spans="1:54" hidden="1" x14ac:dyDescent="0.2">
      <c r="A1393">
        <v>156</v>
      </c>
      <c r="B1393" t="s">
        <v>531</v>
      </c>
      <c r="C1393" t="s">
        <v>232</v>
      </c>
      <c r="D1393" t="s">
        <v>70</v>
      </c>
      <c r="E1393" t="s">
        <v>231</v>
      </c>
      <c r="F1393" t="s">
        <v>230</v>
      </c>
      <c r="G1393" t="s">
        <v>217</v>
      </c>
      <c r="I1393" t="s">
        <v>229</v>
      </c>
      <c r="J1393" s="3">
        <v>45.072000000000003</v>
      </c>
      <c r="K1393" s="3">
        <v>46.558</v>
      </c>
      <c r="L1393" s="3">
        <v>52.26</v>
      </c>
      <c r="M1393" s="3">
        <v>57.837000000000003</v>
      </c>
      <c r="N1393" s="3">
        <v>60.866</v>
      </c>
      <c r="O1393" s="3">
        <v>65.882000000000005</v>
      </c>
      <c r="P1393" s="3">
        <v>70.100999999999999</v>
      </c>
      <c r="Q1393" s="3">
        <v>70.548000000000002</v>
      </c>
      <c r="R1393" s="3">
        <v>70.516000000000005</v>
      </c>
      <c r="S1393" s="3">
        <v>71.759</v>
      </c>
      <c r="T1393" s="3">
        <v>74.531000000000006</v>
      </c>
      <c r="U1393" s="3">
        <v>81.536000000000001</v>
      </c>
      <c r="V1393" s="3">
        <v>89.183000000000007</v>
      </c>
      <c r="W1393" s="3">
        <v>95.039000000000001</v>
      </c>
      <c r="X1393" s="3">
        <v>97.784999999999997</v>
      </c>
      <c r="Y1393" s="3">
        <v>100.404</v>
      </c>
      <c r="Z1393" s="3">
        <v>100.57299999999999</v>
      </c>
      <c r="AA1393" s="3">
        <v>95.590999999999994</v>
      </c>
      <c r="AB1393" s="3">
        <v>93.614000000000004</v>
      </c>
      <c r="AC1393" s="3">
        <v>89.272999999999996</v>
      </c>
      <c r="AD1393" s="3">
        <v>80.706000000000003</v>
      </c>
      <c r="AE1393" s="3">
        <v>81.75</v>
      </c>
      <c r="AF1393" s="3">
        <v>79.888000000000005</v>
      </c>
      <c r="AG1393" s="3">
        <v>76.180999999999997</v>
      </c>
      <c r="AH1393" s="3">
        <v>72.135000000000005</v>
      </c>
      <c r="AI1393" s="3">
        <v>70.867999999999995</v>
      </c>
      <c r="AJ1393" s="3">
        <v>70.126000000000005</v>
      </c>
      <c r="AK1393" s="3">
        <v>66.843999999999994</v>
      </c>
      <c r="AL1393" s="3">
        <v>67.834000000000003</v>
      </c>
      <c r="AM1393" s="3">
        <v>79.283000000000001</v>
      </c>
      <c r="AN1393" s="3">
        <v>81.096999999999994</v>
      </c>
      <c r="AO1393" s="3">
        <v>81.513000000000005</v>
      </c>
      <c r="AP1393" s="3">
        <v>84.84</v>
      </c>
      <c r="AQ1393" s="3">
        <v>85.789000000000001</v>
      </c>
      <c r="AR1393" s="3">
        <v>84.96</v>
      </c>
      <c r="AS1393" s="3">
        <v>90.546999999999997</v>
      </c>
      <c r="AT1393" s="3">
        <v>91.147000000000006</v>
      </c>
      <c r="AU1393" s="3">
        <v>89.688000000000002</v>
      </c>
      <c r="AV1393" s="3">
        <v>86.557000000000002</v>
      </c>
      <c r="AW1393" s="3">
        <v>83.81</v>
      </c>
      <c r="AX1393" s="3">
        <v>81.162000000000006</v>
      </c>
      <c r="AY1393" s="3">
        <v>78.683999999999997</v>
      </c>
      <c r="AZ1393" s="3">
        <v>76.414000000000001</v>
      </c>
      <c r="BA1393">
        <v>74.257000000000005</v>
      </c>
      <c r="BB1393">
        <v>2016</v>
      </c>
    </row>
    <row r="1394" spans="1:54" hidden="1" x14ac:dyDescent="0.2">
      <c r="A1394">
        <v>156</v>
      </c>
      <c r="B1394" t="s">
        <v>531</v>
      </c>
      <c r="C1394" t="s">
        <v>228</v>
      </c>
      <c r="D1394" t="s">
        <v>70</v>
      </c>
      <c r="E1394" t="s">
        <v>227</v>
      </c>
      <c r="F1394" t="s">
        <v>226</v>
      </c>
      <c r="G1394" t="s">
        <v>225</v>
      </c>
      <c r="H1394" t="s">
        <v>222</v>
      </c>
      <c r="I1394" t="s">
        <v>939</v>
      </c>
      <c r="J1394" s="3">
        <v>321.57600000000002</v>
      </c>
      <c r="K1394" s="3">
        <v>367.12099999999998</v>
      </c>
      <c r="L1394" s="3">
        <v>386.77300000000002</v>
      </c>
      <c r="M1394" s="3">
        <v>419.69099999999997</v>
      </c>
      <c r="N1394" s="3">
        <v>460.24299999999999</v>
      </c>
      <c r="O1394" s="3">
        <v>498.07499999999999</v>
      </c>
      <c r="P1394" s="3">
        <v>524.45000000000005</v>
      </c>
      <c r="Q1394" s="3">
        <v>571.92600000000004</v>
      </c>
      <c r="R1394" s="3">
        <v>624.40099999999995</v>
      </c>
      <c r="S1394" s="3">
        <v>669.02599999999995</v>
      </c>
      <c r="T1394" s="3">
        <v>692.99699999999996</v>
      </c>
      <c r="U1394" s="3">
        <v>699.25300000000004</v>
      </c>
      <c r="V1394" s="3">
        <v>716.01900000000001</v>
      </c>
      <c r="W1394" s="3">
        <v>744.60799999999995</v>
      </c>
      <c r="X1394" s="3">
        <v>789.50699999999995</v>
      </c>
      <c r="Y1394" s="3">
        <v>828.97299999999996</v>
      </c>
      <c r="Z1394" s="3">
        <v>857.02300000000002</v>
      </c>
      <c r="AA1394" s="3">
        <v>903.90200000000004</v>
      </c>
      <c r="AB1394" s="3">
        <v>937.29499999999996</v>
      </c>
      <c r="AC1394" s="3">
        <v>1004.456</v>
      </c>
      <c r="AD1394" s="3">
        <v>1102.3800000000001</v>
      </c>
      <c r="AE1394" s="3">
        <v>1140.5050000000001</v>
      </c>
      <c r="AF1394" s="3">
        <v>1189.452</v>
      </c>
      <c r="AG1394" s="3">
        <v>1250.3150000000001</v>
      </c>
      <c r="AH1394" s="3">
        <v>1331.1780000000001</v>
      </c>
      <c r="AI1394" s="3">
        <v>1417.028</v>
      </c>
      <c r="AJ1394" s="3">
        <v>1492.2070000000001</v>
      </c>
      <c r="AK1394" s="3">
        <v>1573.5319999999999</v>
      </c>
      <c r="AL1394" s="3">
        <v>1652.923</v>
      </c>
      <c r="AM1394" s="3">
        <v>1567.365</v>
      </c>
      <c r="AN1394" s="3">
        <v>1662.13</v>
      </c>
      <c r="AO1394" s="3">
        <v>1769.921</v>
      </c>
      <c r="AP1394" s="3">
        <v>1822.808</v>
      </c>
      <c r="AQ1394" s="3">
        <v>1897.5309999999999</v>
      </c>
      <c r="AR1394" s="3">
        <v>1990.183</v>
      </c>
      <c r="AS1394" s="3">
        <v>1994.9110000000001</v>
      </c>
      <c r="AT1394" s="3">
        <v>2035.5060000000001</v>
      </c>
      <c r="AU1394" s="3">
        <v>2144.395</v>
      </c>
      <c r="AV1394" s="3">
        <v>2237.0309999999999</v>
      </c>
      <c r="AW1394" s="3">
        <v>2327.0619999999999</v>
      </c>
      <c r="AX1394" s="3">
        <v>2419.1019999999999</v>
      </c>
      <c r="AY1394" s="3">
        <v>2511.944</v>
      </c>
      <c r="AZ1394" s="3">
        <v>2604.4859999999999</v>
      </c>
      <c r="BA1394">
        <v>2700.0650000000001</v>
      </c>
      <c r="BB1394">
        <v>2016</v>
      </c>
    </row>
    <row r="1395" spans="1:54" hidden="1" x14ac:dyDescent="0.2">
      <c r="A1395">
        <v>156</v>
      </c>
      <c r="B1395" t="s">
        <v>531</v>
      </c>
      <c r="C1395" t="s">
        <v>224</v>
      </c>
      <c r="D1395" t="s">
        <v>70</v>
      </c>
      <c r="E1395" t="s">
        <v>219</v>
      </c>
      <c r="F1395" t="s">
        <v>218</v>
      </c>
      <c r="G1395" t="s">
        <v>223</v>
      </c>
      <c r="H1395" t="s">
        <v>222</v>
      </c>
      <c r="I1395" t="s">
        <v>940</v>
      </c>
      <c r="J1395" s="3">
        <v>-6.0880000000000001</v>
      </c>
      <c r="K1395" s="3">
        <v>-12.534000000000001</v>
      </c>
      <c r="L1395" s="3">
        <v>1.8460000000000001</v>
      </c>
      <c r="M1395" s="3">
        <v>-2.5209999999999999</v>
      </c>
      <c r="N1395" s="3">
        <v>-1.2989999999999999</v>
      </c>
      <c r="O1395" s="3">
        <v>-5.8390000000000004</v>
      </c>
      <c r="P1395" s="3">
        <v>-11.359</v>
      </c>
      <c r="Q1395" s="3">
        <v>-13.71</v>
      </c>
      <c r="R1395" s="3">
        <v>-15.358000000000001</v>
      </c>
      <c r="S1395" s="3">
        <v>-22.247</v>
      </c>
      <c r="T1395" s="3">
        <v>-20.324000000000002</v>
      </c>
      <c r="U1395" s="3">
        <v>-22.9</v>
      </c>
      <c r="V1395" s="3">
        <v>-21.539000000000001</v>
      </c>
      <c r="W1395" s="3">
        <v>-22.303999999999998</v>
      </c>
      <c r="X1395" s="3">
        <v>-13.868</v>
      </c>
      <c r="Y1395" s="3">
        <v>-5.1769999999999996</v>
      </c>
      <c r="Z1395" s="3">
        <v>2.4239999999999999</v>
      </c>
      <c r="AA1395" s="3">
        <v>-8.9849999999999994</v>
      </c>
      <c r="AB1395" s="3">
        <v>-8.8209999999999997</v>
      </c>
      <c r="AC1395" s="3">
        <v>0.81</v>
      </c>
      <c r="AD1395" s="3">
        <v>18.587</v>
      </c>
      <c r="AE1395" s="3">
        <v>15.688000000000001</v>
      </c>
      <c r="AF1395" s="3">
        <v>12.518000000000001</v>
      </c>
      <c r="AG1395" s="3">
        <v>10.19</v>
      </c>
      <c r="AH1395" s="3">
        <v>23.228999999999999</v>
      </c>
      <c r="AI1395" s="3">
        <v>21.597999999999999</v>
      </c>
      <c r="AJ1395" s="3">
        <v>17.968</v>
      </c>
      <c r="AK1395" s="3">
        <v>11.109</v>
      </c>
      <c r="AL1395" s="3">
        <v>1.5289999999999999</v>
      </c>
      <c r="AM1395" s="3">
        <v>-40.408999999999999</v>
      </c>
      <c r="AN1395" s="3">
        <v>-58.243000000000002</v>
      </c>
      <c r="AO1395" s="3">
        <v>-49.6</v>
      </c>
      <c r="AP1395" s="3">
        <v>-65.733000000000004</v>
      </c>
      <c r="AQ1395" s="3">
        <v>-59.351999999999997</v>
      </c>
      <c r="AR1395" s="3">
        <v>-43.195999999999998</v>
      </c>
      <c r="AS1395" s="3">
        <v>-55.918999999999997</v>
      </c>
      <c r="AT1395" s="3">
        <v>-49.322000000000003</v>
      </c>
      <c r="AU1395" s="3">
        <v>-49.261000000000003</v>
      </c>
      <c r="AV1395" s="3">
        <v>-57.290999999999997</v>
      </c>
      <c r="AW1395" s="3">
        <v>-48.603999999999999</v>
      </c>
      <c r="AX1395" s="3">
        <v>-41.423000000000002</v>
      </c>
      <c r="AY1395" s="3">
        <v>-38.844000000000001</v>
      </c>
      <c r="AZ1395" s="3">
        <v>-39.61</v>
      </c>
      <c r="BA1395">
        <v>-42.058</v>
      </c>
      <c r="BB1395">
        <v>2016</v>
      </c>
    </row>
    <row r="1396" spans="1:54" hidden="1" x14ac:dyDescent="0.2">
      <c r="A1396">
        <v>156</v>
      </c>
      <c r="B1396" t="s">
        <v>531</v>
      </c>
      <c r="C1396" t="s">
        <v>220</v>
      </c>
      <c r="D1396" t="s">
        <v>70</v>
      </c>
      <c r="E1396" t="s">
        <v>219</v>
      </c>
      <c r="F1396" t="s">
        <v>218</v>
      </c>
      <c r="G1396" t="s">
        <v>217</v>
      </c>
      <c r="I1396" t="s">
        <v>216</v>
      </c>
      <c r="J1396" s="3">
        <v>-2.214</v>
      </c>
      <c r="K1396" s="3">
        <v>-4.093</v>
      </c>
      <c r="L1396" s="3">
        <v>0.58899999999999997</v>
      </c>
      <c r="M1396" s="3">
        <v>-0.74</v>
      </c>
      <c r="N1396" s="3">
        <v>-0.36499999999999999</v>
      </c>
      <c r="O1396" s="3">
        <v>-1.601</v>
      </c>
      <c r="P1396" s="3">
        <v>-3.0089999999999999</v>
      </c>
      <c r="Q1396" s="3">
        <v>-3.1789999999999998</v>
      </c>
      <c r="R1396" s="3">
        <v>-3.0270000000000001</v>
      </c>
      <c r="S1396" s="3">
        <v>-3.9369999999999998</v>
      </c>
      <c r="T1396" s="3">
        <v>-3.4220000000000002</v>
      </c>
      <c r="U1396" s="3">
        <v>-3.7519999999999998</v>
      </c>
      <c r="V1396" s="3">
        <v>-3.6360000000000001</v>
      </c>
      <c r="W1396" s="3">
        <v>-3.8639999999999999</v>
      </c>
      <c r="X1396" s="3">
        <v>-2.399</v>
      </c>
      <c r="Y1396" s="3">
        <v>-0.85699999999999998</v>
      </c>
      <c r="Z1396" s="3">
        <v>0.38600000000000001</v>
      </c>
      <c r="AA1396" s="3">
        <v>-1.3759999999999999</v>
      </c>
      <c r="AB1396" s="3">
        <v>-1.3959999999999999</v>
      </c>
      <c r="AC1396" s="3">
        <v>0.12</v>
      </c>
      <c r="AD1396" s="3">
        <v>2.504</v>
      </c>
      <c r="AE1396" s="3">
        <v>2.13</v>
      </c>
      <c r="AF1396" s="3">
        <v>1.6519999999999999</v>
      </c>
      <c r="AG1396" s="3">
        <v>1.1419999999999999</v>
      </c>
      <c r="AH1396" s="3">
        <v>2.27</v>
      </c>
      <c r="AI1396" s="3">
        <v>1.847</v>
      </c>
      <c r="AJ1396" s="3">
        <v>1.3660000000000001</v>
      </c>
      <c r="AK1396" s="3">
        <v>0.75800000000000001</v>
      </c>
      <c r="AL1396" s="3">
        <v>9.9000000000000005E-2</v>
      </c>
      <c r="AM1396" s="3">
        <v>-2.9470000000000001</v>
      </c>
      <c r="AN1396" s="3">
        <v>-3.61</v>
      </c>
      <c r="AO1396" s="3">
        <v>-2.7730000000000001</v>
      </c>
      <c r="AP1396" s="3">
        <v>-3.6030000000000002</v>
      </c>
      <c r="AQ1396" s="3">
        <v>-3.2210000000000001</v>
      </c>
      <c r="AR1396" s="3">
        <v>-2.4009999999999998</v>
      </c>
      <c r="AS1396" s="3">
        <v>-3.585</v>
      </c>
      <c r="AT1396" s="3">
        <v>-3.2120000000000002</v>
      </c>
      <c r="AU1396" s="3">
        <v>-2.9809999999999999</v>
      </c>
      <c r="AV1396" s="3">
        <v>-3.1850000000000001</v>
      </c>
      <c r="AW1396" s="3">
        <v>-2.5470000000000002</v>
      </c>
      <c r="AX1396" s="3">
        <v>-2.0409999999999999</v>
      </c>
      <c r="AY1396" s="3">
        <v>-1.802</v>
      </c>
      <c r="AZ1396" s="3">
        <v>-1.728</v>
      </c>
      <c r="BA1396">
        <v>-1.728</v>
      </c>
      <c r="BB1396">
        <v>2016</v>
      </c>
    </row>
    <row r="1397" spans="1:54" x14ac:dyDescent="0.2">
      <c r="A1397">
        <v>626</v>
      </c>
      <c r="B1397" t="s">
        <v>530</v>
      </c>
      <c r="C1397" t="s">
        <v>352</v>
      </c>
      <c r="D1397" t="s">
        <v>86</v>
      </c>
      <c r="E1397" t="s">
        <v>349</v>
      </c>
      <c r="F1397" t="s">
        <v>351</v>
      </c>
      <c r="G1397" t="s">
        <v>225</v>
      </c>
      <c r="H1397" t="s">
        <v>222</v>
      </c>
      <c r="I1397" t="s">
        <v>941</v>
      </c>
      <c r="J1397" s="3">
        <v>454.875</v>
      </c>
      <c r="K1397" s="3">
        <v>513.80100000000004</v>
      </c>
      <c r="L1397" s="3">
        <v>495.44900000000001</v>
      </c>
      <c r="M1397" s="3">
        <v>465.58800000000002</v>
      </c>
      <c r="N1397" s="3">
        <v>511.73700000000002</v>
      </c>
      <c r="O1397" s="3">
        <v>530.84</v>
      </c>
      <c r="P1397" s="3">
        <v>569.02200000000005</v>
      </c>
      <c r="Q1397" s="3">
        <v>569.02200000000005</v>
      </c>
      <c r="R1397" s="3">
        <v>578.79600000000005</v>
      </c>
      <c r="S1397" s="3">
        <v>609.86400000000003</v>
      </c>
      <c r="T1397" s="3">
        <v>596.93399999999997</v>
      </c>
      <c r="U1397" s="3">
        <v>601.08199999999999</v>
      </c>
      <c r="V1397" s="3">
        <v>591.07100000000003</v>
      </c>
      <c r="W1397" s="3">
        <v>591.48</v>
      </c>
      <c r="X1397" s="3">
        <v>652.85900000000004</v>
      </c>
      <c r="Y1397" s="3">
        <v>680.65499999999997</v>
      </c>
      <c r="Z1397" s="3">
        <v>627.66200000000003</v>
      </c>
      <c r="AA1397" s="3">
        <v>675.95600000000002</v>
      </c>
      <c r="AB1397" s="3">
        <v>701.26199999999994</v>
      </c>
      <c r="AC1397" s="3">
        <v>727.36</v>
      </c>
      <c r="AD1397" s="3">
        <v>715.21400000000006</v>
      </c>
      <c r="AE1397" s="3">
        <v>718.048</v>
      </c>
      <c r="AF1397" s="3">
        <v>719.97400000000005</v>
      </c>
      <c r="AG1397" s="3">
        <v>670.77300000000002</v>
      </c>
      <c r="AH1397" s="3">
        <v>688.42700000000002</v>
      </c>
      <c r="AI1397" s="3">
        <v>705.41499999999996</v>
      </c>
      <c r="AJ1397" s="3">
        <v>739.072</v>
      </c>
      <c r="AK1397" s="3">
        <v>773.125</v>
      </c>
      <c r="AL1397" s="3">
        <v>789.00599999999997</v>
      </c>
      <c r="AM1397" s="3">
        <v>802.49199999999996</v>
      </c>
      <c r="AN1397" s="3">
        <v>826.94100000000003</v>
      </c>
      <c r="AO1397" s="3">
        <v>854.23599999999999</v>
      </c>
      <c r="AP1397" s="3">
        <v>889.36900000000003</v>
      </c>
      <c r="AQ1397" s="3">
        <v>562.971</v>
      </c>
      <c r="AR1397" s="3">
        <v>568.82600000000002</v>
      </c>
      <c r="AS1397" s="3">
        <v>596.12900000000002</v>
      </c>
      <c r="AT1397" s="3">
        <v>623.14099999999996</v>
      </c>
      <c r="AU1397" s="3">
        <v>648.23299999999995</v>
      </c>
      <c r="AV1397" s="3">
        <v>673.923</v>
      </c>
      <c r="AW1397" s="3">
        <v>701.04899999999998</v>
      </c>
      <c r="AX1397" s="3">
        <v>728.87099999999998</v>
      </c>
      <c r="AY1397" s="3">
        <v>757.87300000000005</v>
      </c>
      <c r="AZ1397" s="3">
        <v>788.13599999999997</v>
      </c>
      <c r="BA1397">
        <v>819.60500000000002</v>
      </c>
      <c r="BB1397">
        <v>2012</v>
      </c>
    </row>
    <row r="1398" spans="1:54" hidden="1" x14ac:dyDescent="0.2">
      <c r="A1398">
        <v>626</v>
      </c>
      <c r="B1398" t="s">
        <v>530</v>
      </c>
      <c r="C1398" t="s">
        <v>350</v>
      </c>
      <c r="D1398" t="s">
        <v>86</v>
      </c>
      <c r="E1398" t="s">
        <v>349</v>
      </c>
      <c r="F1398" t="s">
        <v>348</v>
      </c>
      <c r="G1398" t="s">
        <v>275</v>
      </c>
      <c r="I1398" t="s">
        <v>347</v>
      </c>
      <c r="J1398" s="3">
        <v>-2.9950000000000001</v>
      </c>
      <c r="K1398" s="3">
        <v>12.954000000000001</v>
      </c>
      <c r="L1398" s="3">
        <v>-3.5720000000000001</v>
      </c>
      <c r="M1398" s="3">
        <v>-6.0270000000000001</v>
      </c>
      <c r="N1398" s="3">
        <v>9.9120000000000008</v>
      </c>
      <c r="O1398" s="3">
        <v>3.7330000000000001</v>
      </c>
      <c r="P1398" s="3">
        <v>7.1929999999999996</v>
      </c>
      <c r="Q1398" s="3">
        <v>0</v>
      </c>
      <c r="R1398" s="3">
        <v>1.718</v>
      </c>
      <c r="S1398" s="3">
        <v>5.3680000000000003</v>
      </c>
      <c r="T1398" s="3">
        <v>-2.12</v>
      </c>
      <c r="U1398" s="3">
        <v>0.69499999999999995</v>
      </c>
      <c r="V1398" s="3">
        <v>-1.665</v>
      </c>
      <c r="W1398" s="3">
        <v>6.9000000000000006E-2</v>
      </c>
      <c r="X1398" s="3">
        <v>10.377000000000001</v>
      </c>
      <c r="Y1398" s="3">
        <v>4.258</v>
      </c>
      <c r="Z1398" s="3">
        <v>-7.7859999999999996</v>
      </c>
      <c r="AA1398" s="3">
        <v>7.694</v>
      </c>
      <c r="AB1398" s="3">
        <v>3.7440000000000002</v>
      </c>
      <c r="AC1398" s="3">
        <v>3.722</v>
      </c>
      <c r="AD1398" s="3">
        <v>-1.67</v>
      </c>
      <c r="AE1398" s="3">
        <v>0.39600000000000002</v>
      </c>
      <c r="AF1398" s="3">
        <v>0.26800000000000002</v>
      </c>
      <c r="AG1398" s="3">
        <v>-6.8339999999999996</v>
      </c>
      <c r="AH1398" s="3">
        <v>2.6320000000000001</v>
      </c>
      <c r="AI1398" s="3">
        <v>2.468</v>
      </c>
      <c r="AJ1398" s="3">
        <v>4.7709999999999999</v>
      </c>
      <c r="AK1398" s="3">
        <v>4.6079999999999997</v>
      </c>
      <c r="AL1398" s="3">
        <v>2.0539999999999998</v>
      </c>
      <c r="AM1398" s="3">
        <v>1.7090000000000001</v>
      </c>
      <c r="AN1398" s="3">
        <v>3.0470000000000002</v>
      </c>
      <c r="AO1398" s="3">
        <v>3.3010000000000002</v>
      </c>
      <c r="AP1398" s="3">
        <v>4.1130000000000004</v>
      </c>
      <c r="AQ1398" s="3">
        <v>-36.700000000000003</v>
      </c>
      <c r="AR1398" s="3">
        <v>1.04</v>
      </c>
      <c r="AS1398" s="3">
        <v>4.8</v>
      </c>
      <c r="AT1398" s="3">
        <v>4.5309999999999997</v>
      </c>
      <c r="AU1398" s="3">
        <v>4.0270000000000001</v>
      </c>
      <c r="AV1398" s="3">
        <v>3.9630000000000001</v>
      </c>
      <c r="AW1398" s="3">
        <v>4.0250000000000004</v>
      </c>
      <c r="AX1398" s="3">
        <v>3.9689999999999999</v>
      </c>
      <c r="AY1398" s="3">
        <v>3.9790000000000001</v>
      </c>
      <c r="AZ1398" s="3">
        <v>3.9929999999999999</v>
      </c>
      <c r="BA1398">
        <v>3.9929999999999999</v>
      </c>
      <c r="BB1398">
        <v>2012</v>
      </c>
    </row>
    <row r="1399" spans="1:54" hidden="1" x14ac:dyDescent="0.2">
      <c r="A1399">
        <v>626</v>
      </c>
      <c r="B1399" t="s">
        <v>530</v>
      </c>
      <c r="C1399" t="s">
        <v>346</v>
      </c>
      <c r="D1399" t="s">
        <v>86</v>
      </c>
      <c r="E1399" t="s">
        <v>342</v>
      </c>
      <c r="F1399" t="s">
        <v>345</v>
      </c>
      <c r="G1399" t="s">
        <v>225</v>
      </c>
      <c r="H1399" t="s">
        <v>222</v>
      </c>
      <c r="I1399" t="s">
        <v>941</v>
      </c>
      <c r="J1399" s="3">
        <v>168.4</v>
      </c>
      <c r="K1399" s="3">
        <v>218.1</v>
      </c>
      <c r="L1399" s="3">
        <v>240.4</v>
      </c>
      <c r="M1399" s="3">
        <v>253.9</v>
      </c>
      <c r="N1399" s="3">
        <v>278.7</v>
      </c>
      <c r="O1399" s="3">
        <v>379.9</v>
      </c>
      <c r="P1399" s="3">
        <v>386.04199999999997</v>
      </c>
      <c r="Q1399" s="3">
        <v>362.24299999999999</v>
      </c>
      <c r="R1399" s="3">
        <v>380.16899999999998</v>
      </c>
      <c r="S1399" s="3">
        <v>402.88400000000001</v>
      </c>
      <c r="T1399" s="3">
        <v>404.99599999999998</v>
      </c>
      <c r="U1399" s="3">
        <v>396.16800000000001</v>
      </c>
      <c r="V1399" s="3">
        <v>377.85700000000003</v>
      </c>
      <c r="W1399" s="3">
        <v>366.245</v>
      </c>
      <c r="X1399" s="3">
        <v>473.61900000000003</v>
      </c>
      <c r="Y1399" s="3">
        <v>560.03700000000003</v>
      </c>
      <c r="Z1399" s="3">
        <v>516.64700000000005</v>
      </c>
      <c r="AA1399" s="3">
        <v>566.03599999999994</v>
      </c>
      <c r="AB1399" s="3">
        <v>606.4</v>
      </c>
      <c r="AC1399" s="3">
        <v>638.66700000000003</v>
      </c>
      <c r="AD1399" s="3">
        <v>628.22400000000005</v>
      </c>
      <c r="AE1399" s="3">
        <v>657.803</v>
      </c>
      <c r="AF1399" s="3">
        <v>671.26400000000001</v>
      </c>
      <c r="AG1399" s="3">
        <v>645.11099999999999</v>
      </c>
      <c r="AH1399" s="3">
        <v>663.98</v>
      </c>
      <c r="AI1399" s="3">
        <v>705.41499999999996</v>
      </c>
      <c r="AJ1399" s="3">
        <v>763.71299999999997</v>
      </c>
      <c r="AK1399" s="3">
        <v>813.58699999999999</v>
      </c>
      <c r="AL1399" s="3">
        <v>889.06</v>
      </c>
      <c r="AM1399" s="3">
        <v>935.74699999999996</v>
      </c>
      <c r="AN1399" s="3">
        <v>983.62800000000004</v>
      </c>
      <c r="AO1399" s="3">
        <v>1036.029</v>
      </c>
      <c r="AP1399" s="3">
        <v>1107.694</v>
      </c>
      <c r="AQ1399" s="3">
        <v>750.23199999999997</v>
      </c>
      <c r="AR1399" s="3">
        <v>841.93899999999996</v>
      </c>
      <c r="AS1399" s="3">
        <v>936.72400000000005</v>
      </c>
      <c r="AT1399" s="3">
        <v>1040.8920000000001</v>
      </c>
      <c r="AU1399" s="3">
        <v>1121.0119999999999</v>
      </c>
      <c r="AV1399" s="3">
        <v>1206.866</v>
      </c>
      <c r="AW1399" s="3">
        <v>1295.636</v>
      </c>
      <c r="AX1399" s="3">
        <v>1388.3019999999999</v>
      </c>
      <c r="AY1399" s="3">
        <v>1486.6990000000001</v>
      </c>
      <c r="AZ1399" s="3">
        <v>1591.222</v>
      </c>
      <c r="BA1399">
        <v>1702.9359999999999</v>
      </c>
      <c r="BB1399">
        <v>2012</v>
      </c>
    </row>
    <row r="1400" spans="1:54" hidden="1" x14ac:dyDescent="0.2">
      <c r="A1400">
        <v>626</v>
      </c>
      <c r="B1400" t="s">
        <v>530</v>
      </c>
      <c r="C1400" t="s">
        <v>344</v>
      </c>
      <c r="D1400" t="s">
        <v>86</v>
      </c>
      <c r="E1400" t="s">
        <v>342</v>
      </c>
      <c r="F1400" t="s">
        <v>343</v>
      </c>
      <c r="G1400" t="s">
        <v>223</v>
      </c>
      <c r="H1400" t="s">
        <v>222</v>
      </c>
      <c r="I1400" t="s">
        <v>310</v>
      </c>
      <c r="J1400" s="3">
        <v>0.71399999999999997</v>
      </c>
      <c r="K1400" s="3">
        <v>0.74299999999999999</v>
      </c>
      <c r="L1400" s="3">
        <v>0.71899999999999997</v>
      </c>
      <c r="M1400" s="3">
        <v>0.69</v>
      </c>
      <c r="N1400" s="3">
        <v>0.67</v>
      </c>
      <c r="O1400" s="3">
        <v>0.88300000000000001</v>
      </c>
      <c r="P1400" s="3">
        <v>1.1579999999999999</v>
      </c>
      <c r="Q1400" s="3">
        <v>1.2749999999999999</v>
      </c>
      <c r="R1400" s="3">
        <v>1.3720000000000001</v>
      </c>
      <c r="S1400" s="3">
        <v>1.3540000000000001</v>
      </c>
      <c r="T1400" s="3">
        <v>1.5720000000000001</v>
      </c>
      <c r="U1400" s="3">
        <v>1.498</v>
      </c>
      <c r="V1400" s="3">
        <v>1.494</v>
      </c>
      <c r="W1400" s="3">
        <v>1.3089999999999999</v>
      </c>
      <c r="X1400" s="3">
        <v>0.85799999999999998</v>
      </c>
      <c r="Y1400" s="3">
        <v>1.117</v>
      </c>
      <c r="Z1400" s="3">
        <v>1</v>
      </c>
      <c r="AA1400" s="3">
        <v>0.97899999999999998</v>
      </c>
      <c r="AB1400" s="3">
        <v>1.036</v>
      </c>
      <c r="AC1400" s="3">
        <v>1.0389999999999999</v>
      </c>
      <c r="AD1400" s="3">
        <v>0.88500000000000001</v>
      </c>
      <c r="AE1400" s="3">
        <v>0.89700000000000002</v>
      </c>
      <c r="AF1400" s="3">
        <v>0.96299999999999997</v>
      </c>
      <c r="AG1400" s="3">
        <v>1.1100000000000001</v>
      </c>
      <c r="AH1400" s="3">
        <v>1.2569999999999999</v>
      </c>
      <c r="AI1400" s="3">
        <v>1.337</v>
      </c>
      <c r="AJ1400" s="3">
        <v>1.4610000000000001</v>
      </c>
      <c r="AK1400" s="3">
        <v>1.698</v>
      </c>
      <c r="AL1400" s="3">
        <v>1.9850000000000001</v>
      </c>
      <c r="AM1400" s="3">
        <v>1.982</v>
      </c>
      <c r="AN1400" s="3">
        <v>1.986</v>
      </c>
      <c r="AO1400" s="3">
        <v>2.1960000000000002</v>
      </c>
      <c r="AP1400" s="3">
        <v>2.1709999999999998</v>
      </c>
      <c r="AQ1400" s="3">
        <v>1.5189999999999999</v>
      </c>
      <c r="AR1400" s="3">
        <v>1.706</v>
      </c>
      <c r="AS1400" s="3">
        <v>1.585</v>
      </c>
      <c r="AT1400" s="3">
        <v>1.756</v>
      </c>
      <c r="AU1400" s="3">
        <v>1.9279999999999999</v>
      </c>
      <c r="AV1400" s="3">
        <v>2.1640000000000001</v>
      </c>
      <c r="AW1400" s="3">
        <v>2.3340000000000001</v>
      </c>
      <c r="AX1400" s="3">
        <v>2.5049999999999999</v>
      </c>
      <c r="AY1400" s="3">
        <v>2.673</v>
      </c>
      <c r="AZ1400" s="3">
        <v>2.8490000000000002</v>
      </c>
      <c r="BA1400">
        <v>3.1150000000000002</v>
      </c>
      <c r="BB1400">
        <v>2012</v>
      </c>
    </row>
    <row r="1401" spans="1:54" hidden="1" x14ac:dyDescent="0.2">
      <c r="A1401">
        <v>626</v>
      </c>
      <c r="B1401" t="s">
        <v>530</v>
      </c>
      <c r="C1401" t="s">
        <v>213</v>
      </c>
      <c r="D1401" t="s">
        <v>86</v>
      </c>
      <c r="E1401" t="s">
        <v>342</v>
      </c>
      <c r="F1401" s="3" t="s">
        <v>341</v>
      </c>
      <c r="G1401" t="s">
        <v>323</v>
      </c>
      <c r="H1401" t="s">
        <v>222</v>
      </c>
      <c r="I1401" t="s">
        <v>310</v>
      </c>
      <c r="J1401">
        <v>0.92600000000000005</v>
      </c>
      <c r="K1401">
        <v>1.1439999999999999</v>
      </c>
      <c r="L1401">
        <v>1.171</v>
      </c>
      <c r="M1401">
        <v>1.1439999999999999</v>
      </c>
      <c r="N1401">
        <v>1.302</v>
      </c>
      <c r="O1401">
        <v>1.3939999999999999</v>
      </c>
      <c r="P1401">
        <v>1.5249999999999999</v>
      </c>
      <c r="Q1401">
        <v>1.5629999999999999</v>
      </c>
      <c r="R1401">
        <v>1.6459999999999999</v>
      </c>
      <c r="S1401">
        <v>1.802</v>
      </c>
      <c r="T1401">
        <v>1.829</v>
      </c>
      <c r="U1401">
        <v>1.903</v>
      </c>
      <c r="V1401">
        <v>1.9139999999999999</v>
      </c>
      <c r="W1401">
        <v>1.9610000000000001</v>
      </c>
      <c r="X1401">
        <v>2.21</v>
      </c>
      <c r="Y1401">
        <v>2.3519999999999999</v>
      </c>
      <c r="Z1401">
        <v>2.2090000000000001</v>
      </c>
      <c r="AA1401">
        <v>2.419</v>
      </c>
      <c r="AB1401">
        <v>2.5369999999999999</v>
      </c>
      <c r="AC1401">
        <v>2.6720000000000002</v>
      </c>
      <c r="AD1401">
        <v>2.6869999999999998</v>
      </c>
      <c r="AE1401">
        <v>2.7589999999999999</v>
      </c>
      <c r="AF1401">
        <v>2.8090000000000002</v>
      </c>
      <c r="AG1401">
        <v>2.669</v>
      </c>
      <c r="AH1401">
        <v>2.8149999999999999</v>
      </c>
      <c r="AI1401">
        <v>2.9769999999999999</v>
      </c>
      <c r="AJ1401">
        <v>3.2149999999999999</v>
      </c>
      <c r="AK1401">
        <v>3.4529999999999998</v>
      </c>
      <c r="AL1401">
        <v>3.593</v>
      </c>
      <c r="AM1401">
        <v>3.6819999999999999</v>
      </c>
      <c r="AN1401">
        <v>3.8410000000000002</v>
      </c>
      <c r="AO1401">
        <v>4.0490000000000004</v>
      </c>
      <c r="AP1401">
        <v>4.2930000000000001</v>
      </c>
      <c r="AQ1401">
        <v>2.762</v>
      </c>
      <c r="AR1401">
        <v>2.84</v>
      </c>
      <c r="AS1401">
        <v>3.0089999999999999</v>
      </c>
      <c r="AT1401">
        <v>3.1850000000000001</v>
      </c>
      <c r="AU1401">
        <v>3.3730000000000002</v>
      </c>
      <c r="AV1401">
        <v>3.5870000000000002</v>
      </c>
      <c r="AW1401">
        <v>3.8119999999999998</v>
      </c>
      <c r="AX1401">
        <v>4.0410000000000004</v>
      </c>
      <c r="AY1401">
        <v>4.282</v>
      </c>
      <c r="AZ1401">
        <v>4.53</v>
      </c>
      <c r="BA1401">
        <v>4.7919999999999998</v>
      </c>
      <c r="BB1401">
        <v>2012</v>
      </c>
    </row>
    <row r="1402" spans="1:54" hidden="1" x14ac:dyDescent="0.2">
      <c r="A1402">
        <v>626</v>
      </c>
      <c r="B1402" t="s">
        <v>530</v>
      </c>
      <c r="C1402" t="s">
        <v>340</v>
      </c>
      <c r="D1402" t="s">
        <v>86</v>
      </c>
      <c r="E1402" t="s">
        <v>339</v>
      </c>
      <c r="F1402" t="s">
        <v>338</v>
      </c>
      <c r="G1402" t="s">
        <v>295</v>
      </c>
      <c r="I1402" t="s">
        <v>337</v>
      </c>
      <c r="J1402" s="3">
        <v>37.021000000000001</v>
      </c>
      <c r="K1402" s="3">
        <v>42.448</v>
      </c>
      <c r="L1402" s="3">
        <v>48.521999999999998</v>
      </c>
      <c r="M1402" s="3">
        <v>54.533000000000001</v>
      </c>
      <c r="N1402" s="3">
        <v>54.462000000000003</v>
      </c>
      <c r="O1402" s="3">
        <v>71.566000000000003</v>
      </c>
      <c r="P1402" s="3">
        <v>67.843000000000004</v>
      </c>
      <c r="Q1402" s="3">
        <v>63.661000000000001</v>
      </c>
      <c r="R1402" s="3">
        <v>65.683000000000007</v>
      </c>
      <c r="S1402" s="3">
        <v>66.061000000000007</v>
      </c>
      <c r="T1402" s="3">
        <v>67.846000000000004</v>
      </c>
      <c r="U1402" s="3">
        <v>65.909000000000006</v>
      </c>
      <c r="V1402" s="3">
        <v>63.927</v>
      </c>
      <c r="W1402" s="3">
        <v>61.92</v>
      </c>
      <c r="X1402" s="3">
        <v>72.545000000000002</v>
      </c>
      <c r="Y1402" s="3">
        <v>82.278999999999996</v>
      </c>
      <c r="Z1402" s="3">
        <v>82.313000000000002</v>
      </c>
      <c r="AA1402" s="3">
        <v>83.739000000000004</v>
      </c>
      <c r="AB1402" s="3">
        <v>86.472999999999999</v>
      </c>
      <c r="AC1402" s="3">
        <v>87.805999999999997</v>
      </c>
      <c r="AD1402" s="3">
        <v>87.837000000000003</v>
      </c>
      <c r="AE1402" s="3">
        <v>91.61</v>
      </c>
      <c r="AF1402" s="3">
        <v>93.234999999999999</v>
      </c>
      <c r="AG1402" s="3">
        <v>96.174000000000007</v>
      </c>
      <c r="AH1402" s="3">
        <v>96.448999999999998</v>
      </c>
      <c r="AI1402" s="3">
        <v>100</v>
      </c>
      <c r="AJ1402" s="3">
        <v>103.334</v>
      </c>
      <c r="AK1402" s="3">
        <v>105.23399999999999</v>
      </c>
      <c r="AL1402" s="3">
        <v>112.681</v>
      </c>
      <c r="AM1402" s="3">
        <v>116.605</v>
      </c>
      <c r="AN1402" s="3">
        <v>118.94799999999999</v>
      </c>
      <c r="AO1402" s="3">
        <v>121.28100000000001</v>
      </c>
      <c r="AP1402" s="3">
        <v>124.548</v>
      </c>
      <c r="AQ1402" s="3">
        <v>133.26300000000001</v>
      </c>
      <c r="AR1402" s="3">
        <v>148.01300000000001</v>
      </c>
      <c r="AS1402" s="3">
        <v>157.13399999999999</v>
      </c>
      <c r="AT1402" s="3">
        <v>167.04</v>
      </c>
      <c r="AU1402" s="3">
        <v>172.93299999999999</v>
      </c>
      <c r="AV1402" s="3">
        <v>179.08099999999999</v>
      </c>
      <c r="AW1402" s="3">
        <v>184.81399999999999</v>
      </c>
      <c r="AX1402" s="3">
        <v>190.47300000000001</v>
      </c>
      <c r="AY1402" s="3">
        <v>196.167</v>
      </c>
      <c r="AZ1402" s="3">
        <v>201.89699999999999</v>
      </c>
      <c r="BA1402">
        <v>207.77500000000001</v>
      </c>
      <c r="BB1402">
        <v>2012</v>
      </c>
    </row>
    <row r="1403" spans="1:54" hidden="1" x14ac:dyDescent="0.2">
      <c r="A1403">
        <v>626</v>
      </c>
      <c r="B1403" t="s">
        <v>530</v>
      </c>
      <c r="C1403" t="s">
        <v>336</v>
      </c>
      <c r="D1403" t="s">
        <v>86</v>
      </c>
      <c r="E1403" t="s">
        <v>333</v>
      </c>
      <c r="F1403" t="s">
        <v>335</v>
      </c>
      <c r="G1403" t="s">
        <v>225</v>
      </c>
      <c r="H1403" t="s">
        <v>322</v>
      </c>
      <c r="I1403" t="s">
        <v>330</v>
      </c>
      <c r="J1403" s="3">
        <v>199581.27900000001</v>
      </c>
      <c r="K1403" s="3">
        <v>218805.20800000001</v>
      </c>
      <c r="L1403" s="3">
        <v>205801.72700000001</v>
      </c>
      <c r="M1403" s="3">
        <v>188756.44699999999</v>
      </c>
      <c r="N1403" s="3">
        <v>202603.255</v>
      </c>
      <c r="O1403" s="3">
        <v>204572.67199999999</v>
      </c>
      <c r="P1403" s="3">
        <v>211988.46900000001</v>
      </c>
      <c r="Q1403" s="3">
        <v>207618.76699999999</v>
      </c>
      <c r="R1403" s="3">
        <v>207069.83</v>
      </c>
      <c r="S1403" s="3">
        <v>213866.90299999999</v>
      </c>
      <c r="T1403" s="3">
        <v>204933.05499999999</v>
      </c>
      <c r="U1403" s="3">
        <v>201733.35800000001</v>
      </c>
      <c r="V1403" s="3">
        <v>193743.79500000001</v>
      </c>
      <c r="W1403" s="3">
        <v>189264.99100000001</v>
      </c>
      <c r="X1403" s="3">
        <v>203977.96299999999</v>
      </c>
      <c r="Y1403" s="3">
        <v>207789.58600000001</v>
      </c>
      <c r="Z1403" s="3">
        <v>187345.13</v>
      </c>
      <c r="AA1403" s="3">
        <v>197374.848</v>
      </c>
      <c r="AB1403" s="3">
        <v>200467.122</v>
      </c>
      <c r="AC1403" s="3">
        <v>203769.48699999999</v>
      </c>
      <c r="AD1403" s="3">
        <v>196578.315</v>
      </c>
      <c r="AE1403" s="3">
        <v>193855.01699999999</v>
      </c>
      <c r="AF1403" s="3">
        <v>191114.033</v>
      </c>
      <c r="AG1403" s="3">
        <v>175153.12299999999</v>
      </c>
      <c r="AH1403" s="3">
        <v>176810.06599999999</v>
      </c>
      <c r="AI1403" s="3">
        <v>178094.878</v>
      </c>
      <c r="AJ1403" s="3">
        <v>183296.95</v>
      </c>
      <c r="AK1403" s="3">
        <v>188250.448</v>
      </c>
      <c r="AL1403" s="3">
        <v>188527.16500000001</v>
      </c>
      <c r="AM1403" s="3">
        <v>188102.571</v>
      </c>
      <c r="AN1403" s="3">
        <v>190104.88</v>
      </c>
      <c r="AO1403" s="3">
        <v>192602.23499999999</v>
      </c>
      <c r="AP1403" s="3">
        <v>196666.27499999999</v>
      </c>
      <c r="AQ1403" s="3">
        <v>122095.098</v>
      </c>
      <c r="AR1403" s="3">
        <v>120991.914</v>
      </c>
      <c r="AS1403" s="3">
        <v>124360.442</v>
      </c>
      <c r="AT1403" s="3">
        <v>127494.935</v>
      </c>
      <c r="AU1403" s="3">
        <v>130077.55899999999</v>
      </c>
      <c r="AV1403" s="3">
        <v>132631.32699999999</v>
      </c>
      <c r="AW1403" s="3">
        <v>135315.76800000001</v>
      </c>
      <c r="AX1403" s="3">
        <v>137979.81899999999</v>
      </c>
      <c r="AY1403" s="3">
        <v>140710.30799999999</v>
      </c>
      <c r="AZ1403" s="3">
        <v>143514.25700000001</v>
      </c>
      <c r="BA1403">
        <v>146373.75099999999</v>
      </c>
      <c r="BB1403">
        <v>2004</v>
      </c>
    </row>
    <row r="1404" spans="1:54" hidden="1" x14ac:dyDescent="0.2">
      <c r="A1404">
        <v>626</v>
      </c>
      <c r="B1404" t="s">
        <v>530</v>
      </c>
      <c r="C1404" t="s">
        <v>334</v>
      </c>
      <c r="D1404" t="s">
        <v>86</v>
      </c>
      <c r="E1404" t="s">
        <v>333</v>
      </c>
      <c r="F1404" t="s">
        <v>332</v>
      </c>
      <c r="G1404" t="s">
        <v>331</v>
      </c>
      <c r="H1404" t="s">
        <v>322</v>
      </c>
      <c r="I1404" t="s">
        <v>330</v>
      </c>
      <c r="J1404" s="3">
        <v>946.03700000000003</v>
      </c>
      <c r="K1404" s="3">
        <v>1037.1610000000001</v>
      </c>
      <c r="L1404" s="3">
        <v>975.52300000000002</v>
      </c>
      <c r="M1404" s="3">
        <v>894.726</v>
      </c>
      <c r="N1404" s="3">
        <v>960.36199999999997</v>
      </c>
      <c r="O1404" s="3">
        <v>969.697</v>
      </c>
      <c r="P1404" s="3">
        <v>1004.848</v>
      </c>
      <c r="Q1404" s="3">
        <v>984.13599999999997</v>
      </c>
      <c r="R1404" s="3">
        <v>981.53399999999999</v>
      </c>
      <c r="S1404" s="3">
        <v>1013.752</v>
      </c>
      <c r="T1404" s="3">
        <v>971.40499999999997</v>
      </c>
      <c r="U1404" s="3">
        <v>956.23800000000006</v>
      </c>
      <c r="V1404" s="3">
        <v>918.36699999999996</v>
      </c>
      <c r="W1404" s="3">
        <v>897.13699999999994</v>
      </c>
      <c r="X1404" s="3">
        <v>966.87800000000004</v>
      </c>
      <c r="Y1404" s="3">
        <v>984.94500000000005</v>
      </c>
      <c r="Z1404" s="3">
        <v>888.03599999999994</v>
      </c>
      <c r="AA1404" s="3">
        <v>935.57799999999997</v>
      </c>
      <c r="AB1404" s="3">
        <v>950.23599999999999</v>
      </c>
      <c r="AC1404" s="3">
        <v>965.89</v>
      </c>
      <c r="AD1404" s="3">
        <v>931.803</v>
      </c>
      <c r="AE1404" s="3">
        <v>918.89400000000001</v>
      </c>
      <c r="AF1404" s="3">
        <v>905.90099999999995</v>
      </c>
      <c r="AG1404" s="3">
        <v>830.245</v>
      </c>
      <c r="AH1404" s="3">
        <v>838.09900000000005</v>
      </c>
      <c r="AI1404" s="3">
        <v>844.18899999999996</v>
      </c>
      <c r="AJ1404" s="3">
        <v>868.84799999999996</v>
      </c>
      <c r="AK1404" s="3">
        <v>892.32799999999997</v>
      </c>
      <c r="AL1404" s="3">
        <v>893.63900000000001</v>
      </c>
      <c r="AM1404" s="3">
        <v>891.62699999999995</v>
      </c>
      <c r="AN1404" s="3">
        <v>901.11800000000005</v>
      </c>
      <c r="AO1404" s="3">
        <v>912.95600000000002</v>
      </c>
      <c r="AP1404" s="3">
        <v>932.22</v>
      </c>
      <c r="AQ1404" s="3">
        <v>578.74400000000003</v>
      </c>
      <c r="AR1404" s="3">
        <v>573.51499999999999</v>
      </c>
      <c r="AS1404" s="3">
        <v>589.48199999999997</v>
      </c>
      <c r="AT1404" s="3">
        <v>604.34</v>
      </c>
      <c r="AU1404" s="3">
        <v>616.58199999999999</v>
      </c>
      <c r="AV1404" s="3">
        <v>628.68700000000001</v>
      </c>
      <c r="AW1404" s="3">
        <v>641.41099999999994</v>
      </c>
      <c r="AX1404" s="3">
        <v>654.03899999999999</v>
      </c>
      <c r="AY1404" s="3">
        <v>666.98199999999997</v>
      </c>
      <c r="AZ1404" s="3">
        <v>680.27300000000002</v>
      </c>
      <c r="BA1404">
        <v>693.82799999999997</v>
      </c>
      <c r="BB1404">
        <v>2004</v>
      </c>
    </row>
    <row r="1405" spans="1:54" hidden="1" x14ac:dyDescent="0.2">
      <c r="A1405">
        <v>626</v>
      </c>
      <c r="B1405" t="s">
        <v>530</v>
      </c>
      <c r="C1405" t="s">
        <v>329</v>
      </c>
      <c r="D1405" t="s">
        <v>86</v>
      </c>
      <c r="E1405" t="s">
        <v>325</v>
      </c>
      <c r="F1405" t="s">
        <v>328</v>
      </c>
      <c r="G1405" t="s">
        <v>225</v>
      </c>
      <c r="H1405" t="s">
        <v>322</v>
      </c>
      <c r="I1405" t="s">
        <v>321</v>
      </c>
      <c r="J1405" s="3">
        <v>73887.28</v>
      </c>
      <c r="K1405" s="3">
        <v>92879.160999999993</v>
      </c>
      <c r="L1405" s="3">
        <v>99858.31</v>
      </c>
      <c r="M1405" s="3">
        <v>102934.81</v>
      </c>
      <c r="N1405" s="3">
        <v>110340.914</v>
      </c>
      <c r="O1405" s="3">
        <v>146404.06</v>
      </c>
      <c r="P1405" s="3">
        <v>143819.47200000001</v>
      </c>
      <c r="Q1405" s="3">
        <v>132171.25599999999</v>
      </c>
      <c r="R1405" s="3">
        <v>136008.92300000001</v>
      </c>
      <c r="S1405" s="3">
        <v>141283.13699999999</v>
      </c>
      <c r="T1405" s="3">
        <v>139038.85</v>
      </c>
      <c r="U1405" s="3">
        <v>132960.66399999999</v>
      </c>
      <c r="V1405" s="3">
        <v>123855.527</v>
      </c>
      <c r="W1405" s="3">
        <v>117192.936</v>
      </c>
      <c r="X1405" s="3">
        <v>147976.666</v>
      </c>
      <c r="Y1405" s="3">
        <v>170967.48</v>
      </c>
      <c r="Z1405" s="3">
        <v>154209.125</v>
      </c>
      <c r="AA1405" s="3">
        <v>165278.82800000001</v>
      </c>
      <c r="AB1405" s="3">
        <v>173349.386</v>
      </c>
      <c r="AC1405" s="3">
        <v>178922.19099999999</v>
      </c>
      <c r="AD1405" s="3">
        <v>172669.02</v>
      </c>
      <c r="AE1405" s="3">
        <v>177590.39999999999</v>
      </c>
      <c r="AF1405" s="3">
        <v>178184.22099999999</v>
      </c>
      <c r="AG1405" s="3">
        <v>168452.378</v>
      </c>
      <c r="AH1405" s="3">
        <v>170531.32</v>
      </c>
      <c r="AI1405" s="3">
        <v>178094.878</v>
      </c>
      <c r="AJ1405" s="3">
        <v>189408.26199999999</v>
      </c>
      <c r="AK1405" s="3">
        <v>198102.58100000001</v>
      </c>
      <c r="AL1405" s="3">
        <v>212434.285</v>
      </c>
      <c r="AM1405" s="3">
        <v>219337.277</v>
      </c>
      <c r="AN1405" s="3">
        <v>226125.486</v>
      </c>
      <c r="AO1405" s="3">
        <v>233590.421</v>
      </c>
      <c r="AP1405" s="3">
        <v>244944.49600000001</v>
      </c>
      <c r="AQ1405" s="3">
        <v>162707.68700000001</v>
      </c>
      <c r="AR1405" s="3">
        <v>179084.356</v>
      </c>
      <c r="AS1405" s="3">
        <v>195412.97500000001</v>
      </c>
      <c r="AT1405" s="3">
        <v>212966.932</v>
      </c>
      <c r="AU1405" s="3">
        <v>224947.644</v>
      </c>
      <c r="AV1405" s="3">
        <v>237517.06299999999</v>
      </c>
      <c r="AW1405" s="3">
        <v>250082.56899999999</v>
      </c>
      <c r="AX1405" s="3">
        <v>262814.18599999999</v>
      </c>
      <c r="AY1405" s="3">
        <v>276027.71500000003</v>
      </c>
      <c r="AZ1405" s="3">
        <v>289751.01199999999</v>
      </c>
      <c r="BA1405">
        <v>304128.49599999998</v>
      </c>
      <c r="BB1405">
        <v>2004</v>
      </c>
    </row>
    <row r="1406" spans="1:54" hidden="1" x14ac:dyDescent="0.2">
      <c r="A1406">
        <v>626</v>
      </c>
      <c r="B1406" t="s">
        <v>530</v>
      </c>
      <c r="C1406" t="s">
        <v>327</v>
      </c>
      <c r="D1406" t="s">
        <v>86</v>
      </c>
      <c r="E1406" t="s">
        <v>325</v>
      </c>
      <c r="F1406" t="s">
        <v>326</v>
      </c>
      <c r="G1406" t="s">
        <v>223</v>
      </c>
      <c r="H1406" t="s">
        <v>322</v>
      </c>
      <c r="I1406" t="s">
        <v>321</v>
      </c>
      <c r="J1406" s="3">
        <v>313.36900000000003</v>
      </c>
      <c r="K1406" s="3">
        <v>316.495</v>
      </c>
      <c r="L1406" s="3">
        <v>298.74700000000001</v>
      </c>
      <c r="M1406" s="3">
        <v>279.71899999999999</v>
      </c>
      <c r="N1406" s="3">
        <v>265.44099999999997</v>
      </c>
      <c r="O1406" s="3">
        <v>340.22699999999998</v>
      </c>
      <c r="P1406" s="3">
        <v>431.34199999999998</v>
      </c>
      <c r="Q1406" s="3">
        <v>465.18099999999998</v>
      </c>
      <c r="R1406" s="3">
        <v>490.93900000000002</v>
      </c>
      <c r="S1406" s="3">
        <v>474.87900000000002</v>
      </c>
      <c r="T1406" s="3">
        <v>539.65599999999995</v>
      </c>
      <c r="U1406" s="3">
        <v>502.89600000000002</v>
      </c>
      <c r="V1406" s="3">
        <v>489.786</v>
      </c>
      <c r="W1406" s="3">
        <v>418.92200000000003</v>
      </c>
      <c r="X1406" s="3">
        <v>268.10599999999999</v>
      </c>
      <c r="Y1406" s="3">
        <v>340.988</v>
      </c>
      <c r="Z1406" s="3">
        <v>298.44299999999998</v>
      </c>
      <c r="AA1406" s="3">
        <v>285.80399999999997</v>
      </c>
      <c r="AB1406" s="3">
        <v>296.10300000000001</v>
      </c>
      <c r="AC1406" s="3">
        <v>290.99</v>
      </c>
      <c r="AD1406" s="3">
        <v>243.232</v>
      </c>
      <c r="AE1406" s="3">
        <v>242.26599999999999</v>
      </c>
      <c r="AF1406" s="3">
        <v>255.649</v>
      </c>
      <c r="AG1406" s="3">
        <v>289.83499999999998</v>
      </c>
      <c r="AH1406" s="3">
        <v>322.80200000000002</v>
      </c>
      <c r="AI1406" s="3">
        <v>337.64100000000002</v>
      </c>
      <c r="AJ1406" s="3">
        <v>362.233</v>
      </c>
      <c r="AK1406" s="3">
        <v>413.34500000000003</v>
      </c>
      <c r="AL1406" s="3">
        <v>474.39</v>
      </c>
      <c r="AM1406" s="3">
        <v>464.51400000000001</v>
      </c>
      <c r="AN1406" s="3">
        <v>456.56400000000002</v>
      </c>
      <c r="AO1406" s="3">
        <v>495.03500000000003</v>
      </c>
      <c r="AP1406" s="3">
        <v>480.053</v>
      </c>
      <c r="AQ1406" s="3">
        <v>329.44400000000002</v>
      </c>
      <c r="AR1406" s="3">
        <v>362.87200000000001</v>
      </c>
      <c r="AS1406" s="3">
        <v>330.56299999999999</v>
      </c>
      <c r="AT1406" s="3">
        <v>359.31200000000001</v>
      </c>
      <c r="AU1406" s="3">
        <v>386.80599999999998</v>
      </c>
      <c r="AV1406" s="3">
        <v>425.964</v>
      </c>
      <c r="AW1406" s="3">
        <v>450.54500000000002</v>
      </c>
      <c r="AX1406" s="3">
        <v>474.23599999999999</v>
      </c>
      <c r="AY1406" s="3">
        <v>496.34300000000002</v>
      </c>
      <c r="AZ1406" s="3">
        <v>518.79100000000005</v>
      </c>
      <c r="BA1406">
        <v>556.36900000000003</v>
      </c>
      <c r="BB1406">
        <v>2004</v>
      </c>
    </row>
    <row r="1407" spans="1:54" hidden="1" x14ac:dyDescent="0.2">
      <c r="A1407">
        <v>626</v>
      </c>
      <c r="B1407" t="s">
        <v>530</v>
      </c>
      <c r="C1407" t="s">
        <v>212</v>
      </c>
      <c r="D1407" t="s">
        <v>86</v>
      </c>
      <c r="E1407" t="s">
        <v>325</v>
      </c>
      <c r="F1407" t="s">
        <v>324</v>
      </c>
      <c r="G1407" t="s">
        <v>323</v>
      </c>
      <c r="H1407" t="s">
        <v>322</v>
      </c>
      <c r="I1407" t="s">
        <v>321</v>
      </c>
      <c r="J1407" s="3">
        <v>406.36500000000001</v>
      </c>
      <c r="K1407" s="3">
        <v>487.10399999999998</v>
      </c>
      <c r="L1407" s="3">
        <v>486.58199999999999</v>
      </c>
      <c r="M1407" s="3">
        <v>463.899</v>
      </c>
      <c r="N1407" s="3">
        <v>515.6</v>
      </c>
      <c r="O1407" s="3">
        <v>537.27200000000005</v>
      </c>
      <c r="P1407" s="3">
        <v>567.97299999999996</v>
      </c>
      <c r="Q1407" s="3">
        <v>570.46299999999997</v>
      </c>
      <c r="R1407" s="3">
        <v>588.87099999999998</v>
      </c>
      <c r="S1407" s="3">
        <v>631.851</v>
      </c>
      <c r="T1407" s="3">
        <v>627.851</v>
      </c>
      <c r="U1407" s="3">
        <v>638.62</v>
      </c>
      <c r="V1407" s="3">
        <v>627.30999999999995</v>
      </c>
      <c r="W1407" s="3">
        <v>627.38699999999994</v>
      </c>
      <c r="X1407" s="3">
        <v>690.55</v>
      </c>
      <c r="Y1407" s="3">
        <v>718.12400000000002</v>
      </c>
      <c r="Z1407" s="3">
        <v>659.28499999999997</v>
      </c>
      <c r="AA1407" s="3">
        <v>706.47299999999996</v>
      </c>
      <c r="AB1407" s="3">
        <v>725.327</v>
      </c>
      <c r="AC1407" s="3">
        <v>748.55899999999997</v>
      </c>
      <c r="AD1407" s="3">
        <v>738.572</v>
      </c>
      <c r="AE1407" s="3">
        <v>744.94</v>
      </c>
      <c r="AF1407" s="3">
        <v>745.68100000000004</v>
      </c>
      <c r="AG1407" s="3">
        <v>697.03200000000004</v>
      </c>
      <c r="AH1407" s="3">
        <v>722.97500000000002</v>
      </c>
      <c r="AI1407" s="3">
        <v>751.65800000000002</v>
      </c>
      <c r="AJ1407" s="3">
        <v>797.38499999999999</v>
      </c>
      <c r="AK1407" s="3">
        <v>840.72500000000002</v>
      </c>
      <c r="AL1407" s="3">
        <v>858.47699999999998</v>
      </c>
      <c r="AM1407" s="3">
        <v>863.04899999999998</v>
      </c>
      <c r="AN1407" s="3">
        <v>882.89200000000005</v>
      </c>
      <c r="AO1407" s="3">
        <v>912.95600000000002</v>
      </c>
      <c r="AP1407" s="3">
        <v>949.39200000000005</v>
      </c>
      <c r="AQ1407" s="3">
        <v>598.92399999999998</v>
      </c>
      <c r="AR1407" s="3">
        <v>604.16399999999999</v>
      </c>
      <c r="AS1407" s="3">
        <v>627.71799999999996</v>
      </c>
      <c r="AT1407" s="3">
        <v>651.75</v>
      </c>
      <c r="AU1407" s="3">
        <v>676.91800000000001</v>
      </c>
      <c r="AV1407" s="3">
        <v>705.88900000000001</v>
      </c>
      <c r="AW1407" s="3">
        <v>735.79499999999996</v>
      </c>
      <c r="AX1407" s="3">
        <v>765.02300000000002</v>
      </c>
      <c r="AY1407" s="3">
        <v>795.03</v>
      </c>
      <c r="AZ1407" s="3">
        <v>824.79700000000003</v>
      </c>
      <c r="BA1407">
        <v>855.86699999999996</v>
      </c>
      <c r="BB1407">
        <v>2004</v>
      </c>
    </row>
    <row r="1408" spans="1:54" hidden="1" x14ac:dyDescent="0.2">
      <c r="A1408">
        <v>626</v>
      </c>
      <c r="B1408" t="s">
        <v>530</v>
      </c>
      <c r="C1408" t="s">
        <v>320</v>
      </c>
      <c r="D1408" t="s">
        <v>86</v>
      </c>
      <c r="E1408" t="s">
        <v>319</v>
      </c>
      <c r="F1408" t="s">
        <v>318</v>
      </c>
      <c r="G1408" t="s">
        <v>243</v>
      </c>
    </row>
    <row r="1409" spans="1:54" hidden="1" x14ac:dyDescent="0.2">
      <c r="A1409">
        <v>626</v>
      </c>
      <c r="B1409" t="s">
        <v>530</v>
      </c>
      <c r="C1409" t="s">
        <v>317</v>
      </c>
      <c r="D1409" t="s">
        <v>86</v>
      </c>
      <c r="E1409" t="s">
        <v>316</v>
      </c>
      <c r="F1409" t="s">
        <v>315</v>
      </c>
      <c r="G1409" t="s">
        <v>288</v>
      </c>
      <c r="I1409" t="s">
        <v>310</v>
      </c>
      <c r="J1409" s="3">
        <v>7.0000000000000001E-3</v>
      </c>
      <c r="K1409" s="3">
        <v>8.0000000000000002E-3</v>
      </c>
      <c r="L1409" s="3">
        <v>7.0000000000000001E-3</v>
      </c>
      <c r="M1409" s="3">
        <v>7.0000000000000001E-3</v>
      </c>
      <c r="N1409" s="3">
        <v>7.0000000000000001E-3</v>
      </c>
      <c r="O1409" s="3">
        <v>7.0000000000000001E-3</v>
      </c>
      <c r="P1409" s="3">
        <v>7.0000000000000001E-3</v>
      </c>
      <c r="Q1409" s="3">
        <v>7.0000000000000001E-3</v>
      </c>
      <c r="R1409" s="3">
        <v>7.0000000000000001E-3</v>
      </c>
      <c r="S1409" s="3">
        <v>7.0000000000000001E-3</v>
      </c>
      <c r="T1409" s="3">
        <v>7.0000000000000001E-3</v>
      </c>
      <c r="U1409" s="3">
        <v>7.0000000000000001E-3</v>
      </c>
      <c r="V1409" s="3">
        <v>6.0000000000000001E-3</v>
      </c>
      <c r="W1409" s="3">
        <v>6.0000000000000001E-3</v>
      </c>
      <c r="X1409" s="3">
        <v>6.0000000000000001E-3</v>
      </c>
      <c r="Y1409" s="3">
        <v>6.0000000000000001E-3</v>
      </c>
      <c r="Z1409" s="3">
        <v>5.0000000000000001E-3</v>
      </c>
      <c r="AA1409" s="3">
        <v>6.0000000000000001E-3</v>
      </c>
      <c r="AB1409" s="3">
        <v>6.0000000000000001E-3</v>
      </c>
      <c r="AC1409" s="3">
        <v>6.0000000000000001E-3</v>
      </c>
      <c r="AD1409" s="3">
        <v>5.0000000000000001E-3</v>
      </c>
      <c r="AE1409" s="3">
        <v>5.0000000000000001E-3</v>
      </c>
      <c r="AF1409" s="3">
        <v>5.0000000000000001E-3</v>
      </c>
      <c r="AG1409" s="3">
        <v>5.0000000000000001E-3</v>
      </c>
      <c r="AH1409" s="3">
        <v>4.0000000000000001E-3</v>
      </c>
      <c r="AI1409" s="3">
        <v>4.0000000000000001E-3</v>
      </c>
      <c r="AJ1409" s="3">
        <v>4.0000000000000001E-3</v>
      </c>
      <c r="AK1409" s="3">
        <v>4.0000000000000001E-3</v>
      </c>
      <c r="AL1409" s="3">
        <v>4.0000000000000001E-3</v>
      </c>
      <c r="AM1409" s="3">
        <v>4.0000000000000001E-3</v>
      </c>
      <c r="AN1409" s="3">
        <v>4.0000000000000001E-3</v>
      </c>
      <c r="AO1409" s="3">
        <v>4.0000000000000001E-3</v>
      </c>
      <c r="AP1409" s="3">
        <v>4.0000000000000001E-3</v>
      </c>
      <c r="AQ1409" s="3">
        <v>3.0000000000000001E-3</v>
      </c>
      <c r="AR1409" s="3">
        <v>3.0000000000000001E-3</v>
      </c>
      <c r="AS1409" s="3">
        <v>3.0000000000000001E-3</v>
      </c>
      <c r="AT1409" s="3">
        <v>3.0000000000000001E-3</v>
      </c>
      <c r="AU1409" s="3">
        <v>3.0000000000000001E-3</v>
      </c>
      <c r="AV1409" s="3">
        <v>3.0000000000000001E-3</v>
      </c>
      <c r="AW1409" s="3">
        <v>3.0000000000000001E-3</v>
      </c>
      <c r="AX1409" s="3">
        <v>3.0000000000000001E-3</v>
      </c>
      <c r="AY1409" s="3">
        <v>3.0000000000000001E-3</v>
      </c>
      <c r="AZ1409" s="3">
        <v>3.0000000000000001E-3</v>
      </c>
      <c r="BA1409">
        <v>3.0000000000000001E-3</v>
      </c>
      <c r="BB1409">
        <v>2012</v>
      </c>
    </row>
    <row r="1410" spans="1:54" hidden="1" x14ac:dyDescent="0.2">
      <c r="A1410">
        <v>626</v>
      </c>
      <c r="B1410" t="s">
        <v>530</v>
      </c>
      <c r="C1410" t="s">
        <v>314</v>
      </c>
      <c r="D1410" t="s">
        <v>86</v>
      </c>
      <c r="E1410" t="s">
        <v>313</v>
      </c>
      <c r="F1410" t="s">
        <v>312</v>
      </c>
      <c r="G1410" t="s">
        <v>311</v>
      </c>
      <c r="I1410" t="s">
        <v>310</v>
      </c>
      <c r="J1410" s="3">
        <v>181.82499999999999</v>
      </c>
      <c r="K1410" s="3">
        <v>190.67599999999999</v>
      </c>
      <c r="L1410" s="3">
        <v>205.22399999999999</v>
      </c>
      <c r="M1410" s="3">
        <v>221.89099999999999</v>
      </c>
      <c r="N1410" s="3">
        <v>214.005</v>
      </c>
      <c r="O1410" s="3">
        <v>272.495</v>
      </c>
      <c r="P1410" s="3">
        <v>253.215</v>
      </c>
      <c r="Q1410" s="3">
        <v>231.691</v>
      </c>
      <c r="R1410" s="3">
        <v>230.965</v>
      </c>
      <c r="S1410" s="3">
        <v>223.602</v>
      </c>
      <c r="T1410" s="3">
        <v>221.452</v>
      </c>
      <c r="U1410" s="3">
        <v>208.2</v>
      </c>
      <c r="V1410" s="3">
        <v>197.43899999999999</v>
      </c>
      <c r="W1410" s="3">
        <v>186.79499999999999</v>
      </c>
      <c r="X1410" s="3">
        <v>214.28800000000001</v>
      </c>
      <c r="Y1410" s="3">
        <v>238.07499999999999</v>
      </c>
      <c r="Z1410" s="3">
        <v>233.904</v>
      </c>
      <c r="AA1410" s="3">
        <v>233.94900000000001</v>
      </c>
      <c r="AB1410" s="3">
        <v>238.995</v>
      </c>
      <c r="AC1410" s="3">
        <v>239.02199999999999</v>
      </c>
      <c r="AD1410" s="3">
        <v>233.78800000000001</v>
      </c>
      <c r="AE1410" s="3">
        <v>238.39599999999999</v>
      </c>
      <c r="AF1410" s="3">
        <v>238.95500000000001</v>
      </c>
      <c r="AG1410" s="3">
        <v>241.67099999999999</v>
      </c>
      <c r="AH1410" s="3">
        <v>235.874</v>
      </c>
      <c r="AI1410" s="3">
        <v>236.93600000000001</v>
      </c>
      <c r="AJ1410" s="3">
        <v>237.53700000000001</v>
      </c>
      <c r="AK1410" s="3">
        <v>235.63300000000001</v>
      </c>
      <c r="AL1410" s="3">
        <v>247.45500000000001</v>
      </c>
      <c r="AM1410" s="3">
        <v>254.142</v>
      </c>
      <c r="AN1410" s="3">
        <v>256.11900000000003</v>
      </c>
      <c r="AO1410" s="3">
        <v>255.86199999999999</v>
      </c>
      <c r="AP1410" s="3">
        <v>258.00099999999998</v>
      </c>
      <c r="AQ1410" s="3">
        <v>271.66699999999997</v>
      </c>
      <c r="AR1410" s="3">
        <v>296.41699999999997</v>
      </c>
      <c r="AS1410" s="3">
        <v>311.30700000000002</v>
      </c>
      <c r="AT1410" s="3">
        <v>326.76100000000002</v>
      </c>
      <c r="AU1410" s="3">
        <v>332.31200000000001</v>
      </c>
      <c r="AV1410" s="3">
        <v>336.47899999999998</v>
      </c>
      <c r="AW1410" s="3">
        <v>339.88099999999997</v>
      </c>
      <c r="AX1410" s="3">
        <v>343.53800000000001</v>
      </c>
      <c r="AY1410" s="3">
        <v>347.19099999999997</v>
      </c>
      <c r="AZ1410" s="3">
        <v>351.3</v>
      </c>
      <c r="BA1410">
        <v>355.346</v>
      </c>
      <c r="BB1410">
        <v>2012</v>
      </c>
    </row>
    <row r="1411" spans="1:54" hidden="1" x14ac:dyDescent="0.2">
      <c r="A1411">
        <v>626</v>
      </c>
      <c r="B1411" t="s">
        <v>530</v>
      </c>
      <c r="C1411" t="s">
        <v>309</v>
      </c>
      <c r="D1411" t="s">
        <v>86</v>
      </c>
      <c r="E1411" t="s">
        <v>308</v>
      </c>
      <c r="F1411" t="s">
        <v>307</v>
      </c>
      <c r="G1411" t="s">
        <v>217</v>
      </c>
      <c r="I1411" t="s">
        <v>941</v>
      </c>
      <c r="J1411" s="3">
        <v>4.2969999999999997</v>
      </c>
      <c r="K1411" s="3">
        <v>4.2969999999999997</v>
      </c>
      <c r="L1411" s="3">
        <v>2.5030000000000001</v>
      </c>
      <c r="M1411" s="3">
        <v>4.2969999999999997</v>
      </c>
      <c r="N1411" s="3">
        <v>3.6640000000000001</v>
      </c>
      <c r="O1411" s="3">
        <v>4.8849999999999998</v>
      </c>
      <c r="P1411" s="3">
        <v>4.8410000000000002</v>
      </c>
      <c r="Q1411" s="3">
        <v>5.6529999999999996</v>
      </c>
      <c r="R1411" s="3">
        <v>10.579000000000001</v>
      </c>
      <c r="S1411" s="3">
        <v>11.71</v>
      </c>
      <c r="T1411" s="3">
        <v>14.489000000000001</v>
      </c>
      <c r="U1411" s="3">
        <v>12.506</v>
      </c>
      <c r="V1411" s="3">
        <v>11.815</v>
      </c>
      <c r="W1411" s="3">
        <v>10.823</v>
      </c>
      <c r="X1411" s="3">
        <v>12.192</v>
      </c>
      <c r="Y1411" s="3">
        <v>15.07</v>
      </c>
      <c r="Z1411" s="3">
        <v>5.8869999999999996</v>
      </c>
      <c r="AA1411" s="3">
        <v>7.3179999999999996</v>
      </c>
      <c r="AB1411" s="3">
        <v>11.125</v>
      </c>
      <c r="AC1411" s="3">
        <v>11.733000000000001</v>
      </c>
      <c r="AD1411" s="3">
        <v>10.349</v>
      </c>
      <c r="AE1411" s="3">
        <v>9.0169999999999995</v>
      </c>
      <c r="AF1411" s="3">
        <v>9.7780000000000005</v>
      </c>
      <c r="AG1411" s="3">
        <v>6.59</v>
      </c>
      <c r="AH1411" s="3">
        <v>6.8840000000000003</v>
      </c>
      <c r="AI1411" s="3">
        <v>9.8650000000000002</v>
      </c>
      <c r="AJ1411" s="3">
        <v>10.234</v>
      </c>
      <c r="AK1411" s="3">
        <v>10.686999999999999</v>
      </c>
      <c r="AL1411" s="3">
        <v>12.728</v>
      </c>
      <c r="AM1411" s="3">
        <v>13.164999999999999</v>
      </c>
      <c r="AN1411" s="3">
        <v>14.266</v>
      </c>
      <c r="AO1411" s="3">
        <v>12.182</v>
      </c>
      <c r="AP1411" s="3">
        <v>14.973000000000001</v>
      </c>
      <c r="AQ1411" s="3">
        <v>8.6910000000000007</v>
      </c>
      <c r="AR1411" s="3">
        <v>10.199999999999999</v>
      </c>
      <c r="AS1411" s="3">
        <v>13.923</v>
      </c>
      <c r="AT1411" s="3">
        <v>13.701000000000001</v>
      </c>
      <c r="AU1411" s="3">
        <v>13.244999999999999</v>
      </c>
      <c r="AV1411" s="3">
        <v>14.041</v>
      </c>
      <c r="AW1411" s="3">
        <v>14.568</v>
      </c>
      <c r="AX1411" s="3">
        <v>14.911</v>
      </c>
      <c r="AY1411" s="3">
        <v>14.984999999999999</v>
      </c>
      <c r="AZ1411" s="3">
        <v>15.321999999999999</v>
      </c>
      <c r="BA1411">
        <v>15.69</v>
      </c>
      <c r="BB1411">
        <v>2012</v>
      </c>
    </row>
    <row r="1412" spans="1:54" hidden="1" x14ac:dyDescent="0.2">
      <c r="A1412">
        <v>626</v>
      </c>
      <c r="B1412" t="s">
        <v>530</v>
      </c>
      <c r="C1412" t="s">
        <v>306</v>
      </c>
      <c r="D1412" t="s">
        <v>86</v>
      </c>
      <c r="E1412" t="s">
        <v>305</v>
      </c>
      <c r="F1412" t="s">
        <v>304</v>
      </c>
      <c r="G1412" t="s">
        <v>217</v>
      </c>
      <c r="I1412" t="s">
        <v>941</v>
      </c>
      <c r="J1412" s="3">
        <v>-2.84</v>
      </c>
      <c r="K1412" s="3">
        <v>5.1820000000000004</v>
      </c>
      <c r="L1412" s="3">
        <v>-7.3920000000000003</v>
      </c>
      <c r="M1412" s="3">
        <v>-1.012</v>
      </c>
      <c r="N1412" s="3">
        <v>0.54700000000000004</v>
      </c>
      <c r="O1412" s="3">
        <v>9.7769999999999992</v>
      </c>
      <c r="P1412" s="3">
        <v>12.69</v>
      </c>
      <c r="Q1412" s="3">
        <v>6.6669999999999998</v>
      </c>
      <c r="R1412" s="3">
        <v>7.2569999999999997</v>
      </c>
      <c r="S1412" s="3">
        <v>9.2650000000000006</v>
      </c>
      <c r="T1412" s="3">
        <v>8.4269999999999996</v>
      </c>
      <c r="U1412" s="3">
        <v>7.8079999999999998</v>
      </c>
      <c r="V1412" s="3">
        <v>-0.20799999999999999</v>
      </c>
      <c r="W1412" s="3">
        <v>4.4370000000000003</v>
      </c>
      <c r="X1412" s="3">
        <v>9.4350000000000005</v>
      </c>
      <c r="Y1412" s="3">
        <v>6.7640000000000002</v>
      </c>
      <c r="Z1412" s="3">
        <v>2.5499999999999998</v>
      </c>
      <c r="AA1412" s="3">
        <v>4.7960000000000003</v>
      </c>
      <c r="AB1412" s="3">
        <v>5.0359999999999996</v>
      </c>
      <c r="AC1412" s="3">
        <v>10.013</v>
      </c>
      <c r="AD1412" s="3">
        <v>8.92</v>
      </c>
      <c r="AE1412" s="3">
        <v>7.157</v>
      </c>
      <c r="AF1412" s="3">
        <v>8.0839999999999996</v>
      </c>
      <c r="AG1412" s="3">
        <v>4.3109999999999999</v>
      </c>
      <c r="AH1412" s="3">
        <v>5.1059999999999999</v>
      </c>
      <c r="AI1412" s="3">
        <v>3.278</v>
      </c>
      <c r="AJ1412" s="3">
        <v>7.2110000000000003</v>
      </c>
      <c r="AK1412" s="3">
        <v>4.4580000000000002</v>
      </c>
      <c r="AL1412" s="3">
        <v>2.7850000000000001</v>
      </c>
      <c r="AM1412" s="3">
        <v>4.1109999999999998</v>
      </c>
      <c r="AN1412" s="3">
        <v>4.1150000000000002</v>
      </c>
      <c r="AO1412" s="3">
        <v>4.62</v>
      </c>
      <c r="AP1412" s="3">
        <v>10.36</v>
      </c>
      <c r="AQ1412" s="3">
        <v>5.6539999999999999</v>
      </c>
      <c r="AR1412" s="3">
        <v>4.6239999999999997</v>
      </c>
      <c r="AS1412" s="3">
        <v>4.8840000000000003</v>
      </c>
      <c r="AT1412" s="3">
        <v>4.5990000000000002</v>
      </c>
      <c r="AU1412" s="3">
        <v>4.3890000000000002</v>
      </c>
      <c r="AV1412" s="3">
        <v>3.8159999999999998</v>
      </c>
      <c r="AW1412" s="3">
        <v>5.7859999999999996</v>
      </c>
      <c r="AX1412" s="3">
        <v>7.4480000000000004</v>
      </c>
      <c r="AY1412" s="3">
        <v>8.6059999999999999</v>
      </c>
      <c r="AZ1412" s="3">
        <v>9.609</v>
      </c>
      <c r="BA1412">
        <v>10.342000000000001</v>
      </c>
      <c r="BB1412">
        <v>2012</v>
      </c>
    </row>
    <row r="1413" spans="1:54" hidden="1" x14ac:dyDescent="0.2">
      <c r="A1413">
        <v>626</v>
      </c>
      <c r="B1413" t="s">
        <v>530</v>
      </c>
      <c r="C1413" t="s">
        <v>303</v>
      </c>
      <c r="D1413" t="s">
        <v>86</v>
      </c>
      <c r="E1413" t="s">
        <v>300</v>
      </c>
      <c r="F1413" t="s">
        <v>302</v>
      </c>
      <c r="G1413" t="s">
        <v>295</v>
      </c>
      <c r="I1413" t="s">
        <v>942</v>
      </c>
      <c r="J1413" s="3">
        <v>44.137999999999998</v>
      </c>
      <c r="K1413" s="3">
        <v>50.609000000000002</v>
      </c>
      <c r="L1413" s="3">
        <v>57.311</v>
      </c>
      <c r="M1413" s="3">
        <v>65.653999999999996</v>
      </c>
      <c r="N1413" s="3">
        <v>67.364000000000004</v>
      </c>
      <c r="O1413" s="3">
        <v>74.408000000000001</v>
      </c>
      <c r="P1413" s="3">
        <v>76.201999999999998</v>
      </c>
      <c r="Q1413" s="3">
        <v>70.878</v>
      </c>
      <c r="R1413" s="3">
        <v>68.09</v>
      </c>
      <c r="S1413" s="3">
        <v>68.528999999999996</v>
      </c>
      <c r="T1413" s="3">
        <v>68.39</v>
      </c>
      <c r="U1413" s="3">
        <v>66.441999999999993</v>
      </c>
      <c r="V1413" s="3">
        <v>65.938999999999993</v>
      </c>
      <c r="W1413" s="3">
        <v>64.021000000000001</v>
      </c>
      <c r="X1413" s="3">
        <v>79.738</v>
      </c>
      <c r="Y1413" s="3">
        <v>95.048000000000002</v>
      </c>
      <c r="Z1413" s="3">
        <v>98.587000000000003</v>
      </c>
      <c r="AA1413" s="3">
        <v>100.16200000000001</v>
      </c>
      <c r="AB1413" s="3">
        <v>98.287999999999997</v>
      </c>
      <c r="AC1413" s="3">
        <v>96.897000000000006</v>
      </c>
      <c r="AD1413" s="3">
        <v>100</v>
      </c>
      <c r="AE1413" s="3">
        <v>103.843</v>
      </c>
      <c r="AF1413" s="3">
        <v>106.229</v>
      </c>
      <c r="AG1413" s="3">
        <v>110.85299999999999</v>
      </c>
      <c r="AH1413" s="3">
        <v>108.366</v>
      </c>
      <c r="AI1413" s="3">
        <v>111.49299999999999</v>
      </c>
      <c r="AJ1413" s="3">
        <v>118.956</v>
      </c>
      <c r="AK1413" s="3">
        <v>120.069</v>
      </c>
      <c r="AL1413" s="3">
        <v>131.19</v>
      </c>
      <c r="AM1413" s="3">
        <v>135.81100000000001</v>
      </c>
      <c r="AN1413" s="3">
        <v>137.83500000000001</v>
      </c>
      <c r="AO1413" s="3">
        <v>139.482</v>
      </c>
      <c r="AP1413" s="3">
        <v>147.67500000000001</v>
      </c>
      <c r="AQ1413" s="3">
        <v>157.352</v>
      </c>
      <c r="AR1413" s="3">
        <v>175.60400000000001</v>
      </c>
      <c r="AS1413" s="3">
        <v>183.506</v>
      </c>
      <c r="AT1413" s="3">
        <v>191.97800000000001</v>
      </c>
      <c r="AU1413" s="3">
        <v>199.21600000000001</v>
      </c>
      <c r="AV1413" s="3">
        <v>206.19</v>
      </c>
      <c r="AW1413" s="3">
        <v>212.78800000000001</v>
      </c>
      <c r="AX1413" s="3">
        <v>219.226</v>
      </c>
      <c r="AY1413" s="3">
        <v>225.85599999999999</v>
      </c>
      <c r="AZ1413" s="3">
        <v>232.68700000000001</v>
      </c>
      <c r="BA1413">
        <v>239.73</v>
      </c>
      <c r="BB1413">
        <v>2015</v>
      </c>
    </row>
    <row r="1414" spans="1:54" hidden="1" x14ac:dyDescent="0.2">
      <c r="A1414">
        <v>626</v>
      </c>
      <c r="B1414" t="s">
        <v>530</v>
      </c>
      <c r="C1414" t="s">
        <v>301</v>
      </c>
      <c r="D1414" t="s">
        <v>86</v>
      </c>
      <c r="E1414" t="s">
        <v>300</v>
      </c>
      <c r="F1414" t="s">
        <v>299</v>
      </c>
      <c r="G1414" t="s">
        <v>275</v>
      </c>
      <c r="I1414" t="s">
        <v>298</v>
      </c>
      <c r="J1414" s="3">
        <v>13.3</v>
      </c>
      <c r="K1414" s="3">
        <v>14.66</v>
      </c>
      <c r="L1414" s="3">
        <v>13.243</v>
      </c>
      <c r="M1414" s="3">
        <v>14.558</v>
      </c>
      <c r="N1414" s="3">
        <v>2.6040000000000001</v>
      </c>
      <c r="O1414" s="3">
        <v>10.457000000000001</v>
      </c>
      <c r="P1414" s="3">
        <v>2.411</v>
      </c>
      <c r="Q1414" s="3">
        <v>-6.9859999999999998</v>
      </c>
      <c r="R1414" s="3">
        <v>-3.9340000000000002</v>
      </c>
      <c r="S1414" s="3">
        <v>0.64500000000000002</v>
      </c>
      <c r="T1414" s="3">
        <v>-0.20300000000000001</v>
      </c>
      <c r="U1414" s="3">
        <v>-2.8479999999999999</v>
      </c>
      <c r="V1414" s="3">
        <v>-0.75700000000000001</v>
      </c>
      <c r="W1414" s="3">
        <v>-2.9089999999999998</v>
      </c>
      <c r="X1414" s="3">
        <v>24.55</v>
      </c>
      <c r="Y1414" s="3">
        <v>19.2</v>
      </c>
      <c r="Z1414" s="3">
        <v>3.7229999999999999</v>
      </c>
      <c r="AA1414" s="3">
        <v>1.597</v>
      </c>
      <c r="AB1414" s="3">
        <v>-1.871</v>
      </c>
      <c r="AC1414" s="3">
        <v>-1.415</v>
      </c>
      <c r="AD1414" s="3">
        <v>3.202</v>
      </c>
      <c r="AE1414" s="3">
        <v>3.843</v>
      </c>
      <c r="AF1414" s="3">
        <v>2.298</v>
      </c>
      <c r="AG1414" s="3">
        <v>4.3529999999999998</v>
      </c>
      <c r="AH1414" s="3">
        <v>-2.2440000000000002</v>
      </c>
      <c r="AI1414" s="3">
        <v>2.8849999999999998</v>
      </c>
      <c r="AJ1414" s="3">
        <v>6.694</v>
      </c>
      <c r="AK1414" s="3">
        <v>0.93500000000000005</v>
      </c>
      <c r="AL1414" s="3">
        <v>9.2620000000000005</v>
      </c>
      <c r="AM1414" s="3">
        <v>3.5219999999999998</v>
      </c>
      <c r="AN1414" s="3">
        <v>1.4910000000000001</v>
      </c>
      <c r="AO1414" s="3">
        <v>1.1950000000000001</v>
      </c>
      <c r="AP1414" s="3">
        <v>5.8739999999999997</v>
      </c>
      <c r="AQ1414" s="3">
        <v>6.5519999999999996</v>
      </c>
      <c r="AR1414" s="3">
        <v>11.6</v>
      </c>
      <c r="AS1414" s="3">
        <v>4.5</v>
      </c>
      <c r="AT1414" s="3">
        <v>4.617</v>
      </c>
      <c r="AU1414" s="3">
        <v>3.7709999999999999</v>
      </c>
      <c r="AV1414" s="3">
        <v>3.5009999999999999</v>
      </c>
      <c r="AW1414" s="3">
        <v>3.2</v>
      </c>
      <c r="AX1414" s="3">
        <v>3.0259999999999998</v>
      </c>
      <c r="AY1414" s="3">
        <v>3.024</v>
      </c>
      <c r="AZ1414" s="3">
        <v>3.0249999999999999</v>
      </c>
      <c r="BA1414">
        <v>3.0270000000000001</v>
      </c>
      <c r="BB1414">
        <v>2015</v>
      </c>
    </row>
    <row r="1415" spans="1:54" hidden="1" x14ac:dyDescent="0.2">
      <c r="A1415">
        <v>626</v>
      </c>
      <c r="B1415" t="s">
        <v>530</v>
      </c>
      <c r="C1415" t="s">
        <v>297</v>
      </c>
      <c r="D1415" t="s">
        <v>86</v>
      </c>
      <c r="E1415" t="s">
        <v>293</v>
      </c>
      <c r="F1415" t="s">
        <v>296</v>
      </c>
      <c r="G1415" t="s">
        <v>295</v>
      </c>
      <c r="I1415" t="s">
        <v>942</v>
      </c>
      <c r="J1415" s="3">
        <v>42.984000000000002</v>
      </c>
      <c r="K1415" s="3">
        <v>49.284999999999997</v>
      </c>
      <c r="L1415" s="3">
        <v>55.811999999999998</v>
      </c>
      <c r="M1415" s="3">
        <v>63.938000000000002</v>
      </c>
      <c r="N1415" s="3">
        <v>65.602999999999994</v>
      </c>
      <c r="O1415" s="3">
        <v>72.462999999999994</v>
      </c>
      <c r="P1415" s="3">
        <v>74.209999999999994</v>
      </c>
      <c r="Q1415" s="3">
        <v>69.025000000000006</v>
      </c>
      <c r="R1415" s="3">
        <v>66.31</v>
      </c>
      <c r="S1415" s="3">
        <v>66.738</v>
      </c>
      <c r="T1415" s="3">
        <v>66.031999999999996</v>
      </c>
      <c r="U1415" s="3">
        <v>65.528000000000006</v>
      </c>
      <c r="V1415" s="3">
        <v>65.528000000000006</v>
      </c>
      <c r="W1415" s="3">
        <v>62.402999999999999</v>
      </c>
      <c r="X1415" s="3">
        <v>90.328000000000003</v>
      </c>
      <c r="Y1415" s="3">
        <v>94.864000000000004</v>
      </c>
      <c r="Z1415" s="3">
        <v>99.236000000000004</v>
      </c>
      <c r="AA1415" s="3">
        <v>99.591999999999999</v>
      </c>
      <c r="AB1415" s="3">
        <v>96.62</v>
      </c>
      <c r="AC1415" s="3">
        <v>92.55</v>
      </c>
      <c r="AD1415" s="3">
        <v>100</v>
      </c>
      <c r="AE1415" s="3">
        <v>102.539</v>
      </c>
      <c r="AF1415" s="3">
        <v>111.855</v>
      </c>
      <c r="AG1415" s="3">
        <v>110.43300000000001</v>
      </c>
      <c r="AH1415" s="3">
        <v>110.098</v>
      </c>
      <c r="AI1415" s="3">
        <v>112.524</v>
      </c>
      <c r="AJ1415" s="3">
        <v>120.53100000000001</v>
      </c>
      <c r="AK1415" s="3">
        <v>120.279</v>
      </c>
      <c r="AL1415" s="3">
        <v>137.749</v>
      </c>
      <c r="AM1415" s="3">
        <v>136.15199999999999</v>
      </c>
      <c r="AN1415" s="3">
        <v>139.23099999999999</v>
      </c>
      <c r="AO1415" s="3">
        <v>145.27500000000001</v>
      </c>
      <c r="AP1415" s="3">
        <v>153.88399999999999</v>
      </c>
      <c r="AQ1415" s="3">
        <v>162.89500000000001</v>
      </c>
      <c r="AR1415" s="3">
        <v>178.648</v>
      </c>
      <c r="AS1415" s="3">
        <v>187.29</v>
      </c>
      <c r="AT1415" s="3">
        <v>196.01599999999999</v>
      </c>
      <c r="AU1415" s="3">
        <v>203.08699999999999</v>
      </c>
      <c r="AV1415" s="3">
        <v>210.495</v>
      </c>
      <c r="AW1415" s="3">
        <v>217.65299999999999</v>
      </c>
      <c r="AX1415" s="3">
        <v>224.18299999999999</v>
      </c>
      <c r="AY1415" s="3">
        <v>230.90799999999999</v>
      </c>
      <c r="AZ1415" s="3">
        <v>237.83600000000001</v>
      </c>
      <c r="BA1415">
        <v>245.03299999999999</v>
      </c>
      <c r="BB1415">
        <v>2015</v>
      </c>
    </row>
    <row r="1416" spans="1:54" hidden="1" x14ac:dyDescent="0.2">
      <c r="A1416">
        <v>626</v>
      </c>
      <c r="B1416" t="s">
        <v>530</v>
      </c>
      <c r="C1416" t="s">
        <v>294</v>
      </c>
      <c r="D1416" t="s">
        <v>86</v>
      </c>
      <c r="E1416" t="s">
        <v>293</v>
      </c>
      <c r="F1416" t="s">
        <v>292</v>
      </c>
      <c r="G1416" t="s">
        <v>275</v>
      </c>
      <c r="I1416" t="s">
        <v>291</v>
      </c>
      <c r="J1416" s="3" t="s">
        <v>215</v>
      </c>
      <c r="K1416" s="3">
        <v>14.66</v>
      </c>
      <c r="L1416" s="3">
        <v>13.243</v>
      </c>
      <c r="M1416" s="3">
        <v>14.558</v>
      </c>
      <c r="N1416" s="3">
        <v>2.6040000000000001</v>
      </c>
      <c r="O1416" s="3">
        <v>10.457000000000001</v>
      </c>
      <c r="P1416" s="3">
        <v>2.411</v>
      </c>
      <c r="Q1416" s="3">
        <v>-6.9859999999999998</v>
      </c>
      <c r="R1416" s="3">
        <v>-3.9340000000000002</v>
      </c>
      <c r="S1416" s="3">
        <v>0.64500000000000002</v>
      </c>
      <c r="T1416" s="3">
        <v>-1.0569999999999999</v>
      </c>
      <c r="U1416" s="3">
        <v>-0.76300000000000001</v>
      </c>
      <c r="V1416" s="3">
        <v>0</v>
      </c>
      <c r="W1416" s="3">
        <v>-4.7690000000000001</v>
      </c>
      <c r="X1416" s="3">
        <v>44.75</v>
      </c>
      <c r="Y1416" s="3">
        <v>5.0220000000000002</v>
      </c>
      <c r="Z1416" s="3">
        <v>4.6079999999999997</v>
      </c>
      <c r="AA1416" s="3">
        <v>0.35799999999999998</v>
      </c>
      <c r="AB1416" s="3">
        <v>-2.984</v>
      </c>
      <c r="AC1416" s="3">
        <v>-4.2119999999999997</v>
      </c>
      <c r="AD1416" s="3">
        <v>8.0500000000000007</v>
      </c>
      <c r="AE1416" s="3">
        <v>2.5390000000000001</v>
      </c>
      <c r="AF1416" s="3">
        <v>9.0850000000000009</v>
      </c>
      <c r="AG1416" s="3">
        <v>-1.2709999999999999</v>
      </c>
      <c r="AH1416" s="3">
        <v>-0.30399999999999999</v>
      </c>
      <c r="AI1416" s="3">
        <v>2.2040000000000002</v>
      </c>
      <c r="AJ1416" s="3">
        <v>7.1150000000000002</v>
      </c>
      <c r="AK1416" s="3">
        <v>-0.20899999999999999</v>
      </c>
      <c r="AL1416" s="3">
        <v>14.525</v>
      </c>
      <c r="AM1416" s="3">
        <v>-1.159</v>
      </c>
      <c r="AN1416" s="3">
        <v>2.2610000000000001</v>
      </c>
      <c r="AO1416" s="3">
        <v>4.3410000000000002</v>
      </c>
      <c r="AP1416" s="3">
        <v>5.9260000000000002</v>
      </c>
      <c r="AQ1416" s="3">
        <v>5.8559999999999999</v>
      </c>
      <c r="AR1416" s="3">
        <v>9.67</v>
      </c>
      <c r="AS1416" s="3">
        <v>4.8380000000000001</v>
      </c>
      <c r="AT1416" s="3">
        <v>4.6589999999999998</v>
      </c>
      <c r="AU1416" s="3">
        <v>3.6080000000000001</v>
      </c>
      <c r="AV1416" s="3">
        <v>3.6480000000000001</v>
      </c>
      <c r="AW1416" s="3">
        <v>3.4009999999999998</v>
      </c>
      <c r="AX1416" s="3">
        <v>3</v>
      </c>
      <c r="AY1416" s="3">
        <v>3</v>
      </c>
      <c r="AZ1416" s="3">
        <v>3</v>
      </c>
      <c r="BA1416">
        <v>3.0259999999999998</v>
      </c>
      <c r="BB1416">
        <v>2015</v>
      </c>
    </row>
    <row r="1417" spans="1:54" hidden="1" x14ac:dyDescent="0.2">
      <c r="A1417">
        <v>626</v>
      </c>
      <c r="B1417" t="s">
        <v>530</v>
      </c>
      <c r="C1417" t="s">
        <v>290</v>
      </c>
      <c r="D1417" t="s">
        <v>86</v>
      </c>
      <c r="E1417" t="s">
        <v>289</v>
      </c>
      <c r="G1417" t="s">
        <v>288</v>
      </c>
    </row>
    <row r="1418" spans="1:54" hidden="1" x14ac:dyDescent="0.2">
      <c r="A1418">
        <v>626</v>
      </c>
      <c r="B1418" t="s">
        <v>530</v>
      </c>
      <c r="C1418" t="s">
        <v>287</v>
      </c>
      <c r="D1418" t="s">
        <v>86</v>
      </c>
      <c r="E1418" t="s">
        <v>286</v>
      </c>
      <c r="F1418" t="s">
        <v>285</v>
      </c>
      <c r="G1418" t="s">
        <v>275</v>
      </c>
      <c r="I1418" t="s">
        <v>943</v>
      </c>
      <c r="J1418" s="3">
        <v>40.978999999999999</v>
      </c>
      <c r="K1418" s="3">
        <v>0.74399999999999999</v>
      </c>
      <c r="L1418" s="3">
        <v>9.7859999999999996</v>
      </c>
      <c r="M1418" s="3">
        <v>-1.2290000000000001</v>
      </c>
      <c r="N1418" s="3">
        <v>-5.4909999999999997</v>
      </c>
      <c r="O1418" s="3">
        <v>21.664999999999999</v>
      </c>
      <c r="P1418" s="3">
        <v>-6.4749999999999996</v>
      </c>
      <c r="Q1418" s="3">
        <v>282.62700000000001</v>
      </c>
      <c r="R1418" s="3">
        <v>-5.9329999999999998</v>
      </c>
      <c r="S1418" s="3">
        <v>6.335</v>
      </c>
      <c r="T1418" s="3">
        <v>3.4489999999999998</v>
      </c>
      <c r="U1418" s="3">
        <v>-14.635</v>
      </c>
      <c r="V1418" s="3">
        <v>-1.6990000000000001</v>
      </c>
      <c r="W1418" s="3">
        <v>-3.7850000000000001</v>
      </c>
      <c r="X1418" s="3">
        <v>34.073</v>
      </c>
      <c r="Y1418" s="3">
        <v>8.2799999999999994</v>
      </c>
      <c r="Z1418" s="3">
        <v>-20.475999999999999</v>
      </c>
      <c r="AA1418" s="3">
        <v>26.8</v>
      </c>
      <c r="AB1418" s="3">
        <v>5.8639999999999999</v>
      </c>
      <c r="AC1418" s="3">
        <v>-7.98</v>
      </c>
      <c r="AD1418" s="3">
        <v>3.9689999999999999</v>
      </c>
      <c r="AE1418" s="3">
        <v>-9.5340000000000007</v>
      </c>
      <c r="AF1418" s="3">
        <v>-9.4280000000000008</v>
      </c>
      <c r="AG1418" s="3">
        <v>-22.585999999999999</v>
      </c>
      <c r="AH1418" s="3">
        <v>9.0869999999999997</v>
      </c>
      <c r="AI1418" s="3">
        <v>2.5960000000000001</v>
      </c>
      <c r="AJ1418" s="3">
        <v>4.2629999999999999</v>
      </c>
      <c r="AK1418" s="3">
        <v>8.8130000000000006</v>
      </c>
      <c r="AL1418" s="3">
        <v>-1.292</v>
      </c>
      <c r="AM1418" s="3">
        <v>7.9020000000000001</v>
      </c>
      <c r="AN1418" s="3">
        <v>14.763</v>
      </c>
      <c r="AO1418" s="3">
        <v>-12.521000000000001</v>
      </c>
      <c r="AP1418" s="3">
        <v>12.285</v>
      </c>
      <c r="AQ1418" s="3">
        <v>-27.332000000000001</v>
      </c>
      <c r="AR1418" s="3">
        <v>57.328000000000003</v>
      </c>
      <c r="AS1418" s="3">
        <v>8.8109999999999999</v>
      </c>
      <c r="AT1418" s="3">
        <v>14.568</v>
      </c>
      <c r="AU1418" s="3">
        <v>4.8019999999999996</v>
      </c>
      <c r="AV1418" s="3">
        <v>4.3280000000000003</v>
      </c>
      <c r="AW1418" s="3">
        <v>3.294</v>
      </c>
      <c r="AX1418" s="3">
        <v>0.23300000000000001</v>
      </c>
      <c r="AY1418" s="3">
        <v>2.4319999999999999</v>
      </c>
      <c r="AZ1418" s="3">
        <v>2.601</v>
      </c>
      <c r="BA1418">
        <v>2.7280000000000002</v>
      </c>
      <c r="BB1418">
        <v>2015</v>
      </c>
    </row>
    <row r="1419" spans="1:54" hidden="1" x14ac:dyDescent="0.2">
      <c r="A1419">
        <v>626</v>
      </c>
      <c r="B1419" t="s">
        <v>530</v>
      </c>
      <c r="C1419" t="s">
        <v>284</v>
      </c>
      <c r="D1419" t="s">
        <v>86</v>
      </c>
      <c r="E1419" t="s">
        <v>283</v>
      </c>
      <c r="F1419" t="s">
        <v>282</v>
      </c>
      <c r="G1419" t="s">
        <v>275</v>
      </c>
      <c r="I1419" t="s">
        <v>943</v>
      </c>
      <c r="J1419" s="3">
        <v>60.895000000000003</v>
      </c>
      <c r="K1419" s="3">
        <v>8.8620000000000001</v>
      </c>
      <c r="L1419" s="3">
        <v>5.0069999999999997</v>
      </c>
      <c r="M1419" s="3">
        <v>-1.4450000000000001</v>
      </c>
      <c r="N1419" s="3">
        <v>0.26500000000000001</v>
      </c>
      <c r="O1419" s="3">
        <v>19.645</v>
      </c>
      <c r="P1419" s="3">
        <v>-13.747</v>
      </c>
      <c r="Q1419" s="3">
        <v>7.3940000000000001</v>
      </c>
      <c r="R1419" s="3">
        <v>-9.2810000000000006</v>
      </c>
      <c r="S1419" s="3">
        <v>10.157999999999999</v>
      </c>
      <c r="T1419" s="3">
        <v>8.6639999999999997</v>
      </c>
      <c r="U1419" s="3">
        <v>-17.911000000000001</v>
      </c>
      <c r="V1419" s="3">
        <v>-5.0609999999999999</v>
      </c>
      <c r="W1419" s="3">
        <v>-4.1029999999999998</v>
      </c>
      <c r="X1419" s="3">
        <v>46.468000000000004</v>
      </c>
      <c r="Y1419" s="3">
        <v>-0.72599999999999998</v>
      </c>
      <c r="Z1419" s="3">
        <v>-18.768000000000001</v>
      </c>
      <c r="AA1419" s="3">
        <v>17.795000000000002</v>
      </c>
      <c r="AB1419" s="3">
        <v>5.4589999999999996</v>
      </c>
      <c r="AC1419" s="3">
        <v>-2.5249999999999999</v>
      </c>
      <c r="AD1419" s="3">
        <v>-3.8969999999999998</v>
      </c>
      <c r="AE1419" s="3">
        <v>-2.2759999999999998</v>
      </c>
      <c r="AF1419" s="3">
        <v>-6.5490000000000004</v>
      </c>
      <c r="AG1419" s="3">
        <v>-23.872</v>
      </c>
      <c r="AH1419" s="3">
        <v>8.57</v>
      </c>
      <c r="AI1419" s="3">
        <v>8.2929999999999993</v>
      </c>
      <c r="AJ1419" s="3">
        <v>1.3029999999999999</v>
      </c>
      <c r="AK1419" s="3">
        <v>7.2409999999999997</v>
      </c>
      <c r="AL1419" s="3">
        <v>-0.23899999999999999</v>
      </c>
      <c r="AM1419" s="3">
        <v>9.7379999999999995</v>
      </c>
      <c r="AN1419" s="3">
        <v>12.154</v>
      </c>
      <c r="AO1419" s="3">
        <v>-18.922000000000001</v>
      </c>
      <c r="AP1419" s="3">
        <v>22.219000000000001</v>
      </c>
      <c r="AQ1419" s="3">
        <v>-29.111000000000001</v>
      </c>
      <c r="AR1419" s="3">
        <v>76.626999999999995</v>
      </c>
      <c r="AS1419" s="3">
        <v>15.746</v>
      </c>
      <c r="AT1419" s="3">
        <v>23.356999999999999</v>
      </c>
      <c r="AU1419" s="3">
        <v>7.2469999999999999</v>
      </c>
      <c r="AV1419" s="3">
        <v>7.1360000000000001</v>
      </c>
      <c r="AW1419" s="3">
        <v>4.641</v>
      </c>
      <c r="AX1419" s="3">
        <v>0.873</v>
      </c>
      <c r="AY1419" s="3">
        <v>3.726</v>
      </c>
      <c r="AZ1419" s="3">
        <v>3.8559999999999999</v>
      </c>
      <c r="BA1419">
        <v>3.948</v>
      </c>
      <c r="BB1419">
        <v>2015</v>
      </c>
    </row>
    <row r="1420" spans="1:54" hidden="1" x14ac:dyDescent="0.2">
      <c r="A1420">
        <v>626</v>
      </c>
      <c r="B1420" t="s">
        <v>530</v>
      </c>
      <c r="C1420" t="s">
        <v>281</v>
      </c>
      <c r="D1420" t="s">
        <v>86</v>
      </c>
      <c r="E1420" t="s">
        <v>280</v>
      </c>
      <c r="F1420" t="s">
        <v>279</v>
      </c>
      <c r="G1420" t="s">
        <v>275</v>
      </c>
      <c r="I1420" t="s">
        <v>943</v>
      </c>
      <c r="J1420" s="3">
        <v>-9.2200000000000006</v>
      </c>
      <c r="K1420" s="3">
        <v>7.0750000000000002</v>
      </c>
      <c r="L1420" s="3">
        <v>-0.86299999999999999</v>
      </c>
      <c r="M1420" s="3">
        <v>-10.234999999999999</v>
      </c>
      <c r="N1420" s="3">
        <v>-4.8869999999999996</v>
      </c>
      <c r="O1420" s="3">
        <v>8.1080000000000005</v>
      </c>
      <c r="P1420" s="3">
        <v>-13.147</v>
      </c>
      <c r="Q1420" s="3">
        <v>649.15099999999995</v>
      </c>
      <c r="R1420" s="3">
        <v>-15.904</v>
      </c>
      <c r="S1420" s="3">
        <v>32.427999999999997</v>
      </c>
      <c r="T1420" s="3">
        <v>-5.41</v>
      </c>
      <c r="U1420" s="3">
        <v>-3.1339999999999999</v>
      </c>
      <c r="V1420" s="3">
        <v>-12.951000000000001</v>
      </c>
      <c r="W1420" s="3">
        <v>13.867000000000001</v>
      </c>
      <c r="X1420" s="3">
        <v>3.0819999999999999</v>
      </c>
      <c r="Y1420" s="3">
        <v>6.3310000000000004</v>
      </c>
      <c r="Z1420" s="3">
        <v>6.0439999999999996</v>
      </c>
      <c r="AA1420" s="3">
        <v>27.117999999999999</v>
      </c>
      <c r="AB1420" s="3">
        <v>-13.394</v>
      </c>
      <c r="AC1420" s="3">
        <v>-2.2789999999999999</v>
      </c>
      <c r="AD1420" s="3">
        <v>12.778</v>
      </c>
      <c r="AE1420" s="3">
        <v>-6.8330000000000002</v>
      </c>
      <c r="AF1420" s="3">
        <v>5.2839999999999998</v>
      </c>
      <c r="AG1420" s="3">
        <v>-28.030999999999999</v>
      </c>
      <c r="AH1420" s="3">
        <v>4.4969999999999999</v>
      </c>
      <c r="AI1420" s="3">
        <v>-5.1459999999999999</v>
      </c>
      <c r="AJ1420" s="3">
        <v>3.9940000000000002</v>
      </c>
      <c r="AK1420" s="3">
        <v>5.2850000000000001</v>
      </c>
      <c r="AL1420" s="3">
        <v>-12.586</v>
      </c>
      <c r="AM1420" s="3">
        <v>-14.212999999999999</v>
      </c>
      <c r="AN1420" s="3">
        <v>10.301</v>
      </c>
      <c r="AO1420" s="3">
        <v>5.1189999999999998</v>
      </c>
      <c r="AP1420" s="3">
        <v>7.4109999999999996</v>
      </c>
      <c r="AQ1420" s="3">
        <v>-27.916</v>
      </c>
      <c r="AR1420" s="3">
        <v>-8.7870000000000008</v>
      </c>
      <c r="AS1420" s="3">
        <v>0.46500000000000002</v>
      </c>
      <c r="AT1420" s="3">
        <v>8.1620000000000008</v>
      </c>
      <c r="AU1420" s="3">
        <v>8.3490000000000002</v>
      </c>
      <c r="AV1420" s="3">
        <v>4.5739999999999998</v>
      </c>
      <c r="AW1420" s="3">
        <v>8.4710000000000001</v>
      </c>
      <c r="AX1420" s="3">
        <v>4.7080000000000002</v>
      </c>
      <c r="AY1420" s="3">
        <v>4.0730000000000004</v>
      </c>
      <c r="AZ1420" s="3">
        <v>4.1669999999999998</v>
      </c>
      <c r="BA1420">
        <v>3.44</v>
      </c>
      <c r="BB1420">
        <v>2015</v>
      </c>
    </row>
    <row r="1421" spans="1:54" hidden="1" x14ac:dyDescent="0.2">
      <c r="A1421">
        <v>626</v>
      </c>
      <c r="B1421" t="s">
        <v>530</v>
      </c>
      <c r="C1421" t="s">
        <v>278</v>
      </c>
      <c r="D1421" t="s">
        <v>86</v>
      </c>
      <c r="E1421" t="s">
        <v>277</v>
      </c>
      <c r="F1421" t="s">
        <v>276</v>
      </c>
      <c r="G1421" t="s">
        <v>275</v>
      </c>
      <c r="I1421" t="s">
        <v>943</v>
      </c>
      <c r="J1421" s="3">
        <v>-15.786</v>
      </c>
      <c r="K1421" s="3">
        <v>6.6120000000000001</v>
      </c>
      <c r="L1421" s="3">
        <v>18.081</v>
      </c>
      <c r="M1421" s="3">
        <v>-4.9669999999999996</v>
      </c>
      <c r="N1421" s="3">
        <v>-5.6740000000000004</v>
      </c>
      <c r="O1421" s="3">
        <v>9.9920000000000009</v>
      </c>
      <c r="P1421" s="3">
        <v>-24.664000000000001</v>
      </c>
      <c r="Q1421" s="3">
        <v>20.184000000000001</v>
      </c>
      <c r="R1421" s="3">
        <v>-12.613</v>
      </c>
      <c r="S1421" s="3">
        <v>36.158999999999999</v>
      </c>
      <c r="T1421" s="3">
        <v>-7.3739999999999997</v>
      </c>
      <c r="U1421" s="3">
        <v>0.752</v>
      </c>
      <c r="V1421" s="3">
        <v>-14.105</v>
      </c>
      <c r="W1421" s="3">
        <v>19.064</v>
      </c>
      <c r="X1421" s="3">
        <v>11.664</v>
      </c>
      <c r="Y1421" s="3">
        <v>0.27900000000000003</v>
      </c>
      <c r="Z1421" s="3">
        <v>-8.7889999999999997</v>
      </c>
      <c r="AA1421" s="3">
        <v>29.765000000000001</v>
      </c>
      <c r="AB1421" s="3">
        <v>-4.7110000000000003</v>
      </c>
      <c r="AC1421" s="3">
        <v>3.5409999999999999</v>
      </c>
      <c r="AD1421" s="3">
        <v>23.166</v>
      </c>
      <c r="AE1421" s="3">
        <v>-3.911</v>
      </c>
      <c r="AF1421" s="3">
        <v>8.3949999999999996</v>
      </c>
      <c r="AG1421" s="3">
        <v>-33.506999999999998</v>
      </c>
      <c r="AH1421" s="3">
        <v>-2.069</v>
      </c>
      <c r="AI1421" s="3">
        <v>-7.4080000000000004</v>
      </c>
      <c r="AJ1421" s="3">
        <v>17.893000000000001</v>
      </c>
      <c r="AK1421" s="3">
        <v>4.79</v>
      </c>
      <c r="AL1421" s="3">
        <v>-15.414999999999999</v>
      </c>
      <c r="AM1421" s="3">
        <v>-24.393000000000001</v>
      </c>
      <c r="AN1421" s="3">
        <v>11.952</v>
      </c>
      <c r="AO1421" s="3">
        <v>7.6909999999999998</v>
      </c>
      <c r="AP1421" s="3">
        <v>11.324999999999999</v>
      </c>
      <c r="AQ1421" s="3">
        <v>-50.814</v>
      </c>
      <c r="AR1421" s="3">
        <v>-28.077000000000002</v>
      </c>
      <c r="AS1421" s="3">
        <v>4.8899999999999997</v>
      </c>
      <c r="AT1421" s="3">
        <v>23.233000000000001</v>
      </c>
      <c r="AU1421" s="3">
        <v>17.692</v>
      </c>
      <c r="AV1421" s="3">
        <v>11.782999999999999</v>
      </c>
      <c r="AW1421" s="3">
        <v>8.6069999999999993</v>
      </c>
      <c r="AX1421" s="3">
        <v>7.54</v>
      </c>
      <c r="AY1421" s="3">
        <v>6.1319999999999997</v>
      </c>
      <c r="AZ1421" s="3">
        <v>6.1559999999999997</v>
      </c>
      <c r="BA1421">
        <v>5.3330000000000002</v>
      </c>
      <c r="BB1421">
        <v>2015</v>
      </c>
    </row>
    <row r="1422" spans="1:54" hidden="1" x14ac:dyDescent="0.2">
      <c r="A1422">
        <v>626</v>
      </c>
      <c r="B1422" t="s">
        <v>530</v>
      </c>
      <c r="C1422" t="s">
        <v>274</v>
      </c>
      <c r="D1422" t="s">
        <v>86</v>
      </c>
      <c r="E1422" t="s">
        <v>273</v>
      </c>
      <c r="F1422" t="s">
        <v>272</v>
      </c>
      <c r="G1422" t="s">
        <v>271</v>
      </c>
    </row>
    <row r="1423" spans="1:54" hidden="1" x14ac:dyDescent="0.2">
      <c r="A1423">
        <v>626</v>
      </c>
      <c r="B1423" t="s">
        <v>530</v>
      </c>
      <c r="C1423" t="s">
        <v>270</v>
      </c>
      <c r="D1423" t="s">
        <v>86</v>
      </c>
      <c r="E1423" t="s">
        <v>269</v>
      </c>
      <c r="F1423" t="s">
        <v>268</v>
      </c>
      <c r="G1423" t="s">
        <v>264</v>
      </c>
      <c r="H1423" t="s">
        <v>263</v>
      </c>
    </row>
    <row r="1424" spans="1:54" hidden="1" x14ac:dyDescent="0.2">
      <c r="A1424">
        <v>626</v>
      </c>
      <c r="B1424" t="s">
        <v>530</v>
      </c>
      <c r="C1424" t="s">
        <v>267</v>
      </c>
      <c r="D1424" t="s">
        <v>86</v>
      </c>
      <c r="E1424" t="s">
        <v>266</v>
      </c>
      <c r="F1424" t="s">
        <v>265</v>
      </c>
      <c r="G1424" t="s">
        <v>264</v>
      </c>
      <c r="H1424" t="s">
        <v>263</v>
      </c>
      <c r="I1424" t="s">
        <v>944</v>
      </c>
      <c r="J1424" s="3">
        <v>2.2789999999999999</v>
      </c>
      <c r="K1424" s="3">
        <v>2.3479999999999999</v>
      </c>
      <c r="L1424" s="3">
        <v>2.407</v>
      </c>
      <c r="M1424" s="3">
        <v>2.4670000000000001</v>
      </c>
      <c r="N1424" s="3">
        <v>2.5259999999999998</v>
      </c>
      <c r="O1424" s="3">
        <v>2.5950000000000002</v>
      </c>
      <c r="P1424" s="3">
        <v>2.6840000000000002</v>
      </c>
      <c r="Q1424" s="3">
        <v>2.7410000000000001</v>
      </c>
      <c r="R1424" s="3">
        <v>2.7949999999999999</v>
      </c>
      <c r="S1424" s="3">
        <v>2.8519999999999999</v>
      </c>
      <c r="T1424" s="3">
        <v>2.9129999999999998</v>
      </c>
      <c r="U1424" s="3">
        <v>2.98</v>
      </c>
      <c r="V1424" s="3">
        <v>3.0510000000000002</v>
      </c>
      <c r="W1424" s="3">
        <v>3.125</v>
      </c>
      <c r="X1424" s="3">
        <v>3.2010000000000001</v>
      </c>
      <c r="Y1424" s="3">
        <v>3.2759999999999998</v>
      </c>
      <c r="Z1424" s="3">
        <v>3.35</v>
      </c>
      <c r="AA1424" s="3">
        <v>3.4249999999999998</v>
      </c>
      <c r="AB1424" s="3">
        <v>3.4980000000000002</v>
      </c>
      <c r="AC1424" s="3">
        <v>3.57</v>
      </c>
      <c r="AD1424" s="3">
        <v>3.6379999999999999</v>
      </c>
      <c r="AE1424" s="3">
        <v>3.7040000000000002</v>
      </c>
      <c r="AF1424" s="3">
        <v>3.7669999999999999</v>
      </c>
      <c r="AG1424" s="3">
        <v>3.83</v>
      </c>
      <c r="AH1424" s="3">
        <v>3.8940000000000001</v>
      </c>
      <c r="AI1424" s="3">
        <v>3.9609999999999999</v>
      </c>
      <c r="AJ1424" s="3">
        <v>4.032</v>
      </c>
      <c r="AK1424" s="3">
        <v>4.1070000000000002</v>
      </c>
      <c r="AL1424" s="3">
        <v>4.1849999999999996</v>
      </c>
      <c r="AM1424" s="3">
        <v>4.266</v>
      </c>
      <c r="AN1424" s="3">
        <v>4.3499999999999996</v>
      </c>
      <c r="AO1424" s="3">
        <v>4.4349999999999996</v>
      </c>
      <c r="AP1424" s="3">
        <v>4.5220000000000002</v>
      </c>
      <c r="AQ1424" s="3">
        <v>4.6109999999999998</v>
      </c>
      <c r="AR1424" s="3">
        <v>4.7009999999999996</v>
      </c>
      <c r="AS1424" s="3">
        <v>4.7939999999999996</v>
      </c>
      <c r="AT1424" s="3">
        <v>4.8879999999999999</v>
      </c>
      <c r="AU1424" s="3">
        <v>4.9829999999999997</v>
      </c>
      <c r="AV1424" s="3">
        <v>5.0810000000000004</v>
      </c>
      <c r="AW1424" s="3">
        <v>5.181</v>
      </c>
      <c r="AX1424" s="3">
        <v>5.282</v>
      </c>
      <c r="AY1424" s="3">
        <v>5.3860000000000001</v>
      </c>
      <c r="AZ1424" s="3">
        <v>5.492</v>
      </c>
      <c r="BA1424">
        <v>5.5990000000000002</v>
      </c>
      <c r="BB1424">
        <v>2004</v>
      </c>
    </row>
    <row r="1425" spans="1:54" hidden="1" x14ac:dyDescent="0.2">
      <c r="A1425">
        <v>626</v>
      </c>
      <c r="B1425" t="s">
        <v>530</v>
      </c>
      <c r="C1425" t="s">
        <v>262</v>
      </c>
      <c r="D1425" t="s">
        <v>86</v>
      </c>
      <c r="E1425" t="s">
        <v>260</v>
      </c>
      <c r="F1425" t="s">
        <v>259</v>
      </c>
      <c r="G1425" t="s">
        <v>225</v>
      </c>
      <c r="H1425" t="s">
        <v>222</v>
      </c>
      <c r="I1425" t="s">
        <v>945</v>
      </c>
      <c r="J1425" s="3" t="s">
        <v>215</v>
      </c>
      <c r="K1425" s="3" t="s">
        <v>215</v>
      </c>
      <c r="L1425" s="3" t="s">
        <v>215</v>
      </c>
      <c r="M1425" s="3" t="s">
        <v>215</v>
      </c>
      <c r="N1425" s="3" t="s">
        <v>215</v>
      </c>
      <c r="O1425" s="3" t="s">
        <v>215</v>
      </c>
      <c r="P1425" s="3" t="s">
        <v>215</v>
      </c>
      <c r="Q1425" s="3" t="s">
        <v>215</v>
      </c>
      <c r="R1425" s="3">
        <v>67.33</v>
      </c>
      <c r="S1425" s="3">
        <v>65.938000000000002</v>
      </c>
      <c r="T1425" s="3">
        <v>62.412999999999997</v>
      </c>
      <c r="U1425" s="3">
        <v>57.987000000000002</v>
      </c>
      <c r="V1425" s="3">
        <v>59.569000000000003</v>
      </c>
      <c r="W1425" s="3">
        <v>54.8</v>
      </c>
      <c r="X1425" s="3">
        <v>69.992999999999995</v>
      </c>
      <c r="Y1425" s="3">
        <v>88.087000000000003</v>
      </c>
      <c r="Z1425" s="3">
        <v>55.036999999999999</v>
      </c>
      <c r="AA1425" s="3">
        <v>72.989999999999995</v>
      </c>
      <c r="AB1425" s="3">
        <v>109.46299999999999</v>
      </c>
      <c r="AC1425" s="3">
        <v>113.042</v>
      </c>
      <c r="AD1425" s="3">
        <v>93.36</v>
      </c>
      <c r="AE1425" s="3">
        <v>87.450999999999993</v>
      </c>
      <c r="AF1425" s="3">
        <v>105.982</v>
      </c>
      <c r="AG1425" s="3">
        <v>63.756</v>
      </c>
      <c r="AH1425" s="3">
        <v>78.453999999999994</v>
      </c>
      <c r="AI1425" s="3">
        <v>88.031000000000006</v>
      </c>
      <c r="AJ1425" s="3">
        <v>176.495</v>
      </c>
      <c r="AK1425" s="3">
        <v>117.04</v>
      </c>
      <c r="AL1425" s="3">
        <v>134.71</v>
      </c>
      <c r="AM1425" s="3">
        <v>150.267</v>
      </c>
      <c r="AN1425" s="3">
        <v>168.69399999999999</v>
      </c>
      <c r="AO1425" s="3">
        <v>138.07499999999999</v>
      </c>
      <c r="AP1425" s="3">
        <v>181.26300000000001</v>
      </c>
      <c r="AQ1425" s="3">
        <v>62.905999999999999</v>
      </c>
      <c r="AR1425" s="3">
        <v>132.24299999999999</v>
      </c>
      <c r="AS1425" s="3">
        <v>134.1</v>
      </c>
      <c r="AT1425" s="3">
        <v>147.11699999999999</v>
      </c>
      <c r="AU1425" s="3">
        <v>144.87200000000001</v>
      </c>
      <c r="AV1425" s="3">
        <v>198.91300000000001</v>
      </c>
      <c r="AW1425" s="3">
        <v>202.96600000000001</v>
      </c>
      <c r="AX1425" s="3">
        <v>216.345</v>
      </c>
      <c r="AY1425" s="3">
        <v>231.78399999999999</v>
      </c>
      <c r="AZ1425" s="3">
        <v>255.81700000000001</v>
      </c>
      <c r="BA1425">
        <v>262.94299999999998</v>
      </c>
      <c r="BB1425">
        <v>2016</v>
      </c>
    </row>
    <row r="1426" spans="1:54" hidden="1" x14ac:dyDescent="0.2">
      <c r="A1426">
        <v>626</v>
      </c>
      <c r="B1426" t="s">
        <v>530</v>
      </c>
      <c r="C1426" t="s">
        <v>261</v>
      </c>
      <c r="D1426" t="s">
        <v>86</v>
      </c>
      <c r="E1426" t="s">
        <v>260</v>
      </c>
      <c r="F1426" t="s">
        <v>259</v>
      </c>
      <c r="G1426" t="s">
        <v>217</v>
      </c>
      <c r="I1426" t="s">
        <v>258</v>
      </c>
      <c r="J1426" s="3" t="s">
        <v>215</v>
      </c>
      <c r="K1426" s="3" t="s">
        <v>215</v>
      </c>
      <c r="L1426" s="3" t="s">
        <v>215</v>
      </c>
      <c r="M1426" s="3" t="s">
        <v>215</v>
      </c>
      <c r="N1426" s="3" t="s">
        <v>215</v>
      </c>
      <c r="O1426" s="3" t="s">
        <v>215</v>
      </c>
      <c r="P1426" s="3" t="s">
        <v>215</v>
      </c>
      <c r="Q1426" s="3" t="s">
        <v>215</v>
      </c>
      <c r="R1426" s="3">
        <v>17.710999999999999</v>
      </c>
      <c r="S1426" s="3">
        <v>16.367000000000001</v>
      </c>
      <c r="T1426" s="3">
        <v>15.411</v>
      </c>
      <c r="U1426" s="3">
        <v>14.637</v>
      </c>
      <c r="V1426" s="3">
        <v>15.765000000000001</v>
      </c>
      <c r="W1426" s="3">
        <v>14.962999999999999</v>
      </c>
      <c r="X1426" s="3">
        <v>14.778</v>
      </c>
      <c r="Y1426" s="3">
        <v>15.728999999999999</v>
      </c>
      <c r="Z1426" s="3">
        <v>10.653</v>
      </c>
      <c r="AA1426" s="3">
        <v>12.895</v>
      </c>
      <c r="AB1426" s="3">
        <v>18.050999999999998</v>
      </c>
      <c r="AC1426" s="3">
        <v>17.7</v>
      </c>
      <c r="AD1426" s="3">
        <v>14.861000000000001</v>
      </c>
      <c r="AE1426" s="3">
        <v>13.294</v>
      </c>
      <c r="AF1426" s="3">
        <v>15.788</v>
      </c>
      <c r="AG1426" s="3">
        <v>9.8829999999999991</v>
      </c>
      <c r="AH1426" s="3">
        <v>11.816000000000001</v>
      </c>
      <c r="AI1426" s="3">
        <v>12.478999999999999</v>
      </c>
      <c r="AJ1426" s="3">
        <v>23.11</v>
      </c>
      <c r="AK1426" s="3">
        <v>14.385999999999999</v>
      </c>
      <c r="AL1426" s="3">
        <v>15.151999999999999</v>
      </c>
      <c r="AM1426" s="3">
        <v>16.059000000000001</v>
      </c>
      <c r="AN1426" s="3">
        <v>17.149999999999999</v>
      </c>
      <c r="AO1426" s="3">
        <v>13.327</v>
      </c>
      <c r="AP1426" s="3">
        <v>16.364000000000001</v>
      </c>
      <c r="AQ1426" s="3">
        <v>8.3849999999999998</v>
      </c>
      <c r="AR1426" s="3">
        <v>15.707000000000001</v>
      </c>
      <c r="AS1426" s="3">
        <v>14.316000000000001</v>
      </c>
      <c r="AT1426" s="3">
        <v>14.134</v>
      </c>
      <c r="AU1426" s="3">
        <v>12.923</v>
      </c>
      <c r="AV1426" s="3">
        <v>16.481999999999999</v>
      </c>
      <c r="AW1426" s="3">
        <v>15.664999999999999</v>
      </c>
      <c r="AX1426" s="3">
        <v>15.583</v>
      </c>
      <c r="AY1426" s="3">
        <v>15.59</v>
      </c>
      <c r="AZ1426" s="3">
        <v>16.077000000000002</v>
      </c>
      <c r="BA1426">
        <v>15.441000000000001</v>
      </c>
      <c r="BB1426">
        <v>2016</v>
      </c>
    </row>
    <row r="1427" spans="1:54" hidden="1" x14ac:dyDescent="0.2">
      <c r="A1427">
        <v>626</v>
      </c>
      <c r="B1427" t="s">
        <v>530</v>
      </c>
      <c r="C1427" t="s">
        <v>257</v>
      </c>
      <c r="D1427" t="s">
        <v>86</v>
      </c>
      <c r="E1427" t="s">
        <v>255</v>
      </c>
      <c r="F1427" t="s">
        <v>254</v>
      </c>
      <c r="G1427" t="s">
        <v>225</v>
      </c>
      <c r="H1427" t="s">
        <v>222</v>
      </c>
      <c r="I1427" t="s">
        <v>945</v>
      </c>
      <c r="J1427" s="3" t="s">
        <v>215</v>
      </c>
      <c r="K1427" s="3" t="s">
        <v>215</v>
      </c>
      <c r="L1427" s="3" t="s">
        <v>215</v>
      </c>
      <c r="M1427" s="3" t="s">
        <v>215</v>
      </c>
      <c r="N1427" s="3" t="s">
        <v>215</v>
      </c>
      <c r="O1427" s="3" t="s">
        <v>215</v>
      </c>
      <c r="P1427" s="3" t="s">
        <v>215</v>
      </c>
      <c r="Q1427" s="3" t="s">
        <v>215</v>
      </c>
      <c r="R1427" s="3">
        <v>81.48</v>
      </c>
      <c r="S1427" s="3">
        <v>79.021000000000001</v>
      </c>
      <c r="T1427" s="3">
        <v>89.132999999999996</v>
      </c>
      <c r="U1427" s="3">
        <v>89.665000000000006</v>
      </c>
      <c r="V1427" s="3">
        <v>87.253</v>
      </c>
      <c r="W1427" s="3">
        <v>75.540999999999997</v>
      </c>
      <c r="X1427" s="3">
        <v>105.864</v>
      </c>
      <c r="Y1427" s="3">
        <v>115.19499999999999</v>
      </c>
      <c r="Z1427" s="3">
        <v>60.509</v>
      </c>
      <c r="AA1427" s="3">
        <v>81.850999999999999</v>
      </c>
      <c r="AB1427" s="3">
        <v>109.45699999999999</v>
      </c>
      <c r="AC1427" s="3">
        <v>116.21</v>
      </c>
      <c r="AD1427" s="3">
        <v>105.732</v>
      </c>
      <c r="AE1427" s="3">
        <v>93.257999999999996</v>
      </c>
      <c r="AF1427" s="3">
        <v>113.94799999999999</v>
      </c>
      <c r="AG1427" s="3">
        <v>84.802000000000007</v>
      </c>
      <c r="AH1427" s="3">
        <v>90.347999999999999</v>
      </c>
      <c r="AI1427" s="3">
        <v>120.39700000000001</v>
      </c>
      <c r="AJ1427" s="3">
        <v>107.48699999999999</v>
      </c>
      <c r="AK1427" s="3">
        <v>108.26300000000001</v>
      </c>
      <c r="AL1427" s="3">
        <v>145.916</v>
      </c>
      <c r="AM1427" s="3">
        <v>155.64699999999999</v>
      </c>
      <c r="AN1427" s="3">
        <v>182.97399999999999</v>
      </c>
      <c r="AO1427" s="3">
        <v>162.66</v>
      </c>
      <c r="AP1427" s="3">
        <v>181.28</v>
      </c>
      <c r="AQ1427" s="3">
        <v>111.943</v>
      </c>
      <c r="AR1427" s="3">
        <v>107.256</v>
      </c>
      <c r="AS1427" s="3">
        <v>140</v>
      </c>
      <c r="AT1427" s="3">
        <v>130.88800000000001</v>
      </c>
      <c r="AU1427" s="3">
        <v>160.02199999999999</v>
      </c>
      <c r="AV1427" s="3">
        <v>180.458</v>
      </c>
      <c r="AW1427" s="3">
        <v>199.435</v>
      </c>
      <c r="AX1427" s="3">
        <v>218.35400000000001</v>
      </c>
      <c r="AY1427" s="3">
        <v>233.19499999999999</v>
      </c>
      <c r="AZ1427" s="3">
        <v>253.887</v>
      </c>
      <c r="BA1427">
        <v>275.31099999999998</v>
      </c>
      <c r="BB1427">
        <v>2016</v>
      </c>
    </row>
    <row r="1428" spans="1:54" hidden="1" x14ac:dyDescent="0.2">
      <c r="A1428">
        <v>626</v>
      </c>
      <c r="B1428" t="s">
        <v>530</v>
      </c>
      <c r="C1428" t="s">
        <v>256</v>
      </c>
      <c r="D1428" t="s">
        <v>86</v>
      </c>
      <c r="E1428" t="s">
        <v>255</v>
      </c>
      <c r="F1428" t="s">
        <v>254</v>
      </c>
      <c r="G1428" t="s">
        <v>217</v>
      </c>
      <c r="I1428" t="s">
        <v>253</v>
      </c>
      <c r="J1428" s="3" t="s">
        <v>215</v>
      </c>
      <c r="K1428" s="3" t="s">
        <v>215</v>
      </c>
      <c r="L1428" s="3" t="s">
        <v>215</v>
      </c>
      <c r="M1428" s="3" t="s">
        <v>215</v>
      </c>
      <c r="N1428" s="3" t="s">
        <v>215</v>
      </c>
      <c r="O1428" s="3" t="s">
        <v>215</v>
      </c>
      <c r="P1428" s="3" t="s">
        <v>215</v>
      </c>
      <c r="Q1428" s="3" t="s">
        <v>215</v>
      </c>
      <c r="R1428" s="3">
        <v>21.433</v>
      </c>
      <c r="S1428" s="3">
        <v>19.614000000000001</v>
      </c>
      <c r="T1428" s="3">
        <v>22.007999999999999</v>
      </c>
      <c r="U1428" s="3">
        <v>22.632999999999999</v>
      </c>
      <c r="V1428" s="3">
        <v>23.091999999999999</v>
      </c>
      <c r="W1428" s="3">
        <v>20.626000000000001</v>
      </c>
      <c r="X1428" s="3">
        <v>22.352</v>
      </c>
      <c r="Y1428" s="3">
        <v>20.568999999999999</v>
      </c>
      <c r="Z1428" s="3">
        <v>11.712</v>
      </c>
      <c r="AA1428" s="3">
        <v>14.46</v>
      </c>
      <c r="AB1428" s="3">
        <v>18.05</v>
      </c>
      <c r="AC1428" s="3">
        <v>18.196000000000002</v>
      </c>
      <c r="AD1428" s="3">
        <v>16.829999999999998</v>
      </c>
      <c r="AE1428" s="3">
        <v>14.177</v>
      </c>
      <c r="AF1428" s="3">
        <v>16.975000000000001</v>
      </c>
      <c r="AG1428" s="3">
        <v>13.145</v>
      </c>
      <c r="AH1428" s="3">
        <v>13.606999999999999</v>
      </c>
      <c r="AI1428" s="3">
        <v>17.068000000000001</v>
      </c>
      <c r="AJ1428" s="3">
        <v>14.074</v>
      </c>
      <c r="AK1428" s="3">
        <v>13.307</v>
      </c>
      <c r="AL1428" s="3">
        <v>16.411999999999999</v>
      </c>
      <c r="AM1428" s="3">
        <v>16.632999999999999</v>
      </c>
      <c r="AN1428" s="3">
        <v>18.602</v>
      </c>
      <c r="AO1428" s="3">
        <v>15.7</v>
      </c>
      <c r="AP1428" s="3">
        <v>16.366</v>
      </c>
      <c r="AQ1428" s="3">
        <v>14.920999999999999</v>
      </c>
      <c r="AR1428" s="3">
        <v>12.739000000000001</v>
      </c>
      <c r="AS1428" s="3">
        <v>14.946</v>
      </c>
      <c r="AT1428" s="3">
        <v>12.574999999999999</v>
      </c>
      <c r="AU1428" s="3">
        <v>14.275</v>
      </c>
      <c r="AV1428" s="3">
        <v>14.952999999999999</v>
      </c>
      <c r="AW1428" s="3">
        <v>15.393000000000001</v>
      </c>
      <c r="AX1428" s="3">
        <v>15.728</v>
      </c>
      <c r="AY1428" s="3">
        <v>15.685</v>
      </c>
      <c r="AZ1428" s="3">
        <v>15.955</v>
      </c>
      <c r="BA1428">
        <v>16.167000000000002</v>
      </c>
      <c r="BB1428">
        <v>2016</v>
      </c>
    </row>
    <row r="1429" spans="1:54" hidden="1" x14ac:dyDescent="0.2">
      <c r="A1429">
        <v>626</v>
      </c>
      <c r="B1429" t="s">
        <v>530</v>
      </c>
      <c r="C1429" t="s">
        <v>252</v>
      </c>
      <c r="D1429" t="s">
        <v>86</v>
      </c>
      <c r="E1429" t="s">
        <v>250</v>
      </c>
      <c r="F1429" t="s">
        <v>249</v>
      </c>
      <c r="G1429" t="s">
        <v>225</v>
      </c>
      <c r="H1429" t="s">
        <v>222</v>
      </c>
      <c r="I1429" t="s">
        <v>945</v>
      </c>
      <c r="J1429" s="3" t="s">
        <v>215</v>
      </c>
      <c r="K1429" s="3" t="s">
        <v>215</v>
      </c>
      <c r="L1429" s="3" t="s">
        <v>215</v>
      </c>
      <c r="M1429" s="3" t="s">
        <v>215</v>
      </c>
      <c r="N1429" s="3" t="s">
        <v>215</v>
      </c>
      <c r="O1429" s="3" t="s">
        <v>215</v>
      </c>
      <c r="P1429" s="3" t="s">
        <v>215</v>
      </c>
      <c r="Q1429" s="3" t="s">
        <v>215</v>
      </c>
      <c r="R1429" s="3">
        <v>-14.15</v>
      </c>
      <c r="S1429" s="3">
        <v>-13.083</v>
      </c>
      <c r="T1429" s="3">
        <v>-26.72</v>
      </c>
      <c r="U1429" s="3">
        <v>-31.678000000000001</v>
      </c>
      <c r="V1429" s="3">
        <v>-27.684000000000001</v>
      </c>
      <c r="W1429" s="3">
        <v>-20.741</v>
      </c>
      <c r="X1429" s="3">
        <v>-35.871000000000002</v>
      </c>
      <c r="Y1429" s="3">
        <v>-27.108000000000001</v>
      </c>
      <c r="Z1429" s="3">
        <v>-5.4710000000000001</v>
      </c>
      <c r="AA1429" s="3">
        <v>-8.8610000000000007</v>
      </c>
      <c r="AB1429" s="3">
        <v>6.0000000000000001E-3</v>
      </c>
      <c r="AC1429" s="3">
        <v>-3.1680000000000001</v>
      </c>
      <c r="AD1429" s="3">
        <v>-12.372</v>
      </c>
      <c r="AE1429" s="3">
        <v>-5.8070000000000004</v>
      </c>
      <c r="AF1429" s="3">
        <v>-7.9660000000000002</v>
      </c>
      <c r="AG1429" s="3">
        <v>-21.045999999999999</v>
      </c>
      <c r="AH1429" s="3">
        <v>-11.894</v>
      </c>
      <c r="AI1429" s="3">
        <v>-32.366</v>
      </c>
      <c r="AJ1429" s="3">
        <v>69.007999999999996</v>
      </c>
      <c r="AK1429" s="3">
        <v>8.7769999999999992</v>
      </c>
      <c r="AL1429" s="3">
        <v>-11.206</v>
      </c>
      <c r="AM1429" s="3">
        <v>-5.38</v>
      </c>
      <c r="AN1429" s="3">
        <v>-14.28</v>
      </c>
      <c r="AO1429" s="3">
        <v>-24.585000000000001</v>
      </c>
      <c r="AP1429" s="3">
        <v>-1.7000000000000001E-2</v>
      </c>
      <c r="AQ1429" s="3">
        <v>-49.036000000000001</v>
      </c>
      <c r="AR1429" s="3">
        <v>24.986999999999998</v>
      </c>
      <c r="AS1429" s="3">
        <v>-5.9</v>
      </c>
      <c r="AT1429" s="3">
        <v>16.228999999999999</v>
      </c>
      <c r="AU1429" s="3">
        <v>-15.15</v>
      </c>
      <c r="AV1429" s="3">
        <v>18.454000000000001</v>
      </c>
      <c r="AW1429" s="3">
        <v>3.53</v>
      </c>
      <c r="AX1429" s="3">
        <v>-2.0089999999999999</v>
      </c>
      <c r="AY1429" s="3">
        <v>-1.4119999999999999</v>
      </c>
      <c r="AZ1429" s="3">
        <v>1.93</v>
      </c>
      <c r="BA1429">
        <v>-12.368</v>
      </c>
      <c r="BB1429">
        <v>2016</v>
      </c>
    </row>
    <row r="1430" spans="1:54" hidden="1" x14ac:dyDescent="0.2">
      <c r="A1430">
        <v>626</v>
      </c>
      <c r="B1430" t="s">
        <v>530</v>
      </c>
      <c r="C1430" t="s">
        <v>251</v>
      </c>
      <c r="D1430" t="s">
        <v>86</v>
      </c>
      <c r="E1430" t="s">
        <v>250</v>
      </c>
      <c r="F1430" t="s">
        <v>249</v>
      </c>
      <c r="G1430" t="s">
        <v>217</v>
      </c>
      <c r="I1430" t="s">
        <v>248</v>
      </c>
      <c r="J1430" s="3" t="s">
        <v>215</v>
      </c>
      <c r="K1430" s="3" t="s">
        <v>215</v>
      </c>
      <c r="L1430" s="3" t="s">
        <v>215</v>
      </c>
      <c r="M1430" s="3" t="s">
        <v>215</v>
      </c>
      <c r="N1430" s="3" t="s">
        <v>215</v>
      </c>
      <c r="O1430" s="3" t="s">
        <v>215</v>
      </c>
      <c r="P1430" s="3" t="s">
        <v>215</v>
      </c>
      <c r="Q1430" s="3" t="s">
        <v>215</v>
      </c>
      <c r="R1430" s="3">
        <v>-3.722</v>
      </c>
      <c r="S1430" s="3">
        <v>-3.2469999999999999</v>
      </c>
      <c r="T1430" s="3">
        <v>-6.5979999999999999</v>
      </c>
      <c r="U1430" s="3">
        <v>-7.9960000000000004</v>
      </c>
      <c r="V1430" s="3">
        <v>-7.327</v>
      </c>
      <c r="W1430" s="3">
        <v>-5.6630000000000003</v>
      </c>
      <c r="X1430" s="3">
        <v>-7.5739999999999998</v>
      </c>
      <c r="Y1430" s="3">
        <v>-4.84</v>
      </c>
      <c r="Z1430" s="3">
        <v>-1.0589999999999999</v>
      </c>
      <c r="AA1430" s="3">
        <v>-1.5649999999999999</v>
      </c>
      <c r="AB1430" s="3">
        <v>1E-3</v>
      </c>
      <c r="AC1430" s="3">
        <v>-0.496</v>
      </c>
      <c r="AD1430" s="3">
        <v>-1.9690000000000001</v>
      </c>
      <c r="AE1430" s="3">
        <v>-0.88300000000000001</v>
      </c>
      <c r="AF1430" s="3">
        <v>-1.1870000000000001</v>
      </c>
      <c r="AG1430" s="3">
        <v>-3.262</v>
      </c>
      <c r="AH1430" s="3">
        <v>-1.7909999999999999</v>
      </c>
      <c r="AI1430" s="3">
        <v>-4.5880000000000001</v>
      </c>
      <c r="AJ1430" s="3">
        <v>9.0359999999999996</v>
      </c>
      <c r="AK1430" s="3">
        <v>1.079</v>
      </c>
      <c r="AL1430" s="3">
        <v>-1.26</v>
      </c>
      <c r="AM1430" s="3">
        <v>-0.57499999999999996</v>
      </c>
      <c r="AN1430" s="3">
        <v>-1.452</v>
      </c>
      <c r="AO1430" s="3">
        <v>-2.3730000000000002</v>
      </c>
      <c r="AP1430" s="3">
        <v>-2E-3</v>
      </c>
      <c r="AQ1430" s="3">
        <v>-6.5359999999999996</v>
      </c>
      <c r="AR1430" s="3">
        <v>2.968</v>
      </c>
      <c r="AS1430" s="3">
        <v>-0.63</v>
      </c>
      <c r="AT1430" s="3">
        <v>1.5589999999999999</v>
      </c>
      <c r="AU1430" s="3">
        <v>-1.351</v>
      </c>
      <c r="AV1430" s="3">
        <v>1.5289999999999999</v>
      </c>
      <c r="AW1430" s="3">
        <v>0.27200000000000002</v>
      </c>
      <c r="AX1430" s="3">
        <v>-0.14499999999999999</v>
      </c>
      <c r="AY1430" s="3">
        <v>-9.5000000000000001E-2</v>
      </c>
      <c r="AZ1430" s="3">
        <v>0.121</v>
      </c>
      <c r="BA1430">
        <v>-0.72599999999999998</v>
      </c>
      <c r="BB1430">
        <v>2016</v>
      </c>
    </row>
    <row r="1431" spans="1:54" hidden="1" x14ac:dyDescent="0.2">
      <c r="A1431">
        <v>626</v>
      </c>
      <c r="B1431" t="s">
        <v>530</v>
      </c>
      <c r="C1431" t="s">
        <v>247</v>
      </c>
      <c r="D1431" t="s">
        <v>86</v>
      </c>
      <c r="E1431" t="s">
        <v>245</v>
      </c>
      <c r="F1431" t="s">
        <v>244</v>
      </c>
      <c r="G1431" t="s">
        <v>225</v>
      </c>
      <c r="H1431" t="s">
        <v>222</v>
      </c>
    </row>
    <row r="1432" spans="1:54" hidden="1" x14ac:dyDescent="0.2">
      <c r="A1432">
        <v>626</v>
      </c>
      <c r="B1432" t="s">
        <v>530</v>
      </c>
      <c r="C1432" t="s">
        <v>246</v>
      </c>
      <c r="D1432" t="s">
        <v>86</v>
      </c>
      <c r="E1432" t="s">
        <v>245</v>
      </c>
      <c r="F1432" t="s">
        <v>244</v>
      </c>
      <c r="G1432" t="s">
        <v>243</v>
      </c>
    </row>
    <row r="1433" spans="1:54" hidden="1" x14ac:dyDescent="0.2">
      <c r="A1433">
        <v>626</v>
      </c>
      <c r="B1433" t="s">
        <v>530</v>
      </c>
      <c r="C1433" t="s">
        <v>242</v>
      </c>
      <c r="D1433" t="s">
        <v>86</v>
      </c>
      <c r="E1433" t="s">
        <v>240</v>
      </c>
      <c r="F1433" t="s">
        <v>239</v>
      </c>
      <c r="G1433" t="s">
        <v>225</v>
      </c>
      <c r="H1433" t="s">
        <v>222</v>
      </c>
      <c r="I1433" t="s">
        <v>945</v>
      </c>
      <c r="J1433" s="3" t="s">
        <v>215</v>
      </c>
      <c r="K1433" s="3" t="s">
        <v>215</v>
      </c>
      <c r="L1433" s="3" t="s">
        <v>215</v>
      </c>
      <c r="M1433" s="3" t="s">
        <v>215</v>
      </c>
      <c r="N1433" s="3" t="s">
        <v>215</v>
      </c>
      <c r="O1433" s="3" t="s">
        <v>215</v>
      </c>
      <c r="P1433" s="3" t="s">
        <v>215</v>
      </c>
      <c r="Q1433" s="3" t="s">
        <v>215</v>
      </c>
      <c r="R1433" s="3">
        <v>-7.89</v>
      </c>
      <c r="S1433" s="3">
        <v>-8.1620000000000008</v>
      </c>
      <c r="T1433" s="3">
        <v>-22.558</v>
      </c>
      <c r="U1433" s="3">
        <v>-27.382999999999999</v>
      </c>
      <c r="V1433" s="3">
        <v>-22.597999999999999</v>
      </c>
      <c r="W1433" s="3">
        <v>-15.518000000000001</v>
      </c>
      <c r="X1433" s="3">
        <v>-24.742999999999999</v>
      </c>
      <c r="Y1433" s="3">
        <v>-14.43</v>
      </c>
      <c r="Z1433" s="3">
        <v>4.8680000000000003</v>
      </c>
      <c r="AA1433" s="3">
        <v>-1.0469999999999999</v>
      </c>
      <c r="AB1433" s="3">
        <v>8.2780000000000005</v>
      </c>
      <c r="AC1433" s="3">
        <v>6.0549999999999997</v>
      </c>
      <c r="AD1433" s="3">
        <v>-0.85399999999999998</v>
      </c>
      <c r="AE1433" s="3">
        <v>3.6139999999999999</v>
      </c>
      <c r="AF1433" s="3">
        <v>2.6320000000000001</v>
      </c>
      <c r="AG1433" s="3">
        <v>-13.833</v>
      </c>
      <c r="AH1433" s="3">
        <v>-6.4610000000000003</v>
      </c>
      <c r="AI1433" s="3">
        <v>-25.782</v>
      </c>
      <c r="AJ1433" s="3">
        <v>76.260999999999996</v>
      </c>
      <c r="AK1433" s="3">
        <v>21.14</v>
      </c>
      <c r="AL1433" s="3">
        <v>7.71</v>
      </c>
      <c r="AM1433" s="3">
        <v>9.4239999999999995</v>
      </c>
      <c r="AN1433" s="3">
        <v>-4.0949999999999998</v>
      </c>
      <c r="AO1433" s="3">
        <v>-17.617000000000001</v>
      </c>
      <c r="AP1433" s="3">
        <v>8.01</v>
      </c>
      <c r="AQ1433" s="3">
        <v>-44.073999999999998</v>
      </c>
      <c r="AR1433" s="3">
        <v>30.532</v>
      </c>
      <c r="AS1433" s="3">
        <v>-0.5</v>
      </c>
      <c r="AT1433" s="3">
        <v>22.029</v>
      </c>
      <c r="AU1433" s="3">
        <v>-11.358000000000001</v>
      </c>
      <c r="AV1433" s="3">
        <v>21.808</v>
      </c>
      <c r="AW1433" s="3">
        <v>7.0460000000000003</v>
      </c>
      <c r="AX1433" s="3">
        <v>1.6439999999999999</v>
      </c>
      <c r="AY1433" s="3">
        <v>2.2469999999999999</v>
      </c>
      <c r="AZ1433" s="3">
        <v>6.3739999999999997</v>
      </c>
      <c r="BA1433">
        <v>-9.3870000000000005</v>
      </c>
      <c r="BB1433">
        <v>2016</v>
      </c>
    </row>
    <row r="1434" spans="1:54" hidden="1" x14ac:dyDescent="0.2">
      <c r="A1434">
        <v>626</v>
      </c>
      <c r="B1434" t="s">
        <v>530</v>
      </c>
      <c r="C1434" t="s">
        <v>241</v>
      </c>
      <c r="D1434" t="s">
        <v>86</v>
      </c>
      <c r="E1434" t="s">
        <v>240</v>
      </c>
      <c r="F1434" t="s">
        <v>239</v>
      </c>
      <c r="G1434" t="s">
        <v>217</v>
      </c>
      <c r="I1434" t="s">
        <v>238</v>
      </c>
      <c r="J1434" s="3" t="s">
        <v>215</v>
      </c>
      <c r="K1434" s="3" t="s">
        <v>215</v>
      </c>
      <c r="L1434" s="3" t="s">
        <v>215</v>
      </c>
      <c r="M1434" s="3" t="s">
        <v>215</v>
      </c>
      <c r="N1434" s="3" t="s">
        <v>215</v>
      </c>
      <c r="O1434" s="3" t="s">
        <v>215</v>
      </c>
      <c r="P1434" s="3" t="s">
        <v>215</v>
      </c>
      <c r="Q1434" s="3" t="s">
        <v>215</v>
      </c>
      <c r="R1434" s="3">
        <v>-2.0750000000000002</v>
      </c>
      <c r="S1434" s="3">
        <v>-2.0259999999999998</v>
      </c>
      <c r="T1434" s="3">
        <v>-5.57</v>
      </c>
      <c r="U1434" s="3">
        <v>-6.9119999999999999</v>
      </c>
      <c r="V1434" s="3">
        <v>-5.9809999999999999</v>
      </c>
      <c r="W1434" s="3">
        <v>-4.2370000000000001</v>
      </c>
      <c r="X1434" s="3">
        <v>-5.2240000000000002</v>
      </c>
      <c r="Y1434" s="3">
        <v>-2.577</v>
      </c>
      <c r="Z1434" s="3">
        <v>0.94199999999999995</v>
      </c>
      <c r="AA1434" s="3">
        <v>-0.185</v>
      </c>
      <c r="AB1434" s="3">
        <v>1.365</v>
      </c>
      <c r="AC1434" s="3">
        <v>0.94799999999999995</v>
      </c>
      <c r="AD1434" s="3">
        <v>-0.13600000000000001</v>
      </c>
      <c r="AE1434" s="3">
        <v>0.54900000000000004</v>
      </c>
      <c r="AF1434" s="3">
        <v>0.39200000000000002</v>
      </c>
      <c r="AG1434" s="3">
        <v>-2.1440000000000001</v>
      </c>
      <c r="AH1434" s="3">
        <v>-0.97299999999999998</v>
      </c>
      <c r="AI1434" s="3">
        <v>-3.6549999999999998</v>
      </c>
      <c r="AJ1434" s="3">
        <v>9.9860000000000007</v>
      </c>
      <c r="AK1434" s="3">
        <v>2.5979999999999999</v>
      </c>
      <c r="AL1434" s="3">
        <v>0.86699999999999999</v>
      </c>
      <c r="AM1434" s="3">
        <v>1.0069999999999999</v>
      </c>
      <c r="AN1434" s="3">
        <v>-0.41599999999999998</v>
      </c>
      <c r="AO1434" s="3">
        <v>-1.7</v>
      </c>
      <c r="AP1434" s="3">
        <v>0.72299999999999998</v>
      </c>
      <c r="AQ1434" s="3">
        <v>-5.875</v>
      </c>
      <c r="AR1434" s="3">
        <v>3.6259999999999999</v>
      </c>
      <c r="AS1434" s="3">
        <v>-5.2999999999999999E-2</v>
      </c>
      <c r="AT1434" s="3">
        <v>2.1160000000000001</v>
      </c>
      <c r="AU1434" s="3">
        <v>-1.0129999999999999</v>
      </c>
      <c r="AV1434" s="3">
        <v>1.8069999999999999</v>
      </c>
      <c r="AW1434" s="3">
        <v>0.54400000000000004</v>
      </c>
      <c r="AX1434" s="3">
        <v>0.11799999999999999</v>
      </c>
      <c r="AY1434" s="3">
        <v>0.151</v>
      </c>
      <c r="AZ1434" s="3">
        <v>0.40100000000000002</v>
      </c>
      <c r="BA1434">
        <v>-0.55100000000000005</v>
      </c>
      <c r="BB1434">
        <v>2016</v>
      </c>
    </row>
    <row r="1435" spans="1:54" hidden="1" x14ac:dyDescent="0.2">
      <c r="A1435">
        <v>626</v>
      </c>
      <c r="B1435" t="s">
        <v>530</v>
      </c>
      <c r="C1435" t="s">
        <v>237</v>
      </c>
      <c r="D1435" t="s">
        <v>86</v>
      </c>
      <c r="E1435" t="s">
        <v>235</v>
      </c>
      <c r="F1435" t="s">
        <v>234</v>
      </c>
      <c r="G1435" t="s">
        <v>225</v>
      </c>
      <c r="H1435" t="s">
        <v>222</v>
      </c>
    </row>
    <row r="1436" spans="1:54" hidden="1" x14ac:dyDescent="0.2">
      <c r="A1436">
        <v>626</v>
      </c>
      <c r="B1436" t="s">
        <v>530</v>
      </c>
      <c r="C1436" t="s">
        <v>236</v>
      </c>
      <c r="D1436" t="s">
        <v>86</v>
      </c>
      <c r="E1436" t="s">
        <v>235</v>
      </c>
      <c r="F1436" t="s">
        <v>234</v>
      </c>
      <c r="G1436" t="s">
        <v>217</v>
      </c>
    </row>
    <row r="1437" spans="1:54" hidden="1" x14ac:dyDescent="0.2">
      <c r="A1437">
        <v>626</v>
      </c>
      <c r="B1437" t="s">
        <v>530</v>
      </c>
      <c r="C1437" t="s">
        <v>233</v>
      </c>
      <c r="D1437" t="s">
        <v>86</v>
      </c>
      <c r="E1437" t="s">
        <v>231</v>
      </c>
      <c r="F1437" t="s">
        <v>230</v>
      </c>
      <c r="G1437" t="s">
        <v>225</v>
      </c>
      <c r="H1437" t="s">
        <v>222</v>
      </c>
      <c r="I1437" t="s">
        <v>945</v>
      </c>
      <c r="J1437" s="3" t="s">
        <v>215</v>
      </c>
      <c r="K1437" s="3" t="s">
        <v>215</v>
      </c>
      <c r="L1437" s="3" t="s">
        <v>215</v>
      </c>
      <c r="M1437" s="3" t="s">
        <v>215</v>
      </c>
      <c r="N1437" s="3" t="s">
        <v>215</v>
      </c>
      <c r="O1437" s="3" t="s">
        <v>215</v>
      </c>
      <c r="P1437" s="3" t="s">
        <v>215</v>
      </c>
      <c r="Q1437" s="3" t="s">
        <v>215</v>
      </c>
      <c r="R1437" s="3" t="s">
        <v>215</v>
      </c>
      <c r="S1437" s="3" t="s">
        <v>215</v>
      </c>
      <c r="T1437" s="3" t="s">
        <v>215</v>
      </c>
      <c r="U1437" s="3" t="s">
        <v>215</v>
      </c>
      <c r="V1437" s="3" t="s">
        <v>215</v>
      </c>
      <c r="W1437" s="3" t="s">
        <v>215</v>
      </c>
      <c r="X1437" s="3" t="s">
        <v>215</v>
      </c>
      <c r="Y1437" s="3" t="s">
        <v>215</v>
      </c>
      <c r="Z1437" s="3" t="s">
        <v>215</v>
      </c>
      <c r="AA1437" s="3">
        <v>544.173</v>
      </c>
      <c r="AB1437" s="3">
        <v>517.38900000000001</v>
      </c>
      <c r="AC1437" s="3">
        <v>537.51400000000001</v>
      </c>
      <c r="AD1437" s="3">
        <v>583.23900000000003</v>
      </c>
      <c r="AE1437" s="3">
        <v>679.77200000000005</v>
      </c>
      <c r="AF1437" s="3">
        <v>674.81</v>
      </c>
      <c r="AG1437" s="3">
        <v>662.25300000000004</v>
      </c>
      <c r="AH1437" s="3">
        <v>690.05499999999995</v>
      </c>
      <c r="AI1437" s="3">
        <v>767.28599999999994</v>
      </c>
      <c r="AJ1437" s="3">
        <v>375.84399999999999</v>
      </c>
      <c r="AK1437" s="3">
        <v>402.46300000000002</v>
      </c>
      <c r="AL1437" s="3">
        <v>325.63400000000001</v>
      </c>
      <c r="AM1437" s="3">
        <v>197.375</v>
      </c>
      <c r="AN1437" s="3">
        <v>210.792</v>
      </c>
      <c r="AO1437" s="3">
        <v>226.17500000000001</v>
      </c>
      <c r="AP1437" s="3">
        <v>260.512</v>
      </c>
      <c r="AQ1437" s="3">
        <v>289.07799999999997</v>
      </c>
      <c r="AR1437" s="3">
        <v>582.303</v>
      </c>
      <c r="AS1437" s="3">
        <v>599.45399999999995</v>
      </c>
      <c r="AT1437" s="3">
        <v>582.79999999999995</v>
      </c>
      <c r="AU1437" s="3">
        <v>599.08500000000004</v>
      </c>
      <c r="AV1437" s="3">
        <v>586.81299999999999</v>
      </c>
      <c r="AW1437" s="3">
        <v>574.923</v>
      </c>
      <c r="AX1437" s="3">
        <v>569.18200000000002</v>
      </c>
      <c r="AY1437" s="3">
        <v>562.88199999999995</v>
      </c>
      <c r="AZ1437" s="3">
        <v>550.78200000000004</v>
      </c>
      <c r="BA1437">
        <v>568.62400000000002</v>
      </c>
      <c r="BB1437">
        <v>2016</v>
      </c>
    </row>
    <row r="1438" spans="1:54" hidden="1" x14ac:dyDescent="0.2">
      <c r="A1438">
        <v>626</v>
      </c>
      <c r="B1438" t="s">
        <v>530</v>
      </c>
      <c r="C1438" t="s">
        <v>232</v>
      </c>
      <c r="D1438" t="s">
        <v>86</v>
      </c>
      <c r="E1438" t="s">
        <v>231</v>
      </c>
      <c r="F1438" t="s">
        <v>230</v>
      </c>
      <c r="G1438" t="s">
        <v>217</v>
      </c>
      <c r="I1438" t="s">
        <v>229</v>
      </c>
      <c r="J1438" s="3" t="s">
        <v>215</v>
      </c>
      <c r="K1438" s="3" t="s">
        <v>215</v>
      </c>
      <c r="L1438" s="3" t="s">
        <v>215</v>
      </c>
      <c r="M1438" s="3" t="s">
        <v>215</v>
      </c>
      <c r="N1438" s="3" t="s">
        <v>215</v>
      </c>
      <c r="O1438" s="3" t="s">
        <v>215</v>
      </c>
      <c r="P1438" s="3" t="s">
        <v>215</v>
      </c>
      <c r="Q1438" s="3" t="s">
        <v>215</v>
      </c>
      <c r="R1438" s="3" t="s">
        <v>215</v>
      </c>
      <c r="S1438" s="3" t="s">
        <v>215</v>
      </c>
      <c r="T1438" s="3" t="s">
        <v>215</v>
      </c>
      <c r="U1438" s="3" t="s">
        <v>215</v>
      </c>
      <c r="V1438" s="3" t="s">
        <v>215</v>
      </c>
      <c r="W1438" s="3" t="s">
        <v>215</v>
      </c>
      <c r="X1438" s="3" t="s">
        <v>215</v>
      </c>
      <c r="Y1438" s="3" t="s">
        <v>215</v>
      </c>
      <c r="Z1438" s="3" t="s">
        <v>215</v>
      </c>
      <c r="AA1438" s="3">
        <v>96.137</v>
      </c>
      <c r="AB1438" s="3">
        <v>85.320999999999998</v>
      </c>
      <c r="AC1438" s="3">
        <v>84.162000000000006</v>
      </c>
      <c r="AD1438" s="3">
        <v>92.838999999999999</v>
      </c>
      <c r="AE1438" s="3">
        <v>103.34</v>
      </c>
      <c r="AF1438" s="3">
        <v>100.52800000000001</v>
      </c>
      <c r="AG1438" s="3">
        <v>102.657</v>
      </c>
      <c r="AH1438" s="3">
        <v>103.92700000000001</v>
      </c>
      <c r="AI1438" s="3">
        <v>108.771</v>
      </c>
      <c r="AJ1438" s="3">
        <v>49.213000000000001</v>
      </c>
      <c r="AK1438" s="3">
        <v>49.468000000000004</v>
      </c>
      <c r="AL1438" s="3">
        <v>36.627000000000002</v>
      </c>
      <c r="AM1438" s="3">
        <v>21.093</v>
      </c>
      <c r="AN1438" s="3">
        <v>21.43</v>
      </c>
      <c r="AO1438" s="3">
        <v>21.831</v>
      </c>
      <c r="AP1438" s="3">
        <v>23.518000000000001</v>
      </c>
      <c r="AQ1438" s="3">
        <v>38.531999999999996</v>
      </c>
      <c r="AR1438" s="3">
        <v>69.162000000000006</v>
      </c>
      <c r="AS1438" s="3">
        <v>63.994999999999997</v>
      </c>
      <c r="AT1438" s="3">
        <v>55.99</v>
      </c>
      <c r="AU1438" s="3">
        <v>53.441000000000003</v>
      </c>
      <c r="AV1438" s="3">
        <v>48.622999999999998</v>
      </c>
      <c r="AW1438" s="3">
        <v>44.374000000000002</v>
      </c>
      <c r="AX1438" s="3">
        <v>40.997999999999998</v>
      </c>
      <c r="AY1438" s="3">
        <v>37.860999999999997</v>
      </c>
      <c r="AZ1438" s="3">
        <v>34.613999999999997</v>
      </c>
      <c r="BA1438">
        <v>33.390999999999998</v>
      </c>
      <c r="BB1438">
        <v>2016</v>
      </c>
    </row>
    <row r="1439" spans="1:54" hidden="1" x14ac:dyDescent="0.2">
      <c r="A1439">
        <v>626</v>
      </c>
      <c r="B1439" t="s">
        <v>530</v>
      </c>
      <c r="C1439" t="s">
        <v>228</v>
      </c>
      <c r="D1439" t="s">
        <v>86</v>
      </c>
      <c r="E1439" t="s">
        <v>227</v>
      </c>
      <c r="F1439" t="s">
        <v>226</v>
      </c>
      <c r="G1439" t="s">
        <v>225</v>
      </c>
      <c r="H1439" t="s">
        <v>222</v>
      </c>
      <c r="I1439" t="s">
        <v>945</v>
      </c>
      <c r="J1439" s="3">
        <v>168.4</v>
      </c>
      <c r="K1439" s="3">
        <v>218.1</v>
      </c>
      <c r="L1439" s="3">
        <v>240.4</v>
      </c>
      <c r="M1439" s="3">
        <v>253.9</v>
      </c>
      <c r="N1439" s="3">
        <v>278.7</v>
      </c>
      <c r="O1439" s="3">
        <v>379.9</v>
      </c>
      <c r="P1439" s="3">
        <v>386.04199999999997</v>
      </c>
      <c r="Q1439" s="3">
        <v>362.24299999999999</v>
      </c>
      <c r="R1439" s="3">
        <v>380.16899999999998</v>
      </c>
      <c r="S1439" s="3">
        <v>402.88400000000001</v>
      </c>
      <c r="T1439" s="3">
        <v>404.99599999999998</v>
      </c>
      <c r="U1439" s="3">
        <v>396.16800000000001</v>
      </c>
      <c r="V1439" s="3">
        <v>377.85700000000003</v>
      </c>
      <c r="W1439" s="3">
        <v>366.245</v>
      </c>
      <c r="X1439" s="3">
        <v>473.61900000000003</v>
      </c>
      <c r="Y1439" s="3">
        <v>560.03700000000003</v>
      </c>
      <c r="Z1439" s="3">
        <v>516.64700000000005</v>
      </c>
      <c r="AA1439" s="3">
        <v>566.03599999999994</v>
      </c>
      <c r="AB1439" s="3">
        <v>606.4</v>
      </c>
      <c r="AC1439" s="3">
        <v>638.66700000000003</v>
      </c>
      <c r="AD1439" s="3">
        <v>628.22400000000005</v>
      </c>
      <c r="AE1439" s="3">
        <v>657.803</v>
      </c>
      <c r="AF1439" s="3">
        <v>671.26400000000001</v>
      </c>
      <c r="AG1439" s="3">
        <v>645.11099999999999</v>
      </c>
      <c r="AH1439" s="3">
        <v>663.98</v>
      </c>
      <c r="AI1439" s="3">
        <v>705.41499999999996</v>
      </c>
      <c r="AJ1439" s="3">
        <v>763.71299999999997</v>
      </c>
      <c r="AK1439" s="3">
        <v>813.58699999999999</v>
      </c>
      <c r="AL1439" s="3">
        <v>889.06</v>
      </c>
      <c r="AM1439" s="3">
        <v>935.74699999999996</v>
      </c>
      <c r="AN1439" s="3">
        <v>983.62800000000004</v>
      </c>
      <c r="AO1439" s="3">
        <v>1036.029</v>
      </c>
      <c r="AP1439" s="3">
        <v>1107.694</v>
      </c>
      <c r="AQ1439" s="3">
        <v>750.23199999999997</v>
      </c>
      <c r="AR1439" s="3">
        <v>841.93899999999996</v>
      </c>
      <c r="AS1439" s="3">
        <v>936.72400000000005</v>
      </c>
      <c r="AT1439" s="3">
        <v>1040.8920000000001</v>
      </c>
      <c r="AU1439" s="3">
        <v>1121.0119999999999</v>
      </c>
      <c r="AV1439" s="3">
        <v>1206.866</v>
      </c>
      <c r="AW1439" s="3">
        <v>1295.636</v>
      </c>
      <c r="AX1439" s="3">
        <v>1388.3019999999999</v>
      </c>
      <c r="AY1439" s="3">
        <v>1486.6990000000001</v>
      </c>
      <c r="AZ1439" s="3">
        <v>1591.222</v>
      </c>
      <c r="BA1439">
        <v>1702.9359999999999</v>
      </c>
      <c r="BB1439">
        <v>2016</v>
      </c>
    </row>
    <row r="1440" spans="1:54" hidden="1" x14ac:dyDescent="0.2">
      <c r="A1440">
        <v>626</v>
      </c>
      <c r="B1440" t="s">
        <v>530</v>
      </c>
      <c r="C1440" t="s">
        <v>224</v>
      </c>
      <c r="D1440" t="s">
        <v>86</v>
      </c>
      <c r="E1440" t="s">
        <v>219</v>
      </c>
      <c r="F1440" t="s">
        <v>218</v>
      </c>
      <c r="G1440" t="s">
        <v>223</v>
      </c>
      <c r="H1440" t="s">
        <v>222</v>
      </c>
      <c r="I1440" t="s">
        <v>946</v>
      </c>
      <c r="J1440" s="3">
        <v>-4.2999999999999997E-2</v>
      </c>
      <c r="K1440" s="3">
        <v>-4.0000000000000001E-3</v>
      </c>
      <c r="L1440" s="3">
        <v>-4.2999999999999997E-2</v>
      </c>
      <c r="M1440" s="3">
        <v>-2.9000000000000001E-2</v>
      </c>
      <c r="N1440" s="3">
        <v>-3.3000000000000002E-2</v>
      </c>
      <c r="O1440" s="3">
        <v>-4.9000000000000002E-2</v>
      </c>
      <c r="P1440" s="3">
        <v>-8.6999999999999994E-2</v>
      </c>
      <c r="Q1440" s="3">
        <v>-7.2999999999999995E-2</v>
      </c>
      <c r="R1440" s="3">
        <v>-3.5000000000000003E-2</v>
      </c>
      <c r="S1440" s="3">
        <v>-3.3000000000000002E-2</v>
      </c>
      <c r="T1440" s="3">
        <v>-8.8999999999999996E-2</v>
      </c>
      <c r="U1440" s="3">
        <v>-6.2E-2</v>
      </c>
      <c r="V1440" s="3">
        <v>-7.1999999999999995E-2</v>
      </c>
      <c r="W1440" s="3">
        <v>-6.0000000000000001E-3</v>
      </c>
      <c r="X1440" s="3">
        <v>-2.4E-2</v>
      </c>
      <c r="Y1440" s="3">
        <v>-9.2999999999999999E-2</v>
      </c>
      <c r="Z1440" s="3">
        <v>-3.3000000000000002E-2</v>
      </c>
      <c r="AA1440" s="3">
        <v>-2.5000000000000001E-2</v>
      </c>
      <c r="AB1440" s="3">
        <v>-6.3E-2</v>
      </c>
      <c r="AC1440" s="3">
        <v>-1.7999999999999999E-2</v>
      </c>
      <c r="AD1440" s="3">
        <v>-1.2999999999999999E-2</v>
      </c>
      <c r="AE1440" s="3">
        <v>-1.7000000000000001E-2</v>
      </c>
      <c r="AF1440" s="3">
        <v>-1.6E-2</v>
      </c>
      <c r="AG1440" s="3">
        <v>-2.5000000000000001E-2</v>
      </c>
      <c r="AH1440" s="3">
        <v>-2.1999999999999999E-2</v>
      </c>
      <c r="AI1440" s="3">
        <v>-8.7999999999999995E-2</v>
      </c>
      <c r="AJ1440" s="3">
        <v>-4.3999999999999997E-2</v>
      </c>
      <c r="AK1440" s="3">
        <v>-0.106</v>
      </c>
      <c r="AL1440" s="3">
        <v>-0.19700000000000001</v>
      </c>
      <c r="AM1440" s="3">
        <v>-0.17899999999999999</v>
      </c>
      <c r="AN1440" s="3">
        <v>-0.20200000000000001</v>
      </c>
      <c r="AO1440" s="3">
        <v>-0.16600000000000001</v>
      </c>
      <c r="AP1440" s="3">
        <v>-0.1</v>
      </c>
      <c r="AQ1440" s="3">
        <v>-4.5999999999999999E-2</v>
      </c>
      <c r="AR1440" s="3">
        <v>-9.5000000000000001E-2</v>
      </c>
      <c r="AS1440" s="3">
        <v>-0.14299999999999999</v>
      </c>
      <c r="AT1440" s="3">
        <v>-0.16</v>
      </c>
      <c r="AU1440" s="3">
        <v>-0.19600000000000001</v>
      </c>
      <c r="AV1440" s="3">
        <v>-0.20200000000000001</v>
      </c>
      <c r="AW1440" s="3">
        <v>-0.216</v>
      </c>
      <c r="AX1440" s="3">
        <v>-0.19600000000000001</v>
      </c>
      <c r="AY1440" s="3">
        <v>-0.17899999999999999</v>
      </c>
      <c r="AZ1440" s="3">
        <v>-0.17199999999999999</v>
      </c>
      <c r="BA1440">
        <v>-0.16900000000000001</v>
      </c>
      <c r="BB1440">
        <v>2015</v>
      </c>
    </row>
    <row r="1441" spans="1:54" hidden="1" x14ac:dyDescent="0.2">
      <c r="A1441">
        <v>626</v>
      </c>
      <c r="B1441" t="s">
        <v>530</v>
      </c>
      <c r="C1441" t="s">
        <v>220</v>
      </c>
      <c r="D1441" t="s">
        <v>86</v>
      </c>
      <c r="E1441" t="s">
        <v>219</v>
      </c>
      <c r="F1441" t="s">
        <v>218</v>
      </c>
      <c r="G1441" t="s">
        <v>217</v>
      </c>
      <c r="I1441" t="s">
        <v>216</v>
      </c>
      <c r="J1441" s="3">
        <v>-6.0279999999999996</v>
      </c>
      <c r="K1441" s="3">
        <v>-0.56200000000000006</v>
      </c>
      <c r="L1441" s="3">
        <v>-5.9290000000000003</v>
      </c>
      <c r="M1441" s="3">
        <v>-4.2480000000000002</v>
      </c>
      <c r="N1441" s="3">
        <v>-4.9889999999999999</v>
      </c>
      <c r="O1441" s="3">
        <v>-5.5069999999999997</v>
      </c>
      <c r="P1441" s="3">
        <v>-7.4720000000000004</v>
      </c>
      <c r="Q1441" s="3">
        <v>-5.7590000000000003</v>
      </c>
      <c r="R1441" s="3">
        <v>-2.5219999999999998</v>
      </c>
      <c r="S1441" s="3">
        <v>-2.468</v>
      </c>
      <c r="T1441" s="3">
        <v>-5.67</v>
      </c>
      <c r="U1441" s="3">
        <v>-4.1219999999999999</v>
      </c>
      <c r="V1441" s="3">
        <v>-4.7859999999999996</v>
      </c>
      <c r="W1441" s="3">
        <v>-0.48799999999999999</v>
      </c>
      <c r="X1441" s="3">
        <v>-2.7570000000000001</v>
      </c>
      <c r="Y1441" s="3">
        <v>-8.3059999999999992</v>
      </c>
      <c r="Z1441" s="3">
        <v>-3.3359999999999999</v>
      </c>
      <c r="AA1441" s="3">
        <v>-2.5219999999999998</v>
      </c>
      <c r="AB1441" s="3">
        <v>-6.0890000000000004</v>
      </c>
      <c r="AC1441" s="3">
        <v>-1.72</v>
      </c>
      <c r="AD1441" s="3">
        <v>-1.429</v>
      </c>
      <c r="AE1441" s="3">
        <v>-1.861</v>
      </c>
      <c r="AF1441" s="3">
        <v>-1.694</v>
      </c>
      <c r="AG1441" s="3">
        <v>-2.2789999999999999</v>
      </c>
      <c r="AH1441" s="3">
        <v>-1.778</v>
      </c>
      <c r="AI1441" s="3">
        <v>-6.5869999999999997</v>
      </c>
      <c r="AJ1441" s="3">
        <v>-3.024</v>
      </c>
      <c r="AK1441" s="3">
        <v>-6.2290000000000001</v>
      </c>
      <c r="AL1441" s="3">
        <v>-9.9429999999999996</v>
      </c>
      <c r="AM1441" s="3">
        <v>-9.0549999999999997</v>
      </c>
      <c r="AN1441" s="3">
        <v>-10.151</v>
      </c>
      <c r="AO1441" s="3">
        <v>-7.5609999999999999</v>
      </c>
      <c r="AP1441" s="3">
        <v>-4.6130000000000004</v>
      </c>
      <c r="AQ1441" s="3">
        <v>-3.0369999999999999</v>
      </c>
      <c r="AR1441" s="3">
        <v>-5.5759999999999996</v>
      </c>
      <c r="AS1441" s="3">
        <v>-9.0389999999999997</v>
      </c>
      <c r="AT1441" s="3">
        <v>-9.1010000000000009</v>
      </c>
      <c r="AU1441" s="3">
        <v>-10.161</v>
      </c>
      <c r="AV1441" s="3">
        <v>-9.3230000000000004</v>
      </c>
      <c r="AW1441" s="3">
        <v>-9.2379999999999995</v>
      </c>
      <c r="AX1441" s="3">
        <v>-7.8179999999999996</v>
      </c>
      <c r="AY1441" s="3">
        <v>-6.7060000000000004</v>
      </c>
      <c r="AZ1441" s="3">
        <v>-6.0270000000000001</v>
      </c>
      <c r="BA1441">
        <v>-5.4340000000000002</v>
      </c>
      <c r="BB1441">
        <v>2012</v>
      </c>
    </row>
    <row r="1442" spans="1:54" x14ac:dyDescent="0.2">
      <c r="A1442">
        <v>628</v>
      </c>
      <c r="B1442" t="s">
        <v>529</v>
      </c>
      <c r="C1442" t="s">
        <v>352</v>
      </c>
      <c r="D1442" t="s">
        <v>154</v>
      </c>
      <c r="E1442" t="s">
        <v>349</v>
      </c>
      <c r="F1442" t="s">
        <v>351</v>
      </c>
      <c r="G1442" t="s">
        <v>225</v>
      </c>
      <c r="H1442" t="s">
        <v>222</v>
      </c>
      <c r="I1442" t="s">
        <v>947</v>
      </c>
      <c r="J1442" s="3">
        <v>866.06799999999998</v>
      </c>
      <c r="K1442" s="3">
        <v>772.48699999999997</v>
      </c>
      <c r="L1442" s="3">
        <v>814.01900000000001</v>
      </c>
      <c r="M1442" s="3">
        <v>941.48599999999999</v>
      </c>
      <c r="N1442" s="3">
        <v>990.97299999999996</v>
      </c>
      <c r="O1442" s="3">
        <v>1069.2260000000001</v>
      </c>
      <c r="P1442" s="3">
        <v>1133.02</v>
      </c>
      <c r="Q1442" s="3">
        <v>1174.3389999999999</v>
      </c>
      <c r="R1442" s="3">
        <v>1262.9369999999999</v>
      </c>
      <c r="S1442" s="3">
        <v>1287.5899999999999</v>
      </c>
      <c r="T1442" s="3">
        <v>1328.819</v>
      </c>
      <c r="U1442" s="3">
        <v>1467.047</v>
      </c>
      <c r="V1442" s="3">
        <v>1502.1389999999999</v>
      </c>
      <c r="W1442" s="3">
        <v>1470.9839999999999</v>
      </c>
      <c r="X1442" s="3">
        <v>1551.8</v>
      </c>
      <c r="Y1442" s="3">
        <v>1539.7739999999999</v>
      </c>
      <c r="Z1442" s="3">
        <v>1572.345</v>
      </c>
      <c r="AA1442" s="3">
        <v>1661.2360000000001</v>
      </c>
      <c r="AB1442" s="3">
        <v>1776.7180000000001</v>
      </c>
      <c r="AC1442" s="3">
        <v>1764.586</v>
      </c>
      <c r="AD1442" s="3">
        <v>1749.0630000000001</v>
      </c>
      <c r="AE1442" s="3">
        <v>1952.972</v>
      </c>
      <c r="AF1442" s="3">
        <v>2118.8020000000001</v>
      </c>
      <c r="AG1442" s="3">
        <v>2430.7260000000001</v>
      </c>
      <c r="AH1442" s="3">
        <v>3248.163</v>
      </c>
      <c r="AI1442" s="3">
        <v>3518.1219999999998</v>
      </c>
      <c r="AJ1442" s="3">
        <v>3540.9259999999999</v>
      </c>
      <c r="AK1442" s="3">
        <v>3656.77</v>
      </c>
      <c r="AL1442" s="3">
        <v>3768.7820000000002</v>
      </c>
      <c r="AM1442" s="3">
        <v>3924.7570000000001</v>
      </c>
      <c r="AN1442" s="3">
        <v>4458.4279999999999</v>
      </c>
      <c r="AO1442" s="3">
        <v>4463.7629999999999</v>
      </c>
      <c r="AP1442" s="3">
        <v>4856.8959999999997</v>
      </c>
      <c r="AQ1442" s="3">
        <v>5136.33</v>
      </c>
      <c r="AR1442" s="3">
        <v>5490.3760000000002</v>
      </c>
      <c r="AS1442" s="3">
        <v>5587.5290000000005</v>
      </c>
      <c r="AT1442" s="3">
        <v>5228.1899999999996</v>
      </c>
      <c r="AU1442" s="3">
        <v>5063.8879999999999</v>
      </c>
      <c r="AV1442" s="3">
        <v>5241.817</v>
      </c>
      <c r="AW1442" s="3">
        <v>5389.6610000000001</v>
      </c>
      <c r="AX1442" s="3">
        <v>5756.1850000000004</v>
      </c>
      <c r="AY1442" s="3">
        <v>6034.8689999999997</v>
      </c>
      <c r="AZ1442" s="3">
        <v>6311.317</v>
      </c>
      <c r="BA1442">
        <v>6578.8429999999998</v>
      </c>
      <c r="BB1442">
        <v>2017</v>
      </c>
    </row>
    <row r="1443" spans="1:54" hidden="1" x14ac:dyDescent="0.2">
      <c r="A1443">
        <v>628</v>
      </c>
      <c r="B1443" t="s">
        <v>529</v>
      </c>
      <c r="C1443" t="s">
        <v>350</v>
      </c>
      <c r="D1443" t="s">
        <v>154</v>
      </c>
      <c r="E1443" t="s">
        <v>349</v>
      </c>
      <c r="F1443" t="s">
        <v>348</v>
      </c>
      <c r="G1443" t="s">
        <v>275</v>
      </c>
      <c r="I1443" t="s">
        <v>347</v>
      </c>
      <c r="J1443" s="3">
        <v>-6.008</v>
      </c>
      <c r="K1443" s="3">
        <v>-10.805</v>
      </c>
      <c r="L1443" s="3">
        <v>5.3760000000000003</v>
      </c>
      <c r="M1443" s="3">
        <v>15.659000000000001</v>
      </c>
      <c r="N1443" s="3">
        <v>5.2560000000000002</v>
      </c>
      <c r="O1443" s="3">
        <v>7.8970000000000002</v>
      </c>
      <c r="P1443" s="3">
        <v>5.9660000000000002</v>
      </c>
      <c r="Q1443" s="3">
        <v>3.6469999999999998</v>
      </c>
      <c r="R1443" s="3">
        <v>7.5439999999999996</v>
      </c>
      <c r="S1443" s="3">
        <v>1.952</v>
      </c>
      <c r="T1443" s="3">
        <v>3.202</v>
      </c>
      <c r="U1443" s="3">
        <v>10.401999999999999</v>
      </c>
      <c r="V1443" s="3">
        <v>2.3919999999999999</v>
      </c>
      <c r="W1443" s="3">
        <v>-2.0739999999999998</v>
      </c>
      <c r="X1443" s="3">
        <v>5.4939999999999998</v>
      </c>
      <c r="Y1443" s="3">
        <v>-0.77500000000000002</v>
      </c>
      <c r="Z1443" s="3">
        <v>2.1150000000000002</v>
      </c>
      <c r="AA1443" s="3">
        <v>5.6529999999999996</v>
      </c>
      <c r="AB1443" s="3">
        <v>6.952</v>
      </c>
      <c r="AC1443" s="3">
        <v>-0.68300000000000005</v>
      </c>
      <c r="AD1443" s="3">
        <v>-0.88</v>
      </c>
      <c r="AE1443" s="3">
        <v>11.657999999999999</v>
      </c>
      <c r="AF1443" s="3">
        <v>8.4909999999999997</v>
      </c>
      <c r="AG1443" s="3">
        <v>14.722</v>
      </c>
      <c r="AH1443" s="3">
        <v>33.628999999999998</v>
      </c>
      <c r="AI1443" s="3">
        <v>8.3109999999999999</v>
      </c>
      <c r="AJ1443" s="3">
        <v>0.64800000000000002</v>
      </c>
      <c r="AK1443" s="3">
        <v>3.2719999999999998</v>
      </c>
      <c r="AL1443" s="3">
        <v>3.0630000000000002</v>
      </c>
      <c r="AM1443" s="3">
        <v>4.1390000000000002</v>
      </c>
      <c r="AN1443" s="3">
        <v>13.598000000000001</v>
      </c>
      <c r="AO1443" s="3">
        <v>0.12</v>
      </c>
      <c r="AP1443" s="3">
        <v>8.8070000000000004</v>
      </c>
      <c r="AQ1443" s="3">
        <v>5.7530000000000001</v>
      </c>
      <c r="AR1443" s="3">
        <v>6.8929999999999998</v>
      </c>
      <c r="AS1443" s="3">
        <v>1.77</v>
      </c>
      <c r="AT1443" s="3">
        <v>-6.431</v>
      </c>
      <c r="AU1443" s="3">
        <v>-3.1429999999999998</v>
      </c>
      <c r="AV1443" s="3">
        <v>3.5139999999999998</v>
      </c>
      <c r="AW1443" s="3">
        <v>2.82</v>
      </c>
      <c r="AX1443" s="3">
        <v>6.8010000000000002</v>
      </c>
      <c r="AY1443" s="3">
        <v>4.8410000000000002</v>
      </c>
      <c r="AZ1443" s="3">
        <v>4.5810000000000004</v>
      </c>
      <c r="BA1443">
        <v>4.2389999999999999</v>
      </c>
      <c r="BB1443">
        <v>2017</v>
      </c>
    </row>
    <row r="1444" spans="1:54" hidden="1" x14ac:dyDescent="0.2">
      <c r="A1444">
        <v>628</v>
      </c>
      <c r="B1444" t="s">
        <v>529</v>
      </c>
      <c r="C1444" t="s">
        <v>346</v>
      </c>
      <c r="D1444" t="s">
        <v>154</v>
      </c>
      <c r="E1444" t="s">
        <v>342</v>
      </c>
      <c r="F1444" t="s">
        <v>345</v>
      </c>
      <c r="G1444" t="s">
        <v>225</v>
      </c>
      <c r="H1444" t="s">
        <v>222</v>
      </c>
      <c r="I1444" t="s">
        <v>947</v>
      </c>
      <c r="J1444" s="3">
        <v>166.13</v>
      </c>
      <c r="K1444" s="3">
        <v>251.02600000000001</v>
      </c>
      <c r="L1444" s="3">
        <v>283.84500000000003</v>
      </c>
      <c r="M1444" s="3">
        <v>352.322</v>
      </c>
      <c r="N1444" s="3">
        <v>435.06900000000002</v>
      </c>
      <c r="O1444" s="3">
        <v>441.74599999999998</v>
      </c>
      <c r="P1444" s="3">
        <v>419.24099999999999</v>
      </c>
      <c r="Q1444" s="3">
        <v>412.37900000000002</v>
      </c>
      <c r="R1444" s="3">
        <v>477.90300000000002</v>
      </c>
      <c r="S1444" s="3">
        <v>483.33499999999998</v>
      </c>
      <c r="T1444" s="3">
        <v>497.14100000000002</v>
      </c>
      <c r="U1444" s="3">
        <v>510.38200000000001</v>
      </c>
      <c r="V1444" s="3">
        <v>499.17899999999997</v>
      </c>
      <c r="W1444" s="3">
        <v>466.68099999999998</v>
      </c>
      <c r="X1444" s="3">
        <v>741.3</v>
      </c>
      <c r="Y1444" s="3">
        <v>816.75599999999997</v>
      </c>
      <c r="Z1444" s="3">
        <v>930.50300000000004</v>
      </c>
      <c r="AA1444" s="3">
        <v>1020.297</v>
      </c>
      <c r="AB1444" s="3">
        <v>1164.875</v>
      </c>
      <c r="AC1444" s="3">
        <v>1069.308</v>
      </c>
      <c r="AD1444" s="3">
        <v>1115.9690000000001</v>
      </c>
      <c r="AE1444" s="3">
        <v>1417.998</v>
      </c>
      <c r="AF1444" s="3">
        <v>1567.7529999999999</v>
      </c>
      <c r="AG1444" s="3">
        <v>1799.5909999999999</v>
      </c>
      <c r="AH1444" s="3">
        <v>2639.3180000000002</v>
      </c>
      <c r="AI1444" s="3">
        <v>3518.1219999999998</v>
      </c>
      <c r="AJ1444" s="3">
        <v>3892.3409999999999</v>
      </c>
      <c r="AK1444" s="3">
        <v>4157.4260000000004</v>
      </c>
      <c r="AL1444" s="3">
        <v>4652.3860000000004</v>
      </c>
      <c r="AM1444" s="3">
        <v>4385.5559999999996</v>
      </c>
      <c r="AN1444" s="3">
        <v>5290.6080000000002</v>
      </c>
      <c r="AO1444" s="3">
        <v>5742.4040000000005</v>
      </c>
      <c r="AP1444" s="3">
        <v>6332.4470000000001</v>
      </c>
      <c r="AQ1444" s="3">
        <v>6417.7380000000003</v>
      </c>
      <c r="AR1444" s="3">
        <v>6912.49</v>
      </c>
      <c r="AS1444" s="3">
        <v>6474.0730000000003</v>
      </c>
      <c r="AT1444" s="3">
        <v>5984.08</v>
      </c>
      <c r="AU1444" s="3">
        <v>5746.5140000000001</v>
      </c>
      <c r="AV1444" s="3">
        <v>6077.4309999999996</v>
      </c>
      <c r="AW1444" s="3">
        <v>6402.7340000000004</v>
      </c>
      <c r="AX1444" s="3">
        <v>7041.0709999999999</v>
      </c>
      <c r="AY1444" s="3">
        <v>7601.817</v>
      </c>
      <c r="AZ1444" s="3">
        <v>8179.1210000000001</v>
      </c>
      <c r="BA1444">
        <v>8672.3639999999996</v>
      </c>
      <c r="BB1444">
        <v>2017</v>
      </c>
    </row>
    <row r="1445" spans="1:54" hidden="1" x14ac:dyDescent="0.2">
      <c r="A1445">
        <v>628</v>
      </c>
      <c r="B1445" t="s">
        <v>529</v>
      </c>
      <c r="C1445" t="s">
        <v>344</v>
      </c>
      <c r="D1445" t="s">
        <v>154</v>
      </c>
      <c r="E1445" t="s">
        <v>342</v>
      </c>
      <c r="F1445" t="s">
        <v>343</v>
      </c>
      <c r="G1445" t="s">
        <v>223</v>
      </c>
      <c r="H1445" t="s">
        <v>222</v>
      </c>
      <c r="I1445" t="s">
        <v>310</v>
      </c>
      <c r="J1445" s="3">
        <v>0.73799999999999999</v>
      </c>
      <c r="K1445" s="3">
        <v>0.873</v>
      </c>
      <c r="L1445" s="3">
        <v>0.84399999999999997</v>
      </c>
      <c r="M1445" s="3">
        <v>0.84399999999999997</v>
      </c>
      <c r="N1445" s="3">
        <v>0.90700000000000003</v>
      </c>
      <c r="O1445" s="3">
        <v>0.98299999999999998</v>
      </c>
      <c r="P1445" s="3">
        <v>1.2110000000000001</v>
      </c>
      <c r="Q1445" s="3">
        <v>1.3720000000000001</v>
      </c>
      <c r="R1445" s="3">
        <v>1.6040000000000001</v>
      </c>
      <c r="S1445" s="3">
        <v>1.5149999999999999</v>
      </c>
      <c r="T1445" s="3">
        <v>1.8260000000000001</v>
      </c>
      <c r="U1445" s="3">
        <v>1.8089999999999999</v>
      </c>
      <c r="V1445" s="3">
        <v>1.8859999999999999</v>
      </c>
      <c r="W1445" s="3">
        <v>1.6479999999999999</v>
      </c>
      <c r="X1445" s="3">
        <v>1.335</v>
      </c>
      <c r="Y1445" s="3">
        <v>1.6359999999999999</v>
      </c>
      <c r="Z1445" s="3">
        <v>1.819</v>
      </c>
      <c r="AA1445" s="3">
        <v>1.748</v>
      </c>
      <c r="AB1445" s="3">
        <v>1.9750000000000001</v>
      </c>
      <c r="AC1445" s="3">
        <v>1.7390000000000001</v>
      </c>
      <c r="AD1445" s="3">
        <v>1.5720000000000001</v>
      </c>
      <c r="AE1445" s="3">
        <v>1.9350000000000001</v>
      </c>
      <c r="AF1445" s="3">
        <v>2.2490000000000001</v>
      </c>
      <c r="AG1445" s="3">
        <v>3.0960000000000001</v>
      </c>
      <c r="AH1445" s="3">
        <v>4.9960000000000004</v>
      </c>
      <c r="AI1445" s="3">
        <v>6.67</v>
      </c>
      <c r="AJ1445" s="3">
        <v>7.444</v>
      </c>
      <c r="AK1445" s="3">
        <v>8.6750000000000007</v>
      </c>
      <c r="AL1445" s="3">
        <v>10.388999999999999</v>
      </c>
      <c r="AM1445" s="3">
        <v>9.2880000000000003</v>
      </c>
      <c r="AN1445" s="3">
        <v>10.682</v>
      </c>
      <c r="AO1445" s="3">
        <v>12.17</v>
      </c>
      <c r="AP1445" s="3">
        <v>12.404</v>
      </c>
      <c r="AQ1445" s="3">
        <v>12.99</v>
      </c>
      <c r="AR1445" s="3">
        <v>13.981</v>
      </c>
      <c r="AS1445" s="3">
        <v>10.946</v>
      </c>
      <c r="AT1445" s="3">
        <v>10.090999999999999</v>
      </c>
      <c r="AU1445" s="3">
        <v>9.8719999999999999</v>
      </c>
      <c r="AV1445" s="3">
        <v>11.486000000000001</v>
      </c>
      <c r="AW1445" s="3">
        <v>12.24</v>
      </c>
      <c r="AX1445" s="3">
        <v>13.614000000000001</v>
      </c>
      <c r="AY1445" s="3">
        <v>14.802</v>
      </c>
      <c r="AZ1445" s="3">
        <v>16.036999999999999</v>
      </c>
      <c r="BA1445">
        <v>17.073</v>
      </c>
      <c r="BB1445">
        <v>2017</v>
      </c>
    </row>
    <row r="1446" spans="1:54" hidden="1" x14ac:dyDescent="0.2">
      <c r="A1446">
        <v>628</v>
      </c>
      <c r="B1446" t="s">
        <v>529</v>
      </c>
      <c r="C1446" t="s">
        <v>213</v>
      </c>
      <c r="D1446" t="s">
        <v>154</v>
      </c>
      <c r="E1446" t="s">
        <v>342</v>
      </c>
      <c r="F1446" s="3" t="s">
        <v>341</v>
      </c>
      <c r="G1446" t="s">
        <v>323</v>
      </c>
      <c r="H1446" t="s">
        <v>222</v>
      </c>
      <c r="I1446" t="s">
        <v>310</v>
      </c>
      <c r="J1446">
        <v>1.911</v>
      </c>
      <c r="K1446">
        <v>1.8640000000000001</v>
      </c>
      <c r="L1446">
        <v>2.0859999999999999</v>
      </c>
      <c r="M1446">
        <v>2.5070000000000001</v>
      </c>
      <c r="N1446">
        <v>2.7330000000000001</v>
      </c>
      <c r="O1446">
        <v>3.0430000000000001</v>
      </c>
      <c r="P1446">
        <v>3.29</v>
      </c>
      <c r="Q1446">
        <v>3.4969999999999999</v>
      </c>
      <c r="R1446">
        <v>3.8919999999999999</v>
      </c>
      <c r="S1446">
        <v>4.1219999999999999</v>
      </c>
      <c r="T1446">
        <v>4.4119999999999999</v>
      </c>
      <c r="U1446">
        <v>5.0330000000000004</v>
      </c>
      <c r="V1446">
        <v>5.2709999999999999</v>
      </c>
      <c r="W1446">
        <v>5.2839999999999998</v>
      </c>
      <c r="X1446">
        <v>5.6929999999999996</v>
      </c>
      <c r="Y1446">
        <v>5.7670000000000003</v>
      </c>
      <c r="Z1446">
        <v>5.9960000000000004</v>
      </c>
      <c r="AA1446">
        <v>6.444</v>
      </c>
      <c r="AB1446">
        <v>6.9660000000000002</v>
      </c>
      <c r="AC1446">
        <v>7.0250000000000004</v>
      </c>
      <c r="AD1446">
        <v>7.1210000000000004</v>
      </c>
      <c r="AE1446">
        <v>8.1329999999999991</v>
      </c>
      <c r="AF1446">
        <v>8.9589999999999996</v>
      </c>
      <c r="AG1446">
        <v>10.483000000000001</v>
      </c>
      <c r="AH1446">
        <v>14.393000000000001</v>
      </c>
      <c r="AI1446">
        <v>16.091000000000001</v>
      </c>
      <c r="AJ1446">
        <v>16.693000000000001</v>
      </c>
      <c r="AK1446">
        <v>17.696999999999999</v>
      </c>
      <c r="AL1446">
        <v>18.597000000000001</v>
      </c>
      <c r="AM1446">
        <v>19.513999999999999</v>
      </c>
      <c r="AN1446">
        <v>22.437999999999999</v>
      </c>
      <c r="AO1446">
        <v>22.928999999999998</v>
      </c>
      <c r="AP1446">
        <v>25.408000000000001</v>
      </c>
      <c r="AQ1446">
        <v>27.303999999999998</v>
      </c>
      <c r="AR1446">
        <v>29.71</v>
      </c>
      <c r="AS1446">
        <v>30.562999999999999</v>
      </c>
      <c r="AT1446">
        <v>28.962</v>
      </c>
      <c r="AU1446">
        <v>28.556999999999999</v>
      </c>
      <c r="AV1446">
        <v>30.231999999999999</v>
      </c>
      <c r="AW1446">
        <v>31.759</v>
      </c>
      <c r="AX1446">
        <v>34.585000000000001</v>
      </c>
      <c r="AY1446">
        <v>36.951000000000001</v>
      </c>
      <c r="AZ1446">
        <v>39.307000000000002</v>
      </c>
      <c r="BA1446">
        <v>41.686</v>
      </c>
      <c r="BB1446">
        <v>2017</v>
      </c>
    </row>
    <row r="1447" spans="1:54" hidden="1" x14ac:dyDescent="0.2">
      <c r="A1447">
        <v>628</v>
      </c>
      <c r="B1447" t="s">
        <v>529</v>
      </c>
      <c r="C1447" t="s">
        <v>340</v>
      </c>
      <c r="D1447" t="s">
        <v>154</v>
      </c>
      <c r="E1447" t="s">
        <v>339</v>
      </c>
      <c r="F1447" t="s">
        <v>338</v>
      </c>
      <c r="G1447" t="s">
        <v>295</v>
      </c>
      <c r="I1447" t="s">
        <v>337</v>
      </c>
      <c r="J1447" s="3">
        <v>19.181999999999999</v>
      </c>
      <c r="K1447" s="3">
        <v>32.496000000000002</v>
      </c>
      <c r="L1447" s="3">
        <v>34.869999999999997</v>
      </c>
      <c r="M1447" s="3">
        <v>37.421999999999997</v>
      </c>
      <c r="N1447" s="3">
        <v>43.902999999999999</v>
      </c>
      <c r="O1447" s="3">
        <v>41.314999999999998</v>
      </c>
      <c r="P1447" s="3">
        <v>37.002000000000002</v>
      </c>
      <c r="Q1447" s="3">
        <v>35.116</v>
      </c>
      <c r="R1447" s="3">
        <v>37.841000000000001</v>
      </c>
      <c r="S1447" s="3">
        <v>37.537999999999997</v>
      </c>
      <c r="T1447" s="3">
        <v>37.411999999999999</v>
      </c>
      <c r="U1447" s="3">
        <v>34.79</v>
      </c>
      <c r="V1447" s="3">
        <v>33.231000000000002</v>
      </c>
      <c r="W1447" s="3">
        <v>31.725999999999999</v>
      </c>
      <c r="X1447" s="3">
        <v>47.77</v>
      </c>
      <c r="Y1447" s="3">
        <v>53.043999999999997</v>
      </c>
      <c r="Z1447" s="3">
        <v>59.179000000000002</v>
      </c>
      <c r="AA1447" s="3">
        <v>61.417999999999999</v>
      </c>
      <c r="AB1447" s="3">
        <v>65.563000000000002</v>
      </c>
      <c r="AC1447" s="3">
        <v>60.597999999999999</v>
      </c>
      <c r="AD1447" s="3">
        <v>63.804000000000002</v>
      </c>
      <c r="AE1447" s="3">
        <v>72.606999999999999</v>
      </c>
      <c r="AF1447" s="3">
        <v>73.992000000000004</v>
      </c>
      <c r="AG1447" s="3">
        <v>74.034999999999997</v>
      </c>
      <c r="AH1447" s="3">
        <v>81.256</v>
      </c>
      <c r="AI1447" s="3">
        <v>100</v>
      </c>
      <c r="AJ1447" s="3">
        <v>109.92400000000001</v>
      </c>
      <c r="AK1447" s="3">
        <v>113.691</v>
      </c>
      <c r="AL1447" s="3">
        <v>123.44499999999999</v>
      </c>
      <c r="AM1447" s="3">
        <v>111.741</v>
      </c>
      <c r="AN1447" s="3">
        <v>118.66500000000001</v>
      </c>
      <c r="AO1447" s="3">
        <v>128.64500000000001</v>
      </c>
      <c r="AP1447" s="3">
        <v>130.381</v>
      </c>
      <c r="AQ1447" s="3">
        <v>124.94799999999999</v>
      </c>
      <c r="AR1447" s="3">
        <v>125.902</v>
      </c>
      <c r="AS1447" s="3">
        <v>115.866</v>
      </c>
      <c r="AT1447" s="3">
        <v>114.458</v>
      </c>
      <c r="AU1447" s="3">
        <v>113.48</v>
      </c>
      <c r="AV1447" s="3">
        <v>115.941</v>
      </c>
      <c r="AW1447" s="3">
        <v>118.797</v>
      </c>
      <c r="AX1447" s="3">
        <v>122.322</v>
      </c>
      <c r="AY1447" s="3">
        <v>125.965</v>
      </c>
      <c r="AZ1447" s="3">
        <v>129.595</v>
      </c>
      <c r="BA1447">
        <v>131.822</v>
      </c>
      <c r="BB1447">
        <v>2017</v>
      </c>
    </row>
    <row r="1448" spans="1:54" hidden="1" x14ac:dyDescent="0.2">
      <c r="A1448">
        <v>628</v>
      </c>
      <c r="B1448" t="s">
        <v>529</v>
      </c>
      <c r="C1448" t="s">
        <v>336</v>
      </c>
      <c r="D1448" t="s">
        <v>154</v>
      </c>
      <c r="E1448" t="s">
        <v>333</v>
      </c>
      <c r="F1448" t="s">
        <v>335</v>
      </c>
      <c r="G1448" t="s">
        <v>225</v>
      </c>
      <c r="H1448" t="s">
        <v>322</v>
      </c>
      <c r="I1448" t="s">
        <v>330</v>
      </c>
      <c r="J1448" s="3">
        <v>196290.33499999999</v>
      </c>
      <c r="K1448" s="3">
        <v>170828.71100000001</v>
      </c>
      <c r="L1448" s="3">
        <v>175603.644</v>
      </c>
      <c r="M1448" s="3">
        <v>198147.76699999999</v>
      </c>
      <c r="N1448" s="3">
        <v>203475.96100000001</v>
      </c>
      <c r="O1448" s="3">
        <v>214188.889</v>
      </c>
      <c r="P1448" s="3">
        <v>221432.42600000001</v>
      </c>
      <c r="Q1448" s="3">
        <v>223909.981</v>
      </c>
      <c r="R1448" s="3">
        <v>234929.622</v>
      </c>
      <c r="S1448" s="3">
        <v>233673.61300000001</v>
      </c>
      <c r="T1448" s="3">
        <v>235274.01699999999</v>
      </c>
      <c r="U1448" s="3">
        <v>253660.139</v>
      </c>
      <c r="V1448" s="3">
        <v>253640.32199999999</v>
      </c>
      <c r="W1448" s="3">
        <v>242558.33300000001</v>
      </c>
      <c r="X1448" s="3">
        <v>249887.274</v>
      </c>
      <c r="Y1448" s="3">
        <v>233440.56899999999</v>
      </c>
      <c r="Z1448" s="3">
        <v>232561.06899999999</v>
      </c>
      <c r="AA1448" s="3">
        <v>239647.46599999999</v>
      </c>
      <c r="AB1448" s="3">
        <v>249960.383</v>
      </c>
      <c r="AC1448" s="3">
        <v>242055.70300000001</v>
      </c>
      <c r="AD1448" s="3">
        <v>233894.53700000001</v>
      </c>
      <c r="AE1448" s="3">
        <v>254792.473</v>
      </c>
      <c r="AF1448" s="3">
        <v>269685.29300000001</v>
      </c>
      <c r="AG1448" s="3">
        <v>282642.50599999999</v>
      </c>
      <c r="AH1448" s="3">
        <v>368481.35200000001</v>
      </c>
      <c r="AI1448" s="3">
        <v>389371.99599999998</v>
      </c>
      <c r="AJ1448" s="3">
        <v>382337.41800000001</v>
      </c>
      <c r="AK1448" s="3">
        <v>385215.50599999999</v>
      </c>
      <c r="AL1448" s="3">
        <v>387331.85399999999</v>
      </c>
      <c r="AM1448" s="3">
        <v>393523.886</v>
      </c>
      <c r="AN1448" s="3">
        <v>436130.27500000002</v>
      </c>
      <c r="AO1448" s="3">
        <v>426002.147</v>
      </c>
      <c r="AP1448" s="3">
        <v>452215.62800000003</v>
      </c>
      <c r="AQ1448" s="3">
        <v>466568.929</v>
      </c>
      <c r="AR1448" s="3">
        <v>486565.299</v>
      </c>
      <c r="AS1448" s="3">
        <v>483097.64199999999</v>
      </c>
      <c r="AT1448" s="3">
        <v>441004.10600000003</v>
      </c>
      <c r="AU1448" s="3">
        <v>415571.38799999998</v>
      </c>
      <c r="AV1448" s="3">
        <v>419681.23200000002</v>
      </c>
      <c r="AW1448" s="3">
        <v>420993.375</v>
      </c>
      <c r="AX1448" s="3">
        <v>438656.64500000002</v>
      </c>
      <c r="AY1448" s="3">
        <v>448677.13</v>
      </c>
      <c r="AZ1448" s="3">
        <v>457786.01500000001</v>
      </c>
      <c r="BA1448">
        <v>465551.93699999998</v>
      </c>
      <c r="BB1448">
        <v>2004</v>
      </c>
    </row>
    <row r="1449" spans="1:54" hidden="1" x14ac:dyDescent="0.2">
      <c r="A1449">
        <v>628</v>
      </c>
      <c r="B1449" t="s">
        <v>529</v>
      </c>
      <c r="C1449" t="s">
        <v>334</v>
      </c>
      <c r="D1449" t="s">
        <v>154</v>
      </c>
      <c r="E1449" t="s">
        <v>333</v>
      </c>
      <c r="F1449" t="s">
        <v>332</v>
      </c>
      <c r="G1449" t="s">
        <v>331</v>
      </c>
      <c r="H1449" t="s">
        <v>322</v>
      </c>
      <c r="I1449" t="s">
        <v>330</v>
      </c>
      <c r="J1449" s="3">
        <v>1008.283</v>
      </c>
      <c r="K1449" s="3">
        <v>877.495</v>
      </c>
      <c r="L1449" s="3">
        <v>902.02200000000005</v>
      </c>
      <c r="M1449" s="3">
        <v>1017.824</v>
      </c>
      <c r="N1449" s="3">
        <v>1045.194</v>
      </c>
      <c r="O1449" s="3">
        <v>1100.223</v>
      </c>
      <c r="P1449" s="3">
        <v>1137.431</v>
      </c>
      <c r="Q1449" s="3">
        <v>1150.1569999999999</v>
      </c>
      <c r="R1449" s="3">
        <v>1206.7619999999999</v>
      </c>
      <c r="S1449" s="3">
        <v>1200.31</v>
      </c>
      <c r="T1449" s="3">
        <v>1208.5309999999999</v>
      </c>
      <c r="U1449" s="3">
        <v>1302.9739999999999</v>
      </c>
      <c r="V1449" s="3">
        <v>1302.873</v>
      </c>
      <c r="W1449" s="3">
        <v>1245.9480000000001</v>
      </c>
      <c r="X1449" s="3">
        <v>1283.5940000000001</v>
      </c>
      <c r="Y1449" s="3">
        <v>1199.1130000000001</v>
      </c>
      <c r="Z1449" s="3">
        <v>1194.595</v>
      </c>
      <c r="AA1449" s="3">
        <v>1230.9960000000001</v>
      </c>
      <c r="AB1449" s="3">
        <v>1283.97</v>
      </c>
      <c r="AC1449" s="3">
        <v>1243.366</v>
      </c>
      <c r="AD1449" s="3">
        <v>1201.4449999999999</v>
      </c>
      <c r="AE1449" s="3">
        <v>1308.7909999999999</v>
      </c>
      <c r="AF1449" s="3">
        <v>1385.2909999999999</v>
      </c>
      <c r="AG1449" s="3">
        <v>1451.848</v>
      </c>
      <c r="AH1449" s="3">
        <v>1892.7760000000001</v>
      </c>
      <c r="AI1449" s="3">
        <v>2000.085</v>
      </c>
      <c r="AJ1449" s="3">
        <v>1963.95</v>
      </c>
      <c r="AK1449" s="3">
        <v>1978.7339999999999</v>
      </c>
      <c r="AL1449" s="3">
        <v>1989.605</v>
      </c>
      <c r="AM1449" s="3">
        <v>2021.412</v>
      </c>
      <c r="AN1449" s="3">
        <v>2240.268</v>
      </c>
      <c r="AO1449" s="3">
        <v>2188.2429999999999</v>
      </c>
      <c r="AP1449" s="3">
        <v>2322.893</v>
      </c>
      <c r="AQ1449" s="3">
        <v>2396.6219999999998</v>
      </c>
      <c r="AR1449" s="3">
        <v>2499.337</v>
      </c>
      <c r="AS1449" s="3">
        <v>2481.5250000000001</v>
      </c>
      <c r="AT1449" s="3">
        <v>2265.3029999999999</v>
      </c>
      <c r="AU1449" s="3">
        <v>2134.663</v>
      </c>
      <c r="AV1449" s="3">
        <v>2155.7739999999999</v>
      </c>
      <c r="AW1449" s="3">
        <v>2162.5140000000001</v>
      </c>
      <c r="AX1449" s="3">
        <v>2253.2449999999999</v>
      </c>
      <c r="AY1449" s="3">
        <v>2304.7170000000001</v>
      </c>
      <c r="AZ1449" s="3">
        <v>2351.5070000000001</v>
      </c>
      <c r="BA1449">
        <v>2391.3980000000001</v>
      </c>
      <c r="BB1449">
        <v>2004</v>
      </c>
    </row>
    <row r="1450" spans="1:54" hidden="1" x14ac:dyDescent="0.2">
      <c r="A1450">
        <v>628</v>
      </c>
      <c r="B1450" t="s">
        <v>529</v>
      </c>
      <c r="C1450" t="s">
        <v>329</v>
      </c>
      <c r="D1450" t="s">
        <v>154</v>
      </c>
      <c r="E1450" t="s">
        <v>325</v>
      </c>
      <c r="F1450" t="s">
        <v>328</v>
      </c>
      <c r="G1450" t="s">
        <v>225</v>
      </c>
      <c r="H1450" t="s">
        <v>322</v>
      </c>
      <c r="I1450" t="s">
        <v>321</v>
      </c>
      <c r="J1450" s="3">
        <v>37652.548999999999</v>
      </c>
      <c r="K1450" s="3">
        <v>55512.224000000002</v>
      </c>
      <c r="L1450" s="3">
        <v>61232.19</v>
      </c>
      <c r="M1450" s="3">
        <v>74150.611999999994</v>
      </c>
      <c r="N1450" s="3">
        <v>89332.557000000001</v>
      </c>
      <c r="O1450" s="3">
        <v>88491.228000000003</v>
      </c>
      <c r="P1450" s="3">
        <v>81934.538</v>
      </c>
      <c r="Q1450" s="3">
        <v>78627.899000000005</v>
      </c>
      <c r="R1450" s="3">
        <v>88898.722999999998</v>
      </c>
      <c r="S1450" s="3">
        <v>87716.267999999996</v>
      </c>
      <c r="T1450" s="3">
        <v>88021.327000000005</v>
      </c>
      <c r="U1450" s="3">
        <v>88247.679000000004</v>
      </c>
      <c r="V1450" s="3">
        <v>84287.841</v>
      </c>
      <c r="W1450" s="3">
        <v>76953.570000000007</v>
      </c>
      <c r="X1450" s="3">
        <v>119371.97500000001</v>
      </c>
      <c r="Y1450" s="3">
        <v>123825.98</v>
      </c>
      <c r="Z1450" s="3">
        <v>137628.03200000001</v>
      </c>
      <c r="AA1450" s="3">
        <v>147186.524</v>
      </c>
      <c r="AB1450" s="3">
        <v>163882.231</v>
      </c>
      <c r="AC1450" s="3">
        <v>146681.54999999999</v>
      </c>
      <c r="AD1450" s="3">
        <v>149233.584</v>
      </c>
      <c r="AE1450" s="3">
        <v>184997.72</v>
      </c>
      <c r="AF1450" s="3">
        <v>199546.71</v>
      </c>
      <c r="AG1450" s="3">
        <v>209254.81599999999</v>
      </c>
      <c r="AH1450" s="3">
        <v>299412.14</v>
      </c>
      <c r="AI1450" s="3">
        <v>389371.99599999998</v>
      </c>
      <c r="AJ1450" s="3">
        <v>420281.99400000001</v>
      </c>
      <c r="AK1450" s="3">
        <v>437956.12900000002</v>
      </c>
      <c r="AL1450" s="3">
        <v>478143.14600000001</v>
      </c>
      <c r="AM1450" s="3">
        <v>439726.86</v>
      </c>
      <c r="AN1450" s="3">
        <v>517535.39500000002</v>
      </c>
      <c r="AO1450" s="3">
        <v>548030.07700000005</v>
      </c>
      <c r="AP1450" s="3">
        <v>589601.18599999999</v>
      </c>
      <c r="AQ1450" s="3">
        <v>582968.19799999997</v>
      </c>
      <c r="AR1450" s="3">
        <v>612595.14899999998</v>
      </c>
      <c r="AS1450" s="3">
        <v>559748.26199999999</v>
      </c>
      <c r="AT1450" s="3">
        <v>504764.35100000002</v>
      </c>
      <c r="AU1450" s="3">
        <v>471591.55900000001</v>
      </c>
      <c r="AV1450" s="3">
        <v>486583.92200000002</v>
      </c>
      <c r="AW1450" s="3">
        <v>500125.80599999998</v>
      </c>
      <c r="AX1450" s="3">
        <v>536572.853</v>
      </c>
      <c r="AY1450" s="3">
        <v>565175.70799999998</v>
      </c>
      <c r="AZ1450" s="3">
        <v>593265.58400000003</v>
      </c>
      <c r="BA1450">
        <v>613700.02399999998</v>
      </c>
      <c r="BB1450">
        <v>2004</v>
      </c>
    </row>
    <row r="1451" spans="1:54" hidden="1" x14ac:dyDescent="0.2">
      <c r="A1451">
        <v>628</v>
      </c>
      <c r="B1451" t="s">
        <v>529</v>
      </c>
      <c r="C1451" t="s">
        <v>327</v>
      </c>
      <c r="D1451" t="s">
        <v>154</v>
      </c>
      <c r="E1451" t="s">
        <v>325</v>
      </c>
      <c r="F1451" t="s">
        <v>326</v>
      </c>
      <c r="G1451" t="s">
        <v>223</v>
      </c>
      <c r="H1451" t="s">
        <v>322</v>
      </c>
      <c r="I1451" t="s">
        <v>321</v>
      </c>
      <c r="J1451" s="3">
        <v>167.345</v>
      </c>
      <c r="K1451" s="3">
        <v>193.15299999999999</v>
      </c>
      <c r="L1451" s="3">
        <v>182.07599999999999</v>
      </c>
      <c r="M1451" s="3">
        <v>177.73400000000001</v>
      </c>
      <c r="N1451" s="3">
        <v>186.26499999999999</v>
      </c>
      <c r="O1451" s="3">
        <v>196.95400000000001</v>
      </c>
      <c r="P1451" s="3">
        <v>236.6</v>
      </c>
      <c r="Q1451" s="3">
        <v>261.65699999999998</v>
      </c>
      <c r="R1451" s="3">
        <v>298.41800000000001</v>
      </c>
      <c r="S1451" s="3">
        <v>274.97300000000001</v>
      </c>
      <c r="T1451" s="3">
        <v>323.31099999999998</v>
      </c>
      <c r="U1451" s="3">
        <v>312.82400000000001</v>
      </c>
      <c r="V1451" s="3">
        <v>318.428</v>
      </c>
      <c r="W1451" s="3">
        <v>271.77699999999999</v>
      </c>
      <c r="X1451" s="3">
        <v>215.00700000000001</v>
      </c>
      <c r="Y1451" s="3">
        <v>248.07400000000001</v>
      </c>
      <c r="Z1451" s="3">
        <v>269.041</v>
      </c>
      <c r="AA1451" s="3">
        <v>252.17400000000001</v>
      </c>
      <c r="AB1451" s="3">
        <v>277.79000000000002</v>
      </c>
      <c r="AC1451" s="3">
        <v>238.55500000000001</v>
      </c>
      <c r="AD1451" s="3">
        <v>210.22</v>
      </c>
      <c r="AE1451" s="3">
        <v>252.489</v>
      </c>
      <c r="AF1451" s="3">
        <v>286.29899999999998</v>
      </c>
      <c r="AG1451" s="3">
        <v>360.03899999999999</v>
      </c>
      <c r="AH1451" s="3">
        <v>566.76300000000003</v>
      </c>
      <c r="AI1451" s="3">
        <v>738.19100000000003</v>
      </c>
      <c r="AJ1451" s="3">
        <v>803.76700000000005</v>
      </c>
      <c r="AK1451" s="3">
        <v>913.80399999999997</v>
      </c>
      <c r="AL1451" s="3">
        <v>1067.748</v>
      </c>
      <c r="AM1451" s="3">
        <v>931.25699999999995</v>
      </c>
      <c r="AN1451" s="3">
        <v>1044.941</v>
      </c>
      <c r="AO1451" s="3">
        <v>1161.4100000000001</v>
      </c>
      <c r="AP1451" s="3">
        <v>1154.8869999999999</v>
      </c>
      <c r="AQ1451" s="3">
        <v>1180.002</v>
      </c>
      <c r="AR1451" s="3">
        <v>1239.03</v>
      </c>
      <c r="AS1451" s="3">
        <v>946.40099999999995</v>
      </c>
      <c r="AT1451" s="3">
        <v>851.19299999999998</v>
      </c>
      <c r="AU1451" s="3">
        <v>810.16300000000001</v>
      </c>
      <c r="AV1451" s="3">
        <v>919.60299999999995</v>
      </c>
      <c r="AW1451" s="3">
        <v>956.04600000000005</v>
      </c>
      <c r="AX1451" s="3">
        <v>1037.4870000000001</v>
      </c>
      <c r="AY1451" s="3">
        <v>1100.4739999999999</v>
      </c>
      <c r="AZ1451" s="3">
        <v>1163.204</v>
      </c>
      <c r="BA1451">
        <v>1208.1859999999999</v>
      </c>
      <c r="BB1451">
        <v>2004</v>
      </c>
    </row>
    <row r="1452" spans="1:54" hidden="1" x14ac:dyDescent="0.2">
      <c r="A1452">
        <v>628</v>
      </c>
      <c r="B1452" t="s">
        <v>529</v>
      </c>
      <c r="C1452" t="s">
        <v>212</v>
      </c>
      <c r="D1452" t="s">
        <v>154</v>
      </c>
      <c r="E1452" t="s">
        <v>325</v>
      </c>
      <c r="F1452" t="s">
        <v>324</v>
      </c>
      <c r="G1452" t="s">
        <v>323</v>
      </c>
      <c r="H1452" t="s">
        <v>322</v>
      </c>
      <c r="I1452" t="s">
        <v>321</v>
      </c>
      <c r="J1452" s="3">
        <v>433.10199999999998</v>
      </c>
      <c r="K1452" s="3">
        <v>412.11700000000002</v>
      </c>
      <c r="L1452" s="3">
        <v>449.92099999999999</v>
      </c>
      <c r="M1452" s="3">
        <v>527.72299999999996</v>
      </c>
      <c r="N1452" s="3">
        <v>561.14499999999998</v>
      </c>
      <c r="O1452" s="3">
        <v>609.59199999999998</v>
      </c>
      <c r="P1452" s="3">
        <v>642.91300000000001</v>
      </c>
      <c r="Q1452" s="3">
        <v>666.69899999999996</v>
      </c>
      <c r="R1452" s="3">
        <v>723.99699999999996</v>
      </c>
      <c r="S1452" s="3">
        <v>748.12900000000002</v>
      </c>
      <c r="T1452" s="3">
        <v>781.11300000000006</v>
      </c>
      <c r="U1452" s="3">
        <v>870.18700000000001</v>
      </c>
      <c r="V1452" s="3">
        <v>889.95500000000004</v>
      </c>
      <c r="W1452" s="3">
        <v>871.31799999999998</v>
      </c>
      <c r="X1452" s="3">
        <v>916.75</v>
      </c>
      <c r="Y1452" s="3">
        <v>874.274</v>
      </c>
      <c r="Z1452" s="3">
        <v>886.87599999999998</v>
      </c>
      <c r="AA1452" s="3">
        <v>929.548</v>
      </c>
      <c r="AB1452" s="3">
        <v>980.07</v>
      </c>
      <c r="AC1452" s="3">
        <v>963.601</v>
      </c>
      <c r="AD1452" s="3">
        <v>952.298</v>
      </c>
      <c r="AE1452" s="3">
        <v>1061.0260000000001</v>
      </c>
      <c r="AF1452" s="3">
        <v>1140.2850000000001</v>
      </c>
      <c r="AG1452" s="3">
        <v>1218.9000000000001</v>
      </c>
      <c r="AH1452" s="3">
        <v>1632.779</v>
      </c>
      <c r="AI1452" s="3">
        <v>1780.857</v>
      </c>
      <c r="AJ1452" s="3">
        <v>1802.4159999999999</v>
      </c>
      <c r="AK1452" s="3">
        <v>1864.306</v>
      </c>
      <c r="AL1452" s="3">
        <v>1911.32</v>
      </c>
      <c r="AM1452" s="3">
        <v>1956.6220000000001</v>
      </c>
      <c r="AN1452" s="3">
        <v>2194.9569999999999</v>
      </c>
      <c r="AO1452" s="3">
        <v>2188.2429999999999</v>
      </c>
      <c r="AP1452" s="3">
        <v>2365.683</v>
      </c>
      <c r="AQ1452" s="3">
        <v>2480.1869999999999</v>
      </c>
      <c r="AR1452" s="3">
        <v>2632.9050000000002</v>
      </c>
      <c r="AS1452" s="3">
        <v>2642.4859999999999</v>
      </c>
      <c r="AT1452" s="3">
        <v>2443.0169999999998</v>
      </c>
      <c r="AU1452" s="3">
        <v>2343.5520000000001</v>
      </c>
      <c r="AV1452" s="3">
        <v>2420.5010000000002</v>
      </c>
      <c r="AW1452" s="3">
        <v>2480.7280000000001</v>
      </c>
      <c r="AX1452" s="3">
        <v>2635.598</v>
      </c>
      <c r="AY1452" s="3">
        <v>2747.18</v>
      </c>
      <c r="AZ1452" s="3">
        <v>2851.0819999999999</v>
      </c>
      <c r="BA1452">
        <v>2949.8939999999998</v>
      </c>
      <c r="BB1452">
        <v>2004</v>
      </c>
    </row>
    <row r="1453" spans="1:54" hidden="1" x14ac:dyDescent="0.2">
      <c r="A1453">
        <v>628</v>
      </c>
      <c r="B1453" t="s">
        <v>529</v>
      </c>
      <c r="C1453" t="s">
        <v>320</v>
      </c>
      <c r="D1453" t="s">
        <v>154</v>
      </c>
      <c r="E1453" t="s">
        <v>319</v>
      </c>
      <c r="F1453" t="s">
        <v>318</v>
      </c>
      <c r="G1453" t="s">
        <v>243</v>
      </c>
    </row>
    <row r="1454" spans="1:54" hidden="1" x14ac:dyDescent="0.2">
      <c r="A1454">
        <v>628</v>
      </c>
      <c r="B1454" t="s">
        <v>529</v>
      </c>
      <c r="C1454" t="s">
        <v>317</v>
      </c>
      <c r="D1454" t="s">
        <v>154</v>
      </c>
      <c r="E1454" t="s">
        <v>316</v>
      </c>
      <c r="F1454" t="s">
        <v>315</v>
      </c>
      <c r="G1454" t="s">
        <v>288</v>
      </c>
      <c r="I1454" t="s">
        <v>310</v>
      </c>
      <c r="J1454" s="3">
        <v>1.4E-2</v>
      </c>
      <c r="K1454" s="3">
        <v>1.2999999999999999E-2</v>
      </c>
      <c r="L1454" s="3">
        <v>1.2999999999999999E-2</v>
      </c>
      <c r="M1454" s="3">
        <v>1.4999999999999999E-2</v>
      </c>
      <c r="N1454" s="3">
        <v>1.4999999999999999E-2</v>
      </c>
      <c r="O1454" s="3">
        <v>1.6E-2</v>
      </c>
      <c r="P1454" s="3">
        <v>1.6E-2</v>
      </c>
      <c r="Q1454" s="3">
        <v>1.6E-2</v>
      </c>
      <c r="R1454" s="3">
        <v>1.7000000000000001E-2</v>
      </c>
      <c r="S1454" s="3">
        <v>1.6E-2</v>
      </c>
      <c r="T1454" s="3">
        <v>1.6E-2</v>
      </c>
      <c r="U1454" s="3">
        <v>1.7000000000000001E-2</v>
      </c>
      <c r="V1454" s="3">
        <v>1.6E-2</v>
      </c>
      <c r="W1454" s="3">
        <v>1.4999999999999999E-2</v>
      </c>
      <c r="X1454" s="3">
        <v>1.6E-2</v>
      </c>
      <c r="Y1454" s="3">
        <v>1.4999999999999999E-2</v>
      </c>
      <c r="Z1454" s="3">
        <v>1.4999999999999999E-2</v>
      </c>
      <c r="AA1454" s="3">
        <v>1.4999999999999999E-2</v>
      </c>
      <c r="AB1454" s="3">
        <v>1.6E-2</v>
      </c>
      <c r="AC1454" s="3">
        <v>1.4999999999999999E-2</v>
      </c>
      <c r="AD1454" s="3">
        <v>1.4E-2</v>
      </c>
      <c r="AE1454" s="3">
        <v>1.6E-2</v>
      </c>
      <c r="AF1454" s="3">
        <v>1.6E-2</v>
      </c>
      <c r="AG1454" s="3">
        <v>1.7999999999999999E-2</v>
      </c>
      <c r="AH1454" s="3">
        <v>2.3E-2</v>
      </c>
      <c r="AI1454" s="3">
        <v>2.4E-2</v>
      </c>
      <c r="AJ1454" s="3">
        <v>2.3E-2</v>
      </c>
      <c r="AK1454" s="3">
        <v>2.1999999999999999E-2</v>
      </c>
      <c r="AL1454" s="3">
        <v>2.1999999999999999E-2</v>
      </c>
      <c r="AM1454" s="3">
        <v>2.3E-2</v>
      </c>
      <c r="AN1454" s="3">
        <v>2.5000000000000001E-2</v>
      </c>
      <c r="AO1454" s="3">
        <v>2.4E-2</v>
      </c>
      <c r="AP1454" s="3">
        <v>2.5000000000000001E-2</v>
      </c>
      <c r="AQ1454" s="3">
        <v>2.5999999999999999E-2</v>
      </c>
      <c r="AR1454" s="3">
        <v>2.7E-2</v>
      </c>
      <c r="AS1454" s="3">
        <v>2.7E-2</v>
      </c>
      <c r="AT1454" s="3">
        <v>2.4E-2</v>
      </c>
      <c r="AU1454" s="3">
        <v>2.1999999999999999E-2</v>
      </c>
      <c r="AV1454" s="3">
        <v>2.1999999999999999E-2</v>
      </c>
      <c r="AW1454" s="3">
        <v>2.1999999999999999E-2</v>
      </c>
      <c r="AX1454" s="3">
        <v>2.3E-2</v>
      </c>
      <c r="AY1454" s="3">
        <v>2.3E-2</v>
      </c>
      <c r="AZ1454" s="3">
        <v>2.3E-2</v>
      </c>
      <c r="BA1454">
        <v>2.3E-2</v>
      </c>
      <c r="BB1454">
        <v>2017</v>
      </c>
    </row>
    <row r="1455" spans="1:54" hidden="1" x14ac:dyDescent="0.2">
      <c r="A1455">
        <v>628</v>
      </c>
      <c r="B1455" t="s">
        <v>529</v>
      </c>
      <c r="C1455" t="s">
        <v>314</v>
      </c>
      <c r="D1455" t="s">
        <v>154</v>
      </c>
      <c r="E1455" t="s">
        <v>313</v>
      </c>
      <c r="F1455" t="s">
        <v>312</v>
      </c>
      <c r="G1455" t="s">
        <v>311</v>
      </c>
      <c r="I1455" t="s">
        <v>310</v>
      </c>
      <c r="J1455" s="3">
        <v>86.936999999999998</v>
      </c>
      <c r="K1455" s="3">
        <v>134.69999999999999</v>
      </c>
      <c r="L1455" s="3">
        <v>136.095</v>
      </c>
      <c r="M1455" s="3">
        <v>140.511</v>
      </c>
      <c r="N1455" s="3">
        <v>159.197</v>
      </c>
      <c r="O1455" s="3">
        <v>145.16499999999999</v>
      </c>
      <c r="P1455" s="3">
        <v>127.443</v>
      </c>
      <c r="Q1455" s="3">
        <v>117.93600000000001</v>
      </c>
      <c r="R1455" s="3">
        <v>122.789</v>
      </c>
      <c r="S1455" s="3">
        <v>117.248</v>
      </c>
      <c r="T1455" s="3">
        <v>112.687</v>
      </c>
      <c r="U1455" s="3">
        <v>101.41200000000001</v>
      </c>
      <c r="V1455" s="3">
        <v>94.71</v>
      </c>
      <c r="W1455" s="3">
        <v>88.319000000000003</v>
      </c>
      <c r="X1455" s="3">
        <v>130.21199999999999</v>
      </c>
      <c r="Y1455" s="3">
        <v>141.63300000000001</v>
      </c>
      <c r="Z1455" s="3">
        <v>155.18299999999999</v>
      </c>
      <c r="AA1455" s="3">
        <v>158.34200000000001</v>
      </c>
      <c r="AB1455" s="3">
        <v>167.215</v>
      </c>
      <c r="AC1455" s="3">
        <v>152.22200000000001</v>
      </c>
      <c r="AD1455" s="3">
        <v>156.709</v>
      </c>
      <c r="AE1455" s="3">
        <v>174.357</v>
      </c>
      <c r="AF1455" s="3">
        <v>174.99700000000001</v>
      </c>
      <c r="AG1455" s="3">
        <v>171.67500000000001</v>
      </c>
      <c r="AH1455" s="3">
        <v>183.376</v>
      </c>
      <c r="AI1455" s="3">
        <v>218.643</v>
      </c>
      <c r="AJ1455" s="3">
        <v>233.17699999999999</v>
      </c>
      <c r="AK1455" s="3">
        <v>234.916</v>
      </c>
      <c r="AL1455" s="3">
        <v>250.16399999999999</v>
      </c>
      <c r="AM1455" s="3">
        <v>224.738</v>
      </c>
      <c r="AN1455" s="3">
        <v>235.78399999999999</v>
      </c>
      <c r="AO1455" s="3">
        <v>250.44300000000001</v>
      </c>
      <c r="AP1455" s="3">
        <v>249.23099999999999</v>
      </c>
      <c r="AQ1455" s="3">
        <v>235.05</v>
      </c>
      <c r="AR1455" s="3">
        <v>232.66900000000001</v>
      </c>
      <c r="AS1455" s="3">
        <v>211.82599999999999</v>
      </c>
      <c r="AT1455" s="3">
        <v>206.61500000000001</v>
      </c>
      <c r="AU1455" s="3">
        <v>201.22900000000001</v>
      </c>
      <c r="AV1455" s="3">
        <v>201.02600000000001</v>
      </c>
      <c r="AW1455" s="3">
        <v>201.60400000000001</v>
      </c>
      <c r="AX1455" s="3">
        <v>203.58699999999999</v>
      </c>
      <c r="AY1455" s="3">
        <v>205.72900000000001</v>
      </c>
      <c r="AZ1455" s="3">
        <v>208.084</v>
      </c>
      <c r="BA1455">
        <v>208.041</v>
      </c>
      <c r="BB1455">
        <v>2017</v>
      </c>
    </row>
    <row r="1456" spans="1:54" hidden="1" x14ac:dyDescent="0.2">
      <c r="A1456">
        <v>628</v>
      </c>
      <c r="B1456" t="s">
        <v>529</v>
      </c>
      <c r="C1456" t="s">
        <v>309</v>
      </c>
      <c r="D1456" t="s">
        <v>154</v>
      </c>
      <c r="E1456" t="s">
        <v>308</v>
      </c>
      <c r="F1456" t="s">
        <v>307</v>
      </c>
      <c r="G1456" t="s">
        <v>217</v>
      </c>
      <c r="I1456" t="s">
        <v>947</v>
      </c>
      <c r="J1456" s="3">
        <v>11.628</v>
      </c>
      <c r="K1456" s="3">
        <v>11.628</v>
      </c>
      <c r="L1456" s="3">
        <v>10.585000000000001</v>
      </c>
      <c r="M1456" s="3">
        <v>5.5190000000000001</v>
      </c>
      <c r="N1456" s="3">
        <v>5.9359999999999999</v>
      </c>
      <c r="O1456" s="3">
        <v>13.288</v>
      </c>
      <c r="P1456" s="3">
        <v>13.75</v>
      </c>
      <c r="Q1456" s="3">
        <v>14.288</v>
      </c>
      <c r="R1456" s="3">
        <v>15.305999999999999</v>
      </c>
      <c r="S1456" s="3">
        <v>12.737</v>
      </c>
      <c r="T1456" s="3">
        <v>12.227</v>
      </c>
      <c r="U1456" s="3">
        <v>11.808999999999999</v>
      </c>
      <c r="V1456" s="3">
        <v>10.087999999999999</v>
      </c>
      <c r="W1456" s="3">
        <v>4.3959999999999999</v>
      </c>
      <c r="X1456" s="3">
        <v>20.986000000000001</v>
      </c>
      <c r="Y1456" s="3">
        <v>14.454000000000001</v>
      </c>
      <c r="Z1456" s="3">
        <v>16.097000000000001</v>
      </c>
      <c r="AA1456" s="3">
        <v>17.181999999999999</v>
      </c>
      <c r="AB1456" s="3">
        <v>16.274999999999999</v>
      </c>
      <c r="AC1456" s="3">
        <v>17.756</v>
      </c>
      <c r="AD1456" s="3">
        <v>22.154</v>
      </c>
      <c r="AE1456" s="3">
        <v>38.497999999999998</v>
      </c>
      <c r="AF1456" s="3">
        <v>64.852000000000004</v>
      </c>
      <c r="AG1456" s="3">
        <v>55.587000000000003</v>
      </c>
      <c r="AH1456" s="3">
        <v>25.913</v>
      </c>
      <c r="AI1456" s="3">
        <v>20.632000000000001</v>
      </c>
      <c r="AJ1456" s="3">
        <v>22.123000000000001</v>
      </c>
      <c r="AK1456" s="3">
        <v>22.228000000000002</v>
      </c>
      <c r="AL1456" s="3">
        <v>21.798999999999999</v>
      </c>
      <c r="AM1456" s="3">
        <v>30.135999999999999</v>
      </c>
      <c r="AN1456" s="3">
        <v>34.387999999999998</v>
      </c>
      <c r="AO1456" s="3">
        <v>28.42</v>
      </c>
      <c r="AP1456" s="3">
        <v>31.4</v>
      </c>
      <c r="AQ1456" s="3">
        <v>27.373999999999999</v>
      </c>
      <c r="AR1456" s="3">
        <v>30.387</v>
      </c>
      <c r="AS1456" s="3">
        <v>26.905000000000001</v>
      </c>
      <c r="AT1456" s="3">
        <v>16.702000000000002</v>
      </c>
      <c r="AU1456" s="3">
        <v>21.23</v>
      </c>
      <c r="AV1456" s="3">
        <v>22.788</v>
      </c>
      <c r="AW1456" s="3">
        <v>23.995999999999999</v>
      </c>
      <c r="AX1456" s="3">
        <v>24.309000000000001</v>
      </c>
      <c r="AY1456" s="3">
        <v>24.681000000000001</v>
      </c>
      <c r="AZ1456" s="3">
        <v>21.541</v>
      </c>
      <c r="BA1456">
        <v>20.852</v>
      </c>
      <c r="BB1456">
        <v>2017</v>
      </c>
    </row>
    <row r="1457" spans="1:54" hidden="1" x14ac:dyDescent="0.2">
      <c r="A1457">
        <v>628</v>
      </c>
      <c r="B1457" t="s">
        <v>529</v>
      </c>
      <c r="C1457" t="s">
        <v>306</v>
      </c>
      <c r="D1457" t="s">
        <v>154</v>
      </c>
      <c r="E1457" t="s">
        <v>305</v>
      </c>
      <c r="F1457" t="s">
        <v>304</v>
      </c>
      <c r="G1457" t="s">
        <v>217</v>
      </c>
      <c r="I1457" t="s">
        <v>947</v>
      </c>
      <c r="J1457" s="3">
        <v>9.9550000000000001</v>
      </c>
      <c r="K1457" s="3">
        <v>3.855</v>
      </c>
      <c r="L1457" s="3">
        <v>2.8210000000000002</v>
      </c>
      <c r="M1457" s="3">
        <v>3.1579999999999999</v>
      </c>
      <c r="N1457" s="3">
        <v>3.28</v>
      </c>
      <c r="O1457" s="3">
        <v>0.73799999999999999</v>
      </c>
      <c r="P1457" s="3">
        <v>-2.6629999999999998</v>
      </c>
      <c r="Q1457" s="3">
        <v>0.66</v>
      </c>
      <c r="R1457" s="3">
        <v>4.3</v>
      </c>
      <c r="S1457" s="3">
        <v>-1.6359999999999999</v>
      </c>
      <c r="T1457" s="3">
        <v>0.34300000000000003</v>
      </c>
      <c r="U1457" s="3">
        <v>1.526</v>
      </c>
      <c r="V1457" s="3">
        <v>-0.55100000000000005</v>
      </c>
      <c r="W1457" s="3">
        <v>-9.8610000000000007</v>
      </c>
      <c r="X1457" s="3">
        <v>9.7249999999999996</v>
      </c>
      <c r="Y1457" s="3">
        <v>5.0350000000000001</v>
      </c>
      <c r="Z1457" s="3">
        <v>10.737</v>
      </c>
      <c r="AA1457" s="3">
        <v>8.5120000000000005</v>
      </c>
      <c r="AB1457" s="3">
        <v>5.6749999999999998</v>
      </c>
      <c r="AC1457" s="3">
        <v>4.9740000000000002</v>
      </c>
      <c r="AD1457" s="3">
        <v>8.56</v>
      </c>
      <c r="AE1457" s="3">
        <v>8.74</v>
      </c>
      <c r="AF1457" s="3">
        <v>-19.251999999999999</v>
      </c>
      <c r="AG1457" s="3">
        <v>11.791</v>
      </c>
      <c r="AH1457" s="3">
        <v>10.766999999999999</v>
      </c>
      <c r="AI1457" s="3">
        <v>21.673999999999999</v>
      </c>
      <c r="AJ1457" s="3">
        <v>26.702000000000002</v>
      </c>
      <c r="AK1457" s="3">
        <v>30.378</v>
      </c>
      <c r="AL1457" s="3">
        <v>25.350999999999999</v>
      </c>
      <c r="AM1457" s="3">
        <v>21.927</v>
      </c>
      <c r="AN1457" s="3">
        <v>25.870999999999999</v>
      </c>
      <c r="AO1457" s="3">
        <v>22.606000000000002</v>
      </c>
      <c r="AP1457" s="3">
        <v>23.597000000000001</v>
      </c>
      <c r="AQ1457" s="3">
        <v>18.228000000000002</v>
      </c>
      <c r="AR1457" s="3">
        <v>21.457999999999998</v>
      </c>
      <c r="AS1457" s="3">
        <v>13.28</v>
      </c>
      <c r="AT1457" s="3">
        <v>7.5229999999999997</v>
      </c>
      <c r="AU1457" s="3">
        <v>15.991</v>
      </c>
      <c r="AV1457" s="3">
        <v>18.466000000000001</v>
      </c>
      <c r="AW1457" s="3">
        <v>18.497</v>
      </c>
      <c r="AX1457" s="3">
        <v>19.401</v>
      </c>
      <c r="AY1457" s="3">
        <v>19.797999999999998</v>
      </c>
      <c r="AZ1457" s="3">
        <v>17.056000000000001</v>
      </c>
      <c r="BA1457">
        <v>16.888999999999999</v>
      </c>
      <c r="BB1457">
        <v>2017</v>
      </c>
    </row>
    <row r="1458" spans="1:54" hidden="1" x14ac:dyDescent="0.2">
      <c r="A1458">
        <v>628</v>
      </c>
      <c r="B1458" t="s">
        <v>529</v>
      </c>
      <c r="C1458" t="s">
        <v>303</v>
      </c>
      <c r="D1458" t="s">
        <v>154</v>
      </c>
      <c r="E1458" t="s">
        <v>300</v>
      </c>
      <c r="F1458" t="s">
        <v>302</v>
      </c>
      <c r="G1458" t="s">
        <v>295</v>
      </c>
      <c r="I1458" t="s">
        <v>948</v>
      </c>
      <c r="J1458" s="3">
        <v>38.759</v>
      </c>
      <c r="K1458" s="3">
        <v>41.908999999999999</v>
      </c>
      <c r="L1458" s="3">
        <v>44.603999999999999</v>
      </c>
      <c r="M1458" s="3">
        <v>48.116999999999997</v>
      </c>
      <c r="N1458" s="3">
        <v>57.884</v>
      </c>
      <c r="O1458" s="3">
        <v>60.819000000000003</v>
      </c>
      <c r="P1458" s="3">
        <v>52.88</v>
      </c>
      <c r="Q1458" s="3">
        <v>51.436999999999998</v>
      </c>
      <c r="R1458" s="3">
        <v>59.100999999999999</v>
      </c>
      <c r="S1458" s="3">
        <v>56.204999999999998</v>
      </c>
      <c r="T1458" s="3">
        <v>56.485999999999997</v>
      </c>
      <c r="U1458" s="3">
        <v>58.857999999999997</v>
      </c>
      <c r="V1458" s="3">
        <v>56.621000000000002</v>
      </c>
      <c r="W1458" s="3">
        <v>50.463999999999999</v>
      </c>
      <c r="X1458" s="3">
        <v>71.292000000000002</v>
      </c>
      <c r="Y1458" s="3">
        <v>75.116</v>
      </c>
      <c r="Z1458" s="3">
        <v>83.626999999999995</v>
      </c>
      <c r="AA1458" s="3">
        <v>88.287000000000006</v>
      </c>
      <c r="AB1458" s="3">
        <v>92.046999999999997</v>
      </c>
      <c r="AC1458" s="3">
        <v>84.271000000000001</v>
      </c>
      <c r="AD1458" s="3">
        <v>87.492999999999995</v>
      </c>
      <c r="AE1458" s="3">
        <v>98.369</v>
      </c>
      <c r="AF1458" s="3">
        <v>103.476</v>
      </c>
      <c r="AG1458" s="3">
        <v>101.663</v>
      </c>
      <c r="AH1458" s="3">
        <v>96.78</v>
      </c>
      <c r="AI1458" s="3">
        <v>100</v>
      </c>
      <c r="AJ1458" s="3">
        <v>108.069</v>
      </c>
      <c r="AK1458" s="3">
        <v>100.02800000000001</v>
      </c>
      <c r="AL1458" s="3">
        <v>108.342</v>
      </c>
      <c r="AM1458" s="3">
        <v>119.309</v>
      </c>
      <c r="AN1458" s="3">
        <v>116.792</v>
      </c>
      <c r="AO1458" s="3">
        <v>118.96299999999999</v>
      </c>
      <c r="AP1458" s="3">
        <v>128.12100000000001</v>
      </c>
      <c r="AQ1458" s="3">
        <v>128.41</v>
      </c>
      <c r="AR1458" s="3">
        <v>130.56200000000001</v>
      </c>
      <c r="AS1458" s="3">
        <v>139.38499999999999</v>
      </c>
      <c r="AT1458" s="3">
        <v>137.821</v>
      </c>
      <c r="AU1458" s="3">
        <v>136.55799999999999</v>
      </c>
      <c r="AV1458" s="3">
        <v>139.44900000000001</v>
      </c>
      <c r="AW1458" s="3">
        <v>143.01400000000001</v>
      </c>
      <c r="AX1458" s="3">
        <v>147.24100000000001</v>
      </c>
      <c r="AY1458" s="3">
        <v>151.65199999999999</v>
      </c>
      <c r="AZ1458" s="3">
        <v>156.179</v>
      </c>
      <c r="BA1458">
        <v>160.81</v>
      </c>
      <c r="BB1458">
        <v>2017</v>
      </c>
    </row>
    <row r="1459" spans="1:54" hidden="1" x14ac:dyDescent="0.2">
      <c r="A1459">
        <v>628</v>
      </c>
      <c r="B1459" t="s">
        <v>529</v>
      </c>
      <c r="C1459" t="s">
        <v>301</v>
      </c>
      <c r="D1459" t="s">
        <v>154</v>
      </c>
      <c r="E1459" t="s">
        <v>300</v>
      </c>
      <c r="F1459" t="s">
        <v>299</v>
      </c>
      <c r="G1459" t="s">
        <v>275</v>
      </c>
      <c r="I1459" t="s">
        <v>298</v>
      </c>
      <c r="J1459" s="3">
        <v>8.6349999999999998</v>
      </c>
      <c r="K1459" s="3">
        <v>8.1280000000000001</v>
      </c>
      <c r="L1459" s="3">
        <v>6.4290000000000003</v>
      </c>
      <c r="M1459" s="3">
        <v>7.875</v>
      </c>
      <c r="N1459" s="3">
        <v>20.3</v>
      </c>
      <c r="O1459" s="3">
        <v>5.0709999999999997</v>
      </c>
      <c r="P1459" s="3">
        <v>-13.054</v>
      </c>
      <c r="Q1459" s="3">
        <v>-2.73</v>
      </c>
      <c r="R1459" s="3">
        <v>14.9</v>
      </c>
      <c r="S1459" s="3">
        <v>-4.9000000000000004</v>
      </c>
      <c r="T1459" s="3">
        <v>0.5</v>
      </c>
      <c r="U1459" s="3">
        <v>4.2</v>
      </c>
      <c r="V1459" s="3">
        <v>-3.8</v>
      </c>
      <c r="W1459" s="3">
        <v>-10.874000000000001</v>
      </c>
      <c r="X1459" s="3">
        <v>41.271999999999998</v>
      </c>
      <c r="Y1459" s="3">
        <v>5.3639999999999999</v>
      </c>
      <c r="Z1459" s="3">
        <v>11.331</v>
      </c>
      <c r="AA1459" s="3">
        <v>5.5720000000000001</v>
      </c>
      <c r="AB1459" s="3">
        <v>4.2590000000000003</v>
      </c>
      <c r="AC1459" s="3">
        <v>-8.4469999999999992</v>
      </c>
      <c r="AD1459" s="3">
        <v>3.823</v>
      </c>
      <c r="AE1459" s="3">
        <v>12.430999999999999</v>
      </c>
      <c r="AF1459" s="3">
        <v>5.1920000000000002</v>
      </c>
      <c r="AG1459" s="3">
        <v>-1.7529999999999999</v>
      </c>
      <c r="AH1459" s="3">
        <v>-4.8029999999999999</v>
      </c>
      <c r="AI1459" s="3">
        <v>3.327</v>
      </c>
      <c r="AJ1459" s="3">
        <v>8.0690000000000008</v>
      </c>
      <c r="AK1459" s="3">
        <v>-7.44</v>
      </c>
      <c r="AL1459" s="3">
        <v>8.3109999999999999</v>
      </c>
      <c r="AM1459" s="3">
        <v>10.122</v>
      </c>
      <c r="AN1459" s="3">
        <v>-2.109</v>
      </c>
      <c r="AO1459" s="3">
        <v>1.8580000000000001</v>
      </c>
      <c r="AP1459" s="3">
        <v>7.6980000000000004</v>
      </c>
      <c r="AQ1459" s="3">
        <v>0.22600000000000001</v>
      </c>
      <c r="AR1459" s="3">
        <v>1.675</v>
      </c>
      <c r="AS1459" s="3">
        <v>6.758</v>
      </c>
      <c r="AT1459" s="3">
        <v>-1.1220000000000001</v>
      </c>
      <c r="AU1459" s="3">
        <v>-0.91600000000000004</v>
      </c>
      <c r="AV1459" s="3">
        <v>2.117</v>
      </c>
      <c r="AW1459" s="3">
        <v>2.556</v>
      </c>
      <c r="AX1459" s="3">
        <v>2.9550000000000001</v>
      </c>
      <c r="AY1459" s="3">
        <v>2.996</v>
      </c>
      <c r="AZ1459" s="3">
        <v>2.9849999999999999</v>
      </c>
      <c r="BA1459">
        <v>2.9649999999999999</v>
      </c>
      <c r="BB1459">
        <v>2017</v>
      </c>
    </row>
    <row r="1460" spans="1:54" hidden="1" x14ac:dyDescent="0.2">
      <c r="A1460">
        <v>628</v>
      </c>
      <c r="B1460" t="s">
        <v>529</v>
      </c>
      <c r="C1460" t="s">
        <v>297</v>
      </c>
      <c r="D1460" t="s">
        <v>154</v>
      </c>
      <c r="E1460" t="s">
        <v>293</v>
      </c>
      <c r="F1460" t="s">
        <v>296</v>
      </c>
      <c r="G1460" t="s">
        <v>295</v>
      </c>
      <c r="I1460" t="s">
        <v>948</v>
      </c>
      <c r="J1460" s="3">
        <v>30.274999999999999</v>
      </c>
      <c r="K1460" s="3">
        <v>32.729999999999997</v>
      </c>
      <c r="L1460" s="3">
        <v>34.856999999999999</v>
      </c>
      <c r="M1460" s="3">
        <v>38.901000000000003</v>
      </c>
      <c r="N1460" s="3">
        <v>46.798000000000002</v>
      </c>
      <c r="O1460" s="3">
        <v>49.183999999999997</v>
      </c>
      <c r="P1460" s="3">
        <v>41.314999999999998</v>
      </c>
      <c r="Q1460" s="3">
        <v>39.372999999999998</v>
      </c>
      <c r="R1460" s="3">
        <v>45.24</v>
      </c>
      <c r="S1460" s="3">
        <v>43.067</v>
      </c>
      <c r="T1460" s="3">
        <v>44.536999999999999</v>
      </c>
      <c r="U1460" s="3">
        <v>45.472000000000001</v>
      </c>
      <c r="V1460" s="3">
        <v>42.38</v>
      </c>
      <c r="W1460" s="3">
        <v>55.688000000000002</v>
      </c>
      <c r="X1460" s="3">
        <v>64.203000000000003</v>
      </c>
      <c r="Y1460" s="3">
        <v>70.623000000000005</v>
      </c>
      <c r="Z1460" s="3">
        <v>78.037999999999997</v>
      </c>
      <c r="AA1460" s="3">
        <v>78.522000000000006</v>
      </c>
      <c r="AB1460" s="3">
        <v>81.27</v>
      </c>
      <c r="AC1460" s="3">
        <v>83.951999999999998</v>
      </c>
      <c r="AD1460" s="3">
        <v>94.905000000000001</v>
      </c>
      <c r="AE1460" s="3">
        <v>95.570999999999998</v>
      </c>
      <c r="AF1460" s="3">
        <v>107.571</v>
      </c>
      <c r="AG1460" s="3">
        <v>94.81</v>
      </c>
      <c r="AH1460" s="3">
        <v>103.55</v>
      </c>
      <c r="AI1460" s="3">
        <v>100</v>
      </c>
      <c r="AJ1460" s="3">
        <v>99.113</v>
      </c>
      <c r="AK1460" s="3">
        <v>100.756</v>
      </c>
      <c r="AL1460" s="3">
        <v>110.51900000000001</v>
      </c>
      <c r="AM1460" s="3">
        <v>115.745</v>
      </c>
      <c r="AN1460" s="3">
        <v>113.226</v>
      </c>
      <c r="AO1460" s="3">
        <v>125.369</v>
      </c>
      <c r="AP1460" s="3">
        <v>127.95699999999999</v>
      </c>
      <c r="AQ1460" s="3">
        <v>129.11799999999999</v>
      </c>
      <c r="AR1460" s="3">
        <v>133.87299999999999</v>
      </c>
      <c r="AS1460" s="3">
        <v>139.41200000000001</v>
      </c>
      <c r="AT1460" s="3">
        <v>132.59700000000001</v>
      </c>
      <c r="AU1460" s="3">
        <v>142.10400000000001</v>
      </c>
      <c r="AV1460" s="3">
        <v>138.768</v>
      </c>
      <c r="AW1460" s="3">
        <v>146.249</v>
      </c>
      <c r="AX1460" s="3">
        <v>149.92099999999999</v>
      </c>
      <c r="AY1460" s="3">
        <v>157.59299999999999</v>
      </c>
      <c r="AZ1460" s="3">
        <v>160.86600000000001</v>
      </c>
      <c r="BA1460">
        <v>165.59899999999999</v>
      </c>
      <c r="BB1460">
        <v>2017</v>
      </c>
    </row>
    <row r="1461" spans="1:54" hidden="1" x14ac:dyDescent="0.2">
      <c r="A1461">
        <v>628</v>
      </c>
      <c r="B1461" t="s">
        <v>529</v>
      </c>
      <c r="C1461" t="s">
        <v>294</v>
      </c>
      <c r="D1461" t="s">
        <v>154</v>
      </c>
      <c r="E1461" t="s">
        <v>293</v>
      </c>
      <c r="F1461" t="s">
        <v>292</v>
      </c>
      <c r="G1461" t="s">
        <v>275</v>
      </c>
      <c r="I1461" t="s">
        <v>291</v>
      </c>
      <c r="J1461" s="3" t="s">
        <v>215</v>
      </c>
      <c r="K1461" s="3">
        <v>8.11</v>
      </c>
      <c r="L1461" s="3">
        <v>6.5</v>
      </c>
      <c r="M1461" s="3">
        <v>11.6</v>
      </c>
      <c r="N1461" s="3">
        <v>20.3</v>
      </c>
      <c r="O1461" s="3">
        <v>5.0999999999999996</v>
      </c>
      <c r="P1461" s="3">
        <v>-16</v>
      </c>
      <c r="Q1461" s="3">
        <v>-4.7</v>
      </c>
      <c r="R1461" s="3">
        <v>14.9</v>
      </c>
      <c r="S1461" s="3">
        <v>-4.8019999999999996</v>
      </c>
      <c r="T1461" s="3">
        <v>3.4129999999999998</v>
      </c>
      <c r="U1461" s="3">
        <v>2.1</v>
      </c>
      <c r="V1461" s="3">
        <v>-6.8</v>
      </c>
      <c r="W1461" s="3">
        <v>31.4</v>
      </c>
      <c r="X1461" s="3">
        <v>15.29</v>
      </c>
      <c r="Y1461" s="3">
        <v>10</v>
      </c>
      <c r="Z1461" s="3">
        <v>10.5</v>
      </c>
      <c r="AA1461" s="3">
        <v>0.62</v>
      </c>
      <c r="AB1461" s="3">
        <v>3.5</v>
      </c>
      <c r="AC1461" s="3">
        <v>3.3</v>
      </c>
      <c r="AD1461" s="3">
        <v>13.045999999999999</v>
      </c>
      <c r="AE1461" s="3">
        <v>0.70199999999999996</v>
      </c>
      <c r="AF1461" s="3">
        <v>12.555999999999999</v>
      </c>
      <c r="AG1461" s="3">
        <v>-11.864000000000001</v>
      </c>
      <c r="AH1461" s="3">
        <v>9.2189999999999994</v>
      </c>
      <c r="AI1461" s="3">
        <v>-3.4279999999999999</v>
      </c>
      <c r="AJ1461" s="3">
        <v>-0.88700000000000001</v>
      </c>
      <c r="AK1461" s="3">
        <v>1.6579999999999999</v>
      </c>
      <c r="AL1461" s="3">
        <v>9.6890000000000001</v>
      </c>
      <c r="AM1461" s="3">
        <v>4.7290000000000001</v>
      </c>
      <c r="AN1461" s="3">
        <v>-2.1760000000000002</v>
      </c>
      <c r="AO1461" s="3">
        <v>10.724</v>
      </c>
      <c r="AP1461" s="3">
        <v>2.0640000000000001</v>
      </c>
      <c r="AQ1461" s="3">
        <v>0.90700000000000003</v>
      </c>
      <c r="AR1461" s="3">
        <v>3.6829999999999998</v>
      </c>
      <c r="AS1461" s="3">
        <v>4.1379999999999999</v>
      </c>
      <c r="AT1461" s="3">
        <v>-4.8879999999999999</v>
      </c>
      <c r="AU1461" s="3">
        <v>7.17</v>
      </c>
      <c r="AV1461" s="3">
        <v>-2.347</v>
      </c>
      <c r="AW1461" s="3">
        <v>5.391</v>
      </c>
      <c r="AX1461" s="3">
        <v>2.5110000000000001</v>
      </c>
      <c r="AY1461" s="3">
        <v>5.117</v>
      </c>
      <c r="AZ1461" s="3">
        <v>2.077</v>
      </c>
      <c r="BA1461">
        <v>2.9420000000000002</v>
      </c>
      <c r="BB1461">
        <v>2017</v>
      </c>
    </row>
    <row r="1462" spans="1:54" hidden="1" x14ac:dyDescent="0.2">
      <c r="A1462">
        <v>628</v>
      </c>
      <c r="B1462" t="s">
        <v>529</v>
      </c>
      <c r="C1462" t="s">
        <v>290</v>
      </c>
      <c r="D1462" t="s">
        <v>154</v>
      </c>
      <c r="E1462" t="s">
        <v>289</v>
      </c>
      <c r="G1462" t="s">
        <v>288</v>
      </c>
    </row>
    <row r="1463" spans="1:54" hidden="1" x14ac:dyDescent="0.2">
      <c r="A1463">
        <v>628</v>
      </c>
      <c r="B1463" t="s">
        <v>529</v>
      </c>
      <c r="C1463" t="s">
        <v>287</v>
      </c>
      <c r="D1463" t="s">
        <v>154</v>
      </c>
      <c r="E1463" t="s">
        <v>286</v>
      </c>
      <c r="F1463" t="s">
        <v>285</v>
      </c>
      <c r="G1463" t="s">
        <v>275</v>
      </c>
      <c r="I1463" t="s">
        <v>949</v>
      </c>
      <c r="J1463" s="3" t="s">
        <v>355</v>
      </c>
      <c r="K1463" s="3">
        <v>-5.1040000000000001</v>
      </c>
      <c r="L1463" s="3">
        <v>9.0039999999999996</v>
      </c>
      <c r="M1463" s="3">
        <v>6.5490000000000004</v>
      </c>
      <c r="N1463" s="3">
        <v>42.476999999999997</v>
      </c>
      <c r="O1463" s="3">
        <v>18.658999999999999</v>
      </c>
      <c r="P1463" s="3">
        <v>-13.555</v>
      </c>
      <c r="Q1463" s="3">
        <v>-6.968</v>
      </c>
      <c r="R1463" s="3">
        <v>-4.9790000000000001</v>
      </c>
      <c r="S1463" s="3">
        <v>0.127</v>
      </c>
      <c r="T1463" s="3">
        <v>-3.6859999999999999</v>
      </c>
      <c r="U1463" s="3">
        <v>-3.0830000000000002</v>
      </c>
      <c r="V1463" s="3">
        <v>-15.750999999999999</v>
      </c>
      <c r="W1463" s="3">
        <v>10.103</v>
      </c>
      <c r="X1463" s="3">
        <v>6.077</v>
      </c>
      <c r="Y1463" s="3">
        <v>32.728000000000002</v>
      </c>
      <c r="Z1463" s="3">
        <v>-12.098000000000001</v>
      </c>
      <c r="AA1463" s="3">
        <v>11.859</v>
      </c>
      <c r="AB1463" s="3">
        <v>2.7709999999999999</v>
      </c>
      <c r="AC1463" s="3">
        <v>8.11</v>
      </c>
      <c r="AD1463" s="3">
        <v>3.11</v>
      </c>
      <c r="AE1463" s="3">
        <v>80.287999999999997</v>
      </c>
      <c r="AF1463" s="3">
        <v>163.55699999999999</v>
      </c>
      <c r="AG1463" s="3">
        <v>-31.945</v>
      </c>
      <c r="AH1463" s="3">
        <v>50.816000000000003</v>
      </c>
      <c r="AI1463" s="3">
        <v>7.13</v>
      </c>
      <c r="AJ1463" s="3">
        <v>40.659999999999997</v>
      </c>
      <c r="AK1463" s="3">
        <v>-4.056</v>
      </c>
      <c r="AL1463" s="3">
        <v>12.728999999999999</v>
      </c>
      <c r="AM1463" s="3">
        <v>3.7210000000000001</v>
      </c>
      <c r="AN1463" s="3">
        <v>16.882999999999999</v>
      </c>
      <c r="AO1463" s="3">
        <v>8.2929999999999993</v>
      </c>
      <c r="AP1463" s="3">
        <v>-1.151</v>
      </c>
      <c r="AQ1463" s="3">
        <v>-2.1469999999999998</v>
      </c>
      <c r="AR1463" s="3">
        <v>9.2309999999999999</v>
      </c>
      <c r="AS1463" s="3">
        <v>-21.852</v>
      </c>
      <c r="AT1463" s="3">
        <v>-10.645</v>
      </c>
      <c r="AU1463" s="3">
        <v>1.5669999999999999</v>
      </c>
      <c r="AV1463" s="3">
        <v>18.742000000000001</v>
      </c>
      <c r="AW1463" s="3">
        <v>1.6879999999999999</v>
      </c>
      <c r="AX1463" s="3">
        <v>8.31</v>
      </c>
      <c r="AY1463" s="3">
        <v>3.0960000000000001</v>
      </c>
      <c r="AZ1463" s="3">
        <v>4.274</v>
      </c>
      <c r="BA1463">
        <v>3.6930000000000001</v>
      </c>
      <c r="BB1463">
        <v>2015</v>
      </c>
    </row>
    <row r="1464" spans="1:54" hidden="1" x14ac:dyDescent="0.2">
      <c r="A1464">
        <v>628</v>
      </c>
      <c r="B1464" t="s">
        <v>529</v>
      </c>
      <c r="C1464" t="s">
        <v>284</v>
      </c>
      <c r="D1464" t="s">
        <v>154</v>
      </c>
      <c r="E1464" t="s">
        <v>283</v>
      </c>
      <c r="F1464" t="s">
        <v>282</v>
      </c>
      <c r="G1464" t="s">
        <v>275</v>
      </c>
      <c r="I1464" t="s">
        <v>949</v>
      </c>
      <c r="J1464" s="3">
        <v>-37.576000000000001</v>
      </c>
      <c r="K1464" s="3">
        <v>99.546999999999997</v>
      </c>
      <c r="L1464" s="3">
        <v>8.1999999999999993</v>
      </c>
      <c r="M1464" s="3">
        <v>46.820999999999998</v>
      </c>
      <c r="N1464" s="3">
        <v>18.178000000000001</v>
      </c>
      <c r="O1464" s="3">
        <v>22.440999999999999</v>
      </c>
      <c r="P1464" s="3">
        <v>9.327</v>
      </c>
      <c r="Q1464" s="3">
        <v>-9.3450000000000006</v>
      </c>
      <c r="R1464" s="3">
        <v>-3.3940000000000001</v>
      </c>
      <c r="S1464" s="3">
        <v>-9.7829999999999995</v>
      </c>
      <c r="T1464" s="3">
        <v>38.921999999999997</v>
      </c>
      <c r="U1464" s="3">
        <v>22.004999999999999</v>
      </c>
      <c r="V1464" s="3">
        <v>-6.3079999999999998</v>
      </c>
      <c r="W1464" s="3">
        <v>-13.253</v>
      </c>
      <c r="X1464" s="3">
        <v>-50.45</v>
      </c>
      <c r="Y1464" s="3">
        <v>0</v>
      </c>
      <c r="Z1464" s="3">
        <v>-11.592000000000001</v>
      </c>
      <c r="AA1464" s="3">
        <v>21.023</v>
      </c>
      <c r="AB1464" s="3">
        <v>16.323</v>
      </c>
      <c r="AC1464" s="3">
        <v>1.353</v>
      </c>
      <c r="AD1464" s="3">
        <v>2.8639999999999999</v>
      </c>
      <c r="AE1464" s="3">
        <v>119.789</v>
      </c>
      <c r="AF1464" s="3">
        <v>199.898</v>
      </c>
      <c r="AG1464" s="3">
        <v>-51.137</v>
      </c>
      <c r="AH1464" s="3">
        <v>8.9060000000000006</v>
      </c>
      <c r="AI1464" s="3">
        <v>12.866</v>
      </c>
      <c r="AJ1464" s="3">
        <v>49.323999999999998</v>
      </c>
      <c r="AK1464" s="3">
        <v>21.33</v>
      </c>
      <c r="AL1464" s="3">
        <v>18.305</v>
      </c>
      <c r="AM1464" s="3">
        <v>6.2210000000000001</v>
      </c>
      <c r="AN1464" s="3">
        <v>15.494</v>
      </c>
      <c r="AO1464" s="3">
        <v>9.99</v>
      </c>
      <c r="AP1464" s="3">
        <v>2.452</v>
      </c>
      <c r="AQ1464" s="3">
        <v>-6.3490000000000002</v>
      </c>
      <c r="AR1464" s="3">
        <v>15.843</v>
      </c>
      <c r="AS1464" s="3">
        <v>-25.539000000000001</v>
      </c>
      <c r="AT1464" s="3">
        <v>-18.152999999999999</v>
      </c>
      <c r="AU1464" s="3">
        <v>6.6959999999999997</v>
      </c>
      <c r="AV1464" s="3">
        <v>12.585000000000001</v>
      </c>
      <c r="AW1464" s="3">
        <v>1.0489999999999999</v>
      </c>
      <c r="AX1464" s="3">
        <v>5.9119999999999999</v>
      </c>
      <c r="AY1464" s="3">
        <v>3.0489999999999999</v>
      </c>
      <c r="AZ1464" s="3">
        <v>-2.6760000000000002</v>
      </c>
      <c r="BA1464">
        <v>2.1259999999999999</v>
      </c>
      <c r="BB1464">
        <v>2015</v>
      </c>
    </row>
    <row r="1465" spans="1:54" hidden="1" x14ac:dyDescent="0.2">
      <c r="A1465">
        <v>628</v>
      </c>
      <c r="B1465" t="s">
        <v>529</v>
      </c>
      <c r="C1465" t="s">
        <v>281</v>
      </c>
      <c r="D1465" t="s">
        <v>154</v>
      </c>
      <c r="E1465" t="s">
        <v>280</v>
      </c>
      <c r="F1465" t="s">
        <v>279</v>
      </c>
      <c r="G1465" t="s">
        <v>275</v>
      </c>
      <c r="I1465" t="s">
        <v>949</v>
      </c>
      <c r="J1465" s="3">
        <v>0</v>
      </c>
      <c r="K1465" s="3">
        <v>-5.1040000000000001</v>
      </c>
      <c r="L1465" s="3">
        <v>8.0229999999999997</v>
      </c>
      <c r="M1465" s="3">
        <v>19.673999999999999</v>
      </c>
      <c r="N1465" s="3">
        <v>38.975000000000001</v>
      </c>
      <c r="O1465" s="3">
        <v>-9.048</v>
      </c>
      <c r="P1465" s="3">
        <v>-27.783999999999999</v>
      </c>
      <c r="Q1465" s="3">
        <v>8.4309999999999992</v>
      </c>
      <c r="R1465" s="3">
        <v>1.9319999999999999</v>
      </c>
      <c r="S1465" s="3">
        <v>-9.2949999999999999</v>
      </c>
      <c r="T1465" s="3">
        <v>5.5380000000000003</v>
      </c>
      <c r="U1465" s="3">
        <v>5.2610000000000001</v>
      </c>
      <c r="V1465" s="3">
        <v>-1.91</v>
      </c>
      <c r="W1465" s="3">
        <v>-1.2010000000000001</v>
      </c>
      <c r="X1465" s="3">
        <v>-23.937999999999999</v>
      </c>
      <c r="Y1465" s="3">
        <v>125.542</v>
      </c>
      <c r="Z1465" s="3">
        <v>-18.317</v>
      </c>
      <c r="AA1465" s="3">
        <v>11.595000000000001</v>
      </c>
      <c r="AB1465" s="3">
        <v>8.3439999999999994</v>
      </c>
      <c r="AC1465" s="3">
        <v>2.125</v>
      </c>
      <c r="AD1465" s="3">
        <v>5.3940000000000001</v>
      </c>
      <c r="AE1465" s="3">
        <v>-4.0709999999999997</v>
      </c>
      <c r="AF1465" s="3">
        <v>12.851000000000001</v>
      </c>
      <c r="AG1465" s="3">
        <v>112.44</v>
      </c>
      <c r="AH1465" s="3">
        <v>271.68400000000003</v>
      </c>
      <c r="AI1465" s="3">
        <v>1.5029999999999999</v>
      </c>
      <c r="AJ1465" s="3">
        <v>-8.0559999999999992</v>
      </c>
      <c r="AK1465" s="3">
        <v>-3.8029999999999999</v>
      </c>
      <c r="AL1465" s="3">
        <v>-9.2029999999999994</v>
      </c>
      <c r="AM1465" s="3">
        <v>-5.5E-2</v>
      </c>
      <c r="AN1465" s="3">
        <v>-5.4790000000000001</v>
      </c>
      <c r="AO1465" s="3">
        <v>-3.0489999999999999</v>
      </c>
      <c r="AP1465" s="3">
        <v>-8.0820000000000007</v>
      </c>
      <c r="AQ1465" s="3">
        <v>-12.926</v>
      </c>
      <c r="AR1465" s="3">
        <v>5.9370000000000003</v>
      </c>
      <c r="AS1465" s="3">
        <v>29.239000000000001</v>
      </c>
      <c r="AT1465" s="3">
        <v>-3.9079999999999999</v>
      </c>
      <c r="AU1465" s="3">
        <v>-15.026</v>
      </c>
      <c r="AV1465" s="3">
        <v>7.274</v>
      </c>
      <c r="AW1465" s="3">
        <v>5.0890000000000004</v>
      </c>
      <c r="AX1465" s="3">
        <v>20.337</v>
      </c>
      <c r="AY1465" s="3">
        <v>7.91</v>
      </c>
      <c r="AZ1465" s="3">
        <v>10.004</v>
      </c>
      <c r="BA1465">
        <v>4.6470000000000002</v>
      </c>
      <c r="BB1465">
        <v>2015</v>
      </c>
    </row>
    <row r="1466" spans="1:54" hidden="1" x14ac:dyDescent="0.2">
      <c r="A1466">
        <v>628</v>
      </c>
      <c r="B1466" t="s">
        <v>529</v>
      </c>
      <c r="C1466" t="s">
        <v>278</v>
      </c>
      <c r="D1466" t="s">
        <v>154</v>
      </c>
      <c r="E1466" t="s">
        <v>277</v>
      </c>
      <c r="F1466" t="s">
        <v>276</v>
      </c>
      <c r="G1466" t="s">
        <v>275</v>
      </c>
      <c r="I1466" t="s">
        <v>949</v>
      </c>
      <c r="J1466" s="3">
        <v>-8.8780000000000001</v>
      </c>
      <c r="K1466" s="3">
        <v>55.945999999999998</v>
      </c>
      <c r="L1466" s="3">
        <v>-36.070999999999998</v>
      </c>
      <c r="M1466" s="3">
        <v>25.225999999999999</v>
      </c>
      <c r="N1466" s="3">
        <v>75.304000000000002</v>
      </c>
      <c r="O1466" s="3">
        <v>-21.216999999999999</v>
      </c>
      <c r="P1466" s="3">
        <v>1.9810000000000001</v>
      </c>
      <c r="Q1466" s="3">
        <v>-2.9860000000000002</v>
      </c>
      <c r="R1466" s="3">
        <v>19.542000000000002</v>
      </c>
      <c r="S1466" s="3">
        <v>8.6509999999999998</v>
      </c>
      <c r="T1466" s="3">
        <v>12.295</v>
      </c>
      <c r="U1466" s="3">
        <v>1.1359999999999999</v>
      </c>
      <c r="V1466" s="3">
        <v>-2.9609999999999999</v>
      </c>
      <c r="W1466" s="3">
        <v>-9.84</v>
      </c>
      <c r="X1466" s="3">
        <v>-60.357999999999997</v>
      </c>
      <c r="Y1466" s="3" t="s">
        <v>355</v>
      </c>
      <c r="Z1466" s="3">
        <v>-2.7309999999999999</v>
      </c>
      <c r="AA1466" s="3">
        <v>28.81</v>
      </c>
      <c r="AB1466" s="3">
        <v>3.3370000000000002</v>
      </c>
      <c r="AC1466" s="3">
        <v>-30.731999999999999</v>
      </c>
      <c r="AD1466" s="3">
        <v>5.4560000000000004</v>
      </c>
      <c r="AE1466" s="3">
        <v>-7.6890000000000001</v>
      </c>
      <c r="AF1466" s="3">
        <v>10.019</v>
      </c>
      <c r="AG1466" s="3">
        <v>158.828</v>
      </c>
      <c r="AH1466" s="3">
        <v>301.35000000000002</v>
      </c>
      <c r="AI1466" s="3">
        <v>1.6679999999999999</v>
      </c>
      <c r="AJ1466" s="3">
        <v>-9.0540000000000003</v>
      </c>
      <c r="AK1466" s="3">
        <v>-5.0309999999999997</v>
      </c>
      <c r="AL1466" s="3">
        <v>-9.2390000000000008</v>
      </c>
      <c r="AM1466" s="3">
        <v>-8.8209999999999997</v>
      </c>
      <c r="AN1466" s="3">
        <v>-0.73299999999999998</v>
      </c>
      <c r="AO1466" s="3">
        <v>-1.84</v>
      </c>
      <c r="AP1466" s="3">
        <v>-8.3140000000000001</v>
      </c>
      <c r="AQ1466" s="3">
        <v>-14.478</v>
      </c>
      <c r="AR1466" s="3">
        <v>5.64</v>
      </c>
      <c r="AS1466" s="3">
        <v>30.838000000000001</v>
      </c>
      <c r="AT1466" s="3">
        <v>-4.0259999999999998</v>
      </c>
      <c r="AU1466" s="3">
        <v>-14.847</v>
      </c>
      <c r="AV1466" s="3">
        <v>7.96</v>
      </c>
      <c r="AW1466" s="3">
        <v>4.6630000000000003</v>
      </c>
      <c r="AX1466" s="3">
        <v>21.550999999999998</v>
      </c>
      <c r="AY1466" s="3">
        <v>8.0190000000000001</v>
      </c>
      <c r="AZ1466" s="3">
        <v>10.593</v>
      </c>
      <c r="BA1466">
        <v>4.7119999999999997</v>
      </c>
      <c r="BB1466">
        <v>2015</v>
      </c>
    </row>
    <row r="1467" spans="1:54" hidden="1" x14ac:dyDescent="0.2">
      <c r="A1467">
        <v>628</v>
      </c>
      <c r="B1467" t="s">
        <v>529</v>
      </c>
      <c r="C1467" t="s">
        <v>274</v>
      </c>
      <c r="D1467" t="s">
        <v>154</v>
      </c>
      <c r="E1467" t="s">
        <v>273</v>
      </c>
      <c r="F1467" t="s">
        <v>272</v>
      </c>
      <c r="G1467" t="s">
        <v>271</v>
      </c>
    </row>
    <row r="1468" spans="1:54" hidden="1" x14ac:dyDescent="0.2">
      <c r="A1468">
        <v>628</v>
      </c>
      <c r="B1468" t="s">
        <v>529</v>
      </c>
      <c r="C1468" t="s">
        <v>270</v>
      </c>
      <c r="D1468" t="s">
        <v>154</v>
      </c>
      <c r="E1468" t="s">
        <v>269</v>
      </c>
      <c r="F1468" t="s">
        <v>268</v>
      </c>
      <c r="G1468" t="s">
        <v>264</v>
      </c>
      <c r="H1468" t="s">
        <v>263</v>
      </c>
    </row>
    <row r="1469" spans="1:54" hidden="1" x14ac:dyDescent="0.2">
      <c r="A1469">
        <v>628</v>
      </c>
      <c r="B1469" t="s">
        <v>529</v>
      </c>
      <c r="C1469" t="s">
        <v>267</v>
      </c>
      <c r="D1469" t="s">
        <v>154</v>
      </c>
      <c r="E1469" t="s">
        <v>266</v>
      </c>
      <c r="F1469" t="s">
        <v>265</v>
      </c>
      <c r="G1469" t="s">
        <v>264</v>
      </c>
      <c r="H1469" t="s">
        <v>263</v>
      </c>
      <c r="I1469" t="s">
        <v>950</v>
      </c>
      <c r="J1469" s="3">
        <v>4.4119999999999999</v>
      </c>
      <c r="K1469" s="3">
        <v>4.5220000000000002</v>
      </c>
      <c r="L1469" s="3">
        <v>4.6360000000000001</v>
      </c>
      <c r="M1469" s="3">
        <v>4.7510000000000003</v>
      </c>
      <c r="N1469" s="3">
        <v>4.87</v>
      </c>
      <c r="O1469" s="3">
        <v>4.992</v>
      </c>
      <c r="P1469" s="3">
        <v>5.117</v>
      </c>
      <c r="Q1469" s="3">
        <v>5.2450000000000001</v>
      </c>
      <c r="R1469" s="3">
        <v>5.3760000000000003</v>
      </c>
      <c r="S1469" s="3">
        <v>5.51</v>
      </c>
      <c r="T1469" s="3">
        <v>5.6479999999999997</v>
      </c>
      <c r="U1469" s="3">
        <v>5.7839999999999998</v>
      </c>
      <c r="V1469" s="3">
        <v>5.9219999999999997</v>
      </c>
      <c r="W1469" s="3">
        <v>6.0640000000000001</v>
      </c>
      <c r="X1469" s="3">
        <v>6.21</v>
      </c>
      <c r="Y1469" s="3">
        <v>6.5960000000000001</v>
      </c>
      <c r="Z1469" s="3">
        <v>6.7610000000000001</v>
      </c>
      <c r="AA1469" s="3">
        <v>6.9320000000000004</v>
      </c>
      <c r="AB1469" s="3">
        <v>7.1079999999999997</v>
      </c>
      <c r="AC1469" s="3">
        <v>7.29</v>
      </c>
      <c r="AD1469" s="3">
        <v>7.4779999999999998</v>
      </c>
      <c r="AE1469" s="3">
        <v>7.665</v>
      </c>
      <c r="AF1469" s="3">
        <v>7.8570000000000002</v>
      </c>
      <c r="AG1469" s="3">
        <v>8.6</v>
      </c>
      <c r="AH1469" s="3">
        <v>8.8149999999999995</v>
      </c>
      <c r="AI1469" s="3">
        <v>9.0350000000000001</v>
      </c>
      <c r="AJ1469" s="3">
        <v>9.2609999999999992</v>
      </c>
      <c r="AK1469" s="3">
        <v>9.4930000000000003</v>
      </c>
      <c r="AL1469" s="3">
        <v>9.73</v>
      </c>
      <c r="AM1469" s="3">
        <v>9.9730000000000008</v>
      </c>
      <c r="AN1469" s="3">
        <v>10.223000000000001</v>
      </c>
      <c r="AO1469" s="3">
        <v>10.478</v>
      </c>
      <c r="AP1469" s="3">
        <v>10.74</v>
      </c>
      <c r="AQ1469" s="3">
        <v>11.009</v>
      </c>
      <c r="AR1469" s="3">
        <v>11.284000000000001</v>
      </c>
      <c r="AS1469" s="3">
        <v>11.566000000000001</v>
      </c>
      <c r="AT1469" s="3">
        <v>11.855</v>
      </c>
      <c r="AU1469" s="3">
        <v>12.185</v>
      </c>
      <c r="AV1469" s="3">
        <v>12.49</v>
      </c>
      <c r="AW1469" s="3">
        <v>12.802</v>
      </c>
      <c r="AX1469" s="3">
        <v>13.122</v>
      </c>
      <c r="AY1469" s="3">
        <v>13.45</v>
      </c>
      <c r="AZ1469" s="3">
        <v>13.787000000000001</v>
      </c>
      <c r="BA1469">
        <v>14.131</v>
      </c>
      <c r="BB1469">
        <v>2004</v>
      </c>
    </row>
    <row r="1470" spans="1:54" hidden="1" x14ac:dyDescent="0.2">
      <c r="A1470">
        <v>628</v>
      </c>
      <c r="B1470" t="s">
        <v>529</v>
      </c>
      <c r="C1470" t="s">
        <v>262</v>
      </c>
      <c r="D1470" t="s">
        <v>154</v>
      </c>
      <c r="E1470" t="s">
        <v>260</v>
      </c>
      <c r="F1470" t="s">
        <v>259</v>
      </c>
      <c r="G1470" t="s">
        <v>225</v>
      </c>
      <c r="H1470" t="s">
        <v>222</v>
      </c>
      <c r="I1470" t="s">
        <v>951</v>
      </c>
      <c r="J1470" s="3" t="s">
        <v>215</v>
      </c>
      <c r="K1470" s="3" t="s">
        <v>215</v>
      </c>
      <c r="L1470" s="3" t="s">
        <v>215</v>
      </c>
      <c r="M1470" s="3" t="s">
        <v>215</v>
      </c>
      <c r="N1470" s="3" t="s">
        <v>215</v>
      </c>
      <c r="O1470" s="3" t="s">
        <v>215</v>
      </c>
      <c r="P1470" s="3" t="s">
        <v>215</v>
      </c>
      <c r="Q1470" s="3" t="s">
        <v>215</v>
      </c>
      <c r="R1470" s="3" t="s">
        <v>215</v>
      </c>
      <c r="S1470" s="3" t="s">
        <v>215</v>
      </c>
      <c r="T1470" s="3" t="s">
        <v>215</v>
      </c>
      <c r="U1470" s="3" t="s">
        <v>215</v>
      </c>
      <c r="V1470" s="3" t="s">
        <v>215</v>
      </c>
      <c r="W1470" s="3" t="s">
        <v>215</v>
      </c>
      <c r="X1470" s="3" t="s">
        <v>215</v>
      </c>
      <c r="Y1470" s="3">
        <v>97.2</v>
      </c>
      <c r="Z1470" s="3">
        <v>110.188</v>
      </c>
      <c r="AA1470" s="3">
        <v>124.76600000000001</v>
      </c>
      <c r="AB1470" s="3">
        <v>127.16500000000001</v>
      </c>
      <c r="AC1470" s="3">
        <v>122.337</v>
      </c>
      <c r="AD1470" s="3">
        <v>135.43</v>
      </c>
      <c r="AE1470" s="3">
        <v>155.47999999999999</v>
      </c>
      <c r="AF1470" s="3">
        <v>197.34</v>
      </c>
      <c r="AG1470" s="3">
        <v>247.36</v>
      </c>
      <c r="AH1470" s="3">
        <v>273.77800000000002</v>
      </c>
      <c r="AI1470" s="3">
        <v>402.53699999999998</v>
      </c>
      <c r="AJ1470" s="3">
        <v>628.67600000000004</v>
      </c>
      <c r="AK1470" s="3">
        <v>814.26</v>
      </c>
      <c r="AL1470" s="3">
        <v>1042.5609999999999</v>
      </c>
      <c r="AM1470" s="3">
        <v>655.00099999999998</v>
      </c>
      <c r="AN1470" s="3">
        <v>1068.8409999999999</v>
      </c>
      <c r="AO1470" s="3">
        <v>1421.7619999999999</v>
      </c>
      <c r="AP1470" s="3">
        <v>1542.0840000000001</v>
      </c>
      <c r="AQ1470" s="3">
        <v>1331.0429999999999</v>
      </c>
      <c r="AR1470" s="3">
        <v>1230.1600000000001</v>
      </c>
      <c r="AS1470" s="3">
        <v>903.79600000000005</v>
      </c>
      <c r="AT1470" s="3">
        <v>751.70100000000002</v>
      </c>
      <c r="AU1470" s="3">
        <v>810.11099999999999</v>
      </c>
      <c r="AV1470" s="3">
        <v>951.96299999999997</v>
      </c>
      <c r="AW1470" s="3">
        <v>946.42</v>
      </c>
      <c r="AX1470" s="3">
        <v>1066.107</v>
      </c>
      <c r="AY1470" s="3">
        <v>1118.4680000000001</v>
      </c>
      <c r="AZ1470" s="3">
        <v>1248.6959999999999</v>
      </c>
      <c r="BA1470">
        <v>1343.932</v>
      </c>
      <c r="BB1470">
        <v>2017</v>
      </c>
    </row>
    <row r="1471" spans="1:54" hidden="1" x14ac:dyDescent="0.2">
      <c r="A1471">
        <v>628</v>
      </c>
      <c r="B1471" t="s">
        <v>529</v>
      </c>
      <c r="C1471" t="s">
        <v>261</v>
      </c>
      <c r="D1471" t="s">
        <v>154</v>
      </c>
      <c r="E1471" t="s">
        <v>260</v>
      </c>
      <c r="F1471" t="s">
        <v>259</v>
      </c>
      <c r="G1471" t="s">
        <v>217</v>
      </c>
      <c r="I1471" t="s">
        <v>258</v>
      </c>
      <c r="J1471" s="3" t="s">
        <v>215</v>
      </c>
      <c r="K1471" s="3" t="s">
        <v>215</v>
      </c>
      <c r="L1471" s="3" t="s">
        <v>215</v>
      </c>
      <c r="M1471" s="3" t="s">
        <v>215</v>
      </c>
      <c r="N1471" s="3" t="s">
        <v>215</v>
      </c>
      <c r="O1471" s="3" t="s">
        <v>215</v>
      </c>
      <c r="P1471" s="3" t="s">
        <v>215</v>
      </c>
      <c r="Q1471" s="3" t="s">
        <v>215</v>
      </c>
      <c r="R1471" s="3" t="s">
        <v>215</v>
      </c>
      <c r="S1471" s="3" t="s">
        <v>215</v>
      </c>
      <c r="T1471" s="3" t="s">
        <v>215</v>
      </c>
      <c r="U1471" s="3" t="s">
        <v>215</v>
      </c>
      <c r="V1471" s="3" t="s">
        <v>215</v>
      </c>
      <c r="W1471" s="3" t="s">
        <v>215</v>
      </c>
      <c r="X1471" s="3" t="s">
        <v>215</v>
      </c>
      <c r="Y1471" s="3">
        <v>11.901</v>
      </c>
      <c r="Z1471" s="3">
        <v>11.842000000000001</v>
      </c>
      <c r="AA1471" s="3">
        <v>12.228</v>
      </c>
      <c r="AB1471" s="3">
        <v>10.917</v>
      </c>
      <c r="AC1471" s="3">
        <v>11.441000000000001</v>
      </c>
      <c r="AD1471" s="3">
        <v>12.135999999999999</v>
      </c>
      <c r="AE1471" s="3">
        <v>10.965</v>
      </c>
      <c r="AF1471" s="3">
        <v>12.587</v>
      </c>
      <c r="AG1471" s="3">
        <v>13.744999999999999</v>
      </c>
      <c r="AH1471" s="3">
        <v>10.372999999999999</v>
      </c>
      <c r="AI1471" s="3">
        <v>11.442</v>
      </c>
      <c r="AJ1471" s="3">
        <v>16.152000000000001</v>
      </c>
      <c r="AK1471" s="3">
        <v>19.585999999999999</v>
      </c>
      <c r="AL1471" s="3">
        <v>22.408999999999999</v>
      </c>
      <c r="AM1471" s="3">
        <v>14.935</v>
      </c>
      <c r="AN1471" s="3">
        <v>20.202999999999999</v>
      </c>
      <c r="AO1471" s="3">
        <v>24.759</v>
      </c>
      <c r="AP1471" s="3">
        <v>24.352</v>
      </c>
      <c r="AQ1471" s="3">
        <v>20.74</v>
      </c>
      <c r="AR1471" s="3">
        <v>17.795999999999999</v>
      </c>
      <c r="AS1471" s="3">
        <v>13.96</v>
      </c>
      <c r="AT1471" s="3">
        <v>12.561999999999999</v>
      </c>
      <c r="AU1471" s="3">
        <v>14.097</v>
      </c>
      <c r="AV1471" s="3">
        <v>15.664</v>
      </c>
      <c r="AW1471" s="3">
        <v>14.781000000000001</v>
      </c>
      <c r="AX1471" s="3">
        <v>15.141</v>
      </c>
      <c r="AY1471" s="3">
        <v>14.712999999999999</v>
      </c>
      <c r="AZ1471" s="3">
        <v>15.266999999999999</v>
      </c>
      <c r="BA1471">
        <v>15.497</v>
      </c>
      <c r="BB1471">
        <v>2017</v>
      </c>
    </row>
    <row r="1472" spans="1:54" hidden="1" x14ac:dyDescent="0.2">
      <c r="A1472">
        <v>628</v>
      </c>
      <c r="B1472" t="s">
        <v>529</v>
      </c>
      <c r="C1472" t="s">
        <v>257</v>
      </c>
      <c r="D1472" t="s">
        <v>154</v>
      </c>
      <c r="E1472" t="s">
        <v>255</v>
      </c>
      <c r="F1472" t="s">
        <v>254</v>
      </c>
      <c r="G1472" t="s">
        <v>225</v>
      </c>
      <c r="H1472" t="s">
        <v>222</v>
      </c>
      <c r="I1472" t="s">
        <v>951</v>
      </c>
      <c r="J1472" s="3" t="s">
        <v>215</v>
      </c>
      <c r="K1472" s="3" t="s">
        <v>215</v>
      </c>
      <c r="L1472" s="3" t="s">
        <v>215</v>
      </c>
      <c r="M1472" s="3" t="s">
        <v>215</v>
      </c>
      <c r="N1472" s="3" t="s">
        <v>215</v>
      </c>
      <c r="O1472" s="3" t="s">
        <v>215</v>
      </c>
      <c r="P1472" s="3" t="s">
        <v>215</v>
      </c>
      <c r="Q1472" s="3" t="s">
        <v>215</v>
      </c>
      <c r="R1472" s="3" t="s">
        <v>215</v>
      </c>
      <c r="S1472" s="3" t="s">
        <v>215</v>
      </c>
      <c r="T1472" s="3" t="s">
        <v>215</v>
      </c>
      <c r="U1472" s="3" t="s">
        <v>215</v>
      </c>
      <c r="V1472" s="3" t="s">
        <v>215</v>
      </c>
      <c r="W1472" s="3" t="s">
        <v>215</v>
      </c>
      <c r="X1472" s="3" t="s">
        <v>215</v>
      </c>
      <c r="Y1472" s="3">
        <v>130.298</v>
      </c>
      <c r="Z1472" s="3">
        <v>144.72</v>
      </c>
      <c r="AA1472" s="3">
        <v>158.90199999999999</v>
      </c>
      <c r="AB1472" s="3">
        <v>153.31399999999999</v>
      </c>
      <c r="AC1472" s="3">
        <v>178.78100000000001</v>
      </c>
      <c r="AD1472" s="3">
        <v>203.2</v>
      </c>
      <c r="AE1472" s="3">
        <v>220.5</v>
      </c>
      <c r="AF1472" s="3">
        <v>280.3</v>
      </c>
      <c r="AG1472" s="3">
        <v>348.1</v>
      </c>
      <c r="AH1472" s="3">
        <v>336.77800000000002</v>
      </c>
      <c r="AI1472" s="3">
        <v>404.94600000000003</v>
      </c>
      <c r="AJ1472" s="3">
        <v>542.28</v>
      </c>
      <c r="AK1472" s="3">
        <v>709.29499999999996</v>
      </c>
      <c r="AL1472" s="3">
        <v>874.40899999999999</v>
      </c>
      <c r="AM1472" s="3">
        <v>1058.614</v>
      </c>
      <c r="AN1472" s="3">
        <v>1288.501</v>
      </c>
      <c r="AO1472" s="3">
        <v>1284.4760000000001</v>
      </c>
      <c r="AP1472" s="3">
        <v>1512.1110000000001</v>
      </c>
      <c r="AQ1472" s="3">
        <v>1463.5640000000001</v>
      </c>
      <c r="AR1472" s="3">
        <v>1519.22</v>
      </c>
      <c r="AS1472" s="3">
        <v>1187.4059999999999</v>
      </c>
      <c r="AT1472" s="3">
        <v>868.77</v>
      </c>
      <c r="AU1472" s="3">
        <v>860.56799999999998</v>
      </c>
      <c r="AV1472" s="3">
        <v>894.82399999999996</v>
      </c>
      <c r="AW1472" s="3">
        <v>953.33600000000001</v>
      </c>
      <c r="AX1472" s="3">
        <v>1020.481</v>
      </c>
      <c r="AY1472" s="3">
        <v>1075.364</v>
      </c>
      <c r="AZ1472" s="3">
        <v>1131.8330000000001</v>
      </c>
      <c r="BA1472">
        <v>1202.1489999999999</v>
      </c>
      <c r="BB1472">
        <v>2017</v>
      </c>
    </row>
    <row r="1473" spans="1:54" hidden="1" x14ac:dyDescent="0.2">
      <c r="A1473">
        <v>628</v>
      </c>
      <c r="B1473" t="s">
        <v>529</v>
      </c>
      <c r="C1473" t="s">
        <v>256</v>
      </c>
      <c r="D1473" t="s">
        <v>154</v>
      </c>
      <c r="E1473" t="s">
        <v>255</v>
      </c>
      <c r="F1473" t="s">
        <v>254</v>
      </c>
      <c r="G1473" t="s">
        <v>217</v>
      </c>
      <c r="I1473" t="s">
        <v>253</v>
      </c>
      <c r="J1473" s="3" t="s">
        <v>215</v>
      </c>
      <c r="K1473" s="3" t="s">
        <v>215</v>
      </c>
      <c r="L1473" s="3" t="s">
        <v>215</v>
      </c>
      <c r="M1473" s="3" t="s">
        <v>215</v>
      </c>
      <c r="N1473" s="3" t="s">
        <v>215</v>
      </c>
      <c r="O1473" s="3" t="s">
        <v>215</v>
      </c>
      <c r="P1473" s="3" t="s">
        <v>215</v>
      </c>
      <c r="Q1473" s="3" t="s">
        <v>215</v>
      </c>
      <c r="R1473" s="3" t="s">
        <v>215</v>
      </c>
      <c r="S1473" s="3" t="s">
        <v>215</v>
      </c>
      <c r="T1473" s="3" t="s">
        <v>215</v>
      </c>
      <c r="U1473" s="3" t="s">
        <v>215</v>
      </c>
      <c r="V1473" s="3" t="s">
        <v>215</v>
      </c>
      <c r="W1473" s="3" t="s">
        <v>215</v>
      </c>
      <c r="X1473" s="3" t="s">
        <v>215</v>
      </c>
      <c r="Y1473" s="3">
        <v>15.952999999999999</v>
      </c>
      <c r="Z1473" s="3">
        <v>15.553000000000001</v>
      </c>
      <c r="AA1473" s="3">
        <v>15.574</v>
      </c>
      <c r="AB1473" s="3">
        <v>13.161</v>
      </c>
      <c r="AC1473" s="3">
        <v>16.719000000000001</v>
      </c>
      <c r="AD1473" s="3">
        <v>18.207999999999998</v>
      </c>
      <c r="AE1473" s="3">
        <v>15.55</v>
      </c>
      <c r="AF1473" s="3">
        <v>17.879000000000001</v>
      </c>
      <c r="AG1473" s="3">
        <v>19.343</v>
      </c>
      <c r="AH1473" s="3">
        <v>12.76</v>
      </c>
      <c r="AI1473" s="3">
        <v>11.51</v>
      </c>
      <c r="AJ1473" s="3">
        <v>13.932</v>
      </c>
      <c r="AK1473" s="3">
        <v>17.061</v>
      </c>
      <c r="AL1473" s="3">
        <v>18.795000000000002</v>
      </c>
      <c r="AM1473" s="3">
        <v>24.138999999999999</v>
      </c>
      <c r="AN1473" s="3">
        <v>24.353999999999999</v>
      </c>
      <c r="AO1473" s="3">
        <v>22.367999999999999</v>
      </c>
      <c r="AP1473" s="3">
        <v>23.879000000000001</v>
      </c>
      <c r="AQ1473" s="3">
        <v>22.805</v>
      </c>
      <c r="AR1473" s="3">
        <v>21.978000000000002</v>
      </c>
      <c r="AS1473" s="3">
        <v>18.341000000000001</v>
      </c>
      <c r="AT1473" s="3">
        <v>14.518000000000001</v>
      </c>
      <c r="AU1473" s="3">
        <v>14.975</v>
      </c>
      <c r="AV1473" s="3">
        <v>14.724</v>
      </c>
      <c r="AW1473" s="3">
        <v>14.89</v>
      </c>
      <c r="AX1473" s="3">
        <v>14.493</v>
      </c>
      <c r="AY1473" s="3">
        <v>14.146000000000001</v>
      </c>
      <c r="AZ1473" s="3">
        <v>13.837999999999999</v>
      </c>
      <c r="BA1473">
        <v>13.862</v>
      </c>
      <c r="BB1473">
        <v>2017</v>
      </c>
    </row>
    <row r="1474" spans="1:54" hidden="1" x14ac:dyDescent="0.2">
      <c r="A1474">
        <v>628</v>
      </c>
      <c r="B1474" t="s">
        <v>529</v>
      </c>
      <c r="C1474" t="s">
        <v>252</v>
      </c>
      <c r="D1474" t="s">
        <v>154</v>
      </c>
      <c r="E1474" t="s">
        <v>250</v>
      </c>
      <c r="F1474" t="s">
        <v>249</v>
      </c>
      <c r="G1474" t="s">
        <v>225</v>
      </c>
      <c r="H1474" t="s">
        <v>222</v>
      </c>
      <c r="I1474" t="s">
        <v>951</v>
      </c>
      <c r="J1474" s="3" t="s">
        <v>215</v>
      </c>
      <c r="K1474" s="3" t="s">
        <v>215</v>
      </c>
      <c r="L1474" s="3" t="s">
        <v>215</v>
      </c>
      <c r="M1474" s="3" t="s">
        <v>215</v>
      </c>
      <c r="N1474" s="3" t="s">
        <v>215</v>
      </c>
      <c r="O1474" s="3" t="s">
        <v>215</v>
      </c>
      <c r="P1474" s="3" t="s">
        <v>215</v>
      </c>
      <c r="Q1474" s="3" t="s">
        <v>215</v>
      </c>
      <c r="R1474" s="3" t="s">
        <v>215</v>
      </c>
      <c r="S1474" s="3" t="s">
        <v>215</v>
      </c>
      <c r="T1474" s="3" t="s">
        <v>215</v>
      </c>
      <c r="U1474" s="3" t="s">
        <v>215</v>
      </c>
      <c r="V1474" s="3" t="s">
        <v>215</v>
      </c>
      <c r="W1474" s="3" t="s">
        <v>215</v>
      </c>
      <c r="X1474" s="3" t="s">
        <v>215</v>
      </c>
      <c r="Y1474" s="3">
        <v>-33.097999999999999</v>
      </c>
      <c r="Z1474" s="3">
        <v>-34.530999999999999</v>
      </c>
      <c r="AA1474" s="3">
        <v>-34.136000000000003</v>
      </c>
      <c r="AB1474" s="3">
        <v>-26.149000000000001</v>
      </c>
      <c r="AC1474" s="3">
        <v>-56.444000000000003</v>
      </c>
      <c r="AD1474" s="3">
        <v>-67.77</v>
      </c>
      <c r="AE1474" s="3">
        <v>-65.02</v>
      </c>
      <c r="AF1474" s="3">
        <v>-82.96</v>
      </c>
      <c r="AG1474" s="3">
        <v>-100.74</v>
      </c>
      <c r="AH1474" s="3">
        <v>-62.999000000000002</v>
      </c>
      <c r="AI1474" s="3">
        <v>-2.4089999999999998</v>
      </c>
      <c r="AJ1474" s="3">
        <v>86.396000000000001</v>
      </c>
      <c r="AK1474" s="3">
        <v>104.965</v>
      </c>
      <c r="AL1474" s="3">
        <v>168.15199999999999</v>
      </c>
      <c r="AM1474" s="3">
        <v>-403.613</v>
      </c>
      <c r="AN1474" s="3">
        <v>-219.66</v>
      </c>
      <c r="AO1474" s="3">
        <v>137.286</v>
      </c>
      <c r="AP1474" s="3">
        <v>29.972999999999999</v>
      </c>
      <c r="AQ1474" s="3">
        <v>-132.52099999999999</v>
      </c>
      <c r="AR1474" s="3">
        <v>-289.06</v>
      </c>
      <c r="AS1474" s="3">
        <v>-283.60899999999998</v>
      </c>
      <c r="AT1474" s="3">
        <v>-117.069</v>
      </c>
      <c r="AU1474" s="3">
        <v>-50.457000000000001</v>
      </c>
      <c r="AV1474" s="3">
        <v>57.139000000000003</v>
      </c>
      <c r="AW1474" s="3">
        <v>-6.9160000000000004</v>
      </c>
      <c r="AX1474" s="3">
        <v>45.625</v>
      </c>
      <c r="AY1474" s="3">
        <v>43.103999999999999</v>
      </c>
      <c r="AZ1474" s="3">
        <v>116.86199999999999</v>
      </c>
      <c r="BA1474">
        <v>141.78299999999999</v>
      </c>
      <c r="BB1474">
        <v>2017</v>
      </c>
    </row>
    <row r="1475" spans="1:54" hidden="1" x14ac:dyDescent="0.2">
      <c r="A1475">
        <v>628</v>
      </c>
      <c r="B1475" t="s">
        <v>529</v>
      </c>
      <c r="C1475" t="s">
        <v>251</v>
      </c>
      <c r="D1475" t="s">
        <v>154</v>
      </c>
      <c r="E1475" t="s">
        <v>250</v>
      </c>
      <c r="F1475" t="s">
        <v>249</v>
      </c>
      <c r="G1475" t="s">
        <v>217</v>
      </c>
      <c r="I1475" t="s">
        <v>248</v>
      </c>
      <c r="J1475" s="3" t="s">
        <v>215</v>
      </c>
      <c r="K1475" s="3" t="s">
        <v>215</v>
      </c>
      <c r="L1475" s="3" t="s">
        <v>215</v>
      </c>
      <c r="M1475" s="3" t="s">
        <v>215</v>
      </c>
      <c r="N1475" s="3" t="s">
        <v>215</v>
      </c>
      <c r="O1475" s="3" t="s">
        <v>215</v>
      </c>
      <c r="P1475" s="3" t="s">
        <v>215</v>
      </c>
      <c r="Q1475" s="3" t="s">
        <v>215</v>
      </c>
      <c r="R1475" s="3" t="s">
        <v>215</v>
      </c>
      <c r="S1475" s="3" t="s">
        <v>215</v>
      </c>
      <c r="T1475" s="3" t="s">
        <v>215</v>
      </c>
      <c r="U1475" s="3" t="s">
        <v>215</v>
      </c>
      <c r="V1475" s="3" t="s">
        <v>215</v>
      </c>
      <c r="W1475" s="3" t="s">
        <v>215</v>
      </c>
      <c r="X1475" s="3" t="s">
        <v>215</v>
      </c>
      <c r="Y1475" s="3">
        <v>-4.0519999999999996</v>
      </c>
      <c r="Z1475" s="3">
        <v>-3.7109999999999999</v>
      </c>
      <c r="AA1475" s="3">
        <v>-3.3460000000000001</v>
      </c>
      <c r="AB1475" s="3">
        <v>-2.2450000000000001</v>
      </c>
      <c r="AC1475" s="3">
        <v>-5.2789999999999999</v>
      </c>
      <c r="AD1475" s="3">
        <v>-6.0730000000000004</v>
      </c>
      <c r="AE1475" s="3">
        <v>-4.585</v>
      </c>
      <c r="AF1475" s="3">
        <v>-5.2919999999999998</v>
      </c>
      <c r="AG1475" s="3">
        <v>-5.5979999999999999</v>
      </c>
      <c r="AH1475" s="3">
        <v>-2.387</v>
      </c>
      <c r="AI1475" s="3">
        <v>-6.8000000000000005E-2</v>
      </c>
      <c r="AJ1475" s="3">
        <v>2.2200000000000002</v>
      </c>
      <c r="AK1475" s="3">
        <v>2.5249999999999999</v>
      </c>
      <c r="AL1475" s="3">
        <v>3.6139999999999999</v>
      </c>
      <c r="AM1475" s="3">
        <v>-9.2029999999999994</v>
      </c>
      <c r="AN1475" s="3">
        <v>-4.1520000000000001</v>
      </c>
      <c r="AO1475" s="3">
        <v>2.391</v>
      </c>
      <c r="AP1475" s="3">
        <v>0.47299999999999998</v>
      </c>
      <c r="AQ1475" s="3">
        <v>-2.0649999999999999</v>
      </c>
      <c r="AR1475" s="3">
        <v>-4.1820000000000004</v>
      </c>
      <c r="AS1475" s="3">
        <v>-4.3810000000000002</v>
      </c>
      <c r="AT1475" s="3">
        <v>-1.956</v>
      </c>
      <c r="AU1475" s="3">
        <v>-0.878</v>
      </c>
      <c r="AV1475" s="3">
        <v>0.94</v>
      </c>
      <c r="AW1475" s="3">
        <v>-0.108</v>
      </c>
      <c r="AX1475" s="3">
        <v>0.64800000000000002</v>
      </c>
      <c r="AY1475" s="3">
        <v>0.56699999999999995</v>
      </c>
      <c r="AZ1475" s="3">
        <v>1.429</v>
      </c>
      <c r="BA1475">
        <v>1.635</v>
      </c>
      <c r="BB1475">
        <v>2017</v>
      </c>
    </row>
    <row r="1476" spans="1:54" hidden="1" x14ac:dyDescent="0.2">
      <c r="A1476">
        <v>628</v>
      </c>
      <c r="B1476" t="s">
        <v>529</v>
      </c>
      <c r="C1476" t="s">
        <v>247</v>
      </c>
      <c r="D1476" t="s">
        <v>154</v>
      </c>
      <c r="E1476" t="s">
        <v>245</v>
      </c>
      <c r="F1476" t="s">
        <v>244</v>
      </c>
      <c r="G1476" t="s">
        <v>225</v>
      </c>
      <c r="H1476" t="s">
        <v>222</v>
      </c>
    </row>
    <row r="1477" spans="1:54" hidden="1" x14ac:dyDescent="0.2">
      <c r="A1477">
        <v>628</v>
      </c>
      <c r="B1477" t="s">
        <v>529</v>
      </c>
      <c r="C1477" t="s">
        <v>246</v>
      </c>
      <c r="D1477" t="s">
        <v>154</v>
      </c>
      <c r="E1477" t="s">
        <v>245</v>
      </c>
      <c r="F1477" t="s">
        <v>244</v>
      </c>
      <c r="G1477" t="s">
        <v>243</v>
      </c>
    </row>
    <row r="1478" spans="1:54" hidden="1" x14ac:dyDescent="0.2">
      <c r="A1478">
        <v>628</v>
      </c>
      <c r="B1478" t="s">
        <v>529</v>
      </c>
      <c r="C1478" t="s">
        <v>242</v>
      </c>
      <c r="D1478" t="s">
        <v>154</v>
      </c>
      <c r="E1478" t="s">
        <v>240</v>
      </c>
      <c r="F1478" t="s">
        <v>239</v>
      </c>
      <c r="G1478" t="s">
        <v>225</v>
      </c>
      <c r="H1478" t="s">
        <v>222</v>
      </c>
      <c r="I1478" t="s">
        <v>951</v>
      </c>
      <c r="J1478" s="3" t="s">
        <v>215</v>
      </c>
      <c r="K1478" s="3" t="s">
        <v>215</v>
      </c>
      <c r="L1478" s="3" t="s">
        <v>215</v>
      </c>
      <c r="M1478" s="3" t="s">
        <v>215</v>
      </c>
      <c r="N1478" s="3" t="s">
        <v>215</v>
      </c>
      <c r="O1478" s="3" t="s">
        <v>215</v>
      </c>
      <c r="P1478" s="3" t="s">
        <v>215</v>
      </c>
      <c r="Q1478" s="3" t="s">
        <v>215</v>
      </c>
      <c r="R1478" s="3" t="s">
        <v>215</v>
      </c>
      <c r="S1478" s="3" t="s">
        <v>215</v>
      </c>
      <c r="T1478" s="3" t="s">
        <v>215</v>
      </c>
      <c r="U1478" s="3" t="s">
        <v>215</v>
      </c>
      <c r="V1478" s="3" t="s">
        <v>215</v>
      </c>
      <c r="W1478" s="3" t="s">
        <v>215</v>
      </c>
      <c r="X1478" s="3" t="s">
        <v>215</v>
      </c>
      <c r="Y1478" s="3">
        <v>-25.864000000000001</v>
      </c>
      <c r="Z1478" s="3">
        <v>-33.194000000000003</v>
      </c>
      <c r="AA1478" s="3">
        <v>-25.646000000000001</v>
      </c>
      <c r="AB1478" s="3">
        <v>-17.768999999999998</v>
      </c>
      <c r="AC1478" s="3">
        <v>-47.822000000000003</v>
      </c>
      <c r="AD1478" s="3">
        <v>-57.47</v>
      </c>
      <c r="AE1478" s="3">
        <v>-55.82</v>
      </c>
      <c r="AF1478" s="3">
        <v>-71.06</v>
      </c>
      <c r="AG1478" s="3">
        <v>-91.24</v>
      </c>
      <c r="AH1478" s="3">
        <v>-52.835999999999999</v>
      </c>
      <c r="AI1478" s="3">
        <v>7.9720000000000004</v>
      </c>
      <c r="AJ1478" s="3">
        <v>100.994</v>
      </c>
      <c r="AK1478" s="3">
        <v>115.56399999999999</v>
      </c>
      <c r="AL1478" s="3">
        <v>175.56399999999999</v>
      </c>
      <c r="AM1478" s="3">
        <v>-383.86</v>
      </c>
      <c r="AN1478" s="3">
        <v>-190.375</v>
      </c>
      <c r="AO1478" s="3">
        <v>172.286</v>
      </c>
      <c r="AP1478" s="3">
        <v>57.902999999999999</v>
      </c>
      <c r="AQ1478" s="3">
        <v>-98.534000000000006</v>
      </c>
      <c r="AR1478" s="3">
        <v>-248.57900000000001</v>
      </c>
      <c r="AS1478" s="3">
        <v>-174.43899999999999</v>
      </c>
      <c r="AT1478" s="3">
        <v>3.66</v>
      </c>
      <c r="AU1478" s="3">
        <v>41.136000000000003</v>
      </c>
      <c r="AV1478" s="3">
        <v>124.663</v>
      </c>
      <c r="AW1478" s="3">
        <v>58.783999999999999</v>
      </c>
      <c r="AX1478" s="3">
        <v>118.283</v>
      </c>
      <c r="AY1478" s="3">
        <v>114.012</v>
      </c>
      <c r="AZ1478" s="3">
        <v>184.1</v>
      </c>
      <c r="BA1478">
        <v>204.83099999999999</v>
      </c>
      <c r="BB1478">
        <v>2017</v>
      </c>
    </row>
    <row r="1479" spans="1:54" hidden="1" x14ac:dyDescent="0.2">
      <c r="A1479">
        <v>628</v>
      </c>
      <c r="B1479" t="s">
        <v>529</v>
      </c>
      <c r="C1479" t="s">
        <v>241</v>
      </c>
      <c r="D1479" t="s">
        <v>154</v>
      </c>
      <c r="E1479" t="s">
        <v>240</v>
      </c>
      <c r="F1479" t="s">
        <v>239</v>
      </c>
      <c r="G1479" t="s">
        <v>217</v>
      </c>
      <c r="I1479" t="s">
        <v>238</v>
      </c>
      <c r="J1479" s="3" t="s">
        <v>215</v>
      </c>
      <c r="K1479" s="3" t="s">
        <v>215</v>
      </c>
      <c r="L1479" s="3" t="s">
        <v>215</v>
      </c>
      <c r="M1479" s="3" t="s">
        <v>215</v>
      </c>
      <c r="N1479" s="3" t="s">
        <v>215</v>
      </c>
      <c r="O1479" s="3" t="s">
        <v>215</v>
      </c>
      <c r="P1479" s="3" t="s">
        <v>215</v>
      </c>
      <c r="Q1479" s="3" t="s">
        <v>215</v>
      </c>
      <c r="R1479" s="3" t="s">
        <v>215</v>
      </c>
      <c r="S1479" s="3" t="s">
        <v>215</v>
      </c>
      <c r="T1479" s="3" t="s">
        <v>215</v>
      </c>
      <c r="U1479" s="3" t="s">
        <v>215</v>
      </c>
      <c r="V1479" s="3" t="s">
        <v>215</v>
      </c>
      <c r="W1479" s="3" t="s">
        <v>215</v>
      </c>
      <c r="X1479" s="3" t="s">
        <v>215</v>
      </c>
      <c r="Y1479" s="3">
        <v>-3.1669999999999998</v>
      </c>
      <c r="Z1479" s="3">
        <v>-3.5670000000000002</v>
      </c>
      <c r="AA1479" s="3">
        <v>-2.5139999999999998</v>
      </c>
      <c r="AB1479" s="3">
        <v>-1.5249999999999999</v>
      </c>
      <c r="AC1479" s="3">
        <v>-4.4720000000000004</v>
      </c>
      <c r="AD1479" s="3">
        <v>-5.15</v>
      </c>
      <c r="AE1479" s="3">
        <v>-3.9369999999999998</v>
      </c>
      <c r="AF1479" s="3">
        <v>-4.5330000000000004</v>
      </c>
      <c r="AG1479" s="3">
        <v>-5.07</v>
      </c>
      <c r="AH1479" s="3">
        <v>-2.0019999999999998</v>
      </c>
      <c r="AI1479" s="3">
        <v>0.22700000000000001</v>
      </c>
      <c r="AJ1479" s="3">
        <v>2.5950000000000002</v>
      </c>
      <c r="AK1479" s="3">
        <v>2.78</v>
      </c>
      <c r="AL1479" s="3">
        <v>3.774</v>
      </c>
      <c r="AM1479" s="3">
        <v>-8.7530000000000001</v>
      </c>
      <c r="AN1479" s="3">
        <v>-3.5979999999999999</v>
      </c>
      <c r="AO1479" s="3">
        <v>3</v>
      </c>
      <c r="AP1479" s="3">
        <v>0.91400000000000003</v>
      </c>
      <c r="AQ1479" s="3">
        <v>-1.5349999999999999</v>
      </c>
      <c r="AR1479" s="3">
        <v>-3.5960000000000001</v>
      </c>
      <c r="AS1479" s="3">
        <v>-2.694</v>
      </c>
      <c r="AT1479" s="3">
        <v>6.0999999999999999E-2</v>
      </c>
      <c r="AU1479" s="3">
        <v>0.71599999999999997</v>
      </c>
      <c r="AV1479" s="3">
        <v>2.0510000000000002</v>
      </c>
      <c r="AW1479" s="3">
        <v>0.91800000000000004</v>
      </c>
      <c r="AX1479" s="3">
        <v>1.68</v>
      </c>
      <c r="AY1479" s="3">
        <v>1.5</v>
      </c>
      <c r="AZ1479" s="3">
        <v>2.2509999999999999</v>
      </c>
      <c r="BA1479">
        <v>2.3620000000000001</v>
      </c>
      <c r="BB1479">
        <v>2017</v>
      </c>
    </row>
    <row r="1480" spans="1:54" hidden="1" x14ac:dyDescent="0.2">
      <c r="A1480">
        <v>628</v>
      </c>
      <c r="B1480" t="s">
        <v>529</v>
      </c>
      <c r="C1480" t="s">
        <v>237</v>
      </c>
      <c r="D1480" t="s">
        <v>154</v>
      </c>
      <c r="E1480" t="s">
        <v>235</v>
      </c>
      <c r="F1480" t="s">
        <v>234</v>
      </c>
      <c r="G1480" t="s">
        <v>225</v>
      </c>
      <c r="H1480" t="s">
        <v>222</v>
      </c>
    </row>
    <row r="1481" spans="1:54" hidden="1" x14ac:dyDescent="0.2">
      <c r="A1481">
        <v>628</v>
      </c>
      <c r="B1481" t="s">
        <v>529</v>
      </c>
      <c r="C1481" t="s">
        <v>236</v>
      </c>
      <c r="D1481" t="s">
        <v>154</v>
      </c>
      <c r="E1481" t="s">
        <v>235</v>
      </c>
      <c r="F1481" t="s">
        <v>234</v>
      </c>
      <c r="G1481" t="s">
        <v>217</v>
      </c>
    </row>
    <row r="1482" spans="1:54" hidden="1" x14ac:dyDescent="0.2">
      <c r="A1482">
        <v>628</v>
      </c>
      <c r="B1482" t="s">
        <v>529</v>
      </c>
      <c r="C1482" t="s">
        <v>233</v>
      </c>
      <c r="D1482" t="s">
        <v>154</v>
      </c>
      <c r="E1482" t="s">
        <v>231</v>
      </c>
      <c r="F1482" t="s">
        <v>230</v>
      </c>
      <c r="G1482" t="s">
        <v>225</v>
      </c>
      <c r="H1482" t="s">
        <v>222</v>
      </c>
      <c r="I1482" t="s">
        <v>951</v>
      </c>
      <c r="J1482" s="3" t="s">
        <v>215</v>
      </c>
      <c r="K1482" s="3" t="s">
        <v>215</v>
      </c>
      <c r="L1482" s="3" t="s">
        <v>215</v>
      </c>
      <c r="M1482" s="3" t="s">
        <v>215</v>
      </c>
      <c r="N1482" s="3" t="s">
        <v>215</v>
      </c>
      <c r="O1482" s="3" t="s">
        <v>215</v>
      </c>
      <c r="P1482" s="3" t="s">
        <v>215</v>
      </c>
      <c r="Q1482" s="3" t="s">
        <v>215</v>
      </c>
      <c r="R1482" s="3" t="s">
        <v>215</v>
      </c>
      <c r="S1482" s="3" t="s">
        <v>215</v>
      </c>
      <c r="T1482" s="3" t="s">
        <v>215</v>
      </c>
      <c r="U1482" s="3" t="s">
        <v>215</v>
      </c>
      <c r="V1482" s="3" t="s">
        <v>215</v>
      </c>
      <c r="W1482" s="3" t="s">
        <v>215</v>
      </c>
      <c r="X1482" s="3" t="s">
        <v>215</v>
      </c>
      <c r="Y1482" s="3" t="s">
        <v>215</v>
      </c>
      <c r="Z1482" s="3" t="s">
        <v>215</v>
      </c>
      <c r="AA1482" s="3" t="s">
        <v>215</v>
      </c>
      <c r="AB1482" s="3" t="s">
        <v>215</v>
      </c>
      <c r="AC1482" s="3">
        <v>619.84</v>
      </c>
      <c r="AD1482" s="3">
        <v>758.69</v>
      </c>
      <c r="AE1482" s="3">
        <v>800.44399999999996</v>
      </c>
      <c r="AF1482" s="3">
        <v>853.36</v>
      </c>
      <c r="AG1482" s="3">
        <v>803.62599999999998</v>
      </c>
      <c r="AH1482" s="3">
        <v>861.34100000000001</v>
      </c>
      <c r="AI1482" s="3">
        <v>1002.101</v>
      </c>
      <c r="AJ1482" s="3">
        <v>1018.468</v>
      </c>
      <c r="AK1482" s="3">
        <v>917.06799999999998</v>
      </c>
      <c r="AL1482" s="3">
        <v>925</v>
      </c>
      <c r="AM1482" s="3">
        <v>1383.704</v>
      </c>
      <c r="AN1482" s="3">
        <v>1590.0239999999999</v>
      </c>
      <c r="AO1482" s="3">
        <v>1755.212</v>
      </c>
      <c r="AP1482" s="3">
        <v>1821.963</v>
      </c>
      <c r="AQ1482" s="3">
        <v>1958.6469999999999</v>
      </c>
      <c r="AR1482" s="3">
        <v>2871.8020000000001</v>
      </c>
      <c r="AS1482" s="3">
        <v>2833.4450000000002</v>
      </c>
      <c r="AT1482" s="3">
        <v>3136.1460000000002</v>
      </c>
      <c r="AU1482" s="3">
        <v>3018.8119999999999</v>
      </c>
      <c r="AV1482" s="3">
        <v>2921.212</v>
      </c>
      <c r="AW1482" s="3">
        <v>2906.13</v>
      </c>
      <c r="AX1482" s="3">
        <v>2937.3040000000001</v>
      </c>
      <c r="AY1482" s="3">
        <v>2937.971</v>
      </c>
      <c r="AZ1482" s="3">
        <v>2886.7739999999999</v>
      </c>
      <c r="BA1482">
        <v>2830.5810000000001</v>
      </c>
      <c r="BB1482">
        <v>2017</v>
      </c>
    </row>
    <row r="1483" spans="1:54" hidden="1" x14ac:dyDescent="0.2">
      <c r="A1483">
        <v>628</v>
      </c>
      <c r="B1483" t="s">
        <v>529</v>
      </c>
      <c r="C1483" t="s">
        <v>232</v>
      </c>
      <c r="D1483" t="s">
        <v>154</v>
      </c>
      <c r="E1483" t="s">
        <v>231</v>
      </c>
      <c r="F1483" t="s">
        <v>230</v>
      </c>
      <c r="G1483" t="s">
        <v>217</v>
      </c>
      <c r="I1483" t="s">
        <v>229</v>
      </c>
      <c r="J1483" s="3" t="s">
        <v>215</v>
      </c>
      <c r="K1483" s="3" t="s">
        <v>215</v>
      </c>
      <c r="L1483" s="3" t="s">
        <v>215</v>
      </c>
      <c r="M1483" s="3" t="s">
        <v>215</v>
      </c>
      <c r="N1483" s="3" t="s">
        <v>215</v>
      </c>
      <c r="O1483" s="3" t="s">
        <v>215</v>
      </c>
      <c r="P1483" s="3" t="s">
        <v>215</v>
      </c>
      <c r="Q1483" s="3" t="s">
        <v>215</v>
      </c>
      <c r="R1483" s="3" t="s">
        <v>215</v>
      </c>
      <c r="S1483" s="3" t="s">
        <v>215</v>
      </c>
      <c r="T1483" s="3" t="s">
        <v>215</v>
      </c>
      <c r="U1483" s="3" t="s">
        <v>215</v>
      </c>
      <c r="V1483" s="3" t="s">
        <v>215</v>
      </c>
      <c r="W1483" s="3" t="s">
        <v>215</v>
      </c>
      <c r="X1483" s="3" t="s">
        <v>215</v>
      </c>
      <c r="Y1483" s="3" t="s">
        <v>215</v>
      </c>
      <c r="Z1483" s="3" t="s">
        <v>215</v>
      </c>
      <c r="AA1483" s="3" t="s">
        <v>215</v>
      </c>
      <c r="AB1483" s="3" t="s">
        <v>215</v>
      </c>
      <c r="AC1483" s="3">
        <v>57.966000000000001</v>
      </c>
      <c r="AD1483" s="3">
        <v>67.984999999999999</v>
      </c>
      <c r="AE1483" s="3">
        <v>56.448999999999998</v>
      </c>
      <c r="AF1483" s="3">
        <v>54.432000000000002</v>
      </c>
      <c r="AG1483" s="3">
        <v>44.655999999999999</v>
      </c>
      <c r="AH1483" s="3">
        <v>32.634999999999998</v>
      </c>
      <c r="AI1483" s="3">
        <v>28.484000000000002</v>
      </c>
      <c r="AJ1483" s="3">
        <v>26.166</v>
      </c>
      <c r="AK1483" s="3">
        <v>22.059000000000001</v>
      </c>
      <c r="AL1483" s="3">
        <v>19.882000000000001</v>
      </c>
      <c r="AM1483" s="3">
        <v>31.550999999999998</v>
      </c>
      <c r="AN1483" s="3">
        <v>30.053999999999998</v>
      </c>
      <c r="AO1483" s="3">
        <v>30.565999999999999</v>
      </c>
      <c r="AP1483" s="3">
        <v>28.771999999999998</v>
      </c>
      <c r="AQ1483" s="3">
        <v>30.518999999999998</v>
      </c>
      <c r="AR1483" s="3">
        <v>41.545000000000002</v>
      </c>
      <c r="AS1483" s="3">
        <v>43.765999999999998</v>
      </c>
      <c r="AT1483" s="3">
        <v>52.408000000000001</v>
      </c>
      <c r="AU1483" s="3">
        <v>52.533000000000001</v>
      </c>
      <c r="AV1483" s="3">
        <v>48.067</v>
      </c>
      <c r="AW1483" s="3">
        <v>45.389000000000003</v>
      </c>
      <c r="AX1483" s="3">
        <v>41.716999999999999</v>
      </c>
      <c r="AY1483" s="3">
        <v>38.648000000000003</v>
      </c>
      <c r="AZ1483" s="3">
        <v>35.293999999999997</v>
      </c>
      <c r="BA1483">
        <v>32.639000000000003</v>
      </c>
      <c r="BB1483">
        <v>2017</v>
      </c>
    </row>
    <row r="1484" spans="1:54" hidden="1" x14ac:dyDescent="0.2">
      <c r="A1484">
        <v>628</v>
      </c>
      <c r="B1484" t="s">
        <v>529</v>
      </c>
      <c r="C1484" t="s">
        <v>228</v>
      </c>
      <c r="D1484" t="s">
        <v>154</v>
      </c>
      <c r="E1484" t="s">
        <v>227</v>
      </c>
      <c r="F1484" t="s">
        <v>226</v>
      </c>
      <c r="G1484" t="s">
        <v>225</v>
      </c>
      <c r="H1484" t="s">
        <v>222</v>
      </c>
      <c r="I1484" t="s">
        <v>951</v>
      </c>
      <c r="J1484" s="3">
        <v>166.13</v>
      </c>
      <c r="K1484" s="3">
        <v>251.02600000000001</v>
      </c>
      <c r="L1484" s="3">
        <v>283.84500000000003</v>
      </c>
      <c r="M1484" s="3">
        <v>352.322</v>
      </c>
      <c r="N1484" s="3">
        <v>435.06900000000002</v>
      </c>
      <c r="O1484" s="3">
        <v>441.74599999999998</v>
      </c>
      <c r="P1484" s="3">
        <v>419.24099999999999</v>
      </c>
      <c r="Q1484" s="3">
        <v>412.37900000000002</v>
      </c>
      <c r="R1484" s="3">
        <v>477.90300000000002</v>
      </c>
      <c r="S1484" s="3">
        <v>483.33499999999998</v>
      </c>
      <c r="T1484" s="3">
        <v>497.14100000000002</v>
      </c>
      <c r="U1484" s="3">
        <v>510.38200000000001</v>
      </c>
      <c r="V1484" s="3">
        <v>499.17899999999997</v>
      </c>
      <c r="W1484" s="3">
        <v>466.68099999999998</v>
      </c>
      <c r="X1484" s="3">
        <v>741.3</v>
      </c>
      <c r="Y1484" s="3">
        <v>816.75599999999997</v>
      </c>
      <c r="Z1484" s="3">
        <v>930.50300000000004</v>
      </c>
      <c r="AA1484" s="3">
        <v>1020.297</v>
      </c>
      <c r="AB1484" s="3">
        <v>1164.875</v>
      </c>
      <c r="AC1484" s="3">
        <v>1069.308</v>
      </c>
      <c r="AD1484" s="3">
        <v>1115.9690000000001</v>
      </c>
      <c r="AE1484" s="3">
        <v>1417.998</v>
      </c>
      <c r="AF1484" s="3">
        <v>1567.7529999999999</v>
      </c>
      <c r="AG1484" s="3">
        <v>1799.5909999999999</v>
      </c>
      <c r="AH1484" s="3">
        <v>2639.3180000000002</v>
      </c>
      <c r="AI1484" s="3">
        <v>3518.1219999999998</v>
      </c>
      <c r="AJ1484" s="3">
        <v>3892.3409999999999</v>
      </c>
      <c r="AK1484" s="3">
        <v>4157.4260000000004</v>
      </c>
      <c r="AL1484" s="3">
        <v>4652.3860000000004</v>
      </c>
      <c r="AM1484" s="3">
        <v>4385.5559999999996</v>
      </c>
      <c r="AN1484" s="3">
        <v>5290.6080000000002</v>
      </c>
      <c r="AO1484" s="3">
        <v>5742.4040000000005</v>
      </c>
      <c r="AP1484" s="3">
        <v>6332.4470000000001</v>
      </c>
      <c r="AQ1484" s="3">
        <v>6417.7380000000003</v>
      </c>
      <c r="AR1484" s="3">
        <v>6912.49</v>
      </c>
      <c r="AS1484" s="3">
        <v>6474.0730000000003</v>
      </c>
      <c r="AT1484" s="3">
        <v>5984.08</v>
      </c>
      <c r="AU1484" s="3">
        <v>5746.5140000000001</v>
      </c>
      <c r="AV1484" s="3">
        <v>6077.4309999999996</v>
      </c>
      <c r="AW1484" s="3">
        <v>6402.7340000000004</v>
      </c>
      <c r="AX1484" s="3">
        <v>7041.0709999999999</v>
      </c>
      <c r="AY1484" s="3">
        <v>7601.817</v>
      </c>
      <c r="AZ1484" s="3">
        <v>8179.1210000000001</v>
      </c>
      <c r="BA1484">
        <v>8672.3639999999996</v>
      </c>
      <c r="BB1484">
        <v>2017</v>
      </c>
    </row>
    <row r="1485" spans="1:54" hidden="1" x14ac:dyDescent="0.2">
      <c r="A1485">
        <v>628</v>
      </c>
      <c r="B1485" t="s">
        <v>529</v>
      </c>
      <c r="C1485" t="s">
        <v>224</v>
      </c>
      <c r="D1485" t="s">
        <v>154</v>
      </c>
      <c r="E1485" t="s">
        <v>219</v>
      </c>
      <c r="F1485" t="s">
        <v>218</v>
      </c>
      <c r="G1485" t="s">
        <v>223</v>
      </c>
      <c r="H1485" t="s">
        <v>222</v>
      </c>
      <c r="I1485" t="s">
        <v>952</v>
      </c>
      <c r="J1485" s="3">
        <v>1.2E-2</v>
      </c>
      <c r="K1485" s="3">
        <v>2.3E-2</v>
      </c>
      <c r="L1485" s="3">
        <v>1.9E-2</v>
      </c>
      <c r="M1485" s="3">
        <v>3.7999999999999999E-2</v>
      </c>
      <c r="N1485" s="3">
        <v>8.9999999999999993E-3</v>
      </c>
      <c r="O1485" s="3">
        <v>-8.6999999999999994E-2</v>
      </c>
      <c r="P1485" s="3">
        <v>-5.8999999999999997E-2</v>
      </c>
      <c r="Q1485" s="3">
        <v>-2.5999999999999999E-2</v>
      </c>
      <c r="R1485" s="3">
        <v>2.5999999999999999E-2</v>
      </c>
      <c r="S1485" s="3">
        <v>-5.0999999999999997E-2</v>
      </c>
      <c r="T1485" s="3">
        <v>-4.5999999999999999E-2</v>
      </c>
      <c r="U1485" s="3">
        <v>-6.6000000000000003E-2</v>
      </c>
      <c r="V1485" s="3">
        <v>-8.5999999999999993E-2</v>
      </c>
      <c r="W1485" s="3">
        <v>-0.11700000000000001</v>
      </c>
      <c r="X1485" s="3">
        <v>-3.7999999999999999E-2</v>
      </c>
      <c r="Y1485" s="3">
        <v>-0.17</v>
      </c>
      <c r="Z1485" s="3">
        <v>-0.19600000000000001</v>
      </c>
      <c r="AA1485" s="3">
        <v>-0.19500000000000001</v>
      </c>
      <c r="AB1485" s="3">
        <v>-0.154</v>
      </c>
      <c r="AC1485" s="3">
        <v>-0.16900000000000001</v>
      </c>
      <c r="AD1485" s="3">
        <v>-0.214</v>
      </c>
      <c r="AE1485" s="3">
        <v>-0.57599999999999996</v>
      </c>
      <c r="AF1485" s="3">
        <v>-1.8979999999999999</v>
      </c>
      <c r="AG1485" s="3">
        <v>-1.359</v>
      </c>
      <c r="AH1485" s="3">
        <v>-0.75800000000000001</v>
      </c>
      <c r="AI1485" s="3">
        <v>6.9000000000000006E-2</v>
      </c>
      <c r="AJ1485" s="3">
        <v>0.34100000000000003</v>
      </c>
      <c r="AK1485" s="3">
        <v>0.70699999999999996</v>
      </c>
      <c r="AL1485" s="3">
        <v>0.36899999999999999</v>
      </c>
      <c r="AM1485" s="3">
        <v>-0.76200000000000001</v>
      </c>
      <c r="AN1485" s="3">
        <v>-0.91</v>
      </c>
      <c r="AO1485" s="3">
        <v>-0.70799999999999996</v>
      </c>
      <c r="AP1485" s="3">
        <v>-0.96799999999999997</v>
      </c>
      <c r="AQ1485" s="3">
        <v>-1.1879999999999999</v>
      </c>
      <c r="AR1485" s="3">
        <v>-1.248</v>
      </c>
      <c r="AS1485" s="3">
        <v>-1.4910000000000001</v>
      </c>
      <c r="AT1485" s="3">
        <v>-0.92600000000000005</v>
      </c>
      <c r="AU1485" s="3">
        <v>-0.51700000000000002</v>
      </c>
      <c r="AV1485" s="3">
        <v>-0.496</v>
      </c>
      <c r="AW1485" s="3">
        <v>-0.67300000000000004</v>
      </c>
      <c r="AX1485" s="3">
        <v>-0.66800000000000004</v>
      </c>
      <c r="AY1485" s="3">
        <v>-0.72299999999999998</v>
      </c>
      <c r="AZ1485" s="3">
        <v>-0.71899999999999997</v>
      </c>
      <c r="BA1485">
        <v>-0.67700000000000005</v>
      </c>
      <c r="BB1485">
        <v>2015</v>
      </c>
    </row>
    <row r="1486" spans="1:54" hidden="1" x14ac:dyDescent="0.2">
      <c r="A1486">
        <v>628</v>
      </c>
      <c r="B1486" t="s">
        <v>529</v>
      </c>
      <c r="C1486" t="s">
        <v>220</v>
      </c>
      <c r="D1486" t="s">
        <v>154</v>
      </c>
      <c r="E1486" t="s">
        <v>219</v>
      </c>
      <c r="F1486" t="s">
        <v>218</v>
      </c>
      <c r="G1486" t="s">
        <v>217</v>
      </c>
      <c r="I1486" t="s">
        <v>216</v>
      </c>
      <c r="J1486" s="3">
        <v>1.667</v>
      </c>
      <c r="K1486" s="3">
        <v>2.6840000000000002</v>
      </c>
      <c r="L1486" s="3">
        <v>2.1949999999999998</v>
      </c>
      <c r="M1486" s="3">
        <v>4.4969999999999999</v>
      </c>
      <c r="N1486" s="3">
        <v>0.997</v>
      </c>
      <c r="O1486" s="3">
        <v>-8.8729999999999993</v>
      </c>
      <c r="P1486" s="3">
        <v>-4.9039999999999999</v>
      </c>
      <c r="Q1486" s="3">
        <v>-1.86</v>
      </c>
      <c r="R1486" s="3">
        <v>1.59</v>
      </c>
      <c r="S1486" s="3">
        <v>-3.3839999999999999</v>
      </c>
      <c r="T1486" s="3">
        <v>-2.4980000000000002</v>
      </c>
      <c r="U1486" s="3">
        <v>-3.6240000000000001</v>
      </c>
      <c r="V1486" s="3">
        <v>-4.5439999999999996</v>
      </c>
      <c r="W1486" s="3">
        <v>-7.077</v>
      </c>
      <c r="X1486" s="3">
        <v>-2.827</v>
      </c>
      <c r="Y1486" s="3">
        <v>-10.413</v>
      </c>
      <c r="Z1486" s="3">
        <v>-10.802</v>
      </c>
      <c r="AA1486" s="3">
        <v>-11.129</v>
      </c>
      <c r="AB1486" s="3">
        <v>-7.7880000000000003</v>
      </c>
      <c r="AC1486" s="3">
        <v>-9.7439999999999998</v>
      </c>
      <c r="AD1486" s="3">
        <v>-13.593999999999999</v>
      </c>
      <c r="AE1486" s="3">
        <v>-29.771000000000001</v>
      </c>
      <c r="AF1486" s="3">
        <v>-84.397999999999996</v>
      </c>
      <c r="AG1486" s="3">
        <v>-43.881</v>
      </c>
      <c r="AH1486" s="3">
        <v>-15.166</v>
      </c>
      <c r="AI1486" s="3">
        <v>1.0409999999999999</v>
      </c>
      <c r="AJ1486" s="3">
        <v>4.5789999999999997</v>
      </c>
      <c r="AK1486" s="3">
        <v>8.15</v>
      </c>
      <c r="AL1486" s="3">
        <v>3.552</v>
      </c>
      <c r="AM1486" s="3">
        <v>-8.2089999999999996</v>
      </c>
      <c r="AN1486" s="3">
        <v>-8.516</v>
      </c>
      <c r="AO1486" s="3">
        <v>-5.8140000000000001</v>
      </c>
      <c r="AP1486" s="3">
        <v>-7.8029999999999999</v>
      </c>
      <c r="AQ1486" s="3">
        <v>-9.1460000000000008</v>
      </c>
      <c r="AR1486" s="3">
        <v>-8.9290000000000003</v>
      </c>
      <c r="AS1486" s="3">
        <v>-13.625</v>
      </c>
      <c r="AT1486" s="3">
        <v>-9.18</v>
      </c>
      <c r="AU1486" s="3">
        <v>-5.2389999999999999</v>
      </c>
      <c r="AV1486" s="3">
        <v>-4.3220000000000001</v>
      </c>
      <c r="AW1486" s="3">
        <v>-5.4989999999999997</v>
      </c>
      <c r="AX1486" s="3">
        <v>-4.9080000000000004</v>
      </c>
      <c r="AY1486" s="3">
        <v>-4.883</v>
      </c>
      <c r="AZ1486" s="3">
        <v>-4.4850000000000003</v>
      </c>
      <c r="BA1486">
        <v>-3.9630000000000001</v>
      </c>
      <c r="BB1486">
        <v>2015</v>
      </c>
    </row>
    <row r="1487" spans="1:54" x14ac:dyDescent="0.2">
      <c r="A1487">
        <v>228</v>
      </c>
      <c r="B1487" t="s">
        <v>528</v>
      </c>
      <c r="C1487" t="s">
        <v>352</v>
      </c>
      <c r="D1487" t="s">
        <v>9</v>
      </c>
      <c r="E1487" t="s">
        <v>349</v>
      </c>
      <c r="F1487" t="s">
        <v>351</v>
      </c>
      <c r="G1487" t="s">
        <v>225</v>
      </c>
      <c r="H1487" t="s">
        <v>222</v>
      </c>
      <c r="I1487" t="s">
        <v>953</v>
      </c>
      <c r="J1487" s="3">
        <v>32035.795999999998</v>
      </c>
      <c r="K1487" s="3">
        <v>34025.923999999999</v>
      </c>
      <c r="L1487" s="3">
        <v>29402.495999999999</v>
      </c>
      <c r="M1487" s="3">
        <v>28578.627</v>
      </c>
      <c r="N1487" s="3">
        <v>30260.634999999998</v>
      </c>
      <c r="O1487" s="3">
        <v>30856.249</v>
      </c>
      <c r="P1487" s="3">
        <v>32583.035</v>
      </c>
      <c r="Q1487" s="3">
        <v>34727.260999999999</v>
      </c>
      <c r="R1487" s="3">
        <v>37258.129000000001</v>
      </c>
      <c r="S1487" s="3">
        <v>41209.313000000002</v>
      </c>
      <c r="T1487" s="3">
        <v>42722.241999999998</v>
      </c>
      <c r="U1487" s="3">
        <v>46018.415999999997</v>
      </c>
      <c r="V1487" s="3">
        <v>51141.03</v>
      </c>
      <c r="W1487" s="3">
        <v>54578.548000000003</v>
      </c>
      <c r="X1487" s="3">
        <v>57341.082999999999</v>
      </c>
      <c r="Y1487" s="3">
        <v>62412.538999999997</v>
      </c>
      <c r="Z1487" s="3">
        <v>66702.436000000002</v>
      </c>
      <c r="AA1487" s="3">
        <v>71648.557000000001</v>
      </c>
      <c r="AB1487" s="3">
        <v>74783.513999999996</v>
      </c>
      <c r="AC1487" s="3">
        <v>74436.201000000001</v>
      </c>
      <c r="AD1487" s="3">
        <v>78407.618000000002</v>
      </c>
      <c r="AE1487" s="3">
        <v>80993.572</v>
      </c>
      <c r="AF1487" s="3">
        <v>83498.032999999996</v>
      </c>
      <c r="AG1487" s="3">
        <v>86914.44</v>
      </c>
      <c r="AH1487" s="3">
        <v>93171.356</v>
      </c>
      <c r="AI1487" s="3">
        <v>98507.657999999996</v>
      </c>
      <c r="AJ1487" s="3">
        <v>104718.878</v>
      </c>
      <c r="AK1487" s="3">
        <v>109853.785</v>
      </c>
      <c r="AL1487" s="3">
        <v>113771.24800000001</v>
      </c>
      <c r="AM1487" s="3">
        <v>111968.772</v>
      </c>
      <c r="AN1487" s="3">
        <v>118511.35799999999</v>
      </c>
      <c r="AO1487" s="3">
        <v>125797.105</v>
      </c>
      <c r="AP1487" s="3">
        <v>132513.82</v>
      </c>
      <c r="AQ1487" s="3">
        <v>137893.85399999999</v>
      </c>
      <c r="AR1487" s="3">
        <v>140327.68100000001</v>
      </c>
      <c r="AS1487" s="3">
        <v>143553.12</v>
      </c>
      <c r="AT1487" s="3">
        <v>145380.978</v>
      </c>
      <c r="AU1487" s="3">
        <v>147511.033</v>
      </c>
      <c r="AV1487" s="3">
        <v>152466.391</v>
      </c>
      <c r="AW1487" s="3">
        <v>157458.51999999999</v>
      </c>
      <c r="AX1487" s="3">
        <v>162515.75</v>
      </c>
      <c r="AY1487" s="3">
        <v>167511.19500000001</v>
      </c>
      <c r="AZ1487" s="3">
        <v>172547.22700000001</v>
      </c>
      <c r="BA1487">
        <v>177682.111</v>
      </c>
      <c r="BB1487">
        <v>2017</v>
      </c>
    </row>
    <row r="1488" spans="1:54" hidden="1" x14ac:dyDescent="0.2">
      <c r="A1488">
        <v>228</v>
      </c>
      <c r="B1488" t="s">
        <v>528</v>
      </c>
      <c r="C1488" t="s">
        <v>350</v>
      </c>
      <c r="D1488" t="s">
        <v>9</v>
      </c>
      <c r="E1488" t="s">
        <v>349</v>
      </c>
      <c r="F1488" t="s">
        <v>348</v>
      </c>
      <c r="G1488" t="s">
        <v>275</v>
      </c>
      <c r="I1488" t="s">
        <v>347</v>
      </c>
      <c r="J1488" s="3">
        <v>7.9450000000000003</v>
      </c>
      <c r="K1488" s="3">
        <v>6.2119999999999997</v>
      </c>
      <c r="L1488" s="3">
        <v>-13.587999999999999</v>
      </c>
      <c r="M1488" s="3">
        <v>-2.802</v>
      </c>
      <c r="N1488" s="3">
        <v>5.8860000000000001</v>
      </c>
      <c r="O1488" s="3">
        <v>1.968</v>
      </c>
      <c r="P1488" s="3">
        <v>5.5960000000000001</v>
      </c>
      <c r="Q1488" s="3">
        <v>6.5810000000000004</v>
      </c>
      <c r="R1488" s="3">
        <v>7.2880000000000003</v>
      </c>
      <c r="S1488" s="3">
        <v>10.605</v>
      </c>
      <c r="T1488" s="3">
        <v>3.6709999999999998</v>
      </c>
      <c r="U1488" s="3">
        <v>7.7149999999999999</v>
      </c>
      <c r="V1488" s="3">
        <v>11.132</v>
      </c>
      <c r="W1488" s="3">
        <v>6.7220000000000004</v>
      </c>
      <c r="X1488" s="3">
        <v>5.0620000000000003</v>
      </c>
      <c r="Y1488" s="3">
        <v>8.8439999999999994</v>
      </c>
      <c r="Z1488" s="3">
        <v>6.8730000000000002</v>
      </c>
      <c r="AA1488" s="3">
        <v>7.415</v>
      </c>
      <c r="AB1488" s="3">
        <v>4.375</v>
      </c>
      <c r="AC1488" s="3">
        <v>-0.46400000000000002</v>
      </c>
      <c r="AD1488" s="3">
        <v>5.335</v>
      </c>
      <c r="AE1488" s="3">
        <v>3.298</v>
      </c>
      <c r="AF1488" s="3">
        <v>3.0920000000000001</v>
      </c>
      <c r="AG1488" s="3">
        <v>4.0919999999999996</v>
      </c>
      <c r="AH1488" s="3">
        <v>7.1989999999999998</v>
      </c>
      <c r="AI1488" s="3">
        <v>5.7270000000000003</v>
      </c>
      <c r="AJ1488" s="3">
        <v>6.3049999999999997</v>
      </c>
      <c r="AK1488" s="3">
        <v>4.9039999999999999</v>
      </c>
      <c r="AL1488" s="3">
        <v>3.5659999999999998</v>
      </c>
      <c r="AM1488" s="3">
        <v>-1.5840000000000001</v>
      </c>
      <c r="AN1488" s="3">
        <v>5.843</v>
      </c>
      <c r="AO1488" s="3">
        <v>6.1479999999999997</v>
      </c>
      <c r="AP1488" s="3">
        <v>5.3390000000000004</v>
      </c>
      <c r="AQ1488" s="3">
        <v>4.0599999999999996</v>
      </c>
      <c r="AR1488" s="3">
        <v>1.7649999999999999</v>
      </c>
      <c r="AS1488" s="3">
        <v>2.2989999999999999</v>
      </c>
      <c r="AT1488" s="3">
        <v>1.2729999999999999</v>
      </c>
      <c r="AU1488" s="3">
        <v>1.4650000000000001</v>
      </c>
      <c r="AV1488" s="3">
        <v>3.359</v>
      </c>
      <c r="AW1488" s="3">
        <v>3.274</v>
      </c>
      <c r="AX1488" s="3">
        <v>3.2120000000000002</v>
      </c>
      <c r="AY1488" s="3">
        <v>3.0739999999999998</v>
      </c>
      <c r="AZ1488" s="3">
        <v>3.0059999999999998</v>
      </c>
      <c r="BA1488">
        <v>2.976</v>
      </c>
      <c r="BB1488">
        <v>2017</v>
      </c>
    </row>
    <row r="1489" spans="1:54" hidden="1" x14ac:dyDescent="0.2">
      <c r="A1489">
        <v>228</v>
      </c>
      <c r="B1489" t="s">
        <v>528</v>
      </c>
      <c r="C1489" t="s">
        <v>346</v>
      </c>
      <c r="D1489" t="s">
        <v>9</v>
      </c>
      <c r="E1489" t="s">
        <v>342</v>
      </c>
      <c r="F1489" t="s">
        <v>345</v>
      </c>
      <c r="G1489" t="s">
        <v>225</v>
      </c>
      <c r="H1489" t="s">
        <v>222</v>
      </c>
      <c r="I1489" t="s">
        <v>953</v>
      </c>
      <c r="J1489" s="3">
        <v>1124.348</v>
      </c>
      <c r="K1489" s="3">
        <v>1331.2329999999999</v>
      </c>
      <c r="L1489" s="3">
        <v>1295.68</v>
      </c>
      <c r="M1489" s="3">
        <v>1628.808</v>
      </c>
      <c r="N1489" s="3">
        <v>1979.8109999999999</v>
      </c>
      <c r="O1489" s="3">
        <v>2772.98</v>
      </c>
      <c r="P1489" s="3">
        <v>3575.2730000000001</v>
      </c>
      <c r="Q1489" s="3">
        <v>4795.4560000000001</v>
      </c>
      <c r="R1489" s="3">
        <v>6312.8320000000003</v>
      </c>
      <c r="S1489" s="3">
        <v>7923.2439999999997</v>
      </c>
      <c r="T1489" s="3">
        <v>10061.511</v>
      </c>
      <c r="U1489" s="3">
        <v>13263.928</v>
      </c>
      <c r="V1489" s="3">
        <v>16777.018</v>
      </c>
      <c r="W1489" s="3">
        <v>20008.865000000002</v>
      </c>
      <c r="X1489" s="3">
        <v>23998.506000000001</v>
      </c>
      <c r="Y1489" s="3">
        <v>29203.058000000001</v>
      </c>
      <c r="Z1489" s="3">
        <v>32167.526000000002</v>
      </c>
      <c r="AA1489" s="3">
        <v>35609.574999999997</v>
      </c>
      <c r="AB1489" s="3">
        <v>37554.120999999999</v>
      </c>
      <c r="AC1489" s="3">
        <v>38219.724999999999</v>
      </c>
      <c r="AD1489" s="3">
        <v>41985.735999999997</v>
      </c>
      <c r="AE1489" s="3">
        <v>45060.144</v>
      </c>
      <c r="AF1489" s="3">
        <v>48038.502</v>
      </c>
      <c r="AG1489" s="3">
        <v>52299.716999999997</v>
      </c>
      <c r="AH1489" s="3">
        <v>60488.555999999997</v>
      </c>
      <c r="AI1489" s="3">
        <v>68828.618000000002</v>
      </c>
      <c r="AJ1489" s="3">
        <v>82080.252999999997</v>
      </c>
      <c r="AK1489" s="3">
        <v>90636.120999999999</v>
      </c>
      <c r="AL1489" s="3">
        <v>93792.281000000003</v>
      </c>
      <c r="AM1489" s="3">
        <v>96548.975000000006</v>
      </c>
      <c r="AN1489" s="3">
        <v>111392.795</v>
      </c>
      <c r="AO1489" s="3">
        <v>121939.59299999999</v>
      </c>
      <c r="AP1489" s="3">
        <v>129933.496</v>
      </c>
      <c r="AQ1489" s="3">
        <v>137888.62700000001</v>
      </c>
      <c r="AR1489" s="3">
        <v>148624.223</v>
      </c>
      <c r="AS1489" s="3">
        <v>159607.82699999999</v>
      </c>
      <c r="AT1489" s="3">
        <v>169240.087</v>
      </c>
      <c r="AU1489" s="3">
        <v>179759.01800000001</v>
      </c>
      <c r="AV1489" s="3">
        <v>193538.22700000001</v>
      </c>
      <c r="AW1489" s="3">
        <v>206336.51800000001</v>
      </c>
      <c r="AX1489" s="3">
        <v>219373.44699999999</v>
      </c>
      <c r="AY1489" s="3">
        <v>232570.81700000001</v>
      </c>
      <c r="AZ1489" s="3">
        <v>246481.26500000001</v>
      </c>
      <c r="BA1489">
        <v>261158.58600000001</v>
      </c>
      <c r="BB1489">
        <v>2017</v>
      </c>
    </row>
    <row r="1490" spans="1:54" hidden="1" x14ac:dyDescent="0.2">
      <c r="A1490">
        <v>228</v>
      </c>
      <c r="B1490" t="s">
        <v>528</v>
      </c>
      <c r="C1490" t="s">
        <v>344</v>
      </c>
      <c r="D1490" t="s">
        <v>9</v>
      </c>
      <c r="E1490" t="s">
        <v>342</v>
      </c>
      <c r="F1490" t="s">
        <v>343</v>
      </c>
      <c r="G1490" t="s">
        <v>223</v>
      </c>
      <c r="H1490" t="s">
        <v>222</v>
      </c>
      <c r="I1490" t="s">
        <v>310</v>
      </c>
      <c r="J1490" s="3">
        <v>28.829000000000001</v>
      </c>
      <c r="K1490" s="3">
        <v>34.134</v>
      </c>
      <c r="L1490" s="3">
        <v>25.451000000000001</v>
      </c>
      <c r="M1490" s="3">
        <v>20.672999999999998</v>
      </c>
      <c r="N1490" s="3">
        <v>20.103999999999999</v>
      </c>
      <c r="O1490" s="3">
        <v>17.238</v>
      </c>
      <c r="P1490" s="3">
        <v>18.530999999999999</v>
      </c>
      <c r="Q1490" s="3">
        <v>21.856000000000002</v>
      </c>
      <c r="R1490" s="3">
        <v>25.765000000000001</v>
      </c>
      <c r="S1490" s="3">
        <v>29.68</v>
      </c>
      <c r="T1490" s="3">
        <v>32.999000000000002</v>
      </c>
      <c r="U1490" s="3">
        <v>37.981999999999999</v>
      </c>
      <c r="V1490" s="3">
        <v>46.271999999999998</v>
      </c>
      <c r="W1490" s="3">
        <v>49.506999999999998</v>
      </c>
      <c r="X1490" s="3">
        <v>57.115000000000002</v>
      </c>
      <c r="Y1490" s="3">
        <v>73.600999999999999</v>
      </c>
      <c r="Z1490" s="3">
        <v>78.025999999999996</v>
      </c>
      <c r="AA1490" s="3">
        <v>84.924999999999997</v>
      </c>
      <c r="AB1490" s="3">
        <v>81.587999999999994</v>
      </c>
      <c r="AC1490" s="3">
        <v>75.12</v>
      </c>
      <c r="AD1490" s="3">
        <v>77.825000000000003</v>
      </c>
      <c r="AE1490" s="3">
        <v>70.968000000000004</v>
      </c>
      <c r="AF1490" s="3">
        <v>69.727999999999994</v>
      </c>
      <c r="AG1490" s="3">
        <v>75.643000000000001</v>
      </c>
      <c r="AH1490" s="3">
        <v>99.238</v>
      </c>
      <c r="AI1490" s="3">
        <v>122.959</v>
      </c>
      <c r="AJ1490" s="3">
        <v>154.78800000000001</v>
      </c>
      <c r="AK1490" s="3">
        <v>173.477</v>
      </c>
      <c r="AL1490" s="3">
        <v>179.52</v>
      </c>
      <c r="AM1490" s="3">
        <v>172.52799999999999</v>
      </c>
      <c r="AN1490" s="3">
        <v>218.31100000000001</v>
      </c>
      <c r="AO1490" s="3">
        <v>252.11500000000001</v>
      </c>
      <c r="AP1490" s="3">
        <v>267.08300000000003</v>
      </c>
      <c r="AQ1490" s="3">
        <v>278.38799999999998</v>
      </c>
      <c r="AR1490" s="3">
        <v>260.57400000000001</v>
      </c>
      <c r="AS1490" s="3">
        <v>244.02099999999999</v>
      </c>
      <c r="AT1490" s="3">
        <v>250.00800000000001</v>
      </c>
      <c r="AU1490" s="3">
        <v>277.04199999999997</v>
      </c>
      <c r="AV1490" s="3">
        <v>280.26900000000001</v>
      </c>
      <c r="AW1490" s="3">
        <v>295.84399999999999</v>
      </c>
      <c r="AX1490" s="3">
        <v>311.42200000000003</v>
      </c>
      <c r="AY1490" s="3">
        <v>326.88799999999998</v>
      </c>
      <c r="AZ1490" s="3">
        <v>343.00900000000001</v>
      </c>
      <c r="BA1490">
        <v>359.83600000000001</v>
      </c>
      <c r="BB1490">
        <v>2017</v>
      </c>
    </row>
    <row r="1491" spans="1:54" hidden="1" x14ac:dyDescent="0.2">
      <c r="A1491">
        <v>228</v>
      </c>
      <c r="B1491" t="s">
        <v>528</v>
      </c>
      <c r="C1491" t="s">
        <v>213</v>
      </c>
      <c r="D1491" t="s">
        <v>9</v>
      </c>
      <c r="E1491" t="s">
        <v>342</v>
      </c>
      <c r="F1491" t="s">
        <v>341</v>
      </c>
      <c r="G1491" t="s">
        <v>323</v>
      </c>
      <c r="H1491" t="s">
        <v>222</v>
      </c>
      <c r="I1491" t="s">
        <v>310</v>
      </c>
      <c r="J1491" s="3">
        <v>38.328000000000003</v>
      </c>
      <c r="K1491" s="3">
        <v>44.51</v>
      </c>
      <c r="L1491" s="3">
        <v>40.848999999999997</v>
      </c>
      <c r="M1491" s="3">
        <v>41.271000000000001</v>
      </c>
      <c r="N1491" s="3">
        <v>45.250999999999998</v>
      </c>
      <c r="O1491" s="3">
        <v>47.618000000000002</v>
      </c>
      <c r="P1491" s="3">
        <v>51.296999999999997</v>
      </c>
      <c r="Q1491" s="3">
        <v>56.067999999999998</v>
      </c>
      <c r="R1491" s="3">
        <v>62.26</v>
      </c>
      <c r="S1491" s="3">
        <v>71.540999999999997</v>
      </c>
      <c r="T1491" s="3">
        <v>76.91</v>
      </c>
      <c r="U1491" s="3">
        <v>85.602000000000004</v>
      </c>
      <c r="V1491" s="3">
        <v>97.299000000000007</v>
      </c>
      <c r="W1491" s="3">
        <v>106.31</v>
      </c>
      <c r="X1491" s="3">
        <v>114.068</v>
      </c>
      <c r="Y1491" s="3">
        <v>126.746</v>
      </c>
      <c r="Z1491" s="3">
        <v>137.93</v>
      </c>
      <c r="AA1491" s="3">
        <v>150.69399999999999</v>
      </c>
      <c r="AB1491" s="3">
        <v>158.994</v>
      </c>
      <c r="AC1491" s="3">
        <v>160.678</v>
      </c>
      <c r="AD1491" s="3">
        <v>173.102</v>
      </c>
      <c r="AE1491" s="3">
        <v>182.886</v>
      </c>
      <c r="AF1491" s="3">
        <v>191.435</v>
      </c>
      <c r="AG1491" s="3">
        <v>203.24199999999999</v>
      </c>
      <c r="AH1491" s="3">
        <v>223.864</v>
      </c>
      <c r="AI1491" s="3">
        <v>244.30099999999999</v>
      </c>
      <c r="AJ1491" s="3">
        <v>267.685</v>
      </c>
      <c r="AK1491" s="3">
        <v>288.28300000000002</v>
      </c>
      <c r="AL1491" s="3">
        <v>304.42</v>
      </c>
      <c r="AM1491" s="3">
        <v>301.87200000000001</v>
      </c>
      <c r="AN1491" s="3">
        <v>323.41500000000002</v>
      </c>
      <c r="AO1491" s="3">
        <v>350.38400000000001</v>
      </c>
      <c r="AP1491" s="3">
        <v>375.89100000000002</v>
      </c>
      <c r="AQ1491" s="3">
        <v>397.46899999999999</v>
      </c>
      <c r="AR1491" s="3">
        <v>411.74400000000003</v>
      </c>
      <c r="AS1491" s="3">
        <v>425.77499999999998</v>
      </c>
      <c r="AT1491" s="3">
        <v>436.69799999999998</v>
      </c>
      <c r="AU1491" s="3">
        <v>451.07</v>
      </c>
      <c r="AV1491" s="3">
        <v>476.815</v>
      </c>
      <c r="AW1491" s="3">
        <v>503.10700000000003</v>
      </c>
      <c r="AX1491" s="3">
        <v>529.46799999999996</v>
      </c>
      <c r="AY1491" s="3">
        <v>556.14400000000001</v>
      </c>
      <c r="AZ1491" s="3">
        <v>582.70000000000005</v>
      </c>
      <c r="BA1491">
        <v>610.48099999999999</v>
      </c>
      <c r="BB1491">
        <v>2017</v>
      </c>
    </row>
    <row r="1492" spans="1:54" hidden="1" x14ac:dyDescent="0.2">
      <c r="A1492">
        <v>228</v>
      </c>
      <c r="B1492" t="s">
        <v>528</v>
      </c>
      <c r="C1492" t="s">
        <v>340</v>
      </c>
      <c r="D1492" t="s">
        <v>9</v>
      </c>
      <c r="E1492" t="s">
        <v>339</v>
      </c>
      <c r="F1492" t="s">
        <v>338</v>
      </c>
      <c r="G1492" t="s">
        <v>295</v>
      </c>
      <c r="I1492" t="s">
        <v>337</v>
      </c>
      <c r="J1492" s="3">
        <v>3.51</v>
      </c>
      <c r="K1492" s="3">
        <v>3.9119999999999999</v>
      </c>
      <c r="L1492" s="3">
        <v>4.407</v>
      </c>
      <c r="M1492" s="3">
        <v>5.6989999999999998</v>
      </c>
      <c r="N1492" s="3">
        <v>6.5430000000000001</v>
      </c>
      <c r="O1492" s="3">
        <v>8.9870000000000001</v>
      </c>
      <c r="P1492" s="3">
        <v>10.973000000000001</v>
      </c>
      <c r="Q1492" s="3">
        <v>13.808999999999999</v>
      </c>
      <c r="R1492" s="3">
        <v>16.943999999999999</v>
      </c>
      <c r="S1492" s="3">
        <v>19.227</v>
      </c>
      <c r="T1492" s="3">
        <v>23.550999999999998</v>
      </c>
      <c r="U1492" s="3">
        <v>28.823</v>
      </c>
      <c r="V1492" s="3">
        <v>32.805</v>
      </c>
      <c r="W1492" s="3">
        <v>36.661000000000001</v>
      </c>
      <c r="X1492" s="3">
        <v>41.851999999999997</v>
      </c>
      <c r="Y1492" s="3">
        <v>46.79</v>
      </c>
      <c r="Z1492" s="3">
        <v>48.225000000000001</v>
      </c>
      <c r="AA1492" s="3">
        <v>49.7</v>
      </c>
      <c r="AB1492" s="3">
        <v>50.216999999999999</v>
      </c>
      <c r="AC1492" s="3">
        <v>51.345999999999997</v>
      </c>
      <c r="AD1492" s="3">
        <v>53.548000000000002</v>
      </c>
      <c r="AE1492" s="3">
        <v>55.634</v>
      </c>
      <c r="AF1492" s="3">
        <v>57.531999999999996</v>
      </c>
      <c r="AG1492" s="3">
        <v>60.173999999999999</v>
      </c>
      <c r="AH1492" s="3">
        <v>64.921999999999997</v>
      </c>
      <c r="AI1492" s="3">
        <v>69.870999999999995</v>
      </c>
      <c r="AJ1492" s="3">
        <v>78.382000000000005</v>
      </c>
      <c r="AK1492" s="3">
        <v>82.506</v>
      </c>
      <c r="AL1492" s="3">
        <v>82.438999999999993</v>
      </c>
      <c r="AM1492" s="3">
        <v>86.227999999999994</v>
      </c>
      <c r="AN1492" s="3">
        <v>93.992999999999995</v>
      </c>
      <c r="AO1492" s="3">
        <v>96.933999999999997</v>
      </c>
      <c r="AP1492" s="3">
        <v>98.052999999999997</v>
      </c>
      <c r="AQ1492" s="3">
        <v>99.995999999999995</v>
      </c>
      <c r="AR1492" s="3">
        <v>105.91200000000001</v>
      </c>
      <c r="AS1492" s="3">
        <v>111.184</v>
      </c>
      <c r="AT1492" s="3">
        <v>116.411</v>
      </c>
      <c r="AU1492" s="3">
        <v>121.861</v>
      </c>
      <c r="AV1492" s="3">
        <v>126.938</v>
      </c>
      <c r="AW1492" s="3">
        <v>131.042</v>
      </c>
      <c r="AX1492" s="3">
        <v>134.98599999999999</v>
      </c>
      <c r="AY1492" s="3">
        <v>138.839</v>
      </c>
      <c r="AZ1492" s="3">
        <v>142.84899999999999</v>
      </c>
      <c r="BA1492">
        <v>146.98099999999999</v>
      </c>
      <c r="BB1492">
        <v>2017</v>
      </c>
    </row>
    <row r="1493" spans="1:54" hidden="1" x14ac:dyDescent="0.2">
      <c r="A1493">
        <v>228</v>
      </c>
      <c r="B1493" t="s">
        <v>528</v>
      </c>
      <c r="C1493" t="s">
        <v>336</v>
      </c>
      <c r="D1493" t="s">
        <v>9</v>
      </c>
      <c r="E1493" t="s">
        <v>333</v>
      </c>
      <c r="F1493" t="s">
        <v>335</v>
      </c>
      <c r="G1493" t="s">
        <v>225</v>
      </c>
      <c r="H1493" t="s">
        <v>322</v>
      </c>
      <c r="I1493" t="s">
        <v>330</v>
      </c>
      <c r="J1493" s="3">
        <v>2866950.04</v>
      </c>
      <c r="K1493" s="3">
        <v>2995299.6150000002</v>
      </c>
      <c r="L1493" s="3">
        <v>2546691.0839999998</v>
      </c>
      <c r="M1493" s="3">
        <v>2436168.75</v>
      </c>
      <c r="N1493" s="3">
        <v>2539374.1469999999</v>
      </c>
      <c r="O1493" s="3">
        <v>2549645.1260000002</v>
      </c>
      <c r="P1493" s="3">
        <v>2645264.9139999999</v>
      </c>
      <c r="Q1493" s="3">
        <v>2770906.6719999998</v>
      </c>
      <c r="R1493" s="3">
        <v>2922633.6690000002</v>
      </c>
      <c r="S1493" s="3">
        <v>3178882.963</v>
      </c>
      <c r="T1493" s="3">
        <v>3241744.355</v>
      </c>
      <c r="U1493" s="3">
        <v>3428578.56</v>
      </c>
      <c r="V1493" s="3">
        <v>3742417.017</v>
      </c>
      <c r="W1493" s="3">
        <v>3924122.26</v>
      </c>
      <c r="X1493" s="3">
        <v>4051884.2659999998</v>
      </c>
      <c r="Y1493" s="3">
        <v>4335727.6140000001</v>
      </c>
      <c r="Z1493" s="3">
        <v>4570067.3439999996</v>
      </c>
      <c r="AA1493" s="3">
        <v>4842402.5999999996</v>
      </c>
      <c r="AB1493" s="3">
        <v>4986682.2819999997</v>
      </c>
      <c r="AC1493" s="3">
        <v>4898016.5719999997</v>
      </c>
      <c r="AD1493" s="3">
        <v>5092136.4890000001</v>
      </c>
      <c r="AE1493" s="3">
        <v>5201338.4189999998</v>
      </c>
      <c r="AF1493" s="3">
        <v>5329115.9780000001</v>
      </c>
      <c r="AG1493" s="3">
        <v>5487772.4450000003</v>
      </c>
      <c r="AH1493" s="3">
        <v>5822602.3600000003</v>
      </c>
      <c r="AI1493" s="3">
        <v>6093766.2999999998</v>
      </c>
      <c r="AJ1493" s="3">
        <v>6411816.1629999997</v>
      </c>
      <c r="AK1493" s="3">
        <v>6655841.0789999999</v>
      </c>
      <c r="AL1493" s="3">
        <v>6818017.0460000001</v>
      </c>
      <c r="AM1493" s="3">
        <v>6634491.7960000001</v>
      </c>
      <c r="AN1493" s="3">
        <v>6944238.3839999996</v>
      </c>
      <c r="AO1493" s="3">
        <v>7290249.9340000004</v>
      </c>
      <c r="AP1493" s="3">
        <v>7596179.2290000003</v>
      </c>
      <c r="AQ1493" s="3">
        <v>7820845.4529999997</v>
      </c>
      <c r="AR1493" s="3">
        <v>7875147.6239999998</v>
      </c>
      <c r="AS1493" s="3">
        <v>7972335.6370000001</v>
      </c>
      <c r="AT1493" s="3">
        <v>7991529.5369999995</v>
      </c>
      <c r="AU1493" s="3">
        <v>8024249.193</v>
      </c>
      <c r="AV1493" s="3">
        <v>8207513.4989999998</v>
      </c>
      <c r="AW1493" s="3">
        <v>8388054.2999999998</v>
      </c>
      <c r="AX1493" s="3">
        <v>8567381.4629999995</v>
      </c>
      <c r="AY1493" s="3">
        <v>8738845.6290000007</v>
      </c>
      <c r="AZ1493" s="3">
        <v>8907909.5</v>
      </c>
      <c r="BA1493">
        <v>9077559.3790000007</v>
      </c>
      <c r="BB1493">
        <v>2016</v>
      </c>
    </row>
    <row r="1494" spans="1:54" hidden="1" x14ac:dyDescent="0.2">
      <c r="A1494">
        <v>228</v>
      </c>
      <c r="B1494" t="s">
        <v>528</v>
      </c>
      <c r="C1494" t="s">
        <v>334</v>
      </c>
      <c r="D1494" t="s">
        <v>9</v>
      </c>
      <c r="E1494" t="s">
        <v>333</v>
      </c>
      <c r="F1494" t="s">
        <v>332</v>
      </c>
      <c r="G1494" t="s">
        <v>331</v>
      </c>
      <c r="H1494" t="s">
        <v>322</v>
      </c>
      <c r="I1494" t="s">
        <v>330</v>
      </c>
      <c r="J1494" s="3">
        <v>7985.35</v>
      </c>
      <c r="K1494" s="3">
        <v>8342.8430000000008</v>
      </c>
      <c r="L1494" s="3">
        <v>7093.3289999999997</v>
      </c>
      <c r="M1494" s="3">
        <v>6785.49</v>
      </c>
      <c r="N1494" s="3">
        <v>7072.9489999999996</v>
      </c>
      <c r="O1494" s="3">
        <v>7101.5569999999998</v>
      </c>
      <c r="P1494" s="3">
        <v>7367.8879999999999</v>
      </c>
      <c r="Q1494" s="3">
        <v>7717.8389999999999</v>
      </c>
      <c r="R1494" s="3">
        <v>8140.4459999999999</v>
      </c>
      <c r="S1494" s="3">
        <v>8854.18</v>
      </c>
      <c r="T1494" s="3">
        <v>9029.2690000000002</v>
      </c>
      <c r="U1494" s="3">
        <v>9549.66</v>
      </c>
      <c r="V1494" s="3">
        <v>10423.798000000001</v>
      </c>
      <c r="W1494" s="3">
        <v>10929.904</v>
      </c>
      <c r="X1494" s="3">
        <v>11285.761</v>
      </c>
      <c r="Y1494" s="3">
        <v>12076.352999999999</v>
      </c>
      <c r="Z1494" s="3">
        <v>12729.063</v>
      </c>
      <c r="AA1494" s="3">
        <v>13487.601000000001</v>
      </c>
      <c r="AB1494" s="3">
        <v>13889.465</v>
      </c>
      <c r="AC1494" s="3">
        <v>13642.504000000001</v>
      </c>
      <c r="AD1494" s="3">
        <v>14183.188</v>
      </c>
      <c r="AE1494" s="3">
        <v>14487.35</v>
      </c>
      <c r="AF1494" s="3">
        <v>14843.25</v>
      </c>
      <c r="AG1494" s="3">
        <v>15285.157999999999</v>
      </c>
      <c r="AH1494" s="3">
        <v>16217.763000000001</v>
      </c>
      <c r="AI1494" s="3">
        <v>16973.039000000001</v>
      </c>
      <c r="AJ1494" s="3">
        <v>17858.907999999999</v>
      </c>
      <c r="AK1494" s="3">
        <v>18538.593000000001</v>
      </c>
      <c r="AL1494" s="3">
        <v>18990.304</v>
      </c>
      <c r="AM1494" s="3">
        <v>18479.129000000001</v>
      </c>
      <c r="AN1494" s="3">
        <v>19341.868999999999</v>
      </c>
      <c r="AO1494" s="3">
        <v>20305.618999999999</v>
      </c>
      <c r="AP1494" s="3">
        <v>21157.727999999999</v>
      </c>
      <c r="AQ1494" s="3">
        <v>21783.492999999999</v>
      </c>
      <c r="AR1494" s="3">
        <v>21934.741999999998</v>
      </c>
      <c r="AS1494" s="3">
        <v>22205.440999999999</v>
      </c>
      <c r="AT1494" s="3">
        <v>22258.901999999998</v>
      </c>
      <c r="AU1494" s="3">
        <v>22350.036</v>
      </c>
      <c r="AV1494" s="3">
        <v>22860.485000000001</v>
      </c>
      <c r="AW1494" s="3">
        <v>23363.347000000002</v>
      </c>
      <c r="AX1494" s="3">
        <v>23862.829000000002</v>
      </c>
      <c r="AY1494" s="3">
        <v>24340.41</v>
      </c>
      <c r="AZ1494" s="3">
        <v>24811.306</v>
      </c>
      <c r="BA1494">
        <v>25283.833999999999</v>
      </c>
      <c r="BB1494">
        <v>2016</v>
      </c>
    </row>
    <row r="1495" spans="1:54" hidden="1" x14ac:dyDescent="0.2">
      <c r="A1495">
        <v>228</v>
      </c>
      <c r="B1495" t="s">
        <v>528</v>
      </c>
      <c r="C1495" t="s">
        <v>329</v>
      </c>
      <c r="D1495" t="s">
        <v>9</v>
      </c>
      <c r="E1495" t="s">
        <v>325</v>
      </c>
      <c r="F1495" t="s">
        <v>328</v>
      </c>
      <c r="G1495" t="s">
        <v>225</v>
      </c>
      <c r="H1495" t="s">
        <v>322</v>
      </c>
      <c r="I1495" t="s">
        <v>321</v>
      </c>
      <c r="J1495" s="3">
        <v>100620.22199999999</v>
      </c>
      <c r="K1495" s="3">
        <v>117188.349</v>
      </c>
      <c r="L1495" s="3">
        <v>112225.049</v>
      </c>
      <c r="M1495" s="3">
        <v>138846.77600000001</v>
      </c>
      <c r="N1495" s="3">
        <v>166139.285</v>
      </c>
      <c r="O1495" s="3">
        <v>229130.76699999999</v>
      </c>
      <c r="P1495" s="3">
        <v>290259.79800000001</v>
      </c>
      <c r="Q1495" s="3">
        <v>382631.95500000002</v>
      </c>
      <c r="R1495" s="3">
        <v>495196.47499999998</v>
      </c>
      <c r="S1495" s="3">
        <v>611198.35900000005</v>
      </c>
      <c r="T1495" s="3">
        <v>763462.90500000003</v>
      </c>
      <c r="U1495" s="3">
        <v>988222.14599999995</v>
      </c>
      <c r="V1495" s="3">
        <v>1227714.7819999999</v>
      </c>
      <c r="W1495" s="3">
        <v>1438609.791</v>
      </c>
      <c r="X1495" s="3">
        <v>1695802.8119999999</v>
      </c>
      <c r="Y1495" s="3">
        <v>2028702.9809999999</v>
      </c>
      <c r="Z1495" s="3">
        <v>2203933.898</v>
      </c>
      <c r="AA1495" s="3">
        <v>2406690.4419999998</v>
      </c>
      <c r="AB1495" s="3">
        <v>2504167.844</v>
      </c>
      <c r="AC1495" s="3">
        <v>2514916.7039999999</v>
      </c>
      <c r="AD1495" s="3">
        <v>2726738.838</v>
      </c>
      <c r="AE1495" s="3">
        <v>2893724.162</v>
      </c>
      <c r="AF1495" s="3">
        <v>3065973.4070000001</v>
      </c>
      <c r="AG1495" s="3">
        <v>3302200.926</v>
      </c>
      <c r="AH1495" s="3">
        <v>3780140.409</v>
      </c>
      <c r="AI1495" s="3">
        <v>4257795.9879999999</v>
      </c>
      <c r="AJ1495" s="3">
        <v>5025679.26</v>
      </c>
      <c r="AK1495" s="3">
        <v>5491477.7280000001</v>
      </c>
      <c r="AL1495" s="3">
        <v>5620729.1529999999</v>
      </c>
      <c r="AM1495" s="3">
        <v>5720821.7220000001</v>
      </c>
      <c r="AN1495" s="3">
        <v>6527122.2199999997</v>
      </c>
      <c r="AO1495" s="3">
        <v>7066697.6739999996</v>
      </c>
      <c r="AP1495" s="3">
        <v>7448265.6109999996</v>
      </c>
      <c r="AQ1495" s="3">
        <v>7820548.9759999998</v>
      </c>
      <c r="AR1495" s="3">
        <v>8340747.1279999996</v>
      </c>
      <c r="AS1495" s="3">
        <v>8863946.4069999997</v>
      </c>
      <c r="AT1495" s="3">
        <v>9303054.4389999993</v>
      </c>
      <c r="AU1495" s="3">
        <v>9778462.8399999999</v>
      </c>
      <c r="AV1495" s="3">
        <v>10418477.161</v>
      </c>
      <c r="AW1495" s="3">
        <v>10991859.402000001</v>
      </c>
      <c r="AX1495" s="3">
        <v>11564762.225</v>
      </c>
      <c r="AY1495" s="3">
        <v>12132923.18</v>
      </c>
      <c r="AZ1495" s="3">
        <v>12724822.271</v>
      </c>
      <c r="BA1495">
        <v>13342269.267000001</v>
      </c>
      <c r="BB1495">
        <v>2016</v>
      </c>
    </row>
    <row r="1496" spans="1:54" hidden="1" x14ac:dyDescent="0.2">
      <c r="A1496">
        <v>228</v>
      </c>
      <c r="B1496" t="s">
        <v>528</v>
      </c>
      <c r="C1496" t="s">
        <v>327</v>
      </c>
      <c r="D1496" t="s">
        <v>9</v>
      </c>
      <c r="E1496" t="s">
        <v>325</v>
      </c>
      <c r="F1496" t="s">
        <v>326</v>
      </c>
      <c r="G1496" t="s">
        <v>223</v>
      </c>
      <c r="H1496" t="s">
        <v>322</v>
      </c>
      <c r="I1496" t="s">
        <v>321</v>
      </c>
      <c r="J1496" s="3">
        <v>2580.0059999999999</v>
      </c>
      <c r="K1496" s="3">
        <v>3004.8290000000002</v>
      </c>
      <c r="L1496" s="3">
        <v>2204.453</v>
      </c>
      <c r="M1496" s="3">
        <v>1762.2760000000001</v>
      </c>
      <c r="N1496" s="3">
        <v>1687.079</v>
      </c>
      <c r="O1496" s="3">
        <v>1424.4110000000001</v>
      </c>
      <c r="P1496" s="3">
        <v>1504.482</v>
      </c>
      <c r="Q1496" s="3">
        <v>1743.94</v>
      </c>
      <c r="R1496" s="3">
        <v>2021.114</v>
      </c>
      <c r="S1496" s="3">
        <v>2289.5250000000001</v>
      </c>
      <c r="T1496" s="3">
        <v>2503.951</v>
      </c>
      <c r="U1496" s="3">
        <v>2829.8319999999999</v>
      </c>
      <c r="V1496" s="3">
        <v>3386.0909999999999</v>
      </c>
      <c r="W1496" s="3">
        <v>3559.4540000000002</v>
      </c>
      <c r="X1496" s="3">
        <v>4035.9279999999999</v>
      </c>
      <c r="Y1496" s="3">
        <v>5113.0020000000004</v>
      </c>
      <c r="Z1496" s="3">
        <v>5345.8940000000002</v>
      </c>
      <c r="AA1496" s="3">
        <v>5739.7129999999997</v>
      </c>
      <c r="AB1496" s="3">
        <v>5440.4430000000002</v>
      </c>
      <c r="AC1496" s="3">
        <v>4943.0259999999998</v>
      </c>
      <c r="AD1496" s="3">
        <v>5054.2820000000002</v>
      </c>
      <c r="AE1496" s="3">
        <v>4557.4889999999996</v>
      </c>
      <c r="AF1496" s="3">
        <v>4450.2979999999998</v>
      </c>
      <c r="AG1496" s="3">
        <v>4776.125</v>
      </c>
      <c r="AH1496" s="3">
        <v>6201.7380000000003</v>
      </c>
      <c r="AI1496" s="3">
        <v>7606.3649999999998</v>
      </c>
      <c r="AJ1496" s="3">
        <v>9477.4959999999992</v>
      </c>
      <c r="AK1496" s="3">
        <v>10510.659</v>
      </c>
      <c r="AL1496" s="3">
        <v>10758.183000000001</v>
      </c>
      <c r="AM1496" s="3">
        <v>10222.796</v>
      </c>
      <c r="AN1496" s="3">
        <v>12792.029</v>
      </c>
      <c r="AO1496" s="3">
        <v>14610.652</v>
      </c>
      <c r="AP1496" s="3">
        <v>15310.161</v>
      </c>
      <c r="AQ1496" s="3">
        <v>15789.174000000001</v>
      </c>
      <c r="AR1496" s="3">
        <v>14623.333000000001</v>
      </c>
      <c r="AS1496" s="3">
        <v>13551.897999999999</v>
      </c>
      <c r="AT1496" s="3">
        <v>13742.822</v>
      </c>
      <c r="AU1496" s="3">
        <v>15070.413</v>
      </c>
      <c r="AV1496" s="3">
        <v>15087.311</v>
      </c>
      <c r="AW1496" s="3">
        <v>15760.043</v>
      </c>
      <c r="AX1496" s="3">
        <v>16417.294000000002</v>
      </c>
      <c r="AY1496" s="3">
        <v>17053.32</v>
      </c>
      <c r="AZ1496" s="3">
        <v>17708.175999999999</v>
      </c>
      <c r="BA1496">
        <v>18383.595000000001</v>
      </c>
      <c r="BB1496">
        <v>2016</v>
      </c>
    </row>
    <row r="1497" spans="1:54" hidden="1" x14ac:dyDescent="0.2">
      <c r="A1497">
        <v>228</v>
      </c>
      <c r="B1497" t="s">
        <v>528</v>
      </c>
      <c r="C1497" t="s">
        <v>212</v>
      </c>
      <c r="D1497" t="s">
        <v>9</v>
      </c>
      <c r="E1497" t="s">
        <v>325</v>
      </c>
      <c r="F1497" t="s">
        <v>324</v>
      </c>
      <c r="G1497" t="s">
        <v>323</v>
      </c>
      <c r="H1497" t="s">
        <v>322</v>
      </c>
      <c r="I1497" t="s">
        <v>321</v>
      </c>
      <c r="J1497" s="3">
        <v>3430.0619999999999</v>
      </c>
      <c r="K1497" s="3">
        <v>3918.232</v>
      </c>
      <c r="L1497" s="3">
        <v>3538.0920000000001</v>
      </c>
      <c r="M1497" s="3">
        <v>3518.1469999999999</v>
      </c>
      <c r="N1497" s="3">
        <v>3797.3359999999998</v>
      </c>
      <c r="O1497" s="3">
        <v>3934.703</v>
      </c>
      <c r="P1497" s="3">
        <v>4164.5709999999999</v>
      </c>
      <c r="Q1497" s="3">
        <v>4473.7139999999999</v>
      </c>
      <c r="R1497" s="3">
        <v>4883.8630000000003</v>
      </c>
      <c r="S1497" s="3">
        <v>5518.6319999999996</v>
      </c>
      <c r="T1497" s="3">
        <v>5835.9160000000002</v>
      </c>
      <c r="U1497" s="3">
        <v>6377.7039999999997</v>
      </c>
      <c r="V1497" s="3">
        <v>7120.1989999999996</v>
      </c>
      <c r="W1497" s="3">
        <v>7643.5140000000001</v>
      </c>
      <c r="X1497" s="3">
        <v>8060.3549999999996</v>
      </c>
      <c r="Y1497" s="3">
        <v>8804.8770000000004</v>
      </c>
      <c r="Z1497" s="3">
        <v>9450.15</v>
      </c>
      <c r="AA1497" s="3">
        <v>10184.74</v>
      </c>
      <c r="AB1497" s="3">
        <v>10602</v>
      </c>
      <c r="AC1497" s="3">
        <v>10572.86</v>
      </c>
      <c r="AD1497" s="3">
        <v>11241.984</v>
      </c>
      <c r="AE1497" s="3">
        <v>11744.773999999999</v>
      </c>
      <c r="AF1497" s="3">
        <v>12218.032999999999</v>
      </c>
      <c r="AG1497" s="3">
        <v>12832.66</v>
      </c>
      <c r="AH1497" s="3">
        <v>13990.048000000001</v>
      </c>
      <c r="AI1497" s="3">
        <v>15112.64</v>
      </c>
      <c r="AJ1497" s="3">
        <v>16390.016</v>
      </c>
      <c r="AK1497" s="3">
        <v>17466.526000000002</v>
      </c>
      <c r="AL1497" s="3">
        <v>18243.092000000001</v>
      </c>
      <c r="AM1497" s="3">
        <v>17886.841</v>
      </c>
      <c r="AN1497" s="3">
        <v>18950.670999999998</v>
      </c>
      <c r="AO1497" s="3">
        <v>20305.618999999999</v>
      </c>
      <c r="AP1497" s="3">
        <v>21547.475999999999</v>
      </c>
      <c r="AQ1497" s="3">
        <v>22543.036</v>
      </c>
      <c r="AR1497" s="3">
        <v>23106.963</v>
      </c>
      <c r="AS1497" s="3">
        <v>23645.771000000001</v>
      </c>
      <c r="AT1497" s="3">
        <v>24005.117999999999</v>
      </c>
      <c r="AU1497" s="3">
        <v>24537.111000000001</v>
      </c>
      <c r="AV1497" s="3">
        <v>25667.735000000001</v>
      </c>
      <c r="AW1497" s="3">
        <v>26801.262999999999</v>
      </c>
      <c r="AX1497" s="3">
        <v>27912.108</v>
      </c>
      <c r="AY1497" s="3">
        <v>29013.32</v>
      </c>
      <c r="AZ1497" s="3">
        <v>30082.440999999999</v>
      </c>
      <c r="BA1497">
        <v>31188.713</v>
      </c>
      <c r="BB1497">
        <v>2016</v>
      </c>
    </row>
    <row r="1498" spans="1:54" hidden="1" x14ac:dyDescent="0.2">
      <c r="A1498">
        <v>228</v>
      </c>
      <c r="B1498" t="s">
        <v>528</v>
      </c>
      <c r="C1498" t="s">
        <v>320</v>
      </c>
      <c r="D1498" t="s">
        <v>9</v>
      </c>
      <c r="E1498" t="s">
        <v>319</v>
      </c>
      <c r="F1498" s="3" t="s">
        <v>318</v>
      </c>
      <c r="G1498" t="s">
        <v>243</v>
      </c>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row>
    <row r="1499" spans="1:54" hidden="1" x14ac:dyDescent="0.2">
      <c r="A1499">
        <v>228</v>
      </c>
      <c r="B1499" t="s">
        <v>528</v>
      </c>
      <c r="C1499" t="s">
        <v>317</v>
      </c>
      <c r="D1499" t="s">
        <v>9</v>
      </c>
      <c r="E1499" t="s">
        <v>316</v>
      </c>
      <c r="F1499" s="3" t="s">
        <v>315</v>
      </c>
      <c r="G1499" t="s">
        <v>288</v>
      </c>
      <c r="I1499" t="s">
        <v>310</v>
      </c>
      <c r="J1499">
        <v>0.28999999999999998</v>
      </c>
      <c r="K1499">
        <v>0.30299999999999999</v>
      </c>
      <c r="L1499">
        <v>0.26100000000000001</v>
      </c>
      <c r="M1499">
        <v>0.247</v>
      </c>
      <c r="N1499">
        <v>0.251</v>
      </c>
      <c r="O1499">
        <v>0.247</v>
      </c>
      <c r="P1499">
        <v>0.252</v>
      </c>
      <c r="Q1499">
        <v>0.25800000000000001</v>
      </c>
      <c r="R1499">
        <v>0.26500000000000001</v>
      </c>
      <c r="S1499">
        <v>0.28299999999999997</v>
      </c>
      <c r="T1499">
        <v>0.28199999999999997</v>
      </c>
      <c r="U1499">
        <v>0.29699999999999999</v>
      </c>
      <c r="V1499">
        <v>0.29599999999999999</v>
      </c>
      <c r="W1499">
        <v>0.31</v>
      </c>
      <c r="X1499">
        <v>0.316</v>
      </c>
      <c r="Y1499">
        <v>0.33200000000000002</v>
      </c>
      <c r="Z1499">
        <v>0.34200000000000003</v>
      </c>
      <c r="AA1499">
        <v>0.35199999999999998</v>
      </c>
      <c r="AB1499">
        <v>0.35799999999999998</v>
      </c>
      <c r="AC1499">
        <v>0.34499999999999997</v>
      </c>
      <c r="AD1499">
        <v>0.34599999999999997</v>
      </c>
      <c r="AE1499">
        <v>0.34899999999999998</v>
      </c>
      <c r="AF1499">
        <v>0.35</v>
      </c>
      <c r="AG1499">
        <v>0.35</v>
      </c>
      <c r="AH1499">
        <v>0.35699999999999998</v>
      </c>
      <c r="AI1499">
        <v>0.36</v>
      </c>
      <c r="AJ1499">
        <v>0.36299999999999999</v>
      </c>
      <c r="AK1499">
        <v>0.36199999999999999</v>
      </c>
      <c r="AL1499">
        <v>0.36399999999999999</v>
      </c>
      <c r="AM1499">
        <v>0.36</v>
      </c>
      <c r="AN1499">
        <v>0.36199999999999999</v>
      </c>
      <c r="AO1499">
        <v>0.36899999999999999</v>
      </c>
      <c r="AP1499">
        <v>0.377</v>
      </c>
      <c r="AQ1499">
        <v>0.379</v>
      </c>
      <c r="AR1499">
        <v>0.373</v>
      </c>
      <c r="AS1499">
        <v>0.36899999999999999</v>
      </c>
      <c r="AT1499">
        <v>0.36299999999999999</v>
      </c>
      <c r="AU1499">
        <v>0.35499999999999998</v>
      </c>
      <c r="AV1499">
        <v>0.35299999999999998</v>
      </c>
      <c r="AW1499">
        <v>0.35099999999999998</v>
      </c>
      <c r="AX1499">
        <v>0.34899999999999998</v>
      </c>
      <c r="AY1499">
        <v>0.34699999999999998</v>
      </c>
      <c r="AZ1499">
        <v>0.34499999999999997</v>
      </c>
      <c r="BA1499">
        <v>0.34300000000000003</v>
      </c>
      <c r="BB1499">
        <v>2017</v>
      </c>
    </row>
    <row r="1500" spans="1:54" hidden="1" x14ac:dyDescent="0.2">
      <c r="A1500">
        <v>228</v>
      </c>
      <c r="B1500" t="s">
        <v>528</v>
      </c>
      <c r="C1500" t="s">
        <v>314</v>
      </c>
      <c r="D1500" t="s">
        <v>9</v>
      </c>
      <c r="E1500" t="s">
        <v>313</v>
      </c>
      <c r="F1500" s="3" t="s">
        <v>312</v>
      </c>
      <c r="G1500" t="s">
        <v>311</v>
      </c>
      <c r="I1500" t="s">
        <v>310</v>
      </c>
      <c r="J1500">
        <v>29.335000000000001</v>
      </c>
      <c r="K1500">
        <v>29.908000000000001</v>
      </c>
      <c r="L1500">
        <v>31.719000000000001</v>
      </c>
      <c r="M1500">
        <v>39.466000000000001</v>
      </c>
      <c r="N1500">
        <v>43.752000000000002</v>
      </c>
      <c r="O1500">
        <v>58.232999999999997</v>
      </c>
      <c r="P1500">
        <v>69.697000000000003</v>
      </c>
      <c r="Q1500">
        <v>85.528999999999996</v>
      </c>
      <c r="R1500">
        <v>101.39400000000001</v>
      </c>
      <c r="S1500">
        <v>110.752</v>
      </c>
      <c r="T1500">
        <v>130.821</v>
      </c>
      <c r="U1500">
        <v>154.94999999999999</v>
      </c>
      <c r="V1500">
        <v>172.42699999999999</v>
      </c>
      <c r="W1500">
        <v>188.21299999999999</v>
      </c>
      <c r="X1500">
        <v>210.38800000000001</v>
      </c>
      <c r="Y1500">
        <v>230.40700000000001</v>
      </c>
      <c r="Z1500">
        <v>233.21700000000001</v>
      </c>
      <c r="AA1500">
        <v>236.304</v>
      </c>
      <c r="AB1500">
        <v>236.19800000000001</v>
      </c>
      <c r="AC1500">
        <v>237.86500000000001</v>
      </c>
      <c r="AD1500">
        <v>242.55</v>
      </c>
      <c r="AE1500">
        <v>246.38399999999999</v>
      </c>
      <c r="AF1500">
        <v>250.93799999999999</v>
      </c>
      <c r="AG1500">
        <v>257.32799999999997</v>
      </c>
      <c r="AH1500">
        <v>270.202</v>
      </c>
      <c r="AI1500">
        <v>281.73700000000002</v>
      </c>
      <c r="AJ1500">
        <v>306.63099999999997</v>
      </c>
      <c r="AK1500">
        <v>314.39999999999998</v>
      </c>
      <c r="AL1500">
        <v>308.10199999999998</v>
      </c>
      <c r="AM1500">
        <v>319.834</v>
      </c>
      <c r="AN1500">
        <v>344.42700000000002</v>
      </c>
      <c r="AO1500">
        <v>348.017</v>
      </c>
      <c r="AP1500">
        <v>345.66800000000001</v>
      </c>
      <c r="AQ1500">
        <v>346.916</v>
      </c>
      <c r="AR1500">
        <v>360.96300000000002</v>
      </c>
      <c r="AS1500">
        <v>374.86399999999998</v>
      </c>
      <c r="AT1500">
        <v>387.54500000000002</v>
      </c>
      <c r="AU1500">
        <v>398.517</v>
      </c>
      <c r="AV1500">
        <v>405.89800000000002</v>
      </c>
      <c r="AW1500">
        <v>410.125</v>
      </c>
      <c r="AX1500">
        <v>414.32799999999997</v>
      </c>
      <c r="AY1500">
        <v>418.185</v>
      </c>
      <c r="AZ1500">
        <v>422.99799999999999</v>
      </c>
      <c r="BA1500">
        <v>427.79199999999997</v>
      </c>
      <c r="BB1500">
        <v>2017</v>
      </c>
    </row>
    <row r="1501" spans="1:54" hidden="1" x14ac:dyDescent="0.2">
      <c r="A1501">
        <v>228</v>
      </c>
      <c r="B1501" t="s">
        <v>528</v>
      </c>
      <c r="C1501" t="s">
        <v>309</v>
      </c>
      <c r="D1501" t="s">
        <v>9</v>
      </c>
      <c r="E1501" t="s">
        <v>308</v>
      </c>
      <c r="F1501" s="3" t="s">
        <v>307</v>
      </c>
      <c r="G1501" t="s">
        <v>217</v>
      </c>
      <c r="I1501" s="3" t="s">
        <v>953</v>
      </c>
      <c r="J1501" t="s">
        <v>215</v>
      </c>
      <c r="K1501">
        <v>24.626000000000001</v>
      </c>
      <c r="L1501">
        <v>13.577999999999999</v>
      </c>
      <c r="M1501">
        <v>12.113</v>
      </c>
      <c r="N1501">
        <v>15.868</v>
      </c>
      <c r="O1501">
        <v>19.401</v>
      </c>
      <c r="P1501">
        <v>21.029</v>
      </c>
      <c r="Q1501">
        <v>24.34</v>
      </c>
      <c r="R1501">
        <v>24.992000000000001</v>
      </c>
      <c r="S1501">
        <v>27.391999999999999</v>
      </c>
      <c r="T1501">
        <v>27.388000000000002</v>
      </c>
      <c r="U1501">
        <v>25.042999999999999</v>
      </c>
      <c r="V1501">
        <v>26.352</v>
      </c>
      <c r="W1501">
        <v>28.995000000000001</v>
      </c>
      <c r="X1501">
        <v>26.838999999999999</v>
      </c>
      <c r="Y1501">
        <v>28.664000000000001</v>
      </c>
      <c r="Z1501">
        <v>27.792999999999999</v>
      </c>
      <c r="AA1501">
        <v>27.677</v>
      </c>
      <c r="AB1501">
        <v>27.149000000000001</v>
      </c>
      <c r="AC1501">
        <v>20.87</v>
      </c>
      <c r="AD1501">
        <v>22.062000000000001</v>
      </c>
      <c r="AE1501">
        <v>22.376000000000001</v>
      </c>
      <c r="AF1501">
        <v>22.318999999999999</v>
      </c>
      <c r="AG1501">
        <v>21.093</v>
      </c>
      <c r="AH1501">
        <v>19.661999999999999</v>
      </c>
      <c r="AI1501">
        <v>21.774000000000001</v>
      </c>
      <c r="AJ1501">
        <v>20.765999999999998</v>
      </c>
      <c r="AK1501">
        <v>20.785</v>
      </c>
      <c r="AL1501">
        <v>26.777999999999999</v>
      </c>
      <c r="AM1501">
        <v>21.164000000000001</v>
      </c>
      <c r="AN1501">
        <v>23.138999999999999</v>
      </c>
      <c r="AO1501">
        <v>24.61</v>
      </c>
      <c r="AP1501">
        <v>26.33</v>
      </c>
      <c r="AQ1501">
        <v>25.669</v>
      </c>
      <c r="AR1501">
        <v>23.236999999999998</v>
      </c>
      <c r="AS1501">
        <v>23.733000000000001</v>
      </c>
      <c r="AT1501">
        <v>22.285</v>
      </c>
      <c r="AU1501">
        <v>22.041</v>
      </c>
      <c r="AV1501">
        <v>22.785</v>
      </c>
      <c r="AW1501">
        <v>22.872</v>
      </c>
      <c r="AX1501">
        <v>22.937000000000001</v>
      </c>
      <c r="AY1501">
        <v>23.041</v>
      </c>
      <c r="AZ1501">
        <v>23.186</v>
      </c>
      <c r="BA1501">
        <v>23.242999999999999</v>
      </c>
      <c r="BB1501">
        <v>2017</v>
      </c>
    </row>
    <row r="1502" spans="1:54" hidden="1" x14ac:dyDescent="0.2">
      <c r="A1502">
        <v>228</v>
      </c>
      <c r="B1502" t="s">
        <v>528</v>
      </c>
      <c r="C1502" t="s">
        <v>306</v>
      </c>
      <c r="D1502" t="s">
        <v>9</v>
      </c>
      <c r="E1502" t="s">
        <v>305</v>
      </c>
      <c r="F1502" s="3" t="s">
        <v>304</v>
      </c>
      <c r="G1502" t="s">
        <v>217</v>
      </c>
      <c r="I1502" s="3" t="s">
        <v>953</v>
      </c>
      <c r="J1502">
        <v>12.452999999999999</v>
      </c>
      <c r="K1502">
        <v>7.9260000000000002</v>
      </c>
      <c r="L1502">
        <v>1.4770000000000001</v>
      </c>
      <c r="M1502">
        <v>4.1109999999999998</v>
      </c>
      <c r="N1502">
        <v>2.3119999999999998</v>
      </c>
      <c r="O1502">
        <v>8.0449999999999999</v>
      </c>
      <c r="P1502">
        <v>10.688000000000001</v>
      </c>
      <c r="Q1502">
        <v>17.608000000000001</v>
      </c>
      <c r="R1502">
        <v>20.891999999999999</v>
      </c>
      <c r="S1502">
        <v>30.077000000000002</v>
      </c>
      <c r="T1502">
        <v>21.582000000000001</v>
      </c>
      <c r="U1502">
        <v>22.757999999999999</v>
      </c>
      <c r="V1502">
        <v>20.346</v>
      </c>
      <c r="W1502">
        <v>21.855</v>
      </c>
      <c r="X1502">
        <v>20.212</v>
      </c>
      <c r="Y1502">
        <v>24.925000000000001</v>
      </c>
      <c r="Z1502">
        <v>23.594999999999999</v>
      </c>
      <c r="AA1502">
        <v>23.123999999999999</v>
      </c>
      <c r="AB1502">
        <v>22.228000000000002</v>
      </c>
      <c r="AC1502">
        <v>20.977</v>
      </c>
      <c r="AD1502">
        <v>20.885000000000002</v>
      </c>
      <c r="AE1502">
        <v>20.933</v>
      </c>
      <c r="AF1502">
        <v>21.395</v>
      </c>
      <c r="AG1502">
        <v>20.048999999999999</v>
      </c>
      <c r="AH1502">
        <v>21.731999999999999</v>
      </c>
      <c r="AI1502">
        <v>22.93</v>
      </c>
      <c r="AJ1502">
        <v>25.382999999999999</v>
      </c>
      <c r="AK1502">
        <v>25.120999999999999</v>
      </c>
      <c r="AL1502">
        <v>24.503</v>
      </c>
      <c r="AM1502">
        <v>22.646000000000001</v>
      </c>
      <c r="AN1502">
        <v>24.834</v>
      </c>
      <c r="AO1502">
        <v>23.317</v>
      </c>
      <c r="AP1502">
        <v>22.428000000000001</v>
      </c>
      <c r="AQ1502">
        <v>21.605</v>
      </c>
      <c r="AR1502">
        <v>21.568999999999999</v>
      </c>
      <c r="AS1502">
        <v>21.396999999999998</v>
      </c>
      <c r="AT1502">
        <v>20.928000000000001</v>
      </c>
      <c r="AU1502">
        <v>20.545999999999999</v>
      </c>
      <c r="AV1502">
        <v>21.001999999999999</v>
      </c>
      <c r="AW1502">
        <v>21.013999999999999</v>
      </c>
      <c r="AX1502">
        <v>21.013999999999999</v>
      </c>
      <c r="AY1502">
        <v>20.972000000000001</v>
      </c>
      <c r="AZ1502">
        <v>21.02</v>
      </c>
      <c r="BA1502">
        <v>21.091999999999999</v>
      </c>
      <c r="BB1502">
        <v>2017</v>
      </c>
    </row>
    <row r="1503" spans="1:54" hidden="1" x14ac:dyDescent="0.2">
      <c r="A1503">
        <v>228</v>
      </c>
      <c r="B1503" t="s">
        <v>528</v>
      </c>
      <c r="C1503" t="s">
        <v>303</v>
      </c>
      <c r="D1503" t="s">
        <v>9</v>
      </c>
      <c r="E1503" t="s">
        <v>300</v>
      </c>
      <c r="F1503" s="3" t="s">
        <v>302</v>
      </c>
      <c r="G1503" t="s">
        <v>295</v>
      </c>
      <c r="I1503" t="s">
        <v>954</v>
      </c>
      <c r="J1503">
        <v>4.298</v>
      </c>
      <c r="K1503">
        <v>5.1440000000000001</v>
      </c>
      <c r="L1503">
        <v>5.6559999999999997</v>
      </c>
      <c r="M1503">
        <v>7.1970000000000001</v>
      </c>
      <c r="N1503">
        <v>8.6270000000000007</v>
      </c>
      <c r="O1503">
        <v>11.275</v>
      </c>
      <c r="P1503">
        <v>13.471</v>
      </c>
      <c r="Q1503">
        <v>16.149999999999999</v>
      </c>
      <c r="R1503">
        <v>18.521000000000001</v>
      </c>
      <c r="S1503">
        <v>21.675000000000001</v>
      </c>
      <c r="T1503">
        <v>27.318000000000001</v>
      </c>
      <c r="U1503">
        <v>33.277000000000001</v>
      </c>
      <c r="V1503">
        <v>38.42</v>
      </c>
      <c r="W1503">
        <v>43.316000000000003</v>
      </c>
      <c r="X1503">
        <v>48.28</v>
      </c>
      <c r="Y1503">
        <v>52.253</v>
      </c>
      <c r="Z1503">
        <v>56.097000000000001</v>
      </c>
      <c r="AA1503">
        <v>59.533999999999999</v>
      </c>
      <c r="AB1503">
        <v>62.573</v>
      </c>
      <c r="AC1503">
        <v>64.659000000000006</v>
      </c>
      <c r="AD1503">
        <v>67.141000000000005</v>
      </c>
      <c r="AE1503">
        <v>69.534000000000006</v>
      </c>
      <c r="AF1503">
        <v>71.263000000000005</v>
      </c>
      <c r="AG1503">
        <v>73.266000000000005</v>
      </c>
      <c r="AH1503">
        <v>74.037000000000006</v>
      </c>
      <c r="AI1503">
        <v>76.296999999999997</v>
      </c>
      <c r="AJ1503">
        <v>78.893000000000001</v>
      </c>
      <c r="AK1503">
        <v>82.375</v>
      </c>
      <c r="AL1503">
        <v>89.561000000000007</v>
      </c>
      <c r="AM1503">
        <v>90.903000000000006</v>
      </c>
      <c r="AN1503">
        <v>92.183000000000007</v>
      </c>
      <c r="AO1503">
        <v>95.257000000000005</v>
      </c>
      <c r="AP1503">
        <v>98.114000000000004</v>
      </c>
      <c r="AQ1503">
        <v>100.002</v>
      </c>
      <c r="AR1503">
        <v>104.396</v>
      </c>
      <c r="AS1503">
        <v>108.937</v>
      </c>
      <c r="AT1503">
        <v>113.06399999999999</v>
      </c>
      <c r="AU1503">
        <v>115.532</v>
      </c>
      <c r="AV1503">
        <v>118.352</v>
      </c>
      <c r="AW1503">
        <v>121.961</v>
      </c>
      <c r="AX1503">
        <v>125.68</v>
      </c>
      <c r="AY1503">
        <v>129.512</v>
      </c>
      <c r="AZ1503">
        <v>133.46</v>
      </c>
      <c r="BA1503">
        <v>137.53</v>
      </c>
      <c r="BB1503">
        <v>2017</v>
      </c>
    </row>
    <row r="1504" spans="1:54" hidden="1" x14ac:dyDescent="0.2">
      <c r="A1504">
        <v>228</v>
      </c>
      <c r="B1504" t="s">
        <v>528</v>
      </c>
      <c r="C1504" t="s">
        <v>301</v>
      </c>
      <c r="D1504" t="s">
        <v>9</v>
      </c>
      <c r="E1504" t="s">
        <v>300</v>
      </c>
      <c r="F1504" t="s">
        <v>299</v>
      </c>
      <c r="G1504" t="s">
        <v>275</v>
      </c>
      <c r="I1504" t="s">
        <v>298</v>
      </c>
      <c r="J1504">
        <v>35.137999999999998</v>
      </c>
      <c r="K1504">
        <v>19.687000000000001</v>
      </c>
      <c r="L1504">
        <v>9.9410000000000007</v>
      </c>
      <c r="M1504">
        <v>27.257000000000001</v>
      </c>
      <c r="N1504">
        <v>19.86</v>
      </c>
      <c r="O1504">
        <v>30.702999999999999</v>
      </c>
      <c r="P1504">
        <v>19.477</v>
      </c>
      <c r="Q1504">
        <v>19.881</v>
      </c>
      <c r="R1504">
        <v>14.683999999999999</v>
      </c>
      <c r="S1504">
        <v>17.027999999999999</v>
      </c>
      <c r="T1504">
        <v>26.036000000000001</v>
      </c>
      <c r="U1504">
        <v>21.815000000000001</v>
      </c>
      <c r="V1504">
        <v>15.454000000000001</v>
      </c>
      <c r="W1504">
        <v>12.743</v>
      </c>
      <c r="X1504">
        <v>11.46</v>
      </c>
      <c r="Y1504">
        <v>8.2289999999999992</v>
      </c>
      <c r="Z1504">
        <v>7.3559999999999999</v>
      </c>
      <c r="AA1504">
        <v>6.1269999999999998</v>
      </c>
      <c r="AB1504">
        <v>5.1059999999999999</v>
      </c>
      <c r="AC1504">
        <v>3.3330000000000002</v>
      </c>
      <c r="AD1504">
        <v>3.8380000000000001</v>
      </c>
      <c r="AE1504">
        <v>3.5649999999999999</v>
      </c>
      <c r="AF1504">
        <v>2.4860000000000002</v>
      </c>
      <c r="AG1504">
        <v>2.8109999999999999</v>
      </c>
      <c r="AH1504">
        <v>1.0529999999999999</v>
      </c>
      <c r="AI1504">
        <v>3.0529999999999999</v>
      </c>
      <c r="AJ1504">
        <v>3.4020000000000001</v>
      </c>
      <c r="AK1504">
        <v>4.4130000000000003</v>
      </c>
      <c r="AL1504">
        <v>8.7240000000000002</v>
      </c>
      <c r="AM1504">
        <v>1.498</v>
      </c>
      <c r="AN1504">
        <v>1.4079999999999999</v>
      </c>
      <c r="AO1504">
        <v>3.3340000000000001</v>
      </c>
      <c r="AP1504">
        <v>3</v>
      </c>
      <c r="AQ1504">
        <v>1.9239999999999999</v>
      </c>
      <c r="AR1504">
        <v>4.3940000000000001</v>
      </c>
      <c r="AS1504">
        <v>4.3499999999999996</v>
      </c>
      <c r="AT1504">
        <v>3.7879999999999998</v>
      </c>
      <c r="AU1504">
        <v>2.1829999999999998</v>
      </c>
      <c r="AV1504">
        <v>2.4409999999999998</v>
      </c>
      <c r="AW1504">
        <v>3.0489999999999999</v>
      </c>
      <c r="AX1504">
        <v>3.0489999999999999</v>
      </c>
      <c r="AY1504">
        <v>3.0489999999999999</v>
      </c>
      <c r="AZ1504">
        <v>3.0489999999999999</v>
      </c>
      <c r="BA1504">
        <v>3.0489999999999999</v>
      </c>
      <c r="BB1504">
        <v>2017</v>
      </c>
    </row>
    <row r="1505" spans="1:54" hidden="1" x14ac:dyDescent="0.2">
      <c r="A1505">
        <v>228</v>
      </c>
      <c r="B1505" t="s">
        <v>528</v>
      </c>
      <c r="C1505" t="s">
        <v>297</v>
      </c>
      <c r="D1505" t="s">
        <v>9</v>
      </c>
      <c r="E1505" t="s">
        <v>293</v>
      </c>
      <c r="F1505" s="3" t="s">
        <v>296</v>
      </c>
      <c r="G1505" t="s">
        <v>295</v>
      </c>
      <c r="I1505" t="s">
        <v>954</v>
      </c>
      <c r="J1505">
        <v>4.74</v>
      </c>
      <c r="K1505">
        <v>5.2690000000000001</v>
      </c>
      <c r="L1505">
        <v>6.359</v>
      </c>
      <c r="M1505">
        <v>7.8490000000000002</v>
      </c>
      <c r="N1505">
        <v>9.7010000000000005</v>
      </c>
      <c r="O1505">
        <v>12.304</v>
      </c>
      <c r="P1505">
        <v>14.439</v>
      </c>
      <c r="Q1505">
        <v>17.491</v>
      </c>
      <c r="R1505">
        <v>19.641999999999999</v>
      </c>
      <c r="S1505">
        <v>23.806000000000001</v>
      </c>
      <c r="T1505">
        <v>30.289000000000001</v>
      </c>
      <c r="U1505">
        <v>35.975999999999999</v>
      </c>
      <c r="V1505">
        <v>40.628</v>
      </c>
      <c r="W1505">
        <v>45.695999999999998</v>
      </c>
      <c r="X1505">
        <v>49.884</v>
      </c>
      <c r="Y1505">
        <v>54.042999999999999</v>
      </c>
      <c r="Z1505">
        <v>57.661000000000001</v>
      </c>
      <c r="AA1505">
        <v>61.143999999999998</v>
      </c>
      <c r="AB1505">
        <v>63.994999999999997</v>
      </c>
      <c r="AC1505">
        <v>65.477999999999994</v>
      </c>
      <c r="AD1505">
        <v>68.459999999999994</v>
      </c>
      <c r="AE1505">
        <v>70.284999999999997</v>
      </c>
      <c r="AF1505">
        <v>72.299000000000007</v>
      </c>
      <c r="AG1505">
        <v>73.094999999999999</v>
      </c>
      <c r="AH1505">
        <v>74.882999999999996</v>
      </c>
      <c r="AI1505">
        <v>77.632000000000005</v>
      </c>
      <c r="AJ1505">
        <v>79.656999999999996</v>
      </c>
      <c r="AK1505">
        <v>85.918999999999997</v>
      </c>
      <c r="AL1505">
        <v>92.013000000000005</v>
      </c>
      <c r="AM1505">
        <v>90.626999999999995</v>
      </c>
      <c r="AN1505">
        <v>93.286000000000001</v>
      </c>
      <c r="AO1505">
        <v>97.382000000000005</v>
      </c>
      <c r="AP1505">
        <v>98.798000000000002</v>
      </c>
      <c r="AQ1505">
        <v>101.633</v>
      </c>
      <c r="AR1505">
        <v>106.40600000000001</v>
      </c>
      <c r="AS1505">
        <v>111.137</v>
      </c>
      <c r="AT1505">
        <v>114.203</v>
      </c>
      <c r="AU1505">
        <v>116.833</v>
      </c>
      <c r="AV1505">
        <v>119.916</v>
      </c>
      <c r="AW1505">
        <v>123.572</v>
      </c>
      <c r="AX1505">
        <v>127.34</v>
      </c>
      <c r="AY1505">
        <v>131.22200000000001</v>
      </c>
      <c r="AZ1505">
        <v>135.22300000000001</v>
      </c>
      <c r="BA1505">
        <v>139.346</v>
      </c>
      <c r="BB1505">
        <v>2017</v>
      </c>
    </row>
    <row r="1506" spans="1:54" hidden="1" x14ac:dyDescent="0.2">
      <c r="A1506">
        <v>228</v>
      </c>
      <c r="B1506" t="s">
        <v>528</v>
      </c>
      <c r="C1506" t="s">
        <v>294</v>
      </c>
      <c r="D1506" t="s">
        <v>9</v>
      </c>
      <c r="E1506" t="s">
        <v>293</v>
      </c>
      <c r="F1506" t="s">
        <v>292</v>
      </c>
      <c r="G1506" t="s">
        <v>275</v>
      </c>
      <c r="I1506" t="s">
        <v>291</v>
      </c>
      <c r="J1506">
        <v>31.238</v>
      </c>
      <c r="K1506">
        <v>11.17</v>
      </c>
      <c r="L1506">
        <v>20.687000000000001</v>
      </c>
      <c r="M1506">
        <v>23.417999999999999</v>
      </c>
      <c r="N1506">
        <v>23.599</v>
      </c>
      <c r="O1506">
        <v>26.837</v>
      </c>
      <c r="P1506">
        <v>17.349</v>
      </c>
      <c r="Q1506">
        <v>21.132999999999999</v>
      </c>
      <c r="R1506">
        <v>12.3</v>
      </c>
      <c r="S1506">
        <v>21.199000000000002</v>
      </c>
      <c r="T1506">
        <v>27.234999999999999</v>
      </c>
      <c r="U1506">
        <v>18.774999999999999</v>
      </c>
      <c r="V1506">
        <v>12.932</v>
      </c>
      <c r="W1506">
        <v>12.473000000000001</v>
      </c>
      <c r="X1506">
        <v>9.1649999999999991</v>
      </c>
      <c r="Y1506">
        <v>8.3360000000000003</v>
      </c>
      <c r="Z1506">
        <v>6.6950000000000003</v>
      </c>
      <c r="AA1506">
        <v>6.0419999999999998</v>
      </c>
      <c r="AB1506">
        <v>4.6630000000000003</v>
      </c>
      <c r="AC1506">
        <v>2.3170000000000002</v>
      </c>
      <c r="AD1506">
        <v>4.5540000000000003</v>
      </c>
      <c r="AE1506">
        <v>2.665</v>
      </c>
      <c r="AF1506">
        <v>2.8660000000000001</v>
      </c>
      <c r="AG1506">
        <v>1.1000000000000001</v>
      </c>
      <c r="AH1506">
        <v>2.4470000000000001</v>
      </c>
      <c r="AI1506">
        <v>3.6709999999999998</v>
      </c>
      <c r="AJ1506">
        <v>2.6080000000000001</v>
      </c>
      <c r="AK1506">
        <v>7.8620000000000001</v>
      </c>
      <c r="AL1506">
        <v>7.0919999999999996</v>
      </c>
      <c r="AM1506">
        <v>-1.506</v>
      </c>
      <c r="AN1506">
        <v>2.9329999999999998</v>
      </c>
      <c r="AO1506">
        <v>4.391</v>
      </c>
      <c r="AP1506">
        <v>1.454</v>
      </c>
      <c r="AQ1506">
        <v>2.8690000000000002</v>
      </c>
      <c r="AR1506">
        <v>4.6970000000000001</v>
      </c>
      <c r="AS1506">
        <v>4.4459999999999997</v>
      </c>
      <c r="AT1506">
        <v>2.7589999999999999</v>
      </c>
      <c r="AU1506">
        <v>2.3029999999999999</v>
      </c>
      <c r="AV1506">
        <v>2.6379999999999999</v>
      </c>
      <c r="AW1506">
        <v>3.0489999999999999</v>
      </c>
      <c r="AX1506">
        <v>3.0489999999999999</v>
      </c>
      <c r="AY1506">
        <v>3.0489999999999999</v>
      </c>
      <c r="AZ1506">
        <v>3.0489999999999999</v>
      </c>
      <c r="BA1506">
        <v>3.0489999999999999</v>
      </c>
      <c r="BB1506">
        <v>2017</v>
      </c>
    </row>
    <row r="1507" spans="1:54" hidden="1" x14ac:dyDescent="0.2">
      <c r="A1507">
        <v>228</v>
      </c>
      <c r="B1507" t="s">
        <v>528</v>
      </c>
      <c r="C1507" t="s">
        <v>290</v>
      </c>
      <c r="D1507" t="s">
        <v>9</v>
      </c>
      <c r="E1507" t="s">
        <v>289</v>
      </c>
      <c r="G1507" t="s">
        <v>288</v>
      </c>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row>
    <row r="1508" spans="1:54" hidden="1" x14ac:dyDescent="0.2">
      <c r="A1508">
        <v>228</v>
      </c>
      <c r="B1508" t="s">
        <v>528</v>
      </c>
      <c r="C1508" t="s">
        <v>287</v>
      </c>
      <c r="D1508" t="s">
        <v>9</v>
      </c>
      <c r="E1508" t="s">
        <v>286</v>
      </c>
      <c r="F1508" s="3" t="s">
        <v>285</v>
      </c>
      <c r="G1508" t="s">
        <v>275</v>
      </c>
      <c r="I1508" s="3" t="s">
        <v>955</v>
      </c>
      <c r="J1508">
        <v>18.724</v>
      </c>
      <c r="K1508">
        <v>13.269</v>
      </c>
      <c r="L1508">
        <v>-33.994</v>
      </c>
      <c r="M1508">
        <v>-17.670999999999999</v>
      </c>
      <c r="N1508">
        <v>12.002000000000001</v>
      </c>
      <c r="O1508">
        <v>-9.4619999999999997</v>
      </c>
      <c r="P1508">
        <v>7.9039999999999999</v>
      </c>
      <c r="Q1508">
        <v>18.61</v>
      </c>
      <c r="R1508">
        <v>12.792999999999999</v>
      </c>
      <c r="S1508">
        <v>25.038</v>
      </c>
      <c r="T1508">
        <v>5.8</v>
      </c>
      <c r="U1508">
        <v>7.1289999999999996</v>
      </c>
      <c r="V1508">
        <v>21.812000000000001</v>
      </c>
      <c r="W1508">
        <v>13.97</v>
      </c>
      <c r="X1508">
        <v>10.15</v>
      </c>
      <c r="Y1508">
        <v>25.158000000000001</v>
      </c>
      <c r="Z1508">
        <v>11.629</v>
      </c>
      <c r="AA1508">
        <v>13.231</v>
      </c>
      <c r="AB1508">
        <v>6.5369999999999999</v>
      </c>
      <c r="AC1508">
        <v>-9.6739999999999995</v>
      </c>
      <c r="AD1508">
        <v>10.430999999999999</v>
      </c>
      <c r="AE1508">
        <v>5.3959999999999999</v>
      </c>
      <c r="AF1508">
        <v>1.9159999999999999</v>
      </c>
      <c r="AG1508">
        <v>5.694</v>
      </c>
      <c r="AH1508">
        <v>19.440999999999999</v>
      </c>
      <c r="AI1508">
        <v>18.416</v>
      </c>
      <c r="AJ1508">
        <v>11.781000000000001</v>
      </c>
      <c r="AK1508">
        <v>13.843999999999999</v>
      </c>
      <c r="AL1508">
        <v>11.699</v>
      </c>
      <c r="AM1508">
        <v>-16.690999999999999</v>
      </c>
      <c r="AN1508">
        <v>25.556999999999999</v>
      </c>
      <c r="AO1508">
        <v>15.294</v>
      </c>
      <c r="AP1508">
        <v>5.0819999999999999</v>
      </c>
      <c r="AQ1508">
        <v>2.101</v>
      </c>
      <c r="AR1508">
        <v>-6.48</v>
      </c>
      <c r="AS1508">
        <v>-1.1830000000000001</v>
      </c>
      <c r="AT1508">
        <v>0.19800000000000001</v>
      </c>
      <c r="AU1508">
        <v>4.7229999999999999</v>
      </c>
      <c r="AV1508">
        <v>6.6840000000000002</v>
      </c>
      <c r="AW1508">
        <v>4.4829999999999997</v>
      </c>
      <c r="AX1508">
        <v>3.4350000000000001</v>
      </c>
      <c r="AY1508">
        <v>3.6230000000000002</v>
      </c>
      <c r="AZ1508">
        <v>3.8420000000000001</v>
      </c>
      <c r="BA1508">
        <v>3.9249999999999998</v>
      </c>
      <c r="BB1508">
        <v>2017</v>
      </c>
    </row>
    <row r="1509" spans="1:54" hidden="1" x14ac:dyDescent="0.2">
      <c r="A1509">
        <v>228</v>
      </c>
      <c r="B1509" t="s">
        <v>528</v>
      </c>
      <c r="C1509" t="s">
        <v>284</v>
      </c>
      <c r="D1509" t="s">
        <v>9</v>
      </c>
      <c r="E1509" t="s">
        <v>283</v>
      </c>
      <c r="F1509" s="3" t="s">
        <v>282</v>
      </c>
      <c r="G1509" t="s">
        <v>275</v>
      </c>
      <c r="I1509" s="3" t="s">
        <v>955</v>
      </c>
      <c r="J1509">
        <v>10.769</v>
      </c>
      <c r="K1509">
        <v>15.989000000000001</v>
      </c>
      <c r="L1509">
        <v>-37.661999999999999</v>
      </c>
      <c r="M1509">
        <v>-20.105</v>
      </c>
      <c r="N1509">
        <v>12.151</v>
      </c>
      <c r="O1509">
        <v>-7.133</v>
      </c>
      <c r="P1509">
        <v>9.3000000000000007</v>
      </c>
      <c r="Q1509">
        <v>21.2</v>
      </c>
      <c r="R1509">
        <v>12.949</v>
      </c>
      <c r="S1509">
        <v>29.56</v>
      </c>
      <c r="T1509">
        <v>1.8</v>
      </c>
      <c r="U1509">
        <v>9.3000000000000007</v>
      </c>
      <c r="V1509">
        <v>25.7</v>
      </c>
      <c r="W1509">
        <v>12.8</v>
      </c>
      <c r="X1509">
        <v>6.5</v>
      </c>
      <c r="Y1509">
        <v>24.4</v>
      </c>
      <c r="Z1509">
        <v>12.07</v>
      </c>
      <c r="AA1509">
        <v>11.988</v>
      </c>
      <c r="AB1509">
        <v>6.9889999999999999</v>
      </c>
      <c r="AC1509">
        <v>-14.471</v>
      </c>
      <c r="AD1509">
        <v>13.535</v>
      </c>
      <c r="AE1509">
        <v>1.9019999999999999</v>
      </c>
      <c r="AF1509">
        <v>1.1419999999999999</v>
      </c>
      <c r="AG1509">
        <v>10.19</v>
      </c>
      <c r="AH1509">
        <v>19.896000000000001</v>
      </c>
      <c r="AI1509">
        <v>22.786000000000001</v>
      </c>
      <c r="AJ1509">
        <v>12.708</v>
      </c>
      <c r="AK1509">
        <v>16.734000000000002</v>
      </c>
      <c r="AL1509">
        <v>16.213000000000001</v>
      </c>
      <c r="AM1509">
        <v>-20.119</v>
      </c>
      <c r="AN1509">
        <v>30.884</v>
      </c>
      <c r="AO1509">
        <v>17.161000000000001</v>
      </c>
      <c r="AP1509">
        <v>6.1929999999999996</v>
      </c>
      <c r="AQ1509">
        <v>1.42</v>
      </c>
      <c r="AR1509">
        <v>-6.4260000000000002</v>
      </c>
      <c r="AS1509">
        <v>-2.383</v>
      </c>
      <c r="AT1509">
        <v>-1.532</v>
      </c>
      <c r="AU1509">
        <v>5.6319999999999997</v>
      </c>
      <c r="AV1509">
        <v>6.5739999999999998</v>
      </c>
      <c r="AW1509">
        <v>4.4809999999999999</v>
      </c>
      <c r="AX1509">
        <v>3.4350000000000001</v>
      </c>
      <c r="AY1509">
        <v>3.6230000000000002</v>
      </c>
      <c r="AZ1509">
        <v>3.8420000000000001</v>
      </c>
      <c r="BA1509">
        <v>3.9249999999999998</v>
      </c>
      <c r="BB1509">
        <v>2017</v>
      </c>
    </row>
    <row r="1510" spans="1:54" hidden="1" x14ac:dyDescent="0.2">
      <c r="A1510">
        <v>228</v>
      </c>
      <c r="B1510" t="s">
        <v>528</v>
      </c>
      <c r="C1510" t="s">
        <v>281</v>
      </c>
      <c r="D1510" t="s">
        <v>9</v>
      </c>
      <c r="E1510" t="s">
        <v>280</v>
      </c>
      <c r="F1510" s="3" t="s">
        <v>279</v>
      </c>
      <c r="G1510" t="s">
        <v>275</v>
      </c>
      <c r="I1510" s="3" t="s">
        <v>955</v>
      </c>
      <c r="J1510">
        <v>14.297000000000001</v>
      </c>
      <c r="K1510">
        <v>-9.0009999999999994</v>
      </c>
      <c r="L1510">
        <v>4.49</v>
      </c>
      <c r="M1510">
        <v>6.6000000000000003E-2</v>
      </c>
      <c r="N1510">
        <v>2.1930000000000001</v>
      </c>
      <c r="O1510">
        <v>12.352</v>
      </c>
      <c r="P1510">
        <v>10.095000000000001</v>
      </c>
      <c r="Q1510">
        <v>6.74</v>
      </c>
      <c r="R1510">
        <v>11.555999999999999</v>
      </c>
      <c r="S1510">
        <v>16.111000000000001</v>
      </c>
      <c r="T1510">
        <v>8.6</v>
      </c>
      <c r="U1510">
        <v>12.441000000000001</v>
      </c>
      <c r="V1510">
        <v>13.837999999999999</v>
      </c>
      <c r="W1510">
        <v>3.6179999999999999</v>
      </c>
      <c r="X1510">
        <v>11.500999999999999</v>
      </c>
      <c r="Y1510">
        <v>11.023999999999999</v>
      </c>
      <c r="Z1510">
        <v>11.786</v>
      </c>
      <c r="AA1510">
        <v>11.231</v>
      </c>
      <c r="AB1510">
        <v>5.4260000000000002</v>
      </c>
      <c r="AC1510">
        <v>6.2510000000000003</v>
      </c>
      <c r="AD1510">
        <v>5.7030000000000003</v>
      </c>
      <c r="AE1510">
        <v>6.798</v>
      </c>
      <c r="AF1510">
        <v>2.2949999999999999</v>
      </c>
      <c r="AG1510">
        <v>6.7089999999999996</v>
      </c>
      <c r="AH1510">
        <v>14.391</v>
      </c>
      <c r="AI1510">
        <v>2.7839999999999998</v>
      </c>
      <c r="AJ1510">
        <v>5.0869999999999997</v>
      </c>
      <c r="AK1510">
        <v>7.1909999999999998</v>
      </c>
      <c r="AL1510">
        <v>-0.52200000000000002</v>
      </c>
      <c r="AM1510">
        <v>-4.37</v>
      </c>
      <c r="AN1510">
        <v>2.3530000000000002</v>
      </c>
      <c r="AO1510">
        <v>5.38</v>
      </c>
      <c r="AP1510">
        <v>0.33100000000000002</v>
      </c>
      <c r="AQ1510">
        <v>3.359</v>
      </c>
      <c r="AR1510">
        <v>0.34200000000000003</v>
      </c>
      <c r="AS1510">
        <v>-1.7589999999999999</v>
      </c>
      <c r="AT1510">
        <v>-0.16800000000000001</v>
      </c>
      <c r="AU1510">
        <v>-0.997</v>
      </c>
      <c r="AV1510">
        <v>5.2460000000000004</v>
      </c>
      <c r="AW1510">
        <v>3.6920000000000002</v>
      </c>
      <c r="AX1510">
        <v>3.2480000000000002</v>
      </c>
      <c r="AY1510">
        <v>3.5329999999999999</v>
      </c>
      <c r="AZ1510">
        <v>3.69</v>
      </c>
      <c r="BA1510">
        <v>3.79</v>
      </c>
      <c r="BB1510">
        <v>2017</v>
      </c>
    </row>
    <row r="1511" spans="1:54" hidden="1" x14ac:dyDescent="0.2">
      <c r="A1511">
        <v>228</v>
      </c>
      <c r="B1511" t="s">
        <v>528</v>
      </c>
      <c r="C1511" t="s">
        <v>278</v>
      </c>
      <c r="D1511" t="s">
        <v>9</v>
      </c>
      <c r="E1511" t="s">
        <v>277</v>
      </c>
      <c r="F1511" s="3" t="s">
        <v>276</v>
      </c>
      <c r="G1511" t="s">
        <v>275</v>
      </c>
      <c r="I1511" s="3" t="s">
        <v>955</v>
      </c>
      <c r="J1511">
        <v>12.819000000000001</v>
      </c>
      <c r="K1511">
        <v>-3.4060000000000001</v>
      </c>
      <c r="L1511">
        <v>14.832000000000001</v>
      </c>
      <c r="M1511">
        <v>1.704</v>
      </c>
      <c r="N1511">
        <v>-0.71</v>
      </c>
      <c r="O1511">
        <v>17.253</v>
      </c>
      <c r="P1511">
        <v>10.569000000000001</v>
      </c>
      <c r="Q1511">
        <v>5.7249999999999996</v>
      </c>
      <c r="R1511">
        <v>5.4039999999999999</v>
      </c>
      <c r="S1511">
        <v>14.44</v>
      </c>
      <c r="T1511">
        <v>5.7</v>
      </c>
      <c r="U1511">
        <v>9.6</v>
      </c>
      <c r="V1511">
        <v>13.9</v>
      </c>
      <c r="W1511">
        <v>3.7</v>
      </c>
      <c r="X1511">
        <v>9.8000000000000007</v>
      </c>
      <c r="Y1511">
        <v>11.5</v>
      </c>
      <c r="Z1511">
        <v>11.994999999999999</v>
      </c>
      <c r="AA1511">
        <v>11.026</v>
      </c>
      <c r="AB1511">
        <v>7.82</v>
      </c>
      <c r="AC1511">
        <v>5.8410000000000002</v>
      </c>
      <c r="AD1511">
        <v>4.8819999999999997</v>
      </c>
      <c r="AE1511">
        <v>8.3840000000000003</v>
      </c>
      <c r="AF1511">
        <v>0.8</v>
      </c>
      <c r="AG1511">
        <v>5.875</v>
      </c>
      <c r="AH1511">
        <v>14.839</v>
      </c>
      <c r="AI1511">
        <v>2.3279999999999998</v>
      </c>
      <c r="AJ1511">
        <v>3.7909999999999999</v>
      </c>
      <c r="AK1511">
        <v>6.5750000000000002</v>
      </c>
      <c r="AL1511">
        <v>-1.8460000000000001</v>
      </c>
      <c r="AM1511">
        <v>-3.089</v>
      </c>
      <c r="AN1511">
        <v>0.27700000000000002</v>
      </c>
      <c r="AO1511">
        <v>4.367</v>
      </c>
      <c r="AP1511">
        <v>2.1190000000000002</v>
      </c>
      <c r="AQ1511">
        <v>3.734</v>
      </c>
      <c r="AR1511">
        <v>1.7330000000000001</v>
      </c>
      <c r="AS1511">
        <v>-1.752</v>
      </c>
      <c r="AT1511">
        <v>-0.28699999999999998</v>
      </c>
      <c r="AU1511">
        <v>-2.0470000000000002</v>
      </c>
      <c r="AV1511">
        <v>6.306</v>
      </c>
      <c r="AW1511">
        <v>3.6920000000000002</v>
      </c>
      <c r="AX1511">
        <v>3.2480000000000002</v>
      </c>
      <c r="AY1511">
        <v>3.5329999999999999</v>
      </c>
      <c r="AZ1511">
        <v>3.69</v>
      </c>
      <c r="BA1511">
        <v>3.79</v>
      </c>
      <c r="BB1511">
        <v>2017</v>
      </c>
    </row>
    <row r="1512" spans="1:54" hidden="1" x14ac:dyDescent="0.2">
      <c r="A1512">
        <v>228</v>
      </c>
      <c r="B1512" t="s">
        <v>528</v>
      </c>
      <c r="C1512" t="s">
        <v>274</v>
      </c>
      <c r="D1512" t="s">
        <v>9</v>
      </c>
      <c r="E1512" t="s">
        <v>273</v>
      </c>
      <c r="F1512" s="3" t="s">
        <v>272</v>
      </c>
      <c r="G1512" t="s">
        <v>271</v>
      </c>
      <c r="I1512" t="s">
        <v>956</v>
      </c>
      <c r="J1512">
        <v>11.502000000000001</v>
      </c>
      <c r="K1512">
        <v>10.291</v>
      </c>
      <c r="L1512">
        <v>19.814</v>
      </c>
      <c r="M1512">
        <v>20.998999999999999</v>
      </c>
      <c r="N1512">
        <v>17.515000000000001</v>
      </c>
      <c r="O1512">
        <v>14.975</v>
      </c>
      <c r="P1512">
        <v>12.298999999999999</v>
      </c>
      <c r="Q1512">
        <v>10.984</v>
      </c>
      <c r="R1512">
        <v>9.875</v>
      </c>
      <c r="S1512">
        <v>7.98</v>
      </c>
      <c r="T1512">
        <v>7.75</v>
      </c>
      <c r="U1512">
        <v>8.2170000000000005</v>
      </c>
      <c r="V1512">
        <v>6.7</v>
      </c>
      <c r="W1512">
        <v>6.5</v>
      </c>
      <c r="X1512">
        <v>7.8079999999999998</v>
      </c>
      <c r="Y1512">
        <v>7.375</v>
      </c>
      <c r="Z1512">
        <v>6.5</v>
      </c>
      <c r="AA1512">
        <v>6.1079999999999997</v>
      </c>
      <c r="AB1512">
        <v>6.2169999999999996</v>
      </c>
      <c r="AC1512">
        <v>10.007999999999999</v>
      </c>
      <c r="AD1512">
        <v>9.7080000000000002</v>
      </c>
      <c r="AE1512">
        <v>9.8670000000000009</v>
      </c>
      <c r="AF1512">
        <v>9.8000000000000007</v>
      </c>
      <c r="AG1512">
        <v>9.5329999999999995</v>
      </c>
      <c r="AH1512">
        <v>10.016999999999999</v>
      </c>
      <c r="AI1512">
        <v>9.3000000000000007</v>
      </c>
      <c r="AJ1512">
        <v>7.95</v>
      </c>
      <c r="AK1512">
        <v>7.008</v>
      </c>
      <c r="AL1512">
        <v>7.75</v>
      </c>
      <c r="AM1512">
        <v>10.833</v>
      </c>
      <c r="AN1512">
        <v>8.1530000000000005</v>
      </c>
      <c r="AO1512">
        <v>7.1189999999999998</v>
      </c>
      <c r="AP1512">
        <v>6.4320000000000004</v>
      </c>
      <c r="AQ1512">
        <v>5.9320000000000004</v>
      </c>
      <c r="AR1512">
        <v>6.3920000000000003</v>
      </c>
      <c r="AS1512">
        <v>6.2140000000000004</v>
      </c>
      <c r="AT1512">
        <v>6.49</v>
      </c>
      <c r="AU1512">
        <v>6.6740000000000004</v>
      </c>
      <c r="AV1512">
        <v>6.2380000000000004</v>
      </c>
      <c r="AW1512">
        <v>5.8</v>
      </c>
      <c r="AX1512">
        <v>5.8630000000000004</v>
      </c>
      <c r="AY1512">
        <v>5.9</v>
      </c>
      <c r="AZ1512">
        <v>5.9749999999999996</v>
      </c>
      <c r="BA1512">
        <v>6</v>
      </c>
      <c r="BB1512">
        <v>2017</v>
      </c>
    </row>
    <row r="1513" spans="1:54" hidden="1" x14ac:dyDescent="0.2">
      <c r="A1513">
        <v>228</v>
      </c>
      <c r="B1513" t="s">
        <v>528</v>
      </c>
      <c r="C1513" t="s">
        <v>270</v>
      </c>
      <c r="D1513" t="s">
        <v>9</v>
      </c>
      <c r="E1513" t="s">
        <v>269</v>
      </c>
      <c r="F1513" s="3" t="s">
        <v>268</v>
      </c>
      <c r="G1513" t="s">
        <v>264</v>
      </c>
      <c r="H1513" t="s">
        <v>263</v>
      </c>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row>
    <row r="1514" spans="1:54" hidden="1" x14ac:dyDescent="0.2">
      <c r="A1514">
        <v>228</v>
      </c>
      <c r="B1514" t="s">
        <v>528</v>
      </c>
      <c r="C1514" t="s">
        <v>267</v>
      </c>
      <c r="D1514" t="s">
        <v>9</v>
      </c>
      <c r="E1514" t="s">
        <v>266</v>
      </c>
      <c r="F1514" s="3" t="s">
        <v>265</v>
      </c>
      <c r="G1514" t="s">
        <v>264</v>
      </c>
      <c r="H1514" t="s">
        <v>263</v>
      </c>
      <c r="I1514" t="s">
        <v>957</v>
      </c>
      <c r="J1514">
        <v>11.173999999999999</v>
      </c>
      <c r="K1514">
        <v>11.36</v>
      </c>
      <c r="L1514">
        <v>11.545</v>
      </c>
      <c r="M1514">
        <v>11.731</v>
      </c>
      <c r="N1514">
        <v>11.917</v>
      </c>
      <c r="O1514">
        <v>12.102</v>
      </c>
      <c r="P1514">
        <v>12.317</v>
      </c>
      <c r="Q1514">
        <v>12.532999999999999</v>
      </c>
      <c r="R1514">
        <v>12.747999999999999</v>
      </c>
      <c r="S1514">
        <v>12.962999999999999</v>
      </c>
      <c r="T1514">
        <v>13.179</v>
      </c>
      <c r="U1514">
        <v>13.422000000000001</v>
      </c>
      <c r="V1514">
        <v>13.664999999999999</v>
      </c>
      <c r="W1514">
        <v>13.907999999999999</v>
      </c>
      <c r="X1514">
        <v>14.151999999999999</v>
      </c>
      <c r="Y1514">
        <v>14.395</v>
      </c>
      <c r="Z1514">
        <v>14.596</v>
      </c>
      <c r="AA1514">
        <v>14.795999999999999</v>
      </c>
      <c r="AB1514">
        <v>14.997</v>
      </c>
      <c r="AC1514">
        <v>15.196999999999999</v>
      </c>
      <c r="AD1514">
        <v>15.398</v>
      </c>
      <c r="AE1514">
        <v>15.571999999999999</v>
      </c>
      <c r="AF1514">
        <v>15.667999999999999</v>
      </c>
      <c r="AG1514">
        <v>15.837999999999999</v>
      </c>
      <c r="AH1514">
        <v>16.001999999999999</v>
      </c>
      <c r="AI1514">
        <v>16.164999999999999</v>
      </c>
      <c r="AJ1514">
        <v>16.332000000000001</v>
      </c>
      <c r="AK1514">
        <v>16.504999999999999</v>
      </c>
      <c r="AL1514">
        <v>16.687000000000001</v>
      </c>
      <c r="AM1514">
        <v>16.876999999999999</v>
      </c>
      <c r="AN1514">
        <v>17.065999999999999</v>
      </c>
      <c r="AO1514">
        <v>17.256</v>
      </c>
      <c r="AP1514">
        <v>17.445</v>
      </c>
      <c r="AQ1514">
        <v>17.632000000000001</v>
      </c>
      <c r="AR1514">
        <v>17.818999999999999</v>
      </c>
      <c r="AS1514">
        <v>18.006</v>
      </c>
      <c r="AT1514">
        <v>18.192</v>
      </c>
      <c r="AU1514">
        <v>18.382999999999999</v>
      </c>
      <c r="AV1514">
        <v>18.576000000000001</v>
      </c>
      <c r="AW1514">
        <v>18.771999999999998</v>
      </c>
      <c r="AX1514">
        <v>18.969000000000001</v>
      </c>
      <c r="AY1514">
        <v>19.169</v>
      </c>
      <c r="AZ1514">
        <v>19.37</v>
      </c>
      <c r="BA1514">
        <v>19.574000000000002</v>
      </c>
      <c r="BB1514">
        <v>2016</v>
      </c>
    </row>
    <row r="1515" spans="1:54" hidden="1" x14ac:dyDescent="0.2">
      <c r="A1515">
        <v>228</v>
      </c>
      <c r="B1515" t="s">
        <v>528</v>
      </c>
      <c r="C1515" t="s">
        <v>262</v>
      </c>
      <c r="D1515" t="s">
        <v>9</v>
      </c>
      <c r="E1515" t="s">
        <v>260</v>
      </c>
      <c r="F1515" t="s">
        <v>259</v>
      </c>
      <c r="G1515" t="s">
        <v>225</v>
      </c>
      <c r="H1515" t="s">
        <v>222</v>
      </c>
      <c r="I1515" t="s">
        <v>958</v>
      </c>
      <c r="J1515" s="3" t="s">
        <v>215</v>
      </c>
      <c r="K1515" s="3" t="s">
        <v>215</v>
      </c>
      <c r="L1515" s="3" t="s">
        <v>215</v>
      </c>
      <c r="M1515" s="3" t="s">
        <v>215</v>
      </c>
      <c r="N1515" s="3" t="s">
        <v>215</v>
      </c>
      <c r="O1515" s="3" t="s">
        <v>215</v>
      </c>
      <c r="P1515" s="3" t="s">
        <v>215</v>
      </c>
      <c r="Q1515" s="3" t="s">
        <v>215</v>
      </c>
      <c r="R1515" s="3" t="s">
        <v>215</v>
      </c>
      <c r="S1515" s="3" t="s">
        <v>215</v>
      </c>
      <c r="T1515" s="3">
        <v>2344.4589999999998</v>
      </c>
      <c r="U1515" s="3">
        <v>3032.4520000000002</v>
      </c>
      <c r="V1515" s="3">
        <v>3866.9639999999999</v>
      </c>
      <c r="W1515" s="3">
        <v>4541.4390000000003</v>
      </c>
      <c r="X1515" s="3">
        <v>5321.2110000000002</v>
      </c>
      <c r="Y1515" s="3">
        <v>6618.4759999999997</v>
      </c>
      <c r="Z1515" s="3">
        <v>7355.2520000000004</v>
      </c>
      <c r="AA1515" s="3">
        <v>8131.4489999999996</v>
      </c>
      <c r="AB1515" s="3">
        <v>8414.7000000000007</v>
      </c>
      <c r="AC1515" s="3">
        <v>8336.4359999999997</v>
      </c>
      <c r="AD1515" s="3">
        <v>9362.0990000000002</v>
      </c>
      <c r="AE1515" s="3">
        <v>10301.788</v>
      </c>
      <c r="AF1515" s="3">
        <v>10669.316999999999</v>
      </c>
      <c r="AG1515" s="3">
        <v>11533.101000000001</v>
      </c>
      <c r="AH1515" s="3">
        <v>13809.474</v>
      </c>
      <c r="AI1515" s="3">
        <v>16991.774000000001</v>
      </c>
      <c r="AJ1515" s="3">
        <v>21405.327000000001</v>
      </c>
      <c r="AK1515" s="3">
        <v>24578.811000000002</v>
      </c>
      <c r="AL1515" s="3">
        <v>24144.095000000001</v>
      </c>
      <c r="AM1515" s="3">
        <v>19916.742999999999</v>
      </c>
      <c r="AN1515" s="3">
        <v>25608.04</v>
      </c>
      <c r="AO1515" s="3">
        <v>29538.7</v>
      </c>
      <c r="AP1515" s="3">
        <v>30892.91</v>
      </c>
      <c r="AQ1515" s="3">
        <v>31140.707999999999</v>
      </c>
      <c r="AR1515" s="3">
        <v>33076.345999999998</v>
      </c>
      <c r="AS1515" s="3">
        <v>36386.078000000001</v>
      </c>
      <c r="AT1515" s="3">
        <v>38274.982000000004</v>
      </c>
      <c r="AU1515" s="3">
        <v>40671.997000000003</v>
      </c>
      <c r="AV1515" s="3">
        <v>46038.517</v>
      </c>
      <c r="AW1515" s="3">
        <v>49236.981</v>
      </c>
      <c r="AX1515" s="3">
        <v>52367.981</v>
      </c>
      <c r="AY1515" s="3">
        <v>55530.15</v>
      </c>
      <c r="AZ1515" s="3">
        <v>58870.218999999997</v>
      </c>
      <c r="BA1515">
        <v>62404.122000000003</v>
      </c>
      <c r="BB1515">
        <v>2016</v>
      </c>
    </row>
    <row r="1516" spans="1:54" hidden="1" x14ac:dyDescent="0.2">
      <c r="A1516">
        <v>228</v>
      </c>
      <c r="B1516" t="s">
        <v>528</v>
      </c>
      <c r="C1516" t="s">
        <v>261</v>
      </c>
      <c r="D1516" t="s">
        <v>9</v>
      </c>
      <c r="E1516" t="s">
        <v>260</v>
      </c>
      <c r="F1516" t="s">
        <v>259</v>
      </c>
      <c r="G1516" t="s">
        <v>217</v>
      </c>
      <c r="I1516" t="s">
        <v>258</v>
      </c>
      <c r="J1516" s="3" t="s">
        <v>215</v>
      </c>
      <c r="K1516" s="3" t="s">
        <v>215</v>
      </c>
      <c r="L1516" s="3" t="s">
        <v>215</v>
      </c>
      <c r="M1516" s="3" t="s">
        <v>215</v>
      </c>
      <c r="N1516" s="3" t="s">
        <v>215</v>
      </c>
      <c r="O1516" s="3" t="s">
        <v>215</v>
      </c>
      <c r="P1516" s="3" t="s">
        <v>215</v>
      </c>
      <c r="Q1516" s="3" t="s">
        <v>215</v>
      </c>
      <c r="R1516" s="3" t="s">
        <v>215</v>
      </c>
      <c r="S1516" s="3" t="s">
        <v>215</v>
      </c>
      <c r="T1516" s="3">
        <v>23.405999999999999</v>
      </c>
      <c r="U1516" s="3">
        <v>22.951000000000001</v>
      </c>
      <c r="V1516" s="3">
        <v>23.202999999999999</v>
      </c>
      <c r="W1516" s="3">
        <v>22.792999999999999</v>
      </c>
      <c r="X1516" s="3">
        <v>22.213999999999999</v>
      </c>
      <c r="Y1516" s="3">
        <v>22.710999999999999</v>
      </c>
      <c r="Z1516" s="3">
        <v>22.864999999999998</v>
      </c>
      <c r="AA1516" s="3">
        <v>22.835000000000001</v>
      </c>
      <c r="AB1516" s="3">
        <v>22.407</v>
      </c>
      <c r="AC1516" s="3">
        <v>21.812000000000001</v>
      </c>
      <c r="AD1516" s="3">
        <v>22.297999999999998</v>
      </c>
      <c r="AE1516" s="3">
        <v>22.861999999999998</v>
      </c>
      <c r="AF1516" s="3">
        <v>22.21</v>
      </c>
      <c r="AG1516" s="3">
        <v>22.052</v>
      </c>
      <c r="AH1516" s="3">
        <v>22.83</v>
      </c>
      <c r="AI1516" s="3">
        <v>24.687000000000001</v>
      </c>
      <c r="AJ1516" s="3">
        <v>26.079000000000001</v>
      </c>
      <c r="AK1516" s="3">
        <v>27.117999999999999</v>
      </c>
      <c r="AL1516" s="3">
        <v>25.742000000000001</v>
      </c>
      <c r="AM1516" s="3">
        <v>20.629000000000001</v>
      </c>
      <c r="AN1516" s="3">
        <v>22.989000000000001</v>
      </c>
      <c r="AO1516" s="3">
        <v>24.224</v>
      </c>
      <c r="AP1516" s="3">
        <v>23.776</v>
      </c>
      <c r="AQ1516" s="3">
        <v>22.584</v>
      </c>
      <c r="AR1516" s="3">
        <v>22.254999999999999</v>
      </c>
      <c r="AS1516" s="3">
        <v>22.797000000000001</v>
      </c>
      <c r="AT1516" s="3">
        <v>22.616</v>
      </c>
      <c r="AU1516" s="3">
        <v>22.626000000000001</v>
      </c>
      <c r="AV1516" s="3">
        <v>23.788</v>
      </c>
      <c r="AW1516" s="3">
        <v>23.861999999999998</v>
      </c>
      <c r="AX1516" s="3">
        <v>23.872</v>
      </c>
      <c r="AY1516" s="3">
        <v>23.876999999999999</v>
      </c>
      <c r="AZ1516" s="3">
        <v>23.884</v>
      </c>
      <c r="BA1516">
        <v>23.895</v>
      </c>
      <c r="BB1516">
        <v>2016</v>
      </c>
    </row>
    <row r="1517" spans="1:54" hidden="1" x14ac:dyDescent="0.2">
      <c r="A1517">
        <v>228</v>
      </c>
      <c r="B1517" t="s">
        <v>528</v>
      </c>
      <c r="C1517" t="s">
        <v>257</v>
      </c>
      <c r="D1517" t="s">
        <v>9</v>
      </c>
      <c r="E1517" t="s">
        <v>255</v>
      </c>
      <c r="F1517" t="s">
        <v>254</v>
      </c>
      <c r="G1517" t="s">
        <v>225</v>
      </c>
      <c r="H1517" t="s">
        <v>222</v>
      </c>
      <c r="I1517" t="s">
        <v>958</v>
      </c>
      <c r="J1517" s="3" t="s">
        <v>215</v>
      </c>
      <c r="K1517" s="3" t="s">
        <v>215</v>
      </c>
      <c r="L1517" s="3" t="s">
        <v>215</v>
      </c>
      <c r="M1517" s="3" t="s">
        <v>215</v>
      </c>
      <c r="N1517" s="3" t="s">
        <v>215</v>
      </c>
      <c r="O1517" s="3" t="s">
        <v>215</v>
      </c>
      <c r="P1517" s="3" t="s">
        <v>215</v>
      </c>
      <c r="Q1517" s="3" t="s">
        <v>215</v>
      </c>
      <c r="R1517" s="3" t="s">
        <v>215</v>
      </c>
      <c r="S1517" s="3" t="s">
        <v>215</v>
      </c>
      <c r="T1517" s="3">
        <v>2117.4369999999999</v>
      </c>
      <c r="U1517" s="3">
        <v>2827.375</v>
      </c>
      <c r="V1517" s="3">
        <v>3513.232</v>
      </c>
      <c r="W1517" s="3">
        <v>4257.424</v>
      </c>
      <c r="X1517" s="3">
        <v>4974.4679999999998</v>
      </c>
      <c r="Y1517" s="3">
        <v>5708.4229999999998</v>
      </c>
      <c r="Z1517" s="3">
        <v>6684.4340000000002</v>
      </c>
      <c r="AA1517" s="3">
        <v>7398.4390000000003</v>
      </c>
      <c r="AB1517" s="3">
        <v>8267.4519999999993</v>
      </c>
      <c r="AC1517" s="3">
        <v>9112.5319999999992</v>
      </c>
      <c r="AD1517" s="3">
        <v>9654.5830000000005</v>
      </c>
      <c r="AE1517" s="3">
        <v>10526.392</v>
      </c>
      <c r="AF1517" s="3">
        <v>11236.27</v>
      </c>
      <c r="AG1517" s="3">
        <v>11752.89</v>
      </c>
      <c r="AH1517" s="3">
        <v>12571.041999999999</v>
      </c>
      <c r="AI1517" s="3">
        <v>13864.133</v>
      </c>
      <c r="AJ1517" s="3">
        <v>15279.603999999999</v>
      </c>
      <c r="AK1517" s="3">
        <v>17406.735000000001</v>
      </c>
      <c r="AL1517" s="3">
        <v>20454.687000000002</v>
      </c>
      <c r="AM1517" s="3">
        <v>24011.251</v>
      </c>
      <c r="AN1517" s="3">
        <v>26009.855</v>
      </c>
      <c r="AO1517" s="3">
        <v>27805.329000000002</v>
      </c>
      <c r="AP1517" s="3">
        <v>30008.082999999999</v>
      </c>
      <c r="AQ1517" s="3">
        <v>31788.186000000002</v>
      </c>
      <c r="AR1517" s="3">
        <v>35290.749000000003</v>
      </c>
      <c r="AS1517" s="3">
        <v>39699.373</v>
      </c>
      <c r="AT1517" s="3">
        <v>42761.106</v>
      </c>
      <c r="AU1517" s="3">
        <v>45557.451000000001</v>
      </c>
      <c r="AV1517" s="3">
        <v>47843.584000000003</v>
      </c>
      <c r="AW1517" s="3">
        <v>50412.031000000003</v>
      </c>
      <c r="AX1517" s="3">
        <v>53203.623</v>
      </c>
      <c r="AY1517" s="3">
        <v>55610.400999999998</v>
      </c>
      <c r="AZ1517" s="3">
        <v>58932.035000000003</v>
      </c>
      <c r="BA1517">
        <v>62420.315999999999</v>
      </c>
      <c r="BB1517">
        <v>2016</v>
      </c>
    </row>
    <row r="1518" spans="1:54" hidden="1" x14ac:dyDescent="0.2">
      <c r="A1518">
        <v>228</v>
      </c>
      <c r="B1518" t="s">
        <v>528</v>
      </c>
      <c r="C1518" t="s">
        <v>256</v>
      </c>
      <c r="D1518" t="s">
        <v>9</v>
      </c>
      <c r="E1518" t="s">
        <v>255</v>
      </c>
      <c r="F1518" t="s">
        <v>254</v>
      </c>
      <c r="G1518" t="s">
        <v>217</v>
      </c>
      <c r="I1518" t="s">
        <v>253</v>
      </c>
      <c r="J1518" s="3" t="s">
        <v>215</v>
      </c>
      <c r="K1518" s="3" t="s">
        <v>215</v>
      </c>
      <c r="L1518" s="3" t="s">
        <v>215</v>
      </c>
      <c r="M1518" s="3" t="s">
        <v>215</v>
      </c>
      <c r="N1518" s="3" t="s">
        <v>215</v>
      </c>
      <c r="O1518" s="3" t="s">
        <v>215</v>
      </c>
      <c r="P1518" s="3" t="s">
        <v>215</v>
      </c>
      <c r="Q1518" s="3" t="s">
        <v>215</v>
      </c>
      <c r="R1518" s="3" t="s">
        <v>215</v>
      </c>
      <c r="S1518" s="3" t="s">
        <v>215</v>
      </c>
      <c r="T1518" s="3">
        <v>21.14</v>
      </c>
      <c r="U1518" s="3">
        <v>21.399000000000001</v>
      </c>
      <c r="V1518" s="3">
        <v>21.081</v>
      </c>
      <c r="W1518" s="3">
        <v>21.367999999999999</v>
      </c>
      <c r="X1518" s="3">
        <v>20.766999999999999</v>
      </c>
      <c r="Y1518" s="3">
        <v>19.588999999999999</v>
      </c>
      <c r="Z1518" s="3">
        <v>20.78</v>
      </c>
      <c r="AA1518" s="3">
        <v>20.777000000000001</v>
      </c>
      <c r="AB1518" s="3">
        <v>22.015000000000001</v>
      </c>
      <c r="AC1518" s="3">
        <v>23.841999999999999</v>
      </c>
      <c r="AD1518" s="3">
        <v>22.995000000000001</v>
      </c>
      <c r="AE1518" s="3">
        <v>23.361000000000001</v>
      </c>
      <c r="AF1518" s="3">
        <v>23.39</v>
      </c>
      <c r="AG1518" s="3">
        <v>22.472000000000001</v>
      </c>
      <c r="AH1518" s="3">
        <v>20.783000000000001</v>
      </c>
      <c r="AI1518" s="3">
        <v>20.143000000000001</v>
      </c>
      <c r="AJ1518" s="3">
        <v>18.614999999999998</v>
      </c>
      <c r="AK1518" s="3">
        <v>19.204999999999998</v>
      </c>
      <c r="AL1518" s="3">
        <v>21.808</v>
      </c>
      <c r="AM1518" s="3">
        <v>24.87</v>
      </c>
      <c r="AN1518" s="3">
        <v>23.35</v>
      </c>
      <c r="AO1518" s="3">
        <v>22.803000000000001</v>
      </c>
      <c r="AP1518" s="3">
        <v>23.094999999999999</v>
      </c>
      <c r="AQ1518" s="3">
        <v>23.053999999999998</v>
      </c>
      <c r="AR1518" s="3">
        <v>23.745000000000001</v>
      </c>
      <c r="AS1518" s="3">
        <v>24.873000000000001</v>
      </c>
      <c r="AT1518" s="3">
        <v>25.266999999999999</v>
      </c>
      <c r="AU1518" s="3">
        <v>25.344000000000001</v>
      </c>
      <c r="AV1518" s="3">
        <v>24.72</v>
      </c>
      <c r="AW1518" s="3">
        <v>24.431999999999999</v>
      </c>
      <c r="AX1518" s="3">
        <v>24.253</v>
      </c>
      <c r="AY1518" s="3">
        <v>23.911000000000001</v>
      </c>
      <c r="AZ1518" s="3">
        <v>23.908999999999999</v>
      </c>
      <c r="BA1518">
        <v>23.901</v>
      </c>
      <c r="BB1518">
        <v>2016</v>
      </c>
    </row>
    <row r="1519" spans="1:54" hidden="1" x14ac:dyDescent="0.2">
      <c r="A1519">
        <v>228</v>
      </c>
      <c r="B1519" t="s">
        <v>528</v>
      </c>
      <c r="C1519" t="s">
        <v>252</v>
      </c>
      <c r="D1519" t="s">
        <v>9</v>
      </c>
      <c r="E1519" t="s">
        <v>250</v>
      </c>
      <c r="F1519" t="s">
        <v>249</v>
      </c>
      <c r="G1519" t="s">
        <v>225</v>
      </c>
      <c r="H1519" t="s">
        <v>222</v>
      </c>
      <c r="I1519" t="s">
        <v>958</v>
      </c>
      <c r="J1519" s="3" t="s">
        <v>215</v>
      </c>
      <c r="K1519" s="3" t="s">
        <v>215</v>
      </c>
      <c r="L1519" s="3" t="s">
        <v>215</v>
      </c>
      <c r="M1519" s="3" t="s">
        <v>215</v>
      </c>
      <c r="N1519" s="3" t="s">
        <v>215</v>
      </c>
      <c r="O1519" s="3" t="s">
        <v>215</v>
      </c>
      <c r="P1519" s="3" t="s">
        <v>215</v>
      </c>
      <c r="Q1519" s="3" t="s">
        <v>215</v>
      </c>
      <c r="R1519" s="3" t="s">
        <v>215</v>
      </c>
      <c r="S1519" s="3" t="s">
        <v>215</v>
      </c>
      <c r="T1519" s="3">
        <v>227.02199999999999</v>
      </c>
      <c r="U1519" s="3">
        <v>205.077</v>
      </c>
      <c r="V1519" s="3">
        <v>353.73200000000003</v>
      </c>
      <c r="W1519" s="3">
        <v>284.01499999999999</v>
      </c>
      <c r="X1519" s="3">
        <v>346.74299999999999</v>
      </c>
      <c r="Y1519" s="3">
        <v>910.053</v>
      </c>
      <c r="Z1519" s="3">
        <v>670.81799999999998</v>
      </c>
      <c r="AA1519" s="3">
        <v>733.01</v>
      </c>
      <c r="AB1519" s="3">
        <v>147.24799999999999</v>
      </c>
      <c r="AC1519" s="3">
        <v>-776.096</v>
      </c>
      <c r="AD1519" s="3">
        <v>-292.48399999999998</v>
      </c>
      <c r="AE1519" s="3">
        <v>-224.60400000000001</v>
      </c>
      <c r="AF1519" s="3">
        <v>-566.95299999999997</v>
      </c>
      <c r="AG1519" s="3">
        <v>-219.78899999999999</v>
      </c>
      <c r="AH1519" s="3">
        <v>1238.432</v>
      </c>
      <c r="AI1519" s="3">
        <v>3127.6410000000001</v>
      </c>
      <c r="AJ1519" s="3">
        <v>6125.723</v>
      </c>
      <c r="AK1519" s="3">
        <v>7172.076</v>
      </c>
      <c r="AL1519" s="3">
        <v>3689.4079999999999</v>
      </c>
      <c r="AM1519" s="3">
        <v>-4094.5079999999998</v>
      </c>
      <c r="AN1519" s="3">
        <v>-401.815</v>
      </c>
      <c r="AO1519" s="3">
        <v>1733.3710000000001</v>
      </c>
      <c r="AP1519" s="3">
        <v>884.827</v>
      </c>
      <c r="AQ1519" s="3">
        <v>-647.47799999999995</v>
      </c>
      <c r="AR1519" s="3">
        <v>-2214.4029999999998</v>
      </c>
      <c r="AS1519" s="3">
        <v>-3313.2939999999999</v>
      </c>
      <c r="AT1519" s="3">
        <v>-4486.1239999999998</v>
      </c>
      <c r="AU1519" s="3">
        <v>-4885.4539999999997</v>
      </c>
      <c r="AV1519" s="3">
        <v>-1805.067</v>
      </c>
      <c r="AW1519" s="3">
        <v>-1175.05</v>
      </c>
      <c r="AX1519" s="3">
        <v>-835.64200000000005</v>
      </c>
      <c r="AY1519" s="3">
        <v>-80.25</v>
      </c>
      <c r="AZ1519" s="3">
        <v>-61.816000000000003</v>
      </c>
      <c r="BA1519">
        <v>-16.195</v>
      </c>
      <c r="BB1519">
        <v>2016</v>
      </c>
    </row>
    <row r="1520" spans="1:54" hidden="1" x14ac:dyDescent="0.2">
      <c r="A1520">
        <v>228</v>
      </c>
      <c r="B1520" t="s">
        <v>528</v>
      </c>
      <c r="C1520" t="s">
        <v>251</v>
      </c>
      <c r="D1520" t="s">
        <v>9</v>
      </c>
      <c r="E1520" t="s">
        <v>250</v>
      </c>
      <c r="F1520" t="s">
        <v>249</v>
      </c>
      <c r="G1520" t="s">
        <v>217</v>
      </c>
      <c r="I1520" t="s">
        <v>248</v>
      </c>
      <c r="J1520" s="3" t="s">
        <v>215</v>
      </c>
      <c r="K1520" s="3" t="s">
        <v>215</v>
      </c>
      <c r="L1520" s="3" t="s">
        <v>215</v>
      </c>
      <c r="M1520" s="3" t="s">
        <v>215</v>
      </c>
      <c r="N1520" s="3" t="s">
        <v>215</v>
      </c>
      <c r="O1520" s="3" t="s">
        <v>215</v>
      </c>
      <c r="P1520" s="3" t="s">
        <v>215</v>
      </c>
      <c r="Q1520" s="3" t="s">
        <v>215</v>
      </c>
      <c r="R1520" s="3" t="s">
        <v>215</v>
      </c>
      <c r="S1520" s="3" t="s">
        <v>215</v>
      </c>
      <c r="T1520" s="3">
        <v>2.266</v>
      </c>
      <c r="U1520" s="3">
        <v>1.552</v>
      </c>
      <c r="V1520" s="3">
        <v>2.1230000000000002</v>
      </c>
      <c r="W1520" s="3">
        <v>1.425</v>
      </c>
      <c r="X1520" s="3">
        <v>1.448</v>
      </c>
      <c r="Y1520" s="3">
        <v>3.1230000000000002</v>
      </c>
      <c r="Z1520" s="3">
        <v>2.085</v>
      </c>
      <c r="AA1520" s="3">
        <v>2.0579999999999998</v>
      </c>
      <c r="AB1520" s="3">
        <v>0.39200000000000002</v>
      </c>
      <c r="AC1520" s="3">
        <v>-2.0310000000000001</v>
      </c>
      <c r="AD1520" s="3">
        <v>-0.69699999999999995</v>
      </c>
      <c r="AE1520" s="3">
        <v>-0.498</v>
      </c>
      <c r="AF1520" s="3">
        <v>-1.18</v>
      </c>
      <c r="AG1520" s="3">
        <v>-0.42</v>
      </c>
      <c r="AH1520" s="3">
        <v>2.0470000000000002</v>
      </c>
      <c r="AI1520" s="3">
        <v>4.5439999999999996</v>
      </c>
      <c r="AJ1520" s="3">
        <v>7.4630000000000001</v>
      </c>
      <c r="AK1520" s="3">
        <v>7.9130000000000003</v>
      </c>
      <c r="AL1520" s="3">
        <v>3.9340000000000002</v>
      </c>
      <c r="AM1520" s="3">
        <v>-4.2409999999999997</v>
      </c>
      <c r="AN1520" s="3">
        <v>-0.36099999999999999</v>
      </c>
      <c r="AO1520" s="3">
        <v>1.421</v>
      </c>
      <c r="AP1520" s="3">
        <v>0.68100000000000005</v>
      </c>
      <c r="AQ1520" s="3">
        <v>-0.47</v>
      </c>
      <c r="AR1520" s="3">
        <v>-1.49</v>
      </c>
      <c r="AS1520" s="3">
        <v>-2.0760000000000001</v>
      </c>
      <c r="AT1520" s="3">
        <v>-2.6509999999999998</v>
      </c>
      <c r="AU1520" s="3">
        <v>-2.718</v>
      </c>
      <c r="AV1520" s="3">
        <v>-0.93300000000000005</v>
      </c>
      <c r="AW1520" s="3">
        <v>-0.56899999999999995</v>
      </c>
      <c r="AX1520" s="3">
        <v>-0.38100000000000001</v>
      </c>
      <c r="AY1520" s="3">
        <v>-3.5000000000000003E-2</v>
      </c>
      <c r="AZ1520" s="3">
        <v>-2.5000000000000001E-2</v>
      </c>
      <c r="BA1520">
        <v>-6.0000000000000001E-3</v>
      </c>
      <c r="BB1520">
        <v>2016</v>
      </c>
    </row>
    <row r="1521" spans="1:54" hidden="1" x14ac:dyDescent="0.2">
      <c r="A1521">
        <v>228</v>
      </c>
      <c r="B1521" t="s">
        <v>528</v>
      </c>
      <c r="C1521" t="s">
        <v>247</v>
      </c>
      <c r="D1521" t="s">
        <v>9</v>
      </c>
      <c r="E1521" t="s">
        <v>245</v>
      </c>
      <c r="F1521" t="s">
        <v>244</v>
      </c>
      <c r="G1521" t="s">
        <v>225</v>
      </c>
      <c r="H1521" t="s">
        <v>222</v>
      </c>
      <c r="I1521" t="s">
        <v>958</v>
      </c>
      <c r="J1521" s="3" t="s">
        <v>215</v>
      </c>
      <c r="K1521" s="3" t="s">
        <v>215</v>
      </c>
      <c r="L1521" s="3" t="s">
        <v>215</v>
      </c>
      <c r="M1521" s="3" t="s">
        <v>215</v>
      </c>
      <c r="N1521" s="3" t="s">
        <v>215</v>
      </c>
      <c r="O1521" s="3" t="s">
        <v>215</v>
      </c>
      <c r="P1521" s="3" t="s">
        <v>215</v>
      </c>
      <c r="Q1521" s="3" t="s">
        <v>215</v>
      </c>
      <c r="R1521" s="3" t="s">
        <v>215</v>
      </c>
      <c r="S1521" s="3" t="s">
        <v>215</v>
      </c>
      <c r="T1521" s="3" t="s">
        <v>215</v>
      </c>
      <c r="U1521" s="3" t="s">
        <v>215</v>
      </c>
      <c r="V1521" s="3" t="s">
        <v>215</v>
      </c>
      <c r="W1521" s="3" t="s">
        <v>215</v>
      </c>
      <c r="X1521" s="3" t="s">
        <v>215</v>
      </c>
      <c r="Y1521" s="3" t="s">
        <v>215</v>
      </c>
      <c r="Z1521" s="3" t="s">
        <v>215</v>
      </c>
      <c r="AA1521" s="3" t="s">
        <v>215</v>
      </c>
      <c r="AB1521" s="3" t="s">
        <v>215</v>
      </c>
      <c r="AC1521" s="3" t="s">
        <v>215</v>
      </c>
      <c r="AD1521" s="3" t="s">
        <v>215</v>
      </c>
      <c r="AE1521" s="3">
        <v>296.36399999999998</v>
      </c>
      <c r="AF1521" s="3">
        <v>155.79599999999999</v>
      </c>
      <c r="AG1521" s="3">
        <v>288.863</v>
      </c>
      <c r="AH1521" s="3">
        <v>311.43200000000002</v>
      </c>
      <c r="AI1521" s="3">
        <v>324.94600000000003</v>
      </c>
      <c r="AJ1521" s="3">
        <v>659.37300000000005</v>
      </c>
      <c r="AK1521" s="3">
        <v>480.80599999999998</v>
      </c>
      <c r="AL1521" s="3">
        <v>-1403.3969999999999</v>
      </c>
      <c r="AM1521" s="3">
        <v>-4272.7359999999999</v>
      </c>
      <c r="AN1521" s="3">
        <v>-2797.1869999999999</v>
      </c>
      <c r="AO1521" s="3">
        <v>-1308.511</v>
      </c>
      <c r="AP1521" s="3">
        <v>15.166</v>
      </c>
      <c r="AQ1521" s="3">
        <v>-1179.5730000000001</v>
      </c>
      <c r="AR1521" s="3">
        <v>-2068.2629999999999</v>
      </c>
      <c r="AS1521" s="3">
        <v>-3272.0639999999999</v>
      </c>
      <c r="AT1521" s="3">
        <v>-4134.3230000000003</v>
      </c>
      <c r="AU1521" s="3">
        <v>-4052.819</v>
      </c>
      <c r="AV1521" s="3">
        <v>-4614.4589999999998</v>
      </c>
      <c r="AW1521" s="3">
        <v>-5890.72</v>
      </c>
      <c r="AX1521" s="3">
        <v>-6160.56</v>
      </c>
      <c r="AY1521" s="3">
        <v>-5880.3249999999998</v>
      </c>
      <c r="AZ1521" s="3">
        <v>-6175.393</v>
      </c>
      <c r="BA1521">
        <v>-6539.7730000000001</v>
      </c>
      <c r="BB1521">
        <v>2016</v>
      </c>
    </row>
    <row r="1522" spans="1:54" hidden="1" x14ac:dyDescent="0.2">
      <c r="A1522">
        <v>228</v>
      </c>
      <c r="B1522" t="s">
        <v>528</v>
      </c>
      <c r="C1522" t="s">
        <v>246</v>
      </c>
      <c r="D1522" t="s">
        <v>9</v>
      </c>
      <c r="E1522" t="s">
        <v>245</v>
      </c>
      <c r="F1522" t="s">
        <v>244</v>
      </c>
      <c r="G1522" t="s">
        <v>243</v>
      </c>
      <c r="I1522" t="s">
        <v>362</v>
      </c>
      <c r="J1522" s="3" t="s">
        <v>215</v>
      </c>
      <c r="K1522" s="3" t="s">
        <v>215</v>
      </c>
      <c r="L1522" s="3" t="s">
        <v>215</v>
      </c>
      <c r="M1522" s="3" t="s">
        <v>215</v>
      </c>
      <c r="N1522" s="3" t="s">
        <v>215</v>
      </c>
      <c r="O1522" s="3" t="s">
        <v>215</v>
      </c>
      <c r="P1522" s="3" t="s">
        <v>215</v>
      </c>
      <c r="Q1522" s="3" t="s">
        <v>215</v>
      </c>
      <c r="R1522" s="3" t="s">
        <v>215</v>
      </c>
      <c r="S1522" s="3" t="s">
        <v>215</v>
      </c>
      <c r="T1522" s="3" t="s">
        <v>215</v>
      </c>
      <c r="U1522" s="3" t="s">
        <v>215</v>
      </c>
      <c r="V1522" s="3" t="s">
        <v>215</v>
      </c>
      <c r="W1522" s="3" t="s">
        <v>215</v>
      </c>
      <c r="X1522" s="3" t="s">
        <v>215</v>
      </c>
      <c r="Y1522" s="3" t="s">
        <v>215</v>
      </c>
      <c r="Z1522" s="3" t="s">
        <v>215</v>
      </c>
      <c r="AA1522" s="3" t="s">
        <v>215</v>
      </c>
      <c r="AB1522" s="3" t="s">
        <v>215</v>
      </c>
      <c r="AC1522" s="3" t="s">
        <v>215</v>
      </c>
      <c r="AD1522" s="3" t="s">
        <v>215</v>
      </c>
      <c r="AE1522" s="3">
        <v>0.67100000000000004</v>
      </c>
      <c r="AF1522" s="3">
        <v>0.32600000000000001</v>
      </c>
      <c r="AG1522" s="3">
        <v>0.55100000000000005</v>
      </c>
      <c r="AH1522" s="3">
        <v>0.52100000000000002</v>
      </c>
      <c r="AI1522" s="3">
        <v>0.48099999999999998</v>
      </c>
      <c r="AJ1522" s="3">
        <v>0.82299999999999995</v>
      </c>
      <c r="AK1522" s="3">
        <v>0.54500000000000004</v>
      </c>
      <c r="AL1522" s="3">
        <v>-1.524</v>
      </c>
      <c r="AM1522" s="3">
        <v>-4.33</v>
      </c>
      <c r="AN1522" s="3">
        <v>-2.4950000000000001</v>
      </c>
      <c r="AO1522" s="3">
        <v>-1.0780000000000001</v>
      </c>
      <c r="AP1522" s="3">
        <v>1.2E-2</v>
      </c>
      <c r="AQ1522" s="3">
        <v>-0.86199999999999999</v>
      </c>
      <c r="AR1522" s="3">
        <v>-1.383</v>
      </c>
      <c r="AS1522" s="3">
        <v>-2.0390000000000001</v>
      </c>
      <c r="AT1522" s="3">
        <v>-2.4119999999999999</v>
      </c>
      <c r="AU1522" s="3">
        <v>-2.2149999999999999</v>
      </c>
      <c r="AV1522" s="3">
        <v>-2.3620000000000001</v>
      </c>
      <c r="AW1522" s="3">
        <v>-2.8450000000000002</v>
      </c>
      <c r="AX1522" s="3">
        <v>-2.81</v>
      </c>
      <c r="AY1522" s="3">
        <v>-2.532</v>
      </c>
      <c r="AZ1522" s="3">
        <v>-2.5070000000000001</v>
      </c>
      <c r="BA1522">
        <v>-2.5049999999999999</v>
      </c>
      <c r="BB1522">
        <v>2016</v>
      </c>
    </row>
    <row r="1523" spans="1:54" hidden="1" x14ac:dyDescent="0.2">
      <c r="A1523">
        <v>228</v>
      </c>
      <c r="B1523" t="s">
        <v>528</v>
      </c>
      <c r="C1523" t="s">
        <v>242</v>
      </c>
      <c r="D1523" t="s">
        <v>9</v>
      </c>
      <c r="E1523" t="s">
        <v>240</v>
      </c>
      <c r="F1523" t="s">
        <v>239</v>
      </c>
      <c r="G1523" t="s">
        <v>225</v>
      </c>
      <c r="H1523" t="s">
        <v>222</v>
      </c>
      <c r="I1523" t="s">
        <v>958</v>
      </c>
      <c r="J1523" s="3" t="s">
        <v>215</v>
      </c>
      <c r="K1523" s="3" t="s">
        <v>215</v>
      </c>
      <c r="L1523" s="3" t="s">
        <v>215</v>
      </c>
      <c r="M1523" s="3" t="s">
        <v>215</v>
      </c>
      <c r="N1523" s="3" t="s">
        <v>215</v>
      </c>
      <c r="O1523" s="3" t="s">
        <v>215</v>
      </c>
      <c r="P1523" s="3" t="s">
        <v>215</v>
      </c>
      <c r="Q1523" s="3" t="s">
        <v>215</v>
      </c>
      <c r="R1523" s="3" t="s">
        <v>215</v>
      </c>
      <c r="S1523" s="3" t="s">
        <v>215</v>
      </c>
      <c r="T1523" s="3">
        <v>467.62700000000001</v>
      </c>
      <c r="U1523" s="3">
        <v>503.68700000000001</v>
      </c>
      <c r="V1523" s="3">
        <v>651.97900000000004</v>
      </c>
      <c r="W1523" s="3">
        <v>593.505</v>
      </c>
      <c r="X1523" s="3">
        <v>674.96600000000001</v>
      </c>
      <c r="Y1523" s="3">
        <v>1191.0809999999999</v>
      </c>
      <c r="Z1523" s="3">
        <v>911.60599999999999</v>
      </c>
      <c r="AA1523" s="3">
        <v>966.76199999999994</v>
      </c>
      <c r="AB1523" s="3">
        <v>338.62400000000002</v>
      </c>
      <c r="AC1523" s="3">
        <v>-568.13099999999997</v>
      </c>
      <c r="AD1523" s="3">
        <v>-23.213000000000001</v>
      </c>
      <c r="AE1523" s="3">
        <v>-16.972999999999999</v>
      </c>
      <c r="AF1523" s="3">
        <v>-328.30900000000003</v>
      </c>
      <c r="AG1523" s="3">
        <v>59.466999999999999</v>
      </c>
      <c r="AH1523" s="3">
        <v>1539.1610000000001</v>
      </c>
      <c r="AI1523" s="3">
        <v>3427.8319999999999</v>
      </c>
      <c r="AJ1523" s="3">
        <v>6266.0749999999998</v>
      </c>
      <c r="AK1523" s="3">
        <v>7005.0150000000003</v>
      </c>
      <c r="AL1523" s="3">
        <v>3353.6759999999999</v>
      </c>
      <c r="AM1523" s="3">
        <v>-4286.4250000000002</v>
      </c>
      <c r="AN1523" s="3">
        <v>-346.089</v>
      </c>
      <c r="AO1523" s="3">
        <v>1851.2449999999999</v>
      </c>
      <c r="AP1523" s="3">
        <v>1027.4469999999999</v>
      </c>
      <c r="AQ1523" s="3">
        <v>-535.86199999999997</v>
      </c>
      <c r="AR1523" s="3">
        <v>-2000.886</v>
      </c>
      <c r="AS1523" s="3">
        <v>-2968.2289999999998</v>
      </c>
      <c r="AT1523" s="3">
        <v>-4007.73</v>
      </c>
      <c r="AU1523" s="3">
        <v>-4237.4610000000002</v>
      </c>
      <c r="AV1523" s="3">
        <v>-877.69</v>
      </c>
      <c r="AW1523" s="3">
        <v>-301.52600000000001</v>
      </c>
      <c r="AX1523" s="3">
        <v>165.17500000000001</v>
      </c>
      <c r="AY1523" s="3">
        <v>1040.328</v>
      </c>
      <c r="AZ1523" s="3">
        <v>1153.232</v>
      </c>
      <c r="BA1523">
        <v>1283.944</v>
      </c>
      <c r="BB1523">
        <v>2016</v>
      </c>
    </row>
    <row r="1524" spans="1:54" hidden="1" x14ac:dyDescent="0.2">
      <c r="A1524">
        <v>228</v>
      </c>
      <c r="B1524" t="s">
        <v>528</v>
      </c>
      <c r="C1524" t="s">
        <v>241</v>
      </c>
      <c r="D1524" t="s">
        <v>9</v>
      </c>
      <c r="E1524" t="s">
        <v>240</v>
      </c>
      <c r="F1524" t="s">
        <v>239</v>
      </c>
      <c r="G1524" t="s">
        <v>217</v>
      </c>
      <c r="I1524" t="s">
        <v>238</v>
      </c>
      <c r="J1524" s="3" t="s">
        <v>215</v>
      </c>
      <c r="K1524" s="3" t="s">
        <v>215</v>
      </c>
      <c r="L1524" s="3" t="s">
        <v>215</v>
      </c>
      <c r="M1524" s="3" t="s">
        <v>215</v>
      </c>
      <c r="N1524" s="3" t="s">
        <v>215</v>
      </c>
      <c r="O1524" s="3" t="s">
        <v>215</v>
      </c>
      <c r="P1524" s="3" t="s">
        <v>215</v>
      </c>
      <c r="Q1524" s="3" t="s">
        <v>215</v>
      </c>
      <c r="R1524" s="3" t="s">
        <v>215</v>
      </c>
      <c r="S1524" s="3" t="s">
        <v>215</v>
      </c>
      <c r="T1524" s="3">
        <v>4.6689999999999996</v>
      </c>
      <c r="U1524" s="3">
        <v>3.8119999999999998</v>
      </c>
      <c r="V1524" s="3">
        <v>3.9119999999999999</v>
      </c>
      <c r="W1524" s="3">
        <v>2.9790000000000001</v>
      </c>
      <c r="X1524" s="3">
        <v>2.8180000000000001</v>
      </c>
      <c r="Y1524" s="3">
        <v>4.0869999999999997</v>
      </c>
      <c r="Z1524" s="3">
        <v>2.8340000000000001</v>
      </c>
      <c r="AA1524" s="3">
        <v>2.7149999999999999</v>
      </c>
      <c r="AB1524" s="3">
        <v>0.90200000000000002</v>
      </c>
      <c r="AC1524" s="3">
        <v>-1.486</v>
      </c>
      <c r="AD1524" s="3">
        <v>-5.5E-2</v>
      </c>
      <c r="AE1524" s="3">
        <v>-3.7999999999999999E-2</v>
      </c>
      <c r="AF1524" s="3">
        <v>-0.68300000000000005</v>
      </c>
      <c r="AG1524" s="3">
        <v>0.114</v>
      </c>
      <c r="AH1524" s="3">
        <v>2.5449999999999999</v>
      </c>
      <c r="AI1524" s="3">
        <v>4.9800000000000004</v>
      </c>
      <c r="AJ1524" s="3">
        <v>7.6340000000000003</v>
      </c>
      <c r="AK1524" s="3">
        <v>7.7290000000000001</v>
      </c>
      <c r="AL1524" s="3">
        <v>3.5760000000000001</v>
      </c>
      <c r="AM1524" s="3">
        <v>-4.4400000000000004</v>
      </c>
      <c r="AN1524" s="3">
        <v>-0.311</v>
      </c>
      <c r="AO1524" s="3">
        <v>1.518</v>
      </c>
      <c r="AP1524" s="3">
        <v>0.79100000000000004</v>
      </c>
      <c r="AQ1524" s="3">
        <v>-0.38900000000000001</v>
      </c>
      <c r="AR1524" s="3">
        <v>-1.3460000000000001</v>
      </c>
      <c r="AS1524" s="3">
        <v>-1.86</v>
      </c>
      <c r="AT1524" s="3">
        <v>-2.3679999999999999</v>
      </c>
      <c r="AU1524" s="3">
        <v>-2.3570000000000002</v>
      </c>
      <c r="AV1524" s="3">
        <v>-0.45300000000000001</v>
      </c>
      <c r="AW1524" s="3">
        <v>-0.14599999999999999</v>
      </c>
      <c r="AX1524" s="3">
        <v>7.4999999999999997E-2</v>
      </c>
      <c r="AY1524" s="3">
        <v>0.44700000000000001</v>
      </c>
      <c r="AZ1524" s="3">
        <v>0.46800000000000003</v>
      </c>
      <c r="BA1524">
        <v>0.49199999999999999</v>
      </c>
      <c r="BB1524">
        <v>2016</v>
      </c>
    </row>
    <row r="1525" spans="1:54" hidden="1" x14ac:dyDescent="0.2">
      <c r="A1525">
        <v>228</v>
      </c>
      <c r="B1525" t="s">
        <v>528</v>
      </c>
      <c r="C1525" t="s">
        <v>237</v>
      </c>
      <c r="D1525" t="s">
        <v>9</v>
      </c>
      <c r="E1525" t="s">
        <v>235</v>
      </c>
      <c r="F1525" t="s">
        <v>234</v>
      </c>
      <c r="G1525" t="s">
        <v>225</v>
      </c>
      <c r="H1525" t="s">
        <v>222</v>
      </c>
      <c r="I1525" t="s">
        <v>958</v>
      </c>
      <c r="J1525" s="3" t="s">
        <v>215</v>
      </c>
      <c r="K1525" s="3" t="s">
        <v>215</v>
      </c>
      <c r="L1525" s="3" t="s">
        <v>215</v>
      </c>
      <c r="M1525" s="3" t="s">
        <v>215</v>
      </c>
      <c r="N1525" s="3" t="s">
        <v>215</v>
      </c>
      <c r="O1525" s="3" t="s">
        <v>215</v>
      </c>
      <c r="P1525" s="3" t="s">
        <v>215</v>
      </c>
      <c r="Q1525" s="3" t="s">
        <v>215</v>
      </c>
      <c r="R1525" s="3" t="s">
        <v>215</v>
      </c>
      <c r="S1525" s="3" t="s">
        <v>215</v>
      </c>
      <c r="T1525" s="3" t="s">
        <v>215</v>
      </c>
      <c r="U1525" s="3">
        <v>2972.4459999999999</v>
      </c>
      <c r="V1525" s="3">
        <v>2487.1660000000002</v>
      </c>
      <c r="W1525" s="3">
        <v>2689.0419999999999</v>
      </c>
      <c r="X1525" s="3">
        <v>1937.8979999999999</v>
      </c>
      <c r="Y1525" s="3">
        <v>1141.252</v>
      </c>
      <c r="Z1525" s="3">
        <v>466.85300000000001</v>
      </c>
      <c r="AA1525" s="3">
        <v>-154.99600000000001</v>
      </c>
      <c r="AB1525" s="3">
        <v>-103.879</v>
      </c>
      <c r="AC1525" s="3">
        <v>626.05100000000004</v>
      </c>
      <c r="AD1525" s="3">
        <v>1296.414</v>
      </c>
      <c r="AE1525" s="3">
        <v>2530.1660000000002</v>
      </c>
      <c r="AF1525" s="3">
        <v>3671.2489999999998</v>
      </c>
      <c r="AG1525" s="3">
        <v>3432.8739999999998</v>
      </c>
      <c r="AH1525" s="3">
        <v>2410.2310000000002</v>
      </c>
      <c r="AI1525" s="3">
        <v>-36.89</v>
      </c>
      <c r="AJ1525" s="3">
        <v>-5438.3490000000002</v>
      </c>
      <c r="AK1525" s="3">
        <v>-11725.726000000001</v>
      </c>
      <c r="AL1525" s="3">
        <v>-18083.453000000001</v>
      </c>
      <c r="AM1525" s="3">
        <v>-10173.906000000001</v>
      </c>
      <c r="AN1525" s="3">
        <v>-7798.8940000000002</v>
      </c>
      <c r="AO1525" s="3">
        <v>-10445.549999999999</v>
      </c>
      <c r="AP1525" s="3">
        <v>-8800.2090000000007</v>
      </c>
      <c r="AQ1525" s="3">
        <v>-7752.9809999999998</v>
      </c>
      <c r="AR1525" s="3">
        <v>-6463.8119999999999</v>
      </c>
      <c r="AS1525" s="3">
        <v>-5487.7470000000003</v>
      </c>
      <c r="AT1525" s="3">
        <v>1594.6769999999999</v>
      </c>
      <c r="AU1525" s="3">
        <v>9450.8160000000007</v>
      </c>
      <c r="AV1525" s="3">
        <v>11227.605</v>
      </c>
      <c r="AW1525" s="3">
        <v>13887.44</v>
      </c>
      <c r="AX1525" s="3">
        <v>16241.989</v>
      </c>
      <c r="AY1525" s="3">
        <v>17972.045999999998</v>
      </c>
      <c r="AZ1525" s="3">
        <v>19357.348999999998</v>
      </c>
      <c r="BA1525">
        <v>20778.947</v>
      </c>
      <c r="BB1525">
        <v>2016</v>
      </c>
    </row>
    <row r="1526" spans="1:54" hidden="1" x14ac:dyDescent="0.2">
      <c r="A1526">
        <v>228</v>
      </c>
      <c r="B1526" t="s">
        <v>528</v>
      </c>
      <c r="C1526" t="s">
        <v>236</v>
      </c>
      <c r="D1526" t="s">
        <v>9</v>
      </c>
      <c r="E1526" t="s">
        <v>235</v>
      </c>
      <c r="F1526" t="s">
        <v>234</v>
      </c>
      <c r="G1526" t="s">
        <v>217</v>
      </c>
      <c r="I1526" t="s">
        <v>354</v>
      </c>
      <c r="J1526" s="3" t="s">
        <v>215</v>
      </c>
      <c r="K1526" s="3" t="s">
        <v>215</v>
      </c>
      <c r="L1526" s="3" t="s">
        <v>215</v>
      </c>
      <c r="M1526" s="3" t="s">
        <v>215</v>
      </c>
      <c r="N1526" s="3" t="s">
        <v>215</v>
      </c>
      <c r="O1526" s="3" t="s">
        <v>215</v>
      </c>
      <c r="P1526" s="3" t="s">
        <v>215</v>
      </c>
      <c r="Q1526" s="3" t="s">
        <v>215</v>
      </c>
      <c r="R1526" s="3" t="s">
        <v>215</v>
      </c>
      <c r="S1526" s="3" t="s">
        <v>215</v>
      </c>
      <c r="T1526" s="3" t="s">
        <v>215</v>
      </c>
      <c r="U1526" s="3">
        <v>22.497</v>
      </c>
      <c r="V1526" s="3">
        <v>14.923999999999999</v>
      </c>
      <c r="W1526" s="3">
        <v>13.496</v>
      </c>
      <c r="X1526" s="3">
        <v>8.09</v>
      </c>
      <c r="Y1526" s="3">
        <v>3.9159999999999999</v>
      </c>
      <c r="Z1526" s="3">
        <v>1.4510000000000001</v>
      </c>
      <c r="AA1526" s="3">
        <v>-0.435</v>
      </c>
      <c r="AB1526" s="3">
        <v>-0.27700000000000002</v>
      </c>
      <c r="AC1526" s="3">
        <v>1.6379999999999999</v>
      </c>
      <c r="AD1526" s="3">
        <v>3.0880000000000001</v>
      </c>
      <c r="AE1526" s="3">
        <v>5.6150000000000002</v>
      </c>
      <c r="AF1526" s="3">
        <v>7.6420000000000003</v>
      </c>
      <c r="AG1526" s="3">
        <v>6.5640000000000001</v>
      </c>
      <c r="AH1526" s="3">
        <v>3.9849999999999999</v>
      </c>
      <c r="AI1526" s="3">
        <v>-5.3999999999999999E-2</v>
      </c>
      <c r="AJ1526" s="3">
        <v>-6.6260000000000003</v>
      </c>
      <c r="AK1526" s="3">
        <v>-12.936999999999999</v>
      </c>
      <c r="AL1526" s="3">
        <v>-19.28</v>
      </c>
      <c r="AM1526" s="3">
        <v>-10.538</v>
      </c>
      <c r="AN1526" s="3">
        <v>-7.0010000000000003</v>
      </c>
      <c r="AO1526" s="3">
        <v>-8.5660000000000007</v>
      </c>
      <c r="AP1526" s="3">
        <v>-6.7729999999999997</v>
      </c>
      <c r="AQ1526" s="3">
        <v>-5.6230000000000002</v>
      </c>
      <c r="AR1526" s="3">
        <v>-4.3490000000000002</v>
      </c>
      <c r="AS1526" s="3">
        <v>-3.4380000000000002</v>
      </c>
      <c r="AT1526" s="3">
        <v>0.94199999999999995</v>
      </c>
      <c r="AU1526" s="3">
        <v>5.2569999999999997</v>
      </c>
      <c r="AV1526" s="3">
        <v>5.8010000000000002</v>
      </c>
      <c r="AW1526" s="3">
        <v>6.73</v>
      </c>
      <c r="AX1526" s="3">
        <v>7.4039999999999999</v>
      </c>
      <c r="AY1526" s="3">
        <v>7.7279999999999998</v>
      </c>
      <c r="AZ1526" s="3">
        <v>7.8529999999999998</v>
      </c>
      <c r="BA1526">
        <v>7.9560000000000004</v>
      </c>
      <c r="BB1526">
        <v>2016</v>
      </c>
    </row>
    <row r="1527" spans="1:54" hidden="1" x14ac:dyDescent="0.2">
      <c r="A1527">
        <v>228</v>
      </c>
      <c r="B1527" t="s">
        <v>528</v>
      </c>
      <c r="C1527" t="s">
        <v>233</v>
      </c>
      <c r="D1527" t="s">
        <v>9</v>
      </c>
      <c r="E1527" t="s">
        <v>231</v>
      </c>
      <c r="F1527" t="s">
        <v>230</v>
      </c>
      <c r="G1527" t="s">
        <v>225</v>
      </c>
      <c r="H1527" t="s">
        <v>222</v>
      </c>
      <c r="I1527" t="s">
        <v>958</v>
      </c>
      <c r="J1527" s="3" t="s">
        <v>215</v>
      </c>
      <c r="K1527" s="3" t="s">
        <v>215</v>
      </c>
      <c r="L1527" s="3" t="s">
        <v>215</v>
      </c>
      <c r="M1527" s="3" t="s">
        <v>215</v>
      </c>
      <c r="N1527" s="3" t="s">
        <v>215</v>
      </c>
      <c r="O1527" s="3" t="s">
        <v>215</v>
      </c>
      <c r="P1527" s="3" t="s">
        <v>215</v>
      </c>
      <c r="Q1527" s="3" t="s">
        <v>215</v>
      </c>
      <c r="R1527" s="3" t="s">
        <v>215</v>
      </c>
      <c r="S1527" s="3" t="s">
        <v>215</v>
      </c>
      <c r="T1527" s="3" t="s">
        <v>215</v>
      </c>
      <c r="U1527" s="3">
        <v>4937.0659999999998</v>
      </c>
      <c r="V1527" s="3">
        <v>5117.6260000000002</v>
      </c>
      <c r="W1527" s="3">
        <v>5635.7389999999996</v>
      </c>
      <c r="X1527" s="3">
        <v>5454.2330000000002</v>
      </c>
      <c r="Y1527" s="3">
        <v>5062.5690000000004</v>
      </c>
      <c r="Z1527" s="3">
        <v>4724.4750000000004</v>
      </c>
      <c r="AA1527" s="3">
        <v>4593.9610000000002</v>
      </c>
      <c r="AB1527" s="3">
        <v>4572.509</v>
      </c>
      <c r="AC1527" s="3">
        <v>5106.5739999999996</v>
      </c>
      <c r="AD1527" s="3">
        <v>5549.4359999999997</v>
      </c>
      <c r="AE1527" s="3">
        <v>6515.3289999999997</v>
      </c>
      <c r="AF1527" s="3">
        <v>7286.2969999999996</v>
      </c>
      <c r="AG1527" s="3">
        <v>6650.7920000000004</v>
      </c>
      <c r="AH1527" s="3">
        <v>6228.8459999999995</v>
      </c>
      <c r="AI1527" s="3">
        <v>4819.8829999999998</v>
      </c>
      <c r="AJ1527" s="3">
        <v>4097.1480000000001</v>
      </c>
      <c r="AK1527" s="3">
        <v>3517.3560000000002</v>
      </c>
      <c r="AL1527" s="3">
        <v>4614.4970000000003</v>
      </c>
      <c r="AM1527" s="3">
        <v>5619.223</v>
      </c>
      <c r="AN1527" s="3">
        <v>9535.0139999999992</v>
      </c>
      <c r="AO1527" s="3">
        <v>13520.205</v>
      </c>
      <c r="AP1527" s="3">
        <v>15517.618</v>
      </c>
      <c r="AQ1527" s="3">
        <v>17553.695</v>
      </c>
      <c r="AR1527" s="3">
        <v>22221.911</v>
      </c>
      <c r="AS1527" s="3">
        <v>27560.19</v>
      </c>
      <c r="AT1527" s="3">
        <v>35610.201000000001</v>
      </c>
      <c r="AU1527" s="3">
        <v>42410.915000000001</v>
      </c>
      <c r="AV1527" s="3">
        <v>46060.105000000003</v>
      </c>
      <c r="AW1527" s="3">
        <v>50792.843000000001</v>
      </c>
      <c r="AX1527" s="3">
        <v>55348.042999999998</v>
      </c>
      <c r="AY1527" s="3">
        <v>59278.025000000001</v>
      </c>
      <c r="AZ1527" s="3">
        <v>63125.648000000001</v>
      </c>
      <c r="BA1527">
        <v>67128.551000000007</v>
      </c>
      <c r="BB1527">
        <v>2016</v>
      </c>
    </row>
    <row r="1528" spans="1:54" hidden="1" x14ac:dyDescent="0.2">
      <c r="A1528">
        <v>228</v>
      </c>
      <c r="B1528" t="s">
        <v>528</v>
      </c>
      <c r="C1528" t="s">
        <v>232</v>
      </c>
      <c r="D1528" t="s">
        <v>9</v>
      </c>
      <c r="E1528" t="s">
        <v>231</v>
      </c>
      <c r="F1528" t="s">
        <v>230</v>
      </c>
      <c r="G1528" t="s">
        <v>217</v>
      </c>
      <c r="I1528" t="s">
        <v>229</v>
      </c>
      <c r="J1528" s="3" t="s">
        <v>215</v>
      </c>
      <c r="K1528" s="3" t="s">
        <v>215</v>
      </c>
      <c r="L1528" s="3" t="s">
        <v>215</v>
      </c>
      <c r="M1528" s="3" t="s">
        <v>215</v>
      </c>
      <c r="N1528" s="3" t="s">
        <v>215</v>
      </c>
      <c r="O1528" s="3" t="s">
        <v>215</v>
      </c>
      <c r="P1528" s="3" t="s">
        <v>215</v>
      </c>
      <c r="Q1528" s="3" t="s">
        <v>215</v>
      </c>
      <c r="R1528" s="3" t="s">
        <v>215</v>
      </c>
      <c r="S1528" s="3" t="s">
        <v>215</v>
      </c>
      <c r="T1528" s="3" t="s">
        <v>215</v>
      </c>
      <c r="U1528" s="3">
        <v>37.366</v>
      </c>
      <c r="V1528" s="3">
        <v>30.707000000000001</v>
      </c>
      <c r="W1528" s="3">
        <v>28.285</v>
      </c>
      <c r="X1528" s="3">
        <v>22.77</v>
      </c>
      <c r="Y1528" s="3">
        <v>17.372</v>
      </c>
      <c r="Z1528" s="3">
        <v>14.686999999999999</v>
      </c>
      <c r="AA1528" s="3">
        <v>12.901</v>
      </c>
      <c r="AB1528" s="3">
        <v>12.176</v>
      </c>
      <c r="AC1528" s="3">
        <v>13.361000000000001</v>
      </c>
      <c r="AD1528" s="3">
        <v>13.217000000000001</v>
      </c>
      <c r="AE1528" s="3">
        <v>14.459</v>
      </c>
      <c r="AF1528" s="3">
        <v>15.167999999999999</v>
      </c>
      <c r="AG1528" s="3">
        <v>12.717000000000001</v>
      </c>
      <c r="AH1528" s="3">
        <v>10.298</v>
      </c>
      <c r="AI1528" s="3">
        <v>7.0030000000000001</v>
      </c>
      <c r="AJ1528" s="3">
        <v>4.992</v>
      </c>
      <c r="AK1528" s="3">
        <v>3.8809999999999998</v>
      </c>
      <c r="AL1528" s="3">
        <v>4.92</v>
      </c>
      <c r="AM1528" s="3">
        <v>5.82</v>
      </c>
      <c r="AN1528" s="3">
        <v>8.56</v>
      </c>
      <c r="AO1528" s="3">
        <v>11.087999999999999</v>
      </c>
      <c r="AP1528" s="3">
        <v>11.943</v>
      </c>
      <c r="AQ1528" s="3">
        <v>12.73</v>
      </c>
      <c r="AR1528" s="3">
        <v>14.952</v>
      </c>
      <c r="AS1528" s="3">
        <v>17.266999999999999</v>
      </c>
      <c r="AT1528" s="3">
        <v>21.041</v>
      </c>
      <c r="AU1528" s="3">
        <v>23.593</v>
      </c>
      <c r="AV1528" s="3">
        <v>23.798999999999999</v>
      </c>
      <c r="AW1528" s="3">
        <v>24.617000000000001</v>
      </c>
      <c r="AX1528" s="3">
        <v>25.23</v>
      </c>
      <c r="AY1528" s="3">
        <v>25.488</v>
      </c>
      <c r="AZ1528" s="3">
        <v>25.611000000000001</v>
      </c>
      <c r="BA1528">
        <v>25.704000000000001</v>
      </c>
      <c r="BB1528">
        <v>2016</v>
      </c>
    </row>
    <row r="1529" spans="1:54" hidden="1" x14ac:dyDescent="0.2">
      <c r="A1529">
        <v>228</v>
      </c>
      <c r="B1529" t="s">
        <v>528</v>
      </c>
      <c r="C1529" t="s">
        <v>228</v>
      </c>
      <c r="D1529" t="s">
        <v>9</v>
      </c>
      <c r="E1529" t="s">
        <v>227</v>
      </c>
      <c r="F1529" t="s">
        <v>226</v>
      </c>
      <c r="G1529" t="s">
        <v>225</v>
      </c>
      <c r="H1529" t="s">
        <v>222</v>
      </c>
      <c r="I1529" t="s">
        <v>958</v>
      </c>
      <c r="J1529" s="3">
        <v>1119.3150000000001</v>
      </c>
      <c r="K1529" s="3">
        <v>1325.2750000000001</v>
      </c>
      <c r="L1529" s="3">
        <v>1289.8810000000001</v>
      </c>
      <c r="M1529" s="3">
        <v>1621.5170000000001</v>
      </c>
      <c r="N1529" s="3">
        <v>1970.95</v>
      </c>
      <c r="O1529" s="3">
        <v>2760.569</v>
      </c>
      <c r="P1529" s="3">
        <v>3559.2710000000002</v>
      </c>
      <c r="Q1529" s="3">
        <v>4773.9920000000002</v>
      </c>
      <c r="R1529" s="3">
        <v>6284.5770000000002</v>
      </c>
      <c r="S1529" s="3">
        <v>7887.7809999999999</v>
      </c>
      <c r="T1529" s="3">
        <v>10016.477999999999</v>
      </c>
      <c r="U1529" s="3">
        <v>13212.666999999999</v>
      </c>
      <c r="V1529" s="3">
        <v>16665.745999999999</v>
      </c>
      <c r="W1529" s="3">
        <v>19924.681</v>
      </c>
      <c r="X1529" s="3">
        <v>23953.8</v>
      </c>
      <c r="Y1529" s="3">
        <v>29141.591</v>
      </c>
      <c r="Z1529" s="3">
        <v>32167.526000000002</v>
      </c>
      <c r="AA1529" s="3">
        <v>35609.574999999997</v>
      </c>
      <c r="AB1529" s="3">
        <v>37554.120999999999</v>
      </c>
      <c r="AC1529" s="3">
        <v>38219.724999999999</v>
      </c>
      <c r="AD1529" s="3">
        <v>41985.735999999997</v>
      </c>
      <c r="AE1529" s="3">
        <v>45060.144</v>
      </c>
      <c r="AF1529" s="3">
        <v>48038.502</v>
      </c>
      <c r="AG1529" s="3">
        <v>52299.716999999997</v>
      </c>
      <c r="AH1529" s="3">
        <v>60488.555999999997</v>
      </c>
      <c r="AI1529" s="3">
        <v>68828.618000000002</v>
      </c>
      <c r="AJ1529" s="3">
        <v>82080.252999999997</v>
      </c>
      <c r="AK1529" s="3">
        <v>90636.120999999999</v>
      </c>
      <c r="AL1529" s="3">
        <v>93792.281000000003</v>
      </c>
      <c r="AM1529" s="3">
        <v>96548.975000000006</v>
      </c>
      <c r="AN1529" s="3">
        <v>111392.795</v>
      </c>
      <c r="AO1529" s="3">
        <v>121939.59299999999</v>
      </c>
      <c r="AP1529" s="3">
        <v>129933.496</v>
      </c>
      <c r="AQ1529" s="3">
        <v>137888.62700000001</v>
      </c>
      <c r="AR1529" s="3">
        <v>148624.223</v>
      </c>
      <c r="AS1529" s="3">
        <v>159607.82699999999</v>
      </c>
      <c r="AT1529" s="3">
        <v>169240.087</v>
      </c>
      <c r="AU1529" s="3">
        <v>179759.01800000001</v>
      </c>
      <c r="AV1529" s="3">
        <v>193538.22700000001</v>
      </c>
      <c r="AW1529" s="3">
        <v>206336.51800000001</v>
      </c>
      <c r="AX1529" s="3">
        <v>219373.44699999999</v>
      </c>
      <c r="AY1529" s="3">
        <v>232570.81700000001</v>
      </c>
      <c r="AZ1529" s="3">
        <v>246481.26500000001</v>
      </c>
      <c r="BA1529">
        <v>261158.58600000001</v>
      </c>
      <c r="BB1529">
        <v>2016</v>
      </c>
    </row>
    <row r="1530" spans="1:54" hidden="1" x14ac:dyDescent="0.2">
      <c r="A1530">
        <v>228</v>
      </c>
      <c r="B1530" t="s">
        <v>528</v>
      </c>
      <c r="C1530" t="s">
        <v>224</v>
      </c>
      <c r="D1530" t="s">
        <v>9</v>
      </c>
      <c r="E1530" t="s">
        <v>219</v>
      </c>
      <c r="F1530" t="s">
        <v>218</v>
      </c>
      <c r="G1530" t="s">
        <v>223</v>
      </c>
      <c r="H1530" t="s">
        <v>222</v>
      </c>
      <c r="I1530" t="s">
        <v>959</v>
      </c>
      <c r="J1530" s="3">
        <v>-1.9710000000000001</v>
      </c>
      <c r="K1530" s="3">
        <v>-4.7329999999999997</v>
      </c>
      <c r="L1530" s="3">
        <v>-2.3039999999999998</v>
      </c>
      <c r="M1530" s="3">
        <v>-1.117</v>
      </c>
      <c r="N1530" s="3">
        <v>-2.1110000000000002</v>
      </c>
      <c r="O1530" s="3">
        <v>-1.413</v>
      </c>
      <c r="P1530" s="3">
        <v>-1.1910000000000001</v>
      </c>
      <c r="Q1530" s="3">
        <v>-0.73499999999999999</v>
      </c>
      <c r="R1530" s="3">
        <v>-0.23100000000000001</v>
      </c>
      <c r="S1530" s="3">
        <v>-0.69099999999999995</v>
      </c>
      <c r="T1530" s="3">
        <v>-0.48399999999999999</v>
      </c>
      <c r="U1530" s="3">
        <v>-9.9000000000000005E-2</v>
      </c>
      <c r="V1530" s="3">
        <v>-0.95799999999999996</v>
      </c>
      <c r="W1530" s="3">
        <v>-2.5539999999999998</v>
      </c>
      <c r="X1530" s="3">
        <v>-1.585</v>
      </c>
      <c r="Y1530" s="3">
        <v>-1.345</v>
      </c>
      <c r="Z1530" s="3">
        <v>-3.0939999999999999</v>
      </c>
      <c r="AA1530" s="3">
        <v>-3.694</v>
      </c>
      <c r="AB1530" s="3">
        <v>-3.9710000000000001</v>
      </c>
      <c r="AC1530" s="3">
        <v>0.1</v>
      </c>
      <c r="AD1530" s="3">
        <v>-0.89400000000000002</v>
      </c>
      <c r="AE1530" s="3">
        <v>-1.147</v>
      </c>
      <c r="AF1530" s="3">
        <v>-0.58299999999999996</v>
      </c>
      <c r="AG1530" s="3">
        <v>-0.15</v>
      </c>
      <c r="AH1530" s="3">
        <v>3.016</v>
      </c>
      <c r="AI1530" s="3">
        <v>2.1040000000000001</v>
      </c>
      <c r="AJ1530" s="3">
        <v>7.1109999999999998</v>
      </c>
      <c r="AK1530" s="3">
        <v>7.4980000000000002</v>
      </c>
      <c r="AL1530" s="3">
        <v>-6.9649999999999999</v>
      </c>
      <c r="AM1530" s="3">
        <v>3.3140000000000001</v>
      </c>
      <c r="AN1530" s="3">
        <v>3.1549999999999998</v>
      </c>
      <c r="AO1530" s="3">
        <v>-4.1589999999999998</v>
      </c>
      <c r="AP1530" s="3">
        <v>-10.441000000000001</v>
      </c>
      <c r="AQ1530" s="3">
        <v>-11.257</v>
      </c>
      <c r="AR1530" s="3">
        <v>-4.3369999999999997</v>
      </c>
      <c r="AS1530" s="3">
        <v>-5.5650000000000004</v>
      </c>
      <c r="AT1530" s="3">
        <v>-3.4620000000000002</v>
      </c>
      <c r="AU1530" s="3">
        <v>-4.0919999999999996</v>
      </c>
      <c r="AV1530" s="3">
        <v>-4.9989999999999997</v>
      </c>
      <c r="AW1530" s="3">
        <v>-5.4960000000000004</v>
      </c>
      <c r="AX1530" s="3">
        <v>-5.9909999999999997</v>
      </c>
      <c r="AY1530" s="3">
        <v>-6.7640000000000002</v>
      </c>
      <c r="AZ1530" s="3">
        <v>-7.4290000000000003</v>
      </c>
      <c r="BA1530">
        <v>-7.74</v>
      </c>
      <c r="BB1530">
        <v>2017</v>
      </c>
    </row>
    <row r="1531" spans="1:54" hidden="1" x14ac:dyDescent="0.2">
      <c r="A1531">
        <v>228</v>
      </c>
      <c r="B1531" t="s">
        <v>528</v>
      </c>
      <c r="C1531" t="s">
        <v>220</v>
      </c>
      <c r="D1531" t="s">
        <v>9</v>
      </c>
      <c r="E1531" t="s">
        <v>219</v>
      </c>
      <c r="F1531" t="s">
        <v>218</v>
      </c>
      <c r="G1531" t="s">
        <v>217</v>
      </c>
      <c r="I1531" t="s">
        <v>216</v>
      </c>
      <c r="J1531" s="3">
        <v>-6.8369999999999997</v>
      </c>
      <c r="K1531" s="3">
        <v>-13.866</v>
      </c>
      <c r="L1531" s="3">
        <v>-9.0530000000000008</v>
      </c>
      <c r="M1531" s="3">
        <v>-5.4029999999999996</v>
      </c>
      <c r="N1531" s="3">
        <v>-10.5</v>
      </c>
      <c r="O1531" s="3">
        <v>-8.1969999999999992</v>
      </c>
      <c r="P1531" s="3">
        <v>-6.4290000000000003</v>
      </c>
      <c r="Q1531" s="3">
        <v>-3.3620000000000001</v>
      </c>
      <c r="R1531" s="3">
        <v>-0.89800000000000002</v>
      </c>
      <c r="S1531" s="3">
        <v>-2.3279999999999998</v>
      </c>
      <c r="T1531" s="3">
        <v>-1.468</v>
      </c>
      <c r="U1531" s="3">
        <v>-0.26</v>
      </c>
      <c r="V1531" s="3">
        <v>-2.0710000000000002</v>
      </c>
      <c r="W1531" s="3">
        <v>-5.1580000000000004</v>
      </c>
      <c r="X1531" s="3">
        <v>-2.7759999999999998</v>
      </c>
      <c r="Y1531" s="3">
        <v>-1.827</v>
      </c>
      <c r="Z1531" s="3">
        <v>-3.9649999999999999</v>
      </c>
      <c r="AA1531" s="3">
        <v>-4.3499999999999996</v>
      </c>
      <c r="AB1531" s="3">
        <v>-4.8680000000000003</v>
      </c>
      <c r="AC1531" s="3">
        <v>0.13400000000000001</v>
      </c>
      <c r="AD1531" s="3">
        <v>-1.149</v>
      </c>
      <c r="AE1531" s="3">
        <v>-1.6160000000000001</v>
      </c>
      <c r="AF1531" s="3">
        <v>-0.83599999999999997</v>
      </c>
      <c r="AG1531" s="3">
        <v>-0.19800000000000001</v>
      </c>
      <c r="AH1531" s="3">
        <v>3.04</v>
      </c>
      <c r="AI1531" s="3">
        <v>1.7110000000000001</v>
      </c>
      <c r="AJ1531" s="3">
        <v>4.5940000000000003</v>
      </c>
      <c r="AK1531" s="3">
        <v>4.3220000000000001</v>
      </c>
      <c r="AL1531" s="3">
        <v>-3.88</v>
      </c>
      <c r="AM1531" s="3">
        <v>1.921</v>
      </c>
      <c r="AN1531" s="3">
        <v>1.4450000000000001</v>
      </c>
      <c r="AO1531" s="3">
        <v>-1.649</v>
      </c>
      <c r="AP1531" s="3">
        <v>-3.9089999999999998</v>
      </c>
      <c r="AQ1531" s="3">
        <v>-4.0439999999999996</v>
      </c>
      <c r="AR1531" s="3">
        <v>-1.6639999999999999</v>
      </c>
      <c r="AS1531" s="3">
        <v>-2.2810000000000001</v>
      </c>
      <c r="AT1531" s="3">
        <v>-1.385</v>
      </c>
      <c r="AU1531" s="3">
        <v>-1.4770000000000001</v>
      </c>
      <c r="AV1531" s="3">
        <v>-1.784</v>
      </c>
      <c r="AW1531" s="3">
        <v>-1.8580000000000001</v>
      </c>
      <c r="AX1531" s="3">
        <v>-1.9239999999999999</v>
      </c>
      <c r="AY1531" s="3">
        <v>-2.069</v>
      </c>
      <c r="AZ1531" s="3">
        <v>-2.1659999999999999</v>
      </c>
      <c r="BA1531">
        <v>-2.1509999999999998</v>
      </c>
      <c r="BB1531">
        <v>2017</v>
      </c>
    </row>
    <row r="1532" spans="1:54" x14ac:dyDescent="0.2">
      <c r="A1532">
        <v>924</v>
      </c>
      <c r="B1532" t="s">
        <v>527</v>
      </c>
      <c r="C1532" t="s">
        <v>352</v>
      </c>
      <c r="D1532" t="s">
        <v>23</v>
      </c>
      <c r="E1532" t="s">
        <v>349</v>
      </c>
      <c r="F1532" t="s">
        <v>351</v>
      </c>
      <c r="G1532" t="s">
        <v>225</v>
      </c>
      <c r="H1532" t="s">
        <v>222</v>
      </c>
      <c r="I1532" t="s">
        <v>960</v>
      </c>
      <c r="J1532" s="3">
        <v>2691.8270000000002</v>
      </c>
      <c r="K1532" s="3">
        <v>2829.11</v>
      </c>
      <c r="L1532" s="3">
        <v>3083.73</v>
      </c>
      <c r="M1532" s="3">
        <v>3416.7730000000001</v>
      </c>
      <c r="N1532" s="3">
        <v>3936.1219999999998</v>
      </c>
      <c r="O1532" s="3">
        <v>4467.4989999999998</v>
      </c>
      <c r="P1532" s="3">
        <v>4865.1059999999998</v>
      </c>
      <c r="Q1532" s="3">
        <v>5434.3230000000003</v>
      </c>
      <c r="R1532" s="3">
        <v>6048.402</v>
      </c>
      <c r="S1532" s="3">
        <v>6302.4350000000004</v>
      </c>
      <c r="T1532" s="3">
        <v>6548.23</v>
      </c>
      <c r="U1532" s="3">
        <v>7150.6670000000004</v>
      </c>
      <c r="V1532" s="3">
        <v>8173.2120000000004</v>
      </c>
      <c r="W1532" s="3">
        <v>9309.2890000000007</v>
      </c>
      <c r="X1532" s="3">
        <v>10528.806</v>
      </c>
      <c r="Y1532" s="3">
        <v>11686.974</v>
      </c>
      <c r="Z1532" s="3">
        <v>12843.985000000001</v>
      </c>
      <c r="AA1532" s="3">
        <v>14025.630999999999</v>
      </c>
      <c r="AB1532" s="3">
        <v>15119.630999999999</v>
      </c>
      <c r="AC1532" s="3">
        <v>16268.723</v>
      </c>
      <c r="AD1532" s="3">
        <v>17635.294999999998</v>
      </c>
      <c r="AE1532" s="3">
        <v>19099.025000000001</v>
      </c>
      <c r="AF1532" s="3">
        <v>20837.036</v>
      </c>
      <c r="AG1532" s="3">
        <v>22920.74</v>
      </c>
      <c r="AH1532" s="3">
        <v>25235.734</v>
      </c>
      <c r="AI1532" s="3">
        <v>28087.371999999999</v>
      </c>
      <c r="AJ1532" s="3">
        <v>31654.468000000001</v>
      </c>
      <c r="AK1532" s="3">
        <v>36149.402999999998</v>
      </c>
      <c r="AL1532" s="3">
        <v>39619.745999999999</v>
      </c>
      <c r="AM1532" s="3">
        <v>43264.762000000002</v>
      </c>
      <c r="AN1532" s="3">
        <v>47853.468000000001</v>
      </c>
      <c r="AO1532" s="3">
        <v>52399.546999999999</v>
      </c>
      <c r="AP1532" s="3">
        <v>56539.110999999997</v>
      </c>
      <c r="AQ1532" s="3">
        <v>60949.161999999997</v>
      </c>
      <c r="AR1532" s="3">
        <v>65398.451000000001</v>
      </c>
      <c r="AS1532" s="3">
        <v>69910.944000000003</v>
      </c>
      <c r="AT1532" s="3">
        <v>74608.816999999995</v>
      </c>
      <c r="AU1532" s="3">
        <v>79723.903000000006</v>
      </c>
      <c r="AV1532" s="3">
        <v>84952.165999999997</v>
      </c>
      <c r="AW1532" s="3">
        <v>90395.89</v>
      </c>
      <c r="AX1532" s="3">
        <v>96047.043999999994</v>
      </c>
      <c r="AY1532" s="3">
        <v>101809.867</v>
      </c>
      <c r="AZ1532" s="3">
        <v>107613.02899999999</v>
      </c>
      <c r="BA1532">
        <v>113564.03</v>
      </c>
      <c r="BB1532">
        <v>2017</v>
      </c>
    </row>
    <row r="1533" spans="1:54" hidden="1" x14ac:dyDescent="0.2">
      <c r="A1533">
        <v>924</v>
      </c>
      <c r="B1533" t="s">
        <v>527</v>
      </c>
      <c r="C1533" t="s">
        <v>350</v>
      </c>
      <c r="D1533" t="s">
        <v>23</v>
      </c>
      <c r="E1533" t="s">
        <v>349</v>
      </c>
      <c r="F1533" t="s">
        <v>348</v>
      </c>
      <c r="G1533" t="s">
        <v>275</v>
      </c>
      <c r="I1533" t="s">
        <v>347</v>
      </c>
      <c r="J1533" s="3">
        <v>7.91</v>
      </c>
      <c r="K1533" s="3">
        <v>5.0999999999999996</v>
      </c>
      <c r="L1533" s="3">
        <v>9</v>
      </c>
      <c r="M1533" s="3">
        <v>10.8</v>
      </c>
      <c r="N1533" s="3">
        <v>15.2</v>
      </c>
      <c r="O1533" s="3">
        <v>13.5</v>
      </c>
      <c r="P1533" s="3">
        <v>8.9</v>
      </c>
      <c r="Q1533" s="3">
        <v>11.7</v>
      </c>
      <c r="R1533" s="3">
        <v>11.3</v>
      </c>
      <c r="S1533" s="3">
        <v>4.2</v>
      </c>
      <c r="T1533" s="3">
        <v>3.9</v>
      </c>
      <c r="U1533" s="3">
        <v>9.1999999999999993</v>
      </c>
      <c r="V1533" s="3">
        <v>14.3</v>
      </c>
      <c r="W1533" s="3">
        <v>13.9</v>
      </c>
      <c r="X1533" s="3">
        <v>13.1</v>
      </c>
      <c r="Y1533" s="3">
        <v>11</v>
      </c>
      <c r="Z1533" s="3">
        <v>9.9</v>
      </c>
      <c r="AA1533" s="3">
        <v>9.1999999999999993</v>
      </c>
      <c r="AB1533" s="3">
        <v>7.8</v>
      </c>
      <c r="AC1533" s="3">
        <v>7.6</v>
      </c>
      <c r="AD1533" s="3">
        <v>8.4</v>
      </c>
      <c r="AE1533" s="3">
        <v>8.3000000000000007</v>
      </c>
      <c r="AF1533" s="3">
        <v>9.1</v>
      </c>
      <c r="AG1533" s="3">
        <v>10</v>
      </c>
      <c r="AH1533" s="3">
        <v>10.1</v>
      </c>
      <c r="AI1533" s="3">
        <v>11.3</v>
      </c>
      <c r="AJ1533" s="3">
        <v>12.7</v>
      </c>
      <c r="AK1533" s="3">
        <v>14.2</v>
      </c>
      <c r="AL1533" s="3">
        <v>9.6</v>
      </c>
      <c r="AM1533" s="3">
        <v>9.1999999999999993</v>
      </c>
      <c r="AN1533" s="3">
        <v>10.606</v>
      </c>
      <c r="AO1533" s="3">
        <v>9.5</v>
      </c>
      <c r="AP1533" s="3">
        <v>7.9</v>
      </c>
      <c r="AQ1533" s="3">
        <v>7.8</v>
      </c>
      <c r="AR1533" s="3">
        <v>7.3</v>
      </c>
      <c r="AS1533" s="3">
        <v>6.9</v>
      </c>
      <c r="AT1533" s="3">
        <v>6.72</v>
      </c>
      <c r="AU1533" s="3">
        <v>6.8559999999999999</v>
      </c>
      <c r="AV1533" s="3">
        <v>6.5579999999999998</v>
      </c>
      <c r="AW1533" s="3">
        <v>6.4080000000000004</v>
      </c>
      <c r="AX1533" s="3">
        <v>6.2519999999999998</v>
      </c>
      <c r="AY1533" s="3">
        <v>6</v>
      </c>
      <c r="AZ1533" s="3">
        <v>5.7</v>
      </c>
      <c r="BA1533">
        <v>5.53</v>
      </c>
      <c r="BB1533">
        <v>2017</v>
      </c>
    </row>
    <row r="1534" spans="1:54" hidden="1" x14ac:dyDescent="0.2">
      <c r="A1534">
        <v>924</v>
      </c>
      <c r="B1534" t="s">
        <v>527</v>
      </c>
      <c r="C1534" t="s">
        <v>346</v>
      </c>
      <c r="D1534" t="s">
        <v>23</v>
      </c>
      <c r="E1534" t="s">
        <v>342</v>
      </c>
      <c r="F1534" t="s">
        <v>345</v>
      </c>
      <c r="G1534" t="s">
        <v>225</v>
      </c>
      <c r="H1534" t="s">
        <v>222</v>
      </c>
      <c r="I1534" t="s">
        <v>960</v>
      </c>
      <c r="J1534" s="3">
        <v>457.529</v>
      </c>
      <c r="K1534" s="3">
        <v>495.726</v>
      </c>
      <c r="L1534" s="3">
        <v>542.62800000000004</v>
      </c>
      <c r="M1534" s="3">
        <v>607.86900000000003</v>
      </c>
      <c r="N1534" s="3">
        <v>734.58900000000006</v>
      </c>
      <c r="O1534" s="3">
        <v>918.04700000000003</v>
      </c>
      <c r="P1534" s="3">
        <v>1047.3679999999999</v>
      </c>
      <c r="Q1534" s="3">
        <v>1229.422</v>
      </c>
      <c r="R1534" s="3">
        <v>1533.2170000000001</v>
      </c>
      <c r="S1534" s="3">
        <v>1735.962</v>
      </c>
      <c r="T1534" s="3">
        <v>1906.6969999999999</v>
      </c>
      <c r="U1534" s="3">
        <v>2212.4209999999998</v>
      </c>
      <c r="V1534" s="3">
        <v>2733.424</v>
      </c>
      <c r="W1534" s="3">
        <v>3590.01</v>
      </c>
      <c r="X1534" s="3">
        <v>4882.2650000000003</v>
      </c>
      <c r="Y1534" s="3">
        <v>6153.9049999999997</v>
      </c>
      <c r="Z1534" s="3">
        <v>7210.2479999999996</v>
      </c>
      <c r="AA1534" s="3">
        <v>8002.4780000000001</v>
      </c>
      <c r="AB1534" s="3">
        <v>8548.6309999999994</v>
      </c>
      <c r="AC1534" s="3">
        <v>9082.384</v>
      </c>
      <c r="AD1534" s="3">
        <v>10057.683000000001</v>
      </c>
      <c r="AE1534" s="3">
        <v>11125.02</v>
      </c>
      <c r="AF1534" s="3">
        <v>12229.215</v>
      </c>
      <c r="AG1534" s="3">
        <v>13831.468999999999</v>
      </c>
      <c r="AH1534" s="3">
        <v>16274.212</v>
      </c>
      <c r="AI1534" s="3">
        <v>18919.039000000001</v>
      </c>
      <c r="AJ1534" s="3">
        <v>22120.65</v>
      </c>
      <c r="AK1534" s="3">
        <v>27169.932000000001</v>
      </c>
      <c r="AL1534" s="3">
        <v>31993.584999999999</v>
      </c>
      <c r="AM1534" s="3">
        <v>34988.334000000003</v>
      </c>
      <c r="AN1534" s="3">
        <v>41070.826000000001</v>
      </c>
      <c r="AO1534" s="3">
        <v>48603.777999999998</v>
      </c>
      <c r="AP1534" s="3">
        <v>54098.889000000003</v>
      </c>
      <c r="AQ1534" s="3">
        <v>59696.286</v>
      </c>
      <c r="AR1534" s="3">
        <v>64718.167999999998</v>
      </c>
      <c r="AS1534" s="3">
        <v>69910.944000000003</v>
      </c>
      <c r="AT1534" s="3">
        <v>74563.240000000005</v>
      </c>
      <c r="AU1534" s="3">
        <v>81203.805999999997</v>
      </c>
      <c r="AV1534" s="3">
        <v>88572.43</v>
      </c>
      <c r="AW1534" s="3">
        <v>96537.48</v>
      </c>
      <c r="AX1534" s="3">
        <v>104942.497</v>
      </c>
      <c r="AY1534" s="3">
        <v>113620.522</v>
      </c>
      <c r="AZ1534" s="3">
        <v>122641.74400000001</v>
      </c>
      <c r="BA1534">
        <v>132340.34400000001</v>
      </c>
      <c r="BB1534">
        <v>2017</v>
      </c>
    </row>
    <row r="1535" spans="1:54" hidden="1" x14ac:dyDescent="0.2">
      <c r="A1535">
        <v>924</v>
      </c>
      <c r="B1535" t="s">
        <v>527</v>
      </c>
      <c r="C1535" t="s">
        <v>344</v>
      </c>
      <c r="D1535" t="s">
        <v>23</v>
      </c>
      <c r="E1535" t="s">
        <v>342</v>
      </c>
      <c r="F1535" t="s">
        <v>343</v>
      </c>
      <c r="G1535" t="s">
        <v>223</v>
      </c>
      <c r="H1535" t="s">
        <v>222</v>
      </c>
      <c r="I1535" t="s">
        <v>310</v>
      </c>
      <c r="J1535" s="3">
        <v>305.34800000000001</v>
      </c>
      <c r="K1535" s="3">
        <v>290.827</v>
      </c>
      <c r="L1535" s="3">
        <v>286.71899999999999</v>
      </c>
      <c r="M1535" s="3">
        <v>307.67700000000002</v>
      </c>
      <c r="N1535" s="3">
        <v>316.62799999999999</v>
      </c>
      <c r="O1535" s="3">
        <v>312.61599999999999</v>
      </c>
      <c r="P1535" s="3">
        <v>303.33999999999997</v>
      </c>
      <c r="Q1535" s="3">
        <v>330.303</v>
      </c>
      <c r="R1535" s="3">
        <v>411.923</v>
      </c>
      <c r="S1535" s="3">
        <v>461.06599999999997</v>
      </c>
      <c r="T1535" s="3">
        <v>398.62299999999999</v>
      </c>
      <c r="U1535" s="3">
        <v>415.60399999999998</v>
      </c>
      <c r="V1535" s="3">
        <v>495.67099999999999</v>
      </c>
      <c r="W1535" s="3">
        <v>623.05399999999997</v>
      </c>
      <c r="X1535" s="3">
        <v>566.471</v>
      </c>
      <c r="Y1535" s="3">
        <v>736.87</v>
      </c>
      <c r="Z1535" s="3">
        <v>867.22400000000005</v>
      </c>
      <c r="AA1535" s="3">
        <v>965.33799999999997</v>
      </c>
      <c r="AB1535" s="3">
        <v>1032.5730000000001</v>
      </c>
      <c r="AC1535" s="3">
        <v>1097.1379999999999</v>
      </c>
      <c r="AD1535" s="3">
        <v>1214.915</v>
      </c>
      <c r="AE1535" s="3">
        <v>1344.077</v>
      </c>
      <c r="AF1535" s="3">
        <v>1477.501</v>
      </c>
      <c r="AG1535" s="3">
        <v>1671.0650000000001</v>
      </c>
      <c r="AH1535" s="3">
        <v>1966.2439999999999</v>
      </c>
      <c r="AI1535" s="3">
        <v>2308.8000000000002</v>
      </c>
      <c r="AJ1535" s="3">
        <v>2774.2930000000001</v>
      </c>
      <c r="AK1535" s="3">
        <v>3571.451</v>
      </c>
      <c r="AL1535" s="3">
        <v>4604.2849999999999</v>
      </c>
      <c r="AM1535" s="3">
        <v>5121.6809999999996</v>
      </c>
      <c r="AN1535" s="3">
        <v>6066.3509999999997</v>
      </c>
      <c r="AO1535" s="3">
        <v>7522.1030000000001</v>
      </c>
      <c r="AP1535" s="3">
        <v>8570.348</v>
      </c>
      <c r="AQ1535" s="3">
        <v>9635.0249999999996</v>
      </c>
      <c r="AR1535" s="3">
        <v>10534.526</v>
      </c>
      <c r="AS1535" s="3">
        <v>11226.186</v>
      </c>
      <c r="AT1535" s="3">
        <v>11221.835999999999</v>
      </c>
      <c r="AU1535" s="3">
        <v>12014.61</v>
      </c>
      <c r="AV1535" s="3">
        <v>14092.513999999999</v>
      </c>
      <c r="AW1535" s="3">
        <v>15543.705</v>
      </c>
      <c r="AX1535" s="3">
        <v>16952.008000000002</v>
      </c>
      <c r="AY1535" s="3">
        <v>18401.839</v>
      </c>
      <c r="AZ1535" s="3">
        <v>19925.399000000001</v>
      </c>
      <c r="BA1535">
        <v>21573.912</v>
      </c>
      <c r="BB1535">
        <v>2017</v>
      </c>
    </row>
    <row r="1536" spans="1:54" hidden="1" x14ac:dyDescent="0.2">
      <c r="A1536">
        <v>924</v>
      </c>
      <c r="B1536" t="s">
        <v>527</v>
      </c>
      <c r="C1536" t="s">
        <v>213</v>
      </c>
      <c r="D1536" t="s">
        <v>23</v>
      </c>
      <c r="E1536" t="s">
        <v>342</v>
      </c>
      <c r="F1536" t="s">
        <v>341</v>
      </c>
      <c r="G1536" t="s">
        <v>323</v>
      </c>
      <c r="H1536" t="s">
        <v>222</v>
      </c>
      <c r="I1536" t="s">
        <v>310</v>
      </c>
      <c r="J1536" s="3">
        <v>305.94499999999999</v>
      </c>
      <c r="K1536" s="3">
        <v>351.572</v>
      </c>
      <c r="L1536" s="3">
        <v>406.99</v>
      </c>
      <c r="M1536" s="3">
        <v>468.745</v>
      </c>
      <c r="N1536" s="3">
        <v>559.15899999999999</v>
      </c>
      <c r="O1536" s="3">
        <v>654.95399999999995</v>
      </c>
      <c r="P1536" s="3">
        <v>727.625</v>
      </c>
      <c r="Q1536" s="3">
        <v>833.50099999999998</v>
      </c>
      <c r="R1536" s="3">
        <v>960.16099999999994</v>
      </c>
      <c r="S1536" s="3">
        <v>1039.3920000000001</v>
      </c>
      <c r="T1536" s="3">
        <v>1119.8720000000001</v>
      </c>
      <c r="U1536" s="3">
        <v>1263.604</v>
      </c>
      <c r="V1536" s="3">
        <v>1477.2260000000001</v>
      </c>
      <c r="W1536" s="3">
        <v>1722.587</v>
      </c>
      <c r="X1536" s="3">
        <v>1989.713</v>
      </c>
      <c r="Y1536" s="3">
        <v>2254.6419999999998</v>
      </c>
      <c r="Z1536" s="3">
        <v>2523.0749999999998</v>
      </c>
      <c r="AA1536" s="3">
        <v>2802.3710000000001</v>
      </c>
      <c r="AB1536" s="3">
        <v>3053.7359999999999</v>
      </c>
      <c r="AC1536" s="3">
        <v>3336.107</v>
      </c>
      <c r="AD1536" s="3">
        <v>3698.6219999999998</v>
      </c>
      <c r="AE1536" s="3">
        <v>4096.8969999999999</v>
      </c>
      <c r="AF1536" s="3">
        <v>4538.3329999999996</v>
      </c>
      <c r="AG1536" s="3">
        <v>5091.7079999999996</v>
      </c>
      <c r="AH1536" s="3">
        <v>5760.1289999999999</v>
      </c>
      <c r="AI1536" s="3">
        <v>6617.2860000000001</v>
      </c>
      <c r="AJ1536" s="3">
        <v>7686.835</v>
      </c>
      <c r="AK1536" s="3">
        <v>9011.9529999999995</v>
      </c>
      <c r="AL1536" s="3">
        <v>10070.853999999999</v>
      </c>
      <c r="AM1536" s="3">
        <v>11080.887000000001</v>
      </c>
      <c r="AN1536" s="3">
        <v>12405.880999999999</v>
      </c>
      <c r="AO1536" s="3">
        <v>13864.862999999999</v>
      </c>
      <c r="AP1536" s="3">
        <v>15235.77</v>
      </c>
      <c r="AQ1536" s="3">
        <v>16689.398000000001</v>
      </c>
      <c r="AR1536" s="3">
        <v>18229.126</v>
      </c>
      <c r="AS1536" s="3">
        <v>19698.234</v>
      </c>
      <c r="AT1536" s="3">
        <v>21290.131000000001</v>
      </c>
      <c r="AU1536" s="3">
        <v>23159.107</v>
      </c>
      <c r="AV1536" s="3">
        <v>25238.562999999998</v>
      </c>
      <c r="AW1536" s="3">
        <v>27438.284</v>
      </c>
      <c r="AX1536" s="3">
        <v>29726.432000000001</v>
      </c>
      <c r="AY1536" s="3">
        <v>32110.528999999999</v>
      </c>
      <c r="AZ1536" s="3">
        <v>34523.624000000003</v>
      </c>
      <c r="BA1536">
        <v>37066.654000000002</v>
      </c>
      <c r="BB1536">
        <v>2017</v>
      </c>
    </row>
    <row r="1537" spans="1:54" hidden="1" x14ac:dyDescent="0.2">
      <c r="A1537">
        <v>924</v>
      </c>
      <c r="B1537" t="s">
        <v>527</v>
      </c>
      <c r="C1537" t="s">
        <v>340</v>
      </c>
      <c r="D1537" t="s">
        <v>23</v>
      </c>
      <c r="E1537" t="s">
        <v>339</v>
      </c>
      <c r="F1537" t="s">
        <v>338</v>
      </c>
      <c r="G1537" t="s">
        <v>295</v>
      </c>
      <c r="I1537" t="s">
        <v>337</v>
      </c>
      <c r="J1537" s="3">
        <v>16.997</v>
      </c>
      <c r="K1537" s="3">
        <v>17.521999999999998</v>
      </c>
      <c r="L1537" s="3">
        <v>17.596</v>
      </c>
      <c r="M1537" s="3">
        <v>17.791</v>
      </c>
      <c r="N1537" s="3">
        <v>18.663</v>
      </c>
      <c r="O1537" s="3">
        <v>20.548999999999999</v>
      </c>
      <c r="P1537" s="3">
        <v>21.527999999999999</v>
      </c>
      <c r="Q1537" s="3">
        <v>22.623000000000001</v>
      </c>
      <c r="R1537" s="3">
        <v>25.349</v>
      </c>
      <c r="S1537" s="3">
        <v>27.544</v>
      </c>
      <c r="T1537" s="3">
        <v>29.117999999999999</v>
      </c>
      <c r="U1537" s="3">
        <v>30.94</v>
      </c>
      <c r="V1537" s="3">
        <v>33.444000000000003</v>
      </c>
      <c r="W1537" s="3">
        <v>38.564</v>
      </c>
      <c r="X1537" s="3">
        <v>46.371000000000002</v>
      </c>
      <c r="Y1537" s="3">
        <v>52.655999999999999</v>
      </c>
      <c r="Z1537" s="3">
        <v>56.137</v>
      </c>
      <c r="AA1537" s="3">
        <v>57.055999999999997</v>
      </c>
      <c r="AB1537" s="3">
        <v>56.54</v>
      </c>
      <c r="AC1537" s="3">
        <v>55.826999999999998</v>
      </c>
      <c r="AD1537" s="3">
        <v>57.031999999999996</v>
      </c>
      <c r="AE1537" s="3">
        <v>58.249000000000002</v>
      </c>
      <c r="AF1537" s="3">
        <v>58.69</v>
      </c>
      <c r="AG1537" s="3">
        <v>60.344999999999999</v>
      </c>
      <c r="AH1537" s="3">
        <v>64.489000000000004</v>
      </c>
      <c r="AI1537" s="3">
        <v>67.358000000000004</v>
      </c>
      <c r="AJ1537" s="3">
        <v>69.882000000000005</v>
      </c>
      <c r="AK1537" s="3">
        <v>75.16</v>
      </c>
      <c r="AL1537" s="3">
        <v>80.751999999999995</v>
      </c>
      <c r="AM1537" s="3">
        <v>80.87</v>
      </c>
      <c r="AN1537" s="3">
        <v>85.825999999999993</v>
      </c>
      <c r="AO1537" s="3">
        <v>92.756</v>
      </c>
      <c r="AP1537" s="3">
        <v>95.683999999999997</v>
      </c>
      <c r="AQ1537" s="3">
        <v>97.944000000000003</v>
      </c>
      <c r="AR1537" s="3">
        <v>98.96</v>
      </c>
      <c r="AS1537" s="3">
        <v>100</v>
      </c>
      <c r="AT1537" s="3">
        <v>99.938999999999993</v>
      </c>
      <c r="AU1537" s="3">
        <v>101.85599999999999</v>
      </c>
      <c r="AV1537" s="3">
        <v>104.262</v>
      </c>
      <c r="AW1537" s="3">
        <v>106.794</v>
      </c>
      <c r="AX1537" s="3">
        <v>109.262</v>
      </c>
      <c r="AY1537" s="3">
        <v>111.601</v>
      </c>
      <c r="AZ1537" s="3">
        <v>113.96599999999999</v>
      </c>
      <c r="BA1537">
        <v>116.53400000000001</v>
      </c>
      <c r="BB1537">
        <v>2017</v>
      </c>
    </row>
    <row r="1538" spans="1:54" hidden="1" x14ac:dyDescent="0.2">
      <c r="A1538">
        <v>924</v>
      </c>
      <c r="B1538" t="s">
        <v>527</v>
      </c>
      <c r="C1538" t="s">
        <v>336</v>
      </c>
      <c r="D1538" t="s">
        <v>23</v>
      </c>
      <c r="E1538" t="s">
        <v>333</v>
      </c>
      <c r="F1538" t="s">
        <v>335</v>
      </c>
      <c r="G1538" t="s">
        <v>225</v>
      </c>
      <c r="H1538" t="s">
        <v>322</v>
      </c>
      <c r="I1538" t="s">
        <v>330</v>
      </c>
      <c r="J1538" s="3">
        <v>2727.143</v>
      </c>
      <c r="K1538" s="3">
        <v>2827.0740000000001</v>
      </c>
      <c r="L1538" s="3">
        <v>3033.5549999999998</v>
      </c>
      <c r="M1538" s="3">
        <v>3316.9969999999998</v>
      </c>
      <c r="N1538" s="3">
        <v>3771.7849999999999</v>
      </c>
      <c r="O1538" s="3">
        <v>4220.5540000000001</v>
      </c>
      <c r="P1538" s="3">
        <v>4525.3850000000002</v>
      </c>
      <c r="Q1538" s="3">
        <v>4971.9340000000002</v>
      </c>
      <c r="R1538" s="3">
        <v>5447.7349999999997</v>
      </c>
      <c r="S1538" s="3">
        <v>5592.0240000000003</v>
      </c>
      <c r="T1538" s="3">
        <v>5727.3310000000001</v>
      </c>
      <c r="U1538" s="3">
        <v>6173.7879999999996</v>
      </c>
      <c r="V1538" s="3">
        <v>6975.4570000000003</v>
      </c>
      <c r="W1538" s="3">
        <v>7854.8130000000001</v>
      </c>
      <c r="X1538" s="3">
        <v>8784.9860000000008</v>
      </c>
      <c r="Y1538" s="3">
        <v>9649.0069999999996</v>
      </c>
      <c r="Z1538" s="3">
        <v>10494.395</v>
      </c>
      <c r="AA1538" s="3">
        <v>11345.212</v>
      </c>
      <c r="AB1538" s="3">
        <v>12118.876</v>
      </c>
      <c r="AC1538" s="3">
        <v>12933.651</v>
      </c>
      <c r="AD1538" s="3">
        <v>13914.216</v>
      </c>
      <c r="AE1538" s="3">
        <v>14964.721</v>
      </c>
      <c r="AF1538" s="3">
        <v>16221.525</v>
      </c>
      <c r="AG1538" s="3">
        <v>17736.804</v>
      </c>
      <c r="AH1538" s="3">
        <v>19413.895</v>
      </c>
      <c r="AI1538" s="3">
        <v>21480.752</v>
      </c>
      <c r="AJ1538" s="3">
        <v>24081.362000000001</v>
      </c>
      <c r="AK1538" s="3">
        <v>27359.173999999999</v>
      </c>
      <c r="AL1538" s="3">
        <v>29833.696</v>
      </c>
      <c r="AM1538" s="3">
        <v>32420.204000000002</v>
      </c>
      <c r="AN1538" s="3">
        <v>35687.307999999997</v>
      </c>
      <c r="AO1538" s="3">
        <v>38890.821000000004</v>
      </c>
      <c r="AP1538" s="3">
        <v>41755.864999999998</v>
      </c>
      <c r="AQ1538" s="3">
        <v>44791.847000000002</v>
      </c>
      <c r="AR1538" s="3">
        <v>47812.175999999999</v>
      </c>
      <c r="AS1538" s="3">
        <v>50858.377999999997</v>
      </c>
      <c r="AT1538" s="3">
        <v>53958.398999999998</v>
      </c>
      <c r="AU1538" s="3">
        <v>57352.025000000001</v>
      </c>
      <c r="AV1538" s="3">
        <v>60811.205999999998</v>
      </c>
      <c r="AW1538" s="3">
        <v>64412.470999999998</v>
      </c>
      <c r="AX1538" s="3">
        <v>68152.868000000002</v>
      </c>
      <c r="AY1538" s="3">
        <v>71968.322</v>
      </c>
      <c r="AZ1538" s="3">
        <v>75812.641000000003</v>
      </c>
      <c r="BA1538">
        <v>79921.725999999995</v>
      </c>
      <c r="BB1538">
        <v>2017</v>
      </c>
    </row>
    <row r="1539" spans="1:54" hidden="1" x14ac:dyDescent="0.2">
      <c r="A1539">
        <v>924</v>
      </c>
      <c r="B1539" t="s">
        <v>527</v>
      </c>
      <c r="C1539" t="s">
        <v>334</v>
      </c>
      <c r="D1539" t="s">
        <v>23</v>
      </c>
      <c r="E1539" t="s">
        <v>333</v>
      </c>
      <c r="F1539" t="s">
        <v>332</v>
      </c>
      <c r="G1539" t="s">
        <v>331</v>
      </c>
      <c r="H1539" t="s">
        <v>322</v>
      </c>
      <c r="I1539" t="s">
        <v>330</v>
      </c>
      <c r="J1539" s="3">
        <v>721.59900000000005</v>
      </c>
      <c r="K1539" s="3">
        <v>748.04100000000005</v>
      </c>
      <c r="L1539" s="3">
        <v>802.67499999999995</v>
      </c>
      <c r="M1539" s="3">
        <v>877.67399999999998</v>
      </c>
      <c r="N1539" s="3">
        <v>998.01</v>
      </c>
      <c r="O1539" s="3">
        <v>1116.7539999999999</v>
      </c>
      <c r="P1539" s="3">
        <v>1197.412</v>
      </c>
      <c r="Q1539" s="3">
        <v>1315.568</v>
      </c>
      <c r="R1539" s="3">
        <v>1441.4649999999999</v>
      </c>
      <c r="S1539" s="3">
        <v>1479.644</v>
      </c>
      <c r="T1539" s="3">
        <v>1515.4459999999999</v>
      </c>
      <c r="U1539" s="3">
        <v>1633.578</v>
      </c>
      <c r="V1539" s="3">
        <v>1845.6980000000001</v>
      </c>
      <c r="W1539" s="3">
        <v>2078.375</v>
      </c>
      <c r="X1539" s="3">
        <v>2324.498</v>
      </c>
      <c r="Y1539" s="3">
        <v>2553.1170000000002</v>
      </c>
      <c r="Z1539" s="3">
        <v>2776.8049999999998</v>
      </c>
      <c r="AA1539" s="3">
        <v>3001.931</v>
      </c>
      <c r="AB1539" s="3">
        <v>3206.6410000000001</v>
      </c>
      <c r="AC1539" s="3">
        <v>3422.23</v>
      </c>
      <c r="AD1539" s="3">
        <v>3681.6869999999999</v>
      </c>
      <c r="AE1539" s="3">
        <v>3959.6489999999999</v>
      </c>
      <c r="AF1539" s="3">
        <v>4292.1980000000003</v>
      </c>
      <c r="AG1539" s="3">
        <v>4693.1390000000001</v>
      </c>
      <c r="AH1539" s="3">
        <v>5136.8959999999997</v>
      </c>
      <c r="AI1539" s="3">
        <v>5683.7839999999997</v>
      </c>
      <c r="AJ1539" s="3">
        <v>6371.902</v>
      </c>
      <c r="AK1539" s="3">
        <v>7239.2079999999996</v>
      </c>
      <c r="AL1539" s="3">
        <v>7893.9639999999999</v>
      </c>
      <c r="AM1539" s="3">
        <v>8578.3510000000006</v>
      </c>
      <c r="AN1539" s="3">
        <v>9442.8230000000003</v>
      </c>
      <c r="AO1539" s="3">
        <v>10290.468999999999</v>
      </c>
      <c r="AP1539" s="3">
        <v>11048.557000000001</v>
      </c>
      <c r="AQ1539" s="3">
        <v>11851.874</v>
      </c>
      <c r="AR1539" s="3">
        <v>12651.05</v>
      </c>
      <c r="AS1539" s="3">
        <v>13457.072</v>
      </c>
      <c r="AT1539" s="3">
        <v>14277.334000000001</v>
      </c>
      <c r="AU1539" s="3">
        <v>15175.284</v>
      </c>
      <c r="AV1539" s="3">
        <v>16090.579</v>
      </c>
      <c r="AW1539" s="3">
        <v>17043.47</v>
      </c>
      <c r="AX1539" s="3">
        <v>18033.174999999999</v>
      </c>
      <c r="AY1539" s="3">
        <v>19042.740000000002</v>
      </c>
      <c r="AZ1539" s="3">
        <v>20059.942999999999</v>
      </c>
      <c r="BA1539">
        <v>21147.202000000001</v>
      </c>
      <c r="BB1539">
        <v>2017</v>
      </c>
    </row>
    <row r="1540" spans="1:54" hidden="1" x14ac:dyDescent="0.2">
      <c r="A1540">
        <v>924</v>
      </c>
      <c r="B1540" t="s">
        <v>527</v>
      </c>
      <c r="C1540" t="s">
        <v>329</v>
      </c>
      <c r="D1540" t="s">
        <v>23</v>
      </c>
      <c r="E1540" t="s">
        <v>325</v>
      </c>
      <c r="F1540" t="s">
        <v>328</v>
      </c>
      <c r="G1540" t="s">
        <v>225</v>
      </c>
      <c r="H1540" t="s">
        <v>322</v>
      </c>
      <c r="I1540" t="s">
        <v>321</v>
      </c>
      <c r="J1540" s="3">
        <v>463.53100000000001</v>
      </c>
      <c r="K1540" s="3">
        <v>495.36900000000003</v>
      </c>
      <c r="L1540" s="3">
        <v>533.79899999999998</v>
      </c>
      <c r="M1540" s="3">
        <v>590.11800000000005</v>
      </c>
      <c r="N1540" s="3">
        <v>703.91899999999998</v>
      </c>
      <c r="O1540" s="3">
        <v>867.30100000000004</v>
      </c>
      <c r="P1540" s="3">
        <v>974.23299999999995</v>
      </c>
      <c r="Q1540" s="3">
        <v>1124.8140000000001</v>
      </c>
      <c r="R1540" s="3">
        <v>1380.954</v>
      </c>
      <c r="S1540" s="3">
        <v>1540.2840000000001</v>
      </c>
      <c r="T1540" s="3">
        <v>1667.67</v>
      </c>
      <c r="U1540" s="3">
        <v>1910.174</v>
      </c>
      <c r="V1540" s="3">
        <v>2332.85</v>
      </c>
      <c r="W1540" s="3">
        <v>3029.11</v>
      </c>
      <c r="X1540" s="3">
        <v>4073.6460000000002</v>
      </c>
      <c r="Y1540" s="3">
        <v>5080.7910000000002</v>
      </c>
      <c r="Z1540" s="3">
        <v>5891.2550000000001</v>
      </c>
      <c r="AA1540" s="3">
        <v>6473.1350000000002</v>
      </c>
      <c r="AB1540" s="3">
        <v>6852.0060000000003</v>
      </c>
      <c r="AC1540" s="3">
        <v>7220.5050000000001</v>
      </c>
      <c r="AD1540" s="3">
        <v>7935.4939999999997</v>
      </c>
      <c r="AE1540" s="3">
        <v>8716.8230000000003</v>
      </c>
      <c r="AF1540" s="3">
        <v>9520.3809999999994</v>
      </c>
      <c r="AG1540" s="3">
        <v>10703.234</v>
      </c>
      <c r="AH1540" s="3">
        <v>12519.78</v>
      </c>
      <c r="AI1540" s="3">
        <v>14468.964</v>
      </c>
      <c r="AJ1540" s="3">
        <v>16828.441999999999</v>
      </c>
      <c r="AK1540" s="3">
        <v>20563.186000000002</v>
      </c>
      <c r="AL1540" s="3">
        <v>24091.191999999999</v>
      </c>
      <c r="AM1540" s="3">
        <v>26218.309000000001</v>
      </c>
      <c r="AN1540" s="3">
        <v>30629.07</v>
      </c>
      <c r="AO1540" s="3">
        <v>36073.61</v>
      </c>
      <c r="AP1540" s="3">
        <v>39953.686000000002</v>
      </c>
      <c r="AQ1540" s="3">
        <v>43871.101999999999</v>
      </c>
      <c r="AR1540" s="3">
        <v>47314.828000000001</v>
      </c>
      <c r="AS1540" s="3">
        <v>50858.377999999997</v>
      </c>
      <c r="AT1540" s="3">
        <v>53925.436999999998</v>
      </c>
      <c r="AU1540" s="3">
        <v>58416.642</v>
      </c>
      <c r="AV1540" s="3">
        <v>63402.696000000004</v>
      </c>
      <c r="AW1540" s="3">
        <v>68788.72</v>
      </c>
      <c r="AX1540" s="3">
        <v>74464.884999999995</v>
      </c>
      <c r="AY1540" s="3">
        <v>80317.149999999994</v>
      </c>
      <c r="AZ1540" s="3">
        <v>86400.267000000007</v>
      </c>
      <c r="BA1540">
        <v>93135.728000000003</v>
      </c>
      <c r="BB1540">
        <v>2017</v>
      </c>
    </row>
    <row r="1541" spans="1:54" hidden="1" x14ac:dyDescent="0.2">
      <c r="A1541">
        <v>924</v>
      </c>
      <c r="B1541" t="s">
        <v>527</v>
      </c>
      <c r="C1541" t="s">
        <v>327</v>
      </c>
      <c r="D1541" t="s">
        <v>23</v>
      </c>
      <c r="E1541" t="s">
        <v>325</v>
      </c>
      <c r="F1541" t="s">
        <v>326</v>
      </c>
      <c r="G1541" t="s">
        <v>223</v>
      </c>
      <c r="H1541" t="s">
        <v>322</v>
      </c>
      <c r="I1541" t="s">
        <v>321</v>
      </c>
      <c r="J1541" s="3">
        <v>309.35399999999998</v>
      </c>
      <c r="K1541" s="3">
        <v>290.61700000000002</v>
      </c>
      <c r="L1541" s="3">
        <v>282.05399999999997</v>
      </c>
      <c r="M1541" s="3">
        <v>298.69200000000001</v>
      </c>
      <c r="N1541" s="3">
        <v>303.40800000000002</v>
      </c>
      <c r="O1541" s="3">
        <v>295.33600000000001</v>
      </c>
      <c r="P1541" s="3">
        <v>282.15800000000002</v>
      </c>
      <c r="Q1541" s="3">
        <v>302.19900000000001</v>
      </c>
      <c r="R1541" s="3">
        <v>371.01499999999999</v>
      </c>
      <c r="S1541" s="3">
        <v>409.09399999999999</v>
      </c>
      <c r="T1541" s="3">
        <v>348.65100000000001</v>
      </c>
      <c r="U1541" s="3">
        <v>358.82600000000002</v>
      </c>
      <c r="V1541" s="3">
        <v>423.03199999999998</v>
      </c>
      <c r="W1541" s="3">
        <v>525.70799999999997</v>
      </c>
      <c r="X1541" s="3">
        <v>472.65</v>
      </c>
      <c r="Y1541" s="3">
        <v>608.375</v>
      </c>
      <c r="Z1541" s="3">
        <v>708.58</v>
      </c>
      <c r="AA1541" s="3">
        <v>780.85400000000004</v>
      </c>
      <c r="AB1541" s="3">
        <v>827.64099999999996</v>
      </c>
      <c r="AC1541" s="3">
        <v>872.226</v>
      </c>
      <c r="AD1541" s="3">
        <v>958.56600000000003</v>
      </c>
      <c r="AE1541" s="3">
        <v>1053.1289999999999</v>
      </c>
      <c r="AF1541" s="3">
        <v>1150.2270000000001</v>
      </c>
      <c r="AG1541" s="3">
        <v>1293.124</v>
      </c>
      <c r="AH1541" s="3">
        <v>1512.635</v>
      </c>
      <c r="AI1541" s="3">
        <v>1765.732</v>
      </c>
      <c r="AJ1541" s="3">
        <v>2110.5630000000001</v>
      </c>
      <c r="AK1541" s="3">
        <v>2703.0030000000002</v>
      </c>
      <c r="AL1541" s="3">
        <v>3467.03</v>
      </c>
      <c r="AM1541" s="3">
        <v>3837.9029999999998</v>
      </c>
      <c r="AN1541" s="3">
        <v>4524.0550000000003</v>
      </c>
      <c r="AO1541" s="3">
        <v>5582.8869999999997</v>
      </c>
      <c r="AP1541" s="3">
        <v>6329.4639999999999</v>
      </c>
      <c r="AQ1541" s="3">
        <v>7080.8280000000004</v>
      </c>
      <c r="AR1541" s="3">
        <v>7701.6909999999998</v>
      </c>
      <c r="AS1541" s="3">
        <v>8166.7560000000003</v>
      </c>
      <c r="AT1541" s="3">
        <v>8115.8280000000004</v>
      </c>
      <c r="AU1541" s="3">
        <v>8643.107</v>
      </c>
      <c r="AV1541" s="3">
        <v>10087.826999999999</v>
      </c>
      <c r="AW1541" s="3">
        <v>11075.817999999999</v>
      </c>
      <c r="AX1541" s="3">
        <v>12028.772000000001</v>
      </c>
      <c r="AY1541" s="3">
        <v>13008.066000000001</v>
      </c>
      <c r="AZ1541" s="3">
        <v>14037.307000000001</v>
      </c>
      <c r="BA1541">
        <v>15182.838</v>
      </c>
      <c r="BB1541">
        <v>2017</v>
      </c>
    </row>
    <row r="1542" spans="1:54" hidden="1" x14ac:dyDescent="0.2">
      <c r="A1542">
        <v>924</v>
      </c>
      <c r="B1542" t="s">
        <v>527</v>
      </c>
      <c r="C1542" t="s">
        <v>212</v>
      </c>
      <c r="D1542" t="s">
        <v>23</v>
      </c>
      <c r="E1542" t="s">
        <v>325</v>
      </c>
      <c r="F1542" t="s">
        <v>324</v>
      </c>
      <c r="G1542" t="s">
        <v>323</v>
      </c>
      <c r="H1542" t="s">
        <v>322</v>
      </c>
      <c r="I1542" t="s">
        <v>321</v>
      </c>
      <c r="J1542" s="3">
        <v>309.959</v>
      </c>
      <c r="K1542" s="3">
        <v>351.31900000000002</v>
      </c>
      <c r="L1542" s="3">
        <v>400.36799999999999</v>
      </c>
      <c r="M1542" s="3">
        <v>455.05700000000002</v>
      </c>
      <c r="N1542" s="3">
        <v>535.81299999999999</v>
      </c>
      <c r="O1542" s="3">
        <v>618.75099999999998</v>
      </c>
      <c r="P1542" s="3">
        <v>676.81600000000003</v>
      </c>
      <c r="Q1542" s="3">
        <v>762.58100000000002</v>
      </c>
      <c r="R1542" s="3">
        <v>864.80700000000002</v>
      </c>
      <c r="S1542" s="3">
        <v>922.23199999999997</v>
      </c>
      <c r="T1542" s="3">
        <v>979.48299999999995</v>
      </c>
      <c r="U1542" s="3">
        <v>1090.979</v>
      </c>
      <c r="V1542" s="3">
        <v>1260.7439999999999</v>
      </c>
      <c r="W1542" s="3">
        <v>1453.452</v>
      </c>
      <c r="X1542" s="3">
        <v>1660.1690000000001</v>
      </c>
      <c r="Y1542" s="3">
        <v>1861.479</v>
      </c>
      <c r="Z1542" s="3">
        <v>2061.5210000000002</v>
      </c>
      <c r="AA1542" s="3">
        <v>2266.8139999999999</v>
      </c>
      <c r="AB1542" s="3">
        <v>2447.6689999999999</v>
      </c>
      <c r="AC1542" s="3">
        <v>2652.2080000000001</v>
      </c>
      <c r="AD1542" s="3">
        <v>2918.2060000000001</v>
      </c>
      <c r="AE1542" s="3">
        <v>3210.0549999999998</v>
      </c>
      <c r="AF1542" s="3">
        <v>3533.069</v>
      </c>
      <c r="AG1542" s="3">
        <v>3940.127</v>
      </c>
      <c r="AH1542" s="3">
        <v>4431.2780000000002</v>
      </c>
      <c r="AI1542" s="3">
        <v>5060.7889999999998</v>
      </c>
      <c r="AJ1542" s="3">
        <v>5847.8149999999996</v>
      </c>
      <c r="AK1542" s="3">
        <v>6820.5720000000001</v>
      </c>
      <c r="AL1542" s="3">
        <v>7583.36</v>
      </c>
      <c r="AM1542" s="3">
        <v>8303.4</v>
      </c>
      <c r="AN1542" s="3">
        <v>9251.8369999999995</v>
      </c>
      <c r="AO1542" s="3">
        <v>10290.468999999999</v>
      </c>
      <c r="AP1542" s="3">
        <v>11252.083000000001</v>
      </c>
      <c r="AQ1542" s="3">
        <v>12265.123</v>
      </c>
      <c r="AR1542" s="3">
        <v>13327.138000000001</v>
      </c>
      <c r="AS1542" s="3">
        <v>14329.949000000001</v>
      </c>
      <c r="AT1542" s="3">
        <v>15397.394</v>
      </c>
      <c r="AU1542" s="3">
        <v>16660.269</v>
      </c>
      <c r="AV1542" s="3">
        <v>18066.490000000002</v>
      </c>
      <c r="AW1542" s="3">
        <v>19551.416000000001</v>
      </c>
      <c r="AX1542" s="3">
        <v>21093.221000000001</v>
      </c>
      <c r="AY1542" s="3">
        <v>22698.595000000001</v>
      </c>
      <c r="AZ1542" s="3">
        <v>24321.655999999999</v>
      </c>
      <c r="BA1542">
        <v>26085.996999999999</v>
      </c>
      <c r="BB1542">
        <v>2017</v>
      </c>
    </row>
    <row r="1543" spans="1:54" hidden="1" x14ac:dyDescent="0.2">
      <c r="A1543">
        <v>924</v>
      </c>
      <c r="B1543" t="s">
        <v>527</v>
      </c>
      <c r="C1543" t="s">
        <v>320</v>
      </c>
      <c r="D1543" t="s">
        <v>23</v>
      </c>
      <c r="E1543" t="s">
        <v>319</v>
      </c>
      <c r="F1543" t="s">
        <v>318</v>
      </c>
      <c r="G1543" t="s">
        <v>243</v>
      </c>
    </row>
    <row r="1544" spans="1:54" hidden="1" x14ac:dyDescent="0.2">
      <c r="A1544">
        <v>924</v>
      </c>
      <c r="B1544" t="s">
        <v>527</v>
      </c>
      <c r="C1544" t="s">
        <v>317</v>
      </c>
      <c r="D1544" t="s">
        <v>23</v>
      </c>
      <c r="E1544" t="s">
        <v>316</v>
      </c>
      <c r="F1544" s="3" t="s">
        <v>315</v>
      </c>
      <c r="G1544" t="s">
        <v>288</v>
      </c>
      <c r="I1544" t="s">
        <v>310</v>
      </c>
      <c r="J1544">
        <v>2.3170000000000002</v>
      </c>
      <c r="K1544">
        <v>2.3940000000000001</v>
      </c>
      <c r="L1544">
        <v>2.6019999999999999</v>
      </c>
      <c r="M1544">
        <v>2.81</v>
      </c>
      <c r="N1544">
        <v>3.1</v>
      </c>
      <c r="O1544">
        <v>3.3969999999999998</v>
      </c>
      <c r="P1544">
        <v>3.573</v>
      </c>
      <c r="Q1544">
        <v>3.8420000000000001</v>
      </c>
      <c r="R1544">
        <v>4.0919999999999996</v>
      </c>
      <c r="S1544">
        <v>4.1130000000000004</v>
      </c>
      <c r="T1544">
        <v>4.1050000000000004</v>
      </c>
      <c r="U1544">
        <v>4.3769999999999998</v>
      </c>
      <c r="V1544">
        <v>4.4950000000000001</v>
      </c>
      <c r="W1544">
        <v>5.0199999999999996</v>
      </c>
      <c r="X1544">
        <v>5.5129999999999999</v>
      </c>
      <c r="Y1544">
        <v>5.9050000000000002</v>
      </c>
      <c r="Z1544">
        <v>6.2489999999999997</v>
      </c>
      <c r="AA1544">
        <v>6.5529999999999999</v>
      </c>
      <c r="AB1544">
        <v>6.8819999999999997</v>
      </c>
      <c r="AC1544">
        <v>7.1580000000000004</v>
      </c>
      <c r="AD1544">
        <v>7.4029999999999996</v>
      </c>
      <c r="AE1544">
        <v>7.8289999999999997</v>
      </c>
      <c r="AF1544">
        <v>8.2989999999999995</v>
      </c>
      <c r="AG1544">
        <v>8.7729999999999997</v>
      </c>
      <c r="AH1544">
        <v>9.1790000000000003</v>
      </c>
      <c r="AI1544">
        <v>9.7509999999999994</v>
      </c>
      <c r="AJ1544">
        <v>10.436</v>
      </c>
      <c r="AK1544">
        <v>11.307</v>
      </c>
      <c r="AL1544">
        <v>12.045999999999999</v>
      </c>
      <c r="AM1544">
        <v>13.214</v>
      </c>
      <c r="AN1544">
        <v>13.885</v>
      </c>
      <c r="AO1544">
        <v>14.606</v>
      </c>
      <c r="AP1544">
        <v>15.278</v>
      </c>
      <c r="AQ1544">
        <v>15.933</v>
      </c>
      <c r="AR1544">
        <v>16.521000000000001</v>
      </c>
      <c r="AS1544">
        <v>17.091000000000001</v>
      </c>
      <c r="AT1544">
        <v>17.687999999999999</v>
      </c>
      <c r="AU1544">
        <v>18.228999999999999</v>
      </c>
      <c r="AV1544">
        <v>18.698</v>
      </c>
      <c r="AW1544">
        <v>19.149999999999999</v>
      </c>
      <c r="AX1544">
        <v>19.619</v>
      </c>
      <c r="AY1544">
        <v>20.053999999999998</v>
      </c>
      <c r="AZ1544">
        <v>20.451000000000001</v>
      </c>
      <c r="BA1544">
        <v>20.821999999999999</v>
      </c>
      <c r="BB1544">
        <v>2017</v>
      </c>
    </row>
    <row r="1545" spans="1:54" hidden="1" x14ac:dyDescent="0.2">
      <c r="A1545">
        <v>924</v>
      </c>
      <c r="B1545" t="s">
        <v>527</v>
      </c>
      <c r="C1545" t="s">
        <v>314</v>
      </c>
      <c r="D1545" t="s">
        <v>23</v>
      </c>
      <c r="E1545" t="s">
        <v>313</v>
      </c>
      <c r="F1545" s="3" t="s">
        <v>312</v>
      </c>
      <c r="G1545" t="s">
        <v>311</v>
      </c>
      <c r="I1545" t="s">
        <v>310</v>
      </c>
      <c r="J1545">
        <v>1.4950000000000001</v>
      </c>
      <c r="K1545">
        <v>1.41</v>
      </c>
      <c r="L1545">
        <v>1.333</v>
      </c>
      <c r="M1545">
        <v>1.2969999999999999</v>
      </c>
      <c r="N1545">
        <v>1.3140000000000001</v>
      </c>
      <c r="O1545">
        <v>1.4019999999999999</v>
      </c>
      <c r="P1545">
        <v>1.4390000000000001</v>
      </c>
      <c r="Q1545">
        <v>1.4750000000000001</v>
      </c>
      <c r="R1545">
        <v>1.597</v>
      </c>
      <c r="S1545">
        <v>1.67</v>
      </c>
      <c r="T1545">
        <v>1.7030000000000001</v>
      </c>
      <c r="U1545">
        <v>1.7509999999999999</v>
      </c>
      <c r="V1545">
        <v>1.85</v>
      </c>
      <c r="W1545">
        <v>2.0840000000000001</v>
      </c>
      <c r="X1545">
        <v>2.4540000000000002</v>
      </c>
      <c r="Y1545">
        <v>2.7290000000000001</v>
      </c>
      <c r="Z1545">
        <v>2.8580000000000001</v>
      </c>
      <c r="AA1545">
        <v>2.8559999999999999</v>
      </c>
      <c r="AB1545">
        <v>2.7989999999999999</v>
      </c>
      <c r="AC1545">
        <v>2.722</v>
      </c>
      <c r="AD1545">
        <v>2.7189999999999999</v>
      </c>
      <c r="AE1545">
        <v>2.7149999999999999</v>
      </c>
      <c r="AF1545">
        <v>2.6949999999999998</v>
      </c>
      <c r="AG1545">
        <v>2.7160000000000002</v>
      </c>
      <c r="AH1545">
        <v>2.8250000000000002</v>
      </c>
      <c r="AI1545">
        <v>2.859</v>
      </c>
      <c r="AJ1545">
        <v>2.8780000000000001</v>
      </c>
      <c r="AK1545">
        <v>3.0150000000000001</v>
      </c>
      <c r="AL1545">
        <v>3.177</v>
      </c>
      <c r="AM1545">
        <v>3.1579999999999999</v>
      </c>
      <c r="AN1545">
        <v>3.3109999999999999</v>
      </c>
      <c r="AO1545">
        <v>3.5059999999999998</v>
      </c>
      <c r="AP1545">
        <v>3.5510000000000002</v>
      </c>
      <c r="AQ1545">
        <v>3.577</v>
      </c>
      <c r="AR1545">
        <v>3.55</v>
      </c>
      <c r="AS1545">
        <v>3.5489999999999999</v>
      </c>
      <c r="AT1545">
        <v>3.5019999999999998</v>
      </c>
      <c r="AU1545">
        <v>3.5059999999999998</v>
      </c>
      <c r="AV1545">
        <v>3.5089999999999999</v>
      </c>
      <c r="AW1545">
        <v>3.5179999999999998</v>
      </c>
      <c r="AX1545">
        <v>3.53</v>
      </c>
      <c r="AY1545">
        <v>3.5379999999999998</v>
      </c>
      <c r="AZ1545">
        <v>3.552</v>
      </c>
      <c r="BA1545">
        <v>3.57</v>
      </c>
      <c r="BB1545">
        <v>2017</v>
      </c>
    </row>
    <row r="1546" spans="1:54" hidden="1" x14ac:dyDescent="0.2">
      <c r="A1546">
        <v>924</v>
      </c>
      <c r="B1546" t="s">
        <v>527</v>
      </c>
      <c r="C1546" t="s">
        <v>309</v>
      </c>
      <c r="D1546" t="s">
        <v>23</v>
      </c>
      <c r="E1546" t="s">
        <v>308</v>
      </c>
      <c r="F1546" t="s">
        <v>307</v>
      </c>
      <c r="G1546" t="s">
        <v>217</v>
      </c>
      <c r="I1546" t="s">
        <v>960</v>
      </c>
      <c r="J1546" s="3">
        <v>35.475999999999999</v>
      </c>
      <c r="K1546" s="3">
        <v>33.543999999999997</v>
      </c>
      <c r="L1546" s="3">
        <v>32.427999999999997</v>
      </c>
      <c r="M1546" s="3">
        <v>32.381</v>
      </c>
      <c r="N1546" s="3">
        <v>34.851999999999997</v>
      </c>
      <c r="O1546" s="3">
        <v>39.536000000000001</v>
      </c>
      <c r="P1546" s="3">
        <v>38.209000000000003</v>
      </c>
      <c r="Q1546" s="3">
        <v>37.78</v>
      </c>
      <c r="R1546" s="3">
        <v>39.527000000000001</v>
      </c>
      <c r="S1546" s="3">
        <v>37.511000000000003</v>
      </c>
      <c r="T1546" s="3">
        <v>34.380000000000003</v>
      </c>
      <c r="U1546" s="3">
        <v>35.673999999999999</v>
      </c>
      <c r="V1546" s="3">
        <v>39.634</v>
      </c>
      <c r="W1546" s="3">
        <v>43.963000000000001</v>
      </c>
      <c r="X1546" s="3">
        <v>40.792999999999999</v>
      </c>
      <c r="Y1546" s="3">
        <v>39.555999999999997</v>
      </c>
      <c r="Z1546" s="3">
        <v>38.219000000000001</v>
      </c>
      <c r="AA1546" s="3">
        <v>36.197000000000003</v>
      </c>
      <c r="AB1546" s="3">
        <v>35.557000000000002</v>
      </c>
      <c r="AC1546" s="3">
        <v>34.865000000000002</v>
      </c>
      <c r="AD1546" s="3">
        <v>34.328000000000003</v>
      </c>
      <c r="AE1546" s="3">
        <v>36.295999999999999</v>
      </c>
      <c r="AF1546" s="3">
        <v>36.902999999999999</v>
      </c>
      <c r="AG1546" s="3">
        <v>40.369</v>
      </c>
      <c r="AH1546" s="3">
        <v>42.656999999999996</v>
      </c>
      <c r="AI1546" s="3">
        <v>40.981999999999999</v>
      </c>
      <c r="AJ1546" s="3">
        <v>40.606000000000002</v>
      </c>
      <c r="AK1546" s="3">
        <v>41.238999999999997</v>
      </c>
      <c r="AL1546" s="3">
        <v>43.21</v>
      </c>
      <c r="AM1546" s="3">
        <v>46.335000000000001</v>
      </c>
      <c r="AN1546" s="3">
        <v>47.881</v>
      </c>
      <c r="AO1546" s="3">
        <v>48.006</v>
      </c>
      <c r="AP1546" s="3">
        <v>47.18</v>
      </c>
      <c r="AQ1546" s="3">
        <v>47.250999999999998</v>
      </c>
      <c r="AR1546" s="3">
        <v>46.774999999999999</v>
      </c>
      <c r="AS1546" s="3">
        <v>44.747999999999998</v>
      </c>
      <c r="AT1546" s="3">
        <v>44.142000000000003</v>
      </c>
      <c r="AU1546" s="3">
        <v>44.41</v>
      </c>
      <c r="AV1546" s="3">
        <v>44.2</v>
      </c>
      <c r="AW1546" s="3">
        <v>43.722000000000001</v>
      </c>
      <c r="AX1546" s="3">
        <v>43.191000000000003</v>
      </c>
      <c r="AY1546" s="3">
        <v>42.628</v>
      </c>
      <c r="AZ1546" s="3">
        <v>42.121000000000002</v>
      </c>
      <c r="BA1546">
        <v>41.552999999999997</v>
      </c>
      <c r="BB1546">
        <v>2017</v>
      </c>
    </row>
    <row r="1547" spans="1:54" hidden="1" x14ac:dyDescent="0.2">
      <c r="A1547">
        <v>924</v>
      </c>
      <c r="B1547" t="s">
        <v>527</v>
      </c>
      <c r="C1547" t="s">
        <v>306</v>
      </c>
      <c r="D1547" t="s">
        <v>23</v>
      </c>
      <c r="E1547" t="s">
        <v>305</v>
      </c>
      <c r="F1547" t="s">
        <v>304</v>
      </c>
      <c r="G1547" t="s">
        <v>217</v>
      </c>
      <c r="I1547" t="s">
        <v>960</v>
      </c>
      <c r="J1547" s="3">
        <v>32.383000000000003</v>
      </c>
      <c r="K1547" s="3">
        <v>31.814</v>
      </c>
      <c r="L1547" s="3">
        <v>34.832999999999998</v>
      </c>
      <c r="M1547" s="3">
        <v>34.89</v>
      </c>
      <c r="N1547" s="3">
        <v>34.851999999999997</v>
      </c>
      <c r="O1547" s="3">
        <v>33.979999999999997</v>
      </c>
      <c r="P1547" s="3">
        <v>35.252000000000002</v>
      </c>
      <c r="Q1547" s="3">
        <v>36.384</v>
      </c>
      <c r="R1547" s="3">
        <v>36.255000000000003</v>
      </c>
      <c r="S1547" s="3">
        <v>35.542999999999999</v>
      </c>
      <c r="T1547" s="3">
        <v>38.395000000000003</v>
      </c>
      <c r="U1547" s="3">
        <v>38.756</v>
      </c>
      <c r="V1547" s="3">
        <v>38.192</v>
      </c>
      <c r="W1547" s="3">
        <v>41.871000000000002</v>
      </c>
      <c r="X1547" s="3">
        <v>43.015000000000001</v>
      </c>
      <c r="Y1547" s="3">
        <v>41.607999999999997</v>
      </c>
      <c r="Z1547" s="3">
        <v>40.756999999999998</v>
      </c>
      <c r="AA1547" s="3">
        <v>40.026000000000003</v>
      </c>
      <c r="AB1547" s="3">
        <v>38.604999999999997</v>
      </c>
      <c r="AC1547" s="3">
        <v>36.789000000000001</v>
      </c>
      <c r="AD1547" s="3">
        <v>36.01</v>
      </c>
      <c r="AE1547" s="3">
        <v>37.590000000000003</v>
      </c>
      <c r="AF1547" s="3">
        <v>39.301000000000002</v>
      </c>
      <c r="AG1547" s="3">
        <v>42.945999999999998</v>
      </c>
      <c r="AH1547" s="3">
        <v>46.162999999999997</v>
      </c>
      <c r="AI1547" s="3">
        <v>46.715000000000003</v>
      </c>
      <c r="AJ1547" s="3">
        <v>48.963000000000001</v>
      </c>
      <c r="AK1547" s="3">
        <v>51.128</v>
      </c>
      <c r="AL1547" s="3">
        <v>52.344000000000001</v>
      </c>
      <c r="AM1547" s="3">
        <v>51.084000000000003</v>
      </c>
      <c r="AN1547" s="3">
        <v>51.802</v>
      </c>
      <c r="AO1547" s="3">
        <v>49.814999999999998</v>
      </c>
      <c r="AP1547" s="3">
        <v>49.692999999999998</v>
      </c>
      <c r="AQ1547" s="3">
        <v>48.79</v>
      </c>
      <c r="AR1547" s="3">
        <v>49.015000000000001</v>
      </c>
      <c r="AS1547" s="3">
        <v>47.457000000000001</v>
      </c>
      <c r="AT1547" s="3">
        <v>45.892000000000003</v>
      </c>
      <c r="AU1547" s="3">
        <v>45.84</v>
      </c>
      <c r="AV1547" s="3">
        <v>45.411999999999999</v>
      </c>
      <c r="AW1547" s="3">
        <v>44.901000000000003</v>
      </c>
      <c r="AX1547" s="3">
        <v>44.351999999999997</v>
      </c>
      <c r="AY1547" s="3">
        <v>43.631999999999998</v>
      </c>
      <c r="AZ1547" s="3">
        <v>42.927999999999997</v>
      </c>
      <c r="BA1547">
        <v>42.186</v>
      </c>
      <c r="BB1547">
        <v>2017</v>
      </c>
    </row>
    <row r="1548" spans="1:54" hidden="1" x14ac:dyDescent="0.2">
      <c r="A1548">
        <v>924</v>
      </c>
      <c r="B1548" t="s">
        <v>527</v>
      </c>
      <c r="C1548" t="s">
        <v>303</v>
      </c>
      <c r="D1548" t="s">
        <v>23</v>
      </c>
      <c r="E1548" t="s">
        <v>300</v>
      </c>
      <c r="F1548" t="s">
        <v>302</v>
      </c>
      <c r="G1548" t="s">
        <v>295</v>
      </c>
      <c r="I1548" t="s">
        <v>961</v>
      </c>
      <c r="J1548" s="3">
        <v>17.776</v>
      </c>
      <c r="K1548" s="3">
        <v>18.22</v>
      </c>
      <c r="L1548" s="3">
        <v>18.584</v>
      </c>
      <c r="M1548" s="3">
        <v>18.956</v>
      </c>
      <c r="N1548" s="3">
        <v>19.468</v>
      </c>
      <c r="O1548" s="3">
        <v>21.279</v>
      </c>
      <c r="P1548" s="3">
        <v>22.661999999999999</v>
      </c>
      <c r="Q1548" s="3">
        <v>24.315999999999999</v>
      </c>
      <c r="R1548" s="3">
        <v>28.887</v>
      </c>
      <c r="S1548" s="3">
        <v>34.087000000000003</v>
      </c>
      <c r="T1548" s="3">
        <v>35.143999999999998</v>
      </c>
      <c r="U1548" s="3">
        <v>36.338999999999999</v>
      </c>
      <c r="V1548" s="3">
        <v>38.664000000000001</v>
      </c>
      <c r="W1548" s="3">
        <v>44.347999999999999</v>
      </c>
      <c r="X1548" s="3">
        <v>55.036000000000001</v>
      </c>
      <c r="Y1548" s="3">
        <v>64.447000000000003</v>
      </c>
      <c r="Z1548" s="3">
        <v>69.796000000000006</v>
      </c>
      <c r="AA1548" s="3">
        <v>71.75</v>
      </c>
      <c r="AB1548" s="3">
        <v>71.176000000000002</v>
      </c>
      <c r="AC1548" s="3">
        <v>70.180000000000007</v>
      </c>
      <c r="AD1548" s="3">
        <v>70.459999999999994</v>
      </c>
      <c r="AE1548" s="3">
        <v>70.953999999999994</v>
      </c>
      <c r="AF1548" s="3">
        <v>70.385999999999996</v>
      </c>
      <c r="AG1548" s="3">
        <v>71.230999999999995</v>
      </c>
      <c r="AH1548" s="3">
        <v>74.009</v>
      </c>
      <c r="AI1548" s="3">
        <v>75.340999999999994</v>
      </c>
      <c r="AJ1548" s="3">
        <v>76.471000000000004</v>
      </c>
      <c r="AK1548" s="3">
        <v>80.141999999999996</v>
      </c>
      <c r="AL1548" s="3">
        <v>84.87</v>
      </c>
      <c r="AM1548" s="3">
        <v>84.275999999999996</v>
      </c>
      <c r="AN1548" s="3">
        <v>87.057000000000002</v>
      </c>
      <c r="AO1548" s="3">
        <v>91.757999999999996</v>
      </c>
      <c r="AP1548" s="3">
        <v>94.186000000000007</v>
      </c>
      <c r="AQ1548" s="3">
        <v>96.658000000000001</v>
      </c>
      <c r="AR1548" s="3">
        <v>98.58</v>
      </c>
      <c r="AS1548" s="3">
        <v>100</v>
      </c>
      <c r="AT1548" s="3">
        <v>102.003</v>
      </c>
      <c r="AU1548" s="3">
        <v>103.592</v>
      </c>
      <c r="AV1548" s="3">
        <v>106.163</v>
      </c>
      <c r="AW1548" s="3">
        <v>108.937</v>
      </c>
      <c r="AX1548" s="3">
        <v>111.879</v>
      </c>
      <c r="AY1548" s="3">
        <v>115.011</v>
      </c>
      <c r="AZ1548" s="3">
        <v>118.26600000000001</v>
      </c>
      <c r="BA1548">
        <v>121.79</v>
      </c>
      <c r="BB1548">
        <v>2017</v>
      </c>
    </row>
    <row r="1549" spans="1:54" hidden="1" x14ac:dyDescent="0.2">
      <c r="A1549">
        <v>924</v>
      </c>
      <c r="B1549" t="s">
        <v>527</v>
      </c>
      <c r="C1549" t="s">
        <v>301</v>
      </c>
      <c r="D1549" t="s">
        <v>23</v>
      </c>
      <c r="E1549" t="s">
        <v>300</v>
      </c>
      <c r="F1549" t="s">
        <v>299</v>
      </c>
      <c r="G1549" t="s">
        <v>275</v>
      </c>
      <c r="I1549" t="s">
        <v>298</v>
      </c>
      <c r="J1549" s="3" t="s">
        <v>215</v>
      </c>
      <c r="K1549" s="3">
        <v>2.5</v>
      </c>
      <c r="L1549" s="3">
        <v>2</v>
      </c>
      <c r="M1549" s="3">
        <v>2</v>
      </c>
      <c r="N1549" s="3">
        <v>2.7</v>
      </c>
      <c r="O1549" s="3">
        <v>9.3000000000000007</v>
      </c>
      <c r="P1549" s="3">
        <v>6.5</v>
      </c>
      <c r="Q1549" s="3">
        <v>7.3</v>
      </c>
      <c r="R1549" s="3">
        <v>18.8</v>
      </c>
      <c r="S1549" s="3">
        <v>18</v>
      </c>
      <c r="T1549" s="3">
        <v>3.1</v>
      </c>
      <c r="U1549" s="3">
        <v>3.4</v>
      </c>
      <c r="V1549" s="3">
        <v>6.4</v>
      </c>
      <c r="W1549" s="3">
        <v>14.7</v>
      </c>
      <c r="X1549" s="3">
        <v>24.1</v>
      </c>
      <c r="Y1549" s="3">
        <v>17.100000000000001</v>
      </c>
      <c r="Z1549" s="3">
        <v>8.3000000000000007</v>
      </c>
      <c r="AA1549" s="3">
        <v>2.8</v>
      </c>
      <c r="AB1549" s="3">
        <v>-0.8</v>
      </c>
      <c r="AC1549" s="3">
        <v>-1.4</v>
      </c>
      <c r="AD1549" s="3">
        <v>0.4</v>
      </c>
      <c r="AE1549" s="3">
        <v>0.7</v>
      </c>
      <c r="AF1549" s="3">
        <v>-0.8</v>
      </c>
      <c r="AG1549" s="3">
        <v>1.2</v>
      </c>
      <c r="AH1549" s="3">
        <v>3.9</v>
      </c>
      <c r="AI1549" s="3">
        <v>1.8</v>
      </c>
      <c r="AJ1549" s="3">
        <v>1.5</v>
      </c>
      <c r="AK1549" s="3">
        <v>4.8</v>
      </c>
      <c r="AL1549" s="3">
        <v>5.9</v>
      </c>
      <c r="AM1549" s="3">
        <v>-0.7</v>
      </c>
      <c r="AN1549" s="3">
        <v>3.3</v>
      </c>
      <c r="AO1549" s="3">
        <v>5.4</v>
      </c>
      <c r="AP1549" s="3">
        <v>2.6459999999999999</v>
      </c>
      <c r="AQ1549" s="3">
        <v>2.6240000000000001</v>
      </c>
      <c r="AR1549" s="3">
        <v>1.988</v>
      </c>
      <c r="AS1549" s="3">
        <v>1.4410000000000001</v>
      </c>
      <c r="AT1549" s="3">
        <v>2.0030000000000001</v>
      </c>
      <c r="AU1549" s="3">
        <v>1.5580000000000001</v>
      </c>
      <c r="AV1549" s="3">
        <v>2.4820000000000002</v>
      </c>
      <c r="AW1549" s="3">
        <v>2.613</v>
      </c>
      <c r="AX1549" s="3">
        <v>2.7</v>
      </c>
      <c r="AY1549" s="3">
        <v>2.8</v>
      </c>
      <c r="AZ1549" s="3">
        <v>2.83</v>
      </c>
      <c r="BA1549">
        <v>2.98</v>
      </c>
      <c r="BB1549">
        <v>2017</v>
      </c>
    </row>
    <row r="1550" spans="1:54" hidden="1" x14ac:dyDescent="0.2">
      <c r="A1550">
        <v>924</v>
      </c>
      <c r="B1550" t="s">
        <v>527</v>
      </c>
      <c r="C1550" t="s">
        <v>297</v>
      </c>
      <c r="D1550" t="s">
        <v>23</v>
      </c>
      <c r="E1550" t="s">
        <v>293</v>
      </c>
      <c r="F1550" t="s">
        <v>296</v>
      </c>
      <c r="G1550" t="s">
        <v>295</v>
      </c>
      <c r="I1550" t="s">
        <v>961</v>
      </c>
      <c r="J1550" s="3" t="s">
        <v>215</v>
      </c>
      <c r="K1550" s="3" t="s">
        <v>215</v>
      </c>
      <c r="L1550" s="3" t="s">
        <v>215</v>
      </c>
      <c r="M1550" s="3" t="s">
        <v>215</v>
      </c>
      <c r="N1550" s="3">
        <v>19.356000000000002</v>
      </c>
      <c r="O1550" s="3">
        <v>21.523</v>
      </c>
      <c r="P1550" s="3">
        <v>22.943999999999999</v>
      </c>
      <c r="Q1550" s="3">
        <v>24.986000000000001</v>
      </c>
      <c r="R1550" s="3">
        <v>31.957000000000001</v>
      </c>
      <c r="S1550" s="3">
        <v>34.066000000000003</v>
      </c>
      <c r="T1550" s="3">
        <v>35.530999999999999</v>
      </c>
      <c r="U1550" s="3">
        <v>37.130000000000003</v>
      </c>
      <c r="V1550" s="3">
        <v>40.396999999999998</v>
      </c>
      <c r="W1550" s="3">
        <v>47.991999999999997</v>
      </c>
      <c r="X1550" s="3">
        <v>60.23</v>
      </c>
      <c r="Y1550" s="3">
        <v>66.313000000000002</v>
      </c>
      <c r="Z1550" s="3">
        <v>70.954999999999998</v>
      </c>
      <c r="AA1550" s="3">
        <v>71.239000000000004</v>
      </c>
      <c r="AB1550" s="3">
        <v>70.525999999999996</v>
      </c>
      <c r="AC1550" s="3">
        <v>69.820999999999998</v>
      </c>
      <c r="AD1550" s="3">
        <v>70.867999999999995</v>
      </c>
      <c r="AE1550" s="3">
        <v>70.656000000000006</v>
      </c>
      <c r="AF1550" s="3">
        <v>70.373000000000005</v>
      </c>
      <c r="AG1550" s="3">
        <v>72.625</v>
      </c>
      <c r="AH1550" s="3">
        <v>74.367999999999995</v>
      </c>
      <c r="AI1550" s="3">
        <v>75.558000000000007</v>
      </c>
      <c r="AJ1550" s="3">
        <v>77.674000000000007</v>
      </c>
      <c r="AK1550" s="3">
        <v>82.722999999999999</v>
      </c>
      <c r="AL1550" s="3">
        <v>83.715000000000003</v>
      </c>
      <c r="AM1550" s="3">
        <v>85.305999999999997</v>
      </c>
      <c r="AN1550" s="3">
        <v>89.23</v>
      </c>
      <c r="AO1550" s="3">
        <v>92.888000000000005</v>
      </c>
      <c r="AP1550" s="3">
        <v>95.21</v>
      </c>
      <c r="AQ1550" s="3">
        <v>97.590999999999994</v>
      </c>
      <c r="AR1550" s="3">
        <v>99.055000000000007</v>
      </c>
      <c r="AS1550" s="3">
        <v>100.639</v>
      </c>
      <c r="AT1550" s="3">
        <v>102.753</v>
      </c>
      <c r="AU1550" s="3">
        <v>104.602</v>
      </c>
      <c r="AV1550" s="3">
        <v>107.56</v>
      </c>
      <c r="AW1550" s="3">
        <v>110.402</v>
      </c>
      <c r="AX1550" s="3">
        <v>113.383</v>
      </c>
      <c r="AY1550" s="3">
        <v>116.557</v>
      </c>
      <c r="AZ1550" s="3">
        <v>119.85599999999999</v>
      </c>
      <c r="BA1550">
        <v>123.428</v>
      </c>
      <c r="BB1550">
        <v>2017</v>
      </c>
    </row>
    <row r="1551" spans="1:54" hidden="1" x14ac:dyDescent="0.2">
      <c r="A1551">
        <v>924</v>
      </c>
      <c r="B1551" t="s">
        <v>527</v>
      </c>
      <c r="C1551" t="s">
        <v>294</v>
      </c>
      <c r="D1551" t="s">
        <v>23</v>
      </c>
      <c r="E1551" t="s">
        <v>293</v>
      </c>
      <c r="F1551" t="s">
        <v>292</v>
      </c>
      <c r="G1551" t="s">
        <v>275</v>
      </c>
      <c r="I1551" t="s">
        <v>291</v>
      </c>
      <c r="J1551" s="3" t="s">
        <v>215</v>
      </c>
      <c r="K1551" s="3" t="s">
        <v>215</v>
      </c>
      <c r="L1551" s="3" t="s">
        <v>215</v>
      </c>
      <c r="M1551" s="3" t="s">
        <v>215</v>
      </c>
      <c r="N1551" s="3" t="s">
        <v>215</v>
      </c>
      <c r="O1551" s="3">
        <v>11.2</v>
      </c>
      <c r="P1551" s="3">
        <v>6.6</v>
      </c>
      <c r="Q1551" s="3">
        <v>8.9</v>
      </c>
      <c r="R1551" s="3">
        <v>27.9</v>
      </c>
      <c r="S1551" s="3">
        <v>6.6</v>
      </c>
      <c r="T1551" s="3">
        <v>4.3</v>
      </c>
      <c r="U1551" s="3">
        <v>4.5</v>
      </c>
      <c r="V1551" s="3">
        <v>8.8000000000000007</v>
      </c>
      <c r="W1551" s="3">
        <v>18.8</v>
      </c>
      <c r="X1551" s="3">
        <v>25.5</v>
      </c>
      <c r="Y1551" s="3">
        <v>10.1</v>
      </c>
      <c r="Z1551" s="3">
        <v>7</v>
      </c>
      <c r="AA1551" s="3">
        <v>0.4</v>
      </c>
      <c r="AB1551" s="3">
        <v>-1</v>
      </c>
      <c r="AC1551" s="3">
        <v>-1</v>
      </c>
      <c r="AD1551" s="3">
        <v>1.5</v>
      </c>
      <c r="AE1551" s="3">
        <v>-0.3</v>
      </c>
      <c r="AF1551" s="3">
        <v>-0.4</v>
      </c>
      <c r="AG1551" s="3">
        <v>3.2</v>
      </c>
      <c r="AH1551" s="3">
        <v>2.4</v>
      </c>
      <c r="AI1551" s="3">
        <v>1.6</v>
      </c>
      <c r="AJ1551" s="3">
        <v>2.8</v>
      </c>
      <c r="AK1551" s="3">
        <v>6.5</v>
      </c>
      <c r="AL1551" s="3">
        <v>1.2</v>
      </c>
      <c r="AM1551" s="3">
        <v>1.9</v>
      </c>
      <c r="AN1551" s="3">
        <v>4.5999999999999996</v>
      </c>
      <c r="AO1551" s="3">
        <v>4.0999999999999996</v>
      </c>
      <c r="AP1551" s="3">
        <v>2.5</v>
      </c>
      <c r="AQ1551" s="3">
        <v>2.5</v>
      </c>
      <c r="AR1551" s="3">
        <v>1.5</v>
      </c>
      <c r="AS1551" s="3">
        <v>1.6</v>
      </c>
      <c r="AT1551" s="3">
        <v>2.1</v>
      </c>
      <c r="AU1551" s="3">
        <v>1.8</v>
      </c>
      <c r="AV1551" s="3">
        <v>2.827</v>
      </c>
      <c r="AW1551" s="3">
        <v>2.6419999999999999</v>
      </c>
      <c r="AX1551" s="3">
        <v>2.7</v>
      </c>
      <c r="AY1551" s="3">
        <v>2.8</v>
      </c>
      <c r="AZ1551" s="3">
        <v>2.83</v>
      </c>
      <c r="BA1551">
        <v>2.98</v>
      </c>
      <c r="BB1551">
        <v>2017</v>
      </c>
    </row>
    <row r="1552" spans="1:54" hidden="1" x14ac:dyDescent="0.2">
      <c r="A1552">
        <v>924</v>
      </c>
      <c r="B1552" t="s">
        <v>527</v>
      </c>
      <c r="C1552" t="s">
        <v>290</v>
      </c>
      <c r="D1552" t="s">
        <v>23</v>
      </c>
      <c r="E1552" t="s">
        <v>289</v>
      </c>
      <c r="G1552" t="s">
        <v>288</v>
      </c>
    </row>
    <row r="1553" spans="1:54" hidden="1" x14ac:dyDescent="0.2">
      <c r="A1553">
        <v>924</v>
      </c>
      <c r="B1553" t="s">
        <v>527</v>
      </c>
      <c r="C1553" t="s">
        <v>287</v>
      </c>
      <c r="D1553" t="s">
        <v>23</v>
      </c>
      <c r="E1553" t="s">
        <v>286</v>
      </c>
      <c r="F1553" t="s">
        <v>285</v>
      </c>
      <c r="G1553" t="s">
        <v>275</v>
      </c>
      <c r="I1553" t="s">
        <v>962</v>
      </c>
      <c r="J1553" s="3" t="s">
        <v>215</v>
      </c>
      <c r="K1553" s="3" t="s">
        <v>215</v>
      </c>
      <c r="L1553" s="3" t="s">
        <v>215</v>
      </c>
      <c r="M1553" s="3" t="s">
        <v>215</v>
      </c>
      <c r="N1553" s="3" t="s">
        <v>215</v>
      </c>
      <c r="O1553" s="3" t="s">
        <v>215</v>
      </c>
      <c r="P1553" s="3" t="s">
        <v>215</v>
      </c>
      <c r="Q1553" s="3" t="s">
        <v>215</v>
      </c>
      <c r="R1553" s="3" t="s">
        <v>215</v>
      </c>
      <c r="S1553" s="3" t="s">
        <v>215</v>
      </c>
      <c r="T1553" s="3" t="s">
        <v>215</v>
      </c>
      <c r="U1553" s="3" t="s">
        <v>215</v>
      </c>
      <c r="V1553" s="3" t="s">
        <v>215</v>
      </c>
      <c r="W1553" s="3" t="s">
        <v>215</v>
      </c>
      <c r="X1553" s="3" t="s">
        <v>215</v>
      </c>
      <c r="Y1553" s="3" t="s">
        <v>215</v>
      </c>
      <c r="Z1553" s="3" t="s">
        <v>215</v>
      </c>
      <c r="AA1553" s="3" t="s">
        <v>215</v>
      </c>
      <c r="AB1553" s="3">
        <v>9.4120000000000008</v>
      </c>
      <c r="AC1553" s="3">
        <v>13.847</v>
      </c>
      <c r="AD1553" s="3">
        <v>26.579000000000001</v>
      </c>
      <c r="AE1553" s="3">
        <v>14.776999999999999</v>
      </c>
      <c r="AF1553" s="3">
        <v>21.638999999999999</v>
      </c>
      <c r="AG1553" s="3">
        <v>33.048000000000002</v>
      </c>
      <c r="AH1553" s="3">
        <v>21.434000000000001</v>
      </c>
      <c r="AI1553" s="3">
        <v>13.385</v>
      </c>
      <c r="AJ1553" s="3">
        <v>17.693000000000001</v>
      </c>
      <c r="AK1553" s="3">
        <v>14.798</v>
      </c>
      <c r="AL1553" s="3">
        <v>7.407</v>
      </c>
      <c r="AM1553" s="3">
        <v>2.19</v>
      </c>
      <c r="AN1553" s="3">
        <v>19.925000000000001</v>
      </c>
      <c r="AO1553" s="3">
        <v>17.731999999999999</v>
      </c>
      <c r="AP1553" s="3">
        <v>6.5910000000000002</v>
      </c>
      <c r="AQ1553" s="3">
        <v>10.647</v>
      </c>
      <c r="AR1553" s="3">
        <v>7.7649999999999997</v>
      </c>
      <c r="AS1553" s="3">
        <v>-0.47799999999999998</v>
      </c>
      <c r="AT1553" s="3">
        <v>4.7069999999999999</v>
      </c>
      <c r="AU1553" s="3">
        <v>6.9470000000000001</v>
      </c>
      <c r="AV1553" s="3">
        <v>6.1379999999999999</v>
      </c>
      <c r="AW1553" s="3">
        <v>5.9560000000000004</v>
      </c>
      <c r="AX1553" s="3">
        <v>5.2830000000000004</v>
      </c>
      <c r="AY1553" s="3">
        <v>4.5529999999999999</v>
      </c>
      <c r="AZ1553" s="3">
        <v>4.0869999999999997</v>
      </c>
      <c r="BA1553">
        <v>3.9009999999999998</v>
      </c>
      <c r="BB1553">
        <v>2017</v>
      </c>
    </row>
    <row r="1554" spans="1:54" hidden="1" x14ac:dyDescent="0.2">
      <c r="A1554">
        <v>924</v>
      </c>
      <c r="B1554" t="s">
        <v>527</v>
      </c>
      <c r="C1554" t="s">
        <v>284</v>
      </c>
      <c r="D1554" t="s">
        <v>23</v>
      </c>
      <c r="E1554" t="s">
        <v>283</v>
      </c>
      <c r="F1554" t="s">
        <v>282</v>
      </c>
      <c r="G1554" t="s">
        <v>275</v>
      </c>
      <c r="I1554" t="s">
        <v>962</v>
      </c>
      <c r="J1554" s="3" t="s">
        <v>215</v>
      </c>
      <c r="K1554" s="3" t="s">
        <v>215</v>
      </c>
      <c r="L1554" s="3" t="s">
        <v>215</v>
      </c>
      <c r="M1554" s="3" t="s">
        <v>215</v>
      </c>
      <c r="N1554" s="3" t="s">
        <v>215</v>
      </c>
      <c r="O1554" s="3" t="s">
        <v>215</v>
      </c>
      <c r="P1554" s="3" t="s">
        <v>215</v>
      </c>
      <c r="Q1554" s="3" t="s">
        <v>215</v>
      </c>
      <c r="R1554" s="3" t="s">
        <v>215</v>
      </c>
      <c r="S1554" s="3" t="s">
        <v>215</v>
      </c>
      <c r="T1554" s="3" t="s">
        <v>215</v>
      </c>
      <c r="U1554" s="3" t="s">
        <v>215</v>
      </c>
      <c r="V1554" s="3" t="s">
        <v>215</v>
      </c>
      <c r="W1554" s="3" t="s">
        <v>215</v>
      </c>
      <c r="X1554" s="3" t="s">
        <v>215</v>
      </c>
      <c r="Y1554" s="3" t="s">
        <v>215</v>
      </c>
      <c r="Z1554" s="3" t="s">
        <v>215</v>
      </c>
      <c r="AA1554" s="3" t="s">
        <v>215</v>
      </c>
      <c r="AB1554" s="3">
        <v>12.647</v>
      </c>
      <c r="AC1554" s="3">
        <v>13.228999999999999</v>
      </c>
      <c r="AD1554" s="3">
        <v>27.657</v>
      </c>
      <c r="AE1554" s="3">
        <v>15.019</v>
      </c>
      <c r="AF1554" s="3">
        <v>21.611999999999998</v>
      </c>
      <c r="AG1554" s="3">
        <v>34.26</v>
      </c>
      <c r="AH1554" s="3">
        <v>20.265000000000001</v>
      </c>
      <c r="AI1554" s="3">
        <v>12.862</v>
      </c>
      <c r="AJ1554" s="3">
        <v>17.004999999999999</v>
      </c>
      <c r="AK1554" s="3">
        <v>12.85</v>
      </c>
      <c r="AL1554" s="3">
        <v>5.1520000000000001</v>
      </c>
      <c r="AM1554" s="3">
        <v>2.9860000000000002</v>
      </c>
      <c r="AN1554" s="3">
        <v>23.376999999999999</v>
      </c>
      <c r="AO1554" s="3">
        <v>11.734</v>
      </c>
      <c r="AP1554" s="3">
        <v>5.7930000000000001</v>
      </c>
      <c r="AQ1554" s="3">
        <v>9.702</v>
      </c>
      <c r="AR1554" s="3">
        <v>3.7040000000000002</v>
      </c>
      <c r="AS1554" s="3">
        <v>-0.72</v>
      </c>
      <c r="AT1554" s="3">
        <v>5.8319999999999999</v>
      </c>
      <c r="AU1554" s="3">
        <v>7.673</v>
      </c>
      <c r="AV1554" s="3">
        <v>6</v>
      </c>
      <c r="AW1554" s="3">
        <v>5.8</v>
      </c>
      <c r="AX1554" s="3">
        <v>5</v>
      </c>
      <c r="AY1554" s="3">
        <v>4.3</v>
      </c>
      <c r="AZ1554" s="3">
        <v>3.6</v>
      </c>
      <c r="BA1554">
        <v>3.4</v>
      </c>
      <c r="BB1554">
        <v>2017</v>
      </c>
    </row>
    <row r="1555" spans="1:54" hidden="1" x14ac:dyDescent="0.2">
      <c r="A1555">
        <v>924</v>
      </c>
      <c r="B1555" t="s">
        <v>527</v>
      </c>
      <c r="C1555" t="s">
        <v>281</v>
      </c>
      <c r="D1555" t="s">
        <v>23</v>
      </c>
      <c r="E1555" t="s">
        <v>280</v>
      </c>
      <c r="F1555" t="s">
        <v>279</v>
      </c>
      <c r="G1555" t="s">
        <v>275</v>
      </c>
      <c r="I1555" t="s">
        <v>962</v>
      </c>
      <c r="J1555" s="3" t="s">
        <v>215</v>
      </c>
      <c r="K1555" s="3" t="s">
        <v>215</v>
      </c>
      <c r="L1555" s="3" t="s">
        <v>215</v>
      </c>
      <c r="M1555" s="3" t="s">
        <v>215</v>
      </c>
      <c r="N1555" s="3" t="s">
        <v>215</v>
      </c>
      <c r="O1555" s="3" t="s">
        <v>215</v>
      </c>
      <c r="P1555" s="3" t="s">
        <v>215</v>
      </c>
      <c r="Q1555" s="3" t="s">
        <v>215</v>
      </c>
      <c r="R1555" s="3" t="s">
        <v>215</v>
      </c>
      <c r="S1555" s="3" t="s">
        <v>215</v>
      </c>
      <c r="T1555" s="3" t="s">
        <v>215</v>
      </c>
      <c r="U1555" s="3" t="s">
        <v>215</v>
      </c>
      <c r="V1555" s="3" t="s">
        <v>215</v>
      </c>
      <c r="W1555" s="3" t="s">
        <v>215</v>
      </c>
      <c r="X1555" s="3" t="s">
        <v>215</v>
      </c>
      <c r="Y1555" s="3" t="s">
        <v>215</v>
      </c>
      <c r="Z1555" s="3" t="s">
        <v>215</v>
      </c>
      <c r="AA1555" s="3" t="s">
        <v>215</v>
      </c>
      <c r="AB1555" s="3">
        <v>8.8949999999999996</v>
      </c>
      <c r="AC1555" s="3">
        <v>5.78</v>
      </c>
      <c r="AD1555" s="3">
        <v>27.166</v>
      </c>
      <c r="AE1555" s="3">
        <v>11.317</v>
      </c>
      <c r="AF1555" s="3">
        <v>24.684999999999999</v>
      </c>
      <c r="AG1555" s="3">
        <v>31.422999999999998</v>
      </c>
      <c r="AH1555" s="3">
        <v>27.074000000000002</v>
      </c>
      <c r="AI1555" s="3">
        <v>24.1</v>
      </c>
      <c r="AJ1555" s="3">
        <v>26.006</v>
      </c>
      <c r="AK1555" s="3">
        <v>20.933</v>
      </c>
      <c r="AL1555" s="3">
        <v>10.641999999999999</v>
      </c>
      <c r="AM1555" s="3">
        <v>-11.295</v>
      </c>
      <c r="AN1555" s="3">
        <v>25.640999999999998</v>
      </c>
      <c r="AO1555" s="3">
        <v>14.593</v>
      </c>
      <c r="AP1555" s="3">
        <v>5.8819999999999997</v>
      </c>
      <c r="AQ1555" s="3">
        <v>8.76</v>
      </c>
      <c r="AR1555" s="3">
        <v>4.2519999999999998</v>
      </c>
      <c r="AS1555" s="3">
        <v>-2.2160000000000002</v>
      </c>
      <c r="AT1555" s="3">
        <v>1.077</v>
      </c>
      <c r="AU1555" s="3">
        <v>9.1530000000000005</v>
      </c>
      <c r="AV1555" s="3">
        <v>5.6</v>
      </c>
      <c r="AW1555" s="3">
        <v>4.9000000000000004</v>
      </c>
      <c r="AX1555" s="3">
        <v>4.3</v>
      </c>
      <c r="AY1555" s="3">
        <v>3</v>
      </c>
      <c r="AZ1555" s="3">
        <v>2.6</v>
      </c>
      <c r="BA1555">
        <v>2.5</v>
      </c>
      <c r="BB1555">
        <v>2017</v>
      </c>
    </row>
    <row r="1556" spans="1:54" hidden="1" x14ac:dyDescent="0.2">
      <c r="A1556">
        <v>924</v>
      </c>
      <c r="B1556" t="s">
        <v>527</v>
      </c>
      <c r="C1556" t="s">
        <v>278</v>
      </c>
      <c r="D1556" t="s">
        <v>23</v>
      </c>
      <c r="E1556" t="s">
        <v>277</v>
      </c>
      <c r="F1556" t="s">
        <v>276</v>
      </c>
      <c r="G1556" t="s">
        <v>275</v>
      </c>
      <c r="I1556" t="s">
        <v>962</v>
      </c>
      <c r="J1556" s="3" t="s">
        <v>215</v>
      </c>
      <c r="K1556" s="3" t="s">
        <v>215</v>
      </c>
      <c r="L1556" s="3" t="s">
        <v>215</v>
      </c>
      <c r="M1556" s="3" t="s">
        <v>215</v>
      </c>
      <c r="N1556" s="3" t="s">
        <v>215</v>
      </c>
      <c r="O1556" s="3" t="s">
        <v>215</v>
      </c>
      <c r="P1556" s="3" t="s">
        <v>215</v>
      </c>
      <c r="Q1556" s="3" t="s">
        <v>215</v>
      </c>
      <c r="R1556" s="3" t="s">
        <v>215</v>
      </c>
      <c r="S1556" s="3" t="s">
        <v>215</v>
      </c>
      <c r="T1556" s="3" t="s">
        <v>215</v>
      </c>
      <c r="U1556" s="3" t="s">
        <v>215</v>
      </c>
      <c r="V1556" s="3" t="s">
        <v>215</v>
      </c>
      <c r="W1556" s="3" t="s">
        <v>215</v>
      </c>
      <c r="X1556" s="3" t="s">
        <v>215</v>
      </c>
      <c r="Y1556" s="3" t="s">
        <v>215</v>
      </c>
      <c r="Z1556" s="3" t="s">
        <v>215</v>
      </c>
      <c r="AA1556" s="3" t="s">
        <v>215</v>
      </c>
      <c r="AB1556" s="3">
        <v>21.748000000000001</v>
      </c>
      <c r="AC1556" s="3">
        <v>4.5570000000000004</v>
      </c>
      <c r="AD1556" s="3">
        <v>27.713000000000001</v>
      </c>
      <c r="AE1556" s="3">
        <v>10.875</v>
      </c>
      <c r="AF1556" s="3">
        <v>25.024999999999999</v>
      </c>
      <c r="AG1556" s="3">
        <v>33.311999999999998</v>
      </c>
      <c r="AH1556" s="3">
        <v>26.94</v>
      </c>
      <c r="AI1556" s="3">
        <v>24.018999999999998</v>
      </c>
      <c r="AJ1556" s="3">
        <v>26.177</v>
      </c>
      <c r="AK1556" s="3">
        <v>19.48</v>
      </c>
      <c r="AL1556" s="3">
        <v>9.7829999999999995</v>
      </c>
      <c r="AM1556" s="3">
        <v>-11.183</v>
      </c>
      <c r="AN1556" s="3">
        <v>28.844000000000001</v>
      </c>
      <c r="AO1556" s="3">
        <v>10.54</v>
      </c>
      <c r="AP1556" s="3">
        <v>6.79</v>
      </c>
      <c r="AQ1556" s="3">
        <v>9.5830000000000002</v>
      </c>
      <c r="AR1556" s="3">
        <v>4.2590000000000003</v>
      </c>
      <c r="AS1556" s="3">
        <v>-2.347</v>
      </c>
      <c r="AT1556" s="3">
        <v>1.7330000000000001</v>
      </c>
      <c r="AU1556" s="3">
        <v>8.9879999999999995</v>
      </c>
      <c r="AV1556" s="3">
        <v>5.7</v>
      </c>
      <c r="AW1556" s="3">
        <v>4.9000000000000004</v>
      </c>
      <c r="AX1556" s="3">
        <v>4.2</v>
      </c>
      <c r="AY1556" s="3">
        <v>2.8</v>
      </c>
      <c r="AZ1556" s="3">
        <v>2.6</v>
      </c>
      <c r="BA1556">
        <v>2.5</v>
      </c>
      <c r="BB1556">
        <v>2017</v>
      </c>
    </row>
    <row r="1557" spans="1:54" hidden="1" x14ac:dyDescent="0.2">
      <c r="A1557">
        <v>924</v>
      </c>
      <c r="B1557" t="s">
        <v>527</v>
      </c>
      <c r="C1557" t="s">
        <v>274</v>
      </c>
      <c r="D1557" t="s">
        <v>23</v>
      </c>
      <c r="E1557" t="s">
        <v>273</v>
      </c>
      <c r="F1557" t="s">
        <v>272</v>
      </c>
      <c r="G1557" t="s">
        <v>271</v>
      </c>
      <c r="I1557" t="s">
        <v>963</v>
      </c>
      <c r="J1557" s="3">
        <v>4.9000000000000004</v>
      </c>
      <c r="K1557" s="3">
        <v>3.8</v>
      </c>
      <c r="L1557" s="3">
        <v>3.2</v>
      </c>
      <c r="M1557" s="3">
        <v>2.2999999999999998</v>
      </c>
      <c r="N1557" s="3">
        <v>1.9</v>
      </c>
      <c r="O1557" s="3">
        <v>1.8</v>
      </c>
      <c r="P1557" s="3">
        <v>2</v>
      </c>
      <c r="Q1557" s="3">
        <v>2</v>
      </c>
      <c r="R1557" s="3">
        <v>2</v>
      </c>
      <c r="S1557" s="3">
        <v>2.6</v>
      </c>
      <c r="T1557" s="3">
        <v>2.5</v>
      </c>
      <c r="U1557" s="3">
        <v>2.2999999999999998</v>
      </c>
      <c r="V1557" s="3">
        <v>2.2999999999999998</v>
      </c>
      <c r="W1557" s="3">
        <v>2.6</v>
      </c>
      <c r="X1557" s="3">
        <v>2.8</v>
      </c>
      <c r="Y1557" s="3">
        <v>2.9</v>
      </c>
      <c r="Z1557" s="3">
        <v>3</v>
      </c>
      <c r="AA1557" s="3">
        <v>3.1</v>
      </c>
      <c r="AB1557" s="3">
        <v>3.1</v>
      </c>
      <c r="AC1557" s="3">
        <v>3.1</v>
      </c>
      <c r="AD1557" s="3">
        <v>3.1</v>
      </c>
      <c r="AE1557" s="3">
        <v>3.6</v>
      </c>
      <c r="AF1557" s="3">
        <v>4</v>
      </c>
      <c r="AG1557" s="3">
        <v>4.3</v>
      </c>
      <c r="AH1557" s="3">
        <v>4.2</v>
      </c>
      <c r="AI1557" s="3">
        <v>4.2</v>
      </c>
      <c r="AJ1557" s="3">
        <v>4.0999999999999996</v>
      </c>
      <c r="AK1557" s="3">
        <v>4</v>
      </c>
      <c r="AL1557" s="3">
        <v>4.2</v>
      </c>
      <c r="AM1557" s="3">
        <v>4.3</v>
      </c>
      <c r="AN1557" s="3">
        <v>4.1399999999999997</v>
      </c>
      <c r="AO1557" s="3">
        <v>4.09</v>
      </c>
      <c r="AP1557" s="3">
        <v>4.09</v>
      </c>
      <c r="AQ1557" s="3">
        <v>4.05</v>
      </c>
      <c r="AR1557" s="3">
        <v>4.09</v>
      </c>
      <c r="AS1557" s="3">
        <v>4.05</v>
      </c>
      <c r="AT1557" s="3">
        <v>4.0199999999999996</v>
      </c>
      <c r="AU1557" s="3">
        <v>3.9</v>
      </c>
      <c r="AV1557" s="3">
        <v>4</v>
      </c>
      <c r="AW1557" s="3">
        <v>4</v>
      </c>
      <c r="AX1557" s="3">
        <v>4</v>
      </c>
      <c r="AY1557" s="3">
        <v>4</v>
      </c>
      <c r="AZ1557" s="3">
        <v>4</v>
      </c>
      <c r="BA1557">
        <v>4</v>
      </c>
      <c r="BB1557">
        <v>2017</v>
      </c>
    </row>
    <row r="1558" spans="1:54" hidden="1" x14ac:dyDescent="0.2">
      <c r="A1558">
        <v>924</v>
      </c>
      <c r="B1558" t="s">
        <v>527</v>
      </c>
      <c r="C1558" t="s">
        <v>270</v>
      </c>
      <c r="D1558" t="s">
        <v>23</v>
      </c>
      <c r="E1558" t="s">
        <v>269</v>
      </c>
      <c r="F1558" t="s">
        <v>268</v>
      </c>
      <c r="G1558" t="s">
        <v>264</v>
      </c>
      <c r="H1558" t="s">
        <v>263</v>
      </c>
    </row>
    <row r="1559" spans="1:54" hidden="1" x14ac:dyDescent="0.2">
      <c r="A1559">
        <v>924</v>
      </c>
      <c r="B1559" t="s">
        <v>527</v>
      </c>
      <c r="C1559" t="s">
        <v>267</v>
      </c>
      <c r="D1559" t="s">
        <v>23</v>
      </c>
      <c r="E1559" t="s">
        <v>266</v>
      </c>
      <c r="F1559" t="s">
        <v>265</v>
      </c>
      <c r="G1559" t="s">
        <v>264</v>
      </c>
      <c r="H1559" t="s">
        <v>263</v>
      </c>
      <c r="I1559" t="s">
        <v>964</v>
      </c>
      <c r="J1559" s="3">
        <v>987.05</v>
      </c>
      <c r="K1559" s="3">
        <v>1000.72</v>
      </c>
      <c r="L1559" s="3">
        <v>1016.54</v>
      </c>
      <c r="M1559" s="3">
        <v>1030.08</v>
      </c>
      <c r="N1559" s="3">
        <v>1043.57</v>
      </c>
      <c r="O1559" s="3">
        <v>1058.51</v>
      </c>
      <c r="P1559" s="3">
        <v>1075.07</v>
      </c>
      <c r="Q1559" s="3">
        <v>1093</v>
      </c>
      <c r="R1559" s="3">
        <v>1110.26</v>
      </c>
      <c r="S1559" s="3">
        <v>1127.04</v>
      </c>
      <c r="T1559" s="3">
        <v>1143.33</v>
      </c>
      <c r="U1559" s="3">
        <v>1158.23</v>
      </c>
      <c r="V1559" s="3">
        <v>1171.71</v>
      </c>
      <c r="W1559" s="3">
        <v>1185.17</v>
      </c>
      <c r="X1559" s="3">
        <v>1198.5</v>
      </c>
      <c r="Y1559" s="3">
        <v>1211.21</v>
      </c>
      <c r="Z1559" s="3">
        <v>1223.8900000000001</v>
      </c>
      <c r="AA1559" s="3">
        <v>1236.26</v>
      </c>
      <c r="AB1559" s="3">
        <v>1247.6099999999999</v>
      </c>
      <c r="AC1559" s="3">
        <v>1257.8599999999999</v>
      </c>
      <c r="AD1559" s="3">
        <v>1267.43</v>
      </c>
      <c r="AE1559" s="3">
        <v>1276.27</v>
      </c>
      <c r="AF1559" s="3">
        <v>1284.53</v>
      </c>
      <c r="AG1559" s="3">
        <v>1292.27</v>
      </c>
      <c r="AH1559" s="3">
        <v>1299.8800000000001</v>
      </c>
      <c r="AI1559" s="3">
        <v>1307.56</v>
      </c>
      <c r="AJ1559" s="3">
        <v>1314.48</v>
      </c>
      <c r="AK1559" s="3">
        <v>1321.29</v>
      </c>
      <c r="AL1559" s="3">
        <v>1328.02</v>
      </c>
      <c r="AM1559" s="3">
        <v>1334.5</v>
      </c>
      <c r="AN1559" s="3">
        <v>1340.91</v>
      </c>
      <c r="AO1559" s="3">
        <v>1347.35</v>
      </c>
      <c r="AP1559" s="3">
        <v>1354.04</v>
      </c>
      <c r="AQ1559" s="3">
        <v>1360.72</v>
      </c>
      <c r="AR1559" s="3">
        <v>1367.82</v>
      </c>
      <c r="AS1559" s="3">
        <v>1374.62</v>
      </c>
      <c r="AT1559" s="3">
        <v>1382.71</v>
      </c>
      <c r="AU1559" s="3">
        <v>1390.08</v>
      </c>
      <c r="AV1559" s="3">
        <v>1396.982</v>
      </c>
      <c r="AW1559" s="3">
        <v>1403.3910000000001</v>
      </c>
      <c r="AX1559" s="3">
        <v>1409.288</v>
      </c>
      <c r="AY1559" s="3">
        <v>1414.6479999999999</v>
      </c>
      <c r="AZ1559" s="3">
        <v>1419.46</v>
      </c>
      <c r="BA1559">
        <v>1420.941</v>
      </c>
      <c r="BB1559">
        <v>2017</v>
      </c>
    </row>
    <row r="1560" spans="1:54" hidden="1" x14ac:dyDescent="0.2">
      <c r="A1560">
        <v>924</v>
      </c>
      <c r="B1560" t="s">
        <v>527</v>
      </c>
      <c r="C1560" t="s">
        <v>262</v>
      </c>
      <c r="D1560" t="s">
        <v>23</v>
      </c>
      <c r="E1560" t="s">
        <v>260</v>
      </c>
      <c r="F1560" t="s">
        <v>259</v>
      </c>
      <c r="G1560" t="s">
        <v>225</v>
      </c>
      <c r="H1560" t="s">
        <v>222</v>
      </c>
      <c r="I1560" t="s">
        <v>965</v>
      </c>
      <c r="J1560" s="3" t="s">
        <v>215</v>
      </c>
      <c r="K1560" s="3" t="s">
        <v>215</v>
      </c>
      <c r="L1560" s="3">
        <v>131.94800000000001</v>
      </c>
      <c r="M1560" s="3">
        <v>148.95500000000001</v>
      </c>
      <c r="N1560" s="3">
        <v>171.476</v>
      </c>
      <c r="O1560" s="3">
        <v>213.34</v>
      </c>
      <c r="P1560" s="3">
        <v>228.572</v>
      </c>
      <c r="Q1560" s="3">
        <v>240.72</v>
      </c>
      <c r="R1560" s="3">
        <v>261.93299999999999</v>
      </c>
      <c r="S1560" s="3">
        <v>305.012</v>
      </c>
      <c r="T1560" s="3">
        <v>331.738</v>
      </c>
      <c r="U1560" s="3">
        <v>343.13900000000001</v>
      </c>
      <c r="V1560" s="3">
        <v>367.06099999999998</v>
      </c>
      <c r="W1560" s="3">
        <v>449.48200000000003</v>
      </c>
      <c r="X1560" s="3">
        <v>521.80999999999995</v>
      </c>
      <c r="Y1560" s="3">
        <v>624.22</v>
      </c>
      <c r="Z1560" s="3">
        <v>740.79899999999998</v>
      </c>
      <c r="AA1560" s="3">
        <v>865.11400000000003</v>
      </c>
      <c r="AB1560" s="3">
        <v>987.59500000000003</v>
      </c>
      <c r="AC1560" s="3">
        <v>1144.4079999999999</v>
      </c>
      <c r="AD1560" s="3">
        <v>1339.5229999999999</v>
      </c>
      <c r="AE1560" s="3">
        <v>1638.604</v>
      </c>
      <c r="AF1560" s="3">
        <v>1890.364</v>
      </c>
      <c r="AG1560" s="3">
        <v>2171.5250000000001</v>
      </c>
      <c r="AH1560" s="3">
        <v>2639.6469999999999</v>
      </c>
      <c r="AI1560" s="3">
        <v>3164.9290000000001</v>
      </c>
      <c r="AJ1560" s="3">
        <v>3776.02</v>
      </c>
      <c r="AK1560" s="3">
        <v>4925.7780000000002</v>
      </c>
      <c r="AL1560" s="3">
        <v>7156.66</v>
      </c>
      <c r="AM1560" s="3">
        <v>8310.1149999999998</v>
      </c>
      <c r="AN1560" s="3">
        <v>10103.313</v>
      </c>
      <c r="AO1560" s="3">
        <v>13081.103999999999</v>
      </c>
      <c r="AP1560" s="3">
        <v>15016.041999999999</v>
      </c>
      <c r="AQ1560" s="3">
        <v>16537.655999999999</v>
      </c>
      <c r="AR1560" s="3">
        <v>18157.992999999999</v>
      </c>
      <c r="AS1560" s="3">
        <v>19948.973000000002</v>
      </c>
      <c r="AT1560" s="3">
        <v>21047.934000000001</v>
      </c>
      <c r="AU1560" s="3">
        <v>22387.224999999999</v>
      </c>
      <c r="AV1560" s="3">
        <v>24337.141</v>
      </c>
      <c r="AW1560" s="3">
        <v>26415.486000000001</v>
      </c>
      <c r="AX1560" s="3">
        <v>28389.126</v>
      </c>
      <c r="AY1560" s="3">
        <v>30630.331999999999</v>
      </c>
      <c r="AZ1560" s="3">
        <v>32898.525000000001</v>
      </c>
      <c r="BA1560">
        <v>35305.839999999997</v>
      </c>
      <c r="BB1560">
        <v>2017</v>
      </c>
    </row>
    <row r="1561" spans="1:54" hidden="1" x14ac:dyDescent="0.2">
      <c r="A1561">
        <v>924</v>
      </c>
      <c r="B1561" t="s">
        <v>527</v>
      </c>
      <c r="C1561" t="s">
        <v>261</v>
      </c>
      <c r="D1561" t="s">
        <v>23</v>
      </c>
      <c r="E1561" t="s">
        <v>260</v>
      </c>
      <c r="F1561" t="s">
        <v>259</v>
      </c>
      <c r="G1561" t="s">
        <v>217</v>
      </c>
      <c r="I1561" t="s">
        <v>258</v>
      </c>
      <c r="J1561" s="3" t="s">
        <v>215</v>
      </c>
      <c r="K1561" s="3" t="s">
        <v>215</v>
      </c>
      <c r="L1561" s="3">
        <v>24.315999999999999</v>
      </c>
      <c r="M1561" s="3">
        <v>24.504000000000001</v>
      </c>
      <c r="N1561" s="3">
        <v>23.343</v>
      </c>
      <c r="O1561" s="3">
        <v>23.238</v>
      </c>
      <c r="P1561" s="3">
        <v>21.823</v>
      </c>
      <c r="Q1561" s="3">
        <v>19.579999999999998</v>
      </c>
      <c r="R1561" s="3">
        <v>17.084</v>
      </c>
      <c r="S1561" s="3">
        <v>17.57</v>
      </c>
      <c r="T1561" s="3">
        <v>17.399000000000001</v>
      </c>
      <c r="U1561" s="3">
        <v>15.51</v>
      </c>
      <c r="V1561" s="3">
        <v>13.429</v>
      </c>
      <c r="W1561" s="3">
        <v>12.52</v>
      </c>
      <c r="X1561" s="3">
        <v>10.688000000000001</v>
      </c>
      <c r="Y1561" s="3">
        <v>10.143000000000001</v>
      </c>
      <c r="Z1561" s="3">
        <v>10.273999999999999</v>
      </c>
      <c r="AA1561" s="3">
        <v>10.811</v>
      </c>
      <c r="AB1561" s="3">
        <v>11.553000000000001</v>
      </c>
      <c r="AC1561" s="3">
        <v>12.6</v>
      </c>
      <c r="AD1561" s="3">
        <v>13.318</v>
      </c>
      <c r="AE1561" s="3">
        <v>14.728999999999999</v>
      </c>
      <c r="AF1561" s="3">
        <v>15.458</v>
      </c>
      <c r="AG1561" s="3">
        <v>15.7</v>
      </c>
      <c r="AH1561" s="3">
        <v>16.22</v>
      </c>
      <c r="AI1561" s="3">
        <v>16.728999999999999</v>
      </c>
      <c r="AJ1561" s="3">
        <v>17.07</v>
      </c>
      <c r="AK1561" s="3">
        <v>18.13</v>
      </c>
      <c r="AL1561" s="3">
        <v>22.369</v>
      </c>
      <c r="AM1561" s="3">
        <v>23.751000000000001</v>
      </c>
      <c r="AN1561" s="3">
        <v>24.6</v>
      </c>
      <c r="AO1561" s="3">
        <v>26.914000000000001</v>
      </c>
      <c r="AP1561" s="3">
        <v>27.757000000000001</v>
      </c>
      <c r="AQ1561" s="3">
        <v>27.702999999999999</v>
      </c>
      <c r="AR1561" s="3">
        <v>28.056999999999999</v>
      </c>
      <c r="AS1561" s="3">
        <v>28.535</v>
      </c>
      <c r="AT1561" s="3">
        <v>28.228000000000002</v>
      </c>
      <c r="AU1561" s="3">
        <v>27.568999999999999</v>
      </c>
      <c r="AV1561" s="3">
        <v>27.477</v>
      </c>
      <c r="AW1561" s="3">
        <v>27.363</v>
      </c>
      <c r="AX1561" s="3">
        <v>27.052</v>
      </c>
      <c r="AY1561" s="3">
        <v>26.957999999999998</v>
      </c>
      <c r="AZ1561" s="3">
        <v>26.824999999999999</v>
      </c>
      <c r="BA1561">
        <v>26.678000000000001</v>
      </c>
      <c r="BB1561">
        <v>2017</v>
      </c>
    </row>
    <row r="1562" spans="1:54" hidden="1" x14ac:dyDescent="0.2">
      <c r="A1562">
        <v>924</v>
      </c>
      <c r="B1562" t="s">
        <v>527</v>
      </c>
      <c r="C1562" t="s">
        <v>257</v>
      </c>
      <c r="D1562" t="s">
        <v>23</v>
      </c>
      <c r="E1562" t="s">
        <v>255</v>
      </c>
      <c r="F1562" t="s">
        <v>254</v>
      </c>
      <c r="G1562" t="s">
        <v>225</v>
      </c>
      <c r="H1562" t="s">
        <v>222</v>
      </c>
      <c r="I1562" t="s">
        <v>965</v>
      </c>
      <c r="J1562" s="3" t="s">
        <v>215</v>
      </c>
      <c r="K1562" s="3" t="s">
        <v>215</v>
      </c>
      <c r="L1562" s="3">
        <v>130.761</v>
      </c>
      <c r="M1562" s="3">
        <v>149.01300000000001</v>
      </c>
      <c r="N1562" s="3">
        <v>170.96799999999999</v>
      </c>
      <c r="O1562" s="3">
        <v>204.91399999999999</v>
      </c>
      <c r="P1562" s="3">
        <v>232.16</v>
      </c>
      <c r="Q1562" s="3">
        <v>249.26599999999999</v>
      </c>
      <c r="R1562" s="3">
        <v>276.59899999999999</v>
      </c>
      <c r="S1562" s="3">
        <v>320.774</v>
      </c>
      <c r="T1562" s="3">
        <v>345.37400000000002</v>
      </c>
      <c r="U1562" s="3">
        <v>366.09500000000003</v>
      </c>
      <c r="V1562" s="3">
        <v>400.30599999999998</v>
      </c>
      <c r="W1562" s="3">
        <v>481.33699999999999</v>
      </c>
      <c r="X1562" s="3">
        <v>603.63300000000004</v>
      </c>
      <c r="Y1562" s="3">
        <v>682.37199999999996</v>
      </c>
      <c r="Z1562" s="3">
        <v>793.755</v>
      </c>
      <c r="AA1562" s="3">
        <v>923.35599999999999</v>
      </c>
      <c r="AB1562" s="3">
        <v>1079.818</v>
      </c>
      <c r="AC1562" s="3">
        <v>1353.6669999999999</v>
      </c>
      <c r="AD1562" s="3">
        <v>1623.55</v>
      </c>
      <c r="AE1562" s="3">
        <v>1925.1579999999999</v>
      </c>
      <c r="AF1562" s="3">
        <v>2240.2150000000001</v>
      </c>
      <c r="AG1562" s="3">
        <v>2499.895</v>
      </c>
      <c r="AH1562" s="3">
        <v>2883.5889999999999</v>
      </c>
      <c r="AI1562" s="3">
        <v>3427.9279999999999</v>
      </c>
      <c r="AJ1562" s="3">
        <v>4027.1729999999998</v>
      </c>
      <c r="AK1562" s="3">
        <v>4909.835</v>
      </c>
      <c r="AL1562" s="3">
        <v>7164.5389999999998</v>
      </c>
      <c r="AM1562" s="3">
        <v>8918.7839999999997</v>
      </c>
      <c r="AN1562" s="3">
        <v>10251.183000000001</v>
      </c>
      <c r="AO1562" s="3">
        <v>13128.593999999999</v>
      </c>
      <c r="AP1562" s="3">
        <v>15178.679</v>
      </c>
      <c r="AQ1562" s="3">
        <v>17034.244999999999</v>
      </c>
      <c r="AR1562" s="3">
        <v>18745.463</v>
      </c>
      <c r="AS1562" s="3">
        <v>21896.915000000001</v>
      </c>
      <c r="AT1562" s="3">
        <v>23809.544999999998</v>
      </c>
      <c r="AU1562" s="3">
        <v>25597.332999999999</v>
      </c>
      <c r="AV1562" s="3">
        <v>28008.826000000001</v>
      </c>
      <c r="AW1562" s="3">
        <v>30538.005000000001</v>
      </c>
      <c r="AX1562" s="3">
        <v>32872.436999999998</v>
      </c>
      <c r="AY1562" s="3">
        <v>35550.76</v>
      </c>
      <c r="AZ1562" s="3">
        <v>38249.337</v>
      </c>
      <c r="BA1562">
        <v>41036.790999999997</v>
      </c>
      <c r="BB1562">
        <v>2017</v>
      </c>
    </row>
    <row r="1563" spans="1:54" hidden="1" x14ac:dyDescent="0.2">
      <c r="A1563">
        <v>924</v>
      </c>
      <c r="B1563" t="s">
        <v>527</v>
      </c>
      <c r="C1563" t="s">
        <v>256</v>
      </c>
      <c r="D1563" t="s">
        <v>23</v>
      </c>
      <c r="E1563" t="s">
        <v>255</v>
      </c>
      <c r="F1563" t="s">
        <v>254</v>
      </c>
      <c r="G1563" t="s">
        <v>217</v>
      </c>
      <c r="I1563" t="s">
        <v>253</v>
      </c>
      <c r="J1563" s="3" t="s">
        <v>215</v>
      </c>
      <c r="K1563" s="3" t="s">
        <v>215</v>
      </c>
      <c r="L1563" s="3">
        <v>24.097999999999999</v>
      </c>
      <c r="M1563" s="3">
        <v>24.513999999999999</v>
      </c>
      <c r="N1563" s="3">
        <v>23.274000000000001</v>
      </c>
      <c r="O1563" s="3">
        <v>22.321000000000002</v>
      </c>
      <c r="P1563" s="3">
        <v>22.166</v>
      </c>
      <c r="Q1563" s="3">
        <v>20.274999999999999</v>
      </c>
      <c r="R1563" s="3">
        <v>18.04</v>
      </c>
      <c r="S1563" s="3">
        <v>18.478000000000002</v>
      </c>
      <c r="T1563" s="3">
        <v>18.114000000000001</v>
      </c>
      <c r="U1563" s="3">
        <v>16.547000000000001</v>
      </c>
      <c r="V1563" s="3">
        <v>14.645</v>
      </c>
      <c r="W1563" s="3">
        <v>13.407999999999999</v>
      </c>
      <c r="X1563" s="3">
        <v>12.364000000000001</v>
      </c>
      <c r="Y1563" s="3">
        <v>11.087999999999999</v>
      </c>
      <c r="Z1563" s="3">
        <v>11.009</v>
      </c>
      <c r="AA1563" s="3">
        <v>11.538</v>
      </c>
      <c r="AB1563" s="3">
        <v>12.631</v>
      </c>
      <c r="AC1563" s="3">
        <v>14.904</v>
      </c>
      <c r="AD1563" s="3">
        <v>16.141999999999999</v>
      </c>
      <c r="AE1563" s="3">
        <v>17.305</v>
      </c>
      <c r="AF1563" s="3">
        <v>18.318999999999999</v>
      </c>
      <c r="AG1563" s="3">
        <v>18.074000000000002</v>
      </c>
      <c r="AH1563" s="3">
        <v>17.719000000000001</v>
      </c>
      <c r="AI1563" s="3">
        <v>18.119</v>
      </c>
      <c r="AJ1563" s="3">
        <v>18.204999999999998</v>
      </c>
      <c r="AK1563" s="3">
        <v>18.071000000000002</v>
      </c>
      <c r="AL1563" s="3">
        <v>22.393999999999998</v>
      </c>
      <c r="AM1563" s="3">
        <v>25.491</v>
      </c>
      <c r="AN1563" s="3">
        <v>24.96</v>
      </c>
      <c r="AO1563" s="3">
        <v>27.010999999999999</v>
      </c>
      <c r="AP1563" s="3">
        <v>28.056999999999999</v>
      </c>
      <c r="AQ1563" s="3">
        <v>28.535</v>
      </c>
      <c r="AR1563" s="3">
        <v>28.965</v>
      </c>
      <c r="AS1563" s="3">
        <v>31.321000000000002</v>
      </c>
      <c r="AT1563" s="3">
        <v>31.931999999999999</v>
      </c>
      <c r="AU1563" s="3">
        <v>31.521999999999998</v>
      </c>
      <c r="AV1563" s="3">
        <v>31.623000000000001</v>
      </c>
      <c r="AW1563" s="3">
        <v>31.632999999999999</v>
      </c>
      <c r="AX1563" s="3">
        <v>31.324000000000002</v>
      </c>
      <c r="AY1563" s="3">
        <v>31.289000000000001</v>
      </c>
      <c r="AZ1563" s="3">
        <v>31.187999999999999</v>
      </c>
      <c r="BA1563">
        <v>31.009</v>
      </c>
      <c r="BB1563">
        <v>2017</v>
      </c>
    </row>
    <row r="1564" spans="1:54" hidden="1" x14ac:dyDescent="0.2">
      <c r="A1564">
        <v>924</v>
      </c>
      <c r="B1564" t="s">
        <v>527</v>
      </c>
      <c r="C1564" t="s">
        <v>252</v>
      </c>
      <c r="D1564" t="s">
        <v>23</v>
      </c>
      <c r="E1564" t="s">
        <v>250</v>
      </c>
      <c r="F1564" t="s">
        <v>249</v>
      </c>
      <c r="G1564" t="s">
        <v>225</v>
      </c>
      <c r="H1564" t="s">
        <v>222</v>
      </c>
      <c r="I1564" t="s">
        <v>965</v>
      </c>
      <c r="J1564" s="3" t="s">
        <v>215</v>
      </c>
      <c r="K1564" s="3" t="s">
        <v>215</v>
      </c>
      <c r="L1564" s="3">
        <v>1.1870000000000001</v>
      </c>
      <c r="M1564" s="3">
        <v>-5.8000000000000003E-2</v>
      </c>
      <c r="N1564" s="3">
        <v>0.50800000000000001</v>
      </c>
      <c r="O1564" s="3">
        <v>8.4260000000000002</v>
      </c>
      <c r="P1564" s="3">
        <v>-3.5880000000000001</v>
      </c>
      <c r="Q1564" s="3">
        <v>-8.5449999999999999</v>
      </c>
      <c r="R1564" s="3">
        <v>-14.666</v>
      </c>
      <c r="S1564" s="3">
        <v>-15.762</v>
      </c>
      <c r="T1564" s="3">
        <v>-13.635999999999999</v>
      </c>
      <c r="U1564" s="3">
        <v>-22.956</v>
      </c>
      <c r="V1564" s="3">
        <v>-33.244999999999997</v>
      </c>
      <c r="W1564" s="3">
        <v>-31.855</v>
      </c>
      <c r="X1564" s="3">
        <v>-81.822999999999993</v>
      </c>
      <c r="Y1564" s="3">
        <v>-58.152000000000001</v>
      </c>
      <c r="Z1564" s="3">
        <v>-52.956000000000003</v>
      </c>
      <c r="AA1564" s="3">
        <v>-58.241999999999997</v>
      </c>
      <c r="AB1564" s="3">
        <v>-92.222999999999999</v>
      </c>
      <c r="AC1564" s="3">
        <v>-209.25899999999999</v>
      </c>
      <c r="AD1564" s="3">
        <v>-284.02699999999999</v>
      </c>
      <c r="AE1564" s="3">
        <v>-286.55399999999997</v>
      </c>
      <c r="AF1564" s="3">
        <v>-349.851</v>
      </c>
      <c r="AG1564" s="3">
        <v>-328.37</v>
      </c>
      <c r="AH1564" s="3">
        <v>-243.94200000000001</v>
      </c>
      <c r="AI1564" s="3">
        <v>-262.99900000000002</v>
      </c>
      <c r="AJ1564" s="3">
        <v>-251.15299999999999</v>
      </c>
      <c r="AK1564" s="3">
        <v>15.943</v>
      </c>
      <c r="AL1564" s="3">
        <v>-7.88</v>
      </c>
      <c r="AM1564" s="3">
        <v>-608.66899999999998</v>
      </c>
      <c r="AN1564" s="3">
        <v>-147.87</v>
      </c>
      <c r="AO1564" s="3">
        <v>-47.49</v>
      </c>
      <c r="AP1564" s="3">
        <v>-162.637</v>
      </c>
      <c r="AQ1564" s="3">
        <v>-496.589</v>
      </c>
      <c r="AR1564" s="3">
        <v>-587.47</v>
      </c>
      <c r="AS1564" s="3">
        <v>-1947.942</v>
      </c>
      <c r="AT1564" s="3">
        <v>-2761.6109999999999</v>
      </c>
      <c r="AU1564" s="3">
        <v>-3210.1080000000002</v>
      </c>
      <c r="AV1564" s="3">
        <v>-3671.6849999999999</v>
      </c>
      <c r="AW1564" s="3">
        <v>-4122.5190000000002</v>
      </c>
      <c r="AX1564" s="3">
        <v>-4483.3109999999997</v>
      </c>
      <c r="AY1564" s="3">
        <v>-4920.4279999999999</v>
      </c>
      <c r="AZ1564" s="3">
        <v>-5350.8119999999999</v>
      </c>
      <c r="BA1564">
        <v>-5730.951</v>
      </c>
      <c r="BB1564">
        <v>2017</v>
      </c>
    </row>
    <row r="1565" spans="1:54" hidden="1" x14ac:dyDescent="0.2">
      <c r="A1565">
        <v>924</v>
      </c>
      <c r="B1565" t="s">
        <v>527</v>
      </c>
      <c r="C1565" t="s">
        <v>251</v>
      </c>
      <c r="D1565" t="s">
        <v>23</v>
      </c>
      <c r="E1565" t="s">
        <v>250</v>
      </c>
      <c r="F1565" t="s">
        <v>249</v>
      </c>
      <c r="G1565" t="s">
        <v>217</v>
      </c>
      <c r="I1565" t="s">
        <v>248</v>
      </c>
      <c r="J1565" s="3" t="s">
        <v>215</v>
      </c>
      <c r="K1565" s="3" t="s">
        <v>215</v>
      </c>
      <c r="L1565" s="3">
        <v>0.219</v>
      </c>
      <c r="M1565" s="3">
        <v>-8.9999999999999993E-3</v>
      </c>
      <c r="N1565" s="3">
        <v>6.9000000000000006E-2</v>
      </c>
      <c r="O1565" s="3">
        <v>0.91800000000000004</v>
      </c>
      <c r="P1565" s="3">
        <v>-0.34300000000000003</v>
      </c>
      <c r="Q1565" s="3">
        <v>-0.69499999999999995</v>
      </c>
      <c r="R1565" s="3">
        <v>-0.95699999999999996</v>
      </c>
      <c r="S1565" s="3">
        <v>-0.90800000000000003</v>
      </c>
      <c r="T1565" s="3">
        <v>-0.71499999999999997</v>
      </c>
      <c r="U1565" s="3">
        <v>-1.038</v>
      </c>
      <c r="V1565" s="3">
        <v>-1.216</v>
      </c>
      <c r="W1565" s="3">
        <v>-0.88700000000000001</v>
      </c>
      <c r="X1565" s="3">
        <v>-1.6759999999999999</v>
      </c>
      <c r="Y1565" s="3">
        <v>-0.94499999999999995</v>
      </c>
      <c r="Z1565" s="3">
        <v>-0.73399999999999999</v>
      </c>
      <c r="AA1565" s="3">
        <v>-0.72799999999999998</v>
      </c>
      <c r="AB1565" s="3">
        <v>-1.079</v>
      </c>
      <c r="AC1565" s="3">
        <v>-2.3039999999999998</v>
      </c>
      <c r="AD1565" s="3">
        <v>-2.8239999999999998</v>
      </c>
      <c r="AE1565" s="3">
        <v>-2.5760000000000001</v>
      </c>
      <c r="AF1565" s="3">
        <v>-2.8610000000000002</v>
      </c>
      <c r="AG1565" s="3">
        <v>-2.3740000000000001</v>
      </c>
      <c r="AH1565" s="3">
        <v>-1.4990000000000001</v>
      </c>
      <c r="AI1565" s="3">
        <v>-1.39</v>
      </c>
      <c r="AJ1565" s="3">
        <v>-1.135</v>
      </c>
      <c r="AK1565" s="3">
        <v>5.8999999999999997E-2</v>
      </c>
      <c r="AL1565" s="3">
        <v>-2.5000000000000001E-2</v>
      </c>
      <c r="AM1565" s="3">
        <v>-1.74</v>
      </c>
      <c r="AN1565" s="3">
        <v>-0.36</v>
      </c>
      <c r="AO1565" s="3">
        <v>-9.8000000000000004E-2</v>
      </c>
      <c r="AP1565" s="3">
        <v>-0.30099999999999999</v>
      </c>
      <c r="AQ1565" s="3">
        <v>-0.83199999999999996</v>
      </c>
      <c r="AR1565" s="3">
        <v>-0.90800000000000003</v>
      </c>
      <c r="AS1565" s="3">
        <v>-2.786</v>
      </c>
      <c r="AT1565" s="3">
        <v>-3.7040000000000002</v>
      </c>
      <c r="AU1565" s="3">
        <v>-3.9529999999999998</v>
      </c>
      <c r="AV1565" s="3">
        <v>-4.1449999999999996</v>
      </c>
      <c r="AW1565" s="3">
        <v>-4.2699999999999996</v>
      </c>
      <c r="AX1565" s="3">
        <v>-4.2720000000000002</v>
      </c>
      <c r="AY1565" s="3">
        <v>-4.3310000000000004</v>
      </c>
      <c r="AZ1565" s="3">
        <v>-4.3630000000000004</v>
      </c>
      <c r="BA1565">
        <v>-4.33</v>
      </c>
      <c r="BB1565">
        <v>2017</v>
      </c>
    </row>
    <row r="1566" spans="1:54" hidden="1" x14ac:dyDescent="0.2">
      <c r="A1566">
        <v>924</v>
      </c>
      <c r="B1566" t="s">
        <v>527</v>
      </c>
      <c r="C1566" t="s">
        <v>247</v>
      </c>
      <c r="D1566" t="s">
        <v>23</v>
      </c>
      <c r="E1566" t="s">
        <v>245</v>
      </c>
      <c r="F1566" t="s">
        <v>244</v>
      </c>
      <c r="G1566" t="s">
        <v>225</v>
      </c>
      <c r="H1566" t="s">
        <v>222</v>
      </c>
      <c r="I1566" t="s">
        <v>965</v>
      </c>
      <c r="J1566" s="3" t="s">
        <v>215</v>
      </c>
      <c r="K1566" s="3" t="s">
        <v>215</v>
      </c>
      <c r="L1566" s="3" t="s">
        <v>215</v>
      </c>
      <c r="M1566" s="3" t="s">
        <v>215</v>
      </c>
      <c r="N1566" s="3" t="s">
        <v>215</v>
      </c>
      <c r="O1566" s="3" t="s">
        <v>215</v>
      </c>
      <c r="P1566" s="3" t="s">
        <v>215</v>
      </c>
      <c r="Q1566" s="3" t="s">
        <v>215</v>
      </c>
      <c r="R1566" s="3" t="s">
        <v>215</v>
      </c>
      <c r="S1566" s="3" t="s">
        <v>215</v>
      </c>
      <c r="T1566" s="3" t="s">
        <v>215</v>
      </c>
      <c r="U1566" s="3" t="s">
        <v>215</v>
      </c>
      <c r="V1566" s="3" t="s">
        <v>215</v>
      </c>
      <c r="W1566" s="3" t="s">
        <v>215</v>
      </c>
      <c r="X1566" s="3" t="s">
        <v>215</v>
      </c>
      <c r="Y1566" s="3">
        <v>-74.742999999999995</v>
      </c>
      <c r="Z1566" s="3">
        <v>-68.849000000000004</v>
      </c>
      <c r="AA1566" s="3">
        <v>-68.427000000000007</v>
      </c>
      <c r="AB1566" s="3">
        <v>-80.724999999999994</v>
      </c>
      <c r="AC1566" s="3">
        <v>-176.25200000000001</v>
      </c>
      <c r="AD1566" s="3">
        <v>-225.63900000000001</v>
      </c>
      <c r="AE1566" s="3">
        <v>-190.46700000000001</v>
      </c>
      <c r="AF1566" s="3">
        <v>-226.68199999999999</v>
      </c>
      <c r="AG1566" s="3">
        <v>-192.10499999999999</v>
      </c>
      <c r="AH1566" s="3">
        <v>-83.518000000000001</v>
      </c>
      <c r="AI1566" s="3">
        <v>-102.417</v>
      </c>
      <c r="AJ1566" s="3">
        <v>-145.30000000000001</v>
      </c>
      <c r="AK1566" s="3">
        <v>-36.953000000000003</v>
      </c>
      <c r="AL1566" s="3">
        <v>-103.378</v>
      </c>
      <c r="AM1566" s="3">
        <v>-636.78899999999999</v>
      </c>
      <c r="AN1566" s="3">
        <v>-165.43</v>
      </c>
      <c r="AO1566" s="3">
        <v>-33.19</v>
      </c>
      <c r="AP1566" s="3">
        <v>-50.6</v>
      </c>
      <c r="AQ1566" s="3">
        <v>-295.59800000000001</v>
      </c>
      <c r="AR1566" s="3">
        <v>-306.733</v>
      </c>
      <c r="AS1566" s="3">
        <v>-1736.7349999999999</v>
      </c>
      <c r="AT1566" s="3">
        <v>-2669.701</v>
      </c>
      <c r="AU1566" s="3">
        <v>-3256.6970000000001</v>
      </c>
      <c r="AV1566" s="3">
        <v>-3737.9349999999999</v>
      </c>
      <c r="AW1566" s="3">
        <v>-4197.05</v>
      </c>
      <c r="AX1566" s="3">
        <v>-4579.5379999999996</v>
      </c>
      <c r="AY1566" s="3">
        <v>-5024.4949999999999</v>
      </c>
      <c r="AZ1566" s="3">
        <v>-5408.4170000000004</v>
      </c>
      <c r="BA1566">
        <v>-5746.0730000000003</v>
      </c>
      <c r="BB1566">
        <v>2017</v>
      </c>
    </row>
    <row r="1567" spans="1:54" hidden="1" x14ac:dyDescent="0.2">
      <c r="A1567">
        <v>924</v>
      </c>
      <c r="B1567" t="s">
        <v>527</v>
      </c>
      <c r="C1567" t="s">
        <v>246</v>
      </c>
      <c r="D1567" t="s">
        <v>23</v>
      </c>
      <c r="E1567" t="s">
        <v>245</v>
      </c>
      <c r="F1567" t="s">
        <v>244</v>
      </c>
      <c r="G1567" t="s">
        <v>243</v>
      </c>
      <c r="I1567" t="s">
        <v>362</v>
      </c>
      <c r="J1567" s="3" t="s">
        <v>215</v>
      </c>
      <c r="K1567" s="3" t="s">
        <v>215</v>
      </c>
      <c r="L1567" s="3" t="s">
        <v>215</v>
      </c>
      <c r="M1567" s="3" t="s">
        <v>215</v>
      </c>
      <c r="N1567" s="3" t="s">
        <v>215</v>
      </c>
      <c r="O1567" s="3" t="s">
        <v>215</v>
      </c>
      <c r="P1567" s="3" t="s">
        <v>215</v>
      </c>
      <c r="Q1567" s="3" t="s">
        <v>215</v>
      </c>
      <c r="R1567" s="3" t="s">
        <v>215</v>
      </c>
      <c r="S1567" s="3" t="s">
        <v>215</v>
      </c>
      <c r="T1567" s="3" t="s">
        <v>215</v>
      </c>
      <c r="U1567" s="3" t="s">
        <v>215</v>
      </c>
      <c r="V1567" s="3" t="s">
        <v>215</v>
      </c>
      <c r="W1567" s="3" t="s">
        <v>215</v>
      </c>
      <c r="X1567" s="3" t="s">
        <v>215</v>
      </c>
      <c r="Y1567" s="3">
        <v>-1.244</v>
      </c>
      <c r="Z1567" s="3">
        <v>-0.97399999999999998</v>
      </c>
      <c r="AA1567" s="3">
        <v>-0.86499999999999999</v>
      </c>
      <c r="AB1567" s="3">
        <v>-0.93400000000000005</v>
      </c>
      <c r="AC1567" s="3">
        <v>-1.893</v>
      </c>
      <c r="AD1567" s="3">
        <v>-2.1629999999999998</v>
      </c>
      <c r="AE1567" s="3">
        <v>-1.627</v>
      </c>
      <c r="AF1567" s="3">
        <v>-1.752</v>
      </c>
      <c r="AG1567" s="3">
        <v>-1.3129999999999999</v>
      </c>
      <c r="AH1567" s="3">
        <v>-0.48499999999999999</v>
      </c>
      <c r="AI1567" s="3">
        <v>-0.51600000000000001</v>
      </c>
      <c r="AJ1567" s="3">
        <v>-0.64</v>
      </c>
      <c r="AK1567" s="3">
        <v>-0.13700000000000001</v>
      </c>
      <c r="AL1567" s="3">
        <v>-0.32700000000000001</v>
      </c>
      <c r="AM1567" s="3">
        <v>-1.8240000000000001</v>
      </c>
      <c r="AN1567" s="3">
        <v>-0.40300000000000002</v>
      </c>
      <c r="AO1567" s="3">
        <v>-6.8000000000000005E-2</v>
      </c>
      <c r="AP1567" s="3">
        <v>-9.2999999999999999E-2</v>
      </c>
      <c r="AQ1567" s="3">
        <v>-0.48899999999999999</v>
      </c>
      <c r="AR1567" s="3">
        <v>-0.46700000000000003</v>
      </c>
      <c r="AS1567" s="3">
        <v>-2.46</v>
      </c>
      <c r="AT1567" s="3">
        <v>-3.5670000000000002</v>
      </c>
      <c r="AU1567" s="3">
        <v>-4.0179999999999998</v>
      </c>
      <c r="AV1567" s="3">
        <v>-4.2300000000000004</v>
      </c>
      <c r="AW1567" s="3">
        <v>-4.3579999999999997</v>
      </c>
      <c r="AX1567" s="3">
        <v>-4.3769999999999998</v>
      </c>
      <c r="AY1567" s="3">
        <v>-4.4349999999999996</v>
      </c>
      <c r="AZ1567" s="3">
        <v>-4.4169999999999998</v>
      </c>
      <c r="BA1567">
        <v>-4.343</v>
      </c>
      <c r="BB1567">
        <v>2017</v>
      </c>
    </row>
    <row r="1568" spans="1:54" hidden="1" x14ac:dyDescent="0.2">
      <c r="A1568">
        <v>924</v>
      </c>
      <c r="B1568" t="s">
        <v>527</v>
      </c>
      <c r="C1568" t="s">
        <v>242</v>
      </c>
      <c r="D1568" t="s">
        <v>23</v>
      </c>
      <c r="E1568" t="s">
        <v>240</v>
      </c>
      <c r="F1568" t="s">
        <v>239</v>
      </c>
      <c r="G1568" t="s">
        <v>225</v>
      </c>
      <c r="H1568" t="s">
        <v>222</v>
      </c>
      <c r="I1568" t="s">
        <v>965</v>
      </c>
      <c r="J1568" s="3" t="s">
        <v>215</v>
      </c>
      <c r="K1568" s="3" t="s">
        <v>215</v>
      </c>
      <c r="L1568" s="3" t="s">
        <v>215</v>
      </c>
      <c r="M1568" s="3" t="s">
        <v>215</v>
      </c>
      <c r="N1568" s="3" t="s">
        <v>215</v>
      </c>
      <c r="O1568" s="3" t="s">
        <v>215</v>
      </c>
      <c r="P1568" s="3" t="s">
        <v>215</v>
      </c>
      <c r="Q1568" s="3" t="s">
        <v>215</v>
      </c>
      <c r="R1568" s="3" t="s">
        <v>215</v>
      </c>
      <c r="S1568" s="3">
        <v>-12.962</v>
      </c>
      <c r="T1568" s="3">
        <v>-9.2360000000000007</v>
      </c>
      <c r="U1568" s="3">
        <v>-15.156000000000001</v>
      </c>
      <c r="V1568" s="3">
        <v>-19.045000000000002</v>
      </c>
      <c r="W1568" s="3">
        <v>-22.155000000000001</v>
      </c>
      <c r="X1568" s="3">
        <v>-65.123000000000005</v>
      </c>
      <c r="Y1568" s="3">
        <v>-26.852</v>
      </c>
      <c r="Z1568" s="3">
        <v>-13.756</v>
      </c>
      <c r="AA1568" s="3">
        <v>0.94499999999999995</v>
      </c>
      <c r="AB1568" s="3">
        <v>-19.323</v>
      </c>
      <c r="AC1568" s="3">
        <v>-149.697</v>
      </c>
      <c r="AD1568" s="3">
        <v>-210.93700000000001</v>
      </c>
      <c r="AE1568" s="3">
        <v>-206.65700000000001</v>
      </c>
      <c r="AF1568" s="3">
        <v>-281.99599999999998</v>
      </c>
      <c r="AG1568" s="3">
        <v>-231.983</v>
      </c>
      <c r="AH1568" s="3">
        <v>-168.03899999999999</v>
      </c>
      <c r="AI1568" s="3">
        <v>-181.49799999999999</v>
      </c>
      <c r="AJ1568" s="3">
        <v>-153.614</v>
      </c>
      <c r="AK1568" s="3">
        <v>121.233</v>
      </c>
      <c r="AL1568" s="3">
        <v>122.629</v>
      </c>
      <c r="AM1568" s="3">
        <v>-459.541</v>
      </c>
      <c r="AN1568" s="3">
        <v>36.554000000000002</v>
      </c>
      <c r="AO1568" s="3">
        <v>190.91800000000001</v>
      </c>
      <c r="AP1568" s="3">
        <v>100.938</v>
      </c>
      <c r="AQ1568" s="3">
        <v>-190.96799999999999</v>
      </c>
      <c r="AR1568" s="3">
        <v>-228.8</v>
      </c>
      <c r="AS1568" s="3">
        <v>-1548.076</v>
      </c>
      <c r="AT1568" s="3">
        <v>-2196.9699999999998</v>
      </c>
      <c r="AU1568" s="3">
        <v>-2445.9560000000001</v>
      </c>
      <c r="AV1568" s="3">
        <v>-2732.7440000000001</v>
      </c>
      <c r="AW1568" s="3">
        <v>-3040.3690000000001</v>
      </c>
      <c r="AX1568" s="3">
        <v>-3272.645</v>
      </c>
      <c r="AY1568" s="3">
        <v>-3571.3470000000002</v>
      </c>
      <c r="AZ1568" s="3">
        <v>-3852.6129999999998</v>
      </c>
      <c r="BA1568">
        <v>-4074.02</v>
      </c>
      <c r="BB1568">
        <v>2017</v>
      </c>
    </row>
    <row r="1569" spans="1:54" hidden="1" x14ac:dyDescent="0.2">
      <c r="A1569">
        <v>924</v>
      </c>
      <c r="B1569" t="s">
        <v>527</v>
      </c>
      <c r="C1569" t="s">
        <v>241</v>
      </c>
      <c r="D1569" t="s">
        <v>23</v>
      </c>
      <c r="E1569" t="s">
        <v>240</v>
      </c>
      <c r="F1569" t="s">
        <v>239</v>
      </c>
      <c r="G1569" t="s">
        <v>217</v>
      </c>
      <c r="I1569" t="s">
        <v>238</v>
      </c>
      <c r="J1569" s="3" t="s">
        <v>215</v>
      </c>
      <c r="K1569" s="3" t="s">
        <v>215</v>
      </c>
      <c r="L1569" s="3" t="s">
        <v>215</v>
      </c>
      <c r="M1569" s="3" t="s">
        <v>215</v>
      </c>
      <c r="N1569" s="3" t="s">
        <v>215</v>
      </c>
      <c r="O1569" s="3" t="s">
        <v>215</v>
      </c>
      <c r="P1569" s="3" t="s">
        <v>215</v>
      </c>
      <c r="Q1569" s="3" t="s">
        <v>215</v>
      </c>
      <c r="R1569" s="3" t="s">
        <v>215</v>
      </c>
      <c r="S1569" s="3">
        <v>-0.747</v>
      </c>
      <c r="T1569" s="3">
        <v>-0.48399999999999999</v>
      </c>
      <c r="U1569" s="3">
        <v>-0.68500000000000005</v>
      </c>
      <c r="V1569" s="3">
        <v>-0.69699999999999995</v>
      </c>
      <c r="W1569" s="3">
        <v>-0.61699999999999999</v>
      </c>
      <c r="X1569" s="3">
        <v>-1.3340000000000001</v>
      </c>
      <c r="Y1569" s="3">
        <v>-0.436</v>
      </c>
      <c r="Z1569" s="3">
        <v>-0.191</v>
      </c>
      <c r="AA1569" s="3">
        <v>1.2E-2</v>
      </c>
      <c r="AB1569" s="3">
        <v>-0.22600000000000001</v>
      </c>
      <c r="AC1569" s="3">
        <v>-1.6479999999999999</v>
      </c>
      <c r="AD1569" s="3">
        <v>-2.097</v>
      </c>
      <c r="AE1569" s="3">
        <v>-1.8580000000000001</v>
      </c>
      <c r="AF1569" s="3">
        <v>-2.306</v>
      </c>
      <c r="AG1569" s="3">
        <v>-1.677</v>
      </c>
      <c r="AH1569" s="3">
        <v>-1.0329999999999999</v>
      </c>
      <c r="AI1569" s="3">
        <v>-0.95899999999999996</v>
      </c>
      <c r="AJ1569" s="3">
        <v>-0.69399999999999995</v>
      </c>
      <c r="AK1569" s="3">
        <v>0.44600000000000001</v>
      </c>
      <c r="AL1569" s="3">
        <v>0.38300000000000001</v>
      </c>
      <c r="AM1569" s="3">
        <v>-1.3129999999999999</v>
      </c>
      <c r="AN1569" s="3">
        <v>8.8999999999999996E-2</v>
      </c>
      <c r="AO1569" s="3">
        <v>0.39300000000000002</v>
      </c>
      <c r="AP1569" s="3">
        <v>0.187</v>
      </c>
      <c r="AQ1569" s="3">
        <v>-0.32</v>
      </c>
      <c r="AR1569" s="3">
        <v>-0.35399999999999998</v>
      </c>
      <c r="AS1569" s="3">
        <v>-2.214</v>
      </c>
      <c r="AT1569" s="3">
        <v>-2.9460000000000002</v>
      </c>
      <c r="AU1569" s="3">
        <v>-3.012</v>
      </c>
      <c r="AV1569" s="3">
        <v>-3.085</v>
      </c>
      <c r="AW1569" s="3">
        <v>-3.149</v>
      </c>
      <c r="AX1569" s="3">
        <v>-3.1190000000000002</v>
      </c>
      <c r="AY1569" s="3">
        <v>-3.1429999999999998</v>
      </c>
      <c r="AZ1569" s="3">
        <v>-3.141</v>
      </c>
      <c r="BA1569">
        <v>-3.0779999999999998</v>
      </c>
      <c r="BB1569">
        <v>2017</v>
      </c>
    </row>
    <row r="1570" spans="1:54" hidden="1" x14ac:dyDescent="0.2">
      <c r="A1570">
        <v>924</v>
      </c>
      <c r="B1570" t="s">
        <v>527</v>
      </c>
      <c r="C1570" t="s">
        <v>237</v>
      </c>
      <c r="D1570" t="s">
        <v>23</v>
      </c>
      <c r="E1570" t="s">
        <v>235</v>
      </c>
      <c r="F1570" t="s">
        <v>234</v>
      </c>
      <c r="G1570" t="s">
        <v>225</v>
      </c>
      <c r="H1570" t="s">
        <v>222</v>
      </c>
    </row>
    <row r="1571" spans="1:54" hidden="1" x14ac:dyDescent="0.2">
      <c r="A1571">
        <v>924</v>
      </c>
      <c r="B1571" t="s">
        <v>527</v>
      </c>
      <c r="C1571" t="s">
        <v>236</v>
      </c>
      <c r="D1571" t="s">
        <v>23</v>
      </c>
      <c r="E1571" t="s">
        <v>235</v>
      </c>
      <c r="F1571" t="s">
        <v>234</v>
      </c>
      <c r="G1571" t="s">
        <v>217</v>
      </c>
    </row>
    <row r="1572" spans="1:54" hidden="1" x14ac:dyDescent="0.2">
      <c r="A1572">
        <v>924</v>
      </c>
      <c r="B1572" t="s">
        <v>527</v>
      </c>
      <c r="C1572" t="s">
        <v>233</v>
      </c>
      <c r="D1572" t="s">
        <v>23</v>
      </c>
      <c r="E1572" t="s">
        <v>231</v>
      </c>
      <c r="F1572" t="s">
        <v>230</v>
      </c>
      <c r="G1572" t="s">
        <v>225</v>
      </c>
      <c r="H1572" t="s">
        <v>222</v>
      </c>
      <c r="I1572" t="s">
        <v>965</v>
      </c>
      <c r="J1572" s="3" t="s">
        <v>215</v>
      </c>
      <c r="K1572" s="3" t="s">
        <v>215</v>
      </c>
      <c r="L1572" s="3" t="s">
        <v>215</v>
      </c>
      <c r="M1572" s="3" t="s">
        <v>215</v>
      </c>
      <c r="N1572" s="3" t="s">
        <v>215</v>
      </c>
      <c r="O1572" s="3" t="s">
        <v>215</v>
      </c>
      <c r="P1572" s="3" t="s">
        <v>215</v>
      </c>
      <c r="Q1572" s="3" t="s">
        <v>215</v>
      </c>
      <c r="R1572" s="3" t="s">
        <v>215</v>
      </c>
      <c r="S1572" s="3" t="s">
        <v>215</v>
      </c>
      <c r="T1572" s="3" t="s">
        <v>215</v>
      </c>
      <c r="U1572" s="3" t="s">
        <v>215</v>
      </c>
      <c r="V1572" s="3" t="s">
        <v>215</v>
      </c>
      <c r="W1572" s="3" t="s">
        <v>215</v>
      </c>
      <c r="X1572" s="3" t="s">
        <v>215</v>
      </c>
      <c r="Y1572" s="3">
        <v>1319.8430000000001</v>
      </c>
      <c r="Z1572" s="3">
        <v>1532.806</v>
      </c>
      <c r="AA1572" s="3">
        <v>1636.3630000000001</v>
      </c>
      <c r="AB1572" s="3">
        <v>1752.154</v>
      </c>
      <c r="AC1572" s="3">
        <v>1969.7449999999999</v>
      </c>
      <c r="AD1572" s="3">
        <v>2294.0500000000002</v>
      </c>
      <c r="AE1572" s="3">
        <v>2712.752</v>
      </c>
      <c r="AF1572" s="3">
        <v>3144.2469999999998</v>
      </c>
      <c r="AG1572" s="3">
        <v>3675.576</v>
      </c>
      <c r="AH1572" s="3">
        <v>4258.6949999999997</v>
      </c>
      <c r="AI1572" s="3">
        <v>4937.5820000000003</v>
      </c>
      <c r="AJ1572" s="3">
        <v>5614.652</v>
      </c>
      <c r="AK1572" s="3">
        <v>7888.9369999999999</v>
      </c>
      <c r="AL1572" s="3">
        <v>8638.3320000000003</v>
      </c>
      <c r="AM1572" s="3">
        <v>12017.235000000001</v>
      </c>
      <c r="AN1572" s="3">
        <v>13858.254000000001</v>
      </c>
      <c r="AO1572" s="3">
        <v>16349.148999999999</v>
      </c>
      <c r="AP1572" s="3">
        <v>18539.233</v>
      </c>
      <c r="AQ1572" s="3">
        <v>22085.788</v>
      </c>
      <c r="AR1572" s="3">
        <v>25835.313999999998</v>
      </c>
      <c r="AS1572" s="3">
        <v>28709.974999999999</v>
      </c>
      <c r="AT1572" s="3">
        <v>33048.586000000003</v>
      </c>
      <c r="AU1572" s="3">
        <v>38807.016000000003</v>
      </c>
      <c r="AV1572" s="3">
        <v>45360.421000000002</v>
      </c>
      <c r="AW1572" s="3">
        <v>52557.006999999998</v>
      </c>
      <c r="AX1572" s="3">
        <v>60408.76</v>
      </c>
      <c r="AY1572" s="3">
        <v>68686.487999999998</v>
      </c>
      <c r="AZ1572" s="3">
        <v>77344.543999999994</v>
      </c>
      <c r="BA1572">
        <v>86619.619000000006</v>
      </c>
      <c r="BB1572">
        <v>2017</v>
      </c>
    </row>
    <row r="1573" spans="1:54" hidden="1" x14ac:dyDescent="0.2">
      <c r="A1573">
        <v>924</v>
      </c>
      <c r="B1573" t="s">
        <v>527</v>
      </c>
      <c r="C1573" t="s">
        <v>232</v>
      </c>
      <c r="D1573" t="s">
        <v>23</v>
      </c>
      <c r="E1573" t="s">
        <v>231</v>
      </c>
      <c r="F1573" t="s">
        <v>230</v>
      </c>
      <c r="G1573" t="s">
        <v>217</v>
      </c>
      <c r="I1573" t="s">
        <v>229</v>
      </c>
      <c r="J1573" s="3" t="s">
        <v>215</v>
      </c>
      <c r="K1573" s="3" t="s">
        <v>215</v>
      </c>
      <c r="L1573" s="3" t="s">
        <v>215</v>
      </c>
      <c r="M1573" s="3" t="s">
        <v>215</v>
      </c>
      <c r="N1573" s="3" t="s">
        <v>215</v>
      </c>
      <c r="O1573" s="3" t="s">
        <v>215</v>
      </c>
      <c r="P1573" s="3" t="s">
        <v>215</v>
      </c>
      <c r="Q1573" s="3" t="s">
        <v>215</v>
      </c>
      <c r="R1573" s="3" t="s">
        <v>215</v>
      </c>
      <c r="S1573" s="3" t="s">
        <v>215</v>
      </c>
      <c r="T1573" s="3" t="s">
        <v>215</v>
      </c>
      <c r="U1573" s="3" t="s">
        <v>215</v>
      </c>
      <c r="V1573" s="3" t="s">
        <v>215</v>
      </c>
      <c r="W1573" s="3" t="s">
        <v>215</v>
      </c>
      <c r="X1573" s="3" t="s">
        <v>215</v>
      </c>
      <c r="Y1573" s="3">
        <v>21.446999999999999</v>
      </c>
      <c r="Z1573" s="3">
        <v>21.259</v>
      </c>
      <c r="AA1573" s="3">
        <v>20.448</v>
      </c>
      <c r="AB1573" s="3">
        <v>20.495999999999999</v>
      </c>
      <c r="AC1573" s="3">
        <v>21.687999999999999</v>
      </c>
      <c r="AD1573" s="3">
        <v>22.809000000000001</v>
      </c>
      <c r="AE1573" s="3">
        <v>24.384</v>
      </c>
      <c r="AF1573" s="3">
        <v>25.710999999999999</v>
      </c>
      <c r="AG1573" s="3">
        <v>26.574000000000002</v>
      </c>
      <c r="AH1573" s="3">
        <v>26.167999999999999</v>
      </c>
      <c r="AI1573" s="3">
        <v>26.097999999999999</v>
      </c>
      <c r="AJ1573" s="3">
        <v>25.382000000000001</v>
      </c>
      <c r="AK1573" s="3">
        <v>29.036000000000001</v>
      </c>
      <c r="AL1573" s="3">
        <v>27</v>
      </c>
      <c r="AM1573" s="3">
        <v>34.345999999999997</v>
      </c>
      <c r="AN1573" s="3">
        <v>33.741999999999997</v>
      </c>
      <c r="AO1573" s="3">
        <v>33.637999999999998</v>
      </c>
      <c r="AP1573" s="3">
        <v>34.268999999999998</v>
      </c>
      <c r="AQ1573" s="3">
        <v>36.997</v>
      </c>
      <c r="AR1573" s="3">
        <v>39.92</v>
      </c>
      <c r="AS1573" s="3">
        <v>41.066000000000003</v>
      </c>
      <c r="AT1573" s="3">
        <v>44.323</v>
      </c>
      <c r="AU1573" s="3">
        <v>47.79</v>
      </c>
      <c r="AV1573" s="3">
        <v>51.213000000000001</v>
      </c>
      <c r="AW1573" s="3">
        <v>54.442</v>
      </c>
      <c r="AX1573" s="3">
        <v>57.564</v>
      </c>
      <c r="AY1573" s="3">
        <v>60.453000000000003</v>
      </c>
      <c r="AZ1573" s="3">
        <v>63.064999999999998</v>
      </c>
      <c r="BA1573">
        <v>65.451999999999998</v>
      </c>
      <c r="BB1573">
        <v>2017</v>
      </c>
    </row>
    <row r="1574" spans="1:54" hidden="1" x14ac:dyDescent="0.2">
      <c r="A1574">
        <v>924</v>
      </c>
      <c r="B1574" t="s">
        <v>527</v>
      </c>
      <c r="C1574" t="s">
        <v>228</v>
      </c>
      <c r="D1574" t="s">
        <v>23</v>
      </c>
      <c r="E1574" t="s">
        <v>227</v>
      </c>
      <c r="F1574" t="s">
        <v>226</v>
      </c>
      <c r="G1574" t="s">
        <v>225</v>
      </c>
      <c r="H1574" t="s">
        <v>222</v>
      </c>
      <c r="I1574" t="s">
        <v>965</v>
      </c>
      <c r="J1574" s="3">
        <v>457.529</v>
      </c>
      <c r="K1574" s="3">
        <v>495.726</v>
      </c>
      <c r="L1574" s="3">
        <v>542.62800000000004</v>
      </c>
      <c r="M1574" s="3">
        <v>607.86900000000003</v>
      </c>
      <c r="N1574" s="3">
        <v>734.58900000000006</v>
      </c>
      <c r="O1574" s="3">
        <v>918.04700000000003</v>
      </c>
      <c r="P1574" s="3">
        <v>1047.3679999999999</v>
      </c>
      <c r="Q1574" s="3">
        <v>1229.422</v>
      </c>
      <c r="R1574" s="3">
        <v>1533.2170000000001</v>
      </c>
      <c r="S1574" s="3">
        <v>1735.962</v>
      </c>
      <c r="T1574" s="3">
        <v>1906.6969999999999</v>
      </c>
      <c r="U1574" s="3">
        <v>2212.4209999999998</v>
      </c>
      <c r="V1574" s="3">
        <v>2733.424</v>
      </c>
      <c r="W1574" s="3">
        <v>3590.01</v>
      </c>
      <c r="X1574" s="3">
        <v>4882.2650000000003</v>
      </c>
      <c r="Y1574" s="3">
        <v>6153.9049999999997</v>
      </c>
      <c r="Z1574" s="3">
        <v>7210.2479999999996</v>
      </c>
      <c r="AA1574" s="3">
        <v>8002.4780000000001</v>
      </c>
      <c r="AB1574" s="3">
        <v>8548.6309999999994</v>
      </c>
      <c r="AC1574" s="3">
        <v>9082.384</v>
      </c>
      <c r="AD1574" s="3">
        <v>10057.683000000001</v>
      </c>
      <c r="AE1574" s="3">
        <v>11125.02</v>
      </c>
      <c r="AF1574" s="3">
        <v>12229.215</v>
      </c>
      <c r="AG1574" s="3">
        <v>13831.468999999999</v>
      </c>
      <c r="AH1574" s="3">
        <v>16274.212</v>
      </c>
      <c r="AI1574" s="3">
        <v>18919.039000000001</v>
      </c>
      <c r="AJ1574" s="3">
        <v>22120.65</v>
      </c>
      <c r="AK1574" s="3">
        <v>27169.932000000001</v>
      </c>
      <c r="AL1574" s="3">
        <v>31993.584999999999</v>
      </c>
      <c r="AM1574" s="3">
        <v>34988.334000000003</v>
      </c>
      <c r="AN1574" s="3">
        <v>41070.826000000001</v>
      </c>
      <c r="AO1574" s="3">
        <v>48603.777999999998</v>
      </c>
      <c r="AP1574" s="3">
        <v>54098.889000000003</v>
      </c>
      <c r="AQ1574" s="3">
        <v>59696.286</v>
      </c>
      <c r="AR1574" s="3">
        <v>64718.167999999998</v>
      </c>
      <c r="AS1574" s="3">
        <v>69910.944000000003</v>
      </c>
      <c r="AT1574" s="3">
        <v>74563.240000000005</v>
      </c>
      <c r="AU1574" s="3">
        <v>81203.805999999997</v>
      </c>
      <c r="AV1574" s="3">
        <v>88572.43</v>
      </c>
      <c r="AW1574" s="3">
        <v>96537.48</v>
      </c>
      <c r="AX1574" s="3">
        <v>104942.497</v>
      </c>
      <c r="AY1574" s="3">
        <v>113620.522</v>
      </c>
      <c r="AZ1574" s="3">
        <v>122641.74400000001</v>
      </c>
      <c r="BA1574">
        <v>132340.34400000001</v>
      </c>
      <c r="BB1574">
        <v>2017</v>
      </c>
    </row>
    <row r="1575" spans="1:54" hidden="1" x14ac:dyDescent="0.2">
      <c r="A1575">
        <v>924</v>
      </c>
      <c r="B1575" t="s">
        <v>527</v>
      </c>
      <c r="C1575" t="s">
        <v>224</v>
      </c>
      <c r="D1575" t="s">
        <v>23</v>
      </c>
      <c r="E1575" t="s">
        <v>219</v>
      </c>
      <c r="F1575" t="s">
        <v>218</v>
      </c>
      <c r="G1575" t="s">
        <v>223</v>
      </c>
      <c r="H1575" t="s">
        <v>222</v>
      </c>
      <c r="I1575" t="s">
        <v>966</v>
      </c>
      <c r="J1575" s="3" t="s">
        <v>215</v>
      </c>
      <c r="K1575" s="3" t="s">
        <v>215</v>
      </c>
      <c r="L1575" s="3" t="s">
        <v>215</v>
      </c>
      <c r="M1575" s="3" t="s">
        <v>215</v>
      </c>
      <c r="N1575" s="3" t="s">
        <v>215</v>
      </c>
      <c r="O1575" s="3" t="s">
        <v>215</v>
      </c>
      <c r="P1575" s="3" t="s">
        <v>215</v>
      </c>
      <c r="Q1575" s="3" t="s">
        <v>215</v>
      </c>
      <c r="R1575" s="3" t="s">
        <v>215</v>
      </c>
      <c r="S1575" s="3" t="s">
        <v>215</v>
      </c>
      <c r="T1575" s="3" t="s">
        <v>215</v>
      </c>
      <c r="U1575" s="3" t="s">
        <v>215</v>
      </c>
      <c r="V1575" s="3" t="s">
        <v>215</v>
      </c>
      <c r="W1575" s="3" t="s">
        <v>215</v>
      </c>
      <c r="X1575" s="3" t="s">
        <v>215</v>
      </c>
      <c r="Y1575" s="3" t="s">
        <v>215</v>
      </c>
      <c r="Z1575" s="3" t="s">
        <v>215</v>
      </c>
      <c r="AA1575" s="3">
        <v>36.963000000000001</v>
      </c>
      <c r="AB1575" s="3">
        <v>31.471</v>
      </c>
      <c r="AC1575" s="3">
        <v>21.114000000000001</v>
      </c>
      <c r="AD1575" s="3">
        <v>20.431999999999999</v>
      </c>
      <c r="AE1575" s="3">
        <v>17.405000000000001</v>
      </c>
      <c r="AF1575" s="3">
        <v>35.421999999999997</v>
      </c>
      <c r="AG1575" s="3">
        <v>43.052</v>
      </c>
      <c r="AH1575" s="3">
        <v>68.941000000000003</v>
      </c>
      <c r="AI1575" s="3">
        <v>132.37799999999999</v>
      </c>
      <c r="AJ1575" s="3">
        <v>231.84299999999999</v>
      </c>
      <c r="AK1575" s="3">
        <v>353.18299999999999</v>
      </c>
      <c r="AL1575" s="3">
        <v>420.56900000000002</v>
      </c>
      <c r="AM1575" s="3">
        <v>243.25700000000001</v>
      </c>
      <c r="AN1575" s="3">
        <v>237.81</v>
      </c>
      <c r="AO1575" s="3">
        <v>136.09700000000001</v>
      </c>
      <c r="AP1575" s="3">
        <v>215.392</v>
      </c>
      <c r="AQ1575" s="3">
        <v>148.20400000000001</v>
      </c>
      <c r="AR1575" s="3">
        <v>236.047</v>
      </c>
      <c r="AS1575" s="3">
        <v>304.16399999999999</v>
      </c>
      <c r="AT1575" s="3">
        <v>202.203</v>
      </c>
      <c r="AU1575" s="3">
        <v>164.887</v>
      </c>
      <c r="AV1575" s="3">
        <v>166.745</v>
      </c>
      <c r="AW1575" s="3">
        <v>179.07599999999999</v>
      </c>
      <c r="AX1575" s="3">
        <v>192.59700000000001</v>
      </c>
      <c r="AY1575" s="3">
        <v>180.369</v>
      </c>
      <c r="AZ1575" s="3">
        <v>156.483</v>
      </c>
      <c r="BA1575">
        <v>132.185</v>
      </c>
      <c r="BB1575">
        <v>2017</v>
      </c>
    </row>
    <row r="1576" spans="1:54" hidden="1" x14ac:dyDescent="0.2">
      <c r="A1576">
        <v>924</v>
      </c>
      <c r="B1576" t="s">
        <v>527</v>
      </c>
      <c r="C1576" t="s">
        <v>220</v>
      </c>
      <c r="D1576" t="s">
        <v>23</v>
      </c>
      <c r="E1576" t="s">
        <v>219</v>
      </c>
      <c r="F1576" t="s">
        <v>218</v>
      </c>
      <c r="G1576" t="s">
        <v>217</v>
      </c>
      <c r="I1576" t="s">
        <v>216</v>
      </c>
      <c r="J1576" s="3" t="s">
        <v>215</v>
      </c>
      <c r="K1576" s="3" t="s">
        <v>215</v>
      </c>
      <c r="L1576" s="3" t="s">
        <v>215</v>
      </c>
      <c r="M1576" s="3" t="s">
        <v>215</v>
      </c>
      <c r="N1576" s="3" t="s">
        <v>215</v>
      </c>
      <c r="O1576" s="3" t="s">
        <v>215</v>
      </c>
      <c r="P1576" s="3" t="s">
        <v>215</v>
      </c>
      <c r="Q1576" s="3" t="s">
        <v>215</v>
      </c>
      <c r="R1576" s="3" t="s">
        <v>215</v>
      </c>
      <c r="S1576" s="3" t="s">
        <v>215</v>
      </c>
      <c r="T1576" s="3" t="s">
        <v>215</v>
      </c>
      <c r="U1576" s="3" t="s">
        <v>215</v>
      </c>
      <c r="V1576" s="3" t="s">
        <v>215</v>
      </c>
      <c r="W1576" s="3" t="s">
        <v>215</v>
      </c>
      <c r="X1576" s="3" t="s">
        <v>215</v>
      </c>
      <c r="Y1576" s="3" t="s">
        <v>215</v>
      </c>
      <c r="Z1576" s="3" t="s">
        <v>215</v>
      </c>
      <c r="AA1576" s="3">
        <v>3.8290000000000002</v>
      </c>
      <c r="AB1576" s="3">
        <v>3.048</v>
      </c>
      <c r="AC1576" s="3">
        <v>1.9239999999999999</v>
      </c>
      <c r="AD1576" s="3">
        <v>1.6819999999999999</v>
      </c>
      <c r="AE1576" s="3">
        <v>1.2949999999999999</v>
      </c>
      <c r="AF1576" s="3">
        <v>2.3969999999999998</v>
      </c>
      <c r="AG1576" s="3">
        <v>2.5760000000000001</v>
      </c>
      <c r="AH1576" s="3">
        <v>3.5059999999999998</v>
      </c>
      <c r="AI1576" s="3">
        <v>5.734</v>
      </c>
      <c r="AJ1576" s="3">
        <v>8.3569999999999993</v>
      </c>
      <c r="AK1576" s="3">
        <v>9.8889999999999993</v>
      </c>
      <c r="AL1576" s="3">
        <v>9.1340000000000003</v>
      </c>
      <c r="AM1576" s="3">
        <v>4.75</v>
      </c>
      <c r="AN1576" s="3">
        <v>3.92</v>
      </c>
      <c r="AO1576" s="3">
        <v>1.8089999999999999</v>
      </c>
      <c r="AP1576" s="3">
        <v>2.5129999999999999</v>
      </c>
      <c r="AQ1576" s="3">
        <v>1.538</v>
      </c>
      <c r="AR1576" s="3">
        <v>2.2410000000000001</v>
      </c>
      <c r="AS1576" s="3">
        <v>2.7090000000000001</v>
      </c>
      <c r="AT1576" s="3">
        <v>1.802</v>
      </c>
      <c r="AU1576" s="3">
        <v>1.3720000000000001</v>
      </c>
      <c r="AV1576" s="3">
        <v>1.1830000000000001</v>
      </c>
      <c r="AW1576" s="3">
        <v>1.1519999999999999</v>
      </c>
      <c r="AX1576" s="3">
        <v>1.1359999999999999</v>
      </c>
      <c r="AY1576" s="3">
        <v>0.98</v>
      </c>
      <c r="AZ1576" s="3">
        <v>0.78500000000000003</v>
      </c>
      <c r="BA1576">
        <v>0.61299999999999999</v>
      </c>
      <c r="BB1576">
        <v>2017</v>
      </c>
    </row>
    <row r="1577" spans="1:54" x14ac:dyDescent="0.2">
      <c r="A1577">
        <v>233</v>
      </c>
      <c r="B1577" t="s">
        <v>526</v>
      </c>
      <c r="C1577" t="s">
        <v>352</v>
      </c>
      <c r="D1577" t="s">
        <v>8</v>
      </c>
      <c r="E1577" t="s">
        <v>349</v>
      </c>
      <c r="F1577" t="s">
        <v>351</v>
      </c>
      <c r="G1577" t="s">
        <v>225</v>
      </c>
      <c r="H1577" t="s">
        <v>222</v>
      </c>
      <c r="I1577" t="s">
        <v>967</v>
      </c>
      <c r="J1577" s="3">
        <v>155733.95600000001</v>
      </c>
      <c r="K1577" s="3">
        <v>159279.82</v>
      </c>
      <c r="L1577" s="3">
        <v>160790.46299999999</v>
      </c>
      <c r="M1577" s="3">
        <v>163321.234</v>
      </c>
      <c r="N1577" s="3">
        <v>168793.61199999999</v>
      </c>
      <c r="O1577" s="3">
        <v>174038.209</v>
      </c>
      <c r="P1577" s="3">
        <v>184174.32699999999</v>
      </c>
      <c r="Q1577" s="3">
        <v>194062.52100000001</v>
      </c>
      <c r="R1577" s="3">
        <v>201949.55900000001</v>
      </c>
      <c r="S1577" s="3">
        <v>208844.31099999999</v>
      </c>
      <c r="T1577" s="3">
        <v>217787.02</v>
      </c>
      <c r="U1577" s="3">
        <v>222952.758</v>
      </c>
      <c r="V1577" s="3">
        <v>232658.46</v>
      </c>
      <c r="W1577" s="3">
        <v>245943.63800000001</v>
      </c>
      <c r="X1577" s="3">
        <v>258603.209</v>
      </c>
      <c r="Y1577" s="3">
        <v>272056.87900000002</v>
      </c>
      <c r="Z1577" s="3">
        <v>277649.97399999999</v>
      </c>
      <c r="AA1577" s="3">
        <v>287174.18300000002</v>
      </c>
      <c r="AB1577" s="3">
        <v>288810.45600000001</v>
      </c>
      <c r="AC1577" s="3">
        <v>276668.82</v>
      </c>
      <c r="AD1577" s="3">
        <v>284761</v>
      </c>
      <c r="AE1577" s="3">
        <v>289539</v>
      </c>
      <c r="AF1577" s="3">
        <v>296789</v>
      </c>
      <c r="AG1577" s="3">
        <v>308418</v>
      </c>
      <c r="AH1577" s="3">
        <v>324866</v>
      </c>
      <c r="AI1577" s="3">
        <v>340156</v>
      </c>
      <c r="AJ1577" s="3">
        <v>362938</v>
      </c>
      <c r="AK1577" s="3">
        <v>387983</v>
      </c>
      <c r="AL1577" s="3">
        <v>401744</v>
      </c>
      <c r="AM1577" s="3">
        <v>408379</v>
      </c>
      <c r="AN1577" s="3">
        <v>424599</v>
      </c>
      <c r="AO1577" s="3">
        <v>452578</v>
      </c>
      <c r="AP1577" s="3">
        <v>470880</v>
      </c>
      <c r="AQ1577" s="3">
        <v>493831</v>
      </c>
      <c r="AR1577" s="3">
        <v>515528</v>
      </c>
      <c r="AS1577" s="3">
        <v>531262</v>
      </c>
      <c r="AT1577" s="3">
        <v>542116</v>
      </c>
      <c r="AU1577" s="3">
        <v>551701</v>
      </c>
      <c r="AV1577" s="3">
        <v>566849.03399999999</v>
      </c>
      <c r="AW1577" s="3">
        <v>585284.31900000002</v>
      </c>
      <c r="AX1577" s="3">
        <v>606641.34400000004</v>
      </c>
      <c r="AY1577" s="3">
        <v>628783.14599999995</v>
      </c>
      <c r="AZ1577" s="3">
        <v>651104.94799999997</v>
      </c>
      <c r="BA1577">
        <v>674219.16700000002</v>
      </c>
      <c r="BB1577">
        <v>2017</v>
      </c>
    </row>
    <row r="1578" spans="1:54" hidden="1" x14ac:dyDescent="0.2">
      <c r="A1578">
        <v>233</v>
      </c>
      <c r="B1578" t="s">
        <v>526</v>
      </c>
      <c r="C1578" t="s">
        <v>350</v>
      </c>
      <c r="D1578" t="s">
        <v>8</v>
      </c>
      <c r="E1578" t="s">
        <v>349</v>
      </c>
      <c r="F1578" t="s">
        <v>348</v>
      </c>
      <c r="G1578" t="s">
        <v>275</v>
      </c>
      <c r="I1578" t="s">
        <v>347</v>
      </c>
      <c r="J1578" s="3">
        <v>4.4290000000000003</v>
      </c>
      <c r="K1578" s="3">
        <v>2.2770000000000001</v>
      </c>
      <c r="L1578" s="3">
        <v>0.94799999999999995</v>
      </c>
      <c r="M1578" s="3">
        <v>1.5740000000000001</v>
      </c>
      <c r="N1578" s="3">
        <v>3.351</v>
      </c>
      <c r="O1578" s="3">
        <v>3.1070000000000002</v>
      </c>
      <c r="P1578" s="3">
        <v>5.8239999999999998</v>
      </c>
      <c r="Q1578" s="3">
        <v>5.3689999999999998</v>
      </c>
      <c r="R1578" s="3">
        <v>4.0640000000000001</v>
      </c>
      <c r="S1578" s="3">
        <v>3.4140000000000001</v>
      </c>
      <c r="T1578" s="3">
        <v>4.282</v>
      </c>
      <c r="U1578" s="3">
        <v>2.3719999999999999</v>
      </c>
      <c r="V1578" s="3">
        <v>4.3529999999999998</v>
      </c>
      <c r="W1578" s="3">
        <v>5.71</v>
      </c>
      <c r="X1578" s="3">
        <v>5.1470000000000002</v>
      </c>
      <c r="Y1578" s="3">
        <v>5.202</v>
      </c>
      <c r="Z1578" s="3">
        <v>2.056</v>
      </c>
      <c r="AA1578" s="3">
        <v>3.43</v>
      </c>
      <c r="AB1578" s="3">
        <v>0.56999999999999995</v>
      </c>
      <c r="AC1578" s="3">
        <v>-4.2039999999999997</v>
      </c>
      <c r="AD1578" s="3">
        <v>2.9249999999999998</v>
      </c>
      <c r="AE1578" s="3">
        <v>1.6779999999999999</v>
      </c>
      <c r="AF1578" s="3">
        <v>2.504</v>
      </c>
      <c r="AG1578" s="3">
        <v>3.9180000000000001</v>
      </c>
      <c r="AH1578" s="3">
        <v>5.3330000000000002</v>
      </c>
      <c r="AI1578" s="3">
        <v>4.7069999999999999</v>
      </c>
      <c r="AJ1578" s="3">
        <v>6.6980000000000004</v>
      </c>
      <c r="AK1578" s="3">
        <v>6.9009999999999998</v>
      </c>
      <c r="AL1578" s="3">
        <v>3.5470000000000002</v>
      </c>
      <c r="AM1578" s="3">
        <v>1.6519999999999999</v>
      </c>
      <c r="AN1578" s="3">
        <v>3.972</v>
      </c>
      <c r="AO1578" s="3">
        <v>6.59</v>
      </c>
      <c r="AP1578" s="3">
        <v>4.0439999999999996</v>
      </c>
      <c r="AQ1578" s="3">
        <v>4.8739999999999997</v>
      </c>
      <c r="AR1578" s="3">
        <v>4.3940000000000001</v>
      </c>
      <c r="AS1578" s="3">
        <v>3.052</v>
      </c>
      <c r="AT1578" s="3">
        <v>2.0430000000000001</v>
      </c>
      <c r="AU1578" s="3">
        <v>1.768</v>
      </c>
      <c r="AV1578" s="3">
        <v>2.746</v>
      </c>
      <c r="AW1578" s="3">
        <v>3.2519999999999998</v>
      </c>
      <c r="AX1578" s="3">
        <v>3.649</v>
      </c>
      <c r="AY1578" s="3">
        <v>3.65</v>
      </c>
      <c r="AZ1578" s="3">
        <v>3.55</v>
      </c>
      <c r="BA1578">
        <v>3.55</v>
      </c>
      <c r="BB1578">
        <v>2017</v>
      </c>
    </row>
    <row r="1579" spans="1:54" hidden="1" x14ac:dyDescent="0.2">
      <c r="A1579">
        <v>233</v>
      </c>
      <c r="B1579" t="s">
        <v>526</v>
      </c>
      <c r="C1579" t="s">
        <v>346</v>
      </c>
      <c r="D1579" t="s">
        <v>8</v>
      </c>
      <c r="E1579" t="s">
        <v>342</v>
      </c>
      <c r="F1579" t="s">
        <v>345</v>
      </c>
      <c r="G1579" t="s">
        <v>225</v>
      </c>
      <c r="H1579" t="s">
        <v>222</v>
      </c>
      <c r="I1579" t="s">
        <v>967</v>
      </c>
      <c r="J1579" s="3">
        <v>2211.893</v>
      </c>
      <c r="K1579" s="3">
        <v>2777.277</v>
      </c>
      <c r="L1579" s="3">
        <v>3497.9740000000002</v>
      </c>
      <c r="M1579" s="3">
        <v>4277.9409999999998</v>
      </c>
      <c r="N1579" s="3">
        <v>5401.9309999999996</v>
      </c>
      <c r="O1579" s="3">
        <v>6955.73</v>
      </c>
      <c r="P1579" s="3">
        <v>9507.9140000000007</v>
      </c>
      <c r="Q1579" s="3">
        <v>12360.38</v>
      </c>
      <c r="R1579" s="3">
        <v>16432.141</v>
      </c>
      <c r="S1579" s="3">
        <v>21188.047999999999</v>
      </c>
      <c r="T1579" s="3">
        <v>28333.601999999999</v>
      </c>
      <c r="U1579" s="3">
        <v>36567.745000000003</v>
      </c>
      <c r="V1579" s="3">
        <v>46944.644</v>
      </c>
      <c r="W1579" s="3">
        <v>61488.317000000003</v>
      </c>
      <c r="X1579" s="3">
        <v>81216</v>
      </c>
      <c r="Y1579" s="3">
        <v>101548</v>
      </c>
      <c r="Z1579" s="3">
        <v>121117</v>
      </c>
      <c r="AA1579" s="3">
        <v>146368</v>
      </c>
      <c r="AB1579" s="3">
        <v>168949</v>
      </c>
      <c r="AC1579" s="3">
        <v>182275</v>
      </c>
      <c r="AD1579" s="3">
        <v>208531</v>
      </c>
      <c r="AE1579" s="3">
        <v>225851</v>
      </c>
      <c r="AF1579" s="3">
        <v>245323</v>
      </c>
      <c r="AG1579" s="3">
        <v>272345</v>
      </c>
      <c r="AH1579" s="3">
        <v>307762</v>
      </c>
      <c r="AI1579" s="3">
        <v>340156</v>
      </c>
      <c r="AJ1579" s="3">
        <v>383898</v>
      </c>
      <c r="AK1579" s="3">
        <v>431072</v>
      </c>
      <c r="AL1579" s="3">
        <v>480087</v>
      </c>
      <c r="AM1579" s="3">
        <v>504647</v>
      </c>
      <c r="AN1579" s="3">
        <v>544924</v>
      </c>
      <c r="AO1579" s="3">
        <v>619894</v>
      </c>
      <c r="AP1579" s="3">
        <v>664240</v>
      </c>
      <c r="AQ1579" s="3">
        <v>710497</v>
      </c>
      <c r="AR1579" s="3">
        <v>757065</v>
      </c>
      <c r="AS1579" s="3">
        <v>799312</v>
      </c>
      <c r="AT1579" s="3">
        <v>855432</v>
      </c>
      <c r="AU1579" s="3">
        <v>912525</v>
      </c>
      <c r="AV1579" s="3">
        <v>968520.31</v>
      </c>
      <c r="AW1579" s="3">
        <v>1029529.463</v>
      </c>
      <c r="AX1579" s="3">
        <v>1099109.9029999999</v>
      </c>
      <c r="AY1579" s="3">
        <v>1173403.105</v>
      </c>
      <c r="AZ1579" s="3">
        <v>1251510.682</v>
      </c>
      <c r="BA1579">
        <v>1334817.4779999999</v>
      </c>
      <c r="BB1579">
        <v>2017</v>
      </c>
    </row>
    <row r="1580" spans="1:54" hidden="1" x14ac:dyDescent="0.2">
      <c r="A1580">
        <v>233</v>
      </c>
      <c r="B1580" t="s">
        <v>526</v>
      </c>
      <c r="C1580" t="s">
        <v>344</v>
      </c>
      <c r="D1580" t="s">
        <v>8</v>
      </c>
      <c r="E1580" t="s">
        <v>342</v>
      </c>
      <c r="F1580" t="s">
        <v>343</v>
      </c>
      <c r="G1580" t="s">
        <v>223</v>
      </c>
      <c r="H1580" t="s">
        <v>222</v>
      </c>
      <c r="I1580" t="s">
        <v>310</v>
      </c>
      <c r="J1580" s="3">
        <v>46.783999999999999</v>
      </c>
      <c r="K1580" s="3">
        <v>50.969000000000001</v>
      </c>
      <c r="L1580" s="3">
        <v>54.582999999999998</v>
      </c>
      <c r="M1580" s="3">
        <v>54.249000000000002</v>
      </c>
      <c r="N1580" s="3">
        <v>53.581000000000003</v>
      </c>
      <c r="O1580" s="3">
        <v>48.877000000000002</v>
      </c>
      <c r="P1580" s="3">
        <v>48.944000000000003</v>
      </c>
      <c r="Q1580" s="3">
        <v>50.948</v>
      </c>
      <c r="R1580" s="3">
        <v>54.924999999999997</v>
      </c>
      <c r="S1580" s="3">
        <v>55.384</v>
      </c>
      <c r="T1580" s="3">
        <v>56.411999999999999</v>
      </c>
      <c r="U1580" s="3">
        <v>58.308</v>
      </c>
      <c r="V1580" s="3">
        <v>68.997</v>
      </c>
      <c r="W1580" s="3">
        <v>78.194999999999993</v>
      </c>
      <c r="X1580" s="3">
        <v>98.26</v>
      </c>
      <c r="Y1580" s="3">
        <v>111.23699999999999</v>
      </c>
      <c r="Z1580" s="3">
        <v>116.83799999999999</v>
      </c>
      <c r="AA1580" s="3">
        <v>128.267</v>
      </c>
      <c r="AB1580" s="3">
        <v>118.44199999999999</v>
      </c>
      <c r="AC1580" s="3">
        <v>103.761</v>
      </c>
      <c r="AD1580" s="3">
        <v>99.875</v>
      </c>
      <c r="AE1580" s="3">
        <v>98.200999999999993</v>
      </c>
      <c r="AF1580" s="3">
        <v>97.945999999999998</v>
      </c>
      <c r="AG1580" s="3">
        <v>94.644999999999996</v>
      </c>
      <c r="AH1580" s="3">
        <v>117.092</v>
      </c>
      <c r="AI1580" s="3">
        <v>146.547</v>
      </c>
      <c r="AJ1580" s="3">
        <v>162.76599999999999</v>
      </c>
      <c r="AK1580" s="3">
        <v>207.465</v>
      </c>
      <c r="AL1580" s="3">
        <v>244.30199999999999</v>
      </c>
      <c r="AM1580" s="3">
        <v>233.893</v>
      </c>
      <c r="AN1580" s="3">
        <v>286.95400000000001</v>
      </c>
      <c r="AO1580" s="3">
        <v>335.43700000000001</v>
      </c>
      <c r="AP1580" s="3">
        <v>369.43</v>
      </c>
      <c r="AQ1580" s="3">
        <v>380.17</v>
      </c>
      <c r="AR1580" s="3">
        <v>378.32299999999998</v>
      </c>
      <c r="AS1580" s="3">
        <v>291.52999999999997</v>
      </c>
      <c r="AT1580" s="3">
        <v>279.98700000000002</v>
      </c>
      <c r="AU1580" s="3">
        <v>309.197</v>
      </c>
      <c r="AV1580" s="3">
        <v>327.97800000000001</v>
      </c>
      <c r="AW1580" s="3">
        <v>347.02699999999999</v>
      </c>
      <c r="AX1580" s="3">
        <v>366.91899999999998</v>
      </c>
      <c r="AY1580" s="3">
        <v>388.64299999999997</v>
      </c>
      <c r="AZ1580" s="3">
        <v>411.49799999999999</v>
      </c>
      <c r="BA1580">
        <v>434.97399999999999</v>
      </c>
      <c r="BB1580">
        <v>2017</v>
      </c>
    </row>
    <row r="1581" spans="1:54" hidden="1" x14ac:dyDescent="0.2">
      <c r="A1581">
        <v>233</v>
      </c>
      <c r="B1581" t="s">
        <v>526</v>
      </c>
      <c r="C1581" t="s">
        <v>213</v>
      </c>
      <c r="D1581" t="s">
        <v>8</v>
      </c>
      <c r="E1581" t="s">
        <v>342</v>
      </c>
      <c r="F1581" t="s">
        <v>341</v>
      </c>
      <c r="G1581" t="s">
        <v>323</v>
      </c>
      <c r="H1581" t="s">
        <v>222</v>
      </c>
      <c r="I1581" t="s">
        <v>310</v>
      </c>
      <c r="J1581" s="3">
        <v>78.856999999999999</v>
      </c>
      <c r="K1581" s="3">
        <v>88.183999999999997</v>
      </c>
      <c r="L1581" s="3">
        <v>94.543000000000006</v>
      </c>
      <c r="M1581" s="3">
        <v>99.822000000000003</v>
      </c>
      <c r="N1581" s="3">
        <v>106.828</v>
      </c>
      <c r="O1581" s="3">
        <v>113.672</v>
      </c>
      <c r="P1581" s="3">
        <v>122.718</v>
      </c>
      <c r="Q1581" s="3">
        <v>132.607</v>
      </c>
      <c r="R1581" s="3">
        <v>142.827</v>
      </c>
      <c r="S1581" s="3">
        <v>153.447</v>
      </c>
      <c r="T1581" s="3">
        <v>165.93600000000001</v>
      </c>
      <c r="U1581" s="3">
        <v>175.52600000000001</v>
      </c>
      <c r="V1581" s="3">
        <v>187.34299999999999</v>
      </c>
      <c r="W1581" s="3">
        <v>202.751</v>
      </c>
      <c r="X1581" s="3">
        <v>217.72499999999999</v>
      </c>
      <c r="Y1581" s="3">
        <v>233.82900000000001</v>
      </c>
      <c r="Z1581" s="3">
        <v>242.99199999999999</v>
      </c>
      <c r="AA1581" s="3">
        <v>255.63</v>
      </c>
      <c r="AB1581" s="3">
        <v>259.87599999999998</v>
      </c>
      <c r="AC1581" s="3">
        <v>252.761</v>
      </c>
      <c r="AD1581" s="3">
        <v>266.07299999999998</v>
      </c>
      <c r="AE1581" s="3">
        <v>276.70299999999997</v>
      </c>
      <c r="AF1581" s="3">
        <v>287.98599999999999</v>
      </c>
      <c r="AG1581" s="3">
        <v>305.238</v>
      </c>
      <c r="AH1581" s="3">
        <v>330.35700000000003</v>
      </c>
      <c r="AI1581" s="3">
        <v>357.03500000000003</v>
      </c>
      <c r="AJ1581" s="3">
        <v>392.65300000000002</v>
      </c>
      <c r="AK1581" s="3">
        <v>430.91699999999997</v>
      </c>
      <c r="AL1581" s="3">
        <v>454.95400000000001</v>
      </c>
      <c r="AM1581" s="3">
        <v>465.98</v>
      </c>
      <c r="AN1581" s="3">
        <v>490.40699999999998</v>
      </c>
      <c r="AO1581" s="3">
        <v>533.51300000000003</v>
      </c>
      <c r="AP1581" s="3">
        <v>565.31299999999999</v>
      </c>
      <c r="AQ1581" s="3">
        <v>602.44100000000003</v>
      </c>
      <c r="AR1581" s="3">
        <v>640.19799999999998</v>
      </c>
      <c r="AS1581" s="3">
        <v>666.89</v>
      </c>
      <c r="AT1581" s="3">
        <v>689.19799999999998</v>
      </c>
      <c r="AU1581" s="3">
        <v>714.00400000000002</v>
      </c>
      <c r="AV1581" s="3">
        <v>750.27599999999995</v>
      </c>
      <c r="AW1581" s="3">
        <v>791.47799999999995</v>
      </c>
      <c r="AX1581" s="3">
        <v>836.47699999999998</v>
      </c>
      <c r="AY1581" s="3">
        <v>883.53099999999995</v>
      </c>
      <c r="AZ1581" s="3">
        <v>930.60599999999999</v>
      </c>
      <c r="BA1581">
        <v>980.40899999999999</v>
      </c>
      <c r="BB1581">
        <v>2017</v>
      </c>
    </row>
    <row r="1582" spans="1:54" hidden="1" x14ac:dyDescent="0.2">
      <c r="A1582">
        <v>233</v>
      </c>
      <c r="B1582" t="s">
        <v>526</v>
      </c>
      <c r="C1582" t="s">
        <v>340</v>
      </c>
      <c r="D1582" t="s">
        <v>8</v>
      </c>
      <c r="E1582" t="s">
        <v>339</v>
      </c>
      <c r="F1582" t="s">
        <v>338</v>
      </c>
      <c r="G1582" t="s">
        <v>295</v>
      </c>
      <c r="I1582" t="s">
        <v>337</v>
      </c>
      <c r="J1582" s="3">
        <v>1.42</v>
      </c>
      <c r="K1582" s="3">
        <v>1.744</v>
      </c>
      <c r="L1582" s="3">
        <v>2.1749999999999998</v>
      </c>
      <c r="M1582" s="3">
        <v>2.6190000000000002</v>
      </c>
      <c r="N1582" s="3">
        <v>3.2</v>
      </c>
      <c r="O1582" s="3">
        <v>3.9969999999999999</v>
      </c>
      <c r="P1582" s="3">
        <v>5.1619999999999999</v>
      </c>
      <c r="Q1582" s="3">
        <v>6.3689999999999998</v>
      </c>
      <c r="R1582" s="3">
        <v>8.1370000000000005</v>
      </c>
      <c r="S1582" s="3">
        <v>10.145</v>
      </c>
      <c r="T1582" s="3">
        <v>13.01</v>
      </c>
      <c r="U1582" s="3">
        <v>16.402000000000001</v>
      </c>
      <c r="V1582" s="3">
        <v>20.177</v>
      </c>
      <c r="W1582" s="3">
        <v>25.001000000000001</v>
      </c>
      <c r="X1582" s="3">
        <v>31.405999999999999</v>
      </c>
      <c r="Y1582" s="3">
        <v>37.326000000000001</v>
      </c>
      <c r="Z1582" s="3">
        <v>43.622</v>
      </c>
      <c r="AA1582" s="3">
        <v>50.968000000000004</v>
      </c>
      <c r="AB1582" s="3">
        <v>58.497999999999998</v>
      </c>
      <c r="AC1582" s="3">
        <v>65.882000000000005</v>
      </c>
      <c r="AD1582" s="3">
        <v>73.23</v>
      </c>
      <c r="AE1582" s="3">
        <v>78.004000000000005</v>
      </c>
      <c r="AF1582" s="3">
        <v>82.659000000000006</v>
      </c>
      <c r="AG1582" s="3">
        <v>88.304000000000002</v>
      </c>
      <c r="AH1582" s="3">
        <v>94.734999999999999</v>
      </c>
      <c r="AI1582" s="3">
        <v>100</v>
      </c>
      <c r="AJ1582" s="3">
        <v>105.77500000000001</v>
      </c>
      <c r="AK1582" s="3">
        <v>111.10599999999999</v>
      </c>
      <c r="AL1582" s="3">
        <v>119.501</v>
      </c>
      <c r="AM1582" s="3">
        <v>123.57299999999999</v>
      </c>
      <c r="AN1582" s="3">
        <v>128.339</v>
      </c>
      <c r="AO1582" s="3">
        <v>136.97</v>
      </c>
      <c r="AP1582" s="3">
        <v>141.06399999999999</v>
      </c>
      <c r="AQ1582" s="3">
        <v>143.875</v>
      </c>
      <c r="AR1582" s="3">
        <v>146.852</v>
      </c>
      <c r="AS1582" s="3">
        <v>150.45500000000001</v>
      </c>
      <c r="AT1582" s="3">
        <v>157.79499999999999</v>
      </c>
      <c r="AU1582" s="3">
        <v>165.40199999999999</v>
      </c>
      <c r="AV1582" s="3">
        <v>170.86</v>
      </c>
      <c r="AW1582" s="3">
        <v>175.90199999999999</v>
      </c>
      <c r="AX1582" s="3">
        <v>181.18</v>
      </c>
      <c r="AY1582" s="3">
        <v>186.61500000000001</v>
      </c>
      <c r="AZ1582" s="3">
        <v>192.21299999999999</v>
      </c>
      <c r="BA1582">
        <v>197.98</v>
      </c>
      <c r="BB1582">
        <v>2017</v>
      </c>
    </row>
    <row r="1583" spans="1:54" hidden="1" x14ac:dyDescent="0.2">
      <c r="A1583">
        <v>233</v>
      </c>
      <c r="B1583" t="s">
        <v>526</v>
      </c>
      <c r="C1583" t="s">
        <v>336</v>
      </c>
      <c r="D1583" t="s">
        <v>8</v>
      </c>
      <c r="E1583" t="s">
        <v>333</v>
      </c>
      <c r="F1583" t="s">
        <v>335</v>
      </c>
      <c r="G1583" t="s">
        <v>225</v>
      </c>
      <c r="H1583" t="s">
        <v>322</v>
      </c>
      <c r="I1583" t="s">
        <v>330</v>
      </c>
      <c r="J1583" s="3">
        <v>5474607.4050000003</v>
      </c>
      <c r="K1583" s="3">
        <v>5477263.9510000004</v>
      </c>
      <c r="L1583" s="3">
        <v>5410478.773</v>
      </c>
      <c r="M1583" s="3">
        <v>5379476.6789999995</v>
      </c>
      <c r="N1583" s="3">
        <v>5444203.5549999997</v>
      </c>
      <c r="O1583" s="3">
        <v>5651614.1799999997</v>
      </c>
      <c r="P1583" s="3">
        <v>5859207.6890000002</v>
      </c>
      <c r="Q1583" s="3">
        <v>6047121.0449999999</v>
      </c>
      <c r="R1583" s="3">
        <v>6163799.7740000002</v>
      </c>
      <c r="S1583" s="3">
        <v>6244692.8540000003</v>
      </c>
      <c r="T1583" s="3">
        <v>6382124.1940000001</v>
      </c>
      <c r="U1583" s="3">
        <v>6400518.193</v>
      </c>
      <c r="V1583" s="3">
        <v>6548193.1150000002</v>
      </c>
      <c r="W1583" s="3">
        <v>6792476.2709999997</v>
      </c>
      <c r="X1583" s="3">
        <v>7015322.4790000003</v>
      </c>
      <c r="Y1583" s="3">
        <v>7256849.9110000003</v>
      </c>
      <c r="Z1583" s="3">
        <v>7287400.8799999999</v>
      </c>
      <c r="AA1583" s="3">
        <v>7439745.6739999996</v>
      </c>
      <c r="AB1583" s="3">
        <v>7367613.6689999998</v>
      </c>
      <c r="AC1583" s="3">
        <v>6968987.915</v>
      </c>
      <c r="AD1583" s="3">
        <v>7066731.1890000002</v>
      </c>
      <c r="AE1583" s="3">
        <v>7094109.8640000001</v>
      </c>
      <c r="AF1583" s="3">
        <v>7181131.8930000002</v>
      </c>
      <c r="AG1583" s="3">
        <v>7369781.835</v>
      </c>
      <c r="AH1583" s="3">
        <v>7667720.9210000001</v>
      </c>
      <c r="AI1583" s="3">
        <v>7931077.8990000002</v>
      </c>
      <c r="AJ1583" s="3">
        <v>8361470.7640000004</v>
      </c>
      <c r="AK1583" s="3">
        <v>8832449.2909999993</v>
      </c>
      <c r="AL1583" s="3">
        <v>9037906.909</v>
      </c>
      <c r="AM1583" s="3">
        <v>9079325.9079999998</v>
      </c>
      <c r="AN1583" s="3">
        <v>9329795.6490000002</v>
      </c>
      <c r="AO1583" s="3">
        <v>9829036.8120000008</v>
      </c>
      <c r="AP1583" s="3">
        <v>10108625.649</v>
      </c>
      <c r="AQ1583" s="3">
        <v>10480061.968</v>
      </c>
      <c r="AR1583" s="3">
        <v>10816331.669</v>
      </c>
      <c r="AS1583" s="3">
        <v>11021347.219000001</v>
      </c>
      <c r="AT1583" s="3">
        <v>11120784.442</v>
      </c>
      <c r="AU1583" s="3">
        <v>11192594.666999999</v>
      </c>
      <c r="AV1583" s="3">
        <v>11374690.048</v>
      </c>
      <c r="AW1583" s="3">
        <v>11618667.668</v>
      </c>
      <c r="AX1583" s="3">
        <v>11915547.577</v>
      </c>
      <c r="AY1583" s="3">
        <v>12231575.127</v>
      </c>
      <c r="AZ1583" s="3">
        <v>12556588.219000001</v>
      </c>
      <c r="BA1583">
        <v>12763700.831</v>
      </c>
      <c r="BB1583">
        <v>2017</v>
      </c>
    </row>
    <row r="1584" spans="1:54" hidden="1" x14ac:dyDescent="0.2">
      <c r="A1584">
        <v>233</v>
      </c>
      <c r="B1584" t="s">
        <v>526</v>
      </c>
      <c r="C1584" t="s">
        <v>334</v>
      </c>
      <c r="D1584" t="s">
        <v>8</v>
      </c>
      <c r="E1584" t="s">
        <v>333</v>
      </c>
      <c r="F1584" t="s">
        <v>332</v>
      </c>
      <c r="G1584" t="s">
        <v>331</v>
      </c>
      <c r="H1584" t="s">
        <v>322</v>
      </c>
      <c r="I1584" t="s">
        <v>330</v>
      </c>
      <c r="J1584" s="3">
        <v>6453.6369999999997</v>
      </c>
      <c r="K1584" s="3">
        <v>6456.768</v>
      </c>
      <c r="L1584" s="3">
        <v>6378.04</v>
      </c>
      <c r="M1584" s="3">
        <v>6341.4939999999997</v>
      </c>
      <c r="N1584" s="3">
        <v>6417.7960000000003</v>
      </c>
      <c r="O1584" s="3">
        <v>6662.2979999999998</v>
      </c>
      <c r="P1584" s="3">
        <v>6907.0159999999996</v>
      </c>
      <c r="Q1584" s="3">
        <v>7128.5339999999997</v>
      </c>
      <c r="R1584" s="3">
        <v>7266.0780000000004</v>
      </c>
      <c r="S1584" s="3">
        <v>7361.4369999999999</v>
      </c>
      <c r="T1584" s="3">
        <v>7523.4459999999999</v>
      </c>
      <c r="U1584" s="3">
        <v>7545.1289999999999</v>
      </c>
      <c r="V1584" s="3">
        <v>7719.2129999999997</v>
      </c>
      <c r="W1584" s="3">
        <v>8007.1819999999998</v>
      </c>
      <c r="X1584" s="3">
        <v>8269.8799999999992</v>
      </c>
      <c r="Y1584" s="3">
        <v>8554.6</v>
      </c>
      <c r="Z1584" s="3">
        <v>8590.6139999999996</v>
      </c>
      <c r="AA1584" s="3">
        <v>8770.2029999999995</v>
      </c>
      <c r="AB1584" s="3">
        <v>8685.1710000000003</v>
      </c>
      <c r="AC1584" s="3">
        <v>8215.259</v>
      </c>
      <c r="AD1584" s="3">
        <v>8330.482</v>
      </c>
      <c r="AE1584" s="3">
        <v>8362.7569999999996</v>
      </c>
      <c r="AF1584" s="3">
        <v>8465.3410000000003</v>
      </c>
      <c r="AG1584" s="3">
        <v>8687.7270000000008</v>
      </c>
      <c r="AH1584" s="3">
        <v>9038.9470000000001</v>
      </c>
      <c r="AI1584" s="3">
        <v>9349.4</v>
      </c>
      <c r="AJ1584" s="3">
        <v>9856.7610000000004</v>
      </c>
      <c r="AK1584" s="3">
        <v>10411.965</v>
      </c>
      <c r="AL1584" s="3">
        <v>10654.165000000001</v>
      </c>
      <c r="AM1584" s="3">
        <v>10702.991</v>
      </c>
      <c r="AN1584" s="3">
        <v>10998.252</v>
      </c>
      <c r="AO1584" s="3">
        <v>11586.772999999999</v>
      </c>
      <c r="AP1584" s="3">
        <v>11916.361000000001</v>
      </c>
      <c r="AQ1584" s="3">
        <v>12354.222</v>
      </c>
      <c r="AR1584" s="3">
        <v>12750.627</v>
      </c>
      <c r="AS1584" s="3">
        <v>12992.306</v>
      </c>
      <c r="AT1584" s="3">
        <v>13109.525</v>
      </c>
      <c r="AU1584" s="3">
        <v>13194.177</v>
      </c>
      <c r="AV1584" s="3">
        <v>13408.837</v>
      </c>
      <c r="AW1584" s="3">
        <v>13696.445</v>
      </c>
      <c r="AX1584" s="3">
        <v>14046.416999999999</v>
      </c>
      <c r="AY1584" s="3">
        <v>14418.96</v>
      </c>
      <c r="AZ1584" s="3">
        <v>14802.094999999999</v>
      </c>
      <c r="BA1584">
        <v>15046.245999999999</v>
      </c>
      <c r="BB1584">
        <v>2017</v>
      </c>
    </row>
    <row r="1585" spans="1:54" hidden="1" x14ac:dyDescent="0.2">
      <c r="A1585">
        <v>233</v>
      </c>
      <c r="B1585" t="s">
        <v>526</v>
      </c>
      <c r="C1585" t="s">
        <v>329</v>
      </c>
      <c r="D1585" t="s">
        <v>8</v>
      </c>
      <c r="E1585" t="s">
        <v>325</v>
      </c>
      <c r="F1585" t="s">
        <v>328</v>
      </c>
      <c r="G1585" t="s">
        <v>225</v>
      </c>
      <c r="H1585" t="s">
        <v>322</v>
      </c>
      <c r="I1585" t="s">
        <v>321</v>
      </c>
      <c r="J1585" s="3">
        <v>77755.976999999999</v>
      </c>
      <c r="K1585" s="3">
        <v>95504.127999999997</v>
      </c>
      <c r="L1585" s="3">
        <v>117704.215</v>
      </c>
      <c r="M1585" s="3">
        <v>140906.85500000001</v>
      </c>
      <c r="N1585" s="3">
        <v>174231.78099999999</v>
      </c>
      <c r="O1585" s="3">
        <v>225876.27499999999</v>
      </c>
      <c r="P1585" s="3">
        <v>302478.87699999998</v>
      </c>
      <c r="Q1585" s="3">
        <v>385157.89500000002</v>
      </c>
      <c r="R1585" s="3">
        <v>501533.28899999999</v>
      </c>
      <c r="S1585" s="3">
        <v>633547.78500000003</v>
      </c>
      <c r="T1585" s="3">
        <v>830300.03200000001</v>
      </c>
      <c r="U1585" s="3">
        <v>1049785.2479999999</v>
      </c>
      <c r="V1585" s="3">
        <v>1321261.1980000001</v>
      </c>
      <c r="W1585" s="3">
        <v>1698185.567</v>
      </c>
      <c r="X1585" s="3">
        <v>2203207.1179999998</v>
      </c>
      <c r="Y1585" s="3">
        <v>2708693.11</v>
      </c>
      <c r="Z1585" s="3">
        <v>3178923.8849999998</v>
      </c>
      <c r="AA1585" s="3">
        <v>3791917.0980000002</v>
      </c>
      <c r="AB1585" s="3">
        <v>4309923.4689999996</v>
      </c>
      <c r="AC1585" s="3">
        <v>4591309.824</v>
      </c>
      <c r="AD1585" s="3">
        <v>5174980.1469999999</v>
      </c>
      <c r="AE1585" s="3">
        <v>5533664.9189999998</v>
      </c>
      <c r="AF1585" s="3">
        <v>5935856.1780000003</v>
      </c>
      <c r="AG1585" s="3">
        <v>6507801.8590000002</v>
      </c>
      <c r="AH1585" s="3">
        <v>7264020.0149999997</v>
      </c>
      <c r="AI1585" s="3">
        <v>7931077.8990000002</v>
      </c>
      <c r="AJ1585" s="3">
        <v>8844353.3149999995</v>
      </c>
      <c r="AK1585" s="3">
        <v>9813372.1860000007</v>
      </c>
      <c r="AL1585" s="3">
        <v>10800364.446</v>
      </c>
      <c r="AM1585" s="3">
        <v>11219613.596999999</v>
      </c>
      <c r="AN1585" s="3">
        <v>11973720.062000001</v>
      </c>
      <c r="AO1585" s="3">
        <v>13462786.404999999</v>
      </c>
      <c r="AP1585" s="3">
        <v>14259585.248</v>
      </c>
      <c r="AQ1585" s="3">
        <v>15078139.259</v>
      </c>
      <c r="AR1585" s="3">
        <v>15884037.597999999</v>
      </c>
      <c r="AS1585" s="3">
        <v>16582204.426999999</v>
      </c>
      <c r="AT1585" s="3">
        <v>17548042.997000001</v>
      </c>
      <c r="AU1585" s="3">
        <v>18512785.817000002</v>
      </c>
      <c r="AV1585" s="3">
        <v>19434836.577</v>
      </c>
      <c r="AW1585" s="3">
        <v>20437521.217999998</v>
      </c>
      <c r="AX1585" s="3">
        <v>21588532.463</v>
      </c>
      <c r="AY1585" s="3">
        <v>22825942.965999998</v>
      </c>
      <c r="AZ1585" s="3">
        <v>24135439.831</v>
      </c>
      <c r="BA1585">
        <v>25269544.074999999</v>
      </c>
      <c r="BB1585">
        <v>2017</v>
      </c>
    </row>
    <row r="1586" spans="1:54" hidden="1" x14ac:dyDescent="0.2">
      <c r="A1586">
        <v>233</v>
      </c>
      <c r="B1586" t="s">
        <v>526</v>
      </c>
      <c r="C1586" t="s">
        <v>327</v>
      </c>
      <c r="D1586" t="s">
        <v>8</v>
      </c>
      <c r="E1586" t="s">
        <v>325</v>
      </c>
      <c r="F1586" t="s">
        <v>326</v>
      </c>
      <c r="G1586" t="s">
        <v>223</v>
      </c>
      <c r="H1586" t="s">
        <v>322</v>
      </c>
      <c r="I1586" t="s">
        <v>321</v>
      </c>
      <c r="J1586" s="3">
        <v>1644.643</v>
      </c>
      <c r="K1586" s="3">
        <v>1752.7180000000001</v>
      </c>
      <c r="L1586" s="3">
        <v>1836.665</v>
      </c>
      <c r="M1586" s="3">
        <v>1786.854</v>
      </c>
      <c r="N1586" s="3">
        <v>1728.19</v>
      </c>
      <c r="O1586" s="3">
        <v>1587.194</v>
      </c>
      <c r="P1586" s="3">
        <v>1557.076</v>
      </c>
      <c r="Q1586" s="3">
        <v>1587.5820000000001</v>
      </c>
      <c r="R1586" s="3">
        <v>1676.3969999999999</v>
      </c>
      <c r="S1586" s="3">
        <v>1656.0450000000001</v>
      </c>
      <c r="T1586" s="3">
        <v>1653.1279999999999</v>
      </c>
      <c r="U1586" s="3">
        <v>1673.8920000000001</v>
      </c>
      <c r="V1586" s="3">
        <v>1941.9290000000001</v>
      </c>
      <c r="W1586" s="3">
        <v>2159.5889999999999</v>
      </c>
      <c r="X1586" s="3">
        <v>2665.578</v>
      </c>
      <c r="Y1586" s="3">
        <v>2967.1460000000002</v>
      </c>
      <c r="Z1586" s="3">
        <v>3066.6170000000002</v>
      </c>
      <c r="AA1586" s="3">
        <v>3322.9879999999998</v>
      </c>
      <c r="AB1586" s="3">
        <v>3021.4879999999998</v>
      </c>
      <c r="AC1586" s="3">
        <v>2613.62</v>
      </c>
      <c r="AD1586" s="3">
        <v>2478.5360000000001</v>
      </c>
      <c r="AE1586" s="3">
        <v>2406.0529999999999</v>
      </c>
      <c r="AF1586" s="3">
        <v>2369.9050000000002</v>
      </c>
      <c r="AG1586" s="3">
        <v>2261.5830000000001</v>
      </c>
      <c r="AH1586" s="3">
        <v>2763.6990000000001</v>
      </c>
      <c r="AI1586" s="3">
        <v>3416.9009999999998</v>
      </c>
      <c r="AJ1586" s="3">
        <v>3749.84</v>
      </c>
      <c r="AK1586" s="3">
        <v>4722.9380000000001</v>
      </c>
      <c r="AL1586" s="3">
        <v>5495.9840000000004</v>
      </c>
      <c r="AM1586" s="3">
        <v>5200.0469999999996</v>
      </c>
      <c r="AN1586" s="3">
        <v>6305.2849999999999</v>
      </c>
      <c r="AO1586" s="3">
        <v>7284.9920000000002</v>
      </c>
      <c r="AP1586" s="3">
        <v>7930.7520000000004</v>
      </c>
      <c r="AQ1586" s="3">
        <v>8067.9430000000002</v>
      </c>
      <c r="AR1586" s="3">
        <v>7937.6329999999998</v>
      </c>
      <c r="AS1586" s="3">
        <v>6047.97</v>
      </c>
      <c r="AT1586" s="3">
        <v>5743.5510000000004</v>
      </c>
      <c r="AU1586" s="3">
        <v>6272.8180000000002</v>
      </c>
      <c r="AV1586" s="3">
        <v>6581.3869999999997</v>
      </c>
      <c r="AW1586" s="3">
        <v>6888.9459999999999</v>
      </c>
      <c r="AX1586" s="3">
        <v>7206.9709999999995</v>
      </c>
      <c r="AY1586" s="3">
        <v>7560.1880000000001</v>
      </c>
      <c r="AZ1586" s="3">
        <v>7935.75</v>
      </c>
      <c r="BA1586">
        <v>8234.5339999999997</v>
      </c>
      <c r="BB1586">
        <v>2017</v>
      </c>
    </row>
    <row r="1587" spans="1:54" hidden="1" x14ac:dyDescent="0.2">
      <c r="A1587">
        <v>233</v>
      </c>
      <c r="B1587" t="s">
        <v>526</v>
      </c>
      <c r="C1587" t="s">
        <v>212</v>
      </c>
      <c r="D1587" t="s">
        <v>8</v>
      </c>
      <c r="E1587" t="s">
        <v>325</v>
      </c>
      <c r="F1587" t="s">
        <v>324</v>
      </c>
      <c r="G1587" t="s">
        <v>323</v>
      </c>
      <c r="H1587" t="s">
        <v>322</v>
      </c>
      <c r="I1587" t="s">
        <v>321</v>
      </c>
      <c r="J1587" s="3">
        <v>2772.123</v>
      </c>
      <c r="K1587" s="3">
        <v>3032.4340000000002</v>
      </c>
      <c r="L1587" s="3">
        <v>3181.3119999999999</v>
      </c>
      <c r="M1587" s="3">
        <v>3287.944</v>
      </c>
      <c r="N1587" s="3">
        <v>3445.596</v>
      </c>
      <c r="O1587" s="3">
        <v>3691.3270000000002</v>
      </c>
      <c r="P1587" s="3">
        <v>3904.0709999999999</v>
      </c>
      <c r="Q1587" s="3">
        <v>4132.1180000000004</v>
      </c>
      <c r="R1587" s="3">
        <v>4359.2849999999999</v>
      </c>
      <c r="S1587" s="3">
        <v>4588.2359999999999</v>
      </c>
      <c r="T1587" s="3">
        <v>4862.652</v>
      </c>
      <c r="U1587" s="3">
        <v>5038.9859999999999</v>
      </c>
      <c r="V1587" s="3">
        <v>5272.7740000000003</v>
      </c>
      <c r="W1587" s="3">
        <v>5599.5919999999996</v>
      </c>
      <c r="X1587" s="3">
        <v>5906.3950000000004</v>
      </c>
      <c r="Y1587" s="3">
        <v>6237.1639999999998</v>
      </c>
      <c r="Z1587" s="3">
        <v>6377.7349999999997</v>
      </c>
      <c r="AA1587" s="3">
        <v>6622.5439999999999</v>
      </c>
      <c r="AB1587" s="3">
        <v>6629.4979999999996</v>
      </c>
      <c r="AC1587" s="3">
        <v>6366.777</v>
      </c>
      <c r="AD1587" s="3">
        <v>6602.9690000000001</v>
      </c>
      <c r="AE1587" s="3">
        <v>6779.6180000000004</v>
      </c>
      <c r="AF1587" s="3">
        <v>6968.1379999999999</v>
      </c>
      <c r="AG1587" s="3">
        <v>7293.7849999999999</v>
      </c>
      <c r="AH1587" s="3">
        <v>7797.3329999999996</v>
      </c>
      <c r="AI1587" s="3">
        <v>8324.6209999999992</v>
      </c>
      <c r="AJ1587" s="3">
        <v>9046.0439999999999</v>
      </c>
      <c r="AK1587" s="3">
        <v>9809.8520000000008</v>
      </c>
      <c r="AL1587" s="3">
        <v>10234.955</v>
      </c>
      <c r="AM1587" s="3">
        <v>10359.941999999999</v>
      </c>
      <c r="AN1587" s="3">
        <v>10775.807000000001</v>
      </c>
      <c r="AO1587" s="3">
        <v>11586.772999999999</v>
      </c>
      <c r="AP1587" s="3">
        <v>12135.873</v>
      </c>
      <c r="AQ1587" s="3">
        <v>12784.986000000001</v>
      </c>
      <c r="AR1587" s="3">
        <v>13432.037</v>
      </c>
      <c r="AS1587" s="3">
        <v>13835.036</v>
      </c>
      <c r="AT1587" s="3">
        <v>14137.971</v>
      </c>
      <c r="AU1587" s="3">
        <v>14485.300999999999</v>
      </c>
      <c r="AV1587" s="3">
        <v>15055.432000000001</v>
      </c>
      <c r="AW1587" s="3">
        <v>15711.877</v>
      </c>
      <c r="AX1587" s="3">
        <v>16429.951000000001</v>
      </c>
      <c r="AY1587" s="3">
        <v>17187.133999999998</v>
      </c>
      <c r="AZ1587" s="3">
        <v>17946.785</v>
      </c>
      <c r="BA1587">
        <v>18560.202000000001</v>
      </c>
      <c r="BB1587">
        <v>2017</v>
      </c>
    </row>
    <row r="1588" spans="1:54" hidden="1" x14ac:dyDescent="0.2">
      <c r="A1588">
        <v>233</v>
      </c>
      <c r="B1588" t="s">
        <v>526</v>
      </c>
      <c r="C1588" t="s">
        <v>320</v>
      </c>
      <c r="D1588" t="s">
        <v>8</v>
      </c>
      <c r="E1588" t="s">
        <v>319</v>
      </c>
      <c r="F1588" t="s">
        <v>318</v>
      </c>
      <c r="G1588" t="s">
        <v>243</v>
      </c>
    </row>
    <row r="1589" spans="1:54" hidden="1" x14ac:dyDescent="0.2">
      <c r="A1589">
        <v>233</v>
      </c>
      <c r="B1589" t="s">
        <v>526</v>
      </c>
      <c r="C1589" t="s">
        <v>317</v>
      </c>
      <c r="D1589" t="s">
        <v>8</v>
      </c>
      <c r="E1589" t="s">
        <v>316</v>
      </c>
      <c r="F1589" t="s">
        <v>315</v>
      </c>
      <c r="G1589" t="s">
        <v>288</v>
      </c>
      <c r="I1589" t="s">
        <v>310</v>
      </c>
      <c r="J1589" s="3">
        <v>0.59699999999999998</v>
      </c>
      <c r="K1589" s="3">
        <v>0.6</v>
      </c>
      <c r="L1589" s="3">
        <v>0.60399999999999998</v>
      </c>
      <c r="M1589" s="3">
        <v>0.59799999999999998</v>
      </c>
      <c r="N1589" s="3">
        <v>0.59199999999999997</v>
      </c>
      <c r="O1589" s="3">
        <v>0.59</v>
      </c>
      <c r="P1589" s="3">
        <v>0.60299999999999998</v>
      </c>
      <c r="Q1589" s="3">
        <v>0.61099999999999999</v>
      </c>
      <c r="R1589" s="3">
        <v>0.60899999999999999</v>
      </c>
      <c r="S1589" s="3">
        <v>0.60699999999999998</v>
      </c>
      <c r="T1589" s="3">
        <v>0.60799999999999998</v>
      </c>
      <c r="U1589" s="3">
        <v>0.60799999999999998</v>
      </c>
      <c r="V1589" s="3">
        <v>0.56999999999999995</v>
      </c>
      <c r="W1589" s="3">
        <v>0.59099999999999997</v>
      </c>
      <c r="X1589" s="3">
        <v>0.60299999999999998</v>
      </c>
      <c r="Y1589" s="3">
        <v>0.61199999999999999</v>
      </c>
      <c r="Z1589" s="3">
        <v>0.60199999999999998</v>
      </c>
      <c r="AA1589" s="3">
        <v>0.59799999999999998</v>
      </c>
      <c r="AB1589" s="3">
        <v>0.58599999999999997</v>
      </c>
      <c r="AC1589" s="3">
        <v>0.54200000000000004</v>
      </c>
      <c r="AD1589" s="3">
        <v>0.53300000000000003</v>
      </c>
      <c r="AE1589" s="3">
        <v>0.52900000000000003</v>
      </c>
      <c r="AF1589" s="3">
        <v>0.52700000000000002</v>
      </c>
      <c r="AG1589" s="3">
        <v>0.52600000000000002</v>
      </c>
      <c r="AH1589" s="3">
        <v>0.52600000000000002</v>
      </c>
      <c r="AI1589" s="3">
        <v>0.52600000000000002</v>
      </c>
      <c r="AJ1589" s="3">
        <v>0.53300000000000003</v>
      </c>
      <c r="AK1589" s="3">
        <v>0.54100000000000004</v>
      </c>
      <c r="AL1589" s="3">
        <v>0.54400000000000004</v>
      </c>
      <c r="AM1589" s="3">
        <v>0.55600000000000005</v>
      </c>
      <c r="AN1589" s="3">
        <v>0.54900000000000004</v>
      </c>
      <c r="AO1589" s="3">
        <v>0.56200000000000006</v>
      </c>
      <c r="AP1589" s="3">
        <v>0.56699999999999995</v>
      </c>
      <c r="AQ1589" s="3">
        <v>0.57499999999999996</v>
      </c>
      <c r="AR1589" s="3">
        <v>0.57999999999999996</v>
      </c>
      <c r="AS1589" s="3">
        <v>0.57899999999999996</v>
      </c>
      <c r="AT1589" s="3">
        <v>0.57299999999999995</v>
      </c>
      <c r="AU1589" s="3">
        <v>0.56200000000000006</v>
      </c>
      <c r="AV1589" s="3">
        <v>0.55600000000000005</v>
      </c>
      <c r="AW1589" s="3">
        <v>0.55200000000000005</v>
      </c>
      <c r="AX1589" s="3">
        <v>0.55200000000000005</v>
      </c>
      <c r="AY1589" s="3">
        <v>0.55200000000000005</v>
      </c>
      <c r="AZ1589" s="3">
        <v>0.55100000000000005</v>
      </c>
      <c r="BA1589">
        <v>0.55100000000000005</v>
      </c>
      <c r="BB1589">
        <v>2017</v>
      </c>
    </row>
    <row r="1590" spans="1:54" hidden="1" x14ac:dyDescent="0.2">
      <c r="A1590">
        <v>233</v>
      </c>
      <c r="B1590" t="s">
        <v>526</v>
      </c>
      <c r="C1590" t="s">
        <v>314</v>
      </c>
      <c r="D1590" t="s">
        <v>8</v>
      </c>
      <c r="E1590" t="s">
        <v>313</v>
      </c>
      <c r="F1590" t="s">
        <v>312</v>
      </c>
      <c r="G1590" t="s">
        <v>311</v>
      </c>
      <c r="I1590" t="s">
        <v>310</v>
      </c>
      <c r="J1590" s="3">
        <v>28.048999999999999</v>
      </c>
      <c r="K1590" s="3">
        <v>31.494</v>
      </c>
      <c r="L1590" s="3">
        <v>36.999000000000002</v>
      </c>
      <c r="M1590" s="3">
        <v>42.856000000000002</v>
      </c>
      <c r="N1590" s="3">
        <v>50.567</v>
      </c>
      <c r="O1590" s="3">
        <v>61.191000000000003</v>
      </c>
      <c r="P1590" s="3">
        <v>77.477999999999994</v>
      </c>
      <c r="Q1590" s="3">
        <v>93.210999999999999</v>
      </c>
      <c r="R1590" s="3">
        <v>115.04900000000001</v>
      </c>
      <c r="S1590" s="3">
        <v>138.08099999999999</v>
      </c>
      <c r="T1590" s="3">
        <v>170.75</v>
      </c>
      <c r="U1590" s="3">
        <v>208.333</v>
      </c>
      <c r="V1590" s="3">
        <v>250.58199999999999</v>
      </c>
      <c r="W1590" s="3">
        <v>303.27</v>
      </c>
      <c r="X1590" s="3">
        <v>373.02100000000002</v>
      </c>
      <c r="Y1590" s="3">
        <v>434.28300000000002</v>
      </c>
      <c r="Z1590" s="3">
        <v>498.44099999999997</v>
      </c>
      <c r="AA1590" s="3">
        <v>572.577</v>
      </c>
      <c r="AB1590" s="3">
        <v>650.11300000000006</v>
      </c>
      <c r="AC1590" s="3">
        <v>721.13599999999997</v>
      </c>
      <c r="AD1590" s="3">
        <v>783.73500000000001</v>
      </c>
      <c r="AE1590" s="3">
        <v>816.221</v>
      </c>
      <c r="AF1590" s="3">
        <v>851.85699999999997</v>
      </c>
      <c r="AG1590" s="3">
        <v>892.23900000000003</v>
      </c>
      <c r="AH1590" s="3">
        <v>931.60299999999995</v>
      </c>
      <c r="AI1590" s="3">
        <v>952.72500000000002</v>
      </c>
      <c r="AJ1590" s="3">
        <v>977.70399999999995</v>
      </c>
      <c r="AK1590" s="3">
        <v>1000.359</v>
      </c>
      <c r="AL1590" s="3">
        <v>1055.2429999999999</v>
      </c>
      <c r="AM1590" s="3">
        <v>1082.98</v>
      </c>
      <c r="AN1590" s="3">
        <v>1111.1669999999999</v>
      </c>
      <c r="AO1590" s="3">
        <v>1161.9100000000001</v>
      </c>
      <c r="AP1590" s="3">
        <v>1174.9949999999999</v>
      </c>
      <c r="AQ1590" s="3">
        <v>1179.3630000000001</v>
      </c>
      <c r="AR1590" s="3">
        <v>1182.549</v>
      </c>
      <c r="AS1590" s="3">
        <v>1198.566</v>
      </c>
      <c r="AT1590" s="3">
        <v>1241.2</v>
      </c>
      <c r="AU1590" s="3">
        <v>1278.039</v>
      </c>
      <c r="AV1590" s="3">
        <v>1290.885</v>
      </c>
      <c r="AW1590" s="3">
        <v>1300.769</v>
      </c>
      <c r="AX1590" s="3">
        <v>1313.9739999999999</v>
      </c>
      <c r="AY1590" s="3">
        <v>1328.0830000000001</v>
      </c>
      <c r="AZ1590" s="3">
        <v>1344.8340000000001</v>
      </c>
      <c r="BA1590">
        <v>1361.491</v>
      </c>
      <c r="BB1590">
        <v>2017</v>
      </c>
    </row>
    <row r="1591" spans="1:54" hidden="1" x14ac:dyDescent="0.2">
      <c r="A1591">
        <v>233</v>
      </c>
      <c r="B1591" t="s">
        <v>526</v>
      </c>
      <c r="C1591" t="s">
        <v>309</v>
      </c>
      <c r="D1591" t="s">
        <v>8</v>
      </c>
      <c r="E1591" t="s">
        <v>308</v>
      </c>
      <c r="F1591" t="s">
        <v>307</v>
      </c>
      <c r="G1591" t="s">
        <v>217</v>
      </c>
      <c r="I1591" t="s">
        <v>967</v>
      </c>
      <c r="J1591" s="3">
        <v>20.225999999999999</v>
      </c>
      <c r="K1591" s="3">
        <v>21.805</v>
      </c>
      <c r="L1591" s="3">
        <v>21.649000000000001</v>
      </c>
      <c r="M1591" s="3">
        <v>21.055</v>
      </c>
      <c r="N1591" s="3">
        <v>20.157</v>
      </c>
      <c r="O1591" s="3">
        <v>20.309000000000001</v>
      </c>
      <c r="P1591" s="3">
        <v>19.367999999999999</v>
      </c>
      <c r="Q1591" s="3">
        <v>21.186</v>
      </c>
      <c r="R1591" s="3">
        <v>23.347000000000001</v>
      </c>
      <c r="S1591" s="3">
        <v>21.26</v>
      </c>
      <c r="T1591" s="3">
        <v>19.718</v>
      </c>
      <c r="U1591" s="3">
        <v>17</v>
      </c>
      <c r="V1591" s="3">
        <v>18.3</v>
      </c>
      <c r="W1591" s="3">
        <v>22.494</v>
      </c>
      <c r="X1591" s="3">
        <v>27.207000000000001</v>
      </c>
      <c r="Y1591" s="3">
        <v>27.321000000000002</v>
      </c>
      <c r="Z1591" s="3">
        <v>23.8</v>
      </c>
      <c r="AA1591" s="3">
        <v>22.452999999999999</v>
      </c>
      <c r="AB1591" s="3">
        <v>21.152999999999999</v>
      </c>
      <c r="AC1591" s="3">
        <v>13.938000000000001</v>
      </c>
      <c r="AD1591" s="3">
        <v>14.896000000000001</v>
      </c>
      <c r="AE1591" s="3">
        <v>16.032</v>
      </c>
      <c r="AF1591" s="3">
        <v>17.251999999999999</v>
      </c>
      <c r="AG1591" s="3">
        <v>18.681999999999999</v>
      </c>
      <c r="AH1591" s="3">
        <v>19.440999999999999</v>
      </c>
      <c r="AI1591" s="3">
        <v>20.221</v>
      </c>
      <c r="AJ1591" s="3">
        <v>22.402999999999999</v>
      </c>
      <c r="AK1591" s="3">
        <v>23.027000000000001</v>
      </c>
      <c r="AL1591" s="3">
        <v>23.486999999999998</v>
      </c>
      <c r="AM1591" s="3">
        <v>22.44</v>
      </c>
      <c r="AN1591" s="3">
        <v>22.126000000000001</v>
      </c>
      <c r="AO1591" s="3">
        <v>23.876000000000001</v>
      </c>
      <c r="AP1591" s="3">
        <v>23.853000000000002</v>
      </c>
      <c r="AQ1591" s="3">
        <v>24.308</v>
      </c>
      <c r="AR1591" s="3">
        <v>26.277999999999999</v>
      </c>
      <c r="AS1591" s="3">
        <v>26.72</v>
      </c>
      <c r="AT1591" s="3">
        <v>24.704999999999998</v>
      </c>
      <c r="AU1591" s="3">
        <v>23.395</v>
      </c>
      <c r="AV1591" s="3">
        <v>23.588000000000001</v>
      </c>
      <c r="AW1591" s="3">
        <v>23.702000000000002</v>
      </c>
      <c r="AX1591" s="3">
        <v>23.712</v>
      </c>
      <c r="AY1591" s="3">
        <v>23.577000000000002</v>
      </c>
      <c r="AZ1591" s="3">
        <v>23.49</v>
      </c>
      <c r="BA1591">
        <v>23.378</v>
      </c>
      <c r="BB1591">
        <v>2017</v>
      </c>
    </row>
    <row r="1592" spans="1:54" hidden="1" x14ac:dyDescent="0.2">
      <c r="A1592">
        <v>233</v>
      </c>
      <c r="B1592" t="s">
        <v>526</v>
      </c>
      <c r="C1592" t="s">
        <v>306</v>
      </c>
      <c r="D1592" t="s">
        <v>8</v>
      </c>
      <c r="E1592" t="s">
        <v>305</v>
      </c>
      <c r="F1592" t="s">
        <v>304</v>
      </c>
      <c r="G1592" t="s">
        <v>217</v>
      </c>
      <c r="I1592" t="s">
        <v>967</v>
      </c>
      <c r="J1592" s="3">
        <v>17.760999999999999</v>
      </c>
      <c r="K1592" s="3">
        <v>14.368</v>
      </c>
      <c r="L1592" s="3">
        <v>10.997</v>
      </c>
      <c r="M1592" s="3">
        <v>10.702999999999999</v>
      </c>
      <c r="N1592" s="3">
        <v>12.164</v>
      </c>
      <c r="O1592" s="3">
        <v>13.757999999999999</v>
      </c>
      <c r="P1592" s="3">
        <v>18.033999999999999</v>
      </c>
      <c r="Q1592" s="3">
        <v>18.625</v>
      </c>
      <c r="R1592" s="3">
        <v>20.09</v>
      </c>
      <c r="S1592" s="3">
        <v>18.242000000000001</v>
      </c>
      <c r="T1592" s="3">
        <v>18.398</v>
      </c>
      <c r="U1592" s="3">
        <v>19.318000000000001</v>
      </c>
      <c r="V1592" s="3">
        <v>17.48</v>
      </c>
      <c r="W1592" s="3">
        <v>16.59</v>
      </c>
      <c r="X1592" s="3">
        <v>19.648</v>
      </c>
      <c r="Y1592" s="3">
        <v>19.443999999999999</v>
      </c>
      <c r="Z1592" s="3">
        <v>16.228999999999999</v>
      </c>
      <c r="AA1592" s="3">
        <v>14.506</v>
      </c>
      <c r="AB1592" s="3">
        <v>13.824999999999999</v>
      </c>
      <c r="AC1592" s="3">
        <v>12.752000000000001</v>
      </c>
      <c r="AD1592" s="3">
        <v>15.750999999999999</v>
      </c>
      <c r="AE1592" s="3">
        <v>14.976000000000001</v>
      </c>
      <c r="AF1592" s="3">
        <v>15.922000000000001</v>
      </c>
      <c r="AG1592" s="3">
        <v>17.681999999999999</v>
      </c>
      <c r="AH1592" s="3">
        <v>18.773</v>
      </c>
      <c r="AI1592" s="3">
        <v>18.931000000000001</v>
      </c>
      <c r="AJ1592" s="3">
        <v>20.614999999999998</v>
      </c>
      <c r="AK1592" s="3">
        <v>20.126999999999999</v>
      </c>
      <c r="AL1592" s="3">
        <v>20.843</v>
      </c>
      <c r="AM1592" s="3">
        <v>20.452000000000002</v>
      </c>
      <c r="AN1592" s="3">
        <v>19.082999999999998</v>
      </c>
      <c r="AO1592" s="3">
        <v>20.954000000000001</v>
      </c>
      <c r="AP1592" s="3">
        <v>20.776</v>
      </c>
      <c r="AQ1592" s="3">
        <v>21.02</v>
      </c>
      <c r="AR1592" s="3">
        <v>21.053000000000001</v>
      </c>
      <c r="AS1592" s="3">
        <v>20.344999999999999</v>
      </c>
      <c r="AT1592" s="3">
        <v>20.373000000000001</v>
      </c>
      <c r="AU1592" s="3">
        <v>20.045000000000002</v>
      </c>
      <c r="AV1592" s="3">
        <v>21.010999999999999</v>
      </c>
      <c r="AW1592" s="3">
        <v>21.117999999999999</v>
      </c>
      <c r="AX1592" s="3">
        <v>21.218</v>
      </c>
      <c r="AY1592" s="3">
        <v>21.076000000000001</v>
      </c>
      <c r="AZ1592" s="3">
        <v>21.055</v>
      </c>
      <c r="BA1592">
        <v>21.039000000000001</v>
      </c>
      <c r="BB1592">
        <v>2017</v>
      </c>
    </row>
    <row r="1593" spans="1:54" hidden="1" x14ac:dyDescent="0.2">
      <c r="A1593">
        <v>233</v>
      </c>
      <c r="B1593" t="s">
        <v>526</v>
      </c>
      <c r="C1593" t="s">
        <v>303</v>
      </c>
      <c r="D1593" t="s">
        <v>8</v>
      </c>
      <c r="E1593" t="s">
        <v>300</v>
      </c>
      <c r="F1593" t="s">
        <v>302</v>
      </c>
      <c r="G1593" t="s">
        <v>295</v>
      </c>
      <c r="I1593" t="s">
        <v>968</v>
      </c>
      <c r="J1593" s="3">
        <v>1.173</v>
      </c>
      <c r="K1593" s="3">
        <v>1.4930000000000001</v>
      </c>
      <c r="L1593" s="3">
        <v>1.863</v>
      </c>
      <c r="M1593" s="3">
        <v>2.2280000000000002</v>
      </c>
      <c r="N1593" s="3">
        <v>2.59</v>
      </c>
      <c r="O1593" s="3">
        <v>3.214</v>
      </c>
      <c r="P1593" s="3">
        <v>3.8180000000000001</v>
      </c>
      <c r="Q1593" s="3">
        <v>4.7080000000000002</v>
      </c>
      <c r="R1593" s="3">
        <v>6.0309999999999997</v>
      </c>
      <c r="S1593" s="3">
        <v>7.5919999999999996</v>
      </c>
      <c r="T1593" s="3">
        <v>9.8040000000000003</v>
      </c>
      <c r="U1593" s="3">
        <v>12.779</v>
      </c>
      <c r="V1593" s="3">
        <v>16.231999999999999</v>
      </c>
      <c r="W1593" s="3">
        <v>19.876000000000001</v>
      </c>
      <c r="X1593" s="3">
        <v>24.414999999999999</v>
      </c>
      <c r="Y1593" s="3">
        <v>29.513000000000002</v>
      </c>
      <c r="Z1593" s="3">
        <v>35.652999999999999</v>
      </c>
      <c r="AA1593" s="3">
        <v>42.238</v>
      </c>
      <c r="AB1593" s="3">
        <v>50.118000000000002</v>
      </c>
      <c r="AC1593" s="3">
        <v>55.567999999999998</v>
      </c>
      <c r="AD1593" s="3">
        <v>60.69</v>
      </c>
      <c r="AE1593" s="3">
        <v>65.522000000000006</v>
      </c>
      <c r="AF1593" s="3">
        <v>69.683000000000007</v>
      </c>
      <c r="AG1593" s="3">
        <v>74.647999999999996</v>
      </c>
      <c r="AH1593" s="3">
        <v>79.058000000000007</v>
      </c>
      <c r="AI1593" s="3">
        <v>83.052999999999997</v>
      </c>
      <c r="AJ1593" s="3">
        <v>86.623000000000005</v>
      </c>
      <c r="AK1593" s="3">
        <v>91.424999999999997</v>
      </c>
      <c r="AL1593" s="3">
        <v>97.823999999999998</v>
      </c>
      <c r="AM1593" s="3">
        <v>101.928</v>
      </c>
      <c r="AN1593" s="3">
        <v>104.241</v>
      </c>
      <c r="AO1593" s="3">
        <v>107.80200000000001</v>
      </c>
      <c r="AP1593" s="3">
        <v>111.22199999999999</v>
      </c>
      <c r="AQ1593" s="3">
        <v>113.471</v>
      </c>
      <c r="AR1593" s="3">
        <v>116.768</v>
      </c>
      <c r="AS1593" s="3">
        <v>122.605</v>
      </c>
      <c r="AT1593" s="3">
        <v>131.809</v>
      </c>
      <c r="AU1593" s="3">
        <v>137.49</v>
      </c>
      <c r="AV1593" s="3">
        <v>142.26599999999999</v>
      </c>
      <c r="AW1593" s="3">
        <v>147.15899999999999</v>
      </c>
      <c r="AX1593" s="3">
        <v>151.566</v>
      </c>
      <c r="AY1593" s="3">
        <v>156.17599999999999</v>
      </c>
      <c r="AZ1593" s="3">
        <v>160.92599999999999</v>
      </c>
      <c r="BA1593">
        <v>165.821</v>
      </c>
      <c r="BB1593">
        <v>2017</v>
      </c>
    </row>
    <row r="1594" spans="1:54" hidden="1" x14ac:dyDescent="0.2">
      <c r="A1594">
        <v>233</v>
      </c>
      <c r="B1594" t="s">
        <v>526</v>
      </c>
      <c r="C1594" t="s">
        <v>301</v>
      </c>
      <c r="D1594" t="s">
        <v>8</v>
      </c>
      <c r="E1594" t="s">
        <v>300</v>
      </c>
      <c r="F1594" t="s">
        <v>299</v>
      </c>
      <c r="G1594" t="s">
        <v>275</v>
      </c>
      <c r="I1594" t="s">
        <v>298</v>
      </c>
      <c r="J1594" s="3">
        <v>25.931999999999999</v>
      </c>
      <c r="K1594" s="3">
        <v>27.363</v>
      </c>
      <c r="L1594" s="3">
        <v>24.777000000000001</v>
      </c>
      <c r="M1594" s="3">
        <v>19.588999999999999</v>
      </c>
      <c r="N1594" s="3">
        <v>16.23</v>
      </c>
      <c r="O1594" s="3">
        <v>24.099</v>
      </c>
      <c r="P1594" s="3">
        <v>18.771000000000001</v>
      </c>
      <c r="Q1594" s="3">
        <v>23.314</v>
      </c>
      <c r="R1594" s="3">
        <v>28.111000000000001</v>
      </c>
      <c r="S1594" s="3">
        <v>25.881</v>
      </c>
      <c r="T1594" s="3">
        <v>29.143999999999998</v>
      </c>
      <c r="U1594" s="3">
        <v>30.344000000000001</v>
      </c>
      <c r="V1594" s="3">
        <v>27.016999999999999</v>
      </c>
      <c r="W1594" s="3">
        <v>22.451000000000001</v>
      </c>
      <c r="X1594" s="3">
        <v>22.838000000000001</v>
      </c>
      <c r="Y1594" s="3">
        <v>20.882000000000001</v>
      </c>
      <c r="Z1594" s="3">
        <v>20.800999999999998</v>
      </c>
      <c r="AA1594" s="3">
        <v>18.47</v>
      </c>
      <c r="AB1594" s="3">
        <v>18.655999999999999</v>
      </c>
      <c r="AC1594" s="3">
        <v>10.875999999999999</v>
      </c>
      <c r="AD1594" s="3">
        <v>9.2170000000000005</v>
      </c>
      <c r="AE1594" s="3">
        <v>7.9610000000000003</v>
      </c>
      <c r="AF1594" s="3">
        <v>6.35</v>
      </c>
      <c r="AG1594" s="3">
        <v>7.1260000000000003</v>
      </c>
      <c r="AH1594" s="3">
        <v>5.907</v>
      </c>
      <c r="AI1594" s="3">
        <v>5.0540000000000003</v>
      </c>
      <c r="AJ1594" s="3">
        <v>4.2969999999999997</v>
      </c>
      <c r="AK1594" s="3">
        <v>5.5439999999999996</v>
      </c>
      <c r="AL1594" s="3">
        <v>6.9989999999999997</v>
      </c>
      <c r="AM1594" s="3">
        <v>4.1950000000000003</v>
      </c>
      <c r="AN1594" s="3">
        <v>2.27</v>
      </c>
      <c r="AO1594" s="3">
        <v>3.4159999999999999</v>
      </c>
      <c r="AP1594" s="3">
        <v>3.1720000000000002</v>
      </c>
      <c r="AQ1594" s="3">
        <v>2.0219999999999998</v>
      </c>
      <c r="AR1594" s="3">
        <v>2.9049999999999998</v>
      </c>
      <c r="AS1594" s="3">
        <v>4.9989999999999997</v>
      </c>
      <c r="AT1594" s="3">
        <v>7.5069999999999997</v>
      </c>
      <c r="AU1594" s="3">
        <v>4.3099999999999996</v>
      </c>
      <c r="AV1594" s="3">
        <v>3.4740000000000002</v>
      </c>
      <c r="AW1594" s="3">
        <v>3.44</v>
      </c>
      <c r="AX1594" s="3">
        <v>2.9950000000000001</v>
      </c>
      <c r="AY1594" s="3">
        <v>3.0419999999999998</v>
      </c>
      <c r="AZ1594" s="3">
        <v>3.0419999999999998</v>
      </c>
      <c r="BA1594">
        <v>3.0419999999999998</v>
      </c>
      <c r="BB1594">
        <v>2017</v>
      </c>
    </row>
    <row r="1595" spans="1:54" hidden="1" x14ac:dyDescent="0.2">
      <c r="A1595">
        <v>233</v>
      </c>
      <c r="B1595" t="s">
        <v>526</v>
      </c>
      <c r="C1595" t="s">
        <v>297</v>
      </c>
      <c r="D1595" t="s">
        <v>8</v>
      </c>
      <c r="E1595" t="s">
        <v>293</v>
      </c>
      <c r="F1595" t="s">
        <v>296</v>
      </c>
      <c r="G1595" t="s">
        <v>295</v>
      </c>
      <c r="I1595" t="s">
        <v>968</v>
      </c>
      <c r="J1595" s="3">
        <v>1.31</v>
      </c>
      <c r="K1595" s="3">
        <v>1.65</v>
      </c>
      <c r="L1595" s="3">
        <v>2.0499999999999998</v>
      </c>
      <c r="M1595" s="3">
        <v>2.39</v>
      </c>
      <c r="N1595" s="3">
        <v>2.83</v>
      </c>
      <c r="O1595" s="3">
        <v>3.48</v>
      </c>
      <c r="P1595" s="3">
        <v>4.2</v>
      </c>
      <c r="Q1595" s="3">
        <v>5.21</v>
      </c>
      <c r="R1595" s="3">
        <v>6.69</v>
      </c>
      <c r="S1595" s="3">
        <v>8.4499999999999993</v>
      </c>
      <c r="T1595" s="3">
        <v>11.19</v>
      </c>
      <c r="U1595" s="3">
        <v>14.21</v>
      </c>
      <c r="V1595" s="3">
        <v>17.79</v>
      </c>
      <c r="W1595" s="3">
        <v>21.82</v>
      </c>
      <c r="X1595" s="3">
        <v>26.74</v>
      </c>
      <c r="Y1595" s="3">
        <v>31.93</v>
      </c>
      <c r="Z1595" s="3">
        <v>38.799999999999997</v>
      </c>
      <c r="AA1595" s="3">
        <v>45.6</v>
      </c>
      <c r="AB1595" s="3">
        <v>53.12</v>
      </c>
      <c r="AC1595" s="3">
        <v>57.9</v>
      </c>
      <c r="AD1595" s="3">
        <v>62.84</v>
      </c>
      <c r="AE1595" s="3">
        <v>67.510000000000005</v>
      </c>
      <c r="AF1595" s="3">
        <v>72.13</v>
      </c>
      <c r="AG1595" s="3">
        <v>76.73</v>
      </c>
      <c r="AH1595" s="3">
        <v>80.92</v>
      </c>
      <c r="AI1595" s="3">
        <v>84.83</v>
      </c>
      <c r="AJ1595" s="3">
        <v>88.62</v>
      </c>
      <c r="AK1595" s="3">
        <v>93.63</v>
      </c>
      <c r="AL1595" s="3">
        <v>100.75</v>
      </c>
      <c r="AM1595" s="3">
        <v>102.67</v>
      </c>
      <c r="AN1595" s="3">
        <v>105.85</v>
      </c>
      <c r="AO1595" s="3">
        <v>109.74</v>
      </c>
      <c r="AP1595" s="3">
        <v>112.42</v>
      </c>
      <c r="AQ1595" s="3">
        <v>114.65</v>
      </c>
      <c r="AR1595" s="3">
        <v>118.94</v>
      </c>
      <c r="AS1595" s="3">
        <v>127.1</v>
      </c>
      <c r="AT1595" s="3">
        <v>134.49</v>
      </c>
      <c r="AU1595" s="3">
        <v>140.04</v>
      </c>
      <c r="AV1595" s="3">
        <v>144.791</v>
      </c>
      <c r="AW1595" s="3">
        <v>149.12100000000001</v>
      </c>
      <c r="AX1595" s="3">
        <v>153.65600000000001</v>
      </c>
      <c r="AY1595" s="3">
        <v>158.33000000000001</v>
      </c>
      <c r="AZ1595" s="3">
        <v>163.14599999999999</v>
      </c>
      <c r="BA1595">
        <v>168.108</v>
      </c>
      <c r="BB1595">
        <v>2017</v>
      </c>
    </row>
    <row r="1596" spans="1:54" hidden="1" x14ac:dyDescent="0.2">
      <c r="A1596">
        <v>233</v>
      </c>
      <c r="B1596" t="s">
        <v>526</v>
      </c>
      <c r="C1596" t="s">
        <v>294</v>
      </c>
      <c r="D1596" t="s">
        <v>8</v>
      </c>
      <c r="E1596" t="s">
        <v>293</v>
      </c>
      <c r="F1596" t="s">
        <v>292</v>
      </c>
      <c r="G1596" t="s">
        <v>275</v>
      </c>
      <c r="I1596" t="s">
        <v>291</v>
      </c>
      <c r="J1596" s="3">
        <v>25.931999999999999</v>
      </c>
      <c r="K1596" s="3">
        <v>25.954000000000001</v>
      </c>
      <c r="L1596" s="3">
        <v>24.242000000000001</v>
      </c>
      <c r="M1596" s="3">
        <v>16.585000000000001</v>
      </c>
      <c r="N1596" s="3">
        <v>18.41</v>
      </c>
      <c r="O1596" s="3">
        <v>22.968</v>
      </c>
      <c r="P1596" s="3">
        <v>20.69</v>
      </c>
      <c r="Q1596" s="3">
        <v>24.047999999999998</v>
      </c>
      <c r="R1596" s="3">
        <v>28.407</v>
      </c>
      <c r="S1596" s="3">
        <v>26.308</v>
      </c>
      <c r="T1596" s="3">
        <v>32.426000000000002</v>
      </c>
      <c r="U1596" s="3">
        <v>26.988</v>
      </c>
      <c r="V1596" s="3">
        <v>25.193999999999999</v>
      </c>
      <c r="W1596" s="3">
        <v>22.652999999999999</v>
      </c>
      <c r="X1596" s="3">
        <v>22.547999999999998</v>
      </c>
      <c r="Y1596" s="3">
        <v>19.408999999999999</v>
      </c>
      <c r="Z1596" s="3">
        <v>21.515999999999998</v>
      </c>
      <c r="AA1596" s="3">
        <v>17.526</v>
      </c>
      <c r="AB1596" s="3">
        <v>16.491</v>
      </c>
      <c r="AC1596" s="3">
        <v>8.9979999999999993</v>
      </c>
      <c r="AD1596" s="3">
        <v>8.532</v>
      </c>
      <c r="AE1596" s="3">
        <v>7.4320000000000004</v>
      </c>
      <c r="AF1596" s="3">
        <v>6.843</v>
      </c>
      <c r="AG1596" s="3">
        <v>6.3769999999999998</v>
      </c>
      <c r="AH1596" s="3">
        <v>5.4610000000000003</v>
      </c>
      <c r="AI1596" s="3">
        <v>4.8319999999999999</v>
      </c>
      <c r="AJ1596" s="3">
        <v>4.468</v>
      </c>
      <c r="AK1596" s="3">
        <v>5.6529999999999996</v>
      </c>
      <c r="AL1596" s="3">
        <v>7.6040000000000001</v>
      </c>
      <c r="AM1596" s="3">
        <v>1.9059999999999999</v>
      </c>
      <c r="AN1596" s="3">
        <v>3.097</v>
      </c>
      <c r="AO1596" s="3">
        <v>3.6749999999999998</v>
      </c>
      <c r="AP1596" s="3">
        <v>2.4420000000000002</v>
      </c>
      <c r="AQ1596" s="3">
        <v>1.984</v>
      </c>
      <c r="AR1596" s="3">
        <v>3.742</v>
      </c>
      <c r="AS1596" s="3">
        <v>6.8609999999999998</v>
      </c>
      <c r="AT1596" s="3">
        <v>5.8140000000000001</v>
      </c>
      <c r="AU1596" s="3">
        <v>4.1269999999999998</v>
      </c>
      <c r="AV1596" s="3">
        <v>3.3929999999999998</v>
      </c>
      <c r="AW1596" s="3">
        <v>2.99</v>
      </c>
      <c r="AX1596" s="3">
        <v>3.0419999999999998</v>
      </c>
      <c r="AY1596" s="3">
        <v>3.0419999999999998</v>
      </c>
      <c r="AZ1596" s="3">
        <v>3.0419999999999998</v>
      </c>
      <c r="BA1596">
        <v>3.0419999999999998</v>
      </c>
      <c r="BB1596">
        <v>2017</v>
      </c>
    </row>
    <row r="1597" spans="1:54" hidden="1" x14ac:dyDescent="0.2">
      <c r="A1597">
        <v>233</v>
      </c>
      <c r="B1597" t="s">
        <v>526</v>
      </c>
      <c r="C1597" t="s">
        <v>290</v>
      </c>
      <c r="D1597" t="s">
        <v>8</v>
      </c>
      <c r="E1597" t="s">
        <v>289</v>
      </c>
      <c r="G1597" t="s">
        <v>288</v>
      </c>
    </row>
    <row r="1598" spans="1:54" hidden="1" x14ac:dyDescent="0.2">
      <c r="A1598">
        <v>233</v>
      </c>
      <c r="B1598" t="s">
        <v>526</v>
      </c>
      <c r="C1598" t="s">
        <v>287</v>
      </c>
      <c r="D1598" t="s">
        <v>8</v>
      </c>
      <c r="E1598" t="s">
        <v>286</v>
      </c>
      <c r="F1598" t="s">
        <v>285</v>
      </c>
      <c r="G1598" t="s">
        <v>275</v>
      </c>
      <c r="I1598" t="s">
        <v>969</v>
      </c>
      <c r="J1598" s="3">
        <v>20.016999999999999</v>
      </c>
      <c r="K1598" s="3">
        <v>36.796999999999997</v>
      </c>
      <c r="L1598" s="3">
        <v>23.123000000000001</v>
      </c>
      <c r="M1598" s="3">
        <v>-8.8819999999999997</v>
      </c>
      <c r="N1598" s="3">
        <v>-8.77</v>
      </c>
      <c r="O1598" s="3">
        <v>-6.008</v>
      </c>
      <c r="P1598" s="3">
        <v>10.116</v>
      </c>
      <c r="Q1598" s="3">
        <v>4.9059999999999997</v>
      </c>
      <c r="R1598" s="3">
        <v>3.758</v>
      </c>
      <c r="S1598" s="3">
        <v>-2.6589999999999998</v>
      </c>
      <c r="T1598" s="3">
        <v>9.1489999999999991</v>
      </c>
      <c r="U1598" s="3">
        <v>-21.17</v>
      </c>
      <c r="V1598" s="3">
        <v>24.765999999999998</v>
      </c>
      <c r="W1598" s="3">
        <v>44.869</v>
      </c>
      <c r="X1598" s="3">
        <v>16.759</v>
      </c>
      <c r="Y1598" s="3">
        <v>6.7190000000000003</v>
      </c>
      <c r="Z1598" s="3">
        <v>1.389</v>
      </c>
      <c r="AA1598" s="3">
        <v>18.611999999999998</v>
      </c>
      <c r="AB1598" s="3">
        <v>1.123</v>
      </c>
      <c r="AC1598" s="3">
        <v>-23.693999999999999</v>
      </c>
      <c r="AD1598" s="3">
        <v>15.145</v>
      </c>
      <c r="AE1598" s="3">
        <v>8.74</v>
      </c>
      <c r="AF1598" s="3">
        <v>0.32900000000000001</v>
      </c>
      <c r="AG1598" s="3">
        <v>8.17</v>
      </c>
      <c r="AH1598" s="3">
        <v>10.272</v>
      </c>
      <c r="AI1598" s="3">
        <v>11.901999999999999</v>
      </c>
      <c r="AJ1598" s="3">
        <v>19.968</v>
      </c>
      <c r="AK1598" s="3">
        <v>14.045999999999999</v>
      </c>
      <c r="AL1598" s="3">
        <v>10.476000000000001</v>
      </c>
      <c r="AM1598" s="3">
        <v>-9.1489999999999991</v>
      </c>
      <c r="AN1598" s="3">
        <v>10.845000000000001</v>
      </c>
      <c r="AO1598" s="3">
        <v>21.486999999999998</v>
      </c>
      <c r="AP1598" s="3">
        <v>9.0739999999999998</v>
      </c>
      <c r="AQ1598" s="3">
        <v>5.9779999999999998</v>
      </c>
      <c r="AR1598" s="3">
        <v>7.8719999999999999</v>
      </c>
      <c r="AS1598" s="3">
        <v>-6.8010000000000002</v>
      </c>
      <c r="AT1598" s="3">
        <v>-11.542</v>
      </c>
      <c r="AU1598" s="3">
        <v>-2.012</v>
      </c>
      <c r="AV1598" s="3">
        <v>-0.34499999999999997</v>
      </c>
      <c r="AW1598" s="3">
        <v>4.6070000000000002</v>
      </c>
      <c r="AX1598" s="3">
        <v>5.6280000000000001</v>
      </c>
      <c r="AY1598" s="3">
        <v>4.7279999999999998</v>
      </c>
      <c r="AZ1598" s="3">
        <v>5.1539999999999999</v>
      </c>
      <c r="BA1598">
        <v>5.5049999999999999</v>
      </c>
      <c r="BB1598">
        <v>2017</v>
      </c>
    </row>
    <row r="1599" spans="1:54" hidden="1" x14ac:dyDescent="0.2">
      <c r="A1599">
        <v>233</v>
      </c>
      <c r="B1599" t="s">
        <v>526</v>
      </c>
      <c r="C1599" t="s">
        <v>284</v>
      </c>
      <c r="D1599" t="s">
        <v>8</v>
      </c>
      <c r="E1599" t="s">
        <v>283</v>
      </c>
      <c r="F1599" t="s">
        <v>282</v>
      </c>
      <c r="G1599" t="s">
        <v>275</v>
      </c>
      <c r="I1599" t="s">
        <v>969</v>
      </c>
      <c r="J1599" s="3">
        <v>23.082000000000001</v>
      </c>
      <c r="K1599" s="3">
        <v>10.305999999999999</v>
      </c>
      <c r="L1599" s="3">
        <v>22.943999999999999</v>
      </c>
      <c r="M1599" s="3">
        <v>-12.553000000000001</v>
      </c>
      <c r="N1599" s="3">
        <v>-6.8179999999999996</v>
      </c>
      <c r="O1599" s="3">
        <v>-7.0880000000000001</v>
      </c>
      <c r="P1599" s="3">
        <v>0.72699999999999998</v>
      </c>
      <c r="Q1599" s="3">
        <v>1.81</v>
      </c>
      <c r="R1599" s="3">
        <v>12.621</v>
      </c>
      <c r="S1599" s="3">
        <v>-2.4489999999999998</v>
      </c>
      <c r="T1599" s="3">
        <v>10.617000000000001</v>
      </c>
      <c r="U1599" s="3">
        <v>-5.0060000000000002</v>
      </c>
      <c r="V1599" s="3">
        <v>24.65</v>
      </c>
      <c r="W1599" s="3">
        <v>44.905000000000001</v>
      </c>
      <c r="X1599" s="3">
        <v>21.315999999999999</v>
      </c>
      <c r="Y1599" s="3">
        <v>7.8769999999999998</v>
      </c>
      <c r="Z1599" s="3">
        <v>1.389</v>
      </c>
      <c r="AA1599" s="3">
        <v>18.611999999999998</v>
      </c>
      <c r="AB1599" s="3">
        <v>1.123</v>
      </c>
      <c r="AC1599" s="3">
        <v>-23.693999999999999</v>
      </c>
      <c r="AD1599" s="3">
        <v>11.055999999999999</v>
      </c>
      <c r="AE1599" s="3">
        <v>15.944000000000001</v>
      </c>
      <c r="AF1599" s="3">
        <v>-1.365</v>
      </c>
      <c r="AG1599" s="3">
        <v>4.2889999999999997</v>
      </c>
      <c r="AH1599" s="3">
        <v>8.7720000000000002</v>
      </c>
      <c r="AI1599" s="3">
        <v>17.954999999999998</v>
      </c>
      <c r="AJ1599" s="3">
        <v>14.314</v>
      </c>
      <c r="AK1599" s="3">
        <v>18.158999999999999</v>
      </c>
      <c r="AL1599" s="3">
        <v>9.7349999999999994</v>
      </c>
      <c r="AM1599" s="3">
        <v>-9.4019999999999992</v>
      </c>
      <c r="AN1599" s="3">
        <v>13.156000000000001</v>
      </c>
      <c r="AO1599" s="3">
        <v>23.417999999999999</v>
      </c>
      <c r="AP1599" s="3">
        <v>7.3570000000000002</v>
      </c>
      <c r="AQ1599" s="3">
        <v>3.95</v>
      </c>
      <c r="AR1599" s="3">
        <v>10.536</v>
      </c>
      <c r="AS1599" s="3">
        <v>-6.8010000000000002</v>
      </c>
      <c r="AT1599" s="3">
        <v>-11.542</v>
      </c>
      <c r="AU1599" s="3">
        <v>-2.012</v>
      </c>
      <c r="AV1599" s="3">
        <v>-0.34499999999999997</v>
      </c>
      <c r="AW1599" s="3">
        <v>4.6070000000000002</v>
      </c>
      <c r="AX1599" s="3">
        <v>5.6280000000000001</v>
      </c>
      <c r="AY1599" s="3">
        <v>4.7279999999999998</v>
      </c>
      <c r="AZ1599" s="3">
        <v>5.1539999999999999</v>
      </c>
      <c r="BA1599">
        <v>5.5049999999999999</v>
      </c>
      <c r="BB1599">
        <v>2017</v>
      </c>
    </row>
    <row r="1600" spans="1:54" hidden="1" x14ac:dyDescent="0.2">
      <c r="A1600">
        <v>233</v>
      </c>
      <c r="B1600" t="s">
        <v>526</v>
      </c>
      <c r="C1600" t="s">
        <v>281</v>
      </c>
      <c r="D1600" t="s">
        <v>8</v>
      </c>
      <c r="E1600" t="s">
        <v>280</v>
      </c>
      <c r="F1600" t="s">
        <v>279</v>
      </c>
      <c r="G1600" t="s">
        <v>275</v>
      </c>
      <c r="I1600" t="s">
        <v>969</v>
      </c>
      <c r="J1600" s="3">
        <v>9.1050000000000004</v>
      </c>
      <c r="K1600" s="3">
        <v>-3.1709999999999998</v>
      </c>
      <c r="L1600" s="3">
        <v>8.5489999999999995</v>
      </c>
      <c r="M1600" s="3">
        <v>-11.945</v>
      </c>
      <c r="N1600" s="3">
        <v>10.614000000000001</v>
      </c>
      <c r="O1600" s="3">
        <v>9.8610000000000007</v>
      </c>
      <c r="P1600" s="3">
        <v>24.966999999999999</v>
      </c>
      <c r="Q1600" s="3">
        <v>12.583</v>
      </c>
      <c r="R1600" s="3">
        <v>-7.3999999999999996E-2</v>
      </c>
      <c r="S1600" s="3">
        <v>10.826000000000001</v>
      </c>
      <c r="T1600" s="3">
        <v>17.991</v>
      </c>
      <c r="U1600" s="3">
        <v>9.9830000000000005</v>
      </c>
      <c r="V1600" s="3">
        <v>4.4829999999999997</v>
      </c>
      <c r="W1600" s="3">
        <v>6.46</v>
      </c>
      <c r="X1600" s="3">
        <v>15.551</v>
      </c>
      <c r="Y1600" s="3">
        <v>-5.4480000000000004</v>
      </c>
      <c r="Z1600" s="3">
        <v>-1.091</v>
      </c>
      <c r="AA1600" s="3">
        <v>5.5960000000000001</v>
      </c>
      <c r="AB1600" s="3">
        <v>6.6980000000000004</v>
      </c>
      <c r="AC1600" s="3">
        <v>1.1719999999999999</v>
      </c>
      <c r="AD1600" s="3">
        <v>-0.48399999999999999</v>
      </c>
      <c r="AE1600" s="3">
        <v>2.8109999999999999</v>
      </c>
      <c r="AF1600" s="3">
        <v>-2.3769999999999998</v>
      </c>
      <c r="AG1600" s="3">
        <v>7.36</v>
      </c>
      <c r="AH1600" s="3">
        <v>9.8089999999999993</v>
      </c>
      <c r="AI1600" s="3">
        <v>5.7140000000000004</v>
      </c>
      <c r="AJ1600" s="3">
        <v>8.5980000000000008</v>
      </c>
      <c r="AK1600" s="3">
        <v>6.9050000000000002</v>
      </c>
      <c r="AL1600" s="3">
        <v>4.4779999999999998</v>
      </c>
      <c r="AM1600" s="3">
        <v>-2.8450000000000002</v>
      </c>
      <c r="AN1600" s="3">
        <v>1.264</v>
      </c>
      <c r="AO1600" s="3">
        <v>11.755000000000001</v>
      </c>
      <c r="AP1600" s="3">
        <v>5.9889999999999999</v>
      </c>
      <c r="AQ1600" s="3">
        <v>5.2050000000000001</v>
      </c>
      <c r="AR1600" s="3">
        <v>-1.5429999999999999</v>
      </c>
      <c r="AS1600" s="3">
        <v>-1.9890000000000001</v>
      </c>
      <c r="AT1600" s="3">
        <v>-2.4889999999999999</v>
      </c>
      <c r="AU1600" s="3">
        <v>-2.4E-2</v>
      </c>
      <c r="AV1600" s="3">
        <v>4.6070000000000002</v>
      </c>
      <c r="AW1600" s="3">
        <v>5.6589999999999998</v>
      </c>
      <c r="AX1600" s="3">
        <v>7.1929999999999996</v>
      </c>
      <c r="AY1600" s="3">
        <v>5.9870000000000001</v>
      </c>
      <c r="AZ1600" s="3">
        <v>5.79</v>
      </c>
      <c r="BA1600">
        <v>5.8070000000000004</v>
      </c>
      <c r="BB1600">
        <v>2017</v>
      </c>
    </row>
    <row r="1601" spans="1:54" hidden="1" x14ac:dyDescent="0.2">
      <c r="A1601">
        <v>233</v>
      </c>
      <c r="B1601" t="s">
        <v>526</v>
      </c>
      <c r="C1601" t="s">
        <v>278</v>
      </c>
      <c r="D1601" t="s">
        <v>8</v>
      </c>
      <c r="E1601" t="s">
        <v>277</v>
      </c>
      <c r="F1601" t="s">
        <v>276</v>
      </c>
      <c r="G1601" t="s">
        <v>275</v>
      </c>
      <c r="I1601" t="s">
        <v>969</v>
      </c>
      <c r="J1601" s="3">
        <v>7.593</v>
      </c>
      <c r="K1601" s="3">
        <v>-11.65</v>
      </c>
      <c r="L1601" s="3">
        <v>2.5129999999999999</v>
      </c>
      <c r="M1601" s="3">
        <v>-0.24399999999999999</v>
      </c>
      <c r="N1601" s="3">
        <v>13.151999999999999</v>
      </c>
      <c r="O1601" s="3">
        <v>12.631</v>
      </c>
      <c r="P1601" s="3">
        <v>24.568000000000001</v>
      </c>
      <c r="Q1601" s="3">
        <v>13.407</v>
      </c>
      <c r="R1601" s="3">
        <v>-1.5940000000000001</v>
      </c>
      <c r="S1601" s="3">
        <v>9.7940000000000005</v>
      </c>
      <c r="T1601" s="3">
        <v>18.623000000000001</v>
      </c>
      <c r="U1601" s="3">
        <v>10.657</v>
      </c>
      <c r="V1601" s="3">
        <v>7.9809999999999999</v>
      </c>
      <c r="W1601" s="3">
        <v>11.824999999999999</v>
      </c>
      <c r="X1601" s="3">
        <v>15.551</v>
      </c>
      <c r="Y1601" s="3">
        <v>-5.4480000000000004</v>
      </c>
      <c r="Z1601" s="3">
        <v>-1.091</v>
      </c>
      <c r="AA1601" s="3">
        <v>5.5960000000000001</v>
      </c>
      <c r="AB1601" s="3">
        <v>6.6980000000000004</v>
      </c>
      <c r="AC1601" s="3">
        <v>1.1719999999999999</v>
      </c>
      <c r="AD1601" s="3">
        <v>-1.8149999999999999</v>
      </c>
      <c r="AE1601" s="3">
        <v>2.073</v>
      </c>
      <c r="AF1601" s="3">
        <v>-3.984</v>
      </c>
      <c r="AG1601" s="3">
        <v>3.5510000000000002</v>
      </c>
      <c r="AH1601" s="3">
        <v>8.2850000000000001</v>
      </c>
      <c r="AI1601" s="3">
        <v>8.9580000000000002</v>
      </c>
      <c r="AJ1601" s="3">
        <v>7.0439999999999996</v>
      </c>
      <c r="AK1601" s="3">
        <v>10.162000000000001</v>
      </c>
      <c r="AL1601" s="3">
        <v>6.4939999999999998</v>
      </c>
      <c r="AM1601" s="3">
        <v>7.1820000000000004</v>
      </c>
      <c r="AN1601" s="3">
        <v>0.309</v>
      </c>
      <c r="AO1601" s="3">
        <v>14.249000000000001</v>
      </c>
      <c r="AP1601" s="3">
        <v>5.1790000000000003</v>
      </c>
      <c r="AQ1601" s="3">
        <v>4.0679999999999996</v>
      </c>
      <c r="AR1601" s="3">
        <v>2.1629999999999998</v>
      </c>
      <c r="AS1601" s="3">
        <v>-1.9890000000000001</v>
      </c>
      <c r="AT1601" s="3">
        <v>-2.4889999999999999</v>
      </c>
      <c r="AU1601" s="3">
        <v>-2.4E-2</v>
      </c>
      <c r="AV1601" s="3">
        <v>4.6070000000000002</v>
      </c>
      <c r="AW1601" s="3">
        <v>5.6589999999999998</v>
      </c>
      <c r="AX1601" s="3">
        <v>7.1929999999999996</v>
      </c>
      <c r="AY1601" s="3">
        <v>5.9870000000000001</v>
      </c>
      <c r="AZ1601" s="3">
        <v>5.79</v>
      </c>
      <c r="BA1601">
        <v>5.8070000000000004</v>
      </c>
      <c r="BB1601">
        <v>2017</v>
      </c>
    </row>
    <row r="1602" spans="1:54" hidden="1" x14ac:dyDescent="0.2">
      <c r="A1602">
        <v>233</v>
      </c>
      <c r="B1602" t="s">
        <v>526</v>
      </c>
      <c r="C1602" t="s">
        <v>274</v>
      </c>
      <c r="D1602" t="s">
        <v>8</v>
      </c>
      <c r="E1602" t="s">
        <v>273</v>
      </c>
      <c r="F1602" t="s">
        <v>272</v>
      </c>
      <c r="G1602" t="s">
        <v>271</v>
      </c>
      <c r="I1602" t="s">
        <v>970</v>
      </c>
      <c r="J1602" s="3">
        <v>5.4290000000000003</v>
      </c>
      <c r="K1602" s="3">
        <v>6.5609999999999999</v>
      </c>
      <c r="L1602" s="3">
        <v>7.1</v>
      </c>
      <c r="M1602" s="3">
        <v>8.6940000000000008</v>
      </c>
      <c r="N1602" s="3">
        <v>8.9860000000000007</v>
      </c>
      <c r="O1602" s="3">
        <v>8.7420000000000009</v>
      </c>
      <c r="P1602" s="3">
        <v>7.6539999999999999</v>
      </c>
      <c r="Q1602" s="3">
        <v>7.3609999999999998</v>
      </c>
      <c r="R1602" s="3">
        <v>6.4509999999999996</v>
      </c>
      <c r="S1602" s="3">
        <v>6.7919999999999998</v>
      </c>
      <c r="T1602" s="3">
        <v>6.6369999999999996</v>
      </c>
      <c r="U1602" s="3">
        <v>6.3769999999999998</v>
      </c>
      <c r="V1602" s="3">
        <v>5.9349999999999996</v>
      </c>
      <c r="W1602" s="3">
        <v>5.0380000000000003</v>
      </c>
      <c r="X1602" s="3">
        <v>4.9139999999999997</v>
      </c>
      <c r="Y1602" s="3">
        <v>5.649</v>
      </c>
      <c r="Z1602" s="3">
        <v>7.8</v>
      </c>
      <c r="AA1602" s="3">
        <v>7.9</v>
      </c>
      <c r="AB1602" s="3">
        <v>9.6999999999999993</v>
      </c>
      <c r="AC1602" s="3">
        <v>13.1</v>
      </c>
      <c r="AD1602" s="3">
        <v>13.324999999999999</v>
      </c>
      <c r="AE1602" s="3">
        <v>14.975</v>
      </c>
      <c r="AF1602" s="3">
        <v>15.583</v>
      </c>
      <c r="AG1602" s="3">
        <v>14.108000000000001</v>
      </c>
      <c r="AH1602" s="3">
        <v>13.667</v>
      </c>
      <c r="AI1602" s="3">
        <v>11.808</v>
      </c>
      <c r="AJ1602" s="3">
        <v>12.042</v>
      </c>
      <c r="AK1602" s="3">
        <v>11.192</v>
      </c>
      <c r="AL1602" s="3">
        <v>11.25</v>
      </c>
      <c r="AM1602" s="3">
        <v>12.016999999999999</v>
      </c>
      <c r="AN1602" s="3">
        <v>11.792</v>
      </c>
      <c r="AO1602" s="3">
        <v>10.842000000000001</v>
      </c>
      <c r="AP1602" s="3">
        <v>10.375</v>
      </c>
      <c r="AQ1602" s="3">
        <v>9.65</v>
      </c>
      <c r="AR1602" s="3">
        <v>9.125</v>
      </c>
      <c r="AS1602" s="3">
        <v>8.9250000000000007</v>
      </c>
      <c r="AT1602" s="3">
        <v>9.1999999999999993</v>
      </c>
      <c r="AU1602" s="3">
        <v>9.3000000000000007</v>
      </c>
      <c r="AV1602" s="3">
        <v>9.1999999999999993</v>
      </c>
      <c r="AW1602" s="3">
        <v>9.1</v>
      </c>
      <c r="AX1602" s="3">
        <v>9</v>
      </c>
      <c r="AY1602" s="3">
        <v>9</v>
      </c>
      <c r="AZ1602" s="3">
        <v>9</v>
      </c>
      <c r="BA1602">
        <v>9</v>
      </c>
      <c r="BB1602">
        <v>2017</v>
      </c>
    </row>
    <row r="1603" spans="1:54" hidden="1" x14ac:dyDescent="0.2">
      <c r="A1603">
        <v>233</v>
      </c>
      <c r="B1603" t="s">
        <v>526</v>
      </c>
      <c r="C1603" t="s">
        <v>270</v>
      </c>
      <c r="D1603" t="s">
        <v>8</v>
      </c>
      <c r="E1603" t="s">
        <v>269</v>
      </c>
      <c r="F1603" t="s">
        <v>268</v>
      </c>
      <c r="G1603" t="s">
        <v>264</v>
      </c>
      <c r="H1603" t="s">
        <v>263</v>
      </c>
    </row>
    <row r="1604" spans="1:54" hidden="1" x14ac:dyDescent="0.2">
      <c r="A1604">
        <v>233</v>
      </c>
      <c r="B1604" t="s">
        <v>526</v>
      </c>
      <c r="C1604" t="s">
        <v>267</v>
      </c>
      <c r="D1604" t="s">
        <v>8</v>
      </c>
      <c r="E1604" t="s">
        <v>266</v>
      </c>
      <c r="F1604" t="s">
        <v>265</v>
      </c>
      <c r="G1604" t="s">
        <v>264</v>
      </c>
      <c r="H1604" t="s">
        <v>263</v>
      </c>
      <c r="I1604" t="s">
        <v>970</v>
      </c>
      <c r="J1604" s="3">
        <v>28.446999999999999</v>
      </c>
      <c r="K1604" s="3">
        <v>29.08</v>
      </c>
      <c r="L1604" s="3">
        <v>29.718</v>
      </c>
      <c r="M1604" s="3">
        <v>30.36</v>
      </c>
      <c r="N1604" s="3">
        <v>31.004000000000001</v>
      </c>
      <c r="O1604" s="3">
        <v>30.794</v>
      </c>
      <c r="P1604" s="3">
        <v>31.433</v>
      </c>
      <c r="Q1604" s="3">
        <v>32.091999999999999</v>
      </c>
      <c r="R1604" s="3">
        <v>32.764000000000003</v>
      </c>
      <c r="S1604" s="3">
        <v>33.442999999999998</v>
      </c>
      <c r="T1604" s="3">
        <v>34.125</v>
      </c>
      <c r="U1604" s="3">
        <v>34.834000000000003</v>
      </c>
      <c r="V1604" s="3">
        <v>35.53</v>
      </c>
      <c r="W1604" s="3">
        <v>36.207999999999998</v>
      </c>
      <c r="X1604" s="3">
        <v>36.863</v>
      </c>
      <c r="Y1604" s="3">
        <v>37.49</v>
      </c>
      <c r="Z1604" s="3">
        <v>38.1</v>
      </c>
      <c r="AA1604" s="3">
        <v>38.6</v>
      </c>
      <c r="AB1604" s="3">
        <v>39.200000000000003</v>
      </c>
      <c r="AC1604" s="3">
        <v>39.700000000000003</v>
      </c>
      <c r="AD1604" s="3">
        <v>40.295999999999999</v>
      </c>
      <c r="AE1604" s="3">
        <v>40.814</v>
      </c>
      <c r="AF1604" s="3">
        <v>41.329000000000001</v>
      </c>
      <c r="AG1604" s="3">
        <v>41.848999999999997</v>
      </c>
      <c r="AH1604" s="3">
        <v>42.368000000000002</v>
      </c>
      <c r="AI1604" s="3">
        <v>42.889000000000003</v>
      </c>
      <c r="AJ1604" s="3">
        <v>43.405999999999999</v>
      </c>
      <c r="AK1604" s="3">
        <v>43.927</v>
      </c>
      <c r="AL1604" s="3">
        <v>44.451000000000001</v>
      </c>
      <c r="AM1604" s="3">
        <v>44.978999999999999</v>
      </c>
      <c r="AN1604" s="3">
        <v>45.51</v>
      </c>
      <c r="AO1604" s="3">
        <v>46.045000000000002</v>
      </c>
      <c r="AP1604" s="3">
        <v>46.582000000000001</v>
      </c>
      <c r="AQ1604" s="3">
        <v>47.121000000000002</v>
      </c>
      <c r="AR1604" s="3">
        <v>47.661999999999999</v>
      </c>
      <c r="AS1604" s="3">
        <v>48.203000000000003</v>
      </c>
      <c r="AT1604" s="3">
        <v>48.747999999999998</v>
      </c>
      <c r="AU1604" s="3">
        <v>49.292000000000002</v>
      </c>
      <c r="AV1604" s="3">
        <v>49.834000000000003</v>
      </c>
      <c r="AW1604" s="3">
        <v>50.374000000000002</v>
      </c>
      <c r="AX1604" s="3">
        <v>50.911999999999999</v>
      </c>
      <c r="AY1604" s="3">
        <v>51.406999999999996</v>
      </c>
      <c r="AZ1604" s="3">
        <v>51.853999999999999</v>
      </c>
      <c r="BA1604">
        <v>52.823</v>
      </c>
      <c r="BB1604">
        <v>2017</v>
      </c>
    </row>
    <row r="1605" spans="1:54" hidden="1" x14ac:dyDescent="0.2">
      <c r="A1605">
        <v>233</v>
      </c>
      <c r="B1605" t="s">
        <v>526</v>
      </c>
      <c r="C1605" t="s">
        <v>262</v>
      </c>
      <c r="D1605" t="s">
        <v>8</v>
      </c>
      <c r="E1605" t="s">
        <v>260</v>
      </c>
      <c r="F1605" t="s">
        <v>259</v>
      </c>
      <c r="G1605" t="s">
        <v>225</v>
      </c>
      <c r="H1605" t="s">
        <v>222</v>
      </c>
      <c r="I1605" t="s">
        <v>971</v>
      </c>
      <c r="J1605" s="3">
        <v>1</v>
      </c>
      <c r="K1605" s="3">
        <v>1</v>
      </c>
      <c r="L1605" s="3">
        <v>373.5</v>
      </c>
      <c r="M1605" s="3">
        <v>479</v>
      </c>
      <c r="N1605" s="3">
        <v>614.1</v>
      </c>
      <c r="O1605" s="3">
        <v>843.8</v>
      </c>
      <c r="P1605" s="3">
        <v>1155.3</v>
      </c>
      <c r="Q1605" s="3">
        <v>1734.008</v>
      </c>
      <c r="R1605" s="3">
        <v>2228.9899999999998</v>
      </c>
      <c r="S1605" s="3">
        <v>3422.7</v>
      </c>
      <c r="T1605" s="3">
        <v>4797.3999999999996</v>
      </c>
      <c r="U1605" s="3">
        <v>6554.5</v>
      </c>
      <c r="V1605" s="3">
        <v>8554.6</v>
      </c>
      <c r="W1605" s="3">
        <v>12073.361999999999</v>
      </c>
      <c r="X1605" s="3">
        <v>16488.601999999999</v>
      </c>
      <c r="Y1605" s="3">
        <v>21386.538</v>
      </c>
      <c r="Z1605" s="3">
        <v>27164.093000000001</v>
      </c>
      <c r="AA1605" s="3">
        <v>33373.688000000002</v>
      </c>
      <c r="AB1605" s="3">
        <v>37728.830999999998</v>
      </c>
      <c r="AC1605" s="3">
        <v>41456.542000000001</v>
      </c>
      <c r="AD1605" s="3">
        <v>48982.811000000002</v>
      </c>
      <c r="AE1605" s="3">
        <v>55644.642999999996</v>
      </c>
      <c r="AF1605" s="3">
        <v>60012.487000000001</v>
      </c>
      <c r="AG1605" s="3">
        <v>68490.104000000007</v>
      </c>
      <c r="AH1605" s="3">
        <v>77422.845000000001</v>
      </c>
      <c r="AI1605" s="3">
        <v>87424.868000000002</v>
      </c>
      <c r="AJ1605" s="3">
        <v>104744.622</v>
      </c>
      <c r="AK1605" s="3">
        <v>117164.06600000001</v>
      </c>
      <c r="AL1605" s="3">
        <v>126673.508</v>
      </c>
      <c r="AM1605" s="3">
        <v>134879.209</v>
      </c>
      <c r="AN1605" s="3">
        <v>142207.04500000001</v>
      </c>
      <c r="AO1605" s="3">
        <v>165690.182</v>
      </c>
      <c r="AP1605" s="3">
        <v>188311.73</v>
      </c>
      <c r="AQ1605" s="3">
        <v>199864.47899999999</v>
      </c>
      <c r="AR1605" s="3">
        <v>209493.891</v>
      </c>
      <c r="AS1605" s="3">
        <v>210840.93900000001</v>
      </c>
      <c r="AT1605" s="3">
        <v>214695.77600000001</v>
      </c>
      <c r="AU1605" s="3">
        <v>233858.83199999999</v>
      </c>
      <c r="AV1605" s="3">
        <v>249099.15900000001</v>
      </c>
      <c r="AW1605" s="3">
        <v>267128.29599999997</v>
      </c>
      <c r="AX1605" s="3">
        <v>291485.98800000001</v>
      </c>
      <c r="AY1605" s="3">
        <v>312281.92200000002</v>
      </c>
      <c r="AZ1605" s="3">
        <v>330739.40999999997</v>
      </c>
      <c r="BA1605">
        <v>349453.924</v>
      </c>
      <c r="BB1605">
        <v>2017</v>
      </c>
    </row>
    <row r="1606" spans="1:54" hidden="1" x14ac:dyDescent="0.2">
      <c r="A1606">
        <v>233</v>
      </c>
      <c r="B1606" t="s">
        <v>526</v>
      </c>
      <c r="C1606" t="s">
        <v>261</v>
      </c>
      <c r="D1606" t="s">
        <v>8</v>
      </c>
      <c r="E1606" t="s">
        <v>260</v>
      </c>
      <c r="F1606" t="s">
        <v>259</v>
      </c>
      <c r="G1606" t="s">
        <v>217</v>
      </c>
      <c r="I1606" t="s">
        <v>258</v>
      </c>
      <c r="J1606" s="3">
        <v>4.4999999999999998E-2</v>
      </c>
      <c r="K1606" s="3">
        <v>3.5999999999999997E-2</v>
      </c>
      <c r="L1606" s="3">
        <v>10.678000000000001</v>
      </c>
      <c r="M1606" s="3">
        <v>11.196999999999999</v>
      </c>
      <c r="N1606" s="3">
        <v>11.368</v>
      </c>
      <c r="O1606" s="3">
        <v>12.131</v>
      </c>
      <c r="P1606" s="3">
        <v>12.151</v>
      </c>
      <c r="Q1606" s="3">
        <v>14.029</v>
      </c>
      <c r="R1606" s="3">
        <v>13.565</v>
      </c>
      <c r="S1606" s="3">
        <v>16.154</v>
      </c>
      <c r="T1606" s="3">
        <v>16.931999999999999</v>
      </c>
      <c r="U1606" s="3">
        <v>17.923999999999999</v>
      </c>
      <c r="V1606" s="3">
        <v>18.222999999999999</v>
      </c>
      <c r="W1606" s="3">
        <v>19.635000000000002</v>
      </c>
      <c r="X1606" s="3">
        <v>20.302</v>
      </c>
      <c r="Y1606" s="3">
        <v>21.061</v>
      </c>
      <c r="Z1606" s="3">
        <v>22.428000000000001</v>
      </c>
      <c r="AA1606" s="3">
        <v>22.800999999999998</v>
      </c>
      <c r="AB1606" s="3">
        <v>22.331</v>
      </c>
      <c r="AC1606" s="3">
        <v>22.744</v>
      </c>
      <c r="AD1606" s="3">
        <v>23.489000000000001</v>
      </c>
      <c r="AE1606" s="3">
        <v>24.638000000000002</v>
      </c>
      <c r="AF1606" s="3">
        <v>24.463000000000001</v>
      </c>
      <c r="AG1606" s="3">
        <v>25.148</v>
      </c>
      <c r="AH1606" s="3">
        <v>25.157</v>
      </c>
      <c r="AI1606" s="3">
        <v>25.701000000000001</v>
      </c>
      <c r="AJ1606" s="3">
        <v>27.283999999999999</v>
      </c>
      <c r="AK1606" s="3">
        <v>27.18</v>
      </c>
      <c r="AL1606" s="3">
        <v>26.385999999999999</v>
      </c>
      <c r="AM1606" s="3">
        <v>26.727</v>
      </c>
      <c r="AN1606" s="3">
        <v>26.097000000000001</v>
      </c>
      <c r="AO1606" s="3">
        <v>26.728999999999999</v>
      </c>
      <c r="AP1606" s="3">
        <v>28.35</v>
      </c>
      <c r="AQ1606" s="3">
        <v>28.13</v>
      </c>
      <c r="AR1606" s="3">
        <v>27.672000000000001</v>
      </c>
      <c r="AS1606" s="3">
        <v>26.378</v>
      </c>
      <c r="AT1606" s="3">
        <v>25.097999999999999</v>
      </c>
      <c r="AU1606" s="3">
        <v>25.628</v>
      </c>
      <c r="AV1606" s="3">
        <v>25.72</v>
      </c>
      <c r="AW1606" s="3">
        <v>25.946999999999999</v>
      </c>
      <c r="AX1606" s="3">
        <v>26.52</v>
      </c>
      <c r="AY1606" s="3">
        <v>26.613</v>
      </c>
      <c r="AZ1606" s="3">
        <v>26.427</v>
      </c>
      <c r="BA1606">
        <v>26.18</v>
      </c>
      <c r="BB1606">
        <v>2017</v>
      </c>
    </row>
    <row r="1607" spans="1:54" hidden="1" x14ac:dyDescent="0.2">
      <c r="A1607">
        <v>233</v>
      </c>
      <c r="B1607" t="s">
        <v>526</v>
      </c>
      <c r="C1607" t="s">
        <v>257</v>
      </c>
      <c r="D1607" t="s">
        <v>8</v>
      </c>
      <c r="E1607" t="s">
        <v>255</v>
      </c>
      <c r="F1607" t="s">
        <v>254</v>
      </c>
      <c r="G1607" t="s">
        <v>225</v>
      </c>
      <c r="H1607" t="s">
        <v>222</v>
      </c>
      <c r="I1607" t="s">
        <v>971</v>
      </c>
      <c r="J1607" s="3" t="s">
        <v>215</v>
      </c>
      <c r="K1607" s="3" t="s">
        <v>215</v>
      </c>
      <c r="L1607" s="3">
        <v>523.20000000000005</v>
      </c>
      <c r="M1607" s="3">
        <v>640.4</v>
      </c>
      <c r="N1607" s="3">
        <v>821.8</v>
      </c>
      <c r="O1607" s="3">
        <v>1015.6</v>
      </c>
      <c r="P1607" s="3">
        <v>1338.7</v>
      </c>
      <c r="Q1607" s="3">
        <v>1807.748</v>
      </c>
      <c r="R1607" s="3">
        <v>2375.6419999999998</v>
      </c>
      <c r="S1607" s="3">
        <v>3728.4</v>
      </c>
      <c r="T1607" s="3">
        <v>4911.7</v>
      </c>
      <c r="U1607" s="3">
        <v>6427.5</v>
      </c>
      <c r="V1607" s="3">
        <v>8585.7999999999993</v>
      </c>
      <c r="W1607" s="3">
        <v>12219.898999999999</v>
      </c>
      <c r="X1607" s="3">
        <v>16599.933000000001</v>
      </c>
      <c r="Y1607" s="3">
        <v>22394.002</v>
      </c>
      <c r="Z1607" s="3">
        <v>30166.297999999999</v>
      </c>
      <c r="AA1607" s="3">
        <v>38066.131000000001</v>
      </c>
      <c r="AB1607" s="3">
        <v>44215.074999999997</v>
      </c>
      <c r="AC1607" s="3">
        <v>51176.495999999999</v>
      </c>
      <c r="AD1607" s="3">
        <v>55106.927000000003</v>
      </c>
      <c r="AE1607" s="3">
        <v>62193.851999999999</v>
      </c>
      <c r="AF1607" s="3">
        <v>68437.998000000007</v>
      </c>
      <c r="AG1607" s="3">
        <v>75813.233999999997</v>
      </c>
      <c r="AH1607" s="3">
        <v>81313.884999999995</v>
      </c>
      <c r="AI1607" s="3">
        <v>87471.638000000006</v>
      </c>
      <c r="AJ1607" s="3">
        <v>108552.22199999999</v>
      </c>
      <c r="AK1607" s="3">
        <v>120816.16</v>
      </c>
      <c r="AL1607" s="3">
        <v>127887.564</v>
      </c>
      <c r="AM1607" s="3">
        <v>148980.258</v>
      </c>
      <c r="AN1607" s="3">
        <v>160177.848</v>
      </c>
      <c r="AO1607" s="3">
        <v>178027.12299999999</v>
      </c>
      <c r="AP1607" s="3">
        <v>187773.255</v>
      </c>
      <c r="AQ1607" s="3">
        <v>205972.41500000001</v>
      </c>
      <c r="AR1607" s="3">
        <v>222896.75599999999</v>
      </c>
      <c r="AS1607" s="3">
        <v>238116.54399999999</v>
      </c>
      <c r="AT1607" s="3">
        <v>239951.24100000001</v>
      </c>
      <c r="AU1607" s="3">
        <v>262113.6</v>
      </c>
      <c r="AV1607" s="3">
        <v>275182.46299999999</v>
      </c>
      <c r="AW1607" s="3">
        <v>286738.57799999998</v>
      </c>
      <c r="AX1607" s="3">
        <v>300921.82299999997</v>
      </c>
      <c r="AY1607" s="3">
        <v>320974.21799999999</v>
      </c>
      <c r="AZ1607" s="3">
        <v>338979.24400000001</v>
      </c>
      <c r="BA1607">
        <v>359971.35600000003</v>
      </c>
      <c r="BB1607">
        <v>2017</v>
      </c>
    </row>
    <row r="1608" spans="1:54" hidden="1" x14ac:dyDescent="0.2">
      <c r="A1608">
        <v>233</v>
      </c>
      <c r="B1608" t="s">
        <v>526</v>
      </c>
      <c r="C1608" t="s">
        <v>256</v>
      </c>
      <c r="D1608" t="s">
        <v>8</v>
      </c>
      <c r="E1608" t="s">
        <v>255</v>
      </c>
      <c r="F1608" t="s">
        <v>254</v>
      </c>
      <c r="G1608" t="s">
        <v>217</v>
      </c>
      <c r="I1608" t="s">
        <v>253</v>
      </c>
      <c r="J1608" s="3" t="s">
        <v>215</v>
      </c>
      <c r="K1608" s="3" t="s">
        <v>215</v>
      </c>
      <c r="L1608" s="3">
        <v>14.957000000000001</v>
      </c>
      <c r="M1608" s="3">
        <v>14.97</v>
      </c>
      <c r="N1608" s="3">
        <v>15.212999999999999</v>
      </c>
      <c r="O1608" s="3">
        <v>14.601000000000001</v>
      </c>
      <c r="P1608" s="3">
        <v>14.08</v>
      </c>
      <c r="Q1608" s="3">
        <v>14.625</v>
      </c>
      <c r="R1608" s="3">
        <v>14.457000000000001</v>
      </c>
      <c r="S1608" s="3">
        <v>17.597000000000001</v>
      </c>
      <c r="T1608" s="3">
        <v>17.335000000000001</v>
      </c>
      <c r="U1608" s="3">
        <v>17.577000000000002</v>
      </c>
      <c r="V1608" s="3">
        <v>18.289000000000001</v>
      </c>
      <c r="W1608" s="3">
        <v>19.873999999999999</v>
      </c>
      <c r="X1608" s="3">
        <v>20.439</v>
      </c>
      <c r="Y1608" s="3">
        <v>22.053000000000001</v>
      </c>
      <c r="Z1608" s="3">
        <v>24.907</v>
      </c>
      <c r="AA1608" s="3">
        <v>26.007000000000001</v>
      </c>
      <c r="AB1608" s="3">
        <v>26.170999999999999</v>
      </c>
      <c r="AC1608" s="3">
        <v>28.077000000000002</v>
      </c>
      <c r="AD1608" s="3">
        <v>26.425999999999998</v>
      </c>
      <c r="AE1608" s="3">
        <v>27.538</v>
      </c>
      <c r="AF1608" s="3">
        <v>27.896999999999998</v>
      </c>
      <c r="AG1608" s="3">
        <v>27.837</v>
      </c>
      <c r="AH1608" s="3">
        <v>26.420999999999999</v>
      </c>
      <c r="AI1608" s="3">
        <v>25.715</v>
      </c>
      <c r="AJ1608" s="3">
        <v>28.276</v>
      </c>
      <c r="AK1608" s="3">
        <v>28.027000000000001</v>
      </c>
      <c r="AL1608" s="3">
        <v>26.638000000000002</v>
      </c>
      <c r="AM1608" s="3">
        <v>29.521999999999998</v>
      </c>
      <c r="AN1608" s="3">
        <v>29.395</v>
      </c>
      <c r="AO1608" s="3">
        <v>28.719000000000001</v>
      </c>
      <c r="AP1608" s="3">
        <v>28.268999999999998</v>
      </c>
      <c r="AQ1608" s="3">
        <v>28.99</v>
      </c>
      <c r="AR1608" s="3">
        <v>29.442</v>
      </c>
      <c r="AS1608" s="3">
        <v>29.79</v>
      </c>
      <c r="AT1608" s="3">
        <v>28.05</v>
      </c>
      <c r="AU1608" s="3">
        <v>28.724</v>
      </c>
      <c r="AV1608" s="3">
        <v>28.413</v>
      </c>
      <c r="AW1608" s="3">
        <v>27.850999999999999</v>
      </c>
      <c r="AX1608" s="3">
        <v>27.379000000000001</v>
      </c>
      <c r="AY1608" s="3">
        <v>27.353999999999999</v>
      </c>
      <c r="AZ1608" s="3">
        <v>27.085999999999999</v>
      </c>
      <c r="BA1608">
        <v>26.968</v>
      </c>
      <c r="BB1608">
        <v>2017</v>
      </c>
    </row>
    <row r="1609" spans="1:54" hidden="1" x14ac:dyDescent="0.2">
      <c r="A1609">
        <v>233</v>
      </c>
      <c r="B1609" t="s">
        <v>526</v>
      </c>
      <c r="C1609" t="s">
        <v>252</v>
      </c>
      <c r="D1609" t="s">
        <v>8</v>
      </c>
      <c r="E1609" t="s">
        <v>250</v>
      </c>
      <c r="F1609" t="s">
        <v>249</v>
      </c>
      <c r="G1609" t="s">
        <v>225</v>
      </c>
      <c r="H1609" t="s">
        <v>222</v>
      </c>
      <c r="I1609" t="s">
        <v>971</v>
      </c>
      <c r="J1609" s="3" t="s">
        <v>215</v>
      </c>
      <c r="K1609" s="3" t="s">
        <v>215</v>
      </c>
      <c r="L1609" s="3">
        <v>-149.69999999999999</v>
      </c>
      <c r="M1609" s="3">
        <v>-161.4</v>
      </c>
      <c r="N1609" s="3">
        <v>-207.7</v>
      </c>
      <c r="O1609" s="3">
        <v>-171.8</v>
      </c>
      <c r="P1609" s="3">
        <v>-183.4</v>
      </c>
      <c r="Q1609" s="3">
        <v>-73.739999999999995</v>
      </c>
      <c r="R1609" s="3">
        <v>-146.65299999999999</v>
      </c>
      <c r="S1609" s="3">
        <v>-305.7</v>
      </c>
      <c r="T1609" s="3">
        <v>-114.3</v>
      </c>
      <c r="U1609" s="3">
        <v>127</v>
      </c>
      <c r="V1609" s="3">
        <v>-31.2</v>
      </c>
      <c r="W1609" s="3">
        <v>-146.53700000000001</v>
      </c>
      <c r="X1609" s="3">
        <v>-111.331</v>
      </c>
      <c r="Y1609" s="3">
        <v>-1007.465</v>
      </c>
      <c r="Z1609" s="3">
        <v>-3002.2049999999999</v>
      </c>
      <c r="AA1609" s="3">
        <v>-4692.442</v>
      </c>
      <c r="AB1609" s="3">
        <v>-6486.2439999999997</v>
      </c>
      <c r="AC1609" s="3">
        <v>-9719.9539999999997</v>
      </c>
      <c r="AD1609" s="3">
        <v>-6124.116</v>
      </c>
      <c r="AE1609" s="3">
        <v>-6549.2089999999998</v>
      </c>
      <c r="AF1609" s="3">
        <v>-8425.51</v>
      </c>
      <c r="AG1609" s="3">
        <v>-7323.13</v>
      </c>
      <c r="AH1609" s="3">
        <v>-3891.04</v>
      </c>
      <c r="AI1609" s="3">
        <v>-46.77</v>
      </c>
      <c r="AJ1609" s="3">
        <v>-3807.5990000000002</v>
      </c>
      <c r="AK1609" s="3">
        <v>-3652.0940000000001</v>
      </c>
      <c r="AL1609" s="3">
        <v>-1214.057</v>
      </c>
      <c r="AM1609" s="3">
        <v>-14101.049000000001</v>
      </c>
      <c r="AN1609" s="3">
        <v>-17970.803</v>
      </c>
      <c r="AO1609" s="3">
        <v>-12336.94</v>
      </c>
      <c r="AP1609" s="3">
        <v>538.47500000000002</v>
      </c>
      <c r="AQ1609" s="3">
        <v>-6107.9369999999999</v>
      </c>
      <c r="AR1609" s="3">
        <v>-13402.865</v>
      </c>
      <c r="AS1609" s="3">
        <v>-27275.605</v>
      </c>
      <c r="AT1609" s="3">
        <v>-25255.465</v>
      </c>
      <c r="AU1609" s="3">
        <v>-28254.768</v>
      </c>
      <c r="AV1609" s="3">
        <v>-26083.305</v>
      </c>
      <c r="AW1609" s="3">
        <v>-19610.282999999999</v>
      </c>
      <c r="AX1609" s="3">
        <v>-9435.8349999999991</v>
      </c>
      <c r="AY1609" s="3">
        <v>-8692.2960000000003</v>
      </c>
      <c r="AZ1609" s="3">
        <v>-8239.8340000000007</v>
      </c>
      <c r="BA1609">
        <v>-10517.433000000001</v>
      </c>
      <c r="BB1609">
        <v>2017</v>
      </c>
    </row>
    <row r="1610" spans="1:54" hidden="1" x14ac:dyDescent="0.2">
      <c r="A1610">
        <v>233</v>
      </c>
      <c r="B1610" t="s">
        <v>526</v>
      </c>
      <c r="C1610" t="s">
        <v>251</v>
      </c>
      <c r="D1610" t="s">
        <v>8</v>
      </c>
      <c r="E1610" t="s">
        <v>250</v>
      </c>
      <c r="F1610" t="s">
        <v>249</v>
      </c>
      <c r="G1610" t="s">
        <v>217</v>
      </c>
      <c r="I1610" t="s">
        <v>248</v>
      </c>
      <c r="J1610" s="3" t="s">
        <v>215</v>
      </c>
      <c r="K1610" s="3" t="s">
        <v>215</v>
      </c>
      <c r="L1610" s="3">
        <v>-4.28</v>
      </c>
      <c r="M1610" s="3">
        <v>-3.7730000000000001</v>
      </c>
      <c r="N1610" s="3">
        <v>-3.8450000000000002</v>
      </c>
      <c r="O1610" s="3">
        <v>-2.4700000000000002</v>
      </c>
      <c r="P1610" s="3">
        <v>-1.929</v>
      </c>
      <c r="Q1610" s="3">
        <v>-0.59699999999999998</v>
      </c>
      <c r="R1610" s="3">
        <v>-0.89200000000000002</v>
      </c>
      <c r="S1610" s="3">
        <v>-1.4430000000000001</v>
      </c>
      <c r="T1610" s="3">
        <v>-0.40300000000000002</v>
      </c>
      <c r="U1610" s="3">
        <v>0.34699999999999998</v>
      </c>
      <c r="V1610" s="3">
        <v>-6.6000000000000003E-2</v>
      </c>
      <c r="W1610" s="3">
        <v>-0.23799999999999999</v>
      </c>
      <c r="X1610" s="3">
        <v>-0.13700000000000001</v>
      </c>
      <c r="Y1610" s="3">
        <v>-0.99199999999999999</v>
      </c>
      <c r="Z1610" s="3">
        <v>-2.4790000000000001</v>
      </c>
      <c r="AA1610" s="3">
        <v>-3.206</v>
      </c>
      <c r="AB1610" s="3">
        <v>-3.839</v>
      </c>
      <c r="AC1610" s="3">
        <v>-5.3330000000000002</v>
      </c>
      <c r="AD1610" s="3">
        <v>-2.9369999999999998</v>
      </c>
      <c r="AE1610" s="3">
        <v>-2.9</v>
      </c>
      <c r="AF1610" s="3">
        <v>-3.4340000000000002</v>
      </c>
      <c r="AG1610" s="3">
        <v>-2.6890000000000001</v>
      </c>
      <c r="AH1610" s="3">
        <v>-1.264</v>
      </c>
      <c r="AI1610" s="3">
        <v>-1.4E-2</v>
      </c>
      <c r="AJ1610" s="3">
        <v>-0.99199999999999999</v>
      </c>
      <c r="AK1610" s="3">
        <v>-0.84699999999999998</v>
      </c>
      <c r="AL1610" s="3">
        <v>-0.253</v>
      </c>
      <c r="AM1610" s="3">
        <v>-2.794</v>
      </c>
      <c r="AN1610" s="3">
        <v>-3.298</v>
      </c>
      <c r="AO1610" s="3">
        <v>-1.99</v>
      </c>
      <c r="AP1610" s="3">
        <v>8.1000000000000003E-2</v>
      </c>
      <c r="AQ1610" s="3">
        <v>-0.86</v>
      </c>
      <c r="AR1610" s="3">
        <v>-1.77</v>
      </c>
      <c r="AS1610" s="3">
        <v>-3.4119999999999999</v>
      </c>
      <c r="AT1610" s="3">
        <v>-2.952</v>
      </c>
      <c r="AU1610" s="3">
        <v>-3.0960000000000001</v>
      </c>
      <c r="AV1610" s="3">
        <v>-2.6930000000000001</v>
      </c>
      <c r="AW1610" s="3">
        <v>-1.905</v>
      </c>
      <c r="AX1610" s="3">
        <v>-0.85799999999999998</v>
      </c>
      <c r="AY1610" s="3">
        <v>-0.74099999999999999</v>
      </c>
      <c r="AZ1610" s="3">
        <v>-0.65800000000000003</v>
      </c>
      <c r="BA1610">
        <v>-0.78800000000000003</v>
      </c>
      <c r="BB1610">
        <v>2017</v>
      </c>
    </row>
    <row r="1611" spans="1:54" hidden="1" x14ac:dyDescent="0.2">
      <c r="A1611">
        <v>233</v>
      </c>
      <c r="B1611" t="s">
        <v>526</v>
      </c>
      <c r="C1611" t="s">
        <v>247</v>
      </c>
      <c r="D1611" t="s">
        <v>8</v>
      </c>
      <c r="E1611" t="s">
        <v>245</v>
      </c>
      <c r="F1611" t="s">
        <v>244</v>
      </c>
      <c r="G1611" t="s">
        <v>225</v>
      </c>
      <c r="H1611" t="s">
        <v>222</v>
      </c>
      <c r="I1611" t="s">
        <v>971</v>
      </c>
      <c r="J1611" s="3" t="s">
        <v>215</v>
      </c>
      <c r="K1611" s="3" t="s">
        <v>215</v>
      </c>
      <c r="L1611" s="3" t="s">
        <v>215</v>
      </c>
      <c r="M1611" s="3" t="s">
        <v>215</v>
      </c>
      <c r="N1611" s="3" t="s">
        <v>215</v>
      </c>
      <c r="O1611" s="3" t="s">
        <v>215</v>
      </c>
      <c r="P1611" s="3" t="s">
        <v>215</v>
      </c>
      <c r="Q1611" s="3" t="s">
        <v>215</v>
      </c>
      <c r="R1611" s="3" t="s">
        <v>215</v>
      </c>
      <c r="S1611" s="3" t="s">
        <v>215</v>
      </c>
      <c r="T1611" s="3" t="s">
        <v>215</v>
      </c>
      <c r="U1611" s="3" t="s">
        <v>215</v>
      </c>
      <c r="V1611" s="3" t="s">
        <v>215</v>
      </c>
      <c r="W1611" s="3" t="s">
        <v>215</v>
      </c>
      <c r="X1611" s="3" t="s">
        <v>215</v>
      </c>
      <c r="Y1611" s="3" t="s">
        <v>215</v>
      </c>
      <c r="Z1611" s="3" t="s">
        <v>215</v>
      </c>
      <c r="AA1611" s="3" t="s">
        <v>215</v>
      </c>
      <c r="AB1611" s="3" t="s">
        <v>215</v>
      </c>
      <c r="AC1611" s="3" t="s">
        <v>215</v>
      </c>
      <c r="AD1611" s="3">
        <v>-7615.2939999999999</v>
      </c>
      <c r="AE1611" s="3">
        <v>-7113.933</v>
      </c>
      <c r="AF1611" s="3">
        <v>-5910.1809999999996</v>
      </c>
      <c r="AG1611" s="3">
        <v>-3198.35</v>
      </c>
      <c r="AH1611" s="3">
        <v>280.22899999999998</v>
      </c>
      <c r="AI1611" s="3">
        <v>1963.4690000000001</v>
      </c>
      <c r="AJ1611" s="3">
        <v>-5074.4970000000003</v>
      </c>
      <c r="AK1611" s="3">
        <v>-8511.009</v>
      </c>
      <c r="AL1611" s="3">
        <v>-5580.0889999999999</v>
      </c>
      <c r="AM1611" s="3">
        <v>-11710.638000000001</v>
      </c>
      <c r="AN1611" s="3">
        <v>-14146.061</v>
      </c>
      <c r="AO1611" s="3">
        <v>-16389.07</v>
      </c>
      <c r="AP1611" s="3">
        <v>-9673.723</v>
      </c>
      <c r="AQ1611" s="3">
        <v>-17484.096000000001</v>
      </c>
      <c r="AR1611" s="3">
        <v>-22644.353999999999</v>
      </c>
      <c r="AS1611" s="3">
        <v>-28070.205000000002</v>
      </c>
      <c r="AT1611" s="3">
        <v>-14692.365</v>
      </c>
      <c r="AU1611" s="3">
        <v>-12523.534</v>
      </c>
      <c r="AV1611" s="3">
        <v>-16856.260999999999</v>
      </c>
      <c r="AW1611" s="3">
        <v>-18209.440999999999</v>
      </c>
      <c r="AX1611" s="3">
        <v>-11527.041999999999</v>
      </c>
      <c r="AY1611" s="3">
        <v>-13212.48</v>
      </c>
      <c r="AZ1611" s="3">
        <v>-12378.218999999999</v>
      </c>
      <c r="BA1611">
        <v>-16240.054</v>
      </c>
      <c r="BB1611">
        <v>2017</v>
      </c>
    </row>
    <row r="1612" spans="1:54" hidden="1" x14ac:dyDescent="0.2">
      <c r="A1612">
        <v>233</v>
      </c>
      <c r="B1612" t="s">
        <v>526</v>
      </c>
      <c r="C1612" t="s">
        <v>246</v>
      </c>
      <c r="D1612" t="s">
        <v>8</v>
      </c>
      <c r="E1612" t="s">
        <v>245</v>
      </c>
      <c r="F1612" t="s">
        <v>244</v>
      </c>
      <c r="G1612" t="s">
        <v>243</v>
      </c>
      <c r="I1612" t="s">
        <v>362</v>
      </c>
      <c r="J1612" s="3" t="s">
        <v>215</v>
      </c>
      <c r="K1612" s="3" t="s">
        <v>215</v>
      </c>
      <c r="L1612" s="3" t="s">
        <v>215</v>
      </c>
      <c r="M1612" s="3" t="s">
        <v>215</v>
      </c>
      <c r="N1612" s="3" t="s">
        <v>215</v>
      </c>
      <c r="O1612" s="3" t="s">
        <v>215</v>
      </c>
      <c r="P1612" s="3" t="s">
        <v>215</v>
      </c>
      <c r="Q1612" s="3" t="s">
        <v>215</v>
      </c>
      <c r="R1612" s="3" t="s">
        <v>215</v>
      </c>
      <c r="S1612" s="3" t="s">
        <v>215</v>
      </c>
      <c r="T1612" s="3" t="s">
        <v>215</v>
      </c>
      <c r="U1612" s="3" t="s">
        <v>215</v>
      </c>
      <c r="V1612" s="3" t="s">
        <v>215</v>
      </c>
      <c r="W1612" s="3" t="s">
        <v>215</v>
      </c>
      <c r="X1612" s="3" t="s">
        <v>215</v>
      </c>
      <c r="Y1612" s="3" t="s">
        <v>215</v>
      </c>
      <c r="Z1612" s="3" t="s">
        <v>215</v>
      </c>
      <c r="AA1612" s="3" t="s">
        <v>215</v>
      </c>
      <c r="AB1612" s="3" t="s">
        <v>215</v>
      </c>
      <c r="AC1612" s="3" t="s">
        <v>215</v>
      </c>
      <c r="AD1612" s="3">
        <v>-3.7210000000000001</v>
      </c>
      <c r="AE1612" s="3">
        <v>-3.153</v>
      </c>
      <c r="AF1612" s="3">
        <v>-2.3839999999999999</v>
      </c>
      <c r="AG1612" s="3">
        <v>-1.159</v>
      </c>
      <c r="AH1612" s="3">
        <v>0.09</v>
      </c>
      <c r="AI1612" s="3">
        <v>0.57099999999999995</v>
      </c>
      <c r="AJ1612" s="3">
        <v>-1.3280000000000001</v>
      </c>
      <c r="AK1612" s="3">
        <v>-2.02</v>
      </c>
      <c r="AL1612" s="3">
        <v>-1.177</v>
      </c>
      <c r="AM1612" s="3">
        <v>-2.2890000000000001</v>
      </c>
      <c r="AN1612" s="3">
        <v>-2.5510000000000002</v>
      </c>
      <c r="AO1612" s="3">
        <v>-2.6509999999999998</v>
      </c>
      <c r="AP1612" s="3">
        <v>-1.4550000000000001</v>
      </c>
      <c r="AQ1612" s="3">
        <v>-2.4750000000000001</v>
      </c>
      <c r="AR1612" s="3">
        <v>-3.0230000000000001</v>
      </c>
      <c r="AS1612" s="3">
        <v>-3.5419999999999998</v>
      </c>
      <c r="AT1612" s="3">
        <v>-1.7170000000000001</v>
      </c>
      <c r="AU1612" s="3">
        <v>-1.3560000000000001</v>
      </c>
      <c r="AV1612" s="3">
        <v>-1.7150000000000001</v>
      </c>
      <c r="AW1612" s="3">
        <v>-1.7450000000000001</v>
      </c>
      <c r="AX1612" s="3">
        <v>-1.038</v>
      </c>
      <c r="AY1612" s="3">
        <v>-1.119</v>
      </c>
      <c r="AZ1612" s="3">
        <v>-0.98499999999999999</v>
      </c>
      <c r="BA1612">
        <v>-1.212</v>
      </c>
      <c r="BB1612">
        <v>2017</v>
      </c>
    </row>
    <row r="1613" spans="1:54" hidden="1" x14ac:dyDescent="0.2">
      <c r="A1613">
        <v>233</v>
      </c>
      <c r="B1613" t="s">
        <v>526</v>
      </c>
      <c r="C1613" t="s">
        <v>242</v>
      </c>
      <c r="D1613" t="s">
        <v>8</v>
      </c>
      <c r="E1613" t="s">
        <v>240</v>
      </c>
      <c r="F1613" t="s">
        <v>239</v>
      </c>
      <c r="G1613" t="s">
        <v>225</v>
      </c>
      <c r="H1613" t="s">
        <v>222</v>
      </c>
      <c r="I1613" t="s">
        <v>971</v>
      </c>
      <c r="J1613" s="3" t="s">
        <v>215</v>
      </c>
      <c r="K1613" s="3" t="s">
        <v>215</v>
      </c>
      <c r="L1613" s="3" t="s">
        <v>215</v>
      </c>
      <c r="M1613" s="3" t="s">
        <v>215</v>
      </c>
      <c r="N1613" s="3" t="s">
        <v>215</v>
      </c>
      <c r="O1613" s="3" t="s">
        <v>215</v>
      </c>
      <c r="P1613" s="3" t="s">
        <v>215</v>
      </c>
      <c r="Q1613" s="3" t="s">
        <v>215</v>
      </c>
      <c r="R1613" s="3" t="s">
        <v>215</v>
      </c>
      <c r="S1613" s="3">
        <v>239.8</v>
      </c>
      <c r="T1613" s="3">
        <v>674.5</v>
      </c>
      <c r="U1613" s="3">
        <v>1230.4000000000001</v>
      </c>
      <c r="V1613" s="3">
        <v>1242.9000000000001</v>
      </c>
      <c r="W1613" s="3">
        <v>1273.1559999999999</v>
      </c>
      <c r="X1613" s="3">
        <v>1386.9059999999999</v>
      </c>
      <c r="Y1613" s="3">
        <v>936.43899999999996</v>
      </c>
      <c r="Z1613" s="3">
        <v>-259.21300000000002</v>
      </c>
      <c r="AA1613" s="3">
        <v>-1548.4760000000001</v>
      </c>
      <c r="AB1613" s="3">
        <v>-1798.981</v>
      </c>
      <c r="AC1613" s="3">
        <v>-4007.43</v>
      </c>
      <c r="AD1613" s="3">
        <v>1567.809</v>
      </c>
      <c r="AE1613" s="3">
        <v>2905.6210000000001</v>
      </c>
      <c r="AF1613" s="3">
        <v>707.86599999999999</v>
      </c>
      <c r="AG1613" s="3">
        <v>3477.8809999999999</v>
      </c>
      <c r="AH1613" s="3">
        <v>4360.5140000000001</v>
      </c>
      <c r="AI1613" s="3">
        <v>6991.8530000000001</v>
      </c>
      <c r="AJ1613" s="3">
        <v>6438.8879999999999</v>
      </c>
      <c r="AK1613" s="3">
        <v>7769.2030000000004</v>
      </c>
      <c r="AL1613" s="3">
        <v>9122.1020000000008</v>
      </c>
      <c r="AM1613" s="3">
        <v>-5639.8339999999998</v>
      </c>
      <c r="AN1613" s="3">
        <v>-8776.0400000000009</v>
      </c>
      <c r="AO1613" s="3">
        <v>-761.38</v>
      </c>
      <c r="AP1613" s="3">
        <v>10384.02</v>
      </c>
      <c r="AQ1613" s="3">
        <v>8829.2260000000006</v>
      </c>
      <c r="AR1613" s="3">
        <v>2309.2979999999998</v>
      </c>
      <c r="AS1613" s="3">
        <v>-5934.6629999999996</v>
      </c>
      <c r="AT1613" s="3">
        <v>1417.866</v>
      </c>
      <c r="AU1613" s="3">
        <v>-1749.33</v>
      </c>
      <c r="AV1613" s="3">
        <v>508</v>
      </c>
      <c r="AW1613" s="3">
        <v>8191.5609999999997</v>
      </c>
      <c r="AX1613" s="3">
        <v>19336.349999999999</v>
      </c>
      <c r="AY1613" s="3">
        <v>20249.420999999998</v>
      </c>
      <c r="AZ1613" s="3">
        <v>20863.623</v>
      </c>
      <c r="BA1613">
        <v>18394.465</v>
      </c>
      <c r="BB1613">
        <v>2017</v>
      </c>
    </row>
    <row r="1614" spans="1:54" hidden="1" x14ac:dyDescent="0.2">
      <c r="A1614">
        <v>233</v>
      </c>
      <c r="B1614" t="s">
        <v>526</v>
      </c>
      <c r="C1614" t="s">
        <v>241</v>
      </c>
      <c r="D1614" t="s">
        <v>8</v>
      </c>
      <c r="E1614" t="s">
        <v>240</v>
      </c>
      <c r="F1614" t="s">
        <v>239</v>
      </c>
      <c r="G1614" t="s">
        <v>217</v>
      </c>
      <c r="I1614" t="s">
        <v>238</v>
      </c>
      <c r="J1614" s="3" t="s">
        <v>215</v>
      </c>
      <c r="K1614" s="3" t="s">
        <v>215</v>
      </c>
      <c r="L1614" s="3" t="s">
        <v>215</v>
      </c>
      <c r="M1614" s="3" t="s">
        <v>215</v>
      </c>
      <c r="N1614" s="3" t="s">
        <v>215</v>
      </c>
      <c r="O1614" s="3" t="s">
        <v>215</v>
      </c>
      <c r="P1614" s="3" t="s">
        <v>215</v>
      </c>
      <c r="Q1614" s="3" t="s">
        <v>215</v>
      </c>
      <c r="R1614" s="3" t="s">
        <v>215</v>
      </c>
      <c r="S1614" s="3">
        <v>1.1319999999999999</v>
      </c>
      <c r="T1614" s="3">
        <v>2.3809999999999998</v>
      </c>
      <c r="U1614" s="3">
        <v>3.3650000000000002</v>
      </c>
      <c r="V1614" s="3">
        <v>2.6480000000000001</v>
      </c>
      <c r="W1614" s="3">
        <v>2.0710000000000002</v>
      </c>
      <c r="X1614" s="3">
        <v>1.708</v>
      </c>
      <c r="Y1614" s="3">
        <v>0.92200000000000004</v>
      </c>
      <c r="Z1614" s="3">
        <v>-0.214</v>
      </c>
      <c r="AA1614" s="3">
        <v>-1.0580000000000001</v>
      </c>
      <c r="AB1614" s="3">
        <v>-1.0649999999999999</v>
      </c>
      <c r="AC1614" s="3">
        <v>-2.1989999999999998</v>
      </c>
      <c r="AD1614" s="3">
        <v>0.752</v>
      </c>
      <c r="AE1614" s="3">
        <v>1.2869999999999999</v>
      </c>
      <c r="AF1614" s="3">
        <v>0.28899999999999998</v>
      </c>
      <c r="AG1614" s="3">
        <v>1.2769999999999999</v>
      </c>
      <c r="AH1614" s="3">
        <v>1.417</v>
      </c>
      <c r="AI1614" s="3">
        <v>2.0550000000000002</v>
      </c>
      <c r="AJ1614" s="3">
        <v>1.677</v>
      </c>
      <c r="AK1614" s="3">
        <v>1.802</v>
      </c>
      <c r="AL1614" s="3">
        <v>1.9</v>
      </c>
      <c r="AM1614" s="3">
        <v>-1.1180000000000001</v>
      </c>
      <c r="AN1614" s="3">
        <v>-1.611</v>
      </c>
      <c r="AO1614" s="3">
        <v>-0.123</v>
      </c>
      <c r="AP1614" s="3">
        <v>1.5629999999999999</v>
      </c>
      <c r="AQ1614" s="3">
        <v>1.2430000000000001</v>
      </c>
      <c r="AR1614" s="3">
        <v>0.30499999999999999</v>
      </c>
      <c r="AS1614" s="3">
        <v>-0.74199999999999999</v>
      </c>
      <c r="AT1614" s="3">
        <v>0.16600000000000001</v>
      </c>
      <c r="AU1614" s="3">
        <v>-0.192</v>
      </c>
      <c r="AV1614" s="3">
        <v>5.1999999999999998E-2</v>
      </c>
      <c r="AW1614" s="3">
        <v>0.79600000000000004</v>
      </c>
      <c r="AX1614" s="3">
        <v>1.7589999999999999</v>
      </c>
      <c r="AY1614" s="3">
        <v>1.726</v>
      </c>
      <c r="AZ1614" s="3">
        <v>1.667</v>
      </c>
      <c r="BA1614">
        <v>1.3779999999999999</v>
      </c>
      <c r="BB1614">
        <v>2017</v>
      </c>
    </row>
    <row r="1615" spans="1:54" hidden="1" x14ac:dyDescent="0.2">
      <c r="A1615">
        <v>233</v>
      </c>
      <c r="B1615" t="s">
        <v>526</v>
      </c>
      <c r="C1615" t="s">
        <v>237</v>
      </c>
      <c r="D1615" t="s">
        <v>8</v>
      </c>
      <c r="E1615" t="s">
        <v>235</v>
      </c>
      <c r="F1615" t="s">
        <v>234</v>
      </c>
      <c r="G1615" t="s">
        <v>225</v>
      </c>
      <c r="H1615" t="s">
        <v>222</v>
      </c>
      <c r="I1615" t="s">
        <v>971</v>
      </c>
      <c r="J1615" s="3" t="s">
        <v>215</v>
      </c>
      <c r="K1615" s="3" t="s">
        <v>215</v>
      </c>
      <c r="L1615" s="3" t="s">
        <v>215</v>
      </c>
      <c r="M1615" s="3" t="s">
        <v>215</v>
      </c>
      <c r="N1615" s="3" t="s">
        <v>215</v>
      </c>
      <c r="O1615" s="3" t="s">
        <v>215</v>
      </c>
      <c r="P1615" s="3" t="s">
        <v>215</v>
      </c>
      <c r="Q1615" s="3" t="s">
        <v>215</v>
      </c>
      <c r="R1615" s="3" t="s">
        <v>215</v>
      </c>
      <c r="S1615" s="3" t="s">
        <v>215</v>
      </c>
      <c r="T1615" s="3" t="s">
        <v>215</v>
      </c>
      <c r="U1615" s="3" t="s">
        <v>215</v>
      </c>
      <c r="V1615" s="3" t="s">
        <v>215</v>
      </c>
      <c r="W1615" s="3" t="s">
        <v>215</v>
      </c>
      <c r="X1615" s="3" t="s">
        <v>215</v>
      </c>
      <c r="Y1615" s="3" t="s">
        <v>215</v>
      </c>
      <c r="Z1615" s="3" t="s">
        <v>215</v>
      </c>
      <c r="AA1615" s="3" t="s">
        <v>215</v>
      </c>
      <c r="AB1615" s="3" t="s">
        <v>215</v>
      </c>
      <c r="AC1615" s="3">
        <v>42309.686999999998</v>
      </c>
      <c r="AD1615" s="3">
        <v>57422.881999999998</v>
      </c>
      <c r="AE1615" s="3">
        <v>65417.53</v>
      </c>
      <c r="AF1615" s="3">
        <v>74654.251999999993</v>
      </c>
      <c r="AG1615" s="3">
        <v>99132.229000000007</v>
      </c>
      <c r="AH1615" s="3">
        <v>102076.023</v>
      </c>
      <c r="AI1615" s="3">
        <v>95094.691999999995</v>
      </c>
      <c r="AJ1615" s="3">
        <v>97076.421000000002</v>
      </c>
      <c r="AK1615" s="3">
        <v>96887.82</v>
      </c>
      <c r="AL1615" s="3">
        <v>106900.60799999999</v>
      </c>
      <c r="AM1615" s="3">
        <v>131956.04300000001</v>
      </c>
      <c r="AN1615" s="3">
        <v>155020.68299999999</v>
      </c>
      <c r="AO1615" s="3">
        <v>168250.35699999999</v>
      </c>
      <c r="AP1615" s="3">
        <v>165254.052</v>
      </c>
      <c r="AQ1615" s="3">
        <v>191845.15100000001</v>
      </c>
      <c r="AR1615" s="3">
        <v>251140.37899999999</v>
      </c>
      <c r="AS1615" s="3">
        <v>337103.15899999999</v>
      </c>
      <c r="AT1615" s="3">
        <v>349348.41700000002</v>
      </c>
      <c r="AU1615" s="3">
        <v>376597.35</v>
      </c>
      <c r="AV1615" s="3">
        <v>398604.18199999997</v>
      </c>
      <c r="AW1615" s="3">
        <v>419782.06599999999</v>
      </c>
      <c r="AX1615" s="3">
        <v>434209.67800000001</v>
      </c>
      <c r="AY1615" s="3">
        <v>444050.87900000002</v>
      </c>
      <c r="AZ1615" s="3">
        <v>452887.38500000001</v>
      </c>
      <c r="BA1615">
        <v>463815.13299999997</v>
      </c>
      <c r="BB1615">
        <v>2017</v>
      </c>
    </row>
    <row r="1616" spans="1:54" hidden="1" x14ac:dyDescent="0.2">
      <c r="A1616">
        <v>233</v>
      </c>
      <c r="B1616" t="s">
        <v>526</v>
      </c>
      <c r="C1616" t="s">
        <v>236</v>
      </c>
      <c r="D1616" t="s">
        <v>8</v>
      </c>
      <c r="E1616" t="s">
        <v>235</v>
      </c>
      <c r="F1616" t="s">
        <v>234</v>
      </c>
      <c r="G1616" t="s">
        <v>217</v>
      </c>
      <c r="I1616" t="s">
        <v>354</v>
      </c>
      <c r="J1616" s="3" t="s">
        <v>215</v>
      </c>
      <c r="K1616" s="3" t="s">
        <v>215</v>
      </c>
      <c r="L1616" s="3" t="s">
        <v>215</v>
      </c>
      <c r="M1616" s="3" t="s">
        <v>215</v>
      </c>
      <c r="N1616" s="3" t="s">
        <v>215</v>
      </c>
      <c r="O1616" s="3" t="s">
        <v>215</v>
      </c>
      <c r="P1616" s="3" t="s">
        <v>215</v>
      </c>
      <c r="Q1616" s="3" t="s">
        <v>215</v>
      </c>
      <c r="R1616" s="3" t="s">
        <v>215</v>
      </c>
      <c r="S1616" s="3" t="s">
        <v>215</v>
      </c>
      <c r="T1616" s="3" t="s">
        <v>215</v>
      </c>
      <c r="U1616" s="3" t="s">
        <v>215</v>
      </c>
      <c r="V1616" s="3" t="s">
        <v>215</v>
      </c>
      <c r="W1616" s="3" t="s">
        <v>215</v>
      </c>
      <c r="X1616" s="3" t="s">
        <v>215</v>
      </c>
      <c r="Y1616" s="3" t="s">
        <v>215</v>
      </c>
      <c r="Z1616" s="3" t="s">
        <v>215</v>
      </c>
      <c r="AA1616" s="3" t="s">
        <v>215</v>
      </c>
      <c r="AB1616" s="3" t="s">
        <v>215</v>
      </c>
      <c r="AC1616" s="3">
        <v>23.212</v>
      </c>
      <c r="AD1616" s="3">
        <v>27.536999999999999</v>
      </c>
      <c r="AE1616" s="3">
        <v>28.965</v>
      </c>
      <c r="AF1616" s="3">
        <v>30.431000000000001</v>
      </c>
      <c r="AG1616" s="3">
        <v>36.4</v>
      </c>
      <c r="AH1616" s="3">
        <v>33.167000000000002</v>
      </c>
      <c r="AI1616" s="3">
        <v>27.956</v>
      </c>
      <c r="AJ1616" s="3">
        <v>25.286999999999999</v>
      </c>
      <c r="AK1616" s="3">
        <v>22.475999999999999</v>
      </c>
      <c r="AL1616" s="3">
        <v>22.266999999999999</v>
      </c>
      <c r="AM1616" s="3">
        <v>26.148</v>
      </c>
      <c r="AN1616" s="3">
        <v>28.448</v>
      </c>
      <c r="AO1616" s="3">
        <v>27.141999999999999</v>
      </c>
      <c r="AP1616" s="3">
        <v>24.879000000000001</v>
      </c>
      <c r="AQ1616" s="3">
        <v>27.001999999999999</v>
      </c>
      <c r="AR1616" s="3">
        <v>33.173000000000002</v>
      </c>
      <c r="AS1616" s="3">
        <v>42.173999999999999</v>
      </c>
      <c r="AT1616" s="3">
        <v>40.838999999999999</v>
      </c>
      <c r="AU1616" s="3">
        <v>41.27</v>
      </c>
      <c r="AV1616" s="3">
        <v>41.155999999999999</v>
      </c>
      <c r="AW1616" s="3">
        <v>40.774000000000001</v>
      </c>
      <c r="AX1616" s="3">
        <v>39.506</v>
      </c>
      <c r="AY1616" s="3">
        <v>37.843000000000004</v>
      </c>
      <c r="AZ1616" s="3">
        <v>36.186999999999998</v>
      </c>
      <c r="BA1616">
        <v>34.747</v>
      </c>
      <c r="BB1616">
        <v>2017</v>
      </c>
    </row>
    <row r="1617" spans="1:54" hidden="1" x14ac:dyDescent="0.2">
      <c r="A1617">
        <v>233</v>
      </c>
      <c r="B1617" t="s">
        <v>526</v>
      </c>
      <c r="C1617" t="s">
        <v>233</v>
      </c>
      <c r="D1617" t="s">
        <v>8</v>
      </c>
      <c r="E1617" t="s">
        <v>231</v>
      </c>
      <c r="F1617" t="s">
        <v>230</v>
      </c>
      <c r="G1617" t="s">
        <v>225</v>
      </c>
      <c r="H1617" t="s">
        <v>222</v>
      </c>
      <c r="I1617" t="s">
        <v>971</v>
      </c>
      <c r="J1617" s="3" t="s">
        <v>215</v>
      </c>
      <c r="K1617" s="3" t="s">
        <v>215</v>
      </c>
      <c r="L1617" s="3" t="s">
        <v>215</v>
      </c>
      <c r="M1617" s="3" t="s">
        <v>215</v>
      </c>
      <c r="N1617" s="3" t="s">
        <v>215</v>
      </c>
      <c r="O1617" s="3" t="s">
        <v>215</v>
      </c>
      <c r="P1617" s="3" t="s">
        <v>215</v>
      </c>
      <c r="Q1617" s="3" t="s">
        <v>215</v>
      </c>
      <c r="R1617" s="3" t="s">
        <v>215</v>
      </c>
      <c r="S1617" s="3" t="s">
        <v>215</v>
      </c>
      <c r="T1617" s="3" t="s">
        <v>215</v>
      </c>
      <c r="U1617" s="3" t="s">
        <v>215</v>
      </c>
      <c r="V1617" s="3" t="s">
        <v>215</v>
      </c>
      <c r="W1617" s="3" t="s">
        <v>215</v>
      </c>
      <c r="X1617" s="3" t="s">
        <v>215</v>
      </c>
      <c r="Y1617" s="3" t="s">
        <v>215</v>
      </c>
      <c r="Z1617" s="3">
        <v>28020.798999999999</v>
      </c>
      <c r="AA1617" s="3">
        <v>36737.572</v>
      </c>
      <c r="AB1617" s="3">
        <v>46082.574000000001</v>
      </c>
      <c r="AC1617" s="3">
        <v>61541.281000000003</v>
      </c>
      <c r="AD1617" s="3">
        <v>78704.172000000006</v>
      </c>
      <c r="AE1617" s="3">
        <v>92214.273000000001</v>
      </c>
      <c r="AF1617" s="3">
        <v>115886.177</v>
      </c>
      <c r="AG1617" s="3">
        <v>121870.52099999999</v>
      </c>
      <c r="AH1617" s="3">
        <v>126841.32399999999</v>
      </c>
      <c r="AI1617" s="3">
        <v>130223.651</v>
      </c>
      <c r="AJ1617" s="3">
        <v>137259.815</v>
      </c>
      <c r="AK1617" s="3">
        <v>139963.99100000001</v>
      </c>
      <c r="AL1617" s="3">
        <v>154319.71299999999</v>
      </c>
      <c r="AM1617" s="3">
        <v>177490.80900000001</v>
      </c>
      <c r="AN1617" s="3">
        <v>198565.79500000001</v>
      </c>
      <c r="AO1617" s="3">
        <v>221507.77799999999</v>
      </c>
      <c r="AP1617" s="3">
        <v>226389.61799999999</v>
      </c>
      <c r="AQ1617" s="3">
        <v>268443.685</v>
      </c>
      <c r="AR1617" s="3">
        <v>330480.70699999999</v>
      </c>
      <c r="AS1617" s="3">
        <v>404198.55099999998</v>
      </c>
      <c r="AT1617" s="3">
        <v>433322.95799999998</v>
      </c>
      <c r="AU1617" s="3">
        <v>450915.77399999998</v>
      </c>
      <c r="AV1617" s="3">
        <v>477235.47100000002</v>
      </c>
      <c r="AW1617" s="3">
        <v>495929.14799999999</v>
      </c>
      <c r="AX1617" s="3">
        <v>505579.86800000002</v>
      </c>
      <c r="AY1617" s="3">
        <v>515174.16700000002</v>
      </c>
      <c r="AZ1617" s="3">
        <v>523342.06</v>
      </c>
      <c r="BA1617">
        <v>536762.33900000004</v>
      </c>
      <c r="BB1617">
        <v>2017</v>
      </c>
    </row>
    <row r="1618" spans="1:54" hidden="1" x14ac:dyDescent="0.2">
      <c r="A1618">
        <v>233</v>
      </c>
      <c r="B1618" t="s">
        <v>526</v>
      </c>
      <c r="C1618" t="s">
        <v>232</v>
      </c>
      <c r="D1618" t="s">
        <v>8</v>
      </c>
      <c r="E1618" t="s">
        <v>231</v>
      </c>
      <c r="F1618" t="s">
        <v>230</v>
      </c>
      <c r="G1618" t="s">
        <v>217</v>
      </c>
      <c r="I1618" t="s">
        <v>229</v>
      </c>
      <c r="J1618" s="3" t="s">
        <v>215</v>
      </c>
      <c r="K1618" s="3" t="s">
        <v>215</v>
      </c>
      <c r="L1618" s="3" t="s">
        <v>215</v>
      </c>
      <c r="M1618" s="3" t="s">
        <v>215</v>
      </c>
      <c r="N1618" s="3" t="s">
        <v>215</v>
      </c>
      <c r="O1618" s="3" t="s">
        <v>215</v>
      </c>
      <c r="P1618" s="3" t="s">
        <v>215</v>
      </c>
      <c r="Q1618" s="3" t="s">
        <v>215</v>
      </c>
      <c r="R1618" s="3" t="s">
        <v>215</v>
      </c>
      <c r="S1618" s="3" t="s">
        <v>215</v>
      </c>
      <c r="T1618" s="3" t="s">
        <v>215</v>
      </c>
      <c r="U1618" s="3" t="s">
        <v>215</v>
      </c>
      <c r="V1618" s="3" t="s">
        <v>215</v>
      </c>
      <c r="W1618" s="3" t="s">
        <v>215</v>
      </c>
      <c r="X1618" s="3" t="s">
        <v>215</v>
      </c>
      <c r="Y1618" s="3" t="s">
        <v>215</v>
      </c>
      <c r="Z1618" s="3">
        <v>23.135000000000002</v>
      </c>
      <c r="AA1618" s="3">
        <v>25.099</v>
      </c>
      <c r="AB1618" s="3">
        <v>27.276</v>
      </c>
      <c r="AC1618" s="3">
        <v>33.762999999999998</v>
      </c>
      <c r="AD1618" s="3">
        <v>37.741999999999997</v>
      </c>
      <c r="AE1618" s="3">
        <v>40.83</v>
      </c>
      <c r="AF1618" s="3">
        <v>47.238</v>
      </c>
      <c r="AG1618" s="3">
        <v>44.749000000000002</v>
      </c>
      <c r="AH1618" s="3">
        <v>41.213999999999999</v>
      </c>
      <c r="AI1618" s="3">
        <v>38.283999999999999</v>
      </c>
      <c r="AJ1618" s="3">
        <v>35.753999999999998</v>
      </c>
      <c r="AK1618" s="3">
        <v>32.469000000000001</v>
      </c>
      <c r="AL1618" s="3">
        <v>32.143999999999998</v>
      </c>
      <c r="AM1618" s="3">
        <v>35.170999999999999</v>
      </c>
      <c r="AN1618" s="3">
        <v>36.439</v>
      </c>
      <c r="AO1618" s="3">
        <v>35.732999999999997</v>
      </c>
      <c r="AP1618" s="3">
        <v>34.082999999999998</v>
      </c>
      <c r="AQ1618" s="3">
        <v>37.783000000000001</v>
      </c>
      <c r="AR1618" s="3">
        <v>43.652999999999999</v>
      </c>
      <c r="AS1618" s="3">
        <v>50.567999999999998</v>
      </c>
      <c r="AT1618" s="3">
        <v>50.655000000000001</v>
      </c>
      <c r="AU1618" s="3">
        <v>49.414000000000001</v>
      </c>
      <c r="AV1618" s="3">
        <v>49.274999999999999</v>
      </c>
      <c r="AW1618" s="3">
        <v>48.17</v>
      </c>
      <c r="AX1618" s="3">
        <v>45.999000000000002</v>
      </c>
      <c r="AY1618" s="3">
        <v>43.904000000000003</v>
      </c>
      <c r="AZ1618" s="3">
        <v>41.817</v>
      </c>
      <c r="BA1618">
        <v>40.212000000000003</v>
      </c>
      <c r="BB1618">
        <v>2017</v>
      </c>
    </row>
    <row r="1619" spans="1:54" hidden="1" x14ac:dyDescent="0.2">
      <c r="A1619">
        <v>233</v>
      </c>
      <c r="B1619" t="s">
        <v>526</v>
      </c>
      <c r="C1619" t="s">
        <v>228</v>
      </c>
      <c r="D1619" t="s">
        <v>8</v>
      </c>
      <c r="E1619" t="s">
        <v>227</v>
      </c>
      <c r="F1619" t="s">
        <v>226</v>
      </c>
      <c r="G1619" t="s">
        <v>225</v>
      </c>
      <c r="H1619" t="s">
        <v>222</v>
      </c>
      <c r="I1619" t="s">
        <v>971</v>
      </c>
      <c r="J1619" s="3">
        <v>2211.893</v>
      </c>
      <c r="K1619" s="3">
        <v>2777.277</v>
      </c>
      <c r="L1619" s="3">
        <v>3497.9740000000002</v>
      </c>
      <c r="M1619" s="3">
        <v>4277.9409999999998</v>
      </c>
      <c r="N1619" s="3">
        <v>5401.9309999999996</v>
      </c>
      <c r="O1619" s="3">
        <v>6955.73</v>
      </c>
      <c r="P1619" s="3">
        <v>9507.9140000000007</v>
      </c>
      <c r="Q1619" s="3">
        <v>12360.38</v>
      </c>
      <c r="R1619" s="3">
        <v>16432.141</v>
      </c>
      <c r="S1619" s="3">
        <v>21188.047999999999</v>
      </c>
      <c r="T1619" s="3">
        <v>28333.601999999999</v>
      </c>
      <c r="U1619" s="3">
        <v>36567.745000000003</v>
      </c>
      <c r="V1619" s="3">
        <v>46944.644</v>
      </c>
      <c r="W1619" s="3">
        <v>61488.317000000003</v>
      </c>
      <c r="X1619" s="3">
        <v>81216</v>
      </c>
      <c r="Y1619" s="3">
        <v>101548</v>
      </c>
      <c r="Z1619" s="3">
        <v>121117</v>
      </c>
      <c r="AA1619" s="3">
        <v>146368</v>
      </c>
      <c r="AB1619" s="3">
        <v>168949</v>
      </c>
      <c r="AC1619" s="3">
        <v>182275</v>
      </c>
      <c r="AD1619" s="3">
        <v>208531</v>
      </c>
      <c r="AE1619" s="3">
        <v>225851</v>
      </c>
      <c r="AF1619" s="3">
        <v>245323</v>
      </c>
      <c r="AG1619" s="3">
        <v>272345</v>
      </c>
      <c r="AH1619" s="3">
        <v>307762</v>
      </c>
      <c r="AI1619" s="3">
        <v>340156</v>
      </c>
      <c r="AJ1619" s="3">
        <v>383898</v>
      </c>
      <c r="AK1619" s="3">
        <v>431072</v>
      </c>
      <c r="AL1619" s="3">
        <v>480087</v>
      </c>
      <c r="AM1619" s="3">
        <v>504647</v>
      </c>
      <c r="AN1619" s="3">
        <v>544924</v>
      </c>
      <c r="AO1619" s="3">
        <v>619894</v>
      </c>
      <c r="AP1619" s="3">
        <v>664240</v>
      </c>
      <c r="AQ1619" s="3">
        <v>710497</v>
      </c>
      <c r="AR1619" s="3">
        <v>757065</v>
      </c>
      <c r="AS1619" s="3">
        <v>799312</v>
      </c>
      <c r="AT1619" s="3">
        <v>855432</v>
      </c>
      <c r="AU1619" s="3">
        <v>912525</v>
      </c>
      <c r="AV1619" s="3">
        <v>968520.31</v>
      </c>
      <c r="AW1619" s="3">
        <v>1029529.463</v>
      </c>
      <c r="AX1619" s="3">
        <v>1099109.9029999999</v>
      </c>
      <c r="AY1619" s="3">
        <v>1173403.105</v>
      </c>
      <c r="AZ1619" s="3">
        <v>1251510.682</v>
      </c>
      <c r="BA1619">
        <v>1334817.4779999999</v>
      </c>
      <c r="BB1619">
        <v>2017</v>
      </c>
    </row>
    <row r="1620" spans="1:54" hidden="1" x14ac:dyDescent="0.2">
      <c r="A1620">
        <v>233</v>
      </c>
      <c r="B1620" t="s">
        <v>526</v>
      </c>
      <c r="C1620" t="s">
        <v>224</v>
      </c>
      <c r="D1620" t="s">
        <v>8</v>
      </c>
      <c r="E1620" t="s">
        <v>219</v>
      </c>
      <c r="F1620" t="s">
        <v>218</v>
      </c>
      <c r="G1620" t="s">
        <v>223</v>
      </c>
      <c r="H1620" t="s">
        <v>222</v>
      </c>
      <c r="I1620" t="s">
        <v>972</v>
      </c>
      <c r="J1620" s="3">
        <v>-1.4999999999999999E-2</v>
      </c>
      <c r="K1620" s="3">
        <v>-1.722</v>
      </c>
      <c r="L1620" s="3">
        <v>-2.8849999999999998</v>
      </c>
      <c r="M1620" s="3">
        <v>-2.8260000000000001</v>
      </c>
      <c r="N1620" s="3">
        <v>-2.0880000000000001</v>
      </c>
      <c r="O1620" s="3">
        <v>-1.5960000000000001</v>
      </c>
      <c r="P1620" s="3">
        <v>0.53500000000000003</v>
      </c>
      <c r="Q1620" s="3">
        <v>-2.1000000000000001E-2</v>
      </c>
      <c r="R1620" s="3">
        <v>-0.215</v>
      </c>
      <c r="S1620" s="3">
        <v>-0.20100000000000001</v>
      </c>
      <c r="T1620" s="3">
        <v>0.54400000000000004</v>
      </c>
      <c r="U1620" s="3">
        <v>2.347</v>
      </c>
      <c r="V1620" s="3">
        <v>0.876</v>
      </c>
      <c r="W1620" s="3">
        <v>-2.2210000000000001</v>
      </c>
      <c r="X1620" s="3">
        <v>-3.6720000000000002</v>
      </c>
      <c r="Y1620" s="3">
        <v>-4.5990000000000002</v>
      </c>
      <c r="Z1620" s="3">
        <v>-4.6420000000000003</v>
      </c>
      <c r="AA1620" s="3">
        <v>-5.7510000000000003</v>
      </c>
      <c r="AB1620" s="3">
        <v>-4.8579999999999997</v>
      </c>
      <c r="AC1620" s="3">
        <v>0.67100000000000004</v>
      </c>
      <c r="AD1620" s="3">
        <v>0.85399999999999998</v>
      </c>
      <c r="AE1620" s="3">
        <v>-1.038</v>
      </c>
      <c r="AF1620" s="3">
        <v>-1.302</v>
      </c>
      <c r="AG1620" s="3">
        <v>-0.94599999999999995</v>
      </c>
      <c r="AH1620" s="3">
        <v>-0.78200000000000003</v>
      </c>
      <c r="AI1620" s="3">
        <v>-1.891</v>
      </c>
      <c r="AJ1620" s="3">
        <v>-2.91</v>
      </c>
      <c r="AK1620" s="3">
        <v>-6.0170000000000003</v>
      </c>
      <c r="AL1620" s="3">
        <v>-6.4610000000000003</v>
      </c>
      <c r="AM1620" s="3">
        <v>-4.649</v>
      </c>
      <c r="AN1620" s="3">
        <v>-8.7319999999999993</v>
      </c>
      <c r="AO1620" s="3">
        <v>-9.8019999999999996</v>
      </c>
      <c r="AP1620" s="3">
        <v>-11.365</v>
      </c>
      <c r="AQ1620" s="3">
        <v>-12.504</v>
      </c>
      <c r="AR1620" s="3">
        <v>-19.768000000000001</v>
      </c>
      <c r="AS1620" s="3">
        <v>-18.585999999999999</v>
      </c>
      <c r="AT1620" s="3">
        <v>-12.129</v>
      </c>
      <c r="AU1620" s="3">
        <v>-10.359</v>
      </c>
      <c r="AV1620" s="3">
        <v>-8.4510000000000005</v>
      </c>
      <c r="AW1620" s="3">
        <v>-8.9670000000000005</v>
      </c>
      <c r="AX1620" s="3">
        <v>-9.1489999999999991</v>
      </c>
      <c r="AY1620" s="3">
        <v>-9.7200000000000006</v>
      </c>
      <c r="AZ1620" s="3">
        <v>-10.021000000000001</v>
      </c>
      <c r="BA1620">
        <v>-10.176</v>
      </c>
      <c r="BB1620">
        <v>2017</v>
      </c>
    </row>
    <row r="1621" spans="1:54" hidden="1" x14ac:dyDescent="0.2">
      <c r="A1621">
        <v>233</v>
      </c>
      <c r="B1621" t="s">
        <v>526</v>
      </c>
      <c r="C1621" t="s">
        <v>220</v>
      </c>
      <c r="D1621" t="s">
        <v>8</v>
      </c>
      <c r="E1621" t="s">
        <v>219</v>
      </c>
      <c r="F1621" t="s">
        <v>218</v>
      </c>
      <c r="G1621" t="s">
        <v>217</v>
      </c>
      <c r="I1621" t="s">
        <v>216</v>
      </c>
      <c r="J1621" s="3">
        <v>-3.1E-2</v>
      </c>
      <c r="K1621" s="3">
        <v>-3.3780000000000001</v>
      </c>
      <c r="L1621" s="3">
        <v>-5.2859999999999996</v>
      </c>
      <c r="M1621" s="3">
        <v>-5.2089999999999996</v>
      </c>
      <c r="N1621" s="3">
        <v>-3.8969999999999998</v>
      </c>
      <c r="O1621" s="3">
        <v>-3.2650000000000001</v>
      </c>
      <c r="P1621" s="3">
        <v>1.093</v>
      </c>
      <c r="Q1621" s="3">
        <v>-4.1000000000000002E-2</v>
      </c>
      <c r="R1621" s="3">
        <v>-0.39200000000000002</v>
      </c>
      <c r="S1621" s="3">
        <v>-0.36399999999999999</v>
      </c>
      <c r="T1621" s="3">
        <v>0.96399999999999997</v>
      </c>
      <c r="U1621" s="3">
        <v>4.0250000000000004</v>
      </c>
      <c r="V1621" s="3">
        <v>1.2689999999999999</v>
      </c>
      <c r="W1621" s="3">
        <v>-2.84</v>
      </c>
      <c r="X1621" s="3">
        <v>-3.7370000000000001</v>
      </c>
      <c r="Y1621" s="3">
        <v>-4.1340000000000003</v>
      </c>
      <c r="Z1621" s="3">
        <v>-3.9729999999999999</v>
      </c>
      <c r="AA1621" s="3">
        <v>-4.484</v>
      </c>
      <c r="AB1621" s="3">
        <v>-4.1020000000000003</v>
      </c>
      <c r="AC1621" s="3">
        <v>0.64700000000000002</v>
      </c>
      <c r="AD1621" s="3">
        <v>0.85499999999999998</v>
      </c>
      <c r="AE1621" s="3">
        <v>-1.0569999999999999</v>
      </c>
      <c r="AF1621" s="3">
        <v>-1.33</v>
      </c>
      <c r="AG1621" s="3">
        <v>-1</v>
      </c>
      <c r="AH1621" s="3">
        <v>-0.66800000000000004</v>
      </c>
      <c r="AI1621" s="3">
        <v>-1.29</v>
      </c>
      <c r="AJ1621" s="3">
        <v>-1.788</v>
      </c>
      <c r="AK1621" s="3">
        <v>-2.9</v>
      </c>
      <c r="AL1621" s="3">
        <v>-2.645</v>
      </c>
      <c r="AM1621" s="3">
        <v>-1.988</v>
      </c>
      <c r="AN1621" s="3">
        <v>-3.0430000000000001</v>
      </c>
      <c r="AO1621" s="3">
        <v>-2.9220000000000002</v>
      </c>
      <c r="AP1621" s="3">
        <v>-3.0760000000000001</v>
      </c>
      <c r="AQ1621" s="3">
        <v>-3.2890000000000001</v>
      </c>
      <c r="AR1621" s="3">
        <v>-5.2249999999999996</v>
      </c>
      <c r="AS1621" s="3">
        <v>-6.375</v>
      </c>
      <c r="AT1621" s="3">
        <v>-4.3319999999999999</v>
      </c>
      <c r="AU1621" s="3">
        <v>-3.35</v>
      </c>
      <c r="AV1621" s="3">
        <v>-2.577</v>
      </c>
      <c r="AW1621" s="3">
        <v>-2.5840000000000001</v>
      </c>
      <c r="AX1621" s="3">
        <v>-2.4929999999999999</v>
      </c>
      <c r="AY1621" s="3">
        <v>-2.5009999999999999</v>
      </c>
      <c r="AZ1621" s="3">
        <v>-2.4350000000000001</v>
      </c>
      <c r="BA1621">
        <v>-2.339</v>
      </c>
      <c r="BB1621">
        <v>2017</v>
      </c>
    </row>
    <row r="1622" spans="1:54" x14ac:dyDescent="0.2">
      <c r="A1622">
        <v>632</v>
      </c>
      <c r="B1622" t="s">
        <v>525</v>
      </c>
      <c r="C1622" t="s">
        <v>352</v>
      </c>
      <c r="D1622" t="s">
        <v>116</v>
      </c>
      <c r="E1622" t="s">
        <v>349</v>
      </c>
      <c r="F1622" t="s">
        <v>351</v>
      </c>
      <c r="G1622" t="s">
        <v>225</v>
      </c>
      <c r="H1622" t="s">
        <v>222</v>
      </c>
      <c r="I1622" t="s">
        <v>973</v>
      </c>
      <c r="J1622" s="3">
        <v>74.2</v>
      </c>
      <c r="K1622" s="3">
        <v>78.253</v>
      </c>
      <c r="L1622" s="3">
        <v>81.429000000000002</v>
      </c>
      <c r="M1622" s="3">
        <v>83.947000000000003</v>
      </c>
      <c r="N1622" s="3">
        <v>87.444999999999993</v>
      </c>
      <c r="O1622" s="3">
        <v>89.194000000000003</v>
      </c>
      <c r="P1622" s="3">
        <v>90.977999999999994</v>
      </c>
      <c r="Q1622" s="3">
        <v>92.468000000000004</v>
      </c>
      <c r="R1622" s="3">
        <v>94.953000000000003</v>
      </c>
      <c r="S1622" s="3">
        <v>91.933000000000007</v>
      </c>
      <c r="T1622" s="3">
        <v>96.616</v>
      </c>
      <c r="U1622" s="3">
        <v>91.400999999999996</v>
      </c>
      <c r="V1622" s="3">
        <v>99.197999999999993</v>
      </c>
      <c r="W1622" s="3">
        <v>102.18</v>
      </c>
      <c r="X1622" s="3">
        <v>96.787999999999997</v>
      </c>
      <c r="Y1622" s="3">
        <v>100.282</v>
      </c>
      <c r="Z1622" s="3">
        <v>98.938000000000002</v>
      </c>
      <c r="AA1622" s="3">
        <v>103.10899999999999</v>
      </c>
      <c r="AB1622" s="3">
        <v>104.297</v>
      </c>
      <c r="AC1622" s="3">
        <v>106.30500000000001</v>
      </c>
      <c r="AD1622" s="3">
        <v>107.81100000000001</v>
      </c>
      <c r="AE1622" s="3">
        <v>111.4</v>
      </c>
      <c r="AF1622" s="3">
        <v>116.023</v>
      </c>
      <c r="AG1622" s="3">
        <v>118.89400000000001</v>
      </c>
      <c r="AH1622" s="3">
        <v>118.60899999999999</v>
      </c>
      <c r="AI1622" s="3">
        <v>123.626</v>
      </c>
      <c r="AJ1622" s="3">
        <v>125.161</v>
      </c>
      <c r="AK1622" s="3">
        <v>125.776</v>
      </c>
      <c r="AL1622" s="3">
        <v>127.002</v>
      </c>
      <c r="AM1622" s="3">
        <v>129.30099999999999</v>
      </c>
      <c r="AN1622" s="3">
        <v>131.95400000000001</v>
      </c>
      <c r="AO1622" s="3">
        <v>134.893</v>
      </c>
      <c r="AP1622" s="3">
        <v>138.886</v>
      </c>
      <c r="AQ1622" s="3">
        <v>143.773</v>
      </c>
      <c r="AR1622" s="3">
        <v>146.577</v>
      </c>
      <c r="AS1622" s="3">
        <v>148.09299999999999</v>
      </c>
      <c r="AT1622" s="3">
        <v>151.28800000000001</v>
      </c>
      <c r="AU1622" s="3">
        <v>155.07</v>
      </c>
      <c r="AV1622" s="3">
        <v>159.72900000000001</v>
      </c>
      <c r="AW1622" s="3">
        <v>164.578</v>
      </c>
      <c r="AX1622" s="3">
        <v>169.57499999999999</v>
      </c>
      <c r="AY1622" s="3">
        <v>174.72300000000001</v>
      </c>
      <c r="AZ1622" s="3">
        <v>180.02799999999999</v>
      </c>
      <c r="BA1622">
        <v>185.494</v>
      </c>
      <c r="BB1622">
        <v>2015</v>
      </c>
    </row>
    <row r="1623" spans="1:54" hidden="1" x14ac:dyDescent="0.2">
      <c r="A1623">
        <v>632</v>
      </c>
      <c r="B1623" t="s">
        <v>525</v>
      </c>
      <c r="C1623" t="s">
        <v>350</v>
      </c>
      <c r="D1623" t="s">
        <v>116</v>
      </c>
      <c r="E1623" t="s">
        <v>349</v>
      </c>
      <c r="F1623" t="s">
        <v>348</v>
      </c>
      <c r="G1623" t="s">
        <v>275</v>
      </c>
      <c r="I1623" t="s">
        <v>347</v>
      </c>
      <c r="J1623" s="3">
        <v>7.383</v>
      </c>
      <c r="K1623" s="3">
        <v>5.4619999999999997</v>
      </c>
      <c r="L1623" s="3">
        <v>4.0579999999999998</v>
      </c>
      <c r="M1623" s="3">
        <v>3.093</v>
      </c>
      <c r="N1623" s="3">
        <v>4.1669999999999998</v>
      </c>
      <c r="O1623" s="3">
        <v>2</v>
      </c>
      <c r="P1623" s="3">
        <v>2</v>
      </c>
      <c r="Q1623" s="3">
        <v>1.6379999999999999</v>
      </c>
      <c r="R1623" s="3">
        <v>2.6880000000000002</v>
      </c>
      <c r="S1623" s="3">
        <v>-3.181</v>
      </c>
      <c r="T1623" s="3">
        <v>5.0940000000000003</v>
      </c>
      <c r="U1623" s="3">
        <v>-5.3979999999999997</v>
      </c>
      <c r="V1623" s="3">
        <v>8.5310000000000006</v>
      </c>
      <c r="W1623" s="3">
        <v>3.0059999999999998</v>
      </c>
      <c r="X1623" s="3">
        <v>-5.2770000000000001</v>
      </c>
      <c r="Y1623" s="3">
        <v>3.61</v>
      </c>
      <c r="Z1623" s="3">
        <v>-1.34</v>
      </c>
      <c r="AA1623" s="3">
        <v>4.2160000000000002</v>
      </c>
      <c r="AB1623" s="3">
        <v>1.153</v>
      </c>
      <c r="AC1623" s="3">
        <v>1.9239999999999999</v>
      </c>
      <c r="AD1623" s="3">
        <v>1.417</v>
      </c>
      <c r="AE1623" s="3">
        <v>3.3290000000000002</v>
      </c>
      <c r="AF1623" s="3">
        <v>4.1500000000000004</v>
      </c>
      <c r="AG1623" s="3">
        <v>2.4740000000000002</v>
      </c>
      <c r="AH1623" s="3">
        <v>-0.23899999999999999</v>
      </c>
      <c r="AI1623" s="3">
        <v>4.2300000000000004</v>
      </c>
      <c r="AJ1623" s="3">
        <v>1.242</v>
      </c>
      <c r="AK1623" s="3">
        <v>0.49199999999999999</v>
      </c>
      <c r="AL1623" s="3">
        <v>0.97499999999999998</v>
      </c>
      <c r="AM1623" s="3">
        <v>1.81</v>
      </c>
      <c r="AN1623" s="3">
        <v>2.0510000000000002</v>
      </c>
      <c r="AO1623" s="3">
        <v>2.2269999999999999</v>
      </c>
      <c r="AP1623" s="3">
        <v>2.9609999999999999</v>
      </c>
      <c r="AQ1623" s="3">
        <v>3.5179999999999998</v>
      </c>
      <c r="AR1623" s="3">
        <v>1.95</v>
      </c>
      <c r="AS1623" s="3">
        <v>1.034</v>
      </c>
      <c r="AT1623" s="3">
        <v>2.157</v>
      </c>
      <c r="AU1623" s="3">
        <v>2.5</v>
      </c>
      <c r="AV1623" s="3">
        <v>3.004</v>
      </c>
      <c r="AW1623" s="3">
        <v>3.036</v>
      </c>
      <c r="AX1623" s="3">
        <v>3.036</v>
      </c>
      <c r="AY1623" s="3">
        <v>3.036</v>
      </c>
      <c r="AZ1623" s="3">
        <v>3.036</v>
      </c>
      <c r="BA1623">
        <v>3.036</v>
      </c>
      <c r="BB1623">
        <v>2015</v>
      </c>
    </row>
    <row r="1624" spans="1:54" hidden="1" x14ac:dyDescent="0.2">
      <c r="A1624">
        <v>632</v>
      </c>
      <c r="B1624" t="s">
        <v>525</v>
      </c>
      <c r="C1624" t="s">
        <v>346</v>
      </c>
      <c r="D1624" t="s">
        <v>116</v>
      </c>
      <c r="E1624" t="s">
        <v>342</v>
      </c>
      <c r="F1624" t="s">
        <v>345</v>
      </c>
      <c r="G1624" t="s">
        <v>225</v>
      </c>
      <c r="H1624" t="s">
        <v>222</v>
      </c>
      <c r="I1624" t="s">
        <v>973</v>
      </c>
      <c r="J1624" s="3">
        <v>32.067999999999998</v>
      </c>
      <c r="K1624" s="3">
        <v>36.087000000000003</v>
      </c>
      <c r="L1624" s="3">
        <v>41.424999999999997</v>
      </c>
      <c r="M1624" s="3">
        <v>46.622</v>
      </c>
      <c r="N1624" s="3">
        <v>51.527999999999999</v>
      </c>
      <c r="O1624" s="3">
        <v>53.847000000000001</v>
      </c>
      <c r="P1624" s="3">
        <v>56.27</v>
      </c>
      <c r="Q1624" s="3">
        <v>59.034999999999997</v>
      </c>
      <c r="R1624" s="3">
        <v>61.795999999999999</v>
      </c>
      <c r="S1624" s="3">
        <v>63.396999999999998</v>
      </c>
      <c r="T1624" s="3">
        <v>68.075999999999993</v>
      </c>
      <c r="U1624" s="3">
        <v>73.268000000000001</v>
      </c>
      <c r="V1624" s="3">
        <v>74.335999999999999</v>
      </c>
      <c r="W1624" s="3">
        <v>78.680000000000007</v>
      </c>
      <c r="X1624" s="3">
        <v>77.350999999999999</v>
      </c>
      <c r="Y1624" s="3">
        <v>86.811999999999998</v>
      </c>
      <c r="Z1624" s="3">
        <v>88.432000000000002</v>
      </c>
      <c r="AA1624" s="3">
        <v>92.834999999999994</v>
      </c>
      <c r="AB1624" s="3">
        <v>95.302999999999997</v>
      </c>
      <c r="AC1624" s="3">
        <v>102.782</v>
      </c>
      <c r="AD1624" s="3">
        <v>107.81100000000001</v>
      </c>
      <c r="AE1624" s="3">
        <v>121.015</v>
      </c>
      <c r="AF1624" s="3">
        <v>131.29300000000001</v>
      </c>
      <c r="AG1624" s="3">
        <v>141.43700000000001</v>
      </c>
      <c r="AH1624" s="3">
        <v>143.596</v>
      </c>
      <c r="AI1624" s="3">
        <v>153.11199999999999</v>
      </c>
      <c r="AJ1624" s="3">
        <v>158.114</v>
      </c>
      <c r="AK1624" s="3">
        <v>167.126</v>
      </c>
      <c r="AL1624" s="3">
        <v>178.047</v>
      </c>
      <c r="AM1624" s="3">
        <v>189.542</v>
      </c>
      <c r="AN1624" s="3">
        <v>201.84899999999999</v>
      </c>
      <c r="AO1624" s="3">
        <v>216.03899999999999</v>
      </c>
      <c r="AP1624" s="3">
        <v>228.18899999999999</v>
      </c>
      <c r="AQ1624" s="3">
        <v>243.60599999999999</v>
      </c>
      <c r="AR1624" s="3">
        <v>254.27500000000001</v>
      </c>
      <c r="AS1624" s="3">
        <v>261.37700000000001</v>
      </c>
      <c r="AT1624" s="3">
        <v>273.58100000000002</v>
      </c>
      <c r="AU1624" s="3">
        <v>283.86599999999999</v>
      </c>
      <c r="AV1624" s="3">
        <v>299.23599999999999</v>
      </c>
      <c r="AW1624" s="3">
        <v>315.09699999999998</v>
      </c>
      <c r="AX1624" s="3">
        <v>332.11</v>
      </c>
      <c r="AY1624" s="3">
        <v>349.97699999999998</v>
      </c>
      <c r="AZ1624" s="3">
        <v>368.80700000000002</v>
      </c>
      <c r="BA1624">
        <v>388.63600000000002</v>
      </c>
      <c r="BB1624">
        <v>2015</v>
      </c>
    </row>
    <row r="1625" spans="1:54" hidden="1" x14ac:dyDescent="0.2">
      <c r="A1625">
        <v>632</v>
      </c>
      <c r="B1625" t="s">
        <v>525</v>
      </c>
      <c r="C1625" t="s">
        <v>344</v>
      </c>
      <c r="D1625" t="s">
        <v>116</v>
      </c>
      <c r="E1625" t="s">
        <v>342</v>
      </c>
      <c r="F1625" t="s">
        <v>343</v>
      </c>
      <c r="G1625" t="s">
        <v>223</v>
      </c>
      <c r="H1625" t="s">
        <v>222</v>
      </c>
      <c r="I1625" t="s">
        <v>310</v>
      </c>
      <c r="J1625" s="3">
        <v>0.152</v>
      </c>
      <c r="K1625" s="3">
        <v>0.13300000000000001</v>
      </c>
      <c r="L1625" s="3">
        <v>0.126</v>
      </c>
      <c r="M1625" s="3">
        <v>0.122</v>
      </c>
      <c r="N1625" s="3">
        <v>0.11799999999999999</v>
      </c>
      <c r="O1625" s="3">
        <v>0.12</v>
      </c>
      <c r="P1625" s="3">
        <v>0.16200000000000001</v>
      </c>
      <c r="Q1625" s="3">
        <v>0.19600000000000001</v>
      </c>
      <c r="R1625" s="3">
        <v>0.20699999999999999</v>
      </c>
      <c r="S1625" s="3">
        <v>0.19900000000000001</v>
      </c>
      <c r="T1625" s="3">
        <v>0.25</v>
      </c>
      <c r="U1625" s="3">
        <v>0.26</v>
      </c>
      <c r="V1625" s="3">
        <v>0.28100000000000003</v>
      </c>
      <c r="W1625" s="3">
        <v>0.27800000000000002</v>
      </c>
      <c r="X1625" s="3">
        <v>0.186</v>
      </c>
      <c r="Y1625" s="3">
        <v>0.23200000000000001</v>
      </c>
      <c r="Z1625" s="3">
        <v>0.23</v>
      </c>
      <c r="AA1625" s="3">
        <v>0.21199999999999999</v>
      </c>
      <c r="AB1625" s="3">
        <v>0.216</v>
      </c>
      <c r="AC1625" s="3">
        <v>0.223</v>
      </c>
      <c r="AD1625" s="3">
        <v>0.20200000000000001</v>
      </c>
      <c r="AE1625" s="3">
        <v>0.22</v>
      </c>
      <c r="AF1625" s="3">
        <v>0.252</v>
      </c>
      <c r="AG1625" s="3">
        <v>0.32500000000000001</v>
      </c>
      <c r="AH1625" s="3">
        <v>0.36299999999999999</v>
      </c>
      <c r="AI1625" s="3">
        <v>0.38800000000000001</v>
      </c>
      <c r="AJ1625" s="3">
        <v>0.40400000000000003</v>
      </c>
      <c r="AK1625" s="3">
        <v>0.46600000000000003</v>
      </c>
      <c r="AL1625" s="3">
        <v>0.53300000000000003</v>
      </c>
      <c r="AM1625" s="3">
        <v>0.53700000000000003</v>
      </c>
      <c r="AN1625" s="3">
        <v>0.54400000000000004</v>
      </c>
      <c r="AO1625" s="3">
        <v>0.61099999999999999</v>
      </c>
      <c r="AP1625" s="3">
        <v>0.59599999999999997</v>
      </c>
      <c r="AQ1625" s="3">
        <v>0.65800000000000003</v>
      </c>
      <c r="AR1625" s="3">
        <v>0.68700000000000006</v>
      </c>
      <c r="AS1625" s="3">
        <v>0.59</v>
      </c>
      <c r="AT1625" s="3">
        <v>0.61499999999999999</v>
      </c>
      <c r="AU1625" s="3">
        <v>0.65200000000000002</v>
      </c>
      <c r="AV1625" s="3">
        <v>0.73799999999999999</v>
      </c>
      <c r="AW1625" s="3">
        <v>0.78100000000000003</v>
      </c>
      <c r="AX1625" s="3">
        <v>0.82499999999999996</v>
      </c>
      <c r="AY1625" s="3">
        <v>0.86799999999999999</v>
      </c>
      <c r="AZ1625" s="3">
        <v>0.91400000000000003</v>
      </c>
      <c r="BA1625">
        <v>0.96099999999999997</v>
      </c>
      <c r="BB1625">
        <v>2015</v>
      </c>
    </row>
    <row r="1626" spans="1:54" hidden="1" x14ac:dyDescent="0.2">
      <c r="A1626">
        <v>632</v>
      </c>
      <c r="B1626" t="s">
        <v>525</v>
      </c>
      <c r="C1626" t="s">
        <v>213</v>
      </c>
      <c r="D1626" t="s">
        <v>116</v>
      </c>
      <c r="E1626" t="s">
        <v>342</v>
      </c>
      <c r="F1626" t="s">
        <v>341</v>
      </c>
      <c r="G1626" t="s">
        <v>323</v>
      </c>
      <c r="H1626" t="s">
        <v>222</v>
      </c>
      <c r="I1626" t="s">
        <v>310</v>
      </c>
      <c r="J1626" s="3">
        <v>0.246</v>
      </c>
      <c r="K1626" s="3">
        <v>0.28399999999999997</v>
      </c>
      <c r="L1626" s="3">
        <v>0.313</v>
      </c>
      <c r="M1626" s="3">
        <v>0.33600000000000002</v>
      </c>
      <c r="N1626" s="3">
        <v>0.36199999999999999</v>
      </c>
      <c r="O1626" s="3">
        <v>0.38100000000000001</v>
      </c>
      <c r="P1626" s="3">
        <v>0.39700000000000002</v>
      </c>
      <c r="Q1626" s="3">
        <v>0.41399999999999998</v>
      </c>
      <c r="R1626" s="3">
        <v>0.44</v>
      </c>
      <c r="S1626" s="3">
        <v>0.442</v>
      </c>
      <c r="T1626" s="3">
        <v>0.48199999999999998</v>
      </c>
      <c r="U1626" s="3">
        <v>0.47099999999999997</v>
      </c>
      <c r="V1626" s="3">
        <v>0.52300000000000002</v>
      </c>
      <c r="W1626" s="3">
        <v>0.55100000000000005</v>
      </c>
      <c r="X1626" s="3">
        <v>0.53300000000000003</v>
      </c>
      <c r="Y1626" s="3">
        <v>0.56399999999999995</v>
      </c>
      <c r="Z1626" s="3">
        <v>0.56699999999999995</v>
      </c>
      <c r="AA1626" s="3">
        <v>0.60099999999999998</v>
      </c>
      <c r="AB1626" s="3">
        <v>0.61399999999999999</v>
      </c>
      <c r="AC1626" s="3">
        <v>0.63600000000000001</v>
      </c>
      <c r="AD1626" s="3">
        <v>0.65900000000000003</v>
      </c>
      <c r="AE1626" s="3">
        <v>0.69699999999999995</v>
      </c>
      <c r="AF1626" s="3">
        <v>0.73699999999999999</v>
      </c>
      <c r="AG1626" s="3">
        <v>0.77</v>
      </c>
      <c r="AH1626" s="3">
        <v>0.78900000000000003</v>
      </c>
      <c r="AI1626" s="3">
        <v>0.84899999999999998</v>
      </c>
      <c r="AJ1626" s="3">
        <v>0.88600000000000001</v>
      </c>
      <c r="AK1626" s="3">
        <v>0.91400000000000003</v>
      </c>
      <c r="AL1626" s="3">
        <v>0.94099999999999995</v>
      </c>
      <c r="AM1626" s="3">
        <v>0.96599999999999997</v>
      </c>
      <c r="AN1626" s="3">
        <v>0.997</v>
      </c>
      <c r="AO1626" s="3">
        <v>1.0409999999999999</v>
      </c>
      <c r="AP1626" s="3">
        <v>1.091</v>
      </c>
      <c r="AQ1626" s="3">
        <v>1.1479999999999999</v>
      </c>
      <c r="AR1626" s="3">
        <v>1.1910000000000001</v>
      </c>
      <c r="AS1626" s="3">
        <v>1.2170000000000001</v>
      </c>
      <c r="AT1626" s="3">
        <v>1.2589999999999999</v>
      </c>
      <c r="AU1626" s="3">
        <v>1.3129999999999999</v>
      </c>
      <c r="AV1626" s="3">
        <v>1.3839999999999999</v>
      </c>
      <c r="AW1626" s="3">
        <v>1.4570000000000001</v>
      </c>
      <c r="AX1626" s="3">
        <v>1.53</v>
      </c>
      <c r="AY1626" s="3">
        <v>1.607</v>
      </c>
      <c r="AZ1626" s="3">
        <v>1.6839999999999999</v>
      </c>
      <c r="BA1626">
        <v>1.7649999999999999</v>
      </c>
      <c r="BB1626">
        <v>2015</v>
      </c>
    </row>
    <row r="1627" spans="1:54" hidden="1" x14ac:dyDescent="0.2">
      <c r="A1627">
        <v>632</v>
      </c>
      <c r="B1627" t="s">
        <v>525</v>
      </c>
      <c r="C1627" t="s">
        <v>340</v>
      </c>
      <c r="D1627" t="s">
        <v>116</v>
      </c>
      <c r="E1627" t="s">
        <v>339</v>
      </c>
      <c r="F1627" t="s">
        <v>338</v>
      </c>
      <c r="G1627" t="s">
        <v>295</v>
      </c>
      <c r="I1627" t="s">
        <v>337</v>
      </c>
      <c r="J1627" s="3">
        <v>43.218000000000004</v>
      </c>
      <c r="K1627" s="3">
        <v>46.115000000000002</v>
      </c>
      <c r="L1627" s="3">
        <v>50.872999999999998</v>
      </c>
      <c r="M1627" s="3">
        <v>55.536999999999999</v>
      </c>
      <c r="N1627" s="3">
        <v>58.926000000000002</v>
      </c>
      <c r="O1627" s="3">
        <v>60.371000000000002</v>
      </c>
      <c r="P1627" s="3">
        <v>61.85</v>
      </c>
      <c r="Q1627" s="3">
        <v>63.844000000000001</v>
      </c>
      <c r="R1627" s="3">
        <v>65.081000000000003</v>
      </c>
      <c r="S1627" s="3">
        <v>68.959999999999994</v>
      </c>
      <c r="T1627" s="3">
        <v>70.459999999999994</v>
      </c>
      <c r="U1627" s="3">
        <v>80.161000000000001</v>
      </c>
      <c r="V1627" s="3">
        <v>74.936999999999998</v>
      </c>
      <c r="W1627" s="3">
        <v>77.001999999999995</v>
      </c>
      <c r="X1627" s="3">
        <v>79.918000000000006</v>
      </c>
      <c r="Y1627" s="3">
        <v>86.567999999999998</v>
      </c>
      <c r="Z1627" s="3">
        <v>89.381</v>
      </c>
      <c r="AA1627" s="3">
        <v>90.036000000000001</v>
      </c>
      <c r="AB1627" s="3">
        <v>91.376000000000005</v>
      </c>
      <c r="AC1627" s="3">
        <v>96.686000000000007</v>
      </c>
      <c r="AD1627" s="3">
        <v>100</v>
      </c>
      <c r="AE1627" s="3">
        <v>108.631</v>
      </c>
      <c r="AF1627" s="3">
        <v>113.161</v>
      </c>
      <c r="AG1627" s="3">
        <v>118.961</v>
      </c>
      <c r="AH1627" s="3">
        <v>121.06699999999999</v>
      </c>
      <c r="AI1627" s="3">
        <v>123.851</v>
      </c>
      <c r="AJ1627" s="3">
        <v>126.328</v>
      </c>
      <c r="AK1627" s="3">
        <v>132.876</v>
      </c>
      <c r="AL1627" s="3">
        <v>140.19200000000001</v>
      </c>
      <c r="AM1627" s="3">
        <v>146.589</v>
      </c>
      <c r="AN1627" s="3">
        <v>152.97</v>
      </c>
      <c r="AO1627" s="3">
        <v>160.15700000000001</v>
      </c>
      <c r="AP1627" s="3">
        <v>164.29900000000001</v>
      </c>
      <c r="AQ1627" s="3">
        <v>169.43899999999999</v>
      </c>
      <c r="AR1627" s="3">
        <v>173.476</v>
      </c>
      <c r="AS1627" s="3">
        <v>176.495</v>
      </c>
      <c r="AT1627" s="3">
        <v>180.83500000000001</v>
      </c>
      <c r="AU1627" s="3">
        <v>183.05699999999999</v>
      </c>
      <c r="AV1627" s="3">
        <v>187.34</v>
      </c>
      <c r="AW1627" s="3">
        <v>191.458</v>
      </c>
      <c r="AX1627" s="3">
        <v>195.84800000000001</v>
      </c>
      <c r="AY1627" s="3">
        <v>200.303</v>
      </c>
      <c r="AZ1627" s="3">
        <v>204.86099999999999</v>
      </c>
      <c r="BA1627">
        <v>209.51400000000001</v>
      </c>
      <c r="BB1627">
        <v>2015</v>
      </c>
    </row>
    <row r="1628" spans="1:54" hidden="1" x14ac:dyDescent="0.2">
      <c r="A1628">
        <v>632</v>
      </c>
      <c r="B1628" t="s">
        <v>525</v>
      </c>
      <c r="C1628" t="s">
        <v>336</v>
      </c>
      <c r="D1628" t="s">
        <v>116</v>
      </c>
      <c r="E1628" t="s">
        <v>333</v>
      </c>
      <c r="F1628" t="s">
        <v>335</v>
      </c>
      <c r="G1628" t="s">
        <v>225</v>
      </c>
      <c r="H1628" t="s">
        <v>322</v>
      </c>
      <c r="I1628" t="s">
        <v>330</v>
      </c>
      <c r="J1628" s="3">
        <v>210169.092</v>
      </c>
      <c r="K1628" s="3">
        <v>216253.11900000001</v>
      </c>
      <c r="L1628" s="3">
        <v>219681.43900000001</v>
      </c>
      <c r="M1628" s="3">
        <v>221276.12299999999</v>
      </c>
      <c r="N1628" s="3">
        <v>228225.003</v>
      </c>
      <c r="O1628" s="3">
        <v>225571.223</v>
      </c>
      <c r="P1628" s="3">
        <v>222948.302</v>
      </c>
      <c r="Q1628" s="3">
        <v>219573.80900000001</v>
      </c>
      <c r="R1628" s="3">
        <v>218483.429</v>
      </c>
      <c r="S1628" s="3">
        <v>204795.62</v>
      </c>
      <c r="T1628" s="3">
        <v>209307.29800000001</v>
      </c>
      <c r="U1628" s="3">
        <v>204567.00599999999</v>
      </c>
      <c r="V1628" s="3">
        <v>217281.71900000001</v>
      </c>
      <c r="W1628" s="3">
        <v>219145.277</v>
      </c>
      <c r="X1628" s="3">
        <v>203252.402</v>
      </c>
      <c r="Y1628" s="3">
        <v>206198.05799999999</v>
      </c>
      <c r="Z1628" s="3">
        <v>199191.41500000001</v>
      </c>
      <c r="AA1628" s="3">
        <v>203259.46100000001</v>
      </c>
      <c r="AB1628" s="3">
        <v>201314.24900000001</v>
      </c>
      <c r="AC1628" s="3">
        <v>200908.98499999999</v>
      </c>
      <c r="AD1628" s="3">
        <v>199506.378</v>
      </c>
      <c r="AE1628" s="3">
        <v>201849.435</v>
      </c>
      <c r="AF1628" s="3">
        <v>205840.967</v>
      </c>
      <c r="AG1628" s="3">
        <v>206534.55900000001</v>
      </c>
      <c r="AH1628" s="3">
        <v>201210.92800000001</v>
      </c>
      <c r="AI1628" s="3">
        <v>204606.698</v>
      </c>
      <c r="AJ1628" s="3">
        <v>202094.74100000001</v>
      </c>
      <c r="AK1628" s="3">
        <v>197941.81599999999</v>
      </c>
      <c r="AL1628" s="3">
        <v>194806.43100000001</v>
      </c>
      <c r="AM1628" s="3">
        <v>193306.87400000001</v>
      </c>
      <c r="AN1628" s="3">
        <v>192272.94500000001</v>
      </c>
      <c r="AO1628" s="3">
        <v>191387.78400000001</v>
      </c>
      <c r="AP1628" s="3">
        <v>191873.78099999999</v>
      </c>
      <c r="AQ1628" s="3">
        <v>193402.40700000001</v>
      </c>
      <c r="AR1628" s="3">
        <v>191990.88399999999</v>
      </c>
      <c r="AS1628" s="3">
        <v>188877.198</v>
      </c>
      <c r="AT1628" s="3">
        <v>187878.65299999999</v>
      </c>
      <c r="AU1628" s="3">
        <v>187512.77499999999</v>
      </c>
      <c r="AV1628" s="3">
        <v>188068.53200000001</v>
      </c>
      <c r="AW1628" s="3">
        <v>188684.04199999999</v>
      </c>
      <c r="AX1628" s="3">
        <v>189301.56700000001</v>
      </c>
      <c r="AY1628" s="3">
        <v>189921.11199999999</v>
      </c>
      <c r="AZ1628" s="3">
        <v>190728.4</v>
      </c>
      <c r="BA1628">
        <v>191539.11799999999</v>
      </c>
      <c r="BB1628">
        <v>2015</v>
      </c>
    </row>
    <row r="1629" spans="1:54" hidden="1" x14ac:dyDescent="0.2">
      <c r="A1629">
        <v>632</v>
      </c>
      <c r="B1629" t="s">
        <v>525</v>
      </c>
      <c r="C1629" t="s">
        <v>334</v>
      </c>
      <c r="D1629" t="s">
        <v>116</v>
      </c>
      <c r="E1629" t="s">
        <v>333</v>
      </c>
      <c r="F1629" t="s">
        <v>332</v>
      </c>
      <c r="G1629" t="s">
        <v>331</v>
      </c>
      <c r="H1629" t="s">
        <v>322</v>
      </c>
      <c r="I1629" t="s">
        <v>330</v>
      </c>
      <c r="J1629" s="3">
        <v>1621.5070000000001</v>
      </c>
      <c r="K1629" s="3">
        <v>1668.4469999999999</v>
      </c>
      <c r="L1629" s="3">
        <v>1694.8969999999999</v>
      </c>
      <c r="M1629" s="3">
        <v>1707.201</v>
      </c>
      <c r="N1629" s="3">
        <v>1760.8130000000001</v>
      </c>
      <c r="O1629" s="3">
        <v>1740.3389999999999</v>
      </c>
      <c r="P1629" s="3">
        <v>1720.1020000000001</v>
      </c>
      <c r="Q1629" s="3">
        <v>1694.067</v>
      </c>
      <c r="R1629" s="3">
        <v>1685.654</v>
      </c>
      <c r="S1629" s="3">
        <v>1580.05</v>
      </c>
      <c r="T1629" s="3">
        <v>1614.8579999999999</v>
      </c>
      <c r="U1629" s="3">
        <v>1578.2860000000001</v>
      </c>
      <c r="V1629" s="3">
        <v>1676.383</v>
      </c>
      <c r="W1629" s="3">
        <v>1690.761</v>
      </c>
      <c r="X1629" s="3">
        <v>1568.143</v>
      </c>
      <c r="Y1629" s="3">
        <v>1590.87</v>
      </c>
      <c r="Z1629" s="3">
        <v>1536.8119999999999</v>
      </c>
      <c r="AA1629" s="3">
        <v>1568.1980000000001</v>
      </c>
      <c r="AB1629" s="3">
        <v>1553.19</v>
      </c>
      <c r="AC1629" s="3">
        <v>1550.0630000000001</v>
      </c>
      <c r="AD1629" s="3">
        <v>1539.242</v>
      </c>
      <c r="AE1629" s="3">
        <v>1557.319</v>
      </c>
      <c r="AF1629" s="3">
        <v>1588.115</v>
      </c>
      <c r="AG1629" s="3">
        <v>1593.4659999999999</v>
      </c>
      <c r="AH1629" s="3">
        <v>1552.393</v>
      </c>
      <c r="AI1629" s="3">
        <v>1578.5920000000001</v>
      </c>
      <c r="AJ1629" s="3">
        <v>1559.212</v>
      </c>
      <c r="AK1629" s="3">
        <v>1527.171</v>
      </c>
      <c r="AL1629" s="3">
        <v>1502.981</v>
      </c>
      <c r="AM1629" s="3">
        <v>1491.4110000000001</v>
      </c>
      <c r="AN1629" s="3">
        <v>1483.434</v>
      </c>
      <c r="AO1629" s="3">
        <v>1476.605</v>
      </c>
      <c r="AP1629" s="3">
        <v>1480.354</v>
      </c>
      <c r="AQ1629" s="3">
        <v>1492.1479999999999</v>
      </c>
      <c r="AR1629" s="3">
        <v>1481.258</v>
      </c>
      <c r="AS1629" s="3">
        <v>1457.2349999999999</v>
      </c>
      <c r="AT1629" s="3">
        <v>1449.5309999999999</v>
      </c>
      <c r="AU1629" s="3">
        <v>1446.7080000000001</v>
      </c>
      <c r="AV1629" s="3">
        <v>1450.9960000000001</v>
      </c>
      <c r="AW1629" s="3">
        <v>1455.7449999999999</v>
      </c>
      <c r="AX1629" s="3">
        <v>1460.509</v>
      </c>
      <c r="AY1629" s="3">
        <v>1465.289</v>
      </c>
      <c r="AZ1629" s="3">
        <v>1471.5170000000001</v>
      </c>
      <c r="BA1629">
        <v>1477.7719999999999</v>
      </c>
      <c r="BB1629">
        <v>2015</v>
      </c>
    </row>
    <row r="1630" spans="1:54" hidden="1" x14ac:dyDescent="0.2">
      <c r="A1630">
        <v>632</v>
      </c>
      <c r="B1630" t="s">
        <v>525</v>
      </c>
      <c r="C1630" t="s">
        <v>329</v>
      </c>
      <c r="D1630" t="s">
        <v>116</v>
      </c>
      <c r="E1630" t="s">
        <v>325</v>
      </c>
      <c r="F1630" t="s">
        <v>328</v>
      </c>
      <c r="G1630" t="s">
        <v>225</v>
      </c>
      <c r="H1630" t="s">
        <v>322</v>
      </c>
      <c r="I1630" t="s">
        <v>321</v>
      </c>
      <c r="J1630" s="3">
        <v>90831.403999999995</v>
      </c>
      <c r="K1630" s="3">
        <v>99725.817999999999</v>
      </c>
      <c r="L1630" s="3">
        <v>111758.107</v>
      </c>
      <c r="M1630" s="3">
        <v>122890.83199999999</v>
      </c>
      <c r="N1630" s="3">
        <v>134484.86199999999</v>
      </c>
      <c r="O1630" s="3">
        <v>136178.954</v>
      </c>
      <c r="P1630" s="3">
        <v>137894.38699999999</v>
      </c>
      <c r="Q1630" s="3">
        <v>140184.353</v>
      </c>
      <c r="R1630" s="3">
        <v>142190.51999999999</v>
      </c>
      <c r="S1630" s="3">
        <v>141227.44500000001</v>
      </c>
      <c r="T1630" s="3">
        <v>147478.33600000001</v>
      </c>
      <c r="U1630" s="3">
        <v>163983.68400000001</v>
      </c>
      <c r="V1630" s="3">
        <v>162824.027</v>
      </c>
      <c r="W1630" s="3">
        <v>168745.87100000001</v>
      </c>
      <c r="X1630" s="3">
        <v>162435.22200000001</v>
      </c>
      <c r="Y1630" s="3">
        <v>178501.02</v>
      </c>
      <c r="Z1630" s="3">
        <v>178039.783</v>
      </c>
      <c r="AA1630" s="3">
        <v>183006.291</v>
      </c>
      <c r="AB1630" s="3">
        <v>183953.272</v>
      </c>
      <c r="AC1630" s="3">
        <v>194251.633</v>
      </c>
      <c r="AD1630" s="3">
        <v>199506.378</v>
      </c>
      <c r="AE1630" s="3">
        <v>219270.29699999999</v>
      </c>
      <c r="AF1630" s="3">
        <v>232932.185</v>
      </c>
      <c r="AG1630" s="3">
        <v>245695.59099999999</v>
      </c>
      <c r="AH1630" s="3">
        <v>243599.46599999999</v>
      </c>
      <c r="AI1630" s="3">
        <v>253407.95699999999</v>
      </c>
      <c r="AJ1630" s="3">
        <v>255302.81599999999</v>
      </c>
      <c r="AK1630" s="3">
        <v>263017.05200000003</v>
      </c>
      <c r="AL1630" s="3">
        <v>273102.12599999999</v>
      </c>
      <c r="AM1630" s="3">
        <v>283367.21600000001</v>
      </c>
      <c r="AN1630" s="3">
        <v>294119.05499999999</v>
      </c>
      <c r="AO1630" s="3">
        <v>306520.23300000001</v>
      </c>
      <c r="AP1630" s="3">
        <v>315246.69799999997</v>
      </c>
      <c r="AQ1630" s="3">
        <v>327698.19199999998</v>
      </c>
      <c r="AR1630" s="3">
        <v>333057.69</v>
      </c>
      <c r="AS1630" s="3">
        <v>333358.57400000002</v>
      </c>
      <c r="AT1630" s="3">
        <v>339750.929</v>
      </c>
      <c r="AU1630" s="3">
        <v>343255.6</v>
      </c>
      <c r="AV1630" s="3">
        <v>352328.47700000001</v>
      </c>
      <c r="AW1630" s="3">
        <v>361249.88099999999</v>
      </c>
      <c r="AX1630" s="3">
        <v>370743.91499999998</v>
      </c>
      <c r="AY1630" s="3">
        <v>380418.484</v>
      </c>
      <c r="AZ1630" s="3">
        <v>390727.62800000003</v>
      </c>
      <c r="BA1630">
        <v>401300.52399999998</v>
      </c>
      <c r="BB1630">
        <v>2015</v>
      </c>
    </row>
    <row r="1631" spans="1:54" hidden="1" x14ac:dyDescent="0.2">
      <c r="A1631">
        <v>632</v>
      </c>
      <c r="B1631" t="s">
        <v>525</v>
      </c>
      <c r="C1631" t="s">
        <v>327</v>
      </c>
      <c r="D1631" t="s">
        <v>116</v>
      </c>
      <c r="E1631" t="s">
        <v>325</v>
      </c>
      <c r="F1631" t="s">
        <v>326</v>
      </c>
      <c r="G1631" t="s">
        <v>223</v>
      </c>
      <c r="H1631" t="s">
        <v>322</v>
      </c>
      <c r="I1631" t="s">
        <v>321</v>
      </c>
      <c r="J1631" s="3">
        <v>429.86900000000003</v>
      </c>
      <c r="K1631" s="3">
        <v>367.04399999999998</v>
      </c>
      <c r="L1631" s="3">
        <v>340.10399999999998</v>
      </c>
      <c r="M1631" s="3">
        <v>322.46300000000002</v>
      </c>
      <c r="N1631" s="3">
        <v>307.77699999999999</v>
      </c>
      <c r="O1631" s="3">
        <v>303.11799999999999</v>
      </c>
      <c r="P1631" s="3">
        <v>398.18799999999999</v>
      </c>
      <c r="Q1631" s="3">
        <v>466.44900000000001</v>
      </c>
      <c r="R1631" s="3">
        <v>477.39800000000002</v>
      </c>
      <c r="S1631" s="3">
        <v>442.71199999999999</v>
      </c>
      <c r="T1631" s="3">
        <v>541.68200000000002</v>
      </c>
      <c r="U1631" s="3">
        <v>581.28599999999994</v>
      </c>
      <c r="V1631" s="3">
        <v>615.15</v>
      </c>
      <c r="W1631" s="3">
        <v>596.505</v>
      </c>
      <c r="X1631" s="3">
        <v>390.79500000000002</v>
      </c>
      <c r="Y1631" s="3">
        <v>477.12200000000001</v>
      </c>
      <c r="Z1631" s="3">
        <v>464.05200000000002</v>
      </c>
      <c r="AA1631" s="3">
        <v>418.50599999999997</v>
      </c>
      <c r="AB1631" s="3">
        <v>416.24700000000001</v>
      </c>
      <c r="AC1631" s="3">
        <v>421.22800000000001</v>
      </c>
      <c r="AD1631" s="3">
        <v>374.71600000000001</v>
      </c>
      <c r="AE1631" s="3">
        <v>399.18</v>
      </c>
      <c r="AF1631" s="3">
        <v>447.154</v>
      </c>
      <c r="AG1631" s="3">
        <v>564.75099999999998</v>
      </c>
      <c r="AH1631" s="3">
        <v>615.62599999999998</v>
      </c>
      <c r="AI1631" s="3">
        <v>641.67600000000004</v>
      </c>
      <c r="AJ1631" s="3">
        <v>651.60900000000004</v>
      </c>
      <c r="AK1631" s="3">
        <v>732.77200000000005</v>
      </c>
      <c r="AL1631" s="3">
        <v>816.98099999999999</v>
      </c>
      <c r="AM1631" s="3">
        <v>802.23299999999995</v>
      </c>
      <c r="AN1631" s="3">
        <v>793.27300000000002</v>
      </c>
      <c r="AO1631" s="3">
        <v>866.91499999999996</v>
      </c>
      <c r="AP1631" s="3">
        <v>823.779</v>
      </c>
      <c r="AQ1631" s="3">
        <v>884.68</v>
      </c>
      <c r="AR1631" s="3">
        <v>899.61400000000003</v>
      </c>
      <c r="AS1631" s="3">
        <v>751.88499999999999</v>
      </c>
      <c r="AT1631" s="3">
        <v>764.21900000000005</v>
      </c>
      <c r="AU1631" s="3">
        <v>787.83100000000002</v>
      </c>
      <c r="AV1631" s="3">
        <v>869.01700000000005</v>
      </c>
      <c r="AW1631" s="3">
        <v>894.923</v>
      </c>
      <c r="AX1631" s="3">
        <v>921.12099999999998</v>
      </c>
      <c r="AY1631" s="3">
        <v>943.78899999999999</v>
      </c>
      <c r="AZ1631" s="3">
        <v>968.06</v>
      </c>
      <c r="BA1631">
        <v>991.98900000000003</v>
      </c>
      <c r="BB1631">
        <v>2015</v>
      </c>
    </row>
    <row r="1632" spans="1:54" hidden="1" x14ac:dyDescent="0.2">
      <c r="A1632">
        <v>632</v>
      </c>
      <c r="B1632" t="s">
        <v>525</v>
      </c>
      <c r="C1632" t="s">
        <v>212</v>
      </c>
      <c r="D1632" t="s">
        <v>116</v>
      </c>
      <c r="E1632" t="s">
        <v>325</v>
      </c>
      <c r="F1632" t="s">
        <v>324</v>
      </c>
      <c r="G1632" t="s">
        <v>323</v>
      </c>
      <c r="H1632" t="s">
        <v>322</v>
      </c>
      <c r="I1632" t="s">
        <v>321</v>
      </c>
      <c r="J1632" s="3">
        <v>696.50900000000001</v>
      </c>
      <c r="K1632" s="3">
        <v>783.58900000000006</v>
      </c>
      <c r="L1632" s="3">
        <v>845.4</v>
      </c>
      <c r="M1632" s="3">
        <v>885.15099999999995</v>
      </c>
      <c r="N1632" s="3">
        <v>945.34799999999996</v>
      </c>
      <c r="O1632" s="3">
        <v>964.25599999999997</v>
      </c>
      <c r="P1632" s="3">
        <v>972.25800000000004</v>
      </c>
      <c r="Q1632" s="3">
        <v>981.98099999999999</v>
      </c>
      <c r="R1632" s="3">
        <v>1011.309</v>
      </c>
      <c r="S1632" s="3">
        <v>984.81299999999999</v>
      </c>
      <c r="T1632" s="3">
        <v>1043.7360000000001</v>
      </c>
      <c r="U1632" s="3">
        <v>1054.0519999999999</v>
      </c>
      <c r="V1632" s="3">
        <v>1145.0889999999999</v>
      </c>
      <c r="W1632" s="3">
        <v>1182.385</v>
      </c>
      <c r="X1632" s="3">
        <v>1119.9770000000001</v>
      </c>
      <c r="Y1632" s="3">
        <v>1159.904</v>
      </c>
      <c r="Z1632" s="3">
        <v>1140.94</v>
      </c>
      <c r="AA1632" s="3">
        <v>1184.175</v>
      </c>
      <c r="AB1632" s="3">
        <v>1185.569</v>
      </c>
      <c r="AC1632" s="3">
        <v>1201.29</v>
      </c>
      <c r="AD1632" s="3">
        <v>1220.0450000000001</v>
      </c>
      <c r="AE1632" s="3">
        <v>1262.5060000000001</v>
      </c>
      <c r="AF1632" s="3">
        <v>1307.2370000000001</v>
      </c>
      <c r="AG1632" s="3">
        <v>1337.7950000000001</v>
      </c>
      <c r="AH1632" s="3">
        <v>1339.152</v>
      </c>
      <c r="AI1632" s="3">
        <v>1405.5640000000001</v>
      </c>
      <c r="AJ1632" s="3">
        <v>1430.9670000000001</v>
      </c>
      <c r="AK1632" s="3">
        <v>1438.856</v>
      </c>
      <c r="AL1632" s="3">
        <v>1443.8430000000001</v>
      </c>
      <c r="AM1632" s="3">
        <v>1443.6089999999999</v>
      </c>
      <c r="AN1632" s="3">
        <v>1453.431</v>
      </c>
      <c r="AO1632" s="3">
        <v>1476.605</v>
      </c>
      <c r="AP1632" s="3">
        <v>1507.624</v>
      </c>
      <c r="AQ1632" s="3">
        <v>1544.1759999999999</v>
      </c>
      <c r="AR1632" s="3">
        <v>1560.4179999999999</v>
      </c>
      <c r="AS1632" s="3">
        <v>1551.7570000000001</v>
      </c>
      <c r="AT1632" s="3">
        <v>1563.2470000000001</v>
      </c>
      <c r="AU1632" s="3">
        <v>1588.277</v>
      </c>
      <c r="AV1632" s="3">
        <v>1629.1769999999999</v>
      </c>
      <c r="AW1632" s="3">
        <v>1669.9580000000001</v>
      </c>
      <c r="AX1632" s="3">
        <v>1708.3430000000001</v>
      </c>
      <c r="AY1632" s="3">
        <v>1746.598</v>
      </c>
      <c r="AZ1632" s="3">
        <v>1784.14</v>
      </c>
      <c r="BA1632">
        <v>1822.8969999999999</v>
      </c>
      <c r="BB1632">
        <v>2015</v>
      </c>
    </row>
    <row r="1633" spans="1:54" hidden="1" x14ac:dyDescent="0.2">
      <c r="A1633">
        <v>632</v>
      </c>
      <c r="B1633" t="s">
        <v>525</v>
      </c>
      <c r="C1633" t="s">
        <v>320</v>
      </c>
      <c r="D1633" t="s">
        <v>116</v>
      </c>
      <c r="E1633" t="s">
        <v>319</v>
      </c>
      <c r="F1633" t="s">
        <v>318</v>
      </c>
      <c r="G1633" t="s">
        <v>243</v>
      </c>
    </row>
    <row r="1634" spans="1:54" hidden="1" x14ac:dyDescent="0.2">
      <c r="A1634">
        <v>632</v>
      </c>
      <c r="B1634" t="s">
        <v>525</v>
      </c>
      <c r="C1634" t="s">
        <v>317</v>
      </c>
      <c r="D1634" t="s">
        <v>116</v>
      </c>
      <c r="E1634" t="s">
        <v>316</v>
      </c>
      <c r="F1634" t="s">
        <v>315</v>
      </c>
      <c r="G1634" t="s">
        <v>288</v>
      </c>
      <c r="I1634" t="s">
        <v>310</v>
      </c>
      <c r="J1634" s="3">
        <v>2E-3</v>
      </c>
      <c r="K1634" s="3">
        <v>2E-3</v>
      </c>
      <c r="L1634" s="3">
        <v>2E-3</v>
      </c>
      <c r="M1634" s="3">
        <v>2E-3</v>
      </c>
      <c r="N1634" s="3">
        <v>2E-3</v>
      </c>
      <c r="O1634" s="3">
        <v>2E-3</v>
      </c>
      <c r="P1634" s="3">
        <v>2E-3</v>
      </c>
      <c r="Q1634" s="3">
        <v>2E-3</v>
      </c>
      <c r="R1634" s="3">
        <v>2E-3</v>
      </c>
      <c r="S1634" s="3">
        <v>2E-3</v>
      </c>
      <c r="T1634" s="3">
        <v>2E-3</v>
      </c>
      <c r="U1634" s="3">
        <v>2E-3</v>
      </c>
      <c r="V1634" s="3">
        <v>2E-3</v>
      </c>
      <c r="W1634" s="3">
        <v>2E-3</v>
      </c>
      <c r="X1634" s="3">
        <v>1E-3</v>
      </c>
      <c r="Y1634" s="3">
        <v>1E-3</v>
      </c>
      <c r="Z1634" s="3">
        <v>1E-3</v>
      </c>
      <c r="AA1634" s="3">
        <v>1E-3</v>
      </c>
      <c r="AB1634" s="3">
        <v>1E-3</v>
      </c>
      <c r="AC1634" s="3">
        <v>1E-3</v>
      </c>
      <c r="AD1634" s="3">
        <v>1E-3</v>
      </c>
      <c r="AE1634" s="3">
        <v>1E-3</v>
      </c>
      <c r="AF1634" s="3">
        <v>1E-3</v>
      </c>
      <c r="AG1634" s="3">
        <v>1E-3</v>
      </c>
      <c r="AH1634" s="3">
        <v>1E-3</v>
      </c>
      <c r="AI1634" s="3">
        <v>1E-3</v>
      </c>
      <c r="AJ1634" s="3">
        <v>1E-3</v>
      </c>
      <c r="AK1634" s="3">
        <v>1E-3</v>
      </c>
      <c r="AL1634" s="3">
        <v>1E-3</v>
      </c>
      <c r="AM1634" s="3">
        <v>1E-3</v>
      </c>
      <c r="AN1634" s="3">
        <v>1E-3</v>
      </c>
      <c r="AO1634" s="3">
        <v>1E-3</v>
      </c>
      <c r="AP1634" s="3">
        <v>1E-3</v>
      </c>
      <c r="AQ1634" s="3">
        <v>1E-3</v>
      </c>
      <c r="AR1634" s="3">
        <v>1E-3</v>
      </c>
      <c r="AS1634" s="3">
        <v>1E-3</v>
      </c>
      <c r="AT1634" s="3">
        <v>1E-3</v>
      </c>
      <c r="AU1634" s="3">
        <v>1E-3</v>
      </c>
      <c r="AV1634" s="3">
        <v>1E-3</v>
      </c>
      <c r="AW1634" s="3">
        <v>1E-3</v>
      </c>
      <c r="AX1634" s="3">
        <v>1E-3</v>
      </c>
      <c r="AY1634" s="3">
        <v>1E-3</v>
      </c>
      <c r="AZ1634" s="3">
        <v>1E-3</v>
      </c>
      <c r="BA1634">
        <v>1E-3</v>
      </c>
      <c r="BB1634">
        <v>2015</v>
      </c>
    </row>
    <row r="1635" spans="1:54" hidden="1" x14ac:dyDescent="0.2">
      <c r="A1635">
        <v>632</v>
      </c>
      <c r="B1635" t="s">
        <v>525</v>
      </c>
      <c r="C1635" t="s">
        <v>314</v>
      </c>
      <c r="D1635" t="s">
        <v>116</v>
      </c>
      <c r="E1635" t="s">
        <v>313</v>
      </c>
      <c r="F1635" t="s">
        <v>312</v>
      </c>
      <c r="G1635" t="s">
        <v>311</v>
      </c>
      <c r="I1635" t="s">
        <v>310</v>
      </c>
      <c r="J1635" s="3">
        <v>130.40899999999999</v>
      </c>
      <c r="K1635" s="3">
        <v>127.268</v>
      </c>
      <c r="L1635" s="3">
        <v>132.19499999999999</v>
      </c>
      <c r="M1635" s="3">
        <v>138.83600000000001</v>
      </c>
      <c r="N1635" s="3">
        <v>142.26</v>
      </c>
      <c r="O1635" s="3">
        <v>141.227</v>
      </c>
      <c r="P1635" s="3">
        <v>141.82900000000001</v>
      </c>
      <c r="Q1635" s="3">
        <v>142.75700000000001</v>
      </c>
      <c r="R1635" s="3">
        <v>140.6</v>
      </c>
      <c r="S1635" s="3">
        <v>143.405</v>
      </c>
      <c r="T1635" s="3">
        <v>141.298</v>
      </c>
      <c r="U1635" s="3">
        <v>155.57499999999999</v>
      </c>
      <c r="V1635" s="3">
        <v>142.19300000000001</v>
      </c>
      <c r="W1635" s="3">
        <v>142.71700000000001</v>
      </c>
      <c r="X1635" s="3">
        <v>145.03399999999999</v>
      </c>
      <c r="Y1635" s="3">
        <v>153.893</v>
      </c>
      <c r="Z1635" s="3">
        <v>156.047</v>
      </c>
      <c r="AA1635" s="3">
        <v>154.54300000000001</v>
      </c>
      <c r="AB1635" s="3">
        <v>155.16</v>
      </c>
      <c r="AC1635" s="3">
        <v>161.703</v>
      </c>
      <c r="AD1635" s="3">
        <v>163.524</v>
      </c>
      <c r="AE1635" s="3">
        <v>173.679</v>
      </c>
      <c r="AF1635" s="3">
        <v>178.18700000000001</v>
      </c>
      <c r="AG1635" s="3">
        <v>183.65700000000001</v>
      </c>
      <c r="AH1635" s="3">
        <v>181.90600000000001</v>
      </c>
      <c r="AI1635" s="3">
        <v>180.28899999999999</v>
      </c>
      <c r="AJ1635" s="3">
        <v>178.41300000000001</v>
      </c>
      <c r="AK1635" s="3">
        <v>182.79599999999999</v>
      </c>
      <c r="AL1635" s="3">
        <v>189.149</v>
      </c>
      <c r="AM1635" s="3">
        <v>196.291</v>
      </c>
      <c r="AN1635" s="3">
        <v>202.36199999999999</v>
      </c>
      <c r="AO1635" s="3">
        <v>207.584</v>
      </c>
      <c r="AP1635" s="3">
        <v>209.102</v>
      </c>
      <c r="AQ1635" s="3">
        <v>212.21600000000001</v>
      </c>
      <c r="AR1635" s="3">
        <v>213.441</v>
      </c>
      <c r="AS1635" s="3">
        <v>214.827</v>
      </c>
      <c r="AT1635" s="3">
        <v>217.33699999999999</v>
      </c>
      <c r="AU1635" s="3">
        <v>216.11799999999999</v>
      </c>
      <c r="AV1635" s="3">
        <v>216.262</v>
      </c>
      <c r="AW1635" s="3">
        <v>216.32300000000001</v>
      </c>
      <c r="AX1635" s="3">
        <v>217.02</v>
      </c>
      <c r="AY1635" s="3">
        <v>217.80500000000001</v>
      </c>
      <c r="AZ1635" s="3">
        <v>219.001</v>
      </c>
      <c r="BA1635">
        <v>220.14400000000001</v>
      </c>
      <c r="BB1635">
        <v>2015</v>
      </c>
    </row>
    <row r="1636" spans="1:54" hidden="1" x14ac:dyDescent="0.2">
      <c r="A1636">
        <v>632</v>
      </c>
      <c r="B1636" t="s">
        <v>525</v>
      </c>
      <c r="C1636" t="s">
        <v>309</v>
      </c>
      <c r="D1636" t="s">
        <v>116</v>
      </c>
      <c r="E1636" t="s">
        <v>308</v>
      </c>
      <c r="F1636" t="s">
        <v>307</v>
      </c>
      <c r="G1636" t="s">
        <v>217</v>
      </c>
      <c r="I1636" t="s">
        <v>973</v>
      </c>
      <c r="J1636" s="3">
        <v>22.318000000000001</v>
      </c>
      <c r="K1636" s="3">
        <v>22.318000000000001</v>
      </c>
      <c r="L1636" s="3">
        <v>22.318000000000001</v>
      </c>
      <c r="M1636" s="3">
        <v>22.318000000000001</v>
      </c>
      <c r="N1636" s="3">
        <v>13.585000000000001</v>
      </c>
      <c r="O1636" s="3">
        <v>12.257</v>
      </c>
      <c r="P1636" s="3">
        <v>11.551</v>
      </c>
      <c r="Q1636" s="3">
        <v>9.8680000000000003</v>
      </c>
      <c r="R1636" s="3">
        <v>11.614000000000001</v>
      </c>
      <c r="S1636" s="3">
        <v>11.708</v>
      </c>
      <c r="T1636" s="3">
        <v>11.936999999999999</v>
      </c>
      <c r="U1636" s="3">
        <v>11.218999999999999</v>
      </c>
      <c r="V1636" s="3">
        <v>17.434000000000001</v>
      </c>
      <c r="W1636" s="3">
        <v>14.853</v>
      </c>
      <c r="X1636" s="3">
        <v>19.521000000000001</v>
      </c>
      <c r="Y1636" s="3">
        <v>15.528</v>
      </c>
      <c r="Z1636" s="3">
        <v>7.85</v>
      </c>
      <c r="AA1636" s="3">
        <v>10.894</v>
      </c>
      <c r="AB1636" s="3">
        <v>11.526</v>
      </c>
      <c r="AC1636" s="3">
        <v>8.8879999999999999</v>
      </c>
      <c r="AD1636" s="3">
        <v>10.093</v>
      </c>
      <c r="AE1636" s="3">
        <v>10.053000000000001</v>
      </c>
      <c r="AF1636" s="3">
        <v>11.010999999999999</v>
      </c>
      <c r="AG1636" s="3">
        <v>10.305</v>
      </c>
      <c r="AH1636" s="3">
        <v>9.3580000000000005</v>
      </c>
      <c r="AI1636" s="3">
        <v>9.3089999999999993</v>
      </c>
      <c r="AJ1636" s="3">
        <v>9.6270000000000007</v>
      </c>
      <c r="AK1636" s="3">
        <v>11.170999999999999</v>
      </c>
      <c r="AL1636" s="3">
        <v>14.282</v>
      </c>
      <c r="AM1636" s="3">
        <v>12.401</v>
      </c>
      <c r="AN1636" s="3">
        <v>15.403</v>
      </c>
      <c r="AO1636" s="3">
        <v>14.898999999999999</v>
      </c>
      <c r="AP1636" s="3">
        <v>16.82</v>
      </c>
      <c r="AQ1636" s="3">
        <v>20.358000000000001</v>
      </c>
      <c r="AR1636" s="3">
        <v>18.527999999999999</v>
      </c>
      <c r="AS1636" s="3">
        <v>18.385999999999999</v>
      </c>
      <c r="AT1636" s="3">
        <v>20.991</v>
      </c>
      <c r="AU1636" s="3">
        <v>21.242000000000001</v>
      </c>
      <c r="AV1636" s="3">
        <v>21.158000000000001</v>
      </c>
      <c r="AW1636" s="3">
        <v>21.097999999999999</v>
      </c>
      <c r="AX1636" s="3">
        <v>21.818999999999999</v>
      </c>
      <c r="AY1636" s="3">
        <v>21.821999999999999</v>
      </c>
      <c r="AZ1636" s="3">
        <v>21.821999999999999</v>
      </c>
      <c r="BA1636">
        <v>21.823</v>
      </c>
      <c r="BB1636">
        <v>2015</v>
      </c>
    </row>
    <row r="1637" spans="1:54" hidden="1" x14ac:dyDescent="0.2">
      <c r="A1637">
        <v>632</v>
      </c>
      <c r="B1637" t="s">
        <v>525</v>
      </c>
      <c r="C1637" t="s">
        <v>306</v>
      </c>
      <c r="D1637" t="s">
        <v>116</v>
      </c>
      <c r="E1637" t="s">
        <v>305</v>
      </c>
      <c r="F1637" t="s">
        <v>304</v>
      </c>
      <c r="G1637" t="s">
        <v>217</v>
      </c>
      <c r="I1637" t="s">
        <v>973</v>
      </c>
      <c r="J1637" s="3">
        <v>13.164</v>
      </c>
      <c r="K1637" s="3">
        <v>26.733000000000001</v>
      </c>
      <c r="L1637" s="3">
        <v>11.798</v>
      </c>
      <c r="M1637" s="3">
        <v>24.024000000000001</v>
      </c>
      <c r="N1637" s="3">
        <v>14.114000000000001</v>
      </c>
      <c r="O1637" s="3">
        <v>13.842000000000001</v>
      </c>
      <c r="P1637" s="3">
        <v>11.795</v>
      </c>
      <c r="Q1637" s="3">
        <v>15.432</v>
      </c>
      <c r="R1637" s="3">
        <v>14.044</v>
      </c>
      <c r="S1637" s="3">
        <v>13.204000000000001</v>
      </c>
      <c r="T1637" s="3">
        <v>18.315999999999999</v>
      </c>
      <c r="U1637" s="3">
        <v>11.433</v>
      </c>
      <c r="V1637" s="3">
        <v>18.536999999999999</v>
      </c>
      <c r="W1637" s="3">
        <v>17.381</v>
      </c>
      <c r="X1637" s="3">
        <v>19.507999999999999</v>
      </c>
      <c r="Y1637" s="3">
        <v>6.6479999999999997</v>
      </c>
      <c r="Z1637" s="3">
        <v>4.8970000000000002</v>
      </c>
      <c r="AA1637" s="3">
        <v>-2.395</v>
      </c>
      <c r="AB1637" s="3">
        <v>9.5069999999999997</v>
      </c>
      <c r="AC1637" s="3">
        <v>8.6059999999999999</v>
      </c>
      <c r="AD1637" s="3">
        <v>9.8610000000000007</v>
      </c>
      <c r="AE1637" s="3">
        <v>13.177</v>
      </c>
      <c r="AF1637" s="3">
        <v>11.666</v>
      </c>
      <c r="AG1637" s="3">
        <v>8.7479999999999993</v>
      </c>
      <c r="AH1637" s="3">
        <v>5.1779999999999999</v>
      </c>
      <c r="AI1637" s="3">
        <v>2.8809999999999998</v>
      </c>
      <c r="AJ1637" s="3">
        <v>4.0839999999999996</v>
      </c>
      <c r="AK1637" s="3">
        <v>6.22</v>
      </c>
      <c r="AL1637" s="3">
        <v>3.859</v>
      </c>
      <c r="AM1637" s="3">
        <v>5.5110000000000001</v>
      </c>
      <c r="AN1637" s="3">
        <v>14.977</v>
      </c>
      <c r="AO1637" s="3">
        <v>8.8520000000000003</v>
      </c>
      <c r="AP1637" s="3">
        <v>11.286</v>
      </c>
      <c r="AQ1637" s="3">
        <v>13.340999999999999</v>
      </c>
      <c r="AR1637" s="3">
        <v>12.204000000000001</v>
      </c>
      <c r="AS1637" s="3">
        <v>17.783000000000001</v>
      </c>
      <c r="AT1637" s="3">
        <v>13.552</v>
      </c>
      <c r="AU1637" s="3">
        <v>16.350999999999999</v>
      </c>
      <c r="AV1637" s="3">
        <v>14.21</v>
      </c>
      <c r="AW1637" s="3">
        <v>12.558999999999999</v>
      </c>
      <c r="AX1637" s="3">
        <v>13.521000000000001</v>
      </c>
      <c r="AY1637" s="3">
        <v>13.824</v>
      </c>
      <c r="AZ1637" s="3">
        <v>14.195</v>
      </c>
      <c r="BA1637">
        <v>14.663</v>
      </c>
      <c r="BB1637">
        <v>2015</v>
      </c>
    </row>
    <row r="1638" spans="1:54" hidden="1" x14ac:dyDescent="0.2">
      <c r="A1638">
        <v>632</v>
      </c>
      <c r="B1638" t="s">
        <v>525</v>
      </c>
      <c r="C1638" t="s">
        <v>303</v>
      </c>
      <c r="D1638" t="s">
        <v>116</v>
      </c>
      <c r="E1638" t="s">
        <v>300</v>
      </c>
      <c r="F1638" t="s">
        <v>302</v>
      </c>
      <c r="G1638" t="s">
        <v>295</v>
      </c>
      <c r="I1638" t="s">
        <v>974</v>
      </c>
      <c r="J1638" s="3">
        <v>49.061</v>
      </c>
      <c r="K1638" s="3">
        <v>52.25</v>
      </c>
      <c r="L1638" s="3">
        <v>60.197000000000003</v>
      </c>
      <c r="M1638" s="3">
        <v>65.742000000000004</v>
      </c>
      <c r="N1638" s="3">
        <v>69.721999999999994</v>
      </c>
      <c r="O1638" s="3">
        <v>75.566000000000003</v>
      </c>
      <c r="P1638" s="3">
        <v>67.036000000000001</v>
      </c>
      <c r="Q1638" s="3">
        <v>69.248000000000005</v>
      </c>
      <c r="R1638" s="3">
        <v>69.448999999999998</v>
      </c>
      <c r="S1638" s="3">
        <v>72.531999999999996</v>
      </c>
      <c r="T1638" s="3">
        <v>67.171999999999997</v>
      </c>
      <c r="U1638" s="3">
        <v>68.313999999999993</v>
      </c>
      <c r="V1638" s="3">
        <v>67.356999999999999</v>
      </c>
      <c r="W1638" s="3">
        <v>68.704999999999998</v>
      </c>
      <c r="X1638" s="3">
        <v>86.087000000000003</v>
      </c>
      <c r="Y1638" s="3">
        <v>88.799000000000007</v>
      </c>
      <c r="Z1638" s="3">
        <v>90.93</v>
      </c>
      <c r="AA1638" s="3">
        <v>92.293999999999997</v>
      </c>
      <c r="AB1638" s="3">
        <v>93.400999999999996</v>
      </c>
      <c r="AC1638" s="3">
        <v>94.429000000000002</v>
      </c>
      <c r="AD1638" s="3">
        <v>100</v>
      </c>
      <c r="AE1638" s="3">
        <v>105.571</v>
      </c>
      <c r="AF1638" s="3">
        <v>109.348</v>
      </c>
      <c r="AG1638" s="3">
        <v>113.40900000000001</v>
      </c>
      <c r="AH1638" s="3">
        <v>118.508</v>
      </c>
      <c r="AI1638" s="3">
        <v>122.071</v>
      </c>
      <c r="AJ1638" s="3">
        <v>126.209</v>
      </c>
      <c r="AK1638" s="3">
        <v>131.87</v>
      </c>
      <c r="AL1638" s="3">
        <v>138.221</v>
      </c>
      <c r="AM1638" s="3">
        <v>144.84</v>
      </c>
      <c r="AN1638" s="3">
        <v>150.48699999999999</v>
      </c>
      <c r="AO1638" s="3">
        <v>153.846</v>
      </c>
      <c r="AP1638" s="3">
        <v>162.93700000000001</v>
      </c>
      <c r="AQ1638" s="3">
        <v>165.49600000000001</v>
      </c>
      <c r="AR1638" s="3">
        <v>167.727</v>
      </c>
      <c r="AS1638" s="3">
        <v>171.08099999999999</v>
      </c>
      <c r="AT1638" s="3">
        <v>174.161</v>
      </c>
      <c r="AU1638" s="3">
        <v>175.90199999999999</v>
      </c>
      <c r="AV1638" s="3">
        <v>179.42</v>
      </c>
      <c r="AW1638" s="3">
        <v>183.00899999999999</v>
      </c>
      <c r="AX1638" s="3">
        <v>186.66900000000001</v>
      </c>
      <c r="AY1638" s="3">
        <v>190.40199999999999</v>
      </c>
      <c r="AZ1638" s="3">
        <v>194.21</v>
      </c>
      <c r="BA1638">
        <v>198.095</v>
      </c>
      <c r="BB1638">
        <v>2015</v>
      </c>
    </row>
    <row r="1639" spans="1:54" hidden="1" x14ac:dyDescent="0.2">
      <c r="A1639">
        <v>632</v>
      </c>
      <c r="B1639" t="s">
        <v>525</v>
      </c>
      <c r="C1639" t="s">
        <v>301</v>
      </c>
      <c r="D1639" t="s">
        <v>116</v>
      </c>
      <c r="E1639" t="s">
        <v>300</v>
      </c>
      <c r="F1639" t="s">
        <v>299</v>
      </c>
      <c r="G1639" t="s">
        <v>275</v>
      </c>
      <c r="I1639" t="s">
        <v>298</v>
      </c>
      <c r="J1639" s="3">
        <v>13.329000000000001</v>
      </c>
      <c r="K1639" s="3">
        <v>6.5</v>
      </c>
      <c r="L1639" s="3">
        <v>15.211</v>
      </c>
      <c r="M1639" s="3">
        <v>9.2100000000000009</v>
      </c>
      <c r="N1639" s="3">
        <v>6.0549999999999997</v>
      </c>
      <c r="O1639" s="3">
        <v>8.3819999999999997</v>
      </c>
      <c r="P1639" s="3">
        <v>-11.289</v>
      </c>
      <c r="Q1639" s="3">
        <v>3.3</v>
      </c>
      <c r="R1639" s="3">
        <v>0.28999999999999998</v>
      </c>
      <c r="S1639" s="3">
        <v>4.4400000000000004</v>
      </c>
      <c r="T1639" s="3">
        <v>-7.39</v>
      </c>
      <c r="U1639" s="3">
        <v>1.7</v>
      </c>
      <c r="V1639" s="3">
        <v>-1.4</v>
      </c>
      <c r="W1639" s="3">
        <v>2</v>
      </c>
      <c r="X1639" s="3">
        <v>25.3</v>
      </c>
      <c r="Y1639" s="3">
        <v>3.15</v>
      </c>
      <c r="Z1639" s="3">
        <v>2.4</v>
      </c>
      <c r="AA1639" s="3">
        <v>1.5</v>
      </c>
      <c r="AB1639" s="3">
        <v>1.2</v>
      </c>
      <c r="AC1639" s="3">
        <v>1.1000000000000001</v>
      </c>
      <c r="AD1639" s="3">
        <v>5.9</v>
      </c>
      <c r="AE1639" s="3">
        <v>5.5709999999999997</v>
      </c>
      <c r="AF1639" s="3">
        <v>3.5779999999999998</v>
      </c>
      <c r="AG1639" s="3">
        <v>3.7130000000000001</v>
      </c>
      <c r="AH1639" s="3">
        <v>4.4960000000000004</v>
      </c>
      <c r="AI1639" s="3">
        <v>3.0070000000000001</v>
      </c>
      <c r="AJ1639" s="3">
        <v>3.3889999999999998</v>
      </c>
      <c r="AK1639" s="3">
        <v>4.4859999999999998</v>
      </c>
      <c r="AL1639" s="3">
        <v>4.8159999999999998</v>
      </c>
      <c r="AM1639" s="3">
        <v>4.7889999999999997</v>
      </c>
      <c r="AN1639" s="3">
        <v>3.899</v>
      </c>
      <c r="AO1639" s="3">
        <v>2.2309999999999999</v>
      </c>
      <c r="AP1639" s="3">
        <v>5.91</v>
      </c>
      <c r="AQ1639" s="3">
        <v>1.571</v>
      </c>
      <c r="AR1639" s="3">
        <v>1.3480000000000001</v>
      </c>
      <c r="AS1639" s="3">
        <v>2</v>
      </c>
      <c r="AT1639" s="3">
        <v>1.8</v>
      </c>
      <c r="AU1639" s="3">
        <v>1</v>
      </c>
      <c r="AV1639" s="3">
        <v>2</v>
      </c>
      <c r="AW1639" s="3">
        <v>2</v>
      </c>
      <c r="AX1639" s="3">
        <v>2</v>
      </c>
      <c r="AY1639" s="3">
        <v>2</v>
      </c>
      <c r="AZ1639" s="3">
        <v>2</v>
      </c>
      <c r="BA1639">
        <v>2</v>
      </c>
      <c r="BB1639">
        <v>2015</v>
      </c>
    </row>
    <row r="1640" spans="1:54" hidden="1" x14ac:dyDescent="0.2">
      <c r="A1640">
        <v>632</v>
      </c>
      <c r="B1640" t="s">
        <v>525</v>
      </c>
      <c r="C1640" t="s">
        <v>297</v>
      </c>
      <c r="D1640" t="s">
        <v>116</v>
      </c>
      <c r="E1640" t="s">
        <v>293</v>
      </c>
      <c r="F1640" t="s">
        <v>296</v>
      </c>
      <c r="G1640" t="s">
        <v>295</v>
      </c>
      <c r="I1640" t="s">
        <v>974</v>
      </c>
      <c r="J1640" s="3" t="s">
        <v>215</v>
      </c>
      <c r="K1640" s="3" t="s">
        <v>215</v>
      </c>
      <c r="L1640" s="3" t="s">
        <v>215</v>
      </c>
      <c r="M1640" s="3" t="s">
        <v>215</v>
      </c>
      <c r="N1640" s="3" t="s">
        <v>215</v>
      </c>
      <c r="O1640" s="3" t="s">
        <v>215</v>
      </c>
      <c r="P1640" s="3" t="s">
        <v>215</v>
      </c>
      <c r="Q1640" s="3" t="s">
        <v>215</v>
      </c>
      <c r="R1640" s="3" t="s">
        <v>215</v>
      </c>
      <c r="S1640" s="3" t="s">
        <v>215</v>
      </c>
      <c r="T1640" s="3" t="s">
        <v>215</v>
      </c>
      <c r="U1640" s="3" t="s">
        <v>215</v>
      </c>
      <c r="V1640" s="3" t="s">
        <v>215</v>
      </c>
      <c r="W1640" s="3" t="s">
        <v>215</v>
      </c>
      <c r="X1640" s="3">
        <v>101.13800000000001</v>
      </c>
      <c r="Y1640" s="3">
        <v>94.025999999999996</v>
      </c>
      <c r="Z1640" s="3">
        <v>94.025999999999996</v>
      </c>
      <c r="AA1640" s="3">
        <v>95.447999999999993</v>
      </c>
      <c r="AB1640" s="3">
        <v>99.501999999999995</v>
      </c>
      <c r="AC1640" s="3">
        <v>98.221999999999994</v>
      </c>
      <c r="AD1640" s="3">
        <v>101.511</v>
      </c>
      <c r="AE1640" s="3">
        <v>111.048</v>
      </c>
      <c r="AF1640" s="3">
        <v>110.009</v>
      </c>
      <c r="AG1640" s="3">
        <v>115.10899999999999</v>
      </c>
      <c r="AH1640" s="3">
        <v>118.886</v>
      </c>
      <c r="AI1640" s="3">
        <v>127.441</v>
      </c>
      <c r="AJ1640" s="3">
        <v>129.64699999999999</v>
      </c>
      <c r="AK1640" s="3">
        <v>132.499</v>
      </c>
      <c r="AL1640" s="3">
        <v>142.304</v>
      </c>
      <c r="AM1640" s="3">
        <v>145.40199999999999</v>
      </c>
      <c r="AN1640" s="3">
        <v>155.12299999999999</v>
      </c>
      <c r="AO1640" s="3">
        <v>162.655</v>
      </c>
      <c r="AP1640" s="3">
        <v>164.256</v>
      </c>
      <c r="AQ1640" s="3">
        <v>169.965</v>
      </c>
      <c r="AR1640" s="3">
        <v>169.965</v>
      </c>
      <c r="AS1640" s="3">
        <v>173.34800000000001</v>
      </c>
      <c r="AT1640" s="3">
        <v>174.73400000000001</v>
      </c>
      <c r="AU1640" s="3">
        <v>179.78100000000001</v>
      </c>
      <c r="AV1640" s="3">
        <v>185.994</v>
      </c>
      <c r="AW1640" s="3">
        <v>189.62200000000001</v>
      </c>
      <c r="AX1640" s="3">
        <v>193.38300000000001</v>
      </c>
      <c r="AY1640" s="3">
        <v>197.15700000000001</v>
      </c>
      <c r="AZ1640" s="3">
        <v>201.154</v>
      </c>
      <c r="BA1640">
        <v>205.23500000000001</v>
      </c>
      <c r="BB1640">
        <v>2015</v>
      </c>
    </row>
    <row r="1641" spans="1:54" hidden="1" x14ac:dyDescent="0.2">
      <c r="A1641">
        <v>632</v>
      </c>
      <c r="B1641" t="s">
        <v>525</v>
      </c>
      <c r="C1641" t="s">
        <v>294</v>
      </c>
      <c r="D1641" t="s">
        <v>116</v>
      </c>
      <c r="E1641" t="s">
        <v>293</v>
      </c>
      <c r="F1641" t="s">
        <v>292</v>
      </c>
      <c r="G1641" t="s">
        <v>275</v>
      </c>
      <c r="I1641" t="s">
        <v>291</v>
      </c>
      <c r="J1641" s="3" t="s">
        <v>215</v>
      </c>
      <c r="K1641" s="3" t="s">
        <v>215</v>
      </c>
      <c r="L1641" s="3" t="s">
        <v>215</v>
      </c>
      <c r="M1641" s="3" t="s">
        <v>215</v>
      </c>
      <c r="N1641" s="3" t="s">
        <v>215</v>
      </c>
      <c r="O1641" s="3" t="s">
        <v>215</v>
      </c>
      <c r="P1641" s="3" t="s">
        <v>215</v>
      </c>
      <c r="Q1641" s="3" t="s">
        <v>215</v>
      </c>
      <c r="R1641" s="3" t="s">
        <v>215</v>
      </c>
      <c r="S1641" s="3" t="s">
        <v>215</v>
      </c>
      <c r="T1641" s="3" t="s">
        <v>215</v>
      </c>
      <c r="U1641" s="3" t="s">
        <v>215</v>
      </c>
      <c r="V1641" s="3" t="s">
        <v>215</v>
      </c>
      <c r="W1641" s="3" t="s">
        <v>215</v>
      </c>
      <c r="X1641" s="3" t="s">
        <v>215</v>
      </c>
      <c r="Y1641" s="3">
        <v>-7.032</v>
      </c>
      <c r="Z1641" s="3">
        <v>0</v>
      </c>
      <c r="AA1641" s="3">
        <v>1.5129999999999999</v>
      </c>
      <c r="AB1641" s="3">
        <v>4.2469999999999999</v>
      </c>
      <c r="AC1641" s="3">
        <v>-1.2869999999999999</v>
      </c>
      <c r="AD1641" s="3">
        <v>3.3479999999999999</v>
      </c>
      <c r="AE1641" s="3">
        <v>9.3949999999999996</v>
      </c>
      <c r="AF1641" s="3">
        <v>-0.93500000000000005</v>
      </c>
      <c r="AG1641" s="3">
        <v>4.6349999999999998</v>
      </c>
      <c r="AH1641" s="3">
        <v>3.2810000000000001</v>
      </c>
      <c r="AI1641" s="3">
        <v>7.1959999999999997</v>
      </c>
      <c r="AJ1641" s="3">
        <v>1.7310000000000001</v>
      </c>
      <c r="AK1641" s="3">
        <v>2.2000000000000002</v>
      </c>
      <c r="AL1641" s="3">
        <v>7.4</v>
      </c>
      <c r="AM1641" s="3">
        <v>2.177</v>
      </c>
      <c r="AN1641" s="3">
        <v>6.6859999999999999</v>
      </c>
      <c r="AO1641" s="3">
        <v>4.8550000000000004</v>
      </c>
      <c r="AP1641" s="3">
        <v>0.98399999999999999</v>
      </c>
      <c r="AQ1641" s="3">
        <v>3.4750000000000001</v>
      </c>
      <c r="AR1641" s="3">
        <v>0</v>
      </c>
      <c r="AS1641" s="3">
        <v>1.99</v>
      </c>
      <c r="AT1641" s="3">
        <v>0.8</v>
      </c>
      <c r="AU1641" s="3">
        <v>2.8879999999999999</v>
      </c>
      <c r="AV1641" s="3">
        <v>3.456</v>
      </c>
      <c r="AW1641" s="3">
        <v>1.9510000000000001</v>
      </c>
      <c r="AX1641" s="3">
        <v>1.984</v>
      </c>
      <c r="AY1641" s="3">
        <v>1.952</v>
      </c>
      <c r="AZ1641" s="3">
        <v>2.0270000000000001</v>
      </c>
      <c r="BA1641">
        <v>2.0289999999999999</v>
      </c>
      <c r="BB1641">
        <v>2015</v>
      </c>
    </row>
    <row r="1642" spans="1:54" hidden="1" x14ac:dyDescent="0.2">
      <c r="A1642">
        <v>632</v>
      </c>
      <c r="B1642" t="s">
        <v>525</v>
      </c>
      <c r="C1642" t="s">
        <v>290</v>
      </c>
      <c r="D1642" t="s">
        <v>116</v>
      </c>
      <c r="E1642" t="s">
        <v>289</v>
      </c>
      <c r="G1642" t="s">
        <v>288</v>
      </c>
    </row>
    <row r="1643" spans="1:54" hidden="1" x14ac:dyDescent="0.2">
      <c r="A1643">
        <v>632</v>
      </c>
      <c r="B1643" t="s">
        <v>525</v>
      </c>
      <c r="C1643" t="s">
        <v>287</v>
      </c>
      <c r="D1643" t="s">
        <v>116</v>
      </c>
      <c r="E1643" t="s">
        <v>286</v>
      </c>
      <c r="F1643" t="s">
        <v>285</v>
      </c>
      <c r="G1643" t="s">
        <v>275</v>
      </c>
      <c r="I1643" t="s">
        <v>975</v>
      </c>
      <c r="J1643" s="3">
        <v>3.2290000000000001</v>
      </c>
      <c r="K1643" s="3">
        <v>54.02</v>
      </c>
      <c r="L1643" s="3">
        <v>-1.528</v>
      </c>
      <c r="M1643" s="3">
        <v>-16.190000000000001</v>
      </c>
      <c r="N1643" s="3">
        <v>66.5</v>
      </c>
      <c r="O1643" s="3">
        <v>18.3</v>
      </c>
      <c r="P1643" s="3">
        <v>-4.5999999999999996</v>
      </c>
      <c r="Q1643" s="3">
        <v>-23.033000000000001</v>
      </c>
      <c r="R1643" s="3">
        <v>14.359</v>
      </c>
      <c r="S1643" s="3">
        <v>-10.016999999999999</v>
      </c>
      <c r="T1643" s="3">
        <v>15.167</v>
      </c>
      <c r="U1643" s="3">
        <v>4.2439999999999998</v>
      </c>
      <c r="V1643" s="3">
        <v>13.502000000000001</v>
      </c>
      <c r="W1643" s="3">
        <v>-6.5259999999999998</v>
      </c>
      <c r="X1643" s="3">
        <v>-6.9249999999999998</v>
      </c>
      <c r="Y1643" s="3">
        <v>3.7490000000000001</v>
      </c>
      <c r="Z1643" s="3">
        <v>-4.6210000000000004</v>
      </c>
      <c r="AA1643" s="3">
        <v>4.4139999999999997</v>
      </c>
      <c r="AB1643" s="3">
        <v>-10.590999999999999</v>
      </c>
      <c r="AC1643" s="3">
        <v>-2.5659999999999998</v>
      </c>
      <c r="AD1643" s="3">
        <v>-8.0809999999999995</v>
      </c>
      <c r="AE1643" s="3">
        <v>7.0869999999999997</v>
      </c>
      <c r="AF1643" s="3">
        <v>10.128</v>
      </c>
      <c r="AG1643" s="3">
        <v>10.205</v>
      </c>
      <c r="AH1643" s="3">
        <v>5.0359999999999996</v>
      </c>
      <c r="AI1643" s="3">
        <v>6.649</v>
      </c>
      <c r="AJ1643" s="3">
        <v>6.8029999999999999</v>
      </c>
      <c r="AK1643" s="3">
        <v>0.83599999999999997</v>
      </c>
      <c r="AL1643" s="3">
        <v>17.029</v>
      </c>
      <c r="AM1643" s="3">
        <v>10.362</v>
      </c>
      <c r="AN1643" s="3">
        <v>2.9510000000000001</v>
      </c>
      <c r="AO1643" s="3">
        <v>0.48499999999999999</v>
      </c>
      <c r="AP1643" s="3">
        <v>3.8149999999999999</v>
      </c>
      <c r="AQ1643" s="3">
        <v>5.8840000000000003</v>
      </c>
      <c r="AR1643" s="3">
        <v>-6.3289999999999997</v>
      </c>
      <c r="AS1643" s="3">
        <v>-3.024</v>
      </c>
      <c r="AT1643" s="3">
        <v>7.8760000000000003</v>
      </c>
      <c r="AU1643" s="3">
        <v>-1.3620000000000001</v>
      </c>
      <c r="AV1643" s="3">
        <v>6.7</v>
      </c>
      <c r="AW1643" s="3">
        <v>1.8859999999999999</v>
      </c>
      <c r="AX1643" s="3">
        <v>4.1349999999999998</v>
      </c>
      <c r="AY1643" s="3">
        <v>2.036</v>
      </c>
      <c r="AZ1643" s="3">
        <v>2.2690000000000001</v>
      </c>
      <c r="BA1643">
        <v>2.4039999999999999</v>
      </c>
      <c r="BB1643">
        <v>2016</v>
      </c>
    </row>
    <row r="1644" spans="1:54" hidden="1" x14ac:dyDescent="0.2">
      <c r="A1644">
        <v>632</v>
      </c>
      <c r="B1644" t="s">
        <v>525</v>
      </c>
      <c r="C1644" t="s">
        <v>284</v>
      </c>
      <c r="D1644" t="s">
        <v>116</v>
      </c>
      <c r="E1644" t="s">
        <v>283</v>
      </c>
      <c r="F1644" t="s">
        <v>282</v>
      </c>
      <c r="G1644" t="s">
        <v>275</v>
      </c>
      <c r="I1644" t="s">
        <v>975</v>
      </c>
      <c r="J1644" s="3">
        <v>-12.265000000000001</v>
      </c>
      <c r="K1644" s="3">
        <v>18.370999999999999</v>
      </c>
      <c r="L1644" s="3">
        <v>6.5330000000000004</v>
      </c>
      <c r="M1644" s="3">
        <v>-1.4610000000000001</v>
      </c>
      <c r="N1644" s="3">
        <v>62.7</v>
      </c>
      <c r="O1644" s="3">
        <v>18.317</v>
      </c>
      <c r="P1644" s="3">
        <v>-4.5890000000000004</v>
      </c>
      <c r="Q1644" s="3">
        <v>0.52100000000000002</v>
      </c>
      <c r="R1644" s="3">
        <v>13.555</v>
      </c>
      <c r="S1644" s="3">
        <v>-15.106999999999999</v>
      </c>
      <c r="T1644" s="3">
        <v>18.978000000000002</v>
      </c>
      <c r="U1644" s="3">
        <v>10.707000000000001</v>
      </c>
      <c r="V1644" s="3">
        <v>14.516</v>
      </c>
      <c r="W1644" s="3">
        <v>-9.9939999999999998</v>
      </c>
      <c r="X1644" s="3">
        <v>-12.083</v>
      </c>
      <c r="Y1644" s="3">
        <v>5.87</v>
      </c>
      <c r="Z1644" s="3">
        <v>-3.29</v>
      </c>
      <c r="AA1644" s="3">
        <v>4.992</v>
      </c>
      <c r="AB1644" s="3">
        <v>-1.0620000000000001</v>
      </c>
      <c r="AC1644" s="3">
        <v>-3.8079999999999998</v>
      </c>
      <c r="AD1644" s="3">
        <v>3.105</v>
      </c>
      <c r="AE1644" s="3">
        <v>9.5589999999999993</v>
      </c>
      <c r="AF1644" s="3">
        <v>11.298</v>
      </c>
      <c r="AG1644" s="3">
        <v>10.749000000000001</v>
      </c>
      <c r="AH1644" s="3">
        <v>7.3840000000000003</v>
      </c>
      <c r="AI1644" s="3">
        <v>6.3209999999999997</v>
      </c>
      <c r="AJ1644" s="3">
        <v>3.617</v>
      </c>
      <c r="AK1644" s="3">
        <v>0.58899999999999997</v>
      </c>
      <c r="AL1644" s="3">
        <v>18.077999999999999</v>
      </c>
      <c r="AM1644" s="3">
        <v>11.787000000000001</v>
      </c>
      <c r="AN1644" s="3">
        <v>0.60399999999999998</v>
      </c>
      <c r="AO1644" s="3">
        <v>-1.3460000000000001</v>
      </c>
      <c r="AP1644" s="3">
        <v>5.0060000000000002</v>
      </c>
      <c r="AQ1644" s="3">
        <v>6.8479999999999999</v>
      </c>
      <c r="AR1644" s="3">
        <v>-1.232</v>
      </c>
      <c r="AS1644" s="3">
        <v>-4.9059999999999997</v>
      </c>
      <c r="AT1644" s="3">
        <v>10.631</v>
      </c>
      <c r="AU1644" s="3">
        <v>-5.9039999999999999</v>
      </c>
      <c r="AV1644" s="3">
        <v>7.3689999999999998</v>
      </c>
      <c r="AW1644" s="3">
        <v>2.4380000000000002</v>
      </c>
      <c r="AX1644" s="3">
        <v>4.923</v>
      </c>
      <c r="AY1644" s="3">
        <v>1.9490000000000001</v>
      </c>
      <c r="AZ1644" s="3">
        <v>2.294</v>
      </c>
      <c r="BA1644">
        <v>2.2210000000000001</v>
      </c>
      <c r="BB1644">
        <v>2016</v>
      </c>
    </row>
    <row r="1645" spans="1:54" hidden="1" x14ac:dyDescent="0.2">
      <c r="A1645">
        <v>632</v>
      </c>
      <c r="B1645" t="s">
        <v>525</v>
      </c>
      <c r="C1645" t="s">
        <v>281</v>
      </c>
      <c r="D1645" t="s">
        <v>116</v>
      </c>
      <c r="E1645" t="s">
        <v>280</v>
      </c>
      <c r="F1645" t="s">
        <v>279</v>
      </c>
      <c r="G1645" t="s">
        <v>275</v>
      </c>
      <c r="I1645" t="s">
        <v>975</v>
      </c>
      <c r="J1645" s="3">
        <v>-52.936999999999998</v>
      </c>
      <c r="K1645" s="3">
        <v>21.800999999999998</v>
      </c>
      <c r="L1645" s="3">
        <v>27.678000000000001</v>
      </c>
      <c r="M1645" s="3">
        <v>-13.093999999999999</v>
      </c>
      <c r="N1645" s="3">
        <v>-54.6</v>
      </c>
      <c r="O1645" s="3">
        <v>134</v>
      </c>
      <c r="P1645" s="3">
        <v>4.5999999999999996</v>
      </c>
      <c r="Q1645" s="3">
        <v>-51.694000000000003</v>
      </c>
      <c r="R1645" s="3">
        <v>99.134</v>
      </c>
      <c r="S1645" s="3">
        <v>-6.49</v>
      </c>
      <c r="T1645" s="3">
        <v>-10.241</v>
      </c>
      <c r="U1645" s="3">
        <v>47.968000000000004</v>
      </c>
      <c r="V1645" s="3">
        <v>-7.7190000000000003</v>
      </c>
      <c r="W1645" s="3">
        <v>20.196999999999999</v>
      </c>
      <c r="X1645" s="3">
        <v>-16.940000000000001</v>
      </c>
      <c r="Y1645" s="3">
        <v>10.311999999999999</v>
      </c>
      <c r="Z1645" s="3">
        <v>-10.645</v>
      </c>
      <c r="AA1645" s="3">
        <v>4.5170000000000003</v>
      </c>
      <c r="AB1645" s="3">
        <v>-28.721</v>
      </c>
      <c r="AC1645" s="3">
        <v>7.4039999999999999</v>
      </c>
      <c r="AD1645" s="3">
        <v>11.241</v>
      </c>
      <c r="AE1645" s="3">
        <v>-22.050999999999998</v>
      </c>
      <c r="AF1645" s="3">
        <v>9.2520000000000007</v>
      </c>
      <c r="AG1645" s="3">
        <v>-17.266999999999999</v>
      </c>
      <c r="AH1645" s="3">
        <v>21.806999999999999</v>
      </c>
      <c r="AI1645" s="3">
        <v>21.027000000000001</v>
      </c>
      <c r="AJ1645" s="3">
        <v>6.52</v>
      </c>
      <c r="AK1645" s="3">
        <v>5.742</v>
      </c>
      <c r="AL1645" s="3">
        <v>-3.1030000000000002</v>
      </c>
      <c r="AM1645" s="3">
        <v>-4.7389999999999999</v>
      </c>
      <c r="AN1645" s="3">
        <v>14.004</v>
      </c>
      <c r="AO1645" s="3">
        <v>-1.837</v>
      </c>
      <c r="AP1645" s="3">
        <v>-10.382</v>
      </c>
      <c r="AQ1645" s="3">
        <v>18.934999999999999</v>
      </c>
      <c r="AR1645" s="3">
        <v>22.736000000000001</v>
      </c>
      <c r="AS1645" s="3">
        <v>-8.3369999999999997</v>
      </c>
      <c r="AT1645" s="3">
        <v>0.56499999999999995</v>
      </c>
      <c r="AU1645" s="3">
        <v>-4.7240000000000002</v>
      </c>
      <c r="AV1645" s="3">
        <v>3.512</v>
      </c>
      <c r="AW1645" s="3">
        <v>5.415</v>
      </c>
      <c r="AX1645" s="3">
        <v>2.085</v>
      </c>
      <c r="AY1645" s="3">
        <v>2.097</v>
      </c>
      <c r="AZ1645" s="3">
        <v>2.2519999999999998</v>
      </c>
      <c r="BA1645">
        <v>3.774</v>
      </c>
      <c r="BB1645">
        <v>2016</v>
      </c>
    </row>
    <row r="1646" spans="1:54" hidden="1" x14ac:dyDescent="0.2">
      <c r="A1646">
        <v>632</v>
      </c>
      <c r="B1646" t="s">
        <v>525</v>
      </c>
      <c r="C1646" t="s">
        <v>278</v>
      </c>
      <c r="D1646" t="s">
        <v>116</v>
      </c>
      <c r="E1646" t="s">
        <v>277</v>
      </c>
      <c r="F1646" t="s">
        <v>276</v>
      </c>
      <c r="G1646" t="s">
        <v>275</v>
      </c>
      <c r="I1646" t="s">
        <v>975</v>
      </c>
      <c r="J1646" s="3">
        <v>-61.844999999999999</v>
      </c>
      <c r="K1646" s="3">
        <v>46.723999999999997</v>
      </c>
      <c r="L1646" s="3">
        <v>18.102</v>
      </c>
      <c r="M1646" s="3">
        <v>-10.893000000000001</v>
      </c>
      <c r="N1646" s="3">
        <v>-67.900000000000006</v>
      </c>
      <c r="O1646" s="3">
        <v>241.505</v>
      </c>
      <c r="P1646" s="3">
        <v>30.045000000000002</v>
      </c>
      <c r="Q1646" s="3">
        <v>-51.642000000000003</v>
      </c>
      <c r="R1646" s="3">
        <v>113.545</v>
      </c>
      <c r="S1646" s="3">
        <v>-15.135999999999999</v>
      </c>
      <c r="T1646" s="3">
        <v>-14.113</v>
      </c>
      <c r="U1646" s="3">
        <v>55.234999999999999</v>
      </c>
      <c r="V1646" s="3">
        <v>-15.891</v>
      </c>
      <c r="W1646" s="3">
        <v>20.321999999999999</v>
      </c>
      <c r="X1646" s="3">
        <v>-36.036999999999999</v>
      </c>
      <c r="Y1646" s="3">
        <v>20.315000000000001</v>
      </c>
      <c r="Z1646" s="3">
        <v>-31.901</v>
      </c>
      <c r="AA1646" s="3">
        <v>35.427999999999997</v>
      </c>
      <c r="AB1646" s="3">
        <v>9.4510000000000005</v>
      </c>
      <c r="AC1646" s="3">
        <v>-22.914000000000001</v>
      </c>
      <c r="AD1646" s="3">
        <v>-2.6389999999999998</v>
      </c>
      <c r="AE1646" s="3">
        <v>-20.148</v>
      </c>
      <c r="AF1646" s="3">
        <v>11.064</v>
      </c>
      <c r="AG1646" s="3">
        <v>-33.661999999999999</v>
      </c>
      <c r="AH1646" s="3">
        <v>-4.6020000000000003</v>
      </c>
      <c r="AI1646" s="3">
        <v>10.765000000000001</v>
      </c>
      <c r="AJ1646" s="3">
        <v>12.05</v>
      </c>
      <c r="AK1646" s="3">
        <v>17.163</v>
      </c>
      <c r="AL1646" s="3">
        <v>-36.137</v>
      </c>
      <c r="AM1646" s="3">
        <v>27.184000000000001</v>
      </c>
      <c r="AN1646" s="3">
        <v>20.312999999999999</v>
      </c>
      <c r="AO1646" s="3">
        <v>-24.302</v>
      </c>
      <c r="AP1646" s="3">
        <v>-28.068999999999999</v>
      </c>
      <c r="AQ1646" s="3">
        <v>25.602</v>
      </c>
      <c r="AR1646" s="3">
        <v>50.395000000000003</v>
      </c>
      <c r="AS1646" s="3">
        <v>-21.021999999999998</v>
      </c>
      <c r="AT1646" s="3">
        <v>32.277000000000001</v>
      </c>
      <c r="AU1646" s="3">
        <v>-20.981999999999999</v>
      </c>
      <c r="AV1646" s="3">
        <v>4.992</v>
      </c>
      <c r="AW1646" s="3">
        <v>10.038</v>
      </c>
      <c r="AX1646" s="3">
        <v>2.1560000000000001</v>
      </c>
      <c r="AY1646" s="3">
        <v>2.177</v>
      </c>
      <c r="AZ1646" s="3">
        <v>2.1960000000000002</v>
      </c>
      <c r="BA1646">
        <v>2.2160000000000002</v>
      </c>
      <c r="BB1646">
        <v>2016</v>
      </c>
    </row>
    <row r="1647" spans="1:54" hidden="1" x14ac:dyDescent="0.2">
      <c r="A1647">
        <v>632</v>
      </c>
      <c r="B1647" t="s">
        <v>525</v>
      </c>
      <c r="C1647" t="s">
        <v>274</v>
      </c>
      <c r="D1647" t="s">
        <v>116</v>
      </c>
      <c r="E1647" t="s">
        <v>273</v>
      </c>
      <c r="F1647" t="s">
        <v>272</v>
      </c>
      <c r="G1647" t="s">
        <v>271</v>
      </c>
    </row>
    <row r="1648" spans="1:54" hidden="1" x14ac:dyDescent="0.2">
      <c r="A1648">
        <v>632</v>
      </c>
      <c r="B1648" t="s">
        <v>525</v>
      </c>
      <c r="C1648" t="s">
        <v>270</v>
      </c>
      <c r="D1648" t="s">
        <v>116</v>
      </c>
      <c r="E1648" t="s">
        <v>269</v>
      </c>
      <c r="F1648" t="s">
        <v>268</v>
      </c>
      <c r="G1648" t="s">
        <v>264</v>
      </c>
      <c r="H1648" t="s">
        <v>263</v>
      </c>
    </row>
    <row r="1649" spans="1:54" hidden="1" x14ac:dyDescent="0.2">
      <c r="A1649">
        <v>632</v>
      </c>
      <c r="B1649" t="s">
        <v>525</v>
      </c>
      <c r="C1649" t="s">
        <v>267</v>
      </c>
      <c r="D1649" t="s">
        <v>116</v>
      </c>
      <c r="E1649" t="s">
        <v>266</v>
      </c>
      <c r="F1649" t="s">
        <v>265</v>
      </c>
      <c r="G1649" t="s">
        <v>264</v>
      </c>
      <c r="H1649" t="s">
        <v>263</v>
      </c>
      <c r="I1649" t="s">
        <v>976</v>
      </c>
      <c r="J1649" s="3">
        <v>0.35299999999999998</v>
      </c>
      <c r="K1649" s="3">
        <v>0.36199999999999999</v>
      </c>
      <c r="L1649" s="3">
        <v>0.371</v>
      </c>
      <c r="M1649" s="3">
        <v>0.379</v>
      </c>
      <c r="N1649" s="3">
        <v>0.38300000000000001</v>
      </c>
      <c r="O1649" s="3">
        <v>0.39500000000000002</v>
      </c>
      <c r="P1649" s="3">
        <v>0.40799999999999997</v>
      </c>
      <c r="Q1649" s="3">
        <v>0.42099999999999999</v>
      </c>
      <c r="R1649" s="3">
        <v>0.435</v>
      </c>
      <c r="S1649" s="3">
        <v>0.44900000000000001</v>
      </c>
      <c r="T1649" s="3">
        <v>0.46200000000000002</v>
      </c>
      <c r="U1649" s="3">
        <v>0.44700000000000001</v>
      </c>
      <c r="V1649" s="3">
        <v>0.45700000000000002</v>
      </c>
      <c r="W1649" s="3">
        <v>0.46600000000000003</v>
      </c>
      <c r="X1649" s="3">
        <v>0.47599999999999998</v>
      </c>
      <c r="Y1649" s="3">
        <v>0.48599999999999999</v>
      </c>
      <c r="Z1649" s="3">
        <v>0.497</v>
      </c>
      <c r="AA1649" s="3">
        <v>0.50700000000000001</v>
      </c>
      <c r="AB1649" s="3">
        <v>0.51800000000000002</v>
      </c>
      <c r="AC1649" s="3">
        <v>0.52900000000000003</v>
      </c>
      <c r="AD1649" s="3">
        <v>0.54</v>
      </c>
      <c r="AE1649" s="3">
        <v>0.55200000000000005</v>
      </c>
      <c r="AF1649" s="3">
        <v>0.56399999999999995</v>
      </c>
      <c r="AG1649" s="3">
        <v>0.57599999999999996</v>
      </c>
      <c r="AH1649" s="3">
        <v>0.58899999999999997</v>
      </c>
      <c r="AI1649" s="3">
        <v>0.60399999999999998</v>
      </c>
      <c r="AJ1649" s="3">
        <v>0.61899999999999999</v>
      </c>
      <c r="AK1649" s="3">
        <v>0.63500000000000001</v>
      </c>
      <c r="AL1649" s="3">
        <v>0.65200000000000002</v>
      </c>
      <c r="AM1649" s="3">
        <v>0.66900000000000004</v>
      </c>
      <c r="AN1649" s="3">
        <v>0.68600000000000005</v>
      </c>
      <c r="AO1649" s="3">
        <v>0.70499999999999996</v>
      </c>
      <c r="AP1649" s="3">
        <v>0.72399999999999998</v>
      </c>
      <c r="AQ1649" s="3">
        <v>0.74299999999999999</v>
      </c>
      <c r="AR1649" s="3">
        <v>0.76300000000000001</v>
      </c>
      <c r="AS1649" s="3">
        <v>0.78400000000000003</v>
      </c>
      <c r="AT1649" s="3">
        <v>0.80500000000000005</v>
      </c>
      <c r="AU1649" s="3">
        <v>0.82699999999999996</v>
      </c>
      <c r="AV1649" s="3">
        <v>0.84899999999999998</v>
      </c>
      <c r="AW1649" s="3">
        <v>0.872</v>
      </c>
      <c r="AX1649" s="3">
        <v>0.89600000000000002</v>
      </c>
      <c r="AY1649" s="3">
        <v>0.92</v>
      </c>
      <c r="AZ1649" s="3">
        <v>0.94399999999999995</v>
      </c>
      <c r="BA1649">
        <v>0.96799999999999997</v>
      </c>
      <c r="BB1649">
        <v>2015</v>
      </c>
    </row>
    <row r="1650" spans="1:54" hidden="1" x14ac:dyDescent="0.2">
      <c r="A1650">
        <v>632</v>
      </c>
      <c r="B1650" t="s">
        <v>525</v>
      </c>
      <c r="C1650" t="s">
        <v>262</v>
      </c>
      <c r="D1650" t="s">
        <v>116</v>
      </c>
      <c r="E1650" t="s">
        <v>260</v>
      </c>
      <c r="F1650" t="s">
        <v>259</v>
      </c>
      <c r="G1650" t="s">
        <v>225</v>
      </c>
      <c r="H1650" t="s">
        <v>222</v>
      </c>
      <c r="I1650" t="s">
        <v>977</v>
      </c>
      <c r="J1650" s="3" t="s">
        <v>215</v>
      </c>
      <c r="K1650" s="3" t="s">
        <v>215</v>
      </c>
      <c r="L1650" s="3" t="s">
        <v>215</v>
      </c>
      <c r="M1650" s="3" t="s">
        <v>215</v>
      </c>
      <c r="N1650" s="3">
        <v>14.542</v>
      </c>
      <c r="O1650" s="3">
        <v>17.024999999999999</v>
      </c>
      <c r="P1650" s="3">
        <v>18.542999999999999</v>
      </c>
      <c r="Q1650" s="3">
        <v>18.181000000000001</v>
      </c>
      <c r="R1650" s="3">
        <v>17.545000000000002</v>
      </c>
      <c r="S1650" s="3">
        <v>19.241</v>
      </c>
      <c r="T1650" s="3">
        <v>21.018999999999998</v>
      </c>
      <c r="U1650" s="3">
        <v>19.977</v>
      </c>
      <c r="V1650" s="3">
        <v>21.218</v>
      </c>
      <c r="W1650" s="3">
        <v>21.251999999999999</v>
      </c>
      <c r="X1650" s="3">
        <v>23.699000000000002</v>
      </c>
      <c r="Y1650" s="3">
        <v>20.95</v>
      </c>
      <c r="Z1650" s="3">
        <v>18.195</v>
      </c>
      <c r="AA1650" s="3">
        <v>21.010999999999999</v>
      </c>
      <c r="AB1650" s="3">
        <v>17.812000000000001</v>
      </c>
      <c r="AC1650" s="3">
        <v>18.885000000000002</v>
      </c>
      <c r="AD1650" s="3">
        <v>15.555999999999999</v>
      </c>
      <c r="AE1650" s="3">
        <v>22.234999999999999</v>
      </c>
      <c r="AF1650" s="3">
        <v>26.928999999999998</v>
      </c>
      <c r="AG1650" s="3">
        <v>25.481999999999999</v>
      </c>
      <c r="AH1650" s="3">
        <v>26.434000000000001</v>
      </c>
      <c r="AI1650" s="3">
        <v>30.509</v>
      </c>
      <c r="AJ1650" s="3">
        <v>29.533999999999999</v>
      </c>
      <c r="AK1650" s="3">
        <v>33.945</v>
      </c>
      <c r="AL1650" s="3">
        <v>41.853000000000002</v>
      </c>
      <c r="AM1650" s="3">
        <v>44.776000000000003</v>
      </c>
      <c r="AN1650" s="3">
        <v>58.869</v>
      </c>
      <c r="AO1650" s="3">
        <v>50.906999999999996</v>
      </c>
      <c r="AP1650" s="3">
        <v>65.382999999999996</v>
      </c>
      <c r="AQ1650" s="3">
        <v>104.672</v>
      </c>
      <c r="AR1650" s="3">
        <v>60.45</v>
      </c>
      <c r="AS1650" s="3">
        <v>82.549000000000007</v>
      </c>
      <c r="AT1650" s="3">
        <v>63.841000000000001</v>
      </c>
      <c r="AU1650" s="3">
        <v>80.429000000000002</v>
      </c>
      <c r="AV1650" s="3">
        <v>81.941000000000003</v>
      </c>
      <c r="AW1650" s="3">
        <v>84.117999999999995</v>
      </c>
      <c r="AX1650" s="3">
        <v>89.866</v>
      </c>
      <c r="AY1650" s="3">
        <v>95.376000000000005</v>
      </c>
      <c r="AZ1650" s="3">
        <v>99.546000000000006</v>
      </c>
      <c r="BA1650">
        <v>103.916</v>
      </c>
      <c r="BB1650">
        <v>2016</v>
      </c>
    </row>
    <row r="1651" spans="1:54" hidden="1" x14ac:dyDescent="0.2">
      <c r="A1651">
        <v>632</v>
      </c>
      <c r="B1651" t="s">
        <v>525</v>
      </c>
      <c r="C1651" t="s">
        <v>261</v>
      </c>
      <c r="D1651" t="s">
        <v>116</v>
      </c>
      <c r="E1651" t="s">
        <v>260</v>
      </c>
      <c r="F1651" t="s">
        <v>259</v>
      </c>
      <c r="G1651" t="s">
        <v>217</v>
      </c>
      <c r="I1651" t="s">
        <v>258</v>
      </c>
      <c r="J1651" s="3" t="s">
        <v>215</v>
      </c>
      <c r="K1651" s="3" t="s">
        <v>215</v>
      </c>
      <c r="L1651" s="3" t="s">
        <v>215</v>
      </c>
      <c r="M1651" s="3" t="s">
        <v>215</v>
      </c>
      <c r="N1651" s="3">
        <v>28.221</v>
      </c>
      <c r="O1651" s="3">
        <v>31.617999999999999</v>
      </c>
      <c r="P1651" s="3">
        <v>32.953000000000003</v>
      </c>
      <c r="Q1651" s="3">
        <v>30.797999999999998</v>
      </c>
      <c r="R1651" s="3">
        <v>28.391999999999999</v>
      </c>
      <c r="S1651" s="3">
        <v>30.35</v>
      </c>
      <c r="T1651" s="3">
        <v>30.876000000000001</v>
      </c>
      <c r="U1651" s="3">
        <v>27.265999999999998</v>
      </c>
      <c r="V1651" s="3">
        <v>28.544</v>
      </c>
      <c r="W1651" s="3">
        <v>27.01</v>
      </c>
      <c r="X1651" s="3">
        <v>30.638000000000002</v>
      </c>
      <c r="Y1651" s="3">
        <v>24.132999999999999</v>
      </c>
      <c r="Z1651" s="3">
        <v>20.574999999999999</v>
      </c>
      <c r="AA1651" s="3">
        <v>22.632000000000001</v>
      </c>
      <c r="AB1651" s="3">
        <v>18.690000000000001</v>
      </c>
      <c r="AC1651" s="3">
        <v>18.373999999999999</v>
      </c>
      <c r="AD1651" s="3">
        <v>14.429</v>
      </c>
      <c r="AE1651" s="3">
        <v>18.373999999999999</v>
      </c>
      <c r="AF1651" s="3">
        <v>20.51</v>
      </c>
      <c r="AG1651" s="3">
        <v>18.016999999999999</v>
      </c>
      <c r="AH1651" s="3">
        <v>18.408000000000001</v>
      </c>
      <c r="AI1651" s="3">
        <v>19.925999999999998</v>
      </c>
      <c r="AJ1651" s="3">
        <v>18.678999999999998</v>
      </c>
      <c r="AK1651" s="3">
        <v>20.311</v>
      </c>
      <c r="AL1651" s="3">
        <v>23.507000000000001</v>
      </c>
      <c r="AM1651" s="3">
        <v>23.623000000000001</v>
      </c>
      <c r="AN1651" s="3">
        <v>29.164999999999999</v>
      </c>
      <c r="AO1651" s="3">
        <v>23.564</v>
      </c>
      <c r="AP1651" s="3">
        <v>28.652999999999999</v>
      </c>
      <c r="AQ1651" s="3">
        <v>42.968000000000004</v>
      </c>
      <c r="AR1651" s="3">
        <v>23.774000000000001</v>
      </c>
      <c r="AS1651" s="3">
        <v>31.582000000000001</v>
      </c>
      <c r="AT1651" s="3">
        <v>23.335000000000001</v>
      </c>
      <c r="AU1651" s="3">
        <v>28.332999999999998</v>
      </c>
      <c r="AV1651" s="3">
        <v>27.382999999999999</v>
      </c>
      <c r="AW1651" s="3">
        <v>26.696000000000002</v>
      </c>
      <c r="AX1651" s="3">
        <v>27.059000000000001</v>
      </c>
      <c r="AY1651" s="3">
        <v>27.251999999999999</v>
      </c>
      <c r="AZ1651" s="3">
        <v>26.991</v>
      </c>
      <c r="BA1651">
        <v>26.739000000000001</v>
      </c>
      <c r="BB1651">
        <v>2016</v>
      </c>
    </row>
    <row r="1652" spans="1:54" hidden="1" x14ac:dyDescent="0.2">
      <c r="A1652">
        <v>632</v>
      </c>
      <c r="B1652" t="s">
        <v>525</v>
      </c>
      <c r="C1652" t="s">
        <v>257</v>
      </c>
      <c r="D1652" t="s">
        <v>116</v>
      </c>
      <c r="E1652" t="s">
        <v>255</v>
      </c>
      <c r="F1652" t="s">
        <v>254</v>
      </c>
      <c r="G1652" t="s">
        <v>225</v>
      </c>
      <c r="H1652" t="s">
        <v>222</v>
      </c>
      <c r="I1652" t="s">
        <v>977</v>
      </c>
      <c r="J1652" s="3" t="s">
        <v>215</v>
      </c>
      <c r="K1652" s="3" t="s">
        <v>215</v>
      </c>
      <c r="L1652" s="3" t="s">
        <v>215</v>
      </c>
      <c r="M1652" s="3" t="s">
        <v>215</v>
      </c>
      <c r="N1652" s="3">
        <v>19.254000000000001</v>
      </c>
      <c r="O1652" s="3">
        <v>21.356000000000002</v>
      </c>
      <c r="P1652" s="3">
        <v>22.86</v>
      </c>
      <c r="Q1652" s="3">
        <v>21.11</v>
      </c>
      <c r="R1652" s="3">
        <v>20.239999999999998</v>
      </c>
      <c r="S1652" s="3">
        <v>20.619</v>
      </c>
      <c r="T1652" s="3">
        <v>22.143999999999998</v>
      </c>
      <c r="U1652" s="3">
        <v>22.527000000000001</v>
      </c>
      <c r="V1652" s="3">
        <v>23.518000000000001</v>
      </c>
      <c r="W1652" s="3">
        <v>19.709</v>
      </c>
      <c r="X1652" s="3">
        <v>28.548999999999999</v>
      </c>
      <c r="Y1652" s="3">
        <v>27.021999999999998</v>
      </c>
      <c r="Z1652" s="3">
        <v>23.353000000000002</v>
      </c>
      <c r="AA1652" s="3">
        <v>23.076000000000001</v>
      </c>
      <c r="AB1652" s="3">
        <v>21.038</v>
      </c>
      <c r="AC1652" s="3">
        <v>19.669</v>
      </c>
      <c r="AD1652" s="3">
        <v>17.614000000000001</v>
      </c>
      <c r="AE1652" s="3">
        <v>26.591999999999999</v>
      </c>
      <c r="AF1652" s="3">
        <v>31.699000000000002</v>
      </c>
      <c r="AG1652" s="3">
        <v>30.347000000000001</v>
      </c>
      <c r="AH1652" s="3">
        <v>28.847000000000001</v>
      </c>
      <c r="AI1652" s="3">
        <v>30.425000000000001</v>
      </c>
      <c r="AJ1652" s="3">
        <v>33.598999999999997</v>
      </c>
      <c r="AK1652" s="3">
        <v>37.314</v>
      </c>
      <c r="AL1652" s="3">
        <v>46.338000000000001</v>
      </c>
      <c r="AM1652" s="3">
        <v>43.627000000000002</v>
      </c>
      <c r="AN1652" s="3">
        <v>44.703000000000003</v>
      </c>
      <c r="AO1652" s="3">
        <v>47.792999999999999</v>
      </c>
      <c r="AP1652" s="3">
        <v>57.802999999999997</v>
      </c>
      <c r="AQ1652" s="3">
        <v>61.305</v>
      </c>
      <c r="AR1652" s="3">
        <v>61.786000000000001</v>
      </c>
      <c r="AS1652" s="3">
        <v>71.406999999999996</v>
      </c>
      <c r="AT1652" s="3">
        <v>83.725999999999999</v>
      </c>
      <c r="AU1652" s="3">
        <v>89.364999999999995</v>
      </c>
      <c r="AV1652" s="3">
        <v>90.465999999999994</v>
      </c>
      <c r="AW1652" s="3">
        <v>95.537999999999997</v>
      </c>
      <c r="AX1652" s="3">
        <v>102.395</v>
      </c>
      <c r="AY1652" s="3">
        <v>105.437</v>
      </c>
      <c r="AZ1652" s="3">
        <v>111.008</v>
      </c>
      <c r="BA1652">
        <v>115.636</v>
      </c>
      <c r="BB1652">
        <v>2016</v>
      </c>
    </row>
    <row r="1653" spans="1:54" hidden="1" x14ac:dyDescent="0.2">
      <c r="A1653">
        <v>632</v>
      </c>
      <c r="B1653" t="s">
        <v>525</v>
      </c>
      <c r="C1653" t="s">
        <v>256</v>
      </c>
      <c r="D1653" t="s">
        <v>116</v>
      </c>
      <c r="E1653" t="s">
        <v>255</v>
      </c>
      <c r="F1653" t="s">
        <v>254</v>
      </c>
      <c r="G1653" t="s">
        <v>217</v>
      </c>
      <c r="I1653" t="s">
        <v>253</v>
      </c>
      <c r="J1653" s="3" t="s">
        <v>215</v>
      </c>
      <c r="K1653" s="3" t="s">
        <v>215</v>
      </c>
      <c r="L1653" s="3" t="s">
        <v>215</v>
      </c>
      <c r="M1653" s="3" t="s">
        <v>215</v>
      </c>
      <c r="N1653" s="3">
        <v>37.366</v>
      </c>
      <c r="O1653" s="3">
        <v>39.659999999999997</v>
      </c>
      <c r="P1653" s="3">
        <v>40.625999999999998</v>
      </c>
      <c r="Q1653" s="3">
        <v>35.759</v>
      </c>
      <c r="R1653" s="3">
        <v>32.752000000000002</v>
      </c>
      <c r="S1653" s="3">
        <v>32.524000000000001</v>
      </c>
      <c r="T1653" s="3">
        <v>32.529000000000003</v>
      </c>
      <c r="U1653" s="3">
        <v>30.745999999999999</v>
      </c>
      <c r="V1653" s="3">
        <v>31.638000000000002</v>
      </c>
      <c r="W1653" s="3">
        <v>25.05</v>
      </c>
      <c r="X1653" s="3">
        <v>36.908000000000001</v>
      </c>
      <c r="Y1653" s="3">
        <v>31.126999999999999</v>
      </c>
      <c r="Z1653" s="3">
        <v>26.408000000000001</v>
      </c>
      <c r="AA1653" s="3">
        <v>24.856999999999999</v>
      </c>
      <c r="AB1653" s="3">
        <v>22.074999999999999</v>
      </c>
      <c r="AC1653" s="3">
        <v>19.135999999999999</v>
      </c>
      <c r="AD1653" s="3">
        <v>16.338000000000001</v>
      </c>
      <c r="AE1653" s="3">
        <v>21.975000000000001</v>
      </c>
      <c r="AF1653" s="3">
        <v>24.143999999999998</v>
      </c>
      <c r="AG1653" s="3">
        <v>21.456</v>
      </c>
      <c r="AH1653" s="3">
        <v>20.088999999999999</v>
      </c>
      <c r="AI1653" s="3">
        <v>19.870999999999999</v>
      </c>
      <c r="AJ1653" s="3">
        <v>21.25</v>
      </c>
      <c r="AK1653" s="3">
        <v>22.327000000000002</v>
      </c>
      <c r="AL1653" s="3">
        <v>26.026</v>
      </c>
      <c r="AM1653" s="3">
        <v>23.016999999999999</v>
      </c>
      <c r="AN1653" s="3">
        <v>22.146999999999998</v>
      </c>
      <c r="AO1653" s="3">
        <v>22.122</v>
      </c>
      <c r="AP1653" s="3">
        <v>25.331</v>
      </c>
      <c r="AQ1653" s="3">
        <v>25.164999999999999</v>
      </c>
      <c r="AR1653" s="3">
        <v>24.298999999999999</v>
      </c>
      <c r="AS1653" s="3">
        <v>27.32</v>
      </c>
      <c r="AT1653" s="3">
        <v>30.603999999999999</v>
      </c>
      <c r="AU1653" s="3">
        <v>31.481000000000002</v>
      </c>
      <c r="AV1653" s="3">
        <v>30.231999999999999</v>
      </c>
      <c r="AW1653" s="3">
        <v>30.32</v>
      </c>
      <c r="AX1653" s="3">
        <v>30.832000000000001</v>
      </c>
      <c r="AY1653" s="3">
        <v>30.126999999999999</v>
      </c>
      <c r="AZ1653" s="3">
        <v>30.099</v>
      </c>
      <c r="BA1653">
        <v>29.754000000000001</v>
      </c>
      <c r="BB1653">
        <v>2016</v>
      </c>
    </row>
    <row r="1654" spans="1:54" hidden="1" x14ac:dyDescent="0.2">
      <c r="A1654">
        <v>632</v>
      </c>
      <c r="B1654" t="s">
        <v>525</v>
      </c>
      <c r="C1654" t="s">
        <v>252</v>
      </c>
      <c r="D1654" t="s">
        <v>116</v>
      </c>
      <c r="E1654" t="s">
        <v>250</v>
      </c>
      <c r="F1654" t="s">
        <v>249</v>
      </c>
      <c r="G1654" t="s">
        <v>225</v>
      </c>
      <c r="H1654" t="s">
        <v>222</v>
      </c>
      <c r="I1654" t="s">
        <v>977</v>
      </c>
      <c r="J1654" s="3" t="s">
        <v>215</v>
      </c>
      <c r="K1654" s="3" t="s">
        <v>215</v>
      </c>
      <c r="L1654" s="3" t="s">
        <v>215</v>
      </c>
      <c r="M1654" s="3" t="s">
        <v>215</v>
      </c>
      <c r="N1654" s="3">
        <v>-4.7119999999999997</v>
      </c>
      <c r="O1654" s="3">
        <v>-4.3310000000000004</v>
      </c>
      <c r="P1654" s="3">
        <v>-4.3170000000000002</v>
      </c>
      <c r="Q1654" s="3">
        <v>-2.9289999999999998</v>
      </c>
      <c r="R1654" s="3">
        <v>-2.6949999999999998</v>
      </c>
      <c r="S1654" s="3">
        <v>-1.3779999999999999</v>
      </c>
      <c r="T1654" s="3">
        <v>-1.125</v>
      </c>
      <c r="U1654" s="3">
        <v>-2.5489999999999999</v>
      </c>
      <c r="V1654" s="3">
        <v>-2.2999999999999998</v>
      </c>
      <c r="W1654" s="3">
        <v>1.5429999999999999</v>
      </c>
      <c r="X1654" s="3">
        <v>-4.8499999999999996</v>
      </c>
      <c r="Y1654" s="3">
        <v>-6.0709999999999997</v>
      </c>
      <c r="Z1654" s="3">
        <v>-5.1589999999999998</v>
      </c>
      <c r="AA1654" s="3">
        <v>-2.0649999999999999</v>
      </c>
      <c r="AB1654" s="3">
        <v>-3.226</v>
      </c>
      <c r="AC1654" s="3">
        <v>-0.78400000000000003</v>
      </c>
      <c r="AD1654" s="3">
        <v>-2.0579999999999998</v>
      </c>
      <c r="AE1654" s="3">
        <v>-4.3570000000000002</v>
      </c>
      <c r="AF1654" s="3">
        <v>-4.7709999999999999</v>
      </c>
      <c r="AG1654" s="3">
        <v>-4.8650000000000002</v>
      </c>
      <c r="AH1654" s="3">
        <v>-2.4129999999999998</v>
      </c>
      <c r="AI1654" s="3">
        <v>8.4000000000000005E-2</v>
      </c>
      <c r="AJ1654" s="3">
        <v>-4.0650000000000004</v>
      </c>
      <c r="AK1654" s="3">
        <v>-3.3690000000000002</v>
      </c>
      <c r="AL1654" s="3">
        <v>-4.4850000000000003</v>
      </c>
      <c r="AM1654" s="3">
        <v>1.1479999999999999</v>
      </c>
      <c r="AN1654" s="3">
        <v>14.164999999999999</v>
      </c>
      <c r="AO1654" s="3">
        <v>3.1139999999999999</v>
      </c>
      <c r="AP1654" s="3">
        <v>7.58</v>
      </c>
      <c r="AQ1654" s="3">
        <v>43.368000000000002</v>
      </c>
      <c r="AR1654" s="3">
        <v>-1.335</v>
      </c>
      <c r="AS1654" s="3">
        <v>11.141999999999999</v>
      </c>
      <c r="AT1654" s="3">
        <v>-19.885000000000002</v>
      </c>
      <c r="AU1654" s="3">
        <v>-8.9369999999999994</v>
      </c>
      <c r="AV1654" s="3">
        <v>-8.5250000000000004</v>
      </c>
      <c r="AW1654" s="3">
        <v>-11.42</v>
      </c>
      <c r="AX1654" s="3">
        <v>-12.529</v>
      </c>
      <c r="AY1654" s="3">
        <v>-10.061</v>
      </c>
      <c r="AZ1654" s="3">
        <v>-11.462</v>
      </c>
      <c r="BA1654">
        <v>-11.721</v>
      </c>
      <c r="BB1654">
        <v>2016</v>
      </c>
    </row>
    <row r="1655" spans="1:54" hidden="1" x14ac:dyDescent="0.2">
      <c r="A1655">
        <v>632</v>
      </c>
      <c r="B1655" t="s">
        <v>525</v>
      </c>
      <c r="C1655" t="s">
        <v>251</v>
      </c>
      <c r="D1655" t="s">
        <v>116</v>
      </c>
      <c r="E1655" t="s">
        <v>250</v>
      </c>
      <c r="F1655" t="s">
        <v>249</v>
      </c>
      <c r="G1655" t="s">
        <v>217</v>
      </c>
      <c r="I1655" t="s">
        <v>248</v>
      </c>
      <c r="J1655" s="3" t="s">
        <v>215</v>
      </c>
      <c r="K1655" s="3" t="s">
        <v>215</v>
      </c>
      <c r="L1655" s="3" t="s">
        <v>215</v>
      </c>
      <c r="M1655" s="3" t="s">
        <v>215</v>
      </c>
      <c r="N1655" s="3">
        <v>-9.1449999999999996</v>
      </c>
      <c r="O1655" s="3">
        <v>-8.0419999999999998</v>
      </c>
      <c r="P1655" s="3">
        <v>-7.673</v>
      </c>
      <c r="Q1655" s="3">
        <v>-4.9619999999999997</v>
      </c>
      <c r="R1655" s="3">
        <v>-4.3609999999999998</v>
      </c>
      <c r="S1655" s="3">
        <v>-2.1739999999999999</v>
      </c>
      <c r="T1655" s="3">
        <v>-1.653</v>
      </c>
      <c r="U1655" s="3">
        <v>-3.48</v>
      </c>
      <c r="V1655" s="3">
        <v>-3.0939999999999999</v>
      </c>
      <c r="W1655" s="3">
        <v>1.9610000000000001</v>
      </c>
      <c r="X1655" s="3">
        <v>-6.27</v>
      </c>
      <c r="Y1655" s="3">
        <v>-6.9939999999999998</v>
      </c>
      <c r="Z1655" s="3">
        <v>-5.8330000000000002</v>
      </c>
      <c r="AA1655" s="3">
        <v>-2.2240000000000002</v>
      </c>
      <c r="AB1655" s="3">
        <v>-3.3849999999999998</v>
      </c>
      <c r="AC1655" s="3">
        <v>-0.76200000000000001</v>
      </c>
      <c r="AD1655" s="3">
        <v>-1.909</v>
      </c>
      <c r="AE1655" s="3">
        <v>-3.601</v>
      </c>
      <c r="AF1655" s="3">
        <v>-3.6339999999999999</v>
      </c>
      <c r="AG1655" s="3">
        <v>-3.4390000000000001</v>
      </c>
      <c r="AH1655" s="3">
        <v>-1.681</v>
      </c>
      <c r="AI1655" s="3">
        <v>5.5E-2</v>
      </c>
      <c r="AJ1655" s="3">
        <v>-2.5710000000000002</v>
      </c>
      <c r="AK1655" s="3">
        <v>-2.016</v>
      </c>
      <c r="AL1655" s="3">
        <v>-2.5190000000000001</v>
      </c>
      <c r="AM1655" s="3">
        <v>0.60599999999999998</v>
      </c>
      <c r="AN1655" s="3">
        <v>7.0179999999999998</v>
      </c>
      <c r="AO1655" s="3">
        <v>1.4410000000000001</v>
      </c>
      <c r="AP1655" s="3">
        <v>3.3220000000000001</v>
      </c>
      <c r="AQ1655" s="3">
        <v>17.802</v>
      </c>
      <c r="AR1655" s="3">
        <v>-0.52500000000000002</v>
      </c>
      <c r="AS1655" s="3">
        <v>4.2629999999999999</v>
      </c>
      <c r="AT1655" s="3">
        <v>-7.2679999999999998</v>
      </c>
      <c r="AU1655" s="3">
        <v>-3.1480000000000001</v>
      </c>
      <c r="AV1655" s="3">
        <v>-2.8490000000000002</v>
      </c>
      <c r="AW1655" s="3">
        <v>-3.6240000000000001</v>
      </c>
      <c r="AX1655" s="3">
        <v>-3.7730000000000001</v>
      </c>
      <c r="AY1655" s="3">
        <v>-2.875</v>
      </c>
      <c r="AZ1655" s="3">
        <v>-3.1080000000000001</v>
      </c>
      <c r="BA1655">
        <v>-3.016</v>
      </c>
      <c r="BB1655">
        <v>2016</v>
      </c>
    </row>
    <row r="1656" spans="1:54" hidden="1" x14ac:dyDescent="0.2">
      <c r="A1656">
        <v>632</v>
      </c>
      <c r="B1656" t="s">
        <v>525</v>
      </c>
      <c r="C1656" t="s">
        <v>247</v>
      </c>
      <c r="D1656" t="s">
        <v>116</v>
      </c>
      <c r="E1656" t="s">
        <v>245</v>
      </c>
      <c r="F1656" t="s">
        <v>244</v>
      </c>
      <c r="G1656" t="s">
        <v>225</v>
      </c>
      <c r="H1656" t="s">
        <v>222</v>
      </c>
    </row>
    <row r="1657" spans="1:54" hidden="1" x14ac:dyDescent="0.2">
      <c r="A1657">
        <v>632</v>
      </c>
      <c r="B1657" t="s">
        <v>525</v>
      </c>
      <c r="C1657" t="s">
        <v>246</v>
      </c>
      <c r="D1657" t="s">
        <v>116</v>
      </c>
      <c r="E1657" t="s">
        <v>245</v>
      </c>
      <c r="F1657" t="s">
        <v>244</v>
      </c>
      <c r="G1657" t="s">
        <v>243</v>
      </c>
    </row>
    <row r="1658" spans="1:54" hidden="1" x14ac:dyDescent="0.2">
      <c r="A1658">
        <v>632</v>
      </c>
      <c r="B1658" t="s">
        <v>525</v>
      </c>
      <c r="C1658" t="s">
        <v>242</v>
      </c>
      <c r="D1658" t="s">
        <v>116</v>
      </c>
      <c r="E1658" t="s">
        <v>240</v>
      </c>
      <c r="F1658" t="s">
        <v>239</v>
      </c>
      <c r="G1658" t="s">
        <v>225</v>
      </c>
      <c r="H1658" t="s">
        <v>222</v>
      </c>
      <c r="I1658" t="s">
        <v>977</v>
      </c>
      <c r="J1658" s="3" t="s">
        <v>215</v>
      </c>
      <c r="K1658" s="3" t="s">
        <v>215</v>
      </c>
      <c r="L1658" s="3" t="s">
        <v>215</v>
      </c>
      <c r="M1658" s="3" t="s">
        <v>215</v>
      </c>
      <c r="N1658" s="3">
        <v>-3.992</v>
      </c>
      <c r="O1658" s="3">
        <v>-3.4319999999999999</v>
      </c>
      <c r="P1658" s="3">
        <v>-3.3210000000000002</v>
      </c>
      <c r="Q1658" s="3">
        <v>-2.0590000000000002</v>
      </c>
      <c r="R1658" s="3">
        <v>-1.516</v>
      </c>
      <c r="S1658" s="3">
        <v>-0.44</v>
      </c>
      <c r="T1658" s="3">
        <v>-0.187</v>
      </c>
      <c r="U1658" s="3">
        <v>-1.706</v>
      </c>
      <c r="V1658" s="3">
        <v>-1.62</v>
      </c>
      <c r="W1658" s="3">
        <v>2.274</v>
      </c>
      <c r="X1658" s="3">
        <v>-3.94</v>
      </c>
      <c r="Y1658" s="3">
        <v>-5.2590000000000003</v>
      </c>
      <c r="Z1658" s="3">
        <v>-4.3810000000000002</v>
      </c>
      <c r="AA1658" s="3">
        <v>-1.1779999999999999</v>
      </c>
      <c r="AB1658" s="3">
        <v>-2.266</v>
      </c>
      <c r="AC1658" s="3">
        <v>0.16700000000000001</v>
      </c>
      <c r="AD1658" s="3">
        <v>-1.0980000000000001</v>
      </c>
      <c r="AE1658" s="3">
        <v>-3.012</v>
      </c>
      <c r="AF1658" s="3">
        <v>-3.4359999999999999</v>
      </c>
      <c r="AG1658" s="3">
        <v>-3.4340000000000002</v>
      </c>
      <c r="AH1658" s="3">
        <v>-1.131</v>
      </c>
      <c r="AI1658" s="3">
        <v>1.2649999999999999</v>
      </c>
      <c r="AJ1658" s="3">
        <v>-2.92</v>
      </c>
      <c r="AK1658" s="3">
        <v>-2.548</v>
      </c>
      <c r="AL1658" s="3">
        <v>-3.2120000000000002</v>
      </c>
      <c r="AM1658" s="3">
        <v>2.218</v>
      </c>
      <c r="AN1658" s="3">
        <v>15.202</v>
      </c>
      <c r="AO1658" s="3">
        <v>4.0659999999999998</v>
      </c>
      <c r="AP1658" s="3">
        <v>8.5579999999999998</v>
      </c>
      <c r="AQ1658" s="3">
        <v>43.825000000000003</v>
      </c>
      <c r="AR1658" s="3">
        <v>-1.139</v>
      </c>
      <c r="AS1658" s="3">
        <v>11.492000000000001</v>
      </c>
      <c r="AT1658" s="3">
        <v>-19.672000000000001</v>
      </c>
      <c r="AU1658" s="3">
        <v>-8.2769999999999992</v>
      </c>
      <c r="AV1658" s="3">
        <v>-7.8079999999999998</v>
      </c>
      <c r="AW1658" s="3">
        <v>-10.622999999999999</v>
      </c>
      <c r="AX1658" s="3">
        <v>-11.661</v>
      </c>
      <c r="AY1658" s="3">
        <v>-9.109</v>
      </c>
      <c r="AZ1658" s="3">
        <v>-10.419</v>
      </c>
      <c r="BA1658">
        <v>-10.760999999999999</v>
      </c>
      <c r="BB1658">
        <v>2016</v>
      </c>
    </row>
    <row r="1659" spans="1:54" hidden="1" x14ac:dyDescent="0.2">
      <c r="A1659">
        <v>632</v>
      </c>
      <c r="B1659" t="s">
        <v>525</v>
      </c>
      <c r="C1659" t="s">
        <v>241</v>
      </c>
      <c r="D1659" t="s">
        <v>116</v>
      </c>
      <c r="E1659" t="s">
        <v>240</v>
      </c>
      <c r="F1659" t="s">
        <v>239</v>
      </c>
      <c r="G1659" t="s">
        <v>217</v>
      </c>
      <c r="I1659" t="s">
        <v>238</v>
      </c>
      <c r="J1659" s="3" t="s">
        <v>215</v>
      </c>
      <c r="K1659" s="3" t="s">
        <v>215</v>
      </c>
      <c r="L1659" s="3" t="s">
        <v>215</v>
      </c>
      <c r="M1659" s="3" t="s">
        <v>215</v>
      </c>
      <c r="N1659" s="3">
        <v>-7.7480000000000002</v>
      </c>
      <c r="O1659" s="3">
        <v>-6.3730000000000002</v>
      </c>
      <c r="P1659" s="3">
        <v>-5.9029999999999996</v>
      </c>
      <c r="Q1659" s="3">
        <v>-3.488</v>
      </c>
      <c r="R1659" s="3">
        <v>-2.4529999999999998</v>
      </c>
      <c r="S1659" s="3">
        <v>-0.69399999999999995</v>
      </c>
      <c r="T1659" s="3">
        <v>-0.27500000000000002</v>
      </c>
      <c r="U1659" s="3">
        <v>-2.3290000000000002</v>
      </c>
      <c r="V1659" s="3">
        <v>-2.1789999999999998</v>
      </c>
      <c r="W1659" s="3">
        <v>2.891</v>
      </c>
      <c r="X1659" s="3">
        <v>-5.0940000000000003</v>
      </c>
      <c r="Y1659" s="3">
        <v>-6.0579999999999998</v>
      </c>
      <c r="Z1659" s="3">
        <v>-4.9539999999999997</v>
      </c>
      <c r="AA1659" s="3">
        <v>-1.2689999999999999</v>
      </c>
      <c r="AB1659" s="3">
        <v>-2.3780000000000001</v>
      </c>
      <c r="AC1659" s="3">
        <v>0.16200000000000001</v>
      </c>
      <c r="AD1659" s="3">
        <v>-1.0189999999999999</v>
      </c>
      <c r="AE1659" s="3">
        <v>-2.4889999999999999</v>
      </c>
      <c r="AF1659" s="3">
        <v>-2.617</v>
      </c>
      <c r="AG1659" s="3">
        <v>-2.4279999999999999</v>
      </c>
      <c r="AH1659" s="3">
        <v>-0.78800000000000003</v>
      </c>
      <c r="AI1659" s="3">
        <v>0.82599999999999996</v>
      </c>
      <c r="AJ1659" s="3">
        <v>-1.847</v>
      </c>
      <c r="AK1659" s="3">
        <v>-1.5249999999999999</v>
      </c>
      <c r="AL1659" s="3">
        <v>-1.804</v>
      </c>
      <c r="AM1659" s="3">
        <v>1.17</v>
      </c>
      <c r="AN1659" s="3">
        <v>7.5309999999999997</v>
      </c>
      <c r="AO1659" s="3">
        <v>1.8819999999999999</v>
      </c>
      <c r="AP1659" s="3">
        <v>3.75</v>
      </c>
      <c r="AQ1659" s="3">
        <v>17.989999999999998</v>
      </c>
      <c r="AR1659" s="3">
        <v>-0.44800000000000001</v>
      </c>
      <c r="AS1659" s="3">
        <v>4.3970000000000002</v>
      </c>
      <c r="AT1659" s="3">
        <v>-7.1909999999999998</v>
      </c>
      <c r="AU1659" s="3">
        <v>-2.9159999999999999</v>
      </c>
      <c r="AV1659" s="3">
        <v>-2.609</v>
      </c>
      <c r="AW1659" s="3">
        <v>-3.371</v>
      </c>
      <c r="AX1659" s="3">
        <v>-3.5110000000000001</v>
      </c>
      <c r="AY1659" s="3">
        <v>-2.6030000000000002</v>
      </c>
      <c r="AZ1659" s="3">
        <v>-2.8250000000000002</v>
      </c>
      <c r="BA1659">
        <v>-2.7690000000000001</v>
      </c>
      <c r="BB1659">
        <v>2016</v>
      </c>
    </row>
    <row r="1660" spans="1:54" hidden="1" x14ac:dyDescent="0.2">
      <c r="A1660">
        <v>632</v>
      </c>
      <c r="B1660" t="s">
        <v>525</v>
      </c>
      <c r="C1660" t="s">
        <v>237</v>
      </c>
      <c r="D1660" t="s">
        <v>116</v>
      </c>
      <c r="E1660" t="s">
        <v>235</v>
      </c>
      <c r="F1660" t="s">
        <v>234</v>
      </c>
      <c r="G1660" t="s">
        <v>225</v>
      </c>
      <c r="H1660" t="s">
        <v>222</v>
      </c>
    </row>
    <row r="1661" spans="1:54" hidden="1" x14ac:dyDescent="0.2">
      <c r="A1661">
        <v>632</v>
      </c>
      <c r="B1661" t="s">
        <v>525</v>
      </c>
      <c r="C1661" t="s">
        <v>236</v>
      </c>
      <c r="D1661" t="s">
        <v>116</v>
      </c>
      <c r="E1661" t="s">
        <v>235</v>
      </c>
      <c r="F1661" t="s">
        <v>234</v>
      </c>
      <c r="G1661" t="s">
        <v>217</v>
      </c>
    </row>
    <row r="1662" spans="1:54" hidden="1" x14ac:dyDescent="0.2">
      <c r="A1662">
        <v>632</v>
      </c>
      <c r="B1662" t="s">
        <v>525</v>
      </c>
      <c r="C1662" t="s">
        <v>233</v>
      </c>
      <c r="D1662" t="s">
        <v>116</v>
      </c>
      <c r="E1662" t="s">
        <v>231</v>
      </c>
      <c r="F1662" t="s">
        <v>230</v>
      </c>
      <c r="G1662" t="s">
        <v>225</v>
      </c>
      <c r="H1662" t="s">
        <v>222</v>
      </c>
      <c r="I1662" t="s">
        <v>977</v>
      </c>
      <c r="J1662" s="3" t="s">
        <v>215</v>
      </c>
      <c r="K1662" s="3" t="s">
        <v>215</v>
      </c>
      <c r="L1662" s="3" t="s">
        <v>215</v>
      </c>
      <c r="M1662" s="3" t="s">
        <v>215</v>
      </c>
      <c r="N1662" s="3">
        <v>124.163</v>
      </c>
      <c r="O1662" s="3">
        <v>123.264</v>
      </c>
      <c r="P1662" s="3">
        <v>122.268</v>
      </c>
      <c r="Q1662" s="3">
        <v>121.398</v>
      </c>
      <c r="R1662" s="3">
        <v>120.21899999999999</v>
      </c>
      <c r="S1662" s="3">
        <v>119.28100000000001</v>
      </c>
      <c r="T1662" s="3">
        <v>118.343</v>
      </c>
      <c r="U1662" s="3">
        <v>117.5</v>
      </c>
      <c r="V1662" s="3">
        <v>116.82</v>
      </c>
      <c r="W1662" s="3">
        <v>116.08799999999999</v>
      </c>
      <c r="X1662" s="3">
        <v>115.178</v>
      </c>
      <c r="Y1662" s="3">
        <v>114.366</v>
      </c>
      <c r="Z1662" s="3">
        <v>113.58799999999999</v>
      </c>
      <c r="AA1662" s="3">
        <v>112.70099999999999</v>
      </c>
      <c r="AB1662" s="3">
        <v>111.81100000000001</v>
      </c>
      <c r="AC1662" s="3">
        <v>110.861</v>
      </c>
      <c r="AD1662" s="3">
        <v>109.901</v>
      </c>
      <c r="AE1662" s="3">
        <v>108.556</v>
      </c>
      <c r="AF1662" s="3">
        <v>107.221</v>
      </c>
      <c r="AG1662" s="3">
        <v>105.82899999999999</v>
      </c>
      <c r="AH1662" s="3">
        <v>104.53400000000001</v>
      </c>
      <c r="AI1662" s="3">
        <v>103.39100000000001</v>
      </c>
      <c r="AJ1662" s="3">
        <v>103.804</v>
      </c>
      <c r="AK1662" s="3">
        <v>103.274</v>
      </c>
      <c r="AL1662" s="3">
        <v>102.35599999999999</v>
      </c>
      <c r="AM1662" s="3">
        <v>101.64100000000001</v>
      </c>
      <c r="AN1662" s="3">
        <v>102.413</v>
      </c>
      <c r="AO1662" s="3">
        <v>98.817999999999998</v>
      </c>
      <c r="AP1662" s="3">
        <v>97.153000000000006</v>
      </c>
      <c r="AQ1662" s="3">
        <v>43.265999999999998</v>
      </c>
      <c r="AR1662" s="3">
        <v>57.457000000000001</v>
      </c>
      <c r="AS1662" s="3">
        <v>67.787000000000006</v>
      </c>
      <c r="AT1662" s="3">
        <v>86.652000000000001</v>
      </c>
      <c r="AU1662" s="3">
        <v>80.563999999999993</v>
      </c>
      <c r="AV1662" s="3">
        <v>84.866</v>
      </c>
      <c r="AW1662" s="3">
        <v>89.724000000000004</v>
      </c>
      <c r="AX1662" s="3">
        <v>94.902000000000001</v>
      </c>
      <c r="AY1662" s="3">
        <v>100.595</v>
      </c>
      <c r="AZ1662" s="3">
        <v>107.9</v>
      </c>
      <c r="BA1662">
        <v>120.849</v>
      </c>
      <c r="BB1662">
        <v>2016</v>
      </c>
    </row>
    <row r="1663" spans="1:54" hidden="1" x14ac:dyDescent="0.2">
      <c r="A1663">
        <v>632</v>
      </c>
      <c r="B1663" t="s">
        <v>525</v>
      </c>
      <c r="C1663" t="s">
        <v>232</v>
      </c>
      <c r="D1663" t="s">
        <v>116</v>
      </c>
      <c r="E1663" t="s">
        <v>231</v>
      </c>
      <c r="F1663" t="s">
        <v>230</v>
      </c>
      <c r="G1663" t="s">
        <v>217</v>
      </c>
      <c r="I1663" t="s">
        <v>229</v>
      </c>
      <c r="J1663" s="3" t="s">
        <v>215</v>
      </c>
      <c r="K1663" s="3" t="s">
        <v>215</v>
      </c>
      <c r="L1663" s="3" t="s">
        <v>215</v>
      </c>
      <c r="M1663" s="3" t="s">
        <v>215</v>
      </c>
      <c r="N1663" s="3">
        <v>240.96199999999999</v>
      </c>
      <c r="O1663" s="3">
        <v>228.916</v>
      </c>
      <c r="P1663" s="3">
        <v>217.28800000000001</v>
      </c>
      <c r="Q1663" s="3">
        <v>205.637</v>
      </c>
      <c r="R1663" s="3">
        <v>194.542</v>
      </c>
      <c r="S1663" s="3">
        <v>188.149</v>
      </c>
      <c r="T1663" s="3">
        <v>173.84</v>
      </c>
      <c r="U1663" s="3">
        <v>160.37</v>
      </c>
      <c r="V1663" s="3">
        <v>157.15199999999999</v>
      </c>
      <c r="W1663" s="3">
        <v>147.54400000000001</v>
      </c>
      <c r="X1663" s="3">
        <v>148.90299999999999</v>
      </c>
      <c r="Y1663" s="3">
        <v>131.739</v>
      </c>
      <c r="Z1663" s="3">
        <v>128.447</v>
      </c>
      <c r="AA1663" s="3">
        <v>121.4</v>
      </c>
      <c r="AB1663" s="3">
        <v>117.322</v>
      </c>
      <c r="AC1663" s="3">
        <v>107.861</v>
      </c>
      <c r="AD1663" s="3">
        <v>101.93899999999999</v>
      </c>
      <c r="AE1663" s="3">
        <v>89.704999999999998</v>
      </c>
      <c r="AF1663" s="3">
        <v>81.665999999999997</v>
      </c>
      <c r="AG1663" s="3">
        <v>74.823999999999998</v>
      </c>
      <c r="AH1663" s="3">
        <v>72.796999999999997</v>
      </c>
      <c r="AI1663" s="3">
        <v>67.525999999999996</v>
      </c>
      <c r="AJ1663" s="3">
        <v>65.650999999999996</v>
      </c>
      <c r="AK1663" s="3">
        <v>61.793999999999997</v>
      </c>
      <c r="AL1663" s="3">
        <v>57.488999999999997</v>
      </c>
      <c r="AM1663" s="3">
        <v>53.625</v>
      </c>
      <c r="AN1663" s="3">
        <v>50.738</v>
      </c>
      <c r="AO1663" s="3">
        <v>45.741</v>
      </c>
      <c r="AP1663" s="3">
        <v>42.576000000000001</v>
      </c>
      <c r="AQ1663" s="3">
        <v>17.760999999999999</v>
      </c>
      <c r="AR1663" s="3">
        <v>22.597000000000001</v>
      </c>
      <c r="AS1663" s="3">
        <v>25.934000000000001</v>
      </c>
      <c r="AT1663" s="3">
        <v>31.672999999999998</v>
      </c>
      <c r="AU1663" s="3">
        <v>28.381</v>
      </c>
      <c r="AV1663" s="3">
        <v>28.361000000000001</v>
      </c>
      <c r="AW1663" s="3">
        <v>28.475000000000001</v>
      </c>
      <c r="AX1663" s="3">
        <v>28.576000000000001</v>
      </c>
      <c r="AY1663" s="3">
        <v>28.742999999999999</v>
      </c>
      <c r="AZ1663" s="3">
        <v>29.256</v>
      </c>
      <c r="BA1663">
        <v>31.096</v>
      </c>
      <c r="BB1663">
        <v>2016</v>
      </c>
    </row>
    <row r="1664" spans="1:54" hidden="1" x14ac:dyDescent="0.2">
      <c r="A1664">
        <v>632</v>
      </c>
      <c r="B1664" t="s">
        <v>525</v>
      </c>
      <c r="C1664" t="s">
        <v>228</v>
      </c>
      <c r="D1664" t="s">
        <v>116</v>
      </c>
      <c r="E1664" t="s">
        <v>227</v>
      </c>
      <c r="F1664" t="s">
        <v>226</v>
      </c>
      <c r="G1664" t="s">
        <v>225</v>
      </c>
      <c r="H1664" t="s">
        <v>222</v>
      </c>
      <c r="I1664" t="s">
        <v>977</v>
      </c>
      <c r="J1664" s="3">
        <v>32.067999999999998</v>
      </c>
      <c r="K1664" s="3">
        <v>36.087000000000003</v>
      </c>
      <c r="L1664" s="3">
        <v>41.424999999999997</v>
      </c>
      <c r="M1664" s="3">
        <v>46.622</v>
      </c>
      <c r="N1664" s="3">
        <v>51.527999999999999</v>
      </c>
      <c r="O1664" s="3">
        <v>53.847000000000001</v>
      </c>
      <c r="P1664" s="3">
        <v>56.27</v>
      </c>
      <c r="Q1664" s="3">
        <v>59.034999999999997</v>
      </c>
      <c r="R1664" s="3">
        <v>61.795999999999999</v>
      </c>
      <c r="S1664" s="3">
        <v>63.396999999999998</v>
      </c>
      <c r="T1664" s="3">
        <v>68.075999999999993</v>
      </c>
      <c r="U1664" s="3">
        <v>73.268000000000001</v>
      </c>
      <c r="V1664" s="3">
        <v>74.335999999999999</v>
      </c>
      <c r="W1664" s="3">
        <v>78.680000000000007</v>
      </c>
      <c r="X1664" s="3">
        <v>77.350999999999999</v>
      </c>
      <c r="Y1664" s="3">
        <v>86.811999999999998</v>
      </c>
      <c r="Z1664" s="3">
        <v>88.432000000000002</v>
      </c>
      <c r="AA1664" s="3">
        <v>92.834999999999994</v>
      </c>
      <c r="AB1664" s="3">
        <v>95.302999999999997</v>
      </c>
      <c r="AC1664" s="3">
        <v>102.782</v>
      </c>
      <c r="AD1664" s="3">
        <v>107.81100000000001</v>
      </c>
      <c r="AE1664" s="3">
        <v>121.015</v>
      </c>
      <c r="AF1664" s="3">
        <v>131.29300000000001</v>
      </c>
      <c r="AG1664" s="3">
        <v>141.43700000000001</v>
      </c>
      <c r="AH1664" s="3">
        <v>143.596</v>
      </c>
      <c r="AI1664" s="3">
        <v>153.11199999999999</v>
      </c>
      <c r="AJ1664" s="3">
        <v>158.114</v>
      </c>
      <c r="AK1664" s="3">
        <v>167.126</v>
      </c>
      <c r="AL1664" s="3">
        <v>178.047</v>
      </c>
      <c r="AM1664" s="3">
        <v>189.542</v>
      </c>
      <c r="AN1664" s="3">
        <v>201.84899999999999</v>
      </c>
      <c r="AO1664" s="3">
        <v>216.03899999999999</v>
      </c>
      <c r="AP1664" s="3">
        <v>228.18899999999999</v>
      </c>
      <c r="AQ1664" s="3">
        <v>243.60599999999999</v>
      </c>
      <c r="AR1664" s="3">
        <v>254.27500000000001</v>
      </c>
      <c r="AS1664" s="3">
        <v>261.37700000000001</v>
      </c>
      <c r="AT1664" s="3">
        <v>273.58100000000002</v>
      </c>
      <c r="AU1664" s="3">
        <v>283.86599999999999</v>
      </c>
      <c r="AV1664" s="3">
        <v>299.23599999999999</v>
      </c>
      <c r="AW1664" s="3">
        <v>315.09699999999998</v>
      </c>
      <c r="AX1664" s="3">
        <v>332.11</v>
      </c>
      <c r="AY1664" s="3">
        <v>349.97699999999998</v>
      </c>
      <c r="AZ1664" s="3">
        <v>368.80700000000002</v>
      </c>
      <c r="BA1664">
        <v>388.63600000000002</v>
      </c>
      <c r="BB1664">
        <v>2016</v>
      </c>
    </row>
    <row r="1665" spans="1:54" hidden="1" x14ac:dyDescent="0.2">
      <c r="A1665">
        <v>632</v>
      </c>
      <c r="B1665" t="s">
        <v>525</v>
      </c>
      <c r="C1665" t="s">
        <v>224</v>
      </c>
      <c r="D1665" t="s">
        <v>116</v>
      </c>
      <c r="E1665" t="s">
        <v>219</v>
      </c>
      <c r="F1665" t="s">
        <v>218</v>
      </c>
      <c r="G1665" t="s">
        <v>223</v>
      </c>
      <c r="H1665" t="s">
        <v>222</v>
      </c>
      <c r="I1665" t="s">
        <v>978</v>
      </c>
      <c r="J1665" s="3">
        <v>-8.9999999999999993E-3</v>
      </c>
      <c r="K1665" s="3">
        <v>-8.0000000000000002E-3</v>
      </c>
      <c r="L1665" s="3">
        <v>-1.0999999999999999E-2</v>
      </c>
      <c r="M1665" s="3">
        <v>-1.0999999999999999E-2</v>
      </c>
      <c r="N1665" s="3">
        <v>-3.3000000000000002E-2</v>
      </c>
      <c r="O1665" s="3">
        <v>-1.4E-2</v>
      </c>
      <c r="P1665" s="3">
        <v>-1.6E-2</v>
      </c>
      <c r="Q1665" s="3">
        <v>-2.1000000000000001E-2</v>
      </c>
      <c r="R1665" s="3">
        <v>-7.0000000000000001E-3</v>
      </c>
      <c r="S1665" s="3">
        <v>5.0000000000000001E-3</v>
      </c>
      <c r="T1665" s="3">
        <v>-0.01</v>
      </c>
      <c r="U1665" s="3">
        <v>-0.01</v>
      </c>
      <c r="V1665" s="3">
        <v>-1.4E-2</v>
      </c>
      <c r="W1665" s="3">
        <v>0.01</v>
      </c>
      <c r="X1665" s="3">
        <v>-7.0000000000000001E-3</v>
      </c>
      <c r="Y1665" s="3">
        <v>-1.9E-2</v>
      </c>
      <c r="Z1665" s="3">
        <v>-2.4E-2</v>
      </c>
      <c r="AA1665" s="3">
        <v>-2.3E-2</v>
      </c>
      <c r="AB1665" s="3">
        <v>-2.5000000000000001E-2</v>
      </c>
      <c r="AC1665" s="3">
        <v>-1.0999999999999999E-2</v>
      </c>
      <c r="AD1665" s="3" t="s">
        <v>355</v>
      </c>
      <c r="AE1665" s="3">
        <v>7.0000000000000001E-3</v>
      </c>
      <c r="AF1665" s="3">
        <v>2E-3</v>
      </c>
      <c r="AG1665" s="3">
        <v>-5.0000000000000001E-3</v>
      </c>
      <c r="AH1665" s="3">
        <v>-1.4999999999999999E-2</v>
      </c>
      <c r="AI1665" s="3">
        <v>-2.5000000000000001E-2</v>
      </c>
      <c r="AJ1665" s="3">
        <v>-2.1999999999999999E-2</v>
      </c>
      <c r="AK1665" s="3">
        <v>-2.3E-2</v>
      </c>
      <c r="AL1665" s="3">
        <v>-5.6000000000000001E-2</v>
      </c>
      <c r="AM1665" s="3">
        <v>-3.6999999999999998E-2</v>
      </c>
      <c r="AN1665" s="3">
        <v>-2E-3</v>
      </c>
      <c r="AO1665" s="3">
        <v>-3.6999999999999998E-2</v>
      </c>
      <c r="AP1665" s="3">
        <v>-3.3000000000000002E-2</v>
      </c>
      <c r="AQ1665" s="3">
        <v>-4.5999999999999999E-2</v>
      </c>
      <c r="AR1665" s="3">
        <v>-4.2999999999999997E-2</v>
      </c>
      <c r="AS1665" s="3" t="s">
        <v>355</v>
      </c>
      <c r="AT1665" s="3">
        <v>-4.5999999999999999E-2</v>
      </c>
      <c r="AU1665" s="3">
        <v>-3.2000000000000001E-2</v>
      </c>
      <c r="AV1665" s="3">
        <v>-5.0999999999999997E-2</v>
      </c>
      <c r="AW1665" s="3">
        <v>-6.7000000000000004E-2</v>
      </c>
      <c r="AX1665" s="3">
        <v>-6.8000000000000005E-2</v>
      </c>
      <c r="AY1665" s="3">
        <v>-6.9000000000000006E-2</v>
      </c>
      <c r="AZ1665" s="3">
        <v>-7.0000000000000007E-2</v>
      </c>
      <c r="BA1665">
        <v>-6.8000000000000005E-2</v>
      </c>
      <c r="BB1665">
        <v>2016</v>
      </c>
    </row>
    <row r="1666" spans="1:54" hidden="1" x14ac:dyDescent="0.2">
      <c r="A1666">
        <v>632</v>
      </c>
      <c r="B1666" t="s">
        <v>525</v>
      </c>
      <c r="C1666" t="s">
        <v>220</v>
      </c>
      <c r="D1666" t="s">
        <v>116</v>
      </c>
      <c r="E1666" t="s">
        <v>219</v>
      </c>
      <c r="F1666" t="s">
        <v>218</v>
      </c>
      <c r="G1666" t="s">
        <v>217</v>
      </c>
      <c r="I1666" t="s">
        <v>216</v>
      </c>
      <c r="J1666" s="3">
        <v>-5.8689999999999998</v>
      </c>
      <c r="K1666" s="3">
        <v>-6.14</v>
      </c>
      <c r="L1666" s="3">
        <v>-8.6929999999999996</v>
      </c>
      <c r="M1666" s="3">
        <v>-9.0350000000000001</v>
      </c>
      <c r="N1666" s="3">
        <v>-27.745999999999999</v>
      </c>
      <c r="O1666" s="3">
        <v>-11.895</v>
      </c>
      <c r="P1666" s="3">
        <v>-9.6539999999999999</v>
      </c>
      <c r="Q1666" s="3">
        <v>-10.877000000000001</v>
      </c>
      <c r="R1666" s="3">
        <v>-3.141</v>
      </c>
      <c r="S1666" s="3">
        <v>2.7210000000000001</v>
      </c>
      <c r="T1666" s="3">
        <v>-4.1890000000000001</v>
      </c>
      <c r="U1666" s="3">
        <v>-3.9460000000000002</v>
      </c>
      <c r="V1666" s="3">
        <v>-5.0529999999999999</v>
      </c>
      <c r="W1666" s="3">
        <v>3.4420000000000002</v>
      </c>
      <c r="X1666" s="3">
        <v>-3.8780000000000001</v>
      </c>
      <c r="Y1666" s="3">
        <v>-8.1720000000000006</v>
      </c>
      <c r="Z1666" s="3">
        <v>-10.503</v>
      </c>
      <c r="AA1666" s="3">
        <v>-10.635</v>
      </c>
      <c r="AB1666" s="3">
        <v>-11.69</v>
      </c>
      <c r="AC1666" s="3">
        <v>-4.8659999999999997</v>
      </c>
      <c r="AD1666" s="3">
        <v>-0.23200000000000001</v>
      </c>
      <c r="AE1666" s="3">
        <v>3.125</v>
      </c>
      <c r="AF1666" s="3">
        <v>0.65500000000000003</v>
      </c>
      <c r="AG1666" s="3">
        <v>-1.5569999999999999</v>
      </c>
      <c r="AH1666" s="3">
        <v>-4.181</v>
      </c>
      <c r="AI1666" s="3">
        <v>-6.4279999999999999</v>
      </c>
      <c r="AJ1666" s="3">
        <v>-5.5419999999999998</v>
      </c>
      <c r="AK1666" s="3">
        <v>-4.9509999999999996</v>
      </c>
      <c r="AL1666" s="3">
        <v>-10.423</v>
      </c>
      <c r="AM1666" s="3">
        <v>-6.89</v>
      </c>
      <c r="AN1666" s="3">
        <v>-0.42599999999999999</v>
      </c>
      <c r="AO1666" s="3">
        <v>-6.0469999999999997</v>
      </c>
      <c r="AP1666" s="3">
        <v>-5.5330000000000004</v>
      </c>
      <c r="AQ1666" s="3">
        <v>-7.0170000000000003</v>
      </c>
      <c r="AR1666" s="3">
        <v>-6.3250000000000002</v>
      </c>
      <c r="AS1666" s="3">
        <v>7.0000000000000001E-3</v>
      </c>
      <c r="AT1666" s="3">
        <v>-7.4390000000000001</v>
      </c>
      <c r="AU1666" s="3">
        <v>-4.8899999999999997</v>
      </c>
      <c r="AV1666" s="3">
        <v>-6.9480000000000004</v>
      </c>
      <c r="AW1666" s="3">
        <v>-8.5380000000000003</v>
      </c>
      <c r="AX1666" s="3">
        <v>-8.2970000000000006</v>
      </c>
      <c r="AY1666" s="3">
        <v>-7.9980000000000002</v>
      </c>
      <c r="AZ1666" s="3">
        <v>-7.6269999999999998</v>
      </c>
      <c r="BA1666">
        <v>-7.0570000000000004</v>
      </c>
      <c r="BB1666">
        <v>2015</v>
      </c>
    </row>
    <row r="1667" spans="1:54" x14ac:dyDescent="0.2">
      <c r="A1667">
        <v>636</v>
      </c>
      <c r="B1667" t="s">
        <v>524</v>
      </c>
      <c r="C1667" t="s">
        <v>352</v>
      </c>
      <c r="D1667" t="s">
        <v>2</v>
      </c>
      <c r="E1667" t="s">
        <v>349</v>
      </c>
      <c r="F1667" t="s">
        <v>351</v>
      </c>
      <c r="G1667" t="s">
        <v>225</v>
      </c>
      <c r="H1667" t="s">
        <v>222</v>
      </c>
      <c r="I1667" t="s">
        <v>979</v>
      </c>
      <c r="J1667" s="3">
        <v>8372.4390000000003</v>
      </c>
      <c r="K1667" s="3">
        <v>8451.52</v>
      </c>
      <c r="L1667" s="3">
        <v>8413.1090000000004</v>
      </c>
      <c r="M1667" s="3">
        <v>8531.7309999999998</v>
      </c>
      <c r="N1667" s="3">
        <v>8945.0470000000005</v>
      </c>
      <c r="O1667" s="3">
        <v>8986.5689999999995</v>
      </c>
      <c r="P1667" s="3">
        <v>9410.76</v>
      </c>
      <c r="Q1667" s="3">
        <v>9662.1319999999996</v>
      </c>
      <c r="R1667" s="3">
        <v>9707.02</v>
      </c>
      <c r="S1667" s="3">
        <v>9584.7009999999991</v>
      </c>
      <c r="T1667" s="3">
        <v>8955.1470000000008</v>
      </c>
      <c r="U1667" s="3">
        <v>8198.8410000000003</v>
      </c>
      <c r="V1667" s="3">
        <v>7341.1040000000003</v>
      </c>
      <c r="W1667" s="3">
        <v>6352.3819999999996</v>
      </c>
      <c r="X1667" s="3">
        <v>5962.0950000000003</v>
      </c>
      <c r="Y1667" s="3">
        <v>6126.7920000000004</v>
      </c>
      <c r="Z1667" s="3">
        <v>6008.2539999999999</v>
      </c>
      <c r="AA1667" s="3">
        <v>5537.2089999999998</v>
      </c>
      <c r="AB1667" s="3">
        <v>5322.6360000000004</v>
      </c>
      <c r="AC1667" s="3">
        <v>5120.2460000000001</v>
      </c>
      <c r="AD1667" s="3">
        <v>4703.6679999999997</v>
      </c>
      <c r="AE1667" s="3">
        <v>4604.8829999999998</v>
      </c>
      <c r="AF1667" s="3">
        <v>4740.6239999999998</v>
      </c>
      <c r="AG1667" s="3">
        <v>5005.0479999999998</v>
      </c>
      <c r="AH1667" s="3">
        <v>5342.3059999999996</v>
      </c>
      <c r="AI1667" s="3">
        <v>5670.0649999999996</v>
      </c>
      <c r="AJ1667" s="3">
        <v>5971.77</v>
      </c>
      <c r="AK1667" s="3">
        <v>6345.3689999999997</v>
      </c>
      <c r="AL1667" s="3">
        <v>6740.67</v>
      </c>
      <c r="AM1667" s="3">
        <v>6933.0870000000004</v>
      </c>
      <c r="AN1667" s="3">
        <v>7425.89</v>
      </c>
      <c r="AO1667" s="3">
        <v>7936.3450000000003</v>
      </c>
      <c r="AP1667" s="3">
        <v>8498.8389999999999</v>
      </c>
      <c r="AQ1667" s="3">
        <v>9219.7070000000003</v>
      </c>
      <c r="AR1667" s="3">
        <v>10092.834000000001</v>
      </c>
      <c r="AS1667" s="3">
        <v>10790.89</v>
      </c>
      <c r="AT1667" s="3">
        <v>11049.9</v>
      </c>
      <c r="AU1667" s="3">
        <v>11427.589</v>
      </c>
      <c r="AV1667" s="3">
        <v>11856.831</v>
      </c>
      <c r="AW1667" s="3">
        <v>12328.106</v>
      </c>
      <c r="AX1667" s="3">
        <v>12853.392</v>
      </c>
      <c r="AY1667" s="3">
        <v>13415.66</v>
      </c>
      <c r="AZ1667" s="3">
        <v>14029.700999999999</v>
      </c>
      <c r="BA1667">
        <v>14686.838</v>
      </c>
      <c r="BB1667">
        <v>2016</v>
      </c>
    </row>
    <row r="1668" spans="1:54" hidden="1" x14ac:dyDescent="0.2">
      <c r="A1668">
        <v>636</v>
      </c>
      <c r="B1668" t="s">
        <v>524</v>
      </c>
      <c r="C1668" t="s">
        <v>350</v>
      </c>
      <c r="D1668" t="s">
        <v>2</v>
      </c>
      <c r="E1668" t="s">
        <v>349</v>
      </c>
      <c r="F1668" t="s">
        <v>348</v>
      </c>
      <c r="G1668" t="s">
        <v>275</v>
      </c>
      <c r="I1668" t="s">
        <v>347</v>
      </c>
      <c r="J1668" s="3">
        <v>2.4049999999999998</v>
      </c>
      <c r="K1668" s="3">
        <v>0.94499999999999995</v>
      </c>
      <c r="L1668" s="3">
        <v>-0.45400000000000001</v>
      </c>
      <c r="M1668" s="3">
        <v>1.41</v>
      </c>
      <c r="N1668" s="3">
        <v>4.8440000000000003</v>
      </c>
      <c r="O1668" s="3">
        <v>0.46400000000000002</v>
      </c>
      <c r="P1668" s="3">
        <v>4.72</v>
      </c>
      <c r="Q1668" s="3">
        <v>2.6709999999999998</v>
      </c>
      <c r="R1668" s="3">
        <v>0.46500000000000002</v>
      </c>
      <c r="S1668" s="3">
        <v>-1.26</v>
      </c>
      <c r="T1668" s="3">
        <v>-6.5679999999999996</v>
      </c>
      <c r="U1668" s="3">
        <v>-8.4450000000000003</v>
      </c>
      <c r="V1668" s="3">
        <v>-10.462</v>
      </c>
      <c r="W1668" s="3">
        <v>-13.468</v>
      </c>
      <c r="X1668" s="3">
        <v>-6.1440000000000001</v>
      </c>
      <c r="Y1668" s="3">
        <v>2.762</v>
      </c>
      <c r="Z1668" s="3">
        <v>-1.9350000000000001</v>
      </c>
      <c r="AA1668" s="3">
        <v>-7.84</v>
      </c>
      <c r="AB1668" s="3">
        <v>-3.875</v>
      </c>
      <c r="AC1668" s="3">
        <v>-3.802</v>
      </c>
      <c r="AD1668" s="3">
        <v>-8.1359999999999992</v>
      </c>
      <c r="AE1668" s="3">
        <v>-2.1</v>
      </c>
      <c r="AF1668" s="3">
        <v>2.948</v>
      </c>
      <c r="AG1668" s="3">
        <v>5.5780000000000003</v>
      </c>
      <c r="AH1668" s="3">
        <v>6.7380000000000004</v>
      </c>
      <c r="AI1668" s="3">
        <v>6.1349999999999998</v>
      </c>
      <c r="AJ1668" s="3">
        <v>5.3209999999999997</v>
      </c>
      <c r="AK1668" s="3">
        <v>6.2560000000000002</v>
      </c>
      <c r="AL1668" s="3">
        <v>6.23</v>
      </c>
      <c r="AM1668" s="3">
        <v>2.855</v>
      </c>
      <c r="AN1668" s="3">
        <v>7.1079999999999997</v>
      </c>
      <c r="AO1668" s="3">
        <v>6.8739999999999997</v>
      </c>
      <c r="AP1668" s="3">
        <v>7.0880000000000001</v>
      </c>
      <c r="AQ1668" s="3">
        <v>8.4819999999999993</v>
      </c>
      <c r="AR1668" s="3">
        <v>9.4700000000000006</v>
      </c>
      <c r="AS1668" s="3">
        <v>6.9160000000000004</v>
      </c>
      <c r="AT1668" s="3">
        <v>2.4</v>
      </c>
      <c r="AU1668" s="3">
        <v>3.4180000000000001</v>
      </c>
      <c r="AV1668" s="3">
        <v>3.7559999999999998</v>
      </c>
      <c r="AW1668" s="3">
        <v>3.9750000000000001</v>
      </c>
      <c r="AX1668" s="3">
        <v>4.2610000000000001</v>
      </c>
      <c r="AY1668" s="3">
        <v>4.3739999999999997</v>
      </c>
      <c r="AZ1668" s="3">
        <v>4.577</v>
      </c>
      <c r="BA1668">
        <v>4.6840000000000002</v>
      </c>
      <c r="BB1668">
        <v>2016</v>
      </c>
    </row>
    <row r="1669" spans="1:54" hidden="1" x14ac:dyDescent="0.2">
      <c r="A1669">
        <v>636</v>
      </c>
      <c r="B1669" t="s">
        <v>524</v>
      </c>
      <c r="C1669" t="s">
        <v>346</v>
      </c>
      <c r="D1669" t="s">
        <v>2</v>
      </c>
      <c r="E1669" t="s">
        <v>342</v>
      </c>
      <c r="F1669" t="s">
        <v>345</v>
      </c>
      <c r="G1669" t="s">
        <v>225</v>
      </c>
      <c r="H1669" t="s">
        <v>222</v>
      </c>
      <c r="I1669" t="s">
        <v>979</v>
      </c>
      <c r="J1669" s="3" t="s">
        <v>355</v>
      </c>
      <c r="K1669" s="3" t="s">
        <v>355</v>
      </c>
      <c r="L1669" s="3" t="s">
        <v>355</v>
      </c>
      <c r="M1669" s="3" t="s">
        <v>355</v>
      </c>
      <c r="N1669" s="3" t="s">
        <v>355</v>
      </c>
      <c r="O1669" s="3" t="s">
        <v>355</v>
      </c>
      <c r="P1669" s="3" t="s">
        <v>355</v>
      </c>
      <c r="Q1669" s="3" t="s">
        <v>355</v>
      </c>
      <c r="R1669" s="3" t="s">
        <v>355</v>
      </c>
      <c r="S1669" s="3" t="s">
        <v>355</v>
      </c>
      <c r="T1669" s="3" t="s">
        <v>355</v>
      </c>
      <c r="U1669" s="3" t="s">
        <v>355</v>
      </c>
      <c r="V1669" s="3" t="s">
        <v>355</v>
      </c>
      <c r="W1669" s="3">
        <v>1E-3</v>
      </c>
      <c r="X1669" s="3">
        <v>0.307</v>
      </c>
      <c r="Y1669" s="3">
        <v>1.758</v>
      </c>
      <c r="Z1669" s="3">
        <v>12.84</v>
      </c>
      <c r="AA1669" s="3">
        <v>34.582000000000001</v>
      </c>
      <c r="AB1669" s="3">
        <v>44.286999999999999</v>
      </c>
      <c r="AC1669" s="3">
        <v>229.768</v>
      </c>
      <c r="AD1669" s="3">
        <v>1317.075</v>
      </c>
      <c r="AE1669" s="3">
        <v>2231.4549999999999</v>
      </c>
      <c r="AF1669" s="3">
        <v>3025.8710000000001</v>
      </c>
      <c r="AG1669" s="3">
        <v>3623.25</v>
      </c>
      <c r="AH1669" s="3">
        <v>4113.6329999999998</v>
      </c>
      <c r="AI1669" s="3">
        <v>5670.0649999999996</v>
      </c>
      <c r="AJ1669" s="3">
        <v>6694.74</v>
      </c>
      <c r="AK1669" s="3">
        <v>8456.11</v>
      </c>
      <c r="AL1669" s="3">
        <v>10741.831</v>
      </c>
      <c r="AM1669" s="3">
        <v>14788.934999999999</v>
      </c>
      <c r="AN1669" s="3">
        <v>18698.924999999999</v>
      </c>
      <c r="AO1669" s="3">
        <v>22598.145</v>
      </c>
      <c r="AP1669" s="3">
        <v>25343.516</v>
      </c>
      <c r="AQ1669" s="3">
        <v>30051.179</v>
      </c>
      <c r="AR1669" s="3">
        <v>33224.017999999996</v>
      </c>
      <c r="AS1669" s="3">
        <v>35591.635999999999</v>
      </c>
      <c r="AT1669" s="3">
        <v>42160.851999999999</v>
      </c>
      <c r="AU1669" s="3">
        <v>58166.283000000003</v>
      </c>
      <c r="AV1669" s="3">
        <v>75181.157999999996</v>
      </c>
      <c r="AW1669" s="3">
        <v>89113.106</v>
      </c>
      <c r="AX1669" s="3">
        <v>101179.11199999999</v>
      </c>
      <c r="AY1669" s="3">
        <v>110040.579</v>
      </c>
      <c r="AZ1669" s="3">
        <v>120054.276</v>
      </c>
      <c r="BA1669">
        <v>131113.04699999999</v>
      </c>
      <c r="BB1669">
        <v>2016</v>
      </c>
    </row>
    <row r="1670" spans="1:54" hidden="1" x14ac:dyDescent="0.2">
      <c r="A1670">
        <v>636</v>
      </c>
      <c r="B1670" t="s">
        <v>524</v>
      </c>
      <c r="C1670" t="s">
        <v>344</v>
      </c>
      <c r="D1670" t="s">
        <v>2</v>
      </c>
      <c r="E1670" t="s">
        <v>342</v>
      </c>
      <c r="F1670" t="s">
        <v>343</v>
      </c>
      <c r="G1670" t="s">
        <v>223</v>
      </c>
      <c r="H1670" t="s">
        <v>222</v>
      </c>
      <c r="I1670" t="s">
        <v>310</v>
      </c>
      <c r="J1670" s="3">
        <v>68.605999999999995</v>
      </c>
      <c r="K1670" s="3">
        <v>59.725999999999999</v>
      </c>
      <c r="L1670" s="3">
        <v>64.938999999999993</v>
      </c>
      <c r="M1670" s="3">
        <v>52.378</v>
      </c>
      <c r="N1670" s="3">
        <v>34.951000000000001</v>
      </c>
      <c r="O1670" s="3">
        <v>31.943000000000001</v>
      </c>
      <c r="P1670" s="3">
        <v>35.840000000000003</v>
      </c>
      <c r="Q1670" s="3">
        <v>33.932000000000002</v>
      </c>
      <c r="R1670" s="3">
        <v>39.314</v>
      </c>
      <c r="S1670" s="3">
        <v>40.006</v>
      </c>
      <c r="T1670" s="3">
        <v>41.448</v>
      </c>
      <c r="U1670" s="3">
        <v>40.25</v>
      </c>
      <c r="V1670" s="3">
        <v>36.332999999999998</v>
      </c>
      <c r="W1670" s="3">
        <v>47.45</v>
      </c>
      <c r="X1670" s="3">
        <v>25.745999999999999</v>
      </c>
      <c r="Y1670" s="3">
        <v>25.021000000000001</v>
      </c>
      <c r="Z1670" s="3">
        <v>32.098999999999997</v>
      </c>
      <c r="AA1670" s="3">
        <v>28.818999999999999</v>
      </c>
      <c r="AB1670" s="3">
        <v>21.088999999999999</v>
      </c>
      <c r="AC1670" s="3">
        <v>19.146999999999998</v>
      </c>
      <c r="AD1670" s="3">
        <v>19.077000000000002</v>
      </c>
      <c r="AE1670" s="3">
        <v>8.173</v>
      </c>
      <c r="AF1670" s="3">
        <v>8.7189999999999994</v>
      </c>
      <c r="AG1670" s="3">
        <v>8.9540000000000006</v>
      </c>
      <c r="AH1670" s="3">
        <v>10.340999999999999</v>
      </c>
      <c r="AI1670" s="3">
        <v>11.951000000000001</v>
      </c>
      <c r="AJ1670" s="3">
        <v>14.295999999999999</v>
      </c>
      <c r="AK1670" s="3">
        <v>16.364000000000001</v>
      </c>
      <c r="AL1670" s="3">
        <v>19.129000000000001</v>
      </c>
      <c r="AM1670" s="3">
        <v>18.315000000000001</v>
      </c>
      <c r="AN1670" s="3">
        <v>20.640999999999998</v>
      </c>
      <c r="AO1670" s="3">
        <v>24.574999999999999</v>
      </c>
      <c r="AP1670" s="3">
        <v>27.565999999999999</v>
      </c>
      <c r="AQ1670" s="3">
        <v>32.676000000000002</v>
      </c>
      <c r="AR1670" s="3">
        <v>35.917999999999999</v>
      </c>
      <c r="AS1670" s="3">
        <v>38.402000000000001</v>
      </c>
      <c r="AT1670" s="3">
        <v>39.323999999999998</v>
      </c>
      <c r="AU1670" s="3">
        <v>41.441000000000003</v>
      </c>
      <c r="AV1670" s="3">
        <v>42.643999999999998</v>
      </c>
      <c r="AW1670" s="3">
        <v>43.662999999999997</v>
      </c>
      <c r="AX1670" s="3">
        <v>45.451999999999998</v>
      </c>
      <c r="AY1670" s="3">
        <v>46.884999999999998</v>
      </c>
      <c r="AZ1670" s="3">
        <v>49.372999999999998</v>
      </c>
      <c r="BA1670">
        <v>52.097999999999999</v>
      </c>
      <c r="BB1670">
        <v>2016</v>
      </c>
    </row>
    <row r="1671" spans="1:54" hidden="1" x14ac:dyDescent="0.2">
      <c r="A1671">
        <v>636</v>
      </c>
      <c r="B1671" t="s">
        <v>524</v>
      </c>
      <c r="C1671" t="s">
        <v>213</v>
      </c>
      <c r="D1671" t="s">
        <v>2</v>
      </c>
      <c r="E1671" t="s">
        <v>342</v>
      </c>
      <c r="F1671" t="s">
        <v>341</v>
      </c>
      <c r="G1671" t="s">
        <v>323</v>
      </c>
      <c r="H1671" t="s">
        <v>222</v>
      </c>
      <c r="I1671" t="s">
        <v>310</v>
      </c>
      <c r="J1671" s="3">
        <v>19.622</v>
      </c>
      <c r="K1671" s="3">
        <v>21.657</v>
      </c>
      <c r="L1671" s="3">
        <v>22.896000000000001</v>
      </c>
      <c r="M1671" s="3">
        <v>24.135999999999999</v>
      </c>
      <c r="N1671" s="3">
        <v>26.202999999999999</v>
      </c>
      <c r="O1671" s="3">
        <v>27.167000000000002</v>
      </c>
      <c r="P1671" s="3">
        <v>29.023</v>
      </c>
      <c r="Q1671" s="3">
        <v>30.559000000000001</v>
      </c>
      <c r="R1671" s="3">
        <v>31.774999999999999</v>
      </c>
      <c r="S1671" s="3">
        <v>32.594999999999999</v>
      </c>
      <c r="T1671" s="3">
        <v>31.581</v>
      </c>
      <c r="U1671" s="3">
        <v>29.876000000000001</v>
      </c>
      <c r="V1671" s="3">
        <v>27.36</v>
      </c>
      <c r="W1671" s="3">
        <v>24.238</v>
      </c>
      <c r="X1671" s="3">
        <v>23.233000000000001</v>
      </c>
      <c r="Y1671" s="3">
        <v>24.373000000000001</v>
      </c>
      <c r="Z1671" s="3">
        <v>24.338000000000001</v>
      </c>
      <c r="AA1671" s="3">
        <v>22.814</v>
      </c>
      <c r="AB1671" s="3">
        <v>22.167999999999999</v>
      </c>
      <c r="AC1671" s="3">
        <v>21.651</v>
      </c>
      <c r="AD1671" s="3">
        <v>20.341999999999999</v>
      </c>
      <c r="AE1671" s="3">
        <v>20.369</v>
      </c>
      <c r="AF1671" s="3">
        <v>21.291</v>
      </c>
      <c r="AG1671" s="3">
        <v>22.927</v>
      </c>
      <c r="AH1671" s="3">
        <v>25.145</v>
      </c>
      <c r="AI1671" s="3">
        <v>27.545999999999999</v>
      </c>
      <c r="AJ1671" s="3">
        <v>29.902999999999999</v>
      </c>
      <c r="AK1671" s="3">
        <v>32.619</v>
      </c>
      <c r="AL1671" s="3">
        <v>35.331000000000003</v>
      </c>
      <c r="AM1671" s="3">
        <v>36.616</v>
      </c>
      <c r="AN1671" s="3">
        <v>39.698</v>
      </c>
      <c r="AO1671" s="3">
        <v>43.302</v>
      </c>
      <c r="AP1671" s="3">
        <v>47.225999999999999</v>
      </c>
      <c r="AQ1671" s="3">
        <v>52.058999999999997</v>
      </c>
      <c r="AR1671" s="3">
        <v>58.011000000000003</v>
      </c>
      <c r="AS1671" s="3">
        <v>62.695999999999998</v>
      </c>
      <c r="AT1671" s="3">
        <v>65.02</v>
      </c>
      <c r="AU1671" s="3">
        <v>68.453000000000003</v>
      </c>
      <c r="AV1671" s="3">
        <v>72.638000000000005</v>
      </c>
      <c r="AW1671" s="3">
        <v>77.162999999999997</v>
      </c>
      <c r="AX1671" s="3">
        <v>82.031000000000006</v>
      </c>
      <c r="AY1671" s="3">
        <v>87.251000000000005</v>
      </c>
      <c r="AZ1671" s="3">
        <v>92.811999999999998</v>
      </c>
      <c r="BA1671">
        <v>98.849000000000004</v>
      </c>
      <c r="BB1671">
        <v>2016</v>
      </c>
    </row>
    <row r="1672" spans="1:54" hidden="1" x14ac:dyDescent="0.2">
      <c r="A1672">
        <v>636</v>
      </c>
      <c r="B1672" t="s">
        <v>524</v>
      </c>
      <c r="C1672" t="s">
        <v>340</v>
      </c>
      <c r="D1672" t="s">
        <v>2</v>
      </c>
      <c r="E1672" t="s">
        <v>339</v>
      </c>
      <c r="F1672" t="s">
        <v>338</v>
      </c>
      <c r="G1672" t="s">
        <v>295</v>
      </c>
      <c r="I1672" t="s">
        <v>337</v>
      </c>
      <c r="J1672" s="3" t="s">
        <v>355</v>
      </c>
      <c r="K1672" s="3" t="s">
        <v>355</v>
      </c>
      <c r="L1672" s="3" t="s">
        <v>355</v>
      </c>
      <c r="M1672" s="3" t="s">
        <v>355</v>
      </c>
      <c r="N1672" s="3" t="s">
        <v>355</v>
      </c>
      <c r="O1672" s="3" t="s">
        <v>355</v>
      </c>
      <c r="P1672" s="3" t="s">
        <v>355</v>
      </c>
      <c r="Q1672" s="3" t="s">
        <v>355</v>
      </c>
      <c r="R1672" s="3" t="s">
        <v>355</v>
      </c>
      <c r="S1672" s="3" t="s">
        <v>355</v>
      </c>
      <c r="T1672" s="3" t="s">
        <v>355</v>
      </c>
      <c r="U1672" s="3" t="s">
        <v>355</v>
      </c>
      <c r="V1672" s="3" t="s">
        <v>355</v>
      </c>
      <c r="W1672" s="3" t="s">
        <v>355</v>
      </c>
      <c r="X1672" s="3">
        <v>5.0000000000000001E-3</v>
      </c>
      <c r="Y1672" s="3">
        <v>2.9000000000000001E-2</v>
      </c>
      <c r="Z1672" s="3">
        <v>0.214</v>
      </c>
      <c r="AA1672" s="3">
        <v>0.625</v>
      </c>
      <c r="AB1672" s="3">
        <v>0.83199999999999996</v>
      </c>
      <c r="AC1672" s="3">
        <v>4.4870000000000001</v>
      </c>
      <c r="AD1672" s="3">
        <v>28.001000000000001</v>
      </c>
      <c r="AE1672" s="3">
        <v>48.457999999999998</v>
      </c>
      <c r="AF1672" s="3">
        <v>63.829000000000001</v>
      </c>
      <c r="AG1672" s="3">
        <v>72.391999999999996</v>
      </c>
      <c r="AH1672" s="3">
        <v>77.001000000000005</v>
      </c>
      <c r="AI1672" s="3">
        <v>100</v>
      </c>
      <c r="AJ1672" s="3">
        <v>112.10599999999999</v>
      </c>
      <c r="AK1672" s="3">
        <v>133.26400000000001</v>
      </c>
      <c r="AL1672" s="3">
        <v>159.35900000000001</v>
      </c>
      <c r="AM1672" s="3">
        <v>213.31</v>
      </c>
      <c r="AN1672" s="3">
        <v>251.80699999999999</v>
      </c>
      <c r="AO1672" s="3">
        <v>284.74200000000002</v>
      </c>
      <c r="AP1672" s="3">
        <v>298.2</v>
      </c>
      <c r="AQ1672" s="3">
        <v>325.94499999999999</v>
      </c>
      <c r="AR1672" s="3">
        <v>329.18400000000003</v>
      </c>
      <c r="AS1672" s="3">
        <v>329.83</v>
      </c>
      <c r="AT1672" s="3">
        <v>381.55</v>
      </c>
      <c r="AU1672" s="3">
        <v>508.99900000000002</v>
      </c>
      <c r="AV1672" s="3">
        <v>634.07500000000005</v>
      </c>
      <c r="AW1672" s="3">
        <v>722.84500000000003</v>
      </c>
      <c r="AX1672" s="3">
        <v>787.178</v>
      </c>
      <c r="AY1672" s="3">
        <v>820.24</v>
      </c>
      <c r="AZ1672" s="3">
        <v>855.71500000000003</v>
      </c>
      <c r="BA1672">
        <v>892.72500000000002</v>
      </c>
      <c r="BB1672">
        <v>2016</v>
      </c>
    </row>
    <row r="1673" spans="1:54" hidden="1" x14ac:dyDescent="0.2">
      <c r="A1673">
        <v>636</v>
      </c>
      <c r="B1673" t="s">
        <v>524</v>
      </c>
      <c r="C1673" t="s">
        <v>336</v>
      </c>
      <c r="D1673" t="s">
        <v>2</v>
      </c>
      <c r="E1673" t="s">
        <v>333</v>
      </c>
      <c r="F1673" t="s">
        <v>335</v>
      </c>
      <c r="G1673" t="s">
        <v>225</v>
      </c>
      <c r="H1673" t="s">
        <v>322</v>
      </c>
      <c r="I1673" t="s">
        <v>330</v>
      </c>
      <c r="J1673" s="3">
        <v>291604.84600000002</v>
      </c>
      <c r="K1673" s="3">
        <v>284955.64</v>
      </c>
      <c r="L1673" s="3">
        <v>274598.8</v>
      </c>
      <c r="M1673" s="3">
        <v>269574.58199999999</v>
      </c>
      <c r="N1673" s="3">
        <v>273605.03999999998</v>
      </c>
      <c r="O1673" s="3">
        <v>266093.96600000001</v>
      </c>
      <c r="P1673" s="3">
        <v>269752.51199999999</v>
      </c>
      <c r="Q1673" s="3">
        <v>268110.28200000001</v>
      </c>
      <c r="R1673" s="3">
        <v>260751.073</v>
      </c>
      <c r="S1673" s="3">
        <v>249240.37599999999</v>
      </c>
      <c r="T1673" s="3">
        <v>225430.277</v>
      </c>
      <c r="U1673" s="3">
        <v>199798.23699999999</v>
      </c>
      <c r="V1673" s="3">
        <v>173180.99900000001</v>
      </c>
      <c r="W1673" s="3">
        <v>145069.18799999999</v>
      </c>
      <c r="X1673" s="3">
        <v>131806.58100000001</v>
      </c>
      <c r="Y1673" s="3">
        <v>131120.63699999999</v>
      </c>
      <c r="Z1673" s="3">
        <v>125402.966</v>
      </c>
      <c r="AA1673" s="3">
        <v>113180.59299999999</v>
      </c>
      <c r="AB1673" s="3">
        <v>106661.493</v>
      </c>
      <c r="AC1673" s="3">
        <v>100593.87</v>
      </c>
      <c r="AD1673" s="3">
        <v>89718.112999999998</v>
      </c>
      <c r="AE1673" s="3">
        <v>85275.608999999997</v>
      </c>
      <c r="AF1673" s="3">
        <v>85232.362999999998</v>
      </c>
      <c r="AG1673" s="3">
        <v>87365.506999999998</v>
      </c>
      <c r="AH1673" s="3">
        <v>90536.429000000004</v>
      </c>
      <c r="AI1673" s="3">
        <v>93292.21</v>
      </c>
      <c r="AJ1673" s="3">
        <v>95394.467999999993</v>
      </c>
      <c r="AK1673" s="3">
        <v>98410.130999999994</v>
      </c>
      <c r="AL1673" s="3">
        <v>101495.95600000001</v>
      </c>
      <c r="AM1673" s="3">
        <v>101352.65300000001</v>
      </c>
      <c r="AN1673" s="3">
        <v>105394.928</v>
      </c>
      <c r="AO1673" s="3">
        <v>109359.005</v>
      </c>
      <c r="AP1673" s="3">
        <v>113698.935</v>
      </c>
      <c r="AQ1673" s="3">
        <v>119750.319</v>
      </c>
      <c r="AR1673" s="3">
        <v>127272.76</v>
      </c>
      <c r="AS1673" s="3">
        <v>132112.02799999999</v>
      </c>
      <c r="AT1673" s="3">
        <v>131342.78400000001</v>
      </c>
      <c r="AU1673" s="3">
        <v>131875.845</v>
      </c>
      <c r="AV1673" s="3">
        <v>132844.035</v>
      </c>
      <c r="AW1673" s="3">
        <v>134101.16500000001</v>
      </c>
      <c r="AX1673" s="3">
        <v>135742.77600000001</v>
      </c>
      <c r="AY1673" s="3">
        <v>137554.179</v>
      </c>
      <c r="AZ1673" s="3">
        <v>139660.28899999999</v>
      </c>
      <c r="BA1673">
        <v>141943.52900000001</v>
      </c>
      <c r="BB1673">
        <v>1983</v>
      </c>
    </row>
    <row r="1674" spans="1:54" hidden="1" x14ac:dyDescent="0.2">
      <c r="A1674">
        <v>636</v>
      </c>
      <c r="B1674" t="s">
        <v>524</v>
      </c>
      <c r="C1674" t="s">
        <v>334</v>
      </c>
      <c r="D1674" t="s">
        <v>2</v>
      </c>
      <c r="E1674" t="s">
        <v>333</v>
      </c>
      <c r="F1674" t="s">
        <v>332</v>
      </c>
      <c r="G1674" t="s">
        <v>331</v>
      </c>
      <c r="H1674" t="s">
        <v>322</v>
      </c>
      <c r="I1674" t="s">
        <v>330</v>
      </c>
      <c r="J1674" s="3">
        <v>1591.0540000000001</v>
      </c>
      <c r="K1674" s="3">
        <v>1554.7739999999999</v>
      </c>
      <c r="L1674" s="3">
        <v>1498.2660000000001</v>
      </c>
      <c r="M1674" s="3">
        <v>1470.8520000000001</v>
      </c>
      <c r="N1674" s="3">
        <v>1492.8430000000001</v>
      </c>
      <c r="O1674" s="3">
        <v>1451.8610000000001</v>
      </c>
      <c r="P1674" s="3">
        <v>1471.8230000000001</v>
      </c>
      <c r="Q1674" s="3">
        <v>1462.8630000000001</v>
      </c>
      <c r="R1674" s="3">
        <v>1422.71</v>
      </c>
      <c r="S1674" s="3">
        <v>1359.905</v>
      </c>
      <c r="T1674" s="3">
        <v>1229.992</v>
      </c>
      <c r="U1674" s="3">
        <v>1090.1389999999999</v>
      </c>
      <c r="V1674" s="3">
        <v>944.91</v>
      </c>
      <c r="W1674" s="3">
        <v>791.52599999999995</v>
      </c>
      <c r="X1674" s="3">
        <v>719.16300000000001</v>
      </c>
      <c r="Y1674" s="3">
        <v>715.42</v>
      </c>
      <c r="Z1674" s="3">
        <v>684.22299999999996</v>
      </c>
      <c r="AA1674" s="3">
        <v>617.53599999999994</v>
      </c>
      <c r="AB1674" s="3">
        <v>581.96600000000001</v>
      </c>
      <c r="AC1674" s="3">
        <v>548.86</v>
      </c>
      <c r="AD1674" s="3">
        <v>489.52</v>
      </c>
      <c r="AE1674" s="3">
        <v>465.28100000000001</v>
      </c>
      <c r="AF1674" s="3">
        <v>465.04500000000002</v>
      </c>
      <c r="AG1674" s="3">
        <v>476.68400000000003</v>
      </c>
      <c r="AH1674" s="3">
        <v>493.98500000000001</v>
      </c>
      <c r="AI1674" s="3">
        <v>509.02100000000002</v>
      </c>
      <c r="AJ1674" s="3">
        <v>520.49099999999999</v>
      </c>
      <c r="AK1674" s="3">
        <v>536.94500000000005</v>
      </c>
      <c r="AL1674" s="3">
        <v>553.78200000000004</v>
      </c>
      <c r="AM1674" s="3">
        <v>553</v>
      </c>
      <c r="AN1674" s="3">
        <v>575.05600000000004</v>
      </c>
      <c r="AO1674" s="3">
        <v>596.68399999999997</v>
      </c>
      <c r="AP1674" s="3">
        <v>620.36400000000003</v>
      </c>
      <c r="AQ1674" s="3">
        <v>653.38099999999997</v>
      </c>
      <c r="AR1674" s="3">
        <v>694.42499999999995</v>
      </c>
      <c r="AS1674" s="3">
        <v>720.82899999999995</v>
      </c>
      <c r="AT1674" s="3">
        <v>716.63199999999995</v>
      </c>
      <c r="AU1674" s="3">
        <v>719.54100000000005</v>
      </c>
      <c r="AV1674" s="3">
        <v>724.82299999999998</v>
      </c>
      <c r="AW1674" s="3">
        <v>731.68299999999999</v>
      </c>
      <c r="AX1674" s="3">
        <v>740.64</v>
      </c>
      <c r="AY1674" s="3">
        <v>750.52300000000002</v>
      </c>
      <c r="AZ1674" s="3">
        <v>762.01400000000001</v>
      </c>
      <c r="BA1674">
        <v>774.47199999999998</v>
      </c>
      <c r="BB1674">
        <v>1983</v>
      </c>
    </row>
    <row r="1675" spans="1:54" hidden="1" x14ac:dyDescent="0.2">
      <c r="A1675">
        <v>636</v>
      </c>
      <c r="B1675" t="s">
        <v>524</v>
      </c>
      <c r="C1675" t="s">
        <v>329</v>
      </c>
      <c r="D1675" t="s">
        <v>2</v>
      </c>
      <c r="E1675" t="s">
        <v>325</v>
      </c>
      <c r="F1675" t="s">
        <v>328</v>
      </c>
      <c r="G1675" t="s">
        <v>225</v>
      </c>
      <c r="H1675" t="s">
        <v>322</v>
      </c>
      <c r="I1675" t="s">
        <v>321</v>
      </c>
      <c r="J1675" s="3" t="s">
        <v>355</v>
      </c>
      <c r="K1675" s="3" t="s">
        <v>355</v>
      </c>
      <c r="L1675" s="3" t="s">
        <v>355</v>
      </c>
      <c r="M1675" s="3" t="s">
        <v>355</v>
      </c>
      <c r="N1675" s="3" t="s">
        <v>355</v>
      </c>
      <c r="O1675" s="3" t="s">
        <v>355</v>
      </c>
      <c r="P1675" s="3" t="s">
        <v>355</v>
      </c>
      <c r="Q1675" s="3" t="s">
        <v>355</v>
      </c>
      <c r="R1675" s="3" t="s">
        <v>355</v>
      </c>
      <c r="S1675" s="3" t="s">
        <v>355</v>
      </c>
      <c r="T1675" s="3" t="s">
        <v>355</v>
      </c>
      <c r="U1675" s="3" t="s">
        <v>355</v>
      </c>
      <c r="V1675" s="3">
        <v>2E-3</v>
      </c>
      <c r="W1675" s="3">
        <v>2.7E-2</v>
      </c>
      <c r="X1675" s="3">
        <v>6.7969999999999997</v>
      </c>
      <c r="Y1675" s="3">
        <v>37.613999999999997</v>
      </c>
      <c r="Z1675" s="3">
        <v>267.98899999999998</v>
      </c>
      <c r="AA1675" s="3">
        <v>706.86099999999999</v>
      </c>
      <c r="AB1675" s="3">
        <v>887.48500000000001</v>
      </c>
      <c r="AC1675" s="3">
        <v>4514.085</v>
      </c>
      <c r="AD1675" s="3">
        <v>25121.99</v>
      </c>
      <c r="AE1675" s="3">
        <v>41323.235000000001</v>
      </c>
      <c r="AF1675" s="3">
        <v>54402.578999999998</v>
      </c>
      <c r="AG1675" s="3">
        <v>63245.576000000001</v>
      </c>
      <c r="AH1675" s="3">
        <v>69714.017999999996</v>
      </c>
      <c r="AI1675" s="3">
        <v>93292.21</v>
      </c>
      <c r="AJ1675" s="3">
        <v>106943.35400000001</v>
      </c>
      <c r="AK1675" s="3">
        <v>131145.52900000001</v>
      </c>
      <c r="AL1675" s="3">
        <v>161742.44</v>
      </c>
      <c r="AM1675" s="3">
        <v>216194.856</v>
      </c>
      <c r="AN1675" s="3">
        <v>265392.02500000002</v>
      </c>
      <c r="AO1675" s="3">
        <v>311391.51699999999</v>
      </c>
      <c r="AP1675" s="3">
        <v>339049.91499999998</v>
      </c>
      <c r="AQ1675" s="3">
        <v>390320.23300000001</v>
      </c>
      <c r="AR1675" s="3">
        <v>418961.84399999998</v>
      </c>
      <c r="AS1675" s="3">
        <v>435745.63900000002</v>
      </c>
      <c r="AT1675" s="3">
        <v>501137.89500000002</v>
      </c>
      <c r="AU1675" s="3">
        <v>671246.38</v>
      </c>
      <c r="AV1675" s="3">
        <v>842330.31900000002</v>
      </c>
      <c r="AW1675" s="3">
        <v>969343.66399999999</v>
      </c>
      <c r="AX1675" s="3">
        <v>1068537.6580000001</v>
      </c>
      <c r="AY1675" s="3">
        <v>1128274.088</v>
      </c>
      <c r="AZ1675" s="3">
        <v>1195094.246</v>
      </c>
      <c r="BA1675">
        <v>1267165.1159999999</v>
      </c>
      <c r="BB1675">
        <v>1983</v>
      </c>
    </row>
    <row r="1676" spans="1:54" hidden="1" x14ac:dyDescent="0.2">
      <c r="A1676">
        <v>636</v>
      </c>
      <c r="B1676" t="s">
        <v>524</v>
      </c>
      <c r="C1676" t="s">
        <v>327</v>
      </c>
      <c r="D1676" t="s">
        <v>2</v>
      </c>
      <c r="E1676" t="s">
        <v>325</v>
      </c>
      <c r="F1676" t="s">
        <v>326</v>
      </c>
      <c r="G1676" t="s">
        <v>223</v>
      </c>
      <c r="H1676" t="s">
        <v>322</v>
      </c>
      <c r="I1676" t="s">
        <v>321</v>
      </c>
      <c r="J1676" s="3">
        <v>2389.4969999999998</v>
      </c>
      <c r="K1676" s="3">
        <v>2013.7349999999999</v>
      </c>
      <c r="L1676" s="3">
        <v>2119.585</v>
      </c>
      <c r="M1676" s="3">
        <v>1654.9690000000001</v>
      </c>
      <c r="N1676" s="3">
        <v>1069.067</v>
      </c>
      <c r="O1676" s="3">
        <v>945.84</v>
      </c>
      <c r="P1676" s="3">
        <v>1027.3240000000001</v>
      </c>
      <c r="Q1676" s="3">
        <v>941.553</v>
      </c>
      <c r="R1676" s="3">
        <v>1056.0530000000001</v>
      </c>
      <c r="S1676" s="3">
        <v>1040.3050000000001</v>
      </c>
      <c r="T1676" s="3">
        <v>1043.394</v>
      </c>
      <c r="U1676" s="3">
        <v>980.85699999999997</v>
      </c>
      <c r="V1676" s="3">
        <v>857.12300000000005</v>
      </c>
      <c r="W1676" s="3">
        <v>1083.6179999999999</v>
      </c>
      <c r="X1676" s="3">
        <v>569.17999999999995</v>
      </c>
      <c r="Y1676" s="3">
        <v>535.47299999999996</v>
      </c>
      <c r="Z1676" s="3">
        <v>669.97199999999998</v>
      </c>
      <c r="AA1676" s="3">
        <v>589.05100000000004</v>
      </c>
      <c r="AB1676" s="3">
        <v>422.61200000000002</v>
      </c>
      <c r="AC1676" s="3">
        <v>376.17399999999998</v>
      </c>
      <c r="AD1676" s="3">
        <v>363.86700000000002</v>
      </c>
      <c r="AE1676" s="3">
        <v>151.345</v>
      </c>
      <c r="AF1676" s="3">
        <v>156.76400000000001</v>
      </c>
      <c r="AG1676" s="3">
        <v>156.29499999999999</v>
      </c>
      <c r="AH1676" s="3">
        <v>175.255</v>
      </c>
      <c r="AI1676" s="3">
        <v>196.63499999999999</v>
      </c>
      <c r="AJ1676" s="3">
        <v>228.375</v>
      </c>
      <c r="AK1676" s="3">
        <v>253.78899999999999</v>
      </c>
      <c r="AL1676" s="3">
        <v>288.03300000000002</v>
      </c>
      <c r="AM1676" s="3">
        <v>267.74400000000003</v>
      </c>
      <c r="AN1676" s="3">
        <v>292.95499999999998</v>
      </c>
      <c r="AO1676" s="3">
        <v>338.62700000000001</v>
      </c>
      <c r="AP1676" s="3">
        <v>368.78500000000003</v>
      </c>
      <c r="AQ1676" s="3">
        <v>424.41800000000001</v>
      </c>
      <c r="AR1676" s="3">
        <v>452.93</v>
      </c>
      <c r="AS1676" s="3">
        <v>470.15100000000001</v>
      </c>
      <c r="AT1676" s="3">
        <v>467.41399999999999</v>
      </c>
      <c r="AU1676" s="3">
        <v>478.23700000000002</v>
      </c>
      <c r="AV1676" s="3">
        <v>477.78199999999998</v>
      </c>
      <c r="AW1676" s="3">
        <v>474.947</v>
      </c>
      <c r="AX1676" s="3">
        <v>480.00799999999998</v>
      </c>
      <c r="AY1676" s="3">
        <v>480.72800000000001</v>
      </c>
      <c r="AZ1676" s="3">
        <v>491.48899999999998</v>
      </c>
      <c r="BA1676">
        <v>503.50599999999997</v>
      </c>
      <c r="BB1676">
        <v>1983</v>
      </c>
    </row>
    <row r="1677" spans="1:54" hidden="1" x14ac:dyDescent="0.2">
      <c r="A1677">
        <v>636</v>
      </c>
      <c r="B1677" t="s">
        <v>524</v>
      </c>
      <c r="C1677" t="s">
        <v>212</v>
      </c>
      <c r="D1677" t="s">
        <v>2</v>
      </c>
      <c r="E1677" t="s">
        <v>325</v>
      </c>
      <c r="F1677" t="s">
        <v>324</v>
      </c>
      <c r="G1677" t="s">
        <v>323</v>
      </c>
      <c r="H1677" t="s">
        <v>322</v>
      </c>
      <c r="I1677" t="s">
        <v>321</v>
      </c>
      <c r="J1677" s="3">
        <v>683.428</v>
      </c>
      <c r="K1677" s="3">
        <v>730.20299999999997</v>
      </c>
      <c r="L1677" s="3">
        <v>747.322</v>
      </c>
      <c r="M1677" s="3">
        <v>762.60900000000004</v>
      </c>
      <c r="N1677" s="3">
        <v>801.48</v>
      </c>
      <c r="O1677" s="3">
        <v>804.42100000000005</v>
      </c>
      <c r="P1677" s="3">
        <v>831.923</v>
      </c>
      <c r="Q1677" s="3">
        <v>847.96199999999999</v>
      </c>
      <c r="R1677" s="3">
        <v>853.55499999999995</v>
      </c>
      <c r="S1677" s="3">
        <v>847.601</v>
      </c>
      <c r="T1677" s="3">
        <v>794.98500000000001</v>
      </c>
      <c r="U1677" s="3">
        <v>728.04499999999996</v>
      </c>
      <c r="V1677" s="3">
        <v>645.44100000000003</v>
      </c>
      <c r="W1677" s="3">
        <v>553.53099999999995</v>
      </c>
      <c r="X1677" s="3">
        <v>513.63</v>
      </c>
      <c r="Y1677" s="3">
        <v>521.61300000000006</v>
      </c>
      <c r="Z1677" s="3">
        <v>507.97300000000001</v>
      </c>
      <c r="AA1677" s="3">
        <v>466.31299999999999</v>
      </c>
      <c r="AB1677" s="3">
        <v>444.22199999999998</v>
      </c>
      <c r="AC1677" s="3">
        <v>425.363</v>
      </c>
      <c r="AD1677" s="3">
        <v>388.00700000000001</v>
      </c>
      <c r="AE1677" s="3">
        <v>377.19900000000001</v>
      </c>
      <c r="AF1677" s="3">
        <v>382.79599999999999</v>
      </c>
      <c r="AG1677" s="3">
        <v>400.2</v>
      </c>
      <c r="AH1677" s="3">
        <v>426.13</v>
      </c>
      <c r="AI1677" s="3">
        <v>453.22699999999998</v>
      </c>
      <c r="AJ1677" s="3">
        <v>477.68099999999998</v>
      </c>
      <c r="AK1677" s="3">
        <v>505.89400000000001</v>
      </c>
      <c r="AL1677" s="3">
        <v>531.99199999999996</v>
      </c>
      <c r="AM1677" s="3">
        <v>535.27599999999995</v>
      </c>
      <c r="AN1677" s="3">
        <v>563.42499999999995</v>
      </c>
      <c r="AO1677" s="3">
        <v>596.68399999999997</v>
      </c>
      <c r="AP1677" s="3">
        <v>631.79200000000003</v>
      </c>
      <c r="AQ1677" s="3">
        <v>676.16300000000001</v>
      </c>
      <c r="AR1677" s="3">
        <v>731.53599999999994</v>
      </c>
      <c r="AS1677" s="3">
        <v>767.58500000000004</v>
      </c>
      <c r="AT1677" s="3">
        <v>772.85199999999998</v>
      </c>
      <c r="AU1677" s="3">
        <v>789.952</v>
      </c>
      <c r="AV1677" s="3">
        <v>813.83100000000002</v>
      </c>
      <c r="AW1677" s="3">
        <v>839.35</v>
      </c>
      <c r="AX1677" s="3">
        <v>866.31799999999998</v>
      </c>
      <c r="AY1677" s="3">
        <v>894.60900000000004</v>
      </c>
      <c r="AZ1677" s="3">
        <v>923.90300000000002</v>
      </c>
      <c r="BA1677">
        <v>955.34500000000003</v>
      </c>
      <c r="BB1677">
        <v>1983</v>
      </c>
    </row>
    <row r="1678" spans="1:54" hidden="1" x14ac:dyDescent="0.2">
      <c r="A1678">
        <v>636</v>
      </c>
      <c r="B1678" t="s">
        <v>524</v>
      </c>
      <c r="C1678" t="s">
        <v>320</v>
      </c>
      <c r="D1678" t="s">
        <v>2</v>
      </c>
      <c r="E1678" t="s">
        <v>319</v>
      </c>
      <c r="F1678" t="s">
        <v>318</v>
      </c>
      <c r="G1678" t="s">
        <v>243</v>
      </c>
    </row>
    <row r="1679" spans="1:54" hidden="1" x14ac:dyDescent="0.2">
      <c r="A1679">
        <v>636</v>
      </c>
      <c r="B1679" t="s">
        <v>524</v>
      </c>
      <c r="C1679" t="s">
        <v>317</v>
      </c>
      <c r="D1679" t="s">
        <v>2</v>
      </c>
      <c r="E1679" t="s">
        <v>316</v>
      </c>
      <c r="F1679" t="s">
        <v>315</v>
      </c>
      <c r="G1679" t="s">
        <v>288</v>
      </c>
      <c r="I1679" t="s">
        <v>310</v>
      </c>
      <c r="J1679" s="3">
        <v>0.14899999999999999</v>
      </c>
      <c r="K1679" s="3">
        <v>0.14699999999999999</v>
      </c>
      <c r="L1679" s="3">
        <v>0.14599999999999999</v>
      </c>
      <c r="M1679" s="3">
        <v>0.14499999999999999</v>
      </c>
      <c r="N1679" s="3">
        <v>0.14499999999999999</v>
      </c>
      <c r="O1679" s="3">
        <v>0.14099999999999999</v>
      </c>
      <c r="P1679" s="3">
        <v>0.14299999999999999</v>
      </c>
      <c r="Q1679" s="3">
        <v>0.14099999999999999</v>
      </c>
      <c r="R1679" s="3">
        <v>0.13500000000000001</v>
      </c>
      <c r="S1679" s="3">
        <v>0.129</v>
      </c>
      <c r="T1679" s="3">
        <v>0.11600000000000001</v>
      </c>
      <c r="U1679" s="3">
        <v>0.10299999999999999</v>
      </c>
      <c r="V1679" s="3">
        <v>8.3000000000000004E-2</v>
      </c>
      <c r="W1679" s="3">
        <v>7.0999999999999994E-2</v>
      </c>
      <c r="X1679" s="3">
        <v>6.4000000000000001E-2</v>
      </c>
      <c r="Y1679" s="3">
        <v>6.4000000000000001E-2</v>
      </c>
      <c r="Z1679" s="3">
        <v>0.06</v>
      </c>
      <c r="AA1679" s="3">
        <v>5.2999999999999999E-2</v>
      </c>
      <c r="AB1679" s="3">
        <v>0.05</v>
      </c>
      <c r="AC1679" s="3">
        <v>4.5999999999999999E-2</v>
      </c>
      <c r="AD1679" s="3">
        <v>4.1000000000000002E-2</v>
      </c>
      <c r="AE1679" s="3">
        <v>3.9E-2</v>
      </c>
      <c r="AF1679" s="3">
        <v>3.9E-2</v>
      </c>
      <c r="AG1679" s="3">
        <v>0.04</v>
      </c>
      <c r="AH1679" s="3">
        <v>0.04</v>
      </c>
      <c r="AI1679" s="3">
        <v>4.1000000000000002E-2</v>
      </c>
      <c r="AJ1679" s="3">
        <v>4.1000000000000002E-2</v>
      </c>
      <c r="AK1679" s="3">
        <v>4.1000000000000002E-2</v>
      </c>
      <c r="AL1679" s="3">
        <v>4.2000000000000003E-2</v>
      </c>
      <c r="AM1679" s="3">
        <v>4.3999999999999997E-2</v>
      </c>
      <c r="AN1679" s="3">
        <v>4.3999999999999997E-2</v>
      </c>
      <c r="AO1679" s="3">
        <v>4.5999999999999999E-2</v>
      </c>
      <c r="AP1679" s="3">
        <v>4.7E-2</v>
      </c>
      <c r="AQ1679" s="3">
        <v>0.05</v>
      </c>
      <c r="AR1679" s="3">
        <v>5.2999999999999999E-2</v>
      </c>
      <c r="AS1679" s="3">
        <v>5.3999999999999999E-2</v>
      </c>
      <c r="AT1679" s="3">
        <v>5.3999999999999999E-2</v>
      </c>
      <c r="AU1679" s="3">
        <v>5.3999999999999999E-2</v>
      </c>
      <c r="AV1679" s="3">
        <v>5.3999999999999999E-2</v>
      </c>
      <c r="AW1679" s="3">
        <v>5.3999999999999999E-2</v>
      </c>
      <c r="AX1679" s="3">
        <v>5.3999999999999999E-2</v>
      </c>
      <c r="AY1679" s="3">
        <v>5.3999999999999999E-2</v>
      </c>
      <c r="AZ1679" s="3">
        <v>5.5E-2</v>
      </c>
      <c r="BA1679">
        <v>5.6000000000000001E-2</v>
      </c>
      <c r="BB1679">
        <v>2016</v>
      </c>
    </row>
    <row r="1680" spans="1:54" hidden="1" x14ac:dyDescent="0.2">
      <c r="A1680">
        <v>636</v>
      </c>
      <c r="B1680" t="s">
        <v>524</v>
      </c>
      <c r="C1680" t="s">
        <v>314</v>
      </c>
      <c r="D1680" t="s">
        <v>2</v>
      </c>
      <c r="E1680" t="s">
        <v>313</v>
      </c>
      <c r="F1680" t="s">
        <v>312</v>
      </c>
      <c r="G1680" t="s">
        <v>311</v>
      </c>
      <c r="I1680" t="s">
        <v>310</v>
      </c>
      <c r="J1680" s="3" t="s">
        <v>355</v>
      </c>
      <c r="K1680" s="3" t="s">
        <v>355</v>
      </c>
      <c r="L1680" s="3" t="s">
        <v>355</v>
      </c>
      <c r="M1680" s="3" t="s">
        <v>355</v>
      </c>
      <c r="N1680" s="3" t="s">
        <v>355</v>
      </c>
      <c r="O1680" s="3" t="s">
        <v>355</v>
      </c>
      <c r="P1680" s="3" t="s">
        <v>355</v>
      </c>
      <c r="Q1680" s="3" t="s">
        <v>355</v>
      </c>
      <c r="R1680" s="3" t="s">
        <v>355</v>
      </c>
      <c r="S1680" s="3" t="s">
        <v>355</v>
      </c>
      <c r="T1680" s="3" t="s">
        <v>355</v>
      </c>
      <c r="U1680" s="3" t="s">
        <v>355</v>
      </c>
      <c r="V1680" s="3" t="s">
        <v>355</v>
      </c>
      <c r="W1680" s="3" t="s">
        <v>355</v>
      </c>
      <c r="X1680" s="3">
        <v>1.2999999999999999E-2</v>
      </c>
      <c r="Y1680" s="3">
        <v>7.1999999999999995E-2</v>
      </c>
      <c r="Z1680" s="3">
        <v>0.52800000000000002</v>
      </c>
      <c r="AA1680" s="3">
        <v>1.516</v>
      </c>
      <c r="AB1680" s="3">
        <v>1.998</v>
      </c>
      <c r="AC1680" s="3">
        <v>10.612</v>
      </c>
      <c r="AD1680" s="3">
        <v>64.745999999999995</v>
      </c>
      <c r="AE1680" s="3">
        <v>109.553</v>
      </c>
      <c r="AF1680" s="3">
        <v>142.119</v>
      </c>
      <c r="AG1680" s="3">
        <v>158.035</v>
      </c>
      <c r="AH1680" s="3">
        <v>163.59800000000001</v>
      </c>
      <c r="AI1680" s="3">
        <v>205.84</v>
      </c>
      <c r="AJ1680" s="3">
        <v>223.88</v>
      </c>
      <c r="AK1680" s="3">
        <v>259.23500000000001</v>
      </c>
      <c r="AL1680" s="3">
        <v>304.03100000000001</v>
      </c>
      <c r="AM1680" s="3">
        <v>403.89400000000001</v>
      </c>
      <c r="AN1680" s="3">
        <v>471.03399999999999</v>
      </c>
      <c r="AO1680" s="3">
        <v>521.87</v>
      </c>
      <c r="AP1680" s="3">
        <v>536.64800000000002</v>
      </c>
      <c r="AQ1680" s="3">
        <v>577.25699999999995</v>
      </c>
      <c r="AR1680" s="3">
        <v>572.71500000000003</v>
      </c>
      <c r="AS1680" s="3">
        <v>567.68399999999997</v>
      </c>
      <c r="AT1680" s="3">
        <v>648.42700000000002</v>
      </c>
      <c r="AU1680" s="3">
        <v>849.73099999999999</v>
      </c>
      <c r="AV1680" s="3">
        <v>1035.019</v>
      </c>
      <c r="AW1680" s="3">
        <v>1154.875</v>
      </c>
      <c r="AX1680" s="3">
        <v>1233.424</v>
      </c>
      <c r="AY1680" s="3">
        <v>1261.192</v>
      </c>
      <c r="AZ1680" s="3">
        <v>1293.527</v>
      </c>
      <c r="BA1680">
        <v>1326.395</v>
      </c>
      <c r="BB1680">
        <v>2016</v>
      </c>
    </row>
    <row r="1681" spans="1:54" hidden="1" x14ac:dyDescent="0.2">
      <c r="A1681">
        <v>636</v>
      </c>
      <c r="B1681" t="s">
        <v>524</v>
      </c>
      <c r="C1681" t="s">
        <v>309</v>
      </c>
      <c r="D1681" t="s">
        <v>2</v>
      </c>
      <c r="E1681" t="s">
        <v>308</v>
      </c>
      <c r="F1681" s="3" t="s">
        <v>307</v>
      </c>
      <c r="G1681" t="s">
        <v>217</v>
      </c>
      <c r="I1681" s="3" t="s">
        <v>979</v>
      </c>
      <c r="J1681" t="s">
        <v>215</v>
      </c>
      <c r="K1681" t="s">
        <v>215</v>
      </c>
      <c r="L1681" t="s">
        <v>215</v>
      </c>
      <c r="M1681" t="s">
        <v>215</v>
      </c>
      <c r="N1681" t="s">
        <v>215</v>
      </c>
      <c r="O1681" t="s">
        <v>215</v>
      </c>
      <c r="P1681" t="s">
        <v>215</v>
      </c>
      <c r="Q1681" t="s">
        <v>215</v>
      </c>
      <c r="R1681" t="s">
        <v>215</v>
      </c>
      <c r="S1681">
        <v>55.95</v>
      </c>
      <c r="T1681">
        <v>29.422000000000001</v>
      </c>
      <c r="U1681">
        <v>25.347000000000001</v>
      </c>
      <c r="V1681">
        <v>38.968000000000004</v>
      </c>
      <c r="W1681">
        <v>23.763999999999999</v>
      </c>
      <c r="X1681">
        <v>10.994999999999999</v>
      </c>
      <c r="Y1681">
        <v>14.38</v>
      </c>
      <c r="Z1681">
        <v>38.947000000000003</v>
      </c>
      <c r="AA1681">
        <v>51.530999999999999</v>
      </c>
      <c r="AB1681">
        <v>52.432000000000002</v>
      </c>
      <c r="AC1681">
        <v>13.981</v>
      </c>
      <c r="AD1681">
        <v>12.1</v>
      </c>
      <c r="AE1681">
        <v>5.1859999999999999</v>
      </c>
      <c r="AF1681">
        <v>5.7430000000000003</v>
      </c>
      <c r="AG1681">
        <v>9.3889999999999993</v>
      </c>
      <c r="AH1681">
        <v>11.05</v>
      </c>
      <c r="AI1681">
        <v>11.189</v>
      </c>
      <c r="AJ1681">
        <v>12.848000000000001</v>
      </c>
      <c r="AK1681">
        <v>11.4</v>
      </c>
      <c r="AL1681">
        <v>8.4960000000000004</v>
      </c>
      <c r="AM1681">
        <v>13.948</v>
      </c>
      <c r="AN1681">
        <v>13.75</v>
      </c>
      <c r="AO1681">
        <v>10.093</v>
      </c>
      <c r="AP1681">
        <v>14.249000000000001</v>
      </c>
      <c r="AQ1681">
        <v>16.786999999999999</v>
      </c>
      <c r="AR1681">
        <v>22.831</v>
      </c>
      <c r="AS1681">
        <v>20.196999999999999</v>
      </c>
      <c r="AT1681">
        <v>11.772</v>
      </c>
      <c r="AU1681">
        <v>11.984</v>
      </c>
      <c r="AV1681">
        <v>12.233000000000001</v>
      </c>
      <c r="AW1681">
        <v>13.238</v>
      </c>
      <c r="AX1681">
        <v>13.337</v>
      </c>
      <c r="AY1681">
        <v>13.606999999999999</v>
      </c>
      <c r="AZ1681">
        <v>13.778</v>
      </c>
      <c r="BA1681">
        <v>13.984</v>
      </c>
      <c r="BB1681">
        <v>2016</v>
      </c>
    </row>
    <row r="1682" spans="1:54" hidden="1" x14ac:dyDescent="0.2">
      <c r="A1682">
        <v>636</v>
      </c>
      <c r="B1682" t="s">
        <v>524</v>
      </c>
      <c r="C1682" t="s">
        <v>306</v>
      </c>
      <c r="D1682" t="s">
        <v>2</v>
      </c>
      <c r="E1682" t="s">
        <v>305</v>
      </c>
      <c r="F1682" s="3" t="s">
        <v>304</v>
      </c>
      <c r="G1682" t="s">
        <v>217</v>
      </c>
      <c r="I1682" s="3" t="s">
        <v>979</v>
      </c>
      <c r="J1682">
        <v>5.2069999999999999</v>
      </c>
      <c r="K1682">
        <v>5.0529999999999999</v>
      </c>
      <c r="L1682">
        <v>3.8519999999999999</v>
      </c>
      <c r="M1682">
        <v>4.6790000000000003</v>
      </c>
      <c r="N1682">
        <v>6.4420000000000002</v>
      </c>
      <c r="O1682">
        <v>7.2510000000000003</v>
      </c>
      <c r="P1682">
        <v>6.7320000000000002</v>
      </c>
      <c r="Q1682">
        <v>5.3440000000000003</v>
      </c>
      <c r="R1682">
        <v>7.2229999999999999</v>
      </c>
      <c r="S1682">
        <v>6.4820000000000002</v>
      </c>
      <c r="T1682">
        <v>6.03</v>
      </c>
      <c r="U1682">
        <v>1.335</v>
      </c>
      <c r="V1682">
        <v>3.8759999999999999</v>
      </c>
      <c r="W1682">
        <v>3.028</v>
      </c>
      <c r="X1682">
        <v>0.60899999999999999</v>
      </c>
      <c r="Y1682">
        <v>2.5129999999999999</v>
      </c>
      <c r="Z1682">
        <v>5.3460000000000001</v>
      </c>
      <c r="AA1682">
        <v>50.835999999999999</v>
      </c>
      <c r="AB1682">
        <v>50.411000000000001</v>
      </c>
      <c r="AC1682">
        <v>13.391999999999999</v>
      </c>
      <c r="AD1682">
        <v>12.775</v>
      </c>
      <c r="AE1682">
        <v>0.71599999999999997</v>
      </c>
      <c r="AF1682">
        <v>1.546</v>
      </c>
      <c r="AG1682">
        <v>5.8310000000000004</v>
      </c>
      <c r="AH1682">
        <v>7.19</v>
      </c>
      <c r="AI1682">
        <v>3.161</v>
      </c>
      <c r="AJ1682">
        <v>12.541</v>
      </c>
      <c r="AK1682">
        <v>12.487</v>
      </c>
      <c r="AL1682">
        <v>-0.625</v>
      </c>
      <c r="AM1682">
        <v>8.4440000000000008</v>
      </c>
      <c r="AN1682">
        <v>12.465</v>
      </c>
      <c r="AO1682">
        <v>8.0210000000000008</v>
      </c>
      <c r="AP1682">
        <v>6.2270000000000003</v>
      </c>
      <c r="AQ1682">
        <v>11.788</v>
      </c>
      <c r="AR1682">
        <v>18.209</v>
      </c>
      <c r="AS1682">
        <v>16.465</v>
      </c>
      <c r="AT1682">
        <v>8.6839999999999993</v>
      </c>
      <c r="AU1682">
        <v>11.468</v>
      </c>
      <c r="AV1682">
        <v>12.541</v>
      </c>
      <c r="AW1682">
        <v>12.315</v>
      </c>
      <c r="AX1682">
        <v>11.763</v>
      </c>
      <c r="AY1682">
        <v>12.183999999999999</v>
      </c>
      <c r="AZ1682">
        <v>11.83</v>
      </c>
      <c r="BA1682">
        <v>11.897</v>
      </c>
      <c r="BB1682">
        <v>2016</v>
      </c>
    </row>
    <row r="1683" spans="1:54" hidden="1" x14ac:dyDescent="0.2">
      <c r="A1683">
        <v>636</v>
      </c>
      <c r="B1683" t="s">
        <v>524</v>
      </c>
      <c r="C1683" t="s">
        <v>303</v>
      </c>
      <c r="D1683" t="s">
        <v>2</v>
      </c>
      <c r="E1683" t="s">
        <v>300</v>
      </c>
      <c r="F1683" t="s">
        <v>302</v>
      </c>
      <c r="G1683" t="s">
        <v>295</v>
      </c>
      <c r="I1683" t="s">
        <v>980</v>
      </c>
      <c r="J1683" s="3" t="s">
        <v>355</v>
      </c>
      <c r="K1683" s="3" t="s">
        <v>355</v>
      </c>
      <c r="L1683" s="3" t="s">
        <v>355</v>
      </c>
      <c r="M1683" s="3" t="s">
        <v>355</v>
      </c>
      <c r="N1683" s="3" t="s">
        <v>355</v>
      </c>
      <c r="O1683" s="3" t="s">
        <v>355</v>
      </c>
      <c r="P1683" s="3" t="s">
        <v>355</v>
      </c>
      <c r="Q1683" s="3" t="s">
        <v>355</v>
      </c>
      <c r="R1683" s="3" t="s">
        <v>355</v>
      </c>
      <c r="S1683" s="3" t="s">
        <v>355</v>
      </c>
      <c r="T1683" s="3" t="s">
        <v>355</v>
      </c>
      <c r="U1683" s="3" t="s">
        <v>355</v>
      </c>
      <c r="V1683" s="3" t="s">
        <v>355</v>
      </c>
      <c r="W1683" s="3" t="s">
        <v>355</v>
      </c>
      <c r="X1683" s="3">
        <v>2.1999999999999999E-2</v>
      </c>
      <c r="Y1683" s="3">
        <v>0.14399999999999999</v>
      </c>
      <c r="Z1683" s="3">
        <v>1.0349999999999999</v>
      </c>
      <c r="AA1683" s="3">
        <v>3.0950000000000002</v>
      </c>
      <c r="AB1683" s="3">
        <v>3.9969999999999999</v>
      </c>
      <c r="AC1683" s="3">
        <v>15.385</v>
      </c>
      <c r="AD1683" s="3">
        <v>100</v>
      </c>
      <c r="AE1683" s="3">
        <v>457.28</v>
      </c>
      <c r="AF1683" s="3">
        <v>573.04700000000003</v>
      </c>
      <c r="AG1683" s="3">
        <v>646.49300000000005</v>
      </c>
      <c r="AH1683" s="3">
        <v>672.35599999999999</v>
      </c>
      <c r="AI1683" s="3">
        <v>817.21500000000003</v>
      </c>
      <c r="AJ1683" s="3">
        <v>922.18600000000004</v>
      </c>
      <c r="AK1683" s="3">
        <v>1075.9290000000001</v>
      </c>
      <c r="AL1683" s="3">
        <v>1269.2329999999999</v>
      </c>
      <c r="AM1683" s="3">
        <v>1854.3610000000001</v>
      </c>
      <c r="AN1683" s="3">
        <v>2289.4769999999999</v>
      </c>
      <c r="AO1683" s="3">
        <v>2631.748</v>
      </c>
      <c r="AP1683" s="3">
        <v>2654.2910000000002</v>
      </c>
      <c r="AQ1683" s="3">
        <v>2677.5410000000002</v>
      </c>
      <c r="AR1683" s="3">
        <v>2710.7420000000002</v>
      </c>
      <c r="AS1683" s="3">
        <v>2736.75</v>
      </c>
      <c r="AT1683" s="3">
        <v>3234.8389999999999</v>
      </c>
      <c r="AU1683" s="3">
        <v>4577.2969999999996</v>
      </c>
      <c r="AV1683" s="3">
        <v>5760.5280000000002</v>
      </c>
      <c r="AW1683" s="3">
        <v>6549.72</v>
      </c>
      <c r="AX1683" s="3">
        <v>7143.8429999999998</v>
      </c>
      <c r="AY1683" s="3">
        <v>7458.1719999999996</v>
      </c>
      <c r="AZ1683" s="3">
        <v>7719.2079999999996</v>
      </c>
      <c r="BA1683">
        <v>7989.38</v>
      </c>
      <c r="BB1683">
        <v>2016</v>
      </c>
    </row>
    <row r="1684" spans="1:54" hidden="1" x14ac:dyDescent="0.2">
      <c r="A1684">
        <v>636</v>
      </c>
      <c r="B1684" t="s">
        <v>524</v>
      </c>
      <c r="C1684" t="s">
        <v>301</v>
      </c>
      <c r="D1684" t="s">
        <v>2</v>
      </c>
      <c r="E1684" t="s">
        <v>300</v>
      </c>
      <c r="F1684" t="s">
        <v>299</v>
      </c>
      <c r="G1684" t="s">
        <v>275</v>
      </c>
      <c r="I1684" t="s">
        <v>298</v>
      </c>
      <c r="J1684" s="3">
        <v>40.039000000000001</v>
      </c>
      <c r="K1684" s="3">
        <v>34.884</v>
      </c>
      <c r="L1684" s="3">
        <v>37.069000000000003</v>
      </c>
      <c r="M1684" s="3">
        <v>76.73</v>
      </c>
      <c r="N1684" s="3">
        <v>52.63</v>
      </c>
      <c r="O1684" s="3">
        <v>23.46</v>
      </c>
      <c r="P1684" s="3">
        <v>46.73</v>
      </c>
      <c r="Q1684" s="3">
        <v>90.37</v>
      </c>
      <c r="R1684" s="3">
        <v>82.748999999999995</v>
      </c>
      <c r="S1684" s="3">
        <v>104.065</v>
      </c>
      <c r="T1684" s="3">
        <v>81.295000000000002</v>
      </c>
      <c r="U1684" s="3">
        <v>2154.44</v>
      </c>
      <c r="V1684" s="3">
        <v>4129.17</v>
      </c>
      <c r="W1684" s="3">
        <v>1986.9</v>
      </c>
      <c r="X1684" s="3">
        <v>23773.1</v>
      </c>
      <c r="Y1684" s="3">
        <v>541.80100000000004</v>
      </c>
      <c r="Z1684" s="3">
        <v>617</v>
      </c>
      <c r="AA1684" s="3">
        <v>199</v>
      </c>
      <c r="AB1684" s="3">
        <v>29.145</v>
      </c>
      <c r="AC1684" s="3">
        <v>284.89999999999998</v>
      </c>
      <c r="AD1684" s="3">
        <v>550</v>
      </c>
      <c r="AE1684" s="3">
        <v>357.28</v>
      </c>
      <c r="AF1684" s="3">
        <v>25.315999999999999</v>
      </c>
      <c r="AG1684" s="3">
        <v>12.817</v>
      </c>
      <c r="AH1684" s="3">
        <v>4.0010000000000003</v>
      </c>
      <c r="AI1684" s="3">
        <v>21.545000000000002</v>
      </c>
      <c r="AJ1684" s="3">
        <v>12.845000000000001</v>
      </c>
      <c r="AK1684" s="3">
        <v>16.672000000000001</v>
      </c>
      <c r="AL1684" s="3">
        <v>17.966000000000001</v>
      </c>
      <c r="AM1684" s="3">
        <v>46.100999999999999</v>
      </c>
      <c r="AN1684" s="3">
        <v>23.463999999999999</v>
      </c>
      <c r="AO1684" s="3">
        <v>14.95</v>
      </c>
      <c r="AP1684" s="3">
        <v>0.85699999999999998</v>
      </c>
      <c r="AQ1684" s="3">
        <v>0.876</v>
      </c>
      <c r="AR1684" s="3">
        <v>1.24</v>
      </c>
      <c r="AS1684" s="3">
        <v>0.95899999999999996</v>
      </c>
      <c r="AT1684" s="3">
        <v>18.2</v>
      </c>
      <c r="AU1684" s="3">
        <v>41.5</v>
      </c>
      <c r="AV1684" s="3">
        <v>25.85</v>
      </c>
      <c r="AW1684" s="3">
        <v>13.7</v>
      </c>
      <c r="AX1684" s="3">
        <v>9.0709999999999997</v>
      </c>
      <c r="AY1684" s="3">
        <v>4.4000000000000004</v>
      </c>
      <c r="AZ1684" s="3">
        <v>3.5</v>
      </c>
      <c r="BA1684">
        <v>3.5</v>
      </c>
      <c r="BB1684">
        <v>2016</v>
      </c>
    </row>
    <row r="1685" spans="1:54" hidden="1" x14ac:dyDescent="0.2">
      <c r="A1685">
        <v>636</v>
      </c>
      <c r="B1685" t="s">
        <v>524</v>
      </c>
      <c r="C1685" t="s">
        <v>297</v>
      </c>
      <c r="D1685" t="s">
        <v>2</v>
      </c>
      <c r="E1685" t="s">
        <v>293</v>
      </c>
      <c r="F1685" t="s">
        <v>296</v>
      </c>
      <c r="G1685" t="s">
        <v>295</v>
      </c>
      <c r="I1685" t="s">
        <v>980</v>
      </c>
      <c r="J1685" s="3" t="s">
        <v>355</v>
      </c>
      <c r="K1685" s="3" t="s">
        <v>355</v>
      </c>
      <c r="L1685" s="3" t="s">
        <v>355</v>
      </c>
      <c r="M1685" s="3" t="s">
        <v>355</v>
      </c>
      <c r="N1685" s="3" t="s">
        <v>355</v>
      </c>
      <c r="O1685" s="3" t="s">
        <v>355</v>
      </c>
      <c r="P1685" s="3" t="s">
        <v>355</v>
      </c>
      <c r="Q1685" s="3" t="s">
        <v>355</v>
      </c>
      <c r="R1685" s="3" t="s">
        <v>355</v>
      </c>
      <c r="S1685" s="3" t="s">
        <v>355</v>
      </c>
      <c r="T1685" s="3" t="s">
        <v>355</v>
      </c>
      <c r="U1685" s="3" t="s">
        <v>355</v>
      </c>
      <c r="V1685" s="3" t="s">
        <v>355</v>
      </c>
      <c r="W1685" s="3" t="s">
        <v>355</v>
      </c>
      <c r="X1685" s="3">
        <v>1.2E-2</v>
      </c>
      <c r="Y1685" s="3">
        <v>5.5E-2</v>
      </c>
      <c r="Z1685" s="3">
        <v>1</v>
      </c>
      <c r="AA1685" s="3">
        <v>1.2</v>
      </c>
      <c r="AB1685" s="3">
        <v>2.8</v>
      </c>
      <c r="AC1685" s="3">
        <v>16.399999999999999</v>
      </c>
      <c r="AD1685" s="3">
        <v>100</v>
      </c>
      <c r="AE1685" s="3">
        <v>235.09</v>
      </c>
      <c r="AF1685" s="3">
        <v>272.12</v>
      </c>
      <c r="AG1685" s="3">
        <v>284.20999999999998</v>
      </c>
      <c r="AH1685" s="3">
        <v>310.40600000000001</v>
      </c>
      <c r="AI1685" s="3">
        <v>375.553</v>
      </c>
      <c r="AJ1685" s="3">
        <v>443.88799999999998</v>
      </c>
      <c r="AK1685" s="3">
        <v>488.11900000000003</v>
      </c>
      <c r="AL1685" s="3">
        <v>622.70100000000002</v>
      </c>
      <c r="AM1685" s="3">
        <v>955.46</v>
      </c>
      <c r="AN1685" s="3">
        <v>1049.4549999999999</v>
      </c>
      <c r="AO1685" s="3">
        <v>1140.2750000000001</v>
      </c>
      <c r="AP1685" s="3">
        <v>1171.847</v>
      </c>
      <c r="AQ1685" s="3">
        <v>1184.4369999999999</v>
      </c>
      <c r="AR1685" s="3">
        <v>1196.6320000000001</v>
      </c>
      <c r="AS1685" s="3">
        <v>1207.2739999999999</v>
      </c>
      <c r="AT1685" s="3">
        <v>1492.19</v>
      </c>
      <c r="AU1685" s="3">
        <v>2312.895</v>
      </c>
      <c r="AV1685" s="3">
        <v>2995.1990000000001</v>
      </c>
      <c r="AW1685" s="3">
        <v>3468.4409999999998</v>
      </c>
      <c r="AX1685" s="3">
        <v>3829.1590000000001</v>
      </c>
      <c r="AY1685" s="3">
        <v>4032.1039999999998</v>
      </c>
      <c r="AZ1685" s="3">
        <v>4233.7089999999998</v>
      </c>
      <c r="BA1685">
        <v>4445.3950000000004</v>
      </c>
      <c r="BB1685">
        <v>2016</v>
      </c>
    </row>
    <row r="1686" spans="1:54" hidden="1" x14ac:dyDescent="0.2">
      <c r="A1686">
        <v>636</v>
      </c>
      <c r="B1686" t="s">
        <v>524</v>
      </c>
      <c r="C1686" t="s">
        <v>294</v>
      </c>
      <c r="D1686" t="s">
        <v>2</v>
      </c>
      <c r="E1686" t="s">
        <v>293</v>
      </c>
      <c r="F1686" t="s">
        <v>292</v>
      </c>
      <c r="G1686" t="s">
        <v>275</v>
      </c>
      <c r="I1686" t="s">
        <v>291</v>
      </c>
      <c r="J1686" s="3" t="s">
        <v>215</v>
      </c>
      <c r="K1686" s="3">
        <v>52.173999999999999</v>
      </c>
      <c r="L1686" s="3">
        <v>40.713999999999999</v>
      </c>
      <c r="M1686" s="3">
        <v>-11.093999999999999</v>
      </c>
      <c r="N1686" s="3">
        <v>159.083</v>
      </c>
      <c r="O1686" s="3">
        <v>39.22</v>
      </c>
      <c r="P1686" s="3">
        <v>38.26</v>
      </c>
      <c r="Q1686" s="3">
        <v>106.47</v>
      </c>
      <c r="R1686" s="3">
        <v>120.59</v>
      </c>
      <c r="S1686" s="3">
        <v>56.12</v>
      </c>
      <c r="T1686" s="3">
        <v>264.97000000000003</v>
      </c>
      <c r="U1686" s="3">
        <v>4227.9799999999996</v>
      </c>
      <c r="V1686" s="3">
        <v>2729.79</v>
      </c>
      <c r="W1686" s="3">
        <v>4583.08</v>
      </c>
      <c r="X1686" s="3">
        <v>9796.9</v>
      </c>
      <c r="Y1686" s="3">
        <v>370.27199999999999</v>
      </c>
      <c r="Z1686" s="3">
        <v>1705.11</v>
      </c>
      <c r="AA1686" s="3">
        <v>20</v>
      </c>
      <c r="AB1686" s="3">
        <v>133.333</v>
      </c>
      <c r="AC1686" s="3">
        <v>485.714</v>
      </c>
      <c r="AD1686" s="3">
        <v>509.75599999999997</v>
      </c>
      <c r="AE1686" s="3">
        <v>135.09</v>
      </c>
      <c r="AF1686" s="3">
        <v>15.750999999999999</v>
      </c>
      <c r="AG1686" s="3">
        <v>4.4429999999999996</v>
      </c>
      <c r="AH1686" s="3">
        <v>9.2170000000000005</v>
      </c>
      <c r="AI1686" s="3">
        <v>20.988</v>
      </c>
      <c r="AJ1686" s="3">
        <v>18.196000000000002</v>
      </c>
      <c r="AK1686" s="3">
        <v>9.9640000000000004</v>
      </c>
      <c r="AL1686" s="3">
        <v>27.571999999999999</v>
      </c>
      <c r="AM1686" s="3">
        <v>53.438000000000002</v>
      </c>
      <c r="AN1686" s="3">
        <v>9.8379999999999992</v>
      </c>
      <c r="AO1686" s="3">
        <v>8.6539999999999999</v>
      </c>
      <c r="AP1686" s="3">
        <v>2.7690000000000001</v>
      </c>
      <c r="AQ1686" s="3">
        <v>1.0740000000000001</v>
      </c>
      <c r="AR1686" s="3">
        <v>1.03</v>
      </c>
      <c r="AS1686" s="3">
        <v>0.88900000000000001</v>
      </c>
      <c r="AT1686" s="3">
        <v>23.6</v>
      </c>
      <c r="AU1686" s="3">
        <v>55</v>
      </c>
      <c r="AV1686" s="3">
        <v>29.5</v>
      </c>
      <c r="AW1686" s="3">
        <v>15.8</v>
      </c>
      <c r="AX1686" s="3">
        <v>10.4</v>
      </c>
      <c r="AY1686" s="3">
        <v>5.3</v>
      </c>
      <c r="AZ1686" s="3">
        <v>5</v>
      </c>
      <c r="BA1686">
        <v>5</v>
      </c>
      <c r="BB1686">
        <v>2016</v>
      </c>
    </row>
    <row r="1687" spans="1:54" hidden="1" x14ac:dyDescent="0.2">
      <c r="A1687">
        <v>636</v>
      </c>
      <c r="B1687" t="s">
        <v>524</v>
      </c>
      <c r="C1687" t="s">
        <v>290</v>
      </c>
      <c r="D1687" t="s">
        <v>2</v>
      </c>
      <c r="E1687" t="s">
        <v>289</v>
      </c>
      <c r="G1687" t="s">
        <v>288</v>
      </c>
    </row>
    <row r="1688" spans="1:54" hidden="1" x14ac:dyDescent="0.2">
      <c r="A1688">
        <v>636</v>
      </c>
      <c r="B1688" t="s">
        <v>524</v>
      </c>
      <c r="C1688" t="s">
        <v>287</v>
      </c>
      <c r="D1688" t="s">
        <v>2</v>
      </c>
      <c r="E1688" t="s">
        <v>286</v>
      </c>
      <c r="F1688" t="s">
        <v>285</v>
      </c>
      <c r="G1688" t="s">
        <v>275</v>
      </c>
      <c r="I1688" t="s">
        <v>981</v>
      </c>
      <c r="J1688" s="3" t="s">
        <v>215</v>
      </c>
      <c r="K1688" s="3" t="s">
        <v>215</v>
      </c>
      <c r="L1688" s="3" t="s">
        <v>215</v>
      </c>
      <c r="M1688" s="3" t="s">
        <v>215</v>
      </c>
      <c r="N1688" s="3" t="s">
        <v>215</v>
      </c>
      <c r="O1688" s="3" t="s">
        <v>215</v>
      </c>
      <c r="P1688" s="3" t="s">
        <v>215</v>
      </c>
      <c r="Q1688" s="3" t="s">
        <v>215</v>
      </c>
      <c r="R1688" s="3" t="s">
        <v>215</v>
      </c>
      <c r="S1688" s="3" t="s">
        <v>215</v>
      </c>
      <c r="T1688" s="3" t="s">
        <v>215</v>
      </c>
      <c r="U1688" s="3" t="s">
        <v>215</v>
      </c>
      <c r="V1688" s="3" t="s">
        <v>215</v>
      </c>
      <c r="W1688" s="3" t="s">
        <v>215</v>
      </c>
      <c r="X1688" s="3" t="s">
        <v>215</v>
      </c>
      <c r="Y1688" s="3" t="s">
        <v>215</v>
      </c>
      <c r="Z1688" s="3" t="s">
        <v>215</v>
      </c>
      <c r="AA1688" s="3">
        <v>-29.053000000000001</v>
      </c>
      <c r="AB1688" s="3">
        <v>32.380000000000003</v>
      </c>
      <c r="AC1688" s="3">
        <v>-37.997999999999998</v>
      </c>
      <c r="AD1688" s="3">
        <v>35.649000000000001</v>
      </c>
      <c r="AE1688" s="3">
        <v>-50.030999999999999</v>
      </c>
      <c r="AF1688" s="3">
        <v>-24.841999999999999</v>
      </c>
      <c r="AG1688" s="3">
        <v>10.08</v>
      </c>
      <c r="AH1688" s="3">
        <v>24.751000000000001</v>
      </c>
      <c r="AI1688" s="3">
        <v>33.198</v>
      </c>
      <c r="AJ1688" s="3">
        <v>2.403</v>
      </c>
      <c r="AK1688" s="3">
        <v>79.087999999999994</v>
      </c>
      <c r="AL1688" s="3">
        <v>13.202999999999999</v>
      </c>
      <c r="AM1688" s="3">
        <v>-15.363</v>
      </c>
      <c r="AN1688" s="3">
        <v>35.481000000000002</v>
      </c>
      <c r="AO1688" s="3">
        <v>8.3030000000000008</v>
      </c>
      <c r="AP1688" s="3">
        <v>-9.798</v>
      </c>
      <c r="AQ1688" s="3">
        <v>14.541</v>
      </c>
      <c r="AR1688" s="3">
        <v>23.776</v>
      </c>
      <c r="AS1688" s="3">
        <v>-2.798</v>
      </c>
      <c r="AT1688" s="3">
        <v>-1.2430000000000001</v>
      </c>
      <c r="AU1688" s="3">
        <v>8.923</v>
      </c>
      <c r="AV1688" s="3">
        <v>14.215999999999999</v>
      </c>
      <c r="AW1688" s="3">
        <v>11.7</v>
      </c>
      <c r="AX1688" s="3">
        <v>4.3470000000000004</v>
      </c>
      <c r="AY1688" s="3">
        <v>0.27700000000000002</v>
      </c>
      <c r="AZ1688" s="3">
        <v>3.6019999999999999</v>
      </c>
      <c r="BA1688">
        <v>1.9630000000000001</v>
      </c>
      <c r="BB1688">
        <v>2016</v>
      </c>
    </row>
    <row r="1689" spans="1:54" hidden="1" x14ac:dyDescent="0.2">
      <c r="A1689">
        <v>636</v>
      </c>
      <c r="B1689" t="s">
        <v>524</v>
      </c>
      <c r="C1689" t="s">
        <v>284</v>
      </c>
      <c r="D1689" t="s">
        <v>2</v>
      </c>
      <c r="E1689" t="s">
        <v>283</v>
      </c>
      <c r="F1689" t="s">
        <v>282</v>
      </c>
      <c r="G1689" t="s">
        <v>275</v>
      </c>
      <c r="I1689" t="s">
        <v>981</v>
      </c>
      <c r="J1689" s="3">
        <v>-5.0250000000000004</v>
      </c>
      <c r="K1689" s="3">
        <v>-5.3789999999999996</v>
      </c>
      <c r="L1689" s="3">
        <v>4.444</v>
      </c>
      <c r="M1689" s="3">
        <v>10.478999999999999</v>
      </c>
      <c r="N1689" s="3">
        <v>0</v>
      </c>
      <c r="O1689" s="3" t="s">
        <v>355</v>
      </c>
      <c r="P1689" s="3">
        <v>6.859</v>
      </c>
      <c r="Q1689" s="3">
        <v>6.4279999999999999</v>
      </c>
      <c r="R1689" s="3">
        <v>-11.82</v>
      </c>
      <c r="S1689" s="3">
        <v>16.105</v>
      </c>
      <c r="T1689" s="3">
        <v>-17.648</v>
      </c>
      <c r="U1689" s="3">
        <v>-20.742000000000001</v>
      </c>
      <c r="V1689" s="3">
        <v>-31.420999999999999</v>
      </c>
      <c r="W1689" s="3">
        <v>-29.029</v>
      </c>
      <c r="X1689" s="3">
        <v>5.5720000000000001</v>
      </c>
      <c r="Y1689" s="3">
        <v>39.585000000000001</v>
      </c>
      <c r="Z1689" s="3">
        <v>-0.47</v>
      </c>
      <c r="AA1689" s="3">
        <v>-23.553999999999998</v>
      </c>
      <c r="AB1689" s="3">
        <v>27.795000000000002</v>
      </c>
      <c r="AC1689" s="3">
        <v>-45.127000000000002</v>
      </c>
      <c r="AD1689" s="3">
        <v>32.457000000000001</v>
      </c>
      <c r="AE1689" s="3">
        <v>20.026</v>
      </c>
      <c r="AF1689" s="3">
        <v>34.103999999999999</v>
      </c>
      <c r="AG1689" s="3">
        <v>12.103</v>
      </c>
      <c r="AH1689" s="3">
        <v>28.33</v>
      </c>
      <c r="AI1689" s="3">
        <v>30.187999999999999</v>
      </c>
      <c r="AJ1689" s="3">
        <v>2.452</v>
      </c>
      <c r="AK1689" s="3">
        <v>79.513999999999996</v>
      </c>
      <c r="AL1689" s="3">
        <v>12.167999999999999</v>
      </c>
      <c r="AM1689" s="3">
        <v>-18.3</v>
      </c>
      <c r="AN1689" s="3">
        <v>38.779000000000003</v>
      </c>
      <c r="AO1689" s="3">
        <v>9.5739999999999998</v>
      </c>
      <c r="AP1689" s="3">
        <v>-9.56</v>
      </c>
      <c r="AQ1689" s="3">
        <v>21.43</v>
      </c>
      <c r="AR1689" s="3">
        <v>30.141999999999999</v>
      </c>
      <c r="AS1689" s="3">
        <v>-4.9580000000000002</v>
      </c>
      <c r="AT1689" s="3">
        <v>0.379</v>
      </c>
      <c r="AU1689" s="3">
        <v>12.864000000000001</v>
      </c>
      <c r="AV1689" s="3">
        <v>9.4540000000000006</v>
      </c>
      <c r="AW1689" s="3">
        <v>12.773999999999999</v>
      </c>
      <c r="AX1689" s="3">
        <v>5.3659999999999997</v>
      </c>
      <c r="AY1689" s="3">
        <v>0.51400000000000001</v>
      </c>
      <c r="AZ1689" s="3">
        <v>3.6019999999999999</v>
      </c>
      <c r="BA1689">
        <v>1.9630000000000001</v>
      </c>
      <c r="BB1689">
        <v>2016</v>
      </c>
    </row>
    <row r="1690" spans="1:54" hidden="1" x14ac:dyDescent="0.2">
      <c r="A1690">
        <v>636</v>
      </c>
      <c r="B1690" t="s">
        <v>524</v>
      </c>
      <c r="C1690" t="s">
        <v>281</v>
      </c>
      <c r="D1690" t="s">
        <v>2</v>
      </c>
      <c r="E1690" t="s">
        <v>280</v>
      </c>
      <c r="F1690" t="s">
        <v>279</v>
      </c>
      <c r="G1690" t="s">
        <v>275</v>
      </c>
      <c r="I1690" t="s">
        <v>981</v>
      </c>
      <c r="J1690" s="3" t="s">
        <v>215</v>
      </c>
      <c r="K1690" s="3" t="s">
        <v>215</v>
      </c>
      <c r="L1690" s="3" t="s">
        <v>215</v>
      </c>
      <c r="M1690" s="3" t="s">
        <v>215</v>
      </c>
      <c r="N1690" s="3" t="s">
        <v>215</v>
      </c>
      <c r="O1690" s="3" t="s">
        <v>215</v>
      </c>
      <c r="P1690" s="3" t="s">
        <v>215</v>
      </c>
      <c r="Q1690" s="3" t="s">
        <v>215</v>
      </c>
      <c r="R1690" s="3" t="s">
        <v>215</v>
      </c>
      <c r="S1690" s="3" t="s">
        <v>215</v>
      </c>
      <c r="T1690" s="3" t="s">
        <v>215</v>
      </c>
      <c r="U1690" s="3" t="s">
        <v>215</v>
      </c>
      <c r="V1690" s="3" t="s">
        <v>215</v>
      </c>
      <c r="W1690" s="3">
        <v>9.9149999999999991</v>
      </c>
      <c r="X1690" s="3">
        <v>9.9149999999999991</v>
      </c>
      <c r="Y1690" s="3">
        <v>28.334</v>
      </c>
      <c r="Z1690" s="3">
        <v>-4.3730000000000002</v>
      </c>
      <c r="AA1690" s="3">
        <v>-26.085999999999999</v>
      </c>
      <c r="AB1690" s="3">
        <v>10.377000000000001</v>
      </c>
      <c r="AC1690" s="3">
        <v>-22.952000000000002</v>
      </c>
      <c r="AD1690" s="3">
        <v>-6.0780000000000003</v>
      </c>
      <c r="AE1690" s="3">
        <v>-34.851999999999997</v>
      </c>
      <c r="AF1690" s="3">
        <v>-31.462</v>
      </c>
      <c r="AG1690" s="3">
        <v>-2.6819999999999999</v>
      </c>
      <c r="AH1690" s="3">
        <v>-22.719000000000001</v>
      </c>
      <c r="AI1690" s="3">
        <v>39.771999999999998</v>
      </c>
      <c r="AJ1690" s="3">
        <v>-24.189</v>
      </c>
      <c r="AK1690" s="3">
        <v>61.24</v>
      </c>
      <c r="AL1690" s="3">
        <v>9.8040000000000003</v>
      </c>
      <c r="AM1690" s="3">
        <v>0.88500000000000001</v>
      </c>
      <c r="AN1690" s="3">
        <v>51.530999999999999</v>
      </c>
      <c r="AO1690" s="3">
        <v>13.007</v>
      </c>
      <c r="AP1690" s="3">
        <v>-11.015000000000001</v>
      </c>
      <c r="AQ1690" s="3">
        <v>39.744</v>
      </c>
      <c r="AR1690" s="3">
        <v>-4.8479999999999999</v>
      </c>
      <c r="AS1690" s="3">
        <v>-6.1070000000000002</v>
      </c>
      <c r="AT1690" s="3">
        <v>-0.34799999999999998</v>
      </c>
      <c r="AU1690" s="3">
        <v>-8.7219999999999995</v>
      </c>
      <c r="AV1690" s="3">
        <v>8.032</v>
      </c>
      <c r="AW1690" s="3">
        <v>9.3140000000000001</v>
      </c>
      <c r="AX1690" s="3">
        <v>2.411</v>
      </c>
      <c r="AY1690" s="3">
        <v>1.7190000000000001</v>
      </c>
      <c r="AZ1690" s="3">
        <v>4.0730000000000004</v>
      </c>
      <c r="BA1690">
        <v>2.67</v>
      </c>
      <c r="BB1690">
        <v>2016</v>
      </c>
    </row>
    <row r="1691" spans="1:54" hidden="1" x14ac:dyDescent="0.2">
      <c r="A1691">
        <v>636</v>
      </c>
      <c r="B1691" t="s">
        <v>524</v>
      </c>
      <c r="C1691" t="s">
        <v>278</v>
      </c>
      <c r="D1691" t="s">
        <v>2</v>
      </c>
      <c r="E1691" t="s">
        <v>277</v>
      </c>
      <c r="F1691" t="s">
        <v>276</v>
      </c>
      <c r="G1691" t="s">
        <v>275</v>
      </c>
      <c r="I1691" t="s">
        <v>981</v>
      </c>
      <c r="J1691" s="3">
        <v>-4.718</v>
      </c>
      <c r="K1691" s="3">
        <v>-23.106999999999999</v>
      </c>
      <c r="L1691" s="3">
        <v>10.619</v>
      </c>
      <c r="M1691" s="3">
        <v>7.181</v>
      </c>
      <c r="N1691" s="3">
        <v>0</v>
      </c>
      <c r="O1691" s="3">
        <v>9.8960000000000008</v>
      </c>
      <c r="P1691" s="3">
        <v>-15.933999999999999</v>
      </c>
      <c r="Q1691" s="3">
        <v>8.4589999999999996</v>
      </c>
      <c r="R1691" s="3">
        <v>5.4009999999999998</v>
      </c>
      <c r="S1691" s="3">
        <v>-3.2770000000000001</v>
      </c>
      <c r="T1691" s="3">
        <v>8.8999999999999996E-2</v>
      </c>
      <c r="U1691" s="3">
        <v>-26.094000000000001</v>
      </c>
      <c r="V1691" s="3">
        <v>-28.724</v>
      </c>
      <c r="W1691" s="3">
        <v>-2.871</v>
      </c>
      <c r="X1691" s="3">
        <v>12.612</v>
      </c>
      <c r="Y1691" s="3">
        <v>20.077999999999999</v>
      </c>
      <c r="Z1691" s="3">
        <v>-2.214</v>
      </c>
      <c r="AA1691" s="3">
        <v>-17.364999999999998</v>
      </c>
      <c r="AB1691" s="3">
        <v>4.9160000000000004</v>
      </c>
      <c r="AC1691" s="3">
        <v>-19.492999999999999</v>
      </c>
      <c r="AD1691" s="3">
        <v>-6.0780000000000003</v>
      </c>
      <c r="AE1691" s="3">
        <v>-34.851999999999997</v>
      </c>
      <c r="AF1691" s="3">
        <v>-31.462</v>
      </c>
      <c r="AG1691" s="3">
        <v>-3.86</v>
      </c>
      <c r="AH1691" s="3">
        <v>-21.87</v>
      </c>
      <c r="AI1691" s="3">
        <v>31.126000000000001</v>
      </c>
      <c r="AJ1691" s="3">
        <v>-23.05</v>
      </c>
      <c r="AK1691" s="3">
        <v>74.045000000000002</v>
      </c>
      <c r="AL1691" s="3">
        <v>8.2430000000000003</v>
      </c>
      <c r="AM1691" s="3">
        <v>-4.7839999999999998</v>
      </c>
      <c r="AN1691" s="3">
        <v>61.145000000000003</v>
      </c>
      <c r="AO1691" s="3">
        <v>13.670999999999999</v>
      </c>
      <c r="AP1691" s="3">
        <v>-7.7220000000000004</v>
      </c>
      <c r="AQ1691" s="3">
        <v>40.652999999999999</v>
      </c>
      <c r="AR1691" s="3">
        <v>-4.9630000000000001</v>
      </c>
      <c r="AS1691" s="3">
        <v>-5.3079999999999998</v>
      </c>
      <c r="AT1691" s="3">
        <v>0.13200000000000001</v>
      </c>
      <c r="AU1691" s="3">
        <v>-8.9410000000000007</v>
      </c>
      <c r="AV1691" s="3">
        <v>8.032</v>
      </c>
      <c r="AW1691" s="3">
        <v>9.3140000000000001</v>
      </c>
      <c r="AX1691" s="3">
        <v>2.411</v>
      </c>
      <c r="AY1691" s="3">
        <v>1.7190000000000001</v>
      </c>
      <c r="AZ1691" s="3">
        <v>4.0730000000000004</v>
      </c>
      <c r="BA1691">
        <v>2.5920000000000001</v>
      </c>
      <c r="BB1691">
        <v>2016</v>
      </c>
    </row>
    <row r="1692" spans="1:54" hidden="1" x14ac:dyDescent="0.2">
      <c r="A1692">
        <v>636</v>
      </c>
      <c r="B1692" t="s">
        <v>524</v>
      </c>
      <c r="C1692" t="s">
        <v>274</v>
      </c>
      <c r="D1692" t="s">
        <v>2</v>
      </c>
      <c r="E1692" t="s">
        <v>273</v>
      </c>
      <c r="F1692" t="s">
        <v>272</v>
      </c>
      <c r="G1692" t="s">
        <v>271</v>
      </c>
    </row>
    <row r="1693" spans="1:54" hidden="1" x14ac:dyDescent="0.2">
      <c r="A1693">
        <v>636</v>
      </c>
      <c r="B1693" t="s">
        <v>524</v>
      </c>
      <c r="C1693" t="s">
        <v>270</v>
      </c>
      <c r="D1693" t="s">
        <v>2</v>
      </c>
      <c r="E1693" t="s">
        <v>269</v>
      </c>
      <c r="F1693" s="3" t="s">
        <v>268</v>
      </c>
      <c r="G1693" t="s">
        <v>264</v>
      </c>
      <c r="H1693" t="s">
        <v>263</v>
      </c>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row>
    <row r="1694" spans="1:54" hidden="1" x14ac:dyDescent="0.2">
      <c r="A1694">
        <v>636</v>
      </c>
      <c r="B1694" t="s">
        <v>524</v>
      </c>
      <c r="C1694" t="s">
        <v>267</v>
      </c>
      <c r="D1694" t="s">
        <v>2</v>
      </c>
      <c r="E1694" t="s">
        <v>266</v>
      </c>
      <c r="F1694" s="3" t="s">
        <v>265</v>
      </c>
      <c r="G1694" t="s">
        <v>264</v>
      </c>
      <c r="H1694" t="s">
        <v>263</v>
      </c>
      <c r="I1694" t="s">
        <v>982</v>
      </c>
      <c r="J1694">
        <v>28.712</v>
      </c>
      <c r="K1694">
        <v>29.658999999999999</v>
      </c>
      <c r="L1694">
        <v>30.638000000000002</v>
      </c>
      <c r="M1694">
        <v>31.649000000000001</v>
      </c>
      <c r="N1694">
        <v>32.692999999999998</v>
      </c>
      <c r="O1694">
        <v>33.771999999999998</v>
      </c>
      <c r="P1694">
        <v>34.887</v>
      </c>
      <c r="Q1694">
        <v>36.037999999999997</v>
      </c>
      <c r="R1694">
        <v>37.226999999999997</v>
      </c>
      <c r="S1694">
        <v>38.456000000000003</v>
      </c>
      <c r="T1694">
        <v>39.725000000000001</v>
      </c>
      <c r="U1694">
        <v>41.036000000000001</v>
      </c>
      <c r="V1694">
        <v>42.39</v>
      </c>
      <c r="W1694">
        <v>43.789000000000001</v>
      </c>
      <c r="X1694">
        <v>45.234000000000002</v>
      </c>
      <c r="Y1694">
        <v>46.725999999999999</v>
      </c>
      <c r="Z1694">
        <v>47.911999999999999</v>
      </c>
      <c r="AA1694">
        <v>48.923999999999999</v>
      </c>
      <c r="AB1694">
        <v>49.902000000000001</v>
      </c>
      <c r="AC1694">
        <v>50.9</v>
      </c>
      <c r="AD1694">
        <v>52.427</v>
      </c>
      <c r="AE1694">
        <v>54</v>
      </c>
      <c r="AF1694">
        <v>55.62</v>
      </c>
      <c r="AG1694">
        <v>57.289000000000001</v>
      </c>
      <c r="AH1694">
        <v>59.006999999999998</v>
      </c>
      <c r="AI1694">
        <v>60.777000000000001</v>
      </c>
      <c r="AJ1694">
        <v>62.600999999999999</v>
      </c>
      <c r="AK1694">
        <v>64.478999999999999</v>
      </c>
      <c r="AL1694">
        <v>66.412999999999997</v>
      </c>
      <c r="AM1694">
        <v>68.406000000000006</v>
      </c>
      <c r="AN1694">
        <v>70.457999999999998</v>
      </c>
      <c r="AO1694">
        <v>72.570999999999998</v>
      </c>
      <c r="AP1694">
        <v>74.748999999999995</v>
      </c>
      <c r="AQ1694">
        <v>76.991</v>
      </c>
      <c r="AR1694">
        <v>79.301000000000002</v>
      </c>
      <c r="AS1694">
        <v>81.680000000000007</v>
      </c>
      <c r="AT1694">
        <v>84.13</v>
      </c>
      <c r="AU1694">
        <v>86.653999999999996</v>
      </c>
      <c r="AV1694">
        <v>89.254000000000005</v>
      </c>
      <c r="AW1694">
        <v>91.930999999999997</v>
      </c>
      <c r="AX1694">
        <v>94.688999999999993</v>
      </c>
      <c r="AY1694">
        <v>97.53</v>
      </c>
      <c r="AZ1694">
        <v>100.456</v>
      </c>
      <c r="BA1694">
        <v>103.47</v>
      </c>
      <c r="BB1694">
        <v>1983</v>
      </c>
    </row>
    <row r="1695" spans="1:54" hidden="1" x14ac:dyDescent="0.2">
      <c r="A1695">
        <v>636</v>
      </c>
      <c r="B1695" t="s">
        <v>524</v>
      </c>
      <c r="C1695" t="s">
        <v>262</v>
      </c>
      <c r="D1695" t="s">
        <v>2</v>
      </c>
      <c r="E1695" t="s">
        <v>260</v>
      </c>
      <c r="F1695" t="s">
        <v>259</v>
      </c>
      <c r="G1695" t="s">
        <v>225</v>
      </c>
      <c r="H1695" t="s">
        <v>222</v>
      </c>
      <c r="I1695" t="s">
        <v>983</v>
      </c>
      <c r="J1695" s="3" t="s">
        <v>215</v>
      </c>
      <c r="K1695" s="3" t="s">
        <v>215</v>
      </c>
      <c r="L1695" s="3" t="s">
        <v>215</v>
      </c>
      <c r="M1695" s="3" t="s">
        <v>215</v>
      </c>
      <c r="N1695" s="3" t="s">
        <v>215</v>
      </c>
      <c r="O1695" s="3" t="s">
        <v>215</v>
      </c>
      <c r="P1695" s="3" t="s">
        <v>215</v>
      </c>
      <c r="Q1695" s="3" t="s">
        <v>215</v>
      </c>
      <c r="R1695" s="3" t="s">
        <v>215</v>
      </c>
      <c r="S1695" s="3" t="s">
        <v>215</v>
      </c>
      <c r="T1695" s="3" t="s">
        <v>215</v>
      </c>
      <c r="U1695" s="3" t="s">
        <v>215</v>
      </c>
      <c r="V1695" s="3" t="s">
        <v>215</v>
      </c>
      <c r="W1695" s="3" t="s">
        <v>215</v>
      </c>
      <c r="X1695" s="3" t="s">
        <v>215</v>
      </c>
      <c r="Y1695" s="3" t="s">
        <v>215</v>
      </c>
      <c r="Z1695" s="3">
        <v>0.20699999999999999</v>
      </c>
      <c r="AA1695" s="3">
        <v>0.504</v>
      </c>
      <c r="AB1695" s="3">
        <v>0.54800000000000004</v>
      </c>
      <c r="AC1695" s="3">
        <v>1.8360000000000001</v>
      </c>
      <c r="AD1695" s="3">
        <v>8.3879999999999999</v>
      </c>
      <c r="AE1695" s="3">
        <v>66.619</v>
      </c>
      <c r="AF1695" s="3">
        <v>148.029</v>
      </c>
      <c r="AG1695" s="3">
        <v>179.136</v>
      </c>
      <c r="AH1695" s="3">
        <v>288.66899999999998</v>
      </c>
      <c r="AI1695" s="3">
        <v>531.04300000000001</v>
      </c>
      <c r="AJ1695" s="3">
        <v>684.423</v>
      </c>
      <c r="AK1695" s="3">
        <v>881.18299999999999</v>
      </c>
      <c r="AL1695" s="3">
        <v>1238.8979999999999</v>
      </c>
      <c r="AM1695" s="3">
        <v>2022.768</v>
      </c>
      <c r="AN1695" s="3">
        <v>2914.7710000000002</v>
      </c>
      <c r="AO1695" s="3">
        <v>3088.6689999999999</v>
      </c>
      <c r="AP1695" s="3">
        <v>4174.2190000000001</v>
      </c>
      <c r="AQ1695" s="3">
        <v>4394.665</v>
      </c>
      <c r="AR1695" s="3">
        <v>6179.8919999999998</v>
      </c>
      <c r="AS1695" s="3">
        <v>5962.48</v>
      </c>
      <c r="AT1695" s="3">
        <v>4941.26</v>
      </c>
      <c r="AU1695" s="3">
        <v>6048.6589999999997</v>
      </c>
      <c r="AV1695" s="3">
        <v>8395.7620000000006</v>
      </c>
      <c r="AW1695" s="3">
        <v>9965.4590000000007</v>
      </c>
      <c r="AX1695" s="3">
        <v>11578.296</v>
      </c>
      <c r="AY1695" s="3">
        <v>12814.243</v>
      </c>
      <c r="AZ1695" s="3">
        <v>14131.13</v>
      </c>
      <c r="BA1695">
        <v>15692.252</v>
      </c>
      <c r="BB1695">
        <v>2016</v>
      </c>
    </row>
    <row r="1696" spans="1:54" hidden="1" x14ac:dyDescent="0.2">
      <c r="A1696">
        <v>636</v>
      </c>
      <c r="B1696" t="s">
        <v>524</v>
      </c>
      <c r="C1696" t="s">
        <v>261</v>
      </c>
      <c r="D1696" t="s">
        <v>2</v>
      </c>
      <c r="E1696" t="s">
        <v>260</v>
      </c>
      <c r="F1696" t="s">
        <v>259</v>
      </c>
      <c r="G1696" t="s">
        <v>217</v>
      </c>
      <c r="I1696" t="s">
        <v>258</v>
      </c>
      <c r="J1696" s="3" t="s">
        <v>215</v>
      </c>
      <c r="K1696" s="3" t="s">
        <v>215</v>
      </c>
      <c r="L1696" s="3" t="s">
        <v>215</v>
      </c>
      <c r="M1696" s="3" t="s">
        <v>215</v>
      </c>
      <c r="N1696" s="3" t="s">
        <v>215</v>
      </c>
      <c r="O1696" s="3" t="s">
        <v>215</v>
      </c>
      <c r="P1696" s="3" t="s">
        <v>215</v>
      </c>
      <c r="Q1696" s="3" t="s">
        <v>215</v>
      </c>
      <c r="R1696" s="3" t="s">
        <v>215</v>
      </c>
      <c r="S1696" s="3" t="s">
        <v>215</v>
      </c>
      <c r="T1696" s="3" t="s">
        <v>215</v>
      </c>
      <c r="U1696" s="3" t="s">
        <v>215</v>
      </c>
      <c r="V1696" s="3" t="s">
        <v>215</v>
      </c>
      <c r="W1696" s="3" t="s">
        <v>215</v>
      </c>
      <c r="X1696" s="3" t="s">
        <v>215</v>
      </c>
      <c r="Y1696" s="3" t="s">
        <v>215</v>
      </c>
      <c r="Z1696" s="3">
        <v>1.611</v>
      </c>
      <c r="AA1696" s="3">
        <v>1.456</v>
      </c>
      <c r="AB1696" s="3">
        <v>1.236</v>
      </c>
      <c r="AC1696" s="3">
        <v>0.79900000000000004</v>
      </c>
      <c r="AD1696" s="3">
        <v>0.63700000000000001</v>
      </c>
      <c r="AE1696" s="3">
        <v>2.9849999999999999</v>
      </c>
      <c r="AF1696" s="3">
        <v>4.8920000000000003</v>
      </c>
      <c r="AG1696" s="3">
        <v>4.944</v>
      </c>
      <c r="AH1696" s="3">
        <v>7.0170000000000003</v>
      </c>
      <c r="AI1696" s="3">
        <v>9.3659999999999997</v>
      </c>
      <c r="AJ1696" s="3">
        <v>10.223000000000001</v>
      </c>
      <c r="AK1696" s="3">
        <v>10.420999999999999</v>
      </c>
      <c r="AL1696" s="3">
        <v>11.532999999999999</v>
      </c>
      <c r="AM1696" s="3">
        <v>13.678000000000001</v>
      </c>
      <c r="AN1696" s="3">
        <v>15.587999999999999</v>
      </c>
      <c r="AO1696" s="3">
        <v>13.667999999999999</v>
      </c>
      <c r="AP1696" s="3">
        <v>16.471</v>
      </c>
      <c r="AQ1696" s="3">
        <v>14.624000000000001</v>
      </c>
      <c r="AR1696" s="3">
        <v>18.600999999999999</v>
      </c>
      <c r="AS1696" s="3">
        <v>16.751999999999999</v>
      </c>
      <c r="AT1696" s="3">
        <v>11.72</v>
      </c>
      <c r="AU1696" s="3">
        <v>10.398999999999999</v>
      </c>
      <c r="AV1696" s="3">
        <v>11.167</v>
      </c>
      <c r="AW1696" s="3">
        <v>11.183</v>
      </c>
      <c r="AX1696" s="3">
        <v>11.443</v>
      </c>
      <c r="AY1696" s="3">
        <v>11.645</v>
      </c>
      <c r="AZ1696" s="3">
        <v>11.771000000000001</v>
      </c>
      <c r="BA1696">
        <v>11.968</v>
      </c>
      <c r="BB1696">
        <v>2016</v>
      </c>
    </row>
    <row r="1697" spans="1:54" hidden="1" x14ac:dyDescent="0.2">
      <c r="A1697">
        <v>636</v>
      </c>
      <c r="B1697" t="s">
        <v>524</v>
      </c>
      <c r="C1697" t="s">
        <v>257</v>
      </c>
      <c r="D1697" t="s">
        <v>2</v>
      </c>
      <c r="E1697" t="s">
        <v>255</v>
      </c>
      <c r="F1697" t="s">
        <v>254</v>
      </c>
      <c r="G1697" t="s">
        <v>225</v>
      </c>
      <c r="H1697" t="s">
        <v>222</v>
      </c>
      <c r="I1697" t="s">
        <v>983</v>
      </c>
      <c r="J1697" s="3" t="s">
        <v>215</v>
      </c>
      <c r="K1697" s="3" t="s">
        <v>215</v>
      </c>
      <c r="L1697" s="3" t="s">
        <v>215</v>
      </c>
      <c r="M1697" s="3" t="s">
        <v>215</v>
      </c>
      <c r="N1697" s="3" t="s">
        <v>215</v>
      </c>
      <c r="O1697" s="3" t="s">
        <v>215</v>
      </c>
      <c r="P1697" s="3" t="s">
        <v>215</v>
      </c>
      <c r="Q1697" s="3" t="s">
        <v>215</v>
      </c>
      <c r="R1697" s="3" t="s">
        <v>215</v>
      </c>
      <c r="S1697" s="3" t="s">
        <v>215</v>
      </c>
      <c r="T1697" s="3" t="s">
        <v>215</v>
      </c>
      <c r="U1697" s="3" t="s">
        <v>215</v>
      </c>
      <c r="V1697" s="3" t="s">
        <v>215</v>
      </c>
      <c r="W1697" s="3" t="s">
        <v>215</v>
      </c>
      <c r="X1697" s="3" t="s">
        <v>215</v>
      </c>
      <c r="Y1697" s="3" t="s">
        <v>215</v>
      </c>
      <c r="Z1697" s="3">
        <v>0.27900000000000003</v>
      </c>
      <c r="AA1697" s="3">
        <v>0.86899999999999999</v>
      </c>
      <c r="AB1697" s="3">
        <v>1.2330000000000001</v>
      </c>
      <c r="AC1697" s="3">
        <v>4.9340000000000002</v>
      </c>
      <c r="AD1697" s="3">
        <v>32.701000000000001</v>
      </c>
      <c r="AE1697" s="3">
        <v>95.022000000000006</v>
      </c>
      <c r="AF1697" s="3">
        <v>126.283</v>
      </c>
      <c r="AG1697" s="3">
        <v>332.83</v>
      </c>
      <c r="AH1697" s="3">
        <v>359.46</v>
      </c>
      <c r="AI1697" s="3">
        <v>487.36099999999999</v>
      </c>
      <c r="AJ1697" s="3">
        <v>605.53</v>
      </c>
      <c r="AK1697" s="3">
        <v>833.71199999999999</v>
      </c>
      <c r="AL1697" s="3">
        <v>1282.8430000000001</v>
      </c>
      <c r="AM1697" s="3">
        <v>1870.3030000000001</v>
      </c>
      <c r="AN1697" s="3">
        <v>3083.808</v>
      </c>
      <c r="AO1697" s="3">
        <v>3302.3820000000001</v>
      </c>
      <c r="AP1697" s="3">
        <v>3675.6689999999999</v>
      </c>
      <c r="AQ1697" s="3">
        <v>3807.9630000000002</v>
      </c>
      <c r="AR1697" s="3">
        <v>6143.1570000000002</v>
      </c>
      <c r="AS1697" s="3">
        <v>6050.2520000000004</v>
      </c>
      <c r="AT1697" s="3">
        <v>5367.2330000000002</v>
      </c>
      <c r="AU1697" s="3">
        <v>7529.7259999999997</v>
      </c>
      <c r="AV1697" s="3">
        <v>8345.5859999999993</v>
      </c>
      <c r="AW1697" s="3">
        <v>9911.3459999999995</v>
      </c>
      <c r="AX1697" s="3">
        <v>11489.875</v>
      </c>
      <c r="AY1697" s="3">
        <v>12790.83</v>
      </c>
      <c r="AZ1697" s="3">
        <v>14127.234</v>
      </c>
      <c r="BA1697">
        <v>15688.24</v>
      </c>
      <c r="BB1697">
        <v>2016</v>
      </c>
    </row>
    <row r="1698" spans="1:54" hidden="1" x14ac:dyDescent="0.2">
      <c r="A1698">
        <v>636</v>
      </c>
      <c r="B1698" t="s">
        <v>524</v>
      </c>
      <c r="C1698" t="s">
        <v>256</v>
      </c>
      <c r="D1698" t="s">
        <v>2</v>
      </c>
      <c r="E1698" t="s">
        <v>255</v>
      </c>
      <c r="F1698" t="s">
        <v>254</v>
      </c>
      <c r="G1698" t="s">
        <v>217</v>
      </c>
      <c r="I1698" t="s">
        <v>253</v>
      </c>
      <c r="J1698" s="3" t="s">
        <v>215</v>
      </c>
      <c r="K1698" s="3" t="s">
        <v>215</v>
      </c>
      <c r="L1698" s="3" t="s">
        <v>215</v>
      </c>
      <c r="M1698" s="3" t="s">
        <v>215</v>
      </c>
      <c r="N1698" s="3" t="s">
        <v>215</v>
      </c>
      <c r="O1698" s="3" t="s">
        <v>215</v>
      </c>
      <c r="P1698" s="3" t="s">
        <v>215</v>
      </c>
      <c r="Q1698" s="3" t="s">
        <v>215</v>
      </c>
      <c r="R1698" s="3" t="s">
        <v>215</v>
      </c>
      <c r="S1698" s="3" t="s">
        <v>215</v>
      </c>
      <c r="T1698" s="3" t="s">
        <v>215</v>
      </c>
      <c r="U1698" s="3" t="s">
        <v>215</v>
      </c>
      <c r="V1698" s="3" t="s">
        <v>215</v>
      </c>
      <c r="W1698" s="3" t="s">
        <v>215</v>
      </c>
      <c r="X1698" s="3" t="s">
        <v>215</v>
      </c>
      <c r="Y1698" s="3" t="s">
        <v>215</v>
      </c>
      <c r="Z1698" s="3">
        <v>2.173</v>
      </c>
      <c r="AA1698" s="3">
        <v>2.512</v>
      </c>
      <c r="AB1698" s="3">
        <v>2.7850000000000001</v>
      </c>
      <c r="AC1698" s="3">
        <v>2.1469999999999998</v>
      </c>
      <c r="AD1698" s="3">
        <v>2.4830000000000001</v>
      </c>
      <c r="AE1698" s="3">
        <v>4.258</v>
      </c>
      <c r="AF1698" s="3">
        <v>4.173</v>
      </c>
      <c r="AG1698" s="3">
        <v>9.1859999999999999</v>
      </c>
      <c r="AH1698" s="3">
        <v>8.7379999999999995</v>
      </c>
      <c r="AI1698" s="3">
        <v>8.5950000000000006</v>
      </c>
      <c r="AJ1698" s="3">
        <v>9.0449999999999999</v>
      </c>
      <c r="AK1698" s="3">
        <v>9.859</v>
      </c>
      <c r="AL1698" s="3">
        <v>11.943</v>
      </c>
      <c r="AM1698" s="3">
        <v>12.647</v>
      </c>
      <c r="AN1698" s="3">
        <v>16.492000000000001</v>
      </c>
      <c r="AO1698" s="3">
        <v>14.614000000000001</v>
      </c>
      <c r="AP1698" s="3">
        <v>14.503</v>
      </c>
      <c r="AQ1698" s="3">
        <v>12.672000000000001</v>
      </c>
      <c r="AR1698" s="3">
        <v>18.489999999999998</v>
      </c>
      <c r="AS1698" s="3">
        <v>16.998999999999999</v>
      </c>
      <c r="AT1698" s="3">
        <v>12.73</v>
      </c>
      <c r="AU1698" s="3">
        <v>12.945</v>
      </c>
      <c r="AV1698" s="3">
        <v>11.101000000000001</v>
      </c>
      <c r="AW1698" s="3">
        <v>11.122</v>
      </c>
      <c r="AX1698" s="3">
        <v>11.356</v>
      </c>
      <c r="AY1698" s="3">
        <v>11.624000000000001</v>
      </c>
      <c r="AZ1698" s="3">
        <v>11.766999999999999</v>
      </c>
      <c r="BA1698">
        <v>11.965</v>
      </c>
      <c r="BB1698">
        <v>2016</v>
      </c>
    </row>
    <row r="1699" spans="1:54" hidden="1" x14ac:dyDescent="0.2">
      <c r="A1699">
        <v>636</v>
      </c>
      <c r="B1699" t="s">
        <v>524</v>
      </c>
      <c r="C1699" t="s">
        <v>252</v>
      </c>
      <c r="D1699" t="s">
        <v>2</v>
      </c>
      <c r="E1699" t="s">
        <v>250</v>
      </c>
      <c r="F1699" t="s">
        <v>249</v>
      </c>
      <c r="G1699" t="s">
        <v>225</v>
      </c>
      <c r="H1699" t="s">
        <v>222</v>
      </c>
      <c r="I1699" t="s">
        <v>983</v>
      </c>
      <c r="J1699" s="3" t="s">
        <v>215</v>
      </c>
      <c r="K1699" s="3" t="s">
        <v>215</v>
      </c>
      <c r="L1699" s="3" t="s">
        <v>215</v>
      </c>
      <c r="M1699" s="3" t="s">
        <v>215</v>
      </c>
      <c r="N1699" s="3" t="s">
        <v>215</v>
      </c>
      <c r="O1699" s="3" t="s">
        <v>215</v>
      </c>
      <c r="P1699" s="3" t="s">
        <v>215</v>
      </c>
      <c r="Q1699" s="3" t="s">
        <v>215</v>
      </c>
      <c r="R1699" s="3" t="s">
        <v>215</v>
      </c>
      <c r="S1699" s="3" t="s">
        <v>215</v>
      </c>
      <c r="T1699" s="3" t="s">
        <v>215</v>
      </c>
      <c r="U1699" s="3" t="s">
        <v>215</v>
      </c>
      <c r="V1699" s="3" t="s">
        <v>215</v>
      </c>
      <c r="W1699" s="3" t="s">
        <v>215</v>
      </c>
      <c r="X1699" s="3" t="s">
        <v>215</v>
      </c>
      <c r="Y1699" s="3" t="s">
        <v>215</v>
      </c>
      <c r="Z1699" s="3">
        <v>-7.1999999999999995E-2</v>
      </c>
      <c r="AA1699" s="3">
        <v>-0.36499999999999999</v>
      </c>
      <c r="AB1699" s="3">
        <v>-0.68600000000000005</v>
      </c>
      <c r="AC1699" s="3">
        <v>-3.0979999999999999</v>
      </c>
      <c r="AD1699" s="3">
        <v>-24.312999999999999</v>
      </c>
      <c r="AE1699" s="3">
        <v>-28.402999999999999</v>
      </c>
      <c r="AF1699" s="3">
        <v>21.745999999999999</v>
      </c>
      <c r="AG1699" s="3">
        <v>-153.69399999999999</v>
      </c>
      <c r="AH1699" s="3">
        <v>-70.790999999999997</v>
      </c>
      <c r="AI1699" s="3">
        <v>43.682000000000002</v>
      </c>
      <c r="AJ1699" s="3">
        <v>78.893000000000001</v>
      </c>
      <c r="AK1699" s="3">
        <v>47.470999999999997</v>
      </c>
      <c r="AL1699" s="3">
        <v>-43.945</v>
      </c>
      <c r="AM1699" s="3">
        <v>152.465</v>
      </c>
      <c r="AN1699" s="3">
        <v>-169.03700000000001</v>
      </c>
      <c r="AO1699" s="3">
        <v>-213.71299999999999</v>
      </c>
      <c r="AP1699" s="3">
        <v>498.55</v>
      </c>
      <c r="AQ1699" s="3">
        <v>586.702</v>
      </c>
      <c r="AR1699" s="3">
        <v>36.734999999999999</v>
      </c>
      <c r="AS1699" s="3">
        <v>-87.772000000000006</v>
      </c>
      <c r="AT1699" s="3">
        <v>-425.97300000000001</v>
      </c>
      <c r="AU1699" s="3">
        <v>-1481.067</v>
      </c>
      <c r="AV1699" s="3">
        <v>50.176000000000002</v>
      </c>
      <c r="AW1699" s="3">
        <v>54.113</v>
      </c>
      <c r="AX1699" s="3">
        <v>88.421000000000006</v>
      </c>
      <c r="AY1699" s="3">
        <v>23.413</v>
      </c>
      <c r="AZ1699" s="3">
        <v>3.8959999999999999</v>
      </c>
      <c r="BA1699">
        <v>4.0119999999999996</v>
      </c>
      <c r="BB1699">
        <v>2016</v>
      </c>
    </row>
    <row r="1700" spans="1:54" hidden="1" x14ac:dyDescent="0.2">
      <c r="A1700">
        <v>636</v>
      </c>
      <c r="B1700" t="s">
        <v>524</v>
      </c>
      <c r="C1700" t="s">
        <v>251</v>
      </c>
      <c r="D1700" t="s">
        <v>2</v>
      </c>
      <c r="E1700" t="s">
        <v>250</v>
      </c>
      <c r="F1700" t="s">
        <v>249</v>
      </c>
      <c r="G1700" t="s">
        <v>217</v>
      </c>
      <c r="I1700" t="s">
        <v>248</v>
      </c>
      <c r="J1700" s="3" t="s">
        <v>215</v>
      </c>
      <c r="K1700" s="3" t="s">
        <v>215</v>
      </c>
      <c r="L1700" s="3" t="s">
        <v>215</v>
      </c>
      <c r="M1700" s="3" t="s">
        <v>215</v>
      </c>
      <c r="N1700" s="3" t="s">
        <v>215</v>
      </c>
      <c r="O1700" s="3" t="s">
        <v>215</v>
      </c>
      <c r="P1700" s="3" t="s">
        <v>215</v>
      </c>
      <c r="Q1700" s="3" t="s">
        <v>215</v>
      </c>
      <c r="R1700" s="3" t="s">
        <v>215</v>
      </c>
      <c r="S1700" s="3" t="s">
        <v>215</v>
      </c>
      <c r="T1700" s="3" t="s">
        <v>215</v>
      </c>
      <c r="U1700" s="3" t="s">
        <v>215</v>
      </c>
      <c r="V1700" s="3" t="s">
        <v>215</v>
      </c>
      <c r="W1700" s="3" t="s">
        <v>215</v>
      </c>
      <c r="X1700" s="3" t="s">
        <v>215</v>
      </c>
      <c r="Y1700" s="3" t="s">
        <v>215</v>
      </c>
      <c r="Z1700" s="3">
        <v>-0.56200000000000006</v>
      </c>
      <c r="AA1700" s="3">
        <v>-1.056</v>
      </c>
      <c r="AB1700" s="3">
        <v>-1.548</v>
      </c>
      <c r="AC1700" s="3">
        <v>-1.3480000000000001</v>
      </c>
      <c r="AD1700" s="3">
        <v>-1.8460000000000001</v>
      </c>
      <c r="AE1700" s="3">
        <v>-1.2729999999999999</v>
      </c>
      <c r="AF1700" s="3">
        <v>0.71899999999999997</v>
      </c>
      <c r="AG1700" s="3">
        <v>-4.242</v>
      </c>
      <c r="AH1700" s="3">
        <v>-1.7210000000000001</v>
      </c>
      <c r="AI1700" s="3">
        <v>0.77</v>
      </c>
      <c r="AJ1700" s="3">
        <v>1.1779999999999999</v>
      </c>
      <c r="AK1700" s="3">
        <v>0.56100000000000005</v>
      </c>
      <c r="AL1700" s="3">
        <v>-0.40899999999999997</v>
      </c>
      <c r="AM1700" s="3">
        <v>1.0309999999999999</v>
      </c>
      <c r="AN1700" s="3">
        <v>-0.90400000000000003</v>
      </c>
      <c r="AO1700" s="3">
        <v>-0.94599999999999995</v>
      </c>
      <c r="AP1700" s="3">
        <v>1.9670000000000001</v>
      </c>
      <c r="AQ1700" s="3">
        <v>1.952</v>
      </c>
      <c r="AR1700" s="3">
        <v>0.111</v>
      </c>
      <c r="AS1700" s="3">
        <v>-0.247</v>
      </c>
      <c r="AT1700" s="3">
        <v>-1.01</v>
      </c>
      <c r="AU1700" s="3">
        <v>-2.5459999999999998</v>
      </c>
      <c r="AV1700" s="3">
        <v>6.7000000000000004E-2</v>
      </c>
      <c r="AW1700" s="3">
        <v>6.0999999999999999E-2</v>
      </c>
      <c r="AX1700" s="3">
        <v>8.6999999999999994E-2</v>
      </c>
      <c r="AY1700" s="3">
        <v>2.1000000000000001E-2</v>
      </c>
      <c r="AZ1700" s="3">
        <v>3.0000000000000001E-3</v>
      </c>
      <c r="BA1700">
        <v>3.0000000000000001E-3</v>
      </c>
      <c r="BB1700">
        <v>2016</v>
      </c>
    </row>
    <row r="1701" spans="1:54" hidden="1" x14ac:dyDescent="0.2">
      <c r="A1701">
        <v>636</v>
      </c>
      <c r="B1701" t="s">
        <v>524</v>
      </c>
      <c r="C1701" t="s">
        <v>247</v>
      </c>
      <c r="D1701" t="s">
        <v>2</v>
      </c>
      <c r="E1701" t="s">
        <v>245</v>
      </c>
      <c r="F1701" t="s">
        <v>244</v>
      </c>
      <c r="G1701" t="s">
        <v>225</v>
      </c>
      <c r="H1701" t="s">
        <v>222</v>
      </c>
    </row>
    <row r="1702" spans="1:54" hidden="1" x14ac:dyDescent="0.2">
      <c r="A1702">
        <v>636</v>
      </c>
      <c r="B1702" t="s">
        <v>524</v>
      </c>
      <c r="C1702" t="s">
        <v>246</v>
      </c>
      <c r="D1702" t="s">
        <v>2</v>
      </c>
      <c r="E1702" t="s">
        <v>245</v>
      </c>
      <c r="F1702" t="s">
        <v>244</v>
      </c>
      <c r="G1702" t="s">
        <v>243</v>
      </c>
    </row>
    <row r="1703" spans="1:54" hidden="1" x14ac:dyDescent="0.2">
      <c r="A1703">
        <v>636</v>
      </c>
      <c r="B1703" t="s">
        <v>524</v>
      </c>
      <c r="C1703" t="s">
        <v>242</v>
      </c>
      <c r="D1703" t="s">
        <v>2</v>
      </c>
      <c r="E1703" t="s">
        <v>240</v>
      </c>
      <c r="F1703" t="s">
        <v>239</v>
      </c>
      <c r="G1703" t="s">
        <v>225</v>
      </c>
      <c r="H1703" t="s">
        <v>222</v>
      </c>
      <c r="I1703" t="s">
        <v>983</v>
      </c>
      <c r="J1703" s="3" t="s">
        <v>215</v>
      </c>
      <c r="K1703" s="3" t="s">
        <v>215</v>
      </c>
      <c r="L1703" s="3" t="s">
        <v>215</v>
      </c>
      <c r="M1703" s="3" t="s">
        <v>215</v>
      </c>
      <c r="N1703" s="3" t="s">
        <v>215</v>
      </c>
      <c r="O1703" s="3" t="s">
        <v>215</v>
      </c>
      <c r="P1703" s="3" t="s">
        <v>215</v>
      </c>
      <c r="Q1703" s="3" t="s">
        <v>215</v>
      </c>
      <c r="R1703" s="3" t="s">
        <v>215</v>
      </c>
      <c r="S1703" s="3" t="s">
        <v>215</v>
      </c>
      <c r="T1703" s="3" t="s">
        <v>215</v>
      </c>
      <c r="U1703" s="3" t="s">
        <v>215</v>
      </c>
      <c r="V1703" s="3" t="s">
        <v>215</v>
      </c>
      <c r="W1703" s="3" t="s">
        <v>215</v>
      </c>
      <c r="X1703" s="3" t="s">
        <v>215</v>
      </c>
      <c r="Y1703" s="3" t="s">
        <v>215</v>
      </c>
      <c r="Z1703" s="3">
        <v>1.4999999999999999E-2</v>
      </c>
      <c r="AA1703" s="3">
        <v>-0.161</v>
      </c>
      <c r="AB1703" s="3">
        <v>-0.28299999999999997</v>
      </c>
      <c r="AC1703" s="3">
        <v>-1.982</v>
      </c>
      <c r="AD1703" s="3">
        <v>-18.14</v>
      </c>
      <c r="AE1703" s="3">
        <v>-8.8719999999999999</v>
      </c>
      <c r="AF1703" s="3">
        <v>37.082000000000001</v>
      </c>
      <c r="AG1703" s="3">
        <v>-43.561</v>
      </c>
      <c r="AH1703" s="3">
        <v>-11.500999999999999</v>
      </c>
      <c r="AI1703" s="3">
        <v>61.442999999999998</v>
      </c>
      <c r="AJ1703" s="3">
        <v>101.149</v>
      </c>
      <c r="AK1703" s="3">
        <v>76.191999999999993</v>
      </c>
      <c r="AL1703" s="3">
        <v>-9.7899999999999991</v>
      </c>
      <c r="AM1703" s="3">
        <v>188.16300000000001</v>
      </c>
      <c r="AN1703" s="3">
        <v>-139.45699999999999</v>
      </c>
      <c r="AO1703" s="3">
        <v>-64.84</v>
      </c>
      <c r="AP1703" s="3">
        <v>629.79</v>
      </c>
      <c r="AQ1703" s="3">
        <v>718.39300000000003</v>
      </c>
      <c r="AR1703" s="3">
        <v>136.166</v>
      </c>
      <c r="AS1703" s="3">
        <v>6.9569999999999999</v>
      </c>
      <c r="AT1703" s="3">
        <v>-322.89600000000002</v>
      </c>
      <c r="AU1703" s="3">
        <v>-1265.2049999999999</v>
      </c>
      <c r="AV1703" s="3">
        <v>322.96699999999998</v>
      </c>
      <c r="AW1703" s="3">
        <v>384.16399999999999</v>
      </c>
      <c r="AX1703" s="3">
        <v>488.92200000000003</v>
      </c>
      <c r="AY1703" s="3">
        <v>497.29300000000001</v>
      </c>
      <c r="AZ1703" s="3">
        <v>560.10699999999997</v>
      </c>
      <c r="BA1703">
        <v>601.13800000000003</v>
      </c>
      <c r="BB1703">
        <v>2016</v>
      </c>
    </row>
    <row r="1704" spans="1:54" hidden="1" x14ac:dyDescent="0.2">
      <c r="A1704">
        <v>636</v>
      </c>
      <c r="B1704" t="s">
        <v>524</v>
      </c>
      <c r="C1704" t="s">
        <v>241</v>
      </c>
      <c r="D1704" t="s">
        <v>2</v>
      </c>
      <c r="E1704" t="s">
        <v>240</v>
      </c>
      <c r="F1704" t="s">
        <v>239</v>
      </c>
      <c r="G1704" t="s">
        <v>217</v>
      </c>
      <c r="I1704" t="s">
        <v>238</v>
      </c>
      <c r="J1704" s="3" t="s">
        <v>215</v>
      </c>
      <c r="K1704" s="3" t="s">
        <v>215</v>
      </c>
      <c r="L1704" s="3" t="s">
        <v>215</v>
      </c>
      <c r="M1704" s="3" t="s">
        <v>215</v>
      </c>
      <c r="N1704" s="3" t="s">
        <v>215</v>
      </c>
      <c r="O1704" s="3" t="s">
        <v>215</v>
      </c>
      <c r="P1704" s="3" t="s">
        <v>215</v>
      </c>
      <c r="Q1704" s="3" t="s">
        <v>215</v>
      </c>
      <c r="R1704" s="3" t="s">
        <v>215</v>
      </c>
      <c r="S1704" s="3" t="s">
        <v>215</v>
      </c>
      <c r="T1704" s="3" t="s">
        <v>215</v>
      </c>
      <c r="U1704" s="3" t="s">
        <v>215</v>
      </c>
      <c r="V1704" s="3" t="s">
        <v>215</v>
      </c>
      <c r="W1704" s="3" t="s">
        <v>215</v>
      </c>
      <c r="X1704" s="3" t="s">
        <v>215</v>
      </c>
      <c r="Y1704" s="3" t="s">
        <v>215</v>
      </c>
      <c r="Z1704" s="3">
        <v>0.11600000000000001</v>
      </c>
      <c r="AA1704" s="3">
        <v>-0.46600000000000003</v>
      </c>
      <c r="AB1704" s="3">
        <v>-0.63900000000000001</v>
      </c>
      <c r="AC1704" s="3">
        <v>-0.86299999999999999</v>
      </c>
      <c r="AD1704" s="3">
        <v>-1.377</v>
      </c>
      <c r="AE1704" s="3">
        <v>-0.39800000000000002</v>
      </c>
      <c r="AF1704" s="3">
        <v>1.2250000000000001</v>
      </c>
      <c r="AG1704" s="3">
        <v>-1.202</v>
      </c>
      <c r="AH1704" s="3">
        <v>-0.28000000000000003</v>
      </c>
      <c r="AI1704" s="3">
        <v>1.0840000000000001</v>
      </c>
      <c r="AJ1704" s="3">
        <v>1.5109999999999999</v>
      </c>
      <c r="AK1704" s="3">
        <v>0.90100000000000002</v>
      </c>
      <c r="AL1704" s="3">
        <v>-9.0999999999999998E-2</v>
      </c>
      <c r="AM1704" s="3">
        <v>1.272</v>
      </c>
      <c r="AN1704" s="3">
        <v>-0.746</v>
      </c>
      <c r="AO1704" s="3">
        <v>-0.28699999999999998</v>
      </c>
      <c r="AP1704" s="3">
        <v>2.4849999999999999</v>
      </c>
      <c r="AQ1704" s="3">
        <v>2.391</v>
      </c>
      <c r="AR1704" s="3">
        <v>0.41</v>
      </c>
      <c r="AS1704" s="3">
        <v>0.02</v>
      </c>
      <c r="AT1704" s="3">
        <v>-0.76600000000000001</v>
      </c>
      <c r="AU1704" s="3">
        <v>-2.1749999999999998</v>
      </c>
      <c r="AV1704" s="3">
        <v>0.43</v>
      </c>
      <c r="AW1704" s="3">
        <v>0.43099999999999999</v>
      </c>
      <c r="AX1704" s="3">
        <v>0.48299999999999998</v>
      </c>
      <c r="AY1704" s="3">
        <v>0.45200000000000001</v>
      </c>
      <c r="AZ1704" s="3">
        <v>0.46700000000000003</v>
      </c>
      <c r="BA1704">
        <v>0.45800000000000002</v>
      </c>
      <c r="BB1704">
        <v>2016</v>
      </c>
    </row>
    <row r="1705" spans="1:54" hidden="1" x14ac:dyDescent="0.2">
      <c r="A1705">
        <v>636</v>
      </c>
      <c r="B1705" t="s">
        <v>524</v>
      </c>
      <c r="C1705" t="s">
        <v>237</v>
      </c>
      <c r="D1705" t="s">
        <v>2</v>
      </c>
      <c r="E1705" t="s">
        <v>235</v>
      </c>
      <c r="F1705" t="s">
        <v>234</v>
      </c>
      <c r="G1705" t="s">
        <v>225</v>
      </c>
      <c r="H1705" t="s">
        <v>222</v>
      </c>
    </row>
    <row r="1706" spans="1:54" hidden="1" x14ac:dyDescent="0.2">
      <c r="A1706">
        <v>636</v>
      </c>
      <c r="B1706" t="s">
        <v>524</v>
      </c>
      <c r="C1706" t="s">
        <v>236</v>
      </c>
      <c r="D1706" t="s">
        <v>2</v>
      </c>
      <c r="E1706" t="s">
        <v>235</v>
      </c>
      <c r="F1706" t="s">
        <v>234</v>
      </c>
      <c r="G1706" t="s">
        <v>217</v>
      </c>
    </row>
    <row r="1707" spans="1:54" hidden="1" x14ac:dyDescent="0.2">
      <c r="A1707">
        <v>636</v>
      </c>
      <c r="B1707" t="s">
        <v>524</v>
      </c>
      <c r="C1707" t="s">
        <v>233</v>
      </c>
      <c r="D1707" t="s">
        <v>2</v>
      </c>
      <c r="E1707" t="s">
        <v>231</v>
      </c>
      <c r="F1707" t="s">
        <v>230</v>
      </c>
      <c r="G1707" t="s">
        <v>225</v>
      </c>
      <c r="H1707" t="s">
        <v>222</v>
      </c>
      <c r="I1707" t="s">
        <v>983</v>
      </c>
      <c r="J1707" s="3" t="s">
        <v>215</v>
      </c>
      <c r="K1707" s="3" t="s">
        <v>215</v>
      </c>
      <c r="L1707" s="3" t="s">
        <v>215</v>
      </c>
      <c r="M1707" s="3" t="s">
        <v>215</v>
      </c>
      <c r="N1707" s="3" t="s">
        <v>215</v>
      </c>
      <c r="O1707" s="3" t="s">
        <v>215</v>
      </c>
      <c r="P1707" s="3" t="s">
        <v>215</v>
      </c>
      <c r="Q1707" s="3" t="s">
        <v>215</v>
      </c>
      <c r="R1707" s="3" t="s">
        <v>215</v>
      </c>
      <c r="S1707" s="3" t="s">
        <v>215</v>
      </c>
      <c r="T1707" s="3" t="s">
        <v>215</v>
      </c>
      <c r="U1707" s="3" t="s">
        <v>215</v>
      </c>
      <c r="V1707" s="3" t="s">
        <v>215</v>
      </c>
      <c r="W1707" s="3" t="s">
        <v>215</v>
      </c>
      <c r="X1707" s="3" t="s">
        <v>215</v>
      </c>
      <c r="Y1707" s="3" t="s">
        <v>215</v>
      </c>
      <c r="Z1707" s="3" t="s">
        <v>215</v>
      </c>
      <c r="AA1707" s="3" t="s">
        <v>215</v>
      </c>
      <c r="AB1707" s="3" t="s">
        <v>215</v>
      </c>
      <c r="AC1707" s="3" t="s">
        <v>215</v>
      </c>
      <c r="AD1707" s="3">
        <v>1777.818</v>
      </c>
      <c r="AE1707" s="3">
        <v>4052.7040000000002</v>
      </c>
      <c r="AF1707" s="3">
        <v>4116.4459999999999</v>
      </c>
      <c r="AG1707" s="3">
        <v>4147.3149999999996</v>
      </c>
      <c r="AH1707" s="3">
        <v>5831.5749999999998</v>
      </c>
      <c r="AI1707" s="3">
        <v>5753.5479999999998</v>
      </c>
      <c r="AJ1707" s="3">
        <v>6982.777</v>
      </c>
      <c r="AK1707" s="3">
        <v>7347.0810000000001</v>
      </c>
      <c r="AL1707" s="3">
        <v>7928.1970000000001</v>
      </c>
      <c r="AM1707" s="3">
        <v>12497.621999999999</v>
      </c>
      <c r="AN1707" s="3">
        <v>5773.5039999999999</v>
      </c>
      <c r="AO1707" s="3">
        <v>5537.7209999999995</v>
      </c>
      <c r="AP1707" s="3">
        <v>5763.6189999999997</v>
      </c>
      <c r="AQ1707" s="3">
        <v>6016.2179999999998</v>
      </c>
      <c r="AR1707" s="3">
        <v>5817.4250000000002</v>
      </c>
      <c r="AS1707" s="3">
        <v>5735.384</v>
      </c>
      <c r="AT1707" s="3">
        <v>7073.7250000000004</v>
      </c>
      <c r="AU1707" s="3">
        <v>9111.27</v>
      </c>
      <c r="AV1707" s="3">
        <v>10877.084000000001</v>
      </c>
      <c r="AW1707" s="3">
        <v>11865.233</v>
      </c>
      <c r="AX1707" s="3">
        <v>12496.174999999999</v>
      </c>
      <c r="AY1707" s="3">
        <v>12718.297</v>
      </c>
      <c r="AZ1707" s="3">
        <v>12913.499</v>
      </c>
      <c r="BA1707">
        <v>12077.244000000001</v>
      </c>
      <c r="BB1707">
        <v>2016</v>
      </c>
    </row>
    <row r="1708" spans="1:54" hidden="1" x14ac:dyDescent="0.2">
      <c r="A1708">
        <v>636</v>
      </c>
      <c r="B1708" t="s">
        <v>524</v>
      </c>
      <c r="C1708" t="s">
        <v>232</v>
      </c>
      <c r="D1708" t="s">
        <v>2</v>
      </c>
      <c r="E1708" t="s">
        <v>231</v>
      </c>
      <c r="F1708" t="s">
        <v>230</v>
      </c>
      <c r="G1708" t="s">
        <v>217</v>
      </c>
      <c r="I1708" t="s">
        <v>229</v>
      </c>
      <c r="J1708" s="3" t="s">
        <v>215</v>
      </c>
      <c r="K1708" s="3" t="s">
        <v>215</v>
      </c>
      <c r="L1708" s="3" t="s">
        <v>215</v>
      </c>
      <c r="M1708" s="3" t="s">
        <v>215</v>
      </c>
      <c r="N1708" s="3" t="s">
        <v>215</v>
      </c>
      <c r="O1708" s="3" t="s">
        <v>215</v>
      </c>
      <c r="P1708" s="3" t="s">
        <v>215</v>
      </c>
      <c r="Q1708" s="3" t="s">
        <v>215</v>
      </c>
      <c r="R1708" s="3" t="s">
        <v>215</v>
      </c>
      <c r="S1708" s="3" t="s">
        <v>215</v>
      </c>
      <c r="T1708" s="3" t="s">
        <v>215</v>
      </c>
      <c r="U1708" s="3" t="s">
        <v>215</v>
      </c>
      <c r="V1708" s="3" t="s">
        <v>215</v>
      </c>
      <c r="W1708" s="3" t="s">
        <v>215</v>
      </c>
      <c r="X1708" s="3" t="s">
        <v>215</v>
      </c>
      <c r="Y1708" s="3" t="s">
        <v>215</v>
      </c>
      <c r="Z1708" s="3" t="s">
        <v>215</v>
      </c>
      <c r="AA1708" s="3" t="s">
        <v>215</v>
      </c>
      <c r="AB1708" s="3" t="s">
        <v>215</v>
      </c>
      <c r="AC1708" s="3" t="s">
        <v>215</v>
      </c>
      <c r="AD1708" s="3">
        <v>134.982</v>
      </c>
      <c r="AE1708" s="3">
        <v>181.61699999999999</v>
      </c>
      <c r="AF1708" s="3">
        <v>136.042</v>
      </c>
      <c r="AG1708" s="3">
        <v>114.464</v>
      </c>
      <c r="AH1708" s="3">
        <v>141.762</v>
      </c>
      <c r="AI1708" s="3">
        <v>101.47199999999999</v>
      </c>
      <c r="AJ1708" s="3">
        <v>104.30200000000001</v>
      </c>
      <c r="AK1708" s="3">
        <v>86.885000000000005</v>
      </c>
      <c r="AL1708" s="3">
        <v>73.807000000000002</v>
      </c>
      <c r="AM1708" s="3">
        <v>84.507000000000005</v>
      </c>
      <c r="AN1708" s="3">
        <v>30.876000000000001</v>
      </c>
      <c r="AO1708" s="3">
        <v>24.504999999999999</v>
      </c>
      <c r="AP1708" s="3">
        <v>22.742000000000001</v>
      </c>
      <c r="AQ1708" s="3">
        <v>20.02</v>
      </c>
      <c r="AR1708" s="3">
        <v>17.510000000000002</v>
      </c>
      <c r="AS1708" s="3">
        <v>16.114000000000001</v>
      </c>
      <c r="AT1708" s="3">
        <v>16.777999999999999</v>
      </c>
      <c r="AU1708" s="3">
        <v>15.664</v>
      </c>
      <c r="AV1708" s="3">
        <v>14.468</v>
      </c>
      <c r="AW1708" s="3">
        <v>13.315</v>
      </c>
      <c r="AX1708" s="3">
        <v>12.351000000000001</v>
      </c>
      <c r="AY1708" s="3">
        <v>11.558</v>
      </c>
      <c r="AZ1708" s="3">
        <v>10.756</v>
      </c>
      <c r="BA1708">
        <v>9.2110000000000003</v>
      </c>
      <c r="BB1708">
        <v>2016</v>
      </c>
    </row>
    <row r="1709" spans="1:54" hidden="1" x14ac:dyDescent="0.2">
      <c r="A1709">
        <v>636</v>
      </c>
      <c r="B1709" t="s">
        <v>524</v>
      </c>
      <c r="C1709" t="s">
        <v>228</v>
      </c>
      <c r="D1709" t="s">
        <v>2</v>
      </c>
      <c r="E1709" t="s">
        <v>227</v>
      </c>
      <c r="F1709" t="s">
        <v>226</v>
      </c>
      <c r="G1709" t="s">
        <v>225</v>
      </c>
      <c r="H1709" t="s">
        <v>222</v>
      </c>
      <c r="I1709" t="s">
        <v>983</v>
      </c>
      <c r="J1709" s="3" t="s">
        <v>355</v>
      </c>
      <c r="K1709" s="3" t="s">
        <v>355</v>
      </c>
      <c r="L1709" s="3" t="s">
        <v>355</v>
      </c>
      <c r="M1709" s="3" t="s">
        <v>355</v>
      </c>
      <c r="N1709" s="3" t="s">
        <v>355</v>
      </c>
      <c r="O1709" s="3" t="s">
        <v>355</v>
      </c>
      <c r="P1709" s="3" t="s">
        <v>355</v>
      </c>
      <c r="Q1709" s="3" t="s">
        <v>355</v>
      </c>
      <c r="R1709" s="3" t="s">
        <v>355</v>
      </c>
      <c r="S1709" s="3" t="s">
        <v>355</v>
      </c>
      <c r="T1709" s="3" t="s">
        <v>355</v>
      </c>
      <c r="U1709" s="3" t="s">
        <v>355</v>
      </c>
      <c r="V1709" s="3" t="s">
        <v>355</v>
      </c>
      <c r="W1709" s="3">
        <v>1E-3</v>
      </c>
      <c r="X1709" s="3">
        <v>0.307</v>
      </c>
      <c r="Y1709" s="3">
        <v>1.758</v>
      </c>
      <c r="Z1709" s="3">
        <v>12.84</v>
      </c>
      <c r="AA1709" s="3">
        <v>34.582000000000001</v>
      </c>
      <c r="AB1709" s="3">
        <v>44.286999999999999</v>
      </c>
      <c r="AC1709" s="3">
        <v>229.768</v>
      </c>
      <c r="AD1709" s="3">
        <v>1317.075</v>
      </c>
      <c r="AE1709" s="3">
        <v>2231.4549999999999</v>
      </c>
      <c r="AF1709" s="3">
        <v>3025.8710000000001</v>
      </c>
      <c r="AG1709" s="3">
        <v>3623.25</v>
      </c>
      <c r="AH1709" s="3">
        <v>4113.6329999999998</v>
      </c>
      <c r="AI1709" s="3">
        <v>5670.0649999999996</v>
      </c>
      <c r="AJ1709" s="3">
        <v>6694.74</v>
      </c>
      <c r="AK1709" s="3">
        <v>8456.11</v>
      </c>
      <c r="AL1709" s="3">
        <v>10741.831</v>
      </c>
      <c r="AM1709" s="3">
        <v>14788.934999999999</v>
      </c>
      <c r="AN1709" s="3">
        <v>18698.924999999999</v>
      </c>
      <c r="AO1709" s="3">
        <v>22598.145</v>
      </c>
      <c r="AP1709" s="3">
        <v>25343.516</v>
      </c>
      <c r="AQ1709" s="3">
        <v>30051.179</v>
      </c>
      <c r="AR1709" s="3">
        <v>33224.017999999996</v>
      </c>
      <c r="AS1709" s="3">
        <v>35591.635999999999</v>
      </c>
      <c r="AT1709" s="3">
        <v>42160.851999999999</v>
      </c>
      <c r="AU1709" s="3">
        <v>58166.283000000003</v>
      </c>
      <c r="AV1709" s="3">
        <v>75181.157999999996</v>
      </c>
      <c r="AW1709" s="3">
        <v>89113.106</v>
      </c>
      <c r="AX1709" s="3">
        <v>101179.11199999999</v>
      </c>
      <c r="AY1709" s="3">
        <v>110040.579</v>
      </c>
      <c r="AZ1709" s="3">
        <v>120054.276</v>
      </c>
      <c r="BA1709">
        <v>131113.04699999999</v>
      </c>
      <c r="BB1709">
        <v>2016</v>
      </c>
    </row>
    <row r="1710" spans="1:54" hidden="1" x14ac:dyDescent="0.2">
      <c r="A1710">
        <v>636</v>
      </c>
      <c r="B1710" t="s">
        <v>524</v>
      </c>
      <c r="C1710" t="s">
        <v>224</v>
      </c>
      <c r="D1710" t="s">
        <v>2</v>
      </c>
      <c r="E1710" t="s">
        <v>219</v>
      </c>
      <c r="F1710" t="s">
        <v>218</v>
      </c>
      <c r="G1710" t="s">
        <v>223</v>
      </c>
      <c r="H1710" t="s">
        <v>222</v>
      </c>
      <c r="I1710" t="s">
        <v>984</v>
      </c>
      <c r="J1710" s="3">
        <v>-0.254</v>
      </c>
      <c r="K1710" s="3">
        <v>-0.52700000000000002</v>
      </c>
      <c r="L1710" s="3">
        <v>-0.52</v>
      </c>
      <c r="M1710" s="3">
        <v>-0.28899999999999998</v>
      </c>
      <c r="N1710" s="3">
        <v>3.5999999999999997E-2</v>
      </c>
      <c r="O1710" s="3">
        <v>-9.1999999999999998E-2</v>
      </c>
      <c r="P1710" s="3">
        <v>-0.44400000000000001</v>
      </c>
      <c r="Q1710" s="3">
        <v>-1.0880000000000001</v>
      </c>
      <c r="R1710" s="3">
        <v>-0.58499999999999996</v>
      </c>
      <c r="S1710" s="3">
        <v>-0.86199999999999999</v>
      </c>
      <c r="T1710" s="3">
        <v>-0.71499999999999997</v>
      </c>
      <c r="U1710" s="3">
        <v>-0.94399999999999995</v>
      </c>
      <c r="V1710" s="3">
        <v>-0.75700000000000001</v>
      </c>
      <c r="W1710" s="3">
        <v>-0.373</v>
      </c>
      <c r="X1710" s="3">
        <v>-0.27800000000000002</v>
      </c>
      <c r="Y1710" s="3">
        <v>1.4999999999999999E-2</v>
      </c>
      <c r="Z1710" s="3">
        <v>-3.6999999999999998E-2</v>
      </c>
      <c r="AA1710" s="3">
        <v>-0.2</v>
      </c>
      <c r="AB1710" s="3">
        <v>-0.42599999999999999</v>
      </c>
      <c r="AC1710" s="3">
        <v>-0.113</v>
      </c>
      <c r="AD1710" s="3">
        <v>8.5999999999999993E-2</v>
      </c>
      <c r="AE1710" s="3">
        <v>0.24099999999999999</v>
      </c>
      <c r="AF1710" s="3">
        <v>0.41799999999999998</v>
      </c>
      <c r="AG1710" s="3">
        <v>0.18099999999999999</v>
      </c>
      <c r="AH1710" s="3">
        <v>-5.5E-2</v>
      </c>
      <c r="AI1710" s="3">
        <v>-0.38900000000000001</v>
      </c>
      <c r="AJ1710" s="3">
        <v>4.8000000000000001E-2</v>
      </c>
      <c r="AK1710" s="3">
        <v>0.52700000000000002</v>
      </c>
      <c r="AL1710" s="3">
        <v>-0.151</v>
      </c>
      <c r="AM1710" s="3">
        <v>-1.123</v>
      </c>
      <c r="AN1710" s="3">
        <v>-2.1739999999999999</v>
      </c>
      <c r="AO1710" s="3">
        <v>-1.2809999999999999</v>
      </c>
      <c r="AP1710" s="3">
        <v>-1.26</v>
      </c>
      <c r="AQ1710" s="3">
        <v>-1.633</v>
      </c>
      <c r="AR1710" s="3">
        <v>-1.66</v>
      </c>
      <c r="AS1710" s="3">
        <v>-1.4330000000000001</v>
      </c>
      <c r="AT1710" s="3">
        <v>-1.2150000000000001</v>
      </c>
      <c r="AU1710" s="3">
        <v>-0.214</v>
      </c>
      <c r="AV1710" s="3">
        <v>0.13100000000000001</v>
      </c>
      <c r="AW1710" s="3">
        <v>-0.40300000000000002</v>
      </c>
      <c r="AX1710" s="3">
        <v>-0.71499999999999997</v>
      </c>
      <c r="AY1710" s="3">
        <v>-0.66700000000000004</v>
      </c>
      <c r="AZ1710" s="3">
        <v>-0.96199999999999997</v>
      </c>
      <c r="BA1710">
        <v>-1.0880000000000001</v>
      </c>
      <c r="BB1710">
        <v>2016</v>
      </c>
    </row>
    <row r="1711" spans="1:54" hidden="1" x14ac:dyDescent="0.2">
      <c r="A1711">
        <v>636</v>
      </c>
      <c r="B1711" t="s">
        <v>524</v>
      </c>
      <c r="C1711" t="s">
        <v>220</v>
      </c>
      <c r="D1711" t="s">
        <v>2</v>
      </c>
      <c r="E1711" t="s">
        <v>219</v>
      </c>
      <c r="F1711" t="s">
        <v>218</v>
      </c>
      <c r="G1711" t="s">
        <v>217</v>
      </c>
      <c r="I1711" t="s">
        <v>216</v>
      </c>
      <c r="J1711" s="3">
        <v>-0.37</v>
      </c>
      <c r="K1711" s="3">
        <v>-0.88300000000000001</v>
      </c>
      <c r="L1711" s="3">
        <v>-0.8</v>
      </c>
      <c r="M1711" s="3">
        <v>-0.55100000000000005</v>
      </c>
      <c r="N1711" s="3">
        <v>0.10199999999999999</v>
      </c>
      <c r="O1711" s="3">
        <v>-0.28799999999999998</v>
      </c>
      <c r="P1711" s="3">
        <v>-1.238</v>
      </c>
      <c r="Q1711" s="3">
        <v>-3.2050000000000001</v>
      </c>
      <c r="R1711" s="3">
        <v>-1.4890000000000001</v>
      </c>
      <c r="S1711" s="3">
        <v>-2.1549999999999998</v>
      </c>
      <c r="T1711" s="3">
        <v>-1.726</v>
      </c>
      <c r="U1711" s="3">
        <v>-2.3460000000000001</v>
      </c>
      <c r="V1711" s="3">
        <v>-2.085</v>
      </c>
      <c r="W1711" s="3">
        <v>-0.78600000000000003</v>
      </c>
      <c r="X1711" s="3">
        <v>-1.079</v>
      </c>
      <c r="Y1711" s="3">
        <v>6.0999999999999999E-2</v>
      </c>
      <c r="Z1711" s="3">
        <v>-0.11600000000000001</v>
      </c>
      <c r="AA1711" s="3">
        <v>-0.69499999999999995</v>
      </c>
      <c r="AB1711" s="3">
        <v>-2.0209999999999999</v>
      </c>
      <c r="AC1711" s="3">
        <v>-0.58799999999999997</v>
      </c>
      <c r="AD1711" s="3">
        <v>0.45</v>
      </c>
      <c r="AE1711" s="3">
        <v>2.9529999999999998</v>
      </c>
      <c r="AF1711" s="3">
        <v>4.7939999999999996</v>
      </c>
      <c r="AG1711" s="3">
        <v>2.0190000000000001</v>
      </c>
      <c r="AH1711" s="3">
        <v>-0.53600000000000003</v>
      </c>
      <c r="AI1711" s="3">
        <v>-3.2519999999999998</v>
      </c>
      <c r="AJ1711" s="3">
        <v>0.33400000000000002</v>
      </c>
      <c r="AK1711" s="3">
        <v>3.22</v>
      </c>
      <c r="AL1711" s="3">
        <v>-0.78900000000000003</v>
      </c>
      <c r="AM1711" s="3">
        <v>-6.1319999999999997</v>
      </c>
      <c r="AN1711" s="3">
        <v>-10.53</v>
      </c>
      <c r="AO1711" s="3">
        <v>-5.2110000000000003</v>
      </c>
      <c r="AP1711" s="3">
        <v>-4.5720000000000001</v>
      </c>
      <c r="AQ1711" s="3">
        <v>-4.9980000000000002</v>
      </c>
      <c r="AR1711" s="3">
        <v>-4.6219999999999999</v>
      </c>
      <c r="AS1711" s="3">
        <v>-3.7320000000000002</v>
      </c>
      <c r="AT1711" s="3">
        <v>-3.089</v>
      </c>
      <c r="AU1711" s="3">
        <v>-0.51500000000000001</v>
      </c>
      <c r="AV1711" s="3">
        <v>0.308</v>
      </c>
      <c r="AW1711" s="3">
        <v>-0.92300000000000004</v>
      </c>
      <c r="AX1711" s="3">
        <v>-1.5740000000000001</v>
      </c>
      <c r="AY1711" s="3">
        <v>-1.4239999999999999</v>
      </c>
      <c r="AZ1711" s="3">
        <v>-1.9490000000000001</v>
      </c>
      <c r="BA1711">
        <v>-2.0880000000000001</v>
      </c>
      <c r="BB1711">
        <v>2016</v>
      </c>
    </row>
    <row r="1712" spans="1:54" x14ac:dyDescent="0.2">
      <c r="A1712">
        <v>634</v>
      </c>
      <c r="B1712" t="s">
        <v>523</v>
      </c>
      <c r="C1712" t="s">
        <v>352</v>
      </c>
      <c r="D1712" t="s">
        <v>192</v>
      </c>
      <c r="E1712" t="s">
        <v>349</v>
      </c>
      <c r="F1712" t="s">
        <v>351</v>
      </c>
      <c r="G1712" t="s">
        <v>225</v>
      </c>
      <c r="H1712" t="s">
        <v>222</v>
      </c>
      <c r="I1712" t="s">
        <v>985</v>
      </c>
      <c r="J1712" s="3">
        <v>432.17</v>
      </c>
      <c r="K1712" s="3">
        <v>443.46100000000001</v>
      </c>
      <c r="L1712" s="3">
        <v>454.149</v>
      </c>
      <c r="M1712" s="3">
        <v>465.01499999999999</v>
      </c>
      <c r="N1712" s="3">
        <v>476.06099999999998</v>
      </c>
      <c r="O1712" s="3">
        <v>487.29</v>
      </c>
      <c r="P1712" s="3">
        <v>498.70600000000002</v>
      </c>
      <c r="Q1712" s="3">
        <v>510.31200000000001</v>
      </c>
      <c r="R1712" s="3">
        <v>622.11099999999999</v>
      </c>
      <c r="S1712" s="3">
        <v>754.43</v>
      </c>
      <c r="T1712" s="3">
        <v>762</v>
      </c>
      <c r="U1712" s="3">
        <v>780.25300000000004</v>
      </c>
      <c r="V1712" s="3">
        <v>800.63199999999995</v>
      </c>
      <c r="W1712" s="3">
        <v>792.78899999999999</v>
      </c>
      <c r="X1712" s="3">
        <v>749.24</v>
      </c>
      <c r="Y1712" s="3">
        <v>779.1</v>
      </c>
      <c r="Z1712" s="3">
        <v>812.52700000000004</v>
      </c>
      <c r="AA1712" s="3">
        <v>807.45</v>
      </c>
      <c r="AB1712" s="3">
        <v>837.62900000000002</v>
      </c>
      <c r="AC1712" s="3">
        <v>816</v>
      </c>
      <c r="AD1712" s="3">
        <v>877.82</v>
      </c>
      <c r="AE1712" s="3">
        <v>911.2</v>
      </c>
      <c r="AF1712" s="3">
        <v>952.95</v>
      </c>
      <c r="AG1712" s="3">
        <v>960.7</v>
      </c>
      <c r="AH1712" s="3">
        <v>994.1</v>
      </c>
      <c r="AI1712" s="3">
        <v>1071.2</v>
      </c>
      <c r="AJ1712" s="3">
        <v>1138</v>
      </c>
      <c r="AK1712" s="3">
        <v>1119.9939999999999</v>
      </c>
      <c r="AL1712" s="3">
        <v>1182.403</v>
      </c>
      <c r="AM1712" s="3">
        <v>1275.1690000000001</v>
      </c>
      <c r="AN1712" s="3">
        <v>1386.2840000000001</v>
      </c>
      <c r="AO1712" s="3">
        <v>1433.327</v>
      </c>
      <c r="AP1712" s="3">
        <v>1488.2080000000001</v>
      </c>
      <c r="AQ1712" s="3">
        <v>1536.8989999999999</v>
      </c>
      <c r="AR1712" s="3">
        <v>1642.0650000000001</v>
      </c>
      <c r="AS1712" s="3">
        <v>1685.0740000000001</v>
      </c>
      <c r="AT1712" s="3">
        <v>1637.4</v>
      </c>
      <c r="AU1712" s="3">
        <v>1561.941</v>
      </c>
      <c r="AV1712" s="3">
        <v>1573.4590000000001</v>
      </c>
      <c r="AW1712" s="3">
        <v>1646.3150000000001</v>
      </c>
      <c r="AX1712" s="3">
        <v>1626.191</v>
      </c>
      <c r="AY1712" s="3">
        <v>1597.1880000000001</v>
      </c>
      <c r="AZ1712" s="3">
        <v>1611.076</v>
      </c>
      <c r="BA1712">
        <v>1615.018</v>
      </c>
      <c r="BB1712">
        <v>2015</v>
      </c>
    </row>
    <row r="1713" spans="1:54" hidden="1" x14ac:dyDescent="0.2">
      <c r="A1713">
        <v>634</v>
      </c>
      <c r="B1713" t="s">
        <v>523</v>
      </c>
      <c r="C1713" t="s">
        <v>350</v>
      </c>
      <c r="D1713" t="s">
        <v>192</v>
      </c>
      <c r="E1713" t="s">
        <v>349</v>
      </c>
      <c r="F1713" t="s">
        <v>348</v>
      </c>
      <c r="G1713" t="s">
        <v>275</v>
      </c>
      <c r="I1713" t="s">
        <v>347</v>
      </c>
      <c r="J1713" s="3">
        <v>12.678000000000001</v>
      </c>
      <c r="K1713" s="3">
        <v>2.613</v>
      </c>
      <c r="L1713" s="3">
        <v>2.41</v>
      </c>
      <c r="M1713" s="3">
        <v>2.3929999999999998</v>
      </c>
      <c r="N1713" s="3">
        <v>2.375</v>
      </c>
      <c r="O1713" s="3">
        <v>2.359</v>
      </c>
      <c r="P1713" s="3">
        <v>2.343</v>
      </c>
      <c r="Q1713" s="3">
        <v>2.327</v>
      </c>
      <c r="R1713" s="3">
        <v>21.908000000000001</v>
      </c>
      <c r="S1713" s="3">
        <v>21.268999999999998</v>
      </c>
      <c r="T1713" s="3">
        <v>1.0029999999999999</v>
      </c>
      <c r="U1713" s="3">
        <v>2.395</v>
      </c>
      <c r="V1713" s="3">
        <v>2.6120000000000001</v>
      </c>
      <c r="W1713" s="3">
        <v>-0.98</v>
      </c>
      <c r="X1713" s="3">
        <v>-5.4930000000000003</v>
      </c>
      <c r="Y1713" s="3">
        <v>3.9849999999999999</v>
      </c>
      <c r="Z1713" s="3">
        <v>4.29</v>
      </c>
      <c r="AA1713" s="3">
        <v>-0.625</v>
      </c>
      <c r="AB1713" s="3">
        <v>3.738</v>
      </c>
      <c r="AC1713" s="3">
        <v>-2.5819999999999999</v>
      </c>
      <c r="AD1713" s="3">
        <v>7.5759999999999996</v>
      </c>
      <c r="AE1713" s="3">
        <v>3.8029999999999999</v>
      </c>
      <c r="AF1713" s="3">
        <v>4.5819999999999999</v>
      </c>
      <c r="AG1713" s="3">
        <v>0.81299999999999994</v>
      </c>
      <c r="AH1713" s="3">
        <v>3.4769999999999999</v>
      </c>
      <c r="AI1713" s="3">
        <v>7.7560000000000002</v>
      </c>
      <c r="AJ1713" s="3">
        <v>6.2359999999999998</v>
      </c>
      <c r="AK1713" s="3">
        <v>-1.5820000000000001</v>
      </c>
      <c r="AL1713" s="3">
        <v>5.5720000000000001</v>
      </c>
      <c r="AM1713" s="3">
        <v>7.8449999999999998</v>
      </c>
      <c r="AN1713" s="3">
        <v>8.7140000000000004</v>
      </c>
      <c r="AO1713" s="3">
        <v>3.3929999999999998</v>
      </c>
      <c r="AP1713" s="3">
        <v>3.8290000000000002</v>
      </c>
      <c r="AQ1713" s="3">
        <v>3.2719999999999998</v>
      </c>
      <c r="AR1713" s="3">
        <v>6.843</v>
      </c>
      <c r="AS1713" s="3">
        <v>2.6190000000000002</v>
      </c>
      <c r="AT1713" s="3">
        <v>-2.8290000000000002</v>
      </c>
      <c r="AU1713" s="3">
        <v>-4.6079999999999997</v>
      </c>
      <c r="AV1713" s="3">
        <v>0.73699999999999999</v>
      </c>
      <c r="AW1713" s="3">
        <v>4.63</v>
      </c>
      <c r="AX1713" s="3">
        <v>-1.222</v>
      </c>
      <c r="AY1713" s="3">
        <v>-1.784</v>
      </c>
      <c r="AZ1713" s="3">
        <v>0.87</v>
      </c>
      <c r="BA1713">
        <v>0.245</v>
      </c>
      <c r="BB1713">
        <v>2015</v>
      </c>
    </row>
    <row r="1714" spans="1:54" hidden="1" x14ac:dyDescent="0.2">
      <c r="A1714">
        <v>634</v>
      </c>
      <c r="B1714" t="s">
        <v>523</v>
      </c>
      <c r="C1714" t="s">
        <v>346</v>
      </c>
      <c r="D1714" t="s">
        <v>192</v>
      </c>
      <c r="E1714" t="s">
        <v>342</v>
      </c>
      <c r="F1714" t="s">
        <v>345</v>
      </c>
      <c r="G1714" t="s">
        <v>225</v>
      </c>
      <c r="H1714" t="s">
        <v>222</v>
      </c>
      <c r="I1714" t="s">
        <v>985</v>
      </c>
      <c r="J1714" s="3">
        <v>440.14299999999997</v>
      </c>
      <c r="K1714" s="3">
        <v>464.06400000000002</v>
      </c>
      <c r="L1714" s="3">
        <v>489.28500000000003</v>
      </c>
      <c r="M1714" s="3">
        <v>515.87699999999995</v>
      </c>
      <c r="N1714" s="3">
        <v>543.91399999999999</v>
      </c>
      <c r="O1714" s="3">
        <v>573.47500000000002</v>
      </c>
      <c r="P1714" s="3">
        <v>604.64200000000005</v>
      </c>
      <c r="Q1714" s="3">
        <v>637.50400000000002</v>
      </c>
      <c r="R1714" s="3">
        <v>672.15099999999995</v>
      </c>
      <c r="S1714" s="3">
        <v>760.57500000000005</v>
      </c>
      <c r="T1714" s="3">
        <v>762</v>
      </c>
      <c r="U1714" s="3">
        <v>768.7</v>
      </c>
      <c r="V1714" s="3">
        <v>776.4</v>
      </c>
      <c r="W1714" s="3">
        <v>760.1</v>
      </c>
      <c r="X1714" s="3">
        <v>982.36</v>
      </c>
      <c r="Y1714" s="3">
        <v>1056.2</v>
      </c>
      <c r="Z1714" s="3">
        <v>1299.7</v>
      </c>
      <c r="AA1714" s="3">
        <v>1355.7</v>
      </c>
      <c r="AB1714" s="3">
        <v>1150.0999999999999</v>
      </c>
      <c r="AC1714" s="3">
        <v>1449.3</v>
      </c>
      <c r="AD1714" s="3">
        <v>2292.5</v>
      </c>
      <c r="AE1714" s="3">
        <v>2048.3000000000002</v>
      </c>
      <c r="AF1714" s="3">
        <v>2104.9</v>
      </c>
      <c r="AG1714" s="3">
        <v>2031.8</v>
      </c>
      <c r="AH1714" s="3">
        <v>2455.8000000000002</v>
      </c>
      <c r="AI1714" s="3">
        <v>3210.7</v>
      </c>
      <c r="AJ1714" s="3">
        <v>4042.6</v>
      </c>
      <c r="AK1714" s="3">
        <v>3563.6</v>
      </c>
      <c r="AL1714" s="3">
        <v>4556.8999999999996</v>
      </c>
      <c r="AM1714" s="3">
        <v>4409.7330000000002</v>
      </c>
      <c r="AN1714" s="3">
        <v>6082.52</v>
      </c>
      <c r="AO1714" s="3">
        <v>6982.4549999999999</v>
      </c>
      <c r="AP1714" s="3">
        <v>6971.9229999999998</v>
      </c>
      <c r="AQ1714" s="3">
        <v>6927.2420000000002</v>
      </c>
      <c r="AR1714" s="3">
        <v>6959.94</v>
      </c>
      <c r="AS1714" s="3">
        <v>5056.482</v>
      </c>
      <c r="AT1714" s="3">
        <v>4615.6000000000004</v>
      </c>
      <c r="AU1714" s="3">
        <v>4945.5320000000002</v>
      </c>
      <c r="AV1714" s="3">
        <v>5540.0540000000001</v>
      </c>
      <c r="AW1714" s="3">
        <v>5714.125</v>
      </c>
      <c r="AX1714" s="3">
        <v>5372.6909999999998</v>
      </c>
      <c r="AY1714" s="3">
        <v>5055.5280000000002</v>
      </c>
      <c r="AZ1714" s="3">
        <v>5028.6369999999997</v>
      </c>
      <c r="BA1714">
        <v>4983.4070000000002</v>
      </c>
      <c r="BB1714">
        <v>2015</v>
      </c>
    </row>
    <row r="1715" spans="1:54" hidden="1" x14ac:dyDescent="0.2">
      <c r="A1715">
        <v>634</v>
      </c>
      <c r="B1715" t="s">
        <v>523</v>
      </c>
      <c r="C1715" t="s">
        <v>344</v>
      </c>
      <c r="D1715" t="s">
        <v>192</v>
      </c>
      <c r="E1715" t="s">
        <v>342</v>
      </c>
      <c r="F1715" t="s">
        <v>343</v>
      </c>
      <c r="G1715" t="s">
        <v>223</v>
      </c>
      <c r="H1715" t="s">
        <v>222</v>
      </c>
      <c r="I1715" t="s">
        <v>310</v>
      </c>
      <c r="J1715" s="3">
        <v>2.0830000000000002</v>
      </c>
      <c r="K1715" s="3">
        <v>1.708</v>
      </c>
      <c r="L1715" s="3">
        <v>1.4890000000000001</v>
      </c>
      <c r="M1715" s="3">
        <v>1.3540000000000001</v>
      </c>
      <c r="N1715" s="3">
        <v>1.2450000000000001</v>
      </c>
      <c r="O1715" s="3">
        <v>1.276</v>
      </c>
      <c r="P1715" s="3">
        <v>1.746</v>
      </c>
      <c r="Q1715" s="3">
        <v>2.121</v>
      </c>
      <c r="R1715" s="3">
        <v>2.2570000000000001</v>
      </c>
      <c r="S1715" s="3">
        <v>2.3839999999999999</v>
      </c>
      <c r="T1715" s="3">
        <v>2.7989999999999999</v>
      </c>
      <c r="U1715" s="3">
        <v>2.7250000000000001</v>
      </c>
      <c r="V1715" s="3">
        <v>2.9329999999999998</v>
      </c>
      <c r="W1715" s="3">
        <v>2.6840000000000002</v>
      </c>
      <c r="X1715" s="3">
        <v>1.7689999999999999</v>
      </c>
      <c r="Y1715" s="3">
        <v>2.1160000000000001</v>
      </c>
      <c r="Z1715" s="3">
        <v>2.54</v>
      </c>
      <c r="AA1715" s="3">
        <v>2.323</v>
      </c>
      <c r="AB1715" s="3">
        <v>1.9490000000000001</v>
      </c>
      <c r="AC1715" s="3">
        <v>2.3570000000000002</v>
      </c>
      <c r="AD1715" s="3">
        <v>3.22</v>
      </c>
      <c r="AE1715" s="3">
        <v>2.794</v>
      </c>
      <c r="AF1715" s="3">
        <v>3.02</v>
      </c>
      <c r="AG1715" s="3">
        <v>3.5019999999999998</v>
      </c>
      <c r="AH1715" s="3">
        <v>4.6529999999999996</v>
      </c>
      <c r="AI1715" s="3">
        <v>6.0970000000000004</v>
      </c>
      <c r="AJ1715" s="3">
        <v>7.7380000000000004</v>
      </c>
      <c r="AK1715" s="3">
        <v>7.4459999999999997</v>
      </c>
      <c r="AL1715" s="3">
        <v>10.224</v>
      </c>
      <c r="AM1715" s="3">
        <v>9.3629999999999995</v>
      </c>
      <c r="AN1715" s="3">
        <v>12.304</v>
      </c>
      <c r="AO1715" s="3">
        <v>14.811</v>
      </c>
      <c r="AP1715" s="3">
        <v>13.664</v>
      </c>
      <c r="AQ1715" s="3">
        <v>14.026</v>
      </c>
      <c r="AR1715" s="3">
        <v>14.099</v>
      </c>
      <c r="AS1715" s="3">
        <v>8.5540000000000003</v>
      </c>
      <c r="AT1715" s="3">
        <v>7.7869999999999999</v>
      </c>
      <c r="AU1715" s="3">
        <v>8.5129999999999999</v>
      </c>
      <c r="AV1715" s="3">
        <v>10.471</v>
      </c>
      <c r="AW1715" s="3">
        <v>10.923</v>
      </c>
      <c r="AX1715" s="3">
        <v>10.388</v>
      </c>
      <c r="AY1715" s="3">
        <v>9.8439999999999994</v>
      </c>
      <c r="AZ1715" s="3">
        <v>9.86</v>
      </c>
      <c r="BA1715">
        <v>9.7970000000000006</v>
      </c>
      <c r="BB1715">
        <v>2015</v>
      </c>
    </row>
    <row r="1716" spans="1:54" hidden="1" x14ac:dyDescent="0.2">
      <c r="A1716">
        <v>634</v>
      </c>
      <c r="B1716" t="s">
        <v>523</v>
      </c>
      <c r="C1716" t="s">
        <v>213</v>
      </c>
      <c r="D1716" t="s">
        <v>192</v>
      </c>
      <c r="E1716" t="s">
        <v>342</v>
      </c>
      <c r="F1716" t="s">
        <v>341</v>
      </c>
      <c r="G1716" t="s">
        <v>323</v>
      </c>
      <c r="H1716" t="s">
        <v>222</v>
      </c>
      <c r="I1716" t="s">
        <v>310</v>
      </c>
      <c r="J1716" s="3">
        <v>3.1259999999999999</v>
      </c>
      <c r="K1716" s="3">
        <v>3.5070000000000001</v>
      </c>
      <c r="L1716" s="3">
        <v>3.8140000000000001</v>
      </c>
      <c r="M1716" s="3">
        <v>4.0599999999999996</v>
      </c>
      <c r="N1716" s="3">
        <v>4.3040000000000003</v>
      </c>
      <c r="O1716" s="3">
        <v>4.5460000000000003</v>
      </c>
      <c r="P1716" s="3">
        <v>4.7469999999999999</v>
      </c>
      <c r="Q1716" s="3">
        <v>4.9809999999999999</v>
      </c>
      <c r="R1716" s="3">
        <v>6.2850000000000001</v>
      </c>
      <c r="S1716" s="3">
        <v>7.9180000000000001</v>
      </c>
      <c r="T1716" s="3">
        <v>8.2929999999999993</v>
      </c>
      <c r="U1716" s="3">
        <v>8.7750000000000004</v>
      </c>
      <c r="V1716" s="3">
        <v>9.2089999999999996</v>
      </c>
      <c r="W1716" s="3">
        <v>9.3360000000000003</v>
      </c>
      <c r="X1716" s="3">
        <v>9.0109999999999992</v>
      </c>
      <c r="Y1716" s="3">
        <v>9.5649999999999995</v>
      </c>
      <c r="Z1716" s="3">
        <v>10.157999999999999</v>
      </c>
      <c r="AA1716" s="3">
        <v>10.266999999999999</v>
      </c>
      <c r="AB1716" s="3">
        <v>10.766</v>
      </c>
      <c r="AC1716" s="3">
        <v>10.648999999999999</v>
      </c>
      <c r="AD1716" s="3">
        <v>11.715999999999999</v>
      </c>
      <c r="AE1716" s="3">
        <v>12.439</v>
      </c>
      <c r="AF1716" s="3">
        <v>13.209</v>
      </c>
      <c r="AG1716" s="3">
        <v>13.582000000000001</v>
      </c>
      <c r="AH1716" s="3">
        <v>14.44</v>
      </c>
      <c r="AI1716" s="3">
        <v>16.061</v>
      </c>
      <c r="AJ1716" s="3">
        <v>17.587</v>
      </c>
      <c r="AK1716" s="3">
        <v>17.768999999999998</v>
      </c>
      <c r="AL1716" s="3">
        <v>19.126999999999999</v>
      </c>
      <c r="AM1716" s="3">
        <v>20.783999999999999</v>
      </c>
      <c r="AN1716" s="3">
        <v>22.870999999999999</v>
      </c>
      <c r="AO1716" s="3">
        <v>24.135999999999999</v>
      </c>
      <c r="AP1716" s="3">
        <v>25.521999999999998</v>
      </c>
      <c r="AQ1716" s="3">
        <v>26.782</v>
      </c>
      <c r="AR1716" s="3">
        <v>29.128</v>
      </c>
      <c r="AS1716" s="3">
        <v>30.215</v>
      </c>
      <c r="AT1716" s="3">
        <v>29.734999999999999</v>
      </c>
      <c r="AU1716" s="3">
        <v>28.875</v>
      </c>
      <c r="AV1716" s="3">
        <v>29.748999999999999</v>
      </c>
      <c r="AW1716" s="3">
        <v>31.802</v>
      </c>
      <c r="AX1716" s="3">
        <v>32.03</v>
      </c>
      <c r="AY1716" s="3">
        <v>32.058</v>
      </c>
      <c r="AZ1716" s="3">
        <v>32.892000000000003</v>
      </c>
      <c r="BA1716">
        <v>33.546999999999997</v>
      </c>
      <c r="BB1716">
        <v>2015</v>
      </c>
    </row>
    <row r="1717" spans="1:54" hidden="1" x14ac:dyDescent="0.2">
      <c r="A1717">
        <v>634</v>
      </c>
      <c r="B1717" t="s">
        <v>523</v>
      </c>
      <c r="C1717" t="s">
        <v>340</v>
      </c>
      <c r="D1717" t="s">
        <v>192</v>
      </c>
      <c r="E1717" t="s">
        <v>339</v>
      </c>
      <c r="F1717" t="s">
        <v>338</v>
      </c>
      <c r="G1717" t="s">
        <v>295</v>
      </c>
      <c r="I1717" t="s">
        <v>337</v>
      </c>
      <c r="J1717" s="3">
        <v>101.845</v>
      </c>
      <c r="K1717" s="3">
        <v>104.646</v>
      </c>
      <c r="L1717" s="3">
        <v>107.73699999999999</v>
      </c>
      <c r="M1717" s="3">
        <v>110.938</v>
      </c>
      <c r="N1717" s="3">
        <v>114.253</v>
      </c>
      <c r="O1717" s="3">
        <v>117.68600000000001</v>
      </c>
      <c r="P1717" s="3">
        <v>121.242</v>
      </c>
      <c r="Q1717" s="3">
        <v>124.92400000000001</v>
      </c>
      <c r="R1717" s="3">
        <v>108.044</v>
      </c>
      <c r="S1717" s="3">
        <v>100.815</v>
      </c>
      <c r="T1717" s="3">
        <v>100</v>
      </c>
      <c r="U1717" s="3">
        <v>98.519000000000005</v>
      </c>
      <c r="V1717" s="3">
        <v>96.972999999999999</v>
      </c>
      <c r="W1717" s="3">
        <v>95.876999999999995</v>
      </c>
      <c r="X1717" s="3">
        <v>131.114</v>
      </c>
      <c r="Y1717" s="3">
        <v>135.56700000000001</v>
      </c>
      <c r="Z1717" s="3">
        <v>159.958</v>
      </c>
      <c r="AA1717" s="3">
        <v>167.899</v>
      </c>
      <c r="AB1717" s="3">
        <v>137.304</v>
      </c>
      <c r="AC1717" s="3">
        <v>177.61</v>
      </c>
      <c r="AD1717" s="3">
        <v>261.15800000000002</v>
      </c>
      <c r="AE1717" s="3">
        <v>224.791</v>
      </c>
      <c r="AF1717" s="3">
        <v>220.88300000000001</v>
      </c>
      <c r="AG1717" s="3">
        <v>211.49199999999999</v>
      </c>
      <c r="AH1717" s="3">
        <v>247.03800000000001</v>
      </c>
      <c r="AI1717" s="3">
        <v>299.72899999999998</v>
      </c>
      <c r="AJ1717" s="3">
        <v>355.23700000000002</v>
      </c>
      <c r="AK1717" s="3">
        <v>318.18</v>
      </c>
      <c r="AL1717" s="3">
        <v>385.39299999999997</v>
      </c>
      <c r="AM1717" s="3">
        <v>345.81599999999997</v>
      </c>
      <c r="AN1717" s="3">
        <v>438.76400000000001</v>
      </c>
      <c r="AO1717" s="3">
        <v>487.15</v>
      </c>
      <c r="AP1717" s="3">
        <v>468.47800000000001</v>
      </c>
      <c r="AQ1717" s="3">
        <v>450.72800000000001</v>
      </c>
      <c r="AR1717" s="3">
        <v>423.85300000000001</v>
      </c>
      <c r="AS1717" s="3">
        <v>300.07499999999999</v>
      </c>
      <c r="AT1717" s="3">
        <v>281.88600000000002</v>
      </c>
      <c r="AU1717" s="3">
        <v>316.62700000000001</v>
      </c>
      <c r="AV1717" s="3">
        <v>352.09399999999999</v>
      </c>
      <c r="AW1717" s="3">
        <v>347.08600000000001</v>
      </c>
      <c r="AX1717" s="3">
        <v>330.38499999999999</v>
      </c>
      <c r="AY1717" s="3">
        <v>316.52699999999999</v>
      </c>
      <c r="AZ1717" s="3">
        <v>312.12900000000002</v>
      </c>
      <c r="BA1717">
        <v>308.56700000000001</v>
      </c>
      <c r="BB1717">
        <v>2015</v>
      </c>
    </row>
    <row r="1718" spans="1:54" hidden="1" x14ac:dyDescent="0.2">
      <c r="A1718">
        <v>634</v>
      </c>
      <c r="B1718" t="s">
        <v>523</v>
      </c>
      <c r="C1718" t="s">
        <v>336</v>
      </c>
      <c r="D1718" t="s">
        <v>192</v>
      </c>
      <c r="E1718" t="s">
        <v>333</v>
      </c>
      <c r="F1718" t="s">
        <v>335</v>
      </c>
      <c r="G1718" t="s">
        <v>225</v>
      </c>
      <c r="H1718" t="s">
        <v>322</v>
      </c>
      <c r="I1718" t="s">
        <v>330</v>
      </c>
      <c r="J1718" s="3">
        <v>271984.13299999997</v>
      </c>
      <c r="K1718" s="3">
        <v>270732.84600000002</v>
      </c>
      <c r="L1718" s="3">
        <v>268955.35800000001</v>
      </c>
      <c r="M1718" s="3">
        <v>267143.54399999999</v>
      </c>
      <c r="N1718" s="3">
        <v>265299.64299999998</v>
      </c>
      <c r="O1718" s="3">
        <v>263425.80900000001</v>
      </c>
      <c r="P1718" s="3">
        <v>261524.11600000001</v>
      </c>
      <c r="Q1718" s="3">
        <v>259596.56099999999</v>
      </c>
      <c r="R1718" s="3">
        <v>306991.90000000002</v>
      </c>
      <c r="S1718" s="3">
        <v>350324.73100000003</v>
      </c>
      <c r="T1718" s="3">
        <v>343218.39899999998</v>
      </c>
      <c r="U1718" s="3">
        <v>341049.34899999999</v>
      </c>
      <c r="V1718" s="3">
        <v>341421.83500000002</v>
      </c>
      <c r="W1718" s="3">
        <v>329831.20199999999</v>
      </c>
      <c r="X1718" s="3">
        <v>304110.56</v>
      </c>
      <c r="Y1718" s="3">
        <v>308517.41700000002</v>
      </c>
      <c r="Z1718" s="3">
        <v>313906.63400000002</v>
      </c>
      <c r="AA1718" s="3">
        <v>304336.88500000001</v>
      </c>
      <c r="AB1718" s="3">
        <v>308011.353</v>
      </c>
      <c r="AC1718" s="3">
        <v>292739.40100000001</v>
      </c>
      <c r="AD1718" s="3">
        <v>307236.37099999998</v>
      </c>
      <c r="AE1718" s="3">
        <v>311140.82699999999</v>
      </c>
      <c r="AF1718" s="3">
        <v>317460.386</v>
      </c>
      <c r="AG1718" s="3">
        <v>312236.27</v>
      </c>
      <c r="AH1718" s="3">
        <v>315211.29300000001</v>
      </c>
      <c r="AI1718" s="3">
        <v>331373.97200000001</v>
      </c>
      <c r="AJ1718" s="3">
        <v>343452.13900000002</v>
      </c>
      <c r="AK1718" s="3">
        <v>329773.62099999998</v>
      </c>
      <c r="AL1718" s="3">
        <v>339658.027</v>
      </c>
      <c r="AM1718" s="3">
        <v>357371.538</v>
      </c>
      <c r="AN1718" s="3">
        <v>379036.10100000002</v>
      </c>
      <c r="AO1718" s="3">
        <v>382340.16600000003</v>
      </c>
      <c r="AP1718" s="3">
        <v>387297.359</v>
      </c>
      <c r="AQ1718" s="3">
        <v>390213.516</v>
      </c>
      <c r="AR1718" s="3">
        <v>406746.07500000001</v>
      </c>
      <c r="AS1718" s="3">
        <v>407219.06900000002</v>
      </c>
      <c r="AT1718" s="3">
        <v>386046.92300000001</v>
      </c>
      <c r="AU1718" s="3">
        <v>359274.27</v>
      </c>
      <c r="AV1718" s="3">
        <v>353096.245</v>
      </c>
      <c r="AW1718" s="3">
        <v>360434.65600000002</v>
      </c>
      <c r="AX1718" s="3">
        <v>347345.34899999999</v>
      </c>
      <c r="AY1718" s="3">
        <v>332829.58100000001</v>
      </c>
      <c r="AZ1718" s="3">
        <v>327535.39199999999</v>
      </c>
      <c r="BA1718">
        <v>320328.44400000002</v>
      </c>
      <c r="BB1718">
        <v>2004</v>
      </c>
    </row>
    <row r="1719" spans="1:54" hidden="1" x14ac:dyDescent="0.2">
      <c r="A1719">
        <v>634</v>
      </c>
      <c r="B1719" t="s">
        <v>523</v>
      </c>
      <c r="C1719" t="s">
        <v>334</v>
      </c>
      <c r="D1719" t="s">
        <v>192</v>
      </c>
      <c r="E1719" t="s">
        <v>333</v>
      </c>
      <c r="F1719" t="s">
        <v>332</v>
      </c>
      <c r="G1719" t="s">
        <v>331</v>
      </c>
      <c r="H1719" t="s">
        <v>322</v>
      </c>
      <c r="I1719" t="s">
        <v>330</v>
      </c>
      <c r="J1719" s="3">
        <v>4579.9369999999999</v>
      </c>
      <c r="K1719" s="3">
        <v>4558.8670000000002</v>
      </c>
      <c r="L1719" s="3">
        <v>4528.9359999999997</v>
      </c>
      <c r="M1719" s="3">
        <v>4498.4269999999997</v>
      </c>
      <c r="N1719" s="3">
        <v>4467.3770000000004</v>
      </c>
      <c r="O1719" s="3">
        <v>4435.8239999999996</v>
      </c>
      <c r="P1719" s="3">
        <v>4403.8010000000004</v>
      </c>
      <c r="Q1719" s="3">
        <v>4371.3429999999998</v>
      </c>
      <c r="R1719" s="3">
        <v>5169.4319999999998</v>
      </c>
      <c r="S1719" s="3">
        <v>5899.1130000000003</v>
      </c>
      <c r="T1719" s="3">
        <v>5779.45</v>
      </c>
      <c r="U1719" s="3">
        <v>5742.9250000000002</v>
      </c>
      <c r="V1719" s="3">
        <v>5749.1980000000003</v>
      </c>
      <c r="W1719" s="3">
        <v>5554.0230000000001</v>
      </c>
      <c r="X1719" s="3">
        <v>5120.9139999999998</v>
      </c>
      <c r="Y1719" s="3">
        <v>5195.1210000000001</v>
      </c>
      <c r="Z1719" s="3">
        <v>5285.87</v>
      </c>
      <c r="AA1719" s="3">
        <v>5124.7250000000004</v>
      </c>
      <c r="AB1719" s="3">
        <v>5186.5990000000002</v>
      </c>
      <c r="AC1719" s="3">
        <v>4929.4350000000004</v>
      </c>
      <c r="AD1719" s="3">
        <v>5173.549</v>
      </c>
      <c r="AE1719" s="3">
        <v>5239.2960000000003</v>
      </c>
      <c r="AF1719" s="3">
        <v>5345.7110000000002</v>
      </c>
      <c r="AG1719" s="3">
        <v>5257.7420000000002</v>
      </c>
      <c r="AH1719" s="3">
        <v>5307.8389999999999</v>
      </c>
      <c r="AI1719" s="3">
        <v>5580.0020000000004</v>
      </c>
      <c r="AJ1719" s="3">
        <v>5783.3860000000004</v>
      </c>
      <c r="AK1719" s="3">
        <v>5553.0540000000001</v>
      </c>
      <c r="AL1719" s="3">
        <v>5719.4970000000003</v>
      </c>
      <c r="AM1719" s="3">
        <v>6017.7740000000003</v>
      </c>
      <c r="AN1719" s="3">
        <v>6382.5839999999998</v>
      </c>
      <c r="AO1719" s="3">
        <v>6438.2209999999995</v>
      </c>
      <c r="AP1719" s="3">
        <v>6521.6949999999997</v>
      </c>
      <c r="AQ1719" s="3">
        <v>6570.8</v>
      </c>
      <c r="AR1719" s="3">
        <v>6849.192</v>
      </c>
      <c r="AS1719" s="3">
        <v>6857.1559999999999</v>
      </c>
      <c r="AT1719" s="3">
        <v>6500.6390000000001</v>
      </c>
      <c r="AU1719" s="3">
        <v>6049.8149999999996</v>
      </c>
      <c r="AV1719" s="3">
        <v>5945.7830000000004</v>
      </c>
      <c r="AW1719" s="3">
        <v>6069.3540000000003</v>
      </c>
      <c r="AX1719" s="3">
        <v>5848.9440000000004</v>
      </c>
      <c r="AY1719" s="3">
        <v>5604.5129999999999</v>
      </c>
      <c r="AZ1719" s="3">
        <v>5515.3639999999996</v>
      </c>
      <c r="BA1719">
        <v>5394.0060000000003</v>
      </c>
      <c r="BB1719">
        <v>2004</v>
      </c>
    </row>
    <row r="1720" spans="1:54" hidden="1" x14ac:dyDescent="0.2">
      <c r="A1720">
        <v>634</v>
      </c>
      <c r="B1720" t="s">
        <v>523</v>
      </c>
      <c r="C1720" t="s">
        <v>329</v>
      </c>
      <c r="D1720" t="s">
        <v>192</v>
      </c>
      <c r="E1720" t="s">
        <v>325</v>
      </c>
      <c r="F1720" t="s">
        <v>328</v>
      </c>
      <c r="G1720" t="s">
        <v>225</v>
      </c>
      <c r="H1720" t="s">
        <v>322</v>
      </c>
      <c r="I1720" t="s">
        <v>321</v>
      </c>
      <c r="J1720" s="3">
        <v>277001.75099999999</v>
      </c>
      <c r="K1720" s="3">
        <v>283310.71299999999</v>
      </c>
      <c r="L1720" s="3">
        <v>289763.36700000003</v>
      </c>
      <c r="M1720" s="3">
        <v>296362.98499999999</v>
      </c>
      <c r="N1720" s="3">
        <v>303112.91600000003</v>
      </c>
      <c r="O1720" s="3">
        <v>310016.58299999998</v>
      </c>
      <c r="P1720" s="3">
        <v>317077.48700000002</v>
      </c>
      <c r="Q1720" s="3">
        <v>324299.20899999997</v>
      </c>
      <c r="R1720" s="3">
        <v>331685.41200000001</v>
      </c>
      <c r="S1720" s="3">
        <v>353178.23</v>
      </c>
      <c r="T1720" s="3">
        <v>343218.39899999998</v>
      </c>
      <c r="U1720" s="3">
        <v>335999.65</v>
      </c>
      <c r="V1720" s="3">
        <v>331088.12599999999</v>
      </c>
      <c r="W1720" s="3">
        <v>316231.36700000003</v>
      </c>
      <c r="X1720" s="3">
        <v>398731.93300000002</v>
      </c>
      <c r="Y1720" s="3">
        <v>418246.81800000003</v>
      </c>
      <c r="Z1720" s="3">
        <v>502117.93800000002</v>
      </c>
      <c r="AA1720" s="3">
        <v>510978.17200000002</v>
      </c>
      <c r="AB1720" s="3">
        <v>422912.46899999998</v>
      </c>
      <c r="AC1720" s="3">
        <v>519935.31099999999</v>
      </c>
      <c r="AD1720" s="3">
        <v>802373.35800000001</v>
      </c>
      <c r="AE1720" s="3">
        <v>699418.08100000001</v>
      </c>
      <c r="AF1720" s="3">
        <v>701214.50800000003</v>
      </c>
      <c r="AG1720" s="3">
        <v>660353.54799999995</v>
      </c>
      <c r="AH1720" s="3">
        <v>778690.16500000004</v>
      </c>
      <c r="AI1720" s="3">
        <v>993224.804</v>
      </c>
      <c r="AJ1720" s="3">
        <v>1220069.9620000001</v>
      </c>
      <c r="AK1720" s="3">
        <v>1049274.33</v>
      </c>
      <c r="AL1720" s="3">
        <v>1309018.3389999999</v>
      </c>
      <c r="AM1720" s="3">
        <v>1235846.81</v>
      </c>
      <c r="AN1720" s="3">
        <v>1663075.7709999999</v>
      </c>
      <c r="AO1720" s="3">
        <v>1862570.82</v>
      </c>
      <c r="AP1720" s="3">
        <v>1814401.21</v>
      </c>
      <c r="AQ1720" s="3">
        <v>1758803.1780000001</v>
      </c>
      <c r="AR1720" s="3">
        <v>1724005.0819999999</v>
      </c>
      <c r="AS1720" s="3">
        <v>1221961.76</v>
      </c>
      <c r="AT1720" s="3">
        <v>1088211.909</v>
      </c>
      <c r="AU1720" s="3">
        <v>1137560.392</v>
      </c>
      <c r="AV1720" s="3">
        <v>1243230.2879999999</v>
      </c>
      <c r="AW1720" s="3">
        <v>1251017.608</v>
      </c>
      <c r="AX1720" s="3">
        <v>1147576.5689999999</v>
      </c>
      <c r="AY1720" s="3">
        <v>1053494.9580000001</v>
      </c>
      <c r="AZ1720" s="3">
        <v>1022333.0550000001</v>
      </c>
      <c r="BA1720">
        <v>988426.995</v>
      </c>
      <c r="BB1720">
        <v>2004</v>
      </c>
    </row>
    <row r="1721" spans="1:54" hidden="1" x14ac:dyDescent="0.2">
      <c r="A1721">
        <v>634</v>
      </c>
      <c r="B1721" t="s">
        <v>523</v>
      </c>
      <c r="C1721" t="s">
        <v>327</v>
      </c>
      <c r="D1721" t="s">
        <v>192</v>
      </c>
      <c r="E1721" t="s">
        <v>325</v>
      </c>
      <c r="F1721" t="s">
        <v>326</v>
      </c>
      <c r="G1721" t="s">
        <v>223</v>
      </c>
      <c r="H1721" t="s">
        <v>322</v>
      </c>
      <c r="I1721" t="s">
        <v>321</v>
      </c>
      <c r="J1721" s="3">
        <v>1311.0650000000001</v>
      </c>
      <c r="K1721" s="3">
        <v>1042.6179999999999</v>
      </c>
      <c r="L1721" s="3">
        <v>881.78499999999997</v>
      </c>
      <c r="M1721" s="3">
        <v>777.73299999999995</v>
      </c>
      <c r="N1721" s="3">
        <v>693.68600000000004</v>
      </c>
      <c r="O1721" s="3">
        <v>690.06100000000004</v>
      </c>
      <c r="P1721" s="3">
        <v>915.60199999999998</v>
      </c>
      <c r="Q1721" s="3">
        <v>1079.0730000000001</v>
      </c>
      <c r="R1721" s="3">
        <v>1113.6179999999999</v>
      </c>
      <c r="S1721" s="3">
        <v>1107.124</v>
      </c>
      <c r="T1721" s="3">
        <v>1260.674</v>
      </c>
      <c r="U1721" s="3">
        <v>1191.066</v>
      </c>
      <c r="V1721" s="3">
        <v>1250.8489999999999</v>
      </c>
      <c r="W1721" s="3">
        <v>1116.788</v>
      </c>
      <c r="X1721" s="3">
        <v>718.17700000000002</v>
      </c>
      <c r="Y1721" s="3">
        <v>837.92100000000005</v>
      </c>
      <c r="Z1721" s="3">
        <v>981.46600000000001</v>
      </c>
      <c r="AA1721" s="3">
        <v>875.41200000000003</v>
      </c>
      <c r="AB1721" s="3">
        <v>716.86</v>
      </c>
      <c r="AC1721" s="3">
        <v>845.57600000000002</v>
      </c>
      <c r="AD1721" s="3">
        <v>1126.961</v>
      </c>
      <c r="AE1721" s="3">
        <v>954.13400000000001</v>
      </c>
      <c r="AF1721" s="3">
        <v>1006.064</v>
      </c>
      <c r="AG1721" s="3">
        <v>1138.1869999999999</v>
      </c>
      <c r="AH1721" s="3">
        <v>1475.48</v>
      </c>
      <c r="AI1721" s="3">
        <v>1886.1020000000001</v>
      </c>
      <c r="AJ1721" s="3">
        <v>2335.3879999999999</v>
      </c>
      <c r="AK1721" s="3">
        <v>2192.48</v>
      </c>
      <c r="AL1721" s="3">
        <v>2936.9319999999998</v>
      </c>
      <c r="AM1721" s="3">
        <v>2624.0810000000001</v>
      </c>
      <c r="AN1721" s="3">
        <v>3364.1309999999999</v>
      </c>
      <c r="AO1721" s="3">
        <v>3950.8620000000001</v>
      </c>
      <c r="AP1721" s="3">
        <v>3555.944</v>
      </c>
      <c r="AQ1721" s="3">
        <v>3561.1550000000002</v>
      </c>
      <c r="AR1721" s="3">
        <v>3492.5</v>
      </c>
      <c r="AS1721" s="3">
        <v>2067.0859999999998</v>
      </c>
      <c r="AT1721" s="3">
        <v>1835.828</v>
      </c>
      <c r="AU1721" s="3">
        <v>1958.174</v>
      </c>
      <c r="AV1721" s="3">
        <v>2349.6759999999999</v>
      </c>
      <c r="AW1721" s="3">
        <v>2391.4879999999998</v>
      </c>
      <c r="AX1721" s="3">
        <v>2218.8980000000001</v>
      </c>
      <c r="AY1721" s="3">
        <v>2051.3069999999998</v>
      </c>
      <c r="AZ1721" s="3">
        <v>2004.472</v>
      </c>
      <c r="BA1721">
        <v>1943.1959999999999</v>
      </c>
      <c r="BB1721">
        <v>2004</v>
      </c>
    </row>
    <row r="1722" spans="1:54" hidden="1" x14ac:dyDescent="0.2">
      <c r="A1722">
        <v>634</v>
      </c>
      <c r="B1722" t="s">
        <v>523</v>
      </c>
      <c r="C1722" t="s">
        <v>212</v>
      </c>
      <c r="D1722" t="s">
        <v>192</v>
      </c>
      <c r="E1722" t="s">
        <v>325</v>
      </c>
      <c r="F1722" t="s">
        <v>324</v>
      </c>
      <c r="G1722" t="s">
        <v>323</v>
      </c>
      <c r="H1722" t="s">
        <v>322</v>
      </c>
      <c r="I1722" t="s">
        <v>321</v>
      </c>
      <c r="J1722" s="3">
        <v>1967.2860000000001</v>
      </c>
      <c r="K1722" s="3">
        <v>2141.08</v>
      </c>
      <c r="L1722" s="3">
        <v>2258.9940000000001</v>
      </c>
      <c r="M1722" s="3">
        <v>2332.3490000000002</v>
      </c>
      <c r="N1722" s="3">
        <v>2398.4520000000002</v>
      </c>
      <c r="O1722" s="3">
        <v>2457.7220000000002</v>
      </c>
      <c r="P1722" s="3">
        <v>2489.172</v>
      </c>
      <c r="Q1722" s="3">
        <v>2533.8879999999999</v>
      </c>
      <c r="R1722" s="3">
        <v>3101.402</v>
      </c>
      <c r="S1722" s="3">
        <v>3676.799</v>
      </c>
      <c r="T1722" s="3">
        <v>3735.45</v>
      </c>
      <c r="U1722" s="3">
        <v>3835.3910000000001</v>
      </c>
      <c r="V1722" s="3">
        <v>3927.1120000000001</v>
      </c>
      <c r="W1722" s="3">
        <v>3884.0459999999998</v>
      </c>
      <c r="X1722" s="3">
        <v>3657.386</v>
      </c>
      <c r="Y1722" s="3">
        <v>3787.7660000000001</v>
      </c>
      <c r="Z1722" s="3">
        <v>3924.268</v>
      </c>
      <c r="AA1722" s="3">
        <v>3869.7750000000001</v>
      </c>
      <c r="AB1722" s="3">
        <v>3958.9949999999999</v>
      </c>
      <c r="AC1722" s="3">
        <v>3820.2829999999999</v>
      </c>
      <c r="AD1722" s="3">
        <v>4100.6970000000001</v>
      </c>
      <c r="AE1722" s="3">
        <v>4247.4539999999997</v>
      </c>
      <c r="AF1722" s="3">
        <v>4400.2550000000001</v>
      </c>
      <c r="AG1722" s="3">
        <v>4414.1400000000003</v>
      </c>
      <c r="AH1722" s="3">
        <v>4578.74</v>
      </c>
      <c r="AI1722" s="3">
        <v>4968.3829999999998</v>
      </c>
      <c r="AJ1722" s="3">
        <v>5307.7039999999997</v>
      </c>
      <c r="AK1722" s="3">
        <v>5231.9260000000004</v>
      </c>
      <c r="AL1722" s="3">
        <v>5494.4520000000002</v>
      </c>
      <c r="AM1722" s="3">
        <v>5824.8950000000004</v>
      </c>
      <c r="AN1722" s="3">
        <v>6253.4930000000004</v>
      </c>
      <c r="AO1722" s="3">
        <v>6438.2209999999995</v>
      </c>
      <c r="AP1722" s="3">
        <v>6641.8320000000003</v>
      </c>
      <c r="AQ1722" s="3">
        <v>6799.9089999999997</v>
      </c>
      <c r="AR1722" s="3">
        <v>7215.2209999999995</v>
      </c>
      <c r="AS1722" s="3">
        <v>7301.9380000000001</v>
      </c>
      <c r="AT1722" s="3">
        <v>7010.616</v>
      </c>
      <c r="AU1722" s="3">
        <v>6641.8220000000001</v>
      </c>
      <c r="AV1722" s="3">
        <v>6675.92</v>
      </c>
      <c r="AW1722" s="3">
        <v>6962.46</v>
      </c>
      <c r="AX1722" s="3">
        <v>6841.45</v>
      </c>
      <c r="AY1722" s="3">
        <v>6680.4759999999997</v>
      </c>
      <c r="AZ1722" s="3">
        <v>6687.0969999999998</v>
      </c>
      <c r="BA1722">
        <v>6653.7420000000002</v>
      </c>
      <c r="BB1722">
        <v>2004</v>
      </c>
    </row>
    <row r="1723" spans="1:54" hidden="1" x14ac:dyDescent="0.2">
      <c r="A1723">
        <v>634</v>
      </c>
      <c r="B1723" t="s">
        <v>523</v>
      </c>
      <c r="C1723" t="s">
        <v>320</v>
      </c>
      <c r="D1723" t="s">
        <v>192</v>
      </c>
      <c r="E1723" t="s">
        <v>319</v>
      </c>
      <c r="F1723" t="s">
        <v>318</v>
      </c>
      <c r="G1723" t="s">
        <v>243</v>
      </c>
    </row>
    <row r="1724" spans="1:54" hidden="1" x14ac:dyDescent="0.2">
      <c r="A1724">
        <v>634</v>
      </c>
      <c r="B1724" t="s">
        <v>523</v>
      </c>
      <c r="C1724" t="s">
        <v>317</v>
      </c>
      <c r="D1724" t="s">
        <v>192</v>
      </c>
      <c r="E1724" t="s">
        <v>316</v>
      </c>
      <c r="F1724" t="s">
        <v>315</v>
      </c>
      <c r="G1724" t="s">
        <v>288</v>
      </c>
      <c r="I1724" t="s">
        <v>310</v>
      </c>
      <c r="J1724" s="3">
        <v>2.4E-2</v>
      </c>
      <c r="K1724" s="3">
        <v>2.4E-2</v>
      </c>
      <c r="L1724" s="3">
        <v>2.4E-2</v>
      </c>
      <c r="M1724" s="3">
        <v>2.4E-2</v>
      </c>
      <c r="N1724" s="3">
        <v>2.4E-2</v>
      </c>
      <c r="O1724" s="3">
        <v>2.4E-2</v>
      </c>
      <c r="P1724" s="3">
        <v>2.3E-2</v>
      </c>
      <c r="Q1724" s="3">
        <v>2.3E-2</v>
      </c>
      <c r="R1724" s="3">
        <v>2.7E-2</v>
      </c>
      <c r="S1724" s="3">
        <v>3.1E-2</v>
      </c>
      <c r="T1724" s="3">
        <v>0.03</v>
      </c>
      <c r="U1724" s="3">
        <v>0.03</v>
      </c>
      <c r="V1724" s="3">
        <v>2.8000000000000001E-2</v>
      </c>
      <c r="W1724" s="3">
        <v>2.7E-2</v>
      </c>
      <c r="X1724" s="3">
        <v>2.5000000000000001E-2</v>
      </c>
      <c r="Y1724" s="3">
        <v>2.5000000000000001E-2</v>
      </c>
      <c r="Z1724" s="3">
        <v>2.5000000000000001E-2</v>
      </c>
      <c r="AA1724" s="3">
        <v>2.4E-2</v>
      </c>
      <c r="AB1724" s="3">
        <v>2.4E-2</v>
      </c>
      <c r="AC1724" s="3">
        <v>2.3E-2</v>
      </c>
      <c r="AD1724" s="3">
        <v>2.3E-2</v>
      </c>
      <c r="AE1724" s="3">
        <v>2.4E-2</v>
      </c>
      <c r="AF1724" s="3">
        <v>2.4E-2</v>
      </c>
      <c r="AG1724" s="3">
        <v>2.3E-2</v>
      </c>
      <c r="AH1724" s="3">
        <v>2.3E-2</v>
      </c>
      <c r="AI1724" s="3">
        <v>2.4E-2</v>
      </c>
      <c r="AJ1724" s="3">
        <v>2.4E-2</v>
      </c>
      <c r="AK1724" s="3">
        <v>2.1999999999999999E-2</v>
      </c>
      <c r="AL1724" s="3">
        <v>2.3E-2</v>
      </c>
      <c r="AM1724" s="3">
        <v>2.5000000000000001E-2</v>
      </c>
      <c r="AN1724" s="3">
        <v>2.5999999999999999E-2</v>
      </c>
      <c r="AO1724" s="3">
        <v>2.5000000000000001E-2</v>
      </c>
      <c r="AP1724" s="3">
        <v>2.5999999999999999E-2</v>
      </c>
      <c r="AQ1724" s="3">
        <v>2.5999999999999999E-2</v>
      </c>
      <c r="AR1724" s="3">
        <v>2.5999999999999999E-2</v>
      </c>
      <c r="AS1724" s="3">
        <v>2.5999999999999999E-2</v>
      </c>
      <c r="AT1724" s="3">
        <v>2.5000000000000001E-2</v>
      </c>
      <c r="AU1724" s="3">
        <v>2.3E-2</v>
      </c>
      <c r="AV1724" s="3">
        <v>2.1999999999999999E-2</v>
      </c>
      <c r="AW1724" s="3">
        <v>2.1999999999999999E-2</v>
      </c>
      <c r="AX1724" s="3">
        <v>2.1000000000000001E-2</v>
      </c>
      <c r="AY1724" s="3">
        <v>0.02</v>
      </c>
      <c r="AZ1724" s="3">
        <v>1.9E-2</v>
      </c>
      <c r="BA1724">
        <v>1.9E-2</v>
      </c>
      <c r="BB1724">
        <v>2015</v>
      </c>
    </row>
    <row r="1725" spans="1:54" hidden="1" x14ac:dyDescent="0.2">
      <c r="A1725">
        <v>634</v>
      </c>
      <c r="B1725" t="s">
        <v>523</v>
      </c>
      <c r="C1725" t="s">
        <v>314</v>
      </c>
      <c r="D1725" t="s">
        <v>192</v>
      </c>
      <c r="E1725" t="s">
        <v>313</v>
      </c>
      <c r="F1725" t="s">
        <v>312</v>
      </c>
      <c r="G1725" t="s">
        <v>311</v>
      </c>
      <c r="I1725" t="s">
        <v>310</v>
      </c>
      <c r="J1725" s="3">
        <v>140.804</v>
      </c>
      <c r="K1725" s="3">
        <v>132.321</v>
      </c>
      <c r="L1725" s="3">
        <v>128.27099999999999</v>
      </c>
      <c r="M1725" s="3">
        <v>127.066</v>
      </c>
      <c r="N1725" s="3">
        <v>126.379</v>
      </c>
      <c r="O1725" s="3">
        <v>126.14</v>
      </c>
      <c r="P1725" s="3">
        <v>127.383</v>
      </c>
      <c r="Q1725" s="3">
        <v>127.985</v>
      </c>
      <c r="R1725" s="3">
        <v>106.947</v>
      </c>
      <c r="S1725" s="3">
        <v>96.055999999999997</v>
      </c>
      <c r="T1725" s="3">
        <v>91.881</v>
      </c>
      <c r="U1725" s="3">
        <v>87.605000000000004</v>
      </c>
      <c r="V1725" s="3">
        <v>84.308000000000007</v>
      </c>
      <c r="W1725" s="3">
        <v>81.418000000000006</v>
      </c>
      <c r="X1725" s="3">
        <v>109.021</v>
      </c>
      <c r="Y1725" s="3">
        <v>110.42</v>
      </c>
      <c r="Z1725" s="3">
        <v>127.952</v>
      </c>
      <c r="AA1725" s="3">
        <v>132.04300000000001</v>
      </c>
      <c r="AB1725" s="3">
        <v>106.82299999999999</v>
      </c>
      <c r="AC1725" s="3">
        <v>136.09899999999999</v>
      </c>
      <c r="AD1725" s="3">
        <v>195.66800000000001</v>
      </c>
      <c r="AE1725" s="3">
        <v>164.66800000000001</v>
      </c>
      <c r="AF1725" s="3">
        <v>159.358</v>
      </c>
      <c r="AG1725" s="3">
        <v>149.6</v>
      </c>
      <c r="AH1725" s="3">
        <v>170.066</v>
      </c>
      <c r="AI1725" s="3">
        <v>199.90899999999999</v>
      </c>
      <c r="AJ1725" s="3">
        <v>229.86799999999999</v>
      </c>
      <c r="AK1725" s="3">
        <v>200.55199999999999</v>
      </c>
      <c r="AL1725" s="3">
        <v>238.244</v>
      </c>
      <c r="AM1725" s="3">
        <v>212.166</v>
      </c>
      <c r="AN1725" s="3">
        <v>265.94299999999998</v>
      </c>
      <c r="AO1725" s="3">
        <v>289.29899999999998</v>
      </c>
      <c r="AP1725" s="3">
        <v>273.178</v>
      </c>
      <c r="AQ1725" s="3">
        <v>258.65100000000001</v>
      </c>
      <c r="AR1725" s="3">
        <v>238.94</v>
      </c>
      <c r="AS1725" s="3">
        <v>167.34800000000001</v>
      </c>
      <c r="AT1725" s="3">
        <v>155.22300000000001</v>
      </c>
      <c r="AU1725" s="3">
        <v>171.27199999999999</v>
      </c>
      <c r="AV1725" s="3">
        <v>186.226</v>
      </c>
      <c r="AW1725" s="3">
        <v>179.68</v>
      </c>
      <c r="AX1725" s="3">
        <v>167.739</v>
      </c>
      <c r="AY1725" s="3">
        <v>157.69800000000001</v>
      </c>
      <c r="AZ1725" s="3">
        <v>152.881</v>
      </c>
      <c r="BA1725">
        <v>148.55199999999999</v>
      </c>
      <c r="BB1725">
        <v>2015</v>
      </c>
    </row>
    <row r="1726" spans="1:54" hidden="1" x14ac:dyDescent="0.2">
      <c r="A1726">
        <v>634</v>
      </c>
      <c r="B1726" t="s">
        <v>523</v>
      </c>
      <c r="C1726" t="s">
        <v>309</v>
      </c>
      <c r="D1726" t="s">
        <v>192</v>
      </c>
      <c r="E1726" t="s">
        <v>308</v>
      </c>
      <c r="F1726" t="s">
        <v>307</v>
      </c>
      <c r="G1726" t="s">
        <v>217</v>
      </c>
      <c r="I1726" t="s">
        <v>985</v>
      </c>
      <c r="J1726" s="3">
        <v>20.826000000000001</v>
      </c>
      <c r="K1726" s="3">
        <v>24.928000000000001</v>
      </c>
      <c r="L1726" s="3">
        <v>22.154</v>
      </c>
      <c r="M1726" s="3">
        <v>32.213000000000001</v>
      </c>
      <c r="N1726" s="3">
        <v>17.693999999999999</v>
      </c>
      <c r="O1726" s="3">
        <v>20.34</v>
      </c>
      <c r="P1726" s="3">
        <v>21.841000000000001</v>
      </c>
      <c r="Q1726" s="3">
        <v>32.112000000000002</v>
      </c>
      <c r="R1726" s="3">
        <v>43.625</v>
      </c>
      <c r="S1726" s="3">
        <v>29.344000000000001</v>
      </c>
      <c r="T1726" s="3">
        <v>15.906000000000001</v>
      </c>
      <c r="U1726" s="3">
        <v>20.527999999999999</v>
      </c>
      <c r="V1726" s="3">
        <v>21.6</v>
      </c>
      <c r="W1726" s="3">
        <v>29.495999999999999</v>
      </c>
      <c r="X1726" s="3">
        <v>54.485999999999997</v>
      </c>
      <c r="Y1726" s="3">
        <v>36.573</v>
      </c>
      <c r="Z1726" s="3">
        <v>32.79</v>
      </c>
      <c r="AA1726" s="3">
        <v>22.233000000000001</v>
      </c>
      <c r="AB1726" s="3">
        <v>26.684000000000001</v>
      </c>
      <c r="AC1726" s="3">
        <v>27.481999999999999</v>
      </c>
      <c r="AD1726" s="3">
        <v>22.626000000000001</v>
      </c>
      <c r="AE1726" s="3">
        <v>26.356999999999999</v>
      </c>
      <c r="AF1726" s="3">
        <v>22.776</v>
      </c>
      <c r="AG1726" s="3">
        <v>25.231000000000002</v>
      </c>
      <c r="AH1726" s="3">
        <v>21.321999999999999</v>
      </c>
      <c r="AI1726" s="3">
        <v>21.015999999999998</v>
      </c>
      <c r="AJ1726" s="3">
        <v>22.135000000000002</v>
      </c>
      <c r="AK1726" s="3">
        <v>34.966999999999999</v>
      </c>
      <c r="AL1726" s="3">
        <v>22.376000000000001</v>
      </c>
      <c r="AM1726" s="3">
        <v>27.9</v>
      </c>
      <c r="AN1726" s="3">
        <v>22.233000000000001</v>
      </c>
      <c r="AO1726" s="3">
        <v>25.683</v>
      </c>
      <c r="AP1726" s="3">
        <v>31.041</v>
      </c>
      <c r="AQ1726" s="3">
        <v>32.960999999999999</v>
      </c>
      <c r="AR1726" s="3">
        <v>47.953000000000003</v>
      </c>
      <c r="AS1726" s="3">
        <v>47.204999999999998</v>
      </c>
      <c r="AT1726" s="3">
        <v>46.302</v>
      </c>
      <c r="AU1726" s="3">
        <v>23.728999999999999</v>
      </c>
      <c r="AV1726" s="3">
        <v>19.231000000000002</v>
      </c>
      <c r="AW1726" s="3">
        <v>18.731999999999999</v>
      </c>
      <c r="AX1726" s="3">
        <v>19.437999999999999</v>
      </c>
      <c r="AY1726" s="3">
        <v>19.556999999999999</v>
      </c>
      <c r="AZ1726" s="3">
        <v>20.969000000000001</v>
      </c>
      <c r="BA1726">
        <v>22.733000000000001</v>
      </c>
      <c r="BB1726">
        <v>2015</v>
      </c>
    </row>
    <row r="1727" spans="1:54" hidden="1" x14ac:dyDescent="0.2">
      <c r="A1727">
        <v>634</v>
      </c>
      <c r="B1727" t="s">
        <v>523</v>
      </c>
      <c r="C1727" t="s">
        <v>306</v>
      </c>
      <c r="D1727" t="s">
        <v>192</v>
      </c>
      <c r="E1727" t="s">
        <v>305</v>
      </c>
      <c r="F1727" t="s">
        <v>304</v>
      </c>
      <c r="G1727" t="s">
        <v>217</v>
      </c>
      <c r="I1727" t="s">
        <v>985</v>
      </c>
      <c r="J1727" s="3">
        <v>30.452000000000002</v>
      </c>
      <c r="K1727" s="3">
        <v>37.073999999999998</v>
      </c>
      <c r="L1727" s="3">
        <v>30.811</v>
      </c>
      <c r="M1727" s="3">
        <v>33.883000000000003</v>
      </c>
      <c r="N1727" s="3">
        <v>23.815000000000001</v>
      </c>
      <c r="O1727" s="3">
        <v>21.945</v>
      </c>
      <c r="P1727" s="3">
        <v>25.292000000000002</v>
      </c>
      <c r="Q1727" s="3">
        <v>22.808</v>
      </c>
      <c r="R1727" s="3">
        <v>29.408000000000001</v>
      </c>
      <c r="S1727" s="3">
        <v>16.754999999999999</v>
      </c>
      <c r="T1727" s="3">
        <v>38.201999999999998</v>
      </c>
      <c r="U1727" s="3">
        <v>24.655000000000001</v>
      </c>
      <c r="V1727" s="3">
        <v>36.119</v>
      </c>
      <c r="W1727" s="3">
        <v>32.389000000000003</v>
      </c>
      <c r="X1727" s="3">
        <v>22.965</v>
      </c>
      <c r="Y1727" s="3">
        <v>-11.471</v>
      </c>
      <c r="Z1727" s="3">
        <v>0.46600000000000003</v>
      </c>
      <c r="AA1727" s="3">
        <v>15.95</v>
      </c>
      <c r="AB1727" s="3">
        <v>-1.825</v>
      </c>
      <c r="AC1727" s="3">
        <v>17.391999999999999</v>
      </c>
      <c r="AD1727" s="3">
        <v>42.298000000000002</v>
      </c>
      <c r="AE1727" s="3">
        <v>25.038</v>
      </c>
      <c r="AF1727" s="3">
        <v>29.14</v>
      </c>
      <c r="AG1727" s="3">
        <v>40.322000000000003</v>
      </c>
      <c r="AH1727" s="3">
        <v>35.787999999999997</v>
      </c>
      <c r="AI1727" s="3">
        <v>27.640999999999998</v>
      </c>
      <c r="AJ1727" s="3">
        <v>37.423999999999999</v>
      </c>
      <c r="AK1727" s="3">
        <v>6.6550000000000002</v>
      </c>
      <c r="AL1727" s="3">
        <v>30.884</v>
      </c>
      <c r="AM1727" s="3">
        <v>13.276</v>
      </c>
      <c r="AN1727" s="3">
        <v>29.564</v>
      </c>
      <c r="AO1727" s="3">
        <v>39.674999999999997</v>
      </c>
      <c r="AP1727" s="3">
        <v>48.771999999999998</v>
      </c>
      <c r="AQ1727" s="3">
        <v>46.771999999999998</v>
      </c>
      <c r="AR1727" s="3">
        <v>49.314999999999998</v>
      </c>
      <c r="AS1727" s="3">
        <v>-6.9370000000000003</v>
      </c>
      <c r="AT1727" s="3">
        <v>-27.751999999999999</v>
      </c>
      <c r="AU1727" s="3">
        <v>11.054</v>
      </c>
      <c r="AV1727" s="3">
        <v>22.202999999999999</v>
      </c>
      <c r="AW1727" s="3">
        <v>23.55</v>
      </c>
      <c r="AX1727" s="3">
        <v>20.09</v>
      </c>
      <c r="AY1727" s="3">
        <v>16.143999999999998</v>
      </c>
      <c r="AZ1727" s="3">
        <v>14.74</v>
      </c>
      <c r="BA1727">
        <v>13.573</v>
      </c>
      <c r="BB1727">
        <v>2015</v>
      </c>
    </row>
    <row r="1728" spans="1:54" hidden="1" x14ac:dyDescent="0.2">
      <c r="A1728">
        <v>634</v>
      </c>
      <c r="B1728" t="s">
        <v>523</v>
      </c>
      <c r="C1728" t="s">
        <v>303</v>
      </c>
      <c r="D1728" t="s">
        <v>192</v>
      </c>
      <c r="E1728" t="s">
        <v>300</v>
      </c>
      <c r="F1728" t="s">
        <v>302</v>
      </c>
      <c r="G1728" t="s">
        <v>295</v>
      </c>
      <c r="I1728" t="s">
        <v>986</v>
      </c>
      <c r="J1728" s="3">
        <v>62.493000000000002</v>
      </c>
      <c r="K1728" s="3">
        <v>62.981000000000002</v>
      </c>
      <c r="L1728" s="3">
        <v>65.156000000000006</v>
      </c>
      <c r="M1728" s="3">
        <v>67.418000000000006</v>
      </c>
      <c r="N1728" s="3">
        <v>69.77</v>
      </c>
      <c r="O1728" s="3">
        <v>72.215000000000003</v>
      </c>
      <c r="P1728" s="3">
        <v>74.757999999999996</v>
      </c>
      <c r="Q1728" s="3">
        <v>77.403000000000006</v>
      </c>
      <c r="R1728" s="3">
        <v>67.33</v>
      </c>
      <c r="S1728" s="3">
        <v>60.878999999999998</v>
      </c>
      <c r="T1728" s="3">
        <v>61.088000000000001</v>
      </c>
      <c r="U1728" s="3">
        <v>66.804000000000002</v>
      </c>
      <c r="V1728" s="3">
        <v>64.691999999999993</v>
      </c>
      <c r="W1728" s="3">
        <v>62.04</v>
      </c>
      <c r="X1728" s="3">
        <v>66.69</v>
      </c>
      <c r="Y1728" s="3">
        <v>70.891999999999996</v>
      </c>
      <c r="Z1728" s="3">
        <v>76.138000000000005</v>
      </c>
      <c r="AA1728" s="3">
        <v>85.807000000000002</v>
      </c>
      <c r="AB1728" s="3">
        <v>87.694999999999993</v>
      </c>
      <c r="AC1728" s="3">
        <v>90.325999999999993</v>
      </c>
      <c r="AD1728" s="3">
        <v>90.778000000000006</v>
      </c>
      <c r="AE1728" s="3">
        <v>91.543999999999997</v>
      </c>
      <c r="AF1728" s="3">
        <v>94.275999999999996</v>
      </c>
      <c r="AG1728" s="3">
        <v>95.869</v>
      </c>
      <c r="AH1728" s="3">
        <v>99.388000000000005</v>
      </c>
      <c r="AI1728" s="3">
        <v>101.839</v>
      </c>
      <c r="AJ1728" s="3">
        <v>105.613</v>
      </c>
      <c r="AK1728" s="3">
        <v>108.35299999999999</v>
      </c>
      <c r="AL1728" s="3">
        <v>114.877</v>
      </c>
      <c r="AM1728" s="3">
        <v>119.86199999999999</v>
      </c>
      <c r="AN1728" s="3">
        <v>120.331</v>
      </c>
      <c r="AO1728" s="3">
        <v>122.44799999999999</v>
      </c>
      <c r="AP1728" s="3">
        <v>128.583</v>
      </c>
      <c r="AQ1728" s="3">
        <v>134.53899999999999</v>
      </c>
      <c r="AR1728" s="3">
        <v>135.76599999999999</v>
      </c>
      <c r="AS1728" s="3">
        <v>140.06800000000001</v>
      </c>
      <c r="AT1728" s="3">
        <v>144.53700000000001</v>
      </c>
      <c r="AU1728" s="3">
        <v>145.18899999999999</v>
      </c>
      <c r="AV1728" s="3">
        <v>147.42699999999999</v>
      </c>
      <c r="AW1728" s="3">
        <v>149.785</v>
      </c>
      <c r="AX1728" s="3">
        <v>152.744</v>
      </c>
      <c r="AY1728" s="3">
        <v>156.36500000000001</v>
      </c>
      <c r="AZ1728" s="3">
        <v>160.702</v>
      </c>
      <c r="BA1728">
        <v>165.523</v>
      </c>
      <c r="BB1728">
        <v>2017</v>
      </c>
    </row>
    <row r="1729" spans="1:54" hidden="1" x14ac:dyDescent="0.2">
      <c r="A1729">
        <v>634</v>
      </c>
      <c r="B1729" t="s">
        <v>523</v>
      </c>
      <c r="C1729" t="s">
        <v>301</v>
      </c>
      <c r="D1729" t="s">
        <v>192</v>
      </c>
      <c r="E1729" t="s">
        <v>300</v>
      </c>
      <c r="F1729" t="s">
        <v>299</v>
      </c>
      <c r="G1729" t="s">
        <v>275</v>
      </c>
      <c r="I1729" t="s">
        <v>298</v>
      </c>
      <c r="J1729" s="3">
        <v>7.2960000000000003</v>
      </c>
      <c r="K1729" s="3">
        <v>0.78200000000000003</v>
      </c>
      <c r="L1729" s="3">
        <v>3.4540000000000002</v>
      </c>
      <c r="M1729" s="3">
        <v>3.4710000000000001</v>
      </c>
      <c r="N1729" s="3">
        <v>3.488</v>
      </c>
      <c r="O1729" s="3">
        <v>3.5049999999999999</v>
      </c>
      <c r="P1729" s="3">
        <v>3.5209999999999999</v>
      </c>
      <c r="Q1729" s="3">
        <v>3.5369999999999999</v>
      </c>
      <c r="R1729" s="3">
        <v>-13.013</v>
      </c>
      <c r="S1729" s="3">
        <v>-9.5820000000000007</v>
      </c>
      <c r="T1729" s="3">
        <v>0.34300000000000003</v>
      </c>
      <c r="U1729" s="3">
        <v>9.3580000000000005</v>
      </c>
      <c r="V1729" s="3">
        <v>-3.1619999999999999</v>
      </c>
      <c r="W1729" s="3">
        <v>-4.0999999999999996</v>
      </c>
      <c r="X1729" s="3">
        <v>7.4969999999999999</v>
      </c>
      <c r="Y1729" s="3">
        <v>6.3</v>
      </c>
      <c r="Z1729" s="3">
        <v>7.4</v>
      </c>
      <c r="AA1729" s="3">
        <v>12.7</v>
      </c>
      <c r="AB1729" s="3">
        <v>2.2000000000000002</v>
      </c>
      <c r="AC1729" s="3">
        <v>3</v>
      </c>
      <c r="AD1729" s="3">
        <v>0.5</v>
      </c>
      <c r="AE1729" s="3">
        <v>0.84399999999999997</v>
      </c>
      <c r="AF1729" s="3">
        <v>2.9849999999999999</v>
      </c>
      <c r="AG1729" s="3">
        <v>1.69</v>
      </c>
      <c r="AH1729" s="3">
        <v>3.67</v>
      </c>
      <c r="AI1729" s="3">
        <v>2.4660000000000002</v>
      </c>
      <c r="AJ1729" s="3">
        <v>3.706</v>
      </c>
      <c r="AK1729" s="3">
        <v>2.5950000000000002</v>
      </c>
      <c r="AL1729" s="3">
        <v>6.02</v>
      </c>
      <c r="AM1729" s="3">
        <v>4.3390000000000004</v>
      </c>
      <c r="AN1729" s="3">
        <v>0.39200000000000002</v>
      </c>
      <c r="AO1729" s="3">
        <v>1.76</v>
      </c>
      <c r="AP1729" s="3">
        <v>5.01</v>
      </c>
      <c r="AQ1729" s="3">
        <v>4.6319999999999997</v>
      </c>
      <c r="AR1729" s="3">
        <v>0.91200000000000003</v>
      </c>
      <c r="AS1729" s="3">
        <v>3.169</v>
      </c>
      <c r="AT1729" s="3">
        <v>3.1909999999999998</v>
      </c>
      <c r="AU1729" s="3">
        <v>0.45100000000000001</v>
      </c>
      <c r="AV1729" s="3">
        <v>1.542</v>
      </c>
      <c r="AW1729" s="3">
        <v>1.599</v>
      </c>
      <c r="AX1729" s="3">
        <v>1.9750000000000001</v>
      </c>
      <c r="AY1729" s="3">
        <v>2.371</v>
      </c>
      <c r="AZ1729" s="3">
        <v>2.774</v>
      </c>
      <c r="BA1729">
        <v>3</v>
      </c>
      <c r="BB1729">
        <v>2017</v>
      </c>
    </row>
    <row r="1730" spans="1:54" hidden="1" x14ac:dyDescent="0.2">
      <c r="A1730">
        <v>634</v>
      </c>
      <c r="B1730" t="s">
        <v>523</v>
      </c>
      <c r="C1730" t="s">
        <v>297</v>
      </c>
      <c r="D1730" t="s">
        <v>192</v>
      </c>
      <c r="E1730" t="s">
        <v>293</v>
      </c>
      <c r="F1730" t="s">
        <v>296</v>
      </c>
      <c r="G1730" t="s">
        <v>295</v>
      </c>
      <c r="I1730" t="s">
        <v>986</v>
      </c>
      <c r="J1730" s="3">
        <v>64.52</v>
      </c>
      <c r="K1730" s="3">
        <v>65.025000000000006</v>
      </c>
      <c r="L1730" s="3">
        <v>67.271000000000001</v>
      </c>
      <c r="M1730" s="3">
        <v>69.605999999999995</v>
      </c>
      <c r="N1730" s="3">
        <v>72.034000000000006</v>
      </c>
      <c r="O1730" s="3">
        <v>74.558999999999997</v>
      </c>
      <c r="P1730" s="3">
        <v>77.183999999999997</v>
      </c>
      <c r="Q1730" s="3">
        <v>79.914000000000001</v>
      </c>
      <c r="R1730" s="3">
        <v>69.515000000000001</v>
      </c>
      <c r="S1730" s="3">
        <v>61.421999999999997</v>
      </c>
      <c r="T1730" s="3">
        <v>62.338999999999999</v>
      </c>
      <c r="U1730" s="3">
        <v>66.921999999999997</v>
      </c>
      <c r="V1730" s="3">
        <v>65.088999999999999</v>
      </c>
      <c r="W1730" s="3">
        <v>65.088999999999999</v>
      </c>
      <c r="X1730" s="3">
        <v>53.222000000000001</v>
      </c>
      <c r="Y1730" s="3">
        <v>68.549000000000007</v>
      </c>
      <c r="Z1730" s="3">
        <v>72.319999999999993</v>
      </c>
      <c r="AA1730" s="3">
        <v>83.891000000000005</v>
      </c>
      <c r="AB1730" s="3">
        <v>81.793000000000006</v>
      </c>
      <c r="AC1730" s="3">
        <v>84.902000000000001</v>
      </c>
      <c r="AD1730" s="3">
        <v>82.27</v>
      </c>
      <c r="AE1730" s="3">
        <v>89.126999999999995</v>
      </c>
      <c r="AF1730" s="3">
        <v>86.581000000000003</v>
      </c>
      <c r="AG1730" s="3">
        <v>92.385999999999996</v>
      </c>
      <c r="AH1730" s="3">
        <v>93.408000000000001</v>
      </c>
      <c r="AI1730" s="3">
        <v>96.26</v>
      </c>
      <c r="AJ1730" s="3">
        <v>113.685</v>
      </c>
      <c r="AK1730" s="3">
        <v>109.212</v>
      </c>
      <c r="AL1730" s="3">
        <v>122.113</v>
      </c>
      <c r="AM1730" s="3">
        <v>119.946</v>
      </c>
      <c r="AN1730" s="3">
        <v>123.104</v>
      </c>
      <c r="AO1730" s="3">
        <v>125.3</v>
      </c>
      <c r="AP1730" s="3">
        <v>134.66</v>
      </c>
      <c r="AQ1730" s="3">
        <v>137.47200000000001</v>
      </c>
      <c r="AR1730" s="3">
        <v>138.126</v>
      </c>
      <c r="AS1730" s="3">
        <v>143.78200000000001</v>
      </c>
      <c r="AT1730" s="3">
        <v>143.732</v>
      </c>
      <c r="AU1730" s="3">
        <v>146.29900000000001</v>
      </c>
      <c r="AV1730" s="3">
        <v>148.87899999999999</v>
      </c>
      <c r="AW1730" s="3">
        <v>151.69900000000001</v>
      </c>
      <c r="AX1730" s="3">
        <v>154.95699999999999</v>
      </c>
      <c r="AY1730" s="3">
        <v>158.93799999999999</v>
      </c>
      <c r="AZ1730" s="3">
        <v>163.70599999999999</v>
      </c>
      <c r="BA1730">
        <v>168.61799999999999</v>
      </c>
      <c r="BB1730">
        <v>2017</v>
      </c>
    </row>
    <row r="1731" spans="1:54" hidden="1" x14ac:dyDescent="0.2">
      <c r="A1731">
        <v>634</v>
      </c>
      <c r="B1731" t="s">
        <v>523</v>
      </c>
      <c r="C1731" t="s">
        <v>294</v>
      </c>
      <c r="D1731" t="s">
        <v>192</v>
      </c>
      <c r="E1731" t="s">
        <v>293</v>
      </c>
      <c r="F1731" t="s">
        <v>292</v>
      </c>
      <c r="G1731" t="s">
        <v>275</v>
      </c>
      <c r="I1731" t="s">
        <v>291</v>
      </c>
      <c r="J1731" s="3" t="s">
        <v>215</v>
      </c>
      <c r="K1731" s="3">
        <v>0.78200000000000003</v>
      </c>
      <c r="L1731" s="3">
        <v>3.4540000000000002</v>
      </c>
      <c r="M1731" s="3">
        <v>3.4710000000000001</v>
      </c>
      <c r="N1731" s="3">
        <v>3.488</v>
      </c>
      <c r="O1731" s="3">
        <v>3.5049999999999999</v>
      </c>
      <c r="P1731" s="3">
        <v>3.5209999999999999</v>
      </c>
      <c r="Q1731" s="3">
        <v>3.5369999999999999</v>
      </c>
      <c r="R1731" s="3">
        <v>-13.013</v>
      </c>
      <c r="S1731" s="3">
        <v>-11.643000000000001</v>
      </c>
      <c r="T1731" s="3">
        <v>1.4930000000000001</v>
      </c>
      <c r="U1731" s="3">
        <v>7.3529999999999998</v>
      </c>
      <c r="V1731" s="3">
        <v>-2.74</v>
      </c>
      <c r="W1731" s="3">
        <v>0</v>
      </c>
      <c r="X1731" s="3">
        <v>-18.231999999999999</v>
      </c>
      <c r="Y1731" s="3">
        <v>28.8</v>
      </c>
      <c r="Z1731" s="3">
        <v>5.5</v>
      </c>
      <c r="AA1731" s="3">
        <v>16</v>
      </c>
      <c r="AB1731" s="3">
        <v>-2.5</v>
      </c>
      <c r="AC1731" s="3">
        <v>3.8</v>
      </c>
      <c r="AD1731" s="3">
        <v>-3.1</v>
      </c>
      <c r="AE1731" s="3">
        <v>8.3350000000000009</v>
      </c>
      <c r="AF1731" s="3">
        <v>-2.8559999999999999</v>
      </c>
      <c r="AG1731" s="3">
        <v>6.7039999999999997</v>
      </c>
      <c r="AH1731" s="3">
        <v>1.1060000000000001</v>
      </c>
      <c r="AI1731" s="3">
        <v>3.0529999999999999</v>
      </c>
      <c r="AJ1731" s="3">
        <v>18.102</v>
      </c>
      <c r="AK1731" s="3">
        <v>-3.9350000000000001</v>
      </c>
      <c r="AL1731" s="3">
        <v>11.813000000000001</v>
      </c>
      <c r="AM1731" s="3">
        <v>-1.774</v>
      </c>
      <c r="AN1731" s="3">
        <v>2.633</v>
      </c>
      <c r="AO1731" s="3">
        <v>1.784</v>
      </c>
      <c r="AP1731" s="3">
        <v>7.47</v>
      </c>
      <c r="AQ1731" s="3">
        <v>2.0880000000000001</v>
      </c>
      <c r="AR1731" s="3">
        <v>0.47599999999999998</v>
      </c>
      <c r="AS1731" s="3">
        <v>4.0949999999999998</v>
      </c>
      <c r="AT1731" s="3">
        <v>-3.5000000000000003E-2</v>
      </c>
      <c r="AU1731" s="3">
        <v>1.786</v>
      </c>
      <c r="AV1731" s="3">
        <v>1.7629999999999999</v>
      </c>
      <c r="AW1731" s="3">
        <v>1.8939999999999999</v>
      </c>
      <c r="AX1731" s="3">
        <v>2.1480000000000001</v>
      </c>
      <c r="AY1731" s="3">
        <v>2.569</v>
      </c>
      <c r="AZ1731" s="3">
        <v>3</v>
      </c>
      <c r="BA1731">
        <v>3</v>
      </c>
      <c r="BB1731">
        <v>2017</v>
      </c>
    </row>
    <row r="1732" spans="1:54" hidden="1" x14ac:dyDescent="0.2">
      <c r="A1732">
        <v>634</v>
      </c>
      <c r="B1732" t="s">
        <v>523</v>
      </c>
      <c r="C1732" t="s">
        <v>290</v>
      </c>
      <c r="D1732" t="s">
        <v>192</v>
      </c>
      <c r="E1732" t="s">
        <v>289</v>
      </c>
      <c r="G1732" t="s">
        <v>288</v>
      </c>
    </row>
    <row r="1733" spans="1:54" hidden="1" x14ac:dyDescent="0.2">
      <c r="A1733">
        <v>634</v>
      </c>
      <c r="B1733" t="s">
        <v>523</v>
      </c>
      <c r="C1733" t="s">
        <v>287</v>
      </c>
      <c r="D1733" t="s">
        <v>192</v>
      </c>
      <c r="E1733" t="s">
        <v>286</v>
      </c>
      <c r="F1733" t="s">
        <v>285</v>
      </c>
      <c r="G1733" t="s">
        <v>275</v>
      </c>
      <c r="I1733" t="s">
        <v>987</v>
      </c>
      <c r="J1733" s="3">
        <v>31.43</v>
      </c>
      <c r="K1733" s="3">
        <v>2.0249999999999999</v>
      </c>
      <c r="L1733" s="3">
        <v>-15.635</v>
      </c>
      <c r="M1733" s="3">
        <v>-12.018000000000001</v>
      </c>
      <c r="N1733" s="3">
        <v>-11.026999999999999</v>
      </c>
      <c r="O1733" s="3">
        <v>-0.76900000000000002</v>
      </c>
      <c r="P1733" s="3">
        <v>32.433999999999997</v>
      </c>
      <c r="Q1733" s="3">
        <v>19.956</v>
      </c>
      <c r="R1733" s="3">
        <v>5.0419999999999998</v>
      </c>
      <c r="S1733" s="3">
        <v>31.507999999999999</v>
      </c>
      <c r="T1733" s="3">
        <v>-6.734</v>
      </c>
      <c r="U1733" s="3">
        <v>49.787999999999997</v>
      </c>
      <c r="V1733" s="3">
        <v>-38.643999999999998</v>
      </c>
      <c r="W1733" s="3">
        <v>87.174000000000007</v>
      </c>
      <c r="X1733" s="3">
        <v>49.258000000000003</v>
      </c>
      <c r="Y1733" s="3">
        <v>-7.1360000000000001</v>
      </c>
      <c r="Z1733" s="3">
        <v>14.914999999999999</v>
      </c>
      <c r="AA1733" s="3">
        <v>-0.152</v>
      </c>
      <c r="AB1733" s="3">
        <v>5.7149999999999999</v>
      </c>
      <c r="AC1733" s="3">
        <v>2.2109999999999999</v>
      </c>
      <c r="AD1733" s="3">
        <v>4.5819999999999999</v>
      </c>
      <c r="AE1733" s="3">
        <v>8.4960000000000004</v>
      </c>
      <c r="AF1733" s="3">
        <v>6.2169999999999996</v>
      </c>
      <c r="AG1733" s="3">
        <v>4.0759999999999996</v>
      </c>
      <c r="AH1733" s="3">
        <v>-2.17</v>
      </c>
      <c r="AI1733" s="3">
        <v>17.581</v>
      </c>
      <c r="AJ1733" s="3">
        <v>12.276</v>
      </c>
      <c r="AK1733" s="3">
        <v>8.2279999999999998</v>
      </c>
      <c r="AL1733" s="3">
        <v>-7.95</v>
      </c>
      <c r="AM1733" s="3">
        <v>34.151000000000003</v>
      </c>
      <c r="AN1733" s="3">
        <v>21.024000000000001</v>
      </c>
      <c r="AO1733" s="3">
        <v>-1.333</v>
      </c>
      <c r="AP1733" s="3">
        <v>-13.222</v>
      </c>
      <c r="AQ1733" s="3">
        <v>5.5</v>
      </c>
      <c r="AR1733" s="3">
        <v>32.494999999999997</v>
      </c>
      <c r="AS1733" s="3">
        <v>33.837000000000003</v>
      </c>
      <c r="AT1733" s="3">
        <v>7.4409999999999998</v>
      </c>
      <c r="AU1733" s="3">
        <v>-43.57</v>
      </c>
      <c r="AV1733" s="3">
        <v>-3.2389999999999999</v>
      </c>
      <c r="AW1733" s="3">
        <v>1.964</v>
      </c>
      <c r="AX1733" s="3">
        <v>2.5</v>
      </c>
      <c r="AY1733" s="3">
        <v>0.27300000000000002</v>
      </c>
      <c r="AZ1733" s="3">
        <v>0.76300000000000001</v>
      </c>
      <c r="BA1733">
        <v>-0.69799999999999995</v>
      </c>
      <c r="BB1733">
        <v>2015</v>
      </c>
    </row>
    <row r="1734" spans="1:54" hidden="1" x14ac:dyDescent="0.2">
      <c r="A1734">
        <v>634</v>
      </c>
      <c r="B1734" t="s">
        <v>523</v>
      </c>
      <c r="C1734" t="s">
        <v>284</v>
      </c>
      <c r="D1734" t="s">
        <v>192</v>
      </c>
      <c r="E1734" t="s">
        <v>283</v>
      </c>
      <c r="F1734" t="s">
        <v>282</v>
      </c>
      <c r="G1734" t="s">
        <v>275</v>
      </c>
      <c r="I1734" t="s">
        <v>987</v>
      </c>
      <c r="J1734" s="3">
        <v>19.635000000000002</v>
      </c>
      <c r="K1734" s="3">
        <v>4.101</v>
      </c>
      <c r="L1734" s="3">
        <v>-13.917999999999999</v>
      </c>
      <c r="M1734" s="3">
        <v>-10.227</v>
      </c>
      <c r="N1734" s="3">
        <v>-9.2159999999999993</v>
      </c>
      <c r="O1734" s="3">
        <v>1.2509999999999999</v>
      </c>
      <c r="P1734" s="3">
        <v>34.970999999999997</v>
      </c>
      <c r="Q1734" s="3">
        <v>17.562000000000001</v>
      </c>
      <c r="R1734" s="3">
        <v>2.9460000000000002</v>
      </c>
      <c r="S1734" s="3">
        <v>15.526999999999999</v>
      </c>
      <c r="T1734" s="3">
        <v>0.40100000000000002</v>
      </c>
      <c r="U1734" s="3">
        <v>35.805999999999997</v>
      </c>
      <c r="V1734" s="3">
        <v>-30.347000000000001</v>
      </c>
      <c r="W1734" s="3">
        <v>66.257000000000005</v>
      </c>
      <c r="X1734" s="3">
        <v>31.108000000000001</v>
      </c>
      <c r="Y1734" s="3">
        <v>-9.01</v>
      </c>
      <c r="Z1734" s="3">
        <v>20.009</v>
      </c>
      <c r="AA1734" s="3">
        <v>12.106</v>
      </c>
      <c r="AB1734" s="3">
        <v>1.8340000000000001</v>
      </c>
      <c r="AC1734" s="3">
        <v>5.3079999999999998</v>
      </c>
      <c r="AD1734" s="3">
        <v>9.3810000000000002</v>
      </c>
      <c r="AE1734" s="3">
        <v>-11.843999999999999</v>
      </c>
      <c r="AF1734" s="3">
        <v>35.198</v>
      </c>
      <c r="AG1734" s="3">
        <v>-1.484</v>
      </c>
      <c r="AH1734" s="3">
        <v>2.3290000000000002</v>
      </c>
      <c r="AI1734" s="3">
        <v>5.0860000000000003</v>
      </c>
      <c r="AJ1734" s="3">
        <v>3.5449999999999999</v>
      </c>
      <c r="AK1734" s="3">
        <v>4.665</v>
      </c>
      <c r="AL1734" s="3">
        <v>3.5289999999999999</v>
      </c>
      <c r="AM1734" s="3">
        <v>21.765999999999998</v>
      </c>
      <c r="AN1734" s="3">
        <v>20.419</v>
      </c>
      <c r="AO1734" s="3">
        <v>0.66600000000000004</v>
      </c>
      <c r="AP1734" s="3">
        <v>-15.409000000000001</v>
      </c>
      <c r="AQ1734" s="3">
        <v>2.7839999999999998</v>
      </c>
      <c r="AR1734" s="3">
        <v>25.666</v>
      </c>
      <c r="AS1734" s="3">
        <v>44.764000000000003</v>
      </c>
      <c r="AT1734" s="3">
        <v>-0.32500000000000001</v>
      </c>
      <c r="AU1734" s="3">
        <v>-40.566000000000003</v>
      </c>
      <c r="AV1734" s="3">
        <v>-8.3379999999999992</v>
      </c>
      <c r="AW1734" s="3">
        <v>4.0540000000000003</v>
      </c>
      <c r="AX1734" s="3">
        <v>4.8419999999999996</v>
      </c>
      <c r="AY1734" s="3">
        <v>2.2170000000000001</v>
      </c>
      <c r="AZ1734" s="3">
        <v>2.2069999999999999</v>
      </c>
      <c r="BA1734">
        <v>1.365</v>
      </c>
      <c r="BB1734">
        <v>2015</v>
      </c>
    </row>
    <row r="1735" spans="1:54" hidden="1" x14ac:dyDescent="0.2">
      <c r="A1735">
        <v>634</v>
      </c>
      <c r="B1735" t="s">
        <v>523</v>
      </c>
      <c r="C1735" t="s">
        <v>281</v>
      </c>
      <c r="D1735" t="s">
        <v>192</v>
      </c>
      <c r="E1735" t="s">
        <v>280</v>
      </c>
      <c r="F1735" t="s">
        <v>279</v>
      </c>
      <c r="G1735" t="s">
        <v>275</v>
      </c>
      <c r="I1735" t="s">
        <v>987</v>
      </c>
      <c r="J1735" s="3">
        <v>9.67</v>
      </c>
      <c r="K1735" s="3">
        <v>3.3130000000000002</v>
      </c>
      <c r="L1735" s="3">
        <v>-14.57</v>
      </c>
      <c r="M1735" s="3">
        <v>-10.907</v>
      </c>
      <c r="N1735" s="3">
        <v>-9.9039999999999999</v>
      </c>
      <c r="O1735" s="3">
        <v>0.48399999999999999</v>
      </c>
      <c r="P1735" s="3">
        <v>34.027000000000001</v>
      </c>
      <c r="Q1735" s="3">
        <v>19.047000000000001</v>
      </c>
      <c r="R1735" s="3">
        <v>4.2460000000000004</v>
      </c>
      <c r="S1735" s="3">
        <v>13.536</v>
      </c>
      <c r="T1735" s="3">
        <v>19.710999999999999</v>
      </c>
      <c r="U1735" s="3">
        <v>-8.3580000000000005</v>
      </c>
      <c r="V1735" s="3">
        <v>8.3149999999999995</v>
      </c>
      <c r="W1735" s="3">
        <v>11.11</v>
      </c>
      <c r="X1735" s="3">
        <v>-7.4489999999999998</v>
      </c>
      <c r="Y1735" s="3">
        <v>0.04</v>
      </c>
      <c r="Z1735" s="3">
        <v>12.345000000000001</v>
      </c>
      <c r="AA1735" s="3">
        <v>14.949</v>
      </c>
      <c r="AB1735" s="3">
        <v>5.2839999999999998</v>
      </c>
      <c r="AC1735" s="3">
        <v>8.4659999999999993</v>
      </c>
      <c r="AD1735" s="3">
        <v>5.7869999999999999</v>
      </c>
      <c r="AE1735" s="3">
        <v>-18.664000000000001</v>
      </c>
      <c r="AF1735" s="3">
        <v>13.914</v>
      </c>
      <c r="AG1735" s="3">
        <v>-6.798</v>
      </c>
      <c r="AH1735" s="3">
        <v>-12.391</v>
      </c>
      <c r="AI1735" s="3">
        <v>23.082999999999998</v>
      </c>
      <c r="AJ1735" s="3">
        <v>10.391</v>
      </c>
      <c r="AK1735" s="3">
        <v>-17.152999999999999</v>
      </c>
      <c r="AL1735" s="3">
        <v>-4.0199999999999996</v>
      </c>
      <c r="AM1735" s="3">
        <v>22.03</v>
      </c>
      <c r="AN1735" s="3">
        <v>9.9730000000000008</v>
      </c>
      <c r="AO1735" s="3">
        <v>-1.9810000000000001</v>
      </c>
      <c r="AP1735" s="3">
        <v>-11.045999999999999</v>
      </c>
      <c r="AQ1735" s="3">
        <v>-4.8440000000000003</v>
      </c>
      <c r="AR1735" s="3">
        <v>3.4359999999999999</v>
      </c>
      <c r="AS1735" s="3">
        <v>-5.2439999999999998</v>
      </c>
      <c r="AT1735" s="3">
        <v>-4.532</v>
      </c>
      <c r="AU1735" s="3">
        <v>11.645</v>
      </c>
      <c r="AV1735" s="3">
        <v>16.393000000000001</v>
      </c>
      <c r="AW1735" s="3">
        <v>7.5339999999999998</v>
      </c>
      <c r="AX1735" s="3">
        <v>-5.5289999999999999</v>
      </c>
      <c r="AY1735" s="3">
        <v>-7.6950000000000003</v>
      </c>
      <c r="AZ1735" s="3">
        <v>-6.7370000000000001</v>
      </c>
      <c r="BA1735">
        <v>-9.2739999999999991</v>
      </c>
      <c r="BB1735">
        <v>2015</v>
      </c>
    </row>
    <row r="1736" spans="1:54" hidden="1" x14ac:dyDescent="0.2">
      <c r="A1736">
        <v>634</v>
      </c>
      <c r="B1736" t="s">
        <v>523</v>
      </c>
      <c r="C1736" t="s">
        <v>278</v>
      </c>
      <c r="D1736" t="s">
        <v>192</v>
      </c>
      <c r="E1736" t="s">
        <v>277</v>
      </c>
      <c r="F1736" t="s">
        <v>276</v>
      </c>
      <c r="G1736" t="s">
        <v>275</v>
      </c>
      <c r="I1736" t="s">
        <v>987</v>
      </c>
      <c r="J1736" s="3">
        <v>23.375</v>
      </c>
      <c r="K1736" s="3">
        <v>3.6720000000000002</v>
      </c>
      <c r="L1736" s="3">
        <v>-14.273</v>
      </c>
      <c r="M1736" s="3">
        <v>-10.598000000000001</v>
      </c>
      <c r="N1736" s="3">
        <v>-9.5909999999999993</v>
      </c>
      <c r="O1736" s="3">
        <v>0.83399999999999996</v>
      </c>
      <c r="P1736" s="3">
        <v>34.493000000000002</v>
      </c>
      <c r="Q1736" s="3">
        <v>19.460999999999999</v>
      </c>
      <c r="R1736" s="3">
        <v>4.6079999999999997</v>
      </c>
      <c r="S1736" s="3">
        <v>15.249000000000001</v>
      </c>
      <c r="T1736" s="3">
        <v>19.655999999999999</v>
      </c>
      <c r="U1736" s="3">
        <v>-8.3580000000000005</v>
      </c>
      <c r="V1736" s="3">
        <v>8.3149999999999995</v>
      </c>
      <c r="W1736" s="3">
        <v>11.11</v>
      </c>
      <c r="X1736" s="3">
        <v>-7.4489999999999998</v>
      </c>
      <c r="Y1736" s="3">
        <v>0.04</v>
      </c>
      <c r="Z1736" s="3">
        <v>12.345000000000001</v>
      </c>
      <c r="AA1736" s="3">
        <v>14.949</v>
      </c>
      <c r="AB1736" s="3">
        <v>5.2839999999999998</v>
      </c>
      <c r="AC1736" s="3">
        <v>8.4659999999999993</v>
      </c>
      <c r="AD1736" s="3">
        <v>5.7869999999999999</v>
      </c>
      <c r="AE1736" s="3">
        <v>-18.664000000000001</v>
      </c>
      <c r="AF1736" s="3">
        <v>13.914</v>
      </c>
      <c r="AG1736" s="3">
        <v>-6.798</v>
      </c>
      <c r="AH1736" s="3">
        <v>-12.391</v>
      </c>
      <c r="AI1736" s="3">
        <v>23.082999999999998</v>
      </c>
      <c r="AJ1736" s="3">
        <v>10.391</v>
      </c>
      <c r="AK1736" s="3">
        <v>-17.152999999999999</v>
      </c>
      <c r="AL1736" s="3">
        <v>-4.0199999999999996</v>
      </c>
      <c r="AM1736" s="3">
        <v>22.03</v>
      </c>
      <c r="AN1736" s="3">
        <v>9.9730000000000008</v>
      </c>
      <c r="AO1736" s="3">
        <v>-1.9810000000000001</v>
      </c>
      <c r="AP1736" s="3">
        <v>-11.045999999999999</v>
      </c>
      <c r="AQ1736" s="3">
        <v>-4.8440000000000003</v>
      </c>
      <c r="AR1736" s="3">
        <v>3.4359999999999999</v>
      </c>
      <c r="AS1736" s="3">
        <v>-5.2439999999999998</v>
      </c>
      <c r="AT1736" s="3">
        <v>-4.532</v>
      </c>
      <c r="AU1736" s="3">
        <v>11.645</v>
      </c>
      <c r="AV1736" s="3">
        <v>16.393000000000001</v>
      </c>
      <c r="AW1736" s="3">
        <v>7.5339999999999998</v>
      </c>
      <c r="AX1736" s="3">
        <v>-5.5289999999999999</v>
      </c>
      <c r="AY1736" s="3">
        <v>-7.6950000000000003</v>
      </c>
      <c r="AZ1736" s="3">
        <v>-6.7370000000000001</v>
      </c>
      <c r="BA1736">
        <v>-9.2739999999999991</v>
      </c>
      <c r="BB1736">
        <v>2015</v>
      </c>
    </row>
    <row r="1737" spans="1:54" hidden="1" x14ac:dyDescent="0.2">
      <c r="A1737">
        <v>634</v>
      </c>
      <c r="B1737" t="s">
        <v>523</v>
      </c>
      <c r="C1737" t="s">
        <v>274</v>
      </c>
      <c r="D1737" t="s">
        <v>192</v>
      </c>
      <c r="E1737" t="s">
        <v>273</v>
      </c>
      <c r="F1737" t="s">
        <v>272</v>
      </c>
      <c r="G1737" t="s">
        <v>271</v>
      </c>
    </row>
    <row r="1738" spans="1:54" hidden="1" x14ac:dyDescent="0.2">
      <c r="A1738">
        <v>634</v>
      </c>
      <c r="B1738" t="s">
        <v>523</v>
      </c>
      <c r="C1738" t="s">
        <v>270</v>
      </c>
      <c r="D1738" t="s">
        <v>192</v>
      </c>
      <c r="E1738" t="s">
        <v>269</v>
      </c>
      <c r="F1738" t="s">
        <v>268</v>
      </c>
      <c r="G1738" t="s">
        <v>264</v>
      </c>
      <c r="H1738" t="s">
        <v>263</v>
      </c>
    </row>
    <row r="1739" spans="1:54" hidden="1" x14ac:dyDescent="0.2">
      <c r="A1739">
        <v>634</v>
      </c>
      <c r="B1739" t="s">
        <v>523</v>
      </c>
      <c r="C1739" t="s">
        <v>267</v>
      </c>
      <c r="D1739" t="s">
        <v>192</v>
      </c>
      <c r="E1739" t="s">
        <v>266</v>
      </c>
      <c r="F1739" t="s">
        <v>265</v>
      </c>
      <c r="G1739" t="s">
        <v>264</v>
      </c>
      <c r="H1739" t="s">
        <v>263</v>
      </c>
      <c r="I1739" t="s">
        <v>950</v>
      </c>
      <c r="J1739" s="3">
        <v>1.589</v>
      </c>
      <c r="K1739" s="3">
        <v>1.6379999999999999</v>
      </c>
      <c r="L1739" s="3">
        <v>1.6890000000000001</v>
      </c>
      <c r="M1739" s="3">
        <v>1.7410000000000001</v>
      </c>
      <c r="N1739" s="3">
        <v>1.794</v>
      </c>
      <c r="O1739" s="3">
        <v>1.85</v>
      </c>
      <c r="P1739" s="3">
        <v>1.907</v>
      </c>
      <c r="Q1739" s="3">
        <v>1.966</v>
      </c>
      <c r="R1739" s="3">
        <v>2.0259999999999998</v>
      </c>
      <c r="S1739" s="3">
        <v>2.1539999999999999</v>
      </c>
      <c r="T1739" s="3">
        <v>2.2200000000000002</v>
      </c>
      <c r="U1739" s="3">
        <v>2.2879999999999998</v>
      </c>
      <c r="V1739" s="3">
        <v>2.3450000000000002</v>
      </c>
      <c r="W1739" s="3">
        <v>2.4039999999999999</v>
      </c>
      <c r="X1739" s="3">
        <v>2.464</v>
      </c>
      <c r="Y1739" s="3">
        <v>2.5249999999999999</v>
      </c>
      <c r="Z1739" s="3">
        <v>2.5880000000000001</v>
      </c>
      <c r="AA1739" s="3">
        <v>2.653</v>
      </c>
      <c r="AB1739" s="3">
        <v>2.7189999999999999</v>
      </c>
      <c r="AC1739" s="3">
        <v>2.7869999999999999</v>
      </c>
      <c r="AD1739" s="3">
        <v>2.8570000000000002</v>
      </c>
      <c r="AE1739" s="3">
        <v>2.9289999999999998</v>
      </c>
      <c r="AF1739" s="3">
        <v>3.0019999999999998</v>
      </c>
      <c r="AG1739" s="3">
        <v>3.077</v>
      </c>
      <c r="AH1739" s="3">
        <v>3.1539999999999999</v>
      </c>
      <c r="AI1739" s="3">
        <v>3.2330000000000001</v>
      </c>
      <c r="AJ1739" s="3">
        <v>3.3130000000000002</v>
      </c>
      <c r="AK1739" s="3">
        <v>3.3959999999999999</v>
      </c>
      <c r="AL1739" s="3">
        <v>3.4809999999999999</v>
      </c>
      <c r="AM1739" s="3">
        <v>3.5680000000000001</v>
      </c>
      <c r="AN1739" s="3">
        <v>3.657</v>
      </c>
      <c r="AO1739" s="3">
        <v>3.7490000000000001</v>
      </c>
      <c r="AP1739" s="3">
        <v>3.843</v>
      </c>
      <c r="AQ1739" s="3">
        <v>3.9390000000000001</v>
      </c>
      <c r="AR1739" s="3">
        <v>4.0369999999999999</v>
      </c>
      <c r="AS1739" s="3">
        <v>4.1379999999999999</v>
      </c>
      <c r="AT1739" s="3">
        <v>4.2409999999999997</v>
      </c>
      <c r="AU1739" s="3">
        <v>4.3470000000000004</v>
      </c>
      <c r="AV1739" s="3">
        <v>4.4560000000000004</v>
      </c>
      <c r="AW1739" s="3">
        <v>4.5679999999999996</v>
      </c>
      <c r="AX1739" s="3">
        <v>4.6820000000000004</v>
      </c>
      <c r="AY1739" s="3">
        <v>4.7990000000000004</v>
      </c>
      <c r="AZ1739" s="3">
        <v>4.9189999999999996</v>
      </c>
      <c r="BA1739">
        <v>5.0419999999999998</v>
      </c>
      <c r="BB1739">
        <v>2004</v>
      </c>
    </row>
    <row r="1740" spans="1:54" hidden="1" x14ac:dyDescent="0.2">
      <c r="A1740">
        <v>634</v>
      </c>
      <c r="B1740" t="s">
        <v>523</v>
      </c>
      <c r="C1740" t="s">
        <v>262</v>
      </c>
      <c r="D1740" t="s">
        <v>192</v>
      </c>
      <c r="E1740" t="s">
        <v>260</v>
      </c>
      <c r="F1740" t="s">
        <v>259</v>
      </c>
      <c r="G1740" t="s">
        <v>225</v>
      </c>
      <c r="H1740" t="s">
        <v>222</v>
      </c>
      <c r="I1740" t="s">
        <v>988</v>
      </c>
      <c r="J1740" s="3" t="s">
        <v>215</v>
      </c>
      <c r="K1740" s="3" t="s">
        <v>215</v>
      </c>
      <c r="L1740" s="3" t="s">
        <v>215</v>
      </c>
      <c r="M1740" s="3" t="s">
        <v>215</v>
      </c>
      <c r="N1740" s="3" t="s">
        <v>215</v>
      </c>
      <c r="O1740" s="3" t="s">
        <v>215</v>
      </c>
      <c r="P1740" s="3" t="s">
        <v>215</v>
      </c>
      <c r="Q1740" s="3" t="s">
        <v>215</v>
      </c>
      <c r="R1740" s="3" t="s">
        <v>215</v>
      </c>
      <c r="S1740" s="3">
        <v>166.56399999999999</v>
      </c>
      <c r="T1740" s="3">
        <v>208.57400000000001</v>
      </c>
      <c r="U1740" s="3">
        <v>195.95500000000001</v>
      </c>
      <c r="V1740" s="3">
        <v>174.374</v>
      </c>
      <c r="W1740" s="3">
        <v>183.178</v>
      </c>
      <c r="X1740" s="3">
        <v>230.59200000000001</v>
      </c>
      <c r="Y1740" s="3">
        <v>260.024</v>
      </c>
      <c r="Z1740" s="3">
        <v>362</v>
      </c>
      <c r="AA1740" s="3">
        <v>387.65699999999998</v>
      </c>
      <c r="AB1740" s="3">
        <v>263.036</v>
      </c>
      <c r="AC1740" s="3">
        <v>390.608</v>
      </c>
      <c r="AD1740" s="3">
        <v>611.30899999999997</v>
      </c>
      <c r="AE1740" s="3">
        <v>631.827</v>
      </c>
      <c r="AF1740" s="3">
        <v>575.41399999999999</v>
      </c>
      <c r="AG1740" s="3">
        <v>613.5</v>
      </c>
      <c r="AH1740" s="3">
        <v>745.8</v>
      </c>
      <c r="AI1740" s="3">
        <v>1245.7</v>
      </c>
      <c r="AJ1740" s="3">
        <v>1796</v>
      </c>
      <c r="AK1740" s="3">
        <v>1579.249</v>
      </c>
      <c r="AL1740" s="3">
        <v>2497.2559999999999</v>
      </c>
      <c r="AM1740" s="3">
        <v>1334.761</v>
      </c>
      <c r="AN1740" s="3">
        <v>2231.1999999999998</v>
      </c>
      <c r="AO1740" s="3">
        <v>2894</v>
      </c>
      <c r="AP1740" s="3">
        <v>2975.8</v>
      </c>
      <c r="AQ1740" s="3">
        <v>3123.558</v>
      </c>
      <c r="AR1740" s="3">
        <v>2760.8270000000002</v>
      </c>
      <c r="AS1740" s="3">
        <v>1310.6990000000001</v>
      </c>
      <c r="AT1740" s="3">
        <v>1266.5999999999999</v>
      </c>
      <c r="AU1740" s="3">
        <v>1141.92</v>
      </c>
      <c r="AV1740" s="3">
        <v>1534.7629999999999</v>
      </c>
      <c r="AW1740" s="3">
        <v>1612.739</v>
      </c>
      <c r="AX1740" s="3">
        <v>1552.261</v>
      </c>
      <c r="AY1740" s="3">
        <v>1506.971</v>
      </c>
      <c r="AZ1740" s="3">
        <v>1534.3130000000001</v>
      </c>
      <c r="BA1740">
        <v>1547.49</v>
      </c>
      <c r="BB1740">
        <v>2017</v>
      </c>
    </row>
    <row r="1741" spans="1:54" hidden="1" x14ac:dyDescent="0.2">
      <c r="A1741">
        <v>634</v>
      </c>
      <c r="B1741" t="s">
        <v>523</v>
      </c>
      <c r="C1741" t="s">
        <v>261</v>
      </c>
      <c r="D1741" t="s">
        <v>192</v>
      </c>
      <c r="E1741" t="s">
        <v>260</v>
      </c>
      <c r="F1741" t="s">
        <v>259</v>
      </c>
      <c r="G1741" t="s">
        <v>217</v>
      </c>
      <c r="I1741" t="s">
        <v>258</v>
      </c>
      <c r="J1741" s="3" t="s">
        <v>215</v>
      </c>
      <c r="K1741" s="3" t="s">
        <v>215</v>
      </c>
      <c r="L1741" s="3" t="s">
        <v>215</v>
      </c>
      <c r="M1741" s="3" t="s">
        <v>215</v>
      </c>
      <c r="N1741" s="3" t="s">
        <v>215</v>
      </c>
      <c r="O1741" s="3" t="s">
        <v>215</v>
      </c>
      <c r="P1741" s="3" t="s">
        <v>215</v>
      </c>
      <c r="Q1741" s="3" t="s">
        <v>215</v>
      </c>
      <c r="R1741" s="3" t="s">
        <v>215</v>
      </c>
      <c r="S1741" s="3">
        <v>21.9</v>
      </c>
      <c r="T1741" s="3">
        <v>27.372</v>
      </c>
      <c r="U1741" s="3">
        <v>25.492000000000001</v>
      </c>
      <c r="V1741" s="3">
        <v>22.459</v>
      </c>
      <c r="W1741" s="3">
        <v>24.099</v>
      </c>
      <c r="X1741" s="3">
        <v>23.472999999999999</v>
      </c>
      <c r="Y1741" s="3">
        <v>24.619</v>
      </c>
      <c r="Z1741" s="3">
        <v>27.853000000000002</v>
      </c>
      <c r="AA1741" s="3">
        <v>28.594999999999999</v>
      </c>
      <c r="AB1741" s="3">
        <v>22.870999999999999</v>
      </c>
      <c r="AC1741" s="3">
        <v>26.951000000000001</v>
      </c>
      <c r="AD1741" s="3">
        <v>26.666</v>
      </c>
      <c r="AE1741" s="3">
        <v>30.846</v>
      </c>
      <c r="AF1741" s="3">
        <v>27.337</v>
      </c>
      <c r="AG1741" s="3">
        <v>30.195</v>
      </c>
      <c r="AH1741" s="3">
        <v>30.369</v>
      </c>
      <c r="AI1741" s="3">
        <v>38.798000000000002</v>
      </c>
      <c r="AJ1741" s="3">
        <v>44.427</v>
      </c>
      <c r="AK1741" s="3">
        <v>44.316000000000003</v>
      </c>
      <c r="AL1741" s="3">
        <v>54.802</v>
      </c>
      <c r="AM1741" s="3">
        <v>30.268999999999998</v>
      </c>
      <c r="AN1741" s="3">
        <v>36.682000000000002</v>
      </c>
      <c r="AO1741" s="3">
        <v>41.447000000000003</v>
      </c>
      <c r="AP1741" s="3">
        <v>42.683</v>
      </c>
      <c r="AQ1741" s="3">
        <v>45.091000000000001</v>
      </c>
      <c r="AR1741" s="3">
        <v>39.667000000000002</v>
      </c>
      <c r="AS1741" s="3">
        <v>25.920999999999999</v>
      </c>
      <c r="AT1741" s="3">
        <v>27.442</v>
      </c>
      <c r="AU1741" s="3">
        <v>23.09</v>
      </c>
      <c r="AV1741" s="3">
        <v>27.702999999999999</v>
      </c>
      <c r="AW1741" s="3">
        <v>28.224</v>
      </c>
      <c r="AX1741" s="3">
        <v>28.891999999999999</v>
      </c>
      <c r="AY1741" s="3">
        <v>29.808</v>
      </c>
      <c r="AZ1741" s="3">
        <v>30.512</v>
      </c>
      <c r="BA1741">
        <v>31.053000000000001</v>
      </c>
      <c r="BB1741">
        <v>2017</v>
      </c>
    </row>
    <row r="1742" spans="1:54" hidden="1" x14ac:dyDescent="0.2">
      <c r="A1742">
        <v>634</v>
      </c>
      <c r="B1742" t="s">
        <v>523</v>
      </c>
      <c r="C1742" t="s">
        <v>257</v>
      </c>
      <c r="D1742" t="s">
        <v>192</v>
      </c>
      <c r="E1742" t="s">
        <v>255</v>
      </c>
      <c r="F1742" t="s">
        <v>254</v>
      </c>
      <c r="G1742" t="s">
        <v>225</v>
      </c>
      <c r="H1742" t="s">
        <v>222</v>
      </c>
      <c r="I1742" t="s">
        <v>988</v>
      </c>
      <c r="J1742" s="3" t="s">
        <v>215</v>
      </c>
      <c r="K1742" s="3" t="s">
        <v>215</v>
      </c>
      <c r="L1742" s="3" t="s">
        <v>215</v>
      </c>
      <c r="M1742" s="3" t="s">
        <v>215</v>
      </c>
      <c r="N1742" s="3" t="s">
        <v>215</v>
      </c>
      <c r="O1742" s="3" t="s">
        <v>215</v>
      </c>
      <c r="P1742" s="3" t="s">
        <v>215</v>
      </c>
      <c r="Q1742" s="3" t="s">
        <v>215</v>
      </c>
      <c r="R1742" s="3" t="s">
        <v>215</v>
      </c>
      <c r="S1742" s="3">
        <v>160.4</v>
      </c>
      <c r="T1742" s="3">
        <v>241.07400000000001</v>
      </c>
      <c r="U1742" s="3">
        <v>291.81799999999998</v>
      </c>
      <c r="V1742" s="3">
        <v>284.51400000000001</v>
      </c>
      <c r="W1742" s="3">
        <v>279.33999999999997</v>
      </c>
      <c r="X1742" s="3">
        <v>352.62299999999999</v>
      </c>
      <c r="Y1742" s="3">
        <v>338.26799999999997</v>
      </c>
      <c r="Z1742" s="3">
        <v>228.39599999999999</v>
      </c>
      <c r="AA1742" s="3">
        <v>332.68599999999998</v>
      </c>
      <c r="AB1742" s="3">
        <v>331.21499999999997</v>
      </c>
      <c r="AC1742" s="3">
        <v>467.83</v>
      </c>
      <c r="AD1742" s="3">
        <v>584.29700000000003</v>
      </c>
      <c r="AE1742" s="3">
        <v>647.54600000000005</v>
      </c>
      <c r="AF1742" s="3">
        <v>745.81</v>
      </c>
      <c r="AG1742" s="3">
        <v>605.30799999999999</v>
      </c>
      <c r="AH1742" s="3">
        <v>656.31</v>
      </c>
      <c r="AI1742" s="3">
        <v>775.76199999999994</v>
      </c>
      <c r="AJ1742" s="3">
        <v>1123.0530000000001</v>
      </c>
      <c r="AK1742" s="3">
        <v>1201.4870000000001</v>
      </c>
      <c r="AL1742" s="3">
        <v>1255.6189999999999</v>
      </c>
      <c r="AM1742" s="3">
        <v>1117.279</v>
      </c>
      <c r="AN1742" s="3">
        <v>1286.0899999999999</v>
      </c>
      <c r="AO1742" s="3">
        <v>1819.2</v>
      </c>
      <c r="AP1742" s="3">
        <v>2454.5949999999998</v>
      </c>
      <c r="AQ1742" s="3">
        <v>3467.5070000000001</v>
      </c>
      <c r="AR1742" s="3">
        <v>3923.3809999999999</v>
      </c>
      <c r="AS1742" s="3">
        <v>2688.5</v>
      </c>
      <c r="AT1742" s="3">
        <v>2307.518</v>
      </c>
      <c r="AU1742" s="3">
        <v>1498.0640000000001</v>
      </c>
      <c r="AV1742" s="3">
        <v>1321.297</v>
      </c>
      <c r="AW1742" s="3">
        <v>1326.704</v>
      </c>
      <c r="AX1742" s="3">
        <v>1332.31</v>
      </c>
      <c r="AY1742" s="3">
        <v>1404.473</v>
      </c>
      <c r="AZ1742" s="3">
        <v>1428.51</v>
      </c>
      <c r="BA1742">
        <v>1512.384</v>
      </c>
      <c r="BB1742">
        <v>2017</v>
      </c>
    </row>
    <row r="1743" spans="1:54" hidden="1" x14ac:dyDescent="0.2">
      <c r="A1743">
        <v>634</v>
      </c>
      <c r="B1743" t="s">
        <v>523</v>
      </c>
      <c r="C1743" t="s">
        <v>256</v>
      </c>
      <c r="D1743" t="s">
        <v>192</v>
      </c>
      <c r="E1743" t="s">
        <v>255</v>
      </c>
      <c r="F1743" t="s">
        <v>254</v>
      </c>
      <c r="G1743" t="s">
        <v>217</v>
      </c>
      <c r="I1743" t="s">
        <v>253</v>
      </c>
      <c r="J1743" s="3" t="s">
        <v>215</v>
      </c>
      <c r="K1743" s="3" t="s">
        <v>215</v>
      </c>
      <c r="L1743" s="3" t="s">
        <v>215</v>
      </c>
      <c r="M1743" s="3" t="s">
        <v>215</v>
      </c>
      <c r="N1743" s="3" t="s">
        <v>215</v>
      </c>
      <c r="O1743" s="3" t="s">
        <v>215</v>
      </c>
      <c r="P1743" s="3" t="s">
        <v>215</v>
      </c>
      <c r="Q1743" s="3" t="s">
        <v>215</v>
      </c>
      <c r="R1743" s="3" t="s">
        <v>215</v>
      </c>
      <c r="S1743" s="3">
        <v>21.088999999999999</v>
      </c>
      <c r="T1743" s="3">
        <v>31.637</v>
      </c>
      <c r="U1743" s="3">
        <v>37.962000000000003</v>
      </c>
      <c r="V1743" s="3">
        <v>36.645000000000003</v>
      </c>
      <c r="W1743" s="3">
        <v>36.75</v>
      </c>
      <c r="X1743" s="3">
        <v>35.896000000000001</v>
      </c>
      <c r="Y1743" s="3">
        <v>32.027000000000001</v>
      </c>
      <c r="Z1743" s="3">
        <v>17.573</v>
      </c>
      <c r="AA1743" s="3">
        <v>24.54</v>
      </c>
      <c r="AB1743" s="3">
        <v>28.798999999999999</v>
      </c>
      <c r="AC1743" s="3">
        <v>32.28</v>
      </c>
      <c r="AD1743" s="3">
        <v>25.486999999999998</v>
      </c>
      <c r="AE1743" s="3">
        <v>31.614000000000001</v>
      </c>
      <c r="AF1743" s="3">
        <v>35.432000000000002</v>
      </c>
      <c r="AG1743" s="3">
        <v>29.792000000000002</v>
      </c>
      <c r="AH1743" s="3">
        <v>26.725000000000001</v>
      </c>
      <c r="AI1743" s="3">
        <v>24.161999999999999</v>
      </c>
      <c r="AJ1743" s="3">
        <v>27.78</v>
      </c>
      <c r="AK1743" s="3">
        <v>33.716000000000001</v>
      </c>
      <c r="AL1743" s="3">
        <v>27.553999999999998</v>
      </c>
      <c r="AM1743" s="3">
        <v>25.337</v>
      </c>
      <c r="AN1743" s="3">
        <v>21.143999999999998</v>
      </c>
      <c r="AO1743" s="3">
        <v>26.053999999999998</v>
      </c>
      <c r="AP1743" s="3">
        <v>35.207000000000001</v>
      </c>
      <c r="AQ1743" s="3">
        <v>50.055999999999997</v>
      </c>
      <c r="AR1743" s="3">
        <v>56.371000000000002</v>
      </c>
      <c r="AS1743" s="3">
        <v>53.168999999999997</v>
      </c>
      <c r="AT1743" s="3">
        <v>49.994</v>
      </c>
      <c r="AU1743" s="3">
        <v>30.291</v>
      </c>
      <c r="AV1743" s="3">
        <v>23.85</v>
      </c>
      <c r="AW1743" s="3">
        <v>23.218</v>
      </c>
      <c r="AX1743" s="3">
        <v>24.797999999999998</v>
      </c>
      <c r="AY1743" s="3">
        <v>27.780999999999999</v>
      </c>
      <c r="AZ1743" s="3">
        <v>28.408000000000001</v>
      </c>
      <c r="BA1743">
        <v>30.347999999999999</v>
      </c>
      <c r="BB1743">
        <v>2017</v>
      </c>
    </row>
    <row r="1744" spans="1:54" hidden="1" x14ac:dyDescent="0.2">
      <c r="A1744">
        <v>634</v>
      </c>
      <c r="B1744" t="s">
        <v>523</v>
      </c>
      <c r="C1744" t="s">
        <v>252</v>
      </c>
      <c r="D1744" t="s">
        <v>192</v>
      </c>
      <c r="E1744" t="s">
        <v>250</v>
      </c>
      <c r="F1744" t="s">
        <v>249</v>
      </c>
      <c r="G1744" t="s">
        <v>225</v>
      </c>
      <c r="H1744" t="s">
        <v>222</v>
      </c>
      <c r="I1744" t="s">
        <v>988</v>
      </c>
      <c r="J1744" s="3" t="s">
        <v>215</v>
      </c>
      <c r="K1744" s="3" t="s">
        <v>215</v>
      </c>
      <c r="L1744" s="3" t="s">
        <v>215</v>
      </c>
      <c r="M1744" s="3" t="s">
        <v>215</v>
      </c>
      <c r="N1744" s="3" t="s">
        <v>215</v>
      </c>
      <c r="O1744" s="3" t="s">
        <v>215</v>
      </c>
      <c r="P1744" s="3" t="s">
        <v>215</v>
      </c>
      <c r="Q1744" s="3" t="s">
        <v>215</v>
      </c>
      <c r="R1744" s="3" t="s">
        <v>215</v>
      </c>
      <c r="S1744" s="3">
        <v>6.1639999999999997</v>
      </c>
      <c r="T1744" s="3">
        <v>-32.5</v>
      </c>
      <c r="U1744" s="3">
        <v>-95.863</v>
      </c>
      <c r="V1744" s="3">
        <v>-110.14</v>
      </c>
      <c r="W1744" s="3">
        <v>-96.162000000000006</v>
      </c>
      <c r="X1744" s="3">
        <v>-122.03100000000001</v>
      </c>
      <c r="Y1744" s="3">
        <v>-78.242999999999995</v>
      </c>
      <c r="Z1744" s="3">
        <v>133.60400000000001</v>
      </c>
      <c r="AA1744" s="3">
        <v>54.970999999999997</v>
      </c>
      <c r="AB1744" s="3">
        <v>-68.177999999999997</v>
      </c>
      <c r="AC1744" s="3">
        <v>-77.221999999999994</v>
      </c>
      <c r="AD1744" s="3">
        <v>27.012</v>
      </c>
      <c r="AE1744" s="3">
        <v>-15.718999999999999</v>
      </c>
      <c r="AF1744" s="3">
        <v>-170.39699999999999</v>
      </c>
      <c r="AG1744" s="3">
        <v>8.1920000000000002</v>
      </c>
      <c r="AH1744" s="3">
        <v>89.49</v>
      </c>
      <c r="AI1744" s="3">
        <v>469.93799999999999</v>
      </c>
      <c r="AJ1744" s="3">
        <v>672.947</v>
      </c>
      <c r="AK1744" s="3">
        <v>377.762</v>
      </c>
      <c r="AL1744" s="3">
        <v>1241.6369999999999</v>
      </c>
      <c r="AM1744" s="3">
        <v>217.482</v>
      </c>
      <c r="AN1744" s="3">
        <v>945.11</v>
      </c>
      <c r="AO1744" s="3">
        <v>1074.8</v>
      </c>
      <c r="AP1744" s="3">
        <v>521.20500000000004</v>
      </c>
      <c r="AQ1744" s="3">
        <v>-343.94900000000001</v>
      </c>
      <c r="AR1744" s="3">
        <v>-1162.5540000000001</v>
      </c>
      <c r="AS1744" s="3">
        <v>-1377.8009999999999</v>
      </c>
      <c r="AT1744" s="3">
        <v>-1040.9179999999999</v>
      </c>
      <c r="AU1744" s="3">
        <v>-356.14400000000001</v>
      </c>
      <c r="AV1744" s="3">
        <v>213.46600000000001</v>
      </c>
      <c r="AW1744" s="3">
        <v>286.036</v>
      </c>
      <c r="AX1744" s="3">
        <v>219.95099999999999</v>
      </c>
      <c r="AY1744" s="3">
        <v>102.498</v>
      </c>
      <c r="AZ1744" s="3">
        <v>105.80200000000001</v>
      </c>
      <c r="BA1744">
        <v>35.106000000000002</v>
      </c>
      <c r="BB1744">
        <v>2017</v>
      </c>
    </row>
    <row r="1745" spans="1:54" hidden="1" x14ac:dyDescent="0.2">
      <c r="A1745">
        <v>634</v>
      </c>
      <c r="B1745" t="s">
        <v>523</v>
      </c>
      <c r="C1745" t="s">
        <v>251</v>
      </c>
      <c r="D1745" t="s">
        <v>192</v>
      </c>
      <c r="E1745" t="s">
        <v>250</v>
      </c>
      <c r="F1745" t="s">
        <v>249</v>
      </c>
      <c r="G1745" t="s">
        <v>217</v>
      </c>
      <c r="I1745" t="s">
        <v>248</v>
      </c>
      <c r="J1745" s="3" t="s">
        <v>215</v>
      </c>
      <c r="K1745" s="3" t="s">
        <v>215</v>
      </c>
      <c r="L1745" s="3" t="s">
        <v>215</v>
      </c>
      <c r="M1745" s="3" t="s">
        <v>215</v>
      </c>
      <c r="N1745" s="3" t="s">
        <v>215</v>
      </c>
      <c r="O1745" s="3" t="s">
        <v>215</v>
      </c>
      <c r="P1745" s="3" t="s">
        <v>215</v>
      </c>
      <c r="Q1745" s="3" t="s">
        <v>215</v>
      </c>
      <c r="R1745" s="3" t="s">
        <v>215</v>
      </c>
      <c r="S1745" s="3">
        <v>0.81</v>
      </c>
      <c r="T1745" s="3">
        <v>-4.2649999999999997</v>
      </c>
      <c r="U1745" s="3">
        <v>-12.471</v>
      </c>
      <c r="V1745" s="3">
        <v>-14.186</v>
      </c>
      <c r="W1745" s="3">
        <v>-12.651</v>
      </c>
      <c r="X1745" s="3">
        <v>-12.422000000000001</v>
      </c>
      <c r="Y1745" s="3">
        <v>-7.4080000000000004</v>
      </c>
      <c r="Z1745" s="3">
        <v>10.28</v>
      </c>
      <c r="AA1745" s="3">
        <v>4.0549999999999997</v>
      </c>
      <c r="AB1745" s="3">
        <v>-5.9279999999999999</v>
      </c>
      <c r="AC1745" s="3">
        <v>-5.3280000000000003</v>
      </c>
      <c r="AD1745" s="3">
        <v>1.1779999999999999</v>
      </c>
      <c r="AE1745" s="3">
        <v>-0.76700000000000002</v>
      </c>
      <c r="AF1745" s="3">
        <v>-8.0950000000000006</v>
      </c>
      <c r="AG1745" s="3">
        <v>0.40300000000000002</v>
      </c>
      <c r="AH1745" s="3">
        <v>3.6440000000000001</v>
      </c>
      <c r="AI1745" s="3">
        <v>14.637</v>
      </c>
      <c r="AJ1745" s="3">
        <v>16.646000000000001</v>
      </c>
      <c r="AK1745" s="3">
        <v>10.601000000000001</v>
      </c>
      <c r="AL1745" s="3">
        <v>27.247</v>
      </c>
      <c r="AM1745" s="3">
        <v>4.9320000000000004</v>
      </c>
      <c r="AN1745" s="3">
        <v>15.538</v>
      </c>
      <c r="AO1745" s="3">
        <v>15.393000000000001</v>
      </c>
      <c r="AP1745" s="3">
        <v>7.476</v>
      </c>
      <c r="AQ1745" s="3">
        <v>-4.9649999999999999</v>
      </c>
      <c r="AR1745" s="3">
        <v>-16.702999999999999</v>
      </c>
      <c r="AS1745" s="3">
        <v>-27.248000000000001</v>
      </c>
      <c r="AT1745" s="3">
        <v>-22.552</v>
      </c>
      <c r="AU1745" s="3">
        <v>-7.2009999999999996</v>
      </c>
      <c r="AV1745" s="3">
        <v>3.8530000000000002</v>
      </c>
      <c r="AW1745" s="3">
        <v>5.0060000000000002</v>
      </c>
      <c r="AX1745" s="3">
        <v>4.0940000000000003</v>
      </c>
      <c r="AY1745" s="3">
        <v>2.0270000000000001</v>
      </c>
      <c r="AZ1745" s="3">
        <v>2.1040000000000001</v>
      </c>
      <c r="BA1745">
        <v>0.70399999999999996</v>
      </c>
      <c r="BB1745">
        <v>2017</v>
      </c>
    </row>
    <row r="1746" spans="1:54" hidden="1" x14ac:dyDescent="0.2">
      <c r="A1746">
        <v>634</v>
      </c>
      <c r="B1746" t="s">
        <v>523</v>
      </c>
      <c r="C1746" t="s">
        <v>247</v>
      </c>
      <c r="D1746" t="s">
        <v>192</v>
      </c>
      <c r="E1746" t="s">
        <v>245</v>
      </c>
      <c r="F1746" t="s">
        <v>244</v>
      </c>
      <c r="G1746" t="s">
        <v>225</v>
      </c>
      <c r="H1746" t="s">
        <v>222</v>
      </c>
    </row>
    <row r="1747" spans="1:54" hidden="1" x14ac:dyDescent="0.2">
      <c r="A1747">
        <v>634</v>
      </c>
      <c r="B1747" t="s">
        <v>523</v>
      </c>
      <c r="C1747" t="s">
        <v>246</v>
      </c>
      <c r="D1747" t="s">
        <v>192</v>
      </c>
      <c r="E1747" t="s">
        <v>245</v>
      </c>
      <c r="F1747" t="s">
        <v>244</v>
      </c>
      <c r="G1747" t="s">
        <v>243</v>
      </c>
    </row>
    <row r="1748" spans="1:54" hidden="1" x14ac:dyDescent="0.2">
      <c r="A1748">
        <v>634</v>
      </c>
      <c r="B1748" t="s">
        <v>523</v>
      </c>
      <c r="C1748" t="s">
        <v>242</v>
      </c>
      <c r="D1748" t="s">
        <v>192</v>
      </c>
      <c r="E1748" t="s">
        <v>240</v>
      </c>
      <c r="F1748" t="s">
        <v>239</v>
      </c>
      <c r="G1748" t="s">
        <v>225</v>
      </c>
      <c r="H1748" t="s">
        <v>222</v>
      </c>
      <c r="I1748" t="s">
        <v>988</v>
      </c>
      <c r="J1748" s="3" t="s">
        <v>215</v>
      </c>
      <c r="K1748" s="3" t="s">
        <v>215</v>
      </c>
      <c r="L1748" s="3" t="s">
        <v>215</v>
      </c>
      <c r="M1748" s="3" t="s">
        <v>215</v>
      </c>
      <c r="N1748" s="3" t="s">
        <v>215</v>
      </c>
      <c r="O1748" s="3" t="s">
        <v>215</v>
      </c>
      <c r="P1748" s="3" t="s">
        <v>215</v>
      </c>
      <c r="Q1748" s="3" t="s">
        <v>215</v>
      </c>
      <c r="R1748" s="3" t="s">
        <v>215</v>
      </c>
      <c r="S1748" s="3">
        <v>12.364000000000001</v>
      </c>
      <c r="T1748" s="3">
        <v>45.874000000000002</v>
      </c>
      <c r="U1748" s="3">
        <v>-28.385000000000002</v>
      </c>
      <c r="V1748" s="3">
        <v>-48.423999999999999</v>
      </c>
      <c r="W1748" s="3">
        <v>-39.673999999999999</v>
      </c>
      <c r="X1748" s="3">
        <v>-1.95</v>
      </c>
      <c r="Y1748" s="3">
        <v>72.168999999999997</v>
      </c>
      <c r="Z1748" s="3">
        <v>143.63999999999999</v>
      </c>
      <c r="AA1748" s="3">
        <v>61.673000000000002</v>
      </c>
      <c r="AB1748" s="3">
        <v>-65.751000000000005</v>
      </c>
      <c r="AC1748" s="3">
        <v>90.471000000000004</v>
      </c>
      <c r="AD1748" s="3">
        <v>186.71100000000001</v>
      </c>
      <c r="AE1748" s="3">
        <v>137.864</v>
      </c>
      <c r="AF1748" s="3">
        <v>7.2720000000000002</v>
      </c>
      <c r="AG1748" s="3">
        <v>126</v>
      </c>
      <c r="AH1748" s="3">
        <v>217.4</v>
      </c>
      <c r="AI1748" s="3">
        <v>627.93799999999999</v>
      </c>
      <c r="AJ1748" s="3">
        <v>851.84699999999998</v>
      </c>
      <c r="AK1748" s="3">
        <v>478.66199999999998</v>
      </c>
      <c r="AL1748" s="3">
        <v>1371.528</v>
      </c>
      <c r="AM1748" s="3">
        <v>277.98200000000003</v>
      </c>
      <c r="AN1748" s="3">
        <v>998.21</v>
      </c>
      <c r="AO1748" s="3">
        <v>1080.7</v>
      </c>
      <c r="AP1748" s="3">
        <v>522.20500000000004</v>
      </c>
      <c r="AQ1748" s="3">
        <v>-326.34899999999999</v>
      </c>
      <c r="AR1748" s="3">
        <v>-1146.454</v>
      </c>
      <c r="AS1748" s="3">
        <v>-1332.4010000000001</v>
      </c>
      <c r="AT1748" s="3">
        <v>-921.51800000000003</v>
      </c>
      <c r="AU1748" s="3">
        <v>-238.66399999999999</v>
      </c>
      <c r="AV1748" s="3">
        <v>346.37</v>
      </c>
      <c r="AW1748" s="3">
        <v>407.69600000000003</v>
      </c>
      <c r="AX1748" s="3">
        <v>330.79700000000003</v>
      </c>
      <c r="AY1748" s="3">
        <v>209.72900000000001</v>
      </c>
      <c r="AZ1748" s="3">
        <v>206.98099999999999</v>
      </c>
      <c r="BA1748">
        <v>127.27200000000001</v>
      </c>
      <c r="BB1748">
        <v>2017</v>
      </c>
    </row>
    <row r="1749" spans="1:54" hidden="1" x14ac:dyDescent="0.2">
      <c r="A1749">
        <v>634</v>
      </c>
      <c r="B1749" t="s">
        <v>523</v>
      </c>
      <c r="C1749" t="s">
        <v>241</v>
      </c>
      <c r="D1749" t="s">
        <v>192</v>
      </c>
      <c r="E1749" t="s">
        <v>240</v>
      </c>
      <c r="F1749" t="s">
        <v>239</v>
      </c>
      <c r="G1749" t="s">
        <v>217</v>
      </c>
      <c r="I1749" t="s">
        <v>238</v>
      </c>
      <c r="J1749" s="3" t="s">
        <v>215</v>
      </c>
      <c r="K1749" s="3" t="s">
        <v>215</v>
      </c>
      <c r="L1749" s="3" t="s">
        <v>215</v>
      </c>
      <c r="M1749" s="3" t="s">
        <v>215</v>
      </c>
      <c r="N1749" s="3" t="s">
        <v>215</v>
      </c>
      <c r="O1749" s="3" t="s">
        <v>215</v>
      </c>
      <c r="P1749" s="3" t="s">
        <v>215</v>
      </c>
      <c r="Q1749" s="3" t="s">
        <v>215</v>
      </c>
      <c r="R1749" s="3" t="s">
        <v>215</v>
      </c>
      <c r="S1749" s="3">
        <v>1.6259999999999999</v>
      </c>
      <c r="T1749" s="3">
        <v>6.02</v>
      </c>
      <c r="U1749" s="3">
        <v>-3.6930000000000001</v>
      </c>
      <c r="V1749" s="3">
        <v>-6.2370000000000001</v>
      </c>
      <c r="W1749" s="3">
        <v>-5.22</v>
      </c>
      <c r="X1749" s="3">
        <v>-0.19900000000000001</v>
      </c>
      <c r="Y1749" s="3">
        <v>6.8330000000000002</v>
      </c>
      <c r="Z1749" s="3">
        <v>11.052</v>
      </c>
      <c r="AA1749" s="3">
        <v>4.5490000000000004</v>
      </c>
      <c r="AB1749" s="3">
        <v>-5.7169999999999996</v>
      </c>
      <c r="AC1749" s="3">
        <v>6.242</v>
      </c>
      <c r="AD1749" s="3">
        <v>8.1440000000000001</v>
      </c>
      <c r="AE1749" s="3">
        <v>6.7309999999999999</v>
      </c>
      <c r="AF1749" s="3">
        <v>0.34499999999999997</v>
      </c>
      <c r="AG1749" s="3">
        <v>6.2009999999999996</v>
      </c>
      <c r="AH1749" s="3">
        <v>8.8529999999999998</v>
      </c>
      <c r="AI1749" s="3">
        <v>19.558</v>
      </c>
      <c r="AJ1749" s="3">
        <v>21.071999999999999</v>
      </c>
      <c r="AK1749" s="3">
        <v>13.432</v>
      </c>
      <c r="AL1749" s="3">
        <v>30.097999999999999</v>
      </c>
      <c r="AM1749" s="3">
        <v>6.3040000000000003</v>
      </c>
      <c r="AN1749" s="3">
        <v>16.411000000000001</v>
      </c>
      <c r="AO1749" s="3">
        <v>15.477</v>
      </c>
      <c r="AP1749" s="3">
        <v>7.49</v>
      </c>
      <c r="AQ1749" s="3">
        <v>-4.7110000000000003</v>
      </c>
      <c r="AR1749" s="3">
        <v>-16.472000000000001</v>
      </c>
      <c r="AS1749" s="3">
        <v>-26.35</v>
      </c>
      <c r="AT1749" s="3">
        <v>-19.965</v>
      </c>
      <c r="AU1749" s="3">
        <v>-4.8259999999999996</v>
      </c>
      <c r="AV1749" s="3">
        <v>6.2519999999999998</v>
      </c>
      <c r="AW1749" s="3">
        <v>7.1349999999999998</v>
      </c>
      <c r="AX1749" s="3">
        <v>6.157</v>
      </c>
      <c r="AY1749" s="3">
        <v>4.149</v>
      </c>
      <c r="AZ1749" s="3">
        <v>4.1159999999999997</v>
      </c>
      <c r="BA1749">
        <v>2.5539999999999998</v>
      </c>
      <c r="BB1749">
        <v>2017</v>
      </c>
    </row>
    <row r="1750" spans="1:54" hidden="1" x14ac:dyDescent="0.2">
      <c r="A1750">
        <v>634</v>
      </c>
      <c r="B1750" t="s">
        <v>523</v>
      </c>
      <c r="C1750" t="s">
        <v>237</v>
      </c>
      <c r="D1750" t="s">
        <v>192</v>
      </c>
      <c r="E1750" t="s">
        <v>235</v>
      </c>
      <c r="F1750" t="s">
        <v>234</v>
      </c>
      <c r="G1750" t="s">
        <v>225</v>
      </c>
      <c r="H1750" t="s">
        <v>222</v>
      </c>
    </row>
    <row r="1751" spans="1:54" hidden="1" x14ac:dyDescent="0.2">
      <c r="A1751">
        <v>634</v>
      </c>
      <c r="B1751" t="s">
        <v>523</v>
      </c>
      <c r="C1751" t="s">
        <v>236</v>
      </c>
      <c r="D1751" t="s">
        <v>192</v>
      </c>
      <c r="E1751" t="s">
        <v>235</v>
      </c>
      <c r="F1751" t="s">
        <v>234</v>
      </c>
      <c r="G1751" t="s">
        <v>217</v>
      </c>
    </row>
    <row r="1752" spans="1:54" hidden="1" x14ac:dyDescent="0.2">
      <c r="A1752">
        <v>634</v>
      </c>
      <c r="B1752" t="s">
        <v>523</v>
      </c>
      <c r="C1752" t="s">
        <v>233</v>
      </c>
      <c r="D1752" t="s">
        <v>192</v>
      </c>
      <c r="E1752" t="s">
        <v>231</v>
      </c>
      <c r="F1752" t="s">
        <v>230</v>
      </c>
      <c r="G1752" t="s">
        <v>225</v>
      </c>
      <c r="H1752" t="s">
        <v>222</v>
      </c>
      <c r="I1752" t="s">
        <v>988</v>
      </c>
      <c r="J1752" s="3" t="s">
        <v>215</v>
      </c>
      <c r="K1752" s="3" t="s">
        <v>215</v>
      </c>
      <c r="L1752" s="3" t="s">
        <v>215</v>
      </c>
      <c r="M1752" s="3" t="s">
        <v>215</v>
      </c>
      <c r="N1752" s="3" t="s">
        <v>215</v>
      </c>
      <c r="O1752" s="3" t="s">
        <v>215</v>
      </c>
      <c r="P1752" s="3" t="s">
        <v>215</v>
      </c>
      <c r="Q1752" s="3" t="s">
        <v>215</v>
      </c>
      <c r="R1752" s="3" t="s">
        <v>215</v>
      </c>
      <c r="S1752" s="3">
        <v>0</v>
      </c>
      <c r="T1752" s="3">
        <v>0</v>
      </c>
      <c r="U1752" s="3">
        <v>0</v>
      </c>
      <c r="V1752" s="3">
        <v>0</v>
      </c>
      <c r="W1752" s="3">
        <v>0</v>
      </c>
      <c r="X1752" s="3">
        <v>0</v>
      </c>
      <c r="Y1752" s="3">
        <v>0</v>
      </c>
      <c r="Z1752" s="3">
        <v>0</v>
      </c>
      <c r="AA1752" s="3">
        <v>0</v>
      </c>
      <c r="AB1752" s="3">
        <v>0</v>
      </c>
      <c r="AC1752" s="3">
        <v>0</v>
      </c>
      <c r="AD1752" s="3">
        <v>3741.8969999999999</v>
      </c>
      <c r="AE1752" s="3">
        <v>4010.252</v>
      </c>
      <c r="AF1752" s="3">
        <v>3794.9090000000001</v>
      </c>
      <c r="AG1752" s="3">
        <v>4152.43</v>
      </c>
      <c r="AH1752" s="3">
        <v>4879.1679999999997</v>
      </c>
      <c r="AI1752" s="3">
        <v>3476.2719999999999</v>
      </c>
      <c r="AJ1752" s="3">
        <v>3994.7170000000001</v>
      </c>
      <c r="AK1752" s="3">
        <v>3941.085</v>
      </c>
      <c r="AL1752" s="3">
        <v>3614.5030000000002</v>
      </c>
      <c r="AM1752" s="3">
        <v>2791.6039999999998</v>
      </c>
      <c r="AN1752" s="3">
        <v>1351.521</v>
      </c>
      <c r="AO1752" s="3">
        <v>1664.923</v>
      </c>
      <c r="AP1752" s="3">
        <v>1993.0340000000001</v>
      </c>
      <c r="AQ1752" s="3">
        <v>2366.73</v>
      </c>
      <c r="AR1752" s="3">
        <v>3313.2550000000001</v>
      </c>
      <c r="AS1752" s="3">
        <v>4911.2219999999998</v>
      </c>
      <c r="AT1752" s="3">
        <v>5289.607</v>
      </c>
      <c r="AU1752" s="3">
        <v>5888.7740000000003</v>
      </c>
      <c r="AV1752" s="3">
        <v>6115.1890000000003</v>
      </c>
      <c r="AW1752" s="3">
        <v>6000.65</v>
      </c>
      <c r="AX1752" s="3">
        <v>5879.7489999999998</v>
      </c>
      <c r="AY1752" s="3">
        <v>5781.8339999999998</v>
      </c>
      <c r="AZ1752" s="3">
        <v>5607.08</v>
      </c>
      <c r="BA1752">
        <v>5396.6670000000004</v>
      </c>
      <c r="BB1752">
        <v>2017</v>
      </c>
    </row>
    <row r="1753" spans="1:54" hidden="1" x14ac:dyDescent="0.2">
      <c r="A1753">
        <v>634</v>
      </c>
      <c r="B1753" t="s">
        <v>523</v>
      </c>
      <c r="C1753" t="s">
        <v>232</v>
      </c>
      <c r="D1753" t="s">
        <v>192</v>
      </c>
      <c r="E1753" t="s">
        <v>231</v>
      </c>
      <c r="F1753" t="s">
        <v>230</v>
      </c>
      <c r="G1753" t="s">
        <v>217</v>
      </c>
      <c r="I1753" t="s">
        <v>229</v>
      </c>
      <c r="J1753" s="3" t="s">
        <v>215</v>
      </c>
      <c r="K1753" s="3" t="s">
        <v>215</v>
      </c>
      <c r="L1753" s="3" t="s">
        <v>215</v>
      </c>
      <c r="M1753" s="3" t="s">
        <v>215</v>
      </c>
      <c r="N1753" s="3" t="s">
        <v>215</v>
      </c>
      <c r="O1753" s="3" t="s">
        <v>215</v>
      </c>
      <c r="P1753" s="3" t="s">
        <v>215</v>
      </c>
      <c r="Q1753" s="3" t="s">
        <v>215</v>
      </c>
      <c r="R1753" s="3" t="s">
        <v>215</v>
      </c>
      <c r="S1753" s="3">
        <v>0</v>
      </c>
      <c r="T1753" s="3">
        <v>0</v>
      </c>
      <c r="U1753" s="3">
        <v>0</v>
      </c>
      <c r="V1753" s="3">
        <v>0</v>
      </c>
      <c r="W1753" s="3">
        <v>0</v>
      </c>
      <c r="X1753" s="3">
        <v>0</v>
      </c>
      <c r="Y1753" s="3">
        <v>0</v>
      </c>
      <c r="Z1753" s="3">
        <v>0</v>
      </c>
      <c r="AA1753" s="3">
        <v>0</v>
      </c>
      <c r="AB1753" s="3">
        <v>0</v>
      </c>
      <c r="AC1753" s="3">
        <v>0</v>
      </c>
      <c r="AD1753" s="3">
        <v>163.22300000000001</v>
      </c>
      <c r="AE1753" s="3">
        <v>195.78399999999999</v>
      </c>
      <c r="AF1753" s="3">
        <v>180.28899999999999</v>
      </c>
      <c r="AG1753" s="3">
        <v>204.37200000000001</v>
      </c>
      <c r="AH1753" s="3">
        <v>198.679</v>
      </c>
      <c r="AI1753" s="3">
        <v>108.271</v>
      </c>
      <c r="AJ1753" s="3">
        <v>98.816000000000003</v>
      </c>
      <c r="AK1753" s="3">
        <v>110.593</v>
      </c>
      <c r="AL1753" s="3">
        <v>79.319000000000003</v>
      </c>
      <c r="AM1753" s="3">
        <v>63.305999999999997</v>
      </c>
      <c r="AN1753" s="3">
        <v>22.22</v>
      </c>
      <c r="AO1753" s="3">
        <v>23.844000000000001</v>
      </c>
      <c r="AP1753" s="3">
        <v>28.587</v>
      </c>
      <c r="AQ1753" s="3">
        <v>34.165999999999997</v>
      </c>
      <c r="AR1753" s="3">
        <v>47.604999999999997</v>
      </c>
      <c r="AS1753" s="3">
        <v>97.126999999999995</v>
      </c>
      <c r="AT1753" s="3">
        <v>114.60299999999999</v>
      </c>
      <c r="AU1753" s="3">
        <v>119.07299999999999</v>
      </c>
      <c r="AV1753" s="3">
        <v>110.381</v>
      </c>
      <c r="AW1753" s="3">
        <v>105.014</v>
      </c>
      <c r="AX1753" s="3">
        <v>109.438</v>
      </c>
      <c r="AY1753" s="3">
        <v>114.367</v>
      </c>
      <c r="AZ1753" s="3">
        <v>111.503</v>
      </c>
      <c r="BA1753">
        <v>108.29300000000001</v>
      </c>
      <c r="BB1753">
        <v>2017</v>
      </c>
    </row>
    <row r="1754" spans="1:54" hidden="1" x14ac:dyDescent="0.2">
      <c r="A1754">
        <v>634</v>
      </c>
      <c r="B1754" t="s">
        <v>523</v>
      </c>
      <c r="C1754" t="s">
        <v>228</v>
      </c>
      <c r="D1754" t="s">
        <v>192</v>
      </c>
      <c r="E1754" t="s">
        <v>227</v>
      </c>
      <c r="F1754" t="s">
        <v>226</v>
      </c>
      <c r="G1754" t="s">
        <v>225</v>
      </c>
      <c r="H1754" t="s">
        <v>222</v>
      </c>
      <c r="I1754" t="s">
        <v>988</v>
      </c>
      <c r="J1754" s="3">
        <v>440.14299999999997</v>
      </c>
      <c r="K1754" s="3">
        <v>464.06400000000002</v>
      </c>
      <c r="L1754" s="3">
        <v>489.28500000000003</v>
      </c>
      <c r="M1754" s="3">
        <v>515.87699999999995</v>
      </c>
      <c r="N1754" s="3">
        <v>543.91399999999999</v>
      </c>
      <c r="O1754" s="3">
        <v>573.47500000000002</v>
      </c>
      <c r="P1754" s="3">
        <v>604.64200000000005</v>
      </c>
      <c r="Q1754" s="3">
        <v>637.50400000000002</v>
      </c>
      <c r="R1754" s="3">
        <v>672.15099999999995</v>
      </c>
      <c r="S1754" s="3">
        <v>760.57500000000005</v>
      </c>
      <c r="T1754" s="3">
        <v>762</v>
      </c>
      <c r="U1754" s="3">
        <v>768.7</v>
      </c>
      <c r="V1754" s="3">
        <v>776.4</v>
      </c>
      <c r="W1754" s="3">
        <v>760.1</v>
      </c>
      <c r="X1754" s="3">
        <v>982.36</v>
      </c>
      <c r="Y1754" s="3">
        <v>1056.2</v>
      </c>
      <c r="Z1754" s="3">
        <v>1299.7</v>
      </c>
      <c r="AA1754" s="3">
        <v>1355.7</v>
      </c>
      <c r="AB1754" s="3">
        <v>1150.0999999999999</v>
      </c>
      <c r="AC1754" s="3">
        <v>1449.3</v>
      </c>
      <c r="AD1754" s="3">
        <v>2292.5</v>
      </c>
      <c r="AE1754" s="3">
        <v>2048.3000000000002</v>
      </c>
      <c r="AF1754" s="3">
        <v>2104.9</v>
      </c>
      <c r="AG1754" s="3">
        <v>2031.8</v>
      </c>
      <c r="AH1754" s="3">
        <v>2455.8000000000002</v>
      </c>
      <c r="AI1754" s="3">
        <v>3210.7</v>
      </c>
      <c r="AJ1754" s="3">
        <v>4042.6</v>
      </c>
      <c r="AK1754" s="3">
        <v>3563.6</v>
      </c>
      <c r="AL1754" s="3">
        <v>4556.8999999999996</v>
      </c>
      <c r="AM1754" s="3">
        <v>4409.7330000000002</v>
      </c>
      <c r="AN1754" s="3">
        <v>6082.52</v>
      </c>
      <c r="AO1754" s="3">
        <v>6982.4549999999999</v>
      </c>
      <c r="AP1754" s="3">
        <v>6971.9229999999998</v>
      </c>
      <c r="AQ1754" s="3">
        <v>6927.2420000000002</v>
      </c>
      <c r="AR1754" s="3">
        <v>6959.94</v>
      </c>
      <c r="AS1754" s="3">
        <v>5056.482</v>
      </c>
      <c r="AT1754" s="3">
        <v>4615.6000000000004</v>
      </c>
      <c r="AU1754" s="3">
        <v>4945.5320000000002</v>
      </c>
      <c r="AV1754" s="3">
        <v>5540.0540000000001</v>
      </c>
      <c r="AW1754" s="3">
        <v>5714.125</v>
      </c>
      <c r="AX1754" s="3">
        <v>5372.6909999999998</v>
      </c>
      <c r="AY1754" s="3">
        <v>5055.5280000000002</v>
      </c>
      <c r="AZ1754" s="3">
        <v>5028.6369999999997</v>
      </c>
      <c r="BA1754">
        <v>4983.4070000000002</v>
      </c>
      <c r="BB1754">
        <v>2017</v>
      </c>
    </row>
    <row r="1755" spans="1:54" hidden="1" x14ac:dyDescent="0.2">
      <c r="A1755">
        <v>634</v>
      </c>
      <c r="B1755" t="s">
        <v>523</v>
      </c>
      <c r="C1755" t="s">
        <v>224</v>
      </c>
      <c r="D1755" t="s">
        <v>192</v>
      </c>
      <c r="E1755" t="s">
        <v>219</v>
      </c>
      <c r="F1755" t="s">
        <v>218</v>
      </c>
      <c r="G1755" t="s">
        <v>223</v>
      </c>
      <c r="H1755" t="s">
        <v>222</v>
      </c>
      <c r="I1755" t="s">
        <v>952</v>
      </c>
      <c r="J1755" s="3">
        <v>-0.16700000000000001</v>
      </c>
      <c r="K1755" s="3">
        <v>-0.46100000000000002</v>
      </c>
      <c r="L1755" s="3">
        <v>-0.33200000000000002</v>
      </c>
      <c r="M1755" s="3">
        <v>-0.40100000000000002</v>
      </c>
      <c r="N1755" s="3">
        <v>0.21</v>
      </c>
      <c r="O1755" s="3">
        <v>-0.161</v>
      </c>
      <c r="P1755" s="3">
        <v>-0.60099999999999998</v>
      </c>
      <c r="Q1755" s="3">
        <v>-0.223</v>
      </c>
      <c r="R1755" s="3">
        <v>-0.44500000000000001</v>
      </c>
      <c r="S1755" s="3">
        <v>-8.5000000000000006E-2</v>
      </c>
      <c r="T1755" s="3">
        <v>-0.251</v>
      </c>
      <c r="U1755" s="3">
        <v>-0.46200000000000002</v>
      </c>
      <c r="V1755" s="3">
        <v>-0.317</v>
      </c>
      <c r="W1755" s="3">
        <v>-0.55300000000000005</v>
      </c>
      <c r="X1755" s="3">
        <v>-0.79300000000000004</v>
      </c>
      <c r="Y1755" s="3">
        <v>-0.625</v>
      </c>
      <c r="Z1755" s="3">
        <v>-0.65100000000000002</v>
      </c>
      <c r="AA1755" s="3">
        <v>-0.156</v>
      </c>
      <c r="AB1755" s="3">
        <v>-0.24099999999999999</v>
      </c>
      <c r="AC1755" s="3">
        <v>-0.23100000000000001</v>
      </c>
      <c r="AD1755" s="3">
        <v>0.63300000000000001</v>
      </c>
      <c r="AE1755" s="3">
        <v>-3.6999999999999998E-2</v>
      </c>
      <c r="AF1755" s="3">
        <v>0.192</v>
      </c>
      <c r="AG1755" s="3">
        <v>0.52800000000000002</v>
      </c>
      <c r="AH1755" s="3">
        <v>0.67300000000000004</v>
      </c>
      <c r="AI1755" s="3">
        <v>0.40400000000000003</v>
      </c>
      <c r="AJ1755" s="3">
        <v>1.1200000000000001</v>
      </c>
      <c r="AK1755" s="3">
        <v>-2.1080000000000001</v>
      </c>
      <c r="AL1755" s="3">
        <v>0.87</v>
      </c>
      <c r="AM1755" s="3">
        <v>-1.369</v>
      </c>
      <c r="AN1755" s="3">
        <v>0.90200000000000002</v>
      </c>
      <c r="AO1755" s="3">
        <v>2.0720000000000001</v>
      </c>
      <c r="AP1755" s="3">
        <v>2.423</v>
      </c>
      <c r="AQ1755" s="3">
        <v>1.9370000000000001</v>
      </c>
      <c r="AR1755" s="3">
        <v>0.192</v>
      </c>
      <c r="AS1755" s="3">
        <v>-4.6310000000000002</v>
      </c>
      <c r="AT1755" s="3">
        <v>-5.766</v>
      </c>
      <c r="AU1755" s="3">
        <v>-1.0780000000000001</v>
      </c>
      <c r="AV1755" s="3">
        <v>0.311</v>
      </c>
      <c r="AW1755" s="3">
        <v>0.52600000000000002</v>
      </c>
      <c r="AX1755" s="3">
        <v>6.8000000000000005E-2</v>
      </c>
      <c r="AY1755" s="3">
        <v>-0.33600000000000002</v>
      </c>
      <c r="AZ1755" s="3">
        <v>-0.61399999999999999</v>
      </c>
      <c r="BA1755">
        <v>-0.89700000000000002</v>
      </c>
      <c r="BB1755">
        <v>2015</v>
      </c>
    </row>
    <row r="1756" spans="1:54" hidden="1" x14ac:dyDescent="0.2">
      <c r="A1756">
        <v>634</v>
      </c>
      <c r="B1756" t="s">
        <v>523</v>
      </c>
      <c r="C1756" t="s">
        <v>220</v>
      </c>
      <c r="D1756" t="s">
        <v>192</v>
      </c>
      <c r="E1756" t="s">
        <v>219</v>
      </c>
      <c r="F1756" t="s">
        <v>218</v>
      </c>
      <c r="G1756" t="s">
        <v>217</v>
      </c>
      <c r="I1756" t="s">
        <v>216</v>
      </c>
      <c r="J1756" s="3">
        <v>-8</v>
      </c>
      <c r="K1756" s="3">
        <v>-26.975999999999999</v>
      </c>
      <c r="L1756" s="3">
        <v>-22.266999999999999</v>
      </c>
      <c r="M1756" s="3">
        <v>-29.614000000000001</v>
      </c>
      <c r="N1756" s="3">
        <v>16.885999999999999</v>
      </c>
      <c r="O1756" s="3">
        <v>-12.634</v>
      </c>
      <c r="P1756" s="3">
        <v>-34.405000000000001</v>
      </c>
      <c r="Q1756" s="3">
        <v>-10.497999999999999</v>
      </c>
      <c r="R1756" s="3">
        <v>-19.739000000000001</v>
      </c>
      <c r="S1756" s="3">
        <v>-3.5630000000000002</v>
      </c>
      <c r="T1756" s="3">
        <v>-8.9760000000000009</v>
      </c>
      <c r="U1756" s="3">
        <v>-16.937000000000001</v>
      </c>
      <c r="V1756" s="3">
        <v>-10.792999999999999</v>
      </c>
      <c r="W1756" s="3">
        <v>-20.588999999999999</v>
      </c>
      <c r="X1756" s="3">
        <v>-44.841000000000001</v>
      </c>
      <c r="Y1756" s="3">
        <v>-29.545999999999999</v>
      </c>
      <c r="Z1756" s="3">
        <v>-25.619</v>
      </c>
      <c r="AA1756" s="3">
        <v>-6.71</v>
      </c>
      <c r="AB1756" s="3">
        <v>-12.342000000000001</v>
      </c>
      <c r="AC1756" s="3">
        <v>-9.7859999999999996</v>
      </c>
      <c r="AD1756" s="3">
        <v>19.672000000000001</v>
      </c>
      <c r="AE1756" s="3">
        <v>-1.319</v>
      </c>
      <c r="AF1756" s="3">
        <v>6.3639999999999999</v>
      </c>
      <c r="AG1756" s="3">
        <v>15.090999999999999</v>
      </c>
      <c r="AH1756" s="3">
        <v>14.465999999999999</v>
      </c>
      <c r="AI1756" s="3">
        <v>6.625</v>
      </c>
      <c r="AJ1756" s="3">
        <v>14.468999999999999</v>
      </c>
      <c r="AK1756" s="3">
        <v>-28.311</v>
      </c>
      <c r="AL1756" s="3">
        <v>8.5079999999999991</v>
      </c>
      <c r="AM1756" s="3">
        <v>-14.625</v>
      </c>
      <c r="AN1756" s="3">
        <v>7.3310000000000004</v>
      </c>
      <c r="AO1756" s="3">
        <v>13.992000000000001</v>
      </c>
      <c r="AP1756" s="3">
        <v>17.731000000000002</v>
      </c>
      <c r="AQ1756" s="3">
        <v>13.81</v>
      </c>
      <c r="AR1756" s="3">
        <v>1.3620000000000001</v>
      </c>
      <c r="AS1756" s="3">
        <v>-54.140999999999998</v>
      </c>
      <c r="AT1756" s="3">
        <v>-74.054000000000002</v>
      </c>
      <c r="AU1756" s="3">
        <v>-12.659000000000001</v>
      </c>
      <c r="AV1756" s="3">
        <v>2.972</v>
      </c>
      <c r="AW1756" s="3">
        <v>4.8179999999999996</v>
      </c>
      <c r="AX1756" s="3">
        <v>0.65200000000000002</v>
      </c>
      <c r="AY1756" s="3">
        <v>-3.4129999999999998</v>
      </c>
      <c r="AZ1756" s="3">
        <v>-6.2290000000000001</v>
      </c>
      <c r="BA1756">
        <v>-9.16</v>
      </c>
      <c r="BB1756">
        <v>2015</v>
      </c>
    </row>
    <row r="1757" spans="1:54" x14ac:dyDescent="0.2">
      <c r="A1757">
        <v>238</v>
      </c>
      <c r="B1757" t="s">
        <v>522</v>
      </c>
      <c r="C1757" t="s">
        <v>352</v>
      </c>
      <c r="D1757" t="s">
        <v>204</v>
      </c>
      <c r="E1757" t="s">
        <v>349</v>
      </c>
      <c r="F1757" t="s">
        <v>351</v>
      </c>
      <c r="G1757" t="s">
        <v>225</v>
      </c>
      <c r="H1757" t="s">
        <v>222</v>
      </c>
      <c r="I1757" t="s">
        <v>989</v>
      </c>
      <c r="J1757" s="3">
        <v>6884.9459999999999</v>
      </c>
      <c r="K1757" s="3">
        <v>6729.3779999999997</v>
      </c>
      <c r="L1757" s="3">
        <v>6239.125</v>
      </c>
      <c r="M1757" s="3">
        <v>6417.5290000000005</v>
      </c>
      <c r="N1757" s="3">
        <v>6932.7579999999998</v>
      </c>
      <c r="O1757" s="3">
        <v>6982.7849999999999</v>
      </c>
      <c r="P1757" s="3">
        <v>7369.3689999999997</v>
      </c>
      <c r="Q1757" s="3">
        <v>7720.4859999999999</v>
      </c>
      <c r="R1757" s="3">
        <v>7985.4639999999999</v>
      </c>
      <c r="S1757" s="3">
        <v>8437.9179999999997</v>
      </c>
      <c r="T1757" s="3">
        <v>8741.6830000000009</v>
      </c>
      <c r="U1757" s="3">
        <v>8939.5139999999992</v>
      </c>
      <c r="V1757" s="3">
        <v>9761.6419999999998</v>
      </c>
      <c r="W1757" s="3">
        <v>10453.5</v>
      </c>
      <c r="X1757" s="3">
        <v>10922.575999999999</v>
      </c>
      <c r="Y1757" s="3">
        <v>11372.75</v>
      </c>
      <c r="Z1757" s="3">
        <v>11513.522999999999</v>
      </c>
      <c r="AA1757" s="3">
        <v>12154.245000000001</v>
      </c>
      <c r="AB1757" s="3">
        <v>13000.387000000001</v>
      </c>
      <c r="AC1757" s="3">
        <v>13513.038</v>
      </c>
      <c r="AD1757" s="3">
        <v>14031.014999999999</v>
      </c>
      <c r="AE1757" s="3">
        <v>14520.763999999999</v>
      </c>
      <c r="AF1757" s="3">
        <v>14998.751</v>
      </c>
      <c r="AG1757" s="3">
        <v>15637.02</v>
      </c>
      <c r="AH1757" s="3">
        <v>16315.130999999999</v>
      </c>
      <c r="AI1757" s="3">
        <v>16946.669000000002</v>
      </c>
      <c r="AJ1757" s="3">
        <v>18173.223999999998</v>
      </c>
      <c r="AK1757" s="3">
        <v>19657.593000000001</v>
      </c>
      <c r="AL1757" s="3">
        <v>20571.593000000001</v>
      </c>
      <c r="AM1757" s="3">
        <v>20371.935000000001</v>
      </c>
      <c r="AN1757" s="3">
        <v>21380.725999999999</v>
      </c>
      <c r="AO1757" s="3">
        <v>22301.615000000002</v>
      </c>
      <c r="AP1757" s="3">
        <v>23371.405999999999</v>
      </c>
      <c r="AQ1757" s="3">
        <v>23901.71</v>
      </c>
      <c r="AR1757" s="3">
        <v>24741.785</v>
      </c>
      <c r="AS1757" s="3">
        <v>25624.562000000002</v>
      </c>
      <c r="AT1757" s="3">
        <v>26779.812999999998</v>
      </c>
      <c r="AU1757" s="3">
        <v>27636.767</v>
      </c>
      <c r="AV1757" s="3">
        <v>28631.690999999999</v>
      </c>
      <c r="AW1757" s="3">
        <v>29662.432000000001</v>
      </c>
      <c r="AX1757" s="3">
        <v>30700.616999999998</v>
      </c>
      <c r="AY1757" s="3">
        <v>31775.137999999999</v>
      </c>
      <c r="AZ1757" s="3">
        <v>32887.267999999996</v>
      </c>
      <c r="BA1757">
        <v>34038.322999999997</v>
      </c>
      <c r="BB1757">
        <v>2016</v>
      </c>
    </row>
    <row r="1758" spans="1:54" hidden="1" x14ac:dyDescent="0.2">
      <c r="A1758">
        <v>238</v>
      </c>
      <c r="B1758" t="s">
        <v>522</v>
      </c>
      <c r="C1758" t="s">
        <v>350</v>
      </c>
      <c r="D1758" t="s">
        <v>204</v>
      </c>
      <c r="E1758" t="s">
        <v>349</v>
      </c>
      <c r="F1758" t="s">
        <v>348</v>
      </c>
      <c r="G1758" t="s">
        <v>275</v>
      </c>
      <c r="I1758" t="s">
        <v>347</v>
      </c>
      <c r="J1758" s="3">
        <v>0.752</v>
      </c>
      <c r="K1758" s="3">
        <v>-2.2599999999999998</v>
      </c>
      <c r="L1758" s="3">
        <v>-7.2850000000000001</v>
      </c>
      <c r="M1758" s="3">
        <v>2.859</v>
      </c>
      <c r="N1758" s="3">
        <v>8.0280000000000005</v>
      </c>
      <c r="O1758" s="3">
        <v>0.72199999999999998</v>
      </c>
      <c r="P1758" s="3">
        <v>5.5359999999999996</v>
      </c>
      <c r="Q1758" s="3">
        <v>4.7649999999999997</v>
      </c>
      <c r="R1758" s="3">
        <v>3.4319999999999999</v>
      </c>
      <c r="S1758" s="3">
        <v>5.6660000000000004</v>
      </c>
      <c r="T1758" s="3">
        <v>3.6</v>
      </c>
      <c r="U1758" s="3">
        <v>2.2629999999999999</v>
      </c>
      <c r="V1758" s="3">
        <v>9.1969999999999992</v>
      </c>
      <c r="W1758" s="3">
        <v>7.0880000000000001</v>
      </c>
      <c r="X1758" s="3">
        <v>4.4870000000000001</v>
      </c>
      <c r="Y1758" s="3">
        <v>4.1210000000000004</v>
      </c>
      <c r="Z1758" s="3">
        <v>1.238</v>
      </c>
      <c r="AA1758" s="3">
        <v>5.5650000000000004</v>
      </c>
      <c r="AB1758" s="3">
        <v>6.9619999999999997</v>
      </c>
      <c r="AC1758" s="3">
        <v>3.9430000000000001</v>
      </c>
      <c r="AD1758" s="3">
        <v>3.8330000000000002</v>
      </c>
      <c r="AE1758" s="3">
        <v>3.49</v>
      </c>
      <c r="AF1758" s="3">
        <v>3.2919999999999998</v>
      </c>
      <c r="AG1758" s="3">
        <v>4.2549999999999999</v>
      </c>
      <c r="AH1758" s="3">
        <v>4.3369999999999997</v>
      </c>
      <c r="AI1758" s="3">
        <v>3.871</v>
      </c>
      <c r="AJ1758" s="3">
        <v>7.2380000000000004</v>
      </c>
      <c r="AK1758" s="3">
        <v>8.1679999999999993</v>
      </c>
      <c r="AL1758" s="3">
        <v>4.6500000000000004</v>
      </c>
      <c r="AM1758" s="3">
        <v>-0.97099999999999997</v>
      </c>
      <c r="AN1758" s="3">
        <v>4.952</v>
      </c>
      <c r="AO1758" s="3">
        <v>4.3070000000000004</v>
      </c>
      <c r="AP1758" s="3">
        <v>4.7969999999999997</v>
      </c>
      <c r="AQ1758" s="3">
        <v>2.2690000000000001</v>
      </c>
      <c r="AR1758" s="3">
        <v>3.5150000000000001</v>
      </c>
      <c r="AS1758" s="3">
        <v>3.5680000000000001</v>
      </c>
      <c r="AT1758" s="3">
        <v>4.508</v>
      </c>
      <c r="AU1758" s="3">
        <v>3.2</v>
      </c>
      <c r="AV1758" s="3">
        <v>3.6</v>
      </c>
      <c r="AW1758" s="3">
        <v>3.6</v>
      </c>
      <c r="AX1758" s="3">
        <v>3.5</v>
      </c>
      <c r="AY1758" s="3">
        <v>3.5</v>
      </c>
      <c r="AZ1758" s="3">
        <v>3.5</v>
      </c>
      <c r="BA1758">
        <v>3.5</v>
      </c>
      <c r="BB1758">
        <v>2016</v>
      </c>
    </row>
    <row r="1759" spans="1:54" hidden="1" x14ac:dyDescent="0.2">
      <c r="A1759">
        <v>238</v>
      </c>
      <c r="B1759" t="s">
        <v>522</v>
      </c>
      <c r="C1759" t="s">
        <v>346</v>
      </c>
      <c r="D1759" t="s">
        <v>204</v>
      </c>
      <c r="E1759" t="s">
        <v>342</v>
      </c>
      <c r="F1759" t="s">
        <v>345</v>
      </c>
      <c r="G1759" t="s">
        <v>225</v>
      </c>
      <c r="H1759" t="s">
        <v>222</v>
      </c>
      <c r="I1759" t="s">
        <v>989</v>
      </c>
      <c r="J1759" s="3">
        <v>41.442</v>
      </c>
      <c r="K1759" s="3">
        <v>57.154000000000003</v>
      </c>
      <c r="L1759" s="3">
        <v>97.593000000000004</v>
      </c>
      <c r="M1759" s="3">
        <v>129.43100000000001</v>
      </c>
      <c r="N1759" s="3">
        <v>163.15799999999999</v>
      </c>
      <c r="O1759" s="3">
        <v>198.09800000000001</v>
      </c>
      <c r="P1759" s="3">
        <v>246.80099999999999</v>
      </c>
      <c r="Q1759" s="3">
        <v>284.79000000000002</v>
      </c>
      <c r="R1759" s="3">
        <v>350.05799999999999</v>
      </c>
      <c r="S1759" s="3">
        <v>426.29399999999998</v>
      </c>
      <c r="T1759" s="3">
        <v>523.31899999999996</v>
      </c>
      <c r="U1759" s="3">
        <v>877.70100000000002</v>
      </c>
      <c r="V1759" s="3">
        <v>1147.1500000000001</v>
      </c>
      <c r="W1759" s="3">
        <v>1355.934</v>
      </c>
      <c r="X1759" s="3">
        <v>1638.617</v>
      </c>
      <c r="Y1759" s="3">
        <v>2068.165</v>
      </c>
      <c r="Z1759" s="3">
        <v>2413.2339999999999</v>
      </c>
      <c r="AA1759" s="3">
        <v>2919.6120000000001</v>
      </c>
      <c r="AB1759" s="3">
        <v>3502.261</v>
      </c>
      <c r="AC1759" s="3">
        <v>4055.4059999999999</v>
      </c>
      <c r="AD1759" s="3">
        <v>4607.2910000000002</v>
      </c>
      <c r="AE1759" s="3">
        <v>5233.4279999999999</v>
      </c>
      <c r="AF1759" s="3">
        <v>5938.7560000000003</v>
      </c>
      <c r="AG1759" s="3">
        <v>6855.3609999999999</v>
      </c>
      <c r="AH1759" s="3">
        <v>8114.3860000000004</v>
      </c>
      <c r="AI1759" s="3">
        <v>9532.875</v>
      </c>
      <c r="AJ1759" s="3">
        <v>11555.642</v>
      </c>
      <c r="AK1759" s="3">
        <v>13816.351000000001</v>
      </c>
      <c r="AL1759" s="3">
        <v>16109.611999999999</v>
      </c>
      <c r="AM1759" s="3">
        <v>17521.035</v>
      </c>
      <c r="AN1759" s="3">
        <v>19596.937000000002</v>
      </c>
      <c r="AO1759" s="3">
        <v>21370.733</v>
      </c>
      <c r="AP1759" s="3">
        <v>23371.405999999999</v>
      </c>
      <c r="AQ1759" s="3">
        <v>24860.944</v>
      </c>
      <c r="AR1759" s="3">
        <v>27226.719000000001</v>
      </c>
      <c r="AS1759" s="3">
        <v>29263.882000000001</v>
      </c>
      <c r="AT1759" s="3">
        <v>31126.880000000001</v>
      </c>
      <c r="AU1759" s="3">
        <v>32678.147000000001</v>
      </c>
      <c r="AV1759" s="3">
        <v>34887.483</v>
      </c>
      <c r="AW1759" s="3">
        <v>37285.106</v>
      </c>
      <c r="AX1759" s="3">
        <v>39774.476999999999</v>
      </c>
      <c r="AY1759" s="3">
        <v>42458.98</v>
      </c>
      <c r="AZ1759" s="3">
        <v>45303.915999999997</v>
      </c>
      <c r="BA1759">
        <v>48334.436000000002</v>
      </c>
      <c r="BB1759">
        <v>2016</v>
      </c>
    </row>
    <row r="1760" spans="1:54" hidden="1" x14ac:dyDescent="0.2">
      <c r="A1760">
        <v>238</v>
      </c>
      <c r="B1760" t="s">
        <v>522</v>
      </c>
      <c r="C1760" t="s">
        <v>344</v>
      </c>
      <c r="D1760" t="s">
        <v>204</v>
      </c>
      <c r="E1760" t="s">
        <v>342</v>
      </c>
      <c r="F1760" t="s">
        <v>343</v>
      </c>
      <c r="G1760" t="s">
        <v>223</v>
      </c>
      <c r="H1760" t="s">
        <v>222</v>
      </c>
      <c r="I1760" t="s">
        <v>310</v>
      </c>
      <c r="J1760" s="3">
        <v>4.8360000000000003</v>
      </c>
      <c r="K1760" s="3">
        <v>2.6259999999999999</v>
      </c>
      <c r="L1760" s="3">
        <v>2.609</v>
      </c>
      <c r="M1760" s="3">
        <v>3.15</v>
      </c>
      <c r="N1760" s="3">
        <v>3.6640000000000001</v>
      </c>
      <c r="O1760" s="3">
        <v>3.9260000000000002</v>
      </c>
      <c r="P1760" s="3">
        <v>4.4080000000000004</v>
      </c>
      <c r="Q1760" s="3">
        <v>4.5369999999999999</v>
      </c>
      <c r="R1760" s="3">
        <v>4.6180000000000003</v>
      </c>
      <c r="S1760" s="3">
        <v>5.23</v>
      </c>
      <c r="T1760" s="3">
        <v>5.7160000000000002</v>
      </c>
      <c r="U1760" s="3">
        <v>7.2380000000000004</v>
      </c>
      <c r="V1760" s="3">
        <v>8.5779999999999994</v>
      </c>
      <c r="W1760" s="3">
        <v>9.5860000000000003</v>
      </c>
      <c r="X1760" s="3">
        <v>10.473000000000001</v>
      </c>
      <c r="Y1760" s="3">
        <v>11.545</v>
      </c>
      <c r="Z1760" s="3">
        <v>11.64</v>
      </c>
      <c r="AA1760" s="3">
        <v>12.568</v>
      </c>
      <c r="AB1760" s="3">
        <v>13.634</v>
      </c>
      <c r="AC1760" s="3">
        <v>14.211</v>
      </c>
      <c r="AD1760" s="3">
        <v>14.965</v>
      </c>
      <c r="AE1760" s="3">
        <v>15.93</v>
      </c>
      <c r="AF1760" s="3">
        <v>16.524999999999999</v>
      </c>
      <c r="AG1760" s="3">
        <v>17.22</v>
      </c>
      <c r="AH1760" s="3">
        <v>18.562000000000001</v>
      </c>
      <c r="AI1760" s="3">
        <v>19.994</v>
      </c>
      <c r="AJ1760" s="3">
        <v>22.658999999999999</v>
      </c>
      <c r="AK1760" s="3">
        <v>26.856000000000002</v>
      </c>
      <c r="AL1760" s="3">
        <v>30.844000000000001</v>
      </c>
      <c r="AM1760" s="3">
        <v>30.826000000000001</v>
      </c>
      <c r="AN1760" s="3">
        <v>37.634</v>
      </c>
      <c r="AO1760" s="3">
        <v>42.716999999999999</v>
      </c>
      <c r="AP1760" s="3">
        <v>46.984000000000002</v>
      </c>
      <c r="AQ1760" s="3">
        <v>50.326000000000001</v>
      </c>
      <c r="AR1760" s="3">
        <v>51.180999999999997</v>
      </c>
      <c r="AS1760" s="3">
        <v>55.377000000000002</v>
      </c>
      <c r="AT1760" s="3">
        <v>57.81</v>
      </c>
      <c r="AU1760" s="3">
        <v>58.055999999999997</v>
      </c>
      <c r="AV1760" s="3">
        <v>61.286999999999999</v>
      </c>
      <c r="AW1760" s="3">
        <v>64.849999999999994</v>
      </c>
      <c r="AX1760" s="3">
        <v>68.495000000000005</v>
      </c>
      <c r="AY1760" s="3">
        <v>72.394000000000005</v>
      </c>
      <c r="AZ1760" s="3">
        <v>76.48</v>
      </c>
      <c r="BA1760">
        <v>80.787999999999997</v>
      </c>
      <c r="BB1760">
        <v>2016</v>
      </c>
    </row>
    <row r="1761" spans="1:54" hidden="1" x14ac:dyDescent="0.2">
      <c r="A1761">
        <v>238</v>
      </c>
      <c r="B1761" t="s">
        <v>522</v>
      </c>
      <c r="C1761" t="s">
        <v>213</v>
      </c>
      <c r="D1761" t="s">
        <v>204</v>
      </c>
      <c r="E1761" t="s">
        <v>342</v>
      </c>
      <c r="F1761" t="s">
        <v>341</v>
      </c>
      <c r="G1761" t="s">
        <v>323</v>
      </c>
      <c r="H1761" t="s">
        <v>222</v>
      </c>
      <c r="I1761" t="s">
        <v>310</v>
      </c>
      <c r="J1761" s="3">
        <v>8.173</v>
      </c>
      <c r="K1761" s="3">
        <v>8.734</v>
      </c>
      <c r="L1761" s="3">
        <v>8.6010000000000009</v>
      </c>
      <c r="M1761" s="3">
        <v>9.1959999999999997</v>
      </c>
      <c r="N1761" s="3">
        <v>10.286</v>
      </c>
      <c r="O1761" s="3">
        <v>10.692</v>
      </c>
      <c r="P1761" s="3">
        <v>11.512</v>
      </c>
      <c r="Q1761" s="3">
        <v>12.368</v>
      </c>
      <c r="R1761" s="3">
        <v>13.24</v>
      </c>
      <c r="S1761" s="3">
        <v>14.534000000000001</v>
      </c>
      <c r="T1761" s="3">
        <v>15.615</v>
      </c>
      <c r="U1761" s="3">
        <v>16.5</v>
      </c>
      <c r="V1761" s="3">
        <v>18.428000000000001</v>
      </c>
      <c r="W1761" s="3">
        <v>20.202999999999999</v>
      </c>
      <c r="X1761" s="3">
        <v>21.559000000000001</v>
      </c>
      <c r="Y1761" s="3">
        <v>22.916</v>
      </c>
      <c r="Z1761" s="3">
        <v>23.623000000000001</v>
      </c>
      <c r="AA1761" s="3">
        <v>25.364000000000001</v>
      </c>
      <c r="AB1761" s="3">
        <v>27.425000000000001</v>
      </c>
      <c r="AC1761" s="3">
        <v>28.942</v>
      </c>
      <c r="AD1761" s="3">
        <v>30.734999999999999</v>
      </c>
      <c r="AE1761" s="3">
        <v>32.533000000000001</v>
      </c>
      <c r="AF1761" s="3">
        <v>34.119999999999997</v>
      </c>
      <c r="AG1761" s="3">
        <v>36.280999999999999</v>
      </c>
      <c r="AH1761" s="3">
        <v>38.896000000000001</v>
      </c>
      <c r="AI1761" s="3">
        <v>41.701000000000001</v>
      </c>
      <c r="AJ1761" s="3">
        <v>46.093000000000004</v>
      </c>
      <c r="AK1761" s="3">
        <v>51.185000000000002</v>
      </c>
      <c r="AL1761" s="3">
        <v>54.615000000000002</v>
      </c>
      <c r="AM1761" s="3">
        <v>54.496000000000002</v>
      </c>
      <c r="AN1761" s="3">
        <v>57.893999999999998</v>
      </c>
      <c r="AO1761" s="3">
        <v>61.634</v>
      </c>
      <c r="AP1761" s="3">
        <v>65.78</v>
      </c>
      <c r="AQ1761" s="3">
        <v>68.358999999999995</v>
      </c>
      <c r="AR1761" s="3">
        <v>72.031999999999996</v>
      </c>
      <c r="AS1761" s="3">
        <v>75.41</v>
      </c>
      <c r="AT1761" s="3">
        <v>79.816000000000003</v>
      </c>
      <c r="AU1761" s="3">
        <v>83.852000000000004</v>
      </c>
      <c r="AV1761" s="3">
        <v>88.843999999999994</v>
      </c>
      <c r="AW1761" s="3">
        <v>94.039000000000001</v>
      </c>
      <c r="AX1761" s="3">
        <v>99.242999999999995</v>
      </c>
      <c r="AY1761" s="3">
        <v>104.67400000000001</v>
      </c>
      <c r="AZ1761" s="3">
        <v>110.19799999999999</v>
      </c>
      <c r="BA1761">
        <v>116.039</v>
      </c>
      <c r="BB1761">
        <v>2016</v>
      </c>
    </row>
    <row r="1762" spans="1:54" hidden="1" x14ac:dyDescent="0.2">
      <c r="A1762">
        <v>238</v>
      </c>
      <c r="B1762" t="s">
        <v>522</v>
      </c>
      <c r="C1762" t="s">
        <v>340</v>
      </c>
      <c r="D1762" t="s">
        <v>204</v>
      </c>
      <c r="E1762" t="s">
        <v>339</v>
      </c>
      <c r="F1762" t="s">
        <v>338</v>
      </c>
      <c r="G1762" t="s">
        <v>295</v>
      </c>
      <c r="I1762" t="s">
        <v>337</v>
      </c>
      <c r="J1762" s="3">
        <v>0.60199999999999998</v>
      </c>
      <c r="K1762" s="3">
        <v>0.84899999999999998</v>
      </c>
      <c r="L1762" s="3">
        <v>1.5640000000000001</v>
      </c>
      <c r="M1762" s="3">
        <v>2.0169999999999999</v>
      </c>
      <c r="N1762" s="3">
        <v>2.3530000000000002</v>
      </c>
      <c r="O1762" s="3">
        <v>2.8370000000000002</v>
      </c>
      <c r="P1762" s="3">
        <v>3.3490000000000002</v>
      </c>
      <c r="Q1762" s="3">
        <v>3.6890000000000001</v>
      </c>
      <c r="R1762" s="3">
        <v>4.3840000000000003</v>
      </c>
      <c r="S1762" s="3">
        <v>5.0519999999999996</v>
      </c>
      <c r="T1762" s="3">
        <v>5.9859999999999998</v>
      </c>
      <c r="U1762" s="3">
        <v>9.8179999999999996</v>
      </c>
      <c r="V1762" s="3">
        <v>11.752000000000001</v>
      </c>
      <c r="W1762" s="3">
        <v>12.971</v>
      </c>
      <c r="X1762" s="3">
        <v>15.002000000000001</v>
      </c>
      <c r="Y1762" s="3">
        <v>18.184999999999999</v>
      </c>
      <c r="Z1762" s="3">
        <v>20.96</v>
      </c>
      <c r="AA1762" s="3">
        <v>24.021000000000001</v>
      </c>
      <c r="AB1762" s="3">
        <v>26.94</v>
      </c>
      <c r="AC1762" s="3">
        <v>30.010999999999999</v>
      </c>
      <c r="AD1762" s="3">
        <v>32.835999999999999</v>
      </c>
      <c r="AE1762" s="3">
        <v>36.040999999999997</v>
      </c>
      <c r="AF1762" s="3">
        <v>39.594999999999999</v>
      </c>
      <c r="AG1762" s="3">
        <v>43.841000000000001</v>
      </c>
      <c r="AH1762" s="3">
        <v>49.734999999999999</v>
      </c>
      <c r="AI1762" s="3">
        <v>56.252000000000002</v>
      </c>
      <c r="AJ1762" s="3">
        <v>63.585999999999999</v>
      </c>
      <c r="AK1762" s="3">
        <v>70.284999999999997</v>
      </c>
      <c r="AL1762" s="3">
        <v>78.31</v>
      </c>
      <c r="AM1762" s="3">
        <v>86.006</v>
      </c>
      <c r="AN1762" s="3">
        <v>91.656999999999996</v>
      </c>
      <c r="AO1762" s="3">
        <v>95.825999999999993</v>
      </c>
      <c r="AP1762" s="3">
        <v>100</v>
      </c>
      <c r="AQ1762" s="3">
        <v>104.01300000000001</v>
      </c>
      <c r="AR1762" s="3">
        <v>110.04300000000001</v>
      </c>
      <c r="AS1762" s="3">
        <v>114.202</v>
      </c>
      <c r="AT1762" s="3">
        <v>116.233</v>
      </c>
      <c r="AU1762" s="3">
        <v>118.242</v>
      </c>
      <c r="AV1762" s="3">
        <v>121.849</v>
      </c>
      <c r="AW1762" s="3">
        <v>125.69799999999999</v>
      </c>
      <c r="AX1762" s="3">
        <v>129.55600000000001</v>
      </c>
      <c r="AY1762" s="3">
        <v>133.62299999999999</v>
      </c>
      <c r="AZ1762" s="3">
        <v>137.755</v>
      </c>
      <c r="BA1762">
        <v>142</v>
      </c>
      <c r="BB1762">
        <v>2016</v>
      </c>
    </row>
    <row r="1763" spans="1:54" hidden="1" x14ac:dyDescent="0.2">
      <c r="A1763">
        <v>238</v>
      </c>
      <c r="B1763" t="s">
        <v>522</v>
      </c>
      <c r="C1763" t="s">
        <v>336</v>
      </c>
      <c r="D1763" t="s">
        <v>204</v>
      </c>
      <c r="E1763" t="s">
        <v>333</v>
      </c>
      <c r="F1763" t="s">
        <v>335</v>
      </c>
      <c r="G1763" t="s">
        <v>225</v>
      </c>
      <c r="H1763" t="s">
        <v>322</v>
      </c>
      <c r="I1763" t="s">
        <v>330</v>
      </c>
      <c r="J1763" s="3">
        <v>2990978.909</v>
      </c>
      <c r="K1763" s="3">
        <v>2836952.165</v>
      </c>
      <c r="L1763" s="3">
        <v>2553720.7889999999</v>
      </c>
      <c r="M1763" s="3">
        <v>2552231.09</v>
      </c>
      <c r="N1763" s="3">
        <v>2678995.483</v>
      </c>
      <c r="O1763" s="3">
        <v>2619213.909</v>
      </c>
      <c r="P1763" s="3">
        <v>2683456.3280000002</v>
      </c>
      <c r="Q1763" s="3">
        <v>2733901.378</v>
      </c>
      <c r="R1763" s="3">
        <v>2752753.0210000002</v>
      </c>
      <c r="S1763" s="3">
        <v>2834380.1159999999</v>
      </c>
      <c r="T1763" s="3">
        <v>2865603.3489999999</v>
      </c>
      <c r="U1763" s="3">
        <v>2863699.608</v>
      </c>
      <c r="V1763" s="3">
        <v>3058878.0440000002</v>
      </c>
      <c r="W1763" s="3">
        <v>3191936.5090000001</v>
      </c>
      <c r="X1763" s="3">
        <v>3238617.9939999999</v>
      </c>
      <c r="Y1763" s="3">
        <v>3277650.6740000001</v>
      </c>
      <c r="Z1763" s="3">
        <v>3229934.15</v>
      </c>
      <c r="AA1763" s="3">
        <v>3323993.3119999999</v>
      </c>
      <c r="AB1763" s="3">
        <v>3469539.9210000001</v>
      </c>
      <c r="AC1763" s="3">
        <v>3521153.1779999998</v>
      </c>
      <c r="AD1763" s="3">
        <v>3682500.4389999998</v>
      </c>
      <c r="AE1763" s="3">
        <v>3672987.659</v>
      </c>
      <c r="AF1763" s="3">
        <v>3728777.7710000002</v>
      </c>
      <c r="AG1763" s="3">
        <v>3826595.6510000001</v>
      </c>
      <c r="AH1763" s="3">
        <v>3929630.5980000002</v>
      </c>
      <c r="AI1763" s="3">
        <v>4020325.4470000002</v>
      </c>
      <c r="AJ1763" s="3">
        <v>4247414.0240000002</v>
      </c>
      <c r="AK1763" s="3">
        <v>4528992.4179999996</v>
      </c>
      <c r="AL1763" s="3">
        <v>4671020.0060000001</v>
      </c>
      <c r="AM1763" s="3">
        <v>4558155.9859999996</v>
      </c>
      <c r="AN1763" s="3">
        <v>4715753.324</v>
      </c>
      <c r="AO1763" s="3">
        <v>4856465.9809999997</v>
      </c>
      <c r="AP1763" s="3">
        <v>5023452.3830000004</v>
      </c>
      <c r="AQ1763" s="3">
        <v>5071261.8099999996</v>
      </c>
      <c r="AR1763" s="3">
        <v>5162479.1220000004</v>
      </c>
      <c r="AS1763" s="3">
        <v>5282398.7470000004</v>
      </c>
      <c r="AT1763" s="3">
        <v>5454918.1279999996</v>
      </c>
      <c r="AU1763" s="3">
        <v>5562549.6919999998</v>
      </c>
      <c r="AV1763" s="3">
        <v>5694290.6229999997</v>
      </c>
      <c r="AW1763" s="3">
        <v>5829151.648</v>
      </c>
      <c r="AX1763" s="3">
        <v>5961446.8090000004</v>
      </c>
      <c r="AY1763" s="3">
        <v>6096744.4670000002</v>
      </c>
      <c r="AZ1763" s="3">
        <v>6235112.7649999997</v>
      </c>
      <c r="BA1763">
        <v>6376621.392</v>
      </c>
      <c r="BB1763">
        <v>2016</v>
      </c>
    </row>
    <row r="1764" spans="1:54" hidden="1" x14ac:dyDescent="0.2">
      <c r="A1764">
        <v>238</v>
      </c>
      <c r="B1764" t="s">
        <v>522</v>
      </c>
      <c r="C1764" t="s">
        <v>334</v>
      </c>
      <c r="D1764" t="s">
        <v>204</v>
      </c>
      <c r="E1764" t="s">
        <v>333</v>
      </c>
      <c r="F1764" t="s">
        <v>332</v>
      </c>
      <c r="G1764" t="s">
        <v>331</v>
      </c>
      <c r="H1764" t="s">
        <v>322</v>
      </c>
      <c r="I1764" t="s">
        <v>330</v>
      </c>
      <c r="J1764" s="3">
        <v>8265.9850000000006</v>
      </c>
      <c r="K1764" s="3">
        <v>7840.3109999999997</v>
      </c>
      <c r="L1764" s="3">
        <v>7057.5619999999999</v>
      </c>
      <c r="M1764" s="3">
        <v>7053.4449999999997</v>
      </c>
      <c r="N1764" s="3">
        <v>7403.7759999999998</v>
      </c>
      <c r="O1764" s="3">
        <v>7238.5609999999997</v>
      </c>
      <c r="P1764" s="3">
        <v>7416.1040000000003</v>
      </c>
      <c r="Q1764" s="3">
        <v>7555.5159999999996</v>
      </c>
      <c r="R1764" s="3">
        <v>7607.6149999999998</v>
      </c>
      <c r="S1764" s="3">
        <v>7833.2030000000004</v>
      </c>
      <c r="T1764" s="3">
        <v>7919.4930000000004</v>
      </c>
      <c r="U1764" s="3">
        <v>7914.2309999999998</v>
      </c>
      <c r="V1764" s="3">
        <v>8453.634</v>
      </c>
      <c r="W1764" s="3">
        <v>8821.36</v>
      </c>
      <c r="X1764" s="3">
        <v>8950.3700000000008</v>
      </c>
      <c r="Y1764" s="3">
        <v>9058.2430000000004</v>
      </c>
      <c r="Z1764" s="3">
        <v>8926.3709999999992</v>
      </c>
      <c r="AA1764" s="3">
        <v>9186.3169999999991</v>
      </c>
      <c r="AB1764" s="3">
        <v>9588.5550000000003</v>
      </c>
      <c r="AC1764" s="3">
        <v>9731.1959999999999</v>
      </c>
      <c r="AD1764" s="3">
        <v>10177.101000000001</v>
      </c>
      <c r="AE1764" s="3">
        <v>10150.811</v>
      </c>
      <c r="AF1764" s="3">
        <v>10304.995000000001</v>
      </c>
      <c r="AG1764" s="3">
        <v>10575.328</v>
      </c>
      <c r="AH1764" s="3">
        <v>10860.08</v>
      </c>
      <c r="AI1764" s="3">
        <v>11110.727999999999</v>
      </c>
      <c r="AJ1764" s="3">
        <v>11738.317999999999</v>
      </c>
      <c r="AK1764" s="3">
        <v>12516.499</v>
      </c>
      <c r="AL1764" s="3">
        <v>12909.012000000001</v>
      </c>
      <c r="AM1764" s="3">
        <v>12597.097</v>
      </c>
      <c r="AN1764" s="3">
        <v>13032.638999999999</v>
      </c>
      <c r="AO1764" s="3">
        <v>13421.518</v>
      </c>
      <c r="AP1764" s="3">
        <v>13883.008</v>
      </c>
      <c r="AQ1764" s="3">
        <v>14015.136</v>
      </c>
      <c r="AR1764" s="3">
        <v>14267.227999999999</v>
      </c>
      <c r="AS1764" s="3">
        <v>14598.642</v>
      </c>
      <c r="AT1764" s="3">
        <v>15075.424000000001</v>
      </c>
      <c r="AU1764" s="3">
        <v>15372.878000000001</v>
      </c>
      <c r="AV1764" s="3">
        <v>15736.963</v>
      </c>
      <c r="AW1764" s="3">
        <v>16109.67</v>
      </c>
      <c r="AX1764" s="3">
        <v>16475.286</v>
      </c>
      <c r="AY1764" s="3">
        <v>16849.2</v>
      </c>
      <c r="AZ1764" s="3">
        <v>17231.599999999999</v>
      </c>
      <c r="BA1764">
        <v>17622.679</v>
      </c>
      <c r="BB1764">
        <v>2016</v>
      </c>
    </row>
    <row r="1765" spans="1:54" hidden="1" x14ac:dyDescent="0.2">
      <c r="A1765">
        <v>238</v>
      </c>
      <c r="B1765" t="s">
        <v>522</v>
      </c>
      <c r="C1765" t="s">
        <v>329</v>
      </c>
      <c r="D1765" t="s">
        <v>204</v>
      </c>
      <c r="E1765" t="s">
        <v>325</v>
      </c>
      <c r="F1765" t="s">
        <v>328</v>
      </c>
      <c r="G1765" t="s">
        <v>225</v>
      </c>
      <c r="H1765" t="s">
        <v>322</v>
      </c>
      <c r="I1765" t="s">
        <v>321</v>
      </c>
      <c r="J1765" s="3">
        <v>18003.490000000002</v>
      </c>
      <c r="K1765" s="3">
        <v>24095.010999999999</v>
      </c>
      <c r="L1765" s="3">
        <v>39945.525999999998</v>
      </c>
      <c r="M1765" s="3">
        <v>51474.108</v>
      </c>
      <c r="N1765" s="3">
        <v>63048.35</v>
      </c>
      <c r="O1765" s="3">
        <v>74305.794999999998</v>
      </c>
      <c r="P1765" s="3">
        <v>89869.423999999999</v>
      </c>
      <c r="Q1765" s="3">
        <v>100846.917</v>
      </c>
      <c r="R1765" s="3">
        <v>120672.141</v>
      </c>
      <c r="S1765" s="3">
        <v>143196.51999999999</v>
      </c>
      <c r="T1765" s="3">
        <v>171548.731</v>
      </c>
      <c r="U1765" s="3">
        <v>281164.19199999998</v>
      </c>
      <c r="V1765" s="3">
        <v>359467.24900000001</v>
      </c>
      <c r="W1765" s="3">
        <v>414029.223</v>
      </c>
      <c r="X1765" s="3">
        <v>485861.103</v>
      </c>
      <c r="Y1765" s="3">
        <v>596049.58499999996</v>
      </c>
      <c r="Z1765" s="3">
        <v>676994.14</v>
      </c>
      <c r="AA1765" s="3">
        <v>798467.55900000001</v>
      </c>
      <c r="AB1765" s="3">
        <v>934682.38399999996</v>
      </c>
      <c r="AC1765" s="3">
        <v>1056735.304</v>
      </c>
      <c r="AD1765" s="3">
        <v>1209203.328</v>
      </c>
      <c r="AE1765" s="3">
        <v>1323781.344</v>
      </c>
      <c r="AF1765" s="3">
        <v>1476409.564</v>
      </c>
      <c r="AG1765" s="3">
        <v>1677602.024</v>
      </c>
      <c r="AH1765" s="3">
        <v>1954415.1089999999</v>
      </c>
      <c r="AI1765" s="3">
        <v>2261521.7420000001</v>
      </c>
      <c r="AJ1765" s="3">
        <v>2700764.3289999999</v>
      </c>
      <c r="AK1765" s="3">
        <v>3183204.8960000002</v>
      </c>
      <c r="AL1765" s="3">
        <v>3657875.2930000001</v>
      </c>
      <c r="AM1765" s="3">
        <v>3920276.05</v>
      </c>
      <c r="AN1765" s="3">
        <v>4322319.1150000002</v>
      </c>
      <c r="AO1765" s="3">
        <v>4653754.3099999996</v>
      </c>
      <c r="AP1765" s="3">
        <v>5023452.4040000001</v>
      </c>
      <c r="AQ1765" s="3">
        <v>5274783.915</v>
      </c>
      <c r="AR1765" s="3">
        <v>5680971.2110000001</v>
      </c>
      <c r="AS1765" s="3">
        <v>6032629.6610000003</v>
      </c>
      <c r="AT1765" s="3">
        <v>6340394.4800000004</v>
      </c>
      <c r="AU1765" s="3">
        <v>6577246.0939999996</v>
      </c>
      <c r="AV1765" s="3">
        <v>6938446.8420000002</v>
      </c>
      <c r="AW1765" s="3">
        <v>7327131.4359999998</v>
      </c>
      <c r="AX1765" s="3">
        <v>7723409.3760000002</v>
      </c>
      <c r="AY1765" s="3">
        <v>8146669.6040000003</v>
      </c>
      <c r="AZ1765" s="3">
        <v>8589190.8959999997</v>
      </c>
      <c r="BA1765">
        <v>9054805.7860000003</v>
      </c>
      <c r="BB1765">
        <v>2016</v>
      </c>
    </row>
    <row r="1766" spans="1:54" hidden="1" x14ac:dyDescent="0.2">
      <c r="A1766">
        <v>238</v>
      </c>
      <c r="B1766" t="s">
        <v>522</v>
      </c>
      <c r="C1766" t="s">
        <v>327</v>
      </c>
      <c r="D1766" t="s">
        <v>204</v>
      </c>
      <c r="E1766" t="s">
        <v>325</v>
      </c>
      <c r="F1766" t="s">
        <v>326</v>
      </c>
      <c r="G1766" t="s">
        <v>223</v>
      </c>
      <c r="H1766" t="s">
        <v>322</v>
      </c>
      <c r="I1766" t="s">
        <v>321</v>
      </c>
      <c r="J1766" s="3">
        <v>2100.7570000000001</v>
      </c>
      <c r="K1766" s="3">
        <v>1107.1379999999999</v>
      </c>
      <c r="L1766" s="3">
        <v>1067.8720000000001</v>
      </c>
      <c r="M1766" s="3">
        <v>1252.5889999999999</v>
      </c>
      <c r="N1766" s="3">
        <v>1415.777</v>
      </c>
      <c r="O1766" s="3">
        <v>1472.7619999999999</v>
      </c>
      <c r="P1766" s="3">
        <v>1605.2159999999999</v>
      </c>
      <c r="Q1766" s="3">
        <v>1606.451</v>
      </c>
      <c r="R1766" s="3">
        <v>1591.981</v>
      </c>
      <c r="S1766" s="3">
        <v>1756.797</v>
      </c>
      <c r="T1766" s="3">
        <v>1873.6210000000001</v>
      </c>
      <c r="U1766" s="3">
        <v>2318.4780000000001</v>
      </c>
      <c r="V1766" s="3">
        <v>2688.0459999999998</v>
      </c>
      <c r="W1766" s="3">
        <v>2927.069</v>
      </c>
      <c r="X1766" s="3">
        <v>3105.4459999999999</v>
      </c>
      <c r="Y1766" s="3">
        <v>3327.3939999999998</v>
      </c>
      <c r="Z1766" s="3">
        <v>3265.4839999999999</v>
      </c>
      <c r="AA1766" s="3">
        <v>3437.0630000000001</v>
      </c>
      <c r="AB1766" s="3">
        <v>3638.5790000000002</v>
      </c>
      <c r="AC1766" s="3">
        <v>3703.1320000000001</v>
      </c>
      <c r="AD1766" s="3">
        <v>3927.5909999999999</v>
      </c>
      <c r="AE1766" s="3">
        <v>4029.576</v>
      </c>
      <c r="AF1766" s="3">
        <v>4108.17</v>
      </c>
      <c r="AG1766" s="3">
        <v>4213.8919999999998</v>
      </c>
      <c r="AH1766" s="3">
        <v>4470.8559999999998</v>
      </c>
      <c r="AI1766" s="3">
        <v>4743.1540000000005</v>
      </c>
      <c r="AJ1766" s="3">
        <v>5295.9059999999999</v>
      </c>
      <c r="AK1766" s="3">
        <v>6187.3860000000004</v>
      </c>
      <c r="AL1766" s="3">
        <v>7003.4629999999997</v>
      </c>
      <c r="AM1766" s="3">
        <v>6897.2439999999997</v>
      </c>
      <c r="AN1766" s="3">
        <v>8300.6919999999991</v>
      </c>
      <c r="AO1766" s="3">
        <v>9302.26</v>
      </c>
      <c r="AP1766" s="3">
        <v>10098.778</v>
      </c>
      <c r="AQ1766" s="3">
        <v>10677.808000000001</v>
      </c>
      <c r="AR1766" s="3">
        <v>10679.069</v>
      </c>
      <c r="AS1766" s="3">
        <v>11415.775</v>
      </c>
      <c r="AT1766" s="3">
        <v>11775.714</v>
      </c>
      <c r="AU1766" s="3">
        <v>11685.161</v>
      </c>
      <c r="AV1766" s="3">
        <v>12188.707</v>
      </c>
      <c r="AW1766" s="3">
        <v>12744.065000000001</v>
      </c>
      <c r="AX1766" s="3">
        <v>13300.307000000001</v>
      </c>
      <c r="AY1766" s="3">
        <v>13890.290999999999</v>
      </c>
      <c r="AZ1766" s="3">
        <v>14499.804</v>
      </c>
      <c r="BA1766">
        <v>15134.484</v>
      </c>
      <c r="BB1766">
        <v>2016</v>
      </c>
    </row>
    <row r="1767" spans="1:54" hidden="1" x14ac:dyDescent="0.2">
      <c r="A1767">
        <v>238</v>
      </c>
      <c r="B1767" t="s">
        <v>522</v>
      </c>
      <c r="C1767" t="s">
        <v>212</v>
      </c>
      <c r="D1767" t="s">
        <v>204</v>
      </c>
      <c r="E1767" t="s">
        <v>325</v>
      </c>
      <c r="F1767" t="s">
        <v>324</v>
      </c>
      <c r="G1767" t="s">
        <v>323</v>
      </c>
      <c r="H1767" t="s">
        <v>322</v>
      </c>
      <c r="I1767" t="s">
        <v>321</v>
      </c>
      <c r="J1767" s="3">
        <v>3550.607</v>
      </c>
      <c r="K1767" s="3">
        <v>3682.2170000000001</v>
      </c>
      <c r="L1767" s="3">
        <v>3520.252</v>
      </c>
      <c r="M1767" s="3">
        <v>3657.0770000000002</v>
      </c>
      <c r="N1767" s="3">
        <v>3974.951</v>
      </c>
      <c r="O1767" s="3">
        <v>4010.6120000000001</v>
      </c>
      <c r="P1767" s="3">
        <v>4191.8239999999996</v>
      </c>
      <c r="Q1767" s="3">
        <v>4379.6220000000003</v>
      </c>
      <c r="R1767" s="3">
        <v>4564.1899999999996</v>
      </c>
      <c r="S1767" s="3">
        <v>4882.2780000000002</v>
      </c>
      <c r="T1767" s="3">
        <v>5118.6310000000003</v>
      </c>
      <c r="U1767" s="3">
        <v>5285.4889999999996</v>
      </c>
      <c r="V1767" s="3">
        <v>5774.4359999999997</v>
      </c>
      <c r="W1767" s="3">
        <v>6168.9639999999999</v>
      </c>
      <c r="X1767" s="3">
        <v>6392.4049999999997</v>
      </c>
      <c r="Y1767" s="3">
        <v>6604.3710000000001</v>
      </c>
      <c r="Z1767" s="3">
        <v>6627.0039999999999</v>
      </c>
      <c r="AA1767" s="3">
        <v>6936.76</v>
      </c>
      <c r="AB1767" s="3">
        <v>7319.0619999999999</v>
      </c>
      <c r="AC1767" s="3">
        <v>7541.62</v>
      </c>
      <c r="AD1767" s="3">
        <v>8066.65</v>
      </c>
      <c r="AE1767" s="3">
        <v>8229.1790000000001</v>
      </c>
      <c r="AF1767" s="3">
        <v>8482.4259999999995</v>
      </c>
      <c r="AG1767" s="3">
        <v>8878.5210000000006</v>
      </c>
      <c r="AH1767" s="3">
        <v>9368.31</v>
      </c>
      <c r="AI1767" s="3">
        <v>9892.8909999999996</v>
      </c>
      <c r="AJ1767" s="3">
        <v>10772.843999999999</v>
      </c>
      <c r="AK1767" s="3">
        <v>11792.683000000001</v>
      </c>
      <c r="AL1767" s="3">
        <v>12401.081</v>
      </c>
      <c r="AM1767" s="3">
        <v>12193.338</v>
      </c>
      <c r="AN1767" s="3">
        <v>12769.048000000001</v>
      </c>
      <c r="AO1767" s="3">
        <v>13421.518</v>
      </c>
      <c r="AP1767" s="3">
        <v>14138.748</v>
      </c>
      <c r="AQ1767" s="3">
        <v>14503.813</v>
      </c>
      <c r="AR1767" s="3">
        <v>15029.687</v>
      </c>
      <c r="AS1767" s="3">
        <v>15545.566000000001</v>
      </c>
      <c r="AT1767" s="3">
        <v>16258.093999999999</v>
      </c>
      <c r="AU1767" s="3">
        <v>16877.2</v>
      </c>
      <c r="AV1767" s="3">
        <v>17669.45</v>
      </c>
      <c r="AW1767" s="3">
        <v>18480.207999999999</v>
      </c>
      <c r="AX1767" s="3">
        <v>19270.973999999998</v>
      </c>
      <c r="AY1767" s="3">
        <v>20083.935000000001</v>
      </c>
      <c r="AZ1767" s="3">
        <v>20892.435000000001</v>
      </c>
      <c r="BA1767">
        <v>21738.343000000001</v>
      </c>
      <c r="BB1767">
        <v>2016</v>
      </c>
    </row>
    <row r="1768" spans="1:54" hidden="1" x14ac:dyDescent="0.2">
      <c r="A1768">
        <v>238</v>
      </c>
      <c r="B1768" t="s">
        <v>522</v>
      </c>
      <c r="C1768" t="s">
        <v>320</v>
      </c>
      <c r="D1768" t="s">
        <v>204</v>
      </c>
      <c r="E1768" t="s">
        <v>319</v>
      </c>
      <c r="F1768" t="s">
        <v>318</v>
      </c>
      <c r="G1768" t="s">
        <v>243</v>
      </c>
    </row>
    <row r="1769" spans="1:54" hidden="1" x14ac:dyDescent="0.2">
      <c r="A1769">
        <v>238</v>
      </c>
      <c r="B1769" t="s">
        <v>522</v>
      </c>
      <c r="C1769" t="s">
        <v>317</v>
      </c>
      <c r="D1769" t="s">
        <v>204</v>
      </c>
      <c r="E1769" t="s">
        <v>316</v>
      </c>
      <c r="F1769" t="s">
        <v>315</v>
      </c>
      <c r="G1769" t="s">
        <v>288</v>
      </c>
      <c r="I1769" t="s">
        <v>310</v>
      </c>
      <c r="J1769" s="3">
        <v>6.2E-2</v>
      </c>
      <c r="K1769" s="3">
        <v>5.8999999999999997E-2</v>
      </c>
      <c r="L1769" s="3">
        <v>5.5E-2</v>
      </c>
      <c r="M1769" s="3">
        <v>5.5E-2</v>
      </c>
      <c r="N1769" s="3">
        <v>5.7000000000000002E-2</v>
      </c>
      <c r="O1769" s="3">
        <v>5.5E-2</v>
      </c>
      <c r="P1769" s="3">
        <v>5.7000000000000002E-2</v>
      </c>
      <c r="Q1769" s="3">
        <v>5.7000000000000002E-2</v>
      </c>
      <c r="R1769" s="3">
        <v>5.6000000000000001E-2</v>
      </c>
      <c r="S1769" s="3">
        <v>5.8000000000000003E-2</v>
      </c>
      <c r="T1769" s="3">
        <v>5.7000000000000002E-2</v>
      </c>
      <c r="U1769" s="3">
        <v>5.7000000000000002E-2</v>
      </c>
      <c r="V1769" s="3">
        <v>5.6000000000000001E-2</v>
      </c>
      <c r="W1769" s="3">
        <v>5.8999999999999997E-2</v>
      </c>
      <c r="X1769" s="3">
        <v>0.06</v>
      </c>
      <c r="Y1769" s="3">
        <v>0.06</v>
      </c>
      <c r="Z1769" s="3">
        <v>5.8999999999999997E-2</v>
      </c>
      <c r="AA1769" s="3">
        <v>5.8999999999999997E-2</v>
      </c>
      <c r="AB1769" s="3">
        <v>6.2E-2</v>
      </c>
      <c r="AC1769" s="3">
        <v>6.2E-2</v>
      </c>
      <c r="AD1769" s="3">
        <v>6.2E-2</v>
      </c>
      <c r="AE1769" s="3">
        <v>6.2E-2</v>
      </c>
      <c r="AF1769" s="3">
        <v>6.2E-2</v>
      </c>
      <c r="AG1769" s="3">
        <v>6.3E-2</v>
      </c>
      <c r="AH1769" s="3">
        <v>6.2E-2</v>
      </c>
      <c r="AI1769" s="3">
        <v>6.0999999999999999E-2</v>
      </c>
      <c r="AJ1769" s="3">
        <v>6.3E-2</v>
      </c>
      <c r="AK1769" s="3">
        <v>6.4000000000000001E-2</v>
      </c>
      <c r="AL1769" s="3">
        <v>6.5000000000000002E-2</v>
      </c>
      <c r="AM1769" s="3">
        <v>6.5000000000000002E-2</v>
      </c>
      <c r="AN1769" s="3">
        <v>6.5000000000000002E-2</v>
      </c>
      <c r="AO1769" s="3">
        <v>6.5000000000000002E-2</v>
      </c>
      <c r="AP1769" s="3">
        <v>6.6000000000000003E-2</v>
      </c>
      <c r="AQ1769" s="3">
        <v>6.5000000000000002E-2</v>
      </c>
      <c r="AR1769" s="3">
        <v>6.5000000000000002E-2</v>
      </c>
      <c r="AS1769" s="3">
        <v>6.5000000000000002E-2</v>
      </c>
      <c r="AT1769" s="3">
        <v>6.6000000000000003E-2</v>
      </c>
      <c r="AU1769" s="3">
        <v>6.6000000000000003E-2</v>
      </c>
      <c r="AV1769" s="3">
        <v>6.6000000000000003E-2</v>
      </c>
      <c r="AW1769" s="3">
        <v>6.6000000000000003E-2</v>
      </c>
      <c r="AX1769" s="3">
        <v>6.5000000000000002E-2</v>
      </c>
      <c r="AY1769" s="3">
        <v>6.5000000000000002E-2</v>
      </c>
      <c r="AZ1769" s="3">
        <v>6.5000000000000002E-2</v>
      </c>
      <c r="BA1769">
        <v>6.5000000000000002E-2</v>
      </c>
      <c r="BB1769">
        <v>2016</v>
      </c>
    </row>
    <row r="1770" spans="1:54" hidden="1" x14ac:dyDescent="0.2">
      <c r="A1770">
        <v>238</v>
      </c>
      <c r="B1770" t="s">
        <v>522</v>
      </c>
      <c r="C1770" t="s">
        <v>314</v>
      </c>
      <c r="D1770" t="s">
        <v>204</v>
      </c>
      <c r="E1770" t="s">
        <v>313</v>
      </c>
      <c r="F1770" t="s">
        <v>312</v>
      </c>
      <c r="G1770" t="s">
        <v>311</v>
      </c>
      <c r="I1770" t="s">
        <v>310</v>
      </c>
      <c r="J1770" s="3">
        <v>5.0709999999999997</v>
      </c>
      <c r="K1770" s="3">
        <v>6.5439999999999996</v>
      </c>
      <c r="L1770" s="3">
        <v>11.347</v>
      </c>
      <c r="M1770" s="3">
        <v>14.074999999999999</v>
      </c>
      <c r="N1770" s="3">
        <v>15.861000000000001</v>
      </c>
      <c r="O1770" s="3">
        <v>18.527000000000001</v>
      </c>
      <c r="P1770" s="3">
        <v>21.439</v>
      </c>
      <c r="Q1770" s="3">
        <v>23.026</v>
      </c>
      <c r="R1770" s="3">
        <v>26.439</v>
      </c>
      <c r="S1770" s="3">
        <v>29.33</v>
      </c>
      <c r="T1770" s="3">
        <v>33.515000000000001</v>
      </c>
      <c r="U1770" s="3">
        <v>53.195</v>
      </c>
      <c r="V1770" s="3">
        <v>62.250999999999998</v>
      </c>
      <c r="W1770" s="3">
        <v>67.114999999999995</v>
      </c>
      <c r="X1770" s="3">
        <v>76.006</v>
      </c>
      <c r="Y1770" s="3">
        <v>90.251000000000005</v>
      </c>
      <c r="Z1770" s="3">
        <v>102.157</v>
      </c>
      <c r="AA1770" s="3">
        <v>115.107</v>
      </c>
      <c r="AB1770" s="3">
        <v>127.705</v>
      </c>
      <c r="AC1770" s="3">
        <v>140.12</v>
      </c>
      <c r="AD1770" s="3">
        <v>149.90199999999999</v>
      </c>
      <c r="AE1770" s="3">
        <v>160.864</v>
      </c>
      <c r="AF1770" s="3">
        <v>174.05500000000001</v>
      </c>
      <c r="AG1770" s="3">
        <v>188.95099999999999</v>
      </c>
      <c r="AH1770" s="3">
        <v>208.62</v>
      </c>
      <c r="AI1770" s="3">
        <v>228.601</v>
      </c>
      <c r="AJ1770" s="3">
        <v>250.70099999999999</v>
      </c>
      <c r="AK1770" s="3">
        <v>269.93</v>
      </c>
      <c r="AL1770" s="3">
        <v>294.964</v>
      </c>
      <c r="AM1770" s="3">
        <v>321.51</v>
      </c>
      <c r="AN1770" s="3">
        <v>338.5</v>
      </c>
      <c r="AO1770" s="3">
        <v>346.738</v>
      </c>
      <c r="AP1770" s="3">
        <v>355.29700000000003</v>
      </c>
      <c r="AQ1770" s="3">
        <v>363.68299999999999</v>
      </c>
      <c r="AR1770" s="3">
        <v>377.983</v>
      </c>
      <c r="AS1770" s="3">
        <v>388.06099999999998</v>
      </c>
      <c r="AT1770" s="3">
        <v>389.98399999999998</v>
      </c>
      <c r="AU1770" s="3">
        <v>389.71199999999999</v>
      </c>
      <c r="AV1770" s="3">
        <v>392.68</v>
      </c>
      <c r="AW1770" s="3">
        <v>396.48500000000001</v>
      </c>
      <c r="AX1770" s="3">
        <v>400.779</v>
      </c>
      <c r="AY1770" s="3">
        <v>405.63099999999997</v>
      </c>
      <c r="AZ1770" s="3">
        <v>411.11500000000001</v>
      </c>
      <c r="BA1770">
        <v>416.536</v>
      </c>
      <c r="BB1770">
        <v>2016</v>
      </c>
    </row>
    <row r="1771" spans="1:54" hidden="1" x14ac:dyDescent="0.2">
      <c r="A1771">
        <v>238</v>
      </c>
      <c r="B1771" t="s">
        <v>522</v>
      </c>
      <c r="C1771" t="s">
        <v>309</v>
      </c>
      <c r="D1771" t="s">
        <v>204</v>
      </c>
      <c r="E1771" t="s">
        <v>308</v>
      </c>
      <c r="F1771" t="s">
        <v>307</v>
      </c>
      <c r="G1771" t="s">
        <v>217</v>
      </c>
      <c r="I1771" t="s">
        <v>989</v>
      </c>
      <c r="J1771" s="3">
        <v>25.553999999999998</v>
      </c>
      <c r="K1771" s="3">
        <v>28.009</v>
      </c>
      <c r="L1771" s="3">
        <v>23.826000000000001</v>
      </c>
      <c r="M1771" s="3">
        <v>21.74</v>
      </c>
      <c r="N1771" s="3">
        <v>21.852</v>
      </c>
      <c r="O1771" s="3">
        <v>25.068999999999999</v>
      </c>
      <c r="P1771" s="3">
        <v>24.417000000000002</v>
      </c>
      <c r="Q1771" s="3">
        <v>26.28</v>
      </c>
      <c r="R1771" s="3">
        <v>23.663</v>
      </c>
      <c r="S1771" s="3">
        <v>25.716999999999999</v>
      </c>
      <c r="T1771" s="3">
        <v>26.373999999999999</v>
      </c>
      <c r="U1771" s="3">
        <v>18.654</v>
      </c>
      <c r="V1771" s="3">
        <v>20.661999999999999</v>
      </c>
      <c r="W1771" s="3">
        <v>21.266999999999999</v>
      </c>
      <c r="X1771" s="3">
        <v>20.995000000000001</v>
      </c>
      <c r="Y1771" s="3">
        <v>19.742999999999999</v>
      </c>
      <c r="Z1771" s="3">
        <v>17.911999999999999</v>
      </c>
      <c r="AA1771" s="3">
        <v>20.265000000000001</v>
      </c>
      <c r="AB1771" s="3">
        <v>22.806000000000001</v>
      </c>
      <c r="AC1771" s="3">
        <v>21.091000000000001</v>
      </c>
      <c r="AD1771" s="3">
        <v>20.736000000000001</v>
      </c>
      <c r="AE1771" s="3">
        <v>20.141999999999999</v>
      </c>
      <c r="AF1771" s="3">
        <v>19.928000000000001</v>
      </c>
      <c r="AG1771" s="3">
        <v>19.004999999999999</v>
      </c>
      <c r="AH1771" s="3">
        <v>18.991</v>
      </c>
      <c r="AI1771" s="3">
        <v>19.053000000000001</v>
      </c>
      <c r="AJ1771" s="3">
        <v>21.219000000000001</v>
      </c>
      <c r="AK1771" s="3">
        <v>23.465</v>
      </c>
      <c r="AL1771" s="3">
        <v>24.863</v>
      </c>
      <c r="AM1771" s="3">
        <v>18.43</v>
      </c>
      <c r="AN1771" s="3">
        <v>19.715</v>
      </c>
      <c r="AO1771" s="3">
        <v>19.888999999999999</v>
      </c>
      <c r="AP1771" s="3">
        <v>20.48</v>
      </c>
      <c r="AQ1771" s="3">
        <v>18.977</v>
      </c>
      <c r="AR1771" s="3">
        <v>18.806000000000001</v>
      </c>
      <c r="AS1771" s="3">
        <v>18.428000000000001</v>
      </c>
      <c r="AT1771" s="3">
        <v>18.324999999999999</v>
      </c>
      <c r="AU1771" s="3">
        <v>17.376000000000001</v>
      </c>
      <c r="AV1771" s="3">
        <v>17.588999999999999</v>
      </c>
      <c r="AW1771" s="3">
        <v>17.510999999999999</v>
      </c>
      <c r="AX1771" s="3">
        <v>17.675000000000001</v>
      </c>
      <c r="AY1771" s="3">
        <v>17.891999999999999</v>
      </c>
      <c r="AZ1771" s="3">
        <v>17.867999999999999</v>
      </c>
      <c r="BA1771">
        <v>17.855</v>
      </c>
      <c r="BB1771">
        <v>2016</v>
      </c>
    </row>
    <row r="1772" spans="1:54" hidden="1" x14ac:dyDescent="0.2">
      <c r="A1772">
        <v>238</v>
      </c>
      <c r="B1772" t="s">
        <v>522</v>
      </c>
      <c r="C1772" t="s">
        <v>306</v>
      </c>
      <c r="D1772" t="s">
        <v>204</v>
      </c>
      <c r="E1772" t="s">
        <v>305</v>
      </c>
      <c r="F1772" t="s">
        <v>304</v>
      </c>
      <c r="G1772" t="s">
        <v>217</v>
      </c>
      <c r="I1772" t="s">
        <v>989</v>
      </c>
      <c r="J1772" s="3">
        <v>12.833</v>
      </c>
      <c r="K1772" s="3">
        <v>13.006</v>
      </c>
      <c r="L1772" s="3">
        <v>15.465</v>
      </c>
      <c r="M1772" s="3">
        <v>13.497999999999999</v>
      </c>
      <c r="N1772" s="3">
        <v>18.420999999999999</v>
      </c>
      <c r="O1772" s="3">
        <v>22.555</v>
      </c>
      <c r="P1772" s="3">
        <v>23.507999999999999</v>
      </c>
      <c r="Q1772" s="3">
        <v>22.048999999999999</v>
      </c>
      <c r="R1772" s="3">
        <v>20.969000000000001</v>
      </c>
      <c r="S1772" s="3">
        <v>19.376999999999999</v>
      </c>
      <c r="T1772" s="3">
        <v>19.472000000000001</v>
      </c>
      <c r="U1772" s="3">
        <v>15.563000000000001</v>
      </c>
      <c r="V1772" s="3">
        <v>15.898</v>
      </c>
      <c r="W1772" s="3">
        <v>14.065</v>
      </c>
      <c r="X1772" s="3">
        <v>16.094999999999999</v>
      </c>
      <c r="Y1772" s="3">
        <v>16.510999999999999</v>
      </c>
      <c r="Z1772" s="3">
        <v>15.545999999999999</v>
      </c>
      <c r="AA1772" s="3">
        <v>16.608000000000001</v>
      </c>
      <c r="AB1772" s="3">
        <v>19.207999999999998</v>
      </c>
      <c r="AC1772" s="3">
        <v>16.21</v>
      </c>
      <c r="AD1772" s="3">
        <v>16.161999999999999</v>
      </c>
      <c r="AE1772" s="3">
        <v>16.914000000000001</v>
      </c>
      <c r="AF1772" s="3">
        <v>14.723000000000001</v>
      </c>
      <c r="AG1772" s="3">
        <v>13.78</v>
      </c>
      <c r="AH1772" s="3">
        <v>15.353999999999999</v>
      </c>
      <c r="AI1772" s="3">
        <v>14.750999999999999</v>
      </c>
      <c r="AJ1772" s="3">
        <v>17.076000000000001</v>
      </c>
      <c r="AK1772" s="3">
        <v>17.884</v>
      </c>
      <c r="AL1772" s="3">
        <v>16.497</v>
      </c>
      <c r="AM1772" s="3">
        <v>16.611999999999998</v>
      </c>
      <c r="AN1772" s="3">
        <v>16.489000000000001</v>
      </c>
      <c r="AO1772" s="3">
        <v>14.587</v>
      </c>
      <c r="AP1772" s="3">
        <v>15.348000000000001</v>
      </c>
      <c r="AQ1772" s="3">
        <v>14.146000000000001</v>
      </c>
      <c r="AR1772" s="3">
        <v>14.013</v>
      </c>
      <c r="AS1772" s="3">
        <v>14.867000000000001</v>
      </c>
      <c r="AT1772" s="3">
        <v>15.747999999999999</v>
      </c>
      <c r="AU1772" s="3">
        <v>14.243</v>
      </c>
      <c r="AV1772" s="3">
        <v>14.444000000000001</v>
      </c>
      <c r="AW1772" s="3">
        <v>14.55</v>
      </c>
      <c r="AX1772" s="3">
        <v>14.481999999999999</v>
      </c>
      <c r="AY1772" s="3">
        <v>14.634</v>
      </c>
      <c r="AZ1772" s="3">
        <v>14.593</v>
      </c>
      <c r="BA1772">
        <v>14.55</v>
      </c>
      <c r="BB1772">
        <v>2016</v>
      </c>
    </row>
    <row r="1773" spans="1:54" hidden="1" x14ac:dyDescent="0.2">
      <c r="A1773">
        <v>238</v>
      </c>
      <c r="B1773" t="s">
        <v>522</v>
      </c>
      <c r="C1773" t="s">
        <v>303</v>
      </c>
      <c r="D1773" t="s">
        <v>204</v>
      </c>
      <c r="E1773" t="s">
        <v>300</v>
      </c>
      <c r="F1773" t="s">
        <v>302</v>
      </c>
      <c r="G1773" t="s">
        <v>295</v>
      </c>
      <c r="I1773" t="s">
        <v>990</v>
      </c>
      <c r="J1773" s="3">
        <v>0.72</v>
      </c>
      <c r="K1773" s="3">
        <v>0.98499999999999999</v>
      </c>
      <c r="L1773" s="3">
        <v>1.8740000000000001</v>
      </c>
      <c r="M1773" s="3">
        <v>2.4830000000000001</v>
      </c>
      <c r="N1773" s="3">
        <v>2.782</v>
      </c>
      <c r="O1773" s="3">
        <v>3.2029999999999998</v>
      </c>
      <c r="P1773" s="3">
        <v>3.58</v>
      </c>
      <c r="Q1773" s="3">
        <v>4.1820000000000004</v>
      </c>
      <c r="R1773" s="3">
        <v>5.0529999999999999</v>
      </c>
      <c r="S1773" s="3">
        <v>5.8869999999999996</v>
      </c>
      <c r="T1773" s="3">
        <v>7.0090000000000003</v>
      </c>
      <c r="U1773" s="3">
        <v>9.0180000000000007</v>
      </c>
      <c r="V1773" s="3">
        <v>10.984999999999999</v>
      </c>
      <c r="W1773" s="3">
        <v>12.058999999999999</v>
      </c>
      <c r="X1773" s="3">
        <v>13.693</v>
      </c>
      <c r="Y1773" s="3">
        <v>16.867000000000001</v>
      </c>
      <c r="Z1773" s="3">
        <v>19.821000000000002</v>
      </c>
      <c r="AA1773" s="3">
        <v>22.443999999999999</v>
      </c>
      <c r="AB1773" s="3">
        <v>25.062999999999999</v>
      </c>
      <c r="AC1773" s="3">
        <v>27.581</v>
      </c>
      <c r="AD1773" s="3">
        <v>30.603000000000002</v>
      </c>
      <c r="AE1773" s="3">
        <v>34.048000000000002</v>
      </c>
      <c r="AF1773" s="3">
        <v>37.168999999999997</v>
      </c>
      <c r="AG1773" s="3">
        <v>40.679000000000002</v>
      </c>
      <c r="AH1773" s="3">
        <v>45.69</v>
      </c>
      <c r="AI1773" s="3">
        <v>51.993000000000002</v>
      </c>
      <c r="AJ1773" s="3">
        <v>57.959000000000003</v>
      </c>
      <c r="AK1773" s="3">
        <v>63.383000000000003</v>
      </c>
      <c r="AL1773" s="3">
        <v>71.891000000000005</v>
      </c>
      <c r="AM1773" s="3">
        <v>77.527000000000001</v>
      </c>
      <c r="AN1773" s="3">
        <v>81.918000000000006</v>
      </c>
      <c r="AO1773" s="3">
        <v>85.915000000000006</v>
      </c>
      <c r="AP1773" s="3">
        <v>89.777000000000001</v>
      </c>
      <c r="AQ1773" s="3">
        <v>94.474000000000004</v>
      </c>
      <c r="AR1773" s="3">
        <v>98.742999999999995</v>
      </c>
      <c r="AS1773" s="3">
        <v>99.534000000000006</v>
      </c>
      <c r="AT1773" s="3">
        <v>99.518000000000001</v>
      </c>
      <c r="AU1773" s="3">
        <v>101.136</v>
      </c>
      <c r="AV1773" s="3">
        <v>103.98699999999999</v>
      </c>
      <c r="AW1773" s="3">
        <v>107.10599999999999</v>
      </c>
      <c r="AX1773" s="3">
        <v>110.32</v>
      </c>
      <c r="AY1773" s="3">
        <v>113.629</v>
      </c>
      <c r="AZ1773" s="3">
        <v>117.038</v>
      </c>
      <c r="BA1773">
        <v>120.54900000000001</v>
      </c>
      <c r="BB1773">
        <v>2016</v>
      </c>
    </row>
    <row r="1774" spans="1:54" hidden="1" x14ac:dyDescent="0.2">
      <c r="A1774">
        <v>238</v>
      </c>
      <c r="B1774" t="s">
        <v>522</v>
      </c>
      <c r="C1774" t="s">
        <v>301</v>
      </c>
      <c r="D1774" t="s">
        <v>204</v>
      </c>
      <c r="E1774" t="s">
        <v>300</v>
      </c>
      <c r="F1774" t="s">
        <v>299</v>
      </c>
      <c r="G1774" t="s">
        <v>275</v>
      </c>
      <c r="I1774" t="s">
        <v>298</v>
      </c>
      <c r="J1774" s="3">
        <v>18.120999999999999</v>
      </c>
      <c r="K1774" s="3">
        <v>36.805999999999997</v>
      </c>
      <c r="L1774" s="3">
        <v>90.271000000000001</v>
      </c>
      <c r="M1774" s="3">
        <v>32.503</v>
      </c>
      <c r="N1774" s="3">
        <v>12.013</v>
      </c>
      <c r="O1774" s="3">
        <v>15.129</v>
      </c>
      <c r="P1774" s="3">
        <v>11.788</v>
      </c>
      <c r="Q1774" s="3">
        <v>16.806000000000001</v>
      </c>
      <c r="R1774" s="3">
        <v>20.844999999999999</v>
      </c>
      <c r="S1774" s="3">
        <v>16.491</v>
      </c>
      <c r="T1774" s="3">
        <v>19.068999999999999</v>
      </c>
      <c r="U1774" s="3">
        <v>28.664999999999999</v>
      </c>
      <c r="V1774" s="3">
        <v>21.806999999999999</v>
      </c>
      <c r="W1774" s="3">
        <v>9.7780000000000005</v>
      </c>
      <c r="X1774" s="3">
        <v>13.544</v>
      </c>
      <c r="Y1774" s="3">
        <v>23.181999999999999</v>
      </c>
      <c r="Z1774" s="3">
        <v>17.515000000000001</v>
      </c>
      <c r="AA1774" s="3">
        <v>13.234999999999999</v>
      </c>
      <c r="AB1774" s="3">
        <v>11.67</v>
      </c>
      <c r="AC1774" s="3">
        <v>10.045</v>
      </c>
      <c r="AD1774" s="3">
        <v>10.959</v>
      </c>
      <c r="AE1774" s="3">
        <v>11.254</v>
      </c>
      <c r="AF1774" s="3">
        <v>9.1690000000000005</v>
      </c>
      <c r="AG1774" s="3">
        <v>9.4429999999999996</v>
      </c>
      <c r="AH1774" s="3">
        <v>12.318</v>
      </c>
      <c r="AI1774" s="3">
        <v>13.794</v>
      </c>
      <c r="AJ1774" s="3">
        <v>11.476000000000001</v>
      </c>
      <c r="AK1774" s="3">
        <v>9.3569999999999993</v>
      </c>
      <c r="AL1774" s="3">
        <v>13.423999999999999</v>
      </c>
      <c r="AM1774" s="3">
        <v>7.8390000000000004</v>
      </c>
      <c r="AN1774" s="3">
        <v>5.665</v>
      </c>
      <c r="AO1774" s="3">
        <v>4.8789999999999996</v>
      </c>
      <c r="AP1774" s="3">
        <v>4.4950000000000001</v>
      </c>
      <c r="AQ1774" s="3">
        <v>5.2320000000000002</v>
      </c>
      <c r="AR1774" s="3">
        <v>4.5179999999999998</v>
      </c>
      <c r="AS1774" s="3">
        <v>0.80200000000000005</v>
      </c>
      <c r="AT1774" s="3">
        <v>-1.7000000000000001E-2</v>
      </c>
      <c r="AU1774" s="3">
        <v>1.6259999999999999</v>
      </c>
      <c r="AV1774" s="3">
        <v>2.819</v>
      </c>
      <c r="AW1774" s="3">
        <v>3</v>
      </c>
      <c r="AX1774" s="3">
        <v>3</v>
      </c>
      <c r="AY1774" s="3">
        <v>3</v>
      </c>
      <c r="AZ1774" s="3">
        <v>3</v>
      </c>
      <c r="BA1774">
        <v>3</v>
      </c>
      <c r="BB1774">
        <v>2016</v>
      </c>
    </row>
    <row r="1775" spans="1:54" hidden="1" x14ac:dyDescent="0.2">
      <c r="A1775">
        <v>238</v>
      </c>
      <c r="B1775" t="s">
        <v>522</v>
      </c>
      <c r="C1775" t="s">
        <v>297</v>
      </c>
      <c r="D1775" t="s">
        <v>204</v>
      </c>
      <c r="E1775" t="s">
        <v>293</v>
      </c>
      <c r="F1775" t="s">
        <v>296</v>
      </c>
      <c r="G1775" t="s">
        <v>295</v>
      </c>
      <c r="I1775" t="s">
        <v>990</v>
      </c>
      <c r="J1775" s="3">
        <v>0.77</v>
      </c>
      <c r="K1775" s="3">
        <v>1.27</v>
      </c>
      <c r="L1775" s="3">
        <v>2.3199999999999998</v>
      </c>
      <c r="M1775" s="3">
        <v>2.56</v>
      </c>
      <c r="N1775" s="3">
        <v>3.01</v>
      </c>
      <c r="O1775" s="3">
        <v>3.34</v>
      </c>
      <c r="P1775" s="3">
        <v>3.85</v>
      </c>
      <c r="Q1775" s="3">
        <v>4.49</v>
      </c>
      <c r="R1775" s="3">
        <v>5.62</v>
      </c>
      <c r="S1775" s="3">
        <v>6.18</v>
      </c>
      <c r="T1775" s="3">
        <v>7.87</v>
      </c>
      <c r="U1775" s="3">
        <v>9.86</v>
      </c>
      <c r="V1775" s="3">
        <v>11.53</v>
      </c>
      <c r="W1775" s="3">
        <v>12.57</v>
      </c>
      <c r="X1775" s="3">
        <v>15.07</v>
      </c>
      <c r="Y1775" s="3">
        <v>18.47</v>
      </c>
      <c r="Z1775" s="3">
        <v>21.04</v>
      </c>
      <c r="AA1775" s="3">
        <v>23.39</v>
      </c>
      <c r="AB1775" s="3">
        <v>26.28</v>
      </c>
      <c r="AC1775" s="3">
        <v>28.94</v>
      </c>
      <c r="AD1775" s="3">
        <v>31.91</v>
      </c>
      <c r="AE1775" s="3">
        <v>35.4</v>
      </c>
      <c r="AF1775" s="3">
        <v>38.83</v>
      </c>
      <c r="AG1775" s="3">
        <v>42.66</v>
      </c>
      <c r="AH1775" s="3">
        <v>48.26</v>
      </c>
      <c r="AI1775" s="3">
        <v>55.05</v>
      </c>
      <c r="AJ1775" s="3">
        <v>60.25</v>
      </c>
      <c r="AK1775" s="3">
        <v>66.760000000000005</v>
      </c>
      <c r="AL1775" s="3">
        <v>76.040000000000006</v>
      </c>
      <c r="AM1775" s="3">
        <v>79.11</v>
      </c>
      <c r="AN1775" s="3">
        <v>83.72</v>
      </c>
      <c r="AO1775" s="3">
        <v>87.69</v>
      </c>
      <c r="AP1775" s="3">
        <v>91.68</v>
      </c>
      <c r="AQ1775" s="3">
        <v>95.05</v>
      </c>
      <c r="AR1775" s="3">
        <v>99.92</v>
      </c>
      <c r="AS1775" s="3">
        <v>99.12</v>
      </c>
      <c r="AT1775" s="3">
        <v>99.88</v>
      </c>
      <c r="AU1775" s="3">
        <v>102.45</v>
      </c>
      <c r="AV1775" s="3">
        <v>105.524</v>
      </c>
      <c r="AW1775" s="3">
        <v>108.68899999999999</v>
      </c>
      <c r="AX1775" s="3">
        <v>111.95</v>
      </c>
      <c r="AY1775" s="3">
        <v>115.30800000000001</v>
      </c>
      <c r="AZ1775" s="3">
        <v>118.768</v>
      </c>
      <c r="BA1775">
        <v>122.331</v>
      </c>
      <c r="BB1775">
        <v>2016</v>
      </c>
    </row>
    <row r="1776" spans="1:54" hidden="1" x14ac:dyDescent="0.2">
      <c r="A1776">
        <v>238</v>
      </c>
      <c r="B1776" t="s">
        <v>522</v>
      </c>
      <c r="C1776" t="s">
        <v>294</v>
      </c>
      <c r="D1776" t="s">
        <v>204</v>
      </c>
      <c r="E1776" t="s">
        <v>293</v>
      </c>
      <c r="F1776" t="s">
        <v>292</v>
      </c>
      <c r="G1776" t="s">
        <v>275</v>
      </c>
      <c r="I1776" t="s">
        <v>291</v>
      </c>
      <c r="J1776" s="3">
        <v>17.986000000000001</v>
      </c>
      <c r="K1776" s="3">
        <v>64.935000000000002</v>
      </c>
      <c r="L1776" s="3">
        <v>82.677000000000007</v>
      </c>
      <c r="M1776" s="3">
        <v>10.345000000000001</v>
      </c>
      <c r="N1776" s="3">
        <v>17.577999999999999</v>
      </c>
      <c r="O1776" s="3">
        <v>10.962999999999999</v>
      </c>
      <c r="P1776" s="3">
        <v>15.269</v>
      </c>
      <c r="Q1776" s="3">
        <v>16.623000000000001</v>
      </c>
      <c r="R1776" s="3">
        <v>25.167000000000002</v>
      </c>
      <c r="S1776" s="3">
        <v>9.9640000000000004</v>
      </c>
      <c r="T1776" s="3">
        <v>27.346</v>
      </c>
      <c r="U1776" s="3">
        <v>25.286000000000001</v>
      </c>
      <c r="V1776" s="3">
        <v>16.937000000000001</v>
      </c>
      <c r="W1776" s="3">
        <v>9.02</v>
      </c>
      <c r="X1776" s="3">
        <v>19.888999999999999</v>
      </c>
      <c r="Y1776" s="3">
        <v>22.561</v>
      </c>
      <c r="Z1776" s="3">
        <v>13.914</v>
      </c>
      <c r="AA1776" s="3">
        <v>11.169</v>
      </c>
      <c r="AB1776" s="3">
        <v>12.356</v>
      </c>
      <c r="AC1776" s="3">
        <v>10.122</v>
      </c>
      <c r="AD1776" s="3">
        <v>10.263</v>
      </c>
      <c r="AE1776" s="3">
        <v>10.936999999999999</v>
      </c>
      <c r="AF1776" s="3">
        <v>9.6890000000000001</v>
      </c>
      <c r="AG1776" s="3">
        <v>9.8640000000000008</v>
      </c>
      <c r="AH1776" s="3">
        <v>13.127000000000001</v>
      </c>
      <c r="AI1776" s="3">
        <v>14.07</v>
      </c>
      <c r="AJ1776" s="3">
        <v>9.4459999999999997</v>
      </c>
      <c r="AK1776" s="3">
        <v>10.805</v>
      </c>
      <c r="AL1776" s="3">
        <v>13.901</v>
      </c>
      <c r="AM1776" s="3">
        <v>4.0369999999999999</v>
      </c>
      <c r="AN1776" s="3">
        <v>5.827</v>
      </c>
      <c r="AO1776" s="3">
        <v>4.742</v>
      </c>
      <c r="AP1776" s="3">
        <v>4.55</v>
      </c>
      <c r="AQ1776" s="3">
        <v>3.6760000000000002</v>
      </c>
      <c r="AR1776" s="3">
        <v>5.1239999999999997</v>
      </c>
      <c r="AS1776" s="3">
        <v>-0.80100000000000005</v>
      </c>
      <c r="AT1776" s="3">
        <v>0.76700000000000002</v>
      </c>
      <c r="AU1776" s="3">
        <v>2.573</v>
      </c>
      <c r="AV1776" s="3">
        <v>3</v>
      </c>
      <c r="AW1776" s="3">
        <v>3</v>
      </c>
      <c r="AX1776" s="3">
        <v>3</v>
      </c>
      <c r="AY1776" s="3">
        <v>3</v>
      </c>
      <c r="AZ1776" s="3">
        <v>3</v>
      </c>
      <c r="BA1776">
        <v>3</v>
      </c>
      <c r="BB1776">
        <v>2016</v>
      </c>
    </row>
    <row r="1777" spans="1:54" hidden="1" x14ac:dyDescent="0.2">
      <c r="A1777">
        <v>238</v>
      </c>
      <c r="B1777" t="s">
        <v>522</v>
      </c>
      <c r="C1777" t="s">
        <v>290</v>
      </c>
      <c r="D1777" t="s">
        <v>204</v>
      </c>
      <c r="E1777" t="s">
        <v>289</v>
      </c>
      <c r="G1777" t="s">
        <v>288</v>
      </c>
    </row>
    <row r="1778" spans="1:54" hidden="1" x14ac:dyDescent="0.2">
      <c r="A1778">
        <v>238</v>
      </c>
      <c r="B1778" t="s">
        <v>522</v>
      </c>
      <c r="C1778" t="s">
        <v>287</v>
      </c>
      <c r="D1778" t="s">
        <v>204</v>
      </c>
      <c r="E1778" t="s">
        <v>286</v>
      </c>
      <c r="F1778" t="s">
        <v>285</v>
      </c>
      <c r="G1778" t="s">
        <v>275</v>
      </c>
      <c r="I1778" t="s">
        <v>991</v>
      </c>
      <c r="J1778" s="3">
        <v>-2.734</v>
      </c>
      <c r="K1778" s="3">
        <v>-26.079000000000001</v>
      </c>
      <c r="L1778" s="3">
        <v>-20.239999999999998</v>
      </c>
      <c r="M1778" s="3">
        <v>13.451000000000001</v>
      </c>
      <c r="N1778" s="3">
        <v>9.3070000000000004</v>
      </c>
      <c r="O1778" s="3">
        <v>6.5620000000000003</v>
      </c>
      <c r="P1778" s="3">
        <v>17.585000000000001</v>
      </c>
      <c r="Q1778" s="3">
        <v>17.582000000000001</v>
      </c>
      <c r="R1778" s="3">
        <v>-0.90800000000000003</v>
      </c>
      <c r="S1778" s="3">
        <v>16.913</v>
      </c>
      <c r="T1778" s="3">
        <v>10.439</v>
      </c>
      <c r="U1778" s="3">
        <v>-4.3940000000000001</v>
      </c>
      <c r="V1778" s="3">
        <v>23.594000000000001</v>
      </c>
      <c r="W1778" s="3">
        <v>14.525</v>
      </c>
      <c r="X1778" s="3">
        <v>5.1319999999999997</v>
      </c>
      <c r="Y1778" s="3">
        <v>2.976</v>
      </c>
      <c r="Z1778" s="3">
        <v>2.9830000000000001</v>
      </c>
      <c r="AA1778" s="3">
        <v>14.013999999999999</v>
      </c>
      <c r="AB1778" s="3">
        <v>24.824000000000002</v>
      </c>
      <c r="AC1778" s="3">
        <v>0.46100000000000002</v>
      </c>
      <c r="AD1778" s="3">
        <v>-2.3559999999999999</v>
      </c>
      <c r="AE1778" s="3">
        <v>0.01</v>
      </c>
      <c r="AF1778" s="3">
        <v>6.1280000000000001</v>
      </c>
      <c r="AG1778" s="3">
        <v>4.548</v>
      </c>
      <c r="AH1778" s="3">
        <v>4.8</v>
      </c>
      <c r="AI1778" s="3">
        <v>6.9740000000000002</v>
      </c>
      <c r="AJ1778" s="3">
        <v>7.8410000000000002</v>
      </c>
      <c r="AK1778" s="3">
        <v>10.116</v>
      </c>
      <c r="AL1778" s="3">
        <v>6.8710000000000004</v>
      </c>
      <c r="AM1778" s="3">
        <v>-18.779</v>
      </c>
      <c r="AN1778" s="3">
        <v>18.710999999999999</v>
      </c>
      <c r="AO1778" s="3">
        <v>10.727</v>
      </c>
      <c r="AP1778" s="3">
        <v>7.8339999999999996</v>
      </c>
      <c r="AQ1778" s="3">
        <v>1.681</v>
      </c>
      <c r="AR1778" s="3">
        <v>5.0220000000000002</v>
      </c>
      <c r="AS1778" s="3">
        <v>4.4020000000000001</v>
      </c>
      <c r="AT1778" s="3">
        <v>8.4169999999999998</v>
      </c>
      <c r="AU1778" s="3">
        <v>2.0710000000000002</v>
      </c>
      <c r="AV1778" s="3">
        <v>5.6989999999999998</v>
      </c>
      <c r="AW1778" s="3">
        <v>4.9409999999999998</v>
      </c>
      <c r="AX1778" s="3">
        <v>5.2210000000000001</v>
      </c>
      <c r="AY1778" s="3">
        <v>5.1420000000000003</v>
      </c>
      <c r="AZ1778" s="3">
        <v>5.3280000000000003</v>
      </c>
      <c r="BA1778">
        <v>5.3369999999999997</v>
      </c>
      <c r="BB1778">
        <v>2016</v>
      </c>
    </row>
    <row r="1779" spans="1:54" hidden="1" x14ac:dyDescent="0.2">
      <c r="A1779">
        <v>238</v>
      </c>
      <c r="B1779" t="s">
        <v>522</v>
      </c>
      <c r="C1779" t="s">
        <v>284</v>
      </c>
      <c r="D1779" t="s">
        <v>204</v>
      </c>
      <c r="E1779" t="s">
        <v>283</v>
      </c>
      <c r="F1779" t="s">
        <v>282</v>
      </c>
      <c r="G1779" t="s">
        <v>275</v>
      </c>
      <c r="I1779" t="s">
        <v>991</v>
      </c>
      <c r="J1779" s="3">
        <v>-3.6219999999999999</v>
      </c>
      <c r="K1779" s="3">
        <v>-25.718</v>
      </c>
      <c r="L1779" s="3">
        <v>-25.71</v>
      </c>
      <c r="M1779" s="3">
        <v>19.029</v>
      </c>
      <c r="N1779" s="3">
        <v>12.304</v>
      </c>
      <c r="O1779" s="3">
        <v>7.56</v>
      </c>
      <c r="P1779" s="3">
        <v>6.7279999999999998</v>
      </c>
      <c r="Q1779" s="3">
        <v>12.837</v>
      </c>
      <c r="R1779" s="3">
        <v>10.009</v>
      </c>
      <c r="S1779" s="3">
        <v>20.399999999999999</v>
      </c>
      <c r="T1779" s="3">
        <v>11.189</v>
      </c>
      <c r="U1779" s="3">
        <v>-3.8759999999999999</v>
      </c>
      <c r="V1779" s="3">
        <v>22.347999999999999</v>
      </c>
      <c r="W1779" s="3">
        <v>15.747</v>
      </c>
      <c r="X1779" s="3">
        <v>5.5679999999999996</v>
      </c>
      <c r="Y1779" s="3">
        <v>2.5009999999999999</v>
      </c>
      <c r="Z1779" s="3">
        <v>0.95399999999999996</v>
      </c>
      <c r="AA1779" s="3">
        <v>19.43</v>
      </c>
      <c r="AB1779" s="3">
        <v>27.905000000000001</v>
      </c>
      <c r="AC1779" s="3">
        <v>-0.312</v>
      </c>
      <c r="AD1779" s="3">
        <v>-4.1870000000000003</v>
      </c>
      <c r="AE1779" s="3">
        <v>5.1349999999999998</v>
      </c>
      <c r="AF1779" s="3">
        <v>18.631</v>
      </c>
      <c r="AG1779" s="3">
        <v>20.120999999999999</v>
      </c>
      <c r="AH1779" s="3">
        <v>18.8</v>
      </c>
      <c r="AI1779" s="3">
        <v>26.992999999999999</v>
      </c>
      <c r="AJ1779" s="3">
        <v>23.637</v>
      </c>
      <c r="AK1779" s="3">
        <v>18.338999999999999</v>
      </c>
      <c r="AL1779" s="3">
        <v>25.329000000000001</v>
      </c>
      <c r="AM1779" s="3">
        <v>-20.367000000000001</v>
      </c>
      <c r="AN1779" s="3">
        <v>9.8740000000000006</v>
      </c>
      <c r="AO1779" s="3">
        <v>16.306999999999999</v>
      </c>
      <c r="AP1779" s="3">
        <v>6.7039999999999997</v>
      </c>
      <c r="AQ1779" s="3">
        <v>0.46700000000000003</v>
      </c>
      <c r="AR1779" s="3">
        <v>10.220000000000001</v>
      </c>
      <c r="AS1779" s="3">
        <v>-5.5570000000000004</v>
      </c>
      <c r="AT1779" s="3">
        <v>6.3</v>
      </c>
      <c r="AU1779" s="3">
        <v>6.6020000000000003</v>
      </c>
      <c r="AV1779" s="3">
        <v>9.6790000000000003</v>
      </c>
      <c r="AW1779" s="3">
        <v>6.399</v>
      </c>
      <c r="AX1779" s="3">
        <v>6.859</v>
      </c>
      <c r="AY1779" s="3">
        <v>6.6660000000000004</v>
      </c>
      <c r="AZ1779" s="3">
        <v>6.3449999999999998</v>
      </c>
      <c r="BA1779">
        <v>6.27</v>
      </c>
      <c r="BB1779">
        <v>2016</v>
      </c>
    </row>
    <row r="1780" spans="1:54" hidden="1" x14ac:dyDescent="0.2">
      <c r="A1780">
        <v>238</v>
      </c>
      <c r="B1780" t="s">
        <v>522</v>
      </c>
      <c r="C1780" t="s">
        <v>281</v>
      </c>
      <c r="D1780" t="s">
        <v>204</v>
      </c>
      <c r="E1780" t="s">
        <v>280</v>
      </c>
      <c r="F1780" t="s">
        <v>279</v>
      </c>
      <c r="G1780" t="s">
        <v>275</v>
      </c>
      <c r="I1780" t="s">
        <v>991</v>
      </c>
      <c r="J1780" s="3">
        <v>-0.64600000000000002</v>
      </c>
      <c r="K1780" s="3">
        <v>3.0510000000000002</v>
      </c>
      <c r="L1780" s="3">
        <v>-4.2290000000000001</v>
      </c>
      <c r="M1780" s="3">
        <v>3.2810000000000001</v>
      </c>
      <c r="N1780" s="3">
        <v>9.4130000000000003</v>
      </c>
      <c r="O1780" s="3">
        <v>-6.2389999999999999</v>
      </c>
      <c r="P1780" s="3">
        <v>3.6280000000000001</v>
      </c>
      <c r="Q1780" s="3">
        <v>20.949000000000002</v>
      </c>
      <c r="R1780" s="3">
        <v>7.37</v>
      </c>
      <c r="S1780" s="3">
        <v>16.074000000000002</v>
      </c>
      <c r="T1780" s="3">
        <v>7.9009999999999998</v>
      </c>
      <c r="U1780" s="3">
        <v>10.058999999999999</v>
      </c>
      <c r="V1780" s="3">
        <v>17.774000000000001</v>
      </c>
      <c r="W1780" s="3">
        <v>9.1120000000000001</v>
      </c>
      <c r="X1780" s="3">
        <v>4.1479999999999997</v>
      </c>
      <c r="Y1780" s="3">
        <v>8.9979999999999993</v>
      </c>
      <c r="Z1780" s="3">
        <v>6.6580000000000004</v>
      </c>
      <c r="AA1780" s="3">
        <v>8.2560000000000002</v>
      </c>
      <c r="AB1780" s="3">
        <v>25.561</v>
      </c>
      <c r="AC1780" s="3">
        <v>19.402000000000001</v>
      </c>
      <c r="AD1780" s="3">
        <v>3.5459999999999998</v>
      </c>
      <c r="AE1780" s="3">
        <v>1.83</v>
      </c>
      <c r="AF1780" s="3">
        <v>2.3079999999999998</v>
      </c>
      <c r="AG1780" s="3">
        <v>5.4050000000000002</v>
      </c>
      <c r="AH1780" s="3">
        <v>10.459</v>
      </c>
      <c r="AI1780" s="3">
        <v>6.1139999999999999</v>
      </c>
      <c r="AJ1780" s="3">
        <v>7.7759999999999998</v>
      </c>
      <c r="AK1780" s="3">
        <v>7.625</v>
      </c>
      <c r="AL1780" s="3">
        <v>2.2650000000000001</v>
      </c>
      <c r="AM1780" s="3">
        <v>-8.2590000000000003</v>
      </c>
      <c r="AN1780" s="3">
        <v>9.0990000000000002</v>
      </c>
      <c r="AO1780" s="3">
        <v>7.1029999999999998</v>
      </c>
      <c r="AP1780" s="3">
        <v>5.5039999999999996</v>
      </c>
      <c r="AQ1780" s="3">
        <v>3.3079999999999998</v>
      </c>
      <c r="AR1780" s="3">
        <v>4.9870000000000001</v>
      </c>
      <c r="AS1780" s="3">
        <v>2.44</v>
      </c>
      <c r="AT1780" s="3">
        <v>9.798</v>
      </c>
      <c r="AU1780" s="3">
        <v>3.496</v>
      </c>
      <c r="AV1780" s="3">
        <v>4.3319999999999999</v>
      </c>
      <c r="AW1780" s="3">
        <v>3.758</v>
      </c>
      <c r="AX1780" s="3">
        <v>3.2229999999999999</v>
      </c>
      <c r="AY1780" s="3">
        <v>3.47</v>
      </c>
      <c r="AZ1780" s="3">
        <v>3.74</v>
      </c>
      <c r="BA1780">
        <v>3.8769999999999998</v>
      </c>
      <c r="BB1780">
        <v>2016</v>
      </c>
    </row>
    <row r="1781" spans="1:54" hidden="1" x14ac:dyDescent="0.2">
      <c r="A1781">
        <v>238</v>
      </c>
      <c r="B1781" t="s">
        <v>522</v>
      </c>
      <c r="C1781" t="s">
        <v>278</v>
      </c>
      <c r="D1781" t="s">
        <v>204</v>
      </c>
      <c r="E1781" t="s">
        <v>277</v>
      </c>
      <c r="F1781" t="s">
        <v>276</v>
      </c>
      <c r="G1781" t="s">
        <v>275</v>
      </c>
      <c r="I1781" t="s">
        <v>991</v>
      </c>
      <c r="J1781" s="3">
        <v>-5.8620000000000001</v>
      </c>
      <c r="K1781" s="3">
        <v>10.195</v>
      </c>
      <c r="L1781" s="3">
        <v>-11.032</v>
      </c>
      <c r="M1781" s="3">
        <v>2.0139999999999998</v>
      </c>
      <c r="N1781" s="3">
        <v>14.307</v>
      </c>
      <c r="O1781" s="3">
        <v>-7.3769999999999998</v>
      </c>
      <c r="P1781" s="3">
        <v>-4.7759999999999998</v>
      </c>
      <c r="Q1781" s="3">
        <v>14.843999999999999</v>
      </c>
      <c r="R1781" s="3">
        <v>1.302</v>
      </c>
      <c r="S1781" s="3">
        <v>16.376999999999999</v>
      </c>
      <c r="T1781" s="3">
        <v>2.0430000000000001</v>
      </c>
      <c r="U1781" s="3">
        <v>9.3759999999999994</v>
      </c>
      <c r="V1781" s="3">
        <v>16.077000000000002</v>
      </c>
      <c r="W1781" s="3">
        <v>6.7539999999999996</v>
      </c>
      <c r="X1781" s="3">
        <v>3.4689999999999999</v>
      </c>
      <c r="Y1781" s="3">
        <v>13.587</v>
      </c>
      <c r="Z1781" s="3">
        <v>5.5890000000000004</v>
      </c>
      <c r="AA1781" s="3">
        <v>9.0879999999999992</v>
      </c>
      <c r="AB1781" s="3">
        <v>28.954999999999998</v>
      </c>
      <c r="AC1781" s="3">
        <v>23.411999999999999</v>
      </c>
      <c r="AD1781" s="3">
        <v>-4.5839999999999996</v>
      </c>
      <c r="AE1781" s="3">
        <v>6.43</v>
      </c>
      <c r="AF1781" s="3">
        <v>11.061</v>
      </c>
      <c r="AG1781" s="3">
        <v>19.971</v>
      </c>
      <c r="AH1781" s="3">
        <v>22.135999999999999</v>
      </c>
      <c r="AI1781" s="3">
        <v>18.863</v>
      </c>
      <c r="AJ1781" s="3">
        <v>20.853999999999999</v>
      </c>
      <c r="AK1781" s="3">
        <v>10.112</v>
      </c>
      <c r="AL1781" s="3">
        <v>10.555999999999999</v>
      </c>
      <c r="AM1781" s="3">
        <v>-4.1520000000000001</v>
      </c>
      <c r="AN1781" s="3">
        <v>3.589</v>
      </c>
      <c r="AO1781" s="3">
        <v>6.2430000000000003</v>
      </c>
      <c r="AP1781" s="3">
        <v>6.99</v>
      </c>
      <c r="AQ1781" s="3">
        <v>-0.91200000000000003</v>
      </c>
      <c r="AR1781" s="3">
        <v>14.569000000000001</v>
      </c>
      <c r="AS1781" s="3">
        <v>-1.1850000000000001</v>
      </c>
      <c r="AT1781" s="3">
        <v>9.8239999999999998</v>
      </c>
      <c r="AU1781" s="3">
        <v>12.334</v>
      </c>
      <c r="AV1781" s="3">
        <v>7.726</v>
      </c>
      <c r="AW1781" s="3">
        <v>6.7830000000000004</v>
      </c>
      <c r="AX1781" s="3">
        <v>6.3310000000000004</v>
      </c>
      <c r="AY1781" s="3">
        <v>7.1390000000000002</v>
      </c>
      <c r="AZ1781" s="3">
        <v>6.9409999999999998</v>
      </c>
      <c r="BA1781">
        <v>6.9530000000000003</v>
      </c>
      <c r="BB1781">
        <v>2016</v>
      </c>
    </row>
    <row r="1782" spans="1:54" hidden="1" x14ac:dyDescent="0.2">
      <c r="A1782">
        <v>238</v>
      </c>
      <c r="B1782" t="s">
        <v>522</v>
      </c>
      <c r="C1782" t="s">
        <v>274</v>
      </c>
      <c r="D1782" t="s">
        <v>204</v>
      </c>
      <c r="E1782" t="s">
        <v>273</v>
      </c>
      <c r="F1782" t="s">
        <v>272</v>
      </c>
      <c r="G1782" t="s">
        <v>271</v>
      </c>
      <c r="I1782" t="s">
        <v>992</v>
      </c>
      <c r="J1782" s="3">
        <v>5.9210000000000003</v>
      </c>
      <c r="K1782" s="3">
        <v>8.766</v>
      </c>
      <c r="L1782" s="3">
        <v>9.4049999999999994</v>
      </c>
      <c r="M1782" s="3">
        <v>9.2309999999999999</v>
      </c>
      <c r="N1782" s="3">
        <v>5.3609999999999998</v>
      </c>
      <c r="O1782" s="3">
        <v>6.8460000000000001</v>
      </c>
      <c r="P1782" s="3">
        <v>6.2290000000000001</v>
      </c>
      <c r="Q1782" s="3">
        <v>5.577</v>
      </c>
      <c r="R1782" s="3">
        <v>5.4610000000000003</v>
      </c>
      <c r="S1782" s="3">
        <v>3.774</v>
      </c>
      <c r="T1782" s="3">
        <v>4.6420000000000003</v>
      </c>
      <c r="U1782" s="3">
        <v>5.5</v>
      </c>
      <c r="V1782" s="3">
        <v>4.0999999999999996</v>
      </c>
      <c r="W1782" s="3">
        <v>4.0999999999999996</v>
      </c>
      <c r="X1782" s="3">
        <v>4.2</v>
      </c>
      <c r="Y1782" s="3">
        <v>5.2</v>
      </c>
      <c r="Z1782" s="3">
        <v>6.2</v>
      </c>
      <c r="AA1782" s="3">
        <v>5.7</v>
      </c>
      <c r="AB1782" s="3">
        <v>5.6</v>
      </c>
      <c r="AC1782" s="3">
        <v>6.0220000000000002</v>
      </c>
      <c r="AD1782" s="3">
        <v>5.1929999999999996</v>
      </c>
      <c r="AE1782" s="3">
        <v>6.0720000000000001</v>
      </c>
      <c r="AF1782" s="3">
        <v>6.4029999999999996</v>
      </c>
      <c r="AG1782" s="3">
        <v>6.6680000000000001</v>
      </c>
      <c r="AH1782" s="3">
        <v>6.4950000000000001</v>
      </c>
      <c r="AI1782" s="3">
        <v>6.63</v>
      </c>
      <c r="AJ1782" s="3">
        <v>5.9619999999999997</v>
      </c>
      <c r="AK1782" s="3">
        <v>4.5970000000000004</v>
      </c>
      <c r="AL1782" s="3">
        <v>4.9480000000000004</v>
      </c>
      <c r="AM1782" s="3">
        <v>7.8220000000000001</v>
      </c>
      <c r="AN1782" s="3">
        <v>7.3449999999999998</v>
      </c>
      <c r="AO1782" s="3">
        <v>7.9219999999999997</v>
      </c>
      <c r="AP1782" s="3">
        <v>7.8339999999999996</v>
      </c>
      <c r="AQ1782" s="3">
        <v>8.2629999999999999</v>
      </c>
      <c r="AR1782" s="3">
        <v>9.64</v>
      </c>
      <c r="AS1782" s="3">
        <v>9.74</v>
      </c>
      <c r="AT1782" s="3">
        <v>9.2949999999999999</v>
      </c>
      <c r="AU1782" s="3">
        <v>8.1</v>
      </c>
      <c r="AV1782" s="3">
        <v>7.9160000000000004</v>
      </c>
      <c r="AW1782" s="3">
        <v>7.6340000000000003</v>
      </c>
      <c r="AX1782" s="3">
        <v>7.6340000000000003</v>
      </c>
      <c r="AY1782" s="3">
        <v>7.6340000000000003</v>
      </c>
      <c r="AZ1782" s="3">
        <v>7.6340000000000003</v>
      </c>
      <c r="BA1782">
        <v>7.6340000000000003</v>
      </c>
      <c r="BB1782">
        <v>2016</v>
      </c>
    </row>
    <row r="1783" spans="1:54" hidden="1" x14ac:dyDescent="0.2">
      <c r="A1783">
        <v>238</v>
      </c>
      <c r="B1783" t="s">
        <v>522</v>
      </c>
      <c r="C1783" t="s">
        <v>270</v>
      </c>
      <c r="D1783" t="s">
        <v>204</v>
      </c>
      <c r="E1783" t="s">
        <v>269</v>
      </c>
      <c r="F1783" t="s">
        <v>268</v>
      </c>
      <c r="G1783" t="s">
        <v>264</v>
      </c>
      <c r="H1783" t="s">
        <v>263</v>
      </c>
    </row>
    <row r="1784" spans="1:54" hidden="1" x14ac:dyDescent="0.2">
      <c r="A1784">
        <v>238</v>
      </c>
      <c r="B1784" t="s">
        <v>522</v>
      </c>
      <c r="C1784" t="s">
        <v>267</v>
      </c>
      <c r="D1784" t="s">
        <v>204</v>
      </c>
      <c r="E1784" t="s">
        <v>266</v>
      </c>
      <c r="F1784" t="s">
        <v>265</v>
      </c>
      <c r="G1784" t="s">
        <v>264</v>
      </c>
      <c r="H1784" t="s">
        <v>263</v>
      </c>
      <c r="I1784" t="s">
        <v>993</v>
      </c>
      <c r="J1784" s="3">
        <v>2.302</v>
      </c>
      <c r="K1784" s="3">
        <v>2.3719999999999999</v>
      </c>
      <c r="L1784" s="3">
        <v>2.4430000000000001</v>
      </c>
      <c r="M1784" s="3">
        <v>2.5139999999999998</v>
      </c>
      <c r="N1784" s="3">
        <v>2.5880000000000001</v>
      </c>
      <c r="O1784" s="3">
        <v>2.6659999999999999</v>
      </c>
      <c r="P1784" s="3">
        <v>2.746</v>
      </c>
      <c r="Q1784" s="3">
        <v>2.8239999999999998</v>
      </c>
      <c r="R1784" s="3">
        <v>2.9009999999999998</v>
      </c>
      <c r="S1784" s="3">
        <v>2.9769999999999999</v>
      </c>
      <c r="T1784" s="3">
        <v>3.0510000000000002</v>
      </c>
      <c r="U1784" s="3">
        <v>3.1219999999999999</v>
      </c>
      <c r="V1784" s="3">
        <v>3.1909999999999998</v>
      </c>
      <c r="W1784" s="3">
        <v>3.2749999999999999</v>
      </c>
      <c r="X1784" s="3">
        <v>3.3730000000000002</v>
      </c>
      <c r="Y1784" s="3">
        <v>3.47</v>
      </c>
      <c r="Z1784" s="3">
        <v>3.5649999999999999</v>
      </c>
      <c r="AA1784" s="3">
        <v>3.657</v>
      </c>
      <c r="AB1784" s="3">
        <v>3.7469999999999999</v>
      </c>
      <c r="AC1784" s="3">
        <v>3.8380000000000001</v>
      </c>
      <c r="AD1784" s="3">
        <v>3.81</v>
      </c>
      <c r="AE1784" s="3">
        <v>3.9529999999999998</v>
      </c>
      <c r="AF1784" s="3">
        <v>4.0220000000000002</v>
      </c>
      <c r="AG1784" s="3">
        <v>4.0860000000000003</v>
      </c>
      <c r="AH1784" s="3">
        <v>4.1520000000000001</v>
      </c>
      <c r="AI1784" s="3">
        <v>4.2149999999999999</v>
      </c>
      <c r="AJ1784" s="3">
        <v>4.2789999999999999</v>
      </c>
      <c r="AK1784" s="3">
        <v>4.34</v>
      </c>
      <c r="AL1784" s="3">
        <v>4.4039999999999999</v>
      </c>
      <c r="AM1784" s="3">
        <v>4.4690000000000003</v>
      </c>
      <c r="AN1784" s="3">
        <v>4.5339999999999998</v>
      </c>
      <c r="AO1784" s="3">
        <v>4.5919999999999996</v>
      </c>
      <c r="AP1784" s="3">
        <v>4.6520000000000001</v>
      </c>
      <c r="AQ1784" s="3">
        <v>4.7130000000000001</v>
      </c>
      <c r="AR1784" s="3">
        <v>4.7930000000000001</v>
      </c>
      <c r="AS1784" s="3">
        <v>4.851</v>
      </c>
      <c r="AT1784" s="3">
        <v>4.9089999999999998</v>
      </c>
      <c r="AU1784" s="3">
        <v>4.968</v>
      </c>
      <c r="AV1784" s="3">
        <v>5.0279999999999996</v>
      </c>
      <c r="AW1784" s="3">
        <v>5.0890000000000004</v>
      </c>
      <c r="AX1784" s="3">
        <v>5.15</v>
      </c>
      <c r="AY1784" s="3">
        <v>5.2119999999999997</v>
      </c>
      <c r="AZ1784" s="3">
        <v>5.2750000000000004</v>
      </c>
      <c r="BA1784">
        <v>5.3380000000000001</v>
      </c>
      <c r="BB1784">
        <v>2016</v>
      </c>
    </row>
    <row r="1785" spans="1:54" hidden="1" x14ac:dyDescent="0.2">
      <c r="A1785">
        <v>238</v>
      </c>
      <c r="B1785" t="s">
        <v>522</v>
      </c>
      <c r="C1785" t="s">
        <v>262</v>
      </c>
      <c r="D1785" t="s">
        <v>204</v>
      </c>
      <c r="E1785" t="s">
        <v>260</v>
      </c>
      <c r="F1785" t="s">
        <v>259</v>
      </c>
      <c r="G1785" t="s">
        <v>225</v>
      </c>
      <c r="H1785" t="s">
        <v>222</v>
      </c>
      <c r="I1785" t="s">
        <v>994</v>
      </c>
      <c r="J1785" s="3" t="s">
        <v>215</v>
      </c>
      <c r="K1785" s="3" t="s">
        <v>215</v>
      </c>
      <c r="L1785" s="3" t="s">
        <v>215</v>
      </c>
      <c r="M1785" s="3" t="s">
        <v>215</v>
      </c>
      <c r="N1785" s="3" t="s">
        <v>215</v>
      </c>
      <c r="O1785" s="3" t="s">
        <v>215</v>
      </c>
      <c r="P1785" s="3" t="s">
        <v>215</v>
      </c>
      <c r="Q1785" s="3" t="s">
        <v>215</v>
      </c>
      <c r="R1785" s="3" t="s">
        <v>215</v>
      </c>
      <c r="S1785" s="3" t="s">
        <v>215</v>
      </c>
      <c r="T1785" s="3">
        <v>76.010000000000005</v>
      </c>
      <c r="U1785" s="3">
        <v>102.15</v>
      </c>
      <c r="V1785" s="3">
        <v>140.9</v>
      </c>
      <c r="W1785" s="3">
        <v>167.5</v>
      </c>
      <c r="X1785" s="3">
        <v>197</v>
      </c>
      <c r="Y1785" s="3">
        <v>264.52499999999998</v>
      </c>
      <c r="Z1785" s="3">
        <v>314.5</v>
      </c>
      <c r="AA1785" s="3">
        <v>377.5</v>
      </c>
      <c r="AB1785" s="3">
        <v>459.70400000000001</v>
      </c>
      <c r="AC1785" s="3">
        <v>563.22699999999998</v>
      </c>
      <c r="AD1785" s="3">
        <v>610.13800000000003</v>
      </c>
      <c r="AE1785" s="3">
        <v>725.56299999999999</v>
      </c>
      <c r="AF1785" s="3">
        <v>808.80200000000002</v>
      </c>
      <c r="AG1785" s="3">
        <v>973.27300000000002</v>
      </c>
      <c r="AH1785" s="3">
        <v>1107.6849999999999</v>
      </c>
      <c r="AI1785" s="3">
        <v>1321.385</v>
      </c>
      <c r="AJ1785" s="3">
        <v>1638.3530000000001</v>
      </c>
      <c r="AK1785" s="3">
        <v>2104.701</v>
      </c>
      <c r="AL1785" s="3">
        <v>2490.0309999999999</v>
      </c>
      <c r="AM1785" s="3">
        <v>2363.2660000000001</v>
      </c>
      <c r="AN1785" s="3">
        <v>2591.2890000000002</v>
      </c>
      <c r="AO1785" s="3">
        <v>2869.4740000000002</v>
      </c>
      <c r="AP1785" s="3">
        <v>3118.2539999999999</v>
      </c>
      <c r="AQ1785" s="3">
        <v>3379.7440000000001</v>
      </c>
      <c r="AR1785" s="3">
        <v>3625.1909999999998</v>
      </c>
      <c r="AS1785" s="3">
        <v>3993.8159999999998</v>
      </c>
      <c r="AT1785" s="3">
        <v>4379.4629999999997</v>
      </c>
      <c r="AU1785" s="3">
        <v>4557.9939999999997</v>
      </c>
      <c r="AV1785" s="3">
        <v>5007.049</v>
      </c>
      <c r="AW1785" s="3">
        <v>5638.7380000000003</v>
      </c>
      <c r="AX1785" s="3">
        <v>6008.4319999999998</v>
      </c>
      <c r="AY1785" s="3">
        <v>6415.4989999999998</v>
      </c>
      <c r="AZ1785" s="3">
        <v>6864.473</v>
      </c>
      <c r="BA1785">
        <v>7345.3580000000002</v>
      </c>
      <c r="BB1785">
        <v>2016</v>
      </c>
    </row>
    <row r="1786" spans="1:54" hidden="1" x14ac:dyDescent="0.2">
      <c r="A1786">
        <v>238</v>
      </c>
      <c r="B1786" t="s">
        <v>522</v>
      </c>
      <c r="C1786" t="s">
        <v>261</v>
      </c>
      <c r="D1786" t="s">
        <v>204</v>
      </c>
      <c r="E1786" t="s">
        <v>260</v>
      </c>
      <c r="F1786" t="s">
        <v>259</v>
      </c>
      <c r="G1786" t="s">
        <v>217</v>
      </c>
      <c r="I1786" t="s">
        <v>258</v>
      </c>
      <c r="J1786" s="3" t="s">
        <v>215</v>
      </c>
      <c r="K1786" s="3" t="s">
        <v>215</v>
      </c>
      <c r="L1786" s="3" t="s">
        <v>215</v>
      </c>
      <c r="M1786" s="3" t="s">
        <v>215</v>
      </c>
      <c r="N1786" s="3" t="s">
        <v>215</v>
      </c>
      <c r="O1786" s="3" t="s">
        <v>215</v>
      </c>
      <c r="P1786" s="3" t="s">
        <v>215</v>
      </c>
      <c r="Q1786" s="3" t="s">
        <v>215</v>
      </c>
      <c r="R1786" s="3" t="s">
        <v>215</v>
      </c>
      <c r="S1786" s="3" t="s">
        <v>215</v>
      </c>
      <c r="T1786" s="3">
        <v>14.525</v>
      </c>
      <c r="U1786" s="3">
        <v>11.638</v>
      </c>
      <c r="V1786" s="3">
        <v>12.282999999999999</v>
      </c>
      <c r="W1786" s="3">
        <v>12.353</v>
      </c>
      <c r="X1786" s="3">
        <v>12.022</v>
      </c>
      <c r="Y1786" s="3">
        <v>12.79</v>
      </c>
      <c r="Z1786" s="3">
        <v>13.032</v>
      </c>
      <c r="AA1786" s="3">
        <v>12.93</v>
      </c>
      <c r="AB1786" s="3">
        <v>13.125999999999999</v>
      </c>
      <c r="AC1786" s="3">
        <v>13.888</v>
      </c>
      <c r="AD1786" s="3">
        <v>13.243</v>
      </c>
      <c r="AE1786" s="3">
        <v>13.864000000000001</v>
      </c>
      <c r="AF1786" s="3">
        <v>13.619</v>
      </c>
      <c r="AG1786" s="3">
        <v>14.196999999999999</v>
      </c>
      <c r="AH1786" s="3">
        <v>13.651</v>
      </c>
      <c r="AI1786" s="3">
        <v>13.861000000000001</v>
      </c>
      <c r="AJ1786" s="3">
        <v>14.178000000000001</v>
      </c>
      <c r="AK1786" s="3">
        <v>15.233000000000001</v>
      </c>
      <c r="AL1786" s="3">
        <v>15.457000000000001</v>
      </c>
      <c r="AM1786" s="3">
        <v>13.488</v>
      </c>
      <c r="AN1786" s="3">
        <v>13.223000000000001</v>
      </c>
      <c r="AO1786" s="3">
        <v>13.427</v>
      </c>
      <c r="AP1786" s="3">
        <v>13.342000000000001</v>
      </c>
      <c r="AQ1786" s="3">
        <v>13.595000000000001</v>
      </c>
      <c r="AR1786" s="3">
        <v>13.315</v>
      </c>
      <c r="AS1786" s="3">
        <v>13.648</v>
      </c>
      <c r="AT1786" s="3">
        <v>14.07</v>
      </c>
      <c r="AU1786" s="3">
        <v>13.948</v>
      </c>
      <c r="AV1786" s="3">
        <v>14.352</v>
      </c>
      <c r="AW1786" s="3">
        <v>15.122999999999999</v>
      </c>
      <c r="AX1786" s="3">
        <v>15.106</v>
      </c>
      <c r="AY1786" s="3">
        <v>15.11</v>
      </c>
      <c r="AZ1786" s="3">
        <v>15.151999999999999</v>
      </c>
      <c r="BA1786">
        <v>15.196999999999999</v>
      </c>
      <c r="BB1786">
        <v>2016</v>
      </c>
    </row>
    <row r="1787" spans="1:54" hidden="1" x14ac:dyDescent="0.2">
      <c r="A1787">
        <v>238</v>
      </c>
      <c r="B1787" t="s">
        <v>522</v>
      </c>
      <c r="C1787" t="s">
        <v>257</v>
      </c>
      <c r="D1787" t="s">
        <v>204</v>
      </c>
      <c r="E1787" t="s">
        <v>255</v>
      </c>
      <c r="F1787" t="s">
        <v>254</v>
      </c>
      <c r="G1787" t="s">
        <v>225</v>
      </c>
      <c r="H1787" t="s">
        <v>222</v>
      </c>
      <c r="I1787" t="s">
        <v>994</v>
      </c>
      <c r="J1787" s="3" t="s">
        <v>215</v>
      </c>
      <c r="K1787" s="3" t="s">
        <v>215</v>
      </c>
      <c r="L1787" s="3" t="s">
        <v>215</v>
      </c>
      <c r="M1787" s="3" t="s">
        <v>215</v>
      </c>
      <c r="N1787" s="3" t="s">
        <v>215</v>
      </c>
      <c r="O1787" s="3" t="s">
        <v>215</v>
      </c>
      <c r="P1787" s="3" t="s">
        <v>215</v>
      </c>
      <c r="Q1787" s="3" t="s">
        <v>215</v>
      </c>
      <c r="R1787" s="3" t="s">
        <v>215</v>
      </c>
      <c r="S1787" s="3" t="s">
        <v>215</v>
      </c>
      <c r="T1787" s="3">
        <v>99.143000000000001</v>
      </c>
      <c r="U1787" s="3">
        <v>123.38800000000001</v>
      </c>
      <c r="V1787" s="3">
        <v>158.33600000000001</v>
      </c>
      <c r="W1787" s="3">
        <v>188.24299999999999</v>
      </c>
      <c r="X1787" s="3">
        <v>286.959</v>
      </c>
      <c r="Y1787" s="3">
        <v>341.14400000000001</v>
      </c>
      <c r="Z1787" s="3">
        <v>419.351</v>
      </c>
      <c r="AA1787" s="3">
        <v>476.93900000000002</v>
      </c>
      <c r="AB1787" s="3">
        <v>564.04999999999995</v>
      </c>
      <c r="AC1787" s="3">
        <v>680.58699999999999</v>
      </c>
      <c r="AD1787" s="3">
        <v>780.61500000000001</v>
      </c>
      <c r="AE1787" s="3">
        <v>907.86300000000006</v>
      </c>
      <c r="AF1787" s="3">
        <v>1106.645</v>
      </c>
      <c r="AG1787" s="3">
        <v>1209.5820000000001</v>
      </c>
      <c r="AH1787" s="3">
        <v>1386.0229999999999</v>
      </c>
      <c r="AI1787" s="3">
        <v>1587.971</v>
      </c>
      <c r="AJ1787" s="3">
        <v>1804.3879999999999</v>
      </c>
      <c r="AK1787" s="3">
        <v>2061.752</v>
      </c>
      <c r="AL1787" s="3">
        <v>2535.587</v>
      </c>
      <c r="AM1787" s="3">
        <v>2969.5140000000001</v>
      </c>
      <c r="AN1787" s="3">
        <v>3623.0810000000001</v>
      </c>
      <c r="AO1787" s="3">
        <v>3762.442</v>
      </c>
      <c r="AP1787" s="3">
        <v>4177.7150000000001</v>
      </c>
      <c r="AQ1787" s="3">
        <v>4765.2759999999998</v>
      </c>
      <c r="AR1787" s="3">
        <v>5230.8119999999999</v>
      </c>
      <c r="AS1787" s="3">
        <v>5647.1270000000004</v>
      </c>
      <c r="AT1787" s="3">
        <v>6023.7510000000002</v>
      </c>
      <c r="AU1787" s="3">
        <v>6610.2389999999996</v>
      </c>
      <c r="AV1787" s="3">
        <v>7354.9620000000004</v>
      </c>
      <c r="AW1787" s="3">
        <v>8054.1719999999996</v>
      </c>
      <c r="AX1787" s="3">
        <v>8677.2579999999998</v>
      </c>
      <c r="AY1787" s="3">
        <v>9391.67</v>
      </c>
      <c r="AZ1787" s="3">
        <v>10184.888000000001</v>
      </c>
      <c r="BA1787">
        <v>11069.914000000001</v>
      </c>
      <c r="BB1787">
        <v>2016</v>
      </c>
    </row>
    <row r="1788" spans="1:54" hidden="1" x14ac:dyDescent="0.2">
      <c r="A1788">
        <v>238</v>
      </c>
      <c r="B1788" t="s">
        <v>522</v>
      </c>
      <c r="C1788" t="s">
        <v>256</v>
      </c>
      <c r="D1788" t="s">
        <v>204</v>
      </c>
      <c r="E1788" t="s">
        <v>255</v>
      </c>
      <c r="F1788" t="s">
        <v>254</v>
      </c>
      <c r="G1788" t="s">
        <v>217</v>
      </c>
      <c r="I1788" t="s">
        <v>253</v>
      </c>
      <c r="J1788" s="3" t="s">
        <v>215</v>
      </c>
      <c r="K1788" s="3" t="s">
        <v>215</v>
      </c>
      <c r="L1788" s="3" t="s">
        <v>215</v>
      </c>
      <c r="M1788" s="3" t="s">
        <v>215</v>
      </c>
      <c r="N1788" s="3" t="s">
        <v>215</v>
      </c>
      <c r="O1788" s="3" t="s">
        <v>215</v>
      </c>
      <c r="P1788" s="3" t="s">
        <v>215</v>
      </c>
      <c r="Q1788" s="3" t="s">
        <v>215</v>
      </c>
      <c r="R1788" s="3" t="s">
        <v>215</v>
      </c>
      <c r="S1788" s="3" t="s">
        <v>215</v>
      </c>
      <c r="T1788" s="3">
        <v>18.945</v>
      </c>
      <c r="U1788" s="3">
        <v>14.058</v>
      </c>
      <c r="V1788" s="3">
        <v>13.803000000000001</v>
      </c>
      <c r="W1788" s="3">
        <v>13.882999999999999</v>
      </c>
      <c r="X1788" s="3">
        <v>17.512</v>
      </c>
      <c r="Y1788" s="3">
        <v>16.495000000000001</v>
      </c>
      <c r="Z1788" s="3">
        <v>17.376999999999999</v>
      </c>
      <c r="AA1788" s="3">
        <v>16.335999999999999</v>
      </c>
      <c r="AB1788" s="3">
        <v>16.105</v>
      </c>
      <c r="AC1788" s="3">
        <v>16.782</v>
      </c>
      <c r="AD1788" s="3">
        <v>16.943000000000001</v>
      </c>
      <c r="AE1788" s="3">
        <v>17.347000000000001</v>
      </c>
      <c r="AF1788" s="3">
        <v>18.634</v>
      </c>
      <c r="AG1788" s="3">
        <v>17.643999999999998</v>
      </c>
      <c r="AH1788" s="3">
        <v>17.081</v>
      </c>
      <c r="AI1788" s="3">
        <v>16.658000000000001</v>
      </c>
      <c r="AJ1788" s="3">
        <v>15.615</v>
      </c>
      <c r="AK1788" s="3">
        <v>14.923</v>
      </c>
      <c r="AL1788" s="3">
        <v>15.74</v>
      </c>
      <c r="AM1788" s="3">
        <v>16.948</v>
      </c>
      <c r="AN1788" s="3">
        <v>18.488</v>
      </c>
      <c r="AO1788" s="3">
        <v>17.606000000000002</v>
      </c>
      <c r="AP1788" s="3">
        <v>17.875</v>
      </c>
      <c r="AQ1788" s="3">
        <v>19.167999999999999</v>
      </c>
      <c r="AR1788" s="3">
        <v>19.212</v>
      </c>
      <c r="AS1788" s="3">
        <v>19.297000000000001</v>
      </c>
      <c r="AT1788" s="3">
        <v>19.352</v>
      </c>
      <c r="AU1788" s="3">
        <v>20.228000000000002</v>
      </c>
      <c r="AV1788" s="3">
        <v>21.082000000000001</v>
      </c>
      <c r="AW1788" s="3">
        <v>21.602</v>
      </c>
      <c r="AX1788" s="3">
        <v>21.815999999999999</v>
      </c>
      <c r="AY1788" s="3">
        <v>22.119</v>
      </c>
      <c r="AZ1788" s="3">
        <v>22.481000000000002</v>
      </c>
      <c r="BA1788">
        <v>22.902999999999999</v>
      </c>
      <c r="BB1788">
        <v>2016</v>
      </c>
    </row>
    <row r="1789" spans="1:54" hidden="1" x14ac:dyDescent="0.2">
      <c r="A1789">
        <v>238</v>
      </c>
      <c r="B1789" t="s">
        <v>522</v>
      </c>
      <c r="C1789" t="s">
        <v>252</v>
      </c>
      <c r="D1789" t="s">
        <v>204</v>
      </c>
      <c r="E1789" t="s">
        <v>250</v>
      </c>
      <c r="F1789" t="s">
        <v>249</v>
      </c>
      <c r="G1789" t="s">
        <v>225</v>
      </c>
      <c r="H1789" t="s">
        <v>222</v>
      </c>
      <c r="I1789" t="s">
        <v>994</v>
      </c>
      <c r="J1789" s="3" t="s">
        <v>215</v>
      </c>
      <c r="K1789" s="3" t="s">
        <v>215</v>
      </c>
      <c r="L1789" s="3" t="s">
        <v>215</v>
      </c>
      <c r="M1789" s="3" t="s">
        <v>215</v>
      </c>
      <c r="N1789" s="3" t="s">
        <v>215</v>
      </c>
      <c r="O1789" s="3" t="s">
        <v>215</v>
      </c>
      <c r="P1789" s="3" t="s">
        <v>215</v>
      </c>
      <c r="Q1789" s="3" t="s">
        <v>215</v>
      </c>
      <c r="R1789" s="3" t="s">
        <v>215</v>
      </c>
      <c r="S1789" s="3" t="s">
        <v>215</v>
      </c>
      <c r="T1789" s="3">
        <v>-23.132999999999999</v>
      </c>
      <c r="U1789" s="3">
        <v>-21.238</v>
      </c>
      <c r="V1789" s="3">
        <v>-17.436</v>
      </c>
      <c r="W1789" s="3">
        <v>-20.742999999999999</v>
      </c>
      <c r="X1789" s="3">
        <v>-89.959000000000003</v>
      </c>
      <c r="Y1789" s="3">
        <v>-76.619</v>
      </c>
      <c r="Z1789" s="3">
        <v>-104.851</v>
      </c>
      <c r="AA1789" s="3">
        <v>-99.438999999999993</v>
      </c>
      <c r="AB1789" s="3">
        <v>-104.346</v>
      </c>
      <c r="AC1789" s="3">
        <v>-117.35899999999999</v>
      </c>
      <c r="AD1789" s="3">
        <v>-170.477</v>
      </c>
      <c r="AE1789" s="3">
        <v>-182.3</v>
      </c>
      <c r="AF1789" s="3">
        <v>-297.84300000000002</v>
      </c>
      <c r="AG1789" s="3">
        <v>-236.30799999999999</v>
      </c>
      <c r="AH1789" s="3">
        <v>-278.33800000000002</v>
      </c>
      <c r="AI1789" s="3">
        <v>-266.58600000000001</v>
      </c>
      <c r="AJ1789" s="3">
        <v>-166.035</v>
      </c>
      <c r="AK1789" s="3">
        <v>42.948999999999998</v>
      </c>
      <c r="AL1789" s="3">
        <v>-45.555999999999997</v>
      </c>
      <c r="AM1789" s="3">
        <v>-606.24800000000005</v>
      </c>
      <c r="AN1789" s="3">
        <v>-1031.7919999999999</v>
      </c>
      <c r="AO1789" s="3">
        <v>-892.96799999999996</v>
      </c>
      <c r="AP1789" s="3">
        <v>-1059.462</v>
      </c>
      <c r="AQ1789" s="3">
        <v>-1385.5319999999999</v>
      </c>
      <c r="AR1789" s="3">
        <v>-1605.6210000000001</v>
      </c>
      <c r="AS1789" s="3">
        <v>-1653.3109999999999</v>
      </c>
      <c r="AT1789" s="3">
        <v>-1644.288</v>
      </c>
      <c r="AU1789" s="3">
        <v>-2052.2449999999999</v>
      </c>
      <c r="AV1789" s="3">
        <v>-2347.913</v>
      </c>
      <c r="AW1789" s="3">
        <v>-2415.4340000000002</v>
      </c>
      <c r="AX1789" s="3">
        <v>-2668.826</v>
      </c>
      <c r="AY1789" s="3">
        <v>-2976.17</v>
      </c>
      <c r="AZ1789" s="3">
        <v>-3320.4160000000002</v>
      </c>
      <c r="BA1789">
        <v>-3724.556</v>
      </c>
      <c r="BB1789">
        <v>2016</v>
      </c>
    </row>
    <row r="1790" spans="1:54" hidden="1" x14ac:dyDescent="0.2">
      <c r="A1790">
        <v>238</v>
      </c>
      <c r="B1790" t="s">
        <v>522</v>
      </c>
      <c r="C1790" t="s">
        <v>251</v>
      </c>
      <c r="D1790" t="s">
        <v>204</v>
      </c>
      <c r="E1790" t="s">
        <v>250</v>
      </c>
      <c r="F1790" t="s">
        <v>249</v>
      </c>
      <c r="G1790" t="s">
        <v>217</v>
      </c>
      <c r="I1790" t="s">
        <v>248</v>
      </c>
      <c r="J1790" s="3" t="s">
        <v>215</v>
      </c>
      <c r="K1790" s="3" t="s">
        <v>215</v>
      </c>
      <c r="L1790" s="3" t="s">
        <v>215</v>
      </c>
      <c r="M1790" s="3" t="s">
        <v>215</v>
      </c>
      <c r="N1790" s="3" t="s">
        <v>215</v>
      </c>
      <c r="O1790" s="3" t="s">
        <v>215</v>
      </c>
      <c r="P1790" s="3" t="s">
        <v>215</v>
      </c>
      <c r="Q1790" s="3" t="s">
        <v>215</v>
      </c>
      <c r="R1790" s="3" t="s">
        <v>215</v>
      </c>
      <c r="S1790" s="3" t="s">
        <v>215</v>
      </c>
      <c r="T1790" s="3">
        <v>-4.42</v>
      </c>
      <c r="U1790" s="3">
        <v>-2.42</v>
      </c>
      <c r="V1790" s="3">
        <v>-1.52</v>
      </c>
      <c r="W1790" s="3">
        <v>-1.53</v>
      </c>
      <c r="X1790" s="3">
        <v>-5.49</v>
      </c>
      <c r="Y1790" s="3">
        <v>-3.7050000000000001</v>
      </c>
      <c r="Z1790" s="3">
        <v>-4.3449999999999998</v>
      </c>
      <c r="AA1790" s="3">
        <v>-3.4060000000000001</v>
      </c>
      <c r="AB1790" s="3">
        <v>-2.9790000000000001</v>
      </c>
      <c r="AC1790" s="3">
        <v>-2.8940000000000001</v>
      </c>
      <c r="AD1790" s="3">
        <v>-3.7</v>
      </c>
      <c r="AE1790" s="3">
        <v>-3.4830000000000001</v>
      </c>
      <c r="AF1790" s="3">
        <v>-5.0149999999999997</v>
      </c>
      <c r="AG1790" s="3">
        <v>-3.4470000000000001</v>
      </c>
      <c r="AH1790" s="3">
        <v>-3.43</v>
      </c>
      <c r="AI1790" s="3">
        <v>-2.7959999999999998</v>
      </c>
      <c r="AJ1790" s="3">
        <v>-1.4370000000000001</v>
      </c>
      <c r="AK1790" s="3">
        <v>0.311</v>
      </c>
      <c r="AL1790" s="3">
        <v>-0.28299999999999997</v>
      </c>
      <c r="AM1790" s="3">
        <v>-3.46</v>
      </c>
      <c r="AN1790" s="3">
        <v>-5.2649999999999997</v>
      </c>
      <c r="AO1790" s="3">
        <v>-4.1779999999999999</v>
      </c>
      <c r="AP1790" s="3">
        <v>-4.5330000000000004</v>
      </c>
      <c r="AQ1790" s="3">
        <v>-5.5730000000000004</v>
      </c>
      <c r="AR1790" s="3">
        <v>-5.8970000000000002</v>
      </c>
      <c r="AS1790" s="3">
        <v>-5.65</v>
      </c>
      <c r="AT1790" s="3">
        <v>-5.2830000000000004</v>
      </c>
      <c r="AU1790" s="3">
        <v>-6.28</v>
      </c>
      <c r="AV1790" s="3">
        <v>-6.73</v>
      </c>
      <c r="AW1790" s="3">
        <v>-6.4779999999999998</v>
      </c>
      <c r="AX1790" s="3">
        <v>-6.71</v>
      </c>
      <c r="AY1790" s="3">
        <v>-7.01</v>
      </c>
      <c r="AZ1790" s="3">
        <v>-7.3289999999999997</v>
      </c>
      <c r="BA1790">
        <v>-7.7060000000000004</v>
      </c>
      <c r="BB1790">
        <v>2016</v>
      </c>
    </row>
    <row r="1791" spans="1:54" hidden="1" x14ac:dyDescent="0.2">
      <c r="A1791">
        <v>238</v>
      </c>
      <c r="B1791" t="s">
        <v>522</v>
      </c>
      <c r="C1791" t="s">
        <v>247</v>
      </c>
      <c r="D1791" t="s">
        <v>204</v>
      </c>
      <c r="E1791" t="s">
        <v>245</v>
      </c>
      <c r="F1791" t="s">
        <v>244</v>
      </c>
      <c r="G1791" t="s">
        <v>225</v>
      </c>
      <c r="H1791" t="s">
        <v>222</v>
      </c>
    </row>
    <row r="1792" spans="1:54" hidden="1" x14ac:dyDescent="0.2">
      <c r="A1792">
        <v>238</v>
      </c>
      <c r="B1792" t="s">
        <v>522</v>
      </c>
      <c r="C1792" t="s">
        <v>246</v>
      </c>
      <c r="D1792" t="s">
        <v>204</v>
      </c>
      <c r="E1792" t="s">
        <v>245</v>
      </c>
      <c r="F1792" t="s">
        <v>244</v>
      </c>
      <c r="G1792" t="s">
        <v>243</v>
      </c>
    </row>
    <row r="1793" spans="1:54" hidden="1" x14ac:dyDescent="0.2">
      <c r="A1793">
        <v>238</v>
      </c>
      <c r="B1793" t="s">
        <v>522</v>
      </c>
      <c r="C1793" t="s">
        <v>242</v>
      </c>
      <c r="D1793" t="s">
        <v>204</v>
      </c>
      <c r="E1793" t="s">
        <v>240</v>
      </c>
      <c r="F1793" t="s">
        <v>239</v>
      </c>
      <c r="G1793" t="s">
        <v>225</v>
      </c>
      <c r="H1793" t="s">
        <v>222</v>
      </c>
      <c r="I1793" t="s">
        <v>994</v>
      </c>
      <c r="J1793" s="3" t="s">
        <v>215</v>
      </c>
      <c r="K1793" s="3" t="s">
        <v>215</v>
      </c>
      <c r="L1793" s="3" t="s">
        <v>215</v>
      </c>
      <c r="M1793" s="3" t="s">
        <v>215</v>
      </c>
      <c r="N1793" s="3" t="s">
        <v>215</v>
      </c>
      <c r="O1793" s="3" t="s">
        <v>215</v>
      </c>
      <c r="P1793" s="3" t="s">
        <v>215</v>
      </c>
      <c r="Q1793" s="3" t="s">
        <v>215</v>
      </c>
      <c r="R1793" s="3" t="s">
        <v>215</v>
      </c>
      <c r="S1793" s="3" t="s">
        <v>215</v>
      </c>
      <c r="T1793" s="3">
        <v>-5.6829999999999998</v>
      </c>
      <c r="U1793" s="3">
        <v>7.335</v>
      </c>
      <c r="V1793" s="3">
        <v>15.558</v>
      </c>
      <c r="W1793" s="3">
        <v>12.554</v>
      </c>
      <c r="X1793" s="3">
        <v>-36.466999999999999</v>
      </c>
      <c r="Y1793" s="3">
        <v>17.809000000000001</v>
      </c>
      <c r="Z1793" s="3">
        <v>14.473000000000001</v>
      </c>
      <c r="AA1793" s="3">
        <v>25.597000000000001</v>
      </c>
      <c r="AB1793" s="3">
        <v>26.792999999999999</v>
      </c>
      <c r="AC1793" s="3">
        <v>64.375</v>
      </c>
      <c r="AD1793" s="3">
        <v>24.484999999999999</v>
      </c>
      <c r="AE1793" s="3">
        <v>57.156999999999996</v>
      </c>
      <c r="AF1793" s="3">
        <v>0.105</v>
      </c>
      <c r="AG1793" s="3">
        <v>97.48</v>
      </c>
      <c r="AH1793" s="3">
        <v>110.893</v>
      </c>
      <c r="AI1793" s="3">
        <v>193.59100000000001</v>
      </c>
      <c r="AJ1793" s="3">
        <v>315.64400000000001</v>
      </c>
      <c r="AK1793" s="3">
        <v>497.21</v>
      </c>
      <c r="AL1793" s="3">
        <v>369.685</v>
      </c>
      <c r="AM1793" s="3">
        <v>-212.93299999999999</v>
      </c>
      <c r="AN1793" s="3">
        <v>-579.84900000000005</v>
      </c>
      <c r="AO1793" s="3">
        <v>-395.98700000000002</v>
      </c>
      <c r="AP1793" s="3">
        <v>-529.42499999999995</v>
      </c>
      <c r="AQ1793" s="3">
        <v>-704.40200000000004</v>
      </c>
      <c r="AR1793" s="3">
        <v>-830.91800000000001</v>
      </c>
      <c r="AS1793" s="3">
        <v>-866.20600000000002</v>
      </c>
      <c r="AT1793" s="3">
        <v>-758.36400000000003</v>
      </c>
      <c r="AU1793" s="3">
        <v>-998.09100000000001</v>
      </c>
      <c r="AV1793" s="3">
        <v>-959.56500000000005</v>
      </c>
      <c r="AW1793" s="3">
        <v>-775.21400000000006</v>
      </c>
      <c r="AX1793" s="3">
        <v>-813.86500000000001</v>
      </c>
      <c r="AY1793" s="3">
        <v>-854.51800000000003</v>
      </c>
      <c r="AZ1793" s="3">
        <v>-897.95299999999997</v>
      </c>
      <c r="BA1793">
        <v>-959.68299999999999</v>
      </c>
      <c r="BB1793">
        <v>2016</v>
      </c>
    </row>
    <row r="1794" spans="1:54" hidden="1" x14ac:dyDescent="0.2">
      <c r="A1794">
        <v>238</v>
      </c>
      <c r="B1794" t="s">
        <v>522</v>
      </c>
      <c r="C1794" t="s">
        <v>241</v>
      </c>
      <c r="D1794" t="s">
        <v>204</v>
      </c>
      <c r="E1794" t="s">
        <v>240</v>
      </c>
      <c r="F1794" t="s">
        <v>239</v>
      </c>
      <c r="G1794" t="s">
        <v>217</v>
      </c>
      <c r="I1794" t="s">
        <v>238</v>
      </c>
      <c r="J1794" s="3" t="s">
        <v>215</v>
      </c>
      <c r="K1794" s="3" t="s">
        <v>215</v>
      </c>
      <c r="L1794" s="3" t="s">
        <v>215</v>
      </c>
      <c r="M1794" s="3" t="s">
        <v>215</v>
      </c>
      <c r="N1794" s="3" t="s">
        <v>215</v>
      </c>
      <c r="O1794" s="3" t="s">
        <v>215</v>
      </c>
      <c r="P1794" s="3" t="s">
        <v>215</v>
      </c>
      <c r="Q1794" s="3" t="s">
        <v>215</v>
      </c>
      <c r="R1794" s="3" t="s">
        <v>215</v>
      </c>
      <c r="S1794" s="3" t="s">
        <v>215</v>
      </c>
      <c r="T1794" s="3">
        <v>-1.0860000000000001</v>
      </c>
      <c r="U1794" s="3">
        <v>0.83599999999999997</v>
      </c>
      <c r="V1794" s="3">
        <v>1.3560000000000001</v>
      </c>
      <c r="W1794" s="3">
        <v>0.92600000000000005</v>
      </c>
      <c r="X1794" s="3">
        <v>-2.2250000000000001</v>
      </c>
      <c r="Y1794" s="3">
        <v>0.86099999999999999</v>
      </c>
      <c r="Z1794" s="3">
        <v>0.6</v>
      </c>
      <c r="AA1794" s="3">
        <v>0.877</v>
      </c>
      <c r="AB1794" s="3">
        <v>0.76500000000000001</v>
      </c>
      <c r="AC1794" s="3">
        <v>1.587</v>
      </c>
      <c r="AD1794" s="3">
        <v>0.53100000000000003</v>
      </c>
      <c r="AE1794" s="3">
        <v>1.0920000000000001</v>
      </c>
      <c r="AF1794" s="3">
        <v>2E-3</v>
      </c>
      <c r="AG1794" s="3">
        <v>1.4219999999999999</v>
      </c>
      <c r="AH1794" s="3">
        <v>1.367</v>
      </c>
      <c r="AI1794" s="3">
        <v>2.0310000000000001</v>
      </c>
      <c r="AJ1794" s="3">
        <v>2.7320000000000002</v>
      </c>
      <c r="AK1794" s="3">
        <v>3.5990000000000002</v>
      </c>
      <c r="AL1794" s="3">
        <v>2.2949999999999999</v>
      </c>
      <c r="AM1794" s="3">
        <v>-1.2150000000000001</v>
      </c>
      <c r="AN1794" s="3">
        <v>-2.9590000000000001</v>
      </c>
      <c r="AO1794" s="3">
        <v>-1.853</v>
      </c>
      <c r="AP1794" s="3">
        <v>-2.2650000000000001</v>
      </c>
      <c r="AQ1794" s="3">
        <v>-2.8330000000000002</v>
      </c>
      <c r="AR1794" s="3">
        <v>-3.052</v>
      </c>
      <c r="AS1794" s="3">
        <v>-2.96</v>
      </c>
      <c r="AT1794" s="3">
        <v>-2.4359999999999999</v>
      </c>
      <c r="AU1794" s="3">
        <v>-3.0539999999999998</v>
      </c>
      <c r="AV1794" s="3">
        <v>-2.75</v>
      </c>
      <c r="AW1794" s="3">
        <v>-2.0790000000000002</v>
      </c>
      <c r="AX1794" s="3">
        <v>-2.0459999999999998</v>
      </c>
      <c r="AY1794" s="3">
        <v>-2.0129999999999999</v>
      </c>
      <c r="AZ1794" s="3">
        <v>-1.982</v>
      </c>
      <c r="BA1794">
        <v>-1.986</v>
      </c>
      <c r="BB1794">
        <v>2016</v>
      </c>
    </row>
    <row r="1795" spans="1:54" hidden="1" x14ac:dyDescent="0.2">
      <c r="A1795">
        <v>238</v>
      </c>
      <c r="B1795" t="s">
        <v>522</v>
      </c>
      <c r="C1795" t="s">
        <v>237</v>
      </c>
      <c r="D1795" t="s">
        <v>204</v>
      </c>
      <c r="E1795" t="s">
        <v>235</v>
      </c>
      <c r="F1795" t="s">
        <v>234</v>
      </c>
      <c r="G1795" t="s">
        <v>225</v>
      </c>
      <c r="H1795" t="s">
        <v>222</v>
      </c>
    </row>
    <row r="1796" spans="1:54" hidden="1" x14ac:dyDescent="0.2">
      <c r="A1796">
        <v>238</v>
      </c>
      <c r="B1796" t="s">
        <v>522</v>
      </c>
      <c r="C1796" t="s">
        <v>236</v>
      </c>
      <c r="D1796" t="s">
        <v>204</v>
      </c>
      <c r="E1796" t="s">
        <v>235</v>
      </c>
      <c r="F1796" t="s">
        <v>234</v>
      </c>
      <c r="G1796" t="s">
        <v>217</v>
      </c>
    </row>
    <row r="1797" spans="1:54" hidden="1" x14ac:dyDescent="0.2">
      <c r="A1797">
        <v>238</v>
      </c>
      <c r="B1797" t="s">
        <v>522</v>
      </c>
      <c r="C1797" t="s">
        <v>233</v>
      </c>
      <c r="D1797" t="s">
        <v>204</v>
      </c>
      <c r="E1797" t="s">
        <v>231</v>
      </c>
      <c r="F1797" t="s">
        <v>230</v>
      </c>
      <c r="G1797" t="s">
        <v>225</v>
      </c>
      <c r="H1797" t="s">
        <v>222</v>
      </c>
      <c r="I1797" t="s">
        <v>994</v>
      </c>
      <c r="J1797" s="3" t="s">
        <v>215</v>
      </c>
      <c r="K1797" s="3" t="s">
        <v>215</v>
      </c>
      <c r="L1797" s="3" t="s">
        <v>215</v>
      </c>
      <c r="M1797" s="3" t="s">
        <v>215</v>
      </c>
      <c r="N1797" s="3" t="s">
        <v>215</v>
      </c>
      <c r="O1797" s="3" t="s">
        <v>215</v>
      </c>
      <c r="P1797" s="3" t="s">
        <v>215</v>
      </c>
      <c r="Q1797" s="3" t="s">
        <v>215</v>
      </c>
      <c r="R1797" s="3" t="s">
        <v>215</v>
      </c>
      <c r="S1797" s="3" t="s">
        <v>215</v>
      </c>
      <c r="T1797" s="3" t="s">
        <v>215</v>
      </c>
      <c r="U1797" s="3" t="s">
        <v>215</v>
      </c>
      <c r="V1797" s="3" t="s">
        <v>215</v>
      </c>
      <c r="W1797" s="3" t="s">
        <v>215</v>
      </c>
      <c r="X1797" s="3" t="s">
        <v>215</v>
      </c>
      <c r="Y1797" s="3" t="s">
        <v>215</v>
      </c>
      <c r="Z1797" s="3">
        <v>817.11699999999996</v>
      </c>
      <c r="AA1797" s="3">
        <v>896.65099999999995</v>
      </c>
      <c r="AB1797" s="3">
        <v>1432.096</v>
      </c>
      <c r="AC1797" s="3">
        <v>1587.55</v>
      </c>
      <c r="AD1797" s="3">
        <v>1797.617</v>
      </c>
      <c r="AE1797" s="3">
        <v>2082.9229999999998</v>
      </c>
      <c r="AF1797" s="3">
        <v>2471.9290000000001</v>
      </c>
      <c r="AG1797" s="3">
        <v>2793.181</v>
      </c>
      <c r="AH1797" s="3">
        <v>3339.2150000000001</v>
      </c>
      <c r="AI1797" s="3">
        <v>3571.7829999999999</v>
      </c>
      <c r="AJ1797" s="3">
        <v>3831.904</v>
      </c>
      <c r="AK1797" s="3">
        <v>3740.069</v>
      </c>
      <c r="AL1797" s="3">
        <v>3880.2719999999999</v>
      </c>
      <c r="AM1797" s="3">
        <v>4575.9690000000001</v>
      </c>
      <c r="AN1797" s="3">
        <v>5550.9380000000001</v>
      </c>
      <c r="AO1797" s="3">
        <v>6368.75</v>
      </c>
      <c r="AP1797" s="3">
        <v>7997.8429999999998</v>
      </c>
      <c r="AQ1797" s="3">
        <v>8909.4549999999999</v>
      </c>
      <c r="AR1797" s="3">
        <v>10456.984</v>
      </c>
      <c r="AS1797" s="3">
        <v>11969.579</v>
      </c>
      <c r="AT1797" s="3">
        <v>13987.903</v>
      </c>
      <c r="AU1797" s="3">
        <v>16044.191999999999</v>
      </c>
      <c r="AV1797" s="3">
        <v>18408.523000000001</v>
      </c>
      <c r="AW1797" s="3">
        <v>20848.899000000001</v>
      </c>
      <c r="AX1797" s="3">
        <v>23434.675999999999</v>
      </c>
      <c r="AY1797" s="3">
        <v>26445.814999999999</v>
      </c>
      <c r="AZ1797" s="3">
        <v>29808.280999999999</v>
      </c>
      <c r="BA1797">
        <v>33124.873</v>
      </c>
      <c r="BB1797">
        <v>2016</v>
      </c>
    </row>
    <row r="1798" spans="1:54" hidden="1" x14ac:dyDescent="0.2">
      <c r="A1798">
        <v>238</v>
      </c>
      <c r="B1798" t="s">
        <v>522</v>
      </c>
      <c r="C1798" t="s">
        <v>232</v>
      </c>
      <c r="D1798" t="s">
        <v>204</v>
      </c>
      <c r="E1798" t="s">
        <v>231</v>
      </c>
      <c r="F1798" t="s">
        <v>230</v>
      </c>
      <c r="G1798" t="s">
        <v>217</v>
      </c>
      <c r="I1798" t="s">
        <v>229</v>
      </c>
      <c r="J1798" s="3" t="s">
        <v>215</v>
      </c>
      <c r="K1798" s="3" t="s">
        <v>215</v>
      </c>
      <c r="L1798" s="3" t="s">
        <v>215</v>
      </c>
      <c r="M1798" s="3" t="s">
        <v>215</v>
      </c>
      <c r="N1798" s="3" t="s">
        <v>215</v>
      </c>
      <c r="O1798" s="3" t="s">
        <v>215</v>
      </c>
      <c r="P1798" s="3" t="s">
        <v>215</v>
      </c>
      <c r="Q1798" s="3" t="s">
        <v>215</v>
      </c>
      <c r="R1798" s="3" t="s">
        <v>215</v>
      </c>
      <c r="S1798" s="3" t="s">
        <v>215</v>
      </c>
      <c r="T1798" s="3" t="s">
        <v>215</v>
      </c>
      <c r="U1798" s="3" t="s">
        <v>215</v>
      </c>
      <c r="V1798" s="3" t="s">
        <v>215</v>
      </c>
      <c r="W1798" s="3" t="s">
        <v>215</v>
      </c>
      <c r="X1798" s="3" t="s">
        <v>215</v>
      </c>
      <c r="Y1798" s="3" t="s">
        <v>215</v>
      </c>
      <c r="Z1798" s="3">
        <v>33.86</v>
      </c>
      <c r="AA1798" s="3">
        <v>30.710999999999999</v>
      </c>
      <c r="AB1798" s="3">
        <v>40.890999999999998</v>
      </c>
      <c r="AC1798" s="3">
        <v>39.146999999999998</v>
      </c>
      <c r="AD1798" s="3">
        <v>39.017000000000003</v>
      </c>
      <c r="AE1798" s="3">
        <v>39.799999999999997</v>
      </c>
      <c r="AF1798" s="3">
        <v>41.624000000000002</v>
      </c>
      <c r="AG1798" s="3">
        <v>40.744</v>
      </c>
      <c r="AH1798" s="3">
        <v>41.152000000000001</v>
      </c>
      <c r="AI1798" s="3">
        <v>37.468000000000004</v>
      </c>
      <c r="AJ1798" s="3">
        <v>33.159999999999997</v>
      </c>
      <c r="AK1798" s="3">
        <v>27.07</v>
      </c>
      <c r="AL1798" s="3">
        <v>24.087</v>
      </c>
      <c r="AM1798" s="3">
        <v>26.117000000000001</v>
      </c>
      <c r="AN1798" s="3">
        <v>28.326000000000001</v>
      </c>
      <c r="AO1798" s="3">
        <v>29.800999999999998</v>
      </c>
      <c r="AP1798" s="3">
        <v>34.220999999999997</v>
      </c>
      <c r="AQ1798" s="3">
        <v>35.837000000000003</v>
      </c>
      <c r="AR1798" s="3">
        <v>38.406999999999996</v>
      </c>
      <c r="AS1798" s="3">
        <v>40.902000000000001</v>
      </c>
      <c r="AT1798" s="3">
        <v>44.938000000000002</v>
      </c>
      <c r="AU1798" s="3">
        <v>49.097999999999999</v>
      </c>
      <c r="AV1798" s="3">
        <v>52.765000000000001</v>
      </c>
      <c r="AW1798" s="3">
        <v>55.917999999999999</v>
      </c>
      <c r="AX1798" s="3">
        <v>58.918999999999997</v>
      </c>
      <c r="AY1798" s="3">
        <v>62.286000000000001</v>
      </c>
      <c r="AZ1798" s="3">
        <v>65.796000000000006</v>
      </c>
      <c r="BA1798">
        <v>68.533000000000001</v>
      </c>
      <c r="BB1798">
        <v>2016</v>
      </c>
    </row>
    <row r="1799" spans="1:54" hidden="1" x14ac:dyDescent="0.2">
      <c r="A1799">
        <v>238</v>
      </c>
      <c r="B1799" t="s">
        <v>522</v>
      </c>
      <c r="C1799" t="s">
        <v>228</v>
      </c>
      <c r="D1799" t="s">
        <v>204</v>
      </c>
      <c r="E1799" t="s">
        <v>227</v>
      </c>
      <c r="F1799" t="s">
        <v>226</v>
      </c>
      <c r="G1799" t="s">
        <v>225</v>
      </c>
      <c r="H1799" t="s">
        <v>222</v>
      </c>
      <c r="I1799" t="s">
        <v>994</v>
      </c>
      <c r="J1799" s="3">
        <v>41.442</v>
      </c>
      <c r="K1799" s="3">
        <v>57.154000000000003</v>
      </c>
      <c r="L1799" s="3">
        <v>97.593000000000004</v>
      </c>
      <c r="M1799" s="3">
        <v>129.43100000000001</v>
      </c>
      <c r="N1799" s="3">
        <v>163.15799999999999</v>
      </c>
      <c r="O1799" s="3">
        <v>198.09800000000001</v>
      </c>
      <c r="P1799" s="3">
        <v>246.80099999999999</v>
      </c>
      <c r="Q1799" s="3">
        <v>284.79000000000002</v>
      </c>
      <c r="R1799" s="3">
        <v>350.05799999999999</v>
      </c>
      <c r="S1799" s="3">
        <v>426.29399999999998</v>
      </c>
      <c r="T1799" s="3">
        <v>523.31899999999996</v>
      </c>
      <c r="U1799" s="3">
        <v>877.70100000000002</v>
      </c>
      <c r="V1799" s="3">
        <v>1147.1500000000001</v>
      </c>
      <c r="W1799" s="3">
        <v>1355.934</v>
      </c>
      <c r="X1799" s="3">
        <v>1638.617</v>
      </c>
      <c r="Y1799" s="3">
        <v>2068.165</v>
      </c>
      <c r="Z1799" s="3">
        <v>2413.2339999999999</v>
      </c>
      <c r="AA1799" s="3">
        <v>2919.6120000000001</v>
      </c>
      <c r="AB1799" s="3">
        <v>3502.261</v>
      </c>
      <c r="AC1799" s="3">
        <v>4055.4059999999999</v>
      </c>
      <c r="AD1799" s="3">
        <v>4607.2910000000002</v>
      </c>
      <c r="AE1799" s="3">
        <v>5233.4279999999999</v>
      </c>
      <c r="AF1799" s="3">
        <v>5938.7560000000003</v>
      </c>
      <c r="AG1799" s="3">
        <v>6855.3609999999999</v>
      </c>
      <c r="AH1799" s="3">
        <v>8114.3860000000004</v>
      </c>
      <c r="AI1799" s="3">
        <v>9532.875</v>
      </c>
      <c r="AJ1799" s="3">
        <v>11555.642</v>
      </c>
      <c r="AK1799" s="3">
        <v>13816.351000000001</v>
      </c>
      <c r="AL1799" s="3">
        <v>16109.611999999999</v>
      </c>
      <c r="AM1799" s="3">
        <v>17521.035</v>
      </c>
      <c r="AN1799" s="3">
        <v>19596.937000000002</v>
      </c>
      <c r="AO1799" s="3">
        <v>21370.733</v>
      </c>
      <c r="AP1799" s="3">
        <v>23371.405999999999</v>
      </c>
      <c r="AQ1799" s="3">
        <v>24860.944</v>
      </c>
      <c r="AR1799" s="3">
        <v>27226.719000000001</v>
      </c>
      <c r="AS1799" s="3">
        <v>29263.882000000001</v>
      </c>
      <c r="AT1799" s="3">
        <v>31126.880000000001</v>
      </c>
      <c r="AU1799" s="3">
        <v>32678.147000000001</v>
      </c>
      <c r="AV1799" s="3">
        <v>34887.483</v>
      </c>
      <c r="AW1799" s="3">
        <v>37285.106</v>
      </c>
      <c r="AX1799" s="3">
        <v>39774.476999999999</v>
      </c>
      <c r="AY1799" s="3">
        <v>42458.98</v>
      </c>
      <c r="AZ1799" s="3">
        <v>45303.915999999997</v>
      </c>
      <c r="BA1799">
        <v>48334.436000000002</v>
      </c>
      <c r="BB1799">
        <v>2016</v>
      </c>
    </row>
    <row r="1800" spans="1:54" hidden="1" x14ac:dyDescent="0.2">
      <c r="A1800">
        <v>238</v>
      </c>
      <c r="B1800" t="s">
        <v>522</v>
      </c>
      <c r="C1800" t="s">
        <v>224</v>
      </c>
      <c r="D1800" t="s">
        <v>204</v>
      </c>
      <c r="E1800" t="s">
        <v>219</v>
      </c>
      <c r="F1800" t="s">
        <v>218</v>
      </c>
      <c r="G1800" t="s">
        <v>223</v>
      </c>
      <c r="H1800" t="s">
        <v>222</v>
      </c>
      <c r="I1800" t="s">
        <v>995</v>
      </c>
      <c r="J1800" s="3">
        <v>-0.66300000000000003</v>
      </c>
      <c r="K1800" s="3">
        <v>-0.42</v>
      </c>
      <c r="L1800" s="3">
        <v>-0.24</v>
      </c>
      <c r="M1800" s="3">
        <v>-0.28299999999999997</v>
      </c>
      <c r="N1800" s="3">
        <v>-0.156</v>
      </c>
      <c r="O1800" s="3">
        <v>-0.13</v>
      </c>
      <c r="P1800" s="3">
        <v>-7.3999999999999996E-2</v>
      </c>
      <c r="Q1800" s="3">
        <v>-0.22900000000000001</v>
      </c>
      <c r="R1800" s="3">
        <v>-0.16</v>
      </c>
      <c r="S1800" s="3">
        <v>-0.376</v>
      </c>
      <c r="T1800" s="3">
        <v>-0.44700000000000001</v>
      </c>
      <c r="U1800" s="3">
        <v>-0.224</v>
      </c>
      <c r="V1800" s="3">
        <v>-0.40899999999999997</v>
      </c>
      <c r="W1800" s="3">
        <v>-0.69</v>
      </c>
      <c r="X1800" s="3">
        <v>-0.51300000000000001</v>
      </c>
      <c r="Y1800" s="3">
        <v>-0.373</v>
      </c>
      <c r="Z1800" s="3">
        <v>-0.27500000000000002</v>
      </c>
      <c r="AA1800" s="3">
        <v>-0.46</v>
      </c>
      <c r="AB1800" s="3">
        <v>-0.49099999999999999</v>
      </c>
      <c r="AC1800" s="3">
        <v>-0.69399999999999995</v>
      </c>
      <c r="AD1800" s="3">
        <v>-0.68500000000000005</v>
      </c>
      <c r="AE1800" s="3">
        <v>-0.51400000000000001</v>
      </c>
      <c r="AF1800" s="3">
        <v>-0.86</v>
      </c>
      <c r="AG1800" s="3">
        <v>-0.9</v>
      </c>
      <c r="AH1800" s="3">
        <v>-0.67500000000000004</v>
      </c>
      <c r="AI1800" s="3">
        <v>-0.86</v>
      </c>
      <c r="AJ1800" s="3">
        <v>-0.93899999999999995</v>
      </c>
      <c r="AK1800" s="3">
        <v>-1.4990000000000001</v>
      </c>
      <c r="AL1800" s="3">
        <v>-2.581</v>
      </c>
      <c r="AM1800" s="3">
        <v>-0.56100000000000005</v>
      </c>
      <c r="AN1800" s="3">
        <v>-1.214</v>
      </c>
      <c r="AO1800" s="3">
        <v>-2.2650000000000001</v>
      </c>
      <c r="AP1800" s="3">
        <v>-2.411</v>
      </c>
      <c r="AQ1800" s="3">
        <v>-2.431</v>
      </c>
      <c r="AR1800" s="3">
        <v>-2.4529999999999998</v>
      </c>
      <c r="AS1800" s="3">
        <v>-1.972</v>
      </c>
      <c r="AT1800" s="3">
        <v>-1.49</v>
      </c>
      <c r="AU1800" s="3">
        <v>-1.819</v>
      </c>
      <c r="AV1800" s="3">
        <v>-1.9279999999999999</v>
      </c>
      <c r="AW1800" s="3">
        <v>-1.92</v>
      </c>
      <c r="AX1800" s="3">
        <v>-2.1869999999999998</v>
      </c>
      <c r="AY1800" s="3">
        <v>-2.359</v>
      </c>
      <c r="AZ1800" s="3">
        <v>-2.504</v>
      </c>
      <c r="BA1800">
        <v>-2.67</v>
      </c>
      <c r="BB1800">
        <v>2016</v>
      </c>
    </row>
    <row r="1801" spans="1:54" hidden="1" x14ac:dyDescent="0.2">
      <c r="A1801">
        <v>238</v>
      </c>
      <c r="B1801" t="s">
        <v>522</v>
      </c>
      <c r="C1801" t="s">
        <v>220</v>
      </c>
      <c r="D1801" t="s">
        <v>204</v>
      </c>
      <c r="E1801" t="s">
        <v>219</v>
      </c>
      <c r="F1801" t="s">
        <v>218</v>
      </c>
      <c r="G1801" t="s">
        <v>217</v>
      </c>
      <c r="I1801" t="s">
        <v>216</v>
      </c>
      <c r="J1801" s="3">
        <v>-13.71</v>
      </c>
      <c r="K1801" s="3">
        <v>-15.993</v>
      </c>
      <c r="L1801" s="3">
        <v>-9.1989999999999998</v>
      </c>
      <c r="M1801" s="3">
        <v>-8.9849999999999994</v>
      </c>
      <c r="N1801" s="3">
        <v>-4.258</v>
      </c>
      <c r="O1801" s="3">
        <v>-3.3109999999999999</v>
      </c>
      <c r="P1801" s="3">
        <v>-1.679</v>
      </c>
      <c r="Q1801" s="3">
        <v>-5.048</v>
      </c>
      <c r="R1801" s="3">
        <v>-3.4750000000000001</v>
      </c>
      <c r="S1801" s="3">
        <v>-7.1859999999999999</v>
      </c>
      <c r="T1801" s="3">
        <v>-7.8259999999999996</v>
      </c>
      <c r="U1801" s="3">
        <v>-3.0910000000000002</v>
      </c>
      <c r="V1801" s="3">
        <v>-4.7640000000000002</v>
      </c>
      <c r="W1801" s="3">
        <v>-7.2009999999999996</v>
      </c>
      <c r="X1801" s="3">
        <v>-4.9000000000000004</v>
      </c>
      <c r="Y1801" s="3">
        <v>-3.2309999999999999</v>
      </c>
      <c r="Z1801" s="3">
        <v>-2.3660000000000001</v>
      </c>
      <c r="AA1801" s="3">
        <v>-3.657</v>
      </c>
      <c r="AB1801" s="3">
        <v>-3.5979999999999999</v>
      </c>
      <c r="AC1801" s="3">
        <v>-4.8810000000000002</v>
      </c>
      <c r="AD1801" s="3">
        <v>-4.5739999999999998</v>
      </c>
      <c r="AE1801" s="3">
        <v>-3.2280000000000002</v>
      </c>
      <c r="AF1801" s="3">
        <v>-5.2050000000000001</v>
      </c>
      <c r="AG1801" s="3">
        <v>-5.2249999999999996</v>
      </c>
      <c r="AH1801" s="3">
        <v>-3.637</v>
      </c>
      <c r="AI1801" s="3">
        <v>-4.3019999999999996</v>
      </c>
      <c r="AJ1801" s="3">
        <v>-4.1429999999999998</v>
      </c>
      <c r="AK1801" s="3">
        <v>-5.5810000000000004</v>
      </c>
      <c r="AL1801" s="3">
        <v>-8.3659999999999997</v>
      </c>
      <c r="AM1801" s="3">
        <v>-1.819</v>
      </c>
      <c r="AN1801" s="3">
        <v>-3.2250000000000001</v>
      </c>
      <c r="AO1801" s="3">
        <v>-5.3019999999999996</v>
      </c>
      <c r="AP1801" s="3">
        <v>-5.1319999999999997</v>
      </c>
      <c r="AQ1801" s="3">
        <v>-4.8310000000000004</v>
      </c>
      <c r="AR1801" s="3">
        <v>-4.7930000000000001</v>
      </c>
      <c r="AS1801" s="3">
        <v>-3.5619999999999998</v>
      </c>
      <c r="AT1801" s="3">
        <v>-2.577</v>
      </c>
      <c r="AU1801" s="3">
        <v>-3.133</v>
      </c>
      <c r="AV1801" s="3">
        <v>-3.1459999999999999</v>
      </c>
      <c r="AW1801" s="3">
        <v>-2.9609999999999999</v>
      </c>
      <c r="AX1801" s="3">
        <v>-3.1930000000000001</v>
      </c>
      <c r="AY1801" s="3">
        <v>-3.258</v>
      </c>
      <c r="AZ1801" s="3">
        <v>-3.274</v>
      </c>
      <c r="BA1801">
        <v>-3.3050000000000002</v>
      </c>
      <c r="BB1801">
        <v>2016</v>
      </c>
    </row>
    <row r="1802" spans="1:54" x14ac:dyDescent="0.2">
      <c r="A1802">
        <v>662</v>
      </c>
      <c r="B1802" t="s">
        <v>521</v>
      </c>
      <c r="C1802" t="s">
        <v>352</v>
      </c>
      <c r="D1802" t="s">
        <v>161</v>
      </c>
      <c r="E1802" t="s">
        <v>349</v>
      </c>
      <c r="F1802" t="s">
        <v>351</v>
      </c>
      <c r="G1802" t="s">
        <v>225</v>
      </c>
      <c r="H1802" t="s">
        <v>222</v>
      </c>
      <c r="I1802" t="s">
        <v>996</v>
      </c>
      <c r="J1802" s="3">
        <v>7559.4049999999997</v>
      </c>
      <c r="K1802" s="3">
        <v>7823.8019999999997</v>
      </c>
      <c r="L1802" s="3">
        <v>7839.45</v>
      </c>
      <c r="M1802" s="3">
        <v>7643.4639999999999</v>
      </c>
      <c r="N1802" s="3">
        <v>7490.5940000000001</v>
      </c>
      <c r="O1802" s="3">
        <v>7760.2560000000003</v>
      </c>
      <c r="P1802" s="3">
        <v>8132.7479999999996</v>
      </c>
      <c r="Q1802" s="3">
        <v>8092.0839999999998</v>
      </c>
      <c r="R1802" s="3">
        <v>8184.3339999999998</v>
      </c>
      <c r="S1802" s="3">
        <v>8425.7720000000008</v>
      </c>
      <c r="T1802" s="3">
        <v>8333.9310000000005</v>
      </c>
      <c r="U1802" s="3">
        <v>8337.2639999999992</v>
      </c>
      <c r="V1802" s="3">
        <v>8316.4210000000003</v>
      </c>
      <c r="W1802" s="3">
        <v>8301.4519999999993</v>
      </c>
      <c r="X1802" s="3">
        <v>8315.68</v>
      </c>
      <c r="Y1802" s="3">
        <v>8779.0059999999994</v>
      </c>
      <c r="Z1802" s="3">
        <v>9493.2389999999996</v>
      </c>
      <c r="AA1802" s="3">
        <v>10036.504000000001</v>
      </c>
      <c r="AB1802" s="3">
        <v>10531.371999999999</v>
      </c>
      <c r="AC1802" s="3">
        <v>10701.72</v>
      </c>
      <c r="AD1802" s="3">
        <v>10480.365</v>
      </c>
      <c r="AE1802" s="3">
        <v>10493.085999999999</v>
      </c>
      <c r="AF1802" s="3">
        <v>10318.099</v>
      </c>
      <c r="AG1802" s="3">
        <v>10177.82</v>
      </c>
      <c r="AH1802" s="3">
        <v>10303.188</v>
      </c>
      <c r="AI1802" s="3">
        <v>10480.531000000001</v>
      </c>
      <c r="AJ1802" s="3">
        <v>10639.4</v>
      </c>
      <c r="AK1802" s="3">
        <v>10827.189</v>
      </c>
      <c r="AL1802" s="3">
        <v>11102.507</v>
      </c>
      <c r="AM1802" s="3">
        <v>11463.5</v>
      </c>
      <c r="AN1802" s="3">
        <v>11694.791999999999</v>
      </c>
      <c r="AO1802" s="3">
        <v>11203.772000000001</v>
      </c>
      <c r="AP1802" s="3">
        <v>12335.548000000001</v>
      </c>
      <c r="AQ1802" s="3">
        <v>13479.293</v>
      </c>
      <c r="AR1802" s="3">
        <v>14664.673000000001</v>
      </c>
      <c r="AS1802" s="3">
        <v>15961.45</v>
      </c>
      <c r="AT1802" s="3">
        <v>17291.963</v>
      </c>
      <c r="AU1802" s="3">
        <v>18635.806</v>
      </c>
      <c r="AV1802" s="3">
        <v>20007.093000000001</v>
      </c>
      <c r="AW1802" s="3">
        <v>21419.758000000002</v>
      </c>
      <c r="AX1802" s="3">
        <v>22895.940999999999</v>
      </c>
      <c r="AY1802" s="3">
        <v>24418.662</v>
      </c>
      <c r="AZ1802" s="3">
        <v>25996.374</v>
      </c>
      <c r="BA1802">
        <v>27672.309000000001</v>
      </c>
      <c r="BB1802">
        <v>2015</v>
      </c>
    </row>
    <row r="1803" spans="1:54" hidden="1" x14ac:dyDescent="0.2">
      <c r="A1803">
        <v>662</v>
      </c>
      <c r="B1803" t="s">
        <v>521</v>
      </c>
      <c r="C1803" t="s">
        <v>350</v>
      </c>
      <c r="D1803" t="s">
        <v>161</v>
      </c>
      <c r="E1803" t="s">
        <v>349</v>
      </c>
      <c r="F1803" t="s">
        <v>348</v>
      </c>
      <c r="G1803" t="s">
        <v>275</v>
      </c>
      <c r="I1803" t="s">
        <v>347</v>
      </c>
      <c r="J1803" s="3">
        <v>5.1959999999999997</v>
      </c>
      <c r="K1803" s="3">
        <v>3.4980000000000002</v>
      </c>
      <c r="L1803" s="3">
        <v>0.2</v>
      </c>
      <c r="M1803" s="3">
        <v>-2.5</v>
      </c>
      <c r="N1803" s="3">
        <v>-2</v>
      </c>
      <c r="O1803" s="3">
        <v>3.6</v>
      </c>
      <c r="P1803" s="3">
        <v>4.8</v>
      </c>
      <c r="Q1803" s="3">
        <v>-0.5</v>
      </c>
      <c r="R1803" s="3">
        <v>1.1399999999999999</v>
      </c>
      <c r="S1803" s="3">
        <v>2.95</v>
      </c>
      <c r="T1803" s="3">
        <v>-1.0900000000000001</v>
      </c>
      <c r="U1803" s="3">
        <v>0.04</v>
      </c>
      <c r="V1803" s="3">
        <v>-0.25</v>
      </c>
      <c r="W1803" s="3">
        <v>-0.18</v>
      </c>
      <c r="X1803" s="3">
        <v>0.17100000000000001</v>
      </c>
      <c r="Y1803" s="3">
        <v>5.5720000000000001</v>
      </c>
      <c r="Z1803" s="3">
        <v>8.1359999999999992</v>
      </c>
      <c r="AA1803" s="3">
        <v>5.7229999999999999</v>
      </c>
      <c r="AB1803" s="3">
        <v>4.931</v>
      </c>
      <c r="AC1803" s="3">
        <v>1.6180000000000001</v>
      </c>
      <c r="AD1803" s="3">
        <v>-2.0680000000000001</v>
      </c>
      <c r="AE1803" s="3">
        <v>0.121</v>
      </c>
      <c r="AF1803" s="3">
        <v>-1.6679999999999999</v>
      </c>
      <c r="AG1803" s="3">
        <v>-1.36</v>
      </c>
      <c r="AH1803" s="3">
        <v>1.232</v>
      </c>
      <c r="AI1803" s="3">
        <v>1.7210000000000001</v>
      </c>
      <c r="AJ1803" s="3">
        <v>1.516</v>
      </c>
      <c r="AK1803" s="3">
        <v>1.7649999999999999</v>
      </c>
      <c r="AL1803" s="3">
        <v>2.5430000000000001</v>
      </c>
      <c r="AM1803" s="3">
        <v>3.2509999999999999</v>
      </c>
      <c r="AN1803" s="3">
        <v>2.0179999999999998</v>
      </c>
      <c r="AO1803" s="3">
        <v>-4.1989999999999998</v>
      </c>
      <c r="AP1803" s="3">
        <v>10.102</v>
      </c>
      <c r="AQ1803" s="3">
        <v>9.2720000000000002</v>
      </c>
      <c r="AR1803" s="3">
        <v>8.7940000000000005</v>
      </c>
      <c r="AS1803" s="3">
        <v>8.843</v>
      </c>
      <c r="AT1803" s="3">
        <v>8.3360000000000003</v>
      </c>
      <c r="AU1803" s="3">
        <v>7.7709999999999999</v>
      </c>
      <c r="AV1803" s="3">
        <v>7.3579999999999997</v>
      </c>
      <c r="AW1803" s="3">
        <v>7.0609999999999999</v>
      </c>
      <c r="AX1803" s="3">
        <v>6.8920000000000003</v>
      </c>
      <c r="AY1803" s="3">
        <v>6.6509999999999998</v>
      </c>
      <c r="AZ1803" s="3">
        <v>6.4610000000000003</v>
      </c>
      <c r="BA1803">
        <v>6.4470000000000001</v>
      </c>
      <c r="BB1803">
        <v>2015</v>
      </c>
    </row>
    <row r="1804" spans="1:54" hidden="1" x14ac:dyDescent="0.2">
      <c r="A1804">
        <v>662</v>
      </c>
      <c r="B1804" t="s">
        <v>521</v>
      </c>
      <c r="C1804" t="s">
        <v>346</v>
      </c>
      <c r="D1804" t="s">
        <v>161</v>
      </c>
      <c r="E1804" t="s">
        <v>342</v>
      </c>
      <c r="F1804" t="s">
        <v>345</v>
      </c>
      <c r="G1804" t="s">
        <v>225</v>
      </c>
      <c r="H1804" t="s">
        <v>222</v>
      </c>
      <c r="I1804" t="s">
        <v>996</v>
      </c>
      <c r="J1804" s="3">
        <v>2121.1480000000001</v>
      </c>
      <c r="K1804" s="3">
        <v>2260.9839999999999</v>
      </c>
      <c r="L1804" s="3">
        <v>2453.2820000000002</v>
      </c>
      <c r="M1804" s="3">
        <v>2567.181</v>
      </c>
      <c r="N1804" s="3">
        <v>2934.8789999999999</v>
      </c>
      <c r="O1804" s="3">
        <v>3077.8780000000002</v>
      </c>
      <c r="P1804" s="3">
        <v>3175.5770000000002</v>
      </c>
      <c r="Q1804" s="3">
        <v>3031.6779999999999</v>
      </c>
      <c r="R1804" s="3">
        <v>3036.4780000000001</v>
      </c>
      <c r="S1804" s="3">
        <v>3112.6770000000001</v>
      </c>
      <c r="T1804" s="3">
        <v>2939.3789999999999</v>
      </c>
      <c r="U1804" s="3">
        <v>2960.0790000000002</v>
      </c>
      <c r="V1804" s="3">
        <v>2952.0790000000002</v>
      </c>
      <c r="W1804" s="3">
        <v>3127.723</v>
      </c>
      <c r="X1804" s="3">
        <v>4615.6930000000002</v>
      </c>
      <c r="Y1804" s="3">
        <v>5490.6660000000002</v>
      </c>
      <c r="Z1804" s="3">
        <v>6209.81</v>
      </c>
      <c r="AA1804" s="3">
        <v>6841.8559999999998</v>
      </c>
      <c r="AB1804" s="3">
        <v>7440.4920000000002</v>
      </c>
      <c r="AC1804" s="3">
        <v>7620.2860000000001</v>
      </c>
      <c r="AD1804" s="3">
        <v>7630.2659999999996</v>
      </c>
      <c r="AE1804" s="3">
        <v>8204.5779999999995</v>
      </c>
      <c r="AF1804" s="3">
        <v>8605.6569999999992</v>
      </c>
      <c r="AG1804" s="3">
        <v>8896.2019999999993</v>
      </c>
      <c r="AH1804" s="3">
        <v>8745.4599999999991</v>
      </c>
      <c r="AI1804" s="3">
        <v>9011.7549999999992</v>
      </c>
      <c r="AJ1804" s="3">
        <v>9307.9079999999994</v>
      </c>
      <c r="AK1804" s="3">
        <v>9750.0290000000005</v>
      </c>
      <c r="AL1804" s="3">
        <v>10848.04</v>
      </c>
      <c r="AM1804" s="3">
        <v>11463.5</v>
      </c>
      <c r="AN1804" s="3">
        <v>12324.723</v>
      </c>
      <c r="AO1804" s="3">
        <v>12112.687</v>
      </c>
      <c r="AP1804" s="3">
        <v>13677.316999999999</v>
      </c>
      <c r="AQ1804" s="3">
        <v>15445.759</v>
      </c>
      <c r="AR1804" s="3">
        <v>17461.003000000001</v>
      </c>
      <c r="AS1804" s="3">
        <v>19595.381000000001</v>
      </c>
      <c r="AT1804" s="3">
        <v>21561.686000000002</v>
      </c>
      <c r="AU1804" s="3">
        <v>23446.075000000001</v>
      </c>
      <c r="AV1804" s="3">
        <v>25472.325000000001</v>
      </c>
      <c r="AW1804" s="3">
        <v>27714.244999999999</v>
      </c>
      <c r="AX1804" s="3">
        <v>30101.65</v>
      </c>
      <c r="AY1804" s="3">
        <v>32647.042000000001</v>
      </c>
      <c r="AZ1804" s="3">
        <v>35329.678</v>
      </c>
      <c r="BA1804">
        <v>38207.209000000003</v>
      </c>
      <c r="BB1804">
        <v>2015</v>
      </c>
    </row>
    <row r="1805" spans="1:54" hidden="1" x14ac:dyDescent="0.2">
      <c r="A1805">
        <v>662</v>
      </c>
      <c r="B1805" t="s">
        <v>521</v>
      </c>
      <c r="C1805" t="s">
        <v>344</v>
      </c>
      <c r="D1805" t="s">
        <v>161</v>
      </c>
      <c r="E1805" t="s">
        <v>342</v>
      </c>
      <c r="F1805" t="s">
        <v>343</v>
      </c>
      <c r="G1805" t="s">
        <v>223</v>
      </c>
      <c r="H1805" t="s">
        <v>222</v>
      </c>
      <c r="I1805" t="s">
        <v>310</v>
      </c>
      <c r="J1805" s="3">
        <v>10.051</v>
      </c>
      <c r="K1805" s="3">
        <v>8.3670000000000009</v>
      </c>
      <c r="L1805" s="3">
        <v>7.5060000000000002</v>
      </c>
      <c r="M1805" s="3">
        <v>6.7679999999999998</v>
      </c>
      <c r="N1805" s="3">
        <v>6.7359999999999998</v>
      </c>
      <c r="O1805" s="3">
        <v>6.907</v>
      </c>
      <c r="P1805" s="3">
        <v>9.1859999999999999</v>
      </c>
      <c r="Q1805" s="3">
        <v>10.097</v>
      </c>
      <c r="R1805" s="3">
        <v>10.214</v>
      </c>
      <c r="S1805" s="3">
        <v>9.7669999999999995</v>
      </c>
      <c r="T1805" s="3">
        <v>10.821999999999999</v>
      </c>
      <c r="U1805" s="3">
        <v>10.53</v>
      </c>
      <c r="V1805" s="3">
        <v>11.178000000000001</v>
      </c>
      <c r="W1805" s="3">
        <v>11.055999999999999</v>
      </c>
      <c r="X1805" s="3">
        <v>8.3290000000000006</v>
      </c>
      <c r="Y1805" s="3">
        <v>11.007</v>
      </c>
      <c r="Z1805" s="3">
        <v>12.138999999999999</v>
      </c>
      <c r="AA1805" s="3">
        <v>11.734999999999999</v>
      </c>
      <c r="AB1805" s="3">
        <v>12.627000000000001</v>
      </c>
      <c r="AC1805" s="3">
        <v>12.393000000000001</v>
      </c>
      <c r="AD1805" s="3">
        <v>10.747999999999999</v>
      </c>
      <c r="AE1805" s="3">
        <v>11.202</v>
      </c>
      <c r="AF1805" s="3">
        <v>12.39</v>
      </c>
      <c r="AG1805" s="3">
        <v>15.336</v>
      </c>
      <c r="AH1805" s="3">
        <v>16.576000000000001</v>
      </c>
      <c r="AI1805" s="3">
        <v>17.114999999999998</v>
      </c>
      <c r="AJ1805" s="3">
        <v>17.817</v>
      </c>
      <c r="AK1805" s="3">
        <v>20.373000000000001</v>
      </c>
      <c r="AL1805" s="3">
        <v>24.338999999999999</v>
      </c>
      <c r="AM1805" s="3">
        <v>24.341000000000001</v>
      </c>
      <c r="AN1805" s="3">
        <v>24.931000000000001</v>
      </c>
      <c r="AO1805" s="3">
        <v>25.693000000000001</v>
      </c>
      <c r="AP1805" s="3">
        <v>26.805</v>
      </c>
      <c r="AQ1805" s="3">
        <v>31.274000000000001</v>
      </c>
      <c r="AR1805" s="3">
        <v>35.372999999999998</v>
      </c>
      <c r="AS1805" s="3">
        <v>33.148000000000003</v>
      </c>
      <c r="AT1805" s="3">
        <v>36.375</v>
      </c>
      <c r="AU1805" s="3">
        <v>40.36</v>
      </c>
      <c r="AV1805" s="3">
        <v>48.142000000000003</v>
      </c>
      <c r="AW1805" s="3">
        <v>52.978999999999999</v>
      </c>
      <c r="AX1805" s="3">
        <v>58.203000000000003</v>
      </c>
      <c r="AY1805" s="3">
        <v>63.569000000000003</v>
      </c>
      <c r="AZ1805" s="3">
        <v>69.27</v>
      </c>
      <c r="BA1805">
        <v>74.912000000000006</v>
      </c>
      <c r="BB1805">
        <v>2015</v>
      </c>
    </row>
    <row r="1806" spans="1:54" hidden="1" x14ac:dyDescent="0.2">
      <c r="A1806">
        <v>662</v>
      </c>
      <c r="B1806" t="s">
        <v>521</v>
      </c>
      <c r="C1806" t="s">
        <v>213</v>
      </c>
      <c r="D1806" t="s">
        <v>161</v>
      </c>
      <c r="E1806" t="s">
        <v>342</v>
      </c>
      <c r="F1806" t="s">
        <v>341</v>
      </c>
      <c r="G1806" t="s">
        <v>323</v>
      </c>
      <c r="H1806" t="s">
        <v>222</v>
      </c>
      <c r="I1806" t="s">
        <v>310</v>
      </c>
      <c r="J1806" s="3">
        <v>15.382</v>
      </c>
      <c r="K1806" s="3">
        <v>17.405999999999999</v>
      </c>
      <c r="L1806" s="3">
        <v>18.523</v>
      </c>
      <c r="M1806" s="3">
        <v>18.773</v>
      </c>
      <c r="N1806" s="3">
        <v>19.05</v>
      </c>
      <c r="O1806" s="3">
        <v>20.367999999999999</v>
      </c>
      <c r="P1806" s="3">
        <v>21.776</v>
      </c>
      <c r="Q1806" s="3">
        <v>22.22</v>
      </c>
      <c r="R1806" s="3">
        <v>23.26</v>
      </c>
      <c r="S1806" s="3">
        <v>24.876999999999999</v>
      </c>
      <c r="T1806" s="3">
        <v>25.515999999999998</v>
      </c>
      <c r="U1806" s="3">
        <v>26.376000000000001</v>
      </c>
      <c r="V1806" s="3">
        <v>26.91</v>
      </c>
      <c r="W1806" s="3">
        <v>27.5</v>
      </c>
      <c r="X1806" s="3">
        <v>28.134</v>
      </c>
      <c r="Y1806" s="3">
        <v>30.321000000000002</v>
      </c>
      <c r="Z1806" s="3">
        <v>33.386000000000003</v>
      </c>
      <c r="AA1806" s="3">
        <v>35.901000000000003</v>
      </c>
      <c r="AB1806" s="3">
        <v>38.08</v>
      </c>
      <c r="AC1806" s="3">
        <v>39.287999999999997</v>
      </c>
      <c r="AD1806" s="3">
        <v>39.350999999999999</v>
      </c>
      <c r="AE1806" s="3">
        <v>40.295999999999999</v>
      </c>
      <c r="AF1806" s="3">
        <v>40.232999999999997</v>
      </c>
      <c r="AG1806" s="3">
        <v>40.476999999999997</v>
      </c>
      <c r="AH1806" s="3">
        <v>42.101999999999997</v>
      </c>
      <c r="AI1806" s="3">
        <v>44.204999999999998</v>
      </c>
      <c r="AJ1806" s="3">
        <v>46.253999999999998</v>
      </c>
      <c r="AK1806" s="3">
        <v>48.323</v>
      </c>
      <c r="AL1806" s="3">
        <v>50.524000000000001</v>
      </c>
      <c r="AM1806" s="3">
        <v>52.561999999999998</v>
      </c>
      <c r="AN1806" s="3">
        <v>54.277999999999999</v>
      </c>
      <c r="AO1806" s="3">
        <v>53.073</v>
      </c>
      <c r="AP1806" s="3">
        <v>59.51</v>
      </c>
      <c r="AQ1806" s="3">
        <v>66.078000000000003</v>
      </c>
      <c r="AR1806" s="3">
        <v>73.179000000000002</v>
      </c>
      <c r="AS1806" s="3">
        <v>80.513999999999996</v>
      </c>
      <c r="AT1806" s="3">
        <v>88.338999999999999</v>
      </c>
      <c r="AU1806" s="3">
        <v>96.917000000000002</v>
      </c>
      <c r="AV1806" s="3">
        <v>106.41200000000001</v>
      </c>
      <c r="AW1806" s="3">
        <v>116.39700000000001</v>
      </c>
      <c r="AX1806" s="3">
        <v>126.863</v>
      </c>
      <c r="AY1806" s="3">
        <v>137.87899999999999</v>
      </c>
      <c r="AZ1806" s="3">
        <v>149.30799999999999</v>
      </c>
      <c r="BA1806">
        <v>161.69900000000001</v>
      </c>
      <c r="BB1806">
        <v>2015</v>
      </c>
    </row>
    <row r="1807" spans="1:54" hidden="1" x14ac:dyDescent="0.2">
      <c r="A1807">
        <v>662</v>
      </c>
      <c r="B1807" t="s">
        <v>521</v>
      </c>
      <c r="C1807" t="s">
        <v>340</v>
      </c>
      <c r="D1807" t="s">
        <v>161</v>
      </c>
      <c r="E1807" t="s">
        <v>339</v>
      </c>
      <c r="F1807" t="s">
        <v>338</v>
      </c>
      <c r="G1807" t="s">
        <v>295</v>
      </c>
      <c r="I1807" t="s">
        <v>337</v>
      </c>
      <c r="J1807" s="3">
        <v>28.06</v>
      </c>
      <c r="K1807" s="3">
        <v>28.899000000000001</v>
      </c>
      <c r="L1807" s="3">
        <v>31.294</v>
      </c>
      <c r="M1807" s="3">
        <v>33.587000000000003</v>
      </c>
      <c r="N1807" s="3">
        <v>39.180999999999997</v>
      </c>
      <c r="O1807" s="3">
        <v>39.661999999999999</v>
      </c>
      <c r="P1807" s="3">
        <v>39.046999999999997</v>
      </c>
      <c r="Q1807" s="3">
        <v>37.465000000000003</v>
      </c>
      <c r="R1807" s="3">
        <v>37.100999999999999</v>
      </c>
      <c r="S1807" s="3">
        <v>36.942</v>
      </c>
      <c r="T1807" s="3">
        <v>35.270000000000003</v>
      </c>
      <c r="U1807" s="3">
        <v>35.503999999999998</v>
      </c>
      <c r="V1807" s="3">
        <v>35.497</v>
      </c>
      <c r="W1807" s="3">
        <v>37.677</v>
      </c>
      <c r="X1807" s="3">
        <v>55.506</v>
      </c>
      <c r="Y1807" s="3">
        <v>62.542999999999999</v>
      </c>
      <c r="Z1807" s="3">
        <v>65.412999999999997</v>
      </c>
      <c r="AA1807" s="3">
        <v>68.17</v>
      </c>
      <c r="AB1807" s="3">
        <v>70.650999999999996</v>
      </c>
      <c r="AC1807" s="3">
        <v>71.206000000000003</v>
      </c>
      <c r="AD1807" s="3">
        <v>72.805000000000007</v>
      </c>
      <c r="AE1807" s="3">
        <v>78.19</v>
      </c>
      <c r="AF1807" s="3">
        <v>83.403999999999996</v>
      </c>
      <c r="AG1807" s="3">
        <v>87.408000000000001</v>
      </c>
      <c r="AH1807" s="3">
        <v>84.881</v>
      </c>
      <c r="AI1807" s="3">
        <v>85.986000000000004</v>
      </c>
      <c r="AJ1807" s="3">
        <v>87.484999999999999</v>
      </c>
      <c r="AK1807" s="3">
        <v>90.051000000000002</v>
      </c>
      <c r="AL1807" s="3">
        <v>97.707999999999998</v>
      </c>
      <c r="AM1807" s="3">
        <v>100</v>
      </c>
      <c r="AN1807" s="3">
        <v>105.386</v>
      </c>
      <c r="AO1807" s="3">
        <v>108.113</v>
      </c>
      <c r="AP1807" s="3">
        <v>110.877</v>
      </c>
      <c r="AQ1807" s="3">
        <v>114.589</v>
      </c>
      <c r="AR1807" s="3">
        <v>119.068</v>
      </c>
      <c r="AS1807" s="3">
        <v>122.767</v>
      </c>
      <c r="AT1807" s="3">
        <v>124.69199999999999</v>
      </c>
      <c r="AU1807" s="3">
        <v>125.812</v>
      </c>
      <c r="AV1807" s="3">
        <v>127.316</v>
      </c>
      <c r="AW1807" s="3">
        <v>129.386</v>
      </c>
      <c r="AX1807" s="3">
        <v>131.47200000000001</v>
      </c>
      <c r="AY1807" s="3">
        <v>133.697</v>
      </c>
      <c r="AZ1807" s="3">
        <v>135.90199999999999</v>
      </c>
      <c r="BA1807">
        <v>138.07</v>
      </c>
      <c r="BB1807">
        <v>2015</v>
      </c>
    </row>
    <row r="1808" spans="1:54" hidden="1" x14ac:dyDescent="0.2">
      <c r="A1808">
        <v>662</v>
      </c>
      <c r="B1808" t="s">
        <v>521</v>
      </c>
      <c r="C1808" t="s">
        <v>336</v>
      </c>
      <c r="D1808" t="s">
        <v>161</v>
      </c>
      <c r="E1808" t="s">
        <v>333</v>
      </c>
      <c r="F1808" t="s">
        <v>335</v>
      </c>
      <c r="G1808" t="s">
        <v>225</v>
      </c>
      <c r="H1808" t="s">
        <v>322</v>
      </c>
      <c r="I1808" t="s">
        <v>330</v>
      </c>
      <c r="J1808" s="3">
        <v>945769.86699999997</v>
      </c>
      <c r="K1808" s="3">
        <v>957020.26199999999</v>
      </c>
      <c r="L1808" s="3">
        <v>923177.43</v>
      </c>
      <c r="M1808" s="3">
        <v>856544.86600000004</v>
      </c>
      <c r="N1808" s="3">
        <v>816584.71799999999</v>
      </c>
      <c r="O1808" s="3">
        <v>814459.78899999999</v>
      </c>
      <c r="P1808" s="3">
        <v>821297.46299999999</v>
      </c>
      <c r="Q1808" s="3">
        <v>786698.77500000002</v>
      </c>
      <c r="R1808" s="3">
        <v>788313.47100000002</v>
      </c>
      <c r="S1808" s="3">
        <v>779855.55299999996</v>
      </c>
      <c r="T1808" s="3">
        <v>741080.09699999995</v>
      </c>
      <c r="U1808" s="3">
        <v>712791.87199999997</v>
      </c>
      <c r="V1808" s="3">
        <v>684073.44799999997</v>
      </c>
      <c r="W1808" s="3">
        <v>621452.82799999998</v>
      </c>
      <c r="X1808" s="3">
        <v>604407.58400000003</v>
      </c>
      <c r="Y1808" s="3">
        <v>620068.97100000002</v>
      </c>
      <c r="Z1808" s="3">
        <v>652029.06200000003</v>
      </c>
      <c r="AA1808" s="3">
        <v>671873.71900000004</v>
      </c>
      <c r="AB1808" s="3">
        <v>687136.12</v>
      </c>
      <c r="AC1808" s="3">
        <v>680556.27300000004</v>
      </c>
      <c r="AD1808" s="3">
        <v>649590.29799999995</v>
      </c>
      <c r="AE1808" s="3">
        <v>633897.38699999999</v>
      </c>
      <c r="AF1808" s="3">
        <v>607530.45499999996</v>
      </c>
      <c r="AG1808" s="3">
        <v>584084.65899999999</v>
      </c>
      <c r="AH1808" s="3">
        <v>576295.56999999995</v>
      </c>
      <c r="AI1808" s="3">
        <v>571359.69099999999</v>
      </c>
      <c r="AJ1808" s="3">
        <v>565322.22499999998</v>
      </c>
      <c r="AK1808" s="3">
        <v>560721.60800000001</v>
      </c>
      <c r="AL1808" s="3">
        <v>560409.23</v>
      </c>
      <c r="AM1808" s="3">
        <v>563967.52099999995</v>
      </c>
      <c r="AN1808" s="3">
        <v>560766.42099999997</v>
      </c>
      <c r="AO1808" s="3">
        <v>523608.17</v>
      </c>
      <c r="AP1808" s="3">
        <v>561892.49</v>
      </c>
      <c r="AQ1808" s="3">
        <v>598431.61800000002</v>
      </c>
      <c r="AR1808" s="3">
        <v>634559.60800000001</v>
      </c>
      <c r="AS1808" s="3">
        <v>673170.429</v>
      </c>
      <c r="AT1808" s="3">
        <v>710803.625</v>
      </c>
      <c r="AU1808" s="3">
        <v>746631.24</v>
      </c>
      <c r="AV1808" s="3">
        <v>781258.23400000005</v>
      </c>
      <c r="AW1808" s="3">
        <v>815225.59299999999</v>
      </c>
      <c r="AX1808" s="3">
        <v>849325.95200000005</v>
      </c>
      <c r="AY1808" s="3">
        <v>882857.05799999996</v>
      </c>
      <c r="AZ1808" s="3">
        <v>916081.14</v>
      </c>
      <c r="BA1808">
        <v>950427.96499999997</v>
      </c>
      <c r="BB1808">
        <v>2014</v>
      </c>
    </row>
    <row r="1809" spans="1:54" hidden="1" x14ac:dyDescent="0.2">
      <c r="A1809">
        <v>662</v>
      </c>
      <c r="B1809" t="s">
        <v>521</v>
      </c>
      <c r="C1809" t="s">
        <v>334</v>
      </c>
      <c r="D1809" t="s">
        <v>161</v>
      </c>
      <c r="E1809" t="s">
        <v>333</v>
      </c>
      <c r="F1809" t="s">
        <v>332</v>
      </c>
      <c r="G1809" t="s">
        <v>331</v>
      </c>
      <c r="H1809" t="s">
        <v>322</v>
      </c>
      <c r="I1809" t="s">
        <v>330</v>
      </c>
      <c r="J1809" s="3">
        <v>4480.143</v>
      </c>
      <c r="K1809" s="3">
        <v>4533.4359999999997</v>
      </c>
      <c r="L1809" s="3">
        <v>4373.1220000000003</v>
      </c>
      <c r="M1809" s="3">
        <v>4057.4810000000002</v>
      </c>
      <c r="N1809" s="3">
        <v>3868.1880000000001</v>
      </c>
      <c r="O1809" s="3">
        <v>3858.123</v>
      </c>
      <c r="P1809" s="3">
        <v>3890.5129999999999</v>
      </c>
      <c r="Q1809" s="3">
        <v>3726.6179999999999</v>
      </c>
      <c r="R1809" s="3">
        <v>3734.2669999999998</v>
      </c>
      <c r="S1809" s="3">
        <v>3694.201</v>
      </c>
      <c r="T1809" s="3">
        <v>3510.5210000000002</v>
      </c>
      <c r="U1809" s="3">
        <v>3376.518</v>
      </c>
      <c r="V1809" s="3">
        <v>3240.4780000000001</v>
      </c>
      <c r="W1809" s="3">
        <v>2943.8420000000001</v>
      </c>
      <c r="X1809" s="3">
        <v>2863.098</v>
      </c>
      <c r="Y1809" s="3">
        <v>2937.2869999999998</v>
      </c>
      <c r="Z1809" s="3">
        <v>3088.683</v>
      </c>
      <c r="AA1809" s="3">
        <v>3182.6880000000001</v>
      </c>
      <c r="AB1809" s="3">
        <v>3254.9859999999999</v>
      </c>
      <c r="AC1809" s="3">
        <v>3223.817</v>
      </c>
      <c r="AD1809" s="3">
        <v>3077.13</v>
      </c>
      <c r="AE1809" s="3">
        <v>3002.7930000000001</v>
      </c>
      <c r="AF1809" s="3">
        <v>2877.8919999999998</v>
      </c>
      <c r="AG1809" s="3">
        <v>2766.828</v>
      </c>
      <c r="AH1809" s="3">
        <v>2729.931</v>
      </c>
      <c r="AI1809" s="3">
        <v>2706.55</v>
      </c>
      <c r="AJ1809" s="3">
        <v>2677.95</v>
      </c>
      <c r="AK1809" s="3">
        <v>2656.1570000000002</v>
      </c>
      <c r="AL1809" s="3">
        <v>2654.6770000000001</v>
      </c>
      <c r="AM1809" s="3">
        <v>2671.5329999999999</v>
      </c>
      <c r="AN1809" s="3">
        <v>2656.3690000000001</v>
      </c>
      <c r="AO1809" s="3">
        <v>2480.3490000000002</v>
      </c>
      <c r="AP1809" s="3">
        <v>2661.703</v>
      </c>
      <c r="AQ1809" s="3">
        <v>2834.79</v>
      </c>
      <c r="AR1809" s="3">
        <v>3005.93</v>
      </c>
      <c r="AS1809" s="3">
        <v>3188.83</v>
      </c>
      <c r="AT1809" s="3">
        <v>3367.1</v>
      </c>
      <c r="AU1809" s="3">
        <v>3536.817</v>
      </c>
      <c r="AV1809" s="3">
        <v>3700.846</v>
      </c>
      <c r="AW1809" s="3">
        <v>3861.75</v>
      </c>
      <c r="AX1809" s="3">
        <v>4023.2849999999999</v>
      </c>
      <c r="AY1809" s="3">
        <v>4182.1229999999996</v>
      </c>
      <c r="AZ1809" s="3">
        <v>4339.5060000000003</v>
      </c>
      <c r="BA1809">
        <v>4502.2079999999996</v>
      </c>
      <c r="BB1809">
        <v>2014</v>
      </c>
    </row>
    <row r="1810" spans="1:54" hidden="1" x14ac:dyDescent="0.2">
      <c r="A1810">
        <v>662</v>
      </c>
      <c r="B1810" t="s">
        <v>521</v>
      </c>
      <c r="C1810" t="s">
        <v>329</v>
      </c>
      <c r="D1810" t="s">
        <v>161</v>
      </c>
      <c r="E1810" t="s">
        <v>325</v>
      </c>
      <c r="F1810" t="s">
        <v>328</v>
      </c>
      <c r="G1810" t="s">
        <v>225</v>
      </c>
      <c r="H1810" t="s">
        <v>322</v>
      </c>
      <c r="I1810" t="s">
        <v>321</v>
      </c>
      <c r="J1810" s="3">
        <v>265380.37400000001</v>
      </c>
      <c r="K1810" s="3">
        <v>276567.21000000002</v>
      </c>
      <c r="L1810" s="3">
        <v>288899.712</v>
      </c>
      <c r="M1810" s="3">
        <v>287684.50900000002</v>
      </c>
      <c r="N1810" s="3">
        <v>319944.86</v>
      </c>
      <c r="O1810" s="3">
        <v>323031.57799999998</v>
      </c>
      <c r="P1810" s="3">
        <v>320690.29499999998</v>
      </c>
      <c r="Q1810" s="3">
        <v>294734.625</v>
      </c>
      <c r="R1810" s="3">
        <v>292472.97700000001</v>
      </c>
      <c r="S1810" s="3">
        <v>288096.90700000001</v>
      </c>
      <c r="T1810" s="3">
        <v>261379.065</v>
      </c>
      <c r="U1810" s="3">
        <v>253071.01</v>
      </c>
      <c r="V1810" s="3">
        <v>242825.43299999999</v>
      </c>
      <c r="W1810" s="3">
        <v>234143.69200000001</v>
      </c>
      <c r="X1810" s="3">
        <v>335481.83100000001</v>
      </c>
      <c r="Y1810" s="3">
        <v>387810.62900000002</v>
      </c>
      <c r="Z1810" s="3">
        <v>426511.61300000001</v>
      </c>
      <c r="AA1810" s="3">
        <v>458014.38400000002</v>
      </c>
      <c r="AB1810" s="3">
        <v>485466.74</v>
      </c>
      <c r="AC1810" s="3">
        <v>484598.13400000002</v>
      </c>
      <c r="AD1810" s="3">
        <v>472936.446</v>
      </c>
      <c r="AE1810" s="3">
        <v>495646.44199999998</v>
      </c>
      <c r="AF1810" s="3">
        <v>506701.76400000002</v>
      </c>
      <c r="AG1810" s="3">
        <v>510535.16200000001</v>
      </c>
      <c r="AH1810" s="3">
        <v>489166.06400000001</v>
      </c>
      <c r="AI1810" s="3">
        <v>491287.45799999998</v>
      </c>
      <c r="AJ1810" s="3">
        <v>494573.70500000002</v>
      </c>
      <c r="AK1810" s="3">
        <v>504937.33899999998</v>
      </c>
      <c r="AL1810" s="3">
        <v>547564.76899999997</v>
      </c>
      <c r="AM1810" s="3">
        <v>563967.52099999995</v>
      </c>
      <c r="AN1810" s="3">
        <v>590971.674</v>
      </c>
      <c r="AO1810" s="3">
        <v>566086.28300000005</v>
      </c>
      <c r="AP1810" s="3">
        <v>623010.96299999999</v>
      </c>
      <c r="AQ1810" s="3">
        <v>685735.55799999996</v>
      </c>
      <c r="AR1810" s="3">
        <v>755560.49300000002</v>
      </c>
      <c r="AS1810" s="3">
        <v>826430.63100000005</v>
      </c>
      <c r="AT1810" s="3">
        <v>886314.89599999995</v>
      </c>
      <c r="AU1810" s="3">
        <v>939351.46900000004</v>
      </c>
      <c r="AV1810" s="3">
        <v>994670.42</v>
      </c>
      <c r="AW1810" s="3">
        <v>1054790.737</v>
      </c>
      <c r="AX1810" s="3">
        <v>1116622.03</v>
      </c>
      <c r="AY1810" s="3">
        <v>1180354.2420000001</v>
      </c>
      <c r="AZ1810" s="3">
        <v>1244975.6310000001</v>
      </c>
      <c r="BA1810">
        <v>1312257.665</v>
      </c>
      <c r="BB1810">
        <v>2014</v>
      </c>
    </row>
    <row r="1811" spans="1:54" hidden="1" x14ac:dyDescent="0.2">
      <c r="A1811">
        <v>662</v>
      </c>
      <c r="B1811" t="s">
        <v>521</v>
      </c>
      <c r="C1811" t="s">
        <v>327</v>
      </c>
      <c r="D1811" t="s">
        <v>161</v>
      </c>
      <c r="E1811" t="s">
        <v>325</v>
      </c>
      <c r="F1811" t="s">
        <v>326</v>
      </c>
      <c r="G1811" t="s">
        <v>223</v>
      </c>
      <c r="H1811" t="s">
        <v>322</v>
      </c>
      <c r="I1811" t="s">
        <v>321</v>
      </c>
      <c r="J1811" s="3">
        <v>1257.5219999999999</v>
      </c>
      <c r="K1811" s="3">
        <v>1023.475</v>
      </c>
      <c r="L1811" s="3">
        <v>883.91</v>
      </c>
      <c r="M1811" s="3">
        <v>758.42100000000005</v>
      </c>
      <c r="N1811" s="3">
        <v>734.34699999999998</v>
      </c>
      <c r="O1811" s="3">
        <v>724.88</v>
      </c>
      <c r="P1811" s="3">
        <v>927.67700000000002</v>
      </c>
      <c r="Q1811" s="3">
        <v>981.64099999999996</v>
      </c>
      <c r="R1811" s="3">
        <v>983.85599999999999</v>
      </c>
      <c r="S1811" s="3">
        <v>903.99099999999999</v>
      </c>
      <c r="T1811" s="3">
        <v>962.37099999999998</v>
      </c>
      <c r="U1811" s="3">
        <v>900.24599999999998</v>
      </c>
      <c r="V1811" s="3">
        <v>919.42700000000002</v>
      </c>
      <c r="W1811" s="3">
        <v>827.63400000000001</v>
      </c>
      <c r="X1811" s="3">
        <v>605.34</v>
      </c>
      <c r="Y1811" s="3">
        <v>777.44600000000003</v>
      </c>
      <c r="Z1811" s="3">
        <v>833.76300000000003</v>
      </c>
      <c r="AA1811" s="3">
        <v>785.55399999999997</v>
      </c>
      <c r="AB1811" s="3">
        <v>823.88</v>
      </c>
      <c r="AC1811" s="3">
        <v>788.12599999999998</v>
      </c>
      <c r="AD1811" s="3">
        <v>666.20799999999997</v>
      </c>
      <c r="AE1811" s="3">
        <v>676.74</v>
      </c>
      <c r="AF1811" s="3">
        <v>729.52800000000002</v>
      </c>
      <c r="AG1811" s="3">
        <v>880.13</v>
      </c>
      <c r="AH1811" s="3">
        <v>927.16800000000001</v>
      </c>
      <c r="AI1811" s="3">
        <v>933.024</v>
      </c>
      <c r="AJ1811" s="3">
        <v>946.72500000000002</v>
      </c>
      <c r="AK1811" s="3">
        <v>1055.077</v>
      </c>
      <c r="AL1811" s="3">
        <v>1228.5239999999999</v>
      </c>
      <c r="AM1811" s="3">
        <v>1197.4760000000001</v>
      </c>
      <c r="AN1811" s="3">
        <v>1195.4390000000001</v>
      </c>
      <c r="AO1811" s="3">
        <v>1200.7750000000001</v>
      </c>
      <c r="AP1811" s="3">
        <v>1221.0039999999999</v>
      </c>
      <c r="AQ1811" s="3">
        <v>1388.45</v>
      </c>
      <c r="AR1811" s="3">
        <v>1530.6189999999999</v>
      </c>
      <c r="AS1811" s="3">
        <v>1398</v>
      </c>
      <c r="AT1811" s="3">
        <v>1495.2249999999999</v>
      </c>
      <c r="AU1811" s="3">
        <v>1616.981</v>
      </c>
      <c r="AV1811" s="3">
        <v>1879.904</v>
      </c>
      <c r="AW1811" s="3">
        <v>2016.374</v>
      </c>
      <c r="AX1811" s="3">
        <v>2159.0459999999998</v>
      </c>
      <c r="AY1811" s="3">
        <v>2298.3209999999999</v>
      </c>
      <c r="AZ1811" s="3">
        <v>2441.0039999999999</v>
      </c>
      <c r="BA1811">
        <v>2572.9229999999998</v>
      </c>
      <c r="BB1811">
        <v>2014</v>
      </c>
    </row>
    <row r="1812" spans="1:54" hidden="1" x14ac:dyDescent="0.2">
      <c r="A1812">
        <v>662</v>
      </c>
      <c r="B1812" t="s">
        <v>521</v>
      </c>
      <c r="C1812" t="s">
        <v>212</v>
      </c>
      <c r="D1812" t="s">
        <v>161</v>
      </c>
      <c r="E1812" t="s">
        <v>325</v>
      </c>
      <c r="F1812" t="s">
        <v>324</v>
      </c>
      <c r="G1812" t="s">
        <v>323</v>
      </c>
      <c r="H1812" t="s">
        <v>322</v>
      </c>
      <c r="I1812" t="s">
        <v>321</v>
      </c>
      <c r="J1812" s="3">
        <v>1924.42</v>
      </c>
      <c r="K1812" s="3">
        <v>2129.1370000000002</v>
      </c>
      <c r="L1812" s="3">
        <v>2181.2759999999998</v>
      </c>
      <c r="M1812" s="3">
        <v>2103.7269999999999</v>
      </c>
      <c r="N1812" s="3">
        <v>2076.759</v>
      </c>
      <c r="O1812" s="3">
        <v>2137.6390000000001</v>
      </c>
      <c r="P1812" s="3">
        <v>2199.0450000000001</v>
      </c>
      <c r="Q1812" s="3">
        <v>2160.1669999999999</v>
      </c>
      <c r="R1812" s="3">
        <v>2240.3739999999998</v>
      </c>
      <c r="S1812" s="3">
        <v>2302.5210000000002</v>
      </c>
      <c r="T1812" s="3">
        <v>2268.9659999999999</v>
      </c>
      <c r="U1812" s="3">
        <v>2254.9949999999999</v>
      </c>
      <c r="V1812" s="3">
        <v>2213.4780000000001</v>
      </c>
      <c r="W1812" s="3">
        <v>2058.6909999999998</v>
      </c>
      <c r="X1812" s="3">
        <v>2044.8409999999999</v>
      </c>
      <c r="Y1812" s="3">
        <v>2141.578</v>
      </c>
      <c r="Z1812" s="3">
        <v>2293.0610000000001</v>
      </c>
      <c r="AA1812" s="3">
        <v>2403.3069999999998</v>
      </c>
      <c r="AB1812" s="3">
        <v>2484.5709999999999</v>
      </c>
      <c r="AC1812" s="3">
        <v>2498.4389999999999</v>
      </c>
      <c r="AD1812" s="3">
        <v>2439.018</v>
      </c>
      <c r="AE1812" s="3">
        <v>2434.3389999999999</v>
      </c>
      <c r="AF1812" s="3">
        <v>2368.9</v>
      </c>
      <c r="AG1812" s="3">
        <v>2322.8919999999998</v>
      </c>
      <c r="AH1812" s="3">
        <v>2354.94</v>
      </c>
      <c r="AI1812" s="3">
        <v>2409.8870000000002</v>
      </c>
      <c r="AJ1812" s="3">
        <v>2457.6889999999999</v>
      </c>
      <c r="AK1812" s="3">
        <v>2502.5540000000001</v>
      </c>
      <c r="AL1812" s="3">
        <v>2550.223</v>
      </c>
      <c r="AM1812" s="3">
        <v>2585.9050000000002</v>
      </c>
      <c r="AN1812" s="3">
        <v>2602.643</v>
      </c>
      <c r="AO1812" s="3">
        <v>2480.3490000000002</v>
      </c>
      <c r="AP1812" s="3">
        <v>2710.7350000000001</v>
      </c>
      <c r="AQ1812" s="3">
        <v>2933.6329999999998</v>
      </c>
      <c r="AR1812" s="3">
        <v>3166.57</v>
      </c>
      <c r="AS1812" s="3">
        <v>3395.67</v>
      </c>
      <c r="AT1812" s="3">
        <v>3631.25</v>
      </c>
      <c r="AU1812" s="3">
        <v>3882.9140000000002</v>
      </c>
      <c r="AV1812" s="3">
        <v>4155.3069999999998</v>
      </c>
      <c r="AW1812" s="3">
        <v>4430.0069999999996</v>
      </c>
      <c r="AX1812" s="3">
        <v>4705.9949999999999</v>
      </c>
      <c r="AY1812" s="3">
        <v>4985.0129999999999</v>
      </c>
      <c r="AZ1812" s="3">
        <v>5261.43</v>
      </c>
      <c r="BA1812">
        <v>5553.6710000000003</v>
      </c>
      <c r="BB1812">
        <v>2014</v>
      </c>
    </row>
    <row r="1813" spans="1:54" hidden="1" x14ac:dyDescent="0.2">
      <c r="A1813">
        <v>662</v>
      </c>
      <c r="B1813" t="s">
        <v>521</v>
      </c>
      <c r="C1813" t="s">
        <v>320</v>
      </c>
      <c r="D1813" t="s">
        <v>161</v>
      </c>
      <c r="E1813" t="s">
        <v>319</v>
      </c>
      <c r="F1813" t="s">
        <v>318</v>
      </c>
      <c r="G1813" t="s">
        <v>243</v>
      </c>
    </row>
    <row r="1814" spans="1:54" hidden="1" x14ac:dyDescent="0.2">
      <c r="A1814">
        <v>662</v>
      </c>
      <c r="B1814" t="s">
        <v>521</v>
      </c>
      <c r="C1814" t="s">
        <v>317</v>
      </c>
      <c r="D1814" t="s">
        <v>161</v>
      </c>
      <c r="E1814" t="s">
        <v>316</v>
      </c>
      <c r="F1814" t="s">
        <v>315</v>
      </c>
      <c r="G1814" t="s">
        <v>288</v>
      </c>
      <c r="I1814" t="s">
        <v>310</v>
      </c>
      <c r="J1814" s="3">
        <v>0.11700000000000001</v>
      </c>
      <c r="K1814" s="3">
        <v>0.11899999999999999</v>
      </c>
      <c r="L1814" s="3">
        <v>0.11799999999999999</v>
      </c>
      <c r="M1814" s="3">
        <v>0.113</v>
      </c>
      <c r="N1814" s="3">
        <v>0.106</v>
      </c>
      <c r="O1814" s="3">
        <v>0.106</v>
      </c>
      <c r="P1814" s="3">
        <v>0.107</v>
      </c>
      <c r="Q1814" s="3">
        <v>0.10199999999999999</v>
      </c>
      <c r="R1814" s="3">
        <v>9.9000000000000005E-2</v>
      </c>
      <c r="S1814" s="3">
        <v>9.8000000000000004E-2</v>
      </c>
      <c r="T1814" s="3">
        <v>9.4E-2</v>
      </c>
      <c r="U1814" s="3">
        <v>9.0999999999999998E-2</v>
      </c>
      <c r="V1814" s="3">
        <v>8.2000000000000003E-2</v>
      </c>
      <c r="W1814" s="3">
        <v>0.08</v>
      </c>
      <c r="X1814" s="3">
        <v>7.8E-2</v>
      </c>
      <c r="Y1814" s="3">
        <v>7.9000000000000001E-2</v>
      </c>
      <c r="Z1814" s="3">
        <v>8.3000000000000004E-2</v>
      </c>
      <c r="AA1814" s="3">
        <v>8.4000000000000005E-2</v>
      </c>
      <c r="AB1814" s="3">
        <v>8.5999999999999993E-2</v>
      </c>
      <c r="AC1814" s="3">
        <v>8.4000000000000005E-2</v>
      </c>
      <c r="AD1814" s="3">
        <v>7.9000000000000001E-2</v>
      </c>
      <c r="AE1814" s="3">
        <v>7.6999999999999999E-2</v>
      </c>
      <c r="AF1814" s="3">
        <v>7.3999999999999996E-2</v>
      </c>
      <c r="AG1814" s="3">
        <v>7.0000000000000007E-2</v>
      </c>
      <c r="AH1814" s="3">
        <v>6.7000000000000004E-2</v>
      </c>
      <c r="AI1814" s="3">
        <v>6.5000000000000002E-2</v>
      </c>
      <c r="AJ1814" s="3">
        <v>6.3E-2</v>
      </c>
      <c r="AK1814" s="3">
        <v>6.0999999999999999E-2</v>
      </c>
      <c r="AL1814" s="3">
        <v>0.06</v>
      </c>
      <c r="AM1814" s="3">
        <v>6.3E-2</v>
      </c>
      <c r="AN1814" s="3">
        <v>6.0999999999999999E-2</v>
      </c>
      <c r="AO1814" s="3">
        <v>5.6000000000000001E-2</v>
      </c>
      <c r="AP1814" s="3">
        <v>0.06</v>
      </c>
      <c r="AQ1814" s="3">
        <v>6.3E-2</v>
      </c>
      <c r="AR1814" s="3">
        <v>6.6000000000000003E-2</v>
      </c>
      <c r="AS1814" s="3">
        <v>7.0000000000000007E-2</v>
      </c>
      <c r="AT1814" s="3">
        <v>7.2999999999999995E-2</v>
      </c>
      <c r="AU1814" s="3">
        <v>7.5999999999999998E-2</v>
      </c>
      <c r="AV1814" s="3">
        <v>7.9000000000000001E-2</v>
      </c>
      <c r="AW1814" s="3">
        <v>8.1000000000000003E-2</v>
      </c>
      <c r="AX1814" s="3">
        <v>8.4000000000000005E-2</v>
      </c>
      <c r="AY1814" s="3">
        <v>8.5999999999999993E-2</v>
      </c>
      <c r="AZ1814" s="3">
        <v>8.7999999999999995E-2</v>
      </c>
      <c r="BA1814">
        <v>9.0999999999999998E-2</v>
      </c>
      <c r="BB1814">
        <v>2015</v>
      </c>
    </row>
    <row r="1815" spans="1:54" hidden="1" x14ac:dyDescent="0.2">
      <c r="A1815">
        <v>662</v>
      </c>
      <c r="B1815" t="s">
        <v>521</v>
      </c>
      <c r="C1815" t="s">
        <v>314</v>
      </c>
      <c r="D1815" t="s">
        <v>161</v>
      </c>
      <c r="E1815" t="s">
        <v>313</v>
      </c>
      <c r="F1815" t="s">
        <v>312</v>
      </c>
      <c r="G1815" t="s">
        <v>311</v>
      </c>
      <c r="I1815" t="s">
        <v>310</v>
      </c>
      <c r="J1815" s="3">
        <v>137.90100000000001</v>
      </c>
      <c r="K1815" s="3">
        <v>129.89599999999999</v>
      </c>
      <c r="L1815" s="3">
        <v>132.44499999999999</v>
      </c>
      <c r="M1815" s="3">
        <v>136.75</v>
      </c>
      <c r="N1815" s="3">
        <v>154.06</v>
      </c>
      <c r="O1815" s="3">
        <v>151.11600000000001</v>
      </c>
      <c r="P1815" s="3">
        <v>145.83199999999999</v>
      </c>
      <c r="Q1815" s="3">
        <v>136.441</v>
      </c>
      <c r="R1815" s="3">
        <v>130.54599999999999</v>
      </c>
      <c r="S1815" s="3">
        <v>125.122</v>
      </c>
      <c r="T1815" s="3">
        <v>115.197</v>
      </c>
      <c r="U1815" s="3">
        <v>112.227</v>
      </c>
      <c r="V1815" s="3">
        <v>109.703</v>
      </c>
      <c r="W1815" s="3">
        <v>113.73399999999999</v>
      </c>
      <c r="X1815" s="3">
        <v>164.06299999999999</v>
      </c>
      <c r="Y1815" s="3">
        <v>181.08600000000001</v>
      </c>
      <c r="Z1815" s="3">
        <v>186.001</v>
      </c>
      <c r="AA1815" s="3">
        <v>190.577</v>
      </c>
      <c r="AB1815" s="3">
        <v>195.393</v>
      </c>
      <c r="AC1815" s="3">
        <v>193.96</v>
      </c>
      <c r="AD1815" s="3">
        <v>193.904</v>
      </c>
      <c r="AE1815" s="3">
        <v>203.60599999999999</v>
      </c>
      <c r="AF1815" s="3">
        <v>213.89699999999999</v>
      </c>
      <c r="AG1815" s="3">
        <v>219.78399999999999</v>
      </c>
      <c r="AH1815" s="3">
        <v>207.71899999999999</v>
      </c>
      <c r="AI1815" s="3">
        <v>203.863</v>
      </c>
      <c r="AJ1815" s="3">
        <v>201.23500000000001</v>
      </c>
      <c r="AK1815" s="3">
        <v>201.76900000000001</v>
      </c>
      <c r="AL1815" s="3">
        <v>214.71199999999999</v>
      </c>
      <c r="AM1815" s="3">
        <v>218.09299999999999</v>
      </c>
      <c r="AN1815" s="3">
        <v>227.066</v>
      </c>
      <c r="AO1815" s="3">
        <v>228.22800000000001</v>
      </c>
      <c r="AP1815" s="3">
        <v>229.83099999999999</v>
      </c>
      <c r="AQ1815" s="3">
        <v>233.75</v>
      </c>
      <c r="AR1815" s="3">
        <v>238.60499999999999</v>
      </c>
      <c r="AS1815" s="3">
        <v>243.37799999999999</v>
      </c>
      <c r="AT1815" s="3">
        <v>244.08</v>
      </c>
      <c r="AU1815" s="3">
        <v>241.91900000000001</v>
      </c>
      <c r="AV1815" s="3">
        <v>239.374</v>
      </c>
      <c r="AW1815" s="3">
        <v>238.101</v>
      </c>
      <c r="AX1815" s="3">
        <v>237.27600000000001</v>
      </c>
      <c r="AY1815" s="3">
        <v>236.78100000000001</v>
      </c>
      <c r="AZ1815" s="3">
        <v>236.62299999999999</v>
      </c>
      <c r="BA1815">
        <v>236.28700000000001</v>
      </c>
      <c r="BB1815">
        <v>2015</v>
      </c>
    </row>
    <row r="1816" spans="1:54" hidden="1" x14ac:dyDescent="0.2">
      <c r="A1816">
        <v>662</v>
      </c>
      <c r="B1816" t="s">
        <v>521</v>
      </c>
      <c r="C1816" t="s">
        <v>309</v>
      </c>
      <c r="D1816" t="s">
        <v>161</v>
      </c>
      <c r="E1816" t="s">
        <v>308</v>
      </c>
      <c r="F1816" t="s">
        <v>307</v>
      </c>
      <c r="G1816" t="s">
        <v>217</v>
      </c>
      <c r="I1816" t="s">
        <v>996</v>
      </c>
      <c r="J1816" s="3">
        <v>15.786</v>
      </c>
      <c r="K1816" s="3">
        <v>21.411999999999999</v>
      </c>
      <c r="L1816" s="3">
        <v>21.408999999999999</v>
      </c>
      <c r="M1816" s="3">
        <v>16.478999999999999</v>
      </c>
      <c r="N1816" s="3">
        <v>10.552</v>
      </c>
      <c r="O1816" s="3">
        <v>13.417</v>
      </c>
      <c r="P1816" s="3">
        <v>11.111000000000001</v>
      </c>
      <c r="Q1816" s="3">
        <v>11.382</v>
      </c>
      <c r="R1816" s="3">
        <v>11.808</v>
      </c>
      <c r="S1816" s="3">
        <v>8.0860000000000003</v>
      </c>
      <c r="T1816" s="3">
        <v>6.0140000000000002</v>
      </c>
      <c r="U1816" s="3">
        <v>6.6769999999999996</v>
      </c>
      <c r="V1816" s="3">
        <v>4.9889999999999999</v>
      </c>
      <c r="W1816" s="3">
        <v>4.5419999999999998</v>
      </c>
      <c r="X1816" s="3">
        <v>8.1300000000000008</v>
      </c>
      <c r="Y1816" s="3">
        <v>14.512</v>
      </c>
      <c r="Z1816" s="3">
        <v>10.936999999999999</v>
      </c>
      <c r="AA1816" s="3">
        <v>13.816000000000001</v>
      </c>
      <c r="AB1816" s="3">
        <v>14.49</v>
      </c>
      <c r="AC1816" s="3">
        <v>10.547000000000001</v>
      </c>
      <c r="AD1816" s="3">
        <v>9.9410000000000007</v>
      </c>
      <c r="AE1816" s="3">
        <v>10.118</v>
      </c>
      <c r="AF1816" s="3">
        <v>5.6879999999999997</v>
      </c>
      <c r="AG1816" s="3">
        <v>10.467000000000001</v>
      </c>
      <c r="AH1816" s="3">
        <v>8.9410000000000007</v>
      </c>
      <c r="AI1816" s="3">
        <v>11.327999999999999</v>
      </c>
      <c r="AJ1816" s="3">
        <v>7.59</v>
      </c>
      <c r="AK1816" s="3">
        <v>9.9109999999999996</v>
      </c>
      <c r="AL1816" s="3">
        <v>12.069000000000001</v>
      </c>
      <c r="AM1816" s="3">
        <v>8.6969999999999992</v>
      </c>
      <c r="AN1816" s="3">
        <v>13.436999999999999</v>
      </c>
      <c r="AO1816" s="3">
        <v>4.0389999999999997</v>
      </c>
      <c r="AP1816" s="3">
        <v>16.09</v>
      </c>
      <c r="AQ1816" s="3">
        <v>20.710999999999999</v>
      </c>
      <c r="AR1816" s="3">
        <v>19.739999999999998</v>
      </c>
      <c r="AS1816" s="3">
        <v>20.103999999999999</v>
      </c>
      <c r="AT1816" s="3">
        <v>20.69</v>
      </c>
      <c r="AU1816" s="3">
        <v>21.13</v>
      </c>
      <c r="AV1816" s="3">
        <v>22.637</v>
      </c>
      <c r="AW1816" s="3">
        <v>24.004999999999999</v>
      </c>
      <c r="AX1816" s="3">
        <v>24.863</v>
      </c>
      <c r="AY1816" s="3">
        <v>26.163</v>
      </c>
      <c r="AZ1816" s="3">
        <v>26.234000000000002</v>
      </c>
      <c r="BA1816">
        <v>26.609000000000002</v>
      </c>
      <c r="BB1816">
        <v>2015</v>
      </c>
    </row>
    <row r="1817" spans="1:54" hidden="1" x14ac:dyDescent="0.2">
      <c r="A1817">
        <v>662</v>
      </c>
      <c r="B1817" t="s">
        <v>521</v>
      </c>
      <c r="C1817" t="s">
        <v>306</v>
      </c>
      <c r="D1817" t="s">
        <v>161</v>
      </c>
      <c r="E1817" t="s">
        <v>305</v>
      </c>
      <c r="F1817" t="s">
        <v>304</v>
      </c>
      <c r="G1817" t="s">
        <v>217</v>
      </c>
      <c r="I1817" t="s">
        <v>996</v>
      </c>
      <c r="J1817" s="3">
        <v>22.14</v>
      </c>
      <c r="K1817" s="3">
        <v>17.146999999999998</v>
      </c>
      <c r="L1817" s="3">
        <v>17.143999999999998</v>
      </c>
      <c r="M1817" s="3">
        <v>16.024999999999999</v>
      </c>
      <c r="N1817" s="3">
        <v>11.762</v>
      </c>
      <c r="O1817" s="3">
        <v>12.170999999999999</v>
      </c>
      <c r="P1817" s="3">
        <v>11.803000000000001</v>
      </c>
      <c r="Q1817" s="3">
        <v>2.7069999999999999</v>
      </c>
      <c r="R1817" s="3">
        <v>-1.0329999999999999</v>
      </c>
      <c r="S1817" s="3">
        <v>-0.129</v>
      </c>
      <c r="T1817" s="3">
        <v>-0.83599999999999997</v>
      </c>
      <c r="U1817" s="3">
        <v>-0.80500000000000005</v>
      </c>
      <c r="V1817" s="3">
        <v>-2.8559999999999999</v>
      </c>
      <c r="W1817" s="3">
        <v>-0.52800000000000002</v>
      </c>
      <c r="X1817" s="3">
        <v>7.7080000000000002</v>
      </c>
      <c r="Y1817" s="3">
        <v>11.792999999999999</v>
      </c>
      <c r="Z1817" s="3">
        <v>9.6</v>
      </c>
      <c r="AA1817" s="3">
        <v>12.505000000000001</v>
      </c>
      <c r="AB1817" s="3">
        <v>12.2</v>
      </c>
      <c r="AC1817" s="3">
        <v>9.593</v>
      </c>
      <c r="AD1817" s="3">
        <v>7.7210000000000001</v>
      </c>
      <c r="AE1817" s="3">
        <v>9.5709999999999997</v>
      </c>
      <c r="AF1817" s="3">
        <v>11.938000000000001</v>
      </c>
      <c r="AG1817" s="3">
        <v>12.385</v>
      </c>
      <c r="AH1817" s="3">
        <v>10.404</v>
      </c>
      <c r="AI1817" s="3">
        <v>11.56</v>
      </c>
      <c r="AJ1817" s="3">
        <v>10.287000000000001</v>
      </c>
      <c r="AK1817" s="3">
        <v>9.2669999999999995</v>
      </c>
      <c r="AL1817" s="3">
        <v>13.954000000000001</v>
      </c>
      <c r="AM1817" s="3">
        <v>15.371</v>
      </c>
      <c r="AN1817" s="3">
        <v>15.315</v>
      </c>
      <c r="AO1817" s="3">
        <v>14.448</v>
      </c>
      <c r="AP1817" s="3">
        <v>14.897</v>
      </c>
      <c r="AQ1817" s="3">
        <v>19.36</v>
      </c>
      <c r="AR1817" s="3">
        <v>21.189</v>
      </c>
      <c r="AS1817" s="3">
        <v>19.498000000000001</v>
      </c>
      <c r="AT1817" s="3">
        <v>19.605</v>
      </c>
      <c r="AU1817" s="3">
        <v>19.916</v>
      </c>
      <c r="AV1817" s="3">
        <v>21.114000000000001</v>
      </c>
      <c r="AW1817" s="3">
        <v>22.690999999999999</v>
      </c>
      <c r="AX1817" s="3">
        <v>23.326000000000001</v>
      </c>
      <c r="AY1817" s="3">
        <v>24.506</v>
      </c>
      <c r="AZ1817" s="3">
        <v>24.725000000000001</v>
      </c>
      <c r="BA1817">
        <v>25.158999999999999</v>
      </c>
      <c r="BB1817">
        <v>2015</v>
      </c>
    </row>
    <row r="1818" spans="1:54" hidden="1" x14ac:dyDescent="0.2">
      <c r="A1818">
        <v>662</v>
      </c>
      <c r="B1818" t="s">
        <v>521</v>
      </c>
      <c r="C1818" t="s">
        <v>303</v>
      </c>
      <c r="D1818" t="s">
        <v>161</v>
      </c>
      <c r="E1818" t="s">
        <v>300</v>
      </c>
      <c r="F1818" t="s">
        <v>302</v>
      </c>
      <c r="G1818" t="s">
        <v>295</v>
      </c>
      <c r="I1818" t="s">
        <v>997</v>
      </c>
      <c r="J1818" s="3">
        <v>33.969000000000001</v>
      </c>
      <c r="K1818" s="3">
        <v>36.917999999999999</v>
      </c>
      <c r="L1818" s="3">
        <v>39.646000000000001</v>
      </c>
      <c r="M1818" s="3">
        <v>41.976999999999997</v>
      </c>
      <c r="N1818" s="3">
        <v>43.774000000000001</v>
      </c>
      <c r="O1818" s="3">
        <v>44.540999999999997</v>
      </c>
      <c r="P1818" s="3">
        <v>47.587000000000003</v>
      </c>
      <c r="Q1818" s="3">
        <v>50.906999999999996</v>
      </c>
      <c r="R1818" s="3">
        <v>54.438000000000002</v>
      </c>
      <c r="S1818" s="3">
        <v>54.975000000000001</v>
      </c>
      <c r="T1818" s="3">
        <v>54.613</v>
      </c>
      <c r="U1818" s="3">
        <v>55.472999999999999</v>
      </c>
      <c r="V1818" s="3">
        <v>57.811999999999998</v>
      </c>
      <c r="W1818" s="3">
        <v>59.043999999999997</v>
      </c>
      <c r="X1818" s="3">
        <v>74.369</v>
      </c>
      <c r="Y1818" s="3">
        <v>84.855000000000004</v>
      </c>
      <c r="Z1818" s="3">
        <v>87.146000000000001</v>
      </c>
      <c r="AA1818" s="3">
        <v>92.637</v>
      </c>
      <c r="AB1818" s="3">
        <v>96.808000000000007</v>
      </c>
      <c r="AC1818" s="3">
        <v>97.528999999999996</v>
      </c>
      <c r="AD1818" s="3">
        <v>100</v>
      </c>
      <c r="AE1818" s="3">
        <v>104.355</v>
      </c>
      <c r="AF1818" s="3">
        <v>107.569</v>
      </c>
      <c r="AG1818" s="3">
        <v>111.116</v>
      </c>
      <c r="AH1818" s="3">
        <v>112.73699999999999</v>
      </c>
      <c r="AI1818" s="3">
        <v>117.116</v>
      </c>
      <c r="AJ1818" s="3">
        <v>120.004</v>
      </c>
      <c r="AK1818" s="3">
        <v>122.27800000000001</v>
      </c>
      <c r="AL1818" s="3">
        <v>130</v>
      </c>
      <c r="AM1818" s="3">
        <v>131.31100000000001</v>
      </c>
      <c r="AN1818" s="3">
        <v>133.10499999999999</v>
      </c>
      <c r="AO1818" s="3">
        <v>139.62100000000001</v>
      </c>
      <c r="AP1818" s="3">
        <v>141.435</v>
      </c>
      <c r="AQ1818" s="3">
        <v>145.089</v>
      </c>
      <c r="AR1818" s="3">
        <v>145.74</v>
      </c>
      <c r="AS1818" s="3">
        <v>147.554</v>
      </c>
      <c r="AT1818" s="3">
        <v>148.62200000000001</v>
      </c>
      <c r="AU1818" s="3">
        <v>149.857</v>
      </c>
      <c r="AV1818" s="3">
        <v>152.405</v>
      </c>
      <c r="AW1818" s="3">
        <v>155.453</v>
      </c>
      <c r="AX1818" s="3">
        <v>158.56200000000001</v>
      </c>
      <c r="AY1818" s="3">
        <v>161.733</v>
      </c>
      <c r="AZ1818" s="3">
        <v>164.96799999999999</v>
      </c>
      <c r="BA1818">
        <v>168.267</v>
      </c>
      <c r="BB1818">
        <v>2017</v>
      </c>
    </row>
    <row r="1819" spans="1:54" hidden="1" x14ac:dyDescent="0.2">
      <c r="A1819">
        <v>662</v>
      </c>
      <c r="B1819" t="s">
        <v>521</v>
      </c>
      <c r="C1819" t="s">
        <v>301</v>
      </c>
      <c r="D1819" t="s">
        <v>161</v>
      </c>
      <c r="E1819" t="s">
        <v>300</v>
      </c>
      <c r="F1819" t="s">
        <v>299</v>
      </c>
      <c r="G1819" t="s">
        <v>275</v>
      </c>
      <c r="I1819" t="s">
        <v>298</v>
      </c>
      <c r="J1819" s="3">
        <v>8.81</v>
      </c>
      <c r="K1819" s="3">
        <v>8.6820000000000004</v>
      </c>
      <c r="L1819" s="3">
        <v>7.3890000000000002</v>
      </c>
      <c r="M1819" s="3">
        <v>5.8789999999999996</v>
      </c>
      <c r="N1819" s="3">
        <v>4.2809999999999997</v>
      </c>
      <c r="O1819" s="3">
        <v>1.7529999999999999</v>
      </c>
      <c r="P1819" s="3">
        <v>6.8369999999999997</v>
      </c>
      <c r="Q1819" s="3">
        <v>6.9779999999999998</v>
      </c>
      <c r="R1819" s="3">
        <v>6.9349999999999996</v>
      </c>
      <c r="S1819" s="3">
        <v>0.98599999999999999</v>
      </c>
      <c r="T1819" s="3">
        <v>-0.65800000000000003</v>
      </c>
      <c r="U1819" s="3">
        <v>1.575</v>
      </c>
      <c r="V1819" s="3">
        <v>4.218</v>
      </c>
      <c r="W1819" s="3">
        <v>2.13</v>
      </c>
      <c r="X1819" s="3">
        <v>25.956</v>
      </c>
      <c r="Y1819" s="3">
        <v>14.1</v>
      </c>
      <c r="Z1819" s="3">
        <v>2.7</v>
      </c>
      <c r="AA1819" s="3">
        <v>6.3010000000000002</v>
      </c>
      <c r="AB1819" s="3">
        <v>4.5030000000000001</v>
      </c>
      <c r="AC1819" s="3">
        <v>0.74399999999999999</v>
      </c>
      <c r="AD1819" s="3">
        <v>2.5339999999999998</v>
      </c>
      <c r="AE1819" s="3">
        <v>4.3550000000000004</v>
      </c>
      <c r="AF1819" s="3">
        <v>3.08</v>
      </c>
      <c r="AG1819" s="3">
        <v>3.2970000000000002</v>
      </c>
      <c r="AH1819" s="3">
        <v>1.4590000000000001</v>
      </c>
      <c r="AI1819" s="3">
        <v>3.8839999999999999</v>
      </c>
      <c r="AJ1819" s="3">
        <v>2.4660000000000002</v>
      </c>
      <c r="AK1819" s="3">
        <v>1.8959999999999999</v>
      </c>
      <c r="AL1819" s="3">
        <v>6.3150000000000004</v>
      </c>
      <c r="AM1819" s="3">
        <v>1.0089999999999999</v>
      </c>
      <c r="AN1819" s="3">
        <v>1.3660000000000001</v>
      </c>
      <c r="AO1819" s="3">
        <v>4.8949999999999996</v>
      </c>
      <c r="AP1819" s="3">
        <v>1.3</v>
      </c>
      <c r="AQ1819" s="3">
        <v>2.5840000000000001</v>
      </c>
      <c r="AR1819" s="3">
        <v>0.44900000000000001</v>
      </c>
      <c r="AS1819" s="3">
        <v>1.244</v>
      </c>
      <c r="AT1819" s="3">
        <v>0.72399999999999998</v>
      </c>
      <c r="AU1819" s="3">
        <v>0.83099999999999996</v>
      </c>
      <c r="AV1819" s="3">
        <v>1.7</v>
      </c>
      <c r="AW1819" s="3">
        <v>2</v>
      </c>
      <c r="AX1819" s="3">
        <v>2</v>
      </c>
      <c r="AY1819" s="3">
        <v>2</v>
      </c>
      <c r="AZ1819" s="3">
        <v>2</v>
      </c>
      <c r="BA1819">
        <v>2</v>
      </c>
      <c r="BB1819">
        <v>2017</v>
      </c>
    </row>
    <row r="1820" spans="1:54" hidden="1" x14ac:dyDescent="0.2">
      <c r="A1820">
        <v>662</v>
      </c>
      <c r="B1820" t="s">
        <v>521</v>
      </c>
      <c r="C1820" t="s">
        <v>297</v>
      </c>
      <c r="D1820" t="s">
        <v>161</v>
      </c>
      <c r="E1820" t="s">
        <v>293</v>
      </c>
      <c r="F1820" t="s">
        <v>296</v>
      </c>
      <c r="G1820" t="s">
        <v>295</v>
      </c>
      <c r="I1820" t="s">
        <v>997</v>
      </c>
      <c r="J1820" s="3">
        <v>34.481000000000002</v>
      </c>
      <c r="K1820" s="3">
        <v>37.164000000000001</v>
      </c>
      <c r="L1820" s="3">
        <v>39.286999999999999</v>
      </c>
      <c r="M1820" s="3">
        <v>42.585000000000001</v>
      </c>
      <c r="N1820" s="3">
        <v>44.317</v>
      </c>
      <c r="O1820" s="3">
        <v>46.273000000000003</v>
      </c>
      <c r="P1820" s="3">
        <v>50.128999999999998</v>
      </c>
      <c r="Q1820" s="3">
        <v>53.872999999999998</v>
      </c>
      <c r="R1820" s="3">
        <v>56.109000000000002</v>
      </c>
      <c r="S1820" s="3">
        <v>56.164999999999999</v>
      </c>
      <c r="T1820" s="3">
        <v>56.220999999999997</v>
      </c>
      <c r="U1820" s="3">
        <v>57.170999999999999</v>
      </c>
      <c r="V1820" s="3">
        <v>59.210999999999999</v>
      </c>
      <c r="W1820" s="3">
        <v>60.703000000000003</v>
      </c>
      <c r="X1820" s="3">
        <v>80.248999999999995</v>
      </c>
      <c r="Y1820" s="3">
        <v>86.427999999999997</v>
      </c>
      <c r="Z1820" s="3">
        <v>89.453000000000003</v>
      </c>
      <c r="AA1820" s="3">
        <v>93.555999999999997</v>
      </c>
      <c r="AB1820" s="3">
        <v>95.418000000000006</v>
      </c>
      <c r="AC1820" s="3">
        <v>96.902000000000001</v>
      </c>
      <c r="AD1820" s="3">
        <v>100.396</v>
      </c>
      <c r="AE1820" s="3">
        <v>105.199</v>
      </c>
      <c r="AF1820" s="3">
        <v>109.82599999999999</v>
      </c>
      <c r="AG1820" s="3">
        <v>109.706</v>
      </c>
      <c r="AH1820" s="3">
        <v>114.581</v>
      </c>
      <c r="AI1820" s="3">
        <v>117.48</v>
      </c>
      <c r="AJ1820" s="3">
        <v>119.873</v>
      </c>
      <c r="AK1820" s="3">
        <v>121.619</v>
      </c>
      <c r="AL1820" s="3">
        <v>132.50899999999999</v>
      </c>
      <c r="AM1820" s="3">
        <v>130.297</v>
      </c>
      <c r="AN1820" s="3">
        <v>136.947</v>
      </c>
      <c r="AO1820" s="3">
        <v>139.64099999999999</v>
      </c>
      <c r="AP1820" s="3">
        <v>144.40199999999999</v>
      </c>
      <c r="AQ1820" s="3">
        <v>145.001</v>
      </c>
      <c r="AR1820" s="3">
        <v>146.239</v>
      </c>
      <c r="AS1820" s="3">
        <v>148.30799999999999</v>
      </c>
      <c r="AT1820" s="3">
        <v>147.97</v>
      </c>
      <c r="AU1820" s="3">
        <v>149.53200000000001</v>
      </c>
      <c r="AV1820" s="3">
        <v>152.52199999999999</v>
      </c>
      <c r="AW1820" s="3">
        <v>155.57300000000001</v>
      </c>
      <c r="AX1820" s="3">
        <v>158.684</v>
      </c>
      <c r="AY1820" s="3">
        <v>161.858</v>
      </c>
      <c r="AZ1820" s="3">
        <v>165.095</v>
      </c>
      <c r="BA1820">
        <v>168.39699999999999</v>
      </c>
      <c r="BB1820">
        <v>2017</v>
      </c>
    </row>
    <row r="1821" spans="1:54" hidden="1" x14ac:dyDescent="0.2">
      <c r="A1821">
        <v>662</v>
      </c>
      <c r="B1821" t="s">
        <v>521</v>
      </c>
      <c r="C1821" t="s">
        <v>294</v>
      </c>
      <c r="D1821" t="s">
        <v>161</v>
      </c>
      <c r="E1821" t="s">
        <v>293</v>
      </c>
      <c r="F1821" t="s">
        <v>292</v>
      </c>
      <c r="G1821" t="s">
        <v>275</v>
      </c>
      <c r="I1821" t="s">
        <v>291</v>
      </c>
      <c r="J1821" s="3" t="s">
        <v>215</v>
      </c>
      <c r="K1821" s="3">
        <v>7.78</v>
      </c>
      <c r="L1821" s="3">
        <v>5.7140000000000004</v>
      </c>
      <c r="M1821" s="3">
        <v>8.3930000000000007</v>
      </c>
      <c r="N1821" s="3">
        <v>4.0679999999999996</v>
      </c>
      <c r="O1821" s="3">
        <v>4.4139999999999997</v>
      </c>
      <c r="P1821" s="3">
        <v>8.3330000000000002</v>
      </c>
      <c r="Q1821" s="3">
        <v>7.4690000000000003</v>
      </c>
      <c r="R1821" s="3">
        <v>4.149</v>
      </c>
      <c r="S1821" s="3">
        <v>0.1</v>
      </c>
      <c r="T1821" s="3">
        <v>0.1</v>
      </c>
      <c r="U1821" s="3">
        <v>1.69</v>
      </c>
      <c r="V1821" s="3">
        <v>3.5680000000000001</v>
      </c>
      <c r="W1821" s="3">
        <v>2.52</v>
      </c>
      <c r="X1821" s="3">
        <v>32.200000000000003</v>
      </c>
      <c r="Y1821" s="3">
        <v>7.7</v>
      </c>
      <c r="Z1821" s="3">
        <v>3.5</v>
      </c>
      <c r="AA1821" s="3">
        <v>4.5869999999999997</v>
      </c>
      <c r="AB1821" s="3">
        <v>1.9890000000000001</v>
      </c>
      <c r="AC1821" s="3">
        <v>1.5549999999999999</v>
      </c>
      <c r="AD1821" s="3">
        <v>3.6059999999999999</v>
      </c>
      <c r="AE1821" s="3">
        <v>4.7830000000000004</v>
      </c>
      <c r="AF1821" s="3">
        <v>4.399</v>
      </c>
      <c r="AG1821" s="3">
        <v>-0.109</v>
      </c>
      <c r="AH1821" s="3">
        <v>4.4429999999999996</v>
      </c>
      <c r="AI1821" s="3">
        <v>2.5310000000000001</v>
      </c>
      <c r="AJ1821" s="3">
        <v>2.0369999999999999</v>
      </c>
      <c r="AK1821" s="3">
        <v>1.456</v>
      </c>
      <c r="AL1821" s="3">
        <v>8.9540000000000006</v>
      </c>
      <c r="AM1821" s="3">
        <v>-1.669</v>
      </c>
      <c r="AN1821" s="3">
        <v>5.1040000000000001</v>
      </c>
      <c r="AO1821" s="3">
        <v>1.9670000000000001</v>
      </c>
      <c r="AP1821" s="3">
        <v>3.4089999999999998</v>
      </c>
      <c r="AQ1821" s="3">
        <v>0.41499999999999998</v>
      </c>
      <c r="AR1821" s="3">
        <v>0.85399999999999998</v>
      </c>
      <c r="AS1821" s="3">
        <v>1.415</v>
      </c>
      <c r="AT1821" s="3">
        <v>-0.22800000000000001</v>
      </c>
      <c r="AU1821" s="3">
        <v>1.0549999999999999</v>
      </c>
      <c r="AV1821" s="3">
        <v>2</v>
      </c>
      <c r="AW1821" s="3">
        <v>2</v>
      </c>
      <c r="AX1821" s="3">
        <v>2</v>
      </c>
      <c r="AY1821" s="3">
        <v>2</v>
      </c>
      <c r="AZ1821" s="3">
        <v>2</v>
      </c>
      <c r="BA1821">
        <v>2</v>
      </c>
      <c r="BB1821">
        <v>2017</v>
      </c>
    </row>
    <row r="1822" spans="1:54" hidden="1" x14ac:dyDescent="0.2">
      <c r="A1822">
        <v>662</v>
      </c>
      <c r="B1822" t="s">
        <v>521</v>
      </c>
      <c r="C1822" t="s">
        <v>290</v>
      </c>
      <c r="D1822" t="s">
        <v>161</v>
      </c>
      <c r="E1822" t="s">
        <v>289</v>
      </c>
      <c r="G1822" t="s">
        <v>288</v>
      </c>
    </row>
    <row r="1823" spans="1:54" hidden="1" x14ac:dyDescent="0.2">
      <c r="A1823">
        <v>662</v>
      </c>
      <c r="B1823" t="s">
        <v>521</v>
      </c>
      <c r="C1823" t="s">
        <v>287</v>
      </c>
      <c r="D1823" t="s">
        <v>161</v>
      </c>
      <c r="E1823" t="s">
        <v>286</v>
      </c>
      <c r="F1823" t="s">
        <v>285</v>
      </c>
      <c r="G1823" t="s">
        <v>275</v>
      </c>
      <c r="I1823" t="s">
        <v>998</v>
      </c>
      <c r="J1823" s="3">
        <v>-12.164</v>
      </c>
      <c r="K1823" s="3">
        <v>-3</v>
      </c>
      <c r="L1823" s="3">
        <v>3.4</v>
      </c>
      <c r="M1823" s="3">
        <v>2.8</v>
      </c>
      <c r="N1823" s="3">
        <v>-1.7</v>
      </c>
      <c r="O1823" s="3">
        <v>-2</v>
      </c>
      <c r="P1823" s="3">
        <v>3.3</v>
      </c>
      <c r="Q1823" s="3">
        <v>4</v>
      </c>
      <c r="R1823" s="3">
        <v>-5.4</v>
      </c>
      <c r="S1823" s="3">
        <v>-7.5</v>
      </c>
      <c r="T1823" s="3">
        <v>-15.31</v>
      </c>
      <c r="U1823" s="3">
        <v>3.802</v>
      </c>
      <c r="V1823" s="3">
        <v>2.2709999999999999</v>
      </c>
      <c r="W1823" s="3">
        <v>0.91400000000000003</v>
      </c>
      <c r="X1823" s="3">
        <v>0.98399999999999999</v>
      </c>
      <c r="Y1823" s="3">
        <v>1.359</v>
      </c>
      <c r="Z1823" s="3">
        <v>0.96899999999999997</v>
      </c>
      <c r="AA1823" s="3">
        <v>1.077</v>
      </c>
      <c r="AB1823" s="3">
        <v>1.1970000000000001</v>
      </c>
      <c r="AC1823" s="3">
        <v>1.369</v>
      </c>
      <c r="AD1823" s="3">
        <v>-5.98</v>
      </c>
      <c r="AE1823" s="3">
        <v>5.2110000000000003</v>
      </c>
      <c r="AF1823" s="3">
        <v>8.06</v>
      </c>
      <c r="AG1823" s="3">
        <v>-26.016999999999999</v>
      </c>
      <c r="AH1823" s="3">
        <v>23.260999999999999</v>
      </c>
      <c r="AI1823" s="3">
        <v>-7.6710000000000003</v>
      </c>
      <c r="AJ1823" s="3">
        <v>4.6100000000000003</v>
      </c>
      <c r="AK1823" s="3">
        <v>5.7469999999999999</v>
      </c>
      <c r="AL1823" s="3">
        <v>4.6619999999999999</v>
      </c>
      <c r="AM1823" s="3">
        <v>18.021000000000001</v>
      </c>
      <c r="AN1823" s="3">
        <v>18.565000000000001</v>
      </c>
      <c r="AO1823" s="3">
        <v>-24.547999999999998</v>
      </c>
      <c r="AP1823" s="3">
        <v>44.548000000000002</v>
      </c>
      <c r="AQ1823" s="3">
        <v>5.33</v>
      </c>
      <c r="AR1823" s="3">
        <v>4.2050000000000001</v>
      </c>
      <c r="AS1823" s="3">
        <v>19.693999999999999</v>
      </c>
      <c r="AT1823" s="3">
        <v>5.75</v>
      </c>
      <c r="AU1823" s="3">
        <v>5.702</v>
      </c>
      <c r="AV1823" s="3">
        <v>2.8149999999999999</v>
      </c>
      <c r="AW1823" s="3">
        <v>11.212</v>
      </c>
      <c r="AX1823" s="3">
        <v>11.308</v>
      </c>
      <c r="AY1823" s="3">
        <v>11.452999999999999</v>
      </c>
      <c r="AZ1823" s="3">
        <v>10.574999999999999</v>
      </c>
      <c r="BA1823">
        <v>10.797000000000001</v>
      </c>
      <c r="BB1823">
        <v>2015</v>
      </c>
    </row>
    <row r="1824" spans="1:54" hidden="1" x14ac:dyDescent="0.2">
      <c r="A1824">
        <v>662</v>
      </c>
      <c r="B1824" t="s">
        <v>521</v>
      </c>
      <c r="C1824" t="s">
        <v>284</v>
      </c>
      <c r="D1824" t="s">
        <v>161</v>
      </c>
      <c r="E1824" t="s">
        <v>283</v>
      </c>
      <c r="F1824" t="s">
        <v>282</v>
      </c>
      <c r="G1824" t="s">
        <v>275</v>
      </c>
      <c r="I1824" t="s">
        <v>998</v>
      </c>
      <c r="J1824" s="3">
        <v>3.03</v>
      </c>
      <c r="K1824" s="3">
        <v>-2.9409999999999998</v>
      </c>
      <c r="L1824" s="3">
        <v>3.03</v>
      </c>
      <c r="M1824" s="3">
        <v>2.9409999999999998</v>
      </c>
      <c r="N1824" s="3">
        <v>-1.714</v>
      </c>
      <c r="O1824" s="3">
        <v>-1.744</v>
      </c>
      <c r="P1824" s="3">
        <v>2.9590000000000001</v>
      </c>
      <c r="Q1824" s="3">
        <v>4.0229999999999997</v>
      </c>
      <c r="R1824" s="3">
        <v>-4.9720000000000004</v>
      </c>
      <c r="S1824" s="3">
        <v>-7.5579999999999998</v>
      </c>
      <c r="T1824" s="3">
        <v>-15.723000000000001</v>
      </c>
      <c r="U1824" s="3">
        <v>4.4779999999999998</v>
      </c>
      <c r="V1824" s="3">
        <v>2.1429999999999998</v>
      </c>
      <c r="W1824" s="3">
        <v>0.91400000000000003</v>
      </c>
      <c r="X1824" s="3">
        <v>0.98399999999999999</v>
      </c>
      <c r="Y1824" s="3">
        <v>1.359</v>
      </c>
      <c r="Z1824" s="3">
        <v>0.96899999999999997</v>
      </c>
      <c r="AA1824" s="3">
        <v>1.077</v>
      </c>
      <c r="AB1824" s="3">
        <v>1.1970000000000001</v>
      </c>
      <c r="AC1824" s="3">
        <v>1.369</v>
      </c>
      <c r="AD1824" s="3">
        <v>-5.98</v>
      </c>
      <c r="AE1824" s="3">
        <v>5.2110000000000003</v>
      </c>
      <c r="AF1824" s="3">
        <v>8.06</v>
      </c>
      <c r="AG1824" s="3">
        <v>-26.016999999999999</v>
      </c>
      <c r="AH1824" s="3">
        <v>23.260999999999999</v>
      </c>
      <c r="AI1824" s="3">
        <v>-7.6710000000000003</v>
      </c>
      <c r="AJ1824" s="3">
        <v>4.6100000000000003</v>
      </c>
      <c r="AK1824" s="3">
        <v>5.7469999999999999</v>
      </c>
      <c r="AL1824" s="3">
        <v>4.6619999999999999</v>
      </c>
      <c r="AM1824" s="3">
        <v>18.021000000000001</v>
      </c>
      <c r="AN1824" s="3">
        <v>18.565000000000001</v>
      </c>
      <c r="AO1824" s="3">
        <v>-24.547999999999998</v>
      </c>
      <c r="AP1824" s="3">
        <v>44.548000000000002</v>
      </c>
      <c r="AQ1824" s="3">
        <v>5.33</v>
      </c>
      <c r="AR1824" s="3">
        <v>4.2050000000000001</v>
      </c>
      <c r="AS1824" s="3">
        <v>19.693999999999999</v>
      </c>
      <c r="AT1824" s="3">
        <v>5.75</v>
      </c>
      <c r="AU1824" s="3">
        <v>5.702</v>
      </c>
      <c r="AV1824" s="3">
        <v>2.8149999999999999</v>
      </c>
      <c r="AW1824" s="3">
        <v>11.212</v>
      </c>
      <c r="AX1824" s="3">
        <v>11.308</v>
      </c>
      <c r="AY1824" s="3">
        <v>11.452999999999999</v>
      </c>
      <c r="AZ1824" s="3">
        <v>10.574999999999999</v>
      </c>
      <c r="BA1824">
        <v>10.797000000000001</v>
      </c>
      <c r="BB1824">
        <v>2015</v>
      </c>
    </row>
    <row r="1825" spans="1:54" hidden="1" x14ac:dyDescent="0.2">
      <c r="A1825">
        <v>662</v>
      </c>
      <c r="B1825" t="s">
        <v>521</v>
      </c>
      <c r="C1825" t="s">
        <v>281</v>
      </c>
      <c r="D1825" t="s">
        <v>161</v>
      </c>
      <c r="E1825" t="s">
        <v>280</v>
      </c>
      <c r="F1825" t="s">
        <v>279</v>
      </c>
      <c r="G1825" t="s">
        <v>275</v>
      </c>
      <c r="I1825" t="s">
        <v>998</v>
      </c>
      <c r="J1825" s="3">
        <v>13.641</v>
      </c>
      <c r="K1825" s="3">
        <v>4.3</v>
      </c>
      <c r="L1825" s="3">
        <v>5</v>
      </c>
      <c r="M1825" s="3">
        <v>4.3</v>
      </c>
      <c r="N1825" s="3">
        <v>-1.8</v>
      </c>
      <c r="O1825" s="3">
        <v>-3.2</v>
      </c>
      <c r="P1825" s="3">
        <v>-4.0999999999999996</v>
      </c>
      <c r="Q1825" s="3">
        <v>-3.39</v>
      </c>
      <c r="R1825" s="3">
        <v>-7.8140000000000001</v>
      </c>
      <c r="S1825" s="3">
        <v>3.0739999999999998</v>
      </c>
      <c r="T1825" s="3">
        <v>15.12</v>
      </c>
      <c r="U1825" s="3">
        <v>-4.109</v>
      </c>
      <c r="V1825" s="3">
        <v>11.782999999999999</v>
      </c>
      <c r="W1825" s="3">
        <v>-11.31</v>
      </c>
      <c r="X1825" s="3">
        <v>6.8949999999999996</v>
      </c>
      <c r="Y1825" s="3">
        <v>3.294</v>
      </c>
      <c r="Z1825" s="3">
        <v>20.074999999999999</v>
      </c>
      <c r="AA1825" s="3">
        <v>6.4370000000000003</v>
      </c>
      <c r="AB1825" s="3">
        <v>0.47099999999999997</v>
      </c>
      <c r="AC1825" s="3">
        <v>13.624000000000001</v>
      </c>
      <c r="AD1825" s="3">
        <v>-4.5739999999999998</v>
      </c>
      <c r="AE1825" s="3">
        <v>-3.8380000000000001</v>
      </c>
      <c r="AF1825" s="3">
        <v>1.587</v>
      </c>
      <c r="AG1825" s="3">
        <v>-3.5859999999999999</v>
      </c>
      <c r="AH1825" s="3">
        <v>18.245000000000001</v>
      </c>
      <c r="AI1825" s="3">
        <v>4.4160000000000004</v>
      </c>
      <c r="AJ1825" s="3">
        <v>1.151</v>
      </c>
      <c r="AK1825" s="3">
        <v>-11.148</v>
      </c>
      <c r="AL1825" s="3">
        <v>-4.6079999999999997</v>
      </c>
      <c r="AM1825" s="3">
        <v>11.055999999999999</v>
      </c>
      <c r="AN1825" s="3">
        <v>-7.7229999999999999</v>
      </c>
      <c r="AO1825" s="3">
        <v>1.054</v>
      </c>
      <c r="AP1825" s="3">
        <v>7.7720000000000002</v>
      </c>
      <c r="AQ1825" s="3">
        <v>2.8029999999999999</v>
      </c>
      <c r="AR1825" s="3">
        <v>2.9649999999999999</v>
      </c>
      <c r="AS1825" s="3">
        <v>6.7590000000000003</v>
      </c>
      <c r="AT1825" s="3">
        <v>-9.9860000000000007</v>
      </c>
      <c r="AU1825" s="3">
        <v>8.8249999999999993</v>
      </c>
      <c r="AV1825" s="3">
        <v>8.9169999999999998</v>
      </c>
      <c r="AW1825" s="3">
        <v>8.9740000000000002</v>
      </c>
      <c r="AX1825" s="3">
        <v>11.013</v>
      </c>
      <c r="AY1825" s="3">
        <v>11.988</v>
      </c>
      <c r="AZ1825" s="3">
        <v>12.693</v>
      </c>
      <c r="BA1825">
        <v>11.845000000000001</v>
      </c>
      <c r="BB1825">
        <v>2015</v>
      </c>
    </row>
    <row r="1826" spans="1:54" hidden="1" x14ac:dyDescent="0.2">
      <c r="A1826">
        <v>662</v>
      </c>
      <c r="B1826" t="s">
        <v>521</v>
      </c>
      <c r="C1826" t="s">
        <v>278</v>
      </c>
      <c r="D1826" t="s">
        <v>161</v>
      </c>
      <c r="E1826" t="s">
        <v>277</v>
      </c>
      <c r="F1826" t="s">
        <v>276</v>
      </c>
      <c r="G1826" t="s">
        <v>275</v>
      </c>
      <c r="I1826" t="s">
        <v>998</v>
      </c>
      <c r="J1826" s="3">
        <v>13.641</v>
      </c>
      <c r="K1826" s="3">
        <v>4.3</v>
      </c>
      <c r="L1826" s="3">
        <v>5</v>
      </c>
      <c r="M1826" s="3">
        <v>4.3</v>
      </c>
      <c r="N1826" s="3">
        <v>-1.8</v>
      </c>
      <c r="O1826" s="3">
        <v>-3.2</v>
      </c>
      <c r="P1826" s="3">
        <v>-4.0999999999999996</v>
      </c>
      <c r="Q1826" s="3">
        <v>-3.39</v>
      </c>
      <c r="R1826" s="3">
        <v>-7.8140000000000001</v>
      </c>
      <c r="S1826" s="3">
        <v>3.0739999999999998</v>
      </c>
      <c r="T1826" s="3">
        <v>15.15</v>
      </c>
      <c r="U1826" s="3">
        <v>-4.1479999999999997</v>
      </c>
      <c r="V1826" s="3">
        <v>11.769</v>
      </c>
      <c r="W1826" s="3">
        <v>-11.31</v>
      </c>
      <c r="X1826" s="3">
        <v>6.8949999999999996</v>
      </c>
      <c r="Y1826" s="3">
        <v>3.294</v>
      </c>
      <c r="Z1826" s="3">
        <v>20.074999999999999</v>
      </c>
      <c r="AA1826" s="3">
        <v>6.4370000000000003</v>
      </c>
      <c r="AB1826" s="3">
        <v>0.47099999999999997</v>
      </c>
      <c r="AC1826" s="3">
        <v>13.624000000000001</v>
      </c>
      <c r="AD1826" s="3">
        <v>-4.5739999999999998</v>
      </c>
      <c r="AE1826" s="3">
        <v>-3.8380000000000001</v>
      </c>
      <c r="AF1826" s="3">
        <v>1.587</v>
      </c>
      <c r="AG1826" s="3">
        <v>-3.5859999999999999</v>
      </c>
      <c r="AH1826" s="3">
        <v>18.245000000000001</v>
      </c>
      <c r="AI1826" s="3">
        <v>4.4160000000000004</v>
      </c>
      <c r="AJ1826" s="3">
        <v>1.151</v>
      </c>
      <c r="AK1826" s="3">
        <v>-11.148</v>
      </c>
      <c r="AL1826" s="3">
        <v>-4.6079999999999997</v>
      </c>
      <c r="AM1826" s="3">
        <v>11.055999999999999</v>
      </c>
      <c r="AN1826" s="3">
        <v>-7.7229999999999999</v>
      </c>
      <c r="AO1826" s="3">
        <v>1.054</v>
      </c>
      <c r="AP1826" s="3">
        <v>7.7720000000000002</v>
      </c>
      <c r="AQ1826" s="3">
        <v>2.8029999999999999</v>
      </c>
      <c r="AR1826" s="3">
        <v>2.9649999999999999</v>
      </c>
      <c r="AS1826" s="3">
        <v>6.7590000000000003</v>
      </c>
      <c r="AT1826" s="3">
        <v>-9.9860000000000007</v>
      </c>
      <c r="AU1826" s="3">
        <v>8.8249999999999993</v>
      </c>
      <c r="AV1826" s="3">
        <v>8.9169999999999998</v>
      </c>
      <c r="AW1826" s="3">
        <v>8.9740000000000002</v>
      </c>
      <c r="AX1826" s="3">
        <v>11.013</v>
      </c>
      <c r="AY1826" s="3">
        <v>11.988</v>
      </c>
      <c r="AZ1826" s="3">
        <v>12.693</v>
      </c>
      <c r="BA1826">
        <v>11.845000000000001</v>
      </c>
      <c r="BB1826">
        <v>2015</v>
      </c>
    </row>
    <row r="1827" spans="1:54" hidden="1" x14ac:dyDescent="0.2">
      <c r="A1827">
        <v>662</v>
      </c>
      <c r="B1827" t="s">
        <v>521</v>
      </c>
      <c r="C1827" t="s">
        <v>274</v>
      </c>
      <c r="D1827" t="s">
        <v>161</v>
      </c>
      <c r="E1827" t="s">
        <v>273</v>
      </c>
      <c r="F1827" t="s">
        <v>272</v>
      </c>
      <c r="G1827" t="s">
        <v>271</v>
      </c>
    </row>
    <row r="1828" spans="1:54" hidden="1" x14ac:dyDescent="0.2">
      <c r="A1828">
        <v>662</v>
      </c>
      <c r="B1828" t="s">
        <v>521</v>
      </c>
      <c r="C1828" t="s">
        <v>270</v>
      </c>
      <c r="D1828" t="s">
        <v>161</v>
      </c>
      <c r="E1828" t="s">
        <v>269</v>
      </c>
      <c r="F1828" t="s">
        <v>268</v>
      </c>
      <c r="G1828" t="s">
        <v>264</v>
      </c>
      <c r="H1828" t="s">
        <v>263</v>
      </c>
    </row>
    <row r="1829" spans="1:54" hidden="1" x14ac:dyDescent="0.2">
      <c r="A1829">
        <v>662</v>
      </c>
      <c r="B1829" t="s">
        <v>521</v>
      </c>
      <c r="C1829" t="s">
        <v>267</v>
      </c>
      <c r="D1829" t="s">
        <v>161</v>
      </c>
      <c r="E1829" t="s">
        <v>266</v>
      </c>
      <c r="F1829" t="s">
        <v>265</v>
      </c>
      <c r="G1829" t="s">
        <v>264</v>
      </c>
      <c r="H1829" t="s">
        <v>263</v>
      </c>
      <c r="I1829" t="s">
        <v>999</v>
      </c>
      <c r="J1829" s="3">
        <v>7.9930000000000003</v>
      </c>
      <c r="K1829" s="3">
        <v>8.1750000000000007</v>
      </c>
      <c r="L1829" s="3">
        <v>8.4920000000000009</v>
      </c>
      <c r="M1829" s="3">
        <v>8.9239999999999995</v>
      </c>
      <c r="N1829" s="3">
        <v>9.173</v>
      </c>
      <c r="O1829" s="3">
        <v>9.5280000000000005</v>
      </c>
      <c r="P1829" s="3">
        <v>9.9019999999999992</v>
      </c>
      <c r="Q1829" s="3">
        <v>10.286</v>
      </c>
      <c r="R1829" s="3">
        <v>10.382</v>
      </c>
      <c r="S1829" s="3">
        <v>10.804</v>
      </c>
      <c r="T1829" s="3">
        <v>11.246</v>
      </c>
      <c r="U1829" s="3">
        <v>11.696999999999999</v>
      </c>
      <c r="V1829" s="3">
        <v>12.157</v>
      </c>
      <c r="W1829" s="3">
        <v>13.358000000000001</v>
      </c>
      <c r="X1829" s="3">
        <v>13.757999999999999</v>
      </c>
      <c r="Y1829" s="3">
        <v>14.157999999999999</v>
      </c>
      <c r="Z1829" s="3">
        <v>14.56</v>
      </c>
      <c r="AA1829" s="3">
        <v>14.938000000000001</v>
      </c>
      <c r="AB1829" s="3">
        <v>15.326000000000001</v>
      </c>
      <c r="AC1829" s="3">
        <v>15.725</v>
      </c>
      <c r="AD1829" s="3">
        <v>16.134</v>
      </c>
      <c r="AE1829" s="3">
        <v>16.553000000000001</v>
      </c>
      <c r="AF1829" s="3">
        <v>16.984000000000002</v>
      </c>
      <c r="AG1829" s="3">
        <v>17.425000000000001</v>
      </c>
      <c r="AH1829" s="3">
        <v>17.878</v>
      </c>
      <c r="AI1829" s="3">
        <v>18.343</v>
      </c>
      <c r="AJ1829" s="3">
        <v>18.82</v>
      </c>
      <c r="AK1829" s="3">
        <v>19.309000000000001</v>
      </c>
      <c r="AL1829" s="3">
        <v>19.811</v>
      </c>
      <c r="AM1829" s="3">
        <v>20.327000000000002</v>
      </c>
      <c r="AN1829" s="3">
        <v>20.855</v>
      </c>
      <c r="AO1829" s="3">
        <v>21.396999999999998</v>
      </c>
      <c r="AP1829" s="3">
        <v>21.954000000000001</v>
      </c>
      <c r="AQ1829" s="3">
        <v>22.524000000000001</v>
      </c>
      <c r="AR1829" s="3">
        <v>23.11</v>
      </c>
      <c r="AS1829" s="3">
        <v>23.710999999999999</v>
      </c>
      <c r="AT1829" s="3">
        <v>24.327000000000002</v>
      </c>
      <c r="AU1829" s="3">
        <v>24.96</v>
      </c>
      <c r="AV1829" s="3">
        <v>25.609000000000002</v>
      </c>
      <c r="AW1829" s="3">
        <v>26.274999999999999</v>
      </c>
      <c r="AX1829" s="3">
        <v>26.957999999999998</v>
      </c>
      <c r="AY1829" s="3">
        <v>27.658999999999999</v>
      </c>
      <c r="AZ1829" s="3">
        <v>28.378</v>
      </c>
      <c r="BA1829">
        <v>29.116</v>
      </c>
      <c r="BB1829">
        <v>2014</v>
      </c>
    </row>
    <row r="1830" spans="1:54" hidden="1" x14ac:dyDescent="0.2">
      <c r="A1830">
        <v>662</v>
      </c>
      <c r="B1830" t="s">
        <v>521</v>
      </c>
      <c r="C1830" t="s">
        <v>262</v>
      </c>
      <c r="D1830" t="s">
        <v>161</v>
      </c>
      <c r="E1830" t="s">
        <v>260</v>
      </c>
      <c r="F1830" t="s">
        <v>259</v>
      </c>
      <c r="G1830" t="s">
        <v>225</v>
      </c>
      <c r="H1830" t="s">
        <v>222</v>
      </c>
      <c r="I1830" t="s">
        <v>1000</v>
      </c>
      <c r="J1830" s="3" t="s">
        <v>215</v>
      </c>
      <c r="K1830" s="3" t="s">
        <v>215</v>
      </c>
      <c r="L1830" s="3" t="s">
        <v>215</v>
      </c>
      <c r="M1830" s="3" t="s">
        <v>215</v>
      </c>
      <c r="N1830" s="3" t="s">
        <v>215</v>
      </c>
      <c r="O1830" s="3" t="s">
        <v>215</v>
      </c>
      <c r="P1830" s="3" t="s">
        <v>215</v>
      </c>
      <c r="Q1830" s="3" t="s">
        <v>215</v>
      </c>
      <c r="R1830" s="3" t="s">
        <v>215</v>
      </c>
      <c r="S1830" s="3" t="s">
        <v>215</v>
      </c>
      <c r="T1830" s="3" t="s">
        <v>215</v>
      </c>
      <c r="U1830" s="3" t="s">
        <v>215</v>
      </c>
      <c r="V1830" s="3" t="s">
        <v>215</v>
      </c>
      <c r="W1830" s="3" t="s">
        <v>215</v>
      </c>
      <c r="X1830" s="3" t="s">
        <v>215</v>
      </c>
      <c r="Y1830" s="3" t="s">
        <v>215</v>
      </c>
      <c r="Z1830" s="3" t="s">
        <v>215</v>
      </c>
      <c r="AA1830" s="3">
        <v>1364.038</v>
      </c>
      <c r="AB1830" s="3">
        <v>1426.308</v>
      </c>
      <c r="AC1830" s="3">
        <v>1306.1400000000001</v>
      </c>
      <c r="AD1830" s="3">
        <v>1270.5999999999999</v>
      </c>
      <c r="AE1830" s="3">
        <v>1376.6</v>
      </c>
      <c r="AF1830" s="3">
        <v>1482.2460000000001</v>
      </c>
      <c r="AG1830" s="3">
        <v>1403.528</v>
      </c>
      <c r="AH1830" s="3">
        <v>1507.49</v>
      </c>
      <c r="AI1830" s="3">
        <v>1566</v>
      </c>
      <c r="AJ1830" s="3">
        <v>1727.5329999999999</v>
      </c>
      <c r="AK1830" s="3">
        <v>1947.98</v>
      </c>
      <c r="AL1830" s="3">
        <v>2156.2199999999998</v>
      </c>
      <c r="AM1830" s="3">
        <v>2120.8000000000002</v>
      </c>
      <c r="AN1830" s="3">
        <v>2236.6</v>
      </c>
      <c r="AO1830" s="3">
        <v>1725.86</v>
      </c>
      <c r="AP1830" s="3">
        <v>2621.36</v>
      </c>
      <c r="AQ1830" s="3">
        <v>3039.509</v>
      </c>
      <c r="AR1830" s="3">
        <v>3293.43</v>
      </c>
      <c r="AS1830" s="3">
        <v>3916.8119999999999</v>
      </c>
      <c r="AT1830" s="3">
        <v>4176.6180000000004</v>
      </c>
      <c r="AU1830" s="3">
        <v>4478.2139999999999</v>
      </c>
      <c r="AV1830" s="3">
        <v>4919.7169999999996</v>
      </c>
      <c r="AW1830" s="3">
        <v>5535.2640000000001</v>
      </c>
      <c r="AX1830" s="3">
        <v>6036.6270000000004</v>
      </c>
      <c r="AY1830" s="3">
        <v>6577.4989999999998</v>
      </c>
      <c r="AZ1830" s="3">
        <v>7108.0829999999996</v>
      </c>
      <c r="BA1830">
        <v>7725.6189999999997</v>
      </c>
      <c r="BB1830">
        <v>2016</v>
      </c>
    </row>
    <row r="1831" spans="1:54" hidden="1" x14ac:dyDescent="0.2">
      <c r="A1831">
        <v>662</v>
      </c>
      <c r="B1831" t="s">
        <v>521</v>
      </c>
      <c r="C1831" t="s">
        <v>261</v>
      </c>
      <c r="D1831" t="s">
        <v>161</v>
      </c>
      <c r="E1831" t="s">
        <v>260</v>
      </c>
      <c r="F1831" t="s">
        <v>259</v>
      </c>
      <c r="G1831" t="s">
        <v>217</v>
      </c>
      <c r="I1831" t="s">
        <v>258</v>
      </c>
      <c r="J1831" s="3" t="s">
        <v>215</v>
      </c>
      <c r="K1831" s="3" t="s">
        <v>215</v>
      </c>
      <c r="L1831" s="3" t="s">
        <v>215</v>
      </c>
      <c r="M1831" s="3" t="s">
        <v>215</v>
      </c>
      <c r="N1831" s="3" t="s">
        <v>215</v>
      </c>
      <c r="O1831" s="3" t="s">
        <v>215</v>
      </c>
      <c r="P1831" s="3" t="s">
        <v>215</v>
      </c>
      <c r="Q1831" s="3" t="s">
        <v>215</v>
      </c>
      <c r="R1831" s="3" t="s">
        <v>215</v>
      </c>
      <c r="S1831" s="3" t="s">
        <v>215</v>
      </c>
      <c r="T1831" s="3" t="s">
        <v>215</v>
      </c>
      <c r="U1831" s="3" t="s">
        <v>215</v>
      </c>
      <c r="V1831" s="3" t="s">
        <v>215</v>
      </c>
      <c r="W1831" s="3" t="s">
        <v>215</v>
      </c>
      <c r="X1831" s="3" t="s">
        <v>215</v>
      </c>
      <c r="Y1831" s="3" t="s">
        <v>215</v>
      </c>
      <c r="Z1831" s="3" t="s">
        <v>215</v>
      </c>
      <c r="AA1831" s="3">
        <v>19.937000000000001</v>
      </c>
      <c r="AB1831" s="3">
        <v>19.170000000000002</v>
      </c>
      <c r="AC1831" s="3">
        <v>17.14</v>
      </c>
      <c r="AD1831" s="3">
        <v>16.652000000000001</v>
      </c>
      <c r="AE1831" s="3">
        <v>16.777999999999999</v>
      </c>
      <c r="AF1831" s="3">
        <v>17.224</v>
      </c>
      <c r="AG1831" s="3">
        <v>15.776999999999999</v>
      </c>
      <c r="AH1831" s="3">
        <v>17.236999999999998</v>
      </c>
      <c r="AI1831" s="3">
        <v>17.376999999999999</v>
      </c>
      <c r="AJ1831" s="3">
        <v>18.559999999999999</v>
      </c>
      <c r="AK1831" s="3">
        <v>19.978999999999999</v>
      </c>
      <c r="AL1831" s="3">
        <v>19.876999999999999</v>
      </c>
      <c r="AM1831" s="3">
        <v>18.5</v>
      </c>
      <c r="AN1831" s="3">
        <v>18.146999999999998</v>
      </c>
      <c r="AO1831" s="3">
        <v>14.247999999999999</v>
      </c>
      <c r="AP1831" s="3">
        <v>19.166</v>
      </c>
      <c r="AQ1831" s="3">
        <v>19.678999999999998</v>
      </c>
      <c r="AR1831" s="3">
        <v>18.861999999999998</v>
      </c>
      <c r="AS1831" s="3">
        <v>19.988</v>
      </c>
      <c r="AT1831" s="3">
        <v>19.370999999999999</v>
      </c>
      <c r="AU1831" s="3">
        <v>19.100000000000001</v>
      </c>
      <c r="AV1831" s="3">
        <v>19.314</v>
      </c>
      <c r="AW1831" s="3">
        <v>19.972999999999999</v>
      </c>
      <c r="AX1831" s="3">
        <v>20.053999999999998</v>
      </c>
      <c r="AY1831" s="3">
        <v>20.146999999999998</v>
      </c>
      <c r="AZ1831" s="3">
        <v>20.119</v>
      </c>
      <c r="BA1831">
        <v>20.22</v>
      </c>
      <c r="BB1831">
        <v>2016</v>
      </c>
    </row>
    <row r="1832" spans="1:54" hidden="1" x14ac:dyDescent="0.2">
      <c r="A1832">
        <v>662</v>
      </c>
      <c r="B1832" t="s">
        <v>521</v>
      </c>
      <c r="C1832" t="s">
        <v>257</v>
      </c>
      <c r="D1832" t="s">
        <v>161</v>
      </c>
      <c r="E1832" t="s">
        <v>255</v>
      </c>
      <c r="F1832" t="s">
        <v>254</v>
      </c>
      <c r="G1832" t="s">
        <v>225</v>
      </c>
      <c r="H1832" t="s">
        <v>222</v>
      </c>
      <c r="I1832" t="s">
        <v>1000</v>
      </c>
      <c r="J1832" s="3" t="s">
        <v>215</v>
      </c>
      <c r="K1832" s="3" t="s">
        <v>215</v>
      </c>
      <c r="L1832" s="3" t="s">
        <v>215</v>
      </c>
      <c r="M1832" s="3" t="s">
        <v>215</v>
      </c>
      <c r="N1832" s="3" t="s">
        <v>215</v>
      </c>
      <c r="O1832" s="3" t="s">
        <v>215</v>
      </c>
      <c r="P1832" s="3" t="s">
        <v>215</v>
      </c>
      <c r="Q1832" s="3" t="s">
        <v>215</v>
      </c>
      <c r="R1832" s="3" t="s">
        <v>215</v>
      </c>
      <c r="S1832" s="3" t="s">
        <v>215</v>
      </c>
      <c r="T1832" s="3" t="s">
        <v>215</v>
      </c>
      <c r="U1832" s="3" t="s">
        <v>215</v>
      </c>
      <c r="V1832" s="3" t="s">
        <v>215</v>
      </c>
      <c r="W1832" s="3" t="s">
        <v>215</v>
      </c>
      <c r="X1832" s="3" t="s">
        <v>215</v>
      </c>
      <c r="Y1832" s="3" t="s">
        <v>215</v>
      </c>
      <c r="Z1832" s="3" t="s">
        <v>215</v>
      </c>
      <c r="AA1832" s="3">
        <v>1434.89</v>
      </c>
      <c r="AB1832" s="3">
        <v>1497.982</v>
      </c>
      <c r="AC1832" s="3">
        <v>1439.7</v>
      </c>
      <c r="AD1832" s="3">
        <v>1358.2</v>
      </c>
      <c r="AE1832" s="3">
        <v>1297.3</v>
      </c>
      <c r="AF1832" s="3">
        <v>1558.0530000000001</v>
      </c>
      <c r="AG1832" s="3">
        <v>1558.6210000000001</v>
      </c>
      <c r="AH1832" s="3">
        <v>1632.9549999999999</v>
      </c>
      <c r="AI1832" s="3">
        <v>1693.6980000000001</v>
      </c>
      <c r="AJ1832" s="3">
        <v>1860.614</v>
      </c>
      <c r="AK1832" s="3">
        <v>2000.34</v>
      </c>
      <c r="AL1832" s="3">
        <v>2187.69</v>
      </c>
      <c r="AM1832" s="3">
        <v>2279.4929999999999</v>
      </c>
      <c r="AN1832" s="3">
        <v>2464.357</v>
      </c>
      <c r="AO1832" s="3">
        <v>2209.5949999999998</v>
      </c>
      <c r="AP1832" s="3">
        <v>3051.7510000000002</v>
      </c>
      <c r="AQ1832" s="3">
        <v>3385.5839999999998</v>
      </c>
      <c r="AR1832" s="3">
        <v>3671.95</v>
      </c>
      <c r="AS1832" s="3">
        <v>4469.9539999999997</v>
      </c>
      <c r="AT1832" s="3">
        <v>5014.5569999999998</v>
      </c>
      <c r="AU1832" s="3">
        <v>5478.2430000000004</v>
      </c>
      <c r="AV1832" s="3">
        <v>5874.4669999999996</v>
      </c>
      <c r="AW1832" s="3">
        <v>6375.3620000000001</v>
      </c>
      <c r="AX1832" s="3">
        <v>6901.5959999999995</v>
      </c>
      <c r="AY1832" s="3">
        <v>7525.1559999999999</v>
      </c>
      <c r="AZ1832" s="3">
        <v>8056.4440000000004</v>
      </c>
      <c r="BA1832">
        <v>8730.66</v>
      </c>
      <c r="BB1832">
        <v>2016</v>
      </c>
    </row>
    <row r="1833" spans="1:54" hidden="1" x14ac:dyDescent="0.2">
      <c r="A1833">
        <v>662</v>
      </c>
      <c r="B1833" t="s">
        <v>521</v>
      </c>
      <c r="C1833" t="s">
        <v>256</v>
      </c>
      <c r="D1833" t="s">
        <v>161</v>
      </c>
      <c r="E1833" t="s">
        <v>255</v>
      </c>
      <c r="F1833" t="s">
        <v>254</v>
      </c>
      <c r="G1833" t="s">
        <v>217</v>
      </c>
      <c r="I1833" t="s">
        <v>253</v>
      </c>
      <c r="J1833" s="3" t="s">
        <v>215</v>
      </c>
      <c r="K1833" s="3" t="s">
        <v>215</v>
      </c>
      <c r="L1833" s="3" t="s">
        <v>215</v>
      </c>
      <c r="M1833" s="3" t="s">
        <v>215</v>
      </c>
      <c r="N1833" s="3" t="s">
        <v>215</v>
      </c>
      <c r="O1833" s="3" t="s">
        <v>215</v>
      </c>
      <c r="P1833" s="3" t="s">
        <v>215</v>
      </c>
      <c r="Q1833" s="3" t="s">
        <v>215</v>
      </c>
      <c r="R1833" s="3" t="s">
        <v>215</v>
      </c>
      <c r="S1833" s="3" t="s">
        <v>215</v>
      </c>
      <c r="T1833" s="3" t="s">
        <v>215</v>
      </c>
      <c r="U1833" s="3" t="s">
        <v>215</v>
      </c>
      <c r="V1833" s="3" t="s">
        <v>215</v>
      </c>
      <c r="W1833" s="3" t="s">
        <v>215</v>
      </c>
      <c r="X1833" s="3" t="s">
        <v>215</v>
      </c>
      <c r="Y1833" s="3" t="s">
        <v>215</v>
      </c>
      <c r="Z1833" s="3" t="s">
        <v>215</v>
      </c>
      <c r="AA1833" s="3">
        <v>20.972000000000001</v>
      </c>
      <c r="AB1833" s="3">
        <v>20.132999999999999</v>
      </c>
      <c r="AC1833" s="3">
        <v>18.893000000000001</v>
      </c>
      <c r="AD1833" s="3">
        <v>17.8</v>
      </c>
      <c r="AE1833" s="3">
        <v>15.811999999999999</v>
      </c>
      <c r="AF1833" s="3">
        <v>18.105</v>
      </c>
      <c r="AG1833" s="3">
        <v>17.52</v>
      </c>
      <c r="AH1833" s="3">
        <v>18.672000000000001</v>
      </c>
      <c r="AI1833" s="3">
        <v>18.794</v>
      </c>
      <c r="AJ1833" s="3">
        <v>19.989999999999998</v>
      </c>
      <c r="AK1833" s="3">
        <v>20.515999999999998</v>
      </c>
      <c r="AL1833" s="3">
        <v>20.167000000000002</v>
      </c>
      <c r="AM1833" s="3">
        <v>19.885000000000002</v>
      </c>
      <c r="AN1833" s="3">
        <v>19.995000000000001</v>
      </c>
      <c r="AO1833" s="3">
        <v>18.242000000000001</v>
      </c>
      <c r="AP1833" s="3">
        <v>22.312000000000001</v>
      </c>
      <c r="AQ1833" s="3">
        <v>21.919</v>
      </c>
      <c r="AR1833" s="3">
        <v>21.029</v>
      </c>
      <c r="AS1833" s="3">
        <v>22.811</v>
      </c>
      <c r="AT1833" s="3">
        <v>23.257000000000001</v>
      </c>
      <c r="AU1833" s="3">
        <v>23.364999999999998</v>
      </c>
      <c r="AV1833" s="3">
        <v>23.062000000000001</v>
      </c>
      <c r="AW1833" s="3">
        <v>23.004000000000001</v>
      </c>
      <c r="AX1833" s="3">
        <v>22.928000000000001</v>
      </c>
      <c r="AY1833" s="3">
        <v>23.05</v>
      </c>
      <c r="AZ1833" s="3">
        <v>22.803999999999998</v>
      </c>
      <c r="BA1833">
        <v>22.850999999999999</v>
      </c>
      <c r="BB1833">
        <v>2016</v>
      </c>
    </row>
    <row r="1834" spans="1:54" hidden="1" x14ac:dyDescent="0.2">
      <c r="A1834">
        <v>662</v>
      </c>
      <c r="B1834" t="s">
        <v>521</v>
      </c>
      <c r="C1834" t="s">
        <v>252</v>
      </c>
      <c r="D1834" t="s">
        <v>161</v>
      </c>
      <c r="E1834" t="s">
        <v>250</v>
      </c>
      <c r="F1834" t="s">
        <v>249</v>
      </c>
      <c r="G1834" t="s">
        <v>225</v>
      </c>
      <c r="H1834" t="s">
        <v>222</v>
      </c>
      <c r="I1834" t="s">
        <v>1000</v>
      </c>
      <c r="J1834" s="3" t="s">
        <v>215</v>
      </c>
      <c r="K1834" s="3" t="s">
        <v>215</v>
      </c>
      <c r="L1834" s="3" t="s">
        <v>215</v>
      </c>
      <c r="M1834" s="3" t="s">
        <v>215</v>
      </c>
      <c r="N1834" s="3" t="s">
        <v>215</v>
      </c>
      <c r="O1834" s="3" t="s">
        <v>215</v>
      </c>
      <c r="P1834" s="3" t="s">
        <v>215</v>
      </c>
      <c r="Q1834" s="3" t="s">
        <v>215</v>
      </c>
      <c r="R1834" s="3" t="s">
        <v>215</v>
      </c>
      <c r="S1834" s="3" t="s">
        <v>215</v>
      </c>
      <c r="T1834" s="3" t="s">
        <v>215</v>
      </c>
      <c r="U1834" s="3" t="s">
        <v>215</v>
      </c>
      <c r="V1834" s="3" t="s">
        <v>215</v>
      </c>
      <c r="W1834" s="3" t="s">
        <v>215</v>
      </c>
      <c r="X1834" s="3" t="s">
        <v>215</v>
      </c>
      <c r="Y1834" s="3" t="s">
        <v>215</v>
      </c>
      <c r="Z1834" s="3" t="s">
        <v>215</v>
      </c>
      <c r="AA1834" s="3">
        <v>-70.852000000000004</v>
      </c>
      <c r="AB1834" s="3">
        <v>-71.674000000000007</v>
      </c>
      <c r="AC1834" s="3">
        <v>-133.56</v>
      </c>
      <c r="AD1834" s="3">
        <v>-87.6</v>
      </c>
      <c r="AE1834" s="3">
        <v>79.3</v>
      </c>
      <c r="AF1834" s="3">
        <v>-75.808000000000007</v>
      </c>
      <c r="AG1834" s="3">
        <v>-155.09299999999999</v>
      </c>
      <c r="AH1834" s="3">
        <v>-125.465</v>
      </c>
      <c r="AI1834" s="3">
        <v>-127.69799999999999</v>
      </c>
      <c r="AJ1834" s="3">
        <v>-133.08099999999999</v>
      </c>
      <c r="AK1834" s="3">
        <v>-52.36</v>
      </c>
      <c r="AL1834" s="3">
        <v>-31.47</v>
      </c>
      <c r="AM1834" s="3">
        <v>-158.69300000000001</v>
      </c>
      <c r="AN1834" s="3">
        <v>-227.75700000000001</v>
      </c>
      <c r="AO1834" s="3">
        <v>-483.73500000000001</v>
      </c>
      <c r="AP1834" s="3">
        <v>-430.39100000000002</v>
      </c>
      <c r="AQ1834" s="3">
        <v>-346.07600000000002</v>
      </c>
      <c r="AR1834" s="3">
        <v>-378.51900000000001</v>
      </c>
      <c r="AS1834" s="3">
        <v>-553.14200000000005</v>
      </c>
      <c r="AT1834" s="3">
        <v>-837.93899999999996</v>
      </c>
      <c r="AU1834" s="3">
        <v>-1000.029</v>
      </c>
      <c r="AV1834" s="3">
        <v>-954.75</v>
      </c>
      <c r="AW1834" s="3">
        <v>-840.09900000000005</v>
      </c>
      <c r="AX1834" s="3">
        <v>-864.96900000000005</v>
      </c>
      <c r="AY1834" s="3">
        <v>-947.65700000000004</v>
      </c>
      <c r="AZ1834" s="3">
        <v>-948.36099999999999</v>
      </c>
      <c r="BA1834">
        <v>-1005.0410000000001</v>
      </c>
      <c r="BB1834">
        <v>2016</v>
      </c>
    </row>
    <row r="1835" spans="1:54" hidden="1" x14ac:dyDescent="0.2">
      <c r="A1835">
        <v>662</v>
      </c>
      <c r="B1835" t="s">
        <v>521</v>
      </c>
      <c r="C1835" t="s">
        <v>251</v>
      </c>
      <c r="D1835" t="s">
        <v>161</v>
      </c>
      <c r="E1835" t="s">
        <v>250</v>
      </c>
      <c r="F1835" t="s">
        <v>249</v>
      </c>
      <c r="G1835" t="s">
        <v>217</v>
      </c>
      <c r="I1835" t="s">
        <v>248</v>
      </c>
      <c r="J1835" s="3" t="s">
        <v>215</v>
      </c>
      <c r="K1835" s="3" t="s">
        <v>215</v>
      </c>
      <c r="L1835" s="3" t="s">
        <v>215</v>
      </c>
      <c r="M1835" s="3" t="s">
        <v>215</v>
      </c>
      <c r="N1835" s="3" t="s">
        <v>215</v>
      </c>
      <c r="O1835" s="3" t="s">
        <v>215</v>
      </c>
      <c r="P1835" s="3" t="s">
        <v>215</v>
      </c>
      <c r="Q1835" s="3" t="s">
        <v>215</v>
      </c>
      <c r="R1835" s="3" t="s">
        <v>215</v>
      </c>
      <c r="S1835" s="3" t="s">
        <v>215</v>
      </c>
      <c r="T1835" s="3" t="s">
        <v>215</v>
      </c>
      <c r="U1835" s="3" t="s">
        <v>215</v>
      </c>
      <c r="V1835" s="3" t="s">
        <v>215</v>
      </c>
      <c r="W1835" s="3" t="s">
        <v>215</v>
      </c>
      <c r="X1835" s="3" t="s">
        <v>215</v>
      </c>
      <c r="Y1835" s="3" t="s">
        <v>215</v>
      </c>
      <c r="Z1835" s="3" t="s">
        <v>215</v>
      </c>
      <c r="AA1835" s="3">
        <v>-1.036</v>
      </c>
      <c r="AB1835" s="3">
        <v>-0.96299999999999997</v>
      </c>
      <c r="AC1835" s="3">
        <v>-1.7529999999999999</v>
      </c>
      <c r="AD1835" s="3">
        <v>-1.1479999999999999</v>
      </c>
      <c r="AE1835" s="3">
        <v>0.96699999999999997</v>
      </c>
      <c r="AF1835" s="3">
        <v>-0.88100000000000001</v>
      </c>
      <c r="AG1835" s="3">
        <v>-1.7430000000000001</v>
      </c>
      <c r="AH1835" s="3">
        <v>-1.4350000000000001</v>
      </c>
      <c r="AI1835" s="3">
        <v>-1.417</v>
      </c>
      <c r="AJ1835" s="3">
        <v>-1.43</v>
      </c>
      <c r="AK1835" s="3">
        <v>-0.53700000000000003</v>
      </c>
      <c r="AL1835" s="3">
        <v>-0.28999999999999998</v>
      </c>
      <c r="AM1835" s="3">
        <v>-1.3839999999999999</v>
      </c>
      <c r="AN1835" s="3">
        <v>-1.8480000000000001</v>
      </c>
      <c r="AO1835" s="3">
        <v>-3.9940000000000002</v>
      </c>
      <c r="AP1835" s="3">
        <v>-3.1469999999999998</v>
      </c>
      <c r="AQ1835" s="3">
        <v>-2.2410000000000001</v>
      </c>
      <c r="AR1835" s="3">
        <v>-2.1680000000000001</v>
      </c>
      <c r="AS1835" s="3">
        <v>-2.823</v>
      </c>
      <c r="AT1835" s="3">
        <v>-3.8860000000000001</v>
      </c>
      <c r="AU1835" s="3">
        <v>-4.2649999999999997</v>
      </c>
      <c r="AV1835" s="3">
        <v>-3.7480000000000002</v>
      </c>
      <c r="AW1835" s="3">
        <v>-3.0310000000000001</v>
      </c>
      <c r="AX1835" s="3">
        <v>-2.8730000000000002</v>
      </c>
      <c r="AY1835" s="3">
        <v>-2.903</v>
      </c>
      <c r="AZ1835" s="3">
        <v>-2.6840000000000002</v>
      </c>
      <c r="BA1835">
        <v>-2.63</v>
      </c>
      <c r="BB1835">
        <v>2016</v>
      </c>
    </row>
    <row r="1836" spans="1:54" hidden="1" x14ac:dyDescent="0.2">
      <c r="A1836">
        <v>662</v>
      </c>
      <c r="B1836" t="s">
        <v>521</v>
      </c>
      <c r="C1836" t="s">
        <v>247</v>
      </c>
      <c r="D1836" t="s">
        <v>161</v>
      </c>
      <c r="E1836" t="s">
        <v>245</v>
      </c>
      <c r="F1836" t="s">
        <v>244</v>
      </c>
      <c r="G1836" t="s">
        <v>225</v>
      </c>
      <c r="H1836" t="s">
        <v>222</v>
      </c>
    </row>
    <row r="1837" spans="1:54" hidden="1" x14ac:dyDescent="0.2">
      <c r="A1837">
        <v>662</v>
      </c>
      <c r="B1837" t="s">
        <v>521</v>
      </c>
      <c r="C1837" t="s">
        <v>246</v>
      </c>
      <c r="D1837" t="s">
        <v>161</v>
      </c>
      <c r="E1837" t="s">
        <v>245</v>
      </c>
      <c r="F1837" t="s">
        <v>244</v>
      </c>
      <c r="G1837" t="s">
        <v>243</v>
      </c>
    </row>
    <row r="1838" spans="1:54" hidden="1" x14ac:dyDescent="0.2">
      <c r="A1838">
        <v>662</v>
      </c>
      <c r="B1838" t="s">
        <v>521</v>
      </c>
      <c r="C1838" t="s">
        <v>242</v>
      </c>
      <c r="D1838" t="s">
        <v>161</v>
      </c>
      <c r="E1838" t="s">
        <v>240</v>
      </c>
      <c r="F1838" t="s">
        <v>239</v>
      </c>
      <c r="G1838" t="s">
        <v>225</v>
      </c>
      <c r="H1838" t="s">
        <v>222</v>
      </c>
      <c r="I1838" t="s">
        <v>1000</v>
      </c>
      <c r="J1838" s="3" t="s">
        <v>215</v>
      </c>
      <c r="K1838" s="3" t="s">
        <v>215</v>
      </c>
      <c r="L1838" s="3" t="s">
        <v>215</v>
      </c>
      <c r="M1838" s="3" t="s">
        <v>215</v>
      </c>
      <c r="N1838" s="3" t="s">
        <v>215</v>
      </c>
      <c r="O1838" s="3" t="s">
        <v>215</v>
      </c>
      <c r="P1838" s="3" t="s">
        <v>215</v>
      </c>
      <c r="Q1838" s="3" t="s">
        <v>215</v>
      </c>
      <c r="R1838" s="3" t="s">
        <v>215</v>
      </c>
      <c r="S1838" s="3" t="s">
        <v>215</v>
      </c>
      <c r="T1838" s="3" t="s">
        <v>215</v>
      </c>
      <c r="U1838" s="3" t="s">
        <v>215</v>
      </c>
      <c r="V1838" s="3" t="s">
        <v>215</v>
      </c>
      <c r="W1838" s="3" t="s">
        <v>215</v>
      </c>
      <c r="X1838" s="3" t="s">
        <v>215</v>
      </c>
      <c r="Y1838" s="3" t="s">
        <v>215</v>
      </c>
      <c r="Z1838" s="3" t="s">
        <v>215</v>
      </c>
      <c r="AA1838" s="3">
        <v>232.321</v>
      </c>
      <c r="AB1838" s="3">
        <v>214.61799999999999</v>
      </c>
      <c r="AC1838" s="3">
        <v>165.04</v>
      </c>
      <c r="AD1838" s="3">
        <v>220.5</v>
      </c>
      <c r="AE1838" s="3">
        <v>339</v>
      </c>
      <c r="AF1838" s="3">
        <v>169.13399999999999</v>
      </c>
      <c r="AG1838" s="3">
        <v>19.016999999999999</v>
      </c>
      <c r="AH1838" s="3">
        <v>55.935000000000002</v>
      </c>
      <c r="AI1838" s="3">
        <v>49.802</v>
      </c>
      <c r="AJ1838" s="3">
        <v>28.989000000000001</v>
      </c>
      <c r="AK1838" s="3">
        <v>113.84</v>
      </c>
      <c r="AL1838" s="3">
        <v>156.66999999999999</v>
      </c>
      <c r="AM1838" s="3">
        <v>9.7899999999999991</v>
      </c>
      <c r="AN1838" s="3">
        <v>-33.299999999999997</v>
      </c>
      <c r="AO1838" s="3">
        <v>-264.45</v>
      </c>
      <c r="AP1838" s="3">
        <v>-197.44</v>
      </c>
      <c r="AQ1838" s="3">
        <v>-131.297</v>
      </c>
      <c r="AR1838" s="3">
        <v>-164.91900000000001</v>
      </c>
      <c r="AS1838" s="3">
        <v>-255.637</v>
      </c>
      <c r="AT1838" s="3">
        <v>-477.80399999999997</v>
      </c>
      <c r="AU1838" s="3">
        <v>-625.79</v>
      </c>
      <c r="AV1838" s="3">
        <v>-493.09800000000001</v>
      </c>
      <c r="AW1838" s="3">
        <v>-325.91000000000003</v>
      </c>
      <c r="AX1838" s="3">
        <v>-286.11500000000001</v>
      </c>
      <c r="AY1838" s="3">
        <v>-316.15499999999997</v>
      </c>
      <c r="AZ1838" s="3">
        <v>-296.33499999999998</v>
      </c>
      <c r="BA1838">
        <v>-322.89999999999998</v>
      </c>
      <c r="BB1838">
        <v>2016</v>
      </c>
    </row>
    <row r="1839" spans="1:54" hidden="1" x14ac:dyDescent="0.2">
      <c r="A1839">
        <v>662</v>
      </c>
      <c r="B1839" t="s">
        <v>521</v>
      </c>
      <c r="C1839" t="s">
        <v>241</v>
      </c>
      <c r="D1839" t="s">
        <v>161</v>
      </c>
      <c r="E1839" t="s">
        <v>240</v>
      </c>
      <c r="F1839" t="s">
        <v>239</v>
      </c>
      <c r="G1839" t="s">
        <v>217</v>
      </c>
      <c r="I1839" t="s">
        <v>238</v>
      </c>
      <c r="J1839" s="3" t="s">
        <v>215</v>
      </c>
      <c r="K1839" s="3" t="s">
        <v>215</v>
      </c>
      <c r="L1839" s="3" t="s">
        <v>215</v>
      </c>
      <c r="M1839" s="3" t="s">
        <v>215</v>
      </c>
      <c r="N1839" s="3" t="s">
        <v>215</v>
      </c>
      <c r="O1839" s="3" t="s">
        <v>215</v>
      </c>
      <c r="P1839" s="3" t="s">
        <v>215</v>
      </c>
      <c r="Q1839" s="3" t="s">
        <v>215</v>
      </c>
      <c r="R1839" s="3" t="s">
        <v>215</v>
      </c>
      <c r="S1839" s="3" t="s">
        <v>215</v>
      </c>
      <c r="T1839" s="3" t="s">
        <v>215</v>
      </c>
      <c r="U1839" s="3" t="s">
        <v>215</v>
      </c>
      <c r="V1839" s="3" t="s">
        <v>215</v>
      </c>
      <c r="W1839" s="3" t="s">
        <v>215</v>
      </c>
      <c r="X1839" s="3" t="s">
        <v>215</v>
      </c>
      <c r="Y1839" s="3" t="s">
        <v>215</v>
      </c>
      <c r="Z1839" s="3" t="s">
        <v>215</v>
      </c>
      <c r="AA1839" s="3">
        <v>3.3959999999999999</v>
      </c>
      <c r="AB1839" s="3">
        <v>2.8839999999999999</v>
      </c>
      <c r="AC1839" s="3">
        <v>2.1659999999999999</v>
      </c>
      <c r="AD1839" s="3">
        <v>2.89</v>
      </c>
      <c r="AE1839" s="3">
        <v>4.1319999999999997</v>
      </c>
      <c r="AF1839" s="3">
        <v>1.9650000000000001</v>
      </c>
      <c r="AG1839" s="3">
        <v>0.214</v>
      </c>
      <c r="AH1839" s="3">
        <v>0.64</v>
      </c>
      <c r="AI1839" s="3">
        <v>0.55300000000000005</v>
      </c>
      <c r="AJ1839" s="3">
        <v>0.311</v>
      </c>
      <c r="AK1839" s="3">
        <v>1.1679999999999999</v>
      </c>
      <c r="AL1839" s="3">
        <v>1.444</v>
      </c>
      <c r="AM1839" s="3">
        <v>8.5000000000000006E-2</v>
      </c>
      <c r="AN1839" s="3">
        <v>-0.27</v>
      </c>
      <c r="AO1839" s="3">
        <v>-2.1829999999999998</v>
      </c>
      <c r="AP1839" s="3">
        <v>-1.444</v>
      </c>
      <c r="AQ1839" s="3">
        <v>-0.85</v>
      </c>
      <c r="AR1839" s="3">
        <v>-0.94499999999999995</v>
      </c>
      <c r="AS1839" s="3">
        <v>-1.3049999999999999</v>
      </c>
      <c r="AT1839" s="3">
        <v>-2.2160000000000002</v>
      </c>
      <c r="AU1839" s="3">
        <v>-2.669</v>
      </c>
      <c r="AV1839" s="3">
        <v>-1.9359999999999999</v>
      </c>
      <c r="AW1839" s="3">
        <v>-1.1759999999999999</v>
      </c>
      <c r="AX1839" s="3">
        <v>-0.95</v>
      </c>
      <c r="AY1839" s="3">
        <v>-0.96799999999999997</v>
      </c>
      <c r="AZ1839" s="3">
        <v>-0.83899999999999997</v>
      </c>
      <c r="BA1839">
        <v>-0.84499999999999997</v>
      </c>
      <c r="BB1839">
        <v>2016</v>
      </c>
    </row>
    <row r="1840" spans="1:54" hidden="1" x14ac:dyDescent="0.2">
      <c r="A1840">
        <v>662</v>
      </c>
      <c r="B1840" t="s">
        <v>521</v>
      </c>
      <c r="C1840" t="s">
        <v>237</v>
      </c>
      <c r="D1840" t="s">
        <v>161</v>
      </c>
      <c r="E1840" t="s">
        <v>235</v>
      </c>
      <c r="F1840" t="s">
        <v>234</v>
      </c>
      <c r="G1840" t="s">
        <v>225</v>
      </c>
      <c r="H1840" t="s">
        <v>222</v>
      </c>
    </row>
    <row r="1841" spans="1:54" hidden="1" x14ac:dyDescent="0.2">
      <c r="A1841">
        <v>662</v>
      </c>
      <c r="B1841" t="s">
        <v>521</v>
      </c>
      <c r="C1841" t="s">
        <v>236</v>
      </c>
      <c r="D1841" t="s">
        <v>161</v>
      </c>
      <c r="E1841" t="s">
        <v>235</v>
      </c>
      <c r="F1841" t="s">
        <v>234</v>
      </c>
      <c r="G1841" t="s">
        <v>217</v>
      </c>
    </row>
    <row r="1842" spans="1:54" hidden="1" x14ac:dyDescent="0.2">
      <c r="A1842">
        <v>662</v>
      </c>
      <c r="B1842" t="s">
        <v>521</v>
      </c>
      <c r="C1842" t="s">
        <v>233</v>
      </c>
      <c r="D1842" t="s">
        <v>161</v>
      </c>
      <c r="E1842" t="s">
        <v>231</v>
      </c>
      <c r="F1842" t="s">
        <v>230</v>
      </c>
      <c r="G1842" t="s">
        <v>225</v>
      </c>
      <c r="H1842" t="s">
        <v>222</v>
      </c>
      <c r="I1842" t="s">
        <v>1000</v>
      </c>
      <c r="J1842" s="3" t="s">
        <v>215</v>
      </c>
      <c r="K1842" s="3" t="s">
        <v>215</v>
      </c>
      <c r="L1842" s="3" t="s">
        <v>215</v>
      </c>
      <c r="M1842" s="3" t="s">
        <v>215</v>
      </c>
      <c r="N1842" s="3" t="s">
        <v>215</v>
      </c>
      <c r="O1842" s="3" t="s">
        <v>215</v>
      </c>
      <c r="P1842" s="3" t="s">
        <v>215</v>
      </c>
      <c r="Q1842" s="3" t="s">
        <v>215</v>
      </c>
      <c r="R1842" s="3" t="s">
        <v>215</v>
      </c>
      <c r="S1842" s="3" t="s">
        <v>215</v>
      </c>
      <c r="T1842" s="3" t="s">
        <v>215</v>
      </c>
      <c r="U1842" s="3" t="s">
        <v>215</v>
      </c>
      <c r="V1842" s="3" t="s">
        <v>215</v>
      </c>
      <c r="W1842" s="3" t="s">
        <v>215</v>
      </c>
      <c r="X1842" s="3" t="s">
        <v>215</v>
      </c>
      <c r="Y1842" s="3" t="s">
        <v>215</v>
      </c>
      <c r="Z1842" s="3" t="s">
        <v>215</v>
      </c>
      <c r="AA1842" s="3">
        <v>7961.3739999999998</v>
      </c>
      <c r="AB1842" s="3">
        <v>7730.1030000000001</v>
      </c>
      <c r="AC1842" s="3">
        <v>8217.9290000000001</v>
      </c>
      <c r="AD1842" s="3">
        <v>7803.5</v>
      </c>
      <c r="AE1842" s="3">
        <v>8071.6</v>
      </c>
      <c r="AF1842" s="3">
        <v>7491.942</v>
      </c>
      <c r="AG1842" s="3">
        <v>6933.1859999999997</v>
      </c>
      <c r="AH1842" s="3">
        <v>6856.42</v>
      </c>
      <c r="AI1842" s="3">
        <v>7245.36</v>
      </c>
      <c r="AJ1842" s="3">
        <v>7394.259</v>
      </c>
      <c r="AK1842" s="3">
        <v>7214.7420000000002</v>
      </c>
      <c r="AL1842" s="3">
        <v>7683.4480000000003</v>
      </c>
      <c r="AM1842" s="3">
        <v>7364.42</v>
      </c>
      <c r="AN1842" s="3">
        <v>7770.5410000000002</v>
      </c>
      <c r="AO1842" s="3">
        <v>8376.3430000000008</v>
      </c>
      <c r="AP1842" s="3">
        <v>6160.3940000000002</v>
      </c>
      <c r="AQ1842" s="3">
        <v>6697.2430000000004</v>
      </c>
      <c r="AR1842" s="3">
        <v>7820.78</v>
      </c>
      <c r="AS1842" s="3">
        <v>9261.8639999999996</v>
      </c>
      <c r="AT1842" s="3">
        <v>10129.314</v>
      </c>
      <c r="AU1842" s="3">
        <v>10876.958000000001</v>
      </c>
      <c r="AV1842" s="3">
        <v>12227.344999999999</v>
      </c>
      <c r="AW1842" s="3">
        <v>12990.565000000001</v>
      </c>
      <c r="AX1842" s="3">
        <v>13853.77</v>
      </c>
      <c r="AY1842" s="3">
        <v>14796.762000000001</v>
      </c>
      <c r="AZ1842" s="3">
        <v>15721.169</v>
      </c>
      <c r="BA1842">
        <v>16724.183000000001</v>
      </c>
      <c r="BB1842">
        <v>2016</v>
      </c>
    </row>
    <row r="1843" spans="1:54" hidden="1" x14ac:dyDescent="0.2">
      <c r="A1843">
        <v>662</v>
      </c>
      <c r="B1843" t="s">
        <v>521</v>
      </c>
      <c r="C1843" t="s">
        <v>232</v>
      </c>
      <c r="D1843" t="s">
        <v>161</v>
      </c>
      <c r="E1843" t="s">
        <v>231</v>
      </c>
      <c r="F1843" t="s">
        <v>230</v>
      </c>
      <c r="G1843" t="s">
        <v>217</v>
      </c>
      <c r="I1843" t="s">
        <v>229</v>
      </c>
      <c r="J1843" s="3" t="s">
        <v>215</v>
      </c>
      <c r="K1843" s="3" t="s">
        <v>215</v>
      </c>
      <c r="L1843" s="3" t="s">
        <v>215</v>
      </c>
      <c r="M1843" s="3" t="s">
        <v>215</v>
      </c>
      <c r="N1843" s="3" t="s">
        <v>215</v>
      </c>
      <c r="O1843" s="3" t="s">
        <v>215</v>
      </c>
      <c r="P1843" s="3" t="s">
        <v>215</v>
      </c>
      <c r="Q1843" s="3" t="s">
        <v>215</v>
      </c>
      <c r="R1843" s="3" t="s">
        <v>215</v>
      </c>
      <c r="S1843" s="3" t="s">
        <v>215</v>
      </c>
      <c r="T1843" s="3" t="s">
        <v>215</v>
      </c>
      <c r="U1843" s="3" t="s">
        <v>215</v>
      </c>
      <c r="V1843" s="3" t="s">
        <v>215</v>
      </c>
      <c r="W1843" s="3" t="s">
        <v>215</v>
      </c>
      <c r="X1843" s="3" t="s">
        <v>215</v>
      </c>
      <c r="Y1843" s="3" t="s">
        <v>215</v>
      </c>
      <c r="Z1843" s="3" t="s">
        <v>215</v>
      </c>
      <c r="AA1843" s="3">
        <v>116.363</v>
      </c>
      <c r="AB1843" s="3">
        <v>103.892</v>
      </c>
      <c r="AC1843" s="3">
        <v>107.843</v>
      </c>
      <c r="AD1843" s="3">
        <v>102.27</v>
      </c>
      <c r="AE1843" s="3">
        <v>98.379000000000005</v>
      </c>
      <c r="AF1843" s="3">
        <v>87.058000000000007</v>
      </c>
      <c r="AG1843" s="3">
        <v>77.933999999999997</v>
      </c>
      <c r="AH1843" s="3">
        <v>78.400000000000006</v>
      </c>
      <c r="AI1843" s="3">
        <v>80.399000000000001</v>
      </c>
      <c r="AJ1843" s="3">
        <v>79.441000000000003</v>
      </c>
      <c r="AK1843" s="3">
        <v>73.997</v>
      </c>
      <c r="AL1843" s="3">
        <v>70.828000000000003</v>
      </c>
      <c r="AM1843" s="3">
        <v>64.242000000000004</v>
      </c>
      <c r="AN1843" s="3">
        <v>63.048000000000002</v>
      </c>
      <c r="AO1843" s="3">
        <v>69.153000000000006</v>
      </c>
      <c r="AP1843" s="3">
        <v>45.040999999999997</v>
      </c>
      <c r="AQ1843" s="3">
        <v>43.36</v>
      </c>
      <c r="AR1843" s="3">
        <v>44.79</v>
      </c>
      <c r="AS1843" s="3">
        <v>47.265999999999998</v>
      </c>
      <c r="AT1843" s="3">
        <v>46.978000000000002</v>
      </c>
      <c r="AU1843" s="3">
        <v>46.390999999999998</v>
      </c>
      <c r="AV1843" s="3">
        <v>48.002000000000002</v>
      </c>
      <c r="AW1843" s="3">
        <v>46.872999999999998</v>
      </c>
      <c r="AX1843" s="3">
        <v>46.023000000000003</v>
      </c>
      <c r="AY1843" s="3">
        <v>45.323</v>
      </c>
      <c r="AZ1843" s="3">
        <v>44.497999999999998</v>
      </c>
      <c r="BA1843">
        <v>43.771999999999998</v>
      </c>
      <c r="BB1843">
        <v>2016</v>
      </c>
    </row>
    <row r="1844" spans="1:54" hidden="1" x14ac:dyDescent="0.2">
      <c r="A1844">
        <v>662</v>
      </c>
      <c r="B1844" t="s">
        <v>521</v>
      </c>
      <c r="C1844" t="s">
        <v>228</v>
      </c>
      <c r="D1844" t="s">
        <v>161</v>
      </c>
      <c r="E1844" t="s">
        <v>227</v>
      </c>
      <c r="F1844" t="s">
        <v>226</v>
      </c>
      <c r="G1844" t="s">
        <v>225</v>
      </c>
      <c r="H1844" t="s">
        <v>222</v>
      </c>
      <c r="I1844" t="s">
        <v>1000</v>
      </c>
      <c r="J1844" s="3">
        <v>2121.1480000000001</v>
      </c>
      <c r="K1844" s="3">
        <v>2260.9839999999999</v>
      </c>
      <c r="L1844" s="3">
        <v>2453.2820000000002</v>
      </c>
      <c r="M1844" s="3">
        <v>2567.181</v>
      </c>
      <c r="N1844" s="3">
        <v>2934.8789999999999</v>
      </c>
      <c r="O1844" s="3">
        <v>3077.8780000000002</v>
      </c>
      <c r="P1844" s="3">
        <v>3175.5770000000002</v>
      </c>
      <c r="Q1844" s="3">
        <v>3031.6779999999999</v>
      </c>
      <c r="R1844" s="3">
        <v>3036.4780000000001</v>
      </c>
      <c r="S1844" s="3">
        <v>3112.6770000000001</v>
      </c>
      <c r="T1844" s="3">
        <v>2939.3789999999999</v>
      </c>
      <c r="U1844" s="3">
        <v>2960.0790000000002</v>
      </c>
      <c r="V1844" s="3">
        <v>2952.0790000000002</v>
      </c>
      <c r="W1844" s="3">
        <v>3127.723</v>
      </c>
      <c r="X1844" s="3">
        <v>4615.6930000000002</v>
      </c>
      <c r="Y1844" s="3">
        <v>5490.6660000000002</v>
      </c>
      <c r="Z1844" s="3">
        <v>6209.81</v>
      </c>
      <c r="AA1844" s="3">
        <v>6841.8559999999998</v>
      </c>
      <c r="AB1844" s="3">
        <v>7440.4920000000002</v>
      </c>
      <c r="AC1844" s="3">
        <v>7620.2860000000001</v>
      </c>
      <c r="AD1844" s="3">
        <v>7630.2659999999996</v>
      </c>
      <c r="AE1844" s="3">
        <v>8204.5779999999995</v>
      </c>
      <c r="AF1844" s="3">
        <v>8605.6569999999992</v>
      </c>
      <c r="AG1844" s="3">
        <v>8896.2019999999993</v>
      </c>
      <c r="AH1844" s="3">
        <v>8745.4599999999991</v>
      </c>
      <c r="AI1844" s="3">
        <v>9011.7549999999992</v>
      </c>
      <c r="AJ1844" s="3">
        <v>9307.9079999999994</v>
      </c>
      <c r="AK1844" s="3">
        <v>9750.0290000000005</v>
      </c>
      <c r="AL1844" s="3">
        <v>10848.04</v>
      </c>
      <c r="AM1844" s="3">
        <v>11463.5</v>
      </c>
      <c r="AN1844" s="3">
        <v>12324.723</v>
      </c>
      <c r="AO1844" s="3">
        <v>12112.687</v>
      </c>
      <c r="AP1844" s="3">
        <v>13677.316999999999</v>
      </c>
      <c r="AQ1844" s="3">
        <v>15445.759</v>
      </c>
      <c r="AR1844" s="3">
        <v>17461.003000000001</v>
      </c>
      <c r="AS1844" s="3">
        <v>19595.381000000001</v>
      </c>
      <c r="AT1844" s="3">
        <v>21561.686000000002</v>
      </c>
      <c r="AU1844" s="3">
        <v>23446.075000000001</v>
      </c>
      <c r="AV1844" s="3">
        <v>25472.325000000001</v>
      </c>
      <c r="AW1844" s="3">
        <v>27714.244999999999</v>
      </c>
      <c r="AX1844" s="3">
        <v>30101.65</v>
      </c>
      <c r="AY1844" s="3">
        <v>32647.042000000001</v>
      </c>
      <c r="AZ1844" s="3">
        <v>35329.678</v>
      </c>
      <c r="BA1844">
        <v>38207.209000000003</v>
      </c>
      <c r="BB1844">
        <v>2016</v>
      </c>
    </row>
    <row r="1845" spans="1:54" hidden="1" x14ac:dyDescent="0.2">
      <c r="A1845">
        <v>662</v>
      </c>
      <c r="B1845" t="s">
        <v>521</v>
      </c>
      <c r="C1845" t="s">
        <v>224</v>
      </c>
      <c r="D1845" t="s">
        <v>161</v>
      </c>
      <c r="E1845" t="s">
        <v>219</v>
      </c>
      <c r="F1845" t="s">
        <v>218</v>
      </c>
      <c r="G1845" t="s">
        <v>223</v>
      </c>
      <c r="H1845" t="s">
        <v>222</v>
      </c>
      <c r="I1845" t="s">
        <v>952</v>
      </c>
      <c r="J1845" s="3">
        <v>-1.8260000000000001</v>
      </c>
      <c r="K1845" s="3">
        <v>-1.411</v>
      </c>
      <c r="L1845" s="3">
        <v>-1.016</v>
      </c>
      <c r="M1845" s="3">
        <v>-0.92900000000000005</v>
      </c>
      <c r="N1845" s="3">
        <v>-7.2999999999999995E-2</v>
      </c>
      <c r="O1845" s="3">
        <v>6.8000000000000005E-2</v>
      </c>
      <c r="P1845" s="3">
        <v>-0.29799999999999999</v>
      </c>
      <c r="Q1845" s="3">
        <v>-0.96799999999999997</v>
      </c>
      <c r="R1845" s="3">
        <v>-1.2390000000000001</v>
      </c>
      <c r="S1845" s="3">
        <v>-0.96599999999999997</v>
      </c>
      <c r="T1845" s="3">
        <v>-1.214</v>
      </c>
      <c r="U1845" s="3">
        <v>-1.0740000000000001</v>
      </c>
      <c r="V1845" s="3">
        <v>-1.0129999999999999</v>
      </c>
      <c r="W1845" s="3">
        <v>-0.89200000000000002</v>
      </c>
      <c r="X1845" s="3">
        <v>-1.4E-2</v>
      </c>
      <c r="Y1845" s="3">
        <v>-0.49199999999999999</v>
      </c>
      <c r="Z1845" s="3">
        <v>-0.16200000000000001</v>
      </c>
      <c r="AA1845" s="3">
        <v>-0.155</v>
      </c>
      <c r="AB1845" s="3">
        <v>-0.28999999999999998</v>
      </c>
      <c r="AC1845" s="3">
        <v>-0.12</v>
      </c>
      <c r="AD1845" s="3">
        <v>-0.24099999999999999</v>
      </c>
      <c r="AE1845" s="3">
        <v>-6.0999999999999999E-2</v>
      </c>
      <c r="AF1845" s="3">
        <v>0.76800000000000002</v>
      </c>
      <c r="AG1845" s="3">
        <v>0.29399999999999998</v>
      </c>
      <c r="AH1845" s="3">
        <v>0.24099999999999999</v>
      </c>
      <c r="AI1845" s="3">
        <v>0.04</v>
      </c>
      <c r="AJ1845" s="3">
        <v>0.47899999999999998</v>
      </c>
      <c r="AK1845" s="3">
        <v>-0.13900000000000001</v>
      </c>
      <c r="AL1845" s="3">
        <v>0.45200000000000001</v>
      </c>
      <c r="AM1845" s="3">
        <v>1.6180000000000001</v>
      </c>
      <c r="AN1845" s="3">
        <v>0.46500000000000002</v>
      </c>
      <c r="AO1845" s="3">
        <v>2.6629999999999998</v>
      </c>
      <c r="AP1845" s="3">
        <v>-0.32100000000000001</v>
      </c>
      <c r="AQ1845" s="3">
        <v>-0.42399999999999999</v>
      </c>
      <c r="AR1845" s="3">
        <v>0.51</v>
      </c>
      <c r="AS1845" s="3">
        <v>-0.20100000000000001</v>
      </c>
      <c r="AT1845" s="3">
        <v>-0.39700000000000002</v>
      </c>
      <c r="AU1845" s="3">
        <v>-0.49</v>
      </c>
      <c r="AV1845" s="3">
        <v>-0.73299999999999998</v>
      </c>
      <c r="AW1845" s="3">
        <v>-0.69599999999999995</v>
      </c>
      <c r="AX1845" s="3">
        <v>-0.89400000000000002</v>
      </c>
      <c r="AY1845" s="3">
        <v>-1.0529999999999999</v>
      </c>
      <c r="AZ1845" s="3">
        <v>-1.0449999999999999</v>
      </c>
      <c r="BA1845">
        <v>-1.0860000000000001</v>
      </c>
      <c r="BB1845">
        <v>2015</v>
      </c>
    </row>
    <row r="1846" spans="1:54" hidden="1" x14ac:dyDescent="0.2">
      <c r="A1846">
        <v>662</v>
      </c>
      <c r="B1846" t="s">
        <v>521</v>
      </c>
      <c r="C1846" t="s">
        <v>220</v>
      </c>
      <c r="D1846" t="s">
        <v>161</v>
      </c>
      <c r="E1846" t="s">
        <v>219</v>
      </c>
      <c r="F1846" t="s">
        <v>218</v>
      </c>
      <c r="G1846" t="s">
        <v>217</v>
      </c>
      <c r="I1846" t="s">
        <v>216</v>
      </c>
      <c r="J1846" s="3">
        <v>-18.172000000000001</v>
      </c>
      <c r="K1846" s="3">
        <v>-16.867999999999999</v>
      </c>
      <c r="L1846" s="3">
        <v>-13.537000000000001</v>
      </c>
      <c r="M1846" s="3">
        <v>-13.722</v>
      </c>
      <c r="N1846" s="3">
        <v>-1.08</v>
      </c>
      <c r="O1846" s="3">
        <v>0.98299999999999998</v>
      </c>
      <c r="P1846" s="3">
        <v>-3.2410000000000001</v>
      </c>
      <c r="Q1846" s="3">
        <v>-9.5890000000000004</v>
      </c>
      <c r="R1846" s="3">
        <v>-12.129</v>
      </c>
      <c r="S1846" s="3">
        <v>-9.8949999999999996</v>
      </c>
      <c r="T1846" s="3">
        <v>-11.218999999999999</v>
      </c>
      <c r="U1846" s="3">
        <v>-10.199999999999999</v>
      </c>
      <c r="V1846" s="3">
        <v>-9.06</v>
      </c>
      <c r="W1846" s="3">
        <v>-8.0660000000000007</v>
      </c>
      <c r="X1846" s="3">
        <v>-0.16500000000000001</v>
      </c>
      <c r="Y1846" s="3">
        <v>-4.4740000000000002</v>
      </c>
      <c r="Z1846" s="3">
        <v>-1.337</v>
      </c>
      <c r="AA1846" s="3">
        <v>-1.3180000000000001</v>
      </c>
      <c r="AB1846" s="3">
        <v>-2.298</v>
      </c>
      <c r="AC1846" s="3">
        <v>-0.96399999999999997</v>
      </c>
      <c r="AD1846" s="3">
        <v>-2.2450000000000001</v>
      </c>
      <c r="AE1846" s="3">
        <v>-0.54700000000000004</v>
      </c>
      <c r="AF1846" s="3">
        <v>6.2</v>
      </c>
      <c r="AG1846" s="3">
        <v>1.9179999999999999</v>
      </c>
      <c r="AH1846" s="3">
        <v>1.4530000000000001</v>
      </c>
      <c r="AI1846" s="3">
        <v>0.23200000000000001</v>
      </c>
      <c r="AJ1846" s="3">
        <v>2.6880000000000002</v>
      </c>
      <c r="AK1846" s="3">
        <v>-0.68200000000000005</v>
      </c>
      <c r="AL1846" s="3">
        <v>1.855</v>
      </c>
      <c r="AM1846" s="3">
        <v>6.6459999999999999</v>
      </c>
      <c r="AN1846" s="3">
        <v>1.863</v>
      </c>
      <c r="AO1846" s="3">
        <v>10.363</v>
      </c>
      <c r="AP1846" s="3">
        <v>-1.196</v>
      </c>
      <c r="AQ1846" s="3">
        <v>-1.355</v>
      </c>
      <c r="AR1846" s="3">
        <v>1.4419999999999999</v>
      </c>
      <c r="AS1846" s="3">
        <v>-0.60699999999999998</v>
      </c>
      <c r="AT1846" s="3">
        <v>-1.0920000000000001</v>
      </c>
      <c r="AU1846" s="3">
        <v>-1.214</v>
      </c>
      <c r="AV1846" s="3">
        <v>-1.5229999999999999</v>
      </c>
      <c r="AW1846" s="3">
        <v>-1.3140000000000001</v>
      </c>
      <c r="AX1846" s="3">
        <v>-1.5369999999999999</v>
      </c>
      <c r="AY1846" s="3">
        <v>-1.657</v>
      </c>
      <c r="AZ1846" s="3">
        <v>-1.5089999999999999</v>
      </c>
      <c r="BA1846">
        <v>-1.45</v>
      </c>
      <c r="BB1846">
        <v>2015</v>
      </c>
    </row>
    <row r="1847" spans="1:54" x14ac:dyDescent="0.2">
      <c r="A1847">
        <v>960</v>
      </c>
      <c r="B1847" t="s">
        <v>520</v>
      </c>
      <c r="C1847" t="s">
        <v>352</v>
      </c>
      <c r="D1847" t="s">
        <v>199</v>
      </c>
      <c r="E1847" t="s">
        <v>349</v>
      </c>
      <c r="F1847" t="s">
        <v>351</v>
      </c>
      <c r="G1847" t="s">
        <v>225</v>
      </c>
      <c r="H1847" t="s">
        <v>222</v>
      </c>
      <c r="I1847" t="s">
        <v>1001</v>
      </c>
      <c r="J1847" s="3" t="s">
        <v>215</v>
      </c>
      <c r="K1847" s="3" t="s">
        <v>215</v>
      </c>
      <c r="L1847" s="3" t="s">
        <v>215</v>
      </c>
      <c r="M1847" s="3" t="s">
        <v>215</v>
      </c>
      <c r="N1847" s="3" t="s">
        <v>215</v>
      </c>
      <c r="O1847" s="3" t="s">
        <v>215</v>
      </c>
      <c r="P1847" s="3" t="s">
        <v>215</v>
      </c>
      <c r="Q1847" s="3" t="s">
        <v>215</v>
      </c>
      <c r="R1847" s="3" t="s">
        <v>215</v>
      </c>
      <c r="S1847" s="3" t="s">
        <v>215</v>
      </c>
      <c r="T1847" s="3" t="s">
        <v>215</v>
      </c>
      <c r="U1847" s="3" t="s">
        <v>215</v>
      </c>
      <c r="V1847" s="3">
        <v>209.40899999999999</v>
      </c>
      <c r="W1847" s="3">
        <v>192.65600000000001</v>
      </c>
      <c r="X1847" s="3">
        <v>204.023</v>
      </c>
      <c r="Y1847" s="3">
        <v>217.55799999999999</v>
      </c>
      <c r="Z1847" s="3">
        <v>230.33699999999999</v>
      </c>
      <c r="AA1847" s="3">
        <v>245.64400000000001</v>
      </c>
      <c r="AB1847" s="3">
        <v>250.21700000000001</v>
      </c>
      <c r="AC1847" s="3">
        <v>247.87700000000001</v>
      </c>
      <c r="AD1847" s="3">
        <v>257.18799999999999</v>
      </c>
      <c r="AE1847" s="3">
        <v>266.02100000000002</v>
      </c>
      <c r="AF1847" s="3">
        <v>279.97800000000001</v>
      </c>
      <c r="AG1847" s="3">
        <v>295.53800000000001</v>
      </c>
      <c r="AH1847" s="3">
        <v>307.60500000000002</v>
      </c>
      <c r="AI1847" s="3">
        <v>320.41300000000001</v>
      </c>
      <c r="AJ1847" s="3">
        <v>335.745</v>
      </c>
      <c r="AK1847" s="3">
        <v>353.03699999999998</v>
      </c>
      <c r="AL1847" s="3">
        <v>360.28500000000003</v>
      </c>
      <c r="AM1847" s="3">
        <v>333.68299999999999</v>
      </c>
      <c r="AN1847" s="3">
        <v>328.94200000000001</v>
      </c>
      <c r="AO1847" s="3">
        <v>327.87</v>
      </c>
      <c r="AP1847" s="3">
        <v>320.51100000000002</v>
      </c>
      <c r="AQ1847" s="3">
        <v>318.43400000000003</v>
      </c>
      <c r="AR1847" s="3">
        <v>318.12799999999999</v>
      </c>
      <c r="AS1847" s="3">
        <v>325.59399999999999</v>
      </c>
      <c r="AT1847" s="3">
        <v>335.90100000000001</v>
      </c>
      <c r="AU1847" s="3">
        <v>345.23399999999998</v>
      </c>
      <c r="AV1847" s="3">
        <v>354.90100000000001</v>
      </c>
      <c r="AW1847" s="3">
        <v>364.12799999999999</v>
      </c>
      <c r="AX1847" s="3">
        <v>373.02600000000001</v>
      </c>
      <c r="AY1847" s="3">
        <v>381.49200000000002</v>
      </c>
      <c r="AZ1847" s="3">
        <v>389.86</v>
      </c>
      <c r="BA1847">
        <v>398.411</v>
      </c>
      <c r="BB1847">
        <v>2016</v>
      </c>
    </row>
    <row r="1848" spans="1:54" hidden="1" x14ac:dyDescent="0.2">
      <c r="A1848">
        <v>960</v>
      </c>
      <c r="B1848" t="s">
        <v>520</v>
      </c>
      <c r="C1848" t="s">
        <v>350</v>
      </c>
      <c r="D1848" t="s">
        <v>199</v>
      </c>
      <c r="E1848" t="s">
        <v>349</v>
      </c>
      <c r="F1848" t="s">
        <v>348</v>
      </c>
      <c r="G1848" t="s">
        <v>275</v>
      </c>
      <c r="I1848" t="s">
        <v>347</v>
      </c>
      <c r="J1848" s="3" t="s">
        <v>215</v>
      </c>
      <c r="K1848" s="3" t="s">
        <v>215</v>
      </c>
      <c r="L1848" s="3" t="s">
        <v>215</v>
      </c>
      <c r="M1848" s="3" t="s">
        <v>215</v>
      </c>
      <c r="N1848" s="3" t="s">
        <v>215</v>
      </c>
      <c r="O1848" s="3" t="s">
        <v>215</v>
      </c>
      <c r="P1848" s="3" t="s">
        <v>215</v>
      </c>
      <c r="Q1848" s="3" t="s">
        <v>215</v>
      </c>
      <c r="R1848" s="3" t="s">
        <v>215</v>
      </c>
      <c r="S1848" s="3" t="s">
        <v>215</v>
      </c>
      <c r="T1848" s="3" t="s">
        <v>215</v>
      </c>
      <c r="U1848" s="3" t="s">
        <v>215</v>
      </c>
      <c r="V1848" s="3" t="s">
        <v>215</v>
      </c>
      <c r="W1848" s="3">
        <v>-8</v>
      </c>
      <c r="X1848" s="3">
        <v>5.9</v>
      </c>
      <c r="Y1848" s="3">
        <v>6.6340000000000003</v>
      </c>
      <c r="Z1848" s="3">
        <v>5.8739999999999997</v>
      </c>
      <c r="AA1848" s="3">
        <v>6.6449999999999996</v>
      </c>
      <c r="AB1848" s="3">
        <v>1.8620000000000001</v>
      </c>
      <c r="AC1848" s="3">
        <v>-0.93600000000000005</v>
      </c>
      <c r="AD1848" s="3">
        <v>3.7559999999999998</v>
      </c>
      <c r="AE1848" s="3">
        <v>3.4340000000000002</v>
      </c>
      <c r="AF1848" s="3">
        <v>5.2469999999999999</v>
      </c>
      <c r="AG1848" s="3">
        <v>5.5579999999999998</v>
      </c>
      <c r="AH1848" s="3">
        <v>4.0830000000000002</v>
      </c>
      <c r="AI1848" s="3">
        <v>4.1639999999999997</v>
      </c>
      <c r="AJ1848" s="3">
        <v>4.7850000000000001</v>
      </c>
      <c r="AK1848" s="3">
        <v>5.15</v>
      </c>
      <c r="AL1848" s="3">
        <v>2.0529999999999999</v>
      </c>
      <c r="AM1848" s="3">
        <v>-7.3840000000000003</v>
      </c>
      <c r="AN1848" s="3">
        <v>-1.421</v>
      </c>
      <c r="AO1848" s="3">
        <v>-0.32600000000000001</v>
      </c>
      <c r="AP1848" s="3">
        <v>-2.2440000000000002</v>
      </c>
      <c r="AQ1848" s="3">
        <v>-0.64800000000000002</v>
      </c>
      <c r="AR1848" s="3">
        <v>-9.6000000000000002E-2</v>
      </c>
      <c r="AS1848" s="3">
        <v>2.347</v>
      </c>
      <c r="AT1848" s="3">
        <v>3.1659999999999999</v>
      </c>
      <c r="AU1848" s="3">
        <v>2.778</v>
      </c>
      <c r="AV1848" s="3">
        <v>2.8</v>
      </c>
      <c r="AW1848" s="3">
        <v>2.6</v>
      </c>
      <c r="AX1848" s="3">
        <v>2.444</v>
      </c>
      <c r="AY1848" s="3">
        <v>2.27</v>
      </c>
      <c r="AZ1848" s="3">
        <v>2.194</v>
      </c>
      <c r="BA1848">
        <v>2.1930000000000001</v>
      </c>
      <c r="BB1848">
        <v>2016</v>
      </c>
    </row>
    <row r="1849" spans="1:54" hidden="1" x14ac:dyDescent="0.2">
      <c r="A1849">
        <v>960</v>
      </c>
      <c r="B1849" t="s">
        <v>520</v>
      </c>
      <c r="C1849" t="s">
        <v>346</v>
      </c>
      <c r="D1849" t="s">
        <v>199</v>
      </c>
      <c r="E1849" t="s">
        <v>342</v>
      </c>
      <c r="F1849" t="s">
        <v>345</v>
      </c>
      <c r="G1849" t="s">
        <v>225</v>
      </c>
      <c r="H1849" t="s">
        <v>222</v>
      </c>
      <c r="I1849" t="s">
        <v>1001</v>
      </c>
      <c r="J1849" s="3" t="s">
        <v>215</v>
      </c>
      <c r="K1849" s="3" t="s">
        <v>215</v>
      </c>
      <c r="L1849" s="3" t="s">
        <v>215</v>
      </c>
      <c r="M1849" s="3" t="s">
        <v>215</v>
      </c>
      <c r="N1849" s="3" t="s">
        <v>215</v>
      </c>
      <c r="O1849" s="3" t="s">
        <v>215</v>
      </c>
      <c r="P1849" s="3" t="s">
        <v>215</v>
      </c>
      <c r="Q1849" s="3" t="s">
        <v>215</v>
      </c>
      <c r="R1849" s="3" t="s">
        <v>215</v>
      </c>
      <c r="S1849" s="3" t="s">
        <v>215</v>
      </c>
      <c r="T1849" s="3" t="s">
        <v>215</v>
      </c>
      <c r="U1849" s="3" t="s">
        <v>215</v>
      </c>
      <c r="V1849" s="3">
        <v>3.2210000000000001</v>
      </c>
      <c r="W1849" s="3">
        <v>46.415999999999997</v>
      </c>
      <c r="X1849" s="3">
        <v>104.059</v>
      </c>
      <c r="Y1849" s="3">
        <v>117.105</v>
      </c>
      <c r="Z1849" s="3">
        <v>128.67099999999999</v>
      </c>
      <c r="AA1849" s="3">
        <v>146.75800000000001</v>
      </c>
      <c r="AB1849" s="3">
        <v>161.83199999999999</v>
      </c>
      <c r="AC1849" s="3">
        <v>166.321</v>
      </c>
      <c r="AD1849" s="3">
        <v>180.24100000000001</v>
      </c>
      <c r="AE1849" s="3">
        <v>194.26900000000001</v>
      </c>
      <c r="AF1849" s="3">
        <v>211.57900000000001</v>
      </c>
      <c r="AG1849" s="3">
        <v>232.38499999999999</v>
      </c>
      <c r="AH1849" s="3">
        <v>250.87200000000001</v>
      </c>
      <c r="AI1849" s="3">
        <v>270.19</v>
      </c>
      <c r="AJ1849" s="3">
        <v>294.43599999999998</v>
      </c>
      <c r="AK1849" s="3">
        <v>322.30700000000002</v>
      </c>
      <c r="AL1849" s="3">
        <v>347.685</v>
      </c>
      <c r="AM1849" s="3">
        <v>330.96600000000001</v>
      </c>
      <c r="AN1849" s="3">
        <v>328.94400000000002</v>
      </c>
      <c r="AO1849" s="3">
        <v>333.32400000000001</v>
      </c>
      <c r="AP1849" s="3">
        <v>330.92599999999999</v>
      </c>
      <c r="AQ1849" s="3">
        <v>331.37400000000002</v>
      </c>
      <c r="AR1849" s="3">
        <v>331.26499999999999</v>
      </c>
      <c r="AS1849" s="3">
        <v>338.97199999999998</v>
      </c>
      <c r="AT1849" s="3">
        <v>349.411</v>
      </c>
      <c r="AU1849" s="3">
        <v>363.54700000000003</v>
      </c>
      <c r="AV1849" s="3">
        <v>378.87799999999999</v>
      </c>
      <c r="AW1849" s="3">
        <v>394.24299999999999</v>
      </c>
      <c r="AX1849" s="3">
        <v>409.99</v>
      </c>
      <c r="AY1849" s="3">
        <v>426.47199999999998</v>
      </c>
      <c r="AZ1849" s="3">
        <v>444.74900000000002</v>
      </c>
      <c r="BA1849">
        <v>457.80500000000001</v>
      </c>
      <c r="BB1849">
        <v>2016</v>
      </c>
    </row>
    <row r="1850" spans="1:54" hidden="1" x14ac:dyDescent="0.2">
      <c r="A1850">
        <v>960</v>
      </c>
      <c r="B1850" t="s">
        <v>520</v>
      </c>
      <c r="C1850" t="s">
        <v>344</v>
      </c>
      <c r="D1850" t="s">
        <v>199</v>
      </c>
      <c r="E1850" t="s">
        <v>342</v>
      </c>
      <c r="F1850" t="s">
        <v>343</v>
      </c>
      <c r="G1850" t="s">
        <v>223</v>
      </c>
      <c r="H1850" t="s">
        <v>222</v>
      </c>
      <c r="I1850" t="s">
        <v>310</v>
      </c>
      <c r="J1850" s="3" t="s">
        <v>215</v>
      </c>
      <c r="K1850" s="3" t="s">
        <v>215</v>
      </c>
      <c r="L1850" s="3" t="s">
        <v>215</v>
      </c>
      <c r="M1850" s="3" t="s">
        <v>215</v>
      </c>
      <c r="N1850" s="3" t="s">
        <v>215</v>
      </c>
      <c r="O1850" s="3" t="s">
        <v>215</v>
      </c>
      <c r="P1850" s="3" t="s">
        <v>215</v>
      </c>
      <c r="Q1850" s="3" t="s">
        <v>215</v>
      </c>
      <c r="R1850" s="3" t="s">
        <v>215</v>
      </c>
      <c r="S1850" s="3" t="s">
        <v>215</v>
      </c>
      <c r="T1850" s="3" t="s">
        <v>215</v>
      </c>
      <c r="U1850" s="3" t="s">
        <v>215</v>
      </c>
      <c r="V1850" s="3">
        <v>12.247</v>
      </c>
      <c r="W1850" s="3">
        <v>12.968</v>
      </c>
      <c r="X1850" s="3">
        <v>17.349</v>
      </c>
      <c r="Y1850" s="3">
        <v>22.388000000000002</v>
      </c>
      <c r="Z1850" s="3">
        <v>23.600999999999999</v>
      </c>
      <c r="AA1850" s="3">
        <v>23.974</v>
      </c>
      <c r="AB1850" s="3">
        <v>25.346</v>
      </c>
      <c r="AC1850" s="3">
        <v>23.373999999999999</v>
      </c>
      <c r="AD1850" s="3">
        <v>21.774000000000001</v>
      </c>
      <c r="AE1850" s="3">
        <v>23.289000000000001</v>
      </c>
      <c r="AF1850" s="3">
        <v>26.878</v>
      </c>
      <c r="AG1850" s="3">
        <v>34.658999999999999</v>
      </c>
      <c r="AH1850" s="3">
        <v>41.573999999999998</v>
      </c>
      <c r="AI1850" s="3">
        <v>45.415999999999997</v>
      </c>
      <c r="AJ1850" s="3">
        <v>50.436</v>
      </c>
      <c r="AK1850" s="3">
        <v>60.081000000000003</v>
      </c>
      <c r="AL1850" s="3">
        <v>70.451999999999998</v>
      </c>
      <c r="AM1850" s="3">
        <v>62.636000000000003</v>
      </c>
      <c r="AN1850" s="3">
        <v>59.83</v>
      </c>
      <c r="AO1850" s="3">
        <v>62.375</v>
      </c>
      <c r="AP1850" s="3">
        <v>56.566000000000003</v>
      </c>
      <c r="AQ1850" s="3">
        <v>58.085999999999999</v>
      </c>
      <c r="AR1850" s="3">
        <v>57.63</v>
      </c>
      <c r="AS1850" s="3">
        <v>49.424999999999997</v>
      </c>
      <c r="AT1850" s="3">
        <v>51.35</v>
      </c>
      <c r="AU1850" s="3">
        <v>54.515999999999998</v>
      </c>
      <c r="AV1850" s="3">
        <v>61.055999999999997</v>
      </c>
      <c r="AW1850" s="3">
        <v>63.81</v>
      </c>
      <c r="AX1850" s="3">
        <v>66.552999999999997</v>
      </c>
      <c r="AY1850" s="3">
        <v>69.128</v>
      </c>
      <c r="AZ1850" s="3">
        <v>71.994</v>
      </c>
      <c r="BA1850">
        <v>73.938000000000002</v>
      </c>
      <c r="BB1850">
        <v>2016</v>
      </c>
    </row>
    <row r="1851" spans="1:54" hidden="1" x14ac:dyDescent="0.2">
      <c r="A1851">
        <v>960</v>
      </c>
      <c r="B1851" t="s">
        <v>520</v>
      </c>
      <c r="C1851" t="s">
        <v>213</v>
      </c>
      <c r="D1851" t="s">
        <v>199</v>
      </c>
      <c r="E1851" t="s">
        <v>342</v>
      </c>
      <c r="F1851" t="s">
        <v>341</v>
      </c>
      <c r="G1851" t="s">
        <v>323</v>
      </c>
      <c r="H1851" t="s">
        <v>222</v>
      </c>
      <c r="I1851" t="s">
        <v>310</v>
      </c>
      <c r="J1851" s="3" t="s">
        <v>215</v>
      </c>
      <c r="K1851" s="3" t="s">
        <v>215</v>
      </c>
      <c r="L1851" s="3" t="s">
        <v>215</v>
      </c>
      <c r="M1851" s="3" t="s">
        <v>215</v>
      </c>
      <c r="N1851" s="3" t="s">
        <v>215</v>
      </c>
      <c r="O1851" s="3" t="s">
        <v>215</v>
      </c>
      <c r="P1851" s="3" t="s">
        <v>215</v>
      </c>
      <c r="Q1851" s="3" t="s">
        <v>215</v>
      </c>
      <c r="R1851" s="3" t="s">
        <v>215</v>
      </c>
      <c r="S1851" s="3" t="s">
        <v>215</v>
      </c>
      <c r="T1851" s="3" t="s">
        <v>215</v>
      </c>
      <c r="U1851" s="3" t="s">
        <v>215</v>
      </c>
      <c r="V1851" s="3">
        <v>38.247</v>
      </c>
      <c r="W1851" s="3">
        <v>36.024000000000001</v>
      </c>
      <c r="X1851" s="3">
        <v>38.962000000000003</v>
      </c>
      <c r="Y1851" s="3">
        <v>42.412999999999997</v>
      </c>
      <c r="Z1851" s="3">
        <v>45.723999999999997</v>
      </c>
      <c r="AA1851" s="3">
        <v>49.597000000000001</v>
      </c>
      <c r="AB1851" s="3">
        <v>51.069000000000003</v>
      </c>
      <c r="AC1851" s="3">
        <v>51.365000000000002</v>
      </c>
      <c r="AD1851" s="3">
        <v>54.508000000000003</v>
      </c>
      <c r="AE1851" s="3">
        <v>57.664999999999999</v>
      </c>
      <c r="AF1851" s="3">
        <v>61.622</v>
      </c>
      <c r="AG1851" s="3">
        <v>66.343000000000004</v>
      </c>
      <c r="AH1851" s="3">
        <v>70.950999999999993</v>
      </c>
      <c r="AI1851" s="3">
        <v>76.283000000000001</v>
      </c>
      <c r="AJ1851" s="3">
        <v>82.388999999999996</v>
      </c>
      <c r="AK1851" s="3">
        <v>88.938000000000002</v>
      </c>
      <c r="AL1851" s="3">
        <v>92.543999999999997</v>
      </c>
      <c r="AM1851" s="3">
        <v>86.361999999999995</v>
      </c>
      <c r="AN1851" s="3">
        <v>86.174999999999997</v>
      </c>
      <c r="AO1851" s="3">
        <v>87.668000000000006</v>
      </c>
      <c r="AP1851" s="3">
        <v>87.278999999999996</v>
      </c>
      <c r="AQ1851" s="3">
        <v>88.113</v>
      </c>
      <c r="AR1851" s="3">
        <v>89.608999999999995</v>
      </c>
      <c r="AS1851" s="3">
        <v>92.706000000000003</v>
      </c>
      <c r="AT1851" s="3">
        <v>96.861000000000004</v>
      </c>
      <c r="AU1851" s="3">
        <v>101.34399999999999</v>
      </c>
      <c r="AV1851" s="3">
        <v>106.548</v>
      </c>
      <c r="AW1851" s="3">
        <v>111.68899999999999</v>
      </c>
      <c r="AX1851" s="3">
        <v>116.667</v>
      </c>
      <c r="AY1851" s="3">
        <v>121.58799999999999</v>
      </c>
      <c r="AZ1851" s="3">
        <v>126.389</v>
      </c>
      <c r="BA1851">
        <v>131.40799999999999</v>
      </c>
      <c r="BB1851">
        <v>2016</v>
      </c>
    </row>
    <row r="1852" spans="1:54" hidden="1" x14ac:dyDescent="0.2">
      <c r="A1852">
        <v>960</v>
      </c>
      <c r="B1852" t="s">
        <v>520</v>
      </c>
      <c r="C1852" t="s">
        <v>340</v>
      </c>
      <c r="D1852" t="s">
        <v>199</v>
      </c>
      <c r="E1852" t="s">
        <v>339</v>
      </c>
      <c r="F1852" t="s">
        <v>338</v>
      </c>
      <c r="G1852" t="s">
        <v>295</v>
      </c>
      <c r="I1852" t="s">
        <v>337</v>
      </c>
      <c r="J1852" s="3" t="s">
        <v>215</v>
      </c>
      <c r="K1852" s="3" t="s">
        <v>215</v>
      </c>
      <c r="L1852" s="3" t="s">
        <v>215</v>
      </c>
      <c r="M1852" s="3" t="s">
        <v>215</v>
      </c>
      <c r="N1852" s="3" t="s">
        <v>215</v>
      </c>
      <c r="O1852" s="3" t="s">
        <v>215</v>
      </c>
      <c r="P1852" s="3" t="s">
        <v>215</v>
      </c>
      <c r="Q1852" s="3" t="s">
        <v>215</v>
      </c>
      <c r="R1852" s="3" t="s">
        <v>215</v>
      </c>
      <c r="S1852" s="3" t="s">
        <v>215</v>
      </c>
      <c r="T1852" s="3" t="s">
        <v>215</v>
      </c>
      <c r="U1852" s="3" t="s">
        <v>215</v>
      </c>
      <c r="V1852" s="3">
        <v>1.538</v>
      </c>
      <c r="W1852" s="3">
        <v>24.091999999999999</v>
      </c>
      <c r="X1852" s="3">
        <v>51.003999999999998</v>
      </c>
      <c r="Y1852" s="3">
        <v>53.826999999999998</v>
      </c>
      <c r="Z1852" s="3">
        <v>55.862000000000002</v>
      </c>
      <c r="AA1852" s="3">
        <v>59.744</v>
      </c>
      <c r="AB1852" s="3">
        <v>64.677000000000007</v>
      </c>
      <c r="AC1852" s="3">
        <v>67.097999999999999</v>
      </c>
      <c r="AD1852" s="3">
        <v>70.081000000000003</v>
      </c>
      <c r="AE1852" s="3">
        <v>73.028000000000006</v>
      </c>
      <c r="AF1852" s="3">
        <v>75.569999999999993</v>
      </c>
      <c r="AG1852" s="3">
        <v>78.631</v>
      </c>
      <c r="AH1852" s="3">
        <v>81.557000000000002</v>
      </c>
      <c r="AI1852" s="3">
        <v>84.325999999999993</v>
      </c>
      <c r="AJ1852" s="3">
        <v>87.695999999999998</v>
      </c>
      <c r="AK1852" s="3">
        <v>91.296000000000006</v>
      </c>
      <c r="AL1852" s="3">
        <v>96.503</v>
      </c>
      <c r="AM1852" s="3">
        <v>99.186000000000007</v>
      </c>
      <c r="AN1852" s="3">
        <v>100.001</v>
      </c>
      <c r="AO1852" s="3">
        <v>101.663</v>
      </c>
      <c r="AP1852" s="3">
        <v>103.249</v>
      </c>
      <c r="AQ1852" s="3">
        <v>104.06399999999999</v>
      </c>
      <c r="AR1852" s="3">
        <v>104.129</v>
      </c>
      <c r="AS1852" s="3">
        <v>104.10899999999999</v>
      </c>
      <c r="AT1852" s="3">
        <v>104.02200000000001</v>
      </c>
      <c r="AU1852" s="3">
        <v>105.30500000000001</v>
      </c>
      <c r="AV1852" s="3">
        <v>106.756</v>
      </c>
      <c r="AW1852" s="3">
        <v>108.27</v>
      </c>
      <c r="AX1852" s="3">
        <v>109.90900000000001</v>
      </c>
      <c r="AY1852" s="3">
        <v>111.791</v>
      </c>
      <c r="AZ1852" s="3">
        <v>114.07899999999999</v>
      </c>
      <c r="BA1852">
        <v>114.908</v>
      </c>
      <c r="BB1852">
        <v>2016</v>
      </c>
    </row>
    <row r="1853" spans="1:54" hidden="1" x14ac:dyDescent="0.2">
      <c r="A1853">
        <v>960</v>
      </c>
      <c r="B1853" t="s">
        <v>520</v>
      </c>
      <c r="C1853" t="s">
        <v>336</v>
      </c>
      <c r="D1853" t="s">
        <v>199</v>
      </c>
      <c r="E1853" t="s">
        <v>333</v>
      </c>
      <c r="F1853" t="s">
        <v>335</v>
      </c>
      <c r="G1853" t="s">
        <v>225</v>
      </c>
      <c r="H1853" t="s">
        <v>322</v>
      </c>
      <c r="I1853" t="s">
        <v>330</v>
      </c>
      <c r="J1853" s="3" t="s">
        <v>215</v>
      </c>
      <c r="K1853" s="3" t="s">
        <v>215</v>
      </c>
      <c r="L1853" s="3" t="s">
        <v>215</v>
      </c>
      <c r="M1853" s="3" t="s">
        <v>215</v>
      </c>
      <c r="N1853" s="3" t="s">
        <v>215</v>
      </c>
      <c r="O1853" s="3" t="s">
        <v>215</v>
      </c>
      <c r="P1853" s="3" t="s">
        <v>215</v>
      </c>
      <c r="Q1853" s="3" t="s">
        <v>215</v>
      </c>
      <c r="R1853" s="3" t="s">
        <v>215</v>
      </c>
      <c r="S1853" s="3" t="s">
        <v>215</v>
      </c>
      <c r="T1853" s="3" t="s">
        <v>215</v>
      </c>
      <c r="U1853" s="3" t="s">
        <v>215</v>
      </c>
      <c r="V1853" s="3">
        <v>44274.232000000004</v>
      </c>
      <c r="W1853" s="3">
        <v>41662.921999999999</v>
      </c>
      <c r="X1853" s="3">
        <v>45095.262000000002</v>
      </c>
      <c r="Y1853" s="3">
        <v>48858.279000000002</v>
      </c>
      <c r="Z1853" s="3">
        <v>51254.294999999998</v>
      </c>
      <c r="AA1853" s="3">
        <v>53727.864999999998</v>
      </c>
      <c r="AB1853" s="3">
        <v>55591.512999999999</v>
      </c>
      <c r="AC1853" s="3">
        <v>54430.523000000001</v>
      </c>
      <c r="AD1853" s="3">
        <v>58705.317999999999</v>
      </c>
      <c r="AE1853" s="3">
        <v>61793.495999999999</v>
      </c>
      <c r="AF1853" s="3">
        <v>65035.54</v>
      </c>
      <c r="AG1853" s="3">
        <v>68633.998999999996</v>
      </c>
      <c r="AH1853" s="3">
        <v>69296.013000000006</v>
      </c>
      <c r="AI1853" s="3">
        <v>72132.597999999998</v>
      </c>
      <c r="AJ1853" s="3">
        <v>75618.243000000002</v>
      </c>
      <c r="AK1853" s="3">
        <v>79584.535999999993</v>
      </c>
      <c r="AL1853" s="3">
        <v>81255.073999999993</v>
      </c>
      <c r="AM1853" s="3">
        <v>75340.482999999993</v>
      </c>
      <c r="AN1853" s="3">
        <v>74454.956999999995</v>
      </c>
      <c r="AO1853" s="3">
        <v>76605.14</v>
      </c>
      <c r="AP1853" s="3">
        <v>75096.297999999995</v>
      </c>
      <c r="AQ1853" s="3">
        <v>74820.019</v>
      </c>
      <c r="AR1853" s="3">
        <v>75065.596999999994</v>
      </c>
      <c r="AS1853" s="3">
        <v>77448.62</v>
      </c>
      <c r="AT1853" s="3">
        <v>80546.53</v>
      </c>
      <c r="AU1853" s="3">
        <v>83200.514999999999</v>
      </c>
      <c r="AV1853" s="3">
        <v>85959.93</v>
      </c>
      <c r="AW1853" s="3">
        <v>88638.077999999994</v>
      </c>
      <c r="AX1853" s="3">
        <v>91260.365000000005</v>
      </c>
      <c r="AY1853" s="3">
        <v>93800.535999999993</v>
      </c>
      <c r="AZ1853" s="3">
        <v>96339.792000000001</v>
      </c>
      <c r="BA1853">
        <v>98947.56</v>
      </c>
      <c r="BB1853">
        <v>2016</v>
      </c>
    </row>
    <row r="1854" spans="1:54" hidden="1" x14ac:dyDescent="0.2">
      <c r="A1854">
        <v>960</v>
      </c>
      <c r="B1854" t="s">
        <v>520</v>
      </c>
      <c r="C1854" t="s">
        <v>334</v>
      </c>
      <c r="D1854" t="s">
        <v>199</v>
      </c>
      <c r="E1854" t="s">
        <v>333</v>
      </c>
      <c r="F1854" t="s">
        <v>332</v>
      </c>
      <c r="G1854" t="s">
        <v>331</v>
      </c>
      <c r="H1854" t="s">
        <v>322</v>
      </c>
      <c r="I1854" t="s">
        <v>330</v>
      </c>
      <c r="J1854" s="3" t="s">
        <v>215</v>
      </c>
      <c r="K1854" s="3" t="s">
        <v>215</v>
      </c>
      <c r="L1854" s="3" t="s">
        <v>215</v>
      </c>
      <c r="M1854" s="3" t="s">
        <v>215</v>
      </c>
      <c r="N1854" s="3" t="s">
        <v>215</v>
      </c>
      <c r="O1854" s="3" t="s">
        <v>215</v>
      </c>
      <c r="P1854" s="3" t="s">
        <v>215</v>
      </c>
      <c r="Q1854" s="3" t="s">
        <v>215</v>
      </c>
      <c r="R1854" s="3" t="s">
        <v>215</v>
      </c>
      <c r="S1854" s="3" t="s">
        <v>215</v>
      </c>
      <c r="T1854" s="3" t="s">
        <v>215</v>
      </c>
      <c r="U1854" s="3" t="s">
        <v>215</v>
      </c>
      <c r="V1854" s="3">
        <v>11838.276</v>
      </c>
      <c r="W1854" s="3">
        <v>11140.05</v>
      </c>
      <c r="X1854" s="3">
        <v>12057.807000000001</v>
      </c>
      <c r="Y1854" s="3">
        <v>13063.982</v>
      </c>
      <c r="Z1854" s="3">
        <v>13704.641</v>
      </c>
      <c r="AA1854" s="3">
        <v>14366.037</v>
      </c>
      <c r="AB1854" s="3">
        <v>14864.349</v>
      </c>
      <c r="AC1854" s="3">
        <v>14553.918</v>
      </c>
      <c r="AD1854" s="3">
        <v>15696.934999999999</v>
      </c>
      <c r="AE1854" s="3">
        <v>16522.668000000001</v>
      </c>
      <c r="AF1854" s="3">
        <v>17389.543000000001</v>
      </c>
      <c r="AG1854" s="3">
        <v>18351.717000000001</v>
      </c>
      <c r="AH1854" s="3">
        <v>18528.73</v>
      </c>
      <c r="AI1854" s="3">
        <v>19287.190999999999</v>
      </c>
      <c r="AJ1854" s="3">
        <v>20219.201000000001</v>
      </c>
      <c r="AK1854" s="3">
        <v>21279.728999999999</v>
      </c>
      <c r="AL1854" s="3">
        <v>21726.406999999999</v>
      </c>
      <c r="AM1854" s="3">
        <v>20144.932000000001</v>
      </c>
      <c r="AN1854" s="3">
        <v>19908.155999999999</v>
      </c>
      <c r="AO1854" s="3">
        <v>20483.082999999999</v>
      </c>
      <c r="AP1854" s="3">
        <v>20079.641</v>
      </c>
      <c r="AQ1854" s="3">
        <v>20005.768</v>
      </c>
      <c r="AR1854" s="3">
        <v>20071.432000000001</v>
      </c>
      <c r="AS1854" s="3">
        <v>20708.616999999998</v>
      </c>
      <c r="AT1854" s="3">
        <v>21536.952000000001</v>
      </c>
      <c r="AU1854" s="3">
        <v>22246.589</v>
      </c>
      <c r="AV1854" s="3">
        <v>22984.415000000001</v>
      </c>
      <c r="AW1854" s="3">
        <v>23700.512999999999</v>
      </c>
      <c r="AX1854" s="3">
        <v>24401.672999999999</v>
      </c>
      <c r="AY1854" s="3">
        <v>25080.877</v>
      </c>
      <c r="AZ1854" s="3">
        <v>25759.837</v>
      </c>
      <c r="BA1854">
        <v>26457.116000000002</v>
      </c>
      <c r="BB1854">
        <v>2016</v>
      </c>
    </row>
    <row r="1855" spans="1:54" hidden="1" x14ac:dyDescent="0.2">
      <c r="A1855">
        <v>960</v>
      </c>
      <c r="B1855" t="s">
        <v>520</v>
      </c>
      <c r="C1855" t="s">
        <v>329</v>
      </c>
      <c r="D1855" t="s">
        <v>199</v>
      </c>
      <c r="E1855" t="s">
        <v>325</v>
      </c>
      <c r="F1855" t="s">
        <v>328</v>
      </c>
      <c r="G1855" t="s">
        <v>225</v>
      </c>
      <c r="H1855" t="s">
        <v>322</v>
      </c>
      <c r="I1855" t="s">
        <v>321</v>
      </c>
      <c r="J1855" s="3" t="s">
        <v>215</v>
      </c>
      <c r="K1855" s="3" t="s">
        <v>215</v>
      </c>
      <c r="L1855" s="3" t="s">
        <v>215</v>
      </c>
      <c r="M1855" s="3" t="s">
        <v>215</v>
      </c>
      <c r="N1855" s="3" t="s">
        <v>215</v>
      </c>
      <c r="O1855" s="3" t="s">
        <v>215</v>
      </c>
      <c r="P1855" s="3" t="s">
        <v>215</v>
      </c>
      <c r="Q1855" s="3" t="s">
        <v>215</v>
      </c>
      <c r="R1855" s="3" t="s">
        <v>215</v>
      </c>
      <c r="S1855" s="3" t="s">
        <v>215</v>
      </c>
      <c r="T1855" s="3" t="s">
        <v>215</v>
      </c>
      <c r="U1855" s="3" t="s">
        <v>215</v>
      </c>
      <c r="V1855" s="3">
        <v>680.99300000000005</v>
      </c>
      <c r="W1855" s="3">
        <v>10037.601000000001</v>
      </c>
      <c r="X1855" s="3">
        <v>23000.170999999998</v>
      </c>
      <c r="Y1855" s="3">
        <v>26298.937999999998</v>
      </c>
      <c r="Z1855" s="3">
        <v>28631.769</v>
      </c>
      <c r="AA1855" s="3">
        <v>32099.383999999998</v>
      </c>
      <c r="AB1855" s="3">
        <v>35954.786</v>
      </c>
      <c r="AC1855" s="3">
        <v>36521.957000000002</v>
      </c>
      <c r="AD1855" s="3">
        <v>41141.519999999997</v>
      </c>
      <c r="AE1855" s="3">
        <v>45126.364999999998</v>
      </c>
      <c r="AF1855" s="3">
        <v>49147.271000000001</v>
      </c>
      <c r="AG1855" s="3">
        <v>53967.718999999997</v>
      </c>
      <c r="AH1855" s="3">
        <v>56515.430999999997</v>
      </c>
      <c r="AI1855" s="3">
        <v>60826.203999999998</v>
      </c>
      <c r="AJ1855" s="3">
        <v>66314.414000000004</v>
      </c>
      <c r="AK1855" s="3">
        <v>72657.123999999996</v>
      </c>
      <c r="AL1855" s="3">
        <v>78413.395999999993</v>
      </c>
      <c r="AM1855" s="3">
        <v>74727.025999999998</v>
      </c>
      <c r="AN1855" s="3">
        <v>74455.41</v>
      </c>
      <c r="AO1855" s="3">
        <v>77879.438999999998</v>
      </c>
      <c r="AP1855" s="3">
        <v>77536.551000000007</v>
      </c>
      <c r="AQ1855" s="3">
        <v>77860.432000000001</v>
      </c>
      <c r="AR1855" s="3">
        <v>78165.407999999996</v>
      </c>
      <c r="AS1855" s="3">
        <v>80630.827999999994</v>
      </c>
      <c r="AT1855" s="3">
        <v>83786.126000000004</v>
      </c>
      <c r="AU1855" s="3">
        <v>87613.942999999999</v>
      </c>
      <c r="AV1855" s="3">
        <v>91767.56</v>
      </c>
      <c r="AW1855" s="3">
        <v>95968.847999999998</v>
      </c>
      <c r="AX1855" s="3">
        <v>100303.53599999999</v>
      </c>
      <c r="AY1855" s="3">
        <v>104860.289</v>
      </c>
      <c r="AZ1855" s="3">
        <v>109903.72</v>
      </c>
      <c r="BA1855">
        <v>113698.533</v>
      </c>
      <c r="BB1855">
        <v>2016</v>
      </c>
    </row>
    <row r="1856" spans="1:54" hidden="1" x14ac:dyDescent="0.2">
      <c r="A1856">
        <v>960</v>
      </c>
      <c r="B1856" t="s">
        <v>520</v>
      </c>
      <c r="C1856" t="s">
        <v>327</v>
      </c>
      <c r="D1856" t="s">
        <v>199</v>
      </c>
      <c r="E1856" t="s">
        <v>325</v>
      </c>
      <c r="F1856" t="s">
        <v>326</v>
      </c>
      <c r="G1856" t="s">
        <v>223</v>
      </c>
      <c r="H1856" t="s">
        <v>322</v>
      </c>
      <c r="I1856" t="s">
        <v>321</v>
      </c>
      <c r="J1856" s="3" t="s">
        <v>215</v>
      </c>
      <c r="K1856" s="3" t="s">
        <v>215</v>
      </c>
      <c r="L1856" s="3" t="s">
        <v>215</v>
      </c>
      <c r="M1856" s="3" t="s">
        <v>215</v>
      </c>
      <c r="N1856" s="3" t="s">
        <v>215</v>
      </c>
      <c r="O1856" s="3" t="s">
        <v>215</v>
      </c>
      <c r="P1856" s="3" t="s">
        <v>215</v>
      </c>
      <c r="Q1856" s="3" t="s">
        <v>215</v>
      </c>
      <c r="R1856" s="3" t="s">
        <v>215</v>
      </c>
      <c r="S1856" s="3" t="s">
        <v>215</v>
      </c>
      <c r="T1856" s="3" t="s">
        <v>215</v>
      </c>
      <c r="U1856" s="3" t="s">
        <v>215</v>
      </c>
      <c r="V1856" s="3">
        <v>2589.3290000000002</v>
      </c>
      <c r="W1856" s="3">
        <v>2804.4659999999999</v>
      </c>
      <c r="X1856" s="3">
        <v>3834.6329999999998</v>
      </c>
      <c r="Y1856" s="3">
        <v>5027.7510000000002</v>
      </c>
      <c r="Z1856" s="3">
        <v>5251.6270000000004</v>
      </c>
      <c r="AA1856" s="3">
        <v>5243.5510000000004</v>
      </c>
      <c r="AB1856" s="3">
        <v>5631.1329999999998</v>
      </c>
      <c r="AC1856" s="3">
        <v>5132.6629999999996</v>
      </c>
      <c r="AD1856" s="3">
        <v>4970.183</v>
      </c>
      <c r="AE1856" s="3">
        <v>5409.8360000000002</v>
      </c>
      <c r="AF1856" s="3">
        <v>6243.5529999999999</v>
      </c>
      <c r="AG1856" s="3">
        <v>8048.9139999999998</v>
      </c>
      <c r="AH1856" s="3">
        <v>9365.6350000000002</v>
      </c>
      <c r="AI1856" s="3">
        <v>10224.203</v>
      </c>
      <c r="AJ1856" s="3">
        <v>11359.5</v>
      </c>
      <c r="AK1856" s="3">
        <v>13543.972</v>
      </c>
      <c r="AL1856" s="3">
        <v>15889.111000000001</v>
      </c>
      <c r="AM1856" s="3">
        <v>14142.275</v>
      </c>
      <c r="AN1856" s="3">
        <v>13542.245999999999</v>
      </c>
      <c r="AO1856" s="3">
        <v>14573.619000000001</v>
      </c>
      <c r="AP1856" s="3">
        <v>13253.45</v>
      </c>
      <c r="AQ1856" s="3">
        <v>13648.04</v>
      </c>
      <c r="AR1856" s="3">
        <v>13598.323</v>
      </c>
      <c r="AS1856" s="3">
        <v>11756.672</v>
      </c>
      <c r="AT1856" s="3">
        <v>12313.441000000001</v>
      </c>
      <c r="AU1856" s="3">
        <v>13138.288</v>
      </c>
      <c r="AV1856" s="3">
        <v>14788.357</v>
      </c>
      <c r="AW1856" s="3">
        <v>15533.098</v>
      </c>
      <c r="AX1856" s="3">
        <v>16282.050999999999</v>
      </c>
      <c r="AY1856" s="3">
        <v>16997.080000000002</v>
      </c>
      <c r="AZ1856" s="3">
        <v>17790.592000000001</v>
      </c>
      <c r="BA1856">
        <v>18362.928</v>
      </c>
      <c r="BB1856">
        <v>2016</v>
      </c>
    </row>
    <row r="1857" spans="1:54" hidden="1" x14ac:dyDescent="0.2">
      <c r="A1857">
        <v>960</v>
      </c>
      <c r="B1857" t="s">
        <v>520</v>
      </c>
      <c r="C1857" t="s">
        <v>212</v>
      </c>
      <c r="D1857" t="s">
        <v>199</v>
      </c>
      <c r="E1857" t="s">
        <v>325</v>
      </c>
      <c r="F1857" t="s">
        <v>324</v>
      </c>
      <c r="G1857" t="s">
        <v>323</v>
      </c>
      <c r="H1857" t="s">
        <v>322</v>
      </c>
      <c r="I1857" t="s">
        <v>321</v>
      </c>
      <c r="J1857" s="3" t="s">
        <v>215</v>
      </c>
      <c r="K1857" s="3" t="s">
        <v>215</v>
      </c>
      <c r="L1857" s="3" t="s">
        <v>215</v>
      </c>
      <c r="M1857" s="3" t="s">
        <v>215</v>
      </c>
      <c r="N1857" s="3" t="s">
        <v>215</v>
      </c>
      <c r="O1857" s="3" t="s">
        <v>215</v>
      </c>
      <c r="P1857" s="3" t="s">
        <v>215</v>
      </c>
      <c r="Q1857" s="3" t="s">
        <v>215</v>
      </c>
      <c r="R1857" s="3" t="s">
        <v>215</v>
      </c>
      <c r="S1857" s="3" t="s">
        <v>215</v>
      </c>
      <c r="T1857" s="3" t="s">
        <v>215</v>
      </c>
      <c r="U1857" s="3" t="s">
        <v>215</v>
      </c>
      <c r="V1857" s="3">
        <v>8086.3869999999997</v>
      </c>
      <c r="W1857" s="3">
        <v>7790.473</v>
      </c>
      <c r="X1857" s="3">
        <v>8611.7540000000008</v>
      </c>
      <c r="Y1857" s="3">
        <v>9524.9580000000005</v>
      </c>
      <c r="Z1857" s="3">
        <v>10174.425999999999</v>
      </c>
      <c r="AA1857" s="3">
        <v>10848.063</v>
      </c>
      <c r="AB1857" s="3">
        <v>11346.141</v>
      </c>
      <c r="AC1857" s="3">
        <v>11279.200999999999</v>
      </c>
      <c r="AD1857" s="3">
        <v>12441.822</v>
      </c>
      <c r="AE1857" s="3">
        <v>13394.79</v>
      </c>
      <c r="AF1857" s="3">
        <v>14313.982</v>
      </c>
      <c r="AG1857" s="3">
        <v>15407.191999999999</v>
      </c>
      <c r="AH1857" s="3">
        <v>15983.574000000001</v>
      </c>
      <c r="AI1857" s="3">
        <v>17173.138999999999</v>
      </c>
      <c r="AJ1857" s="3">
        <v>18556.175999999999</v>
      </c>
      <c r="AK1857" s="3">
        <v>20049.145</v>
      </c>
      <c r="AL1857" s="3">
        <v>20871.538</v>
      </c>
      <c r="AM1857" s="3">
        <v>19499.253000000001</v>
      </c>
      <c r="AN1857" s="3">
        <v>19505.504000000001</v>
      </c>
      <c r="AO1857" s="3">
        <v>20483.082999999999</v>
      </c>
      <c r="AP1857" s="3">
        <v>20449.528999999999</v>
      </c>
      <c r="AQ1857" s="3">
        <v>20703.324000000001</v>
      </c>
      <c r="AR1857" s="3">
        <v>21144.075000000001</v>
      </c>
      <c r="AS1857" s="3">
        <v>22051.857</v>
      </c>
      <c r="AT1857" s="3">
        <v>23226.530999999999</v>
      </c>
      <c r="AU1857" s="3">
        <v>24423.541000000001</v>
      </c>
      <c r="AV1857" s="3">
        <v>25806.883999999998</v>
      </c>
      <c r="AW1857" s="3">
        <v>27188.043000000001</v>
      </c>
      <c r="AX1857" s="3">
        <v>28542.388999999999</v>
      </c>
      <c r="AY1857" s="3">
        <v>29895.942999999999</v>
      </c>
      <c r="AZ1857" s="3">
        <v>31232.487000000001</v>
      </c>
      <c r="BA1857">
        <v>32636.008000000002</v>
      </c>
      <c r="BB1857">
        <v>2016</v>
      </c>
    </row>
    <row r="1858" spans="1:54" hidden="1" x14ac:dyDescent="0.2">
      <c r="A1858">
        <v>960</v>
      </c>
      <c r="B1858" t="s">
        <v>520</v>
      </c>
      <c r="C1858" t="s">
        <v>320</v>
      </c>
      <c r="D1858" t="s">
        <v>199</v>
      </c>
      <c r="E1858" t="s">
        <v>319</v>
      </c>
      <c r="F1858" t="s">
        <v>318</v>
      </c>
      <c r="G1858" t="s">
        <v>243</v>
      </c>
    </row>
    <row r="1859" spans="1:54" hidden="1" x14ac:dyDescent="0.2">
      <c r="A1859">
        <v>960</v>
      </c>
      <c r="B1859" t="s">
        <v>520</v>
      </c>
      <c r="C1859" t="s">
        <v>317</v>
      </c>
      <c r="D1859" t="s">
        <v>199</v>
      </c>
      <c r="E1859" t="s">
        <v>316</v>
      </c>
      <c r="F1859" t="s">
        <v>315</v>
      </c>
      <c r="G1859" t="s">
        <v>288</v>
      </c>
      <c r="I1859" t="s">
        <v>310</v>
      </c>
      <c r="J1859" s="3" t="s">
        <v>215</v>
      </c>
      <c r="K1859" s="3" t="s">
        <v>215</v>
      </c>
      <c r="L1859" s="3" t="s">
        <v>215</v>
      </c>
      <c r="M1859" s="3" t="s">
        <v>215</v>
      </c>
      <c r="N1859" s="3" t="s">
        <v>215</v>
      </c>
      <c r="O1859" s="3" t="s">
        <v>215</v>
      </c>
      <c r="P1859" s="3" t="s">
        <v>215</v>
      </c>
      <c r="Q1859" s="3" t="s">
        <v>215</v>
      </c>
      <c r="R1859" s="3" t="s">
        <v>215</v>
      </c>
      <c r="S1859" s="3" t="s">
        <v>215</v>
      </c>
      <c r="T1859" s="3" t="s">
        <v>215</v>
      </c>
      <c r="U1859" s="3" t="s">
        <v>215</v>
      </c>
      <c r="V1859" s="3">
        <v>0.11600000000000001</v>
      </c>
      <c r="W1859" s="3">
        <v>0.105</v>
      </c>
      <c r="X1859" s="3">
        <v>0.108</v>
      </c>
      <c r="Y1859" s="3">
        <v>0.111</v>
      </c>
      <c r="Z1859" s="3">
        <v>0.113</v>
      </c>
      <c r="AA1859" s="3">
        <v>0.11600000000000001</v>
      </c>
      <c r="AB1859" s="3">
        <v>0.115</v>
      </c>
      <c r="AC1859" s="3">
        <v>0.11</v>
      </c>
      <c r="AD1859" s="3">
        <v>0.109</v>
      </c>
      <c r="AE1859" s="3">
        <v>0.11</v>
      </c>
      <c r="AF1859" s="3">
        <v>0.113</v>
      </c>
      <c r="AG1859" s="3">
        <v>0.114</v>
      </c>
      <c r="AH1859" s="3">
        <v>0.113</v>
      </c>
      <c r="AI1859" s="3">
        <v>0.112</v>
      </c>
      <c r="AJ1859" s="3">
        <v>0.112</v>
      </c>
      <c r="AK1859" s="3">
        <v>0.112</v>
      </c>
      <c r="AL1859" s="3">
        <v>0.111</v>
      </c>
      <c r="AM1859" s="3">
        <v>0.10299999999999999</v>
      </c>
      <c r="AN1859" s="3">
        <v>9.6000000000000002E-2</v>
      </c>
      <c r="AO1859" s="3">
        <v>9.1999999999999998E-2</v>
      </c>
      <c r="AP1859" s="3">
        <v>8.7999999999999995E-2</v>
      </c>
      <c r="AQ1859" s="3">
        <v>8.4000000000000005E-2</v>
      </c>
      <c r="AR1859" s="3">
        <v>8.1000000000000003E-2</v>
      </c>
      <c r="AS1859" s="3">
        <v>0.08</v>
      </c>
      <c r="AT1859" s="3">
        <v>0.08</v>
      </c>
      <c r="AU1859" s="3">
        <v>0.08</v>
      </c>
      <c r="AV1859" s="3">
        <v>7.9000000000000001E-2</v>
      </c>
      <c r="AW1859" s="3">
        <v>7.8E-2</v>
      </c>
      <c r="AX1859" s="3">
        <v>7.6999999999999999E-2</v>
      </c>
      <c r="AY1859" s="3">
        <v>7.5999999999999998E-2</v>
      </c>
      <c r="AZ1859" s="3">
        <v>7.4999999999999997E-2</v>
      </c>
      <c r="BA1859">
        <v>7.3999999999999996E-2</v>
      </c>
      <c r="BB1859">
        <v>2016</v>
      </c>
    </row>
    <row r="1860" spans="1:54" hidden="1" x14ac:dyDescent="0.2">
      <c r="A1860">
        <v>960</v>
      </c>
      <c r="B1860" t="s">
        <v>520</v>
      </c>
      <c r="C1860" t="s">
        <v>314</v>
      </c>
      <c r="D1860" t="s">
        <v>199</v>
      </c>
      <c r="E1860" t="s">
        <v>313</v>
      </c>
      <c r="F1860" t="s">
        <v>312</v>
      </c>
      <c r="G1860" t="s">
        <v>311</v>
      </c>
      <c r="I1860" t="s">
        <v>310</v>
      </c>
      <c r="J1860" s="3" t="s">
        <v>215</v>
      </c>
      <c r="K1860" s="3" t="s">
        <v>215</v>
      </c>
      <c r="L1860" s="3" t="s">
        <v>215</v>
      </c>
      <c r="M1860" s="3" t="s">
        <v>215</v>
      </c>
      <c r="N1860" s="3" t="s">
        <v>215</v>
      </c>
      <c r="O1860" s="3" t="s">
        <v>215</v>
      </c>
      <c r="P1860" s="3" t="s">
        <v>215</v>
      </c>
      <c r="Q1860" s="3" t="s">
        <v>215</v>
      </c>
      <c r="R1860" s="3" t="s">
        <v>215</v>
      </c>
      <c r="S1860" s="3" t="s">
        <v>215</v>
      </c>
      <c r="T1860" s="3" t="s">
        <v>215</v>
      </c>
      <c r="U1860" s="3" t="s">
        <v>215</v>
      </c>
      <c r="V1860" s="3">
        <v>8.4000000000000005E-2</v>
      </c>
      <c r="W1860" s="3">
        <v>1.288</v>
      </c>
      <c r="X1860" s="3">
        <v>2.6709999999999998</v>
      </c>
      <c r="Y1860" s="3">
        <v>2.7610000000000001</v>
      </c>
      <c r="Z1860" s="3">
        <v>2.8140000000000001</v>
      </c>
      <c r="AA1860" s="3">
        <v>2.9590000000000001</v>
      </c>
      <c r="AB1860" s="3">
        <v>3.169</v>
      </c>
      <c r="AC1860" s="3">
        <v>3.238</v>
      </c>
      <c r="AD1860" s="3">
        <v>3.3069999999999999</v>
      </c>
      <c r="AE1860" s="3">
        <v>3.3690000000000002</v>
      </c>
      <c r="AF1860" s="3">
        <v>3.4340000000000002</v>
      </c>
      <c r="AG1860" s="3">
        <v>3.5030000000000001</v>
      </c>
      <c r="AH1860" s="3">
        <v>3.536</v>
      </c>
      <c r="AI1860" s="3">
        <v>3.5419999999999998</v>
      </c>
      <c r="AJ1860" s="3">
        <v>3.5739999999999998</v>
      </c>
      <c r="AK1860" s="3">
        <v>3.6240000000000001</v>
      </c>
      <c r="AL1860" s="3">
        <v>3.7570000000000001</v>
      </c>
      <c r="AM1860" s="3">
        <v>3.8319999999999999</v>
      </c>
      <c r="AN1860" s="3">
        <v>3.8170000000000002</v>
      </c>
      <c r="AO1860" s="3">
        <v>3.802</v>
      </c>
      <c r="AP1860" s="3">
        <v>3.7919999999999998</v>
      </c>
      <c r="AQ1860" s="3">
        <v>3.7610000000000001</v>
      </c>
      <c r="AR1860" s="3">
        <v>3.6970000000000001</v>
      </c>
      <c r="AS1860" s="3">
        <v>3.6560000000000001</v>
      </c>
      <c r="AT1860" s="3">
        <v>3.6070000000000002</v>
      </c>
      <c r="AU1860" s="3">
        <v>3.5870000000000002</v>
      </c>
      <c r="AV1860" s="3">
        <v>3.556</v>
      </c>
      <c r="AW1860" s="3">
        <v>3.53</v>
      </c>
      <c r="AX1860" s="3">
        <v>3.5139999999999998</v>
      </c>
      <c r="AY1860" s="3">
        <v>3.508</v>
      </c>
      <c r="AZ1860" s="3">
        <v>3.5190000000000001</v>
      </c>
      <c r="BA1860">
        <v>3.484</v>
      </c>
      <c r="BB1860">
        <v>2016</v>
      </c>
    </row>
    <row r="1861" spans="1:54" hidden="1" x14ac:dyDescent="0.2">
      <c r="A1861">
        <v>960</v>
      </c>
      <c r="B1861" t="s">
        <v>520</v>
      </c>
      <c r="C1861" t="s">
        <v>309</v>
      </c>
      <c r="D1861" t="s">
        <v>199</v>
      </c>
      <c r="E1861" t="s">
        <v>308</v>
      </c>
      <c r="F1861" t="s">
        <v>307</v>
      </c>
      <c r="G1861" t="s">
        <v>217</v>
      </c>
      <c r="I1861" t="s">
        <v>1001</v>
      </c>
      <c r="J1861" s="3" t="s">
        <v>215</v>
      </c>
      <c r="K1861" s="3" t="s">
        <v>215</v>
      </c>
      <c r="L1861" s="3" t="s">
        <v>215</v>
      </c>
      <c r="M1861" s="3" t="s">
        <v>215</v>
      </c>
      <c r="N1861" s="3" t="s">
        <v>215</v>
      </c>
      <c r="O1861" s="3" t="s">
        <v>215</v>
      </c>
      <c r="P1861" s="3" t="s">
        <v>215</v>
      </c>
      <c r="Q1861" s="3" t="s">
        <v>215</v>
      </c>
      <c r="R1861" s="3" t="s">
        <v>215</v>
      </c>
      <c r="S1861" s="3" t="s">
        <v>215</v>
      </c>
      <c r="T1861" s="3" t="s">
        <v>215</v>
      </c>
      <c r="U1861" s="3" t="s">
        <v>215</v>
      </c>
      <c r="V1861" s="3">
        <v>16.321999999999999</v>
      </c>
      <c r="W1861" s="3">
        <v>-1.5</v>
      </c>
      <c r="X1861" s="3">
        <v>13.157</v>
      </c>
      <c r="Y1861" s="3">
        <v>16.838999999999999</v>
      </c>
      <c r="Z1861" s="3">
        <v>20.108000000000001</v>
      </c>
      <c r="AA1861" s="3">
        <v>25.63</v>
      </c>
      <c r="AB1861" s="3">
        <v>21.606999999999999</v>
      </c>
      <c r="AC1861" s="3">
        <v>19.895</v>
      </c>
      <c r="AD1861" s="3">
        <v>20.149999999999999</v>
      </c>
      <c r="AE1861" s="3">
        <v>22.111999999999998</v>
      </c>
      <c r="AF1861" s="3">
        <v>25.853999999999999</v>
      </c>
      <c r="AG1861" s="3">
        <v>27.984999999999999</v>
      </c>
      <c r="AH1861" s="3">
        <v>27.533999999999999</v>
      </c>
      <c r="AI1861" s="3">
        <v>27.939</v>
      </c>
      <c r="AJ1861" s="3">
        <v>29.806999999999999</v>
      </c>
      <c r="AK1861" s="3">
        <v>29.702999999999999</v>
      </c>
      <c r="AL1861" s="3">
        <v>31.434000000000001</v>
      </c>
      <c r="AM1861" s="3">
        <v>25.039000000000001</v>
      </c>
      <c r="AN1861" s="3">
        <v>21.376999999999999</v>
      </c>
      <c r="AO1861" s="3">
        <v>20.64</v>
      </c>
      <c r="AP1861" s="3">
        <v>19.2</v>
      </c>
      <c r="AQ1861" s="3">
        <v>19.321000000000002</v>
      </c>
      <c r="AR1861" s="3">
        <v>18.843</v>
      </c>
      <c r="AS1861" s="3">
        <v>20.009</v>
      </c>
      <c r="AT1861" s="3">
        <v>20.152999999999999</v>
      </c>
      <c r="AU1861" s="3">
        <v>19.405999999999999</v>
      </c>
      <c r="AV1861" s="3">
        <v>19.902000000000001</v>
      </c>
      <c r="AW1861" s="3">
        <v>20.579000000000001</v>
      </c>
      <c r="AX1861" s="3">
        <v>21.018000000000001</v>
      </c>
      <c r="AY1861" s="3">
        <v>21.452999999999999</v>
      </c>
      <c r="AZ1861" s="3">
        <v>21.908000000000001</v>
      </c>
      <c r="BA1861">
        <v>23.306000000000001</v>
      </c>
      <c r="BB1861">
        <v>2016</v>
      </c>
    </row>
    <row r="1862" spans="1:54" hidden="1" x14ac:dyDescent="0.2">
      <c r="A1862">
        <v>960</v>
      </c>
      <c r="B1862" t="s">
        <v>520</v>
      </c>
      <c r="C1862" t="s">
        <v>306</v>
      </c>
      <c r="D1862" t="s">
        <v>199</v>
      </c>
      <c r="E1862" t="s">
        <v>305</v>
      </c>
      <c r="F1862" t="s">
        <v>304</v>
      </c>
      <c r="G1862" t="s">
        <v>217</v>
      </c>
      <c r="I1862" t="s">
        <v>1001</v>
      </c>
      <c r="J1862" s="3" t="s">
        <v>215</v>
      </c>
      <c r="K1862" s="3" t="s">
        <v>215</v>
      </c>
      <c r="L1862" s="3" t="s">
        <v>215</v>
      </c>
      <c r="M1862" s="3" t="s">
        <v>215</v>
      </c>
      <c r="N1862" s="3" t="s">
        <v>215</v>
      </c>
      <c r="O1862" s="3" t="s">
        <v>215</v>
      </c>
      <c r="P1862" s="3" t="s">
        <v>215</v>
      </c>
      <c r="Q1862" s="3" t="s">
        <v>215</v>
      </c>
      <c r="R1862" s="3" t="s">
        <v>215</v>
      </c>
      <c r="S1862" s="3" t="s">
        <v>215</v>
      </c>
      <c r="T1862" s="3" t="s">
        <v>215</v>
      </c>
      <c r="U1862" s="3" t="s">
        <v>215</v>
      </c>
      <c r="V1862" s="3">
        <v>13.765000000000001</v>
      </c>
      <c r="W1862" s="3">
        <v>4.8890000000000002</v>
      </c>
      <c r="X1862" s="3">
        <v>20.776</v>
      </c>
      <c r="Y1862" s="3">
        <v>16.838999999999999</v>
      </c>
      <c r="Z1862" s="3">
        <v>20.108000000000001</v>
      </c>
      <c r="AA1862" s="3">
        <v>25.63</v>
      </c>
      <c r="AB1862" s="3">
        <v>21.606999999999999</v>
      </c>
      <c r="AC1862" s="3">
        <v>21.262</v>
      </c>
      <c r="AD1862" s="3">
        <v>17.959</v>
      </c>
      <c r="AE1862" s="3">
        <v>19.190999999999999</v>
      </c>
      <c r="AF1862" s="3">
        <v>18.789000000000001</v>
      </c>
      <c r="AG1862" s="3">
        <v>22.085000000000001</v>
      </c>
      <c r="AH1862" s="3">
        <v>23.484999999999999</v>
      </c>
      <c r="AI1862" s="3">
        <v>22.756</v>
      </c>
      <c r="AJ1862" s="3">
        <v>23.306999999999999</v>
      </c>
      <c r="AK1862" s="3">
        <v>22.559000000000001</v>
      </c>
      <c r="AL1862" s="3">
        <v>22.652000000000001</v>
      </c>
      <c r="AM1862" s="3">
        <v>19.939</v>
      </c>
      <c r="AN1862" s="3">
        <v>20.308</v>
      </c>
      <c r="AO1862" s="3">
        <v>19.940999999999999</v>
      </c>
      <c r="AP1862" s="3">
        <v>19.085999999999999</v>
      </c>
      <c r="AQ1862" s="3">
        <v>20.27</v>
      </c>
      <c r="AR1862" s="3">
        <v>20.821000000000002</v>
      </c>
      <c r="AS1862" s="3">
        <v>24.544</v>
      </c>
      <c r="AT1862" s="3">
        <v>22.678999999999998</v>
      </c>
      <c r="AU1862" s="3">
        <v>23.114000000000001</v>
      </c>
      <c r="AV1862" s="3">
        <v>22.873000000000001</v>
      </c>
      <c r="AW1862" s="3">
        <v>22.724</v>
      </c>
      <c r="AX1862" s="3">
        <v>22.648</v>
      </c>
      <c r="AY1862" s="3">
        <v>22.555</v>
      </c>
      <c r="AZ1862" s="3">
        <v>22.355</v>
      </c>
      <c r="BA1862">
        <v>23.585999999999999</v>
      </c>
      <c r="BB1862">
        <v>2016</v>
      </c>
    </row>
    <row r="1863" spans="1:54" hidden="1" x14ac:dyDescent="0.2">
      <c r="A1863">
        <v>960</v>
      </c>
      <c r="B1863" t="s">
        <v>520</v>
      </c>
      <c r="C1863" t="s">
        <v>303</v>
      </c>
      <c r="D1863" t="s">
        <v>199</v>
      </c>
      <c r="E1863" t="s">
        <v>300</v>
      </c>
      <c r="F1863" t="s">
        <v>302</v>
      </c>
      <c r="G1863" t="s">
        <v>295</v>
      </c>
      <c r="I1863" t="s">
        <v>1002</v>
      </c>
      <c r="J1863" s="3" t="s">
        <v>215</v>
      </c>
      <c r="K1863" s="3" t="s">
        <v>215</v>
      </c>
      <c r="L1863" s="3" t="s">
        <v>215</v>
      </c>
      <c r="M1863" s="3" t="s">
        <v>215</v>
      </c>
      <c r="N1863" s="3" t="s">
        <v>215</v>
      </c>
      <c r="O1863" s="3" t="s">
        <v>215</v>
      </c>
      <c r="P1863" s="3" t="s">
        <v>215</v>
      </c>
      <c r="Q1863" s="3" t="s">
        <v>215</v>
      </c>
      <c r="R1863" s="3" t="s">
        <v>215</v>
      </c>
      <c r="S1863" s="3" t="s">
        <v>215</v>
      </c>
      <c r="T1863" s="3" t="s">
        <v>215</v>
      </c>
      <c r="U1863" s="3" t="s">
        <v>215</v>
      </c>
      <c r="V1863" s="3">
        <v>1.736</v>
      </c>
      <c r="W1863" s="3">
        <v>28.094999999999999</v>
      </c>
      <c r="X1863" s="3">
        <v>55.488999999999997</v>
      </c>
      <c r="Y1863" s="3">
        <v>56.578000000000003</v>
      </c>
      <c r="Z1863" s="3">
        <v>58.64</v>
      </c>
      <c r="AA1863" s="3">
        <v>60.814999999999998</v>
      </c>
      <c r="AB1863" s="3">
        <v>64.894999999999996</v>
      </c>
      <c r="AC1863" s="3">
        <v>67.5</v>
      </c>
      <c r="AD1863" s="3">
        <v>70.608000000000004</v>
      </c>
      <c r="AE1863" s="3">
        <v>73.275000000000006</v>
      </c>
      <c r="AF1863" s="3">
        <v>74.5</v>
      </c>
      <c r="AG1863" s="3">
        <v>75.816999999999993</v>
      </c>
      <c r="AH1863" s="3">
        <v>77.375</v>
      </c>
      <c r="AI1863" s="3">
        <v>79.941999999999993</v>
      </c>
      <c r="AJ1863" s="3">
        <v>82.492000000000004</v>
      </c>
      <c r="AK1863" s="3">
        <v>84.882999999999996</v>
      </c>
      <c r="AL1863" s="3">
        <v>90.042000000000002</v>
      </c>
      <c r="AM1863" s="3">
        <v>92.183000000000007</v>
      </c>
      <c r="AN1863" s="3">
        <v>93.132999999999996</v>
      </c>
      <c r="AO1863" s="3">
        <v>95.25</v>
      </c>
      <c r="AP1863" s="3">
        <v>98.5</v>
      </c>
      <c r="AQ1863" s="3">
        <v>100.68300000000001</v>
      </c>
      <c r="AR1863" s="3">
        <v>100.467</v>
      </c>
      <c r="AS1863" s="3">
        <v>100</v>
      </c>
      <c r="AT1863" s="3">
        <v>98.875</v>
      </c>
      <c r="AU1863" s="3">
        <v>99.962999999999994</v>
      </c>
      <c r="AV1863" s="3">
        <v>101.462</v>
      </c>
      <c r="AW1863" s="3">
        <v>102.968</v>
      </c>
      <c r="AX1863" s="3">
        <v>104.61499999999999</v>
      </c>
      <c r="AY1863" s="3">
        <v>106.386</v>
      </c>
      <c r="AZ1863" s="3">
        <v>108.301</v>
      </c>
      <c r="BA1863">
        <v>110.27</v>
      </c>
      <c r="BB1863">
        <v>2017</v>
      </c>
    </row>
    <row r="1864" spans="1:54" hidden="1" x14ac:dyDescent="0.2">
      <c r="A1864">
        <v>960</v>
      </c>
      <c r="B1864" t="s">
        <v>520</v>
      </c>
      <c r="C1864" t="s">
        <v>301</v>
      </c>
      <c r="D1864" t="s">
        <v>199</v>
      </c>
      <c r="E1864" t="s">
        <v>300</v>
      </c>
      <c r="F1864" t="s">
        <v>299</v>
      </c>
      <c r="G1864" t="s">
        <v>275</v>
      </c>
      <c r="I1864" t="s">
        <v>298</v>
      </c>
      <c r="J1864" s="3" t="s">
        <v>215</v>
      </c>
      <c r="K1864" s="3" t="s">
        <v>215</v>
      </c>
      <c r="L1864" s="3" t="s">
        <v>215</v>
      </c>
      <c r="M1864" s="3" t="s">
        <v>215</v>
      </c>
      <c r="N1864" s="3" t="s">
        <v>215</v>
      </c>
      <c r="O1864" s="3" t="s">
        <v>215</v>
      </c>
      <c r="P1864" s="3" t="s">
        <v>215</v>
      </c>
      <c r="Q1864" s="3" t="s">
        <v>215</v>
      </c>
      <c r="R1864" s="3" t="s">
        <v>215</v>
      </c>
      <c r="S1864" s="3" t="s">
        <v>215</v>
      </c>
      <c r="T1864" s="3" t="s">
        <v>215</v>
      </c>
      <c r="U1864" s="3" t="s">
        <v>215</v>
      </c>
      <c r="V1864" s="3" t="s">
        <v>215</v>
      </c>
      <c r="W1864" s="3">
        <v>1518.5309999999999</v>
      </c>
      <c r="X1864" s="3">
        <v>97.504999999999995</v>
      </c>
      <c r="Y1864" s="3">
        <v>1.9630000000000001</v>
      </c>
      <c r="Z1864" s="3">
        <v>3.6440000000000001</v>
      </c>
      <c r="AA1864" s="3">
        <v>3.7090000000000001</v>
      </c>
      <c r="AB1864" s="3">
        <v>6.7089999999999996</v>
      </c>
      <c r="AC1864" s="3">
        <v>4.0140000000000002</v>
      </c>
      <c r="AD1864" s="3">
        <v>4.6050000000000004</v>
      </c>
      <c r="AE1864" s="3">
        <v>3.7770000000000001</v>
      </c>
      <c r="AF1864" s="3">
        <v>1.6719999999999999</v>
      </c>
      <c r="AG1864" s="3">
        <v>1.7669999999999999</v>
      </c>
      <c r="AH1864" s="3">
        <v>2.0550000000000002</v>
      </c>
      <c r="AI1864" s="3">
        <v>3.3170000000000002</v>
      </c>
      <c r="AJ1864" s="3">
        <v>3.19</v>
      </c>
      <c r="AK1864" s="3">
        <v>2.899</v>
      </c>
      <c r="AL1864" s="3">
        <v>6.077</v>
      </c>
      <c r="AM1864" s="3">
        <v>2.379</v>
      </c>
      <c r="AN1864" s="3">
        <v>1.0309999999999999</v>
      </c>
      <c r="AO1864" s="3">
        <v>2.2730000000000001</v>
      </c>
      <c r="AP1864" s="3">
        <v>3.4119999999999999</v>
      </c>
      <c r="AQ1864" s="3">
        <v>2.2170000000000001</v>
      </c>
      <c r="AR1864" s="3">
        <v>-0.215</v>
      </c>
      <c r="AS1864" s="3">
        <v>-0.46400000000000002</v>
      </c>
      <c r="AT1864" s="3">
        <v>-1.125</v>
      </c>
      <c r="AU1864" s="3">
        <v>1.1000000000000001</v>
      </c>
      <c r="AV1864" s="3">
        <v>1.5</v>
      </c>
      <c r="AW1864" s="3">
        <v>1.484</v>
      </c>
      <c r="AX1864" s="3">
        <v>1.6</v>
      </c>
      <c r="AY1864" s="3">
        <v>1.6930000000000001</v>
      </c>
      <c r="AZ1864" s="3">
        <v>1.8</v>
      </c>
      <c r="BA1864">
        <v>1.8180000000000001</v>
      </c>
      <c r="BB1864">
        <v>2017</v>
      </c>
    </row>
    <row r="1865" spans="1:54" hidden="1" x14ac:dyDescent="0.2">
      <c r="A1865">
        <v>960</v>
      </c>
      <c r="B1865" t="s">
        <v>520</v>
      </c>
      <c r="C1865" t="s">
        <v>297</v>
      </c>
      <c r="D1865" t="s">
        <v>199</v>
      </c>
      <c r="E1865" t="s">
        <v>293</v>
      </c>
      <c r="F1865" t="s">
        <v>296</v>
      </c>
      <c r="G1865" t="s">
        <v>295</v>
      </c>
      <c r="I1865" t="s">
        <v>1002</v>
      </c>
      <c r="J1865" s="3" t="s">
        <v>215</v>
      </c>
      <c r="K1865" s="3" t="s">
        <v>215</v>
      </c>
      <c r="L1865" s="3" t="s">
        <v>215</v>
      </c>
      <c r="M1865" s="3" t="s">
        <v>215</v>
      </c>
      <c r="N1865" s="3" t="s">
        <v>215</v>
      </c>
      <c r="O1865" s="3" t="s">
        <v>215</v>
      </c>
      <c r="P1865" s="3" t="s">
        <v>215</v>
      </c>
      <c r="Q1865" s="3" t="s">
        <v>215</v>
      </c>
      <c r="R1865" s="3" t="s">
        <v>215</v>
      </c>
      <c r="S1865" s="3" t="s">
        <v>215</v>
      </c>
      <c r="T1865" s="3" t="s">
        <v>215</v>
      </c>
      <c r="U1865" s="3" t="s">
        <v>215</v>
      </c>
      <c r="V1865" s="3">
        <v>4.57</v>
      </c>
      <c r="W1865" s="3">
        <v>57.2</v>
      </c>
      <c r="X1865" s="3">
        <v>55.49</v>
      </c>
      <c r="Y1865" s="3">
        <v>57.56</v>
      </c>
      <c r="Z1865" s="3">
        <v>59.61</v>
      </c>
      <c r="AA1865" s="3">
        <v>61.97</v>
      </c>
      <c r="AB1865" s="3">
        <v>65.7</v>
      </c>
      <c r="AC1865" s="3">
        <v>68.2</v>
      </c>
      <c r="AD1865" s="3">
        <v>71.900000000000006</v>
      </c>
      <c r="AE1865" s="3">
        <v>73.7</v>
      </c>
      <c r="AF1865" s="3">
        <v>75</v>
      </c>
      <c r="AG1865" s="3">
        <v>76.3</v>
      </c>
      <c r="AH1865" s="3">
        <v>78.400000000000006</v>
      </c>
      <c r="AI1865" s="3">
        <v>81.2</v>
      </c>
      <c r="AJ1865" s="3">
        <v>82.9</v>
      </c>
      <c r="AK1865" s="3">
        <v>87.7</v>
      </c>
      <c r="AL1865" s="3">
        <v>90.2</v>
      </c>
      <c r="AM1865" s="3">
        <v>91.9</v>
      </c>
      <c r="AN1865" s="3">
        <v>93.6</v>
      </c>
      <c r="AO1865" s="3">
        <v>95.6</v>
      </c>
      <c r="AP1865" s="3">
        <v>100</v>
      </c>
      <c r="AQ1865" s="3">
        <v>100.3</v>
      </c>
      <c r="AR1865" s="3">
        <v>99.8</v>
      </c>
      <c r="AS1865" s="3">
        <v>99.2</v>
      </c>
      <c r="AT1865" s="3">
        <v>99.4</v>
      </c>
      <c r="AU1865" s="3">
        <v>100.6</v>
      </c>
      <c r="AV1865" s="3">
        <v>101.776</v>
      </c>
      <c r="AW1865" s="3">
        <v>103.20099999999999</v>
      </c>
      <c r="AX1865" s="3">
        <v>104.749</v>
      </c>
      <c r="AY1865" s="3">
        <v>106.53</v>
      </c>
      <c r="AZ1865" s="3">
        <v>108.447</v>
      </c>
      <c r="BA1865">
        <v>110.508</v>
      </c>
      <c r="BB1865">
        <v>2017</v>
      </c>
    </row>
    <row r="1866" spans="1:54" hidden="1" x14ac:dyDescent="0.2">
      <c r="A1866">
        <v>960</v>
      </c>
      <c r="B1866" t="s">
        <v>520</v>
      </c>
      <c r="C1866" t="s">
        <v>294</v>
      </c>
      <c r="D1866" t="s">
        <v>199</v>
      </c>
      <c r="E1866" t="s">
        <v>293</v>
      </c>
      <c r="F1866" t="s">
        <v>292</v>
      </c>
      <c r="G1866" t="s">
        <v>275</v>
      </c>
      <c r="I1866" t="s">
        <v>291</v>
      </c>
      <c r="J1866" s="3" t="s">
        <v>215</v>
      </c>
      <c r="K1866" s="3" t="s">
        <v>215</v>
      </c>
      <c r="L1866" s="3" t="s">
        <v>215</v>
      </c>
      <c r="M1866" s="3" t="s">
        <v>215</v>
      </c>
      <c r="N1866" s="3" t="s">
        <v>215</v>
      </c>
      <c r="O1866" s="3" t="s">
        <v>215</v>
      </c>
      <c r="P1866" s="3" t="s">
        <v>215</v>
      </c>
      <c r="Q1866" s="3" t="s">
        <v>215</v>
      </c>
      <c r="R1866" s="3" t="s">
        <v>215</v>
      </c>
      <c r="S1866" s="3" t="s">
        <v>215</v>
      </c>
      <c r="T1866" s="3" t="s">
        <v>215</v>
      </c>
      <c r="U1866" s="3" t="s">
        <v>215</v>
      </c>
      <c r="V1866" s="3" t="s">
        <v>215</v>
      </c>
      <c r="W1866" s="3">
        <v>1151.6410000000001</v>
      </c>
      <c r="X1866" s="3">
        <v>-2.99</v>
      </c>
      <c r="Y1866" s="3">
        <v>3.73</v>
      </c>
      <c r="Z1866" s="3">
        <v>3.5619999999999998</v>
      </c>
      <c r="AA1866" s="3">
        <v>3.9590000000000001</v>
      </c>
      <c r="AB1866" s="3">
        <v>6.0190000000000001</v>
      </c>
      <c r="AC1866" s="3">
        <v>3.8050000000000002</v>
      </c>
      <c r="AD1866" s="3">
        <v>5.4249999999999998</v>
      </c>
      <c r="AE1866" s="3">
        <v>2.5030000000000001</v>
      </c>
      <c r="AF1866" s="3">
        <v>1.764</v>
      </c>
      <c r="AG1866" s="3">
        <v>1.7330000000000001</v>
      </c>
      <c r="AH1866" s="3">
        <v>2.7519999999999998</v>
      </c>
      <c r="AI1866" s="3">
        <v>3.5710000000000002</v>
      </c>
      <c r="AJ1866" s="3">
        <v>2.0939999999999999</v>
      </c>
      <c r="AK1866" s="3">
        <v>5.79</v>
      </c>
      <c r="AL1866" s="3">
        <v>2.851</v>
      </c>
      <c r="AM1866" s="3">
        <v>1.885</v>
      </c>
      <c r="AN1866" s="3">
        <v>1.85</v>
      </c>
      <c r="AO1866" s="3">
        <v>2.137</v>
      </c>
      <c r="AP1866" s="3">
        <v>4.6029999999999998</v>
      </c>
      <c r="AQ1866" s="3">
        <v>0.3</v>
      </c>
      <c r="AR1866" s="3">
        <v>-0.499</v>
      </c>
      <c r="AS1866" s="3">
        <v>-0.60099999999999998</v>
      </c>
      <c r="AT1866" s="3">
        <v>0.20200000000000001</v>
      </c>
      <c r="AU1866" s="3">
        <v>1.2070000000000001</v>
      </c>
      <c r="AV1866" s="3">
        <v>1.169</v>
      </c>
      <c r="AW1866" s="3">
        <v>1.4</v>
      </c>
      <c r="AX1866" s="3">
        <v>1.5</v>
      </c>
      <c r="AY1866" s="3">
        <v>1.7</v>
      </c>
      <c r="AZ1866" s="3">
        <v>1.8</v>
      </c>
      <c r="BA1866">
        <v>1.9</v>
      </c>
      <c r="BB1866">
        <v>2017</v>
      </c>
    </row>
    <row r="1867" spans="1:54" hidden="1" x14ac:dyDescent="0.2">
      <c r="A1867">
        <v>960</v>
      </c>
      <c r="B1867" t="s">
        <v>520</v>
      </c>
      <c r="C1867" t="s">
        <v>290</v>
      </c>
      <c r="D1867" t="s">
        <v>199</v>
      </c>
      <c r="E1867" t="s">
        <v>289</v>
      </c>
      <c r="G1867" t="s">
        <v>288</v>
      </c>
    </row>
    <row r="1868" spans="1:54" hidden="1" x14ac:dyDescent="0.2">
      <c r="A1868">
        <v>960</v>
      </c>
      <c r="B1868" t="s">
        <v>520</v>
      </c>
      <c r="C1868" t="s">
        <v>287</v>
      </c>
      <c r="D1868" t="s">
        <v>199</v>
      </c>
      <c r="E1868" t="s">
        <v>286</v>
      </c>
      <c r="F1868" t="s">
        <v>285</v>
      </c>
      <c r="G1868" t="s">
        <v>275</v>
      </c>
      <c r="I1868" t="s">
        <v>1003</v>
      </c>
      <c r="J1868" s="3" t="s">
        <v>215</v>
      </c>
      <c r="K1868" s="3" t="s">
        <v>215</v>
      </c>
      <c r="L1868" s="3" t="s">
        <v>215</v>
      </c>
      <c r="M1868" s="3" t="s">
        <v>215</v>
      </c>
      <c r="N1868" s="3" t="s">
        <v>215</v>
      </c>
      <c r="O1868" s="3" t="s">
        <v>215</v>
      </c>
      <c r="P1868" s="3" t="s">
        <v>215</v>
      </c>
      <c r="Q1868" s="3" t="s">
        <v>215</v>
      </c>
      <c r="R1868" s="3" t="s">
        <v>215</v>
      </c>
      <c r="S1868" s="3" t="s">
        <v>215</v>
      </c>
      <c r="T1868" s="3" t="s">
        <v>215</v>
      </c>
      <c r="U1868" s="3" t="s">
        <v>215</v>
      </c>
      <c r="V1868" s="3" t="s">
        <v>215</v>
      </c>
      <c r="W1868" s="3">
        <v>0.85199999999999998</v>
      </c>
      <c r="X1868" s="3">
        <v>-17.475000000000001</v>
      </c>
      <c r="Y1868" s="3">
        <v>16.004999999999999</v>
      </c>
      <c r="Z1868" s="3">
        <v>6.8</v>
      </c>
      <c r="AA1868" s="3">
        <v>25.1</v>
      </c>
      <c r="AB1868" s="3">
        <v>-4.601</v>
      </c>
      <c r="AC1868" s="3">
        <v>-3.8740000000000001</v>
      </c>
      <c r="AD1868" s="3">
        <v>-3.8730000000000002</v>
      </c>
      <c r="AE1868" s="3">
        <v>11.823</v>
      </c>
      <c r="AF1868" s="3">
        <v>18.175000000000001</v>
      </c>
      <c r="AG1868" s="3">
        <v>11.728999999999999</v>
      </c>
      <c r="AH1868" s="3">
        <v>5.2119999999999997</v>
      </c>
      <c r="AI1868" s="3">
        <v>5.2430000000000003</v>
      </c>
      <c r="AJ1868" s="3">
        <v>8.2569999999999997</v>
      </c>
      <c r="AK1868" s="3">
        <v>6.0839999999999996</v>
      </c>
      <c r="AL1868" s="3">
        <v>3.956</v>
      </c>
      <c r="AM1868" s="3">
        <v>-20.390999999999998</v>
      </c>
      <c r="AN1868" s="3">
        <v>-2.468</v>
      </c>
      <c r="AO1868" s="3">
        <v>2.4889999999999999</v>
      </c>
      <c r="AP1868" s="3">
        <v>-2.9849999999999999</v>
      </c>
      <c r="AQ1868" s="3">
        <v>3.1110000000000002</v>
      </c>
      <c r="AR1868" s="3">
        <v>3.0819999999999999</v>
      </c>
      <c r="AS1868" s="3">
        <v>9.1630000000000003</v>
      </c>
      <c r="AT1868" s="3">
        <v>6.1539999999999999</v>
      </c>
      <c r="AU1868" s="3">
        <v>7.2549999999999999</v>
      </c>
      <c r="AV1868" s="3">
        <v>6.5</v>
      </c>
      <c r="AW1868" s="3">
        <v>6</v>
      </c>
      <c r="AX1868" s="3">
        <v>5.8</v>
      </c>
      <c r="AY1868" s="3">
        <v>5.8</v>
      </c>
      <c r="AZ1868" s="3">
        <v>5.8</v>
      </c>
      <c r="BA1868">
        <v>6.8</v>
      </c>
      <c r="BB1868">
        <v>2016</v>
      </c>
    </row>
    <row r="1869" spans="1:54" hidden="1" x14ac:dyDescent="0.2">
      <c r="A1869">
        <v>960</v>
      </c>
      <c r="B1869" t="s">
        <v>520</v>
      </c>
      <c r="C1869" t="s">
        <v>284</v>
      </c>
      <c r="D1869" t="s">
        <v>199</v>
      </c>
      <c r="E1869" t="s">
        <v>283</v>
      </c>
      <c r="F1869" t="s">
        <v>282</v>
      </c>
      <c r="G1869" t="s">
        <v>275</v>
      </c>
      <c r="I1869" t="s">
        <v>1003</v>
      </c>
      <c r="J1869" s="3" t="s">
        <v>215</v>
      </c>
      <c r="K1869" s="3" t="s">
        <v>215</v>
      </c>
      <c r="L1869" s="3" t="s">
        <v>215</v>
      </c>
      <c r="M1869" s="3" t="s">
        <v>215</v>
      </c>
      <c r="N1869" s="3" t="s">
        <v>215</v>
      </c>
      <c r="O1869" s="3" t="s">
        <v>215</v>
      </c>
      <c r="P1869" s="3" t="s">
        <v>215</v>
      </c>
      <c r="Q1869" s="3" t="s">
        <v>215</v>
      </c>
      <c r="R1869" s="3" t="s">
        <v>215</v>
      </c>
      <c r="S1869" s="3" t="s">
        <v>215</v>
      </c>
      <c r="T1869" s="3" t="s">
        <v>215</v>
      </c>
      <c r="U1869" s="3" t="s">
        <v>215</v>
      </c>
      <c r="V1869" s="3" t="s">
        <v>215</v>
      </c>
      <c r="W1869" s="3">
        <v>54.225000000000001</v>
      </c>
      <c r="X1869" s="3">
        <v>14.734</v>
      </c>
      <c r="Y1869" s="3">
        <v>13.837999999999999</v>
      </c>
      <c r="Z1869" s="3">
        <v>4.53</v>
      </c>
      <c r="AA1869" s="3">
        <v>31.542000000000002</v>
      </c>
      <c r="AB1869" s="3">
        <v>4.8339999999999996</v>
      </c>
      <c r="AC1869" s="3">
        <v>-18.792000000000002</v>
      </c>
      <c r="AD1869" s="3">
        <v>57.442999999999998</v>
      </c>
      <c r="AE1869" s="3">
        <v>14.564</v>
      </c>
      <c r="AF1869" s="3">
        <v>19.73</v>
      </c>
      <c r="AG1869" s="3">
        <v>12.907999999999999</v>
      </c>
      <c r="AH1869" s="3">
        <v>5.3460000000000001</v>
      </c>
      <c r="AI1869" s="3">
        <v>8.3330000000000002</v>
      </c>
      <c r="AJ1869" s="3">
        <v>9.7629999999999999</v>
      </c>
      <c r="AK1869" s="3">
        <v>7.4909999999999997</v>
      </c>
      <c r="AL1869" s="3">
        <v>2.9889999999999999</v>
      </c>
      <c r="AM1869" s="3">
        <v>-22.216000000000001</v>
      </c>
      <c r="AN1869" s="3">
        <v>-2.3159999999999998</v>
      </c>
      <c r="AO1869" s="3">
        <v>3.4510000000000001</v>
      </c>
      <c r="AP1869" s="3">
        <v>-2.7440000000000002</v>
      </c>
      <c r="AQ1869" s="3">
        <v>4.6760000000000002</v>
      </c>
      <c r="AR1869" s="3">
        <v>4.66</v>
      </c>
      <c r="AS1869" s="3">
        <v>8.6370000000000005</v>
      </c>
      <c r="AT1869" s="3">
        <v>5.4029999999999996</v>
      </c>
      <c r="AU1869" s="3">
        <v>8.2899999999999991</v>
      </c>
      <c r="AV1869" s="3">
        <v>6.8</v>
      </c>
      <c r="AW1869" s="3">
        <v>6</v>
      </c>
      <c r="AX1869" s="3">
        <v>5.8</v>
      </c>
      <c r="AY1869" s="3">
        <v>5.8</v>
      </c>
      <c r="AZ1869" s="3">
        <v>5.8</v>
      </c>
      <c r="BA1869">
        <v>8.6</v>
      </c>
      <c r="BB1869">
        <v>2016</v>
      </c>
    </row>
    <row r="1870" spans="1:54" hidden="1" x14ac:dyDescent="0.2">
      <c r="A1870">
        <v>960</v>
      </c>
      <c r="B1870" t="s">
        <v>520</v>
      </c>
      <c r="C1870" t="s">
        <v>281</v>
      </c>
      <c r="D1870" t="s">
        <v>199</v>
      </c>
      <c r="E1870" t="s">
        <v>280</v>
      </c>
      <c r="F1870" t="s">
        <v>279</v>
      </c>
      <c r="G1870" t="s">
        <v>275</v>
      </c>
      <c r="I1870" t="s">
        <v>1003</v>
      </c>
      <c r="J1870" s="3" t="s">
        <v>215</v>
      </c>
      <c r="K1870" s="3" t="s">
        <v>215</v>
      </c>
      <c r="L1870" s="3" t="s">
        <v>215</v>
      </c>
      <c r="M1870" s="3" t="s">
        <v>215</v>
      </c>
      <c r="N1870" s="3" t="s">
        <v>215</v>
      </c>
      <c r="O1870" s="3" t="s">
        <v>215</v>
      </c>
      <c r="P1870" s="3" t="s">
        <v>215</v>
      </c>
      <c r="Q1870" s="3" t="s">
        <v>215</v>
      </c>
      <c r="R1870" s="3" t="s">
        <v>215</v>
      </c>
      <c r="S1870" s="3" t="s">
        <v>215</v>
      </c>
      <c r="T1870" s="3" t="s">
        <v>215</v>
      </c>
      <c r="U1870" s="3" t="s">
        <v>215</v>
      </c>
      <c r="V1870" s="3" t="s">
        <v>215</v>
      </c>
      <c r="W1870" s="3">
        <v>-7.3949999999999996</v>
      </c>
      <c r="X1870" s="3">
        <v>-15.952999999999999</v>
      </c>
      <c r="Y1870" s="3">
        <v>-6.3929999999999998</v>
      </c>
      <c r="Z1870" s="3">
        <v>9.8000000000000007</v>
      </c>
      <c r="AA1870" s="3">
        <v>7.6</v>
      </c>
      <c r="AB1870" s="3">
        <v>6.9370000000000003</v>
      </c>
      <c r="AC1870" s="3">
        <v>-0.16200000000000001</v>
      </c>
      <c r="AD1870" s="3">
        <v>13.522</v>
      </c>
      <c r="AE1870" s="3">
        <v>10.113</v>
      </c>
      <c r="AF1870" s="3">
        <v>4.7329999999999997</v>
      </c>
      <c r="AG1870" s="3">
        <v>10.791</v>
      </c>
      <c r="AH1870" s="3">
        <v>5.9660000000000002</v>
      </c>
      <c r="AI1870" s="3">
        <v>4.6280000000000001</v>
      </c>
      <c r="AJ1870" s="3">
        <v>5.6059999999999999</v>
      </c>
      <c r="AK1870" s="3">
        <v>3.4470000000000001</v>
      </c>
      <c r="AL1870" s="3">
        <v>0.79100000000000004</v>
      </c>
      <c r="AM1870" s="3">
        <v>-14.116</v>
      </c>
      <c r="AN1870" s="3">
        <v>6.1680000000000001</v>
      </c>
      <c r="AO1870" s="3">
        <v>2.2480000000000002</v>
      </c>
      <c r="AP1870" s="3">
        <v>-0.14399999999999999</v>
      </c>
      <c r="AQ1870" s="3">
        <v>3.1230000000000002</v>
      </c>
      <c r="AR1870" s="3">
        <v>6.0419999999999998</v>
      </c>
      <c r="AS1870" s="3">
        <v>9.3819999999999997</v>
      </c>
      <c r="AT1870" s="3">
        <v>5.6189999999999998</v>
      </c>
      <c r="AU1870" s="3">
        <v>6.3540000000000001</v>
      </c>
      <c r="AV1870" s="3">
        <v>5.6</v>
      </c>
      <c r="AW1870" s="3">
        <v>5.2</v>
      </c>
      <c r="AX1870" s="3">
        <v>5.0999999999999996</v>
      </c>
      <c r="AY1870" s="3">
        <v>5</v>
      </c>
      <c r="AZ1870" s="3">
        <v>5</v>
      </c>
      <c r="BA1870">
        <v>6</v>
      </c>
      <c r="BB1870">
        <v>2016</v>
      </c>
    </row>
    <row r="1871" spans="1:54" hidden="1" x14ac:dyDescent="0.2">
      <c r="A1871">
        <v>960</v>
      </c>
      <c r="B1871" t="s">
        <v>520</v>
      </c>
      <c r="C1871" t="s">
        <v>278</v>
      </c>
      <c r="D1871" t="s">
        <v>199</v>
      </c>
      <c r="E1871" t="s">
        <v>277</v>
      </c>
      <c r="F1871" t="s">
        <v>276</v>
      </c>
      <c r="G1871" t="s">
        <v>275</v>
      </c>
      <c r="I1871" t="s">
        <v>1003</v>
      </c>
      <c r="J1871" s="3" t="s">
        <v>215</v>
      </c>
      <c r="K1871" s="3" t="s">
        <v>215</v>
      </c>
      <c r="L1871" s="3" t="s">
        <v>215</v>
      </c>
      <c r="M1871" s="3" t="s">
        <v>215</v>
      </c>
      <c r="N1871" s="3" t="s">
        <v>215</v>
      </c>
      <c r="O1871" s="3" t="s">
        <v>215</v>
      </c>
      <c r="P1871" s="3" t="s">
        <v>215</v>
      </c>
      <c r="Q1871" s="3" t="s">
        <v>215</v>
      </c>
      <c r="R1871" s="3" t="s">
        <v>215</v>
      </c>
      <c r="S1871" s="3" t="s">
        <v>215</v>
      </c>
      <c r="T1871" s="3" t="s">
        <v>215</v>
      </c>
      <c r="U1871" s="3" t="s">
        <v>215</v>
      </c>
      <c r="V1871" s="3" t="s">
        <v>215</v>
      </c>
      <c r="W1871" s="3">
        <v>-16.225000000000001</v>
      </c>
      <c r="X1871" s="3">
        <v>-17.099</v>
      </c>
      <c r="Y1871" s="3">
        <v>-1.875</v>
      </c>
      <c r="Z1871" s="3">
        <v>-2.1890000000000001</v>
      </c>
      <c r="AA1871" s="3">
        <v>-2.2389999999999999</v>
      </c>
      <c r="AB1871" s="3">
        <v>9.5779999999999994</v>
      </c>
      <c r="AC1871" s="3">
        <v>-1.1339999999999999</v>
      </c>
      <c r="AD1871" s="3">
        <v>-22.003</v>
      </c>
      <c r="AE1871" s="3">
        <v>5.7809999999999997</v>
      </c>
      <c r="AF1871" s="3">
        <v>11.680999999999999</v>
      </c>
      <c r="AG1871" s="3">
        <v>4.9489999999999998</v>
      </c>
      <c r="AH1871" s="3">
        <v>16.733000000000001</v>
      </c>
      <c r="AI1871" s="3">
        <v>11.122999999999999</v>
      </c>
      <c r="AJ1871" s="3">
        <v>10.752000000000001</v>
      </c>
      <c r="AK1871" s="3">
        <v>1.43</v>
      </c>
      <c r="AL1871" s="3">
        <v>-2.3290000000000002</v>
      </c>
      <c r="AM1871" s="3">
        <v>-11.68</v>
      </c>
      <c r="AN1871" s="3">
        <v>18.806000000000001</v>
      </c>
      <c r="AO1871" s="3">
        <v>-0.63800000000000001</v>
      </c>
      <c r="AP1871" s="3">
        <v>-2.1030000000000002</v>
      </c>
      <c r="AQ1871" s="3">
        <v>5.6820000000000004</v>
      </c>
      <c r="AR1871" s="3">
        <v>8.5719999999999992</v>
      </c>
      <c r="AS1871" s="3">
        <v>10.226000000000001</v>
      </c>
      <c r="AT1871" s="3">
        <v>5.2409999999999997</v>
      </c>
      <c r="AU1871" s="3">
        <v>8.4109999999999996</v>
      </c>
      <c r="AV1871" s="3">
        <v>7.5</v>
      </c>
      <c r="AW1871" s="3">
        <v>7.2</v>
      </c>
      <c r="AX1871" s="3">
        <v>7.3</v>
      </c>
      <c r="AY1871" s="3">
        <v>7.4</v>
      </c>
      <c r="AZ1871" s="3">
        <v>7.4</v>
      </c>
      <c r="BA1871">
        <v>7.4</v>
      </c>
      <c r="BB1871">
        <v>2016</v>
      </c>
    </row>
    <row r="1872" spans="1:54" hidden="1" x14ac:dyDescent="0.2">
      <c r="A1872">
        <v>960</v>
      </c>
      <c r="B1872" t="s">
        <v>520</v>
      </c>
      <c r="C1872" t="s">
        <v>274</v>
      </c>
      <c r="D1872" t="s">
        <v>199</v>
      </c>
      <c r="E1872" t="s">
        <v>273</v>
      </c>
      <c r="F1872" t="s">
        <v>272</v>
      </c>
      <c r="G1872" t="s">
        <v>271</v>
      </c>
      <c r="I1872" t="s">
        <v>1004</v>
      </c>
      <c r="J1872" s="3" t="s">
        <v>215</v>
      </c>
      <c r="K1872" s="3" t="s">
        <v>215</v>
      </c>
      <c r="L1872" s="3" t="s">
        <v>215</v>
      </c>
      <c r="M1872" s="3" t="s">
        <v>215</v>
      </c>
      <c r="N1872" s="3" t="s">
        <v>215</v>
      </c>
      <c r="O1872" s="3" t="s">
        <v>215</v>
      </c>
      <c r="P1872" s="3" t="s">
        <v>215</v>
      </c>
      <c r="Q1872" s="3" t="s">
        <v>215</v>
      </c>
      <c r="R1872" s="3" t="s">
        <v>215</v>
      </c>
      <c r="S1872" s="3" t="s">
        <v>215</v>
      </c>
      <c r="T1872" s="3" t="s">
        <v>215</v>
      </c>
      <c r="U1872" s="3">
        <v>13.159000000000001</v>
      </c>
      <c r="V1872" s="3">
        <v>15.253</v>
      </c>
      <c r="W1872" s="3">
        <v>14.775</v>
      </c>
      <c r="X1872" s="3">
        <v>14.48</v>
      </c>
      <c r="Y1872" s="3">
        <v>14.5</v>
      </c>
      <c r="Z1872" s="3">
        <v>9.952</v>
      </c>
      <c r="AA1872" s="3">
        <v>9.9060000000000006</v>
      </c>
      <c r="AB1872" s="3">
        <v>11.637</v>
      </c>
      <c r="AC1872" s="3">
        <v>18.632999999999999</v>
      </c>
      <c r="AD1872" s="3">
        <v>20.591999999999999</v>
      </c>
      <c r="AE1872" s="3">
        <v>21.507999999999999</v>
      </c>
      <c r="AF1872" s="3">
        <v>21.783000000000001</v>
      </c>
      <c r="AG1872" s="3">
        <v>19.067</v>
      </c>
      <c r="AH1872" s="3">
        <v>17.783000000000001</v>
      </c>
      <c r="AI1872" s="3">
        <v>17.582999999999998</v>
      </c>
      <c r="AJ1872" s="3">
        <v>16.524999999999999</v>
      </c>
      <c r="AK1872" s="3">
        <v>14.733000000000001</v>
      </c>
      <c r="AL1872" s="3">
        <v>13.032999999999999</v>
      </c>
      <c r="AM1872" s="3">
        <v>14.516999999999999</v>
      </c>
      <c r="AN1872" s="3">
        <v>17.167000000000002</v>
      </c>
      <c r="AO1872" s="3">
        <v>17.367000000000001</v>
      </c>
      <c r="AP1872" s="3">
        <v>18.600000000000001</v>
      </c>
      <c r="AQ1872" s="3">
        <v>19.808</v>
      </c>
      <c r="AR1872" s="3">
        <v>19.274999999999999</v>
      </c>
      <c r="AS1872" s="3">
        <v>17.067</v>
      </c>
      <c r="AT1872" s="3">
        <v>14.808</v>
      </c>
      <c r="AU1872" s="3">
        <v>12.192</v>
      </c>
      <c r="AV1872" s="3">
        <v>12</v>
      </c>
      <c r="AW1872" s="3">
        <v>11.2</v>
      </c>
      <c r="AX1872" s="3">
        <v>11</v>
      </c>
      <c r="AY1872" s="3">
        <v>10.9</v>
      </c>
      <c r="AZ1872" s="3">
        <v>10.5</v>
      </c>
      <c r="BA1872">
        <v>10</v>
      </c>
      <c r="BB1872">
        <v>2016</v>
      </c>
    </row>
    <row r="1873" spans="1:54" hidden="1" x14ac:dyDescent="0.2">
      <c r="A1873">
        <v>960</v>
      </c>
      <c r="B1873" t="s">
        <v>520</v>
      </c>
      <c r="C1873" t="s">
        <v>270</v>
      </c>
      <c r="D1873" t="s">
        <v>199</v>
      </c>
      <c r="E1873" t="s">
        <v>269</v>
      </c>
      <c r="F1873" t="s">
        <v>268</v>
      </c>
      <c r="G1873" t="s">
        <v>264</v>
      </c>
      <c r="H1873" t="s">
        <v>263</v>
      </c>
    </row>
    <row r="1874" spans="1:54" hidden="1" x14ac:dyDescent="0.2">
      <c r="A1874">
        <v>960</v>
      </c>
      <c r="B1874" t="s">
        <v>520</v>
      </c>
      <c r="C1874" t="s">
        <v>267</v>
      </c>
      <c r="D1874" t="s">
        <v>199</v>
      </c>
      <c r="E1874" t="s">
        <v>266</v>
      </c>
      <c r="F1874" t="s">
        <v>265</v>
      </c>
      <c r="G1874" t="s">
        <v>264</v>
      </c>
      <c r="H1874" t="s">
        <v>263</v>
      </c>
      <c r="I1874" t="s">
        <v>1005</v>
      </c>
      <c r="J1874" s="3" t="s">
        <v>215</v>
      </c>
      <c r="K1874" s="3" t="s">
        <v>215</v>
      </c>
      <c r="L1874" s="3" t="s">
        <v>215</v>
      </c>
      <c r="M1874" s="3" t="s">
        <v>215</v>
      </c>
      <c r="N1874" s="3" t="s">
        <v>215</v>
      </c>
      <c r="O1874" s="3" t="s">
        <v>215</v>
      </c>
      <c r="P1874" s="3" t="s">
        <v>215</v>
      </c>
      <c r="Q1874" s="3" t="s">
        <v>215</v>
      </c>
      <c r="R1874" s="3" t="s">
        <v>215</v>
      </c>
      <c r="S1874" s="3" t="s">
        <v>215</v>
      </c>
      <c r="T1874" s="3" t="s">
        <v>215</v>
      </c>
      <c r="U1874" s="3" t="s">
        <v>215</v>
      </c>
      <c r="V1874" s="3">
        <v>4.7300000000000004</v>
      </c>
      <c r="W1874" s="3">
        <v>4.6239999999999997</v>
      </c>
      <c r="X1874" s="3">
        <v>4.524</v>
      </c>
      <c r="Y1874" s="3">
        <v>4.4530000000000003</v>
      </c>
      <c r="Z1874" s="3">
        <v>4.4939999999999998</v>
      </c>
      <c r="AA1874" s="3">
        <v>4.5720000000000001</v>
      </c>
      <c r="AB1874" s="3">
        <v>4.5010000000000003</v>
      </c>
      <c r="AC1874" s="3">
        <v>4.5540000000000003</v>
      </c>
      <c r="AD1874" s="3">
        <v>4.3810000000000002</v>
      </c>
      <c r="AE1874" s="3">
        <v>4.3049999999999997</v>
      </c>
      <c r="AF1874" s="3">
        <v>4.3049999999999997</v>
      </c>
      <c r="AG1874" s="3">
        <v>4.306</v>
      </c>
      <c r="AH1874" s="3">
        <v>4.4390000000000001</v>
      </c>
      <c r="AI1874" s="3">
        <v>4.4420000000000002</v>
      </c>
      <c r="AJ1874" s="3">
        <v>4.4400000000000004</v>
      </c>
      <c r="AK1874" s="3">
        <v>4.4359999999999999</v>
      </c>
      <c r="AL1874" s="3">
        <v>4.4340000000000002</v>
      </c>
      <c r="AM1874" s="3">
        <v>4.4290000000000003</v>
      </c>
      <c r="AN1874" s="3">
        <v>4.4180000000000001</v>
      </c>
      <c r="AO1874" s="3">
        <v>4.28</v>
      </c>
      <c r="AP1874" s="3">
        <v>4.2679999999999998</v>
      </c>
      <c r="AQ1874" s="3">
        <v>4.2560000000000002</v>
      </c>
      <c r="AR1874" s="3">
        <v>4.2380000000000004</v>
      </c>
      <c r="AS1874" s="3">
        <v>4.2039999999999997</v>
      </c>
      <c r="AT1874" s="3">
        <v>4.17</v>
      </c>
      <c r="AU1874" s="3">
        <v>4.149</v>
      </c>
      <c r="AV1874" s="3">
        <v>4.1289999999999996</v>
      </c>
      <c r="AW1874" s="3">
        <v>4.1079999999999997</v>
      </c>
      <c r="AX1874" s="3">
        <v>4.0869999999999997</v>
      </c>
      <c r="AY1874" s="3">
        <v>4.0670000000000002</v>
      </c>
      <c r="AZ1874" s="3">
        <v>4.0469999999999997</v>
      </c>
      <c r="BA1874">
        <v>4.0259999999999998</v>
      </c>
      <c r="BB1874">
        <v>2016</v>
      </c>
    </row>
    <row r="1875" spans="1:54" hidden="1" x14ac:dyDescent="0.2">
      <c r="A1875">
        <v>960</v>
      </c>
      <c r="B1875" t="s">
        <v>520</v>
      </c>
      <c r="C1875" t="s">
        <v>262</v>
      </c>
      <c r="D1875" t="s">
        <v>199</v>
      </c>
      <c r="E1875" t="s">
        <v>260</v>
      </c>
      <c r="F1875" t="s">
        <v>259</v>
      </c>
      <c r="G1875" t="s">
        <v>225</v>
      </c>
      <c r="H1875" t="s">
        <v>222</v>
      </c>
      <c r="I1875" t="s">
        <v>1006</v>
      </c>
      <c r="J1875" s="3" t="s">
        <v>215</v>
      </c>
      <c r="K1875" s="3" t="s">
        <v>215</v>
      </c>
      <c r="L1875" s="3" t="s">
        <v>215</v>
      </c>
      <c r="M1875" s="3" t="s">
        <v>215</v>
      </c>
      <c r="N1875" s="3" t="s">
        <v>215</v>
      </c>
      <c r="O1875" s="3" t="s">
        <v>215</v>
      </c>
      <c r="P1875" s="3" t="s">
        <v>215</v>
      </c>
      <c r="Q1875" s="3" t="s">
        <v>215</v>
      </c>
      <c r="R1875" s="3" t="s">
        <v>215</v>
      </c>
      <c r="S1875" s="3" t="s">
        <v>215</v>
      </c>
      <c r="T1875" s="3" t="s">
        <v>215</v>
      </c>
      <c r="U1875" s="3" t="s">
        <v>215</v>
      </c>
      <c r="V1875" s="3">
        <v>0.872</v>
      </c>
      <c r="W1875" s="3">
        <v>13.32</v>
      </c>
      <c r="X1875" s="3">
        <v>39.966999999999999</v>
      </c>
      <c r="Y1875" s="3">
        <v>46.49</v>
      </c>
      <c r="Z1875" s="3">
        <v>52.88</v>
      </c>
      <c r="AA1875" s="3">
        <v>59.115000000000002</v>
      </c>
      <c r="AB1875" s="3">
        <v>70.373999999999995</v>
      </c>
      <c r="AC1875" s="3">
        <v>68.561999999999998</v>
      </c>
      <c r="AD1875" s="3">
        <v>70.483000000000004</v>
      </c>
      <c r="AE1875" s="3">
        <v>72.846000000000004</v>
      </c>
      <c r="AF1875" s="3">
        <v>93.76</v>
      </c>
      <c r="AG1875" s="3">
        <v>98.581999999999994</v>
      </c>
      <c r="AH1875" s="3">
        <v>105.023</v>
      </c>
      <c r="AI1875" s="3">
        <v>112.378</v>
      </c>
      <c r="AJ1875" s="3">
        <v>123.28100000000001</v>
      </c>
      <c r="AK1875" s="3">
        <v>137.04599999999999</v>
      </c>
      <c r="AL1875" s="3">
        <v>145.86799999999999</v>
      </c>
      <c r="AM1875" s="3">
        <v>137.59100000000001</v>
      </c>
      <c r="AN1875" s="3">
        <v>135.39699999999999</v>
      </c>
      <c r="AO1875" s="3">
        <v>136.29900000000001</v>
      </c>
      <c r="AP1875" s="3">
        <v>138.09399999999999</v>
      </c>
      <c r="AQ1875" s="3">
        <v>141.79499999999999</v>
      </c>
      <c r="AR1875" s="3">
        <v>141.411</v>
      </c>
      <c r="AS1875" s="3">
        <v>150.89099999999999</v>
      </c>
      <c r="AT1875" s="3">
        <v>161.648</v>
      </c>
      <c r="AU1875" s="3">
        <v>170.97900000000001</v>
      </c>
      <c r="AV1875" s="3">
        <v>176.03800000000001</v>
      </c>
      <c r="AW1875" s="3">
        <v>183.19200000000001</v>
      </c>
      <c r="AX1875" s="3">
        <v>190.39</v>
      </c>
      <c r="AY1875" s="3">
        <v>198.41</v>
      </c>
      <c r="AZ1875" s="3">
        <v>207.001</v>
      </c>
      <c r="BA1875">
        <v>213.17</v>
      </c>
      <c r="BB1875">
        <v>2016</v>
      </c>
    </row>
    <row r="1876" spans="1:54" hidden="1" x14ac:dyDescent="0.2">
      <c r="A1876">
        <v>960</v>
      </c>
      <c r="B1876" t="s">
        <v>520</v>
      </c>
      <c r="C1876" t="s">
        <v>261</v>
      </c>
      <c r="D1876" t="s">
        <v>199</v>
      </c>
      <c r="E1876" t="s">
        <v>260</v>
      </c>
      <c r="F1876" t="s">
        <v>259</v>
      </c>
      <c r="G1876" t="s">
        <v>217</v>
      </c>
      <c r="I1876" t="s">
        <v>258</v>
      </c>
      <c r="J1876" s="3" t="s">
        <v>215</v>
      </c>
      <c r="K1876" s="3" t="s">
        <v>215</v>
      </c>
      <c r="L1876" s="3" t="s">
        <v>215</v>
      </c>
      <c r="M1876" s="3" t="s">
        <v>215</v>
      </c>
      <c r="N1876" s="3" t="s">
        <v>215</v>
      </c>
      <c r="O1876" s="3" t="s">
        <v>215</v>
      </c>
      <c r="P1876" s="3" t="s">
        <v>215</v>
      </c>
      <c r="Q1876" s="3" t="s">
        <v>215</v>
      </c>
      <c r="R1876" s="3" t="s">
        <v>215</v>
      </c>
      <c r="S1876" s="3" t="s">
        <v>215</v>
      </c>
      <c r="T1876" s="3" t="s">
        <v>215</v>
      </c>
      <c r="U1876" s="3" t="s">
        <v>215</v>
      </c>
      <c r="V1876" s="3">
        <v>27.079000000000001</v>
      </c>
      <c r="W1876" s="3">
        <v>28.69</v>
      </c>
      <c r="X1876" s="3">
        <v>38.4</v>
      </c>
      <c r="Y1876" s="3">
        <v>39.700000000000003</v>
      </c>
      <c r="Z1876" s="3">
        <v>41.097000000000001</v>
      </c>
      <c r="AA1876" s="3">
        <v>40.28</v>
      </c>
      <c r="AB1876" s="3">
        <v>43.484999999999999</v>
      </c>
      <c r="AC1876" s="3">
        <v>41.222999999999999</v>
      </c>
      <c r="AD1876" s="3">
        <v>39.104999999999997</v>
      </c>
      <c r="AE1876" s="3">
        <v>37.497999999999998</v>
      </c>
      <c r="AF1876" s="3">
        <v>44.314</v>
      </c>
      <c r="AG1876" s="3">
        <v>42.421999999999997</v>
      </c>
      <c r="AH1876" s="3">
        <v>41.863</v>
      </c>
      <c r="AI1876" s="3">
        <v>41.591999999999999</v>
      </c>
      <c r="AJ1876" s="3">
        <v>41.87</v>
      </c>
      <c r="AK1876" s="3">
        <v>42.52</v>
      </c>
      <c r="AL1876" s="3">
        <v>41.954000000000001</v>
      </c>
      <c r="AM1876" s="3">
        <v>41.572000000000003</v>
      </c>
      <c r="AN1876" s="3">
        <v>41.161000000000001</v>
      </c>
      <c r="AO1876" s="3">
        <v>40.890999999999998</v>
      </c>
      <c r="AP1876" s="3">
        <v>41.73</v>
      </c>
      <c r="AQ1876" s="3">
        <v>42.79</v>
      </c>
      <c r="AR1876" s="3">
        <v>42.688000000000002</v>
      </c>
      <c r="AS1876" s="3">
        <v>44.514000000000003</v>
      </c>
      <c r="AT1876" s="3">
        <v>46.262999999999998</v>
      </c>
      <c r="AU1876" s="3">
        <v>47.030999999999999</v>
      </c>
      <c r="AV1876" s="3">
        <v>46.463000000000001</v>
      </c>
      <c r="AW1876" s="3">
        <v>46.466999999999999</v>
      </c>
      <c r="AX1876" s="3">
        <v>46.438000000000002</v>
      </c>
      <c r="AY1876" s="3">
        <v>46.524000000000001</v>
      </c>
      <c r="AZ1876" s="3">
        <v>46.542999999999999</v>
      </c>
      <c r="BA1876">
        <v>46.563000000000002</v>
      </c>
      <c r="BB1876">
        <v>2016</v>
      </c>
    </row>
    <row r="1877" spans="1:54" hidden="1" x14ac:dyDescent="0.2">
      <c r="A1877">
        <v>960</v>
      </c>
      <c r="B1877" t="s">
        <v>520</v>
      </c>
      <c r="C1877" t="s">
        <v>257</v>
      </c>
      <c r="D1877" t="s">
        <v>199</v>
      </c>
      <c r="E1877" t="s">
        <v>255</v>
      </c>
      <c r="F1877" t="s">
        <v>254</v>
      </c>
      <c r="G1877" t="s">
        <v>225</v>
      </c>
      <c r="H1877" t="s">
        <v>222</v>
      </c>
      <c r="I1877" t="s">
        <v>1006</v>
      </c>
      <c r="J1877" s="3" t="s">
        <v>215</v>
      </c>
      <c r="K1877" s="3" t="s">
        <v>215</v>
      </c>
      <c r="L1877" s="3" t="s">
        <v>215</v>
      </c>
      <c r="M1877" s="3" t="s">
        <v>215</v>
      </c>
      <c r="N1877" s="3" t="s">
        <v>215</v>
      </c>
      <c r="O1877" s="3" t="s">
        <v>215</v>
      </c>
      <c r="P1877" s="3" t="s">
        <v>215</v>
      </c>
      <c r="Q1877" s="3" t="s">
        <v>215</v>
      </c>
      <c r="R1877" s="3" t="s">
        <v>215</v>
      </c>
      <c r="S1877" s="3" t="s">
        <v>215</v>
      </c>
      <c r="T1877" s="3" t="s">
        <v>215</v>
      </c>
      <c r="U1877" s="3" t="s">
        <v>215</v>
      </c>
      <c r="V1877" s="3">
        <v>0.97699999999999998</v>
      </c>
      <c r="W1877" s="3">
        <v>13.645</v>
      </c>
      <c r="X1877" s="3">
        <v>38.597999999999999</v>
      </c>
      <c r="Y1877" s="3">
        <v>48.14</v>
      </c>
      <c r="Z1877" s="3">
        <v>54.784999999999997</v>
      </c>
      <c r="AA1877" s="3">
        <v>61.981999999999999</v>
      </c>
      <c r="AB1877" s="3">
        <v>75.155000000000001</v>
      </c>
      <c r="AC1877" s="3">
        <v>80.13</v>
      </c>
      <c r="AD1877" s="3">
        <v>80.397000000000006</v>
      </c>
      <c r="AE1877" s="3">
        <v>83.924000000000007</v>
      </c>
      <c r="AF1877" s="3">
        <v>101.125</v>
      </c>
      <c r="AG1877" s="3">
        <v>109.44499999999999</v>
      </c>
      <c r="AH1877" s="3">
        <v>118.062</v>
      </c>
      <c r="AI1877" s="3">
        <v>122.791</v>
      </c>
      <c r="AJ1877" s="3">
        <v>133.25299999999999</v>
      </c>
      <c r="AK1877" s="3">
        <v>144.92599999999999</v>
      </c>
      <c r="AL1877" s="3">
        <v>155.47300000000001</v>
      </c>
      <c r="AM1877" s="3">
        <v>157.435</v>
      </c>
      <c r="AN1877" s="3">
        <v>155.709</v>
      </c>
      <c r="AO1877" s="3">
        <v>162.38900000000001</v>
      </c>
      <c r="AP1877" s="3">
        <v>155.643</v>
      </c>
      <c r="AQ1877" s="3">
        <v>159.24100000000001</v>
      </c>
      <c r="AR1877" s="3">
        <v>159.136</v>
      </c>
      <c r="AS1877" s="3">
        <v>162.23699999999999</v>
      </c>
      <c r="AT1877" s="3">
        <v>164.62299999999999</v>
      </c>
      <c r="AU1877" s="3">
        <v>168.78200000000001</v>
      </c>
      <c r="AV1877" s="3">
        <v>178.02500000000001</v>
      </c>
      <c r="AW1877" s="3">
        <v>184.536</v>
      </c>
      <c r="AX1877" s="3">
        <v>189.57900000000001</v>
      </c>
      <c r="AY1877" s="3">
        <v>196.798</v>
      </c>
      <c r="AZ1877" s="3">
        <v>204.53200000000001</v>
      </c>
      <c r="BA1877">
        <v>209.904</v>
      </c>
      <c r="BB1877">
        <v>2016</v>
      </c>
    </row>
    <row r="1878" spans="1:54" hidden="1" x14ac:dyDescent="0.2">
      <c r="A1878">
        <v>960</v>
      </c>
      <c r="B1878" t="s">
        <v>520</v>
      </c>
      <c r="C1878" t="s">
        <v>256</v>
      </c>
      <c r="D1878" t="s">
        <v>199</v>
      </c>
      <c r="E1878" t="s">
        <v>255</v>
      </c>
      <c r="F1878" t="s">
        <v>254</v>
      </c>
      <c r="G1878" t="s">
        <v>217</v>
      </c>
      <c r="I1878" t="s">
        <v>253</v>
      </c>
      <c r="J1878" s="3" t="s">
        <v>215</v>
      </c>
      <c r="K1878" s="3" t="s">
        <v>215</v>
      </c>
      <c r="L1878" s="3" t="s">
        <v>215</v>
      </c>
      <c r="M1878" s="3" t="s">
        <v>215</v>
      </c>
      <c r="N1878" s="3" t="s">
        <v>215</v>
      </c>
      <c r="O1878" s="3" t="s">
        <v>215</v>
      </c>
      <c r="P1878" s="3" t="s">
        <v>215</v>
      </c>
      <c r="Q1878" s="3" t="s">
        <v>215</v>
      </c>
      <c r="R1878" s="3" t="s">
        <v>215</v>
      </c>
      <c r="S1878" s="3" t="s">
        <v>215</v>
      </c>
      <c r="T1878" s="3" t="s">
        <v>215</v>
      </c>
      <c r="U1878" s="3" t="s">
        <v>215</v>
      </c>
      <c r="V1878" s="3">
        <v>30.332000000000001</v>
      </c>
      <c r="W1878" s="3">
        <v>29.391999999999999</v>
      </c>
      <c r="X1878" s="3">
        <v>37.084000000000003</v>
      </c>
      <c r="Y1878" s="3">
        <v>41.107999999999997</v>
      </c>
      <c r="Z1878" s="3">
        <v>42.576999999999998</v>
      </c>
      <c r="AA1878" s="3">
        <v>42.234000000000002</v>
      </c>
      <c r="AB1878" s="3">
        <v>46.44</v>
      </c>
      <c r="AC1878" s="3">
        <v>48.177999999999997</v>
      </c>
      <c r="AD1878" s="3">
        <v>44.604999999999997</v>
      </c>
      <c r="AE1878" s="3">
        <v>43.2</v>
      </c>
      <c r="AF1878" s="3">
        <v>47.795000000000002</v>
      </c>
      <c r="AG1878" s="3">
        <v>47.097000000000001</v>
      </c>
      <c r="AH1878" s="3">
        <v>47.061</v>
      </c>
      <c r="AI1878" s="3">
        <v>45.445999999999998</v>
      </c>
      <c r="AJ1878" s="3">
        <v>45.256999999999998</v>
      </c>
      <c r="AK1878" s="3">
        <v>44.965000000000003</v>
      </c>
      <c r="AL1878" s="3">
        <v>44.716999999999999</v>
      </c>
      <c r="AM1878" s="3">
        <v>47.567999999999998</v>
      </c>
      <c r="AN1878" s="3">
        <v>47.335999999999999</v>
      </c>
      <c r="AO1878" s="3">
        <v>48.718000000000004</v>
      </c>
      <c r="AP1878" s="3">
        <v>47.033000000000001</v>
      </c>
      <c r="AQ1878" s="3">
        <v>48.055</v>
      </c>
      <c r="AR1878" s="3">
        <v>48.039000000000001</v>
      </c>
      <c r="AS1878" s="3">
        <v>47.860999999999997</v>
      </c>
      <c r="AT1878" s="3">
        <v>47.113999999999997</v>
      </c>
      <c r="AU1878" s="3">
        <v>46.426000000000002</v>
      </c>
      <c r="AV1878" s="3">
        <v>46.987000000000002</v>
      </c>
      <c r="AW1878" s="3">
        <v>46.808</v>
      </c>
      <c r="AX1878" s="3">
        <v>46.24</v>
      </c>
      <c r="AY1878" s="3">
        <v>46.146000000000001</v>
      </c>
      <c r="AZ1878" s="3">
        <v>45.988</v>
      </c>
      <c r="BA1878">
        <v>45.85</v>
      </c>
      <c r="BB1878">
        <v>2016</v>
      </c>
    </row>
    <row r="1879" spans="1:54" hidden="1" x14ac:dyDescent="0.2">
      <c r="A1879">
        <v>960</v>
      </c>
      <c r="B1879" t="s">
        <v>520</v>
      </c>
      <c r="C1879" t="s">
        <v>252</v>
      </c>
      <c r="D1879" t="s">
        <v>199</v>
      </c>
      <c r="E1879" t="s">
        <v>250</v>
      </c>
      <c r="F1879" t="s">
        <v>249</v>
      </c>
      <c r="G1879" t="s">
        <v>225</v>
      </c>
      <c r="H1879" t="s">
        <v>222</v>
      </c>
      <c r="I1879" t="s">
        <v>1006</v>
      </c>
      <c r="J1879" s="3" t="s">
        <v>215</v>
      </c>
      <c r="K1879" s="3" t="s">
        <v>215</v>
      </c>
      <c r="L1879" s="3" t="s">
        <v>215</v>
      </c>
      <c r="M1879" s="3" t="s">
        <v>215</v>
      </c>
      <c r="N1879" s="3" t="s">
        <v>215</v>
      </c>
      <c r="O1879" s="3" t="s">
        <v>215</v>
      </c>
      <c r="P1879" s="3" t="s">
        <v>215</v>
      </c>
      <c r="Q1879" s="3" t="s">
        <v>215</v>
      </c>
      <c r="R1879" s="3" t="s">
        <v>215</v>
      </c>
      <c r="S1879" s="3" t="s">
        <v>215</v>
      </c>
      <c r="T1879" s="3" t="s">
        <v>215</v>
      </c>
      <c r="U1879" s="3" t="s">
        <v>215</v>
      </c>
      <c r="V1879" s="3">
        <v>-0.105</v>
      </c>
      <c r="W1879" s="3">
        <v>-0.32500000000000001</v>
      </c>
      <c r="X1879" s="3">
        <v>1.369</v>
      </c>
      <c r="Y1879" s="3">
        <v>-1.649</v>
      </c>
      <c r="Z1879" s="3">
        <v>-1.905</v>
      </c>
      <c r="AA1879" s="3">
        <v>-2.8679999999999999</v>
      </c>
      <c r="AB1879" s="3">
        <v>-4.782</v>
      </c>
      <c r="AC1879" s="3">
        <v>-11.568</v>
      </c>
      <c r="AD1879" s="3">
        <v>-9.9139999999999997</v>
      </c>
      <c r="AE1879" s="3">
        <v>-11.077999999999999</v>
      </c>
      <c r="AF1879" s="3">
        <v>-7.3650000000000002</v>
      </c>
      <c r="AG1879" s="3">
        <v>-10.864000000000001</v>
      </c>
      <c r="AH1879" s="3">
        <v>-13.039</v>
      </c>
      <c r="AI1879" s="3">
        <v>-10.414</v>
      </c>
      <c r="AJ1879" s="3">
        <v>-9.9719999999999995</v>
      </c>
      <c r="AK1879" s="3">
        <v>-7.8810000000000002</v>
      </c>
      <c r="AL1879" s="3">
        <v>-9.6039999999999992</v>
      </c>
      <c r="AM1879" s="3">
        <v>-19.844000000000001</v>
      </c>
      <c r="AN1879" s="3">
        <v>-20.311</v>
      </c>
      <c r="AO1879" s="3">
        <v>-26.091000000000001</v>
      </c>
      <c r="AP1879" s="3">
        <v>-17.548999999999999</v>
      </c>
      <c r="AQ1879" s="3">
        <v>-17.446000000000002</v>
      </c>
      <c r="AR1879" s="3">
        <v>-17.725999999999999</v>
      </c>
      <c r="AS1879" s="3">
        <v>-11.346</v>
      </c>
      <c r="AT1879" s="3">
        <v>-2.9750000000000001</v>
      </c>
      <c r="AU1879" s="3">
        <v>2.1970000000000001</v>
      </c>
      <c r="AV1879" s="3">
        <v>-1.9870000000000001</v>
      </c>
      <c r="AW1879" s="3">
        <v>-1.3440000000000001</v>
      </c>
      <c r="AX1879" s="3">
        <v>0.81200000000000006</v>
      </c>
      <c r="AY1879" s="3">
        <v>1.6120000000000001</v>
      </c>
      <c r="AZ1879" s="3">
        <v>2.4689999999999999</v>
      </c>
      <c r="BA1879">
        <v>3.266</v>
      </c>
      <c r="BB1879">
        <v>2016</v>
      </c>
    </row>
    <row r="1880" spans="1:54" hidden="1" x14ac:dyDescent="0.2">
      <c r="A1880">
        <v>960</v>
      </c>
      <c r="B1880" t="s">
        <v>520</v>
      </c>
      <c r="C1880" t="s">
        <v>251</v>
      </c>
      <c r="D1880" t="s">
        <v>199</v>
      </c>
      <c r="E1880" t="s">
        <v>250</v>
      </c>
      <c r="F1880" t="s">
        <v>249</v>
      </c>
      <c r="G1880" t="s">
        <v>217</v>
      </c>
      <c r="I1880" t="s">
        <v>248</v>
      </c>
      <c r="J1880" s="3" t="s">
        <v>215</v>
      </c>
      <c r="K1880" s="3" t="s">
        <v>215</v>
      </c>
      <c r="L1880" s="3" t="s">
        <v>215</v>
      </c>
      <c r="M1880" s="3" t="s">
        <v>215</v>
      </c>
      <c r="N1880" s="3" t="s">
        <v>215</v>
      </c>
      <c r="O1880" s="3" t="s">
        <v>215</v>
      </c>
      <c r="P1880" s="3" t="s">
        <v>215</v>
      </c>
      <c r="Q1880" s="3" t="s">
        <v>215</v>
      </c>
      <c r="R1880" s="3" t="s">
        <v>215</v>
      </c>
      <c r="S1880" s="3" t="s">
        <v>215</v>
      </c>
      <c r="T1880" s="3" t="s">
        <v>215</v>
      </c>
      <c r="U1880" s="3" t="s">
        <v>215</v>
      </c>
      <c r="V1880" s="3">
        <v>-3.2530000000000001</v>
      </c>
      <c r="W1880" s="3">
        <v>-0.70099999999999996</v>
      </c>
      <c r="X1880" s="3">
        <v>1.3160000000000001</v>
      </c>
      <c r="Y1880" s="3">
        <v>-1.409</v>
      </c>
      <c r="Z1880" s="3">
        <v>-1.48</v>
      </c>
      <c r="AA1880" s="3">
        <v>-1.954</v>
      </c>
      <c r="AB1880" s="3">
        <v>-2.9550000000000001</v>
      </c>
      <c r="AC1880" s="3">
        <v>-6.9550000000000001</v>
      </c>
      <c r="AD1880" s="3">
        <v>-5.5</v>
      </c>
      <c r="AE1880" s="3">
        <v>-5.702</v>
      </c>
      <c r="AF1880" s="3">
        <v>-3.4809999999999999</v>
      </c>
      <c r="AG1880" s="3">
        <v>-4.6749999999999998</v>
      </c>
      <c r="AH1880" s="3">
        <v>-5.1970000000000001</v>
      </c>
      <c r="AI1880" s="3">
        <v>-3.8540000000000001</v>
      </c>
      <c r="AJ1880" s="3">
        <v>-3.387</v>
      </c>
      <c r="AK1880" s="3">
        <v>-2.4449999999999998</v>
      </c>
      <c r="AL1880" s="3">
        <v>-2.762</v>
      </c>
      <c r="AM1880" s="3">
        <v>-5.9960000000000004</v>
      </c>
      <c r="AN1880" s="3">
        <v>-6.1749999999999998</v>
      </c>
      <c r="AO1880" s="3">
        <v>-7.827</v>
      </c>
      <c r="AP1880" s="3">
        <v>-5.3029999999999999</v>
      </c>
      <c r="AQ1880" s="3">
        <v>-5.2649999999999997</v>
      </c>
      <c r="AR1880" s="3">
        <v>-5.351</v>
      </c>
      <c r="AS1880" s="3">
        <v>-3.347</v>
      </c>
      <c r="AT1880" s="3">
        <v>-0.85199999999999998</v>
      </c>
      <c r="AU1880" s="3">
        <v>0.60399999999999998</v>
      </c>
      <c r="AV1880" s="3">
        <v>-0.52400000000000002</v>
      </c>
      <c r="AW1880" s="3">
        <v>-0.34100000000000003</v>
      </c>
      <c r="AX1880" s="3">
        <v>0.19800000000000001</v>
      </c>
      <c r="AY1880" s="3">
        <v>0.378</v>
      </c>
      <c r="AZ1880" s="3">
        <v>0.55500000000000005</v>
      </c>
      <c r="BA1880">
        <v>0.71299999999999997</v>
      </c>
      <c r="BB1880">
        <v>2016</v>
      </c>
    </row>
    <row r="1881" spans="1:54" hidden="1" x14ac:dyDescent="0.2">
      <c r="A1881">
        <v>960</v>
      </c>
      <c r="B1881" t="s">
        <v>520</v>
      </c>
      <c r="C1881" t="s">
        <v>247</v>
      </c>
      <c r="D1881" t="s">
        <v>199</v>
      </c>
      <c r="E1881" t="s">
        <v>245</v>
      </c>
      <c r="F1881" t="s">
        <v>244</v>
      </c>
      <c r="G1881" t="s">
        <v>225</v>
      </c>
      <c r="H1881" t="s">
        <v>222</v>
      </c>
      <c r="I1881" t="s">
        <v>1006</v>
      </c>
      <c r="J1881" s="3" t="s">
        <v>215</v>
      </c>
      <c r="K1881" s="3" t="s">
        <v>215</v>
      </c>
      <c r="L1881" s="3" t="s">
        <v>215</v>
      </c>
      <c r="M1881" s="3" t="s">
        <v>215</v>
      </c>
      <c r="N1881" s="3" t="s">
        <v>215</v>
      </c>
      <c r="O1881" s="3" t="s">
        <v>215</v>
      </c>
      <c r="P1881" s="3" t="s">
        <v>215</v>
      </c>
      <c r="Q1881" s="3" t="s">
        <v>215</v>
      </c>
      <c r="R1881" s="3" t="s">
        <v>215</v>
      </c>
      <c r="S1881" s="3" t="s">
        <v>215</v>
      </c>
      <c r="T1881" s="3" t="s">
        <v>215</v>
      </c>
      <c r="U1881" s="3" t="s">
        <v>215</v>
      </c>
      <c r="V1881" s="3" t="s">
        <v>215</v>
      </c>
      <c r="W1881" s="3" t="s">
        <v>215</v>
      </c>
      <c r="X1881" s="3" t="s">
        <v>215</v>
      </c>
      <c r="Y1881" s="3" t="s">
        <v>215</v>
      </c>
      <c r="Z1881" s="3" t="s">
        <v>215</v>
      </c>
      <c r="AA1881" s="3" t="s">
        <v>215</v>
      </c>
      <c r="AB1881" s="3" t="s">
        <v>215</v>
      </c>
      <c r="AC1881" s="3" t="s">
        <v>215</v>
      </c>
      <c r="AD1881" s="3" t="s">
        <v>215</v>
      </c>
      <c r="AE1881" s="3" t="s">
        <v>215</v>
      </c>
      <c r="AF1881" s="3">
        <v>-5.9969999999999999</v>
      </c>
      <c r="AG1881" s="3">
        <v>-10.231</v>
      </c>
      <c r="AH1881" s="3">
        <v>-13.406000000000001</v>
      </c>
      <c r="AI1881" s="3">
        <v>-11.981999999999999</v>
      </c>
      <c r="AJ1881" s="3">
        <v>-13.571</v>
      </c>
      <c r="AK1881" s="3">
        <v>-14.542999999999999</v>
      </c>
      <c r="AL1881" s="3">
        <v>-16.757999999999999</v>
      </c>
      <c r="AM1881" s="3">
        <v>-18.198</v>
      </c>
      <c r="AN1881" s="3">
        <v>-13.824</v>
      </c>
      <c r="AO1881" s="3">
        <v>-14.673999999999999</v>
      </c>
      <c r="AP1881" s="3">
        <v>-11.708</v>
      </c>
      <c r="AQ1881" s="3">
        <v>-10.616</v>
      </c>
      <c r="AR1881" s="3">
        <v>-9.8789999999999996</v>
      </c>
      <c r="AS1881" s="3">
        <v>-7.468</v>
      </c>
      <c r="AT1881" s="3">
        <v>-1.3540000000000001</v>
      </c>
      <c r="AU1881" s="3">
        <v>1.9650000000000001</v>
      </c>
      <c r="AV1881" s="3">
        <v>-2.4159999999999999</v>
      </c>
      <c r="AW1881" s="3">
        <v>-1.5660000000000001</v>
      </c>
      <c r="AX1881" s="3">
        <v>0.79900000000000004</v>
      </c>
      <c r="AY1881" s="3">
        <v>1.5640000000000001</v>
      </c>
      <c r="AZ1881" s="3">
        <v>2.5569999999999999</v>
      </c>
      <c r="BA1881">
        <v>3.2829999999999999</v>
      </c>
      <c r="BB1881">
        <v>2016</v>
      </c>
    </row>
    <row r="1882" spans="1:54" hidden="1" x14ac:dyDescent="0.2">
      <c r="A1882">
        <v>960</v>
      </c>
      <c r="B1882" t="s">
        <v>520</v>
      </c>
      <c r="C1882" t="s">
        <v>246</v>
      </c>
      <c r="D1882" t="s">
        <v>199</v>
      </c>
      <c r="E1882" t="s">
        <v>245</v>
      </c>
      <c r="F1882" t="s">
        <v>244</v>
      </c>
      <c r="G1882" t="s">
        <v>243</v>
      </c>
      <c r="I1882" t="s">
        <v>362</v>
      </c>
      <c r="J1882" s="3" t="s">
        <v>215</v>
      </c>
      <c r="K1882" s="3" t="s">
        <v>215</v>
      </c>
      <c r="L1882" s="3" t="s">
        <v>215</v>
      </c>
      <c r="M1882" s="3" t="s">
        <v>215</v>
      </c>
      <c r="N1882" s="3" t="s">
        <v>215</v>
      </c>
      <c r="O1882" s="3" t="s">
        <v>215</v>
      </c>
      <c r="P1882" s="3" t="s">
        <v>215</v>
      </c>
      <c r="Q1882" s="3" t="s">
        <v>215</v>
      </c>
      <c r="R1882" s="3" t="s">
        <v>215</v>
      </c>
      <c r="S1882" s="3" t="s">
        <v>215</v>
      </c>
      <c r="T1882" s="3" t="s">
        <v>215</v>
      </c>
      <c r="U1882" s="3" t="s">
        <v>215</v>
      </c>
      <c r="V1882" s="3" t="s">
        <v>215</v>
      </c>
      <c r="W1882" s="3" t="s">
        <v>215</v>
      </c>
      <c r="X1882" s="3" t="s">
        <v>215</v>
      </c>
      <c r="Y1882" s="3" t="s">
        <v>215</v>
      </c>
      <c r="Z1882" s="3" t="s">
        <v>215</v>
      </c>
      <c r="AA1882" s="3" t="s">
        <v>215</v>
      </c>
      <c r="AB1882" s="3" t="s">
        <v>215</v>
      </c>
      <c r="AC1882" s="3" t="s">
        <v>215</v>
      </c>
      <c r="AD1882" s="3" t="s">
        <v>215</v>
      </c>
      <c r="AE1882" s="3" t="s">
        <v>215</v>
      </c>
      <c r="AF1882" s="3">
        <v>-2.78</v>
      </c>
      <c r="AG1882" s="3">
        <v>-4.3659999999999997</v>
      </c>
      <c r="AH1882" s="3">
        <v>-5.3680000000000003</v>
      </c>
      <c r="AI1882" s="3">
        <v>-4.516</v>
      </c>
      <c r="AJ1882" s="3">
        <v>-4.7869999999999999</v>
      </c>
      <c r="AK1882" s="3">
        <v>-4.8109999999999999</v>
      </c>
      <c r="AL1882" s="3">
        <v>-5.1429999999999998</v>
      </c>
      <c r="AM1882" s="3">
        <v>-5.4139999999999997</v>
      </c>
      <c r="AN1882" s="3">
        <v>-4.08</v>
      </c>
      <c r="AO1882" s="3">
        <v>-4.282</v>
      </c>
      <c r="AP1882" s="3">
        <v>-3.3820000000000001</v>
      </c>
      <c r="AQ1882" s="3">
        <v>-3.0419999999999998</v>
      </c>
      <c r="AR1882" s="3">
        <v>-2.827</v>
      </c>
      <c r="AS1882" s="3">
        <v>-2.13</v>
      </c>
      <c r="AT1882" s="3">
        <v>-0.38300000000000001</v>
      </c>
      <c r="AU1882" s="3">
        <v>0.54</v>
      </c>
      <c r="AV1882" s="3">
        <v>-0.63800000000000001</v>
      </c>
      <c r="AW1882" s="3">
        <v>-0.39700000000000002</v>
      </c>
      <c r="AX1882" s="3">
        <v>0.19400000000000001</v>
      </c>
      <c r="AY1882" s="3">
        <v>0.36599999999999999</v>
      </c>
      <c r="AZ1882" s="3">
        <v>0.57399999999999995</v>
      </c>
      <c r="BA1882">
        <v>0.71599999999999997</v>
      </c>
      <c r="BB1882">
        <v>2016</v>
      </c>
    </row>
    <row r="1883" spans="1:54" hidden="1" x14ac:dyDescent="0.2">
      <c r="A1883">
        <v>960</v>
      </c>
      <c r="B1883" t="s">
        <v>520</v>
      </c>
      <c r="C1883" t="s">
        <v>242</v>
      </c>
      <c r="D1883" t="s">
        <v>199</v>
      </c>
      <c r="E1883" t="s">
        <v>240</v>
      </c>
      <c r="F1883" t="s">
        <v>239</v>
      </c>
      <c r="G1883" t="s">
        <v>225</v>
      </c>
      <c r="H1883" t="s">
        <v>222</v>
      </c>
      <c r="I1883" t="s">
        <v>1006</v>
      </c>
      <c r="J1883" s="3" t="s">
        <v>215</v>
      </c>
      <c r="K1883" s="3" t="s">
        <v>215</v>
      </c>
      <c r="L1883" s="3" t="s">
        <v>215</v>
      </c>
      <c r="M1883" s="3" t="s">
        <v>215</v>
      </c>
      <c r="N1883" s="3" t="s">
        <v>215</v>
      </c>
      <c r="O1883" s="3" t="s">
        <v>215</v>
      </c>
      <c r="P1883" s="3" t="s">
        <v>215</v>
      </c>
      <c r="Q1883" s="3" t="s">
        <v>215</v>
      </c>
      <c r="R1883" s="3" t="s">
        <v>215</v>
      </c>
      <c r="S1883" s="3" t="s">
        <v>215</v>
      </c>
      <c r="T1883" s="3" t="s">
        <v>215</v>
      </c>
      <c r="U1883" s="3" t="s">
        <v>215</v>
      </c>
      <c r="V1883" s="3">
        <v>-8.4000000000000005E-2</v>
      </c>
      <c r="W1883" s="3">
        <v>-0.113</v>
      </c>
      <c r="X1883" s="3">
        <v>2.508</v>
      </c>
      <c r="Y1883" s="3">
        <v>-0.22600000000000001</v>
      </c>
      <c r="Z1883" s="3">
        <v>-0.66100000000000003</v>
      </c>
      <c r="AA1883" s="3">
        <v>-0.81200000000000006</v>
      </c>
      <c r="AB1883" s="3">
        <v>-2.57</v>
      </c>
      <c r="AC1883" s="3">
        <v>-9.0990000000000002</v>
      </c>
      <c r="AD1883" s="3">
        <v>-6.8819999999999997</v>
      </c>
      <c r="AE1883" s="3">
        <v>-7.508</v>
      </c>
      <c r="AF1883" s="3">
        <v>-4.1950000000000003</v>
      </c>
      <c r="AG1883" s="3">
        <v>-7.4619999999999997</v>
      </c>
      <c r="AH1883" s="3">
        <v>-9.0890000000000004</v>
      </c>
      <c r="AI1883" s="3">
        <v>-6.1710000000000003</v>
      </c>
      <c r="AJ1883" s="3">
        <v>-5.5549999999999997</v>
      </c>
      <c r="AK1883" s="3">
        <v>-3.153</v>
      </c>
      <c r="AL1883" s="3">
        <v>-3.9670000000000001</v>
      </c>
      <c r="AM1883" s="3">
        <v>-13.433999999999999</v>
      </c>
      <c r="AN1883" s="3">
        <v>-13.355</v>
      </c>
      <c r="AO1883" s="3">
        <v>-17.097999999999999</v>
      </c>
      <c r="AP1883" s="3">
        <v>-7.45</v>
      </c>
      <c r="AQ1883" s="3">
        <v>-7.15</v>
      </c>
      <c r="AR1883" s="3">
        <v>-7.7789999999999999</v>
      </c>
      <c r="AS1883" s="3">
        <v>-0.48899999999999999</v>
      </c>
      <c r="AT1883" s="3">
        <v>7.0410000000000004</v>
      </c>
      <c r="AU1883" s="3">
        <v>11.94</v>
      </c>
      <c r="AV1883" s="3">
        <v>7.548</v>
      </c>
      <c r="AW1883" s="3">
        <v>8.2240000000000002</v>
      </c>
      <c r="AX1883" s="3">
        <v>9.94</v>
      </c>
      <c r="AY1883" s="3">
        <v>10.253</v>
      </c>
      <c r="AZ1883" s="3">
        <v>11.031000000000001</v>
      </c>
      <c r="BA1883">
        <v>11.62</v>
      </c>
      <c r="BB1883">
        <v>2016</v>
      </c>
    </row>
    <row r="1884" spans="1:54" hidden="1" x14ac:dyDescent="0.2">
      <c r="A1884">
        <v>960</v>
      </c>
      <c r="B1884" t="s">
        <v>520</v>
      </c>
      <c r="C1884" t="s">
        <v>241</v>
      </c>
      <c r="D1884" t="s">
        <v>199</v>
      </c>
      <c r="E1884" t="s">
        <v>240</v>
      </c>
      <c r="F1884" t="s">
        <v>239</v>
      </c>
      <c r="G1884" t="s">
        <v>217</v>
      </c>
      <c r="I1884" t="s">
        <v>238</v>
      </c>
      <c r="J1884" s="3" t="s">
        <v>215</v>
      </c>
      <c r="K1884" s="3" t="s">
        <v>215</v>
      </c>
      <c r="L1884" s="3" t="s">
        <v>215</v>
      </c>
      <c r="M1884" s="3" t="s">
        <v>215</v>
      </c>
      <c r="N1884" s="3" t="s">
        <v>215</v>
      </c>
      <c r="O1884" s="3" t="s">
        <v>215</v>
      </c>
      <c r="P1884" s="3" t="s">
        <v>215</v>
      </c>
      <c r="Q1884" s="3" t="s">
        <v>215</v>
      </c>
      <c r="R1884" s="3" t="s">
        <v>215</v>
      </c>
      <c r="S1884" s="3" t="s">
        <v>215</v>
      </c>
      <c r="T1884" s="3" t="s">
        <v>215</v>
      </c>
      <c r="U1884" s="3" t="s">
        <v>215</v>
      </c>
      <c r="V1884" s="3">
        <v>-2.601</v>
      </c>
      <c r="W1884" s="3">
        <v>-0.24399999999999999</v>
      </c>
      <c r="X1884" s="3">
        <v>2.4089999999999998</v>
      </c>
      <c r="Y1884" s="3">
        <v>-0.193</v>
      </c>
      <c r="Z1884" s="3">
        <v>-0.51400000000000001</v>
      </c>
      <c r="AA1884" s="3">
        <v>-0.55300000000000005</v>
      </c>
      <c r="AB1884" s="3">
        <v>-1.5880000000000001</v>
      </c>
      <c r="AC1884" s="3">
        <v>-5.4710000000000001</v>
      </c>
      <c r="AD1884" s="3">
        <v>-3.8180000000000001</v>
      </c>
      <c r="AE1884" s="3">
        <v>-3.8650000000000002</v>
      </c>
      <c r="AF1884" s="3">
        <v>-1.9830000000000001</v>
      </c>
      <c r="AG1884" s="3">
        <v>-3.2109999999999999</v>
      </c>
      <c r="AH1884" s="3">
        <v>-3.6230000000000002</v>
      </c>
      <c r="AI1884" s="3">
        <v>-2.2839999999999998</v>
      </c>
      <c r="AJ1884" s="3">
        <v>-1.887</v>
      </c>
      <c r="AK1884" s="3">
        <v>-0.97799999999999998</v>
      </c>
      <c r="AL1884" s="3">
        <v>-1.141</v>
      </c>
      <c r="AM1884" s="3">
        <v>-4.0590000000000002</v>
      </c>
      <c r="AN1884" s="3">
        <v>-4.0599999999999996</v>
      </c>
      <c r="AO1884" s="3">
        <v>-5.13</v>
      </c>
      <c r="AP1884" s="3">
        <v>-2.2509999999999999</v>
      </c>
      <c r="AQ1884" s="3">
        <v>-2.1579999999999999</v>
      </c>
      <c r="AR1884" s="3">
        <v>-2.3479999999999999</v>
      </c>
      <c r="AS1884" s="3">
        <v>-0.14399999999999999</v>
      </c>
      <c r="AT1884" s="3">
        <v>2.0150000000000001</v>
      </c>
      <c r="AU1884" s="3">
        <v>3.2839999999999998</v>
      </c>
      <c r="AV1884" s="3">
        <v>1.992</v>
      </c>
      <c r="AW1884" s="3">
        <v>2.0859999999999999</v>
      </c>
      <c r="AX1884" s="3">
        <v>2.4249999999999998</v>
      </c>
      <c r="AY1884" s="3">
        <v>2.4039999999999999</v>
      </c>
      <c r="AZ1884" s="3">
        <v>2.48</v>
      </c>
      <c r="BA1884">
        <v>2.5379999999999998</v>
      </c>
      <c r="BB1884">
        <v>2016</v>
      </c>
    </row>
    <row r="1885" spans="1:54" hidden="1" x14ac:dyDescent="0.2">
      <c r="A1885">
        <v>960</v>
      </c>
      <c r="B1885" t="s">
        <v>520</v>
      </c>
      <c r="C1885" t="s">
        <v>237</v>
      </c>
      <c r="D1885" t="s">
        <v>199</v>
      </c>
      <c r="E1885" t="s">
        <v>235</v>
      </c>
      <c r="F1885" t="s">
        <v>234</v>
      </c>
      <c r="G1885" t="s">
        <v>225</v>
      </c>
      <c r="H1885" t="s">
        <v>222</v>
      </c>
      <c r="I1885" t="s">
        <v>1006</v>
      </c>
      <c r="J1885" s="3" t="s">
        <v>215</v>
      </c>
      <c r="K1885" s="3" t="s">
        <v>215</v>
      </c>
      <c r="L1885" s="3" t="s">
        <v>215</v>
      </c>
      <c r="M1885" s="3" t="s">
        <v>215</v>
      </c>
      <c r="N1885" s="3" t="s">
        <v>215</v>
      </c>
      <c r="O1885" s="3" t="s">
        <v>215</v>
      </c>
      <c r="P1885" s="3" t="s">
        <v>215</v>
      </c>
      <c r="Q1885" s="3" t="s">
        <v>215</v>
      </c>
      <c r="R1885" s="3" t="s">
        <v>215</v>
      </c>
      <c r="S1885" s="3" t="s">
        <v>215</v>
      </c>
      <c r="T1885" s="3" t="s">
        <v>215</v>
      </c>
      <c r="U1885" s="3" t="s">
        <v>215</v>
      </c>
      <c r="V1885" s="3" t="s">
        <v>215</v>
      </c>
      <c r="W1885" s="3" t="s">
        <v>215</v>
      </c>
      <c r="X1885" s="3" t="s">
        <v>215</v>
      </c>
      <c r="Y1885" s="3" t="s">
        <v>215</v>
      </c>
      <c r="Z1885" s="3" t="s">
        <v>215</v>
      </c>
      <c r="AA1885" s="3" t="s">
        <v>215</v>
      </c>
      <c r="AB1885" s="3" t="s">
        <v>215</v>
      </c>
      <c r="AC1885" s="3" t="s">
        <v>215</v>
      </c>
      <c r="AD1885" s="3" t="s">
        <v>215</v>
      </c>
      <c r="AE1885" s="3" t="s">
        <v>215</v>
      </c>
      <c r="AF1885" s="3">
        <v>61.067999999999998</v>
      </c>
      <c r="AG1885" s="3">
        <v>68.602000000000004</v>
      </c>
      <c r="AH1885" s="3">
        <v>81.692999999999998</v>
      </c>
      <c r="AI1885" s="3">
        <v>89.426000000000002</v>
      </c>
      <c r="AJ1885" s="3">
        <v>92.194999999999993</v>
      </c>
      <c r="AK1885" s="3">
        <v>98.212000000000003</v>
      </c>
      <c r="AL1885" s="3">
        <v>106.98399999999999</v>
      </c>
      <c r="AM1885" s="3">
        <v>125.098</v>
      </c>
      <c r="AN1885" s="3">
        <v>150.65299999999999</v>
      </c>
      <c r="AO1885" s="3">
        <v>180.29400000000001</v>
      </c>
      <c r="AP1885" s="3">
        <v>195.53700000000001</v>
      </c>
      <c r="AQ1885" s="3">
        <v>220.54499999999999</v>
      </c>
      <c r="AR1885" s="3">
        <v>235.161</v>
      </c>
      <c r="AS1885" s="3">
        <v>245.596</v>
      </c>
      <c r="AT1885" s="3">
        <v>247.86600000000001</v>
      </c>
      <c r="AU1885" s="3" t="s">
        <v>215</v>
      </c>
      <c r="AV1885" s="3" t="s">
        <v>215</v>
      </c>
      <c r="AW1885" s="3" t="s">
        <v>215</v>
      </c>
      <c r="AX1885" s="3" t="s">
        <v>215</v>
      </c>
      <c r="AY1885" s="3" t="s">
        <v>215</v>
      </c>
      <c r="AZ1885" s="3" t="s">
        <v>215</v>
      </c>
      <c r="BA1885" t="s">
        <v>215</v>
      </c>
      <c r="BB1885">
        <v>2016</v>
      </c>
    </row>
    <row r="1886" spans="1:54" hidden="1" x14ac:dyDescent="0.2">
      <c r="A1886">
        <v>960</v>
      </c>
      <c r="B1886" t="s">
        <v>520</v>
      </c>
      <c r="C1886" t="s">
        <v>236</v>
      </c>
      <c r="D1886" t="s">
        <v>199</v>
      </c>
      <c r="E1886" t="s">
        <v>235</v>
      </c>
      <c r="F1886" t="s">
        <v>234</v>
      </c>
      <c r="G1886" t="s">
        <v>217</v>
      </c>
      <c r="I1886" t="s">
        <v>354</v>
      </c>
      <c r="J1886" s="3" t="s">
        <v>215</v>
      </c>
      <c r="K1886" s="3" t="s">
        <v>215</v>
      </c>
      <c r="L1886" s="3" t="s">
        <v>215</v>
      </c>
      <c r="M1886" s="3" t="s">
        <v>215</v>
      </c>
      <c r="N1886" s="3" t="s">
        <v>215</v>
      </c>
      <c r="O1886" s="3" t="s">
        <v>215</v>
      </c>
      <c r="P1886" s="3" t="s">
        <v>215</v>
      </c>
      <c r="Q1886" s="3" t="s">
        <v>215</v>
      </c>
      <c r="R1886" s="3" t="s">
        <v>215</v>
      </c>
      <c r="S1886" s="3" t="s">
        <v>215</v>
      </c>
      <c r="T1886" s="3" t="s">
        <v>215</v>
      </c>
      <c r="U1886" s="3" t="s">
        <v>215</v>
      </c>
      <c r="V1886" s="3" t="s">
        <v>215</v>
      </c>
      <c r="W1886" s="3" t="s">
        <v>215</v>
      </c>
      <c r="X1886" s="3" t="s">
        <v>215</v>
      </c>
      <c r="Y1886" s="3" t="s">
        <v>215</v>
      </c>
      <c r="Z1886" s="3" t="s">
        <v>215</v>
      </c>
      <c r="AA1886" s="3" t="s">
        <v>215</v>
      </c>
      <c r="AB1886" s="3" t="s">
        <v>215</v>
      </c>
      <c r="AC1886" s="3" t="s">
        <v>215</v>
      </c>
      <c r="AD1886" s="3" t="s">
        <v>215</v>
      </c>
      <c r="AE1886" s="3" t="s">
        <v>215</v>
      </c>
      <c r="AF1886" s="3">
        <v>28.863</v>
      </c>
      <c r="AG1886" s="3">
        <v>29.521000000000001</v>
      </c>
      <c r="AH1886" s="3">
        <v>32.564</v>
      </c>
      <c r="AI1886" s="3">
        <v>33.097000000000001</v>
      </c>
      <c r="AJ1886" s="3">
        <v>31.312000000000001</v>
      </c>
      <c r="AK1886" s="3">
        <v>30.472000000000001</v>
      </c>
      <c r="AL1886" s="3">
        <v>30.77</v>
      </c>
      <c r="AM1886" s="3">
        <v>37.798000000000002</v>
      </c>
      <c r="AN1886" s="3">
        <v>45.798999999999999</v>
      </c>
      <c r="AO1886" s="3">
        <v>54.09</v>
      </c>
      <c r="AP1886" s="3">
        <v>59.088000000000001</v>
      </c>
      <c r="AQ1886" s="3">
        <v>66.555000000000007</v>
      </c>
      <c r="AR1886" s="3">
        <v>70.989000000000004</v>
      </c>
      <c r="AS1886" s="3">
        <v>72.453000000000003</v>
      </c>
      <c r="AT1886" s="3">
        <v>70.938000000000002</v>
      </c>
      <c r="AU1886" s="3" t="s">
        <v>215</v>
      </c>
      <c r="AV1886" s="3" t="s">
        <v>215</v>
      </c>
      <c r="AW1886" s="3" t="s">
        <v>215</v>
      </c>
      <c r="AX1886" s="3" t="s">
        <v>215</v>
      </c>
      <c r="AY1886" s="3" t="s">
        <v>215</v>
      </c>
      <c r="AZ1886" s="3" t="s">
        <v>215</v>
      </c>
      <c r="BA1886" t="s">
        <v>215</v>
      </c>
      <c r="BB1886">
        <v>2016</v>
      </c>
    </row>
    <row r="1887" spans="1:54" hidden="1" x14ac:dyDescent="0.2">
      <c r="A1887">
        <v>960</v>
      </c>
      <c r="B1887" t="s">
        <v>520</v>
      </c>
      <c r="C1887" t="s">
        <v>233</v>
      </c>
      <c r="D1887" t="s">
        <v>199</v>
      </c>
      <c r="E1887" t="s">
        <v>231</v>
      </c>
      <c r="F1887" t="s">
        <v>230</v>
      </c>
      <c r="G1887" t="s">
        <v>225</v>
      </c>
      <c r="H1887" t="s">
        <v>222</v>
      </c>
      <c r="I1887" t="s">
        <v>1006</v>
      </c>
      <c r="J1887" s="3" t="s">
        <v>215</v>
      </c>
      <c r="K1887" s="3" t="s">
        <v>215</v>
      </c>
      <c r="L1887" s="3" t="s">
        <v>215</v>
      </c>
      <c r="M1887" s="3" t="s">
        <v>215</v>
      </c>
      <c r="N1887" s="3" t="s">
        <v>215</v>
      </c>
      <c r="O1887" s="3" t="s">
        <v>215</v>
      </c>
      <c r="P1887" s="3" t="s">
        <v>215</v>
      </c>
      <c r="Q1887" s="3" t="s">
        <v>215</v>
      </c>
      <c r="R1887" s="3" t="s">
        <v>215</v>
      </c>
      <c r="S1887" s="3" t="s">
        <v>215</v>
      </c>
      <c r="T1887" s="3" t="s">
        <v>215</v>
      </c>
      <c r="U1887" s="3" t="s">
        <v>215</v>
      </c>
      <c r="V1887" s="3" t="s">
        <v>215</v>
      </c>
      <c r="W1887" s="3" t="s">
        <v>215</v>
      </c>
      <c r="X1887" s="3" t="s">
        <v>215</v>
      </c>
      <c r="Y1887" s="3" t="s">
        <v>215</v>
      </c>
      <c r="Z1887" s="3" t="s">
        <v>215</v>
      </c>
      <c r="AA1887" s="3" t="s">
        <v>215</v>
      </c>
      <c r="AB1887" s="3">
        <v>35.389000000000003</v>
      </c>
      <c r="AC1887" s="3">
        <v>46.780999999999999</v>
      </c>
      <c r="AD1887" s="3">
        <v>59.863999999999997</v>
      </c>
      <c r="AE1887" s="3">
        <v>67.216999999999999</v>
      </c>
      <c r="AF1887" s="3">
        <v>77.414000000000001</v>
      </c>
      <c r="AG1887" s="3">
        <v>88.588999999999999</v>
      </c>
      <c r="AH1887" s="3">
        <v>101.304</v>
      </c>
      <c r="AI1887" s="3">
        <v>111.461</v>
      </c>
      <c r="AJ1887" s="3">
        <v>114.462</v>
      </c>
      <c r="AK1887" s="3">
        <v>121.654</v>
      </c>
      <c r="AL1887" s="3">
        <v>137.559</v>
      </c>
      <c r="AM1887" s="3">
        <v>162.071</v>
      </c>
      <c r="AN1887" s="3">
        <v>191.28800000000001</v>
      </c>
      <c r="AO1887" s="3">
        <v>216.70699999999999</v>
      </c>
      <c r="AP1887" s="3">
        <v>233.55799999999999</v>
      </c>
      <c r="AQ1887" s="3">
        <v>270.84100000000001</v>
      </c>
      <c r="AR1887" s="3">
        <v>284.18299999999999</v>
      </c>
      <c r="AS1887" s="3">
        <v>289.58100000000002</v>
      </c>
      <c r="AT1887" s="3">
        <v>289.07600000000002</v>
      </c>
      <c r="AU1887" s="3">
        <v>285.07</v>
      </c>
      <c r="AV1887" s="3">
        <v>285.92099999999999</v>
      </c>
      <c r="AW1887" s="3">
        <v>286.12700000000001</v>
      </c>
      <c r="AX1887" s="3">
        <v>285.315</v>
      </c>
      <c r="AY1887" s="3">
        <v>283.70299999999997</v>
      </c>
      <c r="AZ1887" s="3">
        <v>281.23399999999998</v>
      </c>
      <c r="BA1887">
        <v>277.96800000000002</v>
      </c>
      <c r="BB1887">
        <v>2016</v>
      </c>
    </row>
    <row r="1888" spans="1:54" hidden="1" x14ac:dyDescent="0.2">
      <c r="A1888">
        <v>960</v>
      </c>
      <c r="B1888" t="s">
        <v>520</v>
      </c>
      <c r="C1888" t="s">
        <v>232</v>
      </c>
      <c r="D1888" t="s">
        <v>199</v>
      </c>
      <c r="E1888" t="s">
        <v>231</v>
      </c>
      <c r="F1888" t="s">
        <v>230</v>
      </c>
      <c r="G1888" t="s">
        <v>217</v>
      </c>
      <c r="I1888" t="s">
        <v>229</v>
      </c>
      <c r="J1888" s="3" t="s">
        <v>215</v>
      </c>
      <c r="K1888" s="3" t="s">
        <v>215</v>
      </c>
      <c r="L1888" s="3" t="s">
        <v>215</v>
      </c>
      <c r="M1888" s="3" t="s">
        <v>215</v>
      </c>
      <c r="N1888" s="3" t="s">
        <v>215</v>
      </c>
      <c r="O1888" s="3" t="s">
        <v>215</v>
      </c>
      <c r="P1888" s="3" t="s">
        <v>215</v>
      </c>
      <c r="Q1888" s="3" t="s">
        <v>215</v>
      </c>
      <c r="R1888" s="3" t="s">
        <v>215</v>
      </c>
      <c r="S1888" s="3" t="s">
        <v>215</v>
      </c>
      <c r="T1888" s="3" t="s">
        <v>215</v>
      </c>
      <c r="U1888" s="3" t="s">
        <v>215</v>
      </c>
      <c r="V1888" s="3" t="s">
        <v>215</v>
      </c>
      <c r="W1888" s="3" t="s">
        <v>215</v>
      </c>
      <c r="X1888" s="3" t="s">
        <v>215</v>
      </c>
      <c r="Y1888" s="3" t="s">
        <v>215</v>
      </c>
      <c r="Z1888" s="3" t="s">
        <v>215</v>
      </c>
      <c r="AA1888" s="3" t="s">
        <v>215</v>
      </c>
      <c r="AB1888" s="3">
        <v>21.867000000000001</v>
      </c>
      <c r="AC1888" s="3">
        <v>28.126999999999999</v>
      </c>
      <c r="AD1888" s="3">
        <v>33.213000000000001</v>
      </c>
      <c r="AE1888" s="3">
        <v>34.6</v>
      </c>
      <c r="AF1888" s="3">
        <v>36.588999999999999</v>
      </c>
      <c r="AG1888" s="3">
        <v>38.121000000000002</v>
      </c>
      <c r="AH1888" s="3">
        <v>40.381</v>
      </c>
      <c r="AI1888" s="3">
        <v>41.253</v>
      </c>
      <c r="AJ1888" s="3">
        <v>38.875</v>
      </c>
      <c r="AK1888" s="3">
        <v>37.744999999999997</v>
      </c>
      <c r="AL1888" s="3">
        <v>39.564</v>
      </c>
      <c r="AM1888" s="3">
        <v>48.969000000000001</v>
      </c>
      <c r="AN1888" s="3">
        <v>58.152000000000001</v>
      </c>
      <c r="AO1888" s="3">
        <v>65.013999999999996</v>
      </c>
      <c r="AP1888" s="3">
        <v>70.576999999999998</v>
      </c>
      <c r="AQ1888" s="3">
        <v>81.733000000000004</v>
      </c>
      <c r="AR1888" s="3">
        <v>85.787000000000006</v>
      </c>
      <c r="AS1888" s="3">
        <v>85.429000000000002</v>
      </c>
      <c r="AT1888" s="3">
        <v>82.731999999999999</v>
      </c>
      <c r="AU1888" s="3">
        <v>78.414000000000001</v>
      </c>
      <c r="AV1888" s="3">
        <v>75.465000000000003</v>
      </c>
      <c r="AW1888" s="3">
        <v>72.575999999999993</v>
      </c>
      <c r="AX1888" s="3">
        <v>69.590999999999994</v>
      </c>
      <c r="AY1888" s="3">
        <v>66.522999999999996</v>
      </c>
      <c r="AZ1888" s="3">
        <v>63.234000000000002</v>
      </c>
      <c r="BA1888">
        <v>60.716999999999999</v>
      </c>
      <c r="BB1888">
        <v>2016</v>
      </c>
    </row>
    <row r="1889" spans="1:54" hidden="1" x14ac:dyDescent="0.2">
      <c r="A1889">
        <v>960</v>
      </c>
      <c r="B1889" t="s">
        <v>520</v>
      </c>
      <c r="C1889" t="s">
        <v>228</v>
      </c>
      <c r="D1889" t="s">
        <v>199</v>
      </c>
      <c r="E1889" t="s">
        <v>227</v>
      </c>
      <c r="F1889" t="s">
        <v>226</v>
      </c>
      <c r="G1889" t="s">
        <v>225</v>
      </c>
      <c r="H1889" t="s">
        <v>222</v>
      </c>
      <c r="I1889" t="s">
        <v>1006</v>
      </c>
      <c r="J1889" s="3" t="s">
        <v>215</v>
      </c>
      <c r="K1889" s="3" t="s">
        <v>215</v>
      </c>
      <c r="L1889" s="3" t="s">
        <v>215</v>
      </c>
      <c r="M1889" s="3" t="s">
        <v>215</v>
      </c>
      <c r="N1889" s="3" t="s">
        <v>215</v>
      </c>
      <c r="O1889" s="3" t="s">
        <v>215</v>
      </c>
      <c r="P1889" s="3" t="s">
        <v>215</v>
      </c>
      <c r="Q1889" s="3" t="s">
        <v>215</v>
      </c>
      <c r="R1889" s="3" t="s">
        <v>215</v>
      </c>
      <c r="S1889" s="3" t="s">
        <v>215</v>
      </c>
      <c r="T1889" s="3" t="s">
        <v>215</v>
      </c>
      <c r="U1889" s="3" t="s">
        <v>215</v>
      </c>
      <c r="V1889" s="3">
        <v>3.222</v>
      </c>
      <c r="W1889" s="3">
        <v>46.426000000000002</v>
      </c>
      <c r="X1889" s="3">
        <v>104.08199999999999</v>
      </c>
      <c r="Y1889" s="3">
        <v>117.105</v>
      </c>
      <c r="Z1889" s="3">
        <v>128.67099999999999</v>
      </c>
      <c r="AA1889" s="3">
        <v>146.75800000000001</v>
      </c>
      <c r="AB1889" s="3">
        <v>161.83199999999999</v>
      </c>
      <c r="AC1889" s="3">
        <v>166.321</v>
      </c>
      <c r="AD1889" s="3">
        <v>180.24100000000001</v>
      </c>
      <c r="AE1889" s="3">
        <v>194.26900000000001</v>
      </c>
      <c r="AF1889" s="3">
        <v>211.57900000000001</v>
      </c>
      <c r="AG1889" s="3">
        <v>232.38499999999999</v>
      </c>
      <c r="AH1889" s="3">
        <v>250.87200000000001</v>
      </c>
      <c r="AI1889" s="3">
        <v>270.19</v>
      </c>
      <c r="AJ1889" s="3">
        <v>294.43599999999998</v>
      </c>
      <c r="AK1889" s="3">
        <v>322.30700000000002</v>
      </c>
      <c r="AL1889" s="3">
        <v>347.685</v>
      </c>
      <c r="AM1889" s="3">
        <v>330.96600000000001</v>
      </c>
      <c r="AN1889" s="3">
        <v>328.94400000000002</v>
      </c>
      <c r="AO1889" s="3">
        <v>333.32400000000001</v>
      </c>
      <c r="AP1889" s="3">
        <v>330.92599999999999</v>
      </c>
      <c r="AQ1889" s="3">
        <v>331.37400000000002</v>
      </c>
      <c r="AR1889" s="3">
        <v>331.26499999999999</v>
      </c>
      <c r="AS1889" s="3">
        <v>338.97199999999998</v>
      </c>
      <c r="AT1889" s="3">
        <v>349.411</v>
      </c>
      <c r="AU1889" s="3">
        <v>363.54700000000003</v>
      </c>
      <c r="AV1889" s="3">
        <v>378.87799999999999</v>
      </c>
      <c r="AW1889" s="3">
        <v>394.24299999999999</v>
      </c>
      <c r="AX1889" s="3">
        <v>409.99</v>
      </c>
      <c r="AY1889" s="3">
        <v>426.47199999999998</v>
      </c>
      <c r="AZ1889" s="3">
        <v>444.74900000000002</v>
      </c>
      <c r="BA1889">
        <v>457.80500000000001</v>
      </c>
      <c r="BB1889">
        <v>2016</v>
      </c>
    </row>
    <row r="1890" spans="1:54" hidden="1" x14ac:dyDescent="0.2">
      <c r="A1890">
        <v>960</v>
      </c>
      <c r="B1890" t="s">
        <v>520</v>
      </c>
      <c r="C1890" t="s">
        <v>224</v>
      </c>
      <c r="D1890" t="s">
        <v>199</v>
      </c>
      <c r="E1890" t="s">
        <v>219</v>
      </c>
      <c r="F1890" t="s">
        <v>218</v>
      </c>
      <c r="G1890" t="s">
        <v>223</v>
      </c>
      <c r="H1890" t="s">
        <v>222</v>
      </c>
      <c r="I1890" t="s">
        <v>1007</v>
      </c>
      <c r="J1890" s="3" t="s">
        <v>215</v>
      </c>
      <c r="K1890" s="3" t="s">
        <v>215</v>
      </c>
      <c r="L1890" s="3" t="s">
        <v>215</v>
      </c>
      <c r="M1890" s="3" t="s">
        <v>215</v>
      </c>
      <c r="N1890" s="3" t="s">
        <v>215</v>
      </c>
      <c r="O1890" s="3" t="s">
        <v>215</v>
      </c>
      <c r="P1890" s="3" t="s">
        <v>215</v>
      </c>
      <c r="Q1890" s="3" t="s">
        <v>215</v>
      </c>
      <c r="R1890" s="3" t="s">
        <v>215</v>
      </c>
      <c r="S1890" s="3" t="s">
        <v>215</v>
      </c>
      <c r="T1890" s="3" t="s">
        <v>215</v>
      </c>
      <c r="U1890" s="3" t="s">
        <v>215</v>
      </c>
      <c r="V1890" s="3">
        <v>0.314</v>
      </c>
      <c r="W1890" s="3">
        <v>0.621</v>
      </c>
      <c r="X1890" s="3">
        <v>0.68400000000000005</v>
      </c>
      <c r="Y1890" s="3">
        <v>-1.306</v>
      </c>
      <c r="Z1890" s="3">
        <v>-0.94199999999999995</v>
      </c>
      <c r="AA1890" s="3">
        <v>-2.4870000000000001</v>
      </c>
      <c r="AB1890" s="3">
        <v>-1.4630000000000001</v>
      </c>
      <c r="AC1890" s="3">
        <v>-1.4890000000000001</v>
      </c>
      <c r="AD1890" s="3">
        <v>-0.47699999999999998</v>
      </c>
      <c r="AE1890" s="3">
        <v>-0.68</v>
      </c>
      <c r="AF1890" s="3">
        <v>-1.899</v>
      </c>
      <c r="AG1890" s="3">
        <v>-2.0449999999999999</v>
      </c>
      <c r="AH1890" s="3">
        <v>-1.6830000000000001</v>
      </c>
      <c r="AI1890" s="3">
        <v>-2.3530000000000002</v>
      </c>
      <c r="AJ1890" s="3">
        <v>-3.2789999999999999</v>
      </c>
      <c r="AK1890" s="3">
        <v>-4.2930000000000001</v>
      </c>
      <c r="AL1890" s="3">
        <v>-6.1870000000000003</v>
      </c>
      <c r="AM1890" s="3">
        <v>-3.1949999999999998</v>
      </c>
      <c r="AN1890" s="3">
        <v>-0.66</v>
      </c>
      <c r="AO1890" s="3">
        <v>-0.435</v>
      </c>
      <c r="AP1890" s="3">
        <v>-6.4000000000000001E-2</v>
      </c>
      <c r="AQ1890" s="3">
        <v>0.53</v>
      </c>
      <c r="AR1890" s="3">
        <v>1.1399999999999999</v>
      </c>
      <c r="AS1890" s="3">
        <v>2.2410000000000001</v>
      </c>
      <c r="AT1890" s="3">
        <v>1.2969999999999999</v>
      </c>
      <c r="AU1890" s="3">
        <v>2.0219999999999998</v>
      </c>
      <c r="AV1890" s="3">
        <v>1.8140000000000001</v>
      </c>
      <c r="AW1890" s="3">
        <v>1.369</v>
      </c>
      <c r="AX1890" s="3">
        <v>1.085</v>
      </c>
      <c r="AY1890" s="3">
        <v>0.76200000000000001</v>
      </c>
      <c r="AZ1890" s="3">
        <v>0.32200000000000001</v>
      </c>
      <c r="BA1890">
        <v>0.20699999999999999</v>
      </c>
      <c r="BB1890">
        <v>2016</v>
      </c>
    </row>
    <row r="1891" spans="1:54" hidden="1" x14ac:dyDescent="0.2">
      <c r="A1891">
        <v>960</v>
      </c>
      <c r="B1891" t="s">
        <v>520</v>
      </c>
      <c r="C1891" t="s">
        <v>220</v>
      </c>
      <c r="D1891" t="s">
        <v>199</v>
      </c>
      <c r="E1891" t="s">
        <v>219</v>
      </c>
      <c r="F1891" t="s">
        <v>218</v>
      </c>
      <c r="G1891" t="s">
        <v>217</v>
      </c>
      <c r="I1891" t="s">
        <v>216</v>
      </c>
      <c r="J1891" s="3" t="s">
        <v>215</v>
      </c>
      <c r="K1891" s="3" t="s">
        <v>215</v>
      </c>
      <c r="L1891" s="3" t="s">
        <v>215</v>
      </c>
      <c r="M1891" s="3" t="s">
        <v>215</v>
      </c>
      <c r="N1891" s="3" t="s">
        <v>215</v>
      </c>
      <c r="O1891" s="3" t="s">
        <v>215</v>
      </c>
      <c r="P1891" s="3" t="s">
        <v>215</v>
      </c>
      <c r="Q1891" s="3" t="s">
        <v>215</v>
      </c>
      <c r="R1891" s="3" t="s">
        <v>215</v>
      </c>
      <c r="S1891" s="3" t="s">
        <v>215</v>
      </c>
      <c r="T1891" s="3" t="s">
        <v>215</v>
      </c>
      <c r="U1891" s="3" t="s">
        <v>215</v>
      </c>
      <c r="V1891" s="3">
        <v>2.5670000000000002</v>
      </c>
      <c r="W1891" s="3">
        <v>4.7869999999999999</v>
      </c>
      <c r="X1891" s="3">
        <v>3.9409999999999998</v>
      </c>
      <c r="Y1891" s="3">
        <v>-5.835</v>
      </c>
      <c r="Z1891" s="3">
        <v>-3.9910000000000001</v>
      </c>
      <c r="AA1891" s="3">
        <v>-10.372999999999999</v>
      </c>
      <c r="AB1891" s="3">
        <v>-5.77</v>
      </c>
      <c r="AC1891" s="3">
        <v>-6.3710000000000004</v>
      </c>
      <c r="AD1891" s="3">
        <v>-2.19</v>
      </c>
      <c r="AE1891" s="3">
        <v>-2.9220000000000002</v>
      </c>
      <c r="AF1891" s="3">
        <v>-7.0650000000000004</v>
      </c>
      <c r="AG1891" s="3">
        <v>-5.899</v>
      </c>
      <c r="AH1891" s="3">
        <v>-4.0490000000000004</v>
      </c>
      <c r="AI1891" s="3">
        <v>-5.1820000000000004</v>
      </c>
      <c r="AJ1891" s="3">
        <v>-6.5</v>
      </c>
      <c r="AK1891" s="3">
        <v>-7.1449999999999996</v>
      </c>
      <c r="AL1891" s="3">
        <v>-8.782</v>
      </c>
      <c r="AM1891" s="3">
        <v>-5.0999999999999996</v>
      </c>
      <c r="AN1891" s="3">
        <v>-1.103</v>
      </c>
      <c r="AO1891" s="3">
        <v>-0.69799999999999995</v>
      </c>
      <c r="AP1891" s="3">
        <v>-0.114</v>
      </c>
      <c r="AQ1891" s="3">
        <v>0.91200000000000003</v>
      </c>
      <c r="AR1891" s="3">
        <v>1.978</v>
      </c>
      <c r="AS1891" s="3">
        <v>4.5350000000000001</v>
      </c>
      <c r="AT1891" s="3">
        <v>2.5259999999999998</v>
      </c>
      <c r="AU1891" s="3">
        <v>3.7080000000000002</v>
      </c>
      <c r="AV1891" s="3">
        <v>2.9710000000000001</v>
      </c>
      <c r="AW1891" s="3">
        <v>2.145</v>
      </c>
      <c r="AX1891" s="3">
        <v>1.63</v>
      </c>
      <c r="AY1891" s="3">
        <v>1.1020000000000001</v>
      </c>
      <c r="AZ1891" s="3">
        <v>0.44700000000000001</v>
      </c>
      <c r="BA1891">
        <v>0.28000000000000003</v>
      </c>
      <c r="BB1891">
        <v>2016</v>
      </c>
    </row>
    <row r="1892" spans="1:54" x14ac:dyDescent="0.2">
      <c r="A1892">
        <v>423</v>
      </c>
      <c r="B1892" t="s">
        <v>519</v>
      </c>
      <c r="C1892" t="s">
        <v>352</v>
      </c>
      <c r="D1892" t="s">
        <v>158</v>
      </c>
      <c r="E1892" t="s">
        <v>349</v>
      </c>
      <c r="F1892" t="s">
        <v>351</v>
      </c>
      <c r="G1892" t="s">
        <v>225</v>
      </c>
      <c r="H1892" t="s">
        <v>222</v>
      </c>
      <c r="I1892" t="s">
        <v>1008</v>
      </c>
      <c r="J1892" s="3">
        <v>4.3339999999999996</v>
      </c>
      <c r="K1892" s="3">
        <v>4.4660000000000002</v>
      </c>
      <c r="L1892" s="3">
        <v>4.7469999999999999</v>
      </c>
      <c r="M1892" s="3">
        <v>4.9980000000000002</v>
      </c>
      <c r="N1892" s="3">
        <v>5.44</v>
      </c>
      <c r="O1892" s="3">
        <v>5.6980000000000004</v>
      </c>
      <c r="P1892" s="3">
        <v>5.9020000000000001</v>
      </c>
      <c r="Q1892" s="3">
        <v>6.3239999999999998</v>
      </c>
      <c r="R1892" s="3">
        <v>6.85</v>
      </c>
      <c r="S1892" s="3">
        <v>7.4039999999999999</v>
      </c>
      <c r="T1892" s="3">
        <v>7.952</v>
      </c>
      <c r="U1892" s="3">
        <v>8.0109999999999992</v>
      </c>
      <c r="V1892" s="3">
        <v>8.7609999999999992</v>
      </c>
      <c r="W1892" s="3">
        <v>8.8219999999999992</v>
      </c>
      <c r="X1892" s="3">
        <v>9.343</v>
      </c>
      <c r="Y1892" s="3">
        <v>10.27</v>
      </c>
      <c r="Z1892" s="3">
        <v>10.407</v>
      </c>
      <c r="AA1892" s="3">
        <v>10.673</v>
      </c>
      <c r="AB1892" s="3">
        <v>11.231999999999999</v>
      </c>
      <c r="AC1892" s="3">
        <v>11.775</v>
      </c>
      <c r="AD1892" s="3">
        <v>12.449</v>
      </c>
      <c r="AE1892" s="3">
        <v>12.897</v>
      </c>
      <c r="AF1892" s="3">
        <v>13.336</v>
      </c>
      <c r="AG1892" s="3">
        <v>13.666</v>
      </c>
      <c r="AH1892" s="3">
        <v>14.29</v>
      </c>
      <c r="AI1892" s="3">
        <v>14.821999999999999</v>
      </c>
      <c r="AJ1892" s="3">
        <v>15.491</v>
      </c>
      <c r="AK1892" s="3">
        <v>16.238</v>
      </c>
      <c r="AL1892" s="3">
        <v>16.864999999999998</v>
      </c>
      <c r="AM1892" s="3">
        <v>16.565999999999999</v>
      </c>
      <c r="AN1892" s="3">
        <v>16.785</v>
      </c>
      <c r="AO1892" s="3">
        <v>16.838000000000001</v>
      </c>
      <c r="AP1892" s="3">
        <v>16.324000000000002</v>
      </c>
      <c r="AQ1892" s="3">
        <v>15.355</v>
      </c>
      <c r="AR1892" s="3">
        <v>15.138999999999999</v>
      </c>
      <c r="AS1892" s="3">
        <v>15.439</v>
      </c>
      <c r="AT1892" s="3">
        <v>15.907</v>
      </c>
      <c r="AU1892" s="3">
        <v>16.52</v>
      </c>
      <c r="AV1892" s="3">
        <v>17.11</v>
      </c>
      <c r="AW1892" s="3">
        <v>17.616</v>
      </c>
      <c r="AX1892" s="3">
        <v>18.077999999999999</v>
      </c>
      <c r="AY1892" s="3">
        <v>18.536000000000001</v>
      </c>
      <c r="AZ1892" s="3">
        <v>18.984000000000002</v>
      </c>
      <c r="BA1892">
        <v>19.440000000000001</v>
      </c>
      <c r="BB1892">
        <v>2016</v>
      </c>
    </row>
    <row r="1893" spans="1:54" hidden="1" x14ac:dyDescent="0.2">
      <c r="A1893">
        <v>423</v>
      </c>
      <c r="B1893" t="s">
        <v>519</v>
      </c>
      <c r="C1893" t="s">
        <v>350</v>
      </c>
      <c r="D1893" t="s">
        <v>158</v>
      </c>
      <c r="E1893" t="s">
        <v>349</v>
      </c>
      <c r="F1893" t="s">
        <v>348</v>
      </c>
      <c r="G1893" t="s">
        <v>275</v>
      </c>
      <c r="I1893" t="s">
        <v>347</v>
      </c>
      <c r="J1893" s="3">
        <v>5.92</v>
      </c>
      <c r="K1893" s="3">
        <v>3.0510000000000002</v>
      </c>
      <c r="L1893" s="3">
        <v>6.2789999999999999</v>
      </c>
      <c r="M1893" s="3">
        <v>5.3070000000000004</v>
      </c>
      <c r="N1893" s="3">
        <v>8.8369999999999997</v>
      </c>
      <c r="O1893" s="3">
        <v>4.7460000000000004</v>
      </c>
      <c r="P1893" s="3">
        <v>3.5830000000000002</v>
      </c>
      <c r="Q1893" s="3">
        <v>7.1390000000000002</v>
      </c>
      <c r="R1893" s="3">
        <v>8.3170000000000002</v>
      </c>
      <c r="S1893" s="3">
        <v>8.0879999999999992</v>
      </c>
      <c r="T1893" s="3">
        <v>7.4050000000000002</v>
      </c>
      <c r="U1893" s="3">
        <v>0.74</v>
      </c>
      <c r="V1893" s="3">
        <v>9.3650000000000002</v>
      </c>
      <c r="W1893" s="3">
        <v>0.70099999999999996</v>
      </c>
      <c r="X1893" s="3">
        <v>5.899</v>
      </c>
      <c r="Y1893" s="3">
        <v>9.9239999999999995</v>
      </c>
      <c r="Z1893" s="3">
        <v>1.335</v>
      </c>
      <c r="AA1893" s="3">
        <v>2.56</v>
      </c>
      <c r="AB1893" s="3">
        <v>5.2370000000000001</v>
      </c>
      <c r="AC1893" s="3">
        <v>4.83</v>
      </c>
      <c r="AD1893" s="3">
        <v>5.7220000000000004</v>
      </c>
      <c r="AE1893" s="3">
        <v>3.6</v>
      </c>
      <c r="AF1893" s="3">
        <v>3.4009999999999998</v>
      </c>
      <c r="AG1893" s="3">
        <v>2.4750000000000001</v>
      </c>
      <c r="AH1893" s="3">
        <v>4.5709999999999997</v>
      </c>
      <c r="AI1893" s="3">
        <v>3.7240000000000002</v>
      </c>
      <c r="AJ1893" s="3">
        <v>4.5110000000000001</v>
      </c>
      <c r="AK1893" s="3">
        <v>4.819</v>
      </c>
      <c r="AL1893" s="3">
        <v>3.8639999999999999</v>
      </c>
      <c r="AM1893" s="3">
        <v>-1.772</v>
      </c>
      <c r="AN1893" s="3">
        <v>1.319</v>
      </c>
      <c r="AO1893" s="3">
        <v>0.31900000000000001</v>
      </c>
      <c r="AP1893" s="3">
        <v>-3.0569999999999999</v>
      </c>
      <c r="AQ1893" s="3">
        <v>-5.9349999999999996</v>
      </c>
      <c r="AR1893" s="3">
        <v>-1.4039999999999999</v>
      </c>
      <c r="AS1893" s="3">
        <v>1.9810000000000001</v>
      </c>
      <c r="AT1893" s="3">
        <v>3.0310000000000001</v>
      </c>
      <c r="AU1893" s="3">
        <v>3.8559999999999999</v>
      </c>
      <c r="AV1893" s="3">
        <v>3.5710000000000002</v>
      </c>
      <c r="AW1893" s="3">
        <v>2.9529999999999998</v>
      </c>
      <c r="AX1893" s="3">
        <v>2.6219999999999999</v>
      </c>
      <c r="AY1893" s="3">
        <v>2.5350000000000001</v>
      </c>
      <c r="AZ1893" s="3">
        <v>2.42</v>
      </c>
      <c r="BA1893">
        <v>2.4009999999999998</v>
      </c>
      <c r="BB1893">
        <v>2016</v>
      </c>
    </row>
    <row r="1894" spans="1:54" hidden="1" x14ac:dyDescent="0.2">
      <c r="A1894">
        <v>423</v>
      </c>
      <c r="B1894" t="s">
        <v>519</v>
      </c>
      <c r="C1894" t="s">
        <v>346</v>
      </c>
      <c r="D1894" t="s">
        <v>158</v>
      </c>
      <c r="E1894" t="s">
        <v>342</v>
      </c>
      <c r="F1894" t="s">
        <v>345</v>
      </c>
      <c r="G1894" t="s">
        <v>225</v>
      </c>
      <c r="H1894" t="s">
        <v>222</v>
      </c>
      <c r="I1894" t="s">
        <v>1008</v>
      </c>
      <c r="J1894" s="3">
        <v>1.395</v>
      </c>
      <c r="K1894" s="3">
        <v>1.607</v>
      </c>
      <c r="L1894" s="3">
        <v>1.88</v>
      </c>
      <c r="M1894" s="3">
        <v>2.0859999999999999</v>
      </c>
      <c r="N1894" s="3">
        <v>2.4540000000000002</v>
      </c>
      <c r="O1894" s="3">
        <v>2.7189999999999999</v>
      </c>
      <c r="P1894" s="3">
        <v>2.9350000000000001</v>
      </c>
      <c r="Q1894" s="3">
        <v>3.2679999999999998</v>
      </c>
      <c r="R1894" s="3">
        <v>3.6560000000000001</v>
      </c>
      <c r="S1894" s="3">
        <v>4.1399999999999997</v>
      </c>
      <c r="T1894" s="3">
        <v>4.6890000000000001</v>
      </c>
      <c r="U1894" s="3">
        <v>4.907</v>
      </c>
      <c r="V1894" s="3">
        <v>5.6929999999999996</v>
      </c>
      <c r="W1894" s="3">
        <v>6.0279999999999996</v>
      </c>
      <c r="X1894" s="3">
        <v>6.7210000000000001</v>
      </c>
      <c r="Y1894" s="3">
        <v>7.6779999999999999</v>
      </c>
      <c r="Z1894" s="3">
        <v>7.9790000000000001</v>
      </c>
      <c r="AA1894" s="3">
        <v>8.3729999999999993</v>
      </c>
      <c r="AB1894" s="3">
        <v>9.06</v>
      </c>
      <c r="AC1894" s="3">
        <v>9.7309999999999999</v>
      </c>
      <c r="AD1894" s="3">
        <v>10.595000000000001</v>
      </c>
      <c r="AE1894" s="3">
        <v>11.417</v>
      </c>
      <c r="AF1894" s="3">
        <v>11.877000000000001</v>
      </c>
      <c r="AG1894" s="3">
        <v>12.845000000000001</v>
      </c>
      <c r="AH1894" s="3">
        <v>13.856</v>
      </c>
      <c r="AI1894" s="3">
        <v>14.821999999999999</v>
      </c>
      <c r="AJ1894" s="3">
        <v>16</v>
      </c>
      <c r="AK1894" s="3">
        <v>17.512</v>
      </c>
      <c r="AL1894" s="3">
        <v>19.006</v>
      </c>
      <c r="AM1894" s="3">
        <v>18.673999999999999</v>
      </c>
      <c r="AN1894" s="3">
        <v>19.3</v>
      </c>
      <c r="AO1894" s="3">
        <v>19.731000000000002</v>
      </c>
      <c r="AP1894" s="3">
        <v>19.489999999999998</v>
      </c>
      <c r="AQ1894" s="3">
        <v>18.140999999999998</v>
      </c>
      <c r="AR1894" s="3">
        <v>17.606000000000002</v>
      </c>
      <c r="AS1894" s="3">
        <v>17.742000000000001</v>
      </c>
      <c r="AT1894" s="3">
        <v>18.123000000000001</v>
      </c>
      <c r="AU1894" s="3">
        <v>18.873000000000001</v>
      </c>
      <c r="AV1894" s="3">
        <v>19.859000000000002</v>
      </c>
      <c r="AW1894" s="3">
        <v>21.021000000000001</v>
      </c>
      <c r="AX1894" s="3">
        <v>22.163</v>
      </c>
      <c r="AY1894" s="3">
        <v>23.318000000000001</v>
      </c>
      <c r="AZ1894" s="3">
        <v>24.536999999999999</v>
      </c>
      <c r="BA1894">
        <v>25.812000000000001</v>
      </c>
      <c r="BB1894">
        <v>2016</v>
      </c>
    </row>
    <row r="1895" spans="1:54" hidden="1" x14ac:dyDescent="0.2">
      <c r="A1895">
        <v>423</v>
      </c>
      <c r="B1895" t="s">
        <v>519</v>
      </c>
      <c r="C1895" t="s">
        <v>344</v>
      </c>
      <c r="D1895" t="s">
        <v>158</v>
      </c>
      <c r="E1895" t="s">
        <v>342</v>
      </c>
      <c r="F1895" t="s">
        <v>343</v>
      </c>
      <c r="G1895" t="s">
        <v>223</v>
      </c>
      <c r="H1895" t="s">
        <v>222</v>
      </c>
      <c r="I1895" t="s">
        <v>310</v>
      </c>
      <c r="J1895" s="3">
        <v>2.3140000000000001</v>
      </c>
      <c r="K1895" s="3">
        <v>2.242</v>
      </c>
      <c r="L1895" s="3">
        <v>2.319</v>
      </c>
      <c r="M1895" s="3">
        <v>2.3210000000000002</v>
      </c>
      <c r="N1895" s="3">
        <v>2.4470000000000001</v>
      </c>
      <c r="O1895" s="3">
        <v>2.6110000000000002</v>
      </c>
      <c r="P1895" s="3">
        <v>3.3170000000000002</v>
      </c>
      <c r="Q1895" s="3">
        <v>3.9790000000000001</v>
      </c>
      <c r="R1895" s="3">
        <v>4.5890000000000004</v>
      </c>
      <c r="S1895" s="3">
        <v>4.9009999999999998</v>
      </c>
      <c r="T1895" s="3">
        <v>6.0030000000000001</v>
      </c>
      <c r="U1895" s="3">
        <v>6.1950000000000003</v>
      </c>
      <c r="V1895" s="3">
        <v>7.4240000000000004</v>
      </c>
      <c r="W1895" s="3">
        <v>7.0979999999999999</v>
      </c>
      <c r="X1895" s="3">
        <v>8.0039999999999996</v>
      </c>
      <c r="Y1895" s="3">
        <v>9.9369999999999994</v>
      </c>
      <c r="Z1895" s="3">
        <v>10.016</v>
      </c>
      <c r="AA1895" s="3">
        <v>9.5440000000000005</v>
      </c>
      <c r="AB1895" s="3">
        <v>10.250999999999999</v>
      </c>
      <c r="AC1895" s="3">
        <v>10.502000000000001</v>
      </c>
      <c r="AD1895" s="3">
        <v>9.9879999999999995</v>
      </c>
      <c r="AE1895" s="3">
        <v>10.397</v>
      </c>
      <c r="AF1895" s="3">
        <v>11.422000000000001</v>
      </c>
      <c r="AG1895" s="3">
        <v>14.552</v>
      </c>
      <c r="AH1895" s="3">
        <v>17.327999999999999</v>
      </c>
      <c r="AI1895" s="3">
        <v>18.713000000000001</v>
      </c>
      <c r="AJ1895" s="3">
        <v>20.422000000000001</v>
      </c>
      <c r="AK1895" s="3">
        <v>24.082999999999998</v>
      </c>
      <c r="AL1895" s="3">
        <v>27.972000000000001</v>
      </c>
      <c r="AM1895" s="3">
        <v>26.007999999999999</v>
      </c>
      <c r="AN1895" s="3">
        <v>25.609000000000002</v>
      </c>
      <c r="AO1895" s="3">
        <v>27.454000000000001</v>
      </c>
      <c r="AP1895" s="3">
        <v>25.055</v>
      </c>
      <c r="AQ1895" s="3">
        <v>24.094000000000001</v>
      </c>
      <c r="AR1895" s="3">
        <v>23.396000000000001</v>
      </c>
      <c r="AS1895" s="3">
        <v>19.687000000000001</v>
      </c>
      <c r="AT1895" s="3">
        <v>20.055</v>
      </c>
      <c r="AU1895" s="3">
        <v>21.31</v>
      </c>
      <c r="AV1895" s="3">
        <v>24.62</v>
      </c>
      <c r="AW1895" s="3">
        <v>26.359000000000002</v>
      </c>
      <c r="AX1895" s="3">
        <v>28.11</v>
      </c>
      <c r="AY1895" s="3">
        <v>29.783000000000001</v>
      </c>
      <c r="AZ1895" s="3">
        <v>31.558</v>
      </c>
      <c r="BA1895">
        <v>33.337000000000003</v>
      </c>
      <c r="BB1895">
        <v>2016</v>
      </c>
    </row>
    <row r="1896" spans="1:54" hidden="1" x14ac:dyDescent="0.2">
      <c r="A1896">
        <v>423</v>
      </c>
      <c r="B1896" t="s">
        <v>519</v>
      </c>
      <c r="C1896" t="s">
        <v>213</v>
      </c>
      <c r="D1896" t="s">
        <v>158</v>
      </c>
      <c r="E1896" t="s">
        <v>342</v>
      </c>
      <c r="F1896" t="s">
        <v>341</v>
      </c>
      <c r="G1896" t="s">
        <v>323</v>
      </c>
      <c r="H1896" t="s">
        <v>222</v>
      </c>
      <c r="I1896" t="s">
        <v>310</v>
      </c>
      <c r="J1896" s="3">
        <v>3.242</v>
      </c>
      <c r="K1896" s="3">
        <v>3.653</v>
      </c>
      <c r="L1896" s="3">
        <v>4.1230000000000002</v>
      </c>
      <c r="M1896" s="3">
        <v>4.5140000000000002</v>
      </c>
      <c r="N1896" s="3">
        <v>5.0869999999999997</v>
      </c>
      <c r="O1896" s="3">
        <v>5.4989999999999997</v>
      </c>
      <c r="P1896" s="3">
        <v>5.8109999999999999</v>
      </c>
      <c r="Q1896" s="3">
        <v>6.3840000000000003</v>
      </c>
      <c r="R1896" s="3">
        <v>7.157</v>
      </c>
      <c r="S1896" s="3">
        <v>8.0370000000000008</v>
      </c>
      <c r="T1896" s="3">
        <v>8.9510000000000005</v>
      </c>
      <c r="U1896" s="3">
        <v>9.3179999999999996</v>
      </c>
      <c r="V1896" s="3">
        <v>10.423</v>
      </c>
      <c r="W1896" s="3">
        <v>10.744999999999999</v>
      </c>
      <c r="X1896" s="3">
        <v>11.621</v>
      </c>
      <c r="Y1896" s="3">
        <v>13.041</v>
      </c>
      <c r="Z1896" s="3">
        <v>13.456</v>
      </c>
      <c r="AA1896" s="3">
        <v>14.037000000000001</v>
      </c>
      <c r="AB1896" s="3">
        <v>14.933</v>
      </c>
      <c r="AC1896" s="3">
        <v>15.893000000000001</v>
      </c>
      <c r="AD1896" s="3">
        <v>17.184999999999999</v>
      </c>
      <c r="AE1896" s="3">
        <v>18.21</v>
      </c>
      <c r="AF1896" s="3">
        <v>19.117999999999999</v>
      </c>
      <c r="AG1896" s="3">
        <v>19.981999999999999</v>
      </c>
      <c r="AH1896" s="3">
        <v>21.47</v>
      </c>
      <c r="AI1896" s="3">
        <v>22.986000000000001</v>
      </c>
      <c r="AJ1896" s="3">
        <v>24.760999999999999</v>
      </c>
      <c r="AK1896" s="3">
        <v>26.645</v>
      </c>
      <c r="AL1896" s="3">
        <v>28.216999999999999</v>
      </c>
      <c r="AM1896" s="3">
        <v>27.928000000000001</v>
      </c>
      <c r="AN1896" s="3">
        <v>28.641999999999999</v>
      </c>
      <c r="AO1896" s="3">
        <v>29.326000000000001</v>
      </c>
      <c r="AP1896" s="3">
        <v>28.954000000000001</v>
      </c>
      <c r="AQ1896" s="3">
        <v>27.675000000000001</v>
      </c>
      <c r="AR1896" s="3">
        <v>27.776</v>
      </c>
      <c r="AS1896" s="3">
        <v>28.634</v>
      </c>
      <c r="AT1896" s="3">
        <v>29.878</v>
      </c>
      <c r="AU1896" s="3">
        <v>31.588000000000001</v>
      </c>
      <c r="AV1896" s="3">
        <v>33.46</v>
      </c>
      <c r="AW1896" s="3">
        <v>35.195</v>
      </c>
      <c r="AX1896" s="3">
        <v>36.826999999999998</v>
      </c>
      <c r="AY1896" s="3">
        <v>38.481000000000002</v>
      </c>
      <c r="AZ1896" s="3">
        <v>40.088000000000001</v>
      </c>
      <c r="BA1896">
        <v>41.765000000000001</v>
      </c>
      <c r="BB1896">
        <v>2016</v>
      </c>
    </row>
    <row r="1897" spans="1:54" hidden="1" x14ac:dyDescent="0.2">
      <c r="A1897">
        <v>423</v>
      </c>
      <c r="B1897" t="s">
        <v>519</v>
      </c>
      <c r="C1897" t="s">
        <v>340</v>
      </c>
      <c r="D1897" t="s">
        <v>158</v>
      </c>
      <c r="E1897" t="s">
        <v>339</v>
      </c>
      <c r="F1897" t="s">
        <v>338</v>
      </c>
      <c r="G1897" t="s">
        <v>295</v>
      </c>
      <c r="I1897" t="s">
        <v>337</v>
      </c>
      <c r="J1897" s="3">
        <v>32.192</v>
      </c>
      <c r="K1897" s="3">
        <v>35.988</v>
      </c>
      <c r="L1897" s="3">
        <v>39.618000000000002</v>
      </c>
      <c r="M1897" s="3">
        <v>41.725000000000001</v>
      </c>
      <c r="N1897" s="3">
        <v>45.106000000000002</v>
      </c>
      <c r="O1897" s="3">
        <v>47.725000000000001</v>
      </c>
      <c r="P1897" s="3">
        <v>49.725999999999999</v>
      </c>
      <c r="Q1897" s="3">
        <v>51.676000000000002</v>
      </c>
      <c r="R1897" s="3">
        <v>53.368000000000002</v>
      </c>
      <c r="S1897" s="3">
        <v>55.911999999999999</v>
      </c>
      <c r="T1897" s="3">
        <v>58.968000000000004</v>
      </c>
      <c r="U1897" s="3">
        <v>61.261000000000003</v>
      </c>
      <c r="V1897" s="3">
        <v>64.983000000000004</v>
      </c>
      <c r="W1897" s="3">
        <v>68.325999999999993</v>
      </c>
      <c r="X1897" s="3">
        <v>71.94</v>
      </c>
      <c r="Y1897" s="3">
        <v>74.766000000000005</v>
      </c>
      <c r="Z1897" s="3">
        <v>76.673000000000002</v>
      </c>
      <c r="AA1897" s="3">
        <v>78.450999999999993</v>
      </c>
      <c r="AB1897" s="3">
        <v>80.659000000000006</v>
      </c>
      <c r="AC1897" s="3">
        <v>82.644999999999996</v>
      </c>
      <c r="AD1897" s="3">
        <v>85.108999999999995</v>
      </c>
      <c r="AE1897" s="3">
        <v>88.522999999999996</v>
      </c>
      <c r="AF1897" s="3">
        <v>89.063999999999993</v>
      </c>
      <c r="AG1897" s="3">
        <v>93.997</v>
      </c>
      <c r="AH1897" s="3">
        <v>96.963999999999999</v>
      </c>
      <c r="AI1897" s="3">
        <v>100</v>
      </c>
      <c r="AJ1897" s="3">
        <v>103.288</v>
      </c>
      <c r="AK1897" s="3">
        <v>107.84699999999999</v>
      </c>
      <c r="AL1897" s="3">
        <v>112.697</v>
      </c>
      <c r="AM1897" s="3">
        <v>112.721</v>
      </c>
      <c r="AN1897" s="3">
        <v>114.98399999999999</v>
      </c>
      <c r="AO1897" s="3">
        <v>117.179</v>
      </c>
      <c r="AP1897" s="3">
        <v>119.39700000000001</v>
      </c>
      <c r="AQ1897" s="3">
        <v>118.14400000000001</v>
      </c>
      <c r="AR1897" s="3">
        <v>116.295</v>
      </c>
      <c r="AS1897" s="3">
        <v>114.919</v>
      </c>
      <c r="AT1897" s="3">
        <v>113.928</v>
      </c>
      <c r="AU1897" s="3">
        <v>114.238</v>
      </c>
      <c r="AV1897" s="3">
        <v>116.066</v>
      </c>
      <c r="AW1897" s="3">
        <v>119.331</v>
      </c>
      <c r="AX1897" s="3">
        <v>122.601</v>
      </c>
      <c r="AY1897" s="3">
        <v>125.803</v>
      </c>
      <c r="AZ1897" s="3">
        <v>129.251</v>
      </c>
      <c r="BA1897">
        <v>132.77500000000001</v>
      </c>
      <c r="BB1897">
        <v>2016</v>
      </c>
    </row>
    <row r="1898" spans="1:54" hidden="1" x14ac:dyDescent="0.2">
      <c r="A1898">
        <v>423</v>
      </c>
      <c r="B1898" t="s">
        <v>519</v>
      </c>
      <c r="C1898" t="s">
        <v>336</v>
      </c>
      <c r="D1898" t="s">
        <v>158</v>
      </c>
      <c r="E1898" t="s">
        <v>333</v>
      </c>
      <c r="F1898" t="s">
        <v>335</v>
      </c>
      <c r="G1898" t="s">
        <v>225</v>
      </c>
      <c r="H1898" t="s">
        <v>322</v>
      </c>
      <c r="I1898" t="s">
        <v>330</v>
      </c>
      <c r="J1898" s="3">
        <v>8521.1589999999997</v>
      </c>
      <c r="K1898" s="3">
        <v>8672.0169999999998</v>
      </c>
      <c r="L1898" s="3">
        <v>9113.866</v>
      </c>
      <c r="M1898" s="3">
        <v>9473.8770000000004</v>
      </c>
      <c r="N1898" s="3">
        <v>10172.26</v>
      </c>
      <c r="O1898" s="3">
        <v>10530.973</v>
      </c>
      <c r="P1898" s="3">
        <v>10780.735000000001</v>
      </c>
      <c r="Q1898" s="3">
        <v>11425.129000000001</v>
      </c>
      <c r="R1898" s="3">
        <v>12246.98</v>
      </c>
      <c r="S1898" s="3">
        <v>13046.216</v>
      </c>
      <c r="T1898" s="3">
        <v>13724.46</v>
      </c>
      <c r="U1898" s="3">
        <v>13465.723</v>
      </c>
      <c r="V1898" s="3">
        <v>14348.07</v>
      </c>
      <c r="W1898" s="3">
        <v>14097.683000000001</v>
      </c>
      <c r="X1898" s="3">
        <v>14620.864</v>
      </c>
      <c r="Y1898" s="3">
        <v>15912.482</v>
      </c>
      <c r="Z1898" s="3">
        <v>15856.28</v>
      </c>
      <c r="AA1898" s="3">
        <v>16018.598</v>
      </c>
      <c r="AB1898" s="3">
        <v>16635.294000000002</v>
      </c>
      <c r="AC1898" s="3">
        <v>17243.455000000002</v>
      </c>
      <c r="AD1898" s="3">
        <v>18028.608</v>
      </c>
      <c r="AE1898" s="3">
        <v>18488.88</v>
      </c>
      <c r="AF1898" s="3">
        <v>18901.151999999998</v>
      </c>
      <c r="AG1898" s="3">
        <v>19146.864000000001</v>
      </c>
      <c r="AH1898" s="3">
        <v>19768.071</v>
      </c>
      <c r="AI1898" s="3">
        <v>20219.706999999999</v>
      </c>
      <c r="AJ1898" s="3">
        <v>20821.007000000001</v>
      </c>
      <c r="AK1898" s="3">
        <v>21424.01</v>
      </c>
      <c r="AL1898" s="3">
        <v>21723.924999999999</v>
      </c>
      <c r="AM1898" s="3">
        <v>20787.397000000001</v>
      </c>
      <c r="AN1898" s="3">
        <v>20490.513999999999</v>
      </c>
      <c r="AO1898" s="3">
        <v>20051.419999999998</v>
      </c>
      <c r="AP1898" s="3">
        <v>18936.532999999999</v>
      </c>
      <c r="AQ1898" s="3">
        <v>17733.098999999998</v>
      </c>
      <c r="AR1898" s="3">
        <v>17644.638999999999</v>
      </c>
      <c r="AS1898" s="3">
        <v>18227.690999999999</v>
      </c>
      <c r="AT1898" s="3">
        <v>18751.201000000001</v>
      </c>
      <c r="AU1898" s="3">
        <v>19362.595000000001</v>
      </c>
      <c r="AV1898" s="3">
        <v>19933.255000000001</v>
      </c>
      <c r="AW1898" s="3">
        <v>20396.796999999999</v>
      </c>
      <c r="AX1898" s="3">
        <v>20801.8</v>
      </c>
      <c r="AY1898" s="3">
        <v>21196.787</v>
      </c>
      <c r="AZ1898" s="3">
        <v>21575.042000000001</v>
      </c>
      <c r="BA1898">
        <v>21956.155999999999</v>
      </c>
      <c r="BB1898">
        <v>2016</v>
      </c>
    </row>
    <row r="1899" spans="1:54" hidden="1" x14ac:dyDescent="0.2">
      <c r="A1899">
        <v>423</v>
      </c>
      <c r="B1899" t="s">
        <v>519</v>
      </c>
      <c r="C1899" t="s">
        <v>334</v>
      </c>
      <c r="D1899" t="s">
        <v>158</v>
      </c>
      <c r="E1899" t="s">
        <v>333</v>
      </c>
      <c r="F1899" t="s">
        <v>332</v>
      </c>
      <c r="G1899" t="s">
        <v>331</v>
      </c>
      <c r="H1899" t="s">
        <v>322</v>
      </c>
      <c r="I1899" t="s">
        <v>330</v>
      </c>
      <c r="J1899" s="3">
        <v>14840.928</v>
      </c>
      <c r="K1899" s="3">
        <v>15103.67</v>
      </c>
      <c r="L1899" s="3">
        <v>15873.22</v>
      </c>
      <c r="M1899" s="3">
        <v>16500.234</v>
      </c>
      <c r="N1899" s="3">
        <v>17716.577000000001</v>
      </c>
      <c r="O1899" s="3">
        <v>18341.332999999999</v>
      </c>
      <c r="P1899" s="3">
        <v>18776.330999999998</v>
      </c>
      <c r="Q1899" s="3">
        <v>19898.644</v>
      </c>
      <c r="R1899" s="3">
        <v>21330.026000000002</v>
      </c>
      <c r="S1899" s="3">
        <v>22722.02</v>
      </c>
      <c r="T1899" s="3">
        <v>23903.289000000001</v>
      </c>
      <c r="U1899" s="3">
        <v>23452.657999999999</v>
      </c>
      <c r="V1899" s="3">
        <v>24989.401000000002</v>
      </c>
      <c r="W1899" s="3">
        <v>24553.313999999998</v>
      </c>
      <c r="X1899" s="3">
        <v>25464.516</v>
      </c>
      <c r="Y1899" s="3">
        <v>27714.07</v>
      </c>
      <c r="Z1899" s="3">
        <v>27616.186000000002</v>
      </c>
      <c r="AA1899" s="3">
        <v>27898.886999999999</v>
      </c>
      <c r="AB1899" s="3">
        <v>28972.959999999999</v>
      </c>
      <c r="AC1899" s="3">
        <v>30032.166000000001</v>
      </c>
      <c r="AD1899" s="3">
        <v>31399.633999999998</v>
      </c>
      <c r="AE1899" s="3">
        <v>32201.269</v>
      </c>
      <c r="AF1899" s="3">
        <v>32919.305</v>
      </c>
      <c r="AG1899" s="3">
        <v>33347.250999999997</v>
      </c>
      <c r="AH1899" s="3">
        <v>34429.178999999996</v>
      </c>
      <c r="AI1899" s="3">
        <v>35215.773999999998</v>
      </c>
      <c r="AJ1899" s="3">
        <v>36263.031999999999</v>
      </c>
      <c r="AK1899" s="3">
        <v>37313.256000000001</v>
      </c>
      <c r="AL1899" s="3">
        <v>37835.605000000003</v>
      </c>
      <c r="AM1899" s="3">
        <v>36204.493999999999</v>
      </c>
      <c r="AN1899" s="3">
        <v>35687.427000000003</v>
      </c>
      <c r="AO1899" s="3">
        <v>34922.675999999999</v>
      </c>
      <c r="AP1899" s="3">
        <v>32980.927000000003</v>
      </c>
      <c r="AQ1899" s="3">
        <v>30884.957999999999</v>
      </c>
      <c r="AR1899" s="3">
        <v>30730.891</v>
      </c>
      <c r="AS1899" s="3">
        <v>31746.366999999998</v>
      </c>
      <c r="AT1899" s="3">
        <v>32658.142</v>
      </c>
      <c r="AU1899" s="3">
        <v>33722.978999999999</v>
      </c>
      <c r="AV1899" s="3">
        <v>34716.874000000003</v>
      </c>
      <c r="AW1899" s="3">
        <v>35524.205000000002</v>
      </c>
      <c r="AX1899" s="3">
        <v>36229.580999999998</v>
      </c>
      <c r="AY1899" s="3">
        <v>36917.510999999999</v>
      </c>
      <c r="AZ1899" s="3">
        <v>37576.300999999999</v>
      </c>
      <c r="BA1899">
        <v>38240.071000000004</v>
      </c>
      <c r="BB1899">
        <v>2016</v>
      </c>
    </row>
    <row r="1900" spans="1:54" hidden="1" x14ac:dyDescent="0.2">
      <c r="A1900">
        <v>423</v>
      </c>
      <c r="B1900" t="s">
        <v>519</v>
      </c>
      <c r="C1900" t="s">
        <v>329</v>
      </c>
      <c r="D1900" t="s">
        <v>158</v>
      </c>
      <c r="E1900" t="s">
        <v>325</v>
      </c>
      <c r="F1900" t="s">
        <v>328</v>
      </c>
      <c r="G1900" t="s">
        <v>225</v>
      </c>
      <c r="H1900" t="s">
        <v>322</v>
      </c>
      <c r="I1900" t="s">
        <v>321</v>
      </c>
      <c r="J1900" s="3">
        <v>2743.1329999999998</v>
      </c>
      <c r="K1900" s="3">
        <v>3120.8870000000002</v>
      </c>
      <c r="L1900" s="3">
        <v>3610.7020000000002</v>
      </c>
      <c r="M1900" s="3">
        <v>3952.9580000000001</v>
      </c>
      <c r="N1900" s="3">
        <v>4588.2920000000004</v>
      </c>
      <c r="O1900" s="3">
        <v>5025.8609999999999</v>
      </c>
      <c r="P1900" s="3">
        <v>5360.8739999999998</v>
      </c>
      <c r="Q1900" s="3">
        <v>5904.0749999999998</v>
      </c>
      <c r="R1900" s="3">
        <v>6536.0129999999999</v>
      </c>
      <c r="S1900" s="3">
        <v>7294.4560000000001</v>
      </c>
      <c r="T1900" s="3">
        <v>8093.0559999999996</v>
      </c>
      <c r="U1900" s="3">
        <v>8249.2080000000005</v>
      </c>
      <c r="V1900" s="3">
        <v>9323.7829999999994</v>
      </c>
      <c r="W1900" s="3">
        <v>9632.3860000000004</v>
      </c>
      <c r="X1900" s="3">
        <v>10518.188</v>
      </c>
      <c r="Y1900" s="3">
        <v>11897.137000000001</v>
      </c>
      <c r="Z1900" s="3">
        <v>12157.548000000001</v>
      </c>
      <c r="AA1900" s="3">
        <v>12566.767</v>
      </c>
      <c r="AB1900" s="3">
        <v>13417.8</v>
      </c>
      <c r="AC1900" s="3">
        <v>14250.903</v>
      </c>
      <c r="AD1900" s="3">
        <v>15344.02</v>
      </c>
      <c r="AE1900" s="3">
        <v>16366.879000000001</v>
      </c>
      <c r="AF1900" s="3">
        <v>16834.080000000002</v>
      </c>
      <c r="AG1900" s="3">
        <v>17997.534</v>
      </c>
      <c r="AH1900" s="3">
        <v>19167.982</v>
      </c>
      <c r="AI1900" s="3">
        <v>20219.706999999999</v>
      </c>
      <c r="AJ1900" s="3">
        <v>21505.538</v>
      </c>
      <c r="AK1900" s="3">
        <v>23105.199000000001</v>
      </c>
      <c r="AL1900" s="3">
        <v>24482.149000000001</v>
      </c>
      <c r="AM1900" s="3">
        <v>23431.794999999998</v>
      </c>
      <c r="AN1900" s="3">
        <v>23560.808000000001</v>
      </c>
      <c r="AO1900" s="3">
        <v>23496.012999999999</v>
      </c>
      <c r="AP1900" s="3">
        <v>22609.572</v>
      </c>
      <c r="AQ1900" s="3">
        <v>20950.526999999998</v>
      </c>
      <c r="AR1900" s="3">
        <v>20519.813999999998</v>
      </c>
      <c r="AS1900" s="3">
        <v>20947.027999999998</v>
      </c>
      <c r="AT1900" s="3">
        <v>21362.835999999999</v>
      </c>
      <c r="AU1900" s="3">
        <v>22119.429</v>
      </c>
      <c r="AV1900" s="3">
        <v>23135.726999999999</v>
      </c>
      <c r="AW1900" s="3">
        <v>24339.65</v>
      </c>
      <c r="AX1900" s="3">
        <v>25503.222000000002</v>
      </c>
      <c r="AY1900" s="3">
        <v>26666.141</v>
      </c>
      <c r="AZ1900" s="3">
        <v>27886.064999999999</v>
      </c>
      <c r="BA1900">
        <v>29152.335999999999</v>
      </c>
      <c r="BB1900">
        <v>2016</v>
      </c>
    </row>
    <row r="1901" spans="1:54" hidden="1" x14ac:dyDescent="0.2">
      <c r="A1901">
        <v>423</v>
      </c>
      <c r="B1901" t="s">
        <v>519</v>
      </c>
      <c r="C1901" t="s">
        <v>327</v>
      </c>
      <c r="D1901" t="s">
        <v>158</v>
      </c>
      <c r="E1901" t="s">
        <v>325</v>
      </c>
      <c r="F1901" t="s">
        <v>326</v>
      </c>
      <c r="G1901" t="s">
        <v>223</v>
      </c>
      <c r="H1901" t="s">
        <v>322</v>
      </c>
      <c r="I1901" t="s">
        <v>321</v>
      </c>
      <c r="J1901" s="3">
        <v>4549.6490000000003</v>
      </c>
      <c r="K1901" s="3">
        <v>4352.558</v>
      </c>
      <c r="L1901" s="3">
        <v>4452.7240000000002</v>
      </c>
      <c r="M1901" s="3">
        <v>4399.28</v>
      </c>
      <c r="N1901" s="3">
        <v>4575.7120000000004</v>
      </c>
      <c r="O1901" s="3">
        <v>4824.7370000000001</v>
      </c>
      <c r="P1901" s="3">
        <v>6057.982</v>
      </c>
      <c r="Q1901" s="3">
        <v>7188.31</v>
      </c>
      <c r="R1901" s="3">
        <v>8204.4060000000009</v>
      </c>
      <c r="S1901" s="3">
        <v>8635.8770000000004</v>
      </c>
      <c r="T1901" s="3">
        <v>10360.133</v>
      </c>
      <c r="U1901" s="3">
        <v>10413.861000000001</v>
      </c>
      <c r="V1901" s="3">
        <v>12158.754999999999</v>
      </c>
      <c r="W1901" s="3">
        <v>11342.555</v>
      </c>
      <c r="X1901" s="3">
        <v>12525.481</v>
      </c>
      <c r="Y1901" s="3">
        <v>15397.119000000001</v>
      </c>
      <c r="Z1901" s="3">
        <v>15260.361999999999</v>
      </c>
      <c r="AA1901" s="3">
        <v>14323.919</v>
      </c>
      <c r="AB1901" s="3">
        <v>15181.97</v>
      </c>
      <c r="AC1901" s="3">
        <v>15379.677</v>
      </c>
      <c r="AD1901" s="3">
        <v>14464.816000000001</v>
      </c>
      <c r="AE1901" s="3">
        <v>14904.763000000001</v>
      </c>
      <c r="AF1901" s="3">
        <v>16188.531000000001</v>
      </c>
      <c r="AG1901" s="3">
        <v>20389.178</v>
      </c>
      <c r="AH1901" s="3">
        <v>23969.817999999999</v>
      </c>
      <c r="AI1901" s="3">
        <v>25527.252</v>
      </c>
      <c r="AJ1901" s="3">
        <v>27449.082999999999</v>
      </c>
      <c r="AK1901" s="3">
        <v>31774.97</v>
      </c>
      <c r="AL1901" s="3">
        <v>36030.733999999997</v>
      </c>
      <c r="AM1901" s="3">
        <v>32635.741999999998</v>
      </c>
      <c r="AN1901" s="3">
        <v>31262.694</v>
      </c>
      <c r="AO1901" s="3">
        <v>32692.532999999999</v>
      </c>
      <c r="AP1901" s="3">
        <v>29066.268</v>
      </c>
      <c r="AQ1901" s="3">
        <v>27825.562999999998</v>
      </c>
      <c r="AR1901" s="3">
        <v>27267.582999999999</v>
      </c>
      <c r="AS1901" s="3">
        <v>23243.346000000001</v>
      </c>
      <c r="AT1901" s="3">
        <v>23640.293000000001</v>
      </c>
      <c r="AU1901" s="3">
        <v>24976.183000000001</v>
      </c>
      <c r="AV1901" s="3">
        <v>28682.363000000001</v>
      </c>
      <c r="AW1901" s="3">
        <v>30520.696</v>
      </c>
      <c r="AX1901" s="3">
        <v>32346.416000000001</v>
      </c>
      <c r="AY1901" s="3">
        <v>34059.148999999998</v>
      </c>
      <c r="AZ1901" s="3">
        <v>35864.949000000001</v>
      </c>
      <c r="BA1901">
        <v>37651.497000000003</v>
      </c>
      <c r="BB1901">
        <v>2016</v>
      </c>
    </row>
    <row r="1902" spans="1:54" hidden="1" x14ac:dyDescent="0.2">
      <c r="A1902">
        <v>423</v>
      </c>
      <c r="B1902" t="s">
        <v>519</v>
      </c>
      <c r="C1902" t="s">
        <v>212</v>
      </c>
      <c r="D1902" t="s">
        <v>158</v>
      </c>
      <c r="E1902" t="s">
        <v>325</v>
      </c>
      <c r="F1902" t="s">
        <v>324</v>
      </c>
      <c r="G1902" t="s">
        <v>323</v>
      </c>
      <c r="H1902" t="s">
        <v>322</v>
      </c>
      <c r="I1902" t="s">
        <v>321</v>
      </c>
      <c r="J1902" s="3">
        <v>6374.8360000000002</v>
      </c>
      <c r="K1902" s="3">
        <v>7093.4679999999998</v>
      </c>
      <c r="L1902" s="3">
        <v>7917.4269999999997</v>
      </c>
      <c r="M1902" s="3">
        <v>8555.0580000000009</v>
      </c>
      <c r="N1902" s="3">
        <v>9511.7029999999995</v>
      </c>
      <c r="O1902" s="3">
        <v>10162.236999999999</v>
      </c>
      <c r="P1902" s="3">
        <v>10612.995999999999</v>
      </c>
      <c r="Q1902" s="3">
        <v>11534.427</v>
      </c>
      <c r="R1902" s="3">
        <v>12796.954</v>
      </c>
      <c r="S1902" s="3">
        <v>14162.177</v>
      </c>
      <c r="T1902" s="3">
        <v>15449.487999999999</v>
      </c>
      <c r="U1902" s="3">
        <v>15662.768</v>
      </c>
      <c r="V1902" s="3">
        <v>17069.544999999998</v>
      </c>
      <c r="W1902" s="3">
        <v>17170.653999999999</v>
      </c>
      <c r="X1902" s="3">
        <v>18186.901000000002</v>
      </c>
      <c r="Y1902" s="3">
        <v>20206.347000000002</v>
      </c>
      <c r="Z1902" s="3">
        <v>20502.458999999999</v>
      </c>
      <c r="AA1902" s="3">
        <v>21066.971000000001</v>
      </c>
      <c r="AB1902" s="3">
        <v>22115.417000000001</v>
      </c>
      <c r="AC1902" s="3">
        <v>23274.753000000001</v>
      </c>
      <c r="AD1902" s="3">
        <v>24888.212</v>
      </c>
      <c r="AE1902" s="3">
        <v>26105.303</v>
      </c>
      <c r="AF1902" s="3">
        <v>27097.11</v>
      </c>
      <c r="AG1902" s="3">
        <v>27996.698</v>
      </c>
      <c r="AH1902" s="3">
        <v>29699.894</v>
      </c>
      <c r="AI1902" s="3">
        <v>31355.804</v>
      </c>
      <c r="AJ1902" s="3">
        <v>33280.404999999999</v>
      </c>
      <c r="AK1902" s="3">
        <v>35155.468999999997</v>
      </c>
      <c r="AL1902" s="3">
        <v>36346.887000000002</v>
      </c>
      <c r="AM1902" s="3">
        <v>35044.078000000001</v>
      </c>
      <c r="AN1902" s="3">
        <v>34965.631999999998</v>
      </c>
      <c r="AO1902" s="3">
        <v>34922.675999999999</v>
      </c>
      <c r="AP1902" s="3">
        <v>33588.470999999998</v>
      </c>
      <c r="AQ1902" s="3">
        <v>31961.848000000002</v>
      </c>
      <c r="AR1902" s="3">
        <v>32373.188999999998</v>
      </c>
      <c r="AS1902" s="3">
        <v>33805.557999999997</v>
      </c>
      <c r="AT1902" s="3">
        <v>35220.18</v>
      </c>
      <c r="AU1902" s="3">
        <v>37022.959999999999</v>
      </c>
      <c r="AV1902" s="3">
        <v>38980.078999999998</v>
      </c>
      <c r="AW1902" s="3">
        <v>40751.591</v>
      </c>
      <c r="AX1902" s="3">
        <v>42377.372000000003</v>
      </c>
      <c r="AY1902" s="3">
        <v>44004.991000000002</v>
      </c>
      <c r="AZ1902" s="3">
        <v>45559.345999999998</v>
      </c>
      <c r="BA1902">
        <v>47170.796999999999</v>
      </c>
      <c r="BB1902">
        <v>2016</v>
      </c>
    </row>
    <row r="1903" spans="1:54" hidden="1" x14ac:dyDescent="0.2">
      <c r="A1903">
        <v>423</v>
      </c>
      <c r="B1903" t="s">
        <v>519</v>
      </c>
      <c r="C1903" t="s">
        <v>320</v>
      </c>
      <c r="D1903" t="s">
        <v>158</v>
      </c>
      <c r="E1903" t="s">
        <v>319</v>
      </c>
      <c r="F1903" t="s">
        <v>318</v>
      </c>
      <c r="G1903" t="s">
        <v>243</v>
      </c>
      <c r="I1903" t="s">
        <v>347</v>
      </c>
      <c r="J1903" s="3">
        <v>2.3039999999999998</v>
      </c>
      <c r="K1903" s="3">
        <v>-0.82299999999999995</v>
      </c>
      <c r="L1903" s="3">
        <v>-0.752</v>
      </c>
      <c r="M1903" s="3">
        <v>-1.581</v>
      </c>
      <c r="N1903" s="3">
        <v>0.84699999999999998</v>
      </c>
      <c r="O1903" s="3">
        <v>-0.51600000000000001</v>
      </c>
      <c r="P1903" s="3">
        <v>-2.9950000000000001</v>
      </c>
      <c r="Q1903" s="3">
        <v>-2.2959999999999998</v>
      </c>
      <c r="R1903" s="3">
        <v>-0.54700000000000004</v>
      </c>
      <c r="S1903" s="3">
        <v>1.1839999999999999</v>
      </c>
      <c r="T1903" s="3">
        <v>2.6349999999999998</v>
      </c>
      <c r="U1903" s="3">
        <v>-1.998</v>
      </c>
      <c r="V1903" s="3">
        <v>1.7829999999999999</v>
      </c>
      <c r="W1903" s="3">
        <v>-2.4700000000000002</v>
      </c>
      <c r="X1903" s="3">
        <v>-1.659</v>
      </c>
      <c r="Y1903" s="3">
        <v>3.0640000000000001</v>
      </c>
      <c r="Z1903" s="3">
        <v>-0.375</v>
      </c>
      <c r="AA1903" s="3">
        <v>-2.4119999999999999</v>
      </c>
      <c r="AB1903" s="3">
        <v>-1.798</v>
      </c>
      <c r="AC1903" s="3">
        <v>-1.4350000000000001</v>
      </c>
      <c r="AD1903" s="3">
        <v>-7.2999999999999995E-2</v>
      </c>
      <c r="AE1903" s="3">
        <v>-0.53600000000000003</v>
      </c>
      <c r="AF1903" s="3">
        <v>-0.96899999999999997</v>
      </c>
      <c r="AG1903" s="3">
        <v>-2.0369999999999999</v>
      </c>
      <c r="AH1903" s="3">
        <v>-0.82599999999999996</v>
      </c>
      <c r="AI1903" s="3">
        <v>-7.8E-2</v>
      </c>
      <c r="AJ1903" s="3">
        <v>1.8380000000000001</v>
      </c>
      <c r="AK1903" s="3">
        <v>4.5590000000000002</v>
      </c>
      <c r="AL1903" s="3">
        <v>6.883</v>
      </c>
      <c r="AM1903" s="3">
        <v>3.819</v>
      </c>
      <c r="AN1903" s="3">
        <v>4.4349999999999996</v>
      </c>
      <c r="AO1903" s="3">
        <v>4.3360000000000003</v>
      </c>
      <c r="AP1903" s="3">
        <v>0.89600000000000002</v>
      </c>
      <c r="AQ1903" s="3">
        <v>-5.3380000000000001</v>
      </c>
      <c r="AR1903" s="3">
        <v>-7.093</v>
      </c>
      <c r="AS1903" s="3">
        <v>-5.99</v>
      </c>
      <c r="AT1903" s="3">
        <v>-4.2560000000000002</v>
      </c>
      <c r="AU1903" s="3">
        <v>-2.0680000000000001</v>
      </c>
      <c r="AV1903" s="3">
        <v>-0.41</v>
      </c>
      <c r="AW1903" s="3">
        <v>0.438</v>
      </c>
      <c r="AX1903" s="3" t="s">
        <v>215</v>
      </c>
      <c r="AY1903" s="3" t="s">
        <v>215</v>
      </c>
      <c r="AZ1903" s="3" t="s">
        <v>215</v>
      </c>
      <c r="BA1903" t="s">
        <v>215</v>
      </c>
      <c r="BB1903">
        <v>2016</v>
      </c>
    </row>
    <row r="1904" spans="1:54" hidden="1" x14ac:dyDescent="0.2">
      <c r="A1904">
        <v>423</v>
      </c>
      <c r="B1904" t="s">
        <v>519</v>
      </c>
      <c r="C1904" t="s">
        <v>317</v>
      </c>
      <c r="D1904" t="s">
        <v>158</v>
      </c>
      <c r="E1904" t="s">
        <v>316</v>
      </c>
      <c r="F1904" t="s">
        <v>315</v>
      </c>
      <c r="G1904" t="s">
        <v>288</v>
      </c>
      <c r="I1904" t="s">
        <v>310</v>
      </c>
      <c r="J1904" s="3">
        <v>2.5000000000000001E-2</v>
      </c>
      <c r="K1904" s="3">
        <v>2.5000000000000001E-2</v>
      </c>
      <c r="L1904" s="3">
        <v>2.5999999999999999E-2</v>
      </c>
      <c r="M1904" s="3">
        <v>2.7E-2</v>
      </c>
      <c r="N1904" s="3">
        <v>2.8000000000000001E-2</v>
      </c>
      <c r="O1904" s="3">
        <v>2.9000000000000001E-2</v>
      </c>
      <c r="P1904" s="3">
        <v>2.9000000000000001E-2</v>
      </c>
      <c r="Q1904" s="3">
        <v>2.9000000000000001E-2</v>
      </c>
      <c r="R1904" s="3">
        <v>3.1E-2</v>
      </c>
      <c r="S1904" s="3">
        <v>3.2000000000000001E-2</v>
      </c>
      <c r="T1904" s="3">
        <v>3.3000000000000002E-2</v>
      </c>
      <c r="U1904" s="3">
        <v>3.2000000000000001E-2</v>
      </c>
      <c r="V1904" s="3">
        <v>3.2000000000000001E-2</v>
      </c>
      <c r="W1904" s="3">
        <v>3.1E-2</v>
      </c>
      <c r="X1904" s="3">
        <v>3.2000000000000001E-2</v>
      </c>
      <c r="Y1904" s="3">
        <v>3.4000000000000002E-2</v>
      </c>
      <c r="Z1904" s="3">
        <v>3.3000000000000002E-2</v>
      </c>
      <c r="AA1904" s="3">
        <v>3.3000000000000002E-2</v>
      </c>
      <c r="AB1904" s="3">
        <v>3.4000000000000002E-2</v>
      </c>
      <c r="AC1904" s="3">
        <v>3.4000000000000002E-2</v>
      </c>
      <c r="AD1904" s="3">
        <v>3.4000000000000002E-2</v>
      </c>
      <c r="AE1904" s="3">
        <v>3.5000000000000003E-2</v>
      </c>
      <c r="AF1904" s="3">
        <v>3.5000000000000003E-2</v>
      </c>
      <c r="AG1904" s="3">
        <v>3.4000000000000002E-2</v>
      </c>
      <c r="AH1904" s="3">
        <v>3.4000000000000002E-2</v>
      </c>
      <c r="AI1904" s="3">
        <v>3.4000000000000002E-2</v>
      </c>
      <c r="AJ1904" s="3">
        <v>3.4000000000000002E-2</v>
      </c>
      <c r="AK1904" s="3">
        <v>3.3000000000000002E-2</v>
      </c>
      <c r="AL1904" s="3">
        <v>3.4000000000000002E-2</v>
      </c>
      <c r="AM1904" s="3">
        <v>3.3000000000000002E-2</v>
      </c>
      <c r="AN1904" s="3">
        <v>3.2000000000000001E-2</v>
      </c>
      <c r="AO1904" s="3">
        <v>3.1E-2</v>
      </c>
      <c r="AP1904" s="3">
        <v>2.9000000000000001E-2</v>
      </c>
      <c r="AQ1904" s="3">
        <v>2.5999999999999999E-2</v>
      </c>
      <c r="AR1904" s="3">
        <v>2.5000000000000001E-2</v>
      </c>
      <c r="AS1904" s="3">
        <v>2.5000000000000001E-2</v>
      </c>
      <c r="AT1904" s="3">
        <v>2.5000000000000001E-2</v>
      </c>
      <c r="AU1904" s="3">
        <v>2.5000000000000001E-2</v>
      </c>
      <c r="AV1904" s="3">
        <v>2.5000000000000001E-2</v>
      </c>
      <c r="AW1904" s="3">
        <v>2.5000000000000001E-2</v>
      </c>
      <c r="AX1904" s="3">
        <v>2.4E-2</v>
      </c>
      <c r="AY1904" s="3">
        <v>2.4E-2</v>
      </c>
      <c r="AZ1904" s="3">
        <v>2.4E-2</v>
      </c>
      <c r="BA1904">
        <v>2.3E-2</v>
      </c>
      <c r="BB1904">
        <v>2016</v>
      </c>
    </row>
    <row r="1905" spans="1:54" hidden="1" x14ac:dyDescent="0.2">
      <c r="A1905">
        <v>423</v>
      </c>
      <c r="B1905" t="s">
        <v>519</v>
      </c>
      <c r="C1905" t="s">
        <v>314</v>
      </c>
      <c r="D1905" t="s">
        <v>158</v>
      </c>
      <c r="E1905" t="s">
        <v>313</v>
      </c>
      <c r="F1905" t="s">
        <v>312</v>
      </c>
      <c r="G1905" t="s">
        <v>311</v>
      </c>
      <c r="I1905" t="s">
        <v>310</v>
      </c>
      <c r="J1905" s="3">
        <v>0.43</v>
      </c>
      <c r="K1905" s="3">
        <v>0.44</v>
      </c>
      <c r="L1905" s="3">
        <v>0.45600000000000002</v>
      </c>
      <c r="M1905" s="3">
        <v>0.46200000000000002</v>
      </c>
      <c r="N1905" s="3">
        <v>0.48199999999999998</v>
      </c>
      <c r="O1905" s="3">
        <v>0.495</v>
      </c>
      <c r="P1905" s="3">
        <v>0.505</v>
      </c>
      <c r="Q1905" s="3">
        <v>0.51200000000000001</v>
      </c>
      <c r="R1905" s="3">
        <v>0.51100000000000001</v>
      </c>
      <c r="S1905" s="3">
        <v>0.51500000000000001</v>
      </c>
      <c r="T1905" s="3">
        <v>0.52400000000000002</v>
      </c>
      <c r="U1905" s="3">
        <v>0.52700000000000002</v>
      </c>
      <c r="V1905" s="3">
        <v>0.54600000000000004</v>
      </c>
      <c r="W1905" s="3">
        <v>0.56100000000000005</v>
      </c>
      <c r="X1905" s="3">
        <v>0.57799999999999996</v>
      </c>
      <c r="Y1905" s="3">
        <v>0.58899999999999997</v>
      </c>
      <c r="Z1905" s="3">
        <v>0.59299999999999997</v>
      </c>
      <c r="AA1905" s="3">
        <v>0.59699999999999998</v>
      </c>
      <c r="AB1905" s="3">
        <v>0.60699999999999998</v>
      </c>
      <c r="AC1905" s="3">
        <v>0.61199999999999999</v>
      </c>
      <c r="AD1905" s="3">
        <v>0.61699999999999999</v>
      </c>
      <c r="AE1905" s="3">
        <v>0.627</v>
      </c>
      <c r="AF1905" s="3">
        <v>0.621</v>
      </c>
      <c r="AG1905" s="3">
        <v>0.64300000000000002</v>
      </c>
      <c r="AH1905" s="3">
        <v>0.64500000000000002</v>
      </c>
      <c r="AI1905" s="3">
        <v>0.64500000000000002</v>
      </c>
      <c r="AJ1905" s="3">
        <v>0.64600000000000002</v>
      </c>
      <c r="AK1905" s="3">
        <v>0.65700000000000003</v>
      </c>
      <c r="AL1905" s="3">
        <v>0.67400000000000004</v>
      </c>
      <c r="AM1905" s="3">
        <v>0.66900000000000004</v>
      </c>
      <c r="AN1905" s="3">
        <v>0.67400000000000004</v>
      </c>
      <c r="AO1905" s="3">
        <v>0.67300000000000004</v>
      </c>
      <c r="AP1905" s="3">
        <v>0.67300000000000004</v>
      </c>
      <c r="AQ1905" s="3">
        <v>0.65500000000000003</v>
      </c>
      <c r="AR1905" s="3">
        <v>0.63400000000000001</v>
      </c>
      <c r="AS1905" s="3">
        <v>0.62</v>
      </c>
      <c r="AT1905" s="3">
        <v>0.60699999999999998</v>
      </c>
      <c r="AU1905" s="3">
        <v>0.59699999999999998</v>
      </c>
      <c r="AV1905" s="3">
        <v>0.59399999999999997</v>
      </c>
      <c r="AW1905" s="3">
        <v>0.59699999999999998</v>
      </c>
      <c r="AX1905" s="3">
        <v>0.60199999999999998</v>
      </c>
      <c r="AY1905" s="3">
        <v>0.60599999999999998</v>
      </c>
      <c r="AZ1905" s="3">
        <v>0.61199999999999999</v>
      </c>
      <c r="BA1905">
        <v>0.61799999999999999</v>
      </c>
      <c r="BB1905">
        <v>2016</v>
      </c>
    </row>
    <row r="1906" spans="1:54" hidden="1" x14ac:dyDescent="0.2">
      <c r="A1906">
        <v>423</v>
      </c>
      <c r="B1906" t="s">
        <v>519</v>
      </c>
      <c r="C1906" t="s">
        <v>309</v>
      </c>
      <c r="D1906" t="s">
        <v>158</v>
      </c>
      <c r="E1906" t="s">
        <v>308</v>
      </c>
      <c r="F1906" t="s">
        <v>307</v>
      </c>
      <c r="G1906" t="s">
        <v>217</v>
      </c>
      <c r="I1906" t="s">
        <v>1008</v>
      </c>
      <c r="J1906" s="3">
        <v>49.256999999999998</v>
      </c>
      <c r="K1906" s="3">
        <v>44.078000000000003</v>
      </c>
      <c r="L1906" s="3">
        <v>42.744</v>
      </c>
      <c r="M1906" s="3">
        <v>40.704999999999998</v>
      </c>
      <c r="N1906" s="3">
        <v>45.338999999999999</v>
      </c>
      <c r="O1906" s="3">
        <v>41.512</v>
      </c>
      <c r="P1906" s="3">
        <v>36.289000000000001</v>
      </c>
      <c r="Q1906" s="3">
        <v>34.962000000000003</v>
      </c>
      <c r="R1906" s="3">
        <v>36.51</v>
      </c>
      <c r="S1906" s="3">
        <v>42.29</v>
      </c>
      <c r="T1906" s="3">
        <v>36.643000000000001</v>
      </c>
      <c r="U1906" s="3">
        <v>34.433999999999997</v>
      </c>
      <c r="V1906" s="3">
        <v>38.194000000000003</v>
      </c>
      <c r="W1906" s="3">
        <v>32.590000000000003</v>
      </c>
      <c r="X1906" s="3">
        <v>33.052</v>
      </c>
      <c r="Y1906" s="3">
        <v>26.911999999999999</v>
      </c>
      <c r="Z1906" s="3">
        <v>24.562000000000001</v>
      </c>
      <c r="AA1906" s="3">
        <v>24.251000000000001</v>
      </c>
      <c r="AB1906" s="3">
        <v>19.189</v>
      </c>
      <c r="AC1906" s="3">
        <v>19.873000000000001</v>
      </c>
      <c r="AD1906" s="3">
        <v>20.547999999999998</v>
      </c>
      <c r="AE1906" s="3">
        <v>18.788</v>
      </c>
      <c r="AF1906" s="3">
        <v>21.649000000000001</v>
      </c>
      <c r="AG1906" s="3">
        <v>20.210999999999999</v>
      </c>
      <c r="AH1906" s="3">
        <v>22.117000000000001</v>
      </c>
      <c r="AI1906" s="3">
        <v>22.422000000000001</v>
      </c>
      <c r="AJ1906" s="3">
        <v>24.606000000000002</v>
      </c>
      <c r="AK1906" s="3">
        <v>24.36</v>
      </c>
      <c r="AL1906" s="3">
        <v>29.021000000000001</v>
      </c>
      <c r="AM1906" s="3">
        <v>22.995999999999999</v>
      </c>
      <c r="AN1906" s="3">
        <v>23.664000000000001</v>
      </c>
      <c r="AO1906" s="3">
        <v>18.634</v>
      </c>
      <c r="AP1906" s="3">
        <v>15.898</v>
      </c>
      <c r="AQ1906" s="3">
        <v>13.061999999999999</v>
      </c>
      <c r="AR1906" s="3">
        <v>12.182</v>
      </c>
      <c r="AS1906" s="3">
        <v>13.714</v>
      </c>
      <c r="AT1906" s="3">
        <v>16.28</v>
      </c>
      <c r="AU1906" s="3">
        <v>15.243</v>
      </c>
      <c r="AV1906" s="3">
        <v>17.321000000000002</v>
      </c>
      <c r="AW1906" s="3">
        <v>18.824999999999999</v>
      </c>
      <c r="AX1906" s="3">
        <v>18.957000000000001</v>
      </c>
      <c r="AY1906" s="3">
        <v>19.058</v>
      </c>
      <c r="AZ1906" s="3">
        <v>19.123999999999999</v>
      </c>
      <c r="BA1906">
        <v>19.173999999999999</v>
      </c>
      <c r="BB1906">
        <v>2016</v>
      </c>
    </row>
    <row r="1907" spans="1:54" hidden="1" x14ac:dyDescent="0.2">
      <c r="A1907">
        <v>423</v>
      </c>
      <c r="B1907" t="s">
        <v>519</v>
      </c>
      <c r="C1907" t="s">
        <v>306</v>
      </c>
      <c r="D1907" t="s">
        <v>158</v>
      </c>
      <c r="E1907" t="s">
        <v>305</v>
      </c>
      <c r="F1907" t="s">
        <v>304</v>
      </c>
      <c r="G1907" t="s">
        <v>217</v>
      </c>
      <c r="I1907" t="s">
        <v>1008</v>
      </c>
      <c r="J1907" s="3">
        <v>28.65</v>
      </c>
      <c r="K1907" s="3">
        <v>29.562999999999999</v>
      </c>
      <c r="L1907" s="3">
        <v>27.407</v>
      </c>
      <c r="M1907" s="3">
        <v>23.934999999999999</v>
      </c>
      <c r="N1907" s="3">
        <v>27.994</v>
      </c>
      <c r="O1907" s="3">
        <v>26.722999999999999</v>
      </c>
      <c r="P1907" s="3">
        <v>27.085999999999999</v>
      </c>
      <c r="Q1907" s="3">
        <v>24.641999999999999</v>
      </c>
      <c r="R1907" s="3">
        <v>24.65</v>
      </c>
      <c r="S1907" s="3">
        <v>25.437999999999999</v>
      </c>
      <c r="T1907" s="3">
        <v>22.693000000000001</v>
      </c>
      <c r="U1907" s="3">
        <v>17.542999999999999</v>
      </c>
      <c r="V1907" s="3">
        <v>18.184000000000001</v>
      </c>
      <c r="W1907" s="3">
        <v>23.992999999999999</v>
      </c>
      <c r="X1907" s="3">
        <v>24.623999999999999</v>
      </c>
      <c r="Y1907" s="3">
        <v>25.977</v>
      </c>
      <c r="Z1907" s="3">
        <v>20.978000000000002</v>
      </c>
      <c r="AA1907" s="3">
        <v>20.716000000000001</v>
      </c>
      <c r="AB1907" s="3">
        <v>23.071999999999999</v>
      </c>
      <c r="AC1907" s="3">
        <v>19.315999999999999</v>
      </c>
      <c r="AD1907" s="3">
        <v>16.059999999999999</v>
      </c>
      <c r="AE1907" s="3">
        <v>16.234999999999999</v>
      </c>
      <c r="AF1907" s="3">
        <v>18.632000000000001</v>
      </c>
      <c r="AG1907" s="3">
        <v>18.356000000000002</v>
      </c>
      <c r="AH1907" s="3">
        <v>17.504999999999999</v>
      </c>
      <c r="AI1907" s="3">
        <v>17.170999999999999</v>
      </c>
      <c r="AJ1907" s="3">
        <v>18.231999999999999</v>
      </c>
      <c r="AK1907" s="3">
        <v>13.648</v>
      </c>
      <c r="AL1907" s="3">
        <v>13.683999999999999</v>
      </c>
      <c r="AM1907" s="3">
        <v>15.430999999999999</v>
      </c>
      <c r="AN1907" s="3">
        <v>12.507999999999999</v>
      </c>
      <c r="AO1907" s="3">
        <v>14.651999999999999</v>
      </c>
      <c r="AP1907" s="3">
        <v>10.106</v>
      </c>
      <c r="AQ1907" s="3">
        <v>8.1950000000000003</v>
      </c>
      <c r="AR1907" s="3">
        <v>7.9749999999999996</v>
      </c>
      <c r="AS1907" s="3">
        <v>12.757</v>
      </c>
      <c r="AT1907" s="3">
        <v>11.436</v>
      </c>
      <c r="AU1907" s="3">
        <v>10.536</v>
      </c>
      <c r="AV1907" s="3">
        <v>13.21</v>
      </c>
      <c r="AW1907" s="3">
        <v>14.214</v>
      </c>
      <c r="AX1907" s="3">
        <v>14.422000000000001</v>
      </c>
      <c r="AY1907" s="3">
        <v>14.403</v>
      </c>
      <c r="AZ1907" s="3">
        <v>14.494999999999999</v>
      </c>
      <c r="BA1907">
        <v>14.683999999999999</v>
      </c>
      <c r="BB1907">
        <v>2016</v>
      </c>
    </row>
    <row r="1908" spans="1:54" hidden="1" x14ac:dyDescent="0.2">
      <c r="A1908">
        <v>423</v>
      </c>
      <c r="B1908" t="s">
        <v>519</v>
      </c>
      <c r="C1908" t="s">
        <v>303</v>
      </c>
      <c r="D1908" t="s">
        <v>158</v>
      </c>
      <c r="E1908" t="s">
        <v>300</v>
      </c>
      <c r="F1908" t="s">
        <v>302</v>
      </c>
      <c r="G1908" t="s">
        <v>295</v>
      </c>
      <c r="I1908" t="s">
        <v>1009</v>
      </c>
      <c r="J1908" s="3">
        <v>32.162999999999997</v>
      </c>
      <c r="K1908" s="3">
        <v>35.619</v>
      </c>
      <c r="L1908" s="3">
        <v>37.911000000000001</v>
      </c>
      <c r="M1908" s="3">
        <v>39.825000000000003</v>
      </c>
      <c r="N1908" s="3">
        <v>42.210999999999999</v>
      </c>
      <c r="O1908" s="3">
        <v>44.335999999999999</v>
      </c>
      <c r="P1908" s="3">
        <v>44.877000000000002</v>
      </c>
      <c r="Q1908" s="3">
        <v>46.079000000000001</v>
      </c>
      <c r="R1908" s="3">
        <v>47.661000000000001</v>
      </c>
      <c r="S1908" s="3">
        <v>49.456000000000003</v>
      </c>
      <c r="T1908" s="3">
        <v>51.683</v>
      </c>
      <c r="U1908" s="3">
        <v>54.286999999999999</v>
      </c>
      <c r="V1908" s="3">
        <v>57.816000000000003</v>
      </c>
      <c r="W1908" s="3">
        <v>60.643000000000001</v>
      </c>
      <c r="X1908" s="3">
        <v>63.469000000000001</v>
      </c>
      <c r="Y1908" s="3">
        <v>65.126999999999995</v>
      </c>
      <c r="Z1908" s="3">
        <v>66.808000000000007</v>
      </c>
      <c r="AA1908" s="3">
        <v>69.02</v>
      </c>
      <c r="AB1908" s="3">
        <v>70.632000000000005</v>
      </c>
      <c r="AC1908" s="3">
        <v>71.433000000000007</v>
      </c>
      <c r="AD1908" s="3">
        <v>74.903000000000006</v>
      </c>
      <c r="AE1908" s="3">
        <v>76.391999999999996</v>
      </c>
      <c r="AF1908" s="3">
        <v>78.518000000000001</v>
      </c>
      <c r="AG1908" s="3">
        <v>81.641000000000005</v>
      </c>
      <c r="AH1908" s="3">
        <v>83.186999999999998</v>
      </c>
      <c r="AI1908" s="3">
        <v>84.873000000000005</v>
      </c>
      <c r="AJ1908" s="3">
        <v>86.784999999999997</v>
      </c>
      <c r="AK1908" s="3">
        <v>88.668000000000006</v>
      </c>
      <c r="AL1908" s="3">
        <v>92.555999999999997</v>
      </c>
      <c r="AM1908" s="3">
        <v>92.722999999999999</v>
      </c>
      <c r="AN1908" s="3">
        <v>95.094999999999999</v>
      </c>
      <c r="AO1908" s="3">
        <v>98.405000000000001</v>
      </c>
      <c r="AP1908" s="3">
        <v>101.444</v>
      </c>
      <c r="AQ1908" s="3">
        <v>101.831</v>
      </c>
      <c r="AR1908" s="3">
        <v>101.557</v>
      </c>
      <c r="AS1908" s="3">
        <v>99.99</v>
      </c>
      <c r="AT1908" s="3">
        <v>98.774000000000001</v>
      </c>
      <c r="AU1908" s="3">
        <v>99.441999999999993</v>
      </c>
      <c r="AV1908" s="3">
        <v>99.888999999999996</v>
      </c>
      <c r="AW1908" s="3">
        <v>101.532</v>
      </c>
      <c r="AX1908" s="3">
        <v>103.527</v>
      </c>
      <c r="AY1908" s="3">
        <v>105.494</v>
      </c>
      <c r="AZ1908" s="3">
        <v>107.604</v>
      </c>
      <c r="BA1908">
        <v>109.756</v>
      </c>
      <c r="BB1908">
        <v>2016</v>
      </c>
    </row>
    <row r="1909" spans="1:54" hidden="1" x14ac:dyDescent="0.2">
      <c r="A1909">
        <v>423</v>
      </c>
      <c r="B1909" t="s">
        <v>519</v>
      </c>
      <c r="C1909" t="s">
        <v>301</v>
      </c>
      <c r="D1909" t="s">
        <v>158</v>
      </c>
      <c r="E1909" t="s">
        <v>300</v>
      </c>
      <c r="F1909" t="s">
        <v>299</v>
      </c>
      <c r="G1909" t="s">
        <v>275</v>
      </c>
      <c r="I1909" t="s">
        <v>298</v>
      </c>
      <c r="J1909" s="3">
        <v>13.518000000000001</v>
      </c>
      <c r="K1909" s="3">
        <v>10.744999999999999</v>
      </c>
      <c r="L1909" s="3">
        <v>6.4329999999999998</v>
      </c>
      <c r="M1909" s="3">
        <v>5.05</v>
      </c>
      <c r="N1909" s="3">
        <v>5.992</v>
      </c>
      <c r="O1909" s="3">
        <v>5.0339999999999998</v>
      </c>
      <c r="P1909" s="3">
        <v>1.218</v>
      </c>
      <c r="Q1909" s="3">
        <v>2.6789999999999998</v>
      </c>
      <c r="R1909" s="3">
        <v>3.4329999999999998</v>
      </c>
      <c r="S1909" s="3">
        <v>3.766</v>
      </c>
      <c r="T1909" s="3">
        <v>4.5030000000000001</v>
      </c>
      <c r="U1909" s="3">
        <v>5.04</v>
      </c>
      <c r="V1909" s="3">
        <v>6.5010000000000003</v>
      </c>
      <c r="W1909" s="3">
        <v>4.8890000000000002</v>
      </c>
      <c r="X1909" s="3">
        <v>4.66</v>
      </c>
      <c r="Y1909" s="3">
        <v>2.6120000000000001</v>
      </c>
      <c r="Z1909" s="3">
        <v>2.5819999999999999</v>
      </c>
      <c r="AA1909" s="3">
        <v>3.31</v>
      </c>
      <c r="AB1909" s="3">
        <v>2.335</v>
      </c>
      <c r="AC1909" s="3">
        <v>1.135</v>
      </c>
      <c r="AD1909" s="3">
        <v>4.8570000000000002</v>
      </c>
      <c r="AE1909" s="3">
        <v>1.988</v>
      </c>
      <c r="AF1909" s="3">
        <v>2.7829999999999999</v>
      </c>
      <c r="AG1909" s="3">
        <v>3.9780000000000002</v>
      </c>
      <c r="AH1909" s="3">
        <v>1.893</v>
      </c>
      <c r="AI1909" s="3">
        <v>2.0270000000000001</v>
      </c>
      <c r="AJ1909" s="3">
        <v>2.2530000000000001</v>
      </c>
      <c r="AK1909" s="3">
        <v>2.17</v>
      </c>
      <c r="AL1909" s="3">
        <v>4.3840000000000003</v>
      </c>
      <c r="AM1909" s="3">
        <v>0.18099999999999999</v>
      </c>
      <c r="AN1909" s="3">
        <v>2.5579999999999998</v>
      </c>
      <c r="AO1909" s="3">
        <v>3.4809999999999999</v>
      </c>
      <c r="AP1909" s="3">
        <v>3.0880000000000001</v>
      </c>
      <c r="AQ1909" s="3">
        <v>0.38100000000000001</v>
      </c>
      <c r="AR1909" s="3">
        <v>-0.26900000000000002</v>
      </c>
      <c r="AS1909" s="3">
        <v>-1.5429999999999999</v>
      </c>
      <c r="AT1909" s="3">
        <v>-1.216</v>
      </c>
      <c r="AU1909" s="3">
        <v>0.67600000000000005</v>
      </c>
      <c r="AV1909" s="3">
        <v>0.44900000000000001</v>
      </c>
      <c r="AW1909" s="3">
        <v>1.645</v>
      </c>
      <c r="AX1909" s="3">
        <v>1.9650000000000001</v>
      </c>
      <c r="AY1909" s="3">
        <v>1.9</v>
      </c>
      <c r="AZ1909" s="3">
        <v>2</v>
      </c>
      <c r="BA1909">
        <v>2</v>
      </c>
      <c r="BB1909">
        <v>2016</v>
      </c>
    </row>
    <row r="1910" spans="1:54" hidden="1" x14ac:dyDescent="0.2">
      <c r="A1910">
        <v>423</v>
      </c>
      <c r="B1910" t="s">
        <v>519</v>
      </c>
      <c r="C1910" t="s">
        <v>297</v>
      </c>
      <c r="D1910" t="s">
        <v>158</v>
      </c>
      <c r="E1910" t="s">
        <v>293</v>
      </c>
      <c r="F1910" t="s">
        <v>296</v>
      </c>
      <c r="G1910" t="s">
        <v>295</v>
      </c>
      <c r="I1910" t="s">
        <v>1009</v>
      </c>
      <c r="J1910" s="3">
        <v>33.558</v>
      </c>
      <c r="K1910" s="3">
        <v>37.027000000000001</v>
      </c>
      <c r="L1910" s="3">
        <v>38.725999999999999</v>
      </c>
      <c r="M1910" s="3">
        <v>40.319000000000003</v>
      </c>
      <c r="N1910" s="3">
        <v>43.610999999999997</v>
      </c>
      <c r="O1910" s="3">
        <v>44.424999999999997</v>
      </c>
      <c r="P1910" s="3">
        <v>45.673000000000002</v>
      </c>
      <c r="Q1910" s="3">
        <v>46.698999999999998</v>
      </c>
      <c r="R1910" s="3">
        <v>48.655999999999999</v>
      </c>
      <c r="S1910" s="3">
        <v>50.026000000000003</v>
      </c>
      <c r="T1910" s="3">
        <v>52.923000000000002</v>
      </c>
      <c r="U1910" s="3">
        <v>56.377000000000002</v>
      </c>
      <c r="V1910" s="3">
        <v>60.036999999999999</v>
      </c>
      <c r="W1910" s="3">
        <v>61.93</v>
      </c>
      <c r="X1910" s="3">
        <v>65.159000000000006</v>
      </c>
      <c r="Y1910" s="3">
        <v>66.225999999999999</v>
      </c>
      <c r="Z1910" s="3">
        <v>67.52</v>
      </c>
      <c r="AA1910" s="3">
        <v>70.06</v>
      </c>
      <c r="AB1910" s="3">
        <v>70.59</v>
      </c>
      <c r="AC1910" s="3">
        <v>73.069999999999993</v>
      </c>
      <c r="AD1910" s="3">
        <v>75.819999999999993</v>
      </c>
      <c r="AE1910" s="3">
        <v>77.44</v>
      </c>
      <c r="AF1910" s="3">
        <v>79.849999999999994</v>
      </c>
      <c r="AG1910" s="3">
        <v>81.69</v>
      </c>
      <c r="AH1910" s="3">
        <v>84.84</v>
      </c>
      <c r="AI1910" s="3">
        <v>86.05</v>
      </c>
      <c r="AJ1910" s="3">
        <v>87.36</v>
      </c>
      <c r="AK1910" s="3">
        <v>90.71</v>
      </c>
      <c r="AL1910" s="3">
        <v>92.49</v>
      </c>
      <c r="AM1910" s="3">
        <v>94.13</v>
      </c>
      <c r="AN1910" s="3">
        <v>96.14</v>
      </c>
      <c r="AO1910" s="3">
        <v>100.35</v>
      </c>
      <c r="AP1910" s="3">
        <v>101.95</v>
      </c>
      <c r="AQ1910" s="3">
        <v>100.79</v>
      </c>
      <c r="AR1910" s="3">
        <v>99.88</v>
      </c>
      <c r="AS1910" s="3">
        <v>99.34</v>
      </c>
      <c r="AT1910" s="3">
        <v>99.39</v>
      </c>
      <c r="AU1910" s="3">
        <v>98.85</v>
      </c>
      <c r="AV1910" s="3">
        <v>101.004</v>
      </c>
      <c r="AW1910" s="3">
        <v>103.15600000000001</v>
      </c>
      <c r="AX1910" s="3">
        <v>105.012</v>
      </c>
      <c r="AY1910" s="3">
        <v>107.008</v>
      </c>
      <c r="AZ1910" s="3">
        <v>109.148</v>
      </c>
      <c r="BA1910">
        <v>111.331</v>
      </c>
      <c r="BB1910">
        <v>2016</v>
      </c>
    </row>
    <row r="1911" spans="1:54" hidden="1" x14ac:dyDescent="0.2">
      <c r="A1911">
        <v>423</v>
      </c>
      <c r="B1911" t="s">
        <v>519</v>
      </c>
      <c r="C1911" t="s">
        <v>294</v>
      </c>
      <c r="D1911" t="s">
        <v>158</v>
      </c>
      <c r="E1911" t="s">
        <v>293</v>
      </c>
      <c r="F1911" t="s">
        <v>292</v>
      </c>
      <c r="G1911" t="s">
        <v>275</v>
      </c>
      <c r="I1911" t="s">
        <v>291</v>
      </c>
      <c r="J1911" s="3">
        <v>13.452999999999999</v>
      </c>
      <c r="K1911" s="3">
        <v>10.337999999999999</v>
      </c>
      <c r="L1911" s="3">
        <v>4.5890000000000004</v>
      </c>
      <c r="M1911" s="3">
        <v>4.1130000000000004</v>
      </c>
      <c r="N1911" s="3">
        <v>8.1649999999999991</v>
      </c>
      <c r="O1911" s="3">
        <v>1.867</v>
      </c>
      <c r="P1911" s="3">
        <v>2.8079999999999998</v>
      </c>
      <c r="Q1911" s="3">
        <v>2.246</v>
      </c>
      <c r="R1911" s="3">
        <v>4.1909999999999998</v>
      </c>
      <c r="S1911" s="3">
        <v>2.8170000000000002</v>
      </c>
      <c r="T1911" s="3">
        <v>5.79</v>
      </c>
      <c r="U1911" s="3">
        <v>6.5279999999999996</v>
      </c>
      <c r="V1911" s="3">
        <v>6.4909999999999997</v>
      </c>
      <c r="W1911" s="3">
        <v>3.1539999999999999</v>
      </c>
      <c r="X1911" s="3">
        <v>5.2130000000000001</v>
      </c>
      <c r="Y1911" s="3">
        <v>1.637</v>
      </c>
      <c r="Z1911" s="3">
        <v>1.954</v>
      </c>
      <c r="AA1911" s="3">
        <v>3.762</v>
      </c>
      <c r="AB1911" s="3">
        <v>0.75600000000000001</v>
      </c>
      <c r="AC1911" s="3">
        <v>3.5129999999999999</v>
      </c>
      <c r="AD1911" s="3">
        <v>3.7639999999999998</v>
      </c>
      <c r="AE1911" s="3">
        <v>2.137</v>
      </c>
      <c r="AF1911" s="3">
        <v>3.1120000000000001</v>
      </c>
      <c r="AG1911" s="3">
        <v>2.3039999999999998</v>
      </c>
      <c r="AH1911" s="3">
        <v>3.8559999999999999</v>
      </c>
      <c r="AI1911" s="3">
        <v>1.4259999999999999</v>
      </c>
      <c r="AJ1911" s="3">
        <v>1.522</v>
      </c>
      <c r="AK1911" s="3">
        <v>3.835</v>
      </c>
      <c r="AL1911" s="3">
        <v>1.962</v>
      </c>
      <c r="AM1911" s="3">
        <v>1.7729999999999999</v>
      </c>
      <c r="AN1911" s="3">
        <v>2.1349999999999998</v>
      </c>
      <c r="AO1911" s="3">
        <v>4.3789999999999996</v>
      </c>
      <c r="AP1911" s="3">
        <v>1.5940000000000001</v>
      </c>
      <c r="AQ1911" s="3">
        <v>-1.1379999999999999</v>
      </c>
      <c r="AR1911" s="3">
        <v>-0.90300000000000002</v>
      </c>
      <c r="AS1911" s="3">
        <v>-0.54100000000000004</v>
      </c>
      <c r="AT1911" s="3">
        <v>0.05</v>
      </c>
      <c r="AU1911" s="3">
        <v>-0.54300000000000004</v>
      </c>
      <c r="AV1911" s="3">
        <v>2.1789999999999998</v>
      </c>
      <c r="AW1911" s="3">
        <v>2.13</v>
      </c>
      <c r="AX1911" s="3">
        <v>1.8</v>
      </c>
      <c r="AY1911" s="3">
        <v>1.9</v>
      </c>
      <c r="AZ1911" s="3">
        <v>2</v>
      </c>
      <c r="BA1911">
        <v>2</v>
      </c>
      <c r="BB1911">
        <v>2016</v>
      </c>
    </row>
    <row r="1912" spans="1:54" hidden="1" x14ac:dyDescent="0.2">
      <c r="A1912">
        <v>423</v>
      </c>
      <c r="B1912" t="s">
        <v>519</v>
      </c>
      <c r="C1912" t="s">
        <v>290</v>
      </c>
      <c r="D1912" t="s">
        <v>158</v>
      </c>
      <c r="E1912" t="s">
        <v>289</v>
      </c>
      <c r="G1912" t="s">
        <v>288</v>
      </c>
    </row>
    <row r="1913" spans="1:54" hidden="1" x14ac:dyDescent="0.2">
      <c r="A1913">
        <v>423</v>
      </c>
      <c r="B1913" t="s">
        <v>519</v>
      </c>
      <c r="C1913" t="s">
        <v>287</v>
      </c>
      <c r="D1913" t="s">
        <v>158</v>
      </c>
      <c r="E1913" t="s">
        <v>286</v>
      </c>
      <c r="F1913" t="s">
        <v>285</v>
      </c>
      <c r="G1913" t="s">
        <v>275</v>
      </c>
      <c r="I1913" t="s">
        <v>1010</v>
      </c>
      <c r="J1913" s="3">
        <v>4.3529999999999998</v>
      </c>
      <c r="K1913" s="3">
        <v>-8.907</v>
      </c>
      <c r="L1913" s="3">
        <v>1.698</v>
      </c>
      <c r="M1913" s="3">
        <v>-4.3949999999999996</v>
      </c>
      <c r="N1913" s="3">
        <v>4.7530000000000001</v>
      </c>
      <c r="O1913" s="3">
        <v>-8.3320000000000007</v>
      </c>
      <c r="P1913" s="3">
        <v>-2.1150000000000002</v>
      </c>
      <c r="Q1913" s="3">
        <v>8.8089999999999993</v>
      </c>
      <c r="R1913" s="3">
        <v>19.195</v>
      </c>
      <c r="S1913" s="3">
        <v>14.134</v>
      </c>
      <c r="T1913" s="3">
        <v>7.7919999999999998</v>
      </c>
      <c r="U1913" s="3">
        <v>1.619</v>
      </c>
      <c r="V1913" s="3">
        <v>19.158000000000001</v>
      </c>
      <c r="W1913" s="3">
        <v>-25.484999999999999</v>
      </c>
      <c r="X1913" s="3">
        <v>8.7270000000000003</v>
      </c>
      <c r="Y1913" s="3">
        <v>-17.329000000000001</v>
      </c>
      <c r="Z1913" s="3">
        <v>7.8719999999999999</v>
      </c>
      <c r="AA1913" s="3">
        <v>0.88500000000000001</v>
      </c>
      <c r="AB1913" s="3">
        <v>1.909</v>
      </c>
      <c r="AC1913" s="3">
        <v>3.3079999999999998</v>
      </c>
      <c r="AD1913" s="3">
        <v>12.545999999999999</v>
      </c>
      <c r="AE1913" s="3">
        <v>-0.193</v>
      </c>
      <c r="AF1913" s="3">
        <v>-0.35499999999999998</v>
      </c>
      <c r="AG1913" s="3">
        <v>-0.97599999999999998</v>
      </c>
      <c r="AH1913" s="3">
        <v>6.9459999999999997</v>
      </c>
      <c r="AI1913" s="3">
        <v>1.57</v>
      </c>
      <c r="AJ1913" s="3">
        <v>5.702</v>
      </c>
      <c r="AK1913" s="3">
        <v>10.462999999999999</v>
      </c>
      <c r="AL1913" s="3">
        <v>12.507999999999999</v>
      </c>
      <c r="AM1913" s="3">
        <v>-14.996</v>
      </c>
      <c r="AN1913" s="3">
        <v>7.9640000000000004</v>
      </c>
      <c r="AO1913" s="3">
        <v>-3.0019999999999998</v>
      </c>
      <c r="AP1913" s="3">
        <v>-4.4370000000000003</v>
      </c>
      <c r="AQ1913" s="3">
        <v>-4.7770000000000001</v>
      </c>
      <c r="AR1913" s="3">
        <v>4.5880000000000001</v>
      </c>
      <c r="AS1913" s="3">
        <v>8.0579999999999998</v>
      </c>
      <c r="AT1913" s="3">
        <v>6.5730000000000004</v>
      </c>
      <c r="AU1913" s="3">
        <v>1.123</v>
      </c>
      <c r="AV1913" s="3">
        <v>5.585</v>
      </c>
      <c r="AW1913" s="3">
        <v>6.117</v>
      </c>
      <c r="AX1913" s="3">
        <v>2.1</v>
      </c>
      <c r="AY1913" s="3">
        <v>2.1</v>
      </c>
      <c r="AZ1913" s="3">
        <v>2.1</v>
      </c>
      <c r="BA1913">
        <v>2.1</v>
      </c>
      <c r="BB1913">
        <v>2016</v>
      </c>
    </row>
    <row r="1914" spans="1:54" hidden="1" x14ac:dyDescent="0.2">
      <c r="A1914">
        <v>423</v>
      </c>
      <c r="B1914" t="s">
        <v>519</v>
      </c>
      <c r="C1914" t="s">
        <v>284</v>
      </c>
      <c r="D1914" t="s">
        <v>158</v>
      </c>
      <c r="E1914" t="s">
        <v>283</v>
      </c>
      <c r="F1914" t="s">
        <v>282</v>
      </c>
      <c r="G1914" t="s">
        <v>275</v>
      </c>
      <c r="I1914" t="s">
        <v>1010</v>
      </c>
      <c r="J1914" s="3" t="s">
        <v>215</v>
      </c>
      <c r="K1914" s="3" t="s">
        <v>215</v>
      </c>
      <c r="L1914" s="3" t="s">
        <v>215</v>
      </c>
      <c r="M1914" s="3" t="s">
        <v>215</v>
      </c>
      <c r="N1914" s="3" t="s">
        <v>215</v>
      </c>
      <c r="O1914" s="3" t="s">
        <v>215</v>
      </c>
      <c r="P1914" s="3" t="s">
        <v>215</v>
      </c>
      <c r="Q1914" s="3" t="s">
        <v>215</v>
      </c>
      <c r="R1914" s="3" t="s">
        <v>215</v>
      </c>
      <c r="S1914" s="3" t="s">
        <v>215</v>
      </c>
      <c r="T1914" s="3" t="s">
        <v>215</v>
      </c>
      <c r="U1914" s="3" t="s">
        <v>215</v>
      </c>
      <c r="V1914" s="3" t="s">
        <v>215</v>
      </c>
      <c r="W1914" s="3" t="s">
        <v>215</v>
      </c>
      <c r="X1914" s="3" t="s">
        <v>215</v>
      </c>
      <c r="Y1914" s="3" t="s">
        <v>215</v>
      </c>
      <c r="Z1914" s="3" t="s">
        <v>215</v>
      </c>
      <c r="AA1914" s="3" t="s">
        <v>215</v>
      </c>
      <c r="AB1914" s="3" t="s">
        <v>215</v>
      </c>
      <c r="AC1914" s="3" t="s">
        <v>215</v>
      </c>
      <c r="AD1914" s="3" t="s">
        <v>215</v>
      </c>
      <c r="AE1914" s="3">
        <v>10.268000000000001</v>
      </c>
      <c r="AF1914" s="3">
        <v>0.183</v>
      </c>
      <c r="AG1914" s="3">
        <v>-1.0900000000000001</v>
      </c>
      <c r="AH1914" s="3">
        <v>-5.2519999999999998</v>
      </c>
      <c r="AI1914" s="3">
        <v>7.4550000000000001</v>
      </c>
      <c r="AJ1914" s="3">
        <v>6.2430000000000003</v>
      </c>
      <c r="AK1914" s="3">
        <v>10.122999999999999</v>
      </c>
      <c r="AL1914" s="3">
        <v>12.196</v>
      </c>
      <c r="AM1914" s="3">
        <v>-18.396999999999998</v>
      </c>
      <c r="AN1914" s="3">
        <v>7.2</v>
      </c>
      <c r="AO1914" s="3">
        <v>-4.5430000000000001</v>
      </c>
      <c r="AP1914" s="3">
        <v>-7.8810000000000002</v>
      </c>
      <c r="AQ1914" s="3">
        <v>-15.315</v>
      </c>
      <c r="AR1914" s="3">
        <v>5.1369999999999996</v>
      </c>
      <c r="AS1914" s="3">
        <v>7.7560000000000002</v>
      </c>
      <c r="AT1914" s="3">
        <v>10.611000000000001</v>
      </c>
      <c r="AU1914" s="3">
        <v>-2.4910000000000001</v>
      </c>
      <c r="AV1914" s="3">
        <v>5.585</v>
      </c>
      <c r="AW1914" s="3">
        <v>6.117</v>
      </c>
      <c r="AX1914" s="3">
        <v>2.1</v>
      </c>
      <c r="AY1914" s="3">
        <v>2.1</v>
      </c>
      <c r="AZ1914" s="3">
        <v>2.1</v>
      </c>
      <c r="BA1914">
        <v>2.1</v>
      </c>
      <c r="BB1914">
        <v>2016</v>
      </c>
    </row>
    <row r="1915" spans="1:54" hidden="1" x14ac:dyDescent="0.2">
      <c r="A1915">
        <v>423</v>
      </c>
      <c r="B1915" t="s">
        <v>519</v>
      </c>
      <c r="C1915" t="s">
        <v>281</v>
      </c>
      <c r="D1915" t="s">
        <v>158</v>
      </c>
      <c r="E1915" t="s">
        <v>280</v>
      </c>
      <c r="F1915" t="s">
        <v>279</v>
      </c>
      <c r="G1915" t="s">
        <v>275</v>
      </c>
      <c r="I1915" t="s">
        <v>1010</v>
      </c>
      <c r="J1915" s="3">
        <v>9.3170000000000002</v>
      </c>
      <c r="K1915" s="3">
        <v>-1.6359999999999999</v>
      </c>
      <c r="L1915" s="3">
        <v>-2.302</v>
      </c>
      <c r="M1915" s="3">
        <v>-3.3370000000000002</v>
      </c>
      <c r="N1915" s="3">
        <v>0.47299999999999998</v>
      </c>
      <c r="O1915" s="3">
        <v>-4.6280000000000001</v>
      </c>
      <c r="P1915" s="3">
        <v>7.8449999999999998</v>
      </c>
      <c r="Q1915" s="3">
        <v>10.512</v>
      </c>
      <c r="R1915" s="3">
        <v>17.036000000000001</v>
      </c>
      <c r="S1915" s="3">
        <v>10.906000000000001</v>
      </c>
      <c r="T1915" s="3">
        <v>7.7350000000000003</v>
      </c>
      <c r="U1915" s="3">
        <v>-7.5579999999999998</v>
      </c>
      <c r="V1915" s="3">
        <v>18.919</v>
      </c>
      <c r="W1915" s="3">
        <v>-10.878</v>
      </c>
      <c r="X1915" s="3">
        <v>7.0419999999999998</v>
      </c>
      <c r="Y1915" s="3">
        <v>-20.225000000000001</v>
      </c>
      <c r="Z1915" s="3">
        <v>3.0590000000000002</v>
      </c>
      <c r="AA1915" s="3">
        <v>3.5169999999999999</v>
      </c>
      <c r="AB1915" s="3">
        <v>1.85</v>
      </c>
      <c r="AC1915" s="3">
        <v>8.9309999999999992</v>
      </c>
      <c r="AD1915" s="3">
        <v>10.456</v>
      </c>
      <c r="AE1915" s="3">
        <v>2.177</v>
      </c>
      <c r="AF1915" s="3">
        <v>-4.093</v>
      </c>
      <c r="AG1915" s="3">
        <v>-1.3939999999999999</v>
      </c>
      <c r="AH1915" s="3">
        <v>2.4900000000000002</v>
      </c>
      <c r="AI1915" s="3">
        <v>2.0510000000000002</v>
      </c>
      <c r="AJ1915" s="3">
        <v>1.268</v>
      </c>
      <c r="AK1915" s="3">
        <v>5.28</v>
      </c>
      <c r="AL1915" s="3">
        <v>-0.65</v>
      </c>
      <c r="AM1915" s="3">
        <v>-4.0759999999999996</v>
      </c>
      <c r="AN1915" s="3">
        <v>4.45</v>
      </c>
      <c r="AO1915" s="3">
        <v>5.6319999999999997</v>
      </c>
      <c r="AP1915" s="3">
        <v>-2.7120000000000002</v>
      </c>
      <c r="AQ1915" s="3">
        <v>2.0779999999999998</v>
      </c>
      <c r="AR1915" s="3">
        <v>4.2480000000000002</v>
      </c>
      <c r="AS1915" s="3">
        <v>6.306</v>
      </c>
      <c r="AT1915" s="3">
        <v>3.879</v>
      </c>
      <c r="AU1915" s="3">
        <v>4.3869999999999996</v>
      </c>
      <c r="AV1915" s="3">
        <v>3.3130000000000002</v>
      </c>
      <c r="AW1915" s="3">
        <v>4.1760000000000002</v>
      </c>
      <c r="AX1915" s="3">
        <v>2</v>
      </c>
      <c r="AY1915" s="3">
        <v>2</v>
      </c>
      <c r="AZ1915" s="3">
        <v>2</v>
      </c>
      <c r="BA1915">
        <v>2</v>
      </c>
      <c r="BB1915">
        <v>2016</v>
      </c>
    </row>
    <row r="1916" spans="1:54" hidden="1" x14ac:dyDescent="0.2">
      <c r="A1916">
        <v>423</v>
      </c>
      <c r="B1916" t="s">
        <v>519</v>
      </c>
      <c r="C1916" t="s">
        <v>278</v>
      </c>
      <c r="D1916" t="s">
        <v>158</v>
      </c>
      <c r="E1916" t="s">
        <v>277</v>
      </c>
      <c r="F1916" t="s">
        <v>276</v>
      </c>
      <c r="G1916" t="s">
        <v>275</v>
      </c>
      <c r="I1916" t="s">
        <v>1010</v>
      </c>
      <c r="J1916" s="3" t="s">
        <v>215</v>
      </c>
      <c r="K1916" s="3" t="s">
        <v>215</v>
      </c>
      <c r="L1916" s="3" t="s">
        <v>215</v>
      </c>
      <c r="M1916" s="3" t="s">
        <v>215</v>
      </c>
      <c r="N1916" s="3" t="s">
        <v>215</v>
      </c>
      <c r="O1916" s="3" t="s">
        <v>215</v>
      </c>
      <c r="P1916" s="3" t="s">
        <v>215</v>
      </c>
      <c r="Q1916" s="3" t="s">
        <v>215</v>
      </c>
      <c r="R1916" s="3" t="s">
        <v>215</v>
      </c>
      <c r="S1916" s="3" t="s">
        <v>215</v>
      </c>
      <c r="T1916" s="3" t="s">
        <v>215</v>
      </c>
      <c r="U1916" s="3" t="s">
        <v>215</v>
      </c>
      <c r="V1916" s="3" t="s">
        <v>215</v>
      </c>
      <c r="W1916" s="3" t="s">
        <v>215</v>
      </c>
      <c r="X1916" s="3" t="s">
        <v>215</v>
      </c>
      <c r="Y1916" s="3" t="s">
        <v>215</v>
      </c>
      <c r="Z1916" s="3" t="s">
        <v>215</v>
      </c>
      <c r="AA1916" s="3" t="s">
        <v>215</v>
      </c>
      <c r="AB1916" s="3" t="s">
        <v>215</v>
      </c>
      <c r="AC1916" s="3" t="s">
        <v>215</v>
      </c>
      <c r="AD1916" s="3" t="s">
        <v>215</v>
      </c>
      <c r="AE1916" s="3">
        <v>10.125999999999999</v>
      </c>
      <c r="AF1916" s="3">
        <v>-0.40799999999999997</v>
      </c>
      <c r="AG1916" s="3">
        <v>-9.9420000000000002</v>
      </c>
      <c r="AH1916" s="3">
        <v>-5.1479999999999997</v>
      </c>
      <c r="AI1916" s="3">
        <v>2.758</v>
      </c>
      <c r="AJ1916" s="3">
        <v>-16.253</v>
      </c>
      <c r="AK1916" s="3">
        <v>2.3919999999999999</v>
      </c>
      <c r="AL1916" s="3">
        <v>10.097</v>
      </c>
      <c r="AM1916" s="3">
        <v>3.6320000000000001</v>
      </c>
      <c r="AN1916" s="3">
        <v>8.43</v>
      </c>
      <c r="AO1916" s="3">
        <v>11.135</v>
      </c>
      <c r="AP1916" s="3">
        <v>-0.184</v>
      </c>
      <c r="AQ1916" s="3">
        <v>-12.539</v>
      </c>
      <c r="AR1916" s="3">
        <v>2.1259999999999999</v>
      </c>
      <c r="AS1916" s="3">
        <v>3.9159999999999999</v>
      </c>
      <c r="AT1916" s="3">
        <v>-9.4009999999999998</v>
      </c>
      <c r="AU1916" s="3">
        <v>7.28</v>
      </c>
      <c r="AV1916" s="3">
        <v>3.3130000000000002</v>
      </c>
      <c r="AW1916" s="3">
        <v>4.1760000000000002</v>
      </c>
      <c r="AX1916" s="3">
        <v>2</v>
      </c>
      <c r="AY1916" s="3">
        <v>2</v>
      </c>
      <c r="AZ1916" s="3">
        <v>2</v>
      </c>
      <c r="BA1916">
        <v>2</v>
      </c>
      <c r="BB1916">
        <v>2016</v>
      </c>
    </row>
    <row r="1917" spans="1:54" hidden="1" x14ac:dyDescent="0.2">
      <c r="A1917">
        <v>423</v>
      </c>
      <c r="B1917" t="s">
        <v>519</v>
      </c>
      <c r="C1917" t="s">
        <v>274</v>
      </c>
      <c r="D1917" t="s">
        <v>158</v>
      </c>
      <c r="E1917" t="s">
        <v>273</v>
      </c>
      <c r="F1917" t="s">
        <v>272</v>
      </c>
      <c r="G1917" t="s">
        <v>271</v>
      </c>
      <c r="I1917" t="s">
        <v>1011</v>
      </c>
      <c r="J1917" s="3" t="s">
        <v>215</v>
      </c>
      <c r="K1917" s="3" t="s">
        <v>215</v>
      </c>
      <c r="L1917" s="3">
        <v>2.8</v>
      </c>
      <c r="M1917" s="3">
        <v>3.3</v>
      </c>
      <c r="N1917" s="3">
        <v>3.3</v>
      </c>
      <c r="O1917" s="3">
        <v>3.3</v>
      </c>
      <c r="P1917" s="3">
        <v>3.7</v>
      </c>
      <c r="Q1917" s="3">
        <v>3.4</v>
      </c>
      <c r="R1917" s="3">
        <v>2.8</v>
      </c>
      <c r="S1917" s="3">
        <v>2.2999999999999998</v>
      </c>
      <c r="T1917" s="3">
        <v>1.8</v>
      </c>
      <c r="U1917" s="3">
        <v>3</v>
      </c>
      <c r="V1917" s="3">
        <v>1.825</v>
      </c>
      <c r="W1917" s="3">
        <v>2.7</v>
      </c>
      <c r="X1917" s="3">
        <v>2.7</v>
      </c>
      <c r="Y1917" s="3">
        <v>2.6</v>
      </c>
      <c r="Z1917" s="3">
        <v>3.1</v>
      </c>
      <c r="AA1917" s="3">
        <v>3.4</v>
      </c>
      <c r="AB1917" s="3">
        <v>3.4</v>
      </c>
      <c r="AC1917" s="3">
        <v>3.6</v>
      </c>
      <c r="AD1917" s="3">
        <v>4.8419999999999996</v>
      </c>
      <c r="AE1917" s="3">
        <v>3.9249999999999998</v>
      </c>
      <c r="AF1917" s="3">
        <v>3.5169999999999999</v>
      </c>
      <c r="AG1917" s="3">
        <v>4.1079999999999997</v>
      </c>
      <c r="AH1917" s="3">
        <v>4.625</v>
      </c>
      <c r="AI1917" s="3">
        <v>5.3</v>
      </c>
      <c r="AJ1917" s="3">
        <v>4.55</v>
      </c>
      <c r="AK1917" s="3">
        <v>3.9249999999999998</v>
      </c>
      <c r="AL1917" s="3">
        <v>3.65</v>
      </c>
      <c r="AM1917" s="3">
        <v>5.3250000000000002</v>
      </c>
      <c r="AN1917" s="3">
        <v>6.2750000000000004</v>
      </c>
      <c r="AO1917" s="3">
        <v>7.85</v>
      </c>
      <c r="AP1917" s="3">
        <v>11.8</v>
      </c>
      <c r="AQ1917" s="3">
        <v>15.85</v>
      </c>
      <c r="AR1917" s="3">
        <v>16.074999999999999</v>
      </c>
      <c r="AS1917" s="3">
        <v>14.9</v>
      </c>
      <c r="AT1917" s="3">
        <v>13.025</v>
      </c>
      <c r="AU1917" s="3">
        <v>11.292</v>
      </c>
      <c r="AV1917" s="3">
        <v>9.9770000000000003</v>
      </c>
      <c r="AW1917" s="3">
        <v>9.0850000000000009</v>
      </c>
      <c r="AX1917" s="3">
        <v>8.2729999999999997</v>
      </c>
      <c r="AY1917" s="3">
        <v>7.6340000000000003</v>
      </c>
      <c r="AZ1917" s="3">
        <v>6.9889999999999999</v>
      </c>
      <c r="BA1917">
        <v>6.524</v>
      </c>
      <c r="BB1917">
        <v>2016</v>
      </c>
    </row>
    <row r="1918" spans="1:54" hidden="1" x14ac:dyDescent="0.2">
      <c r="A1918">
        <v>423</v>
      </c>
      <c r="B1918" t="s">
        <v>519</v>
      </c>
      <c r="C1918" t="s">
        <v>270</v>
      </c>
      <c r="D1918" t="s">
        <v>158</v>
      </c>
      <c r="E1918" t="s">
        <v>269</v>
      </c>
      <c r="F1918" t="s">
        <v>268</v>
      </c>
      <c r="G1918" t="s">
        <v>264</v>
      </c>
      <c r="H1918" t="s">
        <v>263</v>
      </c>
      <c r="I1918" t="s">
        <v>1011</v>
      </c>
      <c r="J1918" s="3" t="s">
        <v>215</v>
      </c>
      <c r="K1918" s="3">
        <v>0.23899999999999999</v>
      </c>
      <c r="L1918" s="3">
        <v>0.24099999999999999</v>
      </c>
      <c r="M1918" s="3">
        <v>0.24199999999999999</v>
      </c>
      <c r="N1918" s="3">
        <v>0.245</v>
      </c>
      <c r="O1918" s="3">
        <v>0.248</v>
      </c>
      <c r="P1918" s="3">
        <v>0.25</v>
      </c>
      <c r="Q1918" s="3">
        <v>0.253</v>
      </c>
      <c r="R1918" s="3">
        <v>0.26100000000000001</v>
      </c>
      <c r="S1918" s="3">
        <v>0.27100000000000002</v>
      </c>
      <c r="T1918" s="3">
        <v>0.27400000000000002</v>
      </c>
      <c r="U1918" s="3">
        <v>0.26700000000000002</v>
      </c>
      <c r="V1918" s="3">
        <v>0.27800000000000002</v>
      </c>
      <c r="W1918" s="3">
        <v>0.27900000000000003</v>
      </c>
      <c r="X1918" s="3">
        <v>0.28299999999999997</v>
      </c>
      <c r="Y1918" s="3">
        <v>0.29599999999999999</v>
      </c>
      <c r="Z1918" s="3">
        <v>0.29799999999999999</v>
      </c>
      <c r="AA1918" s="3">
        <v>0.29899999999999999</v>
      </c>
      <c r="AB1918" s="3">
        <v>0.30399999999999999</v>
      </c>
      <c r="AC1918" s="3">
        <v>0.30099999999999999</v>
      </c>
      <c r="AD1918" s="3">
        <v>0.31</v>
      </c>
      <c r="AE1918" s="3">
        <v>0.31900000000000001</v>
      </c>
      <c r="AF1918" s="3">
        <v>0.32500000000000001</v>
      </c>
      <c r="AG1918" s="3">
        <v>0.33700000000000002</v>
      </c>
      <c r="AH1918" s="3">
        <v>0.34100000000000003</v>
      </c>
      <c r="AI1918" s="3">
        <v>0.34799999999999998</v>
      </c>
      <c r="AJ1918" s="3">
        <v>0.35699999999999998</v>
      </c>
      <c r="AK1918" s="3">
        <v>0.378</v>
      </c>
      <c r="AL1918" s="3">
        <v>0.38300000000000001</v>
      </c>
      <c r="AM1918" s="3">
        <v>0.38300000000000001</v>
      </c>
      <c r="AN1918" s="3">
        <v>0.39500000000000002</v>
      </c>
      <c r="AO1918" s="3">
        <v>0.39800000000000002</v>
      </c>
      <c r="AP1918" s="3">
        <v>0.38500000000000001</v>
      </c>
      <c r="AQ1918" s="3">
        <v>0.36499999999999999</v>
      </c>
      <c r="AR1918" s="3">
        <v>0.36299999999999999</v>
      </c>
      <c r="AS1918" s="3">
        <v>0.35799999999999998</v>
      </c>
      <c r="AT1918" s="3">
        <v>0.36699999999999999</v>
      </c>
      <c r="AU1918" s="3">
        <v>0.379</v>
      </c>
      <c r="AV1918" s="3">
        <v>0.39</v>
      </c>
      <c r="AW1918" s="3">
        <v>0.39700000000000002</v>
      </c>
      <c r="AX1918" s="3" t="s">
        <v>215</v>
      </c>
      <c r="AY1918" s="3" t="s">
        <v>215</v>
      </c>
      <c r="AZ1918" s="3" t="s">
        <v>215</v>
      </c>
      <c r="BA1918" t="s">
        <v>215</v>
      </c>
      <c r="BB1918">
        <v>2016</v>
      </c>
    </row>
    <row r="1919" spans="1:54" hidden="1" x14ac:dyDescent="0.2">
      <c r="A1919">
        <v>423</v>
      </c>
      <c r="B1919" t="s">
        <v>519</v>
      </c>
      <c r="C1919" t="s">
        <v>267</v>
      </c>
      <c r="D1919" t="s">
        <v>158</v>
      </c>
      <c r="E1919" t="s">
        <v>266</v>
      </c>
      <c r="F1919" t="s">
        <v>265</v>
      </c>
      <c r="G1919" t="s">
        <v>264</v>
      </c>
      <c r="H1919" t="s">
        <v>263</v>
      </c>
      <c r="I1919" t="s">
        <v>1012</v>
      </c>
      <c r="J1919" s="3">
        <v>0.50900000000000001</v>
      </c>
      <c r="K1919" s="3">
        <v>0.51500000000000001</v>
      </c>
      <c r="L1919" s="3">
        <v>0.52100000000000002</v>
      </c>
      <c r="M1919" s="3">
        <v>0.52800000000000002</v>
      </c>
      <c r="N1919" s="3">
        <v>0.53500000000000003</v>
      </c>
      <c r="O1919" s="3">
        <v>0.54100000000000004</v>
      </c>
      <c r="P1919" s="3">
        <v>0.54800000000000004</v>
      </c>
      <c r="Q1919" s="3">
        <v>0.55400000000000005</v>
      </c>
      <c r="R1919" s="3">
        <v>0.55900000000000005</v>
      </c>
      <c r="S1919" s="3">
        <v>0.56799999999999995</v>
      </c>
      <c r="T1919" s="3">
        <v>0.57899999999999996</v>
      </c>
      <c r="U1919" s="3">
        <v>0.59499999999999997</v>
      </c>
      <c r="V1919" s="3">
        <v>0.61099999999999999</v>
      </c>
      <c r="W1919" s="3">
        <v>0.626</v>
      </c>
      <c r="X1919" s="3">
        <v>0.63900000000000001</v>
      </c>
      <c r="Y1919" s="3">
        <v>0.64500000000000002</v>
      </c>
      <c r="Z1919" s="3">
        <v>0.65600000000000003</v>
      </c>
      <c r="AA1919" s="3">
        <v>0.66600000000000004</v>
      </c>
      <c r="AB1919" s="3">
        <v>0.67500000000000004</v>
      </c>
      <c r="AC1919" s="3">
        <v>0.68300000000000005</v>
      </c>
      <c r="AD1919" s="3">
        <v>0.69</v>
      </c>
      <c r="AE1919" s="3">
        <v>0.69799999999999995</v>
      </c>
      <c r="AF1919" s="3">
        <v>0.70599999999999996</v>
      </c>
      <c r="AG1919" s="3">
        <v>0.71399999999999997</v>
      </c>
      <c r="AH1919" s="3">
        <v>0.72299999999999998</v>
      </c>
      <c r="AI1919" s="3">
        <v>0.73299999999999998</v>
      </c>
      <c r="AJ1919" s="3">
        <v>0.74399999999999999</v>
      </c>
      <c r="AK1919" s="3">
        <v>0.75800000000000001</v>
      </c>
      <c r="AL1919" s="3">
        <v>0.77600000000000002</v>
      </c>
      <c r="AM1919" s="3">
        <v>0.79700000000000004</v>
      </c>
      <c r="AN1919" s="3">
        <v>0.81899999999999995</v>
      </c>
      <c r="AO1919" s="3">
        <v>0.84</v>
      </c>
      <c r="AP1919" s="3">
        <v>0.86199999999999999</v>
      </c>
      <c r="AQ1919" s="3">
        <v>0.86599999999999999</v>
      </c>
      <c r="AR1919" s="3">
        <v>0.85799999999999998</v>
      </c>
      <c r="AS1919" s="3">
        <v>0.84699999999999998</v>
      </c>
      <c r="AT1919" s="3">
        <v>0.84799999999999998</v>
      </c>
      <c r="AU1919" s="3">
        <v>0.85299999999999998</v>
      </c>
      <c r="AV1919" s="3">
        <v>0.85799999999999998</v>
      </c>
      <c r="AW1919" s="3">
        <v>0.86399999999999999</v>
      </c>
      <c r="AX1919" s="3">
        <v>0.86899999999999999</v>
      </c>
      <c r="AY1919" s="3">
        <v>0.874</v>
      </c>
      <c r="AZ1919" s="3">
        <v>0.88</v>
      </c>
      <c r="BA1919">
        <v>0.88500000000000001</v>
      </c>
      <c r="BB1919">
        <v>2016</v>
      </c>
    </row>
    <row r="1920" spans="1:54" hidden="1" x14ac:dyDescent="0.2">
      <c r="A1920">
        <v>423</v>
      </c>
      <c r="B1920" t="s">
        <v>519</v>
      </c>
      <c r="C1920" t="s">
        <v>262</v>
      </c>
      <c r="D1920" t="s">
        <v>158</v>
      </c>
      <c r="E1920" t="s">
        <v>260</v>
      </c>
      <c r="F1920" t="s">
        <v>259</v>
      </c>
      <c r="G1920" t="s">
        <v>225</v>
      </c>
      <c r="H1920" t="s">
        <v>222</v>
      </c>
      <c r="I1920" t="s">
        <v>1013</v>
      </c>
      <c r="J1920" s="3" t="s">
        <v>215</v>
      </c>
      <c r="K1920" s="3" t="s">
        <v>215</v>
      </c>
      <c r="L1920" s="3" t="s">
        <v>215</v>
      </c>
      <c r="M1920" s="3" t="s">
        <v>215</v>
      </c>
      <c r="N1920" s="3" t="s">
        <v>215</v>
      </c>
      <c r="O1920" s="3" t="s">
        <v>215</v>
      </c>
      <c r="P1920" s="3" t="s">
        <v>215</v>
      </c>
      <c r="Q1920" s="3" t="s">
        <v>215</v>
      </c>
      <c r="R1920" s="3" t="s">
        <v>215</v>
      </c>
      <c r="S1920" s="3" t="s">
        <v>215</v>
      </c>
      <c r="T1920" s="3" t="s">
        <v>215</v>
      </c>
      <c r="U1920" s="3" t="s">
        <v>215</v>
      </c>
      <c r="V1920" s="3" t="s">
        <v>215</v>
      </c>
      <c r="W1920" s="3" t="s">
        <v>215</v>
      </c>
      <c r="X1920" s="3" t="s">
        <v>215</v>
      </c>
      <c r="Y1920" s="3">
        <v>2.2810000000000001</v>
      </c>
      <c r="Z1920" s="3">
        <v>2.3530000000000002</v>
      </c>
      <c r="AA1920" s="3">
        <v>2.4609999999999999</v>
      </c>
      <c r="AB1920" s="3">
        <v>2.766</v>
      </c>
      <c r="AC1920" s="3">
        <v>2.9449999999999998</v>
      </c>
      <c r="AD1920" s="3">
        <v>3.468</v>
      </c>
      <c r="AE1920" s="3">
        <v>3.8370000000000002</v>
      </c>
      <c r="AF1920" s="3">
        <v>3.9540000000000002</v>
      </c>
      <c r="AG1920" s="3">
        <v>4.4290000000000003</v>
      </c>
      <c r="AH1920" s="3">
        <v>4.84</v>
      </c>
      <c r="AI1920" s="3">
        <v>5.5529999999999999</v>
      </c>
      <c r="AJ1920" s="3">
        <v>6.0940000000000003</v>
      </c>
      <c r="AK1920" s="3">
        <v>7.1429999999999998</v>
      </c>
      <c r="AL1920" s="3">
        <v>7.43</v>
      </c>
      <c r="AM1920" s="3">
        <v>6.8079999999999998</v>
      </c>
      <c r="AN1920" s="3">
        <v>7.2030000000000003</v>
      </c>
      <c r="AO1920" s="3">
        <v>7.2329999999999997</v>
      </c>
      <c r="AP1920" s="3">
        <v>7.085</v>
      </c>
      <c r="AQ1920" s="3">
        <v>6.8390000000000004</v>
      </c>
      <c r="AR1920" s="3">
        <v>7.008</v>
      </c>
      <c r="AS1920" s="3">
        <v>6.9169999999999998</v>
      </c>
      <c r="AT1920" s="3">
        <v>7.0279999999999996</v>
      </c>
      <c r="AU1920" s="3">
        <v>7.6180000000000003</v>
      </c>
      <c r="AV1920" s="3">
        <v>8.0009999999999994</v>
      </c>
      <c r="AW1920" s="3">
        <v>8.5030000000000001</v>
      </c>
      <c r="AX1920" s="3">
        <v>8.9429999999999996</v>
      </c>
      <c r="AY1920" s="3">
        <v>9.41</v>
      </c>
      <c r="AZ1920" s="3">
        <v>9.8770000000000007</v>
      </c>
      <c r="BA1920">
        <v>10.39</v>
      </c>
      <c r="BB1920">
        <v>2017</v>
      </c>
    </row>
    <row r="1921" spans="1:54" hidden="1" x14ac:dyDescent="0.2">
      <c r="A1921">
        <v>423</v>
      </c>
      <c r="B1921" t="s">
        <v>519</v>
      </c>
      <c r="C1921" t="s">
        <v>261</v>
      </c>
      <c r="D1921" t="s">
        <v>158</v>
      </c>
      <c r="E1921" t="s">
        <v>260</v>
      </c>
      <c r="F1921" t="s">
        <v>259</v>
      </c>
      <c r="G1921" t="s">
        <v>217</v>
      </c>
      <c r="I1921" t="s">
        <v>258</v>
      </c>
      <c r="J1921" s="3" t="s">
        <v>215</v>
      </c>
      <c r="K1921" s="3" t="s">
        <v>215</v>
      </c>
      <c r="L1921" s="3" t="s">
        <v>215</v>
      </c>
      <c r="M1921" s="3" t="s">
        <v>215</v>
      </c>
      <c r="N1921" s="3" t="s">
        <v>215</v>
      </c>
      <c r="O1921" s="3" t="s">
        <v>215</v>
      </c>
      <c r="P1921" s="3" t="s">
        <v>215</v>
      </c>
      <c r="Q1921" s="3" t="s">
        <v>215</v>
      </c>
      <c r="R1921" s="3" t="s">
        <v>215</v>
      </c>
      <c r="S1921" s="3" t="s">
        <v>215</v>
      </c>
      <c r="T1921" s="3" t="s">
        <v>215</v>
      </c>
      <c r="U1921" s="3" t="s">
        <v>215</v>
      </c>
      <c r="V1921" s="3" t="s">
        <v>215</v>
      </c>
      <c r="W1921" s="3" t="s">
        <v>215</v>
      </c>
      <c r="X1921" s="3" t="s">
        <v>215</v>
      </c>
      <c r="Y1921" s="3">
        <v>29.702999999999999</v>
      </c>
      <c r="Z1921" s="3">
        <v>29.488</v>
      </c>
      <c r="AA1921" s="3">
        <v>29.393999999999998</v>
      </c>
      <c r="AB1921" s="3">
        <v>30.53</v>
      </c>
      <c r="AC1921" s="3">
        <v>30.266999999999999</v>
      </c>
      <c r="AD1921" s="3">
        <v>32.731000000000002</v>
      </c>
      <c r="AE1921" s="3">
        <v>33.609000000000002</v>
      </c>
      <c r="AF1921" s="3">
        <v>33.290999999999997</v>
      </c>
      <c r="AG1921" s="3">
        <v>34.478999999999999</v>
      </c>
      <c r="AH1921" s="3">
        <v>34.926000000000002</v>
      </c>
      <c r="AI1921" s="3">
        <v>37.463999999999999</v>
      </c>
      <c r="AJ1921" s="3">
        <v>38.085000000000001</v>
      </c>
      <c r="AK1921" s="3">
        <v>40.790999999999997</v>
      </c>
      <c r="AL1921" s="3">
        <v>39.091000000000001</v>
      </c>
      <c r="AM1921" s="3">
        <v>36.459000000000003</v>
      </c>
      <c r="AN1921" s="3">
        <v>37.320999999999998</v>
      </c>
      <c r="AO1921" s="3">
        <v>36.659999999999997</v>
      </c>
      <c r="AP1921" s="3">
        <v>36.353999999999999</v>
      </c>
      <c r="AQ1921" s="3">
        <v>37.698</v>
      </c>
      <c r="AR1921" s="3">
        <v>39.802</v>
      </c>
      <c r="AS1921" s="3">
        <v>38.988</v>
      </c>
      <c r="AT1921" s="3">
        <v>38.783000000000001</v>
      </c>
      <c r="AU1921" s="3">
        <v>40.366999999999997</v>
      </c>
      <c r="AV1921" s="3">
        <v>40.286999999999999</v>
      </c>
      <c r="AW1921" s="3">
        <v>40.453000000000003</v>
      </c>
      <c r="AX1921" s="3">
        <v>40.353000000000002</v>
      </c>
      <c r="AY1921" s="3">
        <v>40.353000000000002</v>
      </c>
      <c r="AZ1921" s="3">
        <v>40.253</v>
      </c>
      <c r="BA1921">
        <v>40.253</v>
      </c>
      <c r="BB1921">
        <v>2017</v>
      </c>
    </row>
    <row r="1922" spans="1:54" hidden="1" x14ac:dyDescent="0.2">
      <c r="A1922">
        <v>423</v>
      </c>
      <c r="B1922" t="s">
        <v>519</v>
      </c>
      <c r="C1922" t="s">
        <v>257</v>
      </c>
      <c r="D1922" t="s">
        <v>158</v>
      </c>
      <c r="E1922" t="s">
        <v>255</v>
      </c>
      <c r="F1922" t="s">
        <v>254</v>
      </c>
      <c r="G1922" t="s">
        <v>225</v>
      </c>
      <c r="H1922" t="s">
        <v>222</v>
      </c>
      <c r="I1922" t="s">
        <v>1013</v>
      </c>
      <c r="J1922" s="3" t="s">
        <v>215</v>
      </c>
      <c r="K1922" s="3" t="s">
        <v>215</v>
      </c>
      <c r="L1922" s="3" t="s">
        <v>215</v>
      </c>
      <c r="M1922" s="3" t="s">
        <v>215</v>
      </c>
      <c r="N1922" s="3" t="s">
        <v>215</v>
      </c>
      <c r="O1922" s="3" t="s">
        <v>215</v>
      </c>
      <c r="P1922" s="3" t="s">
        <v>215</v>
      </c>
      <c r="Q1922" s="3" t="s">
        <v>215</v>
      </c>
      <c r="R1922" s="3" t="s">
        <v>215</v>
      </c>
      <c r="S1922" s="3" t="s">
        <v>215</v>
      </c>
      <c r="T1922" s="3" t="s">
        <v>215</v>
      </c>
      <c r="U1922" s="3" t="s">
        <v>215</v>
      </c>
      <c r="V1922" s="3" t="s">
        <v>215</v>
      </c>
      <c r="W1922" s="3" t="s">
        <v>215</v>
      </c>
      <c r="X1922" s="3" t="s">
        <v>215</v>
      </c>
      <c r="Y1922" s="3">
        <v>2.335</v>
      </c>
      <c r="Z1922" s="3">
        <v>2.589</v>
      </c>
      <c r="AA1922" s="3">
        <v>2.8650000000000002</v>
      </c>
      <c r="AB1922" s="3">
        <v>3.1150000000000002</v>
      </c>
      <c r="AC1922" s="3">
        <v>3.34</v>
      </c>
      <c r="AD1922" s="3">
        <v>3.7050000000000001</v>
      </c>
      <c r="AE1922" s="3">
        <v>4.0780000000000003</v>
      </c>
      <c r="AF1922" s="3">
        <v>4.4450000000000003</v>
      </c>
      <c r="AG1922" s="3">
        <v>5.1879999999999997</v>
      </c>
      <c r="AH1922" s="3">
        <v>5.3540000000000001</v>
      </c>
      <c r="AI1922" s="3">
        <v>5.883</v>
      </c>
      <c r="AJ1922" s="3">
        <v>6.26</v>
      </c>
      <c r="AK1922" s="3">
        <v>6.5780000000000003</v>
      </c>
      <c r="AL1922" s="3">
        <v>7.2649999999999997</v>
      </c>
      <c r="AM1922" s="3">
        <v>7.8230000000000004</v>
      </c>
      <c r="AN1922" s="3">
        <v>8.1150000000000002</v>
      </c>
      <c r="AO1922" s="3">
        <v>8.3550000000000004</v>
      </c>
      <c r="AP1922" s="3">
        <v>8.1669999999999998</v>
      </c>
      <c r="AQ1922" s="3">
        <v>7.4329999999999998</v>
      </c>
      <c r="AR1922" s="3">
        <v>7.048</v>
      </c>
      <c r="AS1922" s="3">
        <v>6.9509999999999996</v>
      </c>
      <c r="AT1922" s="3">
        <v>6.9459999999999997</v>
      </c>
      <c r="AU1922" s="3">
        <v>7.258</v>
      </c>
      <c r="AV1922" s="3">
        <v>7.6029999999999998</v>
      </c>
      <c r="AW1922" s="3">
        <v>8.0820000000000007</v>
      </c>
      <c r="AX1922" s="3">
        <v>8.5340000000000007</v>
      </c>
      <c r="AY1922" s="3">
        <v>8.9860000000000007</v>
      </c>
      <c r="AZ1922" s="3">
        <v>9.4830000000000005</v>
      </c>
      <c r="BA1922">
        <v>9.9529999999999994</v>
      </c>
      <c r="BB1922">
        <v>2017</v>
      </c>
    </row>
    <row r="1923" spans="1:54" hidden="1" x14ac:dyDescent="0.2">
      <c r="A1923">
        <v>423</v>
      </c>
      <c r="B1923" t="s">
        <v>519</v>
      </c>
      <c r="C1923" t="s">
        <v>256</v>
      </c>
      <c r="D1923" t="s">
        <v>158</v>
      </c>
      <c r="E1923" t="s">
        <v>255</v>
      </c>
      <c r="F1923" t="s">
        <v>254</v>
      </c>
      <c r="G1923" t="s">
        <v>217</v>
      </c>
      <c r="I1923" t="s">
        <v>253</v>
      </c>
      <c r="J1923" s="3" t="s">
        <v>215</v>
      </c>
      <c r="K1923" s="3" t="s">
        <v>215</v>
      </c>
      <c r="L1923" s="3" t="s">
        <v>215</v>
      </c>
      <c r="M1923" s="3" t="s">
        <v>215</v>
      </c>
      <c r="N1923" s="3" t="s">
        <v>215</v>
      </c>
      <c r="O1923" s="3" t="s">
        <v>215</v>
      </c>
      <c r="P1923" s="3" t="s">
        <v>215</v>
      </c>
      <c r="Q1923" s="3" t="s">
        <v>215</v>
      </c>
      <c r="R1923" s="3" t="s">
        <v>215</v>
      </c>
      <c r="S1923" s="3" t="s">
        <v>215</v>
      </c>
      <c r="T1923" s="3" t="s">
        <v>215</v>
      </c>
      <c r="U1923" s="3" t="s">
        <v>215</v>
      </c>
      <c r="V1923" s="3" t="s">
        <v>215</v>
      </c>
      <c r="W1923" s="3" t="s">
        <v>215</v>
      </c>
      <c r="X1923" s="3" t="s">
        <v>215</v>
      </c>
      <c r="Y1923" s="3">
        <v>30.414999999999999</v>
      </c>
      <c r="Z1923" s="3">
        <v>32.445</v>
      </c>
      <c r="AA1923" s="3">
        <v>34.215000000000003</v>
      </c>
      <c r="AB1923" s="3">
        <v>34.381</v>
      </c>
      <c r="AC1923" s="3">
        <v>34.320999999999998</v>
      </c>
      <c r="AD1923" s="3">
        <v>34.97</v>
      </c>
      <c r="AE1923" s="3">
        <v>35.716000000000001</v>
      </c>
      <c r="AF1923" s="3">
        <v>37.421999999999997</v>
      </c>
      <c r="AG1923" s="3">
        <v>40.386000000000003</v>
      </c>
      <c r="AH1923" s="3">
        <v>38.637999999999998</v>
      </c>
      <c r="AI1923" s="3">
        <v>39.689</v>
      </c>
      <c r="AJ1923" s="3">
        <v>39.125999999999998</v>
      </c>
      <c r="AK1923" s="3">
        <v>37.563000000000002</v>
      </c>
      <c r="AL1923" s="3">
        <v>38.225000000000001</v>
      </c>
      <c r="AM1923" s="3">
        <v>41.893000000000001</v>
      </c>
      <c r="AN1923" s="3">
        <v>42.045000000000002</v>
      </c>
      <c r="AO1923" s="3">
        <v>42.345999999999997</v>
      </c>
      <c r="AP1923" s="3">
        <v>41.905999999999999</v>
      </c>
      <c r="AQ1923" s="3">
        <v>40.976999999999997</v>
      </c>
      <c r="AR1923" s="3">
        <v>40.033999999999999</v>
      </c>
      <c r="AS1923" s="3">
        <v>39.177999999999997</v>
      </c>
      <c r="AT1923" s="3">
        <v>38.328000000000003</v>
      </c>
      <c r="AU1923" s="3">
        <v>38.456000000000003</v>
      </c>
      <c r="AV1923" s="3">
        <v>38.281999999999996</v>
      </c>
      <c r="AW1923" s="3">
        <v>38.445999999999998</v>
      </c>
      <c r="AX1923" s="3">
        <v>38.506</v>
      </c>
      <c r="AY1923" s="3">
        <v>38.536999999999999</v>
      </c>
      <c r="AZ1923" s="3">
        <v>38.649000000000001</v>
      </c>
      <c r="BA1923">
        <v>38.56</v>
      </c>
      <c r="BB1923">
        <v>2017</v>
      </c>
    </row>
    <row r="1924" spans="1:54" hidden="1" x14ac:dyDescent="0.2">
      <c r="A1924">
        <v>423</v>
      </c>
      <c r="B1924" t="s">
        <v>519</v>
      </c>
      <c r="C1924" t="s">
        <v>252</v>
      </c>
      <c r="D1924" t="s">
        <v>158</v>
      </c>
      <c r="E1924" t="s">
        <v>250</v>
      </c>
      <c r="F1924" t="s">
        <v>249</v>
      </c>
      <c r="G1924" t="s">
        <v>225</v>
      </c>
      <c r="H1924" t="s">
        <v>222</v>
      </c>
      <c r="I1924" t="s">
        <v>1013</v>
      </c>
      <c r="J1924" s="3" t="s">
        <v>215</v>
      </c>
      <c r="K1924" s="3" t="s">
        <v>215</v>
      </c>
      <c r="L1924" s="3" t="s">
        <v>215</v>
      </c>
      <c r="M1924" s="3" t="s">
        <v>215</v>
      </c>
      <c r="N1924" s="3" t="s">
        <v>215</v>
      </c>
      <c r="O1924" s="3" t="s">
        <v>215</v>
      </c>
      <c r="P1924" s="3" t="s">
        <v>215</v>
      </c>
      <c r="Q1924" s="3" t="s">
        <v>215</v>
      </c>
      <c r="R1924" s="3" t="s">
        <v>215</v>
      </c>
      <c r="S1924" s="3" t="s">
        <v>215</v>
      </c>
      <c r="T1924" s="3" t="s">
        <v>215</v>
      </c>
      <c r="U1924" s="3" t="s">
        <v>215</v>
      </c>
      <c r="V1924" s="3" t="s">
        <v>215</v>
      </c>
      <c r="W1924" s="3" t="s">
        <v>215</v>
      </c>
      <c r="X1924" s="3" t="s">
        <v>215</v>
      </c>
      <c r="Y1924" s="3">
        <v>-5.5E-2</v>
      </c>
      <c r="Z1924" s="3">
        <v>-0.23599999999999999</v>
      </c>
      <c r="AA1924" s="3">
        <v>-0.40400000000000003</v>
      </c>
      <c r="AB1924" s="3">
        <v>-0.34899999999999998</v>
      </c>
      <c r="AC1924" s="3">
        <v>-0.39500000000000002</v>
      </c>
      <c r="AD1924" s="3">
        <v>-0.23699999999999999</v>
      </c>
      <c r="AE1924" s="3">
        <v>-0.24099999999999999</v>
      </c>
      <c r="AF1924" s="3">
        <v>-0.49099999999999999</v>
      </c>
      <c r="AG1924" s="3">
        <v>-0.75900000000000001</v>
      </c>
      <c r="AH1924" s="3">
        <v>-0.51400000000000001</v>
      </c>
      <c r="AI1924" s="3">
        <v>-0.33</v>
      </c>
      <c r="AJ1924" s="3">
        <v>-0.16700000000000001</v>
      </c>
      <c r="AK1924" s="3">
        <v>0.56499999999999995</v>
      </c>
      <c r="AL1924" s="3">
        <v>0.16500000000000001</v>
      </c>
      <c r="AM1924" s="3">
        <v>-1.0149999999999999</v>
      </c>
      <c r="AN1924" s="3">
        <v>-0.91200000000000003</v>
      </c>
      <c r="AO1924" s="3">
        <v>-1.1220000000000001</v>
      </c>
      <c r="AP1924" s="3">
        <v>-1.0820000000000001</v>
      </c>
      <c r="AQ1924" s="3">
        <v>-0.59499999999999997</v>
      </c>
      <c r="AR1924" s="3">
        <v>-4.1000000000000002E-2</v>
      </c>
      <c r="AS1924" s="3">
        <v>-3.4000000000000002E-2</v>
      </c>
      <c r="AT1924" s="3">
        <v>8.2000000000000003E-2</v>
      </c>
      <c r="AU1924" s="3">
        <v>0.36099999999999999</v>
      </c>
      <c r="AV1924" s="3">
        <v>0.39800000000000002</v>
      </c>
      <c r="AW1924" s="3">
        <v>0.42199999999999999</v>
      </c>
      <c r="AX1924" s="3">
        <v>0.40899999999999997</v>
      </c>
      <c r="AY1924" s="3">
        <v>0.42299999999999999</v>
      </c>
      <c r="AZ1924" s="3">
        <v>0.39400000000000002</v>
      </c>
      <c r="BA1924">
        <v>0.437</v>
      </c>
      <c r="BB1924">
        <v>2017</v>
      </c>
    </row>
    <row r="1925" spans="1:54" hidden="1" x14ac:dyDescent="0.2">
      <c r="A1925">
        <v>423</v>
      </c>
      <c r="B1925" t="s">
        <v>519</v>
      </c>
      <c r="C1925" t="s">
        <v>251</v>
      </c>
      <c r="D1925" t="s">
        <v>158</v>
      </c>
      <c r="E1925" t="s">
        <v>250</v>
      </c>
      <c r="F1925" t="s">
        <v>249</v>
      </c>
      <c r="G1925" t="s">
        <v>217</v>
      </c>
      <c r="I1925" t="s">
        <v>248</v>
      </c>
      <c r="J1925" s="3" t="s">
        <v>215</v>
      </c>
      <c r="K1925" s="3" t="s">
        <v>215</v>
      </c>
      <c r="L1925" s="3" t="s">
        <v>215</v>
      </c>
      <c r="M1925" s="3" t="s">
        <v>215</v>
      </c>
      <c r="N1925" s="3" t="s">
        <v>215</v>
      </c>
      <c r="O1925" s="3" t="s">
        <v>215</v>
      </c>
      <c r="P1925" s="3" t="s">
        <v>215</v>
      </c>
      <c r="Q1925" s="3" t="s">
        <v>215</v>
      </c>
      <c r="R1925" s="3" t="s">
        <v>215</v>
      </c>
      <c r="S1925" s="3" t="s">
        <v>215</v>
      </c>
      <c r="T1925" s="3" t="s">
        <v>215</v>
      </c>
      <c r="U1925" s="3" t="s">
        <v>215</v>
      </c>
      <c r="V1925" s="3" t="s">
        <v>215</v>
      </c>
      <c r="W1925" s="3" t="s">
        <v>215</v>
      </c>
      <c r="X1925" s="3" t="s">
        <v>215</v>
      </c>
      <c r="Y1925" s="3">
        <v>-0.71199999999999997</v>
      </c>
      <c r="Z1925" s="3">
        <v>-2.956</v>
      </c>
      <c r="AA1925" s="3">
        <v>-4.8209999999999997</v>
      </c>
      <c r="AB1925" s="3">
        <v>-3.851</v>
      </c>
      <c r="AC1925" s="3">
        <v>-4.0540000000000003</v>
      </c>
      <c r="AD1925" s="3">
        <v>-2.2400000000000002</v>
      </c>
      <c r="AE1925" s="3">
        <v>-2.1070000000000002</v>
      </c>
      <c r="AF1925" s="3">
        <v>-4.1310000000000002</v>
      </c>
      <c r="AG1925" s="3">
        <v>-5.907</v>
      </c>
      <c r="AH1925" s="3">
        <v>-3.7120000000000002</v>
      </c>
      <c r="AI1925" s="3">
        <v>-2.2240000000000002</v>
      </c>
      <c r="AJ1925" s="3">
        <v>-1.0409999999999999</v>
      </c>
      <c r="AK1925" s="3">
        <v>3.2280000000000002</v>
      </c>
      <c r="AL1925" s="3">
        <v>0.86599999999999999</v>
      </c>
      <c r="AM1925" s="3">
        <v>-5.4340000000000002</v>
      </c>
      <c r="AN1925" s="3">
        <v>-4.7229999999999999</v>
      </c>
      <c r="AO1925" s="3">
        <v>-5.6870000000000003</v>
      </c>
      <c r="AP1925" s="3">
        <v>-5.5519999999999996</v>
      </c>
      <c r="AQ1925" s="3">
        <v>-3.2789999999999999</v>
      </c>
      <c r="AR1925" s="3">
        <v>-0.23200000000000001</v>
      </c>
      <c r="AS1925" s="3">
        <v>-0.19</v>
      </c>
      <c r="AT1925" s="3">
        <v>0.45500000000000002</v>
      </c>
      <c r="AU1925" s="3">
        <v>1.911</v>
      </c>
      <c r="AV1925" s="3">
        <v>2.0049999999999999</v>
      </c>
      <c r="AW1925" s="3">
        <v>2.0070000000000001</v>
      </c>
      <c r="AX1925" s="3">
        <v>1.847</v>
      </c>
      <c r="AY1925" s="3">
        <v>1.8160000000000001</v>
      </c>
      <c r="AZ1925" s="3">
        <v>1.6040000000000001</v>
      </c>
      <c r="BA1925">
        <v>1.6919999999999999</v>
      </c>
      <c r="BB1925">
        <v>2017</v>
      </c>
    </row>
    <row r="1926" spans="1:54" hidden="1" x14ac:dyDescent="0.2">
      <c r="A1926">
        <v>423</v>
      </c>
      <c r="B1926" t="s">
        <v>519</v>
      </c>
      <c r="C1926" t="s">
        <v>247</v>
      </c>
      <c r="D1926" t="s">
        <v>158</v>
      </c>
      <c r="E1926" t="s">
        <v>245</v>
      </c>
      <c r="F1926" t="s">
        <v>244</v>
      </c>
      <c r="G1926" t="s">
        <v>225</v>
      </c>
      <c r="H1926" t="s">
        <v>222</v>
      </c>
      <c r="I1926" t="s">
        <v>1013</v>
      </c>
      <c r="J1926" s="3" t="s">
        <v>215</v>
      </c>
      <c r="K1926" s="3" t="s">
        <v>215</v>
      </c>
      <c r="L1926" s="3" t="s">
        <v>215</v>
      </c>
      <c r="M1926" s="3" t="s">
        <v>215</v>
      </c>
      <c r="N1926" s="3" t="s">
        <v>215</v>
      </c>
      <c r="O1926" s="3" t="s">
        <v>215</v>
      </c>
      <c r="P1926" s="3" t="s">
        <v>215</v>
      </c>
      <c r="Q1926" s="3" t="s">
        <v>215</v>
      </c>
      <c r="R1926" s="3" t="s">
        <v>215</v>
      </c>
      <c r="S1926" s="3" t="s">
        <v>215</v>
      </c>
      <c r="T1926" s="3" t="s">
        <v>215</v>
      </c>
      <c r="U1926" s="3" t="s">
        <v>215</v>
      </c>
      <c r="V1926" s="3" t="s">
        <v>215</v>
      </c>
      <c r="W1926" s="3" t="s">
        <v>215</v>
      </c>
      <c r="X1926" s="3" t="s">
        <v>215</v>
      </c>
      <c r="Y1926" s="3">
        <v>-0.14599999999999999</v>
      </c>
      <c r="Z1926" s="3">
        <v>-0.224</v>
      </c>
      <c r="AA1926" s="3">
        <v>-0.32500000000000001</v>
      </c>
      <c r="AB1926" s="3">
        <v>-0.28499999999999998</v>
      </c>
      <c r="AC1926" s="3">
        <v>-0.34</v>
      </c>
      <c r="AD1926" s="3">
        <v>-0.23400000000000001</v>
      </c>
      <c r="AE1926" s="3">
        <v>-0.217</v>
      </c>
      <c r="AF1926" s="3">
        <v>-0.48099999999999998</v>
      </c>
      <c r="AG1926" s="3">
        <v>-0.875</v>
      </c>
      <c r="AH1926" s="3">
        <v>-0.622</v>
      </c>
      <c r="AI1926" s="3">
        <v>-0.45900000000000002</v>
      </c>
      <c r="AJ1926" s="3">
        <v>-0.60099999999999998</v>
      </c>
      <c r="AK1926" s="3">
        <v>-0.53400000000000003</v>
      </c>
      <c r="AL1926" s="3">
        <v>-0.72599999999999998</v>
      </c>
      <c r="AM1926" s="3">
        <v>-1.349</v>
      </c>
      <c r="AN1926" s="3">
        <v>-1.3420000000000001</v>
      </c>
      <c r="AO1926" s="3">
        <v>-1.272</v>
      </c>
      <c r="AP1926" s="3">
        <v>-1.113</v>
      </c>
      <c r="AQ1926" s="3">
        <v>-0.17399999999999999</v>
      </c>
      <c r="AR1926" s="3">
        <v>0.20499999999999999</v>
      </c>
      <c r="AS1926" s="3">
        <v>0.57299999999999995</v>
      </c>
      <c r="AT1926" s="3">
        <v>0.33100000000000002</v>
      </c>
      <c r="AU1926" s="3">
        <v>0.502</v>
      </c>
      <c r="AV1926" s="3">
        <v>0.39600000000000002</v>
      </c>
      <c r="AW1926" s="3">
        <v>0.35199999999999998</v>
      </c>
      <c r="AX1926" s="3">
        <v>0.34100000000000003</v>
      </c>
      <c r="AY1926" s="3">
        <v>0.33200000000000002</v>
      </c>
      <c r="AZ1926" s="3">
        <v>0.28799999999999998</v>
      </c>
      <c r="BA1926">
        <v>0.437</v>
      </c>
      <c r="BB1926">
        <v>2017</v>
      </c>
    </row>
    <row r="1927" spans="1:54" hidden="1" x14ac:dyDescent="0.2">
      <c r="A1927">
        <v>423</v>
      </c>
      <c r="B1927" t="s">
        <v>519</v>
      </c>
      <c r="C1927" t="s">
        <v>246</v>
      </c>
      <c r="D1927" t="s">
        <v>158</v>
      </c>
      <c r="E1927" t="s">
        <v>245</v>
      </c>
      <c r="F1927" t="s">
        <v>244</v>
      </c>
      <c r="G1927" t="s">
        <v>243</v>
      </c>
      <c r="I1927" t="s">
        <v>362</v>
      </c>
      <c r="J1927" s="3" t="s">
        <v>215</v>
      </c>
      <c r="K1927" s="3" t="s">
        <v>215</v>
      </c>
      <c r="L1927" s="3" t="s">
        <v>215</v>
      </c>
      <c r="M1927" s="3" t="s">
        <v>215</v>
      </c>
      <c r="N1927" s="3" t="s">
        <v>215</v>
      </c>
      <c r="O1927" s="3" t="s">
        <v>215</v>
      </c>
      <c r="P1927" s="3" t="s">
        <v>215</v>
      </c>
      <c r="Q1927" s="3" t="s">
        <v>215</v>
      </c>
      <c r="R1927" s="3" t="s">
        <v>215</v>
      </c>
      <c r="S1927" s="3" t="s">
        <v>215</v>
      </c>
      <c r="T1927" s="3" t="s">
        <v>215</v>
      </c>
      <c r="U1927" s="3" t="s">
        <v>215</v>
      </c>
      <c r="V1927" s="3" t="s">
        <v>215</v>
      </c>
      <c r="W1927" s="3" t="s">
        <v>215</v>
      </c>
      <c r="X1927" s="3" t="s">
        <v>215</v>
      </c>
      <c r="Y1927" s="3">
        <v>-1.966</v>
      </c>
      <c r="Z1927" s="3">
        <v>-2.8</v>
      </c>
      <c r="AA1927" s="3">
        <v>-3.7869999999999999</v>
      </c>
      <c r="AB1927" s="3">
        <v>-3.093</v>
      </c>
      <c r="AC1927" s="3">
        <v>-3.444</v>
      </c>
      <c r="AD1927" s="3">
        <v>-2.21</v>
      </c>
      <c r="AE1927" s="3">
        <v>-1.8879999999999999</v>
      </c>
      <c r="AF1927" s="3">
        <v>-4.0140000000000002</v>
      </c>
      <c r="AG1927" s="3">
        <v>-6.6740000000000004</v>
      </c>
      <c r="AH1927" s="3">
        <v>-4.452</v>
      </c>
      <c r="AI1927" s="3">
        <v>-3.0910000000000002</v>
      </c>
      <c r="AJ1927" s="3">
        <v>-3.827</v>
      </c>
      <c r="AK1927" s="3">
        <v>-3.1890000000000001</v>
      </c>
      <c r="AL1927" s="3">
        <v>-4.0810000000000004</v>
      </c>
      <c r="AM1927" s="3">
        <v>-7.4989999999999997</v>
      </c>
      <c r="AN1927" s="3">
        <v>-7.2619999999999996</v>
      </c>
      <c r="AO1927" s="3">
        <v>-6.7249999999999996</v>
      </c>
      <c r="AP1927" s="3">
        <v>-5.76</v>
      </c>
      <c r="AQ1927" s="3">
        <v>-0.90700000000000003</v>
      </c>
      <c r="AR1927" s="3">
        <v>1.0820000000000001</v>
      </c>
      <c r="AS1927" s="3">
        <v>3.036</v>
      </c>
      <c r="AT1927" s="3">
        <v>1.7470000000000001</v>
      </c>
      <c r="AU1927" s="3">
        <v>2.6019999999999999</v>
      </c>
      <c r="AV1927" s="3">
        <v>1.988</v>
      </c>
      <c r="AW1927" s="3">
        <v>1.68</v>
      </c>
      <c r="AX1927" s="3">
        <v>1.5529999999999999</v>
      </c>
      <c r="AY1927" s="3">
        <v>1.4379999999999999</v>
      </c>
      <c r="AZ1927" s="3">
        <v>1.1879999999999999</v>
      </c>
      <c r="BA1927">
        <v>1.7110000000000001</v>
      </c>
      <c r="BB1927">
        <v>2017</v>
      </c>
    </row>
    <row r="1928" spans="1:54" hidden="1" x14ac:dyDescent="0.2">
      <c r="A1928">
        <v>423</v>
      </c>
      <c r="B1928" t="s">
        <v>519</v>
      </c>
      <c r="C1928" t="s">
        <v>242</v>
      </c>
      <c r="D1928" t="s">
        <v>158</v>
      </c>
      <c r="E1928" t="s">
        <v>240</v>
      </c>
      <c r="F1928" t="s">
        <v>239</v>
      </c>
      <c r="G1928" t="s">
        <v>225</v>
      </c>
      <c r="H1928" t="s">
        <v>222</v>
      </c>
      <c r="I1928" t="s">
        <v>1013</v>
      </c>
      <c r="J1928" s="3" t="s">
        <v>215</v>
      </c>
      <c r="K1928" s="3" t="s">
        <v>215</v>
      </c>
      <c r="L1928" s="3" t="s">
        <v>215</v>
      </c>
      <c r="M1928" s="3" t="s">
        <v>215</v>
      </c>
      <c r="N1928" s="3" t="s">
        <v>215</v>
      </c>
      <c r="O1928" s="3" t="s">
        <v>215</v>
      </c>
      <c r="P1928" s="3" t="s">
        <v>215</v>
      </c>
      <c r="Q1928" s="3" t="s">
        <v>215</v>
      </c>
      <c r="R1928" s="3" t="s">
        <v>215</v>
      </c>
      <c r="S1928" s="3" t="s">
        <v>215</v>
      </c>
      <c r="T1928" s="3" t="s">
        <v>215</v>
      </c>
      <c r="U1928" s="3" t="s">
        <v>215</v>
      </c>
      <c r="V1928" s="3" t="s">
        <v>215</v>
      </c>
      <c r="W1928" s="3" t="s">
        <v>215</v>
      </c>
      <c r="X1928" s="3" t="s">
        <v>215</v>
      </c>
      <c r="Y1928" s="3">
        <v>1.7999999999999999E-2</v>
      </c>
      <c r="Z1928" s="3">
        <v>-0.13100000000000001</v>
      </c>
      <c r="AA1928" s="3">
        <v>-0.28299999999999997</v>
      </c>
      <c r="AB1928" s="3">
        <v>-0.16700000000000001</v>
      </c>
      <c r="AC1928" s="3">
        <v>-0.193</v>
      </c>
      <c r="AD1928" s="3">
        <v>8.0000000000000002E-3</v>
      </c>
      <c r="AE1928" s="3">
        <v>-5.1999999999999998E-2</v>
      </c>
      <c r="AF1928" s="3">
        <v>-0.23</v>
      </c>
      <c r="AG1928" s="3">
        <v>-0.41899999999999998</v>
      </c>
      <c r="AH1928" s="3">
        <v>-0.191</v>
      </c>
      <c r="AI1928" s="3">
        <v>6.5000000000000002E-2</v>
      </c>
      <c r="AJ1928" s="3">
        <v>0.21199999999999999</v>
      </c>
      <c r="AK1928" s="3">
        <v>0.94099999999999995</v>
      </c>
      <c r="AL1928" s="3">
        <v>0.59</v>
      </c>
      <c r="AM1928" s="3">
        <v>-0.64</v>
      </c>
      <c r="AN1928" s="3">
        <v>-0.624</v>
      </c>
      <c r="AO1928" s="3">
        <v>-0.80700000000000005</v>
      </c>
      <c r="AP1928" s="3">
        <v>-0.56799999999999995</v>
      </c>
      <c r="AQ1928" s="3">
        <v>7.1999999999999995E-2</v>
      </c>
      <c r="AR1928" s="3">
        <v>0.48899999999999999</v>
      </c>
      <c r="AS1928" s="3">
        <v>0.436</v>
      </c>
      <c r="AT1928" s="3">
        <v>0.51800000000000002</v>
      </c>
      <c r="AU1928" s="3">
        <v>0.82799999999999996</v>
      </c>
      <c r="AV1928" s="3">
        <v>0.83399999999999996</v>
      </c>
      <c r="AW1928" s="3">
        <v>0.88200000000000001</v>
      </c>
      <c r="AX1928" s="3">
        <v>0.876</v>
      </c>
      <c r="AY1928" s="3">
        <v>0.89900000000000002</v>
      </c>
      <c r="AZ1928" s="3">
        <v>0.90500000000000003</v>
      </c>
      <c r="BA1928">
        <v>0.95499999999999996</v>
      </c>
      <c r="BB1928">
        <v>2017</v>
      </c>
    </row>
    <row r="1929" spans="1:54" hidden="1" x14ac:dyDescent="0.2">
      <c r="A1929">
        <v>423</v>
      </c>
      <c r="B1929" t="s">
        <v>519</v>
      </c>
      <c r="C1929" t="s">
        <v>241</v>
      </c>
      <c r="D1929" t="s">
        <v>158</v>
      </c>
      <c r="E1929" t="s">
        <v>240</v>
      </c>
      <c r="F1929" t="s">
        <v>239</v>
      </c>
      <c r="G1929" t="s">
        <v>217</v>
      </c>
      <c r="I1929" t="s">
        <v>238</v>
      </c>
      <c r="J1929" s="3" t="s">
        <v>215</v>
      </c>
      <c r="K1929" s="3" t="s">
        <v>215</v>
      </c>
      <c r="L1929" s="3" t="s">
        <v>215</v>
      </c>
      <c r="M1929" s="3" t="s">
        <v>215</v>
      </c>
      <c r="N1929" s="3" t="s">
        <v>215</v>
      </c>
      <c r="O1929" s="3" t="s">
        <v>215</v>
      </c>
      <c r="P1929" s="3" t="s">
        <v>215</v>
      </c>
      <c r="Q1929" s="3" t="s">
        <v>215</v>
      </c>
      <c r="R1929" s="3" t="s">
        <v>215</v>
      </c>
      <c r="S1929" s="3" t="s">
        <v>215</v>
      </c>
      <c r="T1929" s="3" t="s">
        <v>215</v>
      </c>
      <c r="U1929" s="3" t="s">
        <v>215</v>
      </c>
      <c r="V1929" s="3" t="s">
        <v>215</v>
      </c>
      <c r="W1929" s="3" t="s">
        <v>215</v>
      </c>
      <c r="X1929" s="3" t="s">
        <v>215</v>
      </c>
      <c r="Y1929" s="3">
        <v>0.23699999999999999</v>
      </c>
      <c r="Z1929" s="3">
        <v>-1.639</v>
      </c>
      <c r="AA1929" s="3">
        <v>-3.375</v>
      </c>
      <c r="AB1929" s="3">
        <v>-1.841</v>
      </c>
      <c r="AC1929" s="3">
        <v>-1.986</v>
      </c>
      <c r="AD1929" s="3">
        <v>7.8E-2</v>
      </c>
      <c r="AE1929" s="3">
        <v>-0.45900000000000002</v>
      </c>
      <c r="AF1929" s="3">
        <v>-1.9370000000000001</v>
      </c>
      <c r="AG1929" s="3">
        <v>-3.2629999999999999</v>
      </c>
      <c r="AH1929" s="3">
        <v>-1.375</v>
      </c>
      <c r="AI1929" s="3">
        <v>0.441</v>
      </c>
      <c r="AJ1929" s="3">
        <v>1.323</v>
      </c>
      <c r="AK1929" s="3">
        <v>5.3710000000000004</v>
      </c>
      <c r="AL1929" s="3">
        <v>3.1019999999999999</v>
      </c>
      <c r="AM1929" s="3">
        <v>-3.427</v>
      </c>
      <c r="AN1929" s="3">
        <v>-3.234</v>
      </c>
      <c r="AO1929" s="3">
        <v>-4.0919999999999996</v>
      </c>
      <c r="AP1929" s="3">
        <v>-2.9159999999999999</v>
      </c>
      <c r="AQ1929" s="3">
        <v>0.39700000000000002</v>
      </c>
      <c r="AR1929" s="3">
        <v>2.7789999999999999</v>
      </c>
      <c r="AS1929" s="3">
        <v>2.4590000000000001</v>
      </c>
      <c r="AT1929" s="3">
        <v>2.8559999999999999</v>
      </c>
      <c r="AU1929" s="3">
        <v>4.3890000000000002</v>
      </c>
      <c r="AV1929" s="3">
        <v>4.202</v>
      </c>
      <c r="AW1929" s="3">
        <v>4.1970000000000001</v>
      </c>
      <c r="AX1929" s="3">
        <v>3.9540000000000002</v>
      </c>
      <c r="AY1929" s="3">
        <v>3.8559999999999999</v>
      </c>
      <c r="AZ1929" s="3">
        <v>3.6890000000000001</v>
      </c>
      <c r="BA1929">
        <v>3.7010000000000001</v>
      </c>
      <c r="BB1929">
        <v>2017</v>
      </c>
    </row>
    <row r="1930" spans="1:54" hidden="1" x14ac:dyDescent="0.2">
      <c r="A1930">
        <v>423</v>
      </c>
      <c r="B1930" t="s">
        <v>519</v>
      </c>
      <c r="C1930" t="s">
        <v>237</v>
      </c>
      <c r="D1930" t="s">
        <v>158</v>
      </c>
      <c r="E1930" t="s">
        <v>235</v>
      </c>
      <c r="F1930" t="s">
        <v>234</v>
      </c>
      <c r="G1930" t="s">
        <v>225</v>
      </c>
      <c r="H1930" t="s">
        <v>222</v>
      </c>
      <c r="I1930" t="s">
        <v>1013</v>
      </c>
      <c r="J1930" s="3" t="s">
        <v>215</v>
      </c>
      <c r="K1930" s="3" t="s">
        <v>215</v>
      </c>
      <c r="L1930" s="3" t="s">
        <v>215</v>
      </c>
      <c r="M1930" s="3" t="s">
        <v>215</v>
      </c>
      <c r="N1930" s="3" t="s">
        <v>215</v>
      </c>
      <c r="O1930" s="3" t="s">
        <v>215</v>
      </c>
      <c r="P1930" s="3" t="s">
        <v>215</v>
      </c>
      <c r="Q1930" s="3" t="s">
        <v>215</v>
      </c>
      <c r="R1930" s="3" t="s">
        <v>215</v>
      </c>
      <c r="S1930" s="3" t="s">
        <v>215</v>
      </c>
      <c r="T1930" s="3" t="s">
        <v>215</v>
      </c>
      <c r="U1930" s="3" t="s">
        <v>215</v>
      </c>
      <c r="V1930" s="3" t="s">
        <v>215</v>
      </c>
      <c r="W1930" s="3" t="s">
        <v>215</v>
      </c>
      <c r="X1930" s="3" t="s">
        <v>215</v>
      </c>
      <c r="Y1930" s="3" t="s">
        <v>215</v>
      </c>
      <c r="Z1930" s="3" t="s">
        <v>215</v>
      </c>
      <c r="AA1930" s="3" t="s">
        <v>215</v>
      </c>
      <c r="AB1930" s="3">
        <v>3.871</v>
      </c>
      <c r="AC1930" s="3">
        <v>4.319</v>
      </c>
      <c r="AD1930" s="3">
        <v>4.5620000000000003</v>
      </c>
      <c r="AE1930" s="3">
        <v>4.7949999999999999</v>
      </c>
      <c r="AF1930" s="3">
        <v>5.3849999999999998</v>
      </c>
      <c r="AG1930" s="3">
        <v>6.0330000000000004</v>
      </c>
      <c r="AH1930" s="3">
        <v>6.7320000000000002</v>
      </c>
      <c r="AI1930" s="3">
        <v>7.1989999999999998</v>
      </c>
      <c r="AJ1930" s="3">
        <v>7.2880000000000003</v>
      </c>
      <c r="AK1930" s="3">
        <v>6.7649999999999997</v>
      </c>
      <c r="AL1930" s="3">
        <v>7.2069999999999999</v>
      </c>
      <c r="AM1930" s="3">
        <v>8.2959999999999994</v>
      </c>
      <c r="AN1930" s="3">
        <v>9.3800000000000008</v>
      </c>
      <c r="AO1930" s="3">
        <v>10.459</v>
      </c>
      <c r="AP1930" s="3">
        <v>13.164999999999999</v>
      </c>
      <c r="AQ1930" s="3">
        <v>14.263999999999999</v>
      </c>
      <c r="AR1930" s="3">
        <v>15.752000000000001</v>
      </c>
      <c r="AS1930" s="3">
        <v>16.207000000000001</v>
      </c>
      <c r="AT1930" s="3">
        <v>16.096</v>
      </c>
      <c r="AU1930" s="3" t="s">
        <v>215</v>
      </c>
      <c r="AV1930" s="3" t="s">
        <v>215</v>
      </c>
      <c r="AW1930" s="3" t="s">
        <v>215</v>
      </c>
      <c r="AX1930" s="3" t="s">
        <v>215</v>
      </c>
      <c r="AY1930" s="3" t="s">
        <v>215</v>
      </c>
      <c r="AZ1930" s="3" t="s">
        <v>215</v>
      </c>
      <c r="BA1930" t="s">
        <v>215</v>
      </c>
      <c r="BB1930">
        <v>2017</v>
      </c>
    </row>
    <row r="1931" spans="1:54" hidden="1" x14ac:dyDescent="0.2">
      <c r="A1931">
        <v>423</v>
      </c>
      <c r="B1931" t="s">
        <v>519</v>
      </c>
      <c r="C1931" t="s">
        <v>236</v>
      </c>
      <c r="D1931" t="s">
        <v>158</v>
      </c>
      <c r="E1931" t="s">
        <v>235</v>
      </c>
      <c r="F1931" t="s">
        <v>234</v>
      </c>
      <c r="G1931" t="s">
        <v>217</v>
      </c>
      <c r="I1931" t="s">
        <v>354</v>
      </c>
      <c r="J1931" s="3" t="s">
        <v>215</v>
      </c>
      <c r="K1931" s="3" t="s">
        <v>215</v>
      </c>
      <c r="L1931" s="3" t="s">
        <v>215</v>
      </c>
      <c r="M1931" s="3" t="s">
        <v>215</v>
      </c>
      <c r="N1931" s="3" t="s">
        <v>215</v>
      </c>
      <c r="O1931" s="3" t="s">
        <v>215</v>
      </c>
      <c r="P1931" s="3" t="s">
        <v>215</v>
      </c>
      <c r="Q1931" s="3" t="s">
        <v>215</v>
      </c>
      <c r="R1931" s="3" t="s">
        <v>215</v>
      </c>
      <c r="S1931" s="3" t="s">
        <v>215</v>
      </c>
      <c r="T1931" s="3" t="s">
        <v>215</v>
      </c>
      <c r="U1931" s="3" t="s">
        <v>215</v>
      </c>
      <c r="V1931" s="3" t="s">
        <v>215</v>
      </c>
      <c r="W1931" s="3" t="s">
        <v>215</v>
      </c>
      <c r="X1931" s="3" t="s">
        <v>215</v>
      </c>
      <c r="Y1931" s="3" t="s">
        <v>215</v>
      </c>
      <c r="Z1931" s="3" t="s">
        <v>215</v>
      </c>
      <c r="AA1931" s="3" t="s">
        <v>215</v>
      </c>
      <c r="AB1931" s="3">
        <v>42.728999999999999</v>
      </c>
      <c r="AC1931" s="3">
        <v>44.378</v>
      </c>
      <c r="AD1931" s="3">
        <v>43.055999999999997</v>
      </c>
      <c r="AE1931" s="3">
        <v>41.997</v>
      </c>
      <c r="AF1931" s="3">
        <v>45.34</v>
      </c>
      <c r="AG1931" s="3">
        <v>46.963999999999999</v>
      </c>
      <c r="AH1931" s="3">
        <v>48.581000000000003</v>
      </c>
      <c r="AI1931" s="3">
        <v>48.569000000000003</v>
      </c>
      <c r="AJ1931" s="3">
        <v>45.551000000000002</v>
      </c>
      <c r="AK1931" s="3">
        <v>38.631</v>
      </c>
      <c r="AL1931" s="3">
        <v>37.92</v>
      </c>
      <c r="AM1931" s="3">
        <v>44.423999999999999</v>
      </c>
      <c r="AN1931" s="3">
        <v>48.6</v>
      </c>
      <c r="AO1931" s="3">
        <v>53.01</v>
      </c>
      <c r="AP1931" s="3">
        <v>67.548000000000002</v>
      </c>
      <c r="AQ1931" s="3">
        <v>78.629000000000005</v>
      </c>
      <c r="AR1931" s="3">
        <v>89.47</v>
      </c>
      <c r="AS1931" s="3">
        <v>91.349000000000004</v>
      </c>
      <c r="AT1931" s="3">
        <v>88.814999999999998</v>
      </c>
      <c r="AU1931" s="3" t="s">
        <v>215</v>
      </c>
      <c r="AV1931" s="3" t="s">
        <v>215</v>
      </c>
      <c r="AW1931" s="3" t="s">
        <v>215</v>
      </c>
      <c r="AX1931" s="3" t="s">
        <v>215</v>
      </c>
      <c r="AY1931" s="3" t="s">
        <v>215</v>
      </c>
      <c r="AZ1931" s="3" t="s">
        <v>215</v>
      </c>
      <c r="BA1931" t="s">
        <v>215</v>
      </c>
      <c r="BB1931">
        <v>2017</v>
      </c>
    </row>
    <row r="1932" spans="1:54" hidden="1" x14ac:dyDescent="0.2">
      <c r="A1932">
        <v>423</v>
      </c>
      <c r="B1932" t="s">
        <v>519</v>
      </c>
      <c r="C1932" t="s">
        <v>233</v>
      </c>
      <c r="D1932" t="s">
        <v>158</v>
      </c>
      <c r="E1932" t="s">
        <v>231</v>
      </c>
      <c r="F1932" t="s">
        <v>230</v>
      </c>
      <c r="G1932" t="s">
        <v>225</v>
      </c>
      <c r="H1932" t="s">
        <v>222</v>
      </c>
      <c r="I1932" t="s">
        <v>1013</v>
      </c>
      <c r="J1932" s="3" t="s">
        <v>215</v>
      </c>
      <c r="K1932" s="3" t="s">
        <v>215</v>
      </c>
      <c r="L1932" s="3" t="s">
        <v>215</v>
      </c>
      <c r="M1932" s="3" t="s">
        <v>215</v>
      </c>
      <c r="N1932" s="3" t="s">
        <v>215</v>
      </c>
      <c r="O1932" s="3" t="s">
        <v>215</v>
      </c>
      <c r="P1932" s="3" t="s">
        <v>215</v>
      </c>
      <c r="Q1932" s="3" t="s">
        <v>215</v>
      </c>
      <c r="R1932" s="3" t="s">
        <v>215</v>
      </c>
      <c r="S1932" s="3" t="s">
        <v>215</v>
      </c>
      <c r="T1932" s="3" t="s">
        <v>215</v>
      </c>
      <c r="U1932" s="3" t="s">
        <v>215</v>
      </c>
      <c r="V1932" s="3" t="s">
        <v>215</v>
      </c>
      <c r="W1932" s="3" t="s">
        <v>215</v>
      </c>
      <c r="X1932" s="3" t="s">
        <v>215</v>
      </c>
      <c r="Y1932" s="3">
        <v>3.59</v>
      </c>
      <c r="Z1932" s="3">
        <v>3.8959999999999999</v>
      </c>
      <c r="AA1932" s="3">
        <v>4.4779999999999998</v>
      </c>
      <c r="AB1932" s="3">
        <v>4.9820000000000002</v>
      </c>
      <c r="AC1932" s="3">
        <v>5.4169999999999998</v>
      </c>
      <c r="AD1932" s="3">
        <v>5.931</v>
      </c>
      <c r="AE1932" s="3">
        <v>6.5679999999999996</v>
      </c>
      <c r="AF1932" s="3">
        <v>7.2460000000000004</v>
      </c>
      <c r="AG1932" s="3">
        <v>8.093</v>
      </c>
      <c r="AH1932" s="3">
        <v>8.9629999999999992</v>
      </c>
      <c r="AI1932" s="3">
        <v>9.4909999999999997</v>
      </c>
      <c r="AJ1932" s="3">
        <v>9.4450000000000003</v>
      </c>
      <c r="AK1932" s="3">
        <v>9.3070000000000004</v>
      </c>
      <c r="AL1932" s="3">
        <v>8.3879999999999999</v>
      </c>
      <c r="AM1932" s="3">
        <v>9.8650000000000002</v>
      </c>
      <c r="AN1932" s="3">
        <v>10.77</v>
      </c>
      <c r="AO1932" s="3">
        <v>12.869</v>
      </c>
      <c r="AP1932" s="3">
        <v>15.430999999999999</v>
      </c>
      <c r="AQ1932" s="3">
        <v>18.518999999999998</v>
      </c>
      <c r="AR1932" s="3">
        <v>18.922000000000001</v>
      </c>
      <c r="AS1932" s="3">
        <v>19.071999999999999</v>
      </c>
      <c r="AT1932" s="3">
        <v>19.417999999999999</v>
      </c>
      <c r="AU1932" s="3">
        <v>18.733000000000001</v>
      </c>
      <c r="AV1932" s="3">
        <v>19.257999999999999</v>
      </c>
      <c r="AW1932" s="3">
        <v>18.817</v>
      </c>
      <c r="AX1932" s="3">
        <v>18.385999999999999</v>
      </c>
      <c r="AY1932" s="3">
        <v>18.37</v>
      </c>
      <c r="AZ1932" s="3">
        <v>17.948</v>
      </c>
      <c r="BA1932">
        <v>17.460999999999999</v>
      </c>
      <c r="BB1932">
        <v>2017</v>
      </c>
    </row>
    <row r="1933" spans="1:54" hidden="1" x14ac:dyDescent="0.2">
      <c r="A1933">
        <v>423</v>
      </c>
      <c r="B1933" t="s">
        <v>519</v>
      </c>
      <c r="C1933" t="s">
        <v>232</v>
      </c>
      <c r="D1933" t="s">
        <v>158</v>
      </c>
      <c r="E1933" t="s">
        <v>231</v>
      </c>
      <c r="F1933" t="s">
        <v>230</v>
      </c>
      <c r="G1933" t="s">
        <v>217</v>
      </c>
      <c r="I1933" t="s">
        <v>229</v>
      </c>
      <c r="J1933" s="3" t="s">
        <v>215</v>
      </c>
      <c r="K1933" s="3" t="s">
        <v>215</v>
      </c>
      <c r="L1933" s="3" t="s">
        <v>215</v>
      </c>
      <c r="M1933" s="3" t="s">
        <v>215</v>
      </c>
      <c r="N1933" s="3" t="s">
        <v>215</v>
      </c>
      <c r="O1933" s="3" t="s">
        <v>215</v>
      </c>
      <c r="P1933" s="3" t="s">
        <v>215</v>
      </c>
      <c r="Q1933" s="3" t="s">
        <v>215</v>
      </c>
      <c r="R1933" s="3" t="s">
        <v>215</v>
      </c>
      <c r="S1933" s="3" t="s">
        <v>215</v>
      </c>
      <c r="T1933" s="3" t="s">
        <v>215</v>
      </c>
      <c r="U1933" s="3" t="s">
        <v>215</v>
      </c>
      <c r="V1933" s="3" t="s">
        <v>215</v>
      </c>
      <c r="W1933" s="3" t="s">
        <v>215</v>
      </c>
      <c r="X1933" s="3" t="s">
        <v>215</v>
      </c>
      <c r="Y1933" s="3">
        <v>46.747999999999998</v>
      </c>
      <c r="Z1933" s="3">
        <v>48.828000000000003</v>
      </c>
      <c r="AA1933" s="3">
        <v>53.48</v>
      </c>
      <c r="AB1933" s="3">
        <v>54.984999999999999</v>
      </c>
      <c r="AC1933" s="3">
        <v>55.662999999999997</v>
      </c>
      <c r="AD1933" s="3">
        <v>55.978000000000002</v>
      </c>
      <c r="AE1933" s="3">
        <v>57.524999999999999</v>
      </c>
      <c r="AF1933" s="3">
        <v>61.01</v>
      </c>
      <c r="AG1933" s="3">
        <v>63.006</v>
      </c>
      <c r="AH1933" s="3">
        <v>64.686999999999998</v>
      </c>
      <c r="AI1933" s="3">
        <v>64.028999999999996</v>
      </c>
      <c r="AJ1933" s="3">
        <v>59.03</v>
      </c>
      <c r="AK1933" s="3">
        <v>53.149000000000001</v>
      </c>
      <c r="AL1933" s="3">
        <v>44.134</v>
      </c>
      <c r="AM1933" s="3">
        <v>52.826000000000001</v>
      </c>
      <c r="AN1933" s="3">
        <v>55.802999999999997</v>
      </c>
      <c r="AO1933" s="3">
        <v>65.224000000000004</v>
      </c>
      <c r="AP1933" s="3">
        <v>79.174999999999997</v>
      </c>
      <c r="AQ1933" s="3">
        <v>102.08499999999999</v>
      </c>
      <c r="AR1933" s="3">
        <v>107.47499999999999</v>
      </c>
      <c r="AS1933" s="3">
        <v>107.497</v>
      </c>
      <c r="AT1933" s="3">
        <v>107.146</v>
      </c>
      <c r="AU1933" s="3">
        <v>99.257999999999996</v>
      </c>
      <c r="AV1933" s="3">
        <v>96.97</v>
      </c>
      <c r="AW1933" s="3">
        <v>89.518000000000001</v>
      </c>
      <c r="AX1933" s="3">
        <v>82.956000000000003</v>
      </c>
      <c r="AY1933" s="3">
        <v>78.778000000000006</v>
      </c>
      <c r="AZ1933" s="3">
        <v>73.144999999999996</v>
      </c>
      <c r="BA1933">
        <v>67.647000000000006</v>
      </c>
      <c r="BB1933">
        <v>2017</v>
      </c>
    </row>
    <row r="1934" spans="1:54" hidden="1" x14ac:dyDescent="0.2">
      <c r="A1934">
        <v>423</v>
      </c>
      <c r="B1934" t="s">
        <v>519</v>
      </c>
      <c r="C1934" t="s">
        <v>228</v>
      </c>
      <c r="D1934" t="s">
        <v>158</v>
      </c>
      <c r="E1934" t="s">
        <v>227</v>
      </c>
      <c r="F1934" t="s">
        <v>226</v>
      </c>
      <c r="G1934" t="s">
        <v>225</v>
      </c>
      <c r="H1934" t="s">
        <v>222</v>
      </c>
      <c r="I1934" t="s">
        <v>1013</v>
      </c>
      <c r="J1934" s="3">
        <v>1.395</v>
      </c>
      <c r="K1934" s="3">
        <v>1.607</v>
      </c>
      <c r="L1934" s="3">
        <v>1.88</v>
      </c>
      <c r="M1934" s="3">
        <v>2.0859999999999999</v>
      </c>
      <c r="N1934" s="3">
        <v>2.4540000000000002</v>
      </c>
      <c r="O1934" s="3">
        <v>2.7189999999999999</v>
      </c>
      <c r="P1934" s="3">
        <v>2.9350000000000001</v>
      </c>
      <c r="Q1934" s="3">
        <v>3.2679999999999998</v>
      </c>
      <c r="R1934" s="3">
        <v>3.6560000000000001</v>
      </c>
      <c r="S1934" s="3">
        <v>4.1399999999999997</v>
      </c>
      <c r="T1934" s="3">
        <v>4.6890000000000001</v>
      </c>
      <c r="U1934" s="3">
        <v>4.907</v>
      </c>
      <c r="V1934" s="3">
        <v>5.6929999999999996</v>
      </c>
      <c r="W1934" s="3">
        <v>6.0279999999999996</v>
      </c>
      <c r="X1934" s="3">
        <v>6.7210000000000001</v>
      </c>
      <c r="Y1934" s="3">
        <v>7.6779999999999999</v>
      </c>
      <c r="Z1934" s="3">
        <v>7.9790000000000001</v>
      </c>
      <c r="AA1934" s="3">
        <v>8.3729999999999993</v>
      </c>
      <c r="AB1934" s="3">
        <v>9.06</v>
      </c>
      <c r="AC1934" s="3">
        <v>9.7309999999999999</v>
      </c>
      <c r="AD1934" s="3">
        <v>10.595000000000001</v>
      </c>
      <c r="AE1934" s="3">
        <v>11.417</v>
      </c>
      <c r="AF1934" s="3">
        <v>11.877000000000001</v>
      </c>
      <c r="AG1934" s="3">
        <v>12.845000000000001</v>
      </c>
      <c r="AH1934" s="3">
        <v>13.856</v>
      </c>
      <c r="AI1934" s="3">
        <v>14.821999999999999</v>
      </c>
      <c r="AJ1934" s="3">
        <v>16</v>
      </c>
      <c r="AK1934" s="3">
        <v>17.512</v>
      </c>
      <c r="AL1934" s="3">
        <v>19.006</v>
      </c>
      <c r="AM1934" s="3">
        <v>18.673999999999999</v>
      </c>
      <c r="AN1934" s="3">
        <v>19.3</v>
      </c>
      <c r="AO1934" s="3">
        <v>19.731000000000002</v>
      </c>
      <c r="AP1934" s="3">
        <v>19.489999999999998</v>
      </c>
      <c r="AQ1934" s="3">
        <v>18.140999999999998</v>
      </c>
      <c r="AR1934" s="3">
        <v>17.606000000000002</v>
      </c>
      <c r="AS1934" s="3">
        <v>17.742000000000001</v>
      </c>
      <c r="AT1934" s="3">
        <v>18.123000000000001</v>
      </c>
      <c r="AU1934" s="3">
        <v>18.873000000000001</v>
      </c>
      <c r="AV1934" s="3">
        <v>19.859000000000002</v>
      </c>
      <c r="AW1934" s="3">
        <v>21.021000000000001</v>
      </c>
      <c r="AX1934" s="3">
        <v>22.163</v>
      </c>
      <c r="AY1934" s="3">
        <v>23.318000000000001</v>
      </c>
      <c r="AZ1934" s="3">
        <v>24.536999999999999</v>
      </c>
      <c r="BA1934">
        <v>25.812000000000001</v>
      </c>
      <c r="BB1934">
        <v>2017</v>
      </c>
    </row>
    <row r="1935" spans="1:54" hidden="1" x14ac:dyDescent="0.2">
      <c r="A1935">
        <v>423</v>
      </c>
      <c r="B1935" t="s">
        <v>519</v>
      </c>
      <c r="C1935" t="s">
        <v>224</v>
      </c>
      <c r="D1935" t="s">
        <v>158</v>
      </c>
      <c r="E1935" t="s">
        <v>219</v>
      </c>
      <c r="F1935" t="s">
        <v>218</v>
      </c>
      <c r="G1935" t="s">
        <v>223</v>
      </c>
      <c r="H1935" t="s">
        <v>222</v>
      </c>
      <c r="I1935" t="s">
        <v>1014</v>
      </c>
      <c r="J1935" s="3">
        <v>-0.25800000000000001</v>
      </c>
      <c r="K1935" s="3">
        <v>-0.17199999999999999</v>
      </c>
      <c r="L1935" s="3">
        <v>-0.17799999999999999</v>
      </c>
      <c r="M1935" s="3">
        <v>-0.20499999999999999</v>
      </c>
      <c r="N1935" s="3">
        <v>-0.222</v>
      </c>
      <c r="O1935" s="3">
        <v>-0.18</v>
      </c>
      <c r="P1935" s="3">
        <v>-1.9E-2</v>
      </c>
      <c r="Q1935" s="3">
        <v>-8.0000000000000002E-3</v>
      </c>
      <c r="R1935" s="3">
        <v>-0.108</v>
      </c>
      <c r="S1935" s="3">
        <v>-0.249</v>
      </c>
      <c r="T1935" s="3">
        <v>-0.154</v>
      </c>
      <c r="U1935" s="3">
        <v>-0.42</v>
      </c>
      <c r="V1935" s="3">
        <v>-0.63800000000000001</v>
      </c>
      <c r="W1935" s="3">
        <v>0.11</v>
      </c>
      <c r="X1935" s="3">
        <v>7.3999999999999996E-2</v>
      </c>
      <c r="Y1935" s="3">
        <v>-0.20499999999999999</v>
      </c>
      <c r="Z1935" s="3">
        <v>-0.46800000000000003</v>
      </c>
      <c r="AA1935" s="3">
        <v>-0.41799999999999998</v>
      </c>
      <c r="AB1935" s="3">
        <v>0.29199999999999998</v>
      </c>
      <c r="AC1935" s="3">
        <v>-0.17</v>
      </c>
      <c r="AD1935" s="3">
        <v>-0.48899999999999999</v>
      </c>
      <c r="AE1935" s="3">
        <v>-0.316</v>
      </c>
      <c r="AF1935" s="3">
        <v>-0.39300000000000002</v>
      </c>
      <c r="AG1935" s="3">
        <v>-0.29699999999999999</v>
      </c>
      <c r="AH1935" s="3">
        <v>-0.78800000000000003</v>
      </c>
      <c r="AI1935" s="3">
        <v>-0.995</v>
      </c>
      <c r="AJ1935" s="3">
        <v>-1.284</v>
      </c>
      <c r="AK1935" s="3">
        <v>-2.5649999999999999</v>
      </c>
      <c r="AL1935" s="3">
        <v>-4.3330000000000002</v>
      </c>
      <c r="AM1935" s="3">
        <v>-1.994</v>
      </c>
      <c r="AN1935" s="3">
        <v>-2.8860000000000001</v>
      </c>
      <c r="AO1935" s="3">
        <v>-1.1279999999999999</v>
      </c>
      <c r="AP1935" s="3">
        <v>-1.494</v>
      </c>
      <c r="AQ1935" s="3">
        <v>-1.19</v>
      </c>
      <c r="AR1935" s="3">
        <v>-1.0109999999999999</v>
      </c>
      <c r="AS1935" s="3">
        <v>-0.28799999999999998</v>
      </c>
      <c r="AT1935" s="3">
        <v>-0.98399999999999999</v>
      </c>
      <c r="AU1935" s="3">
        <v>-1.0029999999999999</v>
      </c>
      <c r="AV1935" s="3">
        <v>-1.012</v>
      </c>
      <c r="AW1935" s="3">
        <v>-1.2150000000000001</v>
      </c>
      <c r="AX1935" s="3">
        <v>-1.2749999999999999</v>
      </c>
      <c r="AY1935" s="3">
        <v>-1.387</v>
      </c>
      <c r="AZ1935" s="3">
        <v>-1.4610000000000001</v>
      </c>
      <c r="BA1935">
        <v>-1.4970000000000001</v>
      </c>
      <c r="BB1935">
        <v>2016</v>
      </c>
    </row>
    <row r="1936" spans="1:54" hidden="1" x14ac:dyDescent="0.2">
      <c r="A1936">
        <v>423</v>
      </c>
      <c r="B1936" t="s">
        <v>519</v>
      </c>
      <c r="C1936" t="s">
        <v>220</v>
      </c>
      <c r="D1936" t="s">
        <v>158</v>
      </c>
      <c r="E1936" t="s">
        <v>219</v>
      </c>
      <c r="F1936" t="s">
        <v>218</v>
      </c>
      <c r="G1936" t="s">
        <v>217</v>
      </c>
      <c r="I1936" t="s">
        <v>216</v>
      </c>
      <c r="J1936" s="3">
        <v>-11.164</v>
      </c>
      <c r="K1936" s="3">
        <v>-7.6639999999999997</v>
      </c>
      <c r="L1936" s="3">
        <v>-7.6829999999999998</v>
      </c>
      <c r="M1936" s="3">
        <v>-8.8350000000000009</v>
      </c>
      <c r="N1936" s="3">
        <v>-9.0570000000000004</v>
      </c>
      <c r="O1936" s="3">
        <v>-6.9039999999999999</v>
      </c>
      <c r="P1936" s="3">
        <v>-0.56999999999999995</v>
      </c>
      <c r="Q1936" s="3">
        <v>-0.193</v>
      </c>
      <c r="R1936" s="3">
        <v>-2.3439999999999999</v>
      </c>
      <c r="S1936" s="3">
        <v>-5.0739999999999998</v>
      </c>
      <c r="T1936" s="3">
        <v>-2.5710000000000002</v>
      </c>
      <c r="U1936" s="3">
        <v>-6.7839999999999998</v>
      </c>
      <c r="V1936" s="3">
        <v>-8.5960000000000001</v>
      </c>
      <c r="W1936" s="3">
        <v>1.546</v>
      </c>
      <c r="X1936" s="3">
        <v>0.92900000000000005</v>
      </c>
      <c r="Y1936" s="3">
        <v>-2.0649999999999999</v>
      </c>
      <c r="Z1936" s="3">
        <v>-4.67</v>
      </c>
      <c r="AA1936" s="3">
        <v>-4.3840000000000003</v>
      </c>
      <c r="AB1936" s="3">
        <v>2.8460000000000001</v>
      </c>
      <c r="AC1936" s="3">
        <v>-1.6220000000000001</v>
      </c>
      <c r="AD1936" s="3">
        <v>-4.899</v>
      </c>
      <c r="AE1936" s="3">
        <v>-3.0369999999999999</v>
      </c>
      <c r="AF1936" s="3">
        <v>-3.444</v>
      </c>
      <c r="AG1936" s="3">
        <v>-2.0419999999999998</v>
      </c>
      <c r="AH1936" s="3">
        <v>-4.548</v>
      </c>
      <c r="AI1936" s="3">
        <v>-5.3150000000000004</v>
      </c>
      <c r="AJ1936" s="3">
        <v>-6.2869999999999999</v>
      </c>
      <c r="AK1936" s="3">
        <v>-10.65</v>
      </c>
      <c r="AL1936" s="3">
        <v>-15.49</v>
      </c>
      <c r="AM1936" s="3">
        <v>-7.6680000000000001</v>
      </c>
      <c r="AN1936" s="3">
        <v>-11.269</v>
      </c>
      <c r="AO1936" s="3">
        <v>-4.109</v>
      </c>
      <c r="AP1936" s="3">
        <v>-5.9610000000000003</v>
      </c>
      <c r="AQ1936" s="3">
        <v>-4.9390000000000001</v>
      </c>
      <c r="AR1936" s="3">
        <v>-4.32</v>
      </c>
      <c r="AS1936" s="3">
        <v>-1.462</v>
      </c>
      <c r="AT1936" s="3">
        <v>-4.9050000000000002</v>
      </c>
      <c r="AU1936" s="3">
        <v>-4.7069999999999999</v>
      </c>
      <c r="AV1936" s="3">
        <v>-4.1109999999999998</v>
      </c>
      <c r="AW1936" s="3">
        <v>-4.6100000000000003</v>
      </c>
      <c r="AX1936" s="3">
        <v>-4.5359999999999996</v>
      </c>
      <c r="AY1936" s="3">
        <v>-4.6559999999999997</v>
      </c>
      <c r="AZ1936" s="3">
        <v>-4.6289999999999996</v>
      </c>
      <c r="BA1936">
        <v>-4.49</v>
      </c>
      <c r="BB1936">
        <v>2016</v>
      </c>
    </row>
    <row r="1937" spans="1:54" x14ac:dyDescent="0.2">
      <c r="A1937">
        <v>935</v>
      </c>
      <c r="B1937" t="s">
        <v>518</v>
      </c>
      <c r="C1937" t="s">
        <v>352</v>
      </c>
      <c r="D1937" t="s">
        <v>46</v>
      </c>
      <c r="E1937" t="s">
        <v>349</v>
      </c>
      <c r="F1937" t="s">
        <v>351</v>
      </c>
      <c r="G1937" t="s">
        <v>225</v>
      </c>
      <c r="H1937" t="s">
        <v>222</v>
      </c>
      <c r="I1937" t="s">
        <v>1015</v>
      </c>
      <c r="J1937" s="3" t="s">
        <v>215</v>
      </c>
      <c r="K1937" s="3" t="s">
        <v>215</v>
      </c>
      <c r="L1937" s="3" t="s">
        <v>215</v>
      </c>
      <c r="M1937" s="3" t="s">
        <v>215</v>
      </c>
      <c r="N1937" s="3" t="s">
        <v>215</v>
      </c>
      <c r="O1937" s="3" t="s">
        <v>215</v>
      </c>
      <c r="P1937" s="3" t="s">
        <v>215</v>
      </c>
      <c r="Q1937" s="3" t="s">
        <v>215</v>
      </c>
      <c r="R1937" s="3" t="s">
        <v>215</v>
      </c>
      <c r="S1937" s="3" t="s">
        <v>215</v>
      </c>
      <c r="T1937" s="3" t="s">
        <v>215</v>
      </c>
      <c r="U1937" s="3" t="s">
        <v>215</v>
      </c>
      <c r="V1937" s="3" t="s">
        <v>215</v>
      </c>
      <c r="W1937" s="3" t="s">
        <v>215</v>
      </c>
      <c r="X1937" s="3" t="s">
        <v>215</v>
      </c>
      <c r="Y1937" s="3">
        <v>2647.6610000000001</v>
      </c>
      <c r="Z1937" s="3">
        <v>2767.4679999999998</v>
      </c>
      <c r="AA1937" s="3">
        <v>2751.011</v>
      </c>
      <c r="AB1937" s="3">
        <v>2741.9679999999998</v>
      </c>
      <c r="AC1937" s="3">
        <v>2781.2559999999999</v>
      </c>
      <c r="AD1937" s="3">
        <v>2899.9250000000002</v>
      </c>
      <c r="AE1937" s="3">
        <v>2984.277</v>
      </c>
      <c r="AF1937" s="3">
        <v>3033.5920000000001</v>
      </c>
      <c r="AG1937" s="3">
        <v>3142.8919999999998</v>
      </c>
      <c r="AH1937" s="3">
        <v>3297.1</v>
      </c>
      <c r="AI1937" s="3">
        <v>3512.5149999999999</v>
      </c>
      <c r="AJ1937" s="3">
        <v>3753.2460000000001</v>
      </c>
      <c r="AK1937" s="3">
        <v>3963.527</v>
      </c>
      <c r="AL1937" s="3">
        <v>4069.84</v>
      </c>
      <c r="AM1937" s="3">
        <v>3874.3829999999998</v>
      </c>
      <c r="AN1937" s="3">
        <v>3962.4639999999999</v>
      </c>
      <c r="AO1937" s="3">
        <v>4032.91</v>
      </c>
      <c r="AP1937" s="3">
        <v>4000.6529999999998</v>
      </c>
      <c r="AQ1937" s="3">
        <v>3981.3029999999999</v>
      </c>
      <c r="AR1937" s="3">
        <v>4089.4</v>
      </c>
      <c r="AS1937" s="3">
        <v>4306.5159999999996</v>
      </c>
      <c r="AT1937" s="3">
        <v>4418.1980000000003</v>
      </c>
      <c r="AU1937" s="3">
        <v>4607.6980000000003</v>
      </c>
      <c r="AV1937" s="3">
        <v>4769.7430000000004</v>
      </c>
      <c r="AW1937" s="3">
        <v>4914.6930000000002</v>
      </c>
      <c r="AX1937" s="3">
        <v>5038.6949999999997</v>
      </c>
      <c r="AY1937" s="3">
        <v>5165.0969999999998</v>
      </c>
      <c r="AZ1937" s="3">
        <v>5293.893</v>
      </c>
      <c r="BA1937">
        <v>5425.0749999999998</v>
      </c>
      <c r="BB1937">
        <v>2017</v>
      </c>
    </row>
    <row r="1938" spans="1:54" hidden="1" x14ac:dyDescent="0.2">
      <c r="A1938">
        <v>935</v>
      </c>
      <c r="B1938" t="s">
        <v>518</v>
      </c>
      <c r="C1938" t="s">
        <v>350</v>
      </c>
      <c r="D1938" t="s">
        <v>46</v>
      </c>
      <c r="E1938" t="s">
        <v>349</v>
      </c>
      <c r="F1938" t="s">
        <v>348</v>
      </c>
      <c r="G1938" t="s">
        <v>275</v>
      </c>
      <c r="I1938" t="s">
        <v>347</v>
      </c>
      <c r="J1938" s="3" t="s">
        <v>215</v>
      </c>
      <c r="K1938" s="3" t="s">
        <v>215</v>
      </c>
      <c r="L1938" s="3" t="s">
        <v>215</v>
      </c>
      <c r="M1938" s="3" t="s">
        <v>215</v>
      </c>
      <c r="N1938" s="3" t="s">
        <v>215</v>
      </c>
      <c r="O1938" s="3" t="s">
        <v>215</v>
      </c>
      <c r="P1938" s="3" t="s">
        <v>215</v>
      </c>
      <c r="Q1938" s="3" t="s">
        <v>215</v>
      </c>
      <c r="R1938" s="3" t="s">
        <v>215</v>
      </c>
      <c r="S1938" s="3" t="s">
        <v>215</v>
      </c>
      <c r="T1938" s="3" t="s">
        <v>215</v>
      </c>
      <c r="U1938" s="3" t="s">
        <v>215</v>
      </c>
      <c r="V1938" s="3" t="s">
        <v>215</v>
      </c>
      <c r="W1938" s="3" t="s">
        <v>215</v>
      </c>
      <c r="X1938" s="3" t="s">
        <v>215</v>
      </c>
      <c r="Y1938" s="3" t="s">
        <v>215</v>
      </c>
      <c r="Z1938" s="3">
        <v>4.5250000000000004</v>
      </c>
      <c r="AA1938" s="3">
        <v>-0.59499999999999997</v>
      </c>
      <c r="AB1938" s="3">
        <v>-0.32900000000000001</v>
      </c>
      <c r="AC1938" s="3">
        <v>1.4330000000000001</v>
      </c>
      <c r="AD1938" s="3">
        <v>4.2670000000000003</v>
      </c>
      <c r="AE1938" s="3">
        <v>2.9089999999999998</v>
      </c>
      <c r="AF1938" s="3">
        <v>1.6519999999999999</v>
      </c>
      <c r="AG1938" s="3">
        <v>3.6030000000000002</v>
      </c>
      <c r="AH1938" s="3">
        <v>4.907</v>
      </c>
      <c r="AI1938" s="3">
        <v>6.5330000000000004</v>
      </c>
      <c r="AJ1938" s="3">
        <v>6.8540000000000001</v>
      </c>
      <c r="AK1938" s="3">
        <v>5.6029999999999998</v>
      </c>
      <c r="AL1938" s="3">
        <v>2.6819999999999999</v>
      </c>
      <c r="AM1938" s="3">
        <v>-4.8029999999999999</v>
      </c>
      <c r="AN1938" s="3">
        <v>2.2730000000000001</v>
      </c>
      <c r="AO1938" s="3">
        <v>1.778</v>
      </c>
      <c r="AP1938" s="3">
        <v>-0.8</v>
      </c>
      <c r="AQ1938" s="3">
        <v>-0.48399999999999999</v>
      </c>
      <c r="AR1938" s="3">
        <v>2.7149999999999999</v>
      </c>
      <c r="AS1938" s="3">
        <v>5.3090000000000002</v>
      </c>
      <c r="AT1938" s="3">
        <v>2.593</v>
      </c>
      <c r="AU1938" s="3">
        <v>4.2889999999999997</v>
      </c>
      <c r="AV1938" s="3">
        <v>3.5169999999999999</v>
      </c>
      <c r="AW1938" s="3">
        <v>3.0390000000000001</v>
      </c>
      <c r="AX1938" s="3">
        <v>2.5230000000000001</v>
      </c>
      <c r="AY1938" s="3">
        <v>2.5089999999999999</v>
      </c>
      <c r="AZ1938" s="3">
        <v>2.4940000000000002</v>
      </c>
      <c r="BA1938">
        <v>2.4780000000000002</v>
      </c>
      <c r="BB1938">
        <v>2017</v>
      </c>
    </row>
    <row r="1939" spans="1:54" hidden="1" x14ac:dyDescent="0.2">
      <c r="A1939">
        <v>935</v>
      </c>
      <c r="B1939" t="s">
        <v>518</v>
      </c>
      <c r="C1939" t="s">
        <v>346</v>
      </c>
      <c r="D1939" t="s">
        <v>46</v>
      </c>
      <c r="E1939" t="s">
        <v>342</v>
      </c>
      <c r="F1939" t="s">
        <v>345</v>
      </c>
      <c r="G1939" t="s">
        <v>225</v>
      </c>
      <c r="H1939" t="s">
        <v>222</v>
      </c>
      <c r="I1939" t="s">
        <v>1015</v>
      </c>
      <c r="J1939" s="3" t="s">
        <v>215</v>
      </c>
      <c r="K1939" s="3" t="s">
        <v>215</v>
      </c>
      <c r="L1939" s="3" t="s">
        <v>215</v>
      </c>
      <c r="M1939" s="3" t="s">
        <v>215</v>
      </c>
      <c r="N1939" s="3" t="s">
        <v>215</v>
      </c>
      <c r="O1939" s="3" t="s">
        <v>215</v>
      </c>
      <c r="P1939" s="3" t="s">
        <v>215</v>
      </c>
      <c r="Q1939" s="3" t="s">
        <v>215</v>
      </c>
      <c r="R1939" s="3" t="s">
        <v>215</v>
      </c>
      <c r="S1939" s="3" t="s">
        <v>215</v>
      </c>
      <c r="T1939" s="3" t="s">
        <v>215</v>
      </c>
      <c r="U1939" s="3" t="s">
        <v>215</v>
      </c>
      <c r="V1939" s="3" t="s">
        <v>215</v>
      </c>
      <c r="W1939" s="3" t="s">
        <v>215</v>
      </c>
      <c r="X1939" s="3" t="s">
        <v>215</v>
      </c>
      <c r="Y1939" s="3">
        <v>1586.4469999999999</v>
      </c>
      <c r="Z1939" s="3">
        <v>1818.3420000000001</v>
      </c>
      <c r="AA1939" s="3">
        <v>1958.7249999999999</v>
      </c>
      <c r="AB1939" s="3">
        <v>2146.3890000000001</v>
      </c>
      <c r="AC1939" s="3">
        <v>2242.4169999999999</v>
      </c>
      <c r="AD1939" s="3">
        <v>2379.393</v>
      </c>
      <c r="AE1939" s="3">
        <v>2568.3090000000002</v>
      </c>
      <c r="AF1939" s="3">
        <v>2681.6439999999998</v>
      </c>
      <c r="AG1939" s="3">
        <v>2810.3820000000001</v>
      </c>
      <c r="AH1939" s="3">
        <v>3062.444</v>
      </c>
      <c r="AI1939" s="3">
        <v>3264.931</v>
      </c>
      <c r="AJ1939" s="3">
        <v>3512.7979999999998</v>
      </c>
      <c r="AK1939" s="3">
        <v>3840.1170000000002</v>
      </c>
      <c r="AL1939" s="3">
        <v>4024.1170000000002</v>
      </c>
      <c r="AM1939" s="3">
        <v>3930.4090000000001</v>
      </c>
      <c r="AN1939" s="3">
        <v>3962.4639999999999</v>
      </c>
      <c r="AO1939" s="3">
        <v>4033.7550000000001</v>
      </c>
      <c r="AP1939" s="3">
        <v>4059.9119999999998</v>
      </c>
      <c r="AQ1939" s="3">
        <v>4098.1279999999997</v>
      </c>
      <c r="AR1939" s="3">
        <v>4313.7889999999998</v>
      </c>
      <c r="AS1939" s="3">
        <v>4595.7830000000004</v>
      </c>
      <c r="AT1939" s="3">
        <v>4773.24</v>
      </c>
      <c r="AU1939" s="3">
        <v>5042.8720000000003</v>
      </c>
      <c r="AV1939" s="3">
        <v>5266.5140000000001</v>
      </c>
      <c r="AW1939" s="3">
        <v>5519.84</v>
      </c>
      <c r="AX1939" s="3">
        <v>5760.8729999999996</v>
      </c>
      <c r="AY1939" s="3">
        <v>6010.8689999999997</v>
      </c>
      <c r="AZ1939" s="3">
        <v>6260.7269999999999</v>
      </c>
      <c r="BA1939">
        <v>6517.1850000000004</v>
      </c>
      <c r="BB1939">
        <v>2017</v>
      </c>
    </row>
    <row r="1940" spans="1:54" hidden="1" x14ac:dyDescent="0.2">
      <c r="A1940">
        <v>935</v>
      </c>
      <c r="B1940" t="s">
        <v>518</v>
      </c>
      <c r="C1940" t="s">
        <v>344</v>
      </c>
      <c r="D1940" t="s">
        <v>46</v>
      </c>
      <c r="E1940" t="s">
        <v>342</v>
      </c>
      <c r="F1940" t="s">
        <v>343</v>
      </c>
      <c r="G1940" t="s">
        <v>223</v>
      </c>
      <c r="H1940" t="s">
        <v>222</v>
      </c>
      <c r="I1940" t="s">
        <v>310</v>
      </c>
      <c r="J1940" s="3" t="s">
        <v>215</v>
      </c>
      <c r="K1940" s="3" t="s">
        <v>215</v>
      </c>
      <c r="L1940" s="3" t="s">
        <v>215</v>
      </c>
      <c r="M1940" s="3" t="s">
        <v>215</v>
      </c>
      <c r="N1940" s="3" t="s">
        <v>215</v>
      </c>
      <c r="O1940" s="3" t="s">
        <v>215</v>
      </c>
      <c r="P1940" s="3" t="s">
        <v>215</v>
      </c>
      <c r="Q1940" s="3" t="s">
        <v>215</v>
      </c>
      <c r="R1940" s="3" t="s">
        <v>215</v>
      </c>
      <c r="S1940" s="3" t="s">
        <v>215</v>
      </c>
      <c r="T1940" s="3" t="s">
        <v>215</v>
      </c>
      <c r="U1940" s="3" t="s">
        <v>215</v>
      </c>
      <c r="V1940" s="3" t="s">
        <v>215</v>
      </c>
      <c r="W1940" s="3" t="s">
        <v>215</v>
      </c>
      <c r="X1940" s="3" t="s">
        <v>215</v>
      </c>
      <c r="Y1940" s="3">
        <v>59.768000000000001</v>
      </c>
      <c r="Z1940" s="3">
        <v>66.986000000000004</v>
      </c>
      <c r="AA1940" s="3">
        <v>61.783000000000001</v>
      </c>
      <c r="AB1940" s="3">
        <v>66.465000000000003</v>
      </c>
      <c r="AC1940" s="3">
        <v>64.867000000000004</v>
      </c>
      <c r="AD1940" s="3">
        <v>61.645000000000003</v>
      </c>
      <c r="AE1940" s="3">
        <v>67.524000000000001</v>
      </c>
      <c r="AF1940" s="3">
        <v>81.899000000000001</v>
      </c>
      <c r="AG1940" s="3">
        <v>99.662000000000006</v>
      </c>
      <c r="AH1940" s="3">
        <v>119.16200000000001</v>
      </c>
      <c r="AI1940" s="3">
        <v>136.28100000000001</v>
      </c>
      <c r="AJ1940" s="3">
        <v>155.464</v>
      </c>
      <c r="AK1940" s="3">
        <v>189.03200000000001</v>
      </c>
      <c r="AL1940" s="3">
        <v>236.03100000000001</v>
      </c>
      <c r="AM1940" s="3">
        <v>206.303</v>
      </c>
      <c r="AN1940" s="3">
        <v>207.47800000000001</v>
      </c>
      <c r="AO1940" s="3">
        <v>227.94800000000001</v>
      </c>
      <c r="AP1940" s="3">
        <v>207.376</v>
      </c>
      <c r="AQ1940" s="3">
        <v>209.40199999999999</v>
      </c>
      <c r="AR1940" s="3">
        <v>207.81800000000001</v>
      </c>
      <c r="AS1940" s="3">
        <v>186.83</v>
      </c>
      <c r="AT1940" s="3">
        <v>195.30500000000001</v>
      </c>
      <c r="AU1940" s="3">
        <v>213.18899999999999</v>
      </c>
      <c r="AV1940" s="3">
        <v>251.577</v>
      </c>
      <c r="AW1940" s="3">
        <v>276.96100000000001</v>
      </c>
      <c r="AX1940" s="3">
        <v>296.57</v>
      </c>
      <c r="AY1940" s="3">
        <v>316.77800000000002</v>
      </c>
      <c r="AZ1940" s="3">
        <v>337.233</v>
      </c>
      <c r="BA1940">
        <v>358.185</v>
      </c>
      <c r="BB1940">
        <v>2017</v>
      </c>
    </row>
    <row r="1941" spans="1:54" hidden="1" x14ac:dyDescent="0.2">
      <c r="A1941">
        <v>935</v>
      </c>
      <c r="B1941" t="s">
        <v>518</v>
      </c>
      <c r="C1941" t="s">
        <v>213</v>
      </c>
      <c r="D1941" t="s">
        <v>46</v>
      </c>
      <c r="E1941" t="s">
        <v>342</v>
      </c>
      <c r="F1941" t="s">
        <v>341</v>
      </c>
      <c r="G1941" t="s">
        <v>323</v>
      </c>
      <c r="H1941" t="s">
        <v>222</v>
      </c>
      <c r="I1941" t="s">
        <v>310</v>
      </c>
      <c r="J1941" s="3" t="s">
        <v>215</v>
      </c>
      <c r="K1941" s="3" t="s">
        <v>215</v>
      </c>
      <c r="L1941" s="3" t="s">
        <v>215</v>
      </c>
      <c r="M1941" s="3" t="s">
        <v>215</v>
      </c>
      <c r="N1941" s="3" t="s">
        <v>215</v>
      </c>
      <c r="O1941" s="3" t="s">
        <v>215</v>
      </c>
      <c r="P1941" s="3" t="s">
        <v>215</v>
      </c>
      <c r="Q1941" s="3" t="s">
        <v>215</v>
      </c>
      <c r="R1941" s="3" t="s">
        <v>215</v>
      </c>
      <c r="S1941" s="3" t="s">
        <v>215</v>
      </c>
      <c r="T1941" s="3" t="s">
        <v>215</v>
      </c>
      <c r="U1941" s="3" t="s">
        <v>215</v>
      </c>
      <c r="V1941" s="3" t="s">
        <v>215</v>
      </c>
      <c r="W1941" s="3" t="s">
        <v>215</v>
      </c>
      <c r="X1941" s="3" t="s">
        <v>215</v>
      </c>
      <c r="Y1941" s="3">
        <v>143.363</v>
      </c>
      <c r="Z1941" s="3">
        <v>152.58500000000001</v>
      </c>
      <c r="AA1941" s="3">
        <v>154.27500000000001</v>
      </c>
      <c r="AB1941" s="3">
        <v>155.43600000000001</v>
      </c>
      <c r="AC1941" s="3">
        <v>160.07599999999999</v>
      </c>
      <c r="AD1941" s="3">
        <v>170.70400000000001</v>
      </c>
      <c r="AE1941" s="3">
        <v>179.673</v>
      </c>
      <c r="AF1941" s="3">
        <v>185.446</v>
      </c>
      <c r="AG1941" s="3">
        <v>195.959</v>
      </c>
      <c r="AH1941" s="3">
        <v>211.226</v>
      </c>
      <c r="AI1941" s="3">
        <v>232.267</v>
      </c>
      <c r="AJ1941" s="3">
        <v>255.81100000000001</v>
      </c>
      <c r="AK1941" s="3">
        <v>277.33199999999999</v>
      </c>
      <c r="AL1941" s="3">
        <v>290.35700000000003</v>
      </c>
      <c r="AM1941" s="3">
        <v>278.51100000000002</v>
      </c>
      <c r="AN1941" s="3">
        <v>288.32299999999998</v>
      </c>
      <c r="AO1941" s="3">
        <v>299.50700000000001</v>
      </c>
      <c r="AP1941" s="3">
        <v>302.584</v>
      </c>
      <c r="AQ1941" s="3">
        <v>305.98399999999998</v>
      </c>
      <c r="AR1941" s="3">
        <v>319.93200000000002</v>
      </c>
      <c r="AS1941" s="3">
        <v>340.57100000000003</v>
      </c>
      <c r="AT1941" s="3">
        <v>353.86200000000002</v>
      </c>
      <c r="AU1941" s="3">
        <v>375.67899999999997</v>
      </c>
      <c r="AV1941" s="3">
        <v>397.72699999999998</v>
      </c>
      <c r="AW1941" s="3">
        <v>418.702</v>
      </c>
      <c r="AX1941" s="3">
        <v>437.7</v>
      </c>
      <c r="AY1941" s="3">
        <v>457.23099999999999</v>
      </c>
      <c r="AZ1941" s="3">
        <v>476.68</v>
      </c>
      <c r="BA1941">
        <v>496.99099999999999</v>
      </c>
      <c r="BB1941">
        <v>2017</v>
      </c>
    </row>
    <row r="1942" spans="1:54" hidden="1" x14ac:dyDescent="0.2">
      <c r="A1942">
        <v>935</v>
      </c>
      <c r="B1942" t="s">
        <v>518</v>
      </c>
      <c r="C1942" t="s">
        <v>340</v>
      </c>
      <c r="D1942" t="s">
        <v>46</v>
      </c>
      <c r="E1942" t="s">
        <v>339</v>
      </c>
      <c r="F1942" t="s">
        <v>338</v>
      </c>
      <c r="G1942" t="s">
        <v>295</v>
      </c>
      <c r="I1942" t="s">
        <v>337</v>
      </c>
      <c r="J1942" s="3" t="s">
        <v>215</v>
      </c>
      <c r="K1942" s="3" t="s">
        <v>215</v>
      </c>
      <c r="L1942" s="3" t="s">
        <v>215</v>
      </c>
      <c r="M1942" s="3" t="s">
        <v>215</v>
      </c>
      <c r="N1942" s="3" t="s">
        <v>215</v>
      </c>
      <c r="O1942" s="3" t="s">
        <v>215</v>
      </c>
      <c r="P1942" s="3" t="s">
        <v>215</v>
      </c>
      <c r="Q1942" s="3" t="s">
        <v>215</v>
      </c>
      <c r="R1942" s="3" t="s">
        <v>215</v>
      </c>
      <c r="S1942" s="3" t="s">
        <v>215</v>
      </c>
      <c r="T1942" s="3" t="s">
        <v>215</v>
      </c>
      <c r="U1942" s="3" t="s">
        <v>215</v>
      </c>
      <c r="V1942" s="3" t="s">
        <v>215</v>
      </c>
      <c r="W1942" s="3" t="s">
        <v>215</v>
      </c>
      <c r="X1942" s="3" t="s">
        <v>215</v>
      </c>
      <c r="Y1942" s="3">
        <v>59.918999999999997</v>
      </c>
      <c r="Z1942" s="3">
        <v>65.703999999999994</v>
      </c>
      <c r="AA1942" s="3">
        <v>71.2</v>
      </c>
      <c r="AB1942" s="3">
        <v>78.278999999999996</v>
      </c>
      <c r="AC1942" s="3">
        <v>80.626000000000005</v>
      </c>
      <c r="AD1942" s="3">
        <v>82.05</v>
      </c>
      <c r="AE1942" s="3">
        <v>86.061000000000007</v>
      </c>
      <c r="AF1942" s="3">
        <v>88.397999999999996</v>
      </c>
      <c r="AG1942" s="3">
        <v>89.42</v>
      </c>
      <c r="AH1942" s="3">
        <v>92.882999999999996</v>
      </c>
      <c r="AI1942" s="3">
        <v>92.950999999999993</v>
      </c>
      <c r="AJ1942" s="3">
        <v>93.593999999999994</v>
      </c>
      <c r="AK1942" s="3">
        <v>96.885999999999996</v>
      </c>
      <c r="AL1942" s="3">
        <v>98.876999999999995</v>
      </c>
      <c r="AM1942" s="3">
        <v>101.446</v>
      </c>
      <c r="AN1942" s="3">
        <v>100</v>
      </c>
      <c r="AO1942" s="3">
        <v>100.021</v>
      </c>
      <c r="AP1942" s="3">
        <v>101.48099999999999</v>
      </c>
      <c r="AQ1942" s="3">
        <v>102.934</v>
      </c>
      <c r="AR1942" s="3">
        <v>105.48699999999999</v>
      </c>
      <c r="AS1942" s="3">
        <v>106.717</v>
      </c>
      <c r="AT1942" s="3">
        <v>108.036</v>
      </c>
      <c r="AU1942" s="3">
        <v>109.444</v>
      </c>
      <c r="AV1942" s="3">
        <v>110.41500000000001</v>
      </c>
      <c r="AW1942" s="3">
        <v>112.313</v>
      </c>
      <c r="AX1942" s="3">
        <v>114.333</v>
      </c>
      <c r="AY1942" s="3">
        <v>116.375</v>
      </c>
      <c r="AZ1942" s="3">
        <v>118.26300000000001</v>
      </c>
      <c r="BA1942">
        <v>120.131</v>
      </c>
      <c r="BB1942">
        <v>2017</v>
      </c>
    </row>
    <row r="1943" spans="1:54" hidden="1" x14ac:dyDescent="0.2">
      <c r="A1943">
        <v>935</v>
      </c>
      <c r="B1943" t="s">
        <v>518</v>
      </c>
      <c r="C1943" t="s">
        <v>336</v>
      </c>
      <c r="D1943" t="s">
        <v>46</v>
      </c>
      <c r="E1943" t="s">
        <v>333</v>
      </c>
      <c r="F1943" t="s">
        <v>335</v>
      </c>
      <c r="G1943" t="s">
        <v>225</v>
      </c>
      <c r="H1943" t="s">
        <v>322</v>
      </c>
      <c r="I1943" t="s">
        <v>330</v>
      </c>
      <c r="J1943" s="3" t="s">
        <v>215</v>
      </c>
      <c r="K1943" s="3" t="s">
        <v>215</v>
      </c>
      <c r="L1943" s="3" t="s">
        <v>215</v>
      </c>
      <c r="M1943" s="3" t="s">
        <v>215</v>
      </c>
      <c r="N1943" s="3" t="s">
        <v>215</v>
      </c>
      <c r="O1943" s="3" t="s">
        <v>215</v>
      </c>
      <c r="P1943" s="3" t="s">
        <v>215</v>
      </c>
      <c r="Q1943" s="3" t="s">
        <v>215</v>
      </c>
      <c r="R1943" s="3" t="s">
        <v>215</v>
      </c>
      <c r="S1943" s="3" t="s">
        <v>215</v>
      </c>
      <c r="T1943" s="3" t="s">
        <v>215</v>
      </c>
      <c r="U1943" s="3" t="s">
        <v>215</v>
      </c>
      <c r="V1943" s="3" t="s">
        <v>215</v>
      </c>
      <c r="W1943" s="3" t="s">
        <v>215</v>
      </c>
      <c r="X1943" s="3" t="s">
        <v>215</v>
      </c>
      <c r="Y1943" s="3">
        <v>256229.53099999999</v>
      </c>
      <c r="Z1943" s="3">
        <v>268130.58500000002</v>
      </c>
      <c r="AA1943" s="3">
        <v>266851.72600000002</v>
      </c>
      <c r="AB1943" s="3">
        <v>266233.10200000001</v>
      </c>
      <c r="AC1943" s="3">
        <v>270297.22499999998</v>
      </c>
      <c r="AD1943" s="3">
        <v>282146.07400000002</v>
      </c>
      <c r="AE1943" s="3">
        <v>291660.391</v>
      </c>
      <c r="AF1943" s="3">
        <v>297376.52</v>
      </c>
      <c r="AG1943" s="3">
        <v>308348.88900000002</v>
      </c>
      <c r="AH1943" s="3">
        <v>323392.62199999997</v>
      </c>
      <c r="AI1943" s="3">
        <v>344402.87699999998</v>
      </c>
      <c r="AJ1943" s="3">
        <v>367116.71500000003</v>
      </c>
      <c r="AK1943" s="3">
        <v>386525.935</v>
      </c>
      <c r="AL1943" s="3">
        <v>393471.32900000003</v>
      </c>
      <c r="AM1943" s="3">
        <v>371615.54200000002</v>
      </c>
      <c r="AN1943" s="3">
        <v>378745.04599999997</v>
      </c>
      <c r="AO1943" s="3">
        <v>384572.65700000001</v>
      </c>
      <c r="AP1943" s="3">
        <v>380817.09100000001</v>
      </c>
      <c r="AQ1943" s="3">
        <v>378590.30800000002</v>
      </c>
      <c r="AR1943" s="3">
        <v>389006.565</v>
      </c>
      <c r="AS1943" s="3">
        <v>408654.73700000002</v>
      </c>
      <c r="AT1943" s="3">
        <v>418634.04599999997</v>
      </c>
      <c r="AU1943" s="3">
        <v>435558.78600000002</v>
      </c>
      <c r="AV1943" s="3">
        <v>450276.24699999997</v>
      </c>
      <c r="AW1943" s="3">
        <v>463387.94900000002</v>
      </c>
      <c r="AX1943" s="3">
        <v>474515.69400000002</v>
      </c>
      <c r="AY1943" s="3">
        <v>485829.11900000001</v>
      </c>
      <c r="AZ1943" s="3">
        <v>497343.34700000001</v>
      </c>
      <c r="BA1943">
        <v>509251.27399999998</v>
      </c>
      <c r="BB1943">
        <v>2017</v>
      </c>
    </row>
    <row r="1944" spans="1:54" hidden="1" x14ac:dyDescent="0.2">
      <c r="A1944">
        <v>935</v>
      </c>
      <c r="B1944" t="s">
        <v>518</v>
      </c>
      <c r="C1944" t="s">
        <v>334</v>
      </c>
      <c r="D1944" t="s">
        <v>46</v>
      </c>
      <c r="E1944" t="s">
        <v>333</v>
      </c>
      <c r="F1944" t="s">
        <v>332</v>
      </c>
      <c r="G1944" t="s">
        <v>331</v>
      </c>
      <c r="H1944" t="s">
        <v>322</v>
      </c>
      <c r="I1944" t="s">
        <v>330</v>
      </c>
      <c r="J1944" s="3" t="s">
        <v>215</v>
      </c>
      <c r="K1944" s="3" t="s">
        <v>215</v>
      </c>
      <c r="L1944" s="3" t="s">
        <v>215</v>
      </c>
      <c r="M1944" s="3" t="s">
        <v>215</v>
      </c>
      <c r="N1944" s="3" t="s">
        <v>215</v>
      </c>
      <c r="O1944" s="3" t="s">
        <v>215</v>
      </c>
      <c r="P1944" s="3" t="s">
        <v>215</v>
      </c>
      <c r="Q1944" s="3" t="s">
        <v>215</v>
      </c>
      <c r="R1944" s="3" t="s">
        <v>215</v>
      </c>
      <c r="S1944" s="3" t="s">
        <v>215</v>
      </c>
      <c r="T1944" s="3" t="s">
        <v>215</v>
      </c>
      <c r="U1944" s="3" t="s">
        <v>215</v>
      </c>
      <c r="V1944" s="3" t="s">
        <v>215</v>
      </c>
      <c r="W1944" s="3" t="s">
        <v>215</v>
      </c>
      <c r="X1944" s="3" t="s">
        <v>215</v>
      </c>
      <c r="Y1944" s="3">
        <v>19029.055</v>
      </c>
      <c r="Z1944" s="3">
        <v>19912.894</v>
      </c>
      <c r="AA1944" s="3">
        <v>19817.919000000002</v>
      </c>
      <c r="AB1944" s="3">
        <v>19771.976999999999</v>
      </c>
      <c r="AC1944" s="3">
        <v>20073.800999999999</v>
      </c>
      <c r="AD1944" s="3">
        <v>20953.763999999999</v>
      </c>
      <c r="AE1944" s="3">
        <v>21660.350999999999</v>
      </c>
      <c r="AF1944" s="3">
        <v>22084.863000000001</v>
      </c>
      <c r="AG1944" s="3">
        <v>22899.733</v>
      </c>
      <c r="AH1944" s="3">
        <v>24016.966</v>
      </c>
      <c r="AI1944" s="3">
        <v>25577.306</v>
      </c>
      <c r="AJ1944" s="3">
        <v>27264.164000000001</v>
      </c>
      <c r="AK1944" s="3">
        <v>28705.602999999999</v>
      </c>
      <c r="AL1944" s="3">
        <v>29221.406999999999</v>
      </c>
      <c r="AM1944" s="3">
        <v>27598.273000000001</v>
      </c>
      <c r="AN1944" s="3">
        <v>28127.75</v>
      </c>
      <c r="AO1944" s="3">
        <v>28560.541000000001</v>
      </c>
      <c r="AP1944" s="3">
        <v>28281.632000000001</v>
      </c>
      <c r="AQ1944" s="3">
        <v>28116.258000000002</v>
      </c>
      <c r="AR1944" s="3">
        <v>28889.828000000001</v>
      </c>
      <c r="AS1944" s="3">
        <v>30349.012999999999</v>
      </c>
      <c r="AT1944" s="3">
        <v>31090.133000000002</v>
      </c>
      <c r="AU1944" s="3">
        <v>32347.06</v>
      </c>
      <c r="AV1944" s="3">
        <v>33440.061999999998</v>
      </c>
      <c r="AW1944" s="3">
        <v>34413.811000000002</v>
      </c>
      <c r="AX1944" s="3">
        <v>35240.22</v>
      </c>
      <c r="AY1944" s="3">
        <v>36080.419000000002</v>
      </c>
      <c r="AZ1944" s="3">
        <v>36935.531000000003</v>
      </c>
      <c r="BA1944">
        <v>37819.881000000001</v>
      </c>
      <c r="BB1944">
        <v>2017</v>
      </c>
    </row>
    <row r="1945" spans="1:54" hidden="1" x14ac:dyDescent="0.2">
      <c r="A1945">
        <v>935</v>
      </c>
      <c r="B1945" t="s">
        <v>518</v>
      </c>
      <c r="C1945" t="s">
        <v>329</v>
      </c>
      <c r="D1945" t="s">
        <v>46</v>
      </c>
      <c r="E1945" t="s">
        <v>325</v>
      </c>
      <c r="F1945" t="s">
        <v>328</v>
      </c>
      <c r="G1945" t="s">
        <v>225</v>
      </c>
      <c r="H1945" t="s">
        <v>322</v>
      </c>
      <c r="I1945" t="s">
        <v>321</v>
      </c>
      <c r="J1945" s="3" t="s">
        <v>215</v>
      </c>
      <c r="K1945" s="3" t="s">
        <v>215</v>
      </c>
      <c r="L1945" s="3" t="s">
        <v>215</v>
      </c>
      <c r="M1945" s="3" t="s">
        <v>215</v>
      </c>
      <c r="N1945" s="3" t="s">
        <v>215</v>
      </c>
      <c r="O1945" s="3" t="s">
        <v>215</v>
      </c>
      <c r="P1945" s="3" t="s">
        <v>215</v>
      </c>
      <c r="Q1945" s="3" t="s">
        <v>215</v>
      </c>
      <c r="R1945" s="3" t="s">
        <v>215</v>
      </c>
      <c r="S1945" s="3" t="s">
        <v>215</v>
      </c>
      <c r="T1945" s="3" t="s">
        <v>215</v>
      </c>
      <c r="U1945" s="3" t="s">
        <v>215</v>
      </c>
      <c r="V1945" s="3" t="s">
        <v>215</v>
      </c>
      <c r="W1945" s="3" t="s">
        <v>215</v>
      </c>
      <c r="X1945" s="3" t="s">
        <v>215</v>
      </c>
      <c r="Y1945" s="3">
        <v>153529.69</v>
      </c>
      <c r="Z1945" s="3">
        <v>176172.98699999999</v>
      </c>
      <c r="AA1945" s="3">
        <v>189998.93</v>
      </c>
      <c r="AB1945" s="3">
        <v>208404.986</v>
      </c>
      <c r="AC1945" s="3">
        <v>217929.99</v>
      </c>
      <c r="AD1945" s="3">
        <v>231501.29500000001</v>
      </c>
      <c r="AE1945" s="3">
        <v>251006.86300000001</v>
      </c>
      <c r="AF1945" s="3">
        <v>262875.81199999998</v>
      </c>
      <c r="AG1945" s="3">
        <v>275726.359</v>
      </c>
      <c r="AH1945" s="3">
        <v>300376.63299999997</v>
      </c>
      <c r="AI1945" s="3">
        <v>320127.21000000002</v>
      </c>
      <c r="AJ1945" s="3">
        <v>343597.745</v>
      </c>
      <c r="AK1945" s="3">
        <v>374490.90500000003</v>
      </c>
      <c r="AL1945" s="3">
        <v>389050.83799999999</v>
      </c>
      <c r="AM1945" s="3">
        <v>376989.33500000002</v>
      </c>
      <c r="AN1945" s="3">
        <v>378745.04599999997</v>
      </c>
      <c r="AO1945" s="3">
        <v>384653.23499999999</v>
      </c>
      <c r="AP1945" s="3">
        <v>386457.88</v>
      </c>
      <c r="AQ1945" s="3">
        <v>389699.43800000002</v>
      </c>
      <c r="AR1945" s="3">
        <v>410351.69900000002</v>
      </c>
      <c r="AS1945" s="3">
        <v>436103.91600000003</v>
      </c>
      <c r="AT1945" s="3">
        <v>452275.06199999998</v>
      </c>
      <c r="AU1945" s="3">
        <v>476695.13199999998</v>
      </c>
      <c r="AV1945" s="3">
        <v>497172.68300000002</v>
      </c>
      <c r="AW1945" s="3">
        <v>520444.99800000002</v>
      </c>
      <c r="AX1945" s="3">
        <v>542526.31200000003</v>
      </c>
      <c r="AY1945" s="3">
        <v>565382.52399999998</v>
      </c>
      <c r="AZ1945" s="3">
        <v>588174.16099999996</v>
      </c>
      <c r="BA1945">
        <v>611767.554</v>
      </c>
      <c r="BB1945">
        <v>2017</v>
      </c>
    </row>
    <row r="1946" spans="1:54" hidden="1" x14ac:dyDescent="0.2">
      <c r="A1946">
        <v>935</v>
      </c>
      <c r="B1946" t="s">
        <v>518</v>
      </c>
      <c r="C1946" t="s">
        <v>327</v>
      </c>
      <c r="D1946" t="s">
        <v>46</v>
      </c>
      <c r="E1946" t="s">
        <v>325</v>
      </c>
      <c r="F1946" t="s">
        <v>326</v>
      </c>
      <c r="G1946" t="s">
        <v>223</v>
      </c>
      <c r="H1946" t="s">
        <v>322</v>
      </c>
      <c r="I1946" t="s">
        <v>321</v>
      </c>
      <c r="J1946" s="3" t="s">
        <v>215</v>
      </c>
      <c r="K1946" s="3" t="s">
        <v>215</v>
      </c>
      <c r="L1946" s="3" t="s">
        <v>215</v>
      </c>
      <c r="M1946" s="3" t="s">
        <v>215</v>
      </c>
      <c r="N1946" s="3" t="s">
        <v>215</v>
      </c>
      <c r="O1946" s="3" t="s">
        <v>215</v>
      </c>
      <c r="P1946" s="3" t="s">
        <v>215</v>
      </c>
      <c r="Q1946" s="3" t="s">
        <v>215</v>
      </c>
      <c r="R1946" s="3" t="s">
        <v>215</v>
      </c>
      <c r="S1946" s="3" t="s">
        <v>215</v>
      </c>
      <c r="T1946" s="3" t="s">
        <v>215</v>
      </c>
      <c r="U1946" s="3" t="s">
        <v>215</v>
      </c>
      <c r="V1946" s="3" t="s">
        <v>215</v>
      </c>
      <c r="W1946" s="3" t="s">
        <v>215</v>
      </c>
      <c r="X1946" s="3" t="s">
        <v>215</v>
      </c>
      <c r="Y1946" s="3">
        <v>5784.0969999999998</v>
      </c>
      <c r="Z1946" s="3">
        <v>6490.0910000000003</v>
      </c>
      <c r="AA1946" s="3">
        <v>5993.0029999999997</v>
      </c>
      <c r="AB1946" s="3">
        <v>6453.4279999999999</v>
      </c>
      <c r="AC1946" s="3">
        <v>6304.1570000000002</v>
      </c>
      <c r="AD1946" s="3">
        <v>5997.6850000000004</v>
      </c>
      <c r="AE1946" s="3">
        <v>6599.308</v>
      </c>
      <c r="AF1946" s="3">
        <v>8028.3609999999999</v>
      </c>
      <c r="AG1946" s="3">
        <v>9777.8140000000003</v>
      </c>
      <c r="AH1946" s="3">
        <v>11687.92</v>
      </c>
      <c r="AI1946" s="3">
        <v>13362.343000000001</v>
      </c>
      <c r="AJ1946" s="3">
        <v>15206.395</v>
      </c>
      <c r="AK1946" s="3">
        <v>18434.536</v>
      </c>
      <c r="AL1946" s="3">
        <v>22819.462</v>
      </c>
      <c r="AM1946" s="3">
        <v>19787.766</v>
      </c>
      <c r="AN1946" s="3">
        <v>19831.401000000002</v>
      </c>
      <c r="AO1946" s="3">
        <v>21736.835999999999</v>
      </c>
      <c r="AP1946" s="3">
        <v>19739.899000000001</v>
      </c>
      <c r="AQ1946" s="3">
        <v>19912.509999999998</v>
      </c>
      <c r="AR1946" s="3">
        <v>19768.84</v>
      </c>
      <c r="AS1946" s="3">
        <v>17728.702000000001</v>
      </c>
      <c r="AT1946" s="3">
        <v>18505.589</v>
      </c>
      <c r="AU1946" s="3">
        <v>20152.407999999999</v>
      </c>
      <c r="AV1946" s="3">
        <v>23749.530999999999</v>
      </c>
      <c r="AW1946" s="3">
        <v>26113.648000000001</v>
      </c>
      <c r="AX1946" s="3">
        <v>27929.281999999999</v>
      </c>
      <c r="AY1946" s="3">
        <v>29796.18</v>
      </c>
      <c r="AZ1946" s="3">
        <v>31681.883000000002</v>
      </c>
      <c r="BA1946">
        <v>33622.839</v>
      </c>
      <c r="BB1946">
        <v>2017</v>
      </c>
    </row>
    <row r="1947" spans="1:54" hidden="1" x14ac:dyDescent="0.2">
      <c r="A1947">
        <v>935</v>
      </c>
      <c r="B1947" t="s">
        <v>518</v>
      </c>
      <c r="C1947" t="s">
        <v>212</v>
      </c>
      <c r="D1947" t="s">
        <v>46</v>
      </c>
      <c r="E1947" t="s">
        <v>325</v>
      </c>
      <c r="F1947" t="s">
        <v>324</v>
      </c>
      <c r="G1947" t="s">
        <v>323</v>
      </c>
      <c r="H1947" t="s">
        <v>322</v>
      </c>
      <c r="I1947" t="s">
        <v>321</v>
      </c>
      <c r="J1947" s="3" t="s">
        <v>215</v>
      </c>
      <c r="K1947" s="3" t="s">
        <v>215</v>
      </c>
      <c r="L1947" s="3" t="s">
        <v>215</v>
      </c>
      <c r="M1947" s="3" t="s">
        <v>215</v>
      </c>
      <c r="N1947" s="3" t="s">
        <v>215</v>
      </c>
      <c r="O1947" s="3" t="s">
        <v>215</v>
      </c>
      <c r="P1947" s="3" t="s">
        <v>215</v>
      </c>
      <c r="Q1947" s="3" t="s">
        <v>215</v>
      </c>
      <c r="R1947" s="3" t="s">
        <v>215</v>
      </c>
      <c r="S1947" s="3" t="s">
        <v>215</v>
      </c>
      <c r="T1947" s="3" t="s">
        <v>215</v>
      </c>
      <c r="U1947" s="3" t="s">
        <v>215</v>
      </c>
      <c r="V1947" s="3" t="s">
        <v>215</v>
      </c>
      <c r="W1947" s="3" t="s">
        <v>215</v>
      </c>
      <c r="X1947" s="3" t="s">
        <v>215</v>
      </c>
      <c r="Y1947" s="3">
        <v>13874.096</v>
      </c>
      <c r="Z1947" s="3">
        <v>14783.478999999999</v>
      </c>
      <c r="AA1947" s="3">
        <v>14964.880999999999</v>
      </c>
      <c r="AB1947" s="3">
        <v>15092.192999999999</v>
      </c>
      <c r="AC1947" s="3">
        <v>15557.078</v>
      </c>
      <c r="AD1947" s="3">
        <v>16608.528999999999</v>
      </c>
      <c r="AE1947" s="3">
        <v>17559.866999999998</v>
      </c>
      <c r="AF1947" s="3">
        <v>18178.876</v>
      </c>
      <c r="AG1947" s="3">
        <v>19225.48</v>
      </c>
      <c r="AH1947" s="3">
        <v>20717.931</v>
      </c>
      <c r="AI1947" s="3">
        <v>22773.8</v>
      </c>
      <c r="AJ1947" s="3">
        <v>25021.691999999999</v>
      </c>
      <c r="AK1947" s="3">
        <v>27045.588</v>
      </c>
      <c r="AL1947" s="3">
        <v>28071.632000000001</v>
      </c>
      <c r="AM1947" s="3">
        <v>26713.701000000001</v>
      </c>
      <c r="AN1947" s="3">
        <v>27558.852999999999</v>
      </c>
      <c r="AO1947" s="3">
        <v>28560.541000000001</v>
      </c>
      <c r="AP1947" s="3">
        <v>28802.61</v>
      </c>
      <c r="AQ1947" s="3">
        <v>29096.61</v>
      </c>
      <c r="AR1947" s="3">
        <v>30433.738000000001</v>
      </c>
      <c r="AS1947" s="3">
        <v>32317.565999999999</v>
      </c>
      <c r="AT1947" s="3">
        <v>33529.161</v>
      </c>
      <c r="AU1947" s="3">
        <v>35512.398999999998</v>
      </c>
      <c r="AV1947" s="3">
        <v>37546.476000000002</v>
      </c>
      <c r="AW1947" s="3">
        <v>39477.803</v>
      </c>
      <c r="AX1947" s="3">
        <v>41220.127</v>
      </c>
      <c r="AY1947" s="3">
        <v>43007.194000000003</v>
      </c>
      <c r="AZ1947" s="3">
        <v>44782.445</v>
      </c>
      <c r="BA1947">
        <v>46652.474999999999</v>
      </c>
      <c r="BB1947">
        <v>2017</v>
      </c>
    </row>
    <row r="1948" spans="1:54" hidden="1" x14ac:dyDescent="0.2">
      <c r="A1948">
        <v>935</v>
      </c>
      <c r="B1948" t="s">
        <v>518</v>
      </c>
      <c r="C1948" t="s">
        <v>320</v>
      </c>
      <c r="D1948" t="s">
        <v>46</v>
      </c>
      <c r="E1948" t="s">
        <v>319</v>
      </c>
      <c r="F1948" s="3" t="s">
        <v>318</v>
      </c>
      <c r="G1948" t="s">
        <v>243</v>
      </c>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row>
    <row r="1949" spans="1:54" hidden="1" x14ac:dyDescent="0.2">
      <c r="A1949">
        <v>935</v>
      </c>
      <c r="B1949" t="s">
        <v>518</v>
      </c>
      <c r="C1949" t="s">
        <v>317</v>
      </c>
      <c r="D1949" t="s">
        <v>46</v>
      </c>
      <c r="E1949" t="s">
        <v>316</v>
      </c>
      <c r="F1949" s="3" t="s">
        <v>315</v>
      </c>
      <c r="G1949" t="s">
        <v>288</v>
      </c>
      <c r="I1949" t="s">
        <v>310</v>
      </c>
      <c r="J1949" t="s">
        <v>215</v>
      </c>
      <c r="K1949" t="s">
        <v>215</v>
      </c>
      <c r="L1949" t="s">
        <v>215</v>
      </c>
      <c r="M1949" t="s">
        <v>215</v>
      </c>
      <c r="N1949" t="s">
        <v>215</v>
      </c>
      <c r="O1949" t="s">
        <v>215</v>
      </c>
      <c r="P1949" t="s">
        <v>215</v>
      </c>
      <c r="Q1949" t="s">
        <v>215</v>
      </c>
      <c r="R1949" t="s">
        <v>215</v>
      </c>
      <c r="S1949" t="s">
        <v>215</v>
      </c>
      <c r="T1949" t="s">
        <v>215</v>
      </c>
      <c r="U1949" t="s">
        <v>215</v>
      </c>
      <c r="V1949" t="s">
        <v>215</v>
      </c>
      <c r="W1949" t="s">
        <v>215</v>
      </c>
      <c r="X1949" t="s">
        <v>215</v>
      </c>
      <c r="Y1949">
        <v>0.375</v>
      </c>
      <c r="Z1949">
        <v>0.378</v>
      </c>
      <c r="AA1949">
        <v>0.36099999999999999</v>
      </c>
      <c r="AB1949">
        <v>0.35</v>
      </c>
      <c r="AC1949">
        <v>0.34300000000000003</v>
      </c>
      <c r="AD1949">
        <v>0.34200000000000003</v>
      </c>
      <c r="AE1949">
        <v>0.34300000000000003</v>
      </c>
      <c r="AF1949">
        <v>0.33900000000000002</v>
      </c>
      <c r="AG1949">
        <v>0.33800000000000002</v>
      </c>
      <c r="AH1949">
        <v>0.33700000000000002</v>
      </c>
      <c r="AI1949">
        <v>0.34200000000000003</v>
      </c>
      <c r="AJ1949">
        <v>0.34699999999999998</v>
      </c>
      <c r="AK1949">
        <v>0.34799999999999998</v>
      </c>
      <c r="AL1949">
        <v>0.34699999999999998</v>
      </c>
      <c r="AM1949">
        <v>0.33200000000000002</v>
      </c>
      <c r="AN1949">
        <v>0.32300000000000001</v>
      </c>
      <c r="AO1949">
        <v>0.316</v>
      </c>
      <c r="AP1949">
        <v>0.30299999999999999</v>
      </c>
      <c r="AQ1949">
        <v>0.29199999999999998</v>
      </c>
      <c r="AR1949">
        <v>0.28999999999999998</v>
      </c>
      <c r="AS1949">
        <v>0.29599999999999999</v>
      </c>
      <c r="AT1949">
        <v>0.29399999999999998</v>
      </c>
      <c r="AU1949">
        <v>0.29599999999999999</v>
      </c>
      <c r="AV1949">
        <v>0.29499999999999998</v>
      </c>
      <c r="AW1949">
        <v>0.29199999999999998</v>
      </c>
      <c r="AX1949">
        <v>0.28899999999999998</v>
      </c>
      <c r="AY1949">
        <v>0.28599999999999998</v>
      </c>
      <c r="AZ1949">
        <v>0.28199999999999997</v>
      </c>
      <c r="BA1949">
        <v>0.27900000000000003</v>
      </c>
      <c r="BB1949">
        <v>2017</v>
      </c>
    </row>
    <row r="1950" spans="1:54" hidden="1" x14ac:dyDescent="0.2">
      <c r="A1950">
        <v>935</v>
      </c>
      <c r="B1950" t="s">
        <v>518</v>
      </c>
      <c r="C1950" t="s">
        <v>314</v>
      </c>
      <c r="D1950" t="s">
        <v>46</v>
      </c>
      <c r="E1950" t="s">
        <v>313</v>
      </c>
      <c r="F1950" s="3" t="s">
        <v>312</v>
      </c>
      <c r="G1950" t="s">
        <v>311</v>
      </c>
      <c r="I1950" t="s">
        <v>310</v>
      </c>
      <c r="J1950" t="s">
        <v>215</v>
      </c>
      <c r="K1950" t="s">
        <v>215</v>
      </c>
      <c r="L1950" t="s">
        <v>215</v>
      </c>
      <c r="M1950" t="s">
        <v>215</v>
      </c>
      <c r="N1950" t="s">
        <v>215</v>
      </c>
      <c r="O1950" t="s">
        <v>215</v>
      </c>
      <c r="P1950" t="s">
        <v>215</v>
      </c>
      <c r="Q1950" t="s">
        <v>215</v>
      </c>
      <c r="R1950" t="s">
        <v>215</v>
      </c>
      <c r="S1950" t="s">
        <v>215</v>
      </c>
      <c r="T1950" t="s">
        <v>215</v>
      </c>
      <c r="U1950" t="s">
        <v>215</v>
      </c>
      <c r="V1950" t="s">
        <v>215</v>
      </c>
      <c r="W1950" t="s">
        <v>215</v>
      </c>
      <c r="X1950" t="s">
        <v>215</v>
      </c>
      <c r="Y1950">
        <v>11.066000000000001</v>
      </c>
      <c r="Z1950">
        <v>11.917</v>
      </c>
      <c r="AA1950">
        <v>12.696</v>
      </c>
      <c r="AB1950">
        <v>13.808999999999999</v>
      </c>
      <c r="AC1950">
        <v>14.007999999999999</v>
      </c>
      <c r="AD1950">
        <v>13.939</v>
      </c>
      <c r="AE1950">
        <v>14.294</v>
      </c>
      <c r="AF1950">
        <v>14.461</v>
      </c>
      <c r="AG1950">
        <v>14.342000000000001</v>
      </c>
      <c r="AH1950">
        <v>14.497999999999999</v>
      </c>
      <c r="AI1950">
        <v>14.057</v>
      </c>
      <c r="AJ1950">
        <v>13.731999999999999</v>
      </c>
      <c r="AK1950">
        <v>13.847</v>
      </c>
      <c r="AL1950">
        <v>13.859</v>
      </c>
      <c r="AM1950">
        <v>14.112</v>
      </c>
      <c r="AN1950">
        <v>13.743</v>
      </c>
      <c r="AO1950">
        <v>13.468</v>
      </c>
      <c r="AP1950">
        <v>13.417</v>
      </c>
      <c r="AQ1950">
        <v>13.393000000000001</v>
      </c>
      <c r="AR1950">
        <v>13.483000000000001</v>
      </c>
      <c r="AS1950">
        <v>13.494</v>
      </c>
      <c r="AT1950">
        <v>13.489000000000001</v>
      </c>
      <c r="AU1950">
        <v>13.423</v>
      </c>
      <c r="AV1950">
        <v>13.242000000000001</v>
      </c>
      <c r="AW1950">
        <v>13.183</v>
      </c>
      <c r="AX1950">
        <v>13.162000000000001</v>
      </c>
      <c r="AY1950">
        <v>13.146000000000001</v>
      </c>
      <c r="AZ1950">
        <v>13.134</v>
      </c>
      <c r="BA1950">
        <v>13.113</v>
      </c>
      <c r="BB1950">
        <v>2017</v>
      </c>
    </row>
    <row r="1951" spans="1:54" hidden="1" x14ac:dyDescent="0.2">
      <c r="A1951">
        <v>935</v>
      </c>
      <c r="B1951" t="s">
        <v>518</v>
      </c>
      <c r="C1951" t="s">
        <v>309</v>
      </c>
      <c r="D1951" t="s">
        <v>46</v>
      </c>
      <c r="E1951" t="s">
        <v>308</v>
      </c>
      <c r="F1951" s="3" t="s">
        <v>307</v>
      </c>
      <c r="G1951" t="s">
        <v>217</v>
      </c>
      <c r="I1951" s="3" t="s">
        <v>1015</v>
      </c>
      <c r="J1951" t="s">
        <v>215</v>
      </c>
      <c r="K1951" t="s">
        <v>215</v>
      </c>
      <c r="L1951" t="s">
        <v>215</v>
      </c>
      <c r="M1951" t="s">
        <v>215</v>
      </c>
      <c r="N1951" t="s">
        <v>215</v>
      </c>
      <c r="O1951" t="s">
        <v>215</v>
      </c>
      <c r="P1951" t="s">
        <v>215</v>
      </c>
      <c r="Q1951" t="s">
        <v>215</v>
      </c>
      <c r="R1951" t="s">
        <v>215</v>
      </c>
      <c r="S1951" t="s">
        <v>215</v>
      </c>
      <c r="T1951" t="s">
        <v>215</v>
      </c>
      <c r="U1951" t="s">
        <v>215</v>
      </c>
      <c r="V1951" t="s">
        <v>215</v>
      </c>
      <c r="W1951" t="s">
        <v>215</v>
      </c>
      <c r="X1951" t="s">
        <v>215</v>
      </c>
      <c r="Y1951">
        <v>33.731999999999999</v>
      </c>
      <c r="Z1951">
        <v>35.595999999999997</v>
      </c>
      <c r="AA1951">
        <v>32.316000000000003</v>
      </c>
      <c r="AB1951">
        <v>30.332000000000001</v>
      </c>
      <c r="AC1951">
        <v>29.161999999999999</v>
      </c>
      <c r="AD1951">
        <v>31.408000000000001</v>
      </c>
      <c r="AE1951">
        <v>31.548999999999999</v>
      </c>
      <c r="AF1951">
        <v>30.126000000000001</v>
      </c>
      <c r="AG1951">
        <v>29.039000000000001</v>
      </c>
      <c r="AH1951">
        <v>29.349</v>
      </c>
      <c r="AI1951">
        <v>29.125</v>
      </c>
      <c r="AJ1951">
        <v>30.044</v>
      </c>
      <c r="AK1951">
        <v>32.072000000000003</v>
      </c>
      <c r="AL1951">
        <v>31.062000000000001</v>
      </c>
      <c r="AM1951">
        <v>26.513000000000002</v>
      </c>
      <c r="AN1951">
        <v>27.123000000000001</v>
      </c>
      <c r="AO1951">
        <v>26.957999999999998</v>
      </c>
      <c r="AP1951">
        <v>26.186</v>
      </c>
      <c r="AQ1951">
        <v>24.667000000000002</v>
      </c>
      <c r="AR1951">
        <v>25.88</v>
      </c>
      <c r="AS1951">
        <v>27.956</v>
      </c>
      <c r="AT1951">
        <v>26.34</v>
      </c>
      <c r="AU1951">
        <v>26.338000000000001</v>
      </c>
      <c r="AV1951">
        <v>26.486999999999998</v>
      </c>
      <c r="AW1951">
        <v>26.381</v>
      </c>
      <c r="AX1951">
        <v>26.495999999999999</v>
      </c>
      <c r="AY1951">
        <v>26.619</v>
      </c>
      <c r="AZ1951">
        <v>26.789000000000001</v>
      </c>
      <c r="BA1951">
        <v>26.975999999999999</v>
      </c>
      <c r="BB1951">
        <v>2017</v>
      </c>
    </row>
    <row r="1952" spans="1:54" hidden="1" x14ac:dyDescent="0.2">
      <c r="A1952">
        <v>935</v>
      </c>
      <c r="B1952" t="s">
        <v>518</v>
      </c>
      <c r="C1952" t="s">
        <v>306</v>
      </c>
      <c r="D1952" t="s">
        <v>46</v>
      </c>
      <c r="E1952" t="s">
        <v>305</v>
      </c>
      <c r="F1952" s="3" t="s">
        <v>304</v>
      </c>
      <c r="G1952" t="s">
        <v>217</v>
      </c>
      <c r="I1952" s="3" t="s">
        <v>1015</v>
      </c>
      <c r="J1952" t="s">
        <v>215</v>
      </c>
      <c r="K1952" t="s">
        <v>215</v>
      </c>
      <c r="L1952" t="s">
        <v>215</v>
      </c>
      <c r="M1952" t="s">
        <v>215</v>
      </c>
      <c r="N1952" t="s">
        <v>215</v>
      </c>
      <c r="O1952" t="s">
        <v>215</v>
      </c>
      <c r="P1952" t="s">
        <v>215</v>
      </c>
      <c r="Q1952" t="s">
        <v>215</v>
      </c>
      <c r="R1952" t="s">
        <v>215</v>
      </c>
      <c r="S1952" t="s">
        <v>215</v>
      </c>
      <c r="T1952" t="s">
        <v>215</v>
      </c>
      <c r="U1952" t="s">
        <v>215</v>
      </c>
      <c r="V1952" t="s">
        <v>215</v>
      </c>
      <c r="W1952" t="s">
        <v>215</v>
      </c>
      <c r="X1952" t="s">
        <v>215</v>
      </c>
      <c r="Y1952">
        <v>31.442</v>
      </c>
      <c r="Z1952">
        <v>29.443000000000001</v>
      </c>
      <c r="AA1952">
        <v>26.545000000000002</v>
      </c>
      <c r="AB1952">
        <v>28.445</v>
      </c>
      <c r="AC1952">
        <v>26.905999999999999</v>
      </c>
      <c r="AD1952">
        <v>27</v>
      </c>
      <c r="AE1952">
        <v>26.702999999999999</v>
      </c>
      <c r="AF1952">
        <v>25.04</v>
      </c>
      <c r="AG1952">
        <v>23.324000000000002</v>
      </c>
      <c r="AH1952">
        <v>25.613</v>
      </c>
      <c r="AI1952">
        <v>27.018999999999998</v>
      </c>
      <c r="AJ1952">
        <v>27.577999999999999</v>
      </c>
      <c r="AK1952">
        <v>27.46</v>
      </c>
      <c r="AL1952">
        <v>29.192</v>
      </c>
      <c r="AM1952">
        <v>24.244</v>
      </c>
      <c r="AN1952">
        <v>23.545000000000002</v>
      </c>
      <c r="AO1952">
        <v>24.855</v>
      </c>
      <c r="AP1952">
        <v>24.626000000000001</v>
      </c>
      <c r="AQ1952">
        <v>24.135999999999999</v>
      </c>
      <c r="AR1952">
        <v>26.062999999999999</v>
      </c>
      <c r="AS1952">
        <v>28.201000000000001</v>
      </c>
      <c r="AT1952">
        <v>27.443000000000001</v>
      </c>
      <c r="AU1952">
        <v>27.474</v>
      </c>
      <c r="AV1952">
        <v>26.824999999999999</v>
      </c>
      <c r="AW1952">
        <v>26.757000000000001</v>
      </c>
      <c r="AX1952">
        <v>26.536999999999999</v>
      </c>
      <c r="AY1952">
        <v>26.338000000000001</v>
      </c>
      <c r="AZ1952">
        <v>25.995999999999999</v>
      </c>
      <c r="BA1952">
        <v>25.617999999999999</v>
      </c>
      <c r="BB1952">
        <v>2017</v>
      </c>
    </row>
    <row r="1953" spans="1:54" hidden="1" x14ac:dyDescent="0.2">
      <c r="A1953">
        <v>935</v>
      </c>
      <c r="B1953" t="s">
        <v>518</v>
      </c>
      <c r="C1953" t="s">
        <v>303</v>
      </c>
      <c r="D1953" t="s">
        <v>46</v>
      </c>
      <c r="E1953" t="s">
        <v>300</v>
      </c>
      <c r="F1953" s="3" t="s">
        <v>302</v>
      </c>
      <c r="G1953" t="s">
        <v>295</v>
      </c>
      <c r="I1953" t="s">
        <v>1016</v>
      </c>
      <c r="J1953" t="s">
        <v>215</v>
      </c>
      <c r="K1953" t="s">
        <v>215</v>
      </c>
      <c r="L1953" t="s">
        <v>215</v>
      </c>
      <c r="M1953" t="s">
        <v>215</v>
      </c>
      <c r="N1953" t="s">
        <v>215</v>
      </c>
      <c r="O1953" t="s">
        <v>215</v>
      </c>
      <c r="P1953" t="s">
        <v>215</v>
      </c>
      <c r="Q1953" t="s">
        <v>215</v>
      </c>
      <c r="R1953" t="s">
        <v>215</v>
      </c>
      <c r="S1953" t="s">
        <v>215</v>
      </c>
      <c r="T1953" t="s">
        <v>215</v>
      </c>
      <c r="U1953" t="s">
        <v>215</v>
      </c>
      <c r="V1953" t="s">
        <v>215</v>
      </c>
      <c r="W1953" t="s">
        <v>215</v>
      </c>
      <c r="X1953" t="s">
        <v>215</v>
      </c>
      <c r="Y1953">
        <v>52.2</v>
      </c>
      <c r="Z1953">
        <v>56.783000000000001</v>
      </c>
      <c r="AA1953">
        <v>61.683</v>
      </c>
      <c r="AB1953">
        <v>68.283000000000001</v>
      </c>
      <c r="AC1953">
        <v>69.757999999999996</v>
      </c>
      <c r="AD1953">
        <v>72.382999999999996</v>
      </c>
      <c r="AE1953">
        <v>75.775000000000006</v>
      </c>
      <c r="AF1953">
        <v>77.2</v>
      </c>
      <c r="AG1953">
        <v>77.292000000000002</v>
      </c>
      <c r="AH1953">
        <v>79.417000000000002</v>
      </c>
      <c r="AI1953">
        <v>80.908000000000001</v>
      </c>
      <c r="AJ1953">
        <v>82.95</v>
      </c>
      <c r="AK1953">
        <v>85.341999999999999</v>
      </c>
      <c r="AL1953">
        <v>90.733000000000004</v>
      </c>
      <c r="AM1953">
        <v>91.667000000000002</v>
      </c>
      <c r="AN1953">
        <v>93.016999999999996</v>
      </c>
      <c r="AO1953">
        <v>94.792000000000002</v>
      </c>
      <c r="AP1953">
        <v>97.9</v>
      </c>
      <c r="AQ1953">
        <v>99.308000000000007</v>
      </c>
      <c r="AR1953">
        <v>99.65</v>
      </c>
      <c r="AS1953">
        <v>99.983000000000004</v>
      </c>
      <c r="AT1953">
        <v>100.658</v>
      </c>
      <c r="AU1953">
        <v>103.108</v>
      </c>
      <c r="AV1953">
        <v>105.505</v>
      </c>
      <c r="AW1953">
        <v>107.61499999999999</v>
      </c>
      <c r="AX1953">
        <v>109.767</v>
      </c>
      <c r="AY1953">
        <v>111.96299999999999</v>
      </c>
      <c r="AZ1953">
        <v>114.202</v>
      </c>
      <c r="BA1953">
        <v>116.486</v>
      </c>
      <c r="BB1953">
        <v>2017</v>
      </c>
    </row>
    <row r="1954" spans="1:54" hidden="1" x14ac:dyDescent="0.2">
      <c r="A1954">
        <v>935</v>
      </c>
      <c r="B1954" t="s">
        <v>518</v>
      </c>
      <c r="C1954" t="s">
        <v>301</v>
      </c>
      <c r="D1954" t="s">
        <v>46</v>
      </c>
      <c r="E1954" t="s">
        <v>300</v>
      </c>
      <c r="F1954" t="s">
        <v>299</v>
      </c>
      <c r="G1954" t="s">
        <v>275</v>
      </c>
      <c r="I1954" t="s">
        <v>298</v>
      </c>
      <c r="J1954" t="s">
        <v>215</v>
      </c>
      <c r="K1954" t="s">
        <v>215</v>
      </c>
      <c r="L1954" t="s">
        <v>215</v>
      </c>
      <c r="M1954" t="s">
        <v>215</v>
      </c>
      <c r="N1954" t="s">
        <v>215</v>
      </c>
      <c r="O1954" t="s">
        <v>215</v>
      </c>
      <c r="P1954" t="s">
        <v>215</v>
      </c>
      <c r="Q1954" t="s">
        <v>215</v>
      </c>
      <c r="R1954" t="s">
        <v>215</v>
      </c>
      <c r="S1954" t="s">
        <v>215</v>
      </c>
      <c r="T1954" t="s">
        <v>215</v>
      </c>
      <c r="U1954" t="s">
        <v>215</v>
      </c>
      <c r="V1954" t="s">
        <v>215</v>
      </c>
      <c r="W1954" t="s">
        <v>215</v>
      </c>
      <c r="X1954" t="s">
        <v>215</v>
      </c>
      <c r="Y1954" t="s">
        <v>215</v>
      </c>
      <c r="Z1954">
        <v>8.7799999999999994</v>
      </c>
      <c r="AA1954">
        <v>8.6289999999999996</v>
      </c>
      <c r="AB1954">
        <v>10.7</v>
      </c>
      <c r="AC1954">
        <v>2.16</v>
      </c>
      <c r="AD1954">
        <v>3.7629999999999999</v>
      </c>
      <c r="AE1954">
        <v>4.6859999999999999</v>
      </c>
      <c r="AF1954">
        <v>1.881</v>
      </c>
      <c r="AG1954">
        <v>0.11899999999999999</v>
      </c>
      <c r="AH1954">
        <v>2.7490000000000001</v>
      </c>
      <c r="AI1954">
        <v>1.8779999999999999</v>
      </c>
      <c r="AJ1954">
        <v>2.5230000000000001</v>
      </c>
      <c r="AK1954">
        <v>2.883</v>
      </c>
      <c r="AL1954">
        <v>6.3179999999999996</v>
      </c>
      <c r="AM1954">
        <v>1.0289999999999999</v>
      </c>
      <c r="AN1954">
        <v>1.4730000000000001</v>
      </c>
      <c r="AO1954">
        <v>1.9079999999999999</v>
      </c>
      <c r="AP1954">
        <v>3.2789999999999999</v>
      </c>
      <c r="AQ1954">
        <v>1.4390000000000001</v>
      </c>
      <c r="AR1954">
        <v>0.34399999999999997</v>
      </c>
      <c r="AS1954">
        <v>0.33500000000000002</v>
      </c>
      <c r="AT1954">
        <v>0.67500000000000004</v>
      </c>
      <c r="AU1954">
        <v>2.4340000000000002</v>
      </c>
      <c r="AV1954">
        <v>2.3239999999999998</v>
      </c>
      <c r="AW1954">
        <v>2</v>
      </c>
      <c r="AX1954">
        <v>2</v>
      </c>
      <c r="AY1954">
        <v>2</v>
      </c>
      <c r="AZ1954">
        <v>2</v>
      </c>
      <c r="BA1954">
        <v>2</v>
      </c>
      <c r="BB1954">
        <v>2017</v>
      </c>
    </row>
    <row r="1955" spans="1:54" hidden="1" x14ac:dyDescent="0.2">
      <c r="A1955">
        <v>935</v>
      </c>
      <c r="B1955" t="s">
        <v>518</v>
      </c>
      <c r="C1955" t="s">
        <v>297</v>
      </c>
      <c r="D1955" t="s">
        <v>46</v>
      </c>
      <c r="E1955" t="s">
        <v>293</v>
      </c>
      <c r="F1955" s="3" t="s">
        <v>296</v>
      </c>
      <c r="G1955" t="s">
        <v>295</v>
      </c>
      <c r="I1955" t="s">
        <v>1016</v>
      </c>
      <c r="J1955" t="s">
        <v>215</v>
      </c>
      <c r="K1955" t="s">
        <v>215</v>
      </c>
      <c r="L1955" t="s">
        <v>215</v>
      </c>
      <c r="M1955" t="s">
        <v>215</v>
      </c>
      <c r="N1955" t="s">
        <v>215</v>
      </c>
      <c r="O1955" t="s">
        <v>215</v>
      </c>
      <c r="P1955" t="s">
        <v>215</v>
      </c>
      <c r="Q1955" t="s">
        <v>215</v>
      </c>
      <c r="R1955" t="s">
        <v>215</v>
      </c>
      <c r="S1955" t="s">
        <v>215</v>
      </c>
      <c r="T1955" t="s">
        <v>215</v>
      </c>
      <c r="U1955" t="s">
        <v>215</v>
      </c>
      <c r="V1955" t="s">
        <v>215</v>
      </c>
      <c r="W1955" t="s">
        <v>215</v>
      </c>
      <c r="X1955" t="s">
        <v>215</v>
      </c>
      <c r="Y1955">
        <v>53.8</v>
      </c>
      <c r="Z1955">
        <v>58.5</v>
      </c>
      <c r="AA1955">
        <v>64.400000000000006</v>
      </c>
      <c r="AB1955">
        <v>68.8</v>
      </c>
      <c r="AC1955">
        <v>70.400000000000006</v>
      </c>
      <c r="AD1955">
        <v>73.2</v>
      </c>
      <c r="AE1955">
        <v>76.2</v>
      </c>
      <c r="AF1955">
        <v>76.7</v>
      </c>
      <c r="AG1955">
        <v>77.5</v>
      </c>
      <c r="AH1955">
        <v>79.599999999999994</v>
      </c>
      <c r="AI1955">
        <v>81.400000000000006</v>
      </c>
      <c r="AJ1955">
        <v>82.8</v>
      </c>
      <c r="AK1955">
        <v>87.3</v>
      </c>
      <c r="AL1955">
        <v>90.5</v>
      </c>
      <c r="AM1955">
        <v>91.4</v>
      </c>
      <c r="AN1955">
        <v>93.5</v>
      </c>
      <c r="AO1955">
        <v>95.7</v>
      </c>
      <c r="AP1955">
        <v>98</v>
      </c>
      <c r="AQ1955">
        <v>99.4</v>
      </c>
      <c r="AR1955">
        <v>99.5</v>
      </c>
      <c r="AS1955">
        <v>99.5</v>
      </c>
      <c r="AT1955">
        <v>101.5</v>
      </c>
      <c r="AU1955">
        <v>103.9</v>
      </c>
      <c r="AV1955">
        <v>106.18600000000001</v>
      </c>
      <c r="AW1955">
        <v>108.31</v>
      </c>
      <c r="AX1955">
        <v>110.476</v>
      </c>
      <c r="AY1955">
        <v>112.685</v>
      </c>
      <c r="AZ1955">
        <v>114.93899999999999</v>
      </c>
      <c r="BA1955">
        <v>117.238</v>
      </c>
      <c r="BB1955">
        <v>2017</v>
      </c>
    </row>
    <row r="1956" spans="1:54" hidden="1" x14ac:dyDescent="0.2">
      <c r="A1956">
        <v>935</v>
      </c>
      <c r="B1956" t="s">
        <v>518</v>
      </c>
      <c r="C1956" t="s">
        <v>294</v>
      </c>
      <c r="D1956" t="s">
        <v>46</v>
      </c>
      <c r="E1956" t="s">
        <v>293</v>
      </c>
      <c r="F1956" t="s">
        <v>292</v>
      </c>
      <c r="G1956" t="s">
        <v>275</v>
      </c>
      <c r="I1956" t="s">
        <v>291</v>
      </c>
      <c r="J1956" t="s">
        <v>215</v>
      </c>
      <c r="K1956" t="s">
        <v>215</v>
      </c>
      <c r="L1956" t="s">
        <v>215</v>
      </c>
      <c r="M1956" t="s">
        <v>215</v>
      </c>
      <c r="N1956" t="s">
        <v>215</v>
      </c>
      <c r="O1956" t="s">
        <v>215</v>
      </c>
      <c r="P1956" t="s">
        <v>215</v>
      </c>
      <c r="Q1956" t="s">
        <v>215</v>
      </c>
      <c r="R1956" t="s">
        <v>215</v>
      </c>
      <c r="S1956" t="s">
        <v>215</v>
      </c>
      <c r="T1956" t="s">
        <v>215</v>
      </c>
      <c r="U1956" t="s">
        <v>215</v>
      </c>
      <c r="V1956" t="s">
        <v>215</v>
      </c>
      <c r="W1956" t="s">
        <v>215</v>
      </c>
      <c r="X1956" t="s">
        <v>215</v>
      </c>
      <c r="Y1956" t="s">
        <v>215</v>
      </c>
      <c r="Z1956">
        <v>8.7360000000000007</v>
      </c>
      <c r="AA1956">
        <v>10.085000000000001</v>
      </c>
      <c r="AB1956">
        <v>6.8319999999999999</v>
      </c>
      <c r="AC1956">
        <v>2.3260000000000001</v>
      </c>
      <c r="AD1956">
        <v>3.9769999999999999</v>
      </c>
      <c r="AE1956">
        <v>4.0979999999999999</v>
      </c>
      <c r="AF1956">
        <v>0.65600000000000003</v>
      </c>
      <c r="AG1956">
        <v>1.0429999999999999</v>
      </c>
      <c r="AH1956">
        <v>2.71</v>
      </c>
      <c r="AI1956">
        <v>2.2610000000000001</v>
      </c>
      <c r="AJ1956">
        <v>1.72</v>
      </c>
      <c r="AK1956">
        <v>5.4349999999999996</v>
      </c>
      <c r="AL1956">
        <v>3.6659999999999999</v>
      </c>
      <c r="AM1956">
        <v>0.99399999999999999</v>
      </c>
      <c r="AN1956">
        <v>2.298</v>
      </c>
      <c r="AO1956">
        <v>2.3530000000000002</v>
      </c>
      <c r="AP1956">
        <v>2.403</v>
      </c>
      <c r="AQ1956">
        <v>1.429</v>
      </c>
      <c r="AR1956">
        <v>0.10100000000000001</v>
      </c>
      <c r="AS1956">
        <v>0</v>
      </c>
      <c r="AT1956">
        <v>2.0099999999999998</v>
      </c>
      <c r="AU1956">
        <v>2.3650000000000002</v>
      </c>
      <c r="AV1956">
        <v>2.2000000000000002</v>
      </c>
      <c r="AW1956">
        <v>2</v>
      </c>
      <c r="AX1956">
        <v>2</v>
      </c>
      <c r="AY1956">
        <v>2</v>
      </c>
      <c r="AZ1956">
        <v>2</v>
      </c>
      <c r="BA1956">
        <v>2</v>
      </c>
      <c r="BB1956">
        <v>2017</v>
      </c>
    </row>
    <row r="1957" spans="1:54" hidden="1" x14ac:dyDescent="0.2">
      <c r="A1957">
        <v>935</v>
      </c>
      <c r="B1957" t="s">
        <v>518</v>
      </c>
      <c r="C1957" t="s">
        <v>290</v>
      </c>
      <c r="D1957" t="s">
        <v>46</v>
      </c>
      <c r="E1957" t="s">
        <v>289</v>
      </c>
      <c r="G1957" t="s">
        <v>288</v>
      </c>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row>
    <row r="1958" spans="1:54" hidden="1" x14ac:dyDescent="0.2">
      <c r="A1958">
        <v>935</v>
      </c>
      <c r="B1958" t="s">
        <v>518</v>
      </c>
      <c r="C1958" t="s">
        <v>287</v>
      </c>
      <c r="D1958" t="s">
        <v>46</v>
      </c>
      <c r="E1958" t="s">
        <v>286</v>
      </c>
      <c r="F1958" s="3" t="s">
        <v>285</v>
      </c>
      <c r="G1958" t="s">
        <v>275</v>
      </c>
      <c r="I1958" s="3" t="s">
        <v>1017</v>
      </c>
      <c r="J1958" t="s">
        <v>215</v>
      </c>
      <c r="K1958" t="s">
        <v>215</v>
      </c>
      <c r="L1958" t="s">
        <v>215</v>
      </c>
      <c r="M1958" t="s">
        <v>215</v>
      </c>
      <c r="N1958" t="s">
        <v>215</v>
      </c>
      <c r="O1958" t="s">
        <v>215</v>
      </c>
      <c r="P1958" t="s">
        <v>215</v>
      </c>
      <c r="Q1958" t="s">
        <v>215</v>
      </c>
      <c r="R1958" t="s">
        <v>215</v>
      </c>
      <c r="S1958" t="s">
        <v>215</v>
      </c>
      <c r="T1958" t="s">
        <v>215</v>
      </c>
      <c r="U1958" t="s">
        <v>215</v>
      </c>
      <c r="V1958" t="s">
        <v>215</v>
      </c>
      <c r="W1958" t="s">
        <v>215</v>
      </c>
      <c r="X1958" t="s">
        <v>215</v>
      </c>
      <c r="Y1958" t="s">
        <v>215</v>
      </c>
      <c r="Z1958">
        <v>11.032999999999999</v>
      </c>
      <c r="AA1958">
        <v>5.8380000000000001</v>
      </c>
      <c r="AB1958">
        <v>5.4930000000000003</v>
      </c>
      <c r="AC1958">
        <v>4.8250000000000002</v>
      </c>
      <c r="AD1958">
        <v>14.505000000000001</v>
      </c>
      <c r="AE1958">
        <v>11.234</v>
      </c>
      <c r="AF1958">
        <v>4.8369999999999997</v>
      </c>
      <c r="AG1958">
        <v>8.6129999999999995</v>
      </c>
      <c r="AH1958">
        <v>26.093</v>
      </c>
      <c r="AI1958">
        <v>12.831</v>
      </c>
      <c r="AJ1958">
        <v>11.478999999999999</v>
      </c>
      <c r="AK1958">
        <v>12.865</v>
      </c>
      <c r="AL1958">
        <v>3.218</v>
      </c>
      <c r="AM1958">
        <v>-11.021000000000001</v>
      </c>
      <c r="AN1958">
        <v>14.708</v>
      </c>
      <c r="AO1958">
        <v>6.7009999999999996</v>
      </c>
      <c r="AP1958">
        <v>2.661</v>
      </c>
      <c r="AQ1958">
        <v>6.5000000000000002E-2</v>
      </c>
      <c r="AR1958">
        <v>10.054</v>
      </c>
      <c r="AS1958">
        <v>6.782</v>
      </c>
      <c r="AT1958">
        <v>3.3530000000000002</v>
      </c>
      <c r="AU1958">
        <v>5.7939999999999996</v>
      </c>
      <c r="AV1958">
        <v>5.8</v>
      </c>
      <c r="AW1958">
        <v>5</v>
      </c>
      <c r="AX1958">
        <v>4.8</v>
      </c>
      <c r="AY1958">
        <v>4.8</v>
      </c>
      <c r="AZ1958">
        <v>4.8</v>
      </c>
      <c r="BA1958">
        <v>4.8</v>
      </c>
      <c r="BB1958">
        <v>2017</v>
      </c>
    </row>
    <row r="1959" spans="1:54" hidden="1" x14ac:dyDescent="0.2">
      <c r="A1959">
        <v>935</v>
      </c>
      <c r="B1959" t="s">
        <v>518</v>
      </c>
      <c r="C1959" t="s">
        <v>284</v>
      </c>
      <c r="D1959" t="s">
        <v>46</v>
      </c>
      <c r="E1959" t="s">
        <v>283</v>
      </c>
      <c r="F1959" s="3" t="s">
        <v>282</v>
      </c>
      <c r="G1959" t="s">
        <v>275</v>
      </c>
      <c r="I1959" s="3" t="s">
        <v>1017</v>
      </c>
      <c r="J1959" t="s">
        <v>215</v>
      </c>
      <c r="K1959" t="s">
        <v>215</v>
      </c>
      <c r="L1959" t="s">
        <v>215</v>
      </c>
      <c r="M1959" t="s">
        <v>215</v>
      </c>
      <c r="N1959" t="s">
        <v>215</v>
      </c>
      <c r="O1959" t="s">
        <v>215</v>
      </c>
      <c r="P1959" t="s">
        <v>215</v>
      </c>
      <c r="Q1959" t="s">
        <v>215</v>
      </c>
      <c r="R1959" t="s">
        <v>215</v>
      </c>
      <c r="S1959" t="s">
        <v>215</v>
      </c>
      <c r="T1959" t="s">
        <v>215</v>
      </c>
      <c r="U1959" t="s">
        <v>215</v>
      </c>
      <c r="V1959" t="s">
        <v>215</v>
      </c>
      <c r="W1959" t="s">
        <v>215</v>
      </c>
      <c r="X1959" t="s">
        <v>215</v>
      </c>
      <c r="Y1959" t="s">
        <v>215</v>
      </c>
      <c r="Z1959">
        <v>9.5280000000000005</v>
      </c>
      <c r="AA1959">
        <v>8.109</v>
      </c>
      <c r="AB1959">
        <v>4.18</v>
      </c>
      <c r="AC1959">
        <v>4.0019999999999998</v>
      </c>
      <c r="AD1959">
        <v>17.983000000000001</v>
      </c>
      <c r="AE1959">
        <v>13.537000000000001</v>
      </c>
      <c r="AF1959">
        <v>5.008</v>
      </c>
      <c r="AG1959">
        <v>10.012</v>
      </c>
      <c r="AH1959">
        <v>29.891999999999999</v>
      </c>
      <c r="AI1959">
        <v>13.048999999999999</v>
      </c>
      <c r="AJ1959">
        <v>11.257999999999999</v>
      </c>
      <c r="AK1959">
        <v>13.754</v>
      </c>
      <c r="AL1959">
        <v>2.7130000000000001</v>
      </c>
      <c r="AM1959">
        <v>-11.712</v>
      </c>
      <c r="AN1959">
        <v>14.865</v>
      </c>
      <c r="AO1959">
        <v>6.609</v>
      </c>
      <c r="AP1959">
        <v>1.978</v>
      </c>
      <c r="AQ1959">
        <v>0.54300000000000004</v>
      </c>
      <c r="AR1959">
        <v>9.98</v>
      </c>
      <c r="AS1959">
        <v>7.218</v>
      </c>
      <c r="AT1959">
        <v>3.7050000000000001</v>
      </c>
      <c r="AU1959">
        <v>6.0410000000000004</v>
      </c>
      <c r="AV1959">
        <v>5.7569999999999997</v>
      </c>
      <c r="AW1959">
        <v>5</v>
      </c>
      <c r="AX1959">
        <v>4.8</v>
      </c>
      <c r="AY1959">
        <v>4.8</v>
      </c>
      <c r="AZ1959">
        <v>4.8</v>
      </c>
      <c r="BA1959">
        <v>4.8</v>
      </c>
      <c r="BB1959">
        <v>2017</v>
      </c>
    </row>
    <row r="1960" spans="1:54" hidden="1" x14ac:dyDescent="0.2">
      <c r="A1960">
        <v>935</v>
      </c>
      <c r="B1960" t="s">
        <v>518</v>
      </c>
      <c r="C1960" t="s">
        <v>281</v>
      </c>
      <c r="D1960" t="s">
        <v>46</v>
      </c>
      <c r="E1960" t="s">
        <v>280</v>
      </c>
      <c r="F1960" s="3" t="s">
        <v>279</v>
      </c>
      <c r="G1960" t="s">
        <v>275</v>
      </c>
      <c r="I1960" s="3" t="s">
        <v>1017</v>
      </c>
      <c r="J1960" t="s">
        <v>215</v>
      </c>
      <c r="K1960" t="s">
        <v>215</v>
      </c>
      <c r="L1960" t="s">
        <v>215</v>
      </c>
      <c r="M1960" t="s">
        <v>215</v>
      </c>
      <c r="N1960" t="s">
        <v>215</v>
      </c>
      <c r="O1960" t="s">
        <v>215</v>
      </c>
      <c r="P1960" t="s">
        <v>215</v>
      </c>
      <c r="Q1960" t="s">
        <v>215</v>
      </c>
      <c r="R1960" t="s">
        <v>215</v>
      </c>
      <c r="S1960" t="s">
        <v>215</v>
      </c>
      <c r="T1960" t="s">
        <v>215</v>
      </c>
      <c r="U1960" t="s">
        <v>215</v>
      </c>
      <c r="V1960" t="s">
        <v>215</v>
      </c>
      <c r="W1960" t="s">
        <v>215</v>
      </c>
      <c r="X1960" t="s">
        <v>215</v>
      </c>
      <c r="Y1960" t="s">
        <v>215</v>
      </c>
      <c r="Z1960">
        <v>2.085</v>
      </c>
      <c r="AA1960">
        <v>7.6109999999999998</v>
      </c>
      <c r="AB1960">
        <v>9.66</v>
      </c>
      <c r="AC1960">
        <v>5.2110000000000003</v>
      </c>
      <c r="AD1960">
        <v>14.804</v>
      </c>
      <c r="AE1960">
        <v>9.4429999999999996</v>
      </c>
      <c r="AF1960">
        <v>0.92</v>
      </c>
      <c r="AG1960">
        <v>8.827</v>
      </c>
      <c r="AH1960">
        <v>29.722000000000001</v>
      </c>
      <c r="AI1960">
        <v>18.207000000000001</v>
      </c>
      <c r="AJ1960">
        <v>14.291</v>
      </c>
      <c r="AK1960">
        <v>11.028</v>
      </c>
      <c r="AL1960">
        <v>4.226</v>
      </c>
      <c r="AM1960">
        <v>-9.8260000000000005</v>
      </c>
      <c r="AN1960">
        <v>14.664</v>
      </c>
      <c r="AO1960">
        <v>9.1660000000000004</v>
      </c>
      <c r="AP1960">
        <v>4.2789999999999999</v>
      </c>
      <c r="AQ1960">
        <v>0.187</v>
      </c>
      <c r="AR1960">
        <v>8.65</v>
      </c>
      <c r="AS1960">
        <v>6.0170000000000003</v>
      </c>
      <c r="AT1960">
        <v>4.5339999999999998</v>
      </c>
      <c r="AU1960">
        <v>6.4790000000000001</v>
      </c>
      <c r="AV1960">
        <v>5.5</v>
      </c>
      <c r="AW1960">
        <v>4.5</v>
      </c>
      <c r="AX1960">
        <v>4</v>
      </c>
      <c r="AY1960">
        <v>4</v>
      </c>
      <c r="AZ1960">
        <v>4</v>
      </c>
      <c r="BA1960">
        <v>4</v>
      </c>
      <c r="BB1960">
        <v>2017</v>
      </c>
    </row>
    <row r="1961" spans="1:54" hidden="1" x14ac:dyDescent="0.2">
      <c r="A1961">
        <v>935</v>
      </c>
      <c r="B1961" t="s">
        <v>518</v>
      </c>
      <c r="C1961" t="s">
        <v>278</v>
      </c>
      <c r="D1961" t="s">
        <v>46</v>
      </c>
      <c r="E1961" t="s">
        <v>277</v>
      </c>
      <c r="F1961" s="3" t="s">
        <v>276</v>
      </c>
      <c r="G1961" t="s">
        <v>275</v>
      </c>
      <c r="I1961" s="3" t="s">
        <v>1017</v>
      </c>
      <c r="J1961" t="s">
        <v>215</v>
      </c>
      <c r="K1961" t="s">
        <v>215</v>
      </c>
      <c r="L1961" t="s">
        <v>215</v>
      </c>
      <c r="M1961" t="s">
        <v>215</v>
      </c>
      <c r="N1961" t="s">
        <v>215</v>
      </c>
      <c r="O1961" t="s">
        <v>215</v>
      </c>
      <c r="P1961" t="s">
        <v>215</v>
      </c>
      <c r="Q1961" t="s">
        <v>215</v>
      </c>
      <c r="R1961" t="s">
        <v>215</v>
      </c>
      <c r="S1961" t="s">
        <v>215</v>
      </c>
      <c r="T1961" t="s">
        <v>215</v>
      </c>
      <c r="U1961" t="s">
        <v>215</v>
      </c>
      <c r="V1961" t="s">
        <v>215</v>
      </c>
      <c r="W1961" t="s">
        <v>215</v>
      </c>
      <c r="X1961" t="s">
        <v>215</v>
      </c>
      <c r="Y1961" t="s">
        <v>215</v>
      </c>
      <c r="Z1961">
        <v>1.96</v>
      </c>
      <c r="AA1961">
        <v>10.73</v>
      </c>
      <c r="AB1961">
        <v>12.015000000000001</v>
      </c>
      <c r="AC1961">
        <v>2.82</v>
      </c>
      <c r="AD1961">
        <v>16.507999999999999</v>
      </c>
      <c r="AE1961">
        <v>14.927</v>
      </c>
      <c r="AF1961">
        <v>8.2140000000000004</v>
      </c>
      <c r="AG1961">
        <v>12.715999999999999</v>
      </c>
      <c r="AH1961">
        <v>40.700000000000003</v>
      </c>
      <c r="AI1961">
        <v>22.963000000000001</v>
      </c>
      <c r="AJ1961">
        <v>14.365</v>
      </c>
      <c r="AK1961">
        <v>11.62</v>
      </c>
      <c r="AL1961">
        <v>4.1779999999999999</v>
      </c>
      <c r="AM1961">
        <v>-10.55</v>
      </c>
      <c r="AN1961">
        <v>15.927</v>
      </c>
      <c r="AO1961">
        <v>10.15</v>
      </c>
      <c r="AP1961">
        <v>4.1820000000000004</v>
      </c>
      <c r="AQ1961">
        <v>0.60799999999999998</v>
      </c>
      <c r="AR1961">
        <v>9.23</v>
      </c>
      <c r="AS1961">
        <v>5.2</v>
      </c>
      <c r="AT1961">
        <v>4.6230000000000002</v>
      </c>
      <c r="AU1961">
        <v>6.6829999999999998</v>
      </c>
      <c r="AV1961">
        <v>5.5069999999999997</v>
      </c>
      <c r="AW1961">
        <v>4.5</v>
      </c>
      <c r="AX1961">
        <v>4</v>
      </c>
      <c r="AY1961">
        <v>4</v>
      </c>
      <c r="AZ1961">
        <v>4</v>
      </c>
      <c r="BA1961">
        <v>4</v>
      </c>
      <c r="BB1961">
        <v>2017</v>
      </c>
    </row>
    <row r="1962" spans="1:54" hidden="1" x14ac:dyDescent="0.2">
      <c r="A1962">
        <v>935</v>
      </c>
      <c r="B1962" t="s">
        <v>518</v>
      </c>
      <c r="C1962" t="s">
        <v>274</v>
      </c>
      <c r="D1962" t="s">
        <v>46</v>
      </c>
      <c r="E1962" t="s">
        <v>273</v>
      </c>
      <c r="F1962" s="3" t="s">
        <v>272</v>
      </c>
      <c r="G1962" t="s">
        <v>271</v>
      </c>
      <c r="I1962" t="s">
        <v>1018</v>
      </c>
      <c r="J1962" t="s">
        <v>215</v>
      </c>
      <c r="K1962" t="s">
        <v>215</v>
      </c>
      <c r="L1962" t="s">
        <v>215</v>
      </c>
      <c r="M1962" t="s">
        <v>215</v>
      </c>
      <c r="N1962" t="s">
        <v>215</v>
      </c>
      <c r="O1962" t="s">
        <v>215</v>
      </c>
      <c r="P1962" t="s">
        <v>215</v>
      </c>
      <c r="Q1962" t="s">
        <v>215</v>
      </c>
      <c r="R1962" t="s">
        <v>215</v>
      </c>
      <c r="S1962" t="s">
        <v>215</v>
      </c>
      <c r="T1962" t="s">
        <v>215</v>
      </c>
      <c r="U1962" t="s">
        <v>215</v>
      </c>
      <c r="V1962" t="s">
        <v>215</v>
      </c>
      <c r="W1962" t="s">
        <v>215</v>
      </c>
      <c r="X1962" t="s">
        <v>215</v>
      </c>
      <c r="Y1962">
        <v>4</v>
      </c>
      <c r="Z1962">
        <v>3.9</v>
      </c>
      <c r="AA1962">
        <v>4.7750000000000004</v>
      </c>
      <c r="AB1962">
        <v>6.4909999999999997</v>
      </c>
      <c r="AC1962">
        <v>8.7200000000000006</v>
      </c>
      <c r="AD1962">
        <v>8.7569999999999997</v>
      </c>
      <c r="AE1962">
        <v>8.1129999999999995</v>
      </c>
      <c r="AF1962">
        <v>7.27</v>
      </c>
      <c r="AG1962">
        <v>7.77</v>
      </c>
      <c r="AH1962">
        <v>8.3439999999999994</v>
      </c>
      <c r="AI1962">
        <v>7.9320000000000004</v>
      </c>
      <c r="AJ1962">
        <v>7.1280000000000001</v>
      </c>
      <c r="AK1962">
        <v>5.306</v>
      </c>
      <c r="AL1962">
        <v>4.3810000000000002</v>
      </c>
      <c r="AM1962">
        <v>6.7060000000000004</v>
      </c>
      <c r="AN1962">
        <v>7.2839999999999998</v>
      </c>
      <c r="AO1962">
        <v>6.7160000000000002</v>
      </c>
      <c r="AP1962">
        <v>6.9589999999999996</v>
      </c>
      <c r="AQ1962">
        <v>6.9420000000000002</v>
      </c>
      <c r="AR1962">
        <v>6.0970000000000004</v>
      </c>
      <c r="AS1962">
        <v>5.04</v>
      </c>
      <c r="AT1962">
        <v>3.9460000000000002</v>
      </c>
      <c r="AU1962">
        <v>2.89</v>
      </c>
      <c r="AV1962">
        <v>3</v>
      </c>
      <c r="AW1962">
        <v>3.2</v>
      </c>
      <c r="AX1962">
        <v>3.4</v>
      </c>
      <c r="AY1962">
        <v>3.5</v>
      </c>
      <c r="AZ1962">
        <v>3.5</v>
      </c>
      <c r="BA1962">
        <v>3.5</v>
      </c>
      <c r="BB1962">
        <v>2017</v>
      </c>
    </row>
    <row r="1963" spans="1:54" hidden="1" x14ac:dyDescent="0.2">
      <c r="A1963">
        <v>935</v>
      </c>
      <c r="B1963" t="s">
        <v>518</v>
      </c>
      <c r="C1963" t="s">
        <v>270</v>
      </c>
      <c r="D1963" t="s">
        <v>46</v>
      </c>
      <c r="E1963" t="s">
        <v>269</v>
      </c>
      <c r="F1963" s="3" t="s">
        <v>268</v>
      </c>
      <c r="G1963" t="s">
        <v>264</v>
      </c>
      <c r="H1963" t="s">
        <v>263</v>
      </c>
      <c r="I1963" t="s">
        <v>1018</v>
      </c>
      <c r="J1963" t="s">
        <v>215</v>
      </c>
      <c r="K1963" t="s">
        <v>215</v>
      </c>
      <c r="L1963" t="s">
        <v>215</v>
      </c>
      <c r="M1963" t="s">
        <v>215</v>
      </c>
      <c r="N1963" t="s">
        <v>215</v>
      </c>
      <c r="O1963" t="s">
        <v>215</v>
      </c>
      <c r="P1963" t="s">
        <v>215</v>
      </c>
      <c r="Q1963" t="s">
        <v>215</v>
      </c>
      <c r="R1963" t="s">
        <v>215</v>
      </c>
      <c r="S1963" t="s">
        <v>215</v>
      </c>
      <c r="T1963" t="s">
        <v>215</v>
      </c>
      <c r="U1963" t="s">
        <v>215</v>
      </c>
      <c r="V1963" t="s">
        <v>215</v>
      </c>
      <c r="W1963" t="s">
        <v>215</v>
      </c>
      <c r="X1963" t="s">
        <v>215</v>
      </c>
      <c r="Y1963">
        <v>4.9630000000000001</v>
      </c>
      <c r="Z1963">
        <v>4.9720000000000004</v>
      </c>
      <c r="AA1963">
        <v>4.9370000000000003</v>
      </c>
      <c r="AB1963">
        <v>4.8659999999999997</v>
      </c>
      <c r="AC1963">
        <v>4.7640000000000002</v>
      </c>
      <c r="AD1963">
        <v>4.7320000000000002</v>
      </c>
      <c r="AE1963">
        <v>4.7279999999999998</v>
      </c>
      <c r="AF1963">
        <v>4.7649999999999997</v>
      </c>
      <c r="AG1963">
        <v>4.7329999999999997</v>
      </c>
      <c r="AH1963">
        <v>4.7069999999999999</v>
      </c>
      <c r="AI1963">
        <v>4.7640000000000002</v>
      </c>
      <c r="AJ1963">
        <v>4.8280000000000003</v>
      </c>
      <c r="AK1963">
        <v>4.9219999999999997</v>
      </c>
      <c r="AL1963">
        <v>5.0019999999999998</v>
      </c>
      <c r="AM1963">
        <v>4.9340000000000002</v>
      </c>
      <c r="AN1963">
        <v>4.8849999999999998</v>
      </c>
      <c r="AO1963">
        <v>4.8719999999999999</v>
      </c>
      <c r="AP1963">
        <v>4.8899999999999997</v>
      </c>
      <c r="AQ1963">
        <v>4.9370000000000003</v>
      </c>
      <c r="AR1963">
        <v>4.9740000000000002</v>
      </c>
      <c r="AS1963">
        <v>5.0430000000000001</v>
      </c>
      <c r="AT1963">
        <v>5.1390000000000002</v>
      </c>
      <c r="AU1963">
        <v>5.2210000000000001</v>
      </c>
      <c r="AV1963">
        <v>5.24</v>
      </c>
      <c r="AW1963">
        <v>5.22</v>
      </c>
      <c r="AX1963" t="s">
        <v>215</v>
      </c>
      <c r="AY1963" t="s">
        <v>215</v>
      </c>
      <c r="AZ1963" t="s">
        <v>215</v>
      </c>
      <c r="BA1963" t="s">
        <v>215</v>
      </c>
      <c r="BB1963">
        <v>2017</v>
      </c>
    </row>
    <row r="1964" spans="1:54" hidden="1" x14ac:dyDescent="0.2">
      <c r="A1964">
        <v>935</v>
      </c>
      <c r="B1964" t="s">
        <v>518</v>
      </c>
      <c r="C1964" t="s">
        <v>267</v>
      </c>
      <c r="D1964" t="s">
        <v>46</v>
      </c>
      <c r="E1964" t="s">
        <v>266</v>
      </c>
      <c r="F1964" s="3" t="s">
        <v>265</v>
      </c>
      <c r="G1964" t="s">
        <v>264</v>
      </c>
      <c r="H1964" t="s">
        <v>263</v>
      </c>
      <c r="I1964" t="s">
        <v>1019</v>
      </c>
      <c r="J1964" t="s">
        <v>215</v>
      </c>
      <c r="K1964" t="s">
        <v>215</v>
      </c>
      <c r="L1964" t="s">
        <v>215</v>
      </c>
      <c r="M1964" t="s">
        <v>215</v>
      </c>
      <c r="N1964" t="s">
        <v>215</v>
      </c>
      <c r="O1964" t="s">
        <v>215</v>
      </c>
      <c r="P1964" t="s">
        <v>215</v>
      </c>
      <c r="Q1964" t="s">
        <v>215</v>
      </c>
      <c r="R1964" t="s">
        <v>215</v>
      </c>
      <c r="S1964" t="s">
        <v>215</v>
      </c>
      <c r="T1964" t="s">
        <v>215</v>
      </c>
      <c r="U1964" t="s">
        <v>215</v>
      </c>
      <c r="V1964" t="s">
        <v>215</v>
      </c>
      <c r="W1964" t="s">
        <v>215</v>
      </c>
      <c r="X1964" t="s">
        <v>215</v>
      </c>
      <c r="Y1964">
        <v>10.333</v>
      </c>
      <c r="Z1964">
        <v>10.321</v>
      </c>
      <c r="AA1964">
        <v>10.308999999999999</v>
      </c>
      <c r="AB1964">
        <v>10.298999999999999</v>
      </c>
      <c r="AC1964">
        <v>10.29</v>
      </c>
      <c r="AD1964">
        <v>10.278</v>
      </c>
      <c r="AE1964">
        <v>10.231999999999999</v>
      </c>
      <c r="AF1964">
        <v>10.201000000000001</v>
      </c>
      <c r="AG1964">
        <v>10.193</v>
      </c>
      <c r="AH1964">
        <v>10.195</v>
      </c>
      <c r="AI1964">
        <v>10.199</v>
      </c>
      <c r="AJ1964">
        <v>10.224</v>
      </c>
      <c r="AK1964">
        <v>10.254</v>
      </c>
      <c r="AL1964">
        <v>10.343</v>
      </c>
      <c r="AM1964">
        <v>10.426</v>
      </c>
      <c r="AN1964">
        <v>10.462</v>
      </c>
      <c r="AO1964">
        <v>10.487</v>
      </c>
      <c r="AP1964">
        <v>10.505000000000001</v>
      </c>
      <c r="AQ1964">
        <v>10.516</v>
      </c>
      <c r="AR1964">
        <v>10.512</v>
      </c>
      <c r="AS1964">
        <v>10.538</v>
      </c>
      <c r="AT1964">
        <v>10.554</v>
      </c>
      <c r="AU1964">
        <v>10.579000000000001</v>
      </c>
      <c r="AV1964">
        <v>10.593</v>
      </c>
      <c r="AW1964">
        <v>10.606</v>
      </c>
      <c r="AX1964">
        <v>10.619</v>
      </c>
      <c r="AY1964">
        <v>10.632</v>
      </c>
      <c r="AZ1964">
        <v>10.644</v>
      </c>
      <c r="BA1964">
        <v>10.653</v>
      </c>
      <c r="BB1964">
        <v>2017</v>
      </c>
    </row>
    <row r="1965" spans="1:54" hidden="1" x14ac:dyDescent="0.2">
      <c r="A1965">
        <v>935</v>
      </c>
      <c r="B1965" t="s">
        <v>518</v>
      </c>
      <c r="C1965" t="s">
        <v>262</v>
      </c>
      <c r="D1965" t="s">
        <v>46</v>
      </c>
      <c r="E1965" t="s">
        <v>260</v>
      </c>
      <c r="F1965" t="s">
        <v>259</v>
      </c>
      <c r="G1965" t="s">
        <v>225</v>
      </c>
      <c r="H1965" t="s">
        <v>222</v>
      </c>
      <c r="I1965" t="s">
        <v>1020</v>
      </c>
      <c r="J1965" s="3" t="s">
        <v>215</v>
      </c>
      <c r="K1965" s="3" t="s">
        <v>215</v>
      </c>
      <c r="L1965" s="3" t="s">
        <v>215</v>
      </c>
      <c r="M1965" s="3" t="s">
        <v>215</v>
      </c>
      <c r="N1965" s="3" t="s">
        <v>215</v>
      </c>
      <c r="O1965" s="3" t="s">
        <v>215</v>
      </c>
      <c r="P1965" s="3" t="s">
        <v>215</v>
      </c>
      <c r="Q1965" s="3" t="s">
        <v>215</v>
      </c>
      <c r="R1965" s="3" t="s">
        <v>215</v>
      </c>
      <c r="S1965" s="3" t="s">
        <v>215</v>
      </c>
      <c r="T1965" s="3" t="s">
        <v>215</v>
      </c>
      <c r="U1965" s="3" t="s">
        <v>215</v>
      </c>
      <c r="V1965" s="3" t="s">
        <v>215</v>
      </c>
      <c r="W1965" s="3" t="s">
        <v>215</v>
      </c>
      <c r="X1965" s="3" t="s">
        <v>215</v>
      </c>
      <c r="Y1965" s="3">
        <v>642.44799999999998</v>
      </c>
      <c r="Z1965" s="3">
        <v>704.80799999999999</v>
      </c>
      <c r="AA1965" s="3">
        <v>759.39300000000003</v>
      </c>
      <c r="AB1965" s="3">
        <v>813.45100000000002</v>
      </c>
      <c r="AC1965" s="3">
        <v>857.29100000000005</v>
      </c>
      <c r="AD1965" s="3">
        <v>889.65800000000002</v>
      </c>
      <c r="AE1965" s="3">
        <v>968.73299999999995</v>
      </c>
      <c r="AF1965" s="3">
        <v>1031.2660000000001</v>
      </c>
      <c r="AG1965" s="3">
        <v>1193.3030000000001</v>
      </c>
      <c r="AH1965" s="3">
        <v>1230.296</v>
      </c>
      <c r="AI1965" s="3">
        <v>1282.5229999999999</v>
      </c>
      <c r="AJ1965" s="3">
        <v>1376.491</v>
      </c>
      <c r="AK1965" s="3">
        <v>1525.325</v>
      </c>
      <c r="AL1965" s="3">
        <v>1555.614</v>
      </c>
      <c r="AM1965" s="3">
        <v>1523.0219999999999</v>
      </c>
      <c r="AN1965" s="3">
        <v>1558.2239999999999</v>
      </c>
      <c r="AO1965" s="3">
        <v>1626.02</v>
      </c>
      <c r="AP1965" s="3">
        <v>1646.2840000000001</v>
      </c>
      <c r="AQ1965" s="3">
        <v>1694.779</v>
      </c>
      <c r="AR1965" s="3">
        <v>1738.921</v>
      </c>
      <c r="AS1965" s="3">
        <v>1887.4290000000001</v>
      </c>
      <c r="AT1965" s="3">
        <v>1915.665</v>
      </c>
      <c r="AU1965" s="3">
        <v>2046.6479999999999</v>
      </c>
      <c r="AV1965" s="3">
        <v>2172.8939999999998</v>
      </c>
      <c r="AW1965" s="3">
        <v>2287.1529999999998</v>
      </c>
      <c r="AX1965" s="3">
        <v>2391.87</v>
      </c>
      <c r="AY1965" s="3">
        <v>2501.277</v>
      </c>
      <c r="AZ1965" s="3">
        <v>2611.4899999999998</v>
      </c>
      <c r="BA1965">
        <v>2725.5619999999999</v>
      </c>
      <c r="BB1965">
        <v>2016</v>
      </c>
    </row>
    <row r="1966" spans="1:54" hidden="1" x14ac:dyDescent="0.2">
      <c r="A1966">
        <v>935</v>
      </c>
      <c r="B1966" t="s">
        <v>518</v>
      </c>
      <c r="C1966" t="s">
        <v>261</v>
      </c>
      <c r="D1966" t="s">
        <v>46</v>
      </c>
      <c r="E1966" t="s">
        <v>260</v>
      </c>
      <c r="F1966" t="s">
        <v>259</v>
      </c>
      <c r="G1966" t="s">
        <v>217</v>
      </c>
      <c r="I1966" t="s">
        <v>258</v>
      </c>
      <c r="J1966" s="3" t="s">
        <v>215</v>
      </c>
      <c r="K1966" s="3" t="s">
        <v>215</v>
      </c>
      <c r="L1966" s="3" t="s">
        <v>215</v>
      </c>
      <c r="M1966" s="3" t="s">
        <v>215</v>
      </c>
      <c r="N1966" s="3" t="s">
        <v>215</v>
      </c>
      <c r="O1966" s="3" t="s">
        <v>215</v>
      </c>
      <c r="P1966" s="3" t="s">
        <v>215</v>
      </c>
      <c r="Q1966" s="3" t="s">
        <v>215</v>
      </c>
      <c r="R1966" s="3" t="s">
        <v>215</v>
      </c>
      <c r="S1966" s="3" t="s">
        <v>215</v>
      </c>
      <c r="T1966" s="3" t="s">
        <v>215</v>
      </c>
      <c r="U1966" s="3" t="s">
        <v>215</v>
      </c>
      <c r="V1966" s="3" t="s">
        <v>215</v>
      </c>
      <c r="W1966" s="3" t="s">
        <v>215</v>
      </c>
      <c r="X1966" s="3" t="s">
        <v>215</v>
      </c>
      <c r="Y1966" s="3">
        <v>40.496000000000002</v>
      </c>
      <c r="Z1966" s="3">
        <v>38.761000000000003</v>
      </c>
      <c r="AA1966" s="3">
        <v>38.770000000000003</v>
      </c>
      <c r="AB1966" s="3">
        <v>37.899000000000001</v>
      </c>
      <c r="AC1966" s="3">
        <v>38.231000000000002</v>
      </c>
      <c r="AD1966" s="3">
        <v>37.39</v>
      </c>
      <c r="AE1966" s="3">
        <v>37.719000000000001</v>
      </c>
      <c r="AF1966" s="3">
        <v>38.456000000000003</v>
      </c>
      <c r="AG1966" s="3">
        <v>42.460999999999999</v>
      </c>
      <c r="AH1966" s="3">
        <v>40.173999999999999</v>
      </c>
      <c r="AI1966" s="3">
        <v>39.281999999999996</v>
      </c>
      <c r="AJ1966" s="3">
        <v>39.185000000000002</v>
      </c>
      <c r="AK1966" s="3">
        <v>39.720999999999997</v>
      </c>
      <c r="AL1966" s="3">
        <v>38.656999999999996</v>
      </c>
      <c r="AM1966" s="3">
        <v>38.75</v>
      </c>
      <c r="AN1966" s="3">
        <v>39.325000000000003</v>
      </c>
      <c r="AO1966" s="3">
        <v>40.31</v>
      </c>
      <c r="AP1966" s="3">
        <v>40.549999999999997</v>
      </c>
      <c r="AQ1966" s="3">
        <v>41.354999999999997</v>
      </c>
      <c r="AR1966" s="3">
        <v>40.311</v>
      </c>
      <c r="AS1966" s="3">
        <v>41.069000000000003</v>
      </c>
      <c r="AT1966" s="3">
        <v>40.133000000000003</v>
      </c>
      <c r="AU1966" s="3">
        <v>40.585000000000001</v>
      </c>
      <c r="AV1966" s="3">
        <v>41.259</v>
      </c>
      <c r="AW1966" s="3">
        <v>41.435000000000002</v>
      </c>
      <c r="AX1966" s="3">
        <v>41.518999999999998</v>
      </c>
      <c r="AY1966" s="3">
        <v>41.613</v>
      </c>
      <c r="AZ1966" s="3">
        <v>41.712000000000003</v>
      </c>
      <c r="BA1966">
        <v>41.820999999999998</v>
      </c>
      <c r="BB1966">
        <v>2016</v>
      </c>
    </row>
    <row r="1967" spans="1:54" hidden="1" x14ac:dyDescent="0.2">
      <c r="A1967">
        <v>935</v>
      </c>
      <c r="B1967" t="s">
        <v>518</v>
      </c>
      <c r="C1967" t="s">
        <v>257</v>
      </c>
      <c r="D1967" t="s">
        <v>46</v>
      </c>
      <c r="E1967" t="s">
        <v>255</v>
      </c>
      <c r="F1967" t="s">
        <v>254</v>
      </c>
      <c r="G1967" t="s">
        <v>225</v>
      </c>
      <c r="H1967" t="s">
        <v>222</v>
      </c>
      <c r="I1967" t="s">
        <v>1020</v>
      </c>
      <c r="J1967" s="3" t="s">
        <v>215</v>
      </c>
      <c r="K1967" s="3" t="s">
        <v>215</v>
      </c>
      <c r="L1967" s="3" t="s">
        <v>215</v>
      </c>
      <c r="M1967" s="3" t="s">
        <v>215</v>
      </c>
      <c r="N1967" s="3" t="s">
        <v>215</v>
      </c>
      <c r="O1967" s="3" t="s">
        <v>215</v>
      </c>
      <c r="P1967" s="3" t="s">
        <v>215</v>
      </c>
      <c r="Q1967" s="3" t="s">
        <v>215</v>
      </c>
      <c r="R1967" s="3" t="s">
        <v>215</v>
      </c>
      <c r="S1967" s="3" t="s">
        <v>215</v>
      </c>
      <c r="T1967" s="3" t="s">
        <v>215</v>
      </c>
      <c r="U1967" s="3" t="s">
        <v>215</v>
      </c>
      <c r="V1967" s="3" t="s">
        <v>215</v>
      </c>
      <c r="W1967" s="3" t="s">
        <v>215</v>
      </c>
      <c r="X1967" s="3" t="s">
        <v>215</v>
      </c>
      <c r="Y1967" s="3">
        <v>839.68600000000004</v>
      </c>
      <c r="Z1967" s="3">
        <v>759.58100000000002</v>
      </c>
      <c r="AA1967" s="3">
        <v>821.76499999999999</v>
      </c>
      <c r="AB1967" s="3">
        <v>903.20500000000004</v>
      </c>
      <c r="AC1967" s="3">
        <v>927.524</v>
      </c>
      <c r="AD1967" s="3">
        <v>974.71</v>
      </c>
      <c r="AE1967" s="3">
        <v>1109.604</v>
      </c>
      <c r="AF1967" s="3">
        <v>1201.7190000000001</v>
      </c>
      <c r="AG1967" s="3">
        <v>1386.7850000000001</v>
      </c>
      <c r="AH1967" s="3">
        <v>1303.221</v>
      </c>
      <c r="AI1967" s="3">
        <v>1380.1880000000001</v>
      </c>
      <c r="AJ1967" s="3">
        <v>1452.7719999999999</v>
      </c>
      <c r="AK1967" s="3">
        <v>1550.421</v>
      </c>
      <c r="AL1967" s="3">
        <v>1635.279</v>
      </c>
      <c r="AM1967" s="3">
        <v>1737.2329999999999</v>
      </c>
      <c r="AN1967" s="3">
        <v>1724.241</v>
      </c>
      <c r="AO1967" s="3">
        <v>1735.9159999999999</v>
      </c>
      <c r="AP1967" s="3">
        <v>1805.836</v>
      </c>
      <c r="AQ1967" s="3">
        <v>1745.9079999999999</v>
      </c>
      <c r="AR1967" s="3">
        <v>1821.9839999999999</v>
      </c>
      <c r="AS1967" s="3">
        <v>1916.39</v>
      </c>
      <c r="AT1967" s="3">
        <v>1880.67</v>
      </c>
      <c r="AU1967" s="3">
        <v>1980.8989999999999</v>
      </c>
      <c r="AV1967" s="3">
        <v>2113.6669999999999</v>
      </c>
      <c r="AW1967" s="3">
        <v>2232.2559999999999</v>
      </c>
      <c r="AX1967" s="3">
        <v>2363.0659999999998</v>
      </c>
      <c r="AY1967" s="3">
        <v>2471.223</v>
      </c>
      <c r="AZ1967" s="3">
        <v>2580.1860000000001</v>
      </c>
      <c r="BA1967">
        <v>2692.9760000000001</v>
      </c>
      <c r="BB1967">
        <v>2016</v>
      </c>
    </row>
    <row r="1968" spans="1:54" hidden="1" x14ac:dyDescent="0.2">
      <c r="A1968">
        <v>935</v>
      </c>
      <c r="B1968" t="s">
        <v>518</v>
      </c>
      <c r="C1968" t="s">
        <v>256</v>
      </c>
      <c r="D1968" t="s">
        <v>46</v>
      </c>
      <c r="E1968" t="s">
        <v>255</v>
      </c>
      <c r="F1968" t="s">
        <v>254</v>
      </c>
      <c r="G1968" t="s">
        <v>217</v>
      </c>
      <c r="I1968" t="s">
        <v>253</v>
      </c>
      <c r="J1968" s="3" t="s">
        <v>215</v>
      </c>
      <c r="K1968" s="3" t="s">
        <v>215</v>
      </c>
      <c r="L1968" s="3" t="s">
        <v>215</v>
      </c>
      <c r="M1968" s="3" t="s">
        <v>215</v>
      </c>
      <c r="N1968" s="3" t="s">
        <v>215</v>
      </c>
      <c r="O1968" s="3" t="s">
        <v>215</v>
      </c>
      <c r="P1968" s="3" t="s">
        <v>215</v>
      </c>
      <c r="Q1968" s="3" t="s">
        <v>215</v>
      </c>
      <c r="R1968" s="3" t="s">
        <v>215</v>
      </c>
      <c r="S1968" s="3" t="s">
        <v>215</v>
      </c>
      <c r="T1968" s="3" t="s">
        <v>215</v>
      </c>
      <c r="U1968" s="3" t="s">
        <v>215</v>
      </c>
      <c r="V1968" s="3" t="s">
        <v>215</v>
      </c>
      <c r="W1968" s="3" t="s">
        <v>215</v>
      </c>
      <c r="X1968" s="3" t="s">
        <v>215</v>
      </c>
      <c r="Y1968" s="3">
        <v>52.929000000000002</v>
      </c>
      <c r="Z1968" s="3">
        <v>41.773000000000003</v>
      </c>
      <c r="AA1968" s="3">
        <v>41.954000000000001</v>
      </c>
      <c r="AB1968" s="3">
        <v>42.08</v>
      </c>
      <c r="AC1968" s="3">
        <v>41.363</v>
      </c>
      <c r="AD1968" s="3">
        <v>40.965000000000003</v>
      </c>
      <c r="AE1968" s="3">
        <v>43.204000000000001</v>
      </c>
      <c r="AF1968" s="3">
        <v>44.813000000000002</v>
      </c>
      <c r="AG1968" s="3">
        <v>49.344999999999999</v>
      </c>
      <c r="AH1968" s="3">
        <v>42.555</v>
      </c>
      <c r="AI1968" s="3">
        <v>42.273000000000003</v>
      </c>
      <c r="AJ1968" s="3">
        <v>41.356999999999999</v>
      </c>
      <c r="AK1968" s="3">
        <v>40.374000000000002</v>
      </c>
      <c r="AL1968" s="3">
        <v>40.637</v>
      </c>
      <c r="AM1968" s="3">
        <v>44.2</v>
      </c>
      <c r="AN1968" s="3">
        <v>43.514000000000003</v>
      </c>
      <c r="AO1968" s="3">
        <v>43.034999999999997</v>
      </c>
      <c r="AP1968" s="3">
        <v>44.48</v>
      </c>
      <c r="AQ1968" s="3">
        <v>42.603000000000002</v>
      </c>
      <c r="AR1968" s="3">
        <v>42.235999999999997</v>
      </c>
      <c r="AS1968" s="3">
        <v>41.698999999999998</v>
      </c>
      <c r="AT1968" s="3">
        <v>39.4</v>
      </c>
      <c r="AU1968" s="3">
        <v>39.280999999999999</v>
      </c>
      <c r="AV1968" s="3">
        <v>40.134</v>
      </c>
      <c r="AW1968" s="3">
        <v>40.441000000000003</v>
      </c>
      <c r="AX1968" s="3">
        <v>41.018999999999998</v>
      </c>
      <c r="AY1968" s="3">
        <v>41.113</v>
      </c>
      <c r="AZ1968" s="3">
        <v>41.212000000000003</v>
      </c>
      <c r="BA1968">
        <v>41.320999999999998</v>
      </c>
      <c r="BB1968">
        <v>2016</v>
      </c>
    </row>
    <row r="1969" spans="1:54" hidden="1" x14ac:dyDescent="0.2">
      <c r="A1969">
        <v>935</v>
      </c>
      <c r="B1969" t="s">
        <v>518</v>
      </c>
      <c r="C1969" t="s">
        <v>252</v>
      </c>
      <c r="D1969" t="s">
        <v>46</v>
      </c>
      <c r="E1969" t="s">
        <v>250</v>
      </c>
      <c r="F1969" t="s">
        <v>249</v>
      </c>
      <c r="G1969" t="s">
        <v>225</v>
      </c>
      <c r="H1969" t="s">
        <v>222</v>
      </c>
      <c r="I1969" t="s">
        <v>1020</v>
      </c>
      <c r="J1969" s="3" t="s">
        <v>215</v>
      </c>
      <c r="K1969" s="3" t="s">
        <v>215</v>
      </c>
      <c r="L1969" s="3" t="s">
        <v>215</v>
      </c>
      <c r="M1969" s="3" t="s">
        <v>215</v>
      </c>
      <c r="N1969" s="3" t="s">
        <v>215</v>
      </c>
      <c r="O1969" s="3" t="s">
        <v>215</v>
      </c>
      <c r="P1969" s="3" t="s">
        <v>215</v>
      </c>
      <c r="Q1969" s="3" t="s">
        <v>215</v>
      </c>
      <c r="R1969" s="3" t="s">
        <v>215</v>
      </c>
      <c r="S1969" s="3" t="s">
        <v>215</v>
      </c>
      <c r="T1969" s="3" t="s">
        <v>215</v>
      </c>
      <c r="U1969" s="3" t="s">
        <v>215</v>
      </c>
      <c r="V1969" s="3" t="s">
        <v>215</v>
      </c>
      <c r="W1969" s="3" t="s">
        <v>215</v>
      </c>
      <c r="X1969" s="3" t="s">
        <v>215</v>
      </c>
      <c r="Y1969" s="3">
        <v>-197.238</v>
      </c>
      <c r="Z1969" s="3">
        <v>-54.773000000000003</v>
      </c>
      <c r="AA1969" s="3">
        <v>-62.372</v>
      </c>
      <c r="AB1969" s="3">
        <v>-89.754000000000005</v>
      </c>
      <c r="AC1969" s="3">
        <v>-70.233000000000004</v>
      </c>
      <c r="AD1969" s="3">
        <v>-85.052000000000007</v>
      </c>
      <c r="AE1969" s="3">
        <v>-140.87100000000001</v>
      </c>
      <c r="AF1969" s="3">
        <v>-170.453</v>
      </c>
      <c r="AG1969" s="3">
        <v>-193.482</v>
      </c>
      <c r="AH1969" s="3">
        <v>-72.924999999999997</v>
      </c>
      <c r="AI1969" s="3">
        <v>-97.665000000000006</v>
      </c>
      <c r="AJ1969" s="3">
        <v>-76.281000000000006</v>
      </c>
      <c r="AK1969" s="3">
        <v>-25.096</v>
      </c>
      <c r="AL1969" s="3">
        <v>-79.665000000000006</v>
      </c>
      <c r="AM1969" s="3">
        <v>-214.21100000000001</v>
      </c>
      <c r="AN1969" s="3">
        <v>-166.017</v>
      </c>
      <c r="AO1969" s="3">
        <v>-109.896</v>
      </c>
      <c r="AP1969" s="3">
        <v>-159.55199999999999</v>
      </c>
      <c r="AQ1969" s="3">
        <v>-51.128999999999998</v>
      </c>
      <c r="AR1969" s="3">
        <v>-83.063000000000002</v>
      </c>
      <c r="AS1969" s="3">
        <v>-28.960999999999999</v>
      </c>
      <c r="AT1969" s="3">
        <v>34.994999999999997</v>
      </c>
      <c r="AU1969" s="3">
        <v>65.748999999999995</v>
      </c>
      <c r="AV1969" s="3">
        <v>59.226999999999997</v>
      </c>
      <c r="AW1969" s="3">
        <v>54.896999999999998</v>
      </c>
      <c r="AX1969" s="3">
        <v>28.803999999999998</v>
      </c>
      <c r="AY1969" s="3">
        <v>30.053999999999998</v>
      </c>
      <c r="AZ1969" s="3">
        <v>31.303999999999998</v>
      </c>
      <c r="BA1969">
        <v>32.585999999999999</v>
      </c>
      <c r="BB1969">
        <v>2016</v>
      </c>
    </row>
    <row r="1970" spans="1:54" hidden="1" x14ac:dyDescent="0.2">
      <c r="A1970">
        <v>935</v>
      </c>
      <c r="B1970" t="s">
        <v>518</v>
      </c>
      <c r="C1970" t="s">
        <v>251</v>
      </c>
      <c r="D1970" t="s">
        <v>46</v>
      </c>
      <c r="E1970" t="s">
        <v>250</v>
      </c>
      <c r="F1970" t="s">
        <v>249</v>
      </c>
      <c r="G1970" t="s">
        <v>217</v>
      </c>
      <c r="I1970" t="s">
        <v>248</v>
      </c>
      <c r="J1970" s="3" t="s">
        <v>215</v>
      </c>
      <c r="K1970" s="3" t="s">
        <v>215</v>
      </c>
      <c r="L1970" s="3" t="s">
        <v>215</v>
      </c>
      <c r="M1970" s="3" t="s">
        <v>215</v>
      </c>
      <c r="N1970" s="3" t="s">
        <v>215</v>
      </c>
      <c r="O1970" s="3" t="s">
        <v>215</v>
      </c>
      <c r="P1970" s="3" t="s">
        <v>215</v>
      </c>
      <c r="Q1970" s="3" t="s">
        <v>215</v>
      </c>
      <c r="R1970" s="3" t="s">
        <v>215</v>
      </c>
      <c r="S1970" s="3" t="s">
        <v>215</v>
      </c>
      <c r="T1970" s="3" t="s">
        <v>215</v>
      </c>
      <c r="U1970" s="3" t="s">
        <v>215</v>
      </c>
      <c r="V1970" s="3" t="s">
        <v>215</v>
      </c>
      <c r="W1970" s="3" t="s">
        <v>215</v>
      </c>
      <c r="X1970" s="3" t="s">
        <v>215</v>
      </c>
      <c r="Y1970" s="3">
        <v>-12.433</v>
      </c>
      <c r="Z1970" s="3">
        <v>-3.012</v>
      </c>
      <c r="AA1970" s="3">
        <v>-3.1840000000000002</v>
      </c>
      <c r="AB1970" s="3">
        <v>-4.1820000000000004</v>
      </c>
      <c r="AC1970" s="3">
        <v>-3.1320000000000001</v>
      </c>
      <c r="AD1970" s="3">
        <v>-3.5750000000000002</v>
      </c>
      <c r="AE1970" s="3">
        <v>-5.4850000000000003</v>
      </c>
      <c r="AF1970" s="3">
        <v>-6.3559999999999999</v>
      </c>
      <c r="AG1970" s="3">
        <v>-6.8849999999999998</v>
      </c>
      <c r="AH1970" s="3">
        <v>-2.3809999999999998</v>
      </c>
      <c r="AI1970" s="3">
        <v>-2.9910000000000001</v>
      </c>
      <c r="AJ1970" s="3">
        <v>-2.1720000000000002</v>
      </c>
      <c r="AK1970" s="3">
        <v>-0.65400000000000003</v>
      </c>
      <c r="AL1970" s="3">
        <v>-1.98</v>
      </c>
      <c r="AM1970" s="3">
        <v>-5.45</v>
      </c>
      <c r="AN1970" s="3">
        <v>-4.1900000000000004</v>
      </c>
      <c r="AO1970" s="3">
        <v>-2.7240000000000002</v>
      </c>
      <c r="AP1970" s="3">
        <v>-3.93</v>
      </c>
      <c r="AQ1970" s="3">
        <v>-1.248</v>
      </c>
      <c r="AR1970" s="3">
        <v>-1.9259999999999999</v>
      </c>
      <c r="AS1970" s="3">
        <v>-0.63</v>
      </c>
      <c r="AT1970" s="3">
        <v>0.73299999999999998</v>
      </c>
      <c r="AU1970" s="3">
        <v>1.304</v>
      </c>
      <c r="AV1970" s="3">
        <v>1.125</v>
      </c>
      <c r="AW1970" s="3">
        <v>0.995</v>
      </c>
      <c r="AX1970" s="3">
        <v>0.5</v>
      </c>
      <c r="AY1970" s="3">
        <v>0.5</v>
      </c>
      <c r="AZ1970" s="3">
        <v>0.5</v>
      </c>
      <c r="BA1970">
        <v>0.5</v>
      </c>
      <c r="BB1970">
        <v>2016</v>
      </c>
    </row>
    <row r="1971" spans="1:54" hidden="1" x14ac:dyDescent="0.2">
      <c r="A1971">
        <v>935</v>
      </c>
      <c r="B1971" t="s">
        <v>518</v>
      </c>
      <c r="C1971" t="s">
        <v>247</v>
      </c>
      <c r="D1971" t="s">
        <v>46</v>
      </c>
      <c r="E1971" t="s">
        <v>245</v>
      </c>
      <c r="F1971" t="s">
        <v>244</v>
      </c>
      <c r="G1971" t="s">
        <v>225</v>
      </c>
      <c r="H1971" t="s">
        <v>222</v>
      </c>
      <c r="I1971" t="s">
        <v>1020</v>
      </c>
      <c r="J1971" s="3" t="s">
        <v>215</v>
      </c>
      <c r="K1971" s="3" t="s">
        <v>215</v>
      </c>
      <c r="L1971" s="3" t="s">
        <v>215</v>
      </c>
      <c r="M1971" s="3" t="s">
        <v>215</v>
      </c>
      <c r="N1971" s="3" t="s">
        <v>215</v>
      </c>
      <c r="O1971" s="3" t="s">
        <v>215</v>
      </c>
      <c r="P1971" s="3" t="s">
        <v>215</v>
      </c>
      <c r="Q1971" s="3" t="s">
        <v>215</v>
      </c>
      <c r="R1971" s="3" t="s">
        <v>215</v>
      </c>
      <c r="S1971" s="3" t="s">
        <v>215</v>
      </c>
      <c r="T1971" s="3" t="s">
        <v>215</v>
      </c>
      <c r="U1971" s="3" t="s">
        <v>215</v>
      </c>
      <c r="V1971" s="3" t="s">
        <v>215</v>
      </c>
      <c r="W1971" s="3" t="s">
        <v>215</v>
      </c>
      <c r="X1971" s="3" t="s">
        <v>215</v>
      </c>
      <c r="Y1971" s="3">
        <v>-213.363</v>
      </c>
      <c r="Z1971" s="3">
        <v>-75.466999999999999</v>
      </c>
      <c r="AA1971" s="3">
        <v>-63.255000000000003</v>
      </c>
      <c r="AB1971" s="3">
        <v>-70.102999999999994</v>
      </c>
      <c r="AC1971" s="3">
        <v>-40.49</v>
      </c>
      <c r="AD1971" s="3">
        <v>-64.018000000000001</v>
      </c>
      <c r="AE1971" s="3">
        <v>-117.705</v>
      </c>
      <c r="AF1971" s="3">
        <v>-135.642</v>
      </c>
      <c r="AG1971" s="3">
        <v>-141.477</v>
      </c>
      <c r="AH1971" s="3">
        <v>-52.244</v>
      </c>
      <c r="AI1971" s="3">
        <v>-75.087000000000003</v>
      </c>
      <c r="AJ1971" s="3">
        <v>-119.65</v>
      </c>
      <c r="AK1971" s="3">
        <v>-117.21599999999999</v>
      </c>
      <c r="AL1971" s="3">
        <v>-175.14500000000001</v>
      </c>
      <c r="AM1971" s="3">
        <v>-211.589</v>
      </c>
      <c r="AN1971" s="3">
        <v>-163.59299999999999</v>
      </c>
      <c r="AO1971" s="3">
        <v>-114.059</v>
      </c>
      <c r="AP1971" s="3">
        <v>-61.545000000000002</v>
      </c>
      <c r="AQ1971" s="3">
        <v>3.004</v>
      </c>
      <c r="AR1971" s="3">
        <v>-37.988</v>
      </c>
      <c r="AS1971" s="3">
        <v>-31.228000000000002</v>
      </c>
      <c r="AT1971" s="3">
        <v>27.076000000000001</v>
      </c>
      <c r="AU1971" s="3">
        <v>32.353000000000002</v>
      </c>
      <c r="AV1971" s="3">
        <v>18.268000000000001</v>
      </c>
      <c r="AW1971" s="3">
        <v>13.456</v>
      </c>
      <c r="AX1971" s="3">
        <v>-0.33600000000000002</v>
      </c>
      <c r="AY1971" s="3">
        <v>7.5579999999999998</v>
      </c>
      <c r="AZ1971" s="3">
        <v>20.087</v>
      </c>
      <c r="BA1971">
        <v>30.029</v>
      </c>
      <c r="BB1971">
        <v>2016</v>
      </c>
    </row>
    <row r="1972" spans="1:54" hidden="1" x14ac:dyDescent="0.2">
      <c r="A1972">
        <v>935</v>
      </c>
      <c r="B1972" t="s">
        <v>518</v>
      </c>
      <c r="C1972" t="s">
        <v>246</v>
      </c>
      <c r="D1972" t="s">
        <v>46</v>
      </c>
      <c r="E1972" t="s">
        <v>245</v>
      </c>
      <c r="F1972" t="s">
        <v>244</v>
      </c>
      <c r="G1972" t="s">
        <v>243</v>
      </c>
      <c r="I1972" t="s">
        <v>362</v>
      </c>
      <c r="J1972" s="3" t="s">
        <v>215</v>
      </c>
      <c r="K1972" s="3" t="s">
        <v>215</v>
      </c>
      <c r="L1972" s="3" t="s">
        <v>215</v>
      </c>
      <c r="M1972" s="3" t="s">
        <v>215</v>
      </c>
      <c r="N1972" s="3" t="s">
        <v>215</v>
      </c>
      <c r="O1972" s="3" t="s">
        <v>215</v>
      </c>
      <c r="P1972" s="3" t="s">
        <v>215</v>
      </c>
      <c r="Q1972" s="3" t="s">
        <v>215</v>
      </c>
      <c r="R1972" s="3" t="s">
        <v>215</v>
      </c>
      <c r="S1972" s="3" t="s">
        <v>215</v>
      </c>
      <c r="T1972" s="3" t="s">
        <v>215</v>
      </c>
      <c r="U1972" s="3" t="s">
        <v>215</v>
      </c>
      <c r="V1972" s="3" t="s">
        <v>215</v>
      </c>
      <c r="W1972" s="3" t="s">
        <v>215</v>
      </c>
      <c r="X1972" s="3" t="s">
        <v>215</v>
      </c>
      <c r="Y1972" s="3">
        <v>-13.922000000000001</v>
      </c>
      <c r="Z1972" s="3">
        <v>-4.3259999999999996</v>
      </c>
      <c r="AA1972" s="3">
        <v>-3.234</v>
      </c>
      <c r="AB1972" s="3">
        <v>-3.169</v>
      </c>
      <c r="AC1972" s="3">
        <v>-1.732</v>
      </c>
      <c r="AD1972" s="3">
        <v>-2.613</v>
      </c>
      <c r="AE1972" s="3">
        <v>-4.4509999999999996</v>
      </c>
      <c r="AF1972" s="3">
        <v>-4.8600000000000003</v>
      </c>
      <c r="AG1972" s="3">
        <v>-4.875</v>
      </c>
      <c r="AH1972" s="3">
        <v>-1.6859999999999999</v>
      </c>
      <c r="AI1972" s="3">
        <v>-2.3559999999999999</v>
      </c>
      <c r="AJ1972" s="3">
        <v>-3.6379999999999999</v>
      </c>
      <c r="AK1972" s="3">
        <v>-3.3490000000000002</v>
      </c>
      <c r="AL1972" s="3">
        <v>-4.7560000000000002</v>
      </c>
      <c r="AM1972" s="3">
        <v>-5.3630000000000004</v>
      </c>
      <c r="AN1972" s="3">
        <v>-4.1159999999999997</v>
      </c>
      <c r="AO1972" s="3">
        <v>-2.8460000000000001</v>
      </c>
      <c r="AP1972" s="3">
        <v>-1.4870000000000001</v>
      </c>
      <c r="AQ1972" s="3">
        <v>7.0000000000000007E-2</v>
      </c>
      <c r="AR1972" s="3">
        <v>-0.85899999999999999</v>
      </c>
      <c r="AS1972" s="3">
        <v>-0.68300000000000005</v>
      </c>
      <c r="AT1972" s="3">
        <v>0.57199999999999995</v>
      </c>
      <c r="AU1972" s="3">
        <v>0.65400000000000003</v>
      </c>
      <c r="AV1972" s="3">
        <v>0.35499999999999998</v>
      </c>
      <c r="AW1972" s="3">
        <v>0.249</v>
      </c>
      <c r="AX1972" s="3">
        <v>-6.0000000000000001E-3</v>
      </c>
      <c r="AY1972" s="3">
        <v>0.127</v>
      </c>
      <c r="AZ1972" s="3">
        <v>0.32400000000000001</v>
      </c>
      <c r="BA1972">
        <v>0.46200000000000002</v>
      </c>
      <c r="BB1972">
        <v>2016</v>
      </c>
    </row>
    <row r="1973" spans="1:54" hidden="1" x14ac:dyDescent="0.2">
      <c r="A1973">
        <v>935</v>
      </c>
      <c r="B1973" t="s">
        <v>518</v>
      </c>
      <c r="C1973" t="s">
        <v>242</v>
      </c>
      <c r="D1973" t="s">
        <v>46</v>
      </c>
      <c r="E1973" t="s">
        <v>240</v>
      </c>
      <c r="F1973" t="s">
        <v>239</v>
      </c>
      <c r="G1973" t="s">
        <v>225</v>
      </c>
      <c r="H1973" t="s">
        <v>222</v>
      </c>
      <c r="I1973" t="s">
        <v>1020</v>
      </c>
      <c r="J1973" s="3" t="s">
        <v>215</v>
      </c>
      <c r="K1973" s="3" t="s">
        <v>215</v>
      </c>
      <c r="L1973" s="3" t="s">
        <v>215</v>
      </c>
      <c r="M1973" s="3" t="s">
        <v>215</v>
      </c>
      <c r="N1973" s="3" t="s">
        <v>215</v>
      </c>
      <c r="O1973" s="3" t="s">
        <v>215</v>
      </c>
      <c r="P1973" s="3" t="s">
        <v>215</v>
      </c>
      <c r="Q1973" s="3" t="s">
        <v>215</v>
      </c>
      <c r="R1973" s="3" t="s">
        <v>215</v>
      </c>
      <c r="S1973" s="3" t="s">
        <v>215</v>
      </c>
      <c r="T1973" s="3" t="s">
        <v>215</v>
      </c>
      <c r="U1973" s="3" t="s">
        <v>215</v>
      </c>
      <c r="V1973" s="3" t="s">
        <v>215</v>
      </c>
      <c r="W1973" s="3" t="s">
        <v>215</v>
      </c>
      <c r="X1973" s="3" t="s">
        <v>215</v>
      </c>
      <c r="Y1973" s="3">
        <v>-193.316</v>
      </c>
      <c r="Z1973" s="3">
        <v>-46.584000000000003</v>
      </c>
      <c r="AA1973" s="3">
        <v>-55.493000000000002</v>
      </c>
      <c r="AB1973" s="3">
        <v>-80.403000000000006</v>
      </c>
      <c r="AC1973" s="3">
        <v>-59.100999999999999</v>
      </c>
      <c r="AD1973" s="3">
        <v>-81.887</v>
      </c>
      <c r="AE1973" s="3">
        <v>-132.541</v>
      </c>
      <c r="AF1973" s="3">
        <v>-161.87</v>
      </c>
      <c r="AG1973" s="3">
        <v>-181.94200000000001</v>
      </c>
      <c r="AH1973" s="3">
        <v>-54.732999999999997</v>
      </c>
      <c r="AI1973" s="3">
        <v>-76.478999999999999</v>
      </c>
      <c r="AJ1973" s="3">
        <v>-54.551000000000002</v>
      </c>
      <c r="AK1973" s="3">
        <v>-1.2869999999999999</v>
      </c>
      <c r="AL1973" s="3">
        <v>-54.036999999999999</v>
      </c>
      <c r="AM1973" s="3">
        <v>-177.80699999999999</v>
      </c>
      <c r="AN1973" s="3">
        <v>-125.40600000000001</v>
      </c>
      <c r="AO1973" s="3">
        <v>-66.896000000000001</v>
      </c>
      <c r="AP1973" s="3">
        <v>-112.426</v>
      </c>
      <c r="AQ1973" s="3">
        <v>-6.2249999999999996</v>
      </c>
      <c r="AR1973" s="3">
        <v>-35.738</v>
      </c>
      <c r="AS1973" s="3">
        <v>13.015000000000001</v>
      </c>
      <c r="AT1973" s="3">
        <v>73.125</v>
      </c>
      <c r="AU1973" s="3">
        <v>98.843999999999994</v>
      </c>
      <c r="AV1973" s="3">
        <v>93.771000000000001</v>
      </c>
      <c r="AW1973" s="3">
        <v>88.838999999999999</v>
      </c>
      <c r="AX1973" s="3">
        <v>62.116999999999997</v>
      </c>
      <c r="AY1973" s="3">
        <v>62.723999999999997</v>
      </c>
      <c r="AZ1973" s="3">
        <v>63.331000000000003</v>
      </c>
      <c r="BA1973">
        <v>63.963000000000001</v>
      </c>
      <c r="BB1973">
        <v>2016</v>
      </c>
    </row>
    <row r="1974" spans="1:54" hidden="1" x14ac:dyDescent="0.2">
      <c r="A1974">
        <v>935</v>
      </c>
      <c r="B1974" t="s">
        <v>518</v>
      </c>
      <c r="C1974" t="s">
        <v>241</v>
      </c>
      <c r="D1974" t="s">
        <v>46</v>
      </c>
      <c r="E1974" t="s">
        <v>240</v>
      </c>
      <c r="F1974" t="s">
        <v>239</v>
      </c>
      <c r="G1974" t="s">
        <v>217</v>
      </c>
      <c r="I1974" t="s">
        <v>238</v>
      </c>
      <c r="J1974" s="3" t="s">
        <v>215</v>
      </c>
      <c r="K1974" s="3" t="s">
        <v>215</v>
      </c>
      <c r="L1974" s="3" t="s">
        <v>215</v>
      </c>
      <c r="M1974" s="3" t="s">
        <v>215</v>
      </c>
      <c r="N1974" s="3" t="s">
        <v>215</v>
      </c>
      <c r="O1974" s="3" t="s">
        <v>215</v>
      </c>
      <c r="P1974" s="3" t="s">
        <v>215</v>
      </c>
      <c r="Q1974" s="3" t="s">
        <v>215</v>
      </c>
      <c r="R1974" s="3" t="s">
        <v>215</v>
      </c>
      <c r="S1974" s="3" t="s">
        <v>215</v>
      </c>
      <c r="T1974" s="3" t="s">
        <v>215</v>
      </c>
      <c r="U1974" s="3" t="s">
        <v>215</v>
      </c>
      <c r="V1974" s="3" t="s">
        <v>215</v>
      </c>
      <c r="W1974" s="3" t="s">
        <v>215</v>
      </c>
      <c r="X1974" s="3" t="s">
        <v>215</v>
      </c>
      <c r="Y1974" s="3">
        <v>-12.185</v>
      </c>
      <c r="Z1974" s="3">
        <v>-2.5619999999999998</v>
      </c>
      <c r="AA1974" s="3">
        <v>-2.8330000000000002</v>
      </c>
      <c r="AB1974" s="3">
        <v>-3.746</v>
      </c>
      <c r="AC1974" s="3">
        <v>-2.6360000000000001</v>
      </c>
      <c r="AD1974" s="3">
        <v>-3.4420000000000002</v>
      </c>
      <c r="AE1974" s="3">
        <v>-5.1609999999999996</v>
      </c>
      <c r="AF1974" s="3">
        <v>-6.0359999999999996</v>
      </c>
      <c r="AG1974" s="3">
        <v>-6.4740000000000002</v>
      </c>
      <c r="AH1974" s="3">
        <v>-1.7869999999999999</v>
      </c>
      <c r="AI1974" s="3">
        <v>-2.3420000000000001</v>
      </c>
      <c r="AJ1974" s="3">
        <v>-1.5529999999999999</v>
      </c>
      <c r="AK1974" s="3">
        <v>-3.4000000000000002E-2</v>
      </c>
      <c r="AL1974" s="3">
        <v>-1.343</v>
      </c>
      <c r="AM1974" s="3">
        <v>-4.524</v>
      </c>
      <c r="AN1974" s="3">
        <v>-3.165</v>
      </c>
      <c r="AO1974" s="3">
        <v>-1.6579999999999999</v>
      </c>
      <c r="AP1974" s="3">
        <v>-2.7690000000000001</v>
      </c>
      <c r="AQ1974" s="3">
        <v>-0.152</v>
      </c>
      <c r="AR1974" s="3">
        <v>-0.82799999999999996</v>
      </c>
      <c r="AS1974" s="3">
        <v>0.28299999999999997</v>
      </c>
      <c r="AT1974" s="3">
        <v>1.532</v>
      </c>
      <c r="AU1974" s="3">
        <v>1.96</v>
      </c>
      <c r="AV1974" s="3">
        <v>1.7809999999999999</v>
      </c>
      <c r="AW1974" s="3">
        <v>1.609</v>
      </c>
      <c r="AX1974" s="3">
        <v>1.0780000000000001</v>
      </c>
      <c r="AY1974" s="3">
        <v>1.044</v>
      </c>
      <c r="AZ1974" s="3">
        <v>1.012</v>
      </c>
      <c r="BA1974">
        <v>0.98099999999999998</v>
      </c>
      <c r="BB1974">
        <v>2016</v>
      </c>
    </row>
    <row r="1975" spans="1:54" hidden="1" x14ac:dyDescent="0.2">
      <c r="A1975">
        <v>935</v>
      </c>
      <c r="B1975" t="s">
        <v>518</v>
      </c>
      <c r="C1975" t="s">
        <v>237</v>
      </c>
      <c r="D1975" t="s">
        <v>46</v>
      </c>
      <c r="E1975" t="s">
        <v>235</v>
      </c>
      <c r="F1975" t="s">
        <v>234</v>
      </c>
      <c r="G1975" t="s">
        <v>225</v>
      </c>
      <c r="H1975" t="s">
        <v>222</v>
      </c>
      <c r="I1975" t="s">
        <v>1020</v>
      </c>
      <c r="J1975" s="3" t="s">
        <v>215</v>
      </c>
      <c r="K1975" s="3" t="s">
        <v>215</v>
      </c>
      <c r="L1975" s="3" t="s">
        <v>215</v>
      </c>
      <c r="M1975" s="3" t="s">
        <v>215</v>
      </c>
      <c r="N1975" s="3" t="s">
        <v>215</v>
      </c>
      <c r="O1975" s="3" t="s">
        <v>215</v>
      </c>
      <c r="P1975" s="3" t="s">
        <v>215</v>
      </c>
      <c r="Q1975" s="3" t="s">
        <v>215</v>
      </c>
      <c r="R1975" s="3" t="s">
        <v>215</v>
      </c>
      <c r="S1975" s="3" t="s">
        <v>215</v>
      </c>
      <c r="T1975" s="3" t="s">
        <v>215</v>
      </c>
      <c r="U1975" s="3" t="s">
        <v>215</v>
      </c>
      <c r="V1975" s="3" t="s">
        <v>215</v>
      </c>
      <c r="W1975" s="3" t="s">
        <v>215</v>
      </c>
      <c r="X1975" s="3" t="s">
        <v>215</v>
      </c>
      <c r="Y1975" s="3" t="s">
        <v>215</v>
      </c>
      <c r="Z1975" s="3" t="s">
        <v>215</v>
      </c>
      <c r="AA1975" s="3" t="s">
        <v>215</v>
      </c>
      <c r="AB1975" s="3" t="s">
        <v>215</v>
      </c>
      <c r="AC1975" s="3">
        <v>-25.588999999999999</v>
      </c>
      <c r="AD1975" s="3">
        <v>22.7</v>
      </c>
      <c r="AE1975" s="3">
        <v>47.033999999999999</v>
      </c>
      <c r="AF1975" s="3">
        <v>213.99100000000001</v>
      </c>
      <c r="AG1975" s="3">
        <v>406.38600000000002</v>
      </c>
      <c r="AH1975" s="3">
        <v>488.21300000000002</v>
      </c>
      <c r="AI1975" s="3">
        <v>463.34800000000001</v>
      </c>
      <c r="AJ1975" s="3">
        <v>559.47500000000002</v>
      </c>
      <c r="AK1975" s="3">
        <v>564.05499999999995</v>
      </c>
      <c r="AL1975" s="3">
        <v>575.96400000000006</v>
      </c>
      <c r="AM1975" s="3">
        <v>812.73199999999997</v>
      </c>
      <c r="AN1975" s="3">
        <v>1046.356</v>
      </c>
      <c r="AO1975" s="3">
        <v>1079.403</v>
      </c>
      <c r="AP1975" s="3">
        <v>1149.877</v>
      </c>
      <c r="AQ1975" s="3">
        <v>1192.9849999999999</v>
      </c>
      <c r="AR1975" s="3">
        <v>1269.0219999999999</v>
      </c>
      <c r="AS1975" s="3">
        <v>1289.3699999999999</v>
      </c>
      <c r="AT1975" s="3">
        <v>1183.0630000000001</v>
      </c>
      <c r="AU1975" s="3">
        <v>1153.2729999999999</v>
      </c>
      <c r="AV1975" s="3" t="s">
        <v>215</v>
      </c>
      <c r="AW1975" s="3" t="s">
        <v>215</v>
      </c>
      <c r="AX1975" s="3" t="s">
        <v>215</v>
      </c>
      <c r="AY1975" s="3" t="s">
        <v>215</v>
      </c>
      <c r="AZ1975" s="3" t="s">
        <v>215</v>
      </c>
      <c r="BA1975" t="s">
        <v>215</v>
      </c>
      <c r="BB1975">
        <v>2016</v>
      </c>
    </row>
    <row r="1976" spans="1:54" hidden="1" x14ac:dyDescent="0.2">
      <c r="A1976">
        <v>935</v>
      </c>
      <c r="B1976" t="s">
        <v>518</v>
      </c>
      <c r="C1976" t="s">
        <v>236</v>
      </c>
      <c r="D1976" t="s">
        <v>46</v>
      </c>
      <c r="E1976" t="s">
        <v>235</v>
      </c>
      <c r="F1976" t="s">
        <v>234</v>
      </c>
      <c r="G1976" t="s">
        <v>217</v>
      </c>
      <c r="I1976" t="s">
        <v>354</v>
      </c>
      <c r="J1976" s="3" t="s">
        <v>215</v>
      </c>
      <c r="K1976" s="3" t="s">
        <v>215</v>
      </c>
      <c r="L1976" s="3" t="s">
        <v>215</v>
      </c>
      <c r="M1976" s="3" t="s">
        <v>215</v>
      </c>
      <c r="N1976" s="3" t="s">
        <v>215</v>
      </c>
      <c r="O1976" s="3" t="s">
        <v>215</v>
      </c>
      <c r="P1976" s="3" t="s">
        <v>215</v>
      </c>
      <c r="Q1976" s="3" t="s">
        <v>215</v>
      </c>
      <c r="R1976" s="3" t="s">
        <v>215</v>
      </c>
      <c r="S1976" s="3" t="s">
        <v>215</v>
      </c>
      <c r="T1976" s="3" t="s">
        <v>215</v>
      </c>
      <c r="U1976" s="3" t="s">
        <v>215</v>
      </c>
      <c r="V1976" s="3" t="s">
        <v>215</v>
      </c>
      <c r="W1976" s="3" t="s">
        <v>215</v>
      </c>
      <c r="X1976" s="3" t="s">
        <v>215</v>
      </c>
      <c r="Y1976" s="3" t="s">
        <v>215</v>
      </c>
      <c r="Z1976" s="3" t="s">
        <v>215</v>
      </c>
      <c r="AA1976" s="3" t="s">
        <v>215</v>
      </c>
      <c r="AB1976" s="3" t="s">
        <v>215</v>
      </c>
      <c r="AC1976" s="3">
        <v>-1.141</v>
      </c>
      <c r="AD1976" s="3">
        <v>0.95399999999999996</v>
      </c>
      <c r="AE1976" s="3">
        <v>1.831</v>
      </c>
      <c r="AF1976" s="3">
        <v>7.98</v>
      </c>
      <c r="AG1976" s="3">
        <v>14.46</v>
      </c>
      <c r="AH1976" s="3">
        <v>15.942</v>
      </c>
      <c r="AI1976" s="3">
        <v>14.192</v>
      </c>
      <c r="AJ1976" s="3">
        <v>15.927</v>
      </c>
      <c r="AK1976" s="3">
        <v>14.688000000000001</v>
      </c>
      <c r="AL1976" s="3">
        <v>14.313000000000001</v>
      </c>
      <c r="AM1976" s="3">
        <v>20.678000000000001</v>
      </c>
      <c r="AN1976" s="3">
        <v>26.407</v>
      </c>
      <c r="AO1976" s="3">
        <v>26.759</v>
      </c>
      <c r="AP1976" s="3">
        <v>28.323</v>
      </c>
      <c r="AQ1976" s="3">
        <v>29.11</v>
      </c>
      <c r="AR1976" s="3">
        <v>29.417999999999999</v>
      </c>
      <c r="AS1976" s="3">
        <v>28.056000000000001</v>
      </c>
      <c r="AT1976" s="3">
        <v>24.785</v>
      </c>
      <c r="AU1976" s="3">
        <v>22.869</v>
      </c>
      <c r="AV1976" s="3" t="s">
        <v>215</v>
      </c>
      <c r="AW1976" s="3" t="s">
        <v>215</v>
      </c>
      <c r="AX1976" s="3" t="s">
        <v>215</v>
      </c>
      <c r="AY1976" s="3" t="s">
        <v>215</v>
      </c>
      <c r="AZ1976" s="3" t="s">
        <v>215</v>
      </c>
      <c r="BA1976" t="s">
        <v>215</v>
      </c>
      <c r="BB1976">
        <v>2016</v>
      </c>
    </row>
    <row r="1977" spans="1:54" hidden="1" x14ac:dyDescent="0.2">
      <c r="A1977">
        <v>935</v>
      </c>
      <c r="B1977" t="s">
        <v>518</v>
      </c>
      <c r="C1977" t="s">
        <v>233</v>
      </c>
      <c r="D1977" t="s">
        <v>46</v>
      </c>
      <c r="E1977" t="s">
        <v>231</v>
      </c>
      <c r="F1977" t="s">
        <v>230</v>
      </c>
      <c r="G1977" t="s">
        <v>225</v>
      </c>
      <c r="H1977" t="s">
        <v>222</v>
      </c>
      <c r="I1977" t="s">
        <v>1020</v>
      </c>
      <c r="J1977" s="3" t="s">
        <v>215</v>
      </c>
      <c r="K1977" s="3" t="s">
        <v>215</v>
      </c>
      <c r="L1977" s="3" t="s">
        <v>215</v>
      </c>
      <c r="M1977" s="3" t="s">
        <v>215</v>
      </c>
      <c r="N1977" s="3" t="s">
        <v>215</v>
      </c>
      <c r="O1977" s="3" t="s">
        <v>215</v>
      </c>
      <c r="P1977" s="3" t="s">
        <v>215</v>
      </c>
      <c r="Q1977" s="3" t="s">
        <v>215</v>
      </c>
      <c r="R1977" s="3" t="s">
        <v>215</v>
      </c>
      <c r="S1977" s="3" t="s">
        <v>215</v>
      </c>
      <c r="T1977" s="3" t="s">
        <v>215</v>
      </c>
      <c r="U1977" s="3" t="s">
        <v>215</v>
      </c>
      <c r="V1977" s="3" t="s">
        <v>215</v>
      </c>
      <c r="W1977" s="3" t="s">
        <v>215</v>
      </c>
      <c r="X1977" s="3" t="s">
        <v>215</v>
      </c>
      <c r="Y1977" s="3">
        <v>216.64500000000001</v>
      </c>
      <c r="Z1977" s="3">
        <v>211.77699999999999</v>
      </c>
      <c r="AA1977" s="3">
        <v>240.34100000000001</v>
      </c>
      <c r="AB1977" s="3">
        <v>300.976</v>
      </c>
      <c r="AC1977" s="3">
        <v>342.08300000000003</v>
      </c>
      <c r="AD1977" s="3">
        <v>405.41800000000001</v>
      </c>
      <c r="AE1977" s="3">
        <v>585.61500000000001</v>
      </c>
      <c r="AF1977" s="3">
        <v>695.13300000000004</v>
      </c>
      <c r="AG1977" s="3">
        <v>795.34699999999998</v>
      </c>
      <c r="AH1977" s="3">
        <v>873.76</v>
      </c>
      <c r="AI1977" s="3">
        <v>910.30899999999997</v>
      </c>
      <c r="AJ1977" s="3">
        <v>973.15300000000002</v>
      </c>
      <c r="AK1977" s="3">
        <v>1054.684</v>
      </c>
      <c r="AL1977" s="3">
        <v>1136.819</v>
      </c>
      <c r="AM1977" s="3">
        <v>1319.0640000000001</v>
      </c>
      <c r="AN1977" s="3">
        <v>1480.165</v>
      </c>
      <c r="AO1977" s="3">
        <v>1606.492</v>
      </c>
      <c r="AP1977" s="3">
        <v>1805.4290000000001</v>
      </c>
      <c r="AQ1977" s="3">
        <v>1840.412</v>
      </c>
      <c r="AR1977" s="3">
        <v>1819.098</v>
      </c>
      <c r="AS1977" s="3">
        <v>1836.2550000000001</v>
      </c>
      <c r="AT1977" s="3">
        <v>1754.883</v>
      </c>
      <c r="AU1977" s="3">
        <v>1748.028</v>
      </c>
      <c r="AV1977" s="3">
        <v>1733.471</v>
      </c>
      <c r="AW1977" s="3">
        <v>1727.337</v>
      </c>
      <c r="AX1977" s="3">
        <v>1692.2860000000001</v>
      </c>
      <c r="AY1977" s="3">
        <v>1658.894</v>
      </c>
      <c r="AZ1977" s="3">
        <v>1624.9970000000001</v>
      </c>
      <c r="BA1977">
        <v>1597.271</v>
      </c>
      <c r="BB1977">
        <v>2016</v>
      </c>
    </row>
    <row r="1978" spans="1:54" hidden="1" x14ac:dyDescent="0.2">
      <c r="A1978">
        <v>935</v>
      </c>
      <c r="B1978" t="s">
        <v>518</v>
      </c>
      <c r="C1978" t="s">
        <v>232</v>
      </c>
      <c r="D1978" t="s">
        <v>46</v>
      </c>
      <c r="E1978" t="s">
        <v>231</v>
      </c>
      <c r="F1978" t="s">
        <v>230</v>
      </c>
      <c r="G1978" t="s">
        <v>217</v>
      </c>
      <c r="I1978" t="s">
        <v>229</v>
      </c>
      <c r="J1978" s="3" t="s">
        <v>215</v>
      </c>
      <c r="K1978" s="3" t="s">
        <v>215</v>
      </c>
      <c r="L1978" s="3" t="s">
        <v>215</v>
      </c>
      <c r="M1978" s="3" t="s">
        <v>215</v>
      </c>
      <c r="N1978" s="3" t="s">
        <v>215</v>
      </c>
      <c r="O1978" s="3" t="s">
        <v>215</v>
      </c>
      <c r="P1978" s="3" t="s">
        <v>215</v>
      </c>
      <c r="Q1978" s="3" t="s">
        <v>215</v>
      </c>
      <c r="R1978" s="3" t="s">
        <v>215</v>
      </c>
      <c r="S1978" s="3" t="s">
        <v>215</v>
      </c>
      <c r="T1978" s="3" t="s">
        <v>215</v>
      </c>
      <c r="U1978" s="3" t="s">
        <v>215</v>
      </c>
      <c r="V1978" s="3" t="s">
        <v>215</v>
      </c>
      <c r="W1978" s="3" t="s">
        <v>215</v>
      </c>
      <c r="X1978" s="3" t="s">
        <v>215</v>
      </c>
      <c r="Y1978" s="3">
        <v>13.656000000000001</v>
      </c>
      <c r="Z1978" s="3">
        <v>11.647</v>
      </c>
      <c r="AA1978" s="3">
        <v>12.27</v>
      </c>
      <c r="AB1978" s="3">
        <v>14.022</v>
      </c>
      <c r="AC1978" s="3">
        <v>15.255000000000001</v>
      </c>
      <c r="AD1978" s="3">
        <v>17.039000000000001</v>
      </c>
      <c r="AE1978" s="3">
        <v>22.802</v>
      </c>
      <c r="AF1978" s="3">
        <v>25.922000000000001</v>
      </c>
      <c r="AG1978" s="3">
        <v>28.3</v>
      </c>
      <c r="AH1978" s="3">
        <v>28.530999999999999</v>
      </c>
      <c r="AI1978" s="3">
        <v>27.881</v>
      </c>
      <c r="AJ1978" s="3">
        <v>27.702999999999999</v>
      </c>
      <c r="AK1978" s="3">
        <v>27.465</v>
      </c>
      <c r="AL1978" s="3">
        <v>28.25</v>
      </c>
      <c r="AM1978" s="3">
        <v>33.56</v>
      </c>
      <c r="AN1978" s="3">
        <v>37.354999999999997</v>
      </c>
      <c r="AO1978" s="3">
        <v>39.826000000000001</v>
      </c>
      <c r="AP1978" s="3">
        <v>44.47</v>
      </c>
      <c r="AQ1978" s="3">
        <v>44.908999999999999</v>
      </c>
      <c r="AR1978" s="3">
        <v>42.168999999999997</v>
      </c>
      <c r="AS1978" s="3">
        <v>39.954999999999998</v>
      </c>
      <c r="AT1978" s="3">
        <v>36.765000000000001</v>
      </c>
      <c r="AU1978" s="3">
        <v>34.662999999999997</v>
      </c>
      <c r="AV1978" s="3">
        <v>32.914999999999999</v>
      </c>
      <c r="AW1978" s="3">
        <v>31.292999999999999</v>
      </c>
      <c r="AX1978" s="3">
        <v>29.376000000000001</v>
      </c>
      <c r="AY1978" s="3">
        <v>27.597999999999999</v>
      </c>
      <c r="AZ1978" s="3">
        <v>25.954999999999998</v>
      </c>
      <c r="BA1978">
        <v>24.509</v>
      </c>
      <c r="BB1978">
        <v>2016</v>
      </c>
    </row>
    <row r="1979" spans="1:54" hidden="1" x14ac:dyDescent="0.2">
      <c r="A1979">
        <v>935</v>
      </c>
      <c r="B1979" t="s">
        <v>518</v>
      </c>
      <c r="C1979" t="s">
        <v>228</v>
      </c>
      <c r="D1979" t="s">
        <v>46</v>
      </c>
      <c r="E1979" t="s">
        <v>227</v>
      </c>
      <c r="F1979" t="s">
        <v>226</v>
      </c>
      <c r="G1979" t="s">
        <v>225</v>
      </c>
      <c r="H1979" t="s">
        <v>222</v>
      </c>
      <c r="I1979" t="s">
        <v>1020</v>
      </c>
      <c r="J1979" s="3" t="s">
        <v>215</v>
      </c>
      <c r="K1979" s="3" t="s">
        <v>215</v>
      </c>
      <c r="L1979" s="3" t="s">
        <v>215</v>
      </c>
      <c r="M1979" s="3" t="s">
        <v>215</v>
      </c>
      <c r="N1979" s="3" t="s">
        <v>215</v>
      </c>
      <c r="O1979" s="3" t="s">
        <v>215</v>
      </c>
      <c r="P1979" s="3" t="s">
        <v>215</v>
      </c>
      <c r="Q1979" s="3" t="s">
        <v>215</v>
      </c>
      <c r="R1979" s="3" t="s">
        <v>215</v>
      </c>
      <c r="S1979" s="3" t="s">
        <v>215</v>
      </c>
      <c r="T1979" s="3" t="s">
        <v>215</v>
      </c>
      <c r="U1979" s="3" t="s">
        <v>215</v>
      </c>
      <c r="V1979" s="3" t="s">
        <v>215</v>
      </c>
      <c r="W1979" s="3" t="s">
        <v>215</v>
      </c>
      <c r="X1979" s="3" t="s">
        <v>215</v>
      </c>
      <c r="Y1979" s="3">
        <v>1586.4469999999999</v>
      </c>
      <c r="Z1979" s="3">
        <v>1818.3420000000001</v>
      </c>
      <c r="AA1979" s="3">
        <v>1958.7249999999999</v>
      </c>
      <c r="AB1979" s="3">
        <v>2146.3890000000001</v>
      </c>
      <c r="AC1979" s="3">
        <v>2242.4169999999999</v>
      </c>
      <c r="AD1979" s="3">
        <v>2379.393</v>
      </c>
      <c r="AE1979" s="3">
        <v>2568.3090000000002</v>
      </c>
      <c r="AF1979" s="3">
        <v>2681.6439999999998</v>
      </c>
      <c r="AG1979" s="3">
        <v>2810.3820000000001</v>
      </c>
      <c r="AH1979" s="3">
        <v>3062.444</v>
      </c>
      <c r="AI1979" s="3">
        <v>3264.931</v>
      </c>
      <c r="AJ1979" s="3">
        <v>3512.7979999999998</v>
      </c>
      <c r="AK1979" s="3">
        <v>3840.1170000000002</v>
      </c>
      <c r="AL1979" s="3">
        <v>4024.1170000000002</v>
      </c>
      <c r="AM1979" s="3">
        <v>3930.4090000000001</v>
      </c>
      <c r="AN1979" s="3">
        <v>3962.4639999999999</v>
      </c>
      <c r="AO1979" s="3">
        <v>4033.7550000000001</v>
      </c>
      <c r="AP1979" s="3">
        <v>4059.9119999999998</v>
      </c>
      <c r="AQ1979" s="3">
        <v>4098.1279999999997</v>
      </c>
      <c r="AR1979" s="3">
        <v>4313.7889999999998</v>
      </c>
      <c r="AS1979" s="3">
        <v>4595.7830000000004</v>
      </c>
      <c r="AT1979" s="3">
        <v>4773.24</v>
      </c>
      <c r="AU1979" s="3">
        <v>5042.8720000000003</v>
      </c>
      <c r="AV1979" s="3">
        <v>5266.5140000000001</v>
      </c>
      <c r="AW1979" s="3">
        <v>5519.84</v>
      </c>
      <c r="AX1979" s="3">
        <v>5760.8729999999996</v>
      </c>
      <c r="AY1979" s="3">
        <v>6010.8689999999997</v>
      </c>
      <c r="AZ1979" s="3">
        <v>6260.7269999999999</v>
      </c>
      <c r="BA1979">
        <v>6517.1850000000004</v>
      </c>
      <c r="BB1979">
        <v>2016</v>
      </c>
    </row>
    <row r="1980" spans="1:54" hidden="1" x14ac:dyDescent="0.2">
      <c r="A1980">
        <v>935</v>
      </c>
      <c r="B1980" t="s">
        <v>518</v>
      </c>
      <c r="C1980" t="s">
        <v>224</v>
      </c>
      <c r="D1980" t="s">
        <v>46</v>
      </c>
      <c r="E1980" t="s">
        <v>219</v>
      </c>
      <c r="F1980" t="s">
        <v>218</v>
      </c>
      <c r="G1980" t="s">
        <v>223</v>
      </c>
      <c r="H1980" t="s">
        <v>222</v>
      </c>
      <c r="I1980" t="s">
        <v>1021</v>
      </c>
      <c r="J1980" s="3" t="s">
        <v>215</v>
      </c>
      <c r="K1980" s="3" t="s">
        <v>215</v>
      </c>
      <c r="L1980" s="3" t="s">
        <v>215</v>
      </c>
      <c r="M1980" s="3" t="s">
        <v>215</v>
      </c>
      <c r="N1980" s="3" t="s">
        <v>215</v>
      </c>
      <c r="O1980" s="3" t="s">
        <v>215</v>
      </c>
      <c r="P1980" s="3" t="s">
        <v>215</v>
      </c>
      <c r="Q1980" s="3" t="s">
        <v>215</v>
      </c>
      <c r="R1980" s="3" t="s">
        <v>215</v>
      </c>
      <c r="S1980" s="3" t="s">
        <v>215</v>
      </c>
      <c r="T1980" s="3" t="s">
        <v>215</v>
      </c>
      <c r="U1980" s="3" t="s">
        <v>215</v>
      </c>
      <c r="V1980" s="3" t="s">
        <v>215</v>
      </c>
      <c r="W1980" s="3" t="s">
        <v>215</v>
      </c>
      <c r="X1980" s="3" t="s">
        <v>215</v>
      </c>
      <c r="Y1980" s="3">
        <v>-1.369</v>
      </c>
      <c r="Z1980" s="3">
        <v>-4.1210000000000004</v>
      </c>
      <c r="AA1980" s="3">
        <v>-3.5649999999999999</v>
      </c>
      <c r="AB1980" s="3">
        <v>-1.254</v>
      </c>
      <c r="AC1980" s="3">
        <v>-1.464</v>
      </c>
      <c r="AD1980" s="3">
        <v>-2.7170000000000001</v>
      </c>
      <c r="AE1980" s="3">
        <v>-3.2730000000000001</v>
      </c>
      <c r="AF1980" s="3">
        <v>-4.165</v>
      </c>
      <c r="AG1980" s="3">
        <v>-5.6959999999999997</v>
      </c>
      <c r="AH1980" s="3">
        <v>-4.452</v>
      </c>
      <c r="AI1980" s="3">
        <v>-2.8690000000000002</v>
      </c>
      <c r="AJ1980" s="3">
        <v>-3.8340000000000001</v>
      </c>
      <c r="AK1980" s="3">
        <v>-8.718</v>
      </c>
      <c r="AL1980" s="3">
        <v>-4.4139999999999997</v>
      </c>
      <c r="AM1980" s="3">
        <v>-4.6820000000000004</v>
      </c>
      <c r="AN1980" s="3">
        <v>-7.4240000000000004</v>
      </c>
      <c r="AO1980" s="3">
        <v>-4.7919999999999998</v>
      </c>
      <c r="AP1980" s="3">
        <v>-3.234</v>
      </c>
      <c r="AQ1980" s="3">
        <v>-1.113</v>
      </c>
      <c r="AR1980" s="3">
        <v>0.38</v>
      </c>
      <c r="AS1980" s="3">
        <v>0.45900000000000002</v>
      </c>
      <c r="AT1980" s="3">
        <v>2.1539999999999999</v>
      </c>
      <c r="AU1980" s="3">
        <v>2.423</v>
      </c>
      <c r="AV1980" s="3">
        <v>0.84899999999999998</v>
      </c>
      <c r="AW1980" s="3">
        <v>1.04</v>
      </c>
      <c r="AX1980" s="3">
        <v>0.121</v>
      </c>
      <c r="AY1980" s="3">
        <v>-0.89100000000000001</v>
      </c>
      <c r="AZ1980" s="3">
        <v>-2.6760000000000002</v>
      </c>
      <c r="BA1980">
        <v>-4.8630000000000004</v>
      </c>
      <c r="BB1980">
        <v>2017</v>
      </c>
    </row>
    <row r="1981" spans="1:54" hidden="1" x14ac:dyDescent="0.2">
      <c r="A1981">
        <v>935</v>
      </c>
      <c r="B1981" t="s">
        <v>518</v>
      </c>
      <c r="C1981" t="s">
        <v>220</v>
      </c>
      <c r="D1981" t="s">
        <v>46</v>
      </c>
      <c r="E1981" t="s">
        <v>219</v>
      </c>
      <c r="F1981" t="s">
        <v>218</v>
      </c>
      <c r="G1981" t="s">
        <v>217</v>
      </c>
      <c r="I1981" t="s">
        <v>216</v>
      </c>
      <c r="J1981" s="3" t="s">
        <v>215</v>
      </c>
      <c r="K1981" s="3" t="s">
        <v>215</v>
      </c>
      <c r="L1981" s="3" t="s">
        <v>215</v>
      </c>
      <c r="M1981" s="3" t="s">
        <v>215</v>
      </c>
      <c r="N1981" s="3" t="s">
        <v>215</v>
      </c>
      <c r="O1981" s="3" t="s">
        <v>215</v>
      </c>
      <c r="P1981" s="3" t="s">
        <v>215</v>
      </c>
      <c r="Q1981" s="3" t="s">
        <v>215</v>
      </c>
      <c r="R1981" s="3" t="s">
        <v>215</v>
      </c>
      <c r="S1981" s="3" t="s">
        <v>215</v>
      </c>
      <c r="T1981" s="3" t="s">
        <v>215</v>
      </c>
      <c r="U1981" s="3" t="s">
        <v>215</v>
      </c>
      <c r="V1981" s="3" t="s">
        <v>215</v>
      </c>
      <c r="W1981" s="3" t="s">
        <v>215</v>
      </c>
      <c r="X1981" s="3" t="s">
        <v>215</v>
      </c>
      <c r="Y1981" s="3">
        <v>-2.29</v>
      </c>
      <c r="Z1981" s="3">
        <v>-6.1520000000000001</v>
      </c>
      <c r="AA1981" s="3">
        <v>-5.7709999999999999</v>
      </c>
      <c r="AB1981" s="3">
        <v>-1.887</v>
      </c>
      <c r="AC1981" s="3">
        <v>-2.2559999999999998</v>
      </c>
      <c r="AD1981" s="3">
        <v>-4.4080000000000004</v>
      </c>
      <c r="AE1981" s="3">
        <v>-4.8470000000000004</v>
      </c>
      <c r="AF1981" s="3">
        <v>-5.0860000000000003</v>
      </c>
      <c r="AG1981" s="3">
        <v>-5.7149999999999999</v>
      </c>
      <c r="AH1981" s="3">
        <v>-3.7360000000000002</v>
      </c>
      <c r="AI1981" s="3">
        <v>-2.105</v>
      </c>
      <c r="AJ1981" s="3">
        <v>-2.4660000000000002</v>
      </c>
      <c r="AK1981" s="3">
        <v>-4.6120000000000001</v>
      </c>
      <c r="AL1981" s="3">
        <v>-1.87</v>
      </c>
      <c r="AM1981" s="3">
        <v>-2.27</v>
      </c>
      <c r="AN1981" s="3">
        <v>-3.5779999999999998</v>
      </c>
      <c r="AO1981" s="3">
        <v>-2.1019999999999999</v>
      </c>
      <c r="AP1981" s="3">
        <v>-1.5589999999999999</v>
      </c>
      <c r="AQ1981" s="3">
        <v>-0.53200000000000003</v>
      </c>
      <c r="AR1981" s="3">
        <v>0.183</v>
      </c>
      <c r="AS1981" s="3">
        <v>0.245</v>
      </c>
      <c r="AT1981" s="3">
        <v>1.103</v>
      </c>
      <c r="AU1981" s="3">
        <v>1.1359999999999999</v>
      </c>
      <c r="AV1981" s="3">
        <v>0.33800000000000002</v>
      </c>
      <c r="AW1981" s="3">
        <v>0.375</v>
      </c>
      <c r="AX1981" s="3">
        <v>4.1000000000000002E-2</v>
      </c>
      <c r="AY1981" s="3">
        <v>-0.28100000000000003</v>
      </c>
      <c r="AZ1981" s="3">
        <v>-0.79400000000000004</v>
      </c>
      <c r="BA1981">
        <v>-1.3580000000000001</v>
      </c>
      <c r="BB1981">
        <v>2017</v>
      </c>
    </row>
    <row r="1982" spans="1:54" x14ac:dyDescent="0.2">
      <c r="A1982">
        <v>128</v>
      </c>
      <c r="B1982" t="s">
        <v>517</v>
      </c>
      <c r="C1982" t="s">
        <v>352</v>
      </c>
      <c r="D1982" t="s">
        <v>59</v>
      </c>
      <c r="E1982" t="s">
        <v>349</v>
      </c>
      <c r="F1982" t="s">
        <v>351</v>
      </c>
      <c r="G1982" t="s">
        <v>225</v>
      </c>
      <c r="H1982" t="s">
        <v>222</v>
      </c>
      <c r="I1982" t="s">
        <v>1022</v>
      </c>
      <c r="J1982" s="3">
        <v>1048.0999999999999</v>
      </c>
      <c r="K1982" s="3">
        <v>1041.2</v>
      </c>
      <c r="L1982" s="3">
        <v>1079.5</v>
      </c>
      <c r="M1982" s="3">
        <v>1107.5</v>
      </c>
      <c r="N1982" s="3">
        <v>1153.7</v>
      </c>
      <c r="O1982" s="3">
        <v>1199.9000000000001</v>
      </c>
      <c r="P1982" s="3">
        <v>1258.7</v>
      </c>
      <c r="Q1982" s="3">
        <v>1261.9000000000001</v>
      </c>
      <c r="R1982" s="3">
        <v>1261.8</v>
      </c>
      <c r="S1982" s="3">
        <v>1269.9000000000001</v>
      </c>
      <c r="T1982" s="3">
        <v>1288.5999999999999</v>
      </c>
      <c r="U1982" s="3">
        <v>1306.5999999999999</v>
      </c>
      <c r="V1982" s="3">
        <v>1332.2</v>
      </c>
      <c r="W1982" s="3">
        <v>1332.3</v>
      </c>
      <c r="X1982" s="3">
        <v>1403.3</v>
      </c>
      <c r="Y1982" s="3">
        <v>1445.8</v>
      </c>
      <c r="Z1982" s="3">
        <v>1487.8</v>
      </c>
      <c r="AA1982" s="3">
        <v>1536.3</v>
      </c>
      <c r="AB1982" s="3">
        <v>1570.3</v>
      </c>
      <c r="AC1982" s="3">
        <v>1616.6</v>
      </c>
      <c r="AD1982" s="3">
        <v>1677.2</v>
      </c>
      <c r="AE1982" s="3">
        <v>1691</v>
      </c>
      <c r="AF1982" s="3">
        <v>1698.9</v>
      </c>
      <c r="AG1982" s="3">
        <v>1705.5</v>
      </c>
      <c r="AH1982" s="3">
        <v>1751</v>
      </c>
      <c r="AI1982" s="3">
        <v>1792</v>
      </c>
      <c r="AJ1982" s="3">
        <v>1862.1</v>
      </c>
      <c r="AK1982" s="3">
        <v>1879</v>
      </c>
      <c r="AL1982" s="3">
        <v>1869.4</v>
      </c>
      <c r="AM1982" s="3">
        <v>1777.7</v>
      </c>
      <c r="AN1982" s="3">
        <v>1810.9</v>
      </c>
      <c r="AO1982" s="3">
        <v>1835.1</v>
      </c>
      <c r="AP1982" s="3">
        <v>1839.3</v>
      </c>
      <c r="AQ1982" s="3">
        <v>1856.5</v>
      </c>
      <c r="AR1982" s="3">
        <v>1886.5</v>
      </c>
      <c r="AS1982" s="3">
        <v>1916.8</v>
      </c>
      <c r="AT1982" s="3">
        <v>1954.5</v>
      </c>
      <c r="AU1982" s="3">
        <v>1995.7</v>
      </c>
      <c r="AV1982" s="3">
        <v>2035.742</v>
      </c>
      <c r="AW1982" s="3">
        <v>2075.1689999999999</v>
      </c>
      <c r="AX1982" s="3">
        <v>2113.3530000000001</v>
      </c>
      <c r="AY1982" s="3">
        <v>2151.04</v>
      </c>
      <c r="AZ1982" s="3">
        <v>2187.6959999999999</v>
      </c>
      <c r="BA1982">
        <v>2225.328</v>
      </c>
      <c r="BB1982">
        <v>2017</v>
      </c>
    </row>
    <row r="1983" spans="1:54" hidden="1" x14ac:dyDescent="0.2">
      <c r="A1983">
        <v>128</v>
      </c>
      <c r="B1983" t="s">
        <v>517</v>
      </c>
      <c r="C1983" t="s">
        <v>350</v>
      </c>
      <c r="D1983" t="s">
        <v>59</v>
      </c>
      <c r="E1983" t="s">
        <v>349</v>
      </c>
      <c r="F1983" t="s">
        <v>348</v>
      </c>
      <c r="G1983" t="s">
        <v>275</v>
      </c>
      <c r="I1983" t="s">
        <v>347</v>
      </c>
      <c r="J1983" s="3">
        <v>-0.48399999999999999</v>
      </c>
      <c r="K1983" s="3">
        <v>-0.65800000000000003</v>
      </c>
      <c r="L1983" s="3">
        <v>3.6779999999999999</v>
      </c>
      <c r="M1983" s="3">
        <v>2.5939999999999999</v>
      </c>
      <c r="N1983" s="3">
        <v>4.1719999999999997</v>
      </c>
      <c r="O1983" s="3">
        <v>4.0049999999999999</v>
      </c>
      <c r="P1983" s="3">
        <v>4.9000000000000004</v>
      </c>
      <c r="Q1983" s="3">
        <v>0.254</v>
      </c>
      <c r="R1983" s="3">
        <v>-8.0000000000000002E-3</v>
      </c>
      <c r="S1983" s="3">
        <v>0.64200000000000002</v>
      </c>
      <c r="T1983" s="3">
        <v>1.4730000000000001</v>
      </c>
      <c r="U1983" s="3">
        <v>1.397</v>
      </c>
      <c r="V1983" s="3">
        <v>1.9590000000000001</v>
      </c>
      <c r="W1983" s="3">
        <v>8.0000000000000002E-3</v>
      </c>
      <c r="X1983" s="3">
        <v>5.3289999999999997</v>
      </c>
      <c r="Y1983" s="3">
        <v>3.0289999999999999</v>
      </c>
      <c r="Z1983" s="3">
        <v>2.9049999999999998</v>
      </c>
      <c r="AA1983" s="3">
        <v>3.26</v>
      </c>
      <c r="AB1983" s="3">
        <v>2.2130000000000001</v>
      </c>
      <c r="AC1983" s="3">
        <v>2.948</v>
      </c>
      <c r="AD1983" s="3">
        <v>3.7490000000000001</v>
      </c>
      <c r="AE1983" s="3">
        <v>0.82299999999999995</v>
      </c>
      <c r="AF1983" s="3">
        <v>0.46700000000000003</v>
      </c>
      <c r="AG1983" s="3">
        <v>0.38800000000000001</v>
      </c>
      <c r="AH1983" s="3">
        <v>2.6680000000000001</v>
      </c>
      <c r="AI1983" s="3">
        <v>2.3420000000000001</v>
      </c>
      <c r="AJ1983" s="3">
        <v>3.9119999999999999</v>
      </c>
      <c r="AK1983" s="3">
        <v>0.90800000000000003</v>
      </c>
      <c r="AL1983" s="3">
        <v>-0.51100000000000001</v>
      </c>
      <c r="AM1983" s="3">
        <v>-4.9050000000000002</v>
      </c>
      <c r="AN1983" s="3">
        <v>1.8680000000000001</v>
      </c>
      <c r="AO1983" s="3">
        <v>1.3360000000000001</v>
      </c>
      <c r="AP1983" s="3">
        <v>0.22900000000000001</v>
      </c>
      <c r="AQ1983" s="3">
        <v>0.93500000000000005</v>
      </c>
      <c r="AR1983" s="3">
        <v>1.6160000000000001</v>
      </c>
      <c r="AS1983" s="3">
        <v>1.6060000000000001</v>
      </c>
      <c r="AT1983" s="3">
        <v>1.9670000000000001</v>
      </c>
      <c r="AU1983" s="3">
        <v>2.1080000000000001</v>
      </c>
      <c r="AV1983" s="3">
        <v>2.0059999999999998</v>
      </c>
      <c r="AW1983" s="3">
        <v>1.9370000000000001</v>
      </c>
      <c r="AX1983" s="3">
        <v>1.84</v>
      </c>
      <c r="AY1983" s="3">
        <v>1.7829999999999999</v>
      </c>
      <c r="AZ1983" s="3">
        <v>1.704</v>
      </c>
      <c r="BA1983">
        <v>1.72</v>
      </c>
      <c r="BB1983">
        <v>2017</v>
      </c>
    </row>
    <row r="1984" spans="1:54" hidden="1" x14ac:dyDescent="0.2">
      <c r="A1984">
        <v>128</v>
      </c>
      <c r="B1984" t="s">
        <v>517</v>
      </c>
      <c r="C1984" t="s">
        <v>346</v>
      </c>
      <c r="D1984" t="s">
        <v>59</v>
      </c>
      <c r="E1984" t="s">
        <v>342</v>
      </c>
      <c r="F1984" t="s">
        <v>345</v>
      </c>
      <c r="G1984" t="s">
        <v>225</v>
      </c>
      <c r="H1984" t="s">
        <v>222</v>
      </c>
      <c r="I1984" t="s">
        <v>1022</v>
      </c>
      <c r="J1984" s="3">
        <v>400.86700000000002</v>
      </c>
      <c r="K1984" s="3">
        <v>440.78100000000001</v>
      </c>
      <c r="L1984" s="3">
        <v>503.38400000000001</v>
      </c>
      <c r="M1984" s="3">
        <v>554.59699999999998</v>
      </c>
      <c r="N1984" s="3">
        <v>612.12900000000002</v>
      </c>
      <c r="O1984" s="3">
        <v>663.95399999999995</v>
      </c>
      <c r="P1984" s="3">
        <v>712.64499999999998</v>
      </c>
      <c r="Q1984" s="3">
        <v>748.42700000000002</v>
      </c>
      <c r="R1984" s="3">
        <v>777.84400000000005</v>
      </c>
      <c r="S1984" s="3">
        <v>821.73400000000004</v>
      </c>
      <c r="T1984" s="3">
        <v>855.55700000000002</v>
      </c>
      <c r="U1984" s="3">
        <v>890.55100000000004</v>
      </c>
      <c r="V1984" s="3">
        <v>923.01499999999999</v>
      </c>
      <c r="W1984" s="3">
        <v>928.46600000000001</v>
      </c>
      <c r="X1984" s="3">
        <v>993.28700000000003</v>
      </c>
      <c r="Y1984" s="3">
        <v>1036.4829999999999</v>
      </c>
      <c r="Z1984" s="3">
        <v>1088.0239999999999</v>
      </c>
      <c r="AA1984" s="3">
        <v>1146.1289999999999</v>
      </c>
      <c r="AB1984" s="3">
        <v>1185.9870000000001</v>
      </c>
      <c r="AC1984" s="3">
        <v>1241.521</v>
      </c>
      <c r="AD1984" s="3">
        <v>1326.9110000000001</v>
      </c>
      <c r="AE1984" s="3">
        <v>1371.5260000000001</v>
      </c>
      <c r="AF1984" s="3">
        <v>1410.2719999999999</v>
      </c>
      <c r="AG1984" s="3">
        <v>1436.751</v>
      </c>
      <c r="AH1984" s="3">
        <v>1506.002</v>
      </c>
      <c r="AI1984" s="3">
        <v>1585.9829999999999</v>
      </c>
      <c r="AJ1984" s="3">
        <v>1682.26</v>
      </c>
      <c r="AK1984" s="3">
        <v>1738.846</v>
      </c>
      <c r="AL1984" s="3">
        <v>1801.47</v>
      </c>
      <c r="AM1984" s="3">
        <v>1722.143</v>
      </c>
      <c r="AN1984" s="3">
        <v>1810.9259999999999</v>
      </c>
      <c r="AO1984" s="3">
        <v>1846.854</v>
      </c>
      <c r="AP1984" s="3">
        <v>1895.002</v>
      </c>
      <c r="AQ1984" s="3">
        <v>1929.6769999999999</v>
      </c>
      <c r="AR1984" s="3">
        <v>1981.165</v>
      </c>
      <c r="AS1984" s="3">
        <v>2027.1089999999999</v>
      </c>
      <c r="AT1984" s="3">
        <v>2065.962</v>
      </c>
      <c r="AU1984" s="3">
        <v>2142.5340000000001</v>
      </c>
      <c r="AV1984" s="3">
        <v>2225.442</v>
      </c>
      <c r="AW1984" s="3">
        <v>2311.038</v>
      </c>
      <c r="AX1984" s="3">
        <v>2403.3180000000002</v>
      </c>
      <c r="AY1984" s="3">
        <v>2498.7719999999999</v>
      </c>
      <c r="AZ1984" s="3">
        <v>2595.2640000000001</v>
      </c>
      <c r="BA1984">
        <v>2696.1030000000001</v>
      </c>
      <c r="BB1984">
        <v>2017</v>
      </c>
    </row>
    <row r="1985" spans="1:54" hidden="1" x14ac:dyDescent="0.2">
      <c r="A1985">
        <v>128</v>
      </c>
      <c r="B1985" t="s">
        <v>517</v>
      </c>
      <c r="C1985" t="s">
        <v>344</v>
      </c>
      <c r="D1985" t="s">
        <v>59</v>
      </c>
      <c r="E1985" t="s">
        <v>342</v>
      </c>
      <c r="F1985" t="s">
        <v>343</v>
      </c>
      <c r="G1985" t="s">
        <v>223</v>
      </c>
      <c r="H1985" t="s">
        <v>222</v>
      </c>
      <c r="I1985" t="s">
        <v>310</v>
      </c>
      <c r="J1985" s="3">
        <v>71.126999999999995</v>
      </c>
      <c r="K1985" s="3">
        <v>61.878</v>
      </c>
      <c r="L1985" s="3">
        <v>60.412999999999997</v>
      </c>
      <c r="M1985" s="3">
        <v>60.645000000000003</v>
      </c>
      <c r="N1985" s="3">
        <v>59.104999999999997</v>
      </c>
      <c r="O1985" s="3">
        <v>62.658000000000001</v>
      </c>
      <c r="P1985" s="3">
        <v>88.078999999999994</v>
      </c>
      <c r="Q1985" s="3">
        <v>109.414</v>
      </c>
      <c r="R1985" s="3">
        <v>115.55200000000001</v>
      </c>
      <c r="S1985" s="3">
        <v>112.41</v>
      </c>
      <c r="T1985" s="3">
        <v>138.24799999999999</v>
      </c>
      <c r="U1985" s="3">
        <v>139.226</v>
      </c>
      <c r="V1985" s="3">
        <v>152.91499999999999</v>
      </c>
      <c r="W1985" s="3">
        <v>143.19499999999999</v>
      </c>
      <c r="X1985" s="3">
        <v>156.16399999999999</v>
      </c>
      <c r="Y1985" s="3">
        <v>185.00800000000001</v>
      </c>
      <c r="Z1985" s="3">
        <v>187.63300000000001</v>
      </c>
      <c r="AA1985" s="3">
        <v>173.53899999999999</v>
      </c>
      <c r="AB1985" s="3">
        <v>176.99100000000001</v>
      </c>
      <c r="AC1985" s="3">
        <v>177.964</v>
      </c>
      <c r="AD1985" s="3">
        <v>164.15799999999999</v>
      </c>
      <c r="AE1985" s="3">
        <v>164.791</v>
      </c>
      <c r="AF1985" s="3">
        <v>178.63499999999999</v>
      </c>
      <c r="AG1985" s="3">
        <v>218.09700000000001</v>
      </c>
      <c r="AH1985" s="3">
        <v>251.375</v>
      </c>
      <c r="AI1985" s="3">
        <v>264.46699999999998</v>
      </c>
      <c r="AJ1985" s="3">
        <v>282.88600000000002</v>
      </c>
      <c r="AK1985" s="3">
        <v>319.42399999999998</v>
      </c>
      <c r="AL1985" s="3">
        <v>353.35899999999998</v>
      </c>
      <c r="AM1985" s="3">
        <v>321.24299999999999</v>
      </c>
      <c r="AN1985" s="3">
        <v>321.995</v>
      </c>
      <c r="AO1985" s="3">
        <v>344.00299999999999</v>
      </c>
      <c r="AP1985" s="3">
        <v>327.149</v>
      </c>
      <c r="AQ1985" s="3">
        <v>343.584</v>
      </c>
      <c r="AR1985" s="3">
        <v>352.99400000000003</v>
      </c>
      <c r="AS1985" s="3">
        <v>301.29899999999998</v>
      </c>
      <c r="AT1985" s="3">
        <v>306.89999999999998</v>
      </c>
      <c r="AU1985" s="3">
        <v>324.48399999999998</v>
      </c>
      <c r="AV1985" s="3">
        <v>369.76</v>
      </c>
      <c r="AW1985" s="3">
        <v>386.40300000000002</v>
      </c>
      <c r="AX1985" s="3">
        <v>404.57600000000002</v>
      </c>
      <c r="AY1985" s="3">
        <v>423.66800000000001</v>
      </c>
      <c r="AZ1985" s="3">
        <v>444.19299999999998</v>
      </c>
      <c r="BA1985">
        <v>465.38600000000002</v>
      </c>
      <c r="BB1985">
        <v>2017</v>
      </c>
    </row>
    <row r="1986" spans="1:54" hidden="1" x14ac:dyDescent="0.2">
      <c r="A1986">
        <v>128</v>
      </c>
      <c r="B1986" t="s">
        <v>517</v>
      </c>
      <c r="C1986" t="s">
        <v>213</v>
      </c>
      <c r="D1986" t="s">
        <v>59</v>
      </c>
      <c r="E1986" t="s">
        <v>342</v>
      </c>
      <c r="F1986" t="s">
        <v>341</v>
      </c>
      <c r="G1986" t="s">
        <v>323</v>
      </c>
      <c r="H1986" t="s">
        <v>222</v>
      </c>
      <c r="I1986" t="s">
        <v>310</v>
      </c>
      <c r="J1986" s="3">
        <v>58.924999999999997</v>
      </c>
      <c r="K1986" s="3">
        <v>64.003</v>
      </c>
      <c r="L1986" s="3">
        <v>70.474000000000004</v>
      </c>
      <c r="M1986" s="3">
        <v>75.156000000000006</v>
      </c>
      <c r="N1986" s="3">
        <v>81.069999999999993</v>
      </c>
      <c r="O1986" s="3">
        <v>87.013999999999996</v>
      </c>
      <c r="P1986" s="3">
        <v>93.119</v>
      </c>
      <c r="Q1986" s="3">
        <v>95.738</v>
      </c>
      <c r="R1986" s="3">
        <v>99.081999999999994</v>
      </c>
      <c r="S1986" s="3">
        <v>103.595</v>
      </c>
      <c r="T1986" s="3">
        <v>109.009</v>
      </c>
      <c r="U1986" s="3">
        <v>114.211</v>
      </c>
      <c r="V1986" s="3">
        <v>119.10299999999999</v>
      </c>
      <c r="W1986" s="3">
        <v>121.946</v>
      </c>
      <c r="X1986" s="3">
        <v>131.178</v>
      </c>
      <c r="Y1986" s="3">
        <v>137.96899999999999</v>
      </c>
      <c r="Z1986" s="3">
        <v>144.56899999999999</v>
      </c>
      <c r="AA1986" s="3">
        <v>151.83699999999999</v>
      </c>
      <c r="AB1986" s="3">
        <v>156.88200000000001</v>
      </c>
      <c r="AC1986" s="3">
        <v>163.97900000000001</v>
      </c>
      <c r="AD1986" s="3">
        <v>173.99700000000001</v>
      </c>
      <c r="AE1986" s="3">
        <v>179.42599999999999</v>
      </c>
      <c r="AF1986" s="3">
        <v>183.03200000000001</v>
      </c>
      <c r="AG1986" s="3">
        <v>187.40700000000001</v>
      </c>
      <c r="AH1986" s="3">
        <v>197.69800000000001</v>
      </c>
      <c r="AI1986" s="3">
        <v>208.83600000000001</v>
      </c>
      <c r="AJ1986" s="3">
        <v>223.67400000000001</v>
      </c>
      <c r="AK1986" s="3">
        <v>231.709</v>
      </c>
      <c r="AL1986" s="3">
        <v>235.048</v>
      </c>
      <c r="AM1986" s="3">
        <v>225.215</v>
      </c>
      <c r="AN1986" s="3">
        <v>232.22399999999999</v>
      </c>
      <c r="AO1986" s="3">
        <v>240.18600000000001</v>
      </c>
      <c r="AP1986" s="3">
        <v>245.17</v>
      </c>
      <c r="AQ1986" s="3">
        <v>251.459</v>
      </c>
      <c r="AR1986" s="3">
        <v>260.108</v>
      </c>
      <c r="AS1986" s="3">
        <v>267.15199999999999</v>
      </c>
      <c r="AT1986" s="3">
        <v>275.88200000000001</v>
      </c>
      <c r="AU1986" s="3">
        <v>286.76600000000002</v>
      </c>
      <c r="AV1986" s="3">
        <v>299.166</v>
      </c>
      <c r="AW1986" s="3">
        <v>311.57400000000001</v>
      </c>
      <c r="AX1986" s="3">
        <v>323.541</v>
      </c>
      <c r="AY1986" s="3">
        <v>335.58699999999999</v>
      </c>
      <c r="AZ1986" s="3">
        <v>347.166</v>
      </c>
      <c r="BA1986">
        <v>359.28199999999998</v>
      </c>
      <c r="BB1986">
        <v>2017</v>
      </c>
    </row>
    <row r="1987" spans="1:54" hidden="1" x14ac:dyDescent="0.2">
      <c r="A1987">
        <v>128</v>
      </c>
      <c r="B1987" t="s">
        <v>517</v>
      </c>
      <c r="C1987" t="s">
        <v>340</v>
      </c>
      <c r="D1987" t="s">
        <v>59</v>
      </c>
      <c r="E1987" t="s">
        <v>339</v>
      </c>
      <c r="F1987" t="s">
        <v>338</v>
      </c>
      <c r="G1987" t="s">
        <v>295</v>
      </c>
      <c r="I1987" t="s">
        <v>337</v>
      </c>
      <c r="J1987" s="3">
        <v>38.247</v>
      </c>
      <c r="K1987" s="3">
        <v>42.334000000000003</v>
      </c>
      <c r="L1987" s="3">
        <v>46.631</v>
      </c>
      <c r="M1987" s="3">
        <v>50.076000000000001</v>
      </c>
      <c r="N1987" s="3">
        <v>53.058</v>
      </c>
      <c r="O1987" s="3">
        <v>55.334000000000003</v>
      </c>
      <c r="P1987" s="3">
        <v>56.618000000000002</v>
      </c>
      <c r="Q1987" s="3">
        <v>59.31</v>
      </c>
      <c r="R1987" s="3">
        <v>61.646000000000001</v>
      </c>
      <c r="S1987" s="3">
        <v>64.709000000000003</v>
      </c>
      <c r="T1987" s="3">
        <v>66.394000000000005</v>
      </c>
      <c r="U1987" s="3">
        <v>68.158000000000001</v>
      </c>
      <c r="V1987" s="3">
        <v>69.284999999999997</v>
      </c>
      <c r="W1987" s="3">
        <v>69.688999999999993</v>
      </c>
      <c r="X1987" s="3">
        <v>70.781999999999996</v>
      </c>
      <c r="Y1987" s="3">
        <v>71.688999999999993</v>
      </c>
      <c r="Z1987" s="3">
        <v>73.13</v>
      </c>
      <c r="AA1987" s="3">
        <v>74.602999999999994</v>
      </c>
      <c r="AB1987" s="3">
        <v>75.525999999999996</v>
      </c>
      <c r="AC1987" s="3">
        <v>76.798000000000002</v>
      </c>
      <c r="AD1987" s="3">
        <v>79.114999999999995</v>
      </c>
      <c r="AE1987" s="3">
        <v>81.106999999999999</v>
      </c>
      <c r="AF1987" s="3">
        <v>83.010999999999996</v>
      </c>
      <c r="AG1987" s="3">
        <v>84.242000000000004</v>
      </c>
      <c r="AH1987" s="3">
        <v>86.007999999999996</v>
      </c>
      <c r="AI1987" s="3">
        <v>88.504000000000005</v>
      </c>
      <c r="AJ1987" s="3">
        <v>90.341999999999999</v>
      </c>
      <c r="AK1987" s="3">
        <v>92.540999999999997</v>
      </c>
      <c r="AL1987" s="3">
        <v>96.366</v>
      </c>
      <c r="AM1987" s="3">
        <v>96.875</v>
      </c>
      <c r="AN1987" s="3">
        <v>100.001</v>
      </c>
      <c r="AO1987" s="3">
        <v>100.64100000000001</v>
      </c>
      <c r="AP1987" s="3">
        <v>103.02800000000001</v>
      </c>
      <c r="AQ1987" s="3">
        <v>103.94199999999999</v>
      </c>
      <c r="AR1987" s="3">
        <v>105.018</v>
      </c>
      <c r="AS1987" s="3">
        <v>105.755</v>
      </c>
      <c r="AT1987" s="3">
        <v>105.703</v>
      </c>
      <c r="AU1987" s="3">
        <v>107.358</v>
      </c>
      <c r="AV1987" s="3">
        <v>109.318</v>
      </c>
      <c r="AW1987" s="3">
        <v>111.366</v>
      </c>
      <c r="AX1987" s="3">
        <v>113.721</v>
      </c>
      <c r="AY1987" s="3">
        <v>116.166</v>
      </c>
      <c r="AZ1987" s="3">
        <v>118.63</v>
      </c>
      <c r="BA1987">
        <v>121.155</v>
      </c>
      <c r="BB1987">
        <v>2017</v>
      </c>
    </row>
    <row r="1988" spans="1:54" hidden="1" x14ac:dyDescent="0.2">
      <c r="A1988">
        <v>128</v>
      </c>
      <c r="B1988" t="s">
        <v>517</v>
      </c>
      <c r="C1988" t="s">
        <v>336</v>
      </c>
      <c r="D1988" t="s">
        <v>59</v>
      </c>
      <c r="E1988" t="s">
        <v>333</v>
      </c>
      <c r="F1988" t="s">
        <v>335</v>
      </c>
      <c r="G1988" t="s">
        <v>225</v>
      </c>
      <c r="H1988" t="s">
        <v>322</v>
      </c>
      <c r="I1988" t="s">
        <v>330</v>
      </c>
      <c r="J1988" s="3">
        <v>204624.50200000001</v>
      </c>
      <c r="K1988" s="3">
        <v>203201.06099999999</v>
      </c>
      <c r="L1988" s="3">
        <v>210874.64600000001</v>
      </c>
      <c r="M1988" s="3">
        <v>216458.08499999999</v>
      </c>
      <c r="N1988" s="3">
        <v>225678.924</v>
      </c>
      <c r="O1988" s="3">
        <v>234763.18599999999</v>
      </c>
      <c r="P1988" s="3">
        <v>246018.92800000001</v>
      </c>
      <c r="Q1988" s="3">
        <v>246234.288</v>
      </c>
      <c r="R1988" s="3">
        <v>246000.685</v>
      </c>
      <c r="S1988" s="3">
        <v>247554.573</v>
      </c>
      <c r="T1988" s="3">
        <v>250924.51300000001</v>
      </c>
      <c r="U1988" s="3">
        <v>253882.80799999999</v>
      </c>
      <c r="V1988" s="3">
        <v>258071.965</v>
      </c>
      <c r="W1988" s="3">
        <v>257170.28899999999</v>
      </c>
      <c r="X1988" s="3">
        <v>270039.76799999998</v>
      </c>
      <c r="Y1988" s="3">
        <v>277200.57</v>
      </c>
      <c r="Z1988" s="3">
        <v>283335.05</v>
      </c>
      <c r="AA1988" s="3">
        <v>291235.02600000001</v>
      </c>
      <c r="AB1988" s="3">
        <v>296570.636</v>
      </c>
      <c r="AC1988" s="3">
        <v>304239.49800000002</v>
      </c>
      <c r="AD1988" s="3">
        <v>314670.489</v>
      </c>
      <c r="AE1988" s="3">
        <v>316121.32799999998</v>
      </c>
      <c r="AF1988" s="3">
        <v>316465.717</v>
      </c>
      <c r="AG1988" s="3">
        <v>316800.92499999999</v>
      </c>
      <c r="AH1988" s="3">
        <v>324401.03499999997</v>
      </c>
      <c r="AI1988" s="3">
        <v>331152.446</v>
      </c>
      <c r="AJ1988" s="3">
        <v>343088.72700000001</v>
      </c>
      <c r="AK1988" s="3">
        <v>344955.20899999997</v>
      </c>
      <c r="AL1988" s="3">
        <v>341393.6</v>
      </c>
      <c r="AM1988" s="3">
        <v>322546.64</v>
      </c>
      <c r="AN1988" s="3">
        <v>327188.02600000001</v>
      </c>
      <c r="AO1988" s="3">
        <v>330016.68199999997</v>
      </c>
      <c r="AP1988" s="3">
        <v>329593.17700000003</v>
      </c>
      <c r="AQ1988" s="3">
        <v>331362.35399999999</v>
      </c>
      <c r="AR1988" s="3">
        <v>335244.57400000002</v>
      </c>
      <c r="AS1988" s="3">
        <v>338674.29700000002</v>
      </c>
      <c r="AT1988" s="3">
        <v>342459.09299999999</v>
      </c>
      <c r="AU1988" s="3">
        <v>347152.58199999999</v>
      </c>
      <c r="AV1988" s="3">
        <v>351419.408</v>
      </c>
      <c r="AW1988" s="3">
        <v>355503.46</v>
      </c>
      <c r="AX1988" s="3">
        <v>359322.951</v>
      </c>
      <c r="AY1988" s="3">
        <v>363036.22</v>
      </c>
      <c r="AZ1988" s="3">
        <v>366525.11499999999</v>
      </c>
      <c r="BA1988">
        <v>370138.96500000003</v>
      </c>
      <c r="BB1988">
        <v>2017</v>
      </c>
    </row>
    <row r="1989" spans="1:54" hidden="1" x14ac:dyDescent="0.2">
      <c r="A1989">
        <v>128</v>
      </c>
      <c r="B1989" t="s">
        <v>517</v>
      </c>
      <c r="C1989" t="s">
        <v>334</v>
      </c>
      <c r="D1989" t="s">
        <v>59</v>
      </c>
      <c r="E1989" t="s">
        <v>333</v>
      </c>
      <c r="F1989" t="s">
        <v>332</v>
      </c>
      <c r="G1989" t="s">
        <v>331</v>
      </c>
      <c r="H1989" t="s">
        <v>322</v>
      </c>
      <c r="I1989" t="s">
        <v>330</v>
      </c>
      <c r="J1989" s="3">
        <v>26782.115000000002</v>
      </c>
      <c r="K1989" s="3">
        <v>26595.809000000001</v>
      </c>
      <c r="L1989" s="3">
        <v>27600.16</v>
      </c>
      <c r="M1989" s="3">
        <v>28330.944</v>
      </c>
      <c r="N1989" s="3">
        <v>29537.806</v>
      </c>
      <c r="O1989" s="3">
        <v>30726.793000000001</v>
      </c>
      <c r="P1989" s="3">
        <v>32199.991000000002</v>
      </c>
      <c r="Q1989" s="3">
        <v>32228.179</v>
      </c>
      <c r="R1989" s="3">
        <v>32197.603999999999</v>
      </c>
      <c r="S1989" s="3">
        <v>32400.983</v>
      </c>
      <c r="T1989" s="3">
        <v>32842.055</v>
      </c>
      <c r="U1989" s="3">
        <v>33229.249000000003</v>
      </c>
      <c r="V1989" s="3">
        <v>33777.542999999998</v>
      </c>
      <c r="W1989" s="3">
        <v>33659.527999999998</v>
      </c>
      <c r="X1989" s="3">
        <v>35343.94</v>
      </c>
      <c r="Y1989" s="3">
        <v>36281.175999999999</v>
      </c>
      <c r="Z1989" s="3">
        <v>37084.082000000002</v>
      </c>
      <c r="AA1989" s="3">
        <v>38118.063999999998</v>
      </c>
      <c r="AB1989" s="3">
        <v>38816.411</v>
      </c>
      <c r="AC1989" s="3">
        <v>39820.144</v>
      </c>
      <c r="AD1989" s="3">
        <v>41185.396000000001</v>
      </c>
      <c r="AE1989" s="3">
        <v>41375.288</v>
      </c>
      <c r="AF1989" s="3">
        <v>41420.362999999998</v>
      </c>
      <c r="AG1989" s="3">
        <v>41464.237000000001</v>
      </c>
      <c r="AH1989" s="3">
        <v>42458.970999999998</v>
      </c>
      <c r="AI1989" s="3">
        <v>43342.624000000003</v>
      </c>
      <c r="AJ1989" s="3">
        <v>44904.894999999997</v>
      </c>
      <c r="AK1989" s="3">
        <v>45149.188000000002</v>
      </c>
      <c r="AL1989" s="3">
        <v>44683.029000000002</v>
      </c>
      <c r="AM1989" s="3">
        <v>42216.26</v>
      </c>
      <c r="AN1989" s="3">
        <v>42823.743999999999</v>
      </c>
      <c r="AO1989" s="3">
        <v>43193.97</v>
      </c>
      <c r="AP1989" s="3">
        <v>43138.54</v>
      </c>
      <c r="AQ1989" s="3">
        <v>43370.097999999998</v>
      </c>
      <c r="AR1989" s="3">
        <v>43878.218999999997</v>
      </c>
      <c r="AS1989" s="3">
        <v>44327.116000000002</v>
      </c>
      <c r="AT1989" s="3">
        <v>44822.485000000001</v>
      </c>
      <c r="AU1989" s="3">
        <v>45436.788999999997</v>
      </c>
      <c r="AV1989" s="3">
        <v>45995.249000000003</v>
      </c>
      <c r="AW1989" s="3">
        <v>46529.786999999997</v>
      </c>
      <c r="AX1989" s="3">
        <v>47029.697999999997</v>
      </c>
      <c r="AY1989" s="3">
        <v>47515.705999999998</v>
      </c>
      <c r="AZ1989" s="3">
        <v>47972.347999999998</v>
      </c>
      <c r="BA1989">
        <v>48445.343999999997</v>
      </c>
      <c r="BB1989">
        <v>2017</v>
      </c>
    </row>
    <row r="1990" spans="1:54" hidden="1" x14ac:dyDescent="0.2">
      <c r="A1990">
        <v>128</v>
      </c>
      <c r="B1990" t="s">
        <v>517</v>
      </c>
      <c r="C1990" t="s">
        <v>329</v>
      </c>
      <c r="D1990" t="s">
        <v>59</v>
      </c>
      <c r="E1990" t="s">
        <v>325</v>
      </c>
      <c r="F1990" t="s">
        <v>328</v>
      </c>
      <c r="G1990" t="s">
        <v>225</v>
      </c>
      <c r="H1990" t="s">
        <v>322</v>
      </c>
      <c r="I1990" t="s">
        <v>321</v>
      </c>
      <c r="J1990" s="3">
        <v>78262.770999999993</v>
      </c>
      <c r="K1990" s="3">
        <v>86023.017999999996</v>
      </c>
      <c r="L1990" s="3">
        <v>98333.415999999997</v>
      </c>
      <c r="M1990" s="3">
        <v>108394.587</v>
      </c>
      <c r="N1990" s="3">
        <v>119740.5</v>
      </c>
      <c r="O1990" s="3">
        <v>129904.12300000001</v>
      </c>
      <c r="P1990" s="3">
        <v>139289.87</v>
      </c>
      <c r="Q1990" s="3">
        <v>146040.40700000001</v>
      </c>
      <c r="R1990" s="3">
        <v>151648.56299999999</v>
      </c>
      <c r="S1990" s="3">
        <v>160188.99799999999</v>
      </c>
      <c r="T1990" s="3">
        <v>166599.58300000001</v>
      </c>
      <c r="U1990" s="3">
        <v>173041.16699999999</v>
      </c>
      <c r="V1990" s="3">
        <v>178805.20499999999</v>
      </c>
      <c r="W1990" s="3">
        <v>179219.29699999999</v>
      </c>
      <c r="X1990" s="3">
        <v>191140.163</v>
      </c>
      <c r="Y1990" s="3">
        <v>198722.97500000001</v>
      </c>
      <c r="Z1990" s="3">
        <v>207202.13399999999</v>
      </c>
      <c r="AA1990" s="3">
        <v>217270.65599999999</v>
      </c>
      <c r="AB1990" s="3">
        <v>223988.359</v>
      </c>
      <c r="AC1990" s="3">
        <v>233650.70300000001</v>
      </c>
      <c r="AD1990" s="3">
        <v>248950.473</v>
      </c>
      <c r="AE1990" s="3">
        <v>256397.76500000001</v>
      </c>
      <c r="AF1990" s="3">
        <v>262701.00699999998</v>
      </c>
      <c r="AG1990" s="3">
        <v>266880.12099999998</v>
      </c>
      <c r="AH1990" s="3">
        <v>279011.19699999999</v>
      </c>
      <c r="AI1990" s="3">
        <v>293081.55599999998</v>
      </c>
      <c r="AJ1990" s="3">
        <v>309953.516</v>
      </c>
      <c r="AK1990" s="3">
        <v>319225.11200000002</v>
      </c>
      <c r="AL1990" s="3">
        <v>328988.08600000001</v>
      </c>
      <c r="AM1990" s="3">
        <v>312466.35399999999</v>
      </c>
      <c r="AN1990" s="3">
        <v>327192.723</v>
      </c>
      <c r="AO1990" s="3">
        <v>332130.47200000001</v>
      </c>
      <c r="AP1990" s="3">
        <v>339574.69199999998</v>
      </c>
      <c r="AQ1990" s="3">
        <v>344423.54599999997</v>
      </c>
      <c r="AR1990" s="3">
        <v>352067.223</v>
      </c>
      <c r="AS1990" s="3">
        <v>358164.50099999999</v>
      </c>
      <c r="AT1990" s="3">
        <v>361988.98599999998</v>
      </c>
      <c r="AU1990" s="3">
        <v>372694.39799999999</v>
      </c>
      <c r="AV1990" s="3">
        <v>384166.17200000002</v>
      </c>
      <c r="AW1990" s="3">
        <v>395910.89199999999</v>
      </c>
      <c r="AX1990" s="3">
        <v>408624.38400000002</v>
      </c>
      <c r="AY1990" s="3">
        <v>421723.636</v>
      </c>
      <c r="AZ1990" s="3">
        <v>434808.62599999999</v>
      </c>
      <c r="BA1990">
        <v>448442.92499999999</v>
      </c>
      <c r="BB1990">
        <v>2017</v>
      </c>
    </row>
    <row r="1991" spans="1:54" hidden="1" x14ac:dyDescent="0.2">
      <c r="A1991">
        <v>128</v>
      </c>
      <c r="B1991" t="s">
        <v>517</v>
      </c>
      <c r="C1991" t="s">
        <v>327</v>
      </c>
      <c r="D1991" t="s">
        <v>59</v>
      </c>
      <c r="E1991" t="s">
        <v>325</v>
      </c>
      <c r="F1991" t="s">
        <v>326</v>
      </c>
      <c r="G1991" t="s">
        <v>223</v>
      </c>
      <c r="H1991" t="s">
        <v>322</v>
      </c>
      <c r="I1991" t="s">
        <v>321</v>
      </c>
      <c r="J1991" s="3">
        <v>13886.37</v>
      </c>
      <c r="K1991" s="3">
        <v>12076.174000000001</v>
      </c>
      <c r="L1991" s="3">
        <v>11801.272999999999</v>
      </c>
      <c r="M1991" s="3">
        <v>11852.891</v>
      </c>
      <c r="N1991" s="3">
        <v>11561.767</v>
      </c>
      <c r="O1991" s="3">
        <v>12259.279</v>
      </c>
      <c r="P1991" s="3">
        <v>17215.425999999999</v>
      </c>
      <c r="Q1991" s="3">
        <v>21349.948</v>
      </c>
      <c r="R1991" s="3">
        <v>22528.114000000001</v>
      </c>
      <c r="S1991" s="3">
        <v>21913.154999999999</v>
      </c>
      <c r="T1991" s="3">
        <v>26920.580999999998</v>
      </c>
      <c r="U1991" s="3">
        <v>27052.652999999998</v>
      </c>
      <c r="V1991" s="3">
        <v>29622.473999999998</v>
      </c>
      <c r="W1991" s="3">
        <v>27640.495999999999</v>
      </c>
      <c r="X1991" s="3">
        <v>30050.878000000001</v>
      </c>
      <c r="Y1991" s="3">
        <v>35471.254999999997</v>
      </c>
      <c r="Z1991" s="3">
        <v>35732.688999999998</v>
      </c>
      <c r="AA1991" s="3">
        <v>32897.57</v>
      </c>
      <c r="AB1991" s="3">
        <v>33426.974000000002</v>
      </c>
      <c r="AC1991" s="3">
        <v>33492.353999999999</v>
      </c>
      <c r="AD1991" s="3">
        <v>30798.717000000001</v>
      </c>
      <c r="AE1991" s="3">
        <v>30806.607</v>
      </c>
      <c r="AF1991" s="3">
        <v>33275.555999999997</v>
      </c>
      <c r="AG1991" s="3">
        <v>40512.044999999998</v>
      </c>
      <c r="AH1991" s="3">
        <v>46571.283000000003</v>
      </c>
      <c r="AI1991" s="3">
        <v>48872.095000000001</v>
      </c>
      <c r="AJ1991" s="3">
        <v>52121.249000000003</v>
      </c>
      <c r="AK1991" s="3">
        <v>58641.192999999999</v>
      </c>
      <c r="AL1991" s="3">
        <v>64531.118999999999</v>
      </c>
      <c r="AM1991" s="3">
        <v>58286.536999999997</v>
      </c>
      <c r="AN1991" s="3">
        <v>58177.161999999997</v>
      </c>
      <c r="AO1991" s="3">
        <v>61864.093000000001</v>
      </c>
      <c r="AP1991" s="3">
        <v>58623.413999999997</v>
      </c>
      <c r="AQ1991" s="3">
        <v>61325.574999999997</v>
      </c>
      <c r="AR1991" s="3">
        <v>62729.499000000003</v>
      </c>
      <c r="AS1991" s="3">
        <v>53235.650999999998</v>
      </c>
      <c r="AT1991" s="3">
        <v>53773.639000000003</v>
      </c>
      <c r="AU1991" s="3">
        <v>56444.103000000003</v>
      </c>
      <c r="AV1991" s="3">
        <v>63829.703999999998</v>
      </c>
      <c r="AW1991" s="3">
        <v>66195.801000000007</v>
      </c>
      <c r="AX1991" s="3">
        <v>68788.001000000004</v>
      </c>
      <c r="AY1991" s="3">
        <v>71503.429999999993</v>
      </c>
      <c r="AZ1991" s="3">
        <v>74419.705000000002</v>
      </c>
      <c r="BA1991">
        <v>77407.61</v>
      </c>
      <c r="BB1991">
        <v>2017</v>
      </c>
    </row>
    <row r="1992" spans="1:54" hidden="1" x14ac:dyDescent="0.2">
      <c r="A1992">
        <v>128</v>
      </c>
      <c r="B1992" t="s">
        <v>517</v>
      </c>
      <c r="C1992" t="s">
        <v>212</v>
      </c>
      <c r="D1992" t="s">
        <v>59</v>
      </c>
      <c r="E1992" t="s">
        <v>325</v>
      </c>
      <c r="F1992" t="s">
        <v>324</v>
      </c>
      <c r="G1992" t="s">
        <v>323</v>
      </c>
      <c r="H1992" t="s">
        <v>322</v>
      </c>
      <c r="I1992" t="s">
        <v>321</v>
      </c>
      <c r="J1992" s="3">
        <v>11504.105</v>
      </c>
      <c r="K1992" s="3">
        <v>12490.772999999999</v>
      </c>
      <c r="L1992" s="3">
        <v>13766.725</v>
      </c>
      <c r="M1992" s="3">
        <v>14689.056</v>
      </c>
      <c r="N1992" s="3">
        <v>15858.303</v>
      </c>
      <c r="O1992" s="3">
        <v>17024.55</v>
      </c>
      <c r="P1992" s="3">
        <v>18200.487000000001</v>
      </c>
      <c r="Q1992" s="3">
        <v>18681.350999999999</v>
      </c>
      <c r="R1992" s="3">
        <v>19316.96</v>
      </c>
      <c r="S1992" s="3">
        <v>20194.88</v>
      </c>
      <c r="T1992" s="3">
        <v>21226.907999999999</v>
      </c>
      <c r="U1992" s="3">
        <v>22192.026999999998</v>
      </c>
      <c r="V1992" s="3">
        <v>23072.473999999998</v>
      </c>
      <c r="W1992" s="3">
        <v>23538.823</v>
      </c>
      <c r="X1992" s="3">
        <v>25242.842000000001</v>
      </c>
      <c r="Y1992" s="3">
        <v>26452.629000000001</v>
      </c>
      <c r="Z1992" s="3">
        <v>27531.495999999999</v>
      </c>
      <c r="AA1992" s="3">
        <v>28783.663</v>
      </c>
      <c r="AB1992" s="3">
        <v>29629.044999999998</v>
      </c>
      <c r="AC1992" s="3">
        <v>30860.378000000001</v>
      </c>
      <c r="AD1992" s="3">
        <v>32644.675999999999</v>
      </c>
      <c r="AE1992" s="3">
        <v>33542.603999999999</v>
      </c>
      <c r="AF1992" s="3">
        <v>34094.648000000001</v>
      </c>
      <c r="AG1992" s="3">
        <v>34811.317000000003</v>
      </c>
      <c r="AH1992" s="3">
        <v>36626.692000000003</v>
      </c>
      <c r="AI1992" s="3">
        <v>38591.877</v>
      </c>
      <c r="AJ1992" s="3">
        <v>41211.476000000002</v>
      </c>
      <c r="AK1992" s="3">
        <v>42538.258000000002</v>
      </c>
      <c r="AL1992" s="3">
        <v>42924.885999999999</v>
      </c>
      <c r="AM1992" s="3">
        <v>40863.156999999999</v>
      </c>
      <c r="AN1992" s="3">
        <v>41957.612999999998</v>
      </c>
      <c r="AO1992" s="3">
        <v>43193.97</v>
      </c>
      <c r="AP1992" s="3">
        <v>43933.199000000001</v>
      </c>
      <c r="AQ1992" s="3">
        <v>44882.317000000003</v>
      </c>
      <c r="AR1992" s="3">
        <v>46223.127</v>
      </c>
      <c r="AS1992" s="3">
        <v>47202.341</v>
      </c>
      <c r="AT1992" s="3">
        <v>48338.82</v>
      </c>
      <c r="AU1992" s="3">
        <v>49883.031000000003</v>
      </c>
      <c r="AV1992" s="3">
        <v>51643.43</v>
      </c>
      <c r="AW1992" s="3">
        <v>53376.644</v>
      </c>
      <c r="AX1992" s="3">
        <v>55010.159</v>
      </c>
      <c r="AY1992" s="3">
        <v>56637.845000000001</v>
      </c>
      <c r="AZ1992" s="3">
        <v>58164.021999999997</v>
      </c>
      <c r="BA1992">
        <v>59759.447</v>
      </c>
      <c r="BB1992">
        <v>2017</v>
      </c>
    </row>
    <row r="1993" spans="1:54" hidden="1" x14ac:dyDescent="0.2">
      <c r="A1993">
        <v>128</v>
      </c>
      <c r="B1993" t="s">
        <v>517</v>
      </c>
      <c r="C1993" t="s">
        <v>320</v>
      </c>
      <c r="D1993" t="s">
        <v>59</v>
      </c>
      <c r="E1993" t="s">
        <v>319</v>
      </c>
      <c r="F1993" s="3" t="s">
        <v>318</v>
      </c>
      <c r="G1993" t="s">
        <v>243</v>
      </c>
      <c r="I1993" t="s">
        <v>347</v>
      </c>
      <c r="J1993">
        <v>0.48399999999999999</v>
      </c>
      <c r="K1993">
        <v>-2.6739999999999999</v>
      </c>
      <c r="L1993">
        <v>-1.7</v>
      </c>
      <c r="M1993">
        <v>-1.746</v>
      </c>
      <c r="N1993">
        <v>-0.26900000000000002</v>
      </c>
      <c r="O1993">
        <v>1.159</v>
      </c>
      <c r="P1993">
        <v>3.694</v>
      </c>
      <c r="Q1993">
        <v>1.913</v>
      </c>
      <c r="R1993">
        <v>0.11600000000000001</v>
      </c>
      <c r="S1993">
        <v>-0.89600000000000002</v>
      </c>
      <c r="T1993">
        <v>-1.1439999999999999</v>
      </c>
      <c r="U1993">
        <v>-1.536</v>
      </c>
      <c r="V1993">
        <v>-1.5289999999999999</v>
      </c>
      <c r="W1993">
        <v>-3.5750000000000002</v>
      </c>
      <c r="X1993">
        <v>-0.88400000000000001</v>
      </c>
      <c r="Y1993">
        <v>-0.42799999999999999</v>
      </c>
      <c r="Z1993">
        <v>-0.11899999999999999</v>
      </c>
      <c r="AA1993">
        <v>0.50900000000000001</v>
      </c>
      <c r="AB1993">
        <v>0.23499999999999999</v>
      </c>
      <c r="AC1993">
        <v>0.81699999999999995</v>
      </c>
      <c r="AD1993">
        <v>2.3479999999999999</v>
      </c>
      <c r="AE1993">
        <v>1.1879999999999999</v>
      </c>
      <c r="AF1993">
        <v>-0.13500000000000001</v>
      </c>
      <c r="AG1993">
        <v>-1.3480000000000001</v>
      </c>
      <c r="AH1993">
        <v>-0.21</v>
      </c>
      <c r="AI1993">
        <v>0.77500000000000002</v>
      </c>
      <c r="AJ1993">
        <v>3.5539999999999998</v>
      </c>
      <c r="AK1993">
        <v>3.625</v>
      </c>
      <c r="AL1993">
        <v>2.4729999999999999</v>
      </c>
      <c r="AM1993">
        <v>-2.9470000000000001</v>
      </c>
      <c r="AN1993">
        <v>-1.5860000000000001</v>
      </c>
      <c r="AO1993">
        <v>-0.86499999999999999</v>
      </c>
      <c r="AP1993">
        <v>-1.3560000000000001</v>
      </c>
      <c r="AQ1993">
        <v>-1.359</v>
      </c>
      <c r="AR1993">
        <v>-0.78800000000000003</v>
      </c>
      <c r="AS1993">
        <v>-0.68500000000000005</v>
      </c>
      <c r="AT1993">
        <v>-0.22</v>
      </c>
      <c r="AU1993">
        <v>0.30099999999999999</v>
      </c>
      <c r="AV1993">
        <v>0.57399999999999995</v>
      </c>
      <c r="AW1993">
        <v>0.71699999999999997</v>
      </c>
      <c r="AX1993" t="s">
        <v>215</v>
      </c>
      <c r="AY1993" t="s">
        <v>215</v>
      </c>
      <c r="AZ1993" t="s">
        <v>215</v>
      </c>
      <c r="BA1993" t="s">
        <v>215</v>
      </c>
      <c r="BB1993">
        <v>2017</v>
      </c>
    </row>
    <row r="1994" spans="1:54" hidden="1" x14ac:dyDescent="0.2">
      <c r="A1994">
        <v>128</v>
      </c>
      <c r="B1994" t="s">
        <v>517</v>
      </c>
      <c r="C1994" t="s">
        <v>317</v>
      </c>
      <c r="D1994" t="s">
        <v>59</v>
      </c>
      <c r="E1994" t="s">
        <v>316</v>
      </c>
      <c r="F1994" s="3" t="s">
        <v>315</v>
      </c>
      <c r="G1994" t="s">
        <v>288</v>
      </c>
      <c r="I1994" t="s">
        <v>310</v>
      </c>
      <c r="J1994">
        <v>0.44600000000000001</v>
      </c>
      <c r="K1994">
        <v>0.436</v>
      </c>
      <c r="L1994">
        <v>0.45</v>
      </c>
      <c r="M1994">
        <v>0.45</v>
      </c>
      <c r="N1994">
        <v>0.44900000000000001</v>
      </c>
      <c r="O1994">
        <v>0.45100000000000001</v>
      </c>
      <c r="P1994">
        <v>0.45700000000000002</v>
      </c>
      <c r="Q1994">
        <v>0.441</v>
      </c>
      <c r="R1994">
        <v>0.42199999999999999</v>
      </c>
      <c r="S1994">
        <v>0.41</v>
      </c>
      <c r="T1994">
        <v>0.4</v>
      </c>
      <c r="U1994">
        <v>0.39600000000000002</v>
      </c>
      <c r="V1994">
        <v>0.36199999999999999</v>
      </c>
      <c r="W1994">
        <v>0.35499999999999998</v>
      </c>
      <c r="X1994">
        <v>0.36299999999999999</v>
      </c>
      <c r="Y1994">
        <v>0.36099999999999999</v>
      </c>
      <c r="Z1994">
        <v>0.35799999999999998</v>
      </c>
      <c r="AA1994">
        <v>0.35499999999999998</v>
      </c>
      <c r="AB1994">
        <v>0.35399999999999998</v>
      </c>
      <c r="AC1994">
        <v>0.35199999999999998</v>
      </c>
      <c r="AD1994">
        <v>0.34799999999999998</v>
      </c>
      <c r="AE1994">
        <v>0.34300000000000003</v>
      </c>
      <c r="AF1994">
        <v>0.33500000000000002</v>
      </c>
      <c r="AG1994">
        <v>0.32300000000000001</v>
      </c>
      <c r="AH1994">
        <v>0.315</v>
      </c>
      <c r="AI1994">
        <v>0.308</v>
      </c>
      <c r="AJ1994">
        <v>0.30399999999999999</v>
      </c>
      <c r="AK1994">
        <v>0.29099999999999998</v>
      </c>
      <c r="AL1994">
        <v>0.28100000000000003</v>
      </c>
      <c r="AM1994">
        <v>0.26900000000000002</v>
      </c>
      <c r="AN1994">
        <v>0.26</v>
      </c>
      <c r="AO1994">
        <v>0.253</v>
      </c>
      <c r="AP1994">
        <v>0.246</v>
      </c>
      <c r="AQ1994">
        <v>0.24</v>
      </c>
      <c r="AR1994">
        <v>0.23599999999999999</v>
      </c>
      <c r="AS1994">
        <v>0.23200000000000001</v>
      </c>
      <c r="AT1994">
        <v>0.22900000000000001</v>
      </c>
      <c r="AU1994">
        <v>0.22600000000000001</v>
      </c>
      <c r="AV1994">
        <v>0.222</v>
      </c>
      <c r="AW1994">
        <v>0.217</v>
      </c>
      <c r="AX1994">
        <v>0.214</v>
      </c>
      <c r="AY1994">
        <v>0.21</v>
      </c>
      <c r="AZ1994">
        <v>0.20599999999999999</v>
      </c>
      <c r="BA1994">
        <v>0.20200000000000001</v>
      </c>
      <c r="BB1994">
        <v>2017</v>
      </c>
    </row>
    <row r="1995" spans="1:54" hidden="1" x14ac:dyDescent="0.2">
      <c r="A1995">
        <v>128</v>
      </c>
      <c r="B1995" t="s">
        <v>517</v>
      </c>
      <c r="C1995" t="s">
        <v>314</v>
      </c>
      <c r="D1995" t="s">
        <v>59</v>
      </c>
      <c r="E1995" t="s">
        <v>313</v>
      </c>
      <c r="F1995" s="3" t="s">
        <v>312</v>
      </c>
      <c r="G1995" t="s">
        <v>311</v>
      </c>
      <c r="I1995" t="s">
        <v>310</v>
      </c>
      <c r="J1995">
        <v>6.8029999999999999</v>
      </c>
      <c r="K1995">
        <v>6.8869999999999996</v>
      </c>
      <c r="L1995">
        <v>7.1429999999999998</v>
      </c>
      <c r="M1995">
        <v>7.3789999999999996</v>
      </c>
      <c r="N1995">
        <v>7.5510000000000002</v>
      </c>
      <c r="O1995">
        <v>7.63</v>
      </c>
      <c r="P1995">
        <v>7.6529999999999996</v>
      </c>
      <c r="Q1995">
        <v>7.8170000000000002</v>
      </c>
      <c r="R1995">
        <v>7.851</v>
      </c>
      <c r="S1995">
        <v>7.9320000000000004</v>
      </c>
      <c r="T1995">
        <v>7.8490000000000002</v>
      </c>
      <c r="U1995">
        <v>7.7969999999999997</v>
      </c>
      <c r="V1995">
        <v>7.75</v>
      </c>
      <c r="W1995">
        <v>7.6139999999999999</v>
      </c>
      <c r="X1995">
        <v>7.5720000000000001</v>
      </c>
      <c r="Y1995">
        <v>7.5119999999999996</v>
      </c>
      <c r="Z1995">
        <v>7.5259999999999998</v>
      </c>
      <c r="AA1995">
        <v>7.548</v>
      </c>
      <c r="AB1995">
        <v>7.56</v>
      </c>
      <c r="AC1995">
        <v>7.5709999999999997</v>
      </c>
      <c r="AD1995">
        <v>7.6260000000000003</v>
      </c>
      <c r="AE1995">
        <v>7.6440000000000001</v>
      </c>
      <c r="AF1995">
        <v>7.7050000000000001</v>
      </c>
      <c r="AG1995">
        <v>7.6660000000000004</v>
      </c>
      <c r="AH1995">
        <v>7.6180000000000003</v>
      </c>
      <c r="AI1995">
        <v>7.5940000000000003</v>
      </c>
      <c r="AJ1995">
        <v>7.5209999999999999</v>
      </c>
      <c r="AK1995">
        <v>7.5039999999999996</v>
      </c>
      <c r="AL1995">
        <v>7.6639999999999997</v>
      </c>
      <c r="AM1995">
        <v>7.6470000000000002</v>
      </c>
      <c r="AN1995">
        <v>7.798</v>
      </c>
      <c r="AO1995">
        <v>7.6890000000000001</v>
      </c>
      <c r="AP1995">
        <v>7.7290000000000001</v>
      </c>
      <c r="AQ1995">
        <v>7.6740000000000004</v>
      </c>
      <c r="AR1995">
        <v>7.617</v>
      </c>
      <c r="AS1995">
        <v>7.5880000000000001</v>
      </c>
      <c r="AT1995">
        <v>7.4889999999999999</v>
      </c>
      <c r="AU1995">
        <v>7.4710000000000001</v>
      </c>
      <c r="AV1995">
        <v>7.4390000000000001</v>
      </c>
      <c r="AW1995">
        <v>7.4169999999999998</v>
      </c>
      <c r="AX1995">
        <v>7.4279999999999999</v>
      </c>
      <c r="AY1995">
        <v>7.4459999999999997</v>
      </c>
      <c r="AZ1995">
        <v>7.476</v>
      </c>
      <c r="BA1995">
        <v>7.5039999999999996</v>
      </c>
      <c r="BB1995">
        <v>2017</v>
      </c>
    </row>
    <row r="1996" spans="1:54" hidden="1" x14ac:dyDescent="0.2">
      <c r="A1996">
        <v>128</v>
      </c>
      <c r="B1996" t="s">
        <v>517</v>
      </c>
      <c r="C1996" t="s">
        <v>309</v>
      </c>
      <c r="D1996" t="s">
        <v>59</v>
      </c>
      <c r="E1996" t="s">
        <v>308</v>
      </c>
      <c r="F1996" s="3" t="s">
        <v>307</v>
      </c>
      <c r="G1996" t="s">
        <v>217</v>
      </c>
      <c r="I1996" s="3" t="s">
        <v>1022</v>
      </c>
      <c r="J1996">
        <v>20.123999999999999</v>
      </c>
      <c r="K1996">
        <v>17.013999999999999</v>
      </c>
      <c r="L1996">
        <v>18.271000000000001</v>
      </c>
      <c r="M1996">
        <v>18.364000000000001</v>
      </c>
      <c r="N1996">
        <v>20.603000000000002</v>
      </c>
      <c r="O1996">
        <v>22.1</v>
      </c>
      <c r="P1996">
        <v>23.785</v>
      </c>
      <c r="Q1996">
        <v>22.021999999999998</v>
      </c>
      <c r="R1996">
        <v>21.056999999999999</v>
      </c>
      <c r="S1996">
        <v>21.323</v>
      </c>
      <c r="T1996">
        <v>20.797999999999998</v>
      </c>
      <c r="U1996">
        <v>19.611999999999998</v>
      </c>
      <c r="V1996">
        <v>18.940000000000001</v>
      </c>
      <c r="W1996">
        <v>17.378</v>
      </c>
      <c r="X1996">
        <v>18.734000000000002</v>
      </c>
      <c r="Y1996">
        <v>20.686</v>
      </c>
      <c r="Z1996">
        <v>20.064</v>
      </c>
      <c r="AA1996">
        <v>22.062000000000001</v>
      </c>
      <c r="AB1996">
        <v>22.655000000000001</v>
      </c>
      <c r="AC1996">
        <v>20.888000000000002</v>
      </c>
      <c r="AD1996">
        <v>22.352</v>
      </c>
      <c r="AE1996">
        <v>21.824999999999999</v>
      </c>
      <c r="AF1996">
        <v>21.343</v>
      </c>
      <c r="AG1996">
        <v>20.922000000000001</v>
      </c>
      <c r="AH1996">
        <v>21.690999999999999</v>
      </c>
      <c r="AI1996">
        <v>22.206</v>
      </c>
      <c r="AJ1996">
        <v>24.297999999999998</v>
      </c>
      <c r="AK1996">
        <v>25.277999999999999</v>
      </c>
      <c r="AL1996">
        <v>23.984000000000002</v>
      </c>
      <c r="AM1996">
        <v>19.088000000000001</v>
      </c>
      <c r="AN1996">
        <v>18.076000000000001</v>
      </c>
      <c r="AO1996">
        <v>19.126999999999999</v>
      </c>
      <c r="AP1996">
        <v>19.466000000000001</v>
      </c>
      <c r="AQ1996">
        <v>19.690999999999999</v>
      </c>
      <c r="AR1996">
        <v>20.091000000000001</v>
      </c>
      <c r="AS1996">
        <v>19.969000000000001</v>
      </c>
      <c r="AT1996">
        <v>20.977</v>
      </c>
      <c r="AU1996">
        <v>20.997</v>
      </c>
      <c r="AV1996">
        <v>21.373999999999999</v>
      </c>
      <c r="AW1996">
        <v>21.658999999999999</v>
      </c>
      <c r="AX1996">
        <v>21.884</v>
      </c>
      <c r="AY1996">
        <v>22.117000000000001</v>
      </c>
      <c r="AZ1996">
        <v>22.334</v>
      </c>
      <c r="BA1996">
        <v>22.553999999999998</v>
      </c>
      <c r="BB1996">
        <v>2017</v>
      </c>
    </row>
    <row r="1997" spans="1:54" hidden="1" x14ac:dyDescent="0.2">
      <c r="A1997">
        <v>128</v>
      </c>
      <c r="B1997" t="s">
        <v>517</v>
      </c>
      <c r="C1997" t="s">
        <v>306</v>
      </c>
      <c r="D1997" t="s">
        <v>59</v>
      </c>
      <c r="E1997" t="s">
        <v>305</v>
      </c>
      <c r="F1997" s="3" t="s">
        <v>304</v>
      </c>
      <c r="G1997" t="s">
        <v>217</v>
      </c>
      <c r="I1997" s="3" t="s">
        <v>1022</v>
      </c>
      <c r="J1997">
        <v>19.501000000000001</v>
      </c>
      <c r="K1997">
        <v>16.247</v>
      </c>
      <c r="L1997">
        <v>17.381</v>
      </c>
      <c r="M1997">
        <v>17.420999999999999</v>
      </c>
      <c r="N1997">
        <v>19.634</v>
      </c>
      <c r="O1997">
        <v>21.056000000000001</v>
      </c>
      <c r="P1997">
        <v>22.908000000000001</v>
      </c>
      <c r="Q1997">
        <v>20.992000000000001</v>
      </c>
      <c r="R1997">
        <v>21.056999999999999</v>
      </c>
      <c r="S1997">
        <v>21.323</v>
      </c>
      <c r="T1997">
        <v>20.797999999999998</v>
      </c>
      <c r="U1997">
        <v>19.611999999999998</v>
      </c>
      <c r="V1997">
        <v>18.940000000000001</v>
      </c>
      <c r="W1997">
        <v>17.378</v>
      </c>
      <c r="X1997">
        <v>18.734000000000002</v>
      </c>
      <c r="Y1997">
        <v>20.686</v>
      </c>
      <c r="Z1997">
        <v>20.064</v>
      </c>
      <c r="AA1997">
        <v>23.375</v>
      </c>
      <c r="AB1997">
        <v>22.506</v>
      </c>
      <c r="AC1997">
        <v>23.417000000000002</v>
      </c>
      <c r="AD1997">
        <v>24.341000000000001</v>
      </c>
      <c r="AE1997">
        <v>25.471</v>
      </c>
      <c r="AF1997">
        <v>24.343</v>
      </c>
      <c r="AG1997">
        <v>24.853000000000002</v>
      </c>
      <c r="AH1997">
        <v>25.736000000000001</v>
      </c>
      <c r="AI1997">
        <v>26.399000000000001</v>
      </c>
      <c r="AJ1997">
        <v>27.623000000000001</v>
      </c>
      <c r="AK1997">
        <v>26.725000000000001</v>
      </c>
      <c r="AL1997">
        <v>26.901</v>
      </c>
      <c r="AM1997">
        <v>22.553999999999998</v>
      </c>
      <c r="AN1997">
        <v>24.638999999999999</v>
      </c>
      <c r="AO1997">
        <v>25.713000000000001</v>
      </c>
      <c r="AP1997">
        <v>25.748000000000001</v>
      </c>
      <c r="AQ1997">
        <v>27.45</v>
      </c>
      <c r="AR1997">
        <v>29.015000000000001</v>
      </c>
      <c r="AS1997">
        <v>28.783999999999999</v>
      </c>
      <c r="AT1997">
        <v>28.298999999999999</v>
      </c>
      <c r="AU1997">
        <v>28.577000000000002</v>
      </c>
      <c r="AV1997">
        <v>29.018999999999998</v>
      </c>
      <c r="AW1997">
        <v>28.849</v>
      </c>
      <c r="AX1997">
        <v>28.829000000000001</v>
      </c>
      <c r="AY1997">
        <v>28.864999999999998</v>
      </c>
      <c r="AZ1997">
        <v>28.863</v>
      </c>
      <c r="BA1997">
        <v>28.86</v>
      </c>
      <c r="BB1997">
        <v>2017</v>
      </c>
    </row>
    <row r="1998" spans="1:54" hidden="1" x14ac:dyDescent="0.2">
      <c r="A1998">
        <v>128</v>
      </c>
      <c r="B1998" t="s">
        <v>517</v>
      </c>
      <c r="C1998" t="s">
        <v>303</v>
      </c>
      <c r="D1998" t="s">
        <v>59</v>
      </c>
      <c r="E1998" t="s">
        <v>300</v>
      </c>
      <c r="F1998" s="3" t="s">
        <v>302</v>
      </c>
      <c r="G1998" t="s">
        <v>295</v>
      </c>
      <c r="I1998" t="s">
        <v>1023</v>
      </c>
      <c r="J1998">
        <v>34.774999999999999</v>
      </c>
      <c r="K1998">
        <v>38.85</v>
      </c>
      <c r="L1998">
        <v>42.792000000000002</v>
      </c>
      <c r="M1998">
        <v>45.716999999999999</v>
      </c>
      <c r="N1998">
        <v>48.616999999999997</v>
      </c>
      <c r="O1998">
        <v>50.883000000000003</v>
      </c>
      <c r="P1998">
        <v>52.774999999999999</v>
      </c>
      <c r="Q1998">
        <v>54.875</v>
      </c>
      <c r="R1998">
        <v>57.357999999999997</v>
      </c>
      <c r="S1998">
        <v>60.1</v>
      </c>
      <c r="T1998">
        <v>61.692</v>
      </c>
      <c r="U1998">
        <v>63.174999999999997</v>
      </c>
      <c r="V1998">
        <v>64.507999999999996</v>
      </c>
      <c r="W1998">
        <v>65.292000000000002</v>
      </c>
      <c r="X1998">
        <v>66.599999999999994</v>
      </c>
      <c r="Y1998">
        <v>67.983000000000004</v>
      </c>
      <c r="Z1998">
        <v>69.45</v>
      </c>
      <c r="AA1998">
        <v>70.966999999999999</v>
      </c>
      <c r="AB1998">
        <v>72.257999999999996</v>
      </c>
      <c r="AC1998">
        <v>74.05</v>
      </c>
      <c r="AD1998">
        <v>76.216999999999999</v>
      </c>
      <c r="AE1998">
        <v>78.025000000000006</v>
      </c>
      <c r="AF1998">
        <v>79.917000000000002</v>
      </c>
      <c r="AG1998">
        <v>81.575000000000003</v>
      </c>
      <c r="AH1998">
        <v>82.516999999999996</v>
      </c>
      <c r="AI1998">
        <v>84.016999999999996</v>
      </c>
      <c r="AJ1998">
        <v>85.632999999999996</v>
      </c>
      <c r="AK1998">
        <v>87.082999999999998</v>
      </c>
      <c r="AL1998">
        <v>90.058000000000007</v>
      </c>
      <c r="AM1998">
        <v>91.233000000000004</v>
      </c>
      <c r="AN1998">
        <v>93.341999999999999</v>
      </c>
      <c r="AO1998">
        <v>95.917000000000002</v>
      </c>
      <c r="AP1998">
        <v>98.216999999999999</v>
      </c>
      <c r="AQ1998">
        <v>98.992000000000004</v>
      </c>
      <c r="AR1998">
        <v>99.55</v>
      </c>
      <c r="AS1998">
        <v>100</v>
      </c>
      <c r="AT1998">
        <v>100.25</v>
      </c>
      <c r="AU1998">
        <v>101.4</v>
      </c>
      <c r="AV1998">
        <v>102.82</v>
      </c>
      <c r="AW1998">
        <v>104.568</v>
      </c>
      <c r="AX1998">
        <v>106.65900000000001</v>
      </c>
      <c r="AY1998">
        <v>108.792</v>
      </c>
      <c r="AZ1998">
        <v>110.968</v>
      </c>
      <c r="BA1998">
        <v>113.187</v>
      </c>
      <c r="BB1998">
        <v>2017</v>
      </c>
    </row>
    <row r="1999" spans="1:54" hidden="1" x14ac:dyDescent="0.2">
      <c r="A1999">
        <v>128</v>
      </c>
      <c r="B1999" t="s">
        <v>517</v>
      </c>
      <c r="C1999" t="s">
        <v>301</v>
      </c>
      <c r="D1999" t="s">
        <v>59</v>
      </c>
      <c r="E1999" t="s">
        <v>300</v>
      </c>
      <c r="F1999" t="s">
        <v>299</v>
      </c>
      <c r="G1999" t="s">
        <v>275</v>
      </c>
      <c r="I1999" t="s">
        <v>298</v>
      </c>
      <c r="J1999">
        <v>11.339</v>
      </c>
      <c r="K1999">
        <v>11.718</v>
      </c>
      <c r="L1999">
        <v>10.146000000000001</v>
      </c>
      <c r="M1999">
        <v>6.835</v>
      </c>
      <c r="N1999">
        <v>6.343</v>
      </c>
      <c r="O1999">
        <v>4.6619999999999999</v>
      </c>
      <c r="P1999">
        <v>3.718</v>
      </c>
      <c r="Q1999">
        <v>3.9790000000000001</v>
      </c>
      <c r="R1999">
        <v>4.5250000000000004</v>
      </c>
      <c r="S1999">
        <v>4.78</v>
      </c>
      <c r="T1999">
        <v>2.6480000000000001</v>
      </c>
      <c r="U1999">
        <v>2.4039999999999999</v>
      </c>
      <c r="V1999">
        <v>2.1110000000000002</v>
      </c>
      <c r="W1999">
        <v>1.214</v>
      </c>
      <c r="X1999">
        <v>2.004</v>
      </c>
      <c r="Y1999">
        <v>2.077</v>
      </c>
      <c r="Z1999">
        <v>2.157</v>
      </c>
      <c r="AA1999">
        <v>2.1840000000000002</v>
      </c>
      <c r="AB1999">
        <v>1.82</v>
      </c>
      <c r="AC1999">
        <v>2.48</v>
      </c>
      <c r="AD1999">
        <v>2.9260000000000002</v>
      </c>
      <c r="AE1999">
        <v>2.3730000000000002</v>
      </c>
      <c r="AF1999">
        <v>2.4239999999999999</v>
      </c>
      <c r="AG1999">
        <v>2.0750000000000002</v>
      </c>
      <c r="AH1999">
        <v>1.1539999999999999</v>
      </c>
      <c r="AI1999">
        <v>1.8180000000000001</v>
      </c>
      <c r="AJ1999">
        <v>1.9239999999999999</v>
      </c>
      <c r="AK1999">
        <v>1.6930000000000001</v>
      </c>
      <c r="AL1999">
        <v>3.4159999999999999</v>
      </c>
      <c r="AM1999">
        <v>1.3049999999999999</v>
      </c>
      <c r="AN1999">
        <v>2.3109999999999999</v>
      </c>
      <c r="AO1999">
        <v>2.7589999999999999</v>
      </c>
      <c r="AP1999">
        <v>2.3980000000000001</v>
      </c>
      <c r="AQ1999">
        <v>0.78900000000000003</v>
      </c>
      <c r="AR1999">
        <v>0.56399999999999995</v>
      </c>
      <c r="AS1999">
        <v>0.45200000000000001</v>
      </c>
      <c r="AT1999">
        <v>0.25</v>
      </c>
      <c r="AU1999">
        <v>1.147</v>
      </c>
      <c r="AV1999">
        <v>1.4</v>
      </c>
      <c r="AW1999">
        <v>1.7</v>
      </c>
      <c r="AX1999">
        <v>2</v>
      </c>
      <c r="AY1999">
        <v>2</v>
      </c>
      <c r="AZ1999">
        <v>2</v>
      </c>
      <c r="BA1999">
        <v>2</v>
      </c>
      <c r="BB1999">
        <v>2017</v>
      </c>
    </row>
    <row r="2000" spans="1:54" hidden="1" x14ac:dyDescent="0.2">
      <c r="A2000">
        <v>128</v>
      </c>
      <c r="B2000" t="s">
        <v>517</v>
      </c>
      <c r="C2000" t="s">
        <v>297</v>
      </c>
      <c r="D2000" t="s">
        <v>59</v>
      </c>
      <c r="E2000" t="s">
        <v>293</v>
      </c>
      <c r="F2000" s="3" t="s">
        <v>296</v>
      </c>
      <c r="G2000" t="s">
        <v>295</v>
      </c>
      <c r="I2000" t="s">
        <v>1023</v>
      </c>
      <c r="J2000">
        <v>36.299999999999997</v>
      </c>
      <c r="K2000">
        <v>40.799999999999997</v>
      </c>
      <c r="L2000">
        <v>44.4</v>
      </c>
      <c r="M2000">
        <v>47.1</v>
      </c>
      <c r="N2000">
        <v>49.8</v>
      </c>
      <c r="O2000">
        <v>51.5</v>
      </c>
      <c r="P2000">
        <v>53.8</v>
      </c>
      <c r="Q2000">
        <v>55.9</v>
      </c>
      <c r="R2000">
        <v>58.5</v>
      </c>
      <c r="S2000">
        <v>61.3</v>
      </c>
      <c r="T2000">
        <v>62.4</v>
      </c>
      <c r="U2000">
        <v>63.9</v>
      </c>
      <c r="V2000">
        <v>64.8</v>
      </c>
      <c r="W2000">
        <v>65.8</v>
      </c>
      <c r="X2000">
        <v>67.3</v>
      </c>
      <c r="Y2000">
        <v>68.5</v>
      </c>
      <c r="Z2000">
        <v>70.099999999999994</v>
      </c>
      <c r="AA2000">
        <v>71.7</v>
      </c>
      <c r="AB2000">
        <v>72.900000000000006</v>
      </c>
      <c r="AC2000">
        <v>75.2</v>
      </c>
      <c r="AD2000">
        <v>77.099999999999994</v>
      </c>
      <c r="AE2000">
        <v>78.8</v>
      </c>
      <c r="AF2000">
        <v>80.8</v>
      </c>
      <c r="AG2000">
        <v>82</v>
      </c>
      <c r="AH2000">
        <v>83</v>
      </c>
      <c r="AI2000">
        <v>84.9</v>
      </c>
      <c r="AJ2000">
        <v>86.4</v>
      </c>
      <c r="AK2000">
        <v>88.4</v>
      </c>
      <c r="AL2000">
        <v>90.6</v>
      </c>
      <c r="AM2000">
        <v>91.9</v>
      </c>
      <c r="AN2000">
        <v>94.5</v>
      </c>
      <c r="AO2000">
        <v>96.8</v>
      </c>
      <c r="AP2000">
        <v>98.8</v>
      </c>
      <c r="AQ2000">
        <v>99.4</v>
      </c>
      <c r="AR2000">
        <v>99.8</v>
      </c>
      <c r="AS2000">
        <v>100.2</v>
      </c>
      <c r="AT2000">
        <v>100.7</v>
      </c>
      <c r="AU2000">
        <v>101.7</v>
      </c>
      <c r="AV2000">
        <v>103.327</v>
      </c>
      <c r="AW2000">
        <v>105.187</v>
      </c>
      <c r="AX2000">
        <v>107.291</v>
      </c>
      <c r="AY2000">
        <v>109.437</v>
      </c>
      <c r="AZ2000">
        <v>111.625</v>
      </c>
      <c r="BA2000">
        <v>113.858</v>
      </c>
      <c r="BB2000">
        <v>2017</v>
      </c>
    </row>
    <row r="2001" spans="1:54" hidden="1" x14ac:dyDescent="0.2">
      <c r="A2001">
        <v>128</v>
      </c>
      <c r="B2001" t="s">
        <v>517</v>
      </c>
      <c r="C2001" t="s">
        <v>294</v>
      </c>
      <c r="D2001" t="s">
        <v>59</v>
      </c>
      <c r="E2001" t="s">
        <v>293</v>
      </c>
      <c r="F2001" t="s">
        <v>292</v>
      </c>
      <c r="G2001" t="s">
        <v>275</v>
      </c>
      <c r="I2001" t="s">
        <v>291</v>
      </c>
      <c r="J2001">
        <v>10.670999999999999</v>
      </c>
      <c r="K2001">
        <v>12.397</v>
      </c>
      <c r="L2001">
        <v>8.8239999999999998</v>
      </c>
      <c r="M2001">
        <v>6.0810000000000004</v>
      </c>
      <c r="N2001">
        <v>5.7320000000000002</v>
      </c>
      <c r="O2001">
        <v>3.4140000000000001</v>
      </c>
      <c r="P2001">
        <v>4.4660000000000002</v>
      </c>
      <c r="Q2001">
        <v>3.903</v>
      </c>
      <c r="R2001">
        <v>4.6509999999999998</v>
      </c>
      <c r="S2001">
        <v>4.7859999999999996</v>
      </c>
      <c r="T2001">
        <v>1.794</v>
      </c>
      <c r="U2001">
        <v>2.4039999999999999</v>
      </c>
      <c r="V2001">
        <v>1.4079999999999999</v>
      </c>
      <c r="W2001">
        <v>1.5429999999999999</v>
      </c>
      <c r="X2001">
        <v>2.2799999999999998</v>
      </c>
      <c r="Y2001">
        <v>1.7829999999999999</v>
      </c>
      <c r="Z2001">
        <v>2.3359999999999999</v>
      </c>
      <c r="AA2001">
        <v>2.282</v>
      </c>
      <c r="AB2001">
        <v>1.6739999999999999</v>
      </c>
      <c r="AC2001">
        <v>3.1549999999999998</v>
      </c>
      <c r="AD2001">
        <v>2.5270000000000001</v>
      </c>
      <c r="AE2001">
        <v>2.2050000000000001</v>
      </c>
      <c r="AF2001">
        <v>2.5379999999999998</v>
      </c>
      <c r="AG2001">
        <v>1.4850000000000001</v>
      </c>
      <c r="AH2001">
        <v>1.22</v>
      </c>
      <c r="AI2001">
        <v>2.2890000000000001</v>
      </c>
      <c r="AJ2001">
        <v>1.7669999999999999</v>
      </c>
      <c r="AK2001">
        <v>2.3149999999999999</v>
      </c>
      <c r="AL2001">
        <v>2.4889999999999999</v>
      </c>
      <c r="AM2001">
        <v>1.4350000000000001</v>
      </c>
      <c r="AN2001">
        <v>2.8290000000000002</v>
      </c>
      <c r="AO2001">
        <v>2.4340000000000002</v>
      </c>
      <c r="AP2001">
        <v>2.0659999999999998</v>
      </c>
      <c r="AQ2001">
        <v>0.60699999999999998</v>
      </c>
      <c r="AR2001">
        <v>0.40200000000000002</v>
      </c>
      <c r="AS2001">
        <v>0.40100000000000002</v>
      </c>
      <c r="AT2001">
        <v>0.499</v>
      </c>
      <c r="AU2001">
        <v>0.99299999999999999</v>
      </c>
      <c r="AV2001">
        <v>1.6</v>
      </c>
      <c r="AW2001">
        <v>1.8</v>
      </c>
      <c r="AX2001">
        <v>2</v>
      </c>
      <c r="AY2001">
        <v>2</v>
      </c>
      <c r="AZ2001">
        <v>2</v>
      </c>
      <c r="BA2001">
        <v>2</v>
      </c>
      <c r="BB2001">
        <v>2017</v>
      </c>
    </row>
    <row r="2002" spans="1:54" hidden="1" x14ac:dyDescent="0.2">
      <c r="A2002">
        <v>128</v>
      </c>
      <c r="B2002" t="s">
        <v>517</v>
      </c>
      <c r="C2002" t="s">
        <v>290</v>
      </c>
      <c r="D2002" t="s">
        <v>59</v>
      </c>
      <c r="E2002" t="s">
        <v>289</v>
      </c>
      <c r="G2002" t="s">
        <v>288</v>
      </c>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row>
    <row r="2003" spans="1:54" hidden="1" x14ac:dyDescent="0.2">
      <c r="A2003">
        <v>128</v>
      </c>
      <c r="B2003" t="s">
        <v>517</v>
      </c>
      <c r="C2003" t="s">
        <v>287</v>
      </c>
      <c r="D2003" t="s">
        <v>59</v>
      </c>
      <c r="E2003" t="s">
        <v>286</v>
      </c>
      <c r="F2003" s="3" t="s">
        <v>285</v>
      </c>
      <c r="G2003" t="s">
        <v>275</v>
      </c>
      <c r="I2003" s="3" t="s">
        <v>1024</v>
      </c>
      <c r="J2003">
        <v>-5.5640000000000001</v>
      </c>
      <c r="K2003">
        <v>0.55500000000000005</v>
      </c>
      <c r="L2003">
        <v>3.137</v>
      </c>
      <c r="M2003">
        <v>1.9710000000000001</v>
      </c>
      <c r="N2003">
        <v>5.3620000000000001</v>
      </c>
      <c r="O2003">
        <v>9.93</v>
      </c>
      <c r="P2003">
        <v>8.4789999999999992</v>
      </c>
      <c r="Q2003">
        <v>-1.1779999999999999</v>
      </c>
      <c r="R2003">
        <v>4.2240000000000002</v>
      </c>
      <c r="S2003">
        <v>5.3979999999999997</v>
      </c>
      <c r="T2003">
        <v>2.3759999999999999</v>
      </c>
      <c r="U2003">
        <v>4.0309999999999997</v>
      </c>
      <c r="V2003">
        <v>-0.13100000000000001</v>
      </c>
      <c r="W2003">
        <v>-1.415</v>
      </c>
      <c r="X2003">
        <v>13.289</v>
      </c>
      <c r="Y2003">
        <v>7.0030000000000001</v>
      </c>
      <c r="Z2003">
        <v>3.121</v>
      </c>
      <c r="AA2003">
        <v>9.2080000000000002</v>
      </c>
      <c r="AB2003">
        <v>7.5750000000000002</v>
      </c>
      <c r="AC2003">
        <v>2.5529999999999999</v>
      </c>
      <c r="AD2003">
        <v>13.667</v>
      </c>
      <c r="AE2003">
        <v>2.395</v>
      </c>
      <c r="AF2003">
        <v>6.3760000000000003</v>
      </c>
      <c r="AG2003">
        <v>-1.024</v>
      </c>
      <c r="AH2003">
        <v>7.1369999999999996</v>
      </c>
      <c r="AI2003">
        <v>11.292999999999999</v>
      </c>
      <c r="AJ2003">
        <v>13.965</v>
      </c>
      <c r="AK2003">
        <v>5.8380000000000001</v>
      </c>
      <c r="AL2003">
        <v>4.7699999999999996</v>
      </c>
      <c r="AM2003">
        <v>-11.944000000000001</v>
      </c>
      <c r="AN2003">
        <v>0.54100000000000004</v>
      </c>
      <c r="AO2003">
        <v>7.444</v>
      </c>
      <c r="AP2003">
        <v>2.7090000000000001</v>
      </c>
      <c r="AQ2003">
        <v>1.4710000000000001</v>
      </c>
      <c r="AR2003">
        <v>3.8969999999999998</v>
      </c>
      <c r="AS2003">
        <v>1.853</v>
      </c>
      <c r="AT2003">
        <v>3.8359999999999999</v>
      </c>
      <c r="AU2003">
        <v>4.1020000000000003</v>
      </c>
      <c r="AV2003">
        <v>2.754</v>
      </c>
      <c r="AW2003">
        <v>2.6219999999999999</v>
      </c>
      <c r="AX2003">
        <v>2.4390000000000001</v>
      </c>
      <c r="AY2003">
        <v>2.2999999999999998</v>
      </c>
      <c r="AZ2003">
        <v>2.2999999999999998</v>
      </c>
      <c r="BA2003">
        <v>2.2999999999999998</v>
      </c>
      <c r="BB2003">
        <v>2017</v>
      </c>
    </row>
    <row r="2004" spans="1:54" hidden="1" x14ac:dyDescent="0.2">
      <c r="A2004">
        <v>128</v>
      </c>
      <c r="B2004" t="s">
        <v>517</v>
      </c>
      <c r="C2004" t="s">
        <v>284</v>
      </c>
      <c r="D2004" t="s">
        <v>59</v>
      </c>
      <c r="E2004" t="s">
        <v>283</v>
      </c>
      <c r="F2004" s="3" t="s">
        <v>282</v>
      </c>
      <c r="G2004" t="s">
        <v>275</v>
      </c>
      <c r="I2004" s="3" t="s">
        <v>1024</v>
      </c>
      <c r="J2004">
        <v>-6.9859999999999998</v>
      </c>
      <c r="K2004">
        <v>-0.85199999999999998</v>
      </c>
      <c r="L2004">
        <v>4.4690000000000003</v>
      </c>
      <c r="M2004">
        <v>3.43</v>
      </c>
      <c r="N2004">
        <v>5.649</v>
      </c>
      <c r="O2004">
        <v>8.5259999999999998</v>
      </c>
      <c r="P2004">
        <v>8.1649999999999991</v>
      </c>
      <c r="Q2004">
        <v>-2.802</v>
      </c>
      <c r="R2004">
        <v>5.577</v>
      </c>
      <c r="S2004">
        <v>4.4240000000000004</v>
      </c>
      <c r="T2004">
        <v>3.391</v>
      </c>
      <c r="U2004">
        <v>5.1210000000000004</v>
      </c>
      <c r="V2004">
        <v>-0.218</v>
      </c>
      <c r="W2004">
        <v>-3.2679999999999998</v>
      </c>
      <c r="X2004">
        <v>14.802</v>
      </c>
      <c r="Y2004">
        <v>9.1769999999999996</v>
      </c>
      <c r="Z2004">
        <v>2.7370000000000001</v>
      </c>
      <c r="AA2004">
        <v>10.885</v>
      </c>
      <c r="AB2004">
        <v>7.1580000000000004</v>
      </c>
      <c r="AC2004">
        <v>2.0960000000000001</v>
      </c>
      <c r="AD2004">
        <v>12.089</v>
      </c>
      <c r="AE2004">
        <v>1.696</v>
      </c>
      <c r="AF2004">
        <v>5.0629999999999997</v>
      </c>
      <c r="AG2004">
        <v>-1.5569999999999999</v>
      </c>
      <c r="AH2004">
        <v>8.1310000000000002</v>
      </c>
      <c r="AI2004">
        <v>10.519</v>
      </c>
      <c r="AJ2004">
        <v>13.074999999999999</v>
      </c>
      <c r="AK2004">
        <v>4.1500000000000004</v>
      </c>
      <c r="AL2004">
        <v>0.60199999999999998</v>
      </c>
      <c r="AM2004">
        <v>-16.155999999999999</v>
      </c>
      <c r="AN2004">
        <v>4.0860000000000003</v>
      </c>
      <c r="AO2004">
        <v>6.0810000000000004</v>
      </c>
      <c r="AP2004">
        <v>0.96299999999999997</v>
      </c>
      <c r="AQ2004">
        <v>3.36</v>
      </c>
      <c r="AR2004">
        <v>3.8140000000000001</v>
      </c>
      <c r="AS2004">
        <v>1.105</v>
      </c>
      <c r="AT2004">
        <v>2.7370000000000001</v>
      </c>
      <c r="AU2004">
        <v>5.3070000000000004</v>
      </c>
      <c r="AV2004">
        <v>2.9</v>
      </c>
      <c r="AW2004">
        <v>2.7</v>
      </c>
      <c r="AX2004">
        <v>2.4</v>
      </c>
      <c r="AY2004">
        <v>2.2999999999999998</v>
      </c>
      <c r="AZ2004">
        <v>2.2999999999999998</v>
      </c>
      <c r="BA2004">
        <v>2.2999999999999998</v>
      </c>
      <c r="BB2004">
        <v>2017</v>
      </c>
    </row>
    <row r="2005" spans="1:54" hidden="1" x14ac:dyDescent="0.2">
      <c r="A2005">
        <v>128</v>
      </c>
      <c r="B2005" t="s">
        <v>517</v>
      </c>
      <c r="C2005" t="s">
        <v>281</v>
      </c>
      <c r="D2005" t="s">
        <v>59</v>
      </c>
      <c r="E2005" t="s">
        <v>280</v>
      </c>
      <c r="F2005" s="3" t="s">
        <v>279</v>
      </c>
      <c r="G2005" t="s">
        <v>275</v>
      </c>
      <c r="I2005" s="3" t="s">
        <v>1024</v>
      </c>
      <c r="J2005">
        <v>5.58</v>
      </c>
      <c r="K2005">
        <v>8.6609999999999996</v>
      </c>
      <c r="L2005">
        <v>3.165</v>
      </c>
      <c r="M2005">
        <v>4.5960000000000001</v>
      </c>
      <c r="N2005">
        <v>3.298</v>
      </c>
      <c r="O2005">
        <v>6.0369999999999999</v>
      </c>
      <c r="P2005">
        <v>1.339</v>
      </c>
      <c r="Q2005">
        <v>4.8570000000000002</v>
      </c>
      <c r="R2005">
        <v>9.1419999999999995</v>
      </c>
      <c r="S2005">
        <v>4.6580000000000004</v>
      </c>
      <c r="T2005">
        <v>6.5270000000000001</v>
      </c>
      <c r="U2005">
        <v>6.1689999999999996</v>
      </c>
      <c r="V2005">
        <v>0.27100000000000002</v>
      </c>
      <c r="W2005">
        <v>1.2290000000000001</v>
      </c>
      <c r="X2005">
        <v>8.2360000000000007</v>
      </c>
      <c r="Y2005">
        <v>2.883</v>
      </c>
      <c r="Z2005">
        <v>4.6500000000000004</v>
      </c>
      <c r="AA2005">
        <v>4.4880000000000004</v>
      </c>
      <c r="AB2005">
        <v>4.101</v>
      </c>
      <c r="AC2005">
        <v>11.27</v>
      </c>
      <c r="AD2005">
        <v>12.577999999999999</v>
      </c>
      <c r="AE2005">
        <v>3.3530000000000002</v>
      </c>
      <c r="AF2005">
        <v>4.3579999999999997</v>
      </c>
      <c r="AG2005">
        <v>-1.202</v>
      </c>
      <c r="AH2005">
        <v>3.0150000000000001</v>
      </c>
      <c r="AI2005">
        <v>7.7290000000000001</v>
      </c>
      <c r="AJ2005">
        <v>10.337999999999999</v>
      </c>
      <c r="AK2005">
        <v>3.6539999999999999</v>
      </c>
      <c r="AL2005">
        <v>3.8719999999999999</v>
      </c>
      <c r="AM2005">
        <v>-9.2240000000000002</v>
      </c>
      <c r="AN2005">
        <v>2.94</v>
      </c>
      <c r="AO2005">
        <v>7.1950000000000003</v>
      </c>
      <c r="AP2005">
        <v>1.1619999999999999</v>
      </c>
      <c r="AQ2005">
        <v>1.611</v>
      </c>
      <c r="AR2005">
        <v>3.129</v>
      </c>
      <c r="AS2005">
        <v>2.3479999999999999</v>
      </c>
      <c r="AT2005">
        <v>2.84</v>
      </c>
      <c r="AU2005">
        <v>4.556</v>
      </c>
      <c r="AV2005">
        <v>2.5350000000000001</v>
      </c>
      <c r="AW2005">
        <v>2.3149999999999999</v>
      </c>
      <c r="AX2005">
        <v>2.1539999999999999</v>
      </c>
      <c r="AY2005">
        <v>2.0390000000000001</v>
      </c>
      <c r="AZ2005">
        <v>2.0390000000000001</v>
      </c>
      <c r="BA2005">
        <v>2.0390000000000001</v>
      </c>
      <c r="BB2005">
        <v>2017</v>
      </c>
    </row>
    <row r="2006" spans="1:54" hidden="1" x14ac:dyDescent="0.2">
      <c r="A2006">
        <v>128</v>
      </c>
      <c r="B2006" t="s">
        <v>517</v>
      </c>
      <c r="C2006" t="s">
        <v>278</v>
      </c>
      <c r="D2006" t="s">
        <v>59</v>
      </c>
      <c r="E2006" t="s">
        <v>277</v>
      </c>
      <c r="F2006" s="3" t="s">
        <v>276</v>
      </c>
      <c r="G2006" t="s">
        <v>275</v>
      </c>
      <c r="I2006" s="3" t="s">
        <v>1024</v>
      </c>
      <c r="J2006">
        <v>15.028</v>
      </c>
      <c r="K2006">
        <v>8.0579999999999998</v>
      </c>
      <c r="L2006">
        <v>5.9969999999999999</v>
      </c>
      <c r="M2006">
        <v>6.6760000000000002</v>
      </c>
      <c r="N2006">
        <v>3.9420000000000002</v>
      </c>
      <c r="O2006">
        <v>5.38</v>
      </c>
      <c r="P2006">
        <v>-0.39400000000000002</v>
      </c>
      <c r="Q2006">
        <v>3.448</v>
      </c>
      <c r="R2006">
        <v>9.9789999999999992</v>
      </c>
      <c r="S2006">
        <v>2.6320000000000001</v>
      </c>
      <c r="T2006">
        <v>5.2229999999999999</v>
      </c>
      <c r="U2006">
        <v>5.1660000000000004</v>
      </c>
      <c r="V2006">
        <v>1.7150000000000001</v>
      </c>
      <c r="W2006">
        <v>2.3639999999999999</v>
      </c>
      <c r="X2006">
        <v>10.603999999999999</v>
      </c>
      <c r="Y2006">
        <v>3.4860000000000002</v>
      </c>
      <c r="Z2006">
        <v>2.5710000000000002</v>
      </c>
      <c r="AA2006">
        <v>6.3639999999999999</v>
      </c>
      <c r="AB2006">
        <v>3.5529999999999999</v>
      </c>
      <c r="AC2006">
        <v>7.431</v>
      </c>
      <c r="AD2006">
        <v>9.4589999999999996</v>
      </c>
      <c r="AE2006">
        <v>2.673</v>
      </c>
      <c r="AF2006">
        <v>3.5910000000000002</v>
      </c>
      <c r="AG2006">
        <v>-1.6910000000000001</v>
      </c>
      <c r="AH2006">
        <v>4.34</v>
      </c>
      <c r="AI2006">
        <v>5.8479999999999999</v>
      </c>
      <c r="AJ2006">
        <v>5.3220000000000001</v>
      </c>
      <c r="AK2006">
        <v>0.65400000000000003</v>
      </c>
      <c r="AL2006">
        <v>2.5670000000000002</v>
      </c>
      <c r="AM2006">
        <v>-10.377000000000001</v>
      </c>
      <c r="AN2006">
        <v>6.5190000000000001</v>
      </c>
      <c r="AO2006">
        <v>5.8109999999999999</v>
      </c>
      <c r="AP2006">
        <v>-0.58399999999999996</v>
      </c>
      <c r="AQ2006">
        <v>2.3620000000000001</v>
      </c>
      <c r="AR2006">
        <v>3.3420000000000001</v>
      </c>
      <c r="AS2006">
        <v>2.222</v>
      </c>
      <c r="AT2006">
        <v>2.2599999999999998</v>
      </c>
      <c r="AU2006">
        <v>6.4180000000000001</v>
      </c>
      <c r="AV2006">
        <v>2.6</v>
      </c>
      <c r="AW2006">
        <v>2.2000000000000002</v>
      </c>
      <c r="AX2006">
        <v>2</v>
      </c>
      <c r="AY2006">
        <v>2</v>
      </c>
      <c r="AZ2006">
        <v>2</v>
      </c>
      <c r="BA2006">
        <v>2</v>
      </c>
      <c r="BB2006">
        <v>2017</v>
      </c>
    </row>
    <row r="2007" spans="1:54" hidden="1" x14ac:dyDescent="0.2">
      <c r="A2007">
        <v>128</v>
      </c>
      <c r="B2007" t="s">
        <v>517</v>
      </c>
      <c r="C2007" t="s">
        <v>274</v>
      </c>
      <c r="D2007" t="s">
        <v>59</v>
      </c>
      <c r="E2007" t="s">
        <v>273</v>
      </c>
      <c r="F2007" s="3" t="s">
        <v>272</v>
      </c>
      <c r="G2007" t="s">
        <v>271</v>
      </c>
      <c r="I2007" t="s">
        <v>1025</v>
      </c>
      <c r="J2007">
        <v>5.2869999999999999</v>
      </c>
      <c r="K2007">
        <v>7.133</v>
      </c>
      <c r="L2007">
        <v>7.6020000000000003</v>
      </c>
      <c r="M2007">
        <v>8.375</v>
      </c>
      <c r="N2007">
        <v>7.9249999999999998</v>
      </c>
      <c r="O2007">
        <v>6.617</v>
      </c>
      <c r="P2007">
        <v>4.9829999999999997</v>
      </c>
      <c r="Q2007">
        <v>5</v>
      </c>
      <c r="R2007">
        <v>5.6580000000000004</v>
      </c>
      <c r="S2007">
        <v>6.8250000000000002</v>
      </c>
      <c r="T2007">
        <v>7.1669999999999998</v>
      </c>
      <c r="U2007">
        <v>7.867</v>
      </c>
      <c r="V2007">
        <v>8.6080000000000005</v>
      </c>
      <c r="W2007">
        <v>9.5329999999999995</v>
      </c>
      <c r="X2007">
        <v>7.7329999999999997</v>
      </c>
      <c r="Y2007">
        <v>6.758</v>
      </c>
      <c r="Z2007">
        <v>6.3170000000000002</v>
      </c>
      <c r="AA2007">
        <v>5.242</v>
      </c>
      <c r="AB2007">
        <v>4.883</v>
      </c>
      <c r="AC2007">
        <v>5.1079999999999997</v>
      </c>
      <c r="AD2007">
        <v>4.3170000000000002</v>
      </c>
      <c r="AE2007">
        <v>4.508</v>
      </c>
      <c r="AF2007">
        <v>4.6420000000000003</v>
      </c>
      <c r="AG2007">
        <v>5.4329999999999998</v>
      </c>
      <c r="AH2007">
        <v>5.5170000000000003</v>
      </c>
      <c r="AI2007">
        <v>4.8</v>
      </c>
      <c r="AJ2007">
        <v>3.9</v>
      </c>
      <c r="AK2007">
        <v>3.7749999999999999</v>
      </c>
      <c r="AL2007">
        <v>3.4580000000000002</v>
      </c>
      <c r="AM2007">
        <v>5.992</v>
      </c>
      <c r="AN2007">
        <v>7.4829999999999997</v>
      </c>
      <c r="AO2007">
        <v>7.5579999999999998</v>
      </c>
      <c r="AP2007">
        <v>7.5419999999999998</v>
      </c>
      <c r="AQ2007">
        <v>7</v>
      </c>
      <c r="AR2007">
        <v>6.5330000000000004</v>
      </c>
      <c r="AS2007">
        <v>6.1749999999999998</v>
      </c>
      <c r="AT2007">
        <v>6.1920000000000002</v>
      </c>
      <c r="AU2007">
        <v>5.7670000000000003</v>
      </c>
      <c r="AV2007">
        <v>5.7</v>
      </c>
      <c r="AW2007">
        <v>5.6</v>
      </c>
      <c r="AX2007">
        <v>5.6</v>
      </c>
      <c r="AY2007">
        <v>5.7</v>
      </c>
      <c r="AZ2007">
        <v>5.8</v>
      </c>
      <c r="BA2007">
        <v>5.8</v>
      </c>
      <c r="BB2007">
        <v>2017</v>
      </c>
    </row>
    <row r="2008" spans="1:54" hidden="1" x14ac:dyDescent="0.2">
      <c r="A2008">
        <v>128</v>
      </c>
      <c r="B2008" t="s">
        <v>517</v>
      </c>
      <c r="C2008" t="s">
        <v>270</v>
      </c>
      <c r="D2008" t="s">
        <v>59</v>
      </c>
      <c r="E2008" t="s">
        <v>269</v>
      </c>
      <c r="F2008" s="3" t="s">
        <v>268</v>
      </c>
      <c r="G2008" t="s">
        <v>264</v>
      </c>
      <c r="H2008" t="s">
        <v>263</v>
      </c>
      <c r="I2008" t="s">
        <v>1025</v>
      </c>
      <c r="J2008">
        <v>2.4950000000000001</v>
      </c>
      <c r="K2008">
        <v>2.456</v>
      </c>
      <c r="L2008">
        <v>2.4729999999999999</v>
      </c>
      <c r="M2008">
        <v>2.4140000000000001</v>
      </c>
      <c r="N2008">
        <v>2.4809999999999999</v>
      </c>
      <c r="O2008">
        <v>2.5499999999999998</v>
      </c>
      <c r="P2008">
        <v>2.6389999999999998</v>
      </c>
      <c r="Q2008">
        <v>2.6429999999999998</v>
      </c>
      <c r="R2008">
        <v>2.6720000000000002</v>
      </c>
      <c r="S2008">
        <v>2.633</v>
      </c>
      <c r="T2008">
        <v>2.65</v>
      </c>
      <c r="U2008">
        <v>2.6360000000000001</v>
      </c>
      <c r="V2008">
        <v>2.6230000000000002</v>
      </c>
      <c r="W2008">
        <v>2.5640000000000001</v>
      </c>
      <c r="X2008">
        <v>2.5449999999999999</v>
      </c>
      <c r="Y2008">
        <v>2.5979999999999999</v>
      </c>
      <c r="Z2008">
        <v>2.6339999999999999</v>
      </c>
      <c r="AA2008">
        <v>2.673</v>
      </c>
      <c r="AB2008">
        <v>2.681</v>
      </c>
      <c r="AC2008">
        <v>2.6890000000000001</v>
      </c>
      <c r="AD2008">
        <v>2.7130000000000001</v>
      </c>
      <c r="AE2008">
        <v>2.7410000000000001</v>
      </c>
      <c r="AF2008">
        <v>2.71</v>
      </c>
      <c r="AG2008">
        <v>2.706</v>
      </c>
      <c r="AH2008">
        <v>2.7330000000000001</v>
      </c>
      <c r="AI2008">
        <v>2.7549999999999999</v>
      </c>
      <c r="AJ2008">
        <v>2.8069999999999999</v>
      </c>
      <c r="AK2008">
        <v>2.7949999999999999</v>
      </c>
      <c r="AL2008">
        <v>2.8679999999999999</v>
      </c>
      <c r="AM2008">
        <v>2.7730000000000001</v>
      </c>
      <c r="AN2008">
        <v>2.7040000000000002</v>
      </c>
      <c r="AO2008">
        <v>2.7080000000000002</v>
      </c>
      <c r="AP2008">
        <v>2.6829999999999998</v>
      </c>
      <c r="AQ2008">
        <v>2.69</v>
      </c>
      <c r="AR2008">
        <v>2.7149999999999999</v>
      </c>
      <c r="AS2008">
        <v>2.7549999999999999</v>
      </c>
      <c r="AT2008">
        <v>2.8380000000000001</v>
      </c>
      <c r="AU2008">
        <v>2.8119999999999998</v>
      </c>
      <c r="AV2008">
        <v>2.8279999999999998</v>
      </c>
      <c r="AW2008">
        <v>2.8479999999999999</v>
      </c>
      <c r="AX2008" t="s">
        <v>215</v>
      </c>
      <c r="AY2008" t="s">
        <v>215</v>
      </c>
      <c r="AZ2008" t="s">
        <v>215</v>
      </c>
      <c r="BA2008" t="s">
        <v>215</v>
      </c>
      <c r="BB2008">
        <v>2017</v>
      </c>
    </row>
    <row r="2009" spans="1:54" hidden="1" x14ac:dyDescent="0.2">
      <c r="A2009">
        <v>128</v>
      </c>
      <c r="B2009" t="s">
        <v>517</v>
      </c>
      <c r="C2009" t="s">
        <v>267</v>
      </c>
      <c r="D2009" t="s">
        <v>59</v>
      </c>
      <c r="E2009" t="s">
        <v>266</v>
      </c>
      <c r="F2009" s="3" t="s">
        <v>265</v>
      </c>
      <c r="G2009" t="s">
        <v>264</v>
      </c>
      <c r="H2009" t="s">
        <v>263</v>
      </c>
      <c r="I2009" t="s">
        <v>1026</v>
      </c>
      <c r="J2009">
        <v>5.1219999999999999</v>
      </c>
      <c r="K2009">
        <v>5.1239999999999997</v>
      </c>
      <c r="L2009">
        <v>5.1189999999999998</v>
      </c>
      <c r="M2009">
        <v>5.1159999999999997</v>
      </c>
      <c r="N2009">
        <v>5.1120000000000001</v>
      </c>
      <c r="O2009">
        <v>5.1109999999999998</v>
      </c>
      <c r="P2009">
        <v>5.1159999999999997</v>
      </c>
      <c r="Q2009">
        <v>5.125</v>
      </c>
      <c r="R2009">
        <v>5.1289999999999996</v>
      </c>
      <c r="S2009">
        <v>5.13</v>
      </c>
      <c r="T2009">
        <v>5.1349999999999998</v>
      </c>
      <c r="U2009">
        <v>5.1459999999999999</v>
      </c>
      <c r="V2009">
        <v>5.1619999999999999</v>
      </c>
      <c r="W2009">
        <v>5.181</v>
      </c>
      <c r="X2009">
        <v>5.1970000000000001</v>
      </c>
      <c r="Y2009">
        <v>5.2160000000000002</v>
      </c>
      <c r="Z2009">
        <v>5.2510000000000003</v>
      </c>
      <c r="AA2009">
        <v>5.2750000000000004</v>
      </c>
      <c r="AB2009">
        <v>5.2949999999999999</v>
      </c>
      <c r="AC2009">
        <v>5.3140000000000001</v>
      </c>
      <c r="AD2009">
        <v>5.33</v>
      </c>
      <c r="AE2009">
        <v>5.3490000000000002</v>
      </c>
      <c r="AF2009">
        <v>5.3680000000000003</v>
      </c>
      <c r="AG2009">
        <v>5.3840000000000003</v>
      </c>
      <c r="AH2009">
        <v>5.3979999999999997</v>
      </c>
      <c r="AI2009">
        <v>5.4109999999999996</v>
      </c>
      <c r="AJ2009">
        <v>5.4269999999999996</v>
      </c>
      <c r="AK2009">
        <v>5.4470000000000001</v>
      </c>
      <c r="AL2009">
        <v>5.476</v>
      </c>
      <c r="AM2009">
        <v>5.5110000000000001</v>
      </c>
      <c r="AN2009">
        <v>5.5350000000000001</v>
      </c>
      <c r="AO2009">
        <v>5.5609999999999999</v>
      </c>
      <c r="AP2009">
        <v>5.5810000000000004</v>
      </c>
      <c r="AQ2009">
        <v>5.6029999999999998</v>
      </c>
      <c r="AR2009">
        <v>5.6269999999999998</v>
      </c>
      <c r="AS2009">
        <v>5.66</v>
      </c>
      <c r="AT2009">
        <v>5.7069999999999999</v>
      </c>
      <c r="AU2009">
        <v>5.7489999999999997</v>
      </c>
      <c r="AV2009">
        <v>5.7930000000000001</v>
      </c>
      <c r="AW2009">
        <v>5.8369999999999997</v>
      </c>
      <c r="AX2009">
        <v>5.8810000000000002</v>
      </c>
      <c r="AY2009">
        <v>5.9249999999999998</v>
      </c>
      <c r="AZ2009">
        <v>5.9690000000000003</v>
      </c>
      <c r="BA2009">
        <v>6.0119999999999996</v>
      </c>
      <c r="BB2009">
        <v>2017</v>
      </c>
    </row>
    <row r="2010" spans="1:54" hidden="1" x14ac:dyDescent="0.2">
      <c r="A2010">
        <v>128</v>
      </c>
      <c r="B2010" t="s">
        <v>517</v>
      </c>
      <c r="C2010" t="s">
        <v>262</v>
      </c>
      <c r="D2010" t="s">
        <v>59</v>
      </c>
      <c r="E2010" t="s">
        <v>260</v>
      </c>
      <c r="F2010" t="s">
        <v>259</v>
      </c>
      <c r="G2010" t="s">
        <v>225</v>
      </c>
      <c r="H2010" t="s">
        <v>222</v>
      </c>
      <c r="I2010" t="s">
        <v>1027</v>
      </c>
      <c r="J2010" s="3">
        <v>195.45699999999999</v>
      </c>
      <c r="K2010" s="3">
        <v>216.11699999999999</v>
      </c>
      <c r="L2010" s="3">
        <v>239.785</v>
      </c>
      <c r="M2010" s="3">
        <v>274.81799999999998</v>
      </c>
      <c r="N2010" s="3">
        <v>314.35899999999998</v>
      </c>
      <c r="O2010" s="3">
        <v>347.42200000000003</v>
      </c>
      <c r="P2010" s="3">
        <v>384.92700000000002</v>
      </c>
      <c r="Q2010" s="3">
        <v>408.25599999999997</v>
      </c>
      <c r="R2010" s="3">
        <v>430.60599999999999</v>
      </c>
      <c r="S2010" s="3">
        <v>448.11500000000001</v>
      </c>
      <c r="T2010" s="3">
        <v>456.99200000000002</v>
      </c>
      <c r="U2010" s="3">
        <v>467.06400000000002</v>
      </c>
      <c r="V2010" s="3">
        <v>496.30799999999999</v>
      </c>
      <c r="W2010" s="3">
        <v>516.43399999999997</v>
      </c>
      <c r="X2010" s="3">
        <v>553.15899999999999</v>
      </c>
      <c r="Y2010" s="3">
        <v>569.09100000000001</v>
      </c>
      <c r="Z2010" s="3">
        <v>604.02599999999995</v>
      </c>
      <c r="AA2010" s="3">
        <v>627.01599999999996</v>
      </c>
      <c r="AB2010" s="3">
        <v>652.37300000000005</v>
      </c>
      <c r="AC2010" s="3">
        <v>687.83</v>
      </c>
      <c r="AD2010" s="3">
        <v>724.15</v>
      </c>
      <c r="AE2010" s="3">
        <v>740.322</v>
      </c>
      <c r="AF2010" s="3">
        <v>750.24900000000002</v>
      </c>
      <c r="AG2010" s="3">
        <v>768.75099999999998</v>
      </c>
      <c r="AH2010" s="3">
        <v>829.36300000000006</v>
      </c>
      <c r="AI2010" s="3">
        <v>891.26900000000001</v>
      </c>
      <c r="AJ2010" s="3">
        <v>922.16200000000003</v>
      </c>
      <c r="AK2010" s="3">
        <v>949.61599999999999</v>
      </c>
      <c r="AL2010" s="3">
        <v>965.31200000000001</v>
      </c>
      <c r="AM2010" s="3">
        <v>925.44799999999998</v>
      </c>
      <c r="AN2010" s="3">
        <v>977.23</v>
      </c>
      <c r="AO2010" s="3">
        <v>1004.2</v>
      </c>
      <c r="AP2010" s="3">
        <v>1032.1030000000001</v>
      </c>
      <c r="AQ2010" s="3">
        <v>1053.309</v>
      </c>
      <c r="AR2010" s="3">
        <v>1116.627</v>
      </c>
      <c r="AS2010" s="3">
        <v>1080.5830000000001</v>
      </c>
      <c r="AT2010" s="3">
        <v>1098.8219999999999</v>
      </c>
      <c r="AU2010" s="3">
        <v>1115.749</v>
      </c>
      <c r="AV2010" s="3">
        <v>1140.9059999999999</v>
      </c>
      <c r="AW2010" s="3">
        <v>1174.539</v>
      </c>
      <c r="AX2010" s="3">
        <v>1216.2339999999999</v>
      </c>
      <c r="AY2010" s="3">
        <v>1258.8720000000001</v>
      </c>
      <c r="AZ2010" s="3">
        <v>1298.652</v>
      </c>
      <c r="BA2010">
        <v>1346.33</v>
      </c>
      <c r="BB2010">
        <v>2016</v>
      </c>
    </row>
    <row r="2011" spans="1:54" hidden="1" x14ac:dyDescent="0.2">
      <c r="A2011">
        <v>128</v>
      </c>
      <c r="B2011" t="s">
        <v>517</v>
      </c>
      <c r="C2011" t="s">
        <v>261</v>
      </c>
      <c r="D2011" t="s">
        <v>59</v>
      </c>
      <c r="E2011" t="s">
        <v>260</v>
      </c>
      <c r="F2011" t="s">
        <v>259</v>
      </c>
      <c r="G2011" t="s">
        <v>217</v>
      </c>
      <c r="I2011" t="s">
        <v>258</v>
      </c>
      <c r="J2011" s="3">
        <v>48.759</v>
      </c>
      <c r="K2011" s="3">
        <v>49.03</v>
      </c>
      <c r="L2011" s="3">
        <v>47.634999999999998</v>
      </c>
      <c r="M2011" s="3">
        <v>49.552999999999997</v>
      </c>
      <c r="N2011" s="3">
        <v>51.354999999999997</v>
      </c>
      <c r="O2011" s="3">
        <v>52.326000000000001</v>
      </c>
      <c r="P2011" s="3">
        <v>54.014000000000003</v>
      </c>
      <c r="Q2011" s="3">
        <v>54.548999999999999</v>
      </c>
      <c r="R2011" s="3">
        <v>55.359000000000002</v>
      </c>
      <c r="S2011" s="3">
        <v>54.533000000000001</v>
      </c>
      <c r="T2011" s="3">
        <v>53.414999999999999</v>
      </c>
      <c r="U2011" s="3">
        <v>52.447000000000003</v>
      </c>
      <c r="V2011" s="3">
        <v>53.77</v>
      </c>
      <c r="W2011" s="3">
        <v>55.622</v>
      </c>
      <c r="X2011" s="3">
        <v>55.69</v>
      </c>
      <c r="Y2011" s="3">
        <v>54.905999999999999</v>
      </c>
      <c r="Z2011" s="3">
        <v>55.515999999999998</v>
      </c>
      <c r="AA2011" s="3">
        <v>54.707000000000001</v>
      </c>
      <c r="AB2011" s="3">
        <v>55.006999999999998</v>
      </c>
      <c r="AC2011" s="3">
        <v>55.402000000000001</v>
      </c>
      <c r="AD2011" s="3">
        <v>54.573999999999998</v>
      </c>
      <c r="AE2011" s="3">
        <v>53.978000000000002</v>
      </c>
      <c r="AF2011" s="3">
        <v>53.198999999999998</v>
      </c>
      <c r="AG2011" s="3">
        <v>53.506</v>
      </c>
      <c r="AH2011" s="3">
        <v>55.070999999999998</v>
      </c>
      <c r="AI2011" s="3">
        <v>56.197000000000003</v>
      </c>
      <c r="AJ2011" s="3">
        <v>54.817</v>
      </c>
      <c r="AK2011" s="3">
        <v>54.612000000000002</v>
      </c>
      <c r="AL2011" s="3">
        <v>53.585000000000001</v>
      </c>
      <c r="AM2011" s="3">
        <v>53.738</v>
      </c>
      <c r="AN2011" s="3">
        <v>53.963000000000001</v>
      </c>
      <c r="AO2011" s="3">
        <v>54.374000000000002</v>
      </c>
      <c r="AP2011" s="3">
        <v>54.463999999999999</v>
      </c>
      <c r="AQ2011" s="3">
        <v>54.585000000000001</v>
      </c>
      <c r="AR2011" s="3">
        <v>56.362000000000002</v>
      </c>
      <c r="AS2011" s="3">
        <v>53.307000000000002</v>
      </c>
      <c r="AT2011" s="3">
        <v>53.186999999999998</v>
      </c>
      <c r="AU2011" s="3">
        <v>52.076000000000001</v>
      </c>
      <c r="AV2011" s="3">
        <v>51.265999999999998</v>
      </c>
      <c r="AW2011" s="3">
        <v>50.823</v>
      </c>
      <c r="AX2011" s="3">
        <v>50.606000000000002</v>
      </c>
      <c r="AY2011" s="3">
        <v>50.38</v>
      </c>
      <c r="AZ2011" s="3">
        <v>50.039000000000001</v>
      </c>
      <c r="BA2011">
        <v>49.936</v>
      </c>
      <c r="BB2011">
        <v>2016</v>
      </c>
    </row>
    <row r="2012" spans="1:54" hidden="1" x14ac:dyDescent="0.2">
      <c r="A2012">
        <v>128</v>
      </c>
      <c r="B2012" t="s">
        <v>517</v>
      </c>
      <c r="C2012" t="s">
        <v>257</v>
      </c>
      <c r="D2012" t="s">
        <v>59</v>
      </c>
      <c r="E2012" t="s">
        <v>255</v>
      </c>
      <c r="F2012" t="s">
        <v>254</v>
      </c>
      <c r="G2012" t="s">
        <v>225</v>
      </c>
      <c r="H2012" t="s">
        <v>222</v>
      </c>
      <c r="I2012" t="s">
        <v>1027</v>
      </c>
      <c r="J2012" s="3">
        <v>209.858</v>
      </c>
      <c r="K2012" s="3">
        <v>246.16800000000001</v>
      </c>
      <c r="L2012" s="3">
        <v>287.738</v>
      </c>
      <c r="M2012" s="3">
        <v>317.77100000000002</v>
      </c>
      <c r="N2012" s="3">
        <v>341.56700000000001</v>
      </c>
      <c r="O2012" s="3">
        <v>364.46300000000002</v>
      </c>
      <c r="P2012" s="3">
        <v>370.00900000000001</v>
      </c>
      <c r="Q2012" s="3">
        <v>397.09300000000002</v>
      </c>
      <c r="R2012" s="3">
        <v>428.87299999999999</v>
      </c>
      <c r="S2012" s="3">
        <v>453.59699999999998</v>
      </c>
      <c r="T2012" s="3">
        <v>470.15</v>
      </c>
      <c r="U2012" s="3">
        <v>493.16199999999998</v>
      </c>
      <c r="V2012" s="3">
        <v>520.04100000000005</v>
      </c>
      <c r="W2012" s="3">
        <v>550.53099999999995</v>
      </c>
      <c r="X2012" s="3">
        <v>588.947</v>
      </c>
      <c r="Y2012" s="3">
        <v>606.61199999999997</v>
      </c>
      <c r="Z2012" s="3">
        <v>631.03700000000003</v>
      </c>
      <c r="AA2012" s="3">
        <v>640.77200000000005</v>
      </c>
      <c r="AB2012" s="3">
        <v>656.98099999999999</v>
      </c>
      <c r="AC2012" s="3">
        <v>677.04200000000003</v>
      </c>
      <c r="AD2012" s="3">
        <v>699.10699999999997</v>
      </c>
      <c r="AE2012" s="3">
        <v>724.67899999999997</v>
      </c>
      <c r="AF2012" s="3">
        <v>750.46600000000001</v>
      </c>
      <c r="AG2012" s="3">
        <v>770.66399999999999</v>
      </c>
      <c r="AH2012" s="3">
        <v>798.14099999999996</v>
      </c>
      <c r="AI2012" s="3">
        <v>812.68200000000002</v>
      </c>
      <c r="AJ2012" s="3">
        <v>838.26599999999996</v>
      </c>
      <c r="AK2012" s="3">
        <v>862.31799999999998</v>
      </c>
      <c r="AL2012" s="3">
        <v>908.13499999999999</v>
      </c>
      <c r="AM2012" s="3">
        <v>973.63599999999997</v>
      </c>
      <c r="AN2012" s="3">
        <v>1026.31</v>
      </c>
      <c r="AO2012" s="3">
        <v>1042.1669999999999</v>
      </c>
      <c r="AP2012" s="3">
        <v>1098.2470000000001</v>
      </c>
      <c r="AQ2012" s="3">
        <v>1077.153</v>
      </c>
      <c r="AR2012" s="3">
        <v>1093.954</v>
      </c>
      <c r="AS2012" s="3">
        <v>1110.402</v>
      </c>
      <c r="AT2012" s="3">
        <v>1107.2670000000001</v>
      </c>
      <c r="AU2012" s="3">
        <v>1117.731</v>
      </c>
      <c r="AV2012" s="3">
        <v>1159.1500000000001</v>
      </c>
      <c r="AW2012" s="3">
        <v>1186.377</v>
      </c>
      <c r="AX2012" s="3">
        <v>1224.393</v>
      </c>
      <c r="AY2012" s="3">
        <v>1259.1400000000001</v>
      </c>
      <c r="AZ2012" s="3">
        <v>1294.056</v>
      </c>
      <c r="BA2012">
        <v>1335.405</v>
      </c>
      <c r="BB2012">
        <v>2016</v>
      </c>
    </row>
    <row r="2013" spans="1:54" hidden="1" x14ac:dyDescent="0.2">
      <c r="A2013">
        <v>128</v>
      </c>
      <c r="B2013" t="s">
        <v>517</v>
      </c>
      <c r="C2013" t="s">
        <v>256</v>
      </c>
      <c r="D2013" t="s">
        <v>59</v>
      </c>
      <c r="E2013" t="s">
        <v>255</v>
      </c>
      <c r="F2013" t="s">
        <v>254</v>
      </c>
      <c r="G2013" t="s">
        <v>217</v>
      </c>
      <c r="I2013" t="s">
        <v>253</v>
      </c>
      <c r="J2013" s="3">
        <v>52.350999999999999</v>
      </c>
      <c r="K2013" s="3">
        <v>55.847999999999999</v>
      </c>
      <c r="L2013" s="3">
        <v>57.161000000000001</v>
      </c>
      <c r="M2013" s="3">
        <v>57.298000000000002</v>
      </c>
      <c r="N2013" s="3">
        <v>55.8</v>
      </c>
      <c r="O2013" s="3">
        <v>54.893000000000001</v>
      </c>
      <c r="P2013" s="3">
        <v>51.920999999999999</v>
      </c>
      <c r="Q2013" s="3">
        <v>53.057000000000002</v>
      </c>
      <c r="R2013" s="3">
        <v>55.136000000000003</v>
      </c>
      <c r="S2013" s="3">
        <v>55.2</v>
      </c>
      <c r="T2013" s="3">
        <v>54.953000000000003</v>
      </c>
      <c r="U2013" s="3">
        <v>55.377000000000002</v>
      </c>
      <c r="V2013" s="3">
        <v>56.341999999999999</v>
      </c>
      <c r="W2013" s="3">
        <v>59.295000000000002</v>
      </c>
      <c r="X2013" s="3">
        <v>59.292999999999999</v>
      </c>
      <c r="Y2013" s="3">
        <v>58.526000000000003</v>
      </c>
      <c r="Z2013" s="3">
        <v>57.997999999999998</v>
      </c>
      <c r="AA2013" s="3">
        <v>55.906999999999996</v>
      </c>
      <c r="AB2013" s="3">
        <v>55.395000000000003</v>
      </c>
      <c r="AC2013" s="3">
        <v>54.533000000000001</v>
      </c>
      <c r="AD2013" s="3">
        <v>52.686999999999998</v>
      </c>
      <c r="AE2013" s="3">
        <v>52.837000000000003</v>
      </c>
      <c r="AF2013" s="3">
        <v>53.213999999999999</v>
      </c>
      <c r="AG2013" s="3">
        <v>53.639000000000003</v>
      </c>
      <c r="AH2013" s="3">
        <v>52.997</v>
      </c>
      <c r="AI2013" s="3">
        <v>51.241999999999997</v>
      </c>
      <c r="AJ2013" s="3">
        <v>49.83</v>
      </c>
      <c r="AK2013" s="3">
        <v>49.591000000000001</v>
      </c>
      <c r="AL2013" s="3">
        <v>50.411000000000001</v>
      </c>
      <c r="AM2013" s="3">
        <v>56.536000000000001</v>
      </c>
      <c r="AN2013" s="3">
        <v>56.673000000000002</v>
      </c>
      <c r="AO2013" s="3">
        <v>56.429000000000002</v>
      </c>
      <c r="AP2013" s="3">
        <v>57.954999999999998</v>
      </c>
      <c r="AQ2013" s="3">
        <v>55.82</v>
      </c>
      <c r="AR2013" s="3">
        <v>55.218000000000004</v>
      </c>
      <c r="AS2013" s="3">
        <v>54.777999999999999</v>
      </c>
      <c r="AT2013" s="3">
        <v>53.595999999999997</v>
      </c>
      <c r="AU2013" s="3">
        <v>52.168999999999997</v>
      </c>
      <c r="AV2013" s="3">
        <v>52.085999999999999</v>
      </c>
      <c r="AW2013" s="3">
        <v>51.335000000000001</v>
      </c>
      <c r="AX2013" s="3">
        <v>50.945999999999998</v>
      </c>
      <c r="AY2013" s="3">
        <v>50.39</v>
      </c>
      <c r="AZ2013" s="3">
        <v>49.862000000000002</v>
      </c>
      <c r="BA2013">
        <v>49.530999999999999</v>
      </c>
      <c r="BB2013">
        <v>2016</v>
      </c>
    </row>
    <row r="2014" spans="1:54" hidden="1" x14ac:dyDescent="0.2">
      <c r="A2014">
        <v>128</v>
      </c>
      <c r="B2014" t="s">
        <v>517</v>
      </c>
      <c r="C2014" t="s">
        <v>252</v>
      </c>
      <c r="D2014" t="s">
        <v>59</v>
      </c>
      <c r="E2014" t="s">
        <v>250</v>
      </c>
      <c r="F2014" t="s">
        <v>249</v>
      </c>
      <c r="G2014" t="s">
        <v>225</v>
      </c>
      <c r="H2014" t="s">
        <v>222</v>
      </c>
      <c r="I2014" t="s">
        <v>1027</v>
      </c>
      <c r="J2014" s="3">
        <v>-14.401</v>
      </c>
      <c r="K2014" s="3">
        <v>-30.050999999999998</v>
      </c>
      <c r="L2014" s="3">
        <v>-47.953000000000003</v>
      </c>
      <c r="M2014" s="3">
        <v>-42.953000000000003</v>
      </c>
      <c r="N2014" s="3">
        <v>-27.207999999999998</v>
      </c>
      <c r="O2014" s="3">
        <v>-17.041</v>
      </c>
      <c r="P2014" s="3">
        <v>14.917999999999999</v>
      </c>
      <c r="Q2014" s="3">
        <v>11.163</v>
      </c>
      <c r="R2014" s="3">
        <v>1.7330000000000001</v>
      </c>
      <c r="S2014" s="3">
        <v>-5.4820000000000002</v>
      </c>
      <c r="T2014" s="3">
        <v>-13.157999999999999</v>
      </c>
      <c r="U2014" s="3">
        <v>-26.097999999999999</v>
      </c>
      <c r="V2014" s="3">
        <v>-23.733000000000001</v>
      </c>
      <c r="W2014" s="3">
        <v>-34.097000000000001</v>
      </c>
      <c r="X2014" s="3">
        <v>-35.787999999999997</v>
      </c>
      <c r="Y2014" s="3">
        <v>-37.521000000000001</v>
      </c>
      <c r="Z2014" s="3">
        <v>-27.010999999999999</v>
      </c>
      <c r="AA2014" s="3">
        <v>-13.756</v>
      </c>
      <c r="AB2014" s="3">
        <v>-4.6079999999999997</v>
      </c>
      <c r="AC2014" s="3">
        <v>10.788</v>
      </c>
      <c r="AD2014" s="3">
        <v>25.042999999999999</v>
      </c>
      <c r="AE2014" s="3">
        <v>15.643000000000001</v>
      </c>
      <c r="AF2014" s="3">
        <v>-0.217</v>
      </c>
      <c r="AG2014" s="3">
        <v>-1.913</v>
      </c>
      <c r="AH2014" s="3">
        <v>31.222000000000001</v>
      </c>
      <c r="AI2014" s="3">
        <v>78.587000000000003</v>
      </c>
      <c r="AJ2014" s="3">
        <v>83.896000000000001</v>
      </c>
      <c r="AK2014" s="3">
        <v>87.298000000000002</v>
      </c>
      <c r="AL2014" s="3">
        <v>57.177</v>
      </c>
      <c r="AM2014" s="3">
        <v>-48.188000000000002</v>
      </c>
      <c r="AN2014" s="3">
        <v>-49.08</v>
      </c>
      <c r="AO2014" s="3">
        <v>-37.966999999999999</v>
      </c>
      <c r="AP2014" s="3">
        <v>-66.144000000000005</v>
      </c>
      <c r="AQ2014" s="3">
        <v>-23.844000000000001</v>
      </c>
      <c r="AR2014" s="3">
        <v>22.672999999999998</v>
      </c>
      <c r="AS2014" s="3">
        <v>-29.818999999999999</v>
      </c>
      <c r="AT2014" s="3">
        <v>-8.4450000000000003</v>
      </c>
      <c r="AU2014" s="3">
        <v>-1.982</v>
      </c>
      <c r="AV2014" s="3">
        <v>-18.244</v>
      </c>
      <c r="AW2014" s="3">
        <v>-11.837999999999999</v>
      </c>
      <c r="AX2014" s="3">
        <v>-8.1590000000000007</v>
      </c>
      <c r="AY2014" s="3">
        <v>-0.26800000000000002</v>
      </c>
      <c r="AZ2014" s="3">
        <v>4.5960000000000001</v>
      </c>
      <c r="BA2014">
        <v>10.925000000000001</v>
      </c>
      <c r="BB2014">
        <v>2016</v>
      </c>
    </row>
    <row r="2015" spans="1:54" hidden="1" x14ac:dyDescent="0.2">
      <c r="A2015">
        <v>128</v>
      </c>
      <c r="B2015" t="s">
        <v>517</v>
      </c>
      <c r="C2015" t="s">
        <v>251</v>
      </c>
      <c r="D2015" t="s">
        <v>59</v>
      </c>
      <c r="E2015" t="s">
        <v>250</v>
      </c>
      <c r="F2015" t="s">
        <v>249</v>
      </c>
      <c r="G2015" t="s">
        <v>217</v>
      </c>
      <c r="I2015" t="s">
        <v>248</v>
      </c>
      <c r="J2015" s="3">
        <v>-3.5920000000000001</v>
      </c>
      <c r="K2015" s="3">
        <v>-6.8179999999999996</v>
      </c>
      <c r="L2015" s="3">
        <v>-9.5259999999999998</v>
      </c>
      <c r="M2015" s="3">
        <v>-7.7450000000000001</v>
      </c>
      <c r="N2015" s="3">
        <v>-4.4450000000000003</v>
      </c>
      <c r="O2015" s="3">
        <v>-2.5670000000000002</v>
      </c>
      <c r="P2015" s="3">
        <v>2.093</v>
      </c>
      <c r="Q2015" s="3">
        <v>1.492</v>
      </c>
      <c r="R2015" s="3">
        <v>0.223</v>
      </c>
      <c r="S2015" s="3">
        <v>-0.66700000000000004</v>
      </c>
      <c r="T2015" s="3">
        <v>-1.538</v>
      </c>
      <c r="U2015" s="3">
        <v>-2.931</v>
      </c>
      <c r="V2015" s="3">
        <v>-2.5710000000000002</v>
      </c>
      <c r="W2015" s="3">
        <v>-3.6720000000000002</v>
      </c>
      <c r="X2015" s="3">
        <v>-3.6030000000000002</v>
      </c>
      <c r="Y2015" s="3">
        <v>-3.62</v>
      </c>
      <c r="Z2015" s="3">
        <v>-2.4830000000000001</v>
      </c>
      <c r="AA2015" s="3">
        <v>-1.2</v>
      </c>
      <c r="AB2015" s="3">
        <v>-0.38900000000000001</v>
      </c>
      <c r="AC2015" s="3">
        <v>0.86899999999999999</v>
      </c>
      <c r="AD2015" s="3">
        <v>1.887</v>
      </c>
      <c r="AE2015" s="3">
        <v>1.141</v>
      </c>
      <c r="AF2015" s="3">
        <v>-1.4999999999999999E-2</v>
      </c>
      <c r="AG2015" s="3">
        <v>-0.13300000000000001</v>
      </c>
      <c r="AH2015" s="3">
        <v>2.073</v>
      </c>
      <c r="AI2015" s="3">
        <v>4.9550000000000001</v>
      </c>
      <c r="AJ2015" s="3">
        <v>4.9870000000000001</v>
      </c>
      <c r="AK2015" s="3">
        <v>5.0199999999999996</v>
      </c>
      <c r="AL2015" s="3">
        <v>3.1739999999999999</v>
      </c>
      <c r="AM2015" s="3">
        <v>-2.798</v>
      </c>
      <c r="AN2015" s="3">
        <v>-2.71</v>
      </c>
      <c r="AO2015" s="3">
        <v>-2.056</v>
      </c>
      <c r="AP2015" s="3">
        <v>-3.49</v>
      </c>
      <c r="AQ2015" s="3">
        <v>-1.236</v>
      </c>
      <c r="AR2015" s="3">
        <v>1.1439999999999999</v>
      </c>
      <c r="AS2015" s="3">
        <v>-1.4710000000000001</v>
      </c>
      <c r="AT2015" s="3">
        <v>-0.40899999999999997</v>
      </c>
      <c r="AU2015" s="3">
        <v>-9.2999999999999999E-2</v>
      </c>
      <c r="AV2015" s="3">
        <v>-0.82</v>
      </c>
      <c r="AW2015" s="3">
        <v>-0.51200000000000001</v>
      </c>
      <c r="AX2015" s="3">
        <v>-0.34</v>
      </c>
      <c r="AY2015" s="3">
        <v>-1.0999999999999999E-2</v>
      </c>
      <c r="AZ2015" s="3">
        <v>0.17699999999999999</v>
      </c>
      <c r="BA2015">
        <v>0.40500000000000003</v>
      </c>
      <c r="BB2015">
        <v>2016</v>
      </c>
    </row>
    <row r="2016" spans="1:54" hidden="1" x14ac:dyDescent="0.2">
      <c r="A2016">
        <v>128</v>
      </c>
      <c r="B2016" t="s">
        <v>517</v>
      </c>
      <c r="C2016" t="s">
        <v>247</v>
      </c>
      <c r="D2016" t="s">
        <v>59</v>
      </c>
      <c r="E2016" t="s">
        <v>245</v>
      </c>
      <c r="F2016" t="s">
        <v>244</v>
      </c>
      <c r="G2016" t="s">
        <v>225</v>
      </c>
      <c r="H2016" t="s">
        <v>222</v>
      </c>
      <c r="I2016" t="s">
        <v>1027</v>
      </c>
      <c r="J2016" s="3" t="s">
        <v>215</v>
      </c>
      <c r="K2016" s="3" t="s">
        <v>215</v>
      </c>
      <c r="L2016" s="3" t="s">
        <v>215</v>
      </c>
      <c r="M2016" s="3" t="s">
        <v>215</v>
      </c>
      <c r="N2016" s="3" t="s">
        <v>215</v>
      </c>
      <c r="O2016" s="3" t="s">
        <v>215</v>
      </c>
      <c r="P2016" s="3">
        <v>-9.4179999999999993</v>
      </c>
      <c r="Q2016" s="3">
        <v>-3.5070000000000001</v>
      </c>
      <c r="R2016" s="3">
        <v>0.79200000000000004</v>
      </c>
      <c r="S2016" s="3">
        <v>1.4259999999999999</v>
      </c>
      <c r="T2016" s="3">
        <v>6.5880000000000001</v>
      </c>
      <c r="U2016" s="3">
        <v>-26.504999999999999</v>
      </c>
      <c r="V2016" s="3">
        <v>-24.100999999999999</v>
      </c>
      <c r="W2016" s="3">
        <v>-35.360999999999997</v>
      </c>
      <c r="X2016" s="3">
        <v>-36.106999999999999</v>
      </c>
      <c r="Y2016" s="3">
        <v>-55.151000000000003</v>
      </c>
      <c r="Z2016" s="3">
        <v>-27.495000000000001</v>
      </c>
      <c r="AA2016" s="3">
        <v>-14.214</v>
      </c>
      <c r="AB2016" s="3">
        <v>-4.5590000000000002</v>
      </c>
      <c r="AC2016" s="3">
        <v>-4.8339999999999996</v>
      </c>
      <c r="AD2016" s="3">
        <v>-11.042</v>
      </c>
      <c r="AE2016" s="3">
        <v>8.3689999999999998</v>
      </c>
      <c r="AF2016" s="3">
        <v>30.548999999999999</v>
      </c>
      <c r="AG2016" s="3">
        <v>27.899000000000001</v>
      </c>
      <c r="AH2016" s="3">
        <v>15.933999999999999</v>
      </c>
      <c r="AI2016" s="3">
        <v>39.512999999999998</v>
      </c>
      <c r="AJ2016" s="3">
        <v>23.244</v>
      </c>
      <c r="AK2016" s="3">
        <v>30.97</v>
      </c>
      <c r="AL2016" s="3">
        <v>6.3259999999999996</v>
      </c>
      <c r="AM2016" s="3">
        <v>-0.25</v>
      </c>
      <c r="AN2016" s="3">
        <v>-23.629000000000001</v>
      </c>
      <c r="AO2016" s="3">
        <v>-14.435</v>
      </c>
      <c r="AP2016" s="3">
        <v>-51.872</v>
      </c>
      <c r="AQ2016" s="3">
        <v>-45.375</v>
      </c>
      <c r="AR2016" s="3">
        <v>21.779</v>
      </c>
      <c r="AS2016" s="3">
        <v>19.427</v>
      </c>
      <c r="AT2016" s="3">
        <v>-4.6790000000000003</v>
      </c>
      <c r="AU2016" s="3">
        <v>1.9570000000000001</v>
      </c>
      <c r="AV2016" s="3">
        <v>-0.82199999999999995</v>
      </c>
      <c r="AW2016" s="3">
        <v>3.1440000000000001</v>
      </c>
      <c r="AX2016" s="3">
        <v>2.6389999999999998</v>
      </c>
      <c r="AY2016" s="3">
        <v>-0.58799999999999997</v>
      </c>
      <c r="AZ2016" s="3">
        <v>-1.1870000000000001</v>
      </c>
      <c r="BA2016">
        <v>1.276</v>
      </c>
      <c r="BB2016">
        <v>2016</v>
      </c>
    </row>
    <row r="2017" spans="1:54" hidden="1" x14ac:dyDescent="0.2">
      <c r="A2017">
        <v>128</v>
      </c>
      <c r="B2017" t="s">
        <v>517</v>
      </c>
      <c r="C2017" t="s">
        <v>246</v>
      </c>
      <c r="D2017" t="s">
        <v>59</v>
      </c>
      <c r="E2017" t="s">
        <v>245</v>
      </c>
      <c r="F2017" t="s">
        <v>244</v>
      </c>
      <c r="G2017" t="s">
        <v>243</v>
      </c>
      <c r="I2017" t="s">
        <v>362</v>
      </c>
      <c r="J2017" s="3" t="s">
        <v>215</v>
      </c>
      <c r="K2017" s="3" t="s">
        <v>215</v>
      </c>
      <c r="L2017" s="3" t="s">
        <v>215</v>
      </c>
      <c r="M2017" s="3" t="s">
        <v>215</v>
      </c>
      <c r="N2017" s="3" t="s">
        <v>215</v>
      </c>
      <c r="O2017" s="3" t="s">
        <v>215</v>
      </c>
      <c r="P2017" s="3">
        <v>-1.37</v>
      </c>
      <c r="Q2017" s="3">
        <v>-0.47799999999999998</v>
      </c>
      <c r="R2017" s="3">
        <v>0.10199999999999999</v>
      </c>
      <c r="S2017" s="3">
        <v>0.17199999999999999</v>
      </c>
      <c r="T2017" s="3">
        <v>0.76100000000000001</v>
      </c>
      <c r="U2017" s="3">
        <v>-2.931</v>
      </c>
      <c r="V2017" s="3">
        <v>-2.5710000000000002</v>
      </c>
      <c r="W2017" s="3">
        <v>-3.6720000000000002</v>
      </c>
      <c r="X2017" s="3">
        <v>-3.6030000000000002</v>
      </c>
      <c r="Y2017" s="3">
        <v>-5.298</v>
      </c>
      <c r="Z2017" s="3">
        <v>-2.524</v>
      </c>
      <c r="AA2017" s="3">
        <v>-1.246</v>
      </c>
      <c r="AB2017" s="3">
        <v>-0.38500000000000001</v>
      </c>
      <c r="AC2017" s="3">
        <v>-0.39300000000000002</v>
      </c>
      <c r="AD2017" s="3">
        <v>-0.85199999999999998</v>
      </c>
      <c r="AE2017" s="3">
        <v>0.61699999999999999</v>
      </c>
      <c r="AF2017" s="3">
        <v>2.1629999999999998</v>
      </c>
      <c r="AG2017" s="3">
        <v>1.9159999999999999</v>
      </c>
      <c r="AH2017" s="3">
        <v>1.056</v>
      </c>
      <c r="AI2017" s="3">
        <v>2.5110000000000001</v>
      </c>
      <c r="AJ2017" s="3">
        <v>1.431</v>
      </c>
      <c r="AK2017" s="3">
        <v>1.8460000000000001</v>
      </c>
      <c r="AL2017" s="3">
        <v>0.36</v>
      </c>
      <c r="AM2017" s="3">
        <v>-1.4E-2</v>
      </c>
      <c r="AN2017" s="3">
        <v>-1.284</v>
      </c>
      <c r="AO2017" s="3">
        <v>-0.77500000000000002</v>
      </c>
      <c r="AP2017" s="3">
        <v>-2.7</v>
      </c>
      <c r="AQ2017" s="3">
        <v>-2.319</v>
      </c>
      <c r="AR2017" s="3">
        <v>1.091</v>
      </c>
      <c r="AS2017" s="3">
        <v>0.95199999999999996</v>
      </c>
      <c r="AT2017" s="3">
        <v>-0.22600000000000001</v>
      </c>
      <c r="AU2017" s="3">
        <v>9.1999999999999998E-2</v>
      </c>
      <c r="AV2017" s="3">
        <v>-3.6999999999999998E-2</v>
      </c>
      <c r="AW2017" s="3">
        <v>0.13700000000000001</v>
      </c>
      <c r="AX2017" s="3">
        <v>0.111</v>
      </c>
      <c r="AY2017" s="3">
        <v>-2.4E-2</v>
      </c>
      <c r="AZ2017" s="3">
        <v>-4.5999999999999999E-2</v>
      </c>
      <c r="BA2017">
        <v>4.8000000000000001E-2</v>
      </c>
      <c r="BB2017">
        <v>2016</v>
      </c>
    </row>
    <row r="2018" spans="1:54" hidden="1" x14ac:dyDescent="0.2">
      <c r="A2018">
        <v>128</v>
      </c>
      <c r="B2018" t="s">
        <v>517</v>
      </c>
      <c r="C2018" t="s">
        <v>242</v>
      </c>
      <c r="D2018" t="s">
        <v>59</v>
      </c>
      <c r="E2018" t="s">
        <v>240</v>
      </c>
      <c r="F2018" t="s">
        <v>239</v>
      </c>
      <c r="G2018" t="s">
        <v>225</v>
      </c>
      <c r="H2018" t="s">
        <v>222</v>
      </c>
      <c r="I2018" t="s">
        <v>1027</v>
      </c>
      <c r="J2018" s="3">
        <v>-9.266</v>
      </c>
      <c r="K2018" s="3">
        <v>-18.856000000000002</v>
      </c>
      <c r="L2018" s="3">
        <v>-31.434000000000001</v>
      </c>
      <c r="M2018" s="3">
        <v>-14.78</v>
      </c>
      <c r="N2018" s="3">
        <v>11.823</v>
      </c>
      <c r="O2018" s="3">
        <v>27.321000000000002</v>
      </c>
      <c r="P2018" s="3">
        <v>56.345999999999997</v>
      </c>
      <c r="Q2018" s="3">
        <v>49.722999999999999</v>
      </c>
      <c r="R2018" s="3">
        <v>36.454000000000001</v>
      </c>
      <c r="S2018" s="3">
        <v>27.219000000000001</v>
      </c>
      <c r="T2018" s="3">
        <v>22.398</v>
      </c>
      <c r="U2018" s="3">
        <v>12.712999999999999</v>
      </c>
      <c r="V2018" s="3">
        <v>5.9130000000000003</v>
      </c>
      <c r="W2018" s="3">
        <v>-0.79300000000000004</v>
      </c>
      <c r="X2018" s="3">
        <v>-2.3559999999999999</v>
      </c>
      <c r="Y2018" s="3">
        <v>1.343</v>
      </c>
      <c r="Z2018" s="3">
        <v>7.4960000000000004</v>
      </c>
      <c r="AA2018" s="3">
        <v>22.907</v>
      </c>
      <c r="AB2018" s="3">
        <v>31.018999999999998</v>
      </c>
      <c r="AC2018" s="3">
        <v>46.411000000000001</v>
      </c>
      <c r="AD2018" s="3">
        <v>57.954000000000001</v>
      </c>
      <c r="AE2018" s="3">
        <v>43.377000000000002</v>
      </c>
      <c r="AF2018" s="3">
        <v>27.350999999999999</v>
      </c>
      <c r="AG2018" s="3">
        <v>21.716999999999999</v>
      </c>
      <c r="AH2018" s="3">
        <v>51.802999999999997</v>
      </c>
      <c r="AI2018" s="3">
        <v>95.855000000000004</v>
      </c>
      <c r="AJ2018" s="3">
        <v>97.769000000000005</v>
      </c>
      <c r="AK2018" s="3">
        <v>96.813999999999993</v>
      </c>
      <c r="AL2018" s="3">
        <v>60.354999999999997</v>
      </c>
      <c r="AM2018" s="3">
        <v>-40.886000000000003</v>
      </c>
      <c r="AN2018" s="3">
        <v>-38.301000000000002</v>
      </c>
      <c r="AO2018" s="3">
        <v>-26.669</v>
      </c>
      <c r="AP2018" s="3">
        <v>-56.314</v>
      </c>
      <c r="AQ2018" s="3">
        <v>-16.018999999999998</v>
      </c>
      <c r="AR2018" s="3">
        <v>31.597000000000001</v>
      </c>
      <c r="AS2018" s="3">
        <v>-14.794</v>
      </c>
      <c r="AT2018" s="3">
        <v>2.3849999999999998</v>
      </c>
      <c r="AU2018" s="3">
        <v>7.4450000000000003</v>
      </c>
      <c r="AV2018" s="3">
        <v>-13.792999999999999</v>
      </c>
      <c r="AW2018" s="3">
        <v>-12.993</v>
      </c>
      <c r="AX2018" s="3">
        <v>-5.7560000000000002</v>
      </c>
      <c r="AY2018" s="3">
        <v>4.7290000000000001</v>
      </c>
      <c r="AZ2018" s="3">
        <v>12.382</v>
      </c>
      <c r="BA2018">
        <v>21.709</v>
      </c>
      <c r="BB2018">
        <v>2016</v>
      </c>
    </row>
    <row r="2019" spans="1:54" hidden="1" x14ac:dyDescent="0.2">
      <c r="A2019">
        <v>128</v>
      </c>
      <c r="B2019" t="s">
        <v>517</v>
      </c>
      <c r="C2019" t="s">
        <v>241</v>
      </c>
      <c r="D2019" t="s">
        <v>59</v>
      </c>
      <c r="E2019" t="s">
        <v>240</v>
      </c>
      <c r="F2019" t="s">
        <v>239</v>
      </c>
      <c r="G2019" t="s">
        <v>217</v>
      </c>
      <c r="I2019" t="s">
        <v>238</v>
      </c>
      <c r="J2019" s="3">
        <v>-2.3109999999999999</v>
      </c>
      <c r="K2019" s="3">
        <v>-4.2779999999999996</v>
      </c>
      <c r="L2019" s="3">
        <v>-6.2450000000000001</v>
      </c>
      <c r="M2019" s="3">
        <v>-2.665</v>
      </c>
      <c r="N2019" s="3">
        <v>1.931</v>
      </c>
      <c r="O2019" s="3">
        <v>4.1150000000000002</v>
      </c>
      <c r="P2019" s="3">
        <v>7.907</v>
      </c>
      <c r="Q2019" s="3">
        <v>6.6440000000000001</v>
      </c>
      <c r="R2019" s="3">
        <v>4.6870000000000003</v>
      </c>
      <c r="S2019" s="3">
        <v>3.3119999999999998</v>
      </c>
      <c r="T2019" s="3">
        <v>2.6179999999999999</v>
      </c>
      <c r="U2019" s="3">
        <v>1.4279999999999999</v>
      </c>
      <c r="V2019" s="3">
        <v>0.64100000000000001</v>
      </c>
      <c r="W2019" s="3">
        <v>-8.5000000000000006E-2</v>
      </c>
      <c r="X2019" s="3">
        <v>-0.23699999999999999</v>
      </c>
      <c r="Y2019" s="3">
        <v>0.13</v>
      </c>
      <c r="Z2019" s="3">
        <v>0.68899999999999995</v>
      </c>
      <c r="AA2019" s="3">
        <v>1.9990000000000001</v>
      </c>
      <c r="AB2019" s="3">
        <v>2.6150000000000002</v>
      </c>
      <c r="AC2019" s="3">
        <v>3.738</v>
      </c>
      <c r="AD2019" s="3">
        <v>4.3680000000000003</v>
      </c>
      <c r="AE2019" s="3">
        <v>3.1629999999999998</v>
      </c>
      <c r="AF2019" s="3">
        <v>1.9390000000000001</v>
      </c>
      <c r="AG2019" s="3">
        <v>1.512</v>
      </c>
      <c r="AH2019" s="3">
        <v>3.44</v>
      </c>
      <c r="AI2019" s="3">
        <v>6.0439999999999996</v>
      </c>
      <c r="AJ2019" s="3">
        <v>5.8120000000000003</v>
      </c>
      <c r="AK2019" s="3">
        <v>5.5679999999999996</v>
      </c>
      <c r="AL2019" s="3">
        <v>3.35</v>
      </c>
      <c r="AM2019" s="3">
        <v>-2.3740000000000001</v>
      </c>
      <c r="AN2019" s="3">
        <v>-2.1150000000000002</v>
      </c>
      <c r="AO2019" s="3">
        <v>-1.444</v>
      </c>
      <c r="AP2019" s="3">
        <v>-2.972</v>
      </c>
      <c r="AQ2019" s="3">
        <v>-0.83</v>
      </c>
      <c r="AR2019" s="3">
        <v>1.595</v>
      </c>
      <c r="AS2019" s="3">
        <v>-0.73</v>
      </c>
      <c r="AT2019" s="3">
        <v>0.115</v>
      </c>
      <c r="AU2019" s="3">
        <v>0.34699999999999998</v>
      </c>
      <c r="AV2019" s="3">
        <v>-0.62</v>
      </c>
      <c r="AW2019" s="3">
        <v>-0.56200000000000006</v>
      </c>
      <c r="AX2019" s="3">
        <v>-0.24</v>
      </c>
      <c r="AY2019" s="3">
        <v>0.189</v>
      </c>
      <c r="AZ2019" s="3">
        <v>0.47699999999999998</v>
      </c>
      <c r="BA2019">
        <v>0.80500000000000005</v>
      </c>
      <c r="BB2019">
        <v>2016</v>
      </c>
    </row>
    <row r="2020" spans="1:54" hidden="1" x14ac:dyDescent="0.2">
      <c r="A2020">
        <v>128</v>
      </c>
      <c r="B2020" t="s">
        <v>517</v>
      </c>
      <c r="C2020" t="s">
        <v>237</v>
      </c>
      <c r="D2020" t="s">
        <v>59</v>
      </c>
      <c r="E2020" t="s">
        <v>235</v>
      </c>
      <c r="F2020" t="s">
        <v>234</v>
      </c>
      <c r="G2020" t="s">
        <v>225</v>
      </c>
      <c r="H2020" t="s">
        <v>222</v>
      </c>
      <c r="I2020" t="s">
        <v>1027</v>
      </c>
      <c r="J2020" s="3" t="s">
        <v>215</v>
      </c>
      <c r="K2020" s="3" t="s">
        <v>215</v>
      </c>
      <c r="L2020" s="3" t="s">
        <v>215</v>
      </c>
      <c r="M2020" s="3" t="s">
        <v>215</v>
      </c>
      <c r="N2020" s="3" t="s">
        <v>215</v>
      </c>
      <c r="O2020" s="3" t="s">
        <v>215</v>
      </c>
      <c r="P2020" s="3" t="s">
        <v>215</v>
      </c>
      <c r="Q2020" s="3" t="s">
        <v>215</v>
      </c>
      <c r="R2020" s="3" t="s">
        <v>215</v>
      </c>
      <c r="S2020" s="3" t="s">
        <v>215</v>
      </c>
      <c r="T2020" s="3" t="s">
        <v>215</v>
      </c>
      <c r="U2020" s="3" t="s">
        <v>215</v>
      </c>
      <c r="V2020" s="3" t="s">
        <v>215</v>
      </c>
      <c r="W2020" s="3" t="s">
        <v>215</v>
      </c>
      <c r="X2020" s="3" t="s">
        <v>215</v>
      </c>
      <c r="Y2020" s="3">
        <v>530.26499999999999</v>
      </c>
      <c r="Z2020" s="3">
        <v>553.92899999999997</v>
      </c>
      <c r="AA2020" s="3">
        <v>564.16200000000003</v>
      </c>
      <c r="AB2020" s="3">
        <v>551.87300000000005</v>
      </c>
      <c r="AC2020" s="3">
        <v>532.22799999999995</v>
      </c>
      <c r="AD2020" s="3">
        <v>525.07399999999996</v>
      </c>
      <c r="AE2020" s="3">
        <v>479.65</v>
      </c>
      <c r="AF2020" s="3">
        <v>514.327</v>
      </c>
      <c r="AG2020" s="3">
        <v>505.90899999999999</v>
      </c>
      <c r="AH2020" s="3">
        <v>478.12700000000001</v>
      </c>
      <c r="AI2020" s="3">
        <v>402.69400000000002</v>
      </c>
      <c r="AJ2020" s="3">
        <v>272.06599999999997</v>
      </c>
      <c r="AK2020" s="3">
        <v>197.59100000000001</v>
      </c>
      <c r="AL2020" s="3">
        <v>141.26599999999999</v>
      </c>
      <c r="AM2020" s="3">
        <v>197.90199999999999</v>
      </c>
      <c r="AN2020" s="3">
        <v>272.22899999999998</v>
      </c>
      <c r="AO2020" s="3">
        <v>279.21800000000002</v>
      </c>
      <c r="AP2020" s="3">
        <v>351.32400000000001</v>
      </c>
      <c r="AQ2020" s="3">
        <v>353.19099999999997</v>
      </c>
      <c r="AR2020" s="3">
        <v>352.78100000000001</v>
      </c>
      <c r="AS2020" s="3">
        <v>327.68099999999998</v>
      </c>
      <c r="AT2020" s="3">
        <v>346.67</v>
      </c>
      <c r="AU2020" s="3">
        <v>348.65199999999999</v>
      </c>
      <c r="AV2020" s="3">
        <v>366.89600000000002</v>
      </c>
      <c r="AW2020" s="3">
        <v>378.73399999999998</v>
      </c>
      <c r="AX2020" s="3">
        <v>386.89299999999997</v>
      </c>
      <c r="AY2020" s="3">
        <v>387.161</v>
      </c>
      <c r="AZ2020" s="3">
        <v>382.56599999999997</v>
      </c>
      <c r="BA2020">
        <v>371.64100000000002</v>
      </c>
      <c r="BB2020">
        <v>2016</v>
      </c>
    </row>
    <row r="2021" spans="1:54" hidden="1" x14ac:dyDescent="0.2">
      <c r="A2021">
        <v>128</v>
      </c>
      <c r="B2021" t="s">
        <v>517</v>
      </c>
      <c r="C2021" t="s">
        <v>236</v>
      </c>
      <c r="D2021" t="s">
        <v>59</v>
      </c>
      <c r="E2021" t="s">
        <v>235</v>
      </c>
      <c r="F2021" t="s">
        <v>234</v>
      </c>
      <c r="G2021" t="s">
        <v>217</v>
      </c>
      <c r="I2021" t="s">
        <v>354</v>
      </c>
      <c r="J2021" s="3" t="s">
        <v>215</v>
      </c>
      <c r="K2021" s="3" t="s">
        <v>215</v>
      </c>
      <c r="L2021" s="3" t="s">
        <v>215</v>
      </c>
      <c r="M2021" s="3" t="s">
        <v>215</v>
      </c>
      <c r="N2021" s="3" t="s">
        <v>215</v>
      </c>
      <c r="O2021" s="3" t="s">
        <v>215</v>
      </c>
      <c r="P2021" s="3" t="s">
        <v>215</v>
      </c>
      <c r="Q2021" s="3" t="s">
        <v>215</v>
      </c>
      <c r="R2021" s="3" t="s">
        <v>215</v>
      </c>
      <c r="S2021" s="3" t="s">
        <v>215</v>
      </c>
      <c r="T2021" s="3" t="s">
        <v>215</v>
      </c>
      <c r="U2021" s="3" t="s">
        <v>215</v>
      </c>
      <c r="V2021" s="3" t="s">
        <v>215</v>
      </c>
      <c r="W2021" s="3" t="s">
        <v>215</v>
      </c>
      <c r="X2021" s="3" t="s">
        <v>215</v>
      </c>
      <c r="Y2021" s="3">
        <v>51.16</v>
      </c>
      <c r="Z2021" s="3">
        <v>50.911000000000001</v>
      </c>
      <c r="AA2021" s="3">
        <v>49.222999999999999</v>
      </c>
      <c r="AB2021" s="3">
        <v>46.533000000000001</v>
      </c>
      <c r="AC2021" s="3">
        <v>42.869</v>
      </c>
      <c r="AD2021" s="3">
        <v>39.570999999999998</v>
      </c>
      <c r="AE2021" s="3">
        <v>34.972000000000001</v>
      </c>
      <c r="AF2021" s="3">
        <v>36.47</v>
      </c>
      <c r="AG2021" s="3">
        <v>35.212000000000003</v>
      </c>
      <c r="AH2021" s="3">
        <v>31.748000000000001</v>
      </c>
      <c r="AI2021" s="3">
        <v>25.390999999999998</v>
      </c>
      <c r="AJ2021" s="3">
        <v>16.172999999999998</v>
      </c>
      <c r="AK2021" s="3">
        <v>11.363</v>
      </c>
      <c r="AL2021" s="3">
        <v>7.8419999999999996</v>
      </c>
      <c r="AM2021" s="3">
        <v>11.492000000000001</v>
      </c>
      <c r="AN2021" s="3">
        <v>15.032999999999999</v>
      </c>
      <c r="AO2021" s="3">
        <v>15.119</v>
      </c>
      <c r="AP2021" s="3">
        <v>18.54</v>
      </c>
      <c r="AQ2021" s="3">
        <v>18.303000000000001</v>
      </c>
      <c r="AR2021" s="3">
        <v>17.806999999999999</v>
      </c>
      <c r="AS2021" s="3">
        <v>16.164999999999999</v>
      </c>
      <c r="AT2021" s="3">
        <v>16.78</v>
      </c>
      <c r="AU2021" s="3">
        <v>16.273</v>
      </c>
      <c r="AV2021" s="3">
        <v>16.486000000000001</v>
      </c>
      <c r="AW2021" s="3">
        <v>16.388000000000002</v>
      </c>
      <c r="AX2021" s="3">
        <v>16.097999999999999</v>
      </c>
      <c r="AY2021" s="3">
        <v>15.494</v>
      </c>
      <c r="AZ2021" s="3">
        <v>14.741</v>
      </c>
      <c r="BA2021">
        <v>13.784000000000001</v>
      </c>
      <c r="BB2021">
        <v>2016</v>
      </c>
    </row>
    <row r="2022" spans="1:54" hidden="1" x14ac:dyDescent="0.2">
      <c r="A2022">
        <v>128</v>
      </c>
      <c r="B2022" t="s">
        <v>517</v>
      </c>
      <c r="C2022" t="s">
        <v>233</v>
      </c>
      <c r="D2022" t="s">
        <v>59</v>
      </c>
      <c r="E2022" t="s">
        <v>231</v>
      </c>
      <c r="F2022" t="s">
        <v>230</v>
      </c>
      <c r="G2022" t="s">
        <v>225</v>
      </c>
      <c r="H2022" t="s">
        <v>222</v>
      </c>
      <c r="I2022" t="s">
        <v>1027</v>
      </c>
      <c r="J2022" s="3" t="s">
        <v>215</v>
      </c>
      <c r="K2022" s="3" t="s">
        <v>215</v>
      </c>
      <c r="L2022" s="3" t="s">
        <v>215</v>
      </c>
      <c r="M2022" s="3" t="s">
        <v>215</v>
      </c>
      <c r="N2022" s="3" t="s">
        <v>215</v>
      </c>
      <c r="O2022" s="3" t="s">
        <v>215</v>
      </c>
      <c r="P2022" s="3" t="s">
        <v>215</v>
      </c>
      <c r="Q2022" s="3" t="s">
        <v>215</v>
      </c>
      <c r="R2022" s="3" t="s">
        <v>215</v>
      </c>
      <c r="S2022" s="3" t="s">
        <v>215</v>
      </c>
      <c r="T2022" s="3" t="s">
        <v>215</v>
      </c>
      <c r="U2022" s="3" t="s">
        <v>215</v>
      </c>
      <c r="V2022" s="3">
        <v>616.29999999999995</v>
      </c>
      <c r="W2022" s="3">
        <v>730.02499999999998</v>
      </c>
      <c r="X2022" s="3">
        <v>747.31799999999998</v>
      </c>
      <c r="Y2022" s="3">
        <v>739.97299999999996</v>
      </c>
      <c r="Z2022" s="3">
        <v>742.69600000000003</v>
      </c>
      <c r="AA2022" s="3">
        <v>736.71199999999999</v>
      </c>
      <c r="AB2022" s="3">
        <v>714.90700000000004</v>
      </c>
      <c r="AC2022" s="3">
        <v>704.73800000000006</v>
      </c>
      <c r="AD2022" s="3">
        <v>694.69500000000005</v>
      </c>
      <c r="AE2022" s="3">
        <v>665.30399999999997</v>
      </c>
      <c r="AF2022" s="3">
        <v>692.17499999999995</v>
      </c>
      <c r="AG2022" s="3">
        <v>663.06200000000001</v>
      </c>
      <c r="AH2022" s="3">
        <v>664.98900000000003</v>
      </c>
      <c r="AI2022" s="3">
        <v>593.35199999999998</v>
      </c>
      <c r="AJ2022" s="3">
        <v>530.74300000000005</v>
      </c>
      <c r="AK2022" s="3">
        <v>475.50400000000002</v>
      </c>
      <c r="AL2022" s="3">
        <v>600.12699999999995</v>
      </c>
      <c r="AM2022" s="3">
        <v>691.98800000000006</v>
      </c>
      <c r="AN2022" s="3">
        <v>771.23500000000001</v>
      </c>
      <c r="AO2022" s="3">
        <v>850.86199999999997</v>
      </c>
      <c r="AP2022" s="3">
        <v>850.74599999999998</v>
      </c>
      <c r="AQ2022" s="3">
        <v>849.93799999999999</v>
      </c>
      <c r="AR2022" s="3">
        <v>869.60500000000002</v>
      </c>
      <c r="AS2022" s="3">
        <v>801.83299999999997</v>
      </c>
      <c r="AT2022" s="3">
        <v>778.17899999999997</v>
      </c>
      <c r="AU2022" s="3">
        <v>780.16099999999994</v>
      </c>
      <c r="AV2022" s="3">
        <v>798.40499999999997</v>
      </c>
      <c r="AW2022" s="3">
        <v>810.24300000000005</v>
      </c>
      <c r="AX2022" s="3">
        <v>818.40200000000004</v>
      </c>
      <c r="AY2022" s="3">
        <v>818.67</v>
      </c>
      <c r="AZ2022" s="3">
        <v>814.07500000000005</v>
      </c>
      <c r="BA2022">
        <v>803.15</v>
      </c>
      <c r="BB2022">
        <v>2016</v>
      </c>
    </row>
    <row r="2023" spans="1:54" hidden="1" x14ac:dyDescent="0.2">
      <c r="A2023">
        <v>128</v>
      </c>
      <c r="B2023" t="s">
        <v>517</v>
      </c>
      <c r="C2023" t="s">
        <v>232</v>
      </c>
      <c r="D2023" t="s">
        <v>59</v>
      </c>
      <c r="E2023" t="s">
        <v>231</v>
      </c>
      <c r="F2023" t="s">
        <v>230</v>
      </c>
      <c r="G2023" t="s">
        <v>217</v>
      </c>
      <c r="I2023" t="s">
        <v>229</v>
      </c>
      <c r="J2023" s="3" t="s">
        <v>215</v>
      </c>
      <c r="K2023" s="3" t="s">
        <v>215</v>
      </c>
      <c r="L2023" s="3" t="s">
        <v>215</v>
      </c>
      <c r="M2023" s="3" t="s">
        <v>215</v>
      </c>
      <c r="N2023" s="3" t="s">
        <v>215</v>
      </c>
      <c r="O2023" s="3" t="s">
        <v>215</v>
      </c>
      <c r="P2023" s="3" t="s">
        <v>215</v>
      </c>
      <c r="Q2023" s="3" t="s">
        <v>215</v>
      </c>
      <c r="R2023" s="3" t="s">
        <v>215</v>
      </c>
      <c r="S2023" s="3" t="s">
        <v>215</v>
      </c>
      <c r="T2023" s="3" t="s">
        <v>215</v>
      </c>
      <c r="U2023" s="3" t="s">
        <v>215</v>
      </c>
      <c r="V2023" s="3">
        <v>66.77</v>
      </c>
      <c r="W2023" s="3">
        <v>78.626999999999995</v>
      </c>
      <c r="X2023" s="3">
        <v>75.236999999999995</v>
      </c>
      <c r="Y2023" s="3">
        <v>71.393000000000001</v>
      </c>
      <c r="Z2023" s="3">
        <v>68.260999999999996</v>
      </c>
      <c r="AA2023" s="3">
        <v>64.278000000000006</v>
      </c>
      <c r="AB2023" s="3">
        <v>60.279000000000003</v>
      </c>
      <c r="AC2023" s="3">
        <v>56.764000000000003</v>
      </c>
      <c r="AD2023" s="3">
        <v>52.353999999999999</v>
      </c>
      <c r="AE2023" s="3">
        <v>48.508000000000003</v>
      </c>
      <c r="AF2023" s="3">
        <v>49.081000000000003</v>
      </c>
      <c r="AG2023" s="3">
        <v>46.15</v>
      </c>
      <c r="AH2023" s="3">
        <v>44.155999999999999</v>
      </c>
      <c r="AI2023" s="3">
        <v>37.411999999999999</v>
      </c>
      <c r="AJ2023" s="3">
        <v>31.548999999999999</v>
      </c>
      <c r="AK2023" s="3">
        <v>27.346</v>
      </c>
      <c r="AL2023" s="3">
        <v>33.313000000000002</v>
      </c>
      <c r="AM2023" s="3">
        <v>40.182000000000002</v>
      </c>
      <c r="AN2023" s="3">
        <v>42.588000000000001</v>
      </c>
      <c r="AO2023" s="3">
        <v>46.070999999999998</v>
      </c>
      <c r="AP2023" s="3">
        <v>44.893999999999998</v>
      </c>
      <c r="AQ2023" s="3">
        <v>44.045999999999999</v>
      </c>
      <c r="AR2023" s="3">
        <v>43.893999999999998</v>
      </c>
      <c r="AS2023" s="3">
        <v>39.555</v>
      </c>
      <c r="AT2023" s="3">
        <v>37.667000000000002</v>
      </c>
      <c r="AU2023" s="3">
        <v>36.412999999999997</v>
      </c>
      <c r="AV2023" s="3">
        <v>35.875999999999998</v>
      </c>
      <c r="AW2023" s="3">
        <v>35.06</v>
      </c>
      <c r="AX2023" s="3">
        <v>34.052999999999997</v>
      </c>
      <c r="AY2023" s="3">
        <v>32.762999999999998</v>
      </c>
      <c r="AZ2023" s="3">
        <v>31.367999999999999</v>
      </c>
      <c r="BA2023">
        <v>29.789000000000001</v>
      </c>
      <c r="BB2023">
        <v>2016</v>
      </c>
    </row>
    <row r="2024" spans="1:54" hidden="1" x14ac:dyDescent="0.2">
      <c r="A2024">
        <v>128</v>
      </c>
      <c r="B2024" t="s">
        <v>517</v>
      </c>
      <c r="C2024" t="s">
        <v>228</v>
      </c>
      <c r="D2024" t="s">
        <v>59</v>
      </c>
      <c r="E2024" t="s">
        <v>227</v>
      </c>
      <c r="F2024" t="s">
        <v>226</v>
      </c>
      <c r="G2024" t="s">
        <v>225</v>
      </c>
      <c r="H2024" t="s">
        <v>222</v>
      </c>
      <c r="I2024" t="s">
        <v>1027</v>
      </c>
      <c r="J2024" s="3">
        <v>400.86700000000002</v>
      </c>
      <c r="K2024" s="3">
        <v>440.78100000000001</v>
      </c>
      <c r="L2024" s="3">
        <v>503.38400000000001</v>
      </c>
      <c r="M2024" s="3">
        <v>554.59699999999998</v>
      </c>
      <c r="N2024" s="3">
        <v>612.12900000000002</v>
      </c>
      <c r="O2024" s="3">
        <v>663.95399999999995</v>
      </c>
      <c r="P2024" s="3">
        <v>712.64499999999998</v>
      </c>
      <c r="Q2024" s="3">
        <v>748.42700000000002</v>
      </c>
      <c r="R2024" s="3">
        <v>777.84400000000005</v>
      </c>
      <c r="S2024" s="3">
        <v>821.73400000000004</v>
      </c>
      <c r="T2024" s="3">
        <v>855.55700000000002</v>
      </c>
      <c r="U2024" s="3">
        <v>890.55100000000004</v>
      </c>
      <c r="V2024" s="3">
        <v>923.01499999999999</v>
      </c>
      <c r="W2024" s="3">
        <v>928.46600000000001</v>
      </c>
      <c r="X2024" s="3">
        <v>993.28700000000003</v>
      </c>
      <c r="Y2024" s="3">
        <v>1036.4829999999999</v>
      </c>
      <c r="Z2024" s="3">
        <v>1088.0239999999999</v>
      </c>
      <c r="AA2024" s="3">
        <v>1146.1289999999999</v>
      </c>
      <c r="AB2024" s="3">
        <v>1185.9870000000001</v>
      </c>
      <c r="AC2024" s="3">
        <v>1241.521</v>
      </c>
      <c r="AD2024" s="3">
        <v>1326.9110000000001</v>
      </c>
      <c r="AE2024" s="3">
        <v>1371.5260000000001</v>
      </c>
      <c r="AF2024" s="3">
        <v>1410.2719999999999</v>
      </c>
      <c r="AG2024" s="3">
        <v>1436.751</v>
      </c>
      <c r="AH2024" s="3">
        <v>1506.002</v>
      </c>
      <c r="AI2024" s="3">
        <v>1585.9829999999999</v>
      </c>
      <c r="AJ2024" s="3">
        <v>1682.26</v>
      </c>
      <c r="AK2024" s="3">
        <v>1738.846</v>
      </c>
      <c r="AL2024" s="3">
        <v>1801.47</v>
      </c>
      <c r="AM2024" s="3">
        <v>1722.143</v>
      </c>
      <c r="AN2024" s="3">
        <v>1810.9259999999999</v>
      </c>
      <c r="AO2024" s="3">
        <v>1846.854</v>
      </c>
      <c r="AP2024" s="3">
        <v>1895.002</v>
      </c>
      <c r="AQ2024" s="3">
        <v>1929.6769999999999</v>
      </c>
      <c r="AR2024" s="3">
        <v>1981.165</v>
      </c>
      <c r="AS2024" s="3">
        <v>2027.1089999999999</v>
      </c>
      <c r="AT2024" s="3">
        <v>2065.962</v>
      </c>
      <c r="AU2024" s="3">
        <v>2142.5340000000001</v>
      </c>
      <c r="AV2024" s="3">
        <v>2225.442</v>
      </c>
      <c r="AW2024" s="3">
        <v>2311.038</v>
      </c>
      <c r="AX2024" s="3">
        <v>2403.3180000000002</v>
      </c>
      <c r="AY2024" s="3">
        <v>2498.7719999999999</v>
      </c>
      <c r="AZ2024" s="3">
        <v>2595.2640000000001</v>
      </c>
      <c r="BA2024">
        <v>2696.1030000000001</v>
      </c>
      <c r="BB2024">
        <v>2016</v>
      </c>
    </row>
    <row r="2025" spans="1:54" hidden="1" x14ac:dyDescent="0.2">
      <c r="A2025">
        <v>128</v>
      </c>
      <c r="B2025" t="s">
        <v>517</v>
      </c>
      <c r="C2025" t="s">
        <v>224</v>
      </c>
      <c r="D2025" t="s">
        <v>59</v>
      </c>
      <c r="E2025" t="s">
        <v>219</v>
      </c>
      <c r="F2025" t="s">
        <v>218</v>
      </c>
      <c r="G2025" t="s">
        <v>223</v>
      </c>
      <c r="H2025" t="s">
        <v>222</v>
      </c>
      <c r="I2025" t="s">
        <v>1028</v>
      </c>
      <c r="J2025" s="3">
        <v>-2.3889999999999998</v>
      </c>
      <c r="K2025" s="3">
        <v>-1.875</v>
      </c>
      <c r="L2025" s="3">
        <v>-2.2589999999999999</v>
      </c>
      <c r="M2025" s="3">
        <v>-1.3819999999999999</v>
      </c>
      <c r="N2025" s="3">
        <v>-1.718</v>
      </c>
      <c r="O2025" s="3">
        <v>-2.7669999999999999</v>
      </c>
      <c r="P2025" s="3">
        <v>-4.49</v>
      </c>
      <c r="Q2025" s="3">
        <v>-3.0019999999999998</v>
      </c>
      <c r="R2025" s="3">
        <v>-1.34</v>
      </c>
      <c r="S2025" s="3">
        <v>-1.1180000000000001</v>
      </c>
      <c r="T2025" s="3">
        <v>1.3720000000000001</v>
      </c>
      <c r="U2025" s="3">
        <v>1.9830000000000001</v>
      </c>
      <c r="V2025" s="3">
        <v>4.1989999999999998</v>
      </c>
      <c r="W2025" s="3">
        <v>4.8319999999999999</v>
      </c>
      <c r="X2025" s="3">
        <v>3.1890000000000001</v>
      </c>
      <c r="Y2025" s="3">
        <v>1.855</v>
      </c>
      <c r="Z2025" s="3">
        <v>3.09</v>
      </c>
      <c r="AA2025" s="3">
        <v>2.278</v>
      </c>
      <c r="AB2025" s="3">
        <v>-0.26400000000000001</v>
      </c>
      <c r="AC2025" s="3">
        <v>4.5</v>
      </c>
      <c r="AD2025" s="3">
        <v>3.2650000000000001</v>
      </c>
      <c r="AE2025" s="3">
        <v>6.008</v>
      </c>
      <c r="AF2025" s="3">
        <v>5.3579999999999997</v>
      </c>
      <c r="AG2025" s="3">
        <v>8.5739999999999998</v>
      </c>
      <c r="AH2025" s="3">
        <v>10.167999999999999</v>
      </c>
      <c r="AI2025" s="3">
        <v>11.087</v>
      </c>
      <c r="AJ2025" s="3">
        <v>9.4049999999999994</v>
      </c>
      <c r="AK2025" s="3">
        <v>4.6219999999999999</v>
      </c>
      <c r="AL2025" s="3">
        <v>10.308</v>
      </c>
      <c r="AM2025" s="3">
        <v>11.132</v>
      </c>
      <c r="AN2025" s="3">
        <v>21.132000000000001</v>
      </c>
      <c r="AO2025" s="3">
        <v>22.655000000000001</v>
      </c>
      <c r="AP2025" s="3">
        <v>20.55</v>
      </c>
      <c r="AQ2025" s="3">
        <v>26.658999999999999</v>
      </c>
      <c r="AR2025" s="3">
        <v>31.503</v>
      </c>
      <c r="AS2025" s="3">
        <v>26.559000000000001</v>
      </c>
      <c r="AT2025" s="3">
        <v>22.47</v>
      </c>
      <c r="AU2025" s="3">
        <v>24.594999999999999</v>
      </c>
      <c r="AV2025" s="3">
        <v>28.268000000000001</v>
      </c>
      <c r="AW2025" s="3">
        <v>27.783999999999999</v>
      </c>
      <c r="AX2025" s="3">
        <v>28.094999999999999</v>
      </c>
      <c r="AY2025" s="3">
        <v>28.591000000000001</v>
      </c>
      <c r="AZ2025" s="3">
        <v>29.001000000000001</v>
      </c>
      <c r="BA2025">
        <v>29.344000000000001</v>
      </c>
      <c r="BB2025">
        <v>2017</v>
      </c>
    </row>
    <row r="2026" spans="1:54" hidden="1" x14ac:dyDescent="0.2">
      <c r="A2026">
        <v>128</v>
      </c>
      <c r="B2026" t="s">
        <v>517</v>
      </c>
      <c r="C2026" t="s">
        <v>220</v>
      </c>
      <c r="D2026" t="s">
        <v>59</v>
      </c>
      <c r="E2026" t="s">
        <v>219</v>
      </c>
      <c r="F2026" t="s">
        <v>218</v>
      </c>
      <c r="G2026" t="s">
        <v>217</v>
      </c>
      <c r="I2026" t="s">
        <v>216</v>
      </c>
      <c r="J2026" s="3">
        <v>-3.359</v>
      </c>
      <c r="K2026" s="3">
        <v>-3.03</v>
      </c>
      <c r="L2026" s="3">
        <v>-3.7389999999999999</v>
      </c>
      <c r="M2026" s="3">
        <v>-2.278</v>
      </c>
      <c r="N2026" s="3">
        <v>-2.907</v>
      </c>
      <c r="O2026" s="3">
        <v>-4.4160000000000004</v>
      </c>
      <c r="P2026" s="3">
        <v>-5.0979999999999999</v>
      </c>
      <c r="Q2026" s="3">
        <v>-2.7429999999999999</v>
      </c>
      <c r="R2026" s="3">
        <v>-1.1599999999999999</v>
      </c>
      <c r="S2026" s="3">
        <v>-0.99399999999999999</v>
      </c>
      <c r="T2026" s="3">
        <v>0.99199999999999999</v>
      </c>
      <c r="U2026" s="3">
        <v>1.425</v>
      </c>
      <c r="V2026" s="3">
        <v>2.746</v>
      </c>
      <c r="W2026" s="3">
        <v>3.3740000000000001</v>
      </c>
      <c r="X2026" s="3">
        <v>2.0419999999999998</v>
      </c>
      <c r="Y2026" s="3">
        <v>1.0029999999999999</v>
      </c>
      <c r="Z2026" s="3">
        <v>1.647</v>
      </c>
      <c r="AA2026" s="3">
        <v>1.3129999999999999</v>
      </c>
      <c r="AB2026" s="3">
        <v>-0.14899999999999999</v>
      </c>
      <c r="AC2026" s="3">
        <v>2.5289999999999999</v>
      </c>
      <c r="AD2026" s="3">
        <v>1.9890000000000001</v>
      </c>
      <c r="AE2026" s="3">
        <v>3.6459999999999999</v>
      </c>
      <c r="AF2026" s="3">
        <v>3</v>
      </c>
      <c r="AG2026" s="3">
        <v>3.931</v>
      </c>
      <c r="AH2026" s="3">
        <v>4.0449999999999999</v>
      </c>
      <c r="AI2026" s="3">
        <v>4.1920000000000002</v>
      </c>
      <c r="AJ2026" s="3">
        <v>3.3250000000000002</v>
      </c>
      <c r="AK2026" s="3">
        <v>1.4470000000000001</v>
      </c>
      <c r="AL2026" s="3">
        <v>2.9169999999999998</v>
      </c>
      <c r="AM2026" s="3">
        <v>3.4649999999999999</v>
      </c>
      <c r="AN2026" s="3">
        <v>6.5629999999999997</v>
      </c>
      <c r="AO2026" s="3">
        <v>6.5860000000000003</v>
      </c>
      <c r="AP2026" s="3">
        <v>6.282</v>
      </c>
      <c r="AQ2026" s="3">
        <v>7.7590000000000003</v>
      </c>
      <c r="AR2026" s="3">
        <v>8.9239999999999995</v>
      </c>
      <c r="AS2026" s="3">
        <v>8.8149999999999995</v>
      </c>
      <c r="AT2026" s="3">
        <v>7.3220000000000001</v>
      </c>
      <c r="AU2026" s="3">
        <v>7.58</v>
      </c>
      <c r="AV2026" s="3">
        <v>7.6449999999999996</v>
      </c>
      <c r="AW2026" s="3">
        <v>7.19</v>
      </c>
      <c r="AX2026" s="3">
        <v>6.944</v>
      </c>
      <c r="AY2026" s="3">
        <v>6.7480000000000002</v>
      </c>
      <c r="AZ2026" s="3">
        <v>6.5289999999999999</v>
      </c>
      <c r="BA2026">
        <v>6.3049999999999997</v>
      </c>
      <c r="BB2026">
        <v>2017</v>
      </c>
    </row>
    <row r="2027" spans="1:54" x14ac:dyDescent="0.2">
      <c r="A2027">
        <v>611</v>
      </c>
      <c r="B2027" t="s">
        <v>516</v>
      </c>
      <c r="C2027" t="s">
        <v>352</v>
      </c>
      <c r="D2027" t="s">
        <v>131</v>
      </c>
      <c r="E2027" t="s">
        <v>349</v>
      </c>
      <c r="F2027" t="s">
        <v>351</v>
      </c>
      <c r="G2027" t="s">
        <v>225</v>
      </c>
      <c r="H2027" t="s">
        <v>222</v>
      </c>
      <c r="I2027" t="s">
        <v>1029</v>
      </c>
      <c r="J2027" s="3" t="s">
        <v>215</v>
      </c>
      <c r="K2027" s="3" t="s">
        <v>215</v>
      </c>
      <c r="L2027" s="3" t="s">
        <v>215</v>
      </c>
      <c r="M2027" s="3" t="s">
        <v>215</v>
      </c>
      <c r="N2027" s="3" t="s">
        <v>215</v>
      </c>
      <c r="O2027" s="3" t="s">
        <v>215</v>
      </c>
      <c r="P2027" s="3" t="s">
        <v>215</v>
      </c>
      <c r="Q2027" s="3" t="s">
        <v>215</v>
      </c>
      <c r="R2027" s="3" t="s">
        <v>215</v>
      </c>
      <c r="S2027" s="3" t="s">
        <v>215</v>
      </c>
      <c r="T2027" s="3" t="s">
        <v>215</v>
      </c>
      <c r="U2027" s="3">
        <v>76.805999999999997</v>
      </c>
      <c r="V2027" s="3">
        <v>77.236999999999995</v>
      </c>
      <c r="W2027" s="3">
        <v>72.022999999999996</v>
      </c>
      <c r="X2027" s="3">
        <v>71.043000000000006</v>
      </c>
      <c r="Y2027" s="3">
        <v>68.570999999999998</v>
      </c>
      <c r="Z2027" s="3">
        <v>66.010999999999996</v>
      </c>
      <c r="AA2027" s="3">
        <v>65.209000000000003</v>
      </c>
      <c r="AB2027" s="3">
        <v>65.283000000000001</v>
      </c>
      <c r="AC2027" s="3">
        <v>67.188999999999993</v>
      </c>
      <c r="AD2027" s="3">
        <v>67.668000000000006</v>
      </c>
      <c r="AE2027" s="3">
        <v>68.881</v>
      </c>
      <c r="AF2027" s="3">
        <v>71.108999999999995</v>
      </c>
      <c r="AG2027" s="3">
        <v>73.375</v>
      </c>
      <c r="AH2027" s="3">
        <v>75.414000000000001</v>
      </c>
      <c r="AI2027" s="3">
        <v>77.760000000000005</v>
      </c>
      <c r="AJ2027" s="3">
        <v>81.512</v>
      </c>
      <c r="AK2027" s="3">
        <v>85.600999999999999</v>
      </c>
      <c r="AL2027" s="3">
        <v>90.570999999999998</v>
      </c>
      <c r="AM2027" s="3">
        <v>92.034999999999997</v>
      </c>
      <c r="AN2027" s="3">
        <v>95.852000000000004</v>
      </c>
      <c r="AO2027" s="3">
        <v>102.842</v>
      </c>
      <c r="AP2027" s="3">
        <v>107.822</v>
      </c>
      <c r="AQ2027" s="3">
        <v>113.21299999999999</v>
      </c>
      <c r="AR2027" s="3">
        <v>120.006</v>
      </c>
      <c r="AS2027" s="3">
        <v>127.807</v>
      </c>
      <c r="AT2027" s="3">
        <v>136.114</v>
      </c>
      <c r="AU2027" s="3">
        <v>145.23400000000001</v>
      </c>
      <c r="AV2027" s="3">
        <v>154.964</v>
      </c>
      <c r="AW2027" s="3">
        <v>165.34700000000001</v>
      </c>
      <c r="AX2027" s="3">
        <v>175.268</v>
      </c>
      <c r="AY2027" s="3">
        <v>185.78399999999999</v>
      </c>
      <c r="AZ2027" s="3">
        <v>196.93100000000001</v>
      </c>
      <c r="BA2027">
        <v>208.74700000000001</v>
      </c>
      <c r="BB2027">
        <v>2013</v>
      </c>
    </row>
    <row r="2028" spans="1:54" hidden="1" x14ac:dyDescent="0.2">
      <c r="A2028">
        <v>611</v>
      </c>
      <c r="B2028" t="s">
        <v>516</v>
      </c>
      <c r="C2028" t="s">
        <v>350</v>
      </c>
      <c r="D2028" t="s">
        <v>131</v>
      </c>
      <c r="E2028" t="s">
        <v>349</v>
      </c>
      <c r="F2028" t="s">
        <v>348</v>
      </c>
      <c r="G2028" t="s">
        <v>275</v>
      </c>
      <c r="I2028" t="s">
        <v>347</v>
      </c>
      <c r="J2028" s="3" t="s">
        <v>215</v>
      </c>
      <c r="K2028" s="3" t="s">
        <v>215</v>
      </c>
      <c r="L2028" s="3" t="s">
        <v>215</v>
      </c>
      <c r="M2028" s="3" t="s">
        <v>215</v>
      </c>
      <c r="N2028" s="3" t="s">
        <v>215</v>
      </c>
      <c r="O2028" s="3" t="s">
        <v>215</v>
      </c>
      <c r="P2028" s="3" t="s">
        <v>215</v>
      </c>
      <c r="Q2028" s="3" t="s">
        <v>215</v>
      </c>
      <c r="R2028" s="3" t="s">
        <v>215</v>
      </c>
      <c r="S2028" s="3" t="s">
        <v>215</v>
      </c>
      <c r="T2028" s="3" t="s">
        <v>215</v>
      </c>
      <c r="U2028" s="3" t="s">
        <v>215</v>
      </c>
      <c r="V2028" s="3">
        <v>0.56200000000000006</v>
      </c>
      <c r="W2028" s="3">
        <v>-6.7510000000000003</v>
      </c>
      <c r="X2028" s="3">
        <v>-1.36</v>
      </c>
      <c r="Y2028" s="3">
        <v>-3.4809999999999999</v>
      </c>
      <c r="Z2028" s="3">
        <v>-3.7320000000000002</v>
      </c>
      <c r="AA2028" s="3">
        <v>-1.216</v>
      </c>
      <c r="AB2028" s="3">
        <v>0.114</v>
      </c>
      <c r="AC2028" s="3">
        <v>2.919</v>
      </c>
      <c r="AD2028" s="3">
        <v>0.71299999999999997</v>
      </c>
      <c r="AE2028" s="3">
        <v>1.7929999999999999</v>
      </c>
      <c r="AF2028" s="3">
        <v>3.234</v>
      </c>
      <c r="AG2028" s="3">
        <v>3.1859999999999999</v>
      </c>
      <c r="AH2028" s="3">
        <v>2.7789999999999999</v>
      </c>
      <c r="AI2028" s="3">
        <v>3.1110000000000002</v>
      </c>
      <c r="AJ2028" s="3">
        <v>4.8250000000000002</v>
      </c>
      <c r="AK2028" s="3">
        <v>5.0170000000000003</v>
      </c>
      <c r="AL2028" s="3">
        <v>5.806</v>
      </c>
      <c r="AM2028" s="3">
        <v>1.6160000000000001</v>
      </c>
      <c r="AN2028" s="3">
        <v>4.1470000000000002</v>
      </c>
      <c r="AO2028" s="3">
        <v>7.2930000000000001</v>
      </c>
      <c r="AP2028" s="3">
        <v>4.8419999999999996</v>
      </c>
      <c r="AQ2028" s="3">
        <v>5.0010000000000003</v>
      </c>
      <c r="AR2028" s="3">
        <v>6</v>
      </c>
      <c r="AS2028" s="3">
        <v>6.5</v>
      </c>
      <c r="AT2028" s="3">
        <v>6.5</v>
      </c>
      <c r="AU2028" s="3">
        <v>6.7</v>
      </c>
      <c r="AV2028" s="3">
        <v>6.7</v>
      </c>
      <c r="AW2028" s="3">
        <v>6.7</v>
      </c>
      <c r="AX2028" s="3">
        <v>6</v>
      </c>
      <c r="AY2028" s="3">
        <v>6</v>
      </c>
      <c r="AZ2028" s="3">
        <v>6</v>
      </c>
      <c r="BA2028">
        <v>6</v>
      </c>
      <c r="BB2028">
        <v>2013</v>
      </c>
    </row>
    <row r="2029" spans="1:54" hidden="1" x14ac:dyDescent="0.2">
      <c r="A2029">
        <v>611</v>
      </c>
      <c r="B2029" t="s">
        <v>516</v>
      </c>
      <c r="C2029" t="s">
        <v>346</v>
      </c>
      <c r="D2029" t="s">
        <v>131</v>
      </c>
      <c r="E2029" t="s">
        <v>342</v>
      </c>
      <c r="F2029" t="s">
        <v>345</v>
      </c>
      <c r="G2029" t="s">
        <v>225</v>
      </c>
      <c r="H2029" t="s">
        <v>222</v>
      </c>
      <c r="I2029" t="s">
        <v>1029</v>
      </c>
      <c r="J2029" s="3" t="s">
        <v>215</v>
      </c>
      <c r="K2029" s="3" t="s">
        <v>215</v>
      </c>
      <c r="L2029" s="3" t="s">
        <v>215</v>
      </c>
      <c r="M2029" s="3" t="s">
        <v>215</v>
      </c>
      <c r="N2029" s="3" t="s">
        <v>215</v>
      </c>
      <c r="O2029" s="3" t="s">
        <v>215</v>
      </c>
      <c r="P2029" s="3" t="s">
        <v>215</v>
      </c>
      <c r="Q2029" s="3" t="s">
        <v>215</v>
      </c>
      <c r="R2029" s="3" t="s">
        <v>215</v>
      </c>
      <c r="S2029" s="3" t="s">
        <v>215</v>
      </c>
      <c r="T2029" s="3" t="s">
        <v>215</v>
      </c>
      <c r="U2029" s="3">
        <v>82.182000000000002</v>
      </c>
      <c r="V2029" s="3">
        <v>84.960999999999999</v>
      </c>
      <c r="W2029" s="3">
        <v>82.826999999999998</v>
      </c>
      <c r="X2029" s="3">
        <v>87.384</v>
      </c>
      <c r="Y2029" s="3">
        <v>88.456000000000003</v>
      </c>
      <c r="Z2029" s="3">
        <v>87.795000000000002</v>
      </c>
      <c r="AA2029" s="3">
        <v>89.335999999999999</v>
      </c>
      <c r="AB2029" s="3">
        <v>91.396000000000001</v>
      </c>
      <c r="AC2029" s="3">
        <v>96.08</v>
      </c>
      <c r="AD2029" s="3">
        <v>98.795000000000002</v>
      </c>
      <c r="AE2029" s="3">
        <v>102.633</v>
      </c>
      <c r="AF2029" s="3">
        <v>105.953</v>
      </c>
      <c r="AG2029" s="3">
        <v>111.53</v>
      </c>
      <c r="AH2029" s="3">
        <v>118.4</v>
      </c>
      <c r="AI2029" s="3">
        <v>125.93899999999999</v>
      </c>
      <c r="AJ2029" s="3">
        <v>136.60400000000001</v>
      </c>
      <c r="AK2029" s="3">
        <v>150.65799999999999</v>
      </c>
      <c r="AL2029" s="3">
        <v>174.80099999999999</v>
      </c>
      <c r="AM2029" s="3">
        <v>180.38800000000001</v>
      </c>
      <c r="AN2029" s="3">
        <v>195.29499999999999</v>
      </c>
      <c r="AO2029" s="3">
        <v>220.22200000000001</v>
      </c>
      <c r="AP2029" s="3">
        <v>240.56899999999999</v>
      </c>
      <c r="AQ2029" s="3">
        <v>258.65800000000002</v>
      </c>
      <c r="AR2029" s="3">
        <v>282.22800000000001</v>
      </c>
      <c r="AS2029" s="3">
        <v>306.89600000000002</v>
      </c>
      <c r="AT2029" s="3">
        <v>335.66899999999998</v>
      </c>
      <c r="AU2029" s="3">
        <v>360.666</v>
      </c>
      <c r="AV2029" s="3">
        <v>388.67899999999997</v>
      </c>
      <c r="AW2029" s="3">
        <v>423.01400000000001</v>
      </c>
      <c r="AX2029" s="3">
        <v>459.60500000000002</v>
      </c>
      <c r="AY2029" s="3">
        <v>499.36099999999999</v>
      </c>
      <c r="AZ2029" s="3">
        <v>542.55600000000004</v>
      </c>
      <c r="BA2029">
        <v>589.48699999999997</v>
      </c>
      <c r="BB2029">
        <v>2013</v>
      </c>
    </row>
    <row r="2030" spans="1:54" hidden="1" x14ac:dyDescent="0.2">
      <c r="A2030">
        <v>611</v>
      </c>
      <c r="B2030" t="s">
        <v>516</v>
      </c>
      <c r="C2030" t="s">
        <v>344</v>
      </c>
      <c r="D2030" t="s">
        <v>131</v>
      </c>
      <c r="E2030" t="s">
        <v>342</v>
      </c>
      <c r="F2030" t="s">
        <v>343</v>
      </c>
      <c r="G2030" t="s">
        <v>223</v>
      </c>
      <c r="H2030" t="s">
        <v>222</v>
      </c>
      <c r="I2030" t="s">
        <v>310</v>
      </c>
      <c r="J2030" s="3" t="s">
        <v>215</v>
      </c>
      <c r="K2030" s="3" t="s">
        <v>215</v>
      </c>
      <c r="L2030" s="3" t="s">
        <v>215</v>
      </c>
      <c r="M2030" s="3" t="s">
        <v>215</v>
      </c>
      <c r="N2030" s="3" t="s">
        <v>215</v>
      </c>
      <c r="O2030" s="3" t="s">
        <v>215</v>
      </c>
      <c r="P2030" s="3" t="s">
        <v>215</v>
      </c>
      <c r="Q2030" s="3" t="s">
        <v>215</v>
      </c>
      <c r="R2030" s="3" t="s">
        <v>215</v>
      </c>
      <c r="S2030" s="3" t="s">
        <v>215</v>
      </c>
      <c r="T2030" s="3" t="s">
        <v>215</v>
      </c>
      <c r="U2030" s="3">
        <v>0.46200000000000002</v>
      </c>
      <c r="V2030" s="3">
        <v>0.47799999999999998</v>
      </c>
      <c r="W2030" s="3">
        <v>0.46600000000000003</v>
      </c>
      <c r="X2030" s="3">
        <v>0.49199999999999999</v>
      </c>
      <c r="Y2030" s="3">
        <v>0.498</v>
      </c>
      <c r="Z2030" s="3">
        <v>0.49399999999999999</v>
      </c>
      <c r="AA2030" s="3">
        <v>0.503</v>
      </c>
      <c r="AB2030" s="3">
        <v>0.51400000000000001</v>
      </c>
      <c r="AC2030" s="3">
        <v>0.54100000000000004</v>
      </c>
      <c r="AD2030" s="3">
        <v>0.55600000000000005</v>
      </c>
      <c r="AE2030" s="3">
        <v>0.57699999999999996</v>
      </c>
      <c r="AF2030" s="3">
        <v>0.59599999999999997</v>
      </c>
      <c r="AG2030" s="3">
        <v>0.628</v>
      </c>
      <c r="AH2030" s="3">
        <v>0.66600000000000004</v>
      </c>
      <c r="AI2030" s="3">
        <v>0.70899999999999996</v>
      </c>
      <c r="AJ2030" s="3">
        <v>0.76900000000000002</v>
      </c>
      <c r="AK2030" s="3">
        <v>0.84799999999999998</v>
      </c>
      <c r="AL2030" s="3">
        <v>0.98399999999999999</v>
      </c>
      <c r="AM2030" s="3">
        <v>1.0149999999999999</v>
      </c>
      <c r="AN2030" s="3">
        <v>1.099</v>
      </c>
      <c r="AO2030" s="3">
        <v>1.2390000000000001</v>
      </c>
      <c r="AP2030" s="3">
        <v>1.3540000000000001</v>
      </c>
      <c r="AQ2030" s="3">
        <v>1.4550000000000001</v>
      </c>
      <c r="AR2030" s="3">
        <v>1.5880000000000001</v>
      </c>
      <c r="AS2030" s="3">
        <v>1.7270000000000001</v>
      </c>
      <c r="AT2030" s="3">
        <v>1.889</v>
      </c>
      <c r="AU2030" s="3">
        <v>2.0289999999999999</v>
      </c>
      <c r="AV2030" s="3">
        <v>2.1869999999999998</v>
      </c>
      <c r="AW2030" s="3">
        <v>2.38</v>
      </c>
      <c r="AX2030" s="3">
        <v>2.5859999999999999</v>
      </c>
      <c r="AY2030" s="3">
        <v>2.81</v>
      </c>
      <c r="AZ2030" s="3">
        <v>3.0529999999999999</v>
      </c>
      <c r="BA2030">
        <v>3.3170000000000002</v>
      </c>
      <c r="BB2030">
        <v>2013</v>
      </c>
    </row>
    <row r="2031" spans="1:54" hidden="1" x14ac:dyDescent="0.2">
      <c r="A2031">
        <v>611</v>
      </c>
      <c r="B2031" t="s">
        <v>516</v>
      </c>
      <c r="C2031" t="s">
        <v>213</v>
      </c>
      <c r="D2031" t="s">
        <v>131</v>
      </c>
      <c r="E2031" t="s">
        <v>342</v>
      </c>
      <c r="F2031" s="3" t="s">
        <v>341</v>
      </c>
      <c r="G2031" t="s">
        <v>323</v>
      </c>
      <c r="H2031" t="s">
        <v>222</v>
      </c>
      <c r="I2031" t="s">
        <v>310</v>
      </c>
      <c r="J2031" t="s">
        <v>215</v>
      </c>
      <c r="K2031" t="s">
        <v>215</v>
      </c>
      <c r="L2031" t="s">
        <v>215</v>
      </c>
      <c r="M2031" t="s">
        <v>215</v>
      </c>
      <c r="N2031" t="s">
        <v>215</v>
      </c>
      <c r="O2031" t="s">
        <v>215</v>
      </c>
      <c r="P2031" t="s">
        <v>215</v>
      </c>
      <c r="Q2031" t="s">
        <v>215</v>
      </c>
      <c r="R2031" t="s">
        <v>215</v>
      </c>
      <c r="S2031" t="s">
        <v>215</v>
      </c>
      <c r="T2031" t="s">
        <v>215</v>
      </c>
      <c r="U2031">
        <v>1.1679999999999999</v>
      </c>
      <c r="V2031">
        <v>1.202</v>
      </c>
      <c r="W2031">
        <v>1.147</v>
      </c>
      <c r="X2031">
        <v>1.1559999999999999</v>
      </c>
      <c r="Y2031">
        <v>1.139</v>
      </c>
      <c r="Z2031">
        <v>1.1160000000000001</v>
      </c>
      <c r="AA2031">
        <v>1.1220000000000001</v>
      </c>
      <c r="AB2031">
        <v>1.135</v>
      </c>
      <c r="AC2031">
        <v>1.1859999999999999</v>
      </c>
      <c r="AD2031">
        <v>1.222</v>
      </c>
      <c r="AE2031">
        <v>1.272</v>
      </c>
      <c r="AF2031">
        <v>1.333</v>
      </c>
      <c r="AG2031">
        <v>1.403</v>
      </c>
      <c r="AH2031">
        <v>1.482</v>
      </c>
      <c r="AI2031">
        <v>1.577</v>
      </c>
      <c r="AJ2031">
        <v>1.704</v>
      </c>
      <c r="AK2031">
        <v>1.837</v>
      </c>
      <c r="AL2031">
        <v>1.982</v>
      </c>
      <c r="AM2031">
        <v>2.0289999999999999</v>
      </c>
      <c r="AN2031">
        <v>2.1389999999999998</v>
      </c>
      <c r="AO2031">
        <v>2.343</v>
      </c>
      <c r="AP2031">
        <v>2.5009999999999999</v>
      </c>
      <c r="AQ2031">
        <v>2.669</v>
      </c>
      <c r="AR2031">
        <v>2.88</v>
      </c>
      <c r="AS2031">
        <v>3.1</v>
      </c>
      <c r="AT2031">
        <v>3.3439999999999999</v>
      </c>
      <c r="AU2031">
        <v>3.6320000000000001</v>
      </c>
      <c r="AV2031">
        <v>3.964</v>
      </c>
      <c r="AW2031">
        <v>4.3209999999999997</v>
      </c>
      <c r="AX2031">
        <v>4.67</v>
      </c>
      <c r="AY2031">
        <v>5.0449999999999999</v>
      </c>
      <c r="AZ2031">
        <v>5.4390000000000001</v>
      </c>
      <c r="BA2031">
        <v>5.8659999999999997</v>
      </c>
      <c r="BB2031">
        <v>2013</v>
      </c>
    </row>
    <row r="2032" spans="1:54" hidden="1" x14ac:dyDescent="0.2">
      <c r="A2032">
        <v>611</v>
      </c>
      <c r="B2032" t="s">
        <v>516</v>
      </c>
      <c r="C2032" t="s">
        <v>340</v>
      </c>
      <c r="D2032" t="s">
        <v>131</v>
      </c>
      <c r="E2032" t="s">
        <v>339</v>
      </c>
      <c r="F2032" t="s">
        <v>338</v>
      </c>
      <c r="G2032" t="s">
        <v>295</v>
      </c>
      <c r="I2032" t="s">
        <v>337</v>
      </c>
      <c r="J2032" s="3" t="s">
        <v>215</v>
      </c>
      <c r="K2032" s="3" t="s">
        <v>215</v>
      </c>
      <c r="L2032" s="3" t="s">
        <v>215</v>
      </c>
      <c r="M2032" s="3" t="s">
        <v>215</v>
      </c>
      <c r="N2032" s="3" t="s">
        <v>215</v>
      </c>
      <c r="O2032" s="3" t="s">
        <v>215</v>
      </c>
      <c r="P2032" s="3" t="s">
        <v>215</v>
      </c>
      <c r="Q2032" s="3" t="s">
        <v>215</v>
      </c>
      <c r="R2032" s="3" t="s">
        <v>215</v>
      </c>
      <c r="S2032" s="3" t="s">
        <v>215</v>
      </c>
      <c r="T2032" s="3" t="s">
        <v>215</v>
      </c>
      <c r="U2032" s="3">
        <v>107</v>
      </c>
      <c r="V2032" s="3">
        <v>110</v>
      </c>
      <c r="W2032" s="3">
        <v>115</v>
      </c>
      <c r="X2032" s="3">
        <v>123</v>
      </c>
      <c r="Y2032" s="3">
        <v>129</v>
      </c>
      <c r="Z2032" s="3">
        <v>133</v>
      </c>
      <c r="AA2032" s="3">
        <v>137</v>
      </c>
      <c r="AB2032" s="3">
        <v>140</v>
      </c>
      <c r="AC2032" s="3">
        <v>143</v>
      </c>
      <c r="AD2032" s="3">
        <v>146</v>
      </c>
      <c r="AE2032" s="3">
        <v>149</v>
      </c>
      <c r="AF2032" s="3">
        <v>149</v>
      </c>
      <c r="AG2032" s="3">
        <v>152</v>
      </c>
      <c r="AH2032" s="3">
        <v>157</v>
      </c>
      <c r="AI2032" s="3">
        <v>161.959</v>
      </c>
      <c r="AJ2032" s="3">
        <v>167.58799999999999</v>
      </c>
      <c r="AK2032" s="3">
        <v>176</v>
      </c>
      <c r="AL2032" s="3">
        <v>193</v>
      </c>
      <c r="AM2032" s="3">
        <v>196</v>
      </c>
      <c r="AN2032" s="3">
        <v>203.74700000000001</v>
      </c>
      <c r="AO2032" s="3">
        <v>214.137</v>
      </c>
      <c r="AP2032" s="3">
        <v>223.11799999999999</v>
      </c>
      <c r="AQ2032" s="3">
        <v>228.47</v>
      </c>
      <c r="AR2032" s="3">
        <v>235.178</v>
      </c>
      <c r="AS2032" s="3">
        <v>240.125</v>
      </c>
      <c r="AT2032" s="3">
        <v>246.608</v>
      </c>
      <c r="AU2032" s="3">
        <v>248.33500000000001</v>
      </c>
      <c r="AV2032" s="3">
        <v>250.81800000000001</v>
      </c>
      <c r="AW2032" s="3">
        <v>255.834</v>
      </c>
      <c r="AX2032" s="3">
        <v>262.23</v>
      </c>
      <c r="AY2032" s="3">
        <v>268.786</v>
      </c>
      <c r="AZ2032" s="3">
        <v>275.50599999999997</v>
      </c>
      <c r="BA2032">
        <v>282.39299999999997</v>
      </c>
      <c r="BB2032">
        <v>2013</v>
      </c>
    </row>
    <row r="2033" spans="1:54" hidden="1" x14ac:dyDescent="0.2">
      <c r="A2033">
        <v>611</v>
      </c>
      <c r="B2033" t="s">
        <v>516</v>
      </c>
      <c r="C2033" t="s">
        <v>336</v>
      </c>
      <c r="D2033" t="s">
        <v>131</v>
      </c>
      <c r="E2033" t="s">
        <v>333</v>
      </c>
      <c r="F2033" t="s">
        <v>335</v>
      </c>
      <c r="G2033" t="s">
        <v>225</v>
      </c>
      <c r="H2033" t="s">
        <v>322</v>
      </c>
      <c r="I2033" t="s">
        <v>330</v>
      </c>
      <c r="J2033" s="3" t="s">
        <v>215</v>
      </c>
      <c r="K2033" s="3" t="s">
        <v>215</v>
      </c>
      <c r="L2033" s="3" t="s">
        <v>215</v>
      </c>
      <c r="M2033" s="3" t="s">
        <v>215</v>
      </c>
      <c r="N2033" s="3" t="s">
        <v>215</v>
      </c>
      <c r="O2033" s="3" t="s">
        <v>215</v>
      </c>
      <c r="P2033" s="3" t="s">
        <v>215</v>
      </c>
      <c r="Q2033" s="3" t="s">
        <v>215</v>
      </c>
      <c r="R2033" s="3" t="s">
        <v>215</v>
      </c>
      <c r="S2033" s="3" t="s">
        <v>215</v>
      </c>
      <c r="T2033" s="3" t="s">
        <v>215</v>
      </c>
      <c r="U2033" s="3">
        <v>154323.40900000001</v>
      </c>
      <c r="V2033" s="3">
        <v>150963.573</v>
      </c>
      <c r="W2033" s="3">
        <v>136938.04300000001</v>
      </c>
      <c r="X2033" s="3">
        <v>131396.359</v>
      </c>
      <c r="Y2033" s="3">
        <v>123368.27099999999</v>
      </c>
      <c r="Z2033" s="3">
        <v>115528.97500000001</v>
      </c>
      <c r="AA2033" s="3">
        <v>111016.00599999999</v>
      </c>
      <c r="AB2033" s="3">
        <v>108115.144</v>
      </c>
      <c r="AC2033" s="3">
        <v>108240.65</v>
      </c>
      <c r="AD2033" s="3">
        <v>106043.54700000001</v>
      </c>
      <c r="AE2033" s="3">
        <v>105004.769</v>
      </c>
      <c r="AF2033" s="3">
        <v>105448.394</v>
      </c>
      <c r="AG2033" s="3">
        <v>105844.77</v>
      </c>
      <c r="AH2033" s="3">
        <v>105822.641</v>
      </c>
      <c r="AI2033" s="3">
        <v>106142.893</v>
      </c>
      <c r="AJ2033" s="3">
        <v>108233.766</v>
      </c>
      <c r="AK2033" s="3">
        <v>110567.484</v>
      </c>
      <c r="AL2033" s="3">
        <v>113800.196</v>
      </c>
      <c r="AM2033" s="3">
        <v>112489.872</v>
      </c>
      <c r="AN2033" s="3">
        <v>113964.34699999999</v>
      </c>
      <c r="AO2033" s="3">
        <v>118944.91499999999</v>
      </c>
      <c r="AP2033" s="3">
        <v>121307.83500000001</v>
      </c>
      <c r="AQ2033" s="3">
        <v>123904.678</v>
      </c>
      <c r="AR2033" s="3">
        <v>127761.633</v>
      </c>
      <c r="AS2033" s="3">
        <v>132360.05799999999</v>
      </c>
      <c r="AT2033" s="3">
        <v>137123.99</v>
      </c>
      <c r="AU2033" s="3">
        <v>142326.16500000001</v>
      </c>
      <c r="AV2033" s="3">
        <v>147725.698</v>
      </c>
      <c r="AW2033" s="3">
        <v>153330.07800000001</v>
      </c>
      <c r="AX2033" s="3">
        <v>158102.99799999999</v>
      </c>
      <c r="AY2033" s="3">
        <v>163024.492</v>
      </c>
      <c r="AZ2033" s="3">
        <v>168099.185</v>
      </c>
      <c r="BA2033">
        <v>173331.84400000001</v>
      </c>
      <c r="BB2033">
        <v>2013</v>
      </c>
    </row>
    <row r="2034" spans="1:54" hidden="1" x14ac:dyDescent="0.2">
      <c r="A2034">
        <v>611</v>
      </c>
      <c r="B2034" t="s">
        <v>516</v>
      </c>
      <c r="C2034" t="s">
        <v>334</v>
      </c>
      <c r="D2034" t="s">
        <v>131</v>
      </c>
      <c r="E2034" t="s">
        <v>333</v>
      </c>
      <c r="F2034" t="s">
        <v>332</v>
      </c>
      <c r="G2034" t="s">
        <v>331</v>
      </c>
      <c r="H2034" t="s">
        <v>322</v>
      </c>
      <c r="I2034" t="s">
        <v>330</v>
      </c>
      <c r="J2034" s="3" t="s">
        <v>215</v>
      </c>
      <c r="K2034" s="3" t="s">
        <v>215</v>
      </c>
      <c r="L2034" s="3" t="s">
        <v>215</v>
      </c>
      <c r="M2034" s="3" t="s">
        <v>215</v>
      </c>
      <c r="N2034" s="3" t="s">
        <v>215</v>
      </c>
      <c r="O2034" s="3" t="s">
        <v>215</v>
      </c>
      <c r="P2034" s="3" t="s">
        <v>215</v>
      </c>
      <c r="Q2034" s="3" t="s">
        <v>215</v>
      </c>
      <c r="R2034" s="3" t="s">
        <v>215</v>
      </c>
      <c r="S2034" s="3" t="s">
        <v>215</v>
      </c>
      <c r="T2034" s="3">
        <v>3782.4450000000002</v>
      </c>
      <c r="U2034" s="3">
        <v>3515.4479999999999</v>
      </c>
      <c r="V2034" s="3">
        <v>3438.9119999999998</v>
      </c>
      <c r="W2034" s="3">
        <v>3119.4140000000002</v>
      </c>
      <c r="X2034" s="3">
        <v>2993.1759999999999</v>
      </c>
      <c r="Y2034" s="3">
        <v>2810.2979999999998</v>
      </c>
      <c r="Z2034" s="3">
        <v>2631.721</v>
      </c>
      <c r="AA2034" s="3">
        <v>2528.9160000000002</v>
      </c>
      <c r="AB2034" s="3">
        <v>2462.835</v>
      </c>
      <c r="AC2034" s="3">
        <v>2465.694</v>
      </c>
      <c r="AD2034" s="3">
        <v>2415.645</v>
      </c>
      <c r="AE2034" s="3">
        <v>2391.982</v>
      </c>
      <c r="AF2034" s="3">
        <v>2402.0880000000002</v>
      </c>
      <c r="AG2034" s="3">
        <v>2411.1170000000002</v>
      </c>
      <c r="AH2034" s="3">
        <v>2410.6129999999998</v>
      </c>
      <c r="AI2034" s="3">
        <v>2417.9079999999999</v>
      </c>
      <c r="AJ2034" s="3">
        <v>2465.538</v>
      </c>
      <c r="AK2034" s="3">
        <v>2518.6990000000001</v>
      </c>
      <c r="AL2034" s="3">
        <v>2592.3389999999999</v>
      </c>
      <c r="AM2034" s="3">
        <v>2562.491</v>
      </c>
      <c r="AN2034" s="3">
        <v>2596.0790000000002</v>
      </c>
      <c r="AO2034" s="3">
        <v>2709.5349999999999</v>
      </c>
      <c r="AP2034" s="3">
        <v>2763.3620000000001</v>
      </c>
      <c r="AQ2034" s="3">
        <v>2822.5169999999998</v>
      </c>
      <c r="AR2034" s="3">
        <v>2910.377</v>
      </c>
      <c r="AS2034" s="3">
        <v>3015.1280000000002</v>
      </c>
      <c r="AT2034" s="3">
        <v>3123.65</v>
      </c>
      <c r="AU2034" s="3">
        <v>3242.154</v>
      </c>
      <c r="AV2034" s="3">
        <v>3365.154</v>
      </c>
      <c r="AW2034" s="3">
        <v>3492.82</v>
      </c>
      <c r="AX2034" s="3">
        <v>3601.5459999999998</v>
      </c>
      <c r="AY2034" s="3">
        <v>3713.6559999999999</v>
      </c>
      <c r="AZ2034" s="3">
        <v>3829.2570000000001</v>
      </c>
      <c r="BA2034">
        <v>3948.4549999999999</v>
      </c>
      <c r="BB2034">
        <v>2013</v>
      </c>
    </row>
    <row r="2035" spans="1:54" hidden="1" x14ac:dyDescent="0.2">
      <c r="A2035">
        <v>611</v>
      </c>
      <c r="B2035" t="s">
        <v>516</v>
      </c>
      <c r="C2035" t="s">
        <v>329</v>
      </c>
      <c r="D2035" t="s">
        <v>131</v>
      </c>
      <c r="E2035" t="s">
        <v>325</v>
      </c>
      <c r="F2035" t="s">
        <v>328</v>
      </c>
      <c r="G2035" t="s">
        <v>225</v>
      </c>
      <c r="H2035" t="s">
        <v>322</v>
      </c>
      <c r="I2035" t="s">
        <v>321</v>
      </c>
      <c r="J2035" s="3" t="s">
        <v>215</v>
      </c>
      <c r="K2035" s="3" t="s">
        <v>215</v>
      </c>
      <c r="L2035" s="3" t="s">
        <v>215</v>
      </c>
      <c r="M2035" s="3" t="s">
        <v>215</v>
      </c>
      <c r="N2035" s="3" t="s">
        <v>215</v>
      </c>
      <c r="O2035" s="3" t="s">
        <v>215</v>
      </c>
      <c r="P2035" s="3" t="s">
        <v>215</v>
      </c>
      <c r="Q2035" s="3" t="s">
        <v>215</v>
      </c>
      <c r="R2035" s="3" t="s">
        <v>215</v>
      </c>
      <c r="S2035" s="3" t="s">
        <v>215</v>
      </c>
      <c r="T2035" s="3" t="s">
        <v>215</v>
      </c>
      <c r="U2035" s="3">
        <v>165126.04800000001</v>
      </c>
      <c r="V2035" s="3">
        <v>166059.93100000001</v>
      </c>
      <c r="W2035" s="3">
        <v>157478.74900000001</v>
      </c>
      <c r="X2035" s="3">
        <v>161617.522</v>
      </c>
      <c r="Y2035" s="3">
        <v>159145.07</v>
      </c>
      <c r="Z2035" s="3">
        <v>153653.53700000001</v>
      </c>
      <c r="AA2035" s="3">
        <v>152091.929</v>
      </c>
      <c r="AB2035" s="3">
        <v>151361.201</v>
      </c>
      <c r="AC2035" s="3">
        <v>154784.12899999999</v>
      </c>
      <c r="AD2035" s="3">
        <v>154823.579</v>
      </c>
      <c r="AE2035" s="3">
        <v>156457.106</v>
      </c>
      <c r="AF2035" s="3">
        <v>157118.106</v>
      </c>
      <c r="AG2035" s="3">
        <v>160884.04999999999</v>
      </c>
      <c r="AH2035" s="3">
        <v>166141.546</v>
      </c>
      <c r="AI2035" s="3">
        <v>171907.78700000001</v>
      </c>
      <c r="AJ2035" s="3">
        <v>181387.16899999999</v>
      </c>
      <c r="AK2035" s="3">
        <v>194598.77100000001</v>
      </c>
      <c r="AL2035" s="3">
        <v>219634.378</v>
      </c>
      <c r="AM2035" s="3">
        <v>220480.14799999999</v>
      </c>
      <c r="AN2035" s="3">
        <v>232198.815</v>
      </c>
      <c r="AO2035" s="3">
        <v>254704.584</v>
      </c>
      <c r="AP2035" s="3">
        <v>270659.33899999998</v>
      </c>
      <c r="AQ2035" s="3">
        <v>283084.68099999998</v>
      </c>
      <c r="AR2035" s="3">
        <v>300467.13299999997</v>
      </c>
      <c r="AS2035" s="3">
        <v>317829.65500000003</v>
      </c>
      <c r="AT2035" s="3">
        <v>338159.31300000002</v>
      </c>
      <c r="AU2035" s="3">
        <v>353445.23300000001</v>
      </c>
      <c r="AV2035" s="3">
        <v>370522.68900000001</v>
      </c>
      <c r="AW2035" s="3">
        <v>392271.07299999997</v>
      </c>
      <c r="AX2035" s="3">
        <v>414593.89199999999</v>
      </c>
      <c r="AY2035" s="3">
        <v>438187.027</v>
      </c>
      <c r="AZ2035" s="3">
        <v>463122.76699999999</v>
      </c>
      <c r="BA2035">
        <v>489477.516</v>
      </c>
      <c r="BB2035">
        <v>2013</v>
      </c>
    </row>
    <row r="2036" spans="1:54" hidden="1" x14ac:dyDescent="0.2">
      <c r="A2036">
        <v>611</v>
      </c>
      <c r="B2036" t="s">
        <v>516</v>
      </c>
      <c r="C2036" t="s">
        <v>327</v>
      </c>
      <c r="D2036" t="s">
        <v>131</v>
      </c>
      <c r="E2036" t="s">
        <v>325</v>
      </c>
      <c r="F2036" t="s">
        <v>326</v>
      </c>
      <c r="G2036" t="s">
        <v>223</v>
      </c>
      <c r="H2036" t="s">
        <v>322</v>
      </c>
      <c r="I2036" t="s">
        <v>321</v>
      </c>
      <c r="J2036" s="3" t="s">
        <v>215</v>
      </c>
      <c r="K2036" s="3" t="s">
        <v>215</v>
      </c>
      <c r="L2036" s="3" t="s">
        <v>215</v>
      </c>
      <c r="M2036" s="3" t="s">
        <v>215</v>
      </c>
      <c r="N2036" s="3" t="s">
        <v>215</v>
      </c>
      <c r="O2036" s="3" t="s">
        <v>215</v>
      </c>
      <c r="P2036" s="3" t="s">
        <v>215</v>
      </c>
      <c r="Q2036" s="3" t="s">
        <v>215</v>
      </c>
      <c r="R2036" s="3" t="s">
        <v>215</v>
      </c>
      <c r="S2036" s="3" t="s">
        <v>215</v>
      </c>
      <c r="T2036" s="3" t="s">
        <v>215</v>
      </c>
      <c r="U2036" s="3">
        <v>929.13099999999997</v>
      </c>
      <c r="V2036" s="3">
        <v>934.38599999999997</v>
      </c>
      <c r="W2036" s="3">
        <v>886.101</v>
      </c>
      <c r="X2036" s="3">
        <v>909.38900000000001</v>
      </c>
      <c r="Y2036" s="3">
        <v>895.47699999999998</v>
      </c>
      <c r="Z2036" s="3">
        <v>864.577</v>
      </c>
      <c r="AA2036" s="3">
        <v>855.79</v>
      </c>
      <c r="AB2036" s="3">
        <v>851.67899999999997</v>
      </c>
      <c r="AC2036" s="3">
        <v>870.93899999999996</v>
      </c>
      <c r="AD2036" s="3">
        <v>871.16099999999994</v>
      </c>
      <c r="AE2036" s="3">
        <v>880.35199999999998</v>
      </c>
      <c r="AF2036" s="3">
        <v>884.072</v>
      </c>
      <c r="AG2036" s="3">
        <v>905.26199999999994</v>
      </c>
      <c r="AH2036" s="3">
        <v>934.84500000000003</v>
      </c>
      <c r="AI2036" s="3">
        <v>967.29</v>
      </c>
      <c r="AJ2036" s="3">
        <v>1020.629</v>
      </c>
      <c r="AK2036" s="3">
        <v>1094.9680000000001</v>
      </c>
      <c r="AL2036" s="3">
        <v>1235.838</v>
      </c>
      <c r="AM2036" s="3">
        <v>1240.597</v>
      </c>
      <c r="AN2036" s="3">
        <v>1306.5360000000001</v>
      </c>
      <c r="AO2036" s="3">
        <v>1433.171</v>
      </c>
      <c r="AP2036" s="3">
        <v>1522.9449999999999</v>
      </c>
      <c r="AQ2036" s="3">
        <v>1592.86</v>
      </c>
      <c r="AR2036" s="3">
        <v>1690.6679999999999</v>
      </c>
      <c r="AS2036" s="3">
        <v>1788.3630000000001</v>
      </c>
      <c r="AT2036" s="3">
        <v>1902.7539999999999</v>
      </c>
      <c r="AU2036" s="3">
        <v>1988.7650000000001</v>
      </c>
      <c r="AV2036" s="3">
        <v>2084.8560000000002</v>
      </c>
      <c r="AW2036" s="3">
        <v>2207.23</v>
      </c>
      <c r="AX2036" s="3">
        <v>2332.8359999999998</v>
      </c>
      <c r="AY2036" s="3">
        <v>2465.5889999999999</v>
      </c>
      <c r="AZ2036" s="3">
        <v>2605.8980000000001</v>
      </c>
      <c r="BA2036">
        <v>2754.1909999999998</v>
      </c>
      <c r="BB2036">
        <v>2013</v>
      </c>
    </row>
    <row r="2037" spans="1:54" hidden="1" x14ac:dyDescent="0.2">
      <c r="A2037">
        <v>611</v>
      </c>
      <c r="B2037" t="s">
        <v>516</v>
      </c>
      <c r="C2037" t="s">
        <v>212</v>
      </c>
      <c r="D2037" t="s">
        <v>131</v>
      </c>
      <c r="E2037" t="s">
        <v>325</v>
      </c>
      <c r="F2037" t="s">
        <v>324</v>
      </c>
      <c r="G2037" t="s">
        <v>323</v>
      </c>
      <c r="H2037" t="s">
        <v>322</v>
      </c>
      <c r="I2037" t="s">
        <v>321</v>
      </c>
      <c r="J2037" s="3" t="s">
        <v>215</v>
      </c>
      <c r="K2037" s="3" t="s">
        <v>215</v>
      </c>
      <c r="L2037" s="3" t="s">
        <v>215</v>
      </c>
      <c r="M2037" s="3" t="s">
        <v>215</v>
      </c>
      <c r="N2037" s="3" t="s">
        <v>215</v>
      </c>
      <c r="O2037" s="3" t="s">
        <v>215</v>
      </c>
      <c r="P2037" s="3" t="s">
        <v>215</v>
      </c>
      <c r="Q2037" s="3" t="s">
        <v>215</v>
      </c>
      <c r="R2037" s="3" t="s">
        <v>215</v>
      </c>
      <c r="S2037" s="3" t="s">
        <v>215</v>
      </c>
      <c r="T2037" s="3" t="s">
        <v>215</v>
      </c>
      <c r="U2037" s="3">
        <v>2347.7779999999998</v>
      </c>
      <c r="V2037" s="3">
        <v>2349.0219999999999</v>
      </c>
      <c r="W2037" s="3">
        <v>2181.4720000000002</v>
      </c>
      <c r="X2037" s="3">
        <v>2137.7429999999999</v>
      </c>
      <c r="Y2037" s="3">
        <v>2048.9899999999998</v>
      </c>
      <c r="Z2037" s="3">
        <v>1953.809</v>
      </c>
      <c r="AA2037" s="3">
        <v>1909.6320000000001</v>
      </c>
      <c r="AB2037" s="3">
        <v>1879.913</v>
      </c>
      <c r="AC2037" s="3">
        <v>1910.8989999999999</v>
      </c>
      <c r="AD2037" s="3">
        <v>1914.7070000000001</v>
      </c>
      <c r="AE2037" s="3">
        <v>1939.16</v>
      </c>
      <c r="AF2037" s="3">
        <v>1977.248</v>
      </c>
      <c r="AG2037" s="3">
        <v>2024.2539999999999</v>
      </c>
      <c r="AH2037" s="3">
        <v>2079.4839999999999</v>
      </c>
      <c r="AI2037" s="3">
        <v>2152.8829999999998</v>
      </c>
      <c r="AJ2037" s="3">
        <v>2262.748</v>
      </c>
      <c r="AK2037" s="3">
        <v>2373.0450000000001</v>
      </c>
      <c r="AL2037" s="3">
        <v>2490.3389999999999</v>
      </c>
      <c r="AM2037" s="3">
        <v>2480.3580000000002</v>
      </c>
      <c r="AN2037" s="3">
        <v>2543.5720000000001</v>
      </c>
      <c r="AO2037" s="3">
        <v>2709.5349999999999</v>
      </c>
      <c r="AP2037" s="3">
        <v>2814.2660000000001</v>
      </c>
      <c r="AQ2037" s="3">
        <v>2920.9319999999998</v>
      </c>
      <c r="AR2037" s="3">
        <v>3065.9119999999998</v>
      </c>
      <c r="AS2037" s="3">
        <v>3210.701</v>
      </c>
      <c r="AT2037" s="3">
        <v>3368.701</v>
      </c>
      <c r="AU2037" s="3">
        <v>3559.4160000000002</v>
      </c>
      <c r="AV2037" s="3">
        <v>3778.3919999999998</v>
      </c>
      <c r="AW2037" s="3">
        <v>4006.788</v>
      </c>
      <c r="AX2037" s="3">
        <v>4212.692</v>
      </c>
      <c r="AY2037" s="3">
        <v>4426.6099999999997</v>
      </c>
      <c r="AZ2037" s="3">
        <v>4642.7780000000002</v>
      </c>
      <c r="BA2037">
        <v>4870.5919999999996</v>
      </c>
      <c r="BB2037">
        <v>2013</v>
      </c>
    </row>
    <row r="2038" spans="1:54" hidden="1" x14ac:dyDescent="0.2">
      <c r="A2038">
        <v>611</v>
      </c>
      <c r="B2038" t="s">
        <v>516</v>
      </c>
      <c r="C2038" t="s">
        <v>320</v>
      </c>
      <c r="D2038" t="s">
        <v>131</v>
      </c>
      <c r="E2038" t="s">
        <v>319</v>
      </c>
      <c r="F2038" t="s">
        <v>318</v>
      </c>
      <c r="G2038" t="s">
        <v>243</v>
      </c>
    </row>
    <row r="2039" spans="1:54" hidden="1" x14ac:dyDescent="0.2">
      <c r="A2039">
        <v>611</v>
      </c>
      <c r="B2039" t="s">
        <v>516</v>
      </c>
      <c r="C2039" t="s">
        <v>317</v>
      </c>
      <c r="D2039" t="s">
        <v>131</v>
      </c>
      <c r="E2039" t="s">
        <v>316</v>
      </c>
      <c r="F2039" t="s">
        <v>315</v>
      </c>
      <c r="G2039" t="s">
        <v>288</v>
      </c>
      <c r="I2039" t="s">
        <v>310</v>
      </c>
      <c r="J2039" s="3" t="s">
        <v>215</v>
      </c>
      <c r="K2039" s="3" t="s">
        <v>215</v>
      </c>
      <c r="L2039" s="3" t="s">
        <v>215</v>
      </c>
      <c r="M2039" s="3" t="s">
        <v>215</v>
      </c>
      <c r="N2039" s="3" t="s">
        <v>215</v>
      </c>
      <c r="O2039" s="3" t="s">
        <v>215</v>
      </c>
      <c r="P2039" s="3" t="s">
        <v>215</v>
      </c>
      <c r="Q2039" s="3" t="s">
        <v>215</v>
      </c>
      <c r="R2039" s="3" t="s">
        <v>215</v>
      </c>
      <c r="S2039" s="3" t="s">
        <v>215</v>
      </c>
      <c r="T2039" s="3" t="s">
        <v>215</v>
      </c>
      <c r="U2039" s="3">
        <v>4.0000000000000001E-3</v>
      </c>
      <c r="V2039" s="3">
        <v>4.0000000000000001E-3</v>
      </c>
      <c r="W2039" s="3">
        <v>3.0000000000000001E-3</v>
      </c>
      <c r="X2039" s="3">
        <v>3.0000000000000001E-3</v>
      </c>
      <c r="Y2039" s="3">
        <v>3.0000000000000001E-3</v>
      </c>
      <c r="Z2039" s="3">
        <v>3.0000000000000001E-3</v>
      </c>
      <c r="AA2039" s="3">
        <v>3.0000000000000001E-3</v>
      </c>
      <c r="AB2039" s="3">
        <v>3.0000000000000001E-3</v>
      </c>
      <c r="AC2039" s="3">
        <v>3.0000000000000001E-3</v>
      </c>
      <c r="AD2039" s="3">
        <v>2E-3</v>
      </c>
      <c r="AE2039" s="3">
        <v>2E-3</v>
      </c>
      <c r="AF2039" s="3">
        <v>2E-3</v>
      </c>
      <c r="AG2039" s="3">
        <v>2E-3</v>
      </c>
      <c r="AH2039" s="3">
        <v>2E-3</v>
      </c>
      <c r="AI2039" s="3">
        <v>2E-3</v>
      </c>
      <c r="AJ2039" s="3">
        <v>2E-3</v>
      </c>
      <c r="AK2039" s="3">
        <v>2E-3</v>
      </c>
      <c r="AL2039" s="3">
        <v>2E-3</v>
      </c>
      <c r="AM2039" s="3">
        <v>2E-3</v>
      </c>
      <c r="AN2039" s="3">
        <v>2E-3</v>
      </c>
      <c r="AO2039" s="3">
        <v>2E-3</v>
      </c>
      <c r="AP2039" s="3">
        <v>3.0000000000000001E-3</v>
      </c>
      <c r="AQ2039" s="3">
        <v>3.0000000000000001E-3</v>
      </c>
      <c r="AR2039" s="3">
        <v>3.0000000000000001E-3</v>
      </c>
      <c r="AS2039" s="3">
        <v>3.0000000000000001E-3</v>
      </c>
      <c r="AT2039" s="3">
        <v>3.0000000000000001E-3</v>
      </c>
      <c r="AU2039" s="3">
        <v>3.0000000000000001E-3</v>
      </c>
      <c r="AV2039" s="3">
        <v>3.0000000000000001E-3</v>
      </c>
      <c r="AW2039" s="3">
        <v>3.0000000000000001E-3</v>
      </c>
      <c r="AX2039" s="3">
        <v>3.0000000000000001E-3</v>
      </c>
      <c r="AY2039" s="3">
        <v>3.0000000000000001E-3</v>
      </c>
      <c r="AZ2039" s="3">
        <v>3.0000000000000001E-3</v>
      </c>
      <c r="BA2039">
        <v>3.0000000000000001E-3</v>
      </c>
      <c r="BB2039">
        <v>2013</v>
      </c>
    </row>
    <row r="2040" spans="1:54" hidden="1" x14ac:dyDescent="0.2">
      <c r="A2040">
        <v>611</v>
      </c>
      <c r="B2040" t="s">
        <v>516</v>
      </c>
      <c r="C2040" t="s">
        <v>314</v>
      </c>
      <c r="D2040" t="s">
        <v>131</v>
      </c>
      <c r="E2040" t="s">
        <v>313</v>
      </c>
      <c r="F2040" t="s">
        <v>312</v>
      </c>
      <c r="G2040" t="s">
        <v>311</v>
      </c>
      <c r="I2040" t="s">
        <v>310</v>
      </c>
      <c r="J2040" s="3" t="s">
        <v>215</v>
      </c>
      <c r="K2040" s="3" t="s">
        <v>215</v>
      </c>
      <c r="L2040" s="3" t="s">
        <v>215</v>
      </c>
      <c r="M2040" s="3" t="s">
        <v>215</v>
      </c>
      <c r="N2040" s="3" t="s">
        <v>215</v>
      </c>
      <c r="O2040" s="3" t="s">
        <v>215</v>
      </c>
      <c r="P2040" s="3" t="s">
        <v>215</v>
      </c>
      <c r="Q2040" s="3" t="s">
        <v>215</v>
      </c>
      <c r="R2040" s="3" t="s">
        <v>215</v>
      </c>
      <c r="S2040" s="3" t="s">
        <v>215</v>
      </c>
      <c r="T2040" s="3" t="s">
        <v>215</v>
      </c>
      <c r="U2040" s="3">
        <v>70.332999999999998</v>
      </c>
      <c r="V2040" s="3">
        <v>70.692999999999998</v>
      </c>
      <c r="W2040" s="3">
        <v>72.188999999999993</v>
      </c>
      <c r="X2040" s="3">
        <v>75.602000000000004</v>
      </c>
      <c r="Y2040" s="3">
        <v>77.67</v>
      </c>
      <c r="Z2040" s="3">
        <v>78.643000000000001</v>
      </c>
      <c r="AA2040" s="3">
        <v>79.644999999999996</v>
      </c>
      <c r="AB2040" s="3">
        <v>80.515000000000001</v>
      </c>
      <c r="AC2040" s="3">
        <v>81.001000000000005</v>
      </c>
      <c r="AD2040" s="3">
        <v>80.86</v>
      </c>
      <c r="AE2040" s="3">
        <v>80.683000000000007</v>
      </c>
      <c r="AF2040" s="3">
        <v>79.462999999999994</v>
      </c>
      <c r="AG2040" s="3">
        <v>79.477999999999994</v>
      </c>
      <c r="AH2040" s="3">
        <v>79.896000000000001</v>
      </c>
      <c r="AI2040" s="3">
        <v>79.849999999999994</v>
      </c>
      <c r="AJ2040" s="3">
        <v>80.162000000000006</v>
      </c>
      <c r="AK2040" s="3">
        <v>82.004000000000005</v>
      </c>
      <c r="AL2040" s="3">
        <v>88.194999999999993</v>
      </c>
      <c r="AM2040" s="3">
        <v>88.89</v>
      </c>
      <c r="AN2040" s="3">
        <v>91.287999999999997</v>
      </c>
      <c r="AO2040" s="3">
        <v>94.003</v>
      </c>
      <c r="AP2040" s="3">
        <v>96.174000000000007</v>
      </c>
      <c r="AQ2040" s="3">
        <v>96.915999999999997</v>
      </c>
      <c r="AR2040" s="3">
        <v>98.003</v>
      </c>
      <c r="AS2040" s="3">
        <v>98.991</v>
      </c>
      <c r="AT2040" s="3">
        <v>100.383</v>
      </c>
      <c r="AU2040" s="3">
        <v>99.299000000000007</v>
      </c>
      <c r="AV2040" s="3">
        <v>98.063999999999993</v>
      </c>
      <c r="AW2040" s="3">
        <v>97.902000000000001</v>
      </c>
      <c r="AX2040" s="3">
        <v>98.415000000000006</v>
      </c>
      <c r="AY2040" s="3">
        <v>98.989000000000004</v>
      </c>
      <c r="AZ2040" s="3">
        <v>99.751000000000005</v>
      </c>
      <c r="BA2040">
        <v>100.497</v>
      </c>
      <c r="BB2040">
        <v>2013</v>
      </c>
    </row>
    <row r="2041" spans="1:54" hidden="1" x14ac:dyDescent="0.2">
      <c r="A2041">
        <v>611</v>
      </c>
      <c r="B2041" t="s">
        <v>516</v>
      </c>
      <c r="C2041" t="s">
        <v>309</v>
      </c>
      <c r="D2041" t="s">
        <v>131</v>
      </c>
      <c r="E2041" t="s">
        <v>308</v>
      </c>
      <c r="F2041" t="s">
        <v>307</v>
      </c>
      <c r="G2041" t="s">
        <v>217</v>
      </c>
      <c r="I2041" t="s">
        <v>1029</v>
      </c>
      <c r="J2041" s="3" t="s">
        <v>215</v>
      </c>
      <c r="K2041" s="3" t="s">
        <v>215</v>
      </c>
      <c r="L2041" s="3" t="s">
        <v>215</v>
      </c>
      <c r="M2041" s="3" t="s">
        <v>215</v>
      </c>
      <c r="N2041" s="3" t="s">
        <v>215</v>
      </c>
      <c r="O2041" s="3" t="s">
        <v>215</v>
      </c>
      <c r="P2041" s="3" t="s">
        <v>215</v>
      </c>
      <c r="Q2041" s="3" t="s">
        <v>215</v>
      </c>
      <c r="R2041" s="3" t="s">
        <v>215</v>
      </c>
      <c r="S2041" s="3" t="s">
        <v>215</v>
      </c>
      <c r="T2041" s="3">
        <v>22.07</v>
      </c>
      <c r="U2041" s="3">
        <v>18.515999999999998</v>
      </c>
      <c r="V2041" s="3">
        <v>19.667000000000002</v>
      </c>
      <c r="W2041" s="3">
        <v>18.984999999999999</v>
      </c>
      <c r="X2041" s="3">
        <v>15.382</v>
      </c>
      <c r="Y2041" s="3">
        <v>8.4380000000000006</v>
      </c>
      <c r="Z2041" s="3">
        <v>9.0719999999999992</v>
      </c>
      <c r="AA2041" s="3">
        <v>9.5719999999999992</v>
      </c>
      <c r="AB2041" s="3">
        <v>12.19</v>
      </c>
      <c r="AC2041" s="3">
        <v>8.5449999999999999</v>
      </c>
      <c r="AD2041" s="3">
        <v>10.711</v>
      </c>
      <c r="AE2041" s="3">
        <v>9.734</v>
      </c>
      <c r="AF2041" s="3">
        <v>13.028</v>
      </c>
      <c r="AG2041" s="3">
        <v>18.785</v>
      </c>
      <c r="AH2041" s="3">
        <v>21.12</v>
      </c>
      <c r="AI2041" s="3">
        <v>23.173999999999999</v>
      </c>
      <c r="AJ2041" s="3">
        <v>35.031999999999996</v>
      </c>
      <c r="AK2041" s="3">
        <v>43.689</v>
      </c>
      <c r="AL2041" s="3">
        <v>46.643999999999998</v>
      </c>
      <c r="AM2041" s="3">
        <v>37.484000000000002</v>
      </c>
      <c r="AN2041" s="3">
        <v>21.259</v>
      </c>
      <c r="AO2041" s="3">
        <v>24.669</v>
      </c>
      <c r="AP2041" s="3">
        <v>26.364000000000001</v>
      </c>
      <c r="AQ2041" s="3">
        <v>41.296999999999997</v>
      </c>
      <c r="AR2041" s="3">
        <v>34.918999999999997</v>
      </c>
      <c r="AS2041" s="3">
        <v>50.828000000000003</v>
      </c>
      <c r="AT2041" s="3">
        <v>47.351999999999997</v>
      </c>
      <c r="AU2041" s="3">
        <v>36.418999999999997</v>
      </c>
      <c r="AV2041" s="3">
        <v>34.113</v>
      </c>
      <c r="AW2041" s="3">
        <v>35.139000000000003</v>
      </c>
      <c r="AX2041" s="3">
        <v>33.651000000000003</v>
      </c>
      <c r="AY2041" s="3">
        <v>31.986000000000001</v>
      </c>
      <c r="AZ2041" s="3">
        <v>33.845999999999997</v>
      </c>
      <c r="BA2041">
        <v>30.321000000000002</v>
      </c>
      <c r="BB2041">
        <v>2013</v>
      </c>
    </row>
    <row r="2042" spans="1:54" hidden="1" x14ac:dyDescent="0.2">
      <c r="A2042">
        <v>611</v>
      </c>
      <c r="B2042" t="s">
        <v>516</v>
      </c>
      <c r="C2042" t="s">
        <v>306</v>
      </c>
      <c r="D2042" t="s">
        <v>131</v>
      </c>
      <c r="E2042" t="s">
        <v>305</v>
      </c>
      <c r="F2042" t="s">
        <v>304</v>
      </c>
      <c r="G2042" t="s">
        <v>217</v>
      </c>
      <c r="I2042" t="s">
        <v>1029</v>
      </c>
      <c r="J2042" s="3" t="s">
        <v>215</v>
      </c>
      <c r="K2042" s="3" t="s">
        <v>215</v>
      </c>
      <c r="L2042" s="3" t="s">
        <v>215</v>
      </c>
      <c r="M2042" s="3" t="s">
        <v>215</v>
      </c>
      <c r="N2042" s="3" t="s">
        <v>215</v>
      </c>
      <c r="O2042" s="3" t="s">
        <v>215</v>
      </c>
      <c r="P2042" s="3" t="s">
        <v>215</v>
      </c>
      <c r="Q2042" s="3" t="s">
        <v>215</v>
      </c>
      <c r="R2042" s="3" t="s">
        <v>215</v>
      </c>
      <c r="S2042" s="3" t="s">
        <v>215</v>
      </c>
      <c r="T2042" s="3">
        <v>19.748999999999999</v>
      </c>
      <c r="U2042" s="3">
        <v>20.515000000000001</v>
      </c>
      <c r="V2042" s="3">
        <v>16.172999999999998</v>
      </c>
      <c r="W2042" s="3">
        <v>21.244</v>
      </c>
      <c r="X2042" s="3">
        <v>16.169</v>
      </c>
      <c r="Y2042" s="3">
        <v>9.8800000000000008</v>
      </c>
      <c r="Z2042" s="3">
        <v>9.5549999999999997</v>
      </c>
      <c r="AA2042" s="3">
        <v>8.2100000000000009</v>
      </c>
      <c r="AB2042" s="3">
        <v>8.7880000000000003</v>
      </c>
      <c r="AC2042" s="3">
        <v>8.4459999999999997</v>
      </c>
      <c r="AD2042" s="3">
        <v>5.9059999999999997</v>
      </c>
      <c r="AE2042" s="3">
        <v>10.97</v>
      </c>
      <c r="AF2042" s="3">
        <v>15.467000000000001</v>
      </c>
      <c r="AG2042" s="3">
        <v>22.181000000000001</v>
      </c>
      <c r="AH2042" s="3">
        <v>19.808</v>
      </c>
      <c r="AI2042" s="3">
        <v>19.977</v>
      </c>
      <c r="AJ2042" s="3">
        <v>23.495999999999999</v>
      </c>
      <c r="AK2042" s="3">
        <v>25.78</v>
      </c>
      <c r="AL2042" s="3">
        <v>25.024000000000001</v>
      </c>
      <c r="AM2042" s="3">
        <v>30.888999999999999</v>
      </c>
      <c r="AN2042" s="3">
        <v>24.088999999999999</v>
      </c>
      <c r="AO2042" s="3">
        <v>11.558999999999999</v>
      </c>
      <c r="AP2042" s="3">
        <v>7.59</v>
      </c>
      <c r="AQ2042" s="3">
        <v>18.001999999999999</v>
      </c>
      <c r="AR2042" s="3">
        <v>9.8119999999999994</v>
      </c>
      <c r="AS2042" s="3">
        <v>19.047000000000001</v>
      </c>
      <c r="AT2042" s="3">
        <v>17</v>
      </c>
      <c r="AU2042" s="3">
        <v>13.196999999999999</v>
      </c>
      <c r="AV2042" s="3">
        <v>14.625999999999999</v>
      </c>
      <c r="AW2042" s="3">
        <v>16.382000000000001</v>
      </c>
      <c r="AX2042" s="3">
        <v>17.375</v>
      </c>
      <c r="AY2042" s="3">
        <v>17.754999999999999</v>
      </c>
      <c r="AZ2042" s="3">
        <v>19.408999999999999</v>
      </c>
      <c r="BA2042">
        <v>18.84</v>
      </c>
      <c r="BB2042">
        <v>2013</v>
      </c>
    </row>
    <row r="2043" spans="1:54" hidden="1" x14ac:dyDescent="0.2">
      <c r="A2043">
        <v>611</v>
      </c>
      <c r="B2043" t="s">
        <v>516</v>
      </c>
      <c r="C2043" t="s">
        <v>303</v>
      </c>
      <c r="D2043" t="s">
        <v>131</v>
      </c>
      <c r="E2043" t="s">
        <v>300</v>
      </c>
      <c r="F2043" t="s">
        <v>302</v>
      </c>
      <c r="G2043" t="s">
        <v>295</v>
      </c>
      <c r="I2043" t="s">
        <v>1030</v>
      </c>
      <c r="J2043" s="3" t="s">
        <v>215</v>
      </c>
      <c r="K2043" s="3" t="s">
        <v>215</v>
      </c>
      <c r="L2043" s="3" t="s">
        <v>215</v>
      </c>
      <c r="M2043" s="3" t="s">
        <v>215</v>
      </c>
      <c r="N2043" s="3" t="s">
        <v>215</v>
      </c>
      <c r="O2043" s="3" t="s">
        <v>215</v>
      </c>
      <c r="P2043" s="3" t="s">
        <v>215</v>
      </c>
      <c r="Q2043" s="3" t="s">
        <v>215</v>
      </c>
      <c r="R2043" s="3" t="s">
        <v>215</v>
      </c>
      <c r="S2043" s="3" t="s">
        <v>215</v>
      </c>
      <c r="T2043" s="3" t="s">
        <v>215</v>
      </c>
      <c r="U2043" s="3">
        <v>75.251999999999995</v>
      </c>
      <c r="V2043" s="3">
        <v>77.789000000000001</v>
      </c>
      <c r="W2043" s="3">
        <v>81.241</v>
      </c>
      <c r="X2043" s="3">
        <v>86.525999999999996</v>
      </c>
      <c r="Y2043" s="3">
        <v>90.754000000000005</v>
      </c>
      <c r="Z2043" s="3">
        <v>93.941999999999993</v>
      </c>
      <c r="AA2043" s="3">
        <v>96.308999999999997</v>
      </c>
      <c r="AB2043" s="3">
        <v>98.432000000000002</v>
      </c>
      <c r="AC2043" s="3">
        <v>98.037000000000006</v>
      </c>
      <c r="AD2043" s="3">
        <v>100</v>
      </c>
      <c r="AE2043" s="3">
        <v>101.76</v>
      </c>
      <c r="AF2043" s="3">
        <v>102.40300000000001</v>
      </c>
      <c r="AG2043" s="3">
        <v>104.419</v>
      </c>
      <c r="AH2043" s="3">
        <v>107.675</v>
      </c>
      <c r="AI2043" s="3">
        <v>111.026</v>
      </c>
      <c r="AJ2043" s="3">
        <v>114.877</v>
      </c>
      <c r="AK2043" s="3">
        <v>120.586</v>
      </c>
      <c r="AL2043" s="3">
        <v>135.00399999999999</v>
      </c>
      <c r="AM2043" s="3">
        <v>137.26300000000001</v>
      </c>
      <c r="AN2043" s="3">
        <v>142.691</v>
      </c>
      <c r="AO2043" s="3">
        <v>149.93100000000001</v>
      </c>
      <c r="AP2043" s="3">
        <v>155.53399999999999</v>
      </c>
      <c r="AQ2043" s="3">
        <v>159.26499999999999</v>
      </c>
      <c r="AR2043" s="3">
        <v>163.941</v>
      </c>
      <c r="AS2043" s="3">
        <v>167.39</v>
      </c>
      <c r="AT2043" s="3">
        <v>171.91</v>
      </c>
      <c r="AU2043" s="3">
        <v>173.113</v>
      </c>
      <c r="AV2043" s="3">
        <v>174.84399999999999</v>
      </c>
      <c r="AW2043" s="3">
        <v>178.34100000000001</v>
      </c>
      <c r="AX2043" s="3">
        <v>182.79900000000001</v>
      </c>
      <c r="AY2043" s="3">
        <v>187.369</v>
      </c>
      <c r="AZ2043" s="3">
        <v>192.054</v>
      </c>
      <c r="BA2043">
        <v>196.85499999999999</v>
      </c>
      <c r="BB2043">
        <v>2017</v>
      </c>
    </row>
    <row r="2044" spans="1:54" hidden="1" x14ac:dyDescent="0.2">
      <c r="A2044">
        <v>611</v>
      </c>
      <c r="B2044" t="s">
        <v>516</v>
      </c>
      <c r="C2044" t="s">
        <v>301</v>
      </c>
      <c r="D2044" t="s">
        <v>131</v>
      </c>
      <c r="E2044" t="s">
        <v>300</v>
      </c>
      <c r="F2044" t="s">
        <v>299</v>
      </c>
      <c r="G2044" t="s">
        <v>275</v>
      </c>
      <c r="I2044" t="s">
        <v>298</v>
      </c>
      <c r="J2044" s="3" t="s">
        <v>215</v>
      </c>
      <c r="K2044" s="3" t="s">
        <v>215</v>
      </c>
      <c r="L2044" s="3" t="s">
        <v>215</v>
      </c>
      <c r="M2044" s="3" t="s">
        <v>215</v>
      </c>
      <c r="N2044" s="3" t="s">
        <v>215</v>
      </c>
      <c r="O2044" s="3" t="s">
        <v>215</v>
      </c>
      <c r="P2044" s="3" t="s">
        <v>215</v>
      </c>
      <c r="Q2044" s="3" t="s">
        <v>215</v>
      </c>
      <c r="R2044" s="3" t="s">
        <v>215</v>
      </c>
      <c r="S2044" s="3" t="s">
        <v>215</v>
      </c>
      <c r="T2044" s="3" t="s">
        <v>215</v>
      </c>
      <c r="U2044" s="3" t="s">
        <v>215</v>
      </c>
      <c r="V2044" s="3">
        <v>3.371</v>
      </c>
      <c r="W2044" s="3">
        <v>4.4379999999999997</v>
      </c>
      <c r="X2044" s="3">
        <v>6.5049999999999999</v>
      </c>
      <c r="Y2044" s="3">
        <v>4.8860000000000001</v>
      </c>
      <c r="Z2044" s="3">
        <v>3.5129999999999999</v>
      </c>
      <c r="AA2044" s="3">
        <v>2.52</v>
      </c>
      <c r="AB2044" s="3">
        <v>2.2050000000000001</v>
      </c>
      <c r="AC2044" s="3">
        <v>-0.40100000000000002</v>
      </c>
      <c r="AD2044" s="3">
        <v>2.0019999999999998</v>
      </c>
      <c r="AE2044" s="3">
        <v>1.76</v>
      </c>
      <c r="AF2044" s="3">
        <v>0.63300000000000001</v>
      </c>
      <c r="AG2044" s="3">
        <v>1.968</v>
      </c>
      <c r="AH2044" s="3">
        <v>3.1179999999999999</v>
      </c>
      <c r="AI2044" s="3">
        <v>3.1120000000000001</v>
      </c>
      <c r="AJ2044" s="3">
        <v>3.4689999999999999</v>
      </c>
      <c r="AK2044" s="3">
        <v>4.97</v>
      </c>
      <c r="AL2044" s="3">
        <v>11.957000000000001</v>
      </c>
      <c r="AM2044" s="3">
        <v>1.6739999999999999</v>
      </c>
      <c r="AN2044" s="3">
        <v>3.9540000000000002</v>
      </c>
      <c r="AO2044" s="3">
        <v>5.0739999999999998</v>
      </c>
      <c r="AP2044" s="3">
        <v>3.738</v>
      </c>
      <c r="AQ2044" s="3">
        <v>2.399</v>
      </c>
      <c r="AR2044" s="3">
        <v>2.9359999999999999</v>
      </c>
      <c r="AS2044" s="3">
        <v>2.1040000000000001</v>
      </c>
      <c r="AT2044" s="3">
        <v>2.7</v>
      </c>
      <c r="AU2044" s="3">
        <v>0.7</v>
      </c>
      <c r="AV2044" s="3">
        <v>1</v>
      </c>
      <c r="AW2044" s="3">
        <v>2</v>
      </c>
      <c r="AX2044" s="3">
        <v>2.5</v>
      </c>
      <c r="AY2044" s="3">
        <v>2.5</v>
      </c>
      <c r="AZ2044" s="3">
        <v>2.5</v>
      </c>
      <c r="BA2044">
        <v>2.5</v>
      </c>
      <c r="BB2044">
        <v>2017</v>
      </c>
    </row>
    <row r="2045" spans="1:54" hidden="1" x14ac:dyDescent="0.2">
      <c r="A2045">
        <v>611</v>
      </c>
      <c r="B2045" t="s">
        <v>516</v>
      </c>
      <c r="C2045" t="s">
        <v>297</v>
      </c>
      <c r="D2045" t="s">
        <v>131</v>
      </c>
      <c r="E2045" t="s">
        <v>293</v>
      </c>
      <c r="F2045" t="s">
        <v>296</v>
      </c>
      <c r="G2045" t="s">
        <v>295</v>
      </c>
      <c r="I2045" t="s">
        <v>1030</v>
      </c>
      <c r="J2045" s="3" t="s">
        <v>215</v>
      </c>
      <c r="K2045" s="3" t="s">
        <v>215</v>
      </c>
      <c r="L2045" s="3" t="s">
        <v>215</v>
      </c>
      <c r="M2045" s="3" t="s">
        <v>215</v>
      </c>
      <c r="N2045" s="3" t="s">
        <v>215</v>
      </c>
      <c r="O2045" s="3" t="s">
        <v>215</v>
      </c>
      <c r="P2045" s="3" t="s">
        <v>215</v>
      </c>
      <c r="Q2045" s="3" t="s">
        <v>215</v>
      </c>
      <c r="R2045" s="3" t="s">
        <v>215</v>
      </c>
      <c r="S2045" s="3" t="s">
        <v>215</v>
      </c>
      <c r="T2045" s="3" t="s">
        <v>215</v>
      </c>
      <c r="U2045" s="3">
        <v>76.415000000000006</v>
      </c>
      <c r="V2045" s="3">
        <v>79.370999999999995</v>
      </c>
      <c r="W2045" s="3">
        <v>83.662999999999997</v>
      </c>
      <c r="X2045" s="3">
        <v>88.463999999999999</v>
      </c>
      <c r="Y2045" s="3">
        <v>92.626999999999995</v>
      </c>
      <c r="Z2045" s="3">
        <v>95.063999999999993</v>
      </c>
      <c r="AA2045" s="3">
        <v>97.370999999999995</v>
      </c>
      <c r="AB2045" s="3">
        <v>99.335999999999999</v>
      </c>
      <c r="AC2045" s="3">
        <v>98.763000000000005</v>
      </c>
      <c r="AD2045" s="3">
        <v>101.102</v>
      </c>
      <c r="AE2045" s="3">
        <v>102.542</v>
      </c>
      <c r="AF2045" s="3">
        <v>103.962</v>
      </c>
      <c r="AG2045" s="3">
        <v>105.82599999999999</v>
      </c>
      <c r="AH2045" s="3">
        <v>109.07899999999999</v>
      </c>
      <c r="AI2045" s="3">
        <v>112.878</v>
      </c>
      <c r="AJ2045" s="3">
        <v>116.765</v>
      </c>
      <c r="AK2045" s="3">
        <v>126.303</v>
      </c>
      <c r="AL2045" s="3">
        <v>137.98500000000001</v>
      </c>
      <c r="AM2045" s="3">
        <v>140.97399999999999</v>
      </c>
      <c r="AN2045" s="3">
        <v>144.91800000000001</v>
      </c>
      <c r="AO2045" s="3">
        <v>155.96</v>
      </c>
      <c r="AP2045" s="3">
        <v>157.61799999999999</v>
      </c>
      <c r="AQ2045" s="3">
        <v>161.636</v>
      </c>
      <c r="AR2045" s="3">
        <v>166.101</v>
      </c>
      <c r="AS2045" s="3">
        <v>169.31</v>
      </c>
      <c r="AT2045" s="3">
        <v>174.53100000000001</v>
      </c>
      <c r="AU2045" s="3">
        <v>172.727</v>
      </c>
      <c r="AV2045" s="3">
        <v>174.45400000000001</v>
      </c>
      <c r="AW2045" s="3">
        <v>177.94300000000001</v>
      </c>
      <c r="AX2045" s="3">
        <v>182.392</v>
      </c>
      <c r="AY2045" s="3">
        <v>186.952</v>
      </c>
      <c r="AZ2045" s="3">
        <v>191.625</v>
      </c>
      <c r="BA2045">
        <v>196.416</v>
      </c>
      <c r="BB2045">
        <v>2017</v>
      </c>
    </row>
    <row r="2046" spans="1:54" hidden="1" x14ac:dyDescent="0.2">
      <c r="A2046">
        <v>611</v>
      </c>
      <c r="B2046" t="s">
        <v>516</v>
      </c>
      <c r="C2046" t="s">
        <v>294</v>
      </c>
      <c r="D2046" t="s">
        <v>131</v>
      </c>
      <c r="E2046" t="s">
        <v>293</v>
      </c>
      <c r="F2046" t="s">
        <v>292</v>
      </c>
      <c r="G2046" t="s">
        <v>275</v>
      </c>
      <c r="I2046" t="s">
        <v>291</v>
      </c>
      <c r="J2046" s="3" t="s">
        <v>215</v>
      </c>
      <c r="K2046" s="3" t="s">
        <v>215</v>
      </c>
      <c r="L2046" s="3" t="s">
        <v>215</v>
      </c>
      <c r="M2046" s="3" t="s">
        <v>215</v>
      </c>
      <c r="N2046" s="3" t="s">
        <v>215</v>
      </c>
      <c r="O2046" s="3" t="s">
        <v>215</v>
      </c>
      <c r="P2046" s="3" t="s">
        <v>215</v>
      </c>
      <c r="Q2046" s="3" t="s">
        <v>215</v>
      </c>
      <c r="R2046" s="3" t="s">
        <v>215</v>
      </c>
      <c r="S2046" s="3" t="s">
        <v>215</v>
      </c>
      <c r="T2046" s="3" t="s">
        <v>215</v>
      </c>
      <c r="U2046" s="3" t="s">
        <v>215</v>
      </c>
      <c r="V2046" s="3">
        <v>3.8690000000000002</v>
      </c>
      <c r="W2046" s="3">
        <v>5.4080000000000004</v>
      </c>
      <c r="X2046" s="3">
        <v>5.7370000000000001</v>
      </c>
      <c r="Y2046" s="3">
        <v>4.7060000000000004</v>
      </c>
      <c r="Z2046" s="3">
        <v>2.6309999999999998</v>
      </c>
      <c r="AA2046" s="3">
        <v>2.427</v>
      </c>
      <c r="AB2046" s="3">
        <v>2.0179999999999998</v>
      </c>
      <c r="AC2046" s="3">
        <v>-0.57699999999999996</v>
      </c>
      <c r="AD2046" s="3">
        <v>2.3679999999999999</v>
      </c>
      <c r="AE2046" s="3">
        <v>1.4239999999999999</v>
      </c>
      <c r="AF2046" s="3">
        <v>1.3839999999999999</v>
      </c>
      <c r="AG2046" s="3">
        <v>1.7929999999999999</v>
      </c>
      <c r="AH2046" s="3">
        <v>3.073</v>
      </c>
      <c r="AI2046" s="3">
        <v>3.4830000000000001</v>
      </c>
      <c r="AJ2046" s="3">
        <v>3.444</v>
      </c>
      <c r="AK2046" s="3">
        <v>8.1679999999999993</v>
      </c>
      <c r="AL2046" s="3">
        <v>9.2490000000000006</v>
      </c>
      <c r="AM2046" s="3">
        <v>2.1659999999999999</v>
      </c>
      <c r="AN2046" s="3">
        <v>2.798</v>
      </c>
      <c r="AO2046" s="3">
        <v>7.62</v>
      </c>
      <c r="AP2046" s="3">
        <v>1.0629999999999999</v>
      </c>
      <c r="AQ2046" s="3">
        <v>2.5489999999999999</v>
      </c>
      <c r="AR2046" s="3">
        <v>2.762</v>
      </c>
      <c r="AS2046" s="3">
        <v>1.9319999999999999</v>
      </c>
      <c r="AT2046" s="3">
        <v>3.0840000000000001</v>
      </c>
      <c r="AU2046" s="3">
        <v>-1.0329999999999999</v>
      </c>
      <c r="AV2046" s="3">
        <v>1</v>
      </c>
      <c r="AW2046" s="3">
        <v>2</v>
      </c>
      <c r="AX2046" s="3">
        <v>2.5</v>
      </c>
      <c r="AY2046" s="3">
        <v>2.5</v>
      </c>
      <c r="AZ2046" s="3">
        <v>2.5</v>
      </c>
      <c r="BA2046">
        <v>2.5</v>
      </c>
      <c r="BB2046">
        <v>2017</v>
      </c>
    </row>
    <row r="2047" spans="1:54" hidden="1" x14ac:dyDescent="0.2">
      <c r="A2047">
        <v>611</v>
      </c>
      <c r="B2047" t="s">
        <v>516</v>
      </c>
      <c r="C2047" t="s">
        <v>290</v>
      </c>
      <c r="D2047" t="s">
        <v>131</v>
      </c>
      <c r="E2047" t="s">
        <v>289</v>
      </c>
      <c r="G2047" t="s">
        <v>288</v>
      </c>
    </row>
    <row r="2048" spans="1:54" hidden="1" x14ac:dyDescent="0.2">
      <c r="A2048">
        <v>611</v>
      </c>
      <c r="B2048" t="s">
        <v>516</v>
      </c>
      <c r="C2048" t="s">
        <v>287</v>
      </c>
      <c r="D2048" t="s">
        <v>131</v>
      </c>
      <c r="E2048" t="s">
        <v>286</v>
      </c>
      <c r="F2048" t="s">
        <v>285</v>
      </c>
      <c r="G2048" t="s">
        <v>275</v>
      </c>
      <c r="I2048" t="s">
        <v>1031</v>
      </c>
      <c r="J2048" s="3" t="s">
        <v>215</v>
      </c>
      <c r="K2048" s="3" t="s">
        <v>215</v>
      </c>
      <c r="L2048" s="3" t="s">
        <v>215</v>
      </c>
      <c r="M2048" s="3" t="s">
        <v>215</v>
      </c>
      <c r="N2048" s="3" t="s">
        <v>215</v>
      </c>
      <c r="O2048" s="3" t="s">
        <v>215</v>
      </c>
      <c r="P2048" s="3" t="s">
        <v>215</v>
      </c>
      <c r="Q2048" s="3" t="s">
        <v>215</v>
      </c>
      <c r="R2048" s="3" t="s">
        <v>215</v>
      </c>
      <c r="S2048" s="3" t="s">
        <v>215</v>
      </c>
      <c r="T2048" s="3">
        <v>10.1</v>
      </c>
      <c r="U2048" s="3">
        <v>3.085</v>
      </c>
      <c r="V2048" s="3">
        <v>-0.75</v>
      </c>
      <c r="W2048" s="3">
        <v>-9.7899999999999991</v>
      </c>
      <c r="X2048" s="3">
        <v>-8.8759999999999994</v>
      </c>
      <c r="Y2048" s="3">
        <v>-11.288</v>
      </c>
      <c r="Z2048" s="3">
        <v>-7.2069999999999999</v>
      </c>
      <c r="AA2048" s="3">
        <v>-0.76600000000000001</v>
      </c>
      <c r="AB2048" s="3">
        <v>8.7129999999999992</v>
      </c>
      <c r="AC2048" s="3">
        <v>-2.9910000000000001</v>
      </c>
      <c r="AD2048" s="3">
        <v>4.4139999999999997</v>
      </c>
      <c r="AE2048" s="3">
        <v>-7.1790000000000003</v>
      </c>
      <c r="AF2048" s="3">
        <v>0.72199999999999998</v>
      </c>
      <c r="AG2048" s="3">
        <v>18.507000000000001</v>
      </c>
      <c r="AH2048" s="3">
        <v>6.2569999999999997</v>
      </c>
      <c r="AI2048" s="3">
        <v>13.755000000000001</v>
      </c>
      <c r="AJ2048" s="3">
        <v>23.411000000000001</v>
      </c>
      <c r="AK2048" s="3">
        <v>17.295000000000002</v>
      </c>
      <c r="AL2048" s="3">
        <v>8.4770000000000003</v>
      </c>
      <c r="AM2048" s="3">
        <v>-22.699000000000002</v>
      </c>
      <c r="AN2048" s="3">
        <v>-20.199000000000002</v>
      </c>
      <c r="AO2048" s="3">
        <v>29.962</v>
      </c>
      <c r="AP2048" s="3">
        <v>27.094999999999999</v>
      </c>
      <c r="AQ2048" s="3">
        <v>3.89</v>
      </c>
      <c r="AR2048" s="3">
        <v>8.4939999999999998</v>
      </c>
      <c r="AS2048" s="3">
        <v>31.170999999999999</v>
      </c>
      <c r="AT2048" s="3">
        <v>3.3639999999999999</v>
      </c>
      <c r="AU2048" s="3">
        <v>-6.6449999999999996</v>
      </c>
      <c r="AV2048" s="3">
        <v>-2.5019999999999998</v>
      </c>
      <c r="AW2048" s="3">
        <v>4.1230000000000002</v>
      </c>
      <c r="AX2048" s="3">
        <v>1.0249999999999999</v>
      </c>
      <c r="AY2048" s="3">
        <v>-11.792999999999999</v>
      </c>
      <c r="AZ2048" s="3">
        <v>6.8239999999999998</v>
      </c>
      <c r="BA2048">
        <v>-1.167</v>
      </c>
      <c r="BB2048">
        <v>2016</v>
      </c>
    </row>
    <row r="2049" spans="1:54" hidden="1" x14ac:dyDescent="0.2">
      <c r="A2049">
        <v>611</v>
      </c>
      <c r="B2049" t="s">
        <v>516</v>
      </c>
      <c r="C2049" t="s">
        <v>284</v>
      </c>
      <c r="D2049" t="s">
        <v>131</v>
      </c>
      <c r="E2049" t="s">
        <v>283</v>
      </c>
      <c r="F2049" t="s">
        <v>282</v>
      </c>
      <c r="G2049" t="s">
        <v>275</v>
      </c>
      <c r="I2049" t="s">
        <v>1031</v>
      </c>
      <c r="J2049" s="3" t="s">
        <v>215</v>
      </c>
      <c r="K2049" s="3" t="s">
        <v>215</v>
      </c>
      <c r="L2049" s="3" t="s">
        <v>215</v>
      </c>
      <c r="M2049" s="3" t="s">
        <v>215</v>
      </c>
      <c r="N2049" s="3" t="s">
        <v>215</v>
      </c>
      <c r="O2049" s="3" t="s">
        <v>215</v>
      </c>
      <c r="P2049" s="3" t="s">
        <v>215</v>
      </c>
      <c r="Q2049" s="3" t="s">
        <v>215</v>
      </c>
      <c r="R2049" s="3" t="s">
        <v>215</v>
      </c>
      <c r="S2049" s="3" t="s">
        <v>215</v>
      </c>
      <c r="T2049" s="3">
        <v>15</v>
      </c>
      <c r="U2049" s="3">
        <v>3.085</v>
      </c>
      <c r="V2049" s="3">
        <v>-0.75</v>
      </c>
      <c r="W2049" s="3">
        <v>-9.7899999999999991</v>
      </c>
      <c r="X2049" s="3">
        <v>-8.8759999999999994</v>
      </c>
      <c r="Y2049" s="3">
        <v>-11.288</v>
      </c>
      <c r="Z2049" s="3">
        <v>-7.2069999999999999</v>
      </c>
      <c r="AA2049" s="3">
        <v>-0.76600000000000001</v>
      </c>
      <c r="AB2049" s="3">
        <v>8.7129999999999992</v>
      </c>
      <c r="AC2049" s="3">
        <v>-2.9910000000000001</v>
      </c>
      <c r="AD2049" s="3">
        <v>4.4139999999999997</v>
      </c>
      <c r="AE2049" s="3">
        <v>-7.1790000000000003</v>
      </c>
      <c r="AF2049" s="3">
        <v>0.72199999999999998</v>
      </c>
      <c r="AG2049" s="3">
        <v>18.507000000000001</v>
      </c>
      <c r="AH2049" s="3">
        <v>6.2569999999999997</v>
      </c>
      <c r="AI2049" s="3">
        <v>13.755000000000001</v>
      </c>
      <c r="AJ2049" s="3">
        <v>23.411000000000001</v>
      </c>
      <c r="AK2049" s="3">
        <v>17.295000000000002</v>
      </c>
      <c r="AL2049" s="3">
        <v>8.4770000000000003</v>
      </c>
      <c r="AM2049" s="3">
        <v>-22.699000000000002</v>
      </c>
      <c r="AN2049" s="3">
        <v>-20.199000000000002</v>
      </c>
      <c r="AO2049" s="3">
        <v>29.962</v>
      </c>
      <c r="AP2049" s="3">
        <v>27.094999999999999</v>
      </c>
      <c r="AQ2049" s="3">
        <v>3.89</v>
      </c>
      <c r="AR2049" s="3">
        <v>8.4939999999999998</v>
      </c>
      <c r="AS2049" s="3">
        <v>31.170999999999999</v>
      </c>
      <c r="AT2049" s="3">
        <v>3.3639999999999999</v>
      </c>
      <c r="AU2049" s="3">
        <v>-6.6449999999999996</v>
      </c>
      <c r="AV2049" s="3">
        <v>-2.5019999999999998</v>
      </c>
      <c r="AW2049" s="3">
        <v>4.1230000000000002</v>
      </c>
      <c r="AX2049" s="3">
        <v>1.0249999999999999</v>
      </c>
      <c r="AY2049" s="3">
        <v>-13.353</v>
      </c>
      <c r="AZ2049" s="3">
        <v>6.8239999999999998</v>
      </c>
      <c r="BA2049">
        <v>-1.167</v>
      </c>
      <c r="BB2049">
        <v>2016</v>
      </c>
    </row>
    <row r="2050" spans="1:54" hidden="1" x14ac:dyDescent="0.2">
      <c r="A2050">
        <v>611</v>
      </c>
      <c r="B2050" t="s">
        <v>516</v>
      </c>
      <c r="C2050" t="s">
        <v>281</v>
      </c>
      <c r="D2050" t="s">
        <v>131</v>
      </c>
      <c r="E2050" t="s">
        <v>280</v>
      </c>
      <c r="F2050" t="s">
        <v>279</v>
      </c>
      <c r="G2050" t="s">
        <v>275</v>
      </c>
      <c r="I2050" t="s">
        <v>1031</v>
      </c>
      <c r="J2050" s="3" t="s">
        <v>215</v>
      </c>
      <c r="K2050" s="3" t="s">
        <v>215</v>
      </c>
      <c r="L2050" s="3" t="s">
        <v>215</v>
      </c>
      <c r="M2050" s="3" t="s">
        <v>215</v>
      </c>
      <c r="N2050" s="3" t="s">
        <v>215</v>
      </c>
      <c r="O2050" s="3" t="s">
        <v>215</v>
      </c>
      <c r="P2050" s="3" t="s">
        <v>215</v>
      </c>
      <c r="Q2050" s="3" t="s">
        <v>215</v>
      </c>
      <c r="R2050" s="3" t="s">
        <v>215</v>
      </c>
      <c r="S2050" s="3" t="s">
        <v>215</v>
      </c>
      <c r="T2050" s="3">
        <v>5.4</v>
      </c>
      <c r="U2050" s="3">
        <v>0.76300000000000001</v>
      </c>
      <c r="V2050" s="3">
        <v>-7.8460000000000001</v>
      </c>
      <c r="W2050" s="3">
        <v>6.4749999999999996</v>
      </c>
      <c r="X2050" s="3">
        <v>-5.968</v>
      </c>
      <c r="Y2050" s="3">
        <v>-9.89</v>
      </c>
      <c r="Z2050" s="3">
        <v>-5.274</v>
      </c>
      <c r="AA2050" s="3">
        <v>-0.42799999999999999</v>
      </c>
      <c r="AB2050" s="3">
        <v>4.2930000000000001</v>
      </c>
      <c r="AC2050" s="3">
        <v>-5.843</v>
      </c>
      <c r="AD2050" s="3">
        <v>-5.3860000000000001</v>
      </c>
      <c r="AE2050" s="3">
        <v>8.2520000000000007</v>
      </c>
      <c r="AF2050" s="3">
        <v>5.2190000000000003</v>
      </c>
      <c r="AG2050" s="3">
        <v>10.407</v>
      </c>
      <c r="AH2050" s="3">
        <v>-4.0519999999999996</v>
      </c>
      <c r="AI2050" s="3">
        <v>11.268000000000001</v>
      </c>
      <c r="AJ2050" s="3">
        <v>4.8280000000000003</v>
      </c>
      <c r="AK2050" s="3">
        <v>-2.0510000000000002</v>
      </c>
      <c r="AL2050" s="3">
        <v>4.8070000000000004</v>
      </c>
      <c r="AM2050" s="3">
        <v>6.5650000000000004</v>
      </c>
      <c r="AN2050" s="3">
        <v>1.3680000000000001</v>
      </c>
      <c r="AO2050" s="3">
        <v>-5.1029999999999998</v>
      </c>
      <c r="AP2050" s="3">
        <v>4.59</v>
      </c>
      <c r="AQ2050" s="3">
        <v>3.6419999999999999</v>
      </c>
      <c r="AR2050" s="3">
        <v>2.2069999999999999</v>
      </c>
      <c r="AS2050" s="3">
        <v>12.843</v>
      </c>
      <c r="AT2050" s="3">
        <v>9.8360000000000003</v>
      </c>
      <c r="AU2050" s="3">
        <v>5.2880000000000003</v>
      </c>
      <c r="AV2050" s="3">
        <v>5.1520000000000001</v>
      </c>
      <c r="AW2050" s="3">
        <v>4.7619999999999996</v>
      </c>
      <c r="AX2050" s="3">
        <v>6.5069999999999997</v>
      </c>
      <c r="AY2050" s="3">
        <v>-3.335</v>
      </c>
      <c r="AZ2050" s="3">
        <v>4.9619999999999997</v>
      </c>
      <c r="BA2050">
        <v>3.5049999999999999</v>
      </c>
      <c r="BB2050">
        <v>2016</v>
      </c>
    </row>
    <row r="2051" spans="1:54" hidden="1" x14ac:dyDescent="0.2">
      <c r="A2051">
        <v>611</v>
      </c>
      <c r="B2051" t="s">
        <v>516</v>
      </c>
      <c r="C2051" t="s">
        <v>278</v>
      </c>
      <c r="D2051" t="s">
        <v>131</v>
      </c>
      <c r="E2051" t="s">
        <v>277</v>
      </c>
      <c r="F2051" t="s">
        <v>276</v>
      </c>
      <c r="G2051" t="s">
        <v>275</v>
      </c>
      <c r="I2051" t="s">
        <v>1031</v>
      </c>
      <c r="J2051" s="3" t="s">
        <v>215</v>
      </c>
      <c r="K2051" s="3" t="s">
        <v>215</v>
      </c>
      <c r="L2051" s="3" t="s">
        <v>215</v>
      </c>
      <c r="M2051" s="3" t="s">
        <v>215</v>
      </c>
      <c r="N2051" s="3" t="s">
        <v>215</v>
      </c>
      <c r="O2051" s="3" t="s">
        <v>215</v>
      </c>
      <c r="P2051" s="3" t="s">
        <v>215</v>
      </c>
      <c r="Q2051" s="3" t="s">
        <v>215</v>
      </c>
      <c r="R2051" s="3" t="s">
        <v>215</v>
      </c>
      <c r="S2051" s="3" t="s">
        <v>215</v>
      </c>
      <c r="T2051" s="3">
        <v>21.7</v>
      </c>
      <c r="U2051" s="3">
        <v>0.76300000000000001</v>
      </c>
      <c r="V2051" s="3">
        <v>-23.518000000000001</v>
      </c>
      <c r="W2051" s="3">
        <v>15.26</v>
      </c>
      <c r="X2051" s="3">
        <v>-1.7709999999999999</v>
      </c>
      <c r="Y2051" s="3">
        <v>-35.935000000000002</v>
      </c>
      <c r="Z2051" s="3">
        <v>-12.044</v>
      </c>
      <c r="AA2051" s="3">
        <v>4.25</v>
      </c>
      <c r="AB2051" s="3">
        <v>-12.122999999999999</v>
      </c>
      <c r="AC2051" s="3">
        <v>-3.8490000000000002</v>
      </c>
      <c r="AD2051" s="3">
        <v>12.679</v>
      </c>
      <c r="AE2051" s="3">
        <v>-2.048</v>
      </c>
      <c r="AF2051" s="3">
        <v>12.670999999999999</v>
      </c>
      <c r="AG2051" s="3">
        <v>2.5009999999999999</v>
      </c>
      <c r="AH2051" s="3">
        <v>-1.284</v>
      </c>
      <c r="AI2051" s="3">
        <v>0.79</v>
      </c>
      <c r="AJ2051" s="3">
        <v>34.957000000000001</v>
      </c>
      <c r="AK2051" s="3">
        <v>0.26500000000000001</v>
      </c>
      <c r="AL2051" s="3">
        <v>8.0690000000000008</v>
      </c>
      <c r="AM2051" s="3">
        <v>10.708</v>
      </c>
      <c r="AN2051" s="3">
        <v>5.8529999999999998</v>
      </c>
      <c r="AO2051" s="3">
        <v>3.629</v>
      </c>
      <c r="AP2051" s="3">
        <v>22.138999999999999</v>
      </c>
      <c r="AQ2051" s="3">
        <v>-0.997</v>
      </c>
      <c r="AR2051" s="3">
        <v>4.8929999999999998</v>
      </c>
      <c r="AS2051" s="3">
        <v>1.2889999999999999</v>
      </c>
      <c r="AT2051" s="3">
        <v>-4.242</v>
      </c>
      <c r="AU2051" s="3">
        <v>7.617</v>
      </c>
      <c r="AV2051" s="3">
        <v>7.3470000000000004</v>
      </c>
      <c r="AW2051" s="3">
        <v>6.4740000000000002</v>
      </c>
      <c r="AX2051" s="3">
        <v>5.9550000000000001</v>
      </c>
      <c r="AY2051" s="3">
        <v>-5.3449999999999998</v>
      </c>
      <c r="AZ2051" s="3">
        <v>4.9790000000000001</v>
      </c>
      <c r="BA2051">
        <v>4.9790000000000001</v>
      </c>
      <c r="BB2051">
        <v>2016</v>
      </c>
    </row>
    <row r="2052" spans="1:54" hidden="1" x14ac:dyDescent="0.2">
      <c r="A2052">
        <v>611</v>
      </c>
      <c r="B2052" t="s">
        <v>516</v>
      </c>
      <c r="C2052" t="s">
        <v>274</v>
      </c>
      <c r="D2052" t="s">
        <v>131</v>
      </c>
      <c r="E2052" t="s">
        <v>273</v>
      </c>
      <c r="F2052" t="s">
        <v>272</v>
      </c>
      <c r="G2052" t="s">
        <v>271</v>
      </c>
    </row>
    <row r="2053" spans="1:54" hidden="1" x14ac:dyDescent="0.2">
      <c r="A2053">
        <v>611</v>
      </c>
      <c r="B2053" t="s">
        <v>516</v>
      </c>
      <c r="C2053" t="s">
        <v>270</v>
      </c>
      <c r="D2053" t="s">
        <v>131</v>
      </c>
      <c r="E2053" t="s">
        <v>269</v>
      </c>
      <c r="F2053" t="s">
        <v>268</v>
      </c>
      <c r="G2053" t="s">
        <v>264</v>
      </c>
      <c r="H2053" t="s">
        <v>263</v>
      </c>
    </row>
    <row r="2054" spans="1:54" hidden="1" x14ac:dyDescent="0.2">
      <c r="A2054">
        <v>611</v>
      </c>
      <c r="B2054" t="s">
        <v>516</v>
      </c>
      <c r="C2054" t="s">
        <v>267</v>
      </c>
      <c r="D2054" t="s">
        <v>131</v>
      </c>
      <c r="E2054" t="s">
        <v>266</v>
      </c>
      <c r="F2054" t="s">
        <v>265</v>
      </c>
      <c r="G2054" t="s">
        <v>264</v>
      </c>
      <c r="H2054" t="s">
        <v>263</v>
      </c>
      <c r="I2054" t="s">
        <v>1032</v>
      </c>
      <c r="J2054" s="3" t="s">
        <v>215</v>
      </c>
      <c r="K2054" s="3" t="s">
        <v>215</v>
      </c>
      <c r="L2054" s="3" t="s">
        <v>215</v>
      </c>
      <c r="M2054" s="3" t="s">
        <v>215</v>
      </c>
      <c r="N2054" s="3" t="s">
        <v>215</v>
      </c>
      <c r="O2054" s="3" t="s">
        <v>215</v>
      </c>
      <c r="P2054" s="3" t="s">
        <v>215</v>
      </c>
      <c r="Q2054" s="3" t="s">
        <v>215</v>
      </c>
      <c r="R2054" s="3" t="s">
        <v>215</v>
      </c>
      <c r="S2054" s="3" t="s">
        <v>215</v>
      </c>
      <c r="T2054" s="3" t="s">
        <v>215</v>
      </c>
      <c r="U2054" s="3">
        <v>0.498</v>
      </c>
      <c r="V2054" s="3">
        <v>0.51200000000000001</v>
      </c>
      <c r="W2054" s="3">
        <v>0.52600000000000002</v>
      </c>
      <c r="X2054" s="3">
        <v>0.54100000000000004</v>
      </c>
      <c r="Y2054" s="3">
        <v>0.55600000000000005</v>
      </c>
      <c r="Z2054" s="3">
        <v>0.57099999999999995</v>
      </c>
      <c r="AA2054" s="3">
        <v>0.58699999999999997</v>
      </c>
      <c r="AB2054" s="3">
        <v>0.60399999999999998</v>
      </c>
      <c r="AC2054" s="3">
        <v>0.621</v>
      </c>
      <c r="AD2054" s="3">
        <v>0.63800000000000001</v>
      </c>
      <c r="AE2054" s="3">
        <v>0.65600000000000003</v>
      </c>
      <c r="AF2054" s="3">
        <v>0.67400000000000004</v>
      </c>
      <c r="AG2054" s="3">
        <v>0.69299999999999995</v>
      </c>
      <c r="AH2054" s="3">
        <v>0.71299999999999997</v>
      </c>
      <c r="AI2054" s="3">
        <v>0.73299999999999998</v>
      </c>
      <c r="AJ2054" s="3">
        <v>0.753</v>
      </c>
      <c r="AK2054" s="3">
        <v>0.77400000000000002</v>
      </c>
      <c r="AL2054" s="3">
        <v>0.79600000000000004</v>
      </c>
      <c r="AM2054" s="3">
        <v>0.81799999999999995</v>
      </c>
      <c r="AN2054" s="3">
        <v>0.84099999999999997</v>
      </c>
      <c r="AO2054" s="3">
        <v>0.86499999999999999</v>
      </c>
      <c r="AP2054" s="3">
        <v>0.88900000000000001</v>
      </c>
      <c r="AQ2054" s="3">
        <v>0.91400000000000003</v>
      </c>
      <c r="AR2054" s="3">
        <v>0.93899999999999995</v>
      </c>
      <c r="AS2054" s="3">
        <v>0.96599999999999997</v>
      </c>
      <c r="AT2054" s="3">
        <v>0.99299999999999999</v>
      </c>
      <c r="AU2054" s="3">
        <v>1.02</v>
      </c>
      <c r="AV2054" s="3">
        <v>1.0489999999999999</v>
      </c>
      <c r="AW2054" s="3">
        <v>1.0780000000000001</v>
      </c>
      <c r="AX2054" s="3">
        <v>1.109</v>
      </c>
      <c r="AY2054" s="3">
        <v>1.1399999999999999</v>
      </c>
      <c r="AZ2054" s="3">
        <v>1.1719999999999999</v>
      </c>
      <c r="BA2054">
        <v>1.204</v>
      </c>
      <c r="BB2054">
        <v>2013</v>
      </c>
    </row>
    <row r="2055" spans="1:54" hidden="1" x14ac:dyDescent="0.2">
      <c r="A2055">
        <v>611</v>
      </c>
      <c r="B2055" t="s">
        <v>516</v>
      </c>
      <c r="C2055" t="s">
        <v>262</v>
      </c>
      <c r="D2055" t="s">
        <v>131</v>
      </c>
      <c r="E2055" t="s">
        <v>260</v>
      </c>
      <c r="F2055" t="s">
        <v>259</v>
      </c>
      <c r="G2055" t="s">
        <v>225</v>
      </c>
      <c r="H2055" t="s">
        <v>222</v>
      </c>
      <c r="I2055" t="s">
        <v>1033</v>
      </c>
      <c r="J2055" s="3" t="s">
        <v>215</v>
      </c>
      <c r="K2055" s="3" t="s">
        <v>215</v>
      </c>
      <c r="L2055" s="3" t="s">
        <v>215</v>
      </c>
      <c r="M2055" s="3" t="s">
        <v>215</v>
      </c>
      <c r="N2055" s="3" t="s">
        <v>215</v>
      </c>
      <c r="O2055" s="3" t="s">
        <v>215</v>
      </c>
      <c r="P2055" s="3" t="s">
        <v>215</v>
      </c>
      <c r="Q2055" s="3" t="s">
        <v>215</v>
      </c>
      <c r="R2055" s="3" t="s">
        <v>215</v>
      </c>
      <c r="S2055" s="3" t="s">
        <v>215</v>
      </c>
      <c r="T2055" s="3">
        <v>30.414000000000001</v>
      </c>
      <c r="U2055" s="3">
        <v>30.960999999999999</v>
      </c>
      <c r="V2055" s="3">
        <v>34.29</v>
      </c>
      <c r="W2055" s="3">
        <v>32.822000000000003</v>
      </c>
      <c r="X2055" s="3">
        <v>31.858000000000001</v>
      </c>
      <c r="Y2055" s="3">
        <v>27.169</v>
      </c>
      <c r="Z2055" s="3">
        <v>27.006</v>
      </c>
      <c r="AA2055" s="3">
        <v>27.777999999999999</v>
      </c>
      <c r="AB2055" s="3">
        <v>26.210999999999999</v>
      </c>
      <c r="AC2055" s="3">
        <v>24.733000000000001</v>
      </c>
      <c r="AD2055" s="3">
        <v>26.689</v>
      </c>
      <c r="AE2055" s="3">
        <v>25.015999999999998</v>
      </c>
      <c r="AF2055" s="3">
        <v>28.023</v>
      </c>
      <c r="AG2055" s="3">
        <v>34.014000000000003</v>
      </c>
      <c r="AH2055" s="3">
        <v>38.298000000000002</v>
      </c>
      <c r="AI2055" s="3">
        <v>44.298000000000002</v>
      </c>
      <c r="AJ2055" s="3">
        <v>46.286999999999999</v>
      </c>
      <c r="AK2055" s="3">
        <v>52.250999999999998</v>
      </c>
      <c r="AL2055" s="3">
        <v>72.311000000000007</v>
      </c>
      <c r="AM2055" s="3">
        <v>68.722999999999999</v>
      </c>
      <c r="AN2055" s="3">
        <v>70.188000000000002</v>
      </c>
      <c r="AO2055" s="3">
        <v>74.516000000000005</v>
      </c>
      <c r="AP2055" s="3">
        <v>82.572000000000003</v>
      </c>
      <c r="AQ2055" s="3">
        <v>82</v>
      </c>
      <c r="AR2055" s="3">
        <v>87.325999999999993</v>
      </c>
      <c r="AS2055" s="3">
        <v>114.22199999999999</v>
      </c>
      <c r="AT2055" s="3">
        <v>112.771</v>
      </c>
      <c r="AU2055" s="3">
        <v>121.03</v>
      </c>
      <c r="AV2055" s="3">
        <v>117.221</v>
      </c>
      <c r="AW2055" s="3">
        <v>127.318</v>
      </c>
      <c r="AX2055" s="3">
        <v>136.137</v>
      </c>
      <c r="AY2055" s="3">
        <v>145.76900000000001</v>
      </c>
      <c r="AZ2055" s="3">
        <v>156.24600000000001</v>
      </c>
      <c r="BA2055">
        <v>167.64400000000001</v>
      </c>
      <c r="BB2055">
        <v>2016</v>
      </c>
    </row>
    <row r="2056" spans="1:54" hidden="1" x14ac:dyDescent="0.2">
      <c r="A2056">
        <v>611</v>
      </c>
      <c r="B2056" t="s">
        <v>516</v>
      </c>
      <c r="C2056" t="s">
        <v>261</v>
      </c>
      <c r="D2056" t="s">
        <v>131</v>
      </c>
      <c r="E2056" t="s">
        <v>260</v>
      </c>
      <c r="F2056" t="s">
        <v>259</v>
      </c>
      <c r="G2056" t="s">
        <v>217</v>
      </c>
      <c r="I2056" t="s">
        <v>258</v>
      </c>
      <c r="J2056" s="3" t="s">
        <v>215</v>
      </c>
      <c r="K2056" s="3" t="s">
        <v>215</v>
      </c>
      <c r="L2056" s="3" t="s">
        <v>215</v>
      </c>
      <c r="M2056" s="3" t="s">
        <v>215</v>
      </c>
      <c r="N2056" s="3" t="s">
        <v>215</v>
      </c>
      <c r="O2056" s="3" t="s">
        <v>215</v>
      </c>
      <c r="P2056" s="3" t="s">
        <v>215</v>
      </c>
      <c r="Q2056" s="3" t="s">
        <v>215</v>
      </c>
      <c r="R2056" s="3" t="s">
        <v>215</v>
      </c>
      <c r="S2056" s="3" t="s">
        <v>215</v>
      </c>
      <c r="T2056" s="3">
        <v>37.834000000000003</v>
      </c>
      <c r="U2056" s="3">
        <v>37.673999999999999</v>
      </c>
      <c r="V2056" s="3">
        <v>40.36</v>
      </c>
      <c r="W2056" s="3">
        <v>39.627000000000002</v>
      </c>
      <c r="X2056" s="3">
        <v>36.457999999999998</v>
      </c>
      <c r="Y2056" s="3">
        <v>30.715</v>
      </c>
      <c r="Z2056" s="3">
        <v>30.76</v>
      </c>
      <c r="AA2056" s="3">
        <v>31.094000000000001</v>
      </c>
      <c r="AB2056" s="3">
        <v>28.678000000000001</v>
      </c>
      <c r="AC2056" s="3">
        <v>25.742000000000001</v>
      </c>
      <c r="AD2056" s="3">
        <v>27.013999999999999</v>
      </c>
      <c r="AE2056" s="3">
        <v>24.373999999999999</v>
      </c>
      <c r="AF2056" s="3">
        <v>26.449000000000002</v>
      </c>
      <c r="AG2056" s="3">
        <v>30.498000000000001</v>
      </c>
      <c r="AH2056" s="3">
        <v>32.345999999999997</v>
      </c>
      <c r="AI2056" s="3">
        <v>35.173999999999999</v>
      </c>
      <c r="AJ2056" s="3">
        <v>33.884</v>
      </c>
      <c r="AK2056" s="3">
        <v>34.682000000000002</v>
      </c>
      <c r="AL2056" s="3">
        <v>41.366999999999997</v>
      </c>
      <c r="AM2056" s="3">
        <v>38.097000000000001</v>
      </c>
      <c r="AN2056" s="3">
        <v>35.939</v>
      </c>
      <c r="AO2056" s="3">
        <v>33.837000000000003</v>
      </c>
      <c r="AP2056" s="3">
        <v>34.323999999999998</v>
      </c>
      <c r="AQ2056" s="3">
        <v>31.702000000000002</v>
      </c>
      <c r="AR2056" s="3">
        <v>30.942</v>
      </c>
      <c r="AS2056" s="3">
        <v>37.219000000000001</v>
      </c>
      <c r="AT2056" s="3">
        <v>33.595999999999997</v>
      </c>
      <c r="AU2056" s="3">
        <v>33.558</v>
      </c>
      <c r="AV2056" s="3">
        <v>30.158999999999999</v>
      </c>
      <c r="AW2056" s="3">
        <v>30.097999999999999</v>
      </c>
      <c r="AX2056" s="3">
        <v>29.62</v>
      </c>
      <c r="AY2056" s="3">
        <v>29.190999999999999</v>
      </c>
      <c r="AZ2056" s="3">
        <v>28.797999999999998</v>
      </c>
      <c r="BA2056">
        <v>28.439</v>
      </c>
      <c r="BB2056">
        <v>2016</v>
      </c>
    </row>
    <row r="2057" spans="1:54" hidden="1" x14ac:dyDescent="0.2">
      <c r="A2057">
        <v>611</v>
      </c>
      <c r="B2057" t="s">
        <v>516</v>
      </c>
      <c r="C2057" t="s">
        <v>257</v>
      </c>
      <c r="D2057" t="s">
        <v>131</v>
      </c>
      <c r="E2057" t="s">
        <v>255</v>
      </c>
      <c r="F2057" t="s">
        <v>254</v>
      </c>
      <c r="G2057" t="s">
        <v>225</v>
      </c>
      <c r="H2057" t="s">
        <v>222</v>
      </c>
      <c r="I2057" t="s">
        <v>1033</v>
      </c>
      <c r="J2057" s="3" t="s">
        <v>215</v>
      </c>
      <c r="K2057" s="3" t="s">
        <v>215</v>
      </c>
      <c r="L2057" s="3" t="s">
        <v>215</v>
      </c>
      <c r="M2057" s="3" t="s">
        <v>215</v>
      </c>
      <c r="N2057" s="3" t="s">
        <v>215</v>
      </c>
      <c r="O2057" s="3" t="s">
        <v>215</v>
      </c>
      <c r="P2057" s="3" t="s">
        <v>215</v>
      </c>
      <c r="Q2057" s="3" t="s">
        <v>215</v>
      </c>
      <c r="R2057" s="3" t="s">
        <v>215</v>
      </c>
      <c r="S2057" s="3" t="s">
        <v>215</v>
      </c>
      <c r="T2057" s="3">
        <v>34.088999999999999</v>
      </c>
      <c r="U2057" s="3">
        <v>31.957000000000001</v>
      </c>
      <c r="V2057" s="3">
        <v>41.61</v>
      </c>
      <c r="W2057" s="3">
        <v>41.081000000000003</v>
      </c>
      <c r="X2057" s="3">
        <v>37.953000000000003</v>
      </c>
      <c r="Y2057" s="3">
        <v>33.545000000000002</v>
      </c>
      <c r="Z2057" s="3">
        <v>29.184000000000001</v>
      </c>
      <c r="AA2057" s="3">
        <v>31.364000000000001</v>
      </c>
      <c r="AB2057" s="3">
        <v>30.823</v>
      </c>
      <c r="AC2057" s="3">
        <v>31.747</v>
      </c>
      <c r="AD2057" s="3">
        <v>32.204000000000001</v>
      </c>
      <c r="AE2057" s="3">
        <v>30.215</v>
      </c>
      <c r="AF2057" s="3">
        <v>34.817</v>
      </c>
      <c r="AG2057" s="3">
        <v>40.491</v>
      </c>
      <c r="AH2057" s="3">
        <v>44.399000000000001</v>
      </c>
      <c r="AI2057" s="3">
        <v>46.383000000000003</v>
      </c>
      <c r="AJ2057" s="3">
        <v>45.784999999999997</v>
      </c>
      <c r="AK2057" s="3">
        <v>56.231999999999999</v>
      </c>
      <c r="AL2057" s="3">
        <v>70.781999999999996</v>
      </c>
      <c r="AM2057" s="3">
        <v>78.561999999999998</v>
      </c>
      <c r="AN2057" s="3">
        <v>73.054000000000002</v>
      </c>
      <c r="AO2057" s="3">
        <v>78.180000000000007</v>
      </c>
      <c r="AP2057" s="3">
        <v>89.472999999999999</v>
      </c>
      <c r="AQ2057" s="3">
        <v>97.424999999999997</v>
      </c>
      <c r="AR2057" s="3">
        <v>114.392</v>
      </c>
      <c r="AS2057" s="3">
        <v>180.80500000000001</v>
      </c>
      <c r="AT2057" s="3">
        <v>173.71100000000001</v>
      </c>
      <c r="AU2057" s="3">
        <v>133.34200000000001</v>
      </c>
      <c r="AV2057" s="3">
        <v>123.727</v>
      </c>
      <c r="AW2057" s="3">
        <v>132.727</v>
      </c>
      <c r="AX2057" s="3">
        <v>139.47499999999999</v>
      </c>
      <c r="AY2057" s="3">
        <v>146.96700000000001</v>
      </c>
      <c r="AZ2057" s="3">
        <v>157.03299999999999</v>
      </c>
      <c r="BA2057">
        <v>174.40700000000001</v>
      </c>
      <c r="BB2057">
        <v>2016</v>
      </c>
    </row>
    <row r="2058" spans="1:54" hidden="1" x14ac:dyDescent="0.2">
      <c r="A2058">
        <v>611</v>
      </c>
      <c r="B2058" t="s">
        <v>516</v>
      </c>
      <c r="C2058" t="s">
        <v>256</v>
      </c>
      <c r="D2058" t="s">
        <v>131</v>
      </c>
      <c r="E2058" t="s">
        <v>255</v>
      </c>
      <c r="F2058" t="s">
        <v>254</v>
      </c>
      <c r="G2058" t="s">
        <v>217</v>
      </c>
      <c r="I2058" t="s">
        <v>253</v>
      </c>
      <c r="J2058" s="3" t="s">
        <v>215</v>
      </c>
      <c r="K2058" s="3" t="s">
        <v>215</v>
      </c>
      <c r="L2058" s="3" t="s">
        <v>215</v>
      </c>
      <c r="M2058" s="3" t="s">
        <v>215</v>
      </c>
      <c r="N2058" s="3" t="s">
        <v>215</v>
      </c>
      <c r="O2058" s="3" t="s">
        <v>215</v>
      </c>
      <c r="P2058" s="3" t="s">
        <v>215</v>
      </c>
      <c r="Q2058" s="3" t="s">
        <v>215</v>
      </c>
      <c r="R2058" s="3" t="s">
        <v>215</v>
      </c>
      <c r="S2058" s="3" t="s">
        <v>215</v>
      </c>
      <c r="T2058" s="3">
        <v>42.405000000000001</v>
      </c>
      <c r="U2058" s="3">
        <v>38.886000000000003</v>
      </c>
      <c r="V2058" s="3">
        <v>48.975000000000001</v>
      </c>
      <c r="W2058" s="3">
        <v>49.598999999999997</v>
      </c>
      <c r="X2058" s="3">
        <v>43.433</v>
      </c>
      <c r="Y2058" s="3">
        <v>37.923000000000002</v>
      </c>
      <c r="Z2058" s="3">
        <v>33.241</v>
      </c>
      <c r="AA2058" s="3">
        <v>35.107999999999997</v>
      </c>
      <c r="AB2058" s="3">
        <v>33.723999999999997</v>
      </c>
      <c r="AC2058" s="3">
        <v>33.042000000000002</v>
      </c>
      <c r="AD2058" s="3">
        <v>32.597000000000001</v>
      </c>
      <c r="AE2058" s="3">
        <v>29.44</v>
      </c>
      <c r="AF2058" s="3">
        <v>32.860999999999997</v>
      </c>
      <c r="AG2058" s="3">
        <v>36.305</v>
      </c>
      <c r="AH2058" s="3">
        <v>37.5</v>
      </c>
      <c r="AI2058" s="3">
        <v>36.83</v>
      </c>
      <c r="AJ2058" s="3">
        <v>33.515999999999998</v>
      </c>
      <c r="AK2058" s="3">
        <v>37.323999999999998</v>
      </c>
      <c r="AL2058" s="3">
        <v>40.493000000000002</v>
      </c>
      <c r="AM2058" s="3">
        <v>43.552</v>
      </c>
      <c r="AN2058" s="3">
        <v>37.406999999999996</v>
      </c>
      <c r="AO2058" s="3">
        <v>35.500999999999998</v>
      </c>
      <c r="AP2058" s="3">
        <v>37.192</v>
      </c>
      <c r="AQ2058" s="3">
        <v>37.664999999999999</v>
      </c>
      <c r="AR2058" s="3">
        <v>40.531999999999996</v>
      </c>
      <c r="AS2058" s="3">
        <v>58.914000000000001</v>
      </c>
      <c r="AT2058" s="3">
        <v>51.750999999999998</v>
      </c>
      <c r="AU2058" s="3">
        <v>36.970999999999997</v>
      </c>
      <c r="AV2058" s="3">
        <v>31.832999999999998</v>
      </c>
      <c r="AW2058" s="3">
        <v>31.376000000000001</v>
      </c>
      <c r="AX2058" s="3">
        <v>30.347000000000001</v>
      </c>
      <c r="AY2058" s="3">
        <v>29.431000000000001</v>
      </c>
      <c r="AZ2058" s="3">
        <v>28.943000000000001</v>
      </c>
      <c r="BA2058">
        <v>29.585999999999999</v>
      </c>
      <c r="BB2058">
        <v>2016</v>
      </c>
    </row>
    <row r="2059" spans="1:54" hidden="1" x14ac:dyDescent="0.2">
      <c r="A2059">
        <v>611</v>
      </c>
      <c r="B2059" t="s">
        <v>516</v>
      </c>
      <c r="C2059" t="s">
        <v>252</v>
      </c>
      <c r="D2059" t="s">
        <v>131</v>
      </c>
      <c r="E2059" t="s">
        <v>250</v>
      </c>
      <c r="F2059" t="s">
        <v>249</v>
      </c>
      <c r="G2059" t="s">
        <v>225</v>
      </c>
      <c r="H2059" t="s">
        <v>222</v>
      </c>
      <c r="I2059" t="s">
        <v>1033</v>
      </c>
      <c r="J2059" s="3" t="s">
        <v>215</v>
      </c>
      <c r="K2059" s="3" t="s">
        <v>215</v>
      </c>
      <c r="L2059" s="3" t="s">
        <v>215</v>
      </c>
      <c r="M2059" s="3" t="s">
        <v>215</v>
      </c>
      <c r="N2059" s="3" t="s">
        <v>215</v>
      </c>
      <c r="O2059" s="3" t="s">
        <v>215</v>
      </c>
      <c r="P2059" s="3" t="s">
        <v>215</v>
      </c>
      <c r="Q2059" s="3" t="s">
        <v>215</v>
      </c>
      <c r="R2059" s="3" t="s">
        <v>215</v>
      </c>
      <c r="S2059" s="3" t="s">
        <v>215</v>
      </c>
      <c r="T2059" s="3">
        <v>-3.6749999999999998</v>
      </c>
      <c r="U2059" s="3">
        <v>-0.996</v>
      </c>
      <c r="V2059" s="3">
        <v>-7.32</v>
      </c>
      <c r="W2059" s="3">
        <v>-8.2590000000000003</v>
      </c>
      <c r="X2059" s="3">
        <v>-6.0949999999999998</v>
      </c>
      <c r="Y2059" s="3">
        <v>-6.3760000000000003</v>
      </c>
      <c r="Z2059" s="3">
        <v>-2.1779999999999999</v>
      </c>
      <c r="AA2059" s="3">
        <v>-3.5859999999999999</v>
      </c>
      <c r="AB2059" s="3">
        <v>-4.6120000000000001</v>
      </c>
      <c r="AC2059" s="3">
        <v>-7.0140000000000002</v>
      </c>
      <c r="AD2059" s="3">
        <v>-5.5149999999999997</v>
      </c>
      <c r="AE2059" s="3">
        <v>-5.1989999999999998</v>
      </c>
      <c r="AF2059" s="3">
        <v>-6.7939999999999996</v>
      </c>
      <c r="AG2059" s="3">
        <v>-6.4770000000000003</v>
      </c>
      <c r="AH2059" s="3">
        <v>-6.101</v>
      </c>
      <c r="AI2059" s="3">
        <v>-2.085</v>
      </c>
      <c r="AJ2059" s="3">
        <v>0.502</v>
      </c>
      <c r="AK2059" s="3">
        <v>-3.9809999999999999</v>
      </c>
      <c r="AL2059" s="3">
        <v>1.5289999999999999</v>
      </c>
      <c r="AM2059" s="3">
        <v>-9.8390000000000004</v>
      </c>
      <c r="AN2059" s="3">
        <v>-2.8660000000000001</v>
      </c>
      <c r="AO2059" s="3">
        <v>-3.6640000000000001</v>
      </c>
      <c r="AP2059" s="3">
        <v>-6.9</v>
      </c>
      <c r="AQ2059" s="3">
        <v>-15.425000000000001</v>
      </c>
      <c r="AR2059" s="3">
        <v>-27.065999999999999</v>
      </c>
      <c r="AS2059" s="3">
        <v>-66.581999999999994</v>
      </c>
      <c r="AT2059" s="3">
        <v>-60.94</v>
      </c>
      <c r="AU2059" s="3">
        <v>-12.311999999999999</v>
      </c>
      <c r="AV2059" s="3">
        <v>-6.5060000000000002</v>
      </c>
      <c r="AW2059" s="3">
        <v>-5.4089999999999998</v>
      </c>
      <c r="AX2059" s="3">
        <v>-3.3380000000000001</v>
      </c>
      <c r="AY2059" s="3">
        <v>-1.198</v>
      </c>
      <c r="AZ2059" s="3">
        <v>-0.78700000000000003</v>
      </c>
      <c r="BA2059">
        <v>-6.7629999999999999</v>
      </c>
      <c r="BB2059">
        <v>2016</v>
      </c>
    </row>
    <row r="2060" spans="1:54" hidden="1" x14ac:dyDescent="0.2">
      <c r="A2060">
        <v>611</v>
      </c>
      <c r="B2060" t="s">
        <v>516</v>
      </c>
      <c r="C2060" t="s">
        <v>251</v>
      </c>
      <c r="D2060" t="s">
        <v>131</v>
      </c>
      <c r="E2060" t="s">
        <v>250</v>
      </c>
      <c r="F2060" t="s">
        <v>249</v>
      </c>
      <c r="G2060" t="s">
        <v>217</v>
      </c>
      <c r="I2060" t="s">
        <v>248</v>
      </c>
      <c r="J2060" s="3" t="s">
        <v>215</v>
      </c>
      <c r="K2060" s="3" t="s">
        <v>215</v>
      </c>
      <c r="L2060" s="3" t="s">
        <v>215</v>
      </c>
      <c r="M2060" s="3" t="s">
        <v>215</v>
      </c>
      <c r="N2060" s="3" t="s">
        <v>215</v>
      </c>
      <c r="O2060" s="3" t="s">
        <v>215</v>
      </c>
      <c r="P2060" s="3" t="s">
        <v>215</v>
      </c>
      <c r="Q2060" s="3" t="s">
        <v>215</v>
      </c>
      <c r="R2060" s="3" t="s">
        <v>215</v>
      </c>
      <c r="S2060" s="3" t="s">
        <v>215</v>
      </c>
      <c r="T2060" s="3">
        <v>-4.5720000000000001</v>
      </c>
      <c r="U2060" s="3">
        <v>-1.212</v>
      </c>
      <c r="V2060" s="3">
        <v>-8.6159999999999997</v>
      </c>
      <c r="W2060" s="3">
        <v>-9.9710000000000001</v>
      </c>
      <c r="X2060" s="3">
        <v>-6.9749999999999996</v>
      </c>
      <c r="Y2060" s="3">
        <v>-7.2080000000000002</v>
      </c>
      <c r="Z2060" s="3">
        <v>-2.4809999999999999</v>
      </c>
      <c r="AA2060" s="3">
        <v>-4.0140000000000002</v>
      </c>
      <c r="AB2060" s="3">
        <v>-5.0460000000000003</v>
      </c>
      <c r="AC2060" s="3">
        <v>-7.3</v>
      </c>
      <c r="AD2060" s="3">
        <v>-5.5830000000000002</v>
      </c>
      <c r="AE2060" s="3">
        <v>-5.0650000000000004</v>
      </c>
      <c r="AF2060" s="3">
        <v>-6.4119999999999999</v>
      </c>
      <c r="AG2060" s="3">
        <v>-5.8070000000000004</v>
      </c>
      <c r="AH2060" s="3">
        <v>-5.1529999999999996</v>
      </c>
      <c r="AI2060" s="3">
        <v>-1.6559999999999999</v>
      </c>
      <c r="AJ2060" s="3">
        <v>0.36699999999999999</v>
      </c>
      <c r="AK2060" s="3">
        <v>-2.6429999999999998</v>
      </c>
      <c r="AL2060" s="3">
        <v>0.875</v>
      </c>
      <c r="AM2060" s="3">
        <v>-5.4539999999999997</v>
      </c>
      <c r="AN2060" s="3">
        <v>-1.4670000000000001</v>
      </c>
      <c r="AO2060" s="3">
        <v>-1.6639999999999999</v>
      </c>
      <c r="AP2060" s="3">
        <v>-2.8679999999999999</v>
      </c>
      <c r="AQ2060" s="3">
        <v>-5.9630000000000001</v>
      </c>
      <c r="AR2060" s="3">
        <v>-9.59</v>
      </c>
      <c r="AS2060" s="3">
        <v>-21.695</v>
      </c>
      <c r="AT2060" s="3">
        <v>-18.155000000000001</v>
      </c>
      <c r="AU2060" s="3">
        <v>-3.4140000000000001</v>
      </c>
      <c r="AV2060" s="3">
        <v>-1.6739999999999999</v>
      </c>
      <c r="AW2060" s="3">
        <v>-1.2789999999999999</v>
      </c>
      <c r="AX2060" s="3">
        <v>-0.72599999999999998</v>
      </c>
      <c r="AY2060" s="3">
        <v>-0.24</v>
      </c>
      <c r="AZ2060" s="3">
        <v>-0.14499999999999999</v>
      </c>
      <c r="BA2060">
        <v>-1.147</v>
      </c>
      <c r="BB2060">
        <v>2016</v>
      </c>
    </row>
    <row r="2061" spans="1:54" hidden="1" x14ac:dyDescent="0.2">
      <c r="A2061">
        <v>611</v>
      </c>
      <c r="B2061" t="s">
        <v>516</v>
      </c>
      <c r="C2061" t="s">
        <v>247</v>
      </c>
      <c r="D2061" t="s">
        <v>131</v>
      </c>
      <c r="E2061" t="s">
        <v>245</v>
      </c>
      <c r="F2061" t="s">
        <v>244</v>
      </c>
      <c r="G2061" t="s">
        <v>225</v>
      </c>
      <c r="H2061" t="s">
        <v>222</v>
      </c>
    </row>
    <row r="2062" spans="1:54" hidden="1" x14ac:dyDescent="0.2">
      <c r="A2062">
        <v>611</v>
      </c>
      <c r="B2062" t="s">
        <v>516</v>
      </c>
      <c r="C2062" t="s">
        <v>246</v>
      </c>
      <c r="D2062" t="s">
        <v>131</v>
      </c>
      <c r="E2062" t="s">
        <v>245</v>
      </c>
      <c r="F2062" t="s">
        <v>244</v>
      </c>
      <c r="G2062" t="s">
        <v>243</v>
      </c>
    </row>
    <row r="2063" spans="1:54" hidden="1" x14ac:dyDescent="0.2">
      <c r="A2063">
        <v>611</v>
      </c>
      <c r="B2063" t="s">
        <v>516</v>
      </c>
      <c r="C2063" t="s">
        <v>242</v>
      </c>
      <c r="D2063" t="s">
        <v>131</v>
      </c>
      <c r="E2063" t="s">
        <v>240</v>
      </c>
      <c r="F2063" t="s">
        <v>239</v>
      </c>
      <c r="G2063" t="s">
        <v>225</v>
      </c>
      <c r="H2063" t="s">
        <v>222</v>
      </c>
      <c r="I2063" t="s">
        <v>1033</v>
      </c>
      <c r="J2063" s="3" t="s">
        <v>215</v>
      </c>
      <c r="K2063" s="3" t="s">
        <v>215</v>
      </c>
      <c r="L2063" s="3" t="s">
        <v>215</v>
      </c>
      <c r="M2063" s="3" t="s">
        <v>215</v>
      </c>
      <c r="N2063" s="3" t="s">
        <v>215</v>
      </c>
      <c r="O2063" s="3" t="s">
        <v>215</v>
      </c>
      <c r="P2063" s="3" t="s">
        <v>215</v>
      </c>
      <c r="Q2063" s="3" t="s">
        <v>215</v>
      </c>
      <c r="R2063" s="3" t="s">
        <v>215</v>
      </c>
      <c r="S2063" s="3" t="s">
        <v>215</v>
      </c>
      <c r="T2063" s="3">
        <v>-3.173</v>
      </c>
      <c r="U2063" s="3">
        <v>-0.71699999999999997</v>
      </c>
      <c r="V2063" s="3">
        <v>-6.81</v>
      </c>
      <c r="W2063" s="3">
        <v>-7.8929999999999998</v>
      </c>
      <c r="X2063" s="3">
        <v>-5.7240000000000002</v>
      </c>
      <c r="Y2063" s="3">
        <v>-5.774</v>
      </c>
      <c r="Z2063" s="3">
        <v>-1.5720000000000001</v>
      </c>
      <c r="AA2063" s="3">
        <v>-3.13</v>
      </c>
      <c r="AB2063" s="3">
        <v>-4.2930000000000001</v>
      </c>
      <c r="AC2063" s="3">
        <v>-6.5149999999999997</v>
      </c>
      <c r="AD2063" s="3">
        <v>-5.0519999999999996</v>
      </c>
      <c r="AE2063" s="3">
        <v>-4.8979999999999997</v>
      </c>
      <c r="AF2063" s="3">
        <v>-6.3970000000000002</v>
      </c>
      <c r="AG2063" s="3">
        <v>-6.0880000000000001</v>
      </c>
      <c r="AH2063" s="3">
        <v>-5.6980000000000004</v>
      </c>
      <c r="AI2063" s="3">
        <v>-1.542</v>
      </c>
      <c r="AJ2063" s="3">
        <v>1.1140000000000001</v>
      </c>
      <c r="AK2063" s="3">
        <v>-3.367</v>
      </c>
      <c r="AL2063" s="3">
        <v>2.1389999999999998</v>
      </c>
      <c r="AM2063" s="3">
        <v>-9.0359999999999996</v>
      </c>
      <c r="AN2063" s="3">
        <v>-2.0630000000000002</v>
      </c>
      <c r="AO2063" s="3">
        <v>-2.919</v>
      </c>
      <c r="AP2063" s="3">
        <v>-5.8730000000000002</v>
      </c>
      <c r="AQ2063" s="3">
        <v>-14.577999999999999</v>
      </c>
      <c r="AR2063" s="3">
        <v>-26.173999999999999</v>
      </c>
      <c r="AS2063" s="3">
        <v>-64.834999999999994</v>
      </c>
      <c r="AT2063" s="3">
        <v>-57.133000000000003</v>
      </c>
      <c r="AU2063" s="3">
        <v>-2.5419999999999998</v>
      </c>
      <c r="AV2063" s="3">
        <v>4.0110000000000001</v>
      </c>
      <c r="AW2063" s="3">
        <v>2.4209999999999998</v>
      </c>
      <c r="AX2063" s="3">
        <v>4.468</v>
      </c>
      <c r="AY2063" s="3">
        <v>6.2889999999999997</v>
      </c>
      <c r="AZ2063" s="3">
        <v>6.1210000000000004</v>
      </c>
      <c r="BA2063">
        <v>-0.498</v>
      </c>
      <c r="BB2063">
        <v>2016</v>
      </c>
    </row>
    <row r="2064" spans="1:54" hidden="1" x14ac:dyDescent="0.2">
      <c r="A2064">
        <v>611</v>
      </c>
      <c r="B2064" t="s">
        <v>516</v>
      </c>
      <c r="C2064" t="s">
        <v>241</v>
      </c>
      <c r="D2064" t="s">
        <v>131</v>
      </c>
      <c r="E2064" t="s">
        <v>240</v>
      </c>
      <c r="F2064" t="s">
        <v>239</v>
      </c>
      <c r="G2064" t="s">
        <v>217</v>
      </c>
      <c r="I2064" t="s">
        <v>238</v>
      </c>
      <c r="J2064" s="3" t="s">
        <v>215</v>
      </c>
      <c r="K2064" s="3" t="s">
        <v>215</v>
      </c>
      <c r="L2064" s="3" t="s">
        <v>215</v>
      </c>
      <c r="M2064" s="3" t="s">
        <v>215</v>
      </c>
      <c r="N2064" s="3" t="s">
        <v>215</v>
      </c>
      <c r="O2064" s="3" t="s">
        <v>215</v>
      </c>
      <c r="P2064" s="3" t="s">
        <v>215</v>
      </c>
      <c r="Q2064" s="3" t="s">
        <v>215</v>
      </c>
      <c r="R2064" s="3" t="s">
        <v>215</v>
      </c>
      <c r="S2064" s="3" t="s">
        <v>215</v>
      </c>
      <c r="T2064" s="3">
        <v>-3.9470000000000001</v>
      </c>
      <c r="U2064" s="3">
        <v>-0.872</v>
      </c>
      <c r="V2064" s="3">
        <v>-8.0150000000000006</v>
      </c>
      <c r="W2064" s="3">
        <v>-9.5299999999999994</v>
      </c>
      <c r="X2064" s="3">
        <v>-6.55</v>
      </c>
      <c r="Y2064" s="3">
        <v>-6.5279999999999996</v>
      </c>
      <c r="Z2064" s="3">
        <v>-1.7909999999999999</v>
      </c>
      <c r="AA2064" s="3">
        <v>-3.504</v>
      </c>
      <c r="AB2064" s="3">
        <v>-4.6970000000000001</v>
      </c>
      <c r="AC2064" s="3">
        <v>-6.78</v>
      </c>
      <c r="AD2064" s="3">
        <v>-5.1139999999999999</v>
      </c>
      <c r="AE2064" s="3">
        <v>-4.7720000000000002</v>
      </c>
      <c r="AF2064" s="3">
        <v>-6.0380000000000003</v>
      </c>
      <c r="AG2064" s="3">
        <v>-5.4589999999999996</v>
      </c>
      <c r="AH2064" s="3">
        <v>-4.8129999999999997</v>
      </c>
      <c r="AI2064" s="3">
        <v>-1.224</v>
      </c>
      <c r="AJ2064" s="3">
        <v>0.81499999999999995</v>
      </c>
      <c r="AK2064" s="3">
        <v>-2.2349999999999999</v>
      </c>
      <c r="AL2064" s="3">
        <v>1.224</v>
      </c>
      <c r="AM2064" s="3">
        <v>-5.0090000000000003</v>
      </c>
      <c r="AN2064" s="3">
        <v>-1.056</v>
      </c>
      <c r="AO2064" s="3">
        <v>-1.325</v>
      </c>
      <c r="AP2064" s="3">
        <v>-2.4409999999999998</v>
      </c>
      <c r="AQ2064" s="3">
        <v>-5.6360000000000001</v>
      </c>
      <c r="AR2064" s="3">
        <v>-9.2739999999999991</v>
      </c>
      <c r="AS2064" s="3">
        <v>-21.126000000000001</v>
      </c>
      <c r="AT2064" s="3">
        <v>-17.021000000000001</v>
      </c>
      <c r="AU2064" s="3">
        <v>-0.70499999999999996</v>
      </c>
      <c r="AV2064" s="3">
        <v>1.032</v>
      </c>
      <c r="AW2064" s="3">
        <v>0.57199999999999995</v>
      </c>
      <c r="AX2064" s="3">
        <v>0.97199999999999998</v>
      </c>
      <c r="AY2064" s="3">
        <v>1.2589999999999999</v>
      </c>
      <c r="AZ2064" s="3">
        <v>1.1279999999999999</v>
      </c>
      <c r="BA2064">
        <v>-8.5000000000000006E-2</v>
      </c>
      <c r="BB2064">
        <v>2016</v>
      </c>
    </row>
    <row r="2065" spans="1:54" hidden="1" x14ac:dyDescent="0.2">
      <c r="A2065">
        <v>611</v>
      </c>
      <c r="B2065" t="s">
        <v>516</v>
      </c>
      <c r="C2065" t="s">
        <v>237</v>
      </c>
      <c r="D2065" t="s">
        <v>131</v>
      </c>
      <c r="E2065" t="s">
        <v>235</v>
      </c>
      <c r="F2065" t="s">
        <v>234</v>
      </c>
      <c r="G2065" t="s">
        <v>225</v>
      </c>
      <c r="H2065" t="s">
        <v>222</v>
      </c>
      <c r="I2065" t="s">
        <v>1033</v>
      </c>
      <c r="J2065" s="3" t="s">
        <v>215</v>
      </c>
      <c r="K2065" s="3" t="s">
        <v>215</v>
      </c>
      <c r="L2065" s="3" t="s">
        <v>215</v>
      </c>
      <c r="M2065" s="3" t="s">
        <v>215</v>
      </c>
      <c r="N2065" s="3" t="s">
        <v>215</v>
      </c>
      <c r="O2065" s="3" t="s">
        <v>215</v>
      </c>
      <c r="P2065" s="3" t="s">
        <v>215</v>
      </c>
      <c r="Q2065" s="3" t="s">
        <v>215</v>
      </c>
      <c r="R2065" s="3" t="s">
        <v>215</v>
      </c>
      <c r="S2065" s="3" t="s">
        <v>215</v>
      </c>
      <c r="T2065" s="3" t="s">
        <v>215</v>
      </c>
      <c r="U2065" s="3" t="s">
        <v>215</v>
      </c>
      <c r="V2065" s="3" t="s">
        <v>215</v>
      </c>
      <c r="W2065" s="3" t="s">
        <v>215</v>
      </c>
      <c r="X2065" s="3" t="s">
        <v>215</v>
      </c>
      <c r="Y2065" s="3" t="s">
        <v>215</v>
      </c>
      <c r="Z2065" s="3" t="s">
        <v>215</v>
      </c>
      <c r="AA2065" s="3" t="s">
        <v>215</v>
      </c>
      <c r="AB2065" s="3" t="s">
        <v>215</v>
      </c>
      <c r="AC2065" s="3">
        <v>54.832000000000001</v>
      </c>
      <c r="AD2065" s="3">
        <v>56.872999999999998</v>
      </c>
      <c r="AE2065" s="3">
        <v>59.286999999999999</v>
      </c>
      <c r="AF2065" s="3">
        <v>67.41</v>
      </c>
      <c r="AG2065" s="3">
        <v>73.167000000000002</v>
      </c>
      <c r="AH2065" s="3">
        <v>77.144000000000005</v>
      </c>
      <c r="AI2065" s="3">
        <v>75.326999999999998</v>
      </c>
      <c r="AJ2065" s="3">
        <v>79.759</v>
      </c>
      <c r="AK2065" s="3">
        <v>84.004999999999995</v>
      </c>
      <c r="AL2065" s="3">
        <v>100.79600000000001</v>
      </c>
      <c r="AM2065" s="3">
        <v>103.27</v>
      </c>
      <c r="AN2065" s="3">
        <v>97.915999999999997</v>
      </c>
      <c r="AO2065" s="3">
        <v>96.69</v>
      </c>
      <c r="AP2065" s="3">
        <v>103.58799999999999</v>
      </c>
      <c r="AQ2065" s="3">
        <v>85.837000000000003</v>
      </c>
      <c r="AR2065" s="3">
        <v>98.965000000000003</v>
      </c>
      <c r="AS2065" s="3">
        <v>94.902000000000001</v>
      </c>
      <c r="AT2065" s="3">
        <v>97.093999999999994</v>
      </c>
      <c r="AU2065" s="3">
        <v>101.35</v>
      </c>
      <c r="AV2065" s="3">
        <v>109.122</v>
      </c>
      <c r="AW2065" s="3">
        <v>114.87</v>
      </c>
      <c r="AX2065" s="3">
        <v>122.361</v>
      </c>
      <c r="AY2065" s="3">
        <v>131.363</v>
      </c>
      <c r="AZ2065" s="3">
        <v>142.71199999999999</v>
      </c>
      <c r="BA2065">
        <v>157.59899999999999</v>
      </c>
      <c r="BB2065">
        <v>2016</v>
      </c>
    </row>
    <row r="2066" spans="1:54" hidden="1" x14ac:dyDescent="0.2">
      <c r="A2066">
        <v>611</v>
      </c>
      <c r="B2066" t="s">
        <v>516</v>
      </c>
      <c r="C2066" t="s">
        <v>236</v>
      </c>
      <c r="D2066" t="s">
        <v>131</v>
      </c>
      <c r="E2066" t="s">
        <v>235</v>
      </c>
      <c r="F2066" t="s">
        <v>234</v>
      </c>
      <c r="G2066" t="s">
        <v>217</v>
      </c>
      <c r="I2066" t="s">
        <v>354</v>
      </c>
      <c r="J2066" s="3" t="s">
        <v>215</v>
      </c>
      <c r="K2066" s="3" t="s">
        <v>215</v>
      </c>
      <c r="L2066" s="3" t="s">
        <v>215</v>
      </c>
      <c r="M2066" s="3" t="s">
        <v>215</v>
      </c>
      <c r="N2066" s="3" t="s">
        <v>215</v>
      </c>
      <c r="O2066" s="3" t="s">
        <v>215</v>
      </c>
      <c r="P2066" s="3" t="s">
        <v>215</v>
      </c>
      <c r="Q2066" s="3" t="s">
        <v>215</v>
      </c>
      <c r="R2066" s="3" t="s">
        <v>215</v>
      </c>
      <c r="S2066" s="3" t="s">
        <v>215</v>
      </c>
      <c r="T2066" s="3" t="s">
        <v>215</v>
      </c>
      <c r="U2066" s="3" t="s">
        <v>215</v>
      </c>
      <c r="V2066" s="3" t="s">
        <v>215</v>
      </c>
      <c r="W2066" s="3" t="s">
        <v>215</v>
      </c>
      <c r="X2066" s="3" t="s">
        <v>215</v>
      </c>
      <c r="Y2066" s="3" t="s">
        <v>215</v>
      </c>
      <c r="Z2066" s="3" t="s">
        <v>215</v>
      </c>
      <c r="AA2066" s="3" t="s">
        <v>215</v>
      </c>
      <c r="AB2066" s="3" t="s">
        <v>215</v>
      </c>
      <c r="AC2066" s="3">
        <v>57.069000000000003</v>
      </c>
      <c r="AD2066" s="3">
        <v>57.567</v>
      </c>
      <c r="AE2066" s="3">
        <v>57.765999999999998</v>
      </c>
      <c r="AF2066" s="3">
        <v>63.622999999999998</v>
      </c>
      <c r="AG2066" s="3">
        <v>65.602999999999994</v>
      </c>
      <c r="AH2066" s="3">
        <v>65.155000000000001</v>
      </c>
      <c r="AI2066" s="3">
        <v>59.811999999999998</v>
      </c>
      <c r="AJ2066" s="3">
        <v>58.387</v>
      </c>
      <c r="AK2066" s="3">
        <v>55.759</v>
      </c>
      <c r="AL2066" s="3">
        <v>57.662999999999997</v>
      </c>
      <c r="AM2066" s="3">
        <v>57.249000000000002</v>
      </c>
      <c r="AN2066" s="3">
        <v>50.137</v>
      </c>
      <c r="AO2066" s="3">
        <v>43.905999999999999</v>
      </c>
      <c r="AP2066" s="3">
        <v>43.058999999999997</v>
      </c>
      <c r="AQ2066" s="3">
        <v>33.186</v>
      </c>
      <c r="AR2066" s="3">
        <v>35.064999999999998</v>
      </c>
      <c r="AS2066" s="3">
        <v>30.922999999999998</v>
      </c>
      <c r="AT2066" s="3">
        <v>28.925999999999998</v>
      </c>
      <c r="AU2066" s="3">
        <v>28.100999999999999</v>
      </c>
      <c r="AV2066" s="3">
        <v>28.074999999999999</v>
      </c>
      <c r="AW2066" s="3">
        <v>27.155000000000001</v>
      </c>
      <c r="AX2066" s="3">
        <v>26.623000000000001</v>
      </c>
      <c r="AY2066" s="3">
        <v>26.306000000000001</v>
      </c>
      <c r="AZ2066" s="3">
        <v>26.303999999999998</v>
      </c>
      <c r="BA2066">
        <v>26.734999999999999</v>
      </c>
      <c r="BB2066">
        <v>2016</v>
      </c>
    </row>
    <row r="2067" spans="1:54" hidden="1" x14ac:dyDescent="0.2">
      <c r="A2067">
        <v>611</v>
      </c>
      <c r="B2067" t="s">
        <v>516</v>
      </c>
      <c r="C2067" t="s">
        <v>233</v>
      </c>
      <c r="D2067" t="s">
        <v>131</v>
      </c>
      <c r="E2067" t="s">
        <v>231</v>
      </c>
      <c r="F2067" t="s">
        <v>230</v>
      </c>
      <c r="G2067" t="s">
        <v>225</v>
      </c>
      <c r="H2067" t="s">
        <v>222</v>
      </c>
      <c r="I2067" t="s">
        <v>1033</v>
      </c>
      <c r="J2067" s="3" t="s">
        <v>215</v>
      </c>
      <c r="K2067" s="3" t="s">
        <v>215</v>
      </c>
      <c r="L2067" s="3" t="s">
        <v>215</v>
      </c>
      <c r="M2067" s="3" t="s">
        <v>215</v>
      </c>
      <c r="N2067" s="3" t="s">
        <v>215</v>
      </c>
      <c r="O2067" s="3" t="s">
        <v>215</v>
      </c>
      <c r="P2067" s="3" t="s">
        <v>215</v>
      </c>
      <c r="Q2067" s="3" t="s">
        <v>215</v>
      </c>
      <c r="R2067" s="3" t="s">
        <v>215</v>
      </c>
      <c r="S2067" s="3" t="s">
        <v>215</v>
      </c>
      <c r="T2067" s="3" t="s">
        <v>215</v>
      </c>
      <c r="U2067" s="3" t="s">
        <v>215</v>
      </c>
      <c r="V2067" s="3" t="s">
        <v>215</v>
      </c>
      <c r="W2067" s="3" t="s">
        <v>215</v>
      </c>
      <c r="X2067" s="3" t="s">
        <v>215</v>
      </c>
      <c r="Y2067" s="3" t="s">
        <v>215</v>
      </c>
      <c r="Z2067" s="3" t="s">
        <v>215</v>
      </c>
      <c r="AA2067" s="3" t="s">
        <v>215</v>
      </c>
      <c r="AB2067" s="3" t="s">
        <v>215</v>
      </c>
      <c r="AC2067" s="3">
        <v>56.216999999999999</v>
      </c>
      <c r="AD2067" s="3">
        <v>57.473999999999997</v>
      </c>
      <c r="AE2067" s="3">
        <v>59.637</v>
      </c>
      <c r="AF2067" s="3">
        <v>67.528000000000006</v>
      </c>
      <c r="AG2067" s="3">
        <v>73.971000000000004</v>
      </c>
      <c r="AH2067" s="3">
        <v>77.373999999999995</v>
      </c>
      <c r="AI2067" s="3">
        <v>76.018000000000001</v>
      </c>
      <c r="AJ2067" s="3">
        <v>80.947999999999993</v>
      </c>
      <c r="AK2067" s="3">
        <v>85.4</v>
      </c>
      <c r="AL2067" s="3">
        <v>103.673</v>
      </c>
      <c r="AM2067" s="3">
        <v>107.395</v>
      </c>
      <c r="AN2067" s="3">
        <v>101.398</v>
      </c>
      <c r="AO2067" s="3">
        <v>99.488</v>
      </c>
      <c r="AP2067" s="3">
        <v>104.17100000000001</v>
      </c>
      <c r="AQ2067" s="3">
        <v>110.495</v>
      </c>
      <c r="AR2067" s="3">
        <v>109.536</v>
      </c>
      <c r="AS2067" s="3">
        <v>103.477</v>
      </c>
      <c r="AT2067" s="3">
        <v>106.285</v>
      </c>
      <c r="AU2067" s="3">
        <v>110.541</v>
      </c>
      <c r="AV2067" s="3">
        <v>118.313</v>
      </c>
      <c r="AW2067" s="3">
        <v>124.06</v>
      </c>
      <c r="AX2067" s="3">
        <v>131.55199999999999</v>
      </c>
      <c r="AY2067" s="3">
        <v>140.554</v>
      </c>
      <c r="AZ2067" s="3">
        <v>151.90299999999999</v>
      </c>
      <c r="BA2067">
        <v>166.79</v>
      </c>
      <c r="BB2067">
        <v>2016</v>
      </c>
    </row>
    <row r="2068" spans="1:54" hidden="1" x14ac:dyDescent="0.2">
      <c r="A2068">
        <v>611</v>
      </c>
      <c r="B2068" t="s">
        <v>516</v>
      </c>
      <c r="C2068" t="s">
        <v>232</v>
      </c>
      <c r="D2068" t="s">
        <v>131</v>
      </c>
      <c r="E2068" t="s">
        <v>231</v>
      </c>
      <c r="F2068" t="s">
        <v>230</v>
      </c>
      <c r="G2068" t="s">
        <v>217</v>
      </c>
      <c r="I2068" t="s">
        <v>229</v>
      </c>
      <c r="J2068" s="3" t="s">
        <v>215</v>
      </c>
      <c r="K2068" s="3" t="s">
        <v>215</v>
      </c>
      <c r="L2068" s="3" t="s">
        <v>215</v>
      </c>
      <c r="M2068" s="3" t="s">
        <v>215</v>
      </c>
      <c r="N2068" s="3" t="s">
        <v>215</v>
      </c>
      <c r="O2068" s="3" t="s">
        <v>215</v>
      </c>
      <c r="P2068" s="3" t="s">
        <v>215</v>
      </c>
      <c r="Q2068" s="3" t="s">
        <v>215</v>
      </c>
      <c r="R2068" s="3" t="s">
        <v>215</v>
      </c>
      <c r="S2068" s="3" t="s">
        <v>215</v>
      </c>
      <c r="T2068" s="3" t="s">
        <v>215</v>
      </c>
      <c r="U2068" s="3" t="s">
        <v>215</v>
      </c>
      <c r="V2068" s="3" t="s">
        <v>215</v>
      </c>
      <c r="W2068" s="3" t="s">
        <v>215</v>
      </c>
      <c r="X2068" s="3" t="s">
        <v>215</v>
      </c>
      <c r="Y2068" s="3" t="s">
        <v>215</v>
      </c>
      <c r="Z2068" s="3" t="s">
        <v>215</v>
      </c>
      <c r="AA2068" s="3" t="s">
        <v>215</v>
      </c>
      <c r="AB2068" s="3" t="s">
        <v>215</v>
      </c>
      <c r="AC2068" s="3">
        <v>58.51</v>
      </c>
      <c r="AD2068" s="3">
        <v>58.174999999999997</v>
      </c>
      <c r="AE2068" s="3">
        <v>58.106999999999999</v>
      </c>
      <c r="AF2068" s="3">
        <v>63.734000000000002</v>
      </c>
      <c r="AG2068" s="3">
        <v>66.323999999999998</v>
      </c>
      <c r="AH2068" s="3">
        <v>65.349000000000004</v>
      </c>
      <c r="AI2068" s="3">
        <v>60.360999999999997</v>
      </c>
      <c r="AJ2068" s="3">
        <v>59.256999999999998</v>
      </c>
      <c r="AK2068" s="3">
        <v>56.685000000000002</v>
      </c>
      <c r="AL2068" s="3">
        <v>59.308999999999997</v>
      </c>
      <c r="AM2068" s="3">
        <v>59.536000000000001</v>
      </c>
      <c r="AN2068" s="3">
        <v>51.92</v>
      </c>
      <c r="AO2068" s="3">
        <v>45.176000000000002</v>
      </c>
      <c r="AP2068" s="3">
        <v>43.302</v>
      </c>
      <c r="AQ2068" s="3">
        <v>42.718000000000004</v>
      </c>
      <c r="AR2068" s="3">
        <v>38.811</v>
      </c>
      <c r="AS2068" s="3">
        <v>33.716999999999999</v>
      </c>
      <c r="AT2068" s="3">
        <v>31.664000000000001</v>
      </c>
      <c r="AU2068" s="3">
        <v>30.649000000000001</v>
      </c>
      <c r="AV2068" s="3">
        <v>30.44</v>
      </c>
      <c r="AW2068" s="3">
        <v>29.327999999999999</v>
      </c>
      <c r="AX2068" s="3">
        <v>28.623000000000001</v>
      </c>
      <c r="AY2068" s="3">
        <v>28.146999999999998</v>
      </c>
      <c r="AZ2068" s="3">
        <v>27.998000000000001</v>
      </c>
      <c r="BA2068">
        <v>28.294</v>
      </c>
      <c r="BB2068">
        <v>2016</v>
      </c>
    </row>
    <row r="2069" spans="1:54" hidden="1" x14ac:dyDescent="0.2">
      <c r="A2069">
        <v>611</v>
      </c>
      <c r="B2069" t="s">
        <v>516</v>
      </c>
      <c r="C2069" t="s">
        <v>228</v>
      </c>
      <c r="D2069" t="s">
        <v>131</v>
      </c>
      <c r="E2069" t="s">
        <v>227</v>
      </c>
      <c r="F2069" t="s">
        <v>226</v>
      </c>
      <c r="G2069" t="s">
        <v>225</v>
      </c>
      <c r="H2069" t="s">
        <v>222</v>
      </c>
      <c r="I2069" t="s">
        <v>1033</v>
      </c>
      <c r="J2069" s="3" t="s">
        <v>215</v>
      </c>
      <c r="K2069" s="3" t="s">
        <v>215</v>
      </c>
      <c r="L2069" s="3" t="s">
        <v>215</v>
      </c>
      <c r="M2069" s="3" t="s">
        <v>215</v>
      </c>
      <c r="N2069" s="3" t="s">
        <v>215</v>
      </c>
      <c r="O2069" s="3" t="s">
        <v>215</v>
      </c>
      <c r="P2069" s="3" t="s">
        <v>215</v>
      </c>
      <c r="Q2069" s="3" t="s">
        <v>215</v>
      </c>
      <c r="R2069" s="3" t="s">
        <v>215</v>
      </c>
      <c r="S2069" s="3" t="s">
        <v>215</v>
      </c>
      <c r="T2069" s="3">
        <v>80.388000000000005</v>
      </c>
      <c r="U2069" s="3">
        <v>82.182000000000002</v>
      </c>
      <c r="V2069" s="3">
        <v>84.960999999999999</v>
      </c>
      <c r="W2069" s="3">
        <v>82.826999999999998</v>
      </c>
      <c r="X2069" s="3">
        <v>87.384</v>
      </c>
      <c r="Y2069" s="3">
        <v>88.456000000000003</v>
      </c>
      <c r="Z2069" s="3">
        <v>87.795000000000002</v>
      </c>
      <c r="AA2069" s="3">
        <v>89.335999999999999</v>
      </c>
      <c r="AB2069" s="3">
        <v>91.396000000000001</v>
      </c>
      <c r="AC2069" s="3">
        <v>96.08</v>
      </c>
      <c r="AD2069" s="3">
        <v>98.795000000000002</v>
      </c>
      <c r="AE2069" s="3">
        <v>102.633</v>
      </c>
      <c r="AF2069" s="3">
        <v>105.953</v>
      </c>
      <c r="AG2069" s="3">
        <v>111.53</v>
      </c>
      <c r="AH2069" s="3">
        <v>118.4</v>
      </c>
      <c r="AI2069" s="3">
        <v>125.93899999999999</v>
      </c>
      <c r="AJ2069" s="3">
        <v>136.60400000000001</v>
      </c>
      <c r="AK2069" s="3">
        <v>150.65799999999999</v>
      </c>
      <c r="AL2069" s="3">
        <v>174.80099999999999</v>
      </c>
      <c r="AM2069" s="3">
        <v>180.38800000000001</v>
      </c>
      <c r="AN2069" s="3">
        <v>195.29499999999999</v>
      </c>
      <c r="AO2069" s="3">
        <v>220.22200000000001</v>
      </c>
      <c r="AP2069" s="3">
        <v>240.56899999999999</v>
      </c>
      <c r="AQ2069" s="3">
        <v>258.65800000000002</v>
      </c>
      <c r="AR2069" s="3">
        <v>282.22800000000001</v>
      </c>
      <c r="AS2069" s="3">
        <v>306.89600000000002</v>
      </c>
      <c r="AT2069" s="3">
        <v>335.66899999999998</v>
      </c>
      <c r="AU2069" s="3">
        <v>360.666</v>
      </c>
      <c r="AV2069" s="3">
        <v>388.67899999999997</v>
      </c>
      <c r="AW2069" s="3">
        <v>423.01400000000001</v>
      </c>
      <c r="AX2069" s="3">
        <v>459.60500000000002</v>
      </c>
      <c r="AY2069" s="3">
        <v>499.36099999999999</v>
      </c>
      <c r="AZ2069" s="3">
        <v>542.55600000000004</v>
      </c>
      <c r="BA2069">
        <v>589.48699999999997</v>
      </c>
      <c r="BB2069">
        <v>2016</v>
      </c>
    </row>
    <row r="2070" spans="1:54" hidden="1" x14ac:dyDescent="0.2">
      <c r="A2070">
        <v>611</v>
      </c>
      <c r="B2070" t="s">
        <v>516</v>
      </c>
      <c r="C2070" t="s">
        <v>224</v>
      </c>
      <c r="D2070" t="s">
        <v>131</v>
      </c>
      <c r="E2070" t="s">
        <v>219</v>
      </c>
      <c r="F2070" t="s">
        <v>218</v>
      </c>
      <c r="G2070" t="s">
        <v>223</v>
      </c>
      <c r="H2070" t="s">
        <v>222</v>
      </c>
      <c r="I2070" t="s">
        <v>1034</v>
      </c>
      <c r="J2070" s="3" t="s">
        <v>215</v>
      </c>
      <c r="K2070" s="3" t="s">
        <v>215</v>
      </c>
      <c r="L2070" s="3" t="s">
        <v>215</v>
      </c>
      <c r="M2070" s="3" t="s">
        <v>215</v>
      </c>
      <c r="N2070" s="3" t="s">
        <v>215</v>
      </c>
      <c r="O2070" s="3" t="s">
        <v>215</v>
      </c>
      <c r="P2070" s="3" t="s">
        <v>215</v>
      </c>
      <c r="Q2070" s="3" t="s">
        <v>215</v>
      </c>
      <c r="R2070" s="3" t="s">
        <v>215</v>
      </c>
      <c r="S2070" s="3" t="s">
        <v>215</v>
      </c>
      <c r="T2070" s="3" t="s">
        <v>215</v>
      </c>
      <c r="U2070" s="3">
        <v>8.9999999999999993E-3</v>
      </c>
      <c r="V2070" s="3">
        <v>-1.7000000000000001E-2</v>
      </c>
      <c r="W2070" s="3">
        <v>1.0999999999999999E-2</v>
      </c>
      <c r="X2070" s="3">
        <v>4.0000000000000001E-3</v>
      </c>
      <c r="Y2070" s="3">
        <v>7.0000000000000001E-3</v>
      </c>
      <c r="Z2070" s="3">
        <v>2E-3</v>
      </c>
      <c r="AA2070" s="3">
        <v>-7.0000000000000001E-3</v>
      </c>
      <c r="AB2070" s="3">
        <v>-1.7000000000000001E-2</v>
      </c>
      <c r="AC2070" s="3">
        <v>-1E-3</v>
      </c>
      <c r="AD2070" s="3">
        <v>-2.7E-2</v>
      </c>
      <c r="AE2070" s="3">
        <v>7.0000000000000001E-3</v>
      </c>
      <c r="AF2070" s="3">
        <v>1.4999999999999999E-2</v>
      </c>
      <c r="AG2070" s="3">
        <v>2.1000000000000001E-2</v>
      </c>
      <c r="AH2070" s="3">
        <v>-8.9999999999999993E-3</v>
      </c>
      <c r="AI2070" s="3">
        <v>-2.3E-2</v>
      </c>
      <c r="AJ2070" s="3">
        <v>-8.8999999999999996E-2</v>
      </c>
      <c r="AK2070" s="3">
        <v>-0.152</v>
      </c>
      <c r="AL2070" s="3">
        <v>-0.21299999999999999</v>
      </c>
      <c r="AM2070" s="3">
        <v>-6.7000000000000004E-2</v>
      </c>
      <c r="AN2070" s="3">
        <v>3.1E-2</v>
      </c>
      <c r="AO2070" s="3">
        <v>-0.16200000000000001</v>
      </c>
      <c r="AP2070" s="3">
        <v>-0.254</v>
      </c>
      <c r="AQ2070" s="3">
        <v>-0.33900000000000002</v>
      </c>
      <c r="AR2070" s="3">
        <v>-0.39900000000000002</v>
      </c>
      <c r="AS2070" s="3">
        <v>-0.54900000000000004</v>
      </c>
      <c r="AT2070" s="3">
        <v>-0.57299999999999995</v>
      </c>
      <c r="AU2070" s="3">
        <v>-0.47099999999999997</v>
      </c>
      <c r="AV2070" s="3">
        <v>-0.42599999999999999</v>
      </c>
      <c r="AW2070" s="3">
        <v>-0.44600000000000001</v>
      </c>
      <c r="AX2070" s="3">
        <v>-0.42099999999999999</v>
      </c>
      <c r="AY2070" s="3">
        <v>-0.4</v>
      </c>
      <c r="AZ2070" s="3">
        <v>-0.441</v>
      </c>
      <c r="BA2070">
        <v>-0.38100000000000001</v>
      </c>
      <c r="BB2070">
        <v>2016</v>
      </c>
    </row>
    <row r="2071" spans="1:54" hidden="1" x14ac:dyDescent="0.2">
      <c r="A2071">
        <v>611</v>
      </c>
      <c r="B2071" t="s">
        <v>516</v>
      </c>
      <c r="C2071" t="s">
        <v>220</v>
      </c>
      <c r="D2071" t="s">
        <v>131</v>
      </c>
      <c r="E2071" t="s">
        <v>219</v>
      </c>
      <c r="F2071" t="s">
        <v>218</v>
      </c>
      <c r="G2071" t="s">
        <v>217</v>
      </c>
      <c r="I2071" t="s">
        <v>216</v>
      </c>
      <c r="J2071" s="3" t="s">
        <v>215</v>
      </c>
      <c r="K2071" s="3" t="s">
        <v>215</v>
      </c>
      <c r="L2071" s="3" t="s">
        <v>215</v>
      </c>
      <c r="M2071" s="3" t="s">
        <v>215</v>
      </c>
      <c r="N2071" s="3" t="s">
        <v>215</v>
      </c>
      <c r="O2071" s="3" t="s">
        <v>215</v>
      </c>
      <c r="P2071" s="3" t="s">
        <v>215</v>
      </c>
      <c r="Q2071" s="3" t="s">
        <v>215</v>
      </c>
      <c r="R2071" s="3" t="s">
        <v>215</v>
      </c>
      <c r="S2071" s="3" t="s">
        <v>215</v>
      </c>
      <c r="T2071" s="3" t="s">
        <v>215</v>
      </c>
      <c r="U2071" s="3">
        <v>1.9990000000000001</v>
      </c>
      <c r="V2071" s="3">
        <v>-3.4929999999999999</v>
      </c>
      <c r="W2071" s="3">
        <v>2.258</v>
      </c>
      <c r="X2071" s="3">
        <v>0.78700000000000003</v>
      </c>
      <c r="Y2071" s="3">
        <v>1.4410000000000001</v>
      </c>
      <c r="Z2071" s="3">
        <v>0.48299999999999998</v>
      </c>
      <c r="AA2071" s="3">
        <v>-1.361</v>
      </c>
      <c r="AB2071" s="3">
        <v>-3.4020000000000001</v>
      </c>
      <c r="AC2071" s="3">
        <v>-9.8000000000000004E-2</v>
      </c>
      <c r="AD2071" s="3">
        <v>-4.8049999999999997</v>
      </c>
      <c r="AE2071" s="3">
        <v>1.236</v>
      </c>
      <c r="AF2071" s="3">
        <v>2.4390000000000001</v>
      </c>
      <c r="AG2071" s="3">
        <v>3.3959999999999999</v>
      </c>
      <c r="AH2071" s="3">
        <v>-1.3120000000000001</v>
      </c>
      <c r="AI2071" s="3">
        <v>-3.1970000000000001</v>
      </c>
      <c r="AJ2071" s="3">
        <v>-11.536</v>
      </c>
      <c r="AK2071" s="3">
        <v>-17.931999999999999</v>
      </c>
      <c r="AL2071" s="3">
        <v>-21.62</v>
      </c>
      <c r="AM2071" s="3">
        <v>-6.5960000000000001</v>
      </c>
      <c r="AN2071" s="3">
        <v>2.83</v>
      </c>
      <c r="AO2071" s="3">
        <v>-13.11</v>
      </c>
      <c r="AP2071" s="3">
        <v>-18.774999999999999</v>
      </c>
      <c r="AQ2071" s="3">
        <v>-23.295000000000002</v>
      </c>
      <c r="AR2071" s="3">
        <v>-25.106999999999999</v>
      </c>
      <c r="AS2071" s="3">
        <v>-31.782</v>
      </c>
      <c r="AT2071" s="3">
        <v>-30.350999999999999</v>
      </c>
      <c r="AU2071" s="3">
        <v>-23.221</v>
      </c>
      <c r="AV2071" s="3">
        <v>-19.484000000000002</v>
      </c>
      <c r="AW2071" s="3">
        <v>-18.753</v>
      </c>
      <c r="AX2071" s="3">
        <v>-16.273</v>
      </c>
      <c r="AY2071" s="3">
        <v>-14.228</v>
      </c>
      <c r="AZ2071" s="3">
        <v>-14.433999999999999</v>
      </c>
      <c r="BA2071">
        <v>-11.478</v>
      </c>
      <c r="BB2071">
        <v>2013</v>
      </c>
    </row>
    <row r="2072" spans="1:54" x14ac:dyDescent="0.2">
      <c r="A2072">
        <v>321</v>
      </c>
      <c r="B2072" t="s">
        <v>515</v>
      </c>
      <c r="C2072" t="s">
        <v>352</v>
      </c>
      <c r="D2072" t="s">
        <v>102</v>
      </c>
      <c r="E2072" t="s">
        <v>349</v>
      </c>
      <c r="F2072" t="s">
        <v>351</v>
      </c>
      <c r="G2072" t="s">
        <v>225</v>
      </c>
      <c r="H2072" t="s">
        <v>222</v>
      </c>
      <c r="I2072" t="s">
        <v>1035</v>
      </c>
      <c r="J2072" s="3">
        <v>0.47599999999999998</v>
      </c>
      <c r="K2072" s="3">
        <v>0.52700000000000002</v>
      </c>
      <c r="L2072" s="3">
        <v>0.54900000000000004</v>
      </c>
      <c r="M2072" s="3">
        <v>0.56299999999999994</v>
      </c>
      <c r="N2072" s="3">
        <v>0.58699999999999997</v>
      </c>
      <c r="O2072" s="3">
        <v>0.59499999999999997</v>
      </c>
      <c r="P2072" s="3">
        <v>0.63700000000000001</v>
      </c>
      <c r="Q2072" s="3">
        <v>0.67800000000000005</v>
      </c>
      <c r="R2072" s="3">
        <v>0.73099999999999998</v>
      </c>
      <c r="S2072" s="3">
        <v>0.72899999999999998</v>
      </c>
      <c r="T2072" s="3">
        <v>0.76900000000000002</v>
      </c>
      <c r="U2072" s="3">
        <v>0.77900000000000003</v>
      </c>
      <c r="V2072" s="3">
        <v>0.79500000000000004</v>
      </c>
      <c r="W2072" s="3">
        <v>0.81200000000000006</v>
      </c>
      <c r="X2072" s="3">
        <v>0.81200000000000006</v>
      </c>
      <c r="Y2072" s="3">
        <v>0.83699999999999997</v>
      </c>
      <c r="Z2072" s="3">
        <v>0.86299999999999999</v>
      </c>
      <c r="AA2072" s="3">
        <v>0.88200000000000001</v>
      </c>
      <c r="AB2072" s="3">
        <v>0.91500000000000004</v>
      </c>
      <c r="AC2072" s="3">
        <v>0.91800000000000004</v>
      </c>
      <c r="AD2072" s="3">
        <v>0.94</v>
      </c>
      <c r="AE2072" s="3">
        <v>0.93899999999999995</v>
      </c>
      <c r="AF2072" s="3">
        <v>0.91300000000000003</v>
      </c>
      <c r="AG2072" s="3">
        <v>0.97099999999999997</v>
      </c>
      <c r="AH2072" s="3">
        <v>1</v>
      </c>
      <c r="AI2072" s="3">
        <v>1.0069999999999999</v>
      </c>
      <c r="AJ2072" s="3">
        <v>1.054</v>
      </c>
      <c r="AK2072" s="3">
        <v>1.121</v>
      </c>
      <c r="AL2072" s="3">
        <v>1.2</v>
      </c>
      <c r="AM2072" s="3">
        <v>1.1859999999999999</v>
      </c>
      <c r="AN2072" s="3">
        <v>1.194</v>
      </c>
      <c r="AO2072" s="3">
        <v>1.1919999999999999</v>
      </c>
      <c r="AP2072" s="3">
        <v>1.179</v>
      </c>
      <c r="AQ2072" s="3">
        <v>1.1879999999999999</v>
      </c>
      <c r="AR2072" s="3">
        <v>1.238</v>
      </c>
      <c r="AS2072" s="3">
        <v>1.1919999999999999</v>
      </c>
      <c r="AT2072" s="3">
        <v>1.224</v>
      </c>
      <c r="AU2072" s="3">
        <v>1.173</v>
      </c>
      <c r="AV2072" s="3">
        <v>0.98199999999999998</v>
      </c>
      <c r="AW2072" s="3">
        <v>1.1020000000000001</v>
      </c>
      <c r="AX2072" s="3">
        <v>1.181</v>
      </c>
      <c r="AY2072" s="3">
        <v>1.222</v>
      </c>
      <c r="AZ2072" s="3">
        <v>1.2529999999999999</v>
      </c>
      <c r="BA2072">
        <v>1.272</v>
      </c>
      <c r="BB2072">
        <v>2015</v>
      </c>
    </row>
    <row r="2073" spans="1:54" hidden="1" x14ac:dyDescent="0.2">
      <c r="A2073">
        <v>321</v>
      </c>
      <c r="B2073" t="s">
        <v>515</v>
      </c>
      <c r="C2073" t="s">
        <v>350</v>
      </c>
      <c r="D2073" t="s">
        <v>102</v>
      </c>
      <c r="E2073" t="s">
        <v>349</v>
      </c>
      <c r="F2073" t="s">
        <v>348</v>
      </c>
      <c r="G2073" t="s">
        <v>275</v>
      </c>
      <c r="I2073" t="s">
        <v>347</v>
      </c>
      <c r="J2073" s="3">
        <v>13.382999999999999</v>
      </c>
      <c r="K2073" s="3">
        <v>10.829000000000001</v>
      </c>
      <c r="L2073" s="3">
        <v>4.1280000000000001</v>
      </c>
      <c r="M2073" s="3">
        <v>2.556</v>
      </c>
      <c r="N2073" s="3">
        <v>4.1970000000000001</v>
      </c>
      <c r="O2073" s="3">
        <v>1.421</v>
      </c>
      <c r="P2073" s="3">
        <v>7.0730000000000004</v>
      </c>
      <c r="Q2073" s="3">
        <v>6.3079999999999998</v>
      </c>
      <c r="R2073" s="3">
        <v>7.8170000000000002</v>
      </c>
      <c r="S2073" s="3">
        <v>-0.191</v>
      </c>
      <c r="T2073" s="3">
        <v>5.4189999999999996</v>
      </c>
      <c r="U2073" s="3">
        <v>1.3460000000000001</v>
      </c>
      <c r="V2073" s="3">
        <v>2.0299999999999998</v>
      </c>
      <c r="W2073" s="3">
        <v>2.1619999999999999</v>
      </c>
      <c r="X2073" s="3">
        <v>3.4000000000000002E-2</v>
      </c>
      <c r="Y2073" s="3">
        <v>3.03</v>
      </c>
      <c r="Z2073" s="3">
        <v>3.105</v>
      </c>
      <c r="AA2073" s="3">
        <v>2.1850000000000001</v>
      </c>
      <c r="AB2073" s="3">
        <v>3.774</v>
      </c>
      <c r="AC2073" s="3">
        <v>0.35499999999999998</v>
      </c>
      <c r="AD2073" s="3">
        <v>2.34</v>
      </c>
      <c r="AE2073" s="3">
        <v>-6.3E-2</v>
      </c>
      <c r="AF2073" s="3">
        <v>-2.8290000000000002</v>
      </c>
      <c r="AG2073" s="3">
        <v>6.3529999999999998</v>
      </c>
      <c r="AH2073" s="3">
        <v>3.0510000000000002</v>
      </c>
      <c r="AI2073" s="3">
        <v>0.65600000000000003</v>
      </c>
      <c r="AJ2073" s="3">
        <v>4.6589999999999998</v>
      </c>
      <c r="AK2073" s="3">
        <v>6.3540000000000001</v>
      </c>
      <c r="AL2073" s="3">
        <v>7.1210000000000004</v>
      </c>
      <c r="AM2073" s="3">
        <v>-1.17</v>
      </c>
      <c r="AN2073" s="3">
        <v>0.67300000000000004</v>
      </c>
      <c r="AO2073" s="3">
        <v>-0.23100000000000001</v>
      </c>
      <c r="AP2073" s="3">
        <v>-1.07</v>
      </c>
      <c r="AQ2073" s="3">
        <v>0.77100000000000002</v>
      </c>
      <c r="AR2073" s="3">
        <v>4.1870000000000003</v>
      </c>
      <c r="AS2073" s="3">
        <v>-3.6579999999999999</v>
      </c>
      <c r="AT2073" s="3">
        <v>2.6379999999999999</v>
      </c>
      <c r="AU2073" s="3">
        <v>-4.1719999999999997</v>
      </c>
      <c r="AV2073" s="3">
        <v>-16.277000000000001</v>
      </c>
      <c r="AW2073" s="3">
        <v>12.211</v>
      </c>
      <c r="AX2073" s="3">
        <v>7.1479999999999997</v>
      </c>
      <c r="AY2073" s="3">
        <v>3.5249999999999999</v>
      </c>
      <c r="AZ2073" s="3">
        <v>2.5350000000000001</v>
      </c>
      <c r="BA2073">
        <v>1.5</v>
      </c>
      <c r="BB2073">
        <v>2015</v>
      </c>
    </row>
    <row r="2074" spans="1:54" hidden="1" x14ac:dyDescent="0.2">
      <c r="A2074">
        <v>321</v>
      </c>
      <c r="B2074" t="s">
        <v>515</v>
      </c>
      <c r="C2074" t="s">
        <v>346</v>
      </c>
      <c r="D2074" t="s">
        <v>102</v>
      </c>
      <c r="E2074" t="s">
        <v>342</v>
      </c>
      <c r="F2074" t="s">
        <v>345</v>
      </c>
      <c r="G2074" t="s">
        <v>225</v>
      </c>
      <c r="H2074" t="s">
        <v>222</v>
      </c>
      <c r="I2074" t="s">
        <v>1035</v>
      </c>
      <c r="J2074" s="3">
        <v>0.19700000000000001</v>
      </c>
      <c r="K2074" s="3">
        <v>0.222</v>
      </c>
      <c r="L2074" s="3">
        <v>0.24199999999999999</v>
      </c>
      <c r="M2074" s="3">
        <v>0.26600000000000001</v>
      </c>
      <c r="N2074" s="3">
        <v>0.29499999999999998</v>
      </c>
      <c r="O2074" s="3">
        <v>0.32300000000000001</v>
      </c>
      <c r="P2074" s="3">
        <v>0.36499999999999999</v>
      </c>
      <c r="Q2074" s="3">
        <v>0.41</v>
      </c>
      <c r="R2074" s="3">
        <v>0.46200000000000002</v>
      </c>
      <c r="S2074" s="3">
        <v>0.5</v>
      </c>
      <c r="T2074" s="3">
        <v>0.54400000000000004</v>
      </c>
      <c r="U2074" s="3">
        <v>0.59299999999999997</v>
      </c>
      <c r="V2074" s="3">
        <v>0.63200000000000001</v>
      </c>
      <c r="W2074" s="3">
        <v>0.66300000000000003</v>
      </c>
      <c r="X2074" s="3">
        <v>0.71399999999999997</v>
      </c>
      <c r="Y2074" s="3">
        <v>0.74099999999999999</v>
      </c>
      <c r="Z2074" s="3">
        <v>0.78900000000000003</v>
      </c>
      <c r="AA2074" s="3">
        <v>0.81799999999999995</v>
      </c>
      <c r="AB2074" s="3">
        <v>0.871</v>
      </c>
      <c r="AC2074" s="3">
        <v>0.89600000000000002</v>
      </c>
      <c r="AD2074" s="3">
        <v>0.9</v>
      </c>
      <c r="AE2074" s="3">
        <v>0.91900000000000004</v>
      </c>
      <c r="AF2074" s="3">
        <v>0.9</v>
      </c>
      <c r="AG2074" s="3">
        <v>0.92700000000000005</v>
      </c>
      <c r="AH2074" s="3">
        <v>0.99099999999999999</v>
      </c>
      <c r="AI2074" s="3">
        <v>0.98299999999999998</v>
      </c>
      <c r="AJ2074" s="3">
        <v>1.054</v>
      </c>
      <c r="AK2074" s="3">
        <v>1.1379999999999999</v>
      </c>
      <c r="AL2074" s="3">
        <v>1.2370000000000001</v>
      </c>
      <c r="AM2074" s="3">
        <v>1.321</v>
      </c>
      <c r="AN2074" s="3">
        <v>1.333</v>
      </c>
      <c r="AO2074" s="3">
        <v>1.353</v>
      </c>
      <c r="AP2074" s="3">
        <v>1.3120000000000001</v>
      </c>
      <c r="AQ2074" s="3">
        <v>1.373</v>
      </c>
      <c r="AR2074" s="3">
        <v>1.4259999999999999</v>
      </c>
      <c r="AS2074" s="3">
        <v>1.4450000000000001</v>
      </c>
      <c r="AT2074" s="3">
        <v>1.57</v>
      </c>
      <c r="AU2074" s="3">
        <v>1.5129999999999999</v>
      </c>
      <c r="AV2074" s="3">
        <v>1.284</v>
      </c>
      <c r="AW2074" s="3">
        <v>1.464</v>
      </c>
      <c r="AX2074" s="3">
        <v>1.5960000000000001</v>
      </c>
      <c r="AY2074" s="3">
        <v>1.6830000000000001</v>
      </c>
      <c r="AZ2074" s="3">
        <v>1.7609999999999999</v>
      </c>
      <c r="BA2074">
        <v>1.8160000000000001</v>
      </c>
      <c r="BB2074">
        <v>2015</v>
      </c>
    </row>
    <row r="2075" spans="1:54" hidden="1" x14ac:dyDescent="0.2">
      <c r="A2075">
        <v>321</v>
      </c>
      <c r="B2075" t="s">
        <v>515</v>
      </c>
      <c r="C2075" t="s">
        <v>344</v>
      </c>
      <c r="D2075" t="s">
        <v>102</v>
      </c>
      <c r="E2075" t="s">
        <v>342</v>
      </c>
      <c r="F2075" t="s">
        <v>343</v>
      </c>
      <c r="G2075" t="s">
        <v>223</v>
      </c>
      <c r="H2075" t="s">
        <v>222</v>
      </c>
      <c r="I2075" t="s">
        <v>310</v>
      </c>
      <c r="J2075" s="3">
        <v>7.2999999999999995E-2</v>
      </c>
      <c r="K2075" s="3">
        <v>8.2000000000000003E-2</v>
      </c>
      <c r="L2075" s="3">
        <v>0.09</v>
      </c>
      <c r="M2075" s="3">
        <v>9.9000000000000005E-2</v>
      </c>
      <c r="N2075" s="3">
        <v>0.109</v>
      </c>
      <c r="O2075" s="3">
        <v>0.11899999999999999</v>
      </c>
      <c r="P2075" s="3">
        <v>0.13500000000000001</v>
      </c>
      <c r="Q2075" s="3">
        <v>0.152</v>
      </c>
      <c r="R2075" s="3">
        <v>0.17100000000000001</v>
      </c>
      <c r="S2075" s="3">
        <v>0.185</v>
      </c>
      <c r="T2075" s="3">
        <v>0.20100000000000001</v>
      </c>
      <c r="U2075" s="3">
        <v>0.22</v>
      </c>
      <c r="V2075" s="3">
        <v>0.23400000000000001</v>
      </c>
      <c r="W2075" s="3">
        <v>0.246</v>
      </c>
      <c r="X2075" s="3">
        <v>0.26400000000000001</v>
      </c>
      <c r="Y2075" s="3">
        <v>0.27500000000000002</v>
      </c>
      <c r="Z2075" s="3">
        <v>0.29199999999999998</v>
      </c>
      <c r="AA2075" s="3">
        <v>0.30299999999999999</v>
      </c>
      <c r="AB2075" s="3">
        <v>0.32200000000000001</v>
      </c>
      <c r="AC2075" s="3">
        <v>0.33200000000000002</v>
      </c>
      <c r="AD2075" s="3">
        <v>0.33300000000000002</v>
      </c>
      <c r="AE2075" s="3">
        <v>0.34</v>
      </c>
      <c r="AF2075" s="3">
        <v>0.33300000000000002</v>
      </c>
      <c r="AG2075" s="3">
        <v>0.34300000000000003</v>
      </c>
      <c r="AH2075" s="3">
        <v>0.36699999999999999</v>
      </c>
      <c r="AI2075" s="3">
        <v>0.36399999999999999</v>
      </c>
      <c r="AJ2075" s="3">
        <v>0.39</v>
      </c>
      <c r="AK2075" s="3">
        <v>0.42099999999999999</v>
      </c>
      <c r="AL2075" s="3">
        <v>0.45800000000000002</v>
      </c>
      <c r="AM2075" s="3">
        <v>0.48899999999999999</v>
      </c>
      <c r="AN2075" s="3">
        <v>0.49399999999999999</v>
      </c>
      <c r="AO2075" s="3">
        <v>0.501</v>
      </c>
      <c r="AP2075" s="3">
        <v>0.48599999999999999</v>
      </c>
      <c r="AQ2075" s="3">
        <v>0.50800000000000001</v>
      </c>
      <c r="AR2075" s="3">
        <v>0.52800000000000002</v>
      </c>
      <c r="AS2075" s="3">
        <v>0.53500000000000003</v>
      </c>
      <c r="AT2075" s="3">
        <v>0.58099999999999996</v>
      </c>
      <c r="AU2075" s="3">
        <v>0.56000000000000005</v>
      </c>
      <c r="AV2075" s="3">
        <v>0.47599999999999998</v>
      </c>
      <c r="AW2075" s="3">
        <v>0.54200000000000004</v>
      </c>
      <c r="AX2075" s="3">
        <v>0.59099999999999997</v>
      </c>
      <c r="AY2075" s="3">
        <v>0.623</v>
      </c>
      <c r="AZ2075" s="3">
        <v>0.65200000000000002</v>
      </c>
      <c r="BA2075">
        <v>0.67300000000000004</v>
      </c>
      <c r="BB2075">
        <v>2015</v>
      </c>
    </row>
    <row r="2076" spans="1:54" hidden="1" x14ac:dyDescent="0.2">
      <c r="A2076">
        <v>321</v>
      </c>
      <c r="B2076" t="s">
        <v>515</v>
      </c>
      <c r="C2076" t="s">
        <v>213</v>
      </c>
      <c r="D2076" t="s">
        <v>102</v>
      </c>
      <c r="E2076" t="s">
        <v>342</v>
      </c>
      <c r="F2076" t="s">
        <v>341</v>
      </c>
      <c r="G2076" t="s">
        <v>323</v>
      </c>
      <c r="H2076" t="s">
        <v>222</v>
      </c>
      <c r="I2076" t="s">
        <v>310</v>
      </c>
      <c r="J2076" s="3">
        <v>0.125</v>
      </c>
      <c r="K2076" s="3">
        <v>0.151</v>
      </c>
      <c r="L2076" s="3">
        <v>0.16700000000000001</v>
      </c>
      <c r="M2076" s="3">
        <v>0.17799999999999999</v>
      </c>
      <c r="N2076" s="3">
        <v>0.192</v>
      </c>
      <c r="O2076" s="3">
        <v>0.20100000000000001</v>
      </c>
      <c r="P2076" s="3">
        <v>0.22</v>
      </c>
      <c r="Q2076" s="3">
        <v>0.24</v>
      </c>
      <c r="R2076" s="3">
        <v>0.26700000000000002</v>
      </c>
      <c r="S2076" s="3">
        <v>0.27700000000000002</v>
      </c>
      <c r="T2076" s="3">
        <v>0.30299999999999999</v>
      </c>
      <c r="U2076" s="3">
        <v>0.317</v>
      </c>
      <c r="V2076" s="3">
        <v>0.33100000000000002</v>
      </c>
      <c r="W2076" s="3">
        <v>0.34599999999999997</v>
      </c>
      <c r="X2076" s="3">
        <v>0.35399999999999998</v>
      </c>
      <c r="Y2076" s="3">
        <v>0.372</v>
      </c>
      <c r="Z2076" s="3">
        <v>0.39100000000000001</v>
      </c>
      <c r="AA2076" s="3">
        <v>0.40600000000000003</v>
      </c>
      <c r="AB2076" s="3">
        <v>0.42599999999999999</v>
      </c>
      <c r="AC2076" s="3">
        <v>0.434</v>
      </c>
      <c r="AD2076" s="3">
        <v>0.45400000000000001</v>
      </c>
      <c r="AE2076" s="3">
        <v>0.46400000000000002</v>
      </c>
      <c r="AF2076" s="3">
        <v>0.45800000000000002</v>
      </c>
      <c r="AG2076" s="3">
        <v>0.497</v>
      </c>
      <c r="AH2076" s="3">
        <v>0.52600000000000002</v>
      </c>
      <c r="AI2076" s="3">
        <v>0.54700000000000004</v>
      </c>
      <c r="AJ2076" s="3">
        <v>0.59</v>
      </c>
      <c r="AK2076" s="3">
        <v>0.64400000000000002</v>
      </c>
      <c r="AL2076" s="3">
        <v>0.70299999999999996</v>
      </c>
      <c r="AM2076" s="3">
        <v>0.7</v>
      </c>
      <c r="AN2076" s="3">
        <v>0.71399999999999997</v>
      </c>
      <c r="AO2076" s="3">
        <v>0.72699999999999998</v>
      </c>
      <c r="AP2076" s="3">
        <v>0.73199999999999998</v>
      </c>
      <c r="AQ2076" s="3">
        <v>0.75</v>
      </c>
      <c r="AR2076" s="3">
        <v>0.79500000000000004</v>
      </c>
      <c r="AS2076" s="3">
        <v>0.77400000000000002</v>
      </c>
      <c r="AT2076" s="3">
        <v>0.80500000000000005</v>
      </c>
      <c r="AU2076" s="3">
        <v>0.78500000000000003</v>
      </c>
      <c r="AV2076" s="3">
        <v>0.67200000000000004</v>
      </c>
      <c r="AW2076" s="3">
        <v>0.77100000000000002</v>
      </c>
      <c r="AX2076" s="3">
        <v>0.84199999999999997</v>
      </c>
      <c r="AY2076" s="3">
        <v>0.88900000000000001</v>
      </c>
      <c r="AZ2076" s="3">
        <v>0.92700000000000005</v>
      </c>
      <c r="BA2076">
        <v>0.95699999999999996</v>
      </c>
      <c r="BB2076">
        <v>2015</v>
      </c>
    </row>
    <row r="2077" spans="1:54" hidden="1" x14ac:dyDescent="0.2">
      <c r="A2077">
        <v>321</v>
      </c>
      <c r="B2077" t="s">
        <v>515</v>
      </c>
      <c r="C2077" t="s">
        <v>340</v>
      </c>
      <c r="D2077" t="s">
        <v>102</v>
      </c>
      <c r="E2077" t="s">
        <v>339</v>
      </c>
      <c r="F2077" t="s">
        <v>338</v>
      </c>
      <c r="G2077" t="s">
        <v>295</v>
      </c>
      <c r="I2077" t="s">
        <v>337</v>
      </c>
      <c r="J2077" s="3">
        <v>41.301000000000002</v>
      </c>
      <c r="K2077" s="3">
        <v>42.027000000000001</v>
      </c>
      <c r="L2077" s="3">
        <v>44.008000000000003</v>
      </c>
      <c r="M2077" s="3">
        <v>47.290999999999997</v>
      </c>
      <c r="N2077" s="3">
        <v>50.213000000000001</v>
      </c>
      <c r="O2077" s="3">
        <v>54.197000000000003</v>
      </c>
      <c r="P2077" s="3">
        <v>57.253999999999998</v>
      </c>
      <c r="Q2077" s="3">
        <v>60.514000000000003</v>
      </c>
      <c r="R2077" s="3">
        <v>63.235999999999997</v>
      </c>
      <c r="S2077" s="3">
        <v>68.552999999999997</v>
      </c>
      <c r="T2077" s="3">
        <v>70.751999999999995</v>
      </c>
      <c r="U2077" s="3">
        <v>76.165999999999997</v>
      </c>
      <c r="V2077" s="3">
        <v>79.507000000000005</v>
      </c>
      <c r="W2077" s="3">
        <v>81.637</v>
      </c>
      <c r="X2077" s="3">
        <v>87.873999999999995</v>
      </c>
      <c r="Y2077" s="3">
        <v>88.563000000000002</v>
      </c>
      <c r="Z2077" s="3">
        <v>91.454999999999998</v>
      </c>
      <c r="AA2077" s="3">
        <v>92.775999999999996</v>
      </c>
      <c r="AB2077" s="3">
        <v>95.132999999999996</v>
      </c>
      <c r="AC2077" s="3">
        <v>97.545000000000002</v>
      </c>
      <c r="AD2077" s="3">
        <v>95.807000000000002</v>
      </c>
      <c r="AE2077" s="3">
        <v>97.802999999999997</v>
      </c>
      <c r="AF2077" s="3">
        <v>98.576999999999998</v>
      </c>
      <c r="AG2077" s="3">
        <v>95.501999999999995</v>
      </c>
      <c r="AH2077" s="3">
        <v>99.123000000000005</v>
      </c>
      <c r="AI2077" s="3">
        <v>97.686999999999998</v>
      </c>
      <c r="AJ2077" s="3">
        <v>100</v>
      </c>
      <c r="AK2077" s="3">
        <v>101.52500000000001</v>
      </c>
      <c r="AL2077" s="3">
        <v>103.057</v>
      </c>
      <c r="AM2077" s="3">
        <v>111.30500000000001</v>
      </c>
      <c r="AN2077" s="3">
        <v>111.63500000000001</v>
      </c>
      <c r="AO2077" s="3">
        <v>113.517</v>
      </c>
      <c r="AP2077" s="3">
        <v>111.29</v>
      </c>
      <c r="AQ2077" s="3">
        <v>115.562</v>
      </c>
      <c r="AR2077" s="3">
        <v>115.223</v>
      </c>
      <c r="AS2077" s="3">
        <v>121.164</v>
      </c>
      <c r="AT2077" s="3">
        <v>128.28299999999999</v>
      </c>
      <c r="AU2077" s="3">
        <v>129.005</v>
      </c>
      <c r="AV2077" s="3">
        <v>130.75800000000001</v>
      </c>
      <c r="AW2077" s="3">
        <v>132.85900000000001</v>
      </c>
      <c r="AX2077" s="3">
        <v>135.18600000000001</v>
      </c>
      <c r="AY2077" s="3">
        <v>137.73099999999999</v>
      </c>
      <c r="AZ2077" s="3">
        <v>140.48599999999999</v>
      </c>
      <c r="BA2077">
        <v>142.80099999999999</v>
      </c>
      <c r="BB2077">
        <v>2015</v>
      </c>
    </row>
    <row r="2078" spans="1:54" hidden="1" x14ac:dyDescent="0.2">
      <c r="A2078">
        <v>321</v>
      </c>
      <c r="B2078" t="s">
        <v>515</v>
      </c>
      <c r="C2078" t="s">
        <v>336</v>
      </c>
      <c r="D2078" t="s">
        <v>102</v>
      </c>
      <c r="E2078" t="s">
        <v>333</v>
      </c>
      <c r="F2078" t="s">
        <v>335</v>
      </c>
      <c r="G2078" t="s">
        <v>225</v>
      </c>
      <c r="H2078" t="s">
        <v>322</v>
      </c>
      <c r="I2078" t="s">
        <v>330</v>
      </c>
      <c r="J2078" s="3" t="s">
        <v>215</v>
      </c>
      <c r="K2078" s="3">
        <v>7148.1480000000001</v>
      </c>
      <c r="L2078" s="3">
        <v>7470.0720000000001</v>
      </c>
      <c r="M2078" s="3">
        <v>7688.69</v>
      </c>
      <c r="N2078" s="3">
        <v>8040.2790000000005</v>
      </c>
      <c r="O2078" s="3">
        <v>8183.9660000000003</v>
      </c>
      <c r="P2078" s="3">
        <v>8794.482</v>
      </c>
      <c r="Q2078" s="3">
        <v>9382.9519999999993</v>
      </c>
      <c r="R2078" s="3">
        <v>10152.904</v>
      </c>
      <c r="S2078" s="3">
        <v>10170.082</v>
      </c>
      <c r="T2078" s="3">
        <v>10759.869000000001</v>
      </c>
      <c r="U2078" s="3">
        <v>10944.116</v>
      </c>
      <c r="V2078" s="3">
        <v>11165.355</v>
      </c>
      <c r="W2078" s="3">
        <v>11405.82</v>
      </c>
      <c r="X2078" s="3">
        <v>11408.752</v>
      </c>
      <c r="Y2078" s="3">
        <v>11753.483</v>
      </c>
      <c r="Z2078" s="3">
        <v>12117.415999999999</v>
      </c>
      <c r="AA2078" s="3">
        <v>12381.191999999999</v>
      </c>
      <c r="AB2078" s="3">
        <v>12847.375</v>
      </c>
      <c r="AC2078" s="3">
        <v>12891.886</v>
      </c>
      <c r="AD2078" s="3">
        <v>13192.4</v>
      </c>
      <c r="AE2078" s="3">
        <v>13183.022999999999</v>
      </c>
      <c r="AF2078" s="3">
        <v>12819.171</v>
      </c>
      <c r="AG2078" s="3">
        <v>13643.286</v>
      </c>
      <c r="AH2078" s="3">
        <v>14069.467000000001</v>
      </c>
      <c r="AI2078" s="3">
        <v>14171.833000000001</v>
      </c>
      <c r="AJ2078" s="3">
        <v>14842.578</v>
      </c>
      <c r="AK2078" s="3">
        <v>15796.828</v>
      </c>
      <c r="AL2078" s="3">
        <v>16933.673999999999</v>
      </c>
      <c r="AM2078" s="3">
        <v>16747.453000000001</v>
      </c>
      <c r="AN2078" s="3">
        <v>16872.037</v>
      </c>
      <c r="AO2078" s="3">
        <v>16844.991999999998</v>
      </c>
      <c r="AP2078" s="3">
        <v>16664.786</v>
      </c>
      <c r="AQ2078" s="3">
        <v>16793.212</v>
      </c>
      <c r="AR2078" s="3">
        <v>17496.337</v>
      </c>
      <c r="AS2078" s="3">
        <v>16856.286</v>
      </c>
      <c r="AT2078" s="3">
        <v>17301.030999999999</v>
      </c>
      <c r="AU2078" s="3">
        <v>16579.255000000001</v>
      </c>
      <c r="AV2078" s="3">
        <v>13880.668</v>
      </c>
      <c r="AW2078" s="3">
        <v>15575.599</v>
      </c>
      <c r="AX2078" s="3">
        <v>16688.952000000001</v>
      </c>
      <c r="AY2078" s="3">
        <v>17277.307000000001</v>
      </c>
      <c r="AZ2078" s="3">
        <v>17715.239000000001</v>
      </c>
      <c r="BA2078">
        <v>17980.968000000001</v>
      </c>
      <c r="BB2078">
        <v>2011</v>
      </c>
    </row>
    <row r="2079" spans="1:54" hidden="1" x14ac:dyDescent="0.2">
      <c r="A2079">
        <v>321</v>
      </c>
      <c r="B2079" t="s">
        <v>515</v>
      </c>
      <c r="C2079" t="s">
        <v>334</v>
      </c>
      <c r="D2079" t="s">
        <v>102</v>
      </c>
      <c r="E2079" t="s">
        <v>333</v>
      </c>
      <c r="F2079" t="s">
        <v>332</v>
      </c>
      <c r="G2079" t="s">
        <v>331</v>
      </c>
      <c r="H2079" t="s">
        <v>322</v>
      </c>
      <c r="I2079" t="s">
        <v>330</v>
      </c>
      <c r="J2079" s="3" t="s">
        <v>215</v>
      </c>
      <c r="K2079" s="3">
        <v>4360.0910000000003</v>
      </c>
      <c r="L2079" s="3">
        <v>4556.4520000000002</v>
      </c>
      <c r="M2079" s="3">
        <v>4689.8</v>
      </c>
      <c r="N2079" s="3">
        <v>4904.2560000000003</v>
      </c>
      <c r="O2079" s="3">
        <v>4991.8990000000003</v>
      </c>
      <c r="P2079" s="3">
        <v>5364.2889999999998</v>
      </c>
      <c r="Q2079" s="3">
        <v>5723.2330000000002</v>
      </c>
      <c r="R2079" s="3">
        <v>6192.8739999999998</v>
      </c>
      <c r="S2079" s="3">
        <v>6203.3519999999999</v>
      </c>
      <c r="T2079" s="3">
        <v>6563.0990000000002</v>
      </c>
      <c r="U2079" s="3">
        <v>6675.482</v>
      </c>
      <c r="V2079" s="3">
        <v>6810.4290000000001</v>
      </c>
      <c r="W2079" s="3">
        <v>6957.1030000000001</v>
      </c>
      <c r="X2079" s="3">
        <v>6958.8919999999998</v>
      </c>
      <c r="Y2079" s="3">
        <v>7169.165</v>
      </c>
      <c r="Z2079" s="3">
        <v>7391.1490000000003</v>
      </c>
      <c r="AA2079" s="3">
        <v>7552.0420000000004</v>
      </c>
      <c r="AB2079" s="3">
        <v>7836.3959999999997</v>
      </c>
      <c r="AC2079" s="3">
        <v>7863.5460000000003</v>
      </c>
      <c r="AD2079" s="3">
        <v>8046.848</v>
      </c>
      <c r="AE2079" s="3">
        <v>8041.1279999999997</v>
      </c>
      <c r="AF2079" s="3">
        <v>7819.192</v>
      </c>
      <c r="AG2079" s="3">
        <v>8321.8709999999992</v>
      </c>
      <c r="AH2079" s="3">
        <v>8581.8240000000005</v>
      </c>
      <c r="AI2079" s="3">
        <v>8644.2630000000008</v>
      </c>
      <c r="AJ2079" s="3">
        <v>9053.3909999999996</v>
      </c>
      <c r="AK2079" s="3">
        <v>9635.4470000000001</v>
      </c>
      <c r="AL2079" s="3">
        <v>10328.878000000001</v>
      </c>
      <c r="AM2079" s="3">
        <v>10215.290999999999</v>
      </c>
      <c r="AN2079" s="3">
        <v>10291.281999999999</v>
      </c>
      <c r="AO2079" s="3">
        <v>10274.786</v>
      </c>
      <c r="AP2079" s="3">
        <v>10164.867</v>
      </c>
      <c r="AQ2079" s="3">
        <v>10243.201999999999</v>
      </c>
      <c r="AR2079" s="3">
        <v>10672.081</v>
      </c>
      <c r="AS2079" s="3">
        <v>10281.674000000001</v>
      </c>
      <c r="AT2079" s="3">
        <v>10552.950999999999</v>
      </c>
      <c r="AU2079" s="3">
        <v>10112.696</v>
      </c>
      <c r="AV2079" s="3">
        <v>8466.6640000000007</v>
      </c>
      <c r="AW2079" s="3">
        <v>9500.5059999999994</v>
      </c>
      <c r="AX2079" s="3">
        <v>10179.608</v>
      </c>
      <c r="AY2079" s="3">
        <v>10538.481</v>
      </c>
      <c r="AZ2079" s="3">
        <v>10805.602000000001</v>
      </c>
      <c r="BA2079">
        <v>10967.687</v>
      </c>
      <c r="BB2079">
        <v>2011</v>
      </c>
    </row>
    <row r="2080" spans="1:54" hidden="1" x14ac:dyDescent="0.2">
      <c r="A2080">
        <v>321</v>
      </c>
      <c r="B2080" t="s">
        <v>515</v>
      </c>
      <c r="C2080" t="s">
        <v>329</v>
      </c>
      <c r="D2080" t="s">
        <v>102</v>
      </c>
      <c r="E2080" t="s">
        <v>325</v>
      </c>
      <c r="F2080" t="s">
        <v>328</v>
      </c>
      <c r="G2080" t="s">
        <v>225</v>
      </c>
      <c r="H2080" t="s">
        <v>322</v>
      </c>
      <c r="I2080" t="s">
        <v>321</v>
      </c>
      <c r="J2080" s="3" t="s">
        <v>215</v>
      </c>
      <c r="K2080" s="3">
        <v>3004.1329999999998</v>
      </c>
      <c r="L2080" s="3">
        <v>3287.4470000000001</v>
      </c>
      <c r="M2080" s="3">
        <v>3636.0590000000002</v>
      </c>
      <c r="N2080" s="3">
        <v>4037.2339999999999</v>
      </c>
      <c r="O2080" s="3">
        <v>4435.4290000000001</v>
      </c>
      <c r="P2080" s="3">
        <v>5035.1989999999996</v>
      </c>
      <c r="Q2080" s="3">
        <v>5678.0029999999997</v>
      </c>
      <c r="R2080" s="3">
        <v>6420.3389999999999</v>
      </c>
      <c r="S2080" s="3">
        <v>6971.9</v>
      </c>
      <c r="T2080" s="3">
        <v>7612.79</v>
      </c>
      <c r="U2080" s="3">
        <v>8335.7080000000005</v>
      </c>
      <c r="V2080" s="3">
        <v>8877.1890000000003</v>
      </c>
      <c r="W2080" s="3">
        <v>9311.4179999999997</v>
      </c>
      <c r="X2080" s="3">
        <v>10025.384</v>
      </c>
      <c r="Y2080" s="3">
        <v>10409.286</v>
      </c>
      <c r="Z2080" s="3">
        <v>11081.934999999999</v>
      </c>
      <c r="AA2080" s="3">
        <v>11486.790999999999</v>
      </c>
      <c r="AB2080" s="3">
        <v>12222.046</v>
      </c>
      <c r="AC2080" s="3">
        <v>12575.415000000001</v>
      </c>
      <c r="AD2080" s="3">
        <v>12639.182000000001</v>
      </c>
      <c r="AE2080" s="3">
        <v>12893.429</v>
      </c>
      <c r="AF2080" s="3">
        <v>12636.712</v>
      </c>
      <c r="AG2080" s="3">
        <v>13029.579</v>
      </c>
      <c r="AH2080" s="3">
        <v>13946.089</v>
      </c>
      <c r="AI2080" s="3">
        <v>13844.081</v>
      </c>
      <c r="AJ2080" s="3">
        <v>14842.578</v>
      </c>
      <c r="AK2080" s="3">
        <v>16037.757</v>
      </c>
      <c r="AL2080" s="3">
        <v>17451.288</v>
      </c>
      <c r="AM2080" s="3">
        <v>18640.789000000001</v>
      </c>
      <c r="AN2080" s="3">
        <v>18835.175999999999</v>
      </c>
      <c r="AO2080" s="3">
        <v>19121.965</v>
      </c>
      <c r="AP2080" s="3">
        <v>18546.276999999998</v>
      </c>
      <c r="AQ2080" s="3">
        <v>19406.653999999999</v>
      </c>
      <c r="AR2080" s="3">
        <v>20159.776999999998</v>
      </c>
      <c r="AS2080" s="3">
        <v>20423.794999999998</v>
      </c>
      <c r="AT2080" s="3">
        <v>22194.361000000001</v>
      </c>
      <c r="AU2080" s="3">
        <v>21388</v>
      </c>
      <c r="AV2080" s="3">
        <v>18150.054</v>
      </c>
      <c r="AW2080" s="3">
        <v>20693.561000000002</v>
      </c>
      <c r="AX2080" s="3">
        <v>22561.206999999999</v>
      </c>
      <c r="AY2080" s="3">
        <v>23796.192999999999</v>
      </c>
      <c r="AZ2080" s="3">
        <v>24887.348000000002</v>
      </c>
      <c r="BA2080">
        <v>25676.99</v>
      </c>
      <c r="BB2080">
        <v>2011</v>
      </c>
    </row>
    <row r="2081" spans="1:54" hidden="1" x14ac:dyDescent="0.2">
      <c r="A2081">
        <v>321</v>
      </c>
      <c r="B2081" t="s">
        <v>515</v>
      </c>
      <c r="C2081" t="s">
        <v>327</v>
      </c>
      <c r="D2081" t="s">
        <v>102</v>
      </c>
      <c r="E2081" t="s">
        <v>325</v>
      </c>
      <c r="F2081" t="s">
        <v>326</v>
      </c>
      <c r="G2081" t="s">
        <v>223</v>
      </c>
      <c r="H2081" t="s">
        <v>322</v>
      </c>
      <c r="I2081" t="s">
        <v>321</v>
      </c>
      <c r="J2081" s="3" t="s">
        <v>215</v>
      </c>
      <c r="K2081" s="3">
        <v>1112.6420000000001</v>
      </c>
      <c r="L2081" s="3">
        <v>1217.5730000000001</v>
      </c>
      <c r="M2081" s="3">
        <v>1346.6880000000001</v>
      </c>
      <c r="N2081" s="3">
        <v>1495.2719999999999</v>
      </c>
      <c r="O2081" s="3">
        <v>1642.752</v>
      </c>
      <c r="P2081" s="3">
        <v>1864.8889999999999</v>
      </c>
      <c r="Q2081" s="3">
        <v>2102.9639999999999</v>
      </c>
      <c r="R2081" s="3">
        <v>2377.904</v>
      </c>
      <c r="S2081" s="3">
        <v>2582.1849999999999</v>
      </c>
      <c r="T2081" s="3">
        <v>2819.5520000000001</v>
      </c>
      <c r="U2081" s="3">
        <v>3087.299</v>
      </c>
      <c r="V2081" s="3">
        <v>3287.848</v>
      </c>
      <c r="W2081" s="3">
        <v>3448.6729999999998</v>
      </c>
      <c r="X2081" s="3">
        <v>3713.105</v>
      </c>
      <c r="Y2081" s="3">
        <v>3855.2910000000002</v>
      </c>
      <c r="Z2081" s="3">
        <v>4104.42</v>
      </c>
      <c r="AA2081" s="3">
        <v>4254.3670000000002</v>
      </c>
      <c r="AB2081" s="3">
        <v>4526.6840000000002</v>
      </c>
      <c r="AC2081" s="3">
        <v>4657.5609999999997</v>
      </c>
      <c r="AD2081" s="3">
        <v>4681.1779999999999</v>
      </c>
      <c r="AE2081" s="3">
        <v>4775.3440000000001</v>
      </c>
      <c r="AF2081" s="3">
        <v>4680.2640000000001</v>
      </c>
      <c r="AG2081" s="3">
        <v>4825.7700000000004</v>
      </c>
      <c r="AH2081" s="3">
        <v>5165.2179999999998</v>
      </c>
      <c r="AI2081" s="3">
        <v>5127.4380000000001</v>
      </c>
      <c r="AJ2081" s="3">
        <v>5497.2510000000002</v>
      </c>
      <c r="AK2081" s="3">
        <v>5939.91</v>
      </c>
      <c r="AL2081" s="3">
        <v>6463.44</v>
      </c>
      <c r="AM2081" s="3">
        <v>6903.9960000000001</v>
      </c>
      <c r="AN2081" s="3">
        <v>6975.991</v>
      </c>
      <c r="AO2081" s="3">
        <v>7082.2089999999998</v>
      </c>
      <c r="AP2081" s="3">
        <v>6868.9920000000002</v>
      </c>
      <c r="AQ2081" s="3">
        <v>7187.65</v>
      </c>
      <c r="AR2081" s="3">
        <v>7466.5839999999998</v>
      </c>
      <c r="AS2081" s="3">
        <v>7564.3680000000004</v>
      </c>
      <c r="AT2081" s="3">
        <v>8220.134</v>
      </c>
      <c r="AU2081" s="3">
        <v>7921.4809999999998</v>
      </c>
      <c r="AV2081" s="3">
        <v>6722.2420000000002</v>
      </c>
      <c r="AW2081" s="3">
        <v>7664.2820000000002</v>
      </c>
      <c r="AX2081" s="3">
        <v>8356.0020000000004</v>
      </c>
      <c r="AY2081" s="3">
        <v>8813.4050000000007</v>
      </c>
      <c r="AZ2081" s="3">
        <v>9217.5360000000001</v>
      </c>
      <c r="BA2081">
        <v>9509.9959999999992</v>
      </c>
      <c r="BB2081">
        <v>2011</v>
      </c>
    </row>
    <row r="2082" spans="1:54" hidden="1" x14ac:dyDescent="0.2">
      <c r="A2082">
        <v>321</v>
      </c>
      <c r="B2082" t="s">
        <v>515</v>
      </c>
      <c r="C2082" t="s">
        <v>212</v>
      </c>
      <c r="D2082" t="s">
        <v>102</v>
      </c>
      <c r="E2082" t="s">
        <v>325</v>
      </c>
      <c r="F2082" t="s">
        <v>324</v>
      </c>
      <c r="G2082" t="s">
        <v>323</v>
      </c>
      <c r="H2082" t="s">
        <v>322</v>
      </c>
      <c r="I2082" t="s">
        <v>321</v>
      </c>
      <c r="J2082" s="3" t="s">
        <v>215</v>
      </c>
      <c r="K2082" s="3">
        <v>2047.7249999999999</v>
      </c>
      <c r="L2082" s="3">
        <v>2272.7190000000001</v>
      </c>
      <c r="M2082" s="3">
        <v>2431.5720000000001</v>
      </c>
      <c r="N2082" s="3">
        <v>2633.0039999999999</v>
      </c>
      <c r="O2082" s="3">
        <v>2765.8220000000001</v>
      </c>
      <c r="P2082" s="3">
        <v>3032.0720000000001</v>
      </c>
      <c r="Q2082" s="3">
        <v>3317.5230000000001</v>
      </c>
      <c r="R2082" s="3">
        <v>3715.4160000000002</v>
      </c>
      <c r="S2082" s="3">
        <v>3866.424</v>
      </c>
      <c r="T2082" s="3">
        <v>4241.9480000000003</v>
      </c>
      <c r="U2082" s="3">
        <v>4458.1949999999997</v>
      </c>
      <c r="V2082" s="3">
        <v>4652.009</v>
      </c>
      <c r="W2082" s="3">
        <v>4865.25</v>
      </c>
      <c r="X2082" s="3">
        <v>4970.08</v>
      </c>
      <c r="Y2082" s="3">
        <v>5227.0429999999997</v>
      </c>
      <c r="Z2082" s="3">
        <v>5487.2439999999997</v>
      </c>
      <c r="AA2082" s="3">
        <v>5702.6880000000001</v>
      </c>
      <c r="AB2082" s="3">
        <v>5981.6170000000002</v>
      </c>
      <c r="AC2082" s="3">
        <v>6094.2020000000002</v>
      </c>
      <c r="AD2082" s="3">
        <v>6378.152</v>
      </c>
      <c r="AE2082" s="3">
        <v>6518.8760000000002</v>
      </c>
      <c r="AF2082" s="3">
        <v>6436.2690000000002</v>
      </c>
      <c r="AG2082" s="3">
        <v>6986.63</v>
      </c>
      <c r="AH2082" s="3">
        <v>7403.0010000000002</v>
      </c>
      <c r="AI2082" s="3">
        <v>7696.7730000000001</v>
      </c>
      <c r="AJ2082" s="3">
        <v>8308.7520000000004</v>
      </c>
      <c r="AK2082" s="3">
        <v>9078.2389999999996</v>
      </c>
      <c r="AL2082" s="3">
        <v>9922.4680000000008</v>
      </c>
      <c r="AM2082" s="3">
        <v>9887.8729999999996</v>
      </c>
      <c r="AN2082" s="3">
        <v>10083.136</v>
      </c>
      <c r="AO2082" s="3">
        <v>10274.786</v>
      </c>
      <c r="AP2082" s="3">
        <v>10352.115</v>
      </c>
      <c r="AQ2082" s="3">
        <v>10600.359</v>
      </c>
      <c r="AR2082" s="3">
        <v>11242.41</v>
      </c>
      <c r="AS2082" s="3">
        <v>10948.583000000001</v>
      </c>
      <c r="AT2082" s="3">
        <v>11380.833000000001</v>
      </c>
      <c r="AU2082" s="3">
        <v>11102.28</v>
      </c>
      <c r="AV2082" s="3">
        <v>9506.3639999999996</v>
      </c>
      <c r="AW2082" s="3">
        <v>10898.504999999999</v>
      </c>
      <c r="AX2082" s="3">
        <v>11906.983</v>
      </c>
      <c r="AY2082" s="3">
        <v>12561.674000000001</v>
      </c>
      <c r="AZ2082" s="3">
        <v>13101.241</v>
      </c>
      <c r="BA2082">
        <v>13529.12</v>
      </c>
      <c r="BB2082">
        <v>2011</v>
      </c>
    </row>
    <row r="2083" spans="1:54" hidden="1" x14ac:dyDescent="0.2">
      <c r="A2083">
        <v>321</v>
      </c>
      <c r="B2083" t="s">
        <v>515</v>
      </c>
      <c r="C2083" t="s">
        <v>320</v>
      </c>
      <c r="D2083" t="s">
        <v>102</v>
      </c>
      <c r="E2083" t="s">
        <v>319</v>
      </c>
      <c r="F2083" t="s">
        <v>318</v>
      </c>
      <c r="G2083" t="s">
        <v>243</v>
      </c>
    </row>
    <row r="2084" spans="1:54" hidden="1" x14ac:dyDescent="0.2">
      <c r="A2084">
        <v>321</v>
      </c>
      <c r="B2084" t="s">
        <v>515</v>
      </c>
      <c r="C2084" t="s">
        <v>317</v>
      </c>
      <c r="D2084" t="s">
        <v>102</v>
      </c>
      <c r="E2084" t="s">
        <v>316</v>
      </c>
      <c r="F2084" t="s">
        <v>315</v>
      </c>
      <c r="G2084" t="s">
        <v>288</v>
      </c>
      <c r="I2084" t="s">
        <v>310</v>
      </c>
      <c r="J2084" s="3">
        <v>1E-3</v>
      </c>
      <c r="K2084" s="3">
        <v>1E-3</v>
      </c>
      <c r="L2084" s="3">
        <v>1E-3</v>
      </c>
      <c r="M2084" s="3">
        <v>1E-3</v>
      </c>
      <c r="N2084" s="3">
        <v>1E-3</v>
      </c>
      <c r="O2084" s="3">
        <v>1E-3</v>
      </c>
      <c r="P2084" s="3">
        <v>1E-3</v>
      </c>
      <c r="Q2084" s="3">
        <v>1E-3</v>
      </c>
      <c r="R2084" s="3">
        <v>1E-3</v>
      </c>
      <c r="S2084" s="3">
        <v>1E-3</v>
      </c>
      <c r="T2084" s="3">
        <v>1E-3</v>
      </c>
      <c r="U2084" s="3">
        <v>1E-3</v>
      </c>
      <c r="V2084" s="3">
        <v>1E-3</v>
      </c>
      <c r="W2084" s="3">
        <v>1E-3</v>
      </c>
      <c r="X2084" s="3">
        <v>1E-3</v>
      </c>
      <c r="Y2084" s="3">
        <v>1E-3</v>
      </c>
      <c r="Z2084" s="3">
        <v>1E-3</v>
      </c>
      <c r="AA2084" s="3">
        <v>1E-3</v>
      </c>
      <c r="AB2084" s="3">
        <v>1E-3</v>
      </c>
      <c r="AC2084" s="3">
        <v>1E-3</v>
      </c>
      <c r="AD2084" s="3">
        <v>1E-3</v>
      </c>
      <c r="AE2084" s="3">
        <v>1E-3</v>
      </c>
      <c r="AF2084" s="3">
        <v>1E-3</v>
      </c>
      <c r="AG2084" s="3">
        <v>1E-3</v>
      </c>
      <c r="AH2084" s="3">
        <v>1E-3</v>
      </c>
      <c r="AI2084" s="3">
        <v>1E-3</v>
      </c>
      <c r="AJ2084" s="3">
        <v>1E-3</v>
      </c>
      <c r="AK2084" s="3">
        <v>1E-3</v>
      </c>
      <c r="AL2084" s="3">
        <v>1E-3</v>
      </c>
      <c r="AM2084" s="3">
        <v>1E-3</v>
      </c>
      <c r="AN2084" s="3">
        <v>1E-3</v>
      </c>
      <c r="AO2084" s="3">
        <v>1E-3</v>
      </c>
      <c r="AP2084" s="3">
        <v>1E-3</v>
      </c>
      <c r="AQ2084" s="3">
        <v>1E-3</v>
      </c>
      <c r="AR2084" s="3">
        <v>1E-3</v>
      </c>
      <c r="AS2084" s="3">
        <v>1E-3</v>
      </c>
      <c r="AT2084" s="3">
        <v>1E-3</v>
      </c>
      <c r="AU2084" s="3">
        <v>1E-3</v>
      </c>
      <c r="AV2084" s="3" t="s">
        <v>355</v>
      </c>
      <c r="AW2084" s="3">
        <v>1E-3</v>
      </c>
      <c r="AX2084" s="3">
        <v>1E-3</v>
      </c>
      <c r="AY2084" s="3">
        <v>1E-3</v>
      </c>
      <c r="AZ2084" s="3">
        <v>1E-3</v>
      </c>
      <c r="BA2084">
        <v>1E-3</v>
      </c>
      <c r="BB2084">
        <v>2015</v>
      </c>
    </row>
    <row r="2085" spans="1:54" hidden="1" x14ac:dyDescent="0.2">
      <c r="A2085">
        <v>321</v>
      </c>
      <c r="B2085" t="s">
        <v>515</v>
      </c>
      <c r="C2085" t="s">
        <v>314</v>
      </c>
      <c r="D2085" t="s">
        <v>102</v>
      </c>
      <c r="E2085" t="s">
        <v>313</v>
      </c>
      <c r="F2085" s="3" t="s">
        <v>312</v>
      </c>
      <c r="G2085" t="s">
        <v>311</v>
      </c>
      <c r="I2085" t="s">
        <v>310</v>
      </c>
      <c r="J2085">
        <v>1.5760000000000001</v>
      </c>
      <c r="K2085">
        <v>1.4670000000000001</v>
      </c>
      <c r="L2085">
        <v>1.446</v>
      </c>
      <c r="M2085">
        <v>1.4950000000000001</v>
      </c>
      <c r="N2085">
        <v>1.5329999999999999</v>
      </c>
      <c r="O2085">
        <v>1.6040000000000001</v>
      </c>
      <c r="P2085">
        <v>1.661</v>
      </c>
      <c r="Q2085">
        <v>1.712</v>
      </c>
      <c r="R2085">
        <v>1.728</v>
      </c>
      <c r="S2085">
        <v>1.8029999999999999</v>
      </c>
      <c r="T2085">
        <v>1.7949999999999999</v>
      </c>
      <c r="U2085">
        <v>1.87</v>
      </c>
      <c r="V2085">
        <v>1.9079999999999999</v>
      </c>
      <c r="W2085">
        <v>1.9139999999999999</v>
      </c>
      <c r="X2085">
        <v>2.0169999999999999</v>
      </c>
      <c r="Y2085">
        <v>1.9910000000000001</v>
      </c>
      <c r="Z2085">
        <v>2.02</v>
      </c>
      <c r="AA2085">
        <v>2.0139999999999998</v>
      </c>
      <c r="AB2085">
        <v>2.0430000000000001</v>
      </c>
      <c r="AC2085">
        <v>2.0640000000000001</v>
      </c>
      <c r="AD2085">
        <v>1.982</v>
      </c>
      <c r="AE2085">
        <v>1.978</v>
      </c>
      <c r="AF2085">
        <v>1.9630000000000001</v>
      </c>
      <c r="AG2085">
        <v>1.865</v>
      </c>
      <c r="AH2085">
        <v>1.8839999999999999</v>
      </c>
      <c r="AI2085">
        <v>1.7989999999999999</v>
      </c>
      <c r="AJ2085">
        <v>1.786</v>
      </c>
      <c r="AK2085">
        <v>1.7669999999999999</v>
      </c>
      <c r="AL2085">
        <v>1.7589999999999999</v>
      </c>
      <c r="AM2085">
        <v>1.885</v>
      </c>
      <c r="AN2085">
        <v>1.8680000000000001</v>
      </c>
      <c r="AO2085">
        <v>1.861</v>
      </c>
      <c r="AP2085">
        <v>1.792</v>
      </c>
      <c r="AQ2085">
        <v>1.831</v>
      </c>
      <c r="AR2085">
        <v>1.7929999999999999</v>
      </c>
      <c r="AS2085">
        <v>1.865</v>
      </c>
      <c r="AT2085">
        <v>1.95</v>
      </c>
      <c r="AU2085">
        <v>1.9259999999999999</v>
      </c>
      <c r="AV2085">
        <v>1.909</v>
      </c>
      <c r="AW2085">
        <v>1.899</v>
      </c>
      <c r="AX2085">
        <v>1.895</v>
      </c>
      <c r="AY2085">
        <v>1.8939999999999999</v>
      </c>
      <c r="AZ2085">
        <v>1.9</v>
      </c>
      <c r="BA2085">
        <v>1.8979999999999999</v>
      </c>
      <c r="BB2085">
        <v>2015</v>
      </c>
    </row>
    <row r="2086" spans="1:54" hidden="1" x14ac:dyDescent="0.2">
      <c r="A2086">
        <v>321</v>
      </c>
      <c r="B2086" t="s">
        <v>515</v>
      </c>
      <c r="C2086" t="s">
        <v>309</v>
      </c>
      <c r="D2086" t="s">
        <v>102</v>
      </c>
      <c r="E2086" t="s">
        <v>308</v>
      </c>
      <c r="F2086" t="s">
        <v>307</v>
      </c>
      <c r="G2086" t="s">
        <v>217</v>
      </c>
      <c r="I2086" t="s">
        <v>1035</v>
      </c>
      <c r="J2086" s="3" t="s">
        <v>215</v>
      </c>
      <c r="K2086" s="3" t="s">
        <v>215</v>
      </c>
      <c r="L2086" s="3" t="s">
        <v>215</v>
      </c>
      <c r="M2086" s="3" t="s">
        <v>215</v>
      </c>
      <c r="N2086" s="3" t="s">
        <v>215</v>
      </c>
      <c r="O2086" s="3" t="s">
        <v>215</v>
      </c>
      <c r="P2086" s="3" t="s">
        <v>215</v>
      </c>
      <c r="Q2086" s="3" t="s">
        <v>215</v>
      </c>
      <c r="R2086" s="3" t="s">
        <v>215</v>
      </c>
      <c r="S2086" s="3" t="s">
        <v>215</v>
      </c>
      <c r="T2086" s="3" t="s">
        <v>215</v>
      </c>
      <c r="U2086" s="3" t="s">
        <v>215</v>
      </c>
      <c r="V2086" s="3" t="s">
        <v>215</v>
      </c>
      <c r="W2086" s="3" t="s">
        <v>215</v>
      </c>
      <c r="X2086" s="3" t="s">
        <v>215</v>
      </c>
      <c r="Y2086" s="3" t="s">
        <v>215</v>
      </c>
      <c r="Z2086" s="3" t="s">
        <v>215</v>
      </c>
      <c r="AA2086" s="3" t="s">
        <v>215</v>
      </c>
      <c r="AB2086" s="3" t="s">
        <v>215</v>
      </c>
      <c r="AC2086" s="3" t="s">
        <v>215</v>
      </c>
      <c r="AD2086" s="3" t="s">
        <v>215</v>
      </c>
      <c r="AE2086" s="3" t="s">
        <v>215</v>
      </c>
      <c r="AF2086" s="3" t="s">
        <v>215</v>
      </c>
      <c r="AG2086" s="3" t="s">
        <v>215</v>
      </c>
      <c r="AH2086" s="3" t="s">
        <v>215</v>
      </c>
      <c r="AI2086" s="3" t="s">
        <v>215</v>
      </c>
      <c r="AJ2086" s="3" t="s">
        <v>215</v>
      </c>
      <c r="AK2086" s="3" t="s">
        <v>215</v>
      </c>
      <c r="AL2086" s="3" t="s">
        <v>215</v>
      </c>
      <c r="AM2086" s="3" t="s">
        <v>215</v>
      </c>
      <c r="AN2086" s="3" t="s">
        <v>215</v>
      </c>
      <c r="AO2086" s="3" t="s">
        <v>215</v>
      </c>
      <c r="AP2086" s="3" t="s">
        <v>215</v>
      </c>
      <c r="AQ2086" s="3" t="s">
        <v>215</v>
      </c>
      <c r="AR2086" s="3">
        <v>14.781000000000001</v>
      </c>
      <c r="AS2086" s="3">
        <v>16.547999999999998</v>
      </c>
      <c r="AT2086" s="3">
        <v>19.577999999999999</v>
      </c>
      <c r="AU2086" s="3">
        <v>21.135999999999999</v>
      </c>
      <c r="AV2086" s="3">
        <v>22.774999999999999</v>
      </c>
      <c r="AW2086" s="3">
        <v>20.577999999999999</v>
      </c>
      <c r="AX2086" s="3">
        <v>18.393000000000001</v>
      </c>
      <c r="AY2086" s="3">
        <v>15.576000000000001</v>
      </c>
      <c r="AZ2086" s="3">
        <v>13.714</v>
      </c>
      <c r="BA2086">
        <v>10.41</v>
      </c>
      <c r="BB2086">
        <v>2015</v>
      </c>
    </row>
    <row r="2087" spans="1:54" hidden="1" x14ac:dyDescent="0.2">
      <c r="A2087">
        <v>321</v>
      </c>
      <c r="B2087" t="s">
        <v>515</v>
      </c>
      <c r="C2087" t="s">
        <v>306</v>
      </c>
      <c r="D2087" t="s">
        <v>102</v>
      </c>
      <c r="E2087" t="s">
        <v>305</v>
      </c>
      <c r="F2087" t="s">
        <v>304</v>
      </c>
      <c r="G2087" t="s">
        <v>217</v>
      </c>
      <c r="I2087" t="s">
        <v>1035</v>
      </c>
      <c r="J2087" s="3" t="s">
        <v>215</v>
      </c>
      <c r="K2087" s="3" t="s">
        <v>215</v>
      </c>
      <c r="L2087" s="3" t="s">
        <v>215</v>
      </c>
      <c r="M2087" s="3" t="s">
        <v>215</v>
      </c>
      <c r="N2087" s="3" t="s">
        <v>215</v>
      </c>
      <c r="O2087" s="3" t="s">
        <v>215</v>
      </c>
      <c r="P2087" s="3" t="s">
        <v>215</v>
      </c>
      <c r="Q2087" s="3" t="s">
        <v>215</v>
      </c>
      <c r="R2087" s="3" t="s">
        <v>215</v>
      </c>
      <c r="S2087" s="3" t="s">
        <v>215</v>
      </c>
      <c r="T2087" s="3" t="s">
        <v>215</v>
      </c>
      <c r="U2087" s="3" t="s">
        <v>215</v>
      </c>
      <c r="V2087" s="3" t="s">
        <v>215</v>
      </c>
      <c r="W2087" s="3" t="s">
        <v>215</v>
      </c>
      <c r="X2087" s="3" t="s">
        <v>215</v>
      </c>
      <c r="Y2087" s="3" t="s">
        <v>215</v>
      </c>
      <c r="Z2087" s="3" t="s">
        <v>215</v>
      </c>
      <c r="AA2087" s="3" t="s">
        <v>215</v>
      </c>
      <c r="AB2087" s="3" t="s">
        <v>215</v>
      </c>
      <c r="AC2087" s="3" t="s">
        <v>215</v>
      </c>
      <c r="AD2087" s="3" t="s">
        <v>215</v>
      </c>
      <c r="AE2087" s="3" t="s">
        <v>215</v>
      </c>
      <c r="AF2087" s="3" t="s">
        <v>215</v>
      </c>
      <c r="AG2087" s="3" t="s">
        <v>215</v>
      </c>
      <c r="AH2087" s="3" t="s">
        <v>215</v>
      </c>
      <c r="AI2087" s="3" t="s">
        <v>215</v>
      </c>
      <c r="AJ2087" s="3" t="s">
        <v>215</v>
      </c>
      <c r="AK2087" s="3" t="s">
        <v>215</v>
      </c>
      <c r="AL2087" s="3" t="s">
        <v>215</v>
      </c>
      <c r="AM2087" s="3" t="s">
        <v>215</v>
      </c>
      <c r="AN2087" s="3" t="s">
        <v>215</v>
      </c>
      <c r="AO2087" s="3" t="s">
        <v>215</v>
      </c>
      <c r="AP2087" s="3" t="s">
        <v>215</v>
      </c>
      <c r="AQ2087" s="3" t="s">
        <v>215</v>
      </c>
      <c r="AR2087" s="3">
        <v>7.6429999999999998</v>
      </c>
      <c r="AS2087" s="3">
        <v>14.628</v>
      </c>
      <c r="AT2087" s="3">
        <v>20.402000000000001</v>
      </c>
      <c r="AU2087" s="3">
        <v>3.335</v>
      </c>
      <c r="AV2087" s="3">
        <v>-14.353</v>
      </c>
      <c r="AW2087" s="3">
        <v>-0.9</v>
      </c>
      <c r="AX2087" s="3">
        <v>-0.67300000000000004</v>
      </c>
      <c r="AY2087" s="3">
        <v>-0.375</v>
      </c>
      <c r="AZ2087" s="3">
        <v>2.044</v>
      </c>
      <c r="BA2087">
        <v>5.8000000000000003E-2</v>
      </c>
      <c r="BB2087">
        <v>2015</v>
      </c>
    </row>
    <row r="2088" spans="1:54" hidden="1" x14ac:dyDescent="0.2">
      <c r="A2088">
        <v>321</v>
      </c>
      <c r="B2088" t="s">
        <v>515</v>
      </c>
      <c r="C2088" t="s">
        <v>303</v>
      </c>
      <c r="D2088" t="s">
        <v>102</v>
      </c>
      <c r="E2088" t="s">
        <v>300</v>
      </c>
      <c r="F2088" t="s">
        <v>302</v>
      </c>
      <c r="G2088" t="s">
        <v>295</v>
      </c>
      <c r="I2088" t="s">
        <v>1036</v>
      </c>
      <c r="J2088" s="3">
        <v>41.502000000000002</v>
      </c>
      <c r="K2088" s="3">
        <v>47.008000000000003</v>
      </c>
      <c r="L2088" s="3">
        <v>49.082999999999998</v>
      </c>
      <c r="M2088" s="3">
        <v>51.158000000000001</v>
      </c>
      <c r="N2088" s="3">
        <v>52.247999999999998</v>
      </c>
      <c r="O2088" s="3">
        <v>53.338000000000001</v>
      </c>
      <c r="P2088" s="3">
        <v>54.945999999999998</v>
      </c>
      <c r="Q2088" s="3">
        <v>57.591999999999999</v>
      </c>
      <c r="R2088" s="3">
        <v>58.889000000000003</v>
      </c>
      <c r="S2088" s="3">
        <v>63.402999999999999</v>
      </c>
      <c r="T2088" s="3">
        <v>65.427999999999997</v>
      </c>
      <c r="U2088" s="3">
        <v>69.063999999999993</v>
      </c>
      <c r="V2088" s="3">
        <v>72.694000000000003</v>
      </c>
      <c r="W2088" s="3">
        <v>73.832999999999998</v>
      </c>
      <c r="X2088" s="3">
        <v>73.825000000000003</v>
      </c>
      <c r="Y2088" s="3">
        <v>74.778999999999996</v>
      </c>
      <c r="Z2088" s="3">
        <v>76.051000000000002</v>
      </c>
      <c r="AA2088" s="3">
        <v>77.887</v>
      </c>
      <c r="AB2088" s="3">
        <v>78.632000000000005</v>
      </c>
      <c r="AC2088" s="3">
        <v>79.603999999999999</v>
      </c>
      <c r="AD2088" s="3">
        <v>80.278999999999996</v>
      </c>
      <c r="AE2088" s="3">
        <v>81.527000000000001</v>
      </c>
      <c r="AF2088" s="3">
        <v>81.665999999999997</v>
      </c>
      <c r="AG2088" s="3">
        <v>82.852999999999994</v>
      </c>
      <c r="AH2088" s="3">
        <v>84.837000000000003</v>
      </c>
      <c r="AI2088" s="3">
        <v>86.263000000000005</v>
      </c>
      <c r="AJ2088" s="3">
        <v>88.5</v>
      </c>
      <c r="AK2088" s="3">
        <v>91.366</v>
      </c>
      <c r="AL2088" s="3">
        <v>97.176000000000002</v>
      </c>
      <c r="AM2088" s="3">
        <v>97.182000000000002</v>
      </c>
      <c r="AN2088" s="3">
        <v>99.912999999999997</v>
      </c>
      <c r="AO2088" s="3">
        <v>100.974</v>
      </c>
      <c r="AP2088" s="3">
        <v>102.345</v>
      </c>
      <c r="AQ2088" s="3">
        <v>102.297</v>
      </c>
      <c r="AR2088" s="3">
        <v>103.123</v>
      </c>
      <c r="AS2088" s="3">
        <v>102.304</v>
      </c>
      <c r="AT2088" s="3">
        <v>102.331</v>
      </c>
      <c r="AU2088" s="3">
        <v>102.90600000000001</v>
      </c>
      <c r="AV2088" s="3">
        <v>104.30500000000001</v>
      </c>
      <c r="AW2088" s="3">
        <v>105.98099999999999</v>
      </c>
      <c r="AX2088" s="3">
        <v>107.837</v>
      </c>
      <c r="AY2088" s="3">
        <v>109.867</v>
      </c>
      <c r="AZ2088" s="3">
        <v>112.06399999999999</v>
      </c>
      <c r="BA2088">
        <v>113.911</v>
      </c>
      <c r="BB2088">
        <v>2015</v>
      </c>
    </row>
    <row r="2089" spans="1:54" hidden="1" x14ac:dyDescent="0.2">
      <c r="A2089">
        <v>321</v>
      </c>
      <c r="B2089" t="s">
        <v>515</v>
      </c>
      <c r="C2089" t="s">
        <v>301</v>
      </c>
      <c r="D2089" t="s">
        <v>102</v>
      </c>
      <c r="E2089" t="s">
        <v>300</v>
      </c>
      <c r="F2089" t="s">
        <v>299</v>
      </c>
      <c r="G2089" t="s">
        <v>275</v>
      </c>
      <c r="I2089" t="s">
        <v>298</v>
      </c>
      <c r="J2089" s="3">
        <v>23.855</v>
      </c>
      <c r="K2089" s="3">
        <v>13.266999999999999</v>
      </c>
      <c r="L2089" s="3">
        <v>4.415</v>
      </c>
      <c r="M2089" s="3">
        <v>4.2279999999999998</v>
      </c>
      <c r="N2089" s="3">
        <v>2.13</v>
      </c>
      <c r="O2089" s="3">
        <v>2.085</v>
      </c>
      <c r="P2089" s="3">
        <v>3.016</v>
      </c>
      <c r="Q2089" s="3">
        <v>4.8159999999999998</v>
      </c>
      <c r="R2089" s="3">
        <v>2.2519999999999998</v>
      </c>
      <c r="S2089" s="3">
        <v>7.665</v>
      </c>
      <c r="T2089" s="3">
        <v>3.194</v>
      </c>
      <c r="U2089" s="3">
        <v>5.556</v>
      </c>
      <c r="V2089" s="3">
        <v>5.2560000000000002</v>
      </c>
      <c r="W2089" s="3">
        <v>1.5680000000000001</v>
      </c>
      <c r="X2089" s="3">
        <v>-1.2E-2</v>
      </c>
      <c r="Y2089" s="3">
        <v>1.2929999999999999</v>
      </c>
      <c r="Z2089" s="3">
        <v>1.7010000000000001</v>
      </c>
      <c r="AA2089" s="3">
        <v>2.415</v>
      </c>
      <c r="AB2089" s="3">
        <v>0.95599999999999996</v>
      </c>
      <c r="AC2089" s="3">
        <v>1.236</v>
      </c>
      <c r="AD2089" s="3">
        <v>0.84799999999999998</v>
      </c>
      <c r="AE2089" s="3">
        <v>1.556</v>
      </c>
      <c r="AF2089" s="3">
        <v>0.17</v>
      </c>
      <c r="AG2089" s="3">
        <v>1.4530000000000001</v>
      </c>
      <c r="AH2089" s="3">
        <v>2.3940000000000001</v>
      </c>
      <c r="AI2089" s="3">
        <v>1.6819999999999999</v>
      </c>
      <c r="AJ2089" s="3">
        <v>2.593</v>
      </c>
      <c r="AK2089" s="3">
        <v>3.238</v>
      </c>
      <c r="AL2089" s="3">
        <v>6.36</v>
      </c>
      <c r="AM2089" s="3">
        <v>6.0000000000000001E-3</v>
      </c>
      <c r="AN2089" s="3">
        <v>2.81</v>
      </c>
      <c r="AO2089" s="3">
        <v>1.0609999999999999</v>
      </c>
      <c r="AP2089" s="3">
        <v>1.3580000000000001</v>
      </c>
      <c r="AQ2089" s="3">
        <v>-4.5999999999999999E-2</v>
      </c>
      <c r="AR2089" s="3">
        <v>0.80700000000000005</v>
      </c>
      <c r="AS2089" s="3">
        <v>-0.79400000000000004</v>
      </c>
      <c r="AT2089" s="3">
        <v>2.5999999999999999E-2</v>
      </c>
      <c r="AU2089" s="3">
        <v>0.56200000000000006</v>
      </c>
      <c r="AV2089" s="3">
        <v>1.359</v>
      </c>
      <c r="AW2089" s="3">
        <v>1.607</v>
      </c>
      <c r="AX2089" s="3">
        <v>1.752</v>
      </c>
      <c r="AY2089" s="3">
        <v>1.8819999999999999</v>
      </c>
      <c r="AZ2089" s="3">
        <v>2</v>
      </c>
      <c r="BA2089">
        <v>1.6479999999999999</v>
      </c>
      <c r="BB2089">
        <v>2015</v>
      </c>
    </row>
    <row r="2090" spans="1:54" hidden="1" x14ac:dyDescent="0.2">
      <c r="A2090">
        <v>321</v>
      </c>
      <c r="B2090" t="s">
        <v>515</v>
      </c>
      <c r="C2090" t="s">
        <v>297</v>
      </c>
      <c r="D2090" t="s">
        <v>102</v>
      </c>
      <c r="E2090" t="s">
        <v>293</v>
      </c>
      <c r="F2090" t="s">
        <v>296</v>
      </c>
      <c r="G2090" t="s">
        <v>295</v>
      </c>
      <c r="I2090" t="s">
        <v>1036</v>
      </c>
      <c r="J2090" s="3">
        <v>45.088999999999999</v>
      </c>
      <c r="K2090" s="3">
        <v>48.445999999999998</v>
      </c>
      <c r="L2090" s="3">
        <v>50.417000000000002</v>
      </c>
      <c r="M2090" s="3">
        <v>51.765000000000001</v>
      </c>
      <c r="N2090" s="3">
        <v>52.802999999999997</v>
      </c>
      <c r="O2090" s="3">
        <v>54.67</v>
      </c>
      <c r="P2090" s="3">
        <v>56.33</v>
      </c>
      <c r="Q2090" s="3">
        <v>57.99</v>
      </c>
      <c r="R2090" s="3">
        <v>60.997999999999998</v>
      </c>
      <c r="S2090" s="3">
        <v>65.977999999999994</v>
      </c>
      <c r="T2090" s="3">
        <v>69.037000000000006</v>
      </c>
      <c r="U2090" s="3">
        <v>70.421000000000006</v>
      </c>
      <c r="V2090" s="3">
        <v>73.459999999999994</v>
      </c>
      <c r="W2090" s="3">
        <v>74.631</v>
      </c>
      <c r="X2090" s="3">
        <v>74.453999999999994</v>
      </c>
      <c r="Y2090" s="3">
        <v>75.495000000000005</v>
      </c>
      <c r="Z2090" s="3">
        <v>77.028000000000006</v>
      </c>
      <c r="AA2090" s="3">
        <v>78.701999999999998</v>
      </c>
      <c r="AB2090" s="3">
        <v>79.912999999999997</v>
      </c>
      <c r="AC2090" s="3">
        <v>79.879000000000005</v>
      </c>
      <c r="AD2090" s="3">
        <v>80.763999999999996</v>
      </c>
      <c r="AE2090" s="3">
        <v>81.676000000000002</v>
      </c>
      <c r="AF2090" s="3">
        <v>81.968000000000004</v>
      </c>
      <c r="AG2090" s="3">
        <v>84.289000000000001</v>
      </c>
      <c r="AH2090" s="3">
        <v>84.978999999999999</v>
      </c>
      <c r="AI2090" s="3">
        <v>87.275000000000006</v>
      </c>
      <c r="AJ2090" s="3">
        <v>88.841999999999999</v>
      </c>
      <c r="AK2090" s="3">
        <v>94.182000000000002</v>
      </c>
      <c r="AL2090" s="3">
        <v>96.081000000000003</v>
      </c>
      <c r="AM2090" s="3">
        <v>99.132000000000005</v>
      </c>
      <c r="AN2090" s="3">
        <v>99.177999999999997</v>
      </c>
      <c r="AO2090" s="3">
        <v>101.1</v>
      </c>
      <c r="AP2090" s="3">
        <v>102.379</v>
      </c>
      <c r="AQ2090" s="3">
        <v>101.931</v>
      </c>
      <c r="AR2090" s="3">
        <v>102.40300000000001</v>
      </c>
      <c r="AS2090" s="3">
        <v>101.85</v>
      </c>
      <c r="AT2090" s="3">
        <v>101.625</v>
      </c>
      <c r="AU2090" s="3">
        <v>103.02500000000001</v>
      </c>
      <c r="AV2090" s="3">
        <v>104.42400000000001</v>
      </c>
      <c r="AW2090" s="3">
        <v>106.26300000000001</v>
      </c>
      <c r="AX2090" s="3">
        <v>108.209</v>
      </c>
      <c r="AY2090" s="3">
        <v>110.373</v>
      </c>
      <c r="AZ2090" s="3">
        <v>112.58</v>
      </c>
      <c r="BA2090">
        <v>114.83199999999999</v>
      </c>
      <c r="BB2090">
        <v>2015</v>
      </c>
    </row>
    <row r="2091" spans="1:54" hidden="1" x14ac:dyDescent="0.2">
      <c r="A2091">
        <v>321</v>
      </c>
      <c r="B2091" t="s">
        <v>515</v>
      </c>
      <c r="C2091" t="s">
        <v>294</v>
      </c>
      <c r="D2091" t="s">
        <v>102</v>
      </c>
      <c r="E2091" t="s">
        <v>293</v>
      </c>
      <c r="F2091" t="s">
        <v>292</v>
      </c>
      <c r="G2091" t="s">
        <v>275</v>
      </c>
      <c r="I2091" t="s">
        <v>291</v>
      </c>
      <c r="J2091" s="3">
        <v>21.347999999999999</v>
      </c>
      <c r="K2091" s="3">
        <v>7.444</v>
      </c>
      <c r="L2091" s="3">
        <v>4.069</v>
      </c>
      <c r="M2091" s="3">
        <v>2.6749999999999998</v>
      </c>
      <c r="N2091" s="3">
        <v>2.004</v>
      </c>
      <c r="O2091" s="3">
        <v>3.536</v>
      </c>
      <c r="P2091" s="3">
        <v>3.036</v>
      </c>
      <c r="Q2091" s="3">
        <v>2.9470000000000001</v>
      </c>
      <c r="R2091" s="3">
        <v>5.1879999999999997</v>
      </c>
      <c r="S2091" s="3">
        <v>8.1630000000000003</v>
      </c>
      <c r="T2091" s="3">
        <v>4.6369999999999996</v>
      </c>
      <c r="U2091" s="3">
        <v>2.0059999999999998</v>
      </c>
      <c r="V2091" s="3">
        <v>4.3140000000000001</v>
      </c>
      <c r="W2091" s="3">
        <v>1.5940000000000001</v>
      </c>
      <c r="X2091" s="3">
        <v>-0.23699999999999999</v>
      </c>
      <c r="Y2091" s="3">
        <v>1.3979999999999999</v>
      </c>
      <c r="Z2091" s="3">
        <v>2.0310000000000001</v>
      </c>
      <c r="AA2091" s="3">
        <v>2.173</v>
      </c>
      <c r="AB2091" s="3">
        <v>1.5389999999999999</v>
      </c>
      <c r="AC2091" s="3">
        <v>-4.2000000000000003E-2</v>
      </c>
      <c r="AD2091" s="3">
        <v>1.1080000000000001</v>
      </c>
      <c r="AE2091" s="3">
        <v>1.1279999999999999</v>
      </c>
      <c r="AF2091" s="3">
        <v>0.35799999999999998</v>
      </c>
      <c r="AG2091" s="3">
        <v>2.8319999999999999</v>
      </c>
      <c r="AH2091" s="3">
        <v>0.81799999999999995</v>
      </c>
      <c r="AI2091" s="3">
        <v>2.7029999999999998</v>
      </c>
      <c r="AJ2091" s="3">
        <v>1.7949999999999999</v>
      </c>
      <c r="AK2091" s="3">
        <v>6.0110000000000001</v>
      </c>
      <c r="AL2091" s="3">
        <v>2.016</v>
      </c>
      <c r="AM2091" s="3">
        <v>3.1760000000000002</v>
      </c>
      <c r="AN2091" s="3">
        <v>4.5999999999999999E-2</v>
      </c>
      <c r="AO2091" s="3">
        <v>1.9379999999999999</v>
      </c>
      <c r="AP2091" s="3">
        <v>1.264</v>
      </c>
      <c r="AQ2091" s="3">
        <v>-0.437</v>
      </c>
      <c r="AR2091" s="3">
        <v>0.46400000000000002</v>
      </c>
      <c r="AS2091" s="3">
        <v>-0.54</v>
      </c>
      <c r="AT2091" s="3">
        <v>-0.221</v>
      </c>
      <c r="AU2091" s="3">
        <v>1.377</v>
      </c>
      <c r="AV2091" s="3">
        <v>1.3580000000000001</v>
      </c>
      <c r="AW2091" s="3">
        <v>1.7609999999999999</v>
      </c>
      <c r="AX2091" s="3">
        <v>1.831</v>
      </c>
      <c r="AY2091" s="3">
        <v>2</v>
      </c>
      <c r="AZ2091" s="3">
        <v>2</v>
      </c>
      <c r="BA2091">
        <v>2</v>
      </c>
      <c r="BB2091">
        <v>2015</v>
      </c>
    </row>
    <row r="2092" spans="1:54" hidden="1" x14ac:dyDescent="0.2">
      <c r="A2092">
        <v>321</v>
      </c>
      <c r="B2092" t="s">
        <v>515</v>
      </c>
      <c r="C2092" t="s">
        <v>290</v>
      </c>
      <c r="D2092" t="s">
        <v>102</v>
      </c>
      <c r="E2092" t="s">
        <v>289</v>
      </c>
      <c r="G2092" t="s">
        <v>288</v>
      </c>
    </row>
    <row r="2093" spans="1:54" hidden="1" x14ac:dyDescent="0.2">
      <c r="A2093">
        <v>321</v>
      </c>
      <c r="B2093" t="s">
        <v>515</v>
      </c>
      <c r="C2093" t="s">
        <v>287</v>
      </c>
      <c r="D2093" t="s">
        <v>102</v>
      </c>
      <c r="E2093" t="s">
        <v>286</v>
      </c>
      <c r="F2093" t="s">
        <v>285</v>
      </c>
      <c r="G2093" t="s">
        <v>275</v>
      </c>
      <c r="I2093" t="s">
        <v>1037</v>
      </c>
      <c r="J2093" s="3" t="s">
        <v>215</v>
      </c>
      <c r="K2093" s="3" t="s">
        <v>215</v>
      </c>
      <c r="L2093" s="3" t="s">
        <v>215</v>
      </c>
      <c r="M2093" s="3" t="s">
        <v>215</v>
      </c>
      <c r="N2093" s="3" t="s">
        <v>215</v>
      </c>
      <c r="O2093" s="3" t="s">
        <v>215</v>
      </c>
      <c r="P2093" s="3" t="s">
        <v>215</v>
      </c>
      <c r="Q2093" s="3" t="s">
        <v>215</v>
      </c>
      <c r="R2093" s="3" t="s">
        <v>215</v>
      </c>
      <c r="S2093" s="3" t="s">
        <v>215</v>
      </c>
      <c r="T2093" s="3" t="s">
        <v>215</v>
      </c>
      <c r="U2093" s="3" t="s">
        <v>215</v>
      </c>
      <c r="V2093" s="3" t="s">
        <v>215</v>
      </c>
      <c r="W2093" s="3" t="s">
        <v>215</v>
      </c>
      <c r="X2093" s="3" t="s">
        <v>215</v>
      </c>
      <c r="Y2093" s="3" t="s">
        <v>215</v>
      </c>
      <c r="Z2093" s="3" t="s">
        <v>215</v>
      </c>
      <c r="AA2093" s="3" t="s">
        <v>215</v>
      </c>
      <c r="AB2093" s="3" t="s">
        <v>215</v>
      </c>
      <c r="AC2093" s="3" t="s">
        <v>215</v>
      </c>
      <c r="AD2093" s="3" t="s">
        <v>215</v>
      </c>
      <c r="AE2093" s="3" t="s">
        <v>215</v>
      </c>
      <c r="AF2093" s="3" t="s">
        <v>215</v>
      </c>
      <c r="AG2093" s="3" t="s">
        <v>215</v>
      </c>
      <c r="AH2093" s="3" t="s">
        <v>215</v>
      </c>
      <c r="AI2093" s="3" t="s">
        <v>215</v>
      </c>
      <c r="AJ2093" s="3" t="s">
        <v>215</v>
      </c>
      <c r="AK2093" s="3" t="s">
        <v>215</v>
      </c>
      <c r="AL2093" s="3" t="s">
        <v>215</v>
      </c>
      <c r="AM2093" s="3" t="s">
        <v>215</v>
      </c>
      <c r="AN2093" s="3" t="s">
        <v>215</v>
      </c>
      <c r="AO2093" s="3" t="s">
        <v>215</v>
      </c>
      <c r="AP2093" s="3" t="s">
        <v>215</v>
      </c>
      <c r="AQ2093" s="3" t="s">
        <v>215</v>
      </c>
      <c r="AR2093" s="3" t="s">
        <v>215</v>
      </c>
      <c r="AS2093" s="3">
        <v>4.4139999999999997</v>
      </c>
      <c r="AT2093" s="3">
        <v>7.2430000000000003</v>
      </c>
      <c r="AU2093" s="3">
        <v>14.708</v>
      </c>
      <c r="AV2093" s="3">
        <v>7.9329999999999998</v>
      </c>
      <c r="AW2093" s="3">
        <v>-0.17699999999999999</v>
      </c>
      <c r="AX2093" s="3">
        <v>1.7729999999999999</v>
      </c>
      <c r="AY2093" s="3">
        <v>-2.5739999999999998</v>
      </c>
      <c r="AZ2093" s="3">
        <v>-1.585</v>
      </c>
      <c r="BA2093">
        <v>1.1279999999999999</v>
      </c>
      <c r="BB2093">
        <v>2015</v>
      </c>
    </row>
    <row r="2094" spans="1:54" hidden="1" x14ac:dyDescent="0.2">
      <c r="A2094">
        <v>321</v>
      </c>
      <c r="B2094" t="s">
        <v>515</v>
      </c>
      <c r="C2094" t="s">
        <v>284</v>
      </c>
      <c r="D2094" t="s">
        <v>102</v>
      </c>
      <c r="E2094" t="s">
        <v>283</v>
      </c>
      <c r="F2094" t="s">
        <v>282</v>
      </c>
      <c r="G2094" t="s">
        <v>275</v>
      </c>
      <c r="I2094" t="s">
        <v>1037</v>
      </c>
      <c r="J2094" s="3" t="s">
        <v>215</v>
      </c>
      <c r="K2094" s="3" t="s">
        <v>215</v>
      </c>
      <c r="L2094" s="3" t="s">
        <v>215</v>
      </c>
      <c r="M2094" s="3" t="s">
        <v>215</v>
      </c>
      <c r="N2094" s="3" t="s">
        <v>215</v>
      </c>
      <c r="O2094" s="3" t="s">
        <v>215</v>
      </c>
      <c r="P2094" s="3" t="s">
        <v>215</v>
      </c>
      <c r="Q2094" s="3" t="s">
        <v>215</v>
      </c>
      <c r="R2094" s="3" t="s">
        <v>215</v>
      </c>
      <c r="S2094" s="3" t="s">
        <v>215</v>
      </c>
      <c r="T2094" s="3" t="s">
        <v>215</v>
      </c>
      <c r="U2094" s="3" t="s">
        <v>215</v>
      </c>
      <c r="V2094" s="3" t="s">
        <v>215</v>
      </c>
      <c r="W2094" s="3" t="s">
        <v>215</v>
      </c>
      <c r="X2094" s="3" t="s">
        <v>215</v>
      </c>
      <c r="Y2094" s="3" t="s">
        <v>215</v>
      </c>
      <c r="Z2094" s="3" t="s">
        <v>215</v>
      </c>
      <c r="AA2094" s="3" t="s">
        <v>215</v>
      </c>
      <c r="AB2094" s="3" t="s">
        <v>215</v>
      </c>
      <c r="AC2094" s="3" t="s">
        <v>215</v>
      </c>
      <c r="AD2094" s="3" t="s">
        <v>215</v>
      </c>
      <c r="AE2094" s="3" t="s">
        <v>215</v>
      </c>
      <c r="AF2094" s="3" t="s">
        <v>215</v>
      </c>
      <c r="AG2094" s="3" t="s">
        <v>215</v>
      </c>
      <c r="AH2094" s="3" t="s">
        <v>215</v>
      </c>
      <c r="AI2094" s="3" t="s">
        <v>215</v>
      </c>
      <c r="AJ2094" s="3" t="s">
        <v>215</v>
      </c>
      <c r="AK2094" s="3" t="s">
        <v>215</v>
      </c>
      <c r="AL2094" s="3" t="s">
        <v>215</v>
      </c>
      <c r="AM2094" s="3" t="s">
        <v>215</v>
      </c>
      <c r="AN2094" s="3" t="s">
        <v>215</v>
      </c>
      <c r="AO2094" s="3" t="s">
        <v>215</v>
      </c>
      <c r="AP2094" s="3" t="s">
        <v>215</v>
      </c>
      <c r="AQ2094" s="3" t="s">
        <v>215</v>
      </c>
      <c r="AR2094" s="3" t="s">
        <v>215</v>
      </c>
      <c r="AS2094" s="3">
        <v>0.82299999999999995</v>
      </c>
      <c r="AT2094" s="3">
        <v>1.4259999999999999</v>
      </c>
      <c r="AU2094" s="3">
        <v>26.931000000000001</v>
      </c>
      <c r="AV2094" s="3">
        <v>7.2309999999999999</v>
      </c>
      <c r="AW2094" s="3">
        <v>3.004</v>
      </c>
      <c r="AX2094" s="3">
        <v>-1.597</v>
      </c>
      <c r="AY2094" s="3">
        <v>-4.9530000000000003</v>
      </c>
      <c r="AZ2094" s="3">
        <v>-3.5630000000000002</v>
      </c>
      <c r="BA2094">
        <v>-0.748</v>
      </c>
      <c r="BB2094">
        <v>2015</v>
      </c>
    </row>
    <row r="2095" spans="1:54" hidden="1" x14ac:dyDescent="0.2">
      <c r="A2095">
        <v>321</v>
      </c>
      <c r="B2095" t="s">
        <v>515</v>
      </c>
      <c r="C2095" t="s">
        <v>281</v>
      </c>
      <c r="D2095" t="s">
        <v>102</v>
      </c>
      <c r="E2095" t="s">
        <v>280</v>
      </c>
      <c r="F2095" t="s">
        <v>279</v>
      </c>
      <c r="G2095" t="s">
        <v>275</v>
      </c>
      <c r="I2095" t="s">
        <v>1037</v>
      </c>
      <c r="J2095" s="3" t="s">
        <v>215</v>
      </c>
      <c r="K2095" s="3" t="s">
        <v>215</v>
      </c>
      <c r="L2095" s="3" t="s">
        <v>215</v>
      </c>
      <c r="M2095" s="3" t="s">
        <v>215</v>
      </c>
      <c r="N2095" s="3" t="s">
        <v>215</v>
      </c>
      <c r="O2095" s="3" t="s">
        <v>215</v>
      </c>
      <c r="P2095" s="3" t="s">
        <v>215</v>
      </c>
      <c r="Q2095" s="3" t="s">
        <v>215</v>
      </c>
      <c r="R2095" s="3" t="s">
        <v>215</v>
      </c>
      <c r="S2095" s="3" t="s">
        <v>215</v>
      </c>
      <c r="T2095" s="3" t="s">
        <v>215</v>
      </c>
      <c r="U2095" s="3" t="s">
        <v>215</v>
      </c>
      <c r="V2095" s="3" t="s">
        <v>215</v>
      </c>
      <c r="W2095" s="3" t="s">
        <v>215</v>
      </c>
      <c r="X2095" s="3" t="s">
        <v>215</v>
      </c>
      <c r="Y2095" s="3" t="s">
        <v>215</v>
      </c>
      <c r="Z2095" s="3" t="s">
        <v>215</v>
      </c>
      <c r="AA2095" s="3" t="s">
        <v>215</v>
      </c>
      <c r="AB2095" s="3" t="s">
        <v>215</v>
      </c>
      <c r="AC2095" s="3" t="s">
        <v>215</v>
      </c>
      <c r="AD2095" s="3" t="s">
        <v>215</v>
      </c>
      <c r="AE2095" s="3" t="s">
        <v>215</v>
      </c>
      <c r="AF2095" s="3" t="s">
        <v>215</v>
      </c>
      <c r="AG2095" s="3" t="s">
        <v>215</v>
      </c>
      <c r="AH2095" s="3" t="s">
        <v>215</v>
      </c>
      <c r="AI2095" s="3" t="s">
        <v>215</v>
      </c>
      <c r="AJ2095" s="3" t="s">
        <v>215</v>
      </c>
      <c r="AK2095" s="3" t="s">
        <v>215</v>
      </c>
      <c r="AL2095" s="3" t="s">
        <v>215</v>
      </c>
      <c r="AM2095" s="3" t="s">
        <v>215</v>
      </c>
      <c r="AN2095" s="3" t="s">
        <v>215</v>
      </c>
      <c r="AO2095" s="3" t="s">
        <v>215</v>
      </c>
      <c r="AP2095" s="3" t="s">
        <v>215</v>
      </c>
      <c r="AQ2095" s="3" t="s">
        <v>215</v>
      </c>
      <c r="AR2095" s="3" t="s">
        <v>215</v>
      </c>
      <c r="AS2095" s="3">
        <v>8.8140000000000001</v>
      </c>
      <c r="AT2095" s="3">
        <v>8.9930000000000003</v>
      </c>
      <c r="AU2095" s="3">
        <v>-18.100999999999999</v>
      </c>
      <c r="AV2095" s="3">
        <v>-31.085999999999999</v>
      </c>
      <c r="AW2095" s="3">
        <v>39.792999999999999</v>
      </c>
      <c r="AX2095" s="3">
        <v>16.408999999999999</v>
      </c>
      <c r="AY2095" s="3">
        <v>3.1930000000000001</v>
      </c>
      <c r="AZ2095" s="3">
        <v>5.2539999999999996</v>
      </c>
      <c r="BA2095">
        <v>3.1629999999999998</v>
      </c>
      <c r="BB2095">
        <v>2015</v>
      </c>
    </row>
    <row r="2096" spans="1:54" hidden="1" x14ac:dyDescent="0.2">
      <c r="A2096">
        <v>321</v>
      </c>
      <c r="B2096" t="s">
        <v>515</v>
      </c>
      <c r="C2096" t="s">
        <v>278</v>
      </c>
      <c r="D2096" t="s">
        <v>102</v>
      </c>
      <c r="E2096" t="s">
        <v>277</v>
      </c>
      <c r="F2096" t="s">
        <v>276</v>
      </c>
      <c r="G2096" t="s">
        <v>275</v>
      </c>
      <c r="I2096" t="s">
        <v>1037</v>
      </c>
      <c r="J2096" s="3" t="s">
        <v>215</v>
      </c>
      <c r="K2096" s="3" t="s">
        <v>215</v>
      </c>
      <c r="L2096" s="3" t="s">
        <v>215</v>
      </c>
      <c r="M2096" s="3" t="s">
        <v>215</v>
      </c>
      <c r="N2096" s="3" t="s">
        <v>215</v>
      </c>
      <c r="O2096" s="3" t="s">
        <v>215</v>
      </c>
      <c r="P2096" s="3" t="s">
        <v>215</v>
      </c>
      <c r="Q2096" s="3" t="s">
        <v>215</v>
      </c>
      <c r="R2096" s="3" t="s">
        <v>215</v>
      </c>
      <c r="S2096" s="3" t="s">
        <v>215</v>
      </c>
      <c r="T2096" s="3" t="s">
        <v>215</v>
      </c>
      <c r="U2096" s="3" t="s">
        <v>215</v>
      </c>
      <c r="V2096" s="3" t="s">
        <v>215</v>
      </c>
      <c r="W2096" s="3" t="s">
        <v>215</v>
      </c>
      <c r="X2096" s="3" t="s">
        <v>215</v>
      </c>
      <c r="Y2096" s="3" t="s">
        <v>215</v>
      </c>
      <c r="Z2096" s="3" t="s">
        <v>215</v>
      </c>
      <c r="AA2096" s="3" t="s">
        <v>215</v>
      </c>
      <c r="AB2096" s="3" t="s">
        <v>215</v>
      </c>
      <c r="AC2096" s="3" t="s">
        <v>215</v>
      </c>
      <c r="AD2096" s="3" t="s">
        <v>215</v>
      </c>
      <c r="AE2096" s="3" t="s">
        <v>215</v>
      </c>
      <c r="AF2096" s="3" t="s">
        <v>215</v>
      </c>
      <c r="AG2096" s="3" t="s">
        <v>215</v>
      </c>
      <c r="AH2096" s="3" t="s">
        <v>215</v>
      </c>
      <c r="AI2096" s="3" t="s">
        <v>215</v>
      </c>
      <c r="AJ2096" s="3" t="s">
        <v>215</v>
      </c>
      <c r="AK2096" s="3" t="s">
        <v>215</v>
      </c>
      <c r="AL2096" s="3" t="s">
        <v>215</v>
      </c>
      <c r="AM2096" s="3" t="s">
        <v>215</v>
      </c>
      <c r="AN2096" s="3" t="s">
        <v>215</v>
      </c>
      <c r="AO2096" s="3" t="s">
        <v>215</v>
      </c>
      <c r="AP2096" s="3" t="s">
        <v>215</v>
      </c>
      <c r="AQ2096" s="3" t="s">
        <v>215</v>
      </c>
      <c r="AR2096" s="3" t="s">
        <v>215</v>
      </c>
      <c r="AS2096" s="3">
        <v>-10.085000000000001</v>
      </c>
      <c r="AT2096" s="3">
        <v>-18.085000000000001</v>
      </c>
      <c r="AU2096" s="3">
        <v>-12.785</v>
      </c>
      <c r="AV2096" s="3">
        <v>-13.032</v>
      </c>
      <c r="AW2096" s="3">
        <v>20.526</v>
      </c>
      <c r="AX2096" s="3">
        <v>13.879</v>
      </c>
      <c r="AY2096" s="3">
        <v>10.864000000000001</v>
      </c>
      <c r="AZ2096" s="3">
        <v>10.61</v>
      </c>
      <c r="BA2096">
        <v>3.0840000000000001</v>
      </c>
      <c r="BB2096">
        <v>2015</v>
      </c>
    </row>
    <row r="2097" spans="1:54" hidden="1" x14ac:dyDescent="0.2">
      <c r="A2097">
        <v>321</v>
      </c>
      <c r="B2097" t="s">
        <v>515</v>
      </c>
      <c r="C2097" t="s">
        <v>274</v>
      </c>
      <c r="D2097" t="s">
        <v>102</v>
      </c>
      <c r="E2097" t="s">
        <v>273</v>
      </c>
      <c r="F2097" t="s">
        <v>272</v>
      </c>
      <c r="G2097" t="s">
        <v>271</v>
      </c>
    </row>
    <row r="2098" spans="1:54" hidden="1" x14ac:dyDescent="0.2">
      <c r="A2098">
        <v>321</v>
      </c>
      <c r="B2098" t="s">
        <v>515</v>
      </c>
      <c r="C2098" t="s">
        <v>270</v>
      </c>
      <c r="D2098" t="s">
        <v>102</v>
      </c>
      <c r="E2098" t="s">
        <v>269</v>
      </c>
      <c r="F2098" t="s">
        <v>268</v>
      </c>
      <c r="G2098" t="s">
        <v>264</v>
      </c>
      <c r="H2098" t="s">
        <v>263</v>
      </c>
    </row>
    <row r="2099" spans="1:54" hidden="1" x14ac:dyDescent="0.2">
      <c r="A2099">
        <v>321</v>
      </c>
      <c r="B2099" t="s">
        <v>515</v>
      </c>
      <c r="C2099" t="s">
        <v>267</v>
      </c>
      <c r="D2099" t="s">
        <v>102</v>
      </c>
      <c r="E2099" t="s">
        <v>266</v>
      </c>
      <c r="F2099" t="s">
        <v>265</v>
      </c>
      <c r="G2099" t="s">
        <v>264</v>
      </c>
      <c r="H2099" t="s">
        <v>263</v>
      </c>
      <c r="I2099" t="s">
        <v>1038</v>
      </c>
      <c r="J2099" s="3" t="s">
        <v>215</v>
      </c>
      <c r="K2099" s="3">
        <v>7.3999999999999996E-2</v>
      </c>
      <c r="L2099" s="3">
        <v>7.3999999999999996E-2</v>
      </c>
      <c r="M2099" s="3">
        <v>7.2999999999999995E-2</v>
      </c>
      <c r="N2099" s="3">
        <v>7.2999999999999995E-2</v>
      </c>
      <c r="O2099" s="3">
        <v>7.2999999999999995E-2</v>
      </c>
      <c r="P2099" s="3">
        <v>7.1999999999999995E-2</v>
      </c>
      <c r="Q2099" s="3">
        <v>7.1999999999999995E-2</v>
      </c>
      <c r="R2099" s="3">
        <v>7.1999999999999995E-2</v>
      </c>
      <c r="S2099" s="3">
        <v>7.1999999999999995E-2</v>
      </c>
      <c r="T2099" s="3">
        <v>7.0999999999999994E-2</v>
      </c>
      <c r="U2099" s="3">
        <v>7.0999999999999994E-2</v>
      </c>
      <c r="V2099" s="3">
        <v>7.0999999999999994E-2</v>
      </c>
      <c r="W2099" s="3">
        <v>7.0999999999999994E-2</v>
      </c>
      <c r="X2099" s="3">
        <v>7.0999999999999994E-2</v>
      </c>
      <c r="Y2099" s="3">
        <v>7.0999999999999994E-2</v>
      </c>
      <c r="Z2099" s="3">
        <v>7.0999999999999994E-2</v>
      </c>
      <c r="AA2099" s="3">
        <v>7.0999999999999994E-2</v>
      </c>
      <c r="AB2099" s="3">
        <v>7.0999999999999994E-2</v>
      </c>
      <c r="AC2099" s="3">
        <v>7.0999999999999994E-2</v>
      </c>
      <c r="AD2099" s="3">
        <v>7.0999999999999994E-2</v>
      </c>
      <c r="AE2099" s="3">
        <v>7.0999999999999994E-2</v>
      </c>
      <c r="AF2099" s="3">
        <v>7.0999999999999994E-2</v>
      </c>
      <c r="AG2099" s="3">
        <v>7.0999999999999994E-2</v>
      </c>
      <c r="AH2099" s="3">
        <v>7.0999999999999994E-2</v>
      </c>
      <c r="AI2099" s="3">
        <v>7.0999999999999994E-2</v>
      </c>
      <c r="AJ2099" s="3">
        <v>7.0999999999999994E-2</v>
      </c>
      <c r="AK2099" s="3">
        <v>7.0999999999999994E-2</v>
      </c>
      <c r="AL2099" s="3">
        <v>7.0999999999999994E-2</v>
      </c>
      <c r="AM2099" s="3">
        <v>7.0999999999999994E-2</v>
      </c>
      <c r="AN2099" s="3">
        <v>7.0999999999999994E-2</v>
      </c>
      <c r="AO2099" s="3">
        <v>7.0999999999999994E-2</v>
      </c>
      <c r="AP2099" s="3">
        <v>7.0999999999999994E-2</v>
      </c>
      <c r="AQ2099" s="3">
        <v>7.0999999999999994E-2</v>
      </c>
      <c r="AR2099" s="3">
        <v>7.0999999999999994E-2</v>
      </c>
      <c r="AS2099" s="3">
        <v>7.0999999999999994E-2</v>
      </c>
      <c r="AT2099" s="3">
        <v>7.0999999999999994E-2</v>
      </c>
      <c r="AU2099" s="3">
        <v>7.0999999999999994E-2</v>
      </c>
      <c r="AV2099" s="3">
        <v>7.0999999999999994E-2</v>
      </c>
      <c r="AW2099" s="3">
        <v>7.0999999999999994E-2</v>
      </c>
      <c r="AX2099" s="3">
        <v>7.0999999999999994E-2</v>
      </c>
      <c r="AY2099" s="3">
        <v>7.0999999999999994E-2</v>
      </c>
      <c r="AZ2099" s="3">
        <v>7.0999999999999994E-2</v>
      </c>
      <c r="BA2099">
        <v>7.0999999999999994E-2</v>
      </c>
      <c r="BB2099">
        <v>2011</v>
      </c>
    </row>
    <row r="2100" spans="1:54" hidden="1" x14ac:dyDescent="0.2">
      <c r="A2100">
        <v>321</v>
      </c>
      <c r="B2100" t="s">
        <v>515</v>
      </c>
      <c r="C2100" t="s">
        <v>262</v>
      </c>
      <c r="D2100" t="s">
        <v>102</v>
      </c>
      <c r="E2100" t="s">
        <v>260</v>
      </c>
      <c r="F2100" t="s">
        <v>259</v>
      </c>
      <c r="G2100" t="s">
        <v>225</v>
      </c>
      <c r="H2100" t="s">
        <v>222</v>
      </c>
      <c r="I2100" t="s">
        <v>1039</v>
      </c>
      <c r="J2100" s="3" t="s">
        <v>215</v>
      </c>
      <c r="K2100" s="3" t="s">
        <v>215</v>
      </c>
      <c r="L2100" s="3" t="s">
        <v>215</v>
      </c>
      <c r="M2100" s="3" t="s">
        <v>215</v>
      </c>
      <c r="N2100" s="3" t="s">
        <v>215</v>
      </c>
      <c r="O2100" s="3" t="s">
        <v>215</v>
      </c>
      <c r="P2100" s="3" t="s">
        <v>215</v>
      </c>
      <c r="Q2100" s="3" t="s">
        <v>215</v>
      </c>
      <c r="R2100" s="3" t="s">
        <v>215</v>
      </c>
      <c r="S2100" s="3" t="s">
        <v>215</v>
      </c>
      <c r="T2100" s="3">
        <v>0.153</v>
      </c>
      <c r="U2100" s="3">
        <v>0.159</v>
      </c>
      <c r="V2100" s="3">
        <v>0.16300000000000001</v>
      </c>
      <c r="W2100" s="3">
        <v>0.16400000000000001</v>
      </c>
      <c r="X2100" s="3">
        <v>0.17299999999999999</v>
      </c>
      <c r="Y2100" s="3">
        <v>0.19800000000000001</v>
      </c>
      <c r="Z2100" s="3">
        <v>0.216</v>
      </c>
      <c r="AA2100" s="3">
        <v>0.219</v>
      </c>
      <c r="AB2100" s="3">
        <v>0.23899999999999999</v>
      </c>
      <c r="AC2100" s="3">
        <v>0.23400000000000001</v>
      </c>
      <c r="AD2100" s="3">
        <v>0.27200000000000002</v>
      </c>
      <c r="AE2100" s="3">
        <v>0.21</v>
      </c>
      <c r="AF2100" s="3">
        <v>0.224</v>
      </c>
      <c r="AG2100" s="3">
        <v>0.29699999999999999</v>
      </c>
      <c r="AH2100" s="3">
        <v>0.29199999999999998</v>
      </c>
      <c r="AI2100" s="3">
        <v>0.32500000000000001</v>
      </c>
      <c r="AJ2100" s="3">
        <v>0.35699999999999998</v>
      </c>
      <c r="AK2100" s="3">
        <v>0.42599999999999999</v>
      </c>
      <c r="AL2100" s="3">
        <v>0.45300000000000001</v>
      </c>
      <c r="AM2100" s="3">
        <v>0.47199999999999998</v>
      </c>
      <c r="AN2100" s="3">
        <v>0.48399999999999999</v>
      </c>
      <c r="AO2100" s="3">
        <v>0.41099999999999998</v>
      </c>
      <c r="AP2100" s="3">
        <v>0.40899999999999997</v>
      </c>
      <c r="AQ2100" s="3">
        <v>0.42</v>
      </c>
      <c r="AR2100" s="3">
        <v>0.38900000000000001</v>
      </c>
      <c r="AS2100" s="3">
        <v>0.47499999999999998</v>
      </c>
      <c r="AT2100" s="3">
        <v>0.72499999999999998</v>
      </c>
      <c r="AU2100" s="3">
        <v>0.71399999999999997</v>
      </c>
      <c r="AV2100" s="3">
        <v>0.55000000000000004</v>
      </c>
      <c r="AW2100" s="3">
        <v>0.54500000000000004</v>
      </c>
      <c r="AX2100" s="3">
        <v>0.45900000000000002</v>
      </c>
      <c r="AY2100" s="3">
        <v>0.47099999999999997</v>
      </c>
      <c r="AZ2100" s="3">
        <v>0.49299999999999999</v>
      </c>
      <c r="BA2100">
        <v>0.50900000000000001</v>
      </c>
      <c r="BB2100">
        <v>2016</v>
      </c>
    </row>
    <row r="2101" spans="1:54" hidden="1" x14ac:dyDescent="0.2">
      <c r="A2101">
        <v>321</v>
      </c>
      <c r="B2101" t="s">
        <v>515</v>
      </c>
      <c r="C2101" t="s">
        <v>261</v>
      </c>
      <c r="D2101" t="s">
        <v>102</v>
      </c>
      <c r="E2101" t="s">
        <v>260</v>
      </c>
      <c r="F2101" t="s">
        <v>259</v>
      </c>
      <c r="G2101" t="s">
        <v>217</v>
      </c>
      <c r="I2101" t="s">
        <v>258</v>
      </c>
      <c r="J2101" s="3" t="s">
        <v>215</v>
      </c>
      <c r="K2101" s="3" t="s">
        <v>215</v>
      </c>
      <c r="L2101" s="3" t="s">
        <v>215</v>
      </c>
      <c r="M2101" s="3" t="s">
        <v>215</v>
      </c>
      <c r="N2101" s="3" t="s">
        <v>215</v>
      </c>
      <c r="O2101" s="3" t="s">
        <v>215</v>
      </c>
      <c r="P2101" s="3" t="s">
        <v>215</v>
      </c>
      <c r="Q2101" s="3" t="s">
        <v>215</v>
      </c>
      <c r="R2101" s="3" t="s">
        <v>215</v>
      </c>
      <c r="S2101" s="3" t="s">
        <v>215</v>
      </c>
      <c r="T2101" s="3">
        <v>26.82</v>
      </c>
      <c r="U2101" s="3">
        <v>25.969000000000001</v>
      </c>
      <c r="V2101" s="3">
        <v>25.145</v>
      </c>
      <c r="W2101" s="3">
        <v>23.765999999999998</v>
      </c>
      <c r="X2101" s="3">
        <v>23.835000000000001</v>
      </c>
      <c r="Y2101" s="3">
        <v>25.873999999999999</v>
      </c>
      <c r="Z2101" s="3">
        <v>26.867999999999999</v>
      </c>
      <c r="AA2101" s="3">
        <v>25.91</v>
      </c>
      <c r="AB2101" s="3">
        <v>27.052</v>
      </c>
      <c r="AC2101" s="3">
        <v>26.026</v>
      </c>
      <c r="AD2101" s="3">
        <v>29.856999999999999</v>
      </c>
      <c r="AE2101" s="3">
        <v>23.076000000000001</v>
      </c>
      <c r="AF2101" s="3">
        <v>24.54</v>
      </c>
      <c r="AG2101" s="3">
        <v>30.956</v>
      </c>
      <c r="AH2101" s="3">
        <v>29.576000000000001</v>
      </c>
      <c r="AI2101" s="3">
        <v>31.904</v>
      </c>
      <c r="AJ2101" s="3">
        <v>32.619</v>
      </c>
      <c r="AK2101" s="3">
        <v>35.862000000000002</v>
      </c>
      <c r="AL2101" s="3">
        <v>35.441000000000003</v>
      </c>
      <c r="AM2101" s="3">
        <v>35.598999999999997</v>
      </c>
      <c r="AN2101" s="3">
        <v>36.045999999999999</v>
      </c>
      <c r="AO2101" s="3">
        <v>30.818999999999999</v>
      </c>
      <c r="AP2101" s="3">
        <v>30.446999999999999</v>
      </c>
      <c r="AQ2101" s="3">
        <v>30.032</v>
      </c>
      <c r="AR2101" s="3">
        <v>27.109000000000002</v>
      </c>
      <c r="AS2101" s="3">
        <v>31.54</v>
      </c>
      <c r="AT2101" s="3">
        <v>47.026000000000003</v>
      </c>
      <c r="AU2101" s="3">
        <v>51.067</v>
      </c>
      <c r="AV2101" s="3">
        <v>40.008000000000003</v>
      </c>
      <c r="AW2101" s="3">
        <v>35.648000000000003</v>
      </c>
      <c r="AX2101" s="3">
        <v>27.97</v>
      </c>
      <c r="AY2101" s="3">
        <v>27.373999999999999</v>
      </c>
      <c r="AZ2101" s="3">
        <v>27.582000000000001</v>
      </c>
      <c r="BA2101">
        <v>27.544</v>
      </c>
      <c r="BB2101">
        <v>2016</v>
      </c>
    </row>
    <row r="2102" spans="1:54" hidden="1" x14ac:dyDescent="0.2">
      <c r="A2102">
        <v>321</v>
      </c>
      <c r="B2102" t="s">
        <v>515</v>
      </c>
      <c r="C2102" t="s">
        <v>257</v>
      </c>
      <c r="D2102" t="s">
        <v>102</v>
      </c>
      <c r="E2102" t="s">
        <v>255</v>
      </c>
      <c r="F2102" t="s">
        <v>254</v>
      </c>
      <c r="G2102" t="s">
        <v>225</v>
      </c>
      <c r="H2102" t="s">
        <v>222</v>
      </c>
      <c r="I2102" t="s">
        <v>1039</v>
      </c>
      <c r="J2102" s="3" t="s">
        <v>215</v>
      </c>
      <c r="K2102" s="3" t="s">
        <v>215</v>
      </c>
      <c r="L2102" s="3" t="s">
        <v>215</v>
      </c>
      <c r="M2102" s="3" t="s">
        <v>215</v>
      </c>
      <c r="N2102" s="3" t="s">
        <v>215</v>
      </c>
      <c r="O2102" s="3" t="s">
        <v>215</v>
      </c>
      <c r="P2102" s="3" t="s">
        <v>215</v>
      </c>
      <c r="Q2102" s="3" t="s">
        <v>215</v>
      </c>
      <c r="R2102" s="3" t="s">
        <v>215</v>
      </c>
      <c r="S2102" s="3" t="s">
        <v>215</v>
      </c>
      <c r="T2102" s="3">
        <v>0.17899999999999999</v>
      </c>
      <c r="U2102" s="3">
        <v>0.17699999999999999</v>
      </c>
      <c r="V2102" s="3">
        <v>0.17699999999999999</v>
      </c>
      <c r="W2102" s="3">
        <v>0.17299999999999999</v>
      </c>
      <c r="X2102" s="3">
        <v>0.19800000000000001</v>
      </c>
      <c r="Y2102" s="3">
        <v>0.22</v>
      </c>
      <c r="Z2102" s="3">
        <v>0.22900000000000001</v>
      </c>
      <c r="AA2102" s="3">
        <v>0.23799999999999999</v>
      </c>
      <c r="AB2102" s="3">
        <v>0.29199999999999998</v>
      </c>
      <c r="AC2102" s="3">
        <v>0.316</v>
      </c>
      <c r="AD2102" s="3">
        <v>0.35</v>
      </c>
      <c r="AE2102" s="3">
        <v>0.26900000000000002</v>
      </c>
      <c r="AF2102" s="3">
        <v>0.26100000000000001</v>
      </c>
      <c r="AG2102" s="3">
        <v>0.28899999999999998</v>
      </c>
      <c r="AH2102" s="3">
        <v>0.29899999999999999</v>
      </c>
      <c r="AI2102" s="3">
        <v>0.315</v>
      </c>
      <c r="AJ2102" s="3">
        <v>0.32500000000000001</v>
      </c>
      <c r="AK2102" s="3">
        <v>0.40400000000000003</v>
      </c>
      <c r="AL2102" s="3">
        <v>0.44400000000000001</v>
      </c>
      <c r="AM2102" s="3">
        <v>0.47599999999999998</v>
      </c>
      <c r="AN2102" s="3">
        <v>0.53</v>
      </c>
      <c r="AO2102" s="3">
        <v>0.46899999999999997</v>
      </c>
      <c r="AP2102" s="3">
        <v>0.48099999999999998</v>
      </c>
      <c r="AQ2102" s="3">
        <v>0.46</v>
      </c>
      <c r="AR2102" s="3">
        <v>0.45500000000000002</v>
      </c>
      <c r="AS2102" s="3">
        <v>0.48799999999999999</v>
      </c>
      <c r="AT2102" s="3">
        <v>0.66600000000000004</v>
      </c>
      <c r="AU2102" s="3">
        <v>0.59499999999999997</v>
      </c>
      <c r="AV2102" s="3">
        <v>0.57599999999999996</v>
      </c>
      <c r="AW2102" s="3">
        <v>0.59899999999999998</v>
      </c>
      <c r="AX2102" s="3">
        <v>0.60899999999999999</v>
      </c>
      <c r="AY2102" s="3">
        <v>0.60899999999999999</v>
      </c>
      <c r="AZ2102" s="3">
        <v>0.61099999999999999</v>
      </c>
      <c r="BA2102">
        <v>0.51500000000000001</v>
      </c>
      <c r="BB2102">
        <v>2016</v>
      </c>
    </row>
    <row r="2103" spans="1:54" hidden="1" x14ac:dyDescent="0.2">
      <c r="A2103">
        <v>321</v>
      </c>
      <c r="B2103" t="s">
        <v>515</v>
      </c>
      <c r="C2103" t="s">
        <v>256</v>
      </c>
      <c r="D2103" t="s">
        <v>102</v>
      </c>
      <c r="E2103" t="s">
        <v>255</v>
      </c>
      <c r="F2103" t="s">
        <v>254</v>
      </c>
      <c r="G2103" t="s">
        <v>217</v>
      </c>
      <c r="I2103" t="s">
        <v>253</v>
      </c>
      <c r="J2103" s="3" t="s">
        <v>215</v>
      </c>
      <c r="K2103" s="3" t="s">
        <v>215</v>
      </c>
      <c r="L2103" s="3" t="s">
        <v>215</v>
      </c>
      <c r="M2103" s="3" t="s">
        <v>215</v>
      </c>
      <c r="N2103" s="3" t="s">
        <v>215</v>
      </c>
      <c r="O2103" s="3" t="s">
        <v>215</v>
      </c>
      <c r="P2103" s="3" t="s">
        <v>215</v>
      </c>
      <c r="Q2103" s="3" t="s">
        <v>215</v>
      </c>
      <c r="R2103" s="3" t="s">
        <v>215</v>
      </c>
      <c r="S2103" s="3" t="s">
        <v>215</v>
      </c>
      <c r="T2103" s="3">
        <v>31.48</v>
      </c>
      <c r="U2103" s="3">
        <v>28.956</v>
      </c>
      <c r="V2103" s="3">
        <v>27.369</v>
      </c>
      <c r="W2103" s="3">
        <v>25.175000000000001</v>
      </c>
      <c r="X2103" s="3">
        <v>27.189</v>
      </c>
      <c r="Y2103" s="3">
        <v>28.753</v>
      </c>
      <c r="Z2103" s="3">
        <v>28.457999999999998</v>
      </c>
      <c r="AA2103" s="3">
        <v>28.15</v>
      </c>
      <c r="AB2103" s="3">
        <v>33.042000000000002</v>
      </c>
      <c r="AC2103" s="3">
        <v>35.201000000000001</v>
      </c>
      <c r="AD2103" s="3">
        <v>38.518000000000001</v>
      </c>
      <c r="AE2103" s="3">
        <v>29.62</v>
      </c>
      <c r="AF2103" s="3">
        <v>28.611000000000001</v>
      </c>
      <c r="AG2103" s="3">
        <v>30.106999999999999</v>
      </c>
      <c r="AH2103" s="3">
        <v>30.248999999999999</v>
      </c>
      <c r="AI2103" s="3">
        <v>30.957000000000001</v>
      </c>
      <c r="AJ2103" s="3">
        <v>29.690999999999999</v>
      </c>
      <c r="AK2103" s="3">
        <v>34.064</v>
      </c>
      <c r="AL2103" s="3">
        <v>34.741</v>
      </c>
      <c r="AM2103" s="3">
        <v>35.908999999999999</v>
      </c>
      <c r="AN2103" s="3">
        <v>39.429000000000002</v>
      </c>
      <c r="AO2103" s="3">
        <v>35.222000000000001</v>
      </c>
      <c r="AP2103" s="3">
        <v>35.805999999999997</v>
      </c>
      <c r="AQ2103" s="3">
        <v>32.865000000000002</v>
      </c>
      <c r="AR2103" s="3">
        <v>31.704999999999998</v>
      </c>
      <c r="AS2103" s="3">
        <v>32.404000000000003</v>
      </c>
      <c r="AT2103" s="3">
        <v>43.195</v>
      </c>
      <c r="AU2103" s="3">
        <v>42.542000000000002</v>
      </c>
      <c r="AV2103" s="3">
        <v>41.908999999999999</v>
      </c>
      <c r="AW2103" s="3">
        <v>39.17</v>
      </c>
      <c r="AX2103" s="3">
        <v>37.130000000000003</v>
      </c>
      <c r="AY2103" s="3">
        <v>35.384</v>
      </c>
      <c r="AZ2103" s="3">
        <v>34.136000000000003</v>
      </c>
      <c r="BA2103">
        <v>27.85</v>
      </c>
      <c r="BB2103">
        <v>2016</v>
      </c>
    </row>
    <row r="2104" spans="1:54" hidden="1" x14ac:dyDescent="0.2">
      <c r="A2104">
        <v>321</v>
      </c>
      <c r="B2104" t="s">
        <v>515</v>
      </c>
      <c r="C2104" t="s">
        <v>252</v>
      </c>
      <c r="D2104" t="s">
        <v>102</v>
      </c>
      <c r="E2104" t="s">
        <v>250</v>
      </c>
      <c r="F2104" t="s">
        <v>249</v>
      </c>
      <c r="G2104" t="s">
        <v>225</v>
      </c>
      <c r="H2104" t="s">
        <v>222</v>
      </c>
      <c r="I2104" t="s">
        <v>1039</v>
      </c>
      <c r="J2104" s="3" t="s">
        <v>215</v>
      </c>
      <c r="K2104" s="3" t="s">
        <v>215</v>
      </c>
      <c r="L2104" s="3" t="s">
        <v>215</v>
      </c>
      <c r="M2104" s="3" t="s">
        <v>215</v>
      </c>
      <c r="N2104" s="3" t="s">
        <v>215</v>
      </c>
      <c r="O2104" s="3" t="s">
        <v>215</v>
      </c>
      <c r="P2104" s="3" t="s">
        <v>215</v>
      </c>
      <c r="Q2104" s="3" t="s">
        <v>215</v>
      </c>
      <c r="R2104" s="3" t="s">
        <v>215</v>
      </c>
      <c r="S2104" s="3" t="s">
        <v>215</v>
      </c>
      <c r="T2104" s="3">
        <v>-2.7E-2</v>
      </c>
      <c r="U2104" s="3">
        <v>-1.7999999999999999E-2</v>
      </c>
      <c r="V2104" s="3">
        <v>-1.4E-2</v>
      </c>
      <c r="W2104" s="3">
        <v>-0.01</v>
      </c>
      <c r="X2104" s="3">
        <v>-2.4E-2</v>
      </c>
      <c r="Y2104" s="3">
        <v>-2.1999999999999999E-2</v>
      </c>
      <c r="Z2104" s="3">
        <v>-1.2999999999999999E-2</v>
      </c>
      <c r="AA2104" s="3">
        <v>-1.9E-2</v>
      </c>
      <c r="AB2104" s="3">
        <v>-5.2999999999999999E-2</v>
      </c>
      <c r="AC2104" s="3">
        <v>-8.2000000000000003E-2</v>
      </c>
      <c r="AD2104" s="3">
        <v>-7.9000000000000001E-2</v>
      </c>
      <c r="AE2104" s="3">
        <v>-5.8999999999999997E-2</v>
      </c>
      <c r="AF2104" s="3">
        <v>-3.6999999999999998E-2</v>
      </c>
      <c r="AG2104" s="3">
        <v>8.0000000000000002E-3</v>
      </c>
      <c r="AH2104" s="3">
        <v>-7.0000000000000001E-3</v>
      </c>
      <c r="AI2104" s="3">
        <v>0.01</v>
      </c>
      <c r="AJ2104" s="3">
        <v>3.2000000000000001E-2</v>
      </c>
      <c r="AK2104" s="3">
        <v>2.1000000000000001E-2</v>
      </c>
      <c r="AL2104" s="3">
        <v>8.9999999999999993E-3</v>
      </c>
      <c r="AM2104" s="3">
        <v>-4.0000000000000001E-3</v>
      </c>
      <c r="AN2104" s="3">
        <v>-4.4999999999999998E-2</v>
      </c>
      <c r="AO2104" s="3">
        <v>-5.8999999999999997E-2</v>
      </c>
      <c r="AP2104" s="3">
        <v>-7.1999999999999995E-2</v>
      </c>
      <c r="AQ2104" s="3">
        <v>-0.04</v>
      </c>
      <c r="AR2104" s="3">
        <v>-6.6000000000000003E-2</v>
      </c>
      <c r="AS2104" s="3">
        <v>-1.2999999999999999E-2</v>
      </c>
      <c r="AT2104" s="3">
        <v>5.8999999999999997E-2</v>
      </c>
      <c r="AU2104" s="3">
        <v>0.11899999999999999</v>
      </c>
      <c r="AV2104" s="3">
        <v>-2.5999999999999999E-2</v>
      </c>
      <c r="AW2104" s="3">
        <v>-5.3999999999999999E-2</v>
      </c>
      <c r="AX2104" s="3">
        <v>-0.15</v>
      </c>
      <c r="AY2104" s="3">
        <v>-0.13800000000000001</v>
      </c>
      <c r="AZ2104" s="3">
        <v>-0.11700000000000001</v>
      </c>
      <c r="BA2104">
        <v>-6.0000000000000001E-3</v>
      </c>
      <c r="BB2104">
        <v>2016</v>
      </c>
    </row>
    <row r="2105" spans="1:54" hidden="1" x14ac:dyDescent="0.2">
      <c r="A2105">
        <v>321</v>
      </c>
      <c r="B2105" t="s">
        <v>515</v>
      </c>
      <c r="C2105" t="s">
        <v>251</v>
      </c>
      <c r="D2105" t="s">
        <v>102</v>
      </c>
      <c r="E2105" t="s">
        <v>250</v>
      </c>
      <c r="F2105" t="s">
        <v>249</v>
      </c>
      <c r="G2105" t="s">
        <v>217</v>
      </c>
      <c r="I2105" t="s">
        <v>248</v>
      </c>
      <c r="J2105" s="3" t="s">
        <v>215</v>
      </c>
      <c r="K2105" s="3" t="s">
        <v>215</v>
      </c>
      <c r="L2105" s="3" t="s">
        <v>215</v>
      </c>
      <c r="M2105" s="3" t="s">
        <v>215</v>
      </c>
      <c r="N2105" s="3" t="s">
        <v>215</v>
      </c>
      <c r="O2105" s="3" t="s">
        <v>215</v>
      </c>
      <c r="P2105" s="3" t="s">
        <v>215</v>
      </c>
      <c r="Q2105" s="3" t="s">
        <v>215</v>
      </c>
      <c r="R2105" s="3" t="s">
        <v>215</v>
      </c>
      <c r="S2105" s="3" t="s">
        <v>215</v>
      </c>
      <c r="T2105" s="3">
        <v>-4.66</v>
      </c>
      <c r="U2105" s="3">
        <v>-2.9870000000000001</v>
      </c>
      <c r="V2105" s="3">
        <v>-2.2240000000000002</v>
      </c>
      <c r="W2105" s="3">
        <v>-1.409</v>
      </c>
      <c r="X2105" s="3">
        <v>-3.3540000000000001</v>
      </c>
      <c r="Y2105" s="3">
        <v>-2.88</v>
      </c>
      <c r="Z2105" s="3">
        <v>-1.59</v>
      </c>
      <c r="AA2105" s="3">
        <v>-2.2400000000000002</v>
      </c>
      <c r="AB2105" s="3">
        <v>-5.99</v>
      </c>
      <c r="AC2105" s="3">
        <v>-9.1760000000000002</v>
      </c>
      <c r="AD2105" s="3">
        <v>-8.6609999999999996</v>
      </c>
      <c r="AE2105" s="3">
        <v>-6.5439999999999996</v>
      </c>
      <c r="AF2105" s="3">
        <v>-4.0709999999999997</v>
      </c>
      <c r="AG2105" s="3">
        <v>0.85</v>
      </c>
      <c r="AH2105" s="3">
        <v>-0.67300000000000004</v>
      </c>
      <c r="AI2105" s="3">
        <v>0.94699999999999995</v>
      </c>
      <c r="AJ2105" s="3">
        <v>2.9279999999999999</v>
      </c>
      <c r="AK2105" s="3">
        <v>1.798</v>
      </c>
      <c r="AL2105" s="3">
        <v>0.7</v>
      </c>
      <c r="AM2105" s="3">
        <v>-0.309</v>
      </c>
      <c r="AN2105" s="3">
        <v>-3.383</v>
      </c>
      <c r="AO2105" s="3">
        <v>-4.4020000000000001</v>
      </c>
      <c r="AP2105" s="3">
        <v>-5.359</v>
      </c>
      <c r="AQ2105" s="3">
        <v>-2.8330000000000002</v>
      </c>
      <c r="AR2105" s="3">
        <v>-4.5960000000000001</v>
      </c>
      <c r="AS2105" s="3">
        <v>-0.86499999999999999</v>
      </c>
      <c r="AT2105" s="3">
        <v>3.831</v>
      </c>
      <c r="AU2105" s="3">
        <v>8.5259999999999998</v>
      </c>
      <c r="AV2105" s="3">
        <v>-1.901</v>
      </c>
      <c r="AW2105" s="3">
        <v>-3.5219999999999998</v>
      </c>
      <c r="AX2105" s="3">
        <v>-9.1609999999999996</v>
      </c>
      <c r="AY2105" s="3">
        <v>-8.0090000000000003</v>
      </c>
      <c r="AZ2105" s="3">
        <v>-6.5549999999999997</v>
      </c>
      <c r="BA2105">
        <v>-0.30499999999999999</v>
      </c>
      <c r="BB2105">
        <v>2016</v>
      </c>
    </row>
    <row r="2106" spans="1:54" hidden="1" x14ac:dyDescent="0.2">
      <c r="A2106">
        <v>321</v>
      </c>
      <c r="B2106" t="s">
        <v>515</v>
      </c>
      <c r="C2106" t="s">
        <v>247</v>
      </c>
      <c r="D2106" t="s">
        <v>102</v>
      </c>
      <c r="E2106" t="s">
        <v>245</v>
      </c>
      <c r="F2106" t="s">
        <v>244</v>
      </c>
      <c r="G2106" t="s">
        <v>225</v>
      </c>
      <c r="H2106" t="s">
        <v>222</v>
      </c>
    </row>
    <row r="2107" spans="1:54" hidden="1" x14ac:dyDescent="0.2">
      <c r="A2107">
        <v>321</v>
      </c>
      <c r="B2107" t="s">
        <v>515</v>
      </c>
      <c r="C2107" t="s">
        <v>246</v>
      </c>
      <c r="D2107" t="s">
        <v>102</v>
      </c>
      <c r="E2107" t="s">
        <v>245</v>
      </c>
      <c r="F2107" t="s">
        <v>244</v>
      </c>
      <c r="G2107" t="s">
        <v>243</v>
      </c>
    </row>
    <row r="2108" spans="1:54" hidden="1" x14ac:dyDescent="0.2">
      <c r="A2108">
        <v>321</v>
      </c>
      <c r="B2108" t="s">
        <v>515</v>
      </c>
      <c r="C2108" t="s">
        <v>242</v>
      </c>
      <c r="D2108" t="s">
        <v>102</v>
      </c>
      <c r="E2108" t="s">
        <v>240</v>
      </c>
      <c r="F2108" t="s">
        <v>239</v>
      </c>
      <c r="G2108" t="s">
        <v>225</v>
      </c>
      <c r="H2108" t="s">
        <v>222</v>
      </c>
      <c r="I2108" t="s">
        <v>1039</v>
      </c>
      <c r="J2108" s="3" t="s">
        <v>215</v>
      </c>
      <c r="K2108" s="3" t="s">
        <v>215</v>
      </c>
      <c r="L2108" s="3" t="s">
        <v>215</v>
      </c>
      <c r="M2108" s="3" t="s">
        <v>215</v>
      </c>
      <c r="N2108" s="3" t="s">
        <v>215</v>
      </c>
      <c r="O2108" s="3" t="s">
        <v>215</v>
      </c>
      <c r="P2108" s="3" t="s">
        <v>215</v>
      </c>
      <c r="Q2108" s="3" t="s">
        <v>215</v>
      </c>
      <c r="R2108" s="3" t="s">
        <v>215</v>
      </c>
      <c r="S2108" s="3" t="s">
        <v>215</v>
      </c>
      <c r="T2108" s="3">
        <v>-1.9E-2</v>
      </c>
      <c r="U2108" s="3">
        <v>-8.9999999999999993E-3</v>
      </c>
      <c r="V2108" s="3">
        <v>-3.0000000000000001E-3</v>
      </c>
      <c r="W2108" s="3">
        <v>3.0000000000000001E-3</v>
      </c>
      <c r="X2108" s="3">
        <v>-1.0999999999999999E-2</v>
      </c>
      <c r="Y2108" s="3">
        <v>-8.0000000000000002E-3</v>
      </c>
      <c r="Z2108" s="3">
        <v>3.0000000000000001E-3</v>
      </c>
      <c r="AA2108" s="3">
        <v>-2E-3</v>
      </c>
      <c r="AB2108" s="3">
        <v>-3.5000000000000003E-2</v>
      </c>
      <c r="AC2108" s="3">
        <v>-5.3999999999999999E-2</v>
      </c>
      <c r="AD2108" s="3">
        <v>-4.2999999999999997E-2</v>
      </c>
      <c r="AE2108" s="3">
        <v>-2.3E-2</v>
      </c>
      <c r="AF2108" s="3" t="s">
        <v>355</v>
      </c>
      <c r="AG2108" s="3">
        <v>4.2999999999999997E-2</v>
      </c>
      <c r="AH2108" s="3">
        <v>3.6999999999999998E-2</v>
      </c>
      <c r="AI2108" s="3">
        <v>5.2999999999999999E-2</v>
      </c>
      <c r="AJ2108" s="3">
        <v>5.1999999999999998E-2</v>
      </c>
      <c r="AK2108" s="3">
        <v>4.3999999999999997E-2</v>
      </c>
      <c r="AL2108" s="3">
        <v>3.1E-2</v>
      </c>
      <c r="AM2108" s="3">
        <v>1.4E-2</v>
      </c>
      <c r="AN2108" s="3">
        <v>-2.5000000000000001E-2</v>
      </c>
      <c r="AO2108" s="3">
        <v>-3.7999999999999999E-2</v>
      </c>
      <c r="AP2108" s="3">
        <v>-4.4999999999999998E-2</v>
      </c>
      <c r="AQ2108" s="3">
        <v>-1.2E-2</v>
      </c>
      <c r="AR2108" s="3">
        <v>-4.2999999999999997E-2</v>
      </c>
      <c r="AS2108" s="3">
        <v>1.4999999999999999E-2</v>
      </c>
      <c r="AT2108" s="3">
        <v>8.3000000000000004E-2</v>
      </c>
      <c r="AU2108" s="3">
        <v>0.14699999999999999</v>
      </c>
      <c r="AV2108" s="3">
        <v>5.0000000000000001E-3</v>
      </c>
      <c r="AW2108" s="3">
        <v>-1.9E-2</v>
      </c>
      <c r="AX2108" s="3">
        <v>-0.11600000000000001</v>
      </c>
      <c r="AY2108" s="3">
        <v>-9.9000000000000005E-2</v>
      </c>
      <c r="AZ2108" s="3">
        <v>-7.5999999999999998E-2</v>
      </c>
      <c r="BA2108">
        <v>3.6999999999999998E-2</v>
      </c>
      <c r="BB2108">
        <v>2016</v>
      </c>
    </row>
    <row r="2109" spans="1:54" hidden="1" x14ac:dyDescent="0.2">
      <c r="A2109">
        <v>321</v>
      </c>
      <c r="B2109" t="s">
        <v>515</v>
      </c>
      <c r="C2109" t="s">
        <v>241</v>
      </c>
      <c r="D2109" t="s">
        <v>102</v>
      </c>
      <c r="E2109" t="s">
        <v>240</v>
      </c>
      <c r="F2109" t="s">
        <v>239</v>
      </c>
      <c r="G2109" t="s">
        <v>217</v>
      </c>
      <c r="I2109" t="s">
        <v>238</v>
      </c>
      <c r="J2109" s="3" t="s">
        <v>215</v>
      </c>
      <c r="K2109" s="3" t="s">
        <v>215</v>
      </c>
      <c r="L2109" s="3" t="s">
        <v>215</v>
      </c>
      <c r="M2109" s="3" t="s">
        <v>215</v>
      </c>
      <c r="N2109" s="3" t="s">
        <v>215</v>
      </c>
      <c r="O2109" s="3" t="s">
        <v>215</v>
      </c>
      <c r="P2109" s="3" t="s">
        <v>215</v>
      </c>
      <c r="Q2109" s="3" t="s">
        <v>215</v>
      </c>
      <c r="R2109" s="3" t="s">
        <v>215</v>
      </c>
      <c r="S2109" s="3" t="s">
        <v>215</v>
      </c>
      <c r="T2109" s="3">
        <v>-3.359</v>
      </c>
      <c r="U2109" s="3">
        <v>-1.4359999999999999</v>
      </c>
      <c r="V2109" s="3">
        <v>-0.432</v>
      </c>
      <c r="W2109" s="3">
        <v>0.378</v>
      </c>
      <c r="X2109" s="3">
        <v>-1.526</v>
      </c>
      <c r="Y2109" s="3">
        <v>-1.0029999999999999</v>
      </c>
      <c r="Z2109" s="3">
        <v>0.377</v>
      </c>
      <c r="AA2109" s="3">
        <v>-0.182</v>
      </c>
      <c r="AB2109" s="3">
        <v>-3.9969999999999999</v>
      </c>
      <c r="AC2109" s="3">
        <v>-6.0570000000000004</v>
      </c>
      <c r="AD2109" s="3">
        <v>-4.7050000000000001</v>
      </c>
      <c r="AE2109" s="3">
        <v>-2.488</v>
      </c>
      <c r="AF2109" s="3">
        <v>5.0999999999999997E-2</v>
      </c>
      <c r="AG2109" s="3">
        <v>4.5229999999999997</v>
      </c>
      <c r="AH2109" s="3">
        <v>3.77</v>
      </c>
      <c r="AI2109" s="3">
        <v>5.1660000000000004</v>
      </c>
      <c r="AJ2109" s="3">
        <v>4.7430000000000003</v>
      </c>
      <c r="AK2109" s="3">
        <v>3.7090000000000001</v>
      </c>
      <c r="AL2109" s="3">
        <v>2.4089999999999998</v>
      </c>
      <c r="AM2109" s="3">
        <v>1.032</v>
      </c>
      <c r="AN2109" s="3">
        <v>-1.8480000000000001</v>
      </c>
      <c r="AO2109" s="3">
        <v>-2.87</v>
      </c>
      <c r="AP2109" s="3">
        <v>-3.379</v>
      </c>
      <c r="AQ2109" s="3">
        <v>-0.82499999999999996</v>
      </c>
      <c r="AR2109" s="3">
        <v>-3.0089999999999999</v>
      </c>
      <c r="AS2109" s="3">
        <v>1.018</v>
      </c>
      <c r="AT2109" s="3">
        <v>5.4020000000000001</v>
      </c>
      <c r="AU2109" s="3">
        <v>10.502000000000001</v>
      </c>
      <c r="AV2109" s="3">
        <v>0.35799999999999998</v>
      </c>
      <c r="AW2109" s="3">
        <v>-1.268</v>
      </c>
      <c r="AX2109" s="3">
        <v>-7.0540000000000003</v>
      </c>
      <c r="AY2109" s="3">
        <v>-5.7649999999999997</v>
      </c>
      <c r="AZ2109" s="3">
        <v>-4.2759999999999998</v>
      </c>
      <c r="BA2109">
        <v>1.9850000000000001</v>
      </c>
      <c r="BB2109">
        <v>2016</v>
      </c>
    </row>
    <row r="2110" spans="1:54" hidden="1" x14ac:dyDescent="0.2">
      <c r="A2110">
        <v>321</v>
      </c>
      <c r="B2110" t="s">
        <v>515</v>
      </c>
      <c r="C2110" t="s">
        <v>237</v>
      </c>
      <c r="D2110" t="s">
        <v>102</v>
      </c>
      <c r="E2110" t="s">
        <v>235</v>
      </c>
      <c r="F2110" t="s">
        <v>234</v>
      </c>
      <c r="G2110" t="s">
        <v>225</v>
      </c>
      <c r="H2110" t="s">
        <v>222</v>
      </c>
    </row>
    <row r="2111" spans="1:54" hidden="1" x14ac:dyDescent="0.2">
      <c r="A2111">
        <v>321</v>
      </c>
      <c r="B2111" t="s">
        <v>515</v>
      </c>
      <c r="C2111" t="s">
        <v>236</v>
      </c>
      <c r="D2111" t="s">
        <v>102</v>
      </c>
      <c r="E2111" t="s">
        <v>235</v>
      </c>
      <c r="F2111" t="s">
        <v>234</v>
      </c>
      <c r="G2111" t="s">
        <v>217</v>
      </c>
    </row>
    <row r="2112" spans="1:54" hidden="1" x14ac:dyDescent="0.2">
      <c r="A2112">
        <v>321</v>
      </c>
      <c r="B2112" t="s">
        <v>515</v>
      </c>
      <c r="C2112" t="s">
        <v>233</v>
      </c>
      <c r="D2112" t="s">
        <v>102</v>
      </c>
      <c r="E2112" t="s">
        <v>231</v>
      </c>
      <c r="F2112" t="s">
        <v>230</v>
      </c>
      <c r="G2112" t="s">
        <v>225</v>
      </c>
      <c r="H2112" t="s">
        <v>222</v>
      </c>
      <c r="I2112" t="s">
        <v>1039</v>
      </c>
      <c r="J2112" s="3" t="s">
        <v>215</v>
      </c>
      <c r="K2112" s="3" t="s">
        <v>215</v>
      </c>
      <c r="L2112" s="3" t="s">
        <v>215</v>
      </c>
      <c r="M2112" s="3" t="s">
        <v>215</v>
      </c>
      <c r="N2112" s="3" t="s">
        <v>215</v>
      </c>
      <c r="O2112" s="3" t="s">
        <v>215</v>
      </c>
      <c r="P2112" s="3" t="s">
        <v>215</v>
      </c>
      <c r="Q2112" s="3" t="s">
        <v>215</v>
      </c>
      <c r="R2112" s="3" t="s">
        <v>215</v>
      </c>
      <c r="S2112" s="3" t="s">
        <v>215</v>
      </c>
      <c r="T2112" s="3">
        <v>0.308</v>
      </c>
      <c r="U2112" s="3">
        <v>0.34799999999999998</v>
      </c>
      <c r="V2112" s="3">
        <v>0.34899999999999998</v>
      </c>
      <c r="W2112" s="3">
        <v>0.36699999999999999</v>
      </c>
      <c r="X2112" s="3">
        <v>0.40699999999999997</v>
      </c>
      <c r="Y2112" s="3">
        <v>0.439</v>
      </c>
      <c r="Z2112" s="3">
        <v>0.43099999999999999</v>
      </c>
      <c r="AA2112" s="3">
        <v>0.40300000000000002</v>
      </c>
      <c r="AB2112" s="3">
        <v>0.497</v>
      </c>
      <c r="AC2112" s="3">
        <v>0.55500000000000005</v>
      </c>
      <c r="AD2112" s="3">
        <v>0.626</v>
      </c>
      <c r="AE2112" s="3">
        <v>0.89600000000000002</v>
      </c>
      <c r="AF2112" s="3">
        <v>0.89400000000000002</v>
      </c>
      <c r="AG2112" s="3">
        <v>0.91</v>
      </c>
      <c r="AH2112" s="3">
        <v>0.85099999999999998</v>
      </c>
      <c r="AI2112" s="3">
        <v>0.83499999999999996</v>
      </c>
      <c r="AJ2112" s="3">
        <v>0.84799999999999998</v>
      </c>
      <c r="AK2112" s="3">
        <v>0.85199999999999998</v>
      </c>
      <c r="AL2112" s="3">
        <v>0.82299999999999995</v>
      </c>
      <c r="AM2112" s="3">
        <v>0.82899999999999996</v>
      </c>
      <c r="AN2112" s="3">
        <v>0.89800000000000002</v>
      </c>
      <c r="AO2112" s="3">
        <v>0.92800000000000005</v>
      </c>
      <c r="AP2112" s="3">
        <v>0.97099999999999997</v>
      </c>
      <c r="AQ2112" s="3">
        <v>1.1220000000000001</v>
      </c>
      <c r="AR2112" s="3">
        <v>1.1599999999999999</v>
      </c>
      <c r="AS2112" s="3">
        <v>1.163</v>
      </c>
      <c r="AT2112" s="3">
        <v>1.1539999999999999</v>
      </c>
      <c r="AU2112" s="3">
        <v>1.2250000000000001</v>
      </c>
      <c r="AV2112" s="3">
        <v>1.286</v>
      </c>
      <c r="AW2112" s="3">
        <v>1.335</v>
      </c>
      <c r="AX2112" s="3">
        <v>1.47</v>
      </c>
      <c r="AY2112" s="3">
        <v>1.554</v>
      </c>
      <c r="AZ2112" s="3">
        <v>1.619</v>
      </c>
      <c r="BA2112">
        <v>1.6559999999999999</v>
      </c>
      <c r="BB2112">
        <v>2016</v>
      </c>
    </row>
    <row r="2113" spans="1:54" hidden="1" x14ac:dyDescent="0.2">
      <c r="A2113">
        <v>321</v>
      </c>
      <c r="B2113" t="s">
        <v>515</v>
      </c>
      <c r="C2113" t="s">
        <v>232</v>
      </c>
      <c r="D2113" t="s">
        <v>102</v>
      </c>
      <c r="E2113" t="s">
        <v>231</v>
      </c>
      <c r="F2113" t="s">
        <v>230</v>
      </c>
      <c r="G2113" t="s">
        <v>217</v>
      </c>
      <c r="I2113" t="s">
        <v>229</v>
      </c>
      <c r="J2113" s="3" t="s">
        <v>215</v>
      </c>
      <c r="K2113" s="3" t="s">
        <v>215</v>
      </c>
      <c r="L2113" s="3" t="s">
        <v>215</v>
      </c>
      <c r="M2113" s="3" t="s">
        <v>215</v>
      </c>
      <c r="N2113" s="3" t="s">
        <v>215</v>
      </c>
      <c r="O2113" s="3" t="s">
        <v>215</v>
      </c>
      <c r="P2113" s="3" t="s">
        <v>215</v>
      </c>
      <c r="Q2113" s="3" t="s">
        <v>215</v>
      </c>
      <c r="R2113" s="3" t="s">
        <v>215</v>
      </c>
      <c r="S2113" s="3" t="s">
        <v>215</v>
      </c>
      <c r="T2113" s="3">
        <v>54.098999999999997</v>
      </c>
      <c r="U2113" s="3">
        <v>56.856000000000002</v>
      </c>
      <c r="V2113" s="3">
        <v>53.978999999999999</v>
      </c>
      <c r="W2113" s="3">
        <v>53.357999999999997</v>
      </c>
      <c r="X2113" s="3">
        <v>55.902999999999999</v>
      </c>
      <c r="Y2113" s="3">
        <v>57.423999999999999</v>
      </c>
      <c r="Z2113" s="3">
        <v>53.682000000000002</v>
      </c>
      <c r="AA2113" s="3">
        <v>47.744999999999997</v>
      </c>
      <c r="AB2113" s="3">
        <v>56.274000000000001</v>
      </c>
      <c r="AC2113" s="3">
        <v>61.819000000000003</v>
      </c>
      <c r="AD2113" s="3">
        <v>68.858000000000004</v>
      </c>
      <c r="AE2113" s="3">
        <v>98.504999999999995</v>
      </c>
      <c r="AF2113" s="3">
        <v>97.875</v>
      </c>
      <c r="AG2113" s="3">
        <v>94.918000000000006</v>
      </c>
      <c r="AH2113" s="3">
        <v>86.162999999999997</v>
      </c>
      <c r="AI2113" s="3">
        <v>82.009</v>
      </c>
      <c r="AJ2113" s="3">
        <v>77.361999999999995</v>
      </c>
      <c r="AK2113" s="3">
        <v>71.765000000000001</v>
      </c>
      <c r="AL2113" s="3">
        <v>64.358000000000004</v>
      </c>
      <c r="AM2113" s="3">
        <v>62.506999999999998</v>
      </c>
      <c r="AN2113" s="3">
        <v>66.831000000000003</v>
      </c>
      <c r="AO2113" s="3">
        <v>69.69</v>
      </c>
      <c r="AP2113" s="3">
        <v>72.367000000000004</v>
      </c>
      <c r="AQ2113" s="3">
        <v>80.147000000000006</v>
      </c>
      <c r="AR2113" s="3">
        <v>80.789000000000001</v>
      </c>
      <c r="AS2113" s="3">
        <v>77.165999999999997</v>
      </c>
      <c r="AT2113" s="3">
        <v>74.893000000000001</v>
      </c>
      <c r="AU2113" s="3">
        <v>87.57</v>
      </c>
      <c r="AV2113" s="3">
        <v>93.58</v>
      </c>
      <c r="AW2113" s="3">
        <v>87.254999999999995</v>
      </c>
      <c r="AX2113" s="3">
        <v>89.674999999999997</v>
      </c>
      <c r="AY2113" s="3">
        <v>90.251000000000005</v>
      </c>
      <c r="AZ2113" s="3">
        <v>90.543000000000006</v>
      </c>
      <c r="BA2113">
        <v>89.581999999999994</v>
      </c>
      <c r="BB2113">
        <v>2016</v>
      </c>
    </row>
    <row r="2114" spans="1:54" hidden="1" x14ac:dyDescent="0.2">
      <c r="A2114">
        <v>321</v>
      </c>
      <c r="B2114" t="s">
        <v>515</v>
      </c>
      <c r="C2114" t="s">
        <v>228</v>
      </c>
      <c r="D2114" t="s">
        <v>102</v>
      </c>
      <c r="E2114" t="s">
        <v>227</v>
      </c>
      <c r="F2114" t="s">
        <v>226</v>
      </c>
      <c r="G2114" t="s">
        <v>225</v>
      </c>
      <c r="H2114" t="s">
        <v>222</v>
      </c>
      <c r="I2114" t="s">
        <v>1039</v>
      </c>
      <c r="J2114" s="3">
        <v>0.20899999999999999</v>
      </c>
      <c r="K2114" s="3">
        <v>0.23200000000000001</v>
      </c>
      <c r="L2114" s="3">
        <v>0.254</v>
      </c>
      <c r="M2114" s="3">
        <v>0.28100000000000003</v>
      </c>
      <c r="N2114" s="3">
        <v>0.309</v>
      </c>
      <c r="O2114" s="3">
        <v>0.34399999999999997</v>
      </c>
      <c r="P2114" s="3">
        <v>0.38700000000000001</v>
      </c>
      <c r="Q2114" s="3">
        <v>0.436</v>
      </c>
      <c r="R2114" s="3">
        <v>0.48099999999999998</v>
      </c>
      <c r="S2114" s="3">
        <v>0.52200000000000002</v>
      </c>
      <c r="T2114" s="3">
        <v>0.56899999999999995</v>
      </c>
      <c r="U2114" s="3">
        <v>0.61299999999999999</v>
      </c>
      <c r="V2114" s="3">
        <v>0.64700000000000002</v>
      </c>
      <c r="W2114" s="3">
        <v>0.68799999999999994</v>
      </c>
      <c r="X2114" s="3">
        <v>0.72799999999999998</v>
      </c>
      <c r="Y2114" s="3">
        <v>0.76500000000000001</v>
      </c>
      <c r="Z2114" s="3">
        <v>0.80400000000000005</v>
      </c>
      <c r="AA2114" s="3">
        <v>0.84399999999999997</v>
      </c>
      <c r="AB2114" s="3">
        <v>0.88300000000000001</v>
      </c>
      <c r="AC2114" s="3">
        <v>0.89800000000000002</v>
      </c>
      <c r="AD2114" s="3">
        <v>0.90900000000000003</v>
      </c>
      <c r="AE2114" s="3">
        <v>0.90900000000000003</v>
      </c>
      <c r="AF2114" s="3">
        <v>0.91300000000000003</v>
      </c>
      <c r="AG2114" s="3">
        <v>0.95899999999999996</v>
      </c>
      <c r="AH2114" s="3">
        <v>0.98699999999999999</v>
      </c>
      <c r="AI2114" s="3">
        <v>1.0189999999999999</v>
      </c>
      <c r="AJ2114" s="3">
        <v>1.0960000000000001</v>
      </c>
      <c r="AK2114" s="3">
        <v>1.1870000000000001</v>
      </c>
      <c r="AL2114" s="3">
        <v>1.2789999999999999</v>
      </c>
      <c r="AM2114" s="3">
        <v>1.327</v>
      </c>
      <c r="AN2114" s="3">
        <v>1.343</v>
      </c>
      <c r="AO2114" s="3">
        <v>1.3320000000000001</v>
      </c>
      <c r="AP2114" s="3">
        <v>1.3420000000000001</v>
      </c>
      <c r="AQ2114" s="3">
        <v>1.399</v>
      </c>
      <c r="AR2114" s="3">
        <v>1.4350000000000001</v>
      </c>
      <c r="AS2114" s="3">
        <v>1.5069999999999999</v>
      </c>
      <c r="AT2114" s="3">
        <v>1.5409999999999999</v>
      </c>
      <c r="AU2114" s="3">
        <v>1.3979999999999999</v>
      </c>
      <c r="AV2114" s="3">
        <v>1.3740000000000001</v>
      </c>
      <c r="AW2114" s="3">
        <v>1.53</v>
      </c>
      <c r="AX2114" s="3">
        <v>1.64</v>
      </c>
      <c r="AY2114" s="3">
        <v>1.722</v>
      </c>
      <c r="AZ2114" s="3">
        <v>1.788</v>
      </c>
      <c r="BA2114">
        <v>1.8480000000000001</v>
      </c>
      <c r="BB2114">
        <v>2016</v>
      </c>
    </row>
    <row r="2115" spans="1:54" hidden="1" x14ac:dyDescent="0.2">
      <c r="A2115">
        <v>321</v>
      </c>
      <c r="B2115" t="s">
        <v>515</v>
      </c>
      <c r="C2115" t="s">
        <v>224</v>
      </c>
      <c r="D2115" t="s">
        <v>102</v>
      </c>
      <c r="E2115" t="s">
        <v>219</v>
      </c>
      <c r="F2115" t="s">
        <v>218</v>
      </c>
      <c r="G2115" t="s">
        <v>223</v>
      </c>
      <c r="H2115" t="s">
        <v>222</v>
      </c>
      <c r="I2115" t="s">
        <v>1040</v>
      </c>
      <c r="J2115" s="3" t="s">
        <v>215</v>
      </c>
      <c r="K2115" s="3" t="s">
        <v>215</v>
      </c>
      <c r="L2115" s="3" t="s">
        <v>215</v>
      </c>
      <c r="M2115" s="3" t="s">
        <v>215</v>
      </c>
      <c r="N2115" s="3" t="s">
        <v>215</v>
      </c>
      <c r="O2115" s="3" t="s">
        <v>215</v>
      </c>
      <c r="P2115" s="3" t="s">
        <v>215</v>
      </c>
      <c r="Q2115" s="3" t="s">
        <v>215</v>
      </c>
      <c r="R2115" s="3" t="s">
        <v>215</v>
      </c>
      <c r="S2115" s="3" t="s">
        <v>215</v>
      </c>
      <c r="T2115" s="3" t="s">
        <v>215</v>
      </c>
      <c r="U2115" s="3" t="s">
        <v>215</v>
      </c>
      <c r="V2115" s="3" t="s">
        <v>215</v>
      </c>
      <c r="W2115" s="3" t="s">
        <v>215</v>
      </c>
      <c r="X2115" s="3" t="s">
        <v>215</v>
      </c>
      <c r="Y2115" s="3" t="s">
        <v>215</v>
      </c>
      <c r="Z2115" s="3" t="s">
        <v>215</v>
      </c>
      <c r="AA2115" s="3" t="s">
        <v>215</v>
      </c>
      <c r="AB2115" s="3" t="s">
        <v>215</v>
      </c>
      <c r="AC2115" s="3" t="s">
        <v>215</v>
      </c>
      <c r="AD2115" s="3" t="s">
        <v>215</v>
      </c>
      <c r="AE2115" s="3" t="s">
        <v>215</v>
      </c>
      <c r="AF2115" s="3" t="s">
        <v>215</v>
      </c>
      <c r="AG2115" s="3" t="s">
        <v>215</v>
      </c>
      <c r="AH2115" s="3" t="s">
        <v>215</v>
      </c>
      <c r="AI2115" s="3" t="s">
        <v>215</v>
      </c>
      <c r="AJ2115" s="3" t="s">
        <v>215</v>
      </c>
      <c r="AK2115" s="3" t="s">
        <v>215</v>
      </c>
      <c r="AL2115" s="3" t="s">
        <v>215</v>
      </c>
      <c r="AM2115" s="3" t="s">
        <v>215</v>
      </c>
      <c r="AN2115" s="3" t="s">
        <v>215</v>
      </c>
      <c r="AO2115" s="3" t="s">
        <v>215</v>
      </c>
      <c r="AP2115" s="3" t="s">
        <v>215</v>
      </c>
      <c r="AQ2115" s="3" t="s">
        <v>215</v>
      </c>
      <c r="AR2115" s="3">
        <v>-3.7999999999999999E-2</v>
      </c>
      <c r="AS2115" s="3">
        <v>-0.01</v>
      </c>
      <c r="AT2115" s="3">
        <v>5.0000000000000001E-3</v>
      </c>
      <c r="AU2115" s="3">
        <v>-0.1</v>
      </c>
      <c r="AV2115" s="3">
        <v>-0.17699999999999999</v>
      </c>
      <c r="AW2115" s="3">
        <v>-0.11600000000000001</v>
      </c>
      <c r="AX2115" s="3">
        <v>-0.113</v>
      </c>
      <c r="AY2115" s="3">
        <v>-9.9000000000000005E-2</v>
      </c>
      <c r="AZ2115" s="3">
        <v>-7.5999999999999998E-2</v>
      </c>
      <c r="BA2115">
        <v>-7.0000000000000007E-2</v>
      </c>
      <c r="BB2115">
        <v>2015</v>
      </c>
    </row>
    <row r="2116" spans="1:54" hidden="1" x14ac:dyDescent="0.2">
      <c r="A2116">
        <v>321</v>
      </c>
      <c r="B2116" t="s">
        <v>515</v>
      </c>
      <c r="C2116" t="s">
        <v>220</v>
      </c>
      <c r="D2116" t="s">
        <v>102</v>
      </c>
      <c r="E2116" t="s">
        <v>219</v>
      </c>
      <c r="F2116" t="s">
        <v>218</v>
      </c>
      <c r="G2116" t="s">
        <v>217</v>
      </c>
      <c r="I2116" t="s">
        <v>216</v>
      </c>
      <c r="J2116" s="3" t="s">
        <v>215</v>
      </c>
      <c r="K2116" s="3" t="s">
        <v>215</v>
      </c>
      <c r="L2116" s="3" t="s">
        <v>215</v>
      </c>
      <c r="M2116" s="3" t="s">
        <v>215</v>
      </c>
      <c r="N2116" s="3" t="s">
        <v>215</v>
      </c>
      <c r="O2116" s="3" t="s">
        <v>215</v>
      </c>
      <c r="P2116" s="3" t="s">
        <v>215</v>
      </c>
      <c r="Q2116" s="3" t="s">
        <v>215</v>
      </c>
      <c r="R2116" s="3" t="s">
        <v>215</v>
      </c>
      <c r="S2116" s="3" t="s">
        <v>215</v>
      </c>
      <c r="T2116" s="3" t="s">
        <v>215</v>
      </c>
      <c r="U2116" s="3" t="s">
        <v>215</v>
      </c>
      <c r="V2116" s="3" t="s">
        <v>215</v>
      </c>
      <c r="W2116" s="3" t="s">
        <v>215</v>
      </c>
      <c r="X2116" s="3" t="s">
        <v>215</v>
      </c>
      <c r="Y2116" s="3" t="s">
        <v>215</v>
      </c>
      <c r="Z2116" s="3" t="s">
        <v>215</v>
      </c>
      <c r="AA2116" s="3" t="s">
        <v>215</v>
      </c>
      <c r="AB2116" s="3" t="s">
        <v>215</v>
      </c>
      <c r="AC2116" s="3" t="s">
        <v>215</v>
      </c>
      <c r="AD2116" s="3" t="s">
        <v>215</v>
      </c>
      <c r="AE2116" s="3" t="s">
        <v>215</v>
      </c>
      <c r="AF2116" s="3" t="s">
        <v>215</v>
      </c>
      <c r="AG2116" s="3" t="s">
        <v>215</v>
      </c>
      <c r="AH2116" s="3" t="s">
        <v>215</v>
      </c>
      <c r="AI2116" s="3" t="s">
        <v>215</v>
      </c>
      <c r="AJ2116" s="3" t="s">
        <v>215</v>
      </c>
      <c r="AK2116" s="3" t="s">
        <v>215</v>
      </c>
      <c r="AL2116" s="3" t="s">
        <v>215</v>
      </c>
      <c r="AM2116" s="3" t="s">
        <v>215</v>
      </c>
      <c r="AN2116" s="3" t="s">
        <v>215</v>
      </c>
      <c r="AO2116" s="3" t="s">
        <v>215</v>
      </c>
      <c r="AP2116" s="3" t="s">
        <v>215</v>
      </c>
      <c r="AQ2116" s="3" t="s">
        <v>215</v>
      </c>
      <c r="AR2116" s="3">
        <v>-7.1390000000000002</v>
      </c>
      <c r="AS2116" s="3">
        <v>-1.919</v>
      </c>
      <c r="AT2116" s="3">
        <v>0.82399999999999995</v>
      </c>
      <c r="AU2116" s="3">
        <v>-17.800999999999998</v>
      </c>
      <c r="AV2116" s="3">
        <v>-37.128</v>
      </c>
      <c r="AW2116" s="3">
        <v>-21.478000000000002</v>
      </c>
      <c r="AX2116" s="3">
        <v>-19.065999999999999</v>
      </c>
      <c r="AY2116" s="3">
        <v>-15.951000000000001</v>
      </c>
      <c r="AZ2116" s="3">
        <v>-11.669</v>
      </c>
      <c r="BA2116">
        <v>-10.353</v>
      </c>
      <c r="BB2116">
        <v>2015</v>
      </c>
    </row>
    <row r="2117" spans="1:54" x14ac:dyDescent="0.2">
      <c r="A2117">
        <v>243</v>
      </c>
      <c r="B2117" t="s">
        <v>514</v>
      </c>
      <c r="C2117" t="s">
        <v>352</v>
      </c>
      <c r="D2117" t="s">
        <v>210</v>
      </c>
      <c r="E2117" t="s">
        <v>349</v>
      </c>
      <c r="F2117" t="s">
        <v>351</v>
      </c>
      <c r="G2117" t="s">
        <v>225</v>
      </c>
      <c r="H2117" t="s">
        <v>222</v>
      </c>
      <c r="I2117" t="s">
        <v>1041</v>
      </c>
      <c r="J2117" s="3">
        <v>465.02499999999998</v>
      </c>
      <c r="K2117" s="3">
        <v>484.92200000000003</v>
      </c>
      <c r="L2117" s="3">
        <v>493.16500000000002</v>
      </c>
      <c r="M2117" s="3">
        <v>515.98800000000006</v>
      </c>
      <c r="N2117" s="3">
        <v>522.45299999999997</v>
      </c>
      <c r="O2117" s="3">
        <v>511.363</v>
      </c>
      <c r="P2117" s="3">
        <v>529.37400000000002</v>
      </c>
      <c r="Q2117" s="3">
        <v>582.93200000000002</v>
      </c>
      <c r="R2117" s="3">
        <v>595.5</v>
      </c>
      <c r="S2117" s="3">
        <v>621.70500000000004</v>
      </c>
      <c r="T2117" s="3">
        <v>587.79600000000005</v>
      </c>
      <c r="U2117" s="3">
        <v>593.35</v>
      </c>
      <c r="V2117" s="3">
        <v>659.92899999999997</v>
      </c>
      <c r="W2117" s="3">
        <v>708.529</v>
      </c>
      <c r="X2117" s="3">
        <v>726.95399999999995</v>
      </c>
      <c r="Y2117" s="3">
        <v>768.28399999999999</v>
      </c>
      <c r="Z2117" s="3">
        <v>814.21100000000001</v>
      </c>
      <c r="AA2117" s="3">
        <v>886.55600000000004</v>
      </c>
      <c r="AB2117" s="3">
        <v>946.08299999999997</v>
      </c>
      <c r="AC2117" s="3">
        <v>1002.2809999999999</v>
      </c>
      <c r="AD2117" s="3">
        <v>1049.0050000000001</v>
      </c>
      <c r="AE2117" s="3">
        <v>1074.806</v>
      </c>
      <c r="AF2117" s="3">
        <v>1123.1189999999999</v>
      </c>
      <c r="AG2117" s="3">
        <v>1108.0050000000001</v>
      </c>
      <c r="AH2117" s="3">
        <v>1136.4829999999999</v>
      </c>
      <c r="AI2117" s="3">
        <v>1243.633</v>
      </c>
      <c r="AJ2117" s="3">
        <v>1357.7280000000001</v>
      </c>
      <c r="AK2117" s="3">
        <v>1458.4169999999999</v>
      </c>
      <c r="AL2117" s="3">
        <v>1505.2239999999999</v>
      </c>
      <c r="AM2117" s="3">
        <v>1519.4659999999999</v>
      </c>
      <c r="AN2117" s="3">
        <v>1645.8409999999999</v>
      </c>
      <c r="AO2117" s="3">
        <v>1696.894</v>
      </c>
      <c r="AP2117" s="3">
        <v>1744.3040000000001</v>
      </c>
      <c r="AQ2117" s="3">
        <v>1827.02</v>
      </c>
      <c r="AR2117" s="3">
        <v>1966.037</v>
      </c>
      <c r="AS2117" s="3">
        <v>2104.4639999999999</v>
      </c>
      <c r="AT2117" s="3">
        <v>2244.3119999999999</v>
      </c>
      <c r="AU2117" s="3">
        <v>2346.8670000000002</v>
      </c>
      <c r="AV2117" s="3">
        <v>2476.9699999999998</v>
      </c>
      <c r="AW2117" s="3">
        <v>2599.9929999999999</v>
      </c>
      <c r="AX2117" s="3">
        <v>2729.0920000000001</v>
      </c>
      <c r="AY2117" s="3">
        <v>2864.2689999999998</v>
      </c>
      <c r="AZ2117" s="3">
        <v>3007.2910000000002</v>
      </c>
      <c r="BA2117">
        <v>3158.636</v>
      </c>
      <c r="BB2117">
        <v>2016</v>
      </c>
    </row>
    <row r="2118" spans="1:54" hidden="1" x14ac:dyDescent="0.2">
      <c r="A2118">
        <v>243</v>
      </c>
      <c r="B2118" t="s">
        <v>514</v>
      </c>
      <c r="C2118" t="s">
        <v>350</v>
      </c>
      <c r="D2118" t="s">
        <v>210</v>
      </c>
      <c r="E2118" t="s">
        <v>349</v>
      </c>
      <c r="F2118" t="s">
        <v>348</v>
      </c>
      <c r="G2118" t="s">
        <v>275</v>
      </c>
      <c r="I2118" t="s">
        <v>347</v>
      </c>
      <c r="J2118" s="3">
        <v>7.9690000000000003</v>
      </c>
      <c r="K2118" s="3">
        <v>4.2789999999999999</v>
      </c>
      <c r="L2118" s="3">
        <v>1.7</v>
      </c>
      <c r="M2118" s="3">
        <v>4.6280000000000001</v>
      </c>
      <c r="N2118" s="3">
        <v>1.2529999999999999</v>
      </c>
      <c r="O2118" s="3">
        <v>-2.1230000000000002</v>
      </c>
      <c r="P2118" s="3">
        <v>3.5219999999999998</v>
      </c>
      <c r="Q2118" s="3">
        <v>10.117000000000001</v>
      </c>
      <c r="R2118" s="3">
        <v>2.1560000000000001</v>
      </c>
      <c r="S2118" s="3">
        <v>4.4009999999999998</v>
      </c>
      <c r="T2118" s="3">
        <v>-5.4539999999999997</v>
      </c>
      <c r="U2118" s="3">
        <v>0.94499999999999995</v>
      </c>
      <c r="V2118" s="3">
        <v>11.221</v>
      </c>
      <c r="W2118" s="3">
        <v>7.3650000000000002</v>
      </c>
      <c r="X2118" s="3">
        <v>2.6</v>
      </c>
      <c r="Y2118" s="3">
        <v>5.6849999999999996</v>
      </c>
      <c r="Z2118" s="3">
        <v>5.9779999999999998</v>
      </c>
      <c r="AA2118" s="3">
        <v>8.8849999999999998</v>
      </c>
      <c r="AB2118" s="3">
        <v>6.7140000000000004</v>
      </c>
      <c r="AC2118" s="3">
        <v>5.94</v>
      </c>
      <c r="AD2118" s="3">
        <v>4.6619999999999999</v>
      </c>
      <c r="AE2118" s="3">
        <v>2.46</v>
      </c>
      <c r="AF2118" s="3">
        <v>4.4950000000000001</v>
      </c>
      <c r="AG2118" s="3">
        <v>-1.3460000000000001</v>
      </c>
      <c r="AH2118" s="3">
        <v>2.57</v>
      </c>
      <c r="AI2118" s="3">
        <v>9.4280000000000008</v>
      </c>
      <c r="AJ2118" s="3">
        <v>9.1739999999999995</v>
      </c>
      <c r="AK2118" s="3">
        <v>7.4160000000000004</v>
      </c>
      <c r="AL2118" s="3">
        <v>3.21</v>
      </c>
      <c r="AM2118" s="3">
        <v>0.94599999999999995</v>
      </c>
      <c r="AN2118" s="3">
        <v>8.3170000000000002</v>
      </c>
      <c r="AO2118" s="3">
        <v>3.1019999999999999</v>
      </c>
      <c r="AP2118" s="3">
        <v>2.794</v>
      </c>
      <c r="AQ2118" s="3">
        <v>4.742</v>
      </c>
      <c r="AR2118" s="3">
        <v>7.609</v>
      </c>
      <c r="AS2118" s="3">
        <v>7.0410000000000004</v>
      </c>
      <c r="AT2118" s="3">
        <v>6.6449999999999996</v>
      </c>
      <c r="AU2118" s="3">
        <v>4.57</v>
      </c>
      <c r="AV2118" s="3">
        <v>5.5439999999999996</v>
      </c>
      <c r="AW2118" s="3">
        <v>4.9669999999999996</v>
      </c>
      <c r="AX2118" s="3">
        <v>4.9649999999999999</v>
      </c>
      <c r="AY2118" s="3">
        <v>4.9530000000000003</v>
      </c>
      <c r="AZ2118" s="3">
        <v>4.9930000000000003</v>
      </c>
      <c r="BA2118">
        <v>5.0330000000000004</v>
      </c>
      <c r="BB2118">
        <v>2016</v>
      </c>
    </row>
    <row r="2119" spans="1:54" hidden="1" x14ac:dyDescent="0.2">
      <c r="A2119">
        <v>243</v>
      </c>
      <c r="B2119" t="s">
        <v>514</v>
      </c>
      <c r="C2119" t="s">
        <v>346</v>
      </c>
      <c r="D2119" t="s">
        <v>210</v>
      </c>
      <c r="E2119" t="s">
        <v>342</v>
      </c>
      <c r="F2119" t="s">
        <v>345</v>
      </c>
      <c r="G2119" t="s">
        <v>225</v>
      </c>
      <c r="H2119" t="s">
        <v>222</v>
      </c>
      <c r="I2119" t="s">
        <v>1041</v>
      </c>
      <c r="J2119" s="3">
        <v>8.6720000000000006</v>
      </c>
      <c r="K2119" s="3">
        <v>9.6980000000000004</v>
      </c>
      <c r="L2119" s="3">
        <v>10.603</v>
      </c>
      <c r="M2119" s="3">
        <v>11.826000000000001</v>
      </c>
      <c r="N2119" s="3">
        <v>14.87</v>
      </c>
      <c r="O2119" s="3">
        <v>20.138000000000002</v>
      </c>
      <c r="P2119" s="3">
        <v>22.805</v>
      </c>
      <c r="Q2119" s="3">
        <v>28.734000000000002</v>
      </c>
      <c r="R2119" s="3">
        <v>42.131999999999998</v>
      </c>
      <c r="S2119" s="3">
        <v>54.371000000000002</v>
      </c>
      <c r="T2119" s="3">
        <v>77.343999999999994</v>
      </c>
      <c r="U2119" s="3">
        <v>123.55200000000001</v>
      </c>
      <c r="V2119" s="3">
        <v>145.06700000000001</v>
      </c>
      <c r="W2119" s="3">
        <v>163.51300000000001</v>
      </c>
      <c r="X2119" s="3">
        <v>184.76900000000001</v>
      </c>
      <c r="Y2119" s="3">
        <v>214.12299999999999</v>
      </c>
      <c r="Z2119" s="3">
        <v>235.25</v>
      </c>
      <c r="AA2119" s="3">
        <v>280.363</v>
      </c>
      <c r="AB2119" s="3">
        <v>318.649</v>
      </c>
      <c r="AC2119" s="3">
        <v>350.52</v>
      </c>
      <c r="AD2119" s="3">
        <v>393.303</v>
      </c>
      <c r="AE2119" s="3">
        <v>427.31900000000002</v>
      </c>
      <c r="AF2119" s="3">
        <v>477.43</v>
      </c>
      <c r="AG2119" s="3">
        <v>628.61099999999999</v>
      </c>
      <c r="AH2119" s="3">
        <v>935.98500000000001</v>
      </c>
      <c r="AI2119" s="3">
        <v>1083.4449999999999</v>
      </c>
      <c r="AJ2119" s="3">
        <v>1261.4000000000001</v>
      </c>
      <c r="AK2119" s="3">
        <v>1458.4169999999999</v>
      </c>
      <c r="AL2119" s="3">
        <v>1661.643</v>
      </c>
      <c r="AM2119" s="3">
        <v>1736.0409999999999</v>
      </c>
      <c r="AN2119" s="3">
        <v>1982.162</v>
      </c>
      <c r="AO2119" s="3">
        <v>2207.748</v>
      </c>
      <c r="AP2119" s="3">
        <v>2384.2800000000002</v>
      </c>
      <c r="AQ2119" s="3">
        <v>2590.6779999999999</v>
      </c>
      <c r="AR2119" s="3">
        <v>2841.203</v>
      </c>
      <c r="AS2119" s="3">
        <v>3068.1390000000001</v>
      </c>
      <c r="AT2119" s="3">
        <v>3298.4270000000001</v>
      </c>
      <c r="AU2119" s="3">
        <v>3562.2660000000001</v>
      </c>
      <c r="AV2119" s="3">
        <v>3943.15</v>
      </c>
      <c r="AW2119" s="3">
        <v>4283.47</v>
      </c>
      <c r="AX2119" s="3">
        <v>4675.009</v>
      </c>
      <c r="AY2119" s="3">
        <v>5102.7830000000004</v>
      </c>
      <c r="AZ2119" s="3">
        <v>5569.3590000000004</v>
      </c>
      <c r="BA2119">
        <v>6080.8630000000003</v>
      </c>
      <c r="BB2119">
        <v>2016</v>
      </c>
    </row>
    <row r="2120" spans="1:54" hidden="1" x14ac:dyDescent="0.2">
      <c r="A2120">
        <v>243</v>
      </c>
      <c r="B2120" t="s">
        <v>514</v>
      </c>
      <c r="C2120" t="s">
        <v>344</v>
      </c>
      <c r="D2120" t="s">
        <v>210</v>
      </c>
      <c r="E2120" t="s">
        <v>342</v>
      </c>
      <c r="F2120" t="s">
        <v>343</v>
      </c>
      <c r="G2120" t="s">
        <v>223</v>
      </c>
      <c r="H2120" t="s">
        <v>222</v>
      </c>
      <c r="I2120" t="s">
        <v>310</v>
      </c>
      <c r="J2120" s="3">
        <v>8.6720000000000006</v>
      </c>
      <c r="K2120" s="3">
        <v>9.6980000000000004</v>
      </c>
      <c r="L2120" s="3">
        <v>9.141</v>
      </c>
      <c r="M2120" s="3">
        <v>9.4610000000000003</v>
      </c>
      <c r="N2120" s="3">
        <v>14.87</v>
      </c>
      <c r="O2120" s="3">
        <v>6.4960000000000004</v>
      </c>
      <c r="P2120" s="3">
        <v>7.891</v>
      </c>
      <c r="Q2120" s="3">
        <v>8.3049999999999997</v>
      </c>
      <c r="R2120" s="3">
        <v>7.6050000000000004</v>
      </c>
      <c r="S2120" s="3">
        <v>8.5890000000000004</v>
      </c>
      <c r="T2120" s="3">
        <v>7.9950000000000001</v>
      </c>
      <c r="U2120" s="3">
        <v>9.8870000000000005</v>
      </c>
      <c r="V2120" s="3">
        <v>11.605</v>
      </c>
      <c r="W2120" s="3">
        <v>13.081</v>
      </c>
      <c r="X2120" s="3">
        <v>14.645</v>
      </c>
      <c r="Y2120" s="3">
        <v>16.637</v>
      </c>
      <c r="Z2120" s="3">
        <v>18.242000000000001</v>
      </c>
      <c r="AA2120" s="3">
        <v>20.016999999999999</v>
      </c>
      <c r="AB2120" s="3">
        <v>21.672000000000001</v>
      </c>
      <c r="AC2120" s="3">
        <v>22.137</v>
      </c>
      <c r="AD2120" s="3">
        <v>24.306000000000001</v>
      </c>
      <c r="AE2120" s="3">
        <v>25.602</v>
      </c>
      <c r="AF2120" s="3">
        <v>27.248999999999999</v>
      </c>
      <c r="AG2120" s="3">
        <v>21.518000000000001</v>
      </c>
      <c r="AH2120" s="3">
        <v>22.506</v>
      </c>
      <c r="AI2120" s="3">
        <v>35.948</v>
      </c>
      <c r="AJ2120" s="3">
        <v>37.997999999999998</v>
      </c>
      <c r="AK2120" s="3">
        <v>44.067</v>
      </c>
      <c r="AL2120" s="3">
        <v>48.206000000000003</v>
      </c>
      <c r="AM2120" s="3">
        <v>48.319000000000003</v>
      </c>
      <c r="AN2120" s="3">
        <v>53.893000000000001</v>
      </c>
      <c r="AO2120" s="3">
        <v>58.023000000000003</v>
      </c>
      <c r="AP2120" s="3">
        <v>60.703000000000003</v>
      </c>
      <c r="AQ2120" s="3">
        <v>62.061</v>
      </c>
      <c r="AR2120" s="3">
        <v>65.322000000000003</v>
      </c>
      <c r="AS2120" s="3">
        <v>68.197000000000003</v>
      </c>
      <c r="AT2120" s="3">
        <v>71.673000000000002</v>
      </c>
      <c r="AU2120" s="3">
        <v>75.018000000000001</v>
      </c>
      <c r="AV2120" s="3">
        <v>80.412999999999997</v>
      </c>
      <c r="AW2120" s="3">
        <v>84.584999999999994</v>
      </c>
      <c r="AX2120" s="3">
        <v>89.367999999999995</v>
      </c>
      <c r="AY2120" s="3">
        <v>94.429000000000002</v>
      </c>
      <c r="AZ2120" s="3">
        <v>99.771000000000001</v>
      </c>
      <c r="BA2120">
        <v>105.45399999999999</v>
      </c>
      <c r="BB2120">
        <v>2016</v>
      </c>
    </row>
    <row r="2121" spans="1:54" hidden="1" x14ac:dyDescent="0.2">
      <c r="A2121">
        <v>243</v>
      </c>
      <c r="B2121" t="s">
        <v>514</v>
      </c>
      <c r="C2121" t="s">
        <v>213</v>
      </c>
      <c r="D2121" t="s">
        <v>210</v>
      </c>
      <c r="E2121" t="s">
        <v>342</v>
      </c>
      <c r="F2121" t="s">
        <v>341</v>
      </c>
      <c r="G2121" t="s">
        <v>323</v>
      </c>
      <c r="H2121" t="s">
        <v>222</v>
      </c>
      <c r="I2121" t="s">
        <v>310</v>
      </c>
      <c r="J2121" s="3">
        <v>13.362</v>
      </c>
      <c r="K2121" s="3">
        <v>15.234999999999999</v>
      </c>
      <c r="L2121" s="3">
        <v>16.456</v>
      </c>
      <c r="M2121" s="3">
        <v>17.896999999999998</v>
      </c>
      <c r="N2121" s="3">
        <v>18.763999999999999</v>
      </c>
      <c r="O2121" s="3">
        <v>18.954000000000001</v>
      </c>
      <c r="P2121" s="3">
        <v>20.016999999999999</v>
      </c>
      <c r="Q2121" s="3">
        <v>22.603999999999999</v>
      </c>
      <c r="R2121" s="3">
        <v>23.9</v>
      </c>
      <c r="S2121" s="3">
        <v>25.922000000000001</v>
      </c>
      <c r="T2121" s="3">
        <v>25.414999999999999</v>
      </c>
      <c r="U2121" s="3">
        <v>26.509</v>
      </c>
      <c r="V2121" s="3">
        <v>30.155000000000001</v>
      </c>
      <c r="W2121" s="3">
        <v>33.146000000000001</v>
      </c>
      <c r="X2121" s="3">
        <v>34.731999999999999</v>
      </c>
      <c r="Y2121" s="3">
        <v>37.472000000000001</v>
      </c>
      <c r="Z2121" s="3">
        <v>40.436999999999998</v>
      </c>
      <c r="AA2121" s="3">
        <v>44.783999999999999</v>
      </c>
      <c r="AB2121" s="3">
        <v>48.31</v>
      </c>
      <c r="AC2121" s="3">
        <v>51.962000000000003</v>
      </c>
      <c r="AD2121" s="3">
        <v>55.622</v>
      </c>
      <c r="AE2121" s="3">
        <v>58.289000000000001</v>
      </c>
      <c r="AF2121" s="3">
        <v>61.844000000000001</v>
      </c>
      <c r="AG2121" s="3">
        <v>62.228999999999999</v>
      </c>
      <c r="AH2121" s="3">
        <v>65.582999999999998</v>
      </c>
      <c r="AI2121" s="3">
        <v>74.075000000000003</v>
      </c>
      <c r="AJ2121" s="3">
        <v>83.355999999999995</v>
      </c>
      <c r="AK2121" s="3">
        <v>91.921000000000006</v>
      </c>
      <c r="AL2121" s="3">
        <v>96.731999999999999</v>
      </c>
      <c r="AM2121" s="3">
        <v>98.388999999999996</v>
      </c>
      <c r="AN2121" s="3">
        <v>107.874</v>
      </c>
      <c r="AO2121" s="3">
        <v>113.51600000000001</v>
      </c>
      <c r="AP2121" s="3">
        <v>118.837</v>
      </c>
      <c r="AQ2121" s="3">
        <v>126.482</v>
      </c>
      <c r="AR2121" s="3">
        <v>138.54900000000001</v>
      </c>
      <c r="AS2121" s="3">
        <v>149.91200000000001</v>
      </c>
      <c r="AT2121" s="3">
        <v>161.91399999999999</v>
      </c>
      <c r="AU2121" s="3">
        <v>172.35900000000001</v>
      </c>
      <c r="AV2121" s="3">
        <v>186.048</v>
      </c>
      <c r="AW2121" s="3">
        <v>199.523</v>
      </c>
      <c r="AX2121" s="3">
        <v>213.54599999999999</v>
      </c>
      <c r="AY2121" s="3">
        <v>228.39400000000001</v>
      </c>
      <c r="AZ2121" s="3">
        <v>243.916</v>
      </c>
      <c r="BA2121">
        <v>260.649</v>
      </c>
      <c r="BB2121">
        <v>2016</v>
      </c>
    </row>
    <row r="2122" spans="1:54" hidden="1" x14ac:dyDescent="0.2">
      <c r="A2122">
        <v>243</v>
      </c>
      <c r="B2122" t="s">
        <v>514</v>
      </c>
      <c r="C2122" t="s">
        <v>340</v>
      </c>
      <c r="D2122" t="s">
        <v>210</v>
      </c>
      <c r="E2122" t="s">
        <v>339</v>
      </c>
      <c r="F2122" t="s">
        <v>338</v>
      </c>
      <c r="G2122" t="s">
        <v>295</v>
      </c>
      <c r="I2122" t="s">
        <v>337</v>
      </c>
      <c r="J2122" s="3">
        <v>1.865</v>
      </c>
      <c r="K2122" s="3">
        <v>2</v>
      </c>
      <c r="L2122" s="3">
        <v>2.15</v>
      </c>
      <c r="M2122" s="3">
        <v>2.2919999999999998</v>
      </c>
      <c r="N2122" s="3">
        <v>2.8460000000000001</v>
      </c>
      <c r="O2122" s="3">
        <v>3.9380000000000002</v>
      </c>
      <c r="P2122" s="3">
        <v>4.3079999999999998</v>
      </c>
      <c r="Q2122" s="3">
        <v>4.9290000000000003</v>
      </c>
      <c r="R2122" s="3">
        <v>7.0750000000000002</v>
      </c>
      <c r="S2122" s="3">
        <v>8.7449999999999992</v>
      </c>
      <c r="T2122" s="3">
        <v>13.157999999999999</v>
      </c>
      <c r="U2122" s="3">
        <v>20.823</v>
      </c>
      <c r="V2122" s="3">
        <v>21.981999999999999</v>
      </c>
      <c r="W2122" s="3">
        <v>23.077999999999999</v>
      </c>
      <c r="X2122" s="3">
        <v>25.417000000000002</v>
      </c>
      <c r="Y2122" s="3">
        <v>27.87</v>
      </c>
      <c r="Z2122" s="3">
        <v>28.893000000000001</v>
      </c>
      <c r="AA2122" s="3">
        <v>31.623999999999999</v>
      </c>
      <c r="AB2122" s="3">
        <v>33.680999999999997</v>
      </c>
      <c r="AC2122" s="3">
        <v>34.972000000000001</v>
      </c>
      <c r="AD2122" s="3">
        <v>37.493000000000002</v>
      </c>
      <c r="AE2122" s="3">
        <v>39.758000000000003</v>
      </c>
      <c r="AF2122" s="3">
        <v>42.509</v>
      </c>
      <c r="AG2122" s="3">
        <v>56.734000000000002</v>
      </c>
      <c r="AH2122" s="3">
        <v>82.358000000000004</v>
      </c>
      <c r="AI2122" s="3">
        <v>87.119</v>
      </c>
      <c r="AJ2122" s="3">
        <v>92.905000000000001</v>
      </c>
      <c r="AK2122" s="3">
        <v>100</v>
      </c>
      <c r="AL2122" s="3">
        <v>110.392</v>
      </c>
      <c r="AM2122" s="3">
        <v>114.253</v>
      </c>
      <c r="AN2122" s="3">
        <v>120.435</v>
      </c>
      <c r="AO2122" s="3">
        <v>130.10499999999999</v>
      </c>
      <c r="AP2122" s="3">
        <v>136.69</v>
      </c>
      <c r="AQ2122" s="3">
        <v>141.798</v>
      </c>
      <c r="AR2122" s="3">
        <v>144.51400000000001</v>
      </c>
      <c r="AS2122" s="3">
        <v>145.792</v>
      </c>
      <c r="AT2122" s="3">
        <v>146.96799999999999</v>
      </c>
      <c r="AU2122" s="3">
        <v>151.78800000000001</v>
      </c>
      <c r="AV2122" s="3">
        <v>159.19300000000001</v>
      </c>
      <c r="AW2122" s="3">
        <v>164.749</v>
      </c>
      <c r="AX2122" s="3">
        <v>171.303</v>
      </c>
      <c r="AY2122" s="3">
        <v>178.15299999999999</v>
      </c>
      <c r="AZ2122" s="3">
        <v>185.19499999999999</v>
      </c>
      <c r="BA2122">
        <v>192.51499999999999</v>
      </c>
      <c r="BB2122">
        <v>2016</v>
      </c>
    </row>
    <row r="2123" spans="1:54" hidden="1" x14ac:dyDescent="0.2">
      <c r="A2123">
        <v>243</v>
      </c>
      <c r="B2123" t="s">
        <v>514</v>
      </c>
      <c r="C2123" t="s">
        <v>336</v>
      </c>
      <c r="D2123" t="s">
        <v>210</v>
      </c>
      <c r="E2123" t="s">
        <v>333</v>
      </c>
      <c r="F2123" t="s">
        <v>335</v>
      </c>
      <c r="G2123" t="s">
        <v>225</v>
      </c>
      <c r="H2123" t="s">
        <v>322</v>
      </c>
      <c r="I2123" t="s">
        <v>330</v>
      </c>
      <c r="J2123" s="3">
        <v>82278.534</v>
      </c>
      <c r="K2123" s="3">
        <v>83879.505999999994</v>
      </c>
      <c r="L2123" s="3">
        <v>83360.986999999994</v>
      </c>
      <c r="M2123" s="3">
        <v>85198.725000000006</v>
      </c>
      <c r="N2123" s="3">
        <v>84239.498000000007</v>
      </c>
      <c r="O2123" s="3">
        <v>80496.664999999994</v>
      </c>
      <c r="P2123" s="3">
        <v>81332.909</v>
      </c>
      <c r="Q2123" s="3">
        <v>87411.067999999999</v>
      </c>
      <c r="R2123" s="3">
        <v>87216.005000000005</v>
      </c>
      <c r="S2123" s="3">
        <v>89081.519</v>
      </c>
      <c r="T2123" s="3">
        <v>82580.948999999993</v>
      </c>
      <c r="U2123" s="3">
        <v>81932.599000000002</v>
      </c>
      <c r="V2123" s="3">
        <v>89486.135999999999</v>
      </c>
      <c r="W2123" s="3">
        <v>94336.803</v>
      </c>
      <c r="X2123" s="3">
        <v>95130.607999999993</v>
      </c>
      <c r="Y2123" s="3">
        <v>98870.413</v>
      </c>
      <c r="Z2123" s="3">
        <v>103102.61</v>
      </c>
      <c r="AA2123" s="3">
        <v>110502.848</v>
      </c>
      <c r="AB2123" s="3">
        <v>116056.573</v>
      </c>
      <c r="AC2123" s="3">
        <v>121108.561</v>
      </c>
      <c r="AD2123" s="3">
        <v>124914.245</v>
      </c>
      <c r="AE2123" s="3">
        <v>126254.675</v>
      </c>
      <c r="AF2123" s="3">
        <v>130178.84600000001</v>
      </c>
      <c r="AG2123" s="3">
        <v>126700.359</v>
      </c>
      <c r="AH2123" s="3">
        <v>128305.224</v>
      </c>
      <c r="AI2123" s="3">
        <v>138672.25700000001</v>
      </c>
      <c r="AJ2123" s="3">
        <v>149670.32399999999</v>
      </c>
      <c r="AK2123" s="3">
        <v>158971.79999999999</v>
      </c>
      <c r="AL2123" s="3">
        <v>162207.86799999999</v>
      </c>
      <c r="AM2123" s="3">
        <v>161987.37700000001</v>
      </c>
      <c r="AN2123" s="3">
        <v>173637.36900000001</v>
      </c>
      <c r="AO2123" s="3">
        <v>177126.228</v>
      </c>
      <c r="AP2123" s="3">
        <v>180178.726</v>
      </c>
      <c r="AQ2123" s="3">
        <v>186722.46599999999</v>
      </c>
      <c r="AR2123" s="3">
        <v>198921.39799999999</v>
      </c>
      <c r="AS2123" s="3">
        <v>210863.027</v>
      </c>
      <c r="AT2123" s="3">
        <v>222759.52299999999</v>
      </c>
      <c r="AU2123" s="3">
        <v>230713.5</v>
      </c>
      <c r="AV2123" s="3">
        <v>241194.9</v>
      </c>
      <c r="AW2123" s="3">
        <v>250764.94399999999</v>
      </c>
      <c r="AX2123" s="3">
        <v>260716.128</v>
      </c>
      <c r="AY2123" s="3">
        <v>271028.28999999998</v>
      </c>
      <c r="AZ2123" s="3">
        <v>281857.30099999998</v>
      </c>
      <c r="BA2123">
        <v>293228.05900000001</v>
      </c>
      <c r="BB2123">
        <v>2016</v>
      </c>
    </row>
    <row r="2124" spans="1:54" hidden="1" x14ac:dyDescent="0.2">
      <c r="A2124">
        <v>243</v>
      </c>
      <c r="B2124" t="s">
        <v>514</v>
      </c>
      <c r="C2124" t="s">
        <v>334</v>
      </c>
      <c r="D2124" t="s">
        <v>210</v>
      </c>
      <c r="E2124" t="s">
        <v>333</v>
      </c>
      <c r="F2124" t="s">
        <v>332</v>
      </c>
      <c r="G2124" t="s">
        <v>331</v>
      </c>
      <c r="H2124" t="s">
        <v>322</v>
      </c>
      <c r="I2124" t="s">
        <v>330</v>
      </c>
      <c r="J2124" s="3">
        <v>5504.1220000000003</v>
      </c>
      <c r="K2124" s="3">
        <v>5611.2209999999995</v>
      </c>
      <c r="L2124" s="3">
        <v>5576.5339999999997</v>
      </c>
      <c r="M2124" s="3">
        <v>5699.4719999999998</v>
      </c>
      <c r="N2124" s="3">
        <v>5635.3029999999999</v>
      </c>
      <c r="O2124" s="3">
        <v>5384.9219999999996</v>
      </c>
      <c r="P2124" s="3">
        <v>5440.8630000000003</v>
      </c>
      <c r="Q2124" s="3">
        <v>5847.4690000000001</v>
      </c>
      <c r="R2124" s="3">
        <v>5834.42</v>
      </c>
      <c r="S2124" s="3">
        <v>5959.2160000000003</v>
      </c>
      <c r="T2124" s="3">
        <v>5524.3530000000001</v>
      </c>
      <c r="U2124" s="3">
        <v>5480.98</v>
      </c>
      <c r="V2124" s="3">
        <v>5986.2830000000004</v>
      </c>
      <c r="W2124" s="3">
        <v>6310.7749999999996</v>
      </c>
      <c r="X2124" s="3">
        <v>6363.8770000000004</v>
      </c>
      <c r="Y2124" s="3">
        <v>6614.0559999999996</v>
      </c>
      <c r="Z2124" s="3">
        <v>6897.174</v>
      </c>
      <c r="AA2124" s="3">
        <v>7392.2219999999998</v>
      </c>
      <c r="AB2124" s="3">
        <v>7763.7449999999999</v>
      </c>
      <c r="AC2124" s="3">
        <v>8101.7039999999997</v>
      </c>
      <c r="AD2124" s="3">
        <v>8356.2900000000009</v>
      </c>
      <c r="AE2124" s="3">
        <v>8445.9590000000007</v>
      </c>
      <c r="AF2124" s="3">
        <v>8708.4709999999995</v>
      </c>
      <c r="AG2124" s="3">
        <v>8475.7739999999994</v>
      </c>
      <c r="AH2124" s="3">
        <v>8583.1329999999998</v>
      </c>
      <c r="AI2124" s="3">
        <v>9276.6479999999992</v>
      </c>
      <c r="AJ2124" s="3">
        <v>10012.378000000001</v>
      </c>
      <c r="AK2124" s="3">
        <v>10634.611000000001</v>
      </c>
      <c r="AL2124" s="3">
        <v>10851.092000000001</v>
      </c>
      <c r="AM2124" s="3">
        <v>10836.342000000001</v>
      </c>
      <c r="AN2124" s="3">
        <v>11615.682000000001</v>
      </c>
      <c r="AO2124" s="3">
        <v>11849.073</v>
      </c>
      <c r="AP2124" s="3">
        <v>12053.273999999999</v>
      </c>
      <c r="AQ2124" s="3">
        <v>12491.025</v>
      </c>
      <c r="AR2124" s="3">
        <v>13307.088</v>
      </c>
      <c r="AS2124" s="3">
        <v>14105.937</v>
      </c>
      <c r="AT2124" s="3">
        <v>14901.768</v>
      </c>
      <c r="AU2124" s="3">
        <v>15433.859</v>
      </c>
      <c r="AV2124" s="3">
        <v>16135.025</v>
      </c>
      <c r="AW2124" s="3">
        <v>16775.223999999998</v>
      </c>
      <c r="AX2124" s="3">
        <v>17440.920999999998</v>
      </c>
      <c r="AY2124" s="3">
        <v>18130.764999999999</v>
      </c>
      <c r="AZ2124" s="3">
        <v>18855.185000000001</v>
      </c>
      <c r="BA2124">
        <v>19615.846000000001</v>
      </c>
      <c r="BB2124">
        <v>2016</v>
      </c>
    </row>
    <row r="2125" spans="1:54" hidden="1" x14ac:dyDescent="0.2">
      <c r="A2125">
        <v>243</v>
      </c>
      <c r="B2125" t="s">
        <v>514</v>
      </c>
      <c r="C2125" t="s">
        <v>329</v>
      </c>
      <c r="D2125" t="s">
        <v>210</v>
      </c>
      <c r="E2125" t="s">
        <v>325</v>
      </c>
      <c r="F2125" t="s">
        <v>328</v>
      </c>
      <c r="G2125" t="s">
        <v>225</v>
      </c>
      <c r="H2125" t="s">
        <v>322</v>
      </c>
      <c r="I2125" t="s">
        <v>321</v>
      </c>
      <c r="J2125" s="3">
        <v>1534.317</v>
      </c>
      <c r="K2125" s="3">
        <v>1677.4469999999999</v>
      </c>
      <c r="L2125" s="3">
        <v>1792.3150000000001</v>
      </c>
      <c r="M2125" s="3">
        <v>1952.662</v>
      </c>
      <c r="N2125" s="3">
        <v>2397.598</v>
      </c>
      <c r="O2125" s="3">
        <v>3170.0929999999998</v>
      </c>
      <c r="P2125" s="3">
        <v>3503.7020000000002</v>
      </c>
      <c r="Q2125" s="3">
        <v>4308.6419999999998</v>
      </c>
      <c r="R2125" s="3">
        <v>6170.6469999999999</v>
      </c>
      <c r="S2125" s="3">
        <v>7790.6109999999999</v>
      </c>
      <c r="T2125" s="3">
        <v>10866.325000000001</v>
      </c>
      <c r="U2125" s="3">
        <v>17060.648000000001</v>
      </c>
      <c r="V2125" s="3">
        <v>19671.076000000001</v>
      </c>
      <c r="W2125" s="3">
        <v>21770.87</v>
      </c>
      <c r="X2125" s="3">
        <v>24179.276000000002</v>
      </c>
      <c r="Y2125" s="3">
        <v>27555.453000000001</v>
      </c>
      <c r="Z2125" s="3">
        <v>29789.481</v>
      </c>
      <c r="AA2125" s="3">
        <v>34945.235999999997</v>
      </c>
      <c r="AB2125" s="3">
        <v>39088.851999999999</v>
      </c>
      <c r="AC2125" s="3">
        <v>42354.357000000004</v>
      </c>
      <c r="AD2125" s="3">
        <v>46834.029000000002</v>
      </c>
      <c r="AE2125" s="3">
        <v>50196.076999999997</v>
      </c>
      <c r="AF2125" s="3">
        <v>55338.14</v>
      </c>
      <c r="AG2125" s="3">
        <v>71881.642000000007</v>
      </c>
      <c r="AH2125" s="3">
        <v>105669.677</v>
      </c>
      <c r="AI2125" s="3">
        <v>120810.393</v>
      </c>
      <c r="AJ2125" s="3">
        <v>139051.484</v>
      </c>
      <c r="AK2125" s="3">
        <v>158971.79999999999</v>
      </c>
      <c r="AL2125" s="3">
        <v>179064.003</v>
      </c>
      <c r="AM2125" s="3">
        <v>185076.00599999999</v>
      </c>
      <c r="AN2125" s="3">
        <v>209119.40900000001</v>
      </c>
      <c r="AO2125" s="3">
        <v>230450.535</v>
      </c>
      <c r="AP2125" s="3">
        <v>246285.43299999999</v>
      </c>
      <c r="AQ2125" s="3">
        <v>264768.83299999998</v>
      </c>
      <c r="AR2125" s="3">
        <v>287469.70899999997</v>
      </c>
      <c r="AS2125" s="3">
        <v>307421.24400000001</v>
      </c>
      <c r="AT2125" s="3">
        <v>327385.83100000001</v>
      </c>
      <c r="AU2125" s="3">
        <v>350195.83199999999</v>
      </c>
      <c r="AV2125" s="3">
        <v>383964.23700000002</v>
      </c>
      <c r="AW2125" s="3">
        <v>413133.41600000003</v>
      </c>
      <c r="AX2125" s="3">
        <v>446613.74599999998</v>
      </c>
      <c r="AY2125" s="3">
        <v>482845.125</v>
      </c>
      <c r="AZ2125" s="3">
        <v>521986.30300000001</v>
      </c>
      <c r="BA2125">
        <v>564509.38</v>
      </c>
      <c r="BB2125">
        <v>2016</v>
      </c>
    </row>
    <row r="2126" spans="1:54" hidden="1" x14ac:dyDescent="0.2">
      <c r="A2126">
        <v>243</v>
      </c>
      <c r="B2126" t="s">
        <v>514</v>
      </c>
      <c r="C2126" t="s">
        <v>327</v>
      </c>
      <c r="D2126" t="s">
        <v>210</v>
      </c>
      <c r="E2126" t="s">
        <v>325</v>
      </c>
      <c r="F2126" t="s">
        <v>326</v>
      </c>
      <c r="G2126" t="s">
        <v>223</v>
      </c>
      <c r="H2126" t="s">
        <v>322</v>
      </c>
      <c r="I2126" t="s">
        <v>321</v>
      </c>
      <c r="J2126" s="3">
        <v>1534.317</v>
      </c>
      <c r="K2126" s="3">
        <v>1677.4469999999999</v>
      </c>
      <c r="L2126" s="3">
        <v>1545.0989999999999</v>
      </c>
      <c r="M2126" s="3">
        <v>1562.13</v>
      </c>
      <c r="N2126" s="3">
        <v>2397.598</v>
      </c>
      <c r="O2126" s="3">
        <v>1022.611</v>
      </c>
      <c r="P2126" s="3">
        <v>1212.354</v>
      </c>
      <c r="Q2126" s="3">
        <v>1245.2719999999999</v>
      </c>
      <c r="R2126" s="3">
        <v>1113.835</v>
      </c>
      <c r="S2126" s="3">
        <v>1230.7439999999999</v>
      </c>
      <c r="T2126" s="3">
        <v>1123.2439999999999</v>
      </c>
      <c r="U2126" s="3">
        <v>1365.232</v>
      </c>
      <c r="V2126" s="3">
        <v>1573.6859999999999</v>
      </c>
      <c r="W2126" s="3">
        <v>1741.67</v>
      </c>
      <c r="X2126" s="3">
        <v>1916.4380000000001</v>
      </c>
      <c r="Y2126" s="3">
        <v>2141.0610000000001</v>
      </c>
      <c r="Z2126" s="3">
        <v>2309.9160000000002</v>
      </c>
      <c r="AA2126" s="3">
        <v>2495.0329999999999</v>
      </c>
      <c r="AB2126" s="3">
        <v>2658.5430000000001</v>
      </c>
      <c r="AC2126" s="3">
        <v>2674.8270000000002</v>
      </c>
      <c r="AD2126" s="3">
        <v>2894.3020000000001</v>
      </c>
      <c r="AE2126" s="3">
        <v>3007.3809999999999</v>
      </c>
      <c r="AF2126" s="3">
        <v>3158.3939999999998</v>
      </c>
      <c r="AG2126" s="3">
        <v>2460.5540000000001</v>
      </c>
      <c r="AH2126" s="3">
        <v>2540.8490000000002</v>
      </c>
      <c r="AI2126" s="3">
        <v>4008.3560000000002</v>
      </c>
      <c r="AJ2126" s="3">
        <v>4188.7150000000001</v>
      </c>
      <c r="AK2126" s="3">
        <v>4803.473</v>
      </c>
      <c r="AL2126" s="3">
        <v>5194.799</v>
      </c>
      <c r="AM2126" s="3">
        <v>5151.1719999999996</v>
      </c>
      <c r="AN2126" s="3">
        <v>5685.768</v>
      </c>
      <c r="AO2126" s="3">
        <v>6056.585</v>
      </c>
      <c r="AP2126" s="3">
        <v>6270.3</v>
      </c>
      <c r="AQ2126" s="3">
        <v>6342.71</v>
      </c>
      <c r="AR2126" s="3">
        <v>6609.1859999999997</v>
      </c>
      <c r="AS2126" s="3">
        <v>6833.2359999999999</v>
      </c>
      <c r="AT2126" s="3">
        <v>7113.93</v>
      </c>
      <c r="AU2126" s="3">
        <v>7374.8050000000003</v>
      </c>
      <c r="AV2126" s="3">
        <v>7830.2020000000002</v>
      </c>
      <c r="AW2126" s="3">
        <v>8158.0910000000003</v>
      </c>
      <c r="AX2126" s="3">
        <v>8537.4850000000006</v>
      </c>
      <c r="AY2126" s="3">
        <v>8935.223</v>
      </c>
      <c r="AZ2126" s="3">
        <v>9350.9629999999997</v>
      </c>
      <c r="BA2126">
        <v>9789.6730000000007</v>
      </c>
      <c r="BB2126">
        <v>2016</v>
      </c>
    </row>
    <row r="2127" spans="1:54" hidden="1" x14ac:dyDescent="0.2">
      <c r="A2127">
        <v>243</v>
      </c>
      <c r="B2127" t="s">
        <v>514</v>
      </c>
      <c r="C2127" t="s">
        <v>212</v>
      </c>
      <c r="D2127" t="s">
        <v>210</v>
      </c>
      <c r="E2127" t="s">
        <v>325</v>
      </c>
      <c r="F2127" t="s">
        <v>324</v>
      </c>
      <c r="G2127" t="s">
        <v>323</v>
      </c>
      <c r="H2127" t="s">
        <v>322</v>
      </c>
      <c r="I2127" t="s">
        <v>321</v>
      </c>
      <c r="J2127" s="3">
        <v>2364.2640000000001</v>
      </c>
      <c r="K2127" s="3">
        <v>2635.3209999999999</v>
      </c>
      <c r="L2127" s="3">
        <v>2781.5279999999998</v>
      </c>
      <c r="M2127" s="3">
        <v>2955.0680000000002</v>
      </c>
      <c r="N2127" s="3">
        <v>3025.49</v>
      </c>
      <c r="O2127" s="3">
        <v>2983.5810000000001</v>
      </c>
      <c r="P2127" s="3">
        <v>3075.3539999999998</v>
      </c>
      <c r="Q2127" s="3">
        <v>3389.538</v>
      </c>
      <c r="R2127" s="3">
        <v>3500.3620000000001</v>
      </c>
      <c r="S2127" s="3">
        <v>3714.259</v>
      </c>
      <c r="T2127" s="3">
        <v>3570.5720000000001</v>
      </c>
      <c r="U2127" s="3">
        <v>3660.4520000000002</v>
      </c>
      <c r="V2127" s="3">
        <v>4089.0590000000002</v>
      </c>
      <c r="W2127" s="3">
        <v>4413.259</v>
      </c>
      <c r="X2127" s="3">
        <v>4545.1170000000002</v>
      </c>
      <c r="Y2127" s="3">
        <v>4822.3130000000001</v>
      </c>
      <c r="Z2127" s="3">
        <v>5120.5129999999999</v>
      </c>
      <c r="AA2127" s="3">
        <v>5582.0050000000001</v>
      </c>
      <c r="AB2127" s="3">
        <v>5926.1620000000003</v>
      </c>
      <c r="AC2127" s="3">
        <v>6278.7730000000001</v>
      </c>
      <c r="AD2127" s="3">
        <v>6623.4250000000002</v>
      </c>
      <c r="AE2127" s="3">
        <v>6847.0690000000004</v>
      </c>
      <c r="AF2127" s="3">
        <v>7168.268</v>
      </c>
      <c r="AG2127" s="3">
        <v>7115.8389999999999</v>
      </c>
      <c r="AH2127" s="3">
        <v>7404.1310000000003</v>
      </c>
      <c r="AI2127" s="3">
        <v>8259.8430000000008</v>
      </c>
      <c r="AJ2127" s="3">
        <v>9188.8619999999992</v>
      </c>
      <c r="AK2127" s="3">
        <v>10019.623</v>
      </c>
      <c r="AL2127" s="3">
        <v>10424.134</v>
      </c>
      <c r="AM2127" s="3">
        <v>10489.018</v>
      </c>
      <c r="AN2127" s="3">
        <v>11380.749</v>
      </c>
      <c r="AO2127" s="3">
        <v>11849.073</v>
      </c>
      <c r="AP2127" s="3">
        <v>12275.308000000001</v>
      </c>
      <c r="AQ2127" s="3">
        <v>12926.56</v>
      </c>
      <c r="AR2127" s="3">
        <v>14018.235000000001</v>
      </c>
      <c r="AS2127" s="3">
        <v>15020.902</v>
      </c>
      <c r="AT2127" s="3">
        <v>16070.815000000001</v>
      </c>
      <c r="AU2127" s="3">
        <v>16944.148000000001</v>
      </c>
      <c r="AV2127" s="3">
        <v>18116.393</v>
      </c>
      <c r="AW2127" s="3">
        <v>19243.698</v>
      </c>
      <c r="AX2127" s="3">
        <v>20400.468000000001</v>
      </c>
      <c r="AY2127" s="3">
        <v>21611.538</v>
      </c>
      <c r="AZ2127" s="3">
        <v>22860.949000000001</v>
      </c>
      <c r="BA2127">
        <v>24197.002</v>
      </c>
      <c r="BB2127">
        <v>2016</v>
      </c>
    </row>
    <row r="2128" spans="1:54" hidden="1" x14ac:dyDescent="0.2">
      <c r="A2128">
        <v>243</v>
      </c>
      <c r="B2128" t="s">
        <v>514</v>
      </c>
      <c r="C2128" t="s">
        <v>320</v>
      </c>
      <c r="D2128" t="s">
        <v>210</v>
      </c>
      <c r="E2128" t="s">
        <v>319</v>
      </c>
      <c r="F2128" t="s">
        <v>318</v>
      </c>
      <c r="G2128" t="s">
        <v>243</v>
      </c>
    </row>
    <row r="2129" spans="1:54" hidden="1" x14ac:dyDescent="0.2">
      <c r="A2129">
        <v>243</v>
      </c>
      <c r="B2129" t="s">
        <v>514</v>
      </c>
      <c r="C2129" t="s">
        <v>317</v>
      </c>
      <c r="D2129" t="s">
        <v>210</v>
      </c>
      <c r="E2129" t="s">
        <v>316</v>
      </c>
      <c r="F2129" t="s">
        <v>315</v>
      </c>
      <c r="G2129" t="s">
        <v>288</v>
      </c>
      <c r="I2129" t="s">
        <v>310</v>
      </c>
      <c r="J2129" s="3">
        <v>0.10100000000000001</v>
      </c>
      <c r="K2129" s="3">
        <v>0.104</v>
      </c>
      <c r="L2129" s="3">
        <v>0.105</v>
      </c>
      <c r="M2129" s="3">
        <v>0.107</v>
      </c>
      <c r="N2129" s="3">
        <v>0.104</v>
      </c>
      <c r="O2129" s="3">
        <v>9.8000000000000004E-2</v>
      </c>
      <c r="P2129" s="3">
        <v>9.8000000000000004E-2</v>
      </c>
      <c r="Q2129" s="3">
        <v>0.104</v>
      </c>
      <c r="R2129" s="3">
        <v>0.10199999999999999</v>
      </c>
      <c r="S2129" s="3">
        <v>0.10299999999999999</v>
      </c>
      <c r="T2129" s="3">
        <v>9.2999999999999999E-2</v>
      </c>
      <c r="U2129" s="3">
        <v>9.1999999999999998E-2</v>
      </c>
      <c r="V2129" s="3">
        <v>9.1999999999999998E-2</v>
      </c>
      <c r="W2129" s="3">
        <v>9.7000000000000003E-2</v>
      </c>
      <c r="X2129" s="3">
        <v>9.6000000000000002E-2</v>
      </c>
      <c r="Y2129" s="3">
        <v>9.8000000000000004E-2</v>
      </c>
      <c r="Z2129" s="3">
        <v>0.1</v>
      </c>
      <c r="AA2129" s="3">
        <v>0.105</v>
      </c>
      <c r="AB2129" s="3">
        <v>0.109</v>
      </c>
      <c r="AC2129" s="3">
        <v>0.111</v>
      </c>
      <c r="AD2129" s="3">
        <v>0.111</v>
      </c>
      <c r="AE2129" s="3">
        <v>0.111</v>
      </c>
      <c r="AF2129" s="3">
        <v>0.113</v>
      </c>
      <c r="AG2129" s="3">
        <v>0.107</v>
      </c>
      <c r="AH2129" s="3">
        <v>0.105</v>
      </c>
      <c r="AI2129" s="3">
        <v>0.109</v>
      </c>
      <c r="AJ2129" s="3">
        <v>0.113</v>
      </c>
      <c r="AK2129" s="3">
        <v>0.115</v>
      </c>
      <c r="AL2129" s="3">
        <v>0.11600000000000001</v>
      </c>
      <c r="AM2129" s="3">
        <v>0.11700000000000001</v>
      </c>
      <c r="AN2129" s="3">
        <v>0.121</v>
      </c>
      <c r="AO2129" s="3">
        <v>0.12</v>
      </c>
      <c r="AP2129" s="3">
        <v>0.11899999999999999</v>
      </c>
      <c r="AQ2129" s="3">
        <v>0.121</v>
      </c>
      <c r="AR2129" s="3">
        <v>0.126</v>
      </c>
      <c r="AS2129" s="3">
        <v>0.13</v>
      </c>
      <c r="AT2129" s="3">
        <v>0.13500000000000001</v>
      </c>
      <c r="AU2129" s="3">
        <v>0.13600000000000001</v>
      </c>
      <c r="AV2129" s="3">
        <v>0.13800000000000001</v>
      </c>
      <c r="AW2129" s="3">
        <v>0.13900000000000001</v>
      </c>
      <c r="AX2129" s="3">
        <v>0.14099999999999999</v>
      </c>
      <c r="AY2129" s="3">
        <v>0.14299999999999999</v>
      </c>
      <c r="AZ2129" s="3">
        <v>0.14399999999999999</v>
      </c>
      <c r="BA2129">
        <v>0.14599999999999999</v>
      </c>
      <c r="BB2129">
        <v>2016</v>
      </c>
    </row>
    <row r="2130" spans="1:54" hidden="1" x14ac:dyDescent="0.2">
      <c r="A2130">
        <v>243</v>
      </c>
      <c r="B2130" t="s">
        <v>514</v>
      </c>
      <c r="C2130" t="s">
        <v>314</v>
      </c>
      <c r="D2130" t="s">
        <v>210</v>
      </c>
      <c r="E2130" t="s">
        <v>313</v>
      </c>
      <c r="F2130" t="s">
        <v>312</v>
      </c>
      <c r="G2130" t="s">
        <v>311</v>
      </c>
      <c r="I2130" t="s">
        <v>310</v>
      </c>
      <c r="J2130" s="3">
        <v>0.64900000000000002</v>
      </c>
      <c r="K2130" s="3">
        <v>0.63700000000000001</v>
      </c>
      <c r="L2130" s="3">
        <v>0.64400000000000002</v>
      </c>
      <c r="M2130" s="3">
        <v>0.66100000000000003</v>
      </c>
      <c r="N2130" s="3">
        <v>0.79200000000000004</v>
      </c>
      <c r="O2130" s="3">
        <v>1.0629999999999999</v>
      </c>
      <c r="P2130" s="3">
        <v>1.139</v>
      </c>
      <c r="Q2130" s="3">
        <v>1.2709999999999999</v>
      </c>
      <c r="R2130" s="3">
        <v>1.7629999999999999</v>
      </c>
      <c r="S2130" s="3">
        <v>2.097</v>
      </c>
      <c r="T2130" s="3">
        <v>3.0430000000000001</v>
      </c>
      <c r="U2130" s="3">
        <v>4.6609999999999996</v>
      </c>
      <c r="V2130" s="3">
        <v>4.8109999999999999</v>
      </c>
      <c r="W2130" s="3">
        <v>4.9329999999999998</v>
      </c>
      <c r="X2130" s="3">
        <v>5.32</v>
      </c>
      <c r="Y2130" s="3">
        <v>5.7140000000000004</v>
      </c>
      <c r="Z2130" s="3">
        <v>5.8179999999999996</v>
      </c>
      <c r="AA2130" s="3">
        <v>6.26</v>
      </c>
      <c r="AB2130" s="3">
        <v>6.5960000000000001</v>
      </c>
      <c r="AC2130" s="3">
        <v>6.7460000000000004</v>
      </c>
      <c r="AD2130" s="3">
        <v>7.0709999999999997</v>
      </c>
      <c r="AE2130" s="3">
        <v>7.3310000000000004</v>
      </c>
      <c r="AF2130" s="3">
        <v>7.72</v>
      </c>
      <c r="AG2130" s="3">
        <v>10.102</v>
      </c>
      <c r="AH2130" s="3">
        <v>14.272</v>
      </c>
      <c r="AI2130" s="3">
        <v>14.625999999999999</v>
      </c>
      <c r="AJ2130" s="3">
        <v>15.132999999999999</v>
      </c>
      <c r="AK2130" s="3">
        <v>15.866</v>
      </c>
      <c r="AL2130" s="3">
        <v>17.178000000000001</v>
      </c>
      <c r="AM2130" s="3">
        <v>17.645</v>
      </c>
      <c r="AN2130" s="3">
        <v>18.375</v>
      </c>
      <c r="AO2130" s="3">
        <v>19.449000000000002</v>
      </c>
      <c r="AP2130" s="3">
        <v>20.062999999999999</v>
      </c>
      <c r="AQ2130" s="3">
        <v>20.483000000000001</v>
      </c>
      <c r="AR2130" s="3">
        <v>20.507000000000001</v>
      </c>
      <c r="AS2130" s="3">
        <v>20.466000000000001</v>
      </c>
      <c r="AT2130" s="3">
        <v>20.370999999999999</v>
      </c>
      <c r="AU2130" s="3">
        <v>20.667999999999999</v>
      </c>
      <c r="AV2130" s="3">
        <v>21.193999999999999</v>
      </c>
      <c r="AW2130" s="3">
        <v>21.469000000000001</v>
      </c>
      <c r="AX2130" s="3">
        <v>21.891999999999999</v>
      </c>
      <c r="AY2130" s="3">
        <v>22.341999999999999</v>
      </c>
      <c r="AZ2130" s="3">
        <v>22.832999999999998</v>
      </c>
      <c r="BA2130">
        <v>23.33</v>
      </c>
      <c r="BB2130">
        <v>2016</v>
      </c>
    </row>
    <row r="2131" spans="1:54" hidden="1" x14ac:dyDescent="0.2">
      <c r="A2131">
        <v>243</v>
      </c>
      <c r="B2131" t="s">
        <v>514</v>
      </c>
      <c r="C2131" t="s">
        <v>309</v>
      </c>
      <c r="D2131" t="s">
        <v>210</v>
      </c>
      <c r="E2131" t="s">
        <v>308</v>
      </c>
      <c r="F2131" t="s">
        <v>307</v>
      </c>
      <c r="G2131" t="s">
        <v>217</v>
      </c>
      <c r="I2131" t="s">
        <v>1041</v>
      </c>
      <c r="J2131" s="3">
        <v>24.111999999999998</v>
      </c>
      <c r="K2131" s="3">
        <v>21.158999999999999</v>
      </c>
      <c r="L2131" s="3">
        <v>19.727</v>
      </c>
      <c r="M2131" s="3">
        <v>18.321999999999999</v>
      </c>
      <c r="N2131" s="3">
        <v>15.444000000000001</v>
      </c>
      <c r="O2131" s="3">
        <v>15.036</v>
      </c>
      <c r="P2131" s="3">
        <v>16.812000000000001</v>
      </c>
      <c r="Q2131" s="3">
        <v>19.454000000000001</v>
      </c>
      <c r="R2131" s="3">
        <v>19.757000000000001</v>
      </c>
      <c r="S2131" s="3">
        <v>21.812000000000001</v>
      </c>
      <c r="T2131" s="3">
        <v>20.832999999999998</v>
      </c>
      <c r="U2131" s="3">
        <v>16.648</v>
      </c>
      <c r="V2131" s="3">
        <v>18.791</v>
      </c>
      <c r="W2131" s="3">
        <v>19.757999999999999</v>
      </c>
      <c r="X2131" s="3">
        <v>21.004000000000001</v>
      </c>
      <c r="Y2131" s="3">
        <v>20.048999999999999</v>
      </c>
      <c r="Z2131" s="3">
        <v>20.053999999999998</v>
      </c>
      <c r="AA2131" s="3">
        <v>22.100999999999999</v>
      </c>
      <c r="AB2131" s="3">
        <v>28.068999999999999</v>
      </c>
      <c r="AC2131" s="3">
        <v>27.113</v>
      </c>
      <c r="AD2131" s="3">
        <v>27.893000000000001</v>
      </c>
      <c r="AE2131" s="3">
        <v>26.771000000000001</v>
      </c>
      <c r="AF2131" s="3">
        <v>26.957000000000001</v>
      </c>
      <c r="AG2131" s="3">
        <v>19.408999999999999</v>
      </c>
      <c r="AH2131" s="3">
        <v>20.626999999999999</v>
      </c>
      <c r="AI2131" s="3">
        <v>24.773</v>
      </c>
      <c r="AJ2131" s="3">
        <v>26.927</v>
      </c>
      <c r="AK2131" s="3">
        <v>28.350999999999999</v>
      </c>
      <c r="AL2131" s="3">
        <v>30.024000000000001</v>
      </c>
      <c r="AM2131" s="3">
        <v>23.573</v>
      </c>
      <c r="AN2131" s="3">
        <v>26.178000000000001</v>
      </c>
      <c r="AO2131" s="3">
        <v>24.768999999999998</v>
      </c>
      <c r="AP2131" s="3">
        <v>24.178999999999998</v>
      </c>
      <c r="AQ2131" s="3">
        <v>23.684000000000001</v>
      </c>
      <c r="AR2131" s="3">
        <v>23.91</v>
      </c>
      <c r="AS2131" s="3">
        <v>23.494</v>
      </c>
      <c r="AT2131" s="3">
        <v>23.012</v>
      </c>
      <c r="AU2131" s="3">
        <v>22.783999999999999</v>
      </c>
      <c r="AV2131" s="3">
        <v>24.623999999999999</v>
      </c>
      <c r="AW2131" s="3">
        <v>24.986999999999998</v>
      </c>
      <c r="AX2131" s="3">
        <v>25.343</v>
      </c>
      <c r="AY2131" s="3">
        <v>25.626000000000001</v>
      </c>
      <c r="AZ2131" s="3">
        <v>25.951000000000001</v>
      </c>
      <c r="BA2131">
        <v>26.407</v>
      </c>
      <c r="BB2131">
        <v>2016</v>
      </c>
    </row>
    <row r="2132" spans="1:54" hidden="1" x14ac:dyDescent="0.2">
      <c r="A2132">
        <v>243</v>
      </c>
      <c r="B2132" t="s">
        <v>514</v>
      </c>
      <c r="C2132" t="s">
        <v>306</v>
      </c>
      <c r="D2132" t="s">
        <v>210</v>
      </c>
      <c r="E2132" t="s">
        <v>305</v>
      </c>
      <c r="F2132" t="s">
        <v>304</v>
      </c>
      <c r="G2132" t="s">
        <v>217</v>
      </c>
      <c r="I2132" t="s">
        <v>1041</v>
      </c>
      <c r="J2132" s="3">
        <v>8.1129999999999995</v>
      </c>
      <c r="K2132" s="3">
        <v>11.135999999999999</v>
      </c>
      <c r="L2132" s="3">
        <v>7.49</v>
      </c>
      <c r="M2132" s="3">
        <v>11.739000000000001</v>
      </c>
      <c r="N2132" s="3">
        <v>12.612</v>
      </c>
      <c r="O2132" s="3">
        <v>12.145</v>
      </c>
      <c r="P2132" s="3">
        <v>12.614000000000001</v>
      </c>
      <c r="Q2132" s="3">
        <v>13.449</v>
      </c>
      <c r="R2132" s="3">
        <v>16.827000000000002</v>
      </c>
      <c r="S2132" s="3">
        <v>16.997</v>
      </c>
      <c r="T2132" s="3">
        <v>14.512</v>
      </c>
      <c r="U2132" s="3">
        <v>16.710999999999999</v>
      </c>
      <c r="V2132" s="3">
        <v>17.954999999999998</v>
      </c>
      <c r="W2132" s="3">
        <v>15.683999999999999</v>
      </c>
      <c r="X2132" s="3">
        <v>19.071999999999999</v>
      </c>
      <c r="Y2132" s="3">
        <v>18.951000000000001</v>
      </c>
      <c r="Z2132" s="3">
        <v>18.888000000000002</v>
      </c>
      <c r="AA2132" s="3">
        <v>21.286999999999999</v>
      </c>
      <c r="AB2132" s="3">
        <v>26.507999999999999</v>
      </c>
      <c r="AC2132" s="3">
        <v>25.173999999999999</v>
      </c>
      <c r="AD2132" s="3">
        <v>23.669</v>
      </c>
      <c r="AE2132" s="3">
        <v>23.876999999999999</v>
      </c>
      <c r="AF2132" s="3">
        <v>24.029</v>
      </c>
      <c r="AG2132" s="3">
        <v>24.225000000000001</v>
      </c>
      <c r="AH2132" s="3">
        <v>25.254999999999999</v>
      </c>
      <c r="AI2132" s="3">
        <v>23.457999999999998</v>
      </c>
      <c r="AJ2132" s="3">
        <v>23.539000000000001</v>
      </c>
      <c r="AK2132" s="3">
        <v>23.436</v>
      </c>
      <c r="AL2132" s="3">
        <v>20.648</v>
      </c>
      <c r="AM2132" s="3">
        <v>18.806999999999999</v>
      </c>
      <c r="AN2132" s="3">
        <v>18.713000000000001</v>
      </c>
      <c r="AO2132" s="3">
        <v>17.257000000000001</v>
      </c>
      <c r="AP2132" s="3">
        <v>17.638000000000002</v>
      </c>
      <c r="AQ2132" s="3">
        <v>19.597000000000001</v>
      </c>
      <c r="AR2132" s="3">
        <v>20.588000000000001</v>
      </c>
      <c r="AS2132" s="3">
        <v>21.616</v>
      </c>
      <c r="AT2132" s="3">
        <v>21.878</v>
      </c>
      <c r="AU2132" s="3">
        <v>22.565000000000001</v>
      </c>
      <c r="AV2132" s="3">
        <v>23.582999999999998</v>
      </c>
      <c r="AW2132" s="3">
        <v>23.561</v>
      </c>
      <c r="AX2132" s="3">
        <v>23.669</v>
      </c>
      <c r="AY2132" s="3">
        <v>23.661999999999999</v>
      </c>
      <c r="AZ2132" s="3">
        <v>23.684000000000001</v>
      </c>
      <c r="BA2132">
        <v>23.789000000000001</v>
      </c>
      <c r="BB2132">
        <v>2016</v>
      </c>
    </row>
    <row r="2133" spans="1:54" hidden="1" x14ac:dyDescent="0.2">
      <c r="A2133">
        <v>243</v>
      </c>
      <c r="B2133" t="s">
        <v>514</v>
      </c>
      <c r="C2133" t="s">
        <v>303</v>
      </c>
      <c r="D2133" t="s">
        <v>210</v>
      </c>
      <c r="E2133" t="s">
        <v>300</v>
      </c>
      <c r="F2133" t="s">
        <v>302</v>
      </c>
      <c r="G2133" t="s">
        <v>295</v>
      </c>
      <c r="I2133" t="s">
        <v>1042</v>
      </c>
      <c r="J2133" s="3">
        <v>1.446</v>
      </c>
      <c r="K2133" s="3">
        <v>1.5549999999999999</v>
      </c>
      <c r="L2133" s="3">
        <v>1.6739999999999999</v>
      </c>
      <c r="M2133" s="3">
        <v>1.768</v>
      </c>
      <c r="N2133" s="3">
        <v>2.1240000000000001</v>
      </c>
      <c r="O2133" s="3">
        <v>3.0870000000000002</v>
      </c>
      <c r="P2133" s="3">
        <v>3.323</v>
      </c>
      <c r="Q2133" s="3">
        <v>3.7730000000000001</v>
      </c>
      <c r="R2133" s="3">
        <v>5.4279999999999999</v>
      </c>
      <c r="S2133" s="3">
        <v>7.6349999999999998</v>
      </c>
      <c r="T2133" s="3">
        <v>11.488</v>
      </c>
      <c r="U2133" s="3">
        <v>16.896999999999998</v>
      </c>
      <c r="V2133" s="3">
        <v>17.616</v>
      </c>
      <c r="W2133" s="3">
        <v>18.541</v>
      </c>
      <c r="X2133" s="3">
        <v>20.073</v>
      </c>
      <c r="Y2133" s="3">
        <v>22.588999999999999</v>
      </c>
      <c r="Z2133" s="3">
        <v>23.809000000000001</v>
      </c>
      <c r="AA2133" s="3">
        <v>25.783999999999999</v>
      </c>
      <c r="AB2133" s="3">
        <v>27.03</v>
      </c>
      <c r="AC2133" s="3">
        <v>28.913</v>
      </c>
      <c r="AD2133" s="3">
        <v>31.001999999999999</v>
      </c>
      <c r="AE2133" s="3">
        <v>33.756</v>
      </c>
      <c r="AF2133" s="3">
        <v>35.518999999999998</v>
      </c>
      <c r="AG2133" s="3">
        <v>45.268999999999998</v>
      </c>
      <c r="AH2133" s="3">
        <v>68.564999999999998</v>
      </c>
      <c r="AI2133" s="3">
        <v>71.438000000000002</v>
      </c>
      <c r="AJ2133" s="3">
        <v>76.847999999999999</v>
      </c>
      <c r="AK2133" s="3">
        <v>81.569999999999993</v>
      </c>
      <c r="AL2133" s="3">
        <v>90.251999999999995</v>
      </c>
      <c r="AM2133" s="3">
        <v>91.554000000000002</v>
      </c>
      <c r="AN2133" s="3">
        <v>97.349000000000004</v>
      </c>
      <c r="AO2133" s="3">
        <v>105.584</v>
      </c>
      <c r="AP2133" s="3">
        <v>109.485</v>
      </c>
      <c r="AQ2133" s="3">
        <v>114.774</v>
      </c>
      <c r="AR2133" s="3">
        <v>118.21599999999999</v>
      </c>
      <c r="AS2133" s="3">
        <v>119.205</v>
      </c>
      <c r="AT2133" s="3">
        <v>121.129</v>
      </c>
      <c r="AU2133" s="3">
        <v>125.102</v>
      </c>
      <c r="AV2133" s="3">
        <v>130.64699999999999</v>
      </c>
      <c r="AW2133" s="3">
        <v>135.24799999999999</v>
      </c>
      <c r="AX2133" s="3">
        <v>140.708</v>
      </c>
      <c r="AY2133" s="3">
        <v>146.29900000000001</v>
      </c>
      <c r="AZ2133" s="3">
        <v>152.20400000000001</v>
      </c>
      <c r="BA2133">
        <v>158.357</v>
      </c>
      <c r="BB2133">
        <v>2017</v>
      </c>
    </row>
    <row r="2134" spans="1:54" hidden="1" x14ac:dyDescent="0.2">
      <c r="A2134">
        <v>243</v>
      </c>
      <c r="B2134" t="s">
        <v>514</v>
      </c>
      <c r="C2134" t="s">
        <v>301</v>
      </c>
      <c r="D2134" t="s">
        <v>210</v>
      </c>
      <c r="E2134" t="s">
        <v>300</v>
      </c>
      <c r="F2134" t="s">
        <v>299</v>
      </c>
      <c r="G2134" t="s">
        <v>275</v>
      </c>
      <c r="I2134" t="s">
        <v>298</v>
      </c>
      <c r="J2134" s="3">
        <v>21.664000000000001</v>
      </c>
      <c r="K2134" s="3">
        <v>7.5229999999999997</v>
      </c>
      <c r="L2134" s="3">
        <v>7.6429999999999998</v>
      </c>
      <c r="M2134" s="3">
        <v>5.6289999999999996</v>
      </c>
      <c r="N2134" s="3">
        <v>20.152000000000001</v>
      </c>
      <c r="O2134" s="3">
        <v>45.335999999999999</v>
      </c>
      <c r="P2134" s="3">
        <v>7.6390000000000002</v>
      </c>
      <c r="Q2134" s="3">
        <v>13.551</v>
      </c>
      <c r="R2134" s="3">
        <v>43.863999999999997</v>
      </c>
      <c r="S2134" s="3">
        <v>40.658000000000001</v>
      </c>
      <c r="T2134" s="3">
        <v>50.463000000000001</v>
      </c>
      <c r="U2134" s="3">
        <v>47.079000000000001</v>
      </c>
      <c r="V2134" s="3">
        <v>4.2590000000000003</v>
      </c>
      <c r="W2134" s="3">
        <v>5.25</v>
      </c>
      <c r="X2134" s="3">
        <v>8.2609999999999992</v>
      </c>
      <c r="Y2134" s="3">
        <v>12.536</v>
      </c>
      <c r="Z2134" s="3">
        <v>5.399</v>
      </c>
      <c r="AA2134" s="3">
        <v>8.2970000000000006</v>
      </c>
      <c r="AB2134" s="3">
        <v>4.8319999999999999</v>
      </c>
      <c r="AC2134" s="3">
        <v>6.9669999999999996</v>
      </c>
      <c r="AD2134" s="3">
        <v>7.2240000000000002</v>
      </c>
      <c r="AE2134" s="3">
        <v>8.8840000000000003</v>
      </c>
      <c r="AF2134" s="3">
        <v>5.2229999999999999</v>
      </c>
      <c r="AG2134" s="3">
        <v>27.45</v>
      </c>
      <c r="AH2134" s="3">
        <v>51.460999999999999</v>
      </c>
      <c r="AI2134" s="3">
        <v>4.1900000000000004</v>
      </c>
      <c r="AJ2134" s="3">
        <v>7.5730000000000004</v>
      </c>
      <c r="AK2134" s="3">
        <v>6.1440000000000001</v>
      </c>
      <c r="AL2134" s="3">
        <v>10.644</v>
      </c>
      <c r="AM2134" s="3">
        <v>1.4419999999999999</v>
      </c>
      <c r="AN2134" s="3">
        <v>6.33</v>
      </c>
      <c r="AO2134" s="3">
        <v>8.4589999999999996</v>
      </c>
      <c r="AP2134" s="3">
        <v>3.6949999999999998</v>
      </c>
      <c r="AQ2134" s="3">
        <v>4.8310000000000004</v>
      </c>
      <c r="AR2134" s="3">
        <v>2.9990000000000001</v>
      </c>
      <c r="AS2134" s="3">
        <v>0.83699999999999997</v>
      </c>
      <c r="AT2134" s="3">
        <v>1.6140000000000001</v>
      </c>
      <c r="AU2134" s="3">
        <v>3.28</v>
      </c>
      <c r="AV2134" s="3">
        <v>4.4329999999999998</v>
      </c>
      <c r="AW2134" s="3">
        <v>3.5219999999999998</v>
      </c>
      <c r="AX2134" s="3">
        <v>4.0369999999999999</v>
      </c>
      <c r="AY2134" s="3">
        <v>3.9740000000000002</v>
      </c>
      <c r="AZ2134" s="3">
        <v>4.0359999999999996</v>
      </c>
      <c r="BA2134">
        <v>4.0430000000000001</v>
      </c>
      <c r="BB2134">
        <v>2017</v>
      </c>
    </row>
    <row r="2135" spans="1:54" hidden="1" x14ac:dyDescent="0.2">
      <c r="A2135">
        <v>243</v>
      </c>
      <c r="B2135" t="s">
        <v>514</v>
      </c>
      <c r="C2135" t="s">
        <v>297</v>
      </c>
      <c r="D2135" t="s">
        <v>210</v>
      </c>
      <c r="E2135" t="s">
        <v>293</v>
      </c>
      <c r="F2135" t="s">
        <v>296</v>
      </c>
      <c r="G2135" t="s">
        <v>295</v>
      </c>
      <c r="I2135" t="s">
        <v>1042</v>
      </c>
      <c r="J2135" s="3">
        <v>1.51</v>
      </c>
      <c r="K2135" s="3">
        <v>1.6220000000000001</v>
      </c>
      <c r="L2135" s="3">
        <v>1.738</v>
      </c>
      <c r="M2135" s="3">
        <v>1.8420000000000001</v>
      </c>
      <c r="N2135" s="3">
        <v>2.5539999999999998</v>
      </c>
      <c r="O2135" s="3">
        <v>3.3420000000000001</v>
      </c>
      <c r="P2135" s="3">
        <v>3.4889999999999999</v>
      </c>
      <c r="Q2135" s="3">
        <v>4.28</v>
      </c>
      <c r="R2135" s="3">
        <v>6.6680000000000001</v>
      </c>
      <c r="S2135" s="3">
        <v>8.9749999999999996</v>
      </c>
      <c r="T2135" s="3">
        <v>16.146999999999998</v>
      </c>
      <c r="U2135" s="3">
        <v>17.422999999999998</v>
      </c>
      <c r="V2135" s="3">
        <v>18.323</v>
      </c>
      <c r="W2135" s="3">
        <v>18.834</v>
      </c>
      <c r="X2135" s="3">
        <v>21.53</v>
      </c>
      <c r="Y2135" s="3">
        <v>23.513999999999999</v>
      </c>
      <c r="Z2135" s="3">
        <v>24.443000000000001</v>
      </c>
      <c r="AA2135" s="3">
        <v>26.488</v>
      </c>
      <c r="AB2135" s="3">
        <v>28.559000000000001</v>
      </c>
      <c r="AC2135" s="3">
        <v>30.015999999999998</v>
      </c>
      <c r="AD2135" s="3">
        <v>32.723999999999997</v>
      </c>
      <c r="AE2135" s="3">
        <v>34.158000000000001</v>
      </c>
      <c r="AF2135" s="3">
        <v>37.749000000000002</v>
      </c>
      <c r="AG2135" s="3">
        <v>53.850999999999999</v>
      </c>
      <c r="AH2135" s="3">
        <v>69.328000000000003</v>
      </c>
      <c r="AI2135" s="3">
        <v>74.483999999999995</v>
      </c>
      <c r="AJ2135" s="3">
        <v>78.207999999999998</v>
      </c>
      <c r="AK2135" s="3">
        <v>85.150999999999996</v>
      </c>
      <c r="AL2135" s="3">
        <v>88.997</v>
      </c>
      <c r="AM2135" s="3">
        <v>94.128</v>
      </c>
      <c r="AN2135" s="3">
        <v>100</v>
      </c>
      <c r="AO2135" s="3">
        <v>107.76</v>
      </c>
      <c r="AP2135" s="3">
        <v>111.97</v>
      </c>
      <c r="AQ2135" s="3">
        <v>116.31</v>
      </c>
      <c r="AR2135" s="3">
        <v>118.15</v>
      </c>
      <c r="AS2135" s="3">
        <v>120.92</v>
      </c>
      <c r="AT2135" s="3">
        <v>122.97</v>
      </c>
      <c r="AU2135" s="3">
        <v>128.13999999999999</v>
      </c>
      <c r="AV2135" s="3">
        <v>132.83199999999999</v>
      </c>
      <c r="AW2135" s="3">
        <v>137.83799999999999</v>
      </c>
      <c r="AX2135" s="3">
        <v>143.30799999999999</v>
      </c>
      <c r="AY2135" s="3">
        <v>149.024</v>
      </c>
      <c r="AZ2135" s="3">
        <v>154.922</v>
      </c>
      <c r="BA2135">
        <v>161.00700000000001</v>
      </c>
      <c r="BB2135">
        <v>2017</v>
      </c>
    </row>
    <row r="2136" spans="1:54" hidden="1" x14ac:dyDescent="0.2">
      <c r="A2136">
        <v>243</v>
      </c>
      <c r="B2136" t="s">
        <v>514</v>
      </c>
      <c r="C2136" t="s">
        <v>294</v>
      </c>
      <c r="D2136" t="s">
        <v>210</v>
      </c>
      <c r="E2136" t="s">
        <v>293</v>
      </c>
      <c r="F2136" t="s">
        <v>292</v>
      </c>
      <c r="G2136" t="s">
        <v>275</v>
      </c>
      <c r="I2136" t="s">
        <v>291</v>
      </c>
      <c r="J2136" s="3">
        <v>-5.8639999999999999</v>
      </c>
      <c r="K2136" s="3">
        <v>7.3650000000000002</v>
      </c>
      <c r="L2136" s="3">
        <v>7.181</v>
      </c>
      <c r="M2136" s="3">
        <v>5.9950000000000001</v>
      </c>
      <c r="N2136" s="3">
        <v>38.636000000000003</v>
      </c>
      <c r="O2136" s="3">
        <v>30.853000000000002</v>
      </c>
      <c r="P2136" s="3">
        <v>4.399</v>
      </c>
      <c r="Q2136" s="3">
        <v>22.672000000000001</v>
      </c>
      <c r="R2136" s="3">
        <v>55.798000000000002</v>
      </c>
      <c r="S2136" s="3">
        <v>34.594000000000001</v>
      </c>
      <c r="T2136" s="3">
        <v>79.918999999999997</v>
      </c>
      <c r="U2136" s="3">
        <v>7.9020000000000001</v>
      </c>
      <c r="V2136" s="3">
        <v>5.165</v>
      </c>
      <c r="W2136" s="3">
        <v>2.7879999999999998</v>
      </c>
      <c r="X2136" s="3">
        <v>14.314</v>
      </c>
      <c r="Y2136" s="3">
        <v>9.2159999999999993</v>
      </c>
      <c r="Z2136" s="3">
        <v>3.9489999999999998</v>
      </c>
      <c r="AA2136" s="3">
        <v>8.3659999999999997</v>
      </c>
      <c r="AB2136" s="3">
        <v>7.82</v>
      </c>
      <c r="AC2136" s="3">
        <v>5.101</v>
      </c>
      <c r="AD2136" s="3">
        <v>9.0190000000000001</v>
      </c>
      <c r="AE2136" s="3">
        <v>4.3840000000000003</v>
      </c>
      <c r="AF2136" s="3">
        <v>10.512</v>
      </c>
      <c r="AG2136" s="3">
        <v>42.655000000000001</v>
      </c>
      <c r="AH2136" s="3">
        <v>28.74</v>
      </c>
      <c r="AI2136" s="3">
        <v>7.4370000000000003</v>
      </c>
      <c r="AJ2136" s="3">
        <v>5</v>
      </c>
      <c r="AK2136" s="3">
        <v>8.8780000000000001</v>
      </c>
      <c r="AL2136" s="3">
        <v>4.5170000000000003</v>
      </c>
      <c r="AM2136" s="3">
        <v>5.7649999999999997</v>
      </c>
      <c r="AN2136" s="3">
        <v>6.2380000000000004</v>
      </c>
      <c r="AO2136" s="3">
        <v>7.76</v>
      </c>
      <c r="AP2136" s="3">
        <v>3.907</v>
      </c>
      <c r="AQ2136" s="3">
        <v>3.8759999999999999</v>
      </c>
      <c r="AR2136" s="3">
        <v>1.5820000000000001</v>
      </c>
      <c r="AS2136" s="3">
        <v>2.3439999999999999</v>
      </c>
      <c r="AT2136" s="3">
        <v>1.6950000000000001</v>
      </c>
      <c r="AU2136" s="3">
        <v>4.2039999999999997</v>
      </c>
      <c r="AV2136" s="3">
        <v>3.6619999999999999</v>
      </c>
      <c r="AW2136" s="3">
        <v>3.7690000000000001</v>
      </c>
      <c r="AX2136" s="3">
        <v>3.968</v>
      </c>
      <c r="AY2136" s="3">
        <v>3.988</v>
      </c>
      <c r="AZ2136" s="3">
        <v>3.9580000000000002</v>
      </c>
      <c r="BA2136">
        <v>3.9279999999999999</v>
      </c>
      <c r="BB2136">
        <v>2017</v>
      </c>
    </row>
    <row r="2137" spans="1:54" hidden="1" x14ac:dyDescent="0.2">
      <c r="A2137">
        <v>243</v>
      </c>
      <c r="B2137" t="s">
        <v>514</v>
      </c>
      <c r="C2137" t="s">
        <v>290</v>
      </c>
      <c r="D2137" t="s">
        <v>210</v>
      </c>
      <c r="E2137" t="s">
        <v>289</v>
      </c>
      <c r="G2137" t="s">
        <v>288</v>
      </c>
    </row>
    <row r="2138" spans="1:54" hidden="1" x14ac:dyDescent="0.2">
      <c r="A2138">
        <v>243</v>
      </c>
      <c r="B2138" t="s">
        <v>514</v>
      </c>
      <c r="C2138" t="s">
        <v>287</v>
      </c>
      <c r="D2138" t="s">
        <v>210</v>
      </c>
      <c r="E2138" t="s">
        <v>286</v>
      </c>
      <c r="F2138" t="s">
        <v>285</v>
      </c>
      <c r="G2138" t="s">
        <v>275</v>
      </c>
      <c r="I2138" t="s">
        <v>1043</v>
      </c>
      <c r="J2138" s="3">
        <v>17.504000000000001</v>
      </c>
      <c r="K2138" s="3">
        <v>-11.973000000000001</v>
      </c>
      <c r="L2138" s="3">
        <v>-13.48</v>
      </c>
      <c r="M2138" s="3">
        <v>3.9990000000000001</v>
      </c>
      <c r="N2138" s="3">
        <v>-7.157</v>
      </c>
      <c r="O2138" s="3">
        <v>5.202</v>
      </c>
      <c r="P2138" s="3">
        <v>14.762</v>
      </c>
      <c r="Q2138" s="3">
        <v>6.8360000000000003</v>
      </c>
      <c r="R2138" s="3">
        <v>-1.8680000000000001</v>
      </c>
      <c r="S2138" s="3">
        <v>14.127000000000001</v>
      </c>
      <c r="T2138" s="3">
        <v>-15.51</v>
      </c>
      <c r="U2138" s="3">
        <v>-0.14599999999999999</v>
      </c>
      <c r="V2138" s="3">
        <v>23.550999999999998</v>
      </c>
      <c r="W2138" s="3">
        <v>83.555000000000007</v>
      </c>
      <c r="X2138" s="3">
        <v>10.632999999999999</v>
      </c>
      <c r="Y2138" s="3">
        <v>1.92</v>
      </c>
      <c r="Z2138" s="3">
        <v>9.69</v>
      </c>
      <c r="AA2138" s="3">
        <v>15.842000000000001</v>
      </c>
      <c r="AB2138" s="3">
        <v>24.155000000000001</v>
      </c>
      <c r="AC2138" s="3">
        <v>-1.4430000000000001</v>
      </c>
      <c r="AD2138" s="3">
        <v>9.0980000000000008</v>
      </c>
      <c r="AE2138" s="3">
        <v>-2.4409999999999998</v>
      </c>
      <c r="AF2138" s="3">
        <v>3.2749999999999999</v>
      </c>
      <c r="AG2138" s="3">
        <v>-18.298999999999999</v>
      </c>
      <c r="AH2138" s="3">
        <v>-7.78</v>
      </c>
      <c r="AI2138" s="3">
        <v>15.005000000000001</v>
      </c>
      <c r="AJ2138" s="3">
        <v>13.446</v>
      </c>
      <c r="AK2138" s="3">
        <v>7.7320000000000002</v>
      </c>
      <c r="AL2138" s="3">
        <v>4.3099999999999996</v>
      </c>
      <c r="AM2138" s="3">
        <v>-9.4510000000000005</v>
      </c>
      <c r="AN2138" s="3">
        <v>34.216999999999999</v>
      </c>
      <c r="AO2138" s="3">
        <v>-0.39800000000000002</v>
      </c>
      <c r="AP2138" s="3">
        <v>1.883</v>
      </c>
      <c r="AQ2138" s="3">
        <v>-4.5860000000000003</v>
      </c>
      <c r="AR2138" s="3">
        <v>5.96</v>
      </c>
      <c r="AS2138" s="3">
        <v>19.384</v>
      </c>
      <c r="AT2138" s="3">
        <v>9.19</v>
      </c>
      <c r="AU2138" s="3">
        <v>-3.637</v>
      </c>
      <c r="AV2138" s="3">
        <v>2.427</v>
      </c>
      <c r="AW2138" s="3">
        <v>4.9290000000000003</v>
      </c>
      <c r="AX2138" s="3">
        <v>4.8949999999999996</v>
      </c>
      <c r="AY2138" s="3">
        <v>4.63</v>
      </c>
      <c r="AZ2138" s="3">
        <v>5.4960000000000004</v>
      </c>
      <c r="BA2138">
        <v>5.5890000000000004</v>
      </c>
      <c r="BB2138">
        <v>2016</v>
      </c>
    </row>
    <row r="2139" spans="1:54" hidden="1" x14ac:dyDescent="0.2">
      <c r="A2139">
        <v>243</v>
      </c>
      <c r="B2139" t="s">
        <v>514</v>
      </c>
      <c r="C2139" t="s">
        <v>284</v>
      </c>
      <c r="D2139" t="s">
        <v>210</v>
      </c>
      <c r="E2139" t="s">
        <v>283</v>
      </c>
      <c r="F2139" t="s">
        <v>282</v>
      </c>
      <c r="G2139" t="s">
        <v>275</v>
      </c>
      <c r="I2139" t="s">
        <v>1043</v>
      </c>
      <c r="J2139" s="3" t="s">
        <v>215</v>
      </c>
      <c r="K2139" s="3" t="s">
        <v>215</v>
      </c>
      <c r="L2139" s="3" t="s">
        <v>215</v>
      </c>
      <c r="M2139" s="3" t="s">
        <v>215</v>
      </c>
      <c r="N2139" s="3" t="s">
        <v>215</v>
      </c>
      <c r="O2139" s="3" t="s">
        <v>215</v>
      </c>
      <c r="P2139" s="3" t="s">
        <v>215</v>
      </c>
      <c r="Q2139" s="3" t="s">
        <v>215</v>
      </c>
      <c r="R2139" s="3" t="s">
        <v>215</v>
      </c>
      <c r="S2139" s="3" t="s">
        <v>215</v>
      </c>
      <c r="T2139" s="3" t="s">
        <v>215</v>
      </c>
      <c r="U2139" s="3">
        <v>-2.6160000000000001</v>
      </c>
      <c r="V2139" s="3">
        <v>25.710999999999999</v>
      </c>
      <c r="W2139" s="3">
        <v>92.025999999999996</v>
      </c>
      <c r="X2139" s="3">
        <v>10.901</v>
      </c>
      <c r="Y2139" s="3">
        <v>2.456</v>
      </c>
      <c r="Z2139" s="3">
        <v>8.5</v>
      </c>
      <c r="AA2139" s="3">
        <v>17.66</v>
      </c>
      <c r="AB2139" s="3">
        <v>25.227</v>
      </c>
      <c r="AC2139" s="3">
        <v>-0.54100000000000004</v>
      </c>
      <c r="AD2139" s="3">
        <v>9.5860000000000003</v>
      </c>
      <c r="AE2139" s="3">
        <v>-2.2509999999999999</v>
      </c>
      <c r="AF2139" s="3">
        <v>3.4129999999999998</v>
      </c>
      <c r="AG2139" s="3">
        <v>-19.349</v>
      </c>
      <c r="AH2139" s="3">
        <v>-7.907</v>
      </c>
      <c r="AI2139" s="3">
        <v>15.055999999999999</v>
      </c>
      <c r="AJ2139" s="3">
        <v>15.417999999999999</v>
      </c>
      <c r="AK2139" s="3">
        <v>8.0090000000000003</v>
      </c>
      <c r="AL2139" s="3">
        <v>4.5039999999999996</v>
      </c>
      <c r="AM2139" s="3">
        <v>-11.012</v>
      </c>
      <c r="AN2139" s="3">
        <v>34.682000000000002</v>
      </c>
      <c r="AO2139" s="3">
        <v>-0.80400000000000005</v>
      </c>
      <c r="AP2139" s="3">
        <v>1.954</v>
      </c>
      <c r="AQ2139" s="3">
        <v>-4.4109999999999996</v>
      </c>
      <c r="AR2139" s="3">
        <v>5.5140000000000002</v>
      </c>
      <c r="AS2139" s="3">
        <v>19.649000000000001</v>
      </c>
      <c r="AT2139" s="3">
        <v>8.9809999999999999</v>
      </c>
      <c r="AU2139" s="3">
        <v>-4.2460000000000004</v>
      </c>
      <c r="AV2139" s="3">
        <v>2.3250000000000002</v>
      </c>
      <c r="AW2139" s="3">
        <v>5.0439999999999996</v>
      </c>
      <c r="AX2139" s="3">
        <v>4.9429999999999996</v>
      </c>
      <c r="AY2139" s="3">
        <v>4.6550000000000002</v>
      </c>
      <c r="AZ2139" s="3">
        <v>5.4610000000000003</v>
      </c>
      <c r="BA2139">
        <v>5.5460000000000003</v>
      </c>
      <c r="BB2139">
        <v>2016</v>
      </c>
    </row>
    <row r="2140" spans="1:54" hidden="1" x14ac:dyDescent="0.2">
      <c r="A2140">
        <v>243</v>
      </c>
      <c r="B2140" t="s">
        <v>514</v>
      </c>
      <c r="C2140" t="s">
        <v>281</v>
      </c>
      <c r="D2140" t="s">
        <v>210</v>
      </c>
      <c r="E2140" t="s">
        <v>280</v>
      </c>
      <c r="F2140" t="s">
        <v>279</v>
      </c>
      <c r="G2140" t="s">
        <v>275</v>
      </c>
      <c r="I2140" t="s">
        <v>1043</v>
      </c>
      <c r="J2140" s="3">
        <v>-12.75</v>
      </c>
      <c r="K2140" s="3">
        <v>22.122</v>
      </c>
      <c r="L2140" s="3">
        <v>-18.710999999999999</v>
      </c>
      <c r="M2140" s="3">
        <v>6.0010000000000003</v>
      </c>
      <c r="N2140" s="3">
        <v>11.914999999999999</v>
      </c>
      <c r="O2140" s="3">
        <v>0.96399999999999997</v>
      </c>
      <c r="P2140" s="3">
        <v>0.94799999999999995</v>
      </c>
      <c r="Q2140" s="3">
        <v>-0.90900000000000003</v>
      </c>
      <c r="R2140" s="3">
        <v>12.307</v>
      </c>
      <c r="S2140" s="3">
        <v>4.9409999999999998</v>
      </c>
      <c r="T2140" s="3">
        <v>-7.5620000000000003</v>
      </c>
      <c r="U2140" s="3">
        <v>0.61299999999999999</v>
      </c>
      <c r="V2140" s="3">
        <v>4.5419999999999998</v>
      </c>
      <c r="W2140" s="3">
        <v>50.468000000000004</v>
      </c>
      <c r="X2140" s="3">
        <v>10.468</v>
      </c>
      <c r="Y2140" s="3">
        <v>6.8689999999999998</v>
      </c>
      <c r="Z2140" s="3">
        <v>7.298</v>
      </c>
      <c r="AA2140" s="3">
        <v>21.562999999999999</v>
      </c>
      <c r="AB2140" s="3">
        <v>10.227</v>
      </c>
      <c r="AC2140" s="3">
        <v>12.507</v>
      </c>
      <c r="AD2140" s="3">
        <v>15.068</v>
      </c>
      <c r="AE2140" s="3">
        <v>-3.06</v>
      </c>
      <c r="AF2140" s="3">
        <v>-1.4830000000000001</v>
      </c>
      <c r="AG2140" s="3">
        <v>7.8280000000000003</v>
      </c>
      <c r="AH2140" s="3">
        <v>0.16</v>
      </c>
      <c r="AI2140" s="3">
        <v>4.4189999999999996</v>
      </c>
      <c r="AJ2140" s="3">
        <v>2.6120000000000001</v>
      </c>
      <c r="AK2140" s="3">
        <v>3.734</v>
      </c>
      <c r="AL2140" s="3">
        <v>-11.177</v>
      </c>
      <c r="AM2140" s="3">
        <v>-13.416</v>
      </c>
      <c r="AN2140" s="3">
        <v>41.271999999999998</v>
      </c>
      <c r="AO2140" s="3">
        <v>5.069</v>
      </c>
      <c r="AP2140" s="3">
        <v>4.0490000000000004</v>
      </c>
      <c r="AQ2140" s="3">
        <v>11.518000000000001</v>
      </c>
      <c r="AR2140" s="3">
        <v>10.304</v>
      </c>
      <c r="AS2140" s="3">
        <v>5.3390000000000004</v>
      </c>
      <c r="AT2140" s="3">
        <v>8.7569999999999997</v>
      </c>
      <c r="AU2140" s="3">
        <v>3.2839999999999998</v>
      </c>
      <c r="AV2140" s="3">
        <v>3.867</v>
      </c>
      <c r="AW2140" s="3">
        <v>4.5570000000000004</v>
      </c>
      <c r="AX2140" s="3">
        <v>4.1779999999999999</v>
      </c>
      <c r="AY2140" s="3">
        <v>3.9009999999999998</v>
      </c>
      <c r="AZ2140" s="3">
        <v>4.3860000000000001</v>
      </c>
      <c r="BA2140">
        <v>4.4690000000000003</v>
      </c>
      <c r="BB2140">
        <v>2016</v>
      </c>
    </row>
    <row r="2141" spans="1:54" hidden="1" x14ac:dyDescent="0.2">
      <c r="A2141">
        <v>243</v>
      </c>
      <c r="B2141" t="s">
        <v>514</v>
      </c>
      <c r="C2141" t="s">
        <v>278</v>
      </c>
      <c r="D2141" t="s">
        <v>210</v>
      </c>
      <c r="E2141" t="s">
        <v>277</v>
      </c>
      <c r="F2141" t="s">
        <v>276</v>
      </c>
      <c r="G2141" t="s">
        <v>275</v>
      </c>
      <c r="I2141" t="s">
        <v>1043</v>
      </c>
      <c r="J2141" s="3">
        <v>-17.608000000000001</v>
      </c>
      <c r="K2141" s="3">
        <v>26.765999999999998</v>
      </c>
      <c r="L2141" s="3">
        <v>-30.411000000000001</v>
      </c>
      <c r="M2141" s="3">
        <v>-0.314</v>
      </c>
      <c r="N2141" s="3">
        <v>12.185</v>
      </c>
      <c r="O2141" s="3">
        <v>-11.07</v>
      </c>
      <c r="P2141" s="3">
        <v>-7.7249999999999996</v>
      </c>
      <c r="Q2141" s="3">
        <v>-11.651</v>
      </c>
      <c r="R2141" s="3">
        <v>15.391999999999999</v>
      </c>
      <c r="S2141" s="3">
        <v>5.5720000000000001</v>
      </c>
      <c r="T2141" s="3">
        <v>-21.187000000000001</v>
      </c>
      <c r="U2141" s="3">
        <v>-11.054</v>
      </c>
      <c r="V2141" s="3">
        <v>-13.2</v>
      </c>
      <c r="W2141" s="3">
        <v>5.9850000000000003</v>
      </c>
      <c r="X2141" s="3">
        <v>15.692</v>
      </c>
      <c r="Y2141" s="3">
        <v>11.022</v>
      </c>
      <c r="Z2141" s="3">
        <v>6.9880000000000004</v>
      </c>
      <c r="AA2141" s="3">
        <v>16.09</v>
      </c>
      <c r="AB2141" s="3">
        <v>-6.742</v>
      </c>
      <c r="AC2141" s="3">
        <v>-3.8690000000000002</v>
      </c>
      <c r="AD2141" s="3">
        <v>21.314</v>
      </c>
      <c r="AE2141" s="3">
        <v>-15.359</v>
      </c>
      <c r="AF2141" s="3">
        <v>3.6850000000000001</v>
      </c>
      <c r="AG2141" s="3">
        <v>19.010000000000002</v>
      </c>
      <c r="AH2141" s="3">
        <v>9.0370000000000008</v>
      </c>
      <c r="AI2141" s="3">
        <v>6.3789999999999996</v>
      </c>
      <c r="AJ2141" s="3">
        <v>25.704000000000001</v>
      </c>
      <c r="AK2141" s="3">
        <v>27.756</v>
      </c>
      <c r="AL2141" s="3">
        <v>-17.448</v>
      </c>
      <c r="AM2141" s="3">
        <v>-29.029</v>
      </c>
      <c r="AN2141" s="3">
        <v>270.83800000000002</v>
      </c>
      <c r="AO2141" s="3">
        <v>11.481999999999999</v>
      </c>
      <c r="AP2141" s="3">
        <v>4.5380000000000003</v>
      </c>
      <c r="AQ2141" s="3">
        <v>11.798999999999999</v>
      </c>
      <c r="AR2141" s="3">
        <v>9.0969999999999995</v>
      </c>
      <c r="AS2141" s="3">
        <v>0.47299999999999998</v>
      </c>
      <c r="AT2141" s="3">
        <v>5.4690000000000003</v>
      </c>
      <c r="AU2141" s="3">
        <v>1.946</v>
      </c>
      <c r="AV2141" s="3">
        <v>2.6230000000000002</v>
      </c>
      <c r="AW2141" s="3">
        <v>3.2469999999999999</v>
      </c>
      <c r="AX2141" s="3">
        <v>3.706</v>
      </c>
      <c r="AY2141" s="3">
        <v>3.645</v>
      </c>
      <c r="AZ2141" s="3">
        <v>4.2030000000000003</v>
      </c>
      <c r="BA2141">
        <v>4.4359999999999999</v>
      </c>
      <c r="BB2141">
        <v>2016</v>
      </c>
    </row>
    <row r="2142" spans="1:54" hidden="1" x14ac:dyDescent="0.2">
      <c r="A2142">
        <v>243</v>
      </c>
      <c r="B2142" t="s">
        <v>514</v>
      </c>
      <c r="C2142" t="s">
        <v>274</v>
      </c>
      <c r="D2142" t="s">
        <v>210</v>
      </c>
      <c r="E2142" t="s">
        <v>273</v>
      </c>
      <c r="F2142" t="s">
        <v>272</v>
      </c>
      <c r="G2142" t="s">
        <v>271</v>
      </c>
      <c r="I2142" t="s">
        <v>1044</v>
      </c>
      <c r="J2142" s="3" t="s">
        <v>215</v>
      </c>
      <c r="K2142" s="3" t="s">
        <v>215</v>
      </c>
      <c r="L2142" s="3" t="s">
        <v>215</v>
      </c>
      <c r="M2142" s="3" t="s">
        <v>215</v>
      </c>
      <c r="N2142" s="3" t="s">
        <v>215</v>
      </c>
      <c r="O2142" s="3" t="s">
        <v>215</v>
      </c>
      <c r="P2142" s="3" t="s">
        <v>215</v>
      </c>
      <c r="Q2142" s="3" t="s">
        <v>215</v>
      </c>
      <c r="R2142" s="3" t="s">
        <v>215</v>
      </c>
      <c r="S2142" s="3" t="s">
        <v>215</v>
      </c>
      <c r="T2142" s="3" t="s">
        <v>215</v>
      </c>
      <c r="U2142" s="3">
        <v>9.2370000000000001</v>
      </c>
      <c r="V2142" s="3">
        <v>9.5370000000000008</v>
      </c>
      <c r="W2142" s="3">
        <v>9.3369999999999997</v>
      </c>
      <c r="X2142" s="3">
        <v>7.3869999999999996</v>
      </c>
      <c r="Y2142" s="3">
        <v>7.2869999999999999</v>
      </c>
      <c r="Z2142" s="3">
        <v>7.5369999999999999</v>
      </c>
      <c r="AA2142" s="3">
        <v>7.1870000000000003</v>
      </c>
      <c r="AB2142" s="3">
        <v>7.3869999999999996</v>
      </c>
      <c r="AC2142" s="3">
        <v>6.2869999999999999</v>
      </c>
      <c r="AD2142" s="3">
        <v>6.343</v>
      </c>
      <c r="AE2142" s="3">
        <v>7.1790000000000003</v>
      </c>
      <c r="AF2142" s="3">
        <v>6.6189999999999998</v>
      </c>
      <c r="AG2142" s="3">
        <v>6.7640000000000002</v>
      </c>
      <c r="AH2142" s="3">
        <v>6.1449999999999996</v>
      </c>
      <c r="AI2142" s="3">
        <v>6.41</v>
      </c>
      <c r="AJ2142" s="3">
        <v>5.4909999999999997</v>
      </c>
      <c r="AK2142" s="3">
        <v>5.008</v>
      </c>
      <c r="AL2142" s="3">
        <v>4.6379999999999999</v>
      </c>
      <c r="AM2142" s="3">
        <v>5.31</v>
      </c>
      <c r="AN2142" s="3">
        <v>5.0010000000000003</v>
      </c>
      <c r="AO2142" s="3">
        <v>5.7830000000000004</v>
      </c>
      <c r="AP2142" s="3">
        <v>6.4450000000000003</v>
      </c>
      <c r="AQ2142" s="3">
        <v>7.0190000000000001</v>
      </c>
      <c r="AR2142" s="3">
        <v>6.4</v>
      </c>
      <c r="AS2142" s="3">
        <v>5.94</v>
      </c>
      <c r="AT2142" s="3">
        <v>5.4939999999999998</v>
      </c>
      <c r="AU2142" s="3">
        <v>5.4</v>
      </c>
      <c r="AV2142" s="3">
        <v>5.0999999999999996</v>
      </c>
      <c r="AW2142" s="3">
        <v>5.0999999999999996</v>
      </c>
      <c r="AX2142" s="3">
        <v>5.0999999999999996</v>
      </c>
      <c r="AY2142" s="3">
        <v>5.0999999999999996</v>
      </c>
      <c r="AZ2142" s="3">
        <v>5.0999999999999996</v>
      </c>
      <c r="BA2142">
        <v>5.0999999999999996</v>
      </c>
      <c r="BB2142">
        <v>2017</v>
      </c>
    </row>
    <row r="2143" spans="1:54" hidden="1" x14ac:dyDescent="0.2">
      <c r="A2143">
        <v>243</v>
      </c>
      <c r="B2143" t="s">
        <v>514</v>
      </c>
      <c r="C2143" t="s">
        <v>270</v>
      </c>
      <c r="D2143" t="s">
        <v>210</v>
      </c>
      <c r="E2143" t="s">
        <v>269</v>
      </c>
      <c r="F2143" t="s">
        <v>268</v>
      </c>
      <c r="G2143" t="s">
        <v>264</v>
      </c>
      <c r="H2143" t="s">
        <v>263</v>
      </c>
    </row>
    <row r="2144" spans="1:54" hidden="1" x14ac:dyDescent="0.2">
      <c r="A2144">
        <v>243</v>
      </c>
      <c r="B2144" t="s">
        <v>514</v>
      </c>
      <c r="C2144" t="s">
        <v>267</v>
      </c>
      <c r="D2144" t="s">
        <v>210</v>
      </c>
      <c r="E2144" t="s">
        <v>266</v>
      </c>
      <c r="F2144" t="s">
        <v>265</v>
      </c>
      <c r="G2144" t="s">
        <v>264</v>
      </c>
      <c r="H2144" t="s">
        <v>263</v>
      </c>
      <c r="I2144" t="s">
        <v>1045</v>
      </c>
      <c r="J2144" s="3">
        <v>5.6520000000000001</v>
      </c>
      <c r="K2144" s="3">
        <v>5.7809999999999997</v>
      </c>
      <c r="L2144" s="3">
        <v>5.9160000000000004</v>
      </c>
      <c r="M2144" s="3">
        <v>6.056</v>
      </c>
      <c r="N2144" s="3">
        <v>6.202</v>
      </c>
      <c r="O2144" s="3">
        <v>6.3529999999999998</v>
      </c>
      <c r="P2144" s="3">
        <v>6.5090000000000003</v>
      </c>
      <c r="Q2144" s="3">
        <v>6.6689999999999996</v>
      </c>
      <c r="R2144" s="3">
        <v>6.8280000000000003</v>
      </c>
      <c r="S2144" s="3">
        <v>6.9790000000000001</v>
      </c>
      <c r="T2144" s="3">
        <v>7.1180000000000003</v>
      </c>
      <c r="U2144" s="3">
        <v>7.242</v>
      </c>
      <c r="V2144" s="3">
        <v>7.375</v>
      </c>
      <c r="W2144" s="3">
        <v>7.5110000000000001</v>
      </c>
      <c r="X2144" s="3">
        <v>7.6420000000000003</v>
      </c>
      <c r="Y2144" s="3">
        <v>7.7709999999999999</v>
      </c>
      <c r="Z2144" s="3">
        <v>7.8970000000000002</v>
      </c>
      <c r="AA2144" s="3">
        <v>8.0229999999999997</v>
      </c>
      <c r="AB2144" s="3">
        <v>8.1519999999999992</v>
      </c>
      <c r="AC2144" s="3">
        <v>8.2759999999999998</v>
      </c>
      <c r="AD2144" s="3">
        <v>8.3979999999999997</v>
      </c>
      <c r="AE2144" s="3">
        <v>8.5129999999999999</v>
      </c>
      <c r="AF2144" s="3">
        <v>8.6280000000000001</v>
      </c>
      <c r="AG2144" s="3">
        <v>8.7449999999999992</v>
      </c>
      <c r="AH2144" s="3">
        <v>8.8580000000000005</v>
      </c>
      <c r="AI2144" s="3">
        <v>8.968</v>
      </c>
      <c r="AJ2144" s="3">
        <v>9.0709999999999997</v>
      </c>
      <c r="AK2144" s="3">
        <v>9.1739999999999995</v>
      </c>
      <c r="AL2144" s="3">
        <v>9.2799999999999994</v>
      </c>
      <c r="AM2144" s="3">
        <v>9.3800000000000008</v>
      </c>
      <c r="AN2144" s="3">
        <v>9.4789999999999992</v>
      </c>
      <c r="AO2144" s="3">
        <v>9.58</v>
      </c>
      <c r="AP2144" s="3">
        <v>9.6809999999999992</v>
      </c>
      <c r="AQ2144" s="3">
        <v>9.7850000000000001</v>
      </c>
      <c r="AR2144" s="3">
        <v>9.8829999999999991</v>
      </c>
      <c r="AS2144" s="3">
        <v>9.98</v>
      </c>
      <c r="AT2144" s="3">
        <v>10.074999999999999</v>
      </c>
      <c r="AU2144" s="3">
        <v>10.172000000000001</v>
      </c>
      <c r="AV2144" s="3">
        <v>10.27</v>
      </c>
      <c r="AW2144" s="3">
        <v>10.368</v>
      </c>
      <c r="AX2144" s="3">
        <v>10.468</v>
      </c>
      <c r="AY2144" s="3">
        <v>10.568</v>
      </c>
      <c r="AZ2144" s="3">
        <v>10.67</v>
      </c>
      <c r="BA2144">
        <v>10.772</v>
      </c>
      <c r="BB2144">
        <v>2016</v>
      </c>
    </row>
    <row r="2145" spans="1:54" hidden="1" x14ac:dyDescent="0.2">
      <c r="A2145">
        <v>243</v>
      </c>
      <c r="B2145" t="s">
        <v>514</v>
      </c>
      <c r="C2145" t="s">
        <v>262</v>
      </c>
      <c r="D2145" t="s">
        <v>210</v>
      </c>
      <c r="E2145" t="s">
        <v>260</v>
      </c>
      <c r="F2145" t="s">
        <v>259</v>
      </c>
      <c r="G2145" t="s">
        <v>225</v>
      </c>
      <c r="H2145" t="s">
        <v>222</v>
      </c>
      <c r="I2145" t="s">
        <v>1046</v>
      </c>
      <c r="J2145" s="3" t="s">
        <v>215</v>
      </c>
      <c r="K2145" s="3" t="s">
        <v>215</v>
      </c>
      <c r="L2145" s="3" t="s">
        <v>215</v>
      </c>
      <c r="M2145" s="3" t="s">
        <v>215</v>
      </c>
      <c r="N2145" s="3" t="s">
        <v>215</v>
      </c>
      <c r="O2145" s="3" t="s">
        <v>215</v>
      </c>
      <c r="P2145" s="3" t="s">
        <v>215</v>
      </c>
      <c r="Q2145" s="3" t="s">
        <v>215</v>
      </c>
      <c r="R2145" s="3" t="s">
        <v>215</v>
      </c>
      <c r="S2145" s="3" t="s">
        <v>215</v>
      </c>
      <c r="T2145" s="3" t="s">
        <v>215</v>
      </c>
      <c r="U2145" s="3" t="s">
        <v>215</v>
      </c>
      <c r="V2145" s="3" t="s">
        <v>215</v>
      </c>
      <c r="W2145" s="3" t="s">
        <v>215</v>
      </c>
      <c r="X2145" s="3" t="s">
        <v>215</v>
      </c>
      <c r="Y2145" s="3" t="s">
        <v>215</v>
      </c>
      <c r="Z2145" s="3" t="s">
        <v>215</v>
      </c>
      <c r="AA2145" s="3">
        <v>34.89</v>
      </c>
      <c r="AB2145" s="3">
        <v>38.948999999999998</v>
      </c>
      <c r="AC2145" s="3">
        <v>43.908000000000001</v>
      </c>
      <c r="AD2145" s="3">
        <v>51.692</v>
      </c>
      <c r="AE2145" s="3">
        <v>60.271000000000001</v>
      </c>
      <c r="AF2145" s="3">
        <v>67.009</v>
      </c>
      <c r="AG2145" s="3">
        <v>80.632000000000005</v>
      </c>
      <c r="AH2145" s="3">
        <v>127.577</v>
      </c>
      <c r="AI2145" s="3">
        <v>159.70599999999999</v>
      </c>
      <c r="AJ2145" s="3">
        <v>191.95500000000001</v>
      </c>
      <c r="AK2145" s="3">
        <v>238.86</v>
      </c>
      <c r="AL2145" s="3">
        <v>249.84299999999999</v>
      </c>
      <c r="AM2145" s="3">
        <v>229.702</v>
      </c>
      <c r="AN2145" s="3">
        <v>259.20400000000001</v>
      </c>
      <c r="AO2145" s="3">
        <v>285.04700000000003</v>
      </c>
      <c r="AP2145" s="3">
        <v>323.47899999999998</v>
      </c>
      <c r="AQ2145" s="3">
        <v>372.48899999999998</v>
      </c>
      <c r="AR2145" s="3">
        <v>419.49099999999999</v>
      </c>
      <c r="AS2145" s="3">
        <v>538.02</v>
      </c>
      <c r="AT2145" s="3">
        <v>487.94400000000002</v>
      </c>
      <c r="AU2145" s="3">
        <v>538.67700000000002</v>
      </c>
      <c r="AV2145" s="3">
        <v>594.40599999999995</v>
      </c>
      <c r="AW2145" s="3">
        <v>643.46900000000005</v>
      </c>
      <c r="AX2145" s="3">
        <v>703.83799999999997</v>
      </c>
      <c r="AY2145" s="3">
        <v>766.89200000000005</v>
      </c>
      <c r="AZ2145" s="3">
        <v>835.20399999999995</v>
      </c>
      <c r="BA2145">
        <v>910.02800000000002</v>
      </c>
      <c r="BB2145">
        <v>2016</v>
      </c>
    </row>
    <row r="2146" spans="1:54" hidden="1" x14ac:dyDescent="0.2">
      <c r="A2146">
        <v>243</v>
      </c>
      <c r="B2146" t="s">
        <v>514</v>
      </c>
      <c r="C2146" t="s">
        <v>261</v>
      </c>
      <c r="D2146" t="s">
        <v>210</v>
      </c>
      <c r="E2146" t="s">
        <v>260</v>
      </c>
      <c r="F2146" t="s">
        <v>259</v>
      </c>
      <c r="G2146" t="s">
        <v>217</v>
      </c>
      <c r="I2146" t="s">
        <v>258</v>
      </c>
      <c r="J2146" s="3" t="s">
        <v>215</v>
      </c>
      <c r="K2146" s="3" t="s">
        <v>215</v>
      </c>
      <c r="L2146" s="3" t="s">
        <v>215</v>
      </c>
      <c r="M2146" s="3" t="s">
        <v>215</v>
      </c>
      <c r="N2146" s="3" t="s">
        <v>215</v>
      </c>
      <c r="O2146" s="3" t="s">
        <v>215</v>
      </c>
      <c r="P2146" s="3" t="s">
        <v>215</v>
      </c>
      <c r="Q2146" s="3" t="s">
        <v>215</v>
      </c>
      <c r="R2146" s="3" t="s">
        <v>215</v>
      </c>
      <c r="S2146" s="3" t="s">
        <v>215</v>
      </c>
      <c r="T2146" s="3" t="s">
        <v>215</v>
      </c>
      <c r="U2146" s="3" t="s">
        <v>215</v>
      </c>
      <c r="V2146" s="3" t="s">
        <v>215</v>
      </c>
      <c r="W2146" s="3" t="s">
        <v>215</v>
      </c>
      <c r="X2146" s="3" t="s">
        <v>215</v>
      </c>
      <c r="Y2146" s="3" t="s">
        <v>215</v>
      </c>
      <c r="Z2146" s="3" t="s">
        <v>215</v>
      </c>
      <c r="AA2146" s="3">
        <v>12.445</v>
      </c>
      <c r="AB2146" s="3">
        <v>12.223000000000001</v>
      </c>
      <c r="AC2146" s="3">
        <v>12.526999999999999</v>
      </c>
      <c r="AD2146" s="3">
        <v>13.143000000000001</v>
      </c>
      <c r="AE2146" s="3">
        <v>14.105</v>
      </c>
      <c r="AF2146" s="3">
        <v>14.035</v>
      </c>
      <c r="AG2146" s="3">
        <v>12.827</v>
      </c>
      <c r="AH2146" s="3">
        <v>13.63</v>
      </c>
      <c r="AI2146" s="3">
        <v>14.741</v>
      </c>
      <c r="AJ2146" s="3">
        <v>15.218</v>
      </c>
      <c r="AK2146" s="3">
        <v>16.378</v>
      </c>
      <c r="AL2146" s="3">
        <v>15.036</v>
      </c>
      <c r="AM2146" s="3">
        <v>13.231</v>
      </c>
      <c r="AN2146" s="3">
        <v>13.077</v>
      </c>
      <c r="AO2146" s="3">
        <v>12.911</v>
      </c>
      <c r="AP2146" s="3">
        <v>13.567</v>
      </c>
      <c r="AQ2146" s="3">
        <v>14.378</v>
      </c>
      <c r="AR2146" s="3">
        <v>14.765000000000001</v>
      </c>
      <c r="AS2146" s="3">
        <v>17.536000000000001</v>
      </c>
      <c r="AT2146" s="3">
        <v>14.792999999999999</v>
      </c>
      <c r="AU2146" s="3">
        <v>15.122</v>
      </c>
      <c r="AV2146" s="3">
        <v>15.074</v>
      </c>
      <c r="AW2146" s="3">
        <v>15.022</v>
      </c>
      <c r="AX2146" s="3">
        <v>15.055</v>
      </c>
      <c r="AY2146" s="3">
        <v>15.029</v>
      </c>
      <c r="AZ2146" s="3">
        <v>14.996</v>
      </c>
      <c r="BA2146">
        <v>14.965</v>
      </c>
      <c r="BB2146">
        <v>2016</v>
      </c>
    </row>
    <row r="2147" spans="1:54" hidden="1" x14ac:dyDescent="0.2">
      <c r="A2147">
        <v>243</v>
      </c>
      <c r="B2147" t="s">
        <v>514</v>
      </c>
      <c r="C2147" t="s">
        <v>257</v>
      </c>
      <c r="D2147" t="s">
        <v>210</v>
      </c>
      <c r="E2147" t="s">
        <v>255</v>
      </c>
      <c r="F2147" t="s">
        <v>254</v>
      </c>
      <c r="G2147" t="s">
        <v>225</v>
      </c>
      <c r="H2147" t="s">
        <v>222</v>
      </c>
      <c r="I2147" t="s">
        <v>1046</v>
      </c>
      <c r="J2147" s="3" t="s">
        <v>215</v>
      </c>
      <c r="K2147" s="3" t="s">
        <v>215</v>
      </c>
      <c r="L2147" s="3" t="s">
        <v>215</v>
      </c>
      <c r="M2147" s="3" t="s">
        <v>215</v>
      </c>
      <c r="N2147" s="3" t="s">
        <v>215</v>
      </c>
      <c r="O2147" s="3" t="s">
        <v>215</v>
      </c>
      <c r="P2147" s="3" t="s">
        <v>215</v>
      </c>
      <c r="Q2147" s="3" t="s">
        <v>215</v>
      </c>
      <c r="R2147" s="3" t="s">
        <v>215</v>
      </c>
      <c r="S2147" s="3" t="s">
        <v>215</v>
      </c>
      <c r="T2147" s="3" t="s">
        <v>215</v>
      </c>
      <c r="U2147" s="3" t="s">
        <v>215</v>
      </c>
      <c r="V2147" s="3" t="s">
        <v>215</v>
      </c>
      <c r="W2147" s="3" t="s">
        <v>215</v>
      </c>
      <c r="X2147" s="3" t="s">
        <v>215</v>
      </c>
      <c r="Y2147" s="3" t="s">
        <v>215</v>
      </c>
      <c r="Z2147" s="3" t="s">
        <v>215</v>
      </c>
      <c r="AA2147" s="3">
        <v>38.097000000000001</v>
      </c>
      <c r="AB2147" s="3">
        <v>41.406999999999996</v>
      </c>
      <c r="AC2147" s="3">
        <v>48.46</v>
      </c>
      <c r="AD2147" s="3">
        <v>57.179000000000002</v>
      </c>
      <c r="AE2147" s="3">
        <v>67.231999999999999</v>
      </c>
      <c r="AF2147" s="3">
        <v>75.647999999999996</v>
      </c>
      <c r="AG2147" s="3">
        <v>119.521</v>
      </c>
      <c r="AH2147" s="3">
        <v>159.845</v>
      </c>
      <c r="AI2147" s="3">
        <v>164.072</v>
      </c>
      <c r="AJ2147" s="3">
        <v>203.83500000000001</v>
      </c>
      <c r="AK2147" s="3">
        <v>237.327</v>
      </c>
      <c r="AL2147" s="3">
        <v>303.84300000000002</v>
      </c>
      <c r="AM2147" s="3">
        <v>282.07600000000002</v>
      </c>
      <c r="AN2147" s="3">
        <v>313.32299999999998</v>
      </c>
      <c r="AO2147" s="3">
        <v>352.46199999999999</v>
      </c>
      <c r="AP2147" s="3">
        <v>480.01</v>
      </c>
      <c r="AQ2147" s="3">
        <v>463.45800000000003</v>
      </c>
      <c r="AR2147" s="3">
        <v>504.03899999999999</v>
      </c>
      <c r="AS2147" s="3">
        <v>543.99300000000005</v>
      </c>
      <c r="AT2147" s="3">
        <v>580.79300000000001</v>
      </c>
      <c r="AU2147" s="3">
        <v>658.43499999999995</v>
      </c>
      <c r="AV2147" s="3">
        <v>712.654</v>
      </c>
      <c r="AW2147" s="3">
        <v>780.65899999999999</v>
      </c>
      <c r="AX2147" s="3">
        <v>854.93100000000004</v>
      </c>
      <c r="AY2147" s="3">
        <v>941.78800000000001</v>
      </c>
      <c r="AZ2147" s="3">
        <v>1038.6890000000001</v>
      </c>
      <c r="BA2147">
        <v>1137.57</v>
      </c>
      <c r="BB2147">
        <v>2016</v>
      </c>
    </row>
    <row r="2148" spans="1:54" hidden="1" x14ac:dyDescent="0.2">
      <c r="A2148">
        <v>243</v>
      </c>
      <c r="B2148" t="s">
        <v>514</v>
      </c>
      <c r="C2148" t="s">
        <v>256</v>
      </c>
      <c r="D2148" t="s">
        <v>210</v>
      </c>
      <c r="E2148" t="s">
        <v>255</v>
      </c>
      <c r="F2148" t="s">
        <v>254</v>
      </c>
      <c r="G2148" t="s">
        <v>217</v>
      </c>
      <c r="I2148" t="s">
        <v>253</v>
      </c>
      <c r="J2148" s="3" t="s">
        <v>215</v>
      </c>
      <c r="K2148" s="3" t="s">
        <v>215</v>
      </c>
      <c r="L2148" s="3" t="s">
        <v>215</v>
      </c>
      <c r="M2148" s="3" t="s">
        <v>215</v>
      </c>
      <c r="N2148" s="3" t="s">
        <v>215</v>
      </c>
      <c r="O2148" s="3" t="s">
        <v>215</v>
      </c>
      <c r="P2148" s="3" t="s">
        <v>215</v>
      </c>
      <c r="Q2148" s="3" t="s">
        <v>215</v>
      </c>
      <c r="R2148" s="3" t="s">
        <v>215</v>
      </c>
      <c r="S2148" s="3" t="s">
        <v>215</v>
      </c>
      <c r="T2148" s="3" t="s">
        <v>215</v>
      </c>
      <c r="U2148" s="3" t="s">
        <v>215</v>
      </c>
      <c r="V2148" s="3" t="s">
        <v>215</v>
      </c>
      <c r="W2148" s="3" t="s">
        <v>215</v>
      </c>
      <c r="X2148" s="3" t="s">
        <v>215</v>
      </c>
      <c r="Y2148" s="3" t="s">
        <v>215</v>
      </c>
      <c r="Z2148" s="3" t="s">
        <v>215</v>
      </c>
      <c r="AA2148" s="3">
        <v>13.589</v>
      </c>
      <c r="AB2148" s="3">
        <v>12.994999999999999</v>
      </c>
      <c r="AC2148" s="3">
        <v>13.824999999999999</v>
      </c>
      <c r="AD2148" s="3">
        <v>14.538</v>
      </c>
      <c r="AE2148" s="3">
        <v>15.733000000000001</v>
      </c>
      <c r="AF2148" s="3">
        <v>15.845000000000001</v>
      </c>
      <c r="AG2148" s="3">
        <v>19.013999999999999</v>
      </c>
      <c r="AH2148" s="3">
        <v>17.077999999999999</v>
      </c>
      <c r="AI2148" s="3">
        <v>15.144</v>
      </c>
      <c r="AJ2148" s="3">
        <v>16.158999999999999</v>
      </c>
      <c r="AK2148" s="3">
        <v>16.273</v>
      </c>
      <c r="AL2148" s="3">
        <v>18.286000000000001</v>
      </c>
      <c r="AM2148" s="3">
        <v>16.248000000000001</v>
      </c>
      <c r="AN2148" s="3">
        <v>15.807</v>
      </c>
      <c r="AO2148" s="3">
        <v>15.965</v>
      </c>
      <c r="AP2148" s="3">
        <v>20.132000000000001</v>
      </c>
      <c r="AQ2148" s="3">
        <v>17.888999999999999</v>
      </c>
      <c r="AR2148" s="3">
        <v>17.739999999999998</v>
      </c>
      <c r="AS2148" s="3">
        <v>17.73</v>
      </c>
      <c r="AT2148" s="3">
        <v>17.608000000000001</v>
      </c>
      <c r="AU2148" s="3">
        <v>18.484000000000002</v>
      </c>
      <c r="AV2148" s="3">
        <v>18.073</v>
      </c>
      <c r="AW2148" s="3">
        <v>18.225000000000001</v>
      </c>
      <c r="AX2148" s="3">
        <v>18.286999999999999</v>
      </c>
      <c r="AY2148" s="3">
        <v>18.456</v>
      </c>
      <c r="AZ2148" s="3">
        <v>18.649999999999999</v>
      </c>
      <c r="BA2148">
        <v>18.707000000000001</v>
      </c>
      <c r="BB2148">
        <v>2016</v>
      </c>
    </row>
    <row r="2149" spans="1:54" hidden="1" x14ac:dyDescent="0.2">
      <c r="A2149">
        <v>243</v>
      </c>
      <c r="B2149" t="s">
        <v>514</v>
      </c>
      <c r="C2149" t="s">
        <v>252</v>
      </c>
      <c r="D2149" t="s">
        <v>210</v>
      </c>
      <c r="E2149" t="s">
        <v>250</v>
      </c>
      <c r="F2149" t="s">
        <v>249</v>
      </c>
      <c r="G2149" t="s">
        <v>225</v>
      </c>
      <c r="H2149" t="s">
        <v>222</v>
      </c>
      <c r="I2149" t="s">
        <v>1046</v>
      </c>
      <c r="J2149" s="3" t="s">
        <v>215</v>
      </c>
      <c r="K2149" s="3" t="s">
        <v>215</v>
      </c>
      <c r="L2149" s="3" t="s">
        <v>215</v>
      </c>
      <c r="M2149" s="3" t="s">
        <v>215</v>
      </c>
      <c r="N2149" s="3" t="s">
        <v>215</v>
      </c>
      <c r="O2149" s="3" t="s">
        <v>215</v>
      </c>
      <c r="P2149" s="3" t="s">
        <v>215</v>
      </c>
      <c r="Q2149" s="3" t="s">
        <v>215</v>
      </c>
      <c r="R2149" s="3" t="s">
        <v>215</v>
      </c>
      <c r="S2149" s="3" t="s">
        <v>215</v>
      </c>
      <c r="T2149" s="3" t="s">
        <v>215</v>
      </c>
      <c r="U2149" s="3" t="s">
        <v>215</v>
      </c>
      <c r="V2149" s="3" t="s">
        <v>215</v>
      </c>
      <c r="W2149" s="3" t="s">
        <v>215</v>
      </c>
      <c r="X2149" s="3" t="s">
        <v>215</v>
      </c>
      <c r="Y2149" s="3" t="s">
        <v>215</v>
      </c>
      <c r="Z2149" s="3" t="s">
        <v>215</v>
      </c>
      <c r="AA2149" s="3">
        <v>-3.2069999999999999</v>
      </c>
      <c r="AB2149" s="3">
        <v>-2.4580000000000002</v>
      </c>
      <c r="AC2149" s="3">
        <v>-4.5519999999999996</v>
      </c>
      <c r="AD2149" s="3">
        <v>-5.4870000000000001</v>
      </c>
      <c r="AE2149" s="3">
        <v>-6.96</v>
      </c>
      <c r="AF2149" s="3">
        <v>-8.6379999999999999</v>
      </c>
      <c r="AG2149" s="3">
        <v>-38.889000000000003</v>
      </c>
      <c r="AH2149" s="3">
        <v>-32.267000000000003</v>
      </c>
      <c r="AI2149" s="3">
        <v>-4.3659999999999997</v>
      </c>
      <c r="AJ2149" s="3">
        <v>-11.88</v>
      </c>
      <c r="AK2149" s="3">
        <v>1.534</v>
      </c>
      <c r="AL2149" s="3">
        <v>-54</v>
      </c>
      <c r="AM2149" s="3">
        <v>-52.372999999999998</v>
      </c>
      <c r="AN2149" s="3">
        <v>-54.119</v>
      </c>
      <c r="AO2149" s="3">
        <v>-67.415000000000006</v>
      </c>
      <c r="AP2149" s="3">
        <v>-156.53100000000001</v>
      </c>
      <c r="AQ2149" s="3">
        <v>-90.968999999999994</v>
      </c>
      <c r="AR2149" s="3">
        <v>-84.549000000000007</v>
      </c>
      <c r="AS2149" s="3">
        <v>-5.9729999999999999</v>
      </c>
      <c r="AT2149" s="3">
        <v>-92.849000000000004</v>
      </c>
      <c r="AU2149" s="3">
        <v>-119.759</v>
      </c>
      <c r="AV2149" s="3">
        <v>-118.249</v>
      </c>
      <c r="AW2149" s="3">
        <v>-137.19</v>
      </c>
      <c r="AX2149" s="3">
        <v>-151.09299999999999</v>
      </c>
      <c r="AY2149" s="3">
        <v>-174.89599999999999</v>
      </c>
      <c r="AZ2149" s="3">
        <v>-203.48500000000001</v>
      </c>
      <c r="BA2149">
        <v>-227.541</v>
      </c>
      <c r="BB2149">
        <v>2016</v>
      </c>
    </row>
    <row r="2150" spans="1:54" hidden="1" x14ac:dyDescent="0.2">
      <c r="A2150">
        <v>243</v>
      </c>
      <c r="B2150" t="s">
        <v>514</v>
      </c>
      <c r="C2150" t="s">
        <v>251</v>
      </c>
      <c r="D2150" t="s">
        <v>210</v>
      </c>
      <c r="E2150" t="s">
        <v>250</v>
      </c>
      <c r="F2150" t="s">
        <v>249</v>
      </c>
      <c r="G2150" t="s">
        <v>217</v>
      </c>
      <c r="I2150" t="s">
        <v>248</v>
      </c>
      <c r="J2150" s="3" t="s">
        <v>215</v>
      </c>
      <c r="K2150" s="3" t="s">
        <v>215</v>
      </c>
      <c r="L2150" s="3" t="s">
        <v>215</v>
      </c>
      <c r="M2150" s="3" t="s">
        <v>215</v>
      </c>
      <c r="N2150" s="3" t="s">
        <v>215</v>
      </c>
      <c r="O2150" s="3" t="s">
        <v>215</v>
      </c>
      <c r="P2150" s="3" t="s">
        <v>215</v>
      </c>
      <c r="Q2150" s="3" t="s">
        <v>215</v>
      </c>
      <c r="R2150" s="3" t="s">
        <v>215</v>
      </c>
      <c r="S2150" s="3" t="s">
        <v>215</v>
      </c>
      <c r="T2150" s="3" t="s">
        <v>215</v>
      </c>
      <c r="U2150" s="3" t="s">
        <v>215</v>
      </c>
      <c r="V2150" s="3" t="s">
        <v>215</v>
      </c>
      <c r="W2150" s="3" t="s">
        <v>215</v>
      </c>
      <c r="X2150" s="3" t="s">
        <v>215</v>
      </c>
      <c r="Y2150" s="3" t="s">
        <v>215</v>
      </c>
      <c r="Z2150" s="3" t="s">
        <v>215</v>
      </c>
      <c r="AA2150" s="3">
        <v>-1.1439999999999999</v>
      </c>
      <c r="AB2150" s="3">
        <v>-0.77100000000000002</v>
      </c>
      <c r="AC2150" s="3">
        <v>-1.2989999999999999</v>
      </c>
      <c r="AD2150" s="3">
        <v>-1.395</v>
      </c>
      <c r="AE2150" s="3">
        <v>-1.629</v>
      </c>
      <c r="AF2150" s="3">
        <v>-1.8089999999999999</v>
      </c>
      <c r="AG2150" s="3">
        <v>-6.1870000000000003</v>
      </c>
      <c r="AH2150" s="3">
        <v>-3.4470000000000001</v>
      </c>
      <c r="AI2150" s="3">
        <v>-0.40300000000000002</v>
      </c>
      <c r="AJ2150" s="3">
        <v>-0.94199999999999995</v>
      </c>
      <c r="AK2150" s="3">
        <v>0.105</v>
      </c>
      <c r="AL2150" s="3">
        <v>-3.25</v>
      </c>
      <c r="AM2150" s="3">
        <v>-3.0169999999999999</v>
      </c>
      <c r="AN2150" s="3">
        <v>-2.73</v>
      </c>
      <c r="AO2150" s="3">
        <v>-3.0539999999999998</v>
      </c>
      <c r="AP2150" s="3">
        <v>-6.5650000000000004</v>
      </c>
      <c r="AQ2150" s="3">
        <v>-3.5110000000000001</v>
      </c>
      <c r="AR2150" s="3">
        <v>-2.976</v>
      </c>
      <c r="AS2150" s="3">
        <v>-0.19500000000000001</v>
      </c>
      <c r="AT2150" s="3">
        <v>-2.8149999999999999</v>
      </c>
      <c r="AU2150" s="3">
        <v>-3.3620000000000001</v>
      </c>
      <c r="AV2150" s="3">
        <v>-2.9990000000000001</v>
      </c>
      <c r="AW2150" s="3">
        <v>-3.2029999999999998</v>
      </c>
      <c r="AX2150" s="3">
        <v>-3.2320000000000002</v>
      </c>
      <c r="AY2150" s="3">
        <v>-3.427</v>
      </c>
      <c r="AZ2150" s="3">
        <v>-3.6539999999999999</v>
      </c>
      <c r="BA2150">
        <v>-3.742</v>
      </c>
      <c r="BB2150">
        <v>2016</v>
      </c>
    </row>
    <row r="2151" spans="1:54" hidden="1" x14ac:dyDescent="0.2">
      <c r="A2151">
        <v>243</v>
      </c>
      <c r="B2151" t="s">
        <v>514</v>
      </c>
      <c r="C2151" t="s">
        <v>247</v>
      </c>
      <c r="D2151" t="s">
        <v>210</v>
      </c>
      <c r="E2151" t="s">
        <v>245</v>
      </c>
      <c r="F2151" t="s">
        <v>244</v>
      </c>
      <c r="G2151" t="s">
        <v>225</v>
      </c>
      <c r="H2151" t="s">
        <v>222</v>
      </c>
      <c r="I2151" t="s">
        <v>1046</v>
      </c>
      <c r="J2151" s="3" t="s">
        <v>215</v>
      </c>
      <c r="K2151" s="3" t="s">
        <v>215</v>
      </c>
      <c r="L2151" s="3" t="s">
        <v>215</v>
      </c>
      <c r="M2151" s="3" t="s">
        <v>215</v>
      </c>
      <c r="N2151" s="3" t="s">
        <v>215</v>
      </c>
      <c r="O2151" s="3" t="s">
        <v>215</v>
      </c>
      <c r="P2151" s="3" t="s">
        <v>215</v>
      </c>
      <c r="Q2151" s="3" t="s">
        <v>215</v>
      </c>
      <c r="R2151" s="3" t="s">
        <v>215</v>
      </c>
      <c r="S2151" s="3" t="s">
        <v>215</v>
      </c>
      <c r="T2151" s="3" t="s">
        <v>215</v>
      </c>
      <c r="U2151" s="3" t="s">
        <v>215</v>
      </c>
      <c r="V2151" s="3" t="s">
        <v>215</v>
      </c>
      <c r="W2151" s="3" t="s">
        <v>215</v>
      </c>
      <c r="X2151" s="3" t="s">
        <v>215</v>
      </c>
      <c r="Y2151" s="3" t="s">
        <v>215</v>
      </c>
      <c r="Z2151" s="3" t="s">
        <v>215</v>
      </c>
      <c r="AA2151" s="3">
        <v>-2.78</v>
      </c>
      <c r="AB2151" s="3">
        <v>-1.2270000000000001</v>
      </c>
      <c r="AC2151" s="3">
        <v>-5.3220000000000001</v>
      </c>
      <c r="AD2151" s="3">
        <v>-7.8220000000000001</v>
      </c>
      <c r="AE2151" s="3">
        <v>-7.61</v>
      </c>
      <c r="AF2151" s="3">
        <v>-9.2750000000000004</v>
      </c>
      <c r="AG2151" s="3">
        <v>-28.515999999999998</v>
      </c>
      <c r="AH2151" s="3">
        <v>-23.675000000000001</v>
      </c>
      <c r="AI2151" s="3">
        <v>-4.0609999999999999</v>
      </c>
      <c r="AJ2151" s="3">
        <v>-16.55</v>
      </c>
      <c r="AK2151" s="3">
        <v>-5.5460000000000003</v>
      </c>
      <c r="AL2151" s="3">
        <v>-67.197000000000003</v>
      </c>
      <c r="AM2151" s="3">
        <v>-43.146999999999998</v>
      </c>
      <c r="AN2151" s="3">
        <v>-62.551000000000002</v>
      </c>
      <c r="AO2151" s="3">
        <v>-68.385000000000005</v>
      </c>
      <c r="AP2151" s="3">
        <v>-162.24299999999999</v>
      </c>
      <c r="AQ2151" s="3">
        <v>-88.363</v>
      </c>
      <c r="AR2151" s="3">
        <v>-94.22</v>
      </c>
      <c r="AS2151" s="3">
        <v>-101.623</v>
      </c>
      <c r="AT2151" s="3">
        <v>-108.148</v>
      </c>
      <c r="AU2151" s="3">
        <v>-136.333</v>
      </c>
      <c r="AV2151" s="3">
        <v>-134.05099999999999</v>
      </c>
      <c r="AW2151" s="3">
        <v>-153.18</v>
      </c>
      <c r="AX2151" s="3">
        <v>-167.69499999999999</v>
      </c>
      <c r="AY2151" s="3">
        <v>-192.01499999999999</v>
      </c>
      <c r="AZ2151" s="3">
        <v>-221.376</v>
      </c>
      <c r="BA2151">
        <v>-246.529</v>
      </c>
      <c r="BB2151">
        <v>2016</v>
      </c>
    </row>
    <row r="2152" spans="1:54" hidden="1" x14ac:dyDescent="0.2">
      <c r="A2152">
        <v>243</v>
      </c>
      <c r="B2152" t="s">
        <v>514</v>
      </c>
      <c r="C2152" t="s">
        <v>246</v>
      </c>
      <c r="D2152" t="s">
        <v>210</v>
      </c>
      <c r="E2152" t="s">
        <v>245</v>
      </c>
      <c r="F2152" t="s">
        <v>244</v>
      </c>
      <c r="G2152" t="s">
        <v>243</v>
      </c>
      <c r="I2152" t="s">
        <v>362</v>
      </c>
      <c r="J2152" s="3" t="s">
        <v>215</v>
      </c>
      <c r="K2152" s="3" t="s">
        <v>215</v>
      </c>
      <c r="L2152" s="3" t="s">
        <v>215</v>
      </c>
      <c r="M2152" s="3" t="s">
        <v>215</v>
      </c>
      <c r="N2152" s="3" t="s">
        <v>215</v>
      </c>
      <c r="O2152" s="3" t="s">
        <v>215</v>
      </c>
      <c r="P2152" s="3" t="s">
        <v>215</v>
      </c>
      <c r="Q2152" s="3" t="s">
        <v>215</v>
      </c>
      <c r="R2152" s="3" t="s">
        <v>215</v>
      </c>
      <c r="S2152" s="3" t="s">
        <v>215</v>
      </c>
      <c r="T2152" s="3" t="s">
        <v>215</v>
      </c>
      <c r="U2152" s="3" t="s">
        <v>215</v>
      </c>
      <c r="V2152" s="3" t="s">
        <v>215</v>
      </c>
      <c r="W2152" s="3" t="s">
        <v>215</v>
      </c>
      <c r="X2152" s="3" t="s">
        <v>215</v>
      </c>
      <c r="Y2152" s="3" t="s">
        <v>215</v>
      </c>
      <c r="Z2152" s="3" t="s">
        <v>215</v>
      </c>
      <c r="AA2152" s="3">
        <v>-0.99399999999999999</v>
      </c>
      <c r="AB2152" s="3">
        <v>-0.38900000000000001</v>
      </c>
      <c r="AC2152" s="3">
        <v>-1.546</v>
      </c>
      <c r="AD2152" s="3">
        <v>-2.0299999999999998</v>
      </c>
      <c r="AE2152" s="3">
        <v>-1.796</v>
      </c>
      <c r="AF2152" s="3">
        <v>-1.98</v>
      </c>
      <c r="AG2152" s="3">
        <v>-4.3979999999999997</v>
      </c>
      <c r="AH2152" s="3">
        <v>-2.4049999999999998</v>
      </c>
      <c r="AI2152" s="3">
        <v>-0.37</v>
      </c>
      <c r="AJ2152" s="3">
        <v>-1.333</v>
      </c>
      <c r="AK2152" s="3">
        <v>-0.39300000000000002</v>
      </c>
      <c r="AL2152" s="3">
        <v>-4.1079999999999997</v>
      </c>
      <c r="AM2152" s="3">
        <v>-2.4380000000000002</v>
      </c>
      <c r="AN2152" s="3">
        <v>-3.21</v>
      </c>
      <c r="AO2152" s="3">
        <v>-3.11</v>
      </c>
      <c r="AP2152" s="3">
        <v>-6.7030000000000003</v>
      </c>
      <c r="AQ2152" s="3">
        <v>-3.3420000000000001</v>
      </c>
      <c r="AR2152" s="3">
        <v>-3.3039999999999998</v>
      </c>
      <c r="AS2152" s="3">
        <v>-3.33</v>
      </c>
      <c r="AT2152" s="3">
        <v>-3.3180000000000001</v>
      </c>
      <c r="AU2152" s="3">
        <v>-3.8319999999999999</v>
      </c>
      <c r="AV2152" s="3">
        <v>-3.4049999999999998</v>
      </c>
      <c r="AW2152" s="3">
        <v>-3.5720000000000001</v>
      </c>
      <c r="AX2152" s="3">
        <v>-3.5819999999999999</v>
      </c>
      <c r="AY2152" s="3">
        <v>-3.7589999999999999</v>
      </c>
      <c r="AZ2152" s="3">
        <v>-3.9729999999999999</v>
      </c>
      <c r="BA2152">
        <v>-4.056</v>
      </c>
      <c r="BB2152">
        <v>2016</v>
      </c>
    </row>
    <row r="2153" spans="1:54" hidden="1" x14ac:dyDescent="0.2">
      <c r="A2153">
        <v>243</v>
      </c>
      <c r="B2153" t="s">
        <v>514</v>
      </c>
      <c r="C2153" t="s">
        <v>242</v>
      </c>
      <c r="D2153" t="s">
        <v>210</v>
      </c>
      <c r="E2153" t="s">
        <v>240</v>
      </c>
      <c r="F2153" t="s">
        <v>239</v>
      </c>
      <c r="G2153" t="s">
        <v>225</v>
      </c>
      <c r="H2153" t="s">
        <v>222</v>
      </c>
      <c r="I2153" t="s">
        <v>1046</v>
      </c>
      <c r="J2153" s="3" t="s">
        <v>215</v>
      </c>
      <c r="K2153" s="3" t="s">
        <v>215</v>
      </c>
      <c r="L2153" s="3" t="s">
        <v>215</v>
      </c>
      <c r="M2153" s="3" t="s">
        <v>215</v>
      </c>
      <c r="N2153" s="3" t="s">
        <v>215</v>
      </c>
      <c r="O2153" s="3" t="s">
        <v>215</v>
      </c>
      <c r="P2153" s="3" t="s">
        <v>215</v>
      </c>
      <c r="Q2153" s="3" t="s">
        <v>215</v>
      </c>
      <c r="R2153" s="3" t="s">
        <v>215</v>
      </c>
      <c r="S2153" s="3" t="s">
        <v>215</v>
      </c>
      <c r="T2153" s="3" t="s">
        <v>215</v>
      </c>
      <c r="U2153" s="3" t="s">
        <v>215</v>
      </c>
      <c r="V2153" s="3" t="s">
        <v>215</v>
      </c>
      <c r="W2153" s="3" t="s">
        <v>215</v>
      </c>
      <c r="X2153" s="3" t="s">
        <v>215</v>
      </c>
      <c r="Y2153" s="3" t="s">
        <v>215</v>
      </c>
      <c r="Z2153" s="3" t="s">
        <v>215</v>
      </c>
      <c r="AA2153" s="3">
        <v>-1.2989999999999999</v>
      </c>
      <c r="AB2153" s="3">
        <v>-0.55300000000000005</v>
      </c>
      <c r="AC2153" s="3">
        <v>-2.3740000000000001</v>
      </c>
      <c r="AD2153" s="3">
        <v>-2.746</v>
      </c>
      <c r="AE2153" s="3">
        <v>-4.0140000000000002</v>
      </c>
      <c r="AF2153" s="3">
        <v>-4.8639999999999999</v>
      </c>
      <c r="AG2153" s="3">
        <v>-28.707000000000001</v>
      </c>
      <c r="AH2153" s="3">
        <v>-15.675000000000001</v>
      </c>
      <c r="AI2153" s="3">
        <v>8.9469999999999992</v>
      </c>
      <c r="AJ2153" s="3">
        <v>4.649</v>
      </c>
      <c r="AK2153" s="3">
        <v>23.355</v>
      </c>
      <c r="AL2153" s="3">
        <v>-27.902000000000001</v>
      </c>
      <c r="AM2153" s="3">
        <v>-20.416</v>
      </c>
      <c r="AN2153" s="3">
        <v>-18.321999999999999</v>
      </c>
      <c r="AO2153" s="3">
        <v>-22.584</v>
      </c>
      <c r="AP2153" s="3">
        <v>-100.312</v>
      </c>
      <c r="AQ2153" s="3">
        <v>-31.75</v>
      </c>
      <c r="AR2153" s="3">
        <v>-14.518000000000001</v>
      </c>
      <c r="AS2153" s="3">
        <v>74.146000000000001</v>
      </c>
      <c r="AT2153" s="3">
        <v>2.7669999999999999</v>
      </c>
      <c r="AU2153" s="3">
        <v>-11.074</v>
      </c>
      <c r="AV2153" s="3">
        <v>15.086</v>
      </c>
      <c r="AW2153" s="3">
        <v>18.312999999999999</v>
      </c>
      <c r="AX2153" s="3">
        <v>26.137</v>
      </c>
      <c r="AY2153" s="3">
        <v>28.762</v>
      </c>
      <c r="AZ2153" s="3">
        <v>30.977</v>
      </c>
      <c r="BA2153">
        <v>32.688000000000002</v>
      </c>
      <c r="BB2153">
        <v>2016</v>
      </c>
    </row>
    <row r="2154" spans="1:54" hidden="1" x14ac:dyDescent="0.2">
      <c r="A2154">
        <v>243</v>
      </c>
      <c r="B2154" t="s">
        <v>514</v>
      </c>
      <c r="C2154" t="s">
        <v>241</v>
      </c>
      <c r="D2154" t="s">
        <v>210</v>
      </c>
      <c r="E2154" t="s">
        <v>240</v>
      </c>
      <c r="F2154" t="s">
        <v>239</v>
      </c>
      <c r="G2154" t="s">
        <v>217</v>
      </c>
      <c r="I2154" t="s">
        <v>238</v>
      </c>
      <c r="J2154" s="3" t="s">
        <v>215</v>
      </c>
      <c r="K2154" s="3" t="s">
        <v>215</v>
      </c>
      <c r="L2154" s="3" t="s">
        <v>215</v>
      </c>
      <c r="M2154" s="3" t="s">
        <v>215</v>
      </c>
      <c r="N2154" s="3" t="s">
        <v>215</v>
      </c>
      <c r="O2154" s="3" t="s">
        <v>215</v>
      </c>
      <c r="P2154" s="3" t="s">
        <v>215</v>
      </c>
      <c r="Q2154" s="3" t="s">
        <v>215</v>
      </c>
      <c r="R2154" s="3" t="s">
        <v>215</v>
      </c>
      <c r="S2154" s="3" t="s">
        <v>215</v>
      </c>
      <c r="T2154" s="3" t="s">
        <v>215</v>
      </c>
      <c r="U2154" s="3" t="s">
        <v>215</v>
      </c>
      <c r="V2154" s="3" t="s">
        <v>215</v>
      </c>
      <c r="W2154" s="3" t="s">
        <v>215</v>
      </c>
      <c r="X2154" s="3" t="s">
        <v>215</v>
      </c>
      <c r="Y2154" s="3" t="s">
        <v>215</v>
      </c>
      <c r="Z2154" s="3" t="s">
        <v>215</v>
      </c>
      <c r="AA2154" s="3">
        <v>-0.46300000000000002</v>
      </c>
      <c r="AB2154" s="3">
        <v>-0.17299999999999999</v>
      </c>
      <c r="AC2154" s="3">
        <v>-0.67700000000000005</v>
      </c>
      <c r="AD2154" s="3">
        <v>-0.69799999999999995</v>
      </c>
      <c r="AE2154" s="3">
        <v>-0.93899999999999995</v>
      </c>
      <c r="AF2154" s="3">
        <v>-1.0189999999999999</v>
      </c>
      <c r="AG2154" s="3">
        <v>-4.5670000000000002</v>
      </c>
      <c r="AH2154" s="3">
        <v>-1.675</v>
      </c>
      <c r="AI2154" s="3">
        <v>0.82599999999999996</v>
      </c>
      <c r="AJ2154" s="3">
        <v>0.36899999999999999</v>
      </c>
      <c r="AK2154" s="3">
        <v>1.601</v>
      </c>
      <c r="AL2154" s="3">
        <v>-1.679</v>
      </c>
      <c r="AM2154" s="3">
        <v>-1.1759999999999999</v>
      </c>
      <c r="AN2154" s="3">
        <v>-0.92400000000000004</v>
      </c>
      <c r="AO2154" s="3">
        <v>-1.0229999999999999</v>
      </c>
      <c r="AP2154" s="3">
        <v>-4.2069999999999999</v>
      </c>
      <c r="AQ2154" s="3">
        <v>-1.226</v>
      </c>
      <c r="AR2154" s="3">
        <v>-0.51100000000000001</v>
      </c>
      <c r="AS2154" s="3">
        <v>2.4169999999999998</v>
      </c>
      <c r="AT2154" s="3">
        <v>8.4000000000000005E-2</v>
      </c>
      <c r="AU2154" s="3">
        <v>-0.311</v>
      </c>
      <c r="AV2154" s="3">
        <v>0.38300000000000001</v>
      </c>
      <c r="AW2154" s="3">
        <v>0.42799999999999999</v>
      </c>
      <c r="AX2154" s="3">
        <v>0.55900000000000005</v>
      </c>
      <c r="AY2154" s="3">
        <v>0.56399999999999995</v>
      </c>
      <c r="AZ2154" s="3">
        <v>0.55600000000000005</v>
      </c>
      <c r="BA2154">
        <v>0.53800000000000003</v>
      </c>
      <c r="BB2154">
        <v>2016</v>
      </c>
    </row>
    <row r="2155" spans="1:54" hidden="1" x14ac:dyDescent="0.2">
      <c r="A2155">
        <v>243</v>
      </c>
      <c r="B2155" t="s">
        <v>514</v>
      </c>
      <c r="C2155" t="s">
        <v>237</v>
      </c>
      <c r="D2155" t="s">
        <v>210</v>
      </c>
      <c r="E2155" t="s">
        <v>235</v>
      </c>
      <c r="F2155" t="s">
        <v>234</v>
      </c>
      <c r="G2155" t="s">
        <v>225</v>
      </c>
      <c r="H2155" t="s">
        <v>222</v>
      </c>
      <c r="I2155" t="s">
        <v>1046</v>
      </c>
      <c r="J2155" s="3" t="s">
        <v>215</v>
      </c>
      <c r="K2155" s="3" t="s">
        <v>215</v>
      </c>
      <c r="L2155" s="3" t="s">
        <v>215</v>
      </c>
      <c r="M2155" s="3" t="s">
        <v>215</v>
      </c>
      <c r="N2155" s="3" t="s">
        <v>215</v>
      </c>
      <c r="O2155" s="3" t="s">
        <v>215</v>
      </c>
      <c r="P2155" s="3" t="s">
        <v>215</v>
      </c>
      <c r="Q2155" s="3" t="s">
        <v>215</v>
      </c>
      <c r="R2155" s="3" t="s">
        <v>215</v>
      </c>
      <c r="S2155" s="3" t="s">
        <v>215</v>
      </c>
      <c r="T2155" s="3" t="s">
        <v>215</v>
      </c>
      <c r="U2155" s="3" t="s">
        <v>215</v>
      </c>
      <c r="V2155" s="3" t="s">
        <v>215</v>
      </c>
      <c r="W2155" s="3" t="s">
        <v>215</v>
      </c>
      <c r="X2155" s="3" t="s">
        <v>215</v>
      </c>
      <c r="Y2155" s="3" t="s">
        <v>215</v>
      </c>
      <c r="Z2155" s="3" t="s">
        <v>215</v>
      </c>
      <c r="AA2155" s="3" t="s">
        <v>215</v>
      </c>
      <c r="AB2155" s="3" t="s">
        <v>215</v>
      </c>
      <c r="AC2155" s="3" t="s">
        <v>215</v>
      </c>
      <c r="AD2155" s="3" t="s">
        <v>215</v>
      </c>
      <c r="AE2155" s="3">
        <v>49.390999999999998</v>
      </c>
      <c r="AF2155" s="3">
        <v>70.707999999999998</v>
      </c>
      <c r="AG2155" s="3">
        <v>214.58600000000001</v>
      </c>
      <c r="AH2155" s="3">
        <v>193.31</v>
      </c>
      <c r="AI2155" s="3">
        <v>165.428</v>
      </c>
      <c r="AJ2155" s="3">
        <v>170.95400000000001</v>
      </c>
      <c r="AK2155" s="3">
        <v>154.61500000000001</v>
      </c>
      <c r="AL2155" s="3">
        <v>230.428</v>
      </c>
      <c r="AM2155" s="3">
        <v>273.74700000000001</v>
      </c>
      <c r="AN2155" s="3">
        <v>328.91199999999998</v>
      </c>
      <c r="AO2155" s="3">
        <v>412.57600000000002</v>
      </c>
      <c r="AP2155" s="3">
        <v>572.25800000000004</v>
      </c>
      <c r="AQ2155" s="3">
        <v>687.13</v>
      </c>
      <c r="AR2155" s="3">
        <v>742.63</v>
      </c>
      <c r="AS2155" s="3">
        <v>774.23800000000006</v>
      </c>
      <c r="AT2155" s="3">
        <v>872.04600000000005</v>
      </c>
      <c r="AU2155" s="3">
        <v>1017.2430000000001</v>
      </c>
      <c r="AV2155" s="3">
        <v>1085.079</v>
      </c>
      <c r="AW2155" s="3">
        <v>1210.32</v>
      </c>
      <c r="AX2155" s="3">
        <v>1359.924</v>
      </c>
      <c r="AY2155" s="3">
        <v>1534.7950000000001</v>
      </c>
      <c r="AZ2155" s="3">
        <v>1746.259</v>
      </c>
      <c r="BA2155">
        <v>1993.8710000000001</v>
      </c>
      <c r="BB2155">
        <v>2016</v>
      </c>
    </row>
    <row r="2156" spans="1:54" hidden="1" x14ac:dyDescent="0.2">
      <c r="A2156">
        <v>243</v>
      </c>
      <c r="B2156" t="s">
        <v>514</v>
      </c>
      <c r="C2156" t="s">
        <v>236</v>
      </c>
      <c r="D2156" t="s">
        <v>210</v>
      </c>
      <c r="E2156" t="s">
        <v>235</v>
      </c>
      <c r="F2156" t="s">
        <v>234</v>
      </c>
      <c r="G2156" t="s">
        <v>217</v>
      </c>
      <c r="I2156" t="s">
        <v>354</v>
      </c>
      <c r="J2156" s="3" t="s">
        <v>215</v>
      </c>
      <c r="K2156" s="3" t="s">
        <v>215</v>
      </c>
      <c r="L2156" s="3" t="s">
        <v>215</v>
      </c>
      <c r="M2156" s="3" t="s">
        <v>215</v>
      </c>
      <c r="N2156" s="3" t="s">
        <v>215</v>
      </c>
      <c r="O2156" s="3" t="s">
        <v>215</v>
      </c>
      <c r="P2156" s="3" t="s">
        <v>215</v>
      </c>
      <c r="Q2156" s="3" t="s">
        <v>215</v>
      </c>
      <c r="R2156" s="3" t="s">
        <v>215</v>
      </c>
      <c r="S2156" s="3" t="s">
        <v>215</v>
      </c>
      <c r="T2156" s="3" t="s">
        <v>215</v>
      </c>
      <c r="U2156" s="3" t="s">
        <v>215</v>
      </c>
      <c r="V2156" s="3" t="s">
        <v>215</v>
      </c>
      <c r="W2156" s="3" t="s">
        <v>215</v>
      </c>
      <c r="X2156" s="3" t="s">
        <v>215</v>
      </c>
      <c r="Y2156" s="3" t="s">
        <v>215</v>
      </c>
      <c r="Z2156" s="3" t="s">
        <v>215</v>
      </c>
      <c r="AA2156" s="3" t="s">
        <v>215</v>
      </c>
      <c r="AB2156" s="3" t="s">
        <v>215</v>
      </c>
      <c r="AC2156" s="3" t="s">
        <v>215</v>
      </c>
      <c r="AD2156" s="3" t="s">
        <v>215</v>
      </c>
      <c r="AE2156" s="3">
        <v>11.558</v>
      </c>
      <c r="AF2156" s="3">
        <v>14.81</v>
      </c>
      <c r="AG2156" s="3">
        <v>34.136000000000003</v>
      </c>
      <c r="AH2156" s="3">
        <v>20.652999999999999</v>
      </c>
      <c r="AI2156" s="3">
        <v>15.269</v>
      </c>
      <c r="AJ2156" s="3">
        <v>13.553000000000001</v>
      </c>
      <c r="AK2156" s="3">
        <v>10.602</v>
      </c>
      <c r="AL2156" s="3">
        <v>13.868</v>
      </c>
      <c r="AM2156" s="3">
        <v>15.768000000000001</v>
      </c>
      <c r="AN2156" s="3">
        <v>16.594000000000001</v>
      </c>
      <c r="AO2156" s="3">
        <v>18.687999999999999</v>
      </c>
      <c r="AP2156" s="3">
        <v>24.001000000000001</v>
      </c>
      <c r="AQ2156" s="3">
        <v>26.523</v>
      </c>
      <c r="AR2156" s="3">
        <v>26.138000000000002</v>
      </c>
      <c r="AS2156" s="3">
        <v>25.234999999999999</v>
      </c>
      <c r="AT2156" s="3">
        <v>26.437999999999999</v>
      </c>
      <c r="AU2156" s="3">
        <v>28.556000000000001</v>
      </c>
      <c r="AV2156" s="3">
        <v>27.518000000000001</v>
      </c>
      <c r="AW2156" s="3">
        <v>28.256</v>
      </c>
      <c r="AX2156" s="3">
        <v>29.088999999999999</v>
      </c>
      <c r="AY2156" s="3">
        <v>30.077999999999999</v>
      </c>
      <c r="AZ2156" s="3">
        <v>31.355</v>
      </c>
      <c r="BA2156">
        <v>32.789000000000001</v>
      </c>
      <c r="BB2156">
        <v>2016</v>
      </c>
    </row>
    <row r="2157" spans="1:54" hidden="1" x14ac:dyDescent="0.2">
      <c r="A2157">
        <v>243</v>
      </c>
      <c r="B2157" t="s">
        <v>514</v>
      </c>
      <c r="C2157" t="s">
        <v>233</v>
      </c>
      <c r="D2157" t="s">
        <v>210</v>
      </c>
      <c r="E2157" t="s">
        <v>231</v>
      </c>
      <c r="F2157" t="s">
        <v>230</v>
      </c>
      <c r="G2157" t="s">
        <v>225</v>
      </c>
      <c r="H2157" t="s">
        <v>222</v>
      </c>
      <c r="I2157" t="s">
        <v>1046</v>
      </c>
      <c r="J2157" s="3" t="s">
        <v>215</v>
      </c>
      <c r="K2157" s="3" t="s">
        <v>215</v>
      </c>
      <c r="L2157" s="3" t="s">
        <v>215</v>
      </c>
      <c r="M2157" s="3" t="s">
        <v>215</v>
      </c>
      <c r="N2157" s="3" t="s">
        <v>215</v>
      </c>
      <c r="O2157" s="3" t="s">
        <v>215</v>
      </c>
      <c r="P2157" s="3" t="s">
        <v>215</v>
      </c>
      <c r="Q2157" s="3" t="s">
        <v>215</v>
      </c>
      <c r="R2157" s="3" t="s">
        <v>215</v>
      </c>
      <c r="S2157" s="3" t="s">
        <v>215</v>
      </c>
      <c r="T2157" s="3" t="s">
        <v>215</v>
      </c>
      <c r="U2157" s="3" t="s">
        <v>215</v>
      </c>
      <c r="V2157" s="3" t="s">
        <v>215</v>
      </c>
      <c r="W2157" s="3" t="s">
        <v>215</v>
      </c>
      <c r="X2157" s="3" t="s">
        <v>215</v>
      </c>
      <c r="Y2157" s="3" t="s">
        <v>215</v>
      </c>
      <c r="Z2157" s="3" t="s">
        <v>215</v>
      </c>
      <c r="AA2157" s="3">
        <v>38.823999999999998</v>
      </c>
      <c r="AB2157" s="3">
        <v>42.218000000000004</v>
      </c>
      <c r="AC2157" s="3">
        <v>56.003</v>
      </c>
      <c r="AD2157" s="3">
        <v>65.710999999999999</v>
      </c>
      <c r="AE2157" s="3">
        <v>69.146000000000001</v>
      </c>
      <c r="AF2157" s="3">
        <v>81.831000000000003</v>
      </c>
      <c r="AG2157" s="3">
        <v>224.36500000000001</v>
      </c>
      <c r="AH2157" s="3">
        <v>218.64099999999999</v>
      </c>
      <c r="AI2157" s="3">
        <v>231.64400000000001</v>
      </c>
      <c r="AJ2157" s="3">
        <v>246.66499999999999</v>
      </c>
      <c r="AK2157" s="3">
        <v>254.94399999999999</v>
      </c>
      <c r="AL2157" s="3">
        <v>324.82100000000003</v>
      </c>
      <c r="AM2157" s="3">
        <v>393.09500000000003</v>
      </c>
      <c r="AN2157" s="3">
        <v>470.04</v>
      </c>
      <c r="AO2157" s="3">
        <v>571.48800000000006</v>
      </c>
      <c r="AP2157" s="3">
        <v>715.77</v>
      </c>
      <c r="AQ2157" s="3">
        <v>887.99400000000003</v>
      </c>
      <c r="AR2157" s="3">
        <v>957.90800000000002</v>
      </c>
      <c r="AS2157" s="3">
        <v>1013.905</v>
      </c>
      <c r="AT2157" s="3">
        <v>1154.2260000000001</v>
      </c>
      <c r="AU2157" s="3">
        <v>1344.5060000000001</v>
      </c>
      <c r="AV2157" s="3">
        <v>1453.92</v>
      </c>
      <c r="AW2157" s="3">
        <v>1622.1379999999999</v>
      </c>
      <c r="AX2157" s="3">
        <v>1814.5029999999999</v>
      </c>
      <c r="AY2157" s="3">
        <v>2034.508</v>
      </c>
      <c r="AZ2157" s="3">
        <v>2293.59</v>
      </c>
      <c r="BA2157">
        <v>2588.4960000000001</v>
      </c>
      <c r="BB2157">
        <v>2016</v>
      </c>
    </row>
    <row r="2158" spans="1:54" hidden="1" x14ac:dyDescent="0.2">
      <c r="A2158">
        <v>243</v>
      </c>
      <c r="B2158" t="s">
        <v>514</v>
      </c>
      <c r="C2158" t="s">
        <v>232</v>
      </c>
      <c r="D2158" t="s">
        <v>210</v>
      </c>
      <c r="E2158" t="s">
        <v>231</v>
      </c>
      <c r="F2158" t="s">
        <v>230</v>
      </c>
      <c r="G2158" t="s">
        <v>217</v>
      </c>
      <c r="I2158" t="s">
        <v>229</v>
      </c>
      <c r="J2158" s="3" t="s">
        <v>215</v>
      </c>
      <c r="K2158" s="3" t="s">
        <v>215</v>
      </c>
      <c r="L2158" s="3" t="s">
        <v>215</v>
      </c>
      <c r="M2158" s="3" t="s">
        <v>215</v>
      </c>
      <c r="N2158" s="3" t="s">
        <v>215</v>
      </c>
      <c r="O2158" s="3" t="s">
        <v>215</v>
      </c>
      <c r="P2158" s="3" t="s">
        <v>215</v>
      </c>
      <c r="Q2158" s="3" t="s">
        <v>215</v>
      </c>
      <c r="R2158" s="3" t="s">
        <v>215</v>
      </c>
      <c r="S2158" s="3" t="s">
        <v>215</v>
      </c>
      <c r="T2158" s="3" t="s">
        <v>215</v>
      </c>
      <c r="U2158" s="3" t="s">
        <v>215</v>
      </c>
      <c r="V2158" s="3" t="s">
        <v>215</v>
      </c>
      <c r="W2158" s="3" t="s">
        <v>215</v>
      </c>
      <c r="X2158" s="3" t="s">
        <v>215</v>
      </c>
      <c r="Y2158" s="3" t="s">
        <v>215</v>
      </c>
      <c r="Z2158" s="3" t="s">
        <v>215</v>
      </c>
      <c r="AA2158" s="3">
        <v>13.848000000000001</v>
      </c>
      <c r="AB2158" s="3">
        <v>13.249000000000001</v>
      </c>
      <c r="AC2158" s="3">
        <v>15.977</v>
      </c>
      <c r="AD2158" s="3">
        <v>16.707000000000001</v>
      </c>
      <c r="AE2158" s="3">
        <v>16.181000000000001</v>
      </c>
      <c r="AF2158" s="3">
        <v>17.14</v>
      </c>
      <c r="AG2158" s="3">
        <v>35.692</v>
      </c>
      <c r="AH2158" s="3">
        <v>23.359000000000002</v>
      </c>
      <c r="AI2158" s="3">
        <v>21.38</v>
      </c>
      <c r="AJ2158" s="3">
        <v>19.555</v>
      </c>
      <c r="AK2158" s="3">
        <v>17.481000000000002</v>
      </c>
      <c r="AL2158" s="3">
        <v>19.547999999999998</v>
      </c>
      <c r="AM2158" s="3">
        <v>22.643000000000001</v>
      </c>
      <c r="AN2158" s="3">
        <v>23.713000000000001</v>
      </c>
      <c r="AO2158" s="3">
        <v>25.885999999999999</v>
      </c>
      <c r="AP2158" s="3">
        <v>30.02</v>
      </c>
      <c r="AQ2158" s="3">
        <v>34.277000000000001</v>
      </c>
      <c r="AR2158" s="3">
        <v>33.715000000000003</v>
      </c>
      <c r="AS2158" s="3">
        <v>33.045999999999999</v>
      </c>
      <c r="AT2158" s="3">
        <v>34.993000000000002</v>
      </c>
      <c r="AU2158" s="3">
        <v>37.743000000000002</v>
      </c>
      <c r="AV2158" s="3">
        <v>36.872</v>
      </c>
      <c r="AW2158" s="3">
        <v>37.869999999999997</v>
      </c>
      <c r="AX2158" s="3">
        <v>38.813000000000002</v>
      </c>
      <c r="AY2158" s="3">
        <v>39.871000000000002</v>
      </c>
      <c r="AZ2158" s="3">
        <v>41.182000000000002</v>
      </c>
      <c r="BA2158">
        <v>42.567999999999998</v>
      </c>
      <c r="BB2158">
        <v>2016</v>
      </c>
    </row>
    <row r="2159" spans="1:54" hidden="1" x14ac:dyDescent="0.2">
      <c r="A2159">
        <v>243</v>
      </c>
      <c r="B2159" t="s">
        <v>514</v>
      </c>
      <c r="C2159" t="s">
        <v>228</v>
      </c>
      <c r="D2159" t="s">
        <v>210</v>
      </c>
      <c r="E2159" t="s">
        <v>227</v>
      </c>
      <c r="F2159" t="s">
        <v>226</v>
      </c>
      <c r="G2159" t="s">
        <v>225</v>
      </c>
      <c r="H2159" t="s">
        <v>222</v>
      </c>
      <c r="I2159" t="s">
        <v>1046</v>
      </c>
      <c r="J2159" s="3">
        <v>8.6720000000000006</v>
      </c>
      <c r="K2159" s="3">
        <v>9.6980000000000004</v>
      </c>
      <c r="L2159" s="3">
        <v>10.603</v>
      </c>
      <c r="M2159" s="3">
        <v>11.826000000000001</v>
      </c>
      <c r="N2159" s="3">
        <v>14.87</v>
      </c>
      <c r="O2159" s="3">
        <v>20.138000000000002</v>
      </c>
      <c r="P2159" s="3">
        <v>22.805</v>
      </c>
      <c r="Q2159" s="3">
        <v>28.734000000000002</v>
      </c>
      <c r="R2159" s="3">
        <v>42.131999999999998</v>
      </c>
      <c r="S2159" s="3">
        <v>54.371000000000002</v>
      </c>
      <c r="T2159" s="3">
        <v>77.343999999999994</v>
      </c>
      <c r="U2159" s="3">
        <v>123.55200000000001</v>
      </c>
      <c r="V2159" s="3">
        <v>145.06700000000001</v>
      </c>
      <c r="W2159" s="3">
        <v>163.51300000000001</v>
      </c>
      <c r="X2159" s="3">
        <v>184.76900000000001</v>
      </c>
      <c r="Y2159" s="3">
        <v>214.12299999999999</v>
      </c>
      <c r="Z2159" s="3">
        <v>235.25</v>
      </c>
      <c r="AA2159" s="3">
        <v>280.363</v>
      </c>
      <c r="AB2159" s="3">
        <v>318.649</v>
      </c>
      <c r="AC2159" s="3">
        <v>350.52</v>
      </c>
      <c r="AD2159" s="3">
        <v>393.303</v>
      </c>
      <c r="AE2159" s="3">
        <v>427.31900000000002</v>
      </c>
      <c r="AF2159" s="3">
        <v>477.43</v>
      </c>
      <c r="AG2159" s="3">
        <v>628.61099999999999</v>
      </c>
      <c r="AH2159" s="3">
        <v>935.98500000000001</v>
      </c>
      <c r="AI2159" s="3">
        <v>1083.4449999999999</v>
      </c>
      <c r="AJ2159" s="3">
        <v>1261.4000000000001</v>
      </c>
      <c r="AK2159" s="3">
        <v>1458.4169999999999</v>
      </c>
      <c r="AL2159" s="3">
        <v>1661.643</v>
      </c>
      <c r="AM2159" s="3">
        <v>1736.0409999999999</v>
      </c>
      <c r="AN2159" s="3">
        <v>1982.162</v>
      </c>
      <c r="AO2159" s="3">
        <v>2207.748</v>
      </c>
      <c r="AP2159" s="3">
        <v>2384.2800000000002</v>
      </c>
      <c r="AQ2159" s="3">
        <v>2590.6779999999999</v>
      </c>
      <c r="AR2159" s="3">
        <v>2841.203</v>
      </c>
      <c r="AS2159" s="3">
        <v>3068.1390000000001</v>
      </c>
      <c r="AT2159" s="3">
        <v>3298.4270000000001</v>
      </c>
      <c r="AU2159" s="3">
        <v>3562.2660000000001</v>
      </c>
      <c r="AV2159" s="3">
        <v>3943.15</v>
      </c>
      <c r="AW2159" s="3">
        <v>4283.47</v>
      </c>
      <c r="AX2159" s="3">
        <v>4675.009</v>
      </c>
      <c r="AY2159" s="3">
        <v>5102.7830000000004</v>
      </c>
      <c r="AZ2159" s="3">
        <v>5569.3590000000004</v>
      </c>
      <c r="BA2159">
        <v>6080.8630000000003</v>
      </c>
      <c r="BB2159">
        <v>2016</v>
      </c>
    </row>
    <row r="2160" spans="1:54" hidden="1" x14ac:dyDescent="0.2">
      <c r="A2160">
        <v>243</v>
      </c>
      <c r="B2160" t="s">
        <v>514</v>
      </c>
      <c r="C2160" t="s">
        <v>224</v>
      </c>
      <c r="D2160" t="s">
        <v>210</v>
      </c>
      <c r="E2160" t="s">
        <v>219</v>
      </c>
      <c r="F2160" t="s">
        <v>218</v>
      </c>
      <c r="G2160" t="s">
        <v>223</v>
      </c>
      <c r="H2160" t="s">
        <v>222</v>
      </c>
      <c r="I2160" t="s">
        <v>1047</v>
      </c>
      <c r="J2160" s="3">
        <v>-0.72</v>
      </c>
      <c r="K2160" s="3">
        <v>-0.38900000000000001</v>
      </c>
      <c r="L2160" s="3">
        <v>-0.443</v>
      </c>
      <c r="M2160" s="3">
        <v>-0.41799999999999998</v>
      </c>
      <c r="N2160" s="3">
        <v>-0.16300000000000001</v>
      </c>
      <c r="O2160" s="3">
        <v>-0.108</v>
      </c>
      <c r="P2160" s="3">
        <v>-0.183</v>
      </c>
      <c r="Q2160" s="3">
        <v>-0.36399999999999999</v>
      </c>
      <c r="R2160" s="3">
        <v>-1.9E-2</v>
      </c>
      <c r="S2160" s="3">
        <v>-0.32700000000000001</v>
      </c>
      <c r="T2160" s="3">
        <v>-0.28000000000000003</v>
      </c>
      <c r="U2160" s="3">
        <v>-0.157</v>
      </c>
      <c r="V2160" s="3">
        <v>-0.70799999999999996</v>
      </c>
      <c r="W2160" s="3">
        <v>-0.53300000000000003</v>
      </c>
      <c r="X2160" s="3">
        <v>-0.28299999999999997</v>
      </c>
      <c r="Y2160" s="3">
        <v>-0.183</v>
      </c>
      <c r="Z2160" s="3">
        <v>-0.21299999999999999</v>
      </c>
      <c r="AA2160" s="3">
        <v>-0.16300000000000001</v>
      </c>
      <c r="AB2160" s="3">
        <v>-0.33800000000000002</v>
      </c>
      <c r="AC2160" s="3">
        <v>-0.42899999999999999</v>
      </c>
      <c r="AD2160" s="3">
        <v>-1.0269999999999999</v>
      </c>
      <c r="AE2160" s="3">
        <v>-0.74099999999999999</v>
      </c>
      <c r="AF2160" s="3">
        <v>-0.79800000000000004</v>
      </c>
      <c r="AG2160" s="3">
        <v>1.036</v>
      </c>
      <c r="AH2160" s="3">
        <v>1.0409999999999999</v>
      </c>
      <c r="AI2160" s="3">
        <v>-0.47299999999999998</v>
      </c>
      <c r="AJ2160" s="3">
        <v>-1.2869999999999999</v>
      </c>
      <c r="AK2160" s="3">
        <v>-2.1659999999999999</v>
      </c>
      <c r="AL2160" s="3">
        <v>-4.5199999999999996</v>
      </c>
      <c r="AM2160" s="3">
        <v>-2.3029999999999999</v>
      </c>
      <c r="AN2160" s="3">
        <v>-4.024</v>
      </c>
      <c r="AO2160" s="3">
        <v>-4.359</v>
      </c>
      <c r="AP2160" s="3">
        <v>-3.9710000000000001</v>
      </c>
      <c r="AQ2160" s="3">
        <v>-2.5369999999999999</v>
      </c>
      <c r="AR2160" s="3">
        <v>-2.17</v>
      </c>
      <c r="AS2160" s="3">
        <v>-1.28</v>
      </c>
      <c r="AT2160" s="3">
        <v>-0.81299999999999994</v>
      </c>
      <c r="AU2160" s="3">
        <v>-0.16400000000000001</v>
      </c>
      <c r="AV2160" s="3">
        <v>-0.84299999999999997</v>
      </c>
      <c r="AW2160" s="3">
        <v>-1.2150000000000001</v>
      </c>
      <c r="AX2160" s="3">
        <v>-1.504</v>
      </c>
      <c r="AY2160" s="3">
        <v>-1.8640000000000001</v>
      </c>
      <c r="AZ2160" s="3">
        <v>-2.27</v>
      </c>
      <c r="BA2160">
        <v>-2.7679999999999998</v>
      </c>
      <c r="BB2160">
        <v>2016</v>
      </c>
    </row>
    <row r="2161" spans="1:54" hidden="1" x14ac:dyDescent="0.2">
      <c r="A2161">
        <v>243</v>
      </c>
      <c r="B2161" t="s">
        <v>514</v>
      </c>
      <c r="C2161" t="s">
        <v>220</v>
      </c>
      <c r="D2161" t="s">
        <v>210</v>
      </c>
      <c r="E2161" t="s">
        <v>219</v>
      </c>
      <c r="F2161" t="s">
        <v>218</v>
      </c>
      <c r="G2161" t="s">
        <v>217</v>
      </c>
      <c r="I2161" t="s">
        <v>216</v>
      </c>
      <c r="J2161" s="3">
        <v>-8.3019999999999996</v>
      </c>
      <c r="K2161" s="3">
        <v>-4.0149999999999997</v>
      </c>
      <c r="L2161" s="3">
        <v>-4.8419999999999996</v>
      </c>
      <c r="M2161" s="3">
        <v>-4.4169999999999998</v>
      </c>
      <c r="N2161" s="3">
        <v>-1.099</v>
      </c>
      <c r="O2161" s="3">
        <v>-1.6559999999999999</v>
      </c>
      <c r="P2161" s="3">
        <v>-2.3239999999999998</v>
      </c>
      <c r="Q2161" s="3">
        <v>-4.3840000000000003</v>
      </c>
      <c r="R2161" s="3">
        <v>-0.249</v>
      </c>
      <c r="S2161" s="3">
        <v>-3.81</v>
      </c>
      <c r="T2161" s="3">
        <v>-3.4969999999999999</v>
      </c>
      <c r="U2161" s="3">
        <v>-1.591</v>
      </c>
      <c r="V2161" s="3">
        <v>-6.1</v>
      </c>
      <c r="W2161" s="3">
        <v>-4.0739999999999998</v>
      </c>
      <c r="X2161" s="3">
        <v>-1.9319999999999999</v>
      </c>
      <c r="Y2161" s="3">
        <v>-1.099</v>
      </c>
      <c r="Z2161" s="3">
        <v>-1.1659999999999999</v>
      </c>
      <c r="AA2161" s="3">
        <v>-0.81399999999999995</v>
      </c>
      <c r="AB2161" s="3">
        <v>-1.5609999999999999</v>
      </c>
      <c r="AC2161" s="3">
        <v>-1.9390000000000001</v>
      </c>
      <c r="AD2161" s="3">
        <v>-4.2229999999999999</v>
      </c>
      <c r="AE2161" s="3">
        <v>-2.8940000000000001</v>
      </c>
      <c r="AF2161" s="3">
        <v>-2.9279999999999999</v>
      </c>
      <c r="AG2161" s="3">
        <v>4.8150000000000004</v>
      </c>
      <c r="AH2161" s="3">
        <v>4.6280000000000001</v>
      </c>
      <c r="AI2161" s="3">
        <v>-1.3160000000000001</v>
      </c>
      <c r="AJ2161" s="3">
        <v>-3.3879999999999999</v>
      </c>
      <c r="AK2161" s="3">
        <v>-4.9160000000000004</v>
      </c>
      <c r="AL2161" s="3">
        <v>-9.3759999999999994</v>
      </c>
      <c r="AM2161" s="3">
        <v>-4.766</v>
      </c>
      <c r="AN2161" s="3">
        <v>-7.4660000000000002</v>
      </c>
      <c r="AO2161" s="3">
        <v>-7.5119999999999996</v>
      </c>
      <c r="AP2161" s="3">
        <v>-6.5410000000000004</v>
      </c>
      <c r="AQ2161" s="3">
        <v>-4.0869999999999997</v>
      </c>
      <c r="AR2161" s="3">
        <v>-3.3220000000000001</v>
      </c>
      <c r="AS2161" s="3">
        <v>-1.877</v>
      </c>
      <c r="AT2161" s="3">
        <v>-1.1339999999999999</v>
      </c>
      <c r="AU2161" s="3">
        <v>-0.219</v>
      </c>
      <c r="AV2161" s="3">
        <v>-1.0489999999999999</v>
      </c>
      <c r="AW2161" s="3">
        <v>-1.4359999999999999</v>
      </c>
      <c r="AX2161" s="3">
        <v>-1.6830000000000001</v>
      </c>
      <c r="AY2161" s="3">
        <v>-1.974</v>
      </c>
      <c r="AZ2161" s="3">
        <v>-2.2759999999999998</v>
      </c>
      <c r="BA2161">
        <v>-2.625</v>
      </c>
      <c r="BB2161">
        <v>2016</v>
      </c>
    </row>
    <row r="2162" spans="1:54" x14ac:dyDescent="0.2">
      <c r="A2162">
        <v>248</v>
      </c>
      <c r="B2162" t="s">
        <v>513</v>
      </c>
      <c r="C2162" t="s">
        <v>352</v>
      </c>
      <c r="D2162" t="s">
        <v>207</v>
      </c>
      <c r="E2162" t="s">
        <v>349</v>
      </c>
      <c r="F2162" t="s">
        <v>351</v>
      </c>
      <c r="G2162" t="s">
        <v>225</v>
      </c>
      <c r="H2162" t="s">
        <v>222</v>
      </c>
      <c r="I2162" t="s">
        <v>1048</v>
      </c>
      <c r="J2162" s="3">
        <v>24.536000000000001</v>
      </c>
      <c r="K2162" s="3">
        <v>25.492999999999999</v>
      </c>
      <c r="L2162" s="3">
        <v>25.798999999999999</v>
      </c>
      <c r="M2162" s="3">
        <v>25.077000000000002</v>
      </c>
      <c r="N2162" s="3">
        <v>26.13</v>
      </c>
      <c r="O2162" s="3">
        <v>27.28</v>
      </c>
      <c r="P2162" s="3">
        <v>28.123999999999999</v>
      </c>
      <c r="Q2162" s="3">
        <v>26.443999999999999</v>
      </c>
      <c r="R2162" s="3">
        <v>29.216999999999999</v>
      </c>
      <c r="S2162" s="3">
        <v>29.3</v>
      </c>
      <c r="T2162" s="3">
        <v>30.181000000000001</v>
      </c>
      <c r="U2162" s="3">
        <v>31.725000000000001</v>
      </c>
      <c r="V2162" s="3">
        <v>32.871000000000002</v>
      </c>
      <c r="W2162" s="3">
        <v>33.529000000000003</v>
      </c>
      <c r="X2162" s="3">
        <v>34.956000000000003</v>
      </c>
      <c r="Y2162" s="3">
        <v>35.744</v>
      </c>
      <c r="Z2162" s="3">
        <v>36.363</v>
      </c>
      <c r="AA2162" s="3">
        <v>37.936</v>
      </c>
      <c r="AB2162" s="3">
        <v>39.176000000000002</v>
      </c>
      <c r="AC2162" s="3">
        <v>37.319000000000003</v>
      </c>
      <c r="AD2162" s="3">
        <v>37.725999999999999</v>
      </c>
      <c r="AE2162" s="3">
        <v>39.241</v>
      </c>
      <c r="AF2162" s="3">
        <v>40.848999999999997</v>
      </c>
      <c r="AG2162" s="3">
        <v>41.960999999999999</v>
      </c>
      <c r="AH2162" s="3">
        <v>45.406999999999996</v>
      </c>
      <c r="AI2162" s="3">
        <v>47.808999999999997</v>
      </c>
      <c r="AJ2162" s="3">
        <v>49.914999999999999</v>
      </c>
      <c r="AK2162" s="3">
        <v>51.008000000000003</v>
      </c>
      <c r="AL2162" s="3">
        <v>54.25</v>
      </c>
      <c r="AM2162" s="3">
        <v>54.558</v>
      </c>
      <c r="AN2162" s="3">
        <v>56.481000000000002</v>
      </c>
      <c r="AO2162" s="3">
        <v>60.924999999999997</v>
      </c>
      <c r="AP2162" s="3">
        <v>64.361999999999995</v>
      </c>
      <c r="AQ2162" s="3">
        <v>67.546000000000006</v>
      </c>
      <c r="AR2162" s="3">
        <v>70.105000000000004</v>
      </c>
      <c r="AS2162" s="3">
        <v>70.174999999999997</v>
      </c>
      <c r="AT2162" s="3">
        <v>69.067999999999998</v>
      </c>
      <c r="AU2162" s="3">
        <v>70.954999999999998</v>
      </c>
      <c r="AV2162" s="3">
        <v>72.742000000000004</v>
      </c>
      <c r="AW2162" s="3">
        <v>74.353999999999999</v>
      </c>
      <c r="AX2162" s="3">
        <v>75.652000000000001</v>
      </c>
      <c r="AY2162" s="3">
        <v>77.024000000000001</v>
      </c>
      <c r="AZ2162" s="3">
        <v>78.259</v>
      </c>
      <c r="BA2162">
        <v>79.658000000000001</v>
      </c>
      <c r="BB2162">
        <v>2016</v>
      </c>
    </row>
    <row r="2163" spans="1:54" hidden="1" x14ac:dyDescent="0.2">
      <c r="A2163">
        <v>248</v>
      </c>
      <c r="B2163" t="s">
        <v>513</v>
      </c>
      <c r="C2163" t="s">
        <v>350</v>
      </c>
      <c r="D2163" t="s">
        <v>207</v>
      </c>
      <c r="E2163" t="s">
        <v>349</v>
      </c>
      <c r="F2163" t="s">
        <v>348</v>
      </c>
      <c r="G2163" t="s">
        <v>275</v>
      </c>
      <c r="I2163" t="s">
        <v>347</v>
      </c>
      <c r="J2163" s="3">
        <v>4.9000000000000004</v>
      </c>
      <c r="K2163" s="3">
        <v>3.9</v>
      </c>
      <c r="L2163" s="3">
        <v>1.2</v>
      </c>
      <c r="M2163" s="3">
        <v>-2.8</v>
      </c>
      <c r="N2163" s="3">
        <v>4.2</v>
      </c>
      <c r="O2163" s="3">
        <v>4.4000000000000004</v>
      </c>
      <c r="P2163" s="3">
        <v>3.0939999999999999</v>
      </c>
      <c r="Q2163" s="3">
        <v>-5.9720000000000004</v>
      </c>
      <c r="R2163" s="3">
        <v>10.486000000000001</v>
      </c>
      <c r="S2163" s="3">
        <v>0.28499999999999998</v>
      </c>
      <c r="T2163" s="3">
        <v>3.008</v>
      </c>
      <c r="U2163" s="3">
        <v>5.1130000000000004</v>
      </c>
      <c r="V2163" s="3">
        <v>3.6139999999999999</v>
      </c>
      <c r="W2163" s="3">
        <v>2</v>
      </c>
      <c r="X2163" s="3">
        <v>4.258</v>
      </c>
      <c r="Y2163" s="3">
        <v>2.2530000000000001</v>
      </c>
      <c r="Z2163" s="3">
        <v>1.732</v>
      </c>
      <c r="AA2163" s="3">
        <v>4.3280000000000003</v>
      </c>
      <c r="AB2163" s="3">
        <v>3.2669999999999999</v>
      </c>
      <c r="AC2163" s="3">
        <v>-4.7389999999999999</v>
      </c>
      <c r="AD2163" s="3">
        <v>1.0920000000000001</v>
      </c>
      <c r="AE2163" s="3">
        <v>4.016</v>
      </c>
      <c r="AF2163" s="3">
        <v>4.0970000000000004</v>
      </c>
      <c r="AG2163" s="3">
        <v>2.7229999999999999</v>
      </c>
      <c r="AH2163" s="3">
        <v>8.2110000000000003</v>
      </c>
      <c r="AI2163" s="3">
        <v>5.2910000000000004</v>
      </c>
      <c r="AJ2163" s="3">
        <v>4.4039999999999999</v>
      </c>
      <c r="AK2163" s="3">
        <v>2.19</v>
      </c>
      <c r="AL2163" s="3">
        <v>6.3570000000000002</v>
      </c>
      <c r="AM2163" s="3">
        <v>0.56599999999999995</v>
      </c>
      <c r="AN2163" s="3">
        <v>3.5249999999999999</v>
      </c>
      <c r="AO2163" s="3">
        <v>7.8680000000000003</v>
      </c>
      <c r="AP2163" s="3">
        <v>5.6420000000000003</v>
      </c>
      <c r="AQ2163" s="3">
        <v>4.9470000000000001</v>
      </c>
      <c r="AR2163" s="3">
        <v>3.7890000000000001</v>
      </c>
      <c r="AS2163" s="3">
        <v>9.9000000000000005E-2</v>
      </c>
      <c r="AT2163" s="3">
        <v>-1.5760000000000001</v>
      </c>
      <c r="AU2163" s="3">
        <v>2.7309999999999999</v>
      </c>
      <c r="AV2163" s="3">
        <v>2.5190000000000001</v>
      </c>
      <c r="AW2163" s="3">
        <v>2.2170000000000001</v>
      </c>
      <c r="AX2163" s="3">
        <v>1.746</v>
      </c>
      <c r="AY2163" s="3">
        <v>1.8129999999999999</v>
      </c>
      <c r="AZ2163" s="3">
        <v>1.6040000000000001</v>
      </c>
      <c r="BA2163">
        <v>1.788</v>
      </c>
      <c r="BB2163">
        <v>2016</v>
      </c>
    </row>
    <row r="2164" spans="1:54" hidden="1" x14ac:dyDescent="0.2">
      <c r="A2164">
        <v>248</v>
      </c>
      <c r="B2164" t="s">
        <v>513</v>
      </c>
      <c r="C2164" t="s">
        <v>346</v>
      </c>
      <c r="D2164" t="s">
        <v>207</v>
      </c>
      <c r="E2164" t="s">
        <v>342</v>
      </c>
      <c r="F2164" t="s">
        <v>345</v>
      </c>
      <c r="G2164" t="s">
        <v>225</v>
      </c>
      <c r="H2164" t="s">
        <v>222</v>
      </c>
      <c r="I2164" t="s">
        <v>1048</v>
      </c>
      <c r="J2164" s="3">
        <v>16.84</v>
      </c>
      <c r="K2164" s="3">
        <v>17.242999999999999</v>
      </c>
      <c r="L2164" s="3">
        <v>17.213999999999999</v>
      </c>
      <c r="M2164" s="3">
        <v>15.129</v>
      </c>
      <c r="N2164" s="3">
        <v>16.100999999999999</v>
      </c>
      <c r="O2164" s="3">
        <v>18.829999999999998</v>
      </c>
      <c r="P2164" s="3">
        <v>13.816000000000001</v>
      </c>
      <c r="Q2164" s="3">
        <v>12.91</v>
      </c>
      <c r="R2164" s="3">
        <v>12.276999999999999</v>
      </c>
      <c r="S2164" s="3">
        <v>12.048999999999999</v>
      </c>
      <c r="T2164" s="3">
        <v>12.236000000000001</v>
      </c>
      <c r="U2164" s="3">
        <v>13.73</v>
      </c>
      <c r="V2164" s="3">
        <v>15.012</v>
      </c>
      <c r="W2164" s="3">
        <v>17.536999999999999</v>
      </c>
      <c r="X2164" s="3">
        <v>21.146999999999998</v>
      </c>
      <c r="Y2164" s="3">
        <v>22.968</v>
      </c>
      <c r="Z2164" s="3">
        <v>24.035</v>
      </c>
      <c r="AA2164" s="3">
        <v>27.009</v>
      </c>
      <c r="AB2164" s="3">
        <v>27.474</v>
      </c>
      <c r="AC2164" s="3">
        <v>19.739999999999998</v>
      </c>
      <c r="AD2164" s="3">
        <v>18.318999999999999</v>
      </c>
      <c r="AE2164" s="3">
        <v>24.468</v>
      </c>
      <c r="AF2164" s="3">
        <v>28.548999999999999</v>
      </c>
      <c r="AG2164" s="3">
        <v>32.433</v>
      </c>
      <c r="AH2164" s="3">
        <v>36.591999999999999</v>
      </c>
      <c r="AI2164" s="3">
        <v>41.506999999999998</v>
      </c>
      <c r="AJ2164" s="3">
        <v>46.802</v>
      </c>
      <c r="AK2164" s="3">
        <v>51.008000000000003</v>
      </c>
      <c r="AL2164" s="3">
        <v>61.762999999999998</v>
      </c>
      <c r="AM2164" s="3">
        <v>62.52</v>
      </c>
      <c r="AN2164" s="3">
        <v>69.555000000000007</v>
      </c>
      <c r="AO2164" s="3">
        <v>79.277000000000001</v>
      </c>
      <c r="AP2164" s="3">
        <v>87.924999999999997</v>
      </c>
      <c r="AQ2164" s="3">
        <v>95.13</v>
      </c>
      <c r="AR2164" s="3">
        <v>101.726</v>
      </c>
      <c r="AS2164" s="3">
        <v>99.29</v>
      </c>
      <c r="AT2164" s="3">
        <v>98.614000000000004</v>
      </c>
      <c r="AU2164" s="3">
        <v>102.31100000000001</v>
      </c>
      <c r="AV2164" s="3">
        <v>106.621</v>
      </c>
      <c r="AW2164" s="3">
        <v>109.866</v>
      </c>
      <c r="AX2164" s="3">
        <v>112.91800000000001</v>
      </c>
      <c r="AY2164" s="3">
        <v>116.486</v>
      </c>
      <c r="AZ2164" s="3">
        <v>120.12</v>
      </c>
      <c r="BA2164">
        <v>124.23</v>
      </c>
      <c r="BB2164">
        <v>2016</v>
      </c>
    </row>
    <row r="2165" spans="1:54" hidden="1" x14ac:dyDescent="0.2">
      <c r="A2165">
        <v>248</v>
      </c>
      <c r="B2165" t="s">
        <v>513</v>
      </c>
      <c r="C2165" t="s">
        <v>344</v>
      </c>
      <c r="D2165" t="s">
        <v>207</v>
      </c>
      <c r="E2165" t="s">
        <v>342</v>
      </c>
      <c r="F2165" t="s">
        <v>343</v>
      </c>
      <c r="G2165" t="s">
        <v>223</v>
      </c>
      <c r="H2165" t="s">
        <v>222</v>
      </c>
      <c r="I2165" t="s">
        <v>310</v>
      </c>
      <c r="J2165" s="3">
        <v>16.84</v>
      </c>
      <c r="K2165" s="3">
        <v>17.242999999999999</v>
      </c>
      <c r="L2165" s="3">
        <v>17.213999999999999</v>
      </c>
      <c r="M2165" s="3">
        <v>15.129</v>
      </c>
      <c r="N2165" s="3">
        <v>16.100999999999999</v>
      </c>
      <c r="O2165" s="3">
        <v>18.829999999999998</v>
      </c>
      <c r="P2165" s="3">
        <v>13.816000000000001</v>
      </c>
      <c r="Q2165" s="3">
        <v>12.91</v>
      </c>
      <c r="R2165" s="3">
        <v>12.276999999999999</v>
      </c>
      <c r="S2165" s="3">
        <v>12.048999999999999</v>
      </c>
      <c r="T2165" s="3">
        <v>12.236000000000001</v>
      </c>
      <c r="U2165" s="3">
        <v>13.73</v>
      </c>
      <c r="V2165" s="3">
        <v>15.012</v>
      </c>
      <c r="W2165" s="3">
        <v>17.536999999999999</v>
      </c>
      <c r="X2165" s="3">
        <v>21.146999999999998</v>
      </c>
      <c r="Y2165" s="3">
        <v>22.968</v>
      </c>
      <c r="Z2165" s="3">
        <v>24.035</v>
      </c>
      <c r="AA2165" s="3">
        <v>27.009</v>
      </c>
      <c r="AB2165" s="3">
        <v>27.474</v>
      </c>
      <c r="AC2165" s="3">
        <v>19.739999999999998</v>
      </c>
      <c r="AD2165" s="3">
        <v>18.318999999999999</v>
      </c>
      <c r="AE2165" s="3">
        <v>24.468</v>
      </c>
      <c r="AF2165" s="3">
        <v>28.548999999999999</v>
      </c>
      <c r="AG2165" s="3">
        <v>32.433</v>
      </c>
      <c r="AH2165" s="3">
        <v>36.591999999999999</v>
      </c>
      <c r="AI2165" s="3">
        <v>41.506999999999998</v>
      </c>
      <c r="AJ2165" s="3">
        <v>46.802</v>
      </c>
      <c r="AK2165" s="3">
        <v>51.008000000000003</v>
      </c>
      <c r="AL2165" s="3">
        <v>61.762999999999998</v>
      </c>
      <c r="AM2165" s="3">
        <v>62.52</v>
      </c>
      <c r="AN2165" s="3">
        <v>69.555000000000007</v>
      </c>
      <c r="AO2165" s="3">
        <v>79.277000000000001</v>
      </c>
      <c r="AP2165" s="3">
        <v>87.924999999999997</v>
      </c>
      <c r="AQ2165" s="3">
        <v>95.13</v>
      </c>
      <c r="AR2165" s="3">
        <v>101.726</v>
      </c>
      <c r="AS2165" s="3">
        <v>99.29</v>
      </c>
      <c r="AT2165" s="3">
        <v>98.614000000000004</v>
      </c>
      <c r="AU2165" s="3">
        <v>102.31100000000001</v>
      </c>
      <c r="AV2165" s="3">
        <v>106.621</v>
      </c>
      <c r="AW2165" s="3">
        <v>109.866</v>
      </c>
      <c r="AX2165" s="3">
        <v>112.91800000000001</v>
      </c>
      <c r="AY2165" s="3">
        <v>116.486</v>
      </c>
      <c r="AZ2165" s="3">
        <v>120.12</v>
      </c>
      <c r="BA2165">
        <v>124.23</v>
      </c>
      <c r="BB2165">
        <v>2016</v>
      </c>
    </row>
    <row r="2166" spans="1:54" hidden="1" x14ac:dyDescent="0.2">
      <c r="A2166">
        <v>248</v>
      </c>
      <c r="B2166" t="s">
        <v>513</v>
      </c>
      <c r="C2166" t="s">
        <v>213</v>
      </c>
      <c r="D2166" t="s">
        <v>207</v>
      </c>
      <c r="E2166" t="s">
        <v>342</v>
      </c>
      <c r="F2166" t="s">
        <v>341</v>
      </c>
      <c r="G2166" t="s">
        <v>323</v>
      </c>
      <c r="H2166" t="s">
        <v>222</v>
      </c>
      <c r="I2166" t="s">
        <v>310</v>
      </c>
      <c r="J2166" s="3">
        <v>26.062999999999999</v>
      </c>
      <c r="K2166" s="3">
        <v>29.608000000000001</v>
      </c>
      <c r="L2166" s="3">
        <v>31.823</v>
      </c>
      <c r="M2166" s="3">
        <v>32.152999999999999</v>
      </c>
      <c r="N2166" s="3">
        <v>34.692</v>
      </c>
      <c r="O2166" s="3">
        <v>37.378</v>
      </c>
      <c r="P2166" s="3">
        <v>39.311</v>
      </c>
      <c r="Q2166" s="3">
        <v>37.906999999999996</v>
      </c>
      <c r="R2166" s="3">
        <v>43.347000000000001</v>
      </c>
      <c r="S2166" s="3">
        <v>45.161000000000001</v>
      </c>
      <c r="T2166" s="3">
        <v>48.24</v>
      </c>
      <c r="U2166" s="3">
        <v>52.393999999999998</v>
      </c>
      <c r="V2166" s="3">
        <v>55.526000000000003</v>
      </c>
      <c r="W2166" s="3">
        <v>57.984000000000002</v>
      </c>
      <c r="X2166" s="3">
        <v>61.738999999999997</v>
      </c>
      <c r="Y2166" s="3">
        <v>64.447000000000003</v>
      </c>
      <c r="Z2166" s="3">
        <v>66.759</v>
      </c>
      <c r="AA2166" s="3">
        <v>70.840999999999994</v>
      </c>
      <c r="AB2166" s="3">
        <v>73.948999999999998</v>
      </c>
      <c r="AC2166" s="3">
        <v>71.522000000000006</v>
      </c>
      <c r="AD2166" s="3">
        <v>73.947999999999993</v>
      </c>
      <c r="AE2166" s="3">
        <v>78.671000000000006</v>
      </c>
      <c r="AF2166" s="3">
        <v>83.150999999999996</v>
      </c>
      <c r="AG2166" s="3">
        <v>87.117999999999995</v>
      </c>
      <c r="AH2166" s="3">
        <v>96.864000000000004</v>
      </c>
      <c r="AI2166" s="3">
        <v>105.271</v>
      </c>
      <c r="AJ2166" s="3">
        <v>113.283</v>
      </c>
      <c r="AK2166" s="3">
        <v>118.845</v>
      </c>
      <c r="AL2166" s="3">
        <v>128.87899999999999</v>
      </c>
      <c r="AM2166" s="3">
        <v>130.59399999999999</v>
      </c>
      <c r="AN2166" s="3">
        <v>136.84899999999999</v>
      </c>
      <c r="AO2166" s="3">
        <v>150.66399999999999</v>
      </c>
      <c r="AP2166" s="3">
        <v>162.09700000000001</v>
      </c>
      <c r="AQ2166" s="3">
        <v>172.86199999999999</v>
      </c>
      <c r="AR2166" s="3">
        <v>182.631</v>
      </c>
      <c r="AS2166" s="3">
        <v>184.79400000000001</v>
      </c>
      <c r="AT2166" s="3">
        <v>184.202</v>
      </c>
      <c r="AU2166" s="3">
        <v>192.637</v>
      </c>
      <c r="AV2166" s="3">
        <v>201.976</v>
      </c>
      <c r="AW2166" s="3">
        <v>210.93100000000001</v>
      </c>
      <c r="AX2166" s="3">
        <v>218.83</v>
      </c>
      <c r="AY2166" s="3">
        <v>227.04300000000001</v>
      </c>
      <c r="AZ2166" s="3">
        <v>234.64500000000001</v>
      </c>
      <c r="BA2166">
        <v>242.995</v>
      </c>
      <c r="BB2166">
        <v>2016</v>
      </c>
    </row>
    <row r="2167" spans="1:54" hidden="1" x14ac:dyDescent="0.2">
      <c r="A2167">
        <v>248</v>
      </c>
      <c r="B2167" t="s">
        <v>513</v>
      </c>
      <c r="C2167" t="s">
        <v>340</v>
      </c>
      <c r="D2167" t="s">
        <v>207</v>
      </c>
      <c r="E2167" t="s">
        <v>339</v>
      </c>
      <c r="F2167" t="s">
        <v>338</v>
      </c>
      <c r="G2167" t="s">
        <v>295</v>
      </c>
      <c r="I2167" t="s">
        <v>337</v>
      </c>
      <c r="J2167" s="3">
        <v>68.634</v>
      </c>
      <c r="K2167" s="3">
        <v>67.638000000000005</v>
      </c>
      <c r="L2167" s="3">
        <v>66.724000000000004</v>
      </c>
      <c r="M2167" s="3">
        <v>60.332000000000001</v>
      </c>
      <c r="N2167" s="3">
        <v>61.619</v>
      </c>
      <c r="O2167" s="3">
        <v>69.024000000000001</v>
      </c>
      <c r="P2167" s="3">
        <v>49.127000000000002</v>
      </c>
      <c r="Q2167" s="3">
        <v>48.82</v>
      </c>
      <c r="R2167" s="3">
        <v>42.021000000000001</v>
      </c>
      <c r="S2167" s="3">
        <v>41.122999999999998</v>
      </c>
      <c r="T2167" s="3">
        <v>40.540999999999997</v>
      </c>
      <c r="U2167" s="3">
        <v>43.279000000000003</v>
      </c>
      <c r="V2167" s="3">
        <v>45.670999999999999</v>
      </c>
      <c r="W2167" s="3">
        <v>52.305</v>
      </c>
      <c r="X2167" s="3">
        <v>60.497</v>
      </c>
      <c r="Y2167" s="3">
        <v>64.257999999999996</v>
      </c>
      <c r="Z2167" s="3">
        <v>66.097999999999999</v>
      </c>
      <c r="AA2167" s="3">
        <v>71.194999999999993</v>
      </c>
      <c r="AB2167" s="3">
        <v>70.129000000000005</v>
      </c>
      <c r="AC2167" s="3">
        <v>52.895000000000003</v>
      </c>
      <c r="AD2167" s="3">
        <v>48.555999999999997</v>
      </c>
      <c r="AE2167" s="3">
        <v>62.353000000000002</v>
      </c>
      <c r="AF2167" s="3">
        <v>69.888999999999996</v>
      </c>
      <c r="AG2167" s="3">
        <v>77.292000000000002</v>
      </c>
      <c r="AH2167" s="3">
        <v>80.585999999999999</v>
      </c>
      <c r="AI2167" s="3">
        <v>86.817999999999998</v>
      </c>
      <c r="AJ2167" s="3">
        <v>93.763999999999996</v>
      </c>
      <c r="AK2167" s="3">
        <v>100</v>
      </c>
      <c r="AL2167" s="3">
        <v>113.84699999999999</v>
      </c>
      <c r="AM2167" s="3">
        <v>114.59399999999999</v>
      </c>
      <c r="AN2167" s="3">
        <v>123.148</v>
      </c>
      <c r="AO2167" s="3">
        <v>130.12200000000001</v>
      </c>
      <c r="AP2167" s="3">
        <v>136.608</v>
      </c>
      <c r="AQ2167" s="3">
        <v>140.83699999999999</v>
      </c>
      <c r="AR2167" s="3">
        <v>145.10499999999999</v>
      </c>
      <c r="AS2167" s="3">
        <v>141.49</v>
      </c>
      <c r="AT2167" s="3">
        <v>142.77699999999999</v>
      </c>
      <c r="AU2167" s="3">
        <v>144.19200000000001</v>
      </c>
      <c r="AV2167" s="3">
        <v>146.57499999999999</v>
      </c>
      <c r="AW2167" s="3">
        <v>147.76</v>
      </c>
      <c r="AX2167" s="3">
        <v>149.25800000000001</v>
      </c>
      <c r="AY2167" s="3">
        <v>151.23400000000001</v>
      </c>
      <c r="AZ2167" s="3">
        <v>153.49</v>
      </c>
      <c r="BA2167">
        <v>155.95400000000001</v>
      </c>
      <c r="BB2167">
        <v>2016</v>
      </c>
    </row>
    <row r="2168" spans="1:54" hidden="1" x14ac:dyDescent="0.2">
      <c r="A2168">
        <v>248</v>
      </c>
      <c r="B2168" t="s">
        <v>513</v>
      </c>
      <c r="C2168" t="s">
        <v>336</v>
      </c>
      <c r="D2168" t="s">
        <v>207</v>
      </c>
      <c r="E2168" t="s">
        <v>333</v>
      </c>
      <c r="F2168" t="s">
        <v>335</v>
      </c>
      <c r="G2168" t="s">
        <v>225</v>
      </c>
      <c r="H2168" t="s">
        <v>322</v>
      </c>
      <c r="I2168" t="s">
        <v>330</v>
      </c>
      <c r="J2168" s="3">
        <v>3055.5219999999999</v>
      </c>
      <c r="K2168" s="3">
        <v>3086.114</v>
      </c>
      <c r="L2168" s="3">
        <v>3036.9490000000001</v>
      </c>
      <c r="M2168" s="3">
        <v>2871.6219999999998</v>
      </c>
      <c r="N2168" s="3">
        <v>2912.6370000000002</v>
      </c>
      <c r="O2168" s="3">
        <v>2961.732</v>
      </c>
      <c r="P2168" s="3">
        <v>2975.8</v>
      </c>
      <c r="Q2168" s="3">
        <v>2728.6950000000002</v>
      </c>
      <c r="R2168" s="3">
        <v>2938.2440000000001</v>
      </c>
      <c r="S2168" s="3">
        <v>2875.5920000000001</v>
      </c>
      <c r="T2168" s="3">
        <v>2893.6640000000002</v>
      </c>
      <c r="U2168" s="3">
        <v>2972.875</v>
      </c>
      <c r="V2168" s="3">
        <v>3012.25</v>
      </c>
      <c r="W2168" s="3">
        <v>3007.0509999999999</v>
      </c>
      <c r="X2168" s="3">
        <v>3071.77</v>
      </c>
      <c r="Y2168" s="3">
        <v>3081.913</v>
      </c>
      <c r="Z2168" s="3">
        <v>3081.9839999999999</v>
      </c>
      <c r="AA2168" s="3">
        <v>3164.8870000000002</v>
      </c>
      <c r="AB2168" s="3">
        <v>3219.5709999999999</v>
      </c>
      <c r="AC2168" s="3">
        <v>3022.5120000000002</v>
      </c>
      <c r="AD2168" s="3">
        <v>3010.596</v>
      </c>
      <c r="AE2168" s="3">
        <v>3062.2620000000002</v>
      </c>
      <c r="AF2168" s="3">
        <v>3119.7849999999999</v>
      </c>
      <c r="AG2168" s="3">
        <v>3150.3449999999998</v>
      </c>
      <c r="AH2168" s="3">
        <v>3350.585</v>
      </c>
      <c r="AI2168" s="3">
        <v>3484.3150000000001</v>
      </c>
      <c r="AJ2168" s="3">
        <v>3574.366</v>
      </c>
      <c r="AK2168" s="3">
        <v>3588.3110000000001</v>
      </c>
      <c r="AL2168" s="3">
        <v>3748.4180000000001</v>
      </c>
      <c r="AM2168" s="3">
        <v>3701.7220000000002</v>
      </c>
      <c r="AN2168" s="3">
        <v>3762.337</v>
      </c>
      <c r="AO2168" s="3">
        <v>3990.7860000000001</v>
      </c>
      <c r="AP2168" s="3">
        <v>4146.8040000000001</v>
      </c>
      <c r="AQ2168" s="3">
        <v>4281.915</v>
      </c>
      <c r="AR2168" s="3">
        <v>4374.076</v>
      </c>
      <c r="AS2168" s="3">
        <v>4310.79</v>
      </c>
      <c r="AT2168" s="3">
        <v>4178.6909999999998</v>
      </c>
      <c r="AU2168" s="3">
        <v>4229.2820000000002</v>
      </c>
      <c r="AV2168" s="3">
        <v>4273.0420000000004</v>
      </c>
      <c r="AW2168" s="3">
        <v>4305.9089999999997</v>
      </c>
      <c r="AX2168" s="3">
        <v>4320.3689999999997</v>
      </c>
      <c r="AY2168" s="3">
        <v>4337.7250000000004</v>
      </c>
      <c r="AZ2168" s="3">
        <v>4346.2190000000001</v>
      </c>
      <c r="BA2168">
        <v>4362.6040000000003</v>
      </c>
      <c r="BB2168">
        <v>2016</v>
      </c>
    </row>
    <row r="2169" spans="1:54" hidden="1" x14ac:dyDescent="0.2">
      <c r="A2169">
        <v>248</v>
      </c>
      <c r="B2169" t="s">
        <v>513</v>
      </c>
      <c r="C2169" t="s">
        <v>334</v>
      </c>
      <c r="D2169" t="s">
        <v>207</v>
      </c>
      <c r="E2169" t="s">
        <v>333</v>
      </c>
      <c r="F2169" t="s">
        <v>332</v>
      </c>
      <c r="G2169" t="s">
        <v>331</v>
      </c>
      <c r="H2169" t="s">
        <v>322</v>
      </c>
      <c r="I2169" t="s">
        <v>330</v>
      </c>
      <c r="J2169" s="3">
        <v>7556.1289999999999</v>
      </c>
      <c r="K2169" s="3">
        <v>7631.78</v>
      </c>
      <c r="L2169" s="3">
        <v>7510.1970000000001</v>
      </c>
      <c r="M2169" s="3">
        <v>7101.3540000000003</v>
      </c>
      <c r="N2169" s="3">
        <v>7202.7809999999999</v>
      </c>
      <c r="O2169" s="3">
        <v>7324.1909999999998</v>
      </c>
      <c r="P2169" s="3">
        <v>7358.9809999999998</v>
      </c>
      <c r="Q2169" s="3">
        <v>6747.9049999999997</v>
      </c>
      <c r="R2169" s="3">
        <v>7266.1059999999998</v>
      </c>
      <c r="S2169" s="3">
        <v>7111.1719999999996</v>
      </c>
      <c r="T2169" s="3">
        <v>7155.8630000000003</v>
      </c>
      <c r="U2169" s="3">
        <v>7351.7479999999996</v>
      </c>
      <c r="V2169" s="3">
        <v>7449.1189999999997</v>
      </c>
      <c r="W2169" s="3">
        <v>7436.2619999999997</v>
      </c>
      <c r="X2169" s="3">
        <v>7596.3069999999998</v>
      </c>
      <c r="Y2169" s="3">
        <v>7621.3909999999996</v>
      </c>
      <c r="Z2169" s="3">
        <v>7621.5659999999998</v>
      </c>
      <c r="AA2169" s="3">
        <v>7826.58</v>
      </c>
      <c r="AB2169" s="3">
        <v>7961.8119999999999</v>
      </c>
      <c r="AC2169" s="3">
        <v>7474.4970000000003</v>
      </c>
      <c r="AD2169" s="3">
        <v>7445.0290000000005</v>
      </c>
      <c r="AE2169" s="3">
        <v>7572.7950000000001</v>
      </c>
      <c r="AF2169" s="3">
        <v>7715.0479999999998</v>
      </c>
      <c r="AG2169" s="3">
        <v>7790.6210000000001</v>
      </c>
      <c r="AH2169" s="3">
        <v>8285.8019999999997</v>
      </c>
      <c r="AI2169" s="3">
        <v>8616.5079999999998</v>
      </c>
      <c r="AJ2169" s="3">
        <v>8839.1990000000005</v>
      </c>
      <c r="AK2169" s="3">
        <v>8873.6839999999993</v>
      </c>
      <c r="AL2169" s="3">
        <v>9269.6200000000008</v>
      </c>
      <c r="AM2169" s="3">
        <v>9154.1440000000002</v>
      </c>
      <c r="AN2169" s="3">
        <v>9304.0390000000007</v>
      </c>
      <c r="AO2169" s="3">
        <v>9868.982</v>
      </c>
      <c r="AP2169" s="3">
        <v>10254.805</v>
      </c>
      <c r="AQ2169" s="3">
        <v>10588.925999999999</v>
      </c>
      <c r="AR2169" s="3">
        <v>10816.837</v>
      </c>
      <c r="AS2169" s="3">
        <v>10660.333000000001</v>
      </c>
      <c r="AT2169" s="3">
        <v>10333.66</v>
      </c>
      <c r="AU2169" s="3">
        <v>10458.769</v>
      </c>
      <c r="AV2169" s="3">
        <v>10566.985000000001</v>
      </c>
      <c r="AW2169" s="3">
        <v>10648.263000000001</v>
      </c>
      <c r="AX2169" s="3">
        <v>10684.022000000001</v>
      </c>
      <c r="AY2169" s="3">
        <v>10726.941000000001</v>
      </c>
      <c r="AZ2169" s="3">
        <v>10747.946</v>
      </c>
      <c r="BA2169">
        <v>10788.467000000001</v>
      </c>
      <c r="BB2169">
        <v>2016</v>
      </c>
    </row>
    <row r="2170" spans="1:54" hidden="1" x14ac:dyDescent="0.2">
      <c r="A2170">
        <v>248</v>
      </c>
      <c r="B2170" t="s">
        <v>513</v>
      </c>
      <c r="C2170" t="s">
        <v>329</v>
      </c>
      <c r="D2170" t="s">
        <v>207</v>
      </c>
      <c r="E2170" t="s">
        <v>325</v>
      </c>
      <c r="F2170" t="s">
        <v>328</v>
      </c>
      <c r="G2170" t="s">
        <v>225</v>
      </c>
      <c r="H2170" t="s">
        <v>322</v>
      </c>
      <c r="I2170" t="s">
        <v>321</v>
      </c>
      <c r="J2170" s="3">
        <v>2097.1410000000001</v>
      </c>
      <c r="K2170" s="3">
        <v>2087.3820000000001</v>
      </c>
      <c r="L2170" s="3">
        <v>2026.375</v>
      </c>
      <c r="M2170" s="3">
        <v>1732.499</v>
      </c>
      <c r="N2170" s="3">
        <v>1794.7329999999999</v>
      </c>
      <c r="O2170" s="3">
        <v>2044.3130000000001</v>
      </c>
      <c r="P2170" s="3">
        <v>1461.92</v>
      </c>
      <c r="Q2170" s="3">
        <v>1332.1469999999999</v>
      </c>
      <c r="R2170" s="3">
        <v>1234.671</v>
      </c>
      <c r="S2170" s="3">
        <v>1182.529</v>
      </c>
      <c r="T2170" s="3">
        <v>1173.126</v>
      </c>
      <c r="U2170" s="3">
        <v>1286.617</v>
      </c>
      <c r="V2170" s="3">
        <v>1375.712</v>
      </c>
      <c r="W2170" s="3">
        <v>1572.8420000000001</v>
      </c>
      <c r="X2170" s="3">
        <v>1858.3230000000001</v>
      </c>
      <c r="Y2170" s="3">
        <v>1980.373</v>
      </c>
      <c r="Z2170" s="3">
        <v>2037.13</v>
      </c>
      <c r="AA2170" s="3">
        <v>2253.2330000000002</v>
      </c>
      <c r="AB2170" s="3">
        <v>2257.8609999999999</v>
      </c>
      <c r="AC2170" s="3">
        <v>1598.768</v>
      </c>
      <c r="AD2170" s="3">
        <v>1461.838</v>
      </c>
      <c r="AE2170" s="3">
        <v>1909.424</v>
      </c>
      <c r="AF2170" s="3">
        <v>2180.386</v>
      </c>
      <c r="AG2170" s="3">
        <v>2434.9769999999999</v>
      </c>
      <c r="AH2170" s="3">
        <v>2700.1179999999999</v>
      </c>
      <c r="AI2170" s="3">
        <v>3025.0120000000002</v>
      </c>
      <c r="AJ2170" s="3">
        <v>3351.4760000000001</v>
      </c>
      <c r="AK2170" s="3">
        <v>3588.3110000000001</v>
      </c>
      <c r="AL2170" s="3">
        <v>4267.473</v>
      </c>
      <c r="AM2170" s="3">
        <v>4241.9380000000001</v>
      </c>
      <c r="AN2170" s="3">
        <v>4633.2470000000003</v>
      </c>
      <c r="AO2170" s="3">
        <v>5192.875</v>
      </c>
      <c r="AP2170" s="3">
        <v>5664.8860000000004</v>
      </c>
      <c r="AQ2170" s="3">
        <v>6030.5020000000004</v>
      </c>
      <c r="AR2170" s="3">
        <v>6347</v>
      </c>
      <c r="AS2170" s="3">
        <v>6099.3509999999997</v>
      </c>
      <c r="AT2170" s="3">
        <v>5966.2160000000003</v>
      </c>
      <c r="AU2170" s="3">
        <v>6098.2950000000001</v>
      </c>
      <c r="AV2170" s="3">
        <v>6263.192</v>
      </c>
      <c r="AW2170" s="3">
        <v>6362.4080000000004</v>
      </c>
      <c r="AX2170" s="3">
        <v>6448.51</v>
      </c>
      <c r="AY2170" s="3">
        <v>6560.134</v>
      </c>
      <c r="AZ2170" s="3">
        <v>6671.0020000000004</v>
      </c>
      <c r="BA2170">
        <v>6803.6710000000003</v>
      </c>
      <c r="BB2170">
        <v>2016</v>
      </c>
    </row>
    <row r="2171" spans="1:54" hidden="1" x14ac:dyDescent="0.2">
      <c r="A2171">
        <v>248</v>
      </c>
      <c r="B2171" t="s">
        <v>513</v>
      </c>
      <c r="C2171" t="s">
        <v>327</v>
      </c>
      <c r="D2171" t="s">
        <v>207</v>
      </c>
      <c r="E2171" t="s">
        <v>325</v>
      </c>
      <c r="F2171" t="s">
        <v>326</v>
      </c>
      <c r="G2171" t="s">
        <v>223</v>
      </c>
      <c r="H2171" t="s">
        <v>322</v>
      </c>
      <c r="I2171" t="s">
        <v>321</v>
      </c>
      <c r="J2171" s="3">
        <v>2097.1410000000001</v>
      </c>
      <c r="K2171" s="3">
        <v>2087.3820000000001</v>
      </c>
      <c r="L2171" s="3">
        <v>2026.375</v>
      </c>
      <c r="M2171" s="3">
        <v>1732.499</v>
      </c>
      <c r="N2171" s="3">
        <v>1794.7329999999999</v>
      </c>
      <c r="O2171" s="3">
        <v>2044.3130000000001</v>
      </c>
      <c r="P2171" s="3">
        <v>1461.92</v>
      </c>
      <c r="Q2171" s="3">
        <v>1332.1469999999999</v>
      </c>
      <c r="R2171" s="3">
        <v>1234.671</v>
      </c>
      <c r="S2171" s="3">
        <v>1182.529</v>
      </c>
      <c r="T2171" s="3">
        <v>1173.126</v>
      </c>
      <c r="U2171" s="3">
        <v>1286.617</v>
      </c>
      <c r="V2171" s="3">
        <v>1375.712</v>
      </c>
      <c r="W2171" s="3">
        <v>1572.8420000000001</v>
      </c>
      <c r="X2171" s="3">
        <v>1858.3230000000001</v>
      </c>
      <c r="Y2171" s="3">
        <v>1980.373</v>
      </c>
      <c r="Z2171" s="3">
        <v>2037.13</v>
      </c>
      <c r="AA2171" s="3">
        <v>2253.2330000000002</v>
      </c>
      <c r="AB2171" s="3">
        <v>2257.8609999999999</v>
      </c>
      <c r="AC2171" s="3">
        <v>1598.768</v>
      </c>
      <c r="AD2171" s="3">
        <v>1461.838</v>
      </c>
      <c r="AE2171" s="3">
        <v>1909.424</v>
      </c>
      <c r="AF2171" s="3">
        <v>2180.386</v>
      </c>
      <c r="AG2171" s="3">
        <v>2434.9769999999999</v>
      </c>
      <c r="AH2171" s="3">
        <v>2700.1179999999999</v>
      </c>
      <c r="AI2171" s="3">
        <v>3025.0120000000002</v>
      </c>
      <c r="AJ2171" s="3">
        <v>3351.4760000000001</v>
      </c>
      <c r="AK2171" s="3">
        <v>3588.3110000000001</v>
      </c>
      <c r="AL2171" s="3">
        <v>4267.473</v>
      </c>
      <c r="AM2171" s="3">
        <v>4241.9380000000001</v>
      </c>
      <c r="AN2171" s="3">
        <v>4633.2470000000003</v>
      </c>
      <c r="AO2171" s="3">
        <v>5192.875</v>
      </c>
      <c r="AP2171" s="3">
        <v>5664.8860000000004</v>
      </c>
      <c r="AQ2171" s="3">
        <v>6030.5020000000004</v>
      </c>
      <c r="AR2171" s="3">
        <v>6347</v>
      </c>
      <c r="AS2171" s="3">
        <v>6099.3509999999997</v>
      </c>
      <c r="AT2171" s="3">
        <v>5966.2160000000003</v>
      </c>
      <c r="AU2171" s="3">
        <v>6098.2950000000001</v>
      </c>
      <c r="AV2171" s="3">
        <v>6263.192</v>
      </c>
      <c r="AW2171" s="3">
        <v>6362.4080000000004</v>
      </c>
      <c r="AX2171" s="3">
        <v>6448.51</v>
      </c>
      <c r="AY2171" s="3">
        <v>6560.134</v>
      </c>
      <c r="AZ2171" s="3">
        <v>6671.0020000000004</v>
      </c>
      <c r="BA2171">
        <v>6803.6710000000003</v>
      </c>
      <c r="BB2171">
        <v>2016</v>
      </c>
    </row>
    <row r="2172" spans="1:54" hidden="1" x14ac:dyDescent="0.2">
      <c r="A2172">
        <v>248</v>
      </c>
      <c r="B2172" t="s">
        <v>513</v>
      </c>
      <c r="C2172" t="s">
        <v>212</v>
      </c>
      <c r="D2172" t="s">
        <v>207</v>
      </c>
      <c r="E2172" t="s">
        <v>325</v>
      </c>
      <c r="F2172" t="s">
        <v>324</v>
      </c>
      <c r="G2172" t="s">
        <v>323</v>
      </c>
      <c r="H2172" t="s">
        <v>322</v>
      </c>
      <c r="I2172" t="s">
        <v>321</v>
      </c>
      <c r="J2172" s="3">
        <v>3245.692</v>
      </c>
      <c r="K2172" s="3">
        <v>3584.28</v>
      </c>
      <c r="L2172" s="3">
        <v>3746.0219999999999</v>
      </c>
      <c r="M2172" s="3">
        <v>3681.9169999999999</v>
      </c>
      <c r="N2172" s="3">
        <v>3867.04</v>
      </c>
      <c r="O2172" s="3">
        <v>4058.0569999999998</v>
      </c>
      <c r="P2172" s="3">
        <v>4159.5360000000001</v>
      </c>
      <c r="Q2172" s="3">
        <v>3911.4830000000002</v>
      </c>
      <c r="R2172" s="3">
        <v>4359.3019999999997</v>
      </c>
      <c r="S2172" s="3">
        <v>4432.25</v>
      </c>
      <c r="T2172" s="3">
        <v>4625.0709999999999</v>
      </c>
      <c r="U2172" s="3">
        <v>4909.8370000000004</v>
      </c>
      <c r="V2172" s="3">
        <v>5088.28</v>
      </c>
      <c r="W2172" s="3">
        <v>5200.3360000000002</v>
      </c>
      <c r="X2172" s="3">
        <v>5425.326</v>
      </c>
      <c r="Y2172" s="3">
        <v>5556.7610000000004</v>
      </c>
      <c r="Z2172" s="3">
        <v>5658.3069999999998</v>
      </c>
      <c r="AA2172" s="3">
        <v>5909.9970000000003</v>
      </c>
      <c r="AB2172" s="3">
        <v>6077.35</v>
      </c>
      <c r="AC2172" s="3">
        <v>5792.6909999999998</v>
      </c>
      <c r="AD2172" s="3">
        <v>5901.134</v>
      </c>
      <c r="AE2172" s="3">
        <v>6139.2020000000002</v>
      </c>
      <c r="AF2172" s="3">
        <v>6350.5439999999999</v>
      </c>
      <c r="AG2172" s="3">
        <v>6540.6189999999997</v>
      </c>
      <c r="AH2172" s="3">
        <v>7147.6419999999998</v>
      </c>
      <c r="AI2172" s="3">
        <v>7672.06</v>
      </c>
      <c r="AJ2172" s="3">
        <v>8112.1769999999997</v>
      </c>
      <c r="AK2172" s="3">
        <v>8360.5290000000005</v>
      </c>
      <c r="AL2172" s="3">
        <v>8904.8880000000008</v>
      </c>
      <c r="AM2172" s="3">
        <v>8860.7379999999994</v>
      </c>
      <c r="AN2172" s="3">
        <v>9115.8610000000008</v>
      </c>
      <c r="AO2172" s="3">
        <v>9868.982</v>
      </c>
      <c r="AP2172" s="3">
        <v>10443.709999999999</v>
      </c>
      <c r="AQ2172" s="3">
        <v>10958.138000000001</v>
      </c>
      <c r="AR2172" s="3">
        <v>11394.902</v>
      </c>
      <c r="AS2172" s="3">
        <v>11351.803</v>
      </c>
      <c r="AT2172" s="3">
        <v>11144.338</v>
      </c>
      <c r="AU2172" s="3">
        <v>11482.218000000001</v>
      </c>
      <c r="AV2172" s="3">
        <v>11864.602999999999</v>
      </c>
      <c r="AW2172" s="3">
        <v>12215.155000000001</v>
      </c>
      <c r="AX2172" s="3">
        <v>12496.992</v>
      </c>
      <c r="AY2172" s="3">
        <v>12786.316000000001</v>
      </c>
      <c r="AZ2172" s="3">
        <v>13031.334999999999</v>
      </c>
      <c r="BA2172">
        <v>13308.045</v>
      </c>
      <c r="BB2172">
        <v>2016</v>
      </c>
    </row>
    <row r="2173" spans="1:54" hidden="1" x14ac:dyDescent="0.2">
      <c r="A2173">
        <v>248</v>
      </c>
      <c r="B2173" t="s">
        <v>513</v>
      </c>
      <c r="C2173" t="s">
        <v>320</v>
      </c>
      <c r="D2173" t="s">
        <v>207</v>
      </c>
      <c r="E2173" t="s">
        <v>319</v>
      </c>
      <c r="F2173" t="s">
        <v>318</v>
      </c>
      <c r="G2173" t="s">
        <v>243</v>
      </c>
    </row>
    <row r="2174" spans="1:54" hidden="1" x14ac:dyDescent="0.2">
      <c r="A2174">
        <v>248</v>
      </c>
      <c r="B2174" t="s">
        <v>513</v>
      </c>
      <c r="C2174" t="s">
        <v>317</v>
      </c>
      <c r="D2174" t="s">
        <v>207</v>
      </c>
      <c r="E2174" t="s">
        <v>316</v>
      </c>
      <c r="F2174" t="s">
        <v>315</v>
      </c>
      <c r="G2174" t="s">
        <v>288</v>
      </c>
      <c r="I2174" t="s">
        <v>310</v>
      </c>
      <c r="J2174" s="3">
        <v>0.19700000000000001</v>
      </c>
      <c r="K2174" s="3">
        <v>0.20200000000000001</v>
      </c>
      <c r="L2174" s="3">
        <v>0.20300000000000001</v>
      </c>
      <c r="M2174" s="3">
        <v>0.193</v>
      </c>
      <c r="N2174" s="3">
        <v>0.192</v>
      </c>
      <c r="O2174" s="3">
        <v>0.19400000000000001</v>
      </c>
      <c r="P2174" s="3">
        <v>0.193</v>
      </c>
      <c r="Q2174" s="3">
        <v>0.17499999999999999</v>
      </c>
      <c r="R2174" s="3">
        <v>0.185</v>
      </c>
      <c r="S2174" s="3">
        <v>0.17899999999999999</v>
      </c>
      <c r="T2174" s="3">
        <v>0.17699999999999999</v>
      </c>
      <c r="U2174" s="3">
        <v>0.18099999999999999</v>
      </c>
      <c r="V2174" s="3">
        <v>0.16900000000000001</v>
      </c>
      <c r="W2174" s="3">
        <v>0.16900000000000001</v>
      </c>
      <c r="X2174" s="3">
        <v>0.17100000000000001</v>
      </c>
      <c r="Y2174" s="3">
        <v>0.16900000000000001</v>
      </c>
      <c r="Z2174" s="3">
        <v>0.16500000000000001</v>
      </c>
      <c r="AA2174" s="3">
        <v>0.16600000000000001</v>
      </c>
      <c r="AB2174" s="3">
        <v>0.16700000000000001</v>
      </c>
      <c r="AC2174" s="3">
        <v>0.153</v>
      </c>
      <c r="AD2174" s="3">
        <v>0.14799999999999999</v>
      </c>
      <c r="AE2174" s="3">
        <v>0.15</v>
      </c>
      <c r="AF2174" s="3">
        <v>0.152</v>
      </c>
      <c r="AG2174" s="3">
        <v>0.15</v>
      </c>
      <c r="AH2174" s="3">
        <v>0.154</v>
      </c>
      <c r="AI2174" s="3">
        <v>0.155</v>
      </c>
      <c r="AJ2174" s="3">
        <v>0.154</v>
      </c>
      <c r="AK2174" s="3">
        <v>0.14899999999999999</v>
      </c>
      <c r="AL2174" s="3">
        <v>0.154</v>
      </c>
      <c r="AM2174" s="3">
        <v>0.156</v>
      </c>
      <c r="AN2174" s="3">
        <v>0.153</v>
      </c>
      <c r="AO2174" s="3">
        <v>0.159</v>
      </c>
      <c r="AP2174" s="3">
        <v>0.16300000000000001</v>
      </c>
      <c r="AQ2174" s="3">
        <v>0.16500000000000001</v>
      </c>
      <c r="AR2174" s="3">
        <v>0.16600000000000001</v>
      </c>
      <c r="AS2174" s="3">
        <v>0.16</v>
      </c>
      <c r="AT2174" s="3">
        <v>0.153</v>
      </c>
      <c r="AU2174" s="3">
        <v>0.152</v>
      </c>
      <c r="AV2174" s="3">
        <v>0.15</v>
      </c>
      <c r="AW2174" s="3">
        <v>0.14699999999999999</v>
      </c>
      <c r="AX2174" s="3">
        <v>0.14399999999999999</v>
      </c>
      <c r="AY2174" s="3">
        <v>0.14199999999999999</v>
      </c>
      <c r="AZ2174" s="3">
        <v>0.13900000000000001</v>
      </c>
      <c r="BA2174">
        <v>0.13700000000000001</v>
      </c>
      <c r="BB2174">
        <v>2016</v>
      </c>
    </row>
    <row r="2175" spans="1:54" hidden="1" x14ac:dyDescent="0.2">
      <c r="A2175">
        <v>248</v>
      </c>
      <c r="B2175" t="s">
        <v>513</v>
      </c>
      <c r="C2175" t="s">
        <v>314</v>
      </c>
      <c r="D2175" t="s">
        <v>207</v>
      </c>
      <c r="E2175" t="s">
        <v>313</v>
      </c>
      <c r="F2175" t="s">
        <v>312</v>
      </c>
      <c r="G2175" t="s">
        <v>311</v>
      </c>
      <c r="I2175" t="s">
        <v>310</v>
      </c>
      <c r="J2175" s="3">
        <v>0.64600000000000002</v>
      </c>
      <c r="K2175" s="3">
        <v>0.58199999999999996</v>
      </c>
      <c r="L2175" s="3">
        <v>0.54100000000000004</v>
      </c>
      <c r="M2175" s="3">
        <v>0.47099999999999997</v>
      </c>
      <c r="N2175" s="3">
        <v>0.46400000000000002</v>
      </c>
      <c r="O2175" s="3">
        <v>0.504</v>
      </c>
      <c r="P2175" s="3">
        <v>0.35099999999999998</v>
      </c>
      <c r="Q2175" s="3">
        <v>0.34100000000000003</v>
      </c>
      <c r="R2175" s="3">
        <v>0.28299999999999997</v>
      </c>
      <c r="S2175" s="3">
        <v>0.26700000000000002</v>
      </c>
      <c r="T2175" s="3">
        <v>0.254</v>
      </c>
      <c r="U2175" s="3">
        <v>0.26200000000000001</v>
      </c>
      <c r="V2175" s="3">
        <v>0.27</v>
      </c>
      <c r="W2175" s="3">
        <v>0.30199999999999999</v>
      </c>
      <c r="X2175" s="3">
        <v>0.34300000000000003</v>
      </c>
      <c r="Y2175" s="3">
        <v>0.35599999999999998</v>
      </c>
      <c r="Z2175" s="3">
        <v>0.36</v>
      </c>
      <c r="AA2175" s="3">
        <v>0.38100000000000001</v>
      </c>
      <c r="AB2175" s="3">
        <v>0.372</v>
      </c>
      <c r="AC2175" s="3">
        <v>0.27600000000000002</v>
      </c>
      <c r="AD2175" s="3">
        <v>0.248</v>
      </c>
      <c r="AE2175" s="3">
        <v>0.311</v>
      </c>
      <c r="AF2175" s="3">
        <v>0.34300000000000003</v>
      </c>
      <c r="AG2175" s="3">
        <v>0.372</v>
      </c>
      <c r="AH2175" s="3">
        <v>0.378</v>
      </c>
      <c r="AI2175" s="3">
        <v>0.39400000000000002</v>
      </c>
      <c r="AJ2175" s="3">
        <v>0.41299999999999998</v>
      </c>
      <c r="AK2175" s="3">
        <v>0.42899999999999999</v>
      </c>
      <c r="AL2175" s="3">
        <v>0.47899999999999998</v>
      </c>
      <c r="AM2175" s="3">
        <v>0.47899999999999998</v>
      </c>
      <c r="AN2175" s="3">
        <v>0.50800000000000001</v>
      </c>
      <c r="AO2175" s="3">
        <v>0.52600000000000002</v>
      </c>
      <c r="AP2175" s="3">
        <v>0.54200000000000004</v>
      </c>
      <c r="AQ2175" s="3">
        <v>0.55000000000000004</v>
      </c>
      <c r="AR2175" s="3">
        <v>0.55700000000000005</v>
      </c>
      <c r="AS2175" s="3">
        <v>0.53700000000000003</v>
      </c>
      <c r="AT2175" s="3">
        <v>0.53500000000000003</v>
      </c>
      <c r="AU2175" s="3">
        <v>0.53100000000000003</v>
      </c>
      <c r="AV2175" s="3">
        <v>0.52800000000000002</v>
      </c>
      <c r="AW2175" s="3">
        <v>0.52100000000000002</v>
      </c>
      <c r="AX2175" s="3">
        <v>0.51600000000000001</v>
      </c>
      <c r="AY2175" s="3">
        <v>0.51300000000000001</v>
      </c>
      <c r="AZ2175" s="3">
        <v>0.51200000000000001</v>
      </c>
      <c r="BA2175">
        <v>0.51100000000000001</v>
      </c>
      <c r="BB2175">
        <v>2016</v>
      </c>
    </row>
    <row r="2176" spans="1:54" hidden="1" x14ac:dyDescent="0.2">
      <c r="A2176">
        <v>248</v>
      </c>
      <c r="B2176" t="s">
        <v>513</v>
      </c>
      <c r="C2176" t="s">
        <v>309</v>
      </c>
      <c r="D2176" t="s">
        <v>207</v>
      </c>
      <c r="E2176" t="s">
        <v>308</v>
      </c>
      <c r="F2176" t="s">
        <v>307</v>
      </c>
      <c r="G2176" t="s">
        <v>217</v>
      </c>
      <c r="I2176" t="s">
        <v>1048</v>
      </c>
      <c r="J2176" s="3">
        <v>20.216999999999999</v>
      </c>
      <c r="K2176" s="3">
        <v>19.762</v>
      </c>
      <c r="L2176" s="3">
        <v>22.503</v>
      </c>
      <c r="M2176" s="3">
        <v>14.413</v>
      </c>
      <c r="N2176" s="3">
        <v>14.541</v>
      </c>
      <c r="O2176" s="3">
        <v>16.007000000000001</v>
      </c>
      <c r="P2176" s="3">
        <v>17.266999999999999</v>
      </c>
      <c r="Q2176" s="3">
        <v>18.408000000000001</v>
      </c>
      <c r="R2176" s="3">
        <v>17.631</v>
      </c>
      <c r="S2176" s="3">
        <v>16.992999999999999</v>
      </c>
      <c r="T2176" s="3">
        <v>14.614000000000001</v>
      </c>
      <c r="U2176" s="3">
        <v>18.416</v>
      </c>
      <c r="V2176" s="3">
        <v>17.702000000000002</v>
      </c>
      <c r="W2176" s="3">
        <v>18.861000000000001</v>
      </c>
      <c r="X2176" s="3">
        <v>18.324999999999999</v>
      </c>
      <c r="Y2176" s="3">
        <v>17.225999999999999</v>
      </c>
      <c r="Z2176" s="3">
        <v>15.778</v>
      </c>
      <c r="AA2176" s="3">
        <v>18.013999999999999</v>
      </c>
      <c r="AB2176" s="3">
        <v>21.925000000000001</v>
      </c>
      <c r="AC2176" s="3">
        <v>15.952</v>
      </c>
      <c r="AD2176" s="3">
        <v>21.279</v>
      </c>
      <c r="AE2176" s="3">
        <v>22.349</v>
      </c>
      <c r="AF2176" s="3">
        <v>23.702000000000002</v>
      </c>
      <c r="AG2176" s="3">
        <v>19.59</v>
      </c>
      <c r="AH2176" s="3">
        <v>20.199000000000002</v>
      </c>
      <c r="AI2176" s="3">
        <v>21.637</v>
      </c>
      <c r="AJ2176" s="3">
        <v>22.46</v>
      </c>
      <c r="AK2176" s="3">
        <v>22.704999999999998</v>
      </c>
      <c r="AL2176" s="3">
        <v>26.388000000000002</v>
      </c>
      <c r="AM2176" s="3">
        <v>25.638999999999999</v>
      </c>
      <c r="AN2176" s="3">
        <v>28.036999999999999</v>
      </c>
      <c r="AO2176" s="3">
        <v>28.141999999999999</v>
      </c>
      <c r="AP2176" s="3">
        <v>27.795999999999999</v>
      </c>
      <c r="AQ2176" s="3">
        <v>28.466999999999999</v>
      </c>
      <c r="AR2176" s="3">
        <v>28.314</v>
      </c>
      <c r="AS2176" s="3">
        <v>26.87</v>
      </c>
      <c r="AT2176" s="3">
        <v>25.155999999999999</v>
      </c>
      <c r="AU2176" s="3">
        <v>24.106000000000002</v>
      </c>
      <c r="AV2176" s="3">
        <v>23.422000000000001</v>
      </c>
      <c r="AW2176" s="3">
        <v>22.100999999999999</v>
      </c>
      <c r="AX2176" s="3">
        <v>20.771000000000001</v>
      </c>
      <c r="AY2176" s="3">
        <v>20.172000000000001</v>
      </c>
      <c r="AZ2176" s="3">
        <v>19.111000000000001</v>
      </c>
      <c r="BA2176">
        <v>18.273</v>
      </c>
      <c r="BB2176">
        <v>2016</v>
      </c>
    </row>
    <row r="2177" spans="1:54" hidden="1" x14ac:dyDescent="0.2">
      <c r="A2177">
        <v>248</v>
      </c>
      <c r="B2177" t="s">
        <v>513</v>
      </c>
      <c r="C2177" t="s">
        <v>306</v>
      </c>
      <c r="D2177" t="s">
        <v>207</v>
      </c>
      <c r="E2177" t="s">
        <v>305</v>
      </c>
      <c r="F2177" t="s">
        <v>304</v>
      </c>
      <c r="G2177" t="s">
        <v>217</v>
      </c>
      <c r="I2177" t="s">
        <v>1048</v>
      </c>
      <c r="J2177" s="3">
        <v>17.175000000000001</v>
      </c>
      <c r="K2177" s="3">
        <v>14.744</v>
      </c>
      <c r="L2177" s="3">
        <v>16.512</v>
      </c>
      <c r="M2177" s="3">
        <v>14.092000000000001</v>
      </c>
      <c r="N2177" s="3">
        <v>13.445</v>
      </c>
      <c r="O2177" s="3">
        <v>17.204000000000001</v>
      </c>
      <c r="P2177" s="3">
        <v>14</v>
      </c>
      <c r="Q2177" s="3">
        <v>10.483000000000001</v>
      </c>
      <c r="R2177" s="3">
        <v>13.77</v>
      </c>
      <c r="S2177" s="3">
        <v>12.794</v>
      </c>
      <c r="T2177" s="3">
        <v>12.194000000000001</v>
      </c>
      <c r="U2177" s="3">
        <v>13.872</v>
      </c>
      <c r="V2177" s="3">
        <v>16.940999999999999</v>
      </c>
      <c r="W2177" s="3">
        <v>15.416</v>
      </c>
      <c r="X2177" s="3">
        <v>15.055</v>
      </c>
      <c r="Y2177" s="3">
        <v>12.888</v>
      </c>
      <c r="Z2177" s="3">
        <v>15.824999999999999</v>
      </c>
      <c r="AA2177" s="3">
        <v>15.542999999999999</v>
      </c>
      <c r="AB2177" s="3">
        <v>13.409000000000001</v>
      </c>
      <c r="AC2177" s="3">
        <v>19.963000000000001</v>
      </c>
      <c r="AD2177" s="3">
        <v>27.352</v>
      </c>
      <c r="AE2177" s="3">
        <v>20.097000000000001</v>
      </c>
      <c r="AF2177" s="3">
        <v>19.431999999999999</v>
      </c>
      <c r="AG2177" s="3">
        <v>18.396999999999998</v>
      </c>
      <c r="AH2177" s="3">
        <v>18.888999999999999</v>
      </c>
      <c r="AI2177" s="3">
        <v>22.779</v>
      </c>
      <c r="AJ2177" s="3">
        <v>26.177</v>
      </c>
      <c r="AK2177" s="3">
        <v>26.402999999999999</v>
      </c>
      <c r="AL2177" s="3">
        <v>29.251999999999999</v>
      </c>
      <c r="AM2177" s="3">
        <v>26.14</v>
      </c>
      <c r="AN2177" s="3">
        <v>25.762</v>
      </c>
      <c r="AO2177" s="3">
        <v>27.638000000000002</v>
      </c>
      <c r="AP2177" s="3">
        <v>27.623000000000001</v>
      </c>
      <c r="AQ2177" s="3">
        <v>27.498999999999999</v>
      </c>
      <c r="AR2177" s="3">
        <v>27.800999999999998</v>
      </c>
      <c r="AS2177" s="3">
        <v>24.742999999999999</v>
      </c>
      <c r="AT2177" s="3">
        <v>26.617000000000001</v>
      </c>
      <c r="AU2177" s="3">
        <v>23.713999999999999</v>
      </c>
      <c r="AV2177" s="3">
        <v>23.297999999999998</v>
      </c>
      <c r="AW2177" s="3">
        <v>22.38</v>
      </c>
      <c r="AX2177" s="3">
        <v>21.352</v>
      </c>
      <c r="AY2177" s="3">
        <v>20.623000000000001</v>
      </c>
      <c r="AZ2177" s="3">
        <v>19.843</v>
      </c>
      <c r="BA2177">
        <v>19.172999999999998</v>
      </c>
      <c r="BB2177">
        <v>2016</v>
      </c>
    </row>
    <row r="2178" spans="1:54" hidden="1" x14ac:dyDescent="0.2">
      <c r="A2178">
        <v>248</v>
      </c>
      <c r="B2178" t="s">
        <v>513</v>
      </c>
      <c r="C2178" t="s">
        <v>303</v>
      </c>
      <c r="D2178" t="s">
        <v>207</v>
      </c>
      <c r="E2178" t="s">
        <v>300</v>
      </c>
      <c r="F2178" t="s">
        <v>302</v>
      </c>
      <c r="G2178" t="s">
        <v>295</v>
      </c>
      <c r="I2178" t="s">
        <v>1049</v>
      </c>
      <c r="J2178" s="3">
        <v>5.0999999999999997E-2</v>
      </c>
      <c r="K2178" s="3">
        <v>5.8999999999999997E-2</v>
      </c>
      <c r="L2178" s="3">
        <v>6.9000000000000006E-2</v>
      </c>
      <c r="M2178" s="3">
        <v>0.10199999999999999</v>
      </c>
      <c r="N2178" s="3">
        <v>0.13400000000000001</v>
      </c>
      <c r="O2178" s="3">
        <v>0.17199999999999999</v>
      </c>
      <c r="P2178" s="3">
        <v>0.21099999999999999</v>
      </c>
      <c r="Q2178" s="3">
        <v>0.27300000000000002</v>
      </c>
      <c r="R2178" s="3">
        <v>0.432</v>
      </c>
      <c r="S2178" s="3">
        <v>0.76</v>
      </c>
      <c r="T2178" s="3">
        <v>1.1279999999999999</v>
      </c>
      <c r="U2178" s="3">
        <v>1.679</v>
      </c>
      <c r="V2178" s="3">
        <v>2.5910000000000002</v>
      </c>
      <c r="W2178" s="3">
        <v>3.7570000000000001</v>
      </c>
      <c r="X2178" s="3">
        <v>4.7880000000000003</v>
      </c>
      <c r="Y2178" s="3">
        <v>5.8840000000000003</v>
      </c>
      <c r="Z2178" s="3">
        <v>7.32</v>
      </c>
      <c r="AA2178" s="3">
        <v>9.56</v>
      </c>
      <c r="AB2178" s="3">
        <v>13.010999999999999</v>
      </c>
      <c r="AC2178" s="3">
        <v>19.803000000000001</v>
      </c>
      <c r="AD2178" s="3">
        <v>38.832999999999998</v>
      </c>
      <c r="AE2178" s="3">
        <v>53.463000000000001</v>
      </c>
      <c r="AF2178" s="3">
        <v>60.137999999999998</v>
      </c>
      <c r="AG2178" s="3">
        <v>64.906999999999996</v>
      </c>
      <c r="AH2178" s="3">
        <v>66.686000000000007</v>
      </c>
      <c r="AI2178" s="3">
        <v>68.132999999999996</v>
      </c>
      <c r="AJ2178" s="3">
        <v>70.379000000000005</v>
      </c>
      <c r="AK2178" s="3">
        <v>71.983999999999995</v>
      </c>
      <c r="AL2178" s="3">
        <v>78.028999999999996</v>
      </c>
      <c r="AM2178" s="3">
        <v>82.055999999999997</v>
      </c>
      <c r="AN2178" s="3">
        <v>84.971000000000004</v>
      </c>
      <c r="AO2178" s="3">
        <v>88.772999999999996</v>
      </c>
      <c r="AP2178" s="3">
        <v>93.302999999999997</v>
      </c>
      <c r="AQ2178" s="3">
        <v>95.843000000000004</v>
      </c>
      <c r="AR2178" s="3">
        <v>99.281000000000006</v>
      </c>
      <c r="AS2178" s="3">
        <v>103.223</v>
      </c>
      <c r="AT2178" s="3">
        <v>105.003</v>
      </c>
      <c r="AU2178" s="3">
        <v>105.443</v>
      </c>
      <c r="AV2178" s="3">
        <v>106.444</v>
      </c>
      <c r="AW2178" s="3">
        <v>107.89100000000001</v>
      </c>
      <c r="AX2178" s="3">
        <v>109.526</v>
      </c>
      <c r="AY2178" s="3">
        <v>111.333</v>
      </c>
      <c r="AZ2178" s="3">
        <v>113.21</v>
      </c>
      <c r="BA2178">
        <v>115.21</v>
      </c>
      <c r="BB2178">
        <v>2017</v>
      </c>
    </row>
    <row r="2179" spans="1:54" hidden="1" x14ac:dyDescent="0.2">
      <c r="A2179">
        <v>248</v>
      </c>
      <c r="B2179" t="s">
        <v>513</v>
      </c>
      <c r="C2179" t="s">
        <v>301</v>
      </c>
      <c r="D2179" t="s">
        <v>207</v>
      </c>
      <c r="E2179" t="s">
        <v>300</v>
      </c>
      <c r="F2179" t="s">
        <v>299</v>
      </c>
      <c r="G2179" t="s">
        <v>275</v>
      </c>
      <c r="I2179" t="s">
        <v>298</v>
      </c>
      <c r="J2179" s="3">
        <v>13.048999999999999</v>
      </c>
      <c r="K2179" s="3">
        <v>16.387</v>
      </c>
      <c r="L2179" s="3">
        <v>16.257999999999999</v>
      </c>
      <c r="M2179" s="3">
        <v>48.433999999999997</v>
      </c>
      <c r="N2179" s="3">
        <v>31.23</v>
      </c>
      <c r="O2179" s="3">
        <v>27.983000000000001</v>
      </c>
      <c r="P2179" s="3">
        <v>23.03</v>
      </c>
      <c r="Q2179" s="3">
        <v>29.504000000000001</v>
      </c>
      <c r="R2179" s="3">
        <v>58.216000000000001</v>
      </c>
      <c r="S2179" s="3">
        <v>75.647999999999996</v>
      </c>
      <c r="T2179" s="3">
        <v>48.518999999999998</v>
      </c>
      <c r="U2179" s="3">
        <v>48.804000000000002</v>
      </c>
      <c r="V2179" s="3">
        <v>54.341000000000001</v>
      </c>
      <c r="W2179" s="3">
        <v>45</v>
      </c>
      <c r="X2179" s="3">
        <v>27.443000000000001</v>
      </c>
      <c r="Y2179" s="3">
        <v>22.885999999999999</v>
      </c>
      <c r="Z2179" s="3">
        <v>24.4</v>
      </c>
      <c r="AA2179" s="3">
        <v>30.6</v>
      </c>
      <c r="AB2179" s="3">
        <v>36.1</v>
      </c>
      <c r="AC2179" s="3">
        <v>52.2</v>
      </c>
      <c r="AD2179" s="3">
        <v>96.1</v>
      </c>
      <c r="AE2179" s="3">
        <v>37.673999999999999</v>
      </c>
      <c r="AF2179" s="3">
        <v>12.484999999999999</v>
      </c>
      <c r="AG2179" s="3">
        <v>7.9290000000000003</v>
      </c>
      <c r="AH2179" s="3">
        <v>2.7410000000000001</v>
      </c>
      <c r="AI2179" s="3">
        <v>2.1709999999999998</v>
      </c>
      <c r="AJ2179" s="3">
        <v>3.2959999999999998</v>
      </c>
      <c r="AK2179" s="3">
        <v>2.2810000000000001</v>
      </c>
      <c r="AL2179" s="3">
        <v>8.3979999999999997</v>
      </c>
      <c r="AM2179" s="3">
        <v>5.16</v>
      </c>
      <c r="AN2179" s="3">
        <v>3.552</v>
      </c>
      <c r="AO2179" s="3">
        <v>4.4749999999999996</v>
      </c>
      <c r="AP2179" s="3">
        <v>5.1029999999999998</v>
      </c>
      <c r="AQ2179" s="3">
        <v>2.7210000000000001</v>
      </c>
      <c r="AR2179" s="3">
        <v>3.5870000000000002</v>
      </c>
      <c r="AS2179" s="3">
        <v>3.97</v>
      </c>
      <c r="AT2179" s="3">
        <v>1.724</v>
      </c>
      <c r="AU2179" s="3">
        <v>0.41899999999999998</v>
      </c>
      <c r="AV2179" s="3">
        <v>0.95</v>
      </c>
      <c r="AW2179" s="3">
        <v>1.359</v>
      </c>
      <c r="AX2179" s="3">
        <v>1.516</v>
      </c>
      <c r="AY2179" s="3">
        <v>1.65</v>
      </c>
      <c r="AZ2179" s="3">
        <v>1.6859999999999999</v>
      </c>
      <c r="BA2179">
        <v>1.7669999999999999</v>
      </c>
      <c r="BB2179">
        <v>2017</v>
      </c>
    </row>
    <row r="2180" spans="1:54" hidden="1" x14ac:dyDescent="0.2">
      <c r="A2180">
        <v>248</v>
      </c>
      <c r="B2180" t="s">
        <v>513</v>
      </c>
      <c r="C2180" t="s">
        <v>297</v>
      </c>
      <c r="D2180" t="s">
        <v>207</v>
      </c>
      <c r="E2180" t="s">
        <v>293</v>
      </c>
      <c r="F2180" t="s">
        <v>296</v>
      </c>
      <c r="G2180" t="s">
        <v>295</v>
      </c>
      <c r="I2180" t="s">
        <v>1049</v>
      </c>
      <c r="J2180" s="3">
        <v>5.2999999999999999E-2</v>
      </c>
      <c r="K2180" s="3">
        <v>6.2E-2</v>
      </c>
      <c r="L2180" s="3">
        <v>7.6999999999999999E-2</v>
      </c>
      <c r="M2180" s="3">
        <v>0.11799999999999999</v>
      </c>
      <c r="N2180" s="3">
        <v>0.14699999999999999</v>
      </c>
      <c r="O2180" s="3">
        <v>0.183</v>
      </c>
      <c r="P2180" s="3">
        <v>0.23300000000000001</v>
      </c>
      <c r="Q2180" s="3">
        <v>0.308</v>
      </c>
      <c r="R2180" s="3">
        <v>0.57299999999999995</v>
      </c>
      <c r="S2180" s="3">
        <v>0.88300000000000001</v>
      </c>
      <c r="T2180" s="3">
        <v>1.32</v>
      </c>
      <c r="U2180" s="3">
        <v>1.9670000000000001</v>
      </c>
      <c r="V2180" s="3">
        <v>3.1520000000000001</v>
      </c>
      <c r="W2180" s="3">
        <v>4.16</v>
      </c>
      <c r="X2180" s="3">
        <v>5.2169999999999996</v>
      </c>
      <c r="Y2180" s="3">
        <v>6.4050000000000002</v>
      </c>
      <c r="Z2180" s="3">
        <v>8.0389999999999997</v>
      </c>
      <c r="AA2180" s="3">
        <v>10.507999999999999</v>
      </c>
      <c r="AB2180" s="3">
        <v>15.068</v>
      </c>
      <c r="AC2180" s="3">
        <v>24.213999999999999</v>
      </c>
      <c r="AD2180" s="3">
        <v>46.25</v>
      </c>
      <c r="AE2180" s="3">
        <v>56.62</v>
      </c>
      <c r="AF2180" s="3">
        <v>61.92</v>
      </c>
      <c r="AG2180" s="3">
        <v>65.680000000000007</v>
      </c>
      <c r="AH2180" s="3">
        <v>66.959999999999994</v>
      </c>
      <c r="AI2180" s="3">
        <v>69.06</v>
      </c>
      <c r="AJ2180" s="3">
        <v>71.040000000000006</v>
      </c>
      <c r="AK2180" s="3">
        <v>73.400000000000006</v>
      </c>
      <c r="AL2180" s="3">
        <v>79.88</v>
      </c>
      <c r="AM2180" s="3">
        <v>83.32</v>
      </c>
      <c r="AN2180" s="3">
        <v>86.09</v>
      </c>
      <c r="AO2180" s="3">
        <v>90.75</v>
      </c>
      <c r="AP2180" s="3">
        <v>94.53</v>
      </c>
      <c r="AQ2180" s="3">
        <v>97.08</v>
      </c>
      <c r="AR2180" s="3">
        <v>100.64</v>
      </c>
      <c r="AS2180" s="3">
        <v>104.05</v>
      </c>
      <c r="AT2180" s="3">
        <v>105.21</v>
      </c>
      <c r="AU2180" s="3">
        <v>105</v>
      </c>
      <c r="AV2180" s="3">
        <v>107.67700000000001</v>
      </c>
      <c r="AW2180" s="3">
        <v>109.224</v>
      </c>
      <c r="AX2180" s="3">
        <v>110.953</v>
      </c>
      <c r="AY2180" s="3">
        <v>112.78400000000001</v>
      </c>
      <c r="AZ2180" s="3">
        <v>114.685</v>
      </c>
      <c r="BA2180">
        <v>116.712</v>
      </c>
      <c r="BB2180">
        <v>2017</v>
      </c>
    </row>
    <row r="2181" spans="1:54" hidden="1" x14ac:dyDescent="0.2">
      <c r="A2181">
        <v>248</v>
      </c>
      <c r="B2181" t="s">
        <v>513</v>
      </c>
      <c r="C2181" t="s">
        <v>294</v>
      </c>
      <c r="D2181" t="s">
        <v>207</v>
      </c>
      <c r="E2181" t="s">
        <v>293</v>
      </c>
      <c r="F2181" t="s">
        <v>292</v>
      </c>
      <c r="G2181" t="s">
        <v>275</v>
      </c>
      <c r="I2181" t="s">
        <v>291</v>
      </c>
      <c r="J2181" s="3">
        <v>13.53</v>
      </c>
      <c r="K2181" s="3">
        <v>17.3</v>
      </c>
      <c r="L2181" s="3">
        <v>24.4</v>
      </c>
      <c r="M2181" s="3">
        <v>52.5</v>
      </c>
      <c r="N2181" s="3">
        <v>25.1</v>
      </c>
      <c r="O2181" s="3">
        <v>24.4</v>
      </c>
      <c r="P2181" s="3">
        <v>27.3</v>
      </c>
      <c r="Q2181" s="3">
        <v>32.5</v>
      </c>
      <c r="R2181" s="3">
        <v>85.7</v>
      </c>
      <c r="S2181" s="3">
        <v>54.2</v>
      </c>
      <c r="T2181" s="3">
        <v>49.5</v>
      </c>
      <c r="U2181" s="3">
        <v>49</v>
      </c>
      <c r="V2181" s="3">
        <v>60.2</v>
      </c>
      <c r="W2181" s="3">
        <v>32</v>
      </c>
      <c r="X2181" s="3">
        <v>25.382999999999999</v>
      </c>
      <c r="Y2181" s="3">
        <v>22.774000000000001</v>
      </c>
      <c r="Z2181" s="3">
        <v>25.527000000000001</v>
      </c>
      <c r="AA2181" s="3">
        <v>30.7</v>
      </c>
      <c r="AB2181" s="3">
        <v>43.4</v>
      </c>
      <c r="AC2181" s="3">
        <v>60.7</v>
      </c>
      <c r="AD2181" s="3">
        <v>91.004999999999995</v>
      </c>
      <c r="AE2181" s="3">
        <v>22.422000000000001</v>
      </c>
      <c r="AF2181" s="3">
        <v>9.3610000000000007</v>
      </c>
      <c r="AG2181" s="3">
        <v>6.0720000000000001</v>
      </c>
      <c r="AH2181" s="3">
        <v>1.9490000000000001</v>
      </c>
      <c r="AI2181" s="3">
        <v>3.1360000000000001</v>
      </c>
      <c r="AJ2181" s="3">
        <v>2.867</v>
      </c>
      <c r="AK2181" s="3">
        <v>3.3220000000000001</v>
      </c>
      <c r="AL2181" s="3">
        <v>8.8279999999999994</v>
      </c>
      <c r="AM2181" s="3">
        <v>4.306</v>
      </c>
      <c r="AN2181" s="3">
        <v>3.3250000000000002</v>
      </c>
      <c r="AO2181" s="3">
        <v>5.4130000000000003</v>
      </c>
      <c r="AP2181" s="3">
        <v>4.165</v>
      </c>
      <c r="AQ2181" s="3">
        <v>2.698</v>
      </c>
      <c r="AR2181" s="3">
        <v>3.6669999999999998</v>
      </c>
      <c r="AS2181" s="3">
        <v>3.3879999999999999</v>
      </c>
      <c r="AT2181" s="3">
        <v>1.115</v>
      </c>
      <c r="AU2181" s="3">
        <v>-0.2</v>
      </c>
      <c r="AV2181" s="3">
        <v>2.5489999999999999</v>
      </c>
      <c r="AW2181" s="3">
        <v>1.4370000000000001</v>
      </c>
      <c r="AX2181" s="3">
        <v>1.583</v>
      </c>
      <c r="AY2181" s="3">
        <v>1.65</v>
      </c>
      <c r="AZ2181" s="3">
        <v>1.6859999999999999</v>
      </c>
      <c r="BA2181">
        <v>1.7669999999999999</v>
      </c>
      <c r="BB2181">
        <v>2017</v>
      </c>
    </row>
    <row r="2182" spans="1:54" hidden="1" x14ac:dyDescent="0.2">
      <c r="A2182">
        <v>248</v>
      </c>
      <c r="B2182" t="s">
        <v>513</v>
      </c>
      <c r="C2182" t="s">
        <v>290</v>
      </c>
      <c r="D2182" t="s">
        <v>207</v>
      </c>
      <c r="E2182" t="s">
        <v>289</v>
      </c>
      <c r="G2182" t="s">
        <v>288</v>
      </c>
    </row>
    <row r="2183" spans="1:54" hidden="1" x14ac:dyDescent="0.2">
      <c r="A2183">
        <v>248</v>
      </c>
      <c r="B2183" t="s">
        <v>513</v>
      </c>
      <c r="C2183" t="s">
        <v>287</v>
      </c>
      <c r="D2183" t="s">
        <v>207</v>
      </c>
      <c r="E2183" t="s">
        <v>286</v>
      </c>
      <c r="F2183" t="s">
        <v>285</v>
      </c>
      <c r="G2183" t="s">
        <v>275</v>
      </c>
      <c r="I2183" t="s">
        <v>1050</v>
      </c>
      <c r="J2183" s="3">
        <v>-1.0609999999999999</v>
      </c>
      <c r="K2183" s="3">
        <v>5.2439999999999998</v>
      </c>
      <c r="L2183" s="3">
        <v>-4.9880000000000004</v>
      </c>
      <c r="M2183" s="3">
        <v>-33.125</v>
      </c>
      <c r="N2183" s="3">
        <v>9.1950000000000003</v>
      </c>
      <c r="O2183" s="3">
        <v>5.8570000000000002</v>
      </c>
      <c r="P2183" s="3">
        <v>-7.484</v>
      </c>
      <c r="Q2183" s="3">
        <v>9.7189999999999994</v>
      </c>
      <c r="R2183" s="3">
        <v>-23.134</v>
      </c>
      <c r="S2183" s="3">
        <v>3.39</v>
      </c>
      <c r="T2183" s="3">
        <v>-0.83899999999999997</v>
      </c>
      <c r="U2183" s="3">
        <v>16</v>
      </c>
      <c r="V2183" s="3">
        <v>1</v>
      </c>
      <c r="W2183" s="3">
        <v>0.8</v>
      </c>
      <c r="X2183" s="3">
        <v>14.635999999999999</v>
      </c>
      <c r="Y2183" s="3">
        <v>7.9489999999999998</v>
      </c>
      <c r="Z2183" s="3">
        <v>-12.597</v>
      </c>
      <c r="AA2183" s="3">
        <v>20.513000000000002</v>
      </c>
      <c r="AB2183" s="3">
        <v>6.532</v>
      </c>
      <c r="AC2183" s="3">
        <v>-31.594999999999999</v>
      </c>
      <c r="AD2183" s="3">
        <v>12.821999999999999</v>
      </c>
      <c r="AE2183" s="3">
        <v>25.722000000000001</v>
      </c>
      <c r="AF2183" s="3">
        <v>19.015000000000001</v>
      </c>
      <c r="AG2183" s="3">
        <v>-4.0599999999999996</v>
      </c>
      <c r="AH2183" s="3">
        <v>10.877000000000001</v>
      </c>
      <c r="AI2183" s="3">
        <v>13.172000000000001</v>
      </c>
      <c r="AJ2183" s="3">
        <v>7.8769999999999998</v>
      </c>
      <c r="AK2183" s="3">
        <v>6.1120000000000001</v>
      </c>
      <c r="AL2183" s="3">
        <v>13.428000000000001</v>
      </c>
      <c r="AM2183" s="3">
        <v>-9.2119999999999997</v>
      </c>
      <c r="AN2183" s="3">
        <v>14.29</v>
      </c>
      <c r="AO2183" s="3">
        <v>3.149</v>
      </c>
      <c r="AP2183" s="3">
        <v>0.38300000000000001</v>
      </c>
      <c r="AQ2183" s="3">
        <v>7.6040000000000001</v>
      </c>
      <c r="AR2183" s="3">
        <v>4.3460000000000001</v>
      </c>
      <c r="AS2183" s="3">
        <v>-7.819</v>
      </c>
      <c r="AT2183" s="3">
        <v>-9.4870000000000001</v>
      </c>
      <c r="AU2183" s="3">
        <v>14.234</v>
      </c>
      <c r="AV2183" s="3">
        <v>2.024</v>
      </c>
      <c r="AW2183" s="3">
        <v>-1.0149999999999999</v>
      </c>
      <c r="AX2183" s="3">
        <v>-0.95399999999999996</v>
      </c>
      <c r="AY2183" s="3">
        <v>1.006</v>
      </c>
      <c r="AZ2183" s="3">
        <v>0.54600000000000004</v>
      </c>
      <c r="BA2183">
        <v>0.95</v>
      </c>
      <c r="BB2183">
        <v>2016</v>
      </c>
    </row>
    <row r="2184" spans="1:54" hidden="1" x14ac:dyDescent="0.2">
      <c r="A2184">
        <v>248</v>
      </c>
      <c r="B2184" t="s">
        <v>513</v>
      </c>
      <c r="C2184" t="s">
        <v>284</v>
      </c>
      <c r="D2184" t="s">
        <v>207</v>
      </c>
      <c r="E2184" t="s">
        <v>283</v>
      </c>
      <c r="F2184" t="s">
        <v>282</v>
      </c>
      <c r="G2184" t="s">
        <v>275</v>
      </c>
      <c r="I2184" t="s">
        <v>1050</v>
      </c>
      <c r="J2184" s="3">
        <v>-6.343</v>
      </c>
      <c r="K2184" s="3">
        <v>6.202</v>
      </c>
      <c r="L2184" s="3">
        <v>-4.4859999999999998</v>
      </c>
      <c r="M2184" s="3">
        <v>-33.244999999999997</v>
      </c>
      <c r="N2184" s="3">
        <v>11.225</v>
      </c>
      <c r="O2184" s="3">
        <v>5.8890000000000002</v>
      </c>
      <c r="P2184" s="3">
        <v>-9.2349999999999994</v>
      </c>
      <c r="Q2184" s="3">
        <v>20.702999999999999</v>
      </c>
      <c r="R2184" s="3">
        <v>-27.399000000000001</v>
      </c>
      <c r="S2184" s="3">
        <v>5.141</v>
      </c>
      <c r="T2184" s="3">
        <v>-1.4419999999999999</v>
      </c>
      <c r="U2184" s="3">
        <v>28.658999999999999</v>
      </c>
      <c r="V2184" s="3">
        <v>-7.9320000000000004</v>
      </c>
      <c r="W2184" s="3">
        <v>20.722000000000001</v>
      </c>
      <c r="X2184" s="3">
        <v>29.253</v>
      </c>
      <c r="Y2184" s="3">
        <v>16.222999999999999</v>
      </c>
      <c r="Z2184" s="3">
        <v>5.4539999999999997</v>
      </c>
      <c r="AA2184" s="3">
        <v>-13.509</v>
      </c>
      <c r="AB2184" s="3">
        <v>-8.8689999999999998</v>
      </c>
      <c r="AC2184" s="3">
        <v>-13.172000000000001</v>
      </c>
      <c r="AD2184" s="3">
        <v>19.132999999999999</v>
      </c>
      <c r="AE2184" s="3">
        <v>21.488</v>
      </c>
      <c r="AF2184" s="3">
        <v>-2.6909999999999998</v>
      </c>
      <c r="AG2184" s="3">
        <v>-3.714</v>
      </c>
      <c r="AH2184" s="3">
        <v>10.8</v>
      </c>
      <c r="AI2184" s="3">
        <v>14.196999999999999</v>
      </c>
      <c r="AJ2184" s="3">
        <v>7.9980000000000002</v>
      </c>
      <c r="AK2184" s="3">
        <v>5.9240000000000004</v>
      </c>
      <c r="AL2184" s="3">
        <v>13.206</v>
      </c>
      <c r="AM2184" s="3">
        <v>-8.5449999999999999</v>
      </c>
      <c r="AN2184" s="3">
        <v>14.423999999999999</v>
      </c>
      <c r="AO2184" s="3">
        <v>3.06</v>
      </c>
      <c r="AP2184" s="3">
        <v>0.39400000000000002</v>
      </c>
      <c r="AQ2184" s="3">
        <v>7.7050000000000001</v>
      </c>
      <c r="AR2184" s="3">
        <v>4.9180000000000001</v>
      </c>
      <c r="AS2184" s="3">
        <v>-7.4989999999999997</v>
      </c>
      <c r="AT2184" s="3">
        <v>-10.565</v>
      </c>
      <c r="AU2184" s="3">
        <v>16.547999999999998</v>
      </c>
      <c r="AV2184" s="3">
        <v>1.7669999999999999</v>
      </c>
      <c r="AW2184" s="3">
        <v>-1.0569999999999999</v>
      </c>
      <c r="AX2184" s="3">
        <v>-1.0229999999999999</v>
      </c>
      <c r="AY2184" s="3">
        <v>1.036</v>
      </c>
      <c r="AZ2184" s="3">
        <v>0.58599999999999997</v>
      </c>
      <c r="BA2184">
        <v>0.999</v>
      </c>
      <c r="BB2184">
        <v>2016</v>
      </c>
    </row>
    <row r="2185" spans="1:54" hidden="1" x14ac:dyDescent="0.2">
      <c r="A2185">
        <v>248</v>
      </c>
      <c r="B2185" t="s">
        <v>513</v>
      </c>
      <c r="C2185" t="s">
        <v>281</v>
      </c>
      <c r="D2185" t="s">
        <v>207</v>
      </c>
      <c r="E2185" t="s">
        <v>280</v>
      </c>
      <c r="F2185" t="s">
        <v>279</v>
      </c>
      <c r="G2185" t="s">
        <v>275</v>
      </c>
      <c r="I2185" t="s">
        <v>1050</v>
      </c>
      <c r="J2185" s="3">
        <v>-1.855</v>
      </c>
      <c r="K2185" s="3">
        <v>6.3620000000000001</v>
      </c>
      <c r="L2185" s="3">
        <v>-3.7829999999999999</v>
      </c>
      <c r="M2185" s="3">
        <v>10.061999999999999</v>
      </c>
      <c r="N2185" s="3">
        <v>3.3460000000000001</v>
      </c>
      <c r="O2185" s="3">
        <v>13.813000000000001</v>
      </c>
      <c r="P2185" s="3">
        <v>3.9630000000000001</v>
      </c>
      <c r="Q2185" s="3">
        <v>-15.791</v>
      </c>
      <c r="R2185" s="3">
        <v>22.952999999999999</v>
      </c>
      <c r="S2185" s="3">
        <v>-3.83</v>
      </c>
      <c r="T2185" s="3">
        <v>3.1040000000000001</v>
      </c>
      <c r="U2185" s="3">
        <v>10.5</v>
      </c>
      <c r="V2185" s="3">
        <v>9.6</v>
      </c>
      <c r="W2185" s="3">
        <v>4.2</v>
      </c>
      <c r="X2185" s="3">
        <v>11.683999999999999</v>
      </c>
      <c r="Y2185" s="3">
        <v>11.26</v>
      </c>
      <c r="Z2185" s="3">
        <v>-2.1230000000000002</v>
      </c>
      <c r="AA2185" s="3">
        <v>6.9859999999999998</v>
      </c>
      <c r="AB2185" s="3">
        <v>-4.7370000000000001</v>
      </c>
      <c r="AC2185" s="3">
        <v>7.6310000000000002</v>
      </c>
      <c r="AD2185" s="3">
        <v>2.536</v>
      </c>
      <c r="AE2185" s="3">
        <v>-1.587</v>
      </c>
      <c r="AF2185" s="3">
        <v>0.624</v>
      </c>
      <c r="AG2185" s="3">
        <v>7.21</v>
      </c>
      <c r="AH2185" s="3">
        <v>17.178000000000001</v>
      </c>
      <c r="AI2185" s="3">
        <v>7.5209999999999999</v>
      </c>
      <c r="AJ2185" s="3">
        <v>5.7329999999999997</v>
      </c>
      <c r="AK2185" s="3">
        <v>-2.0059999999999998</v>
      </c>
      <c r="AL2185" s="3">
        <v>3.375</v>
      </c>
      <c r="AM2185" s="3">
        <v>-4.109</v>
      </c>
      <c r="AN2185" s="3">
        <v>1.111</v>
      </c>
      <c r="AO2185" s="3">
        <v>4.4509999999999996</v>
      </c>
      <c r="AP2185" s="3">
        <v>4.9969999999999999</v>
      </c>
      <c r="AQ2185" s="3">
        <v>4.57</v>
      </c>
      <c r="AR2185" s="3">
        <v>6.1790000000000003</v>
      </c>
      <c r="AS2185" s="3">
        <v>-0.435</v>
      </c>
      <c r="AT2185" s="3">
        <v>4.218</v>
      </c>
      <c r="AU2185" s="3">
        <v>0.52800000000000002</v>
      </c>
      <c r="AV2185" s="3">
        <v>2.984</v>
      </c>
      <c r="AW2185" s="3">
        <v>4.6050000000000004</v>
      </c>
      <c r="AX2185" s="3">
        <v>3.597</v>
      </c>
      <c r="AY2185" s="3">
        <v>2.4430000000000001</v>
      </c>
      <c r="AZ2185" s="3">
        <v>2.3340000000000001</v>
      </c>
      <c r="BA2185">
        <v>2.577</v>
      </c>
      <c r="BB2185">
        <v>2016</v>
      </c>
    </row>
    <row r="2186" spans="1:54" hidden="1" x14ac:dyDescent="0.2">
      <c r="A2186">
        <v>248</v>
      </c>
      <c r="B2186" t="s">
        <v>513</v>
      </c>
      <c r="C2186" t="s">
        <v>278</v>
      </c>
      <c r="D2186" t="s">
        <v>207</v>
      </c>
      <c r="E2186" t="s">
        <v>277</v>
      </c>
      <c r="F2186" t="s">
        <v>276</v>
      </c>
      <c r="G2186" t="s">
        <v>275</v>
      </c>
      <c r="I2186" t="s">
        <v>1050</v>
      </c>
      <c r="J2186" s="3">
        <v>-5.4489999999999998</v>
      </c>
      <c r="K2186" s="3">
        <v>6.82</v>
      </c>
      <c r="L2186" s="3">
        <v>-1.63</v>
      </c>
      <c r="M2186" s="3">
        <v>15.8</v>
      </c>
      <c r="N2186" s="3">
        <v>7.0659999999999998</v>
      </c>
      <c r="O2186" s="3">
        <v>10.308999999999999</v>
      </c>
      <c r="P2186" s="3">
        <v>2.8170000000000002</v>
      </c>
      <c r="Q2186" s="3">
        <v>-17.48</v>
      </c>
      <c r="R2186" s="3">
        <v>27.88</v>
      </c>
      <c r="S2186" s="3">
        <v>-6.5460000000000003</v>
      </c>
      <c r="T2186" s="3">
        <v>4.1890000000000001</v>
      </c>
      <c r="U2186" s="3">
        <v>14.298</v>
      </c>
      <c r="V2186" s="3">
        <v>6.3419999999999996</v>
      </c>
      <c r="W2186" s="3">
        <v>13.371</v>
      </c>
      <c r="X2186" s="3">
        <v>13.782999999999999</v>
      </c>
      <c r="Y2186" s="3">
        <v>11.356999999999999</v>
      </c>
      <c r="Z2186" s="3">
        <v>-0.78300000000000003</v>
      </c>
      <c r="AA2186" s="3">
        <v>4.5460000000000003</v>
      </c>
      <c r="AB2186" s="3">
        <v>-5.3390000000000004</v>
      </c>
      <c r="AC2186" s="3">
        <v>1.2949999999999999</v>
      </c>
      <c r="AD2186" s="3">
        <v>2.923</v>
      </c>
      <c r="AE2186" s="3">
        <v>1.052</v>
      </c>
      <c r="AF2186" s="3">
        <v>-1.9390000000000001</v>
      </c>
      <c r="AG2186" s="3">
        <v>10.173999999999999</v>
      </c>
      <c r="AH2186" s="3">
        <v>18.16</v>
      </c>
      <c r="AI2186" s="3">
        <v>8.2710000000000008</v>
      </c>
      <c r="AJ2186" s="3">
        <v>6.1870000000000003</v>
      </c>
      <c r="AK2186" s="3">
        <v>-2.984</v>
      </c>
      <c r="AL2186" s="3">
        <v>2.8159999999999998</v>
      </c>
      <c r="AM2186" s="3">
        <v>-3.484</v>
      </c>
      <c r="AN2186" s="3">
        <v>0.72199999999999998</v>
      </c>
      <c r="AO2186" s="3">
        <v>4.548</v>
      </c>
      <c r="AP2186" s="3">
        <v>4.7560000000000002</v>
      </c>
      <c r="AQ2186" s="3">
        <v>4.1260000000000003</v>
      </c>
      <c r="AR2186" s="3">
        <v>5.7770000000000001</v>
      </c>
      <c r="AS2186" s="3">
        <v>-0.3</v>
      </c>
      <c r="AT2186" s="3">
        <v>5.6269999999999998</v>
      </c>
      <c r="AU2186" s="3">
        <v>0.29699999999999999</v>
      </c>
      <c r="AV2186" s="3">
        <v>2.6920000000000002</v>
      </c>
      <c r="AW2186" s="3">
        <v>4.7560000000000002</v>
      </c>
      <c r="AX2186" s="3">
        <v>3.73</v>
      </c>
      <c r="AY2186" s="3">
        <v>2.5150000000000001</v>
      </c>
      <c r="AZ2186" s="3">
        <v>2.4039999999999999</v>
      </c>
      <c r="BA2186">
        <v>2.6640000000000001</v>
      </c>
      <c r="BB2186">
        <v>2016</v>
      </c>
    </row>
    <row r="2187" spans="1:54" hidden="1" x14ac:dyDescent="0.2">
      <c r="A2187">
        <v>248</v>
      </c>
      <c r="B2187" t="s">
        <v>513</v>
      </c>
      <c r="C2187" t="s">
        <v>274</v>
      </c>
      <c r="D2187" t="s">
        <v>207</v>
      </c>
      <c r="E2187" t="s">
        <v>273</v>
      </c>
      <c r="F2187" t="s">
        <v>272</v>
      </c>
      <c r="G2187" t="s">
        <v>271</v>
      </c>
      <c r="I2187" t="s">
        <v>1051</v>
      </c>
      <c r="J2187" s="3" t="s">
        <v>215</v>
      </c>
      <c r="K2187" s="3" t="s">
        <v>215</v>
      </c>
      <c r="L2187" s="3" t="s">
        <v>215</v>
      </c>
      <c r="M2187" s="3" t="s">
        <v>215</v>
      </c>
      <c r="N2187" s="3" t="s">
        <v>215</v>
      </c>
      <c r="O2187" s="3" t="s">
        <v>215</v>
      </c>
      <c r="P2187" s="3" t="s">
        <v>215</v>
      </c>
      <c r="Q2187" s="3" t="s">
        <v>215</v>
      </c>
      <c r="R2187" s="3">
        <v>7</v>
      </c>
      <c r="S2187" s="3">
        <v>7.9</v>
      </c>
      <c r="T2187" s="3">
        <v>6.1</v>
      </c>
      <c r="U2187" s="3">
        <v>8.5</v>
      </c>
      <c r="V2187" s="3">
        <v>8.9</v>
      </c>
      <c r="W2187" s="3">
        <v>8.3000000000000007</v>
      </c>
      <c r="X2187" s="3">
        <v>5.6959999999999997</v>
      </c>
      <c r="Y2187" s="3">
        <v>5.4930000000000003</v>
      </c>
      <c r="Z2187" s="3">
        <v>9.0459999999999994</v>
      </c>
      <c r="AA2187" s="3">
        <v>7.8280000000000003</v>
      </c>
      <c r="AB2187" s="3">
        <v>10.163</v>
      </c>
      <c r="AC2187" s="3">
        <v>13.106999999999999</v>
      </c>
      <c r="AD2187" s="3">
        <v>7.625</v>
      </c>
      <c r="AE2187" s="3">
        <v>9.5540000000000003</v>
      </c>
      <c r="AF2187" s="3">
        <v>7.8280000000000003</v>
      </c>
      <c r="AG2187" s="3">
        <v>10.163</v>
      </c>
      <c r="AH2187" s="3">
        <v>7.2190000000000003</v>
      </c>
      <c r="AI2187" s="3">
        <v>7.0949999999999998</v>
      </c>
      <c r="AJ2187" s="3">
        <v>6.6870000000000003</v>
      </c>
      <c r="AK2187" s="3">
        <v>6.923</v>
      </c>
      <c r="AL2187" s="3">
        <v>5.9509999999999996</v>
      </c>
      <c r="AM2187" s="3">
        <v>6.4710000000000001</v>
      </c>
      <c r="AN2187" s="3">
        <v>5.0190000000000001</v>
      </c>
      <c r="AO2187" s="3">
        <v>4.2050000000000001</v>
      </c>
      <c r="AP2187" s="3">
        <v>4.1210000000000004</v>
      </c>
      <c r="AQ2187" s="3">
        <v>4.1529999999999996</v>
      </c>
      <c r="AR2187" s="3">
        <v>3.8</v>
      </c>
      <c r="AS2187" s="3">
        <v>4.7699999999999996</v>
      </c>
      <c r="AT2187" s="3">
        <v>5.21</v>
      </c>
      <c r="AU2187" s="3">
        <v>4.62</v>
      </c>
      <c r="AV2187" s="3">
        <v>4.34</v>
      </c>
      <c r="AW2187" s="3">
        <v>4.2530000000000001</v>
      </c>
      <c r="AX2187" s="3">
        <v>4.4530000000000003</v>
      </c>
      <c r="AY2187" s="3">
        <v>4.4530000000000003</v>
      </c>
      <c r="AZ2187" s="3">
        <v>4.5190000000000001</v>
      </c>
      <c r="BA2187">
        <v>4.5190000000000001</v>
      </c>
      <c r="BB2187">
        <v>2017</v>
      </c>
    </row>
    <row r="2188" spans="1:54" hidden="1" x14ac:dyDescent="0.2">
      <c r="A2188">
        <v>248</v>
      </c>
      <c r="B2188" t="s">
        <v>513</v>
      </c>
      <c r="C2188" t="s">
        <v>270</v>
      </c>
      <c r="D2188" t="s">
        <v>207</v>
      </c>
      <c r="E2188" t="s">
        <v>269</v>
      </c>
      <c r="F2188" t="s">
        <v>268</v>
      </c>
      <c r="G2188" t="s">
        <v>264</v>
      </c>
      <c r="H2188" t="s">
        <v>263</v>
      </c>
    </row>
    <row r="2189" spans="1:54" hidden="1" x14ac:dyDescent="0.2">
      <c r="A2189">
        <v>248</v>
      </c>
      <c r="B2189" t="s">
        <v>513</v>
      </c>
      <c r="C2189" t="s">
        <v>267</v>
      </c>
      <c r="D2189" t="s">
        <v>207</v>
      </c>
      <c r="E2189" t="s">
        <v>266</v>
      </c>
      <c r="F2189" t="s">
        <v>265</v>
      </c>
      <c r="G2189" t="s">
        <v>264</v>
      </c>
      <c r="H2189" t="s">
        <v>263</v>
      </c>
      <c r="I2189" t="s">
        <v>1052</v>
      </c>
      <c r="J2189" s="3">
        <v>8.0299999999999994</v>
      </c>
      <c r="K2189" s="3">
        <v>8.2609999999999992</v>
      </c>
      <c r="L2189" s="3">
        <v>8.4949999999999992</v>
      </c>
      <c r="M2189" s="3">
        <v>8.7330000000000005</v>
      </c>
      <c r="N2189" s="3">
        <v>8.9710000000000001</v>
      </c>
      <c r="O2189" s="3">
        <v>9.2110000000000003</v>
      </c>
      <c r="P2189" s="3">
        <v>9.4510000000000005</v>
      </c>
      <c r="Q2189" s="3">
        <v>9.6910000000000007</v>
      </c>
      <c r="R2189" s="3">
        <v>9.9440000000000008</v>
      </c>
      <c r="S2189" s="3">
        <v>10.189</v>
      </c>
      <c r="T2189" s="3">
        <v>10.43</v>
      </c>
      <c r="U2189" s="3">
        <v>10.670999999999999</v>
      </c>
      <c r="V2189" s="3">
        <v>10.912000000000001</v>
      </c>
      <c r="W2189" s="3">
        <v>11.15</v>
      </c>
      <c r="X2189" s="3">
        <v>11.38</v>
      </c>
      <c r="Y2189" s="3">
        <v>11.598000000000001</v>
      </c>
      <c r="Z2189" s="3">
        <v>11.798</v>
      </c>
      <c r="AA2189" s="3">
        <v>11.987</v>
      </c>
      <c r="AB2189" s="3">
        <v>12.167999999999999</v>
      </c>
      <c r="AC2189" s="3">
        <v>12.347</v>
      </c>
      <c r="AD2189" s="3">
        <v>12.531000000000001</v>
      </c>
      <c r="AE2189" s="3">
        <v>12.815</v>
      </c>
      <c r="AF2189" s="3">
        <v>13.093999999999999</v>
      </c>
      <c r="AG2189" s="3">
        <v>13.32</v>
      </c>
      <c r="AH2189" s="3">
        <v>13.552</v>
      </c>
      <c r="AI2189" s="3">
        <v>13.721</v>
      </c>
      <c r="AJ2189" s="3">
        <v>13.965</v>
      </c>
      <c r="AK2189" s="3">
        <v>14.215</v>
      </c>
      <c r="AL2189" s="3">
        <v>14.473000000000001</v>
      </c>
      <c r="AM2189" s="3">
        <v>14.738</v>
      </c>
      <c r="AN2189" s="3">
        <v>15.012</v>
      </c>
      <c r="AO2189" s="3">
        <v>15.266</v>
      </c>
      <c r="AP2189" s="3">
        <v>15.521000000000001</v>
      </c>
      <c r="AQ2189" s="3">
        <v>15.775</v>
      </c>
      <c r="AR2189" s="3">
        <v>16.027000000000001</v>
      </c>
      <c r="AS2189" s="3">
        <v>16.279</v>
      </c>
      <c r="AT2189" s="3">
        <v>16.529</v>
      </c>
      <c r="AU2189" s="3">
        <v>16.777000000000001</v>
      </c>
      <c r="AV2189" s="3">
        <v>17.023</v>
      </c>
      <c r="AW2189" s="3">
        <v>17.268000000000001</v>
      </c>
      <c r="AX2189" s="3">
        <v>17.510999999999999</v>
      </c>
      <c r="AY2189" s="3">
        <v>17.757000000000001</v>
      </c>
      <c r="AZ2189" s="3">
        <v>18.006</v>
      </c>
      <c r="BA2189">
        <v>18.259</v>
      </c>
      <c r="BB2189">
        <v>2016</v>
      </c>
    </row>
    <row r="2190" spans="1:54" hidden="1" x14ac:dyDescent="0.2">
      <c r="A2190">
        <v>248</v>
      </c>
      <c r="B2190" t="s">
        <v>513</v>
      </c>
      <c r="C2190" t="s">
        <v>262</v>
      </c>
      <c r="D2190" t="s">
        <v>207</v>
      </c>
      <c r="E2190" t="s">
        <v>260</v>
      </c>
      <c r="F2190" t="s">
        <v>259</v>
      </c>
      <c r="G2190" t="s">
        <v>225</v>
      </c>
      <c r="H2190" t="s">
        <v>222</v>
      </c>
      <c r="I2190" t="s">
        <v>1053</v>
      </c>
      <c r="J2190" s="3" t="s">
        <v>215</v>
      </c>
      <c r="K2190" s="3" t="s">
        <v>215</v>
      </c>
      <c r="L2190" s="3" t="s">
        <v>215</v>
      </c>
      <c r="M2190" s="3" t="s">
        <v>215</v>
      </c>
      <c r="N2190" s="3" t="s">
        <v>215</v>
      </c>
      <c r="O2190" s="3" t="s">
        <v>215</v>
      </c>
      <c r="P2190" s="3" t="s">
        <v>215</v>
      </c>
      <c r="Q2190" s="3" t="s">
        <v>215</v>
      </c>
      <c r="R2190" s="3" t="s">
        <v>215</v>
      </c>
      <c r="S2190" s="3" t="s">
        <v>215</v>
      </c>
      <c r="T2190" s="3" t="s">
        <v>215</v>
      </c>
      <c r="U2190" s="3" t="s">
        <v>215</v>
      </c>
      <c r="V2190" s="3" t="s">
        <v>215</v>
      </c>
      <c r="W2190" s="3" t="s">
        <v>215</v>
      </c>
      <c r="X2190" s="3" t="s">
        <v>215</v>
      </c>
      <c r="Y2190" s="3">
        <v>4.38</v>
      </c>
      <c r="Z2190" s="3">
        <v>4.4379999999999997</v>
      </c>
      <c r="AA2190" s="3">
        <v>4.9470000000000001</v>
      </c>
      <c r="AB2190" s="3">
        <v>4.32</v>
      </c>
      <c r="AC2190" s="3">
        <v>3.6469999999999998</v>
      </c>
      <c r="AD2190" s="3">
        <v>4.1970000000000001</v>
      </c>
      <c r="AE2190" s="3">
        <v>4.9550000000000001</v>
      </c>
      <c r="AF2190" s="3">
        <v>6.3609999999999998</v>
      </c>
      <c r="AG2190" s="3">
        <v>6.91</v>
      </c>
      <c r="AH2190" s="3">
        <v>8.1760000000000002</v>
      </c>
      <c r="AI2190" s="3">
        <v>9.1460000000000008</v>
      </c>
      <c r="AJ2190" s="3">
        <v>11.263</v>
      </c>
      <c r="AK2190" s="3">
        <v>13.631</v>
      </c>
      <c r="AL2190" s="3">
        <v>22.108000000000001</v>
      </c>
      <c r="AM2190" s="3">
        <v>18.378</v>
      </c>
      <c r="AN2190" s="3">
        <v>23.178000000000001</v>
      </c>
      <c r="AO2190" s="3">
        <v>31.19</v>
      </c>
      <c r="AP2190" s="3">
        <v>34.57</v>
      </c>
      <c r="AQ2190" s="3">
        <v>37.26</v>
      </c>
      <c r="AR2190" s="3">
        <v>39.031999999999996</v>
      </c>
      <c r="AS2190" s="3">
        <v>33.585999999999999</v>
      </c>
      <c r="AT2190" s="3">
        <v>30.314</v>
      </c>
      <c r="AU2190" s="3">
        <v>32.741</v>
      </c>
      <c r="AV2190" s="3">
        <v>35.826999999999998</v>
      </c>
      <c r="AW2190" s="3">
        <v>36.009</v>
      </c>
      <c r="AX2190" s="3">
        <v>36.258000000000003</v>
      </c>
      <c r="AY2190" s="3">
        <v>36.904000000000003</v>
      </c>
      <c r="AZ2190" s="3">
        <v>37.701999999999998</v>
      </c>
      <c r="BA2190">
        <v>38.722999999999999</v>
      </c>
      <c r="BB2190">
        <v>2016</v>
      </c>
    </row>
    <row r="2191" spans="1:54" hidden="1" x14ac:dyDescent="0.2">
      <c r="A2191">
        <v>248</v>
      </c>
      <c r="B2191" t="s">
        <v>513</v>
      </c>
      <c r="C2191" t="s">
        <v>261</v>
      </c>
      <c r="D2191" t="s">
        <v>207</v>
      </c>
      <c r="E2191" t="s">
        <v>260</v>
      </c>
      <c r="F2191" t="s">
        <v>259</v>
      </c>
      <c r="G2191" t="s">
        <v>217</v>
      </c>
      <c r="I2191" t="s">
        <v>258</v>
      </c>
      <c r="J2191" s="3" t="s">
        <v>215</v>
      </c>
      <c r="K2191" s="3" t="s">
        <v>215</v>
      </c>
      <c r="L2191" s="3" t="s">
        <v>215</v>
      </c>
      <c r="M2191" s="3" t="s">
        <v>215</v>
      </c>
      <c r="N2191" s="3" t="s">
        <v>215</v>
      </c>
      <c r="O2191" s="3" t="s">
        <v>215</v>
      </c>
      <c r="P2191" s="3" t="s">
        <v>215</v>
      </c>
      <c r="Q2191" s="3" t="s">
        <v>215</v>
      </c>
      <c r="R2191" s="3" t="s">
        <v>215</v>
      </c>
      <c r="S2191" s="3" t="s">
        <v>215</v>
      </c>
      <c r="T2191" s="3" t="s">
        <v>215</v>
      </c>
      <c r="U2191" s="3" t="s">
        <v>215</v>
      </c>
      <c r="V2191" s="3" t="s">
        <v>215</v>
      </c>
      <c r="W2191" s="3" t="s">
        <v>215</v>
      </c>
      <c r="X2191" s="3" t="s">
        <v>215</v>
      </c>
      <c r="Y2191" s="3">
        <v>19.071000000000002</v>
      </c>
      <c r="Z2191" s="3">
        <v>18.465</v>
      </c>
      <c r="AA2191" s="3">
        <v>18.315000000000001</v>
      </c>
      <c r="AB2191" s="3">
        <v>15.726000000000001</v>
      </c>
      <c r="AC2191" s="3">
        <v>18.472999999999999</v>
      </c>
      <c r="AD2191" s="3">
        <v>22.908999999999999</v>
      </c>
      <c r="AE2191" s="3">
        <v>20.248999999999999</v>
      </c>
      <c r="AF2191" s="3">
        <v>22.280999999999999</v>
      </c>
      <c r="AG2191" s="3">
        <v>21.306000000000001</v>
      </c>
      <c r="AH2191" s="3">
        <v>22.344999999999999</v>
      </c>
      <c r="AI2191" s="3">
        <v>22.033999999999999</v>
      </c>
      <c r="AJ2191" s="3">
        <v>24.065000000000001</v>
      </c>
      <c r="AK2191" s="3">
        <v>26.722999999999999</v>
      </c>
      <c r="AL2191" s="3">
        <v>35.795999999999999</v>
      </c>
      <c r="AM2191" s="3">
        <v>29.396000000000001</v>
      </c>
      <c r="AN2191" s="3">
        <v>33.323999999999998</v>
      </c>
      <c r="AO2191" s="3">
        <v>39.343000000000004</v>
      </c>
      <c r="AP2191" s="3">
        <v>39.317</v>
      </c>
      <c r="AQ2191" s="3">
        <v>39.167000000000002</v>
      </c>
      <c r="AR2191" s="3">
        <v>38.369999999999997</v>
      </c>
      <c r="AS2191" s="3">
        <v>33.826000000000001</v>
      </c>
      <c r="AT2191" s="3">
        <v>30.74</v>
      </c>
      <c r="AU2191" s="3">
        <v>32.000999999999998</v>
      </c>
      <c r="AV2191" s="3">
        <v>33.603000000000002</v>
      </c>
      <c r="AW2191" s="3">
        <v>32.776000000000003</v>
      </c>
      <c r="AX2191" s="3">
        <v>32.11</v>
      </c>
      <c r="AY2191" s="3">
        <v>31.681000000000001</v>
      </c>
      <c r="AZ2191" s="3">
        <v>31.387</v>
      </c>
      <c r="BA2191">
        <v>31.17</v>
      </c>
      <c r="BB2191">
        <v>2016</v>
      </c>
    </row>
    <row r="2192" spans="1:54" hidden="1" x14ac:dyDescent="0.2">
      <c r="A2192">
        <v>248</v>
      </c>
      <c r="B2192" t="s">
        <v>513</v>
      </c>
      <c r="C2192" t="s">
        <v>257</v>
      </c>
      <c r="D2192" t="s">
        <v>207</v>
      </c>
      <c r="E2192" t="s">
        <v>255</v>
      </c>
      <c r="F2192" t="s">
        <v>254</v>
      </c>
      <c r="G2192" t="s">
        <v>225</v>
      </c>
      <c r="H2192" t="s">
        <v>222</v>
      </c>
      <c r="I2192" t="s">
        <v>1053</v>
      </c>
      <c r="J2192" s="3" t="s">
        <v>215</v>
      </c>
      <c r="K2192" s="3" t="s">
        <v>215</v>
      </c>
      <c r="L2192" s="3" t="s">
        <v>215</v>
      </c>
      <c r="M2192" s="3" t="s">
        <v>215</v>
      </c>
      <c r="N2192" s="3" t="s">
        <v>215</v>
      </c>
      <c r="O2192" s="3" t="s">
        <v>215</v>
      </c>
      <c r="P2192" s="3" t="s">
        <v>215</v>
      </c>
      <c r="Q2192" s="3" t="s">
        <v>215</v>
      </c>
      <c r="R2192" s="3" t="s">
        <v>215</v>
      </c>
      <c r="S2192" s="3" t="s">
        <v>215</v>
      </c>
      <c r="T2192" s="3" t="s">
        <v>215</v>
      </c>
      <c r="U2192" s="3" t="s">
        <v>215</v>
      </c>
      <c r="V2192" s="3" t="s">
        <v>215</v>
      </c>
      <c r="W2192" s="3" t="s">
        <v>215</v>
      </c>
      <c r="X2192" s="3" t="s">
        <v>215</v>
      </c>
      <c r="Y2192" s="3">
        <v>4.8250000000000002</v>
      </c>
      <c r="Z2192" s="3">
        <v>5.2290000000000001</v>
      </c>
      <c r="AA2192" s="3">
        <v>5.6769999999999996</v>
      </c>
      <c r="AB2192" s="3">
        <v>5.6609999999999996</v>
      </c>
      <c r="AC2192" s="3">
        <v>4.5579999999999998</v>
      </c>
      <c r="AD2192" s="3">
        <v>4.2530000000000001</v>
      </c>
      <c r="AE2192" s="3">
        <v>4.9470000000000001</v>
      </c>
      <c r="AF2192" s="3">
        <v>6.1609999999999996</v>
      </c>
      <c r="AG2192" s="3">
        <v>6.5869999999999997</v>
      </c>
      <c r="AH2192" s="3">
        <v>7.4930000000000003</v>
      </c>
      <c r="AI2192" s="3">
        <v>8.8800000000000008</v>
      </c>
      <c r="AJ2192" s="3">
        <v>9.9280000000000008</v>
      </c>
      <c r="AK2192" s="3">
        <v>12.305</v>
      </c>
      <c r="AL2192" s="3">
        <v>21.760999999999999</v>
      </c>
      <c r="AM2192" s="3">
        <v>20.61</v>
      </c>
      <c r="AN2192" s="3">
        <v>24.123000000000001</v>
      </c>
      <c r="AO2192" s="3">
        <v>31.29</v>
      </c>
      <c r="AP2192" s="3">
        <v>35.393999999999998</v>
      </c>
      <c r="AQ2192" s="3">
        <v>41.606999999999999</v>
      </c>
      <c r="AR2192" s="3">
        <v>44.345999999999997</v>
      </c>
      <c r="AS2192" s="3">
        <v>38.811999999999998</v>
      </c>
      <c r="AT2192" s="3">
        <v>38.54</v>
      </c>
      <c r="AU2192" s="3">
        <v>38.213999999999999</v>
      </c>
      <c r="AV2192" s="3">
        <v>41.145000000000003</v>
      </c>
      <c r="AW2192" s="3">
        <v>40.064</v>
      </c>
      <c r="AX2192" s="3">
        <v>39.478000000000002</v>
      </c>
      <c r="AY2192" s="3">
        <v>40.11</v>
      </c>
      <c r="AZ2192" s="3">
        <v>39.875</v>
      </c>
      <c r="BA2192">
        <v>40.709000000000003</v>
      </c>
      <c r="BB2192">
        <v>2016</v>
      </c>
    </row>
    <row r="2193" spans="1:54" hidden="1" x14ac:dyDescent="0.2">
      <c r="A2193">
        <v>248</v>
      </c>
      <c r="B2193" t="s">
        <v>513</v>
      </c>
      <c r="C2193" t="s">
        <v>256</v>
      </c>
      <c r="D2193" t="s">
        <v>207</v>
      </c>
      <c r="E2193" t="s">
        <v>255</v>
      </c>
      <c r="F2193" t="s">
        <v>254</v>
      </c>
      <c r="G2193" t="s">
        <v>217</v>
      </c>
      <c r="I2193" t="s">
        <v>253</v>
      </c>
      <c r="J2193" s="3" t="s">
        <v>215</v>
      </c>
      <c r="K2193" s="3" t="s">
        <v>215</v>
      </c>
      <c r="L2193" s="3" t="s">
        <v>215</v>
      </c>
      <c r="M2193" s="3" t="s">
        <v>215</v>
      </c>
      <c r="N2193" s="3" t="s">
        <v>215</v>
      </c>
      <c r="O2193" s="3" t="s">
        <v>215</v>
      </c>
      <c r="P2193" s="3" t="s">
        <v>215</v>
      </c>
      <c r="Q2193" s="3" t="s">
        <v>215</v>
      </c>
      <c r="R2193" s="3" t="s">
        <v>215</v>
      </c>
      <c r="S2193" s="3" t="s">
        <v>215</v>
      </c>
      <c r="T2193" s="3" t="s">
        <v>215</v>
      </c>
      <c r="U2193" s="3" t="s">
        <v>215</v>
      </c>
      <c r="V2193" s="3" t="s">
        <v>215</v>
      </c>
      <c r="W2193" s="3" t="s">
        <v>215</v>
      </c>
      <c r="X2193" s="3" t="s">
        <v>215</v>
      </c>
      <c r="Y2193" s="3">
        <v>21.007999999999999</v>
      </c>
      <c r="Z2193" s="3">
        <v>21.757000000000001</v>
      </c>
      <c r="AA2193" s="3">
        <v>21.018999999999998</v>
      </c>
      <c r="AB2193" s="3">
        <v>20.605</v>
      </c>
      <c r="AC2193" s="3">
        <v>23.091000000000001</v>
      </c>
      <c r="AD2193" s="3">
        <v>23.216000000000001</v>
      </c>
      <c r="AE2193" s="3">
        <v>20.218</v>
      </c>
      <c r="AF2193" s="3">
        <v>21.581</v>
      </c>
      <c r="AG2193" s="3">
        <v>20.308</v>
      </c>
      <c r="AH2193" s="3">
        <v>20.478000000000002</v>
      </c>
      <c r="AI2193" s="3">
        <v>21.393000000000001</v>
      </c>
      <c r="AJ2193" s="3">
        <v>21.213000000000001</v>
      </c>
      <c r="AK2193" s="3">
        <v>24.125</v>
      </c>
      <c r="AL2193" s="3">
        <v>35.232999999999997</v>
      </c>
      <c r="AM2193" s="3">
        <v>32.966000000000001</v>
      </c>
      <c r="AN2193" s="3">
        <v>34.680999999999997</v>
      </c>
      <c r="AO2193" s="3">
        <v>39.47</v>
      </c>
      <c r="AP2193" s="3">
        <v>40.255000000000003</v>
      </c>
      <c r="AQ2193" s="3">
        <v>43.737000000000002</v>
      </c>
      <c r="AR2193" s="3">
        <v>43.594000000000001</v>
      </c>
      <c r="AS2193" s="3">
        <v>39.090000000000003</v>
      </c>
      <c r="AT2193" s="3">
        <v>39.082000000000001</v>
      </c>
      <c r="AU2193" s="3">
        <v>37.350999999999999</v>
      </c>
      <c r="AV2193" s="3">
        <v>38.590000000000003</v>
      </c>
      <c r="AW2193" s="3">
        <v>36.466000000000001</v>
      </c>
      <c r="AX2193" s="3">
        <v>34.962000000000003</v>
      </c>
      <c r="AY2193" s="3">
        <v>34.433</v>
      </c>
      <c r="AZ2193" s="3">
        <v>33.195999999999998</v>
      </c>
      <c r="BA2193">
        <v>32.768999999999998</v>
      </c>
      <c r="BB2193">
        <v>2016</v>
      </c>
    </row>
    <row r="2194" spans="1:54" hidden="1" x14ac:dyDescent="0.2">
      <c r="A2194">
        <v>248</v>
      </c>
      <c r="B2194" t="s">
        <v>513</v>
      </c>
      <c r="C2194" t="s">
        <v>252</v>
      </c>
      <c r="D2194" t="s">
        <v>207</v>
      </c>
      <c r="E2194" t="s">
        <v>250</v>
      </c>
      <c r="F2194" t="s">
        <v>249</v>
      </c>
      <c r="G2194" t="s">
        <v>225</v>
      </c>
      <c r="H2194" t="s">
        <v>222</v>
      </c>
      <c r="I2194" t="s">
        <v>1053</v>
      </c>
      <c r="J2194" s="3" t="s">
        <v>215</v>
      </c>
      <c r="K2194" s="3" t="s">
        <v>215</v>
      </c>
      <c r="L2194" s="3" t="s">
        <v>215</v>
      </c>
      <c r="M2194" s="3" t="s">
        <v>215</v>
      </c>
      <c r="N2194" s="3" t="s">
        <v>215</v>
      </c>
      <c r="O2194" s="3" t="s">
        <v>215</v>
      </c>
      <c r="P2194" s="3" t="s">
        <v>215</v>
      </c>
      <c r="Q2194" s="3" t="s">
        <v>215</v>
      </c>
      <c r="R2194" s="3" t="s">
        <v>215</v>
      </c>
      <c r="S2194" s="3" t="s">
        <v>215</v>
      </c>
      <c r="T2194" s="3" t="s">
        <v>215</v>
      </c>
      <c r="U2194" s="3" t="s">
        <v>215</v>
      </c>
      <c r="V2194" s="3" t="s">
        <v>215</v>
      </c>
      <c r="W2194" s="3" t="s">
        <v>215</v>
      </c>
      <c r="X2194" s="3" t="s">
        <v>215</v>
      </c>
      <c r="Y2194" s="3">
        <v>-0.44500000000000001</v>
      </c>
      <c r="Z2194" s="3">
        <v>-0.79100000000000004</v>
      </c>
      <c r="AA2194" s="3">
        <v>-0.73</v>
      </c>
      <c r="AB2194" s="3">
        <v>-1.341</v>
      </c>
      <c r="AC2194" s="3">
        <v>-0.91100000000000003</v>
      </c>
      <c r="AD2194" s="3">
        <v>-5.6000000000000001E-2</v>
      </c>
      <c r="AE2194" s="3">
        <v>8.0000000000000002E-3</v>
      </c>
      <c r="AF2194" s="3">
        <v>0.2</v>
      </c>
      <c r="AG2194" s="3">
        <v>0.32400000000000001</v>
      </c>
      <c r="AH2194" s="3">
        <v>0.68300000000000005</v>
      </c>
      <c r="AI2194" s="3">
        <v>0.26600000000000001</v>
      </c>
      <c r="AJ2194" s="3">
        <v>1.335</v>
      </c>
      <c r="AK2194" s="3">
        <v>1.325</v>
      </c>
      <c r="AL2194" s="3">
        <v>0.34699999999999998</v>
      </c>
      <c r="AM2194" s="3">
        <v>-2.2320000000000002</v>
      </c>
      <c r="AN2194" s="3">
        <v>-0.94399999999999995</v>
      </c>
      <c r="AO2194" s="3">
        <v>-0.1</v>
      </c>
      <c r="AP2194" s="3">
        <v>-0.82399999999999995</v>
      </c>
      <c r="AQ2194" s="3">
        <v>-4.3479999999999999</v>
      </c>
      <c r="AR2194" s="3">
        <v>-5.3140000000000001</v>
      </c>
      <c r="AS2194" s="3">
        <v>-5.2270000000000003</v>
      </c>
      <c r="AT2194" s="3">
        <v>-8.2260000000000009</v>
      </c>
      <c r="AU2194" s="3">
        <v>-5.4729999999999999</v>
      </c>
      <c r="AV2194" s="3">
        <v>-5.3179999999999996</v>
      </c>
      <c r="AW2194" s="3">
        <v>-4.0549999999999997</v>
      </c>
      <c r="AX2194" s="3">
        <v>-3.22</v>
      </c>
      <c r="AY2194" s="3">
        <v>-3.206</v>
      </c>
      <c r="AZ2194" s="3">
        <v>-2.1720000000000002</v>
      </c>
      <c r="BA2194">
        <v>-1.986</v>
      </c>
      <c r="BB2194">
        <v>2016</v>
      </c>
    </row>
    <row r="2195" spans="1:54" hidden="1" x14ac:dyDescent="0.2">
      <c r="A2195">
        <v>248</v>
      </c>
      <c r="B2195" t="s">
        <v>513</v>
      </c>
      <c r="C2195" t="s">
        <v>251</v>
      </c>
      <c r="D2195" t="s">
        <v>207</v>
      </c>
      <c r="E2195" t="s">
        <v>250</v>
      </c>
      <c r="F2195" t="s">
        <v>249</v>
      </c>
      <c r="G2195" t="s">
        <v>217</v>
      </c>
      <c r="I2195" t="s">
        <v>248</v>
      </c>
      <c r="J2195" s="3" t="s">
        <v>215</v>
      </c>
      <c r="K2195" s="3" t="s">
        <v>215</v>
      </c>
      <c r="L2195" s="3" t="s">
        <v>215</v>
      </c>
      <c r="M2195" s="3" t="s">
        <v>215</v>
      </c>
      <c r="N2195" s="3" t="s">
        <v>215</v>
      </c>
      <c r="O2195" s="3" t="s">
        <v>215</v>
      </c>
      <c r="P2195" s="3" t="s">
        <v>215</v>
      </c>
      <c r="Q2195" s="3" t="s">
        <v>215</v>
      </c>
      <c r="R2195" s="3" t="s">
        <v>215</v>
      </c>
      <c r="S2195" s="3" t="s">
        <v>215</v>
      </c>
      <c r="T2195" s="3" t="s">
        <v>215</v>
      </c>
      <c r="U2195" s="3" t="s">
        <v>215</v>
      </c>
      <c r="V2195" s="3" t="s">
        <v>215</v>
      </c>
      <c r="W2195" s="3" t="s">
        <v>215</v>
      </c>
      <c r="X2195" s="3" t="s">
        <v>215</v>
      </c>
      <c r="Y2195" s="3">
        <v>-1.9370000000000001</v>
      </c>
      <c r="Z2195" s="3">
        <v>-3.2919999999999998</v>
      </c>
      <c r="AA2195" s="3">
        <v>-2.7040000000000002</v>
      </c>
      <c r="AB2195" s="3">
        <v>-4.88</v>
      </c>
      <c r="AC2195" s="3">
        <v>-4.617</v>
      </c>
      <c r="AD2195" s="3">
        <v>-0.307</v>
      </c>
      <c r="AE2195" s="3">
        <v>3.1E-2</v>
      </c>
      <c r="AF2195" s="3">
        <v>0.69899999999999995</v>
      </c>
      <c r="AG2195" s="3">
        <v>0.998</v>
      </c>
      <c r="AH2195" s="3">
        <v>1.867</v>
      </c>
      <c r="AI2195" s="3">
        <v>0.64100000000000001</v>
      </c>
      <c r="AJ2195" s="3">
        <v>2.8519999999999999</v>
      </c>
      <c r="AK2195" s="3">
        <v>2.5979999999999999</v>
      </c>
      <c r="AL2195" s="3">
        <v>0.56200000000000006</v>
      </c>
      <c r="AM2195" s="3">
        <v>-3.57</v>
      </c>
      <c r="AN2195" s="3">
        <v>-1.357</v>
      </c>
      <c r="AO2195" s="3">
        <v>-0.127</v>
      </c>
      <c r="AP2195" s="3">
        <v>-0.93700000000000006</v>
      </c>
      <c r="AQ2195" s="3">
        <v>-4.57</v>
      </c>
      <c r="AR2195" s="3">
        <v>-5.2240000000000002</v>
      </c>
      <c r="AS2195" s="3">
        <v>-5.2640000000000002</v>
      </c>
      <c r="AT2195" s="3">
        <v>-8.3420000000000005</v>
      </c>
      <c r="AU2195" s="3">
        <v>-5.35</v>
      </c>
      <c r="AV2195" s="3">
        <v>-4.9880000000000004</v>
      </c>
      <c r="AW2195" s="3">
        <v>-3.6909999999999998</v>
      </c>
      <c r="AX2195" s="3">
        <v>-2.851</v>
      </c>
      <c r="AY2195" s="3">
        <v>-2.7519999999999998</v>
      </c>
      <c r="AZ2195" s="3">
        <v>-1.8080000000000001</v>
      </c>
      <c r="BA2195">
        <v>-1.599</v>
      </c>
      <c r="BB2195">
        <v>2016</v>
      </c>
    </row>
    <row r="2196" spans="1:54" hidden="1" x14ac:dyDescent="0.2">
      <c r="A2196">
        <v>248</v>
      </c>
      <c r="B2196" t="s">
        <v>513</v>
      </c>
      <c r="C2196" t="s">
        <v>247</v>
      </c>
      <c r="D2196" t="s">
        <v>207</v>
      </c>
      <c r="E2196" t="s">
        <v>245</v>
      </c>
      <c r="F2196" t="s">
        <v>244</v>
      </c>
      <c r="G2196" t="s">
        <v>225</v>
      </c>
      <c r="H2196" t="s">
        <v>222</v>
      </c>
      <c r="I2196" t="s">
        <v>1053</v>
      </c>
      <c r="J2196" s="3" t="s">
        <v>215</v>
      </c>
      <c r="K2196" s="3" t="s">
        <v>215</v>
      </c>
      <c r="L2196" s="3" t="s">
        <v>215</v>
      </c>
      <c r="M2196" s="3" t="s">
        <v>215</v>
      </c>
      <c r="N2196" s="3" t="s">
        <v>215</v>
      </c>
      <c r="O2196" s="3" t="s">
        <v>215</v>
      </c>
      <c r="P2196" s="3" t="s">
        <v>215</v>
      </c>
      <c r="Q2196" s="3" t="s">
        <v>215</v>
      </c>
      <c r="R2196" s="3" t="s">
        <v>215</v>
      </c>
      <c r="S2196" s="3" t="s">
        <v>215</v>
      </c>
      <c r="T2196" s="3" t="s">
        <v>215</v>
      </c>
      <c r="U2196" s="3" t="s">
        <v>215</v>
      </c>
      <c r="V2196" s="3" t="s">
        <v>215</v>
      </c>
      <c r="W2196" s="3" t="s">
        <v>215</v>
      </c>
      <c r="X2196" s="3" t="s">
        <v>215</v>
      </c>
      <c r="Y2196" s="3" t="s">
        <v>215</v>
      </c>
      <c r="Z2196" s="3" t="s">
        <v>215</v>
      </c>
      <c r="AA2196" s="3" t="s">
        <v>215</v>
      </c>
      <c r="AB2196" s="3" t="s">
        <v>215</v>
      </c>
      <c r="AC2196" s="3" t="s">
        <v>215</v>
      </c>
      <c r="AD2196" s="3" t="s">
        <v>215</v>
      </c>
      <c r="AE2196" s="3">
        <v>0.998</v>
      </c>
      <c r="AF2196" s="3">
        <v>1.0640000000000001</v>
      </c>
      <c r="AG2196" s="3">
        <v>1.274</v>
      </c>
      <c r="AH2196" s="3">
        <v>1.4379999999999999</v>
      </c>
      <c r="AI2196" s="3">
        <v>0.98599999999999999</v>
      </c>
      <c r="AJ2196" s="3">
        <v>2.1309999999999998</v>
      </c>
      <c r="AK2196" s="3">
        <v>2.4820000000000002</v>
      </c>
      <c r="AL2196" s="3">
        <v>-2.3929999999999998</v>
      </c>
      <c r="AM2196" s="3">
        <v>-2.0249999999999999</v>
      </c>
      <c r="AN2196" s="3">
        <v>-1.726</v>
      </c>
      <c r="AO2196" s="3">
        <v>-1.889</v>
      </c>
      <c r="AP2196" s="3">
        <v>-3.1360000000000001</v>
      </c>
      <c r="AQ2196" s="3">
        <v>-8.1519999999999992</v>
      </c>
      <c r="AR2196" s="3">
        <v>-9.327</v>
      </c>
      <c r="AS2196" s="3">
        <v>-7.4480000000000004</v>
      </c>
      <c r="AT2196" s="3">
        <v>-7.9290000000000003</v>
      </c>
      <c r="AU2196" s="3">
        <v>-4.774</v>
      </c>
      <c r="AV2196" s="3">
        <v>-5.0949999999999998</v>
      </c>
      <c r="AW2196" s="3">
        <v>-3.3109999999999999</v>
      </c>
      <c r="AX2196" s="3">
        <v>-1.702</v>
      </c>
      <c r="AY2196" s="3">
        <v>-1.091</v>
      </c>
      <c r="AZ2196" s="3">
        <v>1.6E-2</v>
      </c>
      <c r="BA2196">
        <v>0.56799999999999995</v>
      </c>
      <c r="BB2196">
        <v>2016</v>
      </c>
    </row>
    <row r="2197" spans="1:54" hidden="1" x14ac:dyDescent="0.2">
      <c r="A2197">
        <v>248</v>
      </c>
      <c r="B2197" t="s">
        <v>513</v>
      </c>
      <c r="C2197" t="s">
        <v>246</v>
      </c>
      <c r="D2197" t="s">
        <v>207</v>
      </c>
      <c r="E2197" t="s">
        <v>245</v>
      </c>
      <c r="F2197" t="s">
        <v>244</v>
      </c>
      <c r="G2197" t="s">
        <v>243</v>
      </c>
      <c r="I2197" t="s">
        <v>362</v>
      </c>
      <c r="J2197" s="3" t="s">
        <v>215</v>
      </c>
      <c r="K2197" s="3" t="s">
        <v>215</v>
      </c>
      <c r="L2197" s="3" t="s">
        <v>215</v>
      </c>
      <c r="M2197" s="3" t="s">
        <v>215</v>
      </c>
      <c r="N2197" s="3" t="s">
        <v>215</v>
      </c>
      <c r="O2197" s="3" t="s">
        <v>215</v>
      </c>
      <c r="P2197" s="3" t="s">
        <v>215</v>
      </c>
      <c r="Q2197" s="3" t="s">
        <v>215</v>
      </c>
      <c r="R2197" s="3" t="s">
        <v>215</v>
      </c>
      <c r="S2197" s="3" t="s">
        <v>215</v>
      </c>
      <c r="T2197" s="3" t="s">
        <v>215</v>
      </c>
      <c r="U2197" s="3" t="s">
        <v>215</v>
      </c>
      <c r="V2197" s="3" t="s">
        <v>215</v>
      </c>
      <c r="W2197" s="3" t="s">
        <v>215</v>
      </c>
      <c r="X2197" s="3" t="s">
        <v>215</v>
      </c>
      <c r="Y2197" s="3" t="s">
        <v>215</v>
      </c>
      <c r="Z2197" s="3" t="s">
        <v>215</v>
      </c>
      <c r="AA2197" s="3" t="s">
        <v>215</v>
      </c>
      <c r="AB2197" s="3" t="s">
        <v>215</v>
      </c>
      <c r="AC2197" s="3" t="s">
        <v>215</v>
      </c>
      <c r="AD2197" s="3" t="s">
        <v>215</v>
      </c>
      <c r="AE2197" s="3">
        <v>4.0860000000000003</v>
      </c>
      <c r="AF2197" s="3">
        <v>3.71</v>
      </c>
      <c r="AG2197" s="3">
        <v>3.8319999999999999</v>
      </c>
      <c r="AH2197" s="3">
        <v>3.9569999999999999</v>
      </c>
      <c r="AI2197" s="3">
        <v>2.4060000000000001</v>
      </c>
      <c r="AJ2197" s="3">
        <v>4.6109999999999998</v>
      </c>
      <c r="AK2197" s="3">
        <v>4.8319999999999999</v>
      </c>
      <c r="AL2197" s="3">
        <v>-3.93</v>
      </c>
      <c r="AM2197" s="3">
        <v>-3.1709999999999998</v>
      </c>
      <c r="AN2197" s="3">
        <v>-2.4049999999999998</v>
      </c>
      <c r="AO2197" s="3">
        <v>-2.3769999999999998</v>
      </c>
      <c r="AP2197" s="3">
        <v>-3.5960000000000001</v>
      </c>
      <c r="AQ2197" s="3">
        <v>-8.7330000000000005</v>
      </c>
      <c r="AR2197" s="3">
        <v>-9.4220000000000006</v>
      </c>
      <c r="AS2197" s="3">
        <v>-7.5620000000000003</v>
      </c>
      <c r="AT2197" s="3">
        <v>-7.8570000000000002</v>
      </c>
      <c r="AU2197" s="3">
        <v>-4.6100000000000003</v>
      </c>
      <c r="AV2197" s="3">
        <v>-4.7640000000000002</v>
      </c>
      <c r="AW2197" s="3">
        <v>-3.0230000000000001</v>
      </c>
      <c r="AX2197" s="3">
        <v>-1.5109999999999999</v>
      </c>
      <c r="AY2197" s="3">
        <v>-0.93899999999999995</v>
      </c>
      <c r="AZ2197" s="3">
        <v>1.2999999999999999E-2</v>
      </c>
      <c r="BA2197">
        <v>0.45800000000000002</v>
      </c>
      <c r="BB2197">
        <v>2016</v>
      </c>
    </row>
    <row r="2198" spans="1:54" hidden="1" x14ac:dyDescent="0.2">
      <c r="A2198">
        <v>248</v>
      </c>
      <c r="B2198" t="s">
        <v>513</v>
      </c>
      <c r="C2198" t="s">
        <v>242</v>
      </c>
      <c r="D2198" t="s">
        <v>207</v>
      </c>
      <c r="E2198" t="s">
        <v>240</v>
      </c>
      <c r="F2198" t="s">
        <v>239</v>
      </c>
      <c r="G2198" t="s">
        <v>225</v>
      </c>
      <c r="H2198" t="s">
        <v>222</v>
      </c>
      <c r="I2198" t="s">
        <v>1053</v>
      </c>
      <c r="J2198" s="3" t="s">
        <v>215</v>
      </c>
      <c r="K2198" s="3" t="s">
        <v>215</v>
      </c>
      <c r="L2198" s="3" t="s">
        <v>215</v>
      </c>
      <c r="M2198" s="3" t="s">
        <v>215</v>
      </c>
      <c r="N2198" s="3" t="s">
        <v>215</v>
      </c>
      <c r="O2198" s="3" t="s">
        <v>215</v>
      </c>
      <c r="P2198" s="3" t="s">
        <v>215</v>
      </c>
      <c r="Q2198" s="3" t="s">
        <v>215</v>
      </c>
      <c r="R2198" s="3" t="s">
        <v>215</v>
      </c>
      <c r="S2198" s="3" t="s">
        <v>215</v>
      </c>
      <c r="T2198" s="3" t="s">
        <v>215</v>
      </c>
      <c r="U2198" s="3" t="s">
        <v>215</v>
      </c>
      <c r="V2198" s="3" t="s">
        <v>215</v>
      </c>
      <c r="W2198" s="3" t="s">
        <v>215</v>
      </c>
      <c r="X2198" s="3" t="s">
        <v>215</v>
      </c>
      <c r="Y2198" s="3">
        <v>0.375</v>
      </c>
      <c r="Z2198" s="3">
        <v>5.8999999999999997E-2</v>
      </c>
      <c r="AA2198" s="3">
        <v>0.28399999999999997</v>
      </c>
      <c r="AB2198" s="3">
        <v>-0.36099999999999999</v>
      </c>
      <c r="AC2198" s="3">
        <v>0.437</v>
      </c>
      <c r="AD2198" s="3">
        <v>1.0009999999999999</v>
      </c>
      <c r="AE2198" s="3">
        <v>1.004</v>
      </c>
      <c r="AF2198" s="3">
        <v>1.0409999999999999</v>
      </c>
      <c r="AG2198" s="3">
        <v>1.143</v>
      </c>
      <c r="AH2198" s="3">
        <v>1.48</v>
      </c>
      <c r="AI2198" s="3">
        <v>1.073</v>
      </c>
      <c r="AJ2198" s="3">
        <v>2.2309999999999999</v>
      </c>
      <c r="AK2198" s="3">
        <v>2.1869999999999998</v>
      </c>
      <c r="AL2198" s="3">
        <v>1.052</v>
      </c>
      <c r="AM2198" s="3">
        <v>-1.883</v>
      </c>
      <c r="AN2198" s="3">
        <v>-0.53100000000000003</v>
      </c>
      <c r="AO2198" s="3">
        <v>0.40200000000000002</v>
      </c>
      <c r="AP2198" s="3">
        <v>-0.17199999999999999</v>
      </c>
      <c r="AQ2198" s="3">
        <v>-3.3769999999999998</v>
      </c>
      <c r="AR2198" s="3">
        <v>-4.2910000000000004</v>
      </c>
      <c r="AS2198" s="3">
        <v>-3.859</v>
      </c>
      <c r="AT2198" s="3">
        <v>-6.6660000000000004</v>
      </c>
      <c r="AU2198" s="3">
        <v>-3.2639999999999998</v>
      </c>
      <c r="AV2198" s="3">
        <v>-3.0779999999999998</v>
      </c>
      <c r="AW2198" s="3">
        <v>-1.1519999999999999</v>
      </c>
      <c r="AX2198" s="3">
        <v>0.27</v>
      </c>
      <c r="AY2198" s="3">
        <v>0.83599999999999997</v>
      </c>
      <c r="AZ2198" s="3">
        <v>2.194</v>
      </c>
      <c r="BA2198">
        <v>2.7909999999999999</v>
      </c>
      <c r="BB2198">
        <v>2016</v>
      </c>
    </row>
    <row r="2199" spans="1:54" hidden="1" x14ac:dyDescent="0.2">
      <c r="A2199">
        <v>248</v>
      </c>
      <c r="B2199" t="s">
        <v>513</v>
      </c>
      <c r="C2199" t="s">
        <v>241</v>
      </c>
      <c r="D2199" t="s">
        <v>207</v>
      </c>
      <c r="E2199" t="s">
        <v>240</v>
      </c>
      <c r="F2199" t="s">
        <v>239</v>
      </c>
      <c r="G2199" t="s">
        <v>217</v>
      </c>
      <c r="I2199" t="s">
        <v>238</v>
      </c>
      <c r="J2199" s="3" t="s">
        <v>215</v>
      </c>
      <c r="K2199" s="3" t="s">
        <v>215</v>
      </c>
      <c r="L2199" s="3" t="s">
        <v>215</v>
      </c>
      <c r="M2199" s="3" t="s">
        <v>215</v>
      </c>
      <c r="N2199" s="3" t="s">
        <v>215</v>
      </c>
      <c r="O2199" s="3" t="s">
        <v>215</v>
      </c>
      <c r="P2199" s="3" t="s">
        <v>215</v>
      </c>
      <c r="Q2199" s="3" t="s">
        <v>215</v>
      </c>
      <c r="R2199" s="3" t="s">
        <v>215</v>
      </c>
      <c r="S2199" s="3" t="s">
        <v>215</v>
      </c>
      <c r="T2199" s="3" t="s">
        <v>215</v>
      </c>
      <c r="U2199" s="3" t="s">
        <v>215</v>
      </c>
      <c r="V2199" s="3" t="s">
        <v>215</v>
      </c>
      <c r="W2199" s="3" t="s">
        <v>215</v>
      </c>
      <c r="X2199" s="3" t="s">
        <v>215</v>
      </c>
      <c r="Y2199" s="3">
        <v>1.633</v>
      </c>
      <c r="Z2199" s="3">
        <v>0.24399999999999999</v>
      </c>
      <c r="AA2199" s="3">
        <v>1.0509999999999999</v>
      </c>
      <c r="AB2199" s="3">
        <v>-1.3129999999999999</v>
      </c>
      <c r="AC2199" s="3">
        <v>2.2109999999999999</v>
      </c>
      <c r="AD2199" s="3">
        <v>5.4640000000000004</v>
      </c>
      <c r="AE2199" s="3">
        <v>4.1020000000000003</v>
      </c>
      <c r="AF2199" s="3">
        <v>3.6469999999999998</v>
      </c>
      <c r="AG2199" s="3">
        <v>3.5249999999999999</v>
      </c>
      <c r="AH2199" s="3">
        <v>4.0439999999999996</v>
      </c>
      <c r="AI2199" s="3">
        <v>2.585</v>
      </c>
      <c r="AJ2199" s="3">
        <v>4.7670000000000003</v>
      </c>
      <c r="AK2199" s="3">
        <v>4.2869999999999999</v>
      </c>
      <c r="AL2199" s="3">
        <v>1.7030000000000001</v>
      </c>
      <c r="AM2199" s="3">
        <v>-3.012</v>
      </c>
      <c r="AN2199" s="3">
        <v>-0.76400000000000001</v>
      </c>
      <c r="AO2199" s="3">
        <v>0.50700000000000001</v>
      </c>
      <c r="AP2199" s="3">
        <v>-0.19600000000000001</v>
      </c>
      <c r="AQ2199" s="3">
        <v>-3.55</v>
      </c>
      <c r="AR2199" s="3">
        <v>-4.218</v>
      </c>
      <c r="AS2199" s="3">
        <v>-3.887</v>
      </c>
      <c r="AT2199" s="3">
        <v>-6.7590000000000003</v>
      </c>
      <c r="AU2199" s="3">
        <v>-3.1909999999999998</v>
      </c>
      <c r="AV2199" s="3">
        <v>-2.887</v>
      </c>
      <c r="AW2199" s="3">
        <v>-1.048</v>
      </c>
      <c r="AX2199" s="3">
        <v>0.23899999999999999</v>
      </c>
      <c r="AY2199" s="3">
        <v>0.71699999999999997</v>
      </c>
      <c r="AZ2199" s="3">
        <v>1.827</v>
      </c>
      <c r="BA2199">
        <v>2.246</v>
      </c>
      <c r="BB2199">
        <v>2016</v>
      </c>
    </row>
    <row r="2200" spans="1:54" hidden="1" x14ac:dyDescent="0.2">
      <c r="A2200">
        <v>248</v>
      </c>
      <c r="B2200" t="s">
        <v>513</v>
      </c>
      <c r="C2200" t="s">
        <v>237</v>
      </c>
      <c r="D2200" t="s">
        <v>207</v>
      </c>
      <c r="E2200" t="s">
        <v>235</v>
      </c>
      <c r="F2200" t="s">
        <v>234</v>
      </c>
      <c r="G2200" t="s">
        <v>225</v>
      </c>
      <c r="H2200" t="s">
        <v>222</v>
      </c>
    </row>
    <row r="2201" spans="1:54" hidden="1" x14ac:dyDescent="0.2">
      <c r="A2201">
        <v>248</v>
      </c>
      <c r="B2201" t="s">
        <v>513</v>
      </c>
      <c r="C2201" t="s">
        <v>236</v>
      </c>
      <c r="D2201" t="s">
        <v>207</v>
      </c>
      <c r="E2201" t="s">
        <v>235</v>
      </c>
      <c r="F2201" t="s">
        <v>234</v>
      </c>
      <c r="G2201" t="s">
        <v>217</v>
      </c>
    </row>
    <row r="2202" spans="1:54" hidden="1" x14ac:dyDescent="0.2">
      <c r="A2202">
        <v>248</v>
      </c>
      <c r="B2202" t="s">
        <v>513</v>
      </c>
      <c r="C2202" t="s">
        <v>233</v>
      </c>
      <c r="D2202" t="s">
        <v>207</v>
      </c>
      <c r="E2202" t="s">
        <v>231</v>
      </c>
      <c r="F2202" t="s">
        <v>230</v>
      </c>
      <c r="G2202" t="s">
        <v>225</v>
      </c>
      <c r="H2202" t="s">
        <v>222</v>
      </c>
      <c r="I2202" t="s">
        <v>1053</v>
      </c>
      <c r="J2202" s="3" t="s">
        <v>215</v>
      </c>
      <c r="K2202" s="3" t="s">
        <v>215</v>
      </c>
      <c r="L2202" s="3" t="s">
        <v>215</v>
      </c>
      <c r="M2202" s="3" t="s">
        <v>215</v>
      </c>
      <c r="N2202" s="3" t="s">
        <v>215</v>
      </c>
      <c r="O2202" s="3" t="s">
        <v>215</v>
      </c>
      <c r="P2202" s="3" t="s">
        <v>215</v>
      </c>
      <c r="Q2202" s="3" t="s">
        <v>215</v>
      </c>
      <c r="R2202" s="3" t="s">
        <v>215</v>
      </c>
      <c r="S2202" s="3" t="s">
        <v>215</v>
      </c>
      <c r="T2202" s="3" t="s">
        <v>215</v>
      </c>
      <c r="U2202" s="3" t="s">
        <v>215</v>
      </c>
      <c r="V2202" s="3" t="s">
        <v>215</v>
      </c>
      <c r="W2202" s="3" t="s">
        <v>215</v>
      </c>
      <c r="X2202" s="3" t="s">
        <v>215</v>
      </c>
      <c r="Y2202" s="3" t="s">
        <v>215</v>
      </c>
      <c r="Z2202" s="3" t="s">
        <v>215</v>
      </c>
      <c r="AA2202" s="3" t="s">
        <v>215</v>
      </c>
      <c r="AB2202" s="3" t="s">
        <v>215</v>
      </c>
      <c r="AC2202" s="3" t="s">
        <v>215</v>
      </c>
      <c r="AD2202" s="3" t="s">
        <v>215</v>
      </c>
      <c r="AE2202" s="3">
        <v>15.52</v>
      </c>
      <c r="AF2202" s="3">
        <v>15.837999999999999</v>
      </c>
      <c r="AG2202" s="3">
        <v>15.904</v>
      </c>
      <c r="AH2202" s="3">
        <v>15.723000000000001</v>
      </c>
      <c r="AI2202" s="3">
        <v>16.082999999999998</v>
      </c>
      <c r="AJ2202" s="3">
        <v>17.850000000000001</v>
      </c>
      <c r="AK2202" s="3">
        <v>18.012</v>
      </c>
      <c r="AL2202" s="3">
        <v>17.73</v>
      </c>
      <c r="AM2202" s="3">
        <v>15.818</v>
      </c>
      <c r="AN2202" s="3">
        <v>16.100999999999999</v>
      </c>
      <c r="AO2202" s="3">
        <v>16.998000000000001</v>
      </c>
      <c r="AP2202" s="3">
        <v>18.097000000000001</v>
      </c>
      <c r="AQ2202" s="3">
        <v>20.106999999999999</v>
      </c>
      <c r="AR2202" s="3">
        <v>27.599</v>
      </c>
      <c r="AS2202" s="3">
        <v>33.512</v>
      </c>
      <c r="AT2202" s="3">
        <v>42.273000000000003</v>
      </c>
      <c r="AU2202" s="3">
        <v>46.018999999999998</v>
      </c>
      <c r="AV2202" s="3">
        <v>51.136000000000003</v>
      </c>
      <c r="AW2202" s="3">
        <v>54.991</v>
      </c>
      <c r="AX2202" s="3">
        <v>58.011000000000003</v>
      </c>
      <c r="AY2202" s="3">
        <v>61.017000000000003</v>
      </c>
      <c r="AZ2202" s="3">
        <v>62.988999999999997</v>
      </c>
      <c r="BA2202">
        <v>64.775000000000006</v>
      </c>
      <c r="BB2202">
        <v>2016</v>
      </c>
    </row>
    <row r="2203" spans="1:54" hidden="1" x14ac:dyDescent="0.2">
      <c r="A2203">
        <v>248</v>
      </c>
      <c r="B2203" t="s">
        <v>513</v>
      </c>
      <c r="C2203" t="s">
        <v>232</v>
      </c>
      <c r="D2203" t="s">
        <v>207</v>
      </c>
      <c r="E2203" t="s">
        <v>231</v>
      </c>
      <c r="F2203" t="s">
        <v>230</v>
      </c>
      <c r="G2203" t="s">
        <v>217</v>
      </c>
      <c r="I2203" t="s">
        <v>229</v>
      </c>
      <c r="J2203" s="3" t="s">
        <v>215</v>
      </c>
      <c r="K2203" s="3" t="s">
        <v>215</v>
      </c>
      <c r="L2203" s="3" t="s">
        <v>215</v>
      </c>
      <c r="M2203" s="3" t="s">
        <v>215</v>
      </c>
      <c r="N2203" s="3" t="s">
        <v>215</v>
      </c>
      <c r="O2203" s="3" t="s">
        <v>215</v>
      </c>
      <c r="P2203" s="3" t="s">
        <v>215</v>
      </c>
      <c r="Q2203" s="3" t="s">
        <v>215</v>
      </c>
      <c r="R2203" s="3" t="s">
        <v>215</v>
      </c>
      <c r="S2203" s="3" t="s">
        <v>215</v>
      </c>
      <c r="T2203" s="3" t="s">
        <v>215</v>
      </c>
      <c r="U2203" s="3" t="s">
        <v>215</v>
      </c>
      <c r="V2203" s="3" t="s">
        <v>215</v>
      </c>
      <c r="W2203" s="3" t="s">
        <v>215</v>
      </c>
      <c r="X2203" s="3" t="s">
        <v>215</v>
      </c>
      <c r="Y2203" s="3" t="s">
        <v>215</v>
      </c>
      <c r="Z2203" s="3" t="s">
        <v>215</v>
      </c>
      <c r="AA2203" s="3" t="s">
        <v>215</v>
      </c>
      <c r="AB2203" s="3" t="s">
        <v>215</v>
      </c>
      <c r="AC2203" s="3" t="s">
        <v>215</v>
      </c>
      <c r="AD2203" s="3" t="s">
        <v>215</v>
      </c>
      <c r="AE2203" s="3">
        <v>63.427999999999997</v>
      </c>
      <c r="AF2203" s="3">
        <v>55.476999999999997</v>
      </c>
      <c r="AG2203" s="3">
        <v>49.036000000000001</v>
      </c>
      <c r="AH2203" s="3">
        <v>42.969000000000001</v>
      </c>
      <c r="AI2203" s="3">
        <v>38.749000000000002</v>
      </c>
      <c r="AJ2203" s="3">
        <v>38.14</v>
      </c>
      <c r="AK2203" s="3">
        <v>35.313000000000002</v>
      </c>
      <c r="AL2203" s="3">
        <v>28.707000000000001</v>
      </c>
      <c r="AM2203" s="3">
        <v>25.300999999999998</v>
      </c>
      <c r="AN2203" s="3">
        <v>23.149000000000001</v>
      </c>
      <c r="AO2203" s="3">
        <v>21.440999999999999</v>
      </c>
      <c r="AP2203" s="3">
        <v>20.582000000000001</v>
      </c>
      <c r="AQ2203" s="3">
        <v>21.137</v>
      </c>
      <c r="AR2203" s="3">
        <v>27.131</v>
      </c>
      <c r="AS2203" s="3">
        <v>33.750999999999998</v>
      </c>
      <c r="AT2203" s="3">
        <v>42.868000000000002</v>
      </c>
      <c r="AU2203" s="3">
        <v>44.978999999999999</v>
      </c>
      <c r="AV2203" s="3">
        <v>47.960999999999999</v>
      </c>
      <c r="AW2203" s="3">
        <v>50.052999999999997</v>
      </c>
      <c r="AX2203" s="3">
        <v>51.375</v>
      </c>
      <c r="AY2203" s="3">
        <v>52.381</v>
      </c>
      <c r="AZ2203" s="3">
        <v>52.439</v>
      </c>
      <c r="BA2203">
        <v>52.140999999999998</v>
      </c>
      <c r="BB2203">
        <v>2016</v>
      </c>
    </row>
    <row r="2204" spans="1:54" hidden="1" x14ac:dyDescent="0.2">
      <c r="A2204">
        <v>248</v>
      </c>
      <c r="B2204" t="s">
        <v>513</v>
      </c>
      <c r="C2204" t="s">
        <v>228</v>
      </c>
      <c r="D2204" t="s">
        <v>207</v>
      </c>
      <c r="E2204" t="s">
        <v>227</v>
      </c>
      <c r="F2204" t="s">
        <v>226</v>
      </c>
      <c r="G2204" t="s">
        <v>225</v>
      </c>
      <c r="H2204" t="s">
        <v>222</v>
      </c>
      <c r="I2204" t="s">
        <v>1053</v>
      </c>
      <c r="J2204" s="3">
        <v>16.84</v>
      </c>
      <c r="K2204" s="3">
        <v>17.242999999999999</v>
      </c>
      <c r="L2204" s="3">
        <v>17.213999999999999</v>
      </c>
      <c r="M2204" s="3">
        <v>15.129</v>
      </c>
      <c r="N2204" s="3">
        <v>16.100999999999999</v>
      </c>
      <c r="O2204" s="3">
        <v>18.829999999999998</v>
      </c>
      <c r="P2204" s="3">
        <v>13.816000000000001</v>
      </c>
      <c r="Q2204" s="3">
        <v>12.91</v>
      </c>
      <c r="R2204" s="3">
        <v>12.276999999999999</v>
      </c>
      <c r="S2204" s="3">
        <v>12.048999999999999</v>
      </c>
      <c r="T2204" s="3">
        <v>12.236000000000001</v>
      </c>
      <c r="U2204" s="3">
        <v>13.73</v>
      </c>
      <c r="V2204" s="3">
        <v>15.012</v>
      </c>
      <c r="W2204" s="3">
        <v>17.536999999999999</v>
      </c>
      <c r="X2204" s="3">
        <v>21.146999999999998</v>
      </c>
      <c r="Y2204" s="3">
        <v>22.968</v>
      </c>
      <c r="Z2204" s="3">
        <v>24.035</v>
      </c>
      <c r="AA2204" s="3">
        <v>27.009</v>
      </c>
      <c r="AB2204" s="3">
        <v>27.474</v>
      </c>
      <c r="AC2204" s="3">
        <v>19.739999999999998</v>
      </c>
      <c r="AD2204" s="3">
        <v>18.318999999999999</v>
      </c>
      <c r="AE2204" s="3">
        <v>24.468</v>
      </c>
      <c r="AF2204" s="3">
        <v>28.548999999999999</v>
      </c>
      <c r="AG2204" s="3">
        <v>32.433</v>
      </c>
      <c r="AH2204" s="3">
        <v>36.591999999999999</v>
      </c>
      <c r="AI2204" s="3">
        <v>41.506999999999998</v>
      </c>
      <c r="AJ2204" s="3">
        <v>46.802</v>
      </c>
      <c r="AK2204" s="3">
        <v>51.008000000000003</v>
      </c>
      <c r="AL2204" s="3">
        <v>61.762999999999998</v>
      </c>
      <c r="AM2204" s="3">
        <v>62.52</v>
      </c>
      <c r="AN2204" s="3">
        <v>69.555000000000007</v>
      </c>
      <c r="AO2204" s="3">
        <v>79.277000000000001</v>
      </c>
      <c r="AP2204" s="3">
        <v>87.924999999999997</v>
      </c>
      <c r="AQ2204" s="3">
        <v>95.13</v>
      </c>
      <c r="AR2204" s="3">
        <v>101.726</v>
      </c>
      <c r="AS2204" s="3">
        <v>99.29</v>
      </c>
      <c r="AT2204" s="3">
        <v>98.614000000000004</v>
      </c>
      <c r="AU2204" s="3">
        <v>102.31100000000001</v>
      </c>
      <c r="AV2204" s="3">
        <v>106.621</v>
      </c>
      <c r="AW2204" s="3">
        <v>109.866</v>
      </c>
      <c r="AX2204" s="3">
        <v>112.91800000000001</v>
      </c>
      <c r="AY2204" s="3">
        <v>116.486</v>
      </c>
      <c r="AZ2204" s="3">
        <v>120.12</v>
      </c>
      <c r="BA2204">
        <v>124.23</v>
      </c>
      <c r="BB2204">
        <v>2016</v>
      </c>
    </row>
    <row r="2205" spans="1:54" hidden="1" x14ac:dyDescent="0.2">
      <c r="A2205">
        <v>248</v>
      </c>
      <c r="B2205" t="s">
        <v>513</v>
      </c>
      <c r="C2205" t="s">
        <v>224</v>
      </c>
      <c r="D2205" t="s">
        <v>207</v>
      </c>
      <c r="E2205" t="s">
        <v>219</v>
      </c>
      <c r="F2205" t="s">
        <v>218</v>
      </c>
      <c r="G2205" t="s">
        <v>223</v>
      </c>
      <c r="H2205" t="s">
        <v>222</v>
      </c>
      <c r="I2205" t="s">
        <v>1054</v>
      </c>
      <c r="J2205" s="3">
        <v>-0.64200000000000002</v>
      </c>
      <c r="K2205" s="3">
        <v>-0.998</v>
      </c>
      <c r="L2205" s="3">
        <v>-1.1819999999999999</v>
      </c>
      <c r="M2205" s="3">
        <v>-0.115</v>
      </c>
      <c r="N2205" s="3">
        <v>-0.27300000000000002</v>
      </c>
      <c r="O2205" s="3">
        <v>7.5999999999999998E-2</v>
      </c>
      <c r="P2205" s="3">
        <v>-0.58199999999999996</v>
      </c>
      <c r="Q2205" s="3">
        <v>-1.1870000000000001</v>
      </c>
      <c r="R2205" s="3">
        <v>-0.68</v>
      </c>
      <c r="S2205" s="3">
        <v>-0.71499999999999997</v>
      </c>
      <c r="T2205" s="3">
        <v>-0.36</v>
      </c>
      <c r="U2205" s="3">
        <v>-0.70799999999999996</v>
      </c>
      <c r="V2205" s="3">
        <v>-0.122</v>
      </c>
      <c r="W2205" s="3">
        <v>-0.84899999999999998</v>
      </c>
      <c r="X2205" s="3">
        <v>-0.89800000000000002</v>
      </c>
      <c r="Y2205" s="3">
        <v>-1</v>
      </c>
      <c r="Z2205" s="3">
        <v>-5.5E-2</v>
      </c>
      <c r="AA2205" s="3">
        <v>-0.45700000000000002</v>
      </c>
      <c r="AB2205" s="3">
        <v>-2.0990000000000002</v>
      </c>
      <c r="AC2205" s="3">
        <v>0.91800000000000004</v>
      </c>
      <c r="AD2205" s="3">
        <v>1.113</v>
      </c>
      <c r="AE2205" s="3">
        <v>-0.55100000000000005</v>
      </c>
      <c r="AF2205" s="3">
        <v>-1.2190000000000001</v>
      </c>
      <c r="AG2205" s="3">
        <v>-0.38700000000000001</v>
      </c>
      <c r="AH2205" s="3">
        <v>-0.47899999999999998</v>
      </c>
      <c r="AI2205" s="3">
        <v>0.47399999999999998</v>
      </c>
      <c r="AJ2205" s="3">
        <v>1.74</v>
      </c>
      <c r="AK2205" s="3">
        <v>1.8859999999999999</v>
      </c>
      <c r="AL2205" s="3">
        <v>1.7689999999999999</v>
      </c>
      <c r="AM2205" s="3">
        <v>0.313</v>
      </c>
      <c r="AN2205" s="3">
        <v>-1.583</v>
      </c>
      <c r="AO2205" s="3">
        <v>-0.4</v>
      </c>
      <c r="AP2205" s="3">
        <v>-0.152</v>
      </c>
      <c r="AQ2205" s="3">
        <v>-0.92100000000000004</v>
      </c>
      <c r="AR2205" s="3">
        <v>-0.52200000000000002</v>
      </c>
      <c r="AS2205" s="3">
        <v>-2.1120000000000001</v>
      </c>
      <c r="AT2205" s="3">
        <v>1.4410000000000001</v>
      </c>
      <c r="AU2205" s="3">
        <v>-0.40100000000000002</v>
      </c>
      <c r="AV2205" s="3">
        <v>-0.13200000000000001</v>
      </c>
      <c r="AW2205" s="3">
        <v>0.307</v>
      </c>
      <c r="AX2205" s="3">
        <v>0.65700000000000003</v>
      </c>
      <c r="AY2205" s="3">
        <v>0.52500000000000002</v>
      </c>
      <c r="AZ2205" s="3">
        <v>0.88</v>
      </c>
      <c r="BA2205">
        <v>1.1180000000000001</v>
      </c>
      <c r="BB2205">
        <v>2016</v>
      </c>
    </row>
    <row r="2206" spans="1:54" hidden="1" x14ac:dyDescent="0.2">
      <c r="A2206">
        <v>248</v>
      </c>
      <c r="B2206" t="s">
        <v>513</v>
      </c>
      <c r="C2206" t="s">
        <v>220</v>
      </c>
      <c r="D2206" t="s">
        <v>207</v>
      </c>
      <c r="E2206" t="s">
        <v>219</v>
      </c>
      <c r="F2206" t="s">
        <v>218</v>
      </c>
      <c r="G2206" t="s">
        <v>217</v>
      </c>
      <c r="I2206" t="s">
        <v>216</v>
      </c>
      <c r="J2206" s="3">
        <v>-3.81</v>
      </c>
      <c r="K2206" s="3">
        <v>-5.7880000000000003</v>
      </c>
      <c r="L2206" s="3">
        <v>-6.8659999999999997</v>
      </c>
      <c r="M2206" s="3">
        <v>-0.76</v>
      </c>
      <c r="N2206" s="3">
        <v>-1.696</v>
      </c>
      <c r="O2206" s="3">
        <v>0.40400000000000003</v>
      </c>
      <c r="P2206" s="3">
        <v>-4.2119999999999997</v>
      </c>
      <c r="Q2206" s="3">
        <v>-9.1940000000000008</v>
      </c>
      <c r="R2206" s="3">
        <v>-5.5389999999999997</v>
      </c>
      <c r="S2206" s="3">
        <v>-5.9340000000000002</v>
      </c>
      <c r="T2206" s="3">
        <v>-2.9420000000000002</v>
      </c>
      <c r="U2206" s="3">
        <v>-5.157</v>
      </c>
      <c r="V2206" s="3">
        <v>-0.81299999999999994</v>
      </c>
      <c r="W2206" s="3">
        <v>-4.8410000000000002</v>
      </c>
      <c r="X2206" s="3">
        <v>-4.2480000000000002</v>
      </c>
      <c r="Y2206" s="3">
        <v>-4.3540000000000001</v>
      </c>
      <c r="Z2206" s="3">
        <v>-0.22800000000000001</v>
      </c>
      <c r="AA2206" s="3">
        <v>-1.6910000000000001</v>
      </c>
      <c r="AB2206" s="3">
        <v>-7.6379999999999999</v>
      </c>
      <c r="AC2206" s="3">
        <v>4.6509999999999998</v>
      </c>
      <c r="AD2206" s="3">
        <v>6.0739999999999998</v>
      </c>
      <c r="AE2206" s="3">
        <v>-2.2530000000000001</v>
      </c>
      <c r="AF2206" s="3">
        <v>-4.2699999999999996</v>
      </c>
      <c r="AG2206" s="3">
        <v>-1.1930000000000001</v>
      </c>
      <c r="AH2206" s="3">
        <v>-1.31</v>
      </c>
      <c r="AI2206" s="3">
        <v>1.1419999999999999</v>
      </c>
      <c r="AJ2206" s="3">
        <v>3.718</v>
      </c>
      <c r="AK2206" s="3">
        <v>3.698</v>
      </c>
      <c r="AL2206" s="3">
        <v>2.8650000000000002</v>
      </c>
      <c r="AM2206" s="3">
        <v>0.5</v>
      </c>
      <c r="AN2206" s="3">
        <v>-2.2749999999999999</v>
      </c>
      <c r="AO2206" s="3">
        <v>-0.505</v>
      </c>
      <c r="AP2206" s="3">
        <v>-0.17299999999999999</v>
      </c>
      <c r="AQ2206" s="3">
        <v>-0.96799999999999997</v>
      </c>
      <c r="AR2206" s="3">
        <v>-0.51300000000000001</v>
      </c>
      <c r="AS2206" s="3">
        <v>-2.1269999999999998</v>
      </c>
      <c r="AT2206" s="3">
        <v>1.4610000000000001</v>
      </c>
      <c r="AU2206" s="3">
        <v>-0.39200000000000002</v>
      </c>
      <c r="AV2206" s="3">
        <v>-0.124</v>
      </c>
      <c r="AW2206" s="3">
        <v>0.27900000000000003</v>
      </c>
      <c r="AX2206" s="3">
        <v>0.58199999999999996</v>
      </c>
      <c r="AY2206" s="3">
        <v>0.45100000000000001</v>
      </c>
      <c r="AZ2206" s="3">
        <v>0.73199999999999998</v>
      </c>
      <c r="BA2206">
        <v>0.9</v>
      </c>
      <c r="BB2206">
        <v>2016</v>
      </c>
    </row>
    <row r="2207" spans="1:54" x14ac:dyDescent="0.2">
      <c r="A2207">
        <v>469</v>
      </c>
      <c r="B2207" t="s">
        <v>512</v>
      </c>
      <c r="C2207" t="s">
        <v>352</v>
      </c>
      <c r="D2207" t="s">
        <v>30</v>
      </c>
      <c r="E2207" t="s">
        <v>349</v>
      </c>
      <c r="F2207" t="s">
        <v>351</v>
      </c>
      <c r="G2207" t="s">
        <v>225</v>
      </c>
      <c r="H2207" t="s">
        <v>222</v>
      </c>
      <c r="I2207" t="s">
        <v>1055</v>
      </c>
      <c r="J2207" s="3">
        <v>387.233</v>
      </c>
      <c r="K2207" s="3">
        <v>395.74400000000003</v>
      </c>
      <c r="L2207" s="3">
        <v>424.61900000000003</v>
      </c>
      <c r="M2207" s="3">
        <v>462.30900000000003</v>
      </c>
      <c r="N2207" s="3">
        <v>499.39100000000002</v>
      </c>
      <c r="O2207" s="3">
        <v>536.47299999999996</v>
      </c>
      <c r="P2207" s="3">
        <v>562.005</v>
      </c>
      <c r="Q2207" s="3">
        <v>586.01700000000005</v>
      </c>
      <c r="R2207" s="3">
        <v>609.42100000000005</v>
      </c>
      <c r="S2207" s="3">
        <v>627.65800000000002</v>
      </c>
      <c r="T2207" s="3">
        <v>642.40599999999995</v>
      </c>
      <c r="U2207" s="3">
        <v>655.89599999999996</v>
      </c>
      <c r="V2207" s="3">
        <v>657.86400000000003</v>
      </c>
      <c r="W2207" s="3">
        <v>676.94200000000001</v>
      </c>
      <c r="X2207" s="3">
        <v>705.28899999999999</v>
      </c>
      <c r="Y2207" s="3">
        <v>736.91399999999999</v>
      </c>
      <c r="Z2207" s="3">
        <v>772.86599999999999</v>
      </c>
      <c r="AA2207" s="3">
        <v>818.61300000000006</v>
      </c>
      <c r="AB2207" s="3">
        <v>880.36</v>
      </c>
      <c r="AC2207" s="3">
        <v>934.149</v>
      </c>
      <c r="AD2207" s="3">
        <v>984.43700000000001</v>
      </c>
      <c r="AE2207" s="3">
        <v>1019.129</v>
      </c>
      <c r="AF2207" s="3">
        <v>1051.5940000000001</v>
      </c>
      <c r="AG2207" s="3">
        <v>1085.1759999999999</v>
      </c>
      <c r="AH2207" s="3">
        <v>1129.5820000000001</v>
      </c>
      <c r="AI2207" s="3">
        <v>1180.0940000000001</v>
      </c>
      <c r="AJ2207" s="3">
        <v>1260.8579999999999</v>
      </c>
      <c r="AK2207" s="3">
        <v>1350.2249999999999</v>
      </c>
      <c r="AL2207" s="3">
        <v>1446.8510000000001</v>
      </c>
      <c r="AM2207" s="3">
        <v>1514.471</v>
      </c>
      <c r="AN2207" s="3">
        <v>1592.424</v>
      </c>
      <c r="AO2207" s="3">
        <v>1620.5239999999999</v>
      </c>
      <c r="AP2207" s="3">
        <v>1656.6</v>
      </c>
      <c r="AQ2207" s="3">
        <v>1711.3</v>
      </c>
      <c r="AR2207" s="3">
        <v>1761.2</v>
      </c>
      <c r="AS2207" s="3">
        <v>1838.2</v>
      </c>
      <c r="AT2207" s="3">
        <v>1917.2</v>
      </c>
      <c r="AU2207" s="3">
        <v>1998.3</v>
      </c>
      <c r="AV2207" s="3">
        <v>2102.8359999999998</v>
      </c>
      <c r="AW2207" s="3">
        <v>2218.587</v>
      </c>
      <c r="AX2207" s="3">
        <v>2346.4279999999999</v>
      </c>
      <c r="AY2207" s="3">
        <v>2486.605</v>
      </c>
      <c r="AZ2207" s="3">
        <v>2635.5590000000002</v>
      </c>
      <c r="BA2207">
        <v>2793.9490000000001</v>
      </c>
      <c r="BB2207">
        <v>2017</v>
      </c>
    </row>
    <row r="2208" spans="1:54" hidden="1" x14ac:dyDescent="0.2">
      <c r="A2208">
        <v>469</v>
      </c>
      <c r="B2208" t="s">
        <v>512</v>
      </c>
      <c r="C2208" t="s">
        <v>350</v>
      </c>
      <c r="D2208" t="s">
        <v>30</v>
      </c>
      <c r="E2208" t="s">
        <v>349</v>
      </c>
      <c r="F2208" t="s">
        <v>348</v>
      </c>
      <c r="G2208" t="s">
        <v>275</v>
      </c>
      <c r="I2208" t="s">
        <v>347</v>
      </c>
      <c r="J2208" s="3">
        <v>3.4089999999999998</v>
      </c>
      <c r="K2208" s="3">
        <v>2.198</v>
      </c>
      <c r="L2208" s="3">
        <v>7.2960000000000003</v>
      </c>
      <c r="M2208" s="3">
        <v>8.8759999999999994</v>
      </c>
      <c r="N2208" s="3">
        <v>8.0210000000000008</v>
      </c>
      <c r="O2208" s="3">
        <v>7.4249999999999998</v>
      </c>
      <c r="P2208" s="3">
        <v>4.7590000000000003</v>
      </c>
      <c r="Q2208" s="3">
        <v>4.2729999999999997</v>
      </c>
      <c r="R2208" s="3">
        <v>3.9940000000000002</v>
      </c>
      <c r="S2208" s="3">
        <v>2.9929999999999999</v>
      </c>
      <c r="T2208" s="3">
        <v>2.35</v>
      </c>
      <c r="U2208" s="3">
        <v>2.1</v>
      </c>
      <c r="V2208" s="3">
        <v>0.3</v>
      </c>
      <c r="W2208" s="3">
        <v>2.9</v>
      </c>
      <c r="X2208" s="3">
        <v>4.1879999999999997</v>
      </c>
      <c r="Y2208" s="3">
        <v>4.484</v>
      </c>
      <c r="Z2208" s="3">
        <v>4.8789999999999996</v>
      </c>
      <c r="AA2208" s="3">
        <v>5.9189999999999996</v>
      </c>
      <c r="AB2208" s="3">
        <v>7.5430000000000001</v>
      </c>
      <c r="AC2208" s="3">
        <v>6.11</v>
      </c>
      <c r="AD2208" s="3">
        <v>5.383</v>
      </c>
      <c r="AE2208" s="3">
        <v>3.524</v>
      </c>
      <c r="AF2208" s="3">
        <v>3.1859999999999999</v>
      </c>
      <c r="AG2208" s="3">
        <v>3.1930000000000001</v>
      </c>
      <c r="AH2208" s="3">
        <v>4.0919999999999996</v>
      </c>
      <c r="AI2208" s="3">
        <v>4.4720000000000004</v>
      </c>
      <c r="AJ2208" s="3">
        <v>6.8440000000000003</v>
      </c>
      <c r="AK2208" s="3">
        <v>7.0880000000000001</v>
      </c>
      <c r="AL2208" s="3">
        <v>7.1559999999999997</v>
      </c>
      <c r="AM2208" s="3">
        <v>4.6740000000000004</v>
      </c>
      <c r="AN2208" s="3">
        <v>5.1470000000000002</v>
      </c>
      <c r="AO2208" s="3">
        <v>1.7649999999999999</v>
      </c>
      <c r="AP2208" s="3">
        <v>2.226</v>
      </c>
      <c r="AQ2208" s="3">
        <v>3.302</v>
      </c>
      <c r="AR2208" s="3">
        <v>2.9159999999999999</v>
      </c>
      <c r="AS2208" s="3">
        <v>4.3719999999999999</v>
      </c>
      <c r="AT2208" s="3">
        <v>4.298</v>
      </c>
      <c r="AU2208" s="3">
        <v>4.2300000000000004</v>
      </c>
      <c r="AV2208" s="3">
        <v>5.2309999999999999</v>
      </c>
      <c r="AW2208" s="3">
        <v>5.5049999999999999</v>
      </c>
      <c r="AX2208" s="3">
        <v>5.7619999999999996</v>
      </c>
      <c r="AY2208" s="3">
        <v>5.9740000000000002</v>
      </c>
      <c r="AZ2208" s="3">
        <v>5.99</v>
      </c>
      <c r="BA2208">
        <v>6.01</v>
      </c>
      <c r="BB2208">
        <v>2017</v>
      </c>
    </row>
    <row r="2209" spans="1:54" hidden="1" x14ac:dyDescent="0.2">
      <c r="A2209">
        <v>469</v>
      </c>
      <c r="B2209" t="s">
        <v>512</v>
      </c>
      <c r="C2209" t="s">
        <v>346</v>
      </c>
      <c r="D2209" t="s">
        <v>30</v>
      </c>
      <c r="E2209" t="s">
        <v>342</v>
      </c>
      <c r="F2209" t="s">
        <v>345</v>
      </c>
      <c r="G2209" t="s">
        <v>225</v>
      </c>
      <c r="H2209" t="s">
        <v>222</v>
      </c>
      <c r="I2209" t="s">
        <v>1055</v>
      </c>
      <c r="J2209" s="3">
        <v>16.466000000000001</v>
      </c>
      <c r="K2209" s="3">
        <v>18.032</v>
      </c>
      <c r="L2209" s="3">
        <v>21.335000000000001</v>
      </c>
      <c r="M2209" s="3">
        <v>26.077999999999999</v>
      </c>
      <c r="N2209" s="3">
        <v>29.321999999999999</v>
      </c>
      <c r="O2209" s="3">
        <v>34.189</v>
      </c>
      <c r="P2209" s="3">
        <v>37.853000000000002</v>
      </c>
      <c r="Q2209" s="3">
        <v>54.151000000000003</v>
      </c>
      <c r="R2209" s="3">
        <v>64.771000000000001</v>
      </c>
      <c r="S2209" s="3">
        <v>80.753</v>
      </c>
      <c r="T2209" s="3">
        <v>101.047</v>
      </c>
      <c r="U2209" s="3">
        <v>116.92400000000001</v>
      </c>
      <c r="V2209" s="3">
        <v>146.26</v>
      </c>
      <c r="W2209" s="3">
        <v>165.16900000000001</v>
      </c>
      <c r="X2209" s="3">
        <v>184.00800000000001</v>
      </c>
      <c r="Y2209" s="3">
        <v>214.501</v>
      </c>
      <c r="Z2209" s="3">
        <v>241.209</v>
      </c>
      <c r="AA2209" s="3">
        <v>270.44</v>
      </c>
      <c r="AB2209" s="3">
        <v>302.19400000000002</v>
      </c>
      <c r="AC2209" s="3">
        <v>323.43400000000003</v>
      </c>
      <c r="AD2209" s="3">
        <v>357.60700000000003</v>
      </c>
      <c r="AE2209" s="3">
        <v>377.16399999999999</v>
      </c>
      <c r="AF2209" s="3">
        <v>398.404</v>
      </c>
      <c r="AG2209" s="3">
        <v>438.99099999999999</v>
      </c>
      <c r="AH2209" s="3">
        <v>510.28100000000001</v>
      </c>
      <c r="AI2209" s="3">
        <v>566.22</v>
      </c>
      <c r="AJ2209" s="3">
        <v>649.49699999999996</v>
      </c>
      <c r="AK2209" s="3">
        <v>783.13900000000001</v>
      </c>
      <c r="AL2209" s="3">
        <v>941.59699999999998</v>
      </c>
      <c r="AM2209" s="3">
        <v>1095.848</v>
      </c>
      <c r="AN2209" s="3">
        <v>1268.711</v>
      </c>
      <c r="AO2209" s="3">
        <v>1441.6780000000001</v>
      </c>
      <c r="AP2209" s="3">
        <v>1674.7</v>
      </c>
      <c r="AQ2209" s="3">
        <v>1860.4</v>
      </c>
      <c r="AR2209" s="3">
        <v>2130</v>
      </c>
      <c r="AS2209" s="3">
        <v>2443.9</v>
      </c>
      <c r="AT2209" s="3">
        <v>2709.4</v>
      </c>
      <c r="AU2209" s="3">
        <v>3478</v>
      </c>
      <c r="AV2209" s="3">
        <v>4417.951</v>
      </c>
      <c r="AW2209" s="3">
        <v>5259.54</v>
      </c>
      <c r="AX2209" s="3">
        <v>6100.982</v>
      </c>
      <c r="AY2209" s="3">
        <v>6922.1930000000002</v>
      </c>
      <c r="AZ2209" s="3">
        <v>7850.1509999999998</v>
      </c>
      <c r="BA2209">
        <v>8888.0480000000007</v>
      </c>
      <c r="BB2209">
        <v>2017</v>
      </c>
    </row>
    <row r="2210" spans="1:54" hidden="1" x14ac:dyDescent="0.2">
      <c r="A2210">
        <v>469</v>
      </c>
      <c r="B2210" t="s">
        <v>512</v>
      </c>
      <c r="C2210" t="s">
        <v>344</v>
      </c>
      <c r="D2210" t="s">
        <v>30</v>
      </c>
      <c r="E2210" t="s">
        <v>342</v>
      </c>
      <c r="F2210" t="s">
        <v>343</v>
      </c>
      <c r="G2210" t="s">
        <v>223</v>
      </c>
      <c r="H2210" t="s">
        <v>222</v>
      </c>
      <c r="I2210" t="s">
        <v>310</v>
      </c>
      <c r="J2210" s="3">
        <v>23.523</v>
      </c>
      <c r="K2210" s="3">
        <v>25.76</v>
      </c>
      <c r="L2210" s="3">
        <v>30.478999999999999</v>
      </c>
      <c r="M2210" s="3">
        <v>37.253999999999998</v>
      </c>
      <c r="N2210" s="3">
        <v>41.887999999999998</v>
      </c>
      <c r="O2210" s="3">
        <v>48.841000000000001</v>
      </c>
      <c r="P2210" s="3">
        <v>54.076000000000001</v>
      </c>
      <c r="Q2210" s="3">
        <v>77.358999999999995</v>
      </c>
      <c r="R2210" s="3">
        <v>92.53</v>
      </c>
      <c r="S2210" s="3">
        <v>115.36199999999999</v>
      </c>
      <c r="T2210" s="3">
        <v>96.087000000000003</v>
      </c>
      <c r="U2210" s="3">
        <v>48.430999999999997</v>
      </c>
      <c r="V2210" s="3">
        <v>44.167999999999999</v>
      </c>
      <c r="W2210" s="3">
        <v>49.526000000000003</v>
      </c>
      <c r="X2210" s="3">
        <v>54.55</v>
      </c>
      <c r="Y2210" s="3">
        <v>63.26</v>
      </c>
      <c r="Z2210" s="3">
        <v>71.114000000000004</v>
      </c>
      <c r="AA2210" s="3">
        <v>79.77</v>
      </c>
      <c r="AB2210" s="3">
        <v>89.188000000000002</v>
      </c>
      <c r="AC2210" s="3">
        <v>95.039000000000001</v>
      </c>
      <c r="AD2210" s="3">
        <v>104.752</v>
      </c>
      <c r="AE2210" s="3">
        <v>102.273</v>
      </c>
      <c r="AF2210" s="3">
        <v>90.260999999999996</v>
      </c>
      <c r="AG2210" s="3">
        <v>85.162999999999997</v>
      </c>
      <c r="AH2210" s="3">
        <v>82.855000000000004</v>
      </c>
      <c r="AI2210" s="3">
        <v>94.126999999999995</v>
      </c>
      <c r="AJ2210" s="3">
        <v>112.902</v>
      </c>
      <c r="AK2210" s="3">
        <v>137.05500000000001</v>
      </c>
      <c r="AL2210" s="3">
        <v>170.797</v>
      </c>
      <c r="AM2210" s="3">
        <v>198.316</v>
      </c>
      <c r="AN2210" s="3">
        <v>230.024</v>
      </c>
      <c r="AO2210" s="3">
        <v>247.726</v>
      </c>
      <c r="AP2210" s="3">
        <v>278.76900000000001</v>
      </c>
      <c r="AQ2210" s="3">
        <v>288.00700000000001</v>
      </c>
      <c r="AR2210" s="3">
        <v>305.56700000000001</v>
      </c>
      <c r="AS2210" s="3">
        <v>332.07499999999999</v>
      </c>
      <c r="AT2210" s="3">
        <v>332.48399999999998</v>
      </c>
      <c r="AU2210" s="3">
        <v>237.07300000000001</v>
      </c>
      <c r="AV2210" s="3" t="s">
        <v>215</v>
      </c>
      <c r="AW2210" s="3" t="s">
        <v>215</v>
      </c>
      <c r="AX2210" s="3" t="s">
        <v>215</v>
      </c>
      <c r="AY2210" s="3" t="s">
        <v>215</v>
      </c>
      <c r="AZ2210" s="3" t="s">
        <v>215</v>
      </c>
      <c r="BA2210" t="s">
        <v>215</v>
      </c>
      <c r="BB2210">
        <v>2017</v>
      </c>
    </row>
    <row r="2211" spans="1:54" hidden="1" x14ac:dyDescent="0.2">
      <c r="A2211">
        <v>469</v>
      </c>
      <c r="B2211" t="s">
        <v>512</v>
      </c>
      <c r="C2211" t="s">
        <v>213</v>
      </c>
      <c r="D2211" t="s">
        <v>30</v>
      </c>
      <c r="E2211" t="s">
        <v>342</v>
      </c>
      <c r="F2211" t="s">
        <v>341</v>
      </c>
      <c r="G2211" t="s">
        <v>323</v>
      </c>
      <c r="H2211" t="s">
        <v>222</v>
      </c>
      <c r="I2211" t="s">
        <v>310</v>
      </c>
      <c r="J2211" s="3">
        <v>91.072000000000003</v>
      </c>
      <c r="K2211" s="3">
        <v>101.764</v>
      </c>
      <c r="L2211" s="3">
        <v>115.964</v>
      </c>
      <c r="M2211" s="3">
        <v>131.24100000000001</v>
      </c>
      <c r="N2211" s="3">
        <v>146.79900000000001</v>
      </c>
      <c r="O2211" s="3">
        <v>162.74600000000001</v>
      </c>
      <c r="P2211" s="3">
        <v>173.929</v>
      </c>
      <c r="Q2211" s="3">
        <v>185.989</v>
      </c>
      <c r="R2211" s="3">
        <v>200.18799999999999</v>
      </c>
      <c r="S2211" s="3">
        <v>214.196</v>
      </c>
      <c r="T2211" s="3">
        <v>227.33799999999999</v>
      </c>
      <c r="U2211" s="3">
        <v>239.83699999999999</v>
      </c>
      <c r="V2211" s="3">
        <v>246.041</v>
      </c>
      <c r="W2211" s="3">
        <v>259.19900000000001</v>
      </c>
      <c r="X2211" s="3">
        <v>275.80099999999999</v>
      </c>
      <c r="Y2211" s="3">
        <v>294.17700000000002</v>
      </c>
      <c r="Z2211" s="3">
        <v>314.161</v>
      </c>
      <c r="AA2211" s="3">
        <v>338.45400000000001</v>
      </c>
      <c r="AB2211" s="3">
        <v>367.93200000000002</v>
      </c>
      <c r="AC2211" s="3">
        <v>396.387</v>
      </c>
      <c r="AD2211" s="3">
        <v>427.23</v>
      </c>
      <c r="AE2211" s="3">
        <v>452.36599999999999</v>
      </c>
      <c r="AF2211" s="3">
        <v>473.94200000000001</v>
      </c>
      <c r="AG2211" s="3">
        <v>498.82900000000001</v>
      </c>
      <c r="AH2211" s="3">
        <v>533.52099999999996</v>
      </c>
      <c r="AI2211" s="3">
        <v>575.31100000000004</v>
      </c>
      <c r="AJ2211" s="3">
        <v>633.572</v>
      </c>
      <c r="AK2211" s="3">
        <v>696.53200000000004</v>
      </c>
      <c r="AL2211" s="3">
        <v>761.01900000000001</v>
      </c>
      <c r="AM2211" s="3">
        <v>802.63499999999999</v>
      </c>
      <c r="AN2211" s="3">
        <v>854.26</v>
      </c>
      <c r="AO2211" s="3">
        <v>887.28</v>
      </c>
      <c r="AP2211" s="3">
        <v>923.74099999999999</v>
      </c>
      <c r="AQ2211" s="3">
        <v>969.65300000000002</v>
      </c>
      <c r="AR2211" s="3">
        <v>1015.837</v>
      </c>
      <c r="AS2211" s="3">
        <v>1071.7460000000001</v>
      </c>
      <c r="AT2211" s="3">
        <v>1132.069</v>
      </c>
      <c r="AU2211" s="3">
        <v>1201.1880000000001</v>
      </c>
      <c r="AV2211" s="3">
        <v>1292.7449999999999</v>
      </c>
      <c r="AW2211" s="3">
        <v>1393.4839999999999</v>
      </c>
      <c r="AX2211" s="3">
        <v>1502.7380000000001</v>
      </c>
      <c r="AY2211" s="3">
        <v>1622.8620000000001</v>
      </c>
      <c r="AZ2211" s="3">
        <v>1749.6110000000001</v>
      </c>
      <c r="BA2211">
        <v>1887.027</v>
      </c>
      <c r="BB2211">
        <v>2017</v>
      </c>
    </row>
    <row r="2212" spans="1:54" hidden="1" x14ac:dyDescent="0.2">
      <c r="A2212">
        <v>469</v>
      </c>
      <c r="B2212" t="s">
        <v>512</v>
      </c>
      <c r="C2212" t="s">
        <v>340</v>
      </c>
      <c r="D2212" t="s">
        <v>30</v>
      </c>
      <c r="E2212" t="s">
        <v>339</v>
      </c>
      <c r="F2212" t="s">
        <v>338</v>
      </c>
      <c r="G2212" t="s">
        <v>295</v>
      </c>
      <c r="I2212" t="s">
        <v>337</v>
      </c>
      <c r="J2212" s="3">
        <v>4.2519999999999998</v>
      </c>
      <c r="K2212" s="3">
        <v>4.5570000000000004</v>
      </c>
      <c r="L2212" s="3">
        <v>5.024</v>
      </c>
      <c r="M2212" s="3">
        <v>5.641</v>
      </c>
      <c r="N2212" s="3">
        <v>5.8710000000000004</v>
      </c>
      <c r="O2212" s="3">
        <v>6.3730000000000002</v>
      </c>
      <c r="P2212" s="3">
        <v>6.7350000000000003</v>
      </c>
      <c r="Q2212" s="3">
        <v>9.2409999999999997</v>
      </c>
      <c r="R2212" s="3">
        <v>10.628</v>
      </c>
      <c r="S2212" s="3">
        <v>12.866</v>
      </c>
      <c r="T2212" s="3">
        <v>15.728999999999999</v>
      </c>
      <c r="U2212" s="3">
        <v>17.827000000000002</v>
      </c>
      <c r="V2212" s="3">
        <v>22.233000000000001</v>
      </c>
      <c r="W2212" s="3">
        <v>24.399000000000001</v>
      </c>
      <c r="X2212" s="3">
        <v>26.09</v>
      </c>
      <c r="Y2212" s="3">
        <v>29.108000000000001</v>
      </c>
      <c r="Z2212" s="3">
        <v>31.21</v>
      </c>
      <c r="AA2212" s="3">
        <v>33.036000000000001</v>
      </c>
      <c r="AB2212" s="3">
        <v>34.326000000000001</v>
      </c>
      <c r="AC2212" s="3">
        <v>34.622999999999998</v>
      </c>
      <c r="AD2212" s="3">
        <v>36.326000000000001</v>
      </c>
      <c r="AE2212" s="3">
        <v>37.008000000000003</v>
      </c>
      <c r="AF2212" s="3">
        <v>37.886000000000003</v>
      </c>
      <c r="AG2212" s="3">
        <v>40.453000000000003</v>
      </c>
      <c r="AH2212" s="3">
        <v>45.173999999999999</v>
      </c>
      <c r="AI2212" s="3">
        <v>47.981000000000002</v>
      </c>
      <c r="AJ2212" s="3">
        <v>51.512</v>
      </c>
      <c r="AK2212" s="3">
        <v>58.000999999999998</v>
      </c>
      <c r="AL2212" s="3">
        <v>65.078999999999994</v>
      </c>
      <c r="AM2212" s="3">
        <v>72.358000000000004</v>
      </c>
      <c r="AN2212" s="3">
        <v>79.671999999999997</v>
      </c>
      <c r="AO2212" s="3">
        <v>88.963999999999999</v>
      </c>
      <c r="AP2212" s="3">
        <v>101.093</v>
      </c>
      <c r="AQ2212" s="3">
        <v>108.71299999999999</v>
      </c>
      <c r="AR2212" s="3">
        <v>120.94</v>
      </c>
      <c r="AS2212" s="3">
        <v>132.95099999999999</v>
      </c>
      <c r="AT2212" s="3">
        <v>141.321</v>
      </c>
      <c r="AU2212" s="3">
        <v>174.048</v>
      </c>
      <c r="AV2212" s="3">
        <v>210.095</v>
      </c>
      <c r="AW2212" s="3">
        <v>237.06700000000001</v>
      </c>
      <c r="AX2212" s="3">
        <v>260.01100000000002</v>
      </c>
      <c r="AY2212" s="3">
        <v>278.37900000000002</v>
      </c>
      <c r="AZ2212" s="3">
        <v>297.85500000000002</v>
      </c>
      <c r="BA2212">
        <v>318.11799999999999</v>
      </c>
      <c r="BB2212">
        <v>2017</v>
      </c>
    </row>
    <row r="2213" spans="1:54" hidden="1" x14ac:dyDescent="0.2">
      <c r="A2213">
        <v>469</v>
      </c>
      <c r="B2213" t="s">
        <v>512</v>
      </c>
      <c r="C2213" t="s">
        <v>336</v>
      </c>
      <c r="D2213" t="s">
        <v>30</v>
      </c>
      <c r="E2213" t="s">
        <v>333</v>
      </c>
      <c r="F2213" t="s">
        <v>335</v>
      </c>
      <c r="G2213" t="s">
        <v>225</v>
      </c>
      <c r="H2213" t="s">
        <v>322</v>
      </c>
      <c r="I2213" t="s">
        <v>330</v>
      </c>
      <c r="J2213" s="3">
        <v>9548.5769999999993</v>
      </c>
      <c r="K2213" s="3">
        <v>9488.8889999999992</v>
      </c>
      <c r="L2213" s="3">
        <v>9910.3510000000006</v>
      </c>
      <c r="M2213" s="3">
        <v>10503.437</v>
      </c>
      <c r="N2213" s="3">
        <v>11039.431</v>
      </c>
      <c r="O2213" s="3">
        <v>11525.894</v>
      </c>
      <c r="P2213" s="3">
        <v>11769.483</v>
      </c>
      <c r="Q2213" s="3">
        <v>12008.538</v>
      </c>
      <c r="R2213" s="3">
        <v>12237.366</v>
      </c>
      <c r="S2213" s="3">
        <v>12331.196</v>
      </c>
      <c r="T2213" s="3">
        <v>12507.807000000001</v>
      </c>
      <c r="U2213" s="3">
        <v>12511.615</v>
      </c>
      <c r="V2213" s="3">
        <v>12294.602999999999</v>
      </c>
      <c r="W2213" s="3">
        <v>12394.69</v>
      </c>
      <c r="X2213" s="3">
        <v>12651.752</v>
      </c>
      <c r="Y2213" s="3">
        <v>12951.036</v>
      </c>
      <c r="Z2213" s="3">
        <v>13279.485000000001</v>
      </c>
      <c r="AA2213" s="3">
        <v>13781.370999999999</v>
      </c>
      <c r="AB2213" s="3">
        <v>14503.451999999999</v>
      </c>
      <c r="AC2213" s="3">
        <v>15066.914000000001</v>
      </c>
      <c r="AD2213" s="3">
        <v>15437.06</v>
      </c>
      <c r="AE2213" s="3">
        <v>15635.132</v>
      </c>
      <c r="AF2213" s="3">
        <v>15806.069</v>
      </c>
      <c r="AG2213" s="3">
        <v>15980.087</v>
      </c>
      <c r="AH2213" s="3">
        <v>16296.825999999999</v>
      </c>
      <c r="AI2213" s="3">
        <v>16680.244999999999</v>
      </c>
      <c r="AJ2213" s="3">
        <v>17460.501</v>
      </c>
      <c r="AK2213" s="3">
        <v>18334.489000000001</v>
      </c>
      <c r="AL2213" s="3">
        <v>19232.623</v>
      </c>
      <c r="AM2213" s="3">
        <v>19687.631000000001</v>
      </c>
      <c r="AN2213" s="3">
        <v>20226.913</v>
      </c>
      <c r="AO2213" s="3">
        <v>20130.732</v>
      </c>
      <c r="AP2213" s="3">
        <v>20104.368999999999</v>
      </c>
      <c r="AQ2213" s="3">
        <v>20204.25</v>
      </c>
      <c r="AR2213" s="3">
        <v>20313.724999999999</v>
      </c>
      <c r="AS2213" s="3">
        <v>20653.933000000001</v>
      </c>
      <c r="AT2213" s="3">
        <v>21254.989000000001</v>
      </c>
      <c r="AU2213" s="3">
        <v>21079.114000000001</v>
      </c>
      <c r="AV2213" s="3">
        <v>21683.106</v>
      </c>
      <c r="AW2213" s="3">
        <v>22362.324000000001</v>
      </c>
      <c r="AX2213" s="3">
        <v>23119.159</v>
      </c>
      <c r="AY2213" s="3">
        <v>23949.47</v>
      </c>
      <c r="AZ2213" s="3">
        <v>24813.399000000001</v>
      </c>
      <c r="BA2213">
        <v>25713.207999999999</v>
      </c>
      <c r="BB2213">
        <v>2017</v>
      </c>
    </row>
    <row r="2214" spans="1:54" hidden="1" x14ac:dyDescent="0.2">
      <c r="A2214">
        <v>469</v>
      </c>
      <c r="B2214" t="s">
        <v>512</v>
      </c>
      <c r="C2214" t="s">
        <v>334</v>
      </c>
      <c r="D2214" t="s">
        <v>30</v>
      </c>
      <c r="E2214" t="s">
        <v>333</v>
      </c>
      <c r="F2214" t="s">
        <v>332</v>
      </c>
      <c r="G2214" t="s">
        <v>331</v>
      </c>
      <c r="H2214" t="s">
        <v>322</v>
      </c>
      <c r="I2214" t="s">
        <v>330</v>
      </c>
      <c r="J2214" s="3">
        <v>5228.1000000000004</v>
      </c>
      <c r="K2214" s="3">
        <v>5195.4189999999999</v>
      </c>
      <c r="L2214" s="3">
        <v>5426.1809999999996</v>
      </c>
      <c r="M2214" s="3">
        <v>5750.9110000000001</v>
      </c>
      <c r="N2214" s="3">
        <v>6044.3819999999996</v>
      </c>
      <c r="O2214" s="3">
        <v>6310.7330000000002</v>
      </c>
      <c r="P2214" s="3">
        <v>6444.1040000000003</v>
      </c>
      <c r="Q2214" s="3">
        <v>6574.9930000000004</v>
      </c>
      <c r="R2214" s="3">
        <v>6700.2830000000004</v>
      </c>
      <c r="S2214" s="3">
        <v>6751.6570000000002</v>
      </c>
      <c r="T2214" s="3">
        <v>6848.357</v>
      </c>
      <c r="U2214" s="3">
        <v>6850.442</v>
      </c>
      <c r="V2214" s="3">
        <v>6731.6220000000003</v>
      </c>
      <c r="W2214" s="3">
        <v>6786.4219999999996</v>
      </c>
      <c r="X2214" s="3">
        <v>6927.17</v>
      </c>
      <c r="Y2214" s="3">
        <v>7091.0360000000001</v>
      </c>
      <c r="Z2214" s="3">
        <v>7270.87</v>
      </c>
      <c r="AA2214" s="3">
        <v>7545.6660000000002</v>
      </c>
      <c r="AB2214" s="3">
        <v>7941.0249999999996</v>
      </c>
      <c r="AC2214" s="3">
        <v>8249.5349999999999</v>
      </c>
      <c r="AD2214" s="3">
        <v>8452.2000000000007</v>
      </c>
      <c r="AE2214" s="3">
        <v>8560.65</v>
      </c>
      <c r="AF2214" s="3">
        <v>8654.2430000000004</v>
      </c>
      <c r="AG2214" s="3">
        <v>8749.5220000000008</v>
      </c>
      <c r="AH2214" s="3">
        <v>8922.9449999999997</v>
      </c>
      <c r="AI2214" s="3">
        <v>9132.8770000000004</v>
      </c>
      <c r="AJ2214" s="3">
        <v>9560.0879999999997</v>
      </c>
      <c r="AK2214" s="3">
        <v>10038.619000000001</v>
      </c>
      <c r="AL2214" s="3">
        <v>10530.371999999999</v>
      </c>
      <c r="AM2214" s="3">
        <v>10779.501</v>
      </c>
      <c r="AN2214" s="3">
        <v>11074.772000000001</v>
      </c>
      <c r="AO2214" s="3">
        <v>11022.11</v>
      </c>
      <c r="AP2214" s="3">
        <v>11007.675999999999</v>
      </c>
      <c r="AQ2214" s="3">
        <v>11062.362999999999</v>
      </c>
      <c r="AR2214" s="3">
        <v>11122.304</v>
      </c>
      <c r="AS2214" s="3">
        <v>11308.575999999999</v>
      </c>
      <c r="AT2214" s="3">
        <v>11637.671</v>
      </c>
      <c r="AU2214" s="3">
        <v>11541.375</v>
      </c>
      <c r="AV2214" s="3">
        <v>11872.075999999999</v>
      </c>
      <c r="AW2214" s="3">
        <v>12243.966</v>
      </c>
      <c r="AX2214" s="3">
        <v>12658.353999999999</v>
      </c>
      <c r="AY2214" s="3">
        <v>13112.971</v>
      </c>
      <c r="AZ2214" s="3">
        <v>13585.995000000001</v>
      </c>
      <c r="BA2214">
        <v>14078.664000000001</v>
      </c>
      <c r="BB2214">
        <v>2017</v>
      </c>
    </row>
    <row r="2215" spans="1:54" hidden="1" x14ac:dyDescent="0.2">
      <c r="A2215">
        <v>469</v>
      </c>
      <c r="B2215" t="s">
        <v>512</v>
      </c>
      <c r="C2215" t="s">
        <v>329</v>
      </c>
      <c r="D2215" t="s">
        <v>30</v>
      </c>
      <c r="E2215" t="s">
        <v>325</v>
      </c>
      <c r="F2215" t="s">
        <v>328</v>
      </c>
      <c r="G2215" t="s">
        <v>225</v>
      </c>
      <c r="H2215" t="s">
        <v>322</v>
      </c>
      <c r="I2215" t="s">
        <v>321</v>
      </c>
      <c r="J2215" s="3">
        <v>406.029</v>
      </c>
      <c r="K2215" s="3">
        <v>432.36200000000002</v>
      </c>
      <c r="L2215" s="3">
        <v>497.94499999999999</v>
      </c>
      <c r="M2215" s="3">
        <v>592.47199999999998</v>
      </c>
      <c r="N2215" s="3">
        <v>648.17899999999997</v>
      </c>
      <c r="O2215" s="3">
        <v>734.53099999999995</v>
      </c>
      <c r="P2215" s="3">
        <v>792.71900000000005</v>
      </c>
      <c r="Q2215" s="3">
        <v>1109.652</v>
      </c>
      <c r="R2215" s="3">
        <v>1300.6210000000001</v>
      </c>
      <c r="S2215" s="3">
        <v>1586.51</v>
      </c>
      <c r="T2215" s="3">
        <v>1967.4079999999999</v>
      </c>
      <c r="U2215" s="3">
        <v>2230.3969999999999</v>
      </c>
      <c r="V2215" s="3">
        <v>2733.41</v>
      </c>
      <c r="W2215" s="3">
        <v>3024.2150000000001</v>
      </c>
      <c r="X2215" s="3">
        <v>3300.8119999999999</v>
      </c>
      <c r="Y2215" s="3">
        <v>3769.79</v>
      </c>
      <c r="Z2215" s="3">
        <v>4144.4759999999997</v>
      </c>
      <c r="AA2215" s="3">
        <v>4552.8540000000003</v>
      </c>
      <c r="AB2215" s="3">
        <v>4978.4859999999999</v>
      </c>
      <c r="AC2215" s="3">
        <v>5216.6760000000004</v>
      </c>
      <c r="AD2215" s="3">
        <v>5607.6729999999998</v>
      </c>
      <c r="AE2215" s="3">
        <v>5786.3270000000002</v>
      </c>
      <c r="AF2215" s="3">
        <v>5988.2479999999996</v>
      </c>
      <c r="AG2215" s="3">
        <v>6464.4979999999996</v>
      </c>
      <c r="AH2215" s="3">
        <v>7361.9840000000004</v>
      </c>
      <c r="AI2215" s="3">
        <v>8003.3310000000001</v>
      </c>
      <c r="AJ2215" s="3">
        <v>8994.3019999999997</v>
      </c>
      <c r="AK2215" s="3">
        <v>10634.12</v>
      </c>
      <c r="AL2215" s="3">
        <v>12516.403</v>
      </c>
      <c r="AM2215" s="3">
        <v>14245.668</v>
      </c>
      <c r="AN2215" s="3">
        <v>16115.112999999999</v>
      </c>
      <c r="AO2215" s="3">
        <v>17909.047999999999</v>
      </c>
      <c r="AP2215" s="3">
        <v>20324.028999999999</v>
      </c>
      <c r="AQ2215" s="3">
        <v>21964.580999999998</v>
      </c>
      <c r="AR2215" s="3">
        <v>24567.473999999998</v>
      </c>
      <c r="AS2215" s="3">
        <v>27459.550999999999</v>
      </c>
      <c r="AT2215" s="3">
        <v>30037.694</v>
      </c>
      <c r="AU2215" s="3">
        <v>36687.764000000003</v>
      </c>
      <c r="AV2215" s="3">
        <v>45555.09</v>
      </c>
      <c r="AW2215" s="3">
        <v>53013.703999999998</v>
      </c>
      <c r="AX2215" s="3">
        <v>60112.461000000003</v>
      </c>
      <c r="AY2215" s="3">
        <v>66670.361000000004</v>
      </c>
      <c r="AZ2215" s="3">
        <v>73908.009999999995</v>
      </c>
      <c r="BA2215">
        <v>81798.296000000002</v>
      </c>
      <c r="BB2215">
        <v>2017</v>
      </c>
    </row>
    <row r="2216" spans="1:54" hidden="1" x14ac:dyDescent="0.2">
      <c r="A2216">
        <v>469</v>
      </c>
      <c r="B2216" t="s">
        <v>512</v>
      </c>
      <c r="C2216" t="s">
        <v>327</v>
      </c>
      <c r="D2216" t="s">
        <v>30</v>
      </c>
      <c r="E2216" t="s">
        <v>325</v>
      </c>
      <c r="F2216" t="s">
        <v>326</v>
      </c>
      <c r="G2216" t="s">
        <v>223</v>
      </c>
      <c r="H2216" t="s">
        <v>322</v>
      </c>
      <c r="I2216" t="s">
        <v>321</v>
      </c>
      <c r="J2216" s="3">
        <v>580.04200000000003</v>
      </c>
      <c r="K2216" s="3">
        <v>617.65899999999999</v>
      </c>
      <c r="L2216" s="3">
        <v>711.351</v>
      </c>
      <c r="M2216" s="3">
        <v>846.38800000000003</v>
      </c>
      <c r="N2216" s="3">
        <v>925.97</v>
      </c>
      <c r="O2216" s="3">
        <v>1049.33</v>
      </c>
      <c r="P2216" s="3">
        <v>1132.4559999999999</v>
      </c>
      <c r="Q2216" s="3">
        <v>1585.2170000000001</v>
      </c>
      <c r="R2216" s="3">
        <v>1858.029</v>
      </c>
      <c r="S2216" s="3">
        <v>2266.442</v>
      </c>
      <c r="T2216" s="3">
        <v>1870.847</v>
      </c>
      <c r="U2216" s="3">
        <v>923.84299999999996</v>
      </c>
      <c r="V2216" s="3">
        <v>825.44799999999998</v>
      </c>
      <c r="W2216" s="3">
        <v>906.80399999999997</v>
      </c>
      <c r="X2216" s="3">
        <v>978.53700000000003</v>
      </c>
      <c r="Y2216" s="3">
        <v>1111.7819999999999</v>
      </c>
      <c r="Z2216" s="3">
        <v>1221.885</v>
      </c>
      <c r="AA2216" s="3">
        <v>1342.925</v>
      </c>
      <c r="AB2216" s="3">
        <v>1469.317</v>
      </c>
      <c r="AC2216" s="3">
        <v>1532.8889999999999</v>
      </c>
      <c r="AD2216" s="3">
        <v>1642.6289999999999</v>
      </c>
      <c r="AE2216" s="3">
        <v>1569.0350000000001</v>
      </c>
      <c r="AF2216" s="3">
        <v>1356.683</v>
      </c>
      <c r="AG2216" s="3">
        <v>1254.1010000000001</v>
      </c>
      <c r="AH2216" s="3">
        <v>1195.373</v>
      </c>
      <c r="AI2216" s="3">
        <v>1330.4590000000001</v>
      </c>
      <c r="AJ2216" s="3">
        <v>1563.479</v>
      </c>
      <c r="AK2216" s="3">
        <v>1861.0519999999999</v>
      </c>
      <c r="AL2216" s="3">
        <v>2270.3560000000002</v>
      </c>
      <c r="AM2216" s="3">
        <v>2578.0459999999998</v>
      </c>
      <c r="AN2216" s="3">
        <v>2921.7570000000001</v>
      </c>
      <c r="AO2216" s="3">
        <v>3077.3429999999998</v>
      </c>
      <c r="AP2216" s="3">
        <v>3383.1129999999998</v>
      </c>
      <c r="AQ2216" s="3">
        <v>3400.3209999999999</v>
      </c>
      <c r="AR2216" s="3">
        <v>3524.4180000000001</v>
      </c>
      <c r="AS2216" s="3">
        <v>3731.1770000000001</v>
      </c>
      <c r="AT2216" s="3">
        <v>3686.07</v>
      </c>
      <c r="AU2216" s="3">
        <v>2500.7719999999999</v>
      </c>
      <c r="AV2216" s="3" t="s">
        <v>215</v>
      </c>
      <c r="AW2216" s="3" t="s">
        <v>215</v>
      </c>
      <c r="AX2216" s="3" t="s">
        <v>215</v>
      </c>
      <c r="AY2216" s="3" t="s">
        <v>215</v>
      </c>
      <c r="AZ2216" s="3" t="s">
        <v>215</v>
      </c>
      <c r="BA2216" t="s">
        <v>215</v>
      </c>
      <c r="BB2216">
        <v>2017</v>
      </c>
    </row>
    <row r="2217" spans="1:54" hidden="1" x14ac:dyDescent="0.2">
      <c r="A2217">
        <v>469</v>
      </c>
      <c r="B2217" t="s">
        <v>512</v>
      </c>
      <c r="C2217" t="s">
        <v>212</v>
      </c>
      <c r="D2217" t="s">
        <v>30</v>
      </c>
      <c r="E2217" t="s">
        <v>325</v>
      </c>
      <c r="F2217" t="s">
        <v>324</v>
      </c>
      <c r="G2217" t="s">
        <v>323</v>
      </c>
      <c r="H2217" t="s">
        <v>322</v>
      </c>
      <c r="I2217" t="s">
        <v>321</v>
      </c>
      <c r="J2217" s="3">
        <v>2245.6999999999998</v>
      </c>
      <c r="K2217" s="3">
        <v>2440.038</v>
      </c>
      <c r="L2217" s="3">
        <v>2706.5329999999999</v>
      </c>
      <c r="M2217" s="3">
        <v>2981.7379999999998</v>
      </c>
      <c r="N2217" s="3">
        <v>3245.1170000000002</v>
      </c>
      <c r="O2217" s="3">
        <v>3496.538</v>
      </c>
      <c r="P2217" s="3">
        <v>3642.4180000000001</v>
      </c>
      <c r="Q2217" s="3">
        <v>3811.2539999999999</v>
      </c>
      <c r="R2217" s="3">
        <v>4019.8359999999998</v>
      </c>
      <c r="S2217" s="3">
        <v>4208.1719999999996</v>
      </c>
      <c r="T2217" s="3">
        <v>4426.32</v>
      </c>
      <c r="U2217" s="3">
        <v>4575.0410000000002</v>
      </c>
      <c r="V2217" s="3">
        <v>4598.1779999999999</v>
      </c>
      <c r="W2217" s="3">
        <v>4745.8890000000001</v>
      </c>
      <c r="X2217" s="3">
        <v>4947.424</v>
      </c>
      <c r="Y2217" s="3">
        <v>5170.0789999999997</v>
      </c>
      <c r="Z2217" s="3">
        <v>5397.9480000000003</v>
      </c>
      <c r="AA2217" s="3">
        <v>5697.8739999999998</v>
      </c>
      <c r="AB2217" s="3">
        <v>6061.482</v>
      </c>
      <c r="AC2217" s="3">
        <v>6393.3419999999996</v>
      </c>
      <c r="AD2217" s="3">
        <v>6699.4459999999999</v>
      </c>
      <c r="AE2217" s="3">
        <v>6940.0479999999998</v>
      </c>
      <c r="AF2217" s="3">
        <v>7123.63</v>
      </c>
      <c r="AG2217" s="3">
        <v>7345.665</v>
      </c>
      <c r="AH2217" s="3">
        <v>7697.2650000000003</v>
      </c>
      <c r="AI2217" s="3">
        <v>8131.83</v>
      </c>
      <c r="AJ2217" s="3">
        <v>8773.7720000000008</v>
      </c>
      <c r="AK2217" s="3">
        <v>9458.0959999999995</v>
      </c>
      <c r="AL2217" s="3">
        <v>10116.032999999999</v>
      </c>
      <c r="AM2217" s="3">
        <v>10433.999</v>
      </c>
      <c r="AN2217" s="3">
        <v>10850.779</v>
      </c>
      <c r="AO2217" s="3">
        <v>11022.11</v>
      </c>
      <c r="AP2217" s="3">
        <v>11210.449000000001</v>
      </c>
      <c r="AQ2217" s="3">
        <v>11448.084000000001</v>
      </c>
      <c r="AR2217" s="3">
        <v>11716.694</v>
      </c>
      <c r="AS2217" s="3">
        <v>12042.093999999999</v>
      </c>
      <c r="AT2217" s="3">
        <v>12550.648999999999</v>
      </c>
      <c r="AU2217" s="3">
        <v>12670.762000000001</v>
      </c>
      <c r="AV2217" s="3">
        <v>13329.958000000001</v>
      </c>
      <c r="AW2217" s="3">
        <v>14045.665999999999</v>
      </c>
      <c r="AX2217" s="3">
        <v>14806.347</v>
      </c>
      <c r="AY2217" s="3">
        <v>15630.419</v>
      </c>
      <c r="AZ2217" s="3">
        <v>16472.325000000001</v>
      </c>
      <c r="BA2217">
        <v>17366.647000000001</v>
      </c>
      <c r="BB2217">
        <v>2017</v>
      </c>
    </row>
    <row r="2218" spans="1:54" hidden="1" x14ac:dyDescent="0.2">
      <c r="A2218">
        <v>469</v>
      </c>
      <c r="B2218" t="s">
        <v>512</v>
      </c>
      <c r="C2218" t="s">
        <v>320</v>
      </c>
      <c r="D2218" t="s">
        <v>30</v>
      </c>
      <c r="E2218" t="s">
        <v>319</v>
      </c>
      <c r="F2218" t="s">
        <v>318</v>
      </c>
      <c r="G2218" t="s">
        <v>243</v>
      </c>
    </row>
    <row r="2219" spans="1:54" hidden="1" x14ac:dyDescent="0.2">
      <c r="A2219">
        <v>469</v>
      </c>
      <c r="B2219" t="s">
        <v>512</v>
      </c>
      <c r="C2219" t="s">
        <v>317</v>
      </c>
      <c r="D2219" t="s">
        <v>30</v>
      </c>
      <c r="E2219" t="s">
        <v>316</v>
      </c>
      <c r="F2219" s="3" t="s">
        <v>315</v>
      </c>
      <c r="G2219" t="s">
        <v>288</v>
      </c>
      <c r="I2219" t="s">
        <v>310</v>
      </c>
      <c r="J2219">
        <v>0.69</v>
      </c>
      <c r="K2219">
        <v>0.69299999999999995</v>
      </c>
      <c r="L2219">
        <v>0.74099999999999999</v>
      </c>
      <c r="M2219">
        <v>0.78700000000000003</v>
      </c>
      <c r="N2219">
        <v>0.81399999999999995</v>
      </c>
      <c r="O2219">
        <v>0.84399999999999997</v>
      </c>
      <c r="P2219">
        <v>0.85399999999999998</v>
      </c>
      <c r="Q2219">
        <v>0.85699999999999998</v>
      </c>
      <c r="R2219">
        <v>0.85299999999999998</v>
      </c>
      <c r="S2219">
        <v>0.84799999999999998</v>
      </c>
      <c r="T2219">
        <v>0.83299999999999996</v>
      </c>
      <c r="U2219">
        <v>0.83099999999999996</v>
      </c>
      <c r="V2219">
        <v>0.749</v>
      </c>
      <c r="W2219">
        <v>0.755</v>
      </c>
      <c r="X2219">
        <v>0.76400000000000001</v>
      </c>
      <c r="Y2219">
        <v>0.77</v>
      </c>
      <c r="Z2219">
        <v>0.77800000000000002</v>
      </c>
      <c r="AA2219">
        <v>0.79100000000000004</v>
      </c>
      <c r="AB2219">
        <v>0.82899999999999996</v>
      </c>
      <c r="AC2219">
        <v>0.85</v>
      </c>
      <c r="AD2219">
        <v>0.85499999999999998</v>
      </c>
      <c r="AE2219">
        <v>0.86399999999999999</v>
      </c>
      <c r="AF2219">
        <v>0.86699999999999999</v>
      </c>
      <c r="AG2219">
        <v>0.85899999999999999</v>
      </c>
      <c r="AH2219">
        <v>0.85</v>
      </c>
      <c r="AI2219">
        <v>0.84799999999999998</v>
      </c>
      <c r="AJ2219">
        <v>0.86</v>
      </c>
      <c r="AK2219">
        <v>0.874</v>
      </c>
      <c r="AL2219">
        <v>0.91</v>
      </c>
      <c r="AM2219">
        <v>0.95699999999999996</v>
      </c>
      <c r="AN2219">
        <v>0.95599999999999996</v>
      </c>
      <c r="AO2219">
        <v>0.93500000000000005</v>
      </c>
      <c r="AP2219">
        <v>0.92600000000000005</v>
      </c>
      <c r="AQ2219">
        <v>0.92600000000000005</v>
      </c>
      <c r="AR2219">
        <v>0.92100000000000004</v>
      </c>
      <c r="AS2219">
        <v>0.93</v>
      </c>
      <c r="AT2219">
        <v>0.94099999999999995</v>
      </c>
      <c r="AU2219">
        <v>0.94499999999999995</v>
      </c>
      <c r="AV2219">
        <v>0.95799999999999996</v>
      </c>
      <c r="AW2219">
        <v>0.97299999999999998</v>
      </c>
      <c r="AX2219">
        <v>0.99199999999999999</v>
      </c>
      <c r="AY2219">
        <v>1.014</v>
      </c>
      <c r="AZ2219">
        <v>1.036</v>
      </c>
      <c r="BA2219">
        <v>1.06</v>
      </c>
      <c r="BB2219">
        <v>2017</v>
      </c>
    </row>
    <row r="2220" spans="1:54" hidden="1" x14ac:dyDescent="0.2">
      <c r="A2220">
        <v>469</v>
      </c>
      <c r="B2220" t="s">
        <v>512</v>
      </c>
      <c r="C2220" t="s">
        <v>314</v>
      </c>
      <c r="D2220" t="s">
        <v>30</v>
      </c>
      <c r="E2220" t="s">
        <v>313</v>
      </c>
      <c r="F2220" s="3" t="s">
        <v>312</v>
      </c>
      <c r="G2220" t="s">
        <v>311</v>
      </c>
      <c r="I2220" t="s">
        <v>310</v>
      </c>
      <c r="J2220">
        <v>0.18099999999999999</v>
      </c>
      <c r="K2220">
        <v>0.17699999999999999</v>
      </c>
      <c r="L2220">
        <v>0.184</v>
      </c>
      <c r="M2220">
        <v>0.19900000000000001</v>
      </c>
      <c r="N2220">
        <v>0.2</v>
      </c>
      <c r="O2220">
        <v>0.21</v>
      </c>
      <c r="P2220">
        <v>0.218</v>
      </c>
      <c r="Q2220">
        <v>0.29099999999999998</v>
      </c>
      <c r="R2220">
        <v>0.32400000000000001</v>
      </c>
      <c r="S2220">
        <v>0.377</v>
      </c>
      <c r="T2220">
        <v>0.44400000000000001</v>
      </c>
      <c r="U2220">
        <v>0.48799999999999999</v>
      </c>
      <c r="V2220">
        <v>0.59399999999999997</v>
      </c>
      <c r="W2220">
        <v>0.63700000000000001</v>
      </c>
      <c r="X2220">
        <v>0.66700000000000004</v>
      </c>
      <c r="Y2220">
        <v>0.72899999999999998</v>
      </c>
      <c r="Z2220">
        <v>0.76800000000000002</v>
      </c>
      <c r="AA2220">
        <v>0.79900000000000004</v>
      </c>
      <c r="AB2220">
        <v>0.82099999999999995</v>
      </c>
      <c r="AC2220">
        <v>0.81599999999999995</v>
      </c>
      <c r="AD2220">
        <v>0.83699999999999997</v>
      </c>
      <c r="AE2220">
        <v>0.83399999999999996</v>
      </c>
      <c r="AF2220">
        <v>0.84099999999999997</v>
      </c>
      <c r="AG2220">
        <v>0.88</v>
      </c>
      <c r="AH2220">
        <v>0.95599999999999996</v>
      </c>
      <c r="AI2220">
        <v>0.98399999999999999</v>
      </c>
      <c r="AJ2220">
        <v>1.0249999999999999</v>
      </c>
      <c r="AK2220">
        <v>1.1240000000000001</v>
      </c>
      <c r="AL2220">
        <v>1.2370000000000001</v>
      </c>
      <c r="AM2220">
        <v>1.365</v>
      </c>
      <c r="AN2220">
        <v>1.4850000000000001</v>
      </c>
      <c r="AO2220">
        <v>1.625</v>
      </c>
      <c r="AP2220">
        <v>1.8129999999999999</v>
      </c>
      <c r="AQ2220">
        <v>1.919</v>
      </c>
      <c r="AR2220">
        <v>2.097</v>
      </c>
      <c r="AS2220">
        <v>2.2799999999999998</v>
      </c>
      <c r="AT2220">
        <v>2.3929999999999998</v>
      </c>
      <c r="AU2220">
        <v>2.895</v>
      </c>
      <c r="AV2220">
        <v>3.4169999999999998</v>
      </c>
      <c r="AW2220">
        <v>3.774</v>
      </c>
      <c r="AX2220">
        <v>4.0599999999999996</v>
      </c>
      <c r="AY2220">
        <v>4.2649999999999997</v>
      </c>
      <c r="AZ2220">
        <v>4.4870000000000001</v>
      </c>
      <c r="BA2220">
        <v>4.71</v>
      </c>
      <c r="BB2220">
        <v>2017</v>
      </c>
    </row>
    <row r="2221" spans="1:54" hidden="1" x14ac:dyDescent="0.2">
      <c r="A2221">
        <v>469</v>
      </c>
      <c r="B2221" t="s">
        <v>512</v>
      </c>
      <c r="C2221" t="s">
        <v>309</v>
      </c>
      <c r="D2221" t="s">
        <v>30</v>
      </c>
      <c r="E2221" t="s">
        <v>308</v>
      </c>
      <c r="F2221" t="s">
        <v>307</v>
      </c>
      <c r="G2221" t="s">
        <v>217</v>
      </c>
      <c r="I2221" t="s">
        <v>1055</v>
      </c>
      <c r="J2221" s="3">
        <v>33.994</v>
      </c>
      <c r="K2221" s="3">
        <v>33.368000000000002</v>
      </c>
      <c r="L2221" s="3">
        <v>33.844999999999999</v>
      </c>
      <c r="M2221" s="3">
        <v>28.791</v>
      </c>
      <c r="N2221" s="3">
        <v>26.774999999999999</v>
      </c>
      <c r="O2221" s="3">
        <v>24.864000000000001</v>
      </c>
      <c r="P2221" s="3">
        <v>22.614000000000001</v>
      </c>
      <c r="Q2221" s="3">
        <v>24.745999999999999</v>
      </c>
      <c r="R2221" s="3">
        <v>33.271000000000001</v>
      </c>
      <c r="S2221" s="3">
        <v>30.215</v>
      </c>
      <c r="T2221" s="3">
        <v>27.413</v>
      </c>
      <c r="U2221" s="3">
        <v>20.140999999999998</v>
      </c>
      <c r="V2221" s="3">
        <v>17.297999999999998</v>
      </c>
      <c r="W2221" s="3">
        <v>15.439</v>
      </c>
      <c r="X2221" s="3">
        <v>15.76</v>
      </c>
      <c r="Y2221" s="3">
        <v>16.317</v>
      </c>
      <c r="Z2221" s="3">
        <v>15.754</v>
      </c>
      <c r="AA2221" s="3">
        <v>18.844999999999999</v>
      </c>
      <c r="AB2221" s="3">
        <v>20.285</v>
      </c>
      <c r="AC2221" s="3">
        <v>19.788</v>
      </c>
      <c r="AD2221" s="3">
        <v>18.596</v>
      </c>
      <c r="AE2221" s="3">
        <v>17.366</v>
      </c>
      <c r="AF2221" s="3">
        <v>19.908000000000001</v>
      </c>
      <c r="AG2221" s="3">
        <v>19.32</v>
      </c>
      <c r="AH2221" s="3">
        <v>19.193999999999999</v>
      </c>
      <c r="AI2221" s="3">
        <v>21.204999999999998</v>
      </c>
      <c r="AJ2221" s="3">
        <v>23.103999999999999</v>
      </c>
      <c r="AK2221" s="3">
        <v>27.51</v>
      </c>
      <c r="AL2221" s="3">
        <v>28.486999999999998</v>
      </c>
      <c r="AM2221" s="3">
        <v>21.895</v>
      </c>
      <c r="AN2221" s="3">
        <v>21.297999999999998</v>
      </c>
      <c r="AO2221" s="3">
        <v>17.084</v>
      </c>
      <c r="AP2221" s="3">
        <v>16.027000000000001</v>
      </c>
      <c r="AQ2221" s="3">
        <v>14.212</v>
      </c>
      <c r="AR2221" s="3">
        <v>13.643000000000001</v>
      </c>
      <c r="AS2221" s="3">
        <v>14.289</v>
      </c>
      <c r="AT2221" s="3">
        <v>15.04</v>
      </c>
      <c r="AU2221" s="3">
        <v>15.239000000000001</v>
      </c>
      <c r="AV2221" s="3">
        <v>15.805</v>
      </c>
      <c r="AW2221" s="3">
        <v>15.972</v>
      </c>
      <c r="AX2221" s="3">
        <v>16.884</v>
      </c>
      <c r="AY2221" s="3">
        <v>17.724</v>
      </c>
      <c r="AZ2221" s="3">
        <v>18.673999999999999</v>
      </c>
      <c r="BA2221">
        <v>19.751999999999999</v>
      </c>
      <c r="BB2221">
        <v>2017</v>
      </c>
    </row>
    <row r="2222" spans="1:54" hidden="1" x14ac:dyDescent="0.2">
      <c r="A2222">
        <v>469</v>
      </c>
      <c r="B2222" t="s">
        <v>512</v>
      </c>
      <c r="C2222" t="s">
        <v>306</v>
      </c>
      <c r="D2222" t="s">
        <v>30</v>
      </c>
      <c r="E2222" t="s">
        <v>305</v>
      </c>
      <c r="F2222" t="s">
        <v>304</v>
      </c>
      <c r="G2222" t="s">
        <v>217</v>
      </c>
      <c r="I2222" t="s">
        <v>1055</v>
      </c>
      <c r="J2222" s="3">
        <v>15.676</v>
      </c>
      <c r="K2222" s="3">
        <v>13.379</v>
      </c>
      <c r="L2222" s="3">
        <v>12.436</v>
      </c>
      <c r="M2222" s="3">
        <v>12.967000000000001</v>
      </c>
      <c r="N2222" s="3">
        <v>10.224</v>
      </c>
      <c r="O2222" s="3">
        <v>9.58</v>
      </c>
      <c r="P2222" s="3">
        <v>8.0890000000000004</v>
      </c>
      <c r="Q2222" s="3">
        <v>19.021000000000001</v>
      </c>
      <c r="R2222" s="3">
        <v>18.989999999999998</v>
      </c>
      <c r="S2222" s="3">
        <v>19.07</v>
      </c>
      <c r="T2222" s="3">
        <v>21.164999999999999</v>
      </c>
      <c r="U2222" s="3">
        <v>33.036999999999999</v>
      </c>
      <c r="V2222" s="3">
        <v>31.599</v>
      </c>
      <c r="W2222" s="3">
        <v>20.791</v>
      </c>
      <c r="X2222" s="3">
        <v>21.547000000000001</v>
      </c>
      <c r="Y2222" s="3">
        <v>20.622</v>
      </c>
      <c r="Z2222" s="3">
        <v>16.638000000000002</v>
      </c>
      <c r="AA2222" s="3">
        <v>16.512</v>
      </c>
      <c r="AB2222" s="3">
        <v>17.506</v>
      </c>
      <c r="AC2222" s="3">
        <v>17.974</v>
      </c>
      <c r="AD2222" s="3">
        <v>17.486000000000001</v>
      </c>
      <c r="AE2222" s="3">
        <v>17.334</v>
      </c>
      <c r="AF2222" s="3">
        <v>20.588999999999999</v>
      </c>
      <c r="AG2222" s="3">
        <v>21.600999999999999</v>
      </c>
      <c r="AH2222" s="3">
        <v>23.318999999999999</v>
      </c>
      <c r="AI2222" s="3">
        <v>24.297000000000001</v>
      </c>
      <c r="AJ2222" s="3">
        <v>24.655000000000001</v>
      </c>
      <c r="AK2222" s="3">
        <v>29.166</v>
      </c>
      <c r="AL2222" s="3">
        <v>29.007999999999999</v>
      </c>
      <c r="AM2222" s="3">
        <v>19.664000000000001</v>
      </c>
      <c r="AN2222" s="3">
        <v>19.420999999999999</v>
      </c>
      <c r="AO2222" s="3">
        <v>14.627000000000001</v>
      </c>
      <c r="AP2222" s="3">
        <v>12.387</v>
      </c>
      <c r="AQ2222" s="3">
        <v>11.993</v>
      </c>
      <c r="AR2222" s="3">
        <v>12.763</v>
      </c>
      <c r="AS2222" s="3">
        <v>10.632</v>
      </c>
      <c r="AT2222" s="3">
        <v>9.0760000000000005</v>
      </c>
      <c r="AU2222" s="3">
        <v>8.7530000000000001</v>
      </c>
      <c r="AV2222" s="3">
        <v>11.4</v>
      </c>
      <c r="AW2222" s="3">
        <v>12.025</v>
      </c>
      <c r="AX2222" s="3">
        <v>13.416</v>
      </c>
      <c r="AY2222" s="3">
        <v>14.459</v>
      </c>
      <c r="AZ2222" s="3">
        <v>15.497999999999999</v>
      </c>
      <c r="BA2222">
        <v>16.506</v>
      </c>
      <c r="BB2222">
        <v>2017</v>
      </c>
    </row>
    <row r="2223" spans="1:54" hidden="1" x14ac:dyDescent="0.2">
      <c r="A2223">
        <v>469</v>
      </c>
      <c r="B2223" t="s">
        <v>512</v>
      </c>
      <c r="C2223" t="s">
        <v>303</v>
      </c>
      <c r="D2223" t="s">
        <v>30</v>
      </c>
      <c r="E2223" t="s">
        <v>300</v>
      </c>
      <c r="F2223" t="s">
        <v>302</v>
      </c>
      <c r="G2223" t="s">
        <v>295</v>
      </c>
      <c r="I2223" t="s">
        <v>1056</v>
      </c>
      <c r="J2223" s="3">
        <v>8.4879999999999995</v>
      </c>
      <c r="K2223" s="3">
        <v>9.3710000000000004</v>
      </c>
      <c r="L2223" s="3">
        <v>10.766999999999999</v>
      </c>
      <c r="M2223" s="3">
        <v>12.488</v>
      </c>
      <c r="N2223" s="3">
        <v>14.618</v>
      </c>
      <c r="O2223" s="3">
        <v>16.388000000000002</v>
      </c>
      <c r="P2223" s="3">
        <v>20.305</v>
      </c>
      <c r="Q2223" s="3">
        <v>25.417999999999999</v>
      </c>
      <c r="R2223" s="3">
        <v>29.277999999999999</v>
      </c>
      <c r="S2223" s="3">
        <v>35.170999999999999</v>
      </c>
      <c r="T2223" s="3">
        <v>42.634</v>
      </c>
      <c r="U2223" s="3">
        <v>48.917000000000002</v>
      </c>
      <c r="V2223" s="3">
        <v>59.259</v>
      </c>
      <c r="W2223" s="3">
        <v>65.802999999999997</v>
      </c>
      <c r="X2223" s="3">
        <v>71.754999999999995</v>
      </c>
      <c r="Y2223" s="3">
        <v>78.471999999999994</v>
      </c>
      <c r="Z2223" s="3">
        <v>84.04</v>
      </c>
      <c r="AA2223" s="3">
        <v>89.222999999999999</v>
      </c>
      <c r="AB2223" s="3">
        <v>93.72</v>
      </c>
      <c r="AC2223" s="3">
        <v>97.23</v>
      </c>
      <c r="AD2223" s="3">
        <v>100</v>
      </c>
      <c r="AE2223" s="3">
        <v>102.425</v>
      </c>
      <c r="AF2223" s="3">
        <v>104.91500000000001</v>
      </c>
      <c r="AG2223" s="3">
        <v>108.282</v>
      </c>
      <c r="AH2223" s="3">
        <v>117.06</v>
      </c>
      <c r="AI2223" s="3">
        <v>127.392</v>
      </c>
      <c r="AJ2223" s="3">
        <v>132.745</v>
      </c>
      <c r="AK2223" s="3">
        <v>147.29300000000001</v>
      </c>
      <c r="AL2223" s="3">
        <v>164.52199999999999</v>
      </c>
      <c r="AM2223" s="3">
        <v>191.24100000000001</v>
      </c>
      <c r="AN2223" s="3">
        <v>213.59700000000001</v>
      </c>
      <c r="AO2223" s="3">
        <v>237.285</v>
      </c>
      <c r="AP2223" s="3">
        <v>257.80900000000003</v>
      </c>
      <c r="AQ2223" s="3">
        <v>275.63600000000002</v>
      </c>
      <c r="AR2223" s="3">
        <v>303.46499999999997</v>
      </c>
      <c r="AS2223" s="3">
        <v>336.82799999999997</v>
      </c>
      <c r="AT2223" s="3">
        <v>371.18299999999999</v>
      </c>
      <c r="AU2223" s="3">
        <v>458.54899999999998</v>
      </c>
      <c r="AV2223" s="3">
        <v>550.70100000000002</v>
      </c>
      <c r="AW2223" s="3">
        <v>622.08399999999995</v>
      </c>
      <c r="AX2223" s="3">
        <v>684.24099999999999</v>
      </c>
      <c r="AY2223" s="3">
        <v>733.83500000000004</v>
      </c>
      <c r="AZ2223" s="3">
        <v>786.32500000000005</v>
      </c>
      <c r="BA2223">
        <v>841.46500000000003</v>
      </c>
      <c r="BB2223">
        <v>2017</v>
      </c>
    </row>
    <row r="2224" spans="1:54" hidden="1" x14ac:dyDescent="0.2">
      <c r="A2224">
        <v>469</v>
      </c>
      <c r="B2224" t="s">
        <v>512</v>
      </c>
      <c r="C2224" t="s">
        <v>301</v>
      </c>
      <c r="D2224" t="s">
        <v>30</v>
      </c>
      <c r="E2224" t="s">
        <v>300</v>
      </c>
      <c r="F2224" t="s">
        <v>299</v>
      </c>
      <c r="G2224" t="s">
        <v>275</v>
      </c>
      <c r="I2224" t="s">
        <v>298</v>
      </c>
      <c r="J2224" s="3">
        <v>20.5</v>
      </c>
      <c r="K2224" s="3">
        <v>10.4</v>
      </c>
      <c r="L2224" s="3">
        <v>14.9</v>
      </c>
      <c r="M2224" s="3">
        <v>15.981999999999999</v>
      </c>
      <c r="N2224" s="3">
        <v>17.059999999999999</v>
      </c>
      <c r="O2224" s="3">
        <v>12.108000000000001</v>
      </c>
      <c r="P2224" s="3">
        <v>23.9</v>
      </c>
      <c r="Q2224" s="3">
        <v>25.184999999999999</v>
      </c>
      <c r="R2224" s="3">
        <v>15.185</v>
      </c>
      <c r="S2224" s="3">
        <v>20.129000000000001</v>
      </c>
      <c r="T2224" s="3">
        <v>21.219000000000001</v>
      </c>
      <c r="U2224" s="3">
        <v>14.737</v>
      </c>
      <c r="V2224" s="3">
        <v>21.141999999999999</v>
      </c>
      <c r="W2224" s="3">
        <v>11.042</v>
      </c>
      <c r="X2224" s="3">
        <v>9.0459999999999994</v>
      </c>
      <c r="Y2224" s="3">
        <v>9.3610000000000007</v>
      </c>
      <c r="Z2224" s="3">
        <v>7.0949999999999998</v>
      </c>
      <c r="AA2224" s="3">
        <v>6.1669999999999998</v>
      </c>
      <c r="AB2224" s="3">
        <v>5.0410000000000004</v>
      </c>
      <c r="AC2224" s="3">
        <v>3.7450000000000001</v>
      </c>
      <c r="AD2224" s="3">
        <v>2.8490000000000002</v>
      </c>
      <c r="AE2224" s="3">
        <v>2.4249999999999998</v>
      </c>
      <c r="AF2224" s="3">
        <v>2.431</v>
      </c>
      <c r="AG2224" s="3">
        <v>3.21</v>
      </c>
      <c r="AH2224" s="3">
        <v>8.1059999999999999</v>
      </c>
      <c r="AI2224" s="3">
        <v>8.8260000000000005</v>
      </c>
      <c r="AJ2224" s="3">
        <v>4.202</v>
      </c>
      <c r="AK2224" s="3">
        <v>10.959</v>
      </c>
      <c r="AL2224" s="3">
        <v>11.698</v>
      </c>
      <c r="AM2224" s="3">
        <v>16.239999999999998</v>
      </c>
      <c r="AN2224" s="3">
        <v>11.69</v>
      </c>
      <c r="AO2224" s="3">
        <v>11.09</v>
      </c>
      <c r="AP2224" s="3">
        <v>8.65</v>
      </c>
      <c r="AQ2224" s="3">
        <v>6.9139999999999997</v>
      </c>
      <c r="AR2224" s="3">
        <v>10.097</v>
      </c>
      <c r="AS2224" s="3">
        <v>10.994</v>
      </c>
      <c r="AT2224" s="3">
        <v>10.199</v>
      </c>
      <c r="AU2224" s="3">
        <v>23.536999999999999</v>
      </c>
      <c r="AV2224" s="3">
        <v>20.096</v>
      </c>
      <c r="AW2224" s="3">
        <v>12.962</v>
      </c>
      <c r="AX2224" s="3">
        <v>9.9920000000000009</v>
      </c>
      <c r="AY2224" s="3">
        <v>7.2480000000000002</v>
      </c>
      <c r="AZ2224" s="3">
        <v>7.1529999999999996</v>
      </c>
      <c r="BA2224">
        <v>7.0119999999999996</v>
      </c>
      <c r="BB2224">
        <v>2017</v>
      </c>
    </row>
    <row r="2225" spans="1:54" hidden="1" x14ac:dyDescent="0.2">
      <c r="A2225">
        <v>469</v>
      </c>
      <c r="B2225" t="s">
        <v>512</v>
      </c>
      <c r="C2225" t="s">
        <v>297</v>
      </c>
      <c r="D2225" t="s">
        <v>30</v>
      </c>
      <c r="E2225" t="s">
        <v>293</v>
      </c>
      <c r="F2225" t="s">
        <v>296</v>
      </c>
      <c r="G2225" t="s">
        <v>295</v>
      </c>
      <c r="I2225" t="s">
        <v>1056</v>
      </c>
      <c r="J2225" s="3">
        <v>8.5670000000000002</v>
      </c>
      <c r="K2225" s="3">
        <v>9.3889999999999993</v>
      </c>
      <c r="L2225" s="3">
        <v>10.853999999999999</v>
      </c>
      <c r="M2225" s="3">
        <v>12.67</v>
      </c>
      <c r="N2225" s="3">
        <v>15.151</v>
      </c>
      <c r="O2225" s="3">
        <v>16.879000000000001</v>
      </c>
      <c r="P2225" s="3">
        <v>21.597000000000001</v>
      </c>
      <c r="Q2225" s="3">
        <v>27.02</v>
      </c>
      <c r="R2225" s="3">
        <v>29.72</v>
      </c>
      <c r="S2225" s="3">
        <v>34.668999999999997</v>
      </c>
      <c r="T2225" s="3">
        <v>42.081000000000003</v>
      </c>
      <c r="U2225" s="3">
        <v>50.795999999999999</v>
      </c>
      <c r="V2225" s="3">
        <v>55.744999999999997</v>
      </c>
      <c r="W2225" s="3">
        <v>64.081000000000003</v>
      </c>
      <c r="X2225" s="3">
        <v>68.177000000000007</v>
      </c>
      <c r="Y2225" s="3">
        <v>74.808000000000007</v>
      </c>
      <c r="Z2225" s="3">
        <v>80.909000000000006</v>
      </c>
      <c r="AA2225" s="3">
        <v>84.760999999999996</v>
      </c>
      <c r="AB2225" s="3">
        <v>87.623999999999995</v>
      </c>
      <c r="AC2225" s="3">
        <v>90.144999999999996</v>
      </c>
      <c r="AD2225" s="3">
        <v>92.436999999999998</v>
      </c>
      <c r="AE2225" s="3">
        <v>94.5</v>
      </c>
      <c r="AF2225" s="3">
        <v>97.096999999999994</v>
      </c>
      <c r="AG2225" s="3">
        <v>100.99299999999999</v>
      </c>
      <c r="AH2225" s="3">
        <v>112.818</v>
      </c>
      <c r="AI2225" s="3">
        <v>118.157</v>
      </c>
      <c r="AJ2225" s="3">
        <v>126.735</v>
      </c>
      <c r="AK2225" s="3">
        <v>137.59700000000001</v>
      </c>
      <c r="AL2225" s="3">
        <v>164.99799999999999</v>
      </c>
      <c r="AM2225" s="3">
        <v>181.38399999999999</v>
      </c>
      <c r="AN2225" s="3">
        <v>200.57499999999999</v>
      </c>
      <c r="AO2225" s="3">
        <v>224.20699999999999</v>
      </c>
      <c r="AP2225" s="3">
        <v>240.47800000000001</v>
      </c>
      <c r="AQ2225" s="3">
        <v>263.93400000000003</v>
      </c>
      <c r="AR2225" s="3">
        <v>285.57799999999997</v>
      </c>
      <c r="AS2225" s="3">
        <v>318.10000000000002</v>
      </c>
      <c r="AT2225" s="3">
        <v>362.53500000000003</v>
      </c>
      <c r="AU2225" s="3">
        <v>470.43799999999999</v>
      </c>
      <c r="AV2225" s="3">
        <v>519.22199999999998</v>
      </c>
      <c r="AW2225" s="3">
        <v>597.99199999999996</v>
      </c>
      <c r="AX2225" s="3">
        <v>647.70699999999999</v>
      </c>
      <c r="AY2225" s="3">
        <v>695.7</v>
      </c>
      <c r="AZ2225" s="3">
        <v>744.37099999999998</v>
      </c>
      <c r="BA2225">
        <v>796.76599999999996</v>
      </c>
      <c r="BB2225">
        <v>2017</v>
      </c>
    </row>
    <row r="2226" spans="1:54" hidden="1" x14ac:dyDescent="0.2">
      <c r="A2226">
        <v>469</v>
      </c>
      <c r="B2226" t="s">
        <v>512</v>
      </c>
      <c r="C2226" t="s">
        <v>294</v>
      </c>
      <c r="D2226" t="s">
        <v>30</v>
      </c>
      <c r="E2226" t="s">
        <v>293</v>
      </c>
      <c r="F2226" t="s">
        <v>292</v>
      </c>
      <c r="G2226" t="s">
        <v>275</v>
      </c>
      <c r="I2226" t="s">
        <v>291</v>
      </c>
      <c r="J2226" s="3">
        <v>20.3</v>
      </c>
      <c r="K2226" s="3">
        <v>9.6</v>
      </c>
      <c r="L2226" s="3">
        <v>15.6</v>
      </c>
      <c r="M2226" s="3">
        <v>16.734999999999999</v>
      </c>
      <c r="N2226" s="3">
        <v>19.579999999999998</v>
      </c>
      <c r="O2226" s="3">
        <v>11.404</v>
      </c>
      <c r="P2226" s="3">
        <v>27.952999999999999</v>
      </c>
      <c r="Q2226" s="3">
        <v>25.11</v>
      </c>
      <c r="R2226" s="3">
        <v>9.9909999999999997</v>
      </c>
      <c r="S2226" s="3">
        <v>16.652999999999999</v>
      </c>
      <c r="T2226" s="3">
        <v>21.38</v>
      </c>
      <c r="U2226" s="3">
        <v>20.709</v>
      </c>
      <c r="V2226" s="3">
        <v>9.7439999999999998</v>
      </c>
      <c r="W2226" s="3">
        <v>14.952999999999999</v>
      </c>
      <c r="X2226" s="3">
        <v>6.3929999999999998</v>
      </c>
      <c r="Y2226" s="3">
        <v>9.7249999999999996</v>
      </c>
      <c r="Z2226" s="3">
        <v>8.1560000000000006</v>
      </c>
      <c r="AA2226" s="3">
        <v>4.7610000000000001</v>
      </c>
      <c r="AB2226" s="3">
        <v>3.3780000000000001</v>
      </c>
      <c r="AC2226" s="3">
        <v>2.8769999999999998</v>
      </c>
      <c r="AD2226" s="3">
        <v>2.5419999999999998</v>
      </c>
      <c r="AE2226" s="3">
        <v>2.2309999999999999</v>
      </c>
      <c r="AF2226" s="3">
        <v>2.7490000000000001</v>
      </c>
      <c r="AG2226" s="3">
        <v>4.0129999999999999</v>
      </c>
      <c r="AH2226" s="3">
        <v>11.709</v>
      </c>
      <c r="AI2226" s="3">
        <v>4.7320000000000002</v>
      </c>
      <c r="AJ2226" s="3">
        <v>7.2590000000000003</v>
      </c>
      <c r="AK2226" s="3">
        <v>8.5709999999999997</v>
      </c>
      <c r="AL2226" s="3">
        <v>19.914000000000001</v>
      </c>
      <c r="AM2226" s="3">
        <v>9.9309999999999992</v>
      </c>
      <c r="AN2226" s="3">
        <v>10.58</v>
      </c>
      <c r="AO2226" s="3">
        <v>11.782999999999999</v>
      </c>
      <c r="AP2226" s="3">
        <v>7.2569999999999997</v>
      </c>
      <c r="AQ2226" s="3">
        <v>9.7539999999999996</v>
      </c>
      <c r="AR2226" s="3">
        <v>8.1999999999999993</v>
      </c>
      <c r="AS2226" s="3">
        <v>11.388</v>
      </c>
      <c r="AT2226" s="3">
        <v>13.968999999999999</v>
      </c>
      <c r="AU2226" s="3">
        <v>29.763999999999999</v>
      </c>
      <c r="AV2226" s="3">
        <v>10.37</v>
      </c>
      <c r="AW2226" s="3">
        <v>15.170999999999999</v>
      </c>
      <c r="AX2226" s="3">
        <v>8.3140000000000001</v>
      </c>
      <c r="AY2226" s="3">
        <v>7.41</v>
      </c>
      <c r="AZ2226" s="3">
        <v>6.9960000000000004</v>
      </c>
      <c r="BA2226">
        <v>7.0389999999999997</v>
      </c>
      <c r="BB2226">
        <v>2017</v>
      </c>
    </row>
    <row r="2227" spans="1:54" hidden="1" x14ac:dyDescent="0.2">
      <c r="A2227">
        <v>469</v>
      </c>
      <c r="B2227" t="s">
        <v>512</v>
      </c>
      <c r="C2227" t="s">
        <v>290</v>
      </c>
      <c r="D2227" t="s">
        <v>30</v>
      </c>
      <c r="E2227" t="s">
        <v>289</v>
      </c>
      <c r="G2227" t="s">
        <v>288</v>
      </c>
    </row>
    <row r="2228" spans="1:54" hidden="1" x14ac:dyDescent="0.2">
      <c r="A2228">
        <v>469</v>
      </c>
      <c r="B2228" t="s">
        <v>512</v>
      </c>
      <c r="C2228" t="s">
        <v>287</v>
      </c>
      <c r="D2228" t="s">
        <v>30</v>
      </c>
      <c r="E2228" t="s">
        <v>286</v>
      </c>
      <c r="F2228" t="s">
        <v>285</v>
      </c>
      <c r="G2228" t="s">
        <v>275</v>
      </c>
      <c r="I2228" t="s">
        <v>1057</v>
      </c>
      <c r="J2228" s="3">
        <v>10.013</v>
      </c>
      <c r="K2228" s="3">
        <v>2.5049999999999999</v>
      </c>
      <c r="L2228" s="3">
        <v>2.9260000000000002</v>
      </c>
      <c r="M2228" s="3">
        <v>3.1179999999999999</v>
      </c>
      <c r="N2228" s="3">
        <v>7.9370000000000003</v>
      </c>
      <c r="O2228" s="3">
        <v>4.8380000000000001</v>
      </c>
      <c r="P2228" s="3">
        <v>0.80700000000000005</v>
      </c>
      <c r="Q2228" s="3">
        <v>-4.5830000000000002</v>
      </c>
      <c r="R2228" s="3">
        <v>16.161999999999999</v>
      </c>
      <c r="S2228" s="3">
        <v>-8.3000000000000004E-2</v>
      </c>
      <c r="T2228" s="3">
        <v>5.3319999999999999</v>
      </c>
      <c r="U2228" s="3">
        <v>-2.0859999999999999</v>
      </c>
      <c r="V2228" s="3">
        <v>-7.9119999999999999</v>
      </c>
      <c r="W2228" s="3">
        <v>13.409000000000001</v>
      </c>
      <c r="X2228" s="3">
        <v>0.443</v>
      </c>
      <c r="Y2228" s="3">
        <v>-44.222999999999999</v>
      </c>
      <c r="Z2228" s="3">
        <v>17.109000000000002</v>
      </c>
      <c r="AA2228" s="3">
        <v>12.785</v>
      </c>
      <c r="AB2228" s="3">
        <v>10.499000000000001</v>
      </c>
      <c r="AC2228" s="3">
        <v>11.246</v>
      </c>
      <c r="AD2228" s="3">
        <v>-1.7989999999999999</v>
      </c>
      <c r="AE2228" s="3">
        <v>7.9619999999999997</v>
      </c>
      <c r="AF2228" s="3">
        <v>-6.7690000000000001</v>
      </c>
      <c r="AG2228" s="3">
        <v>-5.7770000000000001</v>
      </c>
      <c r="AH2228" s="3">
        <v>9.3510000000000009</v>
      </c>
      <c r="AI2228" s="3">
        <v>16.762</v>
      </c>
      <c r="AJ2228" s="3">
        <v>14.372999999999999</v>
      </c>
      <c r="AK2228" s="3">
        <v>10.762</v>
      </c>
      <c r="AL2228" s="3">
        <v>23.908000000000001</v>
      </c>
      <c r="AM2228" s="3">
        <v>-1.9530000000000001</v>
      </c>
      <c r="AN2228" s="3">
        <v>-6.0170000000000003</v>
      </c>
      <c r="AO2228" s="3">
        <v>-1.9670000000000001</v>
      </c>
      <c r="AP2228" s="3">
        <v>3.456</v>
      </c>
      <c r="AQ2228" s="3">
        <v>0.90700000000000003</v>
      </c>
      <c r="AR2228" s="3">
        <v>4.58</v>
      </c>
      <c r="AS2228" s="3">
        <v>15.680999999999999</v>
      </c>
      <c r="AT2228" s="3">
        <v>6.0579999999999998</v>
      </c>
      <c r="AU2228" s="3">
        <v>-0.76700000000000002</v>
      </c>
      <c r="AV2228" s="3">
        <v>-5.5090000000000003</v>
      </c>
      <c r="AW2228" s="3">
        <v>5.2089999999999996</v>
      </c>
      <c r="AX2228" s="3">
        <v>5.3070000000000004</v>
      </c>
      <c r="AY2228" s="3">
        <v>6.24</v>
      </c>
      <c r="AZ2228" s="3">
        <v>6.3019999999999996</v>
      </c>
      <c r="BA2228">
        <v>10.505000000000001</v>
      </c>
      <c r="BB2228">
        <v>2017</v>
      </c>
    </row>
    <row r="2229" spans="1:54" hidden="1" x14ac:dyDescent="0.2">
      <c r="A2229">
        <v>469</v>
      </c>
      <c r="B2229" t="s">
        <v>512</v>
      </c>
      <c r="C2229" t="s">
        <v>284</v>
      </c>
      <c r="D2229" t="s">
        <v>30</v>
      </c>
      <c r="E2229" t="s">
        <v>283</v>
      </c>
      <c r="F2229" t="s">
        <v>282</v>
      </c>
      <c r="G2229" t="s">
        <v>275</v>
      </c>
      <c r="I2229" t="s">
        <v>1057</v>
      </c>
      <c r="J2229" s="3">
        <v>-1.3029999999999999</v>
      </c>
      <c r="K2229" s="3">
        <v>15.69</v>
      </c>
      <c r="L2229" s="3">
        <v>2.8090000000000002</v>
      </c>
      <c r="M2229" s="3">
        <v>6.2279999999999998</v>
      </c>
      <c r="N2229" s="3">
        <v>8</v>
      </c>
      <c r="O2229" s="3">
        <v>7.4</v>
      </c>
      <c r="P2229" s="3">
        <v>4.8</v>
      </c>
      <c r="Q2229" s="3">
        <v>-42.195999999999998</v>
      </c>
      <c r="R2229" s="3">
        <v>0</v>
      </c>
      <c r="S2229" s="3" t="s">
        <v>355</v>
      </c>
      <c r="T2229" s="3">
        <v>10.606</v>
      </c>
      <c r="U2229" s="3">
        <v>7.3719999999999999</v>
      </c>
      <c r="V2229" s="3">
        <v>-9.4719999999999995</v>
      </c>
      <c r="W2229" s="3">
        <v>6.843</v>
      </c>
      <c r="X2229" s="3">
        <v>3.2320000000000002</v>
      </c>
      <c r="Y2229" s="3">
        <v>10.664</v>
      </c>
      <c r="Z2229" s="3">
        <v>4.4509999999999996</v>
      </c>
      <c r="AA2229" s="3">
        <v>13.462</v>
      </c>
      <c r="AB2229" s="3">
        <v>17.696999999999999</v>
      </c>
      <c r="AC2229" s="3">
        <v>6.0339999999999998</v>
      </c>
      <c r="AD2229" s="3">
        <v>-0.45100000000000001</v>
      </c>
      <c r="AE2229" s="3">
        <v>-6.3780000000000001</v>
      </c>
      <c r="AF2229" s="3">
        <v>-7.0979999999999999</v>
      </c>
      <c r="AG2229" s="3">
        <v>-8.1470000000000002</v>
      </c>
      <c r="AH2229" s="3">
        <v>13.888</v>
      </c>
      <c r="AI2229" s="3">
        <v>19.399999999999999</v>
      </c>
      <c r="AJ2229" s="3">
        <v>12.657</v>
      </c>
      <c r="AK2229" s="3">
        <v>17.013000000000002</v>
      </c>
      <c r="AL2229" s="3">
        <v>22.675999999999998</v>
      </c>
      <c r="AM2229" s="3">
        <v>-6.0999999999999999E-2</v>
      </c>
      <c r="AN2229" s="3">
        <v>-4.5490000000000004</v>
      </c>
      <c r="AO2229" s="3">
        <v>-0.35599999999999998</v>
      </c>
      <c r="AP2229" s="3">
        <v>2.6880000000000002</v>
      </c>
      <c r="AQ2229" s="3">
        <v>-0.63</v>
      </c>
      <c r="AR2229" s="3">
        <v>6.2110000000000003</v>
      </c>
      <c r="AS2229" s="3">
        <v>13.516</v>
      </c>
      <c r="AT2229" s="3">
        <v>8.5210000000000008</v>
      </c>
      <c r="AU2229" s="3">
        <v>-1.179</v>
      </c>
      <c r="AV2229" s="3">
        <v>-5.6020000000000003</v>
      </c>
      <c r="AW2229" s="3">
        <v>4.875</v>
      </c>
      <c r="AX2229" s="3">
        <v>5.4340000000000002</v>
      </c>
      <c r="AY2229" s="3">
        <v>6.3330000000000002</v>
      </c>
      <c r="AZ2229" s="3">
        <v>6.4580000000000002</v>
      </c>
      <c r="BA2229">
        <v>10.782</v>
      </c>
      <c r="BB2229">
        <v>2017</v>
      </c>
    </row>
    <row r="2230" spans="1:54" hidden="1" x14ac:dyDescent="0.2">
      <c r="A2230">
        <v>469</v>
      </c>
      <c r="B2230" t="s">
        <v>512</v>
      </c>
      <c r="C2230" t="s">
        <v>281</v>
      </c>
      <c r="D2230" t="s">
        <v>30</v>
      </c>
      <c r="E2230" t="s">
        <v>280</v>
      </c>
      <c r="F2230" t="s">
        <v>279</v>
      </c>
      <c r="G2230" t="s">
        <v>275</v>
      </c>
      <c r="I2230" t="s">
        <v>1057</v>
      </c>
      <c r="J2230" s="3">
        <v>13.118</v>
      </c>
      <c r="K2230" s="3">
        <v>-10.178000000000001</v>
      </c>
      <c r="L2230" s="3">
        <v>8.3539999999999992</v>
      </c>
      <c r="M2230" s="3">
        <v>1.9870000000000001</v>
      </c>
      <c r="N2230" s="3">
        <v>1.5269999999999999</v>
      </c>
      <c r="O2230" s="3">
        <v>-2.9369999999999998</v>
      </c>
      <c r="P2230" s="3">
        <v>0.627</v>
      </c>
      <c r="Q2230" s="3">
        <v>15.446999999999999</v>
      </c>
      <c r="R2230" s="3">
        <v>-10.516999999999999</v>
      </c>
      <c r="S2230" s="3">
        <v>14.154</v>
      </c>
      <c r="T2230" s="3">
        <v>7.1790000000000003</v>
      </c>
      <c r="U2230" s="3">
        <v>12.085000000000001</v>
      </c>
      <c r="V2230" s="3">
        <v>6.8559999999999999</v>
      </c>
      <c r="W2230" s="3">
        <v>2.4430000000000001</v>
      </c>
      <c r="X2230" s="3">
        <v>3.4729999999999999</v>
      </c>
      <c r="Y2230" s="3">
        <v>10.561999999999999</v>
      </c>
      <c r="Z2230" s="3">
        <v>-0.14199999999999999</v>
      </c>
      <c r="AA2230" s="3">
        <v>5.883</v>
      </c>
      <c r="AB2230" s="3">
        <v>1.9179999999999999</v>
      </c>
      <c r="AC2230" s="3">
        <v>4.7489999999999997</v>
      </c>
      <c r="AD2230" s="3">
        <v>8.9890000000000008</v>
      </c>
      <c r="AE2230" s="3">
        <v>2.83</v>
      </c>
      <c r="AF2230" s="3">
        <v>-1.026</v>
      </c>
      <c r="AG2230" s="3">
        <v>7.5750000000000002</v>
      </c>
      <c r="AH2230" s="3">
        <v>26.922000000000001</v>
      </c>
      <c r="AI2230" s="3">
        <v>8.8810000000000002</v>
      </c>
      <c r="AJ2230" s="3">
        <v>9.2490000000000006</v>
      </c>
      <c r="AK2230" s="3">
        <v>11.965</v>
      </c>
      <c r="AL2230" s="3">
        <v>15.244</v>
      </c>
      <c r="AM2230" s="3">
        <v>-6.4669999999999996</v>
      </c>
      <c r="AN2230" s="3">
        <v>-3.7320000000000002</v>
      </c>
      <c r="AO2230" s="3">
        <v>-5.0419999999999998</v>
      </c>
      <c r="AP2230" s="3">
        <v>-11.047000000000001</v>
      </c>
      <c r="AQ2230" s="3">
        <v>7.819</v>
      </c>
      <c r="AR2230" s="3">
        <v>-11.699</v>
      </c>
      <c r="AS2230" s="3">
        <v>12.932</v>
      </c>
      <c r="AT2230" s="3">
        <v>-10.73</v>
      </c>
      <c r="AU2230" s="3">
        <v>6.5270000000000001</v>
      </c>
      <c r="AV2230" s="3">
        <v>7.7350000000000003</v>
      </c>
      <c r="AW2230" s="3">
        <v>9.6489999999999991</v>
      </c>
      <c r="AX2230" s="3">
        <v>7.649</v>
      </c>
      <c r="AY2230" s="3">
        <v>7.3209999999999997</v>
      </c>
      <c r="AZ2230" s="3">
        <v>6.5860000000000003</v>
      </c>
      <c r="BA2230">
        <v>10.01</v>
      </c>
      <c r="BB2230">
        <v>2017</v>
      </c>
    </row>
    <row r="2231" spans="1:54" hidden="1" x14ac:dyDescent="0.2">
      <c r="A2231">
        <v>469</v>
      </c>
      <c r="B2231" t="s">
        <v>512</v>
      </c>
      <c r="C2231" t="s">
        <v>278</v>
      </c>
      <c r="D2231" t="s">
        <v>30</v>
      </c>
      <c r="E2231" t="s">
        <v>277</v>
      </c>
      <c r="F2231" t="s">
        <v>276</v>
      </c>
      <c r="G2231" t="s">
        <v>275</v>
      </c>
      <c r="I2231" t="s">
        <v>1057</v>
      </c>
      <c r="J2231" s="3">
        <v>13.039</v>
      </c>
      <c r="K2231" s="3">
        <v>-10.568</v>
      </c>
      <c r="L2231" s="3">
        <v>14.494</v>
      </c>
      <c r="M2231" s="3">
        <v>-4.5519999999999996</v>
      </c>
      <c r="N2231" s="3">
        <v>14.734999999999999</v>
      </c>
      <c r="O2231" s="3">
        <v>-3.7189999999999999</v>
      </c>
      <c r="P2231" s="3">
        <v>-7.9189999999999996</v>
      </c>
      <c r="Q2231" s="3">
        <v>-45.62</v>
      </c>
      <c r="R2231" s="3">
        <v>-10.516999999999999</v>
      </c>
      <c r="S2231" s="3">
        <v>14.154</v>
      </c>
      <c r="T2231" s="3">
        <v>-3.5529999999999999</v>
      </c>
      <c r="U2231" s="3">
        <v>38.802</v>
      </c>
      <c r="V2231" s="3">
        <v>-3.9039999999999999</v>
      </c>
      <c r="W2231" s="3">
        <v>9.1679999999999993</v>
      </c>
      <c r="X2231" s="3">
        <v>-0.97599999999999998</v>
      </c>
      <c r="Y2231" s="3">
        <v>18.905999999999999</v>
      </c>
      <c r="Z2231" s="3">
        <v>-13.505000000000001</v>
      </c>
      <c r="AA2231" s="3">
        <v>7.1820000000000004</v>
      </c>
      <c r="AB2231" s="3">
        <v>3.4820000000000002</v>
      </c>
      <c r="AC2231" s="3">
        <v>-11.042</v>
      </c>
      <c r="AD2231" s="3">
        <v>15.818</v>
      </c>
      <c r="AE2231" s="3">
        <v>8.3960000000000008</v>
      </c>
      <c r="AF2231" s="3">
        <v>8.8369999999999997</v>
      </c>
      <c r="AG2231" s="3">
        <v>2.9079999999999999</v>
      </c>
      <c r="AH2231" s="3">
        <v>17.913</v>
      </c>
      <c r="AI2231" s="3">
        <v>8.7370000000000001</v>
      </c>
      <c r="AJ2231" s="3">
        <v>12.356999999999999</v>
      </c>
      <c r="AK2231" s="3">
        <v>14.260999999999999</v>
      </c>
      <c r="AL2231" s="3">
        <v>5.1210000000000004</v>
      </c>
      <c r="AM2231" s="3">
        <v>-2.2759999999999998</v>
      </c>
      <c r="AN2231" s="3">
        <v>-9.75</v>
      </c>
      <c r="AO2231" s="3">
        <v>-1.8160000000000001</v>
      </c>
      <c r="AP2231" s="3">
        <v>-14.458</v>
      </c>
      <c r="AQ2231" s="3">
        <v>10.016999999999999</v>
      </c>
      <c r="AR2231" s="3">
        <v>-3.403</v>
      </c>
      <c r="AS2231" s="3">
        <v>1.5649999999999999</v>
      </c>
      <c r="AT2231" s="3">
        <v>5.625</v>
      </c>
      <c r="AU2231" s="3">
        <v>10.298999999999999</v>
      </c>
      <c r="AV2231" s="3">
        <v>3.3290000000000002</v>
      </c>
      <c r="AW2231" s="3">
        <v>10.164999999999999</v>
      </c>
      <c r="AX2231" s="3">
        <v>6.4569999999999999</v>
      </c>
      <c r="AY2231" s="3">
        <v>5.3310000000000004</v>
      </c>
      <c r="AZ2231" s="3">
        <v>5.681</v>
      </c>
      <c r="BA2231">
        <v>9.8049999999999997</v>
      </c>
      <c r="BB2231">
        <v>2017</v>
      </c>
    </row>
    <row r="2232" spans="1:54" hidden="1" x14ac:dyDescent="0.2">
      <c r="A2232">
        <v>469</v>
      </c>
      <c r="B2232" t="s">
        <v>512</v>
      </c>
      <c r="C2232" t="s">
        <v>274</v>
      </c>
      <c r="D2232" t="s">
        <v>30</v>
      </c>
      <c r="E2232" t="s">
        <v>273</v>
      </c>
      <c r="F2232" t="s">
        <v>272</v>
      </c>
      <c r="G2232" t="s">
        <v>271</v>
      </c>
      <c r="I2232" t="s">
        <v>1058</v>
      </c>
      <c r="J2232" s="3" t="s">
        <v>215</v>
      </c>
      <c r="K2232" s="3" t="s">
        <v>215</v>
      </c>
      <c r="L2232" s="3" t="s">
        <v>215</v>
      </c>
      <c r="M2232" s="3" t="s">
        <v>215</v>
      </c>
      <c r="N2232" s="3" t="s">
        <v>215</v>
      </c>
      <c r="O2232" s="3" t="s">
        <v>215</v>
      </c>
      <c r="P2232" s="3" t="s">
        <v>215</v>
      </c>
      <c r="Q2232" s="3" t="s">
        <v>215</v>
      </c>
      <c r="R2232" s="3" t="s">
        <v>215</v>
      </c>
      <c r="S2232" s="3" t="s">
        <v>215</v>
      </c>
      <c r="T2232" s="3">
        <v>8.0440000000000005</v>
      </c>
      <c r="U2232" s="3">
        <v>8.7910000000000004</v>
      </c>
      <c r="V2232" s="3">
        <v>8.952</v>
      </c>
      <c r="W2232" s="3">
        <v>10.911</v>
      </c>
      <c r="X2232" s="3">
        <v>11.143000000000001</v>
      </c>
      <c r="Y2232" s="3">
        <v>11.176</v>
      </c>
      <c r="Z2232" s="3">
        <v>9.4670000000000005</v>
      </c>
      <c r="AA2232" s="3">
        <v>8.6709999999999994</v>
      </c>
      <c r="AB2232" s="3">
        <v>7.9550000000000001</v>
      </c>
      <c r="AC2232" s="3">
        <v>7.6920000000000002</v>
      </c>
      <c r="AD2232" s="3">
        <v>8.9949999999999992</v>
      </c>
      <c r="AE2232" s="3">
        <v>8.8079999999999998</v>
      </c>
      <c r="AF2232" s="3">
        <v>10.050000000000001</v>
      </c>
      <c r="AG2232" s="3">
        <v>11.275</v>
      </c>
      <c r="AH2232" s="3">
        <v>10.526</v>
      </c>
      <c r="AI2232" s="3">
        <v>11.468</v>
      </c>
      <c r="AJ2232" s="3">
        <v>10.917</v>
      </c>
      <c r="AK2232" s="3">
        <v>9.2050000000000001</v>
      </c>
      <c r="AL2232" s="3">
        <v>8.6760000000000002</v>
      </c>
      <c r="AM2232" s="3">
        <v>9.3670000000000009</v>
      </c>
      <c r="AN2232" s="3">
        <v>9.2100000000000009</v>
      </c>
      <c r="AO2232" s="3">
        <v>10.379</v>
      </c>
      <c r="AP2232" s="3">
        <v>12.372999999999999</v>
      </c>
      <c r="AQ2232" s="3">
        <v>12.992000000000001</v>
      </c>
      <c r="AR2232" s="3">
        <v>13.365</v>
      </c>
      <c r="AS2232" s="3">
        <v>12.859</v>
      </c>
      <c r="AT2232" s="3">
        <v>12.705</v>
      </c>
      <c r="AU2232" s="3">
        <v>12.244999999999999</v>
      </c>
      <c r="AV2232" s="3">
        <v>11.076000000000001</v>
      </c>
      <c r="AW2232" s="3">
        <v>9.7249999999999996</v>
      </c>
      <c r="AX2232" s="3">
        <v>8.1959999999999997</v>
      </c>
      <c r="AY2232" s="3">
        <v>7.5910000000000002</v>
      </c>
      <c r="AZ2232" s="3">
        <v>6.9720000000000004</v>
      </c>
      <c r="BA2232">
        <v>6.3369999999999997</v>
      </c>
      <c r="BB2232">
        <v>2017</v>
      </c>
    </row>
    <row r="2233" spans="1:54" hidden="1" x14ac:dyDescent="0.2">
      <c r="A2233">
        <v>469</v>
      </c>
      <c r="B2233" t="s">
        <v>512</v>
      </c>
      <c r="C2233" t="s">
        <v>270</v>
      </c>
      <c r="D2233" t="s">
        <v>30</v>
      </c>
      <c r="E2233" t="s">
        <v>269</v>
      </c>
      <c r="F2233" t="s">
        <v>268</v>
      </c>
      <c r="G2233" t="s">
        <v>264</v>
      </c>
      <c r="H2233" t="s">
        <v>263</v>
      </c>
    </row>
    <row r="2234" spans="1:54" hidden="1" x14ac:dyDescent="0.2">
      <c r="A2234">
        <v>469</v>
      </c>
      <c r="B2234" t="s">
        <v>512</v>
      </c>
      <c r="C2234" t="s">
        <v>267</v>
      </c>
      <c r="D2234" t="s">
        <v>30</v>
      </c>
      <c r="E2234" t="s">
        <v>266</v>
      </c>
      <c r="F2234" t="s">
        <v>265</v>
      </c>
      <c r="G2234" t="s">
        <v>264</v>
      </c>
      <c r="H2234" t="s">
        <v>263</v>
      </c>
      <c r="I2234" t="s">
        <v>1059</v>
      </c>
      <c r="J2234" s="3">
        <v>40.554000000000002</v>
      </c>
      <c r="K2234" s="3">
        <v>41.706000000000003</v>
      </c>
      <c r="L2234" s="3">
        <v>42.845999999999997</v>
      </c>
      <c r="M2234" s="3">
        <v>44.015000000000001</v>
      </c>
      <c r="N2234" s="3">
        <v>45.237000000000002</v>
      </c>
      <c r="O2234" s="3">
        <v>46.545000000000002</v>
      </c>
      <c r="P2234" s="3">
        <v>47.750999999999998</v>
      </c>
      <c r="Q2234" s="3">
        <v>48.8</v>
      </c>
      <c r="R2234" s="3">
        <v>49.8</v>
      </c>
      <c r="S2234" s="3">
        <v>50.9</v>
      </c>
      <c r="T2234" s="3">
        <v>51.36</v>
      </c>
      <c r="U2234" s="3">
        <v>52.423000000000002</v>
      </c>
      <c r="V2234" s="3">
        <v>53.508000000000003</v>
      </c>
      <c r="W2234" s="3">
        <v>54.615000000000002</v>
      </c>
      <c r="X2234" s="3">
        <v>55.746000000000002</v>
      </c>
      <c r="Y2234" s="3">
        <v>56.9</v>
      </c>
      <c r="Z2234" s="3">
        <v>58.2</v>
      </c>
      <c r="AA2234" s="3">
        <v>59.4</v>
      </c>
      <c r="AB2234" s="3">
        <v>60.7</v>
      </c>
      <c r="AC2234" s="3">
        <v>62</v>
      </c>
      <c r="AD2234" s="3">
        <v>63.771000000000001</v>
      </c>
      <c r="AE2234" s="3">
        <v>65.182000000000002</v>
      </c>
      <c r="AF2234" s="3">
        <v>66.531000000000006</v>
      </c>
      <c r="AG2234" s="3">
        <v>67.908000000000001</v>
      </c>
      <c r="AH2234" s="3">
        <v>69.313000000000002</v>
      </c>
      <c r="AI2234" s="3">
        <v>70.748000000000005</v>
      </c>
      <c r="AJ2234" s="3">
        <v>72.212000000000003</v>
      </c>
      <c r="AK2234" s="3">
        <v>73.644000000000005</v>
      </c>
      <c r="AL2234" s="3">
        <v>75.228999999999999</v>
      </c>
      <c r="AM2234" s="3">
        <v>76.924999999999997</v>
      </c>
      <c r="AN2234" s="3">
        <v>78.727999999999994</v>
      </c>
      <c r="AO2234" s="3">
        <v>80.5</v>
      </c>
      <c r="AP2234" s="3">
        <v>82.4</v>
      </c>
      <c r="AQ2234" s="3">
        <v>84.7</v>
      </c>
      <c r="AR2234" s="3">
        <v>86.7</v>
      </c>
      <c r="AS2234" s="3">
        <v>89</v>
      </c>
      <c r="AT2234" s="3">
        <v>90.2</v>
      </c>
      <c r="AU2234" s="3">
        <v>94.8</v>
      </c>
      <c r="AV2234" s="3">
        <v>96.98</v>
      </c>
      <c r="AW2234" s="3">
        <v>99.210999999999999</v>
      </c>
      <c r="AX2234" s="3">
        <v>101.49299999999999</v>
      </c>
      <c r="AY2234" s="3">
        <v>103.827</v>
      </c>
      <c r="AZ2234" s="3">
        <v>106.215</v>
      </c>
      <c r="BA2234">
        <v>108.658</v>
      </c>
      <c r="BB2234">
        <v>2017</v>
      </c>
    </row>
    <row r="2235" spans="1:54" hidden="1" x14ac:dyDescent="0.2">
      <c r="A2235">
        <v>469</v>
      </c>
      <c r="B2235" t="s">
        <v>512</v>
      </c>
      <c r="C2235" t="s">
        <v>262</v>
      </c>
      <c r="D2235" t="s">
        <v>30</v>
      </c>
      <c r="E2235" t="s">
        <v>260</v>
      </c>
      <c r="F2235" t="s">
        <v>259</v>
      </c>
      <c r="G2235" t="s">
        <v>225</v>
      </c>
      <c r="H2235" t="s">
        <v>222</v>
      </c>
      <c r="I2235" t="s">
        <v>1060</v>
      </c>
      <c r="J2235" s="3" t="s">
        <v>215</v>
      </c>
      <c r="K2235" s="3" t="s">
        <v>215</v>
      </c>
      <c r="L2235" s="3" t="s">
        <v>215</v>
      </c>
      <c r="M2235" s="3" t="s">
        <v>215</v>
      </c>
      <c r="N2235" s="3" t="s">
        <v>215</v>
      </c>
      <c r="O2235" s="3" t="s">
        <v>215</v>
      </c>
      <c r="P2235" s="3" t="s">
        <v>215</v>
      </c>
      <c r="Q2235" s="3" t="s">
        <v>215</v>
      </c>
      <c r="R2235" s="3" t="s">
        <v>215</v>
      </c>
      <c r="S2235" s="3" t="s">
        <v>215</v>
      </c>
      <c r="T2235" s="3" t="s">
        <v>215</v>
      </c>
      <c r="U2235" s="3" t="s">
        <v>215</v>
      </c>
      <c r="V2235" s="3" t="s">
        <v>215</v>
      </c>
      <c r="W2235" s="3" t="s">
        <v>215</v>
      </c>
      <c r="X2235" s="3" t="s">
        <v>215</v>
      </c>
      <c r="Y2235" s="3" t="s">
        <v>215</v>
      </c>
      <c r="Z2235" s="3" t="s">
        <v>215</v>
      </c>
      <c r="AA2235" s="3" t="s">
        <v>215</v>
      </c>
      <c r="AB2235" s="3" t="s">
        <v>215</v>
      </c>
      <c r="AC2235" s="3">
        <v>91.811999999999998</v>
      </c>
      <c r="AD2235" s="3">
        <v>97.671999999999997</v>
      </c>
      <c r="AE2235" s="3">
        <v>101.051</v>
      </c>
      <c r="AF2235" s="3">
        <v>96.238</v>
      </c>
      <c r="AG2235" s="3">
        <v>109.348</v>
      </c>
      <c r="AH2235" s="3">
        <v>124.285</v>
      </c>
      <c r="AI2235" s="3">
        <v>133.756</v>
      </c>
      <c r="AJ2235" s="3">
        <v>176.571</v>
      </c>
      <c r="AK2235" s="3">
        <v>206.452</v>
      </c>
      <c r="AL2235" s="3">
        <v>250.834</v>
      </c>
      <c r="AM2235" s="3">
        <v>288.54399999999998</v>
      </c>
      <c r="AN2235" s="3">
        <v>303.36</v>
      </c>
      <c r="AO2235" s="3">
        <v>302.00900000000001</v>
      </c>
      <c r="AP2235" s="3">
        <v>348.86399999999998</v>
      </c>
      <c r="AQ2235" s="3">
        <v>403.589</v>
      </c>
      <c r="AR2235" s="3">
        <v>519.447</v>
      </c>
      <c r="AS2235" s="3">
        <v>538.4</v>
      </c>
      <c r="AT2235" s="3">
        <v>582.726</v>
      </c>
      <c r="AU2235" s="3">
        <v>741.84500000000003</v>
      </c>
      <c r="AV2235" s="3">
        <v>920.70100000000002</v>
      </c>
      <c r="AW2235" s="3">
        <v>1109.6510000000001</v>
      </c>
      <c r="AX2235" s="3">
        <v>1255.0360000000001</v>
      </c>
      <c r="AY2235" s="3">
        <v>1440.68</v>
      </c>
      <c r="AZ2235" s="3">
        <v>1629.489</v>
      </c>
      <c r="BA2235">
        <v>1874.07</v>
      </c>
      <c r="BB2235">
        <v>2017</v>
      </c>
    </row>
    <row r="2236" spans="1:54" hidden="1" x14ac:dyDescent="0.2">
      <c r="A2236">
        <v>469</v>
      </c>
      <c r="B2236" t="s">
        <v>512</v>
      </c>
      <c r="C2236" t="s">
        <v>261</v>
      </c>
      <c r="D2236" t="s">
        <v>30</v>
      </c>
      <c r="E2236" t="s">
        <v>260</v>
      </c>
      <c r="F2236" t="s">
        <v>259</v>
      </c>
      <c r="G2236" t="s">
        <v>217</v>
      </c>
      <c r="I2236" t="s">
        <v>258</v>
      </c>
      <c r="J2236" s="3" t="s">
        <v>215</v>
      </c>
      <c r="K2236" s="3" t="s">
        <v>215</v>
      </c>
      <c r="L2236" s="3" t="s">
        <v>215</v>
      </c>
      <c r="M2236" s="3" t="s">
        <v>215</v>
      </c>
      <c r="N2236" s="3" t="s">
        <v>215</v>
      </c>
      <c r="O2236" s="3" t="s">
        <v>215</v>
      </c>
      <c r="P2236" s="3" t="s">
        <v>215</v>
      </c>
      <c r="Q2236" s="3" t="s">
        <v>215</v>
      </c>
      <c r="R2236" s="3" t="s">
        <v>215</v>
      </c>
      <c r="S2236" s="3" t="s">
        <v>215</v>
      </c>
      <c r="T2236" s="3" t="s">
        <v>215</v>
      </c>
      <c r="U2236" s="3" t="s">
        <v>215</v>
      </c>
      <c r="V2236" s="3" t="s">
        <v>215</v>
      </c>
      <c r="W2236" s="3" t="s">
        <v>215</v>
      </c>
      <c r="X2236" s="3" t="s">
        <v>215</v>
      </c>
      <c r="Y2236" s="3" t="s">
        <v>215</v>
      </c>
      <c r="Z2236" s="3" t="s">
        <v>215</v>
      </c>
      <c r="AA2236" s="3" t="s">
        <v>215</v>
      </c>
      <c r="AB2236" s="3" t="s">
        <v>215</v>
      </c>
      <c r="AC2236" s="3">
        <v>28.387</v>
      </c>
      <c r="AD2236" s="3">
        <v>27.312999999999999</v>
      </c>
      <c r="AE2236" s="3">
        <v>26.792000000000002</v>
      </c>
      <c r="AF2236" s="3">
        <v>24.155999999999999</v>
      </c>
      <c r="AG2236" s="3">
        <v>24.908999999999999</v>
      </c>
      <c r="AH2236" s="3">
        <v>24.356000000000002</v>
      </c>
      <c r="AI2236" s="3">
        <v>23.623000000000001</v>
      </c>
      <c r="AJ2236" s="3">
        <v>27.186</v>
      </c>
      <c r="AK2236" s="3">
        <v>26.361999999999998</v>
      </c>
      <c r="AL2236" s="3">
        <v>26.638999999999999</v>
      </c>
      <c r="AM2236" s="3">
        <v>26.331</v>
      </c>
      <c r="AN2236" s="3">
        <v>23.911000000000001</v>
      </c>
      <c r="AO2236" s="3">
        <v>20.948</v>
      </c>
      <c r="AP2236" s="3">
        <v>20.831</v>
      </c>
      <c r="AQ2236" s="3">
        <v>21.693999999999999</v>
      </c>
      <c r="AR2236" s="3">
        <v>24.387</v>
      </c>
      <c r="AS2236" s="3">
        <v>22.03</v>
      </c>
      <c r="AT2236" s="3">
        <v>21.507999999999999</v>
      </c>
      <c r="AU2236" s="3">
        <v>21.33</v>
      </c>
      <c r="AV2236" s="3">
        <v>20.84</v>
      </c>
      <c r="AW2236" s="3">
        <v>21.097999999999999</v>
      </c>
      <c r="AX2236" s="3">
        <v>20.571000000000002</v>
      </c>
      <c r="AY2236" s="3">
        <v>20.812000000000001</v>
      </c>
      <c r="AZ2236" s="3">
        <v>20.757000000000001</v>
      </c>
      <c r="BA2236">
        <v>21.085000000000001</v>
      </c>
      <c r="BB2236">
        <v>2017</v>
      </c>
    </row>
    <row r="2237" spans="1:54" hidden="1" x14ac:dyDescent="0.2">
      <c r="A2237">
        <v>469</v>
      </c>
      <c r="B2237" t="s">
        <v>512</v>
      </c>
      <c r="C2237" t="s">
        <v>257</v>
      </c>
      <c r="D2237" t="s">
        <v>30</v>
      </c>
      <c r="E2237" t="s">
        <v>255</v>
      </c>
      <c r="F2237" t="s">
        <v>254</v>
      </c>
      <c r="G2237" t="s">
        <v>225</v>
      </c>
      <c r="H2237" t="s">
        <v>222</v>
      </c>
      <c r="I2237" t="s">
        <v>1060</v>
      </c>
      <c r="J2237" s="3" t="s">
        <v>215</v>
      </c>
      <c r="K2237" s="3" t="s">
        <v>215</v>
      </c>
      <c r="L2237" s="3" t="s">
        <v>215</v>
      </c>
      <c r="M2237" s="3" t="s">
        <v>215</v>
      </c>
      <c r="N2237" s="3" t="s">
        <v>215</v>
      </c>
      <c r="O2237" s="3" t="s">
        <v>215</v>
      </c>
      <c r="P2237" s="3" t="s">
        <v>215</v>
      </c>
      <c r="Q2237" s="3" t="s">
        <v>215</v>
      </c>
      <c r="R2237" s="3" t="s">
        <v>215</v>
      </c>
      <c r="S2237" s="3" t="s">
        <v>215</v>
      </c>
      <c r="T2237" s="3" t="s">
        <v>215</v>
      </c>
      <c r="U2237" s="3" t="s">
        <v>215</v>
      </c>
      <c r="V2237" s="3" t="s">
        <v>215</v>
      </c>
      <c r="W2237" s="3" t="s">
        <v>215</v>
      </c>
      <c r="X2237" s="3" t="s">
        <v>215</v>
      </c>
      <c r="Y2237" s="3" t="s">
        <v>215</v>
      </c>
      <c r="Z2237" s="3" t="s">
        <v>215</v>
      </c>
      <c r="AA2237" s="3" t="s">
        <v>215</v>
      </c>
      <c r="AB2237" s="3" t="s">
        <v>215</v>
      </c>
      <c r="AC2237" s="3">
        <v>84.906000000000006</v>
      </c>
      <c r="AD2237" s="3">
        <v>92.950999999999993</v>
      </c>
      <c r="AE2237" s="3">
        <v>105.086</v>
      </c>
      <c r="AF2237" s="3">
        <v>123.20099999999999</v>
      </c>
      <c r="AG2237" s="3">
        <v>134.49799999999999</v>
      </c>
      <c r="AH2237" s="3">
        <v>153.68799999999999</v>
      </c>
      <c r="AI2237" s="3">
        <v>171.62100000000001</v>
      </c>
      <c r="AJ2237" s="3">
        <v>224.339</v>
      </c>
      <c r="AK2237" s="3">
        <v>244.816</v>
      </c>
      <c r="AL2237" s="3">
        <v>307.79399999999998</v>
      </c>
      <c r="AM2237" s="3">
        <v>356.43700000000001</v>
      </c>
      <c r="AN2237" s="3">
        <v>397.839</v>
      </c>
      <c r="AO2237" s="3">
        <v>440.411</v>
      </c>
      <c r="AP2237" s="3">
        <v>516.41700000000003</v>
      </c>
      <c r="AQ2237" s="3">
        <v>644.07899999999995</v>
      </c>
      <c r="AR2237" s="3">
        <v>759.84900000000005</v>
      </c>
      <c r="AS2237" s="3">
        <v>805.61599999999999</v>
      </c>
      <c r="AT2237" s="3">
        <v>872.74300000000005</v>
      </c>
      <c r="AU2237" s="3">
        <v>1137.2719999999999</v>
      </c>
      <c r="AV2237" s="3">
        <v>1361.202</v>
      </c>
      <c r="AW2237" s="3">
        <v>1457.934</v>
      </c>
      <c r="AX2237" s="3">
        <v>1604.7809999999999</v>
      </c>
      <c r="AY2237" s="3">
        <v>1677.49</v>
      </c>
      <c r="AZ2237" s="3">
        <v>1890.2249999999999</v>
      </c>
      <c r="BA2237">
        <v>2156.5940000000001</v>
      </c>
      <c r="BB2237">
        <v>2017</v>
      </c>
    </row>
    <row r="2238" spans="1:54" hidden="1" x14ac:dyDescent="0.2">
      <c r="A2238">
        <v>469</v>
      </c>
      <c r="B2238" t="s">
        <v>512</v>
      </c>
      <c r="C2238" t="s">
        <v>256</v>
      </c>
      <c r="D2238" t="s">
        <v>30</v>
      </c>
      <c r="E2238" t="s">
        <v>255</v>
      </c>
      <c r="F2238" t="s">
        <v>254</v>
      </c>
      <c r="G2238" t="s">
        <v>217</v>
      </c>
      <c r="I2238" t="s">
        <v>253</v>
      </c>
      <c r="J2238" s="3" t="s">
        <v>215</v>
      </c>
      <c r="K2238" s="3" t="s">
        <v>215</v>
      </c>
      <c r="L2238" s="3" t="s">
        <v>215</v>
      </c>
      <c r="M2238" s="3" t="s">
        <v>215</v>
      </c>
      <c r="N2238" s="3" t="s">
        <v>215</v>
      </c>
      <c r="O2238" s="3" t="s">
        <v>215</v>
      </c>
      <c r="P2238" s="3" t="s">
        <v>215</v>
      </c>
      <c r="Q2238" s="3" t="s">
        <v>215</v>
      </c>
      <c r="R2238" s="3" t="s">
        <v>215</v>
      </c>
      <c r="S2238" s="3" t="s">
        <v>215</v>
      </c>
      <c r="T2238" s="3" t="s">
        <v>215</v>
      </c>
      <c r="U2238" s="3" t="s">
        <v>215</v>
      </c>
      <c r="V2238" s="3" t="s">
        <v>215</v>
      </c>
      <c r="W2238" s="3" t="s">
        <v>215</v>
      </c>
      <c r="X2238" s="3" t="s">
        <v>215</v>
      </c>
      <c r="Y2238" s="3" t="s">
        <v>215</v>
      </c>
      <c r="Z2238" s="3" t="s">
        <v>215</v>
      </c>
      <c r="AA2238" s="3" t="s">
        <v>215</v>
      </c>
      <c r="AB2238" s="3" t="s">
        <v>215</v>
      </c>
      <c r="AC2238" s="3">
        <v>26.251000000000001</v>
      </c>
      <c r="AD2238" s="3">
        <v>25.992000000000001</v>
      </c>
      <c r="AE2238" s="3">
        <v>27.861999999999998</v>
      </c>
      <c r="AF2238" s="3">
        <v>30.923999999999999</v>
      </c>
      <c r="AG2238" s="3">
        <v>30.638000000000002</v>
      </c>
      <c r="AH2238" s="3">
        <v>30.117999999999999</v>
      </c>
      <c r="AI2238" s="3">
        <v>30.31</v>
      </c>
      <c r="AJ2238" s="3">
        <v>34.54</v>
      </c>
      <c r="AK2238" s="3">
        <v>31.260999999999999</v>
      </c>
      <c r="AL2238" s="3">
        <v>32.689</v>
      </c>
      <c r="AM2238" s="3">
        <v>32.526000000000003</v>
      </c>
      <c r="AN2238" s="3">
        <v>31.358000000000001</v>
      </c>
      <c r="AO2238" s="3">
        <v>30.548999999999999</v>
      </c>
      <c r="AP2238" s="3">
        <v>30.835999999999999</v>
      </c>
      <c r="AQ2238" s="3">
        <v>34.619999999999997</v>
      </c>
      <c r="AR2238" s="3">
        <v>35.673999999999999</v>
      </c>
      <c r="AS2238" s="3">
        <v>32.963999999999999</v>
      </c>
      <c r="AT2238" s="3">
        <v>32.212000000000003</v>
      </c>
      <c r="AU2238" s="3">
        <v>32.698999999999998</v>
      </c>
      <c r="AV2238" s="3">
        <v>30.811</v>
      </c>
      <c r="AW2238" s="3">
        <v>27.72</v>
      </c>
      <c r="AX2238" s="3">
        <v>26.303999999999998</v>
      </c>
      <c r="AY2238" s="3">
        <v>24.234000000000002</v>
      </c>
      <c r="AZ2238" s="3">
        <v>24.079000000000001</v>
      </c>
      <c r="BA2238">
        <v>24.263999999999999</v>
      </c>
      <c r="BB2238">
        <v>2017</v>
      </c>
    </row>
    <row r="2239" spans="1:54" hidden="1" x14ac:dyDescent="0.2">
      <c r="A2239">
        <v>469</v>
      </c>
      <c r="B2239" t="s">
        <v>512</v>
      </c>
      <c r="C2239" t="s">
        <v>252</v>
      </c>
      <c r="D2239" t="s">
        <v>30</v>
      </c>
      <c r="E2239" t="s">
        <v>250</v>
      </c>
      <c r="F2239" t="s">
        <v>249</v>
      </c>
      <c r="G2239" t="s">
        <v>225</v>
      </c>
      <c r="H2239" t="s">
        <v>222</v>
      </c>
      <c r="I2239" t="s">
        <v>1060</v>
      </c>
      <c r="J2239" s="3" t="s">
        <v>215</v>
      </c>
      <c r="K2239" s="3" t="s">
        <v>215</v>
      </c>
      <c r="L2239" s="3" t="s">
        <v>215</v>
      </c>
      <c r="M2239" s="3" t="s">
        <v>215</v>
      </c>
      <c r="N2239" s="3" t="s">
        <v>215</v>
      </c>
      <c r="O2239" s="3" t="s">
        <v>215</v>
      </c>
      <c r="P2239" s="3" t="s">
        <v>215</v>
      </c>
      <c r="Q2239" s="3" t="s">
        <v>215</v>
      </c>
      <c r="R2239" s="3" t="s">
        <v>215</v>
      </c>
      <c r="S2239" s="3" t="s">
        <v>215</v>
      </c>
      <c r="T2239" s="3" t="s">
        <v>215</v>
      </c>
      <c r="U2239" s="3" t="s">
        <v>215</v>
      </c>
      <c r="V2239" s="3" t="s">
        <v>215</v>
      </c>
      <c r="W2239" s="3" t="s">
        <v>215</v>
      </c>
      <c r="X2239" s="3" t="s">
        <v>215</v>
      </c>
      <c r="Y2239" s="3" t="s">
        <v>215</v>
      </c>
      <c r="Z2239" s="3" t="s">
        <v>215</v>
      </c>
      <c r="AA2239" s="3" t="s">
        <v>215</v>
      </c>
      <c r="AB2239" s="3" t="s">
        <v>215</v>
      </c>
      <c r="AC2239" s="3">
        <v>6.9059999999999997</v>
      </c>
      <c r="AD2239" s="3">
        <v>4.7210000000000001</v>
      </c>
      <c r="AE2239" s="3">
        <v>-4.0350000000000001</v>
      </c>
      <c r="AF2239" s="3">
        <v>-26.963000000000001</v>
      </c>
      <c r="AG2239" s="3">
        <v>-25.15</v>
      </c>
      <c r="AH2239" s="3">
        <v>-29.402999999999999</v>
      </c>
      <c r="AI2239" s="3">
        <v>-37.865000000000002</v>
      </c>
      <c r="AJ2239" s="3">
        <v>-47.768000000000001</v>
      </c>
      <c r="AK2239" s="3">
        <v>-38.365000000000002</v>
      </c>
      <c r="AL2239" s="3">
        <v>-56.96</v>
      </c>
      <c r="AM2239" s="3">
        <v>-67.893000000000001</v>
      </c>
      <c r="AN2239" s="3">
        <v>-94.478999999999999</v>
      </c>
      <c r="AO2239" s="3">
        <v>-138.40199999999999</v>
      </c>
      <c r="AP2239" s="3">
        <v>-167.553</v>
      </c>
      <c r="AQ2239" s="3">
        <v>-240.49100000000001</v>
      </c>
      <c r="AR2239" s="3">
        <v>-240.40199999999999</v>
      </c>
      <c r="AS2239" s="3">
        <v>-267.21600000000001</v>
      </c>
      <c r="AT2239" s="3">
        <v>-290.017</v>
      </c>
      <c r="AU2239" s="3">
        <v>-395.42599999999999</v>
      </c>
      <c r="AV2239" s="3">
        <v>-440.50200000000001</v>
      </c>
      <c r="AW2239" s="3">
        <v>-348.28199999999998</v>
      </c>
      <c r="AX2239" s="3">
        <v>-349.74599999999998</v>
      </c>
      <c r="AY2239" s="3">
        <v>-236.81</v>
      </c>
      <c r="AZ2239" s="3">
        <v>-260.73599999999999</v>
      </c>
      <c r="BA2239">
        <v>-282.524</v>
      </c>
      <c r="BB2239">
        <v>2017</v>
      </c>
    </row>
    <row r="2240" spans="1:54" hidden="1" x14ac:dyDescent="0.2">
      <c r="A2240">
        <v>469</v>
      </c>
      <c r="B2240" t="s">
        <v>512</v>
      </c>
      <c r="C2240" t="s">
        <v>251</v>
      </c>
      <c r="D2240" t="s">
        <v>30</v>
      </c>
      <c r="E2240" t="s">
        <v>250</v>
      </c>
      <c r="F2240" t="s">
        <v>249</v>
      </c>
      <c r="G2240" t="s">
        <v>217</v>
      </c>
      <c r="I2240" t="s">
        <v>248</v>
      </c>
      <c r="J2240" s="3" t="s">
        <v>215</v>
      </c>
      <c r="K2240" s="3" t="s">
        <v>215</v>
      </c>
      <c r="L2240" s="3" t="s">
        <v>215</v>
      </c>
      <c r="M2240" s="3" t="s">
        <v>215</v>
      </c>
      <c r="N2240" s="3" t="s">
        <v>215</v>
      </c>
      <c r="O2240" s="3" t="s">
        <v>215</v>
      </c>
      <c r="P2240" s="3" t="s">
        <v>215</v>
      </c>
      <c r="Q2240" s="3" t="s">
        <v>215</v>
      </c>
      <c r="R2240" s="3" t="s">
        <v>215</v>
      </c>
      <c r="S2240" s="3" t="s">
        <v>215</v>
      </c>
      <c r="T2240" s="3" t="s">
        <v>215</v>
      </c>
      <c r="U2240" s="3" t="s">
        <v>215</v>
      </c>
      <c r="V2240" s="3" t="s">
        <v>215</v>
      </c>
      <c r="W2240" s="3" t="s">
        <v>215</v>
      </c>
      <c r="X2240" s="3" t="s">
        <v>215</v>
      </c>
      <c r="Y2240" s="3" t="s">
        <v>215</v>
      </c>
      <c r="Z2240" s="3" t="s">
        <v>215</v>
      </c>
      <c r="AA2240" s="3" t="s">
        <v>215</v>
      </c>
      <c r="AB2240" s="3" t="s">
        <v>215</v>
      </c>
      <c r="AC2240" s="3">
        <v>2.1349999999999998</v>
      </c>
      <c r="AD2240" s="3">
        <v>1.32</v>
      </c>
      <c r="AE2240" s="3">
        <v>-1.07</v>
      </c>
      <c r="AF2240" s="3">
        <v>-6.7679999999999998</v>
      </c>
      <c r="AG2240" s="3">
        <v>-5.7290000000000001</v>
      </c>
      <c r="AH2240" s="3">
        <v>-5.7619999999999996</v>
      </c>
      <c r="AI2240" s="3">
        <v>-6.6870000000000003</v>
      </c>
      <c r="AJ2240" s="3">
        <v>-7.3550000000000004</v>
      </c>
      <c r="AK2240" s="3">
        <v>-4.899</v>
      </c>
      <c r="AL2240" s="3">
        <v>-6.0490000000000004</v>
      </c>
      <c r="AM2240" s="3">
        <v>-6.1950000000000003</v>
      </c>
      <c r="AN2240" s="3">
        <v>-7.4470000000000001</v>
      </c>
      <c r="AO2240" s="3">
        <v>-9.6</v>
      </c>
      <c r="AP2240" s="3">
        <v>-10.005000000000001</v>
      </c>
      <c r="AQ2240" s="3">
        <v>-12.927</v>
      </c>
      <c r="AR2240" s="3">
        <v>-11.286</v>
      </c>
      <c r="AS2240" s="3">
        <v>-10.933999999999999</v>
      </c>
      <c r="AT2240" s="3">
        <v>-10.704000000000001</v>
      </c>
      <c r="AU2240" s="3">
        <v>-11.369</v>
      </c>
      <c r="AV2240" s="3">
        <v>-9.9710000000000001</v>
      </c>
      <c r="AW2240" s="3">
        <v>-6.6219999999999999</v>
      </c>
      <c r="AX2240" s="3">
        <v>-5.7329999999999997</v>
      </c>
      <c r="AY2240" s="3">
        <v>-3.4209999999999998</v>
      </c>
      <c r="AZ2240" s="3">
        <v>-3.3210000000000002</v>
      </c>
      <c r="BA2240">
        <v>-3.1789999999999998</v>
      </c>
      <c r="BB2240">
        <v>2017</v>
      </c>
    </row>
    <row r="2241" spans="1:54" hidden="1" x14ac:dyDescent="0.2">
      <c r="A2241">
        <v>469</v>
      </c>
      <c r="B2241" t="s">
        <v>512</v>
      </c>
      <c r="C2241" t="s">
        <v>247</v>
      </c>
      <c r="D2241" t="s">
        <v>30</v>
      </c>
      <c r="E2241" t="s">
        <v>245</v>
      </c>
      <c r="F2241" t="s">
        <v>244</v>
      </c>
      <c r="G2241" t="s">
        <v>225</v>
      </c>
      <c r="H2241" t="s">
        <v>222</v>
      </c>
      <c r="I2241" t="s">
        <v>1060</v>
      </c>
      <c r="J2241" s="3" t="s">
        <v>215</v>
      </c>
      <c r="K2241" s="3" t="s">
        <v>215</v>
      </c>
      <c r="L2241" s="3" t="s">
        <v>215</v>
      </c>
      <c r="M2241" s="3" t="s">
        <v>215</v>
      </c>
      <c r="N2241" s="3" t="s">
        <v>215</v>
      </c>
      <c r="O2241" s="3" t="s">
        <v>215</v>
      </c>
      <c r="P2241" s="3" t="s">
        <v>215</v>
      </c>
      <c r="Q2241" s="3" t="s">
        <v>215</v>
      </c>
      <c r="R2241" s="3" t="s">
        <v>215</v>
      </c>
      <c r="S2241" s="3" t="s">
        <v>215</v>
      </c>
      <c r="T2241" s="3" t="s">
        <v>215</v>
      </c>
      <c r="U2241" s="3" t="s">
        <v>215</v>
      </c>
      <c r="V2241" s="3" t="s">
        <v>215</v>
      </c>
      <c r="W2241" s="3" t="s">
        <v>215</v>
      </c>
      <c r="X2241" s="3" t="s">
        <v>215</v>
      </c>
      <c r="Y2241" s="3" t="s">
        <v>215</v>
      </c>
      <c r="Z2241" s="3" t="s">
        <v>215</v>
      </c>
      <c r="AA2241" s="3" t="s">
        <v>215</v>
      </c>
      <c r="AB2241" s="3" t="s">
        <v>215</v>
      </c>
      <c r="AC2241" s="3" t="s">
        <v>215</v>
      </c>
      <c r="AD2241" s="3" t="s">
        <v>215</v>
      </c>
      <c r="AE2241" s="3" t="s">
        <v>215</v>
      </c>
      <c r="AF2241" s="3">
        <v>-42.994999999999997</v>
      </c>
      <c r="AG2241" s="3">
        <v>-37.677</v>
      </c>
      <c r="AH2241" s="3">
        <v>-40.055</v>
      </c>
      <c r="AI2241" s="3">
        <v>-45.268999999999998</v>
      </c>
      <c r="AJ2241" s="3">
        <v>-56.709000000000003</v>
      </c>
      <c r="AK2241" s="3">
        <v>-56.326000000000001</v>
      </c>
      <c r="AL2241" s="3">
        <v>-72.477999999999994</v>
      </c>
      <c r="AM2241" s="3">
        <v>-75.319999999999993</v>
      </c>
      <c r="AN2241" s="3">
        <v>-104.98399999999999</v>
      </c>
      <c r="AO2241" s="3">
        <v>-136.72399999999999</v>
      </c>
      <c r="AP2241" s="3">
        <v>-166.238</v>
      </c>
      <c r="AQ2241" s="3">
        <v>-244.922</v>
      </c>
      <c r="AR2241" s="3">
        <v>-246.64400000000001</v>
      </c>
      <c r="AS2241" s="3">
        <v>-283.58499999999998</v>
      </c>
      <c r="AT2241" s="3">
        <v>-307.327</v>
      </c>
      <c r="AU2241" s="3">
        <v>-403.72699999999998</v>
      </c>
      <c r="AV2241" s="3">
        <v>-417.87599999999998</v>
      </c>
      <c r="AW2241" s="3">
        <v>-343.45299999999997</v>
      </c>
      <c r="AX2241" s="3">
        <v>-343.416</v>
      </c>
      <c r="AY2241" s="3">
        <v>-261.05799999999999</v>
      </c>
      <c r="AZ2241" s="3">
        <v>-283.76299999999998</v>
      </c>
      <c r="BA2241">
        <v>-308.298</v>
      </c>
      <c r="BB2241">
        <v>2017</v>
      </c>
    </row>
    <row r="2242" spans="1:54" hidden="1" x14ac:dyDescent="0.2">
      <c r="A2242">
        <v>469</v>
      </c>
      <c r="B2242" t="s">
        <v>512</v>
      </c>
      <c r="C2242" t="s">
        <v>246</v>
      </c>
      <c r="D2242" t="s">
        <v>30</v>
      </c>
      <c r="E2242" t="s">
        <v>245</v>
      </c>
      <c r="F2242" t="s">
        <v>244</v>
      </c>
      <c r="G2242" t="s">
        <v>243</v>
      </c>
      <c r="I2242" t="s">
        <v>362</v>
      </c>
      <c r="J2242" s="3" t="s">
        <v>215</v>
      </c>
      <c r="K2242" s="3" t="s">
        <v>215</v>
      </c>
      <c r="L2242" s="3" t="s">
        <v>215</v>
      </c>
      <c r="M2242" s="3" t="s">
        <v>215</v>
      </c>
      <c r="N2242" s="3" t="s">
        <v>215</v>
      </c>
      <c r="O2242" s="3" t="s">
        <v>215</v>
      </c>
      <c r="P2242" s="3" t="s">
        <v>215</v>
      </c>
      <c r="Q2242" s="3" t="s">
        <v>215</v>
      </c>
      <c r="R2242" s="3" t="s">
        <v>215</v>
      </c>
      <c r="S2242" s="3" t="s">
        <v>215</v>
      </c>
      <c r="T2242" s="3" t="s">
        <v>215</v>
      </c>
      <c r="U2242" s="3" t="s">
        <v>215</v>
      </c>
      <c r="V2242" s="3" t="s">
        <v>215</v>
      </c>
      <c r="W2242" s="3" t="s">
        <v>215</v>
      </c>
      <c r="X2242" s="3" t="s">
        <v>215</v>
      </c>
      <c r="Y2242" s="3" t="s">
        <v>215</v>
      </c>
      <c r="Z2242" s="3" t="s">
        <v>215</v>
      </c>
      <c r="AA2242" s="3" t="s">
        <v>215</v>
      </c>
      <c r="AB2242" s="3" t="s">
        <v>215</v>
      </c>
      <c r="AC2242" s="3" t="s">
        <v>215</v>
      </c>
      <c r="AD2242" s="3" t="s">
        <v>215</v>
      </c>
      <c r="AE2242" s="3" t="s">
        <v>215</v>
      </c>
      <c r="AF2242" s="3" t="s">
        <v>215</v>
      </c>
      <c r="AG2242" s="3" t="s">
        <v>215</v>
      </c>
      <c r="AH2242" s="3" t="s">
        <v>215</v>
      </c>
      <c r="AI2242" s="3" t="s">
        <v>215</v>
      </c>
      <c r="AJ2242" s="3">
        <v>-8.6950000000000003</v>
      </c>
      <c r="AK2242" s="3">
        <v>-7.2009999999999996</v>
      </c>
      <c r="AL2242" s="3">
        <v>-7.8890000000000002</v>
      </c>
      <c r="AM2242" s="3">
        <v>-7.0620000000000003</v>
      </c>
      <c r="AN2242" s="3">
        <v>-8.5850000000000009</v>
      </c>
      <c r="AO2242" s="3">
        <v>-9.6419999999999995</v>
      </c>
      <c r="AP2242" s="3">
        <v>-9.9580000000000002</v>
      </c>
      <c r="AQ2242" s="3">
        <v>-13.039</v>
      </c>
      <c r="AR2242" s="3">
        <v>-11.352</v>
      </c>
      <c r="AS2242" s="3">
        <v>-15.273</v>
      </c>
      <c r="AT2242" s="3">
        <v>-15.914999999999999</v>
      </c>
      <c r="AU2242" s="3">
        <v>-20.024999999999999</v>
      </c>
      <c r="AV2242" s="3">
        <v>-19.797000000000001</v>
      </c>
      <c r="AW2242" s="3">
        <v>-15.49</v>
      </c>
      <c r="AX2242" s="3">
        <v>-14.676</v>
      </c>
      <c r="AY2242" s="3">
        <v>-10.541</v>
      </c>
      <c r="AZ2242" s="3">
        <v>-10.813000000000001</v>
      </c>
      <c r="BA2242">
        <v>-11.083</v>
      </c>
      <c r="BB2242">
        <v>2017</v>
      </c>
    </row>
    <row r="2243" spans="1:54" hidden="1" x14ac:dyDescent="0.2">
      <c r="A2243">
        <v>469</v>
      </c>
      <c r="B2243" t="s">
        <v>512</v>
      </c>
      <c r="C2243" t="s">
        <v>242</v>
      </c>
      <c r="D2243" t="s">
        <v>30</v>
      </c>
      <c r="E2243" t="s">
        <v>240</v>
      </c>
      <c r="F2243" t="s">
        <v>239</v>
      </c>
      <c r="G2243" t="s">
        <v>225</v>
      </c>
      <c r="H2243" t="s">
        <v>222</v>
      </c>
      <c r="I2243" t="s">
        <v>1060</v>
      </c>
      <c r="J2243" s="3" t="s">
        <v>215</v>
      </c>
      <c r="K2243" s="3" t="s">
        <v>215</v>
      </c>
      <c r="L2243" s="3" t="s">
        <v>215</v>
      </c>
      <c r="M2243" s="3" t="s">
        <v>215</v>
      </c>
      <c r="N2243" s="3" t="s">
        <v>215</v>
      </c>
      <c r="O2243" s="3" t="s">
        <v>215</v>
      </c>
      <c r="P2243" s="3" t="s">
        <v>215</v>
      </c>
      <c r="Q2243" s="3" t="s">
        <v>215</v>
      </c>
      <c r="R2243" s="3" t="s">
        <v>215</v>
      </c>
      <c r="S2243" s="3" t="s">
        <v>215</v>
      </c>
      <c r="T2243" s="3" t="s">
        <v>215</v>
      </c>
      <c r="U2243" s="3" t="s">
        <v>215</v>
      </c>
      <c r="V2243" s="3" t="s">
        <v>215</v>
      </c>
      <c r="W2243" s="3" t="s">
        <v>215</v>
      </c>
      <c r="X2243" s="3" t="s">
        <v>215</v>
      </c>
      <c r="Y2243" s="3" t="s">
        <v>215</v>
      </c>
      <c r="Z2243" s="3" t="s">
        <v>215</v>
      </c>
      <c r="AA2243" s="3" t="s">
        <v>215</v>
      </c>
      <c r="AB2243" s="3" t="s">
        <v>215</v>
      </c>
      <c r="AC2243" s="3">
        <v>21.43</v>
      </c>
      <c r="AD2243" s="3">
        <v>21.024000000000001</v>
      </c>
      <c r="AE2243" s="3">
        <v>14.798</v>
      </c>
      <c r="AF2243" s="3">
        <v>-11.005000000000001</v>
      </c>
      <c r="AG2243" s="3">
        <v>-6.2359999999999998</v>
      </c>
      <c r="AH2243" s="3">
        <v>-7.3970000000000002</v>
      </c>
      <c r="AI2243" s="3">
        <v>-13.003</v>
      </c>
      <c r="AJ2243" s="3">
        <v>-16.773</v>
      </c>
      <c r="AK2243" s="3">
        <v>-4.6219999999999999</v>
      </c>
      <c r="AL2243" s="3">
        <v>-22.381</v>
      </c>
      <c r="AM2243" s="3">
        <v>-35.024999999999999</v>
      </c>
      <c r="AN2243" s="3">
        <v>-40.081000000000003</v>
      </c>
      <c r="AO2243" s="3">
        <v>-68.569000000000003</v>
      </c>
      <c r="AP2243" s="3">
        <v>-82.79</v>
      </c>
      <c r="AQ2243" s="3">
        <v>-109.985</v>
      </c>
      <c r="AR2243" s="3">
        <v>-90.38</v>
      </c>
      <c r="AS2243" s="3">
        <v>-100.696</v>
      </c>
      <c r="AT2243" s="3">
        <v>-81.087000000000003</v>
      </c>
      <c r="AU2243" s="3">
        <v>-96.695999999999998</v>
      </c>
      <c r="AV2243" s="3">
        <v>-47.433999999999997</v>
      </c>
      <c r="AW2243" s="3">
        <v>65.837000000000003</v>
      </c>
      <c r="AX2243" s="3">
        <v>101.623</v>
      </c>
      <c r="AY2243" s="3">
        <v>143.92599999999999</v>
      </c>
      <c r="AZ2243" s="3">
        <v>142.25</v>
      </c>
      <c r="BA2243">
        <v>160.709</v>
      </c>
      <c r="BB2243">
        <v>2017</v>
      </c>
    </row>
    <row r="2244" spans="1:54" hidden="1" x14ac:dyDescent="0.2">
      <c r="A2244">
        <v>469</v>
      </c>
      <c r="B2244" t="s">
        <v>512</v>
      </c>
      <c r="C2244" t="s">
        <v>241</v>
      </c>
      <c r="D2244" t="s">
        <v>30</v>
      </c>
      <c r="E2244" t="s">
        <v>240</v>
      </c>
      <c r="F2244" t="s">
        <v>239</v>
      </c>
      <c r="G2244" t="s">
        <v>217</v>
      </c>
      <c r="I2244" t="s">
        <v>238</v>
      </c>
      <c r="J2244" s="3" t="s">
        <v>215</v>
      </c>
      <c r="K2244" s="3" t="s">
        <v>215</v>
      </c>
      <c r="L2244" s="3" t="s">
        <v>215</v>
      </c>
      <c r="M2244" s="3" t="s">
        <v>215</v>
      </c>
      <c r="N2244" s="3" t="s">
        <v>215</v>
      </c>
      <c r="O2244" s="3" t="s">
        <v>215</v>
      </c>
      <c r="P2244" s="3" t="s">
        <v>215</v>
      </c>
      <c r="Q2244" s="3" t="s">
        <v>215</v>
      </c>
      <c r="R2244" s="3" t="s">
        <v>215</v>
      </c>
      <c r="S2244" s="3" t="s">
        <v>215</v>
      </c>
      <c r="T2244" s="3" t="s">
        <v>215</v>
      </c>
      <c r="U2244" s="3" t="s">
        <v>215</v>
      </c>
      <c r="V2244" s="3" t="s">
        <v>215</v>
      </c>
      <c r="W2244" s="3" t="s">
        <v>215</v>
      </c>
      <c r="X2244" s="3" t="s">
        <v>215</v>
      </c>
      <c r="Y2244" s="3" t="s">
        <v>215</v>
      </c>
      <c r="Z2244" s="3" t="s">
        <v>215</v>
      </c>
      <c r="AA2244" s="3" t="s">
        <v>215</v>
      </c>
      <c r="AB2244" s="3" t="s">
        <v>215</v>
      </c>
      <c r="AC2244" s="3">
        <v>6.6260000000000003</v>
      </c>
      <c r="AD2244" s="3">
        <v>5.8789999999999996</v>
      </c>
      <c r="AE2244" s="3">
        <v>3.923</v>
      </c>
      <c r="AF2244" s="3">
        <v>-2.762</v>
      </c>
      <c r="AG2244" s="3">
        <v>-1.421</v>
      </c>
      <c r="AH2244" s="3">
        <v>-1.45</v>
      </c>
      <c r="AI2244" s="3">
        <v>-2.2970000000000002</v>
      </c>
      <c r="AJ2244" s="3">
        <v>-2.5830000000000002</v>
      </c>
      <c r="AK2244" s="3">
        <v>-0.59</v>
      </c>
      <c r="AL2244" s="3">
        <v>-2.3769999999999998</v>
      </c>
      <c r="AM2244" s="3">
        <v>-3.1960000000000002</v>
      </c>
      <c r="AN2244" s="3">
        <v>-3.1589999999999998</v>
      </c>
      <c r="AO2244" s="3">
        <v>-4.7560000000000002</v>
      </c>
      <c r="AP2244" s="3">
        <v>-4.944</v>
      </c>
      <c r="AQ2244" s="3">
        <v>-5.9119999999999999</v>
      </c>
      <c r="AR2244" s="3">
        <v>-4.2430000000000003</v>
      </c>
      <c r="AS2244" s="3">
        <v>-4.12</v>
      </c>
      <c r="AT2244" s="3">
        <v>-2.9929999999999999</v>
      </c>
      <c r="AU2244" s="3">
        <v>-2.78</v>
      </c>
      <c r="AV2244" s="3">
        <v>-1.0740000000000001</v>
      </c>
      <c r="AW2244" s="3">
        <v>1.252</v>
      </c>
      <c r="AX2244" s="3">
        <v>1.6659999999999999</v>
      </c>
      <c r="AY2244" s="3">
        <v>2.0790000000000002</v>
      </c>
      <c r="AZ2244" s="3">
        <v>1.8120000000000001</v>
      </c>
      <c r="BA2244">
        <v>1.8080000000000001</v>
      </c>
      <c r="BB2244">
        <v>2017</v>
      </c>
    </row>
    <row r="2245" spans="1:54" hidden="1" x14ac:dyDescent="0.2">
      <c r="A2245">
        <v>469</v>
      </c>
      <c r="B2245" t="s">
        <v>512</v>
      </c>
      <c r="C2245" t="s">
        <v>237</v>
      </c>
      <c r="D2245" t="s">
        <v>30</v>
      </c>
      <c r="E2245" t="s">
        <v>235</v>
      </c>
      <c r="F2245" t="s">
        <v>234</v>
      </c>
      <c r="G2245" t="s">
        <v>225</v>
      </c>
      <c r="H2245" t="s">
        <v>222</v>
      </c>
      <c r="I2245" t="s">
        <v>1060</v>
      </c>
      <c r="J2245" s="3" t="s">
        <v>215</v>
      </c>
      <c r="K2245" s="3" t="s">
        <v>215</v>
      </c>
      <c r="L2245" s="3" t="s">
        <v>215</v>
      </c>
      <c r="M2245" s="3" t="s">
        <v>215</v>
      </c>
      <c r="N2245" s="3" t="s">
        <v>215</v>
      </c>
      <c r="O2245" s="3" t="s">
        <v>215</v>
      </c>
      <c r="P2245" s="3" t="s">
        <v>215</v>
      </c>
      <c r="Q2245" s="3" t="s">
        <v>215</v>
      </c>
      <c r="R2245" s="3" t="s">
        <v>215</v>
      </c>
      <c r="S2245" s="3" t="s">
        <v>215</v>
      </c>
      <c r="T2245" s="3" t="s">
        <v>215</v>
      </c>
      <c r="U2245" s="3" t="s">
        <v>215</v>
      </c>
      <c r="V2245" s="3" t="s">
        <v>215</v>
      </c>
      <c r="W2245" s="3" t="s">
        <v>215</v>
      </c>
      <c r="X2245" s="3" t="s">
        <v>215</v>
      </c>
      <c r="Y2245" s="3" t="s">
        <v>215</v>
      </c>
      <c r="Z2245" s="3" t="s">
        <v>215</v>
      </c>
      <c r="AA2245" s="3" t="s">
        <v>215</v>
      </c>
      <c r="AB2245" s="3">
        <v>133.792</v>
      </c>
      <c r="AC2245" s="3">
        <v>147.63900000000001</v>
      </c>
      <c r="AD2245" s="3">
        <v>161.965</v>
      </c>
      <c r="AE2245" s="3">
        <v>193.07499999999999</v>
      </c>
      <c r="AF2245" s="3">
        <v>251.49199999999999</v>
      </c>
      <c r="AG2245" s="3">
        <v>305.65899999999999</v>
      </c>
      <c r="AH2245" s="3">
        <v>344.64499999999998</v>
      </c>
      <c r="AI2245" s="3">
        <v>382.68400000000003</v>
      </c>
      <c r="AJ2245" s="3">
        <v>440.82799999999997</v>
      </c>
      <c r="AK2245" s="3">
        <v>480.31700000000001</v>
      </c>
      <c r="AL2245" s="3">
        <v>497.57299999999998</v>
      </c>
      <c r="AM2245" s="3">
        <v>612.25599999999997</v>
      </c>
      <c r="AN2245" s="3">
        <v>724.35900000000004</v>
      </c>
      <c r="AO2245" s="3">
        <v>883.447</v>
      </c>
      <c r="AP2245" s="3">
        <v>1062.6300000000001</v>
      </c>
      <c r="AQ2245" s="3">
        <v>1371.7239999999999</v>
      </c>
      <c r="AR2245" s="3">
        <v>1641.24</v>
      </c>
      <c r="AS2245" s="3">
        <v>1926.741</v>
      </c>
      <c r="AT2245" s="3">
        <v>2389.3760000000002</v>
      </c>
      <c r="AU2245" s="3">
        <v>3269.491</v>
      </c>
      <c r="AV2245" s="3">
        <v>3526.2269999999999</v>
      </c>
      <c r="AW2245" s="3">
        <v>4077.5529999999999</v>
      </c>
      <c r="AX2245" s="3">
        <v>4451.4780000000001</v>
      </c>
      <c r="AY2245" s="3">
        <v>4886.808</v>
      </c>
      <c r="AZ2245" s="3">
        <v>5216.1639999999998</v>
      </c>
      <c r="BA2245">
        <v>5815.3119999999999</v>
      </c>
      <c r="BB2245">
        <v>2017</v>
      </c>
    </row>
    <row r="2246" spans="1:54" hidden="1" x14ac:dyDescent="0.2">
      <c r="A2246">
        <v>469</v>
      </c>
      <c r="B2246" t="s">
        <v>512</v>
      </c>
      <c r="C2246" t="s">
        <v>236</v>
      </c>
      <c r="D2246" t="s">
        <v>30</v>
      </c>
      <c r="E2246" t="s">
        <v>235</v>
      </c>
      <c r="F2246" t="s">
        <v>234</v>
      </c>
      <c r="G2246" t="s">
        <v>217</v>
      </c>
      <c r="I2246" t="s">
        <v>354</v>
      </c>
      <c r="J2246" s="3" t="s">
        <v>215</v>
      </c>
      <c r="K2246" s="3" t="s">
        <v>215</v>
      </c>
      <c r="L2246" s="3" t="s">
        <v>215</v>
      </c>
      <c r="M2246" s="3" t="s">
        <v>215</v>
      </c>
      <c r="N2246" s="3" t="s">
        <v>215</v>
      </c>
      <c r="O2246" s="3" t="s">
        <v>215</v>
      </c>
      <c r="P2246" s="3" t="s">
        <v>215</v>
      </c>
      <c r="Q2246" s="3" t="s">
        <v>215</v>
      </c>
      <c r="R2246" s="3" t="s">
        <v>215</v>
      </c>
      <c r="S2246" s="3" t="s">
        <v>215</v>
      </c>
      <c r="T2246" s="3" t="s">
        <v>215</v>
      </c>
      <c r="U2246" s="3" t="s">
        <v>215</v>
      </c>
      <c r="V2246" s="3" t="s">
        <v>215</v>
      </c>
      <c r="W2246" s="3" t="s">
        <v>215</v>
      </c>
      <c r="X2246" s="3" t="s">
        <v>215</v>
      </c>
      <c r="Y2246" s="3" t="s">
        <v>215</v>
      </c>
      <c r="Z2246" s="3" t="s">
        <v>215</v>
      </c>
      <c r="AA2246" s="3" t="s">
        <v>215</v>
      </c>
      <c r="AB2246" s="3">
        <v>44.274000000000001</v>
      </c>
      <c r="AC2246" s="3">
        <v>45.646999999999998</v>
      </c>
      <c r="AD2246" s="3">
        <v>45.290999999999997</v>
      </c>
      <c r="AE2246" s="3">
        <v>51.191000000000003</v>
      </c>
      <c r="AF2246" s="3">
        <v>63.125</v>
      </c>
      <c r="AG2246" s="3">
        <v>69.628</v>
      </c>
      <c r="AH2246" s="3">
        <v>67.540000000000006</v>
      </c>
      <c r="AI2246" s="3">
        <v>67.585999999999999</v>
      </c>
      <c r="AJ2246" s="3">
        <v>67.872</v>
      </c>
      <c r="AK2246" s="3">
        <v>61.332000000000001</v>
      </c>
      <c r="AL2246" s="3">
        <v>52.844000000000001</v>
      </c>
      <c r="AM2246" s="3">
        <v>55.871000000000002</v>
      </c>
      <c r="AN2246" s="3">
        <v>57.094000000000001</v>
      </c>
      <c r="AO2246" s="3">
        <v>61.279000000000003</v>
      </c>
      <c r="AP2246" s="3">
        <v>63.451999999999998</v>
      </c>
      <c r="AQ2246" s="3">
        <v>73.733000000000004</v>
      </c>
      <c r="AR2246" s="3">
        <v>77.054000000000002</v>
      </c>
      <c r="AS2246" s="3">
        <v>78.838999999999999</v>
      </c>
      <c r="AT2246" s="3">
        <v>88.188000000000002</v>
      </c>
      <c r="AU2246" s="3">
        <v>94.004999999999995</v>
      </c>
      <c r="AV2246" s="3">
        <v>79.816000000000003</v>
      </c>
      <c r="AW2246" s="3">
        <v>77.525999999999996</v>
      </c>
      <c r="AX2246" s="3">
        <v>72.962999999999994</v>
      </c>
      <c r="AY2246" s="3">
        <v>70.596000000000004</v>
      </c>
      <c r="AZ2246" s="3">
        <v>66.447000000000003</v>
      </c>
      <c r="BA2246">
        <v>65.429000000000002</v>
      </c>
      <c r="BB2246">
        <v>2017</v>
      </c>
    </row>
    <row r="2247" spans="1:54" hidden="1" x14ac:dyDescent="0.2">
      <c r="A2247">
        <v>469</v>
      </c>
      <c r="B2247" t="s">
        <v>512</v>
      </c>
      <c r="C2247" t="s">
        <v>233</v>
      </c>
      <c r="D2247" t="s">
        <v>30</v>
      </c>
      <c r="E2247" t="s">
        <v>231</v>
      </c>
      <c r="F2247" t="s">
        <v>230</v>
      </c>
      <c r="G2247" t="s">
        <v>225</v>
      </c>
      <c r="H2247" t="s">
        <v>222</v>
      </c>
      <c r="I2247" t="s">
        <v>1060</v>
      </c>
      <c r="J2247" s="3" t="s">
        <v>215</v>
      </c>
      <c r="K2247" s="3" t="s">
        <v>215</v>
      </c>
      <c r="L2247" s="3" t="s">
        <v>215</v>
      </c>
      <c r="M2247" s="3" t="s">
        <v>215</v>
      </c>
      <c r="N2247" s="3" t="s">
        <v>215</v>
      </c>
      <c r="O2247" s="3" t="s">
        <v>215</v>
      </c>
      <c r="P2247" s="3" t="s">
        <v>215</v>
      </c>
      <c r="Q2247" s="3" t="s">
        <v>215</v>
      </c>
      <c r="R2247" s="3" t="s">
        <v>215</v>
      </c>
      <c r="S2247" s="3" t="s">
        <v>215</v>
      </c>
      <c r="T2247" s="3" t="s">
        <v>215</v>
      </c>
      <c r="U2247" s="3" t="s">
        <v>215</v>
      </c>
      <c r="V2247" s="3" t="s">
        <v>215</v>
      </c>
      <c r="W2247" s="3" t="s">
        <v>215</v>
      </c>
      <c r="X2247" s="3" t="s">
        <v>215</v>
      </c>
      <c r="Y2247" s="3" t="s">
        <v>215</v>
      </c>
      <c r="Z2247" s="3" t="s">
        <v>215</v>
      </c>
      <c r="AA2247" s="3" t="s">
        <v>215</v>
      </c>
      <c r="AB2247" s="3">
        <v>223.09100000000001</v>
      </c>
      <c r="AC2247" s="3">
        <v>234.15799999999999</v>
      </c>
      <c r="AD2247" s="3">
        <v>256.35899999999998</v>
      </c>
      <c r="AE2247" s="3">
        <v>298.51100000000002</v>
      </c>
      <c r="AF2247" s="3">
        <v>341.73500000000001</v>
      </c>
      <c r="AG2247" s="3">
        <v>426.238</v>
      </c>
      <c r="AH2247" s="3">
        <v>492.48200000000003</v>
      </c>
      <c r="AI2247" s="3">
        <v>556.38199999999995</v>
      </c>
      <c r="AJ2247" s="3">
        <v>558.07500000000005</v>
      </c>
      <c r="AK2247" s="3">
        <v>597.28099999999995</v>
      </c>
      <c r="AL2247" s="3">
        <v>628.61599999999999</v>
      </c>
      <c r="AM2247" s="3">
        <v>761.06700000000001</v>
      </c>
      <c r="AN2247" s="3">
        <v>882.89</v>
      </c>
      <c r="AO2247" s="3">
        <v>1049.9739999999999</v>
      </c>
      <c r="AP2247" s="3">
        <v>1235.922</v>
      </c>
      <c r="AQ2247" s="3">
        <v>1563.1189999999999</v>
      </c>
      <c r="AR2247" s="3">
        <v>1813.1959999999999</v>
      </c>
      <c r="AS2247" s="3">
        <v>2161.8240000000001</v>
      </c>
      <c r="AT2247" s="3">
        <v>2623.8069999999998</v>
      </c>
      <c r="AU2247" s="3">
        <v>3591.415</v>
      </c>
      <c r="AV2247" s="3">
        <v>4028.5709999999999</v>
      </c>
      <c r="AW2247" s="3">
        <v>4579.8969999999999</v>
      </c>
      <c r="AX2247" s="3">
        <v>4953.8220000000001</v>
      </c>
      <c r="AY2247" s="3">
        <v>5389.152</v>
      </c>
      <c r="AZ2247" s="3">
        <v>5718.5079999999998</v>
      </c>
      <c r="BA2247">
        <v>6050.3950000000004</v>
      </c>
      <c r="BB2247">
        <v>2017</v>
      </c>
    </row>
    <row r="2248" spans="1:54" hidden="1" x14ac:dyDescent="0.2">
      <c r="A2248">
        <v>469</v>
      </c>
      <c r="B2248" t="s">
        <v>512</v>
      </c>
      <c r="C2248" t="s">
        <v>232</v>
      </c>
      <c r="D2248" t="s">
        <v>30</v>
      </c>
      <c r="E2248" t="s">
        <v>231</v>
      </c>
      <c r="F2248" t="s">
        <v>230</v>
      </c>
      <c r="G2248" t="s">
        <v>217</v>
      </c>
      <c r="I2248" t="s">
        <v>229</v>
      </c>
      <c r="J2248" s="3" t="s">
        <v>215</v>
      </c>
      <c r="K2248" s="3" t="s">
        <v>215</v>
      </c>
      <c r="L2248" s="3" t="s">
        <v>215</v>
      </c>
      <c r="M2248" s="3" t="s">
        <v>215</v>
      </c>
      <c r="N2248" s="3" t="s">
        <v>215</v>
      </c>
      <c r="O2248" s="3" t="s">
        <v>215</v>
      </c>
      <c r="P2248" s="3" t="s">
        <v>215</v>
      </c>
      <c r="Q2248" s="3" t="s">
        <v>215</v>
      </c>
      <c r="R2248" s="3" t="s">
        <v>215</v>
      </c>
      <c r="S2248" s="3" t="s">
        <v>215</v>
      </c>
      <c r="T2248" s="3" t="s">
        <v>215</v>
      </c>
      <c r="U2248" s="3" t="s">
        <v>215</v>
      </c>
      <c r="V2248" s="3" t="s">
        <v>215</v>
      </c>
      <c r="W2248" s="3" t="s">
        <v>215</v>
      </c>
      <c r="X2248" s="3" t="s">
        <v>215</v>
      </c>
      <c r="Y2248" s="3" t="s">
        <v>215</v>
      </c>
      <c r="Z2248" s="3" t="s">
        <v>215</v>
      </c>
      <c r="AA2248" s="3" t="s">
        <v>215</v>
      </c>
      <c r="AB2248" s="3">
        <v>73.823999999999998</v>
      </c>
      <c r="AC2248" s="3">
        <v>72.397999999999996</v>
      </c>
      <c r="AD2248" s="3">
        <v>71.686999999999998</v>
      </c>
      <c r="AE2248" s="3">
        <v>79.146000000000001</v>
      </c>
      <c r="AF2248" s="3">
        <v>85.775999999999996</v>
      </c>
      <c r="AG2248" s="3">
        <v>97.094999999999999</v>
      </c>
      <c r="AH2248" s="3">
        <v>96.512</v>
      </c>
      <c r="AI2248" s="3">
        <v>98.263000000000005</v>
      </c>
      <c r="AJ2248" s="3">
        <v>85.924000000000007</v>
      </c>
      <c r="AK2248" s="3">
        <v>76.268000000000001</v>
      </c>
      <c r="AL2248" s="3">
        <v>66.760999999999996</v>
      </c>
      <c r="AM2248" s="3">
        <v>69.45</v>
      </c>
      <c r="AN2248" s="3">
        <v>69.59</v>
      </c>
      <c r="AO2248" s="3">
        <v>72.83</v>
      </c>
      <c r="AP2248" s="3">
        <v>73.8</v>
      </c>
      <c r="AQ2248" s="3">
        <v>84.021000000000001</v>
      </c>
      <c r="AR2248" s="3">
        <v>85.126999999999995</v>
      </c>
      <c r="AS2248" s="3">
        <v>88.457999999999998</v>
      </c>
      <c r="AT2248" s="3">
        <v>96.840999999999994</v>
      </c>
      <c r="AU2248" s="3">
        <v>103.261</v>
      </c>
      <c r="AV2248" s="3">
        <v>91.186000000000007</v>
      </c>
      <c r="AW2248" s="3">
        <v>87.076999999999998</v>
      </c>
      <c r="AX2248" s="3">
        <v>81.197000000000003</v>
      </c>
      <c r="AY2248" s="3">
        <v>77.852999999999994</v>
      </c>
      <c r="AZ2248" s="3">
        <v>72.846000000000004</v>
      </c>
      <c r="BA2248">
        <v>68.073999999999998</v>
      </c>
      <c r="BB2248">
        <v>2017</v>
      </c>
    </row>
    <row r="2249" spans="1:54" hidden="1" x14ac:dyDescent="0.2">
      <c r="A2249">
        <v>469</v>
      </c>
      <c r="B2249" t="s">
        <v>512</v>
      </c>
      <c r="C2249" t="s">
        <v>228</v>
      </c>
      <c r="D2249" t="s">
        <v>30</v>
      </c>
      <c r="E2249" t="s">
        <v>227</v>
      </c>
      <c r="F2249" t="s">
        <v>226</v>
      </c>
      <c r="G2249" t="s">
        <v>225</v>
      </c>
      <c r="H2249" t="s">
        <v>222</v>
      </c>
      <c r="I2249" t="s">
        <v>1060</v>
      </c>
      <c r="J2249" s="3">
        <v>16.466000000000001</v>
      </c>
      <c r="K2249" s="3">
        <v>18.032</v>
      </c>
      <c r="L2249" s="3">
        <v>21.335000000000001</v>
      </c>
      <c r="M2249" s="3">
        <v>26.077999999999999</v>
      </c>
      <c r="N2249" s="3">
        <v>29.321999999999999</v>
      </c>
      <c r="O2249" s="3">
        <v>34.189</v>
      </c>
      <c r="P2249" s="3">
        <v>37.853000000000002</v>
      </c>
      <c r="Q2249" s="3">
        <v>54.151000000000003</v>
      </c>
      <c r="R2249" s="3">
        <v>64.771000000000001</v>
      </c>
      <c r="S2249" s="3">
        <v>80.753</v>
      </c>
      <c r="T2249" s="3">
        <v>101.047</v>
      </c>
      <c r="U2249" s="3">
        <v>116.92400000000001</v>
      </c>
      <c r="V2249" s="3">
        <v>146.26</v>
      </c>
      <c r="W2249" s="3">
        <v>165.16900000000001</v>
      </c>
      <c r="X2249" s="3">
        <v>184.00800000000001</v>
      </c>
      <c r="Y2249" s="3">
        <v>214.501</v>
      </c>
      <c r="Z2249" s="3">
        <v>241.209</v>
      </c>
      <c r="AA2249" s="3">
        <v>270.44</v>
      </c>
      <c r="AB2249" s="3">
        <v>302.19400000000002</v>
      </c>
      <c r="AC2249" s="3">
        <v>323.43400000000003</v>
      </c>
      <c r="AD2249" s="3">
        <v>357.60700000000003</v>
      </c>
      <c r="AE2249" s="3">
        <v>377.16399999999999</v>
      </c>
      <c r="AF2249" s="3">
        <v>398.404</v>
      </c>
      <c r="AG2249" s="3">
        <v>438.99099999999999</v>
      </c>
      <c r="AH2249" s="3">
        <v>510.28100000000001</v>
      </c>
      <c r="AI2249" s="3">
        <v>566.22</v>
      </c>
      <c r="AJ2249" s="3">
        <v>649.49699999999996</v>
      </c>
      <c r="AK2249" s="3">
        <v>783.13900000000001</v>
      </c>
      <c r="AL2249" s="3">
        <v>941.59699999999998</v>
      </c>
      <c r="AM2249" s="3">
        <v>1095.848</v>
      </c>
      <c r="AN2249" s="3">
        <v>1268.711</v>
      </c>
      <c r="AO2249" s="3">
        <v>1441.6780000000001</v>
      </c>
      <c r="AP2249" s="3">
        <v>1674.7</v>
      </c>
      <c r="AQ2249" s="3">
        <v>1860.4</v>
      </c>
      <c r="AR2249" s="3">
        <v>2130</v>
      </c>
      <c r="AS2249" s="3">
        <v>2443.9</v>
      </c>
      <c r="AT2249" s="3">
        <v>2709.4</v>
      </c>
      <c r="AU2249" s="3">
        <v>3478</v>
      </c>
      <c r="AV2249" s="3">
        <v>4417.9719999999998</v>
      </c>
      <c r="AW2249" s="3">
        <v>5259.5690000000004</v>
      </c>
      <c r="AX2249" s="3">
        <v>6100.9920000000002</v>
      </c>
      <c r="AY2249" s="3">
        <v>6922.1890000000003</v>
      </c>
      <c r="AZ2249" s="3">
        <v>7850.1350000000002</v>
      </c>
      <c r="BA2249">
        <v>8887.9889999999996</v>
      </c>
      <c r="BB2249">
        <v>2017</v>
      </c>
    </row>
    <row r="2250" spans="1:54" hidden="1" x14ac:dyDescent="0.2">
      <c r="A2250">
        <v>469</v>
      </c>
      <c r="B2250" t="s">
        <v>512</v>
      </c>
      <c r="C2250" t="s">
        <v>224</v>
      </c>
      <c r="D2250" t="s">
        <v>30</v>
      </c>
      <c r="E2250" t="s">
        <v>219</v>
      </c>
      <c r="F2250" t="s">
        <v>218</v>
      </c>
      <c r="G2250" t="s">
        <v>223</v>
      </c>
      <c r="H2250" t="s">
        <v>222</v>
      </c>
      <c r="I2250" t="s">
        <v>1061</v>
      </c>
      <c r="J2250" s="3">
        <v>-0.193</v>
      </c>
      <c r="K2250" s="3">
        <v>-1.1160000000000001</v>
      </c>
      <c r="L2250" s="3">
        <v>-2.0840000000000001</v>
      </c>
      <c r="M2250" s="3">
        <v>-1.48</v>
      </c>
      <c r="N2250" s="3">
        <v>-3.3929999999999998</v>
      </c>
      <c r="O2250" s="3">
        <v>-2.2309999999999999</v>
      </c>
      <c r="P2250" s="3">
        <v>-1.492</v>
      </c>
      <c r="Q2250" s="3">
        <v>-1.0049999999999999</v>
      </c>
      <c r="R2250" s="3">
        <v>-1.986</v>
      </c>
      <c r="S2250" s="3">
        <v>-2.5059999999999998</v>
      </c>
      <c r="T2250" s="3">
        <v>-2.593</v>
      </c>
      <c r="U2250" s="3">
        <v>1.6639999999999999</v>
      </c>
      <c r="V2250" s="3">
        <v>3.669</v>
      </c>
      <c r="W2250" s="3">
        <v>2.1930000000000001</v>
      </c>
      <c r="X2250" s="3">
        <v>0.191</v>
      </c>
      <c r="Y2250" s="3">
        <v>0.38700000000000001</v>
      </c>
      <c r="Z2250" s="3">
        <v>-0.184</v>
      </c>
      <c r="AA2250" s="3">
        <v>0.11899999999999999</v>
      </c>
      <c r="AB2250" s="3">
        <v>-2.4790000000000001</v>
      </c>
      <c r="AC2250" s="3">
        <v>-1.724</v>
      </c>
      <c r="AD2250" s="3">
        <v>-1.163</v>
      </c>
      <c r="AE2250" s="3">
        <v>-3.3000000000000002E-2</v>
      </c>
      <c r="AF2250" s="3">
        <v>0.61399999999999999</v>
      </c>
      <c r="AG2250" s="3">
        <v>1.9430000000000001</v>
      </c>
      <c r="AH2250" s="3">
        <v>3.4180000000000001</v>
      </c>
      <c r="AI2250" s="3">
        <v>2.911</v>
      </c>
      <c r="AJ2250" s="3">
        <v>1.752</v>
      </c>
      <c r="AK2250" s="3">
        <v>2.2690000000000001</v>
      </c>
      <c r="AL2250" s="3">
        <v>0.88800000000000001</v>
      </c>
      <c r="AM2250" s="3">
        <v>-4.4240000000000004</v>
      </c>
      <c r="AN2250" s="3">
        <v>-4.3179999999999996</v>
      </c>
      <c r="AO2250" s="3">
        <v>-6.0880000000000001</v>
      </c>
      <c r="AP2250" s="3">
        <v>-10.146000000000001</v>
      </c>
      <c r="AQ2250" s="3">
        <v>-6.39</v>
      </c>
      <c r="AR2250" s="3">
        <v>-2.6909999999999998</v>
      </c>
      <c r="AS2250" s="3">
        <v>-12.143000000000001</v>
      </c>
      <c r="AT2250" s="3">
        <v>-19.831</v>
      </c>
      <c r="AU2250" s="3">
        <v>-15.375</v>
      </c>
      <c r="AV2250" s="3" t="s">
        <v>215</v>
      </c>
      <c r="AW2250" s="3" t="s">
        <v>215</v>
      </c>
      <c r="AX2250" s="3" t="s">
        <v>215</v>
      </c>
      <c r="AY2250" s="3" t="s">
        <v>215</v>
      </c>
      <c r="AZ2250" s="3" t="s">
        <v>215</v>
      </c>
      <c r="BA2250" t="s">
        <v>215</v>
      </c>
      <c r="BB2250">
        <v>2017</v>
      </c>
    </row>
    <row r="2251" spans="1:54" hidden="1" x14ac:dyDescent="0.2">
      <c r="A2251">
        <v>469</v>
      </c>
      <c r="B2251" t="s">
        <v>512</v>
      </c>
      <c r="C2251" t="s">
        <v>220</v>
      </c>
      <c r="D2251" t="s">
        <v>30</v>
      </c>
      <c r="E2251" t="s">
        <v>219</v>
      </c>
      <c r="F2251" t="s">
        <v>218</v>
      </c>
      <c r="G2251" t="s">
        <v>217</v>
      </c>
      <c r="I2251" t="s">
        <v>216</v>
      </c>
      <c r="J2251" s="3">
        <v>-0.82199999999999995</v>
      </c>
      <c r="K2251" s="3">
        <v>-4.3319999999999999</v>
      </c>
      <c r="L2251" s="3">
        <v>-6.8360000000000003</v>
      </c>
      <c r="M2251" s="3">
        <v>-3.9740000000000002</v>
      </c>
      <c r="N2251" s="3">
        <v>-8.1010000000000009</v>
      </c>
      <c r="O2251" s="3">
        <v>-4.5679999999999996</v>
      </c>
      <c r="P2251" s="3">
        <v>-2.7589999999999999</v>
      </c>
      <c r="Q2251" s="3">
        <v>-1.2989999999999999</v>
      </c>
      <c r="R2251" s="3">
        <v>-2.1459999999999999</v>
      </c>
      <c r="S2251" s="3">
        <v>-2.173</v>
      </c>
      <c r="T2251" s="3">
        <v>-2.6989999999999998</v>
      </c>
      <c r="U2251" s="3">
        <v>3.4350000000000001</v>
      </c>
      <c r="V2251" s="3">
        <v>8.3070000000000004</v>
      </c>
      <c r="W2251" s="3">
        <v>4.4279999999999999</v>
      </c>
      <c r="X2251" s="3">
        <v>0.35</v>
      </c>
      <c r="Y2251" s="3">
        <v>0.61099999999999999</v>
      </c>
      <c r="Z2251" s="3">
        <v>-0.25900000000000001</v>
      </c>
      <c r="AA2251" s="3">
        <v>0.14899999999999999</v>
      </c>
      <c r="AB2251" s="3">
        <v>-2.7789999999999999</v>
      </c>
      <c r="AC2251" s="3">
        <v>-1.8140000000000001</v>
      </c>
      <c r="AD2251" s="3">
        <v>-1.1100000000000001</v>
      </c>
      <c r="AE2251" s="3">
        <v>-3.3000000000000002E-2</v>
      </c>
      <c r="AF2251" s="3">
        <v>0.68</v>
      </c>
      <c r="AG2251" s="3">
        <v>2.2810000000000001</v>
      </c>
      <c r="AH2251" s="3">
        <v>4.125</v>
      </c>
      <c r="AI2251" s="3">
        <v>3.0920000000000001</v>
      </c>
      <c r="AJ2251" s="3">
        <v>1.552</v>
      </c>
      <c r="AK2251" s="3">
        <v>1.6559999999999999</v>
      </c>
      <c r="AL2251" s="3">
        <v>0.52</v>
      </c>
      <c r="AM2251" s="3">
        <v>-2.2309999999999999</v>
      </c>
      <c r="AN2251" s="3">
        <v>-1.877</v>
      </c>
      <c r="AO2251" s="3">
        <v>-2.4569999999999999</v>
      </c>
      <c r="AP2251" s="3">
        <v>-3.64</v>
      </c>
      <c r="AQ2251" s="3">
        <v>-2.2189999999999999</v>
      </c>
      <c r="AR2251" s="3">
        <v>-0.88100000000000001</v>
      </c>
      <c r="AS2251" s="3">
        <v>-3.657</v>
      </c>
      <c r="AT2251" s="3">
        <v>-5.9649999999999999</v>
      </c>
      <c r="AU2251" s="3">
        <v>-6.4850000000000003</v>
      </c>
      <c r="AV2251" s="3">
        <v>-4.4039999999999999</v>
      </c>
      <c r="AW2251" s="3">
        <v>-3.9470000000000001</v>
      </c>
      <c r="AX2251" s="3">
        <v>-3.4670000000000001</v>
      </c>
      <c r="AY2251" s="3">
        <v>-3.2650000000000001</v>
      </c>
      <c r="AZ2251" s="3">
        <v>-3.1760000000000002</v>
      </c>
      <c r="BA2251">
        <v>-3.2450000000000001</v>
      </c>
      <c r="BB2251">
        <v>2017</v>
      </c>
    </row>
    <row r="2252" spans="1:54" x14ac:dyDescent="0.2">
      <c r="A2252">
        <v>253</v>
      </c>
      <c r="B2252" t="s">
        <v>511</v>
      </c>
      <c r="C2252" t="s">
        <v>352</v>
      </c>
      <c r="D2252" t="s">
        <v>203</v>
      </c>
      <c r="E2252" t="s">
        <v>349</v>
      </c>
      <c r="F2252" t="s">
        <v>351</v>
      </c>
      <c r="G2252" t="s">
        <v>225</v>
      </c>
      <c r="H2252" t="s">
        <v>222</v>
      </c>
      <c r="I2252" t="s">
        <v>1062</v>
      </c>
      <c r="J2252" s="3">
        <v>4.7409999999999997</v>
      </c>
      <c r="K2252" s="3">
        <v>4.4690000000000003</v>
      </c>
      <c r="L2252" s="3">
        <v>4.1870000000000003</v>
      </c>
      <c r="M2252" s="3">
        <v>4.2519999999999998</v>
      </c>
      <c r="N2252" s="3">
        <v>4.3079999999999998</v>
      </c>
      <c r="O2252" s="3">
        <v>4.335</v>
      </c>
      <c r="P2252" s="3">
        <v>4.343</v>
      </c>
      <c r="Q2252" s="3">
        <v>4.452</v>
      </c>
      <c r="R2252" s="3">
        <v>4.5359999999999996</v>
      </c>
      <c r="S2252" s="3">
        <v>4.58</v>
      </c>
      <c r="T2252" s="3">
        <v>4.8010000000000002</v>
      </c>
      <c r="U2252" s="3">
        <v>4.9729999999999999</v>
      </c>
      <c r="V2252" s="3">
        <v>5.3479999999999999</v>
      </c>
      <c r="W2252" s="3">
        <v>5.742</v>
      </c>
      <c r="X2252" s="3">
        <v>6.0890000000000004</v>
      </c>
      <c r="Y2252" s="3">
        <v>6.4790000000000001</v>
      </c>
      <c r="Z2252" s="3">
        <v>6.5890000000000004</v>
      </c>
      <c r="AA2252" s="3">
        <v>6.8689999999999998</v>
      </c>
      <c r="AB2252" s="3">
        <v>7.1269999999999998</v>
      </c>
      <c r="AC2252" s="3">
        <v>7.3719999999999999</v>
      </c>
      <c r="AD2252" s="3">
        <v>7.5309999999999997</v>
      </c>
      <c r="AE2252" s="3">
        <v>7.66</v>
      </c>
      <c r="AF2252" s="3">
        <v>7.8390000000000004</v>
      </c>
      <c r="AG2252" s="3">
        <v>8.0190000000000001</v>
      </c>
      <c r="AH2252" s="3">
        <v>8.1679999999999993</v>
      </c>
      <c r="AI2252" s="3">
        <v>8.4589999999999996</v>
      </c>
      <c r="AJ2252" s="3">
        <v>8.7899999999999991</v>
      </c>
      <c r="AK2252" s="3">
        <v>9.1270000000000007</v>
      </c>
      <c r="AL2252" s="3">
        <v>9.2430000000000003</v>
      </c>
      <c r="AM2252" s="3">
        <v>8.9540000000000006</v>
      </c>
      <c r="AN2252" s="3">
        <v>9.0760000000000005</v>
      </c>
      <c r="AO2252" s="3">
        <v>9.2769999999999992</v>
      </c>
      <c r="AP2252" s="3">
        <v>9.452</v>
      </c>
      <c r="AQ2252" s="3">
        <v>9.6259999999999994</v>
      </c>
      <c r="AR2252" s="3">
        <v>9.7639999999999993</v>
      </c>
      <c r="AS2252" s="3">
        <v>9.9879999999999995</v>
      </c>
      <c r="AT2252" s="3">
        <v>10.224</v>
      </c>
      <c r="AU2252" s="3">
        <v>10.47</v>
      </c>
      <c r="AV2252" s="3">
        <v>10.71</v>
      </c>
      <c r="AW2252" s="3">
        <v>10.957000000000001</v>
      </c>
      <c r="AX2252" s="3">
        <v>11.198</v>
      </c>
      <c r="AY2252" s="3">
        <v>11.444000000000001</v>
      </c>
      <c r="AZ2252" s="3">
        <v>11.696</v>
      </c>
      <c r="BA2252">
        <v>11.952999999999999</v>
      </c>
      <c r="BB2252">
        <v>2016</v>
      </c>
    </row>
    <row r="2253" spans="1:54" hidden="1" x14ac:dyDescent="0.2">
      <c r="A2253">
        <v>253</v>
      </c>
      <c r="B2253" t="s">
        <v>511</v>
      </c>
      <c r="C2253" t="s">
        <v>350</v>
      </c>
      <c r="D2253" t="s">
        <v>203</v>
      </c>
      <c r="E2253" t="s">
        <v>349</v>
      </c>
      <c r="F2253" t="s">
        <v>348</v>
      </c>
      <c r="G2253" t="s">
        <v>275</v>
      </c>
      <c r="I2253" t="s">
        <v>347</v>
      </c>
      <c r="J2253" s="3">
        <v>-8.625</v>
      </c>
      <c r="K2253" s="3">
        <v>-5.7249999999999996</v>
      </c>
      <c r="L2253" s="3">
        <v>-6.306</v>
      </c>
      <c r="M2253" s="3">
        <v>1.5349999999999999</v>
      </c>
      <c r="N2253" s="3">
        <v>1.337</v>
      </c>
      <c r="O2253" s="3">
        <v>0.61599999999999999</v>
      </c>
      <c r="P2253" s="3">
        <v>0.19</v>
      </c>
      <c r="Q2253" s="3">
        <v>2.5129999999999999</v>
      </c>
      <c r="R2253" s="3">
        <v>1.8779999999999999</v>
      </c>
      <c r="S2253" s="3">
        <v>0.96199999999999997</v>
      </c>
      <c r="T2253" s="3">
        <v>4.8310000000000004</v>
      </c>
      <c r="U2253" s="3">
        <v>3.5760000000000001</v>
      </c>
      <c r="V2253" s="3">
        <v>7.5430000000000001</v>
      </c>
      <c r="W2253" s="3">
        <v>7.37</v>
      </c>
      <c r="X2253" s="3">
        <v>6.05</v>
      </c>
      <c r="Y2253" s="3">
        <v>6.3970000000000002</v>
      </c>
      <c r="Z2253" s="3">
        <v>1.706</v>
      </c>
      <c r="AA2253" s="3">
        <v>4.2460000000000004</v>
      </c>
      <c r="AB2253" s="3">
        <v>3.7490000000000001</v>
      </c>
      <c r="AC2253" s="3">
        <v>3.4489999999999998</v>
      </c>
      <c r="AD2253" s="3">
        <v>2.153</v>
      </c>
      <c r="AE2253" s="3">
        <v>1.71</v>
      </c>
      <c r="AF2253" s="3">
        <v>2.339</v>
      </c>
      <c r="AG2253" s="3">
        <v>2.2999999999999998</v>
      </c>
      <c r="AH2253" s="3">
        <v>1.851</v>
      </c>
      <c r="AI2253" s="3">
        <v>3.5630000000000002</v>
      </c>
      <c r="AJ2253" s="3">
        <v>3.9119999999999999</v>
      </c>
      <c r="AK2253" s="3">
        <v>3.8410000000000002</v>
      </c>
      <c r="AL2253" s="3">
        <v>1.2729999999999999</v>
      </c>
      <c r="AM2253" s="3">
        <v>-3.133</v>
      </c>
      <c r="AN2253" s="3">
        <v>1.365</v>
      </c>
      <c r="AO2253" s="3">
        <v>2.2170000000000001</v>
      </c>
      <c r="AP2253" s="3">
        <v>1.881</v>
      </c>
      <c r="AQ2253" s="3">
        <v>1.847</v>
      </c>
      <c r="AR2253" s="3">
        <v>1.425</v>
      </c>
      <c r="AS2253" s="3">
        <v>2.298</v>
      </c>
      <c r="AT2253" s="3">
        <v>2.367</v>
      </c>
      <c r="AU2253" s="3">
        <v>2.4</v>
      </c>
      <c r="AV2253" s="3">
        <v>2.2999999999999998</v>
      </c>
      <c r="AW2253" s="3">
        <v>2.2999999999999998</v>
      </c>
      <c r="AX2253" s="3">
        <v>2.2000000000000002</v>
      </c>
      <c r="AY2253" s="3">
        <v>2.2000000000000002</v>
      </c>
      <c r="AZ2253" s="3">
        <v>2.2000000000000002</v>
      </c>
      <c r="BA2253">
        <v>2.2000000000000002</v>
      </c>
      <c r="BB2253">
        <v>2016</v>
      </c>
    </row>
    <row r="2254" spans="1:54" hidden="1" x14ac:dyDescent="0.2">
      <c r="A2254">
        <v>253</v>
      </c>
      <c r="B2254" t="s">
        <v>511</v>
      </c>
      <c r="C2254" t="s">
        <v>346</v>
      </c>
      <c r="D2254" t="s">
        <v>203</v>
      </c>
      <c r="E2254" t="s">
        <v>342</v>
      </c>
      <c r="F2254" t="s">
        <v>345</v>
      </c>
      <c r="G2254" t="s">
        <v>225</v>
      </c>
      <c r="H2254" t="s">
        <v>222</v>
      </c>
      <c r="I2254" t="s">
        <v>1062</v>
      </c>
      <c r="J2254" s="3">
        <v>3.899</v>
      </c>
      <c r="K2254" s="3">
        <v>3.4369999999999998</v>
      </c>
      <c r="L2254" s="3">
        <v>3.3940000000000001</v>
      </c>
      <c r="M2254" s="3">
        <v>3.25</v>
      </c>
      <c r="N2254" s="3">
        <v>2.3769999999999998</v>
      </c>
      <c r="O2254" s="3">
        <v>2.3109999999999999</v>
      </c>
      <c r="P2254" s="3">
        <v>2.327</v>
      </c>
      <c r="Q2254" s="3">
        <v>2.3660000000000001</v>
      </c>
      <c r="R2254" s="3">
        <v>2.762</v>
      </c>
      <c r="S2254" s="3">
        <v>3.157</v>
      </c>
      <c r="T2254" s="3">
        <v>4.8010000000000002</v>
      </c>
      <c r="U2254" s="3">
        <v>5.3109999999999999</v>
      </c>
      <c r="V2254" s="3">
        <v>5.9550000000000001</v>
      </c>
      <c r="W2254" s="3">
        <v>6.9379999999999997</v>
      </c>
      <c r="X2254" s="3">
        <v>8.0860000000000003</v>
      </c>
      <c r="Y2254" s="3">
        <v>9.5009999999999994</v>
      </c>
      <c r="Z2254" s="3">
        <v>10.316000000000001</v>
      </c>
      <c r="AA2254" s="3">
        <v>11.135</v>
      </c>
      <c r="AB2254" s="3">
        <v>12.007999999999999</v>
      </c>
      <c r="AC2254" s="3">
        <v>12.465</v>
      </c>
      <c r="AD2254" s="3">
        <v>13.134</v>
      </c>
      <c r="AE2254" s="3">
        <v>13.813000000000001</v>
      </c>
      <c r="AF2254" s="3">
        <v>14.307</v>
      </c>
      <c r="AG2254" s="3">
        <v>15.047000000000001</v>
      </c>
      <c r="AH2254" s="3">
        <v>15.798</v>
      </c>
      <c r="AI2254" s="3">
        <v>17.094000000000001</v>
      </c>
      <c r="AJ2254" s="3">
        <v>18.550999999999998</v>
      </c>
      <c r="AK2254" s="3">
        <v>20.105</v>
      </c>
      <c r="AL2254" s="3">
        <v>21.431000000000001</v>
      </c>
      <c r="AM2254" s="3">
        <v>20.661000000000001</v>
      </c>
      <c r="AN2254" s="3">
        <v>21.417999999999999</v>
      </c>
      <c r="AO2254" s="3">
        <v>23.138999999999999</v>
      </c>
      <c r="AP2254" s="3">
        <v>23.814</v>
      </c>
      <c r="AQ2254" s="3">
        <v>24.350999999999999</v>
      </c>
      <c r="AR2254" s="3">
        <v>25.053999999999998</v>
      </c>
      <c r="AS2254" s="3">
        <v>26.052</v>
      </c>
      <c r="AT2254" s="3">
        <v>26.797999999999998</v>
      </c>
      <c r="AU2254" s="3">
        <v>28.023</v>
      </c>
      <c r="AV2254" s="3">
        <v>29.407</v>
      </c>
      <c r="AW2254" s="3">
        <v>30.709</v>
      </c>
      <c r="AX2254" s="3">
        <v>32.067</v>
      </c>
      <c r="AY2254" s="3">
        <v>33.445999999999998</v>
      </c>
      <c r="AZ2254" s="3">
        <v>34.908000000000001</v>
      </c>
      <c r="BA2254">
        <v>36.476999999999997</v>
      </c>
      <c r="BB2254">
        <v>2016</v>
      </c>
    </row>
    <row r="2255" spans="1:54" hidden="1" x14ac:dyDescent="0.2">
      <c r="A2255">
        <v>253</v>
      </c>
      <c r="B2255" t="s">
        <v>511</v>
      </c>
      <c r="C2255" t="s">
        <v>344</v>
      </c>
      <c r="D2255" t="s">
        <v>203</v>
      </c>
      <c r="E2255" t="s">
        <v>342</v>
      </c>
      <c r="F2255" t="s">
        <v>343</v>
      </c>
      <c r="G2255" t="s">
        <v>223</v>
      </c>
      <c r="H2255" t="s">
        <v>222</v>
      </c>
      <c r="I2255" t="s">
        <v>310</v>
      </c>
      <c r="J2255" s="3">
        <v>3.899</v>
      </c>
      <c r="K2255" s="3">
        <v>3.4369999999999998</v>
      </c>
      <c r="L2255" s="3">
        <v>3.3940000000000001</v>
      </c>
      <c r="M2255" s="3">
        <v>3.25</v>
      </c>
      <c r="N2255" s="3">
        <v>2.3769999999999998</v>
      </c>
      <c r="O2255" s="3">
        <v>2.3109999999999999</v>
      </c>
      <c r="P2255" s="3">
        <v>2.327</v>
      </c>
      <c r="Q2255" s="3">
        <v>2.3660000000000001</v>
      </c>
      <c r="R2255" s="3">
        <v>2.762</v>
      </c>
      <c r="S2255" s="3">
        <v>3.157</v>
      </c>
      <c r="T2255" s="3">
        <v>4.8010000000000002</v>
      </c>
      <c r="U2255" s="3">
        <v>5.3109999999999999</v>
      </c>
      <c r="V2255" s="3">
        <v>5.9550000000000001</v>
      </c>
      <c r="W2255" s="3">
        <v>6.9379999999999997</v>
      </c>
      <c r="X2255" s="3">
        <v>8.0860000000000003</v>
      </c>
      <c r="Y2255" s="3">
        <v>9.5009999999999994</v>
      </c>
      <c r="Z2255" s="3">
        <v>10.316000000000001</v>
      </c>
      <c r="AA2255" s="3">
        <v>11.135</v>
      </c>
      <c r="AB2255" s="3">
        <v>12.007999999999999</v>
      </c>
      <c r="AC2255" s="3">
        <v>12.465</v>
      </c>
      <c r="AD2255" s="3">
        <v>13.134</v>
      </c>
      <c r="AE2255" s="3">
        <v>13.813000000000001</v>
      </c>
      <c r="AF2255" s="3">
        <v>14.307</v>
      </c>
      <c r="AG2255" s="3">
        <v>15.047000000000001</v>
      </c>
      <c r="AH2255" s="3">
        <v>15.798</v>
      </c>
      <c r="AI2255" s="3">
        <v>17.094000000000001</v>
      </c>
      <c r="AJ2255" s="3">
        <v>18.550999999999998</v>
      </c>
      <c r="AK2255" s="3">
        <v>20.105</v>
      </c>
      <c r="AL2255" s="3">
        <v>21.431000000000001</v>
      </c>
      <c r="AM2255" s="3">
        <v>20.661000000000001</v>
      </c>
      <c r="AN2255" s="3">
        <v>21.417999999999999</v>
      </c>
      <c r="AO2255" s="3">
        <v>23.138999999999999</v>
      </c>
      <c r="AP2255" s="3">
        <v>23.814</v>
      </c>
      <c r="AQ2255" s="3">
        <v>24.350999999999999</v>
      </c>
      <c r="AR2255" s="3">
        <v>25.053999999999998</v>
      </c>
      <c r="AS2255" s="3">
        <v>26.052</v>
      </c>
      <c r="AT2255" s="3">
        <v>26.797999999999998</v>
      </c>
      <c r="AU2255" s="3">
        <v>28.023</v>
      </c>
      <c r="AV2255" s="3">
        <v>29.407</v>
      </c>
      <c r="AW2255" s="3">
        <v>30.709</v>
      </c>
      <c r="AX2255" s="3">
        <v>32.067</v>
      </c>
      <c r="AY2255" s="3">
        <v>33.445999999999998</v>
      </c>
      <c r="AZ2255" s="3">
        <v>34.908000000000001</v>
      </c>
      <c r="BA2255">
        <v>36.476999999999997</v>
      </c>
      <c r="BB2255">
        <v>2016</v>
      </c>
    </row>
    <row r="2256" spans="1:54" hidden="1" x14ac:dyDescent="0.2">
      <c r="A2256">
        <v>253</v>
      </c>
      <c r="B2256" t="s">
        <v>511</v>
      </c>
      <c r="C2256" t="s">
        <v>213</v>
      </c>
      <c r="D2256" t="s">
        <v>203</v>
      </c>
      <c r="E2256" t="s">
        <v>342</v>
      </c>
      <c r="F2256" s="3" t="s">
        <v>341</v>
      </c>
      <c r="G2256" t="s">
        <v>323</v>
      </c>
      <c r="H2256" t="s">
        <v>222</v>
      </c>
      <c r="I2256" t="s">
        <v>310</v>
      </c>
      <c r="J2256">
        <v>10.096</v>
      </c>
      <c r="K2256">
        <v>10.407</v>
      </c>
      <c r="L2256">
        <v>10.356</v>
      </c>
      <c r="M2256">
        <v>10.93</v>
      </c>
      <c r="N2256">
        <v>11.468999999999999</v>
      </c>
      <c r="O2256">
        <v>11.909000000000001</v>
      </c>
      <c r="P2256">
        <v>12.172000000000001</v>
      </c>
      <c r="Q2256">
        <v>12.797000000000001</v>
      </c>
      <c r="R2256">
        <v>13.493</v>
      </c>
      <c r="S2256">
        <v>14.153</v>
      </c>
      <c r="T2256">
        <v>15.385</v>
      </c>
      <c r="U2256">
        <v>16.466000000000001</v>
      </c>
      <c r="V2256">
        <v>18.111999999999998</v>
      </c>
      <c r="W2256">
        <v>19.908999999999999</v>
      </c>
      <c r="X2256">
        <v>21.562999999999999</v>
      </c>
      <c r="Y2256">
        <v>23.420999999999999</v>
      </c>
      <c r="Z2256">
        <v>24.254999999999999</v>
      </c>
      <c r="AA2256">
        <v>25.718</v>
      </c>
      <c r="AB2256">
        <v>26.971</v>
      </c>
      <c r="AC2256">
        <v>28.329000000000001</v>
      </c>
      <c r="AD2256">
        <v>29.597000000000001</v>
      </c>
      <c r="AE2256">
        <v>30.789000000000001</v>
      </c>
      <c r="AF2256">
        <v>31.992999999999999</v>
      </c>
      <c r="AG2256">
        <v>33.381999999999998</v>
      </c>
      <c r="AH2256">
        <v>34.933999999999997</v>
      </c>
      <c r="AI2256">
        <v>37.343000000000004</v>
      </c>
      <c r="AJ2256">
        <v>39.996000000000002</v>
      </c>
      <c r="AK2256">
        <v>42.637999999999998</v>
      </c>
      <c r="AL2256">
        <v>44.027999999999999</v>
      </c>
      <c r="AM2256">
        <v>42.972000000000001</v>
      </c>
      <c r="AN2256">
        <v>44.091000000000001</v>
      </c>
      <c r="AO2256">
        <v>45.997999999999998</v>
      </c>
      <c r="AP2256">
        <v>47.726999999999997</v>
      </c>
      <c r="AQ2256">
        <v>49.393999999999998</v>
      </c>
      <c r="AR2256">
        <v>50.997</v>
      </c>
      <c r="AS2256">
        <v>52.734000000000002</v>
      </c>
      <c r="AT2256">
        <v>54.670999999999999</v>
      </c>
      <c r="AU2256">
        <v>56.991</v>
      </c>
      <c r="AV2256">
        <v>59.625999999999998</v>
      </c>
      <c r="AW2256">
        <v>62.320999999999998</v>
      </c>
      <c r="AX2256">
        <v>64.942999999999998</v>
      </c>
      <c r="AY2256">
        <v>67.637</v>
      </c>
      <c r="AZ2256">
        <v>70.311999999999998</v>
      </c>
      <c r="BA2256">
        <v>73.108999999999995</v>
      </c>
      <c r="BB2256">
        <v>2016</v>
      </c>
    </row>
    <row r="2257" spans="1:54" hidden="1" x14ac:dyDescent="0.2">
      <c r="A2257">
        <v>253</v>
      </c>
      <c r="B2257" t="s">
        <v>511</v>
      </c>
      <c r="C2257" t="s">
        <v>340</v>
      </c>
      <c r="D2257" t="s">
        <v>203</v>
      </c>
      <c r="E2257" t="s">
        <v>339</v>
      </c>
      <c r="F2257" t="s">
        <v>338</v>
      </c>
      <c r="G2257" t="s">
        <v>295</v>
      </c>
      <c r="I2257" t="s">
        <v>337</v>
      </c>
      <c r="J2257" s="3">
        <v>82.238</v>
      </c>
      <c r="K2257" s="3">
        <v>76.909000000000006</v>
      </c>
      <c r="L2257" s="3">
        <v>81.054000000000002</v>
      </c>
      <c r="M2257" s="3">
        <v>76.441999999999993</v>
      </c>
      <c r="N2257" s="3">
        <v>55.164000000000001</v>
      </c>
      <c r="O2257" s="3">
        <v>53.31</v>
      </c>
      <c r="P2257" s="3">
        <v>53.573999999999998</v>
      </c>
      <c r="Q2257" s="3">
        <v>53.142000000000003</v>
      </c>
      <c r="R2257" s="3">
        <v>60.886000000000003</v>
      </c>
      <c r="S2257" s="3">
        <v>68.924999999999997</v>
      </c>
      <c r="T2257" s="3">
        <v>100</v>
      </c>
      <c r="U2257" s="3">
        <v>106.80500000000001</v>
      </c>
      <c r="V2257" s="3">
        <v>111.351</v>
      </c>
      <c r="W2257" s="3">
        <v>120.833</v>
      </c>
      <c r="X2257" s="3">
        <v>132.786</v>
      </c>
      <c r="Y2257" s="3">
        <v>146.642</v>
      </c>
      <c r="Z2257" s="3">
        <v>156.55199999999999</v>
      </c>
      <c r="AA2257" s="3">
        <v>162.101</v>
      </c>
      <c r="AB2257" s="3">
        <v>168.50299999999999</v>
      </c>
      <c r="AC2257" s="3">
        <v>169.07499999999999</v>
      </c>
      <c r="AD2257" s="3">
        <v>174.40199999999999</v>
      </c>
      <c r="AE2257" s="3">
        <v>180.327</v>
      </c>
      <c r="AF2257" s="3">
        <v>182.50700000000001</v>
      </c>
      <c r="AG2257" s="3">
        <v>187.631</v>
      </c>
      <c r="AH2257" s="3">
        <v>193.42400000000001</v>
      </c>
      <c r="AI2257" s="3">
        <v>202.08500000000001</v>
      </c>
      <c r="AJ2257" s="3">
        <v>211.053</v>
      </c>
      <c r="AK2257" s="3">
        <v>220.27500000000001</v>
      </c>
      <c r="AL2257" s="3">
        <v>231.852</v>
      </c>
      <c r="AM2257" s="3">
        <v>230.751</v>
      </c>
      <c r="AN2257" s="3">
        <v>235.988</v>
      </c>
      <c r="AO2257" s="3">
        <v>249.41800000000001</v>
      </c>
      <c r="AP2257" s="3">
        <v>251.95</v>
      </c>
      <c r="AQ2257" s="3">
        <v>252.96199999999999</v>
      </c>
      <c r="AR2257" s="3">
        <v>256.61099999999999</v>
      </c>
      <c r="AS2257" s="3">
        <v>260.839</v>
      </c>
      <c r="AT2257" s="3">
        <v>262.096</v>
      </c>
      <c r="AU2257" s="3">
        <v>267.65499999999997</v>
      </c>
      <c r="AV2257" s="3">
        <v>274.56099999999998</v>
      </c>
      <c r="AW2257" s="3">
        <v>280.27300000000002</v>
      </c>
      <c r="AX2257" s="3">
        <v>286.363</v>
      </c>
      <c r="AY2257" s="3">
        <v>292.25</v>
      </c>
      <c r="AZ2257" s="3">
        <v>298.45800000000003</v>
      </c>
      <c r="BA2257">
        <v>305.16399999999999</v>
      </c>
      <c r="BB2257">
        <v>2016</v>
      </c>
    </row>
    <row r="2258" spans="1:54" hidden="1" x14ac:dyDescent="0.2">
      <c r="A2258">
        <v>253</v>
      </c>
      <c r="B2258" t="s">
        <v>511</v>
      </c>
      <c r="C2258" t="s">
        <v>336</v>
      </c>
      <c r="D2258" t="s">
        <v>203</v>
      </c>
      <c r="E2258" t="s">
        <v>333</v>
      </c>
      <c r="F2258" t="s">
        <v>335</v>
      </c>
      <c r="G2258" t="s">
        <v>225</v>
      </c>
      <c r="H2258" t="s">
        <v>322</v>
      </c>
      <c r="I2258" t="s">
        <v>330</v>
      </c>
      <c r="J2258" s="3">
        <v>1006.174</v>
      </c>
      <c r="K2258" s="3">
        <v>937.93700000000001</v>
      </c>
      <c r="L2258" s="3">
        <v>871.947</v>
      </c>
      <c r="M2258" s="3">
        <v>880.08900000000006</v>
      </c>
      <c r="N2258" s="3">
        <v>886.37</v>
      </c>
      <c r="O2258" s="3">
        <v>884.76300000000003</v>
      </c>
      <c r="P2258" s="3">
        <v>877.495</v>
      </c>
      <c r="Q2258" s="3">
        <v>888.78099999999995</v>
      </c>
      <c r="R2258" s="3">
        <v>892.91800000000001</v>
      </c>
      <c r="S2258" s="3">
        <v>887.46900000000005</v>
      </c>
      <c r="T2258" s="3">
        <v>914.45699999999999</v>
      </c>
      <c r="U2258" s="3">
        <v>932.94600000000003</v>
      </c>
      <c r="V2258" s="3">
        <v>990.31500000000005</v>
      </c>
      <c r="W2258" s="3">
        <v>1049.6890000000001</v>
      </c>
      <c r="X2258" s="3">
        <v>1099.134</v>
      </c>
      <c r="Y2258" s="3">
        <v>1154.848</v>
      </c>
      <c r="Z2258" s="3">
        <v>1162.116</v>
      </c>
      <c r="AA2258" s="3">
        <v>1198.778</v>
      </c>
      <c r="AB2258" s="3">
        <v>1232.9580000000001</v>
      </c>
      <c r="AC2258" s="3">
        <v>1264.5450000000001</v>
      </c>
      <c r="AD2258" s="3">
        <v>1282.9639999999999</v>
      </c>
      <c r="AE2258" s="3">
        <v>1296.0740000000001</v>
      </c>
      <c r="AF2258" s="3">
        <v>1319.6969999999999</v>
      </c>
      <c r="AG2258" s="3">
        <v>1343.2660000000001</v>
      </c>
      <c r="AH2258" s="3">
        <v>1361.2829999999999</v>
      </c>
      <c r="AI2258" s="3">
        <v>1402.769</v>
      </c>
      <c r="AJ2258" s="3">
        <v>1450.4290000000001</v>
      </c>
      <c r="AK2258" s="3">
        <v>1501.184</v>
      </c>
      <c r="AL2258" s="3">
        <v>1512.8309999999999</v>
      </c>
      <c r="AM2258" s="3">
        <v>1458.2739999999999</v>
      </c>
      <c r="AN2258" s="3">
        <v>1473.377</v>
      </c>
      <c r="AO2258" s="3">
        <v>1498.74</v>
      </c>
      <c r="AP2258" s="3">
        <v>1519.566</v>
      </c>
      <c r="AQ2258" s="3">
        <v>1540.2080000000001</v>
      </c>
      <c r="AR2258" s="3">
        <v>1554.6969999999999</v>
      </c>
      <c r="AS2258" s="3">
        <v>1582.8679999999999</v>
      </c>
      <c r="AT2258" s="3">
        <v>1612.6659999999999</v>
      </c>
      <c r="AU2258" s="3">
        <v>1643.8589999999999</v>
      </c>
      <c r="AV2258" s="3">
        <v>1674.028</v>
      </c>
      <c r="AW2258" s="3">
        <v>1704.74</v>
      </c>
      <c r="AX2258" s="3">
        <v>1734.2860000000001</v>
      </c>
      <c r="AY2258" s="3">
        <v>1764.3610000000001</v>
      </c>
      <c r="AZ2258" s="3">
        <v>1794.9649999999999</v>
      </c>
      <c r="BA2258">
        <v>1826.1010000000001</v>
      </c>
      <c r="BB2258">
        <v>2007</v>
      </c>
    </row>
    <row r="2259" spans="1:54" hidden="1" x14ac:dyDescent="0.2">
      <c r="A2259">
        <v>253</v>
      </c>
      <c r="B2259" t="s">
        <v>511</v>
      </c>
      <c r="C2259" t="s">
        <v>334</v>
      </c>
      <c r="D2259" t="s">
        <v>203</v>
      </c>
      <c r="E2259" t="s">
        <v>333</v>
      </c>
      <c r="F2259" t="s">
        <v>332</v>
      </c>
      <c r="G2259" t="s">
        <v>331</v>
      </c>
      <c r="H2259" t="s">
        <v>322</v>
      </c>
      <c r="I2259" t="s">
        <v>330</v>
      </c>
      <c r="J2259" s="3">
        <v>4988.8389999999999</v>
      </c>
      <c r="K2259" s="3">
        <v>4650.5020000000004</v>
      </c>
      <c r="L2259" s="3">
        <v>4323.3090000000002</v>
      </c>
      <c r="M2259" s="3">
        <v>4363.68</v>
      </c>
      <c r="N2259" s="3">
        <v>4394.8190000000004</v>
      </c>
      <c r="O2259" s="3">
        <v>4386.8519999999999</v>
      </c>
      <c r="P2259" s="3">
        <v>4350.8190000000004</v>
      </c>
      <c r="Q2259" s="3">
        <v>4406.777</v>
      </c>
      <c r="R2259" s="3">
        <v>4427.2879999999996</v>
      </c>
      <c r="S2259" s="3">
        <v>4400.2719999999999</v>
      </c>
      <c r="T2259" s="3">
        <v>4534.0839999999998</v>
      </c>
      <c r="U2259" s="3">
        <v>4625.7539999999999</v>
      </c>
      <c r="V2259" s="3">
        <v>4910.2030000000004</v>
      </c>
      <c r="W2259" s="3">
        <v>5204.5950000000003</v>
      </c>
      <c r="X2259" s="3">
        <v>5449.7510000000002</v>
      </c>
      <c r="Y2259" s="3">
        <v>5725.9979999999996</v>
      </c>
      <c r="Z2259" s="3">
        <v>5762.0339999999997</v>
      </c>
      <c r="AA2259" s="3">
        <v>5943.8130000000001</v>
      </c>
      <c r="AB2259" s="3">
        <v>6113.2849999999999</v>
      </c>
      <c r="AC2259" s="3">
        <v>6269.9009999999998</v>
      </c>
      <c r="AD2259" s="3">
        <v>6361.2250000000004</v>
      </c>
      <c r="AE2259" s="3">
        <v>6426.2280000000001</v>
      </c>
      <c r="AF2259" s="3">
        <v>6543.3540000000003</v>
      </c>
      <c r="AG2259" s="3">
        <v>6660.2160000000003</v>
      </c>
      <c r="AH2259" s="3">
        <v>6749.549</v>
      </c>
      <c r="AI2259" s="3">
        <v>6955.2460000000001</v>
      </c>
      <c r="AJ2259" s="3">
        <v>7191.5529999999999</v>
      </c>
      <c r="AK2259" s="3">
        <v>7443.2089999999998</v>
      </c>
      <c r="AL2259" s="3">
        <v>7500.9579999999996</v>
      </c>
      <c r="AM2259" s="3">
        <v>7230.4480000000003</v>
      </c>
      <c r="AN2259" s="3">
        <v>7305.3320000000003</v>
      </c>
      <c r="AO2259" s="3">
        <v>7431.0889999999999</v>
      </c>
      <c r="AP2259" s="3">
        <v>7534.3490000000002</v>
      </c>
      <c r="AQ2259" s="3">
        <v>7636.6970000000001</v>
      </c>
      <c r="AR2259" s="3">
        <v>7708.5389999999998</v>
      </c>
      <c r="AS2259" s="3">
        <v>7848.2179999999998</v>
      </c>
      <c r="AT2259" s="3">
        <v>7995.9589999999998</v>
      </c>
      <c r="AU2259" s="3">
        <v>8150.6229999999996</v>
      </c>
      <c r="AV2259" s="3">
        <v>8300.2049999999999</v>
      </c>
      <c r="AW2259" s="3">
        <v>8452.4830000000002</v>
      </c>
      <c r="AX2259" s="3">
        <v>8598.9789999999994</v>
      </c>
      <c r="AY2259" s="3">
        <v>8748.0990000000002</v>
      </c>
      <c r="AZ2259" s="3">
        <v>8899.8379999999997</v>
      </c>
      <c r="BA2259">
        <v>9054.2180000000008</v>
      </c>
      <c r="BB2259">
        <v>2007</v>
      </c>
    </row>
    <row r="2260" spans="1:54" hidden="1" x14ac:dyDescent="0.2">
      <c r="A2260">
        <v>253</v>
      </c>
      <c r="B2260" t="s">
        <v>511</v>
      </c>
      <c r="C2260" t="s">
        <v>329</v>
      </c>
      <c r="D2260" t="s">
        <v>203</v>
      </c>
      <c r="E2260" t="s">
        <v>325</v>
      </c>
      <c r="F2260" t="s">
        <v>328</v>
      </c>
      <c r="G2260" t="s">
        <v>225</v>
      </c>
      <c r="H2260" t="s">
        <v>322</v>
      </c>
      <c r="I2260" t="s">
        <v>321</v>
      </c>
      <c r="J2260" s="3">
        <v>827.45299999999997</v>
      </c>
      <c r="K2260" s="3">
        <v>721.36199999999997</v>
      </c>
      <c r="L2260" s="3">
        <v>706.74599999999998</v>
      </c>
      <c r="M2260" s="3">
        <v>672.75599999999997</v>
      </c>
      <c r="N2260" s="3">
        <v>488.95800000000003</v>
      </c>
      <c r="O2260" s="3">
        <v>471.67099999999999</v>
      </c>
      <c r="P2260" s="3">
        <v>470.10500000000002</v>
      </c>
      <c r="Q2260" s="3">
        <v>472.315</v>
      </c>
      <c r="R2260" s="3">
        <v>543.66300000000001</v>
      </c>
      <c r="S2260" s="3">
        <v>611.68799999999999</v>
      </c>
      <c r="T2260" s="3">
        <v>914.45699999999999</v>
      </c>
      <c r="U2260" s="3">
        <v>996.43499999999995</v>
      </c>
      <c r="V2260" s="3">
        <v>1102.722</v>
      </c>
      <c r="W2260" s="3">
        <v>1268.373</v>
      </c>
      <c r="X2260" s="3">
        <v>1459.4949999999999</v>
      </c>
      <c r="Y2260" s="3">
        <v>1693.4939999999999</v>
      </c>
      <c r="Z2260" s="3">
        <v>1819.3119999999999</v>
      </c>
      <c r="AA2260" s="3">
        <v>1943.229</v>
      </c>
      <c r="AB2260" s="3">
        <v>2077.578</v>
      </c>
      <c r="AC2260" s="3">
        <v>2138.027</v>
      </c>
      <c r="AD2260" s="3">
        <v>2237.5129999999999</v>
      </c>
      <c r="AE2260" s="3">
        <v>2337.174</v>
      </c>
      <c r="AF2260" s="3">
        <v>2408.5349999999999</v>
      </c>
      <c r="AG2260" s="3">
        <v>2520.3850000000002</v>
      </c>
      <c r="AH2260" s="3">
        <v>2633.05</v>
      </c>
      <c r="AI2260" s="3">
        <v>2834.7930000000001</v>
      </c>
      <c r="AJ2260" s="3">
        <v>3061.172</v>
      </c>
      <c r="AK2260" s="3">
        <v>3306.7269999999999</v>
      </c>
      <c r="AL2260" s="3">
        <v>3507.529</v>
      </c>
      <c r="AM2260" s="3">
        <v>3364.9839999999999</v>
      </c>
      <c r="AN2260" s="3">
        <v>3476.9969999999998</v>
      </c>
      <c r="AO2260" s="3">
        <v>3738.1260000000002</v>
      </c>
      <c r="AP2260" s="3">
        <v>3828.5529999999999</v>
      </c>
      <c r="AQ2260" s="3">
        <v>3896.1439999999998</v>
      </c>
      <c r="AR2260" s="3">
        <v>3989.5219999999999</v>
      </c>
      <c r="AS2260" s="3">
        <v>4128.732</v>
      </c>
      <c r="AT2260" s="3">
        <v>4226.7349999999997</v>
      </c>
      <c r="AU2260" s="3">
        <v>4399.8649999999998</v>
      </c>
      <c r="AV2260" s="3">
        <v>4596.2269999999999</v>
      </c>
      <c r="AW2260" s="3">
        <v>4777.9279999999999</v>
      </c>
      <c r="AX2260" s="3">
        <v>4966.3549999999996</v>
      </c>
      <c r="AY2260" s="3">
        <v>5156.3379999999997</v>
      </c>
      <c r="AZ2260" s="3">
        <v>5357.2179999999998</v>
      </c>
      <c r="BA2260">
        <v>5572.6030000000001</v>
      </c>
      <c r="BB2260">
        <v>2007</v>
      </c>
    </row>
    <row r="2261" spans="1:54" hidden="1" x14ac:dyDescent="0.2">
      <c r="A2261">
        <v>253</v>
      </c>
      <c r="B2261" t="s">
        <v>511</v>
      </c>
      <c r="C2261" t="s">
        <v>327</v>
      </c>
      <c r="D2261" t="s">
        <v>203</v>
      </c>
      <c r="E2261" t="s">
        <v>325</v>
      </c>
      <c r="F2261" t="s">
        <v>326</v>
      </c>
      <c r="G2261" t="s">
        <v>223</v>
      </c>
      <c r="H2261" t="s">
        <v>322</v>
      </c>
      <c r="I2261" t="s">
        <v>321</v>
      </c>
      <c r="J2261" s="3">
        <v>827.45299999999997</v>
      </c>
      <c r="K2261" s="3">
        <v>721.36199999999997</v>
      </c>
      <c r="L2261" s="3">
        <v>706.74599999999998</v>
      </c>
      <c r="M2261" s="3">
        <v>672.75599999999997</v>
      </c>
      <c r="N2261" s="3">
        <v>488.95800000000003</v>
      </c>
      <c r="O2261" s="3">
        <v>471.67099999999999</v>
      </c>
      <c r="P2261" s="3">
        <v>470.10500000000002</v>
      </c>
      <c r="Q2261" s="3">
        <v>472.315</v>
      </c>
      <c r="R2261" s="3">
        <v>543.66300000000001</v>
      </c>
      <c r="S2261" s="3">
        <v>611.68799999999999</v>
      </c>
      <c r="T2261" s="3">
        <v>914.45699999999999</v>
      </c>
      <c r="U2261" s="3">
        <v>996.43499999999995</v>
      </c>
      <c r="V2261" s="3">
        <v>1102.722</v>
      </c>
      <c r="W2261" s="3">
        <v>1268.373</v>
      </c>
      <c r="X2261" s="3">
        <v>1459.4949999999999</v>
      </c>
      <c r="Y2261" s="3">
        <v>1693.4939999999999</v>
      </c>
      <c r="Z2261" s="3">
        <v>1819.3119999999999</v>
      </c>
      <c r="AA2261" s="3">
        <v>1943.229</v>
      </c>
      <c r="AB2261" s="3">
        <v>2077.578</v>
      </c>
      <c r="AC2261" s="3">
        <v>2138.027</v>
      </c>
      <c r="AD2261" s="3">
        <v>2237.5129999999999</v>
      </c>
      <c r="AE2261" s="3">
        <v>2337.174</v>
      </c>
      <c r="AF2261" s="3">
        <v>2408.5349999999999</v>
      </c>
      <c r="AG2261" s="3">
        <v>2520.3850000000002</v>
      </c>
      <c r="AH2261" s="3">
        <v>2633.05</v>
      </c>
      <c r="AI2261" s="3">
        <v>2834.7930000000001</v>
      </c>
      <c r="AJ2261" s="3">
        <v>3061.172</v>
      </c>
      <c r="AK2261" s="3">
        <v>3306.7269999999999</v>
      </c>
      <c r="AL2261" s="3">
        <v>3507.529</v>
      </c>
      <c r="AM2261" s="3">
        <v>3364.9839999999999</v>
      </c>
      <c r="AN2261" s="3">
        <v>3476.9969999999998</v>
      </c>
      <c r="AO2261" s="3">
        <v>3738.1260000000002</v>
      </c>
      <c r="AP2261" s="3">
        <v>3828.5529999999999</v>
      </c>
      <c r="AQ2261" s="3">
        <v>3896.1439999999998</v>
      </c>
      <c r="AR2261" s="3">
        <v>3989.5219999999999</v>
      </c>
      <c r="AS2261" s="3">
        <v>4128.732</v>
      </c>
      <c r="AT2261" s="3">
        <v>4226.7349999999997</v>
      </c>
      <c r="AU2261" s="3">
        <v>4399.8649999999998</v>
      </c>
      <c r="AV2261" s="3">
        <v>4596.2269999999999</v>
      </c>
      <c r="AW2261" s="3">
        <v>4777.9279999999999</v>
      </c>
      <c r="AX2261" s="3">
        <v>4966.3549999999996</v>
      </c>
      <c r="AY2261" s="3">
        <v>5156.3379999999997</v>
      </c>
      <c r="AZ2261" s="3">
        <v>5357.2179999999998</v>
      </c>
      <c r="BA2261">
        <v>5572.6030000000001</v>
      </c>
      <c r="BB2261">
        <v>2007</v>
      </c>
    </row>
    <row r="2262" spans="1:54" hidden="1" x14ac:dyDescent="0.2">
      <c r="A2262">
        <v>253</v>
      </c>
      <c r="B2262" t="s">
        <v>511</v>
      </c>
      <c r="C2262" t="s">
        <v>212</v>
      </c>
      <c r="D2262" t="s">
        <v>203</v>
      </c>
      <c r="E2262" t="s">
        <v>325</v>
      </c>
      <c r="F2262" t="s">
        <v>324</v>
      </c>
      <c r="G2262" t="s">
        <v>323</v>
      </c>
      <c r="H2262" t="s">
        <v>322</v>
      </c>
      <c r="I2262" t="s">
        <v>321</v>
      </c>
      <c r="J2262" s="3">
        <v>2142.9270000000001</v>
      </c>
      <c r="K2262" s="3">
        <v>2184.1170000000002</v>
      </c>
      <c r="L2262" s="3">
        <v>2156.4299999999998</v>
      </c>
      <c r="M2262" s="3">
        <v>2262.4850000000001</v>
      </c>
      <c r="N2262" s="3">
        <v>2359.4969999999998</v>
      </c>
      <c r="O2262" s="3">
        <v>2430.5880000000002</v>
      </c>
      <c r="P2262" s="3">
        <v>2459.2249999999999</v>
      </c>
      <c r="Q2262" s="3">
        <v>2554.4279999999999</v>
      </c>
      <c r="R2262" s="3">
        <v>2656.152</v>
      </c>
      <c r="S2262" s="3">
        <v>2742.6010000000001</v>
      </c>
      <c r="T2262" s="3">
        <v>2930.529</v>
      </c>
      <c r="U2262" s="3">
        <v>3089.2919999999999</v>
      </c>
      <c r="V2262" s="3">
        <v>3354.02</v>
      </c>
      <c r="W2262" s="3">
        <v>3639.6840000000002</v>
      </c>
      <c r="X2262" s="3">
        <v>3892.2429999999999</v>
      </c>
      <c r="Y2262" s="3">
        <v>4174.8289999999997</v>
      </c>
      <c r="Z2262" s="3">
        <v>4277.777</v>
      </c>
      <c r="AA2262" s="3">
        <v>4488.2839999999997</v>
      </c>
      <c r="AB2262" s="3">
        <v>4666.3459999999995</v>
      </c>
      <c r="AC2262" s="3">
        <v>4859.1360000000004</v>
      </c>
      <c r="AD2262" s="3">
        <v>5042.0820000000003</v>
      </c>
      <c r="AE2262" s="3">
        <v>5209.6899999999996</v>
      </c>
      <c r="AF2262" s="3">
        <v>5386.0789999999997</v>
      </c>
      <c r="AG2262" s="3">
        <v>5591.5870000000004</v>
      </c>
      <c r="AH2262" s="3">
        <v>5822.4120000000003</v>
      </c>
      <c r="AI2262" s="3">
        <v>6192.8879999999999</v>
      </c>
      <c r="AJ2262" s="3">
        <v>6600.049</v>
      </c>
      <c r="AK2262" s="3">
        <v>7012.7759999999998</v>
      </c>
      <c r="AL2262" s="3">
        <v>7205.8180000000002</v>
      </c>
      <c r="AM2262" s="3">
        <v>6998.7</v>
      </c>
      <c r="AN2262" s="3">
        <v>7157.5789999999997</v>
      </c>
      <c r="AO2262" s="3">
        <v>7431.0889999999999</v>
      </c>
      <c r="AP2262" s="3">
        <v>7673.14</v>
      </c>
      <c r="AQ2262" s="3">
        <v>7902.9719999999998</v>
      </c>
      <c r="AR2262" s="3">
        <v>8120.4939999999997</v>
      </c>
      <c r="AS2262" s="3">
        <v>8357.2829999999994</v>
      </c>
      <c r="AT2262" s="3">
        <v>8623.2430000000004</v>
      </c>
      <c r="AU2262" s="3">
        <v>8948.2070000000003</v>
      </c>
      <c r="AV2262" s="3">
        <v>9319.4629999999997</v>
      </c>
      <c r="AW2262" s="3">
        <v>9696.2659999999996</v>
      </c>
      <c r="AX2262" s="3">
        <v>10058.138000000001</v>
      </c>
      <c r="AY2262" s="3">
        <v>10427.573</v>
      </c>
      <c r="AZ2262" s="3">
        <v>10790.599</v>
      </c>
      <c r="BA2262">
        <v>11168.772999999999</v>
      </c>
      <c r="BB2262">
        <v>2007</v>
      </c>
    </row>
    <row r="2263" spans="1:54" hidden="1" x14ac:dyDescent="0.2">
      <c r="A2263">
        <v>253</v>
      </c>
      <c r="B2263" t="s">
        <v>511</v>
      </c>
      <c r="C2263" t="s">
        <v>320</v>
      </c>
      <c r="D2263" t="s">
        <v>203</v>
      </c>
      <c r="E2263" t="s">
        <v>319</v>
      </c>
      <c r="F2263" t="s">
        <v>318</v>
      </c>
      <c r="G2263" t="s">
        <v>243</v>
      </c>
    </row>
    <row r="2264" spans="1:54" hidden="1" x14ac:dyDescent="0.2">
      <c r="A2264">
        <v>253</v>
      </c>
      <c r="B2264" t="s">
        <v>511</v>
      </c>
      <c r="C2264" t="s">
        <v>317</v>
      </c>
      <c r="D2264" t="s">
        <v>203</v>
      </c>
      <c r="E2264" t="s">
        <v>316</v>
      </c>
      <c r="F2264" t="s">
        <v>315</v>
      </c>
      <c r="G2264" t="s">
        <v>288</v>
      </c>
      <c r="I2264" t="s">
        <v>310</v>
      </c>
      <c r="J2264" s="3">
        <v>7.5999999999999998E-2</v>
      </c>
      <c r="K2264" s="3">
        <v>7.0999999999999994E-2</v>
      </c>
      <c r="L2264" s="3">
        <v>6.6000000000000003E-2</v>
      </c>
      <c r="M2264" s="3">
        <v>6.6000000000000003E-2</v>
      </c>
      <c r="N2264" s="3">
        <v>6.4000000000000001E-2</v>
      </c>
      <c r="O2264" s="3">
        <v>6.2E-2</v>
      </c>
      <c r="P2264" s="3">
        <v>0.06</v>
      </c>
      <c r="Q2264" s="3">
        <v>5.8999999999999997E-2</v>
      </c>
      <c r="R2264" s="3">
        <v>5.8000000000000003E-2</v>
      </c>
      <c r="S2264" s="3">
        <v>5.6000000000000001E-2</v>
      </c>
      <c r="T2264" s="3">
        <v>5.6000000000000001E-2</v>
      </c>
      <c r="U2264" s="3">
        <v>5.7000000000000002E-2</v>
      </c>
      <c r="V2264" s="3">
        <v>5.5E-2</v>
      </c>
      <c r="W2264" s="3">
        <v>5.8000000000000003E-2</v>
      </c>
      <c r="X2264" s="3">
        <v>0.06</v>
      </c>
      <c r="Y2264" s="3">
        <v>6.0999999999999999E-2</v>
      </c>
      <c r="Z2264" s="3">
        <v>0.06</v>
      </c>
      <c r="AA2264" s="3">
        <v>0.06</v>
      </c>
      <c r="AB2264" s="3">
        <v>6.0999999999999999E-2</v>
      </c>
      <c r="AC2264" s="3">
        <v>6.0999999999999999E-2</v>
      </c>
      <c r="AD2264" s="3">
        <v>5.8999999999999997E-2</v>
      </c>
      <c r="AE2264" s="3">
        <v>5.8999999999999997E-2</v>
      </c>
      <c r="AF2264" s="3">
        <v>5.8999999999999997E-2</v>
      </c>
      <c r="AG2264" s="3">
        <v>5.8000000000000003E-2</v>
      </c>
      <c r="AH2264" s="3">
        <v>5.6000000000000001E-2</v>
      </c>
      <c r="AI2264" s="3">
        <v>5.5E-2</v>
      </c>
      <c r="AJ2264" s="3">
        <v>5.3999999999999999E-2</v>
      </c>
      <c r="AK2264" s="3">
        <v>5.2999999999999999E-2</v>
      </c>
      <c r="AL2264" s="3">
        <v>5.2999999999999999E-2</v>
      </c>
      <c r="AM2264" s="3">
        <v>5.0999999999999997E-2</v>
      </c>
      <c r="AN2264" s="3">
        <v>4.9000000000000002E-2</v>
      </c>
      <c r="AO2264" s="3">
        <v>4.8000000000000001E-2</v>
      </c>
      <c r="AP2264" s="3">
        <v>4.8000000000000001E-2</v>
      </c>
      <c r="AQ2264" s="3">
        <v>4.7E-2</v>
      </c>
      <c r="AR2264" s="3">
        <v>4.5999999999999999E-2</v>
      </c>
      <c r="AS2264" s="3">
        <v>4.5999999999999999E-2</v>
      </c>
      <c r="AT2264" s="3">
        <v>4.4999999999999998E-2</v>
      </c>
      <c r="AU2264" s="3">
        <v>4.4999999999999998E-2</v>
      </c>
      <c r="AV2264" s="3">
        <v>4.3999999999999997E-2</v>
      </c>
      <c r="AW2264" s="3">
        <v>4.2999999999999997E-2</v>
      </c>
      <c r="AX2264" s="3">
        <v>4.2999999999999997E-2</v>
      </c>
      <c r="AY2264" s="3">
        <v>4.2000000000000003E-2</v>
      </c>
      <c r="AZ2264" s="3">
        <v>4.2000000000000003E-2</v>
      </c>
      <c r="BA2264">
        <v>4.1000000000000002E-2</v>
      </c>
      <c r="BB2264">
        <v>2016</v>
      </c>
    </row>
    <row r="2265" spans="1:54" hidden="1" x14ac:dyDescent="0.2">
      <c r="A2265">
        <v>253</v>
      </c>
      <c r="B2265" t="s">
        <v>511</v>
      </c>
      <c r="C2265" t="s">
        <v>314</v>
      </c>
      <c r="D2265" t="s">
        <v>203</v>
      </c>
      <c r="E2265" t="s">
        <v>313</v>
      </c>
      <c r="F2265" t="s">
        <v>312</v>
      </c>
      <c r="G2265" t="s">
        <v>311</v>
      </c>
      <c r="I2265" t="s">
        <v>310</v>
      </c>
      <c r="J2265" s="3">
        <v>0.38600000000000001</v>
      </c>
      <c r="K2265" s="3">
        <v>0.33</v>
      </c>
      <c r="L2265" s="3">
        <v>0.32800000000000001</v>
      </c>
      <c r="M2265" s="3">
        <v>0.29699999999999999</v>
      </c>
      <c r="N2265" s="3">
        <v>0.20699999999999999</v>
      </c>
      <c r="O2265" s="3">
        <v>0.19400000000000001</v>
      </c>
      <c r="P2265" s="3">
        <v>0.191</v>
      </c>
      <c r="Q2265" s="3">
        <v>0.185</v>
      </c>
      <c r="R2265" s="3">
        <v>0.20499999999999999</v>
      </c>
      <c r="S2265" s="3">
        <v>0.223</v>
      </c>
      <c r="T2265" s="3">
        <v>0.312</v>
      </c>
      <c r="U2265" s="3">
        <v>0.32300000000000001</v>
      </c>
      <c r="V2265" s="3">
        <v>0.32900000000000001</v>
      </c>
      <c r="W2265" s="3">
        <v>0.34799999999999998</v>
      </c>
      <c r="X2265" s="3">
        <v>0.375</v>
      </c>
      <c r="Y2265" s="3">
        <v>0.40600000000000003</v>
      </c>
      <c r="Z2265" s="3">
        <v>0.42499999999999999</v>
      </c>
      <c r="AA2265" s="3">
        <v>0.433</v>
      </c>
      <c r="AB2265" s="3">
        <v>0.44500000000000001</v>
      </c>
      <c r="AC2265" s="3">
        <v>0.44</v>
      </c>
      <c r="AD2265" s="3">
        <v>0.44400000000000001</v>
      </c>
      <c r="AE2265" s="3">
        <v>0.44900000000000001</v>
      </c>
      <c r="AF2265" s="3">
        <v>0.44700000000000001</v>
      </c>
      <c r="AG2265" s="3">
        <v>0.45100000000000001</v>
      </c>
      <c r="AH2265" s="3">
        <v>0.45200000000000001</v>
      </c>
      <c r="AI2265" s="3">
        <v>0.45800000000000002</v>
      </c>
      <c r="AJ2265" s="3">
        <v>0.46400000000000002</v>
      </c>
      <c r="AK2265" s="3">
        <v>0.47199999999999998</v>
      </c>
      <c r="AL2265" s="3">
        <v>0.48699999999999999</v>
      </c>
      <c r="AM2265" s="3">
        <v>0.48099999999999998</v>
      </c>
      <c r="AN2265" s="3">
        <v>0.48599999999999999</v>
      </c>
      <c r="AO2265" s="3">
        <v>0.503</v>
      </c>
      <c r="AP2265" s="3">
        <v>0.499</v>
      </c>
      <c r="AQ2265" s="3">
        <v>0.49299999999999999</v>
      </c>
      <c r="AR2265" s="3">
        <v>0.49099999999999999</v>
      </c>
      <c r="AS2265" s="3">
        <v>0.49399999999999999</v>
      </c>
      <c r="AT2265" s="3">
        <v>0.49</v>
      </c>
      <c r="AU2265" s="3">
        <v>0.49199999999999999</v>
      </c>
      <c r="AV2265" s="3">
        <v>0.49299999999999999</v>
      </c>
      <c r="AW2265" s="3">
        <v>0.49299999999999999</v>
      </c>
      <c r="AX2265" s="3">
        <v>0.49399999999999999</v>
      </c>
      <c r="AY2265" s="3">
        <v>0.49399999999999999</v>
      </c>
      <c r="AZ2265" s="3">
        <v>0.496</v>
      </c>
      <c r="BA2265">
        <v>0.499</v>
      </c>
      <c r="BB2265">
        <v>2016</v>
      </c>
    </row>
    <row r="2266" spans="1:54" hidden="1" x14ac:dyDescent="0.2">
      <c r="A2266">
        <v>253</v>
      </c>
      <c r="B2266" t="s">
        <v>511</v>
      </c>
      <c r="C2266" t="s">
        <v>309</v>
      </c>
      <c r="D2266" t="s">
        <v>203</v>
      </c>
      <c r="E2266" t="s">
        <v>308</v>
      </c>
      <c r="F2266" t="s">
        <v>307</v>
      </c>
      <c r="G2266" t="s">
        <v>217</v>
      </c>
      <c r="I2266" t="s">
        <v>1062</v>
      </c>
      <c r="J2266" s="3" t="s">
        <v>215</v>
      </c>
      <c r="K2266" s="3">
        <v>14.241</v>
      </c>
      <c r="L2266" s="3">
        <v>13.09</v>
      </c>
      <c r="M2266" s="3">
        <v>11.696</v>
      </c>
      <c r="N2266" s="3">
        <v>13.481</v>
      </c>
      <c r="O2266" s="3">
        <v>11.531000000000001</v>
      </c>
      <c r="P2266" s="3">
        <v>12.118</v>
      </c>
      <c r="Q2266" s="3">
        <v>11.012</v>
      </c>
      <c r="R2266" s="3">
        <v>11.396000000000001</v>
      </c>
      <c r="S2266" s="3">
        <v>12.881</v>
      </c>
      <c r="T2266" s="3">
        <v>13.862</v>
      </c>
      <c r="U2266" s="3">
        <v>15.407999999999999</v>
      </c>
      <c r="V2266" s="3">
        <v>18.527000000000001</v>
      </c>
      <c r="W2266" s="3">
        <v>18.579999999999998</v>
      </c>
      <c r="X2266" s="3">
        <v>19.692</v>
      </c>
      <c r="Y2266" s="3">
        <v>20.044</v>
      </c>
      <c r="Z2266" s="3">
        <v>15.186999999999999</v>
      </c>
      <c r="AA2266" s="3">
        <v>15.115</v>
      </c>
      <c r="AB2266" s="3">
        <v>17.553999999999998</v>
      </c>
      <c r="AC2266" s="3">
        <v>16.425999999999998</v>
      </c>
      <c r="AD2266" s="3">
        <v>16.925999999999998</v>
      </c>
      <c r="AE2266" s="3">
        <v>16.670999999999999</v>
      </c>
      <c r="AF2266" s="3">
        <v>16.387</v>
      </c>
      <c r="AG2266" s="3">
        <v>16.981000000000002</v>
      </c>
      <c r="AH2266" s="3">
        <v>16.202000000000002</v>
      </c>
      <c r="AI2266" s="3">
        <v>16.082000000000001</v>
      </c>
      <c r="AJ2266" s="3">
        <v>16.829000000000001</v>
      </c>
      <c r="AK2266" s="3">
        <v>16.311</v>
      </c>
      <c r="AL2266" s="3">
        <v>15.201000000000001</v>
      </c>
      <c r="AM2266" s="3">
        <v>13.433999999999999</v>
      </c>
      <c r="AN2266" s="3">
        <v>13.318</v>
      </c>
      <c r="AO2266" s="3">
        <v>14.362</v>
      </c>
      <c r="AP2266" s="3">
        <v>14.141999999999999</v>
      </c>
      <c r="AQ2266" s="3">
        <v>14.96</v>
      </c>
      <c r="AR2266" s="3">
        <v>13.628</v>
      </c>
      <c r="AS2266" s="3">
        <v>13.89</v>
      </c>
      <c r="AT2266" s="3">
        <v>13.641999999999999</v>
      </c>
      <c r="AU2266" s="3">
        <v>13.276</v>
      </c>
      <c r="AV2266" s="3">
        <v>13.654999999999999</v>
      </c>
      <c r="AW2266" s="3">
        <v>13.776</v>
      </c>
      <c r="AX2266" s="3">
        <v>13.676</v>
      </c>
      <c r="AY2266" s="3">
        <v>13.744999999999999</v>
      </c>
      <c r="AZ2266" s="3">
        <v>13.782999999999999</v>
      </c>
      <c r="BA2266">
        <v>13.775</v>
      </c>
      <c r="BB2266">
        <v>2016</v>
      </c>
    </row>
    <row r="2267" spans="1:54" hidden="1" x14ac:dyDescent="0.2">
      <c r="A2267">
        <v>253</v>
      </c>
      <c r="B2267" t="s">
        <v>511</v>
      </c>
      <c r="C2267" t="s">
        <v>306</v>
      </c>
      <c r="D2267" t="s">
        <v>203</v>
      </c>
      <c r="E2267" t="s">
        <v>305</v>
      </c>
      <c r="F2267" t="s">
        <v>304</v>
      </c>
      <c r="G2267" t="s">
        <v>217</v>
      </c>
      <c r="I2267" t="s">
        <v>1062</v>
      </c>
      <c r="J2267" s="3" t="s">
        <v>215</v>
      </c>
      <c r="K2267" s="3">
        <v>10.680999999999999</v>
      </c>
      <c r="L2267" s="3">
        <v>11.589</v>
      </c>
      <c r="M2267" s="3">
        <v>13.567</v>
      </c>
      <c r="N2267" s="3">
        <v>11.760999999999999</v>
      </c>
      <c r="O2267" s="3">
        <v>9.0709999999999997</v>
      </c>
      <c r="P2267" s="3">
        <v>19.282</v>
      </c>
      <c r="Q2267" s="3">
        <v>16.911000000000001</v>
      </c>
      <c r="R2267" s="3">
        <v>13.321</v>
      </c>
      <c r="S2267" s="3">
        <v>6.9409999999999998</v>
      </c>
      <c r="T2267" s="3">
        <v>11.589</v>
      </c>
      <c r="U2267" s="3">
        <v>12.44</v>
      </c>
      <c r="V2267" s="3">
        <v>16.306000000000001</v>
      </c>
      <c r="W2267" s="3">
        <v>17.253</v>
      </c>
      <c r="X2267" s="3">
        <v>19.216000000000001</v>
      </c>
      <c r="Y2267" s="3">
        <v>17.838000000000001</v>
      </c>
      <c r="Z2267" s="3">
        <v>13.61</v>
      </c>
      <c r="AA2267" s="3">
        <v>14.215</v>
      </c>
      <c r="AB2267" s="3">
        <v>16.617000000000001</v>
      </c>
      <c r="AC2267" s="3">
        <v>14.505000000000001</v>
      </c>
      <c r="AD2267" s="3">
        <v>13.648</v>
      </c>
      <c r="AE2267" s="3">
        <v>15.583</v>
      </c>
      <c r="AF2267" s="3">
        <v>13.555999999999999</v>
      </c>
      <c r="AG2267" s="3">
        <v>12.314</v>
      </c>
      <c r="AH2267" s="3">
        <v>12.138999999999999</v>
      </c>
      <c r="AI2267" s="3">
        <v>12.446</v>
      </c>
      <c r="AJ2267" s="3">
        <v>12.702</v>
      </c>
      <c r="AK2267" s="3">
        <v>10.26</v>
      </c>
      <c r="AL2267" s="3">
        <v>8.0510000000000002</v>
      </c>
      <c r="AM2267" s="3">
        <v>11.923</v>
      </c>
      <c r="AN2267" s="3">
        <v>10.83</v>
      </c>
      <c r="AO2267" s="3">
        <v>9.5570000000000004</v>
      </c>
      <c r="AP2267" s="3">
        <v>8.7690000000000001</v>
      </c>
      <c r="AQ2267" s="3">
        <v>8.4480000000000004</v>
      </c>
      <c r="AR2267" s="3">
        <v>8.7919999999999998</v>
      </c>
      <c r="AS2267" s="3">
        <v>10.336</v>
      </c>
      <c r="AT2267" s="3">
        <v>11.662000000000001</v>
      </c>
      <c r="AU2267" s="3">
        <v>11.029</v>
      </c>
      <c r="AV2267" s="3">
        <v>10.473000000000001</v>
      </c>
      <c r="AW2267" s="3">
        <v>10.711</v>
      </c>
      <c r="AX2267" s="3">
        <v>10.679</v>
      </c>
      <c r="AY2267" s="3">
        <v>10.462</v>
      </c>
      <c r="AZ2267" s="3">
        <v>10.228999999999999</v>
      </c>
      <c r="BA2267">
        <v>9.9130000000000003</v>
      </c>
      <c r="BB2267">
        <v>2016</v>
      </c>
    </row>
    <row r="2268" spans="1:54" hidden="1" x14ac:dyDescent="0.2">
      <c r="A2268">
        <v>253</v>
      </c>
      <c r="B2268" t="s">
        <v>511</v>
      </c>
      <c r="C2268" t="s">
        <v>303</v>
      </c>
      <c r="D2268" t="s">
        <v>203</v>
      </c>
      <c r="E2268" t="s">
        <v>300</v>
      </c>
      <c r="F2268" t="s">
        <v>302</v>
      </c>
      <c r="G2268" t="s">
        <v>295</v>
      </c>
      <c r="I2268" t="s">
        <v>1063</v>
      </c>
      <c r="J2268" s="3">
        <v>5.508</v>
      </c>
      <c r="K2268" s="3">
        <v>6.3250000000000002</v>
      </c>
      <c r="L2268" s="3">
        <v>7.0650000000000004</v>
      </c>
      <c r="M2268" s="3">
        <v>7.992</v>
      </c>
      <c r="N2268" s="3">
        <v>8.9269999999999996</v>
      </c>
      <c r="O2268" s="3">
        <v>10.92</v>
      </c>
      <c r="P2268" s="3">
        <v>14.407999999999999</v>
      </c>
      <c r="Q2268" s="3">
        <v>17.988</v>
      </c>
      <c r="R2268" s="3">
        <v>21.545000000000002</v>
      </c>
      <c r="S2268" s="3">
        <v>25.347999999999999</v>
      </c>
      <c r="T2268" s="3">
        <v>32.520000000000003</v>
      </c>
      <c r="U2268" s="3">
        <v>37.206000000000003</v>
      </c>
      <c r="V2268" s="3">
        <v>41.381</v>
      </c>
      <c r="W2268" s="3">
        <v>49.037999999999997</v>
      </c>
      <c r="X2268" s="3">
        <v>54.228000000000002</v>
      </c>
      <c r="Y2268" s="3">
        <v>59.667999999999999</v>
      </c>
      <c r="Z2268" s="3">
        <v>65.509</v>
      </c>
      <c r="AA2268" s="3">
        <v>68.450999999999993</v>
      </c>
      <c r="AB2268" s="3">
        <v>70.195999999999998</v>
      </c>
      <c r="AC2268" s="3">
        <v>70.555999999999997</v>
      </c>
      <c r="AD2268" s="3">
        <v>72.16</v>
      </c>
      <c r="AE2268" s="3">
        <v>74.863</v>
      </c>
      <c r="AF2268" s="3">
        <v>76.262</v>
      </c>
      <c r="AG2268" s="3">
        <v>77.879000000000005</v>
      </c>
      <c r="AH2268" s="3">
        <v>81.346999999999994</v>
      </c>
      <c r="AI2268" s="3">
        <v>85.162000000000006</v>
      </c>
      <c r="AJ2268" s="3">
        <v>88.597999999999999</v>
      </c>
      <c r="AK2268" s="3">
        <v>92.656000000000006</v>
      </c>
      <c r="AL2268" s="3">
        <v>99.381</v>
      </c>
      <c r="AM2268" s="3">
        <v>99.915000000000006</v>
      </c>
      <c r="AN2268" s="3">
        <v>101.093</v>
      </c>
      <c r="AO2268" s="3">
        <v>106.27800000000001</v>
      </c>
      <c r="AP2268" s="3">
        <v>108.117</v>
      </c>
      <c r="AQ2268" s="3">
        <v>108.93600000000001</v>
      </c>
      <c r="AR2268" s="3">
        <v>110.179</v>
      </c>
      <c r="AS2268" s="3">
        <v>109.373</v>
      </c>
      <c r="AT2268" s="3">
        <v>110.03400000000001</v>
      </c>
      <c r="AU2268" s="3">
        <v>111.15</v>
      </c>
      <c r="AV2268" s="3">
        <v>113.06699999999999</v>
      </c>
      <c r="AW2268" s="3">
        <v>115.245</v>
      </c>
      <c r="AX2268" s="3">
        <v>117.55</v>
      </c>
      <c r="AY2268" s="3">
        <v>119.901</v>
      </c>
      <c r="AZ2268" s="3">
        <v>122.29900000000001</v>
      </c>
      <c r="BA2268">
        <v>124.745</v>
      </c>
      <c r="BB2268">
        <v>2017</v>
      </c>
    </row>
    <row r="2269" spans="1:54" hidden="1" x14ac:dyDescent="0.2">
      <c r="A2269">
        <v>253</v>
      </c>
      <c r="B2269" t="s">
        <v>511</v>
      </c>
      <c r="C2269" t="s">
        <v>301</v>
      </c>
      <c r="D2269" t="s">
        <v>203</v>
      </c>
      <c r="E2269" t="s">
        <v>300</v>
      </c>
      <c r="F2269" t="s">
        <v>299</v>
      </c>
      <c r="G2269" t="s">
        <v>275</v>
      </c>
      <c r="I2269" t="s">
        <v>298</v>
      </c>
      <c r="J2269" s="3">
        <v>17.359000000000002</v>
      </c>
      <c r="K2269" s="3">
        <v>14.818</v>
      </c>
      <c r="L2269" s="3">
        <v>11.702999999999999</v>
      </c>
      <c r="M2269" s="3">
        <v>13.121</v>
      </c>
      <c r="N2269" s="3">
        <v>11.705</v>
      </c>
      <c r="O2269" s="3">
        <v>22.318000000000001</v>
      </c>
      <c r="P2269" s="3">
        <v>31.945</v>
      </c>
      <c r="Q2269" s="3">
        <v>24.849</v>
      </c>
      <c r="R2269" s="3">
        <v>19.771999999999998</v>
      </c>
      <c r="S2269" s="3">
        <v>17.651</v>
      </c>
      <c r="T2269" s="3">
        <v>28.294</v>
      </c>
      <c r="U2269" s="3">
        <v>14.409000000000001</v>
      </c>
      <c r="V2269" s="3">
        <v>11.221</v>
      </c>
      <c r="W2269" s="3">
        <v>18.504999999999999</v>
      </c>
      <c r="X2269" s="3">
        <v>10.584</v>
      </c>
      <c r="Y2269" s="3">
        <v>10.029999999999999</v>
      </c>
      <c r="Z2269" s="3">
        <v>9.7899999999999991</v>
      </c>
      <c r="AA2269" s="3">
        <v>4.49</v>
      </c>
      <c r="AB2269" s="3">
        <v>2.5489999999999999</v>
      </c>
      <c r="AC2269" s="3">
        <v>0.51300000000000001</v>
      </c>
      <c r="AD2269" s="3">
        <v>2.274</v>
      </c>
      <c r="AE2269" s="3">
        <v>3.7450000000000001</v>
      </c>
      <c r="AF2269" s="3">
        <v>1.869</v>
      </c>
      <c r="AG2269" s="3">
        <v>2.121</v>
      </c>
      <c r="AH2269" s="3">
        <v>4.452</v>
      </c>
      <c r="AI2269" s="3">
        <v>4.6900000000000004</v>
      </c>
      <c r="AJ2269" s="3">
        <v>4.0350000000000001</v>
      </c>
      <c r="AK2269" s="3">
        <v>4.58</v>
      </c>
      <c r="AL2269" s="3">
        <v>7.258</v>
      </c>
      <c r="AM2269" s="3">
        <v>0.53700000000000003</v>
      </c>
      <c r="AN2269" s="3">
        <v>1.179</v>
      </c>
      <c r="AO2269" s="3">
        <v>5.1289999999999996</v>
      </c>
      <c r="AP2269" s="3">
        <v>1.73</v>
      </c>
      <c r="AQ2269" s="3">
        <v>0.75800000000000001</v>
      </c>
      <c r="AR2269" s="3">
        <v>1.141</v>
      </c>
      <c r="AS2269" s="3">
        <v>-0.73099999999999998</v>
      </c>
      <c r="AT2269" s="3">
        <v>0.60399999999999998</v>
      </c>
      <c r="AU2269" s="3">
        <v>1.014</v>
      </c>
      <c r="AV2269" s="3">
        <v>1.7250000000000001</v>
      </c>
      <c r="AW2269" s="3">
        <v>1.9259999999999999</v>
      </c>
      <c r="AX2269" s="3">
        <v>2</v>
      </c>
      <c r="AY2269" s="3">
        <v>2</v>
      </c>
      <c r="AZ2269" s="3">
        <v>2</v>
      </c>
      <c r="BA2269">
        <v>2</v>
      </c>
      <c r="BB2269">
        <v>2017</v>
      </c>
    </row>
    <row r="2270" spans="1:54" hidden="1" x14ac:dyDescent="0.2">
      <c r="A2270">
        <v>253</v>
      </c>
      <c r="B2270" t="s">
        <v>511</v>
      </c>
      <c r="C2270" t="s">
        <v>297</v>
      </c>
      <c r="D2270" t="s">
        <v>203</v>
      </c>
      <c r="E2270" t="s">
        <v>293</v>
      </c>
      <c r="F2270" t="s">
        <v>296</v>
      </c>
      <c r="G2270" t="s">
        <v>295</v>
      </c>
      <c r="I2270" t="s">
        <v>1063</v>
      </c>
      <c r="J2270" s="3">
        <v>6.0830000000000002</v>
      </c>
      <c r="K2270" s="3">
        <v>6.7930000000000001</v>
      </c>
      <c r="L2270" s="3">
        <v>7.7050000000000001</v>
      </c>
      <c r="M2270" s="3">
        <v>8.8420000000000005</v>
      </c>
      <c r="N2270" s="3">
        <v>9.7080000000000002</v>
      </c>
      <c r="O2270" s="3">
        <v>12.811999999999999</v>
      </c>
      <c r="P2270" s="3">
        <v>16.699000000000002</v>
      </c>
      <c r="Q2270" s="3">
        <v>19.972000000000001</v>
      </c>
      <c r="R2270" s="3">
        <v>23.616</v>
      </c>
      <c r="S2270" s="3">
        <v>29.161999999999999</v>
      </c>
      <c r="T2270" s="3">
        <v>34.799999999999997</v>
      </c>
      <c r="U2270" s="3">
        <v>38.22</v>
      </c>
      <c r="V2270" s="3">
        <v>45.84</v>
      </c>
      <c r="W2270" s="3">
        <v>51.38</v>
      </c>
      <c r="X2270" s="3">
        <v>55.95</v>
      </c>
      <c r="Y2270" s="3">
        <v>62.32</v>
      </c>
      <c r="Z2270" s="3">
        <v>66.900000000000006</v>
      </c>
      <c r="AA2270" s="3">
        <v>68.19</v>
      </c>
      <c r="AB2270" s="3">
        <v>71.069999999999993</v>
      </c>
      <c r="AC2270" s="3">
        <v>70.34</v>
      </c>
      <c r="AD2270" s="3">
        <v>73.36</v>
      </c>
      <c r="AE2270" s="3">
        <v>74.400000000000006</v>
      </c>
      <c r="AF2270" s="3">
        <v>76.48</v>
      </c>
      <c r="AG2270" s="3">
        <v>78.41</v>
      </c>
      <c r="AH2270" s="3">
        <v>82.62</v>
      </c>
      <c r="AI2270" s="3">
        <v>86.14</v>
      </c>
      <c r="AJ2270" s="3">
        <v>90.34</v>
      </c>
      <c r="AK2270" s="3">
        <v>94.73</v>
      </c>
      <c r="AL2270" s="3">
        <v>99.92</v>
      </c>
      <c r="AM2270" s="3">
        <v>100</v>
      </c>
      <c r="AN2270" s="3">
        <v>102.13</v>
      </c>
      <c r="AO2270" s="3">
        <v>107.29</v>
      </c>
      <c r="AP2270" s="3">
        <v>108.13</v>
      </c>
      <c r="AQ2270" s="3">
        <v>108.98</v>
      </c>
      <c r="AR2270" s="3">
        <v>109.5</v>
      </c>
      <c r="AS2270" s="3">
        <v>110.61</v>
      </c>
      <c r="AT2270" s="3">
        <v>109.58</v>
      </c>
      <c r="AU2270" s="3">
        <v>111.81</v>
      </c>
      <c r="AV2270" s="3">
        <v>114.104</v>
      </c>
      <c r="AW2270" s="3">
        <v>116.386</v>
      </c>
      <c r="AX2270" s="3">
        <v>118.71299999999999</v>
      </c>
      <c r="AY2270" s="3">
        <v>121.08799999999999</v>
      </c>
      <c r="AZ2270" s="3">
        <v>123.509</v>
      </c>
      <c r="BA2270">
        <v>125.98</v>
      </c>
      <c r="BB2270">
        <v>2017</v>
      </c>
    </row>
    <row r="2271" spans="1:54" hidden="1" x14ac:dyDescent="0.2">
      <c r="A2271">
        <v>253</v>
      </c>
      <c r="B2271" t="s">
        <v>511</v>
      </c>
      <c r="C2271" t="s">
        <v>294</v>
      </c>
      <c r="D2271" t="s">
        <v>203</v>
      </c>
      <c r="E2271" t="s">
        <v>293</v>
      </c>
      <c r="F2271" t="s">
        <v>292</v>
      </c>
      <c r="G2271" t="s">
        <v>275</v>
      </c>
      <c r="I2271" t="s">
        <v>291</v>
      </c>
      <c r="J2271" s="3">
        <v>18.481999999999999</v>
      </c>
      <c r="K2271" s="3">
        <v>11.68</v>
      </c>
      <c r="L2271" s="3">
        <v>13.428000000000001</v>
      </c>
      <c r="M2271" s="3">
        <v>14.753</v>
      </c>
      <c r="N2271" s="3">
        <v>9.798</v>
      </c>
      <c r="O2271" s="3">
        <v>31.963999999999999</v>
      </c>
      <c r="P2271" s="3">
        <v>30.34</v>
      </c>
      <c r="Q2271" s="3">
        <v>19.599</v>
      </c>
      <c r="R2271" s="3">
        <v>18.245999999999999</v>
      </c>
      <c r="S2271" s="3">
        <v>23.486000000000001</v>
      </c>
      <c r="T2271" s="3">
        <v>19.332999999999998</v>
      </c>
      <c r="U2271" s="3">
        <v>9.8279999999999994</v>
      </c>
      <c r="V2271" s="3">
        <v>19.937000000000001</v>
      </c>
      <c r="W2271" s="3">
        <v>12.086</v>
      </c>
      <c r="X2271" s="3">
        <v>8.8949999999999996</v>
      </c>
      <c r="Y2271" s="3">
        <v>11.385</v>
      </c>
      <c r="Z2271" s="3">
        <v>7.3490000000000002</v>
      </c>
      <c r="AA2271" s="3">
        <v>1.9279999999999999</v>
      </c>
      <c r="AB2271" s="3">
        <v>4.2229999999999999</v>
      </c>
      <c r="AC2271" s="3">
        <v>-1.0269999999999999</v>
      </c>
      <c r="AD2271" s="3">
        <v>4.2930000000000001</v>
      </c>
      <c r="AE2271" s="3">
        <v>1.4179999999999999</v>
      </c>
      <c r="AF2271" s="3">
        <v>2.7959999999999998</v>
      </c>
      <c r="AG2271" s="3">
        <v>2.524</v>
      </c>
      <c r="AH2271" s="3">
        <v>5.3689999999999998</v>
      </c>
      <c r="AI2271" s="3">
        <v>4.26</v>
      </c>
      <c r="AJ2271" s="3">
        <v>4.8760000000000003</v>
      </c>
      <c r="AK2271" s="3">
        <v>4.859</v>
      </c>
      <c r="AL2271" s="3">
        <v>5.4790000000000001</v>
      </c>
      <c r="AM2271" s="3">
        <v>0.08</v>
      </c>
      <c r="AN2271" s="3">
        <v>2.13</v>
      </c>
      <c r="AO2271" s="3">
        <v>5.0519999999999996</v>
      </c>
      <c r="AP2271" s="3">
        <v>0.78300000000000003</v>
      </c>
      <c r="AQ2271" s="3">
        <v>0.78600000000000003</v>
      </c>
      <c r="AR2271" s="3">
        <v>0.47699999999999998</v>
      </c>
      <c r="AS2271" s="3">
        <v>1.014</v>
      </c>
      <c r="AT2271" s="3">
        <v>-0.93100000000000005</v>
      </c>
      <c r="AU2271" s="3">
        <v>2.0350000000000001</v>
      </c>
      <c r="AV2271" s="3">
        <v>2.0510000000000002</v>
      </c>
      <c r="AW2271" s="3">
        <v>2</v>
      </c>
      <c r="AX2271" s="3">
        <v>2</v>
      </c>
      <c r="AY2271" s="3">
        <v>2</v>
      </c>
      <c r="AZ2271" s="3">
        <v>2</v>
      </c>
      <c r="BA2271">
        <v>2</v>
      </c>
      <c r="BB2271">
        <v>2017</v>
      </c>
    </row>
    <row r="2272" spans="1:54" hidden="1" x14ac:dyDescent="0.2">
      <c r="A2272">
        <v>253</v>
      </c>
      <c r="B2272" t="s">
        <v>511</v>
      </c>
      <c r="C2272" t="s">
        <v>290</v>
      </c>
      <c r="D2272" t="s">
        <v>203</v>
      </c>
      <c r="E2272" t="s">
        <v>289</v>
      </c>
      <c r="G2272" t="s">
        <v>288</v>
      </c>
    </row>
    <row r="2273" spans="1:54" hidden="1" x14ac:dyDescent="0.2">
      <c r="A2273">
        <v>253</v>
      </c>
      <c r="B2273" t="s">
        <v>511</v>
      </c>
      <c r="C2273" t="s">
        <v>287</v>
      </c>
      <c r="D2273" t="s">
        <v>203</v>
      </c>
      <c r="E2273" t="s">
        <v>286</v>
      </c>
      <c r="F2273" t="s">
        <v>285</v>
      </c>
      <c r="G2273" t="s">
        <v>275</v>
      </c>
      <c r="I2273" t="s">
        <v>1064</v>
      </c>
      <c r="J2273" s="3">
        <v>-2.222</v>
      </c>
      <c r="K2273" s="3">
        <v>-9.3179999999999996</v>
      </c>
      <c r="L2273" s="3">
        <v>-22.806999999999999</v>
      </c>
      <c r="M2273" s="3">
        <v>12.987</v>
      </c>
      <c r="N2273" s="3">
        <v>2.0110000000000001</v>
      </c>
      <c r="O2273" s="3">
        <v>0.56299999999999994</v>
      </c>
      <c r="P2273" s="3">
        <v>-2.8010000000000002</v>
      </c>
      <c r="Q2273" s="3">
        <v>0</v>
      </c>
      <c r="R2273" s="3">
        <v>0</v>
      </c>
      <c r="S2273" s="3">
        <v>6.5789999999999997</v>
      </c>
      <c r="T2273" s="3">
        <v>40.741</v>
      </c>
      <c r="U2273" s="3">
        <v>5.2629999999999999</v>
      </c>
      <c r="V2273" s="3">
        <v>17.5</v>
      </c>
      <c r="W2273" s="3">
        <v>20.567</v>
      </c>
      <c r="X2273" s="3">
        <v>13.529</v>
      </c>
      <c r="Y2273" s="3">
        <v>23.42</v>
      </c>
      <c r="Z2273" s="3">
        <v>-5.9610000000000003</v>
      </c>
      <c r="AA2273" s="3">
        <v>26.164000000000001</v>
      </c>
      <c r="AB2273" s="3">
        <v>-1.5089999999999999</v>
      </c>
      <c r="AC2273" s="3">
        <v>7.2729999999999997</v>
      </c>
      <c r="AD2273" s="3">
        <v>14.545</v>
      </c>
      <c r="AE2273" s="3">
        <v>5.056</v>
      </c>
      <c r="AF2273" s="3">
        <v>1.135</v>
      </c>
      <c r="AG2273" s="3">
        <v>4.2220000000000004</v>
      </c>
      <c r="AH2273" s="3">
        <v>0.95899999999999996</v>
      </c>
      <c r="AI2273" s="3">
        <v>7.8250000000000002</v>
      </c>
      <c r="AJ2273" s="3">
        <v>10.866</v>
      </c>
      <c r="AK2273" s="3">
        <v>10.346</v>
      </c>
      <c r="AL2273" s="3">
        <v>-6.0019999999999998</v>
      </c>
      <c r="AM2273" s="3">
        <v>-14.39</v>
      </c>
      <c r="AN2273" s="3">
        <v>8.3710000000000004</v>
      </c>
      <c r="AO2273" s="3">
        <v>6.8159999999999998</v>
      </c>
      <c r="AP2273" s="3">
        <v>2.2490000000000001</v>
      </c>
      <c r="AQ2273" s="3">
        <v>5.4870000000000001</v>
      </c>
      <c r="AR2273" s="3">
        <v>-0.33900000000000002</v>
      </c>
      <c r="AS2273" s="3">
        <v>9.0069999999999997</v>
      </c>
      <c r="AT2273" s="3">
        <v>0.27100000000000002</v>
      </c>
      <c r="AU2273" s="3">
        <v>3.6190000000000002</v>
      </c>
      <c r="AV2273" s="3">
        <v>4.4210000000000003</v>
      </c>
      <c r="AW2273" s="3">
        <v>2.7480000000000002</v>
      </c>
      <c r="AX2273" s="3">
        <v>2.8679999999999999</v>
      </c>
      <c r="AY2273" s="3">
        <v>3.0409999999999999</v>
      </c>
      <c r="AZ2273" s="3">
        <v>3.1989999999999998</v>
      </c>
      <c r="BA2273">
        <v>3.577</v>
      </c>
      <c r="BB2273">
        <v>2017</v>
      </c>
    </row>
    <row r="2274" spans="1:54" hidden="1" x14ac:dyDescent="0.2">
      <c r="A2274">
        <v>253</v>
      </c>
      <c r="B2274" t="s">
        <v>511</v>
      </c>
      <c r="C2274" t="s">
        <v>284</v>
      </c>
      <c r="D2274" t="s">
        <v>203</v>
      </c>
      <c r="E2274" t="s">
        <v>283</v>
      </c>
      <c r="F2274" t="s">
        <v>282</v>
      </c>
      <c r="G2274" t="s">
        <v>275</v>
      </c>
      <c r="I2274" t="s">
        <v>1064</v>
      </c>
      <c r="J2274" s="3">
        <v>-21.797999999999998</v>
      </c>
      <c r="K2274" s="3">
        <v>-2.4249999999999998</v>
      </c>
      <c r="L2274" s="3">
        <v>-4.1890000000000001</v>
      </c>
      <c r="M2274" s="3">
        <v>5.1980000000000004</v>
      </c>
      <c r="N2274" s="3">
        <v>11.167999999999999</v>
      </c>
      <c r="O2274" s="3">
        <v>10.1</v>
      </c>
      <c r="P2274" s="3">
        <v>-6.3</v>
      </c>
      <c r="Q2274" s="3">
        <v>5.4</v>
      </c>
      <c r="R2274" s="3">
        <v>-2.2000000000000002</v>
      </c>
      <c r="S2274" s="3">
        <v>13.8</v>
      </c>
      <c r="T2274" s="3">
        <v>-6.8</v>
      </c>
      <c r="U2274" s="3">
        <v>13</v>
      </c>
      <c r="V2274" s="3">
        <v>23.4</v>
      </c>
      <c r="W2274" s="3">
        <v>23.6</v>
      </c>
      <c r="X2274" s="3">
        <v>20.8</v>
      </c>
      <c r="Y2274" s="3">
        <v>27.148</v>
      </c>
      <c r="Z2274" s="3">
        <v>-7.5469999999999997</v>
      </c>
      <c r="AA2274" s="3">
        <v>32.064</v>
      </c>
      <c r="AB2274" s="3">
        <v>-8.0079999999999991</v>
      </c>
      <c r="AC2274" s="3">
        <v>6.71</v>
      </c>
      <c r="AD2274" s="3">
        <v>14.766</v>
      </c>
      <c r="AE2274" s="3">
        <v>5.968</v>
      </c>
      <c r="AF2274" s="3">
        <v>0.54900000000000004</v>
      </c>
      <c r="AG2274" s="3">
        <v>5.5659999999999998</v>
      </c>
      <c r="AH2274" s="3">
        <v>2.9220000000000002</v>
      </c>
      <c r="AI2274" s="3">
        <v>9.1809999999999992</v>
      </c>
      <c r="AJ2274" s="3">
        <v>11.542</v>
      </c>
      <c r="AK2274" s="3">
        <v>11.675000000000001</v>
      </c>
      <c r="AL2274" s="3">
        <v>-6.383</v>
      </c>
      <c r="AM2274" s="3">
        <v>-12.565</v>
      </c>
      <c r="AN2274" s="3">
        <v>8.1340000000000003</v>
      </c>
      <c r="AO2274" s="3">
        <v>7.1239999999999997</v>
      </c>
      <c r="AP2274" s="3">
        <v>1.012</v>
      </c>
      <c r="AQ2274" s="3">
        <v>5.0170000000000003</v>
      </c>
      <c r="AR2274" s="3">
        <v>-1.2E-2</v>
      </c>
      <c r="AS2274" s="3">
        <v>9.3320000000000007</v>
      </c>
      <c r="AT2274" s="3">
        <v>-1.581</v>
      </c>
      <c r="AU2274" s="3">
        <v>3.5840000000000001</v>
      </c>
      <c r="AV2274" s="3">
        <v>5.0460000000000003</v>
      </c>
      <c r="AW2274" s="3">
        <v>3.0539999999999998</v>
      </c>
      <c r="AX2274" s="3">
        <v>3.137</v>
      </c>
      <c r="AY2274" s="3">
        <v>3.2850000000000001</v>
      </c>
      <c r="AZ2274" s="3">
        <v>3.4649999999999999</v>
      </c>
      <c r="BA2274">
        <v>3.883</v>
      </c>
      <c r="BB2274">
        <v>2017</v>
      </c>
    </row>
    <row r="2275" spans="1:54" hidden="1" x14ac:dyDescent="0.2">
      <c r="A2275">
        <v>253</v>
      </c>
      <c r="B2275" t="s">
        <v>511</v>
      </c>
      <c r="C2275" t="s">
        <v>281</v>
      </c>
      <c r="D2275" t="s">
        <v>203</v>
      </c>
      <c r="E2275" t="s">
        <v>280</v>
      </c>
      <c r="F2275" t="s">
        <v>279</v>
      </c>
      <c r="G2275" t="s">
        <v>275</v>
      </c>
      <c r="I2275" t="s">
        <v>1064</v>
      </c>
      <c r="J2275" s="3">
        <v>-4.5449999999999999</v>
      </c>
      <c r="K2275" s="3">
        <v>-19.841000000000001</v>
      </c>
      <c r="L2275" s="3">
        <v>-14.851000000000001</v>
      </c>
      <c r="M2275" s="3">
        <v>20.93</v>
      </c>
      <c r="N2275" s="3">
        <v>-4.8079999999999998</v>
      </c>
      <c r="O2275" s="3">
        <v>-4.04</v>
      </c>
      <c r="P2275" s="3">
        <v>-12.632</v>
      </c>
      <c r="Q2275" s="3">
        <v>13.253</v>
      </c>
      <c r="R2275" s="3">
        <v>-10.638</v>
      </c>
      <c r="S2275" s="3">
        <v>-11.904999999999999</v>
      </c>
      <c r="T2275" s="3">
        <v>22.972999999999999</v>
      </c>
      <c r="U2275" s="3">
        <v>-1.099</v>
      </c>
      <c r="V2275" s="3">
        <v>7.7779999999999996</v>
      </c>
      <c r="W2275" s="3">
        <v>26.803999999999998</v>
      </c>
      <c r="X2275" s="3">
        <v>11.382</v>
      </c>
      <c r="Y2275" s="3">
        <v>13.138999999999999</v>
      </c>
      <c r="Z2275" s="3">
        <v>8.3870000000000005</v>
      </c>
      <c r="AA2275" s="3">
        <v>27.381</v>
      </c>
      <c r="AB2275" s="3">
        <v>5.6070000000000002</v>
      </c>
      <c r="AC2275" s="3">
        <v>8.0540000000000003</v>
      </c>
      <c r="AD2275" s="3">
        <v>11.898</v>
      </c>
      <c r="AE2275" s="3">
        <v>-0.72599999999999998</v>
      </c>
      <c r="AF2275" s="3">
        <v>2.7490000000000001</v>
      </c>
      <c r="AG2275" s="3">
        <v>4.5620000000000003</v>
      </c>
      <c r="AH2275" s="3">
        <v>0.73499999999999999</v>
      </c>
      <c r="AI2275" s="3">
        <v>13.972</v>
      </c>
      <c r="AJ2275" s="3">
        <v>9.4260000000000002</v>
      </c>
      <c r="AK2275" s="3">
        <v>12.609</v>
      </c>
      <c r="AL2275" s="3">
        <v>4.4240000000000004</v>
      </c>
      <c r="AM2275" s="3">
        <v>-11.452999999999999</v>
      </c>
      <c r="AN2275" s="3">
        <v>15.917</v>
      </c>
      <c r="AO2275" s="3">
        <v>9.9049999999999994</v>
      </c>
      <c r="AP2275" s="3">
        <v>2.7810000000000001</v>
      </c>
      <c r="AQ2275" s="3">
        <v>5.98</v>
      </c>
      <c r="AR2275" s="3">
        <v>-0.17699999999999999</v>
      </c>
      <c r="AS2275" s="3">
        <v>2.5449999999999999</v>
      </c>
      <c r="AT2275" s="3">
        <v>3.6440000000000001</v>
      </c>
      <c r="AU2275" s="3">
        <v>2.5510000000000002</v>
      </c>
      <c r="AV2275" s="3">
        <v>2.2869999999999999</v>
      </c>
      <c r="AW2275" s="3">
        <v>3.1909999999999998</v>
      </c>
      <c r="AX2275" s="3">
        <v>2.6160000000000001</v>
      </c>
      <c r="AY2275" s="3">
        <v>2.5030000000000001</v>
      </c>
      <c r="AZ2275" s="3">
        <v>2.423</v>
      </c>
      <c r="BA2275">
        <v>2.444</v>
      </c>
      <c r="BB2275">
        <v>2017</v>
      </c>
    </row>
    <row r="2276" spans="1:54" hidden="1" x14ac:dyDescent="0.2">
      <c r="A2276">
        <v>253</v>
      </c>
      <c r="B2276" t="s">
        <v>511</v>
      </c>
      <c r="C2276" t="s">
        <v>278</v>
      </c>
      <c r="D2276" t="s">
        <v>203</v>
      </c>
      <c r="E2276" t="s">
        <v>277</v>
      </c>
      <c r="F2276" t="s">
        <v>276</v>
      </c>
      <c r="G2276" t="s">
        <v>275</v>
      </c>
      <c r="I2276" t="s">
        <v>1064</v>
      </c>
      <c r="J2276" s="3">
        <v>-15.196999999999999</v>
      </c>
      <c r="K2276" s="3">
        <v>-21.86</v>
      </c>
      <c r="L2276" s="3">
        <v>-14.705</v>
      </c>
      <c r="M2276" s="3">
        <v>12.909000000000001</v>
      </c>
      <c r="N2276" s="3">
        <v>-11.144</v>
      </c>
      <c r="O2276" s="3">
        <v>-6.5819999999999999</v>
      </c>
      <c r="P2276" s="3">
        <v>-16</v>
      </c>
      <c r="Q2276" s="3">
        <v>1.7</v>
      </c>
      <c r="R2276" s="3">
        <v>-10.9</v>
      </c>
      <c r="S2276" s="3">
        <v>-4.0999999999999996</v>
      </c>
      <c r="T2276" s="3">
        <v>16.7</v>
      </c>
      <c r="U2276" s="3">
        <v>-2.9</v>
      </c>
      <c r="V2276" s="3">
        <v>18.600000000000001</v>
      </c>
      <c r="W2276" s="3">
        <v>46.6</v>
      </c>
      <c r="X2276" s="3">
        <v>5.6</v>
      </c>
      <c r="Y2276" s="3">
        <v>19.542999999999999</v>
      </c>
      <c r="Z2276" s="3">
        <v>9.4649999999999999</v>
      </c>
      <c r="AA2276" s="3">
        <v>37.954000000000001</v>
      </c>
      <c r="AB2276" s="3">
        <v>-4.6189999999999998</v>
      </c>
      <c r="AC2276" s="3">
        <v>8.0359999999999996</v>
      </c>
      <c r="AD2276" s="3">
        <v>11.858000000000001</v>
      </c>
      <c r="AE2276" s="3">
        <v>-4.2220000000000004</v>
      </c>
      <c r="AF2276" s="3">
        <v>2.605</v>
      </c>
      <c r="AG2276" s="3">
        <v>-0.47099999999999997</v>
      </c>
      <c r="AH2276" s="3">
        <v>7.5970000000000004</v>
      </c>
      <c r="AI2276" s="3">
        <v>29.696999999999999</v>
      </c>
      <c r="AJ2276" s="3">
        <v>17.032</v>
      </c>
      <c r="AK2276" s="3">
        <v>22.055</v>
      </c>
      <c r="AL2276" s="3">
        <v>8.9269999999999996</v>
      </c>
      <c r="AM2276" s="3">
        <v>-9.5510000000000002</v>
      </c>
      <c r="AN2276" s="3">
        <v>16.715</v>
      </c>
      <c r="AO2276" s="3">
        <v>11.586</v>
      </c>
      <c r="AP2276" s="3">
        <v>-1.2490000000000001</v>
      </c>
      <c r="AQ2276" s="3">
        <v>3.9740000000000002</v>
      </c>
      <c r="AR2276" s="3">
        <v>-3.254</v>
      </c>
      <c r="AS2276" s="3">
        <v>0.97499999999999998</v>
      </c>
      <c r="AT2276" s="3">
        <v>3.0419999999999998</v>
      </c>
      <c r="AU2276" s="3">
        <v>5.61</v>
      </c>
      <c r="AV2276" s="3">
        <v>1.593</v>
      </c>
      <c r="AW2276" s="3">
        <v>3.3039999999999998</v>
      </c>
      <c r="AX2276" s="3">
        <v>2.9369999999999998</v>
      </c>
      <c r="AY2276" s="3">
        <v>2.8530000000000002</v>
      </c>
      <c r="AZ2276" s="3">
        <v>2.7839999999999998</v>
      </c>
      <c r="BA2276">
        <v>2.7629999999999999</v>
      </c>
      <c r="BB2276">
        <v>2017</v>
      </c>
    </row>
    <row r="2277" spans="1:54" hidden="1" x14ac:dyDescent="0.2">
      <c r="A2277">
        <v>253</v>
      </c>
      <c r="B2277" t="s">
        <v>511</v>
      </c>
      <c r="C2277" t="s">
        <v>274</v>
      </c>
      <c r="D2277" t="s">
        <v>203</v>
      </c>
      <c r="E2277" t="s">
        <v>273</v>
      </c>
      <c r="F2277" t="s">
        <v>272</v>
      </c>
      <c r="G2277" t="s">
        <v>271</v>
      </c>
      <c r="I2277" t="s">
        <v>1065</v>
      </c>
      <c r="J2277" s="3" t="s">
        <v>215</v>
      </c>
      <c r="K2277" s="3" t="s">
        <v>215</v>
      </c>
      <c r="L2277" s="3" t="s">
        <v>215</v>
      </c>
      <c r="M2277" s="3" t="s">
        <v>215</v>
      </c>
      <c r="N2277" s="3" t="s">
        <v>215</v>
      </c>
      <c r="O2277" s="3" t="s">
        <v>215</v>
      </c>
      <c r="P2277" s="3" t="s">
        <v>215</v>
      </c>
      <c r="Q2277" s="3" t="s">
        <v>215</v>
      </c>
      <c r="R2277" s="3">
        <v>10.154</v>
      </c>
      <c r="S2277" s="3">
        <v>9.0739999999999998</v>
      </c>
      <c r="T2277" s="3">
        <v>10</v>
      </c>
      <c r="U2277" s="3">
        <v>7.5</v>
      </c>
      <c r="V2277" s="3">
        <v>7.9</v>
      </c>
      <c r="W2277" s="3">
        <v>9.9</v>
      </c>
      <c r="X2277" s="3">
        <v>7.7</v>
      </c>
      <c r="Y2277" s="3">
        <v>7.7</v>
      </c>
      <c r="Z2277" s="3">
        <v>7.7</v>
      </c>
      <c r="AA2277" s="3">
        <v>8</v>
      </c>
      <c r="AB2277" s="3">
        <v>7.3</v>
      </c>
      <c r="AC2277" s="3">
        <v>7</v>
      </c>
      <c r="AD2277" s="3">
        <v>7</v>
      </c>
      <c r="AE2277" s="3">
        <v>7</v>
      </c>
      <c r="AF2277" s="3">
        <v>6.2</v>
      </c>
      <c r="AG2277" s="3">
        <v>6.9</v>
      </c>
      <c r="AH2277" s="3">
        <v>6.8</v>
      </c>
      <c r="AI2277" s="3">
        <v>7.13</v>
      </c>
      <c r="AJ2277" s="3">
        <v>6.47</v>
      </c>
      <c r="AK2277" s="3">
        <v>6.33</v>
      </c>
      <c r="AL2277" s="3">
        <v>5.88</v>
      </c>
      <c r="AM2277" s="3">
        <v>7.33</v>
      </c>
      <c r="AN2277" s="3">
        <v>7.05</v>
      </c>
      <c r="AO2277" s="3">
        <v>6.62</v>
      </c>
      <c r="AP2277" s="3">
        <v>6.07</v>
      </c>
      <c r="AQ2277" s="3">
        <v>5.9</v>
      </c>
      <c r="AR2277" s="3">
        <v>7</v>
      </c>
      <c r="AS2277" s="3">
        <v>7</v>
      </c>
      <c r="AT2277" s="3">
        <v>6.9660000000000002</v>
      </c>
      <c r="AU2277" s="3">
        <v>6.9489999999999998</v>
      </c>
      <c r="AV2277" s="3">
        <v>6.9989999999999997</v>
      </c>
      <c r="AW2277" s="3">
        <v>6.9989999999999997</v>
      </c>
      <c r="AX2277" s="3">
        <v>7.0490000000000004</v>
      </c>
      <c r="AY2277" s="3">
        <v>7.0490000000000004</v>
      </c>
      <c r="AZ2277" s="3">
        <v>7.0490000000000004</v>
      </c>
      <c r="BA2277">
        <v>7.0490000000000004</v>
      </c>
      <c r="BB2277">
        <v>2016</v>
      </c>
    </row>
    <row r="2278" spans="1:54" hidden="1" x14ac:dyDescent="0.2">
      <c r="A2278">
        <v>253</v>
      </c>
      <c r="B2278" t="s">
        <v>511</v>
      </c>
      <c r="C2278" t="s">
        <v>270</v>
      </c>
      <c r="D2278" t="s">
        <v>203</v>
      </c>
      <c r="E2278" t="s">
        <v>269</v>
      </c>
      <c r="F2278" t="s">
        <v>268</v>
      </c>
      <c r="G2278" t="s">
        <v>264</v>
      </c>
      <c r="H2278" t="s">
        <v>263</v>
      </c>
    </row>
    <row r="2279" spans="1:54" hidden="1" x14ac:dyDescent="0.2">
      <c r="A2279">
        <v>253</v>
      </c>
      <c r="B2279" t="s">
        <v>511</v>
      </c>
      <c r="C2279" t="s">
        <v>267</v>
      </c>
      <c r="D2279" t="s">
        <v>203</v>
      </c>
      <c r="E2279" t="s">
        <v>266</v>
      </c>
      <c r="F2279" t="s">
        <v>265</v>
      </c>
      <c r="G2279" t="s">
        <v>264</v>
      </c>
      <c r="H2279" t="s">
        <v>263</v>
      </c>
      <c r="I2279" t="s">
        <v>1066</v>
      </c>
      <c r="J2279" s="3">
        <v>4.7110000000000003</v>
      </c>
      <c r="K2279" s="3">
        <v>4.7649999999999997</v>
      </c>
      <c r="L2279" s="3">
        <v>4.8019999999999996</v>
      </c>
      <c r="M2279" s="3">
        <v>4.8310000000000004</v>
      </c>
      <c r="N2279" s="3">
        <v>4.8609999999999998</v>
      </c>
      <c r="O2279" s="3">
        <v>4.9000000000000004</v>
      </c>
      <c r="P2279" s="3">
        <v>4.95</v>
      </c>
      <c r="Q2279" s="3">
        <v>5.01</v>
      </c>
      <c r="R2279" s="3">
        <v>5.08</v>
      </c>
      <c r="S2279" s="3">
        <v>5.16</v>
      </c>
      <c r="T2279" s="3">
        <v>5.25</v>
      </c>
      <c r="U2279" s="3">
        <v>5.33</v>
      </c>
      <c r="V2279" s="3">
        <v>5.4</v>
      </c>
      <c r="W2279" s="3">
        <v>5.47</v>
      </c>
      <c r="X2279" s="3">
        <v>5.54</v>
      </c>
      <c r="Y2279" s="3">
        <v>5.61</v>
      </c>
      <c r="Z2279" s="3">
        <v>5.67</v>
      </c>
      <c r="AA2279" s="3">
        <v>5.73</v>
      </c>
      <c r="AB2279" s="3">
        <v>5.78</v>
      </c>
      <c r="AC2279" s="3">
        <v>5.83</v>
      </c>
      <c r="AD2279" s="3">
        <v>5.87</v>
      </c>
      <c r="AE2279" s="3">
        <v>5.91</v>
      </c>
      <c r="AF2279" s="3">
        <v>5.94</v>
      </c>
      <c r="AG2279" s="3">
        <v>5.97</v>
      </c>
      <c r="AH2279" s="3">
        <v>6</v>
      </c>
      <c r="AI2279" s="3">
        <v>6.03</v>
      </c>
      <c r="AJ2279" s="3">
        <v>6.06</v>
      </c>
      <c r="AK2279" s="3">
        <v>6.08</v>
      </c>
      <c r="AL2279" s="3">
        <v>6.11</v>
      </c>
      <c r="AM2279" s="3">
        <v>6.14</v>
      </c>
      <c r="AN2279" s="3">
        <v>6.16</v>
      </c>
      <c r="AO2279" s="3">
        <v>6.19</v>
      </c>
      <c r="AP2279" s="3">
        <v>6.22</v>
      </c>
      <c r="AQ2279" s="3">
        <v>6.25</v>
      </c>
      <c r="AR2279" s="3">
        <v>6.28</v>
      </c>
      <c r="AS2279" s="3">
        <v>6.31</v>
      </c>
      <c r="AT2279" s="3">
        <v>6.34</v>
      </c>
      <c r="AU2279" s="3">
        <v>6.3689999999999998</v>
      </c>
      <c r="AV2279" s="3">
        <v>6.3979999999999997</v>
      </c>
      <c r="AW2279" s="3">
        <v>6.4269999999999996</v>
      </c>
      <c r="AX2279" s="3">
        <v>6.4569999999999999</v>
      </c>
      <c r="AY2279" s="3">
        <v>6.4859999999999998</v>
      </c>
      <c r="AZ2279" s="3">
        <v>6.516</v>
      </c>
      <c r="BA2279">
        <v>6.5460000000000003</v>
      </c>
      <c r="BB2279">
        <v>2007</v>
      </c>
    </row>
    <row r="2280" spans="1:54" hidden="1" x14ac:dyDescent="0.2">
      <c r="A2280">
        <v>253</v>
      </c>
      <c r="B2280" t="s">
        <v>511</v>
      </c>
      <c r="C2280" t="s">
        <v>262</v>
      </c>
      <c r="D2280" t="s">
        <v>203</v>
      </c>
      <c r="E2280" t="s">
        <v>260</v>
      </c>
      <c r="F2280" t="s">
        <v>259</v>
      </c>
      <c r="G2280" t="s">
        <v>225</v>
      </c>
      <c r="H2280" t="s">
        <v>222</v>
      </c>
      <c r="I2280" t="s">
        <v>1067</v>
      </c>
      <c r="J2280" s="3" t="s">
        <v>215</v>
      </c>
      <c r="K2280" s="3" t="s">
        <v>215</v>
      </c>
      <c r="L2280" s="3" t="s">
        <v>215</v>
      </c>
      <c r="M2280" s="3" t="s">
        <v>215</v>
      </c>
      <c r="N2280" s="3" t="s">
        <v>215</v>
      </c>
      <c r="O2280" s="3" t="s">
        <v>215</v>
      </c>
      <c r="P2280" s="3" t="s">
        <v>215</v>
      </c>
      <c r="Q2280" s="3" t="s">
        <v>215</v>
      </c>
      <c r="R2280" s="3" t="s">
        <v>215</v>
      </c>
      <c r="S2280" s="3" t="s">
        <v>215</v>
      </c>
      <c r="T2280" s="3">
        <v>0.67700000000000005</v>
      </c>
      <c r="U2280" s="3">
        <v>0.76700000000000002</v>
      </c>
      <c r="V2280" s="3">
        <v>0.88</v>
      </c>
      <c r="W2280" s="3">
        <v>1.0509999999999999</v>
      </c>
      <c r="X2280" s="3">
        <v>1.248</v>
      </c>
      <c r="Y2280" s="3">
        <v>1.476</v>
      </c>
      <c r="Z2280" s="3">
        <v>1.627</v>
      </c>
      <c r="AA2280" s="3">
        <v>1.5660000000000001</v>
      </c>
      <c r="AB2280" s="3">
        <v>1.7210000000000001</v>
      </c>
      <c r="AC2280" s="3">
        <v>1.7470000000000001</v>
      </c>
      <c r="AD2280" s="3">
        <v>1.9670000000000001</v>
      </c>
      <c r="AE2280" s="3">
        <v>1.996</v>
      </c>
      <c r="AF2280" s="3">
        <v>2.14</v>
      </c>
      <c r="AG2280" s="3">
        <v>2.339</v>
      </c>
      <c r="AH2280" s="3">
        <v>2.46</v>
      </c>
      <c r="AI2280" s="3">
        <v>2.6789999999999998</v>
      </c>
      <c r="AJ2280" s="3">
        <v>3.0779999999999998</v>
      </c>
      <c r="AK2280" s="3">
        <v>3.3650000000000002</v>
      </c>
      <c r="AL2280" s="3">
        <v>3.5489999999999999</v>
      </c>
      <c r="AM2280" s="3">
        <v>3.2749999999999999</v>
      </c>
      <c r="AN2280" s="3">
        <v>3.6709999999999998</v>
      </c>
      <c r="AO2280" s="3">
        <v>4.0339999999999998</v>
      </c>
      <c r="AP2280" s="3">
        <v>4.2569999999999997</v>
      </c>
      <c r="AQ2280" s="3">
        <v>4.4790000000000001</v>
      </c>
      <c r="AR2280" s="3">
        <v>4.5199999999999996</v>
      </c>
      <c r="AS2280" s="3">
        <v>4.6959999999999997</v>
      </c>
      <c r="AT2280" s="3">
        <v>5.0359999999999996</v>
      </c>
      <c r="AU2280" s="3">
        <v>5.4640000000000004</v>
      </c>
      <c r="AV2280" s="3">
        <v>5.7750000000000004</v>
      </c>
      <c r="AW2280" s="3">
        <v>5.9930000000000003</v>
      </c>
      <c r="AX2280" s="3">
        <v>6.1909999999999998</v>
      </c>
      <c r="AY2280" s="3">
        <v>6.4370000000000003</v>
      </c>
      <c r="AZ2280" s="3">
        <v>6.7140000000000004</v>
      </c>
      <c r="BA2280">
        <v>6.976</v>
      </c>
      <c r="BB2280">
        <v>2017</v>
      </c>
    </row>
    <row r="2281" spans="1:54" hidden="1" x14ac:dyDescent="0.2">
      <c r="A2281">
        <v>253</v>
      </c>
      <c r="B2281" t="s">
        <v>511</v>
      </c>
      <c r="C2281" t="s">
        <v>261</v>
      </c>
      <c r="D2281" t="s">
        <v>203</v>
      </c>
      <c r="E2281" t="s">
        <v>260</v>
      </c>
      <c r="F2281" t="s">
        <v>259</v>
      </c>
      <c r="G2281" t="s">
        <v>217</v>
      </c>
      <c r="I2281" t="s">
        <v>258</v>
      </c>
      <c r="J2281" s="3" t="s">
        <v>215</v>
      </c>
      <c r="K2281" s="3" t="s">
        <v>215</v>
      </c>
      <c r="L2281" s="3" t="s">
        <v>215</v>
      </c>
      <c r="M2281" s="3" t="s">
        <v>215</v>
      </c>
      <c r="N2281" s="3" t="s">
        <v>215</v>
      </c>
      <c r="O2281" s="3" t="s">
        <v>215</v>
      </c>
      <c r="P2281" s="3" t="s">
        <v>215</v>
      </c>
      <c r="Q2281" s="3" t="s">
        <v>215</v>
      </c>
      <c r="R2281" s="3" t="s">
        <v>215</v>
      </c>
      <c r="S2281" s="3" t="s">
        <v>215</v>
      </c>
      <c r="T2281" s="3">
        <v>14.109</v>
      </c>
      <c r="U2281" s="3">
        <v>14.433</v>
      </c>
      <c r="V2281" s="3">
        <v>14.786</v>
      </c>
      <c r="W2281" s="3">
        <v>15.153</v>
      </c>
      <c r="X2281" s="3">
        <v>15.439</v>
      </c>
      <c r="Y2281" s="3">
        <v>15.537000000000001</v>
      </c>
      <c r="Z2281" s="3">
        <v>15.776999999999999</v>
      </c>
      <c r="AA2281" s="3">
        <v>14.061</v>
      </c>
      <c r="AB2281" s="3">
        <v>14.329000000000001</v>
      </c>
      <c r="AC2281" s="3">
        <v>14.016</v>
      </c>
      <c r="AD2281" s="3">
        <v>14.972</v>
      </c>
      <c r="AE2281" s="3">
        <v>14.45</v>
      </c>
      <c r="AF2281" s="3">
        <v>14.96</v>
      </c>
      <c r="AG2281" s="3">
        <v>15.542</v>
      </c>
      <c r="AH2281" s="3">
        <v>15.57</v>
      </c>
      <c r="AI2281" s="3">
        <v>15.673999999999999</v>
      </c>
      <c r="AJ2281" s="3">
        <v>16.591999999999999</v>
      </c>
      <c r="AK2281" s="3">
        <v>16.738</v>
      </c>
      <c r="AL2281" s="3">
        <v>16.559999999999999</v>
      </c>
      <c r="AM2281" s="3">
        <v>15.851000000000001</v>
      </c>
      <c r="AN2281" s="3">
        <v>17.141999999999999</v>
      </c>
      <c r="AO2281" s="3">
        <v>17.434999999999999</v>
      </c>
      <c r="AP2281" s="3">
        <v>17.878</v>
      </c>
      <c r="AQ2281" s="3">
        <v>18.393999999999998</v>
      </c>
      <c r="AR2281" s="3">
        <v>18.04</v>
      </c>
      <c r="AS2281" s="3">
        <v>18.026</v>
      </c>
      <c r="AT2281" s="3">
        <v>18.792000000000002</v>
      </c>
      <c r="AU2281" s="3">
        <v>19.498999999999999</v>
      </c>
      <c r="AV2281" s="3">
        <v>19.638999999999999</v>
      </c>
      <c r="AW2281" s="3">
        <v>19.513999999999999</v>
      </c>
      <c r="AX2281" s="3">
        <v>19.306999999999999</v>
      </c>
      <c r="AY2281" s="3">
        <v>19.247</v>
      </c>
      <c r="AZ2281" s="3">
        <v>19.234999999999999</v>
      </c>
      <c r="BA2281">
        <v>19.123999999999999</v>
      </c>
      <c r="BB2281">
        <v>2017</v>
      </c>
    </row>
    <row r="2282" spans="1:54" hidden="1" x14ac:dyDescent="0.2">
      <c r="A2282">
        <v>253</v>
      </c>
      <c r="B2282" t="s">
        <v>511</v>
      </c>
      <c r="C2282" t="s">
        <v>257</v>
      </c>
      <c r="D2282" t="s">
        <v>203</v>
      </c>
      <c r="E2282" t="s">
        <v>255</v>
      </c>
      <c r="F2282" t="s">
        <v>254</v>
      </c>
      <c r="G2282" t="s">
        <v>225</v>
      </c>
      <c r="H2282" t="s">
        <v>222</v>
      </c>
      <c r="I2282" t="s">
        <v>1067</v>
      </c>
      <c r="J2282" s="3" t="s">
        <v>215</v>
      </c>
      <c r="K2282" s="3" t="s">
        <v>215</v>
      </c>
      <c r="L2282" s="3" t="s">
        <v>215</v>
      </c>
      <c r="M2282" s="3" t="s">
        <v>215</v>
      </c>
      <c r="N2282" s="3" t="s">
        <v>215</v>
      </c>
      <c r="O2282" s="3" t="s">
        <v>215</v>
      </c>
      <c r="P2282" s="3" t="s">
        <v>215</v>
      </c>
      <c r="Q2282" s="3" t="s">
        <v>215</v>
      </c>
      <c r="R2282" s="3" t="s">
        <v>215</v>
      </c>
      <c r="S2282" s="3" t="s">
        <v>215</v>
      </c>
      <c r="T2282" s="3">
        <v>0.71799999999999997</v>
      </c>
      <c r="U2282" s="3">
        <v>0.92900000000000005</v>
      </c>
      <c r="V2282" s="3">
        <v>1.1319999999999999</v>
      </c>
      <c r="W2282" s="3">
        <v>1.1299999999999999</v>
      </c>
      <c r="X2282" s="3">
        <v>1.28</v>
      </c>
      <c r="Y2282" s="3">
        <v>1.492</v>
      </c>
      <c r="Z2282" s="3">
        <v>1.8140000000000001</v>
      </c>
      <c r="AA2282" s="3">
        <v>1.66</v>
      </c>
      <c r="AB2282" s="3">
        <v>1.917</v>
      </c>
      <c r="AC2282" s="3">
        <v>2.125</v>
      </c>
      <c r="AD2282" s="3">
        <v>2.516</v>
      </c>
      <c r="AE2282" s="3">
        <v>2.532</v>
      </c>
      <c r="AF2282" s="3">
        <v>2.6520000000000001</v>
      </c>
      <c r="AG2282" s="3">
        <v>2.9510000000000001</v>
      </c>
      <c r="AH2282" s="3">
        <v>2.8919999999999999</v>
      </c>
      <c r="AI2282" s="3">
        <v>3.1869999999999998</v>
      </c>
      <c r="AJ2282" s="3">
        <v>3.548</v>
      </c>
      <c r="AK2282" s="3">
        <v>3.7360000000000002</v>
      </c>
      <c r="AL2282" s="3">
        <v>4.1230000000000002</v>
      </c>
      <c r="AM2282" s="3">
        <v>4.4219999999999997</v>
      </c>
      <c r="AN2282" s="3">
        <v>4.62</v>
      </c>
      <c r="AO2282" s="3">
        <v>4.9820000000000002</v>
      </c>
      <c r="AP2282" s="3">
        <v>5.1959999999999997</v>
      </c>
      <c r="AQ2282" s="3">
        <v>5.3730000000000002</v>
      </c>
      <c r="AR2282" s="3">
        <v>5.3630000000000004</v>
      </c>
      <c r="AS2282" s="3">
        <v>5.52</v>
      </c>
      <c r="AT2282" s="3">
        <v>5.7430000000000003</v>
      </c>
      <c r="AU2282" s="3">
        <v>6.0490000000000004</v>
      </c>
      <c r="AV2282" s="3">
        <v>6.3049999999999997</v>
      </c>
      <c r="AW2282" s="3">
        <v>6.6769999999999996</v>
      </c>
      <c r="AX2282" s="3">
        <v>6.9340000000000002</v>
      </c>
      <c r="AY2282" s="3">
        <v>7.234</v>
      </c>
      <c r="AZ2282" s="3">
        <v>7.5979999999999999</v>
      </c>
      <c r="BA2282">
        <v>8</v>
      </c>
      <c r="BB2282">
        <v>2017</v>
      </c>
    </row>
    <row r="2283" spans="1:54" hidden="1" x14ac:dyDescent="0.2">
      <c r="A2283">
        <v>253</v>
      </c>
      <c r="B2283" t="s">
        <v>511</v>
      </c>
      <c r="C2283" t="s">
        <v>256</v>
      </c>
      <c r="D2283" t="s">
        <v>203</v>
      </c>
      <c r="E2283" t="s">
        <v>255</v>
      </c>
      <c r="F2283" t="s">
        <v>254</v>
      </c>
      <c r="G2283" t="s">
        <v>217</v>
      </c>
      <c r="I2283" t="s">
        <v>253</v>
      </c>
      <c r="J2283" s="3" t="s">
        <v>215</v>
      </c>
      <c r="K2283" s="3" t="s">
        <v>215</v>
      </c>
      <c r="L2283" s="3" t="s">
        <v>215</v>
      </c>
      <c r="M2283" s="3" t="s">
        <v>215</v>
      </c>
      <c r="N2283" s="3" t="s">
        <v>215</v>
      </c>
      <c r="O2283" s="3" t="s">
        <v>215</v>
      </c>
      <c r="P2283" s="3" t="s">
        <v>215</v>
      </c>
      <c r="Q2283" s="3" t="s">
        <v>215</v>
      </c>
      <c r="R2283" s="3" t="s">
        <v>215</v>
      </c>
      <c r="S2283" s="3" t="s">
        <v>215</v>
      </c>
      <c r="T2283" s="3">
        <v>14.962</v>
      </c>
      <c r="U2283" s="3">
        <v>17.488</v>
      </c>
      <c r="V2283" s="3">
        <v>19.015000000000001</v>
      </c>
      <c r="W2283" s="3">
        <v>16.283000000000001</v>
      </c>
      <c r="X2283" s="3">
        <v>15.832000000000001</v>
      </c>
      <c r="Y2283" s="3">
        <v>15.709</v>
      </c>
      <c r="Z2283" s="3">
        <v>17.579999999999998</v>
      </c>
      <c r="AA2283" s="3">
        <v>14.907</v>
      </c>
      <c r="AB2283" s="3">
        <v>15.96</v>
      </c>
      <c r="AC2283" s="3">
        <v>17.047999999999998</v>
      </c>
      <c r="AD2283" s="3">
        <v>19.157</v>
      </c>
      <c r="AE2283" s="3">
        <v>18.331</v>
      </c>
      <c r="AF2283" s="3">
        <v>18.536000000000001</v>
      </c>
      <c r="AG2283" s="3">
        <v>19.614999999999998</v>
      </c>
      <c r="AH2283" s="3">
        <v>18.306999999999999</v>
      </c>
      <c r="AI2283" s="3">
        <v>18.645</v>
      </c>
      <c r="AJ2283" s="3">
        <v>19.128</v>
      </c>
      <c r="AK2283" s="3">
        <v>18.584</v>
      </c>
      <c r="AL2283" s="3">
        <v>19.236999999999998</v>
      </c>
      <c r="AM2283" s="3">
        <v>21.402000000000001</v>
      </c>
      <c r="AN2283" s="3">
        <v>21.571000000000002</v>
      </c>
      <c r="AO2283" s="3">
        <v>21.530999999999999</v>
      </c>
      <c r="AP2283" s="3">
        <v>21.82</v>
      </c>
      <c r="AQ2283" s="3">
        <v>22.065000000000001</v>
      </c>
      <c r="AR2283" s="3">
        <v>21.405999999999999</v>
      </c>
      <c r="AS2283" s="3">
        <v>21.187999999999999</v>
      </c>
      <c r="AT2283" s="3">
        <v>21.428999999999998</v>
      </c>
      <c r="AU2283" s="3">
        <v>21.587</v>
      </c>
      <c r="AV2283" s="3">
        <v>21.439</v>
      </c>
      <c r="AW2283" s="3">
        <v>21.744</v>
      </c>
      <c r="AX2283" s="3">
        <v>21.623000000000001</v>
      </c>
      <c r="AY2283" s="3">
        <v>21.63</v>
      </c>
      <c r="AZ2283" s="3">
        <v>21.765000000000001</v>
      </c>
      <c r="BA2283">
        <v>21.931000000000001</v>
      </c>
      <c r="BB2283">
        <v>2017</v>
      </c>
    </row>
    <row r="2284" spans="1:54" hidden="1" x14ac:dyDescent="0.2">
      <c r="A2284">
        <v>253</v>
      </c>
      <c r="B2284" t="s">
        <v>511</v>
      </c>
      <c r="C2284" t="s">
        <v>252</v>
      </c>
      <c r="D2284" t="s">
        <v>203</v>
      </c>
      <c r="E2284" t="s">
        <v>250</v>
      </c>
      <c r="F2284" t="s">
        <v>249</v>
      </c>
      <c r="G2284" t="s">
        <v>225</v>
      </c>
      <c r="H2284" t="s">
        <v>222</v>
      </c>
      <c r="I2284" t="s">
        <v>1067</v>
      </c>
      <c r="J2284" s="3" t="s">
        <v>215</v>
      </c>
      <c r="K2284" s="3" t="s">
        <v>215</v>
      </c>
      <c r="L2284" s="3" t="s">
        <v>215</v>
      </c>
      <c r="M2284" s="3" t="s">
        <v>215</v>
      </c>
      <c r="N2284" s="3" t="s">
        <v>215</v>
      </c>
      <c r="O2284" s="3" t="s">
        <v>215</v>
      </c>
      <c r="P2284" s="3" t="s">
        <v>215</v>
      </c>
      <c r="Q2284" s="3" t="s">
        <v>215</v>
      </c>
      <c r="R2284" s="3" t="s">
        <v>215</v>
      </c>
      <c r="S2284" s="3" t="s">
        <v>215</v>
      </c>
      <c r="T2284" s="3">
        <v>-4.1000000000000002E-2</v>
      </c>
      <c r="U2284" s="3">
        <v>-0.16200000000000001</v>
      </c>
      <c r="V2284" s="3">
        <v>-0.252</v>
      </c>
      <c r="W2284" s="3">
        <v>-7.8E-2</v>
      </c>
      <c r="X2284" s="3">
        <v>-3.2000000000000001E-2</v>
      </c>
      <c r="Y2284" s="3">
        <v>-1.6E-2</v>
      </c>
      <c r="Z2284" s="3">
        <v>-0.186</v>
      </c>
      <c r="AA2284" s="3">
        <v>-9.4E-2</v>
      </c>
      <c r="AB2284" s="3">
        <v>-0.19600000000000001</v>
      </c>
      <c r="AC2284" s="3">
        <v>-0.378</v>
      </c>
      <c r="AD2284" s="3">
        <v>-0.55000000000000004</v>
      </c>
      <c r="AE2284" s="3">
        <v>-0.53600000000000003</v>
      </c>
      <c r="AF2284" s="3">
        <v>-0.51200000000000001</v>
      </c>
      <c r="AG2284" s="3">
        <v>-0.61299999999999999</v>
      </c>
      <c r="AH2284" s="3">
        <v>-0.432</v>
      </c>
      <c r="AI2284" s="3">
        <v>-0.50800000000000001</v>
      </c>
      <c r="AJ2284" s="3">
        <v>-0.47</v>
      </c>
      <c r="AK2284" s="3">
        <v>-0.371</v>
      </c>
      <c r="AL2284" s="3">
        <v>-0.57399999999999995</v>
      </c>
      <c r="AM2284" s="3">
        <v>-1.147</v>
      </c>
      <c r="AN2284" s="3">
        <v>-0.94899999999999995</v>
      </c>
      <c r="AO2284" s="3">
        <v>-0.94799999999999995</v>
      </c>
      <c r="AP2284" s="3">
        <v>-0.93899999999999995</v>
      </c>
      <c r="AQ2284" s="3">
        <v>-0.89400000000000002</v>
      </c>
      <c r="AR2284" s="3">
        <v>-0.84299999999999997</v>
      </c>
      <c r="AS2284" s="3">
        <v>-0.82399999999999995</v>
      </c>
      <c r="AT2284" s="3">
        <v>-0.70699999999999996</v>
      </c>
      <c r="AU2284" s="3">
        <v>-0.58499999999999996</v>
      </c>
      <c r="AV2284" s="3">
        <v>-0.52900000000000003</v>
      </c>
      <c r="AW2284" s="3">
        <v>-0.68500000000000005</v>
      </c>
      <c r="AX2284" s="3">
        <v>-0.74199999999999999</v>
      </c>
      <c r="AY2284" s="3">
        <v>-0.79700000000000004</v>
      </c>
      <c r="AZ2284" s="3">
        <v>-0.88300000000000001</v>
      </c>
      <c r="BA2284">
        <v>-1.024</v>
      </c>
      <c r="BB2284">
        <v>2017</v>
      </c>
    </row>
    <row r="2285" spans="1:54" hidden="1" x14ac:dyDescent="0.2">
      <c r="A2285">
        <v>253</v>
      </c>
      <c r="B2285" t="s">
        <v>511</v>
      </c>
      <c r="C2285" t="s">
        <v>251</v>
      </c>
      <c r="D2285" t="s">
        <v>203</v>
      </c>
      <c r="E2285" t="s">
        <v>250</v>
      </c>
      <c r="F2285" t="s">
        <v>249</v>
      </c>
      <c r="G2285" t="s">
        <v>217</v>
      </c>
      <c r="I2285" t="s">
        <v>248</v>
      </c>
      <c r="J2285" s="3" t="s">
        <v>215</v>
      </c>
      <c r="K2285" s="3" t="s">
        <v>215</v>
      </c>
      <c r="L2285" s="3" t="s">
        <v>215</v>
      </c>
      <c r="M2285" s="3" t="s">
        <v>215</v>
      </c>
      <c r="N2285" s="3" t="s">
        <v>215</v>
      </c>
      <c r="O2285" s="3" t="s">
        <v>215</v>
      </c>
      <c r="P2285" s="3" t="s">
        <v>215</v>
      </c>
      <c r="Q2285" s="3" t="s">
        <v>215</v>
      </c>
      <c r="R2285" s="3" t="s">
        <v>215</v>
      </c>
      <c r="S2285" s="3" t="s">
        <v>215</v>
      </c>
      <c r="T2285" s="3">
        <v>-0.85299999999999998</v>
      </c>
      <c r="U2285" s="3">
        <v>-3.0550000000000002</v>
      </c>
      <c r="V2285" s="3">
        <v>-4.2290000000000001</v>
      </c>
      <c r="W2285" s="3">
        <v>-1.1299999999999999</v>
      </c>
      <c r="X2285" s="3">
        <v>-0.39300000000000002</v>
      </c>
      <c r="Y2285" s="3">
        <v>-0.17199999999999999</v>
      </c>
      <c r="Z2285" s="3">
        <v>-1.804</v>
      </c>
      <c r="AA2285" s="3">
        <v>-0.84499999999999997</v>
      </c>
      <c r="AB2285" s="3">
        <v>-1.631</v>
      </c>
      <c r="AC2285" s="3">
        <v>-3.032</v>
      </c>
      <c r="AD2285" s="3">
        <v>-4.1840000000000002</v>
      </c>
      <c r="AE2285" s="3">
        <v>-3.8809999999999998</v>
      </c>
      <c r="AF2285" s="3">
        <v>-3.5760000000000001</v>
      </c>
      <c r="AG2285" s="3">
        <v>-4.0730000000000004</v>
      </c>
      <c r="AH2285" s="3">
        <v>-2.7370000000000001</v>
      </c>
      <c r="AI2285" s="3">
        <v>-2.972</v>
      </c>
      <c r="AJ2285" s="3">
        <v>-2.536</v>
      </c>
      <c r="AK2285" s="3">
        <v>-1.8460000000000001</v>
      </c>
      <c r="AL2285" s="3">
        <v>-2.677</v>
      </c>
      <c r="AM2285" s="3">
        <v>-5.55</v>
      </c>
      <c r="AN2285" s="3">
        <v>-4.4290000000000003</v>
      </c>
      <c r="AO2285" s="3">
        <v>-4.0970000000000004</v>
      </c>
      <c r="AP2285" s="3">
        <v>-3.9420000000000002</v>
      </c>
      <c r="AQ2285" s="3">
        <v>-3.6709999999999998</v>
      </c>
      <c r="AR2285" s="3">
        <v>-3.3660000000000001</v>
      </c>
      <c r="AS2285" s="3">
        <v>-3.1619999999999999</v>
      </c>
      <c r="AT2285" s="3">
        <v>-2.637</v>
      </c>
      <c r="AU2285" s="3">
        <v>-2.0880000000000001</v>
      </c>
      <c r="AV2285" s="3">
        <v>-1.8009999999999999</v>
      </c>
      <c r="AW2285" s="3">
        <v>-2.23</v>
      </c>
      <c r="AX2285" s="3">
        <v>-2.3149999999999999</v>
      </c>
      <c r="AY2285" s="3">
        <v>-2.383</v>
      </c>
      <c r="AZ2285" s="3">
        <v>-2.5299999999999998</v>
      </c>
      <c r="BA2285">
        <v>-2.806</v>
      </c>
      <c r="BB2285">
        <v>2017</v>
      </c>
    </row>
    <row r="2286" spans="1:54" hidden="1" x14ac:dyDescent="0.2">
      <c r="A2286">
        <v>253</v>
      </c>
      <c r="B2286" t="s">
        <v>511</v>
      </c>
      <c r="C2286" t="s">
        <v>247</v>
      </c>
      <c r="D2286" t="s">
        <v>203</v>
      </c>
      <c r="E2286" t="s">
        <v>245</v>
      </c>
      <c r="F2286" t="s">
        <v>244</v>
      </c>
      <c r="G2286" t="s">
        <v>225</v>
      </c>
      <c r="H2286" t="s">
        <v>222</v>
      </c>
    </row>
    <row r="2287" spans="1:54" hidden="1" x14ac:dyDescent="0.2">
      <c r="A2287">
        <v>253</v>
      </c>
      <c r="B2287" t="s">
        <v>511</v>
      </c>
      <c r="C2287" t="s">
        <v>246</v>
      </c>
      <c r="D2287" t="s">
        <v>203</v>
      </c>
      <c r="E2287" t="s">
        <v>245</v>
      </c>
      <c r="F2287" t="s">
        <v>244</v>
      </c>
      <c r="G2287" t="s">
        <v>243</v>
      </c>
    </row>
    <row r="2288" spans="1:54" hidden="1" x14ac:dyDescent="0.2">
      <c r="A2288">
        <v>253</v>
      </c>
      <c r="B2288" t="s">
        <v>511</v>
      </c>
      <c r="C2288" t="s">
        <v>242</v>
      </c>
      <c r="D2288" t="s">
        <v>203</v>
      </c>
      <c r="E2288" t="s">
        <v>240</v>
      </c>
      <c r="F2288" t="s">
        <v>239</v>
      </c>
      <c r="G2288" t="s">
        <v>225</v>
      </c>
      <c r="H2288" t="s">
        <v>222</v>
      </c>
      <c r="I2288" t="s">
        <v>1067</v>
      </c>
      <c r="J2288" s="3" t="s">
        <v>215</v>
      </c>
      <c r="K2288" s="3" t="s">
        <v>215</v>
      </c>
      <c r="L2288" s="3" t="s">
        <v>215</v>
      </c>
      <c r="M2288" s="3" t="s">
        <v>215</v>
      </c>
      <c r="N2288" s="3" t="s">
        <v>215</v>
      </c>
      <c r="O2288" s="3" t="s">
        <v>215</v>
      </c>
      <c r="P2288" s="3" t="s">
        <v>215</v>
      </c>
      <c r="Q2288" s="3" t="s">
        <v>215</v>
      </c>
      <c r="R2288" s="3" t="s">
        <v>215</v>
      </c>
      <c r="S2288" s="3" t="s">
        <v>215</v>
      </c>
      <c r="T2288" s="3">
        <v>2.5000000000000001E-2</v>
      </c>
      <c r="U2288" s="3">
        <v>-2.5999999999999999E-2</v>
      </c>
      <c r="V2288" s="3">
        <v>-0.123</v>
      </c>
      <c r="W2288" s="3">
        <v>6.4000000000000001E-2</v>
      </c>
      <c r="X2288" s="3">
        <v>9.8000000000000004E-2</v>
      </c>
      <c r="Y2288" s="3">
        <v>0.113</v>
      </c>
      <c r="Z2288" s="3">
        <v>-2.5999999999999999E-2</v>
      </c>
      <c r="AA2288" s="3">
        <v>5.8999999999999997E-2</v>
      </c>
      <c r="AB2288" s="3">
        <v>-3.6999999999999998E-2</v>
      </c>
      <c r="AC2288" s="3">
        <v>-0.223</v>
      </c>
      <c r="AD2288" s="3">
        <v>-0.36699999999999999</v>
      </c>
      <c r="AE2288" s="3">
        <v>-0.36099999999999999</v>
      </c>
      <c r="AF2288" s="3">
        <v>-0.28799999999999998</v>
      </c>
      <c r="AG2288" s="3">
        <v>-0.32300000000000001</v>
      </c>
      <c r="AH2288" s="3">
        <v>-0.11</v>
      </c>
      <c r="AI2288" s="3">
        <v>-0.13700000000000001</v>
      </c>
      <c r="AJ2288" s="3">
        <v>-2.3E-2</v>
      </c>
      <c r="AK2288" s="3">
        <v>0.127</v>
      </c>
      <c r="AL2288" s="3">
        <v>-6.4000000000000001E-2</v>
      </c>
      <c r="AM2288" s="3">
        <v>-0.628</v>
      </c>
      <c r="AN2288" s="3">
        <v>-0.45200000000000001</v>
      </c>
      <c r="AO2288" s="3">
        <v>-0.439</v>
      </c>
      <c r="AP2288" s="3">
        <v>-0.41199999999999998</v>
      </c>
      <c r="AQ2288" s="3">
        <v>-0.31</v>
      </c>
      <c r="AR2288" s="3">
        <v>-0.24399999999999999</v>
      </c>
      <c r="AS2288" s="3">
        <v>-0.193</v>
      </c>
      <c r="AT2288" s="3">
        <v>-6.0000000000000001E-3</v>
      </c>
      <c r="AU2288" s="3">
        <v>0.189</v>
      </c>
      <c r="AV2288" s="3">
        <v>0.39600000000000002</v>
      </c>
      <c r="AW2288" s="3">
        <v>0.35099999999999998</v>
      </c>
      <c r="AX2288" s="3">
        <v>0.38200000000000001</v>
      </c>
      <c r="AY2288" s="3">
        <v>0.43099999999999999</v>
      </c>
      <c r="AZ2288" s="3">
        <v>0.46300000000000002</v>
      </c>
      <c r="BA2288">
        <v>0.435</v>
      </c>
      <c r="BB2288">
        <v>2017</v>
      </c>
    </row>
    <row r="2289" spans="1:54" hidden="1" x14ac:dyDescent="0.2">
      <c r="A2289">
        <v>253</v>
      </c>
      <c r="B2289" t="s">
        <v>511</v>
      </c>
      <c r="C2289" t="s">
        <v>241</v>
      </c>
      <c r="D2289" t="s">
        <v>203</v>
      </c>
      <c r="E2289" t="s">
        <v>240</v>
      </c>
      <c r="F2289" t="s">
        <v>239</v>
      </c>
      <c r="G2289" t="s">
        <v>217</v>
      </c>
      <c r="I2289" t="s">
        <v>238</v>
      </c>
      <c r="J2289" s="3" t="s">
        <v>215</v>
      </c>
      <c r="K2289" s="3" t="s">
        <v>215</v>
      </c>
      <c r="L2289" s="3" t="s">
        <v>215</v>
      </c>
      <c r="M2289" s="3" t="s">
        <v>215</v>
      </c>
      <c r="N2289" s="3" t="s">
        <v>215</v>
      </c>
      <c r="O2289" s="3" t="s">
        <v>215</v>
      </c>
      <c r="P2289" s="3" t="s">
        <v>215</v>
      </c>
      <c r="Q2289" s="3" t="s">
        <v>215</v>
      </c>
      <c r="R2289" s="3" t="s">
        <v>215</v>
      </c>
      <c r="S2289" s="3" t="s">
        <v>215</v>
      </c>
      <c r="T2289" s="3">
        <v>0.51400000000000001</v>
      </c>
      <c r="U2289" s="3">
        <v>-0.49399999999999999</v>
      </c>
      <c r="V2289" s="3">
        <v>-2.0579999999999998</v>
      </c>
      <c r="W2289" s="3">
        <v>0.91700000000000004</v>
      </c>
      <c r="X2289" s="3">
        <v>1.2170000000000001</v>
      </c>
      <c r="Y2289" s="3">
        <v>1.1919999999999999</v>
      </c>
      <c r="Z2289" s="3">
        <v>-0.251</v>
      </c>
      <c r="AA2289" s="3">
        <v>0.52800000000000002</v>
      </c>
      <c r="AB2289" s="3">
        <v>-0.311</v>
      </c>
      <c r="AC2289" s="3">
        <v>-1.7909999999999999</v>
      </c>
      <c r="AD2289" s="3">
        <v>-2.798</v>
      </c>
      <c r="AE2289" s="3">
        <v>-2.6160000000000001</v>
      </c>
      <c r="AF2289" s="3">
        <v>-2.0110000000000001</v>
      </c>
      <c r="AG2289" s="3">
        <v>-2.1480000000000001</v>
      </c>
      <c r="AH2289" s="3">
        <v>-0.69399999999999995</v>
      </c>
      <c r="AI2289" s="3">
        <v>-0.80100000000000005</v>
      </c>
      <c r="AJ2289" s="3">
        <v>-0.125</v>
      </c>
      <c r="AK2289" s="3">
        <v>0.63300000000000001</v>
      </c>
      <c r="AL2289" s="3">
        <v>-0.3</v>
      </c>
      <c r="AM2289" s="3">
        <v>-3.0409999999999999</v>
      </c>
      <c r="AN2289" s="3">
        <v>-2.11</v>
      </c>
      <c r="AO2289" s="3">
        <v>-1.899</v>
      </c>
      <c r="AP2289" s="3">
        <v>-1.73</v>
      </c>
      <c r="AQ2289" s="3">
        <v>-1.2729999999999999</v>
      </c>
      <c r="AR2289" s="3">
        <v>-0.97399999999999998</v>
      </c>
      <c r="AS2289" s="3">
        <v>-0.74</v>
      </c>
      <c r="AT2289" s="3">
        <v>-2.1999999999999999E-2</v>
      </c>
      <c r="AU2289" s="3">
        <v>0.67500000000000004</v>
      </c>
      <c r="AV2289" s="3">
        <v>1.3460000000000001</v>
      </c>
      <c r="AW2289" s="3">
        <v>1.1439999999999999</v>
      </c>
      <c r="AX2289" s="3">
        <v>1.1919999999999999</v>
      </c>
      <c r="AY2289" s="3">
        <v>1.288</v>
      </c>
      <c r="AZ2289" s="3">
        <v>1.327</v>
      </c>
      <c r="BA2289">
        <v>1.1930000000000001</v>
      </c>
      <c r="BB2289">
        <v>2017</v>
      </c>
    </row>
    <row r="2290" spans="1:54" hidden="1" x14ac:dyDescent="0.2">
      <c r="A2290">
        <v>253</v>
      </c>
      <c r="B2290" t="s">
        <v>511</v>
      </c>
      <c r="C2290" t="s">
        <v>237</v>
      </c>
      <c r="D2290" t="s">
        <v>203</v>
      </c>
      <c r="E2290" t="s">
        <v>235</v>
      </c>
      <c r="F2290" t="s">
        <v>234</v>
      </c>
      <c r="G2290" t="s">
        <v>225</v>
      </c>
      <c r="H2290" t="s">
        <v>222</v>
      </c>
    </row>
    <row r="2291" spans="1:54" hidden="1" x14ac:dyDescent="0.2">
      <c r="A2291">
        <v>253</v>
      </c>
      <c r="B2291" t="s">
        <v>511</v>
      </c>
      <c r="C2291" t="s">
        <v>236</v>
      </c>
      <c r="D2291" t="s">
        <v>203</v>
      </c>
      <c r="E2291" t="s">
        <v>235</v>
      </c>
      <c r="F2291" t="s">
        <v>234</v>
      </c>
      <c r="G2291" t="s">
        <v>217</v>
      </c>
    </row>
    <row r="2292" spans="1:54" hidden="1" x14ac:dyDescent="0.2">
      <c r="A2292">
        <v>253</v>
      </c>
      <c r="B2292" t="s">
        <v>511</v>
      </c>
      <c r="C2292" t="s">
        <v>233</v>
      </c>
      <c r="D2292" t="s">
        <v>203</v>
      </c>
      <c r="E2292" t="s">
        <v>231</v>
      </c>
      <c r="F2292" t="s">
        <v>230</v>
      </c>
      <c r="G2292" t="s">
        <v>225</v>
      </c>
      <c r="H2292" t="s">
        <v>222</v>
      </c>
      <c r="I2292" t="s">
        <v>1067</v>
      </c>
      <c r="J2292" s="3" t="s">
        <v>215</v>
      </c>
      <c r="K2292" s="3" t="s">
        <v>215</v>
      </c>
      <c r="L2292" s="3" t="s">
        <v>215</v>
      </c>
      <c r="M2292" s="3" t="s">
        <v>215</v>
      </c>
      <c r="N2292" s="3" t="s">
        <v>215</v>
      </c>
      <c r="O2292" s="3" t="s">
        <v>215</v>
      </c>
      <c r="P2292" s="3" t="s">
        <v>215</v>
      </c>
      <c r="Q2292" s="3" t="s">
        <v>215</v>
      </c>
      <c r="R2292" s="3" t="s">
        <v>215</v>
      </c>
      <c r="S2292" s="3" t="s">
        <v>215</v>
      </c>
      <c r="T2292" s="3" t="s">
        <v>215</v>
      </c>
      <c r="U2292" s="3">
        <v>2.2759999999999998</v>
      </c>
      <c r="V2292" s="3">
        <v>2.1139999999999999</v>
      </c>
      <c r="W2292" s="3">
        <v>2.129</v>
      </c>
      <c r="X2292" s="3">
        <v>2.3460000000000001</v>
      </c>
      <c r="Y2292" s="3">
        <v>2.5019999999999998</v>
      </c>
      <c r="Z2292" s="3">
        <v>2.7370000000000001</v>
      </c>
      <c r="AA2292" s="3">
        <v>2.8410000000000002</v>
      </c>
      <c r="AB2292" s="3">
        <v>2.806</v>
      </c>
      <c r="AC2292" s="3">
        <v>3.1589999999999998</v>
      </c>
      <c r="AD2292" s="3">
        <v>3.4830000000000001</v>
      </c>
      <c r="AE2292" s="3">
        <v>4.4790000000000001</v>
      </c>
      <c r="AF2292" s="3">
        <v>5.359</v>
      </c>
      <c r="AG2292" s="3">
        <v>5.89</v>
      </c>
      <c r="AH2292" s="3">
        <v>6.2249999999999996</v>
      </c>
      <c r="AI2292" s="3">
        <v>6.59</v>
      </c>
      <c r="AJ2292" s="3">
        <v>7.2530000000000001</v>
      </c>
      <c r="AK2292" s="3">
        <v>7.6459999999999999</v>
      </c>
      <c r="AL2292" s="3">
        <v>8.4120000000000008</v>
      </c>
      <c r="AM2292" s="3">
        <v>9.9610000000000003</v>
      </c>
      <c r="AN2292" s="3">
        <v>10.637</v>
      </c>
      <c r="AO2292" s="3">
        <v>11.561</v>
      </c>
      <c r="AP2292" s="3">
        <v>13.146000000000001</v>
      </c>
      <c r="AQ2292" s="3">
        <v>13.396000000000001</v>
      </c>
      <c r="AR2292" s="3">
        <v>14.243</v>
      </c>
      <c r="AS2292" s="3">
        <v>15.077</v>
      </c>
      <c r="AT2292" s="3">
        <v>15.888999999999999</v>
      </c>
      <c r="AU2292" s="3">
        <v>16.623000000000001</v>
      </c>
      <c r="AV2292" s="3">
        <v>17.312000000000001</v>
      </c>
      <c r="AW2292" s="3">
        <v>18.065999999999999</v>
      </c>
      <c r="AX2292" s="3">
        <v>18.879000000000001</v>
      </c>
      <c r="AY2292" s="3">
        <v>19.748000000000001</v>
      </c>
      <c r="AZ2292" s="3">
        <v>20.704999999999998</v>
      </c>
      <c r="BA2292">
        <v>21.805</v>
      </c>
      <c r="BB2292">
        <v>2017</v>
      </c>
    </row>
    <row r="2293" spans="1:54" hidden="1" x14ac:dyDescent="0.2">
      <c r="A2293">
        <v>253</v>
      </c>
      <c r="B2293" t="s">
        <v>511</v>
      </c>
      <c r="C2293" t="s">
        <v>232</v>
      </c>
      <c r="D2293" t="s">
        <v>203</v>
      </c>
      <c r="E2293" t="s">
        <v>231</v>
      </c>
      <c r="F2293" t="s">
        <v>230</v>
      </c>
      <c r="G2293" t="s">
        <v>217</v>
      </c>
      <c r="I2293" t="s">
        <v>229</v>
      </c>
      <c r="J2293" s="3" t="s">
        <v>215</v>
      </c>
      <c r="K2293" s="3" t="s">
        <v>215</v>
      </c>
      <c r="L2293" s="3" t="s">
        <v>215</v>
      </c>
      <c r="M2293" s="3" t="s">
        <v>215</v>
      </c>
      <c r="N2293" s="3" t="s">
        <v>215</v>
      </c>
      <c r="O2293" s="3" t="s">
        <v>215</v>
      </c>
      <c r="P2293" s="3" t="s">
        <v>215</v>
      </c>
      <c r="Q2293" s="3" t="s">
        <v>215</v>
      </c>
      <c r="R2293" s="3" t="s">
        <v>215</v>
      </c>
      <c r="S2293" s="3" t="s">
        <v>215</v>
      </c>
      <c r="T2293" s="3" t="s">
        <v>215</v>
      </c>
      <c r="U2293" s="3">
        <v>42.850999999999999</v>
      </c>
      <c r="V2293" s="3">
        <v>35.497999999999998</v>
      </c>
      <c r="W2293" s="3">
        <v>30.684999999999999</v>
      </c>
      <c r="X2293" s="3">
        <v>29.015000000000001</v>
      </c>
      <c r="Y2293" s="3">
        <v>26.332999999999998</v>
      </c>
      <c r="Z2293" s="3">
        <v>26.53</v>
      </c>
      <c r="AA2293" s="3">
        <v>25.512</v>
      </c>
      <c r="AB2293" s="3">
        <v>23.363</v>
      </c>
      <c r="AC2293" s="3">
        <v>25.344000000000001</v>
      </c>
      <c r="AD2293" s="3">
        <v>26.515999999999998</v>
      </c>
      <c r="AE2293" s="3">
        <v>32.429000000000002</v>
      </c>
      <c r="AF2293" s="3">
        <v>37.457999999999998</v>
      </c>
      <c r="AG2293" s="3">
        <v>39.143000000000001</v>
      </c>
      <c r="AH2293" s="3">
        <v>39.405999999999999</v>
      </c>
      <c r="AI2293" s="3">
        <v>38.548999999999999</v>
      </c>
      <c r="AJ2293" s="3">
        <v>39.098999999999997</v>
      </c>
      <c r="AK2293" s="3">
        <v>38.030999999999999</v>
      </c>
      <c r="AL2293" s="3">
        <v>39.253</v>
      </c>
      <c r="AM2293" s="3">
        <v>48.213999999999999</v>
      </c>
      <c r="AN2293" s="3">
        <v>49.664000000000001</v>
      </c>
      <c r="AO2293" s="3">
        <v>49.963999999999999</v>
      </c>
      <c r="AP2293" s="3">
        <v>55.204000000000001</v>
      </c>
      <c r="AQ2293" s="3">
        <v>55.014000000000003</v>
      </c>
      <c r="AR2293" s="3">
        <v>56.85</v>
      </c>
      <c r="AS2293" s="3">
        <v>57.871000000000002</v>
      </c>
      <c r="AT2293" s="3">
        <v>59.292999999999999</v>
      </c>
      <c r="AU2293" s="3">
        <v>59.319000000000003</v>
      </c>
      <c r="AV2293" s="3">
        <v>58.872</v>
      </c>
      <c r="AW2293" s="3">
        <v>58.829000000000001</v>
      </c>
      <c r="AX2293" s="3">
        <v>58.874000000000002</v>
      </c>
      <c r="AY2293" s="3">
        <v>59.045000000000002</v>
      </c>
      <c r="AZ2293" s="3">
        <v>59.314</v>
      </c>
      <c r="BA2293">
        <v>59.777000000000001</v>
      </c>
      <c r="BB2293">
        <v>2017</v>
      </c>
    </row>
    <row r="2294" spans="1:54" hidden="1" x14ac:dyDescent="0.2">
      <c r="A2294">
        <v>253</v>
      </c>
      <c r="B2294" t="s">
        <v>511</v>
      </c>
      <c r="C2294" t="s">
        <v>228</v>
      </c>
      <c r="D2294" t="s">
        <v>203</v>
      </c>
      <c r="E2294" t="s">
        <v>227</v>
      </c>
      <c r="F2294" t="s">
        <v>226</v>
      </c>
      <c r="G2294" t="s">
        <v>225</v>
      </c>
      <c r="H2294" t="s">
        <v>222</v>
      </c>
      <c r="I2294" t="s">
        <v>1067</v>
      </c>
      <c r="J2294" s="3">
        <v>3.899</v>
      </c>
      <c r="K2294" s="3">
        <v>3.4369999999999998</v>
      </c>
      <c r="L2294" s="3">
        <v>3.3940000000000001</v>
      </c>
      <c r="M2294" s="3">
        <v>3.25</v>
      </c>
      <c r="N2294" s="3">
        <v>2.3769999999999998</v>
      </c>
      <c r="O2294" s="3">
        <v>2.3109999999999999</v>
      </c>
      <c r="P2294" s="3">
        <v>2.327</v>
      </c>
      <c r="Q2294" s="3">
        <v>2.3660000000000001</v>
      </c>
      <c r="R2294" s="3">
        <v>2.762</v>
      </c>
      <c r="S2294" s="3">
        <v>3.157</v>
      </c>
      <c r="T2294" s="3">
        <v>4.8010000000000002</v>
      </c>
      <c r="U2294" s="3">
        <v>5.3109999999999999</v>
      </c>
      <c r="V2294" s="3">
        <v>5.9550000000000001</v>
      </c>
      <c r="W2294" s="3">
        <v>6.9379999999999997</v>
      </c>
      <c r="X2294" s="3">
        <v>8.0860000000000003</v>
      </c>
      <c r="Y2294" s="3">
        <v>9.5009999999999994</v>
      </c>
      <c r="Z2294" s="3">
        <v>10.316000000000001</v>
      </c>
      <c r="AA2294" s="3">
        <v>11.135</v>
      </c>
      <c r="AB2294" s="3">
        <v>12.007999999999999</v>
      </c>
      <c r="AC2294" s="3">
        <v>12.465</v>
      </c>
      <c r="AD2294" s="3">
        <v>13.134</v>
      </c>
      <c r="AE2294" s="3">
        <v>13.813000000000001</v>
      </c>
      <c r="AF2294" s="3">
        <v>14.307</v>
      </c>
      <c r="AG2294" s="3">
        <v>15.047000000000001</v>
      </c>
      <c r="AH2294" s="3">
        <v>15.798</v>
      </c>
      <c r="AI2294" s="3">
        <v>17.094000000000001</v>
      </c>
      <c r="AJ2294" s="3">
        <v>18.550999999999998</v>
      </c>
      <c r="AK2294" s="3">
        <v>20.105</v>
      </c>
      <c r="AL2294" s="3">
        <v>21.431000000000001</v>
      </c>
      <c r="AM2294" s="3">
        <v>20.661000000000001</v>
      </c>
      <c r="AN2294" s="3">
        <v>21.417999999999999</v>
      </c>
      <c r="AO2294" s="3">
        <v>23.138999999999999</v>
      </c>
      <c r="AP2294" s="3">
        <v>23.814</v>
      </c>
      <c r="AQ2294" s="3">
        <v>24.350999999999999</v>
      </c>
      <c r="AR2294" s="3">
        <v>25.053999999999998</v>
      </c>
      <c r="AS2294" s="3">
        <v>26.052</v>
      </c>
      <c r="AT2294" s="3">
        <v>26.797999999999998</v>
      </c>
      <c r="AU2294" s="3">
        <v>28.023</v>
      </c>
      <c r="AV2294" s="3">
        <v>29.407</v>
      </c>
      <c r="AW2294" s="3">
        <v>30.709</v>
      </c>
      <c r="AX2294" s="3">
        <v>32.067</v>
      </c>
      <c r="AY2294" s="3">
        <v>33.445999999999998</v>
      </c>
      <c r="AZ2294" s="3">
        <v>34.908000000000001</v>
      </c>
      <c r="BA2294">
        <v>36.476999999999997</v>
      </c>
      <c r="BB2294">
        <v>2017</v>
      </c>
    </row>
    <row r="2295" spans="1:54" hidden="1" x14ac:dyDescent="0.2">
      <c r="A2295">
        <v>253</v>
      </c>
      <c r="B2295" t="s">
        <v>511</v>
      </c>
      <c r="C2295" t="s">
        <v>224</v>
      </c>
      <c r="D2295" t="s">
        <v>203</v>
      </c>
      <c r="E2295" t="s">
        <v>219</v>
      </c>
      <c r="F2295" t="s">
        <v>218</v>
      </c>
      <c r="G2295" t="s">
        <v>223</v>
      </c>
      <c r="H2295" t="s">
        <v>222</v>
      </c>
      <c r="I2295" t="s">
        <v>1054</v>
      </c>
      <c r="J2295" s="3">
        <v>0.20200000000000001</v>
      </c>
      <c r="K2295" s="3">
        <v>-0.122</v>
      </c>
      <c r="L2295" s="3">
        <v>-5.0999999999999997E-2</v>
      </c>
      <c r="M2295" s="3">
        <v>0.06</v>
      </c>
      <c r="N2295" s="3">
        <v>-4.1000000000000002E-2</v>
      </c>
      <c r="O2295" s="3">
        <v>-2.9000000000000001E-2</v>
      </c>
      <c r="P2295" s="3">
        <v>0.11700000000000001</v>
      </c>
      <c r="Q2295" s="3">
        <v>0.13600000000000001</v>
      </c>
      <c r="R2295" s="3">
        <v>2.5999999999999999E-2</v>
      </c>
      <c r="S2295" s="3">
        <v>-0.19400000000000001</v>
      </c>
      <c r="T2295" s="3">
        <v>-0.152</v>
      </c>
      <c r="U2295" s="3">
        <v>-0.16800000000000001</v>
      </c>
      <c r="V2295" s="3">
        <v>-0.109</v>
      </c>
      <c r="W2295" s="3">
        <v>-8.2000000000000003E-2</v>
      </c>
      <c r="X2295" s="3">
        <v>-1.7999999999999999E-2</v>
      </c>
      <c r="Y2295" s="3">
        <v>-0.26200000000000001</v>
      </c>
      <c r="Z2295" s="3">
        <v>-0.16900000000000001</v>
      </c>
      <c r="AA2295" s="3">
        <v>-9.8000000000000004E-2</v>
      </c>
      <c r="AB2295" s="3">
        <v>-0.09</v>
      </c>
      <c r="AC2295" s="3">
        <v>-0.23899999999999999</v>
      </c>
      <c r="AD2295" s="3">
        <v>-0.43099999999999999</v>
      </c>
      <c r="AE2295" s="3">
        <v>-0.15</v>
      </c>
      <c r="AF2295" s="3">
        <v>-0.40500000000000003</v>
      </c>
      <c r="AG2295" s="3">
        <v>-0.70199999999999996</v>
      </c>
      <c r="AH2295" s="3">
        <v>-0.64200000000000002</v>
      </c>
      <c r="AI2295" s="3">
        <v>-0.622</v>
      </c>
      <c r="AJ2295" s="3">
        <v>-0.76600000000000001</v>
      </c>
      <c r="AK2295" s="3">
        <v>-1.2170000000000001</v>
      </c>
      <c r="AL2295" s="3">
        <v>-1.532</v>
      </c>
      <c r="AM2295" s="3">
        <v>-0.312</v>
      </c>
      <c r="AN2295" s="3">
        <v>-0.53300000000000003</v>
      </c>
      <c r="AO2295" s="3">
        <v>-1.1120000000000001</v>
      </c>
      <c r="AP2295" s="3">
        <v>-1.2789999999999999</v>
      </c>
      <c r="AQ2295" s="3">
        <v>-1.5860000000000001</v>
      </c>
      <c r="AR2295" s="3">
        <v>-1.212</v>
      </c>
      <c r="AS2295" s="3">
        <v>-0.92600000000000005</v>
      </c>
      <c r="AT2295" s="3">
        <v>-0.53100000000000003</v>
      </c>
      <c r="AU2295" s="3">
        <v>-0.63</v>
      </c>
      <c r="AV2295" s="3">
        <v>-0.93600000000000005</v>
      </c>
      <c r="AW2295" s="3">
        <v>-0.94099999999999995</v>
      </c>
      <c r="AX2295" s="3">
        <v>-0.96099999999999997</v>
      </c>
      <c r="AY2295" s="3">
        <v>-1.0980000000000001</v>
      </c>
      <c r="AZ2295" s="3">
        <v>-1.2410000000000001</v>
      </c>
      <c r="BA2295">
        <v>-1.409</v>
      </c>
      <c r="BB2295">
        <v>2016</v>
      </c>
    </row>
    <row r="2296" spans="1:54" hidden="1" x14ac:dyDescent="0.2">
      <c r="A2296">
        <v>253</v>
      </c>
      <c r="B2296" t="s">
        <v>511</v>
      </c>
      <c r="C2296" t="s">
        <v>220</v>
      </c>
      <c r="D2296" t="s">
        <v>203</v>
      </c>
      <c r="E2296" t="s">
        <v>219</v>
      </c>
      <c r="F2296" t="s">
        <v>218</v>
      </c>
      <c r="G2296" t="s">
        <v>217</v>
      </c>
      <c r="I2296" t="s">
        <v>216</v>
      </c>
      <c r="J2296" s="3">
        <v>5.1909999999999998</v>
      </c>
      <c r="K2296" s="3">
        <v>-3.5569999999999999</v>
      </c>
      <c r="L2296" s="3">
        <v>-1.498</v>
      </c>
      <c r="M2296" s="3">
        <v>1.86</v>
      </c>
      <c r="N2296" s="3">
        <v>-1.718</v>
      </c>
      <c r="O2296" s="3">
        <v>-1.238</v>
      </c>
      <c r="P2296" s="3">
        <v>5.0199999999999996</v>
      </c>
      <c r="Q2296" s="3">
        <v>5.7389999999999999</v>
      </c>
      <c r="R2296" s="3">
        <v>0.92700000000000005</v>
      </c>
      <c r="S2296" s="3">
        <v>-6.1589999999999998</v>
      </c>
      <c r="T2296" s="3">
        <v>-3.1640000000000001</v>
      </c>
      <c r="U2296" s="3">
        <v>-3.1539999999999999</v>
      </c>
      <c r="V2296" s="3">
        <v>-1.829</v>
      </c>
      <c r="W2296" s="3">
        <v>-1.18</v>
      </c>
      <c r="X2296" s="3">
        <v>-0.219</v>
      </c>
      <c r="Y2296" s="3">
        <v>-2.7549999999999999</v>
      </c>
      <c r="Z2296" s="3">
        <v>-1.637</v>
      </c>
      <c r="AA2296" s="3">
        <v>-0.877</v>
      </c>
      <c r="AB2296" s="3">
        <v>-0.754</v>
      </c>
      <c r="AC2296" s="3">
        <v>-1.92</v>
      </c>
      <c r="AD2296" s="3">
        <v>-3.278</v>
      </c>
      <c r="AE2296" s="3">
        <v>-1.0880000000000001</v>
      </c>
      <c r="AF2296" s="3">
        <v>-2.8319999999999999</v>
      </c>
      <c r="AG2296" s="3">
        <v>-4.6669999999999998</v>
      </c>
      <c r="AH2296" s="3">
        <v>-4.0629999999999997</v>
      </c>
      <c r="AI2296" s="3">
        <v>-3.6360000000000001</v>
      </c>
      <c r="AJ2296" s="3">
        <v>-4.1269999999999998</v>
      </c>
      <c r="AK2296" s="3">
        <v>-6.0510000000000002</v>
      </c>
      <c r="AL2296" s="3">
        <v>-7.149</v>
      </c>
      <c r="AM2296" s="3">
        <v>-1.5109999999999999</v>
      </c>
      <c r="AN2296" s="3">
        <v>-2.488</v>
      </c>
      <c r="AO2296" s="3">
        <v>-4.8049999999999997</v>
      </c>
      <c r="AP2296" s="3">
        <v>-5.3730000000000002</v>
      </c>
      <c r="AQ2296" s="3">
        <v>-6.5110000000000001</v>
      </c>
      <c r="AR2296" s="3">
        <v>-4.8360000000000003</v>
      </c>
      <c r="AS2296" s="3">
        <v>-3.5529999999999999</v>
      </c>
      <c r="AT2296" s="3">
        <v>-1.98</v>
      </c>
      <c r="AU2296" s="3">
        <v>-2.2469999999999999</v>
      </c>
      <c r="AV2296" s="3">
        <v>-3.1819999999999999</v>
      </c>
      <c r="AW2296" s="3">
        <v>-3.0640000000000001</v>
      </c>
      <c r="AX2296" s="3">
        <v>-2.996</v>
      </c>
      <c r="AY2296" s="3">
        <v>-3.2829999999999999</v>
      </c>
      <c r="AZ2296" s="3">
        <v>-3.5539999999999998</v>
      </c>
      <c r="BA2296">
        <v>-3.8620000000000001</v>
      </c>
      <c r="BB2296">
        <v>2016</v>
      </c>
    </row>
    <row r="2297" spans="1:54" x14ac:dyDescent="0.2">
      <c r="A2297">
        <v>642</v>
      </c>
      <c r="B2297" t="s">
        <v>510</v>
      </c>
      <c r="C2297" t="s">
        <v>352</v>
      </c>
      <c r="D2297" t="s">
        <v>157</v>
      </c>
      <c r="E2297" t="s">
        <v>349</v>
      </c>
      <c r="F2297" t="s">
        <v>351</v>
      </c>
      <c r="G2297" t="s">
        <v>225</v>
      </c>
      <c r="H2297" t="s">
        <v>222</v>
      </c>
      <c r="I2297" t="s">
        <v>1068</v>
      </c>
      <c r="J2297" s="3">
        <v>43.29</v>
      </c>
      <c r="K2297" s="3">
        <v>45.786999999999999</v>
      </c>
      <c r="L2297" s="3">
        <v>46.795000000000002</v>
      </c>
      <c r="M2297" s="3">
        <v>49.137</v>
      </c>
      <c r="N2297" s="3">
        <v>49.634</v>
      </c>
      <c r="O2297" s="3">
        <v>56.04</v>
      </c>
      <c r="P2297" s="3">
        <v>54.734000000000002</v>
      </c>
      <c r="Q2297" s="3">
        <v>57.161999999999999</v>
      </c>
      <c r="R2297" s="3">
        <v>58.68</v>
      </c>
      <c r="S2297" s="3">
        <v>57.957999999999998</v>
      </c>
      <c r="T2297" s="3">
        <v>59.429000000000002</v>
      </c>
      <c r="U2297" s="3">
        <v>58.689</v>
      </c>
      <c r="V2297" s="3">
        <v>78.057000000000002</v>
      </c>
      <c r="W2297" s="3">
        <v>86.221999999999994</v>
      </c>
      <c r="X2297" s="3">
        <v>100.714</v>
      </c>
      <c r="Y2297" s="3">
        <v>127.414</v>
      </c>
      <c r="Z2297" s="3">
        <v>194.53299999999999</v>
      </c>
      <c r="AA2297" s="3">
        <v>482.38799999999998</v>
      </c>
      <c r="AB2297" s="3">
        <v>602.09199999999998</v>
      </c>
      <c r="AC2297" s="3">
        <v>761.01300000000003</v>
      </c>
      <c r="AD2297" s="3">
        <v>1614.4739999999999</v>
      </c>
      <c r="AE2297" s="3">
        <v>2584.2759999999998</v>
      </c>
      <c r="AF2297" s="3">
        <v>3091.1210000000001</v>
      </c>
      <c r="AG2297" s="3">
        <v>3537.8339999999998</v>
      </c>
      <c r="AH2297" s="3">
        <v>4614.0860000000002</v>
      </c>
      <c r="AI2297" s="3">
        <v>4991.4979999999996</v>
      </c>
      <c r="AJ2297" s="3">
        <v>5274.1459999999997</v>
      </c>
      <c r="AK2297" s="3">
        <v>6080.1469999999999</v>
      </c>
      <c r="AL2297" s="3">
        <v>7162.3590000000004</v>
      </c>
      <c r="AM2297" s="3">
        <v>7258.5749999999998</v>
      </c>
      <c r="AN2297" s="3">
        <v>6610.808</v>
      </c>
      <c r="AO2297" s="3">
        <v>7042.0919999999996</v>
      </c>
      <c r="AP2297" s="3">
        <v>7627.49</v>
      </c>
      <c r="AQ2297" s="3">
        <v>7312.232</v>
      </c>
      <c r="AR2297" s="3">
        <v>7261.4459999999999</v>
      </c>
      <c r="AS2297" s="3">
        <v>6598.567</v>
      </c>
      <c r="AT2297" s="3">
        <v>5959.4949999999999</v>
      </c>
      <c r="AU2297" s="3">
        <v>5698.259</v>
      </c>
      <c r="AV2297" s="3">
        <v>5215.1670000000004</v>
      </c>
      <c r="AW2297" s="3">
        <v>5068.2460000000001</v>
      </c>
      <c r="AX2297" s="3">
        <v>5066.9219999999996</v>
      </c>
      <c r="AY2297" s="3">
        <v>5151.1180000000004</v>
      </c>
      <c r="AZ2297" s="3">
        <v>5166.915</v>
      </c>
      <c r="BA2297">
        <v>5220.4880000000003</v>
      </c>
      <c r="BB2297">
        <v>2016</v>
      </c>
    </row>
    <row r="2298" spans="1:54" hidden="1" x14ac:dyDescent="0.2">
      <c r="A2298">
        <v>642</v>
      </c>
      <c r="B2298" t="s">
        <v>510</v>
      </c>
      <c r="C2298" t="s">
        <v>350</v>
      </c>
      <c r="D2298" t="s">
        <v>157</v>
      </c>
      <c r="E2298" t="s">
        <v>349</v>
      </c>
      <c r="F2298" t="s">
        <v>348</v>
      </c>
      <c r="G2298" t="s">
        <v>275</v>
      </c>
      <c r="I2298" t="s">
        <v>347</v>
      </c>
      <c r="J2298" s="3">
        <v>4.8390000000000004</v>
      </c>
      <c r="K2298" s="3">
        <v>5.7690000000000001</v>
      </c>
      <c r="L2298" s="3">
        <v>2.202</v>
      </c>
      <c r="M2298" s="3">
        <v>5.0039999999999996</v>
      </c>
      <c r="N2298" s="3">
        <v>1.0109999999999999</v>
      </c>
      <c r="O2298" s="3">
        <v>12.904999999999999</v>
      </c>
      <c r="P2298" s="3">
        <v>-2.331</v>
      </c>
      <c r="Q2298" s="3">
        <v>4.4370000000000003</v>
      </c>
      <c r="R2298" s="3">
        <v>2.6549999999999998</v>
      </c>
      <c r="S2298" s="3">
        <v>-1.2290000000000001</v>
      </c>
      <c r="T2298" s="3">
        <v>2.5369999999999999</v>
      </c>
      <c r="U2298" s="3">
        <v>-1.2450000000000001</v>
      </c>
      <c r="V2298" s="3">
        <v>33.002000000000002</v>
      </c>
      <c r="W2298" s="3">
        <v>10.461</v>
      </c>
      <c r="X2298" s="3">
        <v>16.808</v>
      </c>
      <c r="Y2298" s="3">
        <v>26.51</v>
      </c>
      <c r="Z2298" s="3">
        <v>52.677999999999997</v>
      </c>
      <c r="AA2298" s="3">
        <v>147.97300000000001</v>
      </c>
      <c r="AB2298" s="3">
        <v>24.815000000000001</v>
      </c>
      <c r="AC2298" s="3">
        <v>26.395</v>
      </c>
      <c r="AD2298" s="3">
        <v>112.148</v>
      </c>
      <c r="AE2298" s="3">
        <v>60.069000000000003</v>
      </c>
      <c r="AF2298" s="3">
        <v>19.613</v>
      </c>
      <c r="AG2298" s="3">
        <v>14.451000000000001</v>
      </c>
      <c r="AH2298" s="3">
        <v>30.420999999999999</v>
      </c>
      <c r="AI2298" s="3">
        <v>8.18</v>
      </c>
      <c r="AJ2298" s="3">
        <v>5.6630000000000003</v>
      </c>
      <c r="AK2298" s="3">
        <v>15.282</v>
      </c>
      <c r="AL2298" s="3">
        <v>17.798999999999999</v>
      </c>
      <c r="AM2298" s="3">
        <v>1.343</v>
      </c>
      <c r="AN2298" s="3">
        <v>-8.9239999999999995</v>
      </c>
      <c r="AO2298" s="3">
        <v>6.524</v>
      </c>
      <c r="AP2298" s="3">
        <v>8.3130000000000006</v>
      </c>
      <c r="AQ2298" s="3">
        <v>-4.133</v>
      </c>
      <c r="AR2298" s="3">
        <v>-0.69499999999999995</v>
      </c>
      <c r="AS2298" s="3">
        <v>-9.1289999999999996</v>
      </c>
      <c r="AT2298" s="3">
        <v>-9.6850000000000005</v>
      </c>
      <c r="AU2298" s="3">
        <v>-4.3840000000000003</v>
      </c>
      <c r="AV2298" s="3">
        <v>-8.4779999999999998</v>
      </c>
      <c r="AW2298" s="3">
        <v>-2.8170000000000002</v>
      </c>
      <c r="AX2298" s="3">
        <v>-2.5999999999999999E-2</v>
      </c>
      <c r="AY2298" s="3">
        <v>1.6619999999999999</v>
      </c>
      <c r="AZ2298" s="3">
        <v>0.307</v>
      </c>
      <c r="BA2298">
        <v>1.0369999999999999</v>
      </c>
      <c r="BB2298">
        <v>2016</v>
      </c>
    </row>
    <row r="2299" spans="1:54" hidden="1" x14ac:dyDescent="0.2">
      <c r="A2299">
        <v>642</v>
      </c>
      <c r="B2299" t="s">
        <v>510</v>
      </c>
      <c r="C2299" t="s">
        <v>346</v>
      </c>
      <c r="D2299" t="s">
        <v>157</v>
      </c>
      <c r="E2299" t="s">
        <v>342</v>
      </c>
      <c r="F2299" t="s">
        <v>345</v>
      </c>
      <c r="G2299" t="s">
        <v>225</v>
      </c>
      <c r="H2299" t="s">
        <v>222</v>
      </c>
      <c r="I2299" t="s">
        <v>1068</v>
      </c>
      <c r="J2299" s="3">
        <v>6.657</v>
      </c>
      <c r="K2299" s="3">
        <v>8.0579999999999998</v>
      </c>
      <c r="L2299" s="3">
        <v>11.564</v>
      </c>
      <c r="M2299" s="3">
        <v>15.148</v>
      </c>
      <c r="N2299" s="3">
        <v>19.224</v>
      </c>
      <c r="O2299" s="3">
        <v>33.159999999999997</v>
      </c>
      <c r="P2299" s="3">
        <v>31.44</v>
      </c>
      <c r="Q2299" s="3">
        <v>33.332999999999998</v>
      </c>
      <c r="R2299" s="3">
        <v>35.579000000000001</v>
      </c>
      <c r="S2299" s="3">
        <v>33.457000000000001</v>
      </c>
      <c r="T2299" s="3">
        <v>36.271000000000001</v>
      </c>
      <c r="U2299" s="3">
        <v>37.174999999999997</v>
      </c>
      <c r="V2299" s="3">
        <v>42.366</v>
      </c>
      <c r="W2299" s="3">
        <v>45.774000000000001</v>
      </c>
      <c r="X2299" s="3">
        <v>66.501000000000005</v>
      </c>
      <c r="Y2299" s="3">
        <v>84.131</v>
      </c>
      <c r="Z2299" s="3">
        <v>141.29599999999999</v>
      </c>
      <c r="AA2299" s="3">
        <v>306.767</v>
      </c>
      <c r="AB2299" s="3">
        <v>259.84300000000002</v>
      </c>
      <c r="AC2299" s="3">
        <v>454.39100000000002</v>
      </c>
      <c r="AD2299" s="3">
        <v>822.85</v>
      </c>
      <c r="AE2299" s="3">
        <v>1225.982</v>
      </c>
      <c r="AF2299" s="3">
        <v>1436.7460000000001</v>
      </c>
      <c r="AG2299" s="3">
        <v>2187.9789999999998</v>
      </c>
      <c r="AH2299" s="3">
        <v>3143.4859999999999</v>
      </c>
      <c r="AI2299" s="3">
        <v>4316.6289999999999</v>
      </c>
      <c r="AJ2299" s="3">
        <v>5274.1459999999997</v>
      </c>
      <c r="AK2299" s="3">
        <v>6264.8410000000003</v>
      </c>
      <c r="AL2299" s="3">
        <v>8844.107</v>
      </c>
      <c r="AM2299" s="3">
        <v>7095.9189999999999</v>
      </c>
      <c r="AN2299" s="3">
        <v>8072.2929999999997</v>
      </c>
      <c r="AO2299" s="3">
        <v>10064.619000000001</v>
      </c>
      <c r="AP2299" s="3">
        <v>11430.511</v>
      </c>
      <c r="AQ2299" s="3">
        <v>10840.521000000001</v>
      </c>
      <c r="AR2299" s="3">
        <v>10611.13</v>
      </c>
      <c r="AS2299" s="3">
        <v>7193.2780000000002</v>
      </c>
      <c r="AT2299" s="3">
        <v>6036.2110000000002</v>
      </c>
      <c r="AU2299" s="3">
        <v>6242.8530000000001</v>
      </c>
      <c r="AV2299" s="3">
        <v>6108.143</v>
      </c>
      <c r="AW2299" s="3">
        <v>5956.3639999999996</v>
      </c>
      <c r="AX2299" s="3">
        <v>6086.2839999999997</v>
      </c>
      <c r="AY2299" s="3">
        <v>6356.3609999999999</v>
      </c>
      <c r="AZ2299" s="3">
        <v>6606.6369999999997</v>
      </c>
      <c r="BA2299">
        <v>6925.6139999999996</v>
      </c>
      <c r="BB2299">
        <v>2016</v>
      </c>
    </row>
    <row r="2300" spans="1:54" hidden="1" x14ac:dyDescent="0.2">
      <c r="A2300">
        <v>642</v>
      </c>
      <c r="B2300" t="s">
        <v>510</v>
      </c>
      <c r="C2300" t="s">
        <v>344</v>
      </c>
      <c r="D2300" t="s">
        <v>157</v>
      </c>
      <c r="E2300" t="s">
        <v>342</v>
      </c>
      <c r="F2300" t="s">
        <v>343</v>
      </c>
      <c r="G2300" t="s">
        <v>223</v>
      </c>
      <c r="H2300" t="s">
        <v>222</v>
      </c>
      <c r="I2300" t="s">
        <v>310</v>
      </c>
      <c r="J2300" s="3">
        <v>3.2000000000000001E-2</v>
      </c>
      <c r="K2300" s="3">
        <v>0.03</v>
      </c>
      <c r="L2300" s="3">
        <v>3.5000000000000003E-2</v>
      </c>
      <c r="M2300" s="3">
        <v>0.04</v>
      </c>
      <c r="N2300" s="3">
        <v>4.3999999999999997E-2</v>
      </c>
      <c r="O2300" s="3">
        <v>7.3999999999999996E-2</v>
      </c>
      <c r="P2300" s="3">
        <v>9.0999999999999998E-2</v>
      </c>
      <c r="Q2300" s="3">
        <v>0.111</v>
      </c>
      <c r="R2300" s="3">
        <v>0.11899999999999999</v>
      </c>
      <c r="S2300" s="3">
        <v>0.105</v>
      </c>
      <c r="T2300" s="3">
        <v>0.13300000000000001</v>
      </c>
      <c r="U2300" s="3">
        <v>0.13200000000000001</v>
      </c>
      <c r="V2300" s="3">
        <v>0.16</v>
      </c>
      <c r="W2300" s="3">
        <v>0.16200000000000001</v>
      </c>
      <c r="X2300" s="3">
        <v>0.12</v>
      </c>
      <c r="Y2300" s="3">
        <v>0.16900000000000001</v>
      </c>
      <c r="Z2300" s="3">
        <v>0.27600000000000002</v>
      </c>
      <c r="AA2300" s="3">
        <v>0.52600000000000002</v>
      </c>
      <c r="AB2300" s="3">
        <v>0.44</v>
      </c>
      <c r="AC2300" s="3">
        <v>0.73799999999999999</v>
      </c>
      <c r="AD2300" s="3">
        <v>1.1559999999999999</v>
      </c>
      <c r="AE2300" s="3">
        <v>1.6719999999999999</v>
      </c>
      <c r="AF2300" s="3">
        <v>2.0609999999999999</v>
      </c>
      <c r="AG2300" s="3">
        <v>3.7650000000000001</v>
      </c>
      <c r="AH2300" s="3">
        <v>5.95</v>
      </c>
      <c r="AI2300" s="3">
        <v>8.1839999999999993</v>
      </c>
      <c r="AJ2300" s="3">
        <v>10.087</v>
      </c>
      <c r="AK2300" s="3">
        <v>13.071999999999999</v>
      </c>
      <c r="AL2300" s="3">
        <v>19.75</v>
      </c>
      <c r="AM2300" s="3">
        <v>15.028</v>
      </c>
      <c r="AN2300" s="3">
        <v>16.298999999999999</v>
      </c>
      <c r="AO2300" s="3">
        <v>21.329000000000001</v>
      </c>
      <c r="AP2300" s="3">
        <v>22.39</v>
      </c>
      <c r="AQ2300" s="3">
        <v>21.943000000000001</v>
      </c>
      <c r="AR2300" s="3">
        <v>21.462</v>
      </c>
      <c r="AS2300" s="3">
        <v>12.162000000000001</v>
      </c>
      <c r="AT2300" s="3">
        <v>10.178000000000001</v>
      </c>
      <c r="AU2300" s="3">
        <v>10.725</v>
      </c>
      <c r="AV2300" s="3">
        <v>11.544</v>
      </c>
      <c r="AW2300" s="3">
        <v>11.385999999999999</v>
      </c>
      <c r="AX2300" s="3">
        <v>11.768000000000001</v>
      </c>
      <c r="AY2300" s="3">
        <v>12.377000000000001</v>
      </c>
      <c r="AZ2300" s="3">
        <v>12.954000000000001</v>
      </c>
      <c r="BA2300">
        <v>13.635999999999999</v>
      </c>
      <c r="BB2300">
        <v>2016</v>
      </c>
    </row>
    <row r="2301" spans="1:54" hidden="1" x14ac:dyDescent="0.2">
      <c r="A2301">
        <v>642</v>
      </c>
      <c r="B2301" t="s">
        <v>510</v>
      </c>
      <c r="C2301" t="s">
        <v>213</v>
      </c>
      <c r="D2301" t="s">
        <v>157</v>
      </c>
      <c r="E2301" t="s">
        <v>342</v>
      </c>
      <c r="F2301" t="s">
        <v>341</v>
      </c>
      <c r="G2301" t="s">
        <v>323</v>
      </c>
      <c r="H2301" t="s">
        <v>222</v>
      </c>
      <c r="I2301" t="s">
        <v>310</v>
      </c>
      <c r="J2301" s="3">
        <v>0.09</v>
      </c>
      <c r="K2301" s="3">
        <v>0.104</v>
      </c>
      <c r="L2301" s="3">
        <v>0.113</v>
      </c>
      <c r="M2301" s="3">
        <v>0.124</v>
      </c>
      <c r="N2301" s="3">
        <v>0.129</v>
      </c>
      <c r="O2301" s="3">
        <v>0.151</v>
      </c>
      <c r="P2301" s="3">
        <v>0.15</v>
      </c>
      <c r="Q2301" s="3">
        <v>0.161</v>
      </c>
      <c r="R2301" s="3">
        <v>0.17100000000000001</v>
      </c>
      <c r="S2301" s="3">
        <v>0.17499999999999999</v>
      </c>
      <c r="T2301" s="3">
        <v>0.186</v>
      </c>
      <c r="U2301" s="3">
        <v>0.19</v>
      </c>
      <c r="V2301" s="3">
        <v>0.25900000000000001</v>
      </c>
      <c r="W2301" s="3">
        <v>0.29299999999999998</v>
      </c>
      <c r="X2301" s="3">
        <v>0.34899999999999998</v>
      </c>
      <c r="Y2301" s="3">
        <v>0.45100000000000001</v>
      </c>
      <c r="Z2301" s="3">
        <v>0.70099999999999996</v>
      </c>
      <c r="AA2301" s="3">
        <v>1.7669999999999999</v>
      </c>
      <c r="AB2301" s="3">
        <v>2.23</v>
      </c>
      <c r="AC2301" s="3">
        <v>2.8620000000000001</v>
      </c>
      <c r="AD2301" s="3">
        <v>6.2089999999999996</v>
      </c>
      <c r="AE2301" s="3">
        <v>10.164999999999999</v>
      </c>
      <c r="AF2301" s="3">
        <v>12.345000000000001</v>
      </c>
      <c r="AG2301" s="3">
        <v>14.411</v>
      </c>
      <c r="AH2301" s="3">
        <v>19.312000000000001</v>
      </c>
      <c r="AI2301" s="3">
        <v>21.562999999999999</v>
      </c>
      <c r="AJ2301" s="3">
        <v>23.484000000000002</v>
      </c>
      <c r="AK2301" s="3">
        <v>27.794</v>
      </c>
      <c r="AL2301" s="3">
        <v>33.383000000000003</v>
      </c>
      <c r="AM2301" s="3">
        <v>34.088999999999999</v>
      </c>
      <c r="AN2301" s="3">
        <v>31.425999999999998</v>
      </c>
      <c r="AO2301" s="3">
        <v>34.167000000000002</v>
      </c>
      <c r="AP2301" s="3">
        <v>37.689</v>
      </c>
      <c r="AQ2301" s="3">
        <v>36.715000000000003</v>
      </c>
      <c r="AR2301" s="3">
        <v>37.113999999999997</v>
      </c>
      <c r="AS2301" s="3">
        <v>34.091999999999999</v>
      </c>
      <c r="AT2301" s="3">
        <v>31.183</v>
      </c>
      <c r="AU2301" s="3">
        <v>30.352</v>
      </c>
      <c r="AV2301" s="3">
        <v>28.41</v>
      </c>
      <c r="AW2301" s="3">
        <v>28.209</v>
      </c>
      <c r="AX2301" s="3">
        <v>28.754999999999999</v>
      </c>
      <c r="AY2301" s="3">
        <v>29.79</v>
      </c>
      <c r="AZ2301" s="3">
        <v>30.395</v>
      </c>
      <c r="BA2301">
        <v>31.244</v>
      </c>
      <c r="BB2301">
        <v>2016</v>
      </c>
    </row>
    <row r="2302" spans="1:54" hidden="1" x14ac:dyDescent="0.2">
      <c r="A2302">
        <v>642</v>
      </c>
      <c r="B2302" t="s">
        <v>510</v>
      </c>
      <c r="C2302" t="s">
        <v>340</v>
      </c>
      <c r="D2302" t="s">
        <v>157</v>
      </c>
      <c r="E2302" t="s">
        <v>339</v>
      </c>
      <c r="F2302" t="s">
        <v>338</v>
      </c>
      <c r="G2302" t="s">
        <v>295</v>
      </c>
      <c r="I2302" t="s">
        <v>337</v>
      </c>
      <c r="J2302" s="3">
        <v>15.378</v>
      </c>
      <c r="K2302" s="3">
        <v>17.599</v>
      </c>
      <c r="L2302" s="3">
        <v>24.712</v>
      </c>
      <c r="M2302" s="3">
        <v>30.827999999999999</v>
      </c>
      <c r="N2302" s="3">
        <v>38.731000000000002</v>
      </c>
      <c r="O2302" s="3">
        <v>59.171999999999997</v>
      </c>
      <c r="P2302" s="3">
        <v>57.442</v>
      </c>
      <c r="Q2302" s="3">
        <v>58.314</v>
      </c>
      <c r="R2302" s="3">
        <v>60.633000000000003</v>
      </c>
      <c r="S2302" s="3">
        <v>57.725000000000001</v>
      </c>
      <c r="T2302" s="3">
        <v>61.033000000000001</v>
      </c>
      <c r="U2302" s="3">
        <v>63.344000000000001</v>
      </c>
      <c r="V2302" s="3">
        <v>54.276000000000003</v>
      </c>
      <c r="W2302" s="3">
        <v>53.088000000000001</v>
      </c>
      <c r="X2302" s="3">
        <v>66.03</v>
      </c>
      <c r="Y2302" s="3">
        <v>66.03</v>
      </c>
      <c r="Z2302" s="3">
        <v>72.634</v>
      </c>
      <c r="AA2302" s="3">
        <v>63.593000000000004</v>
      </c>
      <c r="AB2302" s="3">
        <v>43.156999999999996</v>
      </c>
      <c r="AC2302" s="3">
        <v>59.709000000000003</v>
      </c>
      <c r="AD2302" s="3">
        <v>50.966999999999999</v>
      </c>
      <c r="AE2302" s="3">
        <v>47.44</v>
      </c>
      <c r="AF2302" s="3">
        <v>46.48</v>
      </c>
      <c r="AG2302" s="3">
        <v>61.844999999999999</v>
      </c>
      <c r="AH2302" s="3">
        <v>68.128</v>
      </c>
      <c r="AI2302" s="3">
        <v>86.48</v>
      </c>
      <c r="AJ2302" s="3">
        <v>100</v>
      </c>
      <c r="AK2302" s="3">
        <v>103.038</v>
      </c>
      <c r="AL2302" s="3">
        <v>123.48</v>
      </c>
      <c r="AM2302" s="3">
        <v>97.759</v>
      </c>
      <c r="AN2302" s="3">
        <v>122.108</v>
      </c>
      <c r="AO2302" s="3">
        <v>142.92099999999999</v>
      </c>
      <c r="AP2302" s="3">
        <v>149.85900000000001</v>
      </c>
      <c r="AQ2302" s="3">
        <v>148.25200000000001</v>
      </c>
      <c r="AR2302" s="3">
        <v>146.13</v>
      </c>
      <c r="AS2302" s="3">
        <v>109.01300000000001</v>
      </c>
      <c r="AT2302" s="3">
        <v>101.28700000000001</v>
      </c>
      <c r="AU2302" s="3">
        <v>109.557</v>
      </c>
      <c r="AV2302" s="3">
        <v>117.123</v>
      </c>
      <c r="AW2302" s="3">
        <v>117.523</v>
      </c>
      <c r="AX2302" s="3">
        <v>120.11799999999999</v>
      </c>
      <c r="AY2302" s="3">
        <v>123.398</v>
      </c>
      <c r="AZ2302" s="3">
        <v>127.864</v>
      </c>
      <c r="BA2302">
        <v>132.66200000000001</v>
      </c>
      <c r="BB2302">
        <v>2016</v>
      </c>
    </row>
    <row r="2303" spans="1:54" hidden="1" x14ac:dyDescent="0.2">
      <c r="A2303">
        <v>642</v>
      </c>
      <c r="B2303" t="s">
        <v>510</v>
      </c>
      <c r="C2303" t="s">
        <v>336</v>
      </c>
      <c r="D2303" t="s">
        <v>157</v>
      </c>
      <c r="E2303" t="s">
        <v>333</v>
      </c>
      <c r="F2303" t="s">
        <v>335</v>
      </c>
      <c r="G2303" t="s">
        <v>225</v>
      </c>
      <c r="H2303" t="s">
        <v>322</v>
      </c>
      <c r="I2303" t="s">
        <v>330</v>
      </c>
      <c r="J2303" s="3">
        <v>197670.17300000001</v>
      </c>
      <c r="K2303" s="3">
        <v>194537.872</v>
      </c>
      <c r="L2303" s="3">
        <v>186602.48699999999</v>
      </c>
      <c r="M2303" s="3">
        <v>180444.01</v>
      </c>
      <c r="N2303" s="3">
        <v>168924.41</v>
      </c>
      <c r="O2303" s="3">
        <v>179170.766</v>
      </c>
      <c r="P2303" s="3">
        <v>166740.99299999999</v>
      </c>
      <c r="Q2303" s="3">
        <v>167658.86600000001</v>
      </c>
      <c r="R2303" s="3">
        <v>166809.98300000001</v>
      </c>
      <c r="S2303" s="3">
        <v>159949.41399999999</v>
      </c>
      <c r="T2303" s="3">
        <v>158963.33300000001</v>
      </c>
      <c r="U2303" s="3">
        <v>151878.516</v>
      </c>
      <c r="V2303" s="3">
        <v>195326.147</v>
      </c>
      <c r="W2303" s="3">
        <v>208575.511</v>
      </c>
      <c r="X2303" s="3">
        <v>235587.571</v>
      </c>
      <c r="Y2303" s="3">
        <v>288378.408</v>
      </c>
      <c r="Z2303" s="3">
        <v>426243.16399999999</v>
      </c>
      <c r="AA2303" s="3">
        <v>1023551.749</v>
      </c>
      <c r="AB2303" s="3">
        <v>1237491.5530000001</v>
      </c>
      <c r="AC2303" s="3">
        <v>1515451.588</v>
      </c>
      <c r="AD2303" s="3">
        <v>3115668.77</v>
      </c>
      <c r="AE2303" s="3">
        <v>4834109.1210000003</v>
      </c>
      <c r="AF2303" s="3">
        <v>5605960.9460000005</v>
      </c>
      <c r="AG2303" s="3">
        <v>6222534.5029999996</v>
      </c>
      <c r="AH2303" s="3">
        <v>7874094.9649999999</v>
      </c>
      <c r="AI2303" s="3">
        <v>8268887.9579999996</v>
      </c>
      <c r="AJ2303" s="3">
        <v>8485923.9570000004</v>
      </c>
      <c r="AK2303" s="3">
        <v>9505903.3010000009</v>
      </c>
      <c r="AL2303" s="3">
        <v>10884630.523</v>
      </c>
      <c r="AM2303" s="3">
        <v>10724036.753</v>
      </c>
      <c r="AN2303" s="3">
        <v>9496008.8599999994</v>
      </c>
      <c r="AO2303" s="3">
        <v>9835378.9690000005</v>
      </c>
      <c r="AP2303" s="3">
        <v>10359271.271</v>
      </c>
      <c r="AQ2303" s="3">
        <v>9659309.0470000003</v>
      </c>
      <c r="AR2303" s="3">
        <v>9332746.4790000003</v>
      </c>
      <c r="AS2303" s="3">
        <v>8254688.2860000003</v>
      </c>
      <c r="AT2303" s="3">
        <v>7259497.0149999997</v>
      </c>
      <c r="AU2303" s="3">
        <v>6761802.352</v>
      </c>
      <c r="AV2303" s="3">
        <v>6031103.3480000002</v>
      </c>
      <c r="AW2303" s="3">
        <v>5714608.0099999998</v>
      </c>
      <c r="AX2303" s="3">
        <v>5570231.199</v>
      </c>
      <c r="AY2303" s="3">
        <v>5528676.4500000002</v>
      </c>
      <c r="AZ2303" s="3">
        <v>5414294.1279999996</v>
      </c>
      <c r="BA2303">
        <v>5343238.6909999996</v>
      </c>
      <c r="BB2303">
        <v>2010</v>
      </c>
    </row>
    <row r="2304" spans="1:54" hidden="1" x14ac:dyDescent="0.2">
      <c r="A2304">
        <v>642</v>
      </c>
      <c r="B2304" t="s">
        <v>510</v>
      </c>
      <c r="C2304" t="s">
        <v>334</v>
      </c>
      <c r="D2304" t="s">
        <v>157</v>
      </c>
      <c r="E2304" t="s">
        <v>333</v>
      </c>
      <c r="F2304" t="s">
        <v>332</v>
      </c>
      <c r="G2304" t="s">
        <v>331</v>
      </c>
      <c r="H2304" t="s">
        <v>322</v>
      </c>
      <c r="I2304" t="s">
        <v>330</v>
      </c>
      <c r="J2304" s="3">
        <v>959.05899999999997</v>
      </c>
      <c r="K2304" s="3">
        <v>943.86199999999997</v>
      </c>
      <c r="L2304" s="3">
        <v>905.36099999999999</v>
      </c>
      <c r="M2304" s="3">
        <v>875.48099999999999</v>
      </c>
      <c r="N2304" s="3">
        <v>819.59</v>
      </c>
      <c r="O2304" s="3">
        <v>869.30399999999997</v>
      </c>
      <c r="P2304" s="3">
        <v>808.99699999999996</v>
      </c>
      <c r="Q2304" s="3">
        <v>813.45</v>
      </c>
      <c r="R2304" s="3">
        <v>809.33100000000002</v>
      </c>
      <c r="S2304" s="3">
        <v>776.04499999999996</v>
      </c>
      <c r="T2304" s="3">
        <v>771.26099999999997</v>
      </c>
      <c r="U2304" s="3">
        <v>736.88699999999994</v>
      </c>
      <c r="V2304" s="3">
        <v>947.68700000000001</v>
      </c>
      <c r="W2304" s="3">
        <v>1011.97</v>
      </c>
      <c r="X2304" s="3">
        <v>1143.028</v>
      </c>
      <c r="Y2304" s="3">
        <v>1399.1590000000001</v>
      </c>
      <c r="Z2304" s="3">
        <v>2068.0540000000001</v>
      </c>
      <c r="AA2304" s="3">
        <v>4966.0860000000002</v>
      </c>
      <c r="AB2304" s="3">
        <v>6004.0820000000003</v>
      </c>
      <c r="AC2304" s="3">
        <v>7352.6930000000002</v>
      </c>
      <c r="AD2304" s="3">
        <v>15116.654</v>
      </c>
      <c r="AE2304" s="3">
        <v>23454.212</v>
      </c>
      <c r="AF2304" s="3">
        <v>27199.095000000001</v>
      </c>
      <c r="AG2304" s="3">
        <v>30190.597000000002</v>
      </c>
      <c r="AH2304" s="3">
        <v>38203.665999999997</v>
      </c>
      <c r="AI2304" s="3">
        <v>40119.129000000001</v>
      </c>
      <c r="AJ2304" s="3">
        <v>41172.148000000001</v>
      </c>
      <c r="AK2304" s="3">
        <v>46120.900999999998</v>
      </c>
      <c r="AL2304" s="3">
        <v>52810.232000000004</v>
      </c>
      <c r="AM2304" s="3">
        <v>52031.061000000002</v>
      </c>
      <c r="AN2304" s="3">
        <v>46072.894999999997</v>
      </c>
      <c r="AO2304" s="3">
        <v>47719.455999999998</v>
      </c>
      <c r="AP2304" s="3">
        <v>50261.286</v>
      </c>
      <c r="AQ2304" s="3">
        <v>46865.197</v>
      </c>
      <c r="AR2304" s="3">
        <v>45280.775999999998</v>
      </c>
      <c r="AS2304" s="3">
        <v>40050.235000000001</v>
      </c>
      <c r="AT2304" s="3">
        <v>35221.749000000003</v>
      </c>
      <c r="AU2304" s="3">
        <v>32807.025999999998</v>
      </c>
      <c r="AV2304" s="3">
        <v>29261.808000000001</v>
      </c>
      <c r="AW2304" s="3">
        <v>27726.231</v>
      </c>
      <c r="AX2304" s="3">
        <v>27025.741000000002</v>
      </c>
      <c r="AY2304" s="3">
        <v>26824.125</v>
      </c>
      <c r="AZ2304" s="3">
        <v>26269.163</v>
      </c>
      <c r="BA2304">
        <v>25924.415000000001</v>
      </c>
      <c r="BB2304">
        <v>2010</v>
      </c>
    </row>
    <row r="2305" spans="1:54" hidden="1" x14ac:dyDescent="0.2">
      <c r="A2305">
        <v>642</v>
      </c>
      <c r="B2305" t="s">
        <v>510</v>
      </c>
      <c r="C2305" t="s">
        <v>329</v>
      </c>
      <c r="D2305" t="s">
        <v>157</v>
      </c>
      <c r="E2305" t="s">
        <v>325</v>
      </c>
      <c r="F2305" t="s">
        <v>328</v>
      </c>
      <c r="G2305" t="s">
        <v>225</v>
      </c>
      <c r="H2305" t="s">
        <v>322</v>
      </c>
      <c r="I2305" t="s">
        <v>321</v>
      </c>
      <c r="J2305" s="3">
        <v>30397.26</v>
      </c>
      <c r="K2305" s="3">
        <v>34236.237999999998</v>
      </c>
      <c r="L2305" s="3">
        <v>46112.866000000002</v>
      </c>
      <c r="M2305" s="3">
        <v>55627.163999999997</v>
      </c>
      <c r="N2305" s="3">
        <v>65426.7</v>
      </c>
      <c r="O2305" s="3">
        <v>106018.448</v>
      </c>
      <c r="P2305" s="3">
        <v>95779.195999999996</v>
      </c>
      <c r="Q2305" s="3">
        <v>97768.535000000003</v>
      </c>
      <c r="R2305" s="3">
        <v>101142.071</v>
      </c>
      <c r="S2305" s="3">
        <v>92331.159</v>
      </c>
      <c r="T2305" s="3">
        <v>97019.936000000002</v>
      </c>
      <c r="U2305" s="3">
        <v>96205.248999999996</v>
      </c>
      <c r="V2305" s="3">
        <v>106014.639</v>
      </c>
      <c r="W2305" s="3">
        <v>110728.177</v>
      </c>
      <c r="X2305" s="3">
        <v>155557.84099999999</v>
      </c>
      <c r="Y2305" s="3">
        <v>190415.527</v>
      </c>
      <c r="Z2305" s="3">
        <v>309596.54499999998</v>
      </c>
      <c r="AA2305" s="3">
        <v>650911.41399999999</v>
      </c>
      <c r="AB2305" s="3">
        <v>534061.80200000003</v>
      </c>
      <c r="AC2305" s="3">
        <v>904856.88699999999</v>
      </c>
      <c r="AD2305" s="3">
        <v>1587964.5120000001</v>
      </c>
      <c r="AE2305" s="3">
        <v>2293303.446</v>
      </c>
      <c r="AF2305" s="3">
        <v>2605638.5329999998</v>
      </c>
      <c r="AG2305" s="3">
        <v>3848335.2859999998</v>
      </c>
      <c r="AH2305" s="3">
        <v>5364466.1330000004</v>
      </c>
      <c r="AI2305" s="3">
        <v>7150904.6940000001</v>
      </c>
      <c r="AJ2305" s="3">
        <v>8485923.9570000004</v>
      </c>
      <c r="AK2305" s="3">
        <v>9794660.25</v>
      </c>
      <c r="AL2305" s="3">
        <v>13440381.444</v>
      </c>
      <c r="AM2305" s="3">
        <v>10483723.892000001</v>
      </c>
      <c r="AN2305" s="3">
        <v>11595339.911</v>
      </c>
      <c r="AO2305" s="3">
        <v>14056808.977</v>
      </c>
      <c r="AP2305" s="3">
        <v>15524342.112</v>
      </c>
      <c r="AQ2305" s="3">
        <v>14320106.365</v>
      </c>
      <c r="AR2305" s="3">
        <v>13637915.062999999</v>
      </c>
      <c r="AS2305" s="3">
        <v>8998661.2770000007</v>
      </c>
      <c r="AT2305" s="3">
        <v>7352947.71</v>
      </c>
      <c r="AU2305" s="3">
        <v>7408041.1900000004</v>
      </c>
      <c r="AV2305" s="3">
        <v>7063788.3559999997</v>
      </c>
      <c r="AW2305" s="3">
        <v>6715989.3700000001</v>
      </c>
      <c r="AX2305" s="3">
        <v>6690849.0810000002</v>
      </c>
      <c r="AY2305" s="3">
        <v>6822260.1890000002</v>
      </c>
      <c r="AZ2305" s="3">
        <v>6922946.8650000002</v>
      </c>
      <c r="BA2305">
        <v>7088456.75</v>
      </c>
      <c r="BB2305">
        <v>2010</v>
      </c>
    </row>
    <row r="2306" spans="1:54" hidden="1" x14ac:dyDescent="0.2">
      <c r="A2306">
        <v>642</v>
      </c>
      <c r="B2306" t="s">
        <v>510</v>
      </c>
      <c r="C2306" t="s">
        <v>327</v>
      </c>
      <c r="D2306" t="s">
        <v>157</v>
      </c>
      <c r="E2306" t="s">
        <v>325</v>
      </c>
      <c r="F2306" t="s">
        <v>326</v>
      </c>
      <c r="G2306" t="s">
        <v>223</v>
      </c>
      <c r="H2306" t="s">
        <v>322</v>
      </c>
      <c r="I2306" t="s">
        <v>321</v>
      </c>
      <c r="J2306" s="3">
        <v>143.87200000000001</v>
      </c>
      <c r="K2306" s="3">
        <v>125.994</v>
      </c>
      <c r="L2306" s="3">
        <v>140.56200000000001</v>
      </c>
      <c r="M2306" s="3">
        <v>145.97999999999999</v>
      </c>
      <c r="N2306" s="3">
        <v>149.71799999999999</v>
      </c>
      <c r="O2306" s="3">
        <v>235.98500000000001</v>
      </c>
      <c r="P2306" s="3">
        <v>276.57900000000001</v>
      </c>
      <c r="Q2306" s="3">
        <v>325.31</v>
      </c>
      <c r="R2306" s="3">
        <v>339.57400000000001</v>
      </c>
      <c r="S2306" s="3">
        <v>289.43</v>
      </c>
      <c r="T2306" s="3">
        <v>356.34399999999999</v>
      </c>
      <c r="U2306" s="3">
        <v>341.024</v>
      </c>
      <c r="V2306" s="3">
        <v>400.52100000000002</v>
      </c>
      <c r="W2306" s="3">
        <v>391.041</v>
      </c>
      <c r="X2306" s="3">
        <v>280.18099999999998</v>
      </c>
      <c r="Y2306" s="3">
        <v>381.48099999999999</v>
      </c>
      <c r="Z2306" s="3">
        <v>605.21</v>
      </c>
      <c r="AA2306" s="3">
        <v>1115.2059999999999</v>
      </c>
      <c r="AB2306" s="3">
        <v>905.26300000000003</v>
      </c>
      <c r="AC2306" s="3">
        <v>1469.6410000000001</v>
      </c>
      <c r="AD2306" s="3">
        <v>2230.3620000000001</v>
      </c>
      <c r="AE2306" s="3">
        <v>3128.49</v>
      </c>
      <c r="AF2306" s="3">
        <v>3738.4259999999999</v>
      </c>
      <c r="AG2306" s="3">
        <v>6621.3580000000002</v>
      </c>
      <c r="AH2306" s="3">
        <v>10154.495999999999</v>
      </c>
      <c r="AI2306" s="3">
        <v>13557.036</v>
      </c>
      <c r="AJ2306" s="3">
        <v>16228.886</v>
      </c>
      <c r="AK2306" s="3">
        <v>20436.759999999998</v>
      </c>
      <c r="AL2306" s="3">
        <v>30013.898000000001</v>
      </c>
      <c r="AM2306" s="3">
        <v>22202.516</v>
      </c>
      <c r="AN2306" s="3">
        <v>23411.827000000001</v>
      </c>
      <c r="AO2306" s="3">
        <v>29789.825000000001</v>
      </c>
      <c r="AP2306" s="3">
        <v>30408.455999999998</v>
      </c>
      <c r="AQ2306" s="3">
        <v>28985.72</v>
      </c>
      <c r="AR2306" s="3">
        <v>27583.945</v>
      </c>
      <c r="AS2306" s="3">
        <v>15214.589</v>
      </c>
      <c r="AT2306" s="3">
        <v>12397.949000000001</v>
      </c>
      <c r="AU2306" s="3">
        <v>12726.956</v>
      </c>
      <c r="AV2306" s="3">
        <v>13350.394</v>
      </c>
      <c r="AW2306" s="3">
        <v>12838.513999999999</v>
      </c>
      <c r="AX2306" s="3">
        <v>12937.101000000001</v>
      </c>
      <c r="AY2306" s="3">
        <v>13283.928</v>
      </c>
      <c r="AZ2306" s="3">
        <v>13573.712</v>
      </c>
      <c r="BA2306">
        <v>13956.779</v>
      </c>
      <c r="BB2306">
        <v>2010</v>
      </c>
    </row>
    <row r="2307" spans="1:54" hidden="1" x14ac:dyDescent="0.2">
      <c r="A2307">
        <v>642</v>
      </c>
      <c r="B2307" t="s">
        <v>510</v>
      </c>
      <c r="C2307" t="s">
        <v>212</v>
      </c>
      <c r="D2307" t="s">
        <v>157</v>
      </c>
      <c r="E2307" t="s">
        <v>325</v>
      </c>
      <c r="F2307" t="s">
        <v>324</v>
      </c>
      <c r="G2307" t="s">
        <v>323</v>
      </c>
      <c r="H2307" t="s">
        <v>322</v>
      </c>
      <c r="I2307" t="s">
        <v>321</v>
      </c>
      <c r="J2307" s="3">
        <v>411.959</v>
      </c>
      <c r="K2307" s="3">
        <v>443.28699999999998</v>
      </c>
      <c r="L2307" s="3">
        <v>451.58600000000001</v>
      </c>
      <c r="M2307" s="3">
        <v>453.92</v>
      </c>
      <c r="N2307" s="3">
        <v>440.02300000000002</v>
      </c>
      <c r="O2307" s="3">
        <v>481.64800000000002</v>
      </c>
      <c r="P2307" s="3">
        <v>457.27100000000002</v>
      </c>
      <c r="Q2307" s="3">
        <v>471.524</v>
      </c>
      <c r="R2307" s="3">
        <v>485.55900000000003</v>
      </c>
      <c r="S2307" s="3">
        <v>483.69299999999998</v>
      </c>
      <c r="T2307" s="3">
        <v>498.49200000000002</v>
      </c>
      <c r="U2307" s="3">
        <v>492.12700000000001</v>
      </c>
      <c r="V2307" s="3">
        <v>647.33799999999997</v>
      </c>
      <c r="W2307" s="3">
        <v>707.69200000000001</v>
      </c>
      <c r="X2307" s="3">
        <v>816.35699999999997</v>
      </c>
      <c r="Y2307" s="3">
        <v>1020.128</v>
      </c>
      <c r="Z2307" s="3">
        <v>1535.338</v>
      </c>
      <c r="AA2307" s="3">
        <v>3749.9839999999999</v>
      </c>
      <c r="AB2307" s="3">
        <v>4582.99</v>
      </c>
      <c r="AC2307" s="3">
        <v>5698.2939999999999</v>
      </c>
      <c r="AD2307" s="3">
        <v>11981.875</v>
      </c>
      <c r="AE2307" s="3">
        <v>19014.134999999998</v>
      </c>
      <c r="AF2307" s="3">
        <v>22388.591</v>
      </c>
      <c r="AG2307" s="3">
        <v>25346.527999999998</v>
      </c>
      <c r="AH2307" s="3">
        <v>32955.906999999999</v>
      </c>
      <c r="AI2307" s="3">
        <v>35721.707000000002</v>
      </c>
      <c r="AJ2307" s="3">
        <v>37785.747000000003</v>
      </c>
      <c r="AK2307" s="3">
        <v>43453.777000000002</v>
      </c>
      <c r="AL2307" s="3">
        <v>50732.307999999997</v>
      </c>
      <c r="AM2307" s="3">
        <v>50363.375999999997</v>
      </c>
      <c r="AN2307" s="3">
        <v>45141.048000000003</v>
      </c>
      <c r="AO2307" s="3">
        <v>47719.455999999998</v>
      </c>
      <c r="AP2307" s="3">
        <v>51187.152999999998</v>
      </c>
      <c r="AQ2307" s="3">
        <v>48499.283000000003</v>
      </c>
      <c r="AR2307" s="3">
        <v>47700.637999999999</v>
      </c>
      <c r="AS2307" s="3">
        <v>42648.046000000002</v>
      </c>
      <c r="AT2307" s="3">
        <v>37984.902999999998</v>
      </c>
      <c r="AU2307" s="3">
        <v>36017.375</v>
      </c>
      <c r="AV2307" s="3">
        <v>32855.135999999999</v>
      </c>
      <c r="AW2307" s="3">
        <v>31806.145</v>
      </c>
      <c r="AX2307" s="3">
        <v>31611.734</v>
      </c>
      <c r="AY2307" s="3">
        <v>31973.862000000001</v>
      </c>
      <c r="AZ2307" s="3">
        <v>31850.018</v>
      </c>
      <c r="BA2307">
        <v>31978.898000000001</v>
      </c>
      <c r="BB2307">
        <v>2010</v>
      </c>
    </row>
    <row r="2308" spans="1:54" hidden="1" x14ac:dyDescent="0.2">
      <c r="A2308">
        <v>642</v>
      </c>
      <c r="B2308" t="s">
        <v>510</v>
      </c>
      <c r="C2308" t="s">
        <v>320</v>
      </c>
      <c r="D2308" t="s">
        <v>157</v>
      </c>
      <c r="E2308" t="s">
        <v>319</v>
      </c>
      <c r="F2308" t="s">
        <v>318</v>
      </c>
      <c r="G2308" t="s">
        <v>243</v>
      </c>
    </row>
    <row r="2309" spans="1:54" hidden="1" x14ac:dyDescent="0.2">
      <c r="A2309">
        <v>642</v>
      </c>
      <c r="B2309" t="s">
        <v>510</v>
      </c>
      <c r="C2309" t="s">
        <v>317</v>
      </c>
      <c r="D2309" t="s">
        <v>157</v>
      </c>
      <c r="E2309" t="s">
        <v>316</v>
      </c>
      <c r="F2309" t="s">
        <v>315</v>
      </c>
      <c r="G2309" t="s">
        <v>288</v>
      </c>
      <c r="I2309" t="s">
        <v>310</v>
      </c>
      <c r="J2309" s="3">
        <v>1E-3</v>
      </c>
      <c r="K2309" s="3">
        <v>1E-3</v>
      </c>
      <c r="L2309" s="3">
        <v>1E-3</v>
      </c>
      <c r="M2309" s="3">
        <v>1E-3</v>
      </c>
      <c r="N2309" s="3">
        <v>1E-3</v>
      </c>
      <c r="O2309" s="3">
        <v>1E-3</v>
      </c>
      <c r="P2309" s="3">
        <v>1E-3</v>
      </c>
      <c r="Q2309" s="3">
        <v>1E-3</v>
      </c>
      <c r="R2309" s="3">
        <v>1E-3</v>
      </c>
      <c r="S2309" s="3">
        <v>1E-3</v>
      </c>
      <c r="T2309" s="3">
        <v>1E-3</v>
      </c>
      <c r="U2309" s="3">
        <v>1E-3</v>
      </c>
      <c r="V2309" s="3">
        <v>1E-3</v>
      </c>
      <c r="W2309" s="3">
        <v>1E-3</v>
      </c>
      <c r="X2309" s="3">
        <v>1E-3</v>
      </c>
      <c r="Y2309" s="3">
        <v>1E-3</v>
      </c>
      <c r="Z2309" s="3">
        <v>2E-3</v>
      </c>
      <c r="AA2309" s="3">
        <v>4.0000000000000001E-3</v>
      </c>
      <c r="AB2309" s="3">
        <v>5.0000000000000001E-3</v>
      </c>
      <c r="AC2309" s="3">
        <v>6.0000000000000001E-3</v>
      </c>
      <c r="AD2309" s="3">
        <v>1.2E-2</v>
      </c>
      <c r="AE2309" s="3">
        <v>1.9E-2</v>
      </c>
      <c r="AF2309" s="3">
        <v>2.3E-2</v>
      </c>
      <c r="AG2309" s="3">
        <v>2.5000000000000001E-2</v>
      </c>
      <c r="AH2309" s="3">
        <v>3.1E-2</v>
      </c>
      <c r="AI2309" s="3">
        <v>3.2000000000000001E-2</v>
      </c>
      <c r="AJ2309" s="3">
        <v>3.2000000000000001E-2</v>
      </c>
      <c r="AK2309" s="3">
        <v>3.5000000000000003E-2</v>
      </c>
      <c r="AL2309" s="3">
        <v>0.04</v>
      </c>
      <c r="AM2309" s="3">
        <v>4.1000000000000002E-2</v>
      </c>
      <c r="AN2309" s="3">
        <v>3.5000000000000003E-2</v>
      </c>
      <c r="AO2309" s="3">
        <v>3.5999999999999997E-2</v>
      </c>
      <c r="AP2309" s="3">
        <v>3.7999999999999999E-2</v>
      </c>
      <c r="AQ2309" s="3">
        <v>3.5000000000000003E-2</v>
      </c>
      <c r="AR2309" s="3">
        <v>3.4000000000000002E-2</v>
      </c>
      <c r="AS2309" s="3">
        <v>0.03</v>
      </c>
      <c r="AT2309" s="3">
        <v>2.5999999999999999E-2</v>
      </c>
      <c r="AU2309" s="3">
        <v>2.4E-2</v>
      </c>
      <c r="AV2309" s="3">
        <v>2.1000000000000001E-2</v>
      </c>
      <c r="AW2309" s="3">
        <v>0.02</v>
      </c>
      <c r="AX2309" s="3">
        <v>1.9E-2</v>
      </c>
      <c r="AY2309" s="3">
        <v>1.9E-2</v>
      </c>
      <c r="AZ2309" s="3">
        <v>1.7999999999999999E-2</v>
      </c>
      <c r="BA2309">
        <v>1.7999999999999999E-2</v>
      </c>
      <c r="BB2309">
        <v>2016</v>
      </c>
    </row>
    <row r="2310" spans="1:54" hidden="1" x14ac:dyDescent="0.2">
      <c r="A2310">
        <v>642</v>
      </c>
      <c r="B2310" t="s">
        <v>510</v>
      </c>
      <c r="C2310" t="s">
        <v>314</v>
      </c>
      <c r="D2310" t="s">
        <v>157</v>
      </c>
      <c r="E2310" t="s">
        <v>313</v>
      </c>
      <c r="F2310" t="s">
        <v>312</v>
      </c>
      <c r="G2310" t="s">
        <v>311</v>
      </c>
      <c r="I2310" t="s">
        <v>310</v>
      </c>
      <c r="J2310" s="3">
        <v>73.787000000000006</v>
      </c>
      <c r="K2310" s="3">
        <v>77.233000000000004</v>
      </c>
      <c r="L2310" s="3">
        <v>102.113</v>
      </c>
      <c r="M2310" s="3">
        <v>122.548</v>
      </c>
      <c r="N2310" s="3">
        <v>148.68899999999999</v>
      </c>
      <c r="O2310" s="3">
        <v>220.11600000000001</v>
      </c>
      <c r="P2310" s="3">
        <v>209.458</v>
      </c>
      <c r="Q2310" s="3">
        <v>207.346</v>
      </c>
      <c r="R2310" s="3">
        <v>208.3</v>
      </c>
      <c r="S2310" s="3">
        <v>190.88800000000001</v>
      </c>
      <c r="T2310" s="3">
        <v>194.62700000000001</v>
      </c>
      <c r="U2310" s="3">
        <v>195.489</v>
      </c>
      <c r="V2310" s="3">
        <v>163.77000000000001</v>
      </c>
      <c r="W2310" s="3">
        <v>156.464</v>
      </c>
      <c r="X2310" s="3">
        <v>190.55099999999999</v>
      </c>
      <c r="Y2310" s="3">
        <v>186.65799999999999</v>
      </c>
      <c r="Z2310" s="3">
        <v>201.64699999999999</v>
      </c>
      <c r="AA2310" s="3">
        <v>173.577</v>
      </c>
      <c r="AB2310" s="3">
        <v>116.53100000000001</v>
      </c>
      <c r="AC2310" s="3">
        <v>158.79400000000001</v>
      </c>
      <c r="AD2310" s="3">
        <v>132.53100000000001</v>
      </c>
      <c r="AE2310" s="3">
        <v>120.61</v>
      </c>
      <c r="AF2310" s="3">
        <v>116.38200000000001</v>
      </c>
      <c r="AG2310" s="3">
        <v>151.82900000000001</v>
      </c>
      <c r="AH2310" s="3">
        <v>162.77699999999999</v>
      </c>
      <c r="AI2310" s="3">
        <v>200.184</v>
      </c>
      <c r="AJ2310" s="3">
        <v>224.58</v>
      </c>
      <c r="AK2310" s="3">
        <v>225.404</v>
      </c>
      <c r="AL2310" s="3">
        <v>264.92700000000002</v>
      </c>
      <c r="AM2310" s="3">
        <v>208.16200000000001</v>
      </c>
      <c r="AN2310" s="3">
        <v>256.86900000000003</v>
      </c>
      <c r="AO2310" s="3">
        <v>294.572</v>
      </c>
      <c r="AP2310" s="3">
        <v>303.286</v>
      </c>
      <c r="AQ2310" s="3">
        <v>295.26400000000001</v>
      </c>
      <c r="AR2310" s="3">
        <v>285.90600000000001</v>
      </c>
      <c r="AS2310" s="3">
        <v>210.99799999999999</v>
      </c>
      <c r="AT2310" s="3">
        <v>193.57599999999999</v>
      </c>
      <c r="AU2310" s="3">
        <v>205.68</v>
      </c>
      <c r="AV2310" s="3">
        <v>214.99799999999999</v>
      </c>
      <c r="AW2310" s="3">
        <v>211.154</v>
      </c>
      <c r="AX2310" s="3">
        <v>211.65700000000001</v>
      </c>
      <c r="AY2310" s="3">
        <v>213.37</v>
      </c>
      <c r="AZ2310" s="3">
        <v>217.36099999999999</v>
      </c>
      <c r="BA2310">
        <v>221.66</v>
      </c>
      <c r="BB2310">
        <v>2016</v>
      </c>
    </row>
    <row r="2311" spans="1:54" hidden="1" x14ac:dyDescent="0.2">
      <c r="A2311">
        <v>642</v>
      </c>
      <c r="B2311" t="s">
        <v>510</v>
      </c>
      <c r="C2311" t="s">
        <v>309</v>
      </c>
      <c r="D2311" t="s">
        <v>157</v>
      </c>
      <c r="E2311" t="s">
        <v>308</v>
      </c>
      <c r="F2311" t="s">
        <v>307</v>
      </c>
      <c r="G2311" t="s">
        <v>217</v>
      </c>
      <c r="I2311" t="s">
        <v>1068</v>
      </c>
      <c r="J2311" s="3">
        <v>35.72</v>
      </c>
      <c r="K2311" s="3">
        <v>29.747</v>
      </c>
      <c r="L2311" s="3">
        <v>75.665999999999997</v>
      </c>
      <c r="M2311" s="3">
        <v>55.066000000000003</v>
      </c>
      <c r="N2311" s="3">
        <v>43.52</v>
      </c>
      <c r="O2311" s="3">
        <v>29.038</v>
      </c>
      <c r="P2311" s="3">
        <v>31.696000000000002</v>
      </c>
      <c r="Q2311" s="3">
        <v>39.110999999999997</v>
      </c>
      <c r="R2311" s="3">
        <v>37.299999999999997</v>
      </c>
      <c r="S2311" s="3">
        <v>37.579000000000001</v>
      </c>
      <c r="T2311" s="3">
        <v>54.354999999999997</v>
      </c>
      <c r="U2311" s="3">
        <v>46.192</v>
      </c>
      <c r="V2311" s="3">
        <v>35.155000000000001</v>
      </c>
      <c r="W2311" s="3">
        <v>39.654000000000003</v>
      </c>
      <c r="X2311" s="3">
        <v>53.542000000000002</v>
      </c>
      <c r="Y2311" s="3">
        <v>78.150000000000006</v>
      </c>
      <c r="Z2311" s="3">
        <v>115.102</v>
      </c>
      <c r="AA2311" s="3">
        <v>73.120999999999995</v>
      </c>
      <c r="AB2311" s="3">
        <v>107.98099999999999</v>
      </c>
      <c r="AC2311" s="3">
        <v>75.977999999999994</v>
      </c>
      <c r="AD2311" s="3">
        <v>60.228999999999999</v>
      </c>
      <c r="AE2311" s="3">
        <v>52.688000000000002</v>
      </c>
      <c r="AF2311" s="3">
        <v>55.423999999999999</v>
      </c>
      <c r="AG2311" s="3">
        <v>43.265999999999998</v>
      </c>
      <c r="AH2311" s="3">
        <v>34.898000000000003</v>
      </c>
      <c r="AI2311" s="3">
        <v>28.896999999999998</v>
      </c>
      <c r="AJ2311" s="3">
        <v>26.501000000000001</v>
      </c>
      <c r="AK2311" s="3">
        <v>29.585999999999999</v>
      </c>
      <c r="AL2311" s="3">
        <v>27.542000000000002</v>
      </c>
      <c r="AM2311" s="3">
        <v>39.393000000000001</v>
      </c>
      <c r="AN2311" s="3">
        <v>38.055999999999997</v>
      </c>
      <c r="AO2311" s="3">
        <v>32.048999999999999</v>
      </c>
      <c r="AP2311" s="3">
        <v>41.148000000000003</v>
      </c>
      <c r="AQ2311" s="3">
        <v>30.308</v>
      </c>
      <c r="AR2311" s="3">
        <v>29.495999999999999</v>
      </c>
      <c r="AS2311" s="3">
        <v>21.713999999999999</v>
      </c>
      <c r="AT2311" s="3">
        <v>10.35</v>
      </c>
      <c r="AU2311" s="3">
        <v>6.9770000000000003</v>
      </c>
      <c r="AV2311" s="3">
        <v>7.4649999999999999</v>
      </c>
      <c r="AW2311" s="3">
        <v>22.75</v>
      </c>
      <c r="AX2311" s="3">
        <v>11.974</v>
      </c>
      <c r="AY2311" s="3">
        <v>10.037000000000001</v>
      </c>
      <c r="AZ2311" s="3">
        <v>10.753</v>
      </c>
      <c r="BA2311">
        <v>9.8490000000000002</v>
      </c>
      <c r="BB2311">
        <v>2016</v>
      </c>
    </row>
    <row r="2312" spans="1:54" hidden="1" x14ac:dyDescent="0.2">
      <c r="A2312">
        <v>642</v>
      </c>
      <c r="B2312" t="s">
        <v>510</v>
      </c>
      <c r="C2312" t="s">
        <v>306</v>
      </c>
      <c r="D2312" t="s">
        <v>157</v>
      </c>
      <c r="E2312" t="s">
        <v>305</v>
      </c>
      <c r="F2312" t="s">
        <v>304</v>
      </c>
      <c r="G2312" t="s">
        <v>217</v>
      </c>
      <c r="I2312" t="s">
        <v>1068</v>
      </c>
      <c r="J2312" s="3">
        <v>-37.927999999999997</v>
      </c>
      <c r="K2312" s="3">
        <v>-66.028000000000006</v>
      </c>
      <c r="L2312" s="3">
        <v>-17.3</v>
      </c>
      <c r="M2312" s="3">
        <v>24.978999999999999</v>
      </c>
      <c r="N2312" s="3">
        <v>3.1709999999999998</v>
      </c>
      <c r="O2312" s="3">
        <v>27.298999999999999</v>
      </c>
      <c r="P2312" s="3">
        <v>35.796999999999997</v>
      </c>
      <c r="Q2312" s="3">
        <v>21.016999999999999</v>
      </c>
      <c r="R2312" s="3">
        <v>30.667000000000002</v>
      </c>
      <c r="S2312" s="3">
        <v>25.332999999999998</v>
      </c>
      <c r="T2312" s="3">
        <v>53.408000000000001</v>
      </c>
      <c r="U2312" s="3">
        <v>30.108000000000001</v>
      </c>
      <c r="V2312" s="3">
        <v>40.222000000000001</v>
      </c>
      <c r="W2312" s="3">
        <v>54.896999999999998</v>
      </c>
      <c r="X2312" s="3">
        <v>53.472000000000001</v>
      </c>
      <c r="Y2312" s="3">
        <v>5.5789999999999997</v>
      </c>
      <c r="Z2312" s="3">
        <v>-9.4550000000000001</v>
      </c>
      <c r="AA2312" s="3">
        <v>45.817</v>
      </c>
      <c r="AB2312" s="3">
        <v>17.658000000000001</v>
      </c>
      <c r="AC2312" s="3">
        <v>46.478999999999999</v>
      </c>
      <c r="AD2312" s="3">
        <v>25.184999999999999</v>
      </c>
      <c r="AE2312" s="3">
        <v>-21.050999999999998</v>
      </c>
      <c r="AF2312" s="3">
        <v>-11.321</v>
      </c>
      <c r="AG2312" s="3">
        <v>24.86</v>
      </c>
      <c r="AH2312" s="3">
        <v>24.492000000000001</v>
      </c>
      <c r="AI2312" s="3">
        <v>28.013000000000002</v>
      </c>
      <c r="AJ2312" s="3">
        <v>45.713999999999999</v>
      </c>
      <c r="AK2312" s="3">
        <v>46.246000000000002</v>
      </c>
      <c r="AL2312" s="3">
        <v>35.392000000000003</v>
      </c>
      <c r="AM2312" s="3">
        <v>29.661000000000001</v>
      </c>
      <c r="AN2312" s="3">
        <v>17.812000000000001</v>
      </c>
      <c r="AO2312" s="3">
        <v>26.375</v>
      </c>
      <c r="AP2312" s="3">
        <v>40.023000000000003</v>
      </c>
      <c r="AQ2312" s="3">
        <v>27.814</v>
      </c>
      <c r="AR2312" s="3">
        <v>25.167000000000002</v>
      </c>
      <c r="AS2312" s="3">
        <v>4.0369999999999999</v>
      </c>
      <c r="AT2312" s="3">
        <v>-1.452</v>
      </c>
      <c r="AU2312" s="3">
        <v>6.4690000000000003</v>
      </c>
      <c r="AV2312" s="3">
        <v>6.5549999999999997</v>
      </c>
      <c r="AW2312" s="3">
        <v>9.4060000000000006</v>
      </c>
      <c r="AX2312" s="3">
        <v>11.936</v>
      </c>
      <c r="AY2312" s="3">
        <v>9.9920000000000009</v>
      </c>
      <c r="AZ2312" s="3">
        <v>10.587</v>
      </c>
      <c r="BA2312">
        <v>9.9179999999999993</v>
      </c>
      <c r="BB2312">
        <v>2016</v>
      </c>
    </row>
    <row r="2313" spans="1:54" hidden="1" x14ac:dyDescent="0.2">
      <c r="A2313">
        <v>642</v>
      </c>
      <c r="B2313" t="s">
        <v>510</v>
      </c>
      <c r="C2313" t="s">
        <v>303</v>
      </c>
      <c r="D2313" t="s">
        <v>157</v>
      </c>
      <c r="E2313" t="s">
        <v>300</v>
      </c>
      <c r="F2313" t="s">
        <v>302</v>
      </c>
      <c r="G2313" t="s">
        <v>295</v>
      </c>
      <c r="I2313" t="s">
        <v>1069</v>
      </c>
      <c r="J2313" s="3">
        <v>8.9209999999999994</v>
      </c>
      <c r="K2313" s="3">
        <v>10.411</v>
      </c>
      <c r="L2313" s="3">
        <v>14.394</v>
      </c>
      <c r="M2313" s="3">
        <v>23.038</v>
      </c>
      <c r="N2313" s="3">
        <v>36.750999999999998</v>
      </c>
      <c r="O2313" s="3">
        <v>67.620999999999995</v>
      </c>
      <c r="P2313" s="3">
        <v>55.692</v>
      </c>
      <c r="Q2313" s="3">
        <v>48.354999999999997</v>
      </c>
      <c r="R2313" s="3">
        <v>49.575000000000003</v>
      </c>
      <c r="S2313" s="3">
        <v>52.582000000000001</v>
      </c>
      <c r="T2313" s="3">
        <v>53.066000000000003</v>
      </c>
      <c r="U2313" s="3">
        <v>51.249000000000002</v>
      </c>
      <c r="V2313" s="3">
        <v>49.055999999999997</v>
      </c>
      <c r="W2313" s="3">
        <v>51.731000000000002</v>
      </c>
      <c r="X2313" s="3">
        <v>68.201999999999998</v>
      </c>
      <c r="Y2313" s="3">
        <v>81.756</v>
      </c>
      <c r="Z2313" s="3">
        <v>85.468000000000004</v>
      </c>
      <c r="AA2313" s="3">
        <v>88.046000000000006</v>
      </c>
      <c r="AB2313" s="3">
        <v>95.033000000000001</v>
      </c>
      <c r="AC2313" s="3">
        <v>95.387</v>
      </c>
      <c r="AD2313" s="3">
        <v>100</v>
      </c>
      <c r="AE2313" s="3">
        <v>108.739</v>
      </c>
      <c r="AF2313" s="3">
        <v>116.98399999999999</v>
      </c>
      <c r="AG2313" s="3">
        <v>125.55200000000001</v>
      </c>
      <c r="AH2313" s="3">
        <v>130.87200000000001</v>
      </c>
      <c r="AI2313" s="3">
        <v>138.249</v>
      </c>
      <c r="AJ2313" s="3">
        <v>144.422</v>
      </c>
      <c r="AK2313" s="3">
        <v>148.46299999999999</v>
      </c>
      <c r="AL2313" s="3">
        <v>155.369</v>
      </c>
      <c r="AM2313" s="3">
        <v>164.28299999999999</v>
      </c>
      <c r="AN2313" s="3">
        <v>173.023</v>
      </c>
      <c r="AO2313" s="3">
        <v>181.32599999999999</v>
      </c>
      <c r="AP2313" s="3">
        <v>187.56800000000001</v>
      </c>
      <c r="AQ2313" s="3">
        <v>193.53</v>
      </c>
      <c r="AR2313" s="3">
        <v>201.845</v>
      </c>
      <c r="AS2313" s="3">
        <v>205.26599999999999</v>
      </c>
      <c r="AT2313" s="3">
        <v>208.13900000000001</v>
      </c>
      <c r="AU2313" s="3">
        <v>209.691</v>
      </c>
      <c r="AV2313" s="3">
        <v>210.95</v>
      </c>
      <c r="AW2313" s="3">
        <v>216.78200000000001</v>
      </c>
      <c r="AX2313" s="3">
        <v>225.096</v>
      </c>
      <c r="AY2313" s="3">
        <v>233.33699999999999</v>
      </c>
      <c r="AZ2313" s="3">
        <v>240.398</v>
      </c>
      <c r="BA2313">
        <v>247.15700000000001</v>
      </c>
      <c r="BB2313">
        <v>2017</v>
      </c>
    </row>
    <row r="2314" spans="1:54" hidden="1" x14ac:dyDescent="0.2">
      <c r="A2314">
        <v>642</v>
      </c>
      <c r="B2314" t="s">
        <v>510</v>
      </c>
      <c r="C2314" t="s">
        <v>301</v>
      </c>
      <c r="D2314" t="s">
        <v>157</v>
      </c>
      <c r="E2314" t="s">
        <v>300</v>
      </c>
      <c r="F2314" t="s">
        <v>299</v>
      </c>
      <c r="G2314" t="s">
        <v>275</v>
      </c>
      <c r="I2314" t="s">
        <v>298</v>
      </c>
      <c r="J2314" s="3" t="s">
        <v>355</v>
      </c>
      <c r="K2314" s="3">
        <v>16.7</v>
      </c>
      <c r="L2314" s="3">
        <v>38.256</v>
      </c>
      <c r="M2314" s="3">
        <v>60.058</v>
      </c>
      <c r="N2314" s="3">
        <v>59.518000000000001</v>
      </c>
      <c r="O2314" s="3">
        <v>83.998999999999995</v>
      </c>
      <c r="P2314" s="3">
        <v>-17.64</v>
      </c>
      <c r="Q2314" s="3">
        <v>-13.173999999999999</v>
      </c>
      <c r="R2314" s="3">
        <v>2.524</v>
      </c>
      <c r="S2314" s="3">
        <v>6.0640000000000001</v>
      </c>
      <c r="T2314" s="3">
        <v>0.92200000000000004</v>
      </c>
      <c r="U2314" s="3">
        <v>-3.4249999999999998</v>
      </c>
      <c r="V2314" s="3">
        <v>-4.2789999999999999</v>
      </c>
      <c r="W2314" s="3">
        <v>5.452</v>
      </c>
      <c r="X2314" s="3">
        <v>31.841000000000001</v>
      </c>
      <c r="Y2314" s="3">
        <v>19.872</v>
      </c>
      <c r="Z2314" s="3">
        <v>4.5410000000000004</v>
      </c>
      <c r="AA2314" s="3">
        <v>3.0169999999999999</v>
      </c>
      <c r="AB2314" s="3">
        <v>7.9359999999999999</v>
      </c>
      <c r="AC2314" s="3">
        <v>0.372</v>
      </c>
      <c r="AD2314" s="3">
        <v>4.8360000000000003</v>
      </c>
      <c r="AE2314" s="3">
        <v>8.7390000000000008</v>
      </c>
      <c r="AF2314" s="3">
        <v>7.5819999999999999</v>
      </c>
      <c r="AG2314" s="3">
        <v>7.3239999999999998</v>
      </c>
      <c r="AH2314" s="3">
        <v>4.2370000000000001</v>
      </c>
      <c r="AI2314" s="3">
        <v>5.6369999999999996</v>
      </c>
      <c r="AJ2314" s="3">
        <v>4.4649999999999999</v>
      </c>
      <c r="AK2314" s="3">
        <v>2.798</v>
      </c>
      <c r="AL2314" s="3">
        <v>4.6520000000000001</v>
      </c>
      <c r="AM2314" s="3">
        <v>5.7370000000000001</v>
      </c>
      <c r="AN2314" s="3">
        <v>5.32</v>
      </c>
      <c r="AO2314" s="3">
        <v>4.7990000000000004</v>
      </c>
      <c r="AP2314" s="3">
        <v>3.4420000000000002</v>
      </c>
      <c r="AQ2314" s="3">
        <v>3.1789999999999998</v>
      </c>
      <c r="AR2314" s="3">
        <v>4.2960000000000003</v>
      </c>
      <c r="AS2314" s="3">
        <v>1.6950000000000001</v>
      </c>
      <c r="AT2314" s="3">
        <v>1.4</v>
      </c>
      <c r="AU2314" s="3">
        <v>0.746</v>
      </c>
      <c r="AV2314" s="3">
        <v>0.6</v>
      </c>
      <c r="AW2314" s="3">
        <v>2.7650000000000001</v>
      </c>
      <c r="AX2314" s="3">
        <v>3.835</v>
      </c>
      <c r="AY2314" s="3">
        <v>3.661</v>
      </c>
      <c r="AZ2314" s="3">
        <v>3.0259999999999998</v>
      </c>
      <c r="BA2314">
        <v>2.8119999999999998</v>
      </c>
      <c r="BB2314">
        <v>2017</v>
      </c>
    </row>
    <row r="2315" spans="1:54" hidden="1" x14ac:dyDescent="0.2">
      <c r="A2315">
        <v>642</v>
      </c>
      <c r="B2315" t="s">
        <v>510</v>
      </c>
      <c r="C2315" t="s">
        <v>297</v>
      </c>
      <c r="D2315" t="s">
        <v>157</v>
      </c>
      <c r="E2315" t="s">
        <v>293</v>
      </c>
      <c r="F2315" t="s">
        <v>296</v>
      </c>
      <c r="G2315" t="s">
        <v>295</v>
      </c>
      <c r="I2315" t="s">
        <v>1069</v>
      </c>
      <c r="J2315" s="3">
        <v>9.1709999999999994</v>
      </c>
      <c r="K2315" s="3">
        <v>10.702999999999999</v>
      </c>
      <c r="L2315" s="3">
        <v>14.797000000000001</v>
      </c>
      <c r="M2315" s="3">
        <v>23.684000000000001</v>
      </c>
      <c r="N2315" s="3">
        <v>37.78</v>
      </c>
      <c r="O2315" s="3">
        <v>60.954999999999998</v>
      </c>
      <c r="P2315" s="3">
        <v>52.718000000000004</v>
      </c>
      <c r="Q2315" s="3">
        <v>54.365000000000002</v>
      </c>
      <c r="R2315" s="3">
        <v>54.182000000000002</v>
      </c>
      <c r="S2315" s="3">
        <v>49.741</v>
      </c>
      <c r="T2315" s="3">
        <v>53.216000000000001</v>
      </c>
      <c r="U2315" s="3">
        <v>53.179000000000002</v>
      </c>
      <c r="V2315" s="3">
        <v>54.677999999999997</v>
      </c>
      <c r="W2315" s="3">
        <v>53.179000000000002</v>
      </c>
      <c r="X2315" s="3">
        <v>76.442999999999998</v>
      </c>
      <c r="Y2315" s="3">
        <v>85.385000000000005</v>
      </c>
      <c r="Z2315" s="3">
        <v>85.382999999999996</v>
      </c>
      <c r="AA2315" s="3">
        <v>88.563999999999993</v>
      </c>
      <c r="AB2315" s="3">
        <v>94.397999999999996</v>
      </c>
      <c r="AC2315" s="3">
        <v>95.459000000000003</v>
      </c>
      <c r="AD2315" s="3">
        <v>101.77500000000001</v>
      </c>
      <c r="AE2315" s="3">
        <v>114.17100000000001</v>
      </c>
      <c r="AF2315" s="3">
        <v>121.25</v>
      </c>
      <c r="AG2315" s="3">
        <v>128.35900000000001</v>
      </c>
      <c r="AH2315" s="3">
        <v>134.898</v>
      </c>
      <c r="AI2315" s="3">
        <v>139.16499999999999</v>
      </c>
      <c r="AJ2315" s="3">
        <v>144.464</v>
      </c>
      <c r="AK2315" s="3">
        <v>149.863</v>
      </c>
      <c r="AL2315" s="3">
        <v>158.06</v>
      </c>
      <c r="AM2315" s="3">
        <v>165.958</v>
      </c>
      <c r="AN2315" s="3">
        <v>174.96899999999999</v>
      </c>
      <c r="AO2315" s="3">
        <v>183.57599999999999</v>
      </c>
      <c r="AP2315" s="3">
        <v>188.28299999999999</v>
      </c>
      <c r="AQ2315" s="3">
        <v>197.44399999999999</v>
      </c>
      <c r="AR2315" s="3">
        <v>202.52699999999999</v>
      </c>
      <c r="AS2315" s="3">
        <v>205.774</v>
      </c>
      <c r="AT2315" s="3">
        <v>209.89</v>
      </c>
      <c r="AU2315" s="3">
        <v>209.417</v>
      </c>
      <c r="AV2315" s="3">
        <v>212.14599999999999</v>
      </c>
      <c r="AW2315" s="3">
        <v>220.649</v>
      </c>
      <c r="AX2315" s="3">
        <v>228.79300000000001</v>
      </c>
      <c r="AY2315" s="3">
        <v>237.11199999999999</v>
      </c>
      <c r="AZ2315" s="3">
        <v>243.08099999999999</v>
      </c>
      <c r="BA2315">
        <v>248.679</v>
      </c>
      <c r="BB2315">
        <v>2017</v>
      </c>
    </row>
    <row r="2316" spans="1:54" hidden="1" x14ac:dyDescent="0.2">
      <c r="A2316">
        <v>642</v>
      </c>
      <c r="B2316" t="s">
        <v>510</v>
      </c>
      <c r="C2316" t="s">
        <v>294</v>
      </c>
      <c r="D2316" t="s">
        <v>157</v>
      </c>
      <c r="E2316" t="s">
        <v>293</v>
      </c>
      <c r="F2316" t="s">
        <v>292</v>
      </c>
      <c r="G2316" t="s">
        <v>275</v>
      </c>
      <c r="I2316" t="s">
        <v>291</v>
      </c>
      <c r="J2316" s="3" t="s">
        <v>215</v>
      </c>
      <c r="K2316" s="3">
        <v>16.7</v>
      </c>
      <c r="L2316" s="3">
        <v>38.256</v>
      </c>
      <c r="M2316" s="3">
        <v>60.058</v>
      </c>
      <c r="N2316" s="3">
        <v>59.518000000000001</v>
      </c>
      <c r="O2316" s="3">
        <v>61.34</v>
      </c>
      <c r="P2316" s="3">
        <v>-13.513999999999999</v>
      </c>
      <c r="Q2316" s="3">
        <v>3.125</v>
      </c>
      <c r="R2316" s="3">
        <v>-0.33700000000000002</v>
      </c>
      <c r="S2316" s="3">
        <v>-8.1959999999999997</v>
      </c>
      <c r="T2316" s="3">
        <v>6.9850000000000003</v>
      </c>
      <c r="U2316" s="3">
        <v>-6.9000000000000006E-2</v>
      </c>
      <c r="V2316" s="3">
        <v>2.82</v>
      </c>
      <c r="W2316" s="3">
        <v>-2.742</v>
      </c>
      <c r="X2316" s="3">
        <v>43.746000000000002</v>
      </c>
      <c r="Y2316" s="3">
        <v>11.698</v>
      </c>
      <c r="Z2316" s="3">
        <v>-3.0000000000000001E-3</v>
      </c>
      <c r="AA2316" s="3">
        <v>3.7269999999999999</v>
      </c>
      <c r="AB2316" s="3">
        <v>6.5869999999999997</v>
      </c>
      <c r="AC2316" s="3">
        <v>1.1240000000000001</v>
      </c>
      <c r="AD2316" s="3">
        <v>6.6159999999999997</v>
      </c>
      <c r="AE2316" s="3">
        <v>12.180999999999999</v>
      </c>
      <c r="AF2316" s="3">
        <v>6.2</v>
      </c>
      <c r="AG2316" s="3">
        <v>5.8630000000000004</v>
      </c>
      <c r="AH2316" s="3">
        <v>5.0949999999999998</v>
      </c>
      <c r="AI2316" s="3">
        <v>3.1629999999999998</v>
      </c>
      <c r="AJ2316" s="3">
        <v>3.8069999999999999</v>
      </c>
      <c r="AK2316" s="3">
        <v>3.7370000000000001</v>
      </c>
      <c r="AL2316" s="3">
        <v>5.47</v>
      </c>
      <c r="AM2316" s="3">
        <v>4.9969999999999999</v>
      </c>
      <c r="AN2316" s="3">
        <v>5.4290000000000003</v>
      </c>
      <c r="AO2316" s="3">
        <v>4.9189999999999996</v>
      </c>
      <c r="AP2316" s="3">
        <v>2.5640000000000001</v>
      </c>
      <c r="AQ2316" s="3">
        <v>4.8659999999999997</v>
      </c>
      <c r="AR2316" s="3">
        <v>2.5750000000000002</v>
      </c>
      <c r="AS2316" s="3">
        <v>1.603</v>
      </c>
      <c r="AT2316" s="3">
        <v>2</v>
      </c>
      <c r="AU2316" s="3">
        <v>-0.22500000000000001</v>
      </c>
      <c r="AV2316" s="3">
        <v>1.3029999999999999</v>
      </c>
      <c r="AW2316" s="3">
        <v>4.008</v>
      </c>
      <c r="AX2316" s="3">
        <v>3.6909999999999998</v>
      </c>
      <c r="AY2316" s="3">
        <v>3.6360000000000001</v>
      </c>
      <c r="AZ2316" s="3">
        <v>2.5169999999999999</v>
      </c>
      <c r="BA2316">
        <v>2.3029999999999999</v>
      </c>
      <c r="BB2316">
        <v>2017</v>
      </c>
    </row>
    <row r="2317" spans="1:54" hidden="1" x14ac:dyDescent="0.2">
      <c r="A2317">
        <v>642</v>
      </c>
      <c r="B2317" t="s">
        <v>510</v>
      </c>
      <c r="C2317" t="s">
        <v>290</v>
      </c>
      <c r="D2317" t="s">
        <v>157</v>
      </c>
      <c r="E2317" t="s">
        <v>289</v>
      </c>
      <c r="G2317" t="s">
        <v>288</v>
      </c>
    </row>
    <row r="2318" spans="1:54" hidden="1" x14ac:dyDescent="0.2">
      <c r="A2318">
        <v>642</v>
      </c>
      <c r="B2318" t="s">
        <v>510</v>
      </c>
      <c r="C2318" t="s">
        <v>287</v>
      </c>
      <c r="D2318" t="s">
        <v>157</v>
      </c>
      <c r="E2318" t="s">
        <v>286</v>
      </c>
      <c r="F2318" t="s">
        <v>285</v>
      </c>
      <c r="G2318" t="s">
        <v>275</v>
      </c>
      <c r="I2318" t="s">
        <v>1070</v>
      </c>
      <c r="J2318" s="3" t="s">
        <v>355</v>
      </c>
      <c r="K2318" s="3">
        <v>15.353</v>
      </c>
      <c r="L2318" s="3">
        <v>0.93400000000000005</v>
      </c>
      <c r="M2318" s="3">
        <v>-30.968</v>
      </c>
      <c r="N2318" s="3">
        <v>24.584</v>
      </c>
      <c r="O2318" s="3">
        <v>-8.5310000000000006</v>
      </c>
      <c r="P2318" s="3">
        <v>63.442</v>
      </c>
      <c r="Q2318" s="3">
        <v>83.915000000000006</v>
      </c>
      <c r="R2318" s="3">
        <v>15.381</v>
      </c>
      <c r="S2318" s="3">
        <v>-35.438000000000002</v>
      </c>
      <c r="T2318" s="3">
        <v>11.646000000000001</v>
      </c>
      <c r="U2318" s="3">
        <v>66.153000000000006</v>
      </c>
      <c r="V2318" s="3">
        <v>-56.506</v>
      </c>
      <c r="W2318" s="3">
        <v>33.039000000000001</v>
      </c>
      <c r="X2318" s="3">
        <v>36.454999999999998</v>
      </c>
      <c r="Y2318" s="3">
        <v>-45.981999999999999</v>
      </c>
      <c r="Z2318" s="3">
        <v>149.57400000000001</v>
      </c>
      <c r="AA2318" s="3">
        <v>-33.231000000000002</v>
      </c>
      <c r="AB2318" s="3">
        <v>24.523</v>
      </c>
      <c r="AC2318" s="3">
        <v>18.37</v>
      </c>
      <c r="AD2318" s="3">
        <v>-35.798999999999999</v>
      </c>
      <c r="AE2318" s="3">
        <v>-38.478999999999999</v>
      </c>
      <c r="AF2318" s="3">
        <v>72.507000000000005</v>
      </c>
      <c r="AG2318" s="3">
        <v>-3.6480000000000001</v>
      </c>
      <c r="AH2318" s="3">
        <v>-15.317</v>
      </c>
      <c r="AI2318" s="3">
        <v>107.51900000000001</v>
      </c>
      <c r="AJ2318" s="3">
        <v>131.12200000000001</v>
      </c>
      <c r="AK2318" s="3">
        <v>40.950000000000003</v>
      </c>
      <c r="AL2318" s="3">
        <v>20.231000000000002</v>
      </c>
      <c r="AM2318" s="3">
        <v>-10.247</v>
      </c>
      <c r="AN2318" s="3">
        <v>29.52</v>
      </c>
      <c r="AO2318" s="3">
        <v>-19.382999999999999</v>
      </c>
      <c r="AP2318" s="3">
        <v>23.81</v>
      </c>
      <c r="AQ2318" s="3">
        <v>-17.663</v>
      </c>
      <c r="AR2318" s="3">
        <v>-5.6929999999999996</v>
      </c>
      <c r="AS2318" s="3">
        <v>-15.553000000000001</v>
      </c>
      <c r="AT2318" s="3">
        <v>-16.521999999999998</v>
      </c>
      <c r="AU2318" s="3">
        <v>-35.581000000000003</v>
      </c>
      <c r="AV2318" s="3">
        <v>10.725</v>
      </c>
      <c r="AW2318" s="3">
        <v>35.412999999999997</v>
      </c>
      <c r="AX2318" s="3">
        <v>-33.936</v>
      </c>
      <c r="AY2318" s="3">
        <v>-3.452</v>
      </c>
      <c r="AZ2318" s="3">
        <v>-1.958</v>
      </c>
      <c r="BA2318">
        <v>-3.7919999999999998</v>
      </c>
      <c r="BB2318">
        <v>2016</v>
      </c>
    </row>
    <row r="2319" spans="1:54" hidden="1" x14ac:dyDescent="0.2">
      <c r="A2319">
        <v>642</v>
      </c>
      <c r="B2319" t="s">
        <v>510</v>
      </c>
      <c r="C2319" t="s">
        <v>284</v>
      </c>
      <c r="D2319" t="s">
        <v>157</v>
      </c>
      <c r="E2319" t="s">
        <v>283</v>
      </c>
      <c r="F2319" t="s">
        <v>282</v>
      </c>
      <c r="G2319" t="s">
        <v>275</v>
      </c>
      <c r="I2319" t="s">
        <v>1070</v>
      </c>
      <c r="J2319" s="3" t="s">
        <v>355</v>
      </c>
      <c r="K2319" s="3">
        <v>10.305</v>
      </c>
      <c r="L2319" s="3">
        <v>8.2639999999999993</v>
      </c>
      <c r="M2319" s="3">
        <v>-32.613999999999997</v>
      </c>
      <c r="N2319" s="3">
        <v>25.638999999999999</v>
      </c>
      <c r="O2319" s="3">
        <v>-10.904999999999999</v>
      </c>
      <c r="P2319" s="3">
        <v>27.763999999999999</v>
      </c>
      <c r="Q2319" s="3">
        <v>37.273000000000003</v>
      </c>
      <c r="R2319" s="3">
        <v>14.657</v>
      </c>
      <c r="S2319" s="3">
        <v>-29.957999999999998</v>
      </c>
      <c r="T2319" s="3">
        <v>14.541</v>
      </c>
      <c r="U2319" s="3">
        <v>71.930999999999997</v>
      </c>
      <c r="V2319" s="3">
        <v>-56.816000000000003</v>
      </c>
      <c r="W2319" s="3">
        <v>23.402999999999999</v>
      </c>
      <c r="X2319" s="3">
        <v>45.619</v>
      </c>
      <c r="Y2319" s="3">
        <v>-45.38</v>
      </c>
      <c r="Z2319" s="3">
        <v>148.72999999999999</v>
      </c>
      <c r="AA2319" s="3">
        <v>-35.360999999999997</v>
      </c>
      <c r="AB2319" s="3">
        <v>19.173999999999999</v>
      </c>
      <c r="AC2319" s="3">
        <v>5.508</v>
      </c>
      <c r="AD2319" s="3">
        <v>-33.692999999999998</v>
      </c>
      <c r="AE2319" s="3">
        <v>-33.253999999999998</v>
      </c>
      <c r="AF2319" s="3">
        <v>63.497</v>
      </c>
      <c r="AG2319" s="3">
        <v>-0.95099999999999996</v>
      </c>
      <c r="AH2319" s="3">
        <v>-9.5299999999999994</v>
      </c>
      <c r="AI2319" s="3">
        <v>106.402</v>
      </c>
      <c r="AJ2319" s="3">
        <v>159.31700000000001</v>
      </c>
      <c r="AK2319" s="3">
        <v>37.783999999999999</v>
      </c>
      <c r="AL2319" s="3">
        <v>56.302</v>
      </c>
      <c r="AM2319" s="3">
        <v>-29.225000000000001</v>
      </c>
      <c r="AN2319" s="3">
        <v>42.978000000000002</v>
      </c>
      <c r="AO2319" s="3">
        <v>-30.24</v>
      </c>
      <c r="AP2319" s="3">
        <v>22.547999999999998</v>
      </c>
      <c r="AQ2319" s="3">
        <v>-17.43</v>
      </c>
      <c r="AR2319" s="3">
        <v>-8.5449999999999999</v>
      </c>
      <c r="AS2319" s="3">
        <v>-15.936</v>
      </c>
      <c r="AT2319" s="3">
        <v>-24.058</v>
      </c>
      <c r="AU2319" s="3">
        <v>-31.207999999999998</v>
      </c>
      <c r="AV2319" s="3">
        <v>7.49</v>
      </c>
      <c r="AW2319" s="3">
        <v>70.921999999999997</v>
      </c>
      <c r="AX2319" s="3">
        <v>-44.744999999999997</v>
      </c>
      <c r="AY2319" s="3">
        <v>-12.239000000000001</v>
      </c>
      <c r="AZ2319" s="3">
        <v>-0.71799999999999997</v>
      </c>
      <c r="BA2319">
        <v>-2.0659999999999998</v>
      </c>
      <c r="BB2319">
        <v>2016</v>
      </c>
    </row>
    <row r="2320" spans="1:54" hidden="1" x14ac:dyDescent="0.2">
      <c r="A2320">
        <v>642</v>
      </c>
      <c r="B2320" t="s">
        <v>510</v>
      </c>
      <c r="C2320" t="s">
        <v>281</v>
      </c>
      <c r="D2320" t="s">
        <v>157</v>
      </c>
      <c r="E2320" t="s">
        <v>280</v>
      </c>
      <c r="F2320" t="s">
        <v>279</v>
      </c>
      <c r="G2320" t="s">
        <v>275</v>
      </c>
      <c r="I2320" t="s">
        <v>1070</v>
      </c>
      <c r="J2320" s="3" t="s">
        <v>355</v>
      </c>
      <c r="K2320" s="3">
        <v>58.137</v>
      </c>
      <c r="L2320" s="3">
        <v>-26.460999999999999</v>
      </c>
      <c r="M2320" s="3">
        <v>43.063000000000002</v>
      </c>
      <c r="N2320" s="3">
        <v>-18.050999999999998</v>
      </c>
      <c r="O2320" s="3">
        <v>17.510999999999999</v>
      </c>
      <c r="P2320" s="3">
        <v>58.201000000000001</v>
      </c>
      <c r="Q2320" s="3">
        <v>35.182000000000002</v>
      </c>
      <c r="R2320" s="3">
        <v>11.847</v>
      </c>
      <c r="S2320" s="3">
        <v>-21.978000000000002</v>
      </c>
      <c r="T2320" s="3">
        <v>12.762</v>
      </c>
      <c r="U2320" s="3">
        <v>-3.2970000000000002</v>
      </c>
      <c r="V2320" s="3">
        <v>60.42</v>
      </c>
      <c r="W2320" s="3">
        <v>-0.55400000000000005</v>
      </c>
      <c r="X2320" s="3">
        <v>13.436999999999999</v>
      </c>
      <c r="Y2320" s="3">
        <v>106.004</v>
      </c>
      <c r="Z2320" s="3">
        <v>85.468999999999994</v>
      </c>
      <c r="AA2320" s="3">
        <v>151.13</v>
      </c>
      <c r="AB2320" s="3">
        <v>38.658999999999999</v>
      </c>
      <c r="AC2320" s="3">
        <v>20.856000000000002</v>
      </c>
      <c r="AD2320" s="3">
        <v>-11.64</v>
      </c>
      <c r="AE2320" s="3">
        <v>40.933</v>
      </c>
      <c r="AF2320" s="3">
        <v>11.722</v>
      </c>
      <c r="AG2320" s="3">
        <v>3.1379999999999999</v>
      </c>
      <c r="AH2320" s="3">
        <v>58.79</v>
      </c>
      <c r="AI2320" s="3">
        <v>49.481999999999999</v>
      </c>
      <c r="AJ2320" s="3">
        <v>7.5010000000000003</v>
      </c>
      <c r="AK2320" s="3">
        <v>1.661</v>
      </c>
      <c r="AL2320" s="3">
        <v>20.75</v>
      </c>
      <c r="AM2320" s="3">
        <v>-16.27</v>
      </c>
      <c r="AN2320" s="3">
        <v>0.32800000000000001</v>
      </c>
      <c r="AO2320" s="3">
        <v>-7.343</v>
      </c>
      <c r="AP2320" s="3">
        <v>8.9979999999999993</v>
      </c>
      <c r="AQ2320" s="3">
        <v>-3.9609999999999999</v>
      </c>
      <c r="AR2320" s="3">
        <v>6.4320000000000004</v>
      </c>
      <c r="AS2320" s="3">
        <v>8.2289999999999992</v>
      </c>
      <c r="AT2320" s="3">
        <v>-11.984999999999999</v>
      </c>
      <c r="AU2320" s="3">
        <v>-24.881</v>
      </c>
      <c r="AV2320" s="3">
        <v>-14.851000000000001</v>
      </c>
      <c r="AW2320" s="3">
        <v>-7.3719999999999999</v>
      </c>
      <c r="AX2320" s="3">
        <v>-2.56</v>
      </c>
      <c r="AY2320" s="3">
        <v>-0.49099999999999999</v>
      </c>
      <c r="AZ2320" s="3">
        <v>-3.2890000000000001</v>
      </c>
      <c r="BA2320">
        <v>-1.569</v>
      </c>
      <c r="BB2320">
        <v>2016</v>
      </c>
    </row>
    <row r="2321" spans="1:54" hidden="1" x14ac:dyDescent="0.2">
      <c r="A2321">
        <v>642</v>
      </c>
      <c r="B2321" t="s">
        <v>510</v>
      </c>
      <c r="C2321" t="s">
        <v>278</v>
      </c>
      <c r="D2321" t="s">
        <v>157</v>
      </c>
      <c r="E2321" t="s">
        <v>277</v>
      </c>
      <c r="F2321" t="s">
        <v>276</v>
      </c>
      <c r="G2321" t="s">
        <v>275</v>
      </c>
      <c r="I2321" t="s">
        <v>1070</v>
      </c>
      <c r="J2321" s="3" t="s">
        <v>355</v>
      </c>
      <c r="K2321" s="3">
        <v>56.639000000000003</v>
      </c>
      <c r="L2321" s="3">
        <v>-26.169</v>
      </c>
      <c r="M2321" s="3">
        <v>43.59</v>
      </c>
      <c r="N2321" s="3">
        <v>-17.978999999999999</v>
      </c>
      <c r="O2321" s="3">
        <v>17.434999999999999</v>
      </c>
      <c r="P2321" s="3">
        <v>58.585000000000001</v>
      </c>
      <c r="Q2321" s="3">
        <v>18.366</v>
      </c>
      <c r="R2321" s="3">
        <v>14.545</v>
      </c>
      <c r="S2321" s="3">
        <v>-25.096</v>
      </c>
      <c r="T2321" s="3">
        <v>18.744</v>
      </c>
      <c r="U2321" s="3">
        <v>-6.4109999999999996</v>
      </c>
      <c r="V2321" s="3">
        <v>59.305999999999997</v>
      </c>
      <c r="W2321" s="3">
        <v>0.94199999999999995</v>
      </c>
      <c r="X2321" s="3">
        <v>23.440999999999999</v>
      </c>
      <c r="Y2321" s="3">
        <v>107.535</v>
      </c>
      <c r="Z2321" s="3">
        <v>88.837000000000003</v>
      </c>
      <c r="AA2321" s="3">
        <v>152.19</v>
      </c>
      <c r="AB2321" s="3">
        <v>39.524000000000001</v>
      </c>
      <c r="AC2321" s="3">
        <v>20.042999999999999</v>
      </c>
      <c r="AD2321" s="3">
        <v>-10.788</v>
      </c>
      <c r="AE2321" s="3">
        <v>40.042000000000002</v>
      </c>
      <c r="AF2321" s="3">
        <v>13.281000000000001</v>
      </c>
      <c r="AG2321" s="3">
        <v>3.3090000000000002</v>
      </c>
      <c r="AH2321" s="3">
        <v>58.56</v>
      </c>
      <c r="AI2321" s="3">
        <v>49.68</v>
      </c>
      <c r="AJ2321" s="3">
        <v>5.77</v>
      </c>
      <c r="AK2321" s="3">
        <v>3.109</v>
      </c>
      <c r="AL2321" s="3">
        <v>20.617999999999999</v>
      </c>
      <c r="AM2321" s="3">
        <v>-15.919</v>
      </c>
      <c r="AN2321" s="3">
        <v>0.13600000000000001</v>
      </c>
      <c r="AO2321" s="3">
        <v>-7.7130000000000001</v>
      </c>
      <c r="AP2321" s="3">
        <v>8.6110000000000007</v>
      </c>
      <c r="AQ2321" s="3">
        <v>-4.0030000000000001</v>
      </c>
      <c r="AR2321" s="3">
        <v>6.524</v>
      </c>
      <c r="AS2321" s="3">
        <v>4.569</v>
      </c>
      <c r="AT2321" s="3">
        <v>-13.544</v>
      </c>
      <c r="AU2321" s="3">
        <v>-24.51</v>
      </c>
      <c r="AV2321" s="3">
        <v>-15.805999999999999</v>
      </c>
      <c r="AW2321" s="3">
        <v>-8.6270000000000007</v>
      </c>
      <c r="AX2321" s="3">
        <v>-3.552</v>
      </c>
      <c r="AY2321" s="3">
        <v>-1.9079999999999999</v>
      </c>
      <c r="AZ2321" s="3">
        <v>-4.7960000000000003</v>
      </c>
      <c r="BA2321">
        <v>-2.9470000000000001</v>
      </c>
      <c r="BB2321">
        <v>2016</v>
      </c>
    </row>
    <row r="2322" spans="1:54" hidden="1" x14ac:dyDescent="0.2">
      <c r="A2322">
        <v>642</v>
      </c>
      <c r="B2322" t="s">
        <v>510</v>
      </c>
      <c r="C2322" t="s">
        <v>274</v>
      </c>
      <c r="D2322" t="s">
        <v>157</v>
      </c>
      <c r="E2322" t="s">
        <v>273</v>
      </c>
      <c r="F2322" t="s">
        <v>272</v>
      </c>
      <c r="G2322" t="s">
        <v>271</v>
      </c>
    </row>
    <row r="2323" spans="1:54" hidden="1" x14ac:dyDescent="0.2">
      <c r="A2323">
        <v>642</v>
      </c>
      <c r="B2323" t="s">
        <v>510</v>
      </c>
      <c r="C2323" t="s">
        <v>270</v>
      </c>
      <c r="D2323" t="s">
        <v>157</v>
      </c>
      <c r="E2323" t="s">
        <v>269</v>
      </c>
      <c r="F2323" t="s">
        <v>268</v>
      </c>
      <c r="G2323" t="s">
        <v>264</v>
      </c>
      <c r="H2323" t="s">
        <v>263</v>
      </c>
    </row>
    <row r="2324" spans="1:54" hidden="1" x14ac:dyDescent="0.2">
      <c r="A2324">
        <v>642</v>
      </c>
      <c r="B2324" t="s">
        <v>510</v>
      </c>
      <c r="C2324" t="s">
        <v>267</v>
      </c>
      <c r="D2324" t="s">
        <v>157</v>
      </c>
      <c r="E2324" t="s">
        <v>266</v>
      </c>
      <c r="F2324" t="s">
        <v>265</v>
      </c>
      <c r="G2324" t="s">
        <v>264</v>
      </c>
      <c r="H2324" t="s">
        <v>263</v>
      </c>
      <c r="I2324" t="s">
        <v>1071</v>
      </c>
      <c r="J2324" s="3">
        <v>0.219</v>
      </c>
      <c r="K2324" s="3">
        <v>0.23499999999999999</v>
      </c>
      <c r="L2324" s="3">
        <v>0.251</v>
      </c>
      <c r="M2324" s="3">
        <v>0.27200000000000002</v>
      </c>
      <c r="N2324" s="3">
        <v>0.29399999999999998</v>
      </c>
      <c r="O2324" s="3">
        <v>0.313</v>
      </c>
      <c r="P2324" s="3">
        <v>0.32800000000000001</v>
      </c>
      <c r="Q2324" s="3">
        <v>0.34100000000000003</v>
      </c>
      <c r="R2324" s="3">
        <v>0.35199999999999998</v>
      </c>
      <c r="S2324" s="3">
        <v>0.36199999999999999</v>
      </c>
      <c r="T2324" s="3">
        <v>0.374</v>
      </c>
      <c r="U2324" s="3">
        <v>0.38600000000000001</v>
      </c>
      <c r="V2324" s="3">
        <v>0.4</v>
      </c>
      <c r="W2324" s="3">
        <v>0.41299999999999998</v>
      </c>
      <c r="X2324" s="3">
        <v>0.42799999999999999</v>
      </c>
      <c r="Y2324" s="3">
        <v>0.442</v>
      </c>
      <c r="Z2324" s="3">
        <v>0.45600000000000002</v>
      </c>
      <c r="AA2324" s="3">
        <v>0.47099999999999997</v>
      </c>
      <c r="AB2324" s="3">
        <v>0.48699999999999999</v>
      </c>
      <c r="AC2324" s="3">
        <v>0.502</v>
      </c>
      <c r="AD2324" s="3">
        <v>0.51800000000000002</v>
      </c>
      <c r="AE2324" s="3">
        <v>0.53500000000000003</v>
      </c>
      <c r="AF2324" s="3">
        <v>0.55100000000000005</v>
      </c>
      <c r="AG2324" s="3">
        <v>0.56899999999999995</v>
      </c>
      <c r="AH2324" s="3">
        <v>0.58599999999999997</v>
      </c>
      <c r="AI2324" s="3">
        <v>0.60399999999999998</v>
      </c>
      <c r="AJ2324" s="3">
        <v>0.622</v>
      </c>
      <c r="AK2324" s="3">
        <v>0.64</v>
      </c>
      <c r="AL2324" s="3">
        <v>0.65800000000000003</v>
      </c>
      <c r="AM2324" s="3">
        <v>0.67700000000000005</v>
      </c>
      <c r="AN2324" s="3">
        <v>0.69599999999999995</v>
      </c>
      <c r="AO2324" s="3">
        <v>0.71599999999999997</v>
      </c>
      <c r="AP2324" s="3">
        <v>0.73599999999999999</v>
      </c>
      <c r="AQ2324" s="3">
        <v>0.75700000000000001</v>
      </c>
      <c r="AR2324" s="3">
        <v>0.77800000000000002</v>
      </c>
      <c r="AS2324" s="3">
        <v>0.79900000000000004</v>
      </c>
      <c r="AT2324" s="3">
        <v>0.82099999999999995</v>
      </c>
      <c r="AU2324" s="3">
        <v>0.84299999999999997</v>
      </c>
      <c r="AV2324" s="3">
        <v>0.86499999999999999</v>
      </c>
      <c r="AW2324" s="3">
        <v>0.88700000000000001</v>
      </c>
      <c r="AX2324" s="3">
        <v>0.91</v>
      </c>
      <c r="AY2324" s="3">
        <v>0.93200000000000005</v>
      </c>
      <c r="AZ2324" s="3">
        <v>0.95399999999999996</v>
      </c>
      <c r="BA2324">
        <v>0.97699999999999998</v>
      </c>
      <c r="BB2324">
        <v>2010</v>
      </c>
    </row>
    <row r="2325" spans="1:54" hidden="1" x14ac:dyDescent="0.2">
      <c r="A2325">
        <v>642</v>
      </c>
      <c r="B2325" t="s">
        <v>510</v>
      </c>
      <c r="C2325" t="s">
        <v>262</v>
      </c>
      <c r="D2325" t="s">
        <v>157</v>
      </c>
      <c r="E2325" t="s">
        <v>260</v>
      </c>
      <c r="F2325" t="s">
        <v>259</v>
      </c>
      <c r="G2325" t="s">
        <v>225</v>
      </c>
      <c r="H2325" t="s">
        <v>222</v>
      </c>
      <c r="I2325" t="s">
        <v>1072</v>
      </c>
      <c r="J2325" s="3">
        <v>2.9569999999999999</v>
      </c>
      <c r="K2325" s="3">
        <v>2.5830000000000002</v>
      </c>
      <c r="L2325" s="3">
        <v>4.2060000000000004</v>
      </c>
      <c r="M2325" s="3">
        <v>6.7839999999999998</v>
      </c>
      <c r="N2325" s="3">
        <v>8.391</v>
      </c>
      <c r="O2325" s="3">
        <v>8.6319999999999997</v>
      </c>
      <c r="P2325" s="3">
        <v>6.8179999999999996</v>
      </c>
      <c r="Q2325" s="3">
        <v>8.3460000000000001</v>
      </c>
      <c r="R2325" s="3">
        <v>6.9210000000000003</v>
      </c>
      <c r="S2325" s="3">
        <v>13.592000000000001</v>
      </c>
      <c r="T2325" s="3">
        <v>19.132000000000001</v>
      </c>
      <c r="U2325" s="3">
        <v>18.023</v>
      </c>
      <c r="V2325" s="3">
        <v>15.79</v>
      </c>
      <c r="W2325" s="3">
        <v>17.564</v>
      </c>
      <c r="X2325" s="3">
        <v>14.984</v>
      </c>
      <c r="Y2325" s="3">
        <v>15.215</v>
      </c>
      <c r="Z2325" s="3">
        <v>23.437999999999999</v>
      </c>
      <c r="AA2325" s="3">
        <v>55.113999999999997</v>
      </c>
      <c r="AB2325" s="3">
        <v>71.290000000000006</v>
      </c>
      <c r="AC2325" s="3">
        <v>84.039000000000001</v>
      </c>
      <c r="AD2325" s="3">
        <v>164.38900000000001</v>
      </c>
      <c r="AE2325" s="3">
        <v>348</v>
      </c>
      <c r="AF2325" s="3">
        <v>414.48200000000003</v>
      </c>
      <c r="AG2325" s="3">
        <v>471.16199999999998</v>
      </c>
      <c r="AH2325" s="3">
        <v>773.52499999999998</v>
      </c>
      <c r="AI2325" s="3">
        <v>1410.1890000000001</v>
      </c>
      <c r="AJ2325" s="3">
        <v>2103.73</v>
      </c>
      <c r="AK2325" s="3">
        <v>2308.5259999999998</v>
      </c>
      <c r="AL2325" s="3">
        <v>3051.7860000000001</v>
      </c>
      <c r="AM2325" s="3">
        <v>2368.087</v>
      </c>
      <c r="AN2325" s="3">
        <v>2150.931</v>
      </c>
      <c r="AO2325" s="3">
        <v>2851.0120000000002</v>
      </c>
      <c r="AP2325" s="3">
        <v>3196.0749999999998</v>
      </c>
      <c r="AQ2325" s="3">
        <v>2696.0720000000001</v>
      </c>
      <c r="AR2325" s="3">
        <v>2585.3629999999998</v>
      </c>
      <c r="AS2325" s="3">
        <v>2070.7370000000001</v>
      </c>
      <c r="AT2325" s="3">
        <v>1129.134</v>
      </c>
      <c r="AU2325" s="3">
        <v>1233.867</v>
      </c>
      <c r="AV2325" s="3">
        <v>1153.854</v>
      </c>
      <c r="AW2325" s="3">
        <v>1061.6289999999999</v>
      </c>
      <c r="AX2325" s="3">
        <v>1048.501</v>
      </c>
      <c r="AY2325" s="3">
        <v>1029.9580000000001</v>
      </c>
      <c r="AZ2325" s="3">
        <v>1016.3630000000001</v>
      </c>
      <c r="BA2325">
        <v>1009.415</v>
      </c>
      <c r="BB2325">
        <v>2016</v>
      </c>
    </row>
    <row r="2326" spans="1:54" hidden="1" x14ac:dyDescent="0.2">
      <c r="A2326">
        <v>642</v>
      </c>
      <c r="B2326" t="s">
        <v>510</v>
      </c>
      <c r="C2326" t="s">
        <v>261</v>
      </c>
      <c r="D2326" t="s">
        <v>157</v>
      </c>
      <c r="E2326" t="s">
        <v>260</v>
      </c>
      <c r="F2326" t="s">
        <v>259</v>
      </c>
      <c r="G2326" t="s">
        <v>217</v>
      </c>
      <c r="I2326" t="s">
        <v>258</v>
      </c>
      <c r="J2326" s="3">
        <v>44.421999999999997</v>
      </c>
      <c r="K2326" s="3">
        <v>32.058999999999997</v>
      </c>
      <c r="L2326" s="3">
        <v>36.374000000000002</v>
      </c>
      <c r="M2326" s="3">
        <v>44.784999999999997</v>
      </c>
      <c r="N2326" s="3">
        <v>43.65</v>
      </c>
      <c r="O2326" s="3">
        <v>26.032</v>
      </c>
      <c r="P2326" s="3">
        <v>21.684000000000001</v>
      </c>
      <c r="Q2326" s="3">
        <v>25.038</v>
      </c>
      <c r="R2326" s="3">
        <v>19.452000000000002</v>
      </c>
      <c r="S2326" s="3">
        <v>40.625999999999998</v>
      </c>
      <c r="T2326" s="3">
        <v>52.746000000000002</v>
      </c>
      <c r="U2326" s="3">
        <v>48.481000000000002</v>
      </c>
      <c r="V2326" s="3">
        <v>37.271000000000001</v>
      </c>
      <c r="W2326" s="3">
        <v>38.371000000000002</v>
      </c>
      <c r="X2326" s="3">
        <v>22.532</v>
      </c>
      <c r="Y2326" s="3">
        <v>18.085000000000001</v>
      </c>
      <c r="Z2326" s="3">
        <v>16.588000000000001</v>
      </c>
      <c r="AA2326" s="3">
        <v>17.966000000000001</v>
      </c>
      <c r="AB2326" s="3">
        <v>27.436</v>
      </c>
      <c r="AC2326" s="3">
        <v>18.495000000000001</v>
      </c>
      <c r="AD2326" s="3">
        <v>19.978000000000002</v>
      </c>
      <c r="AE2326" s="3">
        <v>28.385000000000002</v>
      </c>
      <c r="AF2326" s="3">
        <v>28.849</v>
      </c>
      <c r="AG2326" s="3">
        <v>21.533999999999999</v>
      </c>
      <c r="AH2326" s="3">
        <v>24.606999999999999</v>
      </c>
      <c r="AI2326" s="3">
        <v>32.668999999999997</v>
      </c>
      <c r="AJ2326" s="3">
        <v>39.887999999999998</v>
      </c>
      <c r="AK2326" s="3">
        <v>36.848999999999997</v>
      </c>
      <c r="AL2326" s="3">
        <v>34.506</v>
      </c>
      <c r="AM2326" s="3">
        <v>33.372999999999998</v>
      </c>
      <c r="AN2326" s="3">
        <v>26.646000000000001</v>
      </c>
      <c r="AO2326" s="3">
        <v>28.327000000000002</v>
      </c>
      <c r="AP2326" s="3">
        <v>27.960999999999999</v>
      </c>
      <c r="AQ2326" s="3">
        <v>24.87</v>
      </c>
      <c r="AR2326" s="3">
        <v>24.364999999999998</v>
      </c>
      <c r="AS2326" s="3">
        <v>28.786999999999999</v>
      </c>
      <c r="AT2326" s="3">
        <v>18.706</v>
      </c>
      <c r="AU2326" s="3">
        <v>19.763999999999999</v>
      </c>
      <c r="AV2326" s="3">
        <v>18.89</v>
      </c>
      <c r="AW2326" s="3">
        <v>17.823</v>
      </c>
      <c r="AX2326" s="3">
        <v>17.227</v>
      </c>
      <c r="AY2326" s="3">
        <v>16.204000000000001</v>
      </c>
      <c r="AZ2326" s="3">
        <v>15.384</v>
      </c>
      <c r="BA2326">
        <v>14.574999999999999</v>
      </c>
      <c r="BB2326">
        <v>2016</v>
      </c>
    </row>
    <row r="2327" spans="1:54" hidden="1" x14ac:dyDescent="0.2">
      <c r="A2327">
        <v>642</v>
      </c>
      <c r="B2327" t="s">
        <v>510</v>
      </c>
      <c r="C2327" t="s">
        <v>257</v>
      </c>
      <c r="D2327" t="s">
        <v>157</v>
      </c>
      <c r="E2327" t="s">
        <v>255</v>
      </c>
      <c r="F2327" t="s">
        <v>254</v>
      </c>
      <c r="G2327" t="s">
        <v>225</v>
      </c>
      <c r="H2327" t="s">
        <v>222</v>
      </c>
      <c r="I2327" t="s">
        <v>1072</v>
      </c>
      <c r="J2327" s="3">
        <v>16.545000000000002</v>
      </c>
      <c r="K2327" s="3">
        <v>16.678000000000001</v>
      </c>
      <c r="L2327" s="3">
        <v>25.591000000000001</v>
      </c>
      <c r="M2327" s="3">
        <v>30.207000000000001</v>
      </c>
      <c r="N2327" s="3">
        <v>30.38</v>
      </c>
      <c r="O2327" s="3">
        <v>38.253</v>
      </c>
      <c r="P2327" s="3">
        <v>37.408999999999999</v>
      </c>
      <c r="Q2327" s="3">
        <v>61</v>
      </c>
      <c r="R2327" s="3">
        <v>81.102000000000004</v>
      </c>
      <c r="S2327" s="3">
        <v>39.076000000000001</v>
      </c>
      <c r="T2327" s="3">
        <v>77.231999999999999</v>
      </c>
      <c r="U2327" s="3">
        <v>105.77</v>
      </c>
      <c r="V2327" s="3">
        <v>251.98099999999999</v>
      </c>
      <c r="W2327" s="3">
        <v>117.321</v>
      </c>
      <c r="X2327" s="3">
        <v>339.05399999999997</v>
      </c>
      <c r="Y2327" s="3">
        <v>119.047</v>
      </c>
      <c r="Z2327" s="3">
        <v>32.417999999999999</v>
      </c>
      <c r="AA2327" s="3">
        <v>45.256</v>
      </c>
      <c r="AB2327" s="3">
        <v>91.171999999999997</v>
      </c>
      <c r="AC2327" s="3">
        <v>84.906999999999996</v>
      </c>
      <c r="AD2327" s="3">
        <v>186.33699999999999</v>
      </c>
      <c r="AE2327" s="3">
        <v>165.21899999999999</v>
      </c>
      <c r="AF2327" s="3">
        <v>161.69900000000001</v>
      </c>
      <c r="AG2327" s="3">
        <v>254.804</v>
      </c>
      <c r="AH2327" s="3">
        <v>484.92399999999998</v>
      </c>
      <c r="AI2327" s="3">
        <v>609.58699999999999</v>
      </c>
      <c r="AJ2327" s="3">
        <v>954.24800000000005</v>
      </c>
      <c r="AK2327" s="3">
        <v>1233.481</v>
      </c>
      <c r="AL2327" s="3">
        <v>1759.3309999999999</v>
      </c>
      <c r="AM2327" s="3">
        <v>2827.5219999999999</v>
      </c>
      <c r="AN2327" s="3">
        <v>2516.8530000000001</v>
      </c>
      <c r="AO2327" s="3">
        <v>2767.018</v>
      </c>
      <c r="AP2327" s="3">
        <v>4023.498</v>
      </c>
      <c r="AQ2327" s="3">
        <v>3173.41</v>
      </c>
      <c r="AR2327" s="3">
        <v>3395.78</v>
      </c>
      <c r="AS2327" s="3">
        <v>3246.6170000000002</v>
      </c>
      <c r="AT2327" s="3">
        <v>1853.088</v>
      </c>
      <c r="AU2327" s="3">
        <v>1417.393</v>
      </c>
      <c r="AV2327" s="3">
        <v>1218.441</v>
      </c>
      <c r="AW2327" s="3">
        <v>1086.7829999999999</v>
      </c>
      <c r="AX2327" s="3">
        <v>1018.117</v>
      </c>
      <c r="AY2327" s="3">
        <v>1042.4100000000001</v>
      </c>
      <c r="AZ2327" s="3">
        <v>1066.655</v>
      </c>
      <c r="BA2327">
        <v>1103.222</v>
      </c>
      <c r="BB2327">
        <v>2016</v>
      </c>
    </row>
    <row r="2328" spans="1:54" hidden="1" x14ac:dyDescent="0.2">
      <c r="A2328">
        <v>642</v>
      </c>
      <c r="B2328" t="s">
        <v>510</v>
      </c>
      <c r="C2328" t="s">
        <v>256</v>
      </c>
      <c r="D2328" t="s">
        <v>157</v>
      </c>
      <c r="E2328" t="s">
        <v>255</v>
      </c>
      <c r="F2328" t="s">
        <v>254</v>
      </c>
      <c r="G2328" t="s">
        <v>217</v>
      </c>
      <c r="I2328" t="s">
        <v>253</v>
      </c>
      <c r="J2328" s="3">
        <v>248.53700000000001</v>
      </c>
      <c r="K2328" s="3">
        <v>206.97900000000001</v>
      </c>
      <c r="L2328" s="3">
        <v>221.29599999999999</v>
      </c>
      <c r="M2328" s="3">
        <v>199.411</v>
      </c>
      <c r="N2328" s="3">
        <v>158.03200000000001</v>
      </c>
      <c r="O2328" s="3">
        <v>115.36</v>
      </c>
      <c r="P2328" s="3">
        <v>118.986</v>
      </c>
      <c r="Q2328" s="3">
        <v>183</v>
      </c>
      <c r="R2328" s="3">
        <v>227.947</v>
      </c>
      <c r="S2328" s="3">
        <v>116.797</v>
      </c>
      <c r="T2328" s="3">
        <v>212.93100000000001</v>
      </c>
      <c r="U2328" s="3">
        <v>284.51600000000002</v>
      </c>
      <c r="V2328" s="3">
        <v>594.77</v>
      </c>
      <c r="W2328" s="3">
        <v>256.30700000000002</v>
      </c>
      <c r="X2328" s="3">
        <v>509.84399999999999</v>
      </c>
      <c r="Y2328" s="3">
        <v>141.501</v>
      </c>
      <c r="Z2328" s="3">
        <v>22.943000000000001</v>
      </c>
      <c r="AA2328" s="3">
        <v>14.753</v>
      </c>
      <c r="AB2328" s="3">
        <v>35.087000000000003</v>
      </c>
      <c r="AC2328" s="3">
        <v>18.686</v>
      </c>
      <c r="AD2328" s="3">
        <v>22.645</v>
      </c>
      <c r="AE2328" s="3">
        <v>13.476000000000001</v>
      </c>
      <c r="AF2328" s="3">
        <v>11.255000000000001</v>
      </c>
      <c r="AG2328" s="3">
        <v>11.646000000000001</v>
      </c>
      <c r="AH2328" s="3">
        <v>15.426</v>
      </c>
      <c r="AI2328" s="3">
        <v>14.122</v>
      </c>
      <c r="AJ2328" s="3">
        <v>18.093</v>
      </c>
      <c r="AK2328" s="3">
        <v>19.689</v>
      </c>
      <c r="AL2328" s="3">
        <v>19.893000000000001</v>
      </c>
      <c r="AM2328" s="3">
        <v>39.847000000000001</v>
      </c>
      <c r="AN2328" s="3">
        <v>31.178999999999998</v>
      </c>
      <c r="AO2328" s="3">
        <v>27.492999999999999</v>
      </c>
      <c r="AP2328" s="3">
        <v>35.200000000000003</v>
      </c>
      <c r="AQ2328" s="3">
        <v>29.274000000000001</v>
      </c>
      <c r="AR2328" s="3">
        <v>32.002000000000002</v>
      </c>
      <c r="AS2328" s="3">
        <v>45.134</v>
      </c>
      <c r="AT2328" s="3">
        <v>30.7</v>
      </c>
      <c r="AU2328" s="3">
        <v>22.704000000000001</v>
      </c>
      <c r="AV2328" s="3">
        <v>19.948</v>
      </c>
      <c r="AW2328" s="3">
        <v>18.245999999999999</v>
      </c>
      <c r="AX2328" s="3">
        <v>16.728000000000002</v>
      </c>
      <c r="AY2328" s="3">
        <v>16.399000000000001</v>
      </c>
      <c r="AZ2328" s="3">
        <v>16.145</v>
      </c>
      <c r="BA2328">
        <v>15.93</v>
      </c>
      <c r="BB2328">
        <v>2016</v>
      </c>
    </row>
    <row r="2329" spans="1:54" hidden="1" x14ac:dyDescent="0.2">
      <c r="A2329">
        <v>642</v>
      </c>
      <c r="B2329" t="s">
        <v>510</v>
      </c>
      <c r="C2329" t="s">
        <v>252</v>
      </c>
      <c r="D2329" t="s">
        <v>157</v>
      </c>
      <c r="E2329" t="s">
        <v>250</v>
      </c>
      <c r="F2329" t="s">
        <v>249</v>
      </c>
      <c r="G2329" t="s">
        <v>225</v>
      </c>
      <c r="H2329" t="s">
        <v>222</v>
      </c>
      <c r="I2329" t="s">
        <v>1072</v>
      </c>
      <c r="J2329" s="3">
        <v>-13.587999999999999</v>
      </c>
      <c r="K2329" s="3">
        <v>-14.095000000000001</v>
      </c>
      <c r="L2329" s="3">
        <v>-21.384</v>
      </c>
      <c r="M2329" s="3">
        <v>-23.422999999999998</v>
      </c>
      <c r="N2329" s="3">
        <v>-21.989000000000001</v>
      </c>
      <c r="O2329" s="3">
        <v>-29.620999999999999</v>
      </c>
      <c r="P2329" s="3">
        <v>-30.591999999999999</v>
      </c>
      <c r="Q2329" s="3">
        <v>-52.654000000000003</v>
      </c>
      <c r="R2329" s="3">
        <v>-74.180999999999997</v>
      </c>
      <c r="S2329" s="3">
        <v>-25.484000000000002</v>
      </c>
      <c r="T2329" s="3">
        <v>-58.100999999999999</v>
      </c>
      <c r="U2329" s="3">
        <v>-87.747</v>
      </c>
      <c r="V2329" s="3">
        <v>-236.19</v>
      </c>
      <c r="W2329" s="3">
        <v>-99.757000000000005</v>
      </c>
      <c r="X2329" s="3">
        <v>-324.07</v>
      </c>
      <c r="Y2329" s="3">
        <v>-103.831</v>
      </c>
      <c r="Z2329" s="3">
        <v>-8.98</v>
      </c>
      <c r="AA2329" s="3">
        <v>9.8580000000000005</v>
      </c>
      <c r="AB2329" s="3">
        <v>-19.882000000000001</v>
      </c>
      <c r="AC2329" s="3">
        <v>-0.86799999999999999</v>
      </c>
      <c r="AD2329" s="3">
        <v>-21.948</v>
      </c>
      <c r="AE2329" s="3">
        <v>182.78100000000001</v>
      </c>
      <c r="AF2329" s="3">
        <v>252.78299999999999</v>
      </c>
      <c r="AG2329" s="3">
        <v>216.358</v>
      </c>
      <c r="AH2329" s="3">
        <v>288.601</v>
      </c>
      <c r="AI2329" s="3">
        <v>800.60199999999998</v>
      </c>
      <c r="AJ2329" s="3">
        <v>1149.482</v>
      </c>
      <c r="AK2329" s="3">
        <v>1075.0450000000001</v>
      </c>
      <c r="AL2329" s="3">
        <v>1292.4549999999999</v>
      </c>
      <c r="AM2329" s="3">
        <v>-459.435</v>
      </c>
      <c r="AN2329" s="3">
        <v>-365.92099999999999</v>
      </c>
      <c r="AO2329" s="3">
        <v>83.994</v>
      </c>
      <c r="AP2329" s="3">
        <v>-827.423</v>
      </c>
      <c r="AQ2329" s="3">
        <v>-477.339</v>
      </c>
      <c r="AR2329" s="3">
        <v>-810.41700000000003</v>
      </c>
      <c r="AS2329" s="3">
        <v>-1175.8800000000001</v>
      </c>
      <c r="AT2329" s="3">
        <v>-723.95399999999995</v>
      </c>
      <c r="AU2329" s="3">
        <v>-183.52600000000001</v>
      </c>
      <c r="AV2329" s="3">
        <v>-64.587000000000003</v>
      </c>
      <c r="AW2329" s="3">
        <v>-25.155000000000001</v>
      </c>
      <c r="AX2329" s="3">
        <v>30.384</v>
      </c>
      <c r="AY2329" s="3">
        <v>-12.452</v>
      </c>
      <c r="AZ2329" s="3">
        <v>-50.290999999999997</v>
      </c>
      <c r="BA2329">
        <v>-93.807000000000002</v>
      </c>
      <c r="BB2329">
        <v>2016</v>
      </c>
    </row>
    <row r="2330" spans="1:54" hidden="1" x14ac:dyDescent="0.2">
      <c r="A2330">
        <v>642</v>
      </c>
      <c r="B2330" t="s">
        <v>510</v>
      </c>
      <c r="C2330" t="s">
        <v>251</v>
      </c>
      <c r="D2330" t="s">
        <v>157</v>
      </c>
      <c r="E2330" t="s">
        <v>250</v>
      </c>
      <c r="F2330" t="s">
        <v>249</v>
      </c>
      <c r="G2330" t="s">
        <v>217</v>
      </c>
      <c r="I2330" t="s">
        <v>248</v>
      </c>
      <c r="J2330" s="3">
        <v>-204.11500000000001</v>
      </c>
      <c r="K2330" s="3">
        <v>-174.92</v>
      </c>
      <c r="L2330" s="3">
        <v>-184.922</v>
      </c>
      <c r="M2330" s="3">
        <v>-154.626</v>
      </c>
      <c r="N2330" s="3">
        <v>-114.38200000000001</v>
      </c>
      <c r="O2330" s="3">
        <v>-89.328000000000003</v>
      </c>
      <c r="P2330" s="3">
        <v>-97.301000000000002</v>
      </c>
      <c r="Q2330" s="3">
        <v>-157.96199999999999</v>
      </c>
      <c r="R2330" s="3">
        <v>-208.495</v>
      </c>
      <c r="S2330" s="3">
        <v>-76.171000000000006</v>
      </c>
      <c r="T2330" s="3">
        <v>-160.185</v>
      </c>
      <c r="U2330" s="3">
        <v>-236.036</v>
      </c>
      <c r="V2330" s="3">
        <v>-557.49900000000002</v>
      </c>
      <c r="W2330" s="3">
        <v>-217.93600000000001</v>
      </c>
      <c r="X2330" s="3">
        <v>-487.31200000000001</v>
      </c>
      <c r="Y2330" s="3">
        <v>-123.416</v>
      </c>
      <c r="Z2330" s="3">
        <v>-6.3550000000000004</v>
      </c>
      <c r="AA2330" s="3">
        <v>3.214</v>
      </c>
      <c r="AB2330" s="3">
        <v>-7.6509999999999998</v>
      </c>
      <c r="AC2330" s="3">
        <v>-0.191</v>
      </c>
      <c r="AD2330" s="3">
        <v>-2.6669999999999998</v>
      </c>
      <c r="AE2330" s="3">
        <v>14.909000000000001</v>
      </c>
      <c r="AF2330" s="3">
        <v>17.594000000000001</v>
      </c>
      <c r="AG2330" s="3">
        <v>9.8879999999999999</v>
      </c>
      <c r="AH2330" s="3">
        <v>9.1809999999999992</v>
      </c>
      <c r="AI2330" s="3">
        <v>18.547000000000001</v>
      </c>
      <c r="AJ2330" s="3">
        <v>21.795000000000002</v>
      </c>
      <c r="AK2330" s="3">
        <v>17.16</v>
      </c>
      <c r="AL2330" s="3">
        <v>14.614000000000001</v>
      </c>
      <c r="AM2330" s="3">
        <v>-6.4749999999999996</v>
      </c>
      <c r="AN2330" s="3">
        <v>-4.5330000000000004</v>
      </c>
      <c r="AO2330" s="3">
        <v>0.83499999999999996</v>
      </c>
      <c r="AP2330" s="3">
        <v>-7.2389999999999999</v>
      </c>
      <c r="AQ2330" s="3">
        <v>-4.4029999999999996</v>
      </c>
      <c r="AR2330" s="3">
        <v>-7.6369999999999996</v>
      </c>
      <c r="AS2330" s="3">
        <v>-16.347000000000001</v>
      </c>
      <c r="AT2330" s="3">
        <v>-11.994</v>
      </c>
      <c r="AU2330" s="3">
        <v>-2.94</v>
      </c>
      <c r="AV2330" s="3">
        <v>-1.0569999999999999</v>
      </c>
      <c r="AW2330" s="3">
        <v>-0.42199999999999999</v>
      </c>
      <c r="AX2330" s="3">
        <v>0.499</v>
      </c>
      <c r="AY2330" s="3">
        <v>-0.19600000000000001</v>
      </c>
      <c r="AZ2330" s="3">
        <v>-0.76100000000000001</v>
      </c>
      <c r="BA2330">
        <v>-1.3540000000000001</v>
      </c>
      <c r="BB2330">
        <v>2016</v>
      </c>
    </row>
    <row r="2331" spans="1:54" hidden="1" x14ac:dyDescent="0.2">
      <c r="A2331">
        <v>642</v>
      </c>
      <c r="B2331" t="s">
        <v>510</v>
      </c>
      <c r="C2331" t="s">
        <v>247</v>
      </c>
      <c r="D2331" t="s">
        <v>157</v>
      </c>
      <c r="E2331" t="s">
        <v>245</v>
      </c>
      <c r="F2331" t="s">
        <v>244</v>
      </c>
      <c r="G2331" t="s">
        <v>225</v>
      </c>
      <c r="H2331" t="s">
        <v>222</v>
      </c>
    </row>
    <row r="2332" spans="1:54" hidden="1" x14ac:dyDescent="0.2">
      <c r="A2332">
        <v>642</v>
      </c>
      <c r="B2332" t="s">
        <v>510</v>
      </c>
      <c r="C2332" t="s">
        <v>246</v>
      </c>
      <c r="D2332" t="s">
        <v>157</v>
      </c>
      <c r="E2332" t="s">
        <v>245</v>
      </c>
      <c r="F2332" t="s">
        <v>244</v>
      </c>
      <c r="G2332" t="s">
        <v>243</v>
      </c>
    </row>
    <row r="2333" spans="1:54" hidden="1" x14ac:dyDescent="0.2">
      <c r="A2333">
        <v>642</v>
      </c>
      <c r="B2333" t="s">
        <v>510</v>
      </c>
      <c r="C2333" t="s">
        <v>242</v>
      </c>
      <c r="D2333" t="s">
        <v>157</v>
      </c>
      <c r="E2333" t="s">
        <v>240</v>
      </c>
      <c r="F2333" t="s">
        <v>239</v>
      </c>
      <c r="G2333" t="s">
        <v>225</v>
      </c>
      <c r="H2333" t="s">
        <v>222</v>
      </c>
      <c r="I2333" t="s">
        <v>1072</v>
      </c>
      <c r="J2333" s="3" t="s">
        <v>215</v>
      </c>
      <c r="K2333" s="3" t="s">
        <v>215</v>
      </c>
      <c r="L2333" s="3" t="s">
        <v>215</v>
      </c>
      <c r="M2333" s="3" t="s">
        <v>215</v>
      </c>
      <c r="N2333" s="3" t="s">
        <v>215</v>
      </c>
      <c r="O2333" s="3">
        <v>-27.689</v>
      </c>
      <c r="P2333" s="3">
        <v>-28.555</v>
      </c>
      <c r="Q2333" s="3">
        <v>-50.773000000000003</v>
      </c>
      <c r="R2333" s="3">
        <v>-71.918000000000006</v>
      </c>
      <c r="S2333" s="3">
        <v>-23.151</v>
      </c>
      <c r="T2333" s="3">
        <v>-55.741999999999997</v>
      </c>
      <c r="U2333" s="3">
        <v>-85.191000000000003</v>
      </c>
      <c r="V2333" s="3">
        <v>-232.946</v>
      </c>
      <c r="W2333" s="3">
        <v>-96.462000000000003</v>
      </c>
      <c r="X2333" s="3">
        <v>-319.14</v>
      </c>
      <c r="Y2333" s="3">
        <v>-99.004999999999995</v>
      </c>
      <c r="Z2333" s="3">
        <v>-3.855</v>
      </c>
      <c r="AA2333" s="3">
        <v>14.045</v>
      </c>
      <c r="AB2333" s="3">
        <v>-15.423999999999999</v>
      </c>
      <c r="AC2333" s="3">
        <v>4.0839999999999996</v>
      </c>
      <c r="AD2333" s="3">
        <v>-18.259</v>
      </c>
      <c r="AE2333" s="3">
        <v>189.857</v>
      </c>
      <c r="AF2333" s="3">
        <v>256.70499999999998</v>
      </c>
      <c r="AG2333" s="3">
        <v>216.87100000000001</v>
      </c>
      <c r="AH2333" s="3">
        <v>291.149</v>
      </c>
      <c r="AI2333" s="3">
        <v>802.78</v>
      </c>
      <c r="AJ2333" s="3">
        <v>1150.6179999999999</v>
      </c>
      <c r="AK2333" s="3">
        <v>1075.9169999999999</v>
      </c>
      <c r="AL2333" s="3">
        <v>1294.9970000000001</v>
      </c>
      <c r="AM2333" s="3">
        <v>-456.00400000000002</v>
      </c>
      <c r="AN2333" s="3">
        <v>-346.37099999999998</v>
      </c>
      <c r="AO2333" s="3">
        <v>111.75700000000001</v>
      </c>
      <c r="AP2333" s="3">
        <v>-795.577</v>
      </c>
      <c r="AQ2333" s="3">
        <v>-439.59699999999998</v>
      </c>
      <c r="AR2333" s="3">
        <v>-760.39700000000005</v>
      </c>
      <c r="AS2333" s="3">
        <v>-1145.441</v>
      </c>
      <c r="AT2333" s="3">
        <v>-696.64300000000003</v>
      </c>
      <c r="AU2333" s="3">
        <v>-153.56200000000001</v>
      </c>
      <c r="AV2333" s="3">
        <v>-9.2210000000000001</v>
      </c>
      <c r="AW2333" s="3">
        <v>61.122</v>
      </c>
      <c r="AX2333" s="3">
        <v>121.051</v>
      </c>
      <c r="AY2333" s="3">
        <v>80.168999999999997</v>
      </c>
      <c r="AZ2333" s="3">
        <v>42.779000000000003</v>
      </c>
      <c r="BA2333">
        <v>0.44800000000000001</v>
      </c>
      <c r="BB2333">
        <v>2016</v>
      </c>
    </row>
    <row r="2334" spans="1:54" hidden="1" x14ac:dyDescent="0.2">
      <c r="A2334">
        <v>642</v>
      </c>
      <c r="B2334" t="s">
        <v>510</v>
      </c>
      <c r="C2334" t="s">
        <v>241</v>
      </c>
      <c r="D2334" t="s">
        <v>157</v>
      </c>
      <c r="E2334" t="s">
        <v>240</v>
      </c>
      <c r="F2334" t="s">
        <v>239</v>
      </c>
      <c r="G2334" t="s">
        <v>217</v>
      </c>
      <c r="I2334" t="s">
        <v>238</v>
      </c>
      <c r="J2334" s="3" t="s">
        <v>215</v>
      </c>
      <c r="K2334" s="3" t="s">
        <v>215</v>
      </c>
      <c r="L2334" s="3" t="s">
        <v>215</v>
      </c>
      <c r="M2334" s="3" t="s">
        <v>215</v>
      </c>
      <c r="N2334" s="3" t="s">
        <v>215</v>
      </c>
      <c r="O2334" s="3">
        <v>-83.501999999999995</v>
      </c>
      <c r="P2334" s="3">
        <v>-90.822000000000003</v>
      </c>
      <c r="Q2334" s="3">
        <v>-152.31899999999999</v>
      </c>
      <c r="R2334" s="3">
        <v>-202.13399999999999</v>
      </c>
      <c r="S2334" s="3">
        <v>-69.197999999999993</v>
      </c>
      <c r="T2334" s="3">
        <v>-153.68299999999999</v>
      </c>
      <c r="U2334" s="3">
        <v>-229.16</v>
      </c>
      <c r="V2334" s="3">
        <v>-549.84</v>
      </c>
      <c r="W2334" s="3">
        <v>-210.73699999999999</v>
      </c>
      <c r="X2334" s="3">
        <v>-479.899</v>
      </c>
      <c r="Y2334" s="3">
        <v>-117.68</v>
      </c>
      <c r="Z2334" s="3">
        <v>-2.7280000000000002</v>
      </c>
      <c r="AA2334" s="3">
        <v>4.5780000000000003</v>
      </c>
      <c r="AB2334" s="3">
        <v>-5.9359999999999999</v>
      </c>
      <c r="AC2334" s="3">
        <v>0.89900000000000002</v>
      </c>
      <c r="AD2334" s="3">
        <v>-2.2189999999999999</v>
      </c>
      <c r="AE2334" s="3">
        <v>15.486000000000001</v>
      </c>
      <c r="AF2334" s="3">
        <v>17.867000000000001</v>
      </c>
      <c r="AG2334" s="3">
        <v>9.9120000000000008</v>
      </c>
      <c r="AH2334" s="3">
        <v>9.2620000000000005</v>
      </c>
      <c r="AI2334" s="3">
        <v>18.597000000000001</v>
      </c>
      <c r="AJ2334" s="3">
        <v>21.815999999999999</v>
      </c>
      <c r="AK2334" s="3">
        <v>17.173999999999999</v>
      </c>
      <c r="AL2334" s="3">
        <v>14.641999999999999</v>
      </c>
      <c r="AM2334" s="3">
        <v>-6.4260000000000002</v>
      </c>
      <c r="AN2334" s="3">
        <v>-4.2910000000000004</v>
      </c>
      <c r="AO2334" s="3">
        <v>1.1100000000000001</v>
      </c>
      <c r="AP2334" s="3">
        <v>-6.96</v>
      </c>
      <c r="AQ2334" s="3">
        <v>-4.0549999999999997</v>
      </c>
      <c r="AR2334" s="3">
        <v>-7.1660000000000004</v>
      </c>
      <c r="AS2334" s="3">
        <v>-15.923999999999999</v>
      </c>
      <c r="AT2334" s="3">
        <v>-11.541</v>
      </c>
      <c r="AU2334" s="3">
        <v>-2.46</v>
      </c>
      <c r="AV2334" s="3">
        <v>-0.151</v>
      </c>
      <c r="AW2334" s="3">
        <v>1.026</v>
      </c>
      <c r="AX2334" s="3">
        <v>1.9890000000000001</v>
      </c>
      <c r="AY2334" s="3">
        <v>1.2609999999999999</v>
      </c>
      <c r="AZ2334" s="3">
        <v>0.64800000000000002</v>
      </c>
      <c r="BA2334">
        <v>6.0000000000000001E-3</v>
      </c>
      <c r="BB2334">
        <v>2016</v>
      </c>
    </row>
    <row r="2335" spans="1:54" hidden="1" x14ac:dyDescent="0.2">
      <c r="A2335">
        <v>642</v>
      </c>
      <c r="B2335" t="s">
        <v>510</v>
      </c>
      <c r="C2335" t="s">
        <v>237</v>
      </c>
      <c r="D2335" t="s">
        <v>157</v>
      </c>
      <c r="E2335" t="s">
        <v>235</v>
      </c>
      <c r="F2335" t="s">
        <v>234</v>
      </c>
      <c r="G2335" t="s">
        <v>225</v>
      </c>
      <c r="H2335" t="s">
        <v>222</v>
      </c>
    </row>
    <row r="2336" spans="1:54" hidden="1" x14ac:dyDescent="0.2">
      <c r="A2336">
        <v>642</v>
      </c>
      <c r="B2336" t="s">
        <v>510</v>
      </c>
      <c r="C2336" t="s">
        <v>236</v>
      </c>
      <c r="D2336" t="s">
        <v>157</v>
      </c>
      <c r="E2336" t="s">
        <v>235</v>
      </c>
      <c r="F2336" t="s">
        <v>234</v>
      </c>
      <c r="G2336" t="s">
        <v>217</v>
      </c>
    </row>
    <row r="2337" spans="1:54" hidden="1" x14ac:dyDescent="0.2">
      <c r="A2337">
        <v>642</v>
      </c>
      <c r="B2337" t="s">
        <v>510</v>
      </c>
      <c r="C2337" t="s">
        <v>233</v>
      </c>
      <c r="D2337" t="s">
        <v>157</v>
      </c>
      <c r="E2337" t="s">
        <v>231</v>
      </c>
      <c r="F2337" t="s">
        <v>230</v>
      </c>
      <c r="G2337" t="s">
        <v>225</v>
      </c>
      <c r="H2337" t="s">
        <v>222</v>
      </c>
      <c r="I2337" t="s">
        <v>1072</v>
      </c>
      <c r="J2337" s="3">
        <v>9.734</v>
      </c>
      <c r="K2337" s="3">
        <v>17.814</v>
      </c>
      <c r="L2337" s="3">
        <v>30.143999999999998</v>
      </c>
      <c r="M2337" s="3">
        <v>39.277000000000001</v>
      </c>
      <c r="N2337" s="3">
        <v>49.585999999999999</v>
      </c>
      <c r="O2337" s="3">
        <v>60.933</v>
      </c>
      <c r="P2337" s="3">
        <v>47.935000000000002</v>
      </c>
      <c r="Q2337" s="3">
        <v>47.106000000000002</v>
      </c>
      <c r="R2337" s="3">
        <v>54.970999999999997</v>
      </c>
      <c r="S2337" s="3">
        <v>62.572000000000003</v>
      </c>
      <c r="T2337" s="3">
        <v>56.947000000000003</v>
      </c>
      <c r="U2337" s="3">
        <v>62.999000000000002</v>
      </c>
      <c r="V2337" s="3">
        <v>57.987000000000002</v>
      </c>
      <c r="W2337" s="3">
        <v>69.838999999999999</v>
      </c>
      <c r="X2337" s="3">
        <v>143.625</v>
      </c>
      <c r="Y2337" s="3">
        <v>115.154</v>
      </c>
      <c r="Z2337" s="3">
        <v>128.84200000000001</v>
      </c>
      <c r="AA2337" s="3">
        <v>141.91499999999999</v>
      </c>
      <c r="AB2337" s="3">
        <v>153.91399999999999</v>
      </c>
      <c r="AC2337" s="3">
        <v>274.80599999999998</v>
      </c>
      <c r="AD2337" s="3">
        <v>301.38900000000001</v>
      </c>
      <c r="AE2337" s="3">
        <v>312.34399999999999</v>
      </c>
      <c r="AF2337" s="3">
        <v>279.39999999999998</v>
      </c>
      <c r="AG2337" s="3">
        <v>146.73099999999999</v>
      </c>
      <c r="AH2337" s="3">
        <v>142.149</v>
      </c>
      <c r="AI2337" s="3">
        <v>123.026</v>
      </c>
      <c r="AJ2337" s="3">
        <v>64.393000000000001</v>
      </c>
      <c r="AK2337" s="3">
        <v>47.267000000000003</v>
      </c>
      <c r="AL2337" s="3">
        <v>43.195999999999998</v>
      </c>
      <c r="AM2337" s="3">
        <v>307.76900000000001</v>
      </c>
      <c r="AN2337" s="3">
        <v>637.25199999999995</v>
      </c>
      <c r="AO2337" s="3">
        <v>721.67600000000004</v>
      </c>
      <c r="AP2337" s="3">
        <v>811.25099999999998</v>
      </c>
      <c r="AQ2337" s="3">
        <v>679.923</v>
      </c>
      <c r="AR2337" s="3">
        <v>1349.797</v>
      </c>
      <c r="AS2337" s="3">
        <v>2619.7730000000001</v>
      </c>
      <c r="AT2337" s="3">
        <v>2892.4470000000001</v>
      </c>
      <c r="AU2337" s="3">
        <v>2664.1909999999998</v>
      </c>
      <c r="AV2337" s="3">
        <v>2782.902</v>
      </c>
      <c r="AW2337" s="3">
        <v>2883.2649999999999</v>
      </c>
      <c r="AX2337" s="3">
        <v>3033.857</v>
      </c>
      <c r="AY2337" s="3">
        <v>3068.5169999999998</v>
      </c>
      <c r="AZ2337" s="3">
        <v>3070.55</v>
      </c>
      <c r="BA2337">
        <v>3177.0250000000001</v>
      </c>
      <c r="BB2337">
        <v>2016</v>
      </c>
    </row>
    <row r="2338" spans="1:54" hidden="1" x14ac:dyDescent="0.2">
      <c r="A2338">
        <v>642</v>
      </c>
      <c r="B2338" t="s">
        <v>510</v>
      </c>
      <c r="C2338" t="s">
        <v>232</v>
      </c>
      <c r="D2338" t="s">
        <v>157</v>
      </c>
      <c r="E2338" t="s">
        <v>231</v>
      </c>
      <c r="F2338" t="s">
        <v>230</v>
      </c>
      <c r="G2338" t="s">
        <v>217</v>
      </c>
      <c r="I2338" t="s">
        <v>229</v>
      </c>
      <c r="J2338" s="3">
        <v>146.22900000000001</v>
      </c>
      <c r="K2338" s="3">
        <v>221.06800000000001</v>
      </c>
      <c r="L2338" s="3">
        <v>260.66699999999997</v>
      </c>
      <c r="M2338" s="3">
        <v>259.28800000000001</v>
      </c>
      <c r="N2338" s="3">
        <v>257.93799999999999</v>
      </c>
      <c r="O2338" s="3">
        <v>183.75700000000001</v>
      </c>
      <c r="P2338" s="3">
        <v>152.465</v>
      </c>
      <c r="Q2338" s="3">
        <v>141.31800000000001</v>
      </c>
      <c r="R2338" s="3">
        <v>154.50399999999999</v>
      </c>
      <c r="S2338" s="3">
        <v>187.02500000000001</v>
      </c>
      <c r="T2338" s="3">
        <v>157.00399999999999</v>
      </c>
      <c r="U2338" s="3">
        <v>169.465</v>
      </c>
      <c r="V2338" s="3">
        <v>136.87</v>
      </c>
      <c r="W2338" s="3">
        <v>152.57499999999999</v>
      </c>
      <c r="X2338" s="3">
        <v>215.97300000000001</v>
      </c>
      <c r="Y2338" s="3">
        <v>136.874</v>
      </c>
      <c r="Z2338" s="3">
        <v>91.186000000000007</v>
      </c>
      <c r="AA2338" s="3">
        <v>46.261000000000003</v>
      </c>
      <c r="AB2338" s="3">
        <v>59.232999999999997</v>
      </c>
      <c r="AC2338" s="3">
        <v>60.478000000000002</v>
      </c>
      <c r="AD2338" s="3">
        <v>36.627000000000002</v>
      </c>
      <c r="AE2338" s="3">
        <v>25.477</v>
      </c>
      <c r="AF2338" s="3">
        <v>19.446999999999999</v>
      </c>
      <c r="AG2338" s="3">
        <v>6.7060000000000004</v>
      </c>
      <c r="AH2338" s="3">
        <v>4.5220000000000002</v>
      </c>
      <c r="AI2338" s="3">
        <v>2.85</v>
      </c>
      <c r="AJ2338" s="3">
        <v>1.2210000000000001</v>
      </c>
      <c r="AK2338" s="3">
        <v>0.754</v>
      </c>
      <c r="AL2338" s="3">
        <v>0.48799999999999999</v>
      </c>
      <c r="AM2338" s="3">
        <v>4.3369999999999997</v>
      </c>
      <c r="AN2338" s="3">
        <v>7.8940000000000001</v>
      </c>
      <c r="AO2338" s="3">
        <v>7.17</v>
      </c>
      <c r="AP2338" s="3">
        <v>7.0970000000000004</v>
      </c>
      <c r="AQ2338" s="3">
        <v>6.2720000000000002</v>
      </c>
      <c r="AR2338" s="3">
        <v>12.721</v>
      </c>
      <c r="AS2338" s="3">
        <v>36.42</v>
      </c>
      <c r="AT2338" s="3">
        <v>47.917999999999999</v>
      </c>
      <c r="AU2338" s="3">
        <v>42.676000000000002</v>
      </c>
      <c r="AV2338" s="3">
        <v>45.561</v>
      </c>
      <c r="AW2338" s="3">
        <v>48.405999999999999</v>
      </c>
      <c r="AX2338" s="3">
        <v>49.847000000000001</v>
      </c>
      <c r="AY2338" s="3">
        <v>48.274999999999999</v>
      </c>
      <c r="AZ2338" s="3">
        <v>46.476999999999997</v>
      </c>
      <c r="BA2338">
        <v>45.874000000000002</v>
      </c>
      <c r="BB2338">
        <v>2016</v>
      </c>
    </row>
    <row r="2339" spans="1:54" hidden="1" x14ac:dyDescent="0.2">
      <c r="A2339">
        <v>642</v>
      </c>
      <c r="B2339" t="s">
        <v>510</v>
      </c>
      <c r="C2339" t="s">
        <v>228</v>
      </c>
      <c r="D2339" t="s">
        <v>157</v>
      </c>
      <c r="E2339" t="s">
        <v>227</v>
      </c>
      <c r="F2339" t="s">
        <v>226</v>
      </c>
      <c r="G2339" t="s">
        <v>225</v>
      </c>
      <c r="H2339" t="s">
        <v>222</v>
      </c>
      <c r="I2339" t="s">
        <v>1072</v>
      </c>
      <c r="J2339" s="3">
        <v>6.657</v>
      </c>
      <c r="K2339" s="3">
        <v>8.0579999999999998</v>
      </c>
      <c r="L2339" s="3">
        <v>11.564</v>
      </c>
      <c r="M2339" s="3">
        <v>15.148</v>
      </c>
      <c r="N2339" s="3">
        <v>19.224</v>
      </c>
      <c r="O2339" s="3">
        <v>33.159999999999997</v>
      </c>
      <c r="P2339" s="3">
        <v>31.44</v>
      </c>
      <c r="Q2339" s="3">
        <v>33.332999999999998</v>
      </c>
      <c r="R2339" s="3">
        <v>35.579000000000001</v>
      </c>
      <c r="S2339" s="3">
        <v>33.457000000000001</v>
      </c>
      <c r="T2339" s="3">
        <v>36.271000000000001</v>
      </c>
      <c r="U2339" s="3">
        <v>37.174999999999997</v>
      </c>
      <c r="V2339" s="3">
        <v>42.366</v>
      </c>
      <c r="W2339" s="3">
        <v>45.774000000000001</v>
      </c>
      <c r="X2339" s="3">
        <v>66.501000000000005</v>
      </c>
      <c r="Y2339" s="3">
        <v>84.131</v>
      </c>
      <c r="Z2339" s="3">
        <v>141.29599999999999</v>
      </c>
      <c r="AA2339" s="3">
        <v>306.767</v>
      </c>
      <c r="AB2339" s="3">
        <v>259.84300000000002</v>
      </c>
      <c r="AC2339" s="3">
        <v>454.39100000000002</v>
      </c>
      <c r="AD2339" s="3">
        <v>822.85</v>
      </c>
      <c r="AE2339" s="3">
        <v>1225.982</v>
      </c>
      <c r="AF2339" s="3">
        <v>1436.7460000000001</v>
      </c>
      <c r="AG2339" s="3">
        <v>2187.9789999999998</v>
      </c>
      <c r="AH2339" s="3">
        <v>3143.4859999999999</v>
      </c>
      <c r="AI2339" s="3">
        <v>4316.6289999999999</v>
      </c>
      <c r="AJ2339" s="3">
        <v>5274.1459999999997</v>
      </c>
      <c r="AK2339" s="3">
        <v>6264.8410000000003</v>
      </c>
      <c r="AL2339" s="3">
        <v>8844.107</v>
      </c>
      <c r="AM2339" s="3">
        <v>7095.9189999999999</v>
      </c>
      <c r="AN2339" s="3">
        <v>8072.2929999999997</v>
      </c>
      <c r="AO2339" s="3">
        <v>10064.619000000001</v>
      </c>
      <c r="AP2339" s="3">
        <v>11430.511</v>
      </c>
      <c r="AQ2339" s="3">
        <v>10840.521000000001</v>
      </c>
      <c r="AR2339" s="3">
        <v>10611.13</v>
      </c>
      <c r="AS2339" s="3">
        <v>7193.2780000000002</v>
      </c>
      <c r="AT2339" s="3">
        <v>6036.2110000000002</v>
      </c>
      <c r="AU2339" s="3">
        <v>6242.8530000000001</v>
      </c>
      <c r="AV2339" s="3">
        <v>6108.143</v>
      </c>
      <c r="AW2339" s="3">
        <v>5956.3639999999996</v>
      </c>
      <c r="AX2339" s="3">
        <v>6086.2839999999997</v>
      </c>
      <c r="AY2339" s="3">
        <v>6356.3609999999999</v>
      </c>
      <c r="AZ2339" s="3">
        <v>6606.6369999999997</v>
      </c>
      <c r="BA2339">
        <v>6925.6139999999996</v>
      </c>
      <c r="BB2339">
        <v>2016</v>
      </c>
    </row>
    <row r="2340" spans="1:54" hidden="1" x14ac:dyDescent="0.2">
      <c r="A2340">
        <v>642</v>
      </c>
      <c r="B2340" t="s">
        <v>510</v>
      </c>
      <c r="C2340" t="s">
        <v>224</v>
      </c>
      <c r="D2340" t="s">
        <v>157</v>
      </c>
      <c r="E2340" t="s">
        <v>219</v>
      </c>
      <c r="F2340" t="s">
        <v>218</v>
      </c>
      <c r="G2340" t="s">
        <v>223</v>
      </c>
      <c r="H2340" t="s">
        <v>222</v>
      </c>
      <c r="I2340" t="s">
        <v>1073</v>
      </c>
      <c r="J2340" s="3" t="s">
        <v>215</v>
      </c>
      <c r="K2340" s="3" t="s">
        <v>215</v>
      </c>
      <c r="L2340" s="3" t="s">
        <v>215</v>
      </c>
      <c r="M2340" s="3" t="s">
        <v>215</v>
      </c>
      <c r="N2340" s="3" t="s">
        <v>215</v>
      </c>
      <c r="O2340" s="3" t="s">
        <v>215</v>
      </c>
      <c r="P2340" s="3" t="s">
        <v>215</v>
      </c>
      <c r="Q2340" s="3">
        <v>-2.4E-2</v>
      </c>
      <c r="R2340" s="3">
        <v>-1.7000000000000001E-2</v>
      </c>
      <c r="S2340" s="3">
        <v>-2.1000000000000001E-2</v>
      </c>
      <c r="T2340" s="3">
        <v>-1.9E-2</v>
      </c>
      <c r="U2340" s="3">
        <v>-4.1000000000000002E-2</v>
      </c>
      <c r="V2340" s="3">
        <v>-1.0999999999999999E-2</v>
      </c>
      <c r="W2340" s="3">
        <v>3.0000000000000001E-3</v>
      </c>
      <c r="X2340" s="3" t="s">
        <v>355</v>
      </c>
      <c r="Y2340" s="3">
        <v>-0.123</v>
      </c>
      <c r="Z2340" s="3">
        <v>-0.34399999999999997</v>
      </c>
      <c r="AA2340" s="3">
        <v>-0.14399999999999999</v>
      </c>
      <c r="AB2340" s="3">
        <v>-0.39800000000000002</v>
      </c>
      <c r="AC2340" s="3">
        <v>-0.218</v>
      </c>
      <c r="AD2340" s="3">
        <v>-0.35199999999999998</v>
      </c>
      <c r="AE2340" s="3">
        <v>-0.81599999999999995</v>
      </c>
      <c r="AF2340" s="3">
        <v>-1.1120000000000001</v>
      </c>
      <c r="AG2340" s="3">
        <v>-0.188</v>
      </c>
      <c r="AH2340" s="3">
        <v>0.45400000000000001</v>
      </c>
      <c r="AI2340" s="3">
        <v>1.375</v>
      </c>
      <c r="AJ2340" s="3">
        <v>1.9379999999999999</v>
      </c>
      <c r="AK2340" s="3">
        <v>2.1779999999999999</v>
      </c>
      <c r="AL2340" s="3">
        <v>1.55</v>
      </c>
      <c r="AM2340" s="3">
        <v>-1.462</v>
      </c>
      <c r="AN2340" s="3">
        <v>-3.3</v>
      </c>
      <c r="AO2340" s="3">
        <v>-1.21</v>
      </c>
      <c r="AP2340" s="3">
        <v>-0.252</v>
      </c>
      <c r="AQ2340" s="3">
        <v>-0.54700000000000004</v>
      </c>
      <c r="AR2340" s="3">
        <v>-0.92900000000000005</v>
      </c>
      <c r="AS2340" s="3">
        <v>-2.15</v>
      </c>
      <c r="AT2340" s="3">
        <v>-1.2010000000000001</v>
      </c>
      <c r="AU2340" s="3">
        <v>-5.5E-2</v>
      </c>
      <c r="AV2340" s="3">
        <v>-0.105</v>
      </c>
      <c r="AW2340" s="3">
        <v>-1.5189999999999999</v>
      </c>
      <c r="AX2340" s="3">
        <v>-4.0000000000000001E-3</v>
      </c>
      <c r="AY2340" s="3">
        <v>-6.0000000000000001E-3</v>
      </c>
      <c r="AZ2340" s="3">
        <v>-2.1999999999999999E-2</v>
      </c>
      <c r="BA2340">
        <v>8.9999999999999993E-3</v>
      </c>
      <c r="BB2340">
        <v>2016</v>
      </c>
    </row>
    <row r="2341" spans="1:54" hidden="1" x14ac:dyDescent="0.2">
      <c r="A2341">
        <v>642</v>
      </c>
      <c r="B2341" t="s">
        <v>510</v>
      </c>
      <c r="C2341" t="s">
        <v>220</v>
      </c>
      <c r="D2341" t="s">
        <v>157</v>
      </c>
      <c r="E2341" t="s">
        <v>219</v>
      </c>
      <c r="F2341" t="s">
        <v>218</v>
      </c>
      <c r="G2341" t="s">
        <v>217</v>
      </c>
      <c r="I2341" t="s">
        <v>216</v>
      </c>
      <c r="J2341" s="3" t="s">
        <v>215</v>
      </c>
      <c r="K2341" s="3" t="s">
        <v>215</v>
      </c>
      <c r="L2341" s="3" t="s">
        <v>215</v>
      </c>
      <c r="M2341" s="3" t="s">
        <v>215</v>
      </c>
      <c r="N2341" s="3" t="s">
        <v>215</v>
      </c>
      <c r="O2341" s="3" t="s">
        <v>215</v>
      </c>
      <c r="P2341" s="3" t="s">
        <v>215</v>
      </c>
      <c r="Q2341" s="3">
        <v>-21.821999999999999</v>
      </c>
      <c r="R2341" s="3">
        <v>-13.845000000000001</v>
      </c>
      <c r="S2341" s="3">
        <v>-20.02</v>
      </c>
      <c r="T2341" s="3">
        <v>-14.257</v>
      </c>
      <c r="U2341" s="3">
        <v>-30.899000000000001</v>
      </c>
      <c r="V2341" s="3">
        <v>-6.6070000000000002</v>
      </c>
      <c r="W2341" s="3">
        <v>1.7589999999999999</v>
      </c>
      <c r="X2341" s="3">
        <v>-0.31900000000000001</v>
      </c>
      <c r="Y2341" s="3">
        <v>-73.215000000000003</v>
      </c>
      <c r="Z2341" s="3">
        <v>-124.557</v>
      </c>
      <c r="AA2341" s="3">
        <v>-27.303999999999998</v>
      </c>
      <c r="AB2341" s="3">
        <v>-90.322999999999993</v>
      </c>
      <c r="AC2341" s="3">
        <v>-29.498999999999999</v>
      </c>
      <c r="AD2341" s="3">
        <v>-30.466999999999999</v>
      </c>
      <c r="AE2341" s="3">
        <v>-48.795000000000002</v>
      </c>
      <c r="AF2341" s="3">
        <v>-53.927</v>
      </c>
      <c r="AG2341" s="3">
        <v>-4.992</v>
      </c>
      <c r="AH2341" s="3">
        <v>7.6239999999999997</v>
      </c>
      <c r="AI2341" s="3">
        <v>16.805</v>
      </c>
      <c r="AJ2341" s="3">
        <v>19.213000000000001</v>
      </c>
      <c r="AK2341" s="3">
        <v>16.66</v>
      </c>
      <c r="AL2341" s="3">
        <v>7.85</v>
      </c>
      <c r="AM2341" s="3">
        <v>-9.7319999999999993</v>
      </c>
      <c r="AN2341" s="3">
        <v>-20.244</v>
      </c>
      <c r="AO2341" s="3">
        <v>-5.6749999999999998</v>
      </c>
      <c r="AP2341" s="3">
        <v>-1.125</v>
      </c>
      <c r="AQ2341" s="3">
        <v>-2.4940000000000002</v>
      </c>
      <c r="AR2341" s="3">
        <v>-4.3289999999999997</v>
      </c>
      <c r="AS2341" s="3">
        <v>-17.678000000000001</v>
      </c>
      <c r="AT2341" s="3">
        <v>-11.803000000000001</v>
      </c>
      <c r="AU2341" s="3">
        <v>-0.50900000000000001</v>
      </c>
      <c r="AV2341" s="3">
        <v>-0.91</v>
      </c>
      <c r="AW2341" s="3">
        <v>-13.343999999999999</v>
      </c>
      <c r="AX2341" s="3">
        <v>-3.7999999999999999E-2</v>
      </c>
      <c r="AY2341" s="3">
        <v>-4.4999999999999998E-2</v>
      </c>
      <c r="AZ2341" s="3">
        <v>-0.16600000000000001</v>
      </c>
      <c r="BA2341">
        <v>6.9000000000000006E-2</v>
      </c>
      <c r="BB2341">
        <v>2016</v>
      </c>
    </row>
    <row r="2342" spans="1:54" x14ac:dyDescent="0.2">
      <c r="A2342">
        <v>643</v>
      </c>
      <c r="B2342" t="s">
        <v>509</v>
      </c>
      <c r="C2342" t="s">
        <v>352</v>
      </c>
      <c r="D2342" t="s">
        <v>108</v>
      </c>
      <c r="E2342" t="s">
        <v>349</v>
      </c>
      <c r="F2342" t="s">
        <v>351</v>
      </c>
      <c r="G2342" t="s">
        <v>225</v>
      </c>
      <c r="H2342" t="s">
        <v>222</v>
      </c>
      <c r="I2342" t="s">
        <v>1074</v>
      </c>
      <c r="J2342" s="3" t="s">
        <v>215</v>
      </c>
      <c r="K2342" s="3" t="s">
        <v>215</v>
      </c>
      <c r="L2342" s="3" t="s">
        <v>215</v>
      </c>
      <c r="M2342" s="3" t="s">
        <v>215</v>
      </c>
      <c r="N2342" s="3" t="s">
        <v>215</v>
      </c>
      <c r="O2342" s="3" t="s">
        <v>215</v>
      </c>
      <c r="P2342" s="3" t="s">
        <v>215</v>
      </c>
      <c r="Q2342" s="3" t="s">
        <v>215</v>
      </c>
      <c r="R2342" s="3" t="s">
        <v>215</v>
      </c>
      <c r="S2342" s="3" t="s">
        <v>215</v>
      </c>
      <c r="T2342" s="3" t="s">
        <v>215</v>
      </c>
      <c r="U2342" s="3" t="s">
        <v>215</v>
      </c>
      <c r="V2342" s="3">
        <v>9.1790000000000003</v>
      </c>
      <c r="W2342" s="3">
        <v>10.362</v>
      </c>
      <c r="X2342" s="3">
        <v>11.696</v>
      </c>
      <c r="Y2342" s="3">
        <v>14.143000000000001</v>
      </c>
      <c r="Z2342" s="3">
        <v>14.472</v>
      </c>
      <c r="AA2342" s="3">
        <v>15.794</v>
      </c>
      <c r="AB2342" s="3">
        <v>17.042000000000002</v>
      </c>
      <c r="AC2342" s="3">
        <v>17.376999999999999</v>
      </c>
      <c r="AD2342" s="3">
        <v>17.408999999999999</v>
      </c>
      <c r="AE2342" s="3">
        <v>15.257999999999999</v>
      </c>
      <c r="AF2342" s="3">
        <v>16.594000000000001</v>
      </c>
      <c r="AG2342" s="3">
        <v>17.093</v>
      </c>
      <c r="AH2342" s="3">
        <v>16.638999999999999</v>
      </c>
      <c r="AI2342" s="3">
        <v>16.88</v>
      </c>
      <c r="AJ2342" s="3">
        <v>16.716999999999999</v>
      </c>
      <c r="AK2342" s="3">
        <v>16.954999999999998</v>
      </c>
      <c r="AL2342" s="3">
        <v>15.297000000000001</v>
      </c>
      <c r="AM2342" s="3">
        <v>15.89</v>
      </c>
      <c r="AN2342" s="3">
        <v>16.238</v>
      </c>
      <c r="AO2342" s="3">
        <v>17.655000000000001</v>
      </c>
      <c r="AP2342" s="3">
        <v>18.887</v>
      </c>
      <c r="AQ2342" s="3">
        <v>19.765999999999998</v>
      </c>
      <c r="AR2342" s="3">
        <v>20.332999999999998</v>
      </c>
      <c r="AS2342" s="3">
        <v>20.858000000000001</v>
      </c>
      <c r="AT2342" s="3">
        <v>21.244</v>
      </c>
      <c r="AU2342" s="3">
        <v>22.309000000000001</v>
      </c>
      <c r="AV2342" s="3">
        <v>23.244</v>
      </c>
      <c r="AW2342" s="3">
        <v>24.122</v>
      </c>
      <c r="AX2342" s="3">
        <v>25.094000000000001</v>
      </c>
      <c r="AY2342" s="3">
        <v>26.143000000000001</v>
      </c>
      <c r="AZ2342" s="3">
        <v>27.236000000000001</v>
      </c>
      <c r="BA2342">
        <v>28.405999999999999</v>
      </c>
      <c r="BB2342">
        <v>2006</v>
      </c>
    </row>
    <row r="2343" spans="1:54" hidden="1" x14ac:dyDescent="0.2">
      <c r="A2343">
        <v>643</v>
      </c>
      <c r="B2343" t="s">
        <v>509</v>
      </c>
      <c r="C2343" t="s">
        <v>350</v>
      </c>
      <c r="D2343" t="s">
        <v>108</v>
      </c>
      <c r="E2343" t="s">
        <v>349</v>
      </c>
      <c r="F2343" t="s">
        <v>348</v>
      </c>
      <c r="G2343" t="s">
        <v>275</v>
      </c>
      <c r="I2343" t="s">
        <v>347</v>
      </c>
      <c r="J2343" s="3" t="s">
        <v>215</v>
      </c>
      <c r="K2343" s="3" t="s">
        <v>215</v>
      </c>
      <c r="L2343" s="3" t="s">
        <v>215</v>
      </c>
      <c r="M2343" s="3" t="s">
        <v>215</v>
      </c>
      <c r="N2343" s="3" t="s">
        <v>215</v>
      </c>
      <c r="O2343" s="3" t="s">
        <v>215</v>
      </c>
      <c r="P2343" s="3" t="s">
        <v>215</v>
      </c>
      <c r="Q2343" s="3" t="s">
        <v>215</v>
      </c>
      <c r="R2343" s="3" t="s">
        <v>215</v>
      </c>
      <c r="S2343" s="3" t="s">
        <v>215</v>
      </c>
      <c r="T2343" s="3" t="s">
        <v>215</v>
      </c>
      <c r="U2343" s="3" t="s">
        <v>215</v>
      </c>
      <c r="V2343" s="3" t="s">
        <v>215</v>
      </c>
      <c r="W2343" s="3">
        <v>12.882</v>
      </c>
      <c r="X2343" s="3">
        <v>12.882</v>
      </c>
      <c r="Y2343" s="3">
        <v>20.917999999999999</v>
      </c>
      <c r="Z2343" s="3">
        <v>2.3250000000000002</v>
      </c>
      <c r="AA2343" s="3">
        <v>9.1359999999999992</v>
      </c>
      <c r="AB2343" s="3">
        <v>7.9</v>
      </c>
      <c r="AC2343" s="3">
        <v>1.966</v>
      </c>
      <c r="AD2343" s="3">
        <v>0.187</v>
      </c>
      <c r="AE2343" s="3">
        <v>-12.355</v>
      </c>
      <c r="AF2343" s="3">
        <v>8.7550000000000008</v>
      </c>
      <c r="AG2343" s="3">
        <v>3.0049999999999999</v>
      </c>
      <c r="AH2343" s="3">
        <v>-2.6560000000000001</v>
      </c>
      <c r="AI2343" s="3">
        <v>1.452</v>
      </c>
      <c r="AJ2343" s="3">
        <v>-0.96899999999999997</v>
      </c>
      <c r="AK2343" s="3">
        <v>1.427</v>
      </c>
      <c r="AL2343" s="3">
        <v>-9.7829999999999995</v>
      </c>
      <c r="AM2343" s="3">
        <v>3.8769999999999998</v>
      </c>
      <c r="AN2343" s="3">
        <v>2.194</v>
      </c>
      <c r="AO2343" s="3">
        <v>8.7219999999999995</v>
      </c>
      <c r="AP2343" s="3">
        <v>6.9829999999999997</v>
      </c>
      <c r="AQ2343" s="3">
        <v>4.6500000000000004</v>
      </c>
      <c r="AR2343" s="3">
        <v>2.8679999999999999</v>
      </c>
      <c r="AS2343" s="3">
        <v>2.5859999999999999</v>
      </c>
      <c r="AT2343" s="3">
        <v>1.85</v>
      </c>
      <c r="AU2343" s="3">
        <v>5.0119999999999996</v>
      </c>
      <c r="AV2343" s="3">
        <v>4.1890000000000001</v>
      </c>
      <c r="AW2343" s="3">
        <v>3.7789999999999999</v>
      </c>
      <c r="AX2343" s="3">
        <v>4.0309999999999997</v>
      </c>
      <c r="AY2343" s="3">
        <v>4.1790000000000003</v>
      </c>
      <c r="AZ2343" s="3">
        <v>4.1779999999999999</v>
      </c>
      <c r="BA2343">
        <v>4.2969999999999997</v>
      </c>
      <c r="BB2343">
        <v>2006</v>
      </c>
    </row>
    <row r="2344" spans="1:54" hidden="1" x14ac:dyDescent="0.2">
      <c r="A2344">
        <v>643</v>
      </c>
      <c r="B2344" t="s">
        <v>509</v>
      </c>
      <c r="C2344" t="s">
        <v>346</v>
      </c>
      <c r="D2344" t="s">
        <v>108</v>
      </c>
      <c r="E2344" t="s">
        <v>342</v>
      </c>
      <c r="F2344" t="s">
        <v>345</v>
      </c>
      <c r="G2344" t="s">
        <v>225</v>
      </c>
      <c r="H2344" t="s">
        <v>222</v>
      </c>
      <c r="I2344" t="s">
        <v>1074</v>
      </c>
      <c r="J2344" s="3" t="s">
        <v>215</v>
      </c>
      <c r="K2344" s="3" t="s">
        <v>215</v>
      </c>
      <c r="L2344" s="3" t="s">
        <v>215</v>
      </c>
      <c r="M2344" s="3" t="s">
        <v>215</v>
      </c>
      <c r="N2344" s="3" t="s">
        <v>215</v>
      </c>
      <c r="O2344" s="3" t="s">
        <v>215</v>
      </c>
      <c r="P2344" s="3" t="s">
        <v>215</v>
      </c>
      <c r="Q2344" s="3" t="s">
        <v>215</v>
      </c>
      <c r="R2344" s="3" t="s">
        <v>215</v>
      </c>
      <c r="S2344" s="3" t="s">
        <v>215</v>
      </c>
      <c r="T2344" s="3" t="s">
        <v>215</v>
      </c>
      <c r="U2344" s="3" t="s">
        <v>215</v>
      </c>
      <c r="V2344" s="3">
        <v>2.1909999999999998</v>
      </c>
      <c r="W2344" s="3">
        <v>2.528</v>
      </c>
      <c r="X2344" s="3">
        <v>3.45</v>
      </c>
      <c r="Y2344" s="3">
        <v>3.9430000000000001</v>
      </c>
      <c r="Z2344" s="3">
        <v>4.758</v>
      </c>
      <c r="AA2344" s="3">
        <v>5.3470000000000004</v>
      </c>
      <c r="AB2344" s="3">
        <v>5.9580000000000002</v>
      </c>
      <c r="AC2344" s="3">
        <v>6.4710000000000001</v>
      </c>
      <c r="AD2344" s="3">
        <v>6.7990000000000004</v>
      </c>
      <c r="AE2344" s="3">
        <v>8.5090000000000003</v>
      </c>
      <c r="AF2344" s="3">
        <v>10.18</v>
      </c>
      <c r="AG2344" s="3">
        <v>12.077</v>
      </c>
      <c r="AH2344" s="3">
        <v>15.291</v>
      </c>
      <c r="AI2344" s="3">
        <v>16.88</v>
      </c>
      <c r="AJ2344" s="3">
        <v>18.622</v>
      </c>
      <c r="AK2344" s="3">
        <v>20.263999999999999</v>
      </c>
      <c r="AL2344" s="3">
        <v>21.22</v>
      </c>
      <c r="AM2344" s="3">
        <v>28.547000000000001</v>
      </c>
      <c r="AN2344" s="3">
        <v>32.549999999999997</v>
      </c>
      <c r="AO2344" s="3">
        <v>40.118000000000002</v>
      </c>
      <c r="AP2344" s="3">
        <v>47.055999999999997</v>
      </c>
      <c r="AQ2344" s="3">
        <v>54.052999999999997</v>
      </c>
      <c r="AR2344" s="3">
        <v>60.945999999999998</v>
      </c>
      <c r="AS2344" s="3">
        <v>68.298000000000002</v>
      </c>
      <c r="AT2344" s="3">
        <v>76.944999999999993</v>
      </c>
      <c r="AU2344" s="3">
        <v>89.37</v>
      </c>
      <c r="AV2344" s="3">
        <v>103.33799999999999</v>
      </c>
      <c r="AW2344" s="3">
        <v>118.655</v>
      </c>
      <c r="AX2344" s="3">
        <v>124.751</v>
      </c>
      <c r="AY2344" s="3">
        <v>144.22200000000001</v>
      </c>
      <c r="AZ2344" s="3">
        <v>167.02500000000001</v>
      </c>
      <c r="BA2344">
        <v>193.68799999999999</v>
      </c>
      <c r="BB2344">
        <v>2006</v>
      </c>
    </row>
    <row r="2345" spans="1:54" hidden="1" x14ac:dyDescent="0.2">
      <c r="A2345">
        <v>643</v>
      </c>
      <c r="B2345" t="s">
        <v>509</v>
      </c>
      <c r="C2345" t="s">
        <v>344</v>
      </c>
      <c r="D2345" t="s">
        <v>108</v>
      </c>
      <c r="E2345" t="s">
        <v>342</v>
      </c>
      <c r="F2345" t="s">
        <v>343</v>
      </c>
      <c r="G2345" t="s">
        <v>223</v>
      </c>
      <c r="H2345" t="s">
        <v>222</v>
      </c>
      <c r="I2345" t="s">
        <v>310</v>
      </c>
      <c r="J2345" s="3" t="s">
        <v>215</v>
      </c>
      <c r="K2345" s="3" t="s">
        <v>215</v>
      </c>
      <c r="L2345" s="3" t="s">
        <v>215</v>
      </c>
      <c r="M2345" s="3" t="s">
        <v>215</v>
      </c>
      <c r="N2345" s="3" t="s">
        <v>215</v>
      </c>
      <c r="O2345" s="3" t="s">
        <v>215</v>
      </c>
      <c r="P2345" s="3" t="s">
        <v>215</v>
      </c>
      <c r="Q2345" s="3" t="s">
        <v>215</v>
      </c>
      <c r="R2345" s="3" t="s">
        <v>215</v>
      </c>
      <c r="S2345" s="3" t="s">
        <v>215</v>
      </c>
      <c r="T2345" s="3" t="s">
        <v>215</v>
      </c>
      <c r="U2345" s="3" t="s">
        <v>215</v>
      </c>
      <c r="V2345" s="3">
        <v>0.78300000000000003</v>
      </c>
      <c r="W2345" s="3">
        <v>0.48299999999999998</v>
      </c>
      <c r="X2345" s="3">
        <v>0.56000000000000005</v>
      </c>
      <c r="Y2345" s="3">
        <v>0.624</v>
      </c>
      <c r="Z2345" s="3">
        <v>0.749</v>
      </c>
      <c r="AA2345" s="3">
        <v>0.76700000000000002</v>
      </c>
      <c r="AB2345" s="3">
        <v>0.80900000000000005</v>
      </c>
      <c r="AC2345" s="3">
        <v>0.79400000000000004</v>
      </c>
      <c r="AD2345" s="3">
        <v>0.70599999999999996</v>
      </c>
      <c r="AE2345" s="3">
        <v>0.752</v>
      </c>
      <c r="AF2345" s="3">
        <v>0.72899999999999998</v>
      </c>
      <c r="AG2345" s="3">
        <v>0.87</v>
      </c>
      <c r="AH2345" s="3">
        <v>1.109</v>
      </c>
      <c r="AI2345" s="3">
        <v>1.0980000000000001</v>
      </c>
      <c r="AJ2345" s="3">
        <v>1.2110000000000001</v>
      </c>
      <c r="AK2345" s="3">
        <v>1.3180000000000001</v>
      </c>
      <c r="AL2345" s="3">
        <v>1.38</v>
      </c>
      <c r="AM2345" s="3">
        <v>1.857</v>
      </c>
      <c r="AN2345" s="3">
        <v>2.117</v>
      </c>
      <c r="AO2345" s="3">
        <v>2.609</v>
      </c>
      <c r="AP2345" s="3">
        <v>3.0609999999999999</v>
      </c>
      <c r="AQ2345" s="3">
        <v>3.516</v>
      </c>
      <c r="AR2345" s="3">
        <v>3.964</v>
      </c>
      <c r="AS2345" s="3">
        <v>4.4420000000000002</v>
      </c>
      <c r="AT2345" s="3">
        <v>5.0049999999999999</v>
      </c>
      <c r="AU2345" s="3">
        <v>5.8129999999999997</v>
      </c>
      <c r="AV2345" s="3">
        <v>6.7210000000000001</v>
      </c>
      <c r="AW2345" s="3">
        <v>7.7169999999999996</v>
      </c>
      <c r="AX2345" s="3">
        <v>8.1140000000000008</v>
      </c>
      <c r="AY2345" s="3">
        <v>9.3800000000000008</v>
      </c>
      <c r="AZ2345" s="3">
        <v>10.863</v>
      </c>
      <c r="BA2345">
        <v>12.598000000000001</v>
      </c>
      <c r="BB2345">
        <v>2006</v>
      </c>
    </row>
    <row r="2346" spans="1:54" hidden="1" x14ac:dyDescent="0.2">
      <c r="A2346">
        <v>643</v>
      </c>
      <c r="B2346" t="s">
        <v>509</v>
      </c>
      <c r="C2346" t="s">
        <v>213</v>
      </c>
      <c r="D2346" t="s">
        <v>108</v>
      </c>
      <c r="E2346" t="s">
        <v>342</v>
      </c>
      <c r="F2346" t="s">
        <v>341</v>
      </c>
      <c r="G2346" t="s">
        <v>323</v>
      </c>
      <c r="H2346" t="s">
        <v>222</v>
      </c>
      <c r="I2346" t="s">
        <v>310</v>
      </c>
      <c r="J2346" s="3" t="s">
        <v>215</v>
      </c>
      <c r="K2346" s="3" t="s">
        <v>215</v>
      </c>
      <c r="L2346" s="3" t="s">
        <v>215</v>
      </c>
      <c r="M2346" s="3" t="s">
        <v>215</v>
      </c>
      <c r="N2346" s="3" t="s">
        <v>215</v>
      </c>
      <c r="O2346" s="3" t="s">
        <v>215</v>
      </c>
      <c r="P2346" s="3" t="s">
        <v>215</v>
      </c>
      <c r="Q2346" s="3" t="s">
        <v>215</v>
      </c>
      <c r="R2346" s="3" t="s">
        <v>215</v>
      </c>
      <c r="S2346" s="3" t="s">
        <v>215</v>
      </c>
      <c r="T2346" s="3" t="s">
        <v>215</v>
      </c>
      <c r="U2346" s="3" t="s">
        <v>215</v>
      </c>
      <c r="V2346" s="3">
        <v>2.4020000000000001</v>
      </c>
      <c r="W2346" s="3">
        <v>2.7759999999999998</v>
      </c>
      <c r="X2346" s="3">
        <v>3.2</v>
      </c>
      <c r="Y2346" s="3">
        <v>3.95</v>
      </c>
      <c r="Z2346" s="3">
        <v>4.1159999999999997</v>
      </c>
      <c r="AA2346" s="3">
        <v>4.569</v>
      </c>
      <c r="AB2346" s="3">
        <v>4.9829999999999997</v>
      </c>
      <c r="AC2346" s="3">
        <v>5.1589999999999998</v>
      </c>
      <c r="AD2346" s="3">
        <v>5.2859999999999996</v>
      </c>
      <c r="AE2346" s="3">
        <v>4.7380000000000004</v>
      </c>
      <c r="AF2346" s="3">
        <v>5.2320000000000002</v>
      </c>
      <c r="AG2346" s="3">
        <v>5.4969999999999999</v>
      </c>
      <c r="AH2346" s="3">
        <v>5.4980000000000002</v>
      </c>
      <c r="AI2346" s="3">
        <v>5.758</v>
      </c>
      <c r="AJ2346" s="3">
        <v>5.8769999999999998</v>
      </c>
      <c r="AK2346" s="3">
        <v>6.1189999999999998</v>
      </c>
      <c r="AL2346" s="3">
        <v>5.6289999999999996</v>
      </c>
      <c r="AM2346" s="3">
        <v>5.8920000000000003</v>
      </c>
      <c r="AN2346" s="3">
        <v>6.0949999999999998</v>
      </c>
      <c r="AO2346" s="3">
        <v>6.7629999999999999</v>
      </c>
      <c r="AP2346" s="3">
        <v>7.3680000000000003</v>
      </c>
      <c r="AQ2346" s="3">
        <v>7.8360000000000003</v>
      </c>
      <c r="AR2346" s="3">
        <v>8.2050000000000001</v>
      </c>
      <c r="AS2346" s="3">
        <v>8.5079999999999991</v>
      </c>
      <c r="AT2346" s="3">
        <v>8.7759999999999998</v>
      </c>
      <c r="AU2346" s="3">
        <v>9.3819999999999997</v>
      </c>
      <c r="AV2346" s="3">
        <v>9.9969999999999999</v>
      </c>
      <c r="AW2346" s="3">
        <v>10.6</v>
      </c>
      <c r="AX2346" s="3">
        <v>11.244</v>
      </c>
      <c r="AY2346" s="3">
        <v>11.936999999999999</v>
      </c>
      <c r="AZ2346" s="3">
        <v>12.65</v>
      </c>
      <c r="BA2346">
        <v>13.423</v>
      </c>
      <c r="BB2346">
        <v>2006</v>
      </c>
    </row>
    <row r="2347" spans="1:54" hidden="1" x14ac:dyDescent="0.2">
      <c r="A2347">
        <v>643</v>
      </c>
      <c r="B2347" t="s">
        <v>509</v>
      </c>
      <c r="C2347" t="s">
        <v>340</v>
      </c>
      <c r="D2347" t="s">
        <v>108</v>
      </c>
      <c r="E2347" t="s">
        <v>339</v>
      </c>
      <c r="F2347" t="s">
        <v>338</v>
      </c>
      <c r="G2347" t="s">
        <v>295</v>
      </c>
      <c r="I2347" t="s">
        <v>337</v>
      </c>
      <c r="J2347" s="3" t="s">
        <v>215</v>
      </c>
      <c r="K2347" s="3" t="s">
        <v>215</v>
      </c>
      <c r="L2347" s="3" t="s">
        <v>215</v>
      </c>
      <c r="M2347" s="3" t="s">
        <v>215</v>
      </c>
      <c r="N2347" s="3" t="s">
        <v>215</v>
      </c>
      <c r="O2347" s="3" t="s">
        <v>215</v>
      </c>
      <c r="P2347" s="3" t="s">
        <v>215</v>
      </c>
      <c r="Q2347" s="3" t="s">
        <v>215</v>
      </c>
      <c r="R2347" s="3" t="s">
        <v>215</v>
      </c>
      <c r="S2347" s="3" t="s">
        <v>215</v>
      </c>
      <c r="T2347" s="3" t="s">
        <v>215</v>
      </c>
      <c r="U2347" s="3" t="s">
        <v>215</v>
      </c>
      <c r="V2347" s="3">
        <v>23.869</v>
      </c>
      <c r="W2347" s="3">
        <v>24.395</v>
      </c>
      <c r="X2347" s="3">
        <v>29.5</v>
      </c>
      <c r="Y2347" s="3">
        <v>27.882000000000001</v>
      </c>
      <c r="Z2347" s="3">
        <v>32.881</v>
      </c>
      <c r="AA2347" s="3">
        <v>33.856000000000002</v>
      </c>
      <c r="AB2347" s="3">
        <v>34.962000000000003</v>
      </c>
      <c r="AC2347" s="3">
        <v>37.238</v>
      </c>
      <c r="AD2347" s="3">
        <v>39.052999999999997</v>
      </c>
      <c r="AE2347" s="3">
        <v>55.765999999999998</v>
      </c>
      <c r="AF2347" s="3">
        <v>61.347000000000001</v>
      </c>
      <c r="AG2347" s="3">
        <v>70.656999999999996</v>
      </c>
      <c r="AH2347" s="3">
        <v>91.899000000000001</v>
      </c>
      <c r="AI2347" s="3">
        <v>100</v>
      </c>
      <c r="AJ2347" s="3">
        <v>111.39400000000001</v>
      </c>
      <c r="AK2347" s="3">
        <v>119.51300000000001</v>
      </c>
      <c r="AL2347" s="3">
        <v>138.726</v>
      </c>
      <c r="AM2347" s="3">
        <v>179.65600000000001</v>
      </c>
      <c r="AN2347" s="3">
        <v>200.45500000000001</v>
      </c>
      <c r="AO2347" s="3">
        <v>227.239</v>
      </c>
      <c r="AP2347" s="3">
        <v>249.137</v>
      </c>
      <c r="AQ2347" s="3">
        <v>273.46699999999998</v>
      </c>
      <c r="AR2347" s="3">
        <v>299.74299999999999</v>
      </c>
      <c r="AS2347" s="3">
        <v>327.43400000000003</v>
      </c>
      <c r="AT2347" s="3">
        <v>362.18799999999999</v>
      </c>
      <c r="AU2347" s="3">
        <v>400.59399999999999</v>
      </c>
      <c r="AV2347" s="3">
        <v>444.58600000000001</v>
      </c>
      <c r="AW2347" s="3">
        <v>491.89699999999999</v>
      </c>
      <c r="AX2347" s="3">
        <v>497.12400000000002</v>
      </c>
      <c r="AY2347" s="3">
        <v>551.66300000000001</v>
      </c>
      <c r="AZ2347" s="3">
        <v>613.26099999999997</v>
      </c>
      <c r="BA2347">
        <v>681.86199999999997</v>
      </c>
      <c r="BB2347">
        <v>2006</v>
      </c>
    </row>
    <row r="2348" spans="1:54" hidden="1" x14ac:dyDescent="0.2">
      <c r="A2348">
        <v>643</v>
      </c>
      <c r="B2348" t="s">
        <v>509</v>
      </c>
      <c r="C2348" t="s">
        <v>336</v>
      </c>
      <c r="D2348" t="s">
        <v>108</v>
      </c>
      <c r="E2348" t="s">
        <v>333</v>
      </c>
      <c r="F2348" t="s">
        <v>335</v>
      </c>
      <c r="G2348" t="s">
        <v>225</v>
      </c>
      <c r="H2348" t="s">
        <v>322</v>
      </c>
      <c r="I2348" t="s">
        <v>330</v>
      </c>
      <c r="J2348" s="3" t="s">
        <v>215</v>
      </c>
      <c r="K2348" s="3" t="s">
        <v>215</v>
      </c>
      <c r="L2348" s="3" t="s">
        <v>215</v>
      </c>
      <c r="M2348" s="3" t="s">
        <v>215</v>
      </c>
      <c r="N2348" s="3" t="s">
        <v>215</v>
      </c>
      <c r="O2348" s="3" t="s">
        <v>215</v>
      </c>
      <c r="P2348" s="3" t="s">
        <v>215</v>
      </c>
      <c r="Q2348" s="3" t="s">
        <v>215</v>
      </c>
      <c r="R2348" s="3" t="s">
        <v>215</v>
      </c>
      <c r="S2348" s="3" t="s">
        <v>215</v>
      </c>
      <c r="T2348" s="3" t="s">
        <v>215</v>
      </c>
      <c r="U2348" s="3" t="s">
        <v>215</v>
      </c>
      <c r="V2348" s="3">
        <v>2678.5610000000001</v>
      </c>
      <c r="W2348" s="3">
        <v>3028.2249999999999</v>
      </c>
      <c r="X2348" s="3">
        <v>3413.8429999999998</v>
      </c>
      <c r="Y2348" s="3">
        <v>4095.4609999999998</v>
      </c>
      <c r="Z2348" s="3">
        <v>4126.9889999999996</v>
      </c>
      <c r="AA2348" s="3">
        <v>4407.6139999999996</v>
      </c>
      <c r="AB2348" s="3">
        <v>4627.4049999999997</v>
      </c>
      <c r="AC2348" s="3">
        <v>4569.9970000000003</v>
      </c>
      <c r="AD2348" s="3">
        <v>4501.47</v>
      </c>
      <c r="AE2348" s="3">
        <v>3826.3310000000001</v>
      </c>
      <c r="AF2348" s="3">
        <v>4038.5709999999999</v>
      </c>
      <c r="AG2348" s="3">
        <v>4039.96</v>
      </c>
      <c r="AH2348" s="3">
        <v>3821.8449999999998</v>
      </c>
      <c r="AI2348" s="3">
        <v>3770.62</v>
      </c>
      <c r="AJ2348" s="3">
        <v>3633.7820000000002</v>
      </c>
      <c r="AK2348" s="3">
        <v>3589.0830000000001</v>
      </c>
      <c r="AL2348" s="3">
        <v>3155.2930000000001</v>
      </c>
      <c r="AM2348" s="3">
        <v>3196.107</v>
      </c>
      <c r="AN2348" s="3">
        <v>3187.194</v>
      </c>
      <c r="AO2348" s="3">
        <v>3383.6329999999998</v>
      </c>
      <c r="AP2348" s="3">
        <v>3537.1579999999999</v>
      </c>
      <c r="AQ2348" s="3">
        <v>3619.4589999999998</v>
      </c>
      <c r="AR2348" s="3">
        <v>3643.12</v>
      </c>
      <c r="AS2348" s="3">
        <v>3659.402</v>
      </c>
      <c r="AT2348" s="3">
        <v>3651.886</v>
      </c>
      <c r="AU2348" s="3">
        <v>3760.1039999999998</v>
      </c>
      <c r="AV2348" s="3">
        <v>3843.8049999999998</v>
      </c>
      <c r="AW2348" s="3">
        <v>3916.5889999999999</v>
      </c>
      <c r="AX2348" s="3">
        <v>4003.2220000000002</v>
      </c>
      <c r="AY2348" s="3">
        <v>4100.4110000000001</v>
      </c>
      <c r="AZ2348" s="3">
        <v>4202.8109999999997</v>
      </c>
      <c r="BA2348">
        <v>4315.643</v>
      </c>
      <c r="BB2348">
        <v>2006</v>
      </c>
    </row>
    <row r="2349" spans="1:54" hidden="1" x14ac:dyDescent="0.2">
      <c r="A2349">
        <v>643</v>
      </c>
      <c r="B2349" t="s">
        <v>509</v>
      </c>
      <c r="C2349" t="s">
        <v>334</v>
      </c>
      <c r="D2349" t="s">
        <v>108</v>
      </c>
      <c r="E2349" t="s">
        <v>333</v>
      </c>
      <c r="F2349" t="s">
        <v>332</v>
      </c>
      <c r="G2349" t="s">
        <v>331</v>
      </c>
      <c r="H2349" t="s">
        <v>322</v>
      </c>
      <c r="I2349" t="s">
        <v>330</v>
      </c>
      <c r="J2349" s="3" t="s">
        <v>215</v>
      </c>
      <c r="K2349" s="3" t="s">
        <v>215</v>
      </c>
      <c r="L2349" s="3" t="s">
        <v>215</v>
      </c>
      <c r="M2349" s="3" t="s">
        <v>215</v>
      </c>
      <c r="N2349" s="3" t="s">
        <v>215</v>
      </c>
      <c r="O2349" s="3" t="s">
        <v>215</v>
      </c>
      <c r="P2349" s="3" t="s">
        <v>215</v>
      </c>
      <c r="Q2349" s="3" t="s">
        <v>215</v>
      </c>
      <c r="R2349" s="3" t="s">
        <v>215</v>
      </c>
      <c r="S2349" s="3" t="s">
        <v>215</v>
      </c>
      <c r="T2349" s="3" t="s">
        <v>215</v>
      </c>
      <c r="U2349" s="3" t="s">
        <v>215</v>
      </c>
      <c r="V2349" s="3">
        <v>1026.0709999999999</v>
      </c>
      <c r="W2349" s="3">
        <v>1160.0160000000001</v>
      </c>
      <c r="X2349" s="3">
        <v>1307.7339999999999</v>
      </c>
      <c r="Y2349" s="3">
        <v>1568.84</v>
      </c>
      <c r="Z2349" s="3">
        <v>1580.9169999999999</v>
      </c>
      <c r="AA2349" s="3">
        <v>1688.415</v>
      </c>
      <c r="AB2349" s="3">
        <v>1772.6110000000001</v>
      </c>
      <c r="AC2349" s="3">
        <v>1750.6189999999999</v>
      </c>
      <c r="AD2349" s="3">
        <v>1724.3689999999999</v>
      </c>
      <c r="AE2349" s="3">
        <v>1465.7449999999999</v>
      </c>
      <c r="AF2349" s="3">
        <v>1547.047</v>
      </c>
      <c r="AG2349" s="3">
        <v>1547.579</v>
      </c>
      <c r="AH2349" s="3">
        <v>1464.0260000000001</v>
      </c>
      <c r="AI2349" s="3">
        <v>1444.403</v>
      </c>
      <c r="AJ2349" s="3">
        <v>1391.9849999999999</v>
      </c>
      <c r="AK2349" s="3">
        <v>1374.8630000000001</v>
      </c>
      <c r="AL2349" s="3">
        <v>1208.692</v>
      </c>
      <c r="AM2349" s="3">
        <v>1224.326</v>
      </c>
      <c r="AN2349" s="3">
        <v>1220.912</v>
      </c>
      <c r="AO2349" s="3">
        <v>1296.1610000000001</v>
      </c>
      <c r="AP2349" s="3">
        <v>1354.972</v>
      </c>
      <c r="AQ2349" s="3">
        <v>1386.499</v>
      </c>
      <c r="AR2349" s="3">
        <v>1395.5619999999999</v>
      </c>
      <c r="AS2349" s="3">
        <v>1401.8</v>
      </c>
      <c r="AT2349" s="3">
        <v>1398.921</v>
      </c>
      <c r="AU2349" s="3">
        <v>1440.375</v>
      </c>
      <c r="AV2349" s="3">
        <v>1472.4380000000001</v>
      </c>
      <c r="AW2349" s="3">
        <v>1500.32</v>
      </c>
      <c r="AX2349" s="3">
        <v>1533.5060000000001</v>
      </c>
      <c r="AY2349" s="3">
        <v>1570.7360000000001</v>
      </c>
      <c r="AZ2349" s="3">
        <v>1609.962</v>
      </c>
      <c r="BA2349">
        <v>1653.184</v>
      </c>
      <c r="BB2349">
        <v>2006</v>
      </c>
    </row>
    <row r="2350" spans="1:54" hidden="1" x14ac:dyDescent="0.2">
      <c r="A2350">
        <v>643</v>
      </c>
      <c r="B2350" t="s">
        <v>509</v>
      </c>
      <c r="C2350" t="s">
        <v>329</v>
      </c>
      <c r="D2350" t="s">
        <v>108</v>
      </c>
      <c r="E2350" t="s">
        <v>325</v>
      </c>
      <c r="F2350" t="s">
        <v>328</v>
      </c>
      <c r="G2350" t="s">
        <v>225</v>
      </c>
      <c r="H2350" t="s">
        <v>322</v>
      </c>
      <c r="I2350" t="s">
        <v>321</v>
      </c>
      <c r="J2350" s="3" t="s">
        <v>215</v>
      </c>
      <c r="K2350" s="3" t="s">
        <v>215</v>
      </c>
      <c r="L2350" s="3" t="s">
        <v>215</v>
      </c>
      <c r="M2350" s="3" t="s">
        <v>215</v>
      </c>
      <c r="N2350" s="3" t="s">
        <v>215</v>
      </c>
      <c r="O2350" s="3" t="s">
        <v>215</v>
      </c>
      <c r="P2350" s="3" t="s">
        <v>215</v>
      </c>
      <c r="Q2350" s="3" t="s">
        <v>215</v>
      </c>
      <c r="R2350" s="3" t="s">
        <v>215</v>
      </c>
      <c r="S2350" s="3" t="s">
        <v>215</v>
      </c>
      <c r="T2350" s="3" t="s">
        <v>215</v>
      </c>
      <c r="U2350" s="3" t="s">
        <v>215</v>
      </c>
      <c r="V2350" s="3">
        <v>639.35699999999997</v>
      </c>
      <c r="W2350" s="3">
        <v>738.75</v>
      </c>
      <c r="X2350" s="3">
        <v>1007.081</v>
      </c>
      <c r="Y2350" s="3">
        <v>1141.902</v>
      </c>
      <c r="Z2350" s="3">
        <v>1356.9939999999999</v>
      </c>
      <c r="AA2350" s="3">
        <v>1492.248</v>
      </c>
      <c r="AB2350" s="3">
        <v>1617.8320000000001</v>
      </c>
      <c r="AC2350" s="3">
        <v>1701.7940000000001</v>
      </c>
      <c r="AD2350" s="3">
        <v>1757.9780000000001</v>
      </c>
      <c r="AE2350" s="3">
        <v>2133.797</v>
      </c>
      <c r="AF2350" s="3">
        <v>2477.5459999999998</v>
      </c>
      <c r="AG2350" s="3">
        <v>2854.4949999999999</v>
      </c>
      <c r="AH2350" s="3">
        <v>3512.25</v>
      </c>
      <c r="AI2350" s="3">
        <v>3770.62</v>
      </c>
      <c r="AJ2350" s="3">
        <v>4047.8150000000001</v>
      </c>
      <c r="AK2350" s="3">
        <v>4289.4070000000002</v>
      </c>
      <c r="AL2350" s="3">
        <v>4377.2039999999997</v>
      </c>
      <c r="AM2350" s="3">
        <v>5742.0020000000004</v>
      </c>
      <c r="AN2350" s="3">
        <v>6388.8760000000002</v>
      </c>
      <c r="AO2350" s="3">
        <v>7688.9409999999998</v>
      </c>
      <c r="AP2350" s="3">
        <v>8812.375</v>
      </c>
      <c r="AQ2350" s="3">
        <v>9898.027</v>
      </c>
      <c r="AR2350" s="3">
        <v>10920.012000000001</v>
      </c>
      <c r="AS2350" s="3">
        <v>11982.137000000001</v>
      </c>
      <c r="AT2350" s="3">
        <v>13226.698</v>
      </c>
      <c r="AU2350" s="3">
        <v>15062.768</v>
      </c>
      <c r="AV2350" s="3">
        <v>17089.017</v>
      </c>
      <c r="AW2350" s="3">
        <v>19265.574000000001</v>
      </c>
      <c r="AX2350" s="3">
        <v>19900.986000000001</v>
      </c>
      <c r="AY2350" s="3">
        <v>22620.435000000001</v>
      </c>
      <c r="AZ2350" s="3">
        <v>25774.202000000001</v>
      </c>
      <c r="BA2350">
        <v>29426.727999999999</v>
      </c>
      <c r="BB2350">
        <v>2006</v>
      </c>
    </row>
    <row r="2351" spans="1:54" hidden="1" x14ac:dyDescent="0.2">
      <c r="A2351">
        <v>643</v>
      </c>
      <c r="B2351" t="s">
        <v>509</v>
      </c>
      <c r="C2351" t="s">
        <v>327</v>
      </c>
      <c r="D2351" t="s">
        <v>108</v>
      </c>
      <c r="E2351" t="s">
        <v>325</v>
      </c>
      <c r="F2351" t="s">
        <v>326</v>
      </c>
      <c r="G2351" t="s">
        <v>223</v>
      </c>
      <c r="H2351" t="s">
        <v>322</v>
      </c>
      <c r="I2351" t="s">
        <v>321</v>
      </c>
      <c r="J2351" s="3" t="s">
        <v>215</v>
      </c>
      <c r="K2351" s="3" t="s">
        <v>215</v>
      </c>
      <c r="L2351" s="3" t="s">
        <v>215</v>
      </c>
      <c r="M2351" s="3" t="s">
        <v>215</v>
      </c>
      <c r="N2351" s="3" t="s">
        <v>215</v>
      </c>
      <c r="O2351" s="3" t="s">
        <v>215</v>
      </c>
      <c r="P2351" s="3" t="s">
        <v>215</v>
      </c>
      <c r="Q2351" s="3" t="s">
        <v>215</v>
      </c>
      <c r="R2351" s="3" t="s">
        <v>215</v>
      </c>
      <c r="S2351" s="3" t="s">
        <v>215</v>
      </c>
      <c r="T2351" s="3" t="s">
        <v>215</v>
      </c>
      <c r="U2351" s="3" t="s">
        <v>215</v>
      </c>
      <c r="V2351" s="3">
        <v>228.34200000000001</v>
      </c>
      <c r="W2351" s="3">
        <v>141.27500000000001</v>
      </c>
      <c r="X2351" s="3">
        <v>163.48699999999999</v>
      </c>
      <c r="Y2351" s="3">
        <v>180.68100000000001</v>
      </c>
      <c r="Z2351" s="3">
        <v>213.47499999999999</v>
      </c>
      <c r="AA2351" s="3">
        <v>214.166</v>
      </c>
      <c r="AB2351" s="3">
        <v>219.756</v>
      </c>
      <c r="AC2351" s="3">
        <v>208.74199999999999</v>
      </c>
      <c r="AD2351" s="3">
        <v>182.64699999999999</v>
      </c>
      <c r="AE2351" s="3">
        <v>188.67400000000001</v>
      </c>
      <c r="AF2351" s="3">
        <v>177.49799999999999</v>
      </c>
      <c r="AG2351" s="3">
        <v>205.68700000000001</v>
      </c>
      <c r="AH2351" s="3">
        <v>254.74199999999999</v>
      </c>
      <c r="AI2351" s="3">
        <v>245.357</v>
      </c>
      <c r="AJ2351" s="3">
        <v>263.27300000000002</v>
      </c>
      <c r="AK2351" s="3">
        <v>278.98599999999999</v>
      </c>
      <c r="AL2351" s="3">
        <v>284.69600000000003</v>
      </c>
      <c r="AM2351" s="3">
        <v>373.464</v>
      </c>
      <c r="AN2351" s="3">
        <v>415.53699999999998</v>
      </c>
      <c r="AO2351" s="3">
        <v>500.09399999999999</v>
      </c>
      <c r="AP2351" s="3">
        <v>573.16300000000001</v>
      </c>
      <c r="AQ2351" s="3">
        <v>643.774</v>
      </c>
      <c r="AR2351" s="3">
        <v>710.245</v>
      </c>
      <c r="AS2351" s="3">
        <v>779.32600000000002</v>
      </c>
      <c r="AT2351" s="3">
        <v>860.27300000000002</v>
      </c>
      <c r="AU2351" s="3">
        <v>979.69200000000001</v>
      </c>
      <c r="AV2351" s="3">
        <v>1111.481</v>
      </c>
      <c r="AW2351" s="3">
        <v>1253.0450000000001</v>
      </c>
      <c r="AX2351" s="3">
        <v>1294.373</v>
      </c>
      <c r="AY2351" s="3">
        <v>1471.248</v>
      </c>
      <c r="AZ2351" s="3">
        <v>1676.3710000000001</v>
      </c>
      <c r="BA2351">
        <v>1913.934</v>
      </c>
      <c r="BB2351">
        <v>2006</v>
      </c>
    </row>
    <row r="2352" spans="1:54" hidden="1" x14ac:dyDescent="0.2">
      <c r="A2352">
        <v>643</v>
      </c>
      <c r="B2352" t="s">
        <v>509</v>
      </c>
      <c r="C2352" t="s">
        <v>212</v>
      </c>
      <c r="D2352" t="s">
        <v>108</v>
      </c>
      <c r="E2352" t="s">
        <v>325</v>
      </c>
      <c r="F2352" t="s">
        <v>324</v>
      </c>
      <c r="G2352" t="s">
        <v>323</v>
      </c>
      <c r="H2352" t="s">
        <v>322</v>
      </c>
      <c r="I2352" t="s">
        <v>321</v>
      </c>
      <c r="J2352" s="3" t="s">
        <v>215</v>
      </c>
      <c r="K2352" s="3" t="s">
        <v>215</v>
      </c>
      <c r="L2352" s="3" t="s">
        <v>215</v>
      </c>
      <c r="M2352" s="3" t="s">
        <v>215</v>
      </c>
      <c r="N2352" s="3" t="s">
        <v>215</v>
      </c>
      <c r="O2352" s="3" t="s">
        <v>215</v>
      </c>
      <c r="P2352" s="3" t="s">
        <v>215</v>
      </c>
      <c r="Q2352" s="3" t="s">
        <v>215</v>
      </c>
      <c r="R2352" s="3" t="s">
        <v>215</v>
      </c>
      <c r="S2352" s="3" t="s">
        <v>215</v>
      </c>
      <c r="T2352" s="3" t="s">
        <v>215</v>
      </c>
      <c r="U2352" s="3" t="s">
        <v>215</v>
      </c>
      <c r="V2352" s="3">
        <v>700.88</v>
      </c>
      <c r="W2352" s="3">
        <v>811.22400000000005</v>
      </c>
      <c r="X2352" s="3">
        <v>933.99099999999999</v>
      </c>
      <c r="Y2352" s="3">
        <v>1143.8420000000001</v>
      </c>
      <c r="Z2352" s="3">
        <v>1173.6849999999999</v>
      </c>
      <c r="AA2352" s="3">
        <v>1274.954</v>
      </c>
      <c r="AB2352" s="3">
        <v>1353.0550000000001</v>
      </c>
      <c r="AC2352" s="3">
        <v>1356.72</v>
      </c>
      <c r="AD2352" s="3">
        <v>1366.7819999999999</v>
      </c>
      <c r="AE2352" s="3">
        <v>1188.2670000000001</v>
      </c>
      <c r="AF2352" s="3">
        <v>1273.432</v>
      </c>
      <c r="AG2352" s="3">
        <v>1299.271</v>
      </c>
      <c r="AH2352" s="3">
        <v>1262.924</v>
      </c>
      <c r="AI2352" s="3">
        <v>1286.0840000000001</v>
      </c>
      <c r="AJ2352" s="3">
        <v>1277.4949999999999</v>
      </c>
      <c r="AK2352" s="3">
        <v>1295.356</v>
      </c>
      <c r="AL2352" s="3">
        <v>1161.133</v>
      </c>
      <c r="AM2352" s="3">
        <v>1185.085</v>
      </c>
      <c r="AN2352" s="3">
        <v>1196.2180000000001</v>
      </c>
      <c r="AO2352" s="3">
        <v>1296.1610000000001</v>
      </c>
      <c r="AP2352" s="3">
        <v>1379.932</v>
      </c>
      <c r="AQ2352" s="3">
        <v>1434.8430000000001</v>
      </c>
      <c r="AR2352" s="3">
        <v>1470.143</v>
      </c>
      <c r="AS2352" s="3">
        <v>1492.7260000000001</v>
      </c>
      <c r="AT2352" s="3">
        <v>1508.6659999999999</v>
      </c>
      <c r="AU2352" s="3">
        <v>1581.3240000000001</v>
      </c>
      <c r="AV2352" s="3">
        <v>1653.2529999999999</v>
      </c>
      <c r="AW2352" s="3">
        <v>1721.0920000000001</v>
      </c>
      <c r="AX2352" s="3">
        <v>1793.7260000000001</v>
      </c>
      <c r="AY2352" s="3">
        <v>1872.288</v>
      </c>
      <c r="AZ2352" s="3">
        <v>1951.9970000000001</v>
      </c>
      <c r="BA2352">
        <v>2039.2750000000001</v>
      </c>
      <c r="BB2352">
        <v>2006</v>
      </c>
    </row>
    <row r="2353" spans="1:54" hidden="1" x14ac:dyDescent="0.2">
      <c r="A2353">
        <v>643</v>
      </c>
      <c r="B2353" t="s">
        <v>509</v>
      </c>
      <c r="C2353" t="s">
        <v>320</v>
      </c>
      <c r="D2353" t="s">
        <v>108</v>
      </c>
      <c r="E2353" t="s">
        <v>319</v>
      </c>
      <c r="F2353" t="s">
        <v>318</v>
      </c>
      <c r="G2353" t="s">
        <v>243</v>
      </c>
    </row>
    <row r="2354" spans="1:54" hidden="1" x14ac:dyDescent="0.2">
      <c r="A2354">
        <v>643</v>
      </c>
      <c r="B2354" t="s">
        <v>509</v>
      </c>
      <c r="C2354" t="s">
        <v>317</v>
      </c>
      <c r="D2354" t="s">
        <v>108</v>
      </c>
      <c r="E2354" t="s">
        <v>316</v>
      </c>
      <c r="F2354" s="3" t="s">
        <v>315</v>
      </c>
      <c r="G2354" t="s">
        <v>288</v>
      </c>
      <c r="I2354" t="s">
        <v>310</v>
      </c>
      <c r="J2354" t="s">
        <v>215</v>
      </c>
      <c r="K2354" t="s">
        <v>215</v>
      </c>
      <c r="L2354" t="s">
        <v>215</v>
      </c>
      <c r="M2354" t="s">
        <v>215</v>
      </c>
      <c r="N2354" t="s">
        <v>215</v>
      </c>
      <c r="O2354" t="s">
        <v>215</v>
      </c>
      <c r="P2354" t="s">
        <v>215</v>
      </c>
      <c r="Q2354" t="s">
        <v>215</v>
      </c>
      <c r="R2354" t="s">
        <v>215</v>
      </c>
      <c r="S2354" t="s">
        <v>215</v>
      </c>
      <c r="T2354" t="s">
        <v>215</v>
      </c>
      <c r="U2354" t="s">
        <v>215</v>
      </c>
      <c r="V2354">
        <v>7.0000000000000001E-3</v>
      </c>
      <c r="W2354">
        <v>8.0000000000000002E-3</v>
      </c>
      <c r="X2354">
        <v>8.9999999999999993E-3</v>
      </c>
      <c r="Y2354">
        <v>0.01</v>
      </c>
      <c r="Z2354">
        <v>0.01</v>
      </c>
      <c r="AA2354">
        <v>1.0999999999999999E-2</v>
      </c>
      <c r="AB2354">
        <v>1.0999999999999999E-2</v>
      </c>
      <c r="AC2354">
        <v>1.0999999999999999E-2</v>
      </c>
      <c r="AD2354">
        <v>1.0999999999999999E-2</v>
      </c>
      <c r="AE2354">
        <v>8.9999999999999993E-3</v>
      </c>
      <c r="AF2354">
        <v>0.01</v>
      </c>
      <c r="AG2354">
        <v>8.9999999999999993E-3</v>
      </c>
      <c r="AH2354">
        <v>8.9999999999999993E-3</v>
      </c>
      <c r="AI2354">
        <v>8.0000000000000002E-3</v>
      </c>
      <c r="AJ2354">
        <v>8.0000000000000002E-3</v>
      </c>
      <c r="AK2354">
        <v>8.0000000000000002E-3</v>
      </c>
      <c r="AL2354">
        <v>7.0000000000000001E-3</v>
      </c>
      <c r="AM2354">
        <v>7.0000000000000001E-3</v>
      </c>
      <c r="AN2354">
        <v>7.0000000000000001E-3</v>
      </c>
      <c r="AO2354">
        <v>7.0000000000000001E-3</v>
      </c>
      <c r="AP2354">
        <v>7.0000000000000001E-3</v>
      </c>
      <c r="AQ2354">
        <v>7.0000000000000001E-3</v>
      </c>
      <c r="AR2354">
        <v>7.0000000000000001E-3</v>
      </c>
      <c r="AS2354">
        <v>7.0000000000000001E-3</v>
      </c>
      <c r="AT2354">
        <v>7.0000000000000001E-3</v>
      </c>
      <c r="AU2354">
        <v>7.0000000000000001E-3</v>
      </c>
      <c r="AV2354">
        <v>7.0000000000000001E-3</v>
      </c>
      <c r="AW2354">
        <v>7.0000000000000001E-3</v>
      </c>
      <c r="AX2354">
        <v>7.0000000000000001E-3</v>
      </c>
      <c r="AY2354">
        <v>7.0000000000000001E-3</v>
      </c>
      <c r="AZ2354">
        <v>7.0000000000000001E-3</v>
      </c>
      <c r="BA2354">
        <v>8.0000000000000002E-3</v>
      </c>
      <c r="BB2354">
        <v>2006</v>
      </c>
    </row>
    <row r="2355" spans="1:54" hidden="1" x14ac:dyDescent="0.2">
      <c r="A2355">
        <v>643</v>
      </c>
      <c r="B2355" t="s">
        <v>509</v>
      </c>
      <c r="C2355" t="s">
        <v>314</v>
      </c>
      <c r="D2355" t="s">
        <v>108</v>
      </c>
      <c r="E2355" t="s">
        <v>313</v>
      </c>
      <c r="F2355" s="3" t="s">
        <v>312</v>
      </c>
      <c r="G2355" t="s">
        <v>311</v>
      </c>
      <c r="I2355" t="s">
        <v>310</v>
      </c>
      <c r="J2355" t="s">
        <v>215</v>
      </c>
      <c r="K2355" t="s">
        <v>215</v>
      </c>
      <c r="L2355" t="s">
        <v>215</v>
      </c>
      <c r="M2355" t="s">
        <v>215</v>
      </c>
      <c r="N2355" t="s">
        <v>215</v>
      </c>
      <c r="O2355" t="s">
        <v>215</v>
      </c>
      <c r="P2355" t="s">
        <v>215</v>
      </c>
      <c r="Q2355" t="s">
        <v>215</v>
      </c>
      <c r="R2355" t="s">
        <v>215</v>
      </c>
      <c r="S2355" t="s">
        <v>215</v>
      </c>
      <c r="T2355" t="s">
        <v>215</v>
      </c>
      <c r="U2355" t="s">
        <v>215</v>
      </c>
      <c r="V2355">
        <v>0.91200000000000003</v>
      </c>
      <c r="W2355">
        <v>0.91100000000000003</v>
      </c>
      <c r="X2355">
        <v>1.0780000000000001</v>
      </c>
      <c r="Y2355">
        <v>0.998</v>
      </c>
      <c r="Z2355">
        <v>1.1559999999999999</v>
      </c>
      <c r="AA2355">
        <v>1.17</v>
      </c>
      <c r="AB2355">
        <v>1.196</v>
      </c>
      <c r="AC2355">
        <v>1.254</v>
      </c>
      <c r="AD2355">
        <v>1.286</v>
      </c>
      <c r="AE2355">
        <v>1.796</v>
      </c>
      <c r="AF2355">
        <v>1.946</v>
      </c>
      <c r="AG2355">
        <v>2.1970000000000001</v>
      </c>
      <c r="AH2355">
        <v>2.7810000000000001</v>
      </c>
      <c r="AI2355">
        <v>2.9319999999999999</v>
      </c>
      <c r="AJ2355">
        <v>3.169</v>
      </c>
      <c r="AK2355">
        <v>3.3109999999999999</v>
      </c>
      <c r="AL2355">
        <v>3.77</v>
      </c>
      <c r="AM2355">
        <v>4.8449999999999998</v>
      </c>
      <c r="AN2355">
        <v>5.3410000000000002</v>
      </c>
      <c r="AO2355">
        <v>5.9320000000000004</v>
      </c>
      <c r="AP2355">
        <v>6.3860000000000001</v>
      </c>
      <c r="AQ2355">
        <v>6.8979999999999997</v>
      </c>
      <c r="AR2355">
        <v>7.4279999999999999</v>
      </c>
      <c r="AS2355">
        <v>8.0269999999999992</v>
      </c>
      <c r="AT2355">
        <v>8.7669999999999995</v>
      </c>
      <c r="AU2355">
        <v>9.5250000000000004</v>
      </c>
      <c r="AV2355">
        <v>10.337</v>
      </c>
      <c r="AW2355">
        <v>11.194000000000001</v>
      </c>
      <c r="AX2355">
        <v>11.095000000000001</v>
      </c>
      <c r="AY2355">
        <v>12.082000000000001</v>
      </c>
      <c r="AZ2355">
        <v>13.204000000000001</v>
      </c>
      <c r="BA2355">
        <v>14.43</v>
      </c>
      <c r="BB2355">
        <v>2006</v>
      </c>
    </row>
    <row r="2356" spans="1:54" hidden="1" x14ac:dyDescent="0.2">
      <c r="A2356">
        <v>643</v>
      </c>
      <c r="B2356" t="s">
        <v>509</v>
      </c>
      <c r="C2356" t="s">
        <v>309</v>
      </c>
      <c r="D2356" t="s">
        <v>108</v>
      </c>
      <c r="E2356" t="s">
        <v>308</v>
      </c>
      <c r="F2356" t="s">
        <v>307</v>
      </c>
      <c r="G2356" t="s">
        <v>217</v>
      </c>
      <c r="I2356" t="s">
        <v>1074</v>
      </c>
      <c r="J2356" s="3" t="s">
        <v>215</v>
      </c>
      <c r="K2356" s="3" t="s">
        <v>215</v>
      </c>
      <c r="L2356" s="3" t="s">
        <v>215</v>
      </c>
      <c r="M2356" s="3" t="s">
        <v>215</v>
      </c>
      <c r="N2356" s="3" t="s">
        <v>215</v>
      </c>
      <c r="O2356" s="3" t="s">
        <v>215</v>
      </c>
      <c r="P2356" s="3" t="s">
        <v>215</v>
      </c>
      <c r="Q2356" s="3" t="s">
        <v>215</v>
      </c>
      <c r="R2356" s="3" t="s">
        <v>215</v>
      </c>
      <c r="S2356" s="3" t="s">
        <v>215</v>
      </c>
      <c r="T2356" s="3" t="s">
        <v>215</v>
      </c>
      <c r="U2356" s="3" t="s">
        <v>215</v>
      </c>
      <c r="V2356" s="3">
        <v>7.742</v>
      </c>
      <c r="W2356" s="3">
        <v>25.827999999999999</v>
      </c>
      <c r="X2356" s="3">
        <v>25.216999999999999</v>
      </c>
      <c r="Y2356" s="3">
        <v>22.283000000000001</v>
      </c>
      <c r="Z2356" s="3">
        <v>26.893000000000001</v>
      </c>
      <c r="AA2356" s="3">
        <v>30.475000000000001</v>
      </c>
      <c r="AB2356" s="3">
        <v>30.379000000000001</v>
      </c>
      <c r="AC2356" s="3">
        <v>40.097999999999999</v>
      </c>
      <c r="AD2356" s="3">
        <v>21.997</v>
      </c>
      <c r="AE2356" s="3">
        <v>35.261000000000003</v>
      </c>
      <c r="AF2356" s="3">
        <v>24.548999999999999</v>
      </c>
      <c r="AG2356" s="3">
        <v>26.544</v>
      </c>
      <c r="AH2356" s="3">
        <v>20.263000000000002</v>
      </c>
      <c r="AI2356" s="3">
        <v>20.338999999999999</v>
      </c>
      <c r="AJ2356" s="3">
        <v>13.680999999999999</v>
      </c>
      <c r="AK2356" s="3">
        <v>12.673999999999999</v>
      </c>
      <c r="AL2356" s="3">
        <v>12.714</v>
      </c>
      <c r="AM2356" s="3">
        <v>9.2639999999999993</v>
      </c>
      <c r="AN2356" s="3">
        <v>9.2989999999999995</v>
      </c>
      <c r="AO2356" s="3">
        <v>9.9939999999999998</v>
      </c>
      <c r="AP2356" s="3">
        <v>9.4979999999999993</v>
      </c>
      <c r="AQ2356" s="3">
        <v>9.3170000000000002</v>
      </c>
      <c r="AR2356" s="3">
        <v>8.4830000000000005</v>
      </c>
      <c r="AS2356" s="3">
        <v>8.1210000000000004</v>
      </c>
      <c r="AT2356" s="3">
        <v>8.1069999999999993</v>
      </c>
      <c r="AU2356" s="3">
        <v>7.827</v>
      </c>
      <c r="AV2356" s="3">
        <v>7.1630000000000003</v>
      </c>
      <c r="AW2356" s="3">
        <v>6.968</v>
      </c>
      <c r="AX2356" s="3">
        <v>6.8890000000000002</v>
      </c>
      <c r="AY2356" s="3">
        <v>6.7169999999999996</v>
      </c>
      <c r="AZ2356" s="3">
        <v>6.5640000000000001</v>
      </c>
      <c r="BA2356">
        <v>6.43</v>
      </c>
      <c r="BB2356">
        <v>2006</v>
      </c>
    </row>
    <row r="2357" spans="1:54" hidden="1" x14ac:dyDescent="0.2">
      <c r="A2357">
        <v>643</v>
      </c>
      <c r="B2357" t="s">
        <v>509</v>
      </c>
      <c r="C2357" t="s">
        <v>306</v>
      </c>
      <c r="D2357" t="s">
        <v>108</v>
      </c>
      <c r="E2357" t="s">
        <v>305</v>
      </c>
      <c r="F2357" t="s">
        <v>304</v>
      </c>
      <c r="G2357" t="s">
        <v>217</v>
      </c>
      <c r="I2357" t="s">
        <v>1074</v>
      </c>
      <c r="J2357" s="3" t="s">
        <v>215</v>
      </c>
      <c r="K2357" s="3" t="s">
        <v>215</v>
      </c>
      <c r="L2357" s="3" t="s">
        <v>215</v>
      </c>
      <c r="M2357" s="3" t="s">
        <v>215</v>
      </c>
      <c r="N2357" s="3" t="s">
        <v>215</v>
      </c>
      <c r="O2357" s="3" t="s">
        <v>215</v>
      </c>
      <c r="P2357" s="3" t="s">
        <v>215</v>
      </c>
      <c r="Q2357" s="3" t="s">
        <v>215</v>
      </c>
      <c r="R2357" s="3" t="s">
        <v>215</v>
      </c>
      <c r="S2357" s="3" t="s">
        <v>215</v>
      </c>
      <c r="T2357" s="3" t="s">
        <v>215</v>
      </c>
      <c r="U2357" s="3" t="s">
        <v>215</v>
      </c>
      <c r="V2357" s="3">
        <v>31.704000000000001</v>
      </c>
      <c r="W2357" s="3">
        <v>49.768999999999998</v>
      </c>
      <c r="X2357" s="3">
        <v>53.847000000000001</v>
      </c>
      <c r="Y2357" s="3">
        <v>18.655999999999999</v>
      </c>
      <c r="Z2357" s="3">
        <v>18.905000000000001</v>
      </c>
      <c r="AA2357" s="3">
        <v>35.749000000000002</v>
      </c>
      <c r="AB2357" s="3">
        <v>9.7620000000000005</v>
      </c>
      <c r="AC2357" s="3">
        <v>14.316000000000001</v>
      </c>
      <c r="AD2357" s="3">
        <v>5.6840000000000002</v>
      </c>
      <c r="AE2357" s="3">
        <v>16.087</v>
      </c>
      <c r="AF2357" s="3">
        <v>24.495000000000001</v>
      </c>
      <c r="AG2357" s="3">
        <v>24.727</v>
      </c>
      <c r="AH2357" s="3">
        <v>19.59</v>
      </c>
      <c r="AI2357" s="3">
        <v>20.673999999999999</v>
      </c>
      <c r="AJ2357" s="3">
        <v>10.097</v>
      </c>
      <c r="AK2357" s="3">
        <v>6.5620000000000003</v>
      </c>
      <c r="AL2357" s="3">
        <v>7.2460000000000004</v>
      </c>
      <c r="AM2357" s="3">
        <v>1.649</v>
      </c>
      <c r="AN2357" s="3">
        <v>3.21</v>
      </c>
      <c r="AO2357" s="3">
        <v>13.167</v>
      </c>
      <c r="AP2357" s="3">
        <v>12.169</v>
      </c>
      <c r="AQ2357" s="3">
        <v>12.907999999999999</v>
      </c>
      <c r="AR2357" s="3">
        <v>12.516</v>
      </c>
      <c r="AS2357" s="3">
        <v>6.7549999999999999</v>
      </c>
      <c r="AT2357" s="3">
        <v>6.0030000000000001</v>
      </c>
      <c r="AU2357" s="3">
        <v>5.4770000000000003</v>
      </c>
      <c r="AV2357" s="3">
        <v>5.6769999999999996</v>
      </c>
      <c r="AW2357" s="3">
        <v>4.8220000000000001</v>
      </c>
      <c r="AX2357" s="3">
        <v>4.7709999999999999</v>
      </c>
      <c r="AY2357" s="3">
        <v>4.085</v>
      </c>
      <c r="AZ2357" s="3">
        <v>3.9119999999999999</v>
      </c>
      <c r="BA2357">
        <v>3.802</v>
      </c>
      <c r="BB2357">
        <v>2006</v>
      </c>
    </row>
    <row r="2358" spans="1:54" hidden="1" x14ac:dyDescent="0.2">
      <c r="A2358">
        <v>643</v>
      </c>
      <c r="B2358" t="s">
        <v>509</v>
      </c>
      <c r="C2358" t="s">
        <v>303</v>
      </c>
      <c r="D2358" t="s">
        <v>108</v>
      </c>
      <c r="E2358" t="s">
        <v>300</v>
      </c>
      <c r="F2358" t="s">
        <v>302</v>
      </c>
      <c r="G2358" t="s">
        <v>295</v>
      </c>
      <c r="I2358" t="s">
        <v>1075</v>
      </c>
      <c r="J2358" s="3" t="s">
        <v>215</v>
      </c>
      <c r="K2358" s="3" t="s">
        <v>215</v>
      </c>
      <c r="L2358" s="3" t="s">
        <v>215</v>
      </c>
      <c r="M2358" s="3" t="s">
        <v>215</v>
      </c>
      <c r="N2358" s="3" t="s">
        <v>215</v>
      </c>
      <c r="O2358" s="3" t="s">
        <v>215</v>
      </c>
      <c r="P2358" s="3" t="s">
        <v>215</v>
      </c>
      <c r="Q2358" s="3" t="s">
        <v>215</v>
      </c>
      <c r="R2358" s="3" t="s">
        <v>215</v>
      </c>
      <c r="S2358" s="3" t="s">
        <v>215</v>
      </c>
      <c r="T2358" s="3" t="s">
        <v>215</v>
      </c>
      <c r="U2358" s="3" t="s">
        <v>215</v>
      </c>
      <c r="V2358" s="3">
        <v>46.253</v>
      </c>
      <c r="W2358" s="3">
        <v>48.466999999999999</v>
      </c>
      <c r="X2358" s="3">
        <v>54.838999999999999</v>
      </c>
      <c r="Y2358" s="3">
        <v>61.41</v>
      </c>
      <c r="Z2358" s="3">
        <v>67.727999999999994</v>
      </c>
      <c r="AA2358" s="3">
        <v>70.260999999999996</v>
      </c>
      <c r="AB2358" s="3">
        <v>76.912000000000006</v>
      </c>
      <c r="AC2358" s="3">
        <v>83.37</v>
      </c>
      <c r="AD2358" s="3">
        <v>100</v>
      </c>
      <c r="AE2358" s="3">
        <v>114.625</v>
      </c>
      <c r="AF2358" s="3">
        <v>133.97</v>
      </c>
      <c r="AG2358" s="3">
        <v>164.34</v>
      </c>
      <c r="AH2358" s="3">
        <v>205.60599999999999</v>
      </c>
      <c r="AI2358" s="3">
        <v>231.31899999999999</v>
      </c>
      <c r="AJ2358" s="3">
        <v>266.15600000000001</v>
      </c>
      <c r="AK2358" s="3">
        <v>290.93</v>
      </c>
      <c r="AL2358" s="3">
        <v>348.89800000000002</v>
      </c>
      <c r="AM2358" s="3">
        <v>464.16500000000002</v>
      </c>
      <c r="AN2358" s="3">
        <v>516.28099999999995</v>
      </c>
      <c r="AO2358" s="3">
        <v>536.40599999999995</v>
      </c>
      <c r="AP2358" s="3">
        <v>568.673</v>
      </c>
      <c r="AQ2358" s="3">
        <v>605.37099999999998</v>
      </c>
      <c r="AR2358" s="3">
        <v>666.15099999999995</v>
      </c>
      <c r="AS2358" s="3">
        <v>726.10400000000004</v>
      </c>
      <c r="AT2358" s="3">
        <v>791.45399999999995</v>
      </c>
      <c r="AU2358" s="3">
        <v>862.68399999999997</v>
      </c>
      <c r="AV2358" s="3">
        <v>940.32600000000002</v>
      </c>
      <c r="AW2358" s="3">
        <v>1024.9549999999999</v>
      </c>
      <c r="AX2358" s="3">
        <v>1117.201</v>
      </c>
      <c r="AY2358" s="3">
        <v>1217.749</v>
      </c>
      <c r="AZ2358" s="3">
        <v>1327.347</v>
      </c>
      <c r="BA2358">
        <v>1446.808</v>
      </c>
      <c r="BB2358">
        <v>2009</v>
      </c>
    </row>
    <row r="2359" spans="1:54" hidden="1" x14ac:dyDescent="0.2">
      <c r="A2359">
        <v>643</v>
      </c>
      <c r="B2359" t="s">
        <v>509</v>
      </c>
      <c r="C2359" t="s">
        <v>301</v>
      </c>
      <c r="D2359" t="s">
        <v>108</v>
      </c>
      <c r="E2359" t="s">
        <v>300</v>
      </c>
      <c r="F2359" t="s">
        <v>299</v>
      </c>
      <c r="G2359" t="s">
        <v>275</v>
      </c>
      <c r="I2359" t="s">
        <v>298</v>
      </c>
      <c r="J2359" s="3" t="s">
        <v>215</v>
      </c>
      <c r="K2359" s="3" t="s">
        <v>215</v>
      </c>
      <c r="L2359" s="3" t="s">
        <v>215</v>
      </c>
      <c r="M2359" s="3" t="s">
        <v>215</v>
      </c>
      <c r="N2359" s="3" t="s">
        <v>215</v>
      </c>
      <c r="O2359" s="3" t="s">
        <v>215</v>
      </c>
      <c r="P2359" s="3" t="s">
        <v>215</v>
      </c>
      <c r="Q2359" s="3" t="s">
        <v>215</v>
      </c>
      <c r="R2359" s="3" t="s">
        <v>215</v>
      </c>
      <c r="S2359" s="3" t="s">
        <v>215</v>
      </c>
      <c r="T2359" s="3" t="s">
        <v>215</v>
      </c>
      <c r="U2359" s="3" t="s">
        <v>215</v>
      </c>
      <c r="V2359" s="3" t="s">
        <v>215</v>
      </c>
      <c r="W2359" s="3">
        <v>4.7869999999999999</v>
      </c>
      <c r="X2359" s="3">
        <v>13.147</v>
      </c>
      <c r="Y2359" s="3">
        <v>11.983000000000001</v>
      </c>
      <c r="Z2359" s="3">
        <v>10.288</v>
      </c>
      <c r="AA2359" s="3">
        <v>3.7389999999999999</v>
      </c>
      <c r="AB2359" s="3">
        <v>9.4670000000000005</v>
      </c>
      <c r="AC2359" s="3">
        <v>8.3970000000000002</v>
      </c>
      <c r="AD2359" s="3">
        <v>19.946999999999999</v>
      </c>
      <c r="AE2359" s="3">
        <v>14.625</v>
      </c>
      <c r="AF2359" s="3">
        <v>16.876999999999999</v>
      </c>
      <c r="AG2359" s="3">
        <v>22.669</v>
      </c>
      <c r="AH2359" s="3">
        <v>25.111000000000001</v>
      </c>
      <c r="AI2359" s="3">
        <v>12.506</v>
      </c>
      <c r="AJ2359" s="3">
        <v>15.06</v>
      </c>
      <c r="AK2359" s="3">
        <v>9.3079999999999998</v>
      </c>
      <c r="AL2359" s="3">
        <v>19.925000000000001</v>
      </c>
      <c r="AM2359" s="3">
        <v>33.036999999999999</v>
      </c>
      <c r="AN2359" s="3">
        <v>11.228</v>
      </c>
      <c r="AO2359" s="3">
        <v>3.8980000000000001</v>
      </c>
      <c r="AP2359" s="3">
        <v>6.0149999999999997</v>
      </c>
      <c r="AQ2359" s="3">
        <v>6.4530000000000003</v>
      </c>
      <c r="AR2359" s="3">
        <v>10.039999999999999</v>
      </c>
      <c r="AS2359" s="3">
        <v>9</v>
      </c>
      <c r="AT2359" s="3">
        <v>9</v>
      </c>
      <c r="AU2359" s="3">
        <v>9</v>
      </c>
      <c r="AV2359" s="3">
        <v>9</v>
      </c>
      <c r="AW2359" s="3">
        <v>9</v>
      </c>
      <c r="AX2359" s="3">
        <v>9</v>
      </c>
      <c r="AY2359" s="3">
        <v>9</v>
      </c>
      <c r="AZ2359" s="3">
        <v>9</v>
      </c>
      <c r="BA2359">
        <v>9</v>
      </c>
      <c r="BB2359">
        <v>2009</v>
      </c>
    </row>
    <row r="2360" spans="1:54" hidden="1" x14ac:dyDescent="0.2">
      <c r="A2360">
        <v>643</v>
      </c>
      <c r="B2360" t="s">
        <v>509</v>
      </c>
      <c r="C2360" t="s">
        <v>297</v>
      </c>
      <c r="D2360" t="s">
        <v>108</v>
      </c>
      <c r="E2360" t="s">
        <v>293</v>
      </c>
      <c r="F2360" t="s">
        <v>296</v>
      </c>
      <c r="G2360" t="s">
        <v>295</v>
      </c>
      <c r="I2360" t="s">
        <v>1075</v>
      </c>
      <c r="J2360" s="3" t="s">
        <v>215</v>
      </c>
      <c r="K2360" s="3" t="s">
        <v>215</v>
      </c>
      <c r="L2360" s="3" t="s">
        <v>215</v>
      </c>
      <c r="M2360" s="3" t="s">
        <v>215</v>
      </c>
      <c r="N2360" s="3" t="s">
        <v>215</v>
      </c>
      <c r="O2360" s="3" t="s">
        <v>215</v>
      </c>
      <c r="P2360" s="3" t="s">
        <v>215</v>
      </c>
      <c r="Q2360" s="3" t="s">
        <v>215</v>
      </c>
      <c r="R2360" s="3" t="s">
        <v>215</v>
      </c>
      <c r="S2360" s="3" t="s">
        <v>215</v>
      </c>
      <c r="T2360" s="3" t="s">
        <v>215</v>
      </c>
      <c r="U2360" s="3" t="s">
        <v>215</v>
      </c>
      <c r="V2360" s="3">
        <v>43.982999999999997</v>
      </c>
      <c r="W2360" s="3">
        <v>48.654000000000003</v>
      </c>
      <c r="X2360" s="3">
        <v>52.2</v>
      </c>
      <c r="Y2360" s="3">
        <v>58.622</v>
      </c>
      <c r="Z2360" s="3">
        <v>60.679000000000002</v>
      </c>
      <c r="AA2360" s="3">
        <v>65.373000000000005</v>
      </c>
      <c r="AB2360" s="3">
        <v>71.27</v>
      </c>
      <c r="AC2360" s="3">
        <v>78.843000000000004</v>
      </c>
      <c r="AD2360" s="3">
        <v>100</v>
      </c>
      <c r="AE2360" s="3">
        <v>107.749</v>
      </c>
      <c r="AF2360" s="3">
        <v>133.41200000000001</v>
      </c>
      <c r="AG2360" s="3">
        <v>161.22499999999999</v>
      </c>
      <c r="AH2360" s="3">
        <v>189.251</v>
      </c>
      <c r="AI2360" s="3">
        <v>224.261</v>
      </c>
      <c r="AJ2360" s="3">
        <v>244.53</v>
      </c>
      <c r="AK2360" s="3">
        <v>275.32400000000001</v>
      </c>
      <c r="AL2360" s="3">
        <v>358.54399999999998</v>
      </c>
      <c r="AM2360" s="3">
        <v>438.14100000000002</v>
      </c>
      <c r="AN2360" s="3">
        <v>500.34899999999999</v>
      </c>
      <c r="AO2360" s="3">
        <v>561.67200000000003</v>
      </c>
      <c r="AP2360" s="3">
        <v>577.83500000000004</v>
      </c>
      <c r="AQ2360" s="3">
        <v>632.495</v>
      </c>
      <c r="AR2360" s="3">
        <v>695.99800000000005</v>
      </c>
      <c r="AS2360" s="3">
        <v>758.63800000000003</v>
      </c>
      <c r="AT2360" s="3">
        <v>826.91499999999996</v>
      </c>
      <c r="AU2360" s="3">
        <v>901.33799999999997</v>
      </c>
      <c r="AV2360" s="3">
        <v>982.45799999999997</v>
      </c>
      <c r="AW2360" s="3">
        <v>1070.8789999999999</v>
      </c>
      <c r="AX2360" s="3">
        <v>1167.258</v>
      </c>
      <c r="AY2360" s="3">
        <v>1272.3119999999999</v>
      </c>
      <c r="AZ2360" s="3">
        <v>1386.82</v>
      </c>
      <c r="BA2360">
        <v>1511.633</v>
      </c>
      <c r="BB2360">
        <v>2009</v>
      </c>
    </row>
    <row r="2361" spans="1:54" hidden="1" x14ac:dyDescent="0.2">
      <c r="A2361">
        <v>643</v>
      </c>
      <c r="B2361" t="s">
        <v>509</v>
      </c>
      <c r="C2361" t="s">
        <v>294</v>
      </c>
      <c r="D2361" t="s">
        <v>108</v>
      </c>
      <c r="E2361" t="s">
        <v>293</v>
      </c>
      <c r="F2361" t="s">
        <v>292</v>
      </c>
      <c r="G2361" t="s">
        <v>275</v>
      </c>
      <c r="I2361" t="s">
        <v>291</v>
      </c>
      <c r="J2361" s="3" t="s">
        <v>215</v>
      </c>
      <c r="K2361" s="3" t="s">
        <v>215</v>
      </c>
      <c r="L2361" s="3" t="s">
        <v>215</v>
      </c>
      <c r="M2361" s="3" t="s">
        <v>215</v>
      </c>
      <c r="N2361" s="3" t="s">
        <v>215</v>
      </c>
      <c r="O2361" s="3" t="s">
        <v>215</v>
      </c>
      <c r="P2361" s="3" t="s">
        <v>215</v>
      </c>
      <c r="Q2361" s="3" t="s">
        <v>215</v>
      </c>
      <c r="R2361" s="3" t="s">
        <v>215</v>
      </c>
      <c r="S2361" s="3" t="s">
        <v>215</v>
      </c>
      <c r="T2361" s="3" t="s">
        <v>215</v>
      </c>
      <c r="U2361" s="3" t="s">
        <v>215</v>
      </c>
      <c r="V2361" s="3" t="s">
        <v>215</v>
      </c>
      <c r="W2361" s="3">
        <v>10.619</v>
      </c>
      <c r="X2361" s="3">
        <v>7.2889999999999997</v>
      </c>
      <c r="Y2361" s="3">
        <v>12.302</v>
      </c>
      <c r="Z2361" s="3">
        <v>3.5089999999999999</v>
      </c>
      <c r="AA2361" s="3">
        <v>7.7359999999999998</v>
      </c>
      <c r="AB2361" s="3">
        <v>9.02</v>
      </c>
      <c r="AC2361" s="3">
        <v>10.625</v>
      </c>
      <c r="AD2361" s="3">
        <v>26.835000000000001</v>
      </c>
      <c r="AE2361" s="3">
        <v>7.7489999999999997</v>
      </c>
      <c r="AF2361" s="3">
        <v>23.818000000000001</v>
      </c>
      <c r="AG2361" s="3">
        <v>20.847999999999999</v>
      </c>
      <c r="AH2361" s="3">
        <v>17.382999999999999</v>
      </c>
      <c r="AI2361" s="3">
        <v>18.498999999999999</v>
      </c>
      <c r="AJ2361" s="3">
        <v>9.0380000000000003</v>
      </c>
      <c r="AK2361" s="3">
        <v>12.593</v>
      </c>
      <c r="AL2361" s="3">
        <v>30.225999999999999</v>
      </c>
      <c r="AM2361" s="3">
        <v>22.2</v>
      </c>
      <c r="AN2361" s="3">
        <v>14.198</v>
      </c>
      <c r="AO2361" s="3">
        <v>12.256</v>
      </c>
      <c r="AP2361" s="3">
        <v>2.8780000000000001</v>
      </c>
      <c r="AQ2361" s="3">
        <v>9.4600000000000009</v>
      </c>
      <c r="AR2361" s="3">
        <v>10.039999999999999</v>
      </c>
      <c r="AS2361" s="3">
        <v>9</v>
      </c>
      <c r="AT2361" s="3">
        <v>9</v>
      </c>
      <c r="AU2361" s="3">
        <v>9</v>
      </c>
      <c r="AV2361" s="3">
        <v>9</v>
      </c>
      <c r="AW2361" s="3">
        <v>9</v>
      </c>
      <c r="AX2361" s="3">
        <v>9</v>
      </c>
      <c r="AY2361" s="3">
        <v>9</v>
      </c>
      <c r="AZ2361" s="3">
        <v>9</v>
      </c>
      <c r="BA2361">
        <v>9</v>
      </c>
      <c r="BB2361">
        <v>2009</v>
      </c>
    </row>
    <row r="2362" spans="1:54" hidden="1" x14ac:dyDescent="0.2">
      <c r="A2362">
        <v>643</v>
      </c>
      <c r="B2362" t="s">
        <v>509</v>
      </c>
      <c r="C2362" t="s">
        <v>290</v>
      </c>
      <c r="D2362" t="s">
        <v>108</v>
      </c>
      <c r="E2362" t="s">
        <v>289</v>
      </c>
      <c r="G2362" t="s">
        <v>288</v>
      </c>
    </row>
    <row r="2363" spans="1:54" hidden="1" x14ac:dyDescent="0.2">
      <c r="A2363">
        <v>643</v>
      </c>
      <c r="B2363" t="s">
        <v>509</v>
      </c>
      <c r="C2363" t="s">
        <v>287</v>
      </c>
      <c r="D2363" t="s">
        <v>108</v>
      </c>
      <c r="E2363" t="s">
        <v>286</v>
      </c>
      <c r="F2363" t="s">
        <v>285</v>
      </c>
      <c r="G2363" t="s">
        <v>275</v>
      </c>
      <c r="I2363" t="s">
        <v>1076</v>
      </c>
      <c r="J2363" s="3" t="s">
        <v>215</v>
      </c>
      <c r="K2363" s="3" t="s">
        <v>215</v>
      </c>
      <c r="L2363" s="3" t="s">
        <v>215</v>
      </c>
      <c r="M2363" s="3" t="s">
        <v>215</v>
      </c>
      <c r="N2363" s="3" t="s">
        <v>215</v>
      </c>
      <c r="O2363" s="3" t="s">
        <v>215</v>
      </c>
      <c r="P2363" s="3" t="s">
        <v>215</v>
      </c>
      <c r="Q2363" s="3" t="s">
        <v>215</v>
      </c>
      <c r="R2363" s="3" t="s">
        <v>215</v>
      </c>
      <c r="S2363" s="3" t="s">
        <v>215</v>
      </c>
      <c r="T2363" s="3" t="s">
        <v>215</v>
      </c>
      <c r="U2363" s="3" t="s">
        <v>215</v>
      </c>
      <c r="V2363" s="3" t="s">
        <v>215</v>
      </c>
      <c r="W2363" s="3" t="s">
        <v>215</v>
      </c>
      <c r="X2363" s="3" t="s">
        <v>215</v>
      </c>
      <c r="Y2363" s="3" t="s">
        <v>215</v>
      </c>
      <c r="Z2363" s="3" t="s">
        <v>215</v>
      </c>
      <c r="AA2363" s="3" t="s">
        <v>215</v>
      </c>
      <c r="AB2363" s="3">
        <v>11.433999999999999</v>
      </c>
      <c r="AC2363" s="3">
        <v>4.0839999999999996</v>
      </c>
      <c r="AD2363" s="3">
        <v>-10.157999999999999</v>
      </c>
      <c r="AE2363" s="3">
        <v>10.581</v>
      </c>
      <c r="AF2363" s="3">
        <v>-24.015000000000001</v>
      </c>
      <c r="AG2363" s="3">
        <v>19.373999999999999</v>
      </c>
      <c r="AH2363" s="3">
        <v>-6.4169999999999998</v>
      </c>
      <c r="AI2363" s="3">
        <v>34.576999999999998</v>
      </c>
      <c r="AJ2363" s="3">
        <v>-61.645000000000003</v>
      </c>
      <c r="AK2363" s="3">
        <v>-28</v>
      </c>
      <c r="AL2363" s="3">
        <v>-9.9689999999999994</v>
      </c>
      <c r="AM2363" s="3">
        <v>19.256</v>
      </c>
      <c r="AN2363" s="3">
        <v>11.853999999999999</v>
      </c>
      <c r="AO2363" s="3">
        <v>67.759</v>
      </c>
      <c r="AP2363" s="3">
        <v>-13.585000000000001</v>
      </c>
      <c r="AQ2363" s="3">
        <v>-0.42499999999999999</v>
      </c>
      <c r="AR2363" s="3">
        <v>18.396999999999998</v>
      </c>
      <c r="AS2363" s="3">
        <v>-4.6820000000000004</v>
      </c>
      <c r="AT2363" s="3">
        <v>-6.0270000000000001</v>
      </c>
      <c r="AU2363" s="3">
        <v>9.7539999999999996</v>
      </c>
      <c r="AV2363" s="3">
        <v>8.1769999999999996</v>
      </c>
      <c r="AW2363" s="3">
        <v>1.69</v>
      </c>
      <c r="AX2363" s="3">
        <v>1.0409999999999999</v>
      </c>
      <c r="AY2363" s="3">
        <v>0.69299999999999995</v>
      </c>
      <c r="AZ2363" s="3">
        <v>3.4049999999999998</v>
      </c>
      <c r="BA2363">
        <v>3.2509999999999999</v>
      </c>
      <c r="BB2363">
        <v>2008</v>
      </c>
    </row>
    <row r="2364" spans="1:54" hidden="1" x14ac:dyDescent="0.2">
      <c r="A2364">
        <v>643</v>
      </c>
      <c r="B2364" t="s">
        <v>509</v>
      </c>
      <c r="C2364" t="s">
        <v>284</v>
      </c>
      <c r="D2364" t="s">
        <v>108</v>
      </c>
      <c r="E2364" t="s">
        <v>283</v>
      </c>
      <c r="F2364" t="s">
        <v>282</v>
      </c>
      <c r="G2364" t="s">
        <v>275</v>
      </c>
      <c r="I2364" t="s">
        <v>1076</v>
      </c>
      <c r="J2364" s="3" t="s">
        <v>215</v>
      </c>
      <c r="K2364" s="3" t="s">
        <v>215</v>
      </c>
      <c r="L2364" s="3" t="s">
        <v>215</v>
      </c>
      <c r="M2364" s="3" t="s">
        <v>215</v>
      </c>
      <c r="N2364" s="3" t="s">
        <v>215</v>
      </c>
      <c r="O2364" s="3" t="s">
        <v>215</v>
      </c>
      <c r="P2364" s="3" t="s">
        <v>215</v>
      </c>
      <c r="Q2364" s="3" t="s">
        <v>215</v>
      </c>
      <c r="R2364" s="3" t="s">
        <v>215</v>
      </c>
      <c r="S2364" s="3" t="s">
        <v>215</v>
      </c>
      <c r="T2364" s="3" t="s">
        <v>215</v>
      </c>
      <c r="U2364" s="3" t="s">
        <v>215</v>
      </c>
      <c r="V2364" s="3" t="s">
        <v>215</v>
      </c>
      <c r="W2364" s="3" t="s">
        <v>215</v>
      </c>
      <c r="X2364" s="3" t="s">
        <v>215</v>
      </c>
      <c r="Y2364" s="3" t="s">
        <v>215</v>
      </c>
      <c r="Z2364" s="3" t="s">
        <v>215</v>
      </c>
      <c r="AA2364" s="3" t="s">
        <v>215</v>
      </c>
      <c r="AB2364" s="3">
        <v>17.276</v>
      </c>
      <c r="AC2364" s="3">
        <v>-2.4940000000000002</v>
      </c>
      <c r="AD2364" s="3">
        <v>5.3019999999999996</v>
      </c>
      <c r="AE2364" s="3">
        <v>-4.8929999999999998</v>
      </c>
      <c r="AF2364" s="3">
        <v>-28.844000000000001</v>
      </c>
      <c r="AG2364" s="3">
        <v>24.507999999999999</v>
      </c>
      <c r="AH2364" s="3">
        <v>-2.839</v>
      </c>
      <c r="AI2364" s="3">
        <v>31.67</v>
      </c>
      <c r="AJ2364" s="3">
        <v>-63.448999999999998</v>
      </c>
      <c r="AK2364" s="3">
        <v>-19.858000000000001</v>
      </c>
      <c r="AL2364" s="3">
        <v>-9.6880000000000006</v>
      </c>
      <c r="AM2364" s="3">
        <v>21.082999999999998</v>
      </c>
      <c r="AN2364" s="3">
        <v>10.798999999999999</v>
      </c>
      <c r="AO2364" s="3">
        <v>72.820999999999998</v>
      </c>
      <c r="AP2364" s="3">
        <v>-17.390999999999998</v>
      </c>
      <c r="AQ2364" s="3">
        <v>-3.0219999999999998</v>
      </c>
      <c r="AR2364" s="3">
        <v>19.797000000000001</v>
      </c>
      <c r="AS2364" s="3">
        <v>-7.0410000000000004</v>
      </c>
      <c r="AT2364" s="3">
        <v>-9.1850000000000005</v>
      </c>
      <c r="AU2364" s="3">
        <v>8.8079999999999998</v>
      </c>
      <c r="AV2364" s="3">
        <v>6.9249999999999998</v>
      </c>
      <c r="AW2364" s="3">
        <v>-1.113</v>
      </c>
      <c r="AX2364" s="3">
        <v>0.46</v>
      </c>
      <c r="AY2364" s="3">
        <v>-3.1110000000000002</v>
      </c>
      <c r="AZ2364" s="3">
        <v>-0.153</v>
      </c>
      <c r="BA2364">
        <v>-0.91500000000000004</v>
      </c>
      <c r="BB2364">
        <v>2008</v>
      </c>
    </row>
    <row r="2365" spans="1:54" hidden="1" x14ac:dyDescent="0.2">
      <c r="A2365">
        <v>643</v>
      </c>
      <c r="B2365" t="s">
        <v>509</v>
      </c>
      <c r="C2365" t="s">
        <v>281</v>
      </c>
      <c r="D2365" t="s">
        <v>108</v>
      </c>
      <c r="E2365" t="s">
        <v>280</v>
      </c>
      <c r="F2365" t="s">
        <v>279</v>
      </c>
      <c r="G2365" t="s">
        <v>275</v>
      </c>
      <c r="I2365" t="s">
        <v>1076</v>
      </c>
      <c r="J2365" s="3" t="s">
        <v>215</v>
      </c>
      <c r="K2365" s="3" t="s">
        <v>215</v>
      </c>
      <c r="L2365" s="3" t="s">
        <v>215</v>
      </c>
      <c r="M2365" s="3" t="s">
        <v>215</v>
      </c>
      <c r="N2365" s="3" t="s">
        <v>215</v>
      </c>
      <c r="O2365" s="3" t="s">
        <v>215</v>
      </c>
      <c r="P2365" s="3" t="s">
        <v>215</v>
      </c>
      <c r="Q2365" s="3" t="s">
        <v>215</v>
      </c>
      <c r="R2365" s="3" t="s">
        <v>215</v>
      </c>
      <c r="S2365" s="3" t="s">
        <v>215</v>
      </c>
      <c r="T2365" s="3" t="s">
        <v>215</v>
      </c>
      <c r="U2365" s="3" t="s">
        <v>215</v>
      </c>
      <c r="V2365" s="3" t="s">
        <v>215</v>
      </c>
      <c r="W2365" s="3" t="s">
        <v>215</v>
      </c>
      <c r="X2365" s="3" t="s">
        <v>215</v>
      </c>
      <c r="Y2365" s="3" t="s">
        <v>215</v>
      </c>
      <c r="Z2365" s="3" t="s">
        <v>215</v>
      </c>
      <c r="AA2365" s="3" t="s">
        <v>215</v>
      </c>
      <c r="AB2365" s="3">
        <v>4.6150000000000002</v>
      </c>
      <c r="AC2365" s="3">
        <v>-35.561</v>
      </c>
      <c r="AD2365" s="3">
        <v>-38.332999999999998</v>
      </c>
      <c r="AE2365" s="3">
        <v>40.040999999999997</v>
      </c>
      <c r="AF2365" s="3">
        <v>-22.491</v>
      </c>
      <c r="AG2365" s="3">
        <v>13.145</v>
      </c>
      <c r="AH2365" s="3">
        <v>-24.064</v>
      </c>
      <c r="AI2365" s="3">
        <v>4.7110000000000003</v>
      </c>
      <c r="AJ2365" s="3">
        <v>1.661</v>
      </c>
      <c r="AK2365" s="3">
        <v>-10.86</v>
      </c>
      <c r="AL2365" s="3">
        <v>-21.361999999999998</v>
      </c>
      <c r="AM2365" s="3">
        <v>34.761000000000003</v>
      </c>
      <c r="AN2365" s="3">
        <v>18.085000000000001</v>
      </c>
      <c r="AO2365" s="3">
        <v>564.17600000000004</v>
      </c>
      <c r="AP2365" s="3">
        <v>-9.1039999999999992</v>
      </c>
      <c r="AQ2365" s="3">
        <v>5.3049999999999997</v>
      </c>
      <c r="AR2365" s="3">
        <v>23.413</v>
      </c>
      <c r="AS2365" s="3">
        <v>-31.635000000000002</v>
      </c>
      <c r="AT2365" s="3">
        <v>-22.707000000000001</v>
      </c>
      <c r="AU2365" s="3">
        <v>10.657</v>
      </c>
      <c r="AV2365" s="3">
        <v>22.044</v>
      </c>
      <c r="AW2365" s="3">
        <v>-6.2119999999999997</v>
      </c>
      <c r="AX2365" s="3">
        <v>0.86299999999999999</v>
      </c>
      <c r="AY2365" s="3">
        <v>-8.7230000000000008</v>
      </c>
      <c r="AZ2365" s="3">
        <v>1.651</v>
      </c>
      <c r="BA2365">
        <v>2.4729999999999999</v>
      </c>
      <c r="BB2365">
        <v>2008</v>
      </c>
    </row>
    <row r="2366" spans="1:54" hidden="1" x14ac:dyDescent="0.2">
      <c r="A2366">
        <v>643</v>
      </c>
      <c r="B2366" t="s">
        <v>509</v>
      </c>
      <c r="C2366" t="s">
        <v>278</v>
      </c>
      <c r="D2366" t="s">
        <v>108</v>
      </c>
      <c r="E2366" t="s">
        <v>277</v>
      </c>
      <c r="F2366" t="s">
        <v>276</v>
      </c>
      <c r="G2366" t="s">
        <v>275</v>
      </c>
      <c r="I2366" t="s">
        <v>1076</v>
      </c>
      <c r="J2366" s="3" t="s">
        <v>215</v>
      </c>
      <c r="K2366" s="3" t="s">
        <v>215</v>
      </c>
      <c r="L2366" s="3" t="s">
        <v>215</v>
      </c>
      <c r="M2366" s="3" t="s">
        <v>215</v>
      </c>
      <c r="N2366" s="3" t="s">
        <v>215</v>
      </c>
      <c r="O2366" s="3" t="s">
        <v>215</v>
      </c>
      <c r="P2366" s="3" t="s">
        <v>215</v>
      </c>
      <c r="Q2366" s="3" t="s">
        <v>215</v>
      </c>
      <c r="R2366" s="3" t="s">
        <v>215</v>
      </c>
      <c r="S2366" s="3" t="s">
        <v>215</v>
      </c>
      <c r="T2366" s="3" t="s">
        <v>215</v>
      </c>
      <c r="U2366" s="3" t="s">
        <v>215</v>
      </c>
      <c r="V2366" s="3" t="s">
        <v>215</v>
      </c>
      <c r="W2366" s="3" t="s">
        <v>215</v>
      </c>
      <c r="X2366" s="3" t="s">
        <v>215</v>
      </c>
      <c r="Y2366" s="3" t="s">
        <v>215</v>
      </c>
      <c r="Z2366" s="3" t="s">
        <v>215</v>
      </c>
      <c r="AA2366" s="3" t="s">
        <v>215</v>
      </c>
      <c r="AB2366" s="3">
        <v>-42.991</v>
      </c>
      <c r="AC2366" s="3">
        <v>-37.470999999999997</v>
      </c>
      <c r="AD2366" s="3">
        <v>-26.013999999999999</v>
      </c>
      <c r="AE2366" s="3">
        <v>18.001000000000001</v>
      </c>
      <c r="AF2366" s="3">
        <v>-24.207000000000001</v>
      </c>
      <c r="AG2366" s="3">
        <v>119.1</v>
      </c>
      <c r="AH2366" s="3">
        <v>-74.695999999999998</v>
      </c>
      <c r="AI2366" s="3">
        <v>175.715</v>
      </c>
      <c r="AJ2366" s="3">
        <v>-23.763999999999999</v>
      </c>
      <c r="AK2366" s="3">
        <v>11.621</v>
      </c>
      <c r="AL2366" s="3">
        <v>-5.2249999999999996</v>
      </c>
      <c r="AM2366" s="3">
        <v>34.761000000000003</v>
      </c>
      <c r="AN2366" s="3">
        <v>18.085000000000001</v>
      </c>
      <c r="AO2366" s="3">
        <v>2206.9960000000001</v>
      </c>
      <c r="AP2366" s="3">
        <v>-12.973000000000001</v>
      </c>
      <c r="AQ2366" s="3">
        <v>5.1970000000000001</v>
      </c>
      <c r="AR2366" s="3">
        <v>29.027000000000001</v>
      </c>
      <c r="AS2366" s="3">
        <v>-41.470999999999997</v>
      </c>
      <c r="AT2366" s="3">
        <v>-41.027000000000001</v>
      </c>
      <c r="AU2366" s="3">
        <v>16.068999999999999</v>
      </c>
      <c r="AV2366" s="3">
        <v>13.449</v>
      </c>
      <c r="AW2366" s="3">
        <v>-13.677</v>
      </c>
      <c r="AX2366" s="3">
        <v>-3.7120000000000002</v>
      </c>
      <c r="AY2366" s="3">
        <v>-25.715</v>
      </c>
      <c r="AZ2366" s="3">
        <v>-3.9849999999999999</v>
      </c>
      <c r="BA2366">
        <v>-2.0939999999999999</v>
      </c>
      <c r="BB2366">
        <v>2008</v>
      </c>
    </row>
    <row r="2367" spans="1:54" hidden="1" x14ac:dyDescent="0.2">
      <c r="A2367">
        <v>643</v>
      </c>
      <c r="B2367" t="s">
        <v>509</v>
      </c>
      <c r="C2367" t="s">
        <v>274</v>
      </c>
      <c r="D2367" t="s">
        <v>108</v>
      </c>
      <c r="E2367" t="s">
        <v>273</v>
      </c>
      <c r="F2367" t="s">
        <v>272</v>
      </c>
      <c r="G2367" t="s">
        <v>271</v>
      </c>
    </row>
    <row r="2368" spans="1:54" hidden="1" x14ac:dyDescent="0.2">
      <c r="A2368">
        <v>643</v>
      </c>
      <c r="B2368" t="s">
        <v>509</v>
      </c>
      <c r="C2368" t="s">
        <v>270</v>
      </c>
      <c r="D2368" t="s">
        <v>108</v>
      </c>
      <c r="E2368" t="s">
        <v>269</v>
      </c>
      <c r="F2368" t="s">
        <v>268</v>
      </c>
      <c r="G2368" t="s">
        <v>264</v>
      </c>
      <c r="H2368" t="s">
        <v>263</v>
      </c>
    </row>
    <row r="2369" spans="1:54" hidden="1" x14ac:dyDescent="0.2">
      <c r="A2369">
        <v>643</v>
      </c>
      <c r="B2369" t="s">
        <v>509</v>
      </c>
      <c r="C2369" t="s">
        <v>267</v>
      </c>
      <c r="D2369" t="s">
        <v>108</v>
      </c>
      <c r="E2369" t="s">
        <v>266</v>
      </c>
      <c r="F2369" t="s">
        <v>265</v>
      </c>
      <c r="G2369" t="s">
        <v>264</v>
      </c>
      <c r="H2369" t="s">
        <v>263</v>
      </c>
      <c r="I2369" t="s">
        <v>1077</v>
      </c>
      <c r="J2369" s="3" t="s">
        <v>215</v>
      </c>
      <c r="K2369" s="3" t="s">
        <v>215</v>
      </c>
      <c r="L2369" s="3" t="s">
        <v>215</v>
      </c>
      <c r="M2369" s="3" t="s">
        <v>215</v>
      </c>
      <c r="N2369" s="3" t="s">
        <v>215</v>
      </c>
      <c r="O2369" s="3" t="s">
        <v>215</v>
      </c>
      <c r="P2369" s="3" t="s">
        <v>215</v>
      </c>
      <c r="Q2369" s="3" t="s">
        <v>215</v>
      </c>
      <c r="R2369" s="3" t="s">
        <v>215</v>
      </c>
      <c r="S2369" s="3" t="s">
        <v>215</v>
      </c>
      <c r="T2369" s="3" t="s">
        <v>215</v>
      </c>
      <c r="U2369" s="3" t="s">
        <v>215</v>
      </c>
      <c r="V2369" s="3">
        <v>3.427</v>
      </c>
      <c r="W2369" s="3">
        <v>3.4220000000000002</v>
      </c>
      <c r="X2369" s="3">
        <v>3.4260000000000002</v>
      </c>
      <c r="Y2369" s="3">
        <v>3.4529999999999998</v>
      </c>
      <c r="Z2369" s="3">
        <v>3.5070000000000001</v>
      </c>
      <c r="AA2369" s="3">
        <v>3.5830000000000002</v>
      </c>
      <c r="AB2369" s="3">
        <v>3.6829999999999998</v>
      </c>
      <c r="AC2369" s="3">
        <v>3.802</v>
      </c>
      <c r="AD2369" s="3">
        <v>3.867</v>
      </c>
      <c r="AE2369" s="3">
        <v>3.988</v>
      </c>
      <c r="AF2369" s="3">
        <v>4.109</v>
      </c>
      <c r="AG2369" s="3">
        <v>4.2309999999999999</v>
      </c>
      <c r="AH2369" s="3">
        <v>4.3540000000000001</v>
      </c>
      <c r="AI2369" s="3">
        <v>4.4770000000000003</v>
      </c>
      <c r="AJ2369" s="3">
        <v>4.5999999999999996</v>
      </c>
      <c r="AK2369" s="3">
        <v>4.7240000000000002</v>
      </c>
      <c r="AL2369" s="3">
        <v>4.8479999999999999</v>
      </c>
      <c r="AM2369" s="3">
        <v>4.9720000000000004</v>
      </c>
      <c r="AN2369" s="3">
        <v>5.0949999999999998</v>
      </c>
      <c r="AO2369" s="3">
        <v>5.218</v>
      </c>
      <c r="AP2369" s="3">
        <v>5.34</v>
      </c>
      <c r="AQ2369" s="3">
        <v>5.4610000000000003</v>
      </c>
      <c r="AR2369" s="3">
        <v>5.5810000000000004</v>
      </c>
      <c r="AS2369" s="3">
        <v>5.7</v>
      </c>
      <c r="AT2369" s="3">
        <v>5.8170000000000002</v>
      </c>
      <c r="AU2369" s="3">
        <v>5.9329999999999998</v>
      </c>
      <c r="AV2369" s="3">
        <v>6.0469999999999997</v>
      </c>
      <c r="AW2369" s="3">
        <v>6.1589999999999998</v>
      </c>
      <c r="AX2369" s="3">
        <v>6.2690000000000001</v>
      </c>
      <c r="AY2369" s="3">
        <v>6.3760000000000003</v>
      </c>
      <c r="AZ2369" s="3">
        <v>6.48</v>
      </c>
      <c r="BA2369">
        <v>6.5819999999999999</v>
      </c>
      <c r="BB2369">
        <v>2006</v>
      </c>
    </row>
    <row r="2370" spans="1:54" hidden="1" x14ac:dyDescent="0.2">
      <c r="A2370">
        <v>643</v>
      </c>
      <c r="B2370" t="s">
        <v>509</v>
      </c>
      <c r="C2370" t="s">
        <v>262</v>
      </c>
      <c r="D2370" t="s">
        <v>108</v>
      </c>
      <c r="E2370" t="s">
        <v>260</v>
      </c>
      <c r="F2370" t="s">
        <v>259</v>
      </c>
      <c r="G2370" t="s">
        <v>225</v>
      </c>
      <c r="H2370" t="s">
        <v>222</v>
      </c>
      <c r="I2370" t="s">
        <v>1078</v>
      </c>
      <c r="J2370" s="3" t="s">
        <v>215</v>
      </c>
      <c r="K2370" s="3" t="s">
        <v>215</v>
      </c>
      <c r="L2370" s="3" t="s">
        <v>215</v>
      </c>
      <c r="M2370" s="3" t="s">
        <v>215</v>
      </c>
      <c r="N2370" s="3" t="s">
        <v>215</v>
      </c>
      <c r="O2370" s="3" t="s">
        <v>215</v>
      </c>
      <c r="P2370" s="3" t="s">
        <v>215</v>
      </c>
      <c r="Q2370" s="3" t="s">
        <v>215</v>
      </c>
      <c r="R2370" s="3" t="s">
        <v>215</v>
      </c>
      <c r="S2370" s="3" t="s">
        <v>215</v>
      </c>
      <c r="T2370" s="3" t="s">
        <v>215</v>
      </c>
      <c r="U2370" s="3" t="s">
        <v>215</v>
      </c>
      <c r="V2370" s="3">
        <v>0.67</v>
      </c>
      <c r="W2370" s="3">
        <v>1.3979999999999999</v>
      </c>
      <c r="X2370" s="3">
        <v>1.577</v>
      </c>
      <c r="Y2370" s="3">
        <v>1.778</v>
      </c>
      <c r="Z2370" s="3">
        <v>1.85</v>
      </c>
      <c r="AA2370" s="3">
        <v>2.2549999999999999</v>
      </c>
      <c r="AB2370" s="3">
        <v>2.1970000000000001</v>
      </c>
      <c r="AC2370" s="3">
        <v>2.3199999999999998</v>
      </c>
      <c r="AD2370" s="3">
        <v>3.1219999999999999</v>
      </c>
      <c r="AE2370" s="3">
        <v>3.2869999999999999</v>
      </c>
      <c r="AF2370" s="3">
        <v>3.6859999999999999</v>
      </c>
      <c r="AG2370" s="3">
        <v>6.0170000000000003</v>
      </c>
      <c r="AH2370" s="3">
        <v>5.8460000000000001</v>
      </c>
      <c r="AI2370" s="3">
        <v>5.9569999999999999</v>
      </c>
      <c r="AJ2370" s="3">
        <v>5.0430000000000001</v>
      </c>
      <c r="AK2370" s="3">
        <v>4.9210000000000003</v>
      </c>
      <c r="AL2370" s="3">
        <v>4.4569999999999999</v>
      </c>
      <c r="AM2370" s="3">
        <v>4.5419999999999998</v>
      </c>
      <c r="AN2370" s="3">
        <v>5.8940000000000001</v>
      </c>
      <c r="AO2370" s="3">
        <v>7.1420000000000003</v>
      </c>
      <c r="AP2370" s="3">
        <v>7.2110000000000003</v>
      </c>
      <c r="AQ2370" s="3">
        <v>8.26</v>
      </c>
      <c r="AR2370" s="3">
        <v>9.282</v>
      </c>
      <c r="AS2370" s="3">
        <v>10.129</v>
      </c>
      <c r="AT2370" s="3">
        <v>11.44</v>
      </c>
      <c r="AU2370" s="3">
        <v>13.172000000000001</v>
      </c>
      <c r="AV2370" s="3">
        <v>15.624000000000001</v>
      </c>
      <c r="AW2370" s="3">
        <v>17.687999999999999</v>
      </c>
      <c r="AX2370" s="3">
        <v>16.611999999999998</v>
      </c>
      <c r="AY2370" s="3">
        <v>18.920999999999999</v>
      </c>
      <c r="AZ2370" s="3">
        <v>21.65</v>
      </c>
      <c r="BA2370">
        <v>24.831</v>
      </c>
      <c r="BB2370">
        <v>2008</v>
      </c>
    </row>
    <row r="2371" spans="1:54" hidden="1" x14ac:dyDescent="0.2">
      <c r="A2371">
        <v>643</v>
      </c>
      <c r="B2371" t="s">
        <v>509</v>
      </c>
      <c r="C2371" t="s">
        <v>261</v>
      </c>
      <c r="D2371" t="s">
        <v>108</v>
      </c>
      <c r="E2371" t="s">
        <v>260</v>
      </c>
      <c r="F2371" t="s">
        <v>259</v>
      </c>
      <c r="G2371" t="s">
        <v>217</v>
      </c>
      <c r="I2371" t="s">
        <v>258</v>
      </c>
      <c r="J2371" s="3" t="s">
        <v>215</v>
      </c>
      <c r="K2371" s="3" t="s">
        <v>215</v>
      </c>
      <c r="L2371" s="3" t="s">
        <v>215</v>
      </c>
      <c r="M2371" s="3" t="s">
        <v>215</v>
      </c>
      <c r="N2371" s="3" t="s">
        <v>215</v>
      </c>
      <c r="O2371" s="3" t="s">
        <v>215</v>
      </c>
      <c r="P2371" s="3" t="s">
        <v>215</v>
      </c>
      <c r="Q2371" s="3" t="s">
        <v>215</v>
      </c>
      <c r="R2371" s="3" t="s">
        <v>215</v>
      </c>
      <c r="S2371" s="3" t="s">
        <v>215</v>
      </c>
      <c r="T2371" s="3" t="s">
        <v>215</v>
      </c>
      <c r="U2371" s="3" t="s">
        <v>215</v>
      </c>
      <c r="V2371" s="3">
        <v>30.577000000000002</v>
      </c>
      <c r="W2371" s="3">
        <v>55.290999999999997</v>
      </c>
      <c r="X2371" s="3">
        <v>45.695</v>
      </c>
      <c r="Y2371" s="3">
        <v>45.088000000000001</v>
      </c>
      <c r="Z2371" s="3">
        <v>38.883000000000003</v>
      </c>
      <c r="AA2371" s="3">
        <v>42.177999999999997</v>
      </c>
      <c r="AB2371" s="3">
        <v>36.871000000000002</v>
      </c>
      <c r="AC2371" s="3">
        <v>35.847000000000001</v>
      </c>
      <c r="AD2371" s="3">
        <v>45.923999999999999</v>
      </c>
      <c r="AE2371" s="3">
        <v>38.628999999999998</v>
      </c>
      <c r="AF2371" s="3">
        <v>36.204999999999998</v>
      </c>
      <c r="AG2371" s="3">
        <v>49.823</v>
      </c>
      <c r="AH2371" s="3">
        <v>38.231999999999999</v>
      </c>
      <c r="AI2371" s="3">
        <v>35.289000000000001</v>
      </c>
      <c r="AJ2371" s="3">
        <v>27.081</v>
      </c>
      <c r="AK2371" s="3">
        <v>24.282</v>
      </c>
      <c r="AL2371" s="3">
        <v>21.003</v>
      </c>
      <c r="AM2371" s="3">
        <v>15.909000000000001</v>
      </c>
      <c r="AN2371" s="3">
        <v>18.106999999999999</v>
      </c>
      <c r="AO2371" s="3">
        <v>17.802</v>
      </c>
      <c r="AP2371" s="3">
        <v>15.324999999999999</v>
      </c>
      <c r="AQ2371" s="3">
        <v>15.281000000000001</v>
      </c>
      <c r="AR2371" s="3">
        <v>15.23</v>
      </c>
      <c r="AS2371" s="3">
        <v>14.83</v>
      </c>
      <c r="AT2371" s="3">
        <v>14.868</v>
      </c>
      <c r="AU2371" s="3">
        <v>14.739000000000001</v>
      </c>
      <c r="AV2371" s="3">
        <v>15.12</v>
      </c>
      <c r="AW2371" s="3">
        <v>14.907</v>
      </c>
      <c r="AX2371" s="3">
        <v>13.316000000000001</v>
      </c>
      <c r="AY2371" s="3">
        <v>13.119</v>
      </c>
      <c r="AZ2371" s="3">
        <v>12.962</v>
      </c>
      <c r="BA2371">
        <v>12.82</v>
      </c>
      <c r="BB2371">
        <v>2008</v>
      </c>
    </row>
    <row r="2372" spans="1:54" hidden="1" x14ac:dyDescent="0.2">
      <c r="A2372">
        <v>643</v>
      </c>
      <c r="B2372" t="s">
        <v>509</v>
      </c>
      <c r="C2372" t="s">
        <v>257</v>
      </c>
      <c r="D2372" t="s">
        <v>108</v>
      </c>
      <c r="E2372" t="s">
        <v>255</v>
      </c>
      <c r="F2372" t="s">
        <v>254</v>
      </c>
      <c r="G2372" t="s">
        <v>225</v>
      </c>
      <c r="H2372" t="s">
        <v>222</v>
      </c>
      <c r="I2372" t="s">
        <v>1078</v>
      </c>
      <c r="J2372" s="3" t="s">
        <v>215</v>
      </c>
      <c r="K2372" s="3" t="s">
        <v>215</v>
      </c>
      <c r="L2372" s="3" t="s">
        <v>215</v>
      </c>
      <c r="M2372" s="3" t="s">
        <v>215</v>
      </c>
      <c r="N2372" s="3" t="s">
        <v>215</v>
      </c>
      <c r="O2372" s="3" t="s">
        <v>215</v>
      </c>
      <c r="P2372" s="3" t="s">
        <v>215</v>
      </c>
      <c r="Q2372" s="3" t="s">
        <v>215</v>
      </c>
      <c r="R2372" s="3" t="s">
        <v>215</v>
      </c>
      <c r="S2372" s="3" t="s">
        <v>215</v>
      </c>
      <c r="T2372" s="3" t="s">
        <v>215</v>
      </c>
      <c r="U2372" s="3" t="s">
        <v>215</v>
      </c>
      <c r="V2372" s="3">
        <v>0.55400000000000005</v>
      </c>
      <c r="W2372" s="3">
        <v>1.3149999999999999</v>
      </c>
      <c r="X2372" s="3">
        <v>1.345</v>
      </c>
      <c r="Y2372" s="3">
        <v>2.4780000000000002</v>
      </c>
      <c r="Z2372" s="3">
        <v>2.528</v>
      </c>
      <c r="AA2372" s="3">
        <v>2.4889999999999999</v>
      </c>
      <c r="AB2372" s="3">
        <v>4.0570000000000004</v>
      </c>
      <c r="AC2372" s="3">
        <v>5.3109999999999999</v>
      </c>
      <c r="AD2372" s="3">
        <v>5.0419999999999998</v>
      </c>
      <c r="AE2372" s="3">
        <v>5.875</v>
      </c>
      <c r="AF2372" s="3">
        <v>6.3680000000000003</v>
      </c>
      <c r="AG2372" s="3">
        <v>8.093</v>
      </c>
      <c r="AH2372" s="3">
        <v>8.3859999999999992</v>
      </c>
      <c r="AI2372" s="3">
        <v>9.7040000000000006</v>
      </c>
      <c r="AJ2372" s="3">
        <v>7.6639999999999997</v>
      </c>
      <c r="AK2372" s="3">
        <v>8.093</v>
      </c>
      <c r="AL2372" s="3">
        <v>8.9410000000000007</v>
      </c>
      <c r="AM2372" s="3">
        <v>8.7370000000000001</v>
      </c>
      <c r="AN2372" s="3">
        <v>11.409000000000001</v>
      </c>
      <c r="AO2372" s="3">
        <v>13.581</v>
      </c>
      <c r="AP2372" s="3">
        <v>14.597</v>
      </c>
      <c r="AQ2372" s="3">
        <v>16.66</v>
      </c>
      <c r="AR2372" s="3">
        <v>18.276</v>
      </c>
      <c r="AS2372" s="3">
        <v>20.206</v>
      </c>
      <c r="AT2372" s="3">
        <v>22.789000000000001</v>
      </c>
      <c r="AU2372" s="3">
        <v>26.111000000000001</v>
      </c>
      <c r="AV2372" s="3">
        <v>29.29</v>
      </c>
      <c r="AW2372" s="3">
        <v>33.048999999999999</v>
      </c>
      <c r="AX2372" s="3">
        <v>34.594999999999999</v>
      </c>
      <c r="AY2372" s="3">
        <v>39.262999999999998</v>
      </c>
      <c r="AZ2372" s="3">
        <v>44.668999999999997</v>
      </c>
      <c r="BA2372">
        <v>50.92</v>
      </c>
      <c r="BB2372">
        <v>2008</v>
      </c>
    </row>
    <row r="2373" spans="1:54" hidden="1" x14ac:dyDescent="0.2">
      <c r="A2373">
        <v>643</v>
      </c>
      <c r="B2373" t="s">
        <v>509</v>
      </c>
      <c r="C2373" t="s">
        <v>256</v>
      </c>
      <c r="D2373" t="s">
        <v>108</v>
      </c>
      <c r="E2373" t="s">
        <v>255</v>
      </c>
      <c r="F2373" t="s">
        <v>254</v>
      </c>
      <c r="G2373" t="s">
        <v>217</v>
      </c>
      <c r="I2373" t="s">
        <v>253</v>
      </c>
      <c r="J2373" s="3" t="s">
        <v>215</v>
      </c>
      <c r="K2373" s="3" t="s">
        <v>215</v>
      </c>
      <c r="L2373" s="3" t="s">
        <v>215</v>
      </c>
      <c r="M2373" s="3" t="s">
        <v>215</v>
      </c>
      <c r="N2373" s="3" t="s">
        <v>215</v>
      </c>
      <c r="O2373" s="3" t="s">
        <v>215</v>
      </c>
      <c r="P2373" s="3" t="s">
        <v>215</v>
      </c>
      <c r="Q2373" s="3" t="s">
        <v>215</v>
      </c>
      <c r="R2373" s="3" t="s">
        <v>215</v>
      </c>
      <c r="S2373" s="3" t="s">
        <v>215</v>
      </c>
      <c r="T2373" s="3" t="s">
        <v>215</v>
      </c>
      <c r="U2373" s="3" t="s">
        <v>215</v>
      </c>
      <c r="V2373" s="3">
        <v>25.273</v>
      </c>
      <c r="W2373" s="3">
        <v>52.021999999999998</v>
      </c>
      <c r="X2373" s="3">
        <v>38.969000000000001</v>
      </c>
      <c r="Y2373" s="3">
        <v>62.837000000000003</v>
      </c>
      <c r="Z2373" s="3">
        <v>53.125</v>
      </c>
      <c r="AA2373" s="3">
        <v>46.548999999999999</v>
      </c>
      <c r="AB2373" s="3">
        <v>68.096999999999994</v>
      </c>
      <c r="AC2373" s="3">
        <v>82.081000000000003</v>
      </c>
      <c r="AD2373" s="3">
        <v>74.158000000000001</v>
      </c>
      <c r="AE2373" s="3">
        <v>69.046999999999997</v>
      </c>
      <c r="AF2373" s="3">
        <v>62.558</v>
      </c>
      <c r="AG2373" s="3">
        <v>67.009</v>
      </c>
      <c r="AH2373" s="3">
        <v>54.841000000000001</v>
      </c>
      <c r="AI2373" s="3">
        <v>57.487000000000002</v>
      </c>
      <c r="AJ2373" s="3">
        <v>41.155999999999999</v>
      </c>
      <c r="AK2373" s="3">
        <v>39.94</v>
      </c>
      <c r="AL2373" s="3">
        <v>42.131999999999998</v>
      </c>
      <c r="AM2373" s="3">
        <v>30.606000000000002</v>
      </c>
      <c r="AN2373" s="3">
        <v>35.049999999999997</v>
      </c>
      <c r="AO2373" s="3">
        <v>33.851999999999997</v>
      </c>
      <c r="AP2373" s="3">
        <v>31.021000000000001</v>
      </c>
      <c r="AQ2373" s="3">
        <v>30.821999999999999</v>
      </c>
      <c r="AR2373" s="3">
        <v>29.986999999999998</v>
      </c>
      <c r="AS2373" s="3">
        <v>29.585000000000001</v>
      </c>
      <c r="AT2373" s="3">
        <v>29.617999999999999</v>
      </c>
      <c r="AU2373" s="3">
        <v>29.216000000000001</v>
      </c>
      <c r="AV2373" s="3">
        <v>28.344000000000001</v>
      </c>
      <c r="AW2373" s="3">
        <v>27.853000000000002</v>
      </c>
      <c r="AX2373" s="3">
        <v>27.731000000000002</v>
      </c>
      <c r="AY2373" s="3">
        <v>27.224</v>
      </c>
      <c r="AZ2373" s="3">
        <v>26.744</v>
      </c>
      <c r="BA2373">
        <v>26.289000000000001</v>
      </c>
      <c r="BB2373">
        <v>2008</v>
      </c>
    </row>
    <row r="2374" spans="1:54" hidden="1" x14ac:dyDescent="0.2">
      <c r="A2374">
        <v>643</v>
      </c>
      <c r="B2374" t="s">
        <v>509</v>
      </c>
      <c r="C2374" t="s">
        <v>252</v>
      </c>
      <c r="D2374" t="s">
        <v>108</v>
      </c>
      <c r="E2374" t="s">
        <v>250</v>
      </c>
      <c r="F2374" t="s">
        <v>249</v>
      </c>
      <c r="G2374" t="s">
        <v>225</v>
      </c>
      <c r="H2374" t="s">
        <v>222</v>
      </c>
      <c r="I2374" t="s">
        <v>1078</v>
      </c>
      <c r="J2374" s="3" t="s">
        <v>215</v>
      </c>
      <c r="K2374" s="3" t="s">
        <v>215</v>
      </c>
      <c r="L2374" s="3" t="s">
        <v>215</v>
      </c>
      <c r="M2374" s="3" t="s">
        <v>215</v>
      </c>
      <c r="N2374" s="3" t="s">
        <v>215</v>
      </c>
      <c r="O2374" s="3" t="s">
        <v>215</v>
      </c>
      <c r="P2374" s="3" t="s">
        <v>215</v>
      </c>
      <c r="Q2374" s="3" t="s">
        <v>215</v>
      </c>
      <c r="R2374" s="3" t="s">
        <v>215</v>
      </c>
      <c r="S2374" s="3" t="s">
        <v>215</v>
      </c>
      <c r="T2374" s="3" t="s">
        <v>215</v>
      </c>
      <c r="U2374" s="3" t="s">
        <v>215</v>
      </c>
      <c r="V2374" s="3">
        <v>0.11600000000000001</v>
      </c>
      <c r="W2374" s="3">
        <v>8.3000000000000004E-2</v>
      </c>
      <c r="X2374" s="3">
        <v>0.23200000000000001</v>
      </c>
      <c r="Y2374" s="3">
        <v>-0.7</v>
      </c>
      <c r="Z2374" s="3">
        <v>-0.67800000000000005</v>
      </c>
      <c r="AA2374" s="3">
        <v>-0.23400000000000001</v>
      </c>
      <c r="AB2374" s="3">
        <v>-1.86</v>
      </c>
      <c r="AC2374" s="3">
        <v>-2.992</v>
      </c>
      <c r="AD2374" s="3">
        <v>-1.92</v>
      </c>
      <c r="AE2374" s="3">
        <v>-2.5880000000000001</v>
      </c>
      <c r="AF2374" s="3">
        <v>-2.6829999999999998</v>
      </c>
      <c r="AG2374" s="3">
        <v>-2.0760000000000001</v>
      </c>
      <c r="AH2374" s="3">
        <v>-2.54</v>
      </c>
      <c r="AI2374" s="3">
        <v>-3.7469999999999999</v>
      </c>
      <c r="AJ2374" s="3">
        <v>-2.621</v>
      </c>
      <c r="AK2374" s="3">
        <v>-3.173</v>
      </c>
      <c r="AL2374" s="3">
        <v>-4.484</v>
      </c>
      <c r="AM2374" s="3">
        <v>-4.1950000000000003</v>
      </c>
      <c r="AN2374" s="3">
        <v>-5.5149999999999997</v>
      </c>
      <c r="AO2374" s="3">
        <v>-6.4390000000000001</v>
      </c>
      <c r="AP2374" s="3">
        <v>-7.3860000000000001</v>
      </c>
      <c r="AQ2374" s="3">
        <v>-8.4</v>
      </c>
      <c r="AR2374" s="3">
        <v>-8.9939999999999998</v>
      </c>
      <c r="AS2374" s="3">
        <v>-10.077</v>
      </c>
      <c r="AT2374" s="3">
        <v>-11.349</v>
      </c>
      <c r="AU2374" s="3">
        <v>-12.939</v>
      </c>
      <c r="AV2374" s="3">
        <v>-13.666</v>
      </c>
      <c r="AW2374" s="3">
        <v>-15.361000000000001</v>
      </c>
      <c r="AX2374" s="3">
        <v>-17.983000000000001</v>
      </c>
      <c r="AY2374" s="3">
        <v>-20.341999999999999</v>
      </c>
      <c r="AZ2374" s="3">
        <v>-23.018999999999998</v>
      </c>
      <c r="BA2374">
        <v>-26.088000000000001</v>
      </c>
      <c r="BB2374">
        <v>2008</v>
      </c>
    </row>
    <row r="2375" spans="1:54" hidden="1" x14ac:dyDescent="0.2">
      <c r="A2375">
        <v>643</v>
      </c>
      <c r="B2375" t="s">
        <v>509</v>
      </c>
      <c r="C2375" t="s">
        <v>251</v>
      </c>
      <c r="D2375" t="s">
        <v>108</v>
      </c>
      <c r="E2375" t="s">
        <v>250</v>
      </c>
      <c r="F2375" t="s">
        <v>249</v>
      </c>
      <c r="G2375" t="s">
        <v>217</v>
      </c>
      <c r="I2375" t="s">
        <v>248</v>
      </c>
      <c r="J2375" s="3" t="s">
        <v>215</v>
      </c>
      <c r="K2375" s="3" t="s">
        <v>215</v>
      </c>
      <c r="L2375" s="3" t="s">
        <v>215</v>
      </c>
      <c r="M2375" s="3" t="s">
        <v>215</v>
      </c>
      <c r="N2375" s="3" t="s">
        <v>215</v>
      </c>
      <c r="O2375" s="3" t="s">
        <v>215</v>
      </c>
      <c r="P2375" s="3" t="s">
        <v>215</v>
      </c>
      <c r="Q2375" s="3" t="s">
        <v>215</v>
      </c>
      <c r="R2375" s="3" t="s">
        <v>215</v>
      </c>
      <c r="S2375" s="3" t="s">
        <v>215</v>
      </c>
      <c r="T2375" s="3" t="s">
        <v>215</v>
      </c>
      <c r="U2375" s="3" t="s">
        <v>215</v>
      </c>
      <c r="V2375" s="3">
        <v>5.3040000000000003</v>
      </c>
      <c r="W2375" s="3">
        <v>3.2690000000000001</v>
      </c>
      <c r="X2375" s="3">
        <v>6.726</v>
      </c>
      <c r="Y2375" s="3">
        <v>-17.748999999999999</v>
      </c>
      <c r="Z2375" s="3">
        <v>-14.242000000000001</v>
      </c>
      <c r="AA2375" s="3">
        <v>-4.3710000000000004</v>
      </c>
      <c r="AB2375" s="3">
        <v>-31.225999999999999</v>
      </c>
      <c r="AC2375" s="3">
        <v>-46.234999999999999</v>
      </c>
      <c r="AD2375" s="3">
        <v>-28.233000000000001</v>
      </c>
      <c r="AE2375" s="3">
        <v>-30.417999999999999</v>
      </c>
      <c r="AF2375" s="3">
        <v>-26.353000000000002</v>
      </c>
      <c r="AG2375" s="3">
        <v>-17.186</v>
      </c>
      <c r="AH2375" s="3">
        <v>-16.608000000000001</v>
      </c>
      <c r="AI2375" s="3">
        <v>-22.198</v>
      </c>
      <c r="AJ2375" s="3">
        <v>-14.076000000000001</v>
      </c>
      <c r="AK2375" s="3">
        <v>-15.657</v>
      </c>
      <c r="AL2375" s="3">
        <v>-21.129000000000001</v>
      </c>
      <c r="AM2375" s="3">
        <v>-14.696999999999999</v>
      </c>
      <c r="AN2375" s="3">
        <v>-16.943000000000001</v>
      </c>
      <c r="AO2375" s="3">
        <v>-16.050999999999998</v>
      </c>
      <c r="AP2375" s="3">
        <v>-15.696</v>
      </c>
      <c r="AQ2375" s="3">
        <v>-15.541</v>
      </c>
      <c r="AR2375" s="3">
        <v>-14.757</v>
      </c>
      <c r="AS2375" s="3">
        <v>-14.755000000000001</v>
      </c>
      <c r="AT2375" s="3">
        <v>-14.75</v>
      </c>
      <c r="AU2375" s="3">
        <v>-14.478</v>
      </c>
      <c r="AV2375" s="3">
        <v>-13.224</v>
      </c>
      <c r="AW2375" s="3">
        <v>-12.946</v>
      </c>
      <c r="AX2375" s="3">
        <v>-14.414999999999999</v>
      </c>
      <c r="AY2375" s="3">
        <v>-14.105</v>
      </c>
      <c r="AZ2375" s="3">
        <v>-13.782</v>
      </c>
      <c r="BA2375">
        <v>-13.468999999999999</v>
      </c>
      <c r="BB2375">
        <v>2008</v>
      </c>
    </row>
    <row r="2376" spans="1:54" hidden="1" x14ac:dyDescent="0.2">
      <c r="A2376">
        <v>643</v>
      </c>
      <c r="B2376" t="s">
        <v>509</v>
      </c>
      <c r="C2376" t="s">
        <v>247</v>
      </c>
      <c r="D2376" t="s">
        <v>108</v>
      </c>
      <c r="E2376" t="s">
        <v>245</v>
      </c>
      <c r="F2376" t="s">
        <v>244</v>
      </c>
      <c r="G2376" t="s">
        <v>225</v>
      </c>
      <c r="H2376" t="s">
        <v>222</v>
      </c>
    </row>
    <row r="2377" spans="1:54" hidden="1" x14ac:dyDescent="0.2">
      <c r="A2377">
        <v>643</v>
      </c>
      <c r="B2377" t="s">
        <v>509</v>
      </c>
      <c r="C2377" t="s">
        <v>246</v>
      </c>
      <c r="D2377" t="s">
        <v>108</v>
      </c>
      <c r="E2377" t="s">
        <v>245</v>
      </c>
      <c r="F2377" t="s">
        <v>244</v>
      </c>
      <c r="G2377" t="s">
        <v>243</v>
      </c>
    </row>
    <row r="2378" spans="1:54" hidden="1" x14ac:dyDescent="0.2">
      <c r="A2378">
        <v>643</v>
      </c>
      <c r="B2378" t="s">
        <v>509</v>
      </c>
      <c r="C2378" t="s">
        <v>242</v>
      </c>
      <c r="D2378" t="s">
        <v>108</v>
      </c>
      <c r="E2378" t="s">
        <v>240</v>
      </c>
      <c r="F2378" t="s">
        <v>239</v>
      </c>
      <c r="G2378" t="s">
        <v>225</v>
      </c>
      <c r="H2378" t="s">
        <v>222</v>
      </c>
      <c r="I2378" t="s">
        <v>1078</v>
      </c>
      <c r="J2378" s="3" t="s">
        <v>215</v>
      </c>
      <c r="K2378" s="3" t="s">
        <v>215</v>
      </c>
      <c r="L2378" s="3" t="s">
        <v>215</v>
      </c>
      <c r="M2378" s="3" t="s">
        <v>215</v>
      </c>
      <c r="N2378" s="3" t="s">
        <v>215</v>
      </c>
      <c r="O2378" s="3" t="s">
        <v>215</v>
      </c>
      <c r="P2378" s="3" t="s">
        <v>215</v>
      </c>
      <c r="Q2378" s="3" t="s">
        <v>215</v>
      </c>
      <c r="R2378" s="3" t="s">
        <v>215</v>
      </c>
      <c r="S2378" s="3" t="s">
        <v>215</v>
      </c>
      <c r="T2378" s="3" t="s">
        <v>215</v>
      </c>
      <c r="U2378" s="3" t="s">
        <v>215</v>
      </c>
      <c r="V2378" s="3">
        <v>0.11700000000000001</v>
      </c>
      <c r="W2378" s="3">
        <v>8.4000000000000005E-2</v>
      </c>
      <c r="X2378" s="3">
        <v>0.23599999999999999</v>
      </c>
      <c r="Y2378" s="3">
        <v>-0.68100000000000005</v>
      </c>
      <c r="Z2378" s="3">
        <v>-0.63900000000000001</v>
      </c>
      <c r="AA2378" s="3">
        <v>-0.18099999999999999</v>
      </c>
      <c r="AB2378" s="3">
        <v>-1.7929999999999999</v>
      </c>
      <c r="AC2378" s="3">
        <v>-2.8660000000000001</v>
      </c>
      <c r="AD2378" s="3">
        <v>-1.7450000000000001</v>
      </c>
      <c r="AE2378" s="3">
        <v>-2.3220000000000001</v>
      </c>
      <c r="AF2378" s="3">
        <v>-2.3319999999999999</v>
      </c>
      <c r="AG2378" s="3">
        <v>-1.694</v>
      </c>
      <c r="AH2378" s="3">
        <v>-2.0649999999999999</v>
      </c>
      <c r="AI2378" s="3">
        <v>-3.2189999999999999</v>
      </c>
      <c r="AJ2378" s="3">
        <v>-2.02</v>
      </c>
      <c r="AK2378" s="3">
        <v>-2.5289999999999999</v>
      </c>
      <c r="AL2378" s="3">
        <v>-3.6960000000000002</v>
      </c>
      <c r="AM2378" s="3">
        <v>-3.2909999999999999</v>
      </c>
      <c r="AN2378" s="3">
        <v>-4.4580000000000002</v>
      </c>
      <c r="AO2378" s="3">
        <v>-5.2549999999999999</v>
      </c>
      <c r="AP2378" s="3">
        <v>-6.0090000000000003</v>
      </c>
      <c r="AQ2378" s="3">
        <v>-6.81</v>
      </c>
      <c r="AR2378" s="3">
        <v>-7.1539999999999999</v>
      </c>
      <c r="AS2378" s="3">
        <v>-7.95</v>
      </c>
      <c r="AT2378" s="3">
        <v>-8.8949999999999996</v>
      </c>
      <c r="AU2378" s="3">
        <v>-10.114000000000001</v>
      </c>
      <c r="AV2378" s="3">
        <v>-10.401999999999999</v>
      </c>
      <c r="AW2378" s="3">
        <v>-11.625999999999999</v>
      </c>
      <c r="AX2378" s="3">
        <v>-13.763999999999999</v>
      </c>
      <c r="AY2378" s="3">
        <v>-15.57</v>
      </c>
      <c r="AZ2378" s="3">
        <v>-17.622</v>
      </c>
      <c r="BA2378">
        <v>-19.988</v>
      </c>
      <c r="BB2378">
        <v>2008</v>
      </c>
    </row>
    <row r="2379" spans="1:54" hidden="1" x14ac:dyDescent="0.2">
      <c r="A2379">
        <v>643</v>
      </c>
      <c r="B2379" t="s">
        <v>509</v>
      </c>
      <c r="C2379" t="s">
        <v>241</v>
      </c>
      <c r="D2379" t="s">
        <v>108</v>
      </c>
      <c r="E2379" t="s">
        <v>240</v>
      </c>
      <c r="F2379" t="s">
        <v>239</v>
      </c>
      <c r="G2379" t="s">
        <v>217</v>
      </c>
      <c r="I2379" t="s">
        <v>238</v>
      </c>
      <c r="J2379" s="3" t="s">
        <v>215</v>
      </c>
      <c r="K2379" s="3" t="s">
        <v>215</v>
      </c>
      <c r="L2379" s="3" t="s">
        <v>215</v>
      </c>
      <c r="M2379" s="3" t="s">
        <v>215</v>
      </c>
      <c r="N2379" s="3" t="s">
        <v>215</v>
      </c>
      <c r="O2379" s="3" t="s">
        <v>215</v>
      </c>
      <c r="P2379" s="3" t="s">
        <v>215</v>
      </c>
      <c r="Q2379" s="3" t="s">
        <v>215</v>
      </c>
      <c r="R2379" s="3" t="s">
        <v>215</v>
      </c>
      <c r="S2379" s="3" t="s">
        <v>215</v>
      </c>
      <c r="T2379" s="3" t="s">
        <v>215</v>
      </c>
      <c r="U2379" s="3" t="s">
        <v>215</v>
      </c>
      <c r="V2379" s="3">
        <v>5.3330000000000002</v>
      </c>
      <c r="W2379" s="3">
        <v>3.3039999999999998</v>
      </c>
      <c r="X2379" s="3">
        <v>6.8470000000000004</v>
      </c>
      <c r="Y2379" s="3">
        <v>-17.266999999999999</v>
      </c>
      <c r="Z2379" s="3">
        <v>-13.428000000000001</v>
      </c>
      <c r="AA2379" s="3">
        <v>-3.3769999999999998</v>
      </c>
      <c r="AB2379" s="3">
        <v>-30.097000000000001</v>
      </c>
      <c r="AC2379" s="3">
        <v>-44.284999999999997</v>
      </c>
      <c r="AD2379" s="3">
        <v>-25.66</v>
      </c>
      <c r="AE2379" s="3">
        <v>-27.29</v>
      </c>
      <c r="AF2379" s="3">
        <v>-22.904</v>
      </c>
      <c r="AG2379" s="3">
        <v>-14.022</v>
      </c>
      <c r="AH2379" s="3">
        <v>-13.507</v>
      </c>
      <c r="AI2379" s="3">
        <v>-19.068999999999999</v>
      </c>
      <c r="AJ2379" s="3">
        <v>-10.847</v>
      </c>
      <c r="AK2379" s="3">
        <v>-12.48</v>
      </c>
      <c r="AL2379" s="3">
        <v>-17.416</v>
      </c>
      <c r="AM2379" s="3">
        <v>-11.526999999999999</v>
      </c>
      <c r="AN2379" s="3">
        <v>-13.695</v>
      </c>
      <c r="AO2379" s="3">
        <v>-13.098000000000001</v>
      </c>
      <c r="AP2379" s="3">
        <v>-12.77</v>
      </c>
      <c r="AQ2379" s="3">
        <v>-12.6</v>
      </c>
      <c r="AR2379" s="3">
        <v>-11.738</v>
      </c>
      <c r="AS2379" s="3">
        <v>-11.64</v>
      </c>
      <c r="AT2379" s="3">
        <v>-11.56</v>
      </c>
      <c r="AU2379" s="3">
        <v>-11.317</v>
      </c>
      <c r="AV2379" s="3">
        <v>-10.066000000000001</v>
      </c>
      <c r="AW2379" s="3">
        <v>-9.798</v>
      </c>
      <c r="AX2379" s="3">
        <v>-11.032999999999999</v>
      </c>
      <c r="AY2379" s="3">
        <v>-10.795999999999999</v>
      </c>
      <c r="AZ2379" s="3">
        <v>-10.55</v>
      </c>
      <c r="BA2379">
        <v>-10.319000000000001</v>
      </c>
      <c r="BB2379">
        <v>2008</v>
      </c>
    </row>
    <row r="2380" spans="1:54" hidden="1" x14ac:dyDescent="0.2">
      <c r="A2380">
        <v>643</v>
      </c>
      <c r="B2380" t="s">
        <v>509</v>
      </c>
      <c r="C2380" t="s">
        <v>237</v>
      </c>
      <c r="D2380" t="s">
        <v>108</v>
      </c>
      <c r="E2380" t="s">
        <v>235</v>
      </c>
      <c r="F2380" t="s">
        <v>234</v>
      </c>
      <c r="G2380" t="s">
        <v>225</v>
      </c>
      <c r="H2380" t="s">
        <v>222</v>
      </c>
    </row>
    <row r="2381" spans="1:54" hidden="1" x14ac:dyDescent="0.2">
      <c r="A2381">
        <v>643</v>
      </c>
      <c r="B2381" t="s">
        <v>509</v>
      </c>
      <c r="C2381" t="s">
        <v>236</v>
      </c>
      <c r="D2381" t="s">
        <v>108</v>
      </c>
      <c r="E2381" t="s">
        <v>235</v>
      </c>
      <c r="F2381" t="s">
        <v>234</v>
      </c>
      <c r="G2381" t="s">
        <v>217</v>
      </c>
    </row>
    <row r="2382" spans="1:54" hidden="1" x14ac:dyDescent="0.2">
      <c r="A2382">
        <v>643</v>
      </c>
      <c r="B2382" t="s">
        <v>509</v>
      </c>
      <c r="C2382" t="s">
        <v>233</v>
      </c>
      <c r="D2382" t="s">
        <v>108</v>
      </c>
      <c r="E2382" t="s">
        <v>231</v>
      </c>
      <c r="F2382" t="s">
        <v>230</v>
      </c>
      <c r="G2382" t="s">
        <v>225</v>
      </c>
      <c r="H2382" t="s">
        <v>222</v>
      </c>
      <c r="I2382" t="s">
        <v>1078</v>
      </c>
      <c r="J2382" s="3" t="s">
        <v>215</v>
      </c>
      <c r="K2382" s="3" t="s">
        <v>215</v>
      </c>
      <c r="L2382" s="3" t="s">
        <v>215</v>
      </c>
      <c r="M2382" s="3" t="s">
        <v>215</v>
      </c>
      <c r="N2382" s="3" t="s">
        <v>215</v>
      </c>
      <c r="O2382" s="3" t="s">
        <v>215</v>
      </c>
      <c r="P2382" s="3" t="s">
        <v>215</v>
      </c>
      <c r="Q2382" s="3" t="s">
        <v>215</v>
      </c>
      <c r="R2382" s="3" t="s">
        <v>215</v>
      </c>
      <c r="S2382" s="3" t="s">
        <v>215</v>
      </c>
      <c r="T2382" s="3" t="s">
        <v>215</v>
      </c>
      <c r="U2382" s="3" t="s">
        <v>215</v>
      </c>
      <c r="V2382" s="3" t="s">
        <v>215</v>
      </c>
      <c r="W2382" s="3" t="s">
        <v>215</v>
      </c>
      <c r="X2382" s="3" t="s">
        <v>215</v>
      </c>
      <c r="Y2382" s="3" t="s">
        <v>215</v>
      </c>
      <c r="Z2382" s="3" t="s">
        <v>215</v>
      </c>
      <c r="AA2382" s="3" t="s">
        <v>215</v>
      </c>
      <c r="AB2382" s="3" t="s">
        <v>215</v>
      </c>
      <c r="AC2382" s="3" t="s">
        <v>215</v>
      </c>
      <c r="AD2382" s="3">
        <v>11.526999999999999</v>
      </c>
      <c r="AE2382" s="3">
        <v>15.707000000000001</v>
      </c>
      <c r="AF2382" s="3">
        <v>19.175999999999998</v>
      </c>
      <c r="AG2382" s="3">
        <v>24.67</v>
      </c>
      <c r="AH2382" s="3">
        <v>22.896000000000001</v>
      </c>
      <c r="AI2382" s="3">
        <v>26.824999999999999</v>
      </c>
      <c r="AJ2382" s="3">
        <v>28.686</v>
      </c>
      <c r="AK2382" s="3">
        <v>31.565000000000001</v>
      </c>
      <c r="AL2382" s="3">
        <v>36.837000000000003</v>
      </c>
      <c r="AM2382" s="3">
        <v>41.279000000000003</v>
      </c>
      <c r="AN2382" s="3">
        <v>46.8</v>
      </c>
      <c r="AO2382" s="3">
        <v>53.13</v>
      </c>
      <c r="AP2382" s="3">
        <v>60.384999999999998</v>
      </c>
      <c r="AQ2382" s="3">
        <v>68.905000000000001</v>
      </c>
      <c r="AR2382" s="3">
        <v>78.421000000000006</v>
      </c>
      <c r="AS2382" s="3">
        <v>90.492999999999995</v>
      </c>
      <c r="AT2382" s="3">
        <v>102.191</v>
      </c>
      <c r="AU2382" s="3">
        <v>117.292</v>
      </c>
      <c r="AV2382" s="3">
        <v>133.74600000000001</v>
      </c>
      <c r="AW2382" s="3">
        <v>151.09299999999999</v>
      </c>
      <c r="AX2382" s="3">
        <v>169.93799999999999</v>
      </c>
      <c r="AY2382" s="3">
        <v>191.18700000000001</v>
      </c>
      <c r="AZ2382" s="3">
        <v>215.083</v>
      </c>
      <c r="BA2382">
        <v>242.01400000000001</v>
      </c>
      <c r="BB2382">
        <v>2008</v>
      </c>
    </row>
    <row r="2383" spans="1:54" hidden="1" x14ac:dyDescent="0.2">
      <c r="A2383">
        <v>643</v>
      </c>
      <c r="B2383" t="s">
        <v>509</v>
      </c>
      <c r="C2383" t="s">
        <v>232</v>
      </c>
      <c r="D2383" t="s">
        <v>108</v>
      </c>
      <c r="E2383" t="s">
        <v>231</v>
      </c>
      <c r="F2383" t="s">
        <v>230</v>
      </c>
      <c r="G2383" t="s">
        <v>217</v>
      </c>
      <c r="I2383" t="s">
        <v>229</v>
      </c>
      <c r="J2383" s="3" t="s">
        <v>215</v>
      </c>
      <c r="K2383" s="3" t="s">
        <v>215</v>
      </c>
      <c r="L2383" s="3" t="s">
        <v>215</v>
      </c>
      <c r="M2383" s="3" t="s">
        <v>215</v>
      </c>
      <c r="N2383" s="3" t="s">
        <v>215</v>
      </c>
      <c r="O2383" s="3" t="s">
        <v>215</v>
      </c>
      <c r="P2383" s="3" t="s">
        <v>215</v>
      </c>
      <c r="Q2383" s="3" t="s">
        <v>215</v>
      </c>
      <c r="R2383" s="3" t="s">
        <v>215</v>
      </c>
      <c r="S2383" s="3" t="s">
        <v>215</v>
      </c>
      <c r="T2383" s="3" t="s">
        <v>215</v>
      </c>
      <c r="U2383" s="3" t="s">
        <v>215</v>
      </c>
      <c r="V2383" s="3" t="s">
        <v>215</v>
      </c>
      <c r="W2383" s="3" t="s">
        <v>215</v>
      </c>
      <c r="X2383" s="3" t="s">
        <v>215</v>
      </c>
      <c r="Y2383" s="3" t="s">
        <v>215</v>
      </c>
      <c r="Z2383" s="3" t="s">
        <v>215</v>
      </c>
      <c r="AA2383" s="3" t="s">
        <v>215</v>
      </c>
      <c r="AB2383" s="3" t="s">
        <v>215</v>
      </c>
      <c r="AC2383" s="3" t="s">
        <v>215</v>
      </c>
      <c r="AD2383" s="3">
        <v>169.53800000000001</v>
      </c>
      <c r="AE2383" s="3">
        <v>184.59899999999999</v>
      </c>
      <c r="AF2383" s="3">
        <v>188.369</v>
      </c>
      <c r="AG2383" s="3">
        <v>204.27</v>
      </c>
      <c r="AH2383" s="3">
        <v>149.73699999999999</v>
      </c>
      <c r="AI2383" s="3">
        <v>158.91300000000001</v>
      </c>
      <c r="AJ2383" s="3">
        <v>154.048</v>
      </c>
      <c r="AK2383" s="3">
        <v>155.77000000000001</v>
      </c>
      <c r="AL2383" s="3">
        <v>173.59399999999999</v>
      </c>
      <c r="AM2383" s="3">
        <v>144.602</v>
      </c>
      <c r="AN2383" s="3">
        <v>143.77699999999999</v>
      </c>
      <c r="AO2383" s="3">
        <v>132.43299999999999</v>
      </c>
      <c r="AP2383" s="3">
        <v>128.327</v>
      </c>
      <c r="AQ2383" s="3">
        <v>127.477</v>
      </c>
      <c r="AR2383" s="3">
        <v>128.67400000000001</v>
      </c>
      <c r="AS2383" s="3">
        <v>132.49799999999999</v>
      </c>
      <c r="AT2383" s="3">
        <v>132.81</v>
      </c>
      <c r="AU2383" s="3">
        <v>131.244</v>
      </c>
      <c r="AV2383" s="3">
        <v>129.42599999999999</v>
      </c>
      <c r="AW2383" s="3">
        <v>127.33799999999999</v>
      </c>
      <c r="AX2383" s="3">
        <v>136.22200000000001</v>
      </c>
      <c r="AY2383" s="3">
        <v>132.56399999999999</v>
      </c>
      <c r="AZ2383" s="3">
        <v>128.773</v>
      </c>
      <c r="BA2383">
        <v>124.95</v>
      </c>
      <c r="BB2383">
        <v>2008</v>
      </c>
    </row>
    <row r="2384" spans="1:54" hidden="1" x14ac:dyDescent="0.2">
      <c r="A2384">
        <v>643</v>
      </c>
      <c r="B2384" t="s">
        <v>509</v>
      </c>
      <c r="C2384" t="s">
        <v>228</v>
      </c>
      <c r="D2384" t="s">
        <v>108</v>
      </c>
      <c r="E2384" t="s">
        <v>227</v>
      </c>
      <c r="F2384" t="s">
        <v>226</v>
      </c>
      <c r="G2384" t="s">
        <v>225</v>
      </c>
      <c r="H2384" t="s">
        <v>222</v>
      </c>
      <c r="I2384" t="s">
        <v>1078</v>
      </c>
      <c r="J2384" s="3" t="s">
        <v>215</v>
      </c>
      <c r="K2384" s="3" t="s">
        <v>215</v>
      </c>
      <c r="L2384" s="3" t="s">
        <v>215</v>
      </c>
      <c r="M2384" s="3" t="s">
        <v>215</v>
      </c>
      <c r="N2384" s="3" t="s">
        <v>215</v>
      </c>
      <c r="O2384" s="3" t="s">
        <v>215</v>
      </c>
      <c r="P2384" s="3" t="s">
        <v>215</v>
      </c>
      <c r="Q2384" s="3" t="s">
        <v>215</v>
      </c>
      <c r="R2384" s="3" t="s">
        <v>215</v>
      </c>
      <c r="S2384" s="3" t="s">
        <v>215</v>
      </c>
      <c r="T2384" s="3" t="s">
        <v>215</v>
      </c>
      <c r="U2384" s="3" t="s">
        <v>215</v>
      </c>
      <c r="V2384" s="3">
        <v>2.1909999999999998</v>
      </c>
      <c r="W2384" s="3">
        <v>2.528</v>
      </c>
      <c r="X2384" s="3">
        <v>3.45</v>
      </c>
      <c r="Y2384" s="3">
        <v>3.9430000000000001</v>
      </c>
      <c r="Z2384" s="3">
        <v>4.758</v>
      </c>
      <c r="AA2384" s="3">
        <v>5.3470000000000004</v>
      </c>
      <c r="AB2384" s="3">
        <v>5.9580000000000002</v>
      </c>
      <c r="AC2384" s="3">
        <v>6.4710000000000001</v>
      </c>
      <c r="AD2384" s="3">
        <v>6.7990000000000004</v>
      </c>
      <c r="AE2384" s="3">
        <v>8.5090000000000003</v>
      </c>
      <c r="AF2384" s="3">
        <v>10.18</v>
      </c>
      <c r="AG2384" s="3">
        <v>12.077</v>
      </c>
      <c r="AH2384" s="3">
        <v>15.291</v>
      </c>
      <c r="AI2384" s="3">
        <v>16.88</v>
      </c>
      <c r="AJ2384" s="3">
        <v>18.622</v>
      </c>
      <c r="AK2384" s="3">
        <v>20.263999999999999</v>
      </c>
      <c r="AL2384" s="3">
        <v>21.22</v>
      </c>
      <c r="AM2384" s="3">
        <v>28.547000000000001</v>
      </c>
      <c r="AN2384" s="3">
        <v>32.549999999999997</v>
      </c>
      <c r="AO2384" s="3">
        <v>40.118000000000002</v>
      </c>
      <c r="AP2384" s="3">
        <v>47.055999999999997</v>
      </c>
      <c r="AQ2384" s="3">
        <v>54.052999999999997</v>
      </c>
      <c r="AR2384" s="3">
        <v>60.945999999999998</v>
      </c>
      <c r="AS2384" s="3">
        <v>68.298000000000002</v>
      </c>
      <c r="AT2384" s="3">
        <v>76.944999999999993</v>
      </c>
      <c r="AU2384" s="3">
        <v>89.37</v>
      </c>
      <c r="AV2384" s="3">
        <v>103.33799999999999</v>
      </c>
      <c r="AW2384" s="3">
        <v>118.655</v>
      </c>
      <c r="AX2384" s="3">
        <v>124.751</v>
      </c>
      <c r="AY2384" s="3">
        <v>144.22200000000001</v>
      </c>
      <c r="AZ2384" s="3">
        <v>167.02500000000001</v>
      </c>
      <c r="BA2384">
        <v>193.68799999999999</v>
      </c>
      <c r="BB2384">
        <v>2008</v>
      </c>
    </row>
    <row r="2385" spans="1:54" hidden="1" x14ac:dyDescent="0.2">
      <c r="A2385">
        <v>643</v>
      </c>
      <c r="B2385" t="s">
        <v>509</v>
      </c>
      <c r="C2385" t="s">
        <v>224</v>
      </c>
      <c r="D2385" t="s">
        <v>108</v>
      </c>
      <c r="E2385" t="s">
        <v>219</v>
      </c>
      <c r="F2385" t="s">
        <v>218</v>
      </c>
      <c r="G2385" t="s">
        <v>223</v>
      </c>
      <c r="H2385" t="s">
        <v>222</v>
      </c>
      <c r="I2385" t="s">
        <v>1079</v>
      </c>
      <c r="J2385" s="3" t="s">
        <v>215</v>
      </c>
      <c r="K2385" s="3" t="s">
        <v>215</v>
      </c>
      <c r="L2385" s="3" t="s">
        <v>215</v>
      </c>
      <c r="M2385" s="3" t="s">
        <v>215</v>
      </c>
      <c r="N2385" s="3" t="s">
        <v>215</v>
      </c>
      <c r="O2385" s="3" t="s">
        <v>215</v>
      </c>
      <c r="P2385" s="3" t="s">
        <v>215</v>
      </c>
      <c r="Q2385" s="3" t="s">
        <v>215</v>
      </c>
      <c r="R2385" s="3" t="s">
        <v>215</v>
      </c>
      <c r="S2385" s="3" t="s">
        <v>215</v>
      </c>
      <c r="T2385" s="3" t="s">
        <v>215</v>
      </c>
      <c r="U2385" s="3" t="s">
        <v>215</v>
      </c>
      <c r="V2385" s="3" t="s">
        <v>215</v>
      </c>
      <c r="W2385" s="3">
        <v>0.11600000000000001</v>
      </c>
      <c r="X2385" s="3">
        <v>0.16</v>
      </c>
      <c r="Y2385" s="3">
        <v>-2.3E-2</v>
      </c>
      <c r="Z2385" s="3">
        <v>-0.06</v>
      </c>
      <c r="AA2385" s="3">
        <v>0.04</v>
      </c>
      <c r="AB2385" s="3">
        <v>-0.16700000000000001</v>
      </c>
      <c r="AC2385" s="3">
        <v>-0.20499999999999999</v>
      </c>
      <c r="AD2385" s="3">
        <v>-0.115</v>
      </c>
      <c r="AE2385" s="3">
        <v>-0.14399999999999999</v>
      </c>
      <c r="AF2385" s="3" t="s">
        <v>355</v>
      </c>
      <c r="AG2385" s="3">
        <v>-1.6E-2</v>
      </c>
      <c r="AH2385" s="3">
        <v>-7.0000000000000001E-3</v>
      </c>
      <c r="AI2385" s="3">
        <v>4.0000000000000001E-3</v>
      </c>
      <c r="AJ2385" s="3">
        <v>-4.2999999999999997E-2</v>
      </c>
      <c r="AK2385" s="3">
        <v>-8.1000000000000003E-2</v>
      </c>
      <c r="AL2385" s="3">
        <v>-7.4999999999999997E-2</v>
      </c>
      <c r="AM2385" s="3">
        <v>-0.14099999999999999</v>
      </c>
      <c r="AN2385" s="3">
        <v>-0.129</v>
      </c>
      <c r="AO2385" s="3">
        <v>8.3000000000000004E-2</v>
      </c>
      <c r="AP2385" s="3">
        <v>8.2000000000000003E-2</v>
      </c>
      <c r="AQ2385" s="3">
        <v>0.126</v>
      </c>
      <c r="AR2385" s="3">
        <v>0.16</v>
      </c>
      <c r="AS2385" s="3">
        <v>-6.0999999999999999E-2</v>
      </c>
      <c r="AT2385" s="3">
        <v>-0.105</v>
      </c>
      <c r="AU2385" s="3">
        <v>-0.13700000000000001</v>
      </c>
      <c r="AV2385" s="3">
        <v>-0.1</v>
      </c>
      <c r="AW2385" s="3">
        <v>-0.16600000000000001</v>
      </c>
      <c r="AX2385" s="3">
        <v>-0.17199999999999999</v>
      </c>
      <c r="AY2385" s="3">
        <v>-0.247</v>
      </c>
      <c r="AZ2385" s="3">
        <v>-0.28799999999999998</v>
      </c>
      <c r="BA2385">
        <v>-0.33100000000000002</v>
      </c>
      <c r="BB2385">
        <v>2008</v>
      </c>
    </row>
    <row r="2386" spans="1:54" hidden="1" x14ac:dyDescent="0.2">
      <c r="A2386">
        <v>643</v>
      </c>
      <c r="B2386" t="s">
        <v>509</v>
      </c>
      <c r="C2386" t="s">
        <v>220</v>
      </c>
      <c r="D2386" t="s">
        <v>108</v>
      </c>
      <c r="E2386" t="s">
        <v>219</v>
      </c>
      <c r="F2386" t="s">
        <v>218</v>
      </c>
      <c r="G2386" t="s">
        <v>217</v>
      </c>
      <c r="I2386" t="s">
        <v>216</v>
      </c>
      <c r="J2386" s="3" t="s">
        <v>215</v>
      </c>
      <c r="K2386" s="3" t="s">
        <v>215</v>
      </c>
      <c r="L2386" s="3" t="s">
        <v>215</v>
      </c>
      <c r="M2386" s="3" t="s">
        <v>215</v>
      </c>
      <c r="N2386" s="3" t="s">
        <v>215</v>
      </c>
      <c r="O2386" s="3" t="s">
        <v>215</v>
      </c>
      <c r="P2386" s="3" t="s">
        <v>215</v>
      </c>
      <c r="Q2386" s="3" t="s">
        <v>215</v>
      </c>
      <c r="R2386" s="3" t="s">
        <v>215</v>
      </c>
      <c r="S2386" s="3" t="s">
        <v>215</v>
      </c>
      <c r="T2386" s="3" t="s">
        <v>215</v>
      </c>
      <c r="U2386" s="3" t="s">
        <v>215</v>
      </c>
      <c r="V2386" s="3" t="s">
        <v>215</v>
      </c>
      <c r="W2386" s="3">
        <v>23.942</v>
      </c>
      <c r="X2386" s="3">
        <v>28.63</v>
      </c>
      <c r="Y2386" s="3">
        <v>-3.6269999999999998</v>
      </c>
      <c r="Z2386" s="3">
        <v>-7.9870000000000001</v>
      </c>
      <c r="AA2386" s="3">
        <v>5.274</v>
      </c>
      <c r="AB2386" s="3">
        <v>-20.617000000000001</v>
      </c>
      <c r="AC2386" s="3">
        <v>-25.782</v>
      </c>
      <c r="AD2386" s="3">
        <v>-16.312999999999999</v>
      </c>
      <c r="AE2386" s="3">
        <v>-19.173999999999999</v>
      </c>
      <c r="AF2386" s="3">
        <v>-5.3999999999999999E-2</v>
      </c>
      <c r="AG2386" s="3">
        <v>-1.8169999999999999</v>
      </c>
      <c r="AH2386" s="3">
        <v>-0.67200000000000004</v>
      </c>
      <c r="AI2386" s="3">
        <v>0.33400000000000002</v>
      </c>
      <c r="AJ2386" s="3">
        <v>-3.5840000000000001</v>
      </c>
      <c r="AK2386" s="3">
        <v>-6.1120000000000001</v>
      </c>
      <c r="AL2386" s="3">
        <v>-5.4669999999999996</v>
      </c>
      <c r="AM2386" s="3">
        <v>-7.6150000000000002</v>
      </c>
      <c r="AN2386" s="3">
        <v>-6.0890000000000004</v>
      </c>
      <c r="AO2386" s="3">
        <v>3.173</v>
      </c>
      <c r="AP2386" s="3">
        <v>2.6709999999999998</v>
      </c>
      <c r="AQ2386" s="3">
        <v>3.5910000000000002</v>
      </c>
      <c r="AR2386" s="3">
        <v>4.0330000000000004</v>
      </c>
      <c r="AS2386" s="3">
        <v>-1.3660000000000001</v>
      </c>
      <c r="AT2386" s="3">
        <v>-2.1030000000000002</v>
      </c>
      <c r="AU2386" s="3">
        <v>-2.351</v>
      </c>
      <c r="AV2386" s="3">
        <v>-1.486</v>
      </c>
      <c r="AW2386" s="3">
        <v>-2.1469999999999998</v>
      </c>
      <c r="AX2386" s="3">
        <v>-2.1179999999999999</v>
      </c>
      <c r="AY2386" s="3">
        <v>-2.6320000000000001</v>
      </c>
      <c r="AZ2386" s="3">
        <v>-2.6520000000000001</v>
      </c>
      <c r="BA2386">
        <v>-2.6280000000000001</v>
      </c>
      <c r="BB2386">
        <v>2006</v>
      </c>
    </row>
    <row r="2387" spans="1:54" x14ac:dyDescent="0.2">
      <c r="A2387">
        <v>939</v>
      </c>
      <c r="B2387" t="s">
        <v>508</v>
      </c>
      <c r="C2387" t="s">
        <v>352</v>
      </c>
      <c r="D2387" t="s">
        <v>167</v>
      </c>
      <c r="E2387" t="s">
        <v>349</v>
      </c>
      <c r="F2387" t="s">
        <v>351</v>
      </c>
      <c r="G2387" t="s">
        <v>225</v>
      </c>
      <c r="H2387" t="s">
        <v>222</v>
      </c>
      <c r="I2387" t="s">
        <v>1080</v>
      </c>
      <c r="J2387" s="3" t="s">
        <v>215</v>
      </c>
      <c r="K2387" s="3" t="s">
        <v>215</v>
      </c>
      <c r="L2387" s="3" t="s">
        <v>215</v>
      </c>
      <c r="M2387" s="3" t="s">
        <v>215</v>
      </c>
      <c r="N2387" s="3" t="s">
        <v>215</v>
      </c>
      <c r="O2387" s="3" t="s">
        <v>215</v>
      </c>
      <c r="P2387" s="3" t="s">
        <v>215</v>
      </c>
      <c r="Q2387" s="3" t="s">
        <v>215</v>
      </c>
      <c r="R2387" s="3" t="s">
        <v>215</v>
      </c>
      <c r="S2387" s="3" t="s">
        <v>215</v>
      </c>
      <c r="T2387" s="3" t="s">
        <v>215</v>
      </c>
      <c r="U2387" s="3" t="s">
        <v>215</v>
      </c>
      <c r="V2387" s="3" t="s">
        <v>215</v>
      </c>
      <c r="W2387" s="3">
        <v>7.8959999999999999</v>
      </c>
      <c r="X2387" s="3">
        <v>7.766</v>
      </c>
      <c r="Y2387" s="3">
        <v>7.9329999999999998</v>
      </c>
      <c r="Z2387" s="3">
        <v>8.3559999999999999</v>
      </c>
      <c r="AA2387" s="3">
        <v>9.3420000000000005</v>
      </c>
      <c r="AB2387" s="3">
        <v>9.7260000000000009</v>
      </c>
      <c r="AC2387" s="3">
        <v>9.6430000000000007</v>
      </c>
      <c r="AD2387" s="3">
        <v>10.662000000000001</v>
      </c>
      <c r="AE2387" s="3">
        <v>11.337</v>
      </c>
      <c r="AF2387" s="3">
        <v>12.026</v>
      </c>
      <c r="AG2387" s="3">
        <v>12.917</v>
      </c>
      <c r="AH2387" s="3">
        <v>13.731</v>
      </c>
      <c r="AI2387" s="3">
        <v>15.018000000000001</v>
      </c>
      <c r="AJ2387" s="3">
        <v>16.559999999999999</v>
      </c>
      <c r="AK2387" s="3">
        <v>17.843</v>
      </c>
      <c r="AL2387" s="3">
        <v>16.876000000000001</v>
      </c>
      <c r="AM2387" s="3">
        <v>14.391</v>
      </c>
      <c r="AN2387" s="3">
        <v>14.717000000000001</v>
      </c>
      <c r="AO2387" s="3">
        <v>15.835000000000001</v>
      </c>
      <c r="AP2387" s="3">
        <v>16.516999999999999</v>
      </c>
      <c r="AQ2387" s="3">
        <v>16.835999999999999</v>
      </c>
      <c r="AR2387" s="3">
        <v>17.323</v>
      </c>
      <c r="AS2387" s="3">
        <v>17.613</v>
      </c>
      <c r="AT2387" s="3">
        <v>17.977</v>
      </c>
      <c r="AU2387" s="3">
        <v>18.849</v>
      </c>
      <c r="AV2387" s="3">
        <v>19.588999999999999</v>
      </c>
      <c r="AW2387" s="3">
        <v>20.22</v>
      </c>
      <c r="AX2387" s="3">
        <v>20.83</v>
      </c>
      <c r="AY2387" s="3">
        <v>21.446999999999999</v>
      </c>
      <c r="AZ2387" s="3">
        <v>22.071999999999999</v>
      </c>
      <c r="BA2387">
        <v>22.702999999999999</v>
      </c>
      <c r="BB2387">
        <v>2017</v>
      </c>
    </row>
    <row r="2388" spans="1:54" hidden="1" x14ac:dyDescent="0.2">
      <c r="A2388">
        <v>939</v>
      </c>
      <c r="B2388" t="s">
        <v>508</v>
      </c>
      <c r="C2388" t="s">
        <v>350</v>
      </c>
      <c r="D2388" t="s">
        <v>167</v>
      </c>
      <c r="E2388" t="s">
        <v>349</v>
      </c>
      <c r="F2388" t="s">
        <v>348</v>
      </c>
      <c r="G2388" t="s">
        <v>275</v>
      </c>
      <c r="I2388" t="s">
        <v>347</v>
      </c>
      <c r="J2388" s="3" t="s">
        <v>215</v>
      </c>
      <c r="K2388" s="3" t="s">
        <v>215</v>
      </c>
      <c r="L2388" s="3" t="s">
        <v>215</v>
      </c>
      <c r="M2388" s="3" t="s">
        <v>215</v>
      </c>
      <c r="N2388" s="3" t="s">
        <v>215</v>
      </c>
      <c r="O2388" s="3" t="s">
        <v>215</v>
      </c>
      <c r="P2388" s="3" t="s">
        <v>215</v>
      </c>
      <c r="Q2388" s="3" t="s">
        <v>215</v>
      </c>
      <c r="R2388" s="3" t="s">
        <v>215</v>
      </c>
      <c r="S2388" s="3" t="s">
        <v>215</v>
      </c>
      <c r="T2388" s="3" t="s">
        <v>215</v>
      </c>
      <c r="U2388" s="3" t="s">
        <v>215</v>
      </c>
      <c r="V2388" s="3" t="s">
        <v>215</v>
      </c>
      <c r="W2388" s="3" t="s">
        <v>215</v>
      </c>
      <c r="X2388" s="3">
        <v>-1.6419999999999999</v>
      </c>
      <c r="Y2388" s="3">
        <v>2.1549999999999998</v>
      </c>
      <c r="Z2388" s="3">
        <v>5.3239999999999998</v>
      </c>
      <c r="AA2388" s="3">
        <v>11.798999999999999</v>
      </c>
      <c r="AB2388" s="3">
        <v>4.117</v>
      </c>
      <c r="AC2388" s="3">
        <v>-0.85599999999999998</v>
      </c>
      <c r="AD2388" s="3">
        <v>10.568</v>
      </c>
      <c r="AE2388" s="3">
        <v>6.3289999999999997</v>
      </c>
      <c r="AF2388" s="3">
        <v>6.0759999999999996</v>
      </c>
      <c r="AG2388" s="3">
        <v>7.4160000000000004</v>
      </c>
      <c r="AH2388" s="3">
        <v>6.2949999999999999</v>
      </c>
      <c r="AI2388" s="3">
        <v>9.3740000000000006</v>
      </c>
      <c r="AJ2388" s="3">
        <v>10.272</v>
      </c>
      <c r="AK2388" s="3">
        <v>7.7480000000000002</v>
      </c>
      <c r="AL2388" s="3">
        <v>-5.4189999999999996</v>
      </c>
      <c r="AM2388" s="3">
        <v>-14.724</v>
      </c>
      <c r="AN2388" s="3">
        <v>2.2589999999999999</v>
      </c>
      <c r="AO2388" s="3">
        <v>7.5970000000000004</v>
      </c>
      <c r="AP2388" s="3">
        <v>4.3070000000000004</v>
      </c>
      <c r="AQ2388" s="3">
        <v>1.9370000000000001</v>
      </c>
      <c r="AR2388" s="3">
        <v>2.891</v>
      </c>
      <c r="AS2388" s="3">
        <v>1.6739999999999999</v>
      </c>
      <c r="AT2388" s="3">
        <v>2.0630000000000002</v>
      </c>
      <c r="AU2388" s="3">
        <v>4.8540000000000001</v>
      </c>
      <c r="AV2388" s="3">
        <v>3.9249999999999998</v>
      </c>
      <c r="AW2388" s="3">
        <v>3.218</v>
      </c>
      <c r="AX2388" s="3">
        <v>3.02</v>
      </c>
      <c r="AY2388" s="3">
        <v>2.9609999999999999</v>
      </c>
      <c r="AZ2388" s="3">
        <v>2.9129999999999998</v>
      </c>
      <c r="BA2388">
        <v>2.8610000000000002</v>
      </c>
      <c r="BB2388">
        <v>2017</v>
      </c>
    </row>
    <row r="2389" spans="1:54" hidden="1" x14ac:dyDescent="0.2">
      <c r="A2389">
        <v>939</v>
      </c>
      <c r="B2389" t="s">
        <v>508</v>
      </c>
      <c r="C2389" t="s">
        <v>346</v>
      </c>
      <c r="D2389" t="s">
        <v>167</v>
      </c>
      <c r="E2389" t="s">
        <v>342</v>
      </c>
      <c r="F2389" t="s">
        <v>345</v>
      </c>
      <c r="G2389" t="s">
        <v>225</v>
      </c>
      <c r="H2389" t="s">
        <v>222</v>
      </c>
      <c r="I2389" t="s">
        <v>1080</v>
      </c>
      <c r="J2389" s="3" t="s">
        <v>215</v>
      </c>
      <c r="K2389" s="3" t="s">
        <v>215</v>
      </c>
      <c r="L2389" s="3" t="s">
        <v>215</v>
      </c>
      <c r="M2389" s="3" t="s">
        <v>215</v>
      </c>
      <c r="N2389" s="3" t="s">
        <v>215</v>
      </c>
      <c r="O2389" s="3" t="s">
        <v>215</v>
      </c>
      <c r="P2389" s="3" t="s">
        <v>215</v>
      </c>
      <c r="Q2389" s="3" t="s">
        <v>215</v>
      </c>
      <c r="R2389" s="3" t="s">
        <v>215</v>
      </c>
      <c r="S2389" s="3" t="s">
        <v>215</v>
      </c>
      <c r="T2389" s="3" t="s">
        <v>215</v>
      </c>
      <c r="U2389" s="3" t="s">
        <v>215</v>
      </c>
      <c r="V2389" s="3" t="s">
        <v>215</v>
      </c>
      <c r="W2389" s="3">
        <v>1.4690000000000001</v>
      </c>
      <c r="X2389" s="3">
        <v>2.0179999999999998</v>
      </c>
      <c r="Y2389" s="3">
        <v>2.7789999999999999</v>
      </c>
      <c r="Z2389" s="3">
        <v>3.649</v>
      </c>
      <c r="AA2389" s="3">
        <v>4.4950000000000001</v>
      </c>
      <c r="AB2389" s="3">
        <v>5.0490000000000004</v>
      </c>
      <c r="AC2389" s="3">
        <v>5.3789999999999996</v>
      </c>
      <c r="AD2389" s="3">
        <v>6.1710000000000003</v>
      </c>
      <c r="AE2389" s="3">
        <v>6.976</v>
      </c>
      <c r="AF2389" s="3">
        <v>7.774</v>
      </c>
      <c r="AG2389" s="3">
        <v>8.7089999999999996</v>
      </c>
      <c r="AH2389" s="3">
        <v>9.7080000000000002</v>
      </c>
      <c r="AI2389" s="3">
        <v>11.262</v>
      </c>
      <c r="AJ2389" s="3">
        <v>13.522</v>
      </c>
      <c r="AK2389" s="3">
        <v>16.245999999999999</v>
      </c>
      <c r="AL2389" s="3">
        <v>16.516999999999999</v>
      </c>
      <c r="AM2389" s="3">
        <v>14.146000000000001</v>
      </c>
      <c r="AN2389" s="3">
        <v>14.717000000000001</v>
      </c>
      <c r="AO2389" s="3">
        <v>16.667999999999999</v>
      </c>
      <c r="AP2389" s="3">
        <v>17.934999999999999</v>
      </c>
      <c r="AQ2389" s="3">
        <v>18.931999999999999</v>
      </c>
      <c r="AR2389" s="3">
        <v>19.765999999999998</v>
      </c>
      <c r="AS2389" s="3">
        <v>20.347999999999999</v>
      </c>
      <c r="AT2389" s="3">
        <v>21.097999999999999</v>
      </c>
      <c r="AU2389" s="3">
        <v>23.001999999999999</v>
      </c>
      <c r="AV2389" s="3">
        <v>24.86</v>
      </c>
      <c r="AW2389" s="3">
        <v>26.529</v>
      </c>
      <c r="AX2389" s="3">
        <v>28.263999999999999</v>
      </c>
      <c r="AY2389" s="3">
        <v>30.094000000000001</v>
      </c>
      <c r="AZ2389" s="3">
        <v>32.014000000000003</v>
      </c>
      <c r="BA2389">
        <v>34.04</v>
      </c>
      <c r="BB2389">
        <v>2017</v>
      </c>
    </row>
    <row r="2390" spans="1:54" hidden="1" x14ac:dyDescent="0.2">
      <c r="A2390">
        <v>939</v>
      </c>
      <c r="B2390" t="s">
        <v>508</v>
      </c>
      <c r="C2390" t="s">
        <v>344</v>
      </c>
      <c r="D2390" t="s">
        <v>167</v>
      </c>
      <c r="E2390" t="s">
        <v>342</v>
      </c>
      <c r="F2390" t="s">
        <v>343</v>
      </c>
      <c r="G2390" t="s">
        <v>223</v>
      </c>
      <c r="H2390" t="s">
        <v>222</v>
      </c>
      <c r="I2390" t="s">
        <v>310</v>
      </c>
      <c r="J2390" s="3" t="s">
        <v>215</v>
      </c>
      <c r="K2390" s="3" t="s">
        <v>215</v>
      </c>
      <c r="L2390" s="3" t="s">
        <v>215</v>
      </c>
      <c r="M2390" s="3" t="s">
        <v>215</v>
      </c>
      <c r="N2390" s="3" t="s">
        <v>215</v>
      </c>
      <c r="O2390" s="3" t="s">
        <v>215</v>
      </c>
      <c r="P2390" s="3" t="s">
        <v>215</v>
      </c>
      <c r="Q2390" s="3" t="s">
        <v>215</v>
      </c>
      <c r="R2390" s="3" t="s">
        <v>215</v>
      </c>
      <c r="S2390" s="3" t="s">
        <v>215</v>
      </c>
      <c r="T2390" s="3" t="s">
        <v>215</v>
      </c>
      <c r="U2390" s="3" t="s">
        <v>215</v>
      </c>
      <c r="V2390" s="3" t="s">
        <v>215</v>
      </c>
      <c r="W2390" s="3">
        <v>1.7390000000000001</v>
      </c>
      <c r="X2390" s="3">
        <v>2.4350000000000001</v>
      </c>
      <c r="Y2390" s="3">
        <v>3.7970000000000002</v>
      </c>
      <c r="Z2390" s="3">
        <v>4.7450000000000001</v>
      </c>
      <c r="AA2390" s="3">
        <v>5.0720000000000001</v>
      </c>
      <c r="AB2390" s="3">
        <v>5.6210000000000004</v>
      </c>
      <c r="AC2390" s="3">
        <v>5.7409999999999997</v>
      </c>
      <c r="AD2390" s="3">
        <v>5.7060000000000004</v>
      </c>
      <c r="AE2390" s="3">
        <v>6.2590000000000003</v>
      </c>
      <c r="AF2390" s="3">
        <v>7.3449999999999998</v>
      </c>
      <c r="AG2390" s="3">
        <v>9.8510000000000009</v>
      </c>
      <c r="AH2390" s="3">
        <v>12.071</v>
      </c>
      <c r="AI2390" s="3">
        <v>14.025</v>
      </c>
      <c r="AJ2390" s="3">
        <v>16.986999999999998</v>
      </c>
      <c r="AK2390" s="3">
        <v>22.263999999999999</v>
      </c>
      <c r="AL2390" s="3">
        <v>24.285</v>
      </c>
      <c r="AM2390" s="3">
        <v>19.712</v>
      </c>
      <c r="AN2390" s="3">
        <v>19.536000000000001</v>
      </c>
      <c r="AO2390" s="3">
        <v>23.190999999999999</v>
      </c>
      <c r="AP2390" s="3">
        <v>23.056999999999999</v>
      </c>
      <c r="AQ2390" s="3">
        <v>25.145</v>
      </c>
      <c r="AR2390" s="3">
        <v>26.265999999999998</v>
      </c>
      <c r="AS2390" s="3">
        <v>22.577999999999999</v>
      </c>
      <c r="AT2390" s="3">
        <v>23.347999999999999</v>
      </c>
      <c r="AU2390" s="3">
        <v>25.972999999999999</v>
      </c>
      <c r="AV2390" s="3">
        <v>30.821000000000002</v>
      </c>
      <c r="AW2390" s="3">
        <v>33.267000000000003</v>
      </c>
      <c r="AX2390" s="3">
        <v>35.847999999999999</v>
      </c>
      <c r="AY2390" s="3">
        <v>38.436999999999998</v>
      </c>
      <c r="AZ2390" s="3">
        <v>41.173999999999999</v>
      </c>
      <c r="BA2390">
        <v>43.963999999999999</v>
      </c>
      <c r="BB2390">
        <v>2017</v>
      </c>
    </row>
    <row r="2391" spans="1:54" hidden="1" x14ac:dyDescent="0.2">
      <c r="A2391">
        <v>939</v>
      </c>
      <c r="B2391" t="s">
        <v>508</v>
      </c>
      <c r="C2391" t="s">
        <v>213</v>
      </c>
      <c r="D2391" t="s">
        <v>167</v>
      </c>
      <c r="E2391" t="s">
        <v>342</v>
      </c>
      <c r="F2391" t="s">
        <v>341</v>
      </c>
      <c r="G2391" t="s">
        <v>323</v>
      </c>
      <c r="H2391" t="s">
        <v>222</v>
      </c>
      <c r="I2391" t="s">
        <v>310</v>
      </c>
      <c r="J2391" s="3" t="s">
        <v>215</v>
      </c>
      <c r="K2391" s="3" t="s">
        <v>215</v>
      </c>
      <c r="L2391" s="3" t="s">
        <v>215</v>
      </c>
      <c r="M2391" s="3" t="s">
        <v>215</v>
      </c>
      <c r="N2391" s="3" t="s">
        <v>215</v>
      </c>
      <c r="O2391" s="3" t="s">
        <v>215</v>
      </c>
      <c r="P2391" s="3" t="s">
        <v>215</v>
      </c>
      <c r="Q2391" s="3" t="s">
        <v>215</v>
      </c>
      <c r="R2391" s="3" t="s">
        <v>215</v>
      </c>
      <c r="S2391" s="3" t="s">
        <v>215</v>
      </c>
      <c r="T2391" s="3" t="s">
        <v>215</v>
      </c>
      <c r="U2391" s="3" t="s">
        <v>215</v>
      </c>
      <c r="V2391" s="3" t="s">
        <v>215</v>
      </c>
      <c r="W2391" s="3">
        <v>11.09</v>
      </c>
      <c r="X2391" s="3">
        <v>11.14</v>
      </c>
      <c r="Y2391" s="3">
        <v>11.618</v>
      </c>
      <c r="Z2391" s="3">
        <v>12.46</v>
      </c>
      <c r="AA2391" s="3">
        <v>14.167999999999999</v>
      </c>
      <c r="AB2391" s="3">
        <v>14.912000000000001</v>
      </c>
      <c r="AC2391" s="3">
        <v>15.01</v>
      </c>
      <c r="AD2391" s="3">
        <v>16.974</v>
      </c>
      <c r="AE2391" s="3">
        <v>18.46</v>
      </c>
      <c r="AF2391" s="3">
        <v>19.882000000000001</v>
      </c>
      <c r="AG2391" s="3">
        <v>21.782</v>
      </c>
      <c r="AH2391" s="3">
        <v>23.79</v>
      </c>
      <c r="AI2391" s="3">
        <v>26.856999999999999</v>
      </c>
      <c r="AJ2391" s="3">
        <v>30.526</v>
      </c>
      <c r="AK2391" s="3">
        <v>33.765999999999998</v>
      </c>
      <c r="AL2391" s="3">
        <v>32.563000000000002</v>
      </c>
      <c r="AM2391" s="3">
        <v>27.978999999999999</v>
      </c>
      <c r="AN2391" s="3">
        <v>28.960999999999999</v>
      </c>
      <c r="AO2391" s="3">
        <v>31.803999999999998</v>
      </c>
      <c r="AP2391" s="3">
        <v>33.784999999999997</v>
      </c>
      <c r="AQ2391" s="3">
        <v>34.996000000000002</v>
      </c>
      <c r="AR2391" s="3">
        <v>36.652999999999999</v>
      </c>
      <c r="AS2391" s="3">
        <v>37.670999999999999</v>
      </c>
      <c r="AT2391" s="3">
        <v>38.939</v>
      </c>
      <c r="AU2391" s="3">
        <v>41.564</v>
      </c>
      <c r="AV2391" s="3">
        <v>44.177</v>
      </c>
      <c r="AW2391" s="3">
        <v>46.587000000000003</v>
      </c>
      <c r="AX2391" s="3">
        <v>48.938000000000002</v>
      </c>
      <c r="AY2391" s="3">
        <v>51.347000000000001</v>
      </c>
      <c r="AZ2391" s="3">
        <v>53.75</v>
      </c>
      <c r="BA2391">
        <v>56.25</v>
      </c>
      <c r="BB2391">
        <v>2017</v>
      </c>
    </row>
    <row r="2392" spans="1:54" hidden="1" x14ac:dyDescent="0.2">
      <c r="A2392">
        <v>939</v>
      </c>
      <c r="B2392" t="s">
        <v>508</v>
      </c>
      <c r="C2392" t="s">
        <v>340</v>
      </c>
      <c r="D2392" t="s">
        <v>167</v>
      </c>
      <c r="E2392" t="s">
        <v>339</v>
      </c>
      <c r="F2392" t="s">
        <v>338</v>
      </c>
      <c r="G2392" t="s">
        <v>295</v>
      </c>
      <c r="I2392" t="s">
        <v>337</v>
      </c>
      <c r="J2392" s="3" t="s">
        <v>215</v>
      </c>
      <c r="K2392" s="3" t="s">
        <v>215</v>
      </c>
      <c r="L2392" s="3" t="s">
        <v>215</v>
      </c>
      <c r="M2392" s="3" t="s">
        <v>215</v>
      </c>
      <c r="N2392" s="3" t="s">
        <v>215</v>
      </c>
      <c r="O2392" s="3" t="s">
        <v>215</v>
      </c>
      <c r="P2392" s="3" t="s">
        <v>215</v>
      </c>
      <c r="Q2392" s="3" t="s">
        <v>215</v>
      </c>
      <c r="R2392" s="3" t="s">
        <v>215</v>
      </c>
      <c r="S2392" s="3" t="s">
        <v>215</v>
      </c>
      <c r="T2392" s="3" t="s">
        <v>215</v>
      </c>
      <c r="U2392" s="3" t="s">
        <v>215</v>
      </c>
      <c r="V2392" s="3" t="s">
        <v>215</v>
      </c>
      <c r="W2392" s="3">
        <v>18.603000000000002</v>
      </c>
      <c r="X2392" s="3">
        <v>25.983000000000001</v>
      </c>
      <c r="Y2392" s="3">
        <v>35.034999999999997</v>
      </c>
      <c r="Z2392" s="3">
        <v>43.673999999999999</v>
      </c>
      <c r="AA2392" s="3">
        <v>48.116</v>
      </c>
      <c r="AB2392" s="3">
        <v>51.912999999999997</v>
      </c>
      <c r="AC2392" s="3">
        <v>55.779000000000003</v>
      </c>
      <c r="AD2392" s="3">
        <v>57.875999999999998</v>
      </c>
      <c r="AE2392" s="3">
        <v>61.537999999999997</v>
      </c>
      <c r="AF2392" s="3">
        <v>64.644000000000005</v>
      </c>
      <c r="AG2392" s="3">
        <v>67.418999999999997</v>
      </c>
      <c r="AH2392" s="3">
        <v>70.700999999999993</v>
      </c>
      <c r="AI2392" s="3">
        <v>74.994</v>
      </c>
      <c r="AJ2392" s="3">
        <v>81.652000000000001</v>
      </c>
      <c r="AK2392" s="3">
        <v>91.05</v>
      </c>
      <c r="AL2392" s="3">
        <v>97.872</v>
      </c>
      <c r="AM2392" s="3">
        <v>98.293999999999997</v>
      </c>
      <c r="AN2392" s="3">
        <v>100</v>
      </c>
      <c r="AO2392" s="3">
        <v>105.261</v>
      </c>
      <c r="AP2392" s="3">
        <v>108.587</v>
      </c>
      <c r="AQ2392" s="3">
        <v>112.44799999999999</v>
      </c>
      <c r="AR2392" s="3">
        <v>114.10299999999999</v>
      </c>
      <c r="AS2392" s="3">
        <v>115.52500000000001</v>
      </c>
      <c r="AT2392" s="3">
        <v>117.36499999999999</v>
      </c>
      <c r="AU2392" s="3">
        <v>122.033</v>
      </c>
      <c r="AV2392" s="3">
        <v>126.90900000000001</v>
      </c>
      <c r="AW2392" s="3">
        <v>131.20699999999999</v>
      </c>
      <c r="AX2392" s="3">
        <v>135.68799999999999</v>
      </c>
      <c r="AY2392" s="3">
        <v>140.316</v>
      </c>
      <c r="AZ2392" s="3">
        <v>145.04499999999999</v>
      </c>
      <c r="BA2392">
        <v>149.935</v>
      </c>
      <c r="BB2392">
        <v>2017</v>
      </c>
    </row>
    <row r="2393" spans="1:54" hidden="1" x14ac:dyDescent="0.2">
      <c r="A2393">
        <v>939</v>
      </c>
      <c r="B2393" t="s">
        <v>508</v>
      </c>
      <c r="C2393" t="s">
        <v>336</v>
      </c>
      <c r="D2393" t="s">
        <v>167</v>
      </c>
      <c r="E2393" t="s">
        <v>333</v>
      </c>
      <c r="F2393" t="s">
        <v>335</v>
      </c>
      <c r="G2393" t="s">
        <v>225</v>
      </c>
      <c r="H2393" t="s">
        <v>322</v>
      </c>
      <c r="I2393" t="s">
        <v>330</v>
      </c>
      <c r="J2393" s="3" t="s">
        <v>215</v>
      </c>
      <c r="K2393" s="3" t="s">
        <v>215</v>
      </c>
      <c r="L2393" s="3" t="s">
        <v>215</v>
      </c>
      <c r="M2393" s="3" t="s">
        <v>215</v>
      </c>
      <c r="N2393" s="3" t="s">
        <v>215</v>
      </c>
      <c r="O2393" s="3" t="s">
        <v>215</v>
      </c>
      <c r="P2393" s="3" t="s">
        <v>215</v>
      </c>
      <c r="Q2393" s="3" t="s">
        <v>215</v>
      </c>
      <c r="R2393" s="3" t="s">
        <v>215</v>
      </c>
      <c r="S2393" s="3" t="s">
        <v>215</v>
      </c>
      <c r="T2393" s="3" t="s">
        <v>215</v>
      </c>
      <c r="U2393" s="3" t="s">
        <v>215</v>
      </c>
      <c r="V2393" s="3" t="s">
        <v>215</v>
      </c>
      <c r="W2393" s="3">
        <v>5224.4179999999997</v>
      </c>
      <c r="X2393" s="3">
        <v>5258.125</v>
      </c>
      <c r="Y2393" s="3">
        <v>5478.5730000000003</v>
      </c>
      <c r="Z2393" s="3">
        <v>5862.8909999999996</v>
      </c>
      <c r="AA2393" s="3">
        <v>6644.1220000000003</v>
      </c>
      <c r="AB2393" s="3">
        <v>6981.8450000000003</v>
      </c>
      <c r="AC2393" s="3">
        <v>6991.4939999999997</v>
      </c>
      <c r="AD2393" s="3">
        <v>7608.9189999999999</v>
      </c>
      <c r="AE2393" s="3">
        <v>8140.018</v>
      </c>
      <c r="AF2393" s="3">
        <v>8692.1180000000004</v>
      </c>
      <c r="AG2393" s="3">
        <v>9393.2270000000008</v>
      </c>
      <c r="AH2393" s="3">
        <v>10049.84</v>
      </c>
      <c r="AI2393" s="3">
        <v>11051.743</v>
      </c>
      <c r="AJ2393" s="3">
        <v>12260.5</v>
      </c>
      <c r="AK2393" s="3">
        <v>13287</v>
      </c>
      <c r="AL2393" s="3">
        <v>12608.981</v>
      </c>
      <c r="AM2393" s="3">
        <v>10774.118</v>
      </c>
      <c r="AN2393" s="3">
        <v>11037.758</v>
      </c>
      <c r="AO2393" s="3">
        <v>11908.753000000001</v>
      </c>
      <c r="AP2393" s="3">
        <v>12463.339</v>
      </c>
      <c r="AQ2393" s="3">
        <v>12753.228999999999</v>
      </c>
      <c r="AR2393" s="3">
        <v>13165.316999999999</v>
      </c>
      <c r="AS2393" s="3">
        <v>13411.714</v>
      </c>
      <c r="AT2393" s="3">
        <v>13704.21</v>
      </c>
      <c r="AU2393" s="3">
        <v>14398.42</v>
      </c>
      <c r="AV2393" s="3">
        <v>15006.465</v>
      </c>
      <c r="AW2393" s="3">
        <v>15535.66</v>
      </c>
      <c r="AX2393" s="3">
        <v>16055.325999999999</v>
      </c>
      <c r="AY2393" s="3">
        <v>16584.28</v>
      </c>
      <c r="AZ2393" s="3">
        <v>17120.38</v>
      </c>
      <c r="BA2393">
        <v>17667.294999999998</v>
      </c>
      <c r="BB2393">
        <v>2017</v>
      </c>
    </row>
    <row r="2394" spans="1:54" hidden="1" x14ac:dyDescent="0.2">
      <c r="A2394">
        <v>939</v>
      </c>
      <c r="B2394" t="s">
        <v>508</v>
      </c>
      <c r="C2394" t="s">
        <v>334</v>
      </c>
      <c r="D2394" t="s">
        <v>167</v>
      </c>
      <c r="E2394" t="s">
        <v>333</v>
      </c>
      <c r="F2394" t="s">
        <v>332</v>
      </c>
      <c r="G2394" t="s">
        <v>331</v>
      </c>
      <c r="H2394" t="s">
        <v>322</v>
      </c>
      <c r="I2394" t="s">
        <v>330</v>
      </c>
      <c r="J2394" s="3" t="s">
        <v>215</v>
      </c>
      <c r="K2394" s="3" t="s">
        <v>215</v>
      </c>
      <c r="L2394" s="3" t="s">
        <v>215</v>
      </c>
      <c r="M2394" s="3" t="s">
        <v>215</v>
      </c>
      <c r="N2394" s="3" t="s">
        <v>215</v>
      </c>
      <c r="O2394" s="3" t="s">
        <v>215</v>
      </c>
      <c r="P2394" s="3" t="s">
        <v>215</v>
      </c>
      <c r="Q2394" s="3" t="s">
        <v>215</v>
      </c>
      <c r="R2394" s="3" t="s">
        <v>215</v>
      </c>
      <c r="S2394" s="3" t="s">
        <v>215</v>
      </c>
      <c r="T2394" s="3" t="s">
        <v>215</v>
      </c>
      <c r="U2394" s="3" t="s">
        <v>215</v>
      </c>
      <c r="V2394" s="3" t="s">
        <v>215</v>
      </c>
      <c r="W2394" s="3">
        <v>10493.371999999999</v>
      </c>
      <c r="X2394" s="3">
        <v>10561.073</v>
      </c>
      <c r="Y2394" s="3">
        <v>11003.848</v>
      </c>
      <c r="Z2394" s="3">
        <v>11775.761</v>
      </c>
      <c r="AA2394" s="3">
        <v>13344.880999999999</v>
      </c>
      <c r="AB2394" s="3">
        <v>14023.207</v>
      </c>
      <c r="AC2394" s="3">
        <v>14042.585999999999</v>
      </c>
      <c r="AD2394" s="3">
        <v>15282.700999999999</v>
      </c>
      <c r="AE2394" s="3">
        <v>16349.424999999999</v>
      </c>
      <c r="AF2394" s="3">
        <v>17458.330999999998</v>
      </c>
      <c r="AG2394" s="3">
        <v>18866.526999999998</v>
      </c>
      <c r="AH2394" s="3">
        <v>20185.350999999999</v>
      </c>
      <c r="AI2394" s="3">
        <v>22197.696</v>
      </c>
      <c r="AJ2394" s="3">
        <v>24625.514999999999</v>
      </c>
      <c r="AK2394" s="3">
        <v>26687.264999999999</v>
      </c>
      <c r="AL2394" s="3">
        <v>25325.447</v>
      </c>
      <c r="AM2394" s="3">
        <v>21640.079000000002</v>
      </c>
      <c r="AN2394" s="3">
        <v>22169.608</v>
      </c>
      <c r="AO2394" s="3">
        <v>23919.022000000001</v>
      </c>
      <c r="AP2394" s="3">
        <v>25032.922999999999</v>
      </c>
      <c r="AQ2394" s="3">
        <v>25615.171999999999</v>
      </c>
      <c r="AR2394" s="3">
        <v>26442.863000000001</v>
      </c>
      <c r="AS2394" s="3">
        <v>26937.755000000001</v>
      </c>
      <c r="AT2394" s="3">
        <v>27525.242999999999</v>
      </c>
      <c r="AU2394" s="3">
        <v>28919.58</v>
      </c>
      <c r="AV2394" s="3">
        <v>30140.853999999999</v>
      </c>
      <c r="AW2394" s="3">
        <v>31203.753000000001</v>
      </c>
      <c r="AX2394" s="3">
        <v>32247.517</v>
      </c>
      <c r="AY2394" s="3">
        <v>33309.934000000001</v>
      </c>
      <c r="AZ2394" s="3">
        <v>34386.701999999997</v>
      </c>
      <c r="BA2394">
        <v>35485.195</v>
      </c>
      <c r="BB2394">
        <v>2017</v>
      </c>
    </row>
    <row r="2395" spans="1:54" hidden="1" x14ac:dyDescent="0.2">
      <c r="A2395">
        <v>939</v>
      </c>
      <c r="B2395" t="s">
        <v>508</v>
      </c>
      <c r="C2395" t="s">
        <v>329</v>
      </c>
      <c r="D2395" t="s">
        <v>167</v>
      </c>
      <c r="E2395" t="s">
        <v>325</v>
      </c>
      <c r="F2395" t="s">
        <v>328</v>
      </c>
      <c r="G2395" t="s">
        <v>225</v>
      </c>
      <c r="H2395" t="s">
        <v>322</v>
      </c>
      <c r="I2395" t="s">
        <v>321</v>
      </c>
      <c r="J2395" s="3" t="s">
        <v>215</v>
      </c>
      <c r="K2395" s="3" t="s">
        <v>215</v>
      </c>
      <c r="L2395" s="3" t="s">
        <v>215</v>
      </c>
      <c r="M2395" s="3" t="s">
        <v>215</v>
      </c>
      <c r="N2395" s="3" t="s">
        <v>215</v>
      </c>
      <c r="O2395" s="3" t="s">
        <v>215</v>
      </c>
      <c r="P2395" s="3" t="s">
        <v>215</v>
      </c>
      <c r="Q2395" s="3" t="s">
        <v>215</v>
      </c>
      <c r="R2395" s="3" t="s">
        <v>215</v>
      </c>
      <c r="S2395" s="3" t="s">
        <v>215</v>
      </c>
      <c r="T2395" s="3" t="s">
        <v>215</v>
      </c>
      <c r="U2395" s="3" t="s">
        <v>215</v>
      </c>
      <c r="V2395" s="3" t="s">
        <v>215</v>
      </c>
      <c r="W2395" s="3">
        <v>971.91</v>
      </c>
      <c r="X2395" s="3">
        <v>1366.2149999999999</v>
      </c>
      <c r="Y2395" s="3">
        <v>1919.42</v>
      </c>
      <c r="Z2395" s="3">
        <v>2560.556</v>
      </c>
      <c r="AA2395" s="3">
        <v>3196.857</v>
      </c>
      <c r="AB2395" s="3">
        <v>3624.5160000000001</v>
      </c>
      <c r="AC2395" s="3">
        <v>3899.7669999999998</v>
      </c>
      <c r="AD2395" s="3">
        <v>4403.7619999999997</v>
      </c>
      <c r="AE2395" s="3">
        <v>5009.1670000000004</v>
      </c>
      <c r="AF2395" s="3">
        <v>5618.9269999999997</v>
      </c>
      <c r="AG2395" s="3">
        <v>6332.8530000000001</v>
      </c>
      <c r="AH2395" s="3">
        <v>7105.33</v>
      </c>
      <c r="AI2395" s="3">
        <v>8288.1080000000002</v>
      </c>
      <c r="AJ2395" s="3">
        <v>10010.887000000001</v>
      </c>
      <c r="AK2395" s="3">
        <v>12097.815000000001</v>
      </c>
      <c r="AL2395" s="3">
        <v>12340.688</v>
      </c>
      <c r="AM2395" s="3">
        <v>10590.282999999999</v>
      </c>
      <c r="AN2395" s="3">
        <v>11037.759</v>
      </c>
      <c r="AO2395" s="3">
        <v>12535.26</v>
      </c>
      <c r="AP2395" s="3">
        <v>13533.550999999999</v>
      </c>
      <c r="AQ2395" s="3">
        <v>14340.744000000001</v>
      </c>
      <c r="AR2395" s="3">
        <v>15022.054</v>
      </c>
      <c r="AS2395" s="3">
        <v>15493.906999999999</v>
      </c>
      <c r="AT2395" s="3">
        <v>16083.967000000001</v>
      </c>
      <c r="AU2395" s="3">
        <v>17570.837</v>
      </c>
      <c r="AV2395" s="3">
        <v>19044.63</v>
      </c>
      <c r="AW2395" s="3">
        <v>20383.891</v>
      </c>
      <c r="AX2395" s="3">
        <v>21785.082999999999</v>
      </c>
      <c r="AY2395" s="3">
        <v>23270.467000000001</v>
      </c>
      <c r="AZ2395" s="3">
        <v>24832.280999999999</v>
      </c>
      <c r="BA2395">
        <v>26489.51</v>
      </c>
      <c r="BB2395">
        <v>2017</v>
      </c>
    </row>
    <row r="2396" spans="1:54" hidden="1" x14ac:dyDescent="0.2">
      <c r="A2396">
        <v>939</v>
      </c>
      <c r="B2396" t="s">
        <v>508</v>
      </c>
      <c r="C2396" t="s">
        <v>327</v>
      </c>
      <c r="D2396" t="s">
        <v>167</v>
      </c>
      <c r="E2396" t="s">
        <v>325</v>
      </c>
      <c r="F2396" t="s">
        <v>326</v>
      </c>
      <c r="G2396" t="s">
        <v>223</v>
      </c>
      <c r="H2396" t="s">
        <v>322</v>
      </c>
      <c r="I2396" t="s">
        <v>321</v>
      </c>
      <c r="J2396" s="3" t="s">
        <v>215</v>
      </c>
      <c r="K2396" s="3" t="s">
        <v>215</v>
      </c>
      <c r="L2396" s="3" t="s">
        <v>215</v>
      </c>
      <c r="M2396" s="3" t="s">
        <v>215</v>
      </c>
      <c r="N2396" s="3" t="s">
        <v>215</v>
      </c>
      <c r="O2396" s="3" t="s">
        <v>215</v>
      </c>
      <c r="P2396" s="3" t="s">
        <v>215</v>
      </c>
      <c r="Q2396" s="3" t="s">
        <v>215</v>
      </c>
      <c r="R2396" s="3" t="s">
        <v>215</v>
      </c>
      <c r="S2396" s="3" t="s">
        <v>215</v>
      </c>
      <c r="T2396" s="3" t="s">
        <v>215</v>
      </c>
      <c r="U2396" s="3" t="s">
        <v>215</v>
      </c>
      <c r="V2396" s="3" t="s">
        <v>215</v>
      </c>
      <c r="W2396" s="3">
        <v>1150.732</v>
      </c>
      <c r="X2396" s="3">
        <v>1648.9970000000001</v>
      </c>
      <c r="Y2396" s="3">
        <v>2621.9859999999999</v>
      </c>
      <c r="Z2396" s="3">
        <v>3329.1930000000002</v>
      </c>
      <c r="AA2396" s="3">
        <v>3607.1570000000002</v>
      </c>
      <c r="AB2396" s="3">
        <v>4034.8530000000001</v>
      </c>
      <c r="AC2396" s="3">
        <v>4162.7380000000003</v>
      </c>
      <c r="AD2396" s="3">
        <v>4071.9250000000002</v>
      </c>
      <c r="AE2396" s="3">
        <v>4494.3909999999996</v>
      </c>
      <c r="AF2396" s="3">
        <v>5309.02</v>
      </c>
      <c r="AG2396" s="3">
        <v>7163.5720000000001</v>
      </c>
      <c r="AH2396" s="3">
        <v>8835.4850000000006</v>
      </c>
      <c r="AI2396" s="3">
        <v>10321.212</v>
      </c>
      <c r="AJ2396" s="3">
        <v>12576.688</v>
      </c>
      <c r="AK2396" s="3">
        <v>16578.868999999999</v>
      </c>
      <c r="AL2396" s="3">
        <v>18144.137999999999</v>
      </c>
      <c r="AM2396" s="3">
        <v>14757.467000000001</v>
      </c>
      <c r="AN2396" s="3">
        <v>14652.348</v>
      </c>
      <c r="AO2396" s="3">
        <v>17441.656999999999</v>
      </c>
      <c r="AP2396" s="3">
        <v>17398.375</v>
      </c>
      <c r="AQ2396" s="3">
        <v>19046.741999999998</v>
      </c>
      <c r="AR2396" s="3">
        <v>19961.931</v>
      </c>
      <c r="AS2396" s="3">
        <v>17192.427</v>
      </c>
      <c r="AT2396" s="3">
        <v>17798.651999999998</v>
      </c>
      <c r="AU2396" s="3">
        <v>19840.134999999998</v>
      </c>
      <c r="AV2396" s="3">
        <v>23610.453000000001</v>
      </c>
      <c r="AW2396" s="3">
        <v>25560.374</v>
      </c>
      <c r="AX2396" s="3">
        <v>27630.601999999999</v>
      </c>
      <c r="AY2396" s="3">
        <v>29722.046999999999</v>
      </c>
      <c r="AZ2396" s="3">
        <v>31937.402999999998</v>
      </c>
      <c r="BA2396">
        <v>34212.341999999997</v>
      </c>
      <c r="BB2396">
        <v>2017</v>
      </c>
    </row>
    <row r="2397" spans="1:54" hidden="1" x14ac:dyDescent="0.2">
      <c r="A2397">
        <v>939</v>
      </c>
      <c r="B2397" t="s">
        <v>508</v>
      </c>
      <c r="C2397" t="s">
        <v>212</v>
      </c>
      <c r="D2397" t="s">
        <v>167</v>
      </c>
      <c r="E2397" t="s">
        <v>325</v>
      </c>
      <c r="F2397" t="s">
        <v>324</v>
      </c>
      <c r="G2397" t="s">
        <v>323</v>
      </c>
      <c r="H2397" t="s">
        <v>322</v>
      </c>
      <c r="I2397" t="s">
        <v>321</v>
      </c>
      <c r="J2397" s="3" t="s">
        <v>215</v>
      </c>
      <c r="K2397" s="3" t="s">
        <v>215</v>
      </c>
      <c r="L2397" s="3" t="s">
        <v>215</v>
      </c>
      <c r="M2397" s="3" t="s">
        <v>215</v>
      </c>
      <c r="N2397" s="3" t="s">
        <v>215</v>
      </c>
      <c r="O2397" s="3" t="s">
        <v>215</v>
      </c>
      <c r="P2397" s="3" t="s">
        <v>215</v>
      </c>
      <c r="Q2397" s="3" t="s">
        <v>215</v>
      </c>
      <c r="R2397" s="3" t="s">
        <v>215</v>
      </c>
      <c r="S2397" s="3" t="s">
        <v>215</v>
      </c>
      <c r="T2397" s="3" t="s">
        <v>215</v>
      </c>
      <c r="U2397" s="3" t="s">
        <v>215</v>
      </c>
      <c r="V2397" s="3" t="s">
        <v>215</v>
      </c>
      <c r="W2397" s="3">
        <v>7338.2380000000003</v>
      </c>
      <c r="X2397" s="3">
        <v>7542.7780000000002</v>
      </c>
      <c r="Y2397" s="3">
        <v>8022.9129999999996</v>
      </c>
      <c r="Z2397" s="3">
        <v>8742.4120000000003</v>
      </c>
      <c r="AA2397" s="3">
        <v>10076.968999999999</v>
      </c>
      <c r="AB2397" s="3">
        <v>10704.085999999999</v>
      </c>
      <c r="AC2397" s="3">
        <v>10882.922</v>
      </c>
      <c r="AD2397" s="3">
        <v>12113.487999999999</v>
      </c>
      <c r="AE2397" s="3">
        <v>13254.343000000001</v>
      </c>
      <c r="AF2397" s="3">
        <v>14370.605</v>
      </c>
      <c r="AG2397" s="3">
        <v>15839.401</v>
      </c>
      <c r="AH2397" s="3">
        <v>17412.635999999999</v>
      </c>
      <c r="AI2397" s="3">
        <v>19764.626</v>
      </c>
      <c r="AJ2397" s="3">
        <v>22600.071</v>
      </c>
      <c r="AK2397" s="3">
        <v>25143.969000000001</v>
      </c>
      <c r="AL2397" s="3">
        <v>24328.966</v>
      </c>
      <c r="AM2397" s="3">
        <v>20946.477999999999</v>
      </c>
      <c r="AN2397" s="3">
        <v>21721.217000000001</v>
      </c>
      <c r="AO2397" s="3">
        <v>23919.022000000001</v>
      </c>
      <c r="AP2397" s="3">
        <v>25494.056</v>
      </c>
      <c r="AQ2397" s="3">
        <v>26508.316999999999</v>
      </c>
      <c r="AR2397" s="3">
        <v>27856.003000000001</v>
      </c>
      <c r="AS2397" s="3">
        <v>28685.041000000001</v>
      </c>
      <c r="AT2397" s="3">
        <v>29684.603999999999</v>
      </c>
      <c r="AU2397" s="3">
        <v>31749.522000000001</v>
      </c>
      <c r="AV2397" s="3">
        <v>33842.127</v>
      </c>
      <c r="AW2397" s="3">
        <v>35795.385000000002</v>
      </c>
      <c r="AX2397" s="3">
        <v>37719.591999999997</v>
      </c>
      <c r="AY2397" s="3">
        <v>39704.826000000001</v>
      </c>
      <c r="AZ2397" s="3">
        <v>41692.120000000003</v>
      </c>
      <c r="BA2397">
        <v>43772.538</v>
      </c>
      <c r="BB2397">
        <v>2017</v>
      </c>
    </row>
    <row r="2398" spans="1:54" hidden="1" x14ac:dyDescent="0.2">
      <c r="A2398">
        <v>939</v>
      </c>
      <c r="B2398" t="s">
        <v>508</v>
      </c>
      <c r="C2398" t="s">
        <v>320</v>
      </c>
      <c r="D2398" t="s">
        <v>167</v>
      </c>
      <c r="E2398" t="s">
        <v>319</v>
      </c>
      <c r="F2398" t="s">
        <v>318</v>
      </c>
      <c r="G2398" t="s">
        <v>243</v>
      </c>
      <c r="I2398" t="s">
        <v>347</v>
      </c>
      <c r="J2398" s="3" t="s">
        <v>215</v>
      </c>
      <c r="K2398" s="3" t="s">
        <v>215</v>
      </c>
      <c r="L2398" s="3" t="s">
        <v>215</v>
      </c>
      <c r="M2398" s="3" t="s">
        <v>215</v>
      </c>
      <c r="N2398" s="3" t="s">
        <v>215</v>
      </c>
      <c r="O2398" s="3" t="s">
        <v>215</v>
      </c>
      <c r="P2398" s="3" t="s">
        <v>215</v>
      </c>
      <c r="Q2398" s="3" t="s">
        <v>215</v>
      </c>
      <c r="R2398" s="3" t="s">
        <v>215</v>
      </c>
      <c r="S2398" s="3" t="s">
        <v>215</v>
      </c>
      <c r="T2398" s="3" t="s">
        <v>215</v>
      </c>
      <c r="U2398" s="3" t="s">
        <v>215</v>
      </c>
      <c r="V2398" s="3" t="s">
        <v>215</v>
      </c>
      <c r="W2398" s="3" t="s">
        <v>215</v>
      </c>
      <c r="X2398" s="3" t="s">
        <v>215</v>
      </c>
      <c r="Y2398" s="3">
        <v>0.121</v>
      </c>
      <c r="Z2398" s="3">
        <v>-0.26400000000000001</v>
      </c>
      <c r="AA2398" s="3">
        <v>4.9989999999999997</v>
      </c>
      <c r="AB2398" s="3">
        <v>2.6480000000000001</v>
      </c>
      <c r="AC2398" s="3">
        <v>-4.601</v>
      </c>
      <c r="AD2398" s="3">
        <v>-1.1859999999999999</v>
      </c>
      <c r="AE2398" s="3">
        <v>-1.506</v>
      </c>
      <c r="AF2398" s="3">
        <v>-1.857</v>
      </c>
      <c r="AG2398" s="3">
        <v>-0.63</v>
      </c>
      <c r="AH2398" s="3">
        <v>4.8000000000000001E-2</v>
      </c>
      <c r="AI2398" s="3">
        <v>4.2910000000000004</v>
      </c>
      <c r="AJ2398" s="3">
        <v>10.413</v>
      </c>
      <c r="AK2398" s="3">
        <v>15.125</v>
      </c>
      <c r="AL2398" s="3">
        <v>6.1509999999999998</v>
      </c>
      <c r="AM2398" s="3">
        <v>-11.272</v>
      </c>
      <c r="AN2398" s="3">
        <v>-10.74</v>
      </c>
      <c r="AO2398" s="3">
        <v>-4.5510000000000002</v>
      </c>
      <c r="AP2398" s="3">
        <v>-2.1040000000000001</v>
      </c>
      <c r="AQ2398" s="3">
        <v>-1.972</v>
      </c>
      <c r="AR2398" s="3">
        <v>-0.72699999999999998</v>
      </c>
      <c r="AS2398" s="3">
        <v>-0.65400000000000003</v>
      </c>
      <c r="AT2398" s="3">
        <v>-0.78700000000000003</v>
      </c>
      <c r="AU2398" s="3">
        <v>1.2709999999999999</v>
      </c>
      <c r="AV2398" s="3">
        <v>1.6870000000000001</v>
      </c>
      <c r="AW2398" s="3">
        <v>1.117</v>
      </c>
      <c r="AX2398" s="3" t="s">
        <v>215</v>
      </c>
      <c r="AY2398" s="3" t="s">
        <v>215</v>
      </c>
      <c r="AZ2398" s="3" t="s">
        <v>215</v>
      </c>
      <c r="BA2398" t="s">
        <v>215</v>
      </c>
      <c r="BB2398">
        <v>2017</v>
      </c>
    </row>
    <row r="2399" spans="1:54" hidden="1" x14ac:dyDescent="0.2">
      <c r="A2399">
        <v>939</v>
      </c>
      <c r="B2399" t="s">
        <v>508</v>
      </c>
      <c r="C2399" t="s">
        <v>317</v>
      </c>
      <c r="D2399" t="s">
        <v>167</v>
      </c>
      <c r="E2399" t="s">
        <v>316</v>
      </c>
      <c r="F2399" t="s">
        <v>315</v>
      </c>
      <c r="G2399" t="s">
        <v>288</v>
      </c>
      <c r="I2399" t="s">
        <v>310</v>
      </c>
      <c r="J2399" s="3" t="s">
        <v>215</v>
      </c>
      <c r="K2399" s="3" t="s">
        <v>215</v>
      </c>
      <c r="L2399" s="3" t="s">
        <v>215</v>
      </c>
      <c r="M2399" s="3" t="s">
        <v>215</v>
      </c>
      <c r="N2399" s="3" t="s">
        <v>215</v>
      </c>
      <c r="O2399" s="3" t="s">
        <v>215</v>
      </c>
      <c r="P2399" s="3" t="s">
        <v>215</v>
      </c>
      <c r="Q2399" s="3" t="s">
        <v>215</v>
      </c>
      <c r="R2399" s="3" t="s">
        <v>215</v>
      </c>
      <c r="S2399" s="3" t="s">
        <v>215</v>
      </c>
      <c r="T2399" s="3" t="s">
        <v>215</v>
      </c>
      <c r="U2399" s="3" t="s">
        <v>215</v>
      </c>
      <c r="V2399" s="3" t="s">
        <v>215</v>
      </c>
      <c r="W2399" s="3">
        <v>3.2000000000000001E-2</v>
      </c>
      <c r="X2399" s="3">
        <v>3.1E-2</v>
      </c>
      <c r="Y2399" s="3">
        <v>0.03</v>
      </c>
      <c r="Z2399" s="3">
        <v>3.1E-2</v>
      </c>
      <c r="AA2399" s="3">
        <v>3.3000000000000002E-2</v>
      </c>
      <c r="AB2399" s="3">
        <v>3.4000000000000002E-2</v>
      </c>
      <c r="AC2399" s="3">
        <v>3.2000000000000001E-2</v>
      </c>
      <c r="AD2399" s="3">
        <v>3.4000000000000002E-2</v>
      </c>
      <c r="AE2399" s="3">
        <v>3.5000000000000003E-2</v>
      </c>
      <c r="AF2399" s="3">
        <v>3.5999999999999997E-2</v>
      </c>
      <c r="AG2399" s="3">
        <v>3.7999999999999999E-2</v>
      </c>
      <c r="AH2399" s="3">
        <v>3.7999999999999999E-2</v>
      </c>
      <c r="AI2399" s="3">
        <v>0.04</v>
      </c>
      <c r="AJ2399" s="3">
        <v>4.1000000000000002E-2</v>
      </c>
      <c r="AK2399" s="3">
        <v>4.2000000000000003E-2</v>
      </c>
      <c r="AL2399" s="3">
        <v>3.9E-2</v>
      </c>
      <c r="AM2399" s="3">
        <v>3.3000000000000002E-2</v>
      </c>
      <c r="AN2399" s="3">
        <v>3.2000000000000001E-2</v>
      </c>
      <c r="AO2399" s="3">
        <v>3.4000000000000002E-2</v>
      </c>
      <c r="AP2399" s="3">
        <v>3.4000000000000002E-2</v>
      </c>
      <c r="AQ2399" s="3">
        <v>3.3000000000000002E-2</v>
      </c>
      <c r="AR2399" s="3">
        <v>3.3000000000000002E-2</v>
      </c>
      <c r="AS2399" s="3">
        <v>3.3000000000000002E-2</v>
      </c>
      <c r="AT2399" s="3">
        <v>3.2000000000000001E-2</v>
      </c>
      <c r="AU2399" s="3">
        <v>3.3000000000000002E-2</v>
      </c>
      <c r="AV2399" s="3">
        <v>3.3000000000000002E-2</v>
      </c>
      <c r="AW2399" s="3">
        <v>3.3000000000000002E-2</v>
      </c>
      <c r="AX2399" s="3">
        <v>3.2000000000000001E-2</v>
      </c>
      <c r="AY2399" s="3">
        <v>3.2000000000000001E-2</v>
      </c>
      <c r="AZ2399" s="3">
        <v>3.2000000000000001E-2</v>
      </c>
      <c r="BA2399">
        <v>3.2000000000000001E-2</v>
      </c>
      <c r="BB2399">
        <v>2017</v>
      </c>
    </row>
    <row r="2400" spans="1:54" hidden="1" x14ac:dyDescent="0.2">
      <c r="A2400">
        <v>939</v>
      </c>
      <c r="B2400" t="s">
        <v>508</v>
      </c>
      <c r="C2400" t="s">
        <v>314</v>
      </c>
      <c r="D2400" t="s">
        <v>167</v>
      </c>
      <c r="E2400" t="s">
        <v>313</v>
      </c>
      <c r="F2400" t="s">
        <v>312</v>
      </c>
      <c r="G2400" t="s">
        <v>311</v>
      </c>
      <c r="I2400" t="s">
        <v>310</v>
      </c>
      <c r="J2400" s="3" t="s">
        <v>215</v>
      </c>
      <c r="K2400" s="3" t="s">
        <v>215</v>
      </c>
      <c r="L2400" s="3" t="s">
        <v>215</v>
      </c>
      <c r="M2400" s="3" t="s">
        <v>215</v>
      </c>
      <c r="N2400" s="3" t="s">
        <v>215</v>
      </c>
      <c r="O2400" s="3" t="s">
        <v>215</v>
      </c>
      <c r="P2400" s="3" t="s">
        <v>215</v>
      </c>
      <c r="Q2400" s="3" t="s">
        <v>215</v>
      </c>
      <c r="R2400" s="3" t="s">
        <v>215</v>
      </c>
      <c r="S2400" s="3" t="s">
        <v>215</v>
      </c>
      <c r="T2400" s="3" t="s">
        <v>215</v>
      </c>
      <c r="U2400" s="3" t="s">
        <v>215</v>
      </c>
      <c r="V2400" s="3" t="s">
        <v>215</v>
      </c>
      <c r="W2400" s="3">
        <v>0.13200000000000001</v>
      </c>
      <c r="X2400" s="3">
        <v>0.18099999999999999</v>
      </c>
      <c r="Y2400" s="3">
        <v>0.23899999999999999</v>
      </c>
      <c r="Z2400" s="3">
        <v>0.29299999999999998</v>
      </c>
      <c r="AA2400" s="3">
        <v>0.317</v>
      </c>
      <c r="AB2400" s="3">
        <v>0.33900000000000002</v>
      </c>
      <c r="AC2400" s="3">
        <v>0.35799999999999998</v>
      </c>
      <c r="AD2400" s="3">
        <v>0.36399999999999999</v>
      </c>
      <c r="AE2400" s="3">
        <v>0.378</v>
      </c>
      <c r="AF2400" s="3">
        <v>0.39100000000000001</v>
      </c>
      <c r="AG2400" s="3">
        <v>0.4</v>
      </c>
      <c r="AH2400" s="3">
        <v>0.40799999999999997</v>
      </c>
      <c r="AI2400" s="3">
        <v>0.41899999999999998</v>
      </c>
      <c r="AJ2400" s="3">
        <v>0.443</v>
      </c>
      <c r="AK2400" s="3">
        <v>0.48099999999999998</v>
      </c>
      <c r="AL2400" s="3">
        <v>0.50700000000000001</v>
      </c>
      <c r="AM2400" s="3">
        <v>0.50600000000000001</v>
      </c>
      <c r="AN2400" s="3">
        <v>0.50800000000000001</v>
      </c>
      <c r="AO2400" s="3">
        <v>0.52400000000000002</v>
      </c>
      <c r="AP2400" s="3">
        <v>0.53100000000000003</v>
      </c>
      <c r="AQ2400" s="3">
        <v>0.54100000000000004</v>
      </c>
      <c r="AR2400" s="3">
        <v>0.53900000000000003</v>
      </c>
      <c r="AS2400" s="3">
        <v>0.54</v>
      </c>
      <c r="AT2400" s="3">
        <v>0.54200000000000004</v>
      </c>
      <c r="AU2400" s="3">
        <v>0.55300000000000005</v>
      </c>
      <c r="AV2400" s="3">
        <v>0.56299999999999994</v>
      </c>
      <c r="AW2400" s="3">
        <v>0.56899999999999995</v>
      </c>
      <c r="AX2400" s="3">
        <v>0.57799999999999996</v>
      </c>
      <c r="AY2400" s="3">
        <v>0.58599999999999997</v>
      </c>
      <c r="AZ2400" s="3">
        <v>0.59599999999999997</v>
      </c>
      <c r="BA2400">
        <v>0.60499999999999998</v>
      </c>
      <c r="BB2400">
        <v>2017</v>
      </c>
    </row>
    <row r="2401" spans="1:54" hidden="1" x14ac:dyDescent="0.2">
      <c r="A2401">
        <v>939</v>
      </c>
      <c r="B2401" t="s">
        <v>508</v>
      </c>
      <c r="C2401" t="s">
        <v>309</v>
      </c>
      <c r="D2401" t="s">
        <v>167</v>
      </c>
      <c r="E2401" t="s">
        <v>308</v>
      </c>
      <c r="F2401" t="s">
        <v>307</v>
      </c>
      <c r="G2401" t="s">
        <v>217</v>
      </c>
      <c r="I2401" t="s">
        <v>1080</v>
      </c>
      <c r="J2401" s="3" t="s">
        <v>215</v>
      </c>
      <c r="K2401" s="3" t="s">
        <v>215</v>
      </c>
      <c r="L2401" s="3" t="s">
        <v>215</v>
      </c>
      <c r="M2401" s="3" t="s">
        <v>215</v>
      </c>
      <c r="N2401" s="3" t="s">
        <v>215</v>
      </c>
      <c r="O2401" s="3" t="s">
        <v>215</v>
      </c>
      <c r="P2401" s="3" t="s">
        <v>215</v>
      </c>
      <c r="Q2401" s="3" t="s">
        <v>215</v>
      </c>
      <c r="R2401" s="3" t="s">
        <v>215</v>
      </c>
      <c r="S2401" s="3" t="s">
        <v>215</v>
      </c>
      <c r="T2401" s="3" t="s">
        <v>215</v>
      </c>
      <c r="U2401" s="3" t="s">
        <v>215</v>
      </c>
      <c r="V2401" s="3" t="s">
        <v>215</v>
      </c>
      <c r="W2401" s="3">
        <v>26.616</v>
      </c>
      <c r="X2401" s="3">
        <v>27.515999999999998</v>
      </c>
      <c r="Y2401" s="3">
        <v>28.664000000000001</v>
      </c>
      <c r="Z2401" s="3">
        <v>29.117000000000001</v>
      </c>
      <c r="AA2401" s="3">
        <v>34.506</v>
      </c>
      <c r="AB2401" s="3">
        <v>33.866</v>
      </c>
      <c r="AC2401" s="3">
        <v>27.457999999999998</v>
      </c>
      <c r="AD2401" s="3">
        <v>28.844000000000001</v>
      </c>
      <c r="AE2401" s="3">
        <v>30.099</v>
      </c>
      <c r="AF2401" s="3">
        <v>33.124000000000002</v>
      </c>
      <c r="AG2401" s="3">
        <v>35.277000000000001</v>
      </c>
      <c r="AH2401" s="3">
        <v>34.539000000000001</v>
      </c>
      <c r="AI2401" s="3">
        <v>33.185000000000002</v>
      </c>
      <c r="AJ2401" s="3">
        <v>39.347000000000001</v>
      </c>
      <c r="AK2401" s="3">
        <v>39.292000000000002</v>
      </c>
      <c r="AL2401" s="3">
        <v>30.718</v>
      </c>
      <c r="AM2401" s="3">
        <v>20.710999999999999</v>
      </c>
      <c r="AN2401" s="3">
        <v>21.274999999999999</v>
      </c>
      <c r="AO2401" s="3">
        <v>25.106000000000002</v>
      </c>
      <c r="AP2401" s="3">
        <v>29.09</v>
      </c>
      <c r="AQ2401" s="3">
        <v>26.907</v>
      </c>
      <c r="AR2401" s="3">
        <v>27.103000000000002</v>
      </c>
      <c r="AS2401" s="3">
        <v>24.940999999999999</v>
      </c>
      <c r="AT2401" s="3">
        <v>24.242999999999999</v>
      </c>
      <c r="AU2401" s="3">
        <v>25.364000000000001</v>
      </c>
      <c r="AV2401" s="3">
        <v>27.346</v>
      </c>
      <c r="AW2401" s="3">
        <v>29.312000000000001</v>
      </c>
      <c r="AX2401" s="3">
        <v>30.542999999999999</v>
      </c>
      <c r="AY2401" s="3">
        <v>31.948</v>
      </c>
      <c r="AZ2401" s="3">
        <v>33.338000000000001</v>
      </c>
      <c r="BA2401">
        <v>34.6</v>
      </c>
      <c r="BB2401">
        <v>2017</v>
      </c>
    </row>
    <row r="2402" spans="1:54" hidden="1" x14ac:dyDescent="0.2">
      <c r="A2402">
        <v>939</v>
      </c>
      <c r="B2402" t="s">
        <v>508</v>
      </c>
      <c r="C2402" t="s">
        <v>306</v>
      </c>
      <c r="D2402" t="s">
        <v>167</v>
      </c>
      <c r="E2402" t="s">
        <v>305</v>
      </c>
      <c r="F2402" t="s">
        <v>304</v>
      </c>
      <c r="G2402" t="s">
        <v>217</v>
      </c>
      <c r="I2402" t="s">
        <v>1080</v>
      </c>
      <c r="J2402" s="3" t="s">
        <v>215</v>
      </c>
      <c r="K2402" s="3" t="s">
        <v>215</v>
      </c>
      <c r="L2402" s="3" t="s">
        <v>215</v>
      </c>
      <c r="M2402" s="3" t="s">
        <v>215</v>
      </c>
      <c r="N2402" s="3" t="s">
        <v>215</v>
      </c>
      <c r="O2402" s="3" t="s">
        <v>215</v>
      </c>
      <c r="P2402" s="3" t="s">
        <v>215</v>
      </c>
      <c r="Q2402" s="3" t="s">
        <v>215</v>
      </c>
      <c r="R2402" s="3" t="s">
        <v>215</v>
      </c>
      <c r="S2402" s="3" t="s">
        <v>215</v>
      </c>
      <c r="T2402" s="3" t="s">
        <v>215</v>
      </c>
      <c r="U2402" s="3" t="s">
        <v>215</v>
      </c>
      <c r="V2402" s="3" t="s">
        <v>215</v>
      </c>
      <c r="W2402" s="3">
        <v>27.236999999999998</v>
      </c>
      <c r="X2402" s="3">
        <v>20.061</v>
      </c>
      <c r="Y2402" s="3">
        <v>24.242000000000001</v>
      </c>
      <c r="Z2402" s="3">
        <v>22.055</v>
      </c>
      <c r="AA2402" s="3">
        <v>21.402000000000001</v>
      </c>
      <c r="AB2402" s="3">
        <v>23.24</v>
      </c>
      <c r="AC2402" s="3">
        <v>21.914000000000001</v>
      </c>
      <c r="AD2402" s="3">
        <v>24.006</v>
      </c>
      <c r="AE2402" s="3">
        <v>23.797999999999998</v>
      </c>
      <c r="AF2402" s="3">
        <v>22.556000000000001</v>
      </c>
      <c r="AG2402" s="3">
        <v>22.388000000000002</v>
      </c>
      <c r="AH2402" s="3">
        <v>22.734000000000002</v>
      </c>
      <c r="AI2402" s="3">
        <v>24.713000000000001</v>
      </c>
      <c r="AJ2402" s="3">
        <v>24.774999999999999</v>
      </c>
      <c r="AK2402" s="3">
        <v>24.503</v>
      </c>
      <c r="AL2402" s="3">
        <v>22.501999999999999</v>
      </c>
      <c r="AM2402" s="3">
        <v>23.132000000000001</v>
      </c>
      <c r="AN2402" s="3">
        <v>23.077000000000002</v>
      </c>
      <c r="AO2402" s="3">
        <v>26.443000000000001</v>
      </c>
      <c r="AP2402" s="3">
        <v>27.143000000000001</v>
      </c>
      <c r="AQ2402" s="3">
        <v>27.427</v>
      </c>
      <c r="AR2402" s="3">
        <v>26.937000000000001</v>
      </c>
      <c r="AS2402" s="3">
        <v>25.768000000000001</v>
      </c>
      <c r="AT2402" s="3">
        <v>24.555</v>
      </c>
      <c r="AU2402" s="3">
        <v>27.088999999999999</v>
      </c>
      <c r="AV2402" s="3">
        <v>28.298999999999999</v>
      </c>
      <c r="AW2402" s="3">
        <v>28.97</v>
      </c>
      <c r="AX2402" s="3">
        <v>29.277000000000001</v>
      </c>
      <c r="AY2402" s="3">
        <v>29.649000000000001</v>
      </c>
      <c r="AZ2402" s="3">
        <v>30.236999999999998</v>
      </c>
      <c r="BA2402">
        <v>31.164999999999999</v>
      </c>
      <c r="BB2402">
        <v>2017</v>
      </c>
    </row>
    <row r="2403" spans="1:54" hidden="1" x14ac:dyDescent="0.2">
      <c r="A2403">
        <v>939</v>
      </c>
      <c r="B2403" t="s">
        <v>508</v>
      </c>
      <c r="C2403" t="s">
        <v>303</v>
      </c>
      <c r="D2403" t="s">
        <v>167</v>
      </c>
      <c r="E2403" t="s">
        <v>300</v>
      </c>
      <c r="F2403" t="s">
        <v>302</v>
      </c>
      <c r="G2403" t="s">
        <v>295</v>
      </c>
      <c r="I2403" t="s">
        <v>1081</v>
      </c>
      <c r="J2403" s="3" t="s">
        <v>215</v>
      </c>
      <c r="K2403" s="3" t="s">
        <v>215</v>
      </c>
      <c r="L2403" s="3" t="s">
        <v>215</v>
      </c>
      <c r="M2403" s="3" t="s">
        <v>215</v>
      </c>
      <c r="N2403" s="3" t="s">
        <v>215</v>
      </c>
      <c r="O2403" s="3" t="s">
        <v>215</v>
      </c>
      <c r="P2403" s="3" t="s">
        <v>215</v>
      </c>
      <c r="Q2403" s="3" t="s">
        <v>215</v>
      </c>
      <c r="R2403" s="3" t="s">
        <v>215</v>
      </c>
      <c r="S2403" s="3" t="s">
        <v>215</v>
      </c>
      <c r="T2403" s="3" t="s">
        <v>215</v>
      </c>
      <c r="U2403" s="3" t="s">
        <v>215</v>
      </c>
      <c r="V2403" s="3" t="s">
        <v>215</v>
      </c>
      <c r="W2403" s="3">
        <v>20.035</v>
      </c>
      <c r="X2403" s="3">
        <v>29.582999999999998</v>
      </c>
      <c r="Y2403" s="3">
        <v>38.162999999999997</v>
      </c>
      <c r="Z2403" s="3">
        <v>45.697000000000003</v>
      </c>
      <c r="AA2403" s="3">
        <v>49.951999999999998</v>
      </c>
      <c r="AB2403" s="3">
        <v>54.338000000000001</v>
      </c>
      <c r="AC2403" s="3">
        <v>56.021999999999998</v>
      </c>
      <c r="AD2403" s="3">
        <v>58.223999999999997</v>
      </c>
      <c r="AE2403" s="3">
        <v>61.5</v>
      </c>
      <c r="AF2403" s="3">
        <v>63.707000000000001</v>
      </c>
      <c r="AG2403" s="3">
        <v>64.59</v>
      </c>
      <c r="AH2403" s="3">
        <v>66.552999999999997</v>
      </c>
      <c r="AI2403" s="3">
        <v>69.293000000000006</v>
      </c>
      <c r="AJ2403" s="3">
        <v>72.372</v>
      </c>
      <c r="AK2403" s="3">
        <v>77.253</v>
      </c>
      <c r="AL2403" s="3">
        <v>85.447000000000003</v>
      </c>
      <c r="AM2403" s="3">
        <v>85.617000000000004</v>
      </c>
      <c r="AN2403" s="3">
        <v>87.962999999999994</v>
      </c>
      <c r="AO2403" s="3">
        <v>92.432000000000002</v>
      </c>
      <c r="AP2403" s="3">
        <v>96.331999999999994</v>
      </c>
      <c r="AQ2403" s="3">
        <v>99.459000000000003</v>
      </c>
      <c r="AR2403" s="3">
        <v>99.933000000000007</v>
      </c>
      <c r="AS2403" s="3">
        <v>100</v>
      </c>
      <c r="AT2403" s="3">
        <v>100.935</v>
      </c>
      <c r="AU2403" s="3">
        <v>104.69</v>
      </c>
      <c r="AV2403" s="3">
        <v>107.83</v>
      </c>
      <c r="AW2403" s="3">
        <v>110.526</v>
      </c>
      <c r="AX2403" s="3">
        <v>113.068</v>
      </c>
      <c r="AY2403" s="3">
        <v>115.556</v>
      </c>
      <c r="AZ2403" s="3">
        <v>117.982</v>
      </c>
      <c r="BA2403">
        <v>120.46</v>
      </c>
      <c r="BB2403">
        <v>2017</v>
      </c>
    </row>
    <row r="2404" spans="1:54" hidden="1" x14ac:dyDescent="0.2">
      <c r="A2404">
        <v>939</v>
      </c>
      <c r="B2404" t="s">
        <v>508</v>
      </c>
      <c r="C2404" t="s">
        <v>301</v>
      </c>
      <c r="D2404" t="s">
        <v>167</v>
      </c>
      <c r="E2404" t="s">
        <v>300</v>
      </c>
      <c r="F2404" t="s">
        <v>299</v>
      </c>
      <c r="G2404" t="s">
        <v>275</v>
      </c>
      <c r="I2404" t="s">
        <v>298</v>
      </c>
      <c r="J2404" s="3" t="s">
        <v>215</v>
      </c>
      <c r="K2404" s="3" t="s">
        <v>215</v>
      </c>
      <c r="L2404" s="3" t="s">
        <v>215</v>
      </c>
      <c r="M2404" s="3" t="s">
        <v>215</v>
      </c>
      <c r="N2404" s="3" t="s">
        <v>215</v>
      </c>
      <c r="O2404" s="3" t="s">
        <v>215</v>
      </c>
      <c r="P2404" s="3" t="s">
        <v>215</v>
      </c>
      <c r="Q2404" s="3" t="s">
        <v>215</v>
      </c>
      <c r="R2404" s="3" t="s">
        <v>215</v>
      </c>
      <c r="S2404" s="3" t="s">
        <v>215</v>
      </c>
      <c r="T2404" s="3" t="s">
        <v>215</v>
      </c>
      <c r="U2404" s="3" t="s">
        <v>215</v>
      </c>
      <c r="V2404" s="3" t="s">
        <v>215</v>
      </c>
      <c r="W2404" s="3" t="s">
        <v>215</v>
      </c>
      <c r="X2404" s="3">
        <v>47.655999999999999</v>
      </c>
      <c r="Y2404" s="3">
        <v>29.003</v>
      </c>
      <c r="Z2404" s="3">
        <v>19.742000000000001</v>
      </c>
      <c r="AA2404" s="3">
        <v>9.3109999999999999</v>
      </c>
      <c r="AB2404" s="3">
        <v>8.782</v>
      </c>
      <c r="AC2404" s="3">
        <v>3.0979999999999999</v>
      </c>
      <c r="AD2404" s="3">
        <v>3.9319999999999999</v>
      </c>
      <c r="AE2404" s="3">
        <v>5.6260000000000003</v>
      </c>
      <c r="AF2404" s="3">
        <v>3.5880000000000001</v>
      </c>
      <c r="AG2404" s="3">
        <v>1.387</v>
      </c>
      <c r="AH2404" s="3">
        <v>3.0379999999999998</v>
      </c>
      <c r="AI2404" s="3">
        <v>4.117</v>
      </c>
      <c r="AJ2404" s="3">
        <v>4.444</v>
      </c>
      <c r="AK2404" s="3">
        <v>6.7450000000000001</v>
      </c>
      <c r="AL2404" s="3">
        <v>10.606</v>
      </c>
      <c r="AM2404" s="3">
        <v>0.19900000000000001</v>
      </c>
      <c r="AN2404" s="3">
        <v>2.7410000000000001</v>
      </c>
      <c r="AO2404" s="3">
        <v>5.08</v>
      </c>
      <c r="AP2404" s="3">
        <v>4.2190000000000003</v>
      </c>
      <c r="AQ2404" s="3">
        <v>3.2469999999999999</v>
      </c>
      <c r="AR2404" s="3">
        <v>0.47599999999999998</v>
      </c>
      <c r="AS2404" s="3">
        <v>6.8000000000000005E-2</v>
      </c>
      <c r="AT2404" s="3">
        <v>0.93500000000000005</v>
      </c>
      <c r="AU2404" s="3">
        <v>3.72</v>
      </c>
      <c r="AV2404" s="3">
        <v>3</v>
      </c>
      <c r="AW2404" s="3">
        <v>2.5</v>
      </c>
      <c r="AX2404" s="3">
        <v>2.2999999999999998</v>
      </c>
      <c r="AY2404" s="3">
        <v>2.2000000000000002</v>
      </c>
      <c r="AZ2404" s="3">
        <v>2.1</v>
      </c>
      <c r="BA2404">
        <v>2.1</v>
      </c>
      <c r="BB2404">
        <v>2017</v>
      </c>
    </row>
    <row r="2405" spans="1:54" hidden="1" x14ac:dyDescent="0.2">
      <c r="A2405">
        <v>939</v>
      </c>
      <c r="B2405" t="s">
        <v>508</v>
      </c>
      <c r="C2405" t="s">
        <v>297</v>
      </c>
      <c r="D2405" t="s">
        <v>167</v>
      </c>
      <c r="E2405" t="s">
        <v>293</v>
      </c>
      <c r="F2405" t="s">
        <v>296</v>
      </c>
      <c r="G2405" t="s">
        <v>295</v>
      </c>
      <c r="I2405" t="s">
        <v>1081</v>
      </c>
      <c r="J2405" s="3" t="s">
        <v>215</v>
      </c>
      <c r="K2405" s="3" t="s">
        <v>215</v>
      </c>
      <c r="L2405" s="3" t="s">
        <v>215</v>
      </c>
      <c r="M2405" s="3" t="s">
        <v>215</v>
      </c>
      <c r="N2405" s="3" t="s">
        <v>215</v>
      </c>
      <c r="O2405" s="3" t="s">
        <v>215</v>
      </c>
      <c r="P2405" s="3" t="s">
        <v>215</v>
      </c>
      <c r="Q2405" s="3" t="s">
        <v>215</v>
      </c>
      <c r="R2405" s="3" t="s">
        <v>215</v>
      </c>
      <c r="S2405" s="3" t="s">
        <v>215</v>
      </c>
      <c r="T2405" s="3" t="s">
        <v>215</v>
      </c>
      <c r="U2405" s="3" t="s">
        <v>215</v>
      </c>
      <c r="V2405" s="3" t="s">
        <v>215</v>
      </c>
      <c r="W2405" s="3">
        <v>33.805999999999997</v>
      </c>
      <c r="X2405" s="3">
        <v>31.495999999999999</v>
      </c>
      <c r="Y2405" s="3">
        <v>40.588999999999999</v>
      </c>
      <c r="Z2405" s="3">
        <v>46.61</v>
      </c>
      <c r="AA2405" s="3">
        <v>52.427999999999997</v>
      </c>
      <c r="AB2405" s="3">
        <v>54.667000000000002</v>
      </c>
      <c r="AC2405" s="3">
        <v>56.79</v>
      </c>
      <c r="AD2405" s="3">
        <v>59.65</v>
      </c>
      <c r="AE2405" s="3">
        <v>62.16</v>
      </c>
      <c r="AF2405" s="3">
        <v>63.84</v>
      </c>
      <c r="AG2405" s="3">
        <v>64.599999999999994</v>
      </c>
      <c r="AH2405" s="3">
        <v>67.7</v>
      </c>
      <c r="AI2405" s="3">
        <v>70.180000000000007</v>
      </c>
      <c r="AJ2405" s="3">
        <v>73.760000000000005</v>
      </c>
      <c r="AK2405" s="3">
        <v>80.94</v>
      </c>
      <c r="AL2405" s="3">
        <v>87.04</v>
      </c>
      <c r="AM2405" s="3">
        <v>85.41</v>
      </c>
      <c r="AN2405" s="3">
        <v>90.04</v>
      </c>
      <c r="AO2405" s="3">
        <v>93.72</v>
      </c>
      <c r="AP2405" s="3">
        <v>97.13</v>
      </c>
      <c r="AQ2405" s="3">
        <v>99.12</v>
      </c>
      <c r="AR2405" s="3">
        <v>99.18</v>
      </c>
      <c r="AS2405" s="3">
        <v>99.01</v>
      </c>
      <c r="AT2405" s="3">
        <v>101.34</v>
      </c>
      <c r="AU2405" s="3">
        <v>105.15</v>
      </c>
      <c r="AV2405" s="3">
        <v>107</v>
      </c>
      <c r="AW2405" s="3">
        <v>109.675</v>
      </c>
      <c r="AX2405" s="3">
        <v>112.19799999999999</v>
      </c>
      <c r="AY2405" s="3">
        <v>114.666</v>
      </c>
      <c r="AZ2405" s="3">
        <v>117.074</v>
      </c>
      <c r="BA2405">
        <v>119.533</v>
      </c>
      <c r="BB2405">
        <v>2017</v>
      </c>
    </row>
    <row r="2406" spans="1:54" hidden="1" x14ac:dyDescent="0.2">
      <c r="A2406">
        <v>939</v>
      </c>
      <c r="B2406" t="s">
        <v>508</v>
      </c>
      <c r="C2406" t="s">
        <v>294</v>
      </c>
      <c r="D2406" t="s">
        <v>167</v>
      </c>
      <c r="E2406" t="s">
        <v>293</v>
      </c>
      <c r="F2406" t="s">
        <v>292</v>
      </c>
      <c r="G2406" t="s">
        <v>275</v>
      </c>
      <c r="I2406" t="s">
        <v>291</v>
      </c>
      <c r="J2406" s="3" t="s">
        <v>215</v>
      </c>
      <c r="K2406" s="3" t="s">
        <v>215</v>
      </c>
      <c r="L2406" s="3" t="s">
        <v>215</v>
      </c>
      <c r="M2406" s="3" t="s">
        <v>215</v>
      </c>
      <c r="N2406" s="3" t="s">
        <v>215</v>
      </c>
      <c r="O2406" s="3" t="s">
        <v>215</v>
      </c>
      <c r="P2406" s="3" t="s">
        <v>215</v>
      </c>
      <c r="Q2406" s="3" t="s">
        <v>215</v>
      </c>
      <c r="R2406" s="3" t="s">
        <v>215</v>
      </c>
      <c r="S2406" s="3" t="s">
        <v>215</v>
      </c>
      <c r="T2406" s="3" t="s">
        <v>215</v>
      </c>
      <c r="U2406" s="3" t="s">
        <v>215</v>
      </c>
      <c r="V2406" s="3" t="s">
        <v>215</v>
      </c>
      <c r="W2406" s="3" t="s">
        <v>215</v>
      </c>
      <c r="X2406" s="3">
        <v>-6.835</v>
      </c>
      <c r="Y2406" s="3">
        <v>28.870999999999999</v>
      </c>
      <c r="Z2406" s="3">
        <v>14.833</v>
      </c>
      <c r="AA2406" s="3">
        <v>12.483000000000001</v>
      </c>
      <c r="AB2406" s="3">
        <v>4.2699999999999996</v>
      </c>
      <c r="AC2406" s="3">
        <v>3.8839999999999999</v>
      </c>
      <c r="AD2406" s="3">
        <v>5.0359999999999996</v>
      </c>
      <c r="AE2406" s="3">
        <v>4.2080000000000002</v>
      </c>
      <c r="AF2406" s="3">
        <v>2.7029999999999998</v>
      </c>
      <c r="AG2406" s="3">
        <v>1.19</v>
      </c>
      <c r="AH2406" s="3">
        <v>4.7990000000000004</v>
      </c>
      <c r="AI2406" s="3">
        <v>3.6629999999999998</v>
      </c>
      <c r="AJ2406" s="3">
        <v>5.101</v>
      </c>
      <c r="AK2406" s="3">
        <v>9.734</v>
      </c>
      <c r="AL2406" s="3">
        <v>7.5359999999999996</v>
      </c>
      <c r="AM2406" s="3">
        <v>-1.873</v>
      </c>
      <c r="AN2406" s="3">
        <v>5.4210000000000003</v>
      </c>
      <c r="AO2406" s="3">
        <v>4.0869999999999997</v>
      </c>
      <c r="AP2406" s="3">
        <v>3.6379999999999999</v>
      </c>
      <c r="AQ2406" s="3">
        <v>2.0489999999999999</v>
      </c>
      <c r="AR2406" s="3">
        <v>6.0999999999999999E-2</v>
      </c>
      <c r="AS2406" s="3">
        <v>-0.17100000000000001</v>
      </c>
      <c r="AT2406" s="3">
        <v>2.3530000000000002</v>
      </c>
      <c r="AU2406" s="3">
        <v>3.76</v>
      </c>
      <c r="AV2406" s="3">
        <v>1.76</v>
      </c>
      <c r="AW2406" s="3">
        <v>2.5</v>
      </c>
      <c r="AX2406" s="3">
        <v>2.2999999999999998</v>
      </c>
      <c r="AY2406" s="3">
        <v>2.2000000000000002</v>
      </c>
      <c r="AZ2406" s="3">
        <v>2.1</v>
      </c>
      <c r="BA2406">
        <v>2.1</v>
      </c>
      <c r="BB2406">
        <v>2017</v>
      </c>
    </row>
    <row r="2407" spans="1:54" hidden="1" x14ac:dyDescent="0.2">
      <c r="A2407">
        <v>939</v>
      </c>
      <c r="B2407" t="s">
        <v>508</v>
      </c>
      <c r="C2407" t="s">
        <v>290</v>
      </c>
      <c r="D2407" t="s">
        <v>167</v>
      </c>
      <c r="E2407" t="s">
        <v>289</v>
      </c>
      <c r="G2407" t="s">
        <v>288</v>
      </c>
    </row>
    <row r="2408" spans="1:54" hidden="1" x14ac:dyDescent="0.2">
      <c r="A2408">
        <v>939</v>
      </c>
      <c r="B2408" t="s">
        <v>508</v>
      </c>
      <c r="C2408" t="s">
        <v>287</v>
      </c>
      <c r="D2408" t="s">
        <v>167</v>
      </c>
      <c r="E2408" t="s">
        <v>286</v>
      </c>
      <c r="F2408" t="s">
        <v>285</v>
      </c>
      <c r="G2408" t="s">
        <v>275</v>
      </c>
      <c r="I2408" t="s">
        <v>1082</v>
      </c>
      <c r="J2408" s="3" t="s">
        <v>215</v>
      </c>
      <c r="K2408" s="3" t="s">
        <v>215</v>
      </c>
      <c r="L2408" s="3" t="s">
        <v>215</v>
      </c>
      <c r="M2408" s="3" t="s">
        <v>215</v>
      </c>
      <c r="N2408" s="3" t="s">
        <v>215</v>
      </c>
      <c r="O2408" s="3" t="s">
        <v>215</v>
      </c>
      <c r="P2408" s="3" t="s">
        <v>215</v>
      </c>
      <c r="Q2408" s="3" t="s">
        <v>215</v>
      </c>
      <c r="R2408" s="3" t="s">
        <v>215</v>
      </c>
      <c r="S2408" s="3" t="s">
        <v>215</v>
      </c>
      <c r="T2408" s="3" t="s">
        <v>215</v>
      </c>
      <c r="U2408" s="3" t="s">
        <v>215</v>
      </c>
      <c r="V2408" s="3" t="s">
        <v>215</v>
      </c>
      <c r="W2408" s="3" t="s">
        <v>215</v>
      </c>
      <c r="X2408" s="3">
        <v>37.323999999999998</v>
      </c>
      <c r="Y2408" s="3">
        <v>19.382000000000001</v>
      </c>
      <c r="Z2408" s="3">
        <v>2.4569999999999999</v>
      </c>
      <c r="AA2408" s="3">
        <v>11.986000000000001</v>
      </c>
      <c r="AB2408" s="3">
        <v>11.339</v>
      </c>
      <c r="AC2408" s="3">
        <v>-9.3170000000000002</v>
      </c>
      <c r="AD2408" s="3">
        <v>10.129</v>
      </c>
      <c r="AE2408" s="3">
        <v>12.202</v>
      </c>
      <c r="AF2408" s="3">
        <v>13.065</v>
      </c>
      <c r="AG2408" s="3">
        <v>13.797000000000001</v>
      </c>
      <c r="AH2408" s="3">
        <v>16.126999999999999</v>
      </c>
      <c r="AI2408" s="3">
        <v>25.661000000000001</v>
      </c>
      <c r="AJ2408" s="3">
        <v>12.045</v>
      </c>
      <c r="AK2408" s="3">
        <v>12.962999999999999</v>
      </c>
      <c r="AL2408" s="3">
        <v>-6.1379999999999999</v>
      </c>
      <c r="AM2408" s="3">
        <v>-30.584</v>
      </c>
      <c r="AN2408" s="3">
        <v>21.263000000000002</v>
      </c>
      <c r="AO2408" s="3">
        <v>27.225000000000001</v>
      </c>
      <c r="AP2408" s="3">
        <v>9.6929999999999996</v>
      </c>
      <c r="AQ2408" s="3">
        <v>2.0659999999999998</v>
      </c>
      <c r="AR2408" s="3">
        <v>3.5539999999999998</v>
      </c>
      <c r="AS2408" s="3">
        <v>-1.8120000000000001</v>
      </c>
      <c r="AT2408" s="3">
        <v>5.2350000000000003</v>
      </c>
      <c r="AU2408" s="3">
        <v>3.544</v>
      </c>
      <c r="AV2408" s="3">
        <v>4.6829999999999998</v>
      </c>
      <c r="AW2408" s="3">
        <v>5.6989999999999998</v>
      </c>
      <c r="AX2408" s="3">
        <v>5.3639999999999999</v>
      </c>
      <c r="AY2408" s="3">
        <v>5.3140000000000001</v>
      </c>
      <c r="AZ2408" s="3">
        <v>5.2640000000000002</v>
      </c>
      <c r="BA2408">
        <v>5.2640000000000002</v>
      </c>
      <c r="BB2408">
        <v>2016</v>
      </c>
    </row>
    <row r="2409" spans="1:54" hidden="1" x14ac:dyDescent="0.2">
      <c r="A2409">
        <v>939</v>
      </c>
      <c r="B2409" t="s">
        <v>508</v>
      </c>
      <c r="C2409" t="s">
        <v>284</v>
      </c>
      <c r="D2409" t="s">
        <v>167</v>
      </c>
      <c r="E2409" t="s">
        <v>283</v>
      </c>
      <c r="F2409" t="s">
        <v>282</v>
      </c>
      <c r="G2409" t="s">
        <v>275</v>
      </c>
      <c r="I2409" t="s">
        <v>1082</v>
      </c>
      <c r="J2409" s="3" t="s">
        <v>215</v>
      </c>
      <c r="K2409" s="3" t="s">
        <v>215</v>
      </c>
      <c r="L2409" s="3" t="s">
        <v>215</v>
      </c>
      <c r="M2409" s="3" t="s">
        <v>215</v>
      </c>
      <c r="N2409" s="3" t="s">
        <v>215</v>
      </c>
      <c r="O2409" s="3" t="s">
        <v>215</v>
      </c>
      <c r="P2409" s="3" t="s">
        <v>215</v>
      </c>
      <c r="Q2409" s="3" t="s">
        <v>215</v>
      </c>
      <c r="R2409" s="3" t="s">
        <v>215</v>
      </c>
      <c r="S2409" s="3" t="s">
        <v>215</v>
      </c>
      <c r="T2409" s="3" t="s">
        <v>215</v>
      </c>
      <c r="U2409" s="3" t="s">
        <v>215</v>
      </c>
      <c r="V2409" s="3" t="s">
        <v>215</v>
      </c>
      <c r="W2409" s="3" t="s">
        <v>215</v>
      </c>
      <c r="X2409" s="3">
        <v>52.982999999999997</v>
      </c>
      <c r="Y2409" s="3">
        <v>19.948</v>
      </c>
      <c r="Z2409" s="3">
        <v>1.833</v>
      </c>
      <c r="AA2409" s="3">
        <v>15.941000000000001</v>
      </c>
      <c r="AB2409" s="3">
        <v>9.0950000000000006</v>
      </c>
      <c r="AC2409" s="3">
        <v>-11.7</v>
      </c>
      <c r="AD2409" s="3">
        <v>14.669</v>
      </c>
      <c r="AE2409" s="3">
        <v>13.631</v>
      </c>
      <c r="AF2409" s="3">
        <v>15.579000000000001</v>
      </c>
      <c r="AG2409" s="3">
        <v>17.783000000000001</v>
      </c>
      <c r="AH2409" s="3">
        <v>16.559000000000001</v>
      </c>
      <c r="AI2409" s="3">
        <v>14.773</v>
      </c>
      <c r="AJ2409" s="3">
        <v>24.466000000000001</v>
      </c>
      <c r="AK2409" s="3">
        <v>13.817</v>
      </c>
      <c r="AL2409" s="3">
        <v>-7.0449999999999999</v>
      </c>
      <c r="AM2409" s="3">
        <v>-32.551000000000002</v>
      </c>
      <c r="AN2409" s="3">
        <v>23.224</v>
      </c>
      <c r="AO2409" s="3">
        <v>29.184000000000001</v>
      </c>
      <c r="AP2409" s="3">
        <v>9.4269999999999996</v>
      </c>
      <c r="AQ2409" s="3">
        <v>-0.42299999999999999</v>
      </c>
      <c r="AR2409" s="3">
        <v>3.4249999999999998</v>
      </c>
      <c r="AS2409" s="3">
        <v>-1.901</v>
      </c>
      <c r="AT2409" s="3">
        <v>4.1040000000000001</v>
      </c>
      <c r="AU2409" s="3">
        <v>3.3220000000000001</v>
      </c>
      <c r="AV2409" s="3">
        <v>4.827</v>
      </c>
      <c r="AW2409" s="3">
        <v>5.64</v>
      </c>
      <c r="AX2409" s="3">
        <v>5.34</v>
      </c>
      <c r="AY2409" s="3">
        <v>5.29</v>
      </c>
      <c r="AZ2409" s="3">
        <v>5.24</v>
      </c>
      <c r="BA2409">
        <v>5.24</v>
      </c>
      <c r="BB2409">
        <v>2016</v>
      </c>
    </row>
    <row r="2410" spans="1:54" hidden="1" x14ac:dyDescent="0.2">
      <c r="A2410">
        <v>939</v>
      </c>
      <c r="B2410" t="s">
        <v>508</v>
      </c>
      <c r="C2410" t="s">
        <v>281</v>
      </c>
      <c r="D2410" t="s">
        <v>167</v>
      </c>
      <c r="E2410" t="s">
        <v>280</v>
      </c>
      <c r="F2410" t="s">
        <v>279</v>
      </c>
      <c r="G2410" t="s">
        <v>275</v>
      </c>
      <c r="I2410" t="s">
        <v>1082</v>
      </c>
      <c r="J2410" s="3" t="s">
        <v>215</v>
      </c>
      <c r="K2410" s="3" t="s">
        <v>215</v>
      </c>
      <c r="L2410" s="3" t="s">
        <v>215</v>
      </c>
      <c r="M2410" s="3" t="s">
        <v>215</v>
      </c>
      <c r="N2410" s="3" t="s">
        <v>215</v>
      </c>
      <c r="O2410" s="3" t="s">
        <v>215</v>
      </c>
      <c r="P2410" s="3" t="s">
        <v>215</v>
      </c>
      <c r="Q2410" s="3" t="s">
        <v>215</v>
      </c>
      <c r="R2410" s="3" t="s">
        <v>215</v>
      </c>
      <c r="S2410" s="3" t="s">
        <v>215</v>
      </c>
      <c r="T2410" s="3" t="s">
        <v>215</v>
      </c>
      <c r="U2410" s="3" t="s">
        <v>215</v>
      </c>
      <c r="V2410" s="3" t="s">
        <v>215</v>
      </c>
      <c r="W2410" s="3" t="s">
        <v>215</v>
      </c>
      <c r="X2410" s="3">
        <v>25.9</v>
      </c>
      <c r="Y2410" s="3">
        <v>19.370999999999999</v>
      </c>
      <c r="Z2410" s="3">
        <v>-2.468</v>
      </c>
      <c r="AA2410" s="3">
        <v>12.281000000000001</v>
      </c>
      <c r="AB2410" s="3">
        <v>10.426</v>
      </c>
      <c r="AC2410" s="3">
        <v>-3.6389999999999998</v>
      </c>
      <c r="AD2410" s="3">
        <v>10.807</v>
      </c>
      <c r="AE2410" s="3">
        <v>6.008</v>
      </c>
      <c r="AF2410" s="3">
        <v>2.512</v>
      </c>
      <c r="AG2410" s="3">
        <v>10.089</v>
      </c>
      <c r="AH2410" s="3">
        <v>17.273</v>
      </c>
      <c r="AI2410" s="3">
        <v>47.302</v>
      </c>
      <c r="AJ2410" s="3">
        <v>-11.068</v>
      </c>
      <c r="AK2410" s="3">
        <v>12.592000000000001</v>
      </c>
      <c r="AL2410" s="3">
        <v>0.89200000000000002</v>
      </c>
      <c r="AM2410" s="3">
        <v>-20.353000000000002</v>
      </c>
      <c r="AN2410" s="3">
        <v>24.282</v>
      </c>
      <c r="AO2410" s="3">
        <v>24.17</v>
      </c>
      <c r="AP2410" s="3">
        <v>4.7889999999999997</v>
      </c>
      <c r="AQ2410" s="3">
        <v>2.7570000000000001</v>
      </c>
      <c r="AR2410" s="3">
        <v>2.4689999999999999</v>
      </c>
      <c r="AS2410" s="3">
        <v>-0.61899999999999999</v>
      </c>
      <c r="AT2410" s="3">
        <v>4.069</v>
      </c>
      <c r="AU2410" s="3">
        <v>2.7080000000000002</v>
      </c>
      <c r="AV2410" s="3">
        <v>3.1440000000000001</v>
      </c>
      <c r="AW2410" s="3">
        <v>3.3620000000000001</v>
      </c>
      <c r="AX2410" s="3">
        <v>3.4630000000000001</v>
      </c>
      <c r="AY2410" s="3">
        <v>3.4630000000000001</v>
      </c>
      <c r="AZ2410" s="3">
        <v>3.4630000000000001</v>
      </c>
      <c r="BA2410">
        <v>3.5939999999999999</v>
      </c>
      <c r="BB2410">
        <v>2016</v>
      </c>
    </row>
    <row r="2411" spans="1:54" hidden="1" x14ac:dyDescent="0.2">
      <c r="A2411">
        <v>939</v>
      </c>
      <c r="B2411" t="s">
        <v>508</v>
      </c>
      <c r="C2411" t="s">
        <v>278</v>
      </c>
      <c r="D2411" t="s">
        <v>167</v>
      </c>
      <c r="E2411" t="s">
        <v>277</v>
      </c>
      <c r="F2411" t="s">
        <v>276</v>
      </c>
      <c r="G2411" t="s">
        <v>275</v>
      </c>
      <c r="I2411" t="s">
        <v>1082</v>
      </c>
      <c r="J2411" s="3" t="s">
        <v>215</v>
      </c>
      <c r="K2411" s="3" t="s">
        <v>215</v>
      </c>
      <c r="L2411" s="3" t="s">
        <v>215</v>
      </c>
      <c r="M2411" s="3" t="s">
        <v>215</v>
      </c>
      <c r="N2411" s="3" t="s">
        <v>215</v>
      </c>
      <c r="O2411" s="3" t="s">
        <v>215</v>
      </c>
      <c r="P2411" s="3" t="s">
        <v>215</v>
      </c>
      <c r="Q2411" s="3" t="s">
        <v>215</v>
      </c>
      <c r="R2411" s="3" t="s">
        <v>215</v>
      </c>
      <c r="S2411" s="3" t="s">
        <v>215</v>
      </c>
      <c r="T2411" s="3" t="s">
        <v>215</v>
      </c>
      <c r="U2411" s="3" t="s">
        <v>215</v>
      </c>
      <c r="V2411" s="3" t="s">
        <v>215</v>
      </c>
      <c r="W2411" s="3" t="s">
        <v>215</v>
      </c>
      <c r="X2411" s="3">
        <v>28.192</v>
      </c>
      <c r="Y2411" s="3">
        <v>20.709</v>
      </c>
      <c r="Z2411" s="3">
        <v>-3.915</v>
      </c>
      <c r="AA2411" s="3">
        <v>17.608000000000001</v>
      </c>
      <c r="AB2411" s="3">
        <v>14.728999999999999</v>
      </c>
      <c r="AC2411" s="3">
        <v>-6.6349999999999998</v>
      </c>
      <c r="AD2411" s="3">
        <v>21.363</v>
      </c>
      <c r="AE2411" s="3">
        <v>9.9979999999999993</v>
      </c>
      <c r="AF2411" s="3">
        <v>8.8149999999999995</v>
      </c>
      <c r="AG2411" s="3">
        <v>14.243</v>
      </c>
      <c r="AH2411" s="3">
        <v>18.277999999999999</v>
      </c>
      <c r="AI2411" s="3">
        <v>26.73</v>
      </c>
      <c r="AJ2411" s="3">
        <v>14.866</v>
      </c>
      <c r="AK2411" s="3">
        <v>16.609000000000002</v>
      </c>
      <c r="AL2411" s="3">
        <v>-1.21</v>
      </c>
      <c r="AM2411" s="3">
        <v>-23.9</v>
      </c>
      <c r="AN2411" s="3">
        <v>34.850999999999999</v>
      </c>
      <c r="AO2411" s="3">
        <v>32.634</v>
      </c>
      <c r="AP2411" s="3">
        <v>2.726</v>
      </c>
      <c r="AQ2411" s="3">
        <v>2.7320000000000002</v>
      </c>
      <c r="AR2411" s="3">
        <v>2.0059999999999998</v>
      </c>
      <c r="AS2411" s="3">
        <v>-0.29499999999999998</v>
      </c>
      <c r="AT2411" s="3">
        <v>3.8879999999999999</v>
      </c>
      <c r="AU2411" s="3">
        <v>1.2789999999999999</v>
      </c>
      <c r="AV2411" s="3">
        <v>2.7250000000000001</v>
      </c>
      <c r="AW2411" s="3">
        <v>3.2320000000000002</v>
      </c>
      <c r="AX2411" s="3">
        <v>3.3319999999999999</v>
      </c>
      <c r="AY2411" s="3">
        <v>3.3319999999999999</v>
      </c>
      <c r="AZ2411" s="3">
        <v>3.3319999999999999</v>
      </c>
      <c r="BA2411">
        <v>3.5939999999999999</v>
      </c>
      <c r="BB2411">
        <v>2016</v>
      </c>
    </row>
    <row r="2412" spans="1:54" hidden="1" x14ac:dyDescent="0.2">
      <c r="A2412">
        <v>939</v>
      </c>
      <c r="B2412" t="s">
        <v>508</v>
      </c>
      <c r="C2412" t="s">
        <v>274</v>
      </c>
      <c r="D2412" t="s">
        <v>167</v>
      </c>
      <c r="E2412" t="s">
        <v>273</v>
      </c>
      <c r="F2412" t="s">
        <v>272</v>
      </c>
      <c r="G2412" t="s">
        <v>271</v>
      </c>
      <c r="I2412" t="s">
        <v>1083</v>
      </c>
      <c r="J2412" s="3" t="s">
        <v>215</v>
      </c>
      <c r="K2412" s="3" t="s">
        <v>215</v>
      </c>
      <c r="L2412" s="3" t="s">
        <v>215</v>
      </c>
      <c r="M2412" s="3" t="s">
        <v>215</v>
      </c>
      <c r="N2412" s="3" t="s">
        <v>215</v>
      </c>
      <c r="O2412" s="3" t="s">
        <v>215</v>
      </c>
      <c r="P2412" s="3" t="s">
        <v>215</v>
      </c>
      <c r="Q2412" s="3" t="s">
        <v>215</v>
      </c>
      <c r="R2412" s="3" t="s">
        <v>215</v>
      </c>
      <c r="S2412" s="3" t="s">
        <v>215</v>
      </c>
      <c r="T2412" s="3" t="s">
        <v>215</v>
      </c>
      <c r="U2412" s="3" t="s">
        <v>215</v>
      </c>
      <c r="V2412" s="3" t="s">
        <v>215</v>
      </c>
      <c r="W2412" s="3">
        <v>6.5259999999999998</v>
      </c>
      <c r="X2412" s="3">
        <v>7.5460000000000003</v>
      </c>
      <c r="Y2412" s="3">
        <v>9.6449999999999996</v>
      </c>
      <c r="Z2412" s="3">
        <v>9.8810000000000002</v>
      </c>
      <c r="AA2412" s="3">
        <v>9.6340000000000003</v>
      </c>
      <c r="AB2412" s="3">
        <v>9.8309999999999995</v>
      </c>
      <c r="AC2412" s="3">
        <v>12.201000000000001</v>
      </c>
      <c r="AD2412" s="3">
        <v>14.602</v>
      </c>
      <c r="AE2412" s="3">
        <v>13.009</v>
      </c>
      <c r="AF2412" s="3">
        <v>11.227</v>
      </c>
      <c r="AG2412" s="3">
        <v>10.342000000000001</v>
      </c>
      <c r="AH2412" s="3">
        <v>10.14</v>
      </c>
      <c r="AI2412" s="3">
        <v>8.0310000000000006</v>
      </c>
      <c r="AJ2412" s="3">
        <v>5.9119999999999999</v>
      </c>
      <c r="AK2412" s="3">
        <v>4.5919999999999996</v>
      </c>
      <c r="AL2412" s="3">
        <v>5.4580000000000002</v>
      </c>
      <c r="AM2412" s="3">
        <v>13.548999999999999</v>
      </c>
      <c r="AN2412" s="3">
        <v>16.707000000000001</v>
      </c>
      <c r="AO2412" s="3">
        <v>12.324999999999999</v>
      </c>
      <c r="AP2412" s="3">
        <v>10.02</v>
      </c>
      <c r="AQ2412" s="3">
        <v>8.6280000000000001</v>
      </c>
      <c r="AR2412" s="3">
        <v>7.351</v>
      </c>
      <c r="AS2412" s="3">
        <v>6.1849999999999996</v>
      </c>
      <c r="AT2412" s="3">
        <v>6.7649999999999997</v>
      </c>
      <c r="AU2412" s="3">
        <v>5.76</v>
      </c>
      <c r="AV2412" s="3">
        <v>6.3150000000000004</v>
      </c>
      <c r="AW2412" s="3">
        <v>6.7169999999999996</v>
      </c>
      <c r="AX2412" s="3">
        <v>6.6669999999999998</v>
      </c>
      <c r="AY2412" s="3">
        <v>6.5110000000000001</v>
      </c>
      <c r="AZ2412" s="3">
        <v>6.2510000000000003</v>
      </c>
      <c r="BA2412">
        <v>6.0830000000000002</v>
      </c>
      <c r="BB2412">
        <v>2017</v>
      </c>
    </row>
    <row r="2413" spans="1:54" hidden="1" x14ac:dyDescent="0.2">
      <c r="A2413">
        <v>939</v>
      </c>
      <c r="B2413" t="s">
        <v>508</v>
      </c>
      <c r="C2413" t="s">
        <v>270</v>
      </c>
      <c r="D2413" t="s">
        <v>167</v>
      </c>
      <c r="E2413" t="s">
        <v>269</v>
      </c>
      <c r="F2413" t="s">
        <v>268</v>
      </c>
      <c r="G2413" t="s">
        <v>264</v>
      </c>
      <c r="H2413" t="s">
        <v>263</v>
      </c>
      <c r="I2413" t="s">
        <v>1083</v>
      </c>
      <c r="J2413" s="3" t="s">
        <v>215</v>
      </c>
      <c r="K2413" s="3" t="s">
        <v>215</v>
      </c>
      <c r="L2413" s="3" t="s">
        <v>215</v>
      </c>
      <c r="M2413" s="3" t="s">
        <v>215</v>
      </c>
      <c r="N2413" s="3" t="s">
        <v>215</v>
      </c>
      <c r="O2413" s="3" t="s">
        <v>215</v>
      </c>
      <c r="P2413" s="3" t="s">
        <v>215</v>
      </c>
      <c r="Q2413" s="3" t="s">
        <v>215</v>
      </c>
      <c r="R2413" s="3" t="s">
        <v>215</v>
      </c>
      <c r="S2413" s="3" t="s">
        <v>215</v>
      </c>
      <c r="T2413" s="3" t="s">
        <v>215</v>
      </c>
      <c r="U2413" s="3" t="s">
        <v>215</v>
      </c>
      <c r="V2413" s="3" t="s">
        <v>215</v>
      </c>
      <c r="W2413" s="3">
        <v>0.70399999999999996</v>
      </c>
      <c r="X2413" s="3">
        <v>0.68</v>
      </c>
      <c r="Y2413" s="3">
        <v>0.63800000000000001</v>
      </c>
      <c r="Z2413" s="3">
        <v>0.624</v>
      </c>
      <c r="AA2413" s="3">
        <v>0.61699999999999999</v>
      </c>
      <c r="AB2413" s="3">
        <v>0.60599999999999998</v>
      </c>
      <c r="AC2413" s="3">
        <v>0.58199999999999996</v>
      </c>
      <c r="AD2413" s="3">
        <v>0.58499999999999996</v>
      </c>
      <c r="AE2413" s="3">
        <v>0.59</v>
      </c>
      <c r="AF2413" s="3">
        <v>0.59</v>
      </c>
      <c r="AG2413" s="3">
        <v>0.60299999999999998</v>
      </c>
      <c r="AH2413" s="3">
        <v>0.60199999999999998</v>
      </c>
      <c r="AI2413" s="3">
        <v>0.61599999999999999</v>
      </c>
      <c r="AJ2413" s="3">
        <v>0.65200000000000002</v>
      </c>
      <c r="AK2413" s="3">
        <v>0.65800000000000003</v>
      </c>
      <c r="AL2413" s="3">
        <v>0.65600000000000003</v>
      </c>
      <c r="AM2413" s="3">
        <v>0.59399999999999997</v>
      </c>
      <c r="AN2413" s="3">
        <v>0.56799999999999995</v>
      </c>
      <c r="AO2413" s="3">
        <v>0.60299999999999998</v>
      </c>
      <c r="AP2413" s="3">
        <v>0.61499999999999999</v>
      </c>
      <c r="AQ2413" s="3">
        <v>0.621</v>
      </c>
      <c r="AR2413" s="3">
        <v>0.625</v>
      </c>
      <c r="AS2413" s="3">
        <v>0.64100000000000001</v>
      </c>
      <c r="AT2413" s="3">
        <v>0.64500000000000002</v>
      </c>
      <c r="AU2413" s="3">
        <v>0.64900000000000002</v>
      </c>
      <c r="AV2413" s="3">
        <v>0.66300000000000003</v>
      </c>
      <c r="AW2413" s="3">
        <v>0.66600000000000004</v>
      </c>
      <c r="AX2413" s="3" t="s">
        <v>215</v>
      </c>
      <c r="AY2413" s="3" t="s">
        <v>215</v>
      </c>
      <c r="AZ2413" s="3" t="s">
        <v>215</v>
      </c>
      <c r="BA2413" t="s">
        <v>215</v>
      </c>
      <c r="BB2413">
        <v>2017</v>
      </c>
    </row>
    <row r="2414" spans="1:54" hidden="1" x14ac:dyDescent="0.2">
      <c r="A2414">
        <v>939</v>
      </c>
      <c r="B2414" t="s">
        <v>508</v>
      </c>
      <c r="C2414" t="s">
        <v>267</v>
      </c>
      <c r="D2414" t="s">
        <v>167</v>
      </c>
      <c r="E2414" t="s">
        <v>266</v>
      </c>
      <c r="F2414" t="s">
        <v>265</v>
      </c>
      <c r="G2414" t="s">
        <v>264</v>
      </c>
      <c r="H2414" t="s">
        <v>263</v>
      </c>
      <c r="I2414" t="s">
        <v>1084</v>
      </c>
      <c r="J2414" s="3" t="s">
        <v>215</v>
      </c>
      <c r="K2414" s="3" t="s">
        <v>215</v>
      </c>
      <c r="L2414" s="3" t="s">
        <v>215</v>
      </c>
      <c r="M2414" s="3" t="s">
        <v>215</v>
      </c>
      <c r="N2414" s="3" t="s">
        <v>215</v>
      </c>
      <c r="O2414" s="3" t="s">
        <v>215</v>
      </c>
      <c r="P2414" s="3" t="s">
        <v>215</v>
      </c>
      <c r="Q2414" s="3" t="s">
        <v>215</v>
      </c>
      <c r="R2414" s="3" t="s">
        <v>215</v>
      </c>
      <c r="S2414" s="3" t="s">
        <v>215</v>
      </c>
      <c r="T2414" s="3" t="s">
        <v>215</v>
      </c>
      <c r="U2414" s="3" t="s">
        <v>215</v>
      </c>
      <c r="V2414" s="3" t="s">
        <v>215</v>
      </c>
      <c r="W2414" s="3">
        <v>1.5109999999999999</v>
      </c>
      <c r="X2414" s="3">
        <v>1.4770000000000001</v>
      </c>
      <c r="Y2414" s="3">
        <v>1.448</v>
      </c>
      <c r="Z2414" s="3">
        <v>1.425</v>
      </c>
      <c r="AA2414" s="3">
        <v>1.4059999999999999</v>
      </c>
      <c r="AB2414" s="3">
        <v>1.393</v>
      </c>
      <c r="AC2414" s="3">
        <v>1.379</v>
      </c>
      <c r="AD2414" s="3">
        <v>1.401</v>
      </c>
      <c r="AE2414" s="3">
        <v>1.393</v>
      </c>
      <c r="AF2414" s="3">
        <v>1.3839999999999999</v>
      </c>
      <c r="AG2414" s="3">
        <v>1.375</v>
      </c>
      <c r="AH2414" s="3">
        <v>1.3660000000000001</v>
      </c>
      <c r="AI2414" s="3">
        <v>1.359</v>
      </c>
      <c r="AJ2414" s="3">
        <v>1.351</v>
      </c>
      <c r="AK2414" s="3">
        <v>1.343</v>
      </c>
      <c r="AL2414" s="3">
        <v>1.3380000000000001</v>
      </c>
      <c r="AM2414" s="3">
        <v>1.3360000000000001</v>
      </c>
      <c r="AN2414" s="3">
        <v>1.333</v>
      </c>
      <c r="AO2414" s="3">
        <v>1.33</v>
      </c>
      <c r="AP2414" s="3">
        <v>1.325</v>
      </c>
      <c r="AQ2414" s="3">
        <v>1.32</v>
      </c>
      <c r="AR2414" s="3">
        <v>1.3160000000000001</v>
      </c>
      <c r="AS2414" s="3">
        <v>1.3129999999999999</v>
      </c>
      <c r="AT2414" s="3">
        <v>1.3120000000000001</v>
      </c>
      <c r="AU2414" s="3">
        <v>1.3089999999999999</v>
      </c>
      <c r="AV2414" s="3">
        <v>1.3049999999999999</v>
      </c>
      <c r="AW2414" s="3">
        <v>1.3009999999999999</v>
      </c>
      <c r="AX2414" s="3">
        <v>1.2969999999999999</v>
      </c>
      <c r="AY2414" s="3">
        <v>1.2929999999999999</v>
      </c>
      <c r="AZ2414" s="3">
        <v>1.2889999999999999</v>
      </c>
      <c r="BA2414">
        <v>1.2849999999999999</v>
      </c>
      <c r="BB2414">
        <v>2017</v>
      </c>
    </row>
    <row r="2415" spans="1:54" hidden="1" x14ac:dyDescent="0.2">
      <c r="A2415">
        <v>939</v>
      </c>
      <c r="B2415" t="s">
        <v>508</v>
      </c>
      <c r="C2415" t="s">
        <v>262</v>
      </c>
      <c r="D2415" t="s">
        <v>167</v>
      </c>
      <c r="E2415" t="s">
        <v>260</v>
      </c>
      <c r="F2415" t="s">
        <v>259</v>
      </c>
      <c r="G2415" t="s">
        <v>225</v>
      </c>
      <c r="H2415" t="s">
        <v>222</v>
      </c>
      <c r="I2415" t="s">
        <v>1085</v>
      </c>
      <c r="J2415" s="3" t="s">
        <v>215</v>
      </c>
      <c r="K2415" s="3" t="s">
        <v>215</v>
      </c>
      <c r="L2415" s="3" t="s">
        <v>215</v>
      </c>
      <c r="M2415" s="3" t="s">
        <v>215</v>
      </c>
      <c r="N2415" s="3" t="s">
        <v>215</v>
      </c>
      <c r="O2415" s="3" t="s">
        <v>215</v>
      </c>
      <c r="P2415" s="3" t="s">
        <v>215</v>
      </c>
      <c r="Q2415" s="3" t="s">
        <v>215</v>
      </c>
      <c r="R2415" s="3" t="s">
        <v>215</v>
      </c>
      <c r="S2415" s="3" t="s">
        <v>215</v>
      </c>
      <c r="T2415" s="3" t="s">
        <v>215</v>
      </c>
      <c r="U2415" s="3" t="s">
        <v>215</v>
      </c>
      <c r="V2415" s="3" t="s">
        <v>215</v>
      </c>
      <c r="W2415" s="3" t="s">
        <v>215</v>
      </c>
      <c r="X2415" s="3" t="s">
        <v>215</v>
      </c>
      <c r="Y2415" s="3">
        <v>1.125</v>
      </c>
      <c r="Z2415" s="3">
        <v>1.389</v>
      </c>
      <c r="AA2415" s="3">
        <v>1.776</v>
      </c>
      <c r="AB2415" s="3">
        <v>2.02</v>
      </c>
      <c r="AC2415" s="3">
        <v>2.016</v>
      </c>
      <c r="AD2415" s="3">
        <v>2.2400000000000002</v>
      </c>
      <c r="AE2415" s="3">
        <v>2.456</v>
      </c>
      <c r="AF2415" s="3">
        <v>2.8380000000000001</v>
      </c>
      <c r="AG2415" s="3">
        <v>3.22</v>
      </c>
      <c r="AH2415" s="3">
        <v>3.5640000000000001</v>
      </c>
      <c r="AI2415" s="3">
        <v>3.9529999999999998</v>
      </c>
      <c r="AJ2415" s="3">
        <v>4.9320000000000004</v>
      </c>
      <c r="AK2415" s="3">
        <v>5.98</v>
      </c>
      <c r="AL2415" s="3">
        <v>6.125</v>
      </c>
      <c r="AM2415" s="3">
        <v>6.2060000000000004</v>
      </c>
      <c r="AN2415" s="3">
        <v>5.99</v>
      </c>
      <c r="AO2415" s="3">
        <v>6.431</v>
      </c>
      <c r="AP2415" s="3">
        <v>7.0030000000000001</v>
      </c>
      <c r="AQ2415" s="3">
        <v>7.2480000000000002</v>
      </c>
      <c r="AR2415" s="3">
        <v>7.7309999999999999</v>
      </c>
      <c r="AS2415" s="3">
        <v>8.1989999999999998</v>
      </c>
      <c r="AT2415" s="3">
        <v>8.51</v>
      </c>
      <c r="AU2415" s="3">
        <v>9.2279999999999998</v>
      </c>
      <c r="AV2415" s="3">
        <v>10.021000000000001</v>
      </c>
      <c r="AW2415" s="3">
        <v>10.727</v>
      </c>
      <c r="AX2415" s="3">
        <v>11.423</v>
      </c>
      <c r="AY2415" s="3">
        <v>12.103999999999999</v>
      </c>
      <c r="AZ2415" s="3">
        <v>12.84</v>
      </c>
      <c r="BA2415">
        <v>13.616</v>
      </c>
      <c r="BB2415">
        <v>2017</v>
      </c>
    </row>
    <row r="2416" spans="1:54" hidden="1" x14ac:dyDescent="0.2">
      <c r="A2416">
        <v>939</v>
      </c>
      <c r="B2416" t="s">
        <v>508</v>
      </c>
      <c r="C2416" t="s">
        <v>261</v>
      </c>
      <c r="D2416" t="s">
        <v>167</v>
      </c>
      <c r="E2416" t="s">
        <v>260</v>
      </c>
      <c r="F2416" t="s">
        <v>259</v>
      </c>
      <c r="G2416" t="s">
        <v>217</v>
      </c>
      <c r="I2416" t="s">
        <v>258</v>
      </c>
      <c r="J2416" s="3" t="s">
        <v>215</v>
      </c>
      <c r="K2416" s="3" t="s">
        <v>215</v>
      </c>
      <c r="L2416" s="3" t="s">
        <v>215</v>
      </c>
      <c r="M2416" s="3" t="s">
        <v>215</v>
      </c>
      <c r="N2416" s="3" t="s">
        <v>215</v>
      </c>
      <c r="O2416" s="3" t="s">
        <v>215</v>
      </c>
      <c r="P2416" s="3" t="s">
        <v>215</v>
      </c>
      <c r="Q2416" s="3" t="s">
        <v>215</v>
      </c>
      <c r="R2416" s="3" t="s">
        <v>215</v>
      </c>
      <c r="S2416" s="3" t="s">
        <v>215</v>
      </c>
      <c r="T2416" s="3" t="s">
        <v>215</v>
      </c>
      <c r="U2416" s="3" t="s">
        <v>215</v>
      </c>
      <c r="V2416" s="3" t="s">
        <v>215</v>
      </c>
      <c r="W2416" s="3" t="s">
        <v>215</v>
      </c>
      <c r="X2416" s="3" t="s">
        <v>215</v>
      </c>
      <c r="Y2416" s="3">
        <v>40.476999999999997</v>
      </c>
      <c r="Z2416" s="3">
        <v>38.066000000000003</v>
      </c>
      <c r="AA2416" s="3">
        <v>39.503999999999998</v>
      </c>
      <c r="AB2416" s="3">
        <v>39.997</v>
      </c>
      <c r="AC2416" s="3">
        <v>37.472999999999999</v>
      </c>
      <c r="AD2416" s="3">
        <v>36.299999999999997</v>
      </c>
      <c r="AE2416" s="3">
        <v>35.204999999999998</v>
      </c>
      <c r="AF2416" s="3">
        <v>36.51</v>
      </c>
      <c r="AG2416" s="3">
        <v>36.978000000000002</v>
      </c>
      <c r="AH2416" s="3">
        <v>36.716999999999999</v>
      </c>
      <c r="AI2416" s="3">
        <v>35.103000000000002</v>
      </c>
      <c r="AJ2416" s="3">
        <v>36.470999999999997</v>
      </c>
      <c r="AK2416" s="3">
        <v>36.807000000000002</v>
      </c>
      <c r="AL2416" s="3">
        <v>37.082999999999998</v>
      </c>
      <c r="AM2416" s="3">
        <v>43.87</v>
      </c>
      <c r="AN2416" s="3">
        <v>40.700000000000003</v>
      </c>
      <c r="AO2416" s="3">
        <v>38.584000000000003</v>
      </c>
      <c r="AP2416" s="3">
        <v>39.045000000000002</v>
      </c>
      <c r="AQ2416" s="3">
        <v>38.281999999999996</v>
      </c>
      <c r="AR2416" s="3">
        <v>39.112000000000002</v>
      </c>
      <c r="AS2416" s="3">
        <v>40.296999999999997</v>
      </c>
      <c r="AT2416" s="3">
        <v>40.332999999999998</v>
      </c>
      <c r="AU2416" s="3">
        <v>40.116999999999997</v>
      </c>
      <c r="AV2416" s="3">
        <v>40.307000000000002</v>
      </c>
      <c r="AW2416" s="3">
        <v>40.435000000000002</v>
      </c>
      <c r="AX2416" s="3">
        <v>40.414999999999999</v>
      </c>
      <c r="AY2416" s="3">
        <v>40.220999999999997</v>
      </c>
      <c r="AZ2416" s="3">
        <v>40.107999999999997</v>
      </c>
      <c r="BA2416">
        <v>39.999000000000002</v>
      </c>
      <c r="BB2416">
        <v>2017</v>
      </c>
    </row>
    <row r="2417" spans="1:54" hidden="1" x14ac:dyDescent="0.2">
      <c r="A2417">
        <v>939</v>
      </c>
      <c r="B2417" t="s">
        <v>508</v>
      </c>
      <c r="C2417" t="s">
        <v>257</v>
      </c>
      <c r="D2417" t="s">
        <v>167</v>
      </c>
      <c r="E2417" t="s">
        <v>255</v>
      </c>
      <c r="F2417" t="s">
        <v>254</v>
      </c>
      <c r="G2417" t="s">
        <v>225</v>
      </c>
      <c r="H2417" t="s">
        <v>222</v>
      </c>
      <c r="I2417" t="s">
        <v>1085</v>
      </c>
      <c r="J2417" s="3" t="s">
        <v>215</v>
      </c>
      <c r="K2417" s="3" t="s">
        <v>215</v>
      </c>
      <c r="L2417" s="3" t="s">
        <v>215</v>
      </c>
      <c r="M2417" s="3" t="s">
        <v>215</v>
      </c>
      <c r="N2417" s="3" t="s">
        <v>215</v>
      </c>
      <c r="O2417" s="3" t="s">
        <v>215</v>
      </c>
      <c r="P2417" s="3" t="s">
        <v>215</v>
      </c>
      <c r="Q2417" s="3" t="s">
        <v>215</v>
      </c>
      <c r="R2417" s="3" t="s">
        <v>215</v>
      </c>
      <c r="S2417" s="3" t="s">
        <v>215</v>
      </c>
      <c r="T2417" s="3" t="s">
        <v>215</v>
      </c>
      <c r="U2417" s="3" t="s">
        <v>215</v>
      </c>
      <c r="V2417" s="3" t="s">
        <v>215</v>
      </c>
      <c r="W2417" s="3" t="s">
        <v>215</v>
      </c>
      <c r="X2417" s="3" t="s">
        <v>215</v>
      </c>
      <c r="Y2417" s="3">
        <v>1.1319999999999999</v>
      </c>
      <c r="Z2417" s="3">
        <v>1.4219999999999999</v>
      </c>
      <c r="AA2417" s="3">
        <v>1.6379999999999999</v>
      </c>
      <c r="AB2417" s="3">
        <v>1.9850000000000001</v>
      </c>
      <c r="AC2417" s="3">
        <v>2.1989999999999998</v>
      </c>
      <c r="AD2417" s="3">
        <v>2.2450000000000001</v>
      </c>
      <c r="AE2417" s="3">
        <v>2.444</v>
      </c>
      <c r="AF2417" s="3">
        <v>2.8069999999999999</v>
      </c>
      <c r="AG2417" s="3">
        <v>3.0640000000000001</v>
      </c>
      <c r="AH2417" s="3">
        <v>3.3330000000000002</v>
      </c>
      <c r="AI2417" s="3">
        <v>3.827</v>
      </c>
      <c r="AJ2417" s="3">
        <v>4.5389999999999997</v>
      </c>
      <c r="AK2417" s="3">
        <v>5.5380000000000003</v>
      </c>
      <c r="AL2417" s="3">
        <v>6.5659999999999998</v>
      </c>
      <c r="AM2417" s="3">
        <v>6.5140000000000002</v>
      </c>
      <c r="AN2417" s="3">
        <v>5.9619999999999997</v>
      </c>
      <c r="AO2417" s="3">
        <v>6.2380000000000004</v>
      </c>
      <c r="AP2417" s="3">
        <v>7.0490000000000004</v>
      </c>
      <c r="AQ2417" s="3">
        <v>7.28</v>
      </c>
      <c r="AR2417" s="3">
        <v>7.5970000000000004</v>
      </c>
      <c r="AS2417" s="3">
        <v>8.1850000000000005</v>
      </c>
      <c r="AT2417" s="3">
        <v>8.5709999999999997</v>
      </c>
      <c r="AU2417" s="3">
        <v>9.2590000000000003</v>
      </c>
      <c r="AV2417" s="3">
        <v>10.108000000000001</v>
      </c>
      <c r="AW2417" s="3">
        <v>10.775</v>
      </c>
      <c r="AX2417" s="3">
        <v>11.43</v>
      </c>
      <c r="AY2417" s="3">
        <v>12.093</v>
      </c>
      <c r="AZ2417" s="3">
        <v>12.843</v>
      </c>
      <c r="BA2417">
        <v>13.632</v>
      </c>
      <c r="BB2417">
        <v>2017</v>
      </c>
    </row>
    <row r="2418" spans="1:54" hidden="1" x14ac:dyDescent="0.2">
      <c r="A2418">
        <v>939</v>
      </c>
      <c r="B2418" t="s">
        <v>508</v>
      </c>
      <c r="C2418" t="s">
        <v>256</v>
      </c>
      <c r="D2418" t="s">
        <v>167</v>
      </c>
      <c r="E2418" t="s">
        <v>255</v>
      </c>
      <c r="F2418" t="s">
        <v>254</v>
      </c>
      <c r="G2418" t="s">
        <v>217</v>
      </c>
      <c r="I2418" t="s">
        <v>253</v>
      </c>
      <c r="J2418" s="3" t="s">
        <v>215</v>
      </c>
      <c r="K2418" s="3" t="s">
        <v>215</v>
      </c>
      <c r="L2418" s="3" t="s">
        <v>215</v>
      </c>
      <c r="M2418" s="3" t="s">
        <v>215</v>
      </c>
      <c r="N2418" s="3" t="s">
        <v>215</v>
      </c>
      <c r="O2418" s="3" t="s">
        <v>215</v>
      </c>
      <c r="P2418" s="3" t="s">
        <v>215</v>
      </c>
      <c r="Q2418" s="3" t="s">
        <v>215</v>
      </c>
      <c r="R2418" s="3" t="s">
        <v>215</v>
      </c>
      <c r="S2418" s="3" t="s">
        <v>215</v>
      </c>
      <c r="T2418" s="3" t="s">
        <v>215</v>
      </c>
      <c r="U2418" s="3" t="s">
        <v>215</v>
      </c>
      <c r="V2418" s="3" t="s">
        <v>215</v>
      </c>
      <c r="W2418" s="3" t="s">
        <v>215</v>
      </c>
      <c r="X2418" s="3" t="s">
        <v>215</v>
      </c>
      <c r="Y2418" s="3">
        <v>40.713999999999999</v>
      </c>
      <c r="Z2418" s="3">
        <v>38.978999999999999</v>
      </c>
      <c r="AA2418" s="3">
        <v>36.445</v>
      </c>
      <c r="AB2418" s="3">
        <v>39.314999999999998</v>
      </c>
      <c r="AC2418" s="3">
        <v>40.886000000000003</v>
      </c>
      <c r="AD2418" s="3">
        <v>36.387999999999998</v>
      </c>
      <c r="AE2418" s="3">
        <v>35.024999999999999</v>
      </c>
      <c r="AF2418" s="3">
        <v>36.106000000000002</v>
      </c>
      <c r="AG2418" s="3">
        <v>35.177</v>
      </c>
      <c r="AH2418" s="3">
        <v>34.329000000000001</v>
      </c>
      <c r="AI2418" s="3">
        <v>33.981000000000002</v>
      </c>
      <c r="AJ2418" s="3">
        <v>33.566000000000003</v>
      </c>
      <c r="AK2418" s="3">
        <v>34.088000000000001</v>
      </c>
      <c r="AL2418" s="3">
        <v>39.749000000000002</v>
      </c>
      <c r="AM2418" s="3">
        <v>46.052</v>
      </c>
      <c r="AN2418" s="3">
        <v>40.512999999999998</v>
      </c>
      <c r="AO2418" s="3">
        <v>37.426000000000002</v>
      </c>
      <c r="AP2418" s="3">
        <v>39.302999999999997</v>
      </c>
      <c r="AQ2418" s="3">
        <v>38.451999999999998</v>
      </c>
      <c r="AR2418" s="3">
        <v>38.435000000000002</v>
      </c>
      <c r="AS2418" s="3">
        <v>40.226999999999997</v>
      </c>
      <c r="AT2418" s="3">
        <v>40.624000000000002</v>
      </c>
      <c r="AU2418" s="3">
        <v>40.252000000000002</v>
      </c>
      <c r="AV2418" s="3">
        <v>40.658000000000001</v>
      </c>
      <c r="AW2418" s="3">
        <v>40.616999999999997</v>
      </c>
      <c r="AX2418" s="3">
        <v>40.44</v>
      </c>
      <c r="AY2418" s="3">
        <v>40.185000000000002</v>
      </c>
      <c r="AZ2418" s="3">
        <v>40.116</v>
      </c>
      <c r="BA2418">
        <v>40.045999999999999</v>
      </c>
      <c r="BB2418">
        <v>2017</v>
      </c>
    </row>
    <row r="2419" spans="1:54" hidden="1" x14ac:dyDescent="0.2">
      <c r="A2419">
        <v>939</v>
      </c>
      <c r="B2419" t="s">
        <v>508</v>
      </c>
      <c r="C2419" t="s">
        <v>252</v>
      </c>
      <c r="D2419" t="s">
        <v>167</v>
      </c>
      <c r="E2419" t="s">
        <v>250</v>
      </c>
      <c r="F2419" t="s">
        <v>249</v>
      </c>
      <c r="G2419" t="s">
        <v>225</v>
      </c>
      <c r="H2419" t="s">
        <v>222</v>
      </c>
      <c r="I2419" t="s">
        <v>1085</v>
      </c>
      <c r="J2419" s="3" t="s">
        <v>215</v>
      </c>
      <c r="K2419" s="3" t="s">
        <v>215</v>
      </c>
      <c r="L2419" s="3" t="s">
        <v>215</v>
      </c>
      <c r="M2419" s="3" t="s">
        <v>215</v>
      </c>
      <c r="N2419" s="3" t="s">
        <v>215</v>
      </c>
      <c r="O2419" s="3" t="s">
        <v>215</v>
      </c>
      <c r="P2419" s="3" t="s">
        <v>215</v>
      </c>
      <c r="Q2419" s="3" t="s">
        <v>215</v>
      </c>
      <c r="R2419" s="3" t="s">
        <v>215</v>
      </c>
      <c r="S2419" s="3" t="s">
        <v>215</v>
      </c>
      <c r="T2419" s="3" t="s">
        <v>215</v>
      </c>
      <c r="U2419" s="3" t="s">
        <v>215</v>
      </c>
      <c r="V2419" s="3" t="s">
        <v>215</v>
      </c>
      <c r="W2419" s="3" t="s">
        <v>215</v>
      </c>
      <c r="X2419" s="3" t="s">
        <v>215</v>
      </c>
      <c r="Y2419" s="3">
        <v>-7.0000000000000001E-3</v>
      </c>
      <c r="Z2419" s="3">
        <v>-3.3000000000000002E-2</v>
      </c>
      <c r="AA2419" s="3">
        <v>0.13800000000000001</v>
      </c>
      <c r="AB2419" s="3">
        <v>3.4000000000000002E-2</v>
      </c>
      <c r="AC2419" s="3">
        <v>-0.184</v>
      </c>
      <c r="AD2419" s="3">
        <v>-5.0000000000000001E-3</v>
      </c>
      <c r="AE2419" s="3">
        <v>1.2999999999999999E-2</v>
      </c>
      <c r="AF2419" s="3">
        <v>3.1E-2</v>
      </c>
      <c r="AG2419" s="3">
        <v>0.157</v>
      </c>
      <c r="AH2419" s="3">
        <v>0.23200000000000001</v>
      </c>
      <c r="AI2419" s="3">
        <v>0.126</v>
      </c>
      <c r="AJ2419" s="3">
        <v>0.39300000000000002</v>
      </c>
      <c r="AK2419" s="3">
        <v>0.442</v>
      </c>
      <c r="AL2419" s="3">
        <v>-0.44</v>
      </c>
      <c r="AM2419" s="3">
        <v>-0.309</v>
      </c>
      <c r="AN2419" s="3">
        <v>2.8000000000000001E-2</v>
      </c>
      <c r="AO2419" s="3">
        <v>0.193</v>
      </c>
      <c r="AP2419" s="3">
        <v>-4.5999999999999999E-2</v>
      </c>
      <c r="AQ2419" s="3">
        <v>-3.2000000000000001E-2</v>
      </c>
      <c r="AR2419" s="3">
        <v>0.13400000000000001</v>
      </c>
      <c r="AS2419" s="3">
        <v>1.4E-2</v>
      </c>
      <c r="AT2419" s="3">
        <v>-6.0999999999999999E-2</v>
      </c>
      <c r="AU2419" s="3">
        <v>-3.1E-2</v>
      </c>
      <c r="AV2419" s="3">
        <v>-8.6999999999999994E-2</v>
      </c>
      <c r="AW2419" s="3">
        <v>-4.8000000000000001E-2</v>
      </c>
      <c r="AX2419" s="3">
        <v>-7.0000000000000001E-3</v>
      </c>
      <c r="AY2419" s="3">
        <v>1.0999999999999999E-2</v>
      </c>
      <c r="AZ2419" s="3">
        <v>-3.0000000000000001E-3</v>
      </c>
      <c r="BA2419">
        <v>-1.6E-2</v>
      </c>
      <c r="BB2419">
        <v>2017</v>
      </c>
    </row>
    <row r="2420" spans="1:54" hidden="1" x14ac:dyDescent="0.2">
      <c r="A2420">
        <v>939</v>
      </c>
      <c r="B2420" t="s">
        <v>508</v>
      </c>
      <c r="C2420" t="s">
        <v>251</v>
      </c>
      <c r="D2420" t="s">
        <v>167</v>
      </c>
      <c r="E2420" t="s">
        <v>250</v>
      </c>
      <c r="F2420" t="s">
        <v>249</v>
      </c>
      <c r="G2420" t="s">
        <v>217</v>
      </c>
      <c r="I2420" t="s">
        <v>248</v>
      </c>
      <c r="J2420" s="3" t="s">
        <v>215</v>
      </c>
      <c r="K2420" s="3" t="s">
        <v>215</v>
      </c>
      <c r="L2420" s="3" t="s">
        <v>215</v>
      </c>
      <c r="M2420" s="3" t="s">
        <v>215</v>
      </c>
      <c r="N2420" s="3" t="s">
        <v>215</v>
      </c>
      <c r="O2420" s="3" t="s">
        <v>215</v>
      </c>
      <c r="P2420" s="3" t="s">
        <v>215</v>
      </c>
      <c r="Q2420" s="3" t="s">
        <v>215</v>
      </c>
      <c r="R2420" s="3" t="s">
        <v>215</v>
      </c>
      <c r="S2420" s="3" t="s">
        <v>215</v>
      </c>
      <c r="T2420" s="3" t="s">
        <v>215</v>
      </c>
      <c r="U2420" s="3" t="s">
        <v>215</v>
      </c>
      <c r="V2420" s="3" t="s">
        <v>215</v>
      </c>
      <c r="W2420" s="3" t="s">
        <v>215</v>
      </c>
      <c r="X2420" s="3" t="s">
        <v>215</v>
      </c>
      <c r="Y2420" s="3">
        <v>-0.23699999999999999</v>
      </c>
      <c r="Z2420" s="3">
        <v>-0.91300000000000003</v>
      </c>
      <c r="AA2420" s="3">
        <v>3.0590000000000002</v>
      </c>
      <c r="AB2420" s="3">
        <v>0.68200000000000005</v>
      </c>
      <c r="AC2420" s="3">
        <v>-3.4140000000000001</v>
      </c>
      <c r="AD2420" s="3">
        <v>-8.7999999999999995E-2</v>
      </c>
      <c r="AE2420" s="3">
        <v>0.18</v>
      </c>
      <c r="AF2420" s="3">
        <v>0.40400000000000003</v>
      </c>
      <c r="AG2420" s="3">
        <v>1.8009999999999999</v>
      </c>
      <c r="AH2420" s="3">
        <v>2.3879999999999999</v>
      </c>
      <c r="AI2420" s="3">
        <v>1.1220000000000001</v>
      </c>
      <c r="AJ2420" s="3">
        <v>2.9049999999999998</v>
      </c>
      <c r="AK2420" s="3">
        <v>2.718</v>
      </c>
      <c r="AL2420" s="3">
        <v>-2.6659999999999999</v>
      </c>
      <c r="AM2420" s="3">
        <v>-2.1819999999999999</v>
      </c>
      <c r="AN2420" s="3">
        <v>0.187</v>
      </c>
      <c r="AO2420" s="3">
        <v>1.1579999999999999</v>
      </c>
      <c r="AP2420" s="3">
        <v>-0.25700000000000001</v>
      </c>
      <c r="AQ2420" s="3">
        <v>-0.17</v>
      </c>
      <c r="AR2420" s="3">
        <v>0.67800000000000005</v>
      </c>
      <c r="AS2420" s="3">
        <v>7.0000000000000007E-2</v>
      </c>
      <c r="AT2420" s="3">
        <v>-0.28999999999999998</v>
      </c>
      <c r="AU2420" s="3">
        <v>-0.13400000000000001</v>
      </c>
      <c r="AV2420" s="3">
        <v>-0.35</v>
      </c>
      <c r="AW2420" s="3">
        <v>-0.18099999999999999</v>
      </c>
      <c r="AX2420" s="3">
        <v>-2.5000000000000001E-2</v>
      </c>
      <c r="AY2420" s="3">
        <v>3.5999999999999997E-2</v>
      </c>
      <c r="AZ2420" s="3">
        <v>-8.0000000000000002E-3</v>
      </c>
      <c r="BA2420">
        <v>-4.7E-2</v>
      </c>
      <c r="BB2420">
        <v>2017</v>
      </c>
    </row>
    <row r="2421" spans="1:54" hidden="1" x14ac:dyDescent="0.2">
      <c r="A2421">
        <v>939</v>
      </c>
      <c r="B2421" t="s">
        <v>508</v>
      </c>
      <c r="C2421" t="s">
        <v>247</v>
      </c>
      <c r="D2421" t="s">
        <v>167</v>
      </c>
      <c r="E2421" t="s">
        <v>245</v>
      </c>
      <c r="F2421" t="s">
        <v>244</v>
      </c>
      <c r="G2421" t="s">
        <v>225</v>
      </c>
      <c r="H2421" t="s">
        <v>222</v>
      </c>
      <c r="I2421" t="s">
        <v>1085</v>
      </c>
      <c r="J2421" s="3" t="s">
        <v>215</v>
      </c>
      <c r="K2421" s="3" t="s">
        <v>215</v>
      </c>
      <c r="L2421" s="3" t="s">
        <v>215</v>
      </c>
      <c r="M2421" s="3" t="s">
        <v>215</v>
      </c>
      <c r="N2421" s="3" t="s">
        <v>215</v>
      </c>
      <c r="O2421" s="3" t="s">
        <v>215</v>
      </c>
      <c r="P2421" s="3" t="s">
        <v>215</v>
      </c>
      <c r="Q2421" s="3" t="s">
        <v>215</v>
      </c>
      <c r="R2421" s="3" t="s">
        <v>215</v>
      </c>
      <c r="S2421" s="3" t="s">
        <v>215</v>
      </c>
      <c r="T2421" s="3" t="s">
        <v>215</v>
      </c>
      <c r="U2421" s="3" t="s">
        <v>215</v>
      </c>
      <c r="V2421" s="3" t="s">
        <v>215</v>
      </c>
      <c r="W2421" s="3" t="s">
        <v>215</v>
      </c>
      <c r="X2421" s="3" t="s">
        <v>215</v>
      </c>
      <c r="Y2421" s="3" t="s">
        <v>215</v>
      </c>
      <c r="Z2421" s="3" t="s">
        <v>215</v>
      </c>
      <c r="AA2421" s="3" t="s">
        <v>215</v>
      </c>
      <c r="AB2421" s="3" t="s">
        <v>215</v>
      </c>
      <c r="AC2421" s="3" t="s">
        <v>215</v>
      </c>
      <c r="AD2421" s="3">
        <v>1.7999999999999999E-2</v>
      </c>
      <c r="AE2421" s="3">
        <v>4.4999999999999998E-2</v>
      </c>
      <c r="AF2421" s="3">
        <v>7.8E-2</v>
      </c>
      <c r="AG2421" s="3">
        <v>0.17499999999999999</v>
      </c>
      <c r="AH2421" s="3">
        <v>0.23</v>
      </c>
      <c r="AI2421" s="3">
        <v>-1.7000000000000001E-2</v>
      </c>
      <c r="AJ2421" s="3">
        <v>-3.3000000000000002E-2</v>
      </c>
      <c r="AK2421" s="3">
        <v>-0.27</v>
      </c>
      <c r="AL2421" s="3">
        <v>-0.74</v>
      </c>
      <c r="AM2421" s="3">
        <v>0.152</v>
      </c>
      <c r="AN2421" s="3">
        <v>0.29699999999999999</v>
      </c>
      <c r="AO2421" s="3">
        <v>0.20100000000000001</v>
      </c>
      <c r="AP2421" s="3">
        <v>0.245</v>
      </c>
      <c r="AQ2421" s="3">
        <v>0.14599999999999999</v>
      </c>
      <c r="AR2421" s="3">
        <v>0.222</v>
      </c>
      <c r="AS2421" s="3">
        <v>0.16200000000000001</v>
      </c>
      <c r="AT2421" s="3">
        <v>5.6000000000000001E-2</v>
      </c>
      <c r="AU2421" s="3">
        <v>-5.0999999999999997E-2</v>
      </c>
      <c r="AV2421" s="3">
        <v>-0.19800000000000001</v>
      </c>
      <c r="AW2421" s="3">
        <v>-0.12</v>
      </c>
      <c r="AX2421" s="3">
        <v>-0.04</v>
      </c>
      <c r="AY2421" s="3">
        <v>-1.9E-2</v>
      </c>
      <c r="AZ2421" s="3">
        <v>-3.0000000000000001E-3</v>
      </c>
      <c r="BA2421">
        <v>-1.7000000000000001E-2</v>
      </c>
      <c r="BB2421">
        <v>2017</v>
      </c>
    </row>
    <row r="2422" spans="1:54" hidden="1" x14ac:dyDescent="0.2">
      <c r="A2422">
        <v>939</v>
      </c>
      <c r="B2422" t="s">
        <v>508</v>
      </c>
      <c r="C2422" t="s">
        <v>246</v>
      </c>
      <c r="D2422" t="s">
        <v>167</v>
      </c>
      <c r="E2422" t="s">
        <v>245</v>
      </c>
      <c r="F2422" t="s">
        <v>244</v>
      </c>
      <c r="G2422" t="s">
        <v>243</v>
      </c>
      <c r="I2422" t="s">
        <v>362</v>
      </c>
      <c r="J2422" s="3" t="s">
        <v>215</v>
      </c>
      <c r="K2422" s="3" t="s">
        <v>215</v>
      </c>
      <c r="L2422" s="3" t="s">
        <v>215</v>
      </c>
      <c r="M2422" s="3" t="s">
        <v>215</v>
      </c>
      <c r="N2422" s="3" t="s">
        <v>215</v>
      </c>
      <c r="O2422" s="3" t="s">
        <v>215</v>
      </c>
      <c r="P2422" s="3" t="s">
        <v>215</v>
      </c>
      <c r="Q2422" s="3" t="s">
        <v>215</v>
      </c>
      <c r="R2422" s="3" t="s">
        <v>215</v>
      </c>
      <c r="S2422" s="3" t="s">
        <v>215</v>
      </c>
      <c r="T2422" s="3" t="s">
        <v>215</v>
      </c>
      <c r="U2422" s="3" t="s">
        <v>215</v>
      </c>
      <c r="V2422" s="3" t="s">
        <v>215</v>
      </c>
      <c r="W2422" s="3" t="s">
        <v>215</v>
      </c>
      <c r="X2422" s="3" t="s">
        <v>215</v>
      </c>
      <c r="Y2422" s="3" t="s">
        <v>215</v>
      </c>
      <c r="Z2422" s="3" t="s">
        <v>215</v>
      </c>
      <c r="AA2422" s="3" t="s">
        <v>215</v>
      </c>
      <c r="AB2422" s="3" t="s">
        <v>215</v>
      </c>
      <c r="AC2422" s="3" t="s">
        <v>215</v>
      </c>
      <c r="AD2422" s="3">
        <v>0.28199999999999997</v>
      </c>
      <c r="AE2422" s="3">
        <v>0.63800000000000001</v>
      </c>
      <c r="AF2422" s="3">
        <v>0.98499999999999999</v>
      </c>
      <c r="AG2422" s="3">
        <v>1.9970000000000001</v>
      </c>
      <c r="AH2422" s="3">
        <v>2.3730000000000002</v>
      </c>
      <c r="AI2422" s="3">
        <v>-0.161</v>
      </c>
      <c r="AJ2422" s="3">
        <v>-0.26700000000000002</v>
      </c>
      <c r="AK2422" s="3">
        <v>-1.9159999999999999</v>
      </c>
      <c r="AL2422" s="3">
        <v>-4.7560000000000002</v>
      </c>
      <c r="AM2422" s="3">
        <v>0.95399999999999996</v>
      </c>
      <c r="AN2422" s="3">
        <v>1.8</v>
      </c>
      <c r="AO2422" s="3">
        <v>1.1539999999999999</v>
      </c>
      <c r="AP2422" s="3">
        <v>1.34</v>
      </c>
      <c r="AQ2422" s="3">
        <v>0.754</v>
      </c>
      <c r="AR2422" s="3">
        <v>1.115</v>
      </c>
      <c r="AS2422" s="3">
        <v>0.79100000000000004</v>
      </c>
      <c r="AT2422" s="3">
        <v>0.26400000000000001</v>
      </c>
      <c r="AU2422" s="3">
        <v>-0.22600000000000001</v>
      </c>
      <c r="AV2422" s="3">
        <v>-0.81200000000000006</v>
      </c>
      <c r="AW2422" s="3">
        <v>-0.45800000000000002</v>
      </c>
      <c r="AX2422" s="3">
        <v>-0.14199999999999999</v>
      </c>
      <c r="AY2422" s="3">
        <v>-6.5000000000000002E-2</v>
      </c>
      <c r="AZ2422" s="3">
        <v>-0.01</v>
      </c>
      <c r="BA2422">
        <v>-5.0999999999999997E-2</v>
      </c>
      <c r="BB2422">
        <v>2017</v>
      </c>
    </row>
    <row r="2423" spans="1:54" hidden="1" x14ac:dyDescent="0.2">
      <c r="A2423">
        <v>939</v>
      </c>
      <c r="B2423" t="s">
        <v>508</v>
      </c>
      <c r="C2423" t="s">
        <v>242</v>
      </c>
      <c r="D2423" t="s">
        <v>167</v>
      </c>
      <c r="E2423" t="s">
        <v>240</v>
      </c>
      <c r="F2423" t="s">
        <v>239</v>
      </c>
      <c r="G2423" t="s">
        <v>225</v>
      </c>
      <c r="H2423" t="s">
        <v>222</v>
      </c>
      <c r="I2423" t="s">
        <v>1085</v>
      </c>
      <c r="J2423" s="3" t="s">
        <v>215</v>
      </c>
      <c r="K2423" s="3" t="s">
        <v>215</v>
      </c>
      <c r="L2423" s="3" t="s">
        <v>215</v>
      </c>
      <c r="M2423" s="3" t="s">
        <v>215</v>
      </c>
      <c r="N2423" s="3" t="s">
        <v>215</v>
      </c>
      <c r="O2423" s="3" t="s">
        <v>215</v>
      </c>
      <c r="P2423" s="3" t="s">
        <v>215</v>
      </c>
      <c r="Q2423" s="3" t="s">
        <v>215</v>
      </c>
      <c r="R2423" s="3" t="s">
        <v>215</v>
      </c>
      <c r="S2423" s="3" t="s">
        <v>215</v>
      </c>
      <c r="T2423" s="3" t="s">
        <v>215</v>
      </c>
      <c r="U2423" s="3" t="s">
        <v>215</v>
      </c>
      <c r="V2423" s="3" t="s">
        <v>215</v>
      </c>
      <c r="W2423" s="3" t="s">
        <v>215</v>
      </c>
      <c r="X2423" s="3" t="s">
        <v>215</v>
      </c>
      <c r="Y2423" s="3">
        <v>6.0000000000000001E-3</v>
      </c>
      <c r="Z2423" s="3">
        <v>-1.7999999999999999E-2</v>
      </c>
      <c r="AA2423" s="3">
        <v>0.155</v>
      </c>
      <c r="AB2423" s="3">
        <v>5.5E-2</v>
      </c>
      <c r="AC2423" s="3">
        <v>-0.16500000000000001</v>
      </c>
      <c r="AD2423" s="3">
        <v>-1E-3</v>
      </c>
      <c r="AE2423" s="3">
        <v>1.2E-2</v>
      </c>
      <c r="AF2423" s="3">
        <v>3.3000000000000002E-2</v>
      </c>
      <c r="AG2423" s="3">
        <v>0.13400000000000001</v>
      </c>
      <c r="AH2423" s="3">
        <v>0.217</v>
      </c>
      <c r="AI2423" s="3">
        <v>0.107</v>
      </c>
      <c r="AJ2423" s="3">
        <v>0.36</v>
      </c>
      <c r="AK2423" s="3">
        <v>0.38300000000000001</v>
      </c>
      <c r="AL2423" s="3">
        <v>-0.51700000000000002</v>
      </c>
      <c r="AM2423" s="3">
        <v>-0.35</v>
      </c>
      <c r="AN2423" s="3" t="s">
        <v>355</v>
      </c>
      <c r="AO2423" s="3">
        <v>0.16400000000000001</v>
      </c>
      <c r="AP2423" s="3">
        <v>-6.3E-2</v>
      </c>
      <c r="AQ2423" s="3">
        <v>-4.7E-2</v>
      </c>
      <c r="AR2423" s="3">
        <v>0.11899999999999999</v>
      </c>
      <c r="AS2423" s="3">
        <v>-6.0000000000000001E-3</v>
      </c>
      <c r="AT2423" s="3">
        <v>-8.1000000000000003E-2</v>
      </c>
      <c r="AU2423" s="3">
        <v>-5.1999999999999998E-2</v>
      </c>
      <c r="AV2423" s="3">
        <v>-0.107</v>
      </c>
      <c r="AW2423" s="3">
        <v>-6.7000000000000004E-2</v>
      </c>
      <c r="AX2423" s="3">
        <v>-2.5000000000000001E-2</v>
      </c>
      <c r="AY2423" s="3">
        <v>-7.0000000000000001E-3</v>
      </c>
      <c r="AZ2423" s="3">
        <v>-0.02</v>
      </c>
      <c r="BA2423">
        <v>-3.3000000000000002E-2</v>
      </c>
      <c r="BB2423">
        <v>2017</v>
      </c>
    </row>
    <row r="2424" spans="1:54" hidden="1" x14ac:dyDescent="0.2">
      <c r="A2424">
        <v>939</v>
      </c>
      <c r="B2424" t="s">
        <v>508</v>
      </c>
      <c r="C2424" t="s">
        <v>241</v>
      </c>
      <c r="D2424" t="s">
        <v>167</v>
      </c>
      <c r="E2424" t="s">
        <v>240</v>
      </c>
      <c r="F2424" t="s">
        <v>239</v>
      </c>
      <c r="G2424" t="s">
        <v>217</v>
      </c>
      <c r="I2424" t="s">
        <v>238</v>
      </c>
      <c r="J2424" s="3" t="s">
        <v>215</v>
      </c>
      <c r="K2424" s="3" t="s">
        <v>215</v>
      </c>
      <c r="L2424" s="3" t="s">
        <v>215</v>
      </c>
      <c r="M2424" s="3" t="s">
        <v>215</v>
      </c>
      <c r="N2424" s="3" t="s">
        <v>215</v>
      </c>
      <c r="O2424" s="3" t="s">
        <v>215</v>
      </c>
      <c r="P2424" s="3" t="s">
        <v>215</v>
      </c>
      <c r="Q2424" s="3" t="s">
        <v>215</v>
      </c>
      <c r="R2424" s="3" t="s">
        <v>215</v>
      </c>
      <c r="S2424" s="3" t="s">
        <v>215</v>
      </c>
      <c r="T2424" s="3" t="s">
        <v>215</v>
      </c>
      <c r="U2424" s="3" t="s">
        <v>215</v>
      </c>
      <c r="V2424" s="3" t="s">
        <v>215</v>
      </c>
      <c r="W2424" s="3" t="s">
        <v>215</v>
      </c>
      <c r="X2424" s="3" t="s">
        <v>215</v>
      </c>
      <c r="Y2424" s="3">
        <v>0.2</v>
      </c>
      <c r="Z2424" s="3">
        <v>-0.504</v>
      </c>
      <c r="AA2424" s="3">
        <v>3.448</v>
      </c>
      <c r="AB2424" s="3">
        <v>1.0820000000000001</v>
      </c>
      <c r="AC2424" s="3">
        <v>-3.0720000000000001</v>
      </c>
      <c r="AD2424" s="3">
        <v>-1.2999999999999999E-2</v>
      </c>
      <c r="AE2424" s="3">
        <v>0.17399999999999999</v>
      </c>
      <c r="AF2424" s="3">
        <v>0.42599999999999999</v>
      </c>
      <c r="AG2424" s="3">
        <v>1.5409999999999999</v>
      </c>
      <c r="AH2424" s="3">
        <v>2.2349999999999999</v>
      </c>
      <c r="AI2424" s="3">
        <v>0.94599999999999995</v>
      </c>
      <c r="AJ2424" s="3">
        <v>2.66</v>
      </c>
      <c r="AK2424" s="3">
        <v>2.3559999999999999</v>
      </c>
      <c r="AL2424" s="3">
        <v>-3.1309999999999998</v>
      </c>
      <c r="AM2424" s="3">
        <v>-2.4750000000000001</v>
      </c>
      <c r="AN2424" s="3">
        <v>2E-3</v>
      </c>
      <c r="AO2424" s="3">
        <v>0.98499999999999999</v>
      </c>
      <c r="AP2424" s="3">
        <v>-0.35299999999999998</v>
      </c>
      <c r="AQ2424" s="3">
        <v>-0.25</v>
      </c>
      <c r="AR2424" s="3">
        <v>0.60199999999999998</v>
      </c>
      <c r="AS2424" s="3">
        <v>-2.8000000000000001E-2</v>
      </c>
      <c r="AT2424" s="3">
        <v>-0.38600000000000001</v>
      </c>
      <c r="AU2424" s="3">
        <v>-0.22700000000000001</v>
      </c>
      <c r="AV2424" s="3">
        <v>-0.42899999999999999</v>
      </c>
      <c r="AW2424" s="3">
        <v>-0.253</v>
      </c>
      <c r="AX2424" s="3">
        <v>-0.09</v>
      </c>
      <c r="AY2424" s="3">
        <v>-2.4E-2</v>
      </c>
      <c r="AZ2424" s="3">
        <v>-6.3E-2</v>
      </c>
      <c r="BA2424">
        <v>-9.6000000000000002E-2</v>
      </c>
      <c r="BB2424">
        <v>2017</v>
      </c>
    </row>
    <row r="2425" spans="1:54" hidden="1" x14ac:dyDescent="0.2">
      <c r="A2425">
        <v>939</v>
      </c>
      <c r="B2425" t="s">
        <v>508</v>
      </c>
      <c r="C2425" t="s">
        <v>237</v>
      </c>
      <c r="D2425" t="s">
        <v>167</v>
      </c>
      <c r="E2425" t="s">
        <v>235</v>
      </c>
      <c r="F2425" t="s">
        <v>234</v>
      </c>
      <c r="G2425" t="s">
        <v>225</v>
      </c>
      <c r="H2425" t="s">
        <v>222</v>
      </c>
      <c r="I2425" t="s">
        <v>1085</v>
      </c>
      <c r="J2425" s="3" t="s">
        <v>215</v>
      </c>
      <c r="K2425" s="3" t="s">
        <v>215</v>
      </c>
      <c r="L2425" s="3" t="s">
        <v>215</v>
      </c>
      <c r="M2425" s="3" t="s">
        <v>215</v>
      </c>
      <c r="N2425" s="3" t="s">
        <v>215</v>
      </c>
      <c r="O2425" s="3" t="s">
        <v>215</v>
      </c>
      <c r="P2425" s="3" t="s">
        <v>215</v>
      </c>
      <c r="Q2425" s="3" t="s">
        <v>215</v>
      </c>
      <c r="R2425" s="3" t="s">
        <v>215</v>
      </c>
      <c r="S2425" s="3" t="s">
        <v>215</v>
      </c>
      <c r="T2425" s="3" t="s">
        <v>215</v>
      </c>
      <c r="U2425" s="3" t="s">
        <v>215</v>
      </c>
      <c r="V2425" s="3" t="s">
        <v>215</v>
      </c>
      <c r="W2425" s="3" t="s">
        <v>215</v>
      </c>
      <c r="X2425" s="3" t="s">
        <v>215</v>
      </c>
      <c r="Y2425" s="3" t="s">
        <v>215</v>
      </c>
      <c r="Z2425" s="3">
        <v>-1.7999999999999999E-2</v>
      </c>
      <c r="AA2425" s="3">
        <v>-1.2999999999999999E-2</v>
      </c>
      <c r="AB2425" s="3">
        <v>-8.9999999999999993E-3</v>
      </c>
      <c r="AC2425" s="3">
        <v>-1.4E-2</v>
      </c>
      <c r="AD2425" s="3">
        <v>-1.7000000000000001E-2</v>
      </c>
      <c r="AE2425" s="3">
        <v>-0.16200000000000001</v>
      </c>
      <c r="AF2425" s="3">
        <v>-0.34499999999999997</v>
      </c>
      <c r="AG2425" s="3">
        <v>-0.64300000000000002</v>
      </c>
      <c r="AH2425" s="3">
        <v>-0.89900000000000002</v>
      </c>
      <c r="AI2425" s="3">
        <v>-1.1180000000000001</v>
      </c>
      <c r="AJ2425" s="3">
        <v>-1.502</v>
      </c>
      <c r="AK2425" s="3">
        <v>-1.7250000000000001</v>
      </c>
      <c r="AL2425" s="3">
        <v>-1.3160000000000001</v>
      </c>
      <c r="AM2425" s="3">
        <v>-1.367</v>
      </c>
      <c r="AN2425" s="3">
        <v>-1.25</v>
      </c>
      <c r="AO2425" s="3">
        <v>-1.1259999999999999</v>
      </c>
      <c r="AP2425" s="3">
        <v>-0.872</v>
      </c>
      <c r="AQ2425" s="3">
        <v>-0.83099999999999996</v>
      </c>
      <c r="AR2425" s="3">
        <v>-0.78</v>
      </c>
      <c r="AS2425" s="3">
        <v>-0.45700000000000002</v>
      </c>
      <c r="AT2425" s="3">
        <v>-0.57299999999999995</v>
      </c>
      <c r="AU2425" s="3">
        <v>-0.13100000000000001</v>
      </c>
      <c r="AV2425" s="3">
        <v>-4.3999999999999997E-2</v>
      </c>
      <c r="AW2425" s="3">
        <v>4.0000000000000001E-3</v>
      </c>
      <c r="AX2425" s="3">
        <v>1.0999999999999999E-2</v>
      </c>
      <c r="AY2425" s="3">
        <v>1.0999999999999999E-2</v>
      </c>
      <c r="AZ2425" s="3">
        <v>1.2999999999999999E-2</v>
      </c>
      <c r="BA2425">
        <v>2.9000000000000001E-2</v>
      </c>
      <c r="BB2425">
        <v>2017</v>
      </c>
    </row>
    <row r="2426" spans="1:54" hidden="1" x14ac:dyDescent="0.2">
      <c r="A2426">
        <v>939</v>
      </c>
      <c r="B2426" t="s">
        <v>508</v>
      </c>
      <c r="C2426" t="s">
        <v>236</v>
      </c>
      <c r="D2426" t="s">
        <v>167</v>
      </c>
      <c r="E2426" t="s">
        <v>235</v>
      </c>
      <c r="F2426" t="s">
        <v>234</v>
      </c>
      <c r="G2426" t="s">
        <v>217</v>
      </c>
      <c r="I2426" t="s">
        <v>354</v>
      </c>
      <c r="J2426" s="3" t="s">
        <v>215</v>
      </c>
      <c r="K2426" s="3" t="s">
        <v>215</v>
      </c>
      <c r="L2426" s="3" t="s">
        <v>215</v>
      </c>
      <c r="M2426" s="3" t="s">
        <v>215</v>
      </c>
      <c r="N2426" s="3" t="s">
        <v>215</v>
      </c>
      <c r="O2426" s="3" t="s">
        <v>215</v>
      </c>
      <c r="P2426" s="3" t="s">
        <v>215</v>
      </c>
      <c r="Q2426" s="3" t="s">
        <v>215</v>
      </c>
      <c r="R2426" s="3" t="s">
        <v>215</v>
      </c>
      <c r="S2426" s="3" t="s">
        <v>215</v>
      </c>
      <c r="T2426" s="3" t="s">
        <v>215</v>
      </c>
      <c r="U2426" s="3" t="s">
        <v>215</v>
      </c>
      <c r="V2426" s="3" t="s">
        <v>215</v>
      </c>
      <c r="W2426" s="3" t="s">
        <v>215</v>
      </c>
      <c r="X2426" s="3" t="s">
        <v>215</v>
      </c>
      <c r="Y2426" s="3" t="s">
        <v>215</v>
      </c>
      <c r="Z2426" s="3">
        <v>-0.496</v>
      </c>
      <c r="AA2426" s="3">
        <v>-0.28599999999999998</v>
      </c>
      <c r="AB2426" s="3">
        <v>-0.17899999999999999</v>
      </c>
      <c r="AC2426" s="3">
        <v>-0.26400000000000001</v>
      </c>
      <c r="AD2426" s="3">
        <v>-0.27400000000000002</v>
      </c>
      <c r="AE2426" s="3">
        <v>-2.3260000000000001</v>
      </c>
      <c r="AF2426" s="3">
        <v>-4.4349999999999996</v>
      </c>
      <c r="AG2426" s="3">
        <v>-7.3879999999999999</v>
      </c>
      <c r="AH2426" s="3">
        <v>-9.26</v>
      </c>
      <c r="AI2426" s="3">
        <v>-9.9290000000000003</v>
      </c>
      <c r="AJ2426" s="3">
        <v>-11.105</v>
      </c>
      <c r="AK2426" s="3">
        <v>-10.62</v>
      </c>
      <c r="AL2426" s="3">
        <v>-7.97</v>
      </c>
      <c r="AM2426" s="3">
        <v>-9.6630000000000003</v>
      </c>
      <c r="AN2426" s="3">
        <v>-8.4960000000000004</v>
      </c>
      <c r="AO2426" s="3">
        <v>-6.758</v>
      </c>
      <c r="AP2426" s="3">
        <v>-4.859</v>
      </c>
      <c r="AQ2426" s="3">
        <v>-4.3869999999999996</v>
      </c>
      <c r="AR2426" s="3">
        <v>-3.944</v>
      </c>
      <c r="AS2426" s="3">
        <v>-2.2450000000000001</v>
      </c>
      <c r="AT2426" s="3">
        <v>-2.7160000000000002</v>
      </c>
      <c r="AU2426" s="3">
        <v>-0.57199999999999995</v>
      </c>
      <c r="AV2426" s="3">
        <v>-0.17799999999999999</v>
      </c>
      <c r="AW2426" s="3">
        <v>1.4E-2</v>
      </c>
      <c r="AX2426" s="3">
        <v>3.7999999999999999E-2</v>
      </c>
      <c r="AY2426" s="3">
        <v>3.5999999999999997E-2</v>
      </c>
      <c r="AZ2426" s="3">
        <v>4.2000000000000003E-2</v>
      </c>
      <c r="BA2426">
        <v>8.5999999999999993E-2</v>
      </c>
      <c r="BB2426">
        <v>2017</v>
      </c>
    </row>
    <row r="2427" spans="1:54" hidden="1" x14ac:dyDescent="0.2">
      <c r="A2427">
        <v>939</v>
      </c>
      <c r="B2427" t="s">
        <v>508</v>
      </c>
      <c r="C2427" t="s">
        <v>233</v>
      </c>
      <c r="D2427" t="s">
        <v>167</v>
      </c>
      <c r="E2427" t="s">
        <v>231</v>
      </c>
      <c r="F2427" t="s">
        <v>230</v>
      </c>
      <c r="G2427" t="s">
        <v>225</v>
      </c>
      <c r="H2427" t="s">
        <v>222</v>
      </c>
      <c r="I2427" t="s">
        <v>1085</v>
      </c>
      <c r="J2427" s="3" t="s">
        <v>215</v>
      </c>
      <c r="K2427" s="3" t="s">
        <v>215</v>
      </c>
      <c r="L2427" s="3" t="s">
        <v>215</v>
      </c>
      <c r="M2427" s="3" t="s">
        <v>215</v>
      </c>
      <c r="N2427" s="3" t="s">
        <v>215</v>
      </c>
      <c r="O2427" s="3" t="s">
        <v>215</v>
      </c>
      <c r="P2427" s="3" t="s">
        <v>215</v>
      </c>
      <c r="Q2427" s="3" t="s">
        <v>215</v>
      </c>
      <c r="R2427" s="3" t="s">
        <v>215</v>
      </c>
      <c r="S2427" s="3" t="s">
        <v>215</v>
      </c>
      <c r="T2427" s="3" t="s">
        <v>215</v>
      </c>
      <c r="U2427" s="3" t="s">
        <v>215</v>
      </c>
      <c r="V2427" s="3" t="s">
        <v>215</v>
      </c>
      <c r="W2427" s="3" t="s">
        <v>215</v>
      </c>
      <c r="X2427" s="3" t="s">
        <v>215</v>
      </c>
      <c r="Y2427" s="3">
        <v>0.248</v>
      </c>
      <c r="Z2427" s="3">
        <v>0.26900000000000002</v>
      </c>
      <c r="AA2427" s="3">
        <v>0.27600000000000002</v>
      </c>
      <c r="AB2427" s="3">
        <v>0.27500000000000002</v>
      </c>
      <c r="AC2427" s="3">
        <v>0.32100000000000001</v>
      </c>
      <c r="AD2427" s="3">
        <v>0.316</v>
      </c>
      <c r="AE2427" s="3">
        <v>0.33300000000000002</v>
      </c>
      <c r="AF2427" s="3">
        <v>0.443</v>
      </c>
      <c r="AG2427" s="3">
        <v>0.49</v>
      </c>
      <c r="AH2427" s="3">
        <v>0.49099999999999999</v>
      </c>
      <c r="AI2427" s="3">
        <v>0.51200000000000001</v>
      </c>
      <c r="AJ2427" s="3">
        <v>0.59599999999999997</v>
      </c>
      <c r="AK2427" s="3">
        <v>0.59499999999999997</v>
      </c>
      <c r="AL2427" s="3">
        <v>0.74099999999999999</v>
      </c>
      <c r="AM2427" s="3">
        <v>0.996</v>
      </c>
      <c r="AN2427" s="3">
        <v>0.96399999999999997</v>
      </c>
      <c r="AO2427" s="3">
        <v>1.0109999999999999</v>
      </c>
      <c r="AP2427" s="3">
        <v>1.746</v>
      </c>
      <c r="AQ2427" s="3">
        <v>1.9239999999999999</v>
      </c>
      <c r="AR2427" s="3">
        <v>2.1080000000000001</v>
      </c>
      <c r="AS2427" s="3">
        <v>2.0350000000000001</v>
      </c>
      <c r="AT2427" s="3">
        <v>1.9870000000000001</v>
      </c>
      <c r="AU2427" s="3">
        <v>2.0179999999999998</v>
      </c>
      <c r="AV2427" s="3">
        <v>2.105</v>
      </c>
      <c r="AW2427" s="3">
        <v>2.153</v>
      </c>
      <c r="AX2427" s="3">
        <v>2.16</v>
      </c>
      <c r="AY2427" s="3">
        <v>2.16</v>
      </c>
      <c r="AZ2427" s="3">
        <v>2.1629999999999998</v>
      </c>
      <c r="BA2427">
        <v>2.1789999999999998</v>
      </c>
      <c r="BB2427">
        <v>2017</v>
      </c>
    </row>
    <row r="2428" spans="1:54" hidden="1" x14ac:dyDescent="0.2">
      <c r="A2428">
        <v>939</v>
      </c>
      <c r="B2428" t="s">
        <v>508</v>
      </c>
      <c r="C2428" t="s">
        <v>232</v>
      </c>
      <c r="D2428" t="s">
        <v>167</v>
      </c>
      <c r="E2428" t="s">
        <v>231</v>
      </c>
      <c r="F2428" t="s">
        <v>230</v>
      </c>
      <c r="G2428" t="s">
        <v>217</v>
      </c>
      <c r="I2428" t="s">
        <v>229</v>
      </c>
      <c r="J2428" s="3" t="s">
        <v>215</v>
      </c>
      <c r="K2428" s="3" t="s">
        <v>215</v>
      </c>
      <c r="L2428" s="3" t="s">
        <v>215</v>
      </c>
      <c r="M2428" s="3" t="s">
        <v>215</v>
      </c>
      <c r="N2428" s="3" t="s">
        <v>215</v>
      </c>
      <c r="O2428" s="3" t="s">
        <v>215</v>
      </c>
      <c r="P2428" s="3" t="s">
        <v>215</v>
      </c>
      <c r="Q2428" s="3" t="s">
        <v>215</v>
      </c>
      <c r="R2428" s="3" t="s">
        <v>215</v>
      </c>
      <c r="S2428" s="3" t="s">
        <v>215</v>
      </c>
      <c r="T2428" s="3" t="s">
        <v>215</v>
      </c>
      <c r="U2428" s="3" t="s">
        <v>215</v>
      </c>
      <c r="V2428" s="3" t="s">
        <v>215</v>
      </c>
      <c r="W2428" s="3" t="s">
        <v>215</v>
      </c>
      <c r="X2428" s="3" t="s">
        <v>215</v>
      </c>
      <c r="Y2428" s="3">
        <v>8.9149999999999991</v>
      </c>
      <c r="Z2428" s="3">
        <v>7.359</v>
      </c>
      <c r="AA2428" s="3">
        <v>6.1379999999999999</v>
      </c>
      <c r="AB2428" s="3">
        <v>5.4530000000000003</v>
      </c>
      <c r="AC2428" s="3">
        <v>5.9640000000000004</v>
      </c>
      <c r="AD2428" s="3">
        <v>5.1139999999999999</v>
      </c>
      <c r="AE2428" s="3">
        <v>4.7789999999999999</v>
      </c>
      <c r="AF2428" s="3">
        <v>5.6970000000000001</v>
      </c>
      <c r="AG2428" s="3">
        <v>5.6230000000000002</v>
      </c>
      <c r="AH2428" s="3">
        <v>5.0620000000000003</v>
      </c>
      <c r="AI2428" s="3">
        <v>4.5490000000000004</v>
      </c>
      <c r="AJ2428" s="3">
        <v>4.4039999999999999</v>
      </c>
      <c r="AK2428" s="3">
        <v>3.6640000000000001</v>
      </c>
      <c r="AL2428" s="3">
        <v>4.4870000000000001</v>
      </c>
      <c r="AM2428" s="3">
        <v>7.0380000000000003</v>
      </c>
      <c r="AN2428" s="3">
        <v>6.5510000000000002</v>
      </c>
      <c r="AO2428" s="3">
        <v>6.0670000000000002</v>
      </c>
      <c r="AP2428" s="3">
        <v>9.7330000000000005</v>
      </c>
      <c r="AQ2428" s="3">
        <v>10.161</v>
      </c>
      <c r="AR2428" s="3">
        <v>10.667</v>
      </c>
      <c r="AS2428" s="3">
        <v>10.000999999999999</v>
      </c>
      <c r="AT2428" s="3">
        <v>9.4169999999999998</v>
      </c>
      <c r="AU2428" s="3">
        <v>8.7720000000000002</v>
      </c>
      <c r="AV2428" s="3">
        <v>8.4670000000000005</v>
      </c>
      <c r="AW2428" s="3">
        <v>8.1150000000000002</v>
      </c>
      <c r="AX2428" s="3">
        <v>7.6420000000000003</v>
      </c>
      <c r="AY2428" s="3">
        <v>7.1769999999999996</v>
      </c>
      <c r="AZ2428" s="3">
        <v>6.7549999999999999</v>
      </c>
      <c r="BA2428">
        <v>6.4</v>
      </c>
      <c r="BB2428">
        <v>2017</v>
      </c>
    </row>
    <row r="2429" spans="1:54" hidden="1" x14ac:dyDescent="0.2">
      <c r="A2429">
        <v>939</v>
      </c>
      <c r="B2429" t="s">
        <v>508</v>
      </c>
      <c r="C2429" t="s">
        <v>228</v>
      </c>
      <c r="D2429" t="s">
        <v>167</v>
      </c>
      <c r="E2429" t="s">
        <v>227</v>
      </c>
      <c r="F2429" t="s">
        <v>226</v>
      </c>
      <c r="G2429" t="s">
        <v>225</v>
      </c>
      <c r="H2429" t="s">
        <v>222</v>
      </c>
      <c r="I2429" t="s">
        <v>1085</v>
      </c>
      <c r="J2429" s="3" t="s">
        <v>215</v>
      </c>
      <c r="K2429" s="3" t="s">
        <v>215</v>
      </c>
      <c r="L2429" s="3" t="s">
        <v>215</v>
      </c>
      <c r="M2429" s="3" t="s">
        <v>215</v>
      </c>
      <c r="N2429" s="3" t="s">
        <v>215</v>
      </c>
      <c r="O2429" s="3" t="s">
        <v>215</v>
      </c>
      <c r="P2429" s="3" t="s">
        <v>215</v>
      </c>
      <c r="Q2429" s="3" t="s">
        <v>215</v>
      </c>
      <c r="R2429" s="3" t="s">
        <v>215</v>
      </c>
      <c r="S2429" s="3" t="s">
        <v>215</v>
      </c>
      <c r="T2429" s="3" t="s">
        <v>215</v>
      </c>
      <c r="U2429" s="3" t="s">
        <v>215</v>
      </c>
      <c r="V2429" s="3" t="s">
        <v>215</v>
      </c>
      <c r="W2429" s="3">
        <v>1.4610000000000001</v>
      </c>
      <c r="X2429" s="3">
        <v>2.0070000000000001</v>
      </c>
      <c r="Y2429" s="3">
        <v>2.7789999999999999</v>
      </c>
      <c r="Z2429" s="3">
        <v>3.649</v>
      </c>
      <c r="AA2429" s="3">
        <v>4.4950000000000001</v>
      </c>
      <c r="AB2429" s="3">
        <v>5.0490000000000004</v>
      </c>
      <c r="AC2429" s="3">
        <v>5.3789999999999996</v>
      </c>
      <c r="AD2429" s="3">
        <v>6.1710000000000003</v>
      </c>
      <c r="AE2429" s="3">
        <v>6.976</v>
      </c>
      <c r="AF2429" s="3">
        <v>7.774</v>
      </c>
      <c r="AG2429" s="3">
        <v>8.7089999999999996</v>
      </c>
      <c r="AH2429" s="3">
        <v>9.7080000000000002</v>
      </c>
      <c r="AI2429" s="3">
        <v>11.262</v>
      </c>
      <c r="AJ2429" s="3">
        <v>13.522</v>
      </c>
      <c r="AK2429" s="3">
        <v>16.245999999999999</v>
      </c>
      <c r="AL2429" s="3">
        <v>16.516999999999999</v>
      </c>
      <c r="AM2429" s="3">
        <v>14.146000000000001</v>
      </c>
      <c r="AN2429" s="3">
        <v>14.717000000000001</v>
      </c>
      <c r="AO2429" s="3">
        <v>16.667999999999999</v>
      </c>
      <c r="AP2429" s="3">
        <v>17.934999999999999</v>
      </c>
      <c r="AQ2429" s="3">
        <v>18.931999999999999</v>
      </c>
      <c r="AR2429" s="3">
        <v>19.765999999999998</v>
      </c>
      <c r="AS2429" s="3">
        <v>20.347999999999999</v>
      </c>
      <c r="AT2429" s="3">
        <v>21.097999999999999</v>
      </c>
      <c r="AU2429" s="3">
        <v>23.001999999999999</v>
      </c>
      <c r="AV2429" s="3">
        <v>24.86</v>
      </c>
      <c r="AW2429" s="3">
        <v>26.529</v>
      </c>
      <c r="AX2429" s="3">
        <v>28.263999999999999</v>
      </c>
      <c r="AY2429" s="3">
        <v>30.094000000000001</v>
      </c>
      <c r="AZ2429" s="3">
        <v>32.014000000000003</v>
      </c>
      <c r="BA2429">
        <v>34.04</v>
      </c>
      <c r="BB2429">
        <v>2017</v>
      </c>
    </row>
    <row r="2430" spans="1:54" hidden="1" x14ac:dyDescent="0.2">
      <c r="A2430">
        <v>939</v>
      </c>
      <c r="B2430" t="s">
        <v>508</v>
      </c>
      <c r="C2430" t="s">
        <v>224</v>
      </c>
      <c r="D2430" t="s">
        <v>167</v>
      </c>
      <c r="E2430" t="s">
        <v>219</v>
      </c>
      <c r="F2430" t="s">
        <v>218</v>
      </c>
      <c r="G2430" t="s">
        <v>223</v>
      </c>
      <c r="H2430" t="s">
        <v>222</v>
      </c>
      <c r="I2430" t="s">
        <v>795</v>
      </c>
      <c r="J2430" s="3" t="s">
        <v>215</v>
      </c>
      <c r="K2430" s="3" t="s">
        <v>215</v>
      </c>
      <c r="L2430" s="3" t="s">
        <v>215</v>
      </c>
      <c r="M2430" s="3" t="s">
        <v>215</v>
      </c>
      <c r="N2430" s="3" t="s">
        <v>215</v>
      </c>
      <c r="O2430" s="3" t="s">
        <v>215</v>
      </c>
      <c r="P2430" s="3" t="s">
        <v>215</v>
      </c>
      <c r="Q2430" s="3" t="s">
        <v>215</v>
      </c>
      <c r="R2430" s="3" t="s">
        <v>215</v>
      </c>
      <c r="S2430" s="3" t="s">
        <v>215</v>
      </c>
      <c r="T2430" s="3" t="s">
        <v>215</v>
      </c>
      <c r="U2430" s="3" t="s">
        <v>215</v>
      </c>
      <c r="V2430" s="3" t="s">
        <v>215</v>
      </c>
      <c r="W2430" s="3">
        <v>2.1000000000000001E-2</v>
      </c>
      <c r="X2430" s="3">
        <v>-0.16500000000000001</v>
      </c>
      <c r="Y2430" s="3">
        <v>-0.158</v>
      </c>
      <c r="Z2430" s="3">
        <v>-0.39900000000000002</v>
      </c>
      <c r="AA2430" s="3">
        <v>-0.56299999999999994</v>
      </c>
      <c r="AB2430" s="3">
        <v>-0.48</v>
      </c>
      <c r="AC2430" s="3">
        <v>-0.246</v>
      </c>
      <c r="AD2430" s="3">
        <v>-0.308</v>
      </c>
      <c r="AE2430" s="3">
        <v>-0.44400000000000001</v>
      </c>
      <c r="AF2430" s="3">
        <v>-0.81499999999999995</v>
      </c>
      <c r="AG2430" s="3">
        <v>-1.27</v>
      </c>
      <c r="AH2430" s="3">
        <v>-1.448</v>
      </c>
      <c r="AI2430" s="3">
        <v>-1.224</v>
      </c>
      <c r="AJ2430" s="3">
        <v>-2.5409999999999999</v>
      </c>
      <c r="AK2430" s="3">
        <v>-3.3359999999999999</v>
      </c>
      <c r="AL2430" s="3">
        <v>-2.1070000000000002</v>
      </c>
      <c r="AM2430" s="3">
        <v>0.501</v>
      </c>
      <c r="AN2430" s="3">
        <v>0.35099999999999998</v>
      </c>
      <c r="AO2430" s="3">
        <v>0.309</v>
      </c>
      <c r="AP2430" s="3">
        <v>-0.44900000000000001</v>
      </c>
      <c r="AQ2430" s="3">
        <v>0.13</v>
      </c>
      <c r="AR2430" s="3">
        <v>6.8000000000000005E-2</v>
      </c>
      <c r="AS2430" s="3">
        <v>0.441</v>
      </c>
      <c r="AT2430" s="3">
        <v>0.443</v>
      </c>
      <c r="AU2430" s="3">
        <v>0.82899999999999996</v>
      </c>
      <c r="AV2430" s="3">
        <v>0.60199999999999998</v>
      </c>
      <c r="AW2430" s="3">
        <v>0.22800000000000001</v>
      </c>
      <c r="AX2430" s="3">
        <v>-9.1999999999999998E-2</v>
      </c>
      <c r="AY2430" s="3">
        <v>-0.504</v>
      </c>
      <c r="AZ2430" s="3">
        <v>-0.88</v>
      </c>
      <c r="BA2430">
        <v>-1.1000000000000001</v>
      </c>
      <c r="BB2430">
        <v>2016</v>
      </c>
    </row>
    <row r="2431" spans="1:54" hidden="1" x14ac:dyDescent="0.2">
      <c r="A2431">
        <v>939</v>
      </c>
      <c r="B2431" t="s">
        <v>508</v>
      </c>
      <c r="C2431" t="s">
        <v>220</v>
      </c>
      <c r="D2431" t="s">
        <v>167</v>
      </c>
      <c r="E2431" t="s">
        <v>219</v>
      </c>
      <c r="F2431" t="s">
        <v>218</v>
      </c>
      <c r="G2431" t="s">
        <v>217</v>
      </c>
      <c r="I2431" t="s">
        <v>216</v>
      </c>
      <c r="J2431" s="3" t="s">
        <v>215</v>
      </c>
      <c r="K2431" s="3" t="s">
        <v>215</v>
      </c>
      <c r="L2431" s="3" t="s">
        <v>215</v>
      </c>
      <c r="M2431" s="3" t="s">
        <v>215</v>
      </c>
      <c r="N2431" s="3" t="s">
        <v>215</v>
      </c>
      <c r="O2431" s="3" t="s">
        <v>215</v>
      </c>
      <c r="P2431" s="3" t="s">
        <v>215</v>
      </c>
      <c r="Q2431" s="3" t="s">
        <v>215</v>
      </c>
      <c r="R2431" s="3" t="s">
        <v>215</v>
      </c>
      <c r="S2431" s="3" t="s">
        <v>215</v>
      </c>
      <c r="T2431" s="3" t="s">
        <v>215</v>
      </c>
      <c r="U2431" s="3" t="s">
        <v>215</v>
      </c>
      <c r="V2431" s="3" t="s">
        <v>215</v>
      </c>
      <c r="W2431" s="3">
        <v>1.2130000000000001</v>
      </c>
      <c r="X2431" s="3">
        <v>-6.7809999999999997</v>
      </c>
      <c r="Y2431" s="3">
        <v>-4.1589999999999998</v>
      </c>
      <c r="Z2431" s="3">
        <v>-8.4160000000000004</v>
      </c>
      <c r="AA2431" s="3">
        <v>-11.093999999999999</v>
      </c>
      <c r="AB2431" s="3">
        <v>-8.5449999999999999</v>
      </c>
      <c r="AC2431" s="3">
        <v>-4.2809999999999997</v>
      </c>
      <c r="AD2431" s="3">
        <v>-5.3920000000000003</v>
      </c>
      <c r="AE2431" s="3">
        <v>-7.0919999999999996</v>
      </c>
      <c r="AF2431" s="3">
        <v>-11.092000000000001</v>
      </c>
      <c r="AG2431" s="3">
        <v>-12.893000000000001</v>
      </c>
      <c r="AH2431" s="3">
        <v>-11.991</v>
      </c>
      <c r="AI2431" s="3">
        <v>-8.7279999999999998</v>
      </c>
      <c r="AJ2431" s="3">
        <v>-14.959</v>
      </c>
      <c r="AK2431" s="3">
        <v>-14.981999999999999</v>
      </c>
      <c r="AL2431" s="3">
        <v>-8.6769999999999996</v>
      </c>
      <c r="AM2431" s="3">
        <v>2.5409999999999999</v>
      </c>
      <c r="AN2431" s="3">
        <v>1.7989999999999999</v>
      </c>
      <c r="AO2431" s="3">
        <v>1.3340000000000001</v>
      </c>
      <c r="AP2431" s="3">
        <v>-1.948</v>
      </c>
      <c r="AQ2431" s="3">
        <v>0.51800000000000002</v>
      </c>
      <c r="AR2431" s="3">
        <v>0.25900000000000001</v>
      </c>
      <c r="AS2431" s="3">
        <v>1.9530000000000001</v>
      </c>
      <c r="AT2431" s="3">
        <v>1.8959999999999999</v>
      </c>
      <c r="AU2431" s="3">
        <v>3.1909999999999998</v>
      </c>
      <c r="AV2431" s="3">
        <v>1.954</v>
      </c>
      <c r="AW2431" s="3">
        <v>0.68700000000000006</v>
      </c>
      <c r="AX2431" s="3">
        <v>-0.25700000000000001</v>
      </c>
      <c r="AY2431" s="3">
        <v>-1.3109999999999999</v>
      </c>
      <c r="AZ2431" s="3">
        <v>-2.1360000000000001</v>
      </c>
      <c r="BA2431">
        <v>-2.5009999999999999</v>
      </c>
      <c r="BB2431">
        <v>2016</v>
      </c>
    </row>
    <row r="2432" spans="1:54" x14ac:dyDescent="0.2">
      <c r="A2432">
        <v>644</v>
      </c>
      <c r="B2432" t="s">
        <v>507</v>
      </c>
      <c r="C2432" t="s">
        <v>352</v>
      </c>
      <c r="D2432" t="s">
        <v>0</v>
      </c>
      <c r="E2432" t="s">
        <v>349</v>
      </c>
      <c r="F2432" t="s">
        <v>351</v>
      </c>
      <c r="G2432" t="s">
        <v>225</v>
      </c>
      <c r="H2432" t="s">
        <v>222</v>
      </c>
      <c r="I2432" t="s">
        <v>1086</v>
      </c>
      <c r="J2432" s="3">
        <v>215.89599999999999</v>
      </c>
      <c r="K2432" s="3">
        <v>215.89599999999999</v>
      </c>
      <c r="L2432" s="3">
        <v>217.971</v>
      </c>
      <c r="M2432" s="3">
        <v>235.071</v>
      </c>
      <c r="N2432" s="3">
        <v>229.65299999999999</v>
      </c>
      <c r="O2432" s="3">
        <v>203.44300000000001</v>
      </c>
      <c r="P2432" s="3">
        <v>223.16200000000001</v>
      </c>
      <c r="Q2432" s="3">
        <v>254.11500000000001</v>
      </c>
      <c r="R2432" s="3">
        <v>255.57400000000001</v>
      </c>
      <c r="S2432" s="3">
        <v>254.40600000000001</v>
      </c>
      <c r="T2432" s="3">
        <v>261.024</v>
      </c>
      <c r="U2432" s="3">
        <v>242.184</v>
      </c>
      <c r="V2432" s="3">
        <v>220.61199999999999</v>
      </c>
      <c r="W2432" s="3">
        <v>250.09200000000001</v>
      </c>
      <c r="X2432" s="3">
        <v>258.81200000000001</v>
      </c>
      <c r="Y2432" s="3">
        <v>274.65300000000002</v>
      </c>
      <c r="Z2432" s="3">
        <v>311.82100000000003</v>
      </c>
      <c r="AA2432" s="3">
        <v>320.67899999999997</v>
      </c>
      <c r="AB2432" s="3">
        <v>307.25700000000001</v>
      </c>
      <c r="AC2432" s="3">
        <v>326.59500000000003</v>
      </c>
      <c r="AD2432" s="3">
        <v>358.72399999999999</v>
      </c>
      <c r="AE2432" s="3">
        <v>385.27</v>
      </c>
      <c r="AF2432" s="3">
        <v>391.43400000000003</v>
      </c>
      <c r="AG2432" s="3">
        <v>383.214</v>
      </c>
      <c r="AH2432" s="3">
        <v>428.05</v>
      </c>
      <c r="AI2432" s="3">
        <v>481.98500000000001</v>
      </c>
      <c r="AJ2432" s="3">
        <v>537.41300000000001</v>
      </c>
      <c r="AK2432" s="3">
        <v>600.82799999999997</v>
      </c>
      <c r="AL2432" s="3">
        <v>668.12</v>
      </c>
      <c r="AM2432" s="3">
        <v>734.93200000000002</v>
      </c>
      <c r="AN2432" s="3">
        <v>812.83500000000004</v>
      </c>
      <c r="AO2432" s="3">
        <v>905.49800000000005</v>
      </c>
      <c r="AP2432" s="3">
        <v>984.27700000000004</v>
      </c>
      <c r="AQ2432" s="3">
        <v>1081.72</v>
      </c>
      <c r="AR2432" s="3">
        <v>1193.1369999999999</v>
      </c>
      <c r="AS2432" s="3">
        <v>1317.2239999999999</v>
      </c>
      <c r="AT2432" s="3">
        <v>1422.6020000000001</v>
      </c>
      <c r="AU2432" s="3">
        <v>1577.107</v>
      </c>
      <c r="AV2432" s="3">
        <v>1711.8910000000001</v>
      </c>
      <c r="AW2432" s="3">
        <v>1854.6379999999999</v>
      </c>
      <c r="AX2432" s="3">
        <v>2004.01</v>
      </c>
      <c r="AY2432" s="3">
        <v>2163.8969999999999</v>
      </c>
      <c r="AZ2432" s="3">
        <v>2337.788</v>
      </c>
      <c r="BA2432">
        <v>2525.7510000000002</v>
      </c>
      <c r="BB2432">
        <v>2017</v>
      </c>
    </row>
    <row r="2433" spans="1:54" hidden="1" x14ac:dyDescent="0.2">
      <c r="A2433">
        <v>644</v>
      </c>
      <c r="B2433" t="s">
        <v>507</v>
      </c>
      <c r="C2433" t="s">
        <v>350</v>
      </c>
      <c r="D2433" t="s">
        <v>0</v>
      </c>
      <c r="E2433" t="s">
        <v>349</v>
      </c>
      <c r="F2433" t="s">
        <v>348</v>
      </c>
      <c r="G2433" t="s">
        <v>275</v>
      </c>
      <c r="I2433" t="s">
        <v>347</v>
      </c>
      <c r="J2433" s="3">
        <v>3.9969999999999999</v>
      </c>
      <c r="K2433" s="3" t="s">
        <v>355</v>
      </c>
      <c r="L2433" s="3">
        <v>0.96099999999999997</v>
      </c>
      <c r="M2433" s="3">
        <v>7.8449999999999998</v>
      </c>
      <c r="N2433" s="3">
        <v>-2.3050000000000002</v>
      </c>
      <c r="O2433" s="3">
        <v>-11.413</v>
      </c>
      <c r="P2433" s="3">
        <v>9.6929999999999996</v>
      </c>
      <c r="Q2433" s="3">
        <v>13.87</v>
      </c>
      <c r="R2433" s="3">
        <v>0.57399999999999995</v>
      </c>
      <c r="S2433" s="3">
        <v>-0.45700000000000002</v>
      </c>
      <c r="T2433" s="3">
        <v>2.6019999999999999</v>
      </c>
      <c r="U2433" s="3">
        <v>-7.218</v>
      </c>
      <c r="V2433" s="3">
        <v>-8.907</v>
      </c>
      <c r="W2433" s="3">
        <v>13.363</v>
      </c>
      <c r="X2433" s="3">
        <v>3.4860000000000002</v>
      </c>
      <c r="Y2433" s="3">
        <v>6.1210000000000004</v>
      </c>
      <c r="Z2433" s="3">
        <v>13.532999999999999</v>
      </c>
      <c r="AA2433" s="3">
        <v>2.84</v>
      </c>
      <c r="AB2433" s="3">
        <v>-4.1849999999999996</v>
      </c>
      <c r="AC2433" s="3">
        <v>6.2939999999999996</v>
      </c>
      <c r="AD2433" s="3">
        <v>9.8379999999999992</v>
      </c>
      <c r="AE2433" s="3">
        <v>7.4</v>
      </c>
      <c r="AF2433" s="3">
        <v>1.6</v>
      </c>
      <c r="AG2433" s="3">
        <v>-2.1</v>
      </c>
      <c r="AH2433" s="3">
        <v>11.7</v>
      </c>
      <c r="AI2433" s="3">
        <v>12.6</v>
      </c>
      <c r="AJ2433" s="3">
        <v>11.5</v>
      </c>
      <c r="AK2433" s="3">
        <v>11.8</v>
      </c>
      <c r="AL2433" s="3">
        <v>11.2</v>
      </c>
      <c r="AM2433" s="3">
        <v>10</v>
      </c>
      <c r="AN2433" s="3">
        <v>10.6</v>
      </c>
      <c r="AO2433" s="3">
        <v>11.4</v>
      </c>
      <c r="AP2433" s="3">
        <v>8.6999999999999993</v>
      </c>
      <c r="AQ2433" s="3">
        <v>9.9</v>
      </c>
      <c r="AR2433" s="3">
        <v>10.3</v>
      </c>
      <c r="AS2433" s="3">
        <v>10.4</v>
      </c>
      <c r="AT2433" s="3">
        <v>8</v>
      </c>
      <c r="AU2433" s="3">
        <v>10.861000000000001</v>
      </c>
      <c r="AV2433" s="3">
        <v>8.5459999999999994</v>
      </c>
      <c r="AW2433" s="3">
        <v>8.3390000000000004</v>
      </c>
      <c r="AX2433" s="3">
        <v>8.0540000000000003</v>
      </c>
      <c r="AY2433" s="3">
        <v>7.9779999999999998</v>
      </c>
      <c r="AZ2433" s="3">
        <v>8.0359999999999996</v>
      </c>
      <c r="BA2433">
        <v>8.0399999999999991</v>
      </c>
      <c r="BB2433">
        <v>2017</v>
      </c>
    </row>
    <row r="2434" spans="1:54" hidden="1" x14ac:dyDescent="0.2">
      <c r="A2434">
        <v>644</v>
      </c>
      <c r="B2434" t="s">
        <v>507</v>
      </c>
      <c r="C2434" t="s">
        <v>346</v>
      </c>
      <c r="D2434" t="s">
        <v>0</v>
      </c>
      <c r="E2434" t="s">
        <v>342</v>
      </c>
      <c r="F2434" t="s">
        <v>345</v>
      </c>
      <c r="G2434" t="s">
        <v>225</v>
      </c>
      <c r="H2434" t="s">
        <v>222</v>
      </c>
      <c r="I2434" t="s">
        <v>1086</v>
      </c>
      <c r="J2434" s="3">
        <v>15.287000000000001</v>
      </c>
      <c r="K2434" s="3">
        <v>15.686</v>
      </c>
      <c r="L2434" s="3">
        <v>16.504999999999999</v>
      </c>
      <c r="M2434" s="3">
        <v>18.347000000000001</v>
      </c>
      <c r="N2434" s="3">
        <v>17.335999999999999</v>
      </c>
      <c r="O2434" s="3">
        <v>20.302</v>
      </c>
      <c r="P2434" s="3">
        <v>21.088999999999999</v>
      </c>
      <c r="Q2434" s="3">
        <v>22.542999999999999</v>
      </c>
      <c r="R2434" s="3">
        <v>23.36</v>
      </c>
      <c r="S2434" s="3">
        <v>24.574999999999999</v>
      </c>
      <c r="T2434" s="3">
        <v>26.071000000000002</v>
      </c>
      <c r="U2434" s="3">
        <v>28.831</v>
      </c>
      <c r="V2434" s="3">
        <v>30.42</v>
      </c>
      <c r="W2434" s="3">
        <v>39.021999999999998</v>
      </c>
      <c r="X2434" s="3">
        <v>41.447000000000003</v>
      </c>
      <c r="Y2434" s="3">
        <v>49.576000000000001</v>
      </c>
      <c r="Z2434" s="3">
        <v>55.87</v>
      </c>
      <c r="AA2434" s="3">
        <v>57.874000000000002</v>
      </c>
      <c r="AB2434" s="3">
        <v>55.655000000000001</v>
      </c>
      <c r="AC2434" s="3">
        <v>59.8</v>
      </c>
      <c r="AD2434" s="3">
        <v>67.128</v>
      </c>
      <c r="AE2434" s="3">
        <v>68.554000000000002</v>
      </c>
      <c r="AF2434" s="3">
        <v>67.066999999999993</v>
      </c>
      <c r="AG2434" s="3">
        <v>73.992000000000004</v>
      </c>
      <c r="AH2434" s="3">
        <v>87.415999999999997</v>
      </c>
      <c r="AI2434" s="3">
        <v>107.349</v>
      </c>
      <c r="AJ2434" s="3">
        <v>132.66900000000001</v>
      </c>
      <c r="AK2434" s="3">
        <v>173.297</v>
      </c>
      <c r="AL2434" s="3">
        <v>250.13300000000001</v>
      </c>
      <c r="AM2434" s="3">
        <v>337.60899999999998</v>
      </c>
      <c r="AN2434" s="3">
        <v>385.94299999999998</v>
      </c>
      <c r="AO2434" s="3">
        <v>515.07899999999995</v>
      </c>
      <c r="AP2434" s="3">
        <v>747.32600000000002</v>
      </c>
      <c r="AQ2434" s="3">
        <v>866.92100000000005</v>
      </c>
      <c r="AR2434" s="3">
        <v>1060.825</v>
      </c>
      <c r="AS2434" s="3">
        <v>1297.961</v>
      </c>
      <c r="AT2434" s="3">
        <v>1541.277</v>
      </c>
      <c r="AU2434" s="3">
        <v>1806.6559999999999</v>
      </c>
      <c r="AV2434" s="3">
        <v>2191.616</v>
      </c>
      <c r="AW2434" s="3">
        <v>2607.049</v>
      </c>
      <c r="AX2434" s="3">
        <v>3053.2779999999998</v>
      </c>
      <c r="AY2434" s="3">
        <v>3570.1570000000002</v>
      </c>
      <c r="AZ2434" s="3">
        <v>4177.8389999999999</v>
      </c>
      <c r="BA2434">
        <v>4913.4979999999996</v>
      </c>
      <c r="BB2434">
        <v>2017</v>
      </c>
    </row>
    <row r="2435" spans="1:54" hidden="1" x14ac:dyDescent="0.2">
      <c r="A2435">
        <v>644</v>
      </c>
      <c r="B2435" t="s">
        <v>507</v>
      </c>
      <c r="C2435" t="s">
        <v>344</v>
      </c>
      <c r="D2435" t="s">
        <v>0</v>
      </c>
      <c r="E2435" t="s">
        <v>342</v>
      </c>
      <c r="F2435" t="s">
        <v>343</v>
      </c>
      <c r="G2435" t="s">
        <v>223</v>
      </c>
      <c r="H2435" t="s">
        <v>222</v>
      </c>
      <c r="I2435" t="s">
        <v>310</v>
      </c>
      <c r="J2435" s="3">
        <v>7.3849999999999998</v>
      </c>
      <c r="K2435" s="3">
        <v>7.5780000000000003</v>
      </c>
      <c r="L2435" s="3">
        <v>7.9729999999999999</v>
      </c>
      <c r="M2435" s="3">
        <v>8.8629999999999995</v>
      </c>
      <c r="N2435" s="3">
        <v>8.375</v>
      </c>
      <c r="O2435" s="3">
        <v>9.8079999999999998</v>
      </c>
      <c r="P2435" s="3">
        <v>10.188000000000001</v>
      </c>
      <c r="Q2435" s="3">
        <v>10.89</v>
      </c>
      <c r="R2435" s="3">
        <v>11.285</v>
      </c>
      <c r="S2435" s="3">
        <v>11.872</v>
      </c>
      <c r="T2435" s="3">
        <v>12.595000000000001</v>
      </c>
      <c r="U2435" s="3">
        <v>13.928000000000001</v>
      </c>
      <c r="V2435" s="3">
        <v>14.696</v>
      </c>
      <c r="W2435" s="3">
        <v>9.1430000000000007</v>
      </c>
      <c r="X2435" s="3">
        <v>8.1349999999999998</v>
      </c>
      <c r="Y2435" s="3">
        <v>8.4309999999999992</v>
      </c>
      <c r="Z2435" s="3">
        <v>8.8260000000000005</v>
      </c>
      <c r="AA2435" s="3">
        <v>8.9090000000000007</v>
      </c>
      <c r="AB2435" s="3">
        <v>8.0779999999999994</v>
      </c>
      <c r="AC2435" s="3">
        <v>7.9269999999999996</v>
      </c>
      <c r="AD2435" s="3">
        <v>8.2349999999999994</v>
      </c>
      <c r="AE2435" s="3">
        <v>8.2230000000000008</v>
      </c>
      <c r="AF2435" s="3">
        <v>7.851</v>
      </c>
      <c r="AG2435" s="3">
        <v>8.6229999999999993</v>
      </c>
      <c r="AH2435" s="3">
        <v>10.141999999999999</v>
      </c>
      <c r="AI2435" s="3">
        <v>12.407999999999999</v>
      </c>
      <c r="AJ2435" s="3">
        <v>15.282999999999999</v>
      </c>
      <c r="AK2435" s="3">
        <v>19.701000000000001</v>
      </c>
      <c r="AL2435" s="3">
        <v>26.838999999999999</v>
      </c>
      <c r="AM2435" s="3">
        <v>32.463999999999999</v>
      </c>
      <c r="AN2435" s="3">
        <v>29.917000000000002</v>
      </c>
      <c r="AO2435" s="3">
        <v>31.957999999999998</v>
      </c>
      <c r="AP2435" s="3">
        <v>43.134</v>
      </c>
      <c r="AQ2435" s="3">
        <v>47.655999999999999</v>
      </c>
      <c r="AR2435" s="3">
        <v>55.512</v>
      </c>
      <c r="AS2435" s="3">
        <v>64.683000000000007</v>
      </c>
      <c r="AT2435" s="3">
        <v>73.150999999999996</v>
      </c>
      <c r="AU2435" s="3">
        <v>80.873999999999995</v>
      </c>
      <c r="AV2435" s="3">
        <v>85.664000000000001</v>
      </c>
      <c r="AW2435" s="3">
        <v>89.727000000000004</v>
      </c>
      <c r="AX2435" s="3">
        <v>98.21</v>
      </c>
      <c r="AY2435" s="3">
        <v>107.32299999999999</v>
      </c>
      <c r="AZ2435" s="3">
        <v>117.374</v>
      </c>
      <c r="BA2435">
        <v>129.011</v>
      </c>
      <c r="BB2435">
        <v>2017</v>
      </c>
    </row>
    <row r="2436" spans="1:54" hidden="1" x14ac:dyDescent="0.2">
      <c r="A2436">
        <v>644</v>
      </c>
      <c r="B2436" t="s">
        <v>507</v>
      </c>
      <c r="C2436" t="s">
        <v>213</v>
      </c>
      <c r="D2436" t="s">
        <v>0</v>
      </c>
      <c r="E2436" t="s">
        <v>342</v>
      </c>
      <c r="F2436" t="s">
        <v>341</v>
      </c>
      <c r="G2436" t="s">
        <v>323</v>
      </c>
      <c r="H2436" t="s">
        <v>222</v>
      </c>
      <c r="I2436" t="s">
        <v>310</v>
      </c>
      <c r="J2436" s="3">
        <v>10.723000000000001</v>
      </c>
      <c r="K2436" s="3">
        <v>11.725</v>
      </c>
      <c r="L2436" s="3">
        <v>12.571999999999999</v>
      </c>
      <c r="M2436" s="3">
        <v>14.093</v>
      </c>
      <c r="N2436" s="3">
        <v>14.257</v>
      </c>
      <c r="O2436" s="3">
        <v>13.034000000000001</v>
      </c>
      <c r="P2436" s="3">
        <v>14.586</v>
      </c>
      <c r="Q2436" s="3">
        <v>17.033000000000001</v>
      </c>
      <c r="R2436" s="3">
        <v>17.73</v>
      </c>
      <c r="S2436" s="3">
        <v>18.335000000000001</v>
      </c>
      <c r="T2436" s="3">
        <v>19.507999999999999</v>
      </c>
      <c r="U2436" s="3">
        <v>18.702999999999999</v>
      </c>
      <c r="V2436" s="3">
        <v>17.425000000000001</v>
      </c>
      <c r="W2436" s="3">
        <v>20.222999999999999</v>
      </c>
      <c r="X2436" s="3">
        <v>21.373999999999999</v>
      </c>
      <c r="Y2436" s="3">
        <v>23.155000000000001</v>
      </c>
      <c r="Z2436" s="3">
        <v>26.768999999999998</v>
      </c>
      <c r="AA2436" s="3">
        <v>28</v>
      </c>
      <c r="AB2436" s="3">
        <v>27.12</v>
      </c>
      <c r="AC2436" s="3">
        <v>29.268000000000001</v>
      </c>
      <c r="AD2436" s="3">
        <v>32.878</v>
      </c>
      <c r="AE2436" s="3">
        <v>36.116</v>
      </c>
      <c r="AF2436" s="3">
        <v>37.256999999999998</v>
      </c>
      <c r="AG2436" s="3">
        <v>37.201999999999998</v>
      </c>
      <c r="AH2436" s="3">
        <v>42.697000000000003</v>
      </c>
      <c r="AI2436" s="3">
        <v>49.624000000000002</v>
      </c>
      <c r="AJ2436" s="3">
        <v>57.030999999999999</v>
      </c>
      <c r="AK2436" s="3">
        <v>65.456999999999994</v>
      </c>
      <c r="AL2436" s="3">
        <v>74.215999999999994</v>
      </c>
      <c r="AM2436" s="3">
        <v>82.257999999999996</v>
      </c>
      <c r="AN2436" s="3">
        <v>92.088999999999999</v>
      </c>
      <c r="AO2436" s="3">
        <v>104.705</v>
      </c>
      <c r="AP2436" s="3">
        <v>115.911</v>
      </c>
      <c r="AQ2436" s="3">
        <v>129.44300000000001</v>
      </c>
      <c r="AR2436" s="3">
        <v>145.33799999999999</v>
      </c>
      <c r="AS2436" s="3">
        <v>162.19300000000001</v>
      </c>
      <c r="AT2436" s="3">
        <v>177.404</v>
      </c>
      <c r="AU2436" s="3">
        <v>200.21</v>
      </c>
      <c r="AV2436" s="3">
        <v>222.25800000000001</v>
      </c>
      <c r="AW2436" s="3">
        <v>246.01300000000001</v>
      </c>
      <c r="AX2436" s="3">
        <v>271.05</v>
      </c>
      <c r="AY2436" s="3">
        <v>298.25299999999999</v>
      </c>
      <c r="AZ2436" s="3">
        <v>327.75400000000002</v>
      </c>
      <c r="BA2436">
        <v>360.267</v>
      </c>
      <c r="BB2436">
        <v>2017</v>
      </c>
    </row>
    <row r="2437" spans="1:54" hidden="1" x14ac:dyDescent="0.2">
      <c r="A2437">
        <v>644</v>
      </c>
      <c r="B2437" t="s">
        <v>507</v>
      </c>
      <c r="C2437" t="s">
        <v>340</v>
      </c>
      <c r="D2437" t="s">
        <v>0</v>
      </c>
      <c r="E2437" t="s">
        <v>339</v>
      </c>
      <c r="F2437" t="s">
        <v>338</v>
      </c>
      <c r="G2437" t="s">
        <v>295</v>
      </c>
      <c r="I2437" t="s">
        <v>337</v>
      </c>
      <c r="J2437" s="3">
        <v>7.0810000000000004</v>
      </c>
      <c r="K2437" s="3">
        <v>7.266</v>
      </c>
      <c r="L2437" s="3">
        <v>7.5720000000000001</v>
      </c>
      <c r="M2437" s="3">
        <v>7.8049999999999997</v>
      </c>
      <c r="N2437" s="3">
        <v>7.5490000000000004</v>
      </c>
      <c r="O2437" s="3">
        <v>9.9789999999999992</v>
      </c>
      <c r="P2437" s="3">
        <v>9.4499999999999993</v>
      </c>
      <c r="Q2437" s="3">
        <v>8.8710000000000004</v>
      </c>
      <c r="R2437" s="3">
        <v>9.14</v>
      </c>
      <c r="S2437" s="3">
        <v>9.66</v>
      </c>
      <c r="T2437" s="3">
        <v>9.9879999999999995</v>
      </c>
      <c r="U2437" s="3">
        <v>11.904999999999999</v>
      </c>
      <c r="V2437" s="3">
        <v>13.789</v>
      </c>
      <c r="W2437" s="3">
        <v>15.603</v>
      </c>
      <c r="X2437" s="3">
        <v>16.013999999999999</v>
      </c>
      <c r="Y2437" s="3">
        <v>18.050999999999998</v>
      </c>
      <c r="Z2437" s="3">
        <v>17.917000000000002</v>
      </c>
      <c r="AA2437" s="3">
        <v>18.047000000000001</v>
      </c>
      <c r="AB2437" s="3">
        <v>18.113</v>
      </c>
      <c r="AC2437" s="3">
        <v>18.309999999999999</v>
      </c>
      <c r="AD2437" s="3">
        <v>18.713000000000001</v>
      </c>
      <c r="AE2437" s="3">
        <v>17.794</v>
      </c>
      <c r="AF2437" s="3">
        <v>17.134</v>
      </c>
      <c r="AG2437" s="3">
        <v>19.308</v>
      </c>
      <c r="AH2437" s="3">
        <v>20.422000000000001</v>
      </c>
      <c r="AI2437" s="3">
        <v>22.271999999999998</v>
      </c>
      <c r="AJ2437" s="3">
        <v>24.687000000000001</v>
      </c>
      <c r="AK2437" s="3">
        <v>28.843</v>
      </c>
      <c r="AL2437" s="3">
        <v>37.438000000000002</v>
      </c>
      <c r="AM2437" s="3">
        <v>45.936999999999998</v>
      </c>
      <c r="AN2437" s="3">
        <v>47.481000000000002</v>
      </c>
      <c r="AO2437" s="3">
        <v>56.883000000000003</v>
      </c>
      <c r="AP2437" s="3">
        <v>75.926000000000002</v>
      </c>
      <c r="AQ2437" s="3">
        <v>80.143000000000001</v>
      </c>
      <c r="AR2437" s="3">
        <v>88.911000000000001</v>
      </c>
      <c r="AS2437" s="3">
        <v>98.537999999999997</v>
      </c>
      <c r="AT2437" s="3">
        <v>108.342</v>
      </c>
      <c r="AU2437" s="3">
        <v>114.55500000000001</v>
      </c>
      <c r="AV2437" s="3">
        <v>128.023</v>
      </c>
      <c r="AW2437" s="3">
        <v>140.56899999999999</v>
      </c>
      <c r="AX2437" s="3">
        <v>152.358</v>
      </c>
      <c r="AY2437" s="3">
        <v>164.98699999999999</v>
      </c>
      <c r="AZ2437" s="3">
        <v>178.709</v>
      </c>
      <c r="BA2437">
        <v>194.536</v>
      </c>
      <c r="BB2437">
        <v>2017</v>
      </c>
    </row>
    <row r="2438" spans="1:54" hidden="1" x14ac:dyDescent="0.2">
      <c r="A2438">
        <v>644</v>
      </c>
      <c r="B2438" t="s">
        <v>507</v>
      </c>
      <c r="C2438" t="s">
        <v>336</v>
      </c>
      <c r="D2438" t="s">
        <v>0</v>
      </c>
      <c r="E2438" t="s">
        <v>333</v>
      </c>
      <c r="F2438" t="s">
        <v>335</v>
      </c>
      <c r="G2438" t="s">
        <v>225</v>
      </c>
      <c r="H2438" t="s">
        <v>322</v>
      </c>
      <c r="I2438" t="s">
        <v>330</v>
      </c>
      <c r="J2438" s="3">
        <v>6290.6769999999997</v>
      </c>
      <c r="K2438" s="3">
        <v>6142.5309999999999</v>
      </c>
      <c r="L2438" s="3">
        <v>6029.4790000000003</v>
      </c>
      <c r="M2438" s="3">
        <v>6303.2669999999998</v>
      </c>
      <c r="N2438" s="3">
        <v>5961.973</v>
      </c>
      <c r="O2438" s="3">
        <v>5113.3680000000004</v>
      </c>
      <c r="P2438" s="3">
        <v>5431.8029999999999</v>
      </c>
      <c r="Q2438" s="3">
        <v>5989.9129999999996</v>
      </c>
      <c r="R2438" s="3">
        <v>5833.0770000000002</v>
      </c>
      <c r="S2438" s="3">
        <v>5619.3220000000001</v>
      </c>
      <c r="T2438" s="3">
        <v>5576.6440000000002</v>
      </c>
      <c r="U2438" s="3">
        <v>5001.7809999999999</v>
      </c>
      <c r="V2438" s="3">
        <v>4403.7489999999998</v>
      </c>
      <c r="W2438" s="3">
        <v>4826.9269999999997</v>
      </c>
      <c r="X2438" s="3">
        <v>4834.7669999999998</v>
      </c>
      <c r="Y2438" s="3">
        <v>4972.8670000000002</v>
      </c>
      <c r="Z2438" s="3">
        <v>5480.3119999999999</v>
      </c>
      <c r="AA2438" s="3">
        <v>5477.54</v>
      </c>
      <c r="AB2438" s="3">
        <v>5105.6930000000002</v>
      </c>
      <c r="AC2438" s="3">
        <v>5282.48</v>
      </c>
      <c r="AD2438" s="3">
        <v>5649.2039999999997</v>
      </c>
      <c r="AE2438" s="3">
        <v>5890.5290000000005</v>
      </c>
      <c r="AF2438" s="3">
        <v>5823.183</v>
      </c>
      <c r="AG2438" s="3">
        <v>5371.5110000000004</v>
      </c>
      <c r="AH2438" s="3">
        <v>5847.9309999999996</v>
      </c>
      <c r="AI2438" s="3">
        <v>6417.9049999999997</v>
      </c>
      <c r="AJ2438" s="3">
        <v>6974.6239999999998</v>
      </c>
      <c r="AK2438" s="3">
        <v>7600.0290000000005</v>
      </c>
      <c r="AL2438" s="3">
        <v>8318.1419999999998</v>
      </c>
      <c r="AM2438" s="3">
        <v>9005.8619999999992</v>
      </c>
      <c r="AN2438" s="3">
        <v>9803.625</v>
      </c>
      <c r="AO2438" s="3">
        <v>10749.251</v>
      </c>
      <c r="AP2438" s="3">
        <v>11500.429</v>
      </c>
      <c r="AQ2438" s="3">
        <v>12439.932000000001</v>
      </c>
      <c r="AR2438" s="3">
        <v>13505.163</v>
      </c>
      <c r="AS2438" s="3">
        <v>14674.901</v>
      </c>
      <c r="AT2438" s="3">
        <v>15599.304</v>
      </c>
      <c r="AU2438" s="3">
        <v>17021.169999999998</v>
      </c>
      <c r="AV2438" s="3">
        <v>18184.89</v>
      </c>
      <c r="AW2438" s="3">
        <v>19390.989000000001</v>
      </c>
      <c r="AX2438" s="3">
        <v>20622.77</v>
      </c>
      <c r="AY2438" s="3">
        <v>21917.452000000001</v>
      </c>
      <c r="AZ2438" s="3">
        <v>23305.842000000001</v>
      </c>
      <c r="BA2438">
        <v>24783.149000000001</v>
      </c>
      <c r="BB2438">
        <v>2016</v>
      </c>
    </row>
    <row r="2439" spans="1:54" hidden="1" x14ac:dyDescent="0.2">
      <c r="A2439">
        <v>644</v>
      </c>
      <c r="B2439" t="s">
        <v>507</v>
      </c>
      <c r="C2439" t="s">
        <v>334</v>
      </c>
      <c r="D2439" t="s">
        <v>0</v>
      </c>
      <c r="E2439" t="s">
        <v>333</v>
      </c>
      <c r="F2439" t="s">
        <v>332</v>
      </c>
      <c r="G2439" t="s">
        <v>331</v>
      </c>
      <c r="H2439" t="s">
        <v>322</v>
      </c>
      <c r="I2439" t="s">
        <v>330</v>
      </c>
      <c r="J2439" s="3">
        <v>727.40499999999997</v>
      </c>
      <c r="K2439" s="3">
        <v>710.27499999999998</v>
      </c>
      <c r="L2439" s="3">
        <v>697.20299999999997</v>
      </c>
      <c r="M2439" s="3">
        <v>728.86099999999999</v>
      </c>
      <c r="N2439" s="3">
        <v>689.39700000000005</v>
      </c>
      <c r="O2439" s="3">
        <v>591.27099999999996</v>
      </c>
      <c r="P2439" s="3">
        <v>628.09199999999998</v>
      </c>
      <c r="Q2439" s="3">
        <v>692.62699999999995</v>
      </c>
      <c r="R2439" s="3">
        <v>674.49199999999996</v>
      </c>
      <c r="S2439" s="3">
        <v>649.77499999999998</v>
      </c>
      <c r="T2439" s="3">
        <v>644.84</v>
      </c>
      <c r="U2439" s="3">
        <v>578.36699999999996</v>
      </c>
      <c r="V2439" s="3">
        <v>509.21600000000001</v>
      </c>
      <c r="W2439" s="3">
        <v>558.149</v>
      </c>
      <c r="X2439" s="3">
        <v>559.05499999999995</v>
      </c>
      <c r="Y2439" s="3">
        <v>575.024</v>
      </c>
      <c r="Z2439" s="3">
        <v>633.70100000000002</v>
      </c>
      <c r="AA2439" s="3">
        <v>633.38099999999997</v>
      </c>
      <c r="AB2439" s="3">
        <v>590.38300000000004</v>
      </c>
      <c r="AC2439" s="3">
        <v>610.82500000000005</v>
      </c>
      <c r="AD2439" s="3">
        <v>653.23</v>
      </c>
      <c r="AE2439" s="3">
        <v>681.13499999999999</v>
      </c>
      <c r="AF2439" s="3">
        <v>673.34799999999996</v>
      </c>
      <c r="AG2439" s="3">
        <v>621.12</v>
      </c>
      <c r="AH2439" s="3">
        <v>676.21</v>
      </c>
      <c r="AI2439" s="3">
        <v>742.11699999999996</v>
      </c>
      <c r="AJ2439" s="3">
        <v>806.49199999999996</v>
      </c>
      <c r="AK2439" s="3">
        <v>878.80899999999997</v>
      </c>
      <c r="AL2439" s="3">
        <v>961.846</v>
      </c>
      <c r="AM2439" s="3">
        <v>1041.3689999999999</v>
      </c>
      <c r="AN2439" s="3">
        <v>1133.616</v>
      </c>
      <c r="AO2439" s="3">
        <v>1242.961</v>
      </c>
      <c r="AP2439" s="3">
        <v>1329.8209999999999</v>
      </c>
      <c r="AQ2439" s="3">
        <v>1438.4580000000001</v>
      </c>
      <c r="AR2439" s="3">
        <v>1561.633</v>
      </c>
      <c r="AS2439" s="3">
        <v>1696.893</v>
      </c>
      <c r="AT2439" s="3">
        <v>1803.7840000000001</v>
      </c>
      <c r="AU2439" s="3">
        <v>1968.1969999999999</v>
      </c>
      <c r="AV2439" s="3">
        <v>2102.761</v>
      </c>
      <c r="AW2439" s="3">
        <v>2242.2249999999999</v>
      </c>
      <c r="AX2439" s="3">
        <v>2384.6579999999999</v>
      </c>
      <c r="AY2439" s="3">
        <v>2534.3649999999998</v>
      </c>
      <c r="AZ2439" s="3">
        <v>2694.9079999999999</v>
      </c>
      <c r="BA2439">
        <v>2865.7330000000002</v>
      </c>
      <c r="BB2439">
        <v>2016</v>
      </c>
    </row>
    <row r="2440" spans="1:54" hidden="1" x14ac:dyDescent="0.2">
      <c r="A2440">
        <v>644</v>
      </c>
      <c r="B2440" t="s">
        <v>507</v>
      </c>
      <c r="C2440" t="s">
        <v>329</v>
      </c>
      <c r="D2440" t="s">
        <v>0</v>
      </c>
      <c r="E2440" t="s">
        <v>325</v>
      </c>
      <c r="F2440" t="s">
        <v>328</v>
      </c>
      <c r="G2440" t="s">
        <v>225</v>
      </c>
      <c r="H2440" t="s">
        <v>322</v>
      </c>
      <c r="I2440" t="s">
        <v>321</v>
      </c>
      <c r="J2440" s="3">
        <v>445.41800000000001</v>
      </c>
      <c r="K2440" s="3">
        <v>446.28899999999999</v>
      </c>
      <c r="L2440" s="3">
        <v>456.55200000000002</v>
      </c>
      <c r="M2440" s="3">
        <v>491.959</v>
      </c>
      <c r="N2440" s="3">
        <v>450.065</v>
      </c>
      <c r="O2440" s="3">
        <v>510.27100000000002</v>
      </c>
      <c r="P2440" s="3">
        <v>513.32100000000003</v>
      </c>
      <c r="Q2440" s="3">
        <v>531.36599999999999</v>
      </c>
      <c r="R2440" s="3">
        <v>533.149</v>
      </c>
      <c r="S2440" s="3">
        <v>542.82100000000003</v>
      </c>
      <c r="T2440" s="3">
        <v>557</v>
      </c>
      <c r="U2440" s="3">
        <v>595.43799999999999</v>
      </c>
      <c r="V2440" s="3">
        <v>607.23400000000004</v>
      </c>
      <c r="W2440" s="3">
        <v>753.15099999999995</v>
      </c>
      <c r="X2440" s="3">
        <v>774.26099999999997</v>
      </c>
      <c r="Y2440" s="3">
        <v>897.62900000000002</v>
      </c>
      <c r="Z2440" s="3">
        <v>981.91800000000001</v>
      </c>
      <c r="AA2440" s="3">
        <v>988.54600000000005</v>
      </c>
      <c r="AB2440" s="3">
        <v>924.81799999999998</v>
      </c>
      <c r="AC2440" s="3">
        <v>967.23599999999999</v>
      </c>
      <c r="AD2440" s="3">
        <v>1057.1379999999999</v>
      </c>
      <c r="AE2440" s="3">
        <v>1048.1469999999999</v>
      </c>
      <c r="AF2440" s="3">
        <v>997.72799999999995</v>
      </c>
      <c r="AG2440" s="3">
        <v>1037.152</v>
      </c>
      <c r="AH2440" s="3">
        <v>1194.2639999999999</v>
      </c>
      <c r="AI2440" s="3">
        <v>1429.415</v>
      </c>
      <c r="AJ2440" s="3">
        <v>1721.8019999999999</v>
      </c>
      <c r="AK2440" s="3">
        <v>2192.0810000000001</v>
      </c>
      <c r="AL2440" s="3">
        <v>3114.1680000000001</v>
      </c>
      <c r="AM2440" s="3">
        <v>4137.0609999999997</v>
      </c>
      <c r="AN2440" s="3">
        <v>4654.8710000000001</v>
      </c>
      <c r="AO2440" s="3">
        <v>6114.5420000000004</v>
      </c>
      <c r="AP2440" s="3">
        <v>8731.8680000000004</v>
      </c>
      <c r="AQ2440" s="3">
        <v>9969.7129999999997</v>
      </c>
      <c r="AR2440" s="3">
        <v>12007.519</v>
      </c>
      <c r="AS2440" s="3">
        <v>14460.306</v>
      </c>
      <c r="AT2440" s="3">
        <v>16900.623</v>
      </c>
      <c r="AU2440" s="3">
        <v>19498.614000000001</v>
      </c>
      <c r="AV2440" s="3">
        <v>23280.863000000001</v>
      </c>
      <c r="AW2440" s="3">
        <v>27257.748</v>
      </c>
      <c r="AX2440" s="3">
        <v>31420.531999999999</v>
      </c>
      <c r="AY2440" s="3">
        <v>36161.021000000001</v>
      </c>
      <c r="AZ2440" s="3">
        <v>41649.660000000003</v>
      </c>
      <c r="BA2440">
        <v>48212.184000000001</v>
      </c>
      <c r="BB2440">
        <v>2016</v>
      </c>
    </row>
    <row r="2441" spans="1:54" hidden="1" x14ac:dyDescent="0.2">
      <c r="A2441">
        <v>644</v>
      </c>
      <c r="B2441" t="s">
        <v>507</v>
      </c>
      <c r="C2441" t="s">
        <v>327</v>
      </c>
      <c r="D2441" t="s">
        <v>0</v>
      </c>
      <c r="E2441" t="s">
        <v>325</v>
      </c>
      <c r="F2441" t="s">
        <v>326</v>
      </c>
      <c r="G2441" t="s">
        <v>223</v>
      </c>
      <c r="H2441" t="s">
        <v>322</v>
      </c>
      <c r="I2441" t="s">
        <v>321</v>
      </c>
      <c r="J2441" s="3">
        <v>215.178</v>
      </c>
      <c r="K2441" s="3">
        <v>215.59899999999999</v>
      </c>
      <c r="L2441" s="3">
        <v>220.55699999999999</v>
      </c>
      <c r="M2441" s="3">
        <v>237.661</v>
      </c>
      <c r="N2441" s="3">
        <v>217.423</v>
      </c>
      <c r="O2441" s="3">
        <v>246.50700000000001</v>
      </c>
      <c r="P2441" s="3">
        <v>247.98099999999999</v>
      </c>
      <c r="Q2441" s="3">
        <v>256.69900000000001</v>
      </c>
      <c r="R2441" s="3">
        <v>257.56</v>
      </c>
      <c r="S2441" s="3">
        <v>262.233</v>
      </c>
      <c r="T2441" s="3">
        <v>269.08199999999999</v>
      </c>
      <c r="U2441" s="3">
        <v>287.65100000000001</v>
      </c>
      <c r="V2441" s="3">
        <v>293.35000000000002</v>
      </c>
      <c r="W2441" s="3">
        <v>176.465</v>
      </c>
      <c r="X2441" s="3">
        <v>151.965</v>
      </c>
      <c r="Y2441" s="3">
        <v>152.65799999999999</v>
      </c>
      <c r="Z2441" s="3">
        <v>155.12100000000001</v>
      </c>
      <c r="AA2441" s="3">
        <v>152.17099999999999</v>
      </c>
      <c r="AB2441" s="3">
        <v>134.226</v>
      </c>
      <c r="AC2441" s="3">
        <v>128.21299999999999</v>
      </c>
      <c r="AD2441" s="3">
        <v>129.678</v>
      </c>
      <c r="AE2441" s="3">
        <v>125.72199999999999</v>
      </c>
      <c r="AF2441" s="3">
        <v>116.789</v>
      </c>
      <c r="AG2441" s="3">
        <v>120.873</v>
      </c>
      <c r="AH2441" s="3">
        <v>138.553</v>
      </c>
      <c r="AI2441" s="3">
        <v>165.21799999999999</v>
      </c>
      <c r="AJ2441" s="3">
        <v>198.34399999999999</v>
      </c>
      <c r="AK2441" s="3">
        <v>249.209</v>
      </c>
      <c r="AL2441" s="3">
        <v>334.14499999999998</v>
      </c>
      <c r="AM2441" s="3">
        <v>397.80799999999999</v>
      </c>
      <c r="AN2441" s="3">
        <v>360.82900000000001</v>
      </c>
      <c r="AO2441" s="3">
        <v>379.38099999999997</v>
      </c>
      <c r="AP2441" s="3">
        <v>503.98899999999998</v>
      </c>
      <c r="AQ2441" s="3">
        <v>548.048</v>
      </c>
      <c r="AR2441" s="3">
        <v>628.34199999999998</v>
      </c>
      <c r="AS2441" s="3">
        <v>720.61699999999996</v>
      </c>
      <c r="AT2441" s="3">
        <v>802.12099999999998</v>
      </c>
      <c r="AU2441" s="3">
        <v>872.84</v>
      </c>
      <c r="AV2441" s="3">
        <v>909.98500000000001</v>
      </c>
      <c r="AW2441" s="3">
        <v>938.12900000000002</v>
      </c>
      <c r="AX2441" s="3">
        <v>1010.654</v>
      </c>
      <c r="AY2441" s="3">
        <v>1087.0409999999999</v>
      </c>
      <c r="AZ2441" s="3">
        <v>1170.126</v>
      </c>
      <c r="BA2441">
        <v>1265.885</v>
      </c>
      <c r="BB2441">
        <v>2016</v>
      </c>
    </row>
    <row r="2442" spans="1:54" hidden="1" x14ac:dyDescent="0.2">
      <c r="A2442">
        <v>644</v>
      </c>
      <c r="B2442" t="s">
        <v>507</v>
      </c>
      <c r="C2442" t="s">
        <v>212</v>
      </c>
      <c r="D2442" t="s">
        <v>0</v>
      </c>
      <c r="E2442" t="s">
        <v>325</v>
      </c>
      <c r="F2442" t="s">
        <v>324</v>
      </c>
      <c r="G2442" t="s">
        <v>323</v>
      </c>
      <c r="H2442" t="s">
        <v>322</v>
      </c>
      <c r="I2442" t="s">
        <v>321</v>
      </c>
      <c r="J2442" s="3">
        <v>312.45299999999997</v>
      </c>
      <c r="K2442" s="3">
        <v>333.58199999999999</v>
      </c>
      <c r="L2442" s="3">
        <v>347.75900000000001</v>
      </c>
      <c r="M2442" s="3">
        <v>377.90100000000001</v>
      </c>
      <c r="N2442" s="3">
        <v>370.12400000000002</v>
      </c>
      <c r="O2442" s="3">
        <v>327.601</v>
      </c>
      <c r="P2442" s="3">
        <v>355.01799999999997</v>
      </c>
      <c r="Q2442" s="3">
        <v>401.488</v>
      </c>
      <c r="R2442" s="3">
        <v>404.66199999999998</v>
      </c>
      <c r="S2442" s="3">
        <v>404.99200000000002</v>
      </c>
      <c r="T2442" s="3">
        <v>416.78199999999998</v>
      </c>
      <c r="U2442" s="3">
        <v>386.26</v>
      </c>
      <c r="V2442" s="3">
        <v>347.83100000000002</v>
      </c>
      <c r="W2442" s="3">
        <v>390.32499999999999</v>
      </c>
      <c r="X2442" s="3">
        <v>399.28</v>
      </c>
      <c r="Y2442" s="3">
        <v>419.25</v>
      </c>
      <c r="Z2442" s="3">
        <v>470.464</v>
      </c>
      <c r="AA2442" s="3">
        <v>478.27800000000002</v>
      </c>
      <c r="AB2442" s="3">
        <v>450.64699999999999</v>
      </c>
      <c r="AC2442" s="3">
        <v>473.38600000000002</v>
      </c>
      <c r="AD2442" s="3">
        <v>517.76800000000003</v>
      </c>
      <c r="AE2442" s="3">
        <v>552.19100000000003</v>
      </c>
      <c r="AF2442" s="3">
        <v>554.25800000000004</v>
      </c>
      <c r="AG2442" s="3">
        <v>521.46199999999999</v>
      </c>
      <c r="AH2442" s="3">
        <v>583.32399999999996</v>
      </c>
      <c r="AI2442" s="3">
        <v>660.774</v>
      </c>
      <c r="AJ2442" s="3">
        <v>740.15800000000002</v>
      </c>
      <c r="AK2442" s="3">
        <v>827.98800000000006</v>
      </c>
      <c r="AL2442" s="3">
        <v>924</v>
      </c>
      <c r="AM2442" s="3">
        <v>1007.991</v>
      </c>
      <c r="AN2442" s="3">
        <v>1110.6880000000001</v>
      </c>
      <c r="AO2442" s="3">
        <v>1242.961</v>
      </c>
      <c r="AP2442" s="3">
        <v>1354.318</v>
      </c>
      <c r="AQ2442" s="3">
        <v>1488.614</v>
      </c>
      <c r="AR2442" s="3">
        <v>1645.0889999999999</v>
      </c>
      <c r="AS2442" s="3">
        <v>1806.96</v>
      </c>
      <c r="AT2442" s="3">
        <v>1945.2909999999999</v>
      </c>
      <c r="AU2442" s="3">
        <v>2160.7959999999998</v>
      </c>
      <c r="AV2442" s="3">
        <v>2360.9780000000001</v>
      </c>
      <c r="AW2442" s="3">
        <v>2572.1680000000001</v>
      </c>
      <c r="AX2442" s="3">
        <v>2789.3110000000001</v>
      </c>
      <c r="AY2442" s="3">
        <v>3020.9169999999999</v>
      </c>
      <c r="AZ2442" s="3">
        <v>3267.4389999999999</v>
      </c>
      <c r="BA2442">
        <v>3535.0059999999999</v>
      </c>
      <c r="BB2442">
        <v>2016</v>
      </c>
    </row>
    <row r="2443" spans="1:54" hidden="1" x14ac:dyDescent="0.2">
      <c r="A2443">
        <v>644</v>
      </c>
      <c r="B2443" t="s">
        <v>507</v>
      </c>
      <c r="C2443" t="s">
        <v>320</v>
      </c>
      <c r="D2443" t="s">
        <v>0</v>
      </c>
      <c r="E2443" t="s">
        <v>319</v>
      </c>
      <c r="F2443" s="3" t="s">
        <v>318</v>
      </c>
      <c r="G2443" t="s">
        <v>243</v>
      </c>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row>
    <row r="2444" spans="1:54" hidden="1" x14ac:dyDescent="0.2">
      <c r="A2444">
        <v>644</v>
      </c>
      <c r="B2444" t="s">
        <v>507</v>
      </c>
      <c r="C2444" t="s">
        <v>317</v>
      </c>
      <c r="D2444" t="s">
        <v>0</v>
      </c>
      <c r="E2444" t="s">
        <v>316</v>
      </c>
      <c r="F2444" s="3" t="s">
        <v>315</v>
      </c>
      <c r="G2444" t="s">
        <v>288</v>
      </c>
      <c r="I2444" t="s">
        <v>310</v>
      </c>
      <c r="J2444">
        <v>8.1000000000000003E-2</v>
      </c>
      <c r="K2444">
        <v>0.08</v>
      </c>
      <c r="L2444">
        <v>0.08</v>
      </c>
      <c r="M2444">
        <v>8.4000000000000005E-2</v>
      </c>
      <c r="N2444">
        <v>7.9000000000000001E-2</v>
      </c>
      <c r="O2444">
        <v>6.8000000000000005E-2</v>
      </c>
      <c r="P2444">
        <v>7.1999999999999995E-2</v>
      </c>
      <c r="Q2444">
        <v>7.9000000000000001E-2</v>
      </c>
      <c r="R2444">
        <v>7.5999999999999998E-2</v>
      </c>
      <c r="S2444">
        <v>7.2999999999999995E-2</v>
      </c>
      <c r="T2444">
        <v>7.1999999999999995E-2</v>
      </c>
      <c r="U2444">
        <v>6.5000000000000002E-2</v>
      </c>
      <c r="V2444">
        <v>5.2999999999999999E-2</v>
      </c>
      <c r="W2444">
        <v>5.8999999999999997E-2</v>
      </c>
      <c r="X2444">
        <v>5.8999999999999997E-2</v>
      </c>
      <c r="Y2444">
        <v>6.0999999999999999E-2</v>
      </c>
      <c r="Z2444">
        <v>6.6000000000000003E-2</v>
      </c>
      <c r="AA2444">
        <v>6.5000000000000002E-2</v>
      </c>
      <c r="AB2444">
        <v>6.0999999999999999E-2</v>
      </c>
      <c r="AC2444">
        <v>6.3E-2</v>
      </c>
      <c r="AD2444">
        <v>6.6000000000000003E-2</v>
      </c>
      <c r="AE2444">
        <v>6.9000000000000006E-2</v>
      </c>
      <c r="AF2444">
        <v>6.8000000000000005E-2</v>
      </c>
      <c r="AG2444">
        <v>6.4000000000000001E-2</v>
      </c>
      <c r="AH2444">
        <v>6.8000000000000005E-2</v>
      </c>
      <c r="AI2444">
        <v>7.2999999999999995E-2</v>
      </c>
      <c r="AJ2444">
        <v>7.6999999999999999E-2</v>
      </c>
      <c r="AK2444">
        <v>8.2000000000000003E-2</v>
      </c>
      <c r="AL2444">
        <v>8.8999999999999996E-2</v>
      </c>
      <c r="AM2444">
        <v>9.8000000000000004E-2</v>
      </c>
      <c r="AN2444">
        <v>0.10299999999999999</v>
      </c>
      <c r="AO2444">
        <v>0.11</v>
      </c>
      <c r="AP2444">
        <v>0.11600000000000001</v>
      </c>
      <c r="AQ2444">
        <v>0.124</v>
      </c>
      <c r="AR2444">
        <v>0.13200000000000001</v>
      </c>
      <c r="AS2444">
        <v>0.14099999999999999</v>
      </c>
      <c r="AT2444">
        <v>0.14699999999999999</v>
      </c>
      <c r="AU2444">
        <v>0.158</v>
      </c>
      <c r="AV2444">
        <v>0.16500000000000001</v>
      </c>
      <c r="AW2444">
        <v>0.17199999999999999</v>
      </c>
      <c r="AX2444">
        <v>0.17899999999999999</v>
      </c>
      <c r="AY2444">
        <v>0.186</v>
      </c>
      <c r="AZ2444">
        <v>0.19400000000000001</v>
      </c>
      <c r="BA2444">
        <v>0.20200000000000001</v>
      </c>
      <c r="BB2444">
        <v>2017</v>
      </c>
    </row>
    <row r="2445" spans="1:54" hidden="1" x14ac:dyDescent="0.2">
      <c r="A2445">
        <v>644</v>
      </c>
      <c r="B2445" t="s">
        <v>507</v>
      </c>
      <c r="C2445" t="s">
        <v>314</v>
      </c>
      <c r="D2445" t="s">
        <v>0</v>
      </c>
      <c r="E2445" t="s">
        <v>313</v>
      </c>
      <c r="F2445" s="3" t="s">
        <v>312</v>
      </c>
      <c r="G2445" t="s">
        <v>311</v>
      </c>
      <c r="I2445" t="s">
        <v>310</v>
      </c>
      <c r="J2445">
        <v>1.4259999999999999</v>
      </c>
      <c r="K2445">
        <v>1.3380000000000001</v>
      </c>
      <c r="L2445">
        <v>1.3129999999999999</v>
      </c>
      <c r="M2445">
        <v>1.302</v>
      </c>
      <c r="N2445">
        <v>1.216</v>
      </c>
      <c r="O2445">
        <v>1.5580000000000001</v>
      </c>
      <c r="P2445">
        <v>1.446</v>
      </c>
      <c r="Q2445">
        <v>1.323</v>
      </c>
      <c r="R2445">
        <v>1.3180000000000001</v>
      </c>
      <c r="S2445">
        <v>1.34</v>
      </c>
      <c r="T2445">
        <v>1.3360000000000001</v>
      </c>
      <c r="U2445">
        <v>1.542</v>
      </c>
      <c r="V2445">
        <v>1.746</v>
      </c>
      <c r="W2445">
        <v>1.93</v>
      </c>
      <c r="X2445">
        <v>1.9390000000000001</v>
      </c>
      <c r="Y2445">
        <v>2.141</v>
      </c>
      <c r="Z2445">
        <v>2.0870000000000002</v>
      </c>
      <c r="AA2445">
        <v>2.0670000000000002</v>
      </c>
      <c r="AB2445">
        <v>2.052</v>
      </c>
      <c r="AC2445">
        <v>2.0430000000000001</v>
      </c>
      <c r="AD2445">
        <v>2.0419999999999998</v>
      </c>
      <c r="AE2445">
        <v>1.8979999999999999</v>
      </c>
      <c r="AF2445">
        <v>1.8</v>
      </c>
      <c r="AG2445">
        <v>1.9890000000000001</v>
      </c>
      <c r="AH2445">
        <v>2.0470000000000002</v>
      </c>
      <c r="AI2445">
        <v>2.1629999999999998</v>
      </c>
      <c r="AJ2445">
        <v>2.3260000000000001</v>
      </c>
      <c r="AK2445">
        <v>2.6469999999999998</v>
      </c>
      <c r="AL2445">
        <v>3.37</v>
      </c>
      <c r="AM2445">
        <v>4.1040000000000001</v>
      </c>
      <c r="AN2445">
        <v>4.1909999999999998</v>
      </c>
      <c r="AO2445">
        <v>4.9189999999999996</v>
      </c>
      <c r="AP2445">
        <v>6.4470000000000001</v>
      </c>
      <c r="AQ2445">
        <v>6.6970000000000001</v>
      </c>
      <c r="AR2445">
        <v>7.2990000000000004</v>
      </c>
      <c r="AS2445">
        <v>8.0030000000000001</v>
      </c>
      <c r="AT2445">
        <v>8.6880000000000006</v>
      </c>
      <c r="AU2445">
        <v>9.0239999999999991</v>
      </c>
      <c r="AV2445">
        <v>9.8610000000000007</v>
      </c>
      <c r="AW2445">
        <v>10.597</v>
      </c>
      <c r="AX2445">
        <v>11.265000000000001</v>
      </c>
      <c r="AY2445">
        <v>11.97</v>
      </c>
      <c r="AZ2445">
        <v>12.747</v>
      </c>
      <c r="BA2445">
        <v>13.638</v>
      </c>
      <c r="BB2445">
        <v>2017</v>
      </c>
    </row>
    <row r="2446" spans="1:54" hidden="1" x14ac:dyDescent="0.2">
      <c r="A2446">
        <v>644</v>
      </c>
      <c r="B2446" t="s">
        <v>507</v>
      </c>
      <c r="C2446" t="s">
        <v>309</v>
      </c>
      <c r="D2446" t="s">
        <v>0</v>
      </c>
      <c r="E2446" t="s">
        <v>308</v>
      </c>
      <c r="F2446" s="3" t="s">
        <v>307</v>
      </c>
      <c r="G2446" t="s">
        <v>217</v>
      </c>
      <c r="I2446" s="3" t="s">
        <v>1086</v>
      </c>
      <c r="J2446">
        <v>15.749000000000001</v>
      </c>
      <c r="K2446">
        <v>15.3</v>
      </c>
      <c r="L2446">
        <v>15.497</v>
      </c>
      <c r="M2446">
        <v>13.74</v>
      </c>
      <c r="N2446">
        <v>18.744</v>
      </c>
      <c r="O2446">
        <v>12.057</v>
      </c>
      <c r="P2446">
        <v>17.899999999999999</v>
      </c>
      <c r="Q2446">
        <v>16.785</v>
      </c>
      <c r="R2446">
        <v>22.783999999999999</v>
      </c>
      <c r="S2446">
        <v>15.69</v>
      </c>
      <c r="T2446">
        <v>13.81</v>
      </c>
      <c r="U2446">
        <v>11.516</v>
      </c>
      <c r="V2446">
        <v>10.593999999999999</v>
      </c>
      <c r="W2446">
        <v>16.388999999999999</v>
      </c>
      <c r="X2446">
        <v>17.47</v>
      </c>
      <c r="Y2446">
        <v>12.352</v>
      </c>
      <c r="Z2446">
        <v>17.515000000000001</v>
      </c>
      <c r="AA2446">
        <v>13.393000000000001</v>
      </c>
      <c r="AB2446">
        <v>15.194000000000001</v>
      </c>
      <c r="AC2446">
        <v>15.202999999999999</v>
      </c>
      <c r="AD2446">
        <v>20.216999999999999</v>
      </c>
      <c r="AE2446">
        <v>21.527999999999999</v>
      </c>
      <c r="AF2446">
        <v>22.838000000000001</v>
      </c>
      <c r="AG2446">
        <v>21.006</v>
      </c>
      <c r="AH2446">
        <v>25.05</v>
      </c>
      <c r="AI2446">
        <v>22.384</v>
      </c>
      <c r="AJ2446">
        <v>23.914000000000001</v>
      </c>
      <c r="AK2446">
        <v>20.780999999999999</v>
      </c>
      <c r="AL2446">
        <v>21.244</v>
      </c>
      <c r="AM2446">
        <v>24.677</v>
      </c>
      <c r="AN2446">
        <v>25.524000000000001</v>
      </c>
      <c r="AO2446">
        <v>32.107999999999997</v>
      </c>
      <c r="AP2446">
        <v>37.097999999999999</v>
      </c>
      <c r="AQ2446">
        <v>34.081000000000003</v>
      </c>
      <c r="AR2446">
        <v>37.981999999999999</v>
      </c>
      <c r="AS2446">
        <v>39.417000000000002</v>
      </c>
      <c r="AT2446">
        <v>37.999000000000002</v>
      </c>
      <c r="AU2446">
        <v>39</v>
      </c>
      <c r="AV2446">
        <v>37.686999999999998</v>
      </c>
      <c r="AW2446">
        <v>38.618000000000002</v>
      </c>
      <c r="AX2446">
        <v>37.354999999999997</v>
      </c>
      <c r="AY2446">
        <v>37.695999999999998</v>
      </c>
      <c r="AZ2446">
        <v>34.771000000000001</v>
      </c>
      <c r="BA2446">
        <v>30.375</v>
      </c>
      <c r="BB2446">
        <v>2017</v>
      </c>
    </row>
    <row r="2447" spans="1:54" hidden="1" x14ac:dyDescent="0.2">
      <c r="A2447">
        <v>644</v>
      </c>
      <c r="B2447" t="s">
        <v>507</v>
      </c>
      <c r="C2447" t="s">
        <v>306</v>
      </c>
      <c r="D2447" t="s">
        <v>0</v>
      </c>
      <c r="E2447" t="s">
        <v>305</v>
      </c>
      <c r="F2447" s="3" t="s">
        <v>304</v>
      </c>
      <c r="G2447" t="s">
        <v>217</v>
      </c>
      <c r="I2447" s="3" t="s">
        <v>1086</v>
      </c>
      <c r="J2447">
        <v>5.0049999999999999</v>
      </c>
      <c r="K2447">
        <v>6.0090000000000003</v>
      </c>
      <c r="L2447">
        <v>5.17</v>
      </c>
      <c r="M2447">
        <v>5.4269999999999996</v>
      </c>
      <c r="N2447">
        <v>8.0909999999999993</v>
      </c>
      <c r="O2447">
        <v>5.9160000000000004</v>
      </c>
      <c r="P2447">
        <v>7.3010000000000002</v>
      </c>
      <c r="Q2447">
        <v>5.5640000000000001</v>
      </c>
      <c r="R2447">
        <v>10.196</v>
      </c>
      <c r="S2447">
        <v>8.1910000000000007</v>
      </c>
      <c r="T2447">
        <v>7.1509999999999998</v>
      </c>
      <c r="U2447">
        <v>4.9509999999999996</v>
      </c>
      <c r="V2447">
        <v>6.5540000000000003</v>
      </c>
      <c r="W2447">
        <v>7.484</v>
      </c>
      <c r="X2447">
        <v>9.2279999999999998</v>
      </c>
      <c r="Y2447">
        <v>13.486000000000001</v>
      </c>
      <c r="Z2447">
        <v>12.23</v>
      </c>
      <c r="AA2447">
        <v>10.034000000000001</v>
      </c>
      <c r="AB2447">
        <v>12.526999999999999</v>
      </c>
      <c r="AC2447">
        <v>7.3959999999999999</v>
      </c>
      <c r="AD2447">
        <v>16.797999999999998</v>
      </c>
      <c r="AE2447">
        <v>19.707999999999998</v>
      </c>
      <c r="AF2447">
        <v>16.611999999999998</v>
      </c>
      <c r="AG2447">
        <v>18.021999999999998</v>
      </c>
      <c r="AH2447">
        <v>25.468</v>
      </c>
      <c r="AI2447">
        <v>17.14</v>
      </c>
      <c r="AJ2447">
        <v>13.021000000000001</v>
      </c>
      <c r="AK2447">
        <v>21.925999999999998</v>
      </c>
      <c r="AL2447">
        <v>20.829000000000001</v>
      </c>
      <c r="AM2447">
        <v>15.41</v>
      </c>
      <c r="AN2447">
        <v>24.494</v>
      </c>
      <c r="AO2447">
        <v>33.058999999999997</v>
      </c>
      <c r="AP2447">
        <v>31.175999999999998</v>
      </c>
      <c r="AQ2447">
        <v>28.058</v>
      </c>
      <c r="AR2447">
        <v>30.686</v>
      </c>
      <c r="AS2447">
        <v>32.351999999999997</v>
      </c>
      <c r="AT2447">
        <v>32.668999999999997</v>
      </c>
      <c r="AU2447">
        <v>32.063000000000002</v>
      </c>
      <c r="AV2447">
        <v>31.157</v>
      </c>
      <c r="AW2447">
        <v>32.320999999999998</v>
      </c>
      <c r="AX2447">
        <v>31.885999999999999</v>
      </c>
      <c r="AY2447">
        <v>32.97</v>
      </c>
      <c r="AZ2447">
        <v>30.692</v>
      </c>
      <c r="BA2447">
        <v>26.266999999999999</v>
      </c>
      <c r="BB2447">
        <v>2017</v>
      </c>
    </row>
    <row r="2448" spans="1:54" hidden="1" x14ac:dyDescent="0.2">
      <c r="A2448">
        <v>644</v>
      </c>
      <c r="B2448" t="s">
        <v>507</v>
      </c>
      <c r="C2448" t="s">
        <v>303</v>
      </c>
      <c r="D2448" t="s">
        <v>0</v>
      </c>
      <c r="E2448" t="s">
        <v>300</v>
      </c>
      <c r="F2448" s="3" t="s">
        <v>302</v>
      </c>
      <c r="G2448" t="s">
        <v>295</v>
      </c>
      <c r="I2448" t="s">
        <v>1087</v>
      </c>
      <c r="J2448">
        <v>33.588000000000001</v>
      </c>
      <c r="K2448">
        <v>34.238999999999997</v>
      </c>
      <c r="L2448">
        <v>36.901000000000003</v>
      </c>
      <c r="M2448">
        <v>38.218000000000004</v>
      </c>
      <c r="N2448">
        <v>38.090000000000003</v>
      </c>
      <c r="O2448">
        <v>45.1</v>
      </c>
      <c r="P2448">
        <v>47.603000000000002</v>
      </c>
      <c r="Q2448">
        <v>43.249000000000002</v>
      </c>
      <c r="R2448">
        <v>44.203000000000003</v>
      </c>
      <c r="S2448">
        <v>48.460999999999999</v>
      </c>
      <c r="T2448">
        <v>50.984000000000002</v>
      </c>
      <c r="U2448">
        <v>61.624000000000002</v>
      </c>
      <c r="V2448">
        <v>74.576999999999998</v>
      </c>
      <c r="W2448">
        <v>82.027000000000001</v>
      </c>
      <c r="X2448">
        <v>82.983000000000004</v>
      </c>
      <c r="Y2448">
        <v>94.064999999999998</v>
      </c>
      <c r="Z2448">
        <v>94.93</v>
      </c>
      <c r="AA2448">
        <v>88.834999999999994</v>
      </c>
      <c r="AB2448">
        <v>92.033000000000001</v>
      </c>
      <c r="AC2448">
        <v>99.341999999999999</v>
      </c>
      <c r="AD2448">
        <v>100</v>
      </c>
      <c r="AE2448">
        <v>91.762</v>
      </c>
      <c r="AF2448">
        <v>93.28</v>
      </c>
      <c r="AG2448">
        <v>109.848</v>
      </c>
      <c r="AH2448">
        <v>113.386</v>
      </c>
      <c r="AI2448">
        <v>126.60299999999999</v>
      </c>
      <c r="AJ2448">
        <v>143.767</v>
      </c>
      <c r="AK2448">
        <v>168.56</v>
      </c>
      <c r="AL2448">
        <v>243.352</v>
      </c>
      <c r="AM2448">
        <v>263.98599999999999</v>
      </c>
      <c r="AN2448">
        <v>285.459</v>
      </c>
      <c r="AO2448">
        <v>380.32400000000001</v>
      </c>
      <c r="AP2448">
        <v>472.10500000000002</v>
      </c>
      <c r="AQ2448">
        <v>510.21</v>
      </c>
      <c r="AR2448">
        <v>547.98699999999997</v>
      </c>
      <c r="AS2448">
        <v>603.41399999999999</v>
      </c>
      <c r="AT2448">
        <v>647.26</v>
      </c>
      <c r="AU2448">
        <v>711.04399999999998</v>
      </c>
      <c r="AV2448">
        <v>790.78499999999997</v>
      </c>
      <c r="AW2448">
        <v>858.43799999999999</v>
      </c>
      <c r="AX2448">
        <v>927.11199999999997</v>
      </c>
      <c r="AY2448">
        <v>1001.2809999999999</v>
      </c>
      <c r="AZ2448">
        <v>1081.383</v>
      </c>
      <c r="BA2448">
        <v>1167.894</v>
      </c>
      <c r="BB2448">
        <v>2016</v>
      </c>
    </row>
    <row r="2449" spans="1:54" hidden="1" x14ac:dyDescent="0.2">
      <c r="A2449">
        <v>644</v>
      </c>
      <c r="B2449" t="s">
        <v>507</v>
      </c>
      <c r="C2449" t="s">
        <v>301</v>
      </c>
      <c r="D2449" t="s">
        <v>0</v>
      </c>
      <c r="E2449" t="s">
        <v>300</v>
      </c>
      <c r="F2449" t="s">
        <v>299</v>
      </c>
      <c r="G2449" t="s">
        <v>275</v>
      </c>
      <c r="I2449" t="s">
        <v>298</v>
      </c>
      <c r="J2449">
        <v>12.436999999999999</v>
      </c>
      <c r="K2449">
        <v>1.9370000000000001</v>
      </c>
      <c r="L2449">
        <v>7.774</v>
      </c>
      <c r="M2449">
        <v>3.569</v>
      </c>
      <c r="N2449">
        <v>-0.33400000000000002</v>
      </c>
      <c r="O2449">
        <v>18.402999999999999</v>
      </c>
      <c r="P2449">
        <v>5.55</v>
      </c>
      <c r="Q2449">
        <v>-9.1460000000000008</v>
      </c>
      <c r="R2449">
        <v>2.206</v>
      </c>
      <c r="S2449">
        <v>9.6329999999999991</v>
      </c>
      <c r="T2449">
        <v>5.2060000000000004</v>
      </c>
      <c r="U2449">
        <v>20.869</v>
      </c>
      <c r="V2449">
        <v>21.018999999999998</v>
      </c>
      <c r="W2449">
        <v>9.99</v>
      </c>
      <c r="X2449">
        <v>1.1659999999999999</v>
      </c>
      <c r="Y2449">
        <v>13.353999999999999</v>
      </c>
      <c r="Z2449">
        <v>0.91900000000000004</v>
      </c>
      <c r="AA2449">
        <v>-6.42</v>
      </c>
      <c r="AB2449">
        <v>3.6</v>
      </c>
      <c r="AC2449">
        <v>7.9409999999999998</v>
      </c>
      <c r="AD2449">
        <v>0.66200000000000003</v>
      </c>
      <c r="AE2449">
        <v>-8.2379999999999995</v>
      </c>
      <c r="AF2449">
        <v>1.6539999999999999</v>
      </c>
      <c r="AG2449">
        <v>17.762</v>
      </c>
      <c r="AH2449">
        <v>3.2210000000000001</v>
      </c>
      <c r="AI2449">
        <v>11.656000000000001</v>
      </c>
      <c r="AJ2449">
        <v>13.558</v>
      </c>
      <c r="AK2449">
        <v>17.245000000000001</v>
      </c>
      <c r="AL2449">
        <v>44.371000000000002</v>
      </c>
      <c r="AM2449">
        <v>8.4789999999999992</v>
      </c>
      <c r="AN2449">
        <v>8.1340000000000003</v>
      </c>
      <c r="AO2449">
        <v>33.231999999999999</v>
      </c>
      <c r="AP2449">
        <v>24.132000000000001</v>
      </c>
      <c r="AQ2449">
        <v>8.0709999999999997</v>
      </c>
      <c r="AR2449">
        <v>7.4039999999999999</v>
      </c>
      <c r="AS2449">
        <v>10.115</v>
      </c>
      <c r="AT2449">
        <v>7.266</v>
      </c>
      <c r="AU2449">
        <v>9.8550000000000004</v>
      </c>
      <c r="AV2449">
        <v>11.215</v>
      </c>
      <c r="AW2449">
        <v>8.5549999999999997</v>
      </c>
      <c r="AX2449">
        <v>8</v>
      </c>
      <c r="AY2449">
        <v>8</v>
      </c>
      <c r="AZ2449">
        <v>8</v>
      </c>
      <c r="BA2449">
        <v>8</v>
      </c>
      <c r="BB2449">
        <v>2016</v>
      </c>
    </row>
    <row r="2450" spans="1:54" hidden="1" x14ac:dyDescent="0.2">
      <c r="A2450">
        <v>644</v>
      </c>
      <c r="B2450" t="s">
        <v>507</v>
      </c>
      <c r="C2450" t="s">
        <v>297</v>
      </c>
      <c r="D2450" t="s">
        <v>0</v>
      </c>
      <c r="E2450" t="s">
        <v>293</v>
      </c>
      <c r="F2450" s="3" t="s">
        <v>296</v>
      </c>
      <c r="G2450" t="s">
        <v>295</v>
      </c>
      <c r="I2450" t="s">
        <v>1087</v>
      </c>
      <c r="J2450">
        <v>35.372</v>
      </c>
      <c r="K2450">
        <v>37.292999999999999</v>
      </c>
      <c r="L2450">
        <v>39.243000000000002</v>
      </c>
      <c r="M2450">
        <v>39.173000000000002</v>
      </c>
      <c r="N2450">
        <v>42.718000000000004</v>
      </c>
      <c r="O2450">
        <v>51.462000000000003</v>
      </c>
      <c r="P2450">
        <v>45.378999999999998</v>
      </c>
      <c r="Q2450">
        <v>43.265000000000001</v>
      </c>
      <c r="R2450">
        <v>46.237000000000002</v>
      </c>
      <c r="S2450">
        <v>51.345999999999997</v>
      </c>
      <c r="T2450">
        <v>53.915999999999997</v>
      </c>
      <c r="U2450">
        <v>78.176000000000002</v>
      </c>
      <c r="V2450">
        <v>79.781000000000006</v>
      </c>
      <c r="W2450">
        <v>83.542000000000002</v>
      </c>
      <c r="X2450">
        <v>88.8</v>
      </c>
      <c r="Y2450">
        <v>101.974</v>
      </c>
      <c r="Z2450">
        <v>92.796999999999997</v>
      </c>
      <c r="AA2450">
        <v>95.21</v>
      </c>
      <c r="AB2450">
        <v>97.4</v>
      </c>
      <c r="AC2450">
        <v>104.3</v>
      </c>
      <c r="AD2450">
        <v>100</v>
      </c>
      <c r="AE2450">
        <v>95.7</v>
      </c>
      <c r="AF2450">
        <v>109.1</v>
      </c>
      <c r="AG2450">
        <v>115.9</v>
      </c>
      <c r="AH2450">
        <v>125</v>
      </c>
      <c r="AI2450">
        <v>140.4</v>
      </c>
      <c r="AJ2450">
        <v>166.4</v>
      </c>
      <c r="AK2450">
        <v>197.05799999999999</v>
      </c>
      <c r="AL2450">
        <v>274.39400000000001</v>
      </c>
      <c r="AM2450">
        <v>293.98</v>
      </c>
      <c r="AN2450">
        <v>336.79399999999998</v>
      </c>
      <c r="AO2450">
        <v>457.767</v>
      </c>
      <c r="AP2450">
        <v>526.43299999999999</v>
      </c>
      <c r="AQ2450">
        <v>566.71600000000001</v>
      </c>
      <c r="AR2450">
        <v>607.03099999999995</v>
      </c>
      <c r="AS2450">
        <v>667.90300000000002</v>
      </c>
      <c r="AT2450">
        <v>712.48199999999997</v>
      </c>
      <c r="AU2450">
        <v>809.58100000000002</v>
      </c>
      <c r="AV2450">
        <v>890.53800000000001</v>
      </c>
      <c r="AW2450">
        <v>961.77200000000005</v>
      </c>
      <c r="AX2450">
        <v>1038.7139999999999</v>
      </c>
      <c r="AY2450">
        <v>1121.8109999999999</v>
      </c>
      <c r="AZ2450">
        <v>1211.556</v>
      </c>
      <c r="BA2450">
        <v>1308.48</v>
      </c>
      <c r="BB2450">
        <v>2016</v>
      </c>
    </row>
    <row r="2451" spans="1:54" hidden="1" x14ac:dyDescent="0.2">
      <c r="A2451">
        <v>644</v>
      </c>
      <c r="B2451" t="s">
        <v>507</v>
      </c>
      <c r="C2451" t="s">
        <v>294</v>
      </c>
      <c r="D2451" t="s">
        <v>0</v>
      </c>
      <c r="E2451" t="s">
        <v>293</v>
      </c>
      <c r="F2451" t="s">
        <v>292</v>
      </c>
      <c r="G2451" t="s">
        <v>275</v>
      </c>
      <c r="I2451" t="s">
        <v>291</v>
      </c>
      <c r="J2451" t="s">
        <v>215</v>
      </c>
      <c r="K2451">
        <v>5.43</v>
      </c>
      <c r="L2451">
        <v>5.23</v>
      </c>
      <c r="M2451">
        <v>-0.18</v>
      </c>
      <c r="N2451">
        <v>9.0500000000000007</v>
      </c>
      <c r="O2451">
        <v>20.47</v>
      </c>
      <c r="P2451">
        <v>-11.82</v>
      </c>
      <c r="Q2451">
        <v>-4.66</v>
      </c>
      <c r="R2451">
        <v>6.87</v>
      </c>
      <c r="S2451">
        <v>11.05</v>
      </c>
      <c r="T2451">
        <v>5.0049999999999999</v>
      </c>
      <c r="U2451">
        <v>44.996000000000002</v>
      </c>
      <c r="V2451">
        <v>2.0529999999999999</v>
      </c>
      <c r="W2451">
        <v>4.7140000000000004</v>
      </c>
      <c r="X2451">
        <v>6.2930000000000001</v>
      </c>
      <c r="Y2451">
        <v>14.835000000000001</v>
      </c>
      <c r="Z2451">
        <v>-8.9990000000000006</v>
      </c>
      <c r="AA2451">
        <v>2.6</v>
      </c>
      <c r="AB2451">
        <v>2.2999999999999998</v>
      </c>
      <c r="AC2451">
        <v>7.0839999999999996</v>
      </c>
      <c r="AD2451">
        <v>-4.1230000000000002</v>
      </c>
      <c r="AE2451">
        <v>-4.3</v>
      </c>
      <c r="AF2451">
        <v>14.002000000000001</v>
      </c>
      <c r="AG2451">
        <v>6.2329999999999997</v>
      </c>
      <c r="AH2451">
        <v>7.8520000000000003</v>
      </c>
      <c r="AI2451">
        <v>12.32</v>
      </c>
      <c r="AJ2451">
        <v>18.518999999999998</v>
      </c>
      <c r="AK2451">
        <v>18.423999999999999</v>
      </c>
      <c r="AL2451">
        <v>39.244999999999997</v>
      </c>
      <c r="AM2451">
        <v>7.1379999999999999</v>
      </c>
      <c r="AN2451">
        <v>14.564</v>
      </c>
      <c r="AO2451">
        <v>35.918999999999997</v>
      </c>
      <c r="AP2451">
        <v>15</v>
      </c>
      <c r="AQ2451">
        <v>7.6520000000000001</v>
      </c>
      <c r="AR2451">
        <v>7.1139999999999999</v>
      </c>
      <c r="AS2451">
        <v>10.028</v>
      </c>
      <c r="AT2451">
        <v>6.6740000000000004</v>
      </c>
      <c r="AU2451">
        <v>13.628</v>
      </c>
      <c r="AV2451">
        <v>10</v>
      </c>
      <c r="AW2451">
        <v>7.9989999999999997</v>
      </c>
      <c r="AX2451">
        <v>8</v>
      </c>
      <c r="AY2451">
        <v>8</v>
      </c>
      <c r="AZ2451">
        <v>8</v>
      </c>
      <c r="BA2451">
        <v>8</v>
      </c>
      <c r="BB2451">
        <v>2016</v>
      </c>
    </row>
    <row r="2452" spans="1:54" hidden="1" x14ac:dyDescent="0.2">
      <c r="A2452">
        <v>644</v>
      </c>
      <c r="B2452" t="s">
        <v>507</v>
      </c>
      <c r="C2452" t="s">
        <v>290</v>
      </c>
      <c r="D2452" t="s">
        <v>0</v>
      </c>
      <c r="E2452" t="s">
        <v>289</v>
      </c>
      <c r="G2452" t="s">
        <v>288</v>
      </c>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row>
    <row r="2453" spans="1:54" hidden="1" x14ac:dyDescent="0.2">
      <c r="A2453">
        <v>644</v>
      </c>
      <c r="B2453" t="s">
        <v>507</v>
      </c>
      <c r="C2453" t="s">
        <v>287</v>
      </c>
      <c r="D2453" t="s">
        <v>0</v>
      </c>
      <c r="E2453" t="s">
        <v>286</v>
      </c>
      <c r="F2453" s="3" t="s">
        <v>285</v>
      </c>
      <c r="G2453" t="s">
        <v>275</v>
      </c>
      <c r="I2453" s="3" t="s">
        <v>1088</v>
      </c>
      <c r="J2453">
        <v>2.6139999999999999</v>
      </c>
      <c r="K2453">
        <v>6.9669999999999996</v>
      </c>
      <c r="L2453">
        <v>16.21</v>
      </c>
      <c r="M2453">
        <v>7.9969999999999999</v>
      </c>
      <c r="N2453">
        <v>23.869</v>
      </c>
      <c r="O2453">
        <v>8.3620000000000001</v>
      </c>
      <c r="P2453">
        <v>-5.5789999999999997</v>
      </c>
      <c r="Q2453">
        <v>17.98</v>
      </c>
      <c r="R2453">
        <v>-6.4029999999999996</v>
      </c>
      <c r="S2453">
        <v>-10.3</v>
      </c>
      <c r="T2453">
        <v>-19.576000000000001</v>
      </c>
      <c r="U2453">
        <v>7.859</v>
      </c>
      <c r="V2453">
        <v>-12.93</v>
      </c>
      <c r="W2453">
        <v>-3.49</v>
      </c>
      <c r="X2453">
        <v>-14.792999999999999</v>
      </c>
      <c r="Y2453">
        <v>9.9749999999999996</v>
      </c>
      <c r="Z2453">
        <v>2.9750000000000001</v>
      </c>
      <c r="AA2453">
        <v>14.898999999999999</v>
      </c>
      <c r="AB2453">
        <v>18.853000000000002</v>
      </c>
      <c r="AC2453">
        <v>-17.39</v>
      </c>
      <c r="AD2453">
        <v>-4.1360000000000001</v>
      </c>
      <c r="AE2453">
        <v>43.887</v>
      </c>
      <c r="AF2453">
        <v>-13.622</v>
      </c>
      <c r="AG2453">
        <v>22.193000000000001</v>
      </c>
      <c r="AH2453">
        <v>68.054000000000002</v>
      </c>
      <c r="AI2453">
        <v>18.591000000000001</v>
      </c>
      <c r="AJ2453">
        <v>-5.92</v>
      </c>
      <c r="AK2453">
        <v>25.702999999999999</v>
      </c>
      <c r="AL2453">
        <v>13.63</v>
      </c>
      <c r="AM2453">
        <v>17.57</v>
      </c>
      <c r="AN2453">
        <v>33.366</v>
      </c>
      <c r="AO2453">
        <v>11.148999999999999</v>
      </c>
      <c r="AP2453">
        <v>22.213999999999999</v>
      </c>
      <c r="AQ2453">
        <v>-5.1859999999999999</v>
      </c>
      <c r="AR2453">
        <v>25.658999999999999</v>
      </c>
      <c r="AS2453">
        <v>26.268999999999998</v>
      </c>
      <c r="AT2453">
        <v>19.373000000000001</v>
      </c>
      <c r="AU2453">
        <v>-12.007</v>
      </c>
      <c r="AV2453">
        <v>-5.1310000000000002</v>
      </c>
      <c r="AW2453">
        <v>4.1479999999999997</v>
      </c>
      <c r="AX2453">
        <v>5.7320000000000002</v>
      </c>
      <c r="AY2453">
        <v>5.5010000000000003</v>
      </c>
      <c r="AZ2453">
        <v>7.2859999999999996</v>
      </c>
      <c r="BA2453">
        <v>7.6479999999999997</v>
      </c>
      <c r="BB2453">
        <v>2016</v>
      </c>
    </row>
    <row r="2454" spans="1:54" hidden="1" x14ac:dyDescent="0.2">
      <c r="A2454">
        <v>644</v>
      </c>
      <c r="B2454" t="s">
        <v>507</v>
      </c>
      <c r="C2454" t="s">
        <v>284</v>
      </c>
      <c r="D2454" t="s">
        <v>0</v>
      </c>
      <c r="E2454" t="s">
        <v>283</v>
      </c>
      <c r="F2454" s="3" t="s">
        <v>282</v>
      </c>
      <c r="G2454" t="s">
        <v>275</v>
      </c>
      <c r="I2454" s="3" t="s">
        <v>1088</v>
      </c>
      <c r="J2454" t="s">
        <v>215</v>
      </c>
      <c r="K2454">
        <v>6.9669999999999996</v>
      </c>
      <c r="L2454">
        <v>16.21</v>
      </c>
      <c r="M2454">
        <v>7.9969999999999999</v>
      </c>
      <c r="N2454">
        <v>23.869</v>
      </c>
      <c r="O2454">
        <v>8.3620000000000001</v>
      </c>
      <c r="P2454">
        <v>-5.5789999999999997</v>
      </c>
      <c r="Q2454">
        <v>17.98</v>
      </c>
      <c r="R2454">
        <v>-6.4029999999999996</v>
      </c>
      <c r="S2454">
        <v>-10.3</v>
      </c>
      <c r="T2454">
        <v>-19.576000000000001</v>
      </c>
      <c r="U2454">
        <v>0</v>
      </c>
      <c r="V2454">
        <v>0</v>
      </c>
      <c r="W2454">
        <v>0</v>
      </c>
      <c r="X2454">
        <v>-14.792999999999999</v>
      </c>
      <c r="Y2454">
        <v>9.9749999999999996</v>
      </c>
      <c r="Z2454">
        <v>2.9750000000000001</v>
      </c>
      <c r="AA2454">
        <v>18.422999999999998</v>
      </c>
      <c r="AB2454">
        <v>9.8569999999999993</v>
      </c>
      <c r="AC2454">
        <v>18.393000000000001</v>
      </c>
      <c r="AD2454">
        <v>-17.896999999999998</v>
      </c>
      <c r="AE2454">
        <v>-1.242</v>
      </c>
      <c r="AF2454">
        <v>10.612</v>
      </c>
      <c r="AG2454">
        <v>1.8280000000000001</v>
      </c>
      <c r="AH2454">
        <v>32.521000000000001</v>
      </c>
      <c r="AI2454">
        <v>41.061999999999998</v>
      </c>
      <c r="AJ2454">
        <v>15.737</v>
      </c>
      <c r="AK2454">
        <v>10.974</v>
      </c>
      <c r="AL2454">
        <v>12.096</v>
      </c>
      <c r="AM2454">
        <v>11</v>
      </c>
      <c r="AN2454">
        <v>11.323</v>
      </c>
      <c r="AO2454">
        <v>12.198</v>
      </c>
      <c r="AP2454">
        <v>9.2940000000000005</v>
      </c>
      <c r="AQ2454">
        <v>10.574999999999999</v>
      </c>
      <c r="AR2454">
        <v>17.905000000000001</v>
      </c>
      <c r="AS2454">
        <v>32.460999999999999</v>
      </c>
      <c r="AT2454">
        <v>12.627000000000001</v>
      </c>
      <c r="AU2454">
        <v>-5.2910000000000004</v>
      </c>
      <c r="AV2454">
        <v>-1.3580000000000001</v>
      </c>
      <c r="AW2454">
        <v>4.1879999999999997</v>
      </c>
      <c r="AX2454">
        <v>6.2670000000000003</v>
      </c>
      <c r="AY2454">
        <v>6.141</v>
      </c>
      <c r="AZ2454">
        <v>6.6529999999999996</v>
      </c>
      <c r="BA2454">
        <v>7.0750000000000002</v>
      </c>
      <c r="BB2454">
        <v>2016</v>
      </c>
    </row>
    <row r="2455" spans="1:54" hidden="1" x14ac:dyDescent="0.2">
      <c r="A2455">
        <v>644</v>
      </c>
      <c r="B2455" t="s">
        <v>507</v>
      </c>
      <c r="C2455" t="s">
        <v>281</v>
      </c>
      <c r="D2455" t="s">
        <v>0</v>
      </c>
      <c r="E2455" t="s">
        <v>280</v>
      </c>
      <c r="F2455" s="3" t="s">
        <v>279</v>
      </c>
      <c r="G2455" t="s">
        <v>275</v>
      </c>
      <c r="I2455" s="3" t="s">
        <v>1088</v>
      </c>
      <c r="J2455">
        <v>-20.920999999999999</v>
      </c>
      <c r="K2455">
        <v>-10.151</v>
      </c>
      <c r="L2455">
        <v>-3.1259999999999999</v>
      </c>
      <c r="M2455">
        <v>5.5789999999999997</v>
      </c>
      <c r="N2455">
        <v>10.343</v>
      </c>
      <c r="O2455">
        <v>-22.469000000000001</v>
      </c>
      <c r="P2455">
        <v>-4.5910000000000002</v>
      </c>
      <c r="Q2455">
        <v>-15.943</v>
      </c>
      <c r="R2455">
        <v>-7.02</v>
      </c>
      <c r="S2455">
        <v>13.664999999999999</v>
      </c>
      <c r="T2455">
        <v>44.265000000000001</v>
      </c>
      <c r="U2455">
        <v>2.347</v>
      </c>
      <c r="V2455">
        <v>2.7519999999999998</v>
      </c>
      <c r="W2455">
        <v>2.0990000000000002</v>
      </c>
      <c r="X2455">
        <v>1.17</v>
      </c>
      <c r="Y2455">
        <v>-0.28599999999999998</v>
      </c>
      <c r="Z2455">
        <v>26.187999999999999</v>
      </c>
      <c r="AA2455">
        <v>20.669</v>
      </c>
      <c r="AB2455">
        <v>-7.8879999999999999</v>
      </c>
      <c r="AC2455">
        <v>8.0570000000000004</v>
      </c>
      <c r="AD2455">
        <v>25.216000000000001</v>
      </c>
      <c r="AE2455">
        <v>9.173</v>
      </c>
      <c r="AF2455">
        <v>10.461</v>
      </c>
      <c r="AG2455">
        <v>20.68</v>
      </c>
      <c r="AH2455">
        <v>57.914000000000001</v>
      </c>
      <c r="AI2455">
        <v>-4.319</v>
      </c>
      <c r="AJ2455">
        <v>-3.9220000000000002</v>
      </c>
      <c r="AK2455">
        <v>17.251000000000001</v>
      </c>
      <c r="AL2455">
        <v>5.4960000000000004</v>
      </c>
      <c r="AM2455">
        <v>4.2960000000000003</v>
      </c>
      <c r="AN2455">
        <v>15.747</v>
      </c>
      <c r="AO2455">
        <v>0.78800000000000003</v>
      </c>
      <c r="AP2455">
        <v>-12.446999999999999</v>
      </c>
      <c r="AQ2455">
        <v>15.43</v>
      </c>
      <c r="AR2455">
        <v>6.9109999999999996</v>
      </c>
      <c r="AS2455">
        <v>5.4349999999999996</v>
      </c>
      <c r="AT2455">
        <v>8.6509999999999998</v>
      </c>
      <c r="AU2455">
        <v>-6.6639999999999997</v>
      </c>
      <c r="AV2455">
        <v>8.8170000000000002</v>
      </c>
      <c r="AW2455">
        <v>9.43</v>
      </c>
      <c r="AX2455">
        <v>9.7059999999999995</v>
      </c>
      <c r="AY2455">
        <v>9.8390000000000004</v>
      </c>
      <c r="AZ2455">
        <v>12.337</v>
      </c>
      <c r="BA2455">
        <v>10.54</v>
      </c>
      <c r="BB2455">
        <v>2016</v>
      </c>
    </row>
    <row r="2456" spans="1:54" hidden="1" x14ac:dyDescent="0.2">
      <c r="A2456">
        <v>644</v>
      </c>
      <c r="B2456" t="s">
        <v>507</v>
      </c>
      <c r="C2456" t="s">
        <v>278</v>
      </c>
      <c r="D2456" t="s">
        <v>0</v>
      </c>
      <c r="E2456" t="s">
        <v>277</v>
      </c>
      <c r="F2456" s="3" t="s">
        <v>276</v>
      </c>
      <c r="G2456" t="s">
        <v>275</v>
      </c>
      <c r="I2456" s="3" t="s">
        <v>1088</v>
      </c>
      <c r="J2456" t="s">
        <v>215</v>
      </c>
      <c r="K2456">
        <v>-10.151999999999999</v>
      </c>
      <c r="L2456">
        <v>-3.1259999999999999</v>
      </c>
      <c r="M2456">
        <v>5.5789999999999997</v>
      </c>
      <c r="N2456">
        <v>10.343</v>
      </c>
      <c r="O2456">
        <v>-22.469000000000001</v>
      </c>
      <c r="P2456">
        <v>-4.5910000000000002</v>
      </c>
      <c r="Q2456">
        <v>-15.943</v>
      </c>
      <c r="R2456">
        <v>-7.02</v>
      </c>
      <c r="S2456">
        <v>13.664999999999999</v>
      </c>
      <c r="T2456">
        <v>44.265000000000001</v>
      </c>
      <c r="U2456">
        <v>2.347</v>
      </c>
      <c r="V2456">
        <v>2.7519999999999998</v>
      </c>
      <c r="W2456">
        <v>2.0990000000000002</v>
      </c>
      <c r="X2456">
        <v>1.17</v>
      </c>
      <c r="Y2456">
        <v>-0.28599999999999998</v>
      </c>
      <c r="Z2456">
        <v>26.187999999999999</v>
      </c>
      <c r="AA2456">
        <v>20.669</v>
      </c>
      <c r="AB2456">
        <v>-7.8879999999999999</v>
      </c>
      <c r="AC2456">
        <v>8.0570000000000004</v>
      </c>
      <c r="AD2456">
        <v>25.216000000000001</v>
      </c>
      <c r="AE2456">
        <v>9.173</v>
      </c>
      <c r="AF2456">
        <v>10.461</v>
      </c>
      <c r="AG2456">
        <v>20.68</v>
      </c>
      <c r="AH2456">
        <v>57.914000000000001</v>
      </c>
      <c r="AI2456">
        <v>-4.319</v>
      </c>
      <c r="AJ2456">
        <v>-3.9220000000000002</v>
      </c>
      <c r="AK2456">
        <v>17.251000000000001</v>
      </c>
      <c r="AL2456">
        <v>5.4960000000000004</v>
      </c>
      <c r="AM2456">
        <v>4.2960000000000003</v>
      </c>
      <c r="AN2456">
        <v>15.747</v>
      </c>
      <c r="AO2456">
        <v>0.78800000000000003</v>
      </c>
      <c r="AP2456">
        <v>-12.446999999999999</v>
      </c>
      <c r="AQ2456">
        <v>15.43</v>
      </c>
      <c r="AR2456">
        <v>6.5190000000000001</v>
      </c>
      <c r="AS2456">
        <v>-2.7170000000000001</v>
      </c>
      <c r="AT2456">
        <v>4.9409999999999998</v>
      </c>
      <c r="AU2456">
        <v>-1.448</v>
      </c>
      <c r="AV2456">
        <v>14.34</v>
      </c>
      <c r="AW2456">
        <v>10.356999999999999</v>
      </c>
      <c r="AX2456">
        <v>11.029</v>
      </c>
      <c r="AY2456">
        <v>11.77</v>
      </c>
      <c r="AZ2456">
        <v>13.132999999999999</v>
      </c>
      <c r="BA2456">
        <v>12.422000000000001</v>
      </c>
      <c r="BB2456">
        <v>2016</v>
      </c>
    </row>
    <row r="2457" spans="1:54" hidden="1" x14ac:dyDescent="0.2">
      <c r="A2457">
        <v>644</v>
      </c>
      <c r="B2457" t="s">
        <v>507</v>
      </c>
      <c r="C2457" t="s">
        <v>274</v>
      </c>
      <c r="D2457" t="s">
        <v>0</v>
      </c>
      <c r="E2457" t="s">
        <v>273</v>
      </c>
      <c r="F2457" s="3" t="s">
        <v>272</v>
      </c>
      <c r="G2457" t="s">
        <v>271</v>
      </c>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row>
    <row r="2458" spans="1:54" hidden="1" x14ac:dyDescent="0.2">
      <c r="A2458">
        <v>644</v>
      </c>
      <c r="B2458" t="s">
        <v>507</v>
      </c>
      <c r="C2458" t="s">
        <v>270</v>
      </c>
      <c r="D2458" t="s">
        <v>0</v>
      </c>
      <c r="E2458" t="s">
        <v>269</v>
      </c>
      <c r="F2458" s="3" t="s">
        <v>268</v>
      </c>
      <c r="G2458" t="s">
        <v>264</v>
      </c>
      <c r="H2458" t="s">
        <v>263</v>
      </c>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row>
    <row r="2459" spans="1:54" hidden="1" x14ac:dyDescent="0.2">
      <c r="A2459">
        <v>644</v>
      </c>
      <c r="B2459" t="s">
        <v>507</v>
      </c>
      <c r="C2459" t="s">
        <v>267</v>
      </c>
      <c r="D2459" t="s">
        <v>0</v>
      </c>
      <c r="E2459" t="s">
        <v>266</v>
      </c>
      <c r="F2459" s="3" t="s">
        <v>265</v>
      </c>
      <c r="G2459" t="s">
        <v>264</v>
      </c>
      <c r="H2459" t="s">
        <v>263</v>
      </c>
      <c r="I2459" t="s">
        <v>1089</v>
      </c>
      <c r="J2459">
        <v>34.32</v>
      </c>
      <c r="K2459">
        <v>35.148000000000003</v>
      </c>
      <c r="L2459">
        <v>36.151000000000003</v>
      </c>
      <c r="M2459">
        <v>37.293999999999997</v>
      </c>
      <c r="N2459">
        <v>38.520000000000003</v>
      </c>
      <c r="O2459">
        <v>39.786000000000001</v>
      </c>
      <c r="P2459">
        <v>41.084000000000003</v>
      </c>
      <c r="Q2459">
        <v>42.423999999999999</v>
      </c>
      <c r="R2459">
        <v>43.814999999999998</v>
      </c>
      <c r="S2459">
        <v>45.273000000000003</v>
      </c>
      <c r="T2459">
        <v>46.807000000000002</v>
      </c>
      <c r="U2459">
        <v>48.42</v>
      </c>
      <c r="V2459">
        <v>50.095999999999997</v>
      </c>
      <c r="W2459">
        <v>51.811999999999998</v>
      </c>
      <c r="X2459">
        <v>53.530999999999999</v>
      </c>
      <c r="Y2459">
        <v>55.23</v>
      </c>
      <c r="Z2459">
        <v>56.898000000000003</v>
      </c>
      <c r="AA2459">
        <v>58.543999999999997</v>
      </c>
      <c r="AB2459">
        <v>60.179000000000002</v>
      </c>
      <c r="AC2459">
        <v>61.826000000000001</v>
      </c>
      <c r="AD2459">
        <v>63.5</v>
      </c>
      <c r="AE2459">
        <v>65.405000000000001</v>
      </c>
      <c r="AF2459">
        <v>67.22</v>
      </c>
      <c r="AG2459">
        <v>71.341999999999999</v>
      </c>
      <c r="AH2459">
        <v>73.197000000000003</v>
      </c>
      <c r="AI2459">
        <v>75.099999999999994</v>
      </c>
      <c r="AJ2459">
        <v>77.052999999999997</v>
      </c>
      <c r="AK2459">
        <v>79.055999999999997</v>
      </c>
      <c r="AL2459">
        <v>80.320999999999998</v>
      </c>
      <c r="AM2459">
        <v>81.605999999999995</v>
      </c>
      <c r="AN2459">
        <v>82.912000000000006</v>
      </c>
      <c r="AO2459">
        <v>84.238</v>
      </c>
      <c r="AP2459">
        <v>85.585999999999999</v>
      </c>
      <c r="AQ2459">
        <v>86.954999999999998</v>
      </c>
      <c r="AR2459">
        <v>88.346999999999994</v>
      </c>
      <c r="AS2459">
        <v>89.76</v>
      </c>
      <c r="AT2459">
        <v>91.195999999999998</v>
      </c>
      <c r="AU2459">
        <v>92.656000000000006</v>
      </c>
      <c r="AV2459">
        <v>94.138000000000005</v>
      </c>
      <c r="AW2459">
        <v>95.644000000000005</v>
      </c>
      <c r="AX2459">
        <v>97.174999999999997</v>
      </c>
      <c r="AY2459">
        <v>98.728999999999999</v>
      </c>
      <c r="AZ2459">
        <v>100.309</v>
      </c>
      <c r="BA2459">
        <v>101.914</v>
      </c>
      <c r="BB2459">
        <v>2016</v>
      </c>
    </row>
    <row r="2460" spans="1:54" hidden="1" x14ac:dyDescent="0.2">
      <c r="A2460">
        <v>644</v>
      </c>
      <c r="B2460" t="s">
        <v>507</v>
      </c>
      <c r="C2460" t="s">
        <v>262</v>
      </c>
      <c r="D2460" t="s">
        <v>0</v>
      </c>
      <c r="E2460" t="s">
        <v>260</v>
      </c>
      <c r="F2460" t="s">
        <v>259</v>
      </c>
      <c r="G2460" t="s">
        <v>225</v>
      </c>
      <c r="H2460" t="s">
        <v>222</v>
      </c>
      <c r="I2460" t="s">
        <v>1090</v>
      </c>
      <c r="J2460" s="3">
        <v>1.623</v>
      </c>
      <c r="K2460" s="3">
        <v>1.8260000000000001</v>
      </c>
      <c r="L2460" s="3">
        <v>2.0529999999999999</v>
      </c>
      <c r="M2460" s="3">
        <v>2.4340000000000002</v>
      </c>
      <c r="N2460" s="3">
        <v>2.548</v>
      </c>
      <c r="O2460" s="3">
        <v>2.9550000000000001</v>
      </c>
      <c r="P2460" s="3">
        <v>3.2490000000000001</v>
      </c>
      <c r="Q2460" s="3">
        <v>3.2480000000000002</v>
      </c>
      <c r="R2460" s="3">
        <v>4.1029999999999998</v>
      </c>
      <c r="S2460" s="3">
        <v>4.6980000000000004</v>
      </c>
      <c r="T2460" s="3">
        <v>3.544</v>
      </c>
      <c r="U2460" s="3">
        <v>3.17</v>
      </c>
      <c r="V2460" s="3">
        <v>2.7509999999999999</v>
      </c>
      <c r="W2460" s="3">
        <v>3.657</v>
      </c>
      <c r="X2460" s="3">
        <v>4.9260000000000002</v>
      </c>
      <c r="Y2460" s="3">
        <v>7.0449999999999999</v>
      </c>
      <c r="Z2460" s="3">
        <v>8.0630000000000006</v>
      </c>
      <c r="AA2460" s="3">
        <v>9.032</v>
      </c>
      <c r="AB2460" s="3">
        <v>9.3740000000000006</v>
      </c>
      <c r="AC2460" s="3">
        <v>10.532</v>
      </c>
      <c r="AD2460" s="3">
        <v>11.222</v>
      </c>
      <c r="AE2460" s="3">
        <v>12.804</v>
      </c>
      <c r="AF2460" s="3">
        <v>12.813000000000001</v>
      </c>
      <c r="AG2460" s="3">
        <v>15.702</v>
      </c>
      <c r="AH2460" s="3">
        <v>17.917999999999999</v>
      </c>
      <c r="AI2460" s="3">
        <v>20.146999999999998</v>
      </c>
      <c r="AJ2460" s="3">
        <v>24.251000000000001</v>
      </c>
      <c r="AK2460" s="3">
        <v>29.381</v>
      </c>
      <c r="AL2460" s="3">
        <v>39.704999999999998</v>
      </c>
      <c r="AM2460" s="3">
        <v>54.627000000000002</v>
      </c>
      <c r="AN2460" s="3">
        <v>66.236999999999995</v>
      </c>
      <c r="AO2460" s="3">
        <v>85.611000000000004</v>
      </c>
      <c r="AP2460" s="3">
        <v>115.65900000000001</v>
      </c>
      <c r="AQ2460" s="3">
        <v>137.19200000000001</v>
      </c>
      <c r="AR2460" s="3">
        <v>158.078</v>
      </c>
      <c r="AS2460" s="3">
        <v>199.60900000000001</v>
      </c>
      <c r="AT2460" s="3">
        <v>244.81899999999999</v>
      </c>
      <c r="AU2460" s="3">
        <v>269.15100000000001</v>
      </c>
      <c r="AV2460" s="3">
        <v>332.46199999999999</v>
      </c>
      <c r="AW2460" s="3">
        <v>403.12299999999999</v>
      </c>
      <c r="AX2460" s="3">
        <v>477.8</v>
      </c>
      <c r="AY2460" s="3">
        <v>566.024</v>
      </c>
      <c r="AZ2460" s="3">
        <v>678.85500000000002</v>
      </c>
      <c r="BA2460">
        <v>824.15800000000002</v>
      </c>
      <c r="BB2460">
        <v>2016</v>
      </c>
    </row>
    <row r="2461" spans="1:54" hidden="1" x14ac:dyDescent="0.2">
      <c r="A2461">
        <v>644</v>
      </c>
      <c r="B2461" t="s">
        <v>507</v>
      </c>
      <c r="C2461" t="s">
        <v>261</v>
      </c>
      <c r="D2461" t="s">
        <v>0</v>
      </c>
      <c r="E2461" t="s">
        <v>260</v>
      </c>
      <c r="F2461" t="s">
        <v>259</v>
      </c>
      <c r="G2461" t="s">
        <v>217</v>
      </c>
      <c r="I2461" t="s">
        <v>258</v>
      </c>
      <c r="J2461" s="3">
        <v>10.933</v>
      </c>
      <c r="K2461" s="3">
        <v>11.988</v>
      </c>
      <c r="L2461" s="3">
        <v>12.808</v>
      </c>
      <c r="M2461" s="3">
        <v>13.66</v>
      </c>
      <c r="N2461" s="3">
        <v>15.132</v>
      </c>
      <c r="O2461" s="3">
        <v>14.987</v>
      </c>
      <c r="P2461" s="3">
        <v>15.865</v>
      </c>
      <c r="Q2461" s="3">
        <v>14.837</v>
      </c>
      <c r="R2461" s="3">
        <v>18.087</v>
      </c>
      <c r="S2461" s="3">
        <v>19.687000000000001</v>
      </c>
      <c r="T2461" s="3">
        <v>13.997999999999999</v>
      </c>
      <c r="U2461" s="3">
        <v>11.321</v>
      </c>
      <c r="V2461" s="3">
        <v>9.3130000000000006</v>
      </c>
      <c r="W2461" s="3">
        <v>9.6519999999999992</v>
      </c>
      <c r="X2461" s="3">
        <v>12.239000000000001</v>
      </c>
      <c r="Y2461" s="3">
        <v>14.632999999999999</v>
      </c>
      <c r="Z2461" s="3">
        <v>14.861000000000001</v>
      </c>
      <c r="AA2461" s="3">
        <v>16.175999999999998</v>
      </c>
      <c r="AB2461" s="3">
        <v>17.484000000000002</v>
      </c>
      <c r="AC2461" s="3">
        <v>18.27</v>
      </c>
      <c r="AD2461" s="3">
        <v>16.718</v>
      </c>
      <c r="AE2461" s="3">
        <v>18.678000000000001</v>
      </c>
      <c r="AF2461" s="3">
        <v>19.105</v>
      </c>
      <c r="AG2461" s="3">
        <v>21.221</v>
      </c>
      <c r="AH2461" s="3">
        <v>20.498000000000001</v>
      </c>
      <c r="AI2461" s="3">
        <v>18.768000000000001</v>
      </c>
      <c r="AJ2461" s="3">
        <v>18.279</v>
      </c>
      <c r="AK2461" s="3">
        <v>16.954000000000001</v>
      </c>
      <c r="AL2461" s="3">
        <v>15.874000000000001</v>
      </c>
      <c r="AM2461" s="3">
        <v>16.181000000000001</v>
      </c>
      <c r="AN2461" s="3">
        <v>17.161999999999999</v>
      </c>
      <c r="AO2461" s="3">
        <v>16.620999999999999</v>
      </c>
      <c r="AP2461" s="3">
        <v>15.476000000000001</v>
      </c>
      <c r="AQ2461" s="3">
        <v>15.824999999999999</v>
      </c>
      <c r="AR2461" s="3">
        <v>14.901</v>
      </c>
      <c r="AS2461" s="3">
        <v>15.379</v>
      </c>
      <c r="AT2461" s="3">
        <v>15.884</v>
      </c>
      <c r="AU2461" s="3">
        <v>14.898</v>
      </c>
      <c r="AV2461" s="3">
        <v>15.17</v>
      </c>
      <c r="AW2461" s="3">
        <v>15.462999999999999</v>
      </c>
      <c r="AX2461" s="3">
        <v>15.648999999999999</v>
      </c>
      <c r="AY2461" s="3">
        <v>15.853999999999999</v>
      </c>
      <c r="AZ2461" s="3">
        <v>16.248999999999999</v>
      </c>
      <c r="BA2461">
        <v>16.773</v>
      </c>
      <c r="BB2461">
        <v>2016</v>
      </c>
    </row>
    <row r="2462" spans="1:54" hidden="1" x14ac:dyDescent="0.2">
      <c r="A2462">
        <v>644</v>
      </c>
      <c r="B2462" t="s">
        <v>507</v>
      </c>
      <c r="C2462" t="s">
        <v>257</v>
      </c>
      <c r="D2462" t="s">
        <v>0</v>
      </c>
      <c r="E2462" t="s">
        <v>255</v>
      </c>
      <c r="F2462" t="s">
        <v>254</v>
      </c>
      <c r="G2462" t="s">
        <v>225</v>
      </c>
      <c r="H2462" t="s">
        <v>222</v>
      </c>
      <c r="I2462" t="s">
        <v>1090</v>
      </c>
      <c r="J2462" s="3">
        <v>2.004</v>
      </c>
      <c r="K2462" s="3">
        <v>2.16</v>
      </c>
      <c r="L2462" s="3">
        <v>2.63</v>
      </c>
      <c r="M2462" s="3">
        <v>3.786</v>
      </c>
      <c r="N2462" s="3">
        <v>3.169</v>
      </c>
      <c r="O2462" s="3">
        <v>3.883</v>
      </c>
      <c r="P2462" s="3">
        <v>4.0650000000000004</v>
      </c>
      <c r="Q2462" s="3">
        <v>4.024</v>
      </c>
      <c r="R2462" s="3">
        <v>4.8929999999999998</v>
      </c>
      <c r="S2462" s="3">
        <v>5.7320000000000002</v>
      </c>
      <c r="T2462" s="3">
        <v>5.2809999999999997</v>
      </c>
      <c r="U2462" s="3">
        <v>4.8490000000000002</v>
      </c>
      <c r="V2462" s="3">
        <v>4.2050000000000001</v>
      </c>
      <c r="W2462" s="3">
        <v>5.2190000000000003</v>
      </c>
      <c r="X2462" s="3">
        <v>7.0940000000000003</v>
      </c>
      <c r="Y2462" s="3">
        <v>8.3719999999999999</v>
      </c>
      <c r="Z2462" s="3">
        <v>10.194000000000001</v>
      </c>
      <c r="AA2462" s="3">
        <v>10.016999999999999</v>
      </c>
      <c r="AB2462" s="3">
        <v>11.327999999999999</v>
      </c>
      <c r="AC2462" s="3">
        <v>15.454000000000001</v>
      </c>
      <c r="AD2462" s="3">
        <v>17.184000000000001</v>
      </c>
      <c r="AE2462" s="3">
        <v>15.382</v>
      </c>
      <c r="AF2462" s="3">
        <v>16.678999999999998</v>
      </c>
      <c r="AG2462" s="3">
        <v>19.84</v>
      </c>
      <c r="AH2462" s="3">
        <v>20.236000000000001</v>
      </c>
      <c r="AI2462" s="3">
        <v>24.571999999999999</v>
      </c>
      <c r="AJ2462" s="3">
        <v>29.276</v>
      </c>
      <c r="AK2462" s="3">
        <v>35.563000000000002</v>
      </c>
      <c r="AL2462" s="3">
        <v>46.914999999999999</v>
      </c>
      <c r="AM2462" s="3">
        <v>57.774000000000001</v>
      </c>
      <c r="AN2462" s="3">
        <v>71.334999999999994</v>
      </c>
      <c r="AO2462" s="3">
        <v>93.888999999999996</v>
      </c>
      <c r="AP2462" s="3">
        <v>124.417</v>
      </c>
      <c r="AQ2462" s="3">
        <v>153.929</v>
      </c>
      <c r="AR2462" s="3">
        <v>185.47200000000001</v>
      </c>
      <c r="AS2462" s="3">
        <v>224.881</v>
      </c>
      <c r="AT2462" s="3">
        <v>280.89299999999997</v>
      </c>
      <c r="AU2462" s="3">
        <v>329.65800000000002</v>
      </c>
      <c r="AV2462" s="3">
        <v>386.26900000000001</v>
      </c>
      <c r="AW2462" s="3">
        <v>466.815</v>
      </c>
      <c r="AX2462" s="3">
        <v>547.79600000000005</v>
      </c>
      <c r="AY2462" s="3">
        <v>644.447</v>
      </c>
      <c r="AZ2462" s="3">
        <v>767.65899999999999</v>
      </c>
      <c r="BA2462">
        <v>956.75400000000002</v>
      </c>
      <c r="BB2462">
        <v>2016</v>
      </c>
    </row>
    <row r="2463" spans="1:54" hidden="1" x14ac:dyDescent="0.2">
      <c r="A2463">
        <v>644</v>
      </c>
      <c r="B2463" t="s">
        <v>507</v>
      </c>
      <c r="C2463" t="s">
        <v>256</v>
      </c>
      <c r="D2463" t="s">
        <v>0</v>
      </c>
      <c r="E2463" t="s">
        <v>255</v>
      </c>
      <c r="F2463" t="s">
        <v>254</v>
      </c>
      <c r="G2463" t="s">
        <v>217</v>
      </c>
      <c r="I2463" t="s">
        <v>253</v>
      </c>
      <c r="J2463" s="3">
        <v>13.496</v>
      </c>
      <c r="K2463" s="3">
        <v>14.183</v>
      </c>
      <c r="L2463" s="3">
        <v>16.407</v>
      </c>
      <c r="M2463" s="3">
        <v>21.251000000000001</v>
      </c>
      <c r="N2463" s="3">
        <v>18.824000000000002</v>
      </c>
      <c r="O2463" s="3">
        <v>19.698</v>
      </c>
      <c r="P2463" s="3">
        <v>19.847999999999999</v>
      </c>
      <c r="Q2463" s="3">
        <v>18.381</v>
      </c>
      <c r="R2463" s="3">
        <v>21.57</v>
      </c>
      <c r="S2463" s="3">
        <v>24.016999999999999</v>
      </c>
      <c r="T2463" s="3">
        <v>20.859000000000002</v>
      </c>
      <c r="U2463" s="3">
        <v>17.321000000000002</v>
      </c>
      <c r="V2463" s="3">
        <v>14.234999999999999</v>
      </c>
      <c r="W2463" s="3">
        <v>13.773</v>
      </c>
      <c r="X2463" s="3">
        <v>17.625</v>
      </c>
      <c r="Y2463" s="3">
        <v>17.388999999999999</v>
      </c>
      <c r="Z2463" s="3">
        <v>18.789000000000001</v>
      </c>
      <c r="AA2463" s="3">
        <v>17.940000000000001</v>
      </c>
      <c r="AB2463" s="3">
        <v>21.13</v>
      </c>
      <c r="AC2463" s="3">
        <v>26.809000000000001</v>
      </c>
      <c r="AD2463" s="3">
        <v>25.597999999999999</v>
      </c>
      <c r="AE2463" s="3">
        <v>22.437999999999999</v>
      </c>
      <c r="AF2463" s="3">
        <v>24.87</v>
      </c>
      <c r="AG2463" s="3">
        <v>26.812999999999999</v>
      </c>
      <c r="AH2463" s="3">
        <v>23.149000000000001</v>
      </c>
      <c r="AI2463" s="3">
        <v>22.89</v>
      </c>
      <c r="AJ2463" s="3">
        <v>22.067</v>
      </c>
      <c r="AK2463" s="3">
        <v>20.521000000000001</v>
      </c>
      <c r="AL2463" s="3">
        <v>18.756</v>
      </c>
      <c r="AM2463" s="3">
        <v>17.113</v>
      </c>
      <c r="AN2463" s="3">
        <v>18.483000000000001</v>
      </c>
      <c r="AO2463" s="3">
        <v>18.228000000000002</v>
      </c>
      <c r="AP2463" s="3">
        <v>16.648</v>
      </c>
      <c r="AQ2463" s="3">
        <v>17.756</v>
      </c>
      <c r="AR2463" s="3">
        <v>17.484000000000002</v>
      </c>
      <c r="AS2463" s="3">
        <v>17.326000000000001</v>
      </c>
      <c r="AT2463" s="3">
        <v>18.225000000000001</v>
      </c>
      <c r="AU2463" s="3">
        <v>18.247</v>
      </c>
      <c r="AV2463" s="3">
        <v>17.625</v>
      </c>
      <c r="AW2463" s="3">
        <v>17.905999999999999</v>
      </c>
      <c r="AX2463" s="3">
        <v>17.940999999999999</v>
      </c>
      <c r="AY2463" s="3">
        <v>18.050999999999998</v>
      </c>
      <c r="AZ2463" s="3">
        <v>18.375</v>
      </c>
      <c r="BA2463">
        <v>19.472000000000001</v>
      </c>
      <c r="BB2463">
        <v>2016</v>
      </c>
    </row>
    <row r="2464" spans="1:54" hidden="1" x14ac:dyDescent="0.2">
      <c r="A2464">
        <v>644</v>
      </c>
      <c r="B2464" t="s">
        <v>507</v>
      </c>
      <c r="C2464" t="s">
        <v>252</v>
      </c>
      <c r="D2464" t="s">
        <v>0</v>
      </c>
      <c r="E2464" t="s">
        <v>250</v>
      </c>
      <c r="F2464" t="s">
        <v>249</v>
      </c>
      <c r="G2464" t="s">
        <v>225</v>
      </c>
      <c r="H2464" t="s">
        <v>222</v>
      </c>
      <c r="I2464" t="s">
        <v>1090</v>
      </c>
      <c r="J2464" s="3">
        <v>-0.38100000000000001</v>
      </c>
      <c r="K2464" s="3">
        <v>-0.33400000000000002</v>
      </c>
      <c r="L2464" s="3">
        <v>-0.57699999999999996</v>
      </c>
      <c r="M2464" s="3">
        <v>-1.3520000000000001</v>
      </c>
      <c r="N2464" s="3">
        <v>-0.622</v>
      </c>
      <c r="O2464" s="3">
        <v>-0.92900000000000005</v>
      </c>
      <c r="P2464" s="3">
        <v>-0.81599999999999995</v>
      </c>
      <c r="Q2464" s="3">
        <v>-0.77600000000000002</v>
      </c>
      <c r="R2464" s="3">
        <v>-0.79</v>
      </c>
      <c r="S2464" s="3">
        <v>-1.0329999999999999</v>
      </c>
      <c r="T2464" s="3">
        <v>-1.7370000000000001</v>
      </c>
      <c r="U2464" s="3">
        <v>-1.68</v>
      </c>
      <c r="V2464" s="3">
        <v>-1.454</v>
      </c>
      <c r="W2464" s="3">
        <v>-1.5620000000000001</v>
      </c>
      <c r="X2464" s="3">
        <v>-2.1680000000000001</v>
      </c>
      <c r="Y2464" s="3">
        <v>-1.327</v>
      </c>
      <c r="Z2464" s="3">
        <v>-2.1309999999999998</v>
      </c>
      <c r="AA2464" s="3">
        <v>-0.98499999999999999</v>
      </c>
      <c r="AB2464" s="3">
        <v>-1.954</v>
      </c>
      <c r="AC2464" s="3">
        <v>-4.9219999999999997</v>
      </c>
      <c r="AD2464" s="3">
        <v>-5.9610000000000003</v>
      </c>
      <c r="AE2464" s="3">
        <v>-2.5779999999999998</v>
      </c>
      <c r="AF2464" s="3">
        <v>-3.8660000000000001</v>
      </c>
      <c r="AG2464" s="3">
        <v>-4.1379999999999999</v>
      </c>
      <c r="AH2464" s="3">
        <v>-2.3180000000000001</v>
      </c>
      <c r="AI2464" s="3">
        <v>-4.4249999999999998</v>
      </c>
      <c r="AJ2464" s="3">
        <v>-5.0250000000000004</v>
      </c>
      <c r="AK2464" s="3">
        <v>-6.1820000000000004</v>
      </c>
      <c r="AL2464" s="3">
        <v>-7.21</v>
      </c>
      <c r="AM2464" s="3">
        <v>-3.1469999999999998</v>
      </c>
      <c r="AN2464" s="3">
        <v>-5.0970000000000004</v>
      </c>
      <c r="AO2464" s="3">
        <v>-8.2780000000000005</v>
      </c>
      <c r="AP2464" s="3">
        <v>-8.7579999999999991</v>
      </c>
      <c r="AQ2464" s="3">
        <v>-16.736000000000001</v>
      </c>
      <c r="AR2464" s="3">
        <v>-27.393999999999998</v>
      </c>
      <c r="AS2464" s="3">
        <v>-25.271999999999998</v>
      </c>
      <c r="AT2464" s="3">
        <v>-36.073</v>
      </c>
      <c r="AU2464" s="3">
        <v>-60.506999999999998</v>
      </c>
      <c r="AV2464" s="3">
        <v>-53.807000000000002</v>
      </c>
      <c r="AW2464" s="3">
        <v>-63.692</v>
      </c>
      <c r="AX2464" s="3">
        <v>-69.997</v>
      </c>
      <c r="AY2464" s="3">
        <v>-78.423000000000002</v>
      </c>
      <c r="AZ2464" s="3">
        <v>-88.804000000000002</v>
      </c>
      <c r="BA2464">
        <v>-132.596</v>
      </c>
      <c r="BB2464">
        <v>2016</v>
      </c>
    </row>
    <row r="2465" spans="1:54" hidden="1" x14ac:dyDescent="0.2">
      <c r="A2465">
        <v>644</v>
      </c>
      <c r="B2465" t="s">
        <v>507</v>
      </c>
      <c r="C2465" t="s">
        <v>251</v>
      </c>
      <c r="D2465" t="s">
        <v>0</v>
      </c>
      <c r="E2465" t="s">
        <v>250</v>
      </c>
      <c r="F2465" t="s">
        <v>249</v>
      </c>
      <c r="G2465" t="s">
        <v>217</v>
      </c>
      <c r="I2465" t="s">
        <v>248</v>
      </c>
      <c r="J2465" s="3">
        <v>-2.5630000000000002</v>
      </c>
      <c r="K2465" s="3">
        <v>-2.1949999999999998</v>
      </c>
      <c r="L2465" s="3">
        <v>-3.5990000000000002</v>
      </c>
      <c r="M2465" s="3">
        <v>-7.59</v>
      </c>
      <c r="N2465" s="3">
        <v>-3.6920000000000002</v>
      </c>
      <c r="O2465" s="3">
        <v>-4.7110000000000003</v>
      </c>
      <c r="P2465" s="3">
        <v>-3.9830000000000001</v>
      </c>
      <c r="Q2465" s="3">
        <v>-3.544</v>
      </c>
      <c r="R2465" s="3">
        <v>-3.4830000000000001</v>
      </c>
      <c r="S2465" s="3">
        <v>-4.33</v>
      </c>
      <c r="T2465" s="3">
        <v>-6.8609999999999998</v>
      </c>
      <c r="U2465" s="3">
        <v>-6</v>
      </c>
      <c r="V2465" s="3">
        <v>-4.9219999999999997</v>
      </c>
      <c r="W2465" s="3">
        <v>-4.1219999999999999</v>
      </c>
      <c r="X2465" s="3">
        <v>-5.3860000000000001</v>
      </c>
      <c r="Y2465" s="3">
        <v>-2.7570000000000001</v>
      </c>
      <c r="Z2465" s="3">
        <v>-3.9279999999999999</v>
      </c>
      <c r="AA2465" s="3">
        <v>-1.764</v>
      </c>
      <c r="AB2465" s="3">
        <v>-3.645</v>
      </c>
      <c r="AC2465" s="3">
        <v>-8.5389999999999997</v>
      </c>
      <c r="AD2465" s="3">
        <v>-8.8800000000000008</v>
      </c>
      <c r="AE2465" s="3">
        <v>-3.76</v>
      </c>
      <c r="AF2465" s="3">
        <v>-5.7640000000000002</v>
      </c>
      <c r="AG2465" s="3">
        <v>-5.5919999999999996</v>
      </c>
      <c r="AH2465" s="3">
        <v>-2.6509999999999998</v>
      </c>
      <c r="AI2465" s="3">
        <v>-4.1219999999999999</v>
      </c>
      <c r="AJ2465" s="3">
        <v>-3.7879999999999998</v>
      </c>
      <c r="AK2465" s="3">
        <v>-3.5670000000000002</v>
      </c>
      <c r="AL2465" s="3">
        <v>-2.8820000000000001</v>
      </c>
      <c r="AM2465" s="3">
        <v>-0.93200000000000005</v>
      </c>
      <c r="AN2465" s="3">
        <v>-1.321</v>
      </c>
      <c r="AO2465" s="3">
        <v>-1.607</v>
      </c>
      <c r="AP2465" s="3">
        <v>-1.1719999999999999</v>
      </c>
      <c r="AQ2465" s="3">
        <v>-1.931</v>
      </c>
      <c r="AR2465" s="3">
        <v>-2.5819999999999999</v>
      </c>
      <c r="AS2465" s="3">
        <v>-1.9470000000000001</v>
      </c>
      <c r="AT2465" s="3">
        <v>-2.34</v>
      </c>
      <c r="AU2465" s="3">
        <v>-3.3490000000000002</v>
      </c>
      <c r="AV2465" s="3">
        <v>-2.4550000000000001</v>
      </c>
      <c r="AW2465" s="3">
        <v>-2.4430000000000001</v>
      </c>
      <c r="AX2465" s="3">
        <v>-2.2930000000000001</v>
      </c>
      <c r="AY2465" s="3">
        <v>-2.1970000000000001</v>
      </c>
      <c r="AZ2465" s="3">
        <v>-2.1259999999999999</v>
      </c>
      <c r="BA2465">
        <v>-2.6989999999999998</v>
      </c>
      <c r="BB2465">
        <v>2016</v>
      </c>
    </row>
    <row r="2466" spans="1:54" hidden="1" x14ac:dyDescent="0.2">
      <c r="A2466">
        <v>644</v>
      </c>
      <c r="B2466" t="s">
        <v>507</v>
      </c>
      <c r="C2466" t="s">
        <v>247</v>
      </c>
      <c r="D2466" t="s">
        <v>0</v>
      </c>
      <c r="E2466" t="s">
        <v>245</v>
      </c>
      <c r="F2466" t="s">
        <v>244</v>
      </c>
      <c r="G2466" t="s">
        <v>225</v>
      </c>
      <c r="H2466" t="s">
        <v>222</v>
      </c>
    </row>
    <row r="2467" spans="1:54" hidden="1" x14ac:dyDescent="0.2">
      <c r="A2467">
        <v>644</v>
      </c>
      <c r="B2467" t="s">
        <v>507</v>
      </c>
      <c r="C2467" t="s">
        <v>246</v>
      </c>
      <c r="D2467" t="s">
        <v>0</v>
      </c>
      <c r="E2467" t="s">
        <v>245</v>
      </c>
      <c r="F2467" t="s">
        <v>244</v>
      </c>
      <c r="G2467" t="s">
        <v>243</v>
      </c>
    </row>
    <row r="2468" spans="1:54" hidden="1" x14ac:dyDescent="0.2">
      <c r="A2468">
        <v>644</v>
      </c>
      <c r="B2468" t="s">
        <v>507</v>
      </c>
      <c r="C2468" t="s">
        <v>242</v>
      </c>
      <c r="D2468" t="s">
        <v>0</v>
      </c>
      <c r="E2468" t="s">
        <v>240</v>
      </c>
      <c r="F2468" t="s">
        <v>239</v>
      </c>
      <c r="G2468" t="s">
        <v>225</v>
      </c>
      <c r="H2468" t="s">
        <v>222</v>
      </c>
      <c r="I2468" t="s">
        <v>1090</v>
      </c>
      <c r="J2468" s="3">
        <v>-0.30099999999999999</v>
      </c>
      <c r="K2468" s="3">
        <v>-0.23599999999999999</v>
      </c>
      <c r="L2468" s="3">
        <v>-0.439</v>
      </c>
      <c r="M2468" s="3">
        <v>-1.2</v>
      </c>
      <c r="N2468" s="3">
        <v>-0.43099999999999999</v>
      </c>
      <c r="O2468" s="3">
        <v>-0.65700000000000003</v>
      </c>
      <c r="P2468" s="3">
        <v>-0.55800000000000005</v>
      </c>
      <c r="Q2468" s="3">
        <v>-0.55300000000000005</v>
      </c>
      <c r="R2468" s="3">
        <v>-0.53400000000000003</v>
      </c>
      <c r="S2468" s="3">
        <v>-0.78500000000000003</v>
      </c>
      <c r="T2468" s="3">
        <v>-1.5089999999999999</v>
      </c>
      <c r="U2468" s="3">
        <v>-1.417</v>
      </c>
      <c r="V2468" s="3">
        <v>-1.147</v>
      </c>
      <c r="W2468" s="3">
        <v>-1.032</v>
      </c>
      <c r="X2468" s="3">
        <v>-1.2110000000000001</v>
      </c>
      <c r="Y2468" s="3">
        <v>-0.48899999999999999</v>
      </c>
      <c r="Z2468" s="3">
        <v>-1.2090000000000001</v>
      </c>
      <c r="AA2468" s="3">
        <v>-6.6000000000000003E-2</v>
      </c>
      <c r="AB2468" s="3">
        <v>-1.119</v>
      </c>
      <c r="AC2468" s="3">
        <v>-3.92</v>
      </c>
      <c r="AD2468" s="3">
        <v>-4.8390000000000004</v>
      </c>
      <c r="AE2468" s="3">
        <v>-1.498</v>
      </c>
      <c r="AF2468" s="3">
        <v>-2.8610000000000002</v>
      </c>
      <c r="AG2468" s="3">
        <v>-2.919</v>
      </c>
      <c r="AH2468" s="3">
        <v>-1.238</v>
      </c>
      <c r="AI2468" s="3">
        <v>-3.4140000000000001</v>
      </c>
      <c r="AJ2468" s="3">
        <v>-3.9710000000000001</v>
      </c>
      <c r="AK2468" s="3">
        <v>-4.976</v>
      </c>
      <c r="AL2468" s="3">
        <v>-6.077</v>
      </c>
      <c r="AM2468" s="3">
        <v>-1.861</v>
      </c>
      <c r="AN2468" s="3">
        <v>-3.51</v>
      </c>
      <c r="AO2468" s="3">
        <v>-6.3650000000000002</v>
      </c>
      <c r="AP2468" s="3">
        <v>-6.5279999999999996</v>
      </c>
      <c r="AQ2468" s="3">
        <v>-13.805</v>
      </c>
      <c r="AR2468" s="3">
        <v>-23.6</v>
      </c>
      <c r="AS2468" s="3">
        <v>-19.934000000000001</v>
      </c>
      <c r="AT2468" s="3">
        <v>-28.841999999999999</v>
      </c>
      <c r="AU2468" s="3">
        <v>-52.259</v>
      </c>
      <c r="AV2468" s="3">
        <v>-42.408000000000001</v>
      </c>
      <c r="AW2468" s="3">
        <v>-50.487000000000002</v>
      </c>
      <c r="AX2468" s="3">
        <v>-54.314999999999998</v>
      </c>
      <c r="AY2468" s="3">
        <v>-58.661000000000001</v>
      </c>
      <c r="AZ2468" s="3">
        <v>-63.707000000000001</v>
      </c>
      <c r="BA2468">
        <v>-80.772000000000006</v>
      </c>
      <c r="BB2468">
        <v>2016</v>
      </c>
    </row>
    <row r="2469" spans="1:54" hidden="1" x14ac:dyDescent="0.2">
      <c r="A2469">
        <v>644</v>
      </c>
      <c r="B2469" t="s">
        <v>507</v>
      </c>
      <c r="C2469" t="s">
        <v>241</v>
      </c>
      <c r="D2469" t="s">
        <v>0</v>
      </c>
      <c r="E2469" t="s">
        <v>240</v>
      </c>
      <c r="F2469" t="s">
        <v>239</v>
      </c>
      <c r="G2469" t="s">
        <v>217</v>
      </c>
      <c r="I2469" t="s">
        <v>238</v>
      </c>
      <c r="J2469" s="3">
        <v>-2.0310000000000001</v>
      </c>
      <c r="K2469" s="3">
        <v>-1.55</v>
      </c>
      <c r="L2469" s="3">
        <v>-2.7360000000000002</v>
      </c>
      <c r="M2469" s="3">
        <v>-6.7370000000000001</v>
      </c>
      <c r="N2469" s="3">
        <v>-2.5590000000000002</v>
      </c>
      <c r="O2469" s="3">
        <v>-3.3319999999999999</v>
      </c>
      <c r="P2469" s="3">
        <v>-2.7240000000000002</v>
      </c>
      <c r="Q2469" s="3">
        <v>-2.5259999999999998</v>
      </c>
      <c r="R2469" s="3">
        <v>-2.3530000000000002</v>
      </c>
      <c r="S2469" s="3">
        <v>-3.2879999999999998</v>
      </c>
      <c r="T2469" s="3">
        <v>-5.9619999999999997</v>
      </c>
      <c r="U2469" s="3">
        <v>-5.0599999999999996</v>
      </c>
      <c r="V2469" s="3">
        <v>-3.8820000000000001</v>
      </c>
      <c r="W2469" s="3">
        <v>-2.7229999999999999</v>
      </c>
      <c r="X2469" s="3">
        <v>-3.0089999999999999</v>
      </c>
      <c r="Y2469" s="3">
        <v>-1.0149999999999999</v>
      </c>
      <c r="Z2469" s="3">
        <v>-2.2280000000000002</v>
      </c>
      <c r="AA2469" s="3">
        <v>-0.11899999999999999</v>
      </c>
      <c r="AB2469" s="3">
        <v>-2.0870000000000002</v>
      </c>
      <c r="AC2469" s="3">
        <v>-6.8</v>
      </c>
      <c r="AD2469" s="3">
        <v>-7.2089999999999996</v>
      </c>
      <c r="AE2469" s="3">
        <v>-2.1850000000000001</v>
      </c>
      <c r="AF2469" s="3">
        <v>-4.266</v>
      </c>
      <c r="AG2469" s="3">
        <v>-3.9449999999999998</v>
      </c>
      <c r="AH2469" s="3">
        <v>-1.4159999999999999</v>
      </c>
      <c r="AI2469" s="3">
        <v>-3.18</v>
      </c>
      <c r="AJ2469" s="3">
        <v>-2.9940000000000002</v>
      </c>
      <c r="AK2469" s="3">
        <v>-2.871</v>
      </c>
      <c r="AL2469" s="3">
        <v>-2.4289999999999998</v>
      </c>
      <c r="AM2469" s="3">
        <v>-0.55100000000000005</v>
      </c>
      <c r="AN2469" s="3">
        <v>-0.90900000000000003</v>
      </c>
      <c r="AO2469" s="3">
        <v>-1.236</v>
      </c>
      <c r="AP2469" s="3">
        <v>-0.873</v>
      </c>
      <c r="AQ2469" s="3">
        <v>-1.5920000000000001</v>
      </c>
      <c r="AR2469" s="3">
        <v>-2.2250000000000001</v>
      </c>
      <c r="AS2469" s="3">
        <v>-1.536</v>
      </c>
      <c r="AT2469" s="3">
        <v>-1.871</v>
      </c>
      <c r="AU2469" s="3">
        <v>-2.8929999999999998</v>
      </c>
      <c r="AV2469" s="3">
        <v>-1.9350000000000001</v>
      </c>
      <c r="AW2469" s="3">
        <v>-1.9370000000000001</v>
      </c>
      <c r="AX2469" s="3">
        <v>-1.7789999999999999</v>
      </c>
      <c r="AY2469" s="3">
        <v>-1.643</v>
      </c>
      <c r="AZ2469" s="3">
        <v>-1.5249999999999999</v>
      </c>
      <c r="BA2469">
        <v>-1.6439999999999999</v>
      </c>
      <c r="BB2469">
        <v>2016</v>
      </c>
    </row>
    <row r="2470" spans="1:54" hidden="1" x14ac:dyDescent="0.2">
      <c r="A2470">
        <v>644</v>
      </c>
      <c r="B2470" t="s">
        <v>507</v>
      </c>
      <c r="C2470" t="s">
        <v>237</v>
      </c>
      <c r="D2470" t="s">
        <v>0</v>
      </c>
      <c r="E2470" t="s">
        <v>235</v>
      </c>
      <c r="F2470" t="s">
        <v>234</v>
      </c>
      <c r="G2470" t="s">
        <v>225</v>
      </c>
      <c r="H2470" t="s">
        <v>222</v>
      </c>
      <c r="I2470" t="s">
        <v>1090</v>
      </c>
      <c r="J2470" s="3" t="s">
        <v>215</v>
      </c>
      <c r="K2470" s="3" t="s">
        <v>215</v>
      </c>
      <c r="L2470" s="3" t="s">
        <v>215</v>
      </c>
      <c r="M2470" s="3" t="s">
        <v>215</v>
      </c>
      <c r="N2470" s="3" t="s">
        <v>215</v>
      </c>
      <c r="O2470" s="3" t="s">
        <v>215</v>
      </c>
      <c r="P2470" s="3" t="s">
        <v>215</v>
      </c>
      <c r="Q2470" s="3" t="s">
        <v>215</v>
      </c>
      <c r="R2470" s="3" t="s">
        <v>215</v>
      </c>
      <c r="S2470" s="3" t="s">
        <v>215</v>
      </c>
      <c r="T2470" s="3" t="s">
        <v>215</v>
      </c>
      <c r="U2470" s="3" t="s">
        <v>215</v>
      </c>
      <c r="V2470" s="3">
        <v>22.256</v>
      </c>
      <c r="W2470" s="3">
        <v>45.765000000000001</v>
      </c>
      <c r="X2470" s="3">
        <v>53.506</v>
      </c>
      <c r="Y2470" s="3">
        <v>60.459000000000003</v>
      </c>
      <c r="Z2470" s="3">
        <v>61.728999999999999</v>
      </c>
      <c r="AA2470" s="3">
        <v>38.393999999999998</v>
      </c>
      <c r="AB2470" s="3">
        <v>41.012</v>
      </c>
      <c r="AC2470" s="3">
        <v>48.290999999999997</v>
      </c>
      <c r="AD2470" s="3">
        <v>53.85</v>
      </c>
      <c r="AE2470" s="3">
        <v>56.121000000000002</v>
      </c>
      <c r="AF2470" s="3">
        <v>63.901000000000003</v>
      </c>
      <c r="AG2470" s="3">
        <v>73.61</v>
      </c>
      <c r="AH2470" s="3">
        <v>47.481000000000002</v>
      </c>
      <c r="AI2470" s="3">
        <v>73.034000000000006</v>
      </c>
      <c r="AJ2470" s="3">
        <v>40.460999999999999</v>
      </c>
      <c r="AK2470" s="3">
        <v>59.148000000000003</v>
      </c>
      <c r="AL2470" s="3">
        <v>82.656000000000006</v>
      </c>
      <c r="AM2470" s="3">
        <v>98.545000000000002</v>
      </c>
      <c r="AN2470" s="3">
        <v>125.005</v>
      </c>
      <c r="AO2470" s="3">
        <v>205.786</v>
      </c>
      <c r="AP2470" s="3">
        <v>242.99799999999999</v>
      </c>
      <c r="AQ2470" s="3">
        <v>323.45100000000002</v>
      </c>
      <c r="AR2470" s="3">
        <v>448.18700000000001</v>
      </c>
      <c r="AS2470" s="3">
        <v>638.31899999999996</v>
      </c>
      <c r="AT2470" s="3">
        <v>784.96799999999996</v>
      </c>
      <c r="AU2470" s="3">
        <v>943.57899999999995</v>
      </c>
      <c r="AV2470" s="3">
        <v>1205.943</v>
      </c>
      <c r="AW2470" s="3">
        <v>1405.7940000000001</v>
      </c>
      <c r="AX2470" s="3">
        <v>1576.145</v>
      </c>
      <c r="AY2470" s="3">
        <v>1760.2080000000001</v>
      </c>
      <c r="AZ2470" s="3">
        <v>1965.7860000000001</v>
      </c>
      <c r="BA2470">
        <v>2260.6640000000002</v>
      </c>
      <c r="BB2470">
        <v>2016</v>
      </c>
    </row>
    <row r="2471" spans="1:54" hidden="1" x14ac:dyDescent="0.2">
      <c r="A2471">
        <v>644</v>
      </c>
      <c r="B2471" t="s">
        <v>507</v>
      </c>
      <c r="C2471" t="s">
        <v>236</v>
      </c>
      <c r="D2471" t="s">
        <v>0</v>
      </c>
      <c r="E2471" t="s">
        <v>235</v>
      </c>
      <c r="F2471" t="s">
        <v>234</v>
      </c>
      <c r="G2471" t="s">
        <v>217</v>
      </c>
      <c r="I2471" t="s">
        <v>354</v>
      </c>
      <c r="J2471" s="3" t="s">
        <v>215</v>
      </c>
      <c r="K2471" s="3" t="s">
        <v>215</v>
      </c>
      <c r="L2471" s="3" t="s">
        <v>215</v>
      </c>
      <c r="M2471" s="3" t="s">
        <v>215</v>
      </c>
      <c r="N2471" s="3" t="s">
        <v>215</v>
      </c>
      <c r="O2471" s="3" t="s">
        <v>215</v>
      </c>
      <c r="P2471" s="3" t="s">
        <v>215</v>
      </c>
      <c r="Q2471" s="3" t="s">
        <v>215</v>
      </c>
      <c r="R2471" s="3" t="s">
        <v>215</v>
      </c>
      <c r="S2471" s="3" t="s">
        <v>215</v>
      </c>
      <c r="T2471" s="3" t="s">
        <v>215</v>
      </c>
      <c r="U2471" s="3" t="s">
        <v>215</v>
      </c>
      <c r="V2471" s="3">
        <v>75.338999999999999</v>
      </c>
      <c r="W2471" s="3">
        <v>120.771</v>
      </c>
      <c r="X2471" s="3">
        <v>132.93700000000001</v>
      </c>
      <c r="Y2471" s="3">
        <v>125.58199999999999</v>
      </c>
      <c r="Z2471" s="3">
        <v>113.77500000000001</v>
      </c>
      <c r="AA2471" s="3">
        <v>68.763000000000005</v>
      </c>
      <c r="AB2471" s="3">
        <v>76.498000000000005</v>
      </c>
      <c r="AC2471" s="3">
        <v>83.775000000000006</v>
      </c>
      <c r="AD2471" s="3">
        <v>80.22</v>
      </c>
      <c r="AE2471" s="3">
        <v>81.864000000000004</v>
      </c>
      <c r="AF2471" s="3">
        <v>95.278999999999996</v>
      </c>
      <c r="AG2471" s="3">
        <v>99.483000000000004</v>
      </c>
      <c r="AH2471" s="3">
        <v>54.316000000000003</v>
      </c>
      <c r="AI2471" s="3">
        <v>68.034000000000006</v>
      </c>
      <c r="AJ2471" s="3">
        <v>30.498000000000001</v>
      </c>
      <c r="AK2471" s="3">
        <v>34.131</v>
      </c>
      <c r="AL2471" s="3">
        <v>33.045000000000002</v>
      </c>
      <c r="AM2471" s="3">
        <v>29.189</v>
      </c>
      <c r="AN2471" s="3">
        <v>32.39</v>
      </c>
      <c r="AO2471" s="3">
        <v>39.951999999999998</v>
      </c>
      <c r="AP2471" s="3">
        <v>32.515999999999998</v>
      </c>
      <c r="AQ2471" s="3">
        <v>37.31</v>
      </c>
      <c r="AR2471" s="3">
        <v>42.249000000000002</v>
      </c>
      <c r="AS2471" s="3">
        <v>49.179000000000002</v>
      </c>
      <c r="AT2471" s="3">
        <v>50.93</v>
      </c>
      <c r="AU2471" s="3">
        <v>52.228000000000002</v>
      </c>
      <c r="AV2471" s="3">
        <v>55.024999999999999</v>
      </c>
      <c r="AW2471" s="3">
        <v>53.923000000000002</v>
      </c>
      <c r="AX2471" s="3">
        <v>51.621000000000002</v>
      </c>
      <c r="AY2471" s="3">
        <v>49.302999999999997</v>
      </c>
      <c r="AZ2471" s="3">
        <v>47.052999999999997</v>
      </c>
      <c r="BA2471">
        <v>46.009</v>
      </c>
      <c r="BB2471">
        <v>2016</v>
      </c>
    </row>
    <row r="2472" spans="1:54" hidden="1" x14ac:dyDescent="0.2">
      <c r="A2472">
        <v>644</v>
      </c>
      <c r="B2472" t="s">
        <v>507</v>
      </c>
      <c r="C2472" t="s">
        <v>233</v>
      </c>
      <c r="D2472" t="s">
        <v>0</v>
      </c>
      <c r="E2472" t="s">
        <v>231</v>
      </c>
      <c r="F2472" t="s">
        <v>230</v>
      </c>
      <c r="G2472" t="s">
        <v>225</v>
      </c>
      <c r="H2472" t="s">
        <v>222</v>
      </c>
      <c r="I2472" t="s">
        <v>1090</v>
      </c>
      <c r="J2472" s="3" t="s">
        <v>215</v>
      </c>
      <c r="K2472" s="3" t="s">
        <v>215</v>
      </c>
      <c r="L2472" s="3" t="s">
        <v>215</v>
      </c>
      <c r="M2472" s="3" t="s">
        <v>215</v>
      </c>
      <c r="N2472" s="3" t="s">
        <v>215</v>
      </c>
      <c r="O2472" s="3" t="s">
        <v>215</v>
      </c>
      <c r="P2472" s="3" t="s">
        <v>215</v>
      </c>
      <c r="Q2472" s="3" t="s">
        <v>215</v>
      </c>
      <c r="R2472" s="3" t="s">
        <v>215</v>
      </c>
      <c r="S2472" s="3" t="s">
        <v>215</v>
      </c>
      <c r="T2472" s="3" t="s">
        <v>215</v>
      </c>
      <c r="U2472" s="3" t="s">
        <v>215</v>
      </c>
      <c r="V2472" s="3">
        <v>25.977</v>
      </c>
      <c r="W2472" s="3">
        <v>53.417000000000002</v>
      </c>
      <c r="X2472" s="3">
        <v>62.451999999999998</v>
      </c>
      <c r="Y2472" s="3">
        <v>70.567999999999998</v>
      </c>
      <c r="Z2472" s="3">
        <v>72.049000000000007</v>
      </c>
      <c r="AA2472" s="3">
        <v>44.813000000000002</v>
      </c>
      <c r="AB2472" s="3">
        <v>47.869</v>
      </c>
      <c r="AC2472" s="3">
        <v>56.365000000000002</v>
      </c>
      <c r="AD2472" s="3">
        <v>62.853999999999999</v>
      </c>
      <c r="AE2472" s="3">
        <v>66.72</v>
      </c>
      <c r="AF2472" s="3">
        <v>72.007999999999996</v>
      </c>
      <c r="AG2472" s="3">
        <v>76.722999999999999</v>
      </c>
      <c r="AH2472" s="3">
        <v>90.13</v>
      </c>
      <c r="AI2472" s="3">
        <v>83.989000000000004</v>
      </c>
      <c r="AJ2472" s="3">
        <v>92.802000000000007</v>
      </c>
      <c r="AK2472" s="3">
        <v>81.067999999999998</v>
      </c>
      <c r="AL2472" s="3">
        <v>104.245</v>
      </c>
      <c r="AM2472" s="3">
        <v>127.652</v>
      </c>
      <c r="AN2472" s="3">
        <v>156.422</v>
      </c>
      <c r="AO2472" s="3">
        <v>233.46299999999999</v>
      </c>
      <c r="AP2472" s="3">
        <v>281.416</v>
      </c>
      <c r="AQ2472" s="3">
        <v>371.69499999999999</v>
      </c>
      <c r="AR2472" s="3">
        <v>496.48899999999998</v>
      </c>
      <c r="AS2472" s="3">
        <v>701.01499999999999</v>
      </c>
      <c r="AT2472" s="3">
        <v>847.18499999999995</v>
      </c>
      <c r="AU2472" s="3">
        <v>1015.751</v>
      </c>
      <c r="AV2472" s="3">
        <v>1278.19</v>
      </c>
      <c r="AW2472" s="3">
        <v>1478.1890000000001</v>
      </c>
      <c r="AX2472" s="3">
        <v>1648.69</v>
      </c>
      <c r="AY2472" s="3">
        <v>1832.903</v>
      </c>
      <c r="AZ2472" s="3">
        <v>2038.634</v>
      </c>
      <c r="BA2472">
        <v>2333.5120000000002</v>
      </c>
      <c r="BB2472">
        <v>2016</v>
      </c>
    </row>
    <row r="2473" spans="1:54" hidden="1" x14ac:dyDescent="0.2">
      <c r="A2473">
        <v>644</v>
      </c>
      <c r="B2473" t="s">
        <v>507</v>
      </c>
      <c r="C2473" t="s">
        <v>232</v>
      </c>
      <c r="D2473" t="s">
        <v>0</v>
      </c>
      <c r="E2473" t="s">
        <v>231</v>
      </c>
      <c r="F2473" t="s">
        <v>230</v>
      </c>
      <c r="G2473" t="s">
        <v>217</v>
      </c>
      <c r="I2473" t="s">
        <v>229</v>
      </c>
      <c r="J2473" s="3" t="s">
        <v>215</v>
      </c>
      <c r="K2473" s="3" t="s">
        <v>215</v>
      </c>
      <c r="L2473" s="3" t="s">
        <v>215</v>
      </c>
      <c r="M2473" s="3" t="s">
        <v>215</v>
      </c>
      <c r="N2473" s="3" t="s">
        <v>215</v>
      </c>
      <c r="O2473" s="3" t="s">
        <v>215</v>
      </c>
      <c r="P2473" s="3" t="s">
        <v>215</v>
      </c>
      <c r="Q2473" s="3" t="s">
        <v>215</v>
      </c>
      <c r="R2473" s="3" t="s">
        <v>215</v>
      </c>
      <c r="S2473" s="3" t="s">
        <v>215</v>
      </c>
      <c r="T2473" s="3" t="s">
        <v>215</v>
      </c>
      <c r="U2473" s="3" t="s">
        <v>215</v>
      </c>
      <c r="V2473" s="3">
        <v>87.935000000000002</v>
      </c>
      <c r="W2473" s="3">
        <v>140.96299999999999</v>
      </c>
      <c r="X2473" s="3">
        <v>155.16399999999999</v>
      </c>
      <c r="Y2473" s="3">
        <v>146.57900000000001</v>
      </c>
      <c r="Z2473" s="3">
        <v>132.798</v>
      </c>
      <c r="AA2473" s="3">
        <v>80.260000000000005</v>
      </c>
      <c r="AB2473" s="3">
        <v>89.287999999999997</v>
      </c>
      <c r="AC2473" s="3">
        <v>97.781000000000006</v>
      </c>
      <c r="AD2473" s="3">
        <v>93.632999999999996</v>
      </c>
      <c r="AE2473" s="3">
        <v>97.325000000000003</v>
      </c>
      <c r="AF2473" s="3">
        <v>107.367</v>
      </c>
      <c r="AG2473" s="3">
        <v>103.691</v>
      </c>
      <c r="AH2473" s="3">
        <v>103.104</v>
      </c>
      <c r="AI2473" s="3">
        <v>78.239000000000004</v>
      </c>
      <c r="AJ2473" s="3">
        <v>69.95</v>
      </c>
      <c r="AK2473" s="3">
        <v>46.78</v>
      </c>
      <c r="AL2473" s="3">
        <v>41.676000000000002</v>
      </c>
      <c r="AM2473" s="3">
        <v>37.811</v>
      </c>
      <c r="AN2473" s="3">
        <v>40.53</v>
      </c>
      <c r="AO2473" s="3">
        <v>45.326000000000001</v>
      </c>
      <c r="AP2473" s="3">
        <v>37.655999999999999</v>
      </c>
      <c r="AQ2473" s="3">
        <v>42.875</v>
      </c>
      <c r="AR2473" s="3">
        <v>46.802</v>
      </c>
      <c r="AS2473" s="3">
        <v>54.009</v>
      </c>
      <c r="AT2473" s="3">
        <v>54.966000000000001</v>
      </c>
      <c r="AU2473" s="3">
        <v>56.222999999999999</v>
      </c>
      <c r="AV2473" s="3">
        <v>58.322000000000003</v>
      </c>
      <c r="AW2473" s="3">
        <v>56.7</v>
      </c>
      <c r="AX2473" s="3">
        <v>53.997</v>
      </c>
      <c r="AY2473" s="3">
        <v>51.34</v>
      </c>
      <c r="AZ2473" s="3">
        <v>48.795999999999999</v>
      </c>
      <c r="BA2473">
        <v>47.491999999999997</v>
      </c>
      <c r="BB2473">
        <v>2016</v>
      </c>
    </row>
    <row r="2474" spans="1:54" hidden="1" x14ac:dyDescent="0.2">
      <c r="A2474">
        <v>644</v>
      </c>
      <c r="B2474" t="s">
        <v>507</v>
      </c>
      <c r="C2474" t="s">
        <v>228</v>
      </c>
      <c r="D2474" t="s">
        <v>0</v>
      </c>
      <c r="E2474" t="s">
        <v>227</v>
      </c>
      <c r="F2474" t="s">
        <v>226</v>
      </c>
      <c r="G2474" t="s">
        <v>225</v>
      </c>
      <c r="H2474" t="s">
        <v>222</v>
      </c>
      <c r="I2474" t="s">
        <v>1090</v>
      </c>
      <c r="J2474" s="3">
        <v>14.845000000000001</v>
      </c>
      <c r="K2474" s="3">
        <v>15.233000000000001</v>
      </c>
      <c r="L2474" s="3">
        <v>16.027999999999999</v>
      </c>
      <c r="M2474" s="3">
        <v>17.817</v>
      </c>
      <c r="N2474" s="3">
        <v>16.835000000000001</v>
      </c>
      <c r="O2474" s="3">
        <v>19.715</v>
      </c>
      <c r="P2474" s="3">
        <v>20.48</v>
      </c>
      <c r="Q2474" s="3">
        <v>21.890999999999998</v>
      </c>
      <c r="R2474" s="3">
        <v>22.684999999999999</v>
      </c>
      <c r="S2474" s="3">
        <v>23.864999999999998</v>
      </c>
      <c r="T2474" s="3">
        <v>25.318000000000001</v>
      </c>
      <c r="U2474" s="3">
        <v>27.997</v>
      </c>
      <c r="V2474" s="3">
        <v>29.541</v>
      </c>
      <c r="W2474" s="3">
        <v>37.893999999999998</v>
      </c>
      <c r="X2474" s="3">
        <v>40.249000000000002</v>
      </c>
      <c r="Y2474" s="3">
        <v>48.143000000000001</v>
      </c>
      <c r="Z2474" s="3">
        <v>54.255000000000003</v>
      </c>
      <c r="AA2474" s="3">
        <v>55.835000000000001</v>
      </c>
      <c r="AB2474" s="3">
        <v>53.612000000000002</v>
      </c>
      <c r="AC2474" s="3">
        <v>57.643999999999998</v>
      </c>
      <c r="AD2474" s="3">
        <v>67.128</v>
      </c>
      <c r="AE2474" s="3">
        <v>68.554000000000002</v>
      </c>
      <c r="AF2474" s="3">
        <v>67.066999999999993</v>
      </c>
      <c r="AG2474" s="3">
        <v>73.992000000000004</v>
      </c>
      <c r="AH2474" s="3">
        <v>87.415999999999997</v>
      </c>
      <c r="AI2474" s="3">
        <v>107.349</v>
      </c>
      <c r="AJ2474" s="3">
        <v>132.66900000000001</v>
      </c>
      <c r="AK2474" s="3">
        <v>173.297</v>
      </c>
      <c r="AL2474" s="3">
        <v>250.13300000000001</v>
      </c>
      <c r="AM2474" s="3">
        <v>337.60899999999998</v>
      </c>
      <c r="AN2474" s="3">
        <v>385.94299999999998</v>
      </c>
      <c r="AO2474" s="3">
        <v>515.07899999999995</v>
      </c>
      <c r="AP2474" s="3">
        <v>747.32600000000002</v>
      </c>
      <c r="AQ2474" s="3">
        <v>866.92100000000005</v>
      </c>
      <c r="AR2474" s="3">
        <v>1060.825</v>
      </c>
      <c r="AS2474" s="3">
        <v>1297.961</v>
      </c>
      <c r="AT2474" s="3">
        <v>1541.277</v>
      </c>
      <c r="AU2474" s="3">
        <v>1806.6559999999999</v>
      </c>
      <c r="AV2474" s="3">
        <v>2191.616</v>
      </c>
      <c r="AW2474" s="3">
        <v>2607.049</v>
      </c>
      <c r="AX2474" s="3">
        <v>3053.2779999999998</v>
      </c>
      <c r="AY2474" s="3">
        <v>3570.1570000000002</v>
      </c>
      <c r="AZ2474" s="3">
        <v>4177.8389999999999</v>
      </c>
      <c r="BA2474">
        <v>4913.4979999999996</v>
      </c>
      <c r="BB2474">
        <v>2016</v>
      </c>
    </row>
    <row r="2475" spans="1:54" hidden="1" x14ac:dyDescent="0.2">
      <c r="A2475">
        <v>644</v>
      </c>
      <c r="B2475" t="s">
        <v>507</v>
      </c>
      <c r="C2475" t="s">
        <v>224</v>
      </c>
      <c r="D2475" t="s">
        <v>0</v>
      </c>
      <c r="E2475" t="s">
        <v>219</v>
      </c>
      <c r="F2475" t="s">
        <v>218</v>
      </c>
      <c r="G2475" t="s">
        <v>223</v>
      </c>
      <c r="H2475" t="s">
        <v>222</v>
      </c>
      <c r="I2475" t="s">
        <v>1091</v>
      </c>
      <c r="J2475" s="3">
        <v>-0.22600000000000001</v>
      </c>
      <c r="K2475" s="3">
        <v>-0.25</v>
      </c>
      <c r="L2475" s="3">
        <v>-0.19500000000000001</v>
      </c>
      <c r="M2475" s="3">
        <v>-0.17</v>
      </c>
      <c r="N2475" s="3">
        <v>-0.13</v>
      </c>
      <c r="O2475" s="3">
        <v>0.106</v>
      </c>
      <c r="P2475" s="3">
        <v>-0.32700000000000001</v>
      </c>
      <c r="Q2475" s="3">
        <v>-0.217</v>
      </c>
      <c r="R2475" s="3">
        <v>-0.22800000000000001</v>
      </c>
      <c r="S2475" s="3">
        <v>-0.14399999999999999</v>
      </c>
      <c r="T2475" s="3">
        <v>-0.29399999999999998</v>
      </c>
      <c r="U2475" s="3">
        <v>0.10299999999999999</v>
      </c>
      <c r="V2475" s="3">
        <v>-0.12</v>
      </c>
      <c r="W2475" s="3">
        <v>-0.05</v>
      </c>
      <c r="X2475" s="3">
        <v>0.125</v>
      </c>
      <c r="Y2475" s="3">
        <v>3.9E-2</v>
      </c>
      <c r="Z2475" s="3">
        <v>0.08</v>
      </c>
      <c r="AA2475" s="3">
        <v>-0.04</v>
      </c>
      <c r="AB2475" s="3">
        <v>-0.33300000000000002</v>
      </c>
      <c r="AC2475" s="3">
        <v>-0.46500000000000002</v>
      </c>
      <c r="AD2475" s="3">
        <v>1.2999999999999999E-2</v>
      </c>
      <c r="AE2475" s="3">
        <v>-0.373</v>
      </c>
      <c r="AF2475" s="3">
        <v>-0.13700000000000001</v>
      </c>
      <c r="AG2475" s="3">
        <v>-0.13600000000000001</v>
      </c>
      <c r="AH2475" s="3">
        <v>-0.66800000000000004</v>
      </c>
      <c r="AI2475" s="3">
        <v>-1.5680000000000001</v>
      </c>
      <c r="AJ2475" s="3">
        <v>-1.786</v>
      </c>
      <c r="AK2475" s="3">
        <v>-0.82799999999999996</v>
      </c>
      <c r="AL2475" s="3">
        <v>-1.806</v>
      </c>
      <c r="AM2475" s="3">
        <v>-2.1909999999999998</v>
      </c>
      <c r="AN2475" s="3">
        <v>-0.42499999999999999</v>
      </c>
      <c r="AO2475" s="3">
        <v>-0.78300000000000003</v>
      </c>
      <c r="AP2475" s="3">
        <v>-2.9849999999999999</v>
      </c>
      <c r="AQ2475" s="3">
        <v>-2.82</v>
      </c>
      <c r="AR2475" s="3">
        <v>-3.5760000000000001</v>
      </c>
      <c r="AS2475" s="3">
        <v>-6.5789999999999997</v>
      </c>
      <c r="AT2475" s="3">
        <v>-6.5739999999999998</v>
      </c>
      <c r="AU2475" s="3">
        <v>-6.5510000000000002</v>
      </c>
      <c r="AV2475" s="3">
        <v>-5.5940000000000003</v>
      </c>
      <c r="AW2475" s="3">
        <v>-5.65</v>
      </c>
      <c r="AX2475" s="3">
        <v>-5.3710000000000004</v>
      </c>
      <c r="AY2475" s="3">
        <v>-5.0720000000000001</v>
      </c>
      <c r="AZ2475" s="3">
        <v>-4.7869999999999999</v>
      </c>
      <c r="BA2475">
        <v>-5.2990000000000004</v>
      </c>
      <c r="BB2475">
        <v>2016</v>
      </c>
    </row>
    <row r="2476" spans="1:54" hidden="1" x14ac:dyDescent="0.2">
      <c r="A2476">
        <v>644</v>
      </c>
      <c r="B2476" t="s">
        <v>507</v>
      </c>
      <c r="C2476" t="s">
        <v>220</v>
      </c>
      <c r="D2476" t="s">
        <v>0</v>
      </c>
      <c r="E2476" t="s">
        <v>219</v>
      </c>
      <c r="F2476" t="s">
        <v>218</v>
      </c>
      <c r="G2476" t="s">
        <v>217</v>
      </c>
      <c r="I2476" t="s">
        <v>216</v>
      </c>
      <c r="J2476" s="3">
        <v>-3.0619999999999998</v>
      </c>
      <c r="K2476" s="3">
        <v>-3.2930000000000001</v>
      </c>
      <c r="L2476" s="3">
        <v>-2.4449999999999998</v>
      </c>
      <c r="M2476" s="3">
        <v>-1.917</v>
      </c>
      <c r="N2476" s="3">
        <v>-1.5529999999999999</v>
      </c>
      <c r="O2476" s="3">
        <v>1.0840000000000001</v>
      </c>
      <c r="P2476" s="3">
        <v>-3.2109999999999999</v>
      </c>
      <c r="Q2476" s="3">
        <v>-1.9910000000000001</v>
      </c>
      <c r="R2476" s="3">
        <v>-2.016</v>
      </c>
      <c r="S2476" s="3">
        <v>-1.216</v>
      </c>
      <c r="T2476" s="3">
        <v>-2.3319999999999999</v>
      </c>
      <c r="U2476" s="3">
        <v>0.74</v>
      </c>
      <c r="V2476" s="3">
        <v>-0.81599999999999995</v>
      </c>
      <c r="W2476" s="3">
        <v>-0.54700000000000004</v>
      </c>
      <c r="X2476" s="3">
        <v>1.542</v>
      </c>
      <c r="Y2476" s="3">
        <v>0.46700000000000003</v>
      </c>
      <c r="Z2476" s="3">
        <v>0.90200000000000002</v>
      </c>
      <c r="AA2476" s="3">
        <v>-0.45200000000000001</v>
      </c>
      <c r="AB2476" s="3">
        <v>-4.1180000000000003</v>
      </c>
      <c r="AC2476" s="3">
        <v>-5.8689999999999998</v>
      </c>
      <c r="AD2476" s="3">
        <v>0.16300000000000001</v>
      </c>
      <c r="AE2476" s="3">
        <v>-4.5410000000000004</v>
      </c>
      <c r="AF2476" s="3">
        <v>-1.7410000000000001</v>
      </c>
      <c r="AG2476" s="3">
        <v>-1.5820000000000001</v>
      </c>
      <c r="AH2476" s="3">
        <v>-6.585</v>
      </c>
      <c r="AI2476" s="3">
        <v>-12.635</v>
      </c>
      <c r="AJ2476" s="3">
        <v>-11.686</v>
      </c>
      <c r="AK2476" s="3">
        <v>-4.2030000000000003</v>
      </c>
      <c r="AL2476" s="3">
        <v>-6.7279999999999998</v>
      </c>
      <c r="AM2476" s="3">
        <v>-6.7480000000000002</v>
      </c>
      <c r="AN2476" s="3">
        <v>-1.4219999999999999</v>
      </c>
      <c r="AO2476" s="3">
        <v>-2.4500000000000002</v>
      </c>
      <c r="AP2476" s="3">
        <v>-6.9210000000000003</v>
      </c>
      <c r="AQ2476" s="3">
        <v>-5.9180000000000001</v>
      </c>
      <c r="AR2476" s="3">
        <v>-6.4409999999999998</v>
      </c>
      <c r="AS2476" s="3">
        <v>-10.172000000000001</v>
      </c>
      <c r="AT2476" s="3">
        <v>-8.9860000000000007</v>
      </c>
      <c r="AU2476" s="3">
        <v>-8.1</v>
      </c>
      <c r="AV2476" s="3">
        <v>-6.5309999999999997</v>
      </c>
      <c r="AW2476" s="3">
        <v>-6.2969999999999997</v>
      </c>
      <c r="AX2476" s="3">
        <v>-5.4690000000000003</v>
      </c>
      <c r="AY2476" s="3">
        <v>-4.726</v>
      </c>
      <c r="AZ2476" s="3">
        <v>-4.0789999999999997</v>
      </c>
      <c r="BA2476">
        <v>-4.1079999999999997</v>
      </c>
      <c r="BB2476">
        <v>2016</v>
      </c>
    </row>
    <row r="2477" spans="1:54" x14ac:dyDescent="0.2">
      <c r="A2477">
        <v>819</v>
      </c>
      <c r="B2477" t="s">
        <v>506</v>
      </c>
      <c r="C2477" t="s">
        <v>352</v>
      </c>
      <c r="D2477" t="s">
        <v>155</v>
      </c>
      <c r="E2477" t="s">
        <v>349</v>
      </c>
      <c r="F2477" t="s">
        <v>351</v>
      </c>
      <c r="G2477" t="s">
        <v>225</v>
      </c>
      <c r="H2477" t="s">
        <v>222</v>
      </c>
      <c r="I2477" t="s">
        <v>1092</v>
      </c>
      <c r="J2477" s="3">
        <v>2.948</v>
      </c>
      <c r="K2477" s="3">
        <v>3.125</v>
      </c>
      <c r="L2477" s="3">
        <v>3.0910000000000002</v>
      </c>
      <c r="M2477" s="3">
        <v>2.9609999999999999</v>
      </c>
      <c r="N2477" s="3">
        <v>3.26</v>
      </c>
      <c r="O2477" s="3">
        <v>3.137</v>
      </c>
      <c r="P2477" s="3">
        <v>3.3439999999999999</v>
      </c>
      <c r="Q2477" s="3">
        <v>3.1030000000000002</v>
      </c>
      <c r="R2477" s="3">
        <v>3.2109999999999999</v>
      </c>
      <c r="S2477" s="3">
        <v>3.657</v>
      </c>
      <c r="T2477" s="3">
        <v>3.8690000000000002</v>
      </c>
      <c r="U2477" s="3">
        <v>3.7639999999999998</v>
      </c>
      <c r="V2477" s="3">
        <v>3.9940000000000002</v>
      </c>
      <c r="W2477" s="3">
        <v>4.0979999999999999</v>
      </c>
      <c r="X2477" s="3">
        <v>4.3070000000000004</v>
      </c>
      <c r="Y2477" s="3">
        <v>4.4189999999999996</v>
      </c>
      <c r="Z2477" s="3">
        <v>4.6310000000000002</v>
      </c>
      <c r="AA2477" s="3">
        <v>4.5199999999999996</v>
      </c>
      <c r="AB2477" s="3">
        <v>4.5780000000000003</v>
      </c>
      <c r="AC2477" s="3">
        <v>4.9770000000000003</v>
      </c>
      <c r="AD2477" s="3">
        <v>4.8920000000000003</v>
      </c>
      <c r="AE2477" s="3">
        <v>4.9850000000000003</v>
      </c>
      <c r="AF2477" s="3">
        <v>5.1449999999999996</v>
      </c>
      <c r="AG2477" s="3">
        <v>5.1859999999999999</v>
      </c>
      <c r="AH2477" s="3">
        <v>5.4660000000000002</v>
      </c>
      <c r="AI2477" s="3">
        <v>5.3949999999999996</v>
      </c>
      <c r="AJ2477" s="3">
        <v>5.4969999999999999</v>
      </c>
      <c r="AK2477" s="3">
        <v>5.4480000000000004</v>
      </c>
      <c r="AL2477" s="3">
        <v>5.5019999999999998</v>
      </c>
      <c r="AM2477" s="3">
        <v>5.4249999999999998</v>
      </c>
      <c r="AN2477" s="3">
        <v>5.5880000000000001</v>
      </c>
      <c r="AO2477" s="3">
        <v>5.7389999999999999</v>
      </c>
      <c r="AP2477" s="3">
        <v>5.82</v>
      </c>
      <c r="AQ2477" s="3">
        <v>6.0949999999999998</v>
      </c>
      <c r="AR2477" s="3">
        <v>6.4370000000000003</v>
      </c>
      <c r="AS2477" s="3">
        <v>6.6840000000000002</v>
      </c>
      <c r="AT2477" s="3">
        <v>6.71</v>
      </c>
      <c r="AU2477" s="3">
        <v>6.9649999999999999</v>
      </c>
      <c r="AV2477" s="3">
        <v>7.2089999999999996</v>
      </c>
      <c r="AW2477" s="3">
        <v>7.4539999999999997</v>
      </c>
      <c r="AX2477" s="3">
        <v>7.7</v>
      </c>
      <c r="AY2477" s="3">
        <v>7.9539999999999997</v>
      </c>
      <c r="AZ2477" s="3">
        <v>8.2080000000000002</v>
      </c>
      <c r="BA2477">
        <v>8.4710000000000001</v>
      </c>
      <c r="BB2477">
        <v>2017</v>
      </c>
    </row>
    <row r="2478" spans="1:54" hidden="1" x14ac:dyDescent="0.2">
      <c r="A2478">
        <v>819</v>
      </c>
      <c r="B2478" t="s">
        <v>506</v>
      </c>
      <c r="C2478" t="s">
        <v>350</v>
      </c>
      <c r="D2478" t="s">
        <v>155</v>
      </c>
      <c r="E2478" t="s">
        <v>349</v>
      </c>
      <c r="F2478" t="s">
        <v>348</v>
      </c>
      <c r="G2478" t="s">
        <v>275</v>
      </c>
      <c r="I2478" t="s">
        <v>347</v>
      </c>
      <c r="J2478" s="3">
        <v>-1.694</v>
      </c>
      <c r="K2478" s="3">
        <v>6.0039999999999996</v>
      </c>
      <c r="L2478" s="3">
        <v>-1.0920000000000001</v>
      </c>
      <c r="M2478" s="3">
        <v>-4.2119999999999997</v>
      </c>
      <c r="N2478" s="3">
        <v>10.106999999999999</v>
      </c>
      <c r="O2478" s="3">
        <v>-3.774</v>
      </c>
      <c r="P2478" s="3">
        <v>6.5960000000000001</v>
      </c>
      <c r="Q2478" s="3">
        <v>-7.194</v>
      </c>
      <c r="R2478" s="3">
        <v>3.4620000000000002</v>
      </c>
      <c r="S2478" s="3">
        <v>13.888</v>
      </c>
      <c r="T2478" s="3">
        <v>5.8019999999999996</v>
      </c>
      <c r="U2478" s="3">
        <v>-2.7</v>
      </c>
      <c r="V2478" s="3">
        <v>6.1</v>
      </c>
      <c r="W2478" s="3">
        <v>2.6</v>
      </c>
      <c r="X2478" s="3">
        <v>5.0999999999999996</v>
      </c>
      <c r="Y2478" s="3">
        <v>2.6</v>
      </c>
      <c r="Z2478" s="3">
        <v>4.8</v>
      </c>
      <c r="AA2478" s="3">
        <v>-2.4</v>
      </c>
      <c r="AB2478" s="3">
        <v>1.3</v>
      </c>
      <c r="AC2478" s="3">
        <v>8.6999999999999993</v>
      </c>
      <c r="AD2478" s="3">
        <v>-1.7</v>
      </c>
      <c r="AE2478" s="3">
        <v>1.9</v>
      </c>
      <c r="AF2478" s="3">
        <v>3.2</v>
      </c>
      <c r="AG2478" s="3">
        <v>0.8</v>
      </c>
      <c r="AH2478" s="3">
        <v>5.4</v>
      </c>
      <c r="AI2478" s="3">
        <v>-1.3</v>
      </c>
      <c r="AJ2478" s="3">
        <v>1.9</v>
      </c>
      <c r="AK2478" s="3">
        <v>-0.9</v>
      </c>
      <c r="AL2478" s="3">
        <v>1</v>
      </c>
      <c r="AM2478" s="3">
        <v>-1.4</v>
      </c>
      <c r="AN2478" s="3">
        <v>3</v>
      </c>
      <c r="AO2478" s="3">
        <v>2.7</v>
      </c>
      <c r="AP2478" s="3">
        <v>1.411</v>
      </c>
      <c r="AQ2478" s="3">
        <v>4.734</v>
      </c>
      <c r="AR2478" s="3">
        <v>5.6040000000000001</v>
      </c>
      <c r="AS2478" s="3">
        <v>3.8450000000000002</v>
      </c>
      <c r="AT2478" s="3">
        <v>0.38</v>
      </c>
      <c r="AU2478" s="3">
        <v>3.8</v>
      </c>
      <c r="AV2478" s="3">
        <v>3.5</v>
      </c>
      <c r="AW2478" s="3">
        <v>3.4</v>
      </c>
      <c r="AX2478" s="3">
        <v>3.3</v>
      </c>
      <c r="AY2478" s="3">
        <v>3.3</v>
      </c>
      <c r="AZ2478" s="3">
        <v>3.2</v>
      </c>
      <c r="BA2478">
        <v>3.2</v>
      </c>
      <c r="BB2478">
        <v>2017</v>
      </c>
    </row>
    <row r="2479" spans="1:54" hidden="1" x14ac:dyDescent="0.2">
      <c r="A2479">
        <v>819</v>
      </c>
      <c r="B2479" t="s">
        <v>506</v>
      </c>
      <c r="C2479" t="s">
        <v>346</v>
      </c>
      <c r="D2479" t="s">
        <v>155</v>
      </c>
      <c r="E2479" t="s">
        <v>342</v>
      </c>
      <c r="F2479" t="s">
        <v>345</v>
      </c>
      <c r="G2479" t="s">
        <v>225</v>
      </c>
      <c r="H2479" t="s">
        <v>222</v>
      </c>
      <c r="I2479" t="s">
        <v>1092</v>
      </c>
      <c r="J2479" s="3">
        <v>1.0069999999999999</v>
      </c>
      <c r="K2479" s="3">
        <v>1.08</v>
      </c>
      <c r="L2479" s="3">
        <v>1.139</v>
      </c>
      <c r="M2479" s="3">
        <v>1.169</v>
      </c>
      <c r="N2479" s="3">
        <v>1.3049999999999999</v>
      </c>
      <c r="O2479" s="3">
        <v>1.347</v>
      </c>
      <c r="P2479" s="3">
        <v>1.4950000000000001</v>
      </c>
      <c r="Q2479" s="3">
        <v>1.4990000000000001</v>
      </c>
      <c r="R2479" s="3">
        <v>1.6240000000000001</v>
      </c>
      <c r="S2479" s="3">
        <v>1.7949999999999999</v>
      </c>
      <c r="T2479" s="3">
        <v>1.98</v>
      </c>
      <c r="U2479" s="3">
        <v>2.0419999999999998</v>
      </c>
      <c r="V2479" s="3">
        <v>2.3029999999999999</v>
      </c>
      <c r="W2479" s="3">
        <v>2.5230000000000001</v>
      </c>
      <c r="X2479" s="3">
        <v>2.673</v>
      </c>
      <c r="Y2479" s="3">
        <v>2.7709999999999999</v>
      </c>
      <c r="Z2479" s="3">
        <v>2.9870000000000001</v>
      </c>
      <c r="AA2479" s="3">
        <v>3.0179999999999998</v>
      </c>
      <c r="AB2479" s="3">
        <v>3.2850000000000001</v>
      </c>
      <c r="AC2479" s="3">
        <v>3.8140000000000001</v>
      </c>
      <c r="AD2479" s="3">
        <v>3.5720000000000001</v>
      </c>
      <c r="AE2479" s="3">
        <v>3.762</v>
      </c>
      <c r="AF2479" s="3">
        <v>4.0090000000000003</v>
      </c>
      <c r="AG2479" s="3">
        <v>4.3609999999999998</v>
      </c>
      <c r="AH2479" s="3">
        <v>4.6929999999999996</v>
      </c>
      <c r="AI2479" s="3">
        <v>5.04</v>
      </c>
      <c r="AJ2479" s="3">
        <v>5.3259999999999996</v>
      </c>
      <c r="AK2479" s="3">
        <v>5.44</v>
      </c>
      <c r="AL2479" s="3">
        <v>5.6150000000000002</v>
      </c>
      <c r="AM2479" s="3">
        <v>5.6139999999999999</v>
      </c>
      <c r="AN2479" s="3">
        <v>6.024</v>
      </c>
      <c r="AO2479" s="3">
        <v>6.7679999999999998</v>
      </c>
      <c r="AP2479" s="3">
        <v>7.11</v>
      </c>
      <c r="AQ2479" s="3">
        <v>7.7160000000000002</v>
      </c>
      <c r="AR2479" s="3">
        <v>8.4619999999999997</v>
      </c>
      <c r="AS2479" s="3">
        <v>9.15</v>
      </c>
      <c r="AT2479" s="3">
        <v>9.7850000000000001</v>
      </c>
      <c r="AU2479" s="3">
        <v>10.461</v>
      </c>
      <c r="AV2479" s="3">
        <v>11.151999999999999</v>
      </c>
      <c r="AW2479" s="3">
        <v>11.877000000000001</v>
      </c>
      <c r="AX2479" s="3">
        <v>12.648999999999999</v>
      </c>
      <c r="AY2479" s="3">
        <v>13.472</v>
      </c>
      <c r="AZ2479" s="3">
        <v>14.334</v>
      </c>
      <c r="BA2479">
        <v>15.266</v>
      </c>
      <c r="BB2479">
        <v>2017</v>
      </c>
    </row>
    <row r="2480" spans="1:54" hidden="1" x14ac:dyDescent="0.2">
      <c r="A2480">
        <v>819</v>
      </c>
      <c r="B2480" t="s">
        <v>506</v>
      </c>
      <c r="C2480" t="s">
        <v>344</v>
      </c>
      <c r="D2480" t="s">
        <v>155</v>
      </c>
      <c r="E2480" t="s">
        <v>342</v>
      </c>
      <c r="F2480" t="s">
        <v>343</v>
      </c>
      <c r="G2480" t="s">
        <v>223</v>
      </c>
      <c r="H2480" t="s">
        <v>222</v>
      </c>
      <c r="I2480" t="s">
        <v>310</v>
      </c>
      <c r="J2480" s="3">
        <v>1.2310000000000001</v>
      </c>
      <c r="K2480" s="3">
        <v>1.264</v>
      </c>
      <c r="L2480" s="3">
        <v>1.222</v>
      </c>
      <c r="M2480" s="3">
        <v>1.149</v>
      </c>
      <c r="N2480" s="3">
        <v>1.2050000000000001</v>
      </c>
      <c r="O2480" s="3">
        <v>1.1679999999999999</v>
      </c>
      <c r="P2480" s="3">
        <v>1.32</v>
      </c>
      <c r="Q2480" s="3">
        <v>1.2050000000000001</v>
      </c>
      <c r="R2480" s="3">
        <v>1.1359999999999999</v>
      </c>
      <c r="S2480" s="3">
        <v>1.21</v>
      </c>
      <c r="T2480" s="3">
        <v>1.337</v>
      </c>
      <c r="U2480" s="3">
        <v>1.3839999999999999</v>
      </c>
      <c r="V2480" s="3">
        <v>1.5329999999999999</v>
      </c>
      <c r="W2480" s="3">
        <v>1.6359999999999999</v>
      </c>
      <c r="X2480" s="3">
        <v>1.8260000000000001</v>
      </c>
      <c r="Y2480" s="3">
        <v>1.97</v>
      </c>
      <c r="Z2480" s="3">
        <v>2.129</v>
      </c>
      <c r="AA2480" s="3">
        <v>2.09</v>
      </c>
      <c r="AB2480" s="3">
        <v>1.6519999999999999</v>
      </c>
      <c r="AC2480" s="3">
        <v>1.9370000000000001</v>
      </c>
      <c r="AD2480" s="3">
        <v>1.6779999999999999</v>
      </c>
      <c r="AE2480" s="3">
        <v>1.6519999999999999</v>
      </c>
      <c r="AF2480" s="3">
        <v>1.833</v>
      </c>
      <c r="AG2480" s="3">
        <v>2.2999999999999998</v>
      </c>
      <c r="AH2480" s="3">
        <v>2.7080000000000002</v>
      </c>
      <c r="AI2480" s="3">
        <v>2.98</v>
      </c>
      <c r="AJ2480" s="3">
        <v>3.0760000000000001</v>
      </c>
      <c r="AK2480" s="3">
        <v>3.3780000000000001</v>
      </c>
      <c r="AL2480" s="3">
        <v>3.5230000000000001</v>
      </c>
      <c r="AM2480" s="3">
        <v>2.871</v>
      </c>
      <c r="AN2480" s="3">
        <v>3.14</v>
      </c>
      <c r="AO2480" s="3">
        <v>3.7749999999999999</v>
      </c>
      <c r="AP2480" s="3">
        <v>3.972</v>
      </c>
      <c r="AQ2480" s="3">
        <v>4.1900000000000004</v>
      </c>
      <c r="AR2480" s="3">
        <v>4.484</v>
      </c>
      <c r="AS2480" s="3">
        <v>4.3440000000000003</v>
      </c>
      <c r="AT2480" s="3">
        <v>4.6660000000000004</v>
      </c>
      <c r="AU2480" s="3">
        <v>5.0789999999999997</v>
      </c>
      <c r="AV2480" s="3">
        <v>5.44</v>
      </c>
      <c r="AW2480" s="3">
        <v>5.7939999999999996</v>
      </c>
      <c r="AX2480" s="3">
        <v>6.17</v>
      </c>
      <c r="AY2480" s="3">
        <v>6.5720000000000001</v>
      </c>
      <c r="AZ2480" s="3">
        <v>6.992</v>
      </c>
      <c r="BA2480">
        <v>7.4470000000000001</v>
      </c>
      <c r="BB2480">
        <v>2017</v>
      </c>
    </row>
    <row r="2481" spans="1:54" hidden="1" x14ac:dyDescent="0.2">
      <c r="A2481">
        <v>819</v>
      </c>
      <c r="B2481" t="s">
        <v>506</v>
      </c>
      <c r="C2481" t="s">
        <v>213</v>
      </c>
      <c r="D2481" t="s">
        <v>155</v>
      </c>
      <c r="E2481" t="s">
        <v>342</v>
      </c>
      <c r="F2481" s="3" t="s">
        <v>341</v>
      </c>
      <c r="G2481" t="s">
        <v>323</v>
      </c>
      <c r="H2481" t="s">
        <v>222</v>
      </c>
      <c r="I2481" t="s">
        <v>310</v>
      </c>
      <c r="J2481">
        <v>1.4330000000000001</v>
      </c>
      <c r="K2481">
        <v>1.661</v>
      </c>
      <c r="L2481">
        <v>1.744</v>
      </c>
      <c r="M2481">
        <v>1.7370000000000001</v>
      </c>
      <c r="N2481">
        <v>1.98</v>
      </c>
      <c r="O2481">
        <v>1.9670000000000001</v>
      </c>
      <c r="P2481">
        <v>2.1389999999999998</v>
      </c>
      <c r="Q2481">
        <v>2.0350000000000001</v>
      </c>
      <c r="R2481">
        <v>2.1800000000000002</v>
      </c>
      <c r="S2481">
        <v>2.5790000000000002</v>
      </c>
      <c r="T2481">
        <v>2.8290000000000002</v>
      </c>
      <c r="U2481">
        <v>2.8450000000000002</v>
      </c>
      <c r="V2481">
        <v>3.0870000000000002</v>
      </c>
      <c r="W2481">
        <v>3.242</v>
      </c>
      <c r="X2481">
        <v>3.48</v>
      </c>
      <c r="Y2481">
        <v>3.645</v>
      </c>
      <c r="Z2481">
        <v>3.89</v>
      </c>
      <c r="AA2481">
        <v>3.8620000000000001</v>
      </c>
      <c r="AB2481">
        <v>3.9540000000000002</v>
      </c>
      <c r="AC2481">
        <v>4.3639999999999999</v>
      </c>
      <c r="AD2481">
        <v>4.3879999999999999</v>
      </c>
      <c r="AE2481">
        <v>4.5730000000000004</v>
      </c>
      <c r="AF2481">
        <v>4.7919999999999998</v>
      </c>
      <c r="AG2481">
        <v>4.9260000000000002</v>
      </c>
      <c r="AH2481">
        <v>5.335</v>
      </c>
      <c r="AI2481">
        <v>5.4349999999999996</v>
      </c>
      <c r="AJ2481">
        <v>5.7080000000000002</v>
      </c>
      <c r="AK2481">
        <v>5.8079999999999998</v>
      </c>
      <c r="AL2481">
        <v>5.9809999999999999</v>
      </c>
      <c r="AM2481">
        <v>5.9420000000000002</v>
      </c>
      <c r="AN2481">
        <v>6.1950000000000003</v>
      </c>
      <c r="AO2481">
        <v>6.4930000000000003</v>
      </c>
      <c r="AP2481">
        <v>6.7060000000000004</v>
      </c>
      <c r="AQ2481">
        <v>7.1369999999999996</v>
      </c>
      <c r="AR2481">
        <v>7.673</v>
      </c>
      <c r="AS2481">
        <v>8.0540000000000003</v>
      </c>
      <c r="AT2481">
        <v>8.1880000000000006</v>
      </c>
      <c r="AU2481">
        <v>8.6519999999999992</v>
      </c>
      <c r="AV2481">
        <v>9.1579999999999995</v>
      </c>
      <c r="AW2481">
        <v>9.6750000000000007</v>
      </c>
      <c r="AX2481">
        <v>10.19</v>
      </c>
      <c r="AY2481">
        <v>10.727</v>
      </c>
      <c r="AZ2481">
        <v>11.260999999999999</v>
      </c>
      <c r="BA2481">
        <v>11.823</v>
      </c>
      <c r="BB2481">
        <v>2017</v>
      </c>
    </row>
    <row r="2482" spans="1:54" hidden="1" x14ac:dyDescent="0.2">
      <c r="A2482">
        <v>819</v>
      </c>
      <c r="B2482" t="s">
        <v>506</v>
      </c>
      <c r="C2482" t="s">
        <v>340</v>
      </c>
      <c r="D2482" t="s">
        <v>155</v>
      </c>
      <c r="E2482" t="s">
        <v>339</v>
      </c>
      <c r="F2482" t="s">
        <v>338</v>
      </c>
      <c r="G2482" t="s">
        <v>295</v>
      </c>
      <c r="I2482" t="s">
        <v>337</v>
      </c>
      <c r="J2482" s="3">
        <v>34.142000000000003</v>
      </c>
      <c r="K2482" s="3">
        <v>34.576000000000001</v>
      </c>
      <c r="L2482" s="3">
        <v>36.853999999999999</v>
      </c>
      <c r="M2482" s="3">
        <v>39.47</v>
      </c>
      <c r="N2482" s="3">
        <v>40.024000000000001</v>
      </c>
      <c r="O2482" s="3">
        <v>42.936999999999998</v>
      </c>
      <c r="P2482" s="3">
        <v>44.722999999999999</v>
      </c>
      <c r="Q2482" s="3">
        <v>48.305</v>
      </c>
      <c r="R2482" s="3">
        <v>50.588999999999999</v>
      </c>
      <c r="S2482" s="3">
        <v>49.084000000000003</v>
      </c>
      <c r="T2482" s="3">
        <v>51.180999999999997</v>
      </c>
      <c r="U2482" s="3">
        <v>54.247</v>
      </c>
      <c r="V2482" s="3">
        <v>57.667999999999999</v>
      </c>
      <c r="W2482" s="3">
        <v>61.558999999999997</v>
      </c>
      <c r="X2482" s="3">
        <v>62.069000000000003</v>
      </c>
      <c r="Y2482" s="3">
        <v>62.709000000000003</v>
      </c>
      <c r="Z2482" s="3">
        <v>64.507999999999996</v>
      </c>
      <c r="AA2482" s="3">
        <v>66.765000000000001</v>
      </c>
      <c r="AB2482" s="3">
        <v>71.739000000000004</v>
      </c>
      <c r="AC2482" s="3">
        <v>76.638999999999996</v>
      </c>
      <c r="AD2482" s="3">
        <v>73.021000000000001</v>
      </c>
      <c r="AE2482" s="3">
        <v>75.465000000000003</v>
      </c>
      <c r="AF2482" s="3">
        <v>77.929000000000002</v>
      </c>
      <c r="AG2482" s="3">
        <v>84.099000000000004</v>
      </c>
      <c r="AH2482" s="3">
        <v>85.863</v>
      </c>
      <c r="AI2482" s="3">
        <v>93.424999999999997</v>
      </c>
      <c r="AJ2482" s="3">
        <v>96.879000000000005</v>
      </c>
      <c r="AK2482" s="3">
        <v>99.858999999999995</v>
      </c>
      <c r="AL2482" s="3">
        <v>102.048</v>
      </c>
      <c r="AM2482" s="3">
        <v>103.48099999999999</v>
      </c>
      <c r="AN2482" s="3">
        <v>107.81100000000001</v>
      </c>
      <c r="AO2482" s="3">
        <v>117.94199999999999</v>
      </c>
      <c r="AP2482" s="3">
        <v>122.16</v>
      </c>
      <c r="AQ2482" s="3">
        <v>126.584</v>
      </c>
      <c r="AR2482" s="3">
        <v>131.46700000000001</v>
      </c>
      <c r="AS2482" s="3">
        <v>136.88999999999999</v>
      </c>
      <c r="AT2482" s="3">
        <v>145.82400000000001</v>
      </c>
      <c r="AU2482" s="3">
        <v>150.19900000000001</v>
      </c>
      <c r="AV2482" s="3">
        <v>154.70500000000001</v>
      </c>
      <c r="AW2482" s="3">
        <v>159.346</v>
      </c>
      <c r="AX2482" s="3">
        <v>164.286</v>
      </c>
      <c r="AY2482" s="3">
        <v>169.37899999999999</v>
      </c>
      <c r="AZ2482" s="3">
        <v>174.63</v>
      </c>
      <c r="BA2482">
        <v>180.21799999999999</v>
      </c>
      <c r="BB2482">
        <v>2017</v>
      </c>
    </row>
    <row r="2483" spans="1:54" hidden="1" x14ac:dyDescent="0.2">
      <c r="A2483">
        <v>819</v>
      </c>
      <c r="B2483" t="s">
        <v>506</v>
      </c>
      <c r="C2483" t="s">
        <v>336</v>
      </c>
      <c r="D2483" t="s">
        <v>155</v>
      </c>
      <c r="E2483" t="s">
        <v>333</v>
      </c>
      <c r="F2483" t="s">
        <v>335</v>
      </c>
      <c r="G2483" t="s">
        <v>225</v>
      </c>
      <c r="H2483" t="s">
        <v>322</v>
      </c>
      <c r="I2483" t="s">
        <v>330</v>
      </c>
      <c r="J2483" s="3">
        <v>4652.2259999999997</v>
      </c>
      <c r="K2483" s="3">
        <v>4814.0720000000001</v>
      </c>
      <c r="L2483" s="3">
        <v>4640.0259999999998</v>
      </c>
      <c r="M2483" s="3">
        <v>4334.4440000000004</v>
      </c>
      <c r="N2483" s="3">
        <v>4672.0929999999998</v>
      </c>
      <c r="O2483" s="3">
        <v>4426.1899999999996</v>
      </c>
      <c r="P2483" s="3">
        <v>4674.9089999999997</v>
      </c>
      <c r="Q2483" s="3">
        <v>4321.3860000000004</v>
      </c>
      <c r="R2483" s="3">
        <v>4465.84</v>
      </c>
      <c r="S2483" s="3">
        <v>4986.5450000000001</v>
      </c>
      <c r="T2483" s="3">
        <v>5233.2780000000002</v>
      </c>
      <c r="U2483" s="3">
        <v>5051.1859999999997</v>
      </c>
      <c r="V2483" s="3">
        <v>5316.7150000000001</v>
      </c>
      <c r="W2483" s="3">
        <v>5411.9380000000001</v>
      </c>
      <c r="X2483" s="3">
        <v>5643.4480000000003</v>
      </c>
      <c r="Y2483" s="3">
        <v>5745.232</v>
      </c>
      <c r="Z2483" s="3">
        <v>5974.625</v>
      </c>
      <c r="AA2483" s="3">
        <v>5789.0039999999999</v>
      </c>
      <c r="AB2483" s="3">
        <v>5822.098</v>
      </c>
      <c r="AC2483" s="3">
        <v>6283.4430000000002</v>
      </c>
      <c r="AD2483" s="3">
        <v>6132.8450000000003</v>
      </c>
      <c r="AE2483" s="3">
        <v>6205.3860000000004</v>
      </c>
      <c r="AF2483" s="3">
        <v>6359.2020000000002</v>
      </c>
      <c r="AG2483" s="3">
        <v>6365.5870000000004</v>
      </c>
      <c r="AH2483" s="3">
        <v>6663.085</v>
      </c>
      <c r="AI2483" s="3">
        <v>6531.4470000000001</v>
      </c>
      <c r="AJ2483" s="3">
        <v>6610.2939999999999</v>
      </c>
      <c r="AK2483" s="3">
        <v>6506.5649999999996</v>
      </c>
      <c r="AL2483" s="3">
        <v>6540.0069999999996</v>
      </c>
      <c r="AM2483" s="3">
        <v>6417.5640000000003</v>
      </c>
      <c r="AN2483" s="3">
        <v>6578.585</v>
      </c>
      <c r="AO2483" s="3">
        <v>6724.1580000000004</v>
      </c>
      <c r="AP2483" s="3">
        <v>6786.8620000000001</v>
      </c>
      <c r="AQ2483" s="3">
        <v>7074.7650000000003</v>
      </c>
      <c r="AR2483" s="3">
        <v>7436.2569999999996</v>
      </c>
      <c r="AS2483" s="3">
        <v>7688.0079999999998</v>
      </c>
      <c r="AT2483" s="3">
        <v>7683.0540000000001</v>
      </c>
      <c r="AU2483" s="3">
        <v>7870.7820000000002</v>
      </c>
      <c r="AV2483" s="3">
        <v>8110.2150000000001</v>
      </c>
      <c r="AW2483" s="3">
        <v>8348.8580000000002</v>
      </c>
      <c r="AX2483" s="3">
        <v>8586.2109999999993</v>
      </c>
      <c r="AY2483" s="3">
        <v>8830.3119999999999</v>
      </c>
      <c r="AZ2483" s="3">
        <v>9072.5609999999997</v>
      </c>
      <c r="BA2483">
        <v>9321.4560000000001</v>
      </c>
      <c r="BB2483">
        <v>2017</v>
      </c>
    </row>
    <row r="2484" spans="1:54" hidden="1" x14ac:dyDescent="0.2">
      <c r="A2484">
        <v>819</v>
      </c>
      <c r="B2484" t="s">
        <v>506</v>
      </c>
      <c r="C2484" t="s">
        <v>334</v>
      </c>
      <c r="D2484" t="s">
        <v>155</v>
      </c>
      <c r="E2484" t="s">
        <v>333</v>
      </c>
      <c r="F2484" t="s">
        <v>332</v>
      </c>
      <c r="G2484" t="s">
        <v>331</v>
      </c>
      <c r="H2484" t="s">
        <v>322</v>
      </c>
      <c r="I2484" t="s">
        <v>330</v>
      </c>
      <c r="J2484" s="3">
        <v>5263.9669999999996</v>
      </c>
      <c r="K2484" s="3">
        <v>5447.0950000000003</v>
      </c>
      <c r="L2484" s="3">
        <v>5250.1620000000003</v>
      </c>
      <c r="M2484" s="3">
        <v>4904.3980000000001</v>
      </c>
      <c r="N2484" s="3">
        <v>5286.4459999999999</v>
      </c>
      <c r="O2484" s="3">
        <v>5008.2089999999998</v>
      </c>
      <c r="P2484" s="3">
        <v>5289.6329999999998</v>
      </c>
      <c r="Q2484" s="3">
        <v>4889.6229999999996</v>
      </c>
      <c r="R2484" s="3">
        <v>5053.0730000000003</v>
      </c>
      <c r="S2484" s="3">
        <v>5642.2470000000003</v>
      </c>
      <c r="T2484" s="3">
        <v>5921.424</v>
      </c>
      <c r="U2484" s="3">
        <v>5715.3879999999999</v>
      </c>
      <c r="V2484" s="3">
        <v>6015.8320000000003</v>
      </c>
      <c r="W2484" s="3">
        <v>6123.576</v>
      </c>
      <c r="X2484" s="3">
        <v>6385.5290000000005</v>
      </c>
      <c r="Y2484" s="3">
        <v>6500.6959999999999</v>
      </c>
      <c r="Z2484" s="3">
        <v>6760.2529999999997</v>
      </c>
      <c r="AA2484" s="3">
        <v>6550.2250000000004</v>
      </c>
      <c r="AB2484" s="3">
        <v>6587.67</v>
      </c>
      <c r="AC2484" s="3">
        <v>7109.68</v>
      </c>
      <c r="AD2484" s="3">
        <v>6939.2790000000005</v>
      </c>
      <c r="AE2484" s="3">
        <v>7021.3580000000002</v>
      </c>
      <c r="AF2484" s="3">
        <v>7195.4</v>
      </c>
      <c r="AG2484" s="3">
        <v>7202.625</v>
      </c>
      <c r="AH2484" s="3">
        <v>7539.2420000000002</v>
      </c>
      <c r="AI2484" s="3">
        <v>7390.2939999999999</v>
      </c>
      <c r="AJ2484" s="3">
        <v>7479.51</v>
      </c>
      <c r="AK2484" s="3">
        <v>7362.14</v>
      </c>
      <c r="AL2484" s="3">
        <v>7399.98</v>
      </c>
      <c r="AM2484" s="3">
        <v>7261.4369999999999</v>
      </c>
      <c r="AN2484" s="3">
        <v>7443.6310000000003</v>
      </c>
      <c r="AO2484" s="3">
        <v>7608.3459999999995</v>
      </c>
      <c r="AP2484" s="3">
        <v>7679.2950000000001</v>
      </c>
      <c r="AQ2484" s="3">
        <v>8005.0559999999996</v>
      </c>
      <c r="AR2484" s="3">
        <v>8414.0820000000003</v>
      </c>
      <c r="AS2484" s="3">
        <v>8698.9369999999999</v>
      </c>
      <c r="AT2484" s="3">
        <v>8693.3310000000001</v>
      </c>
      <c r="AU2484" s="3">
        <v>8905.7440000000006</v>
      </c>
      <c r="AV2484" s="3">
        <v>9176.6620000000003</v>
      </c>
      <c r="AW2484" s="3">
        <v>9446.6849999999995</v>
      </c>
      <c r="AX2484" s="3">
        <v>9715.2479999999996</v>
      </c>
      <c r="AY2484" s="3">
        <v>9991.4470000000001</v>
      </c>
      <c r="AZ2484" s="3">
        <v>10265.549999999999</v>
      </c>
      <c r="BA2484">
        <v>10547.173000000001</v>
      </c>
      <c r="BB2484">
        <v>2017</v>
      </c>
    </row>
    <row r="2485" spans="1:54" hidden="1" x14ac:dyDescent="0.2">
      <c r="A2485">
        <v>819</v>
      </c>
      <c r="B2485" t="s">
        <v>506</v>
      </c>
      <c r="C2485" t="s">
        <v>329</v>
      </c>
      <c r="D2485" t="s">
        <v>155</v>
      </c>
      <c r="E2485" t="s">
        <v>325</v>
      </c>
      <c r="F2485" t="s">
        <v>328</v>
      </c>
      <c r="G2485" t="s">
        <v>225</v>
      </c>
      <c r="H2485" t="s">
        <v>322</v>
      </c>
      <c r="I2485" t="s">
        <v>321</v>
      </c>
      <c r="J2485" s="3">
        <v>1588.386</v>
      </c>
      <c r="K2485" s="3">
        <v>1664.4949999999999</v>
      </c>
      <c r="L2485" s="3">
        <v>1710.038</v>
      </c>
      <c r="M2485" s="3">
        <v>1710.7909999999999</v>
      </c>
      <c r="N2485" s="3">
        <v>1869.9469999999999</v>
      </c>
      <c r="O2485" s="3">
        <v>1900.4829999999999</v>
      </c>
      <c r="P2485" s="3">
        <v>2090.7629999999999</v>
      </c>
      <c r="Q2485" s="3">
        <v>2087.4490000000001</v>
      </c>
      <c r="R2485" s="3">
        <v>2259.2350000000001</v>
      </c>
      <c r="S2485" s="3">
        <v>2447.6179999999999</v>
      </c>
      <c r="T2485" s="3">
        <v>2678.4209999999998</v>
      </c>
      <c r="U2485" s="3">
        <v>2740.1280000000002</v>
      </c>
      <c r="V2485" s="3">
        <v>3066.05</v>
      </c>
      <c r="W2485" s="3">
        <v>3331.5079999999998</v>
      </c>
      <c r="X2485" s="3">
        <v>3502.8119999999999</v>
      </c>
      <c r="Y2485" s="3">
        <v>3602.7649999999999</v>
      </c>
      <c r="Z2485" s="3">
        <v>3854.1190000000001</v>
      </c>
      <c r="AA2485" s="3">
        <v>3865.0509999999999</v>
      </c>
      <c r="AB2485" s="3">
        <v>4176.7089999999998</v>
      </c>
      <c r="AC2485" s="3">
        <v>4815.5559999999996</v>
      </c>
      <c r="AD2485" s="3">
        <v>4478.2370000000001</v>
      </c>
      <c r="AE2485" s="3">
        <v>4682.8919999999998</v>
      </c>
      <c r="AF2485" s="3">
        <v>4955.6859999999997</v>
      </c>
      <c r="AG2485" s="3">
        <v>5353.3940000000002</v>
      </c>
      <c r="AH2485" s="3">
        <v>5721.125</v>
      </c>
      <c r="AI2485" s="3">
        <v>6101.9840000000004</v>
      </c>
      <c r="AJ2485" s="3">
        <v>6404.0069999999996</v>
      </c>
      <c r="AK2485" s="3">
        <v>6497.393</v>
      </c>
      <c r="AL2485" s="3">
        <v>6673.9219999999996</v>
      </c>
      <c r="AM2485" s="3">
        <v>6640.9889999999996</v>
      </c>
      <c r="AN2485" s="3">
        <v>7092.4409999999998</v>
      </c>
      <c r="AO2485" s="3">
        <v>7930.5959999999995</v>
      </c>
      <c r="AP2485" s="3">
        <v>8290.8340000000007</v>
      </c>
      <c r="AQ2485" s="3">
        <v>8955.509</v>
      </c>
      <c r="AR2485" s="3">
        <v>9776.2160000000003</v>
      </c>
      <c r="AS2485" s="3">
        <v>10524.143</v>
      </c>
      <c r="AT2485" s="3">
        <v>11203.77</v>
      </c>
      <c r="AU2485" s="3">
        <v>11821.849</v>
      </c>
      <c r="AV2485" s="3">
        <v>12546.92</v>
      </c>
      <c r="AW2485" s="3">
        <v>13303.596</v>
      </c>
      <c r="AX2485" s="3">
        <v>14105.946</v>
      </c>
      <c r="AY2485" s="3">
        <v>14956.684999999999</v>
      </c>
      <c r="AZ2485" s="3">
        <v>15843.380999999999</v>
      </c>
      <c r="BA2485">
        <v>16798.921999999999</v>
      </c>
      <c r="BB2485">
        <v>2017</v>
      </c>
    </row>
    <row r="2486" spans="1:54" hidden="1" x14ac:dyDescent="0.2">
      <c r="A2486">
        <v>819</v>
      </c>
      <c r="B2486" t="s">
        <v>506</v>
      </c>
      <c r="C2486" t="s">
        <v>327</v>
      </c>
      <c r="D2486" t="s">
        <v>155</v>
      </c>
      <c r="E2486" t="s">
        <v>325</v>
      </c>
      <c r="F2486" t="s">
        <v>326</v>
      </c>
      <c r="G2486" t="s">
        <v>223</v>
      </c>
      <c r="H2486" t="s">
        <v>322</v>
      </c>
      <c r="I2486" t="s">
        <v>321</v>
      </c>
      <c r="J2486" s="3">
        <v>1941.876</v>
      </c>
      <c r="K2486" s="3">
        <v>1947.6279999999999</v>
      </c>
      <c r="L2486" s="3">
        <v>1833.922</v>
      </c>
      <c r="M2486" s="3">
        <v>1682.16</v>
      </c>
      <c r="N2486" s="3">
        <v>1727.279</v>
      </c>
      <c r="O2486" s="3">
        <v>1647.5029999999999</v>
      </c>
      <c r="P2486" s="3">
        <v>1845.5519999999999</v>
      </c>
      <c r="Q2486" s="3">
        <v>1678.2049999999999</v>
      </c>
      <c r="R2486" s="3">
        <v>1579.6</v>
      </c>
      <c r="S2486" s="3">
        <v>1650.1880000000001</v>
      </c>
      <c r="T2486" s="3">
        <v>1808.6869999999999</v>
      </c>
      <c r="U2486" s="3">
        <v>1857.78</v>
      </c>
      <c r="V2486" s="3">
        <v>2040.13</v>
      </c>
      <c r="W2486" s="3">
        <v>2160.8090000000002</v>
      </c>
      <c r="X2486" s="3">
        <v>2392.4560000000001</v>
      </c>
      <c r="Y2486" s="3">
        <v>2561.6889999999999</v>
      </c>
      <c r="Z2486" s="3">
        <v>2746.5140000000001</v>
      </c>
      <c r="AA2486" s="3">
        <v>2677.2869999999998</v>
      </c>
      <c r="AB2486" s="3">
        <v>2100.7310000000002</v>
      </c>
      <c r="AC2486" s="3">
        <v>2445.002</v>
      </c>
      <c r="AD2486" s="3">
        <v>2103.837</v>
      </c>
      <c r="AE2486" s="3">
        <v>2056.9319999999998</v>
      </c>
      <c r="AF2486" s="3">
        <v>2266.1990000000001</v>
      </c>
      <c r="AG2486" s="3">
        <v>2823.8649999999998</v>
      </c>
      <c r="AH2486" s="3">
        <v>3301.09</v>
      </c>
      <c r="AI2486" s="3">
        <v>3608.4079999999999</v>
      </c>
      <c r="AJ2486" s="3">
        <v>3699.049</v>
      </c>
      <c r="AK2486" s="3">
        <v>4034.9380000000001</v>
      </c>
      <c r="AL2486" s="3">
        <v>4187.6689999999999</v>
      </c>
      <c r="AM2486" s="3">
        <v>3395.6950000000002</v>
      </c>
      <c r="AN2486" s="3">
        <v>3697.2370000000001</v>
      </c>
      <c r="AO2486" s="3">
        <v>4422.6080000000002</v>
      </c>
      <c r="AP2486" s="3">
        <v>4632.0249999999996</v>
      </c>
      <c r="AQ2486" s="3">
        <v>4863.4560000000001</v>
      </c>
      <c r="AR2486" s="3">
        <v>5179.8649999999998</v>
      </c>
      <c r="AS2486" s="3">
        <v>4995.7700000000004</v>
      </c>
      <c r="AT2486" s="3">
        <v>5342.7669999999998</v>
      </c>
      <c r="AU2486" s="3">
        <v>5740.2610000000004</v>
      </c>
      <c r="AV2486" s="3">
        <v>6120.4489999999996</v>
      </c>
      <c r="AW2486" s="3">
        <v>6489.5590000000002</v>
      </c>
      <c r="AX2486" s="3">
        <v>6880.9489999999996</v>
      </c>
      <c r="AY2486" s="3">
        <v>7295.9440000000004</v>
      </c>
      <c r="AZ2486" s="3">
        <v>7728.4790000000003</v>
      </c>
      <c r="BA2486">
        <v>8194.5959999999995</v>
      </c>
      <c r="BB2486">
        <v>2017</v>
      </c>
    </row>
    <row r="2487" spans="1:54" hidden="1" x14ac:dyDescent="0.2">
      <c r="A2487">
        <v>819</v>
      </c>
      <c r="B2487" t="s">
        <v>506</v>
      </c>
      <c r="C2487" t="s">
        <v>212</v>
      </c>
      <c r="D2487" t="s">
        <v>155</v>
      </c>
      <c r="E2487" t="s">
        <v>325</v>
      </c>
      <c r="F2487" t="s">
        <v>324</v>
      </c>
      <c r="G2487" t="s">
        <v>323</v>
      </c>
      <c r="H2487" t="s">
        <v>322</v>
      </c>
      <c r="I2487" t="s">
        <v>321</v>
      </c>
      <c r="J2487" s="3">
        <v>2261.107</v>
      </c>
      <c r="K2487" s="3">
        <v>2558.2379999999998</v>
      </c>
      <c r="L2487" s="3">
        <v>2618.7359999999999</v>
      </c>
      <c r="M2487" s="3">
        <v>2542.837</v>
      </c>
      <c r="N2487" s="3">
        <v>2838.1950000000002</v>
      </c>
      <c r="O2487" s="3">
        <v>2774.8589999999999</v>
      </c>
      <c r="P2487" s="3">
        <v>2989.873</v>
      </c>
      <c r="Q2487" s="3">
        <v>2834.3139999999999</v>
      </c>
      <c r="R2487" s="3">
        <v>3031.5920000000001</v>
      </c>
      <c r="S2487" s="3">
        <v>3516.6990000000001</v>
      </c>
      <c r="T2487" s="3">
        <v>3827.212</v>
      </c>
      <c r="U2487" s="3">
        <v>3817</v>
      </c>
      <c r="V2487" s="3">
        <v>4109.2430000000004</v>
      </c>
      <c r="W2487" s="3">
        <v>4282.3469999999998</v>
      </c>
      <c r="X2487" s="3">
        <v>4560.5810000000001</v>
      </c>
      <c r="Y2487" s="3">
        <v>4739.6620000000003</v>
      </c>
      <c r="Z2487" s="3">
        <v>5018.8620000000001</v>
      </c>
      <c r="AA2487" s="3">
        <v>4946.1970000000001</v>
      </c>
      <c r="AB2487" s="3">
        <v>5028.45</v>
      </c>
      <c r="AC2487" s="3">
        <v>5509.96</v>
      </c>
      <c r="AD2487" s="3">
        <v>5500.2629999999999</v>
      </c>
      <c r="AE2487" s="3">
        <v>5692.1570000000002</v>
      </c>
      <c r="AF2487" s="3">
        <v>5922.8029999999999</v>
      </c>
      <c r="AG2487" s="3">
        <v>6046.9669999999996</v>
      </c>
      <c r="AH2487" s="3">
        <v>6503.6310000000003</v>
      </c>
      <c r="AI2487" s="3">
        <v>6580.25</v>
      </c>
      <c r="AJ2487" s="3">
        <v>6864.3220000000001</v>
      </c>
      <c r="AK2487" s="3">
        <v>6936.3959999999997</v>
      </c>
      <c r="AL2487" s="3">
        <v>7108.8130000000001</v>
      </c>
      <c r="AM2487" s="3">
        <v>7028.6949999999997</v>
      </c>
      <c r="AN2487" s="3">
        <v>7293.08</v>
      </c>
      <c r="AO2487" s="3">
        <v>7608.3459999999995</v>
      </c>
      <c r="AP2487" s="3">
        <v>7820.7560000000003</v>
      </c>
      <c r="AQ2487" s="3">
        <v>8284.1740000000009</v>
      </c>
      <c r="AR2487" s="3">
        <v>8863.741</v>
      </c>
      <c r="AS2487" s="3">
        <v>9263.1830000000009</v>
      </c>
      <c r="AT2487" s="3">
        <v>9375.3250000000007</v>
      </c>
      <c r="AU2487" s="3">
        <v>9777.2199999999993</v>
      </c>
      <c r="AV2487" s="3">
        <v>10303.549000000001</v>
      </c>
      <c r="AW2487" s="3">
        <v>10836.763999999999</v>
      </c>
      <c r="AX2487" s="3">
        <v>11363.826999999999</v>
      </c>
      <c r="AY2487" s="3">
        <v>11909.62</v>
      </c>
      <c r="AZ2487" s="3">
        <v>12446.455</v>
      </c>
      <c r="BA2487">
        <v>13010.398999999999</v>
      </c>
      <c r="BB2487">
        <v>2017</v>
      </c>
    </row>
    <row r="2488" spans="1:54" hidden="1" x14ac:dyDescent="0.2">
      <c r="A2488">
        <v>819</v>
      </c>
      <c r="B2488" t="s">
        <v>506</v>
      </c>
      <c r="C2488" t="s">
        <v>320</v>
      </c>
      <c r="D2488" t="s">
        <v>155</v>
      </c>
      <c r="E2488" t="s">
        <v>319</v>
      </c>
      <c r="F2488" t="s">
        <v>318</v>
      </c>
      <c r="G2488" t="s">
        <v>243</v>
      </c>
    </row>
    <row r="2489" spans="1:54" hidden="1" x14ac:dyDescent="0.2">
      <c r="A2489">
        <v>819</v>
      </c>
      <c r="B2489" t="s">
        <v>506</v>
      </c>
      <c r="C2489" t="s">
        <v>317</v>
      </c>
      <c r="D2489" t="s">
        <v>155</v>
      </c>
      <c r="E2489" t="s">
        <v>316</v>
      </c>
      <c r="F2489" t="s">
        <v>315</v>
      </c>
      <c r="G2489" t="s">
        <v>288</v>
      </c>
      <c r="I2489" t="s">
        <v>310</v>
      </c>
      <c r="J2489" s="3">
        <v>1.0999999999999999E-2</v>
      </c>
      <c r="K2489" s="3">
        <v>1.0999999999999999E-2</v>
      </c>
      <c r="L2489" s="3">
        <v>1.0999999999999999E-2</v>
      </c>
      <c r="M2489" s="3">
        <v>0.01</v>
      </c>
      <c r="N2489" s="3">
        <v>1.0999999999999999E-2</v>
      </c>
      <c r="O2489" s="3">
        <v>0.01</v>
      </c>
      <c r="P2489" s="3">
        <v>1.0999999999999999E-2</v>
      </c>
      <c r="Q2489" s="3">
        <v>8.9999999999999993E-3</v>
      </c>
      <c r="R2489" s="3">
        <v>8.9999999999999993E-3</v>
      </c>
      <c r="S2489" s="3">
        <v>0.01</v>
      </c>
      <c r="T2489" s="3">
        <v>0.01</v>
      </c>
      <c r="U2489" s="3">
        <v>0.01</v>
      </c>
      <c r="V2489" s="3">
        <v>8.9999999999999993E-3</v>
      </c>
      <c r="W2489" s="3">
        <v>8.9999999999999993E-3</v>
      </c>
      <c r="X2489" s="3">
        <v>0.01</v>
      </c>
      <c r="Y2489" s="3">
        <v>0.01</v>
      </c>
      <c r="Z2489" s="3">
        <v>0.01</v>
      </c>
      <c r="AA2489" s="3">
        <v>8.9999999999999993E-3</v>
      </c>
      <c r="AB2489" s="3">
        <v>8.9999999999999993E-3</v>
      </c>
      <c r="AC2489" s="3">
        <v>8.9999999999999993E-3</v>
      </c>
      <c r="AD2489" s="3">
        <v>8.9999999999999993E-3</v>
      </c>
      <c r="AE2489" s="3">
        <v>8.9999999999999993E-3</v>
      </c>
      <c r="AF2489" s="3">
        <v>8.9999999999999993E-3</v>
      </c>
      <c r="AG2489" s="3">
        <v>8.0000000000000002E-3</v>
      </c>
      <c r="AH2489" s="3">
        <v>8.9999999999999993E-3</v>
      </c>
      <c r="AI2489" s="3">
        <v>8.0000000000000002E-3</v>
      </c>
      <c r="AJ2489" s="3">
        <v>8.0000000000000002E-3</v>
      </c>
      <c r="AK2489" s="3">
        <v>7.0000000000000001E-3</v>
      </c>
      <c r="AL2489" s="3">
        <v>7.0000000000000001E-3</v>
      </c>
      <c r="AM2489" s="3">
        <v>7.0000000000000001E-3</v>
      </c>
      <c r="AN2489" s="3">
        <v>7.0000000000000001E-3</v>
      </c>
      <c r="AO2489" s="3">
        <v>7.0000000000000001E-3</v>
      </c>
      <c r="AP2489" s="3">
        <v>7.0000000000000001E-3</v>
      </c>
      <c r="AQ2489" s="3">
        <v>7.0000000000000001E-3</v>
      </c>
      <c r="AR2489" s="3">
        <v>7.0000000000000001E-3</v>
      </c>
      <c r="AS2489" s="3">
        <v>7.0000000000000001E-3</v>
      </c>
      <c r="AT2489" s="3">
        <v>7.0000000000000001E-3</v>
      </c>
      <c r="AU2489" s="3">
        <v>7.0000000000000001E-3</v>
      </c>
      <c r="AV2489" s="3">
        <v>7.0000000000000001E-3</v>
      </c>
      <c r="AW2489" s="3">
        <v>7.0000000000000001E-3</v>
      </c>
      <c r="AX2489" s="3">
        <v>7.0000000000000001E-3</v>
      </c>
      <c r="AY2489" s="3">
        <v>7.0000000000000001E-3</v>
      </c>
      <c r="AZ2489" s="3">
        <v>7.0000000000000001E-3</v>
      </c>
      <c r="BA2489">
        <v>7.0000000000000001E-3</v>
      </c>
      <c r="BB2489">
        <v>2017</v>
      </c>
    </row>
    <row r="2490" spans="1:54" hidden="1" x14ac:dyDescent="0.2">
      <c r="A2490">
        <v>819</v>
      </c>
      <c r="B2490" t="s">
        <v>506</v>
      </c>
      <c r="C2490" t="s">
        <v>314</v>
      </c>
      <c r="D2490" t="s">
        <v>155</v>
      </c>
      <c r="E2490" t="s">
        <v>313</v>
      </c>
      <c r="F2490" t="s">
        <v>312</v>
      </c>
      <c r="G2490" t="s">
        <v>311</v>
      </c>
      <c r="I2490" t="s">
        <v>310</v>
      </c>
      <c r="J2490" s="3">
        <v>0.70199999999999996</v>
      </c>
      <c r="K2490" s="3">
        <v>0.65100000000000002</v>
      </c>
      <c r="L2490" s="3">
        <v>0.65300000000000002</v>
      </c>
      <c r="M2490" s="3">
        <v>0.67300000000000004</v>
      </c>
      <c r="N2490" s="3">
        <v>0.65900000000000003</v>
      </c>
      <c r="O2490" s="3">
        <v>0.68500000000000005</v>
      </c>
      <c r="P2490" s="3">
        <v>0.69899999999999995</v>
      </c>
      <c r="Q2490" s="3">
        <v>0.73599999999999999</v>
      </c>
      <c r="R2490" s="3">
        <v>0.745</v>
      </c>
      <c r="S2490" s="3">
        <v>0.69599999999999995</v>
      </c>
      <c r="T2490" s="3">
        <v>0.7</v>
      </c>
      <c r="U2490" s="3">
        <v>0.71799999999999997</v>
      </c>
      <c r="V2490" s="3">
        <v>0.746</v>
      </c>
      <c r="W2490" s="3">
        <v>0.77800000000000002</v>
      </c>
      <c r="X2490" s="3">
        <v>0.76800000000000002</v>
      </c>
      <c r="Y2490" s="3">
        <v>0.76</v>
      </c>
      <c r="Z2490" s="3">
        <v>0.76800000000000002</v>
      </c>
      <c r="AA2490" s="3">
        <v>0.78100000000000003</v>
      </c>
      <c r="AB2490" s="3">
        <v>0.83099999999999996</v>
      </c>
      <c r="AC2490" s="3">
        <v>0.874</v>
      </c>
      <c r="AD2490" s="3">
        <v>0.81399999999999995</v>
      </c>
      <c r="AE2490" s="3">
        <v>0.82299999999999995</v>
      </c>
      <c r="AF2490" s="3">
        <v>0.83699999999999997</v>
      </c>
      <c r="AG2490" s="3">
        <v>0.88500000000000001</v>
      </c>
      <c r="AH2490" s="3">
        <v>0.88</v>
      </c>
      <c r="AI2490" s="3">
        <v>0.92700000000000005</v>
      </c>
      <c r="AJ2490" s="3">
        <v>0.93300000000000005</v>
      </c>
      <c r="AK2490" s="3">
        <v>0.93700000000000006</v>
      </c>
      <c r="AL2490" s="3">
        <v>0.93899999999999995</v>
      </c>
      <c r="AM2490" s="3">
        <v>0.94499999999999995</v>
      </c>
      <c r="AN2490" s="3">
        <v>0.97199999999999998</v>
      </c>
      <c r="AO2490" s="3">
        <v>1.042</v>
      </c>
      <c r="AP2490" s="3">
        <v>1.06</v>
      </c>
      <c r="AQ2490" s="3">
        <v>1.081</v>
      </c>
      <c r="AR2490" s="3">
        <v>1.103</v>
      </c>
      <c r="AS2490" s="3">
        <v>1.1359999999999999</v>
      </c>
      <c r="AT2490" s="3">
        <v>1.1950000000000001</v>
      </c>
      <c r="AU2490" s="3">
        <v>1.2090000000000001</v>
      </c>
      <c r="AV2490" s="3">
        <v>1.218</v>
      </c>
      <c r="AW2490" s="3">
        <v>1.228</v>
      </c>
      <c r="AX2490" s="3">
        <v>1.2410000000000001</v>
      </c>
      <c r="AY2490" s="3">
        <v>1.256</v>
      </c>
      <c r="AZ2490" s="3">
        <v>1.2729999999999999</v>
      </c>
      <c r="BA2490">
        <v>1.2909999999999999</v>
      </c>
      <c r="BB2490">
        <v>2017</v>
      </c>
    </row>
    <row r="2491" spans="1:54" hidden="1" x14ac:dyDescent="0.2">
      <c r="A2491">
        <v>819</v>
      </c>
      <c r="B2491" t="s">
        <v>506</v>
      </c>
      <c r="C2491" t="s">
        <v>309</v>
      </c>
      <c r="D2491" t="s">
        <v>155</v>
      </c>
      <c r="E2491" t="s">
        <v>308</v>
      </c>
      <c r="F2491" t="s">
        <v>307</v>
      </c>
      <c r="G2491" t="s">
        <v>217</v>
      </c>
      <c r="I2491" t="s">
        <v>1092</v>
      </c>
      <c r="J2491" s="3">
        <v>27.504999999999999</v>
      </c>
      <c r="K2491" s="3">
        <v>28.771000000000001</v>
      </c>
      <c r="L2491" s="3">
        <v>25.548999999999999</v>
      </c>
      <c r="M2491" s="3">
        <v>22.686</v>
      </c>
      <c r="N2491" s="3">
        <v>18.516999999999999</v>
      </c>
      <c r="O2491" s="3">
        <v>19.673999999999999</v>
      </c>
      <c r="P2491" s="3">
        <v>15.962999999999999</v>
      </c>
      <c r="Q2491" s="3">
        <v>14.012</v>
      </c>
      <c r="R2491" s="3">
        <v>11.26</v>
      </c>
      <c r="S2491" s="3">
        <v>13.128</v>
      </c>
      <c r="T2491" s="3">
        <v>14.284000000000001</v>
      </c>
      <c r="U2491" s="3">
        <v>15.717000000000001</v>
      </c>
      <c r="V2491" s="3">
        <v>12.76</v>
      </c>
      <c r="W2491" s="3">
        <v>15.973000000000001</v>
      </c>
      <c r="X2491" s="3">
        <v>13.484999999999999</v>
      </c>
      <c r="Y2491" s="3">
        <v>13.715</v>
      </c>
      <c r="Z2491" s="3">
        <v>16.702999999999999</v>
      </c>
      <c r="AA2491" s="3">
        <v>18.347999999999999</v>
      </c>
      <c r="AB2491" s="3">
        <v>28.242999999999999</v>
      </c>
      <c r="AC2491" s="3">
        <v>22.852</v>
      </c>
      <c r="AD2491" s="3">
        <v>17.321999999999999</v>
      </c>
      <c r="AE2491" s="3">
        <v>16.204000000000001</v>
      </c>
      <c r="AF2491" s="3">
        <v>19.850000000000001</v>
      </c>
      <c r="AG2491" s="3">
        <v>22.143000000000001</v>
      </c>
      <c r="AH2491" s="3">
        <v>19.268999999999998</v>
      </c>
      <c r="AI2491" s="3">
        <v>21.04</v>
      </c>
      <c r="AJ2491" s="3">
        <v>18.649000000000001</v>
      </c>
      <c r="AK2491" s="3">
        <v>15.613</v>
      </c>
      <c r="AL2491" s="3">
        <v>23.422999999999998</v>
      </c>
      <c r="AM2491" s="3">
        <v>19.018999999999998</v>
      </c>
      <c r="AN2491" s="3">
        <v>18.738</v>
      </c>
      <c r="AO2491" s="3">
        <v>20.998999999999999</v>
      </c>
      <c r="AP2491" s="3">
        <v>17.271999999999998</v>
      </c>
      <c r="AQ2491" s="3">
        <v>27.634</v>
      </c>
      <c r="AR2491" s="3">
        <v>18.978000000000002</v>
      </c>
      <c r="AS2491" s="3">
        <v>16.388999999999999</v>
      </c>
      <c r="AT2491" s="3">
        <v>21.704000000000001</v>
      </c>
      <c r="AU2491" s="3">
        <v>22.434000000000001</v>
      </c>
      <c r="AV2491" s="3">
        <v>20.396999999999998</v>
      </c>
      <c r="AW2491" s="3">
        <v>19.942</v>
      </c>
      <c r="AX2491" s="3">
        <v>19.890999999999998</v>
      </c>
      <c r="AY2491" s="3">
        <v>19.841999999999999</v>
      </c>
      <c r="AZ2491" s="3">
        <v>19.797999999999998</v>
      </c>
      <c r="BA2491">
        <v>20.085999999999999</v>
      </c>
      <c r="BB2491">
        <v>2017</v>
      </c>
    </row>
    <row r="2492" spans="1:54" hidden="1" x14ac:dyDescent="0.2">
      <c r="A2492">
        <v>819</v>
      </c>
      <c r="B2492" t="s">
        <v>506</v>
      </c>
      <c r="C2492" t="s">
        <v>306</v>
      </c>
      <c r="D2492" t="s">
        <v>155</v>
      </c>
      <c r="E2492" t="s">
        <v>305</v>
      </c>
      <c r="F2492" t="s">
        <v>304</v>
      </c>
      <c r="G2492" t="s">
        <v>217</v>
      </c>
    </row>
    <row r="2493" spans="1:54" hidden="1" x14ac:dyDescent="0.2">
      <c r="A2493">
        <v>819</v>
      </c>
      <c r="B2493" t="s">
        <v>506</v>
      </c>
      <c r="C2493" t="s">
        <v>303</v>
      </c>
      <c r="D2493" t="s">
        <v>155</v>
      </c>
      <c r="E2493" t="s">
        <v>300</v>
      </c>
      <c r="F2493" t="s">
        <v>302</v>
      </c>
      <c r="G2493" t="s">
        <v>295</v>
      </c>
      <c r="I2493" t="s">
        <v>1093</v>
      </c>
      <c r="J2493" s="3">
        <v>23.998999999999999</v>
      </c>
      <c r="K2493" s="3">
        <v>26.687000000000001</v>
      </c>
      <c r="L2493" s="3">
        <v>28.558</v>
      </c>
      <c r="M2493" s="3">
        <v>30.501999999999999</v>
      </c>
      <c r="N2493" s="3">
        <v>32.11</v>
      </c>
      <c r="O2493" s="3">
        <v>33.526000000000003</v>
      </c>
      <c r="P2493" s="3">
        <v>34.125999999999998</v>
      </c>
      <c r="Q2493" s="3">
        <v>36.058999999999997</v>
      </c>
      <c r="R2493" s="3">
        <v>40.298999999999999</v>
      </c>
      <c r="S2493" s="3">
        <v>42.792999999999999</v>
      </c>
      <c r="T2493" s="3">
        <v>46.298000000000002</v>
      </c>
      <c r="U2493" s="3">
        <v>49.307000000000002</v>
      </c>
      <c r="V2493" s="3">
        <v>51.713999999999999</v>
      </c>
      <c r="W2493" s="3">
        <v>54.406999999999996</v>
      </c>
      <c r="X2493" s="3">
        <v>54.841999999999999</v>
      </c>
      <c r="Y2493" s="3">
        <v>56.039000000000001</v>
      </c>
      <c r="Z2493" s="3">
        <v>57.725999999999999</v>
      </c>
      <c r="AA2493" s="3">
        <v>59.683999999999997</v>
      </c>
      <c r="AB2493" s="3">
        <v>63.112000000000002</v>
      </c>
      <c r="AC2493" s="3">
        <v>64.363</v>
      </c>
      <c r="AD2493" s="3">
        <v>65.070999999999998</v>
      </c>
      <c r="AE2493" s="3">
        <v>67.844999999999999</v>
      </c>
      <c r="AF2493" s="3">
        <v>68.334999999999994</v>
      </c>
      <c r="AG2493" s="3">
        <v>71.218999999999994</v>
      </c>
      <c r="AH2493" s="3">
        <v>73.231999999999999</v>
      </c>
      <c r="AI2493" s="3">
        <v>74.918000000000006</v>
      </c>
      <c r="AJ2493" s="3">
        <v>76.81</v>
      </c>
      <c r="AK2493" s="3">
        <v>80.506</v>
      </c>
      <c r="AL2493" s="3">
        <v>86.725999999999999</v>
      </c>
      <c r="AM2493" s="3">
        <v>89.896000000000001</v>
      </c>
      <c r="AN2493" s="3">
        <v>93.212000000000003</v>
      </c>
      <c r="AO2493" s="3">
        <v>100</v>
      </c>
      <c r="AP2493" s="3">
        <v>103.416</v>
      </c>
      <c r="AQ2493" s="3">
        <v>106.42400000000001</v>
      </c>
      <c r="AR2493" s="3">
        <v>106.986</v>
      </c>
      <c r="AS2493" s="3">
        <v>108.458</v>
      </c>
      <c r="AT2493" s="3">
        <v>112.65</v>
      </c>
      <c r="AU2493" s="3">
        <v>116.425</v>
      </c>
      <c r="AV2493" s="3">
        <v>120.267</v>
      </c>
      <c r="AW2493" s="3">
        <v>123.875</v>
      </c>
      <c r="AX2493" s="3">
        <v>127.59099999999999</v>
      </c>
      <c r="AY2493" s="3">
        <v>131.41900000000001</v>
      </c>
      <c r="AZ2493" s="3">
        <v>135.36199999999999</v>
      </c>
      <c r="BA2493">
        <v>139.422</v>
      </c>
      <c r="BB2493">
        <v>2017</v>
      </c>
    </row>
    <row r="2494" spans="1:54" hidden="1" x14ac:dyDescent="0.2">
      <c r="A2494">
        <v>819</v>
      </c>
      <c r="B2494" t="s">
        <v>506</v>
      </c>
      <c r="C2494" t="s">
        <v>301</v>
      </c>
      <c r="D2494" t="s">
        <v>155</v>
      </c>
      <c r="E2494" t="s">
        <v>300</v>
      </c>
      <c r="F2494" t="s">
        <v>299</v>
      </c>
      <c r="G2494" t="s">
        <v>275</v>
      </c>
      <c r="I2494" t="s">
        <v>298</v>
      </c>
      <c r="J2494" s="3">
        <v>14.464</v>
      </c>
      <c r="K2494" s="3">
        <v>11.2</v>
      </c>
      <c r="L2494" s="3">
        <v>7.0140000000000002</v>
      </c>
      <c r="M2494" s="3">
        <v>6.8070000000000004</v>
      </c>
      <c r="N2494" s="3">
        <v>5.2709999999999999</v>
      </c>
      <c r="O2494" s="3">
        <v>4.41</v>
      </c>
      <c r="P2494" s="3">
        <v>1.79</v>
      </c>
      <c r="Q2494" s="3">
        <v>5.6639999999999997</v>
      </c>
      <c r="R2494" s="3">
        <v>11.757999999999999</v>
      </c>
      <c r="S2494" s="3">
        <v>6.1890000000000001</v>
      </c>
      <c r="T2494" s="3">
        <v>8.1910000000000007</v>
      </c>
      <c r="U2494" s="3">
        <v>6.4969999999999999</v>
      </c>
      <c r="V2494" s="3">
        <v>4.883</v>
      </c>
      <c r="W2494" s="3">
        <v>5.2069999999999999</v>
      </c>
      <c r="X2494" s="3">
        <v>0.8</v>
      </c>
      <c r="Y2494" s="3">
        <v>2.1829999999999998</v>
      </c>
      <c r="Z2494" s="3">
        <v>3.01</v>
      </c>
      <c r="AA2494" s="3">
        <v>3.3929999999999998</v>
      </c>
      <c r="AB2494" s="3">
        <v>5.7430000000000003</v>
      </c>
      <c r="AC2494" s="3">
        <v>1.9830000000000001</v>
      </c>
      <c r="AD2494" s="3">
        <v>1.099</v>
      </c>
      <c r="AE2494" s="3">
        <v>4.2640000000000002</v>
      </c>
      <c r="AF2494" s="3">
        <v>0.72199999999999998</v>
      </c>
      <c r="AG2494" s="3">
        <v>4.22</v>
      </c>
      <c r="AH2494" s="3">
        <v>2.827</v>
      </c>
      <c r="AI2494" s="3">
        <v>2.3029999999999999</v>
      </c>
      <c r="AJ2494" s="3">
        <v>2.5249999999999999</v>
      </c>
      <c r="AK2494" s="3">
        <v>4.8109999999999999</v>
      </c>
      <c r="AL2494" s="3">
        <v>7.726</v>
      </c>
      <c r="AM2494" s="3">
        <v>3.6549999999999998</v>
      </c>
      <c r="AN2494" s="3">
        <v>3.6890000000000001</v>
      </c>
      <c r="AO2494" s="3">
        <v>7.282</v>
      </c>
      <c r="AP2494" s="3">
        <v>3.4159999999999999</v>
      </c>
      <c r="AQ2494" s="3">
        <v>2.9089999999999998</v>
      </c>
      <c r="AR2494" s="3">
        <v>0.52800000000000002</v>
      </c>
      <c r="AS2494" s="3">
        <v>1.3759999999999999</v>
      </c>
      <c r="AT2494" s="3">
        <v>3.8650000000000002</v>
      </c>
      <c r="AU2494" s="3">
        <v>3.351</v>
      </c>
      <c r="AV2494" s="3">
        <v>3.3</v>
      </c>
      <c r="AW2494" s="3">
        <v>3</v>
      </c>
      <c r="AX2494" s="3">
        <v>3</v>
      </c>
      <c r="AY2494" s="3">
        <v>3</v>
      </c>
      <c r="AZ2494" s="3">
        <v>3</v>
      </c>
      <c r="BA2494">
        <v>3</v>
      </c>
      <c r="BB2494">
        <v>2017</v>
      </c>
    </row>
    <row r="2495" spans="1:54" hidden="1" x14ac:dyDescent="0.2">
      <c r="A2495">
        <v>819</v>
      </c>
      <c r="B2495" t="s">
        <v>506</v>
      </c>
      <c r="C2495" t="s">
        <v>297</v>
      </c>
      <c r="D2495" t="s">
        <v>155</v>
      </c>
      <c r="E2495" t="s">
        <v>293</v>
      </c>
      <c r="F2495" t="s">
        <v>296</v>
      </c>
      <c r="G2495" t="s">
        <v>295</v>
      </c>
      <c r="I2495" t="s">
        <v>1093</v>
      </c>
      <c r="J2495" s="3" t="s">
        <v>215</v>
      </c>
      <c r="K2495" s="3" t="s">
        <v>215</v>
      </c>
      <c r="L2495" s="3" t="s">
        <v>215</v>
      </c>
      <c r="M2495" s="3" t="s">
        <v>215</v>
      </c>
      <c r="N2495" s="3" t="s">
        <v>215</v>
      </c>
      <c r="O2495" s="3" t="s">
        <v>215</v>
      </c>
      <c r="P2495" s="3" t="s">
        <v>215</v>
      </c>
      <c r="Q2495" s="3" t="s">
        <v>215</v>
      </c>
      <c r="R2495" s="3" t="s">
        <v>215</v>
      </c>
      <c r="S2495" s="3" t="s">
        <v>215</v>
      </c>
      <c r="T2495" s="3" t="s">
        <v>215</v>
      </c>
      <c r="U2495" s="3" t="s">
        <v>215</v>
      </c>
      <c r="V2495" s="3" t="s">
        <v>215</v>
      </c>
      <c r="W2495" s="3">
        <v>52.798999999999999</v>
      </c>
      <c r="X2495" s="3">
        <v>53.43</v>
      </c>
      <c r="Y2495" s="3">
        <v>54.585000000000001</v>
      </c>
      <c r="Z2495" s="3">
        <v>55.899000000000001</v>
      </c>
      <c r="AA2495" s="3">
        <v>57.527000000000001</v>
      </c>
      <c r="AB2495" s="3">
        <v>62.203000000000003</v>
      </c>
      <c r="AC2495" s="3">
        <v>62.308</v>
      </c>
      <c r="AD2495" s="3">
        <v>64.177000000000007</v>
      </c>
      <c r="AE2495" s="3">
        <v>65.647999999999996</v>
      </c>
      <c r="AF2495" s="3">
        <v>66.69</v>
      </c>
      <c r="AG2495" s="3">
        <v>69.484999999999999</v>
      </c>
      <c r="AH2495" s="3">
        <v>71.789000000000001</v>
      </c>
      <c r="AI2495" s="3">
        <v>73.727999999999994</v>
      </c>
      <c r="AJ2495" s="3">
        <v>77.561000000000007</v>
      </c>
      <c r="AK2495" s="3">
        <v>80.879000000000005</v>
      </c>
      <c r="AL2495" s="3">
        <v>86.186999999999998</v>
      </c>
      <c r="AM2495" s="3">
        <v>92.085999999999999</v>
      </c>
      <c r="AN2495" s="3">
        <v>95.397999999999996</v>
      </c>
      <c r="AO2495" s="3">
        <v>101.459</v>
      </c>
      <c r="AP2495" s="3">
        <v>104.045</v>
      </c>
      <c r="AQ2495" s="3">
        <v>107.611</v>
      </c>
      <c r="AR2495" s="3">
        <v>107.69799999999999</v>
      </c>
      <c r="AS2495" s="3">
        <v>109.4</v>
      </c>
      <c r="AT2495" s="3">
        <v>113.7</v>
      </c>
      <c r="AU2495" s="3">
        <v>116.9</v>
      </c>
      <c r="AV2495" s="3">
        <v>120.758</v>
      </c>
      <c r="AW2495" s="3">
        <v>124.38</v>
      </c>
      <c r="AX2495" s="3">
        <v>128.11199999999999</v>
      </c>
      <c r="AY2495" s="3">
        <v>131.95500000000001</v>
      </c>
      <c r="AZ2495" s="3">
        <v>135.91399999999999</v>
      </c>
      <c r="BA2495">
        <v>139.99100000000001</v>
      </c>
      <c r="BB2495">
        <v>2017</v>
      </c>
    </row>
    <row r="2496" spans="1:54" hidden="1" x14ac:dyDescent="0.2">
      <c r="A2496">
        <v>819</v>
      </c>
      <c r="B2496" t="s">
        <v>506</v>
      </c>
      <c r="C2496" t="s">
        <v>294</v>
      </c>
      <c r="D2496" t="s">
        <v>155</v>
      </c>
      <c r="E2496" t="s">
        <v>293</v>
      </c>
      <c r="F2496" t="s">
        <v>292</v>
      </c>
      <c r="G2496" t="s">
        <v>275</v>
      </c>
      <c r="I2496" t="s">
        <v>291</v>
      </c>
      <c r="J2496" s="3" t="s">
        <v>215</v>
      </c>
      <c r="K2496" s="3" t="s">
        <v>215</v>
      </c>
      <c r="L2496" s="3" t="s">
        <v>215</v>
      </c>
      <c r="M2496" s="3" t="s">
        <v>215</v>
      </c>
      <c r="N2496" s="3" t="s">
        <v>215</v>
      </c>
      <c r="O2496" s="3" t="s">
        <v>215</v>
      </c>
      <c r="P2496" s="3" t="s">
        <v>215</v>
      </c>
      <c r="Q2496" s="3" t="s">
        <v>215</v>
      </c>
      <c r="R2496" s="3" t="s">
        <v>215</v>
      </c>
      <c r="S2496" s="3" t="s">
        <v>215</v>
      </c>
      <c r="T2496" s="3" t="s">
        <v>215</v>
      </c>
      <c r="U2496" s="3" t="s">
        <v>215</v>
      </c>
      <c r="V2496" s="3" t="s">
        <v>215</v>
      </c>
      <c r="W2496" s="3" t="s">
        <v>215</v>
      </c>
      <c r="X2496" s="3">
        <v>1.194</v>
      </c>
      <c r="Y2496" s="3">
        <v>2.1629999999999998</v>
      </c>
      <c r="Z2496" s="3">
        <v>2.4060000000000001</v>
      </c>
      <c r="AA2496" s="3">
        <v>2.9140000000000001</v>
      </c>
      <c r="AB2496" s="3">
        <v>8.1280000000000001</v>
      </c>
      <c r="AC2496" s="3">
        <v>0.16900000000000001</v>
      </c>
      <c r="AD2496" s="3">
        <v>3</v>
      </c>
      <c r="AE2496" s="3">
        <v>2.2909999999999999</v>
      </c>
      <c r="AF2496" s="3">
        <v>1.5880000000000001</v>
      </c>
      <c r="AG2496" s="3">
        <v>4.1900000000000004</v>
      </c>
      <c r="AH2496" s="3">
        <v>3.3170000000000002</v>
      </c>
      <c r="AI2496" s="3">
        <v>2.7</v>
      </c>
      <c r="AJ2496" s="3">
        <v>5.2</v>
      </c>
      <c r="AK2496" s="3">
        <v>4.2779999999999996</v>
      </c>
      <c r="AL2496" s="3">
        <v>6.5629999999999997</v>
      </c>
      <c r="AM2496" s="3">
        <v>6.843</v>
      </c>
      <c r="AN2496" s="3">
        <v>3.597</v>
      </c>
      <c r="AO2496" s="3">
        <v>6.3529999999999998</v>
      </c>
      <c r="AP2496" s="3">
        <v>2.548</v>
      </c>
      <c r="AQ2496" s="3">
        <v>3.427</v>
      </c>
      <c r="AR2496" s="3">
        <v>8.1000000000000003E-2</v>
      </c>
      <c r="AS2496" s="3">
        <v>1.581</v>
      </c>
      <c r="AT2496" s="3">
        <v>3.931</v>
      </c>
      <c r="AU2496" s="3">
        <v>2.8140000000000001</v>
      </c>
      <c r="AV2496" s="3">
        <v>3.3</v>
      </c>
      <c r="AW2496" s="3">
        <v>3</v>
      </c>
      <c r="AX2496" s="3">
        <v>3</v>
      </c>
      <c r="AY2496" s="3">
        <v>3</v>
      </c>
      <c r="AZ2496" s="3">
        <v>3</v>
      </c>
      <c r="BA2496">
        <v>3</v>
      </c>
      <c r="BB2496">
        <v>2017</v>
      </c>
    </row>
    <row r="2497" spans="1:54" hidden="1" x14ac:dyDescent="0.2">
      <c r="A2497">
        <v>819</v>
      </c>
      <c r="B2497" t="s">
        <v>506</v>
      </c>
      <c r="C2497" t="s">
        <v>290</v>
      </c>
      <c r="D2497" t="s">
        <v>155</v>
      </c>
      <c r="E2497" t="s">
        <v>289</v>
      </c>
      <c r="G2497" t="s">
        <v>288</v>
      </c>
    </row>
    <row r="2498" spans="1:54" hidden="1" x14ac:dyDescent="0.2">
      <c r="A2498">
        <v>819</v>
      </c>
      <c r="B2498" t="s">
        <v>506</v>
      </c>
      <c r="C2498" t="s">
        <v>287</v>
      </c>
      <c r="D2498" t="s">
        <v>155</v>
      </c>
      <c r="E2498" t="s">
        <v>286</v>
      </c>
      <c r="F2498" t="s">
        <v>285</v>
      </c>
      <c r="G2498" t="s">
        <v>275</v>
      </c>
    </row>
    <row r="2499" spans="1:54" hidden="1" x14ac:dyDescent="0.2">
      <c r="A2499">
        <v>819</v>
      </c>
      <c r="B2499" t="s">
        <v>506</v>
      </c>
      <c r="C2499" t="s">
        <v>284</v>
      </c>
      <c r="D2499" t="s">
        <v>155</v>
      </c>
      <c r="E2499" t="s">
        <v>283</v>
      </c>
      <c r="F2499" t="s">
        <v>282</v>
      </c>
      <c r="G2499" t="s">
        <v>275</v>
      </c>
    </row>
    <row r="2500" spans="1:54" hidden="1" x14ac:dyDescent="0.2">
      <c r="A2500">
        <v>819</v>
      </c>
      <c r="B2500" t="s">
        <v>506</v>
      </c>
      <c r="C2500" t="s">
        <v>281</v>
      </c>
      <c r="D2500" t="s">
        <v>155</v>
      </c>
      <c r="E2500" t="s">
        <v>280</v>
      </c>
      <c r="F2500" t="s">
        <v>279</v>
      </c>
      <c r="G2500" t="s">
        <v>275</v>
      </c>
    </row>
    <row r="2501" spans="1:54" hidden="1" x14ac:dyDescent="0.2">
      <c r="A2501">
        <v>819</v>
      </c>
      <c r="B2501" t="s">
        <v>506</v>
      </c>
      <c r="C2501" t="s">
        <v>278</v>
      </c>
      <c r="D2501" t="s">
        <v>155</v>
      </c>
      <c r="E2501" t="s">
        <v>277</v>
      </c>
      <c r="F2501" t="s">
        <v>276</v>
      </c>
      <c r="G2501" t="s">
        <v>275</v>
      </c>
    </row>
    <row r="2502" spans="1:54" hidden="1" x14ac:dyDescent="0.2">
      <c r="A2502">
        <v>819</v>
      </c>
      <c r="B2502" t="s">
        <v>506</v>
      </c>
      <c r="C2502" t="s">
        <v>274</v>
      </c>
      <c r="D2502" t="s">
        <v>155</v>
      </c>
      <c r="E2502" t="s">
        <v>273</v>
      </c>
      <c r="F2502" t="s">
        <v>272</v>
      </c>
      <c r="G2502" t="s">
        <v>271</v>
      </c>
      <c r="I2502" t="s">
        <v>1094</v>
      </c>
      <c r="J2502" s="3" t="s">
        <v>215</v>
      </c>
      <c r="K2502" s="3" t="s">
        <v>215</v>
      </c>
      <c r="L2502" s="3" t="s">
        <v>215</v>
      </c>
      <c r="M2502" s="3" t="s">
        <v>215</v>
      </c>
      <c r="N2502" s="3" t="s">
        <v>215</v>
      </c>
      <c r="O2502" s="3" t="s">
        <v>215</v>
      </c>
      <c r="P2502" s="3">
        <v>9.5510000000000002</v>
      </c>
      <c r="Q2502" s="3">
        <v>11.907999999999999</v>
      </c>
      <c r="R2502" s="3">
        <v>12.003</v>
      </c>
      <c r="S2502" s="3">
        <v>7.7889999999999997</v>
      </c>
      <c r="T2502" s="3">
        <v>8.1720000000000006</v>
      </c>
      <c r="U2502" s="3">
        <v>7.5339999999999998</v>
      </c>
      <c r="V2502" s="3">
        <v>6.8949999999999996</v>
      </c>
      <c r="W2502" s="3">
        <v>7.5339999999999998</v>
      </c>
      <c r="X2502" s="3">
        <v>7.2779999999999996</v>
      </c>
      <c r="Y2502" s="3">
        <v>6.8949999999999996</v>
      </c>
      <c r="Z2502" s="3">
        <v>3.742</v>
      </c>
      <c r="AA2502" s="3">
        <v>4.1829999999999998</v>
      </c>
      <c r="AB2502" s="3">
        <v>4.6280000000000001</v>
      </c>
      <c r="AC2502" s="3">
        <v>5.0709999999999997</v>
      </c>
      <c r="AD2502" s="3">
        <v>5.5119999999999996</v>
      </c>
      <c r="AE2502" s="3">
        <v>5.9509999999999996</v>
      </c>
      <c r="AF2502" s="3">
        <v>6.3879999999999999</v>
      </c>
      <c r="AG2502" s="3">
        <v>6.8220000000000001</v>
      </c>
      <c r="AH2502" s="3">
        <v>7.2549999999999999</v>
      </c>
      <c r="AI2502" s="3">
        <v>7.3</v>
      </c>
      <c r="AJ2502" s="3">
        <v>7.7</v>
      </c>
      <c r="AK2502" s="3">
        <v>8.6</v>
      </c>
      <c r="AL2502" s="3">
        <v>8.8000000000000007</v>
      </c>
      <c r="AM2502" s="3">
        <v>8.6999999999999993</v>
      </c>
      <c r="AN2502" s="3">
        <v>7.1</v>
      </c>
      <c r="AO2502" s="3">
        <v>7.1</v>
      </c>
      <c r="AP2502" s="3">
        <v>6.8</v>
      </c>
      <c r="AQ2502" s="3">
        <v>6.367</v>
      </c>
      <c r="AR2502" s="3">
        <v>6.2</v>
      </c>
      <c r="AS2502" s="3">
        <v>5.5</v>
      </c>
      <c r="AT2502" s="3">
        <v>5.5</v>
      </c>
      <c r="AU2502" s="3">
        <v>4.5</v>
      </c>
      <c r="AV2502" s="3">
        <v>4.5</v>
      </c>
      <c r="AW2502" s="3">
        <v>4.5</v>
      </c>
      <c r="AX2502" s="3">
        <v>4.5</v>
      </c>
      <c r="AY2502" s="3">
        <v>4.5</v>
      </c>
      <c r="AZ2502" s="3">
        <v>4.5</v>
      </c>
      <c r="BA2502">
        <v>4.5</v>
      </c>
      <c r="BB2502">
        <v>2017</v>
      </c>
    </row>
    <row r="2503" spans="1:54" hidden="1" x14ac:dyDescent="0.2">
      <c r="A2503">
        <v>819</v>
      </c>
      <c r="B2503" t="s">
        <v>506</v>
      </c>
      <c r="C2503" t="s">
        <v>270</v>
      </c>
      <c r="D2503" t="s">
        <v>155</v>
      </c>
      <c r="E2503" t="s">
        <v>269</v>
      </c>
      <c r="F2503" t="s">
        <v>268</v>
      </c>
      <c r="G2503" t="s">
        <v>264</v>
      </c>
      <c r="H2503" t="s">
        <v>263</v>
      </c>
    </row>
    <row r="2504" spans="1:54" hidden="1" x14ac:dyDescent="0.2">
      <c r="A2504">
        <v>819</v>
      </c>
      <c r="B2504" t="s">
        <v>506</v>
      </c>
      <c r="C2504" t="s">
        <v>267</v>
      </c>
      <c r="D2504" t="s">
        <v>155</v>
      </c>
      <c r="E2504" t="s">
        <v>266</v>
      </c>
      <c r="F2504" t="s">
        <v>265</v>
      </c>
      <c r="G2504" t="s">
        <v>264</v>
      </c>
      <c r="H2504" t="s">
        <v>263</v>
      </c>
      <c r="I2504" t="s">
        <v>1095</v>
      </c>
      <c r="J2504" s="3">
        <v>0.63400000000000001</v>
      </c>
      <c r="K2504" s="3">
        <v>0.64900000000000002</v>
      </c>
      <c r="L2504" s="3">
        <v>0.66600000000000004</v>
      </c>
      <c r="M2504" s="3">
        <v>0.68300000000000005</v>
      </c>
      <c r="N2504" s="3">
        <v>0.69799999999999995</v>
      </c>
      <c r="O2504" s="3">
        <v>0.70899999999999996</v>
      </c>
      <c r="P2504" s="3">
        <v>0.71499999999999997</v>
      </c>
      <c r="Q2504" s="3">
        <v>0.71799999999999997</v>
      </c>
      <c r="R2504" s="3">
        <v>0.71899999999999997</v>
      </c>
      <c r="S2504" s="3">
        <v>0.73299999999999998</v>
      </c>
      <c r="T2504" s="3">
        <v>0.73899999999999999</v>
      </c>
      <c r="U2504" s="3">
        <v>0.745</v>
      </c>
      <c r="V2504" s="3">
        <v>0.751</v>
      </c>
      <c r="W2504" s="3">
        <v>0.75700000000000001</v>
      </c>
      <c r="X2504" s="3">
        <v>0.76300000000000001</v>
      </c>
      <c r="Y2504" s="3">
        <v>0.76900000000000002</v>
      </c>
      <c r="Z2504" s="3">
        <v>0.77500000000000002</v>
      </c>
      <c r="AA2504" s="3">
        <v>0.78100000000000003</v>
      </c>
      <c r="AB2504" s="3">
        <v>0.78600000000000003</v>
      </c>
      <c r="AC2504" s="3">
        <v>0.79200000000000004</v>
      </c>
      <c r="AD2504" s="3">
        <v>0.79800000000000004</v>
      </c>
      <c r="AE2504" s="3">
        <v>0.80300000000000005</v>
      </c>
      <c r="AF2504" s="3">
        <v>0.80900000000000005</v>
      </c>
      <c r="AG2504" s="3">
        <v>0.81499999999999995</v>
      </c>
      <c r="AH2504" s="3">
        <v>0.82</v>
      </c>
      <c r="AI2504" s="3">
        <v>0.82599999999999996</v>
      </c>
      <c r="AJ2504" s="3">
        <v>0.83199999999999996</v>
      </c>
      <c r="AK2504" s="3">
        <v>0.83699999999999997</v>
      </c>
      <c r="AL2504" s="3">
        <v>0.84099999999999997</v>
      </c>
      <c r="AM2504" s="3">
        <v>0.84499999999999997</v>
      </c>
      <c r="AN2504" s="3">
        <v>0.84899999999999998</v>
      </c>
      <c r="AO2504" s="3">
        <v>0.85299999999999998</v>
      </c>
      <c r="AP2504" s="3">
        <v>0.85799999999999998</v>
      </c>
      <c r="AQ2504" s="3">
        <v>0.86199999999999999</v>
      </c>
      <c r="AR2504" s="3">
        <v>0.86599999999999999</v>
      </c>
      <c r="AS2504" s="3">
        <v>0.86899999999999999</v>
      </c>
      <c r="AT2504" s="3">
        <v>0.873</v>
      </c>
      <c r="AU2504" s="3">
        <v>0.88500000000000001</v>
      </c>
      <c r="AV2504" s="3">
        <v>0.88900000000000001</v>
      </c>
      <c r="AW2504" s="3">
        <v>0.89300000000000002</v>
      </c>
      <c r="AX2504" s="3">
        <v>0.89700000000000002</v>
      </c>
      <c r="AY2504" s="3">
        <v>0.90100000000000002</v>
      </c>
      <c r="AZ2504" s="3">
        <v>0.90500000000000003</v>
      </c>
      <c r="BA2504">
        <v>0.90900000000000003</v>
      </c>
      <c r="BB2504">
        <v>2017</v>
      </c>
    </row>
    <row r="2505" spans="1:54" hidden="1" x14ac:dyDescent="0.2">
      <c r="A2505">
        <v>819</v>
      </c>
      <c r="B2505" t="s">
        <v>506</v>
      </c>
      <c r="C2505" t="s">
        <v>262</v>
      </c>
      <c r="D2505" t="s">
        <v>155</v>
      </c>
      <c r="E2505" t="s">
        <v>260</v>
      </c>
      <c r="F2505" t="s">
        <v>259</v>
      </c>
      <c r="G2505" t="s">
        <v>225</v>
      </c>
      <c r="H2505" t="s">
        <v>222</v>
      </c>
      <c r="I2505" t="s">
        <v>1096</v>
      </c>
      <c r="J2505" s="3" t="s">
        <v>215</v>
      </c>
      <c r="K2505" s="3" t="s">
        <v>215</v>
      </c>
      <c r="L2505" s="3" t="s">
        <v>215</v>
      </c>
      <c r="M2505" s="3" t="s">
        <v>215</v>
      </c>
      <c r="N2505" s="3" t="s">
        <v>215</v>
      </c>
      <c r="O2505" s="3" t="s">
        <v>215</v>
      </c>
      <c r="P2505" s="3" t="s">
        <v>215</v>
      </c>
      <c r="Q2505" s="3" t="s">
        <v>215</v>
      </c>
      <c r="R2505" s="3" t="s">
        <v>215</v>
      </c>
      <c r="S2505" s="3" t="s">
        <v>215</v>
      </c>
      <c r="T2505" s="3" t="s">
        <v>215</v>
      </c>
      <c r="U2505" s="3" t="s">
        <v>215</v>
      </c>
      <c r="V2505" s="3">
        <v>0.59099999999999997</v>
      </c>
      <c r="W2505" s="3">
        <v>0.65300000000000002</v>
      </c>
      <c r="X2505" s="3">
        <v>0.69699999999999995</v>
      </c>
      <c r="Y2505" s="3">
        <v>0.71799999999999997</v>
      </c>
      <c r="Z2505" s="3">
        <v>0.73799999999999999</v>
      </c>
      <c r="AA2505" s="3">
        <v>0.80100000000000005</v>
      </c>
      <c r="AB2505" s="3">
        <v>1.1379999999999999</v>
      </c>
      <c r="AC2505" s="3">
        <v>1.004</v>
      </c>
      <c r="AD2505" s="3">
        <v>0.91100000000000003</v>
      </c>
      <c r="AE2505" s="3">
        <v>0.9</v>
      </c>
      <c r="AF2505" s="3">
        <v>1.0389999999999999</v>
      </c>
      <c r="AG2505" s="3">
        <v>1.0669999999999999</v>
      </c>
      <c r="AH2505" s="3">
        <v>1.1779999999999999</v>
      </c>
      <c r="AI2505" s="3">
        <v>1.2230000000000001</v>
      </c>
      <c r="AJ2505" s="3">
        <v>1.26</v>
      </c>
      <c r="AK2505" s="3">
        <v>1.288</v>
      </c>
      <c r="AL2505" s="3">
        <v>1.403</v>
      </c>
      <c r="AM2505" s="3">
        <v>1.3640000000000001</v>
      </c>
      <c r="AN2505" s="3">
        <v>1.4890000000000001</v>
      </c>
      <c r="AO2505" s="3">
        <v>1.76</v>
      </c>
      <c r="AP2505" s="3">
        <v>1.8620000000000001</v>
      </c>
      <c r="AQ2505" s="3">
        <v>2.0470000000000002</v>
      </c>
      <c r="AR2505" s="3">
        <v>2.3010000000000002</v>
      </c>
      <c r="AS2505" s="3">
        <v>2.556</v>
      </c>
      <c r="AT2505" s="3">
        <v>2.6920000000000002</v>
      </c>
      <c r="AU2505" s="3">
        <v>2.9409999999999998</v>
      </c>
      <c r="AV2505" s="3">
        <v>3.177</v>
      </c>
      <c r="AW2505" s="3">
        <v>3.3170000000000002</v>
      </c>
      <c r="AX2505" s="3">
        <v>3.544</v>
      </c>
      <c r="AY2505" s="3">
        <v>3.7879999999999998</v>
      </c>
      <c r="AZ2505" s="3">
        <v>4.0330000000000004</v>
      </c>
      <c r="BA2505">
        <v>4.2930000000000001</v>
      </c>
      <c r="BB2505">
        <v>2016</v>
      </c>
    </row>
    <row r="2506" spans="1:54" hidden="1" x14ac:dyDescent="0.2">
      <c r="A2506">
        <v>819</v>
      </c>
      <c r="B2506" t="s">
        <v>506</v>
      </c>
      <c r="C2506" t="s">
        <v>261</v>
      </c>
      <c r="D2506" t="s">
        <v>155</v>
      </c>
      <c r="E2506" t="s">
        <v>260</v>
      </c>
      <c r="F2506" t="s">
        <v>259</v>
      </c>
      <c r="G2506" t="s">
        <v>217</v>
      </c>
      <c r="I2506" t="s">
        <v>258</v>
      </c>
      <c r="J2506" s="3" t="s">
        <v>215</v>
      </c>
      <c r="K2506" s="3" t="s">
        <v>215</v>
      </c>
      <c r="L2506" s="3" t="s">
        <v>215</v>
      </c>
      <c r="M2506" s="3" t="s">
        <v>215</v>
      </c>
      <c r="N2506" s="3" t="s">
        <v>215</v>
      </c>
      <c r="O2506" s="3" t="s">
        <v>215</v>
      </c>
      <c r="P2506" s="3" t="s">
        <v>215</v>
      </c>
      <c r="Q2506" s="3" t="s">
        <v>215</v>
      </c>
      <c r="R2506" s="3" t="s">
        <v>215</v>
      </c>
      <c r="S2506" s="3" t="s">
        <v>215</v>
      </c>
      <c r="T2506" s="3" t="s">
        <v>215</v>
      </c>
      <c r="U2506" s="3" t="s">
        <v>215</v>
      </c>
      <c r="V2506" s="3">
        <v>25.651</v>
      </c>
      <c r="W2506" s="3">
        <v>25.876999999999999</v>
      </c>
      <c r="X2506" s="3">
        <v>26.077999999999999</v>
      </c>
      <c r="Y2506" s="3">
        <v>25.92</v>
      </c>
      <c r="Z2506" s="3">
        <v>24.716999999999999</v>
      </c>
      <c r="AA2506" s="3">
        <v>26.550999999999998</v>
      </c>
      <c r="AB2506" s="3">
        <v>34.646999999999998</v>
      </c>
      <c r="AC2506" s="3">
        <v>26.321999999999999</v>
      </c>
      <c r="AD2506" s="3">
        <v>25.495999999999999</v>
      </c>
      <c r="AE2506" s="3">
        <v>23.936</v>
      </c>
      <c r="AF2506" s="3">
        <v>25.908999999999999</v>
      </c>
      <c r="AG2506" s="3">
        <v>24.472999999999999</v>
      </c>
      <c r="AH2506" s="3">
        <v>25.105</v>
      </c>
      <c r="AI2506" s="3">
        <v>24.263999999999999</v>
      </c>
      <c r="AJ2506" s="3">
        <v>23.652000000000001</v>
      </c>
      <c r="AK2506" s="3">
        <v>23.681000000000001</v>
      </c>
      <c r="AL2506" s="3">
        <v>24.995999999999999</v>
      </c>
      <c r="AM2506" s="3">
        <v>24.295999999999999</v>
      </c>
      <c r="AN2506" s="3">
        <v>24.718</v>
      </c>
      <c r="AO2506" s="3">
        <v>26.001999999999999</v>
      </c>
      <c r="AP2506" s="3">
        <v>26.190999999999999</v>
      </c>
      <c r="AQ2506" s="3">
        <v>26.524999999999999</v>
      </c>
      <c r="AR2506" s="3">
        <v>27.187000000000001</v>
      </c>
      <c r="AS2506" s="3">
        <v>27.939</v>
      </c>
      <c r="AT2506" s="3">
        <v>27.507999999999999</v>
      </c>
      <c r="AU2506" s="3">
        <v>28.116</v>
      </c>
      <c r="AV2506" s="3">
        <v>28.489000000000001</v>
      </c>
      <c r="AW2506" s="3">
        <v>27.927</v>
      </c>
      <c r="AX2506" s="3">
        <v>28.013000000000002</v>
      </c>
      <c r="AY2506" s="3">
        <v>28.12</v>
      </c>
      <c r="AZ2506" s="3">
        <v>28.132999999999999</v>
      </c>
      <c r="BA2506">
        <v>28.12</v>
      </c>
      <c r="BB2506">
        <v>2016</v>
      </c>
    </row>
    <row r="2507" spans="1:54" hidden="1" x14ac:dyDescent="0.2">
      <c r="A2507">
        <v>819</v>
      </c>
      <c r="B2507" t="s">
        <v>506</v>
      </c>
      <c r="C2507" t="s">
        <v>257</v>
      </c>
      <c r="D2507" t="s">
        <v>155</v>
      </c>
      <c r="E2507" t="s">
        <v>255</v>
      </c>
      <c r="F2507" t="s">
        <v>254</v>
      </c>
      <c r="G2507" t="s">
        <v>225</v>
      </c>
      <c r="H2507" t="s">
        <v>222</v>
      </c>
      <c r="I2507" t="s">
        <v>1096</v>
      </c>
      <c r="J2507" s="3" t="s">
        <v>215</v>
      </c>
      <c r="K2507" s="3" t="s">
        <v>215</v>
      </c>
      <c r="L2507" s="3" t="s">
        <v>215</v>
      </c>
      <c r="M2507" s="3" t="s">
        <v>215</v>
      </c>
      <c r="N2507" s="3" t="s">
        <v>215</v>
      </c>
      <c r="O2507" s="3" t="s">
        <v>215</v>
      </c>
      <c r="P2507" s="3" t="s">
        <v>215</v>
      </c>
      <c r="Q2507" s="3" t="s">
        <v>215</v>
      </c>
      <c r="R2507" s="3" t="s">
        <v>215</v>
      </c>
      <c r="S2507" s="3" t="s">
        <v>215</v>
      </c>
      <c r="T2507" s="3" t="s">
        <v>215</v>
      </c>
      <c r="U2507" s="3" t="s">
        <v>215</v>
      </c>
      <c r="V2507" s="3">
        <v>0.64400000000000002</v>
      </c>
      <c r="W2507" s="3">
        <v>0.70299999999999996</v>
      </c>
      <c r="X2507" s="3">
        <v>0.70299999999999996</v>
      </c>
      <c r="Y2507" s="3">
        <v>0.69499999999999995</v>
      </c>
      <c r="Z2507" s="3">
        <v>0.85399999999999998</v>
      </c>
      <c r="AA2507" s="3">
        <v>0.95299999999999996</v>
      </c>
      <c r="AB2507" s="3">
        <v>0.95499999999999996</v>
      </c>
      <c r="AC2507" s="3">
        <v>0.96</v>
      </c>
      <c r="AD2507" s="3">
        <v>0.96499999999999997</v>
      </c>
      <c r="AE2507" s="3">
        <v>1.081</v>
      </c>
      <c r="AF2507" s="3">
        <v>1.196</v>
      </c>
      <c r="AG2507" s="3">
        <v>1.228</v>
      </c>
      <c r="AH2507" s="3">
        <v>1.2270000000000001</v>
      </c>
      <c r="AI2507" s="3">
        <v>1.2849999999999999</v>
      </c>
      <c r="AJ2507" s="3">
        <v>1.4450000000000001</v>
      </c>
      <c r="AK2507" s="3">
        <v>1.3839999999999999</v>
      </c>
      <c r="AL2507" s="3">
        <v>1.375</v>
      </c>
      <c r="AM2507" s="3">
        <v>1.593</v>
      </c>
      <c r="AN2507" s="3">
        <v>1.659</v>
      </c>
      <c r="AO2507" s="3">
        <v>1.964</v>
      </c>
      <c r="AP2507" s="3">
        <v>2.0049999999999999</v>
      </c>
      <c r="AQ2507" s="3">
        <v>2.0950000000000002</v>
      </c>
      <c r="AR2507" s="3">
        <v>2.6659999999999999</v>
      </c>
      <c r="AS2507" s="3">
        <v>2.9260000000000002</v>
      </c>
      <c r="AT2507" s="3">
        <v>2.8250000000000002</v>
      </c>
      <c r="AU2507" s="3">
        <v>3.278</v>
      </c>
      <c r="AV2507" s="3">
        <v>3.6019999999999999</v>
      </c>
      <c r="AW2507" s="3">
        <v>3.66</v>
      </c>
      <c r="AX2507" s="3">
        <v>3.891</v>
      </c>
      <c r="AY2507" s="3">
        <v>4.1459999999999999</v>
      </c>
      <c r="AZ2507" s="3">
        <v>4.4009999999999998</v>
      </c>
      <c r="BA2507">
        <v>4.6779999999999999</v>
      </c>
      <c r="BB2507">
        <v>2016</v>
      </c>
    </row>
    <row r="2508" spans="1:54" hidden="1" x14ac:dyDescent="0.2">
      <c r="A2508">
        <v>819</v>
      </c>
      <c r="B2508" t="s">
        <v>506</v>
      </c>
      <c r="C2508" t="s">
        <v>256</v>
      </c>
      <c r="D2508" t="s">
        <v>155</v>
      </c>
      <c r="E2508" t="s">
        <v>255</v>
      </c>
      <c r="F2508" t="s">
        <v>254</v>
      </c>
      <c r="G2508" t="s">
        <v>217</v>
      </c>
      <c r="I2508" t="s">
        <v>253</v>
      </c>
      <c r="J2508" s="3" t="s">
        <v>215</v>
      </c>
      <c r="K2508" s="3" t="s">
        <v>215</v>
      </c>
      <c r="L2508" s="3" t="s">
        <v>215</v>
      </c>
      <c r="M2508" s="3" t="s">
        <v>215</v>
      </c>
      <c r="N2508" s="3" t="s">
        <v>215</v>
      </c>
      <c r="O2508" s="3" t="s">
        <v>215</v>
      </c>
      <c r="P2508" s="3" t="s">
        <v>215</v>
      </c>
      <c r="Q2508" s="3" t="s">
        <v>215</v>
      </c>
      <c r="R2508" s="3" t="s">
        <v>215</v>
      </c>
      <c r="S2508" s="3" t="s">
        <v>215</v>
      </c>
      <c r="T2508" s="3" t="s">
        <v>215</v>
      </c>
      <c r="U2508" s="3" t="s">
        <v>215</v>
      </c>
      <c r="V2508" s="3">
        <v>27.968</v>
      </c>
      <c r="W2508" s="3">
        <v>27.86</v>
      </c>
      <c r="X2508" s="3">
        <v>26.285</v>
      </c>
      <c r="Y2508" s="3">
        <v>25.088000000000001</v>
      </c>
      <c r="Z2508" s="3">
        <v>28.594000000000001</v>
      </c>
      <c r="AA2508" s="3">
        <v>31.579000000000001</v>
      </c>
      <c r="AB2508" s="3">
        <v>29.067</v>
      </c>
      <c r="AC2508" s="3">
        <v>25.172000000000001</v>
      </c>
      <c r="AD2508" s="3">
        <v>27.013000000000002</v>
      </c>
      <c r="AE2508" s="3">
        <v>28.742000000000001</v>
      </c>
      <c r="AF2508" s="3">
        <v>29.824999999999999</v>
      </c>
      <c r="AG2508" s="3">
        <v>28.161000000000001</v>
      </c>
      <c r="AH2508" s="3">
        <v>26.145</v>
      </c>
      <c r="AI2508" s="3">
        <v>25.495000000000001</v>
      </c>
      <c r="AJ2508" s="3">
        <v>27.129000000000001</v>
      </c>
      <c r="AK2508" s="3">
        <v>25.448</v>
      </c>
      <c r="AL2508" s="3">
        <v>24.494</v>
      </c>
      <c r="AM2508" s="3">
        <v>28.378</v>
      </c>
      <c r="AN2508" s="3">
        <v>27.545000000000002</v>
      </c>
      <c r="AO2508" s="3">
        <v>29.021000000000001</v>
      </c>
      <c r="AP2508" s="3">
        <v>28.195</v>
      </c>
      <c r="AQ2508" s="3">
        <v>27.148</v>
      </c>
      <c r="AR2508" s="3">
        <v>31.501000000000001</v>
      </c>
      <c r="AS2508" s="3">
        <v>31.98</v>
      </c>
      <c r="AT2508" s="3">
        <v>28.876000000000001</v>
      </c>
      <c r="AU2508" s="3">
        <v>31.335000000000001</v>
      </c>
      <c r="AV2508" s="3">
        <v>32.304000000000002</v>
      </c>
      <c r="AW2508" s="3">
        <v>30.812000000000001</v>
      </c>
      <c r="AX2508" s="3">
        <v>30.760999999999999</v>
      </c>
      <c r="AY2508" s="3">
        <v>30.779</v>
      </c>
      <c r="AZ2508" s="3">
        <v>30.702000000000002</v>
      </c>
      <c r="BA2508">
        <v>30.641999999999999</v>
      </c>
      <c r="BB2508">
        <v>2016</v>
      </c>
    </row>
    <row r="2509" spans="1:54" hidden="1" x14ac:dyDescent="0.2">
      <c r="A2509">
        <v>819</v>
      </c>
      <c r="B2509" t="s">
        <v>506</v>
      </c>
      <c r="C2509" t="s">
        <v>252</v>
      </c>
      <c r="D2509" t="s">
        <v>155</v>
      </c>
      <c r="E2509" t="s">
        <v>250</v>
      </c>
      <c r="F2509" t="s">
        <v>249</v>
      </c>
      <c r="G2509" t="s">
        <v>225</v>
      </c>
      <c r="H2509" t="s">
        <v>222</v>
      </c>
      <c r="I2509" t="s">
        <v>1096</v>
      </c>
      <c r="J2509" s="3" t="s">
        <v>215</v>
      </c>
      <c r="K2509" s="3" t="s">
        <v>215</v>
      </c>
      <c r="L2509" s="3" t="s">
        <v>215</v>
      </c>
      <c r="M2509" s="3" t="s">
        <v>215</v>
      </c>
      <c r="N2509" s="3" t="s">
        <v>215</v>
      </c>
      <c r="O2509" s="3" t="s">
        <v>215</v>
      </c>
      <c r="P2509" s="3" t="s">
        <v>215</v>
      </c>
      <c r="Q2509" s="3" t="s">
        <v>215</v>
      </c>
      <c r="R2509" s="3" t="s">
        <v>215</v>
      </c>
      <c r="S2509" s="3" t="s">
        <v>215</v>
      </c>
      <c r="T2509" s="3" t="s">
        <v>215</v>
      </c>
      <c r="U2509" s="3" t="s">
        <v>215</v>
      </c>
      <c r="V2509" s="3">
        <v>-5.2999999999999999E-2</v>
      </c>
      <c r="W2509" s="3">
        <v>-0.05</v>
      </c>
      <c r="X2509" s="3">
        <v>-6.0000000000000001E-3</v>
      </c>
      <c r="Y2509" s="3">
        <v>2.3E-2</v>
      </c>
      <c r="Z2509" s="3">
        <v>-0.11600000000000001</v>
      </c>
      <c r="AA2509" s="3">
        <v>-0.152</v>
      </c>
      <c r="AB2509" s="3">
        <v>0.183</v>
      </c>
      <c r="AC2509" s="3">
        <v>4.3999999999999997E-2</v>
      </c>
      <c r="AD2509" s="3">
        <v>-5.3999999999999999E-2</v>
      </c>
      <c r="AE2509" s="3">
        <v>-0.18099999999999999</v>
      </c>
      <c r="AF2509" s="3">
        <v>-0.157</v>
      </c>
      <c r="AG2509" s="3">
        <v>-0.161</v>
      </c>
      <c r="AH2509" s="3">
        <v>-4.9000000000000002E-2</v>
      </c>
      <c r="AI2509" s="3">
        <v>-6.2E-2</v>
      </c>
      <c r="AJ2509" s="3">
        <v>-0.185</v>
      </c>
      <c r="AK2509" s="3">
        <v>-9.6000000000000002E-2</v>
      </c>
      <c r="AL2509" s="3">
        <v>2.8000000000000001E-2</v>
      </c>
      <c r="AM2509" s="3">
        <v>-0.22900000000000001</v>
      </c>
      <c r="AN2509" s="3">
        <v>-0.17</v>
      </c>
      <c r="AO2509" s="3">
        <v>-0.20399999999999999</v>
      </c>
      <c r="AP2509" s="3">
        <v>-0.14199999999999999</v>
      </c>
      <c r="AQ2509" s="3">
        <v>-4.8000000000000001E-2</v>
      </c>
      <c r="AR2509" s="3">
        <v>-0.36499999999999999</v>
      </c>
      <c r="AS2509" s="3">
        <v>-0.37</v>
      </c>
      <c r="AT2509" s="3">
        <v>-0.13400000000000001</v>
      </c>
      <c r="AU2509" s="3">
        <v>-0.33700000000000002</v>
      </c>
      <c r="AV2509" s="3">
        <v>-0.42499999999999999</v>
      </c>
      <c r="AW2509" s="3">
        <v>-0.34300000000000003</v>
      </c>
      <c r="AX2509" s="3">
        <v>-0.34799999999999998</v>
      </c>
      <c r="AY2509" s="3">
        <v>-0.35799999999999998</v>
      </c>
      <c r="AZ2509" s="3">
        <v>-0.36799999999999999</v>
      </c>
      <c r="BA2509">
        <v>-0.38500000000000001</v>
      </c>
      <c r="BB2509">
        <v>2016</v>
      </c>
    </row>
    <row r="2510" spans="1:54" hidden="1" x14ac:dyDescent="0.2">
      <c r="A2510">
        <v>819</v>
      </c>
      <c r="B2510" t="s">
        <v>506</v>
      </c>
      <c r="C2510" t="s">
        <v>251</v>
      </c>
      <c r="D2510" t="s">
        <v>155</v>
      </c>
      <c r="E2510" t="s">
        <v>250</v>
      </c>
      <c r="F2510" t="s">
        <v>249</v>
      </c>
      <c r="G2510" t="s">
        <v>217</v>
      </c>
      <c r="I2510" t="s">
        <v>248</v>
      </c>
      <c r="J2510" s="3" t="s">
        <v>215</v>
      </c>
      <c r="K2510" s="3" t="s">
        <v>215</v>
      </c>
      <c r="L2510" s="3" t="s">
        <v>215</v>
      </c>
      <c r="M2510" s="3" t="s">
        <v>215</v>
      </c>
      <c r="N2510" s="3" t="s">
        <v>215</v>
      </c>
      <c r="O2510" s="3" t="s">
        <v>215</v>
      </c>
      <c r="P2510" s="3" t="s">
        <v>215</v>
      </c>
      <c r="Q2510" s="3" t="s">
        <v>215</v>
      </c>
      <c r="R2510" s="3" t="s">
        <v>215</v>
      </c>
      <c r="S2510" s="3" t="s">
        <v>215</v>
      </c>
      <c r="T2510" s="3" t="s">
        <v>215</v>
      </c>
      <c r="U2510" s="3" t="s">
        <v>215</v>
      </c>
      <c r="V2510" s="3">
        <v>-2.3170000000000002</v>
      </c>
      <c r="W2510" s="3">
        <v>-1.9830000000000001</v>
      </c>
      <c r="X2510" s="3">
        <v>-0.20599999999999999</v>
      </c>
      <c r="Y2510" s="3">
        <v>0.83199999999999996</v>
      </c>
      <c r="Z2510" s="3">
        <v>-3.8769999999999998</v>
      </c>
      <c r="AA2510" s="3">
        <v>-5.0289999999999999</v>
      </c>
      <c r="AB2510" s="3">
        <v>5.58</v>
      </c>
      <c r="AC2510" s="3">
        <v>1.1499999999999999</v>
      </c>
      <c r="AD2510" s="3">
        <v>-1.5169999999999999</v>
      </c>
      <c r="AE2510" s="3">
        <v>-4.806</v>
      </c>
      <c r="AF2510" s="3">
        <v>-3.9159999999999999</v>
      </c>
      <c r="AG2510" s="3">
        <v>-3.6880000000000002</v>
      </c>
      <c r="AH2510" s="3">
        <v>-1.04</v>
      </c>
      <c r="AI2510" s="3">
        <v>-1.2310000000000001</v>
      </c>
      <c r="AJ2510" s="3">
        <v>-3.4769999999999999</v>
      </c>
      <c r="AK2510" s="3">
        <v>-1.7669999999999999</v>
      </c>
      <c r="AL2510" s="3">
        <v>0.502</v>
      </c>
      <c r="AM2510" s="3">
        <v>-4.0819999999999999</v>
      </c>
      <c r="AN2510" s="3">
        <v>-2.8279999999999998</v>
      </c>
      <c r="AO2510" s="3">
        <v>-3.0190000000000001</v>
      </c>
      <c r="AP2510" s="3">
        <v>-2.004</v>
      </c>
      <c r="AQ2510" s="3">
        <v>-0.623</v>
      </c>
      <c r="AR2510" s="3">
        <v>-4.3129999999999997</v>
      </c>
      <c r="AS2510" s="3">
        <v>-4.0410000000000004</v>
      </c>
      <c r="AT2510" s="3">
        <v>-1.367</v>
      </c>
      <c r="AU2510" s="3">
        <v>-3.2189999999999999</v>
      </c>
      <c r="AV2510" s="3">
        <v>-3.8149999999999999</v>
      </c>
      <c r="AW2510" s="3">
        <v>-2.8849999999999998</v>
      </c>
      <c r="AX2510" s="3">
        <v>-2.7480000000000002</v>
      </c>
      <c r="AY2510" s="3">
        <v>-2.6589999999999998</v>
      </c>
      <c r="AZ2510" s="3">
        <v>-2.5680000000000001</v>
      </c>
      <c r="BA2510">
        <v>-2.5219999999999998</v>
      </c>
      <c r="BB2510">
        <v>2016</v>
      </c>
    </row>
    <row r="2511" spans="1:54" hidden="1" x14ac:dyDescent="0.2">
      <c r="A2511">
        <v>819</v>
      </c>
      <c r="B2511" t="s">
        <v>506</v>
      </c>
      <c r="C2511" t="s">
        <v>247</v>
      </c>
      <c r="D2511" t="s">
        <v>155</v>
      </c>
      <c r="E2511" t="s">
        <v>245</v>
      </c>
      <c r="F2511" t="s">
        <v>244</v>
      </c>
      <c r="G2511" t="s">
        <v>225</v>
      </c>
      <c r="H2511" t="s">
        <v>222</v>
      </c>
    </row>
    <row r="2512" spans="1:54" hidden="1" x14ac:dyDescent="0.2">
      <c r="A2512">
        <v>819</v>
      </c>
      <c r="B2512" t="s">
        <v>506</v>
      </c>
      <c r="C2512" t="s">
        <v>246</v>
      </c>
      <c r="D2512" t="s">
        <v>155</v>
      </c>
      <c r="E2512" t="s">
        <v>245</v>
      </c>
      <c r="F2512" t="s">
        <v>244</v>
      </c>
      <c r="G2512" t="s">
        <v>243</v>
      </c>
    </row>
    <row r="2513" spans="1:54" hidden="1" x14ac:dyDescent="0.2">
      <c r="A2513">
        <v>819</v>
      </c>
      <c r="B2513" t="s">
        <v>506</v>
      </c>
      <c r="C2513" t="s">
        <v>242</v>
      </c>
      <c r="D2513" t="s">
        <v>155</v>
      </c>
      <c r="E2513" t="s">
        <v>240</v>
      </c>
      <c r="F2513" t="s">
        <v>239</v>
      </c>
      <c r="G2513" t="s">
        <v>225</v>
      </c>
      <c r="H2513" t="s">
        <v>222</v>
      </c>
      <c r="I2513" t="s">
        <v>1096</v>
      </c>
      <c r="J2513" s="3" t="s">
        <v>215</v>
      </c>
      <c r="K2513" s="3" t="s">
        <v>215</v>
      </c>
      <c r="L2513" s="3" t="s">
        <v>215</v>
      </c>
      <c r="M2513" s="3" t="s">
        <v>215</v>
      </c>
      <c r="N2513" s="3" t="s">
        <v>215</v>
      </c>
      <c r="O2513" s="3" t="s">
        <v>215</v>
      </c>
      <c r="P2513" s="3" t="s">
        <v>215</v>
      </c>
      <c r="Q2513" s="3" t="s">
        <v>215</v>
      </c>
      <c r="R2513" s="3" t="s">
        <v>215</v>
      </c>
      <c r="S2513" s="3" t="s">
        <v>215</v>
      </c>
      <c r="T2513" s="3" t="s">
        <v>215</v>
      </c>
      <c r="U2513" s="3" t="s">
        <v>215</v>
      </c>
      <c r="V2513" s="3">
        <v>1.7000000000000001E-2</v>
      </c>
      <c r="W2513" s="3">
        <v>2.3E-2</v>
      </c>
      <c r="X2513" s="3">
        <v>7.0999999999999994E-2</v>
      </c>
      <c r="Y2513" s="3">
        <v>0.10299999999999999</v>
      </c>
      <c r="Z2513" s="3">
        <v>-3.4000000000000002E-2</v>
      </c>
      <c r="AA2513" s="3">
        <v>-5.5E-2</v>
      </c>
      <c r="AB2513" s="3">
        <v>0.32100000000000001</v>
      </c>
      <c r="AC2513" s="3">
        <v>0.13500000000000001</v>
      </c>
      <c r="AD2513" s="3">
        <v>4.2000000000000003E-2</v>
      </c>
      <c r="AE2513" s="3">
        <v>-0.08</v>
      </c>
      <c r="AF2513" s="3">
        <v>-0.05</v>
      </c>
      <c r="AG2513" s="3">
        <v>-4.9000000000000002E-2</v>
      </c>
      <c r="AH2513" s="3">
        <v>7.0000000000000007E-2</v>
      </c>
      <c r="AI2513" s="3">
        <v>6.4000000000000001E-2</v>
      </c>
      <c r="AJ2513" s="3">
        <v>-4.3999999999999997E-2</v>
      </c>
      <c r="AK2513" s="3">
        <v>8.5000000000000006E-2</v>
      </c>
      <c r="AL2513" s="3">
        <v>0.19700000000000001</v>
      </c>
      <c r="AM2513" s="3">
        <v>-3.6999999999999998E-2</v>
      </c>
      <c r="AN2513" s="3">
        <v>4.2999999999999997E-2</v>
      </c>
      <c r="AO2513" s="3">
        <v>5.3999999999999999E-2</v>
      </c>
      <c r="AP2513" s="3">
        <v>0.115</v>
      </c>
      <c r="AQ2513" s="3">
        <v>0.21199999999999999</v>
      </c>
      <c r="AR2513" s="3">
        <v>-0.10100000000000001</v>
      </c>
      <c r="AS2513" s="3">
        <v>-7.9000000000000001E-2</v>
      </c>
      <c r="AT2513" s="3">
        <v>0.13100000000000001</v>
      </c>
      <c r="AU2513" s="3">
        <v>-5.2999999999999999E-2</v>
      </c>
      <c r="AV2513" s="3">
        <v>-0.11899999999999999</v>
      </c>
      <c r="AW2513" s="3">
        <v>-8.9999999999999993E-3</v>
      </c>
      <c r="AX2513" s="3">
        <v>1.0999999999999999E-2</v>
      </c>
      <c r="AY2513" s="3">
        <v>2.5000000000000001E-2</v>
      </c>
      <c r="AZ2513" s="3">
        <v>4.1000000000000002E-2</v>
      </c>
      <c r="BA2513">
        <v>5.1999999999999998E-2</v>
      </c>
      <c r="BB2513">
        <v>2016</v>
      </c>
    </row>
    <row r="2514" spans="1:54" hidden="1" x14ac:dyDescent="0.2">
      <c r="A2514">
        <v>819</v>
      </c>
      <c r="B2514" t="s">
        <v>506</v>
      </c>
      <c r="C2514" t="s">
        <v>241</v>
      </c>
      <c r="D2514" t="s">
        <v>155</v>
      </c>
      <c r="E2514" t="s">
        <v>240</v>
      </c>
      <c r="F2514" t="s">
        <v>239</v>
      </c>
      <c r="G2514" t="s">
        <v>217</v>
      </c>
      <c r="I2514" t="s">
        <v>238</v>
      </c>
      <c r="J2514" s="3" t="s">
        <v>215</v>
      </c>
      <c r="K2514" s="3" t="s">
        <v>215</v>
      </c>
      <c r="L2514" s="3" t="s">
        <v>215</v>
      </c>
      <c r="M2514" s="3" t="s">
        <v>215</v>
      </c>
      <c r="N2514" s="3" t="s">
        <v>215</v>
      </c>
      <c r="O2514" s="3" t="s">
        <v>215</v>
      </c>
      <c r="P2514" s="3" t="s">
        <v>215</v>
      </c>
      <c r="Q2514" s="3" t="s">
        <v>215</v>
      </c>
      <c r="R2514" s="3" t="s">
        <v>215</v>
      </c>
      <c r="S2514" s="3" t="s">
        <v>215</v>
      </c>
      <c r="T2514" s="3" t="s">
        <v>215</v>
      </c>
      <c r="U2514" s="3" t="s">
        <v>215</v>
      </c>
      <c r="V2514" s="3">
        <v>0.747</v>
      </c>
      <c r="W2514" s="3">
        <v>0.89500000000000002</v>
      </c>
      <c r="X2514" s="3">
        <v>2.6379999999999999</v>
      </c>
      <c r="Y2514" s="3">
        <v>3.7330000000000001</v>
      </c>
      <c r="Z2514" s="3">
        <v>-1.1359999999999999</v>
      </c>
      <c r="AA2514" s="3">
        <v>-1.8180000000000001</v>
      </c>
      <c r="AB2514" s="3">
        <v>9.782</v>
      </c>
      <c r="AC2514" s="3">
        <v>3.5339999999999998</v>
      </c>
      <c r="AD2514" s="3">
        <v>1.1779999999999999</v>
      </c>
      <c r="AE2514" s="3">
        <v>-2.137</v>
      </c>
      <c r="AF2514" s="3">
        <v>-1.2509999999999999</v>
      </c>
      <c r="AG2514" s="3">
        <v>-1.131</v>
      </c>
      <c r="AH2514" s="3">
        <v>1.498</v>
      </c>
      <c r="AI2514" s="3">
        <v>1.2629999999999999</v>
      </c>
      <c r="AJ2514" s="3">
        <v>-0.83099999999999996</v>
      </c>
      <c r="AK2514" s="3">
        <v>1.56</v>
      </c>
      <c r="AL2514" s="3">
        <v>3.5070000000000001</v>
      </c>
      <c r="AM2514" s="3">
        <v>-0.66800000000000004</v>
      </c>
      <c r="AN2514" s="3">
        <v>0.71899999999999997</v>
      </c>
      <c r="AO2514" s="3">
        <v>0.8</v>
      </c>
      <c r="AP2514" s="3">
        <v>1.62</v>
      </c>
      <c r="AQ2514" s="3">
        <v>2.75</v>
      </c>
      <c r="AR2514" s="3">
        <v>-1.1919999999999999</v>
      </c>
      <c r="AS2514" s="3">
        <v>-0.86399999999999999</v>
      </c>
      <c r="AT2514" s="3">
        <v>1.339</v>
      </c>
      <c r="AU2514" s="3">
        <v>-0.50800000000000001</v>
      </c>
      <c r="AV2514" s="3">
        <v>-1.069</v>
      </c>
      <c r="AW2514" s="3">
        <v>-7.3999999999999996E-2</v>
      </c>
      <c r="AX2514" s="3">
        <v>8.3000000000000004E-2</v>
      </c>
      <c r="AY2514" s="3">
        <v>0.183</v>
      </c>
      <c r="AZ2514" s="3">
        <v>0.28399999999999997</v>
      </c>
      <c r="BA2514">
        <v>0.34</v>
      </c>
      <c r="BB2514">
        <v>2016</v>
      </c>
    </row>
    <row r="2515" spans="1:54" hidden="1" x14ac:dyDescent="0.2">
      <c r="A2515">
        <v>819</v>
      </c>
      <c r="B2515" t="s">
        <v>506</v>
      </c>
      <c r="C2515" t="s">
        <v>237</v>
      </c>
      <c r="D2515" t="s">
        <v>155</v>
      </c>
      <c r="E2515" t="s">
        <v>235</v>
      </c>
      <c r="F2515" t="s">
        <v>234</v>
      </c>
      <c r="G2515" t="s">
        <v>225</v>
      </c>
      <c r="H2515" t="s">
        <v>222</v>
      </c>
      <c r="I2515" t="s">
        <v>1096</v>
      </c>
      <c r="J2515" s="3" t="s">
        <v>215</v>
      </c>
      <c r="K2515" s="3" t="s">
        <v>215</v>
      </c>
      <c r="L2515" s="3" t="s">
        <v>215</v>
      </c>
      <c r="M2515" s="3" t="s">
        <v>215</v>
      </c>
      <c r="N2515" s="3" t="s">
        <v>215</v>
      </c>
      <c r="O2515" s="3" t="s">
        <v>215</v>
      </c>
      <c r="P2515" s="3" t="s">
        <v>215</v>
      </c>
      <c r="Q2515" s="3" t="s">
        <v>215</v>
      </c>
      <c r="R2515" s="3" t="s">
        <v>215</v>
      </c>
      <c r="S2515" s="3" t="s">
        <v>215</v>
      </c>
      <c r="T2515" s="3" t="s">
        <v>215</v>
      </c>
      <c r="U2515" s="3" t="s">
        <v>215</v>
      </c>
      <c r="V2515" s="3">
        <v>1.0529999999999999</v>
      </c>
      <c r="W2515" s="3">
        <v>1.173</v>
      </c>
      <c r="X2515" s="3">
        <v>1.323</v>
      </c>
      <c r="Y2515" s="3">
        <v>1.405</v>
      </c>
      <c r="Z2515" s="3">
        <v>1.512</v>
      </c>
      <c r="AA2515" s="3">
        <v>1.6950000000000001</v>
      </c>
      <c r="AB2515" s="3">
        <v>1.2050000000000001</v>
      </c>
      <c r="AC2515" s="3">
        <v>1.1910000000000001</v>
      </c>
      <c r="AD2515" s="3">
        <v>1.357</v>
      </c>
      <c r="AE2515" s="3">
        <v>1.2709999999999999</v>
      </c>
      <c r="AF2515" s="3">
        <v>1.62</v>
      </c>
      <c r="AG2515" s="3">
        <v>1.978</v>
      </c>
      <c r="AH2515" s="3">
        <v>2.1459999999999999</v>
      </c>
      <c r="AI2515" s="3">
        <v>2.3090000000000002</v>
      </c>
      <c r="AJ2515" s="3">
        <v>2.5070000000000001</v>
      </c>
      <c r="AK2515" s="3">
        <v>2.5550000000000002</v>
      </c>
      <c r="AL2515" s="3">
        <v>2.6</v>
      </c>
      <c r="AM2515" s="3">
        <v>2.8879999999999999</v>
      </c>
      <c r="AN2515" s="3">
        <v>3.0960000000000001</v>
      </c>
      <c r="AO2515" s="3">
        <v>3.2130000000000001</v>
      </c>
      <c r="AP2515" s="3">
        <v>3.2090000000000001</v>
      </c>
      <c r="AQ2515" s="3">
        <v>3.347</v>
      </c>
      <c r="AR2515" s="3">
        <v>3.5880000000000001</v>
      </c>
      <c r="AS2515" s="3">
        <v>3.7559999999999998</v>
      </c>
      <c r="AT2515" s="3">
        <v>4.0999999999999996</v>
      </c>
      <c r="AU2515" s="3">
        <v>4.4279999999999999</v>
      </c>
      <c r="AV2515" s="3">
        <v>4.8239999999999998</v>
      </c>
      <c r="AW2515" s="3">
        <v>5.117</v>
      </c>
      <c r="AX2515" s="3">
        <v>5.4139999999999997</v>
      </c>
      <c r="AY2515" s="3">
        <v>5.7430000000000003</v>
      </c>
      <c r="AZ2515" s="3">
        <v>6.1120000000000001</v>
      </c>
      <c r="BA2515">
        <v>6.4969999999999999</v>
      </c>
      <c r="BB2515">
        <v>2016</v>
      </c>
    </row>
    <row r="2516" spans="1:54" hidden="1" x14ac:dyDescent="0.2">
      <c r="A2516">
        <v>819</v>
      </c>
      <c r="B2516" t="s">
        <v>506</v>
      </c>
      <c r="C2516" t="s">
        <v>236</v>
      </c>
      <c r="D2516" t="s">
        <v>155</v>
      </c>
      <c r="E2516" t="s">
        <v>235</v>
      </c>
      <c r="F2516" t="s">
        <v>234</v>
      </c>
      <c r="G2516" t="s">
        <v>217</v>
      </c>
      <c r="I2516" t="s">
        <v>354</v>
      </c>
      <c r="J2516" s="3" t="s">
        <v>215</v>
      </c>
      <c r="K2516" s="3" t="s">
        <v>215</v>
      </c>
      <c r="L2516" s="3" t="s">
        <v>215</v>
      </c>
      <c r="M2516" s="3" t="s">
        <v>215</v>
      </c>
      <c r="N2516" s="3" t="s">
        <v>215</v>
      </c>
      <c r="O2516" s="3" t="s">
        <v>215</v>
      </c>
      <c r="P2516" s="3" t="s">
        <v>215</v>
      </c>
      <c r="Q2516" s="3" t="s">
        <v>215</v>
      </c>
      <c r="R2516" s="3" t="s">
        <v>215</v>
      </c>
      <c r="S2516" s="3" t="s">
        <v>215</v>
      </c>
      <c r="T2516" s="3" t="s">
        <v>215</v>
      </c>
      <c r="U2516" s="3" t="s">
        <v>215</v>
      </c>
      <c r="V2516" s="3">
        <v>45.713999999999999</v>
      </c>
      <c r="W2516" s="3">
        <v>46.512999999999998</v>
      </c>
      <c r="X2516" s="3">
        <v>49.499000000000002</v>
      </c>
      <c r="Y2516" s="3">
        <v>50.719000000000001</v>
      </c>
      <c r="Z2516" s="3">
        <v>50.61</v>
      </c>
      <c r="AA2516" s="3">
        <v>56.173999999999999</v>
      </c>
      <c r="AB2516" s="3">
        <v>36.698</v>
      </c>
      <c r="AC2516" s="3">
        <v>31.215</v>
      </c>
      <c r="AD2516" s="3">
        <v>37.993000000000002</v>
      </c>
      <c r="AE2516" s="3">
        <v>33.771999999999998</v>
      </c>
      <c r="AF2516" s="3">
        <v>40.417000000000002</v>
      </c>
      <c r="AG2516" s="3">
        <v>45.35</v>
      </c>
      <c r="AH2516" s="3">
        <v>45.718000000000004</v>
      </c>
      <c r="AI2516" s="3">
        <v>45.805999999999997</v>
      </c>
      <c r="AJ2516" s="3">
        <v>47.072000000000003</v>
      </c>
      <c r="AK2516" s="3">
        <v>46.968000000000004</v>
      </c>
      <c r="AL2516" s="3">
        <v>46.314</v>
      </c>
      <c r="AM2516" s="3">
        <v>51.436</v>
      </c>
      <c r="AN2516" s="3">
        <v>51.393000000000001</v>
      </c>
      <c r="AO2516" s="3">
        <v>47.463999999999999</v>
      </c>
      <c r="AP2516" s="3">
        <v>45.131999999999998</v>
      </c>
      <c r="AQ2516" s="3">
        <v>43.381999999999998</v>
      </c>
      <c r="AR2516" s="3">
        <v>42.393999999999998</v>
      </c>
      <c r="AS2516" s="3">
        <v>41.052</v>
      </c>
      <c r="AT2516" s="3">
        <v>41.901000000000003</v>
      </c>
      <c r="AU2516" s="3">
        <v>42.332000000000001</v>
      </c>
      <c r="AV2516" s="3">
        <v>43.258000000000003</v>
      </c>
      <c r="AW2516" s="3">
        <v>43.082000000000001</v>
      </c>
      <c r="AX2516" s="3">
        <v>42.804000000000002</v>
      </c>
      <c r="AY2516" s="3">
        <v>42.633000000000003</v>
      </c>
      <c r="AZ2516" s="3">
        <v>42.637</v>
      </c>
      <c r="BA2516">
        <v>42.555999999999997</v>
      </c>
      <c r="BB2516">
        <v>2016</v>
      </c>
    </row>
    <row r="2517" spans="1:54" hidden="1" x14ac:dyDescent="0.2">
      <c r="A2517">
        <v>819</v>
      </c>
      <c r="B2517" t="s">
        <v>506</v>
      </c>
      <c r="C2517" t="s">
        <v>233</v>
      </c>
      <c r="D2517" t="s">
        <v>155</v>
      </c>
      <c r="E2517" t="s">
        <v>231</v>
      </c>
      <c r="F2517" t="s">
        <v>230</v>
      </c>
      <c r="G2517" t="s">
        <v>225</v>
      </c>
      <c r="H2517" t="s">
        <v>222</v>
      </c>
      <c r="I2517" t="s">
        <v>1096</v>
      </c>
      <c r="J2517" s="3" t="s">
        <v>215</v>
      </c>
      <c r="K2517" s="3" t="s">
        <v>215</v>
      </c>
      <c r="L2517" s="3" t="s">
        <v>215</v>
      </c>
      <c r="M2517" s="3" t="s">
        <v>215</v>
      </c>
      <c r="N2517" s="3" t="s">
        <v>215</v>
      </c>
      <c r="O2517" s="3" t="s">
        <v>215</v>
      </c>
      <c r="P2517" s="3" t="s">
        <v>215</v>
      </c>
      <c r="Q2517" s="3" t="s">
        <v>215</v>
      </c>
      <c r="R2517" s="3" t="s">
        <v>215</v>
      </c>
      <c r="S2517" s="3" t="s">
        <v>215</v>
      </c>
      <c r="T2517" s="3" t="s">
        <v>215</v>
      </c>
      <c r="U2517" s="3" t="s">
        <v>215</v>
      </c>
      <c r="V2517" s="3">
        <v>1.0820000000000001</v>
      </c>
      <c r="W2517" s="3">
        <v>1.2090000000000001</v>
      </c>
      <c r="X2517" s="3">
        <v>1.379</v>
      </c>
      <c r="Y2517" s="3">
        <v>1.452</v>
      </c>
      <c r="Z2517" s="3">
        <v>1.579</v>
      </c>
      <c r="AA2517" s="3">
        <v>1.7729999999999999</v>
      </c>
      <c r="AB2517" s="3">
        <v>1.306</v>
      </c>
      <c r="AC2517" s="3">
        <v>1.355</v>
      </c>
      <c r="AD2517" s="3">
        <v>1.4339999999999999</v>
      </c>
      <c r="AE2517" s="3">
        <v>1.68</v>
      </c>
      <c r="AF2517" s="3">
        <v>1.8939999999999999</v>
      </c>
      <c r="AG2517" s="3">
        <v>2.133</v>
      </c>
      <c r="AH2517" s="3">
        <v>2.2799999999999998</v>
      </c>
      <c r="AI2517" s="3">
        <v>2.423</v>
      </c>
      <c r="AJ2517" s="3">
        <v>2.863</v>
      </c>
      <c r="AK2517" s="3">
        <v>2.7349999999999999</v>
      </c>
      <c r="AL2517" s="3">
        <v>2.887</v>
      </c>
      <c r="AM2517" s="3">
        <v>3.1320000000000001</v>
      </c>
      <c r="AN2517" s="3">
        <v>3.383</v>
      </c>
      <c r="AO2517" s="3">
        <v>3.5659999999999998</v>
      </c>
      <c r="AP2517" s="3">
        <v>3.67</v>
      </c>
      <c r="AQ2517" s="3">
        <v>3.8319999999999999</v>
      </c>
      <c r="AR2517" s="3">
        <v>4.08</v>
      </c>
      <c r="AS2517" s="3">
        <v>4.2279999999999998</v>
      </c>
      <c r="AT2517" s="3">
        <v>4.548</v>
      </c>
      <c r="AU2517" s="3">
        <v>4.8769999999999998</v>
      </c>
      <c r="AV2517" s="3">
        <v>5.2729999999999997</v>
      </c>
      <c r="AW2517" s="3">
        <v>5.5659999999999998</v>
      </c>
      <c r="AX2517" s="3">
        <v>5.8630000000000004</v>
      </c>
      <c r="AY2517" s="3">
        <v>6.1920000000000002</v>
      </c>
      <c r="AZ2517" s="3">
        <v>6.5609999999999999</v>
      </c>
      <c r="BA2517">
        <v>6.9450000000000003</v>
      </c>
      <c r="BB2517">
        <v>2016</v>
      </c>
    </row>
    <row r="2518" spans="1:54" hidden="1" x14ac:dyDescent="0.2">
      <c r="A2518">
        <v>819</v>
      </c>
      <c r="B2518" t="s">
        <v>506</v>
      </c>
      <c r="C2518" t="s">
        <v>232</v>
      </c>
      <c r="D2518" t="s">
        <v>155</v>
      </c>
      <c r="E2518" t="s">
        <v>231</v>
      </c>
      <c r="F2518" t="s">
        <v>230</v>
      </c>
      <c r="G2518" t="s">
        <v>217</v>
      </c>
      <c r="I2518" t="s">
        <v>229</v>
      </c>
      <c r="J2518" s="3" t="s">
        <v>215</v>
      </c>
      <c r="K2518" s="3" t="s">
        <v>215</v>
      </c>
      <c r="L2518" s="3" t="s">
        <v>215</v>
      </c>
      <c r="M2518" s="3" t="s">
        <v>215</v>
      </c>
      <c r="N2518" s="3" t="s">
        <v>215</v>
      </c>
      <c r="O2518" s="3" t="s">
        <v>215</v>
      </c>
      <c r="P2518" s="3" t="s">
        <v>215</v>
      </c>
      <c r="Q2518" s="3" t="s">
        <v>215</v>
      </c>
      <c r="R2518" s="3" t="s">
        <v>215</v>
      </c>
      <c r="S2518" s="3" t="s">
        <v>215</v>
      </c>
      <c r="T2518" s="3" t="s">
        <v>215</v>
      </c>
      <c r="U2518" s="3" t="s">
        <v>215</v>
      </c>
      <c r="V2518" s="3">
        <v>46.956000000000003</v>
      </c>
      <c r="W2518" s="3">
        <v>47.932000000000002</v>
      </c>
      <c r="X2518" s="3">
        <v>51.569000000000003</v>
      </c>
      <c r="Y2518" s="3">
        <v>52.393999999999998</v>
      </c>
      <c r="Z2518" s="3">
        <v>52.874000000000002</v>
      </c>
      <c r="AA2518" s="3">
        <v>58.747</v>
      </c>
      <c r="AB2518" s="3">
        <v>39.767000000000003</v>
      </c>
      <c r="AC2518" s="3">
        <v>35.53</v>
      </c>
      <c r="AD2518" s="3">
        <v>40.140999999999998</v>
      </c>
      <c r="AE2518" s="3">
        <v>44.656999999999996</v>
      </c>
      <c r="AF2518" s="3">
        <v>47.238999999999997</v>
      </c>
      <c r="AG2518" s="3">
        <v>48.915999999999997</v>
      </c>
      <c r="AH2518" s="3">
        <v>48.588000000000001</v>
      </c>
      <c r="AI2518" s="3">
        <v>48.072000000000003</v>
      </c>
      <c r="AJ2518" s="3">
        <v>53.759</v>
      </c>
      <c r="AK2518" s="3">
        <v>50.271000000000001</v>
      </c>
      <c r="AL2518" s="3">
        <v>51.415999999999997</v>
      </c>
      <c r="AM2518" s="3">
        <v>55.792999999999999</v>
      </c>
      <c r="AN2518" s="3">
        <v>56.158000000000001</v>
      </c>
      <c r="AO2518" s="3">
        <v>52.692</v>
      </c>
      <c r="AP2518" s="3">
        <v>51.621000000000002</v>
      </c>
      <c r="AQ2518" s="3">
        <v>49.664000000000001</v>
      </c>
      <c r="AR2518" s="3">
        <v>48.213999999999999</v>
      </c>
      <c r="AS2518" s="3">
        <v>46.204999999999998</v>
      </c>
      <c r="AT2518" s="3">
        <v>46.484000000000002</v>
      </c>
      <c r="AU2518" s="3">
        <v>46.622999999999998</v>
      </c>
      <c r="AV2518" s="3">
        <v>47.283999999999999</v>
      </c>
      <c r="AW2518" s="3">
        <v>46.860999999999997</v>
      </c>
      <c r="AX2518" s="3">
        <v>46.353000000000002</v>
      </c>
      <c r="AY2518" s="3">
        <v>45.965000000000003</v>
      </c>
      <c r="AZ2518" s="3">
        <v>45.768999999999998</v>
      </c>
      <c r="BA2518">
        <v>45.497</v>
      </c>
      <c r="BB2518">
        <v>2016</v>
      </c>
    </row>
    <row r="2519" spans="1:54" hidden="1" x14ac:dyDescent="0.2">
      <c r="A2519">
        <v>819</v>
      </c>
      <c r="B2519" t="s">
        <v>506</v>
      </c>
      <c r="C2519" t="s">
        <v>228</v>
      </c>
      <c r="D2519" t="s">
        <v>155</v>
      </c>
      <c r="E2519" t="s">
        <v>227</v>
      </c>
      <c r="F2519" t="s">
        <v>226</v>
      </c>
      <c r="G2519" t="s">
        <v>225</v>
      </c>
      <c r="H2519" t="s">
        <v>222</v>
      </c>
      <c r="I2519" t="s">
        <v>1096</v>
      </c>
      <c r="J2519" s="3">
        <v>1.0069999999999999</v>
      </c>
      <c r="K2519" s="3">
        <v>1.08</v>
      </c>
      <c r="L2519" s="3">
        <v>1.139</v>
      </c>
      <c r="M2519" s="3">
        <v>1.169</v>
      </c>
      <c r="N2519" s="3">
        <v>1.3049999999999999</v>
      </c>
      <c r="O2519" s="3">
        <v>1.347</v>
      </c>
      <c r="P2519" s="3">
        <v>1.4950000000000001</v>
      </c>
      <c r="Q2519" s="3">
        <v>1.4990000000000001</v>
      </c>
      <c r="R2519" s="3">
        <v>1.6240000000000001</v>
      </c>
      <c r="S2519" s="3">
        <v>1.7949999999999999</v>
      </c>
      <c r="T2519" s="3">
        <v>1.98</v>
      </c>
      <c r="U2519" s="3">
        <v>2.0419999999999998</v>
      </c>
      <c r="V2519" s="3">
        <v>2.3029999999999999</v>
      </c>
      <c r="W2519" s="3">
        <v>2.5230000000000001</v>
      </c>
      <c r="X2519" s="3">
        <v>2.673</v>
      </c>
      <c r="Y2519" s="3">
        <v>2.7709999999999999</v>
      </c>
      <c r="Z2519" s="3">
        <v>2.9870000000000001</v>
      </c>
      <c r="AA2519" s="3">
        <v>3.0179999999999998</v>
      </c>
      <c r="AB2519" s="3">
        <v>3.2850000000000001</v>
      </c>
      <c r="AC2519" s="3">
        <v>3.8140000000000001</v>
      </c>
      <c r="AD2519" s="3">
        <v>3.5720000000000001</v>
      </c>
      <c r="AE2519" s="3">
        <v>3.762</v>
      </c>
      <c r="AF2519" s="3">
        <v>4.0090000000000003</v>
      </c>
      <c r="AG2519" s="3">
        <v>4.3609999999999998</v>
      </c>
      <c r="AH2519" s="3">
        <v>4.6929999999999996</v>
      </c>
      <c r="AI2519" s="3">
        <v>5.04</v>
      </c>
      <c r="AJ2519" s="3">
        <v>5.3259999999999996</v>
      </c>
      <c r="AK2519" s="3">
        <v>5.44</v>
      </c>
      <c r="AL2519" s="3">
        <v>5.6150000000000002</v>
      </c>
      <c r="AM2519" s="3">
        <v>5.6139999999999999</v>
      </c>
      <c r="AN2519" s="3">
        <v>6.024</v>
      </c>
      <c r="AO2519" s="3">
        <v>6.7679999999999998</v>
      </c>
      <c r="AP2519" s="3">
        <v>7.11</v>
      </c>
      <c r="AQ2519" s="3">
        <v>7.7160000000000002</v>
      </c>
      <c r="AR2519" s="3">
        <v>8.4619999999999997</v>
      </c>
      <c r="AS2519" s="3">
        <v>9.15</v>
      </c>
      <c r="AT2519" s="3">
        <v>9.7850000000000001</v>
      </c>
      <c r="AU2519" s="3">
        <v>10.461</v>
      </c>
      <c r="AV2519" s="3">
        <v>11.151999999999999</v>
      </c>
      <c r="AW2519" s="3">
        <v>11.877000000000001</v>
      </c>
      <c r="AX2519" s="3">
        <v>12.648999999999999</v>
      </c>
      <c r="AY2519" s="3">
        <v>13.472</v>
      </c>
      <c r="AZ2519" s="3">
        <v>14.334</v>
      </c>
      <c r="BA2519">
        <v>15.266</v>
      </c>
      <c r="BB2519">
        <v>2016</v>
      </c>
    </row>
    <row r="2520" spans="1:54" hidden="1" x14ac:dyDescent="0.2">
      <c r="A2520">
        <v>819</v>
      </c>
      <c r="B2520" t="s">
        <v>506</v>
      </c>
      <c r="C2520" t="s">
        <v>224</v>
      </c>
      <c r="D2520" t="s">
        <v>155</v>
      </c>
      <c r="E2520" t="s">
        <v>219</v>
      </c>
      <c r="F2520" t="s">
        <v>218</v>
      </c>
      <c r="G2520" t="s">
        <v>223</v>
      </c>
      <c r="H2520" t="s">
        <v>222</v>
      </c>
      <c r="I2520" t="s">
        <v>1097</v>
      </c>
      <c r="J2520" s="3">
        <v>-4.1000000000000002E-2</v>
      </c>
      <c r="K2520" s="3">
        <v>-0.18099999999999999</v>
      </c>
      <c r="L2520" s="3">
        <v>-0.11899999999999999</v>
      </c>
      <c r="M2520" s="3">
        <v>-0.106</v>
      </c>
      <c r="N2520" s="3">
        <v>-6.8000000000000005E-2</v>
      </c>
      <c r="O2520" s="3">
        <v>-6.7000000000000004E-2</v>
      </c>
      <c r="P2520" s="3">
        <v>-3.5000000000000003E-2</v>
      </c>
      <c r="Q2520" s="3">
        <v>0.02</v>
      </c>
      <c r="R2520" s="3">
        <v>6.7000000000000004E-2</v>
      </c>
      <c r="S2520" s="3">
        <v>-1.6E-2</v>
      </c>
      <c r="T2520" s="3">
        <v>-0.13300000000000001</v>
      </c>
      <c r="U2520" s="3">
        <v>-7.3999999999999996E-2</v>
      </c>
      <c r="V2520" s="3">
        <v>-0.04</v>
      </c>
      <c r="W2520" s="3">
        <v>-0.09</v>
      </c>
      <c r="X2520" s="3">
        <v>-3.6999999999999998E-2</v>
      </c>
      <c r="Y2520" s="3">
        <v>-3.1E-2</v>
      </c>
      <c r="Z2520" s="3">
        <v>1.9E-2</v>
      </c>
      <c r="AA2520" s="3">
        <v>-0.06</v>
      </c>
      <c r="AB2520" s="3">
        <v>-7.0000000000000001E-3</v>
      </c>
      <c r="AC2520" s="3">
        <v>-0.05</v>
      </c>
      <c r="AD2520" s="3">
        <v>-9.2999999999999999E-2</v>
      </c>
      <c r="AE2520" s="3">
        <v>-0.111</v>
      </c>
      <c r="AF2520" s="3">
        <v>-0.02</v>
      </c>
      <c r="AG2520" s="3">
        <v>-0.13900000000000001</v>
      </c>
      <c r="AH2520" s="3">
        <v>-0.36899999999999999</v>
      </c>
      <c r="AI2520" s="3">
        <v>-0.222</v>
      </c>
      <c r="AJ2520" s="3">
        <v>-0.438</v>
      </c>
      <c r="AK2520" s="3">
        <v>-0.315</v>
      </c>
      <c r="AL2520" s="3">
        <v>-0.53200000000000003</v>
      </c>
      <c r="AM2520" s="3">
        <v>-0.11899999999999999</v>
      </c>
      <c r="AN2520" s="3">
        <v>-0.14000000000000001</v>
      </c>
      <c r="AO2520" s="3">
        <v>-0.19400000000000001</v>
      </c>
      <c r="AP2520" s="3">
        <v>-5.7000000000000002E-2</v>
      </c>
      <c r="AQ2520" s="3">
        <v>-0.40500000000000003</v>
      </c>
      <c r="AR2520" s="3">
        <v>-0.33900000000000002</v>
      </c>
      <c r="AS2520" s="3">
        <v>-0.154</v>
      </c>
      <c r="AT2520" s="3">
        <v>-0.23400000000000001</v>
      </c>
      <c r="AU2520" s="3">
        <v>-0.22800000000000001</v>
      </c>
      <c r="AV2520" s="3">
        <v>-0.28299999999999997</v>
      </c>
      <c r="AW2520" s="3">
        <v>-0.26100000000000001</v>
      </c>
      <c r="AX2520" s="3">
        <v>-0.247</v>
      </c>
      <c r="AY2520" s="3">
        <v>-0.23</v>
      </c>
      <c r="AZ2520" s="3">
        <v>-0.245</v>
      </c>
      <c r="BA2520">
        <v>-0.26100000000000001</v>
      </c>
      <c r="BB2520">
        <v>2016</v>
      </c>
    </row>
    <row r="2521" spans="1:54" hidden="1" x14ac:dyDescent="0.2">
      <c r="A2521">
        <v>819</v>
      </c>
      <c r="B2521" t="s">
        <v>506</v>
      </c>
      <c r="C2521" t="s">
        <v>220</v>
      </c>
      <c r="D2521" t="s">
        <v>155</v>
      </c>
      <c r="E2521" t="s">
        <v>219</v>
      </c>
      <c r="F2521" t="s">
        <v>218</v>
      </c>
      <c r="G2521" t="s">
        <v>217</v>
      </c>
      <c r="I2521" t="s">
        <v>216</v>
      </c>
      <c r="J2521" s="3">
        <v>-3.3359999999999999</v>
      </c>
      <c r="K2521" s="3">
        <v>-14.29</v>
      </c>
      <c r="L2521" s="3">
        <v>-9.7129999999999992</v>
      </c>
      <c r="M2521" s="3">
        <v>-9.2110000000000003</v>
      </c>
      <c r="N2521" s="3">
        <v>-5.66</v>
      </c>
      <c r="O2521" s="3">
        <v>-5.7359999999999998</v>
      </c>
      <c r="P2521" s="3">
        <v>-2.6619999999999999</v>
      </c>
      <c r="Q2521" s="3">
        <v>1.6259999999999999</v>
      </c>
      <c r="R2521" s="3">
        <v>5.86</v>
      </c>
      <c r="S2521" s="3">
        <v>-1.349</v>
      </c>
      <c r="T2521" s="3">
        <v>-9.9369999999999994</v>
      </c>
      <c r="U2521" s="3">
        <v>-5.335</v>
      </c>
      <c r="V2521" s="3">
        <v>-2.6219999999999999</v>
      </c>
      <c r="W2521" s="3">
        <v>-5.5110000000000001</v>
      </c>
      <c r="X2521" s="3">
        <v>-2.0030000000000001</v>
      </c>
      <c r="Y2521" s="3">
        <v>-1.585</v>
      </c>
      <c r="Z2521" s="3">
        <v>0.88100000000000001</v>
      </c>
      <c r="AA2521" s="3">
        <v>-2.8740000000000001</v>
      </c>
      <c r="AB2521" s="3">
        <v>-0.45200000000000001</v>
      </c>
      <c r="AC2521" s="3">
        <v>-2.6</v>
      </c>
      <c r="AD2521" s="3">
        <v>-5.5179999999999998</v>
      </c>
      <c r="AE2521" s="3">
        <v>-6.7450000000000001</v>
      </c>
      <c r="AF2521" s="3">
        <v>-1.1040000000000001</v>
      </c>
      <c r="AG2521" s="3">
        <v>-6.0570000000000004</v>
      </c>
      <c r="AH2521" s="3">
        <v>-13.638999999999999</v>
      </c>
      <c r="AI2521" s="3">
        <v>-7.4480000000000004</v>
      </c>
      <c r="AJ2521" s="3">
        <v>-14.224</v>
      </c>
      <c r="AK2521" s="3">
        <v>-9.3249999999999993</v>
      </c>
      <c r="AL2521" s="3">
        <v>-15.11</v>
      </c>
      <c r="AM2521" s="3">
        <v>-4.157</v>
      </c>
      <c r="AN2521" s="3">
        <v>-4.4619999999999997</v>
      </c>
      <c r="AO2521" s="3">
        <v>-5.1440000000000001</v>
      </c>
      <c r="AP2521" s="3">
        <v>-1.4379999999999999</v>
      </c>
      <c r="AQ2521" s="3">
        <v>-9.6760000000000002</v>
      </c>
      <c r="AR2521" s="3">
        <v>-7.5579999999999998</v>
      </c>
      <c r="AS2521" s="3">
        <v>-3.5510000000000002</v>
      </c>
      <c r="AT2521" s="3">
        <v>-5.0060000000000002</v>
      </c>
      <c r="AU2521" s="3">
        <v>-4.4880000000000004</v>
      </c>
      <c r="AV2521" s="3">
        <v>-5.2</v>
      </c>
      <c r="AW2521" s="3">
        <v>-4.5</v>
      </c>
      <c r="AX2521" s="3">
        <v>-4</v>
      </c>
      <c r="AY2521" s="3">
        <v>-3.5</v>
      </c>
      <c r="AZ2521" s="3">
        <v>-3.5</v>
      </c>
      <c r="BA2521">
        <v>-3.5</v>
      </c>
      <c r="BB2521">
        <v>2016</v>
      </c>
    </row>
    <row r="2522" spans="1:54" x14ac:dyDescent="0.2">
      <c r="A2522">
        <v>172</v>
      </c>
      <c r="B2522" t="s">
        <v>505</v>
      </c>
      <c r="C2522" t="s">
        <v>352</v>
      </c>
      <c r="D2522" t="s">
        <v>57</v>
      </c>
      <c r="E2522" t="s">
        <v>349</v>
      </c>
      <c r="F2522" t="s">
        <v>351</v>
      </c>
      <c r="G2522" t="s">
        <v>225</v>
      </c>
      <c r="H2522" t="s">
        <v>222</v>
      </c>
      <c r="I2522" t="s">
        <v>1098</v>
      </c>
      <c r="J2522" s="3">
        <v>92.600999999999999</v>
      </c>
      <c r="K2522" s="3">
        <v>93.799000000000007</v>
      </c>
      <c r="L2522" s="3">
        <v>96.694999999999993</v>
      </c>
      <c r="M2522" s="3">
        <v>99.713999999999999</v>
      </c>
      <c r="N2522" s="3">
        <v>102.91800000000001</v>
      </c>
      <c r="O2522" s="3">
        <v>106.55800000000001</v>
      </c>
      <c r="P2522" s="3">
        <v>109.46299999999999</v>
      </c>
      <c r="Q2522" s="3">
        <v>113.35899999999999</v>
      </c>
      <c r="R2522" s="3">
        <v>119.26600000000001</v>
      </c>
      <c r="S2522" s="3">
        <v>125.333</v>
      </c>
      <c r="T2522" s="3">
        <v>126.184</v>
      </c>
      <c r="U2522" s="3">
        <v>118.71899999999999</v>
      </c>
      <c r="V2522" s="3">
        <v>114.77200000000001</v>
      </c>
      <c r="W2522" s="3">
        <v>113.929</v>
      </c>
      <c r="X2522" s="3">
        <v>118.41800000000001</v>
      </c>
      <c r="Y2522" s="3">
        <v>123.399</v>
      </c>
      <c r="Z2522" s="3">
        <v>127.913</v>
      </c>
      <c r="AA2522" s="3">
        <v>135.911</v>
      </c>
      <c r="AB2522" s="3">
        <v>143.28800000000001</v>
      </c>
      <c r="AC2522" s="3">
        <v>149.65600000000001</v>
      </c>
      <c r="AD2522" s="3">
        <v>158.089</v>
      </c>
      <c r="AE2522" s="3">
        <v>162.16999999999999</v>
      </c>
      <c r="AF2522" s="3">
        <v>164.89500000000001</v>
      </c>
      <c r="AG2522" s="3">
        <v>168.18299999999999</v>
      </c>
      <c r="AH2522" s="3">
        <v>174.786</v>
      </c>
      <c r="AI2522" s="3">
        <v>179.64599999999999</v>
      </c>
      <c r="AJ2522" s="3">
        <v>186.93</v>
      </c>
      <c r="AK2522" s="3">
        <v>196.62299999999999</v>
      </c>
      <c r="AL2522" s="3">
        <v>198.04</v>
      </c>
      <c r="AM2522" s="3">
        <v>181.66399999999999</v>
      </c>
      <c r="AN2522" s="3">
        <v>187.1</v>
      </c>
      <c r="AO2522" s="3">
        <v>191.91</v>
      </c>
      <c r="AP2522" s="3">
        <v>189.173</v>
      </c>
      <c r="AQ2522" s="3">
        <v>187.738</v>
      </c>
      <c r="AR2522" s="3">
        <v>186.55199999999999</v>
      </c>
      <c r="AS2522" s="3">
        <v>186.804</v>
      </c>
      <c r="AT2522" s="3">
        <v>190.79300000000001</v>
      </c>
      <c r="AU2522" s="3">
        <v>196.49700000000001</v>
      </c>
      <c r="AV2522" s="3">
        <v>201.58199999999999</v>
      </c>
      <c r="AW2522" s="3">
        <v>205.51900000000001</v>
      </c>
      <c r="AX2522" s="3">
        <v>208.64099999999999</v>
      </c>
      <c r="AY2522" s="3">
        <v>211.27</v>
      </c>
      <c r="AZ2522" s="3">
        <v>213.76</v>
      </c>
      <c r="BA2522">
        <v>216.31100000000001</v>
      </c>
      <c r="BB2522">
        <v>2017</v>
      </c>
    </row>
    <row r="2523" spans="1:54" hidden="1" x14ac:dyDescent="0.2">
      <c r="A2523">
        <v>172</v>
      </c>
      <c r="B2523" t="s">
        <v>505</v>
      </c>
      <c r="C2523" t="s">
        <v>350</v>
      </c>
      <c r="D2523" t="s">
        <v>57</v>
      </c>
      <c r="E2523" t="s">
        <v>349</v>
      </c>
      <c r="F2523" t="s">
        <v>348</v>
      </c>
      <c r="G2523" t="s">
        <v>275</v>
      </c>
      <c r="I2523" t="s">
        <v>347</v>
      </c>
      <c r="J2523" s="3">
        <v>5.673</v>
      </c>
      <c r="K2523" s="3">
        <v>1.294</v>
      </c>
      <c r="L2523" s="3">
        <v>3.0870000000000002</v>
      </c>
      <c r="M2523" s="3">
        <v>3.1219999999999999</v>
      </c>
      <c r="N2523" s="3">
        <v>3.2130000000000001</v>
      </c>
      <c r="O2523" s="3">
        <v>3.5369999999999999</v>
      </c>
      <c r="P2523" s="3">
        <v>2.726</v>
      </c>
      <c r="Q2523" s="3">
        <v>3.5590000000000002</v>
      </c>
      <c r="R2523" s="3">
        <v>5.2110000000000003</v>
      </c>
      <c r="S2523" s="3">
        <v>5.0869999999999997</v>
      </c>
      <c r="T2523" s="3">
        <v>0.67900000000000005</v>
      </c>
      <c r="U2523" s="3">
        <v>-5.9160000000000004</v>
      </c>
      <c r="V2523" s="3">
        <v>-3.3250000000000002</v>
      </c>
      <c r="W2523" s="3">
        <v>-0.73399999999999999</v>
      </c>
      <c r="X2523" s="3">
        <v>3.94</v>
      </c>
      <c r="Y2523" s="3">
        <v>4.2060000000000004</v>
      </c>
      <c r="Z2523" s="3">
        <v>3.6579999999999999</v>
      </c>
      <c r="AA2523" s="3">
        <v>6.2530000000000001</v>
      </c>
      <c r="AB2523" s="3">
        <v>5.4279999999999999</v>
      </c>
      <c r="AC2523" s="3">
        <v>4.444</v>
      </c>
      <c r="AD2523" s="3">
        <v>5.6349999999999998</v>
      </c>
      <c r="AE2523" s="3">
        <v>2.581</v>
      </c>
      <c r="AF2523" s="3">
        <v>1.68</v>
      </c>
      <c r="AG2523" s="3">
        <v>1.994</v>
      </c>
      <c r="AH2523" s="3">
        <v>3.9260000000000002</v>
      </c>
      <c r="AI2523" s="3">
        <v>2.7810000000000001</v>
      </c>
      <c r="AJ2523" s="3">
        <v>4.0549999999999997</v>
      </c>
      <c r="AK2523" s="3">
        <v>5.1849999999999996</v>
      </c>
      <c r="AL2523" s="3">
        <v>0.72099999999999997</v>
      </c>
      <c r="AM2523" s="3">
        <v>-8.2690000000000001</v>
      </c>
      <c r="AN2523" s="3">
        <v>2.992</v>
      </c>
      <c r="AO2523" s="3">
        <v>2.5710000000000002</v>
      </c>
      <c r="AP2523" s="3">
        <v>-1.4259999999999999</v>
      </c>
      <c r="AQ2523" s="3">
        <v>-0.75900000000000001</v>
      </c>
      <c r="AR2523" s="3">
        <v>-0.63200000000000001</v>
      </c>
      <c r="AS2523" s="3">
        <v>0.13500000000000001</v>
      </c>
      <c r="AT2523" s="3">
        <v>2.1349999999999998</v>
      </c>
      <c r="AU2523" s="3">
        <v>2.99</v>
      </c>
      <c r="AV2523" s="3">
        <v>2.5880000000000001</v>
      </c>
      <c r="AW2523" s="3">
        <v>1.9530000000000001</v>
      </c>
      <c r="AX2523" s="3">
        <v>1.5189999999999999</v>
      </c>
      <c r="AY2523" s="3">
        <v>1.26</v>
      </c>
      <c r="AZ2523" s="3">
        <v>1.179</v>
      </c>
      <c r="BA2523">
        <v>1.194</v>
      </c>
      <c r="BB2523">
        <v>2017</v>
      </c>
    </row>
    <row r="2524" spans="1:54" hidden="1" x14ac:dyDescent="0.2">
      <c r="A2524">
        <v>172</v>
      </c>
      <c r="B2524" t="s">
        <v>505</v>
      </c>
      <c r="C2524" t="s">
        <v>346</v>
      </c>
      <c r="D2524" t="s">
        <v>57</v>
      </c>
      <c r="E2524" t="s">
        <v>342</v>
      </c>
      <c r="F2524" t="s">
        <v>345</v>
      </c>
      <c r="G2524" t="s">
        <v>225</v>
      </c>
      <c r="H2524" t="s">
        <v>222</v>
      </c>
      <c r="I2524" t="s">
        <v>1098</v>
      </c>
      <c r="J2524" s="3">
        <v>33.682000000000002</v>
      </c>
      <c r="K2524" s="3">
        <v>38.094000000000001</v>
      </c>
      <c r="L2524" s="3">
        <v>42.831000000000003</v>
      </c>
      <c r="M2524" s="3">
        <v>47.79</v>
      </c>
      <c r="N2524" s="3">
        <v>53.497999999999998</v>
      </c>
      <c r="O2524" s="3">
        <v>58.284999999999997</v>
      </c>
      <c r="P2524" s="3">
        <v>62.74</v>
      </c>
      <c r="Q2524" s="3">
        <v>67.751000000000005</v>
      </c>
      <c r="R2524" s="3">
        <v>76.754000000000005</v>
      </c>
      <c r="S2524" s="3">
        <v>85.929000000000002</v>
      </c>
      <c r="T2524" s="3">
        <v>91.01</v>
      </c>
      <c r="U2524" s="3">
        <v>86.962000000000003</v>
      </c>
      <c r="V2524" s="3">
        <v>84.852000000000004</v>
      </c>
      <c r="W2524" s="3">
        <v>85.748000000000005</v>
      </c>
      <c r="X2524" s="3">
        <v>90.768000000000001</v>
      </c>
      <c r="Y2524" s="3">
        <v>98.555999999999997</v>
      </c>
      <c r="Z2524" s="3">
        <v>102.06</v>
      </c>
      <c r="AA2524" s="3">
        <v>110.738</v>
      </c>
      <c r="AB2524" s="3">
        <v>120.38200000000001</v>
      </c>
      <c r="AC2524" s="3">
        <v>126.923</v>
      </c>
      <c r="AD2524" s="3">
        <v>136.261</v>
      </c>
      <c r="AE2524" s="3">
        <v>144.43700000000001</v>
      </c>
      <c r="AF2524" s="3">
        <v>148.28899999999999</v>
      </c>
      <c r="AG2524" s="3">
        <v>151.56899999999999</v>
      </c>
      <c r="AH2524" s="3">
        <v>158.477</v>
      </c>
      <c r="AI2524" s="3">
        <v>164.387</v>
      </c>
      <c r="AJ2524" s="3">
        <v>172.614</v>
      </c>
      <c r="AK2524" s="3">
        <v>186.584</v>
      </c>
      <c r="AL2524" s="3">
        <v>193.71100000000001</v>
      </c>
      <c r="AM2524" s="3">
        <v>181.029</v>
      </c>
      <c r="AN2524" s="3">
        <v>187.1</v>
      </c>
      <c r="AO2524" s="3">
        <v>196.869</v>
      </c>
      <c r="AP2524" s="3">
        <v>199.79300000000001</v>
      </c>
      <c r="AQ2524" s="3">
        <v>203.33799999999999</v>
      </c>
      <c r="AR2524" s="3">
        <v>205.47399999999999</v>
      </c>
      <c r="AS2524" s="3">
        <v>209.60400000000001</v>
      </c>
      <c r="AT2524" s="3">
        <v>215.773</v>
      </c>
      <c r="AU2524" s="3">
        <v>224.27799999999999</v>
      </c>
      <c r="AV2524" s="3">
        <v>233.56200000000001</v>
      </c>
      <c r="AW2524" s="3">
        <v>242.54</v>
      </c>
      <c r="AX2524" s="3">
        <v>251.09399999999999</v>
      </c>
      <c r="AY2524" s="3">
        <v>259.38499999999999</v>
      </c>
      <c r="AZ2524" s="3">
        <v>267.68</v>
      </c>
      <c r="BA2524">
        <v>276.23399999999998</v>
      </c>
      <c r="BB2524">
        <v>2017</v>
      </c>
    </row>
    <row r="2525" spans="1:54" hidden="1" x14ac:dyDescent="0.2">
      <c r="A2525">
        <v>172</v>
      </c>
      <c r="B2525" t="s">
        <v>505</v>
      </c>
      <c r="C2525" t="s">
        <v>344</v>
      </c>
      <c r="D2525" t="s">
        <v>57</v>
      </c>
      <c r="E2525" t="s">
        <v>342</v>
      </c>
      <c r="F2525" t="s">
        <v>343</v>
      </c>
      <c r="G2525" t="s">
        <v>223</v>
      </c>
      <c r="H2525" t="s">
        <v>222</v>
      </c>
      <c r="I2525" t="s">
        <v>310</v>
      </c>
      <c r="J2525" s="3">
        <v>53.713999999999999</v>
      </c>
      <c r="K2525" s="3">
        <v>52.62</v>
      </c>
      <c r="L2525" s="3">
        <v>53.110999999999997</v>
      </c>
      <c r="M2525" s="3">
        <v>51.055999999999997</v>
      </c>
      <c r="N2525" s="3">
        <v>53.031999999999996</v>
      </c>
      <c r="O2525" s="3">
        <v>56.222999999999999</v>
      </c>
      <c r="P2525" s="3">
        <v>73.652000000000001</v>
      </c>
      <c r="Q2525" s="3">
        <v>91.775000000000006</v>
      </c>
      <c r="R2525" s="3">
        <v>109.255</v>
      </c>
      <c r="S2525" s="3">
        <v>119.10599999999999</v>
      </c>
      <c r="T2525" s="3">
        <v>141.797</v>
      </c>
      <c r="U2525" s="3">
        <v>128.28700000000001</v>
      </c>
      <c r="V2525" s="3">
        <v>113.227</v>
      </c>
      <c r="W2525" s="3">
        <v>89.320999999999998</v>
      </c>
      <c r="X2525" s="3">
        <v>103.76</v>
      </c>
      <c r="Y2525" s="3">
        <v>134.34899999999999</v>
      </c>
      <c r="Z2525" s="3">
        <v>132.15299999999999</v>
      </c>
      <c r="AA2525" s="3">
        <v>126.997</v>
      </c>
      <c r="AB2525" s="3">
        <v>134.11000000000001</v>
      </c>
      <c r="AC2525" s="3">
        <v>135.4</v>
      </c>
      <c r="AD2525" s="3">
        <v>125.883</v>
      </c>
      <c r="AE2525" s="3">
        <v>129.33799999999999</v>
      </c>
      <c r="AF2525" s="3">
        <v>139.98400000000001</v>
      </c>
      <c r="AG2525" s="3">
        <v>171.36500000000001</v>
      </c>
      <c r="AH2525" s="3">
        <v>196.97499999999999</v>
      </c>
      <c r="AI2525" s="3">
        <v>204.767</v>
      </c>
      <c r="AJ2525" s="3">
        <v>216.733</v>
      </c>
      <c r="AK2525" s="3">
        <v>255.739</v>
      </c>
      <c r="AL2525" s="3">
        <v>285.08699999999999</v>
      </c>
      <c r="AM2525" s="3">
        <v>252.137</v>
      </c>
      <c r="AN2525" s="3">
        <v>248.262</v>
      </c>
      <c r="AO2525" s="3">
        <v>273.92500000000001</v>
      </c>
      <c r="AP2525" s="3">
        <v>256.84899999999999</v>
      </c>
      <c r="AQ2525" s="3">
        <v>270.065</v>
      </c>
      <c r="AR2525" s="3">
        <v>273.04199999999997</v>
      </c>
      <c r="AS2525" s="3">
        <v>232.58199999999999</v>
      </c>
      <c r="AT2525" s="3">
        <v>238.77600000000001</v>
      </c>
      <c r="AU2525" s="3">
        <v>253.244</v>
      </c>
      <c r="AV2525" s="3">
        <v>289.55700000000002</v>
      </c>
      <c r="AW2525" s="3">
        <v>304.13299999999998</v>
      </c>
      <c r="AX2525" s="3">
        <v>318.47000000000003</v>
      </c>
      <c r="AY2525" s="3">
        <v>331.298</v>
      </c>
      <c r="AZ2525" s="3">
        <v>344.27</v>
      </c>
      <c r="BA2525">
        <v>356.76799999999997</v>
      </c>
      <c r="BB2525">
        <v>2017</v>
      </c>
    </row>
    <row r="2526" spans="1:54" hidden="1" x14ac:dyDescent="0.2">
      <c r="A2526">
        <v>172</v>
      </c>
      <c r="B2526" t="s">
        <v>505</v>
      </c>
      <c r="C2526" t="s">
        <v>213</v>
      </c>
      <c r="D2526" t="s">
        <v>57</v>
      </c>
      <c r="E2526" t="s">
        <v>342</v>
      </c>
      <c r="F2526" t="s">
        <v>341</v>
      </c>
      <c r="G2526" t="s">
        <v>323</v>
      </c>
      <c r="H2526" t="s">
        <v>222</v>
      </c>
      <c r="I2526" t="s">
        <v>310</v>
      </c>
      <c r="J2526" s="3">
        <v>44.984999999999999</v>
      </c>
      <c r="K2526" s="3">
        <v>49.822000000000003</v>
      </c>
      <c r="L2526" s="3">
        <v>54.546999999999997</v>
      </c>
      <c r="M2526" s="3">
        <v>58.47</v>
      </c>
      <c r="N2526" s="3">
        <v>62.491</v>
      </c>
      <c r="O2526" s="3">
        <v>66.771000000000001</v>
      </c>
      <c r="P2526" s="3">
        <v>69.974000000000004</v>
      </c>
      <c r="Q2526" s="3">
        <v>74.314999999999998</v>
      </c>
      <c r="R2526" s="3">
        <v>80.924000000000007</v>
      </c>
      <c r="S2526" s="3">
        <v>88.346999999999994</v>
      </c>
      <c r="T2526" s="3">
        <v>92.236999999999995</v>
      </c>
      <c r="U2526" s="3">
        <v>89.668999999999997</v>
      </c>
      <c r="V2526" s="3">
        <v>88.664000000000001</v>
      </c>
      <c r="W2526" s="3">
        <v>90.105999999999995</v>
      </c>
      <c r="X2526" s="3">
        <v>95.65</v>
      </c>
      <c r="Y2526" s="3">
        <v>101.752</v>
      </c>
      <c r="Z2526" s="3">
        <v>107.399</v>
      </c>
      <c r="AA2526" s="3">
        <v>116.069</v>
      </c>
      <c r="AB2526" s="3">
        <v>123.696</v>
      </c>
      <c r="AC2526" s="3">
        <v>131.17099999999999</v>
      </c>
      <c r="AD2526" s="3">
        <v>141.715</v>
      </c>
      <c r="AE2526" s="3">
        <v>148.68600000000001</v>
      </c>
      <c r="AF2526" s="3">
        <v>153.506</v>
      </c>
      <c r="AG2526" s="3">
        <v>159.68899999999999</v>
      </c>
      <c r="AH2526" s="3">
        <v>170.52199999999999</v>
      </c>
      <c r="AI2526" s="3">
        <v>180.90199999999999</v>
      </c>
      <c r="AJ2526" s="3">
        <v>194.02099999999999</v>
      </c>
      <c r="AK2526" s="3">
        <v>209.512</v>
      </c>
      <c r="AL2526" s="3">
        <v>215.161</v>
      </c>
      <c r="AM2526" s="3">
        <v>198.869</v>
      </c>
      <c r="AN2526" s="3">
        <v>207.322</v>
      </c>
      <c r="AO2526" s="3">
        <v>217.041</v>
      </c>
      <c r="AP2526" s="3">
        <v>217.887</v>
      </c>
      <c r="AQ2526" s="3">
        <v>219.726</v>
      </c>
      <c r="AR2526" s="3">
        <v>222.25700000000001</v>
      </c>
      <c r="AS2526" s="3">
        <v>224.97</v>
      </c>
      <c r="AT2526" s="3">
        <v>232.70599999999999</v>
      </c>
      <c r="AU2526" s="3">
        <v>243.97499999999999</v>
      </c>
      <c r="AV2526" s="3">
        <v>255.976</v>
      </c>
      <c r="AW2526" s="3">
        <v>266.63499999999999</v>
      </c>
      <c r="AX2526" s="3">
        <v>276.00400000000002</v>
      </c>
      <c r="AY2526" s="3">
        <v>284.80799999999999</v>
      </c>
      <c r="AZ2526" s="3">
        <v>293.113</v>
      </c>
      <c r="BA2526">
        <v>301.77199999999999</v>
      </c>
      <c r="BB2526">
        <v>2017</v>
      </c>
    </row>
    <row r="2527" spans="1:54" hidden="1" x14ac:dyDescent="0.2">
      <c r="A2527">
        <v>172</v>
      </c>
      <c r="B2527" t="s">
        <v>505</v>
      </c>
      <c r="C2527" t="s">
        <v>340</v>
      </c>
      <c r="D2527" t="s">
        <v>57</v>
      </c>
      <c r="E2527" t="s">
        <v>339</v>
      </c>
      <c r="F2527" t="s">
        <v>338</v>
      </c>
      <c r="G2527" t="s">
        <v>295</v>
      </c>
      <c r="I2527" t="s">
        <v>337</v>
      </c>
      <c r="J2527" s="3">
        <v>36.372999999999998</v>
      </c>
      <c r="K2527" s="3">
        <v>40.612000000000002</v>
      </c>
      <c r="L2527" s="3">
        <v>44.295000000000002</v>
      </c>
      <c r="M2527" s="3">
        <v>47.927</v>
      </c>
      <c r="N2527" s="3">
        <v>51.981000000000002</v>
      </c>
      <c r="O2527" s="3">
        <v>54.698</v>
      </c>
      <c r="P2527" s="3">
        <v>57.316000000000003</v>
      </c>
      <c r="Q2527" s="3">
        <v>59.767000000000003</v>
      </c>
      <c r="R2527" s="3">
        <v>64.355000000000004</v>
      </c>
      <c r="S2527" s="3">
        <v>68.561000000000007</v>
      </c>
      <c r="T2527" s="3">
        <v>72.125</v>
      </c>
      <c r="U2527" s="3">
        <v>73.25</v>
      </c>
      <c r="V2527" s="3">
        <v>73.930999999999997</v>
      </c>
      <c r="W2527" s="3">
        <v>75.263999999999996</v>
      </c>
      <c r="X2527" s="3">
        <v>76.650999999999996</v>
      </c>
      <c r="Y2527" s="3">
        <v>79.867999999999995</v>
      </c>
      <c r="Z2527" s="3">
        <v>79.789000000000001</v>
      </c>
      <c r="AA2527" s="3">
        <v>81.477999999999994</v>
      </c>
      <c r="AB2527" s="3">
        <v>84.013999999999996</v>
      </c>
      <c r="AC2527" s="3">
        <v>84.81</v>
      </c>
      <c r="AD2527" s="3">
        <v>86.192999999999998</v>
      </c>
      <c r="AE2527" s="3">
        <v>89.064999999999998</v>
      </c>
      <c r="AF2527" s="3">
        <v>89.929000000000002</v>
      </c>
      <c r="AG2527" s="3">
        <v>90.120999999999995</v>
      </c>
      <c r="AH2527" s="3">
        <v>90.668999999999997</v>
      </c>
      <c r="AI2527" s="3">
        <v>91.506</v>
      </c>
      <c r="AJ2527" s="3">
        <v>92.341999999999999</v>
      </c>
      <c r="AK2527" s="3">
        <v>94.894000000000005</v>
      </c>
      <c r="AL2527" s="3">
        <v>97.813999999999993</v>
      </c>
      <c r="AM2527" s="3">
        <v>99.65</v>
      </c>
      <c r="AN2527" s="3">
        <v>100</v>
      </c>
      <c r="AO2527" s="3">
        <v>102.584</v>
      </c>
      <c r="AP2527" s="3">
        <v>105.614</v>
      </c>
      <c r="AQ2527" s="3">
        <v>108.309</v>
      </c>
      <c r="AR2527" s="3">
        <v>110.143</v>
      </c>
      <c r="AS2527" s="3">
        <v>112.205</v>
      </c>
      <c r="AT2527" s="3">
        <v>113.093</v>
      </c>
      <c r="AU2527" s="3">
        <v>114.13800000000001</v>
      </c>
      <c r="AV2527" s="3">
        <v>115.864</v>
      </c>
      <c r="AW2527" s="3">
        <v>118.01300000000001</v>
      </c>
      <c r="AX2527" s="3">
        <v>120.34699999999999</v>
      </c>
      <c r="AY2527" s="3">
        <v>122.774</v>
      </c>
      <c r="AZ2527" s="3">
        <v>125.22499999999999</v>
      </c>
      <c r="BA2527">
        <v>127.702</v>
      </c>
      <c r="BB2527">
        <v>2017</v>
      </c>
    </row>
    <row r="2528" spans="1:54" hidden="1" x14ac:dyDescent="0.2">
      <c r="A2528">
        <v>172</v>
      </c>
      <c r="B2528" t="s">
        <v>505</v>
      </c>
      <c r="C2528" t="s">
        <v>336</v>
      </c>
      <c r="D2528" t="s">
        <v>57</v>
      </c>
      <c r="E2528" t="s">
        <v>333</v>
      </c>
      <c r="F2528" t="s">
        <v>335</v>
      </c>
      <c r="G2528" t="s">
        <v>225</v>
      </c>
      <c r="H2528" t="s">
        <v>322</v>
      </c>
      <c r="I2528" t="s">
        <v>330</v>
      </c>
      <c r="J2528" s="3">
        <v>19407.951000000001</v>
      </c>
      <c r="K2528" s="3">
        <v>19591.343000000001</v>
      </c>
      <c r="L2528" s="3">
        <v>20093.929</v>
      </c>
      <c r="M2528" s="3">
        <v>20594.769</v>
      </c>
      <c r="N2528" s="3">
        <v>21133.675999999999</v>
      </c>
      <c r="O2528" s="3">
        <v>21774.312999999998</v>
      </c>
      <c r="P2528" s="3">
        <v>22290.876</v>
      </c>
      <c r="Q2528" s="3">
        <v>23014.045999999998</v>
      </c>
      <c r="R2528" s="3">
        <v>24149.749</v>
      </c>
      <c r="S2528" s="3">
        <v>25297.521000000001</v>
      </c>
      <c r="T2528" s="3">
        <v>25366.763999999999</v>
      </c>
      <c r="U2528" s="3">
        <v>23751.03</v>
      </c>
      <c r="V2528" s="3">
        <v>22822.023000000001</v>
      </c>
      <c r="W2528" s="3">
        <v>22537.964</v>
      </c>
      <c r="X2528" s="3">
        <v>23320.215</v>
      </c>
      <c r="Y2528" s="3">
        <v>24201.794999999998</v>
      </c>
      <c r="Z2528" s="3">
        <v>24998.505000000001</v>
      </c>
      <c r="AA2528" s="3">
        <v>26481.396000000001</v>
      </c>
      <c r="AB2528" s="3">
        <v>27837.241999999998</v>
      </c>
      <c r="AC2528" s="3">
        <v>29005.091</v>
      </c>
      <c r="AD2528" s="3">
        <v>30570.444</v>
      </c>
      <c r="AE2528" s="3">
        <v>31300.212</v>
      </c>
      <c r="AF2528" s="3">
        <v>31741.702000000001</v>
      </c>
      <c r="AG2528" s="3">
        <v>32303.777999999998</v>
      </c>
      <c r="AH2528" s="3">
        <v>33485.627</v>
      </c>
      <c r="AI2528" s="3">
        <v>34305.775000000001</v>
      </c>
      <c r="AJ2528" s="3">
        <v>35567.911</v>
      </c>
      <c r="AK2528" s="3">
        <v>37260.692999999999</v>
      </c>
      <c r="AL2528" s="3">
        <v>37362.625999999997</v>
      </c>
      <c r="AM2528" s="3">
        <v>34106.889000000003</v>
      </c>
      <c r="AN2528" s="3">
        <v>34962.637000000002</v>
      </c>
      <c r="AO2528" s="3">
        <v>35702.353000000003</v>
      </c>
      <c r="AP2528" s="3">
        <v>35023.819000000003</v>
      </c>
      <c r="AQ2528" s="3">
        <v>34595.408000000003</v>
      </c>
      <c r="AR2528" s="3">
        <v>34221.75</v>
      </c>
      <c r="AS2528" s="3">
        <v>34139.699000000001</v>
      </c>
      <c r="AT2528" s="3">
        <v>34769.873</v>
      </c>
      <c r="AU2528" s="3">
        <v>35705.324000000001</v>
      </c>
      <c r="AV2528" s="3">
        <v>36495.116000000002</v>
      </c>
      <c r="AW2528" s="3">
        <v>37078.146000000001</v>
      </c>
      <c r="AX2528" s="3">
        <v>37515.296999999999</v>
      </c>
      <c r="AY2528" s="3">
        <v>37865.853999999999</v>
      </c>
      <c r="AZ2528" s="3">
        <v>38194.885999999999</v>
      </c>
      <c r="BA2528">
        <v>38539.332000000002</v>
      </c>
      <c r="BB2528">
        <v>2017</v>
      </c>
    </row>
    <row r="2529" spans="1:54" hidden="1" x14ac:dyDescent="0.2">
      <c r="A2529">
        <v>172</v>
      </c>
      <c r="B2529" t="s">
        <v>505</v>
      </c>
      <c r="C2529" t="s">
        <v>334</v>
      </c>
      <c r="D2529" t="s">
        <v>57</v>
      </c>
      <c r="E2529" t="s">
        <v>333</v>
      </c>
      <c r="F2529" t="s">
        <v>332</v>
      </c>
      <c r="G2529" t="s">
        <v>331</v>
      </c>
      <c r="H2529" t="s">
        <v>322</v>
      </c>
      <c r="I2529" t="s">
        <v>330</v>
      </c>
      <c r="J2529" s="3">
        <v>21949.506000000001</v>
      </c>
      <c r="K2529" s="3">
        <v>22156.914000000001</v>
      </c>
      <c r="L2529" s="3">
        <v>22725.315999999999</v>
      </c>
      <c r="M2529" s="3">
        <v>23291.742999999999</v>
      </c>
      <c r="N2529" s="3">
        <v>23901.222000000002</v>
      </c>
      <c r="O2529" s="3">
        <v>24625.753000000001</v>
      </c>
      <c r="P2529" s="3">
        <v>25209.962</v>
      </c>
      <c r="Q2529" s="3">
        <v>26027.835999999999</v>
      </c>
      <c r="R2529" s="3">
        <v>27312.263999999999</v>
      </c>
      <c r="S2529" s="3">
        <v>28610.341</v>
      </c>
      <c r="T2529" s="3">
        <v>28688.651999999998</v>
      </c>
      <c r="U2529" s="3">
        <v>26861.33</v>
      </c>
      <c r="V2529" s="3">
        <v>25810.666000000001</v>
      </c>
      <c r="W2529" s="3">
        <v>25489.406999999999</v>
      </c>
      <c r="X2529" s="3">
        <v>26374.098000000002</v>
      </c>
      <c r="Y2529" s="3">
        <v>27371.125</v>
      </c>
      <c r="Z2529" s="3">
        <v>28272.167000000001</v>
      </c>
      <c r="AA2529" s="3">
        <v>29949.25</v>
      </c>
      <c r="AB2529" s="3">
        <v>31482.649000000001</v>
      </c>
      <c r="AC2529" s="3">
        <v>32803.432999999997</v>
      </c>
      <c r="AD2529" s="3">
        <v>34573.775999999998</v>
      </c>
      <c r="AE2529" s="3">
        <v>35399.110999999997</v>
      </c>
      <c r="AF2529" s="3">
        <v>35898.415000000001</v>
      </c>
      <c r="AG2529" s="3">
        <v>36534.097999999998</v>
      </c>
      <c r="AH2529" s="3">
        <v>37870.714999999997</v>
      </c>
      <c r="AI2529" s="3">
        <v>38798.264999999999</v>
      </c>
      <c r="AJ2529" s="3">
        <v>40225.682999999997</v>
      </c>
      <c r="AK2529" s="3">
        <v>42140.142</v>
      </c>
      <c r="AL2529" s="3">
        <v>42255.423000000003</v>
      </c>
      <c r="AM2529" s="3">
        <v>38573.334000000003</v>
      </c>
      <c r="AN2529" s="3">
        <v>39541.146000000001</v>
      </c>
      <c r="AO2529" s="3">
        <v>40377.730000000003</v>
      </c>
      <c r="AP2529" s="3">
        <v>39610.339999999997</v>
      </c>
      <c r="AQ2529" s="3">
        <v>39125.826000000001</v>
      </c>
      <c r="AR2529" s="3">
        <v>38703.237000000001</v>
      </c>
      <c r="AS2529" s="3">
        <v>38610.44</v>
      </c>
      <c r="AT2529" s="3">
        <v>39323.137999999999</v>
      </c>
      <c r="AU2529" s="3">
        <v>40381.089999999997</v>
      </c>
      <c r="AV2529" s="3">
        <v>41274.31</v>
      </c>
      <c r="AW2529" s="3">
        <v>41933.69</v>
      </c>
      <c r="AX2529" s="3">
        <v>42428.088000000003</v>
      </c>
      <c r="AY2529" s="3">
        <v>42824.550999999999</v>
      </c>
      <c r="AZ2529" s="3">
        <v>43196.671000000002</v>
      </c>
      <c r="BA2529">
        <v>43586.224000000002</v>
      </c>
      <c r="BB2529">
        <v>2017</v>
      </c>
    </row>
    <row r="2530" spans="1:54" hidden="1" x14ac:dyDescent="0.2">
      <c r="A2530">
        <v>172</v>
      </c>
      <c r="B2530" t="s">
        <v>505</v>
      </c>
      <c r="C2530" t="s">
        <v>329</v>
      </c>
      <c r="D2530" t="s">
        <v>57</v>
      </c>
      <c r="E2530" t="s">
        <v>325</v>
      </c>
      <c r="F2530" t="s">
        <v>328</v>
      </c>
      <c r="G2530" t="s">
        <v>225</v>
      </c>
      <c r="H2530" t="s">
        <v>322</v>
      </c>
      <c r="I2530" t="s">
        <v>321</v>
      </c>
      <c r="J2530" s="3">
        <v>7059.3040000000001</v>
      </c>
      <c r="K2530" s="3">
        <v>7956.509</v>
      </c>
      <c r="L2530" s="3">
        <v>8900.5949999999993</v>
      </c>
      <c r="M2530" s="3">
        <v>9870.4689999999991</v>
      </c>
      <c r="N2530" s="3">
        <v>10985.536</v>
      </c>
      <c r="O2530" s="3">
        <v>11910.093999999999</v>
      </c>
      <c r="P2530" s="3">
        <v>12776.276</v>
      </c>
      <c r="Q2530" s="3">
        <v>13754.75</v>
      </c>
      <c r="R2530" s="3">
        <v>15541.645</v>
      </c>
      <c r="S2530" s="3">
        <v>17344.120999999999</v>
      </c>
      <c r="T2530" s="3">
        <v>18295.736000000001</v>
      </c>
      <c r="U2530" s="3">
        <v>17397.696</v>
      </c>
      <c r="V2530" s="3">
        <v>16872.532999999999</v>
      </c>
      <c r="W2530" s="3">
        <v>16963.066999999999</v>
      </c>
      <c r="X2530" s="3">
        <v>17875.063999999998</v>
      </c>
      <c r="Y2530" s="3">
        <v>19329.428</v>
      </c>
      <c r="Z2530" s="3">
        <v>19945.958999999999</v>
      </c>
      <c r="AA2530" s="3">
        <v>21576.597000000002</v>
      </c>
      <c r="AB2530" s="3">
        <v>23387.184000000001</v>
      </c>
      <c r="AC2530" s="3">
        <v>24599.168000000001</v>
      </c>
      <c r="AD2530" s="3">
        <v>26349.456999999999</v>
      </c>
      <c r="AE2530" s="3">
        <v>27877.59</v>
      </c>
      <c r="AF2530" s="3">
        <v>28545.106</v>
      </c>
      <c r="AG2530" s="3">
        <v>29112.642</v>
      </c>
      <c r="AH2530" s="3">
        <v>30361.136999999999</v>
      </c>
      <c r="AI2530" s="3">
        <v>31391.867999999999</v>
      </c>
      <c r="AJ2530" s="3">
        <v>32843.949000000001</v>
      </c>
      <c r="AK2530" s="3">
        <v>35358.269999999997</v>
      </c>
      <c r="AL2530" s="3">
        <v>36545.908000000003</v>
      </c>
      <c r="AM2530" s="3">
        <v>33987.67</v>
      </c>
      <c r="AN2530" s="3">
        <v>34962.637000000002</v>
      </c>
      <c r="AO2530" s="3">
        <v>36624.910000000003</v>
      </c>
      <c r="AP2530" s="3">
        <v>36990.025000000001</v>
      </c>
      <c r="AQ2530" s="3">
        <v>37470.097000000002</v>
      </c>
      <c r="AR2530" s="3">
        <v>37692.868000000002</v>
      </c>
      <c r="AS2530" s="3">
        <v>38306.553999999996</v>
      </c>
      <c r="AT2530" s="3">
        <v>39322.196000000004</v>
      </c>
      <c r="AU2530" s="3">
        <v>40753.387999999999</v>
      </c>
      <c r="AV2530" s="3">
        <v>42284.803999999996</v>
      </c>
      <c r="AW2530" s="3">
        <v>43757.142</v>
      </c>
      <c r="AX2530" s="3">
        <v>45148.7</v>
      </c>
      <c r="AY2530" s="3">
        <v>46489.607000000004</v>
      </c>
      <c r="AZ2530" s="3">
        <v>47829.438000000002</v>
      </c>
      <c r="BA2530">
        <v>49215.517999999996</v>
      </c>
      <c r="BB2530">
        <v>2017</v>
      </c>
    </row>
    <row r="2531" spans="1:54" hidden="1" x14ac:dyDescent="0.2">
      <c r="A2531">
        <v>172</v>
      </c>
      <c r="B2531" t="s">
        <v>505</v>
      </c>
      <c r="C2531" t="s">
        <v>327</v>
      </c>
      <c r="D2531" t="s">
        <v>57</v>
      </c>
      <c r="E2531" t="s">
        <v>325</v>
      </c>
      <c r="F2531" t="s">
        <v>326</v>
      </c>
      <c r="G2531" t="s">
        <v>223</v>
      </c>
      <c r="H2531" t="s">
        <v>322</v>
      </c>
      <c r="I2531" t="s">
        <v>321</v>
      </c>
      <c r="J2531" s="3">
        <v>11257.795</v>
      </c>
      <c r="K2531" s="3">
        <v>10990.447</v>
      </c>
      <c r="L2531" s="3">
        <v>11036.936</v>
      </c>
      <c r="M2531" s="3">
        <v>10545.058000000001</v>
      </c>
      <c r="N2531" s="3">
        <v>10889.933999999999</v>
      </c>
      <c r="O2531" s="3">
        <v>11488.754000000001</v>
      </c>
      <c r="P2531" s="3">
        <v>14998.341</v>
      </c>
      <c r="Q2531" s="3">
        <v>18632.076000000001</v>
      </c>
      <c r="R2531" s="3">
        <v>22122.560000000001</v>
      </c>
      <c r="S2531" s="3">
        <v>24040.638999999999</v>
      </c>
      <c r="T2531" s="3">
        <v>28505.543000000001</v>
      </c>
      <c r="U2531" s="3">
        <v>25665.171999999999</v>
      </c>
      <c r="V2531" s="3">
        <v>22514.811000000002</v>
      </c>
      <c r="W2531" s="3">
        <v>17669.829000000002</v>
      </c>
      <c r="X2531" s="3">
        <v>20433.664000000001</v>
      </c>
      <c r="Y2531" s="3">
        <v>26349.384999999998</v>
      </c>
      <c r="Z2531" s="3">
        <v>25827.21</v>
      </c>
      <c r="AA2531" s="3">
        <v>24744.561000000002</v>
      </c>
      <c r="AB2531" s="3">
        <v>26054.153999999999</v>
      </c>
      <c r="AC2531" s="3">
        <v>26242.128000000001</v>
      </c>
      <c r="AD2531" s="3">
        <v>24342.603999999999</v>
      </c>
      <c r="AE2531" s="3">
        <v>24963.415000000001</v>
      </c>
      <c r="AF2531" s="3">
        <v>26946.518</v>
      </c>
      <c r="AG2531" s="3">
        <v>32915.019</v>
      </c>
      <c r="AH2531" s="3">
        <v>37736.544999999998</v>
      </c>
      <c r="AI2531" s="3">
        <v>39103</v>
      </c>
      <c r="AJ2531" s="3">
        <v>41238.707000000002</v>
      </c>
      <c r="AK2531" s="3">
        <v>48463.305</v>
      </c>
      <c r="AL2531" s="3">
        <v>53785.144</v>
      </c>
      <c r="AM2531" s="3">
        <v>47337.938000000002</v>
      </c>
      <c r="AN2531" s="3">
        <v>46391.713000000003</v>
      </c>
      <c r="AO2531" s="3">
        <v>50960.182000000001</v>
      </c>
      <c r="AP2531" s="3">
        <v>47553.396999999997</v>
      </c>
      <c r="AQ2531" s="3">
        <v>49766.125999999997</v>
      </c>
      <c r="AR2531" s="3">
        <v>50087.853000000003</v>
      </c>
      <c r="AS2531" s="3">
        <v>42505.91</v>
      </c>
      <c r="AT2531" s="3">
        <v>43514.27</v>
      </c>
      <c r="AU2531" s="3">
        <v>46016.743999999999</v>
      </c>
      <c r="AV2531" s="3">
        <v>52422.303999999996</v>
      </c>
      <c r="AW2531" s="3">
        <v>54869.254000000001</v>
      </c>
      <c r="AX2531" s="3">
        <v>57263.3</v>
      </c>
      <c r="AY2531" s="3">
        <v>59378.536999999997</v>
      </c>
      <c r="AZ2531" s="3">
        <v>61514.61</v>
      </c>
      <c r="BA2531">
        <v>63563.961000000003</v>
      </c>
      <c r="BB2531">
        <v>2017</v>
      </c>
    </row>
    <row r="2532" spans="1:54" hidden="1" x14ac:dyDescent="0.2">
      <c r="A2532">
        <v>172</v>
      </c>
      <c r="B2532" t="s">
        <v>505</v>
      </c>
      <c r="C2532" t="s">
        <v>212</v>
      </c>
      <c r="D2532" t="s">
        <v>57</v>
      </c>
      <c r="E2532" t="s">
        <v>325</v>
      </c>
      <c r="F2532" t="s">
        <v>324</v>
      </c>
      <c r="G2532" t="s">
        <v>323</v>
      </c>
      <c r="H2532" t="s">
        <v>322</v>
      </c>
      <c r="I2532" t="s">
        <v>321</v>
      </c>
      <c r="J2532" s="3">
        <v>9428.2849999999999</v>
      </c>
      <c r="K2532" s="3">
        <v>10406.037</v>
      </c>
      <c r="L2532" s="3">
        <v>11335.194</v>
      </c>
      <c r="M2532" s="3">
        <v>12076.325999999999</v>
      </c>
      <c r="N2532" s="3">
        <v>12832.125</v>
      </c>
      <c r="O2532" s="3">
        <v>13644.196</v>
      </c>
      <c r="P2532" s="3">
        <v>14249.494000000001</v>
      </c>
      <c r="Q2532" s="3">
        <v>15087.267</v>
      </c>
      <c r="R2532" s="3">
        <v>16385.999</v>
      </c>
      <c r="S2532" s="3">
        <v>17832.249</v>
      </c>
      <c r="T2532" s="3">
        <v>18542.425999999999</v>
      </c>
      <c r="U2532" s="3">
        <v>17939.237000000001</v>
      </c>
      <c r="V2532" s="3">
        <v>17630.527999999998</v>
      </c>
      <c r="W2532" s="3">
        <v>17825.284</v>
      </c>
      <c r="X2532" s="3">
        <v>18836.53</v>
      </c>
      <c r="Y2532" s="3">
        <v>19956.305</v>
      </c>
      <c r="Z2532" s="3">
        <v>20989.465</v>
      </c>
      <c r="AA2532" s="3">
        <v>22615.238000000001</v>
      </c>
      <c r="AB2532" s="3">
        <v>24031.094000000001</v>
      </c>
      <c r="AC2532" s="3">
        <v>25422.468000000001</v>
      </c>
      <c r="AD2532" s="3">
        <v>27404.124</v>
      </c>
      <c r="AE2532" s="3">
        <v>28697.766</v>
      </c>
      <c r="AF2532" s="3">
        <v>29549.327000000001</v>
      </c>
      <c r="AG2532" s="3">
        <v>30672.217000000001</v>
      </c>
      <c r="AH2532" s="3">
        <v>32668.690999999999</v>
      </c>
      <c r="AI2532" s="3">
        <v>34545.622000000003</v>
      </c>
      <c r="AJ2532" s="3">
        <v>36917.127999999997</v>
      </c>
      <c r="AK2532" s="3">
        <v>39703.222000000002</v>
      </c>
      <c r="AL2532" s="3">
        <v>40592.798999999999</v>
      </c>
      <c r="AM2532" s="3">
        <v>37336.991999999998</v>
      </c>
      <c r="AN2532" s="3">
        <v>38741.406999999999</v>
      </c>
      <c r="AO2532" s="3">
        <v>40377.730000000003</v>
      </c>
      <c r="AP2532" s="3">
        <v>40340.004999999997</v>
      </c>
      <c r="AQ2532" s="3">
        <v>40490.057000000001</v>
      </c>
      <c r="AR2532" s="3">
        <v>40771.587</v>
      </c>
      <c r="AS2532" s="3">
        <v>41114.860999999997</v>
      </c>
      <c r="AT2532" s="3">
        <v>42408.046999999999</v>
      </c>
      <c r="AU2532" s="3">
        <v>44332.603999999999</v>
      </c>
      <c r="AV2532" s="3">
        <v>46342.762999999999</v>
      </c>
      <c r="AW2532" s="3">
        <v>48104.231</v>
      </c>
      <c r="AX2532" s="3">
        <v>49627.703000000001</v>
      </c>
      <c r="AY2532" s="3">
        <v>51046.074999999997</v>
      </c>
      <c r="AZ2532" s="3">
        <v>52373.758000000002</v>
      </c>
      <c r="BA2532">
        <v>53765.510999999999</v>
      </c>
      <c r="BB2532">
        <v>2017</v>
      </c>
    </row>
    <row r="2533" spans="1:54" hidden="1" x14ac:dyDescent="0.2">
      <c r="A2533">
        <v>172</v>
      </c>
      <c r="B2533" t="s">
        <v>505</v>
      </c>
      <c r="C2533" t="s">
        <v>320</v>
      </c>
      <c r="D2533" t="s">
        <v>57</v>
      </c>
      <c r="E2533" t="s">
        <v>319</v>
      </c>
      <c r="F2533" s="3" t="s">
        <v>318</v>
      </c>
      <c r="G2533" t="s">
        <v>243</v>
      </c>
      <c r="I2533" t="s">
        <v>347</v>
      </c>
      <c r="J2533">
        <v>1.7050000000000001</v>
      </c>
      <c r="K2533">
        <v>-0.59599999999999997</v>
      </c>
      <c r="L2533">
        <v>-1.083</v>
      </c>
      <c r="M2533">
        <v>-1.1379999999999999</v>
      </c>
      <c r="N2533">
        <v>-1.0369999999999999</v>
      </c>
      <c r="O2533">
        <v>-0.92200000000000004</v>
      </c>
      <c r="P2533">
        <v>-0.84099999999999997</v>
      </c>
      <c r="Q2533">
        <v>1.84</v>
      </c>
      <c r="R2533">
        <v>4.9160000000000004</v>
      </c>
      <c r="S2533">
        <v>6.8639999999999999</v>
      </c>
      <c r="T2533">
        <v>4.8529999999999998</v>
      </c>
      <c r="U2533">
        <v>-1.93</v>
      </c>
      <c r="V2533">
        <v>-5.4809999999999999</v>
      </c>
      <c r="W2533">
        <v>-6.9980000000000002</v>
      </c>
      <c r="X2533">
        <v>-4.6609999999999996</v>
      </c>
      <c r="Y2533">
        <v>-3.298</v>
      </c>
      <c r="Z2533">
        <v>-2.649</v>
      </c>
      <c r="AA2533">
        <v>0.374</v>
      </c>
      <c r="AB2533">
        <v>1.5980000000000001</v>
      </c>
      <c r="AC2533">
        <v>1.2789999999999999</v>
      </c>
      <c r="AD2533">
        <v>2.524</v>
      </c>
      <c r="AE2533">
        <v>1.4139999999999999</v>
      </c>
      <c r="AF2533">
        <v>6.2E-2</v>
      </c>
      <c r="AG2533">
        <v>-0.32600000000000001</v>
      </c>
      <c r="AH2533">
        <v>1.2749999999999999</v>
      </c>
      <c r="AI2533">
        <v>1.2270000000000001</v>
      </c>
      <c r="AJ2533">
        <v>2.8610000000000002</v>
      </c>
      <c r="AK2533">
        <v>5.7859999999999996</v>
      </c>
      <c r="AL2533">
        <v>4.6520000000000001</v>
      </c>
      <c r="AM2533">
        <v>-3.9129999999999998</v>
      </c>
      <c r="AN2533">
        <v>-1.23</v>
      </c>
      <c r="AO2533">
        <v>0.79900000000000004</v>
      </c>
      <c r="AP2533">
        <v>-1.0389999999999999</v>
      </c>
      <c r="AQ2533">
        <v>-2.44</v>
      </c>
      <c r="AR2533">
        <v>-3.6890000000000001</v>
      </c>
      <c r="AS2533">
        <v>-4.2859999999999996</v>
      </c>
      <c r="AT2533">
        <v>-3.1739999999999999</v>
      </c>
      <c r="AU2533">
        <v>-1.631</v>
      </c>
      <c r="AV2533">
        <v>-0.57299999999999995</v>
      </c>
      <c r="AW2533">
        <v>2.5000000000000001E-2</v>
      </c>
      <c r="AX2533" t="s">
        <v>215</v>
      </c>
      <c r="AY2533" t="s">
        <v>215</v>
      </c>
      <c r="AZ2533" t="s">
        <v>215</v>
      </c>
      <c r="BA2533" t="s">
        <v>215</v>
      </c>
      <c r="BB2533">
        <v>2017</v>
      </c>
    </row>
    <row r="2534" spans="1:54" hidden="1" x14ac:dyDescent="0.2">
      <c r="A2534">
        <v>172</v>
      </c>
      <c r="B2534" t="s">
        <v>505</v>
      </c>
      <c r="C2534" t="s">
        <v>317</v>
      </c>
      <c r="D2534" t="s">
        <v>57</v>
      </c>
      <c r="E2534" t="s">
        <v>316</v>
      </c>
      <c r="F2534" s="3" t="s">
        <v>315</v>
      </c>
      <c r="G2534" t="s">
        <v>288</v>
      </c>
      <c r="I2534" t="s">
        <v>310</v>
      </c>
      <c r="J2534">
        <v>0.34100000000000003</v>
      </c>
      <c r="K2534">
        <v>0.33900000000000002</v>
      </c>
      <c r="L2534">
        <v>0.34899999999999998</v>
      </c>
      <c r="M2534">
        <v>0.35</v>
      </c>
      <c r="N2534">
        <v>0.34599999999999997</v>
      </c>
      <c r="O2534">
        <v>0.34599999999999997</v>
      </c>
      <c r="P2534">
        <v>0.34399999999999997</v>
      </c>
      <c r="Q2534">
        <v>0.34300000000000003</v>
      </c>
      <c r="R2534">
        <v>0.34499999999999997</v>
      </c>
      <c r="S2534">
        <v>0.35</v>
      </c>
      <c r="T2534">
        <v>0.33800000000000002</v>
      </c>
      <c r="U2534">
        <v>0.311</v>
      </c>
      <c r="V2534">
        <v>0.27</v>
      </c>
      <c r="W2534">
        <v>0.26300000000000001</v>
      </c>
      <c r="X2534">
        <v>0.26500000000000001</v>
      </c>
      <c r="Y2534">
        <v>0.26600000000000001</v>
      </c>
      <c r="Z2534">
        <v>0.26600000000000001</v>
      </c>
      <c r="AA2534">
        <v>0.27100000000000002</v>
      </c>
      <c r="AB2534">
        <v>0.27900000000000003</v>
      </c>
      <c r="AC2534">
        <v>0.28100000000000003</v>
      </c>
      <c r="AD2534">
        <v>0.28399999999999997</v>
      </c>
      <c r="AE2534">
        <v>0.28399999999999997</v>
      </c>
      <c r="AF2534">
        <v>0.28100000000000003</v>
      </c>
      <c r="AG2534">
        <v>0.27500000000000002</v>
      </c>
      <c r="AH2534">
        <v>0.27200000000000002</v>
      </c>
      <c r="AI2534">
        <v>0.26700000000000002</v>
      </c>
      <c r="AJ2534">
        <v>0.26300000000000001</v>
      </c>
      <c r="AK2534">
        <v>0.26300000000000001</v>
      </c>
      <c r="AL2534">
        <v>0.25700000000000001</v>
      </c>
      <c r="AM2534">
        <v>0.23699999999999999</v>
      </c>
      <c r="AN2534">
        <v>0.23200000000000001</v>
      </c>
      <c r="AO2534">
        <v>0.22900000000000001</v>
      </c>
      <c r="AP2534">
        <v>0.218</v>
      </c>
      <c r="AQ2534">
        <v>0.21</v>
      </c>
      <c r="AR2534">
        <v>0.20100000000000001</v>
      </c>
      <c r="AS2534">
        <v>0.19500000000000001</v>
      </c>
      <c r="AT2534">
        <v>0.193</v>
      </c>
      <c r="AU2534">
        <v>0.192</v>
      </c>
      <c r="AV2534">
        <v>0.19</v>
      </c>
      <c r="AW2534">
        <v>0.186</v>
      </c>
      <c r="AX2534">
        <v>0.182</v>
      </c>
      <c r="AY2534">
        <v>0.17799999999999999</v>
      </c>
      <c r="AZ2534">
        <v>0.17399999999999999</v>
      </c>
      <c r="BA2534">
        <v>0.17</v>
      </c>
      <c r="BB2534">
        <v>2017</v>
      </c>
    </row>
    <row r="2535" spans="1:54" hidden="1" x14ac:dyDescent="0.2">
      <c r="A2535">
        <v>172</v>
      </c>
      <c r="B2535" t="s">
        <v>505</v>
      </c>
      <c r="C2535" t="s">
        <v>314</v>
      </c>
      <c r="D2535" t="s">
        <v>57</v>
      </c>
      <c r="E2535" t="s">
        <v>313</v>
      </c>
      <c r="F2535" s="3" t="s">
        <v>312</v>
      </c>
      <c r="G2535" t="s">
        <v>311</v>
      </c>
      <c r="I2535" t="s">
        <v>310</v>
      </c>
      <c r="J2535">
        <v>0.749</v>
      </c>
      <c r="K2535">
        <v>0.76500000000000001</v>
      </c>
      <c r="L2535">
        <v>0.78500000000000003</v>
      </c>
      <c r="M2535">
        <v>0.81699999999999995</v>
      </c>
      <c r="N2535">
        <v>0.85599999999999998</v>
      </c>
      <c r="O2535">
        <v>0.873</v>
      </c>
      <c r="P2535">
        <v>0.89700000000000002</v>
      </c>
      <c r="Q2535">
        <v>0.91200000000000003</v>
      </c>
      <c r="R2535">
        <v>0.94799999999999995</v>
      </c>
      <c r="S2535">
        <v>0.97299999999999998</v>
      </c>
      <c r="T2535">
        <v>0.98699999999999999</v>
      </c>
      <c r="U2535">
        <v>0.97</v>
      </c>
      <c r="V2535">
        <v>0.95699999999999996</v>
      </c>
      <c r="W2535">
        <v>0.95199999999999996</v>
      </c>
      <c r="X2535">
        <v>0.94899999999999995</v>
      </c>
      <c r="Y2535">
        <v>0.96899999999999997</v>
      </c>
      <c r="Z2535">
        <v>0.95</v>
      </c>
      <c r="AA2535">
        <v>0.95399999999999996</v>
      </c>
      <c r="AB2535">
        <v>0.97299999999999998</v>
      </c>
      <c r="AC2535">
        <v>0.96799999999999997</v>
      </c>
      <c r="AD2535">
        <v>0.96199999999999997</v>
      </c>
      <c r="AE2535">
        <v>0.97099999999999997</v>
      </c>
      <c r="AF2535">
        <v>0.96599999999999997</v>
      </c>
      <c r="AG2535">
        <v>0.94899999999999995</v>
      </c>
      <c r="AH2535">
        <v>0.92900000000000005</v>
      </c>
      <c r="AI2535">
        <v>0.90900000000000003</v>
      </c>
      <c r="AJ2535">
        <v>0.89</v>
      </c>
      <c r="AK2535">
        <v>0.89100000000000001</v>
      </c>
      <c r="AL2535">
        <v>0.9</v>
      </c>
      <c r="AM2535">
        <v>0.91</v>
      </c>
      <c r="AN2535">
        <v>0.90200000000000002</v>
      </c>
      <c r="AO2535">
        <v>0.90700000000000003</v>
      </c>
      <c r="AP2535">
        <v>0.91700000000000004</v>
      </c>
      <c r="AQ2535">
        <v>0.92500000000000004</v>
      </c>
      <c r="AR2535">
        <v>0.92400000000000004</v>
      </c>
      <c r="AS2535">
        <v>0.93200000000000005</v>
      </c>
      <c r="AT2535">
        <v>0.92700000000000005</v>
      </c>
      <c r="AU2535">
        <v>0.91900000000000004</v>
      </c>
      <c r="AV2535">
        <v>0.91200000000000003</v>
      </c>
      <c r="AW2535">
        <v>0.91</v>
      </c>
      <c r="AX2535">
        <v>0.91</v>
      </c>
      <c r="AY2535">
        <v>0.91100000000000003</v>
      </c>
      <c r="AZ2535">
        <v>0.91300000000000003</v>
      </c>
      <c r="BA2535">
        <v>0.91500000000000004</v>
      </c>
      <c r="BB2535">
        <v>2017</v>
      </c>
    </row>
    <row r="2536" spans="1:54" hidden="1" x14ac:dyDescent="0.2">
      <c r="A2536">
        <v>172</v>
      </c>
      <c r="B2536" t="s">
        <v>505</v>
      </c>
      <c r="C2536" t="s">
        <v>309</v>
      </c>
      <c r="D2536" t="s">
        <v>57</v>
      </c>
      <c r="E2536" t="s">
        <v>308</v>
      </c>
      <c r="F2536" s="3" t="s">
        <v>307</v>
      </c>
      <c r="G2536" t="s">
        <v>217</v>
      </c>
      <c r="I2536" s="3" t="s">
        <v>1098</v>
      </c>
      <c r="J2536">
        <v>31.224</v>
      </c>
      <c r="K2536">
        <v>28.376999999999999</v>
      </c>
      <c r="L2536">
        <v>28.654</v>
      </c>
      <c r="M2536">
        <v>28.372</v>
      </c>
      <c r="N2536">
        <v>27.207999999999998</v>
      </c>
      <c r="O2536">
        <v>26.925999999999998</v>
      </c>
      <c r="P2536">
        <v>26.036000000000001</v>
      </c>
      <c r="Q2536">
        <v>26.788</v>
      </c>
      <c r="R2536">
        <v>29.09</v>
      </c>
      <c r="S2536">
        <v>31.983000000000001</v>
      </c>
      <c r="T2536">
        <v>30.119</v>
      </c>
      <c r="U2536">
        <v>24.073</v>
      </c>
      <c r="V2536">
        <v>21.052</v>
      </c>
      <c r="W2536">
        <v>18.573</v>
      </c>
      <c r="X2536">
        <v>19.754000000000001</v>
      </c>
      <c r="Y2536">
        <v>20.282</v>
      </c>
      <c r="Z2536">
        <v>20.184000000000001</v>
      </c>
      <c r="AA2536">
        <v>21.713000000000001</v>
      </c>
      <c r="AB2536">
        <v>22.977</v>
      </c>
      <c r="AC2536">
        <v>22.350999999999999</v>
      </c>
      <c r="AD2536">
        <v>23.844999999999999</v>
      </c>
      <c r="AE2536">
        <v>23.16</v>
      </c>
      <c r="AF2536">
        <v>22.035</v>
      </c>
      <c r="AG2536">
        <v>22.207000000000001</v>
      </c>
      <c r="AH2536">
        <v>22.867000000000001</v>
      </c>
      <c r="AI2536">
        <v>24.6</v>
      </c>
      <c r="AJ2536">
        <v>23.984000000000002</v>
      </c>
      <c r="AK2536">
        <v>25.465</v>
      </c>
      <c r="AL2536">
        <v>25.067</v>
      </c>
      <c r="AM2536">
        <v>21.190999999999999</v>
      </c>
      <c r="AN2536">
        <v>21.6</v>
      </c>
      <c r="AO2536">
        <v>23.474</v>
      </c>
      <c r="AP2536">
        <v>22.492000000000001</v>
      </c>
      <c r="AQ2536">
        <v>21.384</v>
      </c>
      <c r="AR2536">
        <v>20.917000000000002</v>
      </c>
      <c r="AS2536">
        <v>20.888999999999999</v>
      </c>
      <c r="AT2536">
        <v>21.866</v>
      </c>
      <c r="AU2536">
        <v>22.698</v>
      </c>
      <c r="AV2536">
        <v>22.88</v>
      </c>
      <c r="AW2536">
        <v>22.895</v>
      </c>
      <c r="AX2536">
        <v>23.018999999999998</v>
      </c>
      <c r="AY2536">
        <v>23.155999999999999</v>
      </c>
      <c r="AZ2536">
        <v>23.349</v>
      </c>
      <c r="BA2536">
        <v>23.545000000000002</v>
      </c>
      <c r="BB2536">
        <v>2017</v>
      </c>
    </row>
    <row r="2537" spans="1:54" hidden="1" x14ac:dyDescent="0.2">
      <c r="A2537">
        <v>172</v>
      </c>
      <c r="B2537" t="s">
        <v>505</v>
      </c>
      <c r="C2537" t="s">
        <v>306</v>
      </c>
      <c r="D2537" t="s">
        <v>57</v>
      </c>
      <c r="E2537" t="s">
        <v>305</v>
      </c>
      <c r="F2537" s="3" t="s">
        <v>304</v>
      </c>
      <c r="G2537" t="s">
        <v>217</v>
      </c>
      <c r="I2537" s="3" t="s">
        <v>1098</v>
      </c>
      <c r="J2537">
        <v>28.532</v>
      </c>
      <c r="K2537">
        <v>27.584</v>
      </c>
      <c r="L2537">
        <v>26.972999999999999</v>
      </c>
      <c r="M2537">
        <v>26.315000000000001</v>
      </c>
      <c r="N2537">
        <v>27.280999999999999</v>
      </c>
      <c r="O2537">
        <v>25.61</v>
      </c>
      <c r="P2537">
        <v>25.117999999999999</v>
      </c>
      <c r="Q2537">
        <v>24.916</v>
      </c>
      <c r="R2537">
        <v>26.614000000000001</v>
      </c>
      <c r="S2537">
        <v>27.135000000000002</v>
      </c>
      <c r="T2537">
        <v>25.19</v>
      </c>
      <c r="U2537">
        <v>18.823</v>
      </c>
      <c r="V2537">
        <v>16.532</v>
      </c>
      <c r="W2537">
        <v>17.312000000000001</v>
      </c>
      <c r="X2537">
        <v>20.812000000000001</v>
      </c>
      <c r="Y2537">
        <v>24.393000000000001</v>
      </c>
      <c r="Z2537">
        <v>23.984000000000002</v>
      </c>
      <c r="AA2537">
        <v>26.779</v>
      </c>
      <c r="AB2537">
        <v>27.991</v>
      </c>
      <c r="AC2537">
        <v>27.498999999999999</v>
      </c>
      <c r="AD2537">
        <v>31.388999999999999</v>
      </c>
      <c r="AE2537">
        <v>31.216000000000001</v>
      </c>
      <c r="AF2537">
        <v>30.228999999999999</v>
      </c>
      <c r="AG2537">
        <v>26.843</v>
      </c>
      <c r="AH2537">
        <v>28.821999999999999</v>
      </c>
      <c r="AI2537">
        <v>27.809000000000001</v>
      </c>
      <c r="AJ2537">
        <v>27.765000000000001</v>
      </c>
      <c r="AK2537">
        <v>29.302</v>
      </c>
      <c r="AL2537">
        <v>27.312999999999999</v>
      </c>
      <c r="AM2537">
        <v>23.103999999999999</v>
      </c>
      <c r="AN2537">
        <v>22.843</v>
      </c>
      <c r="AO2537">
        <v>21.695</v>
      </c>
      <c r="AP2537">
        <v>20.558</v>
      </c>
      <c r="AQ2537">
        <v>19.780999999999999</v>
      </c>
      <c r="AR2537">
        <v>19.658000000000001</v>
      </c>
      <c r="AS2537">
        <v>19.885000000000002</v>
      </c>
      <c r="AT2537">
        <v>20.483000000000001</v>
      </c>
      <c r="AU2537">
        <v>23.366</v>
      </c>
      <c r="AV2537">
        <v>24.31</v>
      </c>
      <c r="AW2537">
        <v>24.77</v>
      </c>
      <c r="AX2537">
        <v>24.994</v>
      </c>
      <c r="AY2537">
        <v>25.257000000000001</v>
      </c>
      <c r="AZ2537">
        <v>25.515999999999998</v>
      </c>
      <c r="BA2537">
        <v>25.727</v>
      </c>
      <c r="BB2537">
        <v>2017</v>
      </c>
    </row>
    <row r="2538" spans="1:54" hidden="1" x14ac:dyDescent="0.2">
      <c r="A2538">
        <v>172</v>
      </c>
      <c r="B2538" t="s">
        <v>505</v>
      </c>
      <c r="C2538" t="s">
        <v>303</v>
      </c>
      <c r="D2538" t="s">
        <v>57</v>
      </c>
      <c r="E2538" t="s">
        <v>300</v>
      </c>
      <c r="F2538" s="3" t="s">
        <v>302</v>
      </c>
      <c r="G2538" t="s">
        <v>295</v>
      </c>
      <c r="I2538" t="s">
        <v>1099</v>
      </c>
      <c r="J2538">
        <v>32.978999999999999</v>
      </c>
      <c r="K2538">
        <v>36.936</v>
      </c>
      <c r="L2538">
        <v>40.371000000000002</v>
      </c>
      <c r="M2538">
        <v>43.762999999999998</v>
      </c>
      <c r="N2538">
        <v>46.826000000000001</v>
      </c>
      <c r="O2538">
        <v>49.551000000000002</v>
      </c>
      <c r="P2538">
        <v>50.988</v>
      </c>
      <c r="Q2538">
        <v>53.07</v>
      </c>
      <c r="R2538">
        <v>55.795000000000002</v>
      </c>
      <c r="S2538">
        <v>59.462000000000003</v>
      </c>
      <c r="T2538">
        <v>62.408999999999999</v>
      </c>
      <c r="U2538">
        <v>65.245999999999995</v>
      </c>
      <c r="V2538">
        <v>67.369</v>
      </c>
      <c r="W2538">
        <v>69.61</v>
      </c>
      <c r="X2538">
        <v>70.733000000000004</v>
      </c>
      <c r="Y2538">
        <v>71.015000000000001</v>
      </c>
      <c r="Z2538">
        <v>71.77</v>
      </c>
      <c r="AA2538">
        <v>72.643000000000001</v>
      </c>
      <c r="AB2538">
        <v>73.623000000000005</v>
      </c>
      <c r="AC2538">
        <v>74.587999999999994</v>
      </c>
      <c r="AD2538">
        <v>76.789000000000001</v>
      </c>
      <c r="AE2538">
        <v>78.835999999999999</v>
      </c>
      <c r="AF2538">
        <v>80.418000000000006</v>
      </c>
      <c r="AG2538">
        <v>81.456000000000003</v>
      </c>
      <c r="AH2538">
        <v>81.575999999999993</v>
      </c>
      <c r="AI2538">
        <v>82.207999999999998</v>
      </c>
      <c r="AJ2538">
        <v>83.256</v>
      </c>
      <c r="AK2538">
        <v>84.573999999999998</v>
      </c>
      <c r="AL2538">
        <v>87.885999999999996</v>
      </c>
      <c r="AM2538">
        <v>89.322000000000003</v>
      </c>
      <c r="AN2538">
        <v>90.828000000000003</v>
      </c>
      <c r="AO2538">
        <v>93.846999999999994</v>
      </c>
      <c r="AP2538">
        <v>96.813999999999993</v>
      </c>
      <c r="AQ2538">
        <v>98.959000000000003</v>
      </c>
      <c r="AR2538">
        <v>100.15600000000001</v>
      </c>
      <c r="AS2538">
        <v>100</v>
      </c>
      <c r="AT2538">
        <v>100.389</v>
      </c>
      <c r="AU2538">
        <v>101.232</v>
      </c>
      <c r="AV2538">
        <v>102.496</v>
      </c>
      <c r="AW2538">
        <v>104.23099999999999</v>
      </c>
      <c r="AX2538">
        <v>106.212</v>
      </c>
      <c r="AY2538">
        <v>108.336</v>
      </c>
      <c r="AZ2538">
        <v>110.503</v>
      </c>
      <c r="BA2538">
        <v>112.71299999999999</v>
      </c>
      <c r="BB2538">
        <v>2017</v>
      </c>
    </row>
    <row r="2539" spans="1:54" hidden="1" x14ac:dyDescent="0.2">
      <c r="A2539">
        <v>172</v>
      </c>
      <c r="B2539" t="s">
        <v>505</v>
      </c>
      <c r="C2539" t="s">
        <v>301</v>
      </c>
      <c r="D2539" t="s">
        <v>57</v>
      </c>
      <c r="E2539" t="s">
        <v>300</v>
      </c>
      <c r="F2539" t="s">
        <v>299</v>
      </c>
      <c r="G2539" t="s">
        <v>275</v>
      </c>
      <c r="I2539" t="s">
        <v>298</v>
      </c>
      <c r="J2539">
        <v>11.602</v>
      </c>
      <c r="K2539">
        <v>12</v>
      </c>
      <c r="L2539">
        <v>9.3000000000000007</v>
      </c>
      <c r="M2539">
        <v>8.4</v>
      </c>
      <c r="N2539">
        <v>7</v>
      </c>
      <c r="O2539">
        <v>5.82</v>
      </c>
      <c r="P2539">
        <v>2.9</v>
      </c>
      <c r="Q2539">
        <v>4.0819999999999999</v>
      </c>
      <c r="R2539">
        <v>5.1349999999999998</v>
      </c>
      <c r="S2539">
        <v>6.5720000000000001</v>
      </c>
      <c r="T2539">
        <v>4.9569999999999999</v>
      </c>
      <c r="U2539">
        <v>4.5449999999999999</v>
      </c>
      <c r="V2539">
        <v>3.254</v>
      </c>
      <c r="W2539">
        <v>3.3260000000000001</v>
      </c>
      <c r="X2539">
        <v>1.6140000000000001</v>
      </c>
      <c r="Y2539">
        <v>0.39800000000000002</v>
      </c>
      <c r="Z2539">
        <v>1.0629999999999999</v>
      </c>
      <c r="AA2539">
        <v>1.2170000000000001</v>
      </c>
      <c r="AB2539">
        <v>1.349</v>
      </c>
      <c r="AC2539">
        <v>1.31</v>
      </c>
      <c r="AD2539">
        <v>2.952</v>
      </c>
      <c r="AE2539">
        <v>2.665</v>
      </c>
      <c r="AF2539">
        <v>2.0070000000000001</v>
      </c>
      <c r="AG2539">
        <v>1.29</v>
      </c>
      <c r="AH2539">
        <v>0.14699999999999999</v>
      </c>
      <c r="AI2539">
        <v>0.77400000000000002</v>
      </c>
      <c r="AJ2539">
        <v>1.2749999999999999</v>
      </c>
      <c r="AK2539">
        <v>1.583</v>
      </c>
      <c r="AL2539">
        <v>3.9159999999999999</v>
      </c>
      <c r="AM2539">
        <v>1.6339999999999999</v>
      </c>
      <c r="AN2539">
        <v>1.6859999999999999</v>
      </c>
      <c r="AO2539">
        <v>3.3239999999999998</v>
      </c>
      <c r="AP2539">
        <v>3.1619999999999999</v>
      </c>
      <c r="AQ2539">
        <v>2.2160000000000002</v>
      </c>
      <c r="AR2539">
        <v>1.2090000000000001</v>
      </c>
      <c r="AS2539">
        <v>-0.156</v>
      </c>
      <c r="AT2539">
        <v>0.38900000000000001</v>
      </c>
      <c r="AU2539">
        <v>0.83899999999999997</v>
      </c>
      <c r="AV2539">
        <v>1.2490000000000001</v>
      </c>
      <c r="AW2539">
        <v>1.6930000000000001</v>
      </c>
      <c r="AX2539">
        <v>1.9</v>
      </c>
      <c r="AY2539">
        <v>2</v>
      </c>
      <c r="AZ2539">
        <v>2</v>
      </c>
      <c r="BA2539">
        <v>2</v>
      </c>
      <c r="BB2539">
        <v>2017</v>
      </c>
    </row>
    <row r="2540" spans="1:54" hidden="1" x14ac:dyDescent="0.2">
      <c r="A2540">
        <v>172</v>
      </c>
      <c r="B2540" t="s">
        <v>505</v>
      </c>
      <c r="C2540" t="s">
        <v>297</v>
      </c>
      <c r="D2540" t="s">
        <v>57</v>
      </c>
      <c r="E2540" t="s">
        <v>293</v>
      </c>
      <c r="F2540" s="3" t="s">
        <v>296</v>
      </c>
      <c r="G2540" t="s">
        <v>295</v>
      </c>
      <c r="I2540" t="s">
        <v>1099</v>
      </c>
      <c r="J2540">
        <v>35.286999999999999</v>
      </c>
      <c r="K2540">
        <v>38.78</v>
      </c>
      <c r="L2540">
        <v>42.222999999999999</v>
      </c>
      <c r="M2540">
        <v>45.819000000000003</v>
      </c>
      <c r="N2540">
        <v>48.628999999999998</v>
      </c>
      <c r="O2540">
        <v>51.027000000000001</v>
      </c>
      <c r="P2540">
        <v>52.75</v>
      </c>
      <c r="Q2540">
        <v>54.661000000000001</v>
      </c>
      <c r="R2540">
        <v>57.884</v>
      </c>
      <c r="S2540">
        <v>62.018000000000001</v>
      </c>
      <c r="T2540">
        <v>63.3</v>
      </c>
      <c r="U2540">
        <v>66.180000000000007</v>
      </c>
      <c r="V2540">
        <v>67.900000000000006</v>
      </c>
      <c r="W2540">
        <v>69.88</v>
      </c>
      <c r="X2540">
        <v>71.03</v>
      </c>
      <c r="Y2540">
        <v>70.7</v>
      </c>
      <c r="Z2540">
        <v>71.92</v>
      </c>
      <c r="AA2540">
        <v>73.069999999999993</v>
      </c>
      <c r="AB2540">
        <v>73.64</v>
      </c>
      <c r="AC2540">
        <v>75.290000000000006</v>
      </c>
      <c r="AD2540">
        <v>77.45</v>
      </c>
      <c r="AE2540">
        <v>79.27</v>
      </c>
      <c r="AF2540">
        <v>80.63</v>
      </c>
      <c r="AG2540">
        <v>81.59</v>
      </c>
      <c r="AH2540">
        <v>81.709999999999994</v>
      </c>
      <c r="AI2540">
        <v>82.54</v>
      </c>
      <c r="AJ2540">
        <v>83.56</v>
      </c>
      <c r="AK2540">
        <v>85.18</v>
      </c>
      <c r="AL2540">
        <v>88.06</v>
      </c>
      <c r="AM2540">
        <v>89.65</v>
      </c>
      <c r="AN2540">
        <v>92.13</v>
      </c>
      <c r="AO2540">
        <v>94.53</v>
      </c>
      <c r="AP2540">
        <v>97.79</v>
      </c>
      <c r="AQ2540">
        <v>99.68</v>
      </c>
      <c r="AR2540">
        <v>100.23</v>
      </c>
      <c r="AS2540">
        <v>99.98</v>
      </c>
      <c r="AT2540">
        <v>101.08</v>
      </c>
      <c r="AU2540">
        <v>101.59</v>
      </c>
      <c r="AV2540">
        <v>103.328</v>
      </c>
      <c r="AW2540">
        <v>105.077</v>
      </c>
      <c r="AX2540">
        <v>107.074</v>
      </c>
      <c r="AY2540">
        <v>109.215</v>
      </c>
      <c r="AZ2540">
        <v>111.4</v>
      </c>
      <c r="BA2540">
        <v>113.628</v>
      </c>
      <c r="BB2540">
        <v>2017</v>
      </c>
    </row>
    <row r="2541" spans="1:54" hidden="1" x14ac:dyDescent="0.2">
      <c r="A2541">
        <v>172</v>
      </c>
      <c r="B2541" t="s">
        <v>505</v>
      </c>
      <c r="C2541" t="s">
        <v>294</v>
      </c>
      <c r="D2541" t="s">
        <v>57</v>
      </c>
      <c r="E2541" t="s">
        <v>293</v>
      </c>
      <c r="F2541" t="s">
        <v>292</v>
      </c>
      <c r="G2541" t="s">
        <v>275</v>
      </c>
      <c r="I2541" t="s">
        <v>291</v>
      </c>
      <c r="J2541">
        <v>13.760999999999999</v>
      </c>
      <c r="K2541">
        <v>9.8970000000000002</v>
      </c>
      <c r="L2541">
        <v>8.8780000000000001</v>
      </c>
      <c r="M2541">
        <v>8.5180000000000007</v>
      </c>
      <c r="N2541">
        <v>6.1319999999999997</v>
      </c>
      <c r="O2541">
        <v>4.931</v>
      </c>
      <c r="P2541">
        <v>3.3769999999999998</v>
      </c>
      <c r="Q2541">
        <v>3.6219999999999999</v>
      </c>
      <c r="R2541">
        <v>5.8959999999999999</v>
      </c>
      <c r="S2541">
        <v>7.1429999999999998</v>
      </c>
      <c r="T2541">
        <v>2.0670000000000002</v>
      </c>
      <c r="U2541">
        <v>4.55</v>
      </c>
      <c r="V2541">
        <v>2.5990000000000002</v>
      </c>
      <c r="W2541">
        <v>2.9159999999999999</v>
      </c>
      <c r="X2541">
        <v>1.6459999999999999</v>
      </c>
      <c r="Y2541">
        <v>-0.46500000000000002</v>
      </c>
      <c r="Z2541">
        <v>1.726</v>
      </c>
      <c r="AA2541">
        <v>1.599</v>
      </c>
      <c r="AB2541">
        <v>0.78</v>
      </c>
      <c r="AC2541">
        <v>2.2410000000000001</v>
      </c>
      <c r="AD2541">
        <v>2.8690000000000002</v>
      </c>
      <c r="AE2541">
        <v>2.35</v>
      </c>
      <c r="AF2541">
        <v>1.716</v>
      </c>
      <c r="AG2541">
        <v>1.1910000000000001</v>
      </c>
      <c r="AH2541">
        <v>0.14699999999999999</v>
      </c>
      <c r="AI2541">
        <v>1.016</v>
      </c>
      <c r="AJ2541">
        <v>1.236</v>
      </c>
      <c r="AK2541">
        <v>1.9390000000000001</v>
      </c>
      <c r="AL2541">
        <v>3.3809999999999998</v>
      </c>
      <c r="AM2541">
        <v>1.806</v>
      </c>
      <c r="AN2541">
        <v>2.766</v>
      </c>
      <c r="AO2541">
        <v>2.605</v>
      </c>
      <c r="AP2541">
        <v>3.4489999999999998</v>
      </c>
      <c r="AQ2541">
        <v>1.9330000000000001</v>
      </c>
      <c r="AR2541">
        <v>0.55200000000000005</v>
      </c>
      <c r="AS2541">
        <v>-0.249</v>
      </c>
      <c r="AT2541">
        <v>1.1000000000000001</v>
      </c>
      <c r="AU2541">
        <v>0.505</v>
      </c>
      <c r="AV2541">
        <v>1.7110000000000001</v>
      </c>
      <c r="AW2541">
        <v>1.6930000000000001</v>
      </c>
      <c r="AX2541">
        <v>1.9</v>
      </c>
      <c r="AY2541">
        <v>2</v>
      </c>
      <c r="AZ2541">
        <v>2</v>
      </c>
      <c r="BA2541">
        <v>2</v>
      </c>
      <c r="BB2541">
        <v>2017</v>
      </c>
    </row>
    <row r="2542" spans="1:54" hidden="1" x14ac:dyDescent="0.2">
      <c r="A2542">
        <v>172</v>
      </c>
      <c r="B2542" t="s">
        <v>505</v>
      </c>
      <c r="C2542" t="s">
        <v>290</v>
      </c>
      <c r="D2542" t="s">
        <v>57</v>
      </c>
      <c r="E2542" t="s">
        <v>289</v>
      </c>
      <c r="G2542" t="s">
        <v>288</v>
      </c>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row>
    <row r="2543" spans="1:54" hidden="1" x14ac:dyDescent="0.2">
      <c r="A2543">
        <v>172</v>
      </c>
      <c r="B2543" t="s">
        <v>505</v>
      </c>
      <c r="C2543" t="s">
        <v>287</v>
      </c>
      <c r="D2543" t="s">
        <v>57</v>
      </c>
      <c r="E2543" t="s">
        <v>286</v>
      </c>
      <c r="F2543" s="3" t="s">
        <v>285</v>
      </c>
      <c r="G2543" t="s">
        <v>275</v>
      </c>
      <c r="I2543" s="3" t="s">
        <v>1100</v>
      </c>
      <c r="J2543">
        <v>8.5519999999999996</v>
      </c>
      <c r="K2543">
        <v>-4.5880000000000001</v>
      </c>
      <c r="L2543">
        <v>2.21</v>
      </c>
      <c r="M2543">
        <v>4.1130000000000004</v>
      </c>
      <c r="N2543">
        <v>0.91800000000000004</v>
      </c>
      <c r="O2543">
        <v>6.3620000000000001</v>
      </c>
      <c r="P2543">
        <v>3.492</v>
      </c>
      <c r="Q2543">
        <v>8.7899999999999991</v>
      </c>
      <c r="R2543">
        <v>10.63</v>
      </c>
      <c r="S2543">
        <v>9.0120000000000005</v>
      </c>
      <c r="T2543">
        <v>-0.34100000000000003</v>
      </c>
      <c r="U2543">
        <v>-13.319000000000001</v>
      </c>
      <c r="V2543">
        <v>0.7</v>
      </c>
      <c r="W2543">
        <v>1.357</v>
      </c>
      <c r="X2543">
        <v>12.813000000000001</v>
      </c>
      <c r="Y2543">
        <v>8.1880000000000006</v>
      </c>
      <c r="Z2543">
        <v>7.2359999999999998</v>
      </c>
      <c r="AA2543">
        <v>11.882</v>
      </c>
      <c r="AB2543">
        <v>8.4710000000000001</v>
      </c>
      <c r="AC2543">
        <v>4.2880000000000003</v>
      </c>
      <c r="AD2543">
        <v>14.862</v>
      </c>
      <c r="AE2543">
        <v>1.381</v>
      </c>
      <c r="AF2543">
        <v>4.2919999999999998</v>
      </c>
      <c r="AG2543">
        <v>4.1079999999999997</v>
      </c>
      <c r="AH2543">
        <v>8.125</v>
      </c>
      <c r="AI2543">
        <v>11.183999999999999</v>
      </c>
      <c r="AJ2543">
        <v>6.69</v>
      </c>
      <c r="AK2543">
        <v>7.399</v>
      </c>
      <c r="AL2543">
        <v>7.9269999999999996</v>
      </c>
      <c r="AM2543">
        <v>-16.853999999999999</v>
      </c>
      <c r="AN2543">
        <v>6.5</v>
      </c>
      <c r="AO2543">
        <v>6.0339999999999998</v>
      </c>
      <c r="AP2543">
        <v>1.6319999999999999</v>
      </c>
      <c r="AQ2543">
        <v>0.45900000000000002</v>
      </c>
      <c r="AR2543">
        <v>-1.2929999999999999</v>
      </c>
      <c r="AS2543">
        <v>3.226</v>
      </c>
      <c r="AT2543">
        <v>5.4240000000000004</v>
      </c>
      <c r="AU2543">
        <v>2.5950000000000002</v>
      </c>
      <c r="AV2543">
        <v>2.4900000000000002</v>
      </c>
      <c r="AW2543">
        <v>2.9860000000000002</v>
      </c>
      <c r="AX2543">
        <v>3.2</v>
      </c>
      <c r="AY2543">
        <v>3</v>
      </c>
      <c r="AZ2543">
        <v>3</v>
      </c>
      <c r="BA2543">
        <v>3.0489999999999999</v>
      </c>
      <c r="BB2543">
        <v>2017</v>
      </c>
    </row>
    <row r="2544" spans="1:54" hidden="1" x14ac:dyDescent="0.2">
      <c r="A2544">
        <v>172</v>
      </c>
      <c r="B2544" t="s">
        <v>505</v>
      </c>
      <c r="C2544" t="s">
        <v>284</v>
      </c>
      <c r="D2544" t="s">
        <v>57</v>
      </c>
      <c r="E2544" t="s">
        <v>283</v>
      </c>
      <c r="F2544" s="3" t="s">
        <v>282</v>
      </c>
      <c r="G2544" t="s">
        <v>275</v>
      </c>
      <c r="I2544" s="3" t="s">
        <v>1100</v>
      </c>
      <c r="J2544" t="s">
        <v>215</v>
      </c>
      <c r="K2544">
        <v>7.8170000000000002</v>
      </c>
      <c r="L2544">
        <v>-0.31900000000000001</v>
      </c>
      <c r="M2544">
        <v>3.238</v>
      </c>
      <c r="N2544">
        <v>7.0060000000000002</v>
      </c>
      <c r="O2544">
        <v>1.5860000000000001</v>
      </c>
      <c r="P2544">
        <v>3.202</v>
      </c>
      <c r="Q2544">
        <v>1.5940000000000001</v>
      </c>
      <c r="R2544">
        <v>3.452</v>
      </c>
      <c r="S2544">
        <v>1.242</v>
      </c>
      <c r="T2544">
        <v>1.7</v>
      </c>
      <c r="U2544">
        <v>-16.908000000000001</v>
      </c>
      <c r="V2544">
        <v>0.57899999999999996</v>
      </c>
      <c r="W2544">
        <v>-1.091</v>
      </c>
      <c r="X2544">
        <v>17.797999999999998</v>
      </c>
      <c r="Y2544">
        <v>6.8369999999999997</v>
      </c>
      <c r="Z2544">
        <v>10.406000000000001</v>
      </c>
      <c r="AA2544">
        <v>14.22</v>
      </c>
      <c r="AB2544">
        <v>11.837999999999999</v>
      </c>
      <c r="AC2544">
        <v>3.7130000000000001</v>
      </c>
      <c r="AD2544">
        <v>14.151</v>
      </c>
      <c r="AE2544">
        <v>2.665</v>
      </c>
      <c r="AF2544">
        <v>5.2869999999999999</v>
      </c>
      <c r="AG2544">
        <v>5.1269999999999998</v>
      </c>
      <c r="AH2544">
        <v>8.3650000000000002</v>
      </c>
      <c r="AI2544">
        <v>8.718</v>
      </c>
      <c r="AJ2544">
        <v>8.2940000000000005</v>
      </c>
      <c r="AK2544">
        <v>7.3659999999999997</v>
      </c>
      <c r="AL2544">
        <v>3.7269999999999999</v>
      </c>
      <c r="AM2544">
        <v>-20.606999999999999</v>
      </c>
      <c r="AN2544">
        <v>9.5749999999999993</v>
      </c>
      <c r="AO2544">
        <v>8.3420000000000005</v>
      </c>
      <c r="AP2544">
        <v>-1.982</v>
      </c>
      <c r="AQ2544">
        <v>1.3720000000000001</v>
      </c>
      <c r="AR2544">
        <v>-0.23200000000000001</v>
      </c>
      <c r="AS2544">
        <v>6.8000000000000005E-2</v>
      </c>
      <c r="AT2544">
        <v>6.9109999999999996</v>
      </c>
      <c r="AU2544">
        <v>4.194</v>
      </c>
      <c r="AV2544">
        <v>2.2999999999999998</v>
      </c>
      <c r="AW2544">
        <v>2.98</v>
      </c>
      <c r="AX2544">
        <v>3.2</v>
      </c>
      <c r="AY2544">
        <v>3</v>
      </c>
      <c r="AZ2544">
        <v>3</v>
      </c>
      <c r="BA2544">
        <v>3.0489999999999999</v>
      </c>
      <c r="BB2544">
        <v>2017</v>
      </c>
    </row>
    <row r="2545" spans="1:54" hidden="1" x14ac:dyDescent="0.2">
      <c r="A2545">
        <v>172</v>
      </c>
      <c r="B2545" t="s">
        <v>505</v>
      </c>
      <c r="C2545" t="s">
        <v>281</v>
      </c>
      <c r="D2545" t="s">
        <v>57</v>
      </c>
      <c r="E2545" t="s">
        <v>280</v>
      </c>
      <c r="F2545" s="3" t="s">
        <v>279</v>
      </c>
      <c r="G2545" t="s">
        <v>275</v>
      </c>
      <c r="I2545" s="3" t="s">
        <v>1100</v>
      </c>
      <c r="J2545">
        <v>8.0980000000000008</v>
      </c>
      <c r="K2545">
        <v>5.8040000000000003</v>
      </c>
      <c r="L2545">
        <v>-1.87</v>
      </c>
      <c r="M2545">
        <v>4.327</v>
      </c>
      <c r="N2545">
        <v>6.5270000000000001</v>
      </c>
      <c r="O2545">
        <v>0.63700000000000001</v>
      </c>
      <c r="P2545">
        <v>1.6839999999999999</v>
      </c>
      <c r="Q2545">
        <v>2.7570000000000001</v>
      </c>
      <c r="R2545">
        <v>3.1669999999999998</v>
      </c>
      <c r="S2545">
        <v>2.746</v>
      </c>
      <c r="T2545">
        <v>1.653</v>
      </c>
      <c r="U2545">
        <v>-7.8929999999999998</v>
      </c>
      <c r="V2545">
        <v>10.377000000000001</v>
      </c>
      <c r="W2545">
        <v>16.666</v>
      </c>
      <c r="X2545">
        <v>13.29</v>
      </c>
      <c r="Y2545">
        <v>8.7520000000000007</v>
      </c>
      <c r="Z2545">
        <v>5.76</v>
      </c>
      <c r="AA2545">
        <v>14.029</v>
      </c>
      <c r="AB2545">
        <v>8.8710000000000004</v>
      </c>
      <c r="AC2545">
        <v>11.337999999999999</v>
      </c>
      <c r="AD2545">
        <v>16.103000000000002</v>
      </c>
      <c r="AE2545">
        <v>1.323</v>
      </c>
      <c r="AF2545">
        <v>3.669</v>
      </c>
      <c r="AG2545">
        <v>-1.2110000000000001</v>
      </c>
      <c r="AH2545">
        <v>8.6560000000000006</v>
      </c>
      <c r="AI2545">
        <v>6.9</v>
      </c>
      <c r="AJ2545">
        <v>10.129</v>
      </c>
      <c r="AK2545">
        <v>9.0649999999999995</v>
      </c>
      <c r="AL2545">
        <v>6.585</v>
      </c>
      <c r="AM2545">
        <v>-20.088999999999999</v>
      </c>
      <c r="AN2545">
        <v>6.1790000000000003</v>
      </c>
      <c r="AO2545">
        <v>1.986</v>
      </c>
      <c r="AP2545">
        <v>1.24</v>
      </c>
      <c r="AQ2545">
        <v>1.119</v>
      </c>
      <c r="AR2545">
        <v>-2.7250000000000001</v>
      </c>
      <c r="AS2545">
        <v>0.92900000000000005</v>
      </c>
      <c r="AT2545">
        <v>2.3279999999999998</v>
      </c>
      <c r="AU2545">
        <v>8.2759999999999998</v>
      </c>
      <c r="AV2545">
        <v>4.5</v>
      </c>
      <c r="AW2545">
        <v>4</v>
      </c>
      <c r="AX2545">
        <v>3.1</v>
      </c>
      <c r="AY2545">
        <v>3</v>
      </c>
      <c r="AZ2545">
        <v>3</v>
      </c>
      <c r="BA2545">
        <v>2.95</v>
      </c>
      <c r="BB2545">
        <v>2017</v>
      </c>
    </row>
    <row r="2546" spans="1:54" hidden="1" x14ac:dyDescent="0.2">
      <c r="A2546">
        <v>172</v>
      </c>
      <c r="B2546" t="s">
        <v>505</v>
      </c>
      <c r="C2546" t="s">
        <v>278</v>
      </c>
      <c r="D2546" t="s">
        <v>57</v>
      </c>
      <c r="E2546" t="s">
        <v>277</v>
      </c>
      <c r="F2546" s="3" t="s">
        <v>276</v>
      </c>
      <c r="G2546" t="s">
        <v>275</v>
      </c>
      <c r="I2546" s="3" t="s">
        <v>1100</v>
      </c>
      <c r="J2546" t="s">
        <v>215</v>
      </c>
      <c r="K2546">
        <v>-5.2080000000000002</v>
      </c>
      <c r="L2546">
        <v>0.96299999999999997</v>
      </c>
      <c r="M2546">
        <v>3.1640000000000001</v>
      </c>
      <c r="N2546">
        <v>-1.548</v>
      </c>
      <c r="O2546">
        <v>6.72</v>
      </c>
      <c r="P2546">
        <v>5.2910000000000004</v>
      </c>
      <c r="Q2546">
        <v>7.79</v>
      </c>
      <c r="R2546">
        <v>10.87</v>
      </c>
      <c r="S2546">
        <v>8.3640000000000008</v>
      </c>
      <c r="T2546">
        <v>-2.2999999999999998</v>
      </c>
      <c r="U2546">
        <v>-6.9029999999999996</v>
      </c>
      <c r="V2546">
        <v>9.4589999999999996</v>
      </c>
      <c r="W2546">
        <v>16.689</v>
      </c>
      <c r="X2546">
        <v>12.872999999999999</v>
      </c>
      <c r="Y2546">
        <v>8.2349999999999994</v>
      </c>
      <c r="Z2546">
        <v>7.1189999999999998</v>
      </c>
      <c r="AA2546">
        <v>16.113</v>
      </c>
      <c r="AB2546">
        <v>9.8279999999999994</v>
      </c>
      <c r="AC2546">
        <v>6.91</v>
      </c>
      <c r="AD2546">
        <v>20.678999999999998</v>
      </c>
      <c r="AE2546">
        <v>-1.9530000000000001</v>
      </c>
      <c r="AF2546">
        <v>2.9609999999999999</v>
      </c>
      <c r="AG2546">
        <v>0.92100000000000004</v>
      </c>
      <c r="AH2546">
        <v>6.4260000000000002</v>
      </c>
      <c r="AI2546">
        <v>5.984</v>
      </c>
      <c r="AJ2546">
        <v>12.66</v>
      </c>
      <c r="AK2546">
        <v>7.327</v>
      </c>
      <c r="AL2546">
        <v>2.331</v>
      </c>
      <c r="AM2546">
        <v>-23.571999999999999</v>
      </c>
      <c r="AN2546">
        <v>7.6669999999999998</v>
      </c>
      <c r="AO2546">
        <v>2.8969999999999998</v>
      </c>
      <c r="AP2546">
        <v>0.93300000000000005</v>
      </c>
      <c r="AQ2546">
        <v>2.105</v>
      </c>
      <c r="AR2546">
        <v>0.40699999999999997</v>
      </c>
      <c r="AS2546">
        <v>-3.8959999999999999</v>
      </c>
      <c r="AT2546">
        <v>2.25</v>
      </c>
      <c r="AU2546">
        <v>8.1460000000000008</v>
      </c>
      <c r="AV2546">
        <v>4.5</v>
      </c>
      <c r="AW2546">
        <v>4</v>
      </c>
      <c r="AX2546">
        <v>3.1</v>
      </c>
      <c r="AY2546">
        <v>3</v>
      </c>
      <c r="AZ2546">
        <v>3</v>
      </c>
      <c r="BA2546">
        <v>2.95</v>
      </c>
      <c r="BB2546">
        <v>2017</v>
      </c>
    </row>
    <row r="2547" spans="1:54" hidden="1" x14ac:dyDescent="0.2">
      <c r="A2547">
        <v>172</v>
      </c>
      <c r="B2547" t="s">
        <v>505</v>
      </c>
      <c r="C2547" t="s">
        <v>274</v>
      </c>
      <c r="D2547" t="s">
        <v>57</v>
      </c>
      <c r="E2547" t="s">
        <v>273</v>
      </c>
      <c r="F2547" s="3" t="s">
        <v>272</v>
      </c>
      <c r="G2547" t="s">
        <v>271</v>
      </c>
      <c r="I2547" t="s">
        <v>1101</v>
      </c>
      <c r="J2547">
        <v>5.2880000000000003</v>
      </c>
      <c r="K2547">
        <v>5.7430000000000003</v>
      </c>
      <c r="L2547">
        <v>6.0759999999999996</v>
      </c>
      <c r="M2547">
        <v>6.1470000000000002</v>
      </c>
      <c r="N2547">
        <v>5.9279999999999999</v>
      </c>
      <c r="O2547">
        <v>6.0490000000000004</v>
      </c>
      <c r="P2547">
        <v>6.665</v>
      </c>
      <c r="Q2547">
        <v>4.9000000000000004</v>
      </c>
      <c r="R2547">
        <v>4.2080000000000002</v>
      </c>
      <c r="S2547">
        <v>3.1080000000000001</v>
      </c>
      <c r="T2547">
        <v>3.2</v>
      </c>
      <c r="U2547">
        <v>6.7</v>
      </c>
      <c r="V2547">
        <v>11.8</v>
      </c>
      <c r="W2547">
        <v>16.5</v>
      </c>
      <c r="X2547">
        <v>16.7</v>
      </c>
      <c r="Y2547">
        <v>15.5</v>
      </c>
      <c r="Z2547">
        <v>14.6</v>
      </c>
      <c r="AA2547">
        <v>12.7</v>
      </c>
      <c r="AB2547">
        <v>11.5</v>
      </c>
      <c r="AC2547">
        <v>10.275</v>
      </c>
      <c r="AD2547">
        <v>9.875</v>
      </c>
      <c r="AE2547">
        <v>9.1999999999999993</v>
      </c>
      <c r="AF2547">
        <v>9.1750000000000007</v>
      </c>
      <c r="AG2547">
        <v>9.0749999999999993</v>
      </c>
      <c r="AH2547">
        <v>8.875</v>
      </c>
      <c r="AI2547">
        <v>8.4749999999999996</v>
      </c>
      <c r="AJ2547">
        <v>7.7750000000000004</v>
      </c>
      <c r="AK2547">
        <v>6.95</v>
      </c>
      <c r="AL2547">
        <v>6.4249999999999998</v>
      </c>
      <c r="AM2547">
        <v>8.3249999999999993</v>
      </c>
      <c r="AN2547">
        <v>8.5</v>
      </c>
      <c r="AO2547">
        <v>7.7750000000000004</v>
      </c>
      <c r="AP2547">
        <v>7.6829999999999998</v>
      </c>
      <c r="AQ2547">
        <v>8.1920000000000002</v>
      </c>
      <c r="AR2547">
        <v>8.6579999999999995</v>
      </c>
      <c r="AS2547">
        <v>9.375</v>
      </c>
      <c r="AT2547">
        <v>8.7919999999999998</v>
      </c>
      <c r="AU2547">
        <v>8.6669999999999998</v>
      </c>
      <c r="AV2547">
        <v>8.0039999999999996</v>
      </c>
      <c r="AW2547">
        <v>7.4509999999999996</v>
      </c>
      <c r="AX2547">
        <v>7.2309999999999999</v>
      </c>
      <c r="AY2547">
        <v>7.0910000000000002</v>
      </c>
      <c r="AZ2547">
        <v>7.0309999999999997</v>
      </c>
      <c r="BA2547">
        <v>6.9710000000000001</v>
      </c>
      <c r="BB2547">
        <v>2017</v>
      </c>
    </row>
    <row r="2548" spans="1:54" hidden="1" x14ac:dyDescent="0.2">
      <c r="A2548">
        <v>172</v>
      </c>
      <c r="B2548" t="s">
        <v>505</v>
      </c>
      <c r="C2548" t="s">
        <v>270</v>
      </c>
      <c r="D2548" t="s">
        <v>57</v>
      </c>
      <c r="E2548" t="s">
        <v>269</v>
      </c>
      <c r="F2548" s="3" t="s">
        <v>268</v>
      </c>
      <c r="G2548" t="s">
        <v>264</v>
      </c>
      <c r="H2548" t="s">
        <v>263</v>
      </c>
      <c r="I2548" t="s">
        <v>1101</v>
      </c>
      <c r="J2548">
        <v>2.355</v>
      </c>
      <c r="K2548">
        <v>2.3839999999999999</v>
      </c>
      <c r="L2548">
        <v>2.411</v>
      </c>
      <c r="M2548">
        <v>2.42</v>
      </c>
      <c r="N2548">
        <v>2.4350000000000001</v>
      </c>
      <c r="O2548">
        <v>2.4390000000000001</v>
      </c>
      <c r="P2548">
        <v>2.431</v>
      </c>
      <c r="Q2548">
        <v>2.4449999999999998</v>
      </c>
      <c r="R2548">
        <v>2.4689999999999999</v>
      </c>
      <c r="S2548">
        <v>2.4929999999999999</v>
      </c>
      <c r="T2548">
        <v>2.5049999999999999</v>
      </c>
      <c r="U2548">
        <v>2.375</v>
      </c>
      <c r="V2548">
        <v>2.206</v>
      </c>
      <c r="W2548">
        <v>2.0710000000000002</v>
      </c>
      <c r="X2548">
        <v>2.0550000000000002</v>
      </c>
      <c r="Y2548">
        <v>2.0990000000000002</v>
      </c>
      <c r="Z2548">
        <v>2.1269999999999998</v>
      </c>
      <c r="AA2548">
        <v>2.17</v>
      </c>
      <c r="AB2548">
        <v>2.222</v>
      </c>
      <c r="AC2548">
        <v>2.2959999999999998</v>
      </c>
      <c r="AD2548">
        <v>2.3359999999999999</v>
      </c>
      <c r="AE2548">
        <v>2.367</v>
      </c>
      <c r="AF2548">
        <v>2.3719999999999999</v>
      </c>
      <c r="AG2548">
        <v>2.3650000000000002</v>
      </c>
      <c r="AH2548">
        <v>2.3650000000000002</v>
      </c>
      <c r="AI2548">
        <v>2.4009999999999998</v>
      </c>
      <c r="AJ2548">
        <v>2.444</v>
      </c>
      <c r="AK2548">
        <v>2.492</v>
      </c>
      <c r="AL2548">
        <v>2.5310000000000001</v>
      </c>
      <c r="AM2548">
        <v>2.4569999999999999</v>
      </c>
      <c r="AN2548">
        <v>2.4470000000000001</v>
      </c>
      <c r="AO2548">
        <v>2.4740000000000002</v>
      </c>
      <c r="AP2548">
        <v>2.4830000000000001</v>
      </c>
      <c r="AQ2548">
        <v>2.4569999999999999</v>
      </c>
      <c r="AR2548">
        <v>2.4470000000000001</v>
      </c>
      <c r="AS2548">
        <v>2.4369999999999998</v>
      </c>
      <c r="AT2548">
        <v>2.448</v>
      </c>
      <c r="AU2548">
        <v>2.4729999999999999</v>
      </c>
      <c r="AV2548">
        <v>2.5150000000000001</v>
      </c>
      <c r="AW2548">
        <v>2.54</v>
      </c>
      <c r="AX2548" t="s">
        <v>215</v>
      </c>
      <c r="AY2548" t="s">
        <v>215</v>
      </c>
      <c r="AZ2548" t="s">
        <v>215</v>
      </c>
      <c r="BA2548" t="s">
        <v>215</v>
      </c>
      <c r="BB2548">
        <v>2017</v>
      </c>
    </row>
    <row r="2549" spans="1:54" hidden="1" x14ac:dyDescent="0.2">
      <c r="A2549">
        <v>172</v>
      </c>
      <c r="B2549" t="s">
        <v>505</v>
      </c>
      <c r="C2549" t="s">
        <v>267</v>
      </c>
      <c r="D2549" t="s">
        <v>57</v>
      </c>
      <c r="E2549" t="s">
        <v>266</v>
      </c>
      <c r="F2549" s="3" t="s">
        <v>265</v>
      </c>
      <c r="G2549" t="s">
        <v>264</v>
      </c>
      <c r="H2549" t="s">
        <v>263</v>
      </c>
      <c r="I2549" t="s">
        <v>1084</v>
      </c>
      <c r="J2549">
        <v>4.7709999999999999</v>
      </c>
      <c r="K2549">
        <v>4.7880000000000003</v>
      </c>
      <c r="L2549">
        <v>4.8120000000000003</v>
      </c>
      <c r="M2549">
        <v>4.8419999999999996</v>
      </c>
      <c r="N2549">
        <v>4.87</v>
      </c>
      <c r="O2549">
        <v>4.8940000000000001</v>
      </c>
      <c r="P2549">
        <v>4.9109999999999996</v>
      </c>
      <c r="Q2549">
        <v>4.9260000000000002</v>
      </c>
      <c r="R2549">
        <v>4.9390000000000001</v>
      </c>
      <c r="S2549">
        <v>4.9539999999999997</v>
      </c>
      <c r="T2549">
        <v>4.9740000000000002</v>
      </c>
      <c r="U2549">
        <v>4.9980000000000002</v>
      </c>
      <c r="V2549">
        <v>5.0289999999999999</v>
      </c>
      <c r="W2549">
        <v>5.0549999999999997</v>
      </c>
      <c r="X2549">
        <v>5.0780000000000003</v>
      </c>
      <c r="Y2549">
        <v>5.0990000000000002</v>
      </c>
      <c r="Z2549">
        <v>5.117</v>
      </c>
      <c r="AA2549">
        <v>5.1319999999999997</v>
      </c>
      <c r="AB2549">
        <v>5.1470000000000002</v>
      </c>
      <c r="AC2549">
        <v>5.16</v>
      </c>
      <c r="AD2549">
        <v>5.1710000000000003</v>
      </c>
      <c r="AE2549">
        <v>5.181</v>
      </c>
      <c r="AF2549">
        <v>5.1950000000000003</v>
      </c>
      <c r="AG2549">
        <v>5.2060000000000004</v>
      </c>
      <c r="AH2549">
        <v>5.22</v>
      </c>
      <c r="AI2549">
        <v>5.2370000000000001</v>
      </c>
      <c r="AJ2549">
        <v>5.2560000000000002</v>
      </c>
      <c r="AK2549">
        <v>5.2770000000000001</v>
      </c>
      <c r="AL2549">
        <v>5.3</v>
      </c>
      <c r="AM2549">
        <v>5.3259999999999996</v>
      </c>
      <c r="AN2549">
        <v>5.351</v>
      </c>
      <c r="AO2549">
        <v>5.375</v>
      </c>
      <c r="AP2549">
        <v>5.4009999999999998</v>
      </c>
      <c r="AQ2549">
        <v>5.4269999999999996</v>
      </c>
      <c r="AR2549">
        <v>5.4509999999999996</v>
      </c>
      <c r="AS2549">
        <v>5.4720000000000004</v>
      </c>
      <c r="AT2549">
        <v>5.4870000000000001</v>
      </c>
      <c r="AU2549">
        <v>5.5030000000000001</v>
      </c>
      <c r="AV2549">
        <v>5.524</v>
      </c>
      <c r="AW2549">
        <v>5.5430000000000001</v>
      </c>
      <c r="AX2549">
        <v>5.5609999999999999</v>
      </c>
      <c r="AY2549">
        <v>5.5789999999999997</v>
      </c>
      <c r="AZ2549">
        <v>5.5970000000000004</v>
      </c>
      <c r="BA2549">
        <v>5.6130000000000004</v>
      </c>
      <c r="BB2549">
        <v>2017</v>
      </c>
    </row>
    <row r="2550" spans="1:54" hidden="1" x14ac:dyDescent="0.2">
      <c r="A2550">
        <v>172</v>
      </c>
      <c r="B2550" t="s">
        <v>505</v>
      </c>
      <c r="C2550" t="s">
        <v>262</v>
      </c>
      <c r="D2550" t="s">
        <v>57</v>
      </c>
      <c r="E2550" t="s">
        <v>260</v>
      </c>
      <c r="F2550" t="s">
        <v>259</v>
      </c>
      <c r="G2550" t="s">
        <v>225</v>
      </c>
      <c r="H2550" t="s">
        <v>222</v>
      </c>
      <c r="I2550" t="s">
        <v>1102</v>
      </c>
      <c r="J2550" s="3">
        <v>15.744999999999999</v>
      </c>
      <c r="K2550" s="3">
        <v>18.788</v>
      </c>
      <c r="L2550" s="3">
        <v>20.914000000000001</v>
      </c>
      <c r="M2550" s="3">
        <v>23.204999999999998</v>
      </c>
      <c r="N2550" s="3">
        <v>26.849</v>
      </c>
      <c r="O2550" s="3">
        <v>30.28</v>
      </c>
      <c r="P2550" s="3">
        <v>33.491999999999997</v>
      </c>
      <c r="Q2550" s="3">
        <v>35.024000000000001</v>
      </c>
      <c r="R2550" s="3">
        <v>41.768000000000001</v>
      </c>
      <c r="S2550" s="3">
        <v>46.348999999999997</v>
      </c>
      <c r="T2550" s="3">
        <v>48.863</v>
      </c>
      <c r="U2550" s="3">
        <v>48.725999999999999</v>
      </c>
      <c r="V2550" s="3">
        <v>47.421999999999997</v>
      </c>
      <c r="W2550" s="3">
        <v>47.570999999999998</v>
      </c>
      <c r="X2550" s="3">
        <v>50.581000000000003</v>
      </c>
      <c r="Y2550" s="3">
        <v>53.22</v>
      </c>
      <c r="Z2550" s="3">
        <v>56.209000000000003</v>
      </c>
      <c r="AA2550" s="3">
        <v>59.356000000000002</v>
      </c>
      <c r="AB2550" s="3">
        <v>63.677</v>
      </c>
      <c r="AC2550" s="3">
        <v>65.373999999999995</v>
      </c>
      <c r="AD2550" s="3">
        <v>73.182000000000002</v>
      </c>
      <c r="AE2550" s="3">
        <v>73.927999999999997</v>
      </c>
      <c r="AF2550" s="3">
        <v>76.343999999999994</v>
      </c>
      <c r="AG2550" s="3">
        <v>76.805000000000007</v>
      </c>
      <c r="AH2550" s="3">
        <v>79.923000000000002</v>
      </c>
      <c r="AI2550" s="3">
        <v>85.265000000000001</v>
      </c>
      <c r="AJ2550" s="3">
        <v>90.227999999999994</v>
      </c>
      <c r="AK2550" s="3">
        <v>96.888999999999996</v>
      </c>
      <c r="AL2550" s="3">
        <v>101.587</v>
      </c>
      <c r="AM2550" s="3">
        <v>94.552000000000007</v>
      </c>
      <c r="AN2550" s="3">
        <v>97.563000000000002</v>
      </c>
      <c r="AO2550" s="3">
        <v>105.01</v>
      </c>
      <c r="AP2550" s="3">
        <v>107.929</v>
      </c>
      <c r="AQ2550" s="3">
        <v>111.642</v>
      </c>
      <c r="AR2550" s="3">
        <v>112.80200000000001</v>
      </c>
      <c r="AS2550" s="3">
        <v>113.607</v>
      </c>
      <c r="AT2550" s="3">
        <v>116.477</v>
      </c>
      <c r="AU2550" s="3">
        <v>118.09699999999999</v>
      </c>
      <c r="AV2550" s="3">
        <v>120.28700000000001</v>
      </c>
      <c r="AW2550" s="3">
        <v>124.09399999999999</v>
      </c>
      <c r="AX2550" s="3">
        <v>129.09399999999999</v>
      </c>
      <c r="AY2550" s="3">
        <v>132.87700000000001</v>
      </c>
      <c r="AZ2550" s="3">
        <v>137.126</v>
      </c>
      <c r="BA2550">
        <v>141.50800000000001</v>
      </c>
      <c r="BB2550">
        <v>2016</v>
      </c>
    </row>
    <row r="2551" spans="1:54" hidden="1" x14ac:dyDescent="0.2">
      <c r="A2551">
        <v>172</v>
      </c>
      <c r="B2551" t="s">
        <v>505</v>
      </c>
      <c r="C2551" t="s">
        <v>261</v>
      </c>
      <c r="D2551" t="s">
        <v>57</v>
      </c>
      <c r="E2551" t="s">
        <v>260</v>
      </c>
      <c r="F2551" t="s">
        <v>259</v>
      </c>
      <c r="G2551" t="s">
        <v>217</v>
      </c>
      <c r="I2551" t="s">
        <v>258</v>
      </c>
      <c r="J2551" s="3">
        <v>46.744999999999997</v>
      </c>
      <c r="K2551" s="3">
        <v>49.320999999999998</v>
      </c>
      <c r="L2551" s="3">
        <v>48.83</v>
      </c>
      <c r="M2551" s="3">
        <v>48.555</v>
      </c>
      <c r="N2551" s="3">
        <v>50.186</v>
      </c>
      <c r="O2551" s="3">
        <v>51.951999999999998</v>
      </c>
      <c r="P2551" s="3">
        <v>53.383000000000003</v>
      </c>
      <c r="Q2551" s="3">
        <v>51.694000000000003</v>
      </c>
      <c r="R2551" s="3">
        <v>54.417999999999999</v>
      </c>
      <c r="S2551" s="3">
        <v>53.939</v>
      </c>
      <c r="T2551" s="3">
        <v>53.69</v>
      </c>
      <c r="U2551" s="3">
        <v>56.030999999999999</v>
      </c>
      <c r="V2551" s="3">
        <v>55.887999999999998</v>
      </c>
      <c r="W2551" s="3">
        <v>55.478000000000002</v>
      </c>
      <c r="X2551" s="3">
        <v>55.725000000000001</v>
      </c>
      <c r="Y2551" s="3">
        <v>54</v>
      </c>
      <c r="Z2551" s="3">
        <v>55.073999999999998</v>
      </c>
      <c r="AA2551" s="3">
        <v>53.6</v>
      </c>
      <c r="AB2551" s="3">
        <v>52.896000000000001</v>
      </c>
      <c r="AC2551" s="3">
        <v>51.506999999999998</v>
      </c>
      <c r="AD2551" s="3">
        <v>53.707000000000001</v>
      </c>
      <c r="AE2551" s="3">
        <v>51.183999999999997</v>
      </c>
      <c r="AF2551" s="3">
        <v>51.482999999999997</v>
      </c>
      <c r="AG2551" s="3">
        <v>50.673000000000002</v>
      </c>
      <c r="AH2551" s="3">
        <v>50.432000000000002</v>
      </c>
      <c r="AI2551" s="3">
        <v>51.868000000000002</v>
      </c>
      <c r="AJ2551" s="3">
        <v>52.271999999999998</v>
      </c>
      <c r="AK2551" s="3">
        <v>51.927999999999997</v>
      </c>
      <c r="AL2551" s="3">
        <v>52.442999999999998</v>
      </c>
      <c r="AM2551" s="3">
        <v>52.23</v>
      </c>
      <c r="AN2551" s="3">
        <v>52.145000000000003</v>
      </c>
      <c r="AO2551" s="3">
        <v>53.34</v>
      </c>
      <c r="AP2551" s="3">
        <v>54.02</v>
      </c>
      <c r="AQ2551" s="3">
        <v>54.905000000000001</v>
      </c>
      <c r="AR2551" s="3">
        <v>54.898000000000003</v>
      </c>
      <c r="AS2551" s="3">
        <v>54.201000000000001</v>
      </c>
      <c r="AT2551" s="3">
        <v>53.981000000000002</v>
      </c>
      <c r="AU2551" s="3">
        <v>52.656999999999996</v>
      </c>
      <c r="AV2551" s="3">
        <v>51.500999999999998</v>
      </c>
      <c r="AW2551" s="3">
        <v>51.164999999999999</v>
      </c>
      <c r="AX2551" s="3">
        <v>51.412999999999997</v>
      </c>
      <c r="AY2551" s="3">
        <v>51.228000000000002</v>
      </c>
      <c r="AZ2551" s="3">
        <v>51.228000000000002</v>
      </c>
      <c r="BA2551">
        <v>51.228000000000002</v>
      </c>
      <c r="BB2551">
        <v>2016</v>
      </c>
    </row>
    <row r="2552" spans="1:54" hidden="1" x14ac:dyDescent="0.2">
      <c r="A2552">
        <v>172</v>
      </c>
      <c r="B2552" t="s">
        <v>505</v>
      </c>
      <c r="C2552" t="s">
        <v>257</v>
      </c>
      <c r="D2552" t="s">
        <v>57</v>
      </c>
      <c r="E2552" t="s">
        <v>255</v>
      </c>
      <c r="F2552" t="s">
        <v>254</v>
      </c>
      <c r="G2552" t="s">
        <v>225</v>
      </c>
      <c r="H2552" t="s">
        <v>222</v>
      </c>
      <c r="I2552" t="s">
        <v>1102</v>
      </c>
      <c r="J2552" s="3">
        <v>14.773999999999999</v>
      </c>
      <c r="K2552" s="3">
        <v>16.968</v>
      </c>
      <c r="L2552" s="3">
        <v>19.885999999999999</v>
      </c>
      <c r="M2552" s="3">
        <v>23.033000000000001</v>
      </c>
      <c r="N2552" s="3">
        <v>25.420999999999999</v>
      </c>
      <c r="O2552" s="3">
        <v>28.792000000000002</v>
      </c>
      <c r="P2552" s="3">
        <v>31.393999999999998</v>
      </c>
      <c r="Q2552" s="3">
        <v>34.536999999999999</v>
      </c>
      <c r="R2552" s="3">
        <v>38.029000000000003</v>
      </c>
      <c r="S2552" s="3">
        <v>40.216000000000001</v>
      </c>
      <c r="T2552" s="3">
        <v>42.829000000000001</v>
      </c>
      <c r="U2552" s="3">
        <v>48.465000000000003</v>
      </c>
      <c r="V2552" s="3">
        <v>51.56</v>
      </c>
      <c r="W2552" s="3">
        <v>54.499000000000002</v>
      </c>
      <c r="X2552" s="3">
        <v>56.387999999999998</v>
      </c>
      <c r="Y2552" s="3">
        <v>59.103999999999999</v>
      </c>
      <c r="Z2552" s="3">
        <v>59.646000000000001</v>
      </c>
      <c r="AA2552" s="3">
        <v>60.823999999999998</v>
      </c>
      <c r="AB2552" s="3">
        <v>61.826000000000001</v>
      </c>
      <c r="AC2552" s="3">
        <v>63.348999999999997</v>
      </c>
      <c r="AD2552" s="3">
        <v>64.004000000000005</v>
      </c>
      <c r="AE2552" s="3">
        <v>66.853999999999999</v>
      </c>
      <c r="AF2552" s="3">
        <v>70.444000000000003</v>
      </c>
      <c r="AG2552" s="3">
        <v>73.254999999999995</v>
      </c>
      <c r="AH2552" s="3">
        <v>76.498000000000005</v>
      </c>
      <c r="AI2552" s="3">
        <v>81.001999999999995</v>
      </c>
      <c r="AJ2552" s="3">
        <v>83.442999999999998</v>
      </c>
      <c r="AK2552" s="3">
        <v>87.32</v>
      </c>
      <c r="AL2552" s="3">
        <v>93.483000000000004</v>
      </c>
      <c r="AM2552" s="3">
        <v>99.128</v>
      </c>
      <c r="AN2552" s="3">
        <v>102.446</v>
      </c>
      <c r="AO2552" s="3">
        <v>107.066</v>
      </c>
      <c r="AP2552" s="3">
        <v>112.291</v>
      </c>
      <c r="AQ2552" s="3">
        <v>116.95699999999999</v>
      </c>
      <c r="AR2552" s="3">
        <v>119.399</v>
      </c>
      <c r="AS2552" s="3">
        <v>119.316</v>
      </c>
      <c r="AT2552" s="3">
        <v>120.256</v>
      </c>
      <c r="AU2552" s="3">
        <v>121.208</v>
      </c>
      <c r="AV2552" s="3">
        <v>123.55500000000001</v>
      </c>
      <c r="AW2552" s="3">
        <v>126.185</v>
      </c>
      <c r="AX2552" s="3">
        <v>129.60400000000001</v>
      </c>
      <c r="AY2552" s="3">
        <v>133.18299999999999</v>
      </c>
      <c r="AZ2552" s="3">
        <v>137.30600000000001</v>
      </c>
      <c r="BA2552">
        <v>141.727</v>
      </c>
      <c r="BB2552">
        <v>2016</v>
      </c>
    </row>
    <row r="2553" spans="1:54" hidden="1" x14ac:dyDescent="0.2">
      <c r="A2553">
        <v>172</v>
      </c>
      <c r="B2553" t="s">
        <v>505</v>
      </c>
      <c r="C2553" t="s">
        <v>256</v>
      </c>
      <c r="D2553" t="s">
        <v>57</v>
      </c>
      <c r="E2553" t="s">
        <v>255</v>
      </c>
      <c r="F2553" t="s">
        <v>254</v>
      </c>
      <c r="G2553" t="s">
        <v>217</v>
      </c>
      <c r="I2553" t="s">
        <v>253</v>
      </c>
      <c r="J2553" s="3">
        <v>43.863999999999997</v>
      </c>
      <c r="K2553" s="3">
        <v>44.542000000000002</v>
      </c>
      <c r="L2553" s="3">
        <v>46.429000000000002</v>
      </c>
      <c r="M2553" s="3">
        <v>48.197000000000003</v>
      </c>
      <c r="N2553" s="3">
        <v>47.518999999999998</v>
      </c>
      <c r="O2553" s="3">
        <v>49.399000000000001</v>
      </c>
      <c r="P2553" s="3">
        <v>50.037999999999997</v>
      </c>
      <c r="Q2553" s="3">
        <v>50.975999999999999</v>
      </c>
      <c r="R2553" s="3">
        <v>49.545999999999999</v>
      </c>
      <c r="S2553" s="3">
        <v>46.801000000000002</v>
      </c>
      <c r="T2553" s="3">
        <v>47.06</v>
      </c>
      <c r="U2553" s="3">
        <v>55.731000000000002</v>
      </c>
      <c r="V2553" s="3">
        <v>60.765000000000001</v>
      </c>
      <c r="W2553" s="3">
        <v>63.558</v>
      </c>
      <c r="X2553" s="3">
        <v>62.124000000000002</v>
      </c>
      <c r="Y2553" s="3">
        <v>59.97</v>
      </c>
      <c r="Z2553" s="3">
        <v>58.442</v>
      </c>
      <c r="AA2553" s="3">
        <v>54.926000000000002</v>
      </c>
      <c r="AB2553" s="3">
        <v>51.357999999999997</v>
      </c>
      <c r="AC2553" s="3">
        <v>49.911000000000001</v>
      </c>
      <c r="AD2553" s="3">
        <v>46.972000000000001</v>
      </c>
      <c r="AE2553" s="3">
        <v>46.286000000000001</v>
      </c>
      <c r="AF2553" s="3">
        <v>47.505000000000003</v>
      </c>
      <c r="AG2553" s="3">
        <v>48.331000000000003</v>
      </c>
      <c r="AH2553" s="3">
        <v>48.271000000000001</v>
      </c>
      <c r="AI2553" s="3">
        <v>49.274999999999999</v>
      </c>
      <c r="AJ2553" s="3">
        <v>48.341000000000001</v>
      </c>
      <c r="AK2553" s="3">
        <v>46.798999999999999</v>
      </c>
      <c r="AL2553" s="3">
        <v>48.259</v>
      </c>
      <c r="AM2553" s="3">
        <v>54.758000000000003</v>
      </c>
      <c r="AN2553" s="3">
        <v>54.755000000000003</v>
      </c>
      <c r="AO2553" s="3">
        <v>54.384</v>
      </c>
      <c r="AP2553" s="3">
        <v>56.204000000000001</v>
      </c>
      <c r="AQ2553" s="3">
        <v>57.518999999999998</v>
      </c>
      <c r="AR2553" s="3">
        <v>58.109000000000002</v>
      </c>
      <c r="AS2553" s="3">
        <v>56.923999999999999</v>
      </c>
      <c r="AT2553" s="3">
        <v>55.732999999999997</v>
      </c>
      <c r="AU2553" s="3">
        <v>54.043999999999997</v>
      </c>
      <c r="AV2553" s="3">
        <v>52.9</v>
      </c>
      <c r="AW2553" s="3">
        <v>52.027000000000001</v>
      </c>
      <c r="AX2553" s="3">
        <v>51.616</v>
      </c>
      <c r="AY2553" s="3">
        <v>51.345999999999997</v>
      </c>
      <c r="AZ2553" s="3">
        <v>51.295000000000002</v>
      </c>
      <c r="BA2553">
        <v>51.307000000000002</v>
      </c>
      <c r="BB2553">
        <v>2016</v>
      </c>
    </row>
    <row r="2554" spans="1:54" hidden="1" x14ac:dyDescent="0.2">
      <c r="A2554">
        <v>172</v>
      </c>
      <c r="B2554" t="s">
        <v>505</v>
      </c>
      <c r="C2554" t="s">
        <v>252</v>
      </c>
      <c r="D2554" t="s">
        <v>57</v>
      </c>
      <c r="E2554" t="s">
        <v>250</v>
      </c>
      <c r="F2554" t="s">
        <v>249</v>
      </c>
      <c r="G2554" t="s">
        <v>225</v>
      </c>
      <c r="H2554" t="s">
        <v>222</v>
      </c>
      <c r="I2554" t="s">
        <v>1102</v>
      </c>
      <c r="J2554" s="3">
        <v>0.97</v>
      </c>
      <c r="K2554" s="3">
        <v>1.82</v>
      </c>
      <c r="L2554" s="3">
        <v>1.028</v>
      </c>
      <c r="M2554" s="3">
        <v>0.17100000000000001</v>
      </c>
      <c r="N2554" s="3">
        <v>1.427</v>
      </c>
      <c r="O2554" s="3">
        <v>1.488</v>
      </c>
      <c r="P2554" s="3">
        <v>2.0979999999999999</v>
      </c>
      <c r="Q2554" s="3">
        <v>0.48699999999999999</v>
      </c>
      <c r="R2554" s="3">
        <v>3.7389999999999999</v>
      </c>
      <c r="S2554" s="3">
        <v>6.1340000000000003</v>
      </c>
      <c r="T2554" s="3">
        <v>6.0339999999999998</v>
      </c>
      <c r="U2554" s="3">
        <v>0.26100000000000001</v>
      </c>
      <c r="V2554" s="3">
        <v>-4.1379999999999999</v>
      </c>
      <c r="W2554" s="3">
        <v>-6.9279999999999999</v>
      </c>
      <c r="X2554" s="3">
        <v>-5.8079999999999998</v>
      </c>
      <c r="Y2554" s="3">
        <v>-5.8840000000000003</v>
      </c>
      <c r="Z2554" s="3">
        <v>-3.4369999999999998</v>
      </c>
      <c r="AA2554" s="3">
        <v>-1.468</v>
      </c>
      <c r="AB2554" s="3">
        <v>1.851</v>
      </c>
      <c r="AC2554" s="3">
        <v>2.0249999999999999</v>
      </c>
      <c r="AD2554" s="3">
        <v>9.1780000000000008</v>
      </c>
      <c r="AE2554" s="3">
        <v>7.0739999999999998</v>
      </c>
      <c r="AF2554" s="3">
        <v>5.9</v>
      </c>
      <c r="AG2554" s="3">
        <v>3.55</v>
      </c>
      <c r="AH2554" s="3">
        <v>3.4249999999999998</v>
      </c>
      <c r="AI2554" s="3">
        <v>4.2629999999999999</v>
      </c>
      <c r="AJ2554" s="3">
        <v>6.7850000000000001</v>
      </c>
      <c r="AK2554" s="3">
        <v>9.5690000000000008</v>
      </c>
      <c r="AL2554" s="3">
        <v>8.1039999999999992</v>
      </c>
      <c r="AM2554" s="3">
        <v>-4.5759999999999996</v>
      </c>
      <c r="AN2554" s="3">
        <v>-4.883</v>
      </c>
      <c r="AO2554" s="3">
        <v>-2.056</v>
      </c>
      <c r="AP2554" s="3">
        <v>-4.3620000000000001</v>
      </c>
      <c r="AQ2554" s="3">
        <v>-5.3150000000000004</v>
      </c>
      <c r="AR2554" s="3">
        <v>-6.5970000000000004</v>
      </c>
      <c r="AS2554" s="3">
        <v>-5.7089999999999996</v>
      </c>
      <c r="AT2554" s="3">
        <v>-3.7789999999999999</v>
      </c>
      <c r="AU2554" s="3">
        <v>-3.1110000000000002</v>
      </c>
      <c r="AV2554" s="3">
        <v>-3.2679999999999998</v>
      </c>
      <c r="AW2554" s="3">
        <v>-2.0910000000000002</v>
      </c>
      <c r="AX2554" s="3">
        <v>-0.51</v>
      </c>
      <c r="AY2554" s="3">
        <v>-0.30599999999999999</v>
      </c>
      <c r="AZ2554" s="3">
        <v>-0.17899999999999999</v>
      </c>
      <c r="BA2554">
        <v>-0.219</v>
      </c>
      <c r="BB2554">
        <v>2016</v>
      </c>
    </row>
    <row r="2555" spans="1:54" hidden="1" x14ac:dyDescent="0.2">
      <c r="A2555">
        <v>172</v>
      </c>
      <c r="B2555" t="s">
        <v>505</v>
      </c>
      <c r="C2555" t="s">
        <v>251</v>
      </c>
      <c r="D2555" t="s">
        <v>57</v>
      </c>
      <c r="E2555" t="s">
        <v>250</v>
      </c>
      <c r="F2555" t="s">
        <v>249</v>
      </c>
      <c r="G2555" t="s">
        <v>217</v>
      </c>
      <c r="I2555" t="s">
        <v>248</v>
      </c>
      <c r="J2555" s="3">
        <v>2.88</v>
      </c>
      <c r="K2555" s="3">
        <v>4.7789999999999999</v>
      </c>
      <c r="L2555" s="3">
        <v>2.4009999999999998</v>
      </c>
      <c r="M2555" s="3">
        <v>0.35899999999999999</v>
      </c>
      <c r="N2555" s="3">
        <v>2.6680000000000001</v>
      </c>
      <c r="O2555" s="3">
        <v>2.5529999999999999</v>
      </c>
      <c r="P2555" s="3">
        <v>3.3450000000000002</v>
      </c>
      <c r="Q2555" s="3">
        <v>0.71899999999999997</v>
      </c>
      <c r="R2555" s="3">
        <v>4.8719999999999999</v>
      </c>
      <c r="S2555" s="3">
        <v>7.1379999999999999</v>
      </c>
      <c r="T2555" s="3">
        <v>6.63</v>
      </c>
      <c r="U2555" s="3">
        <v>0.30099999999999999</v>
      </c>
      <c r="V2555" s="3">
        <v>-4.8769999999999998</v>
      </c>
      <c r="W2555" s="3">
        <v>-8.0790000000000006</v>
      </c>
      <c r="X2555" s="3">
        <v>-6.3979999999999997</v>
      </c>
      <c r="Y2555" s="3">
        <v>-5.97</v>
      </c>
      <c r="Z2555" s="3">
        <v>-3.3679999999999999</v>
      </c>
      <c r="AA2555" s="3">
        <v>-1.3260000000000001</v>
      </c>
      <c r="AB2555" s="3">
        <v>1.538</v>
      </c>
      <c r="AC2555" s="3">
        <v>1.595</v>
      </c>
      <c r="AD2555" s="3">
        <v>6.7359999999999998</v>
      </c>
      <c r="AE2555" s="3">
        <v>4.8979999999999997</v>
      </c>
      <c r="AF2555" s="3">
        <v>3.9790000000000001</v>
      </c>
      <c r="AG2555" s="3">
        <v>2.3420000000000001</v>
      </c>
      <c r="AH2555" s="3">
        <v>2.161</v>
      </c>
      <c r="AI2555" s="3">
        <v>2.593</v>
      </c>
      <c r="AJ2555" s="3">
        <v>3.931</v>
      </c>
      <c r="AK2555" s="3">
        <v>5.1289999999999996</v>
      </c>
      <c r="AL2555" s="3">
        <v>4.1840000000000002</v>
      </c>
      <c r="AM2555" s="3">
        <v>-2.528</v>
      </c>
      <c r="AN2555" s="3">
        <v>-2.61</v>
      </c>
      <c r="AO2555" s="3">
        <v>-1.044</v>
      </c>
      <c r="AP2555" s="3">
        <v>-2.1829999999999998</v>
      </c>
      <c r="AQ2555" s="3">
        <v>-2.6139999999999999</v>
      </c>
      <c r="AR2555" s="3">
        <v>-3.2109999999999999</v>
      </c>
      <c r="AS2555" s="3">
        <v>-2.7240000000000002</v>
      </c>
      <c r="AT2555" s="3">
        <v>-1.7509999999999999</v>
      </c>
      <c r="AU2555" s="3">
        <v>-1.387</v>
      </c>
      <c r="AV2555" s="3">
        <v>-1.399</v>
      </c>
      <c r="AW2555" s="3">
        <v>-0.86199999999999999</v>
      </c>
      <c r="AX2555" s="3">
        <v>-0.20300000000000001</v>
      </c>
      <c r="AY2555" s="3">
        <v>-0.11799999999999999</v>
      </c>
      <c r="AZ2555" s="3">
        <v>-6.7000000000000004E-2</v>
      </c>
      <c r="BA2555">
        <v>-7.9000000000000001E-2</v>
      </c>
      <c r="BB2555">
        <v>2016</v>
      </c>
    </row>
    <row r="2556" spans="1:54" hidden="1" x14ac:dyDescent="0.2">
      <c r="A2556">
        <v>172</v>
      </c>
      <c r="B2556" t="s">
        <v>505</v>
      </c>
      <c r="C2556" t="s">
        <v>247</v>
      </c>
      <c r="D2556" t="s">
        <v>57</v>
      </c>
      <c r="E2556" t="s">
        <v>245</v>
      </c>
      <c r="F2556" t="s">
        <v>244</v>
      </c>
      <c r="G2556" t="s">
        <v>225</v>
      </c>
      <c r="H2556" t="s">
        <v>222</v>
      </c>
      <c r="I2556" t="s">
        <v>1102</v>
      </c>
      <c r="J2556" s="3">
        <v>-0.746</v>
      </c>
      <c r="K2556" s="3">
        <v>0.27800000000000002</v>
      </c>
      <c r="L2556" s="3">
        <v>-0.16700000000000001</v>
      </c>
      <c r="M2556" s="3">
        <v>-1.127</v>
      </c>
      <c r="N2556" s="3">
        <v>-0.38400000000000001</v>
      </c>
      <c r="O2556" s="3">
        <v>-0.436</v>
      </c>
      <c r="P2556" s="3">
        <v>-0.123</v>
      </c>
      <c r="Q2556" s="3">
        <v>-1.907</v>
      </c>
      <c r="R2556" s="3">
        <v>-0.29099999999999998</v>
      </c>
      <c r="S2556" s="3">
        <v>-0.21</v>
      </c>
      <c r="T2556" s="3">
        <v>2.0430000000000001</v>
      </c>
      <c r="U2556" s="3">
        <v>-0.34300000000000003</v>
      </c>
      <c r="V2556" s="3">
        <v>-1.605</v>
      </c>
      <c r="W2556" s="3">
        <v>-2.573</v>
      </c>
      <c r="X2556" s="3">
        <v>-2.532</v>
      </c>
      <c r="Y2556" s="3">
        <v>-3.2959999999999998</v>
      </c>
      <c r="Z2556" s="3">
        <v>-1.345</v>
      </c>
      <c r="AA2556" s="3">
        <v>-1.542</v>
      </c>
      <c r="AB2556" s="3">
        <v>0.76600000000000001</v>
      </c>
      <c r="AC2556" s="3">
        <v>0.89100000000000001</v>
      </c>
      <c r="AD2556" s="3">
        <v>7.1050000000000004</v>
      </c>
      <c r="AE2556" s="3">
        <v>5.73</v>
      </c>
      <c r="AF2556" s="3">
        <v>5.6539999999999999</v>
      </c>
      <c r="AG2556" s="3">
        <v>3.6989999999999998</v>
      </c>
      <c r="AH2556" s="3">
        <v>2.383</v>
      </c>
      <c r="AI2556" s="3">
        <v>3.1850000000000001</v>
      </c>
      <c r="AJ2556" s="3">
        <v>4.101</v>
      </c>
      <c r="AK2556" s="3">
        <v>3.9039999999999999</v>
      </c>
      <c r="AL2556" s="3">
        <v>3.0670000000000002</v>
      </c>
      <c r="AM2556" s="3">
        <v>-0.58699999999999997</v>
      </c>
      <c r="AN2556" s="3">
        <v>-3.4660000000000002</v>
      </c>
      <c r="AO2556" s="3">
        <v>-2.9590000000000001</v>
      </c>
      <c r="AP2556" s="3">
        <v>-3.371</v>
      </c>
      <c r="AQ2556" s="3">
        <v>-2.4790000000000001</v>
      </c>
      <c r="AR2556" s="3">
        <v>-2.024</v>
      </c>
      <c r="AS2556" s="3">
        <v>-0.03</v>
      </c>
      <c r="AT2556" s="3">
        <v>0.37</v>
      </c>
      <c r="AU2556" s="3">
        <v>-1.7529999999999999</v>
      </c>
      <c r="AV2556" s="3">
        <v>-2.5640000000000001</v>
      </c>
      <c r="AW2556" s="3">
        <v>-2.3290000000000002</v>
      </c>
      <c r="AX2556" s="3">
        <v>-1.254</v>
      </c>
      <c r="AY2556" s="3">
        <v>-1.0760000000000001</v>
      </c>
      <c r="AZ2556" s="3">
        <v>-0.83399999999999996</v>
      </c>
      <c r="BA2556">
        <v>-0.77900000000000003</v>
      </c>
      <c r="BB2556">
        <v>2016</v>
      </c>
    </row>
    <row r="2557" spans="1:54" hidden="1" x14ac:dyDescent="0.2">
      <c r="A2557">
        <v>172</v>
      </c>
      <c r="B2557" t="s">
        <v>505</v>
      </c>
      <c r="C2557" t="s">
        <v>246</v>
      </c>
      <c r="D2557" t="s">
        <v>57</v>
      </c>
      <c r="E2557" t="s">
        <v>245</v>
      </c>
      <c r="F2557" t="s">
        <v>244</v>
      </c>
      <c r="G2557" t="s">
        <v>243</v>
      </c>
      <c r="I2557" t="s">
        <v>362</v>
      </c>
      <c r="J2557" s="3">
        <v>-2.2519999999999998</v>
      </c>
      <c r="K2557" s="3">
        <v>0.72499999999999998</v>
      </c>
      <c r="L2557" s="3">
        <v>-0.38600000000000001</v>
      </c>
      <c r="M2557" s="3">
        <v>-2.3319999999999999</v>
      </c>
      <c r="N2557" s="3">
        <v>-0.71</v>
      </c>
      <c r="O2557" s="3">
        <v>-0.74099999999999999</v>
      </c>
      <c r="P2557" s="3">
        <v>-0.19500000000000001</v>
      </c>
      <c r="Q2557" s="3">
        <v>-2.867</v>
      </c>
      <c r="R2557" s="3">
        <v>-0.39700000000000002</v>
      </c>
      <c r="S2557" s="3">
        <v>-0.26100000000000001</v>
      </c>
      <c r="T2557" s="3">
        <v>2.3540000000000001</v>
      </c>
      <c r="U2557" s="3">
        <v>-0.38700000000000001</v>
      </c>
      <c r="V2557" s="3">
        <v>-1.788</v>
      </c>
      <c r="W2557" s="3">
        <v>-2.7909999999999999</v>
      </c>
      <c r="X2557" s="3">
        <v>-2.6589999999999998</v>
      </c>
      <c r="Y2557" s="3">
        <v>-3.234</v>
      </c>
      <c r="Z2557" s="3">
        <v>-1.2829999999999999</v>
      </c>
      <c r="AA2557" s="3">
        <v>-1.3979999999999999</v>
      </c>
      <c r="AB2557" s="3">
        <v>0.64600000000000002</v>
      </c>
      <c r="AC2557" s="3">
        <v>0.71099999999999997</v>
      </c>
      <c r="AD2557" s="3">
        <v>5.3460000000000001</v>
      </c>
      <c r="AE2557" s="3">
        <v>4.0229999999999997</v>
      </c>
      <c r="AF2557" s="3">
        <v>3.8149999999999999</v>
      </c>
      <c r="AG2557" s="3">
        <v>2.4319999999999999</v>
      </c>
      <c r="AH2557" s="3">
        <v>1.5229999999999999</v>
      </c>
      <c r="AI2557" s="3">
        <v>1.9610000000000001</v>
      </c>
      <c r="AJ2557" s="3">
        <v>2.444</v>
      </c>
      <c r="AK2557" s="3">
        <v>2.2130000000000001</v>
      </c>
      <c r="AL2557" s="3">
        <v>1.657</v>
      </c>
      <c r="AM2557" s="3">
        <v>-0.312</v>
      </c>
      <c r="AN2557" s="3">
        <v>-1.83</v>
      </c>
      <c r="AO2557" s="3">
        <v>-1.5149999999999999</v>
      </c>
      <c r="AP2557" s="3">
        <v>-1.67</v>
      </c>
      <c r="AQ2557" s="3">
        <v>-1.19</v>
      </c>
      <c r="AR2557" s="3">
        <v>-0.94899999999999995</v>
      </c>
      <c r="AS2557" s="3">
        <v>-1.4E-2</v>
      </c>
      <c r="AT2557" s="3">
        <v>0.16600000000000001</v>
      </c>
      <c r="AU2557" s="3">
        <v>-0.76900000000000002</v>
      </c>
      <c r="AV2557" s="3">
        <v>-1.091</v>
      </c>
      <c r="AW2557" s="3">
        <v>-0.96</v>
      </c>
      <c r="AX2557" s="3">
        <v>-0.502</v>
      </c>
      <c r="AY2557" s="3">
        <v>-0.41699999999999998</v>
      </c>
      <c r="AZ2557" s="3">
        <v>-0.313</v>
      </c>
      <c r="BA2557">
        <v>-0.28299999999999997</v>
      </c>
      <c r="BB2557">
        <v>2016</v>
      </c>
    </row>
    <row r="2558" spans="1:54" hidden="1" x14ac:dyDescent="0.2">
      <c r="A2558">
        <v>172</v>
      </c>
      <c r="B2558" t="s">
        <v>505</v>
      </c>
      <c r="C2558" t="s">
        <v>242</v>
      </c>
      <c r="D2558" t="s">
        <v>57</v>
      </c>
      <c r="E2558" t="s">
        <v>240</v>
      </c>
      <c r="F2558" t="s">
        <v>239</v>
      </c>
      <c r="G2558" t="s">
        <v>225</v>
      </c>
      <c r="H2558" t="s">
        <v>222</v>
      </c>
      <c r="I2558" t="s">
        <v>1102</v>
      </c>
      <c r="J2558" s="3">
        <v>0.61599999999999999</v>
      </c>
      <c r="K2558" s="3">
        <v>1.3819999999999999</v>
      </c>
      <c r="L2558" s="3">
        <v>0.56200000000000006</v>
      </c>
      <c r="M2558" s="3">
        <v>-0.313</v>
      </c>
      <c r="N2558" s="3">
        <v>0.89700000000000002</v>
      </c>
      <c r="O2558" s="3">
        <v>0.92200000000000004</v>
      </c>
      <c r="P2558" s="3">
        <v>1.369</v>
      </c>
      <c r="Q2558" s="3">
        <v>-0.19400000000000001</v>
      </c>
      <c r="R2558" s="3">
        <v>2.9710000000000001</v>
      </c>
      <c r="S2558" s="3">
        <v>4.9539999999999997</v>
      </c>
      <c r="T2558" s="3">
        <v>4.319</v>
      </c>
      <c r="U2558" s="3">
        <v>-1.4930000000000001</v>
      </c>
      <c r="V2558" s="3">
        <v>-5.8209999999999997</v>
      </c>
      <c r="W2558" s="3">
        <v>-7.306</v>
      </c>
      <c r="X2558" s="3">
        <v>-4.9160000000000004</v>
      </c>
      <c r="Y2558" s="3">
        <v>-5.1230000000000002</v>
      </c>
      <c r="Z2558" s="3">
        <v>-2.0579999999999998</v>
      </c>
      <c r="AA2558" s="3">
        <v>0.439</v>
      </c>
      <c r="AB2558" s="3">
        <v>3.69</v>
      </c>
      <c r="AC2558" s="3">
        <v>3.762</v>
      </c>
      <c r="AD2558" s="3">
        <v>10.391</v>
      </c>
      <c r="AE2558" s="3">
        <v>7.7450000000000001</v>
      </c>
      <c r="AF2558" s="3">
        <v>5.8879999999999999</v>
      </c>
      <c r="AG2558" s="3">
        <v>3.4369999999999998</v>
      </c>
      <c r="AH2558" s="3">
        <v>3.31</v>
      </c>
      <c r="AI2558" s="3">
        <v>4.1900000000000004</v>
      </c>
      <c r="AJ2558" s="3">
        <v>6.4450000000000003</v>
      </c>
      <c r="AK2558" s="3">
        <v>8.9359999999999999</v>
      </c>
      <c r="AL2558" s="3">
        <v>7.0720000000000001</v>
      </c>
      <c r="AM2558" s="3">
        <v>-5.2450000000000001</v>
      </c>
      <c r="AN2558" s="3">
        <v>-4.7629999999999999</v>
      </c>
      <c r="AO2558" s="3">
        <v>-2.008</v>
      </c>
      <c r="AP2558" s="3">
        <v>-3.9220000000000002</v>
      </c>
      <c r="AQ2558" s="3">
        <v>-5.1449999999999996</v>
      </c>
      <c r="AR2558" s="3">
        <v>-6.1619999999999999</v>
      </c>
      <c r="AS2558" s="3">
        <v>-5.3150000000000004</v>
      </c>
      <c r="AT2558" s="3">
        <v>-3.3410000000000002</v>
      </c>
      <c r="AU2558" s="3">
        <v>-2.7389999999999999</v>
      </c>
      <c r="AV2558" s="3">
        <v>-3.1280000000000001</v>
      </c>
      <c r="AW2558" s="3">
        <v>-2.109</v>
      </c>
      <c r="AX2558" s="3">
        <v>-0.66500000000000004</v>
      </c>
      <c r="AY2558" s="3">
        <v>-0.45500000000000002</v>
      </c>
      <c r="AZ2558" s="3">
        <v>-0.17899999999999999</v>
      </c>
      <c r="BA2558">
        <v>-0.16200000000000001</v>
      </c>
      <c r="BB2558">
        <v>2016</v>
      </c>
    </row>
    <row r="2559" spans="1:54" hidden="1" x14ac:dyDescent="0.2">
      <c r="A2559">
        <v>172</v>
      </c>
      <c r="B2559" t="s">
        <v>505</v>
      </c>
      <c r="C2559" t="s">
        <v>241</v>
      </c>
      <c r="D2559" t="s">
        <v>57</v>
      </c>
      <c r="E2559" t="s">
        <v>240</v>
      </c>
      <c r="F2559" t="s">
        <v>239</v>
      </c>
      <c r="G2559" t="s">
        <v>217</v>
      </c>
      <c r="I2559" t="s">
        <v>238</v>
      </c>
      <c r="J2559" s="3">
        <v>1.829</v>
      </c>
      <c r="K2559" s="3">
        <v>3.629</v>
      </c>
      <c r="L2559" s="3">
        <v>1.3129999999999999</v>
      </c>
      <c r="M2559" s="3">
        <v>-0.65400000000000003</v>
      </c>
      <c r="N2559" s="3">
        <v>1.677</v>
      </c>
      <c r="O2559" s="3">
        <v>1.5820000000000001</v>
      </c>
      <c r="P2559" s="3">
        <v>2.1829999999999998</v>
      </c>
      <c r="Q2559" s="3">
        <v>-0.28699999999999998</v>
      </c>
      <c r="R2559" s="3">
        <v>3.871</v>
      </c>
      <c r="S2559" s="3">
        <v>5.7649999999999997</v>
      </c>
      <c r="T2559" s="3">
        <v>4.7460000000000004</v>
      </c>
      <c r="U2559" s="3">
        <v>-1.716</v>
      </c>
      <c r="V2559" s="3">
        <v>-6.8609999999999998</v>
      </c>
      <c r="W2559" s="3">
        <v>-8.52</v>
      </c>
      <c r="X2559" s="3">
        <v>-5.415</v>
      </c>
      <c r="Y2559" s="3">
        <v>-5.1980000000000004</v>
      </c>
      <c r="Z2559" s="3">
        <v>-2.016</v>
      </c>
      <c r="AA2559" s="3">
        <v>0.39600000000000002</v>
      </c>
      <c r="AB2559" s="3">
        <v>3.0649999999999999</v>
      </c>
      <c r="AC2559" s="3">
        <v>2.964</v>
      </c>
      <c r="AD2559" s="3">
        <v>7.6260000000000003</v>
      </c>
      <c r="AE2559" s="3">
        <v>5.3620000000000001</v>
      </c>
      <c r="AF2559" s="3">
        <v>3.9710000000000001</v>
      </c>
      <c r="AG2559" s="3">
        <v>2.2679999999999998</v>
      </c>
      <c r="AH2559" s="3">
        <v>2.089</v>
      </c>
      <c r="AI2559" s="3">
        <v>2.5489999999999999</v>
      </c>
      <c r="AJ2559" s="3">
        <v>3.734</v>
      </c>
      <c r="AK2559" s="3">
        <v>4.7889999999999997</v>
      </c>
      <c r="AL2559" s="3">
        <v>3.6509999999999998</v>
      </c>
      <c r="AM2559" s="3">
        <v>-2.8969999999999998</v>
      </c>
      <c r="AN2559" s="3">
        <v>-2.5459999999999998</v>
      </c>
      <c r="AO2559" s="3">
        <v>-1.02</v>
      </c>
      <c r="AP2559" s="3">
        <v>-1.9630000000000001</v>
      </c>
      <c r="AQ2559" s="3">
        <v>-2.5299999999999998</v>
      </c>
      <c r="AR2559" s="3">
        <v>-2.9990000000000001</v>
      </c>
      <c r="AS2559" s="3">
        <v>-2.536</v>
      </c>
      <c r="AT2559" s="3">
        <v>-1.548</v>
      </c>
      <c r="AU2559" s="3">
        <v>-1.2210000000000001</v>
      </c>
      <c r="AV2559" s="3">
        <v>-1.339</v>
      </c>
      <c r="AW2559" s="3">
        <v>-0.87</v>
      </c>
      <c r="AX2559" s="3">
        <v>-0.26500000000000001</v>
      </c>
      <c r="AY2559" s="3">
        <v>-0.17499999999999999</v>
      </c>
      <c r="AZ2559" s="3">
        <v>-6.7000000000000004E-2</v>
      </c>
      <c r="BA2559">
        <v>-5.8999999999999997E-2</v>
      </c>
      <c r="BB2559">
        <v>2016</v>
      </c>
    </row>
    <row r="2560" spans="1:54" hidden="1" x14ac:dyDescent="0.2">
      <c r="A2560">
        <v>172</v>
      </c>
      <c r="B2560" t="s">
        <v>505</v>
      </c>
      <c r="C2560" t="s">
        <v>237</v>
      </c>
      <c r="D2560" t="s">
        <v>57</v>
      </c>
      <c r="E2560" t="s">
        <v>235</v>
      </c>
      <c r="F2560" t="s">
        <v>234</v>
      </c>
      <c r="G2560" t="s">
        <v>225</v>
      </c>
      <c r="H2560" t="s">
        <v>222</v>
      </c>
      <c r="I2560" t="s">
        <v>1102</v>
      </c>
      <c r="J2560" s="3">
        <v>26.981000000000002</v>
      </c>
      <c r="K2560" s="3">
        <v>30.241</v>
      </c>
      <c r="L2560" s="3">
        <v>31.364000000000001</v>
      </c>
      <c r="M2560" s="3">
        <v>33.036000000000001</v>
      </c>
      <c r="N2560" s="3">
        <v>36.790999999999997</v>
      </c>
      <c r="O2560" s="3">
        <v>41.965000000000003</v>
      </c>
      <c r="P2560" s="3">
        <v>46.457000000000001</v>
      </c>
      <c r="Q2560" s="3">
        <v>50.155000000000001</v>
      </c>
      <c r="R2560" s="3">
        <v>59.414999999999999</v>
      </c>
      <c r="S2560" s="3">
        <v>75.688000000000002</v>
      </c>
      <c r="T2560" s="3">
        <v>85.242999999999995</v>
      </c>
      <c r="U2560" s="3">
        <v>78.313000000000002</v>
      </c>
      <c r="V2560" s="3">
        <v>55.713999999999999</v>
      </c>
      <c r="W2560" s="3">
        <v>36.509</v>
      </c>
      <c r="X2560" s="3">
        <v>39.216000000000001</v>
      </c>
      <c r="Y2560" s="3">
        <v>10.558</v>
      </c>
      <c r="Z2560" s="3">
        <v>15.547000000000001</v>
      </c>
      <c r="AA2560" s="3">
        <v>16.184000000000001</v>
      </c>
      <c r="AB2560" s="3">
        <v>10.481999999999999</v>
      </c>
      <c r="AC2560" s="3">
        <v>3.996</v>
      </c>
      <c r="AD2560" s="3">
        <v>2.968</v>
      </c>
      <c r="AE2560" s="3">
        <v>-0.89100000000000001</v>
      </c>
      <c r="AF2560" s="3">
        <v>-3.7450000000000001</v>
      </c>
      <c r="AG2560" s="3">
        <v>-6.0670000000000002</v>
      </c>
      <c r="AH2560" s="3">
        <v>-5.851</v>
      </c>
      <c r="AI2560" s="3">
        <v>-8.6039999999999992</v>
      </c>
      <c r="AJ2560" s="3">
        <v>-7.41</v>
      </c>
      <c r="AK2560" s="3">
        <v>-14.863</v>
      </c>
      <c r="AL2560" s="3">
        <v>-20.831</v>
      </c>
      <c r="AM2560" s="3">
        <v>-6.7389999999999999</v>
      </c>
      <c r="AN2560" s="3">
        <v>2.6629999999999998</v>
      </c>
      <c r="AO2560" s="3">
        <v>6.7190000000000003</v>
      </c>
      <c r="AP2560" s="3">
        <v>19.236000000000001</v>
      </c>
      <c r="AQ2560" s="3">
        <v>26.757000000000001</v>
      </c>
      <c r="AR2560" s="3">
        <v>30.01</v>
      </c>
      <c r="AS2560" s="3">
        <v>43.749000000000002</v>
      </c>
      <c r="AT2560" s="3">
        <v>47.518000000000001</v>
      </c>
      <c r="AU2560" s="3">
        <v>50.628999999999998</v>
      </c>
      <c r="AV2560" s="3">
        <v>53.896999999999998</v>
      </c>
      <c r="AW2560" s="3">
        <v>55.987000000000002</v>
      </c>
      <c r="AX2560" s="3">
        <v>56.497</v>
      </c>
      <c r="AY2560" s="3">
        <v>56.804000000000002</v>
      </c>
      <c r="AZ2560" s="3">
        <v>56.982999999999997</v>
      </c>
      <c r="BA2560">
        <v>57.201999999999998</v>
      </c>
      <c r="BB2560">
        <v>2016</v>
      </c>
    </row>
    <row r="2561" spans="1:54" hidden="1" x14ac:dyDescent="0.2">
      <c r="A2561">
        <v>172</v>
      </c>
      <c r="B2561" t="s">
        <v>505</v>
      </c>
      <c r="C2561" t="s">
        <v>236</v>
      </c>
      <c r="D2561" t="s">
        <v>57</v>
      </c>
      <c r="E2561" t="s">
        <v>235</v>
      </c>
      <c r="F2561" t="s">
        <v>234</v>
      </c>
      <c r="G2561" t="s">
        <v>217</v>
      </c>
      <c r="I2561" t="s">
        <v>354</v>
      </c>
      <c r="J2561" s="3">
        <v>80.105000000000004</v>
      </c>
      <c r="K2561" s="3">
        <v>79.385999999999996</v>
      </c>
      <c r="L2561" s="3">
        <v>73.227999999999994</v>
      </c>
      <c r="M2561" s="3">
        <v>69.128</v>
      </c>
      <c r="N2561" s="3">
        <v>68.771000000000001</v>
      </c>
      <c r="O2561" s="3">
        <v>71.998999999999995</v>
      </c>
      <c r="P2561" s="3">
        <v>74.046999999999997</v>
      </c>
      <c r="Q2561" s="3">
        <v>74.028000000000006</v>
      </c>
      <c r="R2561" s="3">
        <v>77.409000000000006</v>
      </c>
      <c r="S2561" s="3">
        <v>88.081999999999994</v>
      </c>
      <c r="T2561" s="3">
        <v>93.662999999999997</v>
      </c>
      <c r="U2561" s="3">
        <v>90.054000000000002</v>
      </c>
      <c r="V2561" s="3">
        <v>65.661000000000001</v>
      </c>
      <c r="W2561" s="3">
        <v>42.576999999999998</v>
      </c>
      <c r="X2561" s="3">
        <v>43.204000000000001</v>
      </c>
      <c r="Y2561" s="3">
        <v>10.712999999999999</v>
      </c>
      <c r="Z2561" s="3">
        <v>15.233000000000001</v>
      </c>
      <c r="AA2561" s="3">
        <v>14.615</v>
      </c>
      <c r="AB2561" s="3">
        <v>8.7070000000000007</v>
      </c>
      <c r="AC2561" s="3">
        <v>3.1480000000000001</v>
      </c>
      <c r="AD2561" s="3">
        <v>2.1779999999999999</v>
      </c>
      <c r="AE2561" s="3">
        <v>-0.61699999999999999</v>
      </c>
      <c r="AF2561" s="3">
        <v>-2.5249999999999999</v>
      </c>
      <c r="AG2561" s="3">
        <v>-4.0030000000000001</v>
      </c>
      <c r="AH2561" s="3">
        <v>-3.6920000000000002</v>
      </c>
      <c r="AI2561" s="3">
        <v>-5.234</v>
      </c>
      <c r="AJ2561" s="3">
        <v>-4.2930000000000001</v>
      </c>
      <c r="AK2561" s="3">
        <v>-7.9660000000000002</v>
      </c>
      <c r="AL2561" s="3">
        <v>-10.754</v>
      </c>
      <c r="AM2561" s="3">
        <v>-3.7229999999999999</v>
      </c>
      <c r="AN2561" s="3">
        <v>1.423</v>
      </c>
      <c r="AO2561" s="3">
        <v>3.4129999999999998</v>
      </c>
      <c r="AP2561" s="3">
        <v>9.6280000000000001</v>
      </c>
      <c r="AQ2561" s="3">
        <v>13.159000000000001</v>
      </c>
      <c r="AR2561" s="3">
        <v>14.605</v>
      </c>
      <c r="AS2561" s="3">
        <v>20.872</v>
      </c>
      <c r="AT2561" s="3">
        <v>22.021999999999998</v>
      </c>
      <c r="AU2561" s="3">
        <v>22.574000000000002</v>
      </c>
      <c r="AV2561" s="3">
        <v>23.076000000000001</v>
      </c>
      <c r="AW2561" s="3">
        <v>23.084</v>
      </c>
      <c r="AX2561" s="3">
        <v>22.5</v>
      </c>
      <c r="AY2561" s="3">
        <v>21.899000000000001</v>
      </c>
      <c r="AZ2561" s="3">
        <v>21.288</v>
      </c>
      <c r="BA2561">
        <v>20.707999999999998</v>
      </c>
      <c r="BB2561">
        <v>2016</v>
      </c>
    </row>
    <row r="2562" spans="1:54" hidden="1" x14ac:dyDescent="0.2">
      <c r="A2562">
        <v>172</v>
      </c>
      <c r="B2562" t="s">
        <v>505</v>
      </c>
      <c r="C2562" t="s">
        <v>233</v>
      </c>
      <c r="D2562" t="s">
        <v>57</v>
      </c>
      <c r="E2562" t="s">
        <v>231</v>
      </c>
      <c r="F2562" t="s">
        <v>230</v>
      </c>
      <c r="G2562" t="s">
        <v>225</v>
      </c>
      <c r="H2562" t="s">
        <v>222</v>
      </c>
      <c r="I2562" t="s">
        <v>1102</v>
      </c>
      <c r="J2562" s="3">
        <v>3.669</v>
      </c>
      <c r="K2562" s="3">
        <v>4.3979999999999997</v>
      </c>
      <c r="L2562" s="3">
        <v>5.9329999999999998</v>
      </c>
      <c r="M2562" s="3">
        <v>7.35</v>
      </c>
      <c r="N2562" s="3">
        <v>8.1210000000000004</v>
      </c>
      <c r="O2562" s="3">
        <v>9.2309999999999999</v>
      </c>
      <c r="P2562" s="3">
        <v>10.316000000000001</v>
      </c>
      <c r="Q2562" s="3">
        <v>11.958</v>
      </c>
      <c r="R2562" s="3">
        <v>12.691000000000001</v>
      </c>
      <c r="S2562" s="3">
        <v>12.262</v>
      </c>
      <c r="T2562" s="3">
        <v>12.603</v>
      </c>
      <c r="U2562" s="3">
        <v>19.024999999999999</v>
      </c>
      <c r="V2562" s="3">
        <v>33.308999999999997</v>
      </c>
      <c r="W2562" s="3">
        <v>46.396999999999998</v>
      </c>
      <c r="X2562" s="3">
        <v>50.936999999999998</v>
      </c>
      <c r="Y2562" s="3">
        <v>54.350999999999999</v>
      </c>
      <c r="Z2562" s="3">
        <v>56.457999999999998</v>
      </c>
      <c r="AA2562" s="3">
        <v>57.857999999999997</v>
      </c>
      <c r="AB2562" s="3">
        <v>56.414000000000001</v>
      </c>
      <c r="AC2562" s="3">
        <v>55.856999999999999</v>
      </c>
      <c r="AD2562" s="3">
        <v>57.892000000000003</v>
      </c>
      <c r="AE2562" s="3">
        <v>59.142000000000003</v>
      </c>
      <c r="AF2562" s="3">
        <v>59.567</v>
      </c>
      <c r="AG2562" s="3">
        <v>64.778000000000006</v>
      </c>
      <c r="AH2562" s="3">
        <v>67.587000000000003</v>
      </c>
      <c r="AI2562" s="3">
        <v>65.652000000000001</v>
      </c>
      <c r="AJ2562" s="3">
        <v>65.695999999999998</v>
      </c>
      <c r="AK2562" s="3">
        <v>63.424999999999997</v>
      </c>
      <c r="AL2562" s="3">
        <v>63.253999999999998</v>
      </c>
      <c r="AM2562" s="3">
        <v>75.481999999999999</v>
      </c>
      <c r="AN2562" s="3">
        <v>88.16</v>
      </c>
      <c r="AO2562" s="3">
        <v>95.49</v>
      </c>
      <c r="AP2562" s="3">
        <v>107.708</v>
      </c>
      <c r="AQ2562" s="3">
        <v>114.801</v>
      </c>
      <c r="AR2562" s="3">
        <v>123.696</v>
      </c>
      <c r="AS2562" s="3">
        <v>133.23500000000001</v>
      </c>
      <c r="AT2562" s="3">
        <v>135.99100000000001</v>
      </c>
      <c r="AU2562" s="3">
        <v>137.637</v>
      </c>
      <c r="AV2562" s="3">
        <v>141.376</v>
      </c>
      <c r="AW2562" s="3">
        <v>144.447</v>
      </c>
      <c r="AX2562" s="3">
        <v>145.11799999999999</v>
      </c>
      <c r="AY2562" s="3">
        <v>146.101</v>
      </c>
      <c r="AZ2562" s="3">
        <v>146.28</v>
      </c>
      <c r="BA2562">
        <v>146.499</v>
      </c>
      <c r="BB2562">
        <v>2016</v>
      </c>
    </row>
    <row r="2563" spans="1:54" hidden="1" x14ac:dyDescent="0.2">
      <c r="A2563">
        <v>172</v>
      </c>
      <c r="B2563" t="s">
        <v>505</v>
      </c>
      <c r="C2563" t="s">
        <v>232</v>
      </c>
      <c r="D2563" t="s">
        <v>57</v>
      </c>
      <c r="E2563" t="s">
        <v>231</v>
      </c>
      <c r="F2563" t="s">
        <v>230</v>
      </c>
      <c r="G2563" t="s">
        <v>217</v>
      </c>
      <c r="I2563" t="s">
        <v>229</v>
      </c>
      <c r="J2563" s="3">
        <v>10.893000000000001</v>
      </c>
      <c r="K2563" s="3">
        <v>11.544</v>
      </c>
      <c r="L2563" s="3">
        <v>13.851000000000001</v>
      </c>
      <c r="M2563" s="3">
        <v>15.379</v>
      </c>
      <c r="N2563" s="3">
        <v>15.18</v>
      </c>
      <c r="O2563" s="3">
        <v>15.837</v>
      </c>
      <c r="P2563" s="3">
        <v>16.443000000000001</v>
      </c>
      <c r="Q2563" s="3">
        <v>17.649000000000001</v>
      </c>
      <c r="R2563" s="3">
        <v>16.535</v>
      </c>
      <c r="S2563" s="3">
        <v>14.269</v>
      </c>
      <c r="T2563" s="3">
        <v>13.848000000000001</v>
      </c>
      <c r="U2563" s="3">
        <v>21.878</v>
      </c>
      <c r="V2563" s="3">
        <v>39.255000000000003</v>
      </c>
      <c r="W2563" s="3">
        <v>54.107999999999997</v>
      </c>
      <c r="X2563" s="3">
        <v>56.118000000000002</v>
      </c>
      <c r="Y2563" s="3">
        <v>55.146999999999998</v>
      </c>
      <c r="Z2563" s="3">
        <v>55.317999999999998</v>
      </c>
      <c r="AA2563" s="3">
        <v>52.247999999999998</v>
      </c>
      <c r="AB2563" s="3">
        <v>46.862000000000002</v>
      </c>
      <c r="AC2563" s="3">
        <v>44.009</v>
      </c>
      <c r="AD2563" s="3">
        <v>42.485999999999997</v>
      </c>
      <c r="AE2563" s="3">
        <v>40.947000000000003</v>
      </c>
      <c r="AF2563" s="3">
        <v>40.17</v>
      </c>
      <c r="AG2563" s="3">
        <v>42.738</v>
      </c>
      <c r="AH2563" s="3">
        <v>42.648000000000003</v>
      </c>
      <c r="AI2563" s="3">
        <v>39.936999999999998</v>
      </c>
      <c r="AJ2563" s="3">
        <v>38.058999999999997</v>
      </c>
      <c r="AK2563" s="3">
        <v>33.993000000000002</v>
      </c>
      <c r="AL2563" s="3">
        <v>32.654000000000003</v>
      </c>
      <c r="AM2563" s="3">
        <v>41.695999999999998</v>
      </c>
      <c r="AN2563" s="3">
        <v>47.119</v>
      </c>
      <c r="AO2563" s="3">
        <v>48.503999999999998</v>
      </c>
      <c r="AP2563" s="3">
        <v>53.91</v>
      </c>
      <c r="AQ2563" s="3">
        <v>56.457999999999998</v>
      </c>
      <c r="AR2563" s="3">
        <v>60.2</v>
      </c>
      <c r="AS2563" s="3">
        <v>63.564999999999998</v>
      </c>
      <c r="AT2563" s="3">
        <v>63.024999999999999</v>
      </c>
      <c r="AU2563" s="3">
        <v>61.369</v>
      </c>
      <c r="AV2563" s="3">
        <v>60.53</v>
      </c>
      <c r="AW2563" s="3">
        <v>59.555999999999997</v>
      </c>
      <c r="AX2563" s="3">
        <v>57.793999999999997</v>
      </c>
      <c r="AY2563" s="3">
        <v>56.326000000000001</v>
      </c>
      <c r="AZ2563" s="3">
        <v>54.646999999999998</v>
      </c>
      <c r="BA2563">
        <v>53.033999999999999</v>
      </c>
      <c r="BB2563">
        <v>2016</v>
      </c>
    </row>
    <row r="2564" spans="1:54" hidden="1" x14ac:dyDescent="0.2">
      <c r="A2564">
        <v>172</v>
      </c>
      <c r="B2564" t="s">
        <v>505</v>
      </c>
      <c r="C2564" t="s">
        <v>228</v>
      </c>
      <c r="D2564" t="s">
        <v>57</v>
      </c>
      <c r="E2564" t="s">
        <v>227</v>
      </c>
      <c r="F2564" t="s">
        <v>226</v>
      </c>
      <c r="G2564" t="s">
        <v>225</v>
      </c>
      <c r="H2564" t="s">
        <v>222</v>
      </c>
      <c r="I2564" t="s">
        <v>1102</v>
      </c>
      <c r="J2564" s="3">
        <v>33.682000000000002</v>
      </c>
      <c r="K2564" s="3">
        <v>38.094000000000001</v>
      </c>
      <c r="L2564" s="3">
        <v>42.831000000000003</v>
      </c>
      <c r="M2564" s="3">
        <v>47.79</v>
      </c>
      <c r="N2564" s="3">
        <v>53.497999999999998</v>
      </c>
      <c r="O2564" s="3">
        <v>58.284999999999997</v>
      </c>
      <c r="P2564" s="3">
        <v>62.74</v>
      </c>
      <c r="Q2564" s="3">
        <v>67.751000000000005</v>
      </c>
      <c r="R2564" s="3">
        <v>76.754000000000005</v>
      </c>
      <c r="S2564" s="3">
        <v>85.929000000000002</v>
      </c>
      <c r="T2564" s="3">
        <v>91.01</v>
      </c>
      <c r="U2564" s="3">
        <v>86.962000000000003</v>
      </c>
      <c r="V2564" s="3">
        <v>84.852000000000004</v>
      </c>
      <c r="W2564" s="3">
        <v>85.748000000000005</v>
      </c>
      <c r="X2564" s="3">
        <v>90.768000000000001</v>
      </c>
      <c r="Y2564" s="3">
        <v>98.555999999999997</v>
      </c>
      <c r="Z2564" s="3">
        <v>102.06</v>
      </c>
      <c r="AA2564" s="3">
        <v>110.738</v>
      </c>
      <c r="AB2564" s="3">
        <v>120.38200000000001</v>
      </c>
      <c r="AC2564" s="3">
        <v>126.923</v>
      </c>
      <c r="AD2564" s="3">
        <v>136.261</v>
      </c>
      <c r="AE2564" s="3">
        <v>144.43700000000001</v>
      </c>
      <c r="AF2564" s="3">
        <v>148.28899999999999</v>
      </c>
      <c r="AG2564" s="3">
        <v>151.56899999999999</v>
      </c>
      <c r="AH2564" s="3">
        <v>158.477</v>
      </c>
      <c r="AI2564" s="3">
        <v>164.387</v>
      </c>
      <c r="AJ2564" s="3">
        <v>172.614</v>
      </c>
      <c r="AK2564" s="3">
        <v>186.584</v>
      </c>
      <c r="AL2564" s="3">
        <v>193.71100000000001</v>
      </c>
      <c r="AM2564" s="3">
        <v>181.029</v>
      </c>
      <c r="AN2564" s="3">
        <v>187.1</v>
      </c>
      <c r="AO2564" s="3">
        <v>196.869</v>
      </c>
      <c r="AP2564" s="3">
        <v>199.79300000000001</v>
      </c>
      <c r="AQ2564" s="3">
        <v>203.33799999999999</v>
      </c>
      <c r="AR2564" s="3">
        <v>205.47399999999999</v>
      </c>
      <c r="AS2564" s="3">
        <v>209.60400000000001</v>
      </c>
      <c r="AT2564" s="3">
        <v>215.773</v>
      </c>
      <c r="AU2564" s="3">
        <v>224.27799999999999</v>
      </c>
      <c r="AV2564" s="3">
        <v>233.56200000000001</v>
      </c>
      <c r="AW2564" s="3">
        <v>242.54</v>
      </c>
      <c r="AX2564" s="3">
        <v>251.09399999999999</v>
      </c>
      <c r="AY2564" s="3">
        <v>259.38499999999999</v>
      </c>
      <c r="AZ2564" s="3">
        <v>267.68</v>
      </c>
      <c r="BA2564">
        <v>276.23399999999998</v>
      </c>
      <c r="BB2564">
        <v>2016</v>
      </c>
    </row>
    <row r="2565" spans="1:54" hidden="1" x14ac:dyDescent="0.2">
      <c r="A2565">
        <v>172</v>
      </c>
      <c r="B2565" t="s">
        <v>505</v>
      </c>
      <c r="C2565" t="s">
        <v>224</v>
      </c>
      <c r="D2565" t="s">
        <v>57</v>
      </c>
      <c r="E2565" t="s">
        <v>219</v>
      </c>
      <c r="F2565" t="s">
        <v>218</v>
      </c>
      <c r="G2565" t="s">
        <v>223</v>
      </c>
      <c r="H2565" t="s">
        <v>222</v>
      </c>
      <c r="I2565" t="s">
        <v>1103</v>
      </c>
      <c r="J2565" s="3">
        <v>-1.403</v>
      </c>
      <c r="K2565" s="3">
        <v>-0.47799999999999998</v>
      </c>
      <c r="L2565" s="3">
        <v>-0.92300000000000004</v>
      </c>
      <c r="M2565" s="3">
        <v>-1.1240000000000001</v>
      </c>
      <c r="N2565" s="3">
        <v>-2.1000000000000001E-2</v>
      </c>
      <c r="O2565" s="3">
        <v>-0.80600000000000005</v>
      </c>
      <c r="P2565" s="3">
        <v>-0.69299999999999995</v>
      </c>
      <c r="Q2565" s="3">
        <v>-1.7310000000000001</v>
      </c>
      <c r="R2565" s="3">
        <v>-2.694</v>
      </c>
      <c r="S2565" s="3">
        <v>-5.7969999999999997</v>
      </c>
      <c r="T2565" s="3">
        <v>-6.9889999999999999</v>
      </c>
      <c r="U2565" s="3">
        <v>-6.734</v>
      </c>
      <c r="V2565" s="3">
        <v>-5.117</v>
      </c>
      <c r="W2565" s="3">
        <v>-1.1259999999999999</v>
      </c>
      <c r="X2565" s="3">
        <v>1.099</v>
      </c>
      <c r="Y2565" s="3">
        <v>5.524</v>
      </c>
      <c r="Z2565" s="3">
        <v>5.0209999999999999</v>
      </c>
      <c r="AA2565" s="3">
        <v>6.4340000000000002</v>
      </c>
      <c r="AB2565" s="3">
        <v>6.7240000000000002</v>
      </c>
      <c r="AC2565" s="3">
        <v>6.97</v>
      </c>
      <c r="AD2565" s="3">
        <v>9.4969999999999999</v>
      </c>
      <c r="AE2565" s="3">
        <v>10.42</v>
      </c>
      <c r="AF2565" s="3">
        <v>11.471</v>
      </c>
      <c r="AG2565" s="3">
        <v>7.944</v>
      </c>
      <c r="AH2565" s="3">
        <v>11.731</v>
      </c>
      <c r="AI2565" s="3">
        <v>6.5709999999999997</v>
      </c>
      <c r="AJ2565" s="3">
        <v>8.1969999999999992</v>
      </c>
      <c r="AK2565" s="3">
        <v>9.8140000000000001</v>
      </c>
      <c r="AL2565" s="3">
        <v>6.4029999999999996</v>
      </c>
      <c r="AM2565" s="3">
        <v>4.8250000000000002</v>
      </c>
      <c r="AN2565" s="3">
        <v>3.0859999999999999</v>
      </c>
      <c r="AO2565" s="3">
        <v>-4.8730000000000002</v>
      </c>
      <c r="AP2565" s="3">
        <v>-4.9669999999999996</v>
      </c>
      <c r="AQ2565" s="3">
        <v>-4.327</v>
      </c>
      <c r="AR2565" s="3">
        <v>-3.4359999999999999</v>
      </c>
      <c r="AS2565" s="3">
        <v>-2.3370000000000002</v>
      </c>
      <c r="AT2565" s="3">
        <v>-3.3029999999999999</v>
      </c>
      <c r="AU2565" s="3">
        <v>1.6930000000000001</v>
      </c>
      <c r="AV2565" s="3">
        <v>4.1399999999999997</v>
      </c>
      <c r="AW2565" s="3">
        <v>5.7</v>
      </c>
      <c r="AX2565" s="3">
        <v>6.2889999999999997</v>
      </c>
      <c r="AY2565" s="3">
        <v>6.9610000000000003</v>
      </c>
      <c r="AZ2565" s="3">
        <v>7.4589999999999996</v>
      </c>
      <c r="BA2565">
        <v>7.7830000000000004</v>
      </c>
      <c r="BB2565">
        <v>2017</v>
      </c>
    </row>
    <row r="2566" spans="1:54" hidden="1" x14ac:dyDescent="0.2">
      <c r="A2566">
        <v>172</v>
      </c>
      <c r="B2566" t="s">
        <v>505</v>
      </c>
      <c r="C2566" t="s">
        <v>220</v>
      </c>
      <c r="D2566" t="s">
        <v>57</v>
      </c>
      <c r="E2566" t="s">
        <v>219</v>
      </c>
      <c r="F2566" t="s">
        <v>218</v>
      </c>
      <c r="G2566" t="s">
        <v>217</v>
      </c>
      <c r="I2566" t="s">
        <v>216</v>
      </c>
      <c r="J2566" s="3">
        <v>-2.6120000000000001</v>
      </c>
      <c r="K2566" s="3">
        <v>-0.90900000000000003</v>
      </c>
      <c r="L2566" s="3">
        <v>-1.738</v>
      </c>
      <c r="M2566" s="3">
        <v>-2.202</v>
      </c>
      <c r="N2566" s="3">
        <v>-3.9E-2</v>
      </c>
      <c r="O2566" s="3">
        <v>-1.4339999999999999</v>
      </c>
      <c r="P2566" s="3">
        <v>-0.94099999999999995</v>
      </c>
      <c r="Q2566" s="3">
        <v>-1.887</v>
      </c>
      <c r="R2566" s="3">
        <v>-2.4660000000000002</v>
      </c>
      <c r="S2566" s="3">
        <v>-4.867</v>
      </c>
      <c r="T2566" s="3">
        <v>-4.9290000000000003</v>
      </c>
      <c r="U2566" s="3">
        <v>-5.2489999999999997</v>
      </c>
      <c r="V2566" s="3">
        <v>-4.5199999999999996</v>
      </c>
      <c r="W2566" s="3">
        <v>-1.2609999999999999</v>
      </c>
      <c r="X2566" s="3">
        <v>1.0589999999999999</v>
      </c>
      <c r="Y2566" s="3">
        <v>4.1109999999999998</v>
      </c>
      <c r="Z2566" s="3">
        <v>3.8</v>
      </c>
      <c r="AA2566" s="3">
        <v>5.0659999999999998</v>
      </c>
      <c r="AB2566" s="3">
        <v>5.0140000000000002</v>
      </c>
      <c r="AC2566" s="3">
        <v>5.1479999999999997</v>
      </c>
      <c r="AD2566" s="3">
        <v>7.5439999999999996</v>
      </c>
      <c r="AE2566" s="3">
        <v>8.0559999999999992</v>
      </c>
      <c r="AF2566" s="3">
        <v>8.1940000000000008</v>
      </c>
      <c r="AG2566" s="3">
        <v>4.6360000000000001</v>
      </c>
      <c r="AH2566" s="3">
        <v>5.9550000000000001</v>
      </c>
      <c r="AI2566" s="3">
        <v>3.2090000000000001</v>
      </c>
      <c r="AJ2566" s="3">
        <v>3.782</v>
      </c>
      <c r="AK2566" s="3">
        <v>3.8370000000000002</v>
      </c>
      <c r="AL2566" s="3">
        <v>2.246</v>
      </c>
      <c r="AM2566" s="3">
        <v>1.9139999999999999</v>
      </c>
      <c r="AN2566" s="3">
        <v>1.2430000000000001</v>
      </c>
      <c r="AO2566" s="3">
        <v>-1.7789999999999999</v>
      </c>
      <c r="AP2566" s="3">
        <v>-1.9339999999999999</v>
      </c>
      <c r="AQ2566" s="3">
        <v>-1.6020000000000001</v>
      </c>
      <c r="AR2566" s="3">
        <v>-1.2589999999999999</v>
      </c>
      <c r="AS2566" s="3">
        <v>-1.0049999999999999</v>
      </c>
      <c r="AT2566" s="3">
        <v>-1.383</v>
      </c>
      <c r="AU2566" s="3">
        <v>0.66800000000000004</v>
      </c>
      <c r="AV2566" s="3">
        <v>1.43</v>
      </c>
      <c r="AW2566" s="3">
        <v>1.8740000000000001</v>
      </c>
      <c r="AX2566" s="3">
        <v>1.9750000000000001</v>
      </c>
      <c r="AY2566" s="3">
        <v>2.101</v>
      </c>
      <c r="AZ2566" s="3">
        <v>2.1669999999999998</v>
      </c>
      <c r="BA2566">
        <v>2.1819999999999999</v>
      </c>
      <c r="BB2566">
        <v>2017</v>
      </c>
    </row>
    <row r="2567" spans="1:54" x14ac:dyDescent="0.2">
      <c r="A2567">
        <v>132</v>
      </c>
      <c r="B2567" t="s">
        <v>504</v>
      </c>
      <c r="C2567" t="s">
        <v>352</v>
      </c>
      <c r="D2567" t="s">
        <v>54</v>
      </c>
      <c r="E2567" t="s">
        <v>349</v>
      </c>
      <c r="F2567" t="s">
        <v>351</v>
      </c>
      <c r="G2567" t="s">
        <v>225</v>
      </c>
      <c r="H2567" t="s">
        <v>222</v>
      </c>
      <c r="I2567" t="s">
        <v>1104</v>
      </c>
      <c r="J2567" s="3">
        <v>1126.6120000000001</v>
      </c>
      <c r="K2567" s="3">
        <v>1138.7539999999999</v>
      </c>
      <c r="L2567" s="3">
        <v>1167.32</v>
      </c>
      <c r="M2567" s="3">
        <v>1181.9849999999999</v>
      </c>
      <c r="N2567" s="3">
        <v>1200.0039999999999</v>
      </c>
      <c r="O2567" s="3">
        <v>1219.4829999999999</v>
      </c>
      <c r="P2567" s="3">
        <v>1248.1559999999999</v>
      </c>
      <c r="Q2567" s="3">
        <v>1280.325</v>
      </c>
      <c r="R2567" s="3">
        <v>1340.9349999999999</v>
      </c>
      <c r="S2567" s="3">
        <v>1399.309</v>
      </c>
      <c r="T2567" s="3">
        <v>1440.085</v>
      </c>
      <c r="U2567" s="3">
        <v>1455.049</v>
      </c>
      <c r="V2567" s="3">
        <v>1478.325</v>
      </c>
      <c r="W2567" s="3">
        <v>1469.268</v>
      </c>
      <c r="X2567" s="3">
        <v>1503.7280000000001</v>
      </c>
      <c r="Y2567" s="3">
        <v>1535.0820000000001</v>
      </c>
      <c r="Z2567" s="3">
        <v>1556.3889999999999</v>
      </c>
      <c r="AA2567" s="3">
        <v>1592.7670000000001</v>
      </c>
      <c r="AB2567" s="3">
        <v>1649.4090000000001</v>
      </c>
      <c r="AC2567" s="3">
        <v>1705.606</v>
      </c>
      <c r="AD2567" s="3">
        <v>1771.701</v>
      </c>
      <c r="AE2567" s="3">
        <v>1806.328</v>
      </c>
      <c r="AF2567" s="3">
        <v>1826.5309999999999</v>
      </c>
      <c r="AG2567" s="3">
        <v>1841.5</v>
      </c>
      <c r="AH2567" s="3">
        <v>1892.8119999999999</v>
      </c>
      <c r="AI2567" s="3">
        <v>1923.2429999999999</v>
      </c>
      <c r="AJ2567" s="3">
        <v>1968.9190000000001</v>
      </c>
      <c r="AK2567" s="3">
        <v>2015.415</v>
      </c>
      <c r="AL2567" s="3">
        <v>2019.3510000000001</v>
      </c>
      <c r="AM2567" s="3">
        <v>1959.9549999999999</v>
      </c>
      <c r="AN2567" s="3">
        <v>1998.481</v>
      </c>
      <c r="AO2567" s="3">
        <v>2040.0340000000001</v>
      </c>
      <c r="AP2567" s="3">
        <v>2043.761</v>
      </c>
      <c r="AQ2567" s="3">
        <v>2055.538</v>
      </c>
      <c r="AR2567" s="3">
        <v>2075.0160000000001</v>
      </c>
      <c r="AS2567" s="3">
        <v>2097.1660000000002</v>
      </c>
      <c r="AT2567" s="3">
        <v>2122.0729999999999</v>
      </c>
      <c r="AU2567" s="3">
        <v>2161.2429999999999</v>
      </c>
      <c r="AV2567" s="3">
        <v>2206.0129999999999</v>
      </c>
      <c r="AW2567" s="3">
        <v>2250.6689999999999</v>
      </c>
      <c r="AX2567" s="3">
        <v>2290.3229999999999</v>
      </c>
      <c r="AY2567" s="3">
        <v>2328.4989999999998</v>
      </c>
      <c r="AZ2567" s="3">
        <v>2366.1489999999999</v>
      </c>
      <c r="BA2567">
        <v>2403.6439999999998</v>
      </c>
      <c r="BB2567">
        <v>2017</v>
      </c>
    </row>
    <row r="2568" spans="1:54" hidden="1" x14ac:dyDescent="0.2">
      <c r="A2568">
        <v>132</v>
      </c>
      <c r="B2568" t="s">
        <v>504</v>
      </c>
      <c r="C2568" t="s">
        <v>350</v>
      </c>
      <c r="D2568" t="s">
        <v>54</v>
      </c>
      <c r="E2568" t="s">
        <v>349</v>
      </c>
      <c r="F2568" t="s">
        <v>348</v>
      </c>
      <c r="G2568" t="s">
        <v>275</v>
      </c>
      <c r="I2568" t="s">
        <v>347</v>
      </c>
      <c r="J2568" s="3">
        <v>1.8089999999999999</v>
      </c>
      <c r="K2568" s="3">
        <v>1.0780000000000001</v>
      </c>
      <c r="L2568" s="3">
        <v>2.5089999999999999</v>
      </c>
      <c r="M2568" s="3">
        <v>1.256</v>
      </c>
      <c r="N2568" s="3">
        <v>1.524</v>
      </c>
      <c r="O2568" s="3">
        <v>1.623</v>
      </c>
      <c r="P2568" s="3">
        <v>2.351</v>
      </c>
      <c r="Q2568" s="3">
        <v>2.577</v>
      </c>
      <c r="R2568" s="3">
        <v>4.734</v>
      </c>
      <c r="S2568" s="3">
        <v>4.3529999999999998</v>
      </c>
      <c r="T2568" s="3">
        <v>2.9140000000000001</v>
      </c>
      <c r="U2568" s="3">
        <v>1.0389999999999999</v>
      </c>
      <c r="V2568" s="3">
        <v>1.6</v>
      </c>
      <c r="W2568" s="3">
        <v>-0.61299999999999999</v>
      </c>
      <c r="X2568" s="3">
        <v>2.3450000000000002</v>
      </c>
      <c r="Y2568" s="3">
        <v>2.085</v>
      </c>
      <c r="Z2568" s="3">
        <v>1.3879999999999999</v>
      </c>
      <c r="AA2568" s="3">
        <v>2.3370000000000002</v>
      </c>
      <c r="AB2568" s="3">
        <v>3.556</v>
      </c>
      <c r="AC2568" s="3">
        <v>3.407</v>
      </c>
      <c r="AD2568" s="3">
        <v>3.875</v>
      </c>
      <c r="AE2568" s="3">
        <v>1.954</v>
      </c>
      <c r="AF2568" s="3">
        <v>1.1180000000000001</v>
      </c>
      <c r="AG2568" s="3">
        <v>0.82</v>
      </c>
      <c r="AH2568" s="3">
        <v>2.786</v>
      </c>
      <c r="AI2568" s="3">
        <v>1.6080000000000001</v>
      </c>
      <c r="AJ2568" s="3">
        <v>2.375</v>
      </c>
      <c r="AK2568" s="3">
        <v>2.3610000000000002</v>
      </c>
      <c r="AL2568" s="3">
        <v>0.19500000000000001</v>
      </c>
      <c r="AM2568" s="3">
        <v>-2.9409999999999998</v>
      </c>
      <c r="AN2568" s="3">
        <v>1.966</v>
      </c>
      <c r="AO2568" s="3">
        <v>2.0790000000000002</v>
      </c>
      <c r="AP2568" s="3">
        <v>0.183</v>
      </c>
      <c r="AQ2568" s="3">
        <v>0.57599999999999996</v>
      </c>
      <c r="AR2568" s="3">
        <v>0.94799999999999995</v>
      </c>
      <c r="AS2568" s="3">
        <v>1.0669999999999999</v>
      </c>
      <c r="AT2568" s="3">
        <v>1.1879999999999999</v>
      </c>
      <c r="AU2568" s="3">
        <v>1.8460000000000001</v>
      </c>
      <c r="AV2568" s="3">
        <v>2.0710000000000002</v>
      </c>
      <c r="AW2568" s="3">
        <v>2.024</v>
      </c>
      <c r="AX2568" s="3">
        <v>1.762</v>
      </c>
      <c r="AY2568" s="3">
        <v>1.667</v>
      </c>
      <c r="AZ2568" s="3">
        <v>1.617</v>
      </c>
      <c r="BA2568">
        <v>1.585</v>
      </c>
      <c r="BB2568">
        <v>2017</v>
      </c>
    </row>
    <row r="2569" spans="1:54" hidden="1" x14ac:dyDescent="0.2">
      <c r="A2569">
        <v>132</v>
      </c>
      <c r="B2569" t="s">
        <v>504</v>
      </c>
      <c r="C2569" t="s">
        <v>346</v>
      </c>
      <c r="D2569" t="s">
        <v>54</v>
      </c>
      <c r="E2569" t="s">
        <v>342</v>
      </c>
      <c r="F2569" t="s">
        <v>345</v>
      </c>
      <c r="G2569" t="s">
        <v>225</v>
      </c>
      <c r="H2569" t="s">
        <v>222</v>
      </c>
      <c r="I2569" t="s">
        <v>1104</v>
      </c>
      <c r="J2569" s="3">
        <v>453.21100000000001</v>
      </c>
      <c r="K2569" s="3">
        <v>511.673</v>
      </c>
      <c r="L2569" s="3">
        <v>587.952</v>
      </c>
      <c r="M2569" s="3">
        <v>652.81600000000003</v>
      </c>
      <c r="N2569" s="3">
        <v>709.64800000000002</v>
      </c>
      <c r="O2569" s="3">
        <v>760.50900000000001</v>
      </c>
      <c r="P2569" s="3">
        <v>817.85400000000004</v>
      </c>
      <c r="Q2569" s="3">
        <v>859.827</v>
      </c>
      <c r="R2569" s="3">
        <v>929.44399999999996</v>
      </c>
      <c r="S2569" s="3">
        <v>1001.897</v>
      </c>
      <c r="T2569" s="3">
        <v>1058.627</v>
      </c>
      <c r="U2569" s="3">
        <v>1097.1120000000001</v>
      </c>
      <c r="V2569" s="3">
        <v>1136.8409999999999</v>
      </c>
      <c r="W2569" s="3">
        <v>1148.404</v>
      </c>
      <c r="X2569" s="3">
        <v>1186.345</v>
      </c>
      <c r="Y2569" s="3">
        <v>1224.9670000000001</v>
      </c>
      <c r="Z2569" s="3">
        <v>1258.95</v>
      </c>
      <c r="AA2569" s="3">
        <v>1299.739</v>
      </c>
      <c r="AB2569" s="3">
        <v>1358.7760000000001</v>
      </c>
      <c r="AC2569" s="3">
        <v>1408.1590000000001</v>
      </c>
      <c r="AD2569" s="3">
        <v>1485.3030000000001</v>
      </c>
      <c r="AE2569" s="3">
        <v>1544.6289999999999</v>
      </c>
      <c r="AF2569" s="3">
        <v>1594.259</v>
      </c>
      <c r="AG2569" s="3">
        <v>1637.4380000000001</v>
      </c>
      <c r="AH2569" s="3">
        <v>1710.76</v>
      </c>
      <c r="AI2569" s="3">
        <v>1771.9780000000001</v>
      </c>
      <c r="AJ2569" s="3">
        <v>1853.2670000000001</v>
      </c>
      <c r="AK2569" s="3">
        <v>1945.67</v>
      </c>
      <c r="AL2569" s="3">
        <v>1995.85</v>
      </c>
      <c r="AM2569" s="3">
        <v>1939.0170000000001</v>
      </c>
      <c r="AN2569" s="3">
        <v>1998.481</v>
      </c>
      <c r="AO2569" s="3">
        <v>2059.2840000000001</v>
      </c>
      <c r="AP2569" s="3">
        <v>2086.9290000000001</v>
      </c>
      <c r="AQ2569" s="3">
        <v>2115.2559999999999</v>
      </c>
      <c r="AR2569" s="3">
        <v>2147.6089999999999</v>
      </c>
      <c r="AS2569" s="3">
        <v>2194.2429999999999</v>
      </c>
      <c r="AT2569" s="3">
        <v>2228.857</v>
      </c>
      <c r="AU2569" s="3">
        <v>2288.0540000000001</v>
      </c>
      <c r="AV2569" s="3">
        <v>2359.4360000000001</v>
      </c>
      <c r="AW2569" s="3">
        <v>2440.348</v>
      </c>
      <c r="AX2569" s="3">
        <v>2519.9789999999998</v>
      </c>
      <c r="AY2569" s="3">
        <v>2602.7130000000002</v>
      </c>
      <c r="AZ2569" s="3">
        <v>2688.433</v>
      </c>
      <c r="BA2569">
        <v>2776.3530000000001</v>
      </c>
      <c r="BB2569">
        <v>2017</v>
      </c>
    </row>
    <row r="2570" spans="1:54" hidden="1" x14ac:dyDescent="0.2">
      <c r="A2570">
        <v>132</v>
      </c>
      <c r="B2570" t="s">
        <v>504</v>
      </c>
      <c r="C2570" t="s">
        <v>344</v>
      </c>
      <c r="D2570" t="s">
        <v>54</v>
      </c>
      <c r="E2570" t="s">
        <v>342</v>
      </c>
      <c r="F2570" t="s">
        <v>343</v>
      </c>
      <c r="G2570" t="s">
        <v>223</v>
      </c>
      <c r="H2570" t="s">
        <v>222</v>
      </c>
      <c r="I2570" t="s">
        <v>310</v>
      </c>
      <c r="J2570" s="3">
        <v>704.48299999999995</v>
      </c>
      <c r="K2570" s="3">
        <v>621.00300000000004</v>
      </c>
      <c r="L2570" s="3">
        <v>589.98500000000001</v>
      </c>
      <c r="M2570" s="3">
        <v>564.49099999999999</v>
      </c>
      <c r="N2570" s="3">
        <v>534.30999999999995</v>
      </c>
      <c r="O2570" s="3">
        <v>559.63599999999997</v>
      </c>
      <c r="P2570" s="3">
        <v>775.92899999999997</v>
      </c>
      <c r="Q2570" s="3">
        <v>939.31700000000001</v>
      </c>
      <c r="R2570" s="3">
        <v>1025.5440000000001</v>
      </c>
      <c r="S2570" s="3">
        <v>1031.095</v>
      </c>
      <c r="T2570" s="3">
        <v>1278.57</v>
      </c>
      <c r="U2570" s="3">
        <v>1279.902</v>
      </c>
      <c r="V2570" s="3">
        <v>1411.665</v>
      </c>
      <c r="W2570" s="3">
        <v>1331.5229999999999</v>
      </c>
      <c r="X2570" s="3">
        <v>1404.3209999999999</v>
      </c>
      <c r="Y2570" s="3">
        <v>1610.933</v>
      </c>
      <c r="Z2570" s="3">
        <v>1614.607</v>
      </c>
      <c r="AA2570" s="3">
        <v>1462.3879999999999</v>
      </c>
      <c r="AB2570" s="3">
        <v>1512.8440000000001</v>
      </c>
      <c r="AC2570" s="3">
        <v>1502.2090000000001</v>
      </c>
      <c r="AD2570" s="3">
        <v>1372.1780000000001</v>
      </c>
      <c r="AE2570" s="3">
        <v>1383.162</v>
      </c>
      <c r="AF2570" s="3">
        <v>1504.9770000000001</v>
      </c>
      <c r="AG2570" s="3">
        <v>1851.3019999999999</v>
      </c>
      <c r="AH2570" s="3">
        <v>2126.3420000000001</v>
      </c>
      <c r="AI2570" s="3">
        <v>2207.2489999999998</v>
      </c>
      <c r="AJ2570" s="3">
        <v>2326.953</v>
      </c>
      <c r="AK2570" s="3">
        <v>2666.8049999999998</v>
      </c>
      <c r="AL2570" s="3">
        <v>2937.3209999999999</v>
      </c>
      <c r="AM2570" s="3">
        <v>2700.6579999999999</v>
      </c>
      <c r="AN2570" s="3">
        <v>2651.7719999999999</v>
      </c>
      <c r="AO2570" s="3">
        <v>2865.3040000000001</v>
      </c>
      <c r="AP2570" s="3">
        <v>2682.9009999999998</v>
      </c>
      <c r="AQ2570" s="3">
        <v>2809.39</v>
      </c>
      <c r="AR2570" s="3">
        <v>2853.8319999999999</v>
      </c>
      <c r="AS2570" s="3">
        <v>2434.7869999999998</v>
      </c>
      <c r="AT2570" s="3">
        <v>2466.4720000000002</v>
      </c>
      <c r="AU2570" s="3">
        <v>2583.56</v>
      </c>
      <c r="AV2570" s="3">
        <v>2925.096</v>
      </c>
      <c r="AW2570" s="3">
        <v>3060.0740000000001</v>
      </c>
      <c r="AX2570" s="3">
        <v>3196.1559999999999</v>
      </c>
      <c r="AY2570" s="3">
        <v>3324.297</v>
      </c>
      <c r="AZ2570" s="3">
        <v>3457.6590000000001</v>
      </c>
      <c r="BA2570">
        <v>3585.779</v>
      </c>
      <c r="BB2570">
        <v>2017</v>
      </c>
    </row>
    <row r="2571" spans="1:54" hidden="1" x14ac:dyDescent="0.2">
      <c r="A2571">
        <v>132</v>
      </c>
      <c r="B2571" t="s">
        <v>504</v>
      </c>
      <c r="C2571" t="s">
        <v>213</v>
      </c>
      <c r="D2571" t="s">
        <v>54</v>
      </c>
      <c r="E2571" t="s">
        <v>342</v>
      </c>
      <c r="F2571" t="s">
        <v>341</v>
      </c>
      <c r="G2571" t="s">
        <v>323</v>
      </c>
      <c r="H2571" t="s">
        <v>222</v>
      </c>
      <c r="I2571" t="s">
        <v>310</v>
      </c>
      <c r="J2571" s="3">
        <v>578.36300000000006</v>
      </c>
      <c r="K2571" s="3">
        <v>639.18200000000002</v>
      </c>
      <c r="L2571" s="3">
        <v>695.86900000000003</v>
      </c>
      <c r="M2571" s="3">
        <v>732.42499999999995</v>
      </c>
      <c r="N2571" s="3">
        <v>769.98</v>
      </c>
      <c r="O2571" s="3">
        <v>807.51900000000001</v>
      </c>
      <c r="P2571" s="3">
        <v>843.16899999999998</v>
      </c>
      <c r="Q2571" s="3">
        <v>886.97500000000002</v>
      </c>
      <c r="R2571" s="3">
        <v>961.48199999999997</v>
      </c>
      <c r="S2571" s="3">
        <v>1042.354</v>
      </c>
      <c r="T2571" s="3">
        <v>1112.405</v>
      </c>
      <c r="U2571" s="3">
        <v>1161.375</v>
      </c>
      <c r="V2571" s="3">
        <v>1206.8530000000001</v>
      </c>
      <c r="W2571" s="3">
        <v>1227.9939999999999</v>
      </c>
      <c r="X2571" s="3">
        <v>1283.5450000000001</v>
      </c>
      <c r="Y2571" s="3">
        <v>1337.635</v>
      </c>
      <c r="Z2571" s="3">
        <v>1380.953</v>
      </c>
      <c r="AA2571" s="3">
        <v>1437.4269999999999</v>
      </c>
      <c r="AB2571" s="3">
        <v>1504.6969999999999</v>
      </c>
      <c r="AC2571" s="3">
        <v>1579.7760000000001</v>
      </c>
      <c r="AD2571" s="3">
        <v>1678.3320000000001</v>
      </c>
      <c r="AE2571" s="3">
        <v>1750.1320000000001</v>
      </c>
      <c r="AF2571" s="3">
        <v>1796.875</v>
      </c>
      <c r="AG2571" s="3">
        <v>1847.723</v>
      </c>
      <c r="AH2571" s="3">
        <v>1951.4349999999999</v>
      </c>
      <c r="AI2571" s="3">
        <v>2046.6010000000001</v>
      </c>
      <c r="AJ2571" s="3">
        <v>2159.587</v>
      </c>
      <c r="AK2571" s="3">
        <v>2269.4079999999999</v>
      </c>
      <c r="AL2571" s="3">
        <v>2318.4450000000002</v>
      </c>
      <c r="AM2571" s="3">
        <v>2267.34</v>
      </c>
      <c r="AN2571" s="3">
        <v>2340.1550000000002</v>
      </c>
      <c r="AO2571" s="3">
        <v>2438.1239999999998</v>
      </c>
      <c r="AP2571" s="3">
        <v>2487.5729999999999</v>
      </c>
      <c r="AQ2571" s="3">
        <v>2542.3119999999999</v>
      </c>
      <c r="AR2571" s="3">
        <v>2612.4630000000002</v>
      </c>
      <c r="AS2571" s="3">
        <v>2668.98</v>
      </c>
      <c r="AT2571" s="3">
        <v>2735.1350000000002</v>
      </c>
      <c r="AU2571" s="3">
        <v>2835.7460000000001</v>
      </c>
      <c r="AV2571" s="3">
        <v>2960.2510000000002</v>
      </c>
      <c r="AW2571" s="3">
        <v>3085.6750000000002</v>
      </c>
      <c r="AX2571" s="3">
        <v>3201.739</v>
      </c>
      <c r="AY2571" s="3">
        <v>3317.1419999999998</v>
      </c>
      <c r="AZ2571" s="3">
        <v>3428.6559999999999</v>
      </c>
      <c r="BA2571">
        <v>3543.587</v>
      </c>
      <c r="BB2571">
        <v>2017</v>
      </c>
    </row>
    <row r="2572" spans="1:54" hidden="1" x14ac:dyDescent="0.2">
      <c r="A2572">
        <v>132</v>
      </c>
      <c r="B2572" t="s">
        <v>504</v>
      </c>
      <c r="C2572" t="s">
        <v>340</v>
      </c>
      <c r="D2572" t="s">
        <v>54</v>
      </c>
      <c r="E2572" t="s">
        <v>339</v>
      </c>
      <c r="F2572" t="s">
        <v>338</v>
      </c>
      <c r="G2572" t="s">
        <v>295</v>
      </c>
      <c r="I2572" t="s">
        <v>337</v>
      </c>
      <c r="J2572" s="3">
        <v>40.228000000000002</v>
      </c>
      <c r="K2572" s="3">
        <v>44.933</v>
      </c>
      <c r="L2572" s="3">
        <v>50.368000000000002</v>
      </c>
      <c r="M2572" s="3">
        <v>55.23</v>
      </c>
      <c r="N2572" s="3">
        <v>59.137</v>
      </c>
      <c r="O2572" s="3">
        <v>62.363</v>
      </c>
      <c r="P2572" s="3">
        <v>65.525000000000006</v>
      </c>
      <c r="Q2572" s="3">
        <v>67.156999999999996</v>
      </c>
      <c r="R2572" s="3">
        <v>69.313000000000002</v>
      </c>
      <c r="S2572" s="3">
        <v>71.599000000000004</v>
      </c>
      <c r="T2572" s="3">
        <v>73.510999999999996</v>
      </c>
      <c r="U2572" s="3">
        <v>75.400000000000006</v>
      </c>
      <c r="V2572" s="3">
        <v>76.900999999999996</v>
      </c>
      <c r="W2572" s="3">
        <v>78.162000000000006</v>
      </c>
      <c r="X2572" s="3">
        <v>78.894000000000005</v>
      </c>
      <c r="Y2572" s="3">
        <v>79.798000000000002</v>
      </c>
      <c r="Z2572" s="3">
        <v>80.888999999999996</v>
      </c>
      <c r="AA2572" s="3">
        <v>81.602999999999994</v>
      </c>
      <c r="AB2572" s="3">
        <v>82.38</v>
      </c>
      <c r="AC2572" s="3">
        <v>82.561000000000007</v>
      </c>
      <c r="AD2572" s="3">
        <v>83.834999999999994</v>
      </c>
      <c r="AE2572" s="3">
        <v>85.512</v>
      </c>
      <c r="AF2572" s="3">
        <v>87.283000000000001</v>
      </c>
      <c r="AG2572" s="3">
        <v>88.918999999999997</v>
      </c>
      <c r="AH2572" s="3">
        <v>90.382000000000005</v>
      </c>
      <c r="AI2572" s="3">
        <v>92.135000000000005</v>
      </c>
      <c r="AJ2572" s="3">
        <v>94.126000000000005</v>
      </c>
      <c r="AK2572" s="3">
        <v>96.539000000000001</v>
      </c>
      <c r="AL2572" s="3">
        <v>98.835999999999999</v>
      </c>
      <c r="AM2572" s="3">
        <v>98.932000000000002</v>
      </c>
      <c r="AN2572" s="3">
        <v>100</v>
      </c>
      <c r="AO2572" s="3">
        <v>100.944</v>
      </c>
      <c r="AP2572" s="3">
        <v>102.11199999999999</v>
      </c>
      <c r="AQ2572" s="3">
        <v>102.905</v>
      </c>
      <c r="AR2572" s="3">
        <v>103.498</v>
      </c>
      <c r="AS2572" s="3">
        <v>104.629</v>
      </c>
      <c r="AT2572" s="3">
        <v>105.032</v>
      </c>
      <c r="AU2572" s="3">
        <v>105.86799999999999</v>
      </c>
      <c r="AV2572" s="3">
        <v>106.955</v>
      </c>
      <c r="AW2572" s="3">
        <v>108.428</v>
      </c>
      <c r="AX2572" s="3">
        <v>110.027</v>
      </c>
      <c r="AY2572" s="3">
        <v>111.776</v>
      </c>
      <c r="AZ2572" s="3">
        <v>113.621</v>
      </c>
      <c r="BA2572">
        <v>115.506</v>
      </c>
      <c r="BB2572">
        <v>2017</v>
      </c>
    </row>
    <row r="2573" spans="1:54" hidden="1" x14ac:dyDescent="0.2">
      <c r="A2573">
        <v>132</v>
      </c>
      <c r="B2573" t="s">
        <v>504</v>
      </c>
      <c r="C2573" t="s">
        <v>336</v>
      </c>
      <c r="D2573" t="s">
        <v>54</v>
      </c>
      <c r="E2573" t="s">
        <v>333</v>
      </c>
      <c r="F2573" t="s">
        <v>335</v>
      </c>
      <c r="G2573" t="s">
        <v>225</v>
      </c>
      <c r="H2573" t="s">
        <v>322</v>
      </c>
      <c r="I2573" t="s">
        <v>330</v>
      </c>
      <c r="J2573" s="3">
        <v>20967.484</v>
      </c>
      <c r="K2573" s="3">
        <v>21076.862000000001</v>
      </c>
      <c r="L2573" s="3">
        <v>21483.758000000002</v>
      </c>
      <c r="M2573" s="3">
        <v>21628.276999999998</v>
      </c>
      <c r="N2573" s="3">
        <v>21860.044999999998</v>
      </c>
      <c r="O2573" s="3">
        <v>22109.185000000001</v>
      </c>
      <c r="P2573" s="3">
        <v>22525.322</v>
      </c>
      <c r="Q2573" s="3">
        <v>22993.608</v>
      </c>
      <c r="R2573" s="3">
        <v>23959.754000000001</v>
      </c>
      <c r="S2573" s="3">
        <v>24867.847000000002</v>
      </c>
      <c r="T2573" s="3">
        <v>25453.541000000001</v>
      </c>
      <c r="U2573" s="3">
        <v>25598.735000000001</v>
      </c>
      <c r="V2573" s="3">
        <v>25885.33</v>
      </c>
      <c r="W2573" s="3">
        <v>25610.762999999999</v>
      </c>
      <c r="X2573" s="3">
        <v>26122.258000000002</v>
      </c>
      <c r="Y2573" s="3">
        <v>26580.34</v>
      </c>
      <c r="Z2573" s="3">
        <v>26863.955000000002</v>
      </c>
      <c r="AA2573" s="3">
        <v>27406.678</v>
      </c>
      <c r="AB2573" s="3">
        <v>28292.253000000001</v>
      </c>
      <c r="AC2573" s="3">
        <v>29157.346000000001</v>
      </c>
      <c r="AD2573" s="3">
        <v>30101.175999999999</v>
      </c>
      <c r="AE2573" s="3">
        <v>30478.024000000001</v>
      </c>
      <c r="AF2573" s="3">
        <v>30602.386999999999</v>
      </c>
      <c r="AG2573" s="3">
        <v>30639.66</v>
      </c>
      <c r="AH2573" s="3">
        <v>31283.346000000001</v>
      </c>
      <c r="AI2573" s="3">
        <v>31547.573</v>
      </c>
      <c r="AJ2573" s="3">
        <v>32067.223999999998</v>
      </c>
      <c r="AK2573" s="3">
        <v>32614.405999999999</v>
      </c>
      <c r="AL2573" s="3">
        <v>32499.483</v>
      </c>
      <c r="AM2573" s="3">
        <v>31376.494999999999</v>
      </c>
      <c r="AN2573" s="3">
        <v>31840.572</v>
      </c>
      <c r="AO2573" s="3">
        <v>32345.376</v>
      </c>
      <c r="AP2573" s="3">
        <v>32248.2</v>
      </c>
      <c r="AQ2573" s="3">
        <v>32270.124</v>
      </c>
      <c r="AR2573" s="3">
        <v>32407.968000000001</v>
      </c>
      <c r="AS2573" s="3">
        <v>32614.918000000001</v>
      </c>
      <c r="AT2573" s="3">
        <v>32870.557999999997</v>
      </c>
      <c r="AU2573" s="3">
        <v>33351.957999999999</v>
      </c>
      <c r="AV2573" s="3">
        <v>33887.701999999997</v>
      </c>
      <c r="AW2573" s="3">
        <v>34416.142</v>
      </c>
      <c r="AX2573" s="3">
        <v>34862.927000000003</v>
      </c>
      <c r="AY2573" s="3">
        <v>35282.519999999997</v>
      </c>
      <c r="AZ2573" s="3">
        <v>35689.629999999997</v>
      </c>
      <c r="BA2573">
        <v>36089.972000000002</v>
      </c>
      <c r="BB2573">
        <v>2017</v>
      </c>
    </row>
    <row r="2574" spans="1:54" hidden="1" x14ac:dyDescent="0.2">
      <c r="A2574">
        <v>132</v>
      </c>
      <c r="B2574" t="s">
        <v>504</v>
      </c>
      <c r="C2574" t="s">
        <v>334</v>
      </c>
      <c r="D2574" t="s">
        <v>54</v>
      </c>
      <c r="E2574" t="s">
        <v>333</v>
      </c>
      <c r="F2574" t="s">
        <v>332</v>
      </c>
      <c r="G2574" t="s">
        <v>331</v>
      </c>
      <c r="H2574" t="s">
        <v>322</v>
      </c>
      <c r="I2574" t="s">
        <v>330</v>
      </c>
      <c r="J2574" s="3">
        <v>25059.058000000001</v>
      </c>
      <c r="K2574" s="3">
        <v>25189.78</v>
      </c>
      <c r="L2574" s="3">
        <v>25676.077000000001</v>
      </c>
      <c r="M2574" s="3">
        <v>25848.796999999999</v>
      </c>
      <c r="N2574" s="3">
        <v>26125.793000000001</v>
      </c>
      <c r="O2574" s="3">
        <v>26423.548999999999</v>
      </c>
      <c r="P2574" s="3">
        <v>26920.891</v>
      </c>
      <c r="Q2574" s="3">
        <v>27480.557000000001</v>
      </c>
      <c r="R2574" s="3">
        <v>28635.236000000001</v>
      </c>
      <c r="S2574" s="3">
        <v>29720.532999999999</v>
      </c>
      <c r="T2574" s="3">
        <v>30420.519</v>
      </c>
      <c r="U2574" s="3">
        <v>30594.045999999998</v>
      </c>
      <c r="V2574" s="3">
        <v>30936.566999999999</v>
      </c>
      <c r="W2574" s="3">
        <v>30608.421999999999</v>
      </c>
      <c r="X2574" s="3">
        <v>31219.728999999999</v>
      </c>
      <c r="Y2574" s="3">
        <v>31767.200000000001</v>
      </c>
      <c r="Z2574" s="3">
        <v>32106.16</v>
      </c>
      <c r="AA2574" s="3">
        <v>32754.79</v>
      </c>
      <c r="AB2574" s="3">
        <v>33813.175000000003</v>
      </c>
      <c r="AC2574" s="3">
        <v>34847.080999999998</v>
      </c>
      <c r="AD2574" s="3">
        <v>35975.089999999997</v>
      </c>
      <c r="AE2574" s="3">
        <v>36425.474999999999</v>
      </c>
      <c r="AF2574" s="3">
        <v>36574.106</v>
      </c>
      <c r="AG2574" s="3">
        <v>36618.652999999998</v>
      </c>
      <c r="AH2574" s="3">
        <v>37387.946000000004</v>
      </c>
      <c r="AI2574" s="3">
        <v>37703.733999999997</v>
      </c>
      <c r="AJ2574" s="3">
        <v>38324.79</v>
      </c>
      <c r="AK2574" s="3">
        <v>38978.749000000003</v>
      </c>
      <c r="AL2574" s="3">
        <v>38841.398999999998</v>
      </c>
      <c r="AM2574" s="3">
        <v>37499.271999999997</v>
      </c>
      <c r="AN2574" s="3">
        <v>38053.909</v>
      </c>
      <c r="AO2574" s="3">
        <v>38657.22</v>
      </c>
      <c r="AP2574" s="3">
        <v>38541.080999999998</v>
      </c>
      <c r="AQ2574" s="3">
        <v>38567.283000000003</v>
      </c>
      <c r="AR2574" s="3">
        <v>38732.025999999998</v>
      </c>
      <c r="AS2574" s="3">
        <v>38979.360000000001</v>
      </c>
      <c r="AT2574" s="3">
        <v>39284.885000000002</v>
      </c>
      <c r="AU2574" s="3">
        <v>39860.226000000002</v>
      </c>
      <c r="AV2574" s="3">
        <v>40500.514000000003</v>
      </c>
      <c r="AW2574" s="3">
        <v>41132.072999999997</v>
      </c>
      <c r="AX2574" s="3">
        <v>41666.044000000002</v>
      </c>
      <c r="AY2574" s="3">
        <v>42167.516000000003</v>
      </c>
      <c r="AZ2574" s="3">
        <v>42654.067999999999</v>
      </c>
      <c r="BA2574">
        <v>43132.533000000003</v>
      </c>
      <c r="BB2574">
        <v>2017</v>
      </c>
    </row>
    <row r="2575" spans="1:54" hidden="1" x14ac:dyDescent="0.2">
      <c r="A2575">
        <v>132</v>
      </c>
      <c r="B2575" t="s">
        <v>504</v>
      </c>
      <c r="C2575" t="s">
        <v>329</v>
      </c>
      <c r="D2575" t="s">
        <v>54</v>
      </c>
      <c r="E2575" t="s">
        <v>325</v>
      </c>
      <c r="F2575" t="s">
        <v>328</v>
      </c>
      <c r="G2575" t="s">
        <v>225</v>
      </c>
      <c r="H2575" t="s">
        <v>322</v>
      </c>
      <c r="I2575" t="s">
        <v>321</v>
      </c>
      <c r="J2575" s="3">
        <v>8434.7530000000006</v>
      </c>
      <c r="K2575" s="3">
        <v>9470.4050000000007</v>
      </c>
      <c r="L2575" s="3">
        <v>10820.870999999999</v>
      </c>
      <c r="M2575" s="3">
        <v>11945.401</v>
      </c>
      <c r="N2575" s="3">
        <v>12927.405000000001</v>
      </c>
      <c r="O2575" s="3">
        <v>13788.002</v>
      </c>
      <c r="P2575" s="3">
        <v>14759.714</v>
      </c>
      <c r="Q2575" s="3">
        <v>15441.802</v>
      </c>
      <c r="R2575" s="3">
        <v>16607.255000000001</v>
      </c>
      <c r="S2575" s="3">
        <v>17805.232</v>
      </c>
      <c r="T2575" s="3">
        <v>18711.260999999999</v>
      </c>
      <c r="U2575" s="3">
        <v>19301.535</v>
      </c>
      <c r="V2575" s="3">
        <v>19905.977999999999</v>
      </c>
      <c r="W2575" s="3">
        <v>20017.793000000001</v>
      </c>
      <c r="X2575" s="3">
        <v>20608.787</v>
      </c>
      <c r="Y2575" s="3">
        <v>21210.618999999999</v>
      </c>
      <c r="Z2575" s="3">
        <v>21730.027999999998</v>
      </c>
      <c r="AA2575" s="3">
        <v>22364.557000000001</v>
      </c>
      <c r="AB2575" s="3">
        <v>23307.036</v>
      </c>
      <c r="AC2575" s="3">
        <v>24072.488000000001</v>
      </c>
      <c r="AD2575" s="3">
        <v>25235.277999999998</v>
      </c>
      <c r="AE2575" s="3">
        <v>26062.398000000001</v>
      </c>
      <c r="AF2575" s="3">
        <v>26710.814999999999</v>
      </c>
      <c r="AG2575" s="3">
        <v>27244.39</v>
      </c>
      <c r="AH2575" s="3">
        <v>28274.491000000002</v>
      </c>
      <c r="AI2575" s="3">
        <v>29066.324000000001</v>
      </c>
      <c r="AJ2575" s="3">
        <v>30183.633000000002</v>
      </c>
      <c r="AK2575" s="3">
        <v>31485.758999999998</v>
      </c>
      <c r="AL2575" s="3">
        <v>32121.257000000001</v>
      </c>
      <c r="AM2575" s="3">
        <v>31041.303</v>
      </c>
      <c r="AN2575" s="3">
        <v>31840.572</v>
      </c>
      <c r="AO2575" s="3">
        <v>32650.591</v>
      </c>
      <c r="AP2575" s="3">
        <v>32929.341999999997</v>
      </c>
      <c r="AQ2575" s="3">
        <v>33207.644</v>
      </c>
      <c r="AR2575" s="3">
        <v>33541.737999999998</v>
      </c>
      <c r="AS2575" s="3">
        <v>34124.65</v>
      </c>
      <c r="AT2575" s="3">
        <v>34524.624000000003</v>
      </c>
      <c r="AU2575" s="3">
        <v>35308.885000000002</v>
      </c>
      <c r="AV2575" s="3">
        <v>36244.523999999998</v>
      </c>
      <c r="AW2575" s="3">
        <v>37316.631000000001</v>
      </c>
      <c r="AX2575" s="3">
        <v>38358.703000000001</v>
      </c>
      <c r="AY2575" s="3">
        <v>39437.531000000003</v>
      </c>
      <c r="AZ2575" s="3">
        <v>40550.771000000001</v>
      </c>
      <c r="BA2575">
        <v>41686.082999999999</v>
      </c>
      <c r="BB2575">
        <v>2017</v>
      </c>
    </row>
    <row r="2576" spans="1:54" hidden="1" x14ac:dyDescent="0.2">
      <c r="A2576">
        <v>132</v>
      </c>
      <c r="B2576" t="s">
        <v>504</v>
      </c>
      <c r="C2576" t="s">
        <v>327</v>
      </c>
      <c r="D2576" t="s">
        <v>54</v>
      </c>
      <c r="E2576" t="s">
        <v>325</v>
      </c>
      <c r="F2576" t="s">
        <v>326</v>
      </c>
      <c r="G2576" t="s">
        <v>223</v>
      </c>
      <c r="H2576" t="s">
        <v>322</v>
      </c>
      <c r="I2576" t="s">
        <v>321</v>
      </c>
      <c r="J2576" s="3">
        <v>13111.192999999999</v>
      </c>
      <c r="K2576" s="3">
        <v>11493.958000000001</v>
      </c>
      <c r="L2576" s="3">
        <v>10858.29</v>
      </c>
      <c r="M2576" s="3">
        <v>10329.216</v>
      </c>
      <c r="N2576" s="3">
        <v>9733.34</v>
      </c>
      <c r="O2576" s="3">
        <v>10146.183000000001</v>
      </c>
      <c r="P2576" s="3">
        <v>14003.099</v>
      </c>
      <c r="Q2576" s="3">
        <v>16869.371999999999</v>
      </c>
      <c r="R2576" s="3">
        <v>18324.373</v>
      </c>
      <c r="S2576" s="3">
        <v>18324.116999999998</v>
      </c>
      <c r="T2576" s="3">
        <v>22598.754000000001</v>
      </c>
      <c r="U2576" s="3">
        <v>22517.362000000001</v>
      </c>
      <c r="V2576" s="3">
        <v>24718.115000000002</v>
      </c>
      <c r="W2576" s="3">
        <v>23209.737000000001</v>
      </c>
      <c r="X2576" s="3">
        <v>24395.394</v>
      </c>
      <c r="Y2576" s="3">
        <v>27893.723000000002</v>
      </c>
      <c r="Z2576" s="3">
        <v>27868.822</v>
      </c>
      <c r="AA2576" s="3">
        <v>25163.252</v>
      </c>
      <c r="AB2576" s="3">
        <v>25949.762999999999</v>
      </c>
      <c r="AC2576" s="3">
        <v>25680.271000000001</v>
      </c>
      <c r="AD2576" s="3">
        <v>23313.285</v>
      </c>
      <c r="AE2576" s="3">
        <v>23337.973999999998</v>
      </c>
      <c r="AF2576" s="3">
        <v>25214.951000000001</v>
      </c>
      <c r="AG2576" s="3">
        <v>30802.756000000001</v>
      </c>
      <c r="AH2576" s="3">
        <v>35143.006000000001</v>
      </c>
      <c r="AI2576" s="3">
        <v>36206.207000000002</v>
      </c>
      <c r="AJ2576" s="3">
        <v>37898.427000000003</v>
      </c>
      <c r="AK2576" s="3">
        <v>43155.504000000001</v>
      </c>
      <c r="AL2576" s="3">
        <v>47273.321000000004</v>
      </c>
      <c r="AM2576" s="3">
        <v>43234.245999999999</v>
      </c>
      <c r="AN2576" s="3">
        <v>42249.063999999998</v>
      </c>
      <c r="AO2576" s="3">
        <v>45430.283000000003</v>
      </c>
      <c r="AP2576" s="3">
        <v>42333.09</v>
      </c>
      <c r="AQ2576" s="3">
        <v>44104.923999999999</v>
      </c>
      <c r="AR2576" s="3">
        <v>44571.659</v>
      </c>
      <c r="AS2576" s="3">
        <v>37865.565000000002</v>
      </c>
      <c r="AT2576" s="3">
        <v>38205.237000000001</v>
      </c>
      <c r="AU2576" s="3">
        <v>39869.074999999997</v>
      </c>
      <c r="AV2576" s="3">
        <v>44933.906999999999</v>
      </c>
      <c r="AW2576" s="3">
        <v>46793.178</v>
      </c>
      <c r="AX2576" s="3">
        <v>48651.364999999998</v>
      </c>
      <c r="AY2576" s="3">
        <v>50371.321000000004</v>
      </c>
      <c r="AZ2576" s="3">
        <v>52153.338000000003</v>
      </c>
      <c r="BA2576">
        <v>53839.370999999999</v>
      </c>
      <c r="BB2576">
        <v>2017</v>
      </c>
    </row>
    <row r="2577" spans="1:54" hidden="1" x14ac:dyDescent="0.2">
      <c r="A2577">
        <v>132</v>
      </c>
      <c r="B2577" t="s">
        <v>504</v>
      </c>
      <c r="C2577" t="s">
        <v>212</v>
      </c>
      <c r="D2577" t="s">
        <v>54</v>
      </c>
      <c r="E2577" t="s">
        <v>325</v>
      </c>
      <c r="F2577" t="s">
        <v>324</v>
      </c>
      <c r="G2577" t="s">
        <v>323</v>
      </c>
      <c r="H2577" t="s">
        <v>322</v>
      </c>
      <c r="I2577" t="s">
        <v>321</v>
      </c>
      <c r="J2577" s="3">
        <v>10763.976000000001</v>
      </c>
      <c r="K2577" s="3">
        <v>11830.428</v>
      </c>
      <c r="L2577" s="3">
        <v>12807.008</v>
      </c>
      <c r="M2577" s="3">
        <v>13402.11</v>
      </c>
      <c r="N2577" s="3">
        <v>14026.456</v>
      </c>
      <c r="O2577" s="3">
        <v>14640.286</v>
      </c>
      <c r="P2577" s="3">
        <v>15216.566999999999</v>
      </c>
      <c r="Q2577" s="3">
        <v>15929.35</v>
      </c>
      <c r="R2577" s="3">
        <v>17179.717000000001</v>
      </c>
      <c r="S2577" s="3">
        <v>18524.208999999999</v>
      </c>
      <c r="T2577" s="3">
        <v>19661.79</v>
      </c>
      <c r="U2577" s="3">
        <v>20432.116999999998</v>
      </c>
      <c r="V2577" s="3">
        <v>21131.883999999998</v>
      </c>
      <c r="W2577" s="3">
        <v>21405.118999999999</v>
      </c>
      <c r="X2577" s="3">
        <v>22297.308000000001</v>
      </c>
      <c r="Y2577" s="3">
        <v>23161.487000000001</v>
      </c>
      <c r="Z2577" s="3">
        <v>23835.85</v>
      </c>
      <c r="AA2577" s="3">
        <v>24733.754000000001</v>
      </c>
      <c r="AB2577" s="3">
        <v>25810.012999999999</v>
      </c>
      <c r="AC2577" s="3">
        <v>27006.282999999999</v>
      </c>
      <c r="AD2577" s="3">
        <v>28514.844000000001</v>
      </c>
      <c r="AE2577" s="3">
        <v>29529.830999999998</v>
      </c>
      <c r="AF2577" s="3">
        <v>30105.512999999999</v>
      </c>
      <c r="AG2577" s="3">
        <v>30743.205000000002</v>
      </c>
      <c r="AH2577" s="3">
        <v>32252.237000000001</v>
      </c>
      <c r="AI2577" s="3">
        <v>33571.061000000002</v>
      </c>
      <c r="AJ2577" s="3">
        <v>35172.584000000003</v>
      </c>
      <c r="AK2577" s="3">
        <v>36724.648000000001</v>
      </c>
      <c r="AL2577" s="3">
        <v>37313.106</v>
      </c>
      <c r="AM2577" s="3">
        <v>36297.357000000004</v>
      </c>
      <c r="AN2577" s="3">
        <v>37284.250999999997</v>
      </c>
      <c r="AO2577" s="3">
        <v>38657.22</v>
      </c>
      <c r="AP2577" s="3">
        <v>39251.050000000003</v>
      </c>
      <c r="AQ2577" s="3">
        <v>39912.038999999997</v>
      </c>
      <c r="AR2577" s="3">
        <v>40801.915000000001</v>
      </c>
      <c r="AS2577" s="3">
        <v>41507.71</v>
      </c>
      <c r="AT2577" s="3">
        <v>42366.794000000002</v>
      </c>
      <c r="AU2577" s="3">
        <v>43760.77</v>
      </c>
      <c r="AV2577" s="3">
        <v>45473.946000000004</v>
      </c>
      <c r="AW2577" s="3">
        <v>47184.656999999999</v>
      </c>
      <c r="AX2577" s="3">
        <v>48736.347000000002</v>
      </c>
      <c r="AY2577" s="3">
        <v>50262.9</v>
      </c>
      <c r="AZ2577" s="3">
        <v>51715.879000000001</v>
      </c>
      <c r="BA2577">
        <v>53205.862999999998</v>
      </c>
      <c r="BB2577">
        <v>2017</v>
      </c>
    </row>
    <row r="2578" spans="1:54" hidden="1" x14ac:dyDescent="0.2">
      <c r="A2578">
        <v>132</v>
      </c>
      <c r="B2578" t="s">
        <v>504</v>
      </c>
      <c r="C2578" t="s">
        <v>320</v>
      </c>
      <c r="D2578" t="s">
        <v>54</v>
      </c>
      <c r="E2578" t="s">
        <v>319</v>
      </c>
      <c r="F2578" t="s">
        <v>318</v>
      </c>
      <c r="G2578" t="s">
        <v>243</v>
      </c>
      <c r="I2578" t="s">
        <v>347</v>
      </c>
      <c r="J2578" s="3">
        <v>-0.51</v>
      </c>
      <c r="K2578" s="3">
        <v>-1.3069999999999999</v>
      </c>
      <c r="L2578" s="3">
        <v>-0.84899999999999998</v>
      </c>
      <c r="M2578" s="3">
        <v>-1.583</v>
      </c>
      <c r="N2578" s="3">
        <v>-2.14</v>
      </c>
      <c r="O2578" s="3">
        <v>-2.661</v>
      </c>
      <c r="P2578" s="3">
        <v>-2.6179999999999999</v>
      </c>
      <c r="Q2578" s="3">
        <v>-2.464</v>
      </c>
      <c r="R2578" s="3">
        <v>-0.47299999999999998</v>
      </c>
      <c r="S2578" s="3">
        <v>1.2110000000000001</v>
      </c>
      <c r="T2578" s="3">
        <v>1.7070000000000001</v>
      </c>
      <c r="U2578" s="3">
        <v>0.60499999999999998</v>
      </c>
      <c r="V2578" s="3">
        <v>0.159</v>
      </c>
      <c r="W2578" s="3">
        <v>-2.2440000000000002</v>
      </c>
      <c r="X2578" s="3">
        <v>-1.9350000000000001</v>
      </c>
      <c r="Y2578" s="3">
        <v>-1.893</v>
      </c>
      <c r="Z2578" s="3">
        <v>-2.5569999999999999</v>
      </c>
      <c r="AA2578" s="3">
        <v>-2.4510000000000001</v>
      </c>
      <c r="AB2578" s="3">
        <v>-1.3160000000000001</v>
      </c>
      <c r="AC2578" s="3">
        <v>-0.313</v>
      </c>
      <c r="AD2578" s="3">
        <v>1.204</v>
      </c>
      <c r="AE2578" s="3">
        <v>1.0669999999999999</v>
      </c>
      <c r="AF2578" s="3">
        <v>0.26900000000000002</v>
      </c>
      <c r="AG2578" s="3">
        <v>-0.72799999999999998</v>
      </c>
      <c r="AH2578" s="3">
        <v>0.155</v>
      </c>
      <c r="AI2578" s="3">
        <v>7.4999999999999997E-2</v>
      </c>
      <c r="AJ2578" s="3">
        <v>0.85199999999999998</v>
      </c>
      <c r="AK2578" s="3">
        <v>1.8240000000000001</v>
      </c>
      <c r="AL2578" s="3">
        <v>0.94899999999999995</v>
      </c>
      <c r="AM2578" s="3">
        <v>-2.8010000000000002</v>
      </c>
      <c r="AN2578" s="3">
        <v>-1.962</v>
      </c>
      <c r="AO2578" s="3">
        <v>-1.0640000000000001</v>
      </c>
      <c r="AP2578" s="3">
        <v>-1.907</v>
      </c>
      <c r="AQ2578" s="3">
        <v>-2.375</v>
      </c>
      <c r="AR2578" s="3">
        <v>-2.5</v>
      </c>
      <c r="AS2578" s="3">
        <v>-2.4529999999999998</v>
      </c>
      <c r="AT2578" s="3">
        <v>-2.3460000000000001</v>
      </c>
      <c r="AU2578" s="3">
        <v>-1.75</v>
      </c>
      <c r="AV2578" s="3">
        <v>-1.08</v>
      </c>
      <c r="AW2578" s="3">
        <v>-0.54</v>
      </c>
      <c r="AX2578" s="3">
        <v>-0.27400000000000002</v>
      </c>
      <c r="AY2578" s="3">
        <v>-0.11</v>
      </c>
      <c r="AZ2578" s="3">
        <v>-4.0000000000000001E-3</v>
      </c>
      <c r="BA2578">
        <v>5.8999999999999997E-2</v>
      </c>
      <c r="BB2578">
        <v>2017</v>
      </c>
    </row>
    <row r="2579" spans="1:54" hidden="1" x14ac:dyDescent="0.2">
      <c r="A2579">
        <v>132</v>
      </c>
      <c r="B2579" t="s">
        <v>504</v>
      </c>
      <c r="C2579" t="s">
        <v>317</v>
      </c>
      <c r="D2579" t="s">
        <v>54</v>
      </c>
      <c r="E2579" t="s">
        <v>316</v>
      </c>
      <c r="F2579" s="3" t="s">
        <v>315</v>
      </c>
      <c r="G2579" t="s">
        <v>288</v>
      </c>
      <c r="I2579" t="s">
        <v>310</v>
      </c>
      <c r="J2579">
        <v>4.3810000000000002</v>
      </c>
      <c r="K2579">
        <v>4.3520000000000003</v>
      </c>
      <c r="L2579">
        <v>4.4480000000000004</v>
      </c>
      <c r="M2579">
        <v>4.3899999999999997</v>
      </c>
      <c r="N2579">
        <v>4.2690000000000001</v>
      </c>
      <c r="O2579">
        <v>4.1879999999999997</v>
      </c>
      <c r="P2579">
        <v>4.1399999999999997</v>
      </c>
      <c r="Q2579">
        <v>4.0890000000000004</v>
      </c>
      <c r="R2579">
        <v>4.0979999999999999</v>
      </c>
      <c r="S2579">
        <v>4.1239999999999997</v>
      </c>
      <c r="T2579">
        <v>4.077</v>
      </c>
      <c r="U2579">
        <v>4.0229999999999997</v>
      </c>
      <c r="V2579">
        <v>3.6720000000000002</v>
      </c>
      <c r="W2579">
        <v>3.5790000000000002</v>
      </c>
      <c r="X2579">
        <v>3.556</v>
      </c>
      <c r="Y2579">
        <v>3.5030000000000001</v>
      </c>
      <c r="Z2579">
        <v>3.42</v>
      </c>
      <c r="AA2579">
        <v>3.3610000000000002</v>
      </c>
      <c r="AB2579">
        <v>3.391</v>
      </c>
      <c r="AC2579">
        <v>3.3889999999999998</v>
      </c>
      <c r="AD2579">
        <v>3.359</v>
      </c>
      <c r="AE2579">
        <v>3.3439999999999999</v>
      </c>
      <c r="AF2579">
        <v>3.286</v>
      </c>
      <c r="AG2579">
        <v>3.1829999999999998</v>
      </c>
      <c r="AH2579">
        <v>3.11</v>
      </c>
      <c r="AI2579">
        <v>3.016</v>
      </c>
      <c r="AJ2579">
        <v>2.9319999999999999</v>
      </c>
      <c r="AK2579">
        <v>2.847</v>
      </c>
      <c r="AL2579">
        <v>2.7730000000000001</v>
      </c>
      <c r="AM2579">
        <v>2.7040000000000002</v>
      </c>
      <c r="AN2579">
        <v>2.6190000000000002</v>
      </c>
      <c r="AO2579">
        <v>2.5680000000000001</v>
      </c>
      <c r="AP2579">
        <v>2.4940000000000002</v>
      </c>
      <c r="AQ2579">
        <v>2.427</v>
      </c>
      <c r="AR2579">
        <v>2.3679999999999999</v>
      </c>
      <c r="AS2579">
        <v>2.3159999999999998</v>
      </c>
      <c r="AT2579">
        <v>2.2719999999999998</v>
      </c>
      <c r="AU2579">
        <v>2.2320000000000002</v>
      </c>
      <c r="AV2579">
        <v>2.1930000000000001</v>
      </c>
      <c r="AW2579">
        <v>2.1539999999999999</v>
      </c>
      <c r="AX2579">
        <v>2.113</v>
      </c>
      <c r="AY2579">
        <v>2.0720000000000001</v>
      </c>
      <c r="AZ2579">
        <v>2.0310000000000001</v>
      </c>
      <c r="BA2579">
        <v>1.9910000000000001</v>
      </c>
      <c r="BB2579">
        <v>2017</v>
      </c>
    </row>
    <row r="2580" spans="1:54" hidden="1" x14ac:dyDescent="0.2">
      <c r="A2580">
        <v>132</v>
      </c>
      <c r="B2580" t="s">
        <v>504</v>
      </c>
      <c r="C2580" t="s">
        <v>314</v>
      </c>
      <c r="D2580" t="s">
        <v>54</v>
      </c>
      <c r="E2580" t="s">
        <v>313</v>
      </c>
      <c r="F2580" t="s">
        <v>312</v>
      </c>
      <c r="G2580" t="s">
        <v>311</v>
      </c>
      <c r="I2580" t="s">
        <v>310</v>
      </c>
      <c r="J2580" s="3">
        <v>0.78400000000000003</v>
      </c>
      <c r="K2580" s="3">
        <v>0.80100000000000005</v>
      </c>
      <c r="L2580" s="3">
        <v>0.84499999999999997</v>
      </c>
      <c r="M2580" s="3">
        <v>0.89100000000000001</v>
      </c>
      <c r="N2580" s="3">
        <v>0.92200000000000004</v>
      </c>
      <c r="O2580" s="3">
        <v>0.94199999999999995</v>
      </c>
      <c r="P2580" s="3">
        <v>0.97</v>
      </c>
      <c r="Q2580" s="3">
        <v>0.96899999999999997</v>
      </c>
      <c r="R2580" s="3">
        <v>0.96699999999999997</v>
      </c>
      <c r="S2580" s="3">
        <v>0.96099999999999997</v>
      </c>
      <c r="T2580" s="3">
        <v>0.95199999999999996</v>
      </c>
      <c r="U2580" s="3">
        <v>0.94499999999999995</v>
      </c>
      <c r="V2580" s="3">
        <v>0.94199999999999995</v>
      </c>
      <c r="W2580" s="3">
        <v>0.93500000000000005</v>
      </c>
      <c r="X2580" s="3">
        <v>0.92400000000000004</v>
      </c>
      <c r="Y2580" s="3">
        <v>0.91600000000000004</v>
      </c>
      <c r="Z2580" s="3">
        <v>0.91200000000000003</v>
      </c>
      <c r="AA2580" s="3">
        <v>0.90400000000000003</v>
      </c>
      <c r="AB2580" s="3">
        <v>0.90300000000000002</v>
      </c>
      <c r="AC2580" s="3">
        <v>0.89100000000000001</v>
      </c>
      <c r="AD2580" s="3">
        <v>0.88500000000000001</v>
      </c>
      <c r="AE2580" s="3">
        <v>0.88300000000000001</v>
      </c>
      <c r="AF2580" s="3">
        <v>0.88700000000000001</v>
      </c>
      <c r="AG2580" s="3">
        <v>0.88600000000000001</v>
      </c>
      <c r="AH2580" s="3">
        <v>0.877</v>
      </c>
      <c r="AI2580" s="3">
        <v>0.86599999999999999</v>
      </c>
      <c r="AJ2580" s="3">
        <v>0.85799999999999998</v>
      </c>
      <c r="AK2580" s="3">
        <v>0.85699999999999998</v>
      </c>
      <c r="AL2580" s="3">
        <v>0.86099999999999999</v>
      </c>
      <c r="AM2580" s="3">
        <v>0.85499999999999998</v>
      </c>
      <c r="AN2580" s="3">
        <v>0.85399999999999998</v>
      </c>
      <c r="AO2580" s="3">
        <v>0.84499999999999997</v>
      </c>
      <c r="AP2580" s="3">
        <v>0.83899999999999997</v>
      </c>
      <c r="AQ2580" s="3">
        <v>0.83199999999999996</v>
      </c>
      <c r="AR2580" s="3">
        <v>0.82199999999999995</v>
      </c>
      <c r="AS2580" s="3">
        <v>0.82199999999999995</v>
      </c>
      <c r="AT2580" s="3">
        <v>0.81499999999999995</v>
      </c>
      <c r="AU2580" s="3">
        <v>0.80700000000000005</v>
      </c>
      <c r="AV2580" s="3">
        <v>0.79700000000000004</v>
      </c>
      <c r="AW2580" s="3">
        <v>0.79100000000000004</v>
      </c>
      <c r="AX2580" s="3">
        <v>0.78700000000000003</v>
      </c>
      <c r="AY2580" s="3">
        <v>0.78500000000000003</v>
      </c>
      <c r="AZ2580" s="3">
        <v>0.78400000000000003</v>
      </c>
      <c r="BA2580">
        <v>0.78300000000000003</v>
      </c>
      <c r="BB2580">
        <v>2017</v>
      </c>
    </row>
    <row r="2581" spans="1:54" hidden="1" x14ac:dyDescent="0.2">
      <c r="A2581">
        <v>132</v>
      </c>
      <c r="B2581" t="s">
        <v>504</v>
      </c>
      <c r="C2581" t="s">
        <v>309</v>
      </c>
      <c r="D2581" t="s">
        <v>54</v>
      </c>
      <c r="E2581" t="s">
        <v>308</v>
      </c>
      <c r="F2581" t="s">
        <v>307</v>
      </c>
      <c r="G2581" t="s">
        <v>217</v>
      </c>
      <c r="I2581" t="s">
        <v>1104</v>
      </c>
      <c r="J2581" s="3">
        <v>25.666</v>
      </c>
      <c r="K2581" s="3">
        <v>23.440999999999999</v>
      </c>
      <c r="L2581" s="3">
        <v>23.718</v>
      </c>
      <c r="M2581" s="3">
        <v>21.672999999999998</v>
      </c>
      <c r="N2581" s="3">
        <v>21.151</v>
      </c>
      <c r="O2581" s="3">
        <v>21.09</v>
      </c>
      <c r="P2581" s="3">
        <v>21.67</v>
      </c>
      <c r="Q2581" s="3">
        <v>22.163</v>
      </c>
      <c r="R2581" s="3">
        <v>23.236000000000001</v>
      </c>
      <c r="S2581" s="3">
        <v>24.152999999999999</v>
      </c>
      <c r="T2581" s="3">
        <v>24.292999999999999</v>
      </c>
      <c r="U2581" s="3">
        <v>23.486000000000001</v>
      </c>
      <c r="V2581" s="3">
        <v>21.847000000000001</v>
      </c>
      <c r="W2581" s="3">
        <v>19.437000000000001</v>
      </c>
      <c r="X2581" s="3">
        <v>20.206</v>
      </c>
      <c r="Y2581" s="3">
        <v>20.401</v>
      </c>
      <c r="Z2581" s="3">
        <v>19.518000000000001</v>
      </c>
      <c r="AA2581" s="3">
        <v>19.347999999999999</v>
      </c>
      <c r="AB2581" s="3">
        <v>20.576000000000001</v>
      </c>
      <c r="AC2581" s="3">
        <v>21.254999999999999</v>
      </c>
      <c r="AD2581" s="3">
        <v>22.385999999999999</v>
      </c>
      <c r="AE2581" s="3">
        <v>22.073</v>
      </c>
      <c r="AF2581" s="3">
        <v>21.23</v>
      </c>
      <c r="AG2581" s="3">
        <v>21.099</v>
      </c>
      <c r="AH2581" s="3">
        <v>21.803000000000001</v>
      </c>
      <c r="AI2581" s="3">
        <v>22.376000000000001</v>
      </c>
      <c r="AJ2581" s="3">
        <v>23.173999999999999</v>
      </c>
      <c r="AK2581" s="3">
        <v>24.111000000000001</v>
      </c>
      <c r="AL2581" s="3">
        <v>24.088000000000001</v>
      </c>
      <c r="AM2581" s="3">
        <v>21.305</v>
      </c>
      <c r="AN2581" s="3">
        <v>21.911000000000001</v>
      </c>
      <c r="AO2581" s="3">
        <v>23.210999999999999</v>
      </c>
      <c r="AP2581" s="3">
        <v>22.646999999999998</v>
      </c>
      <c r="AQ2581" s="3">
        <v>22.308</v>
      </c>
      <c r="AR2581" s="3">
        <v>22.733000000000001</v>
      </c>
      <c r="AS2581" s="3">
        <v>22.783999999999999</v>
      </c>
      <c r="AT2581" s="3">
        <v>23</v>
      </c>
      <c r="AU2581" s="3">
        <v>23.376000000000001</v>
      </c>
      <c r="AV2581" s="3">
        <v>23.238</v>
      </c>
      <c r="AW2581" s="3">
        <v>23.074999999999999</v>
      </c>
      <c r="AX2581" s="3">
        <v>22.856999999999999</v>
      </c>
      <c r="AY2581" s="3">
        <v>22.876999999999999</v>
      </c>
      <c r="AZ2581" s="3">
        <v>22.925000000000001</v>
      </c>
      <c r="BA2581">
        <v>22.928999999999998</v>
      </c>
      <c r="BB2581">
        <v>2017</v>
      </c>
    </row>
    <row r="2582" spans="1:54" hidden="1" x14ac:dyDescent="0.2">
      <c r="A2582">
        <v>132</v>
      </c>
      <c r="B2582" t="s">
        <v>504</v>
      </c>
      <c r="C2582" t="s">
        <v>306</v>
      </c>
      <c r="D2582" t="s">
        <v>54</v>
      </c>
      <c r="E2582" t="s">
        <v>305</v>
      </c>
      <c r="F2582" t="s">
        <v>304</v>
      </c>
      <c r="G2582" t="s">
        <v>217</v>
      </c>
      <c r="I2582" t="s">
        <v>1104</v>
      </c>
      <c r="J2582" s="3">
        <v>25.073</v>
      </c>
      <c r="K2582" s="3">
        <v>22.672999999999998</v>
      </c>
      <c r="L2582" s="3">
        <v>21.663</v>
      </c>
      <c r="M2582" s="3">
        <v>20.838000000000001</v>
      </c>
      <c r="N2582" s="3">
        <v>21.009</v>
      </c>
      <c r="O2582" s="3">
        <v>21.027000000000001</v>
      </c>
      <c r="P2582" s="3">
        <v>21.974</v>
      </c>
      <c r="Q2582" s="3">
        <v>21.689</v>
      </c>
      <c r="R2582" s="3">
        <v>22.782</v>
      </c>
      <c r="S2582" s="3">
        <v>23.702999999999999</v>
      </c>
      <c r="T2582" s="3">
        <v>23.521000000000001</v>
      </c>
      <c r="U2582" s="3">
        <v>23.003</v>
      </c>
      <c r="V2582" s="3">
        <v>22.119</v>
      </c>
      <c r="W2582" s="3">
        <v>20.126999999999999</v>
      </c>
      <c r="X2582" s="3">
        <v>20.788</v>
      </c>
      <c r="Y2582" s="3">
        <v>20.856000000000002</v>
      </c>
      <c r="Z2582" s="3">
        <v>20.716999999999999</v>
      </c>
      <c r="AA2582" s="3">
        <v>23.045000000000002</v>
      </c>
      <c r="AB2582" s="3">
        <v>24.245000000000001</v>
      </c>
      <c r="AC2582" s="3">
        <v>25.459</v>
      </c>
      <c r="AD2582" s="3">
        <v>25.015000000000001</v>
      </c>
      <c r="AE2582" s="3">
        <v>24.919</v>
      </c>
      <c r="AF2582" s="3">
        <v>23.338000000000001</v>
      </c>
      <c r="AG2582" s="3">
        <v>22.666</v>
      </c>
      <c r="AH2582" s="3">
        <v>22.928999999999998</v>
      </c>
      <c r="AI2582" s="3">
        <v>22.852</v>
      </c>
      <c r="AJ2582" s="3">
        <v>23.623000000000001</v>
      </c>
      <c r="AK2582" s="3">
        <v>24.204000000000001</v>
      </c>
      <c r="AL2582" s="3">
        <v>23.132000000000001</v>
      </c>
      <c r="AM2582" s="3">
        <v>20.472999999999999</v>
      </c>
      <c r="AN2582" s="3">
        <v>21.074999999999999</v>
      </c>
      <c r="AO2582" s="3">
        <v>22.222000000000001</v>
      </c>
      <c r="AP2582" s="3">
        <v>21.425999999999998</v>
      </c>
      <c r="AQ2582" s="3">
        <v>21.434000000000001</v>
      </c>
      <c r="AR2582" s="3">
        <v>21.465</v>
      </c>
      <c r="AS2582" s="3">
        <v>22.346</v>
      </c>
      <c r="AT2582" s="3">
        <v>22.15</v>
      </c>
      <c r="AU2582" s="3">
        <v>21.952000000000002</v>
      </c>
      <c r="AV2582" s="3">
        <v>21.902999999999999</v>
      </c>
      <c r="AW2582" s="3">
        <v>22.206</v>
      </c>
      <c r="AX2582" s="3">
        <v>22.375</v>
      </c>
      <c r="AY2582" s="3">
        <v>22.529</v>
      </c>
      <c r="AZ2582" s="3">
        <v>22.635000000000002</v>
      </c>
      <c r="BA2582">
        <v>22.699000000000002</v>
      </c>
      <c r="BB2582">
        <v>2017</v>
      </c>
    </row>
    <row r="2583" spans="1:54" hidden="1" x14ac:dyDescent="0.2">
      <c r="A2583">
        <v>132</v>
      </c>
      <c r="B2583" t="s">
        <v>504</v>
      </c>
      <c r="C2583" t="s">
        <v>303</v>
      </c>
      <c r="D2583" t="s">
        <v>54</v>
      </c>
      <c r="E2583" t="s">
        <v>300</v>
      </c>
      <c r="F2583" t="s">
        <v>302</v>
      </c>
      <c r="G2583" t="s">
        <v>295</v>
      </c>
      <c r="I2583" t="s">
        <v>1105</v>
      </c>
      <c r="J2583" s="3">
        <v>35.582999999999998</v>
      </c>
      <c r="K2583" s="3">
        <v>40.326999999999998</v>
      </c>
      <c r="L2583" s="3">
        <v>45.158000000000001</v>
      </c>
      <c r="M2583" s="3">
        <v>49.43</v>
      </c>
      <c r="N2583" s="3">
        <v>53.222999999999999</v>
      </c>
      <c r="O2583" s="3">
        <v>56.326000000000001</v>
      </c>
      <c r="P2583" s="3">
        <v>57.756</v>
      </c>
      <c r="Q2583" s="3">
        <v>59.655000000000001</v>
      </c>
      <c r="R2583" s="3">
        <v>61.267000000000003</v>
      </c>
      <c r="S2583" s="3">
        <v>65.292000000000002</v>
      </c>
      <c r="T2583" s="3">
        <v>65.503</v>
      </c>
      <c r="U2583" s="3">
        <v>67.731999999999999</v>
      </c>
      <c r="V2583" s="3">
        <v>69.394999999999996</v>
      </c>
      <c r="W2583" s="3">
        <v>70.945999999999998</v>
      </c>
      <c r="X2583" s="3">
        <v>72.126999999999995</v>
      </c>
      <c r="Y2583" s="3">
        <v>73.403000000000006</v>
      </c>
      <c r="Z2583" s="3">
        <v>74.927999999999997</v>
      </c>
      <c r="AA2583" s="3">
        <v>75.88</v>
      </c>
      <c r="AB2583" s="3">
        <v>76.391000000000005</v>
      </c>
      <c r="AC2583" s="3">
        <v>76.831999999999994</v>
      </c>
      <c r="AD2583" s="3">
        <v>78.225999999999999</v>
      </c>
      <c r="AE2583" s="3">
        <v>79.622</v>
      </c>
      <c r="AF2583" s="3">
        <v>81.164000000000001</v>
      </c>
      <c r="AG2583" s="3">
        <v>82.927000000000007</v>
      </c>
      <c r="AH2583" s="3">
        <v>84.863</v>
      </c>
      <c r="AI2583" s="3">
        <v>86.465999999999994</v>
      </c>
      <c r="AJ2583" s="3">
        <v>88.102000000000004</v>
      </c>
      <c r="AK2583" s="3">
        <v>89.516000000000005</v>
      </c>
      <c r="AL2583" s="3">
        <v>92.346000000000004</v>
      </c>
      <c r="AM2583" s="3">
        <v>92.44</v>
      </c>
      <c r="AN2583" s="3">
        <v>94.046000000000006</v>
      </c>
      <c r="AO2583" s="3">
        <v>96.197999999999993</v>
      </c>
      <c r="AP2583" s="3">
        <v>98.328999999999994</v>
      </c>
      <c r="AQ2583" s="3">
        <v>99.301000000000002</v>
      </c>
      <c r="AR2583" s="3">
        <v>99.91</v>
      </c>
      <c r="AS2583" s="3">
        <v>99.998000000000005</v>
      </c>
      <c r="AT2583" s="3">
        <v>100.306</v>
      </c>
      <c r="AU2583" s="3">
        <v>101.471</v>
      </c>
      <c r="AV2583" s="3">
        <v>103.008</v>
      </c>
      <c r="AW2583" s="3">
        <v>104.66500000000001</v>
      </c>
      <c r="AX2583" s="3">
        <v>106.389</v>
      </c>
      <c r="AY2583" s="3">
        <v>108.245</v>
      </c>
      <c r="AZ2583" s="3">
        <v>110.22799999999999</v>
      </c>
      <c r="BA2583">
        <v>112.29300000000001</v>
      </c>
      <c r="BB2583">
        <v>2017</v>
      </c>
    </row>
    <row r="2584" spans="1:54" hidden="1" x14ac:dyDescent="0.2">
      <c r="A2584">
        <v>132</v>
      </c>
      <c r="B2584" t="s">
        <v>504</v>
      </c>
      <c r="C2584" t="s">
        <v>301</v>
      </c>
      <c r="D2584" t="s">
        <v>54</v>
      </c>
      <c r="E2584" t="s">
        <v>300</v>
      </c>
      <c r="F2584" t="s">
        <v>299</v>
      </c>
      <c r="G2584" t="s">
        <v>275</v>
      </c>
      <c r="I2584" t="s">
        <v>298</v>
      </c>
      <c r="J2584" s="3">
        <v>13.057</v>
      </c>
      <c r="K2584" s="3">
        <v>13.333</v>
      </c>
      <c r="L2584" s="3">
        <v>11.978</v>
      </c>
      <c r="M2584" s="3">
        <v>9.4600000000000009</v>
      </c>
      <c r="N2584" s="3">
        <v>7.6740000000000004</v>
      </c>
      <c r="O2584" s="3">
        <v>5.8310000000000004</v>
      </c>
      <c r="P2584" s="3">
        <v>2.5390000000000001</v>
      </c>
      <c r="Q2584" s="3">
        <v>3.2890000000000001</v>
      </c>
      <c r="R2584" s="3">
        <v>2.7010000000000001</v>
      </c>
      <c r="S2584" s="3">
        <v>6.569</v>
      </c>
      <c r="T2584" s="3">
        <v>0.32300000000000001</v>
      </c>
      <c r="U2584" s="3">
        <v>3.403</v>
      </c>
      <c r="V2584" s="3">
        <v>2.456</v>
      </c>
      <c r="W2584" s="3">
        <v>2.2349999999999999</v>
      </c>
      <c r="X2584" s="3">
        <v>1.6639999999999999</v>
      </c>
      <c r="Y2584" s="3">
        <v>1.7689999999999999</v>
      </c>
      <c r="Z2584" s="3">
        <v>2.0790000000000002</v>
      </c>
      <c r="AA2584" s="3">
        <v>1.27</v>
      </c>
      <c r="AB2584" s="3">
        <v>0.67300000000000004</v>
      </c>
      <c r="AC2584" s="3">
        <v>0.57699999999999996</v>
      </c>
      <c r="AD2584" s="3">
        <v>1.8149999999999999</v>
      </c>
      <c r="AE2584" s="3">
        <v>1.784</v>
      </c>
      <c r="AF2584" s="3">
        <v>1.9370000000000001</v>
      </c>
      <c r="AG2584" s="3">
        <v>2.1720000000000002</v>
      </c>
      <c r="AH2584" s="3">
        <v>2.335</v>
      </c>
      <c r="AI2584" s="3">
        <v>1.8879999999999999</v>
      </c>
      <c r="AJ2584" s="3">
        <v>1.8919999999999999</v>
      </c>
      <c r="AK2584" s="3">
        <v>1.605</v>
      </c>
      <c r="AL2584" s="3">
        <v>3.161</v>
      </c>
      <c r="AM2584" s="3">
        <v>0.10199999999999999</v>
      </c>
      <c r="AN2584" s="3">
        <v>1.7370000000000001</v>
      </c>
      <c r="AO2584" s="3">
        <v>2.2890000000000001</v>
      </c>
      <c r="AP2584" s="3">
        <v>2.2149999999999999</v>
      </c>
      <c r="AQ2584" s="3">
        <v>0.98799999999999999</v>
      </c>
      <c r="AR2584" s="3">
        <v>0.61299999999999999</v>
      </c>
      <c r="AS2584" s="3">
        <v>8.7999999999999995E-2</v>
      </c>
      <c r="AT2584" s="3">
        <v>0.308</v>
      </c>
      <c r="AU2584" s="3">
        <v>1.161</v>
      </c>
      <c r="AV2584" s="3">
        <v>1.5149999999999999</v>
      </c>
      <c r="AW2584" s="3">
        <v>1.609</v>
      </c>
      <c r="AX2584" s="3">
        <v>1.647</v>
      </c>
      <c r="AY2584" s="3">
        <v>1.744</v>
      </c>
      <c r="AZ2584" s="3">
        <v>1.8320000000000001</v>
      </c>
      <c r="BA2584">
        <v>1.873</v>
      </c>
      <c r="BB2584">
        <v>2017</v>
      </c>
    </row>
    <row r="2585" spans="1:54" hidden="1" x14ac:dyDescent="0.2">
      <c r="A2585">
        <v>132</v>
      </c>
      <c r="B2585" t="s">
        <v>504</v>
      </c>
      <c r="C2585" t="s">
        <v>297</v>
      </c>
      <c r="D2585" t="s">
        <v>54</v>
      </c>
      <c r="E2585" t="s">
        <v>293</v>
      </c>
      <c r="F2585" t="s">
        <v>296</v>
      </c>
      <c r="G2585" t="s">
        <v>295</v>
      </c>
      <c r="I2585" t="s">
        <v>1105</v>
      </c>
      <c r="J2585" s="3">
        <v>37.573</v>
      </c>
      <c r="K2585" s="3">
        <v>42.792000000000002</v>
      </c>
      <c r="L2585" s="3">
        <v>46.939</v>
      </c>
      <c r="M2585" s="3">
        <v>51.301000000000002</v>
      </c>
      <c r="N2585" s="3">
        <v>54.732999999999997</v>
      </c>
      <c r="O2585" s="3">
        <v>57.307000000000002</v>
      </c>
      <c r="P2585" s="3">
        <v>58.521999999999998</v>
      </c>
      <c r="Q2585" s="3">
        <v>60.345999999999997</v>
      </c>
      <c r="R2585" s="3">
        <v>62.204999999999998</v>
      </c>
      <c r="S2585" s="3">
        <v>64.421000000000006</v>
      </c>
      <c r="T2585" s="3">
        <v>66.489999999999995</v>
      </c>
      <c r="U2585" s="3">
        <v>68.66</v>
      </c>
      <c r="V2585" s="3">
        <v>70.040000000000006</v>
      </c>
      <c r="W2585" s="3">
        <v>71.599999999999994</v>
      </c>
      <c r="X2585" s="3">
        <v>72.62</v>
      </c>
      <c r="Y2585" s="3">
        <v>74.16</v>
      </c>
      <c r="Z2585" s="3">
        <v>75.42</v>
      </c>
      <c r="AA2585" s="3">
        <v>76.28</v>
      </c>
      <c r="AB2585" s="3">
        <v>76.459999999999994</v>
      </c>
      <c r="AC2585" s="3">
        <v>77.489999999999995</v>
      </c>
      <c r="AD2585" s="3">
        <v>78.89</v>
      </c>
      <c r="AE2585" s="3">
        <v>80.08</v>
      </c>
      <c r="AF2585" s="3">
        <v>81.819999999999993</v>
      </c>
      <c r="AG2585" s="3">
        <v>83.8</v>
      </c>
      <c r="AH2585" s="3">
        <v>85.68</v>
      </c>
      <c r="AI2585" s="3">
        <v>87.16</v>
      </c>
      <c r="AJ2585" s="3">
        <v>88.62</v>
      </c>
      <c r="AK2585" s="3">
        <v>91.09</v>
      </c>
      <c r="AL2585" s="3">
        <v>92.15</v>
      </c>
      <c r="AM2585" s="3">
        <v>93.06</v>
      </c>
      <c r="AN2585" s="3">
        <v>94.91</v>
      </c>
      <c r="AO2585" s="3">
        <v>97.41</v>
      </c>
      <c r="AP2585" s="3">
        <v>98.88</v>
      </c>
      <c r="AQ2585" s="3">
        <v>99.7</v>
      </c>
      <c r="AR2585" s="3">
        <v>99.79</v>
      </c>
      <c r="AS2585" s="3">
        <v>100.05</v>
      </c>
      <c r="AT2585" s="3">
        <v>100.73</v>
      </c>
      <c r="AU2585" s="3">
        <v>101.947</v>
      </c>
      <c r="AV2585" s="3">
        <v>103.367</v>
      </c>
      <c r="AW2585" s="3">
        <v>105.45</v>
      </c>
      <c r="AX2585" s="3">
        <v>106.955</v>
      </c>
      <c r="AY2585" s="3">
        <v>109.023</v>
      </c>
      <c r="AZ2585" s="3">
        <v>110.955</v>
      </c>
      <c r="BA2585">
        <v>113.101</v>
      </c>
      <c r="BB2585">
        <v>2017</v>
      </c>
    </row>
    <row r="2586" spans="1:54" hidden="1" x14ac:dyDescent="0.2">
      <c r="A2586">
        <v>132</v>
      </c>
      <c r="B2586" t="s">
        <v>504</v>
      </c>
      <c r="C2586" t="s">
        <v>294</v>
      </c>
      <c r="D2586" t="s">
        <v>54</v>
      </c>
      <c r="E2586" t="s">
        <v>293</v>
      </c>
      <c r="F2586" t="s">
        <v>292</v>
      </c>
      <c r="G2586" t="s">
        <v>275</v>
      </c>
      <c r="I2586" t="s">
        <v>291</v>
      </c>
      <c r="J2586" s="3">
        <v>13.728</v>
      </c>
      <c r="K2586" s="3">
        <v>13.891999999999999</v>
      </c>
      <c r="L2586" s="3">
        <v>9.6910000000000007</v>
      </c>
      <c r="M2586" s="3">
        <v>9.2919999999999998</v>
      </c>
      <c r="N2586" s="3">
        <v>6.69</v>
      </c>
      <c r="O2586" s="3">
        <v>4.7030000000000003</v>
      </c>
      <c r="P2586" s="3">
        <v>2.121</v>
      </c>
      <c r="Q2586" s="3">
        <v>3.1150000000000002</v>
      </c>
      <c r="R2586" s="3">
        <v>3.081</v>
      </c>
      <c r="S2586" s="3">
        <v>3.5630000000000002</v>
      </c>
      <c r="T2586" s="3">
        <v>3.2120000000000002</v>
      </c>
      <c r="U2586" s="3">
        <v>3.2639999999999998</v>
      </c>
      <c r="V2586" s="3">
        <v>2.0099999999999998</v>
      </c>
      <c r="W2586" s="3">
        <v>2.2269999999999999</v>
      </c>
      <c r="X2586" s="3">
        <v>1.425</v>
      </c>
      <c r="Y2586" s="3">
        <v>2.121</v>
      </c>
      <c r="Z2586" s="3">
        <v>1.6990000000000001</v>
      </c>
      <c r="AA2586" s="3">
        <v>1.1399999999999999</v>
      </c>
      <c r="AB2586" s="3">
        <v>0.23599999999999999</v>
      </c>
      <c r="AC2586" s="3">
        <v>1.347</v>
      </c>
      <c r="AD2586" s="3">
        <v>1.8069999999999999</v>
      </c>
      <c r="AE2586" s="3">
        <v>1.508</v>
      </c>
      <c r="AF2586" s="3">
        <v>2.173</v>
      </c>
      <c r="AG2586" s="3">
        <v>2.42</v>
      </c>
      <c r="AH2586" s="3">
        <v>2.2429999999999999</v>
      </c>
      <c r="AI2586" s="3">
        <v>1.7270000000000001</v>
      </c>
      <c r="AJ2586" s="3">
        <v>1.675</v>
      </c>
      <c r="AK2586" s="3">
        <v>2.7869999999999999</v>
      </c>
      <c r="AL2586" s="3">
        <v>1.1639999999999999</v>
      </c>
      <c r="AM2586" s="3">
        <v>0.98799999999999999</v>
      </c>
      <c r="AN2586" s="3">
        <v>1.988</v>
      </c>
      <c r="AO2586" s="3">
        <v>2.6339999999999999</v>
      </c>
      <c r="AP2586" s="3">
        <v>1.5089999999999999</v>
      </c>
      <c r="AQ2586" s="3">
        <v>0.82899999999999996</v>
      </c>
      <c r="AR2586" s="3">
        <v>0.09</v>
      </c>
      <c r="AS2586" s="3">
        <v>0.26100000000000001</v>
      </c>
      <c r="AT2586" s="3">
        <v>0.68</v>
      </c>
      <c r="AU2586" s="3">
        <v>1.208</v>
      </c>
      <c r="AV2586" s="3">
        <v>1.393</v>
      </c>
      <c r="AW2586" s="3">
        <v>2.0150000000000001</v>
      </c>
      <c r="AX2586" s="3">
        <v>1.4279999999999999</v>
      </c>
      <c r="AY2586" s="3">
        <v>1.9339999999999999</v>
      </c>
      <c r="AZ2586" s="3">
        <v>1.772</v>
      </c>
      <c r="BA2586">
        <v>1.9339999999999999</v>
      </c>
      <c r="BB2586">
        <v>2017</v>
      </c>
    </row>
    <row r="2587" spans="1:54" hidden="1" x14ac:dyDescent="0.2">
      <c r="A2587">
        <v>132</v>
      </c>
      <c r="B2587" t="s">
        <v>504</v>
      </c>
      <c r="C2587" t="s">
        <v>290</v>
      </c>
      <c r="D2587" t="s">
        <v>54</v>
      </c>
      <c r="E2587" t="s">
        <v>289</v>
      </c>
      <c r="G2587" t="s">
        <v>288</v>
      </c>
    </row>
    <row r="2588" spans="1:54" hidden="1" x14ac:dyDescent="0.2">
      <c r="A2588">
        <v>132</v>
      </c>
      <c r="B2588" t="s">
        <v>504</v>
      </c>
      <c r="C2588" t="s">
        <v>287</v>
      </c>
      <c r="D2588" t="s">
        <v>54</v>
      </c>
      <c r="E2588" t="s">
        <v>286</v>
      </c>
      <c r="F2588" t="s">
        <v>285</v>
      </c>
      <c r="G2588" t="s">
        <v>275</v>
      </c>
      <c r="I2588" t="s">
        <v>1106</v>
      </c>
      <c r="J2588" s="3">
        <v>2.6219999999999999</v>
      </c>
      <c r="K2588" s="3">
        <v>-1.4390000000000001</v>
      </c>
      <c r="L2588" s="3">
        <v>3.5680000000000001</v>
      </c>
      <c r="M2588" s="3">
        <v>-2.7149999999999999</v>
      </c>
      <c r="N2588" s="3">
        <v>3.403</v>
      </c>
      <c r="O2588" s="3">
        <v>4.7460000000000004</v>
      </c>
      <c r="P2588" s="3">
        <v>6.68</v>
      </c>
      <c r="Q2588" s="3">
        <v>7.7039999999999997</v>
      </c>
      <c r="R2588" s="3">
        <v>8.5129999999999999</v>
      </c>
      <c r="S2588" s="3">
        <v>8.1069999999999993</v>
      </c>
      <c r="T2588" s="3">
        <v>5.0380000000000003</v>
      </c>
      <c r="U2588" s="3">
        <v>2.9590000000000001</v>
      </c>
      <c r="V2588" s="3">
        <v>1.7549999999999999</v>
      </c>
      <c r="W2588" s="3">
        <v>-3.3260000000000001</v>
      </c>
      <c r="X2588" s="3">
        <v>8.8930000000000007</v>
      </c>
      <c r="Y2588" s="3">
        <v>7.5270000000000001</v>
      </c>
      <c r="Z2588" s="3">
        <v>2.4039999999999999</v>
      </c>
      <c r="AA2588" s="3">
        <v>7.9530000000000003</v>
      </c>
      <c r="AB2588" s="3">
        <v>11.897</v>
      </c>
      <c r="AC2588" s="3">
        <v>6.9530000000000003</v>
      </c>
      <c r="AD2588" s="3">
        <v>15.358000000000001</v>
      </c>
      <c r="AE2588" s="3">
        <v>2.3719999999999999</v>
      </c>
      <c r="AF2588" s="3">
        <v>1.9379999999999999</v>
      </c>
      <c r="AG2588" s="3">
        <v>0.89100000000000001</v>
      </c>
      <c r="AH2588" s="3">
        <v>6.1909999999999998</v>
      </c>
      <c r="AI2588" s="3">
        <v>6.3170000000000002</v>
      </c>
      <c r="AJ2588" s="3">
        <v>5.585</v>
      </c>
      <c r="AK2588" s="3">
        <v>5.7450000000000001</v>
      </c>
      <c r="AL2588" s="3">
        <v>1.284</v>
      </c>
      <c r="AM2588" s="3">
        <v>-9.3949999999999996</v>
      </c>
      <c r="AN2588" s="3">
        <v>8.8650000000000002</v>
      </c>
      <c r="AO2588" s="3">
        <v>6.2880000000000003</v>
      </c>
      <c r="AP2588" s="3">
        <v>0.66200000000000003</v>
      </c>
      <c r="AQ2588" s="3">
        <v>2.1179999999999999</v>
      </c>
      <c r="AR2588" s="3">
        <v>4.8090000000000002</v>
      </c>
      <c r="AS2588" s="3">
        <v>5.7450000000000001</v>
      </c>
      <c r="AT2588" s="3">
        <v>4.2119999999999997</v>
      </c>
      <c r="AU2588" s="3">
        <v>4.0970000000000004</v>
      </c>
      <c r="AV2588" s="3">
        <v>4.2359999999999998</v>
      </c>
      <c r="AW2588" s="3">
        <v>4.17</v>
      </c>
      <c r="AX2588" s="3">
        <v>3.6970000000000001</v>
      </c>
      <c r="AY2588" s="3">
        <v>3.7469999999999999</v>
      </c>
      <c r="AZ2588" s="3">
        <v>3.7469999999999999</v>
      </c>
      <c r="BA2588">
        <v>3.7549999999999999</v>
      </c>
      <c r="BB2588">
        <v>2017</v>
      </c>
    </row>
    <row r="2589" spans="1:54" hidden="1" x14ac:dyDescent="0.2">
      <c r="A2589">
        <v>132</v>
      </c>
      <c r="B2589" t="s">
        <v>504</v>
      </c>
      <c r="C2589" t="s">
        <v>284</v>
      </c>
      <c r="D2589" t="s">
        <v>54</v>
      </c>
      <c r="E2589" t="s">
        <v>283</v>
      </c>
      <c r="F2589" t="s">
        <v>282</v>
      </c>
      <c r="G2589" t="s">
        <v>275</v>
      </c>
      <c r="I2589" t="s">
        <v>1106</v>
      </c>
      <c r="J2589" s="3">
        <v>2.387</v>
      </c>
      <c r="K2589" s="3">
        <v>-4.226</v>
      </c>
      <c r="L2589" s="3">
        <v>3.456</v>
      </c>
      <c r="M2589" s="3">
        <v>-3.1030000000000002</v>
      </c>
      <c r="N2589" s="3">
        <v>2.677</v>
      </c>
      <c r="O2589" s="3">
        <v>5.3710000000000004</v>
      </c>
      <c r="P2589" s="3">
        <v>6.7679999999999998</v>
      </c>
      <c r="Q2589" s="3">
        <v>8.5760000000000005</v>
      </c>
      <c r="R2589" s="3">
        <v>11.188000000000001</v>
      </c>
      <c r="S2589" s="3">
        <v>9.4469999999999992</v>
      </c>
      <c r="T2589" s="3">
        <v>4.9349999999999996</v>
      </c>
      <c r="U2589" s="3">
        <v>2.8820000000000001</v>
      </c>
      <c r="V2589" s="3">
        <v>1.3580000000000001</v>
      </c>
      <c r="W2589" s="3">
        <v>-4.0759999999999996</v>
      </c>
      <c r="X2589" s="3">
        <v>10.903</v>
      </c>
      <c r="Y2589" s="3">
        <v>8.0050000000000008</v>
      </c>
      <c r="Z2589" s="3">
        <v>0.55700000000000005</v>
      </c>
      <c r="AA2589" s="3">
        <v>7.7969999999999997</v>
      </c>
      <c r="AB2589" s="3">
        <v>12.092000000000001</v>
      </c>
      <c r="AC2589" s="3">
        <v>7.2080000000000002</v>
      </c>
      <c r="AD2589" s="3">
        <v>16.763999999999999</v>
      </c>
      <c r="AE2589" s="3">
        <v>1.0249999999999999</v>
      </c>
      <c r="AF2589" s="3">
        <v>2.02</v>
      </c>
      <c r="AG2589" s="3">
        <v>1.012</v>
      </c>
      <c r="AH2589" s="3">
        <v>6.9589999999999996</v>
      </c>
      <c r="AI2589" s="3">
        <v>6.9779999999999998</v>
      </c>
      <c r="AJ2589" s="3">
        <v>6.1390000000000002</v>
      </c>
      <c r="AK2589" s="3">
        <v>5.3570000000000002</v>
      </c>
      <c r="AL2589" s="3">
        <v>0.89800000000000002</v>
      </c>
      <c r="AM2589" s="3">
        <v>-10.747</v>
      </c>
      <c r="AN2589" s="3">
        <v>8.5419999999999998</v>
      </c>
      <c r="AO2589" s="3">
        <v>6.4039999999999999</v>
      </c>
      <c r="AP2589" s="3">
        <v>-0.61499999999999999</v>
      </c>
      <c r="AQ2589" s="3">
        <v>0.55700000000000005</v>
      </c>
      <c r="AR2589" s="3">
        <v>2.762</v>
      </c>
      <c r="AS2589" s="3">
        <v>4.7629999999999999</v>
      </c>
      <c r="AT2589" s="3">
        <v>4.234</v>
      </c>
      <c r="AU2589" s="3">
        <v>5.5060000000000002</v>
      </c>
      <c r="AV2589" s="3">
        <v>4.55</v>
      </c>
      <c r="AW2589" s="3">
        <v>4.17</v>
      </c>
      <c r="AX2589" s="3">
        <v>3.6970000000000001</v>
      </c>
      <c r="AY2589" s="3">
        <v>3.7469999999999999</v>
      </c>
      <c r="AZ2589" s="3">
        <v>3.7469999999999999</v>
      </c>
      <c r="BA2589">
        <v>3.7549999999999999</v>
      </c>
      <c r="BB2589">
        <v>2017</v>
      </c>
    </row>
    <row r="2590" spans="1:54" hidden="1" x14ac:dyDescent="0.2">
      <c r="A2590">
        <v>132</v>
      </c>
      <c r="B2590" t="s">
        <v>504</v>
      </c>
      <c r="C2590" t="s">
        <v>281</v>
      </c>
      <c r="D2590" t="s">
        <v>54</v>
      </c>
      <c r="E2590" t="s">
        <v>280</v>
      </c>
      <c r="F2590" t="s">
        <v>279</v>
      </c>
      <c r="G2590" t="s">
        <v>275</v>
      </c>
      <c r="I2590" t="s">
        <v>1106</v>
      </c>
      <c r="J2590" s="3">
        <v>2.702</v>
      </c>
      <c r="K2590" s="3">
        <v>4.8029999999999999</v>
      </c>
      <c r="L2590" s="3">
        <v>-1.1020000000000001</v>
      </c>
      <c r="M2590" s="3">
        <v>4.7329999999999997</v>
      </c>
      <c r="N2590" s="3">
        <v>6.7910000000000004</v>
      </c>
      <c r="O2590" s="3">
        <v>2.0739999999999998</v>
      </c>
      <c r="P2590" s="3">
        <v>-0.95299999999999996</v>
      </c>
      <c r="Q2590" s="3">
        <v>2.835</v>
      </c>
      <c r="R2590" s="3">
        <v>8.4809999999999999</v>
      </c>
      <c r="S2590" s="3">
        <v>9.8369999999999997</v>
      </c>
      <c r="T2590" s="3">
        <v>4.1520000000000001</v>
      </c>
      <c r="U2590" s="3">
        <v>6.2480000000000002</v>
      </c>
      <c r="V2590" s="3">
        <v>5.8849999999999998</v>
      </c>
      <c r="W2590" s="3">
        <v>0.38700000000000001</v>
      </c>
      <c r="X2590" s="3">
        <v>8.0860000000000003</v>
      </c>
      <c r="Y2590" s="3">
        <v>8.7100000000000009</v>
      </c>
      <c r="Z2590" s="3">
        <v>4.1210000000000004</v>
      </c>
      <c r="AA2590" s="3">
        <v>12.895</v>
      </c>
      <c r="AB2590" s="3">
        <v>8.5730000000000004</v>
      </c>
      <c r="AC2590" s="3">
        <v>4.99</v>
      </c>
      <c r="AD2590" s="3">
        <v>12.712999999999999</v>
      </c>
      <c r="AE2590" s="3">
        <v>2.8639999999999999</v>
      </c>
      <c r="AF2590" s="3">
        <v>1.91</v>
      </c>
      <c r="AG2590" s="3">
        <v>-1.07</v>
      </c>
      <c r="AH2590" s="3">
        <v>5.1159999999999997</v>
      </c>
      <c r="AI2590" s="3">
        <v>3.5470000000000002</v>
      </c>
      <c r="AJ2590" s="3">
        <v>5.6360000000000001</v>
      </c>
      <c r="AK2590" s="3">
        <v>2.831</v>
      </c>
      <c r="AL2590" s="3">
        <v>0.36099999999999999</v>
      </c>
      <c r="AM2590" s="3">
        <v>-11.266999999999999</v>
      </c>
      <c r="AN2590" s="3">
        <v>9.016</v>
      </c>
      <c r="AO2590" s="3">
        <v>6.8789999999999996</v>
      </c>
      <c r="AP2590" s="3">
        <v>2.5390000000000001</v>
      </c>
      <c r="AQ2590" s="3">
        <v>1.909</v>
      </c>
      <c r="AR2590" s="3">
        <v>3.3119999999999998</v>
      </c>
      <c r="AS2590" s="3">
        <v>4.266</v>
      </c>
      <c r="AT2590" s="3">
        <v>1.8480000000000001</v>
      </c>
      <c r="AU2590" s="3">
        <v>3.339</v>
      </c>
      <c r="AV2590" s="3">
        <v>5.1420000000000003</v>
      </c>
      <c r="AW2590" s="3">
        <v>4.6440000000000001</v>
      </c>
      <c r="AX2590" s="3">
        <v>4.07</v>
      </c>
      <c r="AY2590" s="3">
        <v>4</v>
      </c>
      <c r="AZ2590" s="3">
        <v>3.98</v>
      </c>
      <c r="BA2590">
        <v>3.96</v>
      </c>
      <c r="BB2590">
        <v>2017</v>
      </c>
    </row>
    <row r="2591" spans="1:54" hidden="1" x14ac:dyDescent="0.2">
      <c r="A2591">
        <v>132</v>
      </c>
      <c r="B2591" t="s">
        <v>504</v>
      </c>
      <c r="C2591" t="s">
        <v>278</v>
      </c>
      <c r="D2591" t="s">
        <v>54</v>
      </c>
      <c r="E2591" t="s">
        <v>277</v>
      </c>
      <c r="F2591" t="s">
        <v>276</v>
      </c>
      <c r="G2591" t="s">
        <v>275</v>
      </c>
      <c r="I2591" t="s">
        <v>1106</v>
      </c>
      <c r="J2591" s="3">
        <v>3.3050000000000002</v>
      </c>
      <c r="K2591" s="3">
        <v>4.7850000000000001</v>
      </c>
      <c r="L2591" s="3">
        <v>-2.3180000000000001</v>
      </c>
      <c r="M2591" s="3">
        <v>4.4859999999999998</v>
      </c>
      <c r="N2591" s="3">
        <v>6.7530000000000001</v>
      </c>
      <c r="O2591" s="3">
        <v>2.6789999999999998</v>
      </c>
      <c r="P2591" s="3">
        <v>-2.7E-2</v>
      </c>
      <c r="Q2591" s="3">
        <v>4.2309999999999999</v>
      </c>
      <c r="R2591" s="3">
        <v>9.2409999999999997</v>
      </c>
      <c r="S2591" s="3">
        <v>9.6059999999999999</v>
      </c>
      <c r="T2591" s="3">
        <v>5.3410000000000002</v>
      </c>
      <c r="U2591" s="3">
        <v>5.7569999999999997</v>
      </c>
      <c r="V2591" s="3">
        <v>4.9509999999999996</v>
      </c>
      <c r="W2591" s="3">
        <v>0.55300000000000005</v>
      </c>
      <c r="X2591" s="3">
        <v>9.7919999999999998</v>
      </c>
      <c r="Y2591" s="3">
        <v>9.5820000000000007</v>
      </c>
      <c r="Z2591" s="3">
        <v>3.0190000000000001</v>
      </c>
      <c r="AA2591" s="3">
        <v>13.147</v>
      </c>
      <c r="AB2591" s="3">
        <v>8.7210000000000001</v>
      </c>
      <c r="AC2591" s="3">
        <v>4.6769999999999996</v>
      </c>
      <c r="AD2591" s="3">
        <v>12.728</v>
      </c>
      <c r="AE2591" s="3">
        <v>3.2050000000000001</v>
      </c>
      <c r="AF2591" s="3">
        <v>1.708</v>
      </c>
      <c r="AG2591" s="3">
        <v>-0.19800000000000001</v>
      </c>
      <c r="AH2591" s="3">
        <v>5.056</v>
      </c>
      <c r="AI2591" s="3">
        <v>3.819</v>
      </c>
      <c r="AJ2591" s="3">
        <v>6.8159999999999998</v>
      </c>
      <c r="AK2591" s="3">
        <v>1.4770000000000001</v>
      </c>
      <c r="AL2591" s="3">
        <v>-0.70499999999999996</v>
      </c>
      <c r="AM2591" s="3">
        <v>-12.407999999999999</v>
      </c>
      <c r="AN2591" s="3">
        <v>9.8520000000000003</v>
      </c>
      <c r="AO2591" s="3">
        <v>5.8079999999999998</v>
      </c>
      <c r="AP2591" s="3">
        <v>1.633</v>
      </c>
      <c r="AQ2591" s="3">
        <v>1.2549999999999999</v>
      </c>
      <c r="AR2591" s="3">
        <v>1.647</v>
      </c>
      <c r="AS2591" s="3">
        <v>3.5910000000000002</v>
      </c>
      <c r="AT2591" s="3">
        <v>2.4300000000000002</v>
      </c>
      <c r="AU2591" s="3">
        <v>4.2919999999999998</v>
      </c>
      <c r="AV2591" s="3">
        <v>6.0419999999999998</v>
      </c>
      <c r="AW2591" s="3">
        <v>4.6440000000000001</v>
      </c>
      <c r="AX2591" s="3">
        <v>4.07</v>
      </c>
      <c r="AY2591" s="3">
        <v>4</v>
      </c>
      <c r="AZ2591" s="3">
        <v>3.98</v>
      </c>
      <c r="BA2591">
        <v>3.96</v>
      </c>
      <c r="BB2591">
        <v>2017</v>
      </c>
    </row>
    <row r="2592" spans="1:54" hidden="1" x14ac:dyDescent="0.2">
      <c r="A2592">
        <v>132</v>
      </c>
      <c r="B2592" t="s">
        <v>504</v>
      </c>
      <c r="C2592" t="s">
        <v>274</v>
      </c>
      <c r="D2592" t="s">
        <v>54</v>
      </c>
      <c r="E2592" t="s">
        <v>273</v>
      </c>
      <c r="F2592" t="s">
        <v>272</v>
      </c>
      <c r="G2592" t="s">
        <v>271</v>
      </c>
      <c r="I2592" t="s">
        <v>1107</v>
      </c>
      <c r="J2592" s="3">
        <v>6.3490000000000002</v>
      </c>
      <c r="K2592" s="3">
        <v>7.4379999999999997</v>
      </c>
      <c r="L2592" s="3">
        <v>8.0690000000000008</v>
      </c>
      <c r="M2592" s="3">
        <v>7.383</v>
      </c>
      <c r="N2592" s="3">
        <v>8.4580000000000002</v>
      </c>
      <c r="O2592" s="3">
        <v>8.6999999999999993</v>
      </c>
      <c r="P2592" s="3">
        <v>8.875</v>
      </c>
      <c r="Q2592" s="3">
        <v>9.15</v>
      </c>
      <c r="R2592" s="3">
        <v>8.8420000000000005</v>
      </c>
      <c r="S2592" s="3">
        <v>8.6999999999999993</v>
      </c>
      <c r="T2592" s="3">
        <v>8.4</v>
      </c>
      <c r="U2592" s="3">
        <v>8.6170000000000009</v>
      </c>
      <c r="V2592" s="3">
        <v>9.4420000000000002</v>
      </c>
      <c r="W2592" s="3">
        <v>10.266999999999999</v>
      </c>
      <c r="X2592" s="3">
        <v>10.667</v>
      </c>
      <c r="Y2592" s="3">
        <v>10.507999999999999</v>
      </c>
      <c r="Z2592" s="3">
        <v>10.833</v>
      </c>
      <c r="AA2592" s="3">
        <v>10.891999999999999</v>
      </c>
      <c r="AB2592" s="3">
        <v>10.692</v>
      </c>
      <c r="AC2592" s="3">
        <v>10.442</v>
      </c>
      <c r="AD2592" s="3">
        <v>9.1750000000000007</v>
      </c>
      <c r="AE2592" s="3">
        <v>8.4580000000000002</v>
      </c>
      <c r="AF2592" s="3">
        <v>8.2750000000000004</v>
      </c>
      <c r="AG2592" s="3">
        <v>8.5079999999999991</v>
      </c>
      <c r="AH2592" s="3">
        <v>8.8249999999999993</v>
      </c>
      <c r="AI2592" s="3">
        <v>8.8919999999999995</v>
      </c>
      <c r="AJ2592" s="3">
        <v>8.8249999999999993</v>
      </c>
      <c r="AK2592" s="3">
        <v>7.9829999999999997</v>
      </c>
      <c r="AL2592" s="3">
        <v>7.4580000000000002</v>
      </c>
      <c r="AM2592" s="3">
        <v>9.0830000000000002</v>
      </c>
      <c r="AN2592" s="3">
        <v>9.2579999999999991</v>
      </c>
      <c r="AO2592" s="3">
        <v>9.1920000000000002</v>
      </c>
      <c r="AP2592" s="3">
        <v>9.7829999999999995</v>
      </c>
      <c r="AQ2592" s="3">
        <v>10.308</v>
      </c>
      <c r="AR2592" s="3">
        <v>10.308</v>
      </c>
      <c r="AS2592" s="3">
        <v>10.391999999999999</v>
      </c>
      <c r="AT2592" s="3">
        <v>10.032999999999999</v>
      </c>
      <c r="AU2592" s="3">
        <v>9.4420000000000002</v>
      </c>
      <c r="AV2592" s="3">
        <v>8.7850000000000001</v>
      </c>
      <c r="AW2592" s="3">
        <v>8.4149999999999991</v>
      </c>
      <c r="AX2592" s="3">
        <v>8.0609999999999999</v>
      </c>
      <c r="AY2592" s="3">
        <v>7.7640000000000002</v>
      </c>
      <c r="AZ2592" s="3">
        <v>7.5259999999999998</v>
      </c>
      <c r="BA2592">
        <v>7.2880000000000003</v>
      </c>
      <c r="BB2592">
        <v>2017</v>
      </c>
    </row>
    <row r="2593" spans="1:54" hidden="1" x14ac:dyDescent="0.2">
      <c r="A2593">
        <v>132</v>
      </c>
      <c r="B2593" t="s">
        <v>504</v>
      </c>
      <c r="C2593" t="s">
        <v>270</v>
      </c>
      <c r="D2593" t="s">
        <v>54</v>
      </c>
      <c r="E2593" t="s">
        <v>269</v>
      </c>
      <c r="F2593" t="s">
        <v>268</v>
      </c>
      <c r="G2593" t="s">
        <v>264</v>
      </c>
      <c r="H2593" t="s">
        <v>263</v>
      </c>
      <c r="I2593" t="s">
        <v>1107</v>
      </c>
      <c r="J2593" s="3">
        <v>22.678000000000001</v>
      </c>
      <c r="K2593" s="3">
        <v>22.558</v>
      </c>
      <c r="L2593" s="3">
        <v>22.504000000000001</v>
      </c>
      <c r="M2593" s="3">
        <v>22.484999999999999</v>
      </c>
      <c r="N2593" s="3">
        <v>22.268000000000001</v>
      </c>
      <c r="O2593" s="3">
        <v>22.311</v>
      </c>
      <c r="P2593" s="3">
        <v>22.436</v>
      </c>
      <c r="Q2593" s="3">
        <v>22.478999999999999</v>
      </c>
      <c r="R2593" s="3">
        <v>22.622</v>
      </c>
      <c r="S2593" s="3">
        <v>22.829000000000001</v>
      </c>
      <c r="T2593" s="3">
        <v>22.9</v>
      </c>
      <c r="U2593" s="3">
        <v>22.846</v>
      </c>
      <c r="V2593" s="3">
        <v>22.815999999999999</v>
      </c>
      <c r="W2593" s="3">
        <v>22.686</v>
      </c>
      <c r="X2593" s="3">
        <v>22.608000000000001</v>
      </c>
      <c r="Y2593" s="3">
        <v>22.812000000000001</v>
      </c>
      <c r="Z2593" s="3">
        <v>22.074999999999999</v>
      </c>
      <c r="AA2593" s="3">
        <v>21.992000000000001</v>
      </c>
      <c r="AB2593" s="3">
        <v>22.13</v>
      </c>
      <c r="AC2593" s="3">
        <v>22.355</v>
      </c>
      <c r="AD2593" s="3">
        <v>22.768000000000001</v>
      </c>
      <c r="AE2593" s="3">
        <v>23.077000000000002</v>
      </c>
      <c r="AF2593" s="3">
        <v>23.445</v>
      </c>
      <c r="AG2593" s="3">
        <v>23.472000000000001</v>
      </c>
      <c r="AH2593" s="3">
        <v>23.532</v>
      </c>
      <c r="AI2593" s="3">
        <v>23.831</v>
      </c>
      <c r="AJ2593" s="3">
        <v>23.992000000000001</v>
      </c>
      <c r="AK2593" s="3">
        <v>24.417000000000002</v>
      </c>
      <c r="AL2593" s="3">
        <v>24.638999999999999</v>
      </c>
      <c r="AM2593" s="3">
        <v>24.494</v>
      </c>
      <c r="AN2593" s="3">
        <v>24.498000000000001</v>
      </c>
      <c r="AO2593" s="3">
        <v>24.649000000000001</v>
      </c>
      <c r="AP2593" s="3">
        <v>24.707000000000001</v>
      </c>
      <c r="AQ2593" s="3">
        <v>24.722000000000001</v>
      </c>
      <c r="AR2593" s="3">
        <v>24.846</v>
      </c>
      <c r="AS2593" s="3">
        <v>24.966000000000001</v>
      </c>
      <c r="AT2593" s="3">
        <v>25.123000000000001</v>
      </c>
      <c r="AU2593" s="3">
        <v>25.433</v>
      </c>
      <c r="AV2593" s="3">
        <v>25.603000000000002</v>
      </c>
      <c r="AW2593" s="3">
        <v>25.722999999999999</v>
      </c>
      <c r="AX2593" s="3" t="s">
        <v>215</v>
      </c>
      <c r="AY2593" s="3" t="s">
        <v>215</v>
      </c>
      <c r="AZ2593" s="3" t="s">
        <v>215</v>
      </c>
      <c r="BA2593" t="s">
        <v>215</v>
      </c>
      <c r="BB2593">
        <v>2017</v>
      </c>
    </row>
    <row r="2594" spans="1:54" hidden="1" x14ac:dyDescent="0.2">
      <c r="A2594">
        <v>132</v>
      </c>
      <c r="B2594" t="s">
        <v>504</v>
      </c>
      <c r="C2594" t="s">
        <v>267</v>
      </c>
      <c r="D2594" t="s">
        <v>54</v>
      </c>
      <c r="E2594" t="s">
        <v>266</v>
      </c>
      <c r="F2594" t="s">
        <v>265</v>
      </c>
      <c r="G2594" t="s">
        <v>264</v>
      </c>
      <c r="H2594" t="s">
        <v>263</v>
      </c>
      <c r="I2594" t="s">
        <v>1084</v>
      </c>
      <c r="J2594" s="3">
        <v>53.731000000000002</v>
      </c>
      <c r="K2594" s="3">
        <v>54.029000000000003</v>
      </c>
      <c r="L2594" s="3">
        <v>54.335000000000001</v>
      </c>
      <c r="M2594" s="3">
        <v>54.65</v>
      </c>
      <c r="N2594" s="3">
        <v>54.895000000000003</v>
      </c>
      <c r="O2594" s="3">
        <v>55.156999999999996</v>
      </c>
      <c r="P2594" s="3">
        <v>55.411000000000001</v>
      </c>
      <c r="Q2594" s="3">
        <v>55.682000000000002</v>
      </c>
      <c r="R2594" s="3">
        <v>55.966000000000001</v>
      </c>
      <c r="S2594" s="3">
        <v>56.27</v>
      </c>
      <c r="T2594" s="3">
        <v>56.576999999999998</v>
      </c>
      <c r="U2594" s="3">
        <v>56.841000000000001</v>
      </c>
      <c r="V2594" s="3">
        <v>57.110999999999997</v>
      </c>
      <c r="W2594" s="3">
        <v>57.369</v>
      </c>
      <c r="X2594" s="3">
        <v>57.564999999999998</v>
      </c>
      <c r="Y2594" s="3">
        <v>57.753</v>
      </c>
      <c r="Z2594" s="3">
        <v>57.936</v>
      </c>
      <c r="AA2594" s="3">
        <v>58.116</v>
      </c>
      <c r="AB2594" s="3">
        <v>58.298999999999999</v>
      </c>
      <c r="AC2594" s="3">
        <v>58.497</v>
      </c>
      <c r="AD2594" s="3">
        <v>58.857999999999997</v>
      </c>
      <c r="AE2594" s="3">
        <v>59.267000000000003</v>
      </c>
      <c r="AF2594" s="3">
        <v>59.686</v>
      </c>
      <c r="AG2594" s="3">
        <v>60.101999999999997</v>
      </c>
      <c r="AH2594" s="3">
        <v>60.505000000000003</v>
      </c>
      <c r="AI2594" s="3">
        <v>60.963000000000001</v>
      </c>
      <c r="AJ2594" s="3">
        <v>61.4</v>
      </c>
      <c r="AK2594" s="3">
        <v>61.795000000000002</v>
      </c>
      <c r="AL2594" s="3">
        <v>62.134999999999998</v>
      </c>
      <c r="AM2594" s="3">
        <v>62.466000000000001</v>
      </c>
      <c r="AN2594" s="3">
        <v>62.765000000000001</v>
      </c>
      <c r="AO2594" s="3">
        <v>63.07</v>
      </c>
      <c r="AP2594" s="3">
        <v>63.375999999999998</v>
      </c>
      <c r="AQ2594" s="3">
        <v>63.698</v>
      </c>
      <c r="AR2594" s="3">
        <v>64.028000000000006</v>
      </c>
      <c r="AS2594" s="3">
        <v>64.301000000000002</v>
      </c>
      <c r="AT2594" s="3">
        <v>64.558000000000007</v>
      </c>
      <c r="AU2594" s="3">
        <v>64.801000000000002</v>
      </c>
      <c r="AV2594" s="3">
        <v>65.097999999999999</v>
      </c>
      <c r="AW2594" s="3">
        <v>65.396000000000001</v>
      </c>
      <c r="AX2594" s="3">
        <v>65.694999999999993</v>
      </c>
      <c r="AY2594" s="3">
        <v>65.995999999999995</v>
      </c>
      <c r="AZ2594" s="3">
        <v>66.298000000000002</v>
      </c>
      <c r="BA2594">
        <v>66.600999999999999</v>
      </c>
      <c r="BB2594">
        <v>2017</v>
      </c>
    </row>
    <row r="2595" spans="1:54" hidden="1" x14ac:dyDescent="0.2">
      <c r="A2595">
        <v>132</v>
      </c>
      <c r="B2595" t="s">
        <v>504</v>
      </c>
      <c r="C2595" t="s">
        <v>262</v>
      </c>
      <c r="D2595" t="s">
        <v>54</v>
      </c>
      <c r="E2595" t="s">
        <v>260</v>
      </c>
      <c r="F2595" t="s">
        <v>259</v>
      </c>
      <c r="G2595" t="s">
        <v>225</v>
      </c>
      <c r="H2595" t="s">
        <v>222</v>
      </c>
      <c r="I2595" t="s">
        <v>1108</v>
      </c>
      <c r="J2595" s="3">
        <v>207.09399999999999</v>
      </c>
      <c r="K2595" s="3">
        <v>236.61</v>
      </c>
      <c r="L2595" s="3">
        <v>276.83199999999999</v>
      </c>
      <c r="M2595" s="3">
        <v>312.39699999999999</v>
      </c>
      <c r="N2595" s="3">
        <v>344.68400000000003</v>
      </c>
      <c r="O2595" s="3">
        <v>372.27800000000002</v>
      </c>
      <c r="P2595" s="3">
        <v>394.96899999999999</v>
      </c>
      <c r="Q2595" s="3">
        <v>420.14</v>
      </c>
      <c r="R2595" s="3">
        <v>442.76400000000001</v>
      </c>
      <c r="S2595" s="3">
        <v>473.245</v>
      </c>
      <c r="T2595" s="3">
        <v>499.815</v>
      </c>
      <c r="U2595" s="3">
        <v>525.62099999999998</v>
      </c>
      <c r="V2595" s="3">
        <v>539.63800000000003</v>
      </c>
      <c r="W2595" s="3">
        <v>554.85299999999995</v>
      </c>
      <c r="X2595" s="3">
        <v>577.04700000000003</v>
      </c>
      <c r="Y2595" s="3">
        <v>600.96600000000001</v>
      </c>
      <c r="Z2595" s="3">
        <v>634.05200000000002</v>
      </c>
      <c r="AA2595" s="3">
        <v>653.64499999999998</v>
      </c>
      <c r="AB2595" s="3">
        <v>678.53599999999994</v>
      </c>
      <c r="AC2595" s="3">
        <v>710.81600000000003</v>
      </c>
      <c r="AD2595" s="3">
        <v>739.82899999999995</v>
      </c>
      <c r="AE2595" s="3">
        <v>768.89099999999996</v>
      </c>
      <c r="AF2595" s="3">
        <v>784.54600000000005</v>
      </c>
      <c r="AG2595" s="3">
        <v>801.11400000000003</v>
      </c>
      <c r="AH2595" s="3">
        <v>838.86900000000003</v>
      </c>
      <c r="AI2595" s="3">
        <v>880.9</v>
      </c>
      <c r="AJ2595" s="3">
        <v>929.43700000000001</v>
      </c>
      <c r="AK2595" s="3">
        <v>966.67399999999998</v>
      </c>
      <c r="AL2595" s="3">
        <v>994.07799999999997</v>
      </c>
      <c r="AM2595" s="3">
        <v>961.73099999999999</v>
      </c>
      <c r="AN2595" s="3">
        <v>992.22699999999998</v>
      </c>
      <c r="AO2595" s="3">
        <v>1046.576</v>
      </c>
      <c r="AP2595" s="3">
        <v>1085.5719999999999</v>
      </c>
      <c r="AQ2595" s="3">
        <v>1119.8910000000001</v>
      </c>
      <c r="AR2595" s="3">
        <v>1141.981</v>
      </c>
      <c r="AS2595" s="3">
        <v>1165.3019999999999</v>
      </c>
      <c r="AT2595" s="3">
        <v>1184.8399999999999</v>
      </c>
      <c r="AU2595" s="3">
        <v>1232.5999999999999</v>
      </c>
      <c r="AV2595" s="3">
        <v>1262.623</v>
      </c>
      <c r="AW2595" s="3">
        <v>1274.7929999999999</v>
      </c>
      <c r="AX2595" s="3">
        <v>1303.5170000000001</v>
      </c>
      <c r="AY2595" s="3">
        <v>1339.0809999999999</v>
      </c>
      <c r="AZ2595" s="3">
        <v>1375.135</v>
      </c>
      <c r="BA2595">
        <v>1420.096</v>
      </c>
      <c r="BB2595">
        <v>2016</v>
      </c>
    </row>
    <row r="2596" spans="1:54" hidden="1" x14ac:dyDescent="0.2">
      <c r="A2596">
        <v>132</v>
      </c>
      <c r="B2596" t="s">
        <v>504</v>
      </c>
      <c r="C2596" t="s">
        <v>261</v>
      </c>
      <c r="D2596" t="s">
        <v>54</v>
      </c>
      <c r="E2596" t="s">
        <v>260</v>
      </c>
      <c r="F2596" t="s">
        <v>259</v>
      </c>
      <c r="G2596" t="s">
        <v>217</v>
      </c>
      <c r="I2596" t="s">
        <v>258</v>
      </c>
      <c r="J2596" s="3">
        <v>45.695</v>
      </c>
      <c r="K2596" s="3">
        <v>46.241999999999997</v>
      </c>
      <c r="L2596" s="3">
        <v>47.084000000000003</v>
      </c>
      <c r="M2596" s="3">
        <v>47.853999999999999</v>
      </c>
      <c r="N2596" s="3">
        <v>48.570999999999998</v>
      </c>
      <c r="O2596" s="3">
        <v>48.951000000000001</v>
      </c>
      <c r="P2596" s="3">
        <v>48.292999999999999</v>
      </c>
      <c r="Q2596" s="3">
        <v>48.863</v>
      </c>
      <c r="R2596" s="3">
        <v>47.637999999999998</v>
      </c>
      <c r="S2596" s="3">
        <v>47.234999999999999</v>
      </c>
      <c r="T2596" s="3">
        <v>47.213999999999999</v>
      </c>
      <c r="U2596" s="3">
        <v>47.908999999999999</v>
      </c>
      <c r="V2596" s="3">
        <v>47.468000000000004</v>
      </c>
      <c r="W2596" s="3">
        <v>48.314999999999998</v>
      </c>
      <c r="X2596" s="3">
        <v>48.640999999999998</v>
      </c>
      <c r="Y2596" s="3">
        <v>49.06</v>
      </c>
      <c r="Z2596" s="3">
        <v>50.363999999999997</v>
      </c>
      <c r="AA2596" s="3">
        <v>50.29</v>
      </c>
      <c r="AB2596" s="3">
        <v>49.936999999999998</v>
      </c>
      <c r="AC2596" s="3">
        <v>50.478000000000002</v>
      </c>
      <c r="AD2596" s="3">
        <v>49.81</v>
      </c>
      <c r="AE2596" s="3">
        <v>49.777999999999999</v>
      </c>
      <c r="AF2596" s="3">
        <v>49.210999999999999</v>
      </c>
      <c r="AG2596" s="3">
        <v>48.924999999999997</v>
      </c>
      <c r="AH2596" s="3">
        <v>49.034999999999997</v>
      </c>
      <c r="AI2596" s="3">
        <v>49.713000000000001</v>
      </c>
      <c r="AJ2596" s="3">
        <v>50.151000000000003</v>
      </c>
      <c r="AK2596" s="3">
        <v>49.683</v>
      </c>
      <c r="AL2596" s="3">
        <v>49.807000000000002</v>
      </c>
      <c r="AM2596" s="3">
        <v>49.598999999999997</v>
      </c>
      <c r="AN2596" s="3">
        <v>49.649000000000001</v>
      </c>
      <c r="AO2596" s="3">
        <v>50.822000000000003</v>
      </c>
      <c r="AP2596" s="3">
        <v>52.018000000000001</v>
      </c>
      <c r="AQ2596" s="3">
        <v>52.944000000000003</v>
      </c>
      <c r="AR2596" s="3">
        <v>53.174999999999997</v>
      </c>
      <c r="AS2596" s="3">
        <v>53.106999999999999</v>
      </c>
      <c r="AT2596" s="3">
        <v>53.158999999999999</v>
      </c>
      <c r="AU2596" s="3">
        <v>53.871000000000002</v>
      </c>
      <c r="AV2596" s="3">
        <v>53.514000000000003</v>
      </c>
      <c r="AW2596" s="3">
        <v>52.238</v>
      </c>
      <c r="AX2596" s="3">
        <v>51.726999999999997</v>
      </c>
      <c r="AY2596" s="3">
        <v>51.448999999999998</v>
      </c>
      <c r="AZ2596" s="3">
        <v>51.15</v>
      </c>
      <c r="BA2596">
        <v>51.15</v>
      </c>
      <c r="BB2596">
        <v>2016</v>
      </c>
    </row>
    <row r="2597" spans="1:54" hidden="1" x14ac:dyDescent="0.2">
      <c r="A2597">
        <v>132</v>
      </c>
      <c r="B2597" t="s">
        <v>504</v>
      </c>
      <c r="C2597" t="s">
        <v>257</v>
      </c>
      <c r="D2597" t="s">
        <v>54</v>
      </c>
      <c r="E2597" t="s">
        <v>255</v>
      </c>
      <c r="F2597" t="s">
        <v>254</v>
      </c>
      <c r="G2597" t="s">
        <v>225</v>
      </c>
      <c r="H2597" t="s">
        <v>222</v>
      </c>
      <c r="I2597" t="s">
        <v>1108</v>
      </c>
      <c r="J2597" s="3">
        <v>208.946</v>
      </c>
      <c r="K2597" s="3">
        <v>248.791</v>
      </c>
      <c r="L2597" s="3">
        <v>293.34899999999999</v>
      </c>
      <c r="M2597" s="3">
        <v>328.80099999999999</v>
      </c>
      <c r="N2597" s="3">
        <v>363.88499999999999</v>
      </c>
      <c r="O2597" s="3">
        <v>394.65199999999999</v>
      </c>
      <c r="P2597" s="3">
        <v>420.858</v>
      </c>
      <c r="Q2597" s="3">
        <v>437.197</v>
      </c>
      <c r="R2597" s="3">
        <v>466.29399999999998</v>
      </c>
      <c r="S2597" s="3">
        <v>490.80900000000003</v>
      </c>
      <c r="T2597" s="3">
        <v>525.24300000000005</v>
      </c>
      <c r="U2597" s="3">
        <v>556.63400000000001</v>
      </c>
      <c r="V2597" s="3">
        <v>591.41600000000005</v>
      </c>
      <c r="W2597" s="3">
        <v>627.18899999999996</v>
      </c>
      <c r="X2597" s="3">
        <v>640.74599999999998</v>
      </c>
      <c r="Y2597" s="3">
        <v>663.73800000000006</v>
      </c>
      <c r="Z2597" s="3">
        <v>683.14700000000005</v>
      </c>
      <c r="AA2597" s="3">
        <v>700.774</v>
      </c>
      <c r="AB2597" s="3">
        <v>711.23699999999997</v>
      </c>
      <c r="AC2597" s="3">
        <v>733.04200000000003</v>
      </c>
      <c r="AD2597" s="3">
        <v>759.41200000000003</v>
      </c>
      <c r="AE2597" s="3">
        <v>791.08</v>
      </c>
      <c r="AF2597" s="3">
        <v>833.77200000000005</v>
      </c>
      <c r="AG2597" s="3">
        <v>864.30899999999997</v>
      </c>
      <c r="AH2597" s="3">
        <v>898.55700000000002</v>
      </c>
      <c r="AI2597" s="3">
        <v>936.98900000000003</v>
      </c>
      <c r="AJ2597" s="3">
        <v>972.83699999999999</v>
      </c>
      <c r="AK2597" s="3">
        <v>1016.1660000000001</v>
      </c>
      <c r="AL2597" s="3">
        <v>1057.6099999999999</v>
      </c>
      <c r="AM2597" s="3">
        <v>1100.6089999999999</v>
      </c>
      <c r="AN2597" s="3">
        <v>1128.0219999999999</v>
      </c>
      <c r="AO2597" s="3">
        <v>1151.537</v>
      </c>
      <c r="AP2597" s="3">
        <v>1186.02</v>
      </c>
      <c r="AQ2597" s="3">
        <v>1205.2670000000001</v>
      </c>
      <c r="AR2597" s="3">
        <v>1226.3530000000001</v>
      </c>
      <c r="AS2597" s="3">
        <v>1243.99</v>
      </c>
      <c r="AT2597" s="3">
        <v>1260.76</v>
      </c>
      <c r="AU2597" s="3">
        <v>1291.9000000000001</v>
      </c>
      <c r="AV2597" s="3">
        <v>1319.856</v>
      </c>
      <c r="AW2597" s="3">
        <v>1349.296</v>
      </c>
      <c r="AX2597" s="3">
        <v>1352.8879999999999</v>
      </c>
      <c r="AY2597" s="3">
        <v>1377.7950000000001</v>
      </c>
      <c r="AZ2597" s="3">
        <v>1401.297</v>
      </c>
      <c r="BA2597">
        <v>1428.759</v>
      </c>
      <c r="BB2597">
        <v>2016</v>
      </c>
    </row>
    <row r="2598" spans="1:54" hidden="1" x14ac:dyDescent="0.2">
      <c r="A2598">
        <v>132</v>
      </c>
      <c r="B2598" t="s">
        <v>504</v>
      </c>
      <c r="C2598" t="s">
        <v>256</v>
      </c>
      <c r="D2598" t="s">
        <v>54</v>
      </c>
      <c r="E2598" t="s">
        <v>255</v>
      </c>
      <c r="F2598" t="s">
        <v>254</v>
      </c>
      <c r="G2598" t="s">
        <v>217</v>
      </c>
      <c r="I2598" t="s">
        <v>253</v>
      </c>
      <c r="J2598" s="3">
        <v>46.103000000000002</v>
      </c>
      <c r="K2598" s="3">
        <v>48.622999999999998</v>
      </c>
      <c r="L2598" s="3">
        <v>49.893000000000001</v>
      </c>
      <c r="M2598" s="3">
        <v>50.366999999999997</v>
      </c>
      <c r="N2598" s="3">
        <v>51.277000000000001</v>
      </c>
      <c r="O2598" s="3">
        <v>51.893000000000001</v>
      </c>
      <c r="P2598" s="3">
        <v>51.459000000000003</v>
      </c>
      <c r="Q2598" s="3">
        <v>50.847000000000001</v>
      </c>
      <c r="R2598" s="3">
        <v>50.168999999999997</v>
      </c>
      <c r="S2598" s="3">
        <v>48.988</v>
      </c>
      <c r="T2598" s="3">
        <v>49.615000000000002</v>
      </c>
      <c r="U2598" s="3">
        <v>50.735999999999997</v>
      </c>
      <c r="V2598" s="3">
        <v>52.023000000000003</v>
      </c>
      <c r="W2598" s="3">
        <v>54.613999999999997</v>
      </c>
      <c r="X2598" s="3">
        <v>54.01</v>
      </c>
      <c r="Y2598" s="3">
        <v>54.183999999999997</v>
      </c>
      <c r="Z2598" s="3">
        <v>54.262999999999998</v>
      </c>
      <c r="AA2598" s="3">
        <v>53.917000000000002</v>
      </c>
      <c r="AB2598" s="3">
        <v>52.344000000000001</v>
      </c>
      <c r="AC2598" s="3">
        <v>52.057000000000002</v>
      </c>
      <c r="AD2598" s="3">
        <v>51.128</v>
      </c>
      <c r="AE2598" s="3">
        <v>51.215000000000003</v>
      </c>
      <c r="AF2598" s="3">
        <v>52.298000000000002</v>
      </c>
      <c r="AG2598" s="3">
        <v>52.783999999999999</v>
      </c>
      <c r="AH2598" s="3">
        <v>52.524000000000001</v>
      </c>
      <c r="AI2598" s="3">
        <v>52.878</v>
      </c>
      <c r="AJ2598" s="3">
        <v>52.493000000000002</v>
      </c>
      <c r="AK2598" s="3">
        <v>52.226999999999997</v>
      </c>
      <c r="AL2598" s="3">
        <v>52.99</v>
      </c>
      <c r="AM2598" s="3">
        <v>56.761000000000003</v>
      </c>
      <c r="AN2598" s="3">
        <v>56.444000000000003</v>
      </c>
      <c r="AO2598" s="3">
        <v>55.918999999999997</v>
      </c>
      <c r="AP2598" s="3">
        <v>56.831000000000003</v>
      </c>
      <c r="AQ2598" s="3">
        <v>56.98</v>
      </c>
      <c r="AR2598" s="3">
        <v>57.103000000000002</v>
      </c>
      <c r="AS2598" s="3">
        <v>56.692999999999998</v>
      </c>
      <c r="AT2598" s="3">
        <v>56.564999999999998</v>
      </c>
      <c r="AU2598" s="3">
        <v>56.463000000000001</v>
      </c>
      <c r="AV2598" s="3">
        <v>55.939</v>
      </c>
      <c r="AW2598" s="3">
        <v>55.290999999999997</v>
      </c>
      <c r="AX2598" s="3">
        <v>53.686</v>
      </c>
      <c r="AY2598" s="3">
        <v>52.936999999999998</v>
      </c>
      <c r="AZ2598" s="3">
        <v>52.122999999999998</v>
      </c>
      <c r="BA2598">
        <v>51.462000000000003</v>
      </c>
      <c r="BB2598">
        <v>2016</v>
      </c>
    </row>
    <row r="2599" spans="1:54" hidden="1" x14ac:dyDescent="0.2">
      <c r="A2599">
        <v>132</v>
      </c>
      <c r="B2599" t="s">
        <v>504</v>
      </c>
      <c r="C2599" t="s">
        <v>252</v>
      </c>
      <c r="D2599" t="s">
        <v>54</v>
      </c>
      <c r="E2599" t="s">
        <v>250</v>
      </c>
      <c r="F2599" t="s">
        <v>249</v>
      </c>
      <c r="G2599" t="s">
        <v>225</v>
      </c>
      <c r="H2599" t="s">
        <v>222</v>
      </c>
      <c r="I2599" t="s">
        <v>1108</v>
      </c>
      <c r="J2599" s="3">
        <v>-1.8520000000000001</v>
      </c>
      <c r="K2599" s="3">
        <v>-12.180999999999999</v>
      </c>
      <c r="L2599" s="3">
        <v>-16.515999999999998</v>
      </c>
      <c r="M2599" s="3">
        <v>-16.404</v>
      </c>
      <c r="N2599" s="3">
        <v>-19.202000000000002</v>
      </c>
      <c r="O2599" s="3">
        <v>-22.373999999999999</v>
      </c>
      <c r="P2599" s="3">
        <v>-25.89</v>
      </c>
      <c r="Q2599" s="3">
        <v>-17.056999999999999</v>
      </c>
      <c r="R2599" s="3">
        <v>-23.53</v>
      </c>
      <c r="S2599" s="3">
        <v>-17.564</v>
      </c>
      <c r="T2599" s="3">
        <v>-25.428000000000001</v>
      </c>
      <c r="U2599" s="3">
        <v>-31.013000000000002</v>
      </c>
      <c r="V2599" s="3">
        <v>-51.777999999999999</v>
      </c>
      <c r="W2599" s="3">
        <v>-72.335999999999999</v>
      </c>
      <c r="X2599" s="3">
        <v>-63.698999999999998</v>
      </c>
      <c r="Y2599" s="3">
        <v>-62.773000000000003</v>
      </c>
      <c r="Z2599" s="3">
        <v>-49.094999999999999</v>
      </c>
      <c r="AA2599" s="3">
        <v>-47.128999999999998</v>
      </c>
      <c r="AB2599" s="3">
        <v>-32.701000000000001</v>
      </c>
      <c r="AC2599" s="3">
        <v>-22.225999999999999</v>
      </c>
      <c r="AD2599" s="3">
        <v>-19.584</v>
      </c>
      <c r="AE2599" s="3">
        <v>-22.189</v>
      </c>
      <c r="AF2599" s="3">
        <v>-49.225999999999999</v>
      </c>
      <c r="AG2599" s="3">
        <v>-63.195999999999998</v>
      </c>
      <c r="AH2599" s="3">
        <v>-59.688000000000002</v>
      </c>
      <c r="AI2599" s="3">
        <v>-56.088999999999999</v>
      </c>
      <c r="AJ2599" s="3">
        <v>-43.4</v>
      </c>
      <c r="AK2599" s="3">
        <v>-49.491999999999997</v>
      </c>
      <c r="AL2599" s="3">
        <v>-63.533000000000001</v>
      </c>
      <c r="AM2599" s="3">
        <v>-138.87799999999999</v>
      </c>
      <c r="AN2599" s="3">
        <v>-135.79499999999999</v>
      </c>
      <c r="AO2599" s="3">
        <v>-104.961</v>
      </c>
      <c r="AP2599" s="3">
        <v>-100.44799999999999</v>
      </c>
      <c r="AQ2599" s="3">
        <v>-85.376000000000005</v>
      </c>
      <c r="AR2599" s="3">
        <v>-84.372</v>
      </c>
      <c r="AS2599" s="3">
        <v>-78.688000000000002</v>
      </c>
      <c r="AT2599" s="3">
        <v>-75.92</v>
      </c>
      <c r="AU2599" s="3">
        <v>-59.3</v>
      </c>
      <c r="AV2599" s="3">
        <v>-57.231999999999999</v>
      </c>
      <c r="AW2599" s="3">
        <v>-74.503</v>
      </c>
      <c r="AX2599" s="3">
        <v>-49.371000000000002</v>
      </c>
      <c r="AY2599" s="3">
        <v>-38.713000000000001</v>
      </c>
      <c r="AZ2599" s="3">
        <v>-26.161999999999999</v>
      </c>
      <c r="BA2599">
        <v>-8.6630000000000003</v>
      </c>
      <c r="BB2599">
        <v>2016</v>
      </c>
    </row>
    <row r="2600" spans="1:54" hidden="1" x14ac:dyDescent="0.2">
      <c r="A2600">
        <v>132</v>
      </c>
      <c r="B2600" t="s">
        <v>504</v>
      </c>
      <c r="C2600" t="s">
        <v>251</v>
      </c>
      <c r="D2600" t="s">
        <v>54</v>
      </c>
      <c r="E2600" t="s">
        <v>250</v>
      </c>
      <c r="F2600" t="s">
        <v>249</v>
      </c>
      <c r="G2600" t="s">
        <v>217</v>
      </c>
      <c r="I2600" t="s">
        <v>248</v>
      </c>
      <c r="J2600" s="3">
        <v>-0.40899999999999997</v>
      </c>
      <c r="K2600" s="3">
        <v>-2.3809999999999998</v>
      </c>
      <c r="L2600" s="3">
        <v>-2.8090000000000002</v>
      </c>
      <c r="M2600" s="3">
        <v>-2.5129999999999999</v>
      </c>
      <c r="N2600" s="3">
        <v>-2.706</v>
      </c>
      <c r="O2600" s="3">
        <v>-2.9420000000000002</v>
      </c>
      <c r="P2600" s="3">
        <v>-3.1659999999999999</v>
      </c>
      <c r="Q2600" s="3">
        <v>-1.984</v>
      </c>
      <c r="R2600" s="3">
        <v>-2.532</v>
      </c>
      <c r="S2600" s="3">
        <v>-1.7529999999999999</v>
      </c>
      <c r="T2600" s="3">
        <v>-2.4020000000000001</v>
      </c>
      <c r="U2600" s="3">
        <v>-2.827</v>
      </c>
      <c r="V2600" s="3">
        <v>-4.5549999999999997</v>
      </c>
      <c r="W2600" s="3">
        <v>-6.2990000000000004</v>
      </c>
      <c r="X2600" s="3">
        <v>-5.3689999999999998</v>
      </c>
      <c r="Y2600" s="3">
        <v>-5.1239999999999997</v>
      </c>
      <c r="Z2600" s="3">
        <v>-3.9</v>
      </c>
      <c r="AA2600" s="3">
        <v>-3.6259999999999999</v>
      </c>
      <c r="AB2600" s="3">
        <v>-2.407</v>
      </c>
      <c r="AC2600" s="3">
        <v>-1.5780000000000001</v>
      </c>
      <c r="AD2600" s="3">
        <v>-1.3180000000000001</v>
      </c>
      <c r="AE2600" s="3">
        <v>-1.4370000000000001</v>
      </c>
      <c r="AF2600" s="3">
        <v>-3.0880000000000001</v>
      </c>
      <c r="AG2600" s="3">
        <v>-3.859</v>
      </c>
      <c r="AH2600" s="3">
        <v>-3.4889999999999999</v>
      </c>
      <c r="AI2600" s="3">
        <v>-3.165</v>
      </c>
      <c r="AJ2600" s="3">
        <v>-2.3420000000000001</v>
      </c>
      <c r="AK2600" s="3">
        <v>-2.544</v>
      </c>
      <c r="AL2600" s="3">
        <v>-3.1829999999999998</v>
      </c>
      <c r="AM2600" s="3">
        <v>-7.1619999999999999</v>
      </c>
      <c r="AN2600" s="3">
        <v>-6.7949999999999999</v>
      </c>
      <c r="AO2600" s="3">
        <v>-5.0970000000000004</v>
      </c>
      <c r="AP2600" s="3">
        <v>-4.8129999999999997</v>
      </c>
      <c r="AQ2600" s="3">
        <v>-4.0359999999999996</v>
      </c>
      <c r="AR2600" s="3">
        <v>-3.9289999999999998</v>
      </c>
      <c r="AS2600" s="3">
        <v>-3.5859999999999999</v>
      </c>
      <c r="AT2600" s="3">
        <v>-3.4060000000000001</v>
      </c>
      <c r="AU2600" s="3">
        <v>-2.5920000000000001</v>
      </c>
      <c r="AV2600" s="3">
        <v>-2.4260000000000002</v>
      </c>
      <c r="AW2600" s="3">
        <v>-3.0529999999999999</v>
      </c>
      <c r="AX2600" s="3">
        <v>-1.9590000000000001</v>
      </c>
      <c r="AY2600" s="3">
        <v>-1.4870000000000001</v>
      </c>
      <c r="AZ2600" s="3">
        <v>-0.97299999999999998</v>
      </c>
      <c r="BA2600">
        <v>-0.312</v>
      </c>
      <c r="BB2600">
        <v>2016</v>
      </c>
    </row>
    <row r="2601" spans="1:54" hidden="1" x14ac:dyDescent="0.2">
      <c r="A2601">
        <v>132</v>
      </c>
      <c r="B2601" t="s">
        <v>504</v>
      </c>
      <c r="C2601" t="s">
        <v>247</v>
      </c>
      <c r="D2601" t="s">
        <v>54</v>
      </c>
      <c r="E2601" t="s">
        <v>245</v>
      </c>
      <c r="F2601" t="s">
        <v>244</v>
      </c>
      <c r="G2601" t="s">
        <v>225</v>
      </c>
      <c r="H2601" t="s">
        <v>222</v>
      </c>
      <c r="I2601" t="s">
        <v>1108</v>
      </c>
      <c r="J2601" s="3">
        <v>-0.73699999999999999</v>
      </c>
      <c r="K2601" s="3">
        <v>-7.5469999999999997</v>
      </c>
      <c r="L2601" s="3">
        <v>-11.351000000000001</v>
      </c>
      <c r="M2601" s="3">
        <v>-11.218</v>
      </c>
      <c r="N2601" s="3">
        <v>-10.829000000000001</v>
      </c>
      <c r="O2601" s="3">
        <v>-11.303000000000001</v>
      </c>
      <c r="P2601" s="3">
        <v>-14.409000000000001</v>
      </c>
      <c r="Q2601" s="3">
        <v>-5.5019999999999998</v>
      </c>
      <c r="R2601" s="3">
        <v>-21.01</v>
      </c>
      <c r="S2601" s="3">
        <v>-23.268999999999998</v>
      </c>
      <c r="T2601" s="3">
        <v>-34.64</v>
      </c>
      <c r="U2601" s="3">
        <v>-35.128999999999998</v>
      </c>
      <c r="V2601" s="3">
        <v>-52.579000000000001</v>
      </c>
      <c r="W2601" s="3">
        <v>-58.328000000000003</v>
      </c>
      <c r="X2601" s="3">
        <v>-50.631</v>
      </c>
      <c r="Y2601" s="3">
        <v>-49.981000000000002</v>
      </c>
      <c r="Z2601" s="3">
        <v>-30.686</v>
      </c>
      <c r="AA2601" s="3">
        <v>-28.696000000000002</v>
      </c>
      <c r="AB2601" s="3">
        <v>-21.747</v>
      </c>
      <c r="AC2601" s="3">
        <v>-18.187000000000001</v>
      </c>
      <c r="AD2601" s="3">
        <v>-28.835000000000001</v>
      </c>
      <c r="AE2601" s="3">
        <v>-32.140999999999998</v>
      </c>
      <c r="AF2601" s="3">
        <v>-53.503999999999998</v>
      </c>
      <c r="AG2601" s="3">
        <v>-58.442999999999998</v>
      </c>
      <c r="AH2601" s="3">
        <v>-60.716999999999999</v>
      </c>
      <c r="AI2601" s="3">
        <v>-64.448999999999998</v>
      </c>
      <c r="AJ2601" s="3">
        <v>-52.750999999999998</v>
      </c>
      <c r="AK2601" s="3">
        <v>-68.787000000000006</v>
      </c>
      <c r="AL2601" s="3">
        <v>-76.504999999999995</v>
      </c>
      <c r="AM2601" s="3">
        <v>-109.587</v>
      </c>
      <c r="AN2601" s="3">
        <v>-113.93600000000001</v>
      </c>
      <c r="AO2601" s="3">
        <v>-92.376000000000005</v>
      </c>
      <c r="AP2601" s="3">
        <v>-73.739999999999995</v>
      </c>
      <c r="AQ2601" s="3">
        <v>-52.997999999999998</v>
      </c>
      <c r="AR2601" s="3">
        <v>-50.656999999999996</v>
      </c>
      <c r="AS2601" s="3">
        <v>-43.222000000000001</v>
      </c>
      <c r="AT2601" s="3">
        <v>-40.692</v>
      </c>
      <c r="AU2601" s="3">
        <v>-32.256999999999998</v>
      </c>
      <c r="AV2601" s="3">
        <v>-35.651000000000003</v>
      </c>
      <c r="AW2601" s="3">
        <v>-66.039000000000001</v>
      </c>
      <c r="AX2601" s="3">
        <v>-45.747</v>
      </c>
      <c r="AY2601" s="3">
        <v>-37.591000000000001</v>
      </c>
      <c r="AZ2601" s="3">
        <v>-26.652999999999999</v>
      </c>
      <c r="BA2601">
        <v>-10.319000000000001</v>
      </c>
      <c r="BB2601">
        <v>2016</v>
      </c>
    </row>
    <row r="2602" spans="1:54" hidden="1" x14ac:dyDescent="0.2">
      <c r="A2602">
        <v>132</v>
      </c>
      <c r="B2602" t="s">
        <v>504</v>
      </c>
      <c r="C2602" t="s">
        <v>246</v>
      </c>
      <c r="D2602" t="s">
        <v>54</v>
      </c>
      <c r="E2602" t="s">
        <v>245</v>
      </c>
      <c r="F2602" t="s">
        <v>244</v>
      </c>
      <c r="G2602" t="s">
        <v>243</v>
      </c>
      <c r="I2602" t="s">
        <v>362</v>
      </c>
      <c r="J2602" s="3">
        <v>-0.16200000000000001</v>
      </c>
      <c r="K2602" s="3">
        <v>-1.456</v>
      </c>
      <c r="L2602" s="3">
        <v>-1.9139999999999999</v>
      </c>
      <c r="M2602" s="3">
        <v>-1.6910000000000001</v>
      </c>
      <c r="N2602" s="3">
        <v>-1.4930000000000001</v>
      </c>
      <c r="O2602" s="3">
        <v>-1.4470000000000001</v>
      </c>
      <c r="P2602" s="3">
        <v>-1.716</v>
      </c>
      <c r="Q2602" s="3">
        <v>-0.624</v>
      </c>
      <c r="R2602" s="3">
        <v>-2.25</v>
      </c>
      <c r="S2602" s="3">
        <v>-2.351</v>
      </c>
      <c r="T2602" s="3">
        <v>-3.3279999999999998</v>
      </c>
      <c r="U2602" s="3">
        <v>-3.2210000000000001</v>
      </c>
      <c r="V2602" s="3">
        <v>-4.6319999999999997</v>
      </c>
      <c r="W2602" s="3">
        <v>-4.9649999999999999</v>
      </c>
      <c r="X2602" s="3">
        <v>-4.1849999999999996</v>
      </c>
      <c r="Y2602" s="3">
        <v>-4.0030000000000001</v>
      </c>
      <c r="Z2602" s="3">
        <v>-2.375</v>
      </c>
      <c r="AA2602" s="3">
        <v>-2.1539999999999999</v>
      </c>
      <c r="AB2602" s="3">
        <v>-1.579</v>
      </c>
      <c r="AC2602" s="3">
        <v>-1.288</v>
      </c>
      <c r="AD2602" s="3">
        <v>-1.9650000000000001</v>
      </c>
      <c r="AE2602" s="3">
        <v>-2.1030000000000002</v>
      </c>
      <c r="AF2602" s="3">
        <v>-3.3650000000000002</v>
      </c>
      <c r="AG2602" s="3">
        <v>-3.5430000000000001</v>
      </c>
      <c r="AH2602" s="3">
        <v>-3.5550000000000002</v>
      </c>
      <c r="AI2602" s="3">
        <v>-3.64</v>
      </c>
      <c r="AJ2602" s="3">
        <v>-2.871</v>
      </c>
      <c r="AK2602" s="3">
        <v>-3.6</v>
      </c>
      <c r="AL2602" s="3">
        <v>-3.87</v>
      </c>
      <c r="AM2602" s="3">
        <v>-5.4930000000000003</v>
      </c>
      <c r="AN2602" s="3">
        <v>-5.5890000000000004</v>
      </c>
      <c r="AO2602" s="3">
        <v>-4.4379999999999997</v>
      </c>
      <c r="AP2602" s="3">
        <v>-3.4660000000000002</v>
      </c>
      <c r="AQ2602" s="3">
        <v>-2.4460000000000002</v>
      </c>
      <c r="AR2602" s="3">
        <v>-2.2999999999999998</v>
      </c>
      <c r="AS2602" s="3">
        <v>-1.921</v>
      </c>
      <c r="AT2602" s="3">
        <v>-1.7829999999999999</v>
      </c>
      <c r="AU2602" s="3">
        <v>-1.385</v>
      </c>
      <c r="AV2602" s="3">
        <v>-1.4950000000000001</v>
      </c>
      <c r="AW2602" s="3">
        <v>-2.6920000000000002</v>
      </c>
      <c r="AX2602" s="3">
        <v>-1.81</v>
      </c>
      <c r="AY2602" s="3">
        <v>-1.4430000000000001</v>
      </c>
      <c r="AZ2602" s="3">
        <v>-0.99099999999999999</v>
      </c>
      <c r="BA2602">
        <v>-0.372</v>
      </c>
      <c r="BB2602">
        <v>2016</v>
      </c>
    </row>
    <row r="2603" spans="1:54" hidden="1" x14ac:dyDescent="0.2">
      <c r="A2603">
        <v>132</v>
      </c>
      <c r="B2603" t="s">
        <v>504</v>
      </c>
      <c r="C2603" t="s">
        <v>242</v>
      </c>
      <c r="D2603" t="s">
        <v>54</v>
      </c>
      <c r="E2603" t="s">
        <v>240</v>
      </c>
      <c r="F2603" t="s">
        <v>239</v>
      </c>
      <c r="G2603" t="s">
        <v>225</v>
      </c>
      <c r="H2603" t="s">
        <v>222</v>
      </c>
      <c r="I2603" t="s">
        <v>1108</v>
      </c>
      <c r="J2603" s="3">
        <v>0.86699999999999999</v>
      </c>
      <c r="K2603" s="3">
        <v>-7.3609999999999998</v>
      </c>
      <c r="L2603" s="3">
        <v>-10.917999999999999</v>
      </c>
      <c r="M2603" s="3">
        <v>-7.2149999999999999</v>
      </c>
      <c r="N2603" s="3">
        <v>-8.3109999999999999</v>
      </c>
      <c r="O2603" s="3">
        <v>-9.3569999999999993</v>
      </c>
      <c r="P2603" s="3">
        <v>-11.201000000000001</v>
      </c>
      <c r="Q2603" s="3">
        <v>-1.3240000000000001</v>
      </c>
      <c r="R2603" s="3">
        <v>-6.8040000000000003</v>
      </c>
      <c r="S2603" s="3">
        <v>1.3380000000000001</v>
      </c>
      <c r="T2603" s="3">
        <v>-3.51</v>
      </c>
      <c r="U2603" s="3">
        <v>-6.944</v>
      </c>
      <c r="V2603" s="3">
        <v>-24.945</v>
      </c>
      <c r="W2603" s="3">
        <v>-42.722000000000001</v>
      </c>
      <c r="X2603" s="3">
        <v>-31.32</v>
      </c>
      <c r="Y2603" s="3">
        <v>-28.128</v>
      </c>
      <c r="Z2603" s="3">
        <v>-11.202</v>
      </c>
      <c r="AA2603" s="3">
        <v>-7.6239999999999997</v>
      </c>
      <c r="AB2603" s="3">
        <v>6.891</v>
      </c>
      <c r="AC2603" s="3">
        <v>15.558</v>
      </c>
      <c r="AD2603" s="3">
        <v>18.696999999999999</v>
      </c>
      <c r="AE2603" s="3">
        <v>17.832000000000001</v>
      </c>
      <c r="AF2603" s="3">
        <v>-7.2210000000000001</v>
      </c>
      <c r="AG2603" s="3">
        <v>-22.382000000000001</v>
      </c>
      <c r="AH2603" s="3">
        <v>-16.978000000000002</v>
      </c>
      <c r="AI2603" s="3">
        <v>-13.17</v>
      </c>
      <c r="AJ2603" s="3">
        <v>0.437</v>
      </c>
      <c r="AK2603" s="3">
        <v>-1.5840000000000001</v>
      </c>
      <c r="AL2603" s="3">
        <v>-10.959</v>
      </c>
      <c r="AM2603" s="3">
        <v>-95.813000000000002</v>
      </c>
      <c r="AN2603" s="3">
        <v>-90.411000000000001</v>
      </c>
      <c r="AO2603" s="3">
        <v>-54.027000000000001</v>
      </c>
      <c r="AP2603" s="3">
        <v>-49.552999999999997</v>
      </c>
      <c r="AQ2603" s="3">
        <v>-39.564</v>
      </c>
      <c r="AR2603" s="3">
        <v>-40.231000000000002</v>
      </c>
      <c r="AS2603" s="3">
        <v>-37.15</v>
      </c>
      <c r="AT2603" s="3">
        <v>-32.895000000000003</v>
      </c>
      <c r="AU2603" s="3">
        <v>-17.434000000000001</v>
      </c>
      <c r="AV2603" s="3">
        <v>-13.930999999999999</v>
      </c>
      <c r="AW2603" s="3">
        <v>-28.859000000000002</v>
      </c>
      <c r="AX2603" s="3">
        <v>0.14099999999999999</v>
      </c>
      <c r="AY2603" s="3">
        <v>14.167999999999999</v>
      </c>
      <c r="AZ2603" s="3">
        <v>31.513000000000002</v>
      </c>
      <c r="BA2603">
        <v>53.462000000000003</v>
      </c>
      <c r="BB2603">
        <v>2016</v>
      </c>
    </row>
    <row r="2604" spans="1:54" hidden="1" x14ac:dyDescent="0.2">
      <c r="A2604">
        <v>132</v>
      </c>
      <c r="B2604" t="s">
        <v>504</v>
      </c>
      <c r="C2604" t="s">
        <v>241</v>
      </c>
      <c r="D2604" t="s">
        <v>54</v>
      </c>
      <c r="E2604" t="s">
        <v>240</v>
      </c>
      <c r="F2604" t="s">
        <v>239</v>
      </c>
      <c r="G2604" t="s">
        <v>217</v>
      </c>
      <c r="I2604" t="s">
        <v>238</v>
      </c>
      <c r="J2604" s="3">
        <v>0.191</v>
      </c>
      <c r="K2604" s="3">
        <v>-1.4390000000000001</v>
      </c>
      <c r="L2604" s="3">
        <v>-1.857</v>
      </c>
      <c r="M2604" s="3">
        <v>-1.105</v>
      </c>
      <c r="N2604" s="3">
        <v>-1.171</v>
      </c>
      <c r="O2604" s="3">
        <v>-1.23</v>
      </c>
      <c r="P2604" s="3">
        <v>-1.37</v>
      </c>
      <c r="Q2604" s="3">
        <v>-0.154</v>
      </c>
      <c r="R2604" s="3">
        <v>-0.73199999999999998</v>
      </c>
      <c r="S2604" s="3">
        <v>0.13400000000000001</v>
      </c>
      <c r="T2604" s="3">
        <v>-0.33200000000000002</v>
      </c>
      <c r="U2604" s="3">
        <v>-0.63300000000000001</v>
      </c>
      <c r="V2604" s="3">
        <v>-2.194</v>
      </c>
      <c r="W2604" s="3">
        <v>-3.72</v>
      </c>
      <c r="X2604" s="3">
        <v>-2.64</v>
      </c>
      <c r="Y2604" s="3">
        <v>-2.2959999999999998</v>
      </c>
      <c r="Z2604" s="3">
        <v>-0.89</v>
      </c>
      <c r="AA2604" s="3">
        <v>-0.58699999999999997</v>
      </c>
      <c r="AB2604" s="3">
        <v>0.50700000000000001</v>
      </c>
      <c r="AC2604" s="3">
        <v>1.105</v>
      </c>
      <c r="AD2604" s="3">
        <v>1.2589999999999999</v>
      </c>
      <c r="AE2604" s="3">
        <v>1.1539999999999999</v>
      </c>
      <c r="AF2604" s="3">
        <v>-0.45300000000000001</v>
      </c>
      <c r="AG2604" s="3">
        <v>-1.367</v>
      </c>
      <c r="AH2604" s="3">
        <v>-0.99199999999999999</v>
      </c>
      <c r="AI2604" s="3">
        <v>-0.74299999999999999</v>
      </c>
      <c r="AJ2604" s="3">
        <v>2.4E-2</v>
      </c>
      <c r="AK2604" s="3">
        <v>-8.1000000000000003E-2</v>
      </c>
      <c r="AL2604" s="3">
        <v>-0.54900000000000004</v>
      </c>
      <c r="AM2604" s="3">
        <v>-4.9409999999999998</v>
      </c>
      <c r="AN2604" s="3">
        <v>-4.524</v>
      </c>
      <c r="AO2604" s="3">
        <v>-2.6240000000000001</v>
      </c>
      <c r="AP2604" s="3">
        <v>-2.3740000000000001</v>
      </c>
      <c r="AQ2604" s="3">
        <v>-1.87</v>
      </c>
      <c r="AR2604" s="3">
        <v>-1.873</v>
      </c>
      <c r="AS2604" s="3">
        <v>-1.6930000000000001</v>
      </c>
      <c r="AT2604" s="3">
        <v>-1.476</v>
      </c>
      <c r="AU2604" s="3">
        <v>-0.76200000000000001</v>
      </c>
      <c r="AV2604" s="3">
        <v>-0.59</v>
      </c>
      <c r="AW2604" s="3">
        <v>-1.1830000000000001</v>
      </c>
      <c r="AX2604" s="3">
        <v>6.0000000000000001E-3</v>
      </c>
      <c r="AY2604" s="3">
        <v>0.54400000000000004</v>
      </c>
      <c r="AZ2604" s="3">
        <v>1.1719999999999999</v>
      </c>
      <c r="BA2604">
        <v>1.9259999999999999</v>
      </c>
      <c r="BB2604">
        <v>2016</v>
      </c>
    </row>
    <row r="2605" spans="1:54" hidden="1" x14ac:dyDescent="0.2">
      <c r="A2605">
        <v>132</v>
      </c>
      <c r="B2605" t="s">
        <v>504</v>
      </c>
      <c r="C2605" t="s">
        <v>237</v>
      </c>
      <c r="D2605" t="s">
        <v>54</v>
      </c>
      <c r="E2605" t="s">
        <v>235</v>
      </c>
      <c r="F2605" t="s">
        <v>234</v>
      </c>
      <c r="G2605" t="s">
        <v>225</v>
      </c>
      <c r="H2605" t="s">
        <v>222</v>
      </c>
      <c r="I2605" t="s">
        <v>1108</v>
      </c>
      <c r="J2605" s="3" t="s">
        <v>215</v>
      </c>
      <c r="K2605" s="3" t="s">
        <v>215</v>
      </c>
      <c r="L2605" s="3" t="s">
        <v>215</v>
      </c>
      <c r="M2605" s="3">
        <v>85.54</v>
      </c>
      <c r="N2605" s="3">
        <v>107.184</v>
      </c>
      <c r="O2605" s="3">
        <v>172.351</v>
      </c>
      <c r="P2605" s="3">
        <v>207.935</v>
      </c>
      <c r="Q2605" s="3">
        <v>211.70599999999999</v>
      </c>
      <c r="R2605" s="3">
        <v>230.34200000000001</v>
      </c>
      <c r="S2605" s="3">
        <v>249.29900000000001</v>
      </c>
      <c r="T2605" s="3">
        <v>271.47399999999999</v>
      </c>
      <c r="U2605" s="3">
        <v>309.49200000000002</v>
      </c>
      <c r="V2605" s="3">
        <v>353.97699999999998</v>
      </c>
      <c r="W2605" s="3">
        <v>410.02600000000001</v>
      </c>
      <c r="X2605" s="3">
        <v>493.59800000000001</v>
      </c>
      <c r="Y2605" s="3">
        <v>561.70000000000005</v>
      </c>
      <c r="Z2605" s="3">
        <v>617.79999999999995</v>
      </c>
      <c r="AA2605" s="3">
        <v>649.9</v>
      </c>
      <c r="AB2605" s="3">
        <v>684</v>
      </c>
      <c r="AC2605" s="3">
        <v>707.7</v>
      </c>
      <c r="AD2605" s="3">
        <v>735.2</v>
      </c>
      <c r="AE2605" s="3">
        <v>762.6</v>
      </c>
      <c r="AF2605" s="3">
        <v>814.7</v>
      </c>
      <c r="AG2605" s="3">
        <v>898.5</v>
      </c>
      <c r="AH2605" s="3">
        <v>967.4</v>
      </c>
      <c r="AI2605" s="3">
        <v>1041.5</v>
      </c>
      <c r="AJ2605" s="3">
        <v>1074</v>
      </c>
      <c r="AK2605" s="3">
        <v>1128.8</v>
      </c>
      <c r="AL2605" s="3">
        <v>1191.7</v>
      </c>
      <c r="AM2605" s="3">
        <v>1350.5</v>
      </c>
      <c r="AN2605" s="3">
        <v>1468.8</v>
      </c>
      <c r="AO2605" s="3">
        <v>1573</v>
      </c>
      <c r="AP2605" s="3">
        <v>1670.5</v>
      </c>
      <c r="AQ2605" s="3">
        <v>1757.1</v>
      </c>
      <c r="AR2605" s="3">
        <v>1837.3</v>
      </c>
      <c r="AS2605" s="3">
        <v>1898.6</v>
      </c>
      <c r="AT2605" s="3">
        <v>1949.7</v>
      </c>
      <c r="AU2605" s="3">
        <v>2005.5</v>
      </c>
      <c r="AV2605" s="3">
        <v>2053.69</v>
      </c>
      <c r="AW2605" s="3">
        <v>2120.6640000000002</v>
      </c>
      <c r="AX2605" s="3">
        <v>2162.6260000000002</v>
      </c>
      <c r="AY2605" s="3">
        <v>2193.6410000000001</v>
      </c>
      <c r="AZ2605" s="3">
        <v>2211.8270000000002</v>
      </c>
      <c r="BA2605">
        <v>2212.3090000000002</v>
      </c>
      <c r="BB2605">
        <v>2016</v>
      </c>
    </row>
    <row r="2606" spans="1:54" hidden="1" x14ac:dyDescent="0.2">
      <c r="A2606">
        <v>132</v>
      </c>
      <c r="B2606" t="s">
        <v>504</v>
      </c>
      <c r="C2606" t="s">
        <v>236</v>
      </c>
      <c r="D2606" t="s">
        <v>54</v>
      </c>
      <c r="E2606" t="s">
        <v>235</v>
      </c>
      <c r="F2606" t="s">
        <v>234</v>
      </c>
      <c r="G2606" t="s">
        <v>217</v>
      </c>
      <c r="I2606" t="s">
        <v>354</v>
      </c>
      <c r="J2606" s="3" t="s">
        <v>215</v>
      </c>
      <c r="K2606" s="3" t="s">
        <v>215</v>
      </c>
      <c r="L2606" s="3" t="s">
        <v>215</v>
      </c>
      <c r="M2606" s="3">
        <v>13.103</v>
      </c>
      <c r="N2606" s="3">
        <v>15.103999999999999</v>
      </c>
      <c r="O2606" s="3">
        <v>22.663</v>
      </c>
      <c r="P2606" s="3">
        <v>25.423999999999999</v>
      </c>
      <c r="Q2606" s="3">
        <v>24.622</v>
      </c>
      <c r="R2606" s="3">
        <v>24.783000000000001</v>
      </c>
      <c r="S2606" s="3">
        <v>24.882999999999999</v>
      </c>
      <c r="T2606" s="3">
        <v>25.643999999999998</v>
      </c>
      <c r="U2606" s="3">
        <v>28.21</v>
      </c>
      <c r="V2606" s="3">
        <v>31.137</v>
      </c>
      <c r="W2606" s="3">
        <v>35.704000000000001</v>
      </c>
      <c r="X2606" s="3">
        <v>41.606999999999999</v>
      </c>
      <c r="Y2606" s="3">
        <v>45.853999999999999</v>
      </c>
      <c r="Z2606" s="3">
        <v>49.073</v>
      </c>
      <c r="AA2606" s="3">
        <v>50.002000000000002</v>
      </c>
      <c r="AB2606" s="3">
        <v>50.338999999999999</v>
      </c>
      <c r="AC2606" s="3">
        <v>50.256999999999998</v>
      </c>
      <c r="AD2606" s="3">
        <v>49.497999999999998</v>
      </c>
      <c r="AE2606" s="3">
        <v>49.371000000000002</v>
      </c>
      <c r="AF2606" s="3">
        <v>51.101999999999997</v>
      </c>
      <c r="AG2606" s="3">
        <v>54.872</v>
      </c>
      <c r="AH2606" s="3">
        <v>56.548000000000002</v>
      </c>
      <c r="AI2606" s="3">
        <v>58.776000000000003</v>
      </c>
      <c r="AJ2606" s="3">
        <v>57.951999999999998</v>
      </c>
      <c r="AK2606" s="3">
        <v>58.015999999999998</v>
      </c>
      <c r="AL2606" s="3">
        <v>59.709000000000003</v>
      </c>
      <c r="AM2606" s="3">
        <v>69.649000000000001</v>
      </c>
      <c r="AN2606" s="3">
        <v>73.495999999999995</v>
      </c>
      <c r="AO2606" s="3">
        <v>76.385999999999996</v>
      </c>
      <c r="AP2606" s="3">
        <v>80.046000000000006</v>
      </c>
      <c r="AQ2606" s="3">
        <v>83.067999999999998</v>
      </c>
      <c r="AR2606" s="3">
        <v>85.551000000000002</v>
      </c>
      <c r="AS2606" s="3">
        <v>86.525999999999996</v>
      </c>
      <c r="AT2606" s="3">
        <v>87.474999999999994</v>
      </c>
      <c r="AU2606" s="3">
        <v>87.650999999999996</v>
      </c>
      <c r="AV2606" s="3">
        <v>87.042000000000002</v>
      </c>
      <c r="AW2606" s="3">
        <v>86.9</v>
      </c>
      <c r="AX2606" s="3">
        <v>85.819000000000003</v>
      </c>
      <c r="AY2606" s="3">
        <v>84.283000000000001</v>
      </c>
      <c r="AZ2606" s="3">
        <v>82.272000000000006</v>
      </c>
      <c r="BA2606">
        <v>79.683999999999997</v>
      </c>
      <c r="BB2606">
        <v>2016</v>
      </c>
    </row>
    <row r="2607" spans="1:54" hidden="1" x14ac:dyDescent="0.2">
      <c r="A2607">
        <v>132</v>
      </c>
      <c r="B2607" t="s">
        <v>504</v>
      </c>
      <c r="C2607" t="s">
        <v>233</v>
      </c>
      <c r="D2607" t="s">
        <v>54</v>
      </c>
      <c r="E2607" t="s">
        <v>231</v>
      </c>
      <c r="F2607" t="s">
        <v>230</v>
      </c>
      <c r="G2607" t="s">
        <v>225</v>
      </c>
      <c r="H2607" t="s">
        <v>222</v>
      </c>
      <c r="I2607" t="s">
        <v>1108</v>
      </c>
      <c r="J2607" s="3">
        <v>94.1</v>
      </c>
      <c r="K2607" s="3">
        <v>112.4</v>
      </c>
      <c r="L2607" s="3">
        <v>148.6</v>
      </c>
      <c r="M2607" s="3">
        <v>173.6</v>
      </c>
      <c r="N2607" s="3">
        <v>205.7</v>
      </c>
      <c r="O2607" s="3">
        <v>232.6</v>
      </c>
      <c r="P2607" s="3">
        <v>255</v>
      </c>
      <c r="Q2607" s="3">
        <v>288.3</v>
      </c>
      <c r="R2607" s="3">
        <v>311.2</v>
      </c>
      <c r="S2607" s="3">
        <v>343.4</v>
      </c>
      <c r="T2607" s="3">
        <v>374.9</v>
      </c>
      <c r="U2607" s="3">
        <v>398.2</v>
      </c>
      <c r="V2607" s="3">
        <v>454.9</v>
      </c>
      <c r="W2607" s="3">
        <v>531.70000000000005</v>
      </c>
      <c r="X2607" s="3">
        <v>588.6</v>
      </c>
      <c r="Y2607" s="3">
        <v>683.5</v>
      </c>
      <c r="Z2607" s="3">
        <v>751.3</v>
      </c>
      <c r="AA2607" s="3">
        <v>794.1</v>
      </c>
      <c r="AB2607" s="3">
        <v>829.4</v>
      </c>
      <c r="AC2607" s="3">
        <v>847.6</v>
      </c>
      <c r="AD2607" s="3">
        <v>870.6</v>
      </c>
      <c r="AE2607" s="3">
        <v>897.4</v>
      </c>
      <c r="AF2607" s="3">
        <v>956.8</v>
      </c>
      <c r="AG2607" s="3">
        <v>1050.4000000000001</v>
      </c>
      <c r="AH2607" s="3">
        <v>1123.5999999999999</v>
      </c>
      <c r="AI2607" s="3">
        <v>1189.9000000000001</v>
      </c>
      <c r="AJ2607" s="3">
        <v>1194.0999999999999</v>
      </c>
      <c r="AK2607" s="3">
        <v>1252.9000000000001</v>
      </c>
      <c r="AL2607" s="3">
        <v>1370.3</v>
      </c>
      <c r="AM2607" s="3">
        <v>1607.9</v>
      </c>
      <c r="AN2607" s="3">
        <v>1701.1</v>
      </c>
      <c r="AO2607" s="3">
        <v>1807.9</v>
      </c>
      <c r="AP2607" s="3">
        <v>1892.5</v>
      </c>
      <c r="AQ2607" s="3">
        <v>1977.7</v>
      </c>
      <c r="AR2607" s="3">
        <v>2039.9</v>
      </c>
      <c r="AS2607" s="3">
        <v>2101.3000000000002</v>
      </c>
      <c r="AT2607" s="3">
        <v>2152.5</v>
      </c>
      <c r="AU2607" s="3">
        <v>2218.4</v>
      </c>
      <c r="AV2607" s="3">
        <v>2273.232</v>
      </c>
      <c r="AW2607" s="3">
        <v>2347.7350000000001</v>
      </c>
      <c r="AX2607" s="3">
        <v>2397.1060000000002</v>
      </c>
      <c r="AY2607" s="3">
        <v>2435.819</v>
      </c>
      <c r="AZ2607" s="3">
        <v>2461.982</v>
      </c>
      <c r="BA2607">
        <v>2470.645</v>
      </c>
      <c r="BB2607">
        <v>2016</v>
      </c>
    </row>
    <row r="2608" spans="1:54" hidden="1" x14ac:dyDescent="0.2">
      <c r="A2608">
        <v>132</v>
      </c>
      <c r="B2608" t="s">
        <v>504</v>
      </c>
      <c r="C2608" t="s">
        <v>232</v>
      </c>
      <c r="D2608" t="s">
        <v>54</v>
      </c>
      <c r="E2608" t="s">
        <v>231</v>
      </c>
      <c r="F2608" t="s">
        <v>230</v>
      </c>
      <c r="G2608" t="s">
        <v>217</v>
      </c>
      <c r="I2608" t="s">
        <v>229</v>
      </c>
      <c r="J2608" s="3">
        <v>20.763000000000002</v>
      </c>
      <c r="K2608" s="3">
        <v>21.966999999999999</v>
      </c>
      <c r="L2608" s="3">
        <v>25.274000000000001</v>
      </c>
      <c r="M2608" s="3">
        <v>26.591999999999999</v>
      </c>
      <c r="N2608" s="3">
        <v>28.986000000000001</v>
      </c>
      <c r="O2608" s="3">
        <v>30.585000000000001</v>
      </c>
      <c r="P2608" s="3">
        <v>31.178999999999998</v>
      </c>
      <c r="Q2608" s="3">
        <v>33.53</v>
      </c>
      <c r="R2608" s="3">
        <v>33.481999999999999</v>
      </c>
      <c r="S2608" s="3">
        <v>34.274999999999999</v>
      </c>
      <c r="T2608" s="3">
        <v>35.414000000000001</v>
      </c>
      <c r="U2608" s="3">
        <v>36.295000000000002</v>
      </c>
      <c r="V2608" s="3">
        <v>40.014000000000003</v>
      </c>
      <c r="W2608" s="3">
        <v>46.298999999999999</v>
      </c>
      <c r="X2608" s="3">
        <v>49.615000000000002</v>
      </c>
      <c r="Y2608" s="3">
        <v>55.796999999999997</v>
      </c>
      <c r="Z2608" s="3">
        <v>59.677</v>
      </c>
      <c r="AA2608" s="3">
        <v>61.097000000000001</v>
      </c>
      <c r="AB2608" s="3">
        <v>61.04</v>
      </c>
      <c r="AC2608" s="3">
        <v>60.192</v>
      </c>
      <c r="AD2608" s="3">
        <v>58.613999999999997</v>
      </c>
      <c r="AE2608" s="3">
        <v>58.097999999999999</v>
      </c>
      <c r="AF2608" s="3">
        <v>60.015000000000001</v>
      </c>
      <c r="AG2608" s="3">
        <v>64.149000000000001</v>
      </c>
      <c r="AH2608" s="3">
        <v>65.677999999999997</v>
      </c>
      <c r="AI2608" s="3">
        <v>67.150999999999996</v>
      </c>
      <c r="AJ2608" s="3">
        <v>64.432000000000002</v>
      </c>
      <c r="AK2608" s="3">
        <v>64.394000000000005</v>
      </c>
      <c r="AL2608" s="3">
        <v>68.656999999999996</v>
      </c>
      <c r="AM2608" s="3">
        <v>82.923000000000002</v>
      </c>
      <c r="AN2608" s="3">
        <v>85.12</v>
      </c>
      <c r="AO2608" s="3">
        <v>87.793000000000006</v>
      </c>
      <c r="AP2608" s="3">
        <v>90.683000000000007</v>
      </c>
      <c r="AQ2608" s="3">
        <v>93.497</v>
      </c>
      <c r="AR2608" s="3">
        <v>94.984999999999999</v>
      </c>
      <c r="AS2608" s="3">
        <v>95.763999999999996</v>
      </c>
      <c r="AT2608" s="3">
        <v>96.573999999999998</v>
      </c>
      <c r="AU2608" s="3">
        <v>96.956000000000003</v>
      </c>
      <c r="AV2608" s="3">
        <v>96.346000000000004</v>
      </c>
      <c r="AW2608" s="3">
        <v>96.204999999999998</v>
      </c>
      <c r="AX2608" s="3">
        <v>95.123999999999995</v>
      </c>
      <c r="AY2608" s="3">
        <v>93.587999999999994</v>
      </c>
      <c r="AZ2608" s="3">
        <v>91.576999999999998</v>
      </c>
      <c r="BA2608">
        <v>88.989000000000004</v>
      </c>
      <c r="BB2608">
        <v>2016</v>
      </c>
    </row>
    <row r="2609" spans="1:54" hidden="1" x14ac:dyDescent="0.2">
      <c r="A2609">
        <v>132</v>
      </c>
      <c r="B2609" t="s">
        <v>504</v>
      </c>
      <c r="C2609" t="s">
        <v>228</v>
      </c>
      <c r="D2609" t="s">
        <v>54</v>
      </c>
      <c r="E2609" t="s">
        <v>227</v>
      </c>
      <c r="F2609" t="s">
        <v>226</v>
      </c>
      <c r="G2609" t="s">
        <v>225</v>
      </c>
      <c r="H2609" t="s">
        <v>222</v>
      </c>
      <c r="I2609" t="s">
        <v>1108</v>
      </c>
      <c r="J2609" s="3">
        <v>453.21100000000001</v>
      </c>
      <c r="K2609" s="3">
        <v>511.673</v>
      </c>
      <c r="L2609" s="3">
        <v>587.952</v>
      </c>
      <c r="M2609" s="3">
        <v>652.81600000000003</v>
      </c>
      <c r="N2609" s="3">
        <v>709.64800000000002</v>
      </c>
      <c r="O2609" s="3">
        <v>760.50900000000001</v>
      </c>
      <c r="P2609" s="3">
        <v>817.85400000000004</v>
      </c>
      <c r="Q2609" s="3">
        <v>859.827</v>
      </c>
      <c r="R2609" s="3">
        <v>929.44399999999996</v>
      </c>
      <c r="S2609" s="3">
        <v>1001.897</v>
      </c>
      <c r="T2609" s="3">
        <v>1058.627</v>
      </c>
      <c r="U2609" s="3">
        <v>1097.1120000000001</v>
      </c>
      <c r="V2609" s="3">
        <v>1136.8409999999999</v>
      </c>
      <c r="W2609" s="3">
        <v>1148.404</v>
      </c>
      <c r="X2609" s="3">
        <v>1186.345</v>
      </c>
      <c r="Y2609" s="3">
        <v>1224.9670000000001</v>
      </c>
      <c r="Z2609" s="3">
        <v>1258.95</v>
      </c>
      <c r="AA2609" s="3">
        <v>1299.739</v>
      </c>
      <c r="AB2609" s="3">
        <v>1358.7760000000001</v>
      </c>
      <c r="AC2609" s="3">
        <v>1408.1590000000001</v>
      </c>
      <c r="AD2609" s="3">
        <v>1485.3030000000001</v>
      </c>
      <c r="AE2609" s="3">
        <v>1544.6289999999999</v>
      </c>
      <c r="AF2609" s="3">
        <v>1594.259</v>
      </c>
      <c r="AG2609" s="3">
        <v>1637.4380000000001</v>
      </c>
      <c r="AH2609" s="3">
        <v>1710.76</v>
      </c>
      <c r="AI2609" s="3">
        <v>1771.9780000000001</v>
      </c>
      <c r="AJ2609" s="3">
        <v>1853.2670000000001</v>
      </c>
      <c r="AK2609" s="3">
        <v>1945.67</v>
      </c>
      <c r="AL2609" s="3">
        <v>1995.85</v>
      </c>
      <c r="AM2609" s="3">
        <v>1939.0170000000001</v>
      </c>
      <c r="AN2609" s="3">
        <v>1998.481</v>
      </c>
      <c r="AO2609" s="3">
        <v>2059.2840000000001</v>
      </c>
      <c r="AP2609" s="3">
        <v>2086.9290000000001</v>
      </c>
      <c r="AQ2609" s="3">
        <v>2115.2559999999999</v>
      </c>
      <c r="AR2609" s="3">
        <v>2147.6089999999999</v>
      </c>
      <c r="AS2609" s="3">
        <v>2194.2429999999999</v>
      </c>
      <c r="AT2609" s="3">
        <v>2228.857</v>
      </c>
      <c r="AU2609" s="3">
        <v>2288.0540000000001</v>
      </c>
      <c r="AV2609" s="3">
        <v>2359.4360000000001</v>
      </c>
      <c r="AW2609" s="3">
        <v>2440.348</v>
      </c>
      <c r="AX2609" s="3">
        <v>2519.9789999999998</v>
      </c>
      <c r="AY2609" s="3">
        <v>2602.7130000000002</v>
      </c>
      <c r="AZ2609" s="3">
        <v>2688.433</v>
      </c>
      <c r="BA2609">
        <v>2776.3530000000001</v>
      </c>
      <c r="BB2609">
        <v>2016</v>
      </c>
    </row>
    <row r="2610" spans="1:54" hidden="1" x14ac:dyDescent="0.2">
      <c r="A2610">
        <v>132</v>
      </c>
      <c r="B2610" t="s">
        <v>504</v>
      </c>
      <c r="C2610" t="s">
        <v>224</v>
      </c>
      <c r="D2610" t="s">
        <v>54</v>
      </c>
      <c r="E2610" t="s">
        <v>219</v>
      </c>
      <c r="F2610" t="s">
        <v>218</v>
      </c>
      <c r="G2610" t="s">
        <v>223</v>
      </c>
      <c r="H2610" t="s">
        <v>222</v>
      </c>
      <c r="I2610" t="s">
        <v>1109</v>
      </c>
      <c r="J2610" s="3">
        <v>-4.1749999999999998</v>
      </c>
      <c r="K2610" s="3">
        <v>-4.7720000000000002</v>
      </c>
      <c r="L2610" s="3">
        <v>-12.125999999999999</v>
      </c>
      <c r="M2610" s="3">
        <v>-4.7140000000000004</v>
      </c>
      <c r="N2610" s="3">
        <v>-0.75600000000000001</v>
      </c>
      <c r="O2610" s="3">
        <v>-0.35199999999999998</v>
      </c>
      <c r="P2610" s="3">
        <v>2.3530000000000002</v>
      </c>
      <c r="Q2610" s="3">
        <v>-4.452</v>
      </c>
      <c r="R2610" s="3">
        <v>-4.665</v>
      </c>
      <c r="S2610" s="3">
        <v>-4.6349999999999998</v>
      </c>
      <c r="T2610" s="3">
        <v>-9.8689999999999998</v>
      </c>
      <c r="U2610" s="3">
        <v>-6.1859999999999999</v>
      </c>
      <c r="V2610" s="3">
        <v>3.835</v>
      </c>
      <c r="W2610" s="3">
        <v>9.1880000000000006</v>
      </c>
      <c r="X2610" s="3">
        <v>8.17</v>
      </c>
      <c r="Y2610" s="3">
        <v>7.3369999999999997</v>
      </c>
      <c r="Z2610" s="3">
        <v>19.361000000000001</v>
      </c>
      <c r="AA2610" s="3">
        <v>54.064</v>
      </c>
      <c r="AB2610" s="3">
        <v>55.506999999999998</v>
      </c>
      <c r="AC2610" s="3">
        <v>63.142000000000003</v>
      </c>
      <c r="AD2610" s="3">
        <v>36.072000000000003</v>
      </c>
      <c r="AE2610" s="3">
        <v>39.374000000000002</v>
      </c>
      <c r="AF2610" s="3">
        <v>31.725000000000001</v>
      </c>
      <c r="AG2610" s="3">
        <v>29.01</v>
      </c>
      <c r="AH2610" s="3">
        <v>23.931999999999999</v>
      </c>
      <c r="AI2610" s="3">
        <v>10.523</v>
      </c>
      <c r="AJ2610" s="3">
        <v>10.468</v>
      </c>
      <c r="AK2610" s="3">
        <v>2.4769999999999999</v>
      </c>
      <c r="AL2610" s="3">
        <v>-28.077000000000002</v>
      </c>
      <c r="AM2610" s="3">
        <v>-22.466000000000001</v>
      </c>
      <c r="AN2610" s="3">
        <v>-22.170999999999999</v>
      </c>
      <c r="AO2610" s="3">
        <v>-28.33</v>
      </c>
      <c r="AP2610" s="3">
        <v>-32.750999999999998</v>
      </c>
      <c r="AQ2610" s="3">
        <v>-24.55</v>
      </c>
      <c r="AR2610" s="3">
        <v>-36.159999999999997</v>
      </c>
      <c r="AS2610" s="3">
        <v>-10.676</v>
      </c>
      <c r="AT2610" s="3">
        <v>-20.984000000000002</v>
      </c>
      <c r="AU2610" s="3">
        <v>-36.774000000000001</v>
      </c>
      <c r="AV2610" s="3">
        <v>-39.066000000000003</v>
      </c>
      <c r="AW2610" s="3">
        <v>-26.61</v>
      </c>
      <c r="AX2610" s="3">
        <v>-15.407</v>
      </c>
      <c r="AY2610" s="3">
        <v>-11.573</v>
      </c>
      <c r="AZ2610" s="3">
        <v>-10.054</v>
      </c>
      <c r="BA2610">
        <v>-8.2479999999999993</v>
      </c>
      <c r="BB2610">
        <v>2017</v>
      </c>
    </row>
    <row r="2611" spans="1:54" hidden="1" x14ac:dyDescent="0.2">
      <c r="A2611">
        <v>132</v>
      </c>
      <c r="B2611" t="s">
        <v>504</v>
      </c>
      <c r="C2611" t="s">
        <v>220</v>
      </c>
      <c r="D2611" t="s">
        <v>54</v>
      </c>
      <c r="E2611" t="s">
        <v>219</v>
      </c>
      <c r="F2611" t="s">
        <v>218</v>
      </c>
      <c r="G2611" t="s">
        <v>217</v>
      </c>
      <c r="I2611" t="s">
        <v>216</v>
      </c>
      <c r="J2611" s="3">
        <v>-0.59299999999999997</v>
      </c>
      <c r="K2611" s="3">
        <v>-0.76800000000000002</v>
      </c>
      <c r="L2611" s="3">
        <v>-2.0550000000000002</v>
      </c>
      <c r="M2611" s="3">
        <v>-0.83499999999999996</v>
      </c>
      <c r="N2611" s="3">
        <v>-0.14199999999999999</v>
      </c>
      <c r="O2611" s="3">
        <v>-6.3E-2</v>
      </c>
      <c r="P2611" s="3">
        <v>0.30299999999999999</v>
      </c>
      <c r="Q2611" s="3">
        <v>-0.47399999999999998</v>
      </c>
      <c r="R2611" s="3">
        <v>-0.45500000000000002</v>
      </c>
      <c r="S2611" s="3">
        <v>-0.44900000000000001</v>
      </c>
      <c r="T2611" s="3">
        <v>-0.77200000000000002</v>
      </c>
      <c r="U2611" s="3">
        <v>-0.48299999999999998</v>
      </c>
      <c r="V2611" s="3">
        <v>0.27200000000000002</v>
      </c>
      <c r="W2611" s="3">
        <v>0.69</v>
      </c>
      <c r="X2611" s="3">
        <v>0.58199999999999996</v>
      </c>
      <c r="Y2611" s="3">
        <v>0.45500000000000002</v>
      </c>
      <c r="Z2611" s="3">
        <v>1.1990000000000001</v>
      </c>
      <c r="AA2611" s="3">
        <v>3.6970000000000001</v>
      </c>
      <c r="AB2611" s="3">
        <v>3.669</v>
      </c>
      <c r="AC2611" s="3">
        <v>4.2030000000000003</v>
      </c>
      <c r="AD2611" s="3">
        <v>2.629</v>
      </c>
      <c r="AE2611" s="3">
        <v>2.847</v>
      </c>
      <c r="AF2611" s="3">
        <v>2.1080000000000001</v>
      </c>
      <c r="AG2611" s="3">
        <v>1.5669999999999999</v>
      </c>
      <c r="AH2611" s="3">
        <v>1.1259999999999999</v>
      </c>
      <c r="AI2611" s="3">
        <v>0.47699999999999998</v>
      </c>
      <c r="AJ2611" s="3">
        <v>0.45</v>
      </c>
      <c r="AK2611" s="3">
        <v>9.2999999999999999E-2</v>
      </c>
      <c r="AL2611" s="3">
        <v>-0.95599999999999996</v>
      </c>
      <c r="AM2611" s="3">
        <v>-0.83199999999999996</v>
      </c>
      <c r="AN2611" s="3">
        <v>-0.83599999999999997</v>
      </c>
      <c r="AO2611" s="3">
        <v>-0.98899999999999999</v>
      </c>
      <c r="AP2611" s="3">
        <v>-1.2210000000000001</v>
      </c>
      <c r="AQ2611" s="3">
        <v>-0.874</v>
      </c>
      <c r="AR2611" s="3">
        <v>-1.2669999999999999</v>
      </c>
      <c r="AS2611" s="3">
        <v>-0.438</v>
      </c>
      <c r="AT2611" s="3">
        <v>-0.85099999999999998</v>
      </c>
      <c r="AU2611" s="3">
        <v>-1.423</v>
      </c>
      <c r="AV2611" s="3">
        <v>-1.3360000000000001</v>
      </c>
      <c r="AW2611" s="3">
        <v>-0.87</v>
      </c>
      <c r="AX2611" s="3">
        <v>-0.48199999999999998</v>
      </c>
      <c r="AY2611" s="3">
        <v>-0.34799999999999998</v>
      </c>
      <c r="AZ2611" s="3">
        <v>-0.29099999999999998</v>
      </c>
      <c r="BA2611">
        <v>-0.23</v>
      </c>
      <c r="BB2611">
        <v>2017</v>
      </c>
    </row>
    <row r="2612" spans="1:54" x14ac:dyDescent="0.2">
      <c r="A2612">
        <v>646</v>
      </c>
      <c r="B2612" t="s">
        <v>503</v>
      </c>
      <c r="C2612" t="s">
        <v>352</v>
      </c>
      <c r="D2612" t="s">
        <v>172</v>
      </c>
      <c r="E2612" t="s">
        <v>349</v>
      </c>
      <c r="F2612" t="s">
        <v>351</v>
      </c>
      <c r="G2612" t="s">
        <v>225</v>
      </c>
      <c r="H2612" t="s">
        <v>222</v>
      </c>
      <c r="I2612" t="s">
        <v>1110</v>
      </c>
      <c r="J2612" s="3">
        <v>2595.2829999999999</v>
      </c>
      <c r="K2612" s="3">
        <v>2491.4720000000002</v>
      </c>
      <c r="L2612" s="3">
        <v>2593.6219999999998</v>
      </c>
      <c r="M2612" s="3">
        <v>2645.4949999999999</v>
      </c>
      <c r="N2612" s="3">
        <v>2775.1239999999998</v>
      </c>
      <c r="O2612" s="3">
        <v>2936.0810000000001</v>
      </c>
      <c r="P2612" s="3">
        <v>2874.424</v>
      </c>
      <c r="Q2612" s="3">
        <v>2431.7620000000002</v>
      </c>
      <c r="R2612" s="3">
        <v>2516.8739999999998</v>
      </c>
      <c r="S2612" s="3">
        <v>2905.2420000000002</v>
      </c>
      <c r="T2612" s="3">
        <v>3054.7620000000002</v>
      </c>
      <c r="U2612" s="3">
        <v>3241.8220000000001</v>
      </c>
      <c r="V2612" s="3">
        <v>3141.7539999999999</v>
      </c>
      <c r="W2612" s="3">
        <v>3265.7449999999999</v>
      </c>
      <c r="X2612" s="3">
        <v>3386.9940000000001</v>
      </c>
      <c r="Y2612" s="3">
        <v>3555.4580000000001</v>
      </c>
      <c r="Z2612" s="3">
        <v>3684.3449999999998</v>
      </c>
      <c r="AA2612" s="3">
        <v>3895.7669999999998</v>
      </c>
      <c r="AB2612" s="3">
        <v>4031.2550000000001</v>
      </c>
      <c r="AC2612" s="3">
        <v>3670.7330000000002</v>
      </c>
      <c r="AD2612" s="3">
        <v>3601.6060000000002</v>
      </c>
      <c r="AE2612" s="3">
        <v>3679.0279999999998</v>
      </c>
      <c r="AF2612" s="3">
        <v>3685.8969999999999</v>
      </c>
      <c r="AG2612" s="3">
        <v>3748.5909999999999</v>
      </c>
      <c r="AH2612" s="3">
        <v>3790.567</v>
      </c>
      <c r="AI2612" s="3">
        <v>3760.7570000000001</v>
      </c>
      <c r="AJ2612" s="3">
        <v>3688.998</v>
      </c>
      <c r="AK2612" s="3">
        <v>3922.6149999999998</v>
      </c>
      <c r="AL2612" s="3">
        <v>3990.5740000000001</v>
      </c>
      <c r="AM2612" s="3">
        <v>3899.623</v>
      </c>
      <c r="AN2612" s="3">
        <v>4144.1459999999997</v>
      </c>
      <c r="AO2612" s="3">
        <v>4438.0379999999996</v>
      </c>
      <c r="AP2612" s="3">
        <v>4671.0829999999996</v>
      </c>
      <c r="AQ2612" s="3">
        <v>4928.7870000000003</v>
      </c>
      <c r="AR2612" s="3">
        <v>5147.3919999999998</v>
      </c>
      <c r="AS2612" s="3">
        <v>5347.0349999999999</v>
      </c>
      <c r="AT2612" s="3">
        <v>5458.3530000000001</v>
      </c>
      <c r="AU2612" s="3">
        <v>5504.3860000000004</v>
      </c>
      <c r="AV2612" s="3">
        <v>5653.8729999999996</v>
      </c>
      <c r="AW2612" s="3">
        <v>5862.2</v>
      </c>
      <c r="AX2612" s="3">
        <v>6116.6629999999996</v>
      </c>
      <c r="AY2612" s="3">
        <v>6403.08</v>
      </c>
      <c r="AZ2612" s="3">
        <v>6709.6580000000004</v>
      </c>
      <c r="BA2612">
        <v>7023.4549999999999</v>
      </c>
      <c r="BB2612">
        <v>2016</v>
      </c>
    </row>
    <row r="2613" spans="1:54" hidden="1" x14ac:dyDescent="0.2">
      <c r="A2613">
        <v>646</v>
      </c>
      <c r="B2613" t="s">
        <v>503</v>
      </c>
      <c r="C2613" t="s">
        <v>350</v>
      </c>
      <c r="D2613" t="s">
        <v>172</v>
      </c>
      <c r="E2613" t="s">
        <v>349</v>
      </c>
      <c r="F2613" t="s">
        <v>348</v>
      </c>
      <c r="G2613" t="s">
        <v>275</v>
      </c>
      <c r="I2613" t="s">
        <v>347</v>
      </c>
      <c r="J2613" s="3" t="s">
        <v>355</v>
      </c>
      <c r="K2613" s="3">
        <v>-4</v>
      </c>
      <c r="L2613" s="3">
        <v>4.0999999999999996</v>
      </c>
      <c r="M2613" s="3">
        <v>2</v>
      </c>
      <c r="N2613" s="3">
        <v>4.9000000000000004</v>
      </c>
      <c r="O2613" s="3">
        <v>5.8</v>
      </c>
      <c r="P2613" s="3">
        <v>-2.1</v>
      </c>
      <c r="Q2613" s="3">
        <v>-15.4</v>
      </c>
      <c r="R2613" s="3">
        <v>3.5</v>
      </c>
      <c r="S2613" s="3">
        <v>15.430999999999999</v>
      </c>
      <c r="T2613" s="3">
        <v>5.1470000000000002</v>
      </c>
      <c r="U2613" s="3">
        <v>6.1239999999999997</v>
      </c>
      <c r="V2613" s="3">
        <v>-3.0870000000000002</v>
      </c>
      <c r="W2613" s="3">
        <v>3.9470000000000001</v>
      </c>
      <c r="X2613" s="3">
        <v>3.7130000000000001</v>
      </c>
      <c r="Y2613" s="3">
        <v>4.9740000000000002</v>
      </c>
      <c r="Z2613" s="3">
        <v>3.625</v>
      </c>
      <c r="AA2613" s="3">
        <v>5.7380000000000004</v>
      </c>
      <c r="AB2613" s="3">
        <v>3.4780000000000002</v>
      </c>
      <c r="AC2613" s="3">
        <v>-8.9429999999999996</v>
      </c>
      <c r="AD2613" s="3">
        <v>-1.883</v>
      </c>
      <c r="AE2613" s="3">
        <v>2.15</v>
      </c>
      <c r="AF2613" s="3">
        <v>0.187</v>
      </c>
      <c r="AG2613" s="3">
        <v>1.7010000000000001</v>
      </c>
      <c r="AH2613" s="3">
        <v>1.1200000000000001</v>
      </c>
      <c r="AI2613" s="3">
        <v>-0.78600000000000003</v>
      </c>
      <c r="AJ2613" s="3">
        <v>-1.9079999999999999</v>
      </c>
      <c r="AK2613" s="3">
        <v>6.3330000000000002</v>
      </c>
      <c r="AL2613" s="3">
        <v>1.7330000000000001</v>
      </c>
      <c r="AM2613" s="3">
        <v>-2.2789999999999999</v>
      </c>
      <c r="AN2613" s="3">
        <v>6.27</v>
      </c>
      <c r="AO2613" s="3">
        <v>7.0919999999999996</v>
      </c>
      <c r="AP2613" s="3">
        <v>5.2510000000000003</v>
      </c>
      <c r="AQ2613" s="3">
        <v>5.5170000000000003</v>
      </c>
      <c r="AR2613" s="3">
        <v>4.4349999999999996</v>
      </c>
      <c r="AS2613" s="3">
        <v>3.879</v>
      </c>
      <c r="AT2613" s="3">
        <v>2.0819999999999999</v>
      </c>
      <c r="AU2613" s="3">
        <v>0.84299999999999997</v>
      </c>
      <c r="AV2613" s="3">
        <v>2.7160000000000002</v>
      </c>
      <c r="AW2613" s="3">
        <v>3.6850000000000001</v>
      </c>
      <c r="AX2613" s="3">
        <v>4.3410000000000002</v>
      </c>
      <c r="AY2613" s="3">
        <v>4.6829999999999998</v>
      </c>
      <c r="AZ2613" s="3">
        <v>4.7880000000000003</v>
      </c>
      <c r="BA2613">
        <v>4.6769999999999996</v>
      </c>
      <c r="BB2613">
        <v>2016</v>
      </c>
    </row>
    <row r="2614" spans="1:54" hidden="1" x14ac:dyDescent="0.2">
      <c r="A2614">
        <v>646</v>
      </c>
      <c r="B2614" t="s">
        <v>503</v>
      </c>
      <c r="C2614" t="s">
        <v>346</v>
      </c>
      <c r="D2614" t="s">
        <v>172</v>
      </c>
      <c r="E2614" t="s">
        <v>342</v>
      </c>
      <c r="F2614" t="s">
        <v>345</v>
      </c>
      <c r="G2614" t="s">
        <v>225</v>
      </c>
      <c r="H2614" t="s">
        <v>222</v>
      </c>
      <c r="I2614" t="s">
        <v>1110</v>
      </c>
      <c r="J2614" s="3">
        <v>963.20500000000004</v>
      </c>
      <c r="K2614" s="3">
        <v>1117.0840000000001</v>
      </c>
      <c r="L2614" s="3">
        <v>1266.0640000000001</v>
      </c>
      <c r="M2614" s="3">
        <v>1405.672</v>
      </c>
      <c r="N2614" s="3">
        <v>1550.0730000000001</v>
      </c>
      <c r="O2614" s="3">
        <v>1678.288</v>
      </c>
      <c r="P2614" s="3">
        <v>1693.1959999999999</v>
      </c>
      <c r="Q2614" s="3">
        <v>1111.759</v>
      </c>
      <c r="R2614" s="3">
        <v>1214.9480000000001</v>
      </c>
      <c r="S2614" s="3">
        <v>1422.221</v>
      </c>
      <c r="T2614" s="3">
        <v>1725.761</v>
      </c>
      <c r="U2614" s="3">
        <v>1623.127</v>
      </c>
      <c r="V2614" s="3">
        <v>1576.3340000000001</v>
      </c>
      <c r="W2614" s="3">
        <v>1630.1969999999999</v>
      </c>
      <c r="X2614" s="3">
        <v>2477.828</v>
      </c>
      <c r="Y2614" s="3">
        <v>2635.8490000000002</v>
      </c>
      <c r="Z2614" s="3">
        <v>3101.85</v>
      </c>
      <c r="AA2614" s="3">
        <v>3310.8910000000001</v>
      </c>
      <c r="AB2614" s="3">
        <v>2816.6689999999999</v>
      </c>
      <c r="AC2614" s="3">
        <v>3057.337</v>
      </c>
      <c r="AD2614" s="3">
        <v>3842.2779999999998</v>
      </c>
      <c r="AE2614" s="3">
        <v>3679.0279999999998</v>
      </c>
      <c r="AF2614" s="3">
        <v>3701.2730000000001</v>
      </c>
      <c r="AG2614" s="3">
        <v>3776.2359999999999</v>
      </c>
      <c r="AH2614" s="3">
        <v>4097.5320000000002</v>
      </c>
      <c r="AI2614" s="3">
        <v>4989.26</v>
      </c>
      <c r="AJ2614" s="3">
        <v>5309.4480000000003</v>
      </c>
      <c r="AK2614" s="3">
        <v>5961.5789999999997</v>
      </c>
      <c r="AL2614" s="3">
        <v>6944.8220000000001</v>
      </c>
      <c r="AM2614" s="3">
        <v>5738.1189999999997</v>
      </c>
      <c r="AN2614" s="3">
        <v>7111.4769999999999</v>
      </c>
      <c r="AO2614" s="3">
        <v>8581.5830000000005</v>
      </c>
      <c r="AP2614" s="3">
        <v>8766.4889999999996</v>
      </c>
      <c r="AQ2614" s="3">
        <v>8690.5169999999998</v>
      </c>
      <c r="AR2614" s="3">
        <v>8988.3250000000007</v>
      </c>
      <c r="AS2614" s="3">
        <v>8503.4449999999997</v>
      </c>
      <c r="AT2614" s="3">
        <v>8310.6360000000004</v>
      </c>
      <c r="AU2614" s="3">
        <v>8833.59</v>
      </c>
      <c r="AV2614" s="3">
        <v>9439.1450000000004</v>
      </c>
      <c r="AW2614" s="3">
        <v>9739.7029999999995</v>
      </c>
      <c r="AX2614" s="3">
        <v>10182.540999999999</v>
      </c>
      <c r="AY2614" s="3">
        <v>10684.367</v>
      </c>
      <c r="AZ2614" s="3">
        <v>11297.677</v>
      </c>
      <c r="BA2614">
        <v>11923.386</v>
      </c>
      <c r="BB2614">
        <v>2016</v>
      </c>
    </row>
    <row r="2615" spans="1:54" hidden="1" x14ac:dyDescent="0.2">
      <c r="A2615">
        <v>646</v>
      </c>
      <c r="B2615" t="s">
        <v>503</v>
      </c>
      <c r="C2615" t="s">
        <v>344</v>
      </c>
      <c r="D2615" t="s">
        <v>172</v>
      </c>
      <c r="E2615" t="s">
        <v>342</v>
      </c>
      <c r="F2615" t="s">
        <v>343</v>
      </c>
      <c r="G2615" t="s">
        <v>223</v>
      </c>
      <c r="H2615" t="s">
        <v>222</v>
      </c>
      <c r="I2615" t="s">
        <v>310</v>
      </c>
      <c r="J2615" s="3">
        <v>4.5590000000000002</v>
      </c>
      <c r="K2615" s="3">
        <v>4.1109999999999998</v>
      </c>
      <c r="L2615" s="3">
        <v>3.8530000000000002</v>
      </c>
      <c r="M2615" s="3">
        <v>3.6890000000000001</v>
      </c>
      <c r="N2615" s="3">
        <v>3.5470000000000002</v>
      </c>
      <c r="O2615" s="3">
        <v>3.7360000000000002</v>
      </c>
      <c r="P2615" s="3">
        <v>4.8890000000000002</v>
      </c>
      <c r="Q2615" s="3">
        <v>3.6989999999999998</v>
      </c>
      <c r="R2615" s="3">
        <v>4.0789999999999997</v>
      </c>
      <c r="S2615" s="3">
        <v>4.4580000000000002</v>
      </c>
      <c r="T2615" s="3">
        <v>6.3390000000000004</v>
      </c>
      <c r="U2615" s="3">
        <v>5.7539999999999996</v>
      </c>
      <c r="V2615" s="3">
        <v>5.9550000000000001</v>
      </c>
      <c r="W2615" s="3">
        <v>5.7569999999999997</v>
      </c>
      <c r="X2615" s="3">
        <v>4.4630000000000001</v>
      </c>
      <c r="Y2615" s="3">
        <v>5.2809999999999997</v>
      </c>
      <c r="Z2615" s="3">
        <v>6.0640000000000001</v>
      </c>
      <c r="AA2615" s="3">
        <v>5.673</v>
      </c>
      <c r="AB2615" s="3">
        <v>4.774</v>
      </c>
      <c r="AC2615" s="3">
        <v>4.9660000000000002</v>
      </c>
      <c r="AD2615" s="3">
        <v>5.3970000000000002</v>
      </c>
      <c r="AE2615" s="3">
        <v>5.0220000000000002</v>
      </c>
      <c r="AF2615" s="3">
        <v>5.327</v>
      </c>
      <c r="AG2615" s="3">
        <v>6.5090000000000003</v>
      </c>
      <c r="AH2615" s="3">
        <v>7.7640000000000002</v>
      </c>
      <c r="AI2615" s="3">
        <v>9.4740000000000002</v>
      </c>
      <c r="AJ2615" s="3">
        <v>10.163</v>
      </c>
      <c r="AK2615" s="3">
        <v>12.457000000000001</v>
      </c>
      <c r="AL2615" s="3">
        <v>15.582000000000001</v>
      </c>
      <c r="AM2615" s="3">
        <v>12.183999999999999</v>
      </c>
      <c r="AN2615" s="3">
        <v>14.385</v>
      </c>
      <c r="AO2615" s="3">
        <v>18.202999999999999</v>
      </c>
      <c r="AP2615" s="3">
        <v>17.181000000000001</v>
      </c>
      <c r="AQ2615" s="3">
        <v>17.596</v>
      </c>
      <c r="AR2615" s="3">
        <v>18.209</v>
      </c>
      <c r="AS2615" s="3">
        <v>14.385</v>
      </c>
      <c r="AT2615" s="3">
        <v>14.02</v>
      </c>
      <c r="AU2615" s="3">
        <v>15.206</v>
      </c>
      <c r="AV2615" s="3">
        <v>17.460999999999999</v>
      </c>
      <c r="AW2615" s="3">
        <v>18.096</v>
      </c>
      <c r="AX2615" s="3">
        <v>18.974</v>
      </c>
      <c r="AY2615" s="3">
        <v>19.88</v>
      </c>
      <c r="AZ2615" s="3">
        <v>20.992999999999999</v>
      </c>
      <c r="BA2615">
        <v>22.105</v>
      </c>
      <c r="BB2615">
        <v>2016</v>
      </c>
    </row>
    <row r="2616" spans="1:54" hidden="1" x14ac:dyDescent="0.2">
      <c r="A2616">
        <v>646</v>
      </c>
      <c r="B2616" t="s">
        <v>503</v>
      </c>
      <c r="C2616" t="s">
        <v>213</v>
      </c>
      <c r="D2616" t="s">
        <v>172</v>
      </c>
      <c r="E2616" t="s">
        <v>342</v>
      </c>
      <c r="F2616" t="s">
        <v>341</v>
      </c>
      <c r="G2616" t="s">
        <v>323</v>
      </c>
      <c r="H2616" t="s">
        <v>222</v>
      </c>
      <c r="I2616" t="s">
        <v>310</v>
      </c>
      <c r="J2616" s="3">
        <v>6.7750000000000004</v>
      </c>
      <c r="K2616" s="3">
        <v>7.1120000000000001</v>
      </c>
      <c r="L2616" s="3">
        <v>7.8630000000000004</v>
      </c>
      <c r="M2616" s="3">
        <v>8.3360000000000003</v>
      </c>
      <c r="N2616" s="3">
        <v>9.0549999999999997</v>
      </c>
      <c r="O2616" s="3">
        <v>9.8870000000000005</v>
      </c>
      <c r="P2616" s="3">
        <v>9.8740000000000006</v>
      </c>
      <c r="Q2616" s="3">
        <v>8.5670000000000002</v>
      </c>
      <c r="R2616" s="3">
        <v>9.1769999999999996</v>
      </c>
      <c r="S2616" s="3">
        <v>11.005000000000001</v>
      </c>
      <c r="T2616" s="3">
        <v>12</v>
      </c>
      <c r="U2616" s="3">
        <v>13.157999999999999</v>
      </c>
      <c r="V2616" s="3">
        <v>13.042999999999999</v>
      </c>
      <c r="W2616" s="3">
        <v>13.88</v>
      </c>
      <c r="X2616" s="3">
        <v>14.702</v>
      </c>
      <c r="Y2616" s="3">
        <v>15.755000000000001</v>
      </c>
      <c r="Z2616" s="3">
        <v>16.623999999999999</v>
      </c>
      <c r="AA2616" s="3">
        <v>17.879000000000001</v>
      </c>
      <c r="AB2616" s="3">
        <v>18.702000000000002</v>
      </c>
      <c r="AC2616" s="3">
        <v>17.29</v>
      </c>
      <c r="AD2616" s="3">
        <v>17.350000000000001</v>
      </c>
      <c r="AE2616" s="3">
        <v>18.126999999999999</v>
      </c>
      <c r="AF2616" s="3">
        <v>18.440000000000001</v>
      </c>
      <c r="AG2616" s="3">
        <v>19.126999999999999</v>
      </c>
      <c r="AH2616" s="3">
        <v>19.873000000000001</v>
      </c>
      <c r="AI2616" s="3">
        <v>20.350999999999999</v>
      </c>
      <c r="AJ2616" s="3">
        <v>20.576000000000001</v>
      </c>
      <c r="AK2616" s="3">
        <v>22.462</v>
      </c>
      <c r="AL2616" s="3">
        <v>23.298999999999999</v>
      </c>
      <c r="AM2616" s="3">
        <v>22.940999999999999</v>
      </c>
      <c r="AN2616" s="3">
        <v>24.677</v>
      </c>
      <c r="AO2616" s="3">
        <v>26.972999999999999</v>
      </c>
      <c r="AP2616" s="3">
        <v>28.911999999999999</v>
      </c>
      <c r="AQ2616" s="3">
        <v>31</v>
      </c>
      <c r="AR2616" s="3">
        <v>32.956000000000003</v>
      </c>
      <c r="AS2616" s="3">
        <v>34.604999999999997</v>
      </c>
      <c r="AT2616" s="3">
        <v>35.777000000000001</v>
      </c>
      <c r="AU2616" s="3">
        <v>36.726999999999997</v>
      </c>
      <c r="AV2616" s="3">
        <v>38.582000000000001</v>
      </c>
      <c r="AW2616" s="3">
        <v>40.871000000000002</v>
      </c>
      <c r="AX2616" s="3">
        <v>43.482999999999997</v>
      </c>
      <c r="AY2616" s="3">
        <v>46.387</v>
      </c>
      <c r="AZ2616" s="3">
        <v>49.442</v>
      </c>
      <c r="BA2616">
        <v>52.655000000000001</v>
      </c>
      <c r="BB2616">
        <v>2016</v>
      </c>
    </row>
    <row r="2617" spans="1:54" hidden="1" x14ac:dyDescent="0.2">
      <c r="A2617">
        <v>646</v>
      </c>
      <c r="B2617" t="s">
        <v>503</v>
      </c>
      <c r="C2617" t="s">
        <v>340</v>
      </c>
      <c r="D2617" t="s">
        <v>172</v>
      </c>
      <c r="E2617" t="s">
        <v>339</v>
      </c>
      <c r="F2617" t="s">
        <v>338</v>
      </c>
      <c r="G2617" t="s">
        <v>295</v>
      </c>
      <c r="I2617" t="s">
        <v>337</v>
      </c>
      <c r="J2617" s="3">
        <v>37.113999999999997</v>
      </c>
      <c r="K2617" s="3">
        <v>44.835999999999999</v>
      </c>
      <c r="L2617" s="3">
        <v>48.814</v>
      </c>
      <c r="M2617" s="3">
        <v>53.134999999999998</v>
      </c>
      <c r="N2617" s="3">
        <v>55.856000000000002</v>
      </c>
      <c r="O2617" s="3">
        <v>57.161000000000001</v>
      </c>
      <c r="P2617" s="3">
        <v>58.905999999999999</v>
      </c>
      <c r="Q2617" s="3">
        <v>45.718000000000004</v>
      </c>
      <c r="R2617" s="3">
        <v>48.271999999999998</v>
      </c>
      <c r="S2617" s="3">
        <v>48.954000000000001</v>
      </c>
      <c r="T2617" s="3">
        <v>56.494</v>
      </c>
      <c r="U2617" s="3">
        <v>50.067999999999998</v>
      </c>
      <c r="V2617" s="3">
        <v>50.173999999999999</v>
      </c>
      <c r="W2617" s="3">
        <v>49.917999999999999</v>
      </c>
      <c r="X2617" s="3">
        <v>73.156999999999996</v>
      </c>
      <c r="Y2617" s="3">
        <v>74.135000000000005</v>
      </c>
      <c r="Z2617" s="3">
        <v>84.19</v>
      </c>
      <c r="AA2617" s="3">
        <v>84.986999999999995</v>
      </c>
      <c r="AB2617" s="3">
        <v>69.870999999999995</v>
      </c>
      <c r="AC2617" s="3">
        <v>83.29</v>
      </c>
      <c r="AD2617" s="3">
        <v>106.682</v>
      </c>
      <c r="AE2617" s="3">
        <v>100</v>
      </c>
      <c r="AF2617" s="3">
        <v>100.417</v>
      </c>
      <c r="AG2617" s="3">
        <v>100.73699999999999</v>
      </c>
      <c r="AH2617" s="3">
        <v>108.098</v>
      </c>
      <c r="AI2617" s="3">
        <v>132.666</v>
      </c>
      <c r="AJ2617" s="3">
        <v>143.92699999999999</v>
      </c>
      <c r="AK2617" s="3">
        <v>151.97999999999999</v>
      </c>
      <c r="AL2617" s="3">
        <v>174.03100000000001</v>
      </c>
      <c r="AM2617" s="3">
        <v>147.14500000000001</v>
      </c>
      <c r="AN2617" s="3">
        <v>171.60300000000001</v>
      </c>
      <c r="AO2617" s="3">
        <v>193.364</v>
      </c>
      <c r="AP2617" s="3">
        <v>187.67599999999999</v>
      </c>
      <c r="AQ2617" s="3">
        <v>176.322</v>
      </c>
      <c r="AR2617" s="3">
        <v>174.619</v>
      </c>
      <c r="AS2617" s="3">
        <v>159.03100000000001</v>
      </c>
      <c r="AT2617" s="3">
        <v>152.255</v>
      </c>
      <c r="AU2617" s="3">
        <v>160.483</v>
      </c>
      <c r="AV2617" s="3">
        <v>166.95</v>
      </c>
      <c r="AW2617" s="3">
        <v>166.14400000000001</v>
      </c>
      <c r="AX2617" s="3">
        <v>166.47200000000001</v>
      </c>
      <c r="AY2617" s="3">
        <v>166.863</v>
      </c>
      <c r="AZ2617" s="3">
        <v>168.37899999999999</v>
      </c>
      <c r="BA2617">
        <v>169.76499999999999</v>
      </c>
      <c r="BB2617">
        <v>2016</v>
      </c>
    </row>
    <row r="2618" spans="1:54" hidden="1" x14ac:dyDescent="0.2">
      <c r="A2618">
        <v>646</v>
      </c>
      <c r="B2618" t="s">
        <v>503</v>
      </c>
      <c r="C2618" t="s">
        <v>336</v>
      </c>
      <c r="D2618" t="s">
        <v>172</v>
      </c>
      <c r="E2618" t="s">
        <v>333</v>
      </c>
      <c r="F2618" t="s">
        <v>335</v>
      </c>
      <c r="G2618" t="s">
        <v>225</v>
      </c>
      <c r="H2618" t="s">
        <v>322</v>
      </c>
      <c r="I2618" t="s">
        <v>330</v>
      </c>
      <c r="J2618" s="3">
        <v>3468940.4249999998</v>
      </c>
      <c r="K2618" s="3">
        <v>3258499.4040000001</v>
      </c>
      <c r="L2618" s="3">
        <v>3319088.0890000002</v>
      </c>
      <c r="M2618" s="3">
        <v>3312613.838</v>
      </c>
      <c r="N2618" s="3">
        <v>3400129.1</v>
      </c>
      <c r="O2618" s="3">
        <v>3519898.8670000001</v>
      </c>
      <c r="P2618" s="3">
        <v>3371801.4640000002</v>
      </c>
      <c r="Q2618" s="3">
        <v>2791139.1370000001</v>
      </c>
      <c r="R2618" s="3">
        <v>2826643.1379999998</v>
      </c>
      <c r="S2618" s="3">
        <v>3192573.193</v>
      </c>
      <c r="T2618" s="3">
        <v>3284690.6680000001</v>
      </c>
      <c r="U2618" s="3">
        <v>3376897.9019999998</v>
      </c>
      <c r="V2618" s="3">
        <v>3173489.102</v>
      </c>
      <c r="W2618" s="3">
        <v>3220656.0839999998</v>
      </c>
      <c r="X2618" s="3">
        <v>3258762.0959999999</v>
      </c>
      <c r="Y2618" s="3">
        <v>3337412.6460000002</v>
      </c>
      <c r="Z2618" s="3">
        <v>3374044.3810000001</v>
      </c>
      <c r="AA2618" s="3">
        <v>3480643.3590000002</v>
      </c>
      <c r="AB2618" s="3">
        <v>3513848.14</v>
      </c>
      <c r="AC2618" s="3">
        <v>3121559.5550000002</v>
      </c>
      <c r="AD2618" s="3">
        <v>2988073</v>
      </c>
      <c r="AE2618" s="3">
        <v>2977859.5809999998</v>
      </c>
      <c r="AF2618" s="3">
        <v>2910653.1529999999</v>
      </c>
      <c r="AG2618" s="3">
        <v>2887961.747</v>
      </c>
      <c r="AH2618" s="3">
        <v>2849073.906</v>
      </c>
      <c r="AI2618" s="3">
        <v>2757724.8679999998</v>
      </c>
      <c r="AJ2618" s="3">
        <v>2639126.5789999999</v>
      </c>
      <c r="AK2618" s="3">
        <v>2724521.3969999999</v>
      </c>
      <c r="AL2618" s="3">
        <v>2670254.3509999998</v>
      </c>
      <c r="AM2618" s="3">
        <v>2513868.39</v>
      </c>
      <c r="AN2618" s="3">
        <v>2573697.7450000001</v>
      </c>
      <c r="AO2618" s="3">
        <v>2655316.0320000001</v>
      </c>
      <c r="AP2618" s="3">
        <v>2692436.145</v>
      </c>
      <c r="AQ2618" s="3">
        <v>2734071.1779999998</v>
      </c>
      <c r="AR2618" s="3">
        <v>2814596.8489999999</v>
      </c>
      <c r="AS2618" s="3">
        <v>2882508.5759999999</v>
      </c>
      <c r="AT2618" s="3">
        <v>2901486.3629999999</v>
      </c>
      <c r="AU2618" s="3">
        <v>2885623.9780000001</v>
      </c>
      <c r="AV2618" s="3">
        <v>2923771.1839999999</v>
      </c>
      <c r="AW2618" s="3">
        <v>2991214.9190000002</v>
      </c>
      <c r="AX2618" s="3">
        <v>3080601.6579999998</v>
      </c>
      <c r="AY2618" s="3">
        <v>3184172.2220000001</v>
      </c>
      <c r="AZ2618" s="3">
        <v>3295672.2</v>
      </c>
      <c r="BA2618">
        <v>3408534.03</v>
      </c>
      <c r="BB2618">
        <v>2004</v>
      </c>
    </row>
    <row r="2619" spans="1:54" hidden="1" x14ac:dyDescent="0.2">
      <c r="A2619">
        <v>646</v>
      </c>
      <c r="B2619" t="s">
        <v>503</v>
      </c>
      <c r="C2619" t="s">
        <v>334</v>
      </c>
      <c r="D2619" t="s">
        <v>172</v>
      </c>
      <c r="E2619" t="s">
        <v>333</v>
      </c>
      <c r="F2619" t="s">
        <v>332</v>
      </c>
      <c r="G2619" t="s">
        <v>331</v>
      </c>
      <c r="H2619" t="s">
        <v>322</v>
      </c>
      <c r="I2619" t="s">
        <v>330</v>
      </c>
      <c r="J2619" s="3">
        <v>21083.05</v>
      </c>
      <c r="K2619" s="3">
        <v>19804.060000000001</v>
      </c>
      <c r="L2619" s="3">
        <v>20172.297999999999</v>
      </c>
      <c r="M2619" s="3">
        <v>20132.95</v>
      </c>
      <c r="N2619" s="3">
        <v>20664.838</v>
      </c>
      <c r="O2619" s="3">
        <v>21392.758000000002</v>
      </c>
      <c r="P2619" s="3">
        <v>20492.671999999999</v>
      </c>
      <c r="Q2619" s="3">
        <v>16963.601999999999</v>
      </c>
      <c r="R2619" s="3">
        <v>17179.383999999998</v>
      </c>
      <c r="S2619" s="3">
        <v>19403.383000000002</v>
      </c>
      <c r="T2619" s="3">
        <v>19963.241999999998</v>
      </c>
      <c r="U2619" s="3">
        <v>20523.646000000001</v>
      </c>
      <c r="V2619" s="3">
        <v>19287.396000000001</v>
      </c>
      <c r="W2619" s="3">
        <v>19574.061000000002</v>
      </c>
      <c r="X2619" s="3">
        <v>19805.656999999999</v>
      </c>
      <c r="Y2619" s="3">
        <v>20283.668000000001</v>
      </c>
      <c r="Z2619" s="3">
        <v>20506.304</v>
      </c>
      <c r="AA2619" s="3">
        <v>21154.175999999999</v>
      </c>
      <c r="AB2619" s="3">
        <v>21355.984</v>
      </c>
      <c r="AC2619" s="3">
        <v>18971.786</v>
      </c>
      <c r="AD2619" s="3">
        <v>18160.5</v>
      </c>
      <c r="AE2619" s="3">
        <v>18098.425999999999</v>
      </c>
      <c r="AF2619" s="3">
        <v>17689.968000000001</v>
      </c>
      <c r="AG2619" s="3">
        <v>17552.057000000001</v>
      </c>
      <c r="AH2619" s="3">
        <v>17315.71</v>
      </c>
      <c r="AI2619" s="3">
        <v>16760.522000000001</v>
      </c>
      <c r="AJ2619" s="3">
        <v>16039.721</v>
      </c>
      <c r="AK2619" s="3">
        <v>16558.722000000002</v>
      </c>
      <c r="AL2619" s="3">
        <v>16228.905000000001</v>
      </c>
      <c r="AM2619" s="3">
        <v>15278.444</v>
      </c>
      <c r="AN2619" s="3">
        <v>15642.066999999999</v>
      </c>
      <c r="AO2619" s="3">
        <v>16138.115</v>
      </c>
      <c r="AP2619" s="3">
        <v>16363.718999999999</v>
      </c>
      <c r="AQ2619" s="3">
        <v>16616.761999999999</v>
      </c>
      <c r="AR2619" s="3">
        <v>17106.169999999998</v>
      </c>
      <c r="AS2619" s="3">
        <v>17518.915000000001</v>
      </c>
      <c r="AT2619" s="3">
        <v>17634.255000000001</v>
      </c>
      <c r="AU2619" s="3">
        <v>17537.848999999998</v>
      </c>
      <c r="AV2619" s="3">
        <v>17769.695</v>
      </c>
      <c r="AW2619" s="3">
        <v>18179.595000000001</v>
      </c>
      <c r="AX2619" s="3">
        <v>18722.858</v>
      </c>
      <c r="AY2619" s="3">
        <v>19352.325000000001</v>
      </c>
      <c r="AZ2619" s="3">
        <v>20029.984</v>
      </c>
      <c r="BA2619">
        <v>20715.919999999998</v>
      </c>
      <c r="BB2619">
        <v>2004</v>
      </c>
    </row>
    <row r="2620" spans="1:54" hidden="1" x14ac:dyDescent="0.2">
      <c r="A2620">
        <v>646</v>
      </c>
      <c r="B2620" t="s">
        <v>503</v>
      </c>
      <c r="C2620" t="s">
        <v>329</v>
      </c>
      <c r="D2620" t="s">
        <v>172</v>
      </c>
      <c r="E2620" t="s">
        <v>325</v>
      </c>
      <c r="F2620" t="s">
        <v>328</v>
      </c>
      <c r="G2620" t="s">
        <v>225</v>
      </c>
      <c r="H2620" t="s">
        <v>322</v>
      </c>
      <c r="I2620" t="s">
        <v>321</v>
      </c>
      <c r="J2620" s="3">
        <v>1287451.2509999999</v>
      </c>
      <c r="K2620" s="3">
        <v>1460990.1259999999</v>
      </c>
      <c r="L2620" s="3">
        <v>1620195.879</v>
      </c>
      <c r="M2620" s="3">
        <v>1760143.145</v>
      </c>
      <c r="N2620" s="3">
        <v>1899175.9909999999</v>
      </c>
      <c r="O2620" s="3">
        <v>2012002.372</v>
      </c>
      <c r="P2620" s="3">
        <v>1986179.6</v>
      </c>
      <c r="Q2620" s="3">
        <v>1276059.7779999999</v>
      </c>
      <c r="R2620" s="3">
        <v>1364480.23</v>
      </c>
      <c r="S2620" s="3">
        <v>1562880.202</v>
      </c>
      <c r="T2620" s="3">
        <v>1855657.0179999999</v>
      </c>
      <c r="U2620" s="3">
        <v>1690756.9890000001</v>
      </c>
      <c r="V2620" s="3">
        <v>1592256.3559999999</v>
      </c>
      <c r="W2620" s="3">
        <v>1607688.9569999999</v>
      </c>
      <c r="X2620" s="3">
        <v>2384016.6460000002</v>
      </c>
      <c r="Y2620" s="3">
        <v>2474199.9440000001</v>
      </c>
      <c r="Z2620" s="3">
        <v>2840607.9419999998</v>
      </c>
      <c r="AA2620" s="3">
        <v>2958090.4980000001</v>
      </c>
      <c r="AB2620" s="3">
        <v>2455153.085</v>
      </c>
      <c r="AC2620" s="3">
        <v>2599933.4249999998</v>
      </c>
      <c r="AD2620" s="3">
        <v>3187746.1889999998</v>
      </c>
      <c r="AE2620" s="3">
        <v>2977859.5809999998</v>
      </c>
      <c r="AF2620" s="3">
        <v>2922795.1340000001</v>
      </c>
      <c r="AG2620" s="3">
        <v>2909259.889</v>
      </c>
      <c r="AH2620" s="3">
        <v>3079795.497</v>
      </c>
      <c r="AI2620" s="3">
        <v>3658573.605</v>
      </c>
      <c r="AJ2620" s="3">
        <v>3798404.105</v>
      </c>
      <c r="AK2620" s="3">
        <v>4140720.091</v>
      </c>
      <c r="AL2620" s="3">
        <v>4647060.5970000001</v>
      </c>
      <c r="AM2620" s="3">
        <v>3699042.9870000002</v>
      </c>
      <c r="AN2620" s="3">
        <v>4416541.2630000003</v>
      </c>
      <c r="AO2620" s="3">
        <v>5134433.5590000004</v>
      </c>
      <c r="AP2620" s="3">
        <v>5053048.96</v>
      </c>
      <c r="AQ2620" s="3">
        <v>4820759.12</v>
      </c>
      <c r="AR2620" s="3">
        <v>4914820.9910000004</v>
      </c>
      <c r="AS2620" s="3">
        <v>4584083.0669999998</v>
      </c>
      <c r="AT2620" s="3">
        <v>4417669.2139999997</v>
      </c>
      <c r="AU2620" s="3">
        <v>4630929.1179999998</v>
      </c>
      <c r="AV2620" s="3">
        <v>4881238.0820000004</v>
      </c>
      <c r="AW2620" s="3">
        <v>4969729.2949999999</v>
      </c>
      <c r="AX2620" s="3">
        <v>5128344.13</v>
      </c>
      <c r="AY2620" s="3">
        <v>5313203.4419999998</v>
      </c>
      <c r="AZ2620" s="3">
        <v>5549230.6960000005</v>
      </c>
      <c r="BA2620">
        <v>5786506.2390000001</v>
      </c>
      <c r="BB2620">
        <v>2004</v>
      </c>
    </row>
    <row r="2621" spans="1:54" hidden="1" x14ac:dyDescent="0.2">
      <c r="A2621">
        <v>646</v>
      </c>
      <c r="B2621" t="s">
        <v>503</v>
      </c>
      <c r="C2621" t="s">
        <v>327</v>
      </c>
      <c r="D2621" t="s">
        <v>172</v>
      </c>
      <c r="E2621" t="s">
        <v>325</v>
      </c>
      <c r="F2621" t="s">
        <v>326</v>
      </c>
      <c r="G2621" t="s">
        <v>223</v>
      </c>
      <c r="H2621" t="s">
        <v>322</v>
      </c>
      <c r="I2621" t="s">
        <v>321</v>
      </c>
      <c r="J2621" s="3">
        <v>6093.6149999999998</v>
      </c>
      <c r="K2621" s="3">
        <v>5376.616</v>
      </c>
      <c r="L2621" s="3">
        <v>4930.527</v>
      </c>
      <c r="M2621" s="3">
        <v>4619.0150000000003</v>
      </c>
      <c r="N2621" s="3">
        <v>4346.3879999999999</v>
      </c>
      <c r="O2621" s="3">
        <v>4478.4679999999998</v>
      </c>
      <c r="P2621" s="3">
        <v>5735.3549999999996</v>
      </c>
      <c r="Q2621" s="3">
        <v>4245.9549999999999</v>
      </c>
      <c r="R2621" s="3">
        <v>4581.1440000000002</v>
      </c>
      <c r="S2621" s="3">
        <v>4899.2340000000004</v>
      </c>
      <c r="T2621" s="3">
        <v>6815.634</v>
      </c>
      <c r="U2621" s="3">
        <v>5993.32</v>
      </c>
      <c r="V2621" s="3">
        <v>6015.5110000000004</v>
      </c>
      <c r="W2621" s="3">
        <v>5677.6180000000004</v>
      </c>
      <c r="X2621" s="3">
        <v>4293.942</v>
      </c>
      <c r="Y2621" s="3">
        <v>4956.8419999999996</v>
      </c>
      <c r="Z2621" s="3">
        <v>5552.9170000000004</v>
      </c>
      <c r="AA2621" s="3">
        <v>5068.0929999999998</v>
      </c>
      <c r="AB2621" s="3">
        <v>4161.6170000000002</v>
      </c>
      <c r="AC2621" s="3">
        <v>4222.7340000000004</v>
      </c>
      <c r="AD2621" s="3">
        <v>4477.3209999999999</v>
      </c>
      <c r="AE2621" s="3">
        <v>4065.16</v>
      </c>
      <c r="AF2621" s="3">
        <v>4206.24</v>
      </c>
      <c r="AG2621" s="3">
        <v>5014.4080000000004</v>
      </c>
      <c r="AH2621" s="3">
        <v>5835.6679999999997</v>
      </c>
      <c r="AI2621" s="3">
        <v>6947.5129999999999</v>
      </c>
      <c r="AJ2621" s="3">
        <v>7270.6869999999999</v>
      </c>
      <c r="AK2621" s="3">
        <v>8652.1200000000008</v>
      </c>
      <c r="AL2621" s="3">
        <v>10426.212</v>
      </c>
      <c r="AM2621" s="3">
        <v>7854.2</v>
      </c>
      <c r="AN2621" s="3">
        <v>8933.9419999999991</v>
      </c>
      <c r="AO2621" s="3">
        <v>10891.096</v>
      </c>
      <c r="AP2621" s="3">
        <v>9903.1890000000003</v>
      </c>
      <c r="AQ2621" s="3">
        <v>9760.8819999999996</v>
      </c>
      <c r="AR2621" s="3">
        <v>9956.4740000000002</v>
      </c>
      <c r="AS2621" s="3">
        <v>7754.4920000000002</v>
      </c>
      <c r="AT2621" s="3">
        <v>7452.6679999999997</v>
      </c>
      <c r="AU2621" s="3">
        <v>7971.5889999999999</v>
      </c>
      <c r="AV2621" s="3">
        <v>9029.6720000000005</v>
      </c>
      <c r="AW2621" s="3">
        <v>9233.616</v>
      </c>
      <c r="AX2621" s="3">
        <v>9556.1129999999994</v>
      </c>
      <c r="AY2621" s="3">
        <v>9886.2360000000008</v>
      </c>
      <c r="AZ2621" s="3">
        <v>10311.504000000001</v>
      </c>
      <c r="BA2621">
        <v>10727.901</v>
      </c>
      <c r="BB2621">
        <v>2004</v>
      </c>
    </row>
    <row r="2622" spans="1:54" hidden="1" x14ac:dyDescent="0.2">
      <c r="A2622">
        <v>646</v>
      </c>
      <c r="B2622" t="s">
        <v>503</v>
      </c>
      <c r="C2622" t="s">
        <v>212</v>
      </c>
      <c r="D2622" t="s">
        <v>172</v>
      </c>
      <c r="E2622" t="s">
        <v>325</v>
      </c>
      <c r="F2622" t="s">
        <v>324</v>
      </c>
      <c r="G2622" t="s">
        <v>323</v>
      </c>
      <c r="H2622" t="s">
        <v>322</v>
      </c>
      <c r="I2622" t="s">
        <v>321</v>
      </c>
      <c r="J2622" s="3">
        <v>9056.1039999999994</v>
      </c>
      <c r="K2622" s="3">
        <v>9301.0149999999994</v>
      </c>
      <c r="L2622" s="3">
        <v>10061.77</v>
      </c>
      <c r="M2622" s="3">
        <v>10438.552</v>
      </c>
      <c r="N2622" s="3">
        <v>11094.57</v>
      </c>
      <c r="O2622" s="3">
        <v>11852.915999999999</v>
      </c>
      <c r="P2622" s="3">
        <v>11583.128000000001</v>
      </c>
      <c r="Q2622" s="3">
        <v>9833.1029999999992</v>
      </c>
      <c r="R2622" s="3">
        <v>10306.775</v>
      </c>
      <c r="S2622" s="3">
        <v>12093.737999999999</v>
      </c>
      <c r="T2622" s="3">
        <v>12902.905000000001</v>
      </c>
      <c r="U2622" s="3">
        <v>13706.638999999999</v>
      </c>
      <c r="V2622" s="3">
        <v>13174.669</v>
      </c>
      <c r="W2622" s="3">
        <v>13688.557000000001</v>
      </c>
      <c r="X2622" s="3">
        <v>14145.312</v>
      </c>
      <c r="Y2622" s="3">
        <v>14788.835999999999</v>
      </c>
      <c r="Z2622" s="3">
        <v>15224.031000000001</v>
      </c>
      <c r="AA2622" s="3">
        <v>15973.914000000001</v>
      </c>
      <c r="AB2622" s="3">
        <v>16301.286</v>
      </c>
      <c r="AC2622" s="3">
        <v>14703.022999999999</v>
      </c>
      <c r="AD2622" s="3">
        <v>14394.511</v>
      </c>
      <c r="AE2622" s="3">
        <v>14672.244000000001</v>
      </c>
      <c r="AF2622" s="3">
        <v>14561.273999999999</v>
      </c>
      <c r="AG2622" s="3">
        <v>14735.837</v>
      </c>
      <c r="AH2622" s="3">
        <v>14937.177</v>
      </c>
      <c r="AI2622" s="3">
        <v>14923.415999999999</v>
      </c>
      <c r="AJ2622" s="3">
        <v>14720.457</v>
      </c>
      <c r="AK2622" s="3">
        <v>15601.148999999999</v>
      </c>
      <c r="AL2622" s="3">
        <v>15590.346</v>
      </c>
      <c r="AM2622" s="3">
        <v>14788.744000000001</v>
      </c>
      <c r="AN2622" s="3">
        <v>15325.698</v>
      </c>
      <c r="AO2622" s="3">
        <v>16138.115</v>
      </c>
      <c r="AP2622" s="3">
        <v>16665.155999999999</v>
      </c>
      <c r="AQ2622" s="3">
        <v>17196.151999999998</v>
      </c>
      <c r="AR2622" s="3">
        <v>18020.346000000001</v>
      </c>
      <c r="AS2622" s="3">
        <v>18655.258000000002</v>
      </c>
      <c r="AT2622" s="3">
        <v>19017.667000000001</v>
      </c>
      <c r="AU2622" s="3">
        <v>19254.025000000001</v>
      </c>
      <c r="AV2622" s="3">
        <v>19951.8</v>
      </c>
      <c r="AW2622" s="3">
        <v>20854.722000000002</v>
      </c>
      <c r="AX2622" s="3">
        <v>21899.936000000002</v>
      </c>
      <c r="AY2622" s="3">
        <v>23067.614000000001</v>
      </c>
      <c r="AZ2622" s="3">
        <v>24285.332999999999</v>
      </c>
      <c r="BA2622">
        <v>25553.991999999998</v>
      </c>
      <c r="BB2622">
        <v>2004</v>
      </c>
    </row>
    <row r="2623" spans="1:54" hidden="1" x14ac:dyDescent="0.2">
      <c r="A2623">
        <v>646</v>
      </c>
      <c r="B2623" t="s">
        <v>503</v>
      </c>
      <c r="C2623" t="s">
        <v>320</v>
      </c>
      <c r="D2623" t="s">
        <v>172</v>
      </c>
      <c r="E2623" t="s">
        <v>319</v>
      </c>
      <c r="F2623" t="s">
        <v>318</v>
      </c>
      <c r="G2623" t="s">
        <v>243</v>
      </c>
    </row>
    <row r="2624" spans="1:54" hidden="1" x14ac:dyDescent="0.2">
      <c r="A2624">
        <v>646</v>
      </c>
      <c r="B2624" t="s">
        <v>503</v>
      </c>
      <c r="C2624" t="s">
        <v>317</v>
      </c>
      <c r="D2624" t="s">
        <v>172</v>
      </c>
      <c r="E2624" t="s">
        <v>316</v>
      </c>
      <c r="F2624" t="s">
        <v>315</v>
      </c>
      <c r="G2624" t="s">
        <v>288</v>
      </c>
      <c r="I2624" t="s">
        <v>310</v>
      </c>
      <c r="J2624" s="3">
        <v>5.0999999999999997E-2</v>
      </c>
      <c r="K2624" s="3">
        <v>4.8000000000000001E-2</v>
      </c>
      <c r="L2624" s="3">
        <v>0.05</v>
      </c>
      <c r="M2624" s="3">
        <v>0.05</v>
      </c>
      <c r="N2624" s="3">
        <v>0.05</v>
      </c>
      <c r="O2624" s="3">
        <v>5.0999999999999997E-2</v>
      </c>
      <c r="P2624" s="3">
        <v>4.8000000000000001E-2</v>
      </c>
      <c r="Q2624" s="3">
        <v>3.9E-2</v>
      </c>
      <c r="R2624" s="3">
        <v>3.9E-2</v>
      </c>
      <c r="S2624" s="3">
        <v>4.3999999999999997E-2</v>
      </c>
      <c r="T2624" s="3">
        <v>4.3999999999999997E-2</v>
      </c>
      <c r="U2624" s="3">
        <v>4.5999999999999999E-2</v>
      </c>
      <c r="V2624" s="3">
        <v>0.04</v>
      </c>
      <c r="W2624" s="3">
        <v>0.04</v>
      </c>
      <c r="X2624" s="3">
        <v>4.1000000000000002E-2</v>
      </c>
      <c r="Y2624" s="3">
        <v>4.1000000000000002E-2</v>
      </c>
      <c r="Z2624" s="3">
        <v>4.1000000000000002E-2</v>
      </c>
      <c r="AA2624" s="3">
        <v>4.2000000000000003E-2</v>
      </c>
      <c r="AB2624" s="3">
        <v>4.2000000000000003E-2</v>
      </c>
      <c r="AC2624" s="3">
        <v>3.6999999999999998E-2</v>
      </c>
      <c r="AD2624" s="3">
        <v>3.5000000000000003E-2</v>
      </c>
      <c r="AE2624" s="3">
        <v>3.5000000000000003E-2</v>
      </c>
      <c r="AF2624" s="3">
        <v>3.4000000000000002E-2</v>
      </c>
      <c r="AG2624" s="3">
        <v>3.3000000000000002E-2</v>
      </c>
      <c r="AH2624" s="3">
        <v>3.2000000000000001E-2</v>
      </c>
      <c r="AI2624" s="3">
        <v>0.03</v>
      </c>
      <c r="AJ2624" s="3">
        <v>2.8000000000000001E-2</v>
      </c>
      <c r="AK2624" s="3">
        <v>2.8000000000000001E-2</v>
      </c>
      <c r="AL2624" s="3">
        <v>2.8000000000000001E-2</v>
      </c>
      <c r="AM2624" s="3">
        <v>2.7E-2</v>
      </c>
      <c r="AN2624" s="3">
        <v>2.8000000000000001E-2</v>
      </c>
      <c r="AO2624" s="3">
        <v>2.8000000000000001E-2</v>
      </c>
      <c r="AP2624" s="3">
        <v>2.9000000000000001E-2</v>
      </c>
      <c r="AQ2624" s="3">
        <v>0.03</v>
      </c>
      <c r="AR2624" s="3">
        <v>0.03</v>
      </c>
      <c r="AS2624" s="3">
        <v>0.03</v>
      </c>
      <c r="AT2624" s="3">
        <v>0.03</v>
      </c>
      <c r="AU2624" s="3">
        <v>2.9000000000000001E-2</v>
      </c>
      <c r="AV2624" s="3">
        <v>2.9000000000000001E-2</v>
      </c>
      <c r="AW2624" s="3">
        <v>2.9000000000000001E-2</v>
      </c>
      <c r="AX2624" s="3">
        <v>2.9000000000000001E-2</v>
      </c>
      <c r="AY2624" s="3">
        <v>2.9000000000000001E-2</v>
      </c>
      <c r="AZ2624" s="3">
        <v>2.9000000000000001E-2</v>
      </c>
      <c r="BA2624">
        <v>0.03</v>
      </c>
      <c r="BB2624">
        <v>2016</v>
      </c>
    </row>
    <row r="2625" spans="1:54" hidden="1" x14ac:dyDescent="0.2">
      <c r="A2625">
        <v>646</v>
      </c>
      <c r="B2625" t="s">
        <v>503</v>
      </c>
      <c r="C2625" t="s">
        <v>314</v>
      </c>
      <c r="D2625" t="s">
        <v>172</v>
      </c>
      <c r="E2625" t="s">
        <v>313</v>
      </c>
      <c r="F2625" t="s">
        <v>312</v>
      </c>
      <c r="G2625" t="s">
        <v>311</v>
      </c>
      <c r="I2625" t="s">
        <v>310</v>
      </c>
      <c r="J2625" s="3">
        <v>142.16399999999999</v>
      </c>
      <c r="K2625" s="3">
        <v>157.07900000000001</v>
      </c>
      <c r="L2625" s="3">
        <v>161.02500000000001</v>
      </c>
      <c r="M2625" s="3">
        <v>168.619</v>
      </c>
      <c r="N2625" s="3">
        <v>171.18100000000001</v>
      </c>
      <c r="O2625" s="3">
        <v>169.74700000000001</v>
      </c>
      <c r="P2625" s="3">
        <v>171.47200000000001</v>
      </c>
      <c r="Q2625" s="3">
        <v>129.77199999999999</v>
      </c>
      <c r="R2625" s="3">
        <v>132.387</v>
      </c>
      <c r="S2625" s="3">
        <v>129.23099999999999</v>
      </c>
      <c r="T2625" s="3">
        <v>143.81700000000001</v>
      </c>
      <c r="U2625" s="3">
        <v>123.35299999999999</v>
      </c>
      <c r="V2625" s="3">
        <v>120.857</v>
      </c>
      <c r="W2625" s="3">
        <v>117.44799999999999</v>
      </c>
      <c r="X2625" s="3">
        <v>168.53800000000001</v>
      </c>
      <c r="Y2625" s="3">
        <v>167.30199999999999</v>
      </c>
      <c r="Z2625" s="3">
        <v>186.58699999999999</v>
      </c>
      <c r="AA2625" s="3">
        <v>185.18299999999999</v>
      </c>
      <c r="AB2625" s="3">
        <v>150.61099999999999</v>
      </c>
      <c r="AC2625" s="3">
        <v>176.83</v>
      </c>
      <c r="AD2625" s="3">
        <v>221.45599999999999</v>
      </c>
      <c r="AE2625" s="3">
        <v>202.959</v>
      </c>
      <c r="AF2625" s="3">
        <v>200.72399999999999</v>
      </c>
      <c r="AG2625" s="3">
        <v>197.428</v>
      </c>
      <c r="AH2625" s="3">
        <v>206.18299999999999</v>
      </c>
      <c r="AI2625" s="3">
        <v>245.15700000000001</v>
      </c>
      <c r="AJ2625" s="3">
        <v>258.036</v>
      </c>
      <c r="AK2625" s="3">
        <v>265.411</v>
      </c>
      <c r="AL2625" s="3">
        <v>298.07299999999998</v>
      </c>
      <c r="AM2625" s="3">
        <v>250.126</v>
      </c>
      <c r="AN2625" s="3">
        <v>288.17899999999997</v>
      </c>
      <c r="AO2625" s="3">
        <v>318.15600000000001</v>
      </c>
      <c r="AP2625" s="3">
        <v>303.20999999999998</v>
      </c>
      <c r="AQ2625" s="3">
        <v>280.339</v>
      </c>
      <c r="AR2625" s="3">
        <v>272.73700000000002</v>
      </c>
      <c r="AS2625" s="3">
        <v>245.726</v>
      </c>
      <c r="AT2625" s="3">
        <v>232.29300000000001</v>
      </c>
      <c r="AU2625" s="3">
        <v>240.517</v>
      </c>
      <c r="AV2625" s="3">
        <v>244.65199999999999</v>
      </c>
      <c r="AW2625" s="3">
        <v>238.30199999999999</v>
      </c>
      <c r="AX2625" s="3">
        <v>234.172</v>
      </c>
      <c r="AY2625" s="3">
        <v>230.33199999999999</v>
      </c>
      <c r="AZ2625" s="3">
        <v>228.501</v>
      </c>
      <c r="BA2625">
        <v>226.44200000000001</v>
      </c>
      <c r="BB2625">
        <v>2016</v>
      </c>
    </row>
    <row r="2626" spans="1:54" hidden="1" x14ac:dyDescent="0.2">
      <c r="A2626">
        <v>646</v>
      </c>
      <c r="B2626" t="s">
        <v>503</v>
      </c>
      <c r="C2626" t="s">
        <v>309</v>
      </c>
      <c r="D2626" t="s">
        <v>172</v>
      </c>
      <c r="E2626" t="s">
        <v>308</v>
      </c>
      <c r="F2626" t="s">
        <v>307</v>
      </c>
      <c r="G2626" t="s">
        <v>217</v>
      </c>
      <c r="I2626" t="s">
        <v>1110</v>
      </c>
      <c r="J2626" s="3">
        <v>33.472000000000001</v>
      </c>
      <c r="K2626" s="3">
        <v>41.533000000000001</v>
      </c>
      <c r="L2626" s="3">
        <v>40.595999999999997</v>
      </c>
      <c r="M2626" s="3">
        <v>44.375</v>
      </c>
      <c r="N2626" s="3">
        <v>41.262999999999998</v>
      </c>
      <c r="O2626" s="3">
        <v>47.533999999999999</v>
      </c>
      <c r="P2626" s="3">
        <v>42.426000000000002</v>
      </c>
      <c r="Q2626" s="3">
        <v>36.203000000000003</v>
      </c>
      <c r="R2626" s="3">
        <v>40.363999999999997</v>
      </c>
      <c r="S2626" s="3">
        <v>27.922000000000001</v>
      </c>
      <c r="T2626" s="3">
        <v>23.010999999999999</v>
      </c>
      <c r="U2626" s="3">
        <v>28.922999999999998</v>
      </c>
      <c r="V2626" s="3">
        <v>23.975999999999999</v>
      </c>
      <c r="W2626" s="3">
        <v>23.513999999999999</v>
      </c>
      <c r="X2626" s="3">
        <v>22.817</v>
      </c>
      <c r="Y2626" s="3">
        <v>24.7</v>
      </c>
      <c r="Z2626" s="3">
        <v>21.035</v>
      </c>
      <c r="AA2626" s="3">
        <v>33.372999999999998</v>
      </c>
      <c r="AB2626" s="3">
        <v>41.402000000000001</v>
      </c>
      <c r="AC2626" s="3">
        <v>25.443000000000001</v>
      </c>
      <c r="AD2626" s="3">
        <v>21.585000000000001</v>
      </c>
      <c r="AE2626" s="3">
        <v>29.227</v>
      </c>
      <c r="AF2626" s="3">
        <v>31.94</v>
      </c>
      <c r="AG2626" s="3">
        <v>28.661000000000001</v>
      </c>
      <c r="AH2626" s="3">
        <v>26.515999999999998</v>
      </c>
      <c r="AI2626" s="3">
        <v>24.957999999999998</v>
      </c>
      <c r="AJ2626" s="3">
        <v>26.606999999999999</v>
      </c>
      <c r="AK2626" s="3">
        <v>26.257999999999999</v>
      </c>
      <c r="AL2626" s="3">
        <v>22.82</v>
      </c>
      <c r="AM2626" s="3">
        <v>29.091000000000001</v>
      </c>
      <c r="AN2626" s="3">
        <v>26.105</v>
      </c>
      <c r="AO2626" s="3">
        <v>23.834</v>
      </c>
      <c r="AP2626" s="3">
        <v>29.114999999999998</v>
      </c>
      <c r="AQ2626" s="3">
        <v>33.26</v>
      </c>
      <c r="AR2626" s="3">
        <v>35.926000000000002</v>
      </c>
      <c r="AS2626" s="3">
        <v>34.817</v>
      </c>
      <c r="AT2626" s="3">
        <v>34.173999999999999</v>
      </c>
      <c r="AU2626" s="3">
        <v>31.507999999999999</v>
      </c>
      <c r="AV2626" s="3">
        <v>30.866</v>
      </c>
      <c r="AW2626" s="3">
        <v>31.768000000000001</v>
      </c>
      <c r="AX2626" s="3">
        <v>32.378999999999998</v>
      </c>
      <c r="AY2626" s="3">
        <v>30.094000000000001</v>
      </c>
      <c r="AZ2626" s="3">
        <v>29.481999999999999</v>
      </c>
      <c r="BA2626">
        <v>27.309000000000001</v>
      </c>
      <c r="BB2626">
        <v>2016</v>
      </c>
    </row>
    <row r="2627" spans="1:54" hidden="1" x14ac:dyDescent="0.2">
      <c r="A2627">
        <v>646</v>
      </c>
      <c r="B2627" t="s">
        <v>503</v>
      </c>
      <c r="C2627" t="s">
        <v>306</v>
      </c>
      <c r="D2627" t="s">
        <v>172</v>
      </c>
      <c r="E2627" t="s">
        <v>305</v>
      </c>
      <c r="F2627" t="s">
        <v>304</v>
      </c>
      <c r="G2627" t="s">
        <v>217</v>
      </c>
      <c r="I2627" t="s">
        <v>1110</v>
      </c>
      <c r="J2627" s="3">
        <v>51.210999999999999</v>
      </c>
      <c r="K2627" s="3">
        <v>48.905000000000001</v>
      </c>
      <c r="L2627" s="3">
        <v>45.47</v>
      </c>
      <c r="M2627" s="3">
        <v>44.527000000000001</v>
      </c>
      <c r="N2627" s="3">
        <v>50.637999999999998</v>
      </c>
      <c r="O2627" s="3">
        <v>46.384999999999998</v>
      </c>
      <c r="P2627" s="3">
        <v>16.427</v>
      </c>
      <c r="Q2627" s="3">
        <v>20.821999999999999</v>
      </c>
      <c r="R2627" s="3">
        <v>18.928999999999998</v>
      </c>
      <c r="S2627" s="3">
        <v>20.724</v>
      </c>
      <c r="T2627" s="3">
        <v>22.722999999999999</v>
      </c>
      <c r="U2627" s="3">
        <v>27.173999999999999</v>
      </c>
      <c r="V2627" s="3">
        <v>17.433</v>
      </c>
      <c r="W2627" s="3">
        <v>19.722000000000001</v>
      </c>
      <c r="X2627" s="3">
        <v>27.768999999999998</v>
      </c>
      <c r="Y2627" s="3">
        <v>30.689</v>
      </c>
      <c r="Z2627" s="3">
        <v>33.392000000000003</v>
      </c>
      <c r="AA2627" s="3">
        <v>38.920999999999999</v>
      </c>
      <c r="AB2627" s="3">
        <v>23.707000000000001</v>
      </c>
      <c r="AC2627" s="3">
        <v>30.341999999999999</v>
      </c>
      <c r="AD2627" s="3">
        <v>37.621000000000002</v>
      </c>
      <c r="AE2627" s="3">
        <v>39.536000000000001</v>
      </c>
      <c r="AF2627" s="3">
        <v>38.305</v>
      </c>
      <c r="AG2627" s="3">
        <v>37.5</v>
      </c>
      <c r="AH2627" s="3">
        <v>36.835999999999999</v>
      </c>
      <c r="AI2627" s="3">
        <v>45.921999999999997</v>
      </c>
      <c r="AJ2627" s="3">
        <v>41.232999999999997</v>
      </c>
      <c r="AK2627" s="3">
        <v>39.911000000000001</v>
      </c>
      <c r="AL2627" s="3">
        <v>44.448999999999998</v>
      </c>
      <c r="AM2627" s="3">
        <v>33.512999999999998</v>
      </c>
      <c r="AN2627" s="3">
        <v>41.009</v>
      </c>
      <c r="AO2627" s="3">
        <v>47.845999999999997</v>
      </c>
      <c r="AP2627" s="3">
        <v>47.003999999999998</v>
      </c>
      <c r="AQ2627" s="3">
        <v>40.548000000000002</v>
      </c>
      <c r="AR2627" s="3">
        <v>43.482999999999997</v>
      </c>
      <c r="AS2627" s="3">
        <v>29.245999999999999</v>
      </c>
      <c r="AT2627" s="3">
        <v>24.05</v>
      </c>
      <c r="AU2627" s="3">
        <v>26.716999999999999</v>
      </c>
      <c r="AV2627" s="3">
        <v>29.33</v>
      </c>
      <c r="AW2627" s="3">
        <v>29.898</v>
      </c>
      <c r="AX2627" s="3">
        <v>31.635000000000002</v>
      </c>
      <c r="AY2627" s="3">
        <v>32.957999999999998</v>
      </c>
      <c r="AZ2627" s="3">
        <v>33.78</v>
      </c>
      <c r="BA2627">
        <v>34.673000000000002</v>
      </c>
      <c r="BB2627">
        <v>2016</v>
      </c>
    </row>
    <row r="2628" spans="1:54" hidden="1" x14ac:dyDescent="0.2">
      <c r="A2628">
        <v>646</v>
      </c>
      <c r="B2628" t="s">
        <v>503</v>
      </c>
      <c r="C2628" t="s">
        <v>303</v>
      </c>
      <c r="D2628" t="s">
        <v>172</v>
      </c>
      <c r="E2628" t="s">
        <v>300</v>
      </c>
      <c r="F2628" t="s">
        <v>302</v>
      </c>
      <c r="G2628" t="s">
        <v>295</v>
      </c>
      <c r="I2628" t="s">
        <v>1111</v>
      </c>
      <c r="J2628" s="3">
        <v>41.899000000000001</v>
      </c>
      <c r="K2628" s="3">
        <v>45.503</v>
      </c>
      <c r="L2628" s="3">
        <v>53.100999999999999</v>
      </c>
      <c r="M2628" s="3">
        <v>58.624000000000002</v>
      </c>
      <c r="N2628" s="3">
        <v>62.082999999999998</v>
      </c>
      <c r="O2628" s="3">
        <v>66.614999999999995</v>
      </c>
      <c r="P2628" s="3">
        <v>70.878</v>
      </c>
      <c r="Q2628" s="3">
        <v>70.168999999999997</v>
      </c>
      <c r="R2628" s="3">
        <v>63.292999999999999</v>
      </c>
      <c r="S2628" s="3">
        <v>67.662000000000006</v>
      </c>
      <c r="T2628" s="3">
        <v>78.061000000000007</v>
      </c>
      <c r="U2628" s="3">
        <v>70.387</v>
      </c>
      <c r="V2628" s="3">
        <v>63.67</v>
      </c>
      <c r="W2628" s="3">
        <v>64.010000000000005</v>
      </c>
      <c r="X2628" s="3">
        <v>87.128</v>
      </c>
      <c r="Y2628" s="3">
        <v>95.533000000000001</v>
      </c>
      <c r="Z2628" s="3">
        <v>96.191999999999993</v>
      </c>
      <c r="AA2628" s="3">
        <v>100.014</v>
      </c>
      <c r="AB2628" s="3">
        <v>101.46299999999999</v>
      </c>
      <c r="AC2628" s="3">
        <v>99.498999999999995</v>
      </c>
      <c r="AD2628" s="3">
        <v>100</v>
      </c>
      <c r="AE2628" s="3">
        <v>102.136</v>
      </c>
      <c r="AF2628" s="3">
        <v>102.304</v>
      </c>
      <c r="AG2628" s="3">
        <v>104.45699999999999</v>
      </c>
      <c r="AH2628" s="3">
        <v>104.884</v>
      </c>
      <c r="AI2628" s="3">
        <v>106.11199999999999</v>
      </c>
      <c r="AJ2628" s="3">
        <v>104.62</v>
      </c>
      <c r="AK2628" s="3">
        <v>103.55200000000001</v>
      </c>
      <c r="AL2628" s="3">
        <v>109.002</v>
      </c>
      <c r="AM2628" s="3">
        <v>111.057</v>
      </c>
      <c r="AN2628" s="3">
        <v>112.664</v>
      </c>
      <c r="AO2628" s="3">
        <v>114.086</v>
      </c>
      <c r="AP2628" s="3">
        <v>117.14700000000001</v>
      </c>
      <c r="AQ2628" s="3">
        <v>117.71</v>
      </c>
      <c r="AR2628" s="3">
        <v>123.021</v>
      </c>
      <c r="AS2628" s="3">
        <v>122.845</v>
      </c>
      <c r="AT2628" s="3">
        <v>125.408</v>
      </c>
      <c r="AU2628" s="3">
        <v>129.16999999999999</v>
      </c>
      <c r="AV2628" s="3">
        <v>132.78700000000001</v>
      </c>
      <c r="AW2628" s="3">
        <v>136.107</v>
      </c>
      <c r="AX2628" s="3">
        <v>139.50899999999999</v>
      </c>
      <c r="AY2628" s="3">
        <v>143.053</v>
      </c>
      <c r="AZ2628" s="3">
        <v>146.68600000000001</v>
      </c>
      <c r="BA2628">
        <v>150.41200000000001</v>
      </c>
      <c r="BB2628">
        <v>2017</v>
      </c>
    </row>
    <row r="2629" spans="1:54" hidden="1" x14ac:dyDescent="0.2">
      <c r="A2629">
        <v>646</v>
      </c>
      <c r="B2629" t="s">
        <v>503</v>
      </c>
      <c r="C2629" t="s">
        <v>301</v>
      </c>
      <c r="D2629" t="s">
        <v>172</v>
      </c>
      <c r="E2629" t="s">
        <v>300</v>
      </c>
      <c r="F2629" t="s">
        <v>299</v>
      </c>
      <c r="G2629" t="s">
        <v>275</v>
      </c>
      <c r="I2629" t="s">
        <v>298</v>
      </c>
      <c r="J2629" s="3">
        <v>12.321</v>
      </c>
      <c r="K2629" s="3">
        <v>8.6</v>
      </c>
      <c r="L2629" s="3">
        <v>16.7</v>
      </c>
      <c r="M2629" s="3">
        <v>10.4</v>
      </c>
      <c r="N2629" s="3">
        <v>5.9</v>
      </c>
      <c r="O2629" s="3">
        <v>7.3</v>
      </c>
      <c r="P2629" s="3">
        <v>6.4</v>
      </c>
      <c r="Q2629" s="3">
        <v>-1</v>
      </c>
      <c r="R2629" s="3">
        <v>-9.8000000000000007</v>
      </c>
      <c r="S2629" s="3">
        <v>6.9029999999999996</v>
      </c>
      <c r="T2629" s="3">
        <v>15.369</v>
      </c>
      <c r="U2629" s="3">
        <v>-9.83</v>
      </c>
      <c r="V2629" s="3">
        <v>-9.5429999999999993</v>
      </c>
      <c r="W2629" s="3">
        <v>0.53400000000000003</v>
      </c>
      <c r="X2629" s="3">
        <v>36.116</v>
      </c>
      <c r="Y2629" s="3">
        <v>9.6470000000000002</v>
      </c>
      <c r="Z2629" s="3">
        <v>0.69</v>
      </c>
      <c r="AA2629" s="3">
        <v>3.9729999999999999</v>
      </c>
      <c r="AB2629" s="3">
        <v>1.4490000000000001</v>
      </c>
      <c r="AC2629" s="3">
        <v>-1.9350000000000001</v>
      </c>
      <c r="AD2629" s="3">
        <v>0.504</v>
      </c>
      <c r="AE2629" s="3">
        <v>2.1360000000000001</v>
      </c>
      <c r="AF2629" s="3">
        <v>0.16400000000000001</v>
      </c>
      <c r="AG2629" s="3">
        <v>2.105</v>
      </c>
      <c r="AH2629" s="3">
        <v>0.40799999999999997</v>
      </c>
      <c r="AI2629" s="3">
        <v>1.171</v>
      </c>
      <c r="AJ2629" s="3">
        <v>-1.4059999999999999</v>
      </c>
      <c r="AK2629" s="3">
        <v>-1.0209999999999999</v>
      </c>
      <c r="AL2629" s="3">
        <v>5.2629999999999999</v>
      </c>
      <c r="AM2629" s="3">
        <v>1.885</v>
      </c>
      <c r="AN2629" s="3">
        <v>1.4470000000000001</v>
      </c>
      <c r="AO2629" s="3">
        <v>1.262</v>
      </c>
      <c r="AP2629" s="3">
        <v>2.6829999999999998</v>
      </c>
      <c r="AQ2629" s="3">
        <v>0.48</v>
      </c>
      <c r="AR2629" s="3">
        <v>4.5119999999999996</v>
      </c>
      <c r="AS2629" s="3">
        <v>-0.14299999999999999</v>
      </c>
      <c r="AT2629" s="3">
        <v>2.0859999999999999</v>
      </c>
      <c r="AU2629" s="3">
        <v>3</v>
      </c>
      <c r="AV2629" s="3">
        <v>2.8</v>
      </c>
      <c r="AW2629" s="3">
        <v>2.5</v>
      </c>
      <c r="AX2629" s="3">
        <v>2.5</v>
      </c>
      <c r="AY2629" s="3">
        <v>2.54</v>
      </c>
      <c r="AZ2629" s="3">
        <v>2.54</v>
      </c>
      <c r="BA2629">
        <v>2.54</v>
      </c>
      <c r="BB2629">
        <v>2017</v>
      </c>
    </row>
    <row r="2630" spans="1:54" hidden="1" x14ac:dyDescent="0.2">
      <c r="A2630">
        <v>646</v>
      </c>
      <c r="B2630" t="s">
        <v>503</v>
      </c>
      <c r="C2630" t="s">
        <v>297</v>
      </c>
      <c r="D2630" t="s">
        <v>172</v>
      </c>
      <c r="E2630" t="s">
        <v>293</v>
      </c>
      <c r="F2630" t="s">
        <v>296</v>
      </c>
      <c r="G2630" t="s">
        <v>295</v>
      </c>
      <c r="I2630" t="s">
        <v>1111</v>
      </c>
      <c r="J2630" s="3" t="s">
        <v>215</v>
      </c>
      <c r="K2630" s="3" t="s">
        <v>215</v>
      </c>
      <c r="L2630" s="3" t="s">
        <v>215</v>
      </c>
      <c r="M2630" s="3" t="s">
        <v>215</v>
      </c>
      <c r="N2630" s="3" t="s">
        <v>215</v>
      </c>
      <c r="O2630" s="3" t="s">
        <v>215</v>
      </c>
      <c r="P2630" s="3" t="s">
        <v>215</v>
      </c>
      <c r="Q2630" s="3" t="s">
        <v>215</v>
      </c>
      <c r="R2630" s="3" t="s">
        <v>215</v>
      </c>
      <c r="S2630" s="3">
        <v>68.340999999999994</v>
      </c>
      <c r="T2630" s="3">
        <v>78.844999999999999</v>
      </c>
      <c r="U2630" s="3">
        <v>65.665999999999997</v>
      </c>
      <c r="V2630" s="3">
        <v>62.69</v>
      </c>
      <c r="W2630" s="3">
        <v>63.515999999999998</v>
      </c>
      <c r="X2630" s="3">
        <v>93.337000000000003</v>
      </c>
      <c r="Y2630" s="3">
        <v>96.557000000000002</v>
      </c>
      <c r="Z2630" s="3">
        <v>97.350999999999999</v>
      </c>
      <c r="AA2630" s="3">
        <v>99.411000000000001</v>
      </c>
      <c r="AB2630" s="3">
        <v>99.954999999999998</v>
      </c>
      <c r="AC2630" s="3">
        <v>99.006</v>
      </c>
      <c r="AD2630" s="3">
        <v>100.783</v>
      </c>
      <c r="AE2630" s="3">
        <v>101.72499999999999</v>
      </c>
      <c r="AF2630" s="3">
        <v>102.154</v>
      </c>
      <c r="AG2630" s="3">
        <v>105.751</v>
      </c>
      <c r="AH2630" s="3">
        <v>105.23699999999999</v>
      </c>
      <c r="AI2630" s="3">
        <v>106.41</v>
      </c>
      <c r="AJ2630" s="3">
        <v>105.694</v>
      </c>
      <c r="AK2630" s="3">
        <v>105.488</v>
      </c>
      <c r="AL2630" s="3">
        <v>111.37</v>
      </c>
      <c r="AM2630" s="3">
        <v>112.334</v>
      </c>
      <c r="AN2630" s="3">
        <v>113.10599999999999</v>
      </c>
      <c r="AO2630" s="3">
        <v>115.709</v>
      </c>
      <c r="AP2630" s="3">
        <v>118.21599999999999</v>
      </c>
      <c r="AQ2630" s="3">
        <v>122.07299999999999</v>
      </c>
      <c r="AR2630" s="3">
        <v>124.194</v>
      </c>
      <c r="AS2630" s="3">
        <v>122.765</v>
      </c>
      <c r="AT2630" s="3">
        <v>127.762</v>
      </c>
      <c r="AU2630" s="3">
        <v>131.595</v>
      </c>
      <c r="AV2630" s="3">
        <v>135.28</v>
      </c>
      <c r="AW2630" s="3">
        <v>138.66200000000001</v>
      </c>
      <c r="AX2630" s="3">
        <v>142.12799999999999</v>
      </c>
      <c r="AY2630" s="3">
        <v>145.738</v>
      </c>
      <c r="AZ2630" s="3">
        <v>149.44</v>
      </c>
      <c r="BA2630">
        <v>153.23599999999999</v>
      </c>
      <c r="BB2630">
        <v>2017</v>
      </c>
    </row>
    <row r="2631" spans="1:54" hidden="1" x14ac:dyDescent="0.2">
      <c r="A2631">
        <v>646</v>
      </c>
      <c r="B2631" t="s">
        <v>503</v>
      </c>
      <c r="C2631" t="s">
        <v>294</v>
      </c>
      <c r="D2631" t="s">
        <v>172</v>
      </c>
      <c r="E2631" t="s">
        <v>293</v>
      </c>
      <c r="F2631" t="s">
        <v>292</v>
      </c>
      <c r="G2631" t="s">
        <v>275</v>
      </c>
      <c r="I2631" t="s">
        <v>291</v>
      </c>
      <c r="J2631" s="3" t="s">
        <v>215</v>
      </c>
      <c r="K2631" s="3" t="s">
        <v>215</v>
      </c>
      <c r="L2631" s="3" t="s">
        <v>215</v>
      </c>
      <c r="M2631" s="3" t="s">
        <v>215</v>
      </c>
      <c r="N2631" s="3" t="s">
        <v>215</v>
      </c>
      <c r="O2631" s="3" t="s">
        <v>215</v>
      </c>
      <c r="P2631" s="3" t="s">
        <v>215</v>
      </c>
      <c r="Q2631" s="3" t="s">
        <v>215</v>
      </c>
      <c r="R2631" s="3" t="s">
        <v>215</v>
      </c>
      <c r="S2631" s="3" t="s">
        <v>215</v>
      </c>
      <c r="T2631" s="3">
        <v>15.369</v>
      </c>
      <c r="U2631" s="3">
        <v>-16.715</v>
      </c>
      <c r="V2631" s="3">
        <v>-4.532</v>
      </c>
      <c r="W2631" s="3">
        <v>1.3169999999999999</v>
      </c>
      <c r="X2631" s="3">
        <v>46.95</v>
      </c>
      <c r="Y2631" s="3">
        <v>3.4510000000000001</v>
      </c>
      <c r="Z2631" s="3">
        <v>0.82199999999999995</v>
      </c>
      <c r="AA2631" s="3">
        <v>2.1150000000000002</v>
      </c>
      <c r="AB2631" s="3">
        <v>0.54800000000000004</v>
      </c>
      <c r="AC2631" s="3">
        <v>-0.94899999999999995</v>
      </c>
      <c r="AD2631" s="3">
        <v>1.7949999999999999</v>
      </c>
      <c r="AE2631" s="3">
        <v>0.93500000000000005</v>
      </c>
      <c r="AF2631" s="3">
        <v>0.42099999999999999</v>
      </c>
      <c r="AG2631" s="3">
        <v>3.5209999999999999</v>
      </c>
      <c r="AH2631" s="3">
        <v>-0.48599999999999999</v>
      </c>
      <c r="AI2631" s="3">
        <v>1.115</v>
      </c>
      <c r="AJ2631" s="3">
        <v>-0.67300000000000004</v>
      </c>
      <c r="AK2631" s="3">
        <v>-0.19500000000000001</v>
      </c>
      <c r="AL2631" s="3">
        <v>5.5759999999999996</v>
      </c>
      <c r="AM2631" s="3">
        <v>0.86599999999999999</v>
      </c>
      <c r="AN2631" s="3">
        <v>0.68700000000000006</v>
      </c>
      <c r="AO2631" s="3">
        <v>2.302</v>
      </c>
      <c r="AP2631" s="3">
        <v>2.1669999999999998</v>
      </c>
      <c r="AQ2631" s="3">
        <v>3.2629999999999999</v>
      </c>
      <c r="AR2631" s="3">
        <v>1.738</v>
      </c>
      <c r="AS2631" s="3">
        <v>-1.151</v>
      </c>
      <c r="AT2631" s="3">
        <v>4.0709999999999997</v>
      </c>
      <c r="AU2631" s="3">
        <v>3</v>
      </c>
      <c r="AV2631" s="3">
        <v>2.8</v>
      </c>
      <c r="AW2631" s="3">
        <v>2.5</v>
      </c>
      <c r="AX2631" s="3">
        <v>2.5</v>
      </c>
      <c r="AY2631" s="3">
        <v>2.54</v>
      </c>
      <c r="AZ2631" s="3">
        <v>2.54</v>
      </c>
      <c r="BA2631">
        <v>2.54</v>
      </c>
      <c r="BB2631">
        <v>2017</v>
      </c>
    </row>
    <row r="2632" spans="1:54" hidden="1" x14ac:dyDescent="0.2">
      <c r="A2632">
        <v>646</v>
      </c>
      <c r="B2632" t="s">
        <v>503</v>
      </c>
      <c r="C2632" t="s">
        <v>290</v>
      </c>
      <c r="D2632" t="s">
        <v>172</v>
      </c>
      <c r="E2632" t="s">
        <v>289</v>
      </c>
      <c r="G2632" t="s">
        <v>288</v>
      </c>
    </row>
    <row r="2633" spans="1:54" hidden="1" x14ac:dyDescent="0.2">
      <c r="A2633">
        <v>646</v>
      </c>
      <c r="B2633" t="s">
        <v>503</v>
      </c>
      <c r="C2633" t="s">
        <v>287</v>
      </c>
      <c r="D2633" t="s">
        <v>172</v>
      </c>
      <c r="E2633" t="s">
        <v>286</v>
      </c>
      <c r="F2633" t="s">
        <v>285</v>
      </c>
      <c r="G2633" t="s">
        <v>275</v>
      </c>
      <c r="I2633" t="s">
        <v>1112</v>
      </c>
      <c r="J2633" s="3">
        <v>12.303000000000001</v>
      </c>
      <c r="K2633" s="3">
        <v>5.6980000000000004</v>
      </c>
      <c r="L2633" s="3">
        <v>-6.617</v>
      </c>
      <c r="M2633" s="3">
        <v>11.053000000000001</v>
      </c>
      <c r="N2633" s="3">
        <v>1.494</v>
      </c>
      <c r="O2633" s="3">
        <v>22.050999999999998</v>
      </c>
      <c r="P2633" s="3">
        <v>123.56399999999999</v>
      </c>
      <c r="Q2633" s="3">
        <v>-41.893000000000001</v>
      </c>
      <c r="R2633" s="3">
        <v>36.058</v>
      </c>
      <c r="S2633" s="3">
        <v>4.8479999999999999</v>
      </c>
      <c r="T2633" s="3">
        <v>-10.515000000000001</v>
      </c>
      <c r="U2633" s="3">
        <v>3.3039999999999998</v>
      </c>
      <c r="V2633" s="3">
        <v>1.87</v>
      </c>
      <c r="W2633" s="3">
        <v>4.4800000000000004</v>
      </c>
      <c r="X2633" s="3">
        <v>-14.827</v>
      </c>
      <c r="Y2633" s="3">
        <v>2.3159999999999998</v>
      </c>
      <c r="Z2633" s="3">
        <v>2.9950000000000001</v>
      </c>
      <c r="AA2633" s="3">
        <v>12.084</v>
      </c>
      <c r="AB2633" s="3">
        <v>22.45</v>
      </c>
      <c r="AC2633" s="3">
        <v>-24.535</v>
      </c>
      <c r="AD2633" s="3">
        <v>-17.423999999999999</v>
      </c>
      <c r="AE2633" s="3">
        <v>-2.371</v>
      </c>
      <c r="AF2633" s="3">
        <v>11.308999999999999</v>
      </c>
      <c r="AG2633" s="3">
        <v>-2.3420000000000001</v>
      </c>
      <c r="AH2633" s="3">
        <v>5.048</v>
      </c>
      <c r="AI2633" s="3">
        <v>0.9</v>
      </c>
      <c r="AJ2633" s="3">
        <v>26.751999999999999</v>
      </c>
      <c r="AK2633" s="3">
        <v>11.321</v>
      </c>
      <c r="AL2633" s="3">
        <v>-0.79</v>
      </c>
      <c r="AM2633" s="3">
        <v>8.77</v>
      </c>
      <c r="AN2633" s="3">
        <v>12.412000000000001</v>
      </c>
      <c r="AO2633" s="3">
        <v>-17.433</v>
      </c>
      <c r="AP2633" s="3">
        <v>32.691000000000003</v>
      </c>
      <c r="AQ2633" s="3">
        <v>36.430999999999997</v>
      </c>
      <c r="AR2633" s="3">
        <v>-5.4390000000000001</v>
      </c>
      <c r="AS2633" s="3">
        <v>-10.199999999999999</v>
      </c>
      <c r="AT2633" s="3">
        <v>-16.106999999999999</v>
      </c>
      <c r="AU2633" s="3">
        <v>5.3639999999999999</v>
      </c>
      <c r="AV2633" s="3">
        <v>8.9120000000000008</v>
      </c>
      <c r="AW2633" s="3">
        <v>1.4999999999999999E-2</v>
      </c>
      <c r="AX2633" s="3">
        <v>3.8580000000000001</v>
      </c>
      <c r="AY2633" s="3">
        <v>-4.7290000000000001</v>
      </c>
      <c r="AZ2633" s="3">
        <v>2.2799999999999998</v>
      </c>
      <c r="BA2633">
        <v>-12.388</v>
      </c>
      <c r="BB2633">
        <v>2016</v>
      </c>
    </row>
    <row r="2634" spans="1:54" hidden="1" x14ac:dyDescent="0.2">
      <c r="A2634">
        <v>646</v>
      </c>
      <c r="B2634" t="s">
        <v>503</v>
      </c>
      <c r="C2634" t="s">
        <v>284</v>
      </c>
      <c r="D2634" t="s">
        <v>172</v>
      </c>
      <c r="E2634" t="s">
        <v>283</v>
      </c>
      <c r="F2634" t="s">
        <v>282</v>
      </c>
      <c r="G2634" t="s">
        <v>275</v>
      </c>
      <c r="I2634" t="s">
        <v>1112</v>
      </c>
      <c r="J2634" s="3">
        <v>12.303000000000001</v>
      </c>
      <c r="K2634" s="3">
        <v>5.6980000000000004</v>
      </c>
      <c r="L2634" s="3">
        <v>-6.617</v>
      </c>
      <c r="M2634" s="3">
        <v>11.053000000000001</v>
      </c>
      <c r="N2634" s="3">
        <v>1.494</v>
      </c>
      <c r="O2634" s="3">
        <v>22.050999999999998</v>
      </c>
      <c r="P2634" s="3">
        <v>123.56399999999999</v>
      </c>
      <c r="Q2634" s="3">
        <v>-41.893000000000001</v>
      </c>
      <c r="R2634" s="3">
        <v>36.058</v>
      </c>
      <c r="S2634" s="3">
        <v>4.8479999999999999</v>
      </c>
      <c r="T2634" s="3">
        <v>-10.515000000000001</v>
      </c>
      <c r="U2634" s="3">
        <v>3.3039999999999998</v>
      </c>
      <c r="V2634" s="3">
        <v>1.87</v>
      </c>
      <c r="W2634" s="3">
        <v>4.4800000000000004</v>
      </c>
      <c r="X2634" s="3">
        <v>-14.827</v>
      </c>
      <c r="Y2634" s="3">
        <v>2.3159999999999998</v>
      </c>
      <c r="Z2634" s="3">
        <v>2.9950000000000001</v>
      </c>
      <c r="AA2634" s="3">
        <v>12.084</v>
      </c>
      <c r="AB2634" s="3">
        <v>22.45</v>
      </c>
      <c r="AC2634" s="3">
        <v>-24.535</v>
      </c>
      <c r="AD2634" s="3">
        <v>-17.423999999999999</v>
      </c>
      <c r="AE2634" s="3">
        <v>-2.371</v>
      </c>
      <c r="AF2634" s="3">
        <v>11.308999999999999</v>
      </c>
      <c r="AG2634" s="3">
        <v>-2.3420000000000001</v>
      </c>
      <c r="AH2634" s="3">
        <v>5.048</v>
      </c>
      <c r="AI2634" s="3">
        <v>0.9</v>
      </c>
      <c r="AJ2634" s="3">
        <v>26.751999999999999</v>
      </c>
      <c r="AK2634" s="3">
        <v>11.321</v>
      </c>
      <c r="AL2634" s="3">
        <v>-0.79</v>
      </c>
      <c r="AM2634" s="3">
        <v>8.77</v>
      </c>
      <c r="AN2634" s="3">
        <v>12.412000000000001</v>
      </c>
      <c r="AO2634" s="3">
        <v>-17.433</v>
      </c>
      <c r="AP2634" s="3">
        <v>32.691000000000003</v>
      </c>
      <c r="AQ2634" s="3">
        <v>36.430999999999997</v>
      </c>
      <c r="AR2634" s="3">
        <v>-5.4390000000000001</v>
      </c>
      <c r="AS2634" s="3">
        <v>-10.199999999999999</v>
      </c>
      <c r="AT2634" s="3">
        <v>-16.106999999999999</v>
      </c>
      <c r="AU2634" s="3">
        <v>5.3639999999999999</v>
      </c>
      <c r="AV2634" s="3">
        <v>8.9120000000000008</v>
      </c>
      <c r="AW2634" s="3">
        <v>1.4999999999999999E-2</v>
      </c>
      <c r="AX2634" s="3">
        <v>3.8580000000000001</v>
      </c>
      <c r="AY2634" s="3">
        <v>-4.7290000000000001</v>
      </c>
      <c r="AZ2634" s="3">
        <v>2.2799999999999998</v>
      </c>
      <c r="BA2634">
        <v>-12.388</v>
      </c>
      <c r="BB2634">
        <v>2016</v>
      </c>
    </row>
    <row r="2635" spans="1:54" hidden="1" x14ac:dyDescent="0.2">
      <c r="A2635">
        <v>646</v>
      </c>
      <c r="B2635" t="s">
        <v>503</v>
      </c>
      <c r="C2635" t="s">
        <v>281</v>
      </c>
      <c r="D2635" t="s">
        <v>172</v>
      </c>
      <c r="E2635" t="s">
        <v>280</v>
      </c>
      <c r="F2635" t="s">
        <v>279</v>
      </c>
      <c r="G2635" t="s">
        <v>275</v>
      </c>
      <c r="I2635" t="s">
        <v>1112</v>
      </c>
      <c r="J2635" s="3">
        <v>-24.638000000000002</v>
      </c>
      <c r="K2635" s="3">
        <v>-15.819000000000001</v>
      </c>
      <c r="L2635" s="3">
        <v>1.714</v>
      </c>
      <c r="M2635" s="3">
        <v>-0.89900000000000002</v>
      </c>
      <c r="N2635" s="3">
        <v>7.2240000000000002</v>
      </c>
      <c r="O2635" s="3">
        <v>2.4710000000000001</v>
      </c>
      <c r="P2635" s="3">
        <v>-5.9039999999999999</v>
      </c>
      <c r="Q2635" s="3">
        <v>-5.9749999999999996</v>
      </c>
      <c r="R2635" s="3">
        <v>5.1619999999999999</v>
      </c>
      <c r="S2635" s="3">
        <v>25.187000000000001</v>
      </c>
      <c r="T2635" s="3">
        <v>19.512</v>
      </c>
      <c r="U2635" s="3">
        <v>-1.1140000000000001</v>
      </c>
      <c r="V2635" s="3">
        <v>2.5529999999999999</v>
      </c>
      <c r="W2635" s="3">
        <v>12.541</v>
      </c>
      <c r="X2635" s="3">
        <v>4.4889999999999999</v>
      </c>
      <c r="Y2635" s="3">
        <v>6.2309999999999999</v>
      </c>
      <c r="Z2635" s="3">
        <v>2.4300000000000002</v>
      </c>
      <c r="AA2635" s="3">
        <v>3.3780000000000001</v>
      </c>
      <c r="AB2635" s="3">
        <v>-6.2270000000000003</v>
      </c>
      <c r="AC2635" s="3">
        <v>-5.3</v>
      </c>
      <c r="AD2635" s="3">
        <v>-10.458</v>
      </c>
      <c r="AE2635" s="3">
        <v>-5.0419999999999998</v>
      </c>
      <c r="AF2635" s="3">
        <v>-8.4559999999999995</v>
      </c>
      <c r="AG2635" s="3">
        <v>5.9980000000000002</v>
      </c>
      <c r="AH2635" s="3">
        <v>5.4690000000000003</v>
      </c>
      <c r="AI2635" s="3">
        <v>-4.1689999999999996</v>
      </c>
      <c r="AJ2635" s="3">
        <v>-10.022</v>
      </c>
      <c r="AK2635" s="3">
        <v>5.2439999999999998</v>
      </c>
      <c r="AL2635" s="3">
        <v>2.7810000000000001</v>
      </c>
      <c r="AM2635" s="3">
        <v>-3.3580000000000001</v>
      </c>
      <c r="AN2635" s="3">
        <v>8.4269999999999996</v>
      </c>
      <c r="AO2635" s="3">
        <v>-2.2389999999999999</v>
      </c>
      <c r="AP2635" s="3">
        <v>-2.9769999999999999</v>
      </c>
      <c r="AQ2635" s="3">
        <v>-1.244</v>
      </c>
      <c r="AR2635" s="3">
        <v>2.1160000000000001</v>
      </c>
      <c r="AS2635" s="3">
        <v>19.765000000000001</v>
      </c>
      <c r="AT2635" s="3">
        <v>-4.0590000000000002</v>
      </c>
      <c r="AU2635" s="3">
        <v>-3.6040000000000001</v>
      </c>
      <c r="AV2635" s="3">
        <v>2.6360000000000001</v>
      </c>
      <c r="AW2635" s="3">
        <v>6.4429999999999996</v>
      </c>
      <c r="AX2635" s="3">
        <v>11.1</v>
      </c>
      <c r="AY2635" s="3">
        <v>9.3829999999999991</v>
      </c>
      <c r="AZ2635" s="3">
        <v>5.4630000000000001</v>
      </c>
      <c r="BA2635">
        <v>1.073</v>
      </c>
      <c r="BB2635">
        <v>2016</v>
      </c>
    </row>
    <row r="2636" spans="1:54" hidden="1" x14ac:dyDescent="0.2">
      <c r="A2636">
        <v>646</v>
      </c>
      <c r="B2636" t="s">
        <v>503</v>
      </c>
      <c r="C2636" t="s">
        <v>278</v>
      </c>
      <c r="D2636" t="s">
        <v>172</v>
      </c>
      <c r="E2636" t="s">
        <v>277</v>
      </c>
      <c r="F2636" t="s">
        <v>276</v>
      </c>
      <c r="G2636" t="s">
        <v>275</v>
      </c>
      <c r="I2636" t="s">
        <v>1112</v>
      </c>
      <c r="J2636" s="3">
        <v>-24.638000000000002</v>
      </c>
      <c r="K2636" s="3">
        <v>-15.819000000000001</v>
      </c>
      <c r="L2636" s="3">
        <v>1.714</v>
      </c>
      <c r="M2636" s="3">
        <v>-0.89900000000000002</v>
      </c>
      <c r="N2636" s="3">
        <v>7.2240000000000002</v>
      </c>
      <c r="O2636" s="3">
        <v>2.4710000000000001</v>
      </c>
      <c r="P2636" s="3">
        <v>-5.9039999999999999</v>
      </c>
      <c r="Q2636" s="3">
        <v>-5.9749999999999996</v>
      </c>
      <c r="R2636" s="3">
        <v>5.1619999999999999</v>
      </c>
      <c r="S2636" s="3">
        <v>25.187000000000001</v>
      </c>
      <c r="T2636" s="3">
        <v>19.512</v>
      </c>
      <c r="U2636" s="3">
        <v>-1.1140000000000001</v>
      </c>
      <c r="V2636" s="3">
        <v>2.5529999999999999</v>
      </c>
      <c r="W2636" s="3">
        <v>12.541</v>
      </c>
      <c r="X2636" s="3">
        <v>4.4889999999999999</v>
      </c>
      <c r="Y2636" s="3">
        <v>6.2309999999999999</v>
      </c>
      <c r="Z2636" s="3">
        <v>2.4300000000000002</v>
      </c>
      <c r="AA2636" s="3">
        <v>3.3780000000000001</v>
      </c>
      <c r="AB2636" s="3">
        <v>-6.2270000000000003</v>
      </c>
      <c r="AC2636" s="3">
        <v>-5.3</v>
      </c>
      <c r="AD2636" s="3">
        <v>-10.458</v>
      </c>
      <c r="AE2636" s="3">
        <v>-5.0419999999999998</v>
      </c>
      <c r="AF2636" s="3">
        <v>-8.4559999999999995</v>
      </c>
      <c r="AG2636" s="3">
        <v>5.9980000000000002</v>
      </c>
      <c r="AH2636" s="3">
        <v>5.4690000000000003</v>
      </c>
      <c r="AI2636" s="3">
        <v>-4.1689999999999996</v>
      </c>
      <c r="AJ2636" s="3">
        <v>-10.022</v>
      </c>
      <c r="AK2636" s="3">
        <v>5.2439999999999998</v>
      </c>
      <c r="AL2636" s="3">
        <v>2.7810000000000001</v>
      </c>
      <c r="AM2636" s="3">
        <v>-3.3580000000000001</v>
      </c>
      <c r="AN2636" s="3">
        <v>8.4269999999999996</v>
      </c>
      <c r="AO2636" s="3">
        <v>-2.2389999999999999</v>
      </c>
      <c r="AP2636" s="3">
        <v>-2.9769999999999999</v>
      </c>
      <c r="AQ2636" s="3">
        <v>-1.244</v>
      </c>
      <c r="AR2636" s="3">
        <v>2.1160000000000001</v>
      </c>
      <c r="AS2636" s="3">
        <v>19.765000000000001</v>
      </c>
      <c r="AT2636" s="3">
        <v>-4.0590000000000002</v>
      </c>
      <c r="AU2636" s="3">
        <v>-3.6040000000000001</v>
      </c>
      <c r="AV2636" s="3">
        <v>2.6360000000000001</v>
      </c>
      <c r="AW2636" s="3">
        <v>6.4429999999999996</v>
      </c>
      <c r="AX2636" s="3">
        <v>11.1</v>
      </c>
      <c r="AY2636" s="3">
        <v>9.3829999999999991</v>
      </c>
      <c r="AZ2636" s="3">
        <v>5.4630000000000001</v>
      </c>
      <c r="BA2636">
        <v>1.073</v>
      </c>
      <c r="BB2636">
        <v>2016</v>
      </c>
    </row>
    <row r="2637" spans="1:54" hidden="1" x14ac:dyDescent="0.2">
      <c r="A2637">
        <v>646</v>
      </c>
      <c r="B2637" t="s">
        <v>503</v>
      </c>
      <c r="C2637" t="s">
        <v>274</v>
      </c>
      <c r="D2637" t="s">
        <v>172</v>
      </c>
      <c r="E2637" t="s">
        <v>273</v>
      </c>
      <c r="F2637" t="s">
        <v>272</v>
      </c>
      <c r="G2637" t="s">
        <v>271</v>
      </c>
    </row>
    <row r="2638" spans="1:54" hidden="1" x14ac:dyDescent="0.2">
      <c r="A2638">
        <v>646</v>
      </c>
      <c r="B2638" t="s">
        <v>503</v>
      </c>
      <c r="C2638" t="s">
        <v>270</v>
      </c>
      <c r="D2638" t="s">
        <v>172</v>
      </c>
      <c r="E2638" t="s">
        <v>269</v>
      </c>
      <c r="F2638" t="s">
        <v>268</v>
      </c>
      <c r="G2638" t="s">
        <v>264</v>
      </c>
      <c r="H2638" t="s">
        <v>263</v>
      </c>
    </row>
    <row r="2639" spans="1:54" hidden="1" x14ac:dyDescent="0.2">
      <c r="A2639">
        <v>646</v>
      </c>
      <c r="B2639" t="s">
        <v>503</v>
      </c>
      <c r="C2639" t="s">
        <v>267</v>
      </c>
      <c r="D2639" t="s">
        <v>172</v>
      </c>
      <c r="E2639" t="s">
        <v>266</v>
      </c>
      <c r="F2639" t="s">
        <v>265</v>
      </c>
      <c r="G2639" t="s">
        <v>264</v>
      </c>
      <c r="H2639" t="s">
        <v>263</v>
      </c>
      <c r="I2639" t="s">
        <v>1113</v>
      </c>
      <c r="J2639" s="3">
        <v>0.748</v>
      </c>
      <c r="K2639" s="3">
        <v>0.76500000000000001</v>
      </c>
      <c r="L2639" s="3">
        <v>0.78100000000000003</v>
      </c>
      <c r="M2639" s="3">
        <v>0.79900000000000004</v>
      </c>
      <c r="N2639" s="3">
        <v>0.81599999999999995</v>
      </c>
      <c r="O2639" s="3">
        <v>0.83399999999999996</v>
      </c>
      <c r="P2639" s="3">
        <v>0.85199999999999998</v>
      </c>
      <c r="Q2639" s="3">
        <v>0.871</v>
      </c>
      <c r="R2639" s="3">
        <v>0.89</v>
      </c>
      <c r="S2639" s="3">
        <v>0.91</v>
      </c>
      <c r="T2639" s="3">
        <v>0.93</v>
      </c>
      <c r="U2639" s="3">
        <v>0.96</v>
      </c>
      <c r="V2639" s="3">
        <v>0.99</v>
      </c>
      <c r="W2639" s="3">
        <v>1.014</v>
      </c>
      <c r="X2639" s="3">
        <v>1.0389999999999999</v>
      </c>
      <c r="Y2639" s="3">
        <v>1.0649999999999999</v>
      </c>
      <c r="Z2639" s="3">
        <v>1.0920000000000001</v>
      </c>
      <c r="AA2639" s="3">
        <v>1.119</v>
      </c>
      <c r="AB2639" s="3">
        <v>1.147</v>
      </c>
      <c r="AC2639" s="3">
        <v>1.1759999999999999</v>
      </c>
      <c r="AD2639" s="3">
        <v>1.2050000000000001</v>
      </c>
      <c r="AE2639" s="3">
        <v>1.2350000000000001</v>
      </c>
      <c r="AF2639" s="3">
        <v>1.266</v>
      </c>
      <c r="AG2639" s="3">
        <v>1.298</v>
      </c>
      <c r="AH2639" s="3">
        <v>1.33</v>
      </c>
      <c r="AI2639" s="3">
        <v>1.3640000000000001</v>
      </c>
      <c r="AJ2639" s="3">
        <v>1.3979999999999999</v>
      </c>
      <c r="AK2639" s="3">
        <v>1.44</v>
      </c>
      <c r="AL2639" s="3">
        <v>1.494</v>
      </c>
      <c r="AM2639" s="3">
        <v>1.5509999999999999</v>
      </c>
      <c r="AN2639" s="3">
        <v>1.61</v>
      </c>
      <c r="AO2639" s="3">
        <v>1.671</v>
      </c>
      <c r="AP2639" s="3">
        <v>1.7350000000000001</v>
      </c>
      <c r="AQ2639" s="3">
        <v>1.8029999999999999</v>
      </c>
      <c r="AR2639" s="3">
        <v>1.829</v>
      </c>
      <c r="AS2639" s="3">
        <v>1.855</v>
      </c>
      <c r="AT2639" s="3">
        <v>1.881</v>
      </c>
      <c r="AU2639" s="3">
        <v>1.9079999999999999</v>
      </c>
      <c r="AV2639" s="3">
        <v>1.9339999999999999</v>
      </c>
      <c r="AW2639" s="3">
        <v>1.96</v>
      </c>
      <c r="AX2639" s="3">
        <v>1.986</v>
      </c>
      <c r="AY2639" s="3">
        <v>2.0110000000000001</v>
      </c>
      <c r="AZ2639" s="3">
        <v>2.036</v>
      </c>
      <c r="BA2639">
        <v>2.0609999999999999</v>
      </c>
      <c r="BB2639">
        <v>2004</v>
      </c>
    </row>
    <row r="2640" spans="1:54" hidden="1" x14ac:dyDescent="0.2">
      <c r="A2640">
        <v>646</v>
      </c>
      <c r="B2640" t="s">
        <v>503</v>
      </c>
      <c r="C2640" t="s">
        <v>262</v>
      </c>
      <c r="D2640" t="s">
        <v>172</v>
      </c>
      <c r="E2640" t="s">
        <v>260</v>
      </c>
      <c r="F2640" t="s">
        <v>259</v>
      </c>
      <c r="G2640" t="s">
        <v>225</v>
      </c>
      <c r="H2640" t="s">
        <v>222</v>
      </c>
      <c r="I2640" t="s">
        <v>1114</v>
      </c>
      <c r="J2640" s="3" t="s">
        <v>215</v>
      </c>
      <c r="K2640" s="3" t="s">
        <v>215</v>
      </c>
      <c r="L2640" s="3" t="s">
        <v>215</v>
      </c>
      <c r="M2640" s="3" t="s">
        <v>215</v>
      </c>
      <c r="N2640" s="3" t="s">
        <v>215</v>
      </c>
      <c r="O2640" s="3" t="s">
        <v>215</v>
      </c>
      <c r="P2640" s="3" t="s">
        <v>215</v>
      </c>
      <c r="Q2640" s="3" t="s">
        <v>215</v>
      </c>
      <c r="R2640" s="3" t="s">
        <v>215</v>
      </c>
      <c r="S2640" s="3" t="s">
        <v>215</v>
      </c>
      <c r="T2640" s="3">
        <v>323.72300000000001</v>
      </c>
      <c r="U2640" s="3">
        <v>374.178</v>
      </c>
      <c r="V2640" s="3">
        <v>341.13099999999997</v>
      </c>
      <c r="W2640" s="3">
        <v>350.91</v>
      </c>
      <c r="X2640" s="3">
        <v>554.53599999999994</v>
      </c>
      <c r="Y2640" s="3">
        <v>730.57399999999996</v>
      </c>
      <c r="Z2640" s="3">
        <v>755.09</v>
      </c>
      <c r="AA2640" s="3">
        <v>1029.829</v>
      </c>
      <c r="AB2640" s="3">
        <v>912.14400000000001</v>
      </c>
      <c r="AC2640" s="3">
        <v>813.58900000000006</v>
      </c>
      <c r="AD2640" s="3">
        <v>1207.598</v>
      </c>
      <c r="AE2640" s="3">
        <v>1173.6300000000001</v>
      </c>
      <c r="AF2640" s="3">
        <v>1089.8989999999999</v>
      </c>
      <c r="AG2640" s="3">
        <v>1095.1880000000001</v>
      </c>
      <c r="AH2640" s="3">
        <v>1141.846</v>
      </c>
      <c r="AI2640" s="3">
        <v>1434.1590000000001</v>
      </c>
      <c r="AJ2640" s="3">
        <v>1582.5719999999999</v>
      </c>
      <c r="AK2640" s="3">
        <v>1636.499</v>
      </c>
      <c r="AL2640" s="3">
        <v>2078.1289999999999</v>
      </c>
      <c r="AM2640" s="3">
        <v>1685.163</v>
      </c>
      <c r="AN2640" s="3">
        <v>1834.0029999999999</v>
      </c>
      <c r="AO2640" s="3">
        <v>2015.249</v>
      </c>
      <c r="AP2640" s="3">
        <v>2643.4259999999999</v>
      </c>
      <c r="AQ2640" s="3">
        <v>2746.6779999999999</v>
      </c>
      <c r="AR2640" s="3">
        <v>2672.6880000000001</v>
      </c>
      <c r="AS2640" s="3">
        <v>1797.3</v>
      </c>
      <c r="AT2640" s="3">
        <v>1424.2460000000001</v>
      </c>
      <c r="AU2640" s="3">
        <v>1533.3330000000001</v>
      </c>
      <c r="AV2640" s="3">
        <v>1792.097</v>
      </c>
      <c r="AW2640" s="3">
        <v>1898.654</v>
      </c>
      <c r="AX2640" s="3">
        <v>1975.296</v>
      </c>
      <c r="AY2640" s="3">
        <v>2062.4160000000002</v>
      </c>
      <c r="AZ2640" s="3">
        <v>2183.9259999999999</v>
      </c>
      <c r="BA2640">
        <v>2293.6239999999998</v>
      </c>
      <c r="BB2640">
        <v>2017</v>
      </c>
    </row>
    <row r="2641" spans="1:54" hidden="1" x14ac:dyDescent="0.2">
      <c r="A2641">
        <v>646</v>
      </c>
      <c r="B2641" t="s">
        <v>503</v>
      </c>
      <c r="C2641" t="s">
        <v>261</v>
      </c>
      <c r="D2641" t="s">
        <v>172</v>
      </c>
      <c r="E2641" t="s">
        <v>260</v>
      </c>
      <c r="F2641" t="s">
        <v>259</v>
      </c>
      <c r="G2641" t="s">
        <v>217</v>
      </c>
      <c r="I2641" t="s">
        <v>258</v>
      </c>
      <c r="J2641" s="3" t="s">
        <v>215</v>
      </c>
      <c r="K2641" s="3" t="s">
        <v>215</v>
      </c>
      <c r="L2641" s="3" t="s">
        <v>215</v>
      </c>
      <c r="M2641" s="3" t="s">
        <v>215</v>
      </c>
      <c r="N2641" s="3" t="s">
        <v>215</v>
      </c>
      <c r="O2641" s="3" t="s">
        <v>215</v>
      </c>
      <c r="P2641" s="3" t="s">
        <v>215</v>
      </c>
      <c r="Q2641" s="3" t="s">
        <v>215</v>
      </c>
      <c r="R2641" s="3" t="s">
        <v>215</v>
      </c>
      <c r="S2641" s="3" t="s">
        <v>215</v>
      </c>
      <c r="T2641" s="3">
        <v>18.757999999999999</v>
      </c>
      <c r="U2641" s="3">
        <v>23.053000000000001</v>
      </c>
      <c r="V2641" s="3">
        <v>21.640999999999998</v>
      </c>
      <c r="W2641" s="3">
        <v>21.526</v>
      </c>
      <c r="X2641" s="3">
        <v>22.38</v>
      </c>
      <c r="Y2641" s="3">
        <v>27.716999999999999</v>
      </c>
      <c r="Z2641" s="3">
        <v>24.343</v>
      </c>
      <c r="AA2641" s="3">
        <v>31.103999999999999</v>
      </c>
      <c r="AB2641" s="3">
        <v>32.384</v>
      </c>
      <c r="AC2641" s="3">
        <v>26.611000000000001</v>
      </c>
      <c r="AD2641" s="3">
        <v>31.428999999999998</v>
      </c>
      <c r="AE2641" s="3">
        <v>31.901</v>
      </c>
      <c r="AF2641" s="3">
        <v>29.446999999999999</v>
      </c>
      <c r="AG2641" s="3">
        <v>29.001999999999999</v>
      </c>
      <c r="AH2641" s="3">
        <v>27.867000000000001</v>
      </c>
      <c r="AI2641" s="3">
        <v>28.745000000000001</v>
      </c>
      <c r="AJ2641" s="3">
        <v>29.806999999999999</v>
      </c>
      <c r="AK2641" s="3">
        <v>27.451000000000001</v>
      </c>
      <c r="AL2641" s="3">
        <v>29.922999999999998</v>
      </c>
      <c r="AM2641" s="3">
        <v>29.367999999999999</v>
      </c>
      <c r="AN2641" s="3">
        <v>25.789000000000001</v>
      </c>
      <c r="AO2641" s="3">
        <v>23.483000000000001</v>
      </c>
      <c r="AP2641" s="3">
        <v>30.154</v>
      </c>
      <c r="AQ2641" s="3">
        <v>31.605</v>
      </c>
      <c r="AR2641" s="3">
        <v>29.734999999999999</v>
      </c>
      <c r="AS2641" s="3">
        <v>21.135999999999999</v>
      </c>
      <c r="AT2641" s="3">
        <v>17.138000000000002</v>
      </c>
      <c r="AU2641" s="3">
        <v>17.358000000000001</v>
      </c>
      <c r="AV2641" s="3">
        <v>18.986000000000001</v>
      </c>
      <c r="AW2641" s="3">
        <v>19.494</v>
      </c>
      <c r="AX2641" s="3">
        <v>19.399000000000001</v>
      </c>
      <c r="AY2641" s="3">
        <v>19.303000000000001</v>
      </c>
      <c r="AZ2641" s="3">
        <v>19.331</v>
      </c>
      <c r="BA2641">
        <v>19.236000000000001</v>
      </c>
      <c r="BB2641">
        <v>2017</v>
      </c>
    </row>
    <row r="2642" spans="1:54" hidden="1" x14ac:dyDescent="0.2">
      <c r="A2642">
        <v>646</v>
      </c>
      <c r="B2642" t="s">
        <v>503</v>
      </c>
      <c r="C2642" t="s">
        <v>257</v>
      </c>
      <c r="D2642" t="s">
        <v>172</v>
      </c>
      <c r="E2642" t="s">
        <v>255</v>
      </c>
      <c r="F2642" t="s">
        <v>254</v>
      </c>
      <c r="G2642" t="s">
        <v>225</v>
      </c>
      <c r="H2642" t="s">
        <v>222</v>
      </c>
      <c r="I2642" t="s">
        <v>1114</v>
      </c>
      <c r="J2642" s="3" t="s">
        <v>215</v>
      </c>
      <c r="K2642" s="3" t="s">
        <v>215</v>
      </c>
      <c r="L2642" s="3" t="s">
        <v>215</v>
      </c>
      <c r="M2642" s="3" t="s">
        <v>215</v>
      </c>
      <c r="N2642" s="3" t="s">
        <v>215</v>
      </c>
      <c r="O2642" s="3" t="s">
        <v>215</v>
      </c>
      <c r="P2642" s="3" t="s">
        <v>215</v>
      </c>
      <c r="Q2642" s="3" t="s">
        <v>215</v>
      </c>
      <c r="R2642" s="3" t="s">
        <v>215</v>
      </c>
      <c r="S2642" s="3" t="s">
        <v>215</v>
      </c>
      <c r="T2642" s="3">
        <v>389.89600000000002</v>
      </c>
      <c r="U2642" s="3">
        <v>407.14</v>
      </c>
      <c r="V2642" s="3">
        <v>418.31900000000002</v>
      </c>
      <c r="W2642" s="3">
        <v>438.18700000000001</v>
      </c>
      <c r="X2642" s="3">
        <v>592.42399999999998</v>
      </c>
      <c r="Y2642" s="3">
        <v>660.90599999999995</v>
      </c>
      <c r="Z2642" s="3">
        <v>689.47900000000004</v>
      </c>
      <c r="AA2642" s="3">
        <v>983.22900000000004</v>
      </c>
      <c r="AB2642" s="3">
        <v>1281.5039999999999</v>
      </c>
      <c r="AC2642" s="3">
        <v>779.52700000000004</v>
      </c>
      <c r="AD2642" s="3">
        <v>779.87800000000004</v>
      </c>
      <c r="AE2642" s="3">
        <v>1023.987</v>
      </c>
      <c r="AF2642" s="3">
        <v>952.05399999999997</v>
      </c>
      <c r="AG2642" s="3">
        <v>802.44</v>
      </c>
      <c r="AH2642" s="3">
        <v>855.32</v>
      </c>
      <c r="AI2642" s="3">
        <v>1036.152</v>
      </c>
      <c r="AJ2642" s="3">
        <v>1122.143</v>
      </c>
      <c r="AK2642" s="3">
        <v>1155.8530000000001</v>
      </c>
      <c r="AL2642" s="3">
        <v>1314.5920000000001</v>
      </c>
      <c r="AM2642" s="3">
        <v>1296.7159999999999</v>
      </c>
      <c r="AN2642" s="3">
        <v>1642.0909999999999</v>
      </c>
      <c r="AO2642" s="3">
        <v>1865.7059999999999</v>
      </c>
      <c r="AP2642" s="3">
        <v>2099.5369999999998</v>
      </c>
      <c r="AQ2642" s="3">
        <v>3013.3989999999999</v>
      </c>
      <c r="AR2642" s="3">
        <v>2135.2199999999998</v>
      </c>
      <c r="AS2642" s="3">
        <v>1892.3</v>
      </c>
      <c r="AT2642" s="3">
        <v>1815.682</v>
      </c>
      <c r="AU2642" s="3">
        <v>1696.2650000000001</v>
      </c>
      <c r="AV2642" s="3">
        <v>1716.6659999999999</v>
      </c>
      <c r="AW2642" s="3">
        <v>1801.3689999999999</v>
      </c>
      <c r="AX2642" s="3">
        <v>1857.596</v>
      </c>
      <c r="AY2642" s="3">
        <v>1914.491</v>
      </c>
      <c r="AZ2642" s="3">
        <v>2025.5840000000001</v>
      </c>
      <c r="BA2642">
        <v>1906.223</v>
      </c>
      <c r="BB2642">
        <v>2017</v>
      </c>
    </row>
    <row r="2643" spans="1:54" hidden="1" x14ac:dyDescent="0.2">
      <c r="A2643">
        <v>646</v>
      </c>
      <c r="B2643" t="s">
        <v>503</v>
      </c>
      <c r="C2643" t="s">
        <v>256</v>
      </c>
      <c r="D2643" t="s">
        <v>172</v>
      </c>
      <c r="E2643" t="s">
        <v>255</v>
      </c>
      <c r="F2643" t="s">
        <v>254</v>
      </c>
      <c r="G2643" t="s">
        <v>217</v>
      </c>
      <c r="I2643" t="s">
        <v>253</v>
      </c>
      <c r="J2643" s="3" t="s">
        <v>215</v>
      </c>
      <c r="K2643" s="3" t="s">
        <v>215</v>
      </c>
      <c r="L2643" s="3" t="s">
        <v>215</v>
      </c>
      <c r="M2643" s="3" t="s">
        <v>215</v>
      </c>
      <c r="N2643" s="3" t="s">
        <v>215</v>
      </c>
      <c r="O2643" s="3" t="s">
        <v>215</v>
      </c>
      <c r="P2643" s="3" t="s">
        <v>215</v>
      </c>
      <c r="Q2643" s="3" t="s">
        <v>215</v>
      </c>
      <c r="R2643" s="3" t="s">
        <v>215</v>
      </c>
      <c r="S2643" s="3" t="s">
        <v>215</v>
      </c>
      <c r="T2643" s="3">
        <v>22.593</v>
      </c>
      <c r="U2643" s="3">
        <v>25.084</v>
      </c>
      <c r="V2643" s="3">
        <v>26.536999999999999</v>
      </c>
      <c r="W2643" s="3">
        <v>26.879000000000001</v>
      </c>
      <c r="X2643" s="3">
        <v>23.908999999999999</v>
      </c>
      <c r="Y2643" s="3">
        <v>25.074000000000002</v>
      </c>
      <c r="Z2643" s="3">
        <v>22.228000000000002</v>
      </c>
      <c r="AA2643" s="3">
        <v>29.696999999999999</v>
      </c>
      <c r="AB2643" s="3">
        <v>45.497</v>
      </c>
      <c r="AC2643" s="3">
        <v>25.497</v>
      </c>
      <c r="AD2643" s="3">
        <v>20.297000000000001</v>
      </c>
      <c r="AE2643" s="3">
        <v>27.832999999999998</v>
      </c>
      <c r="AF2643" s="3">
        <v>25.722000000000001</v>
      </c>
      <c r="AG2643" s="3">
        <v>21.25</v>
      </c>
      <c r="AH2643" s="3">
        <v>20.873999999999999</v>
      </c>
      <c r="AI2643" s="3">
        <v>20.768000000000001</v>
      </c>
      <c r="AJ2643" s="3">
        <v>21.135000000000002</v>
      </c>
      <c r="AK2643" s="3">
        <v>19.388000000000002</v>
      </c>
      <c r="AL2643" s="3">
        <v>18.928999999999998</v>
      </c>
      <c r="AM2643" s="3">
        <v>22.597999999999999</v>
      </c>
      <c r="AN2643" s="3">
        <v>23.091000000000001</v>
      </c>
      <c r="AO2643" s="3">
        <v>21.741</v>
      </c>
      <c r="AP2643" s="3">
        <v>23.95</v>
      </c>
      <c r="AQ2643" s="3">
        <v>34.674999999999997</v>
      </c>
      <c r="AR2643" s="3">
        <v>23.754999999999999</v>
      </c>
      <c r="AS2643" s="3">
        <v>22.253</v>
      </c>
      <c r="AT2643" s="3">
        <v>21.847999999999999</v>
      </c>
      <c r="AU2643" s="3">
        <v>19.202000000000002</v>
      </c>
      <c r="AV2643" s="3">
        <v>18.187000000000001</v>
      </c>
      <c r="AW2643" s="3">
        <v>18.495000000000001</v>
      </c>
      <c r="AX2643" s="3">
        <v>18.242999999999999</v>
      </c>
      <c r="AY2643" s="3">
        <v>17.919</v>
      </c>
      <c r="AZ2643" s="3">
        <v>17.928999999999998</v>
      </c>
      <c r="BA2643">
        <v>15.987</v>
      </c>
      <c r="BB2643">
        <v>2017</v>
      </c>
    </row>
    <row r="2644" spans="1:54" hidden="1" x14ac:dyDescent="0.2">
      <c r="A2644">
        <v>646</v>
      </c>
      <c r="B2644" t="s">
        <v>503</v>
      </c>
      <c r="C2644" t="s">
        <v>252</v>
      </c>
      <c r="D2644" t="s">
        <v>172</v>
      </c>
      <c r="E2644" t="s">
        <v>250</v>
      </c>
      <c r="F2644" t="s">
        <v>249</v>
      </c>
      <c r="G2644" t="s">
        <v>225</v>
      </c>
      <c r="H2644" t="s">
        <v>222</v>
      </c>
      <c r="I2644" t="s">
        <v>1114</v>
      </c>
      <c r="J2644" s="3" t="s">
        <v>215</v>
      </c>
      <c r="K2644" s="3" t="s">
        <v>215</v>
      </c>
      <c r="L2644" s="3" t="s">
        <v>215</v>
      </c>
      <c r="M2644" s="3" t="s">
        <v>215</v>
      </c>
      <c r="N2644" s="3" t="s">
        <v>215</v>
      </c>
      <c r="O2644" s="3" t="s">
        <v>215</v>
      </c>
      <c r="P2644" s="3" t="s">
        <v>215</v>
      </c>
      <c r="Q2644" s="3" t="s">
        <v>215</v>
      </c>
      <c r="R2644" s="3" t="s">
        <v>215</v>
      </c>
      <c r="S2644" s="3" t="s">
        <v>215</v>
      </c>
      <c r="T2644" s="3">
        <v>-66.173000000000002</v>
      </c>
      <c r="U2644" s="3">
        <v>-32.962000000000003</v>
      </c>
      <c r="V2644" s="3">
        <v>-77.188000000000002</v>
      </c>
      <c r="W2644" s="3">
        <v>-87.277000000000001</v>
      </c>
      <c r="X2644" s="3">
        <v>-37.887999999999998</v>
      </c>
      <c r="Y2644" s="3">
        <v>69.668000000000006</v>
      </c>
      <c r="Z2644" s="3">
        <v>65.61</v>
      </c>
      <c r="AA2644" s="3">
        <v>46.6</v>
      </c>
      <c r="AB2644" s="3">
        <v>-369.36</v>
      </c>
      <c r="AC2644" s="3">
        <v>34.061999999999998</v>
      </c>
      <c r="AD2644" s="3">
        <v>427.72</v>
      </c>
      <c r="AE2644" s="3">
        <v>149.643</v>
      </c>
      <c r="AF2644" s="3">
        <v>137.845</v>
      </c>
      <c r="AG2644" s="3">
        <v>292.74799999999999</v>
      </c>
      <c r="AH2644" s="3">
        <v>286.52600000000001</v>
      </c>
      <c r="AI2644" s="3">
        <v>398.00700000000001</v>
      </c>
      <c r="AJ2644" s="3">
        <v>460.42899999999997</v>
      </c>
      <c r="AK2644" s="3">
        <v>480.64600000000002</v>
      </c>
      <c r="AL2644" s="3">
        <v>763.53700000000003</v>
      </c>
      <c r="AM2644" s="3">
        <v>388.447</v>
      </c>
      <c r="AN2644" s="3">
        <v>191.91200000000001</v>
      </c>
      <c r="AO2644" s="3">
        <v>149.54300000000001</v>
      </c>
      <c r="AP2644" s="3">
        <v>543.88900000000001</v>
      </c>
      <c r="AQ2644" s="3">
        <v>-266.72199999999998</v>
      </c>
      <c r="AR2644" s="3">
        <v>537.46799999999996</v>
      </c>
      <c r="AS2644" s="3">
        <v>-95</v>
      </c>
      <c r="AT2644" s="3">
        <v>-391.43599999999998</v>
      </c>
      <c r="AU2644" s="3">
        <v>-162.93199999999999</v>
      </c>
      <c r="AV2644" s="3">
        <v>75.430999999999997</v>
      </c>
      <c r="AW2644" s="3">
        <v>97.284999999999997</v>
      </c>
      <c r="AX2644" s="3">
        <v>117.7</v>
      </c>
      <c r="AY2644" s="3">
        <v>147.92500000000001</v>
      </c>
      <c r="AZ2644" s="3">
        <v>158.34200000000001</v>
      </c>
      <c r="BA2644">
        <v>387.40100000000001</v>
      </c>
      <c r="BB2644">
        <v>2017</v>
      </c>
    </row>
    <row r="2645" spans="1:54" hidden="1" x14ac:dyDescent="0.2">
      <c r="A2645">
        <v>646</v>
      </c>
      <c r="B2645" t="s">
        <v>503</v>
      </c>
      <c r="C2645" t="s">
        <v>251</v>
      </c>
      <c r="D2645" t="s">
        <v>172</v>
      </c>
      <c r="E2645" t="s">
        <v>250</v>
      </c>
      <c r="F2645" t="s">
        <v>249</v>
      </c>
      <c r="G2645" t="s">
        <v>217</v>
      </c>
      <c r="I2645" t="s">
        <v>248</v>
      </c>
      <c r="J2645" s="3" t="s">
        <v>215</v>
      </c>
      <c r="K2645" s="3" t="s">
        <v>215</v>
      </c>
      <c r="L2645" s="3" t="s">
        <v>215</v>
      </c>
      <c r="M2645" s="3" t="s">
        <v>215</v>
      </c>
      <c r="N2645" s="3" t="s">
        <v>215</v>
      </c>
      <c r="O2645" s="3" t="s">
        <v>215</v>
      </c>
      <c r="P2645" s="3" t="s">
        <v>215</v>
      </c>
      <c r="Q2645" s="3" t="s">
        <v>215</v>
      </c>
      <c r="R2645" s="3" t="s">
        <v>215</v>
      </c>
      <c r="S2645" s="3" t="s">
        <v>215</v>
      </c>
      <c r="T2645" s="3">
        <v>-3.8340000000000001</v>
      </c>
      <c r="U2645" s="3">
        <v>-2.0310000000000001</v>
      </c>
      <c r="V2645" s="3">
        <v>-4.8970000000000002</v>
      </c>
      <c r="W2645" s="3">
        <v>-5.3540000000000001</v>
      </c>
      <c r="X2645" s="3">
        <v>-1.5289999999999999</v>
      </c>
      <c r="Y2645" s="3">
        <v>2.6429999999999998</v>
      </c>
      <c r="Z2645" s="3">
        <v>2.1150000000000002</v>
      </c>
      <c r="AA2645" s="3">
        <v>1.407</v>
      </c>
      <c r="AB2645" s="3">
        <v>-13.113</v>
      </c>
      <c r="AC2645" s="3">
        <v>1.1140000000000001</v>
      </c>
      <c r="AD2645" s="3">
        <v>11.132</v>
      </c>
      <c r="AE2645" s="3">
        <v>4.0670000000000002</v>
      </c>
      <c r="AF2645" s="3">
        <v>3.7240000000000002</v>
      </c>
      <c r="AG2645" s="3">
        <v>7.7519999999999998</v>
      </c>
      <c r="AH2645" s="3">
        <v>6.9930000000000003</v>
      </c>
      <c r="AI2645" s="3">
        <v>7.9770000000000003</v>
      </c>
      <c r="AJ2645" s="3">
        <v>8.6720000000000006</v>
      </c>
      <c r="AK2645" s="3">
        <v>8.0619999999999994</v>
      </c>
      <c r="AL2645" s="3">
        <v>10.994</v>
      </c>
      <c r="AM2645" s="3">
        <v>6.77</v>
      </c>
      <c r="AN2645" s="3">
        <v>2.6989999999999998</v>
      </c>
      <c r="AO2645" s="3">
        <v>1.7430000000000001</v>
      </c>
      <c r="AP2645" s="3">
        <v>6.2039999999999997</v>
      </c>
      <c r="AQ2645" s="3">
        <v>-3.069</v>
      </c>
      <c r="AR2645" s="3">
        <v>5.98</v>
      </c>
      <c r="AS2645" s="3">
        <v>-1.117</v>
      </c>
      <c r="AT2645" s="3">
        <v>-4.71</v>
      </c>
      <c r="AU2645" s="3">
        <v>-1.8440000000000001</v>
      </c>
      <c r="AV2645" s="3">
        <v>0.79900000000000004</v>
      </c>
      <c r="AW2645" s="3">
        <v>0.999</v>
      </c>
      <c r="AX2645" s="3">
        <v>1.1559999999999999</v>
      </c>
      <c r="AY2645" s="3">
        <v>1.385</v>
      </c>
      <c r="AZ2645" s="3">
        <v>1.4019999999999999</v>
      </c>
      <c r="BA2645">
        <v>3.2490000000000001</v>
      </c>
      <c r="BB2645">
        <v>2017</v>
      </c>
    </row>
    <row r="2646" spans="1:54" hidden="1" x14ac:dyDescent="0.2">
      <c r="A2646">
        <v>646</v>
      </c>
      <c r="B2646" t="s">
        <v>503</v>
      </c>
      <c r="C2646" t="s">
        <v>247</v>
      </c>
      <c r="D2646" t="s">
        <v>172</v>
      </c>
      <c r="E2646" t="s">
        <v>245</v>
      </c>
      <c r="F2646" t="s">
        <v>244</v>
      </c>
      <c r="G2646" t="s">
        <v>225</v>
      </c>
      <c r="H2646" t="s">
        <v>222</v>
      </c>
    </row>
    <row r="2647" spans="1:54" hidden="1" x14ac:dyDescent="0.2">
      <c r="A2647">
        <v>646</v>
      </c>
      <c r="B2647" t="s">
        <v>503</v>
      </c>
      <c r="C2647" t="s">
        <v>246</v>
      </c>
      <c r="D2647" t="s">
        <v>172</v>
      </c>
      <c r="E2647" t="s">
        <v>245</v>
      </c>
      <c r="F2647" t="s">
        <v>244</v>
      </c>
      <c r="G2647" t="s">
        <v>243</v>
      </c>
    </row>
    <row r="2648" spans="1:54" hidden="1" x14ac:dyDescent="0.2">
      <c r="A2648">
        <v>646</v>
      </c>
      <c r="B2648" t="s">
        <v>503</v>
      </c>
      <c r="C2648" t="s">
        <v>242</v>
      </c>
      <c r="D2648" t="s">
        <v>172</v>
      </c>
      <c r="E2648" t="s">
        <v>240</v>
      </c>
      <c r="F2648" t="s">
        <v>239</v>
      </c>
      <c r="G2648" t="s">
        <v>225</v>
      </c>
      <c r="H2648" t="s">
        <v>222</v>
      </c>
      <c r="I2648" t="s">
        <v>1114</v>
      </c>
      <c r="J2648" s="3" t="s">
        <v>215</v>
      </c>
      <c r="K2648" s="3" t="s">
        <v>215</v>
      </c>
      <c r="L2648" s="3" t="s">
        <v>215</v>
      </c>
      <c r="M2648" s="3" t="s">
        <v>215</v>
      </c>
      <c r="N2648" s="3" t="s">
        <v>215</v>
      </c>
      <c r="O2648" s="3" t="s">
        <v>215</v>
      </c>
      <c r="P2648" s="3" t="s">
        <v>215</v>
      </c>
      <c r="Q2648" s="3" t="s">
        <v>215</v>
      </c>
      <c r="R2648" s="3" t="s">
        <v>215</v>
      </c>
      <c r="S2648" s="3" t="s">
        <v>215</v>
      </c>
      <c r="T2648" s="3">
        <v>24.109000000000002</v>
      </c>
      <c r="U2648" s="3">
        <v>59.024000000000001</v>
      </c>
      <c r="V2648" s="3">
        <v>16.911999999999999</v>
      </c>
      <c r="W2648" s="3">
        <v>19.71</v>
      </c>
      <c r="X2648" s="3">
        <v>118.374</v>
      </c>
      <c r="Y2648" s="3">
        <v>280.62299999999999</v>
      </c>
      <c r="Z2648" s="3">
        <v>251.751</v>
      </c>
      <c r="AA2648" s="3">
        <v>241.62899999999999</v>
      </c>
      <c r="AB2648" s="3">
        <v>-167.85599999999999</v>
      </c>
      <c r="AC2648" s="3">
        <v>229.989</v>
      </c>
      <c r="AD2648" s="3">
        <v>639.75</v>
      </c>
      <c r="AE2648" s="3">
        <v>453.34800000000001</v>
      </c>
      <c r="AF2648" s="3">
        <v>289.125</v>
      </c>
      <c r="AG2648" s="3">
        <v>434.24799999999999</v>
      </c>
      <c r="AH2648" s="3">
        <v>437.32600000000002</v>
      </c>
      <c r="AI2648" s="3">
        <v>527.17700000000002</v>
      </c>
      <c r="AJ2648" s="3">
        <v>577.04899999999998</v>
      </c>
      <c r="AK2648" s="3">
        <v>599.41200000000003</v>
      </c>
      <c r="AL2648" s="3">
        <v>877.93299999999999</v>
      </c>
      <c r="AM2648" s="3">
        <v>470.63900000000001</v>
      </c>
      <c r="AN2648" s="3">
        <v>288.71199999999999</v>
      </c>
      <c r="AO2648" s="3">
        <v>244.101</v>
      </c>
      <c r="AP2648" s="3">
        <v>637.60900000000004</v>
      </c>
      <c r="AQ2648" s="3">
        <v>-131.553</v>
      </c>
      <c r="AR2648" s="3">
        <v>682.7</v>
      </c>
      <c r="AS2648" s="3">
        <v>77.3</v>
      </c>
      <c r="AT2648" s="3">
        <v>-198.262</v>
      </c>
      <c r="AU2648" s="3">
        <v>86.281000000000006</v>
      </c>
      <c r="AV2648" s="3">
        <v>304.851</v>
      </c>
      <c r="AW2648" s="3">
        <v>347.68599999999998</v>
      </c>
      <c r="AX2648" s="3">
        <v>376.68400000000003</v>
      </c>
      <c r="AY2648" s="3">
        <v>408.60700000000003</v>
      </c>
      <c r="AZ2648" s="3">
        <v>420.31099999999998</v>
      </c>
      <c r="BA2648">
        <v>653.16700000000003</v>
      </c>
      <c r="BB2648">
        <v>2017</v>
      </c>
    </row>
    <row r="2649" spans="1:54" hidden="1" x14ac:dyDescent="0.2">
      <c r="A2649">
        <v>646</v>
      </c>
      <c r="B2649" t="s">
        <v>503</v>
      </c>
      <c r="C2649" t="s">
        <v>241</v>
      </c>
      <c r="D2649" t="s">
        <v>172</v>
      </c>
      <c r="E2649" t="s">
        <v>240</v>
      </c>
      <c r="F2649" t="s">
        <v>239</v>
      </c>
      <c r="G2649" t="s">
        <v>217</v>
      </c>
      <c r="I2649" t="s">
        <v>238</v>
      </c>
      <c r="J2649" s="3" t="s">
        <v>215</v>
      </c>
      <c r="K2649" s="3" t="s">
        <v>215</v>
      </c>
      <c r="L2649" s="3" t="s">
        <v>215</v>
      </c>
      <c r="M2649" s="3" t="s">
        <v>215</v>
      </c>
      <c r="N2649" s="3" t="s">
        <v>215</v>
      </c>
      <c r="O2649" s="3" t="s">
        <v>215</v>
      </c>
      <c r="P2649" s="3" t="s">
        <v>215</v>
      </c>
      <c r="Q2649" s="3" t="s">
        <v>215</v>
      </c>
      <c r="R2649" s="3" t="s">
        <v>215</v>
      </c>
      <c r="S2649" s="3" t="s">
        <v>215</v>
      </c>
      <c r="T2649" s="3">
        <v>1.397</v>
      </c>
      <c r="U2649" s="3">
        <v>3.6360000000000001</v>
      </c>
      <c r="V2649" s="3">
        <v>1.073</v>
      </c>
      <c r="W2649" s="3">
        <v>1.2090000000000001</v>
      </c>
      <c r="X2649" s="3">
        <v>4.7770000000000001</v>
      </c>
      <c r="Y2649" s="3">
        <v>10.646000000000001</v>
      </c>
      <c r="Z2649" s="3">
        <v>8.1159999999999997</v>
      </c>
      <c r="AA2649" s="3">
        <v>7.298</v>
      </c>
      <c r="AB2649" s="3">
        <v>-5.9589999999999996</v>
      </c>
      <c r="AC2649" s="3">
        <v>7.5229999999999997</v>
      </c>
      <c r="AD2649" s="3">
        <v>16.649999999999999</v>
      </c>
      <c r="AE2649" s="3">
        <v>12.321999999999999</v>
      </c>
      <c r="AF2649" s="3">
        <v>7.8120000000000003</v>
      </c>
      <c r="AG2649" s="3">
        <v>11.499000000000001</v>
      </c>
      <c r="AH2649" s="3">
        <v>10.673</v>
      </c>
      <c r="AI2649" s="3">
        <v>10.566000000000001</v>
      </c>
      <c r="AJ2649" s="3">
        <v>10.868</v>
      </c>
      <c r="AK2649" s="3">
        <v>10.055</v>
      </c>
      <c r="AL2649" s="3">
        <v>12.641999999999999</v>
      </c>
      <c r="AM2649" s="3">
        <v>8.202</v>
      </c>
      <c r="AN2649" s="3">
        <v>4.0599999999999996</v>
      </c>
      <c r="AO2649" s="3">
        <v>2.8439999999999999</v>
      </c>
      <c r="AP2649" s="3">
        <v>7.2729999999999997</v>
      </c>
      <c r="AQ2649" s="3">
        <v>-1.514</v>
      </c>
      <c r="AR2649" s="3">
        <v>7.5949999999999998</v>
      </c>
      <c r="AS2649" s="3">
        <v>0.90900000000000003</v>
      </c>
      <c r="AT2649" s="3">
        <v>-2.3860000000000001</v>
      </c>
      <c r="AU2649" s="3">
        <v>0.97699999999999998</v>
      </c>
      <c r="AV2649" s="3">
        <v>3.23</v>
      </c>
      <c r="AW2649" s="3">
        <v>3.57</v>
      </c>
      <c r="AX2649" s="3">
        <v>3.6989999999999998</v>
      </c>
      <c r="AY2649" s="3">
        <v>3.8239999999999998</v>
      </c>
      <c r="AZ2649" s="3">
        <v>3.72</v>
      </c>
      <c r="BA2649">
        <v>5.4779999999999998</v>
      </c>
      <c r="BB2649">
        <v>2017</v>
      </c>
    </row>
    <row r="2650" spans="1:54" hidden="1" x14ac:dyDescent="0.2">
      <c r="A2650">
        <v>646</v>
      </c>
      <c r="B2650" t="s">
        <v>503</v>
      </c>
      <c r="C2650" t="s">
        <v>237</v>
      </c>
      <c r="D2650" t="s">
        <v>172</v>
      </c>
      <c r="E2650" t="s">
        <v>235</v>
      </c>
      <c r="F2650" t="s">
        <v>234</v>
      </c>
      <c r="G2650" t="s">
        <v>225</v>
      </c>
      <c r="H2650" t="s">
        <v>222</v>
      </c>
    </row>
    <row r="2651" spans="1:54" hidden="1" x14ac:dyDescent="0.2">
      <c r="A2651">
        <v>646</v>
      </c>
      <c r="B2651" t="s">
        <v>503</v>
      </c>
      <c r="C2651" t="s">
        <v>236</v>
      </c>
      <c r="D2651" t="s">
        <v>172</v>
      </c>
      <c r="E2651" t="s">
        <v>235</v>
      </c>
      <c r="F2651" t="s">
        <v>234</v>
      </c>
      <c r="G2651" t="s">
        <v>217</v>
      </c>
    </row>
    <row r="2652" spans="1:54" hidden="1" x14ac:dyDescent="0.2">
      <c r="A2652">
        <v>646</v>
      </c>
      <c r="B2652" t="s">
        <v>503</v>
      </c>
      <c r="C2652" t="s">
        <v>233</v>
      </c>
      <c r="D2652" t="s">
        <v>172</v>
      </c>
      <c r="E2652" t="s">
        <v>231</v>
      </c>
      <c r="F2652" t="s">
        <v>230</v>
      </c>
      <c r="G2652" t="s">
        <v>225</v>
      </c>
      <c r="H2652" t="s">
        <v>222</v>
      </c>
      <c r="I2652" t="s">
        <v>1114</v>
      </c>
      <c r="J2652" s="3" t="s">
        <v>215</v>
      </c>
      <c r="K2652" s="3" t="s">
        <v>215</v>
      </c>
      <c r="L2652" s="3" t="s">
        <v>215</v>
      </c>
      <c r="M2652" s="3" t="s">
        <v>215</v>
      </c>
      <c r="N2652" s="3" t="s">
        <v>215</v>
      </c>
      <c r="O2652" s="3" t="s">
        <v>215</v>
      </c>
      <c r="P2652" s="3" t="s">
        <v>215</v>
      </c>
      <c r="Q2652" s="3" t="s">
        <v>215</v>
      </c>
      <c r="R2652" s="3" t="s">
        <v>215</v>
      </c>
      <c r="S2652" s="3" t="s">
        <v>215</v>
      </c>
      <c r="T2652" s="3">
        <v>1553.085</v>
      </c>
      <c r="U2652" s="3">
        <v>1450.2380000000001</v>
      </c>
      <c r="V2652" s="3">
        <v>1385.13</v>
      </c>
      <c r="W2652" s="3">
        <v>1469.384</v>
      </c>
      <c r="X2652" s="3">
        <v>1765.8430000000001</v>
      </c>
      <c r="Y2652" s="3">
        <v>1933.655</v>
      </c>
      <c r="Z2652" s="3">
        <v>2002.2170000000001</v>
      </c>
      <c r="AA2652" s="3">
        <v>1888.5260000000001</v>
      </c>
      <c r="AB2652" s="3">
        <v>2466.9859999999999</v>
      </c>
      <c r="AC2652" s="3">
        <v>2234.4850000000001</v>
      </c>
      <c r="AD2652" s="3">
        <v>2785.5320000000002</v>
      </c>
      <c r="AE2652" s="3">
        <v>2979.2559999999999</v>
      </c>
      <c r="AF2652" s="3">
        <v>3000.6239999999998</v>
      </c>
      <c r="AG2652" s="3">
        <v>2652.4670000000001</v>
      </c>
      <c r="AH2652" s="3">
        <v>2470.864</v>
      </c>
      <c r="AI2652" s="3">
        <v>2461.0189999999998</v>
      </c>
      <c r="AJ2652" s="3">
        <v>2102.4250000000002</v>
      </c>
      <c r="AK2652" s="3">
        <v>2339.1509999999998</v>
      </c>
      <c r="AL2652" s="3">
        <v>1392.6579999999999</v>
      </c>
      <c r="AM2652" s="3">
        <v>1491.4369999999999</v>
      </c>
      <c r="AN2652" s="3">
        <v>1514.404</v>
      </c>
      <c r="AO2652" s="3">
        <v>1838.604</v>
      </c>
      <c r="AP2652" s="3">
        <v>1879.749</v>
      </c>
      <c r="AQ2652" s="3">
        <v>2703.864</v>
      </c>
      <c r="AR2652" s="3">
        <v>3061.6750000000002</v>
      </c>
      <c r="AS2652" s="3">
        <v>3801.3130000000001</v>
      </c>
      <c r="AT2652" s="3">
        <v>5335.3450000000003</v>
      </c>
      <c r="AU2652" s="3">
        <v>5394.2740000000003</v>
      </c>
      <c r="AV2652" s="3">
        <v>5595.7160000000003</v>
      </c>
      <c r="AW2652" s="3">
        <v>5779.7740000000003</v>
      </c>
      <c r="AX2652" s="3">
        <v>5765.5420000000004</v>
      </c>
      <c r="AY2652" s="3">
        <v>5819.7030000000004</v>
      </c>
      <c r="AZ2652" s="3">
        <v>5835.3440000000001</v>
      </c>
      <c r="BA2652">
        <v>5597.1549999999997</v>
      </c>
      <c r="BB2652">
        <v>2017</v>
      </c>
    </row>
    <row r="2653" spans="1:54" hidden="1" x14ac:dyDescent="0.2">
      <c r="A2653">
        <v>646</v>
      </c>
      <c r="B2653" t="s">
        <v>503</v>
      </c>
      <c r="C2653" t="s">
        <v>232</v>
      </c>
      <c r="D2653" t="s">
        <v>172</v>
      </c>
      <c r="E2653" t="s">
        <v>231</v>
      </c>
      <c r="F2653" t="s">
        <v>230</v>
      </c>
      <c r="G2653" t="s">
        <v>217</v>
      </c>
      <c r="I2653" t="s">
        <v>229</v>
      </c>
      <c r="J2653" s="3" t="s">
        <v>215</v>
      </c>
      <c r="K2653" s="3" t="s">
        <v>215</v>
      </c>
      <c r="L2653" s="3" t="s">
        <v>215</v>
      </c>
      <c r="M2653" s="3" t="s">
        <v>215</v>
      </c>
      <c r="N2653" s="3" t="s">
        <v>215</v>
      </c>
      <c r="O2653" s="3" t="s">
        <v>215</v>
      </c>
      <c r="P2653" s="3" t="s">
        <v>215</v>
      </c>
      <c r="Q2653" s="3" t="s">
        <v>215</v>
      </c>
      <c r="R2653" s="3" t="s">
        <v>215</v>
      </c>
      <c r="S2653" s="3" t="s">
        <v>215</v>
      </c>
      <c r="T2653" s="3">
        <v>89.994</v>
      </c>
      <c r="U2653" s="3">
        <v>89.347999999999999</v>
      </c>
      <c r="V2653" s="3">
        <v>87.87</v>
      </c>
      <c r="W2653" s="3">
        <v>90.135000000000005</v>
      </c>
      <c r="X2653" s="3">
        <v>71.266000000000005</v>
      </c>
      <c r="Y2653" s="3">
        <v>73.36</v>
      </c>
      <c r="Z2653" s="3">
        <v>64.549000000000007</v>
      </c>
      <c r="AA2653" s="3">
        <v>57.04</v>
      </c>
      <c r="AB2653" s="3">
        <v>87.584999999999994</v>
      </c>
      <c r="AC2653" s="3">
        <v>73.085999999999999</v>
      </c>
      <c r="AD2653" s="3">
        <v>72.497</v>
      </c>
      <c r="AE2653" s="3">
        <v>80.978999999999999</v>
      </c>
      <c r="AF2653" s="3">
        <v>81.069999999999993</v>
      </c>
      <c r="AG2653" s="3">
        <v>70.241</v>
      </c>
      <c r="AH2653" s="3">
        <v>60.301000000000002</v>
      </c>
      <c r="AI2653" s="3">
        <v>49.326000000000001</v>
      </c>
      <c r="AJ2653" s="3">
        <v>39.597999999999999</v>
      </c>
      <c r="AK2653" s="3">
        <v>39.237000000000002</v>
      </c>
      <c r="AL2653" s="3">
        <v>20.053000000000001</v>
      </c>
      <c r="AM2653" s="3">
        <v>25.992000000000001</v>
      </c>
      <c r="AN2653" s="3">
        <v>21.295000000000002</v>
      </c>
      <c r="AO2653" s="3">
        <v>21.425000000000001</v>
      </c>
      <c r="AP2653" s="3">
        <v>21.442</v>
      </c>
      <c r="AQ2653" s="3">
        <v>31.113</v>
      </c>
      <c r="AR2653" s="3">
        <v>34.063000000000002</v>
      </c>
      <c r="AS2653" s="3">
        <v>44.703000000000003</v>
      </c>
      <c r="AT2653" s="3">
        <v>64.198999999999998</v>
      </c>
      <c r="AU2653" s="3">
        <v>61.064999999999998</v>
      </c>
      <c r="AV2653" s="3">
        <v>59.281999999999996</v>
      </c>
      <c r="AW2653" s="3">
        <v>59.341999999999999</v>
      </c>
      <c r="AX2653" s="3">
        <v>56.622</v>
      </c>
      <c r="AY2653" s="3">
        <v>54.469000000000001</v>
      </c>
      <c r="AZ2653" s="3">
        <v>51.651000000000003</v>
      </c>
      <c r="BA2653">
        <v>46.942999999999998</v>
      </c>
      <c r="BB2653">
        <v>2017</v>
      </c>
    </row>
    <row r="2654" spans="1:54" hidden="1" x14ac:dyDescent="0.2">
      <c r="A2654">
        <v>646</v>
      </c>
      <c r="B2654" t="s">
        <v>503</v>
      </c>
      <c r="C2654" t="s">
        <v>228</v>
      </c>
      <c r="D2654" t="s">
        <v>172</v>
      </c>
      <c r="E2654" t="s">
        <v>227</v>
      </c>
      <c r="F2654" t="s">
        <v>226</v>
      </c>
      <c r="G2654" t="s">
        <v>225</v>
      </c>
      <c r="H2654" t="s">
        <v>222</v>
      </c>
      <c r="I2654" t="s">
        <v>1114</v>
      </c>
      <c r="J2654" s="3">
        <v>963.20500000000004</v>
      </c>
      <c r="K2654" s="3">
        <v>1117.0840000000001</v>
      </c>
      <c r="L2654" s="3">
        <v>1266.0640000000001</v>
      </c>
      <c r="M2654" s="3">
        <v>1405.672</v>
      </c>
      <c r="N2654" s="3">
        <v>1550.0730000000001</v>
      </c>
      <c r="O2654" s="3">
        <v>1678.288</v>
      </c>
      <c r="P2654" s="3">
        <v>1693.1959999999999</v>
      </c>
      <c r="Q2654" s="3">
        <v>1111.759</v>
      </c>
      <c r="R2654" s="3">
        <v>1214.9480000000001</v>
      </c>
      <c r="S2654" s="3">
        <v>1422.221</v>
      </c>
      <c r="T2654" s="3">
        <v>1725.761</v>
      </c>
      <c r="U2654" s="3">
        <v>1623.127</v>
      </c>
      <c r="V2654" s="3">
        <v>1576.3340000000001</v>
      </c>
      <c r="W2654" s="3">
        <v>1630.1969999999999</v>
      </c>
      <c r="X2654" s="3">
        <v>2477.828</v>
      </c>
      <c r="Y2654" s="3">
        <v>2635.8490000000002</v>
      </c>
      <c r="Z2654" s="3">
        <v>3101.85</v>
      </c>
      <c r="AA2654" s="3">
        <v>3310.8910000000001</v>
      </c>
      <c r="AB2654" s="3">
        <v>2816.6689999999999</v>
      </c>
      <c r="AC2654" s="3">
        <v>3057.337</v>
      </c>
      <c r="AD2654" s="3">
        <v>3842.2779999999998</v>
      </c>
      <c r="AE2654" s="3">
        <v>3679.0279999999998</v>
      </c>
      <c r="AF2654" s="3">
        <v>3701.2730000000001</v>
      </c>
      <c r="AG2654" s="3">
        <v>3776.2359999999999</v>
      </c>
      <c r="AH2654" s="3">
        <v>4097.5320000000002</v>
      </c>
      <c r="AI2654" s="3">
        <v>4989.26</v>
      </c>
      <c r="AJ2654" s="3">
        <v>5309.4480000000003</v>
      </c>
      <c r="AK2654" s="3">
        <v>5961.5789999999997</v>
      </c>
      <c r="AL2654" s="3">
        <v>6944.8220000000001</v>
      </c>
      <c r="AM2654" s="3">
        <v>5738.1189999999997</v>
      </c>
      <c r="AN2654" s="3">
        <v>7111.4769999999999</v>
      </c>
      <c r="AO2654" s="3">
        <v>8581.5830000000005</v>
      </c>
      <c r="AP2654" s="3">
        <v>8766.4889999999996</v>
      </c>
      <c r="AQ2654" s="3">
        <v>8690.5169999999998</v>
      </c>
      <c r="AR2654" s="3">
        <v>8988.3250000000007</v>
      </c>
      <c r="AS2654" s="3">
        <v>8503.4449999999997</v>
      </c>
      <c r="AT2654" s="3">
        <v>8310.6360000000004</v>
      </c>
      <c r="AU2654" s="3">
        <v>8833.59</v>
      </c>
      <c r="AV2654" s="3">
        <v>9439.1450000000004</v>
      </c>
      <c r="AW2654" s="3">
        <v>9739.7029999999995</v>
      </c>
      <c r="AX2654" s="3">
        <v>10182.540999999999</v>
      </c>
      <c r="AY2654" s="3">
        <v>10684.367</v>
      </c>
      <c r="AZ2654" s="3">
        <v>11297.677</v>
      </c>
      <c r="BA2654">
        <v>11923.386</v>
      </c>
      <c r="BB2654">
        <v>2017</v>
      </c>
    </row>
    <row r="2655" spans="1:54" hidden="1" x14ac:dyDescent="0.2">
      <c r="A2655">
        <v>646</v>
      </c>
      <c r="B2655" t="s">
        <v>503</v>
      </c>
      <c r="C2655" t="s">
        <v>224</v>
      </c>
      <c r="D2655" t="s">
        <v>172</v>
      </c>
      <c r="E2655" t="s">
        <v>219</v>
      </c>
      <c r="F2655" t="s">
        <v>218</v>
      </c>
      <c r="G2655" t="s">
        <v>223</v>
      </c>
      <c r="H2655" t="s">
        <v>222</v>
      </c>
      <c r="I2655" t="s">
        <v>1115</v>
      </c>
      <c r="J2655" s="3">
        <v>1.246</v>
      </c>
      <c r="K2655" s="3">
        <v>0.64100000000000001</v>
      </c>
      <c r="L2655" s="3">
        <v>0.51300000000000001</v>
      </c>
      <c r="M2655" s="3">
        <v>0.45100000000000001</v>
      </c>
      <c r="N2655" s="3">
        <v>0.63500000000000001</v>
      </c>
      <c r="O2655" s="3">
        <v>0.374</v>
      </c>
      <c r="P2655" s="3">
        <v>-0.94799999999999995</v>
      </c>
      <c r="Q2655" s="3">
        <v>-0.26600000000000001</v>
      </c>
      <c r="R2655" s="3">
        <v>-0.60199999999999998</v>
      </c>
      <c r="S2655" s="3">
        <v>-0.17699999999999999</v>
      </c>
      <c r="T2655" s="3">
        <v>0.15</v>
      </c>
      <c r="U2655" s="3">
        <v>9.0999999999999998E-2</v>
      </c>
      <c r="V2655" s="3">
        <v>-0.22600000000000001</v>
      </c>
      <c r="W2655" s="3">
        <v>-5.8000000000000003E-2</v>
      </c>
      <c r="X2655" s="3">
        <v>0.33600000000000002</v>
      </c>
      <c r="Y2655" s="3">
        <v>0.46500000000000002</v>
      </c>
      <c r="Z2655" s="3">
        <v>0.88900000000000001</v>
      </c>
      <c r="AA2655" s="3">
        <v>0.53100000000000003</v>
      </c>
      <c r="AB2655" s="3">
        <v>-0.621</v>
      </c>
      <c r="AC2655" s="3">
        <v>0.39</v>
      </c>
      <c r="AD2655" s="3">
        <v>1.0009999999999999</v>
      </c>
      <c r="AE2655" s="3">
        <v>0.51700000000000002</v>
      </c>
      <c r="AF2655" s="3">
        <v>0.33800000000000002</v>
      </c>
      <c r="AG2655" s="3">
        <v>0.76600000000000001</v>
      </c>
      <c r="AH2655" s="3">
        <v>0.92400000000000004</v>
      </c>
      <c r="AI2655" s="3">
        <v>1.9830000000000001</v>
      </c>
      <c r="AJ2655" s="3">
        <v>1.796</v>
      </c>
      <c r="AK2655" s="3">
        <v>1.7010000000000001</v>
      </c>
      <c r="AL2655" s="3">
        <v>3.371</v>
      </c>
      <c r="AM2655" s="3">
        <v>0.53900000000000003</v>
      </c>
      <c r="AN2655" s="3">
        <v>2.1440000000000001</v>
      </c>
      <c r="AO2655" s="3">
        <v>4.3710000000000004</v>
      </c>
      <c r="AP2655" s="3">
        <v>3.0739999999999998</v>
      </c>
      <c r="AQ2655" s="3">
        <v>1.282</v>
      </c>
      <c r="AR2655" s="3">
        <v>1.3759999999999999</v>
      </c>
      <c r="AS2655" s="3">
        <v>-0.80100000000000005</v>
      </c>
      <c r="AT2655" s="3">
        <v>-1.419</v>
      </c>
      <c r="AU2655" s="3">
        <v>-0.72899999999999998</v>
      </c>
      <c r="AV2655" s="3">
        <v>-0.26800000000000002</v>
      </c>
      <c r="AW2655" s="3">
        <v>-0.33800000000000002</v>
      </c>
      <c r="AX2655" s="3">
        <v>-0.14099999999999999</v>
      </c>
      <c r="AY2655" s="3">
        <v>0.56899999999999995</v>
      </c>
      <c r="AZ2655" s="3">
        <v>0.90200000000000002</v>
      </c>
      <c r="BA2655">
        <v>1.6279999999999999</v>
      </c>
      <c r="BB2655">
        <v>2016</v>
      </c>
    </row>
    <row r="2656" spans="1:54" hidden="1" x14ac:dyDescent="0.2">
      <c r="A2656">
        <v>646</v>
      </c>
      <c r="B2656" t="s">
        <v>503</v>
      </c>
      <c r="C2656" t="s">
        <v>220</v>
      </c>
      <c r="D2656" t="s">
        <v>172</v>
      </c>
      <c r="E2656" t="s">
        <v>219</v>
      </c>
      <c r="F2656" t="s">
        <v>218</v>
      </c>
      <c r="G2656" t="s">
        <v>217</v>
      </c>
      <c r="I2656" t="s">
        <v>216</v>
      </c>
      <c r="J2656" s="3">
        <v>27.326000000000001</v>
      </c>
      <c r="K2656" s="3">
        <v>15.581</v>
      </c>
      <c r="L2656" s="3">
        <v>13.324</v>
      </c>
      <c r="M2656" s="3">
        <v>12.222</v>
      </c>
      <c r="N2656" s="3">
        <v>17.905000000000001</v>
      </c>
      <c r="O2656" s="3">
        <v>10.000999999999999</v>
      </c>
      <c r="P2656" s="3">
        <v>-19.385000000000002</v>
      </c>
      <c r="Q2656" s="3">
        <v>-7.1970000000000001</v>
      </c>
      <c r="R2656" s="3">
        <v>-14.756</v>
      </c>
      <c r="S2656" s="3">
        <v>-3.9769999999999999</v>
      </c>
      <c r="T2656" s="3">
        <v>2.367</v>
      </c>
      <c r="U2656" s="3">
        <v>1.581</v>
      </c>
      <c r="V2656" s="3">
        <v>-3.7909999999999999</v>
      </c>
      <c r="W2656" s="3">
        <v>-1.006</v>
      </c>
      <c r="X2656" s="3">
        <v>7.5220000000000002</v>
      </c>
      <c r="Y2656" s="3">
        <v>8.7970000000000006</v>
      </c>
      <c r="Z2656" s="3">
        <v>14.654999999999999</v>
      </c>
      <c r="AA2656" s="3">
        <v>9.3670000000000009</v>
      </c>
      <c r="AB2656" s="3">
        <v>-12.999000000000001</v>
      </c>
      <c r="AC2656" s="3">
        <v>7.8620000000000001</v>
      </c>
      <c r="AD2656" s="3">
        <v>18.548999999999999</v>
      </c>
      <c r="AE2656" s="3">
        <v>10.302</v>
      </c>
      <c r="AF2656" s="3">
        <v>6.3460000000000001</v>
      </c>
      <c r="AG2656" s="3">
        <v>11.766999999999999</v>
      </c>
      <c r="AH2656" s="3">
        <v>11.907</v>
      </c>
      <c r="AI2656" s="3">
        <v>20.93</v>
      </c>
      <c r="AJ2656" s="3">
        <v>17.670000000000002</v>
      </c>
      <c r="AK2656" s="3">
        <v>13.653</v>
      </c>
      <c r="AL2656" s="3">
        <v>21.632999999999999</v>
      </c>
      <c r="AM2656" s="3">
        <v>4.4219999999999997</v>
      </c>
      <c r="AN2656" s="3">
        <v>14.904</v>
      </c>
      <c r="AO2656" s="3">
        <v>24.012</v>
      </c>
      <c r="AP2656" s="3">
        <v>17.89</v>
      </c>
      <c r="AQ2656" s="3">
        <v>7.2880000000000003</v>
      </c>
      <c r="AR2656" s="3">
        <v>7.5570000000000004</v>
      </c>
      <c r="AS2656" s="3">
        <v>-5.5709999999999997</v>
      </c>
      <c r="AT2656" s="3">
        <v>-10.124000000000001</v>
      </c>
      <c r="AU2656" s="3">
        <v>-4.7910000000000004</v>
      </c>
      <c r="AV2656" s="3">
        <v>-1.5369999999999999</v>
      </c>
      <c r="AW2656" s="3">
        <v>-1.87</v>
      </c>
      <c r="AX2656" s="3">
        <v>-0.74399999999999999</v>
      </c>
      <c r="AY2656" s="3">
        <v>2.8639999999999999</v>
      </c>
      <c r="AZ2656" s="3">
        <v>4.2969999999999997</v>
      </c>
      <c r="BA2656">
        <v>7.3639999999999999</v>
      </c>
      <c r="BB2656">
        <v>2016</v>
      </c>
    </row>
    <row r="2657" spans="1:54" x14ac:dyDescent="0.2">
      <c r="A2657">
        <v>648</v>
      </c>
      <c r="B2657" t="s">
        <v>502</v>
      </c>
      <c r="C2657" t="s">
        <v>352</v>
      </c>
      <c r="D2657" t="s">
        <v>118</v>
      </c>
      <c r="E2657" t="s">
        <v>349</v>
      </c>
      <c r="F2657" t="s">
        <v>351</v>
      </c>
      <c r="G2657" t="s">
        <v>225</v>
      </c>
      <c r="H2657" t="s">
        <v>222</v>
      </c>
      <c r="I2657" t="s">
        <v>1116</v>
      </c>
      <c r="J2657" s="3">
        <v>7.8789999999999996</v>
      </c>
      <c r="K2657" s="3">
        <v>7.1289999999999996</v>
      </c>
      <c r="L2657" s="3">
        <v>8.609</v>
      </c>
      <c r="M2657" s="3">
        <v>9.7720000000000002</v>
      </c>
      <c r="N2657" s="3">
        <v>9.0280000000000005</v>
      </c>
      <c r="O2657" s="3">
        <v>9.3569999999999993</v>
      </c>
      <c r="P2657" s="3">
        <v>9.5779999999999994</v>
      </c>
      <c r="Q2657" s="3">
        <v>9.8469999999999995</v>
      </c>
      <c r="R2657" s="3">
        <v>10.013999999999999</v>
      </c>
      <c r="S2657" s="3">
        <v>10.448</v>
      </c>
      <c r="T2657" s="3">
        <v>11.042999999999999</v>
      </c>
      <c r="U2657" s="3">
        <v>11.282</v>
      </c>
      <c r="V2657" s="3">
        <v>11.481</v>
      </c>
      <c r="W2657" s="3">
        <v>11.920999999999999</v>
      </c>
      <c r="X2657" s="3">
        <v>11.516</v>
      </c>
      <c r="Y2657" s="3">
        <v>11.898</v>
      </c>
      <c r="Z2657" s="3">
        <v>12.244</v>
      </c>
      <c r="AA2657" s="3">
        <v>12.417</v>
      </c>
      <c r="AB2657" s="3">
        <v>13.225</v>
      </c>
      <c r="AC2657" s="3">
        <v>14.071</v>
      </c>
      <c r="AD2657" s="3">
        <v>14.848000000000001</v>
      </c>
      <c r="AE2657" s="3">
        <v>15.702</v>
      </c>
      <c r="AF2657" s="3">
        <v>15.193</v>
      </c>
      <c r="AG2657" s="3">
        <v>16.236999999999998</v>
      </c>
      <c r="AH2657" s="3">
        <v>17.381</v>
      </c>
      <c r="AI2657" s="3">
        <v>17.216999999999999</v>
      </c>
      <c r="AJ2657" s="3">
        <v>17.411000000000001</v>
      </c>
      <c r="AK2657" s="3">
        <v>18.042999999999999</v>
      </c>
      <c r="AL2657" s="3">
        <v>19.077999999999999</v>
      </c>
      <c r="AM2657" s="3">
        <v>20.308</v>
      </c>
      <c r="AN2657" s="3">
        <v>21.634</v>
      </c>
      <c r="AO2657" s="3">
        <v>20.704000000000001</v>
      </c>
      <c r="AP2657" s="3">
        <v>21.864000000000001</v>
      </c>
      <c r="AQ2657" s="3">
        <v>22.911000000000001</v>
      </c>
      <c r="AR2657" s="3">
        <v>23.117000000000001</v>
      </c>
      <c r="AS2657" s="3">
        <v>24.111000000000001</v>
      </c>
      <c r="AT2657" s="3">
        <v>24.645</v>
      </c>
      <c r="AU2657" s="3">
        <v>25.513000000000002</v>
      </c>
      <c r="AV2657" s="3">
        <v>26.896999999999998</v>
      </c>
      <c r="AW2657" s="3">
        <v>28.29</v>
      </c>
      <c r="AX2657" s="3">
        <v>29.684000000000001</v>
      </c>
      <c r="AY2657" s="3">
        <v>31.11</v>
      </c>
      <c r="AZ2657" s="3">
        <v>32.616</v>
      </c>
      <c r="BA2657">
        <v>34.195</v>
      </c>
      <c r="BB2657">
        <v>2016</v>
      </c>
    </row>
    <row r="2658" spans="1:54" hidden="1" x14ac:dyDescent="0.2">
      <c r="A2658">
        <v>648</v>
      </c>
      <c r="B2658" t="s">
        <v>502</v>
      </c>
      <c r="C2658" t="s">
        <v>350</v>
      </c>
      <c r="D2658" t="s">
        <v>118</v>
      </c>
      <c r="E2658" t="s">
        <v>349</v>
      </c>
      <c r="F2658" t="s">
        <v>348</v>
      </c>
      <c r="G2658" t="s">
        <v>275</v>
      </c>
      <c r="I2658" t="s">
        <v>347</v>
      </c>
      <c r="J2658" s="3">
        <v>0.70499999999999996</v>
      </c>
      <c r="K2658" s="3">
        <v>-9.5229999999999997</v>
      </c>
      <c r="L2658" s="3">
        <v>20.759</v>
      </c>
      <c r="M2658" s="3">
        <v>13.518000000000001</v>
      </c>
      <c r="N2658" s="3">
        <v>-7.62</v>
      </c>
      <c r="O2658" s="3">
        <v>3.649</v>
      </c>
      <c r="P2658" s="3">
        <v>2.3639999999999999</v>
      </c>
      <c r="Q2658" s="3">
        <v>2.8</v>
      </c>
      <c r="R2658" s="3">
        <v>1.702</v>
      </c>
      <c r="S2658" s="3">
        <v>4.3310000000000004</v>
      </c>
      <c r="T2658" s="3">
        <v>5.6959999999999997</v>
      </c>
      <c r="U2658" s="3">
        <v>2.1629999999999998</v>
      </c>
      <c r="V2658" s="3">
        <v>1.7629999999999999</v>
      </c>
      <c r="W2658" s="3">
        <v>3.8330000000000002</v>
      </c>
      <c r="X2658" s="3">
        <v>-3.3980000000000001</v>
      </c>
      <c r="Y2658" s="3">
        <v>3.32</v>
      </c>
      <c r="Z2658" s="3">
        <v>2.9060000000000001</v>
      </c>
      <c r="AA2658" s="3">
        <v>1.417</v>
      </c>
      <c r="AB2658" s="3">
        <v>6.5</v>
      </c>
      <c r="AC2658" s="3">
        <v>6.399</v>
      </c>
      <c r="AD2658" s="3">
        <v>5.5250000000000004</v>
      </c>
      <c r="AE2658" s="3">
        <v>5.7530000000000001</v>
      </c>
      <c r="AF2658" s="3">
        <v>-3.2469999999999999</v>
      </c>
      <c r="AG2658" s="3">
        <v>6.8739999999999997</v>
      </c>
      <c r="AH2658" s="3">
        <v>7.0460000000000003</v>
      </c>
      <c r="AI2658" s="3">
        <v>-0.94199999999999995</v>
      </c>
      <c r="AJ2658" s="3">
        <v>1.1240000000000001</v>
      </c>
      <c r="AK2658" s="3">
        <v>3.6309999999999998</v>
      </c>
      <c r="AL2658" s="3">
        <v>5.7350000000000003</v>
      </c>
      <c r="AM2658" s="3">
        <v>6.45</v>
      </c>
      <c r="AN2658" s="3">
        <v>6.5259999999999998</v>
      </c>
      <c r="AO2658" s="3">
        <v>-4.2949999999999999</v>
      </c>
      <c r="AP2658" s="3">
        <v>5.6</v>
      </c>
      <c r="AQ2658" s="3">
        <v>4.7889999999999997</v>
      </c>
      <c r="AR2658" s="3">
        <v>0.9</v>
      </c>
      <c r="AS2658" s="3">
        <v>4.3</v>
      </c>
      <c r="AT2658" s="3">
        <v>2.2160000000000002</v>
      </c>
      <c r="AU2658" s="3">
        <v>3.5190000000000001</v>
      </c>
      <c r="AV2658" s="3">
        <v>5.4269999999999996</v>
      </c>
      <c r="AW2658" s="3">
        <v>5.18</v>
      </c>
      <c r="AX2658" s="3">
        <v>4.9260000000000002</v>
      </c>
      <c r="AY2658" s="3">
        <v>4.8049999999999997</v>
      </c>
      <c r="AZ2658" s="3">
        <v>4.8410000000000002</v>
      </c>
      <c r="BA2658">
        <v>4.8410000000000002</v>
      </c>
      <c r="BB2658">
        <v>2016</v>
      </c>
    </row>
    <row r="2659" spans="1:54" hidden="1" x14ac:dyDescent="0.2">
      <c r="A2659">
        <v>648</v>
      </c>
      <c r="B2659" t="s">
        <v>502</v>
      </c>
      <c r="C2659" t="s">
        <v>346</v>
      </c>
      <c r="D2659" t="s">
        <v>118</v>
      </c>
      <c r="E2659" t="s">
        <v>342</v>
      </c>
      <c r="F2659" t="s">
        <v>345</v>
      </c>
      <c r="G2659" t="s">
        <v>225</v>
      </c>
      <c r="H2659" t="s">
        <v>222</v>
      </c>
      <c r="I2659" t="s">
        <v>1116</v>
      </c>
      <c r="J2659" s="3">
        <v>0.627</v>
      </c>
      <c r="K2659" s="3">
        <v>0.68700000000000006</v>
      </c>
      <c r="L2659" s="3">
        <v>0.753</v>
      </c>
      <c r="M2659" s="3">
        <v>0.874</v>
      </c>
      <c r="N2659" s="3">
        <v>0.89200000000000002</v>
      </c>
      <c r="O2659" s="3">
        <v>1.129</v>
      </c>
      <c r="P2659" s="3">
        <v>1.5660000000000001</v>
      </c>
      <c r="Q2659" s="3">
        <v>2.145</v>
      </c>
      <c r="R2659" s="3">
        <v>2.3610000000000002</v>
      </c>
      <c r="S2659" s="3">
        <v>2.8029999999999999</v>
      </c>
      <c r="T2659" s="3">
        <v>3.4159999999999999</v>
      </c>
      <c r="U2659" s="3">
        <v>3.9950000000000001</v>
      </c>
      <c r="V2659" s="3">
        <v>4.3890000000000002</v>
      </c>
      <c r="W2659" s="3">
        <v>4.8170000000000002</v>
      </c>
      <c r="X2659" s="3">
        <v>5.0140000000000002</v>
      </c>
      <c r="Y2659" s="3">
        <v>5.2210000000000001</v>
      </c>
      <c r="Z2659" s="3">
        <v>5.5940000000000003</v>
      </c>
      <c r="AA2659" s="3">
        <v>6.0330000000000004</v>
      </c>
      <c r="AB2659" s="3">
        <v>6.4649999999999999</v>
      </c>
      <c r="AC2659" s="3">
        <v>7.1040000000000001</v>
      </c>
      <c r="AD2659" s="3">
        <v>7.7679999999999998</v>
      </c>
      <c r="AE2659" s="3">
        <v>9.4619999999999997</v>
      </c>
      <c r="AF2659" s="3">
        <v>10.629</v>
      </c>
      <c r="AG2659" s="3">
        <v>14.47</v>
      </c>
      <c r="AH2659" s="3">
        <v>17.381</v>
      </c>
      <c r="AI2659" s="3">
        <v>17.835999999999999</v>
      </c>
      <c r="AJ2659" s="3">
        <v>18.385000000000002</v>
      </c>
      <c r="AK2659" s="3">
        <v>19.870999999999999</v>
      </c>
      <c r="AL2659" s="3">
        <v>21.433</v>
      </c>
      <c r="AM2659" s="3">
        <v>23.997</v>
      </c>
      <c r="AN2659" s="3">
        <v>26.661999999999999</v>
      </c>
      <c r="AO2659" s="3">
        <v>26.465</v>
      </c>
      <c r="AP2659" s="3">
        <v>29.190999999999999</v>
      </c>
      <c r="AQ2659" s="3">
        <v>32.323999999999998</v>
      </c>
      <c r="AR2659" s="3">
        <v>34.774000000000001</v>
      </c>
      <c r="AS2659" s="3">
        <v>38.581000000000003</v>
      </c>
      <c r="AT2659" s="3">
        <v>42.252000000000002</v>
      </c>
      <c r="AU2659" s="3">
        <v>47.289000000000001</v>
      </c>
      <c r="AV2659" s="3">
        <v>52.576999999999998</v>
      </c>
      <c r="AW2659" s="3">
        <v>57.972999999999999</v>
      </c>
      <c r="AX2659" s="3">
        <v>63.645000000000003</v>
      </c>
      <c r="AY2659" s="3">
        <v>69.847999999999999</v>
      </c>
      <c r="AZ2659" s="3">
        <v>76.573999999999998</v>
      </c>
      <c r="BA2659">
        <v>83.941000000000003</v>
      </c>
      <c r="BB2659">
        <v>2016</v>
      </c>
    </row>
    <row r="2660" spans="1:54" hidden="1" x14ac:dyDescent="0.2">
      <c r="A2660">
        <v>648</v>
      </c>
      <c r="B2660" t="s">
        <v>502</v>
      </c>
      <c r="C2660" t="s">
        <v>344</v>
      </c>
      <c r="D2660" t="s">
        <v>118</v>
      </c>
      <c r="E2660" t="s">
        <v>342</v>
      </c>
      <c r="F2660" t="s">
        <v>343</v>
      </c>
      <c r="G2660" t="s">
        <v>223</v>
      </c>
      <c r="H2660" t="s">
        <v>222</v>
      </c>
      <c r="I2660" t="s">
        <v>310</v>
      </c>
      <c r="J2660" s="3">
        <v>0.36399999999999999</v>
      </c>
      <c r="K2660" s="3">
        <v>0.34899999999999998</v>
      </c>
      <c r="L2660" s="3">
        <v>0.33</v>
      </c>
      <c r="M2660" s="3">
        <v>0.33200000000000002</v>
      </c>
      <c r="N2660" s="3">
        <v>0.23799999999999999</v>
      </c>
      <c r="O2660" s="3">
        <v>0.28999999999999998</v>
      </c>
      <c r="P2660" s="3">
        <v>0.22600000000000001</v>
      </c>
      <c r="Q2660" s="3">
        <v>0.30299999999999999</v>
      </c>
      <c r="R2660" s="3">
        <v>0.35199999999999998</v>
      </c>
      <c r="S2660" s="3">
        <v>0.37</v>
      </c>
      <c r="T2660" s="3">
        <v>0.434</v>
      </c>
      <c r="U2660" s="3">
        <v>0.45700000000000002</v>
      </c>
      <c r="V2660" s="3">
        <v>0.49299999999999999</v>
      </c>
      <c r="W2660" s="3">
        <v>0.52800000000000002</v>
      </c>
      <c r="X2660" s="3">
        <v>0.52300000000000002</v>
      </c>
      <c r="Y2660" s="3">
        <v>0.54700000000000004</v>
      </c>
      <c r="Z2660" s="3">
        <v>0.57099999999999995</v>
      </c>
      <c r="AA2660" s="3">
        <v>0.59099999999999997</v>
      </c>
      <c r="AB2660" s="3">
        <v>0.60699999999999998</v>
      </c>
      <c r="AC2660" s="3">
        <v>0.623</v>
      </c>
      <c r="AD2660" s="3">
        <v>0.60799999999999998</v>
      </c>
      <c r="AE2660" s="3">
        <v>0.60299999999999998</v>
      </c>
      <c r="AF2660" s="3">
        <v>0.53400000000000003</v>
      </c>
      <c r="AG2660" s="3">
        <v>0.50700000000000001</v>
      </c>
      <c r="AH2660" s="3">
        <v>0.57899999999999996</v>
      </c>
      <c r="AI2660" s="3">
        <v>0.624</v>
      </c>
      <c r="AJ2660" s="3">
        <v>0.65500000000000003</v>
      </c>
      <c r="AK2660" s="3">
        <v>0.79900000000000004</v>
      </c>
      <c r="AL2660" s="3">
        <v>0.96599999999999997</v>
      </c>
      <c r="AM2660" s="3">
        <v>0.90100000000000002</v>
      </c>
      <c r="AN2660" s="3">
        <v>0.95199999999999996</v>
      </c>
      <c r="AO2660" s="3">
        <v>0.89800000000000002</v>
      </c>
      <c r="AP2660" s="3">
        <v>0.91</v>
      </c>
      <c r="AQ2660" s="3">
        <v>0.89900000000000002</v>
      </c>
      <c r="AR2660" s="3">
        <v>0.83299999999999996</v>
      </c>
      <c r="AS2660" s="3">
        <v>0.89200000000000002</v>
      </c>
      <c r="AT2660" s="3">
        <v>0.96499999999999997</v>
      </c>
      <c r="AU2660" s="3">
        <v>1.0089999999999999</v>
      </c>
      <c r="AV2660" s="3">
        <v>1.085</v>
      </c>
      <c r="AW2660" s="3">
        <v>1.159</v>
      </c>
      <c r="AX2660" s="3">
        <v>1.2270000000000001</v>
      </c>
      <c r="AY2660" s="3">
        <v>1.292</v>
      </c>
      <c r="AZ2660" s="3">
        <v>1.36</v>
      </c>
      <c r="BA2660">
        <v>1.4259999999999999</v>
      </c>
      <c r="BB2660">
        <v>2016</v>
      </c>
    </row>
    <row r="2661" spans="1:54" hidden="1" x14ac:dyDescent="0.2">
      <c r="A2661">
        <v>648</v>
      </c>
      <c r="B2661" t="s">
        <v>502</v>
      </c>
      <c r="C2661" t="s">
        <v>213</v>
      </c>
      <c r="D2661" t="s">
        <v>118</v>
      </c>
      <c r="E2661" t="s">
        <v>342</v>
      </c>
      <c r="F2661" t="s">
        <v>341</v>
      </c>
      <c r="G2661" t="s">
        <v>323</v>
      </c>
      <c r="H2661" t="s">
        <v>222</v>
      </c>
      <c r="I2661" t="s">
        <v>310</v>
      </c>
      <c r="J2661" s="3">
        <v>0.435</v>
      </c>
      <c r="K2661" s="3">
        <v>0.43099999999999999</v>
      </c>
      <c r="L2661" s="3">
        <v>0.55200000000000005</v>
      </c>
      <c r="M2661" s="3">
        <v>0.65200000000000002</v>
      </c>
      <c r="N2661" s="3">
        <v>0.623</v>
      </c>
      <c r="O2661" s="3">
        <v>0.66700000000000004</v>
      </c>
      <c r="P2661" s="3">
        <v>0.69599999999999995</v>
      </c>
      <c r="Q2661" s="3">
        <v>0.73399999999999999</v>
      </c>
      <c r="R2661" s="3">
        <v>0.77300000000000002</v>
      </c>
      <c r="S2661" s="3">
        <v>0.83799999999999997</v>
      </c>
      <c r="T2661" s="3">
        <v>0.91800000000000004</v>
      </c>
      <c r="U2661" s="3">
        <v>0.96899999999999997</v>
      </c>
      <c r="V2661" s="3">
        <v>1.0089999999999999</v>
      </c>
      <c r="W2661" s="3">
        <v>1.0720000000000001</v>
      </c>
      <c r="X2661" s="3">
        <v>1.0580000000000001</v>
      </c>
      <c r="Y2661" s="3">
        <v>1.1160000000000001</v>
      </c>
      <c r="Z2661" s="3">
        <v>1.169</v>
      </c>
      <c r="AA2661" s="3">
        <v>1.206</v>
      </c>
      <c r="AB2661" s="3">
        <v>1.298</v>
      </c>
      <c r="AC2661" s="3">
        <v>1.4019999999999999</v>
      </c>
      <c r="AD2661" s="3">
        <v>1.514</v>
      </c>
      <c r="AE2661" s="3">
        <v>1.637</v>
      </c>
      <c r="AF2661" s="3">
        <v>1.6080000000000001</v>
      </c>
      <c r="AG2661" s="3">
        <v>1.7529999999999999</v>
      </c>
      <c r="AH2661" s="3">
        <v>1.9279999999999999</v>
      </c>
      <c r="AI2661" s="3">
        <v>1.972</v>
      </c>
      <c r="AJ2661" s="3">
        <v>2.0550000000000002</v>
      </c>
      <c r="AK2661" s="3">
        <v>2.1859999999999999</v>
      </c>
      <c r="AL2661" s="3">
        <v>2.3570000000000002</v>
      </c>
      <c r="AM2661" s="3">
        <v>2.528</v>
      </c>
      <c r="AN2661" s="3">
        <v>2.726</v>
      </c>
      <c r="AO2661" s="3">
        <v>2.6629999999999998</v>
      </c>
      <c r="AP2661" s="3">
        <v>2.8639999999999999</v>
      </c>
      <c r="AQ2661" s="3">
        <v>3.0489999999999999</v>
      </c>
      <c r="AR2661" s="3">
        <v>3.1320000000000001</v>
      </c>
      <c r="AS2661" s="3">
        <v>3.302</v>
      </c>
      <c r="AT2661" s="3">
        <v>3.4180000000000001</v>
      </c>
      <c r="AU2661" s="3">
        <v>3.6019999999999999</v>
      </c>
      <c r="AV2661" s="3">
        <v>3.8839999999999999</v>
      </c>
      <c r="AW2661" s="3">
        <v>4.1740000000000004</v>
      </c>
      <c r="AX2661" s="3">
        <v>4.4649999999999999</v>
      </c>
      <c r="AY2661" s="3">
        <v>4.7690000000000001</v>
      </c>
      <c r="AZ2661" s="3">
        <v>5.0860000000000003</v>
      </c>
      <c r="BA2661">
        <v>5.4249999999999998</v>
      </c>
      <c r="BB2661">
        <v>2016</v>
      </c>
    </row>
    <row r="2662" spans="1:54" hidden="1" x14ac:dyDescent="0.2">
      <c r="A2662">
        <v>648</v>
      </c>
      <c r="B2662" t="s">
        <v>502</v>
      </c>
      <c r="C2662" t="s">
        <v>340</v>
      </c>
      <c r="D2662" t="s">
        <v>118</v>
      </c>
      <c r="E2662" t="s">
        <v>339</v>
      </c>
      <c r="F2662" t="s">
        <v>338</v>
      </c>
      <c r="G2662" t="s">
        <v>295</v>
      </c>
      <c r="I2662" t="s">
        <v>337</v>
      </c>
      <c r="J2662" s="3">
        <v>7.9610000000000003</v>
      </c>
      <c r="K2662" s="3">
        <v>9.6430000000000007</v>
      </c>
      <c r="L2662" s="3">
        <v>8.7520000000000007</v>
      </c>
      <c r="M2662" s="3">
        <v>8.9469999999999992</v>
      </c>
      <c r="N2662" s="3">
        <v>9.8770000000000007</v>
      </c>
      <c r="O2662" s="3">
        <v>12.061</v>
      </c>
      <c r="P2662" s="3">
        <v>16.353000000000002</v>
      </c>
      <c r="Q2662" s="3">
        <v>21.782</v>
      </c>
      <c r="R2662" s="3">
        <v>23.571999999999999</v>
      </c>
      <c r="S2662" s="3">
        <v>26.832000000000001</v>
      </c>
      <c r="T2662" s="3">
        <v>30.937000000000001</v>
      </c>
      <c r="U2662" s="3">
        <v>35.411999999999999</v>
      </c>
      <c r="V2662" s="3">
        <v>38.231999999999999</v>
      </c>
      <c r="W2662" s="3">
        <v>40.406999999999996</v>
      </c>
      <c r="X2662" s="3">
        <v>43.542999999999999</v>
      </c>
      <c r="Y2662" s="3">
        <v>43.877000000000002</v>
      </c>
      <c r="Z2662" s="3">
        <v>45.683999999999997</v>
      </c>
      <c r="AA2662" s="3">
        <v>48.587000000000003</v>
      </c>
      <c r="AB2662" s="3">
        <v>48.884999999999998</v>
      </c>
      <c r="AC2662" s="3">
        <v>50.487000000000002</v>
      </c>
      <c r="AD2662" s="3">
        <v>52.319000000000003</v>
      </c>
      <c r="AE2662" s="3">
        <v>60.26</v>
      </c>
      <c r="AF2662" s="3">
        <v>69.962000000000003</v>
      </c>
      <c r="AG2662" s="3">
        <v>89.114999999999995</v>
      </c>
      <c r="AH2662" s="3">
        <v>100</v>
      </c>
      <c r="AI2662" s="3">
        <v>103.59399999999999</v>
      </c>
      <c r="AJ2662" s="3">
        <v>105.595</v>
      </c>
      <c r="AK2662" s="3">
        <v>110.129</v>
      </c>
      <c r="AL2662" s="3">
        <v>112.34399999999999</v>
      </c>
      <c r="AM2662" s="3">
        <v>118.163</v>
      </c>
      <c r="AN2662" s="3">
        <v>123.24299999999999</v>
      </c>
      <c r="AO2662" s="3">
        <v>127.822</v>
      </c>
      <c r="AP2662" s="3">
        <v>133.51300000000001</v>
      </c>
      <c r="AQ2662" s="3">
        <v>141.08799999999999</v>
      </c>
      <c r="AR2662" s="3">
        <v>150.42400000000001</v>
      </c>
      <c r="AS2662" s="3">
        <v>160.01300000000001</v>
      </c>
      <c r="AT2662" s="3">
        <v>171.43899999999999</v>
      </c>
      <c r="AU2662" s="3">
        <v>185.35499999999999</v>
      </c>
      <c r="AV2662" s="3">
        <v>195.47399999999999</v>
      </c>
      <c r="AW2662" s="3">
        <v>204.92099999999999</v>
      </c>
      <c r="AX2662" s="3">
        <v>214.40899999999999</v>
      </c>
      <c r="AY2662" s="3">
        <v>224.518</v>
      </c>
      <c r="AZ2662" s="3">
        <v>234.773</v>
      </c>
      <c r="BA2662">
        <v>245.47399999999999</v>
      </c>
      <c r="BB2662">
        <v>2016</v>
      </c>
    </row>
    <row r="2663" spans="1:54" hidden="1" x14ac:dyDescent="0.2">
      <c r="A2663">
        <v>648</v>
      </c>
      <c r="B2663" t="s">
        <v>502</v>
      </c>
      <c r="C2663" t="s">
        <v>336</v>
      </c>
      <c r="D2663" t="s">
        <v>118</v>
      </c>
      <c r="E2663" t="s">
        <v>333</v>
      </c>
      <c r="F2663" t="s">
        <v>335</v>
      </c>
      <c r="G2663" t="s">
        <v>225</v>
      </c>
      <c r="H2663" t="s">
        <v>322</v>
      </c>
      <c r="I2663" t="s">
        <v>330</v>
      </c>
      <c r="J2663" s="3">
        <v>13948.812</v>
      </c>
      <c r="K2663" s="3">
        <v>11886.599</v>
      </c>
      <c r="L2663" s="3">
        <v>13842.037</v>
      </c>
      <c r="M2663" s="3">
        <v>15108.991</v>
      </c>
      <c r="N2663" s="3">
        <v>13409.269</v>
      </c>
      <c r="O2663" s="3">
        <v>13352.494000000001</v>
      </c>
      <c r="P2663" s="3">
        <v>13131.053</v>
      </c>
      <c r="Q2663" s="3">
        <v>12968.351000000001</v>
      </c>
      <c r="R2663" s="3">
        <v>12670.896000000001</v>
      </c>
      <c r="S2663" s="3">
        <v>12700.288</v>
      </c>
      <c r="T2663" s="3">
        <v>12896.234</v>
      </c>
      <c r="U2663" s="3">
        <v>12657.512000000001</v>
      </c>
      <c r="V2663" s="3">
        <v>12374.59</v>
      </c>
      <c r="W2663" s="3">
        <v>12138.244000000001</v>
      </c>
      <c r="X2663" s="3">
        <v>11333.117</v>
      </c>
      <c r="Y2663" s="3">
        <v>11355.380999999999</v>
      </c>
      <c r="Z2663" s="3">
        <v>11345.002</v>
      </c>
      <c r="AA2663" s="3">
        <v>11006.713</v>
      </c>
      <c r="AB2663" s="3">
        <v>11391.258</v>
      </c>
      <c r="AC2663" s="3">
        <v>11770.615</v>
      </c>
      <c r="AD2663" s="3">
        <v>12053.659</v>
      </c>
      <c r="AE2663" s="3">
        <v>12359.317999999999</v>
      </c>
      <c r="AF2663" s="3">
        <v>11585.475</v>
      </c>
      <c r="AG2663" s="3">
        <v>11990.15</v>
      </c>
      <c r="AH2663" s="3">
        <v>12427.653</v>
      </c>
      <c r="AI2663" s="3">
        <v>11921.659</v>
      </c>
      <c r="AJ2663" s="3">
        <v>11677.130999999999</v>
      </c>
      <c r="AK2663" s="3">
        <v>11722.989</v>
      </c>
      <c r="AL2663" s="3">
        <v>12009.366</v>
      </c>
      <c r="AM2663" s="3">
        <v>12386.371999999999</v>
      </c>
      <c r="AN2663" s="3">
        <v>12784.674000000001</v>
      </c>
      <c r="AO2663" s="3">
        <v>11855.717000000001</v>
      </c>
      <c r="AP2663" s="3">
        <v>12132.222</v>
      </c>
      <c r="AQ2663" s="3">
        <v>12322.124</v>
      </c>
      <c r="AR2663" s="3">
        <v>12053.598</v>
      </c>
      <c r="AS2663" s="3">
        <v>12192.138000000001</v>
      </c>
      <c r="AT2663" s="3">
        <v>12089.977000000001</v>
      </c>
      <c r="AU2663" s="3">
        <v>12132.138000000001</v>
      </c>
      <c r="AV2663" s="3">
        <v>12398.84</v>
      </c>
      <c r="AW2663" s="3">
        <v>12641.678</v>
      </c>
      <c r="AX2663" s="3">
        <v>12858.174999999999</v>
      </c>
      <c r="AY2663" s="3">
        <v>13063.245999999999</v>
      </c>
      <c r="AZ2663" s="3">
        <v>13276.227999999999</v>
      </c>
      <c r="BA2663">
        <v>13492.683000000001</v>
      </c>
      <c r="BB2663">
        <v>2016</v>
      </c>
    </row>
    <row r="2664" spans="1:54" hidden="1" x14ac:dyDescent="0.2">
      <c r="A2664">
        <v>648</v>
      </c>
      <c r="B2664" t="s">
        <v>502</v>
      </c>
      <c r="C2664" t="s">
        <v>334</v>
      </c>
      <c r="D2664" t="s">
        <v>118</v>
      </c>
      <c r="E2664" t="s">
        <v>333</v>
      </c>
      <c r="F2664" t="s">
        <v>332</v>
      </c>
      <c r="G2664" t="s">
        <v>331</v>
      </c>
      <c r="H2664" t="s">
        <v>322</v>
      </c>
      <c r="I2664" t="s">
        <v>330</v>
      </c>
      <c r="J2664" s="3">
        <v>1793.9480000000001</v>
      </c>
      <c r="K2664" s="3">
        <v>1528.7280000000001</v>
      </c>
      <c r="L2664" s="3">
        <v>1780.2149999999999</v>
      </c>
      <c r="M2664" s="3">
        <v>1943.1579999999999</v>
      </c>
      <c r="N2664" s="3">
        <v>1724.557</v>
      </c>
      <c r="O2664" s="3">
        <v>1717.2560000000001</v>
      </c>
      <c r="P2664" s="3">
        <v>1688.7760000000001</v>
      </c>
      <c r="Q2664" s="3">
        <v>1667.8510000000001</v>
      </c>
      <c r="R2664" s="3">
        <v>1629.596</v>
      </c>
      <c r="S2664" s="3">
        <v>1633.376</v>
      </c>
      <c r="T2664" s="3">
        <v>1658.576</v>
      </c>
      <c r="U2664" s="3">
        <v>1627.874</v>
      </c>
      <c r="V2664" s="3">
        <v>1591.4880000000001</v>
      </c>
      <c r="W2664" s="3">
        <v>1561.0920000000001</v>
      </c>
      <c r="X2664" s="3">
        <v>1457.5450000000001</v>
      </c>
      <c r="Y2664" s="3">
        <v>1460.4079999999999</v>
      </c>
      <c r="Z2664" s="3">
        <v>1459.0730000000001</v>
      </c>
      <c r="AA2664" s="3">
        <v>1415.566</v>
      </c>
      <c r="AB2664" s="3">
        <v>1465.0219999999999</v>
      </c>
      <c r="AC2664" s="3">
        <v>1513.8109999999999</v>
      </c>
      <c r="AD2664" s="3">
        <v>1550.213</v>
      </c>
      <c r="AE2664" s="3">
        <v>1589.5239999999999</v>
      </c>
      <c r="AF2664" s="3">
        <v>1490</v>
      </c>
      <c r="AG2664" s="3">
        <v>1542.0450000000001</v>
      </c>
      <c r="AH2664" s="3">
        <v>1598.3119999999999</v>
      </c>
      <c r="AI2664" s="3">
        <v>1533.2370000000001</v>
      </c>
      <c r="AJ2664" s="3">
        <v>1501.788</v>
      </c>
      <c r="AK2664" s="3">
        <v>1507.6859999999999</v>
      </c>
      <c r="AL2664" s="3">
        <v>1544.5170000000001</v>
      </c>
      <c r="AM2664" s="3">
        <v>1593.0029999999999</v>
      </c>
      <c r="AN2664" s="3">
        <v>1644.229</v>
      </c>
      <c r="AO2664" s="3">
        <v>1524.7560000000001</v>
      </c>
      <c r="AP2664" s="3">
        <v>1560.317</v>
      </c>
      <c r="AQ2664" s="3">
        <v>1584.74</v>
      </c>
      <c r="AR2664" s="3">
        <v>1550.2049999999999</v>
      </c>
      <c r="AS2664" s="3">
        <v>1568.0229999999999</v>
      </c>
      <c r="AT2664" s="3">
        <v>1554.884</v>
      </c>
      <c r="AU2664" s="3">
        <v>1560.306</v>
      </c>
      <c r="AV2664" s="3">
        <v>1594.607</v>
      </c>
      <c r="AW2664" s="3">
        <v>1625.838</v>
      </c>
      <c r="AX2664" s="3">
        <v>1653.682</v>
      </c>
      <c r="AY2664" s="3">
        <v>1680.056</v>
      </c>
      <c r="AZ2664" s="3">
        <v>1707.4469999999999</v>
      </c>
      <c r="BA2664">
        <v>1735.2850000000001</v>
      </c>
      <c r="BB2664">
        <v>2016</v>
      </c>
    </row>
    <row r="2665" spans="1:54" hidden="1" x14ac:dyDescent="0.2">
      <c r="A2665">
        <v>648</v>
      </c>
      <c r="B2665" t="s">
        <v>502</v>
      </c>
      <c r="C2665" t="s">
        <v>329</v>
      </c>
      <c r="D2665" t="s">
        <v>118</v>
      </c>
      <c r="E2665" t="s">
        <v>325</v>
      </c>
      <c r="F2665" t="s">
        <v>328</v>
      </c>
      <c r="G2665" t="s">
        <v>225</v>
      </c>
      <c r="H2665" t="s">
        <v>322</v>
      </c>
      <c r="I2665" t="s">
        <v>321</v>
      </c>
      <c r="J2665" s="3">
        <v>1110.5350000000001</v>
      </c>
      <c r="K2665" s="3">
        <v>1146.22</v>
      </c>
      <c r="L2665" s="3">
        <v>1211.4349999999999</v>
      </c>
      <c r="M2665" s="3">
        <v>1351.8579999999999</v>
      </c>
      <c r="N2665" s="3">
        <v>1324.4649999999999</v>
      </c>
      <c r="O2665" s="3">
        <v>1610.404</v>
      </c>
      <c r="P2665" s="3">
        <v>2147.259</v>
      </c>
      <c r="Q2665" s="3">
        <v>2824.779</v>
      </c>
      <c r="R2665" s="3">
        <v>2986.8069999999998</v>
      </c>
      <c r="S2665" s="3">
        <v>3407.72</v>
      </c>
      <c r="T2665" s="3">
        <v>3989.6689999999999</v>
      </c>
      <c r="U2665" s="3">
        <v>4482.3109999999997</v>
      </c>
      <c r="V2665" s="3">
        <v>4730.9920000000002</v>
      </c>
      <c r="W2665" s="3">
        <v>4904.6409999999996</v>
      </c>
      <c r="X2665" s="3">
        <v>4934.7719999999999</v>
      </c>
      <c r="Y2665" s="3">
        <v>4982.4070000000002</v>
      </c>
      <c r="Z2665" s="3">
        <v>5182.826</v>
      </c>
      <c r="AA2665" s="3">
        <v>5347.8310000000001</v>
      </c>
      <c r="AB2665" s="3">
        <v>5568.5690000000004</v>
      </c>
      <c r="AC2665" s="3">
        <v>5942.6409999999996</v>
      </c>
      <c r="AD2665" s="3">
        <v>6306.3879999999999</v>
      </c>
      <c r="AE2665" s="3">
        <v>7447.7610000000004</v>
      </c>
      <c r="AF2665" s="3">
        <v>8105.4650000000001</v>
      </c>
      <c r="AG2665" s="3">
        <v>10685.037</v>
      </c>
      <c r="AH2665" s="3">
        <v>12427.653</v>
      </c>
      <c r="AI2665" s="3">
        <v>12350.084999999999</v>
      </c>
      <c r="AJ2665" s="3">
        <v>12330.450999999999</v>
      </c>
      <c r="AK2665" s="3">
        <v>12910.421</v>
      </c>
      <c r="AL2665" s="3">
        <v>13491.825000000001</v>
      </c>
      <c r="AM2665" s="3">
        <v>14636.057000000001</v>
      </c>
      <c r="AN2665" s="3">
        <v>15756.26</v>
      </c>
      <c r="AO2665" s="3">
        <v>15154.225</v>
      </c>
      <c r="AP2665" s="3">
        <v>16198.102000000001</v>
      </c>
      <c r="AQ2665" s="3">
        <v>17385.007000000001</v>
      </c>
      <c r="AR2665" s="3">
        <v>18131.555</v>
      </c>
      <c r="AS2665" s="3">
        <v>19509.027999999998</v>
      </c>
      <c r="AT2665" s="3">
        <v>20726.923999999999</v>
      </c>
      <c r="AU2665" s="3">
        <v>22487.48</v>
      </c>
      <c r="AV2665" s="3">
        <v>24236.460999999999</v>
      </c>
      <c r="AW2665" s="3">
        <v>25905.508999999998</v>
      </c>
      <c r="AX2665" s="3">
        <v>27569.022000000001</v>
      </c>
      <c r="AY2665" s="3">
        <v>29329.329000000002</v>
      </c>
      <c r="AZ2665" s="3">
        <v>31169.021000000001</v>
      </c>
      <c r="BA2665">
        <v>33121.036999999997</v>
      </c>
      <c r="BB2665">
        <v>2016</v>
      </c>
    </row>
    <row r="2666" spans="1:54" hidden="1" x14ac:dyDescent="0.2">
      <c r="A2666">
        <v>648</v>
      </c>
      <c r="B2666" t="s">
        <v>502</v>
      </c>
      <c r="C2666" t="s">
        <v>327</v>
      </c>
      <c r="D2666" t="s">
        <v>118</v>
      </c>
      <c r="E2666" t="s">
        <v>325</v>
      </c>
      <c r="F2666" t="s">
        <v>326</v>
      </c>
      <c r="G2666" t="s">
        <v>223</v>
      </c>
      <c r="H2666" t="s">
        <v>322</v>
      </c>
      <c r="I2666" t="s">
        <v>321</v>
      </c>
      <c r="J2666" s="3">
        <v>645.29100000000005</v>
      </c>
      <c r="K2666" s="3">
        <v>581.10699999999997</v>
      </c>
      <c r="L2666" s="3">
        <v>530.16</v>
      </c>
      <c r="M2666" s="3">
        <v>512.69000000000005</v>
      </c>
      <c r="N2666" s="3">
        <v>353.98599999999999</v>
      </c>
      <c r="O2666" s="3">
        <v>413.57400000000001</v>
      </c>
      <c r="P2666" s="3">
        <v>310.07499999999999</v>
      </c>
      <c r="Q2666" s="3">
        <v>399.29599999999999</v>
      </c>
      <c r="R2666" s="3">
        <v>445.23200000000003</v>
      </c>
      <c r="S2666" s="3">
        <v>449.35500000000002</v>
      </c>
      <c r="T2666" s="3">
        <v>506.36799999999999</v>
      </c>
      <c r="U2666" s="3">
        <v>513.25300000000004</v>
      </c>
      <c r="V2666" s="3">
        <v>531.82799999999997</v>
      </c>
      <c r="W2666" s="3">
        <v>538.11900000000003</v>
      </c>
      <c r="X2666" s="3">
        <v>515.01700000000005</v>
      </c>
      <c r="Y2666" s="3">
        <v>522.03200000000004</v>
      </c>
      <c r="Z2666" s="3">
        <v>529.01199999999994</v>
      </c>
      <c r="AA2666" s="3">
        <v>524.28899999999999</v>
      </c>
      <c r="AB2666" s="3">
        <v>523.20899999999995</v>
      </c>
      <c r="AC2666" s="3">
        <v>521.50900000000001</v>
      </c>
      <c r="AD2666" s="3">
        <v>493.16300000000001</v>
      </c>
      <c r="AE2666" s="3">
        <v>474.76799999999997</v>
      </c>
      <c r="AF2666" s="3">
        <v>406.94499999999999</v>
      </c>
      <c r="AG2666" s="3">
        <v>374.51299999999998</v>
      </c>
      <c r="AH2666" s="3">
        <v>413.84</v>
      </c>
      <c r="AI2666" s="3">
        <v>432.19200000000001</v>
      </c>
      <c r="AJ2666" s="3">
        <v>439.34199999999998</v>
      </c>
      <c r="AK2666" s="3">
        <v>519.04499999999996</v>
      </c>
      <c r="AL2666" s="3">
        <v>607.94899999999996</v>
      </c>
      <c r="AM2666" s="3">
        <v>549.31200000000001</v>
      </c>
      <c r="AN2666" s="3">
        <v>562.48299999999995</v>
      </c>
      <c r="AO2666" s="3">
        <v>514.37400000000002</v>
      </c>
      <c r="AP2666" s="3">
        <v>504.97300000000001</v>
      </c>
      <c r="AQ2666" s="3">
        <v>483.48599999999999</v>
      </c>
      <c r="AR2666" s="3">
        <v>434.46600000000001</v>
      </c>
      <c r="AS2666" s="3">
        <v>451.18</v>
      </c>
      <c r="AT2666" s="3">
        <v>473.19</v>
      </c>
      <c r="AU2666" s="3">
        <v>480.04</v>
      </c>
      <c r="AV2666" s="3">
        <v>500.01600000000002</v>
      </c>
      <c r="AW2666" s="3">
        <v>517.85</v>
      </c>
      <c r="AX2666" s="3">
        <v>531.32399999999996</v>
      </c>
      <c r="AY2666" s="3">
        <v>542.34400000000005</v>
      </c>
      <c r="AZ2666" s="3">
        <v>553.65800000000002</v>
      </c>
      <c r="BA2666">
        <v>562.73900000000003</v>
      </c>
      <c r="BB2666">
        <v>2016</v>
      </c>
    </row>
    <row r="2667" spans="1:54" hidden="1" x14ac:dyDescent="0.2">
      <c r="A2667">
        <v>648</v>
      </c>
      <c r="B2667" t="s">
        <v>502</v>
      </c>
      <c r="C2667" t="s">
        <v>212</v>
      </c>
      <c r="D2667" t="s">
        <v>118</v>
      </c>
      <c r="E2667" t="s">
        <v>325</v>
      </c>
      <c r="F2667" t="s">
        <v>324</v>
      </c>
      <c r="G2667" t="s">
        <v>323</v>
      </c>
      <c r="H2667" t="s">
        <v>322</v>
      </c>
      <c r="I2667" t="s">
        <v>321</v>
      </c>
      <c r="J2667" s="3">
        <v>770.58</v>
      </c>
      <c r="K2667" s="3">
        <v>717.97</v>
      </c>
      <c r="L2667" s="3">
        <v>887.95600000000002</v>
      </c>
      <c r="M2667" s="3">
        <v>1007.49</v>
      </c>
      <c r="N2667" s="3">
        <v>925.88300000000004</v>
      </c>
      <c r="O2667" s="3">
        <v>951.46600000000001</v>
      </c>
      <c r="P2667" s="3">
        <v>954.55100000000004</v>
      </c>
      <c r="Q2667" s="3">
        <v>966.78499999999997</v>
      </c>
      <c r="R2667" s="3">
        <v>977.67600000000004</v>
      </c>
      <c r="S2667" s="3">
        <v>1018.05</v>
      </c>
      <c r="T2667" s="3">
        <v>1071.9929999999999</v>
      </c>
      <c r="U2667" s="3">
        <v>1087.17</v>
      </c>
      <c r="V2667" s="3">
        <v>1087.0999999999999</v>
      </c>
      <c r="W2667" s="3">
        <v>1091.7049999999999</v>
      </c>
      <c r="X2667" s="3">
        <v>1040.9870000000001</v>
      </c>
      <c r="Y2667" s="3">
        <v>1064.7850000000001</v>
      </c>
      <c r="Z2667" s="3">
        <v>1083.2270000000001</v>
      </c>
      <c r="AA2667" s="3">
        <v>1068.921</v>
      </c>
      <c r="AB2667" s="3">
        <v>1118.27</v>
      </c>
      <c r="AC2667" s="3">
        <v>1173.1949999999999</v>
      </c>
      <c r="AD2667" s="3">
        <v>1228.742</v>
      </c>
      <c r="AE2667" s="3">
        <v>1288.614</v>
      </c>
      <c r="AF2667" s="3">
        <v>1226.4749999999999</v>
      </c>
      <c r="AG2667" s="3">
        <v>1294.625</v>
      </c>
      <c r="AH2667" s="3">
        <v>1378.7639999999999</v>
      </c>
      <c r="AI2667" s="3">
        <v>1365.18</v>
      </c>
      <c r="AJ2667" s="3">
        <v>1378.2660000000001</v>
      </c>
      <c r="AK2667" s="3">
        <v>1420.498</v>
      </c>
      <c r="AL2667" s="3">
        <v>1483.7449999999999</v>
      </c>
      <c r="AM2667" s="3">
        <v>1541.9449999999999</v>
      </c>
      <c r="AN2667" s="3">
        <v>1610.973</v>
      </c>
      <c r="AO2667" s="3">
        <v>1524.7560000000001</v>
      </c>
      <c r="AP2667" s="3">
        <v>1589.06</v>
      </c>
      <c r="AQ2667" s="3">
        <v>1639.9970000000001</v>
      </c>
      <c r="AR2667" s="3">
        <v>1633.05</v>
      </c>
      <c r="AS2667" s="3">
        <v>1669.731</v>
      </c>
      <c r="AT2667" s="3">
        <v>1676.865</v>
      </c>
      <c r="AU2667" s="3">
        <v>1712.991</v>
      </c>
      <c r="AV2667" s="3">
        <v>1790.423</v>
      </c>
      <c r="AW2667" s="3">
        <v>1865.08</v>
      </c>
      <c r="AX2667" s="3">
        <v>1934.2950000000001</v>
      </c>
      <c r="AY2667" s="3">
        <v>2002.595</v>
      </c>
      <c r="AZ2667" s="3">
        <v>2070.192</v>
      </c>
      <c r="BA2667">
        <v>2140.5500000000002</v>
      </c>
      <c r="BB2667">
        <v>2016</v>
      </c>
    </row>
    <row r="2668" spans="1:54" hidden="1" x14ac:dyDescent="0.2">
      <c r="A2668">
        <v>648</v>
      </c>
      <c r="B2668" t="s">
        <v>502</v>
      </c>
      <c r="C2668" t="s">
        <v>320</v>
      </c>
      <c r="D2668" t="s">
        <v>118</v>
      </c>
      <c r="E2668" t="s">
        <v>319</v>
      </c>
      <c r="F2668" t="s">
        <v>318</v>
      </c>
      <c r="G2668" t="s">
        <v>243</v>
      </c>
    </row>
    <row r="2669" spans="1:54" hidden="1" x14ac:dyDescent="0.2">
      <c r="A2669">
        <v>648</v>
      </c>
      <c r="B2669" t="s">
        <v>502</v>
      </c>
      <c r="C2669" t="s">
        <v>317</v>
      </c>
      <c r="D2669" t="s">
        <v>118</v>
      </c>
      <c r="E2669" t="s">
        <v>316</v>
      </c>
      <c r="F2669" t="s">
        <v>315</v>
      </c>
      <c r="G2669" t="s">
        <v>288</v>
      </c>
      <c r="I2669" t="s">
        <v>310</v>
      </c>
      <c r="J2669" s="3">
        <v>3.0000000000000001E-3</v>
      </c>
      <c r="K2669" s="3">
        <v>3.0000000000000001E-3</v>
      </c>
      <c r="L2669" s="3">
        <v>4.0000000000000001E-3</v>
      </c>
      <c r="M2669" s="3">
        <v>4.0000000000000001E-3</v>
      </c>
      <c r="N2669" s="3">
        <v>3.0000000000000001E-3</v>
      </c>
      <c r="O2669" s="3">
        <v>3.0000000000000001E-3</v>
      </c>
      <c r="P2669" s="3">
        <v>3.0000000000000001E-3</v>
      </c>
      <c r="Q2669" s="3">
        <v>3.0000000000000001E-3</v>
      </c>
      <c r="R2669" s="3">
        <v>3.0000000000000001E-3</v>
      </c>
      <c r="S2669" s="3">
        <v>3.0000000000000001E-3</v>
      </c>
      <c r="T2669" s="3">
        <v>3.0000000000000001E-3</v>
      </c>
      <c r="U2669" s="3">
        <v>3.0000000000000001E-3</v>
      </c>
      <c r="V2669" s="3">
        <v>3.0000000000000001E-3</v>
      </c>
      <c r="W2669" s="3">
        <v>3.0000000000000001E-3</v>
      </c>
      <c r="X2669" s="3">
        <v>3.0000000000000001E-3</v>
      </c>
      <c r="Y2669" s="3">
        <v>3.0000000000000001E-3</v>
      </c>
      <c r="Z2669" s="3">
        <v>3.0000000000000001E-3</v>
      </c>
      <c r="AA2669" s="3">
        <v>3.0000000000000001E-3</v>
      </c>
      <c r="AB2669" s="3">
        <v>3.0000000000000001E-3</v>
      </c>
      <c r="AC2669" s="3">
        <v>3.0000000000000001E-3</v>
      </c>
      <c r="AD2669" s="3">
        <v>3.0000000000000001E-3</v>
      </c>
      <c r="AE2669" s="3">
        <v>3.0000000000000001E-3</v>
      </c>
      <c r="AF2669" s="3">
        <v>3.0000000000000001E-3</v>
      </c>
      <c r="AG2669" s="3">
        <v>3.0000000000000001E-3</v>
      </c>
      <c r="AH2669" s="3">
        <v>3.0000000000000001E-3</v>
      </c>
      <c r="AI2669" s="3">
        <v>3.0000000000000001E-3</v>
      </c>
      <c r="AJ2669" s="3">
        <v>3.0000000000000001E-3</v>
      </c>
      <c r="AK2669" s="3">
        <v>3.0000000000000001E-3</v>
      </c>
      <c r="AL2669" s="3">
        <v>3.0000000000000001E-3</v>
      </c>
      <c r="AM2669" s="3">
        <v>3.0000000000000001E-3</v>
      </c>
      <c r="AN2669" s="3">
        <v>3.0000000000000001E-3</v>
      </c>
      <c r="AO2669" s="3">
        <v>3.0000000000000001E-3</v>
      </c>
      <c r="AP2669" s="3">
        <v>3.0000000000000001E-3</v>
      </c>
      <c r="AQ2669" s="3">
        <v>3.0000000000000001E-3</v>
      </c>
      <c r="AR2669" s="3">
        <v>3.0000000000000001E-3</v>
      </c>
      <c r="AS2669" s="3">
        <v>3.0000000000000001E-3</v>
      </c>
      <c r="AT2669" s="3">
        <v>3.0000000000000001E-3</v>
      </c>
      <c r="AU2669" s="3">
        <v>3.0000000000000001E-3</v>
      </c>
      <c r="AV2669" s="3">
        <v>3.0000000000000001E-3</v>
      </c>
      <c r="AW2669" s="3">
        <v>3.0000000000000001E-3</v>
      </c>
      <c r="AX2669" s="3">
        <v>3.0000000000000001E-3</v>
      </c>
      <c r="AY2669" s="3">
        <v>3.0000000000000001E-3</v>
      </c>
      <c r="AZ2669" s="3">
        <v>3.0000000000000001E-3</v>
      </c>
      <c r="BA2669">
        <v>3.0000000000000001E-3</v>
      </c>
      <c r="BB2669">
        <v>2016</v>
      </c>
    </row>
    <row r="2670" spans="1:54" hidden="1" x14ac:dyDescent="0.2">
      <c r="A2670">
        <v>648</v>
      </c>
      <c r="B2670" t="s">
        <v>502</v>
      </c>
      <c r="C2670" t="s">
        <v>314</v>
      </c>
      <c r="D2670" t="s">
        <v>118</v>
      </c>
      <c r="E2670" t="s">
        <v>313</v>
      </c>
      <c r="F2670" s="3" t="s">
        <v>312</v>
      </c>
      <c r="G2670" t="s">
        <v>311</v>
      </c>
      <c r="I2670" t="s">
        <v>310</v>
      </c>
      <c r="J2670">
        <v>1.4410000000000001</v>
      </c>
      <c r="K2670">
        <v>1.5960000000000001</v>
      </c>
      <c r="L2670">
        <v>1.3640000000000001</v>
      </c>
      <c r="M2670">
        <v>1.3420000000000001</v>
      </c>
      <c r="N2670">
        <v>1.43</v>
      </c>
      <c r="O2670">
        <v>1.6930000000000001</v>
      </c>
      <c r="P2670">
        <v>2.2490000000000001</v>
      </c>
      <c r="Q2670">
        <v>2.9220000000000002</v>
      </c>
      <c r="R2670">
        <v>3.0550000000000002</v>
      </c>
      <c r="S2670">
        <v>3.347</v>
      </c>
      <c r="T2670">
        <v>3.722</v>
      </c>
      <c r="U2670">
        <v>4.1230000000000002</v>
      </c>
      <c r="V2670">
        <v>4.3520000000000003</v>
      </c>
      <c r="W2670">
        <v>4.4930000000000003</v>
      </c>
      <c r="X2670">
        <v>4.74</v>
      </c>
      <c r="Y2670">
        <v>4.6790000000000003</v>
      </c>
      <c r="Z2670">
        <v>4.7850000000000001</v>
      </c>
      <c r="AA2670">
        <v>5.0030000000000001</v>
      </c>
      <c r="AB2670">
        <v>4.9800000000000004</v>
      </c>
      <c r="AC2670">
        <v>5.0650000000000004</v>
      </c>
      <c r="AD2670">
        <v>5.1319999999999997</v>
      </c>
      <c r="AE2670">
        <v>5.78</v>
      </c>
      <c r="AF2670">
        <v>6.609</v>
      </c>
      <c r="AG2670">
        <v>8.2530000000000001</v>
      </c>
      <c r="AH2670">
        <v>9.0139999999999993</v>
      </c>
      <c r="AI2670">
        <v>9.0459999999999994</v>
      </c>
      <c r="AJ2670">
        <v>8.9459999999999997</v>
      </c>
      <c r="AK2670">
        <v>9.0890000000000004</v>
      </c>
      <c r="AL2670">
        <v>9.093</v>
      </c>
      <c r="AM2670">
        <v>9.4920000000000009</v>
      </c>
      <c r="AN2670">
        <v>9.7810000000000006</v>
      </c>
      <c r="AO2670">
        <v>9.9390000000000001</v>
      </c>
      <c r="AP2670">
        <v>10.194000000000001</v>
      </c>
      <c r="AQ2670">
        <v>10.601000000000001</v>
      </c>
      <c r="AR2670">
        <v>11.103</v>
      </c>
      <c r="AS2670">
        <v>11.683999999999999</v>
      </c>
      <c r="AT2670">
        <v>12.361000000000001</v>
      </c>
      <c r="AU2670">
        <v>13.128</v>
      </c>
      <c r="AV2670">
        <v>13.537000000000001</v>
      </c>
      <c r="AW2670">
        <v>13.89</v>
      </c>
      <c r="AX2670">
        <v>14.253</v>
      </c>
      <c r="AY2670">
        <v>14.646000000000001</v>
      </c>
      <c r="AZ2670">
        <v>15.055999999999999</v>
      </c>
      <c r="BA2670">
        <v>15.473000000000001</v>
      </c>
      <c r="BB2670">
        <v>2016</v>
      </c>
    </row>
    <row r="2671" spans="1:54" hidden="1" x14ac:dyDescent="0.2">
      <c r="A2671">
        <v>648</v>
      </c>
      <c r="B2671" t="s">
        <v>502</v>
      </c>
      <c r="C2671" t="s">
        <v>309</v>
      </c>
      <c r="D2671" t="s">
        <v>118</v>
      </c>
      <c r="E2671" t="s">
        <v>308</v>
      </c>
      <c r="F2671" t="s">
        <v>307</v>
      </c>
      <c r="G2671" t="s">
        <v>217</v>
      </c>
      <c r="I2671" t="s">
        <v>1116</v>
      </c>
      <c r="J2671" s="3">
        <v>3.7330000000000001</v>
      </c>
      <c r="K2671" s="3">
        <v>7.0910000000000002</v>
      </c>
      <c r="L2671" s="3">
        <v>6.47</v>
      </c>
      <c r="M2671" s="3">
        <v>5.7889999999999997</v>
      </c>
      <c r="N2671" s="3">
        <v>5.8869999999999996</v>
      </c>
      <c r="O2671" s="3">
        <v>5.4989999999999997</v>
      </c>
      <c r="P2671" s="3">
        <v>3.9910000000000001</v>
      </c>
      <c r="Q2671" s="3">
        <v>5.0819999999999999</v>
      </c>
      <c r="R2671" s="3">
        <v>4.0330000000000004</v>
      </c>
      <c r="S2671" s="3">
        <v>4.5650000000000004</v>
      </c>
      <c r="T2671" s="3">
        <v>5.3029999999999999</v>
      </c>
      <c r="U2671" s="3">
        <v>4.87</v>
      </c>
      <c r="V2671" s="3">
        <v>5.0609999999999999</v>
      </c>
      <c r="W2671" s="3">
        <v>5.2779999999999996</v>
      </c>
      <c r="X2671" s="3">
        <v>4.6849999999999996</v>
      </c>
      <c r="Y2671" s="3">
        <v>6.9039999999999999</v>
      </c>
      <c r="Z2671" s="3">
        <v>6.7789999999999999</v>
      </c>
      <c r="AA2671" s="3">
        <v>6.9210000000000003</v>
      </c>
      <c r="AB2671" s="3">
        <v>5.8019999999999996</v>
      </c>
      <c r="AC2671" s="3">
        <v>5.3040000000000003</v>
      </c>
      <c r="AD2671" s="3">
        <v>4.5620000000000003</v>
      </c>
      <c r="AE2671" s="3">
        <v>11.173</v>
      </c>
      <c r="AF2671" s="3">
        <v>7.2779999999999996</v>
      </c>
      <c r="AG2671" s="3">
        <v>10.039</v>
      </c>
      <c r="AH2671" s="3">
        <v>24.216999999999999</v>
      </c>
      <c r="AI2671" s="3">
        <v>21.984000000000002</v>
      </c>
      <c r="AJ2671" s="3">
        <v>24.277000000000001</v>
      </c>
      <c r="AK2671" s="3">
        <v>19.09</v>
      </c>
      <c r="AL2671" s="3">
        <v>15.858000000000001</v>
      </c>
      <c r="AM2671" s="3">
        <v>19.614000000000001</v>
      </c>
      <c r="AN2671" s="3">
        <v>21.318999999999999</v>
      </c>
      <c r="AO2671" s="3">
        <v>18.943999999999999</v>
      </c>
      <c r="AP2671" s="3">
        <v>27.792999999999999</v>
      </c>
      <c r="AQ2671" s="3">
        <v>20.02</v>
      </c>
      <c r="AR2671" s="3">
        <v>20.873999999999999</v>
      </c>
      <c r="AS2671" s="3">
        <v>19.696999999999999</v>
      </c>
      <c r="AT2671" s="3">
        <v>18.731000000000002</v>
      </c>
      <c r="AU2671" s="3">
        <v>27.722000000000001</v>
      </c>
      <c r="AV2671" s="3">
        <v>30.457999999999998</v>
      </c>
      <c r="AW2671" s="3">
        <v>27.274000000000001</v>
      </c>
      <c r="AX2671" s="3">
        <v>24.425999999999998</v>
      </c>
      <c r="AY2671" s="3">
        <v>23.425000000000001</v>
      </c>
      <c r="AZ2671" s="3">
        <v>23.591999999999999</v>
      </c>
      <c r="BA2671">
        <v>23.259</v>
      </c>
      <c r="BB2671">
        <v>2016</v>
      </c>
    </row>
    <row r="2672" spans="1:54" hidden="1" x14ac:dyDescent="0.2">
      <c r="A2672">
        <v>648</v>
      </c>
      <c r="B2672" t="s">
        <v>502</v>
      </c>
      <c r="C2672" t="s">
        <v>306</v>
      </c>
      <c r="D2672" t="s">
        <v>118</v>
      </c>
      <c r="E2672" t="s">
        <v>305</v>
      </c>
      <c r="F2672" t="s">
        <v>304</v>
      </c>
      <c r="G2672" t="s">
        <v>217</v>
      </c>
      <c r="I2672" t="s">
        <v>1116</v>
      </c>
      <c r="J2672" s="3">
        <v>0</v>
      </c>
      <c r="K2672" s="3">
        <v>10.109</v>
      </c>
      <c r="L2672" s="3">
        <v>15.414</v>
      </c>
      <c r="M2672" s="3">
        <v>14.428000000000001</v>
      </c>
      <c r="N2672" s="3">
        <v>11.295</v>
      </c>
      <c r="O2672" s="3">
        <v>12.398</v>
      </c>
      <c r="P2672" s="3">
        <v>10.178000000000001</v>
      </c>
      <c r="Q2672" s="3">
        <v>12.116</v>
      </c>
      <c r="R2672" s="3">
        <v>13.488</v>
      </c>
      <c r="S2672" s="3">
        <v>13.474</v>
      </c>
      <c r="T2672" s="3">
        <v>12.298999999999999</v>
      </c>
      <c r="U2672" s="3">
        <v>12.891999999999999</v>
      </c>
      <c r="V2672" s="3">
        <v>13.42</v>
      </c>
      <c r="W2672" s="3">
        <v>11.026</v>
      </c>
      <c r="X2672" s="3">
        <v>10.641</v>
      </c>
      <c r="Y2672" s="3">
        <v>15.536</v>
      </c>
      <c r="Z2672" s="3">
        <v>8.9719999999999995</v>
      </c>
      <c r="AA2672" s="3">
        <v>3.956</v>
      </c>
      <c r="AB2672" s="3">
        <v>0.998</v>
      </c>
      <c r="AC2672" s="3">
        <v>1.3069999999999999</v>
      </c>
      <c r="AD2672" s="3">
        <v>-1.103</v>
      </c>
      <c r="AE2672" s="3">
        <v>7.4290000000000003</v>
      </c>
      <c r="AF2672" s="3">
        <v>1.5589999999999999</v>
      </c>
      <c r="AG2672" s="3">
        <v>3.9140000000000001</v>
      </c>
      <c r="AH2672" s="3">
        <v>19.696000000000002</v>
      </c>
      <c r="AI2672" s="3">
        <v>11.638999999999999</v>
      </c>
      <c r="AJ2672" s="3">
        <v>17.364000000000001</v>
      </c>
      <c r="AK2672" s="3">
        <v>10.792999999999999</v>
      </c>
      <c r="AL2672" s="3">
        <v>3.6280000000000001</v>
      </c>
      <c r="AM2672" s="3">
        <v>7.0830000000000002</v>
      </c>
      <c r="AN2672" s="3">
        <v>5.0259999999999998</v>
      </c>
      <c r="AO2672" s="3">
        <v>7.2729999999999997</v>
      </c>
      <c r="AP2672" s="3">
        <v>20.831</v>
      </c>
      <c r="AQ2672" s="3">
        <v>9.7089999999999996</v>
      </c>
      <c r="AR2672" s="3">
        <v>10.045999999999999</v>
      </c>
      <c r="AS2672" s="3">
        <v>4.6829999999999998</v>
      </c>
      <c r="AT2672" s="3">
        <v>9.875</v>
      </c>
      <c r="AU2672" s="3">
        <v>13.436999999999999</v>
      </c>
      <c r="AV2672" s="3">
        <v>12.010999999999999</v>
      </c>
      <c r="AW2672" s="3">
        <v>10.33</v>
      </c>
      <c r="AX2672" s="3">
        <v>9.9789999999999992</v>
      </c>
      <c r="AY2672" s="3">
        <v>10.198</v>
      </c>
      <c r="AZ2672" s="3">
        <v>9.4670000000000005</v>
      </c>
      <c r="BA2672">
        <v>9.6869999999999994</v>
      </c>
      <c r="BB2672">
        <v>2016</v>
      </c>
    </row>
    <row r="2673" spans="1:54" hidden="1" x14ac:dyDescent="0.2">
      <c r="A2673">
        <v>648</v>
      </c>
      <c r="B2673" t="s">
        <v>502</v>
      </c>
      <c r="C2673" t="s">
        <v>303</v>
      </c>
      <c r="D2673" t="s">
        <v>118</v>
      </c>
      <c r="E2673" t="s">
        <v>300</v>
      </c>
      <c r="F2673" t="s">
        <v>302</v>
      </c>
      <c r="G2673" t="s">
        <v>295</v>
      </c>
      <c r="I2673" t="s">
        <v>1117</v>
      </c>
      <c r="J2673" s="3">
        <v>20.414999999999999</v>
      </c>
      <c r="K2673" s="3">
        <v>22.030999999999999</v>
      </c>
      <c r="L2673" s="3">
        <v>23.846</v>
      </c>
      <c r="M2673" s="3">
        <v>26.384</v>
      </c>
      <c r="N2673" s="3">
        <v>32.216999999999999</v>
      </c>
      <c r="O2673" s="3">
        <v>38.119</v>
      </c>
      <c r="P2673" s="3">
        <v>59.677</v>
      </c>
      <c r="Q2673" s="3">
        <v>73.826999999999998</v>
      </c>
      <c r="R2673" s="3">
        <v>82.353999999999999</v>
      </c>
      <c r="S2673" s="3">
        <v>89.152000000000001</v>
      </c>
      <c r="T2673" s="3">
        <v>100</v>
      </c>
      <c r="U2673" s="3">
        <v>108.642</v>
      </c>
      <c r="V2673" s="3">
        <v>118.946</v>
      </c>
      <c r="W2673" s="3">
        <v>126.637</v>
      </c>
      <c r="X2673" s="3">
        <v>128.803</v>
      </c>
      <c r="Y2673" s="3">
        <v>137.79499999999999</v>
      </c>
      <c r="Z2673" s="3">
        <v>139.31</v>
      </c>
      <c r="AA2673" s="3">
        <v>143.184</v>
      </c>
      <c r="AB2673" s="3">
        <v>144.78</v>
      </c>
      <c r="AC2673" s="3">
        <v>150.291</v>
      </c>
      <c r="AD2673" s="3">
        <v>151.57</v>
      </c>
      <c r="AE2673" s="3">
        <v>158.37899999999999</v>
      </c>
      <c r="AF2673" s="3">
        <v>172.01499999999999</v>
      </c>
      <c r="AG2673" s="3">
        <v>201.31200000000001</v>
      </c>
      <c r="AH2673" s="3">
        <v>230.07400000000001</v>
      </c>
      <c r="AI2673" s="3">
        <v>241.48400000000001</v>
      </c>
      <c r="AJ2673" s="3">
        <v>246.44800000000001</v>
      </c>
      <c r="AK2673" s="3">
        <v>259.68200000000002</v>
      </c>
      <c r="AL2673" s="3">
        <v>271.24</v>
      </c>
      <c r="AM2673" s="3">
        <v>283.59300000000002</v>
      </c>
      <c r="AN2673" s="3">
        <v>297.91300000000001</v>
      </c>
      <c r="AO2673" s="3">
        <v>312.20100000000002</v>
      </c>
      <c r="AP2673" s="3">
        <v>326.70299999999997</v>
      </c>
      <c r="AQ2673" s="3">
        <v>343.827</v>
      </c>
      <c r="AR2673" s="3">
        <v>365.358</v>
      </c>
      <c r="AS2673" s="3">
        <v>390.233</v>
      </c>
      <c r="AT2673" s="3">
        <v>418.42500000000001</v>
      </c>
      <c r="AU2673" s="3">
        <v>452.10599999999999</v>
      </c>
      <c r="AV2673" s="3">
        <v>478.38600000000002</v>
      </c>
      <c r="AW2673" s="3">
        <v>502.28300000000002</v>
      </c>
      <c r="AX2673" s="3">
        <v>526.49</v>
      </c>
      <c r="AY2673" s="3">
        <v>551.86500000000001</v>
      </c>
      <c r="AZ2673" s="3">
        <v>578.46199999999999</v>
      </c>
      <c r="BA2673">
        <v>606.34</v>
      </c>
      <c r="BB2673">
        <v>2016</v>
      </c>
    </row>
    <row r="2674" spans="1:54" hidden="1" x14ac:dyDescent="0.2">
      <c r="A2674">
        <v>648</v>
      </c>
      <c r="B2674" t="s">
        <v>502</v>
      </c>
      <c r="C2674" t="s">
        <v>301</v>
      </c>
      <c r="D2674" t="s">
        <v>118</v>
      </c>
      <c r="E2674" t="s">
        <v>300</v>
      </c>
      <c r="F2674" t="s">
        <v>299</v>
      </c>
      <c r="G2674" t="s">
        <v>275</v>
      </c>
      <c r="I2674" t="s">
        <v>298</v>
      </c>
      <c r="J2674" s="3">
        <v>5.0190000000000001</v>
      </c>
      <c r="K2674" s="3">
        <v>7.92</v>
      </c>
      <c r="L2674" s="3">
        <v>8.2349999999999994</v>
      </c>
      <c r="M2674" s="3">
        <v>10.645</v>
      </c>
      <c r="N2674" s="3">
        <v>22.106000000000002</v>
      </c>
      <c r="O2674" s="3">
        <v>18.32</v>
      </c>
      <c r="P2674" s="3">
        <v>56.555999999999997</v>
      </c>
      <c r="Q2674" s="3">
        <v>23.712</v>
      </c>
      <c r="R2674" s="3">
        <v>11.548999999999999</v>
      </c>
      <c r="S2674" s="3">
        <v>8.2550000000000008</v>
      </c>
      <c r="T2674" s="3">
        <v>12.167999999999999</v>
      </c>
      <c r="U2674" s="3">
        <v>8.6419999999999995</v>
      </c>
      <c r="V2674" s="3">
        <v>9.484</v>
      </c>
      <c r="W2674" s="3">
        <v>6.4660000000000002</v>
      </c>
      <c r="X2674" s="3">
        <v>1.71</v>
      </c>
      <c r="Y2674" s="3">
        <v>6.9809999999999999</v>
      </c>
      <c r="Z2674" s="3">
        <v>1.099</v>
      </c>
      <c r="AA2674" s="3">
        <v>2.7810000000000001</v>
      </c>
      <c r="AB2674" s="3">
        <v>1.1140000000000001</v>
      </c>
      <c r="AC2674" s="3">
        <v>3.8069999999999999</v>
      </c>
      <c r="AD2674" s="3">
        <v>0.85099999999999998</v>
      </c>
      <c r="AE2674" s="3">
        <v>4.492</v>
      </c>
      <c r="AF2674" s="3">
        <v>8.61</v>
      </c>
      <c r="AG2674" s="3">
        <v>17.032</v>
      </c>
      <c r="AH2674" s="3">
        <v>14.287000000000001</v>
      </c>
      <c r="AI2674" s="3">
        <v>4.9589999999999996</v>
      </c>
      <c r="AJ2674" s="3">
        <v>2.056</v>
      </c>
      <c r="AK2674" s="3">
        <v>5.37</v>
      </c>
      <c r="AL2674" s="3">
        <v>4.4509999999999996</v>
      </c>
      <c r="AM2674" s="3">
        <v>4.5540000000000003</v>
      </c>
      <c r="AN2674" s="3">
        <v>5.0490000000000004</v>
      </c>
      <c r="AO2674" s="3">
        <v>4.7960000000000003</v>
      </c>
      <c r="AP2674" s="3">
        <v>4.6449999999999996</v>
      </c>
      <c r="AQ2674" s="3">
        <v>5.2409999999999997</v>
      </c>
      <c r="AR2674" s="3">
        <v>6.2619999999999996</v>
      </c>
      <c r="AS2674" s="3">
        <v>6.8079999999999998</v>
      </c>
      <c r="AT2674" s="3">
        <v>7.2249999999999996</v>
      </c>
      <c r="AU2674" s="3">
        <v>8.0489999999999995</v>
      </c>
      <c r="AV2674" s="3">
        <v>5.8129999999999997</v>
      </c>
      <c r="AW2674" s="3">
        <v>4.9950000000000001</v>
      </c>
      <c r="AX2674" s="3">
        <v>4.819</v>
      </c>
      <c r="AY2674" s="3">
        <v>4.819</v>
      </c>
      <c r="AZ2674" s="3">
        <v>4.819</v>
      </c>
      <c r="BA2674">
        <v>4.819</v>
      </c>
      <c r="BB2674">
        <v>2016</v>
      </c>
    </row>
    <row r="2675" spans="1:54" hidden="1" x14ac:dyDescent="0.2">
      <c r="A2675">
        <v>648</v>
      </c>
      <c r="B2675" t="s">
        <v>502</v>
      </c>
      <c r="C2675" t="s">
        <v>297</v>
      </c>
      <c r="D2675" t="s">
        <v>118</v>
      </c>
      <c r="E2675" t="s">
        <v>293</v>
      </c>
      <c r="F2675" t="s">
        <v>296</v>
      </c>
      <c r="G2675" t="s">
        <v>295</v>
      </c>
      <c r="I2675" t="s">
        <v>1117</v>
      </c>
      <c r="J2675" s="3">
        <v>20.684999999999999</v>
      </c>
      <c r="K2675" s="3">
        <v>21.538</v>
      </c>
      <c r="L2675" s="3">
        <v>24.28</v>
      </c>
      <c r="M2675" s="3">
        <v>28.015999999999998</v>
      </c>
      <c r="N2675" s="3">
        <v>34.93</v>
      </c>
      <c r="O2675" s="3">
        <v>43.822000000000003</v>
      </c>
      <c r="P2675" s="3">
        <v>66.741</v>
      </c>
      <c r="Q2675" s="3">
        <v>76.963999999999999</v>
      </c>
      <c r="R2675" s="3">
        <v>86.521000000000001</v>
      </c>
      <c r="S2675" s="3">
        <v>93.783000000000001</v>
      </c>
      <c r="T2675" s="3">
        <v>103.619</v>
      </c>
      <c r="U2675" s="3">
        <v>115.59</v>
      </c>
      <c r="V2675" s="3">
        <v>120.498</v>
      </c>
      <c r="W2675" s="3">
        <v>126.67700000000001</v>
      </c>
      <c r="X2675" s="3">
        <v>133.065</v>
      </c>
      <c r="Y2675" s="3">
        <v>138.44</v>
      </c>
      <c r="Z2675" s="3">
        <v>141.559</v>
      </c>
      <c r="AA2675" s="3">
        <v>141.99600000000001</v>
      </c>
      <c r="AB2675" s="3">
        <v>148.78200000000001</v>
      </c>
      <c r="AC2675" s="3">
        <v>151.38499999999999</v>
      </c>
      <c r="AD2675" s="3">
        <v>151.69300000000001</v>
      </c>
      <c r="AE2675" s="3">
        <v>163.93199999999999</v>
      </c>
      <c r="AF2675" s="3">
        <v>185.25200000000001</v>
      </c>
      <c r="AG2675" s="3">
        <v>217.78899999999999</v>
      </c>
      <c r="AH2675" s="3">
        <v>235.40700000000001</v>
      </c>
      <c r="AI2675" s="3">
        <v>246.81399999999999</v>
      </c>
      <c r="AJ2675" s="3">
        <v>247.85900000000001</v>
      </c>
      <c r="AK2675" s="3">
        <v>262.77999999999997</v>
      </c>
      <c r="AL2675" s="3">
        <v>280.74099999999999</v>
      </c>
      <c r="AM2675" s="3">
        <v>288.37099999999998</v>
      </c>
      <c r="AN2675" s="3">
        <v>305.06299999999999</v>
      </c>
      <c r="AO2675" s="3">
        <v>318.43200000000002</v>
      </c>
      <c r="AP2675" s="3">
        <v>334.05900000000003</v>
      </c>
      <c r="AQ2675" s="3">
        <v>352.68400000000003</v>
      </c>
      <c r="AR2675" s="3">
        <v>377.19299999999998</v>
      </c>
      <c r="AS2675" s="3">
        <v>402.34</v>
      </c>
      <c r="AT2675" s="3">
        <v>434.02499999999998</v>
      </c>
      <c r="AU2675" s="3">
        <v>464.16899999999998</v>
      </c>
      <c r="AV2675" s="3">
        <v>488.024</v>
      </c>
      <c r="AW2675" s="3">
        <v>511.54399999999998</v>
      </c>
      <c r="AX2675" s="3">
        <v>536.19799999999998</v>
      </c>
      <c r="AY2675" s="3">
        <v>562.04</v>
      </c>
      <c r="AZ2675" s="3">
        <v>589.12699999999995</v>
      </c>
      <c r="BA2675">
        <v>617.52</v>
      </c>
      <c r="BB2675">
        <v>2016</v>
      </c>
    </row>
    <row r="2676" spans="1:54" hidden="1" x14ac:dyDescent="0.2">
      <c r="A2676">
        <v>648</v>
      </c>
      <c r="B2676" t="s">
        <v>502</v>
      </c>
      <c r="C2676" t="s">
        <v>294</v>
      </c>
      <c r="D2676" t="s">
        <v>118</v>
      </c>
      <c r="E2676" t="s">
        <v>293</v>
      </c>
      <c r="F2676" t="s">
        <v>292</v>
      </c>
      <c r="G2676" t="s">
        <v>275</v>
      </c>
      <c r="I2676" t="s">
        <v>291</v>
      </c>
      <c r="J2676" s="3" t="s">
        <v>215</v>
      </c>
      <c r="K2676" s="3">
        <v>4.1260000000000003</v>
      </c>
      <c r="L2676" s="3">
        <v>12.731</v>
      </c>
      <c r="M2676" s="3">
        <v>15.385</v>
      </c>
      <c r="N2676" s="3">
        <v>24.681000000000001</v>
      </c>
      <c r="O2676" s="3">
        <v>25.454999999999998</v>
      </c>
      <c r="P2676" s="3">
        <v>52.301000000000002</v>
      </c>
      <c r="Q2676" s="3">
        <v>15.317</v>
      </c>
      <c r="R2676" s="3">
        <v>12.417999999999999</v>
      </c>
      <c r="S2676" s="3">
        <v>8.3940000000000001</v>
      </c>
      <c r="T2676" s="3">
        <v>10.487</v>
      </c>
      <c r="U2676" s="3">
        <v>11.553000000000001</v>
      </c>
      <c r="V2676" s="3">
        <v>4.2460000000000004</v>
      </c>
      <c r="W2676" s="3">
        <v>5.1280000000000001</v>
      </c>
      <c r="X2676" s="3">
        <v>5.0430000000000001</v>
      </c>
      <c r="Y2676" s="3">
        <v>4.0389999999999997</v>
      </c>
      <c r="Z2676" s="3">
        <v>2.2530000000000001</v>
      </c>
      <c r="AA2676" s="3">
        <v>0.309</v>
      </c>
      <c r="AB2676" s="3">
        <v>4.7789999999999999</v>
      </c>
      <c r="AC2676" s="3">
        <v>1.7490000000000001</v>
      </c>
      <c r="AD2676" s="3">
        <v>0.20300000000000001</v>
      </c>
      <c r="AE2676" s="3">
        <v>8.0690000000000008</v>
      </c>
      <c r="AF2676" s="3">
        <v>13.005000000000001</v>
      </c>
      <c r="AG2676" s="3">
        <v>17.564</v>
      </c>
      <c r="AH2676" s="3">
        <v>8.09</v>
      </c>
      <c r="AI2676" s="3">
        <v>4.8460000000000001</v>
      </c>
      <c r="AJ2676" s="3">
        <v>0.42299999999999999</v>
      </c>
      <c r="AK2676" s="3">
        <v>6.02</v>
      </c>
      <c r="AL2676" s="3">
        <v>6.835</v>
      </c>
      <c r="AM2676" s="3">
        <v>2.718</v>
      </c>
      <c r="AN2676" s="3">
        <v>5.7889999999999997</v>
      </c>
      <c r="AO2676" s="3">
        <v>4.3819999999999997</v>
      </c>
      <c r="AP2676" s="3">
        <v>4.9080000000000004</v>
      </c>
      <c r="AQ2676" s="3">
        <v>5.5750000000000002</v>
      </c>
      <c r="AR2676" s="3">
        <v>6.95</v>
      </c>
      <c r="AS2676" s="3">
        <v>6.6669999999999998</v>
      </c>
      <c r="AT2676" s="3">
        <v>7.875</v>
      </c>
      <c r="AU2676" s="3">
        <v>6.9450000000000003</v>
      </c>
      <c r="AV2676" s="3">
        <v>5.1390000000000002</v>
      </c>
      <c r="AW2676" s="3">
        <v>4.819</v>
      </c>
      <c r="AX2676" s="3">
        <v>4.819</v>
      </c>
      <c r="AY2676" s="3">
        <v>4.819</v>
      </c>
      <c r="AZ2676" s="3">
        <v>4.819</v>
      </c>
      <c r="BA2676">
        <v>4.819</v>
      </c>
      <c r="BB2676">
        <v>2016</v>
      </c>
    </row>
    <row r="2677" spans="1:54" hidden="1" x14ac:dyDescent="0.2">
      <c r="A2677">
        <v>648</v>
      </c>
      <c r="B2677" t="s">
        <v>502</v>
      </c>
      <c r="C2677" t="s">
        <v>290</v>
      </c>
      <c r="D2677" t="s">
        <v>118</v>
      </c>
      <c r="E2677" t="s">
        <v>289</v>
      </c>
      <c r="G2677" t="s">
        <v>288</v>
      </c>
    </row>
    <row r="2678" spans="1:54" hidden="1" x14ac:dyDescent="0.2">
      <c r="A2678">
        <v>648</v>
      </c>
      <c r="B2678" t="s">
        <v>502</v>
      </c>
      <c r="C2678" t="s">
        <v>287</v>
      </c>
      <c r="D2678" t="s">
        <v>118</v>
      </c>
      <c r="E2678" t="s">
        <v>286</v>
      </c>
      <c r="F2678" t="s">
        <v>285</v>
      </c>
      <c r="G2678" t="s">
        <v>275</v>
      </c>
      <c r="I2678" t="s">
        <v>1118</v>
      </c>
      <c r="J2678" s="3" t="s">
        <v>215</v>
      </c>
      <c r="K2678" s="3" t="s">
        <v>215</v>
      </c>
      <c r="L2678" s="3" t="s">
        <v>215</v>
      </c>
      <c r="M2678" s="3" t="s">
        <v>215</v>
      </c>
      <c r="N2678" s="3" t="s">
        <v>215</v>
      </c>
      <c r="O2678" s="3" t="s">
        <v>215</v>
      </c>
      <c r="P2678" s="3" t="s">
        <v>215</v>
      </c>
      <c r="Q2678" s="3" t="s">
        <v>215</v>
      </c>
      <c r="R2678" s="3" t="s">
        <v>215</v>
      </c>
      <c r="S2678" s="3" t="s">
        <v>215</v>
      </c>
      <c r="T2678" s="3" t="s">
        <v>215</v>
      </c>
      <c r="U2678" s="3" t="s">
        <v>215</v>
      </c>
      <c r="V2678" s="3" t="s">
        <v>215</v>
      </c>
      <c r="W2678" s="3" t="s">
        <v>215</v>
      </c>
      <c r="X2678" s="3" t="s">
        <v>215</v>
      </c>
      <c r="Y2678" s="3" t="s">
        <v>215</v>
      </c>
      <c r="Z2678" s="3" t="s">
        <v>215</v>
      </c>
      <c r="AA2678" s="3" t="s">
        <v>215</v>
      </c>
      <c r="AB2678" s="3" t="s">
        <v>215</v>
      </c>
      <c r="AC2678" s="3" t="s">
        <v>215</v>
      </c>
      <c r="AD2678" s="3">
        <v>1.2470000000000001</v>
      </c>
      <c r="AE2678" s="3">
        <v>-17.289000000000001</v>
      </c>
      <c r="AF2678" s="3">
        <v>9.5079999999999991</v>
      </c>
      <c r="AG2678" s="3">
        <v>-15.754</v>
      </c>
      <c r="AH2678" s="3">
        <v>23.940999999999999</v>
      </c>
      <c r="AI2678" s="3">
        <v>-3.4449999999999998</v>
      </c>
      <c r="AJ2678" s="3">
        <v>-6.0529999999999999</v>
      </c>
      <c r="AK2678" s="3">
        <v>-3.2000000000000001E-2</v>
      </c>
      <c r="AL2678" s="3">
        <v>-6.0650000000000004</v>
      </c>
      <c r="AM2678" s="3">
        <v>-4.7060000000000004</v>
      </c>
      <c r="AN2678" s="3">
        <v>7.8040000000000003</v>
      </c>
      <c r="AO2678" s="3">
        <v>4.7359999999999998</v>
      </c>
      <c r="AP2678" s="3">
        <v>9.6270000000000007</v>
      </c>
      <c r="AQ2678" s="3">
        <v>1.5960000000000001</v>
      </c>
      <c r="AR2678" s="3">
        <v>6.0739999999999998</v>
      </c>
      <c r="AS2678" s="3">
        <v>6.1609999999999996</v>
      </c>
      <c r="AT2678" s="3">
        <v>1.573</v>
      </c>
      <c r="AU2678" s="3">
        <v>3</v>
      </c>
      <c r="AV2678" s="3">
        <v>5.4</v>
      </c>
      <c r="AW2678" s="3">
        <v>5.4</v>
      </c>
      <c r="AX2678" s="3">
        <v>5.4</v>
      </c>
      <c r="AY2678" s="3">
        <v>5.4</v>
      </c>
      <c r="AZ2678" s="3">
        <v>5.4</v>
      </c>
      <c r="BA2678">
        <v>5.4</v>
      </c>
      <c r="BB2678">
        <v>2016</v>
      </c>
    </row>
    <row r="2679" spans="1:54" hidden="1" x14ac:dyDescent="0.2">
      <c r="A2679">
        <v>648</v>
      </c>
      <c r="B2679" t="s">
        <v>502</v>
      </c>
      <c r="C2679" t="s">
        <v>284</v>
      </c>
      <c r="D2679" t="s">
        <v>118</v>
      </c>
      <c r="E2679" t="s">
        <v>283</v>
      </c>
      <c r="F2679" t="s">
        <v>282</v>
      </c>
      <c r="G2679" t="s">
        <v>275</v>
      </c>
      <c r="I2679" t="s">
        <v>1118</v>
      </c>
      <c r="J2679" s="3" t="s">
        <v>215</v>
      </c>
      <c r="K2679" s="3" t="s">
        <v>215</v>
      </c>
      <c r="L2679" s="3" t="s">
        <v>215</v>
      </c>
      <c r="M2679" s="3" t="s">
        <v>215</v>
      </c>
      <c r="N2679" s="3" t="s">
        <v>215</v>
      </c>
      <c r="O2679" s="3" t="s">
        <v>215</v>
      </c>
      <c r="P2679" s="3" t="s">
        <v>215</v>
      </c>
      <c r="Q2679" s="3" t="s">
        <v>215</v>
      </c>
      <c r="R2679" s="3" t="s">
        <v>215</v>
      </c>
      <c r="S2679" s="3" t="s">
        <v>215</v>
      </c>
      <c r="T2679" s="3" t="s">
        <v>215</v>
      </c>
      <c r="U2679" s="3" t="s">
        <v>215</v>
      </c>
      <c r="V2679" s="3" t="s">
        <v>215</v>
      </c>
      <c r="W2679" s="3" t="s">
        <v>215</v>
      </c>
      <c r="X2679" s="3" t="s">
        <v>215</v>
      </c>
      <c r="Y2679" s="3" t="s">
        <v>215</v>
      </c>
      <c r="Z2679" s="3" t="s">
        <v>215</v>
      </c>
      <c r="AA2679" s="3" t="s">
        <v>215</v>
      </c>
      <c r="AB2679" s="3" t="s">
        <v>215</v>
      </c>
      <c r="AC2679" s="3" t="s">
        <v>215</v>
      </c>
      <c r="AD2679" s="3">
        <v>-0.77100000000000002</v>
      </c>
      <c r="AE2679" s="3">
        <v>-12.53</v>
      </c>
      <c r="AF2679" s="3">
        <v>15.041</v>
      </c>
      <c r="AG2679" s="3">
        <v>-21.161000000000001</v>
      </c>
      <c r="AH2679" s="3">
        <v>28.78</v>
      </c>
      <c r="AI2679" s="3">
        <v>-0.115</v>
      </c>
      <c r="AJ2679" s="3">
        <v>-2.2120000000000002</v>
      </c>
      <c r="AK2679" s="3">
        <v>1.2090000000000001</v>
      </c>
      <c r="AL2679" s="3">
        <v>-4.4059999999999997</v>
      </c>
      <c r="AM2679" s="3">
        <v>-1.0649999999999999</v>
      </c>
      <c r="AN2679" s="3">
        <v>-10.180999999999999</v>
      </c>
      <c r="AO2679" s="3">
        <v>-3.4849999999999999</v>
      </c>
      <c r="AP2679" s="3">
        <v>19.789000000000001</v>
      </c>
      <c r="AQ2679" s="3">
        <v>6.84</v>
      </c>
      <c r="AR2679" s="3">
        <v>7.3689999999999998</v>
      </c>
      <c r="AS2679" s="3">
        <v>5.9089999999999998</v>
      </c>
      <c r="AT2679" s="3">
        <v>8.8840000000000003</v>
      </c>
      <c r="AU2679" s="3">
        <v>6</v>
      </c>
      <c r="AV2679" s="3">
        <v>6</v>
      </c>
      <c r="AW2679" s="3">
        <v>5.8319999999999999</v>
      </c>
      <c r="AX2679" s="3">
        <v>5.5250000000000004</v>
      </c>
      <c r="AY2679" s="3">
        <v>5.4480000000000004</v>
      </c>
      <c r="AZ2679" s="3">
        <v>5.2610000000000001</v>
      </c>
      <c r="BA2679">
        <v>5.6130000000000004</v>
      </c>
      <c r="BB2679">
        <v>2016</v>
      </c>
    </row>
    <row r="2680" spans="1:54" hidden="1" x14ac:dyDescent="0.2">
      <c r="A2680">
        <v>648</v>
      </c>
      <c r="B2680" t="s">
        <v>502</v>
      </c>
      <c r="C2680" t="s">
        <v>281</v>
      </c>
      <c r="D2680" t="s">
        <v>118</v>
      </c>
      <c r="E2680" t="s">
        <v>280</v>
      </c>
      <c r="F2680" t="s">
        <v>279</v>
      </c>
      <c r="G2680" t="s">
        <v>275</v>
      </c>
      <c r="I2680" t="s">
        <v>1118</v>
      </c>
      <c r="J2680" s="3" t="s">
        <v>215</v>
      </c>
      <c r="K2680" s="3" t="s">
        <v>215</v>
      </c>
      <c r="L2680" s="3" t="s">
        <v>215</v>
      </c>
      <c r="M2680" s="3" t="s">
        <v>215</v>
      </c>
      <c r="N2680" s="3" t="s">
        <v>215</v>
      </c>
      <c r="O2680" s="3" t="s">
        <v>215</v>
      </c>
      <c r="P2680" s="3" t="s">
        <v>215</v>
      </c>
      <c r="Q2680" s="3" t="s">
        <v>215</v>
      </c>
      <c r="R2680" s="3" t="s">
        <v>215</v>
      </c>
      <c r="S2680" s="3" t="s">
        <v>215</v>
      </c>
      <c r="T2680" s="3" t="s">
        <v>215</v>
      </c>
      <c r="U2680" s="3" t="s">
        <v>215</v>
      </c>
      <c r="V2680" s="3" t="s">
        <v>215</v>
      </c>
      <c r="W2680" s="3" t="s">
        <v>215</v>
      </c>
      <c r="X2680" s="3" t="s">
        <v>215</v>
      </c>
      <c r="Y2680" s="3" t="s">
        <v>215</v>
      </c>
      <c r="Z2680" s="3" t="s">
        <v>215</v>
      </c>
      <c r="AA2680" s="3" t="s">
        <v>215</v>
      </c>
      <c r="AB2680" s="3" t="s">
        <v>215</v>
      </c>
      <c r="AC2680" s="3" t="s">
        <v>215</v>
      </c>
      <c r="AD2680" s="3">
        <v>10.98</v>
      </c>
      <c r="AE2680" s="3">
        <v>-17.391999999999999</v>
      </c>
      <c r="AF2680" s="3">
        <v>1.6930000000000001</v>
      </c>
      <c r="AG2680" s="3">
        <v>-19.826000000000001</v>
      </c>
      <c r="AH2680" s="3">
        <v>20</v>
      </c>
      <c r="AI2680" s="3">
        <v>8.9</v>
      </c>
      <c r="AJ2680" s="3">
        <v>6.8559999999999999</v>
      </c>
      <c r="AK2680" s="3">
        <v>1.69</v>
      </c>
      <c r="AL2680" s="3">
        <v>-3.96</v>
      </c>
      <c r="AM2680" s="3">
        <v>-0.96299999999999997</v>
      </c>
      <c r="AN2680" s="3">
        <v>0.29899999999999999</v>
      </c>
      <c r="AO2680" s="3">
        <v>2.7440000000000002</v>
      </c>
      <c r="AP2680" s="3">
        <v>15.884</v>
      </c>
      <c r="AQ2680" s="3">
        <v>-8.2629999999999999</v>
      </c>
      <c r="AR2680" s="3">
        <v>-9.92</v>
      </c>
      <c r="AS2680" s="3">
        <v>-11.782999999999999</v>
      </c>
      <c r="AT2680" s="3">
        <v>9.5329999999999995</v>
      </c>
      <c r="AU2680" s="3">
        <v>-2.9049999999999998</v>
      </c>
      <c r="AV2680" s="3">
        <v>16.835999999999999</v>
      </c>
      <c r="AW2680" s="3">
        <v>9.359</v>
      </c>
      <c r="AX2680" s="3">
        <v>9.7349999999999994</v>
      </c>
      <c r="AY2680" s="3">
        <v>8.4649999999999999</v>
      </c>
      <c r="AZ2680" s="3">
        <v>5.7370000000000001</v>
      </c>
      <c r="BA2680">
        <v>4.2050000000000001</v>
      </c>
      <c r="BB2680">
        <v>2016</v>
      </c>
    </row>
    <row r="2681" spans="1:54" hidden="1" x14ac:dyDescent="0.2">
      <c r="A2681">
        <v>648</v>
      </c>
      <c r="B2681" t="s">
        <v>502</v>
      </c>
      <c r="C2681" t="s">
        <v>278</v>
      </c>
      <c r="D2681" t="s">
        <v>118</v>
      </c>
      <c r="E2681" t="s">
        <v>277</v>
      </c>
      <c r="F2681" t="s">
        <v>276</v>
      </c>
      <c r="G2681" t="s">
        <v>275</v>
      </c>
      <c r="I2681" t="s">
        <v>1118</v>
      </c>
      <c r="J2681" s="3" t="s">
        <v>215</v>
      </c>
      <c r="K2681" s="3" t="s">
        <v>215</v>
      </c>
      <c r="L2681" s="3" t="s">
        <v>215</v>
      </c>
      <c r="M2681" s="3" t="s">
        <v>215</v>
      </c>
      <c r="N2681" s="3" t="s">
        <v>215</v>
      </c>
      <c r="O2681" s="3" t="s">
        <v>215</v>
      </c>
      <c r="P2681" s="3" t="s">
        <v>215</v>
      </c>
      <c r="Q2681" s="3" t="s">
        <v>215</v>
      </c>
      <c r="R2681" s="3" t="s">
        <v>215</v>
      </c>
      <c r="S2681" s="3" t="s">
        <v>215</v>
      </c>
      <c r="T2681" s="3" t="s">
        <v>215</v>
      </c>
      <c r="U2681" s="3" t="s">
        <v>215</v>
      </c>
      <c r="V2681" s="3" t="s">
        <v>215</v>
      </c>
      <c r="W2681" s="3" t="s">
        <v>215</v>
      </c>
      <c r="X2681" s="3" t="s">
        <v>215</v>
      </c>
      <c r="Y2681" s="3" t="s">
        <v>215</v>
      </c>
      <c r="Z2681" s="3" t="s">
        <v>215</v>
      </c>
      <c r="AA2681" s="3" t="s">
        <v>215</v>
      </c>
      <c r="AB2681" s="3" t="s">
        <v>215</v>
      </c>
      <c r="AC2681" s="3" t="s">
        <v>215</v>
      </c>
      <c r="AD2681" s="3">
        <v>34.837000000000003</v>
      </c>
      <c r="AE2681" s="3">
        <v>28.059000000000001</v>
      </c>
      <c r="AF2681" s="3">
        <v>6.2160000000000002</v>
      </c>
      <c r="AG2681" s="3">
        <v>-53.83</v>
      </c>
      <c r="AH2681" s="3">
        <v>-28.975000000000001</v>
      </c>
      <c r="AI2681" s="3">
        <v>9.8140000000000001</v>
      </c>
      <c r="AJ2681" s="3">
        <v>-11.381</v>
      </c>
      <c r="AK2681" s="3">
        <v>16.039000000000001</v>
      </c>
      <c r="AL2681" s="3">
        <v>-6.952</v>
      </c>
      <c r="AM2681" s="3">
        <v>9.9209999999999994</v>
      </c>
      <c r="AN2681" s="3">
        <v>0.90600000000000003</v>
      </c>
      <c r="AO2681" s="3">
        <v>17.393999999999998</v>
      </c>
      <c r="AP2681" s="3">
        <v>4.6989999999999998</v>
      </c>
      <c r="AQ2681" s="3">
        <v>4.0469999999999997</v>
      </c>
      <c r="AR2681" s="3">
        <v>4.0190000000000001</v>
      </c>
      <c r="AS2681" s="3">
        <v>4.6260000000000003</v>
      </c>
      <c r="AT2681" s="3">
        <v>4.6769999999999996</v>
      </c>
      <c r="AU2681" s="3">
        <v>5.1680000000000001</v>
      </c>
      <c r="AV2681" s="3">
        <v>5.1680000000000001</v>
      </c>
      <c r="AW2681" s="3">
        <v>5.1680000000000001</v>
      </c>
      <c r="AX2681" s="3">
        <v>5.1680000000000001</v>
      </c>
      <c r="AY2681" s="3">
        <v>5.1680000000000001</v>
      </c>
      <c r="AZ2681" s="3">
        <v>5.1680000000000001</v>
      </c>
      <c r="BA2681">
        <v>5.1680000000000001</v>
      </c>
      <c r="BB2681">
        <v>2016</v>
      </c>
    </row>
    <row r="2682" spans="1:54" hidden="1" x14ac:dyDescent="0.2">
      <c r="A2682">
        <v>648</v>
      </c>
      <c r="B2682" t="s">
        <v>502</v>
      </c>
      <c r="C2682" t="s">
        <v>274</v>
      </c>
      <c r="D2682" t="s">
        <v>118</v>
      </c>
      <c r="E2682" t="s">
        <v>273</v>
      </c>
      <c r="F2682" t="s">
        <v>272</v>
      </c>
      <c r="G2682" t="s">
        <v>271</v>
      </c>
    </row>
    <row r="2683" spans="1:54" hidden="1" x14ac:dyDescent="0.2">
      <c r="A2683">
        <v>648</v>
      </c>
      <c r="B2683" t="s">
        <v>502</v>
      </c>
      <c r="C2683" t="s">
        <v>270</v>
      </c>
      <c r="D2683" t="s">
        <v>118</v>
      </c>
      <c r="E2683" t="s">
        <v>269</v>
      </c>
      <c r="F2683" t="s">
        <v>268</v>
      </c>
      <c r="G2683" t="s">
        <v>264</v>
      </c>
      <c r="H2683" t="s">
        <v>263</v>
      </c>
    </row>
    <row r="2684" spans="1:54" hidden="1" x14ac:dyDescent="0.2">
      <c r="A2684">
        <v>648</v>
      </c>
      <c r="B2684" t="s">
        <v>502</v>
      </c>
      <c r="C2684" t="s">
        <v>267</v>
      </c>
      <c r="D2684" t="s">
        <v>118</v>
      </c>
      <c r="E2684" t="s">
        <v>266</v>
      </c>
      <c r="F2684" t="s">
        <v>265</v>
      </c>
      <c r="G2684" t="s">
        <v>264</v>
      </c>
      <c r="H2684" t="s">
        <v>263</v>
      </c>
      <c r="I2684" t="s">
        <v>1119</v>
      </c>
      <c r="J2684" s="3">
        <v>0.56499999999999995</v>
      </c>
      <c r="K2684" s="3">
        <v>0.6</v>
      </c>
      <c r="L2684" s="3">
        <v>0.622</v>
      </c>
      <c r="M2684" s="3">
        <v>0.64700000000000002</v>
      </c>
      <c r="N2684" s="3">
        <v>0.67300000000000004</v>
      </c>
      <c r="O2684" s="3">
        <v>0.70099999999999996</v>
      </c>
      <c r="P2684" s="3">
        <v>0.72899999999999998</v>
      </c>
      <c r="Q2684" s="3">
        <v>0.75900000000000001</v>
      </c>
      <c r="R2684" s="3">
        <v>0.79</v>
      </c>
      <c r="S2684" s="3">
        <v>0.82299999999999995</v>
      </c>
      <c r="T2684" s="3">
        <v>0.85599999999999998</v>
      </c>
      <c r="U2684" s="3">
        <v>0.89100000000000001</v>
      </c>
      <c r="V2684" s="3">
        <v>0.92800000000000005</v>
      </c>
      <c r="W2684" s="3">
        <v>0.98199999999999998</v>
      </c>
      <c r="X2684" s="3">
        <v>1.016</v>
      </c>
      <c r="Y2684" s="3">
        <v>1.048</v>
      </c>
      <c r="Z2684" s="3">
        <v>1.079</v>
      </c>
      <c r="AA2684" s="3">
        <v>1.1279999999999999</v>
      </c>
      <c r="AB2684" s="3">
        <v>1.161</v>
      </c>
      <c r="AC2684" s="3">
        <v>1.1950000000000001</v>
      </c>
      <c r="AD2684" s="3">
        <v>1.232</v>
      </c>
      <c r="AE2684" s="3">
        <v>1.27</v>
      </c>
      <c r="AF2684" s="3">
        <v>1.3109999999999999</v>
      </c>
      <c r="AG2684" s="3">
        <v>1.3540000000000001</v>
      </c>
      <c r="AH2684" s="3">
        <v>1.399</v>
      </c>
      <c r="AI2684" s="3">
        <v>1.444</v>
      </c>
      <c r="AJ2684" s="3">
        <v>1.4910000000000001</v>
      </c>
      <c r="AK2684" s="3">
        <v>1.5389999999999999</v>
      </c>
      <c r="AL2684" s="3">
        <v>1.589</v>
      </c>
      <c r="AM2684" s="3">
        <v>1.64</v>
      </c>
      <c r="AN2684" s="3">
        <v>1.6919999999999999</v>
      </c>
      <c r="AO2684" s="3">
        <v>1.746</v>
      </c>
      <c r="AP2684" s="3">
        <v>1.802</v>
      </c>
      <c r="AQ2684" s="3">
        <v>1.859</v>
      </c>
      <c r="AR2684" s="3">
        <v>1.9179999999999999</v>
      </c>
      <c r="AS2684" s="3">
        <v>1.978</v>
      </c>
      <c r="AT2684" s="3">
        <v>2.0390000000000001</v>
      </c>
      <c r="AU2684" s="3">
        <v>2.1030000000000002</v>
      </c>
      <c r="AV2684" s="3">
        <v>2.169</v>
      </c>
      <c r="AW2684" s="3">
        <v>2.238</v>
      </c>
      <c r="AX2684" s="3">
        <v>2.3090000000000002</v>
      </c>
      <c r="AY2684" s="3">
        <v>2.3820000000000001</v>
      </c>
      <c r="AZ2684" s="3">
        <v>2.4569999999999999</v>
      </c>
      <c r="BA2684">
        <v>2.5339999999999998</v>
      </c>
      <c r="BB2684">
        <v>2016</v>
      </c>
    </row>
    <row r="2685" spans="1:54" hidden="1" x14ac:dyDescent="0.2">
      <c r="A2685">
        <v>648</v>
      </c>
      <c r="B2685" t="s">
        <v>502</v>
      </c>
      <c r="C2685" t="s">
        <v>262</v>
      </c>
      <c r="D2685" t="s">
        <v>118</v>
      </c>
      <c r="E2685" t="s">
        <v>260</v>
      </c>
      <c r="F2685" t="s">
        <v>259</v>
      </c>
      <c r="G2685" t="s">
        <v>225</v>
      </c>
      <c r="H2685" t="s">
        <v>222</v>
      </c>
      <c r="I2685" t="s">
        <v>1120</v>
      </c>
      <c r="J2685" s="3" t="s">
        <v>215</v>
      </c>
      <c r="K2685" s="3" t="s">
        <v>215</v>
      </c>
      <c r="L2685" s="3" t="s">
        <v>215</v>
      </c>
      <c r="M2685" s="3" t="s">
        <v>215</v>
      </c>
      <c r="N2685" s="3" t="s">
        <v>215</v>
      </c>
      <c r="O2685" s="3" t="s">
        <v>215</v>
      </c>
      <c r="P2685" s="3" t="s">
        <v>215</v>
      </c>
      <c r="Q2685" s="3" t="s">
        <v>215</v>
      </c>
      <c r="R2685" s="3" t="s">
        <v>215</v>
      </c>
      <c r="S2685" s="3" t="s">
        <v>215</v>
      </c>
      <c r="T2685" s="3" t="s">
        <v>215</v>
      </c>
      <c r="U2685" s="3" t="s">
        <v>215</v>
      </c>
      <c r="V2685" s="3" t="s">
        <v>215</v>
      </c>
      <c r="W2685" s="3" t="s">
        <v>215</v>
      </c>
      <c r="X2685" s="3" t="s">
        <v>215</v>
      </c>
      <c r="Y2685" s="3" t="s">
        <v>215</v>
      </c>
      <c r="Z2685" s="3" t="s">
        <v>215</v>
      </c>
      <c r="AA2685" s="3" t="s">
        <v>215</v>
      </c>
      <c r="AB2685" s="3" t="s">
        <v>215</v>
      </c>
      <c r="AC2685" s="3" t="s">
        <v>215</v>
      </c>
      <c r="AD2685" s="3">
        <v>1.22</v>
      </c>
      <c r="AE2685" s="3">
        <v>1.1259999999999999</v>
      </c>
      <c r="AF2685" s="3">
        <v>1.5289999999999999</v>
      </c>
      <c r="AG2685" s="3">
        <v>1.82</v>
      </c>
      <c r="AH2685" s="3">
        <v>3.0649999999999999</v>
      </c>
      <c r="AI2685" s="3">
        <v>2.823</v>
      </c>
      <c r="AJ2685" s="3">
        <v>3.2029999999999998</v>
      </c>
      <c r="AK2685" s="3">
        <v>3.6509999999999998</v>
      </c>
      <c r="AL2685" s="3">
        <v>3.8460000000000001</v>
      </c>
      <c r="AM2685" s="3">
        <v>4.9089999999999998</v>
      </c>
      <c r="AN2685" s="3">
        <v>5.0259999999999998</v>
      </c>
      <c r="AO2685" s="3">
        <v>5.6189999999999998</v>
      </c>
      <c r="AP2685" s="3">
        <v>7.3970000000000002</v>
      </c>
      <c r="AQ2685" s="3">
        <v>5.992</v>
      </c>
      <c r="AR2685" s="3">
        <v>7.72</v>
      </c>
      <c r="AS2685" s="3">
        <v>8.3350000000000009</v>
      </c>
      <c r="AT2685" s="3">
        <v>8.4659999999999993</v>
      </c>
      <c r="AU2685" s="3">
        <v>14.356999999999999</v>
      </c>
      <c r="AV2685" s="3">
        <v>17.181999999999999</v>
      </c>
      <c r="AW2685" s="3">
        <v>16.433</v>
      </c>
      <c r="AX2685" s="3">
        <v>16.669</v>
      </c>
      <c r="AY2685" s="3">
        <v>17.709</v>
      </c>
      <c r="AZ2685" s="3">
        <v>18.632000000000001</v>
      </c>
      <c r="BA2685">
        <v>20.507000000000001</v>
      </c>
      <c r="BB2685">
        <v>2016</v>
      </c>
    </row>
    <row r="2686" spans="1:54" hidden="1" x14ac:dyDescent="0.2">
      <c r="A2686">
        <v>648</v>
      </c>
      <c r="B2686" t="s">
        <v>502</v>
      </c>
      <c r="C2686" t="s">
        <v>261</v>
      </c>
      <c r="D2686" t="s">
        <v>118</v>
      </c>
      <c r="E2686" t="s">
        <v>260</v>
      </c>
      <c r="F2686" t="s">
        <v>259</v>
      </c>
      <c r="G2686" t="s">
        <v>217</v>
      </c>
      <c r="I2686" t="s">
        <v>258</v>
      </c>
      <c r="J2686" s="3" t="s">
        <v>215</v>
      </c>
      <c r="K2686" s="3" t="s">
        <v>215</v>
      </c>
      <c r="L2686" s="3" t="s">
        <v>215</v>
      </c>
      <c r="M2686" s="3" t="s">
        <v>215</v>
      </c>
      <c r="N2686" s="3" t="s">
        <v>215</v>
      </c>
      <c r="O2686" s="3" t="s">
        <v>215</v>
      </c>
      <c r="P2686" s="3" t="s">
        <v>215</v>
      </c>
      <c r="Q2686" s="3" t="s">
        <v>215</v>
      </c>
      <c r="R2686" s="3" t="s">
        <v>215</v>
      </c>
      <c r="S2686" s="3" t="s">
        <v>215</v>
      </c>
      <c r="T2686" s="3" t="s">
        <v>215</v>
      </c>
      <c r="U2686" s="3" t="s">
        <v>215</v>
      </c>
      <c r="V2686" s="3" t="s">
        <v>215</v>
      </c>
      <c r="W2686" s="3" t="s">
        <v>215</v>
      </c>
      <c r="X2686" s="3" t="s">
        <v>215</v>
      </c>
      <c r="Y2686" s="3" t="s">
        <v>215</v>
      </c>
      <c r="Z2686" s="3" t="s">
        <v>215</v>
      </c>
      <c r="AA2686" s="3" t="s">
        <v>215</v>
      </c>
      <c r="AB2686" s="3" t="s">
        <v>215</v>
      </c>
      <c r="AC2686" s="3" t="s">
        <v>215</v>
      </c>
      <c r="AD2686" s="3">
        <v>15.701000000000001</v>
      </c>
      <c r="AE2686" s="3">
        <v>11.897</v>
      </c>
      <c r="AF2686" s="3">
        <v>14.382</v>
      </c>
      <c r="AG2686" s="3">
        <v>12.581</v>
      </c>
      <c r="AH2686" s="3">
        <v>17.634</v>
      </c>
      <c r="AI2686" s="3">
        <v>15.83</v>
      </c>
      <c r="AJ2686" s="3">
        <v>17.422999999999998</v>
      </c>
      <c r="AK2686" s="3">
        <v>18.372</v>
      </c>
      <c r="AL2686" s="3">
        <v>17.945</v>
      </c>
      <c r="AM2686" s="3">
        <v>20.457999999999998</v>
      </c>
      <c r="AN2686" s="3">
        <v>18.852</v>
      </c>
      <c r="AO2686" s="3">
        <v>21.234000000000002</v>
      </c>
      <c r="AP2686" s="3">
        <v>25.338999999999999</v>
      </c>
      <c r="AQ2686" s="3">
        <v>18.536999999999999</v>
      </c>
      <c r="AR2686" s="3">
        <v>22.2</v>
      </c>
      <c r="AS2686" s="3">
        <v>21.605</v>
      </c>
      <c r="AT2686" s="3">
        <v>20.038</v>
      </c>
      <c r="AU2686" s="3">
        <v>30.359000000000002</v>
      </c>
      <c r="AV2686" s="3">
        <v>32.68</v>
      </c>
      <c r="AW2686" s="3">
        <v>28.346</v>
      </c>
      <c r="AX2686" s="3">
        <v>26.19</v>
      </c>
      <c r="AY2686" s="3">
        <v>25.353000000000002</v>
      </c>
      <c r="AZ2686" s="3">
        <v>24.332000000000001</v>
      </c>
      <c r="BA2686">
        <v>24.43</v>
      </c>
      <c r="BB2686">
        <v>2016</v>
      </c>
    </row>
    <row r="2687" spans="1:54" hidden="1" x14ac:dyDescent="0.2">
      <c r="A2687">
        <v>648</v>
      </c>
      <c r="B2687" t="s">
        <v>502</v>
      </c>
      <c r="C2687" t="s">
        <v>257</v>
      </c>
      <c r="D2687" t="s">
        <v>118</v>
      </c>
      <c r="E2687" t="s">
        <v>255</v>
      </c>
      <c r="F2687" t="s">
        <v>254</v>
      </c>
      <c r="G2687" t="s">
        <v>225</v>
      </c>
      <c r="H2687" t="s">
        <v>222</v>
      </c>
      <c r="I2687" t="s">
        <v>1120</v>
      </c>
      <c r="J2687" s="3" t="s">
        <v>215</v>
      </c>
      <c r="K2687" s="3" t="s">
        <v>215</v>
      </c>
      <c r="L2687" s="3" t="s">
        <v>215</v>
      </c>
      <c r="M2687" s="3" t="s">
        <v>215</v>
      </c>
      <c r="N2687" s="3" t="s">
        <v>215</v>
      </c>
      <c r="O2687" s="3" t="s">
        <v>215</v>
      </c>
      <c r="P2687" s="3" t="s">
        <v>215</v>
      </c>
      <c r="Q2687" s="3" t="s">
        <v>215</v>
      </c>
      <c r="R2687" s="3" t="s">
        <v>215</v>
      </c>
      <c r="S2687" s="3" t="s">
        <v>215</v>
      </c>
      <c r="T2687" s="3" t="s">
        <v>215</v>
      </c>
      <c r="U2687" s="3" t="s">
        <v>215</v>
      </c>
      <c r="V2687" s="3" t="s">
        <v>215</v>
      </c>
      <c r="W2687" s="3" t="s">
        <v>215</v>
      </c>
      <c r="X2687" s="3" t="s">
        <v>215</v>
      </c>
      <c r="Y2687" s="3" t="s">
        <v>215</v>
      </c>
      <c r="Z2687" s="3" t="s">
        <v>215</v>
      </c>
      <c r="AA2687" s="3" t="s">
        <v>215</v>
      </c>
      <c r="AB2687" s="3" t="s">
        <v>215</v>
      </c>
      <c r="AC2687" s="3" t="s">
        <v>215</v>
      </c>
      <c r="AD2687" s="3">
        <v>1.2310000000000001</v>
      </c>
      <c r="AE2687" s="3">
        <v>1.522</v>
      </c>
      <c r="AF2687" s="3">
        <v>1.887</v>
      </c>
      <c r="AG2687" s="3">
        <v>2.3149999999999999</v>
      </c>
      <c r="AH2687" s="3">
        <v>3.7690000000000001</v>
      </c>
      <c r="AI2687" s="3">
        <v>3.87</v>
      </c>
      <c r="AJ2687" s="3">
        <v>4.1479999999999997</v>
      </c>
      <c r="AK2687" s="3">
        <v>3.5630000000000002</v>
      </c>
      <c r="AL2687" s="3">
        <v>4.1059999999999999</v>
      </c>
      <c r="AM2687" s="3">
        <v>5.5460000000000003</v>
      </c>
      <c r="AN2687" s="3">
        <v>6.2919999999999998</v>
      </c>
      <c r="AO2687" s="3">
        <v>6.8710000000000004</v>
      </c>
      <c r="AP2687" s="3">
        <v>8.6859999999999999</v>
      </c>
      <c r="AQ2687" s="3">
        <v>8.7420000000000009</v>
      </c>
      <c r="AR2687" s="3">
        <v>9.74</v>
      </c>
      <c r="AS2687" s="3">
        <v>11.468999999999999</v>
      </c>
      <c r="AT2687" s="3">
        <v>12.585000000000001</v>
      </c>
      <c r="AU2687" s="3">
        <v>16.207999999999998</v>
      </c>
      <c r="AV2687" s="3">
        <v>18.364000000000001</v>
      </c>
      <c r="AW2687" s="3">
        <v>17.806999999999999</v>
      </c>
      <c r="AX2687" s="3">
        <v>17.693000000000001</v>
      </c>
      <c r="AY2687" s="3">
        <v>18.169</v>
      </c>
      <c r="AZ2687" s="3">
        <v>19.661999999999999</v>
      </c>
      <c r="BA2687">
        <v>21.219000000000001</v>
      </c>
      <c r="BB2687">
        <v>2016</v>
      </c>
    </row>
    <row r="2688" spans="1:54" hidden="1" x14ac:dyDescent="0.2">
      <c r="A2688">
        <v>648</v>
      </c>
      <c r="B2688" t="s">
        <v>502</v>
      </c>
      <c r="C2688" t="s">
        <v>256</v>
      </c>
      <c r="D2688" t="s">
        <v>118</v>
      </c>
      <c r="E2688" t="s">
        <v>255</v>
      </c>
      <c r="F2688" t="s">
        <v>254</v>
      </c>
      <c r="G2688" t="s">
        <v>217</v>
      </c>
      <c r="I2688" t="s">
        <v>253</v>
      </c>
      <c r="J2688" s="3" t="s">
        <v>215</v>
      </c>
      <c r="K2688" s="3" t="s">
        <v>215</v>
      </c>
      <c r="L2688" s="3" t="s">
        <v>215</v>
      </c>
      <c r="M2688" s="3" t="s">
        <v>215</v>
      </c>
      <c r="N2688" s="3" t="s">
        <v>215</v>
      </c>
      <c r="O2688" s="3" t="s">
        <v>215</v>
      </c>
      <c r="P2688" s="3" t="s">
        <v>215</v>
      </c>
      <c r="Q2688" s="3" t="s">
        <v>215</v>
      </c>
      <c r="R2688" s="3" t="s">
        <v>215</v>
      </c>
      <c r="S2688" s="3" t="s">
        <v>215</v>
      </c>
      <c r="T2688" s="3" t="s">
        <v>215</v>
      </c>
      <c r="U2688" s="3" t="s">
        <v>215</v>
      </c>
      <c r="V2688" s="3" t="s">
        <v>215</v>
      </c>
      <c r="W2688" s="3" t="s">
        <v>215</v>
      </c>
      <c r="X2688" s="3" t="s">
        <v>215</v>
      </c>
      <c r="Y2688" s="3" t="s">
        <v>215</v>
      </c>
      <c r="Z2688" s="3" t="s">
        <v>215</v>
      </c>
      <c r="AA2688" s="3" t="s">
        <v>215</v>
      </c>
      <c r="AB2688" s="3" t="s">
        <v>215</v>
      </c>
      <c r="AC2688" s="3" t="s">
        <v>215</v>
      </c>
      <c r="AD2688" s="3">
        <v>15.851000000000001</v>
      </c>
      <c r="AE2688" s="3">
        <v>16.09</v>
      </c>
      <c r="AF2688" s="3">
        <v>17.75</v>
      </c>
      <c r="AG2688" s="3">
        <v>16.001000000000001</v>
      </c>
      <c r="AH2688" s="3">
        <v>21.687000000000001</v>
      </c>
      <c r="AI2688" s="3">
        <v>21.698</v>
      </c>
      <c r="AJ2688" s="3">
        <v>22.562000000000001</v>
      </c>
      <c r="AK2688" s="3">
        <v>17.931999999999999</v>
      </c>
      <c r="AL2688" s="3">
        <v>19.155999999999999</v>
      </c>
      <c r="AM2688" s="3">
        <v>23.111000000000001</v>
      </c>
      <c r="AN2688" s="3">
        <v>23.6</v>
      </c>
      <c r="AO2688" s="3">
        <v>25.963000000000001</v>
      </c>
      <c r="AP2688" s="3">
        <v>29.754999999999999</v>
      </c>
      <c r="AQ2688" s="3">
        <v>27.045000000000002</v>
      </c>
      <c r="AR2688" s="3">
        <v>28.009</v>
      </c>
      <c r="AS2688" s="3">
        <v>29.728000000000002</v>
      </c>
      <c r="AT2688" s="3">
        <v>29.786000000000001</v>
      </c>
      <c r="AU2688" s="3">
        <v>34.274000000000001</v>
      </c>
      <c r="AV2688" s="3">
        <v>34.927999999999997</v>
      </c>
      <c r="AW2688" s="3">
        <v>30.716000000000001</v>
      </c>
      <c r="AX2688" s="3">
        <v>27.798999999999999</v>
      </c>
      <c r="AY2688" s="3">
        <v>26.012</v>
      </c>
      <c r="AZ2688" s="3">
        <v>25.677</v>
      </c>
      <c r="BA2688">
        <v>25.279</v>
      </c>
      <c r="BB2688">
        <v>2016</v>
      </c>
    </row>
    <row r="2689" spans="1:54" hidden="1" x14ac:dyDescent="0.2">
      <c r="A2689">
        <v>648</v>
      </c>
      <c r="B2689" t="s">
        <v>502</v>
      </c>
      <c r="C2689" t="s">
        <v>252</v>
      </c>
      <c r="D2689" t="s">
        <v>118</v>
      </c>
      <c r="E2689" t="s">
        <v>250</v>
      </c>
      <c r="F2689" t="s">
        <v>249</v>
      </c>
      <c r="G2689" t="s">
        <v>225</v>
      </c>
      <c r="H2689" t="s">
        <v>222</v>
      </c>
      <c r="I2689" t="s">
        <v>1120</v>
      </c>
      <c r="J2689" s="3" t="s">
        <v>215</v>
      </c>
      <c r="K2689" s="3" t="s">
        <v>215</v>
      </c>
      <c r="L2689" s="3" t="s">
        <v>215</v>
      </c>
      <c r="M2689" s="3" t="s">
        <v>215</v>
      </c>
      <c r="N2689" s="3" t="s">
        <v>215</v>
      </c>
      <c r="O2689" s="3" t="s">
        <v>215</v>
      </c>
      <c r="P2689" s="3" t="s">
        <v>215</v>
      </c>
      <c r="Q2689" s="3" t="s">
        <v>215</v>
      </c>
      <c r="R2689" s="3" t="s">
        <v>215</v>
      </c>
      <c r="S2689" s="3" t="s">
        <v>215</v>
      </c>
      <c r="T2689" s="3" t="s">
        <v>215</v>
      </c>
      <c r="U2689" s="3" t="s">
        <v>215</v>
      </c>
      <c r="V2689" s="3" t="s">
        <v>215</v>
      </c>
      <c r="W2689" s="3" t="s">
        <v>215</v>
      </c>
      <c r="X2689" s="3" t="s">
        <v>215</v>
      </c>
      <c r="Y2689" s="3" t="s">
        <v>215</v>
      </c>
      <c r="Z2689" s="3" t="s">
        <v>215</v>
      </c>
      <c r="AA2689" s="3" t="s">
        <v>215</v>
      </c>
      <c r="AB2689" s="3" t="s">
        <v>215</v>
      </c>
      <c r="AC2689" s="3" t="s">
        <v>215</v>
      </c>
      <c r="AD2689" s="3">
        <v>-1.2E-2</v>
      </c>
      <c r="AE2689" s="3">
        <v>-0.39700000000000002</v>
      </c>
      <c r="AF2689" s="3">
        <v>-0.35799999999999998</v>
      </c>
      <c r="AG2689" s="3">
        <v>-0.495</v>
      </c>
      <c r="AH2689" s="3">
        <v>-0.70399999999999996</v>
      </c>
      <c r="AI2689" s="3">
        <v>-1.0469999999999999</v>
      </c>
      <c r="AJ2689" s="3">
        <v>-0.94499999999999995</v>
      </c>
      <c r="AK2689" s="3">
        <v>8.6999999999999994E-2</v>
      </c>
      <c r="AL2689" s="3">
        <v>-0.26</v>
      </c>
      <c r="AM2689" s="3">
        <v>-0.63700000000000001</v>
      </c>
      <c r="AN2689" s="3">
        <v>-1.266</v>
      </c>
      <c r="AO2689" s="3">
        <v>-1.252</v>
      </c>
      <c r="AP2689" s="3">
        <v>-1.2889999999999999</v>
      </c>
      <c r="AQ2689" s="3">
        <v>-2.75</v>
      </c>
      <c r="AR2689" s="3">
        <v>-2.02</v>
      </c>
      <c r="AS2689" s="3">
        <v>-3.1339999999999999</v>
      </c>
      <c r="AT2689" s="3">
        <v>-4.1189999999999998</v>
      </c>
      <c r="AU2689" s="3">
        <v>-1.851</v>
      </c>
      <c r="AV2689" s="3">
        <v>-1.1819999999999999</v>
      </c>
      <c r="AW2689" s="3">
        <v>-1.3740000000000001</v>
      </c>
      <c r="AX2689" s="3">
        <v>-1.024</v>
      </c>
      <c r="AY2689" s="3">
        <v>-0.46</v>
      </c>
      <c r="AZ2689" s="3">
        <v>-1.03</v>
      </c>
      <c r="BA2689">
        <v>-0.71299999999999997</v>
      </c>
      <c r="BB2689">
        <v>2016</v>
      </c>
    </row>
    <row r="2690" spans="1:54" hidden="1" x14ac:dyDescent="0.2">
      <c r="A2690">
        <v>648</v>
      </c>
      <c r="B2690" t="s">
        <v>502</v>
      </c>
      <c r="C2690" t="s">
        <v>251</v>
      </c>
      <c r="D2690" t="s">
        <v>118</v>
      </c>
      <c r="E2690" t="s">
        <v>250</v>
      </c>
      <c r="F2690" t="s">
        <v>249</v>
      </c>
      <c r="G2690" t="s">
        <v>217</v>
      </c>
      <c r="I2690" t="s">
        <v>248</v>
      </c>
      <c r="J2690" s="3" t="s">
        <v>215</v>
      </c>
      <c r="K2690" s="3" t="s">
        <v>215</v>
      </c>
      <c r="L2690" s="3" t="s">
        <v>215</v>
      </c>
      <c r="M2690" s="3" t="s">
        <v>215</v>
      </c>
      <c r="N2690" s="3" t="s">
        <v>215</v>
      </c>
      <c r="O2690" s="3" t="s">
        <v>215</v>
      </c>
      <c r="P2690" s="3" t="s">
        <v>215</v>
      </c>
      <c r="Q2690" s="3" t="s">
        <v>215</v>
      </c>
      <c r="R2690" s="3" t="s">
        <v>215</v>
      </c>
      <c r="S2690" s="3" t="s">
        <v>215</v>
      </c>
      <c r="T2690" s="3" t="s">
        <v>215</v>
      </c>
      <c r="U2690" s="3" t="s">
        <v>215</v>
      </c>
      <c r="V2690" s="3" t="s">
        <v>215</v>
      </c>
      <c r="W2690" s="3" t="s">
        <v>215</v>
      </c>
      <c r="X2690" s="3" t="s">
        <v>215</v>
      </c>
      <c r="Y2690" s="3" t="s">
        <v>215</v>
      </c>
      <c r="Z2690" s="3" t="s">
        <v>215</v>
      </c>
      <c r="AA2690" s="3" t="s">
        <v>215</v>
      </c>
      <c r="AB2690" s="3" t="s">
        <v>215</v>
      </c>
      <c r="AC2690" s="3" t="s">
        <v>215</v>
      </c>
      <c r="AD2690" s="3">
        <v>-0.151</v>
      </c>
      <c r="AE2690" s="3">
        <v>-4.1929999999999996</v>
      </c>
      <c r="AF2690" s="3">
        <v>-3.367</v>
      </c>
      <c r="AG2690" s="3">
        <v>-3.4209999999999998</v>
      </c>
      <c r="AH2690" s="3">
        <v>-4.0529999999999999</v>
      </c>
      <c r="AI2690" s="3">
        <v>-5.8680000000000003</v>
      </c>
      <c r="AJ2690" s="3">
        <v>-5.1390000000000002</v>
      </c>
      <c r="AK2690" s="3">
        <v>0.44</v>
      </c>
      <c r="AL2690" s="3">
        <v>-1.212</v>
      </c>
      <c r="AM2690" s="3">
        <v>-2.653</v>
      </c>
      <c r="AN2690" s="3">
        <v>-4.7469999999999999</v>
      </c>
      <c r="AO2690" s="3">
        <v>-4.7300000000000004</v>
      </c>
      <c r="AP2690" s="3">
        <v>-4.4160000000000004</v>
      </c>
      <c r="AQ2690" s="3">
        <v>-8.5069999999999997</v>
      </c>
      <c r="AR2690" s="3">
        <v>-5.8090000000000002</v>
      </c>
      <c r="AS2690" s="3">
        <v>-8.1229999999999993</v>
      </c>
      <c r="AT2690" s="3">
        <v>-9.7479999999999993</v>
      </c>
      <c r="AU2690" s="3">
        <v>-3.9140000000000001</v>
      </c>
      <c r="AV2690" s="3">
        <v>-2.2480000000000002</v>
      </c>
      <c r="AW2690" s="3">
        <v>-2.37</v>
      </c>
      <c r="AX2690" s="3">
        <v>-1.609</v>
      </c>
      <c r="AY2690" s="3">
        <v>-0.65900000000000003</v>
      </c>
      <c r="AZ2690" s="3">
        <v>-1.345</v>
      </c>
      <c r="BA2690">
        <v>-0.84899999999999998</v>
      </c>
      <c r="BB2690">
        <v>2016</v>
      </c>
    </row>
    <row r="2691" spans="1:54" hidden="1" x14ac:dyDescent="0.2">
      <c r="A2691">
        <v>648</v>
      </c>
      <c r="B2691" t="s">
        <v>502</v>
      </c>
      <c r="C2691" t="s">
        <v>247</v>
      </c>
      <c r="D2691" t="s">
        <v>118</v>
      </c>
      <c r="E2691" t="s">
        <v>245</v>
      </c>
      <c r="F2691" t="s">
        <v>244</v>
      </c>
      <c r="G2691" t="s">
        <v>225</v>
      </c>
      <c r="H2691" t="s">
        <v>222</v>
      </c>
      <c r="I2691" t="s">
        <v>1120</v>
      </c>
      <c r="J2691" s="3" t="s">
        <v>215</v>
      </c>
      <c r="K2691" s="3" t="s">
        <v>215</v>
      </c>
      <c r="L2691" s="3" t="s">
        <v>215</v>
      </c>
      <c r="M2691" s="3" t="s">
        <v>215</v>
      </c>
      <c r="N2691" s="3" t="s">
        <v>215</v>
      </c>
      <c r="O2691" s="3" t="s">
        <v>215</v>
      </c>
      <c r="P2691" s="3" t="s">
        <v>215</v>
      </c>
      <c r="Q2691" s="3" t="s">
        <v>215</v>
      </c>
      <c r="R2691" s="3" t="s">
        <v>215</v>
      </c>
      <c r="S2691" s="3" t="s">
        <v>215</v>
      </c>
      <c r="T2691" s="3" t="s">
        <v>215</v>
      </c>
      <c r="U2691" s="3" t="s">
        <v>215</v>
      </c>
      <c r="V2691" s="3" t="s">
        <v>215</v>
      </c>
      <c r="W2691" s="3" t="s">
        <v>215</v>
      </c>
      <c r="X2691" s="3" t="s">
        <v>215</v>
      </c>
      <c r="Y2691" s="3" t="s">
        <v>215</v>
      </c>
      <c r="Z2691" s="3" t="s">
        <v>215</v>
      </c>
      <c r="AA2691" s="3" t="s">
        <v>215</v>
      </c>
      <c r="AB2691" s="3" t="s">
        <v>215</v>
      </c>
      <c r="AC2691" s="3" t="s">
        <v>215</v>
      </c>
      <c r="AD2691" s="3">
        <v>-0.13400000000000001</v>
      </c>
      <c r="AE2691" s="3">
        <v>-0.53300000000000003</v>
      </c>
      <c r="AF2691" s="3">
        <v>-0.68500000000000005</v>
      </c>
      <c r="AG2691" s="3">
        <v>-0.74099999999999999</v>
      </c>
      <c r="AH2691" s="3">
        <v>-1.252</v>
      </c>
      <c r="AI2691" s="3">
        <v>-1.2669999999999999</v>
      </c>
      <c r="AJ2691" s="3">
        <v>-1.125</v>
      </c>
      <c r="AK2691" s="3">
        <v>-0.107</v>
      </c>
      <c r="AL2691" s="3">
        <v>-0.60599999999999998</v>
      </c>
      <c r="AM2691" s="3">
        <v>-1.657</v>
      </c>
      <c r="AN2691" s="3">
        <v>-2.331</v>
      </c>
      <c r="AO2691" s="3">
        <v>-2.6070000000000002</v>
      </c>
      <c r="AP2691" s="3">
        <v>-3.9</v>
      </c>
      <c r="AQ2691" s="3">
        <v>-3.4750000000000001</v>
      </c>
      <c r="AR2691" s="3">
        <v>-3.3050000000000002</v>
      </c>
      <c r="AS2691" s="3">
        <v>-3.8559999999999999</v>
      </c>
      <c r="AT2691" s="3">
        <v>-4.8259999999999996</v>
      </c>
      <c r="AU2691" s="3">
        <v>-7.0979999999999999</v>
      </c>
      <c r="AV2691" s="3">
        <v>-8.1280000000000001</v>
      </c>
      <c r="AW2691" s="3">
        <v>-7.1920000000000002</v>
      </c>
      <c r="AX2691" s="3">
        <v>-5.6840000000000002</v>
      </c>
      <c r="AY2691" s="3">
        <v>-4.8129999999999997</v>
      </c>
      <c r="AZ2691" s="3">
        <v>-4.3120000000000003</v>
      </c>
      <c r="BA2691">
        <v>-4.2690000000000001</v>
      </c>
      <c r="BB2691">
        <v>2016</v>
      </c>
    </row>
    <row r="2692" spans="1:54" hidden="1" x14ac:dyDescent="0.2">
      <c r="A2692">
        <v>648</v>
      </c>
      <c r="B2692" t="s">
        <v>502</v>
      </c>
      <c r="C2692" t="s">
        <v>246</v>
      </c>
      <c r="D2692" t="s">
        <v>118</v>
      </c>
      <c r="E2692" t="s">
        <v>245</v>
      </c>
      <c r="F2692" t="s">
        <v>244</v>
      </c>
      <c r="G2692" t="s">
        <v>243</v>
      </c>
    </row>
    <row r="2693" spans="1:54" hidden="1" x14ac:dyDescent="0.2">
      <c r="A2693">
        <v>648</v>
      </c>
      <c r="B2693" t="s">
        <v>502</v>
      </c>
      <c r="C2693" t="s">
        <v>242</v>
      </c>
      <c r="D2693" t="s">
        <v>118</v>
      </c>
      <c r="E2693" t="s">
        <v>240</v>
      </c>
      <c r="F2693" t="s">
        <v>239</v>
      </c>
      <c r="G2693" t="s">
        <v>225</v>
      </c>
      <c r="H2693" t="s">
        <v>222</v>
      </c>
      <c r="I2693" t="s">
        <v>1120</v>
      </c>
      <c r="J2693" s="3" t="s">
        <v>215</v>
      </c>
      <c r="K2693" s="3" t="s">
        <v>215</v>
      </c>
      <c r="L2693" s="3" t="s">
        <v>215</v>
      </c>
      <c r="M2693" s="3" t="s">
        <v>215</v>
      </c>
      <c r="N2693" s="3" t="s">
        <v>215</v>
      </c>
      <c r="O2693" s="3" t="s">
        <v>215</v>
      </c>
      <c r="P2693" s="3" t="s">
        <v>215</v>
      </c>
      <c r="Q2693" s="3" t="s">
        <v>215</v>
      </c>
      <c r="R2693" s="3" t="s">
        <v>215</v>
      </c>
      <c r="S2693" s="3" t="s">
        <v>215</v>
      </c>
      <c r="T2693" s="3" t="s">
        <v>215</v>
      </c>
      <c r="U2693" s="3" t="s">
        <v>215</v>
      </c>
      <c r="V2693" s="3" t="s">
        <v>215</v>
      </c>
      <c r="W2693" s="3" t="s">
        <v>215</v>
      </c>
      <c r="X2693" s="3" t="s">
        <v>215</v>
      </c>
      <c r="Y2693" s="3" t="s">
        <v>215</v>
      </c>
      <c r="Z2693" s="3" t="s">
        <v>215</v>
      </c>
      <c r="AA2693" s="3" t="s">
        <v>215</v>
      </c>
      <c r="AB2693" s="3" t="s">
        <v>215</v>
      </c>
      <c r="AC2693" s="3" t="s">
        <v>215</v>
      </c>
      <c r="AD2693" s="3">
        <v>0.23599999999999999</v>
      </c>
      <c r="AE2693" s="3">
        <v>-0.10299999999999999</v>
      </c>
      <c r="AF2693" s="3">
        <v>1.2999999999999999E-2</v>
      </c>
      <c r="AG2693" s="3">
        <v>0.113</v>
      </c>
      <c r="AH2693" s="3">
        <v>0.16400000000000001</v>
      </c>
      <c r="AI2693" s="3">
        <v>8.4000000000000005E-2</v>
      </c>
      <c r="AJ2693" s="3">
        <v>-2.3E-2</v>
      </c>
      <c r="AK2693" s="3">
        <v>0.90300000000000002</v>
      </c>
      <c r="AL2693" s="3">
        <v>0.22900000000000001</v>
      </c>
      <c r="AM2693" s="3">
        <v>0.105</v>
      </c>
      <c r="AN2693" s="3">
        <v>-0.5</v>
      </c>
      <c r="AO2693" s="3">
        <v>-0.28399999999999997</v>
      </c>
      <c r="AP2693" s="3">
        <v>-0.21</v>
      </c>
      <c r="AQ2693" s="3">
        <v>-1.4430000000000001</v>
      </c>
      <c r="AR2693" s="3">
        <v>-0.125</v>
      </c>
      <c r="AS2693" s="3">
        <v>-0.33600000000000002</v>
      </c>
      <c r="AT2693" s="3">
        <v>-0.85799999999999998</v>
      </c>
      <c r="AU2693" s="3">
        <v>0.39400000000000002</v>
      </c>
      <c r="AV2693" s="3">
        <v>0.90600000000000003</v>
      </c>
      <c r="AW2693" s="3">
        <v>0.72199999999999998</v>
      </c>
      <c r="AX2693" s="3">
        <v>1.407</v>
      </c>
      <c r="AY2693" s="3">
        <v>1.804</v>
      </c>
      <c r="AZ2693" s="3">
        <v>1.31</v>
      </c>
      <c r="BA2693">
        <v>1.714</v>
      </c>
      <c r="BB2693">
        <v>2016</v>
      </c>
    </row>
    <row r="2694" spans="1:54" hidden="1" x14ac:dyDescent="0.2">
      <c r="A2694">
        <v>648</v>
      </c>
      <c r="B2694" t="s">
        <v>502</v>
      </c>
      <c r="C2694" t="s">
        <v>241</v>
      </c>
      <c r="D2694" t="s">
        <v>118</v>
      </c>
      <c r="E2694" t="s">
        <v>240</v>
      </c>
      <c r="F2694" t="s">
        <v>239</v>
      </c>
      <c r="G2694" t="s">
        <v>217</v>
      </c>
      <c r="I2694" t="s">
        <v>238</v>
      </c>
      <c r="J2694" s="3" t="s">
        <v>215</v>
      </c>
      <c r="K2694" s="3" t="s">
        <v>215</v>
      </c>
      <c r="L2694" s="3" t="s">
        <v>215</v>
      </c>
      <c r="M2694" s="3" t="s">
        <v>215</v>
      </c>
      <c r="N2694" s="3" t="s">
        <v>215</v>
      </c>
      <c r="O2694" s="3" t="s">
        <v>215</v>
      </c>
      <c r="P2694" s="3" t="s">
        <v>215</v>
      </c>
      <c r="Q2694" s="3" t="s">
        <v>215</v>
      </c>
      <c r="R2694" s="3" t="s">
        <v>215</v>
      </c>
      <c r="S2694" s="3" t="s">
        <v>215</v>
      </c>
      <c r="T2694" s="3" t="s">
        <v>215</v>
      </c>
      <c r="U2694" s="3" t="s">
        <v>215</v>
      </c>
      <c r="V2694" s="3" t="s">
        <v>215</v>
      </c>
      <c r="W2694" s="3" t="s">
        <v>215</v>
      </c>
      <c r="X2694" s="3" t="s">
        <v>215</v>
      </c>
      <c r="Y2694" s="3" t="s">
        <v>215</v>
      </c>
      <c r="Z2694" s="3" t="s">
        <v>215</v>
      </c>
      <c r="AA2694" s="3" t="s">
        <v>215</v>
      </c>
      <c r="AB2694" s="3" t="s">
        <v>215</v>
      </c>
      <c r="AC2694" s="3" t="s">
        <v>215</v>
      </c>
      <c r="AD2694" s="3">
        <v>3.032</v>
      </c>
      <c r="AE2694" s="3">
        <v>-1.0880000000000001</v>
      </c>
      <c r="AF2694" s="3">
        <v>0.11899999999999999</v>
      </c>
      <c r="AG2694" s="3">
        <v>0.77800000000000002</v>
      </c>
      <c r="AH2694" s="3">
        <v>0.94099999999999995</v>
      </c>
      <c r="AI2694" s="3">
        <v>0.47299999999999998</v>
      </c>
      <c r="AJ2694" s="3">
        <v>-0.127</v>
      </c>
      <c r="AK2694" s="3">
        <v>4.5419999999999998</v>
      </c>
      <c r="AL2694" s="3">
        <v>1.07</v>
      </c>
      <c r="AM2694" s="3">
        <v>0.437</v>
      </c>
      <c r="AN2694" s="3">
        <v>-1.8740000000000001</v>
      </c>
      <c r="AO2694" s="3">
        <v>-1.0740000000000001</v>
      </c>
      <c r="AP2694" s="3">
        <v>-0.72</v>
      </c>
      <c r="AQ2694" s="3">
        <v>-4.4640000000000004</v>
      </c>
      <c r="AR2694" s="3">
        <v>-0.36099999999999999</v>
      </c>
      <c r="AS2694" s="3">
        <v>-0.871</v>
      </c>
      <c r="AT2694" s="3">
        <v>-2.0299999999999998</v>
      </c>
      <c r="AU2694" s="3">
        <v>0.83399999999999996</v>
      </c>
      <c r="AV2694" s="3">
        <v>1.724</v>
      </c>
      <c r="AW2694" s="3">
        <v>1.2450000000000001</v>
      </c>
      <c r="AX2694" s="3">
        <v>2.21</v>
      </c>
      <c r="AY2694" s="3">
        <v>2.5819999999999999</v>
      </c>
      <c r="AZ2694" s="3">
        <v>1.7110000000000001</v>
      </c>
      <c r="BA2694">
        <v>2.0419999999999998</v>
      </c>
      <c r="BB2694">
        <v>2016</v>
      </c>
    </row>
    <row r="2695" spans="1:54" hidden="1" x14ac:dyDescent="0.2">
      <c r="A2695">
        <v>648</v>
      </c>
      <c r="B2695" t="s">
        <v>502</v>
      </c>
      <c r="C2695" t="s">
        <v>237</v>
      </c>
      <c r="D2695" t="s">
        <v>118</v>
      </c>
      <c r="E2695" t="s">
        <v>235</v>
      </c>
      <c r="F2695" t="s">
        <v>234</v>
      </c>
      <c r="G2695" t="s">
        <v>225</v>
      </c>
      <c r="H2695" t="s">
        <v>222</v>
      </c>
    </row>
    <row r="2696" spans="1:54" hidden="1" x14ac:dyDescent="0.2">
      <c r="A2696">
        <v>648</v>
      </c>
      <c r="B2696" t="s">
        <v>502</v>
      </c>
      <c r="C2696" t="s">
        <v>236</v>
      </c>
      <c r="D2696" t="s">
        <v>118</v>
      </c>
      <c r="E2696" t="s">
        <v>235</v>
      </c>
      <c r="F2696" t="s">
        <v>234</v>
      </c>
      <c r="G2696" t="s">
        <v>217</v>
      </c>
    </row>
    <row r="2697" spans="1:54" hidden="1" x14ac:dyDescent="0.2">
      <c r="A2697">
        <v>648</v>
      </c>
      <c r="B2697" t="s">
        <v>502</v>
      </c>
      <c r="C2697" t="s">
        <v>233</v>
      </c>
      <c r="D2697" t="s">
        <v>118</v>
      </c>
      <c r="E2697" t="s">
        <v>231</v>
      </c>
      <c r="F2697" t="s">
        <v>230</v>
      </c>
      <c r="G2697" t="s">
        <v>225</v>
      </c>
      <c r="H2697" t="s">
        <v>222</v>
      </c>
      <c r="I2697" t="s">
        <v>1120</v>
      </c>
      <c r="J2697" s="3" t="s">
        <v>215</v>
      </c>
      <c r="K2697" s="3" t="s">
        <v>215</v>
      </c>
      <c r="L2697" s="3" t="s">
        <v>215</v>
      </c>
      <c r="M2697" s="3" t="s">
        <v>215</v>
      </c>
      <c r="N2697" s="3" t="s">
        <v>215</v>
      </c>
      <c r="O2697" s="3" t="s">
        <v>215</v>
      </c>
      <c r="P2697" s="3" t="s">
        <v>215</v>
      </c>
      <c r="Q2697" s="3" t="s">
        <v>215</v>
      </c>
      <c r="R2697" s="3" t="s">
        <v>215</v>
      </c>
      <c r="S2697" s="3" t="s">
        <v>215</v>
      </c>
      <c r="T2697" s="3" t="s">
        <v>215</v>
      </c>
      <c r="U2697" s="3" t="s">
        <v>215</v>
      </c>
      <c r="V2697" s="3" t="s">
        <v>215</v>
      </c>
      <c r="W2697" s="3" t="s">
        <v>215</v>
      </c>
      <c r="X2697" s="3" t="s">
        <v>215</v>
      </c>
      <c r="Y2697" s="3" t="s">
        <v>215</v>
      </c>
      <c r="Z2697" s="3" t="s">
        <v>215</v>
      </c>
      <c r="AA2697" s="3" t="s">
        <v>215</v>
      </c>
      <c r="AB2697" s="3" t="s">
        <v>215</v>
      </c>
      <c r="AC2697" s="3" t="s">
        <v>215</v>
      </c>
      <c r="AD2697" s="3">
        <v>9.4570000000000007</v>
      </c>
      <c r="AE2697" s="3">
        <v>11.83</v>
      </c>
      <c r="AF2697" s="3">
        <v>16.582999999999998</v>
      </c>
      <c r="AG2697" s="3">
        <v>22.05</v>
      </c>
      <c r="AH2697" s="3">
        <v>23.484999999999999</v>
      </c>
      <c r="AI2697" s="3">
        <v>24.256</v>
      </c>
      <c r="AJ2697" s="3">
        <v>25.84</v>
      </c>
      <c r="AK2697" s="3">
        <v>12.103</v>
      </c>
      <c r="AL2697" s="3">
        <v>13.7</v>
      </c>
      <c r="AM2697" s="3">
        <v>15.018000000000001</v>
      </c>
      <c r="AN2697" s="3">
        <v>18.567</v>
      </c>
      <c r="AO2697" s="3">
        <v>20.45</v>
      </c>
      <c r="AP2697" s="3">
        <v>22.463999999999999</v>
      </c>
      <c r="AQ2697" s="3">
        <v>28.81</v>
      </c>
      <c r="AR2697" s="3">
        <v>36.473999999999997</v>
      </c>
      <c r="AS2697" s="3">
        <v>40.637</v>
      </c>
      <c r="AT2697" s="3">
        <v>50.058999999999997</v>
      </c>
      <c r="AU2697" s="3">
        <v>58.279000000000003</v>
      </c>
      <c r="AV2697" s="3">
        <v>58.595999999999997</v>
      </c>
      <c r="AW2697" s="3">
        <v>60.969000000000001</v>
      </c>
      <c r="AX2697" s="3">
        <v>63.374000000000002</v>
      </c>
      <c r="AY2697" s="3">
        <v>64.778000000000006</v>
      </c>
      <c r="AZ2697" s="3">
        <v>67.153000000000006</v>
      </c>
      <c r="BA2697">
        <v>68.831000000000003</v>
      </c>
      <c r="BB2697">
        <v>2016</v>
      </c>
    </row>
    <row r="2698" spans="1:54" hidden="1" x14ac:dyDescent="0.2">
      <c r="A2698">
        <v>648</v>
      </c>
      <c r="B2698" t="s">
        <v>502</v>
      </c>
      <c r="C2698" t="s">
        <v>232</v>
      </c>
      <c r="D2698" t="s">
        <v>118</v>
      </c>
      <c r="E2698" t="s">
        <v>231</v>
      </c>
      <c r="F2698" t="s">
        <v>230</v>
      </c>
      <c r="G2698" t="s">
        <v>217</v>
      </c>
      <c r="I2698" t="s">
        <v>229</v>
      </c>
      <c r="J2698" s="3" t="s">
        <v>215</v>
      </c>
      <c r="K2698" s="3" t="s">
        <v>215</v>
      </c>
      <c r="L2698" s="3" t="s">
        <v>215</v>
      </c>
      <c r="M2698" s="3" t="s">
        <v>215</v>
      </c>
      <c r="N2698" s="3" t="s">
        <v>215</v>
      </c>
      <c r="O2698" s="3" t="s">
        <v>215</v>
      </c>
      <c r="P2698" s="3" t="s">
        <v>215</v>
      </c>
      <c r="Q2698" s="3" t="s">
        <v>215</v>
      </c>
      <c r="R2698" s="3" t="s">
        <v>215</v>
      </c>
      <c r="S2698" s="3" t="s">
        <v>215</v>
      </c>
      <c r="T2698" s="3" t="s">
        <v>215</v>
      </c>
      <c r="U2698" s="3" t="s">
        <v>215</v>
      </c>
      <c r="V2698" s="3" t="s">
        <v>215</v>
      </c>
      <c r="W2698" s="3" t="s">
        <v>215</v>
      </c>
      <c r="X2698" s="3" t="s">
        <v>215</v>
      </c>
      <c r="Y2698" s="3" t="s">
        <v>215</v>
      </c>
      <c r="Z2698" s="3" t="s">
        <v>215</v>
      </c>
      <c r="AA2698" s="3" t="s">
        <v>215</v>
      </c>
      <c r="AB2698" s="3" t="s">
        <v>215</v>
      </c>
      <c r="AC2698" s="3" t="s">
        <v>215</v>
      </c>
      <c r="AD2698" s="3">
        <v>121.73699999999999</v>
      </c>
      <c r="AE2698" s="3">
        <v>125.027</v>
      </c>
      <c r="AF2698" s="3">
        <v>156.01400000000001</v>
      </c>
      <c r="AG2698" s="3">
        <v>152.38900000000001</v>
      </c>
      <c r="AH2698" s="3">
        <v>135.12</v>
      </c>
      <c r="AI2698" s="3">
        <v>135.995</v>
      </c>
      <c r="AJ2698" s="3">
        <v>140.55099999999999</v>
      </c>
      <c r="AK2698" s="3">
        <v>60.908999999999999</v>
      </c>
      <c r="AL2698" s="3">
        <v>63.921999999999997</v>
      </c>
      <c r="AM2698" s="3">
        <v>62.582999999999998</v>
      </c>
      <c r="AN2698" s="3">
        <v>69.638999999999996</v>
      </c>
      <c r="AO2698" s="3">
        <v>77.274000000000001</v>
      </c>
      <c r="AP2698" s="3">
        <v>76.954999999999998</v>
      </c>
      <c r="AQ2698" s="3">
        <v>89.126999999999995</v>
      </c>
      <c r="AR2698" s="3">
        <v>104.889</v>
      </c>
      <c r="AS2698" s="3">
        <v>105.32899999999999</v>
      </c>
      <c r="AT2698" s="3">
        <v>118.47799999999999</v>
      </c>
      <c r="AU2698" s="3">
        <v>123.239</v>
      </c>
      <c r="AV2698" s="3">
        <v>111.449</v>
      </c>
      <c r="AW2698" s="3">
        <v>105.16800000000001</v>
      </c>
      <c r="AX2698" s="3">
        <v>99.573999999999998</v>
      </c>
      <c r="AY2698" s="3">
        <v>92.742000000000004</v>
      </c>
      <c r="AZ2698" s="3">
        <v>87.695999999999998</v>
      </c>
      <c r="BA2698">
        <v>82</v>
      </c>
      <c r="BB2698">
        <v>2016</v>
      </c>
    </row>
    <row r="2699" spans="1:54" hidden="1" x14ac:dyDescent="0.2">
      <c r="A2699">
        <v>648</v>
      </c>
      <c r="B2699" t="s">
        <v>502</v>
      </c>
      <c r="C2699" t="s">
        <v>228</v>
      </c>
      <c r="D2699" t="s">
        <v>118</v>
      </c>
      <c r="E2699" t="s">
        <v>227</v>
      </c>
      <c r="F2699" t="s">
        <v>226</v>
      </c>
      <c r="G2699" t="s">
        <v>225</v>
      </c>
      <c r="H2699" t="s">
        <v>222</v>
      </c>
      <c r="I2699" t="s">
        <v>1120</v>
      </c>
      <c r="J2699" s="3">
        <v>0.627</v>
      </c>
      <c r="K2699" s="3">
        <v>0.68700000000000006</v>
      </c>
      <c r="L2699" s="3">
        <v>0.753</v>
      </c>
      <c r="M2699" s="3">
        <v>0.874</v>
      </c>
      <c r="N2699" s="3">
        <v>0.89200000000000002</v>
      </c>
      <c r="O2699" s="3">
        <v>1.129</v>
      </c>
      <c r="P2699" s="3">
        <v>1.5660000000000001</v>
      </c>
      <c r="Q2699" s="3">
        <v>2.145</v>
      </c>
      <c r="R2699" s="3">
        <v>2.3610000000000002</v>
      </c>
      <c r="S2699" s="3">
        <v>2.8029999999999999</v>
      </c>
      <c r="T2699" s="3">
        <v>3.4159999999999999</v>
      </c>
      <c r="U2699" s="3">
        <v>3.9950000000000001</v>
      </c>
      <c r="V2699" s="3">
        <v>4.3890000000000002</v>
      </c>
      <c r="W2699" s="3">
        <v>4.8170000000000002</v>
      </c>
      <c r="X2699" s="3">
        <v>5.0140000000000002</v>
      </c>
      <c r="Y2699" s="3">
        <v>5.2210000000000001</v>
      </c>
      <c r="Z2699" s="3">
        <v>5.5940000000000003</v>
      </c>
      <c r="AA2699" s="3">
        <v>6.0330000000000004</v>
      </c>
      <c r="AB2699" s="3">
        <v>6.4649999999999999</v>
      </c>
      <c r="AC2699" s="3">
        <v>7.1040000000000001</v>
      </c>
      <c r="AD2699" s="3">
        <v>7.7679999999999998</v>
      </c>
      <c r="AE2699" s="3">
        <v>9.4619999999999997</v>
      </c>
      <c r="AF2699" s="3">
        <v>10.629</v>
      </c>
      <c r="AG2699" s="3">
        <v>14.47</v>
      </c>
      <c r="AH2699" s="3">
        <v>17.381</v>
      </c>
      <c r="AI2699" s="3">
        <v>17.835999999999999</v>
      </c>
      <c r="AJ2699" s="3">
        <v>18.385000000000002</v>
      </c>
      <c r="AK2699" s="3">
        <v>19.870999999999999</v>
      </c>
      <c r="AL2699" s="3">
        <v>21.433</v>
      </c>
      <c r="AM2699" s="3">
        <v>23.997</v>
      </c>
      <c r="AN2699" s="3">
        <v>26.661999999999999</v>
      </c>
      <c r="AO2699" s="3">
        <v>26.465</v>
      </c>
      <c r="AP2699" s="3">
        <v>29.190999999999999</v>
      </c>
      <c r="AQ2699" s="3">
        <v>32.323999999999998</v>
      </c>
      <c r="AR2699" s="3">
        <v>34.774000000000001</v>
      </c>
      <c r="AS2699" s="3">
        <v>38.581000000000003</v>
      </c>
      <c r="AT2699" s="3">
        <v>42.252000000000002</v>
      </c>
      <c r="AU2699" s="3">
        <v>47.289000000000001</v>
      </c>
      <c r="AV2699" s="3">
        <v>52.576999999999998</v>
      </c>
      <c r="AW2699" s="3">
        <v>57.972999999999999</v>
      </c>
      <c r="AX2699" s="3">
        <v>63.645000000000003</v>
      </c>
      <c r="AY2699" s="3">
        <v>69.847999999999999</v>
      </c>
      <c r="AZ2699" s="3">
        <v>76.573999999999998</v>
      </c>
      <c r="BA2699">
        <v>83.941000000000003</v>
      </c>
      <c r="BB2699">
        <v>2016</v>
      </c>
    </row>
    <row r="2700" spans="1:54" hidden="1" x14ac:dyDescent="0.2">
      <c r="A2700">
        <v>648</v>
      </c>
      <c r="B2700" t="s">
        <v>502</v>
      </c>
      <c r="C2700" t="s">
        <v>224</v>
      </c>
      <c r="D2700" t="s">
        <v>118</v>
      </c>
      <c r="E2700" t="s">
        <v>219</v>
      </c>
      <c r="F2700" t="s">
        <v>218</v>
      </c>
      <c r="G2700" t="s">
        <v>223</v>
      </c>
      <c r="H2700" t="s">
        <v>222</v>
      </c>
      <c r="I2700" t="s">
        <v>1121</v>
      </c>
      <c r="J2700" s="3">
        <v>-0.11700000000000001</v>
      </c>
      <c r="K2700" s="3">
        <v>-3.5000000000000003E-2</v>
      </c>
      <c r="L2700" s="3">
        <v>-6.0000000000000001E-3</v>
      </c>
      <c r="M2700" s="3">
        <v>-4.0000000000000001E-3</v>
      </c>
      <c r="N2700" s="3">
        <v>-1.2999999999999999E-2</v>
      </c>
      <c r="O2700" s="3">
        <v>-6.0000000000000001E-3</v>
      </c>
      <c r="P2700" s="3">
        <v>-1E-3</v>
      </c>
      <c r="Q2700" s="3">
        <v>-4.0000000000000001E-3</v>
      </c>
      <c r="R2700" s="3">
        <v>0.01</v>
      </c>
      <c r="S2700" s="3">
        <v>5.0000000000000001E-3</v>
      </c>
      <c r="T2700" s="3">
        <v>-8.0000000000000002E-3</v>
      </c>
      <c r="U2700" s="3" t="s">
        <v>355</v>
      </c>
      <c r="V2700" s="3" t="s">
        <v>355</v>
      </c>
      <c r="W2700" s="3">
        <v>-1.7000000000000001E-2</v>
      </c>
      <c r="X2700" s="3">
        <v>-0.01</v>
      </c>
      <c r="Y2700" s="3">
        <v>-1.6E-2</v>
      </c>
      <c r="Z2700" s="3">
        <v>-5.2999999999999999E-2</v>
      </c>
      <c r="AA2700" s="3">
        <v>-5.0000000000000001E-3</v>
      </c>
      <c r="AB2700" s="3">
        <v>-0.01</v>
      </c>
      <c r="AC2700" s="3">
        <v>-1.2E-2</v>
      </c>
      <c r="AD2700" s="3">
        <v>-3.5000000000000003E-2</v>
      </c>
      <c r="AE2700" s="3">
        <v>-3.3000000000000002E-2</v>
      </c>
      <c r="AF2700" s="3">
        <v>-3.3000000000000002E-2</v>
      </c>
      <c r="AG2700" s="3">
        <v>-3.9E-2</v>
      </c>
      <c r="AH2700" s="3">
        <v>-2.5999999999999999E-2</v>
      </c>
      <c r="AI2700" s="3">
        <v>-6.5000000000000002E-2</v>
      </c>
      <c r="AJ2700" s="3">
        <v>-4.4999999999999998E-2</v>
      </c>
      <c r="AK2700" s="3">
        <v>-6.6000000000000003E-2</v>
      </c>
      <c r="AL2700" s="3">
        <v>-0.11799999999999999</v>
      </c>
      <c r="AM2700" s="3">
        <v>-0.113</v>
      </c>
      <c r="AN2700" s="3">
        <v>-0.155</v>
      </c>
      <c r="AO2700" s="3">
        <v>-0.105</v>
      </c>
      <c r="AP2700" s="3">
        <v>-6.3E-2</v>
      </c>
      <c r="AQ2700" s="3">
        <v>-9.2999999999999999E-2</v>
      </c>
      <c r="AR2700" s="3">
        <v>-0.09</v>
      </c>
      <c r="AS2700" s="3">
        <v>-0.13400000000000001</v>
      </c>
      <c r="AT2700" s="3">
        <v>-8.5000000000000006E-2</v>
      </c>
      <c r="AU2700" s="3">
        <v>-0.14399999999999999</v>
      </c>
      <c r="AV2700" s="3">
        <v>-0.2</v>
      </c>
      <c r="AW2700" s="3">
        <v>-0.19600000000000001</v>
      </c>
      <c r="AX2700" s="3">
        <v>-0.17699999999999999</v>
      </c>
      <c r="AY2700" s="3">
        <v>-0.17100000000000001</v>
      </c>
      <c r="AZ2700" s="3">
        <v>-0.192</v>
      </c>
      <c r="BA2700">
        <v>-0.19400000000000001</v>
      </c>
      <c r="BB2700">
        <v>2016</v>
      </c>
    </row>
    <row r="2701" spans="1:54" hidden="1" x14ac:dyDescent="0.2">
      <c r="A2701">
        <v>648</v>
      </c>
      <c r="B2701" t="s">
        <v>502</v>
      </c>
      <c r="C2701" t="s">
        <v>220</v>
      </c>
      <c r="D2701" t="s">
        <v>118</v>
      </c>
      <c r="E2701" t="s">
        <v>219</v>
      </c>
      <c r="F2701" t="s">
        <v>218</v>
      </c>
      <c r="G2701" t="s">
        <v>217</v>
      </c>
      <c r="I2701" t="s">
        <v>216</v>
      </c>
      <c r="J2701" s="3">
        <v>-32.222000000000001</v>
      </c>
      <c r="K2701" s="3">
        <v>-9.9350000000000005</v>
      </c>
      <c r="L2701" s="3">
        <v>-1.931</v>
      </c>
      <c r="M2701" s="3">
        <v>-1.0780000000000001</v>
      </c>
      <c r="N2701" s="3">
        <v>-5.5979999999999999</v>
      </c>
      <c r="O2701" s="3">
        <v>-2.1549999999999998</v>
      </c>
      <c r="P2701" s="3">
        <v>-0.63700000000000001</v>
      </c>
      <c r="Q2701" s="3">
        <v>-1.3939999999999999</v>
      </c>
      <c r="R2701" s="3">
        <v>2.7189999999999999</v>
      </c>
      <c r="S2701" s="3">
        <v>1.4019999999999999</v>
      </c>
      <c r="T2701" s="3">
        <v>-1.7869999999999999</v>
      </c>
      <c r="U2701" s="3">
        <v>-0.107</v>
      </c>
      <c r="V2701" s="3">
        <v>-7.6999999999999999E-2</v>
      </c>
      <c r="W2701" s="3">
        <v>-3.1259999999999999</v>
      </c>
      <c r="X2701" s="3">
        <v>-1.8759999999999999</v>
      </c>
      <c r="Y2701" s="3">
        <v>-2.895</v>
      </c>
      <c r="Z2701" s="3">
        <v>-9.2210000000000001</v>
      </c>
      <c r="AA2701" s="3">
        <v>-0.82</v>
      </c>
      <c r="AB2701" s="3">
        <v>-1.66</v>
      </c>
      <c r="AC2701" s="3">
        <v>-1.9610000000000001</v>
      </c>
      <c r="AD2701" s="3">
        <v>-5.7089999999999996</v>
      </c>
      <c r="AE2701" s="3">
        <v>-5.4790000000000001</v>
      </c>
      <c r="AF2701" s="3">
        <v>-6.1210000000000004</v>
      </c>
      <c r="AG2701" s="3">
        <v>-7.6879999999999997</v>
      </c>
      <c r="AH2701" s="3">
        <v>-4.5209999999999999</v>
      </c>
      <c r="AI2701" s="3">
        <v>-10.345000000000001</v>
      </c>
      <c r="AJ2701" s="3">
        <v>-6.9130000000000003</v>
      </c>
      <c r="AK2701" s="3">
        <v>-8.2970000000000006</v>
      </c>
      <c r="AL2701" s="3">
        <v>-12.23</v>
      </c>
      <c r="AM2701" s="3">
        <v>-12.531000000000001</v>
      </c>
      <c r="AN2701" s="3">
        <v>-16.292999999999999</v>
      </c>
      <c r="AO2701" s="3">
        <v>-11.670999999999999</v>
      </c>
      <c r="AP2701" s="3">
        <v>-6.9619999999999997</v>
      </c>
      <c r="AQ2701" s="3">
        <v>-10.311</v>
      </c>
      <c r="AR2701" s="3">
        <v>-10.827999999999999</v>
      </c>
      <c r="AS2701" s="3">
        <v>-15.013999999999999</v>
      </c>
      <c r="AT2701" s="3">
        <v>-8.8559999999999999</v>
      </c>
      <c r="AU2701" s="3">
        <v>-14.285</v>
      </c>
      <c r="AV2701" s="3">
        <v>-18.448</v>
      </c>
      <c r="AW2701" s="3">
        <v>-16.943999999999999</v>
      </c>
      <c r="AX2701" s="3">
        <v>-14.446999999999999</v>
      </c>
      <c r="AY2701" s="3">
        <v>-13.227</v>
      </c>
      <c r="AZ2701" s="3">
        <v>-14.125</v>
      </c>
      <c r="BA2701">
        <v>-13.571999999999999</v>
      </c>
      <c r="BB2701">
        <v>2016</v>
      </c>
    </row>
    <row r="2702" spans="1:54" x14ac:dyDescent="0.2">
      <c r="A2702">
        <v>915</v>
      </c>
      <c r="B2702" t="s">
        <v>501</v>
      </c>
      <c r="C2702" t="s">
        <v>352</v>
      </c>
      <c r="D2702" t="s">
        <v>194</v>
      </c>
      <c r="E2702" t="s">
        <v>349</v>
      </c>
      <c r="F2702" t="s">
        <v>351</v>
      </c>
      <c r="G2702" t="s">
        <v>225</v>
      </c>
      <c r="H2702" t="s">
        <v>222</v>
      </c>
      <c r="I2702" t="s">
        <v>1122</v>
      </c>
      <c r="J2702" s="3" t="s">
        <v>215</v>
      </c>
      <c r="K2702" s="3" t="s">
        <v>215</v>
      </c>
      <c r="L2702" s="3" t="s">
        <v>215</v>
      </c>
      <c r="M2702" s="3" t="s">
        <v>215</v>
      </c>
      <c r="N2702" s="3" t="s">
        <v>215</v>
      </c>
      <c r="O2702" s="3" t="s">
        <v>215</v>
      </c>
      <c r="P2702" s="3" t="s">
        <v>215</v>
      </c>
      <c r="Q2702" s="3" t="s">
        <v>215</v>
      </c>
      <c r="R2702" s="3" t="s">
        <v>215</v>
      </c>
      <c r="S2702" s="3" t="s">
        <v>215</v>
      </c>
      <c r="T2702" s="3" t="s">
        <v>215</v>
      </c>
      <c r="U2702" s="3" t="s">
        <v>215</v>
      </c>
      <c r="V2702" s="3" t="s">
        <v>215</v>
      </c>
      <c r="W2702" s="3" t="s">
        <v>215</v>
      </c>
      <c r="X2702" s="3">
        <v>4.4420000000000002</v>
      </c>
      <c r="Y2702" s="3">
        <v>4.5579999999999998</v>
      </c>
      <c r="Z2702" s="3">
        <v>5.0359999999999996</v>
      </c>
      <c r="AA2702" s="3">
        <v>5.569</v>
      </c>
      <c r="AB2702" s="3">
        <v>5.7290000000000001</v>
      </c>
      <c r="AC2702" s="3">
        <v>5.8979999999999997</v>
      </c>
      <c r="AD2702" s="3">
        <v>6.0430000000000001</v>
      </c>
      <c r="AE2702" s="3">
        <v>6.3280000000000003</v>
      </c>
      <c r="AF2702" s="3">
        <v>6.681</v>
      </c>
      <c r="AG2702" s="3">
        <v>7.4269999999999996</v>
      </c>
      <c r="AH2702" s="3">
        <v>7.8579999999999997</v>
      </c>
      <c r="AI2702" s="3">
        <v>8.6110000000000007</v>
      </c>
      <c r="AJ2702" s="3">
        <v>9.423</v>
      </c>
      <c r="AK2702" s="3">
        <v>10.608000000000001</v>
      </c>
      <c r="AL2702" s="3">
        <v>10.864000000000001</v>
      </c>
      <c r="AM2702" s="3">
        <v>10.468</v>
      </c>
      <c r="AN2702" s="3">
        <v>11.122</v>
      </c>
      <c r="AO2702" s="3">
        <v>11.925000000000001</v>
      </c>
      <c r="AP2702" s="3">
        <v>12.682</v>
      </c>
      <c r="AQ2702" s="3">
        <v>13.112</v>
      </c>
      <c r="AR2702" s="3">
        <v>13.718</v>
      </c>
      <c r="AS2702" s="3">
        <v>14.113</v>
      </c>
      <c r="AT2702" s="3">
        <v>14.515000000000001</v>
      </c>
      <c r="AU2702" s="3">
        <v>15.211</v>
      </c>
      <c r="AV2702" s="3">
        <v>15.888999999999999</v>
      </c>
      <c r="AW2702" s="3">
        <v>16.646999999999998</v>
      </c>
      <c r="AX2702" s="3">
        <v>17.472999999999999</v>
      </c>
      <c r="AY2702" s="3">
        <v>18.378</v>
      </c>
      <c r="AZ2702" s="3">
        <v>19.334</v>
      </c>
      <c r="BA2702">
        <v>20.341999999999999</v>
      </c>
      <c r="BB2702">
        <v>2016</v>
      </c>
    </row>
    <row r="2703" spans="1:54" hidden="1" x14ac:dyDescent="0.2">
      <c r="A2703">
        <v>915</v>
      </c>
      <c r="B2703" t="s">
        <v>501</v>
      </c>
      <c r="C2703" t="s">
        <v>350</v>
      </c>
      <c r="D2703" t="s">
        <v>194</v>
      </c>
      <c r="E2703" t="s">
        <v>349</v>
      </c>
      <c r="F2703" t="s">
        <v>348</v>
      </c>
      <c r="G2703" t="s">
        <v>275</v>
      </c>
      <c r="I2703" t="s">
        <v>347</v>
      </c>
      <c r="J2703" s="3" t="s">
        <v>215</v>
      </c>
      <c r="K2703" s="3" t="s">
        <v>215</v>
      </c>
      <c r="L2703" s="3" t="s">
        <v>215</v>
      </c>
      <c r="M2703" s="3" t="s">
        <v>215</v>
      </c>
      <c r="N2703" s="3" t="s">
        <v>215</v>
      </c>
      <c r="O2703" s="3" t="s">
        <v>215</v>
      </c>
      <c r="P2703" s="3" t="s">
        <v>215</v>
      </c>
      <c r="Q2703" s="3" t="s">
        <v>215</v>
      </c>
      <c r="R2703" s="3" t="s">
        <v>215</v>
      </c>
      <c r="S2703" s="3" t="s">
        <v>215</v>
      </c>
      <c r="T2703" s="3" t="s">
        <v>215</v>
      </c>
      <c r="U2703" s="3" t="s">
        <v>215</v>
      </c>
      <c r="V2703" s="3" t="s">
        <v>215</v>
      </c>
      <c r="W2703" s="3" t="s">
        <v>215</v>
      </c>
      <c r="X2703" s="3" t="s">
        <v>215</v>
      </c>
      <c r="Y2703" s="3">
        <v>2.6</v>
      </c>
      <c r="Z2703" s="3">
        <v>10.5</v>
      </c>
      <c r="AA2703" s="3">
        <v>10.566000000000001</v>
      </c>
      <c r="AB2703" s="3">
        <v>2.8780000000000001</v>
      </c>
      <c r="AC2703" s="3">
        <v>2.96</v>
      </c>
      <c r="AD2703" s="3">
        <v>2.452</v>
      </c>
      <c r="AE2703" s="3">
        <v>4.7149999999999999</v>
      </c>
      <c r="AF2703" s="3">
        <v>5.5810000000000004</v>
      </c>
      <c r="AG2703" s="3">
        <v>11.169</v>
      </c>
      <c r="AH2703" s="3">
        <v>5.7960000000000003</v>
      </c>
      <c r="AI2703" s="3">
        <v>9.5879999999999992</v>
      </c>
      <c r="AJ2703" s="3">
        <v>9.4209999999999994</v>
      </c>
      <c r="AK2703" s="3">
        <v>12.579000000000001</v>
      </c>
      <c r="AL2703" s="3">
        <v>2.4180000000000001</v>
      </c>
      <c r="AM2703" s="3">
        <v>-3.65</v>
      </c>
      <c r="AN2703" s="3">
        <v>6.2489999999999997</v>
      </c>
      <c r="AO2703" s="3">
        <v>7.2220000000000004</v>
      </c>
      <c r="AP2703" s="3">
        <v>6.35</v>
      </c>
      <c r="AQ2703" s="3">
        <v>3.387</v>
      </c>
      <c r="AR2703" s="3">
        <v>4.6230000000000002</v>
      </c>
      <c r="AS2703" s="3">
        <v>2.88</v>
      </c>
      <c r="AT2703" s="3">
        <v>2.8490000000000002</v>
      </c>
      <c r="AU2703" s="3">
        <v>4.7949999999999999</v>
      </c>
      <c r="AV2703" s="3">
        <v>4.4569999999999999</v>
      </c>
      <c r="AW2703" s="3">
        <v>4.766</v>
      </c>
      <c r="AX2703" s="3">
        <v>4.9640000000000004</v>
      </c>
      <c r="AY2703" s="3">
        <v>5.1779999999999999</v>
      </c>
      <c r="AZ2703" s="3">
        <v>5.202</v>
      </c>
      <c r="BA2703">
        <v>5.2149999999999999</v>
      </c>
      <c r="BB2703">
        <v>2016</v>
      </c>
    </row>
    <row r="2704" spans="1:54" hidden="1" x14ac:dyDescent="0.2">
      <c r="A2704">
        <v>915</v>
      </c>
      <c r="B2704" t="s">
        <v>501</v>
      </c>
      <c r="C2704" t="s">
        <v>346</v>
      </c>
      <c r="D2704" t="s">
        <v>194</v>
      </c>
      <c r="E2704" t="s">
        <v>342</v>
      </c>
      <c r="F2704" t="s">
        <v>345</v>
      </c>
      <c r="G2704" t="s">
        <v>225</v>
      </c>
      <c r="H2704" t="s">
        <v>222</v>
      </c>
      <c r="I2704" t="s">
        <v>1122</v>
      </c>
      <c r="J2704" s="3" t="s">
        <v>215</v>
      </c>
      <c r="K2704" s="3" t="s">
        <v>215</v>
      </c>
      <c r="L2704" s="3" t="s">
        <v>215</v>
      </c>
      <c r="M2704" s="3" t="s">
        <v>215</v>
      </c>
      <c r="N2704" s="3" t="s">
        <v>215</v>
      </c>
      <c r="O2704" s="3" t="s">
        <v>215</v>
      </c>
      <c r="P2704" s="3" t="s">
        <v>215</v>
      </c>
      <c r="Q2704" s="3" t="s">
        <v>215</v>
      </c>
      <c r="R2704" s="3" t="s">
        <v>215</v>
      </c>
      <c r="S2704" s="3" t="s">
        <v>215</v>
      </c>
      <c r="T2704" s="3" t="s">
        <v>215</v>
      </c>
      <c r="U2704" s="3" t="s">
        <v>215</v>
      </c>
      <c r="V2704" s="3" t="s">
        <v>215</v>
      </c>
      <c r="W2704" s="3" t="s">
        <v>215</v>
      </c>
      <c r="X2704" s="3">
        <v>0.91200000000000003</v>
      </c>
      <c r="Y2704" s="3">
        <v>2.4569999999999999</v>
      </c>
      <c r="Z2704" s="3">
        <v>3.8679999999999999</v>
      </c>
      <c r="AA2704" s="3">
        <v>4.5549999999999997</v>
      </c>
      <c r="AB2704" s="3">
        <v>5.0220000000000002</v>
      </c>
      <c r="AC2704" s="3">
        <v>5.6689999999999996</v>
      </c>
      <c r="AD2704" s="3">
        <v>6.0430000000000001</v>
      </c>
      <c r="AE2704" s="3">
        <v>6.6740000000000004</v>
      </c>
      <c r="AF2704" s="3">
        <v>7.4560000000000004</v>
      </c>
      <c r="AG2704" s="3">
        <v>8.5640000000000001</v>
      </c>
      <c r="AH2704" s="3">
        <v>9.8239999999999998</v>
      </c>
      <c r="AI2704" s="3">
        <v>11.621</v>
      </c>
      <c r="AJ2704" s="3">
        <v>13.79</v>
      </c>
      <c r="AK2704" s="3">
        <v>16.994</v>
      </c>
      <c r="AL2704" s="3">
        <v>19.074999999999999</v>
      </c>
      <c r="AM2704" s="3">
        <v>17.986000000000001</v>
      </c>
      <c r="AN2704" s="3">
        <v>20.742999999999999</v>
      </c>
      <c r="AO2704" s="3">
        <v>24.344000000000001</v>
      </c>
      <c r="AP2704" s="3">
        <v>26.167000000000002</v>
      </c>
      <c r="AQ2704" s="3">
        <v>26.847000000000001</v>
      </c>
      <c r="AR2704" s="3">
        <v>29.15</v>
      </c>
      <c r="AS2704" s="3">
        <v>31.756</v>
      </c>
      <c r="AT2704" s="3">
        <v>33.921999999999997</v>
      </c>
      <c r="AU2704" s="3">
        <v>37.993000000000002</v>
      </c>
      <c r="AV2704" s="3">
        <v>41.420999999999999</v>
      </c>
      <c r="AW2704" s="3">
        <v>44.735999999999997</v>
      </c>
      <c r="AX2704" s="3">
        <v>48.35</v>
      </c>
      <c r="AY2704" s="3">
        <v>52.381</v>
      </c>
      <c r="AZ2704" s="3">
        <v>56.777000000000001</v>
      </c>
      <c r="BA2704">
        <v>61.542999999999999</v>
      </c>
      <c r="BB2704">
        <v>2016</v>
      </c>
    </row>
    <row r="2705" spans="1:54" hidden="1" x14ac:dyDescent="0.2">
      <c r="A2705">
        <v>915</v>
      </c>
      <c r="B2705" t="s">
        <v>501</v>
      </c>
      <c r="C2705" t="s">
        <v>344</v>
      </c>
      <c r="D2705" t="s">
        <v>194</v>
      </c>
      <c r="E2705" t="s">
        <v>342</v>
      </c>
      <c r="F2705" t="s">
        <v>343</v>
      </c>
      <c r="G2705" t="s">
        <v>223</v>
      </c>
      <c r="H2705" t="s">
        <v>222</v>
      </c>
      <c r="I2705" t="s">
        <v>310</v>
      </c>
      <c r="J2705" s="3" t="s">
        <v>215</v>
      </c>
      <c r="K2705" s="3" t="s">
        <v>215</v>
      </c>
      <c r="L2705" s="3" t="s">
        <v>215</v>
      </c>
      <c r="M2705" s="3" t="s">
        <v>215</v>
      </c>
      <c r="N2705" s="3" t="s">
        <v>215</v>
      </c>
      <c r="O2705" s="3" t="s">
        <v>215</v>
      </c>
      <c r="P2705" s="3" t="s">
        <v>215</v>
      </c>
      <c r="Q2705" s="3" t="s">
        <v>215</v>
      </c>
      <c r="R2705" s="3" t="s">
        <v>215</v>
      </c>
      <c r="S2705" s="3" t="s">
        <v>215</v>
      </c>
      <c r="T2705" s="3" t="s">
        <v>215</v>
      </c>
      <c r="U2705" s="3" t="s">
        <v>215</v>
      </c>
      <c r="V2705" s="3" t="s">
        <v>215</v>
      </c>
      <c r="W2705" s="3" t="s">
        <v>215</v>
      </c>
      <c r="X2705" s="3">
        <v>0.82699999999999996</v>
      </c>
      <c r="Y2705" s="3">
        <v>1.907</v>
      </c>
      <c r="Z2705" s="3">
        <v>3.0630000000000002</v>
      </c>
      <c r="AA2705" s="3">
        <v>3.5110000000000001</v>
      </c>
      <c r="AB2705" s="3">
        <v>3.6070000000000002</v>
      </c>
      <c r="AC2705" s="3">
        <v>2.8050000000000002</v>
      </c>
      <c r="AD2705" s="3">
        <v>3.0569999999999999</v>
      </c>
      <c r="AE2705" s="3">
        <v>3.218</v>
      </c>
      <c r="AF2705" s="3">
        <v>3.3959999999999999</v>
      </c>
      <c r="AG2705" s="3">
        <v>3.9910000000000001</v>
      </c>
      <c r="AH2705" s="3">
        <v>5.1260000000000003</v>
      </c>
      <c r="AI2705" s="3">
        <v>6.4109999999999996</v>
      </c>
      <c r="AJ2705" s="3">
        <v>7.7450000000000001</v>
      </c>
      <c r="AK2705" s="3">
        <v>10.173</v>
      </c>
      <c r="AL2705" s="3">
        <v>12.795</v>
      </c>
      <c r="AM2705" s="3">
        <v>10.766999999999999</v>
      </c>
      <c r="AN2705" s="3">
        <v>11.638</v>
      </c>
      <c r="AO2705" s="3">
        <v>14.435</v>
      </c>
      <c r="AP2705" s="3">
        <v>15.847</v>
      </c>
      <c r="AQ2705" s="3">
        <v>16.140999999999998</v>
      </c>
      <c r="AR2705" s="3">
        <v>16.515000000000001</v>
      </c>
      <c r="AS2705" s="3">
        <v>13.996</v>
      </c>
      <c r="AT2705" s="3">
        <v>14.33</v>
      </c>
      <c r="AU2705" s="3">
        <v>15.138999999999999</v>
      </c>
      <c r="AV2705" s="3">
        <v>16.141999999999999</v>
      </c>
      <c r="AW2705" s="3">
        <v>17.433</v>
      </c>
      <c r="AX2705" s="3">
        <v>18.841999999999999</v>
      </c>
      <c r="AY2705" s="3">
        <v>20.411999999999999</v>
      </c>
      <c r="AZ2705" s="3">
        <v>22.126000000000001</v>
      </c>
      <c r="BA2705">
        <v>23.983000000000001</v>
      </c>
      <c r="BB2705">
        <v>2016</v>
      </c>
    </row>
    <row r="2706" spans="1:54" hidden="1" x14ac:dyDescent="0.2">
      <c r="A2706">
        <v>915</v>
      </c>
      <c r="B2706" t="s">
        <v>501</v>
      </c>
      <c r="C2706" t="s">
        <v>213</v>
      </c>
      <c r="D2706" t="s">
        <v>194</v>
      </c>
      <c r="E2706" t="s">
        <v>342</v>
      </c>
      <c r="F2706" t="s">
        <v>341</v>
      </c>
      <c r="G2706" t="s">
        <v>323</v>
      </c>
      <c r="H2706" t="s">
        <v>222</v>
      </c>
      <c r="I2706" t="s">
        <v>310</v>
      </c>
      <c r="J2706" s="3" t="s">
        <v>215</v>
      </c>
      <c r="K2706" s="3" t="s">
        <v>215</v>
      </c>
      <c r="L2706" s="3" t="s">
        <v>215</v>
      </c>
      <c r="M2706" s="3" t="s">
        <v>215</v>
      </c>
      <c r="N2706" s="3" t="s">
        <v>215</v>
      </c>
      <c r="O2706" s="3" t="s">
        <v>215</v>
      </c>
      <c r="P2706" s="3" t="s">
        <v>215</v>
      </c>
      <c r="Q2706" s="3" t="s">
        <v>215</v>
      </c>
      <c r="R2706" s="3" t="s">
        <v>215</v>
      </c>
      <c r="S2706" s="3" t="s">
        <v>215</v>
      </c>
      <c r="T2706" s="3" t="s">
        <v>215</v>
      </c>
      <c r="U2706" s="3" t="s">
        <v>215</v>
      </c>
      <c r="V2706" s="3" t="s">
        <v>215</v>
      </c>
      <c r="W2706" s="3" t="s">
        <v>215</v>
      </c>
      <c r="X2706" s="3">
        <v>7.5419999999999998</v>
      </c>
      <c r="Y2706" s="3">
        <v>7.899</v>
      </c>
      <c r="Z2706" s="3">
        <v>8.8879999999999999</v>
      </c>
      <c r="AA2706" s="3">
        <v>9.9949999999999992</v>
      </c>
      <c r="AB2706" s="3">
        <v>10.394</v>
      </c>
      <c r="AC2706" s="3">
        <v>10.866</v>
      </c>
      <c r="AD2706" s="3">
        <v>11.385999999999999</v>
      </c>
      <c r="AE2706" s="3">
        <v>12.194000000000001</v>
      </c>
      <c r="AF2706" s="3">
        <v>13.071999999999999</v>
      </c>
      <c r="AG2706" s="3">
        <v>14.821999999999999</v>
      </c>
      <c r="AH2706" s="3">
        <v>16.111999999999998</v>
      </c>
      <c r="AI2706" s="3">
        <v>18.225000000000001</v>
      </c>
      <c r="AJ2706" s="3">
        <v>20.555</v>
      </c>
      <c r="AK2706" s="3">
        <v>23.757000000000001</v>
      </c>
      <c r="AL2706" s="3">
        <v>24.808</v>
      </c>
      <c r="AM2706" s="3">
        <v>24.084</v>
      </c>
      <c r="AN2706" s="3">
        <v>25.902000000000001</v>
      </c>
      <c r="AO2706" s="3">
        <v>28.346</v>
      </c>
      <c r="AP2706" s="3">
        <v>30.701000000000001</v>
      </c>
      <c r="AQ2706" s="3">
        <v>32.253999999999998</v>
      </c>
      <c r="AR2706" s="3">
        <v>34.350999999999999</v>
      </c>
      <c r="AS2706" s="3">
        <v>35.722999999999999</v>
      </c>
      <c r="AT2706" s="3">
        <v>37.21</v>
      </c>
      <c r="AU2706" s="3">
        <v>39.695999999999998</v>
      </c>
      <c r="AV2706" s="3">
        <v>42.406999999999996</v>
      </c>
      <c r="AW2706" s="3">
        <v>45.392000000000003</v>
      </c>
      <c r="AX2706" s="3">
        <v>48.581000000000003</v>
      </c>
      <c r="AY2706" s="3">
        <v>52.07</v>
      </c>
      <c r="AZ2706" s="3">
        <v>55.72</v>
      </c>
      <c r="BA2706">
        <v>59.645000000000003</v>
      </c>
      <c r="BB2706">
        <v>2016</v>
      </c>
    </row>
    <row r="2707" spans="1:54" hidden="1" x14ac:dyDescent="0.2">
      <c r="A2707">
        <v>915</v>
      </c>
      <c r="B2707" t="s">
        <v>501</v>
      </c>
      <c r="C2707" t="s">
        <v>340</v>
      </c>
      <c r="D2707" t="s">
        <v>194</v>
      </c>
      <c r="E2707" t="s">
        <v>339</v>
      </c>
      <c r="F2707" t="s">
        <v>338</v>
      </c>
      <c r="G2707" t="s">
        <v>295</v>
      </c>
      <c r="I2707" t="s">
        <v>337</v>
      </c>
      <c r="J2707" s="3" t="s">
        <v>215</v>
      </c>
      <c r="K2707" s="3" t="s">
        <v>215</v>
      </c>
      <c r="L2707" s="3" t="s">
        <v>215</v>
      </c>
      <c r="M2707" s="3" t="s">
        <v>215</v>
      </c>
      <c r="N2707" s="3" t="s">
        <v>215</v>
      </c>
      <c r="O2707" s="3" t="s">
        <v>215</v>
      </c>
      <c r="P2707" s="3" t="s">
        <v>215</v>
      </c>
      <c r="Q2707" s="3" t="s">
        <v>215</v>
      </c>
      <c r="R2707" s="3" t="s">
        <v>215</v>
      </c>
      <c r="S2707" s="3" t="s">
        <v>215</v>
      </c>
      <c r="T2707" s="3" t="s">
        <v>215</v>
      </c>
      <c r="U2707" s="3" t="s">
        <v>215</v>
      </c>
      <c r="V2707" s="3" t="s">
        <v>215</v>
      </c>
      <c r="W2707" s="3" t="s">
        <v>215</v>
      </c>
      <c r="X2707" s="3">
        <v>20.52</v>
      </c>
      <c r="Y2707" s="3">
        <v>53.91</v>
      </c>
      <c r="Z2707" s="3">
        <v>76.81</v>
      </c>
      <c r="AA2707" s="3">
        <v>81.796999999999997</v>
      </c>
      <c r="AB2707" s="3">
        <v>87.662999999999997</v>
      </c>
      <c r="AC2707" s="3">
        <v>96.105000000000004</v>
      </c>
      <c r="AD2707" s="3">
        <v>100</v>
      </c>
      <c r="AE2707" s="3">
        <v>105.468</v>
      </c>
      <c r="AF2707" s="3">
        <v>111.59699999999999</v>
      </c>
      <c r="AG2707" s="3">
        <v>115.304</v>
      </c>
      <c r="AH2707" s="3">
        <v>125.02500000000001</v>
      </c>
      <c r="AI2707" s="3">
        <v>134.94999999999999</v>
      </c>
      <c r="AJ2707" s="3">
        <v>146.35</v>
      </c>
      <c r="AK2707" s="3">
        <v>160.20099999999999</v>
      </c>
      <c r="AL2707" s="3">
        <v>175.57400000000001</v>
      </c>
      <c r="AM2707" s="3">
        <v>171.82300000000001</v>
      </c>
      <c r="AN2707" s="3">
        <v>186.50899999999999</v>
      </c>
      <c r="AO2707" s="3">
        <v>204.14099999999999</v>
      </c>
      <c r="AP2707" s="3">
        <v>206.328</v>
      </c>
      <c r="AQ2707" s="3">
        <v>204.755</v>
      </c>
      <c r="AR2707" s="3">
        <v>212.49600000000001</v>
      </c>
      <c r="AS2707" s="3">
        <v>225.005</v>
      </c>
      <c r="AT2707" s="3">
        <v>233.69399999999999</v>
      </c>
      <c r="AU2707" s="3">
        <v>249.76599999999999</v>
      </c>
      <c r="AV2707" s="3">
        <v>260.685</v>
      </c>
      <c r="AW2707" s="3">
        <v>268.73899999999998</v>
      </c>
      <c r="AX2707" s="3">
        <v>276.71499999999997</v>
      </c>
      <c r="AY2707" s="3">
        <v>285.024</v>
      </c>
      <c r="AZ2707" s="3">
        <v>293.66800000000001</v>
      </c>
      <c r="BA2707">
        <v>302.54199999999997</v>
      </c>
      <c r="BB2707">
        <v>2016</v>
      </c>
    </row>
    <row r="2708" spans="1:54" hidden="1" x14ac:dyDescent="0.2">
      <c r="A2708">
        <v>915</v>
      </c>
      <c r="B2708" t="s">
        <v>501</v>
      </c>
      <c r="C2708" t="s">
        <v>336</v>
      </c>
      <c r="D2708" t="s">
        <v>194</v>
      </c>
      <c r="E2708" t="s">
        <v>333</v>
      </c>
      <c r="F2708" t="s">
        <v>335</v>
      </c>
      <c r="G2708" t="s">
        <v>225</v>
      </c>
      <c r="H2708" t="s">
        <v>322</v>
      </c>
      <c r="I2708" t="s">
        <v>330</v>
      </c>
      <c r="J2708" s="3" t="s">
        <v>215</v>
      </c>
      <c r="K2708" s="3" t="s">
        <v>215</v>
      </c>
      <c r="L2708" s="3" t="s">
        <v>215</v>
      </c>
      <c r="M2708" s="3" t="s">
        <v>215</v>
      </c>
      <c r="N2708" s="3" t="s">
        <v>215</v>
      </c>
      <c r="O2708" s="3" t="s">
        <v>215</v>
      </c>
      <c r="P2708" s="3" t="s">
        <v>215</v>
      </c>
      <c r="Q2708" s="3" t="s">
        <v>215</v>
      </c>
      <c r="R2708" s="3" t="s">
        <v>215</v>
      </c>
      <c r="S2708" s="3" t="s">
        <v>215</v>
      </c>
      <c r="T2708" s="3" t="s">
        <v>215</v>
      </c>
      <c r="U2708" s="3" t="s">
        <v>215</v>
      </c>
      <c r="V2708" s="3" t="s">
        <v>215</v>
      </c>
      <c r="W2708" s="3" t="s">
        <v>215</v>
      </c>
      <c r="X2708" s="3">
        <v>901.10900000000004</v>
      </c>
      <c r="Y2708" s="3">
        <v>950.70600000000002</v>
      </c>
      <c r="Z2708" s="3">
        <v>1077.432</v>
      </c>
      <c r="AA2708" s="3">
        <v>1221.6110000000001</v>
      </c>
      <c r="AB2708" s="3">
        <v>1271.6949999999999</v>
      </c>
      <c r="AC2708" s="3">
        <v>1319.617</v>
      </c>
      <c r="AD2708" s="3">
        <v>1362.5219999999999</v>
      </c>
      <c r="AE2708" s="3">
        <v>1437.7260000000001</v>
      </c>
      <c r="AF2708" s="3">
        <v>1528.3389999999999</v>
      </c>
      <c r="AG2708" s="3">
        <v>1720.085</v>
      </c>
      <c r="AH2708" s="3">
        <v>1842.6120000000001</v>
      </c>
      <c r="AI2708" s="3">
        <v>2044.943</v>
      </c>
      <c r="AJ2708" s="3">
        <v>2266.3870000000002</v>
      </c>
      <c r="AK2708" s="3">
        <v>2584.7339999999999</v>
      </c>
      <c r="AL2708" s="3">
        <v>2682.2020000000002</v>
      </c>
      <c r="AM2708" s="3">
        <v>2618.8919999999998</v>
      </c>
      <c r="AN2708" s="3">
        <v>2820.3090000000002</v>
      </c>
      <c r="AO2708" s="3">
        <v>3065.57</v>
      </c>
      <c r="AP2708" s="3">
        <v>3305.7150000000001</v>
      </c>
      <c r="AQ2708" s="3">
        <v>3466.0169999999998</v>
      </c>
      <c r="AR2708" s="3">
        <v>3678.2849999999999</v>
      </c>
      <c r="AS2708" s="3">
        <v>3793.4870000000001</v>
      </c>
      <c r="AT2708" s="3">
        <v>3921.7979999999998</v>
      </c>
      <c r="AU2708" s="3">
        <v>4118.268</v>
      </c>
      <c r="AV2708" s="3">
        <v>4301.884</v>
      </c>
      <c r="AW2708" s="3">
        <v>4505.2460000000001</v>
      </c>
      <c r="AX2708" s="3">
        <v>4731.0630000000001</v>
      </c>
      <c r="AY2708" s="3">
        <v>4984.2250000000004</v>
      </c>
      <c r="AZ2708" s="3">
        <v>5256.92</v>
      </c>
      <c r="BA2708">
        <v>5549.23</v>
      </c>
      <c r="BB2708">
        <v>2015</v>
      </c>
    </row>
    <row r="2709" spans="1:54" hidden="1" x14ac:dyDescent="0.2">
      <c r="A2709">
        <v>915</v>
      </c>
      <c r="B2709" t="s">
        <v>501</v>
      </c>
      <c r="C2709" t="s">
        <v>334</v>
      </c>
      <c r="D2709" t="s">
        <v>194</v>
      </c>
      <c r="E2709" t="s">
        <v>333</v>
      </c>
      <c r="F2709" t="s">
        <v>332</v>
      </c>
      <c r="G2709" t="s">
        <v>331</v>
      </c>
      <c r="H2709" t="s">
        <v>322</v>
      </c>
      <c r="I2709" t="s">
        <v>330</v>
      </c>
      <c r="J2709" s="3" t="s">
        <v>215</v>
      </c>
      <c r="K2709" s="3" t="s">
        <v>215</v>
      </c>
      <c r="L2709" s="3" t="s">
        <v>215</v>
      </c>
      <c r="M2709" s="3" t="s">
        <v>215</v>
      </c>
      <c r="N2709" s="3" t="s">
        <v>215</v>
      </c>
      <c r="O2709" s="3" t="s">
        <v>215</v>
      </c>
      <c r="P2709" s="3" t="s">
        <v>215</v>
      </c>
      <c r="Q2709" s="3" t="s">
        <v>215</v>
      </c>
      <c r="R2709" s="3" t="s">
        <v>215</v>
      </c>
      <c r="S2709" s="3" t="s">
        <v>215</v>
      </c>
      <c r="T2709" s="3" t="s">
        <v>215</v>
      </c>
      <c r="U2709" s="3">
        <v>5547.616</v>
      </c>
      <c r="V2709" s="3">
        <v>3048.8530000000001</v>
      </c>
      <c r="W2709" s="3">
        <v>2466.2440000000001</v>
      </c>
      <c r="X2709" s="3">
        <v>2141.9369999999999</v>
      </c>
      <c r="Y2709" s="3">
        <v>2259.8310000000001</v>
      </c>
      <c r="Z2709" s="3">
        <v>2561.0569999999998</v>
      </c>
      <c r="AA2709" s="3">
        <v>2903.7730000000001</v>
      </c>
      <c r="AB2709" s="3">
        <v>3022.8209999999999</v>
      </c>
      <c r="AC2709" s="3">
        <v>3136.7339999999999</v>
      </c>
      <c r="AD2709" s="3">
        <v>3238.7170000000001</v>
      </c>
      <c r="AE2709" s="3">
        <v>3417.4789999999998</v>
      </c>
      <c r="AF2709" s="3">
        <v>3632.866</v>
      </c>
      <c r="AG2709" s="3">
        <v>4088.6460000000002</v>
      </c>
      <c r="AH2709" s="3">
        <v>4379.893</v>
      </c>
      <c r="AI2709" s="3">
        <v>4860.8339999999998</v>
      </c>
      <c r="AJ2709" s="3">
        <v>5387.2070000000003</v>
      </c>
      <c r="AK2709" s="3">
        <v>6143.9179999999997</v>
      </c>
      <c r="AL2709" s="3">
        <v>6375.6009999999997</v>
      </c>
      <c r="AM2709" s="3">
        <v>6225.1120000000001</v>
      </c>
      <c r="AN2709" s="3">
        <v>6703.8819999999996</v>
      </c>
      <c r="AO2709" s="3">
        <v>7286.8670000000002</v>
      </c>
      <c r="AP2709" s="3">
        <v>7857.6930000000002</v>
      </c>
      <c r="AQ2709" s="3">
        <v>8238.7309999999998</v>
      </c>
      <c r="AR2709" s="3">
        <v>8743.2909999999993</v>
      </c>
      <c r="AS2709" s="3">
        <v>9017.1280000000006</v>
      </c>
      <c r="AT2709" s="3">
        <v>9322.1229999999996</v>
      </c>
      <c r="AU2709" s="3">
        <v>9789.1319999999996</v>
      </c>
      <c r="AV2709" s="3">
        <v>10225.587</v>
      </c>
      <c r="AW2709" s="3">
        <v>10708.98</v>
      </c>
      <c r="AX2709" s="3">
        <v>11245.748</v>
      </c>
      <c r="AY2709" s="3">
        <v>11847.514999999999</v>
      </c>
      <c r="AZ2709" s="3">
        <v>12495.712</v>
      </c>
      <c r="BA2709">
        <v>13190.532999999999</v>
      </c>
      <c r="BB2709">
        <v>2015</v>
      </c>
    </row>
    <row r="2710" spans="1:54" hidden="1" x14ac:dyDescent="0.2">
      <c r="A2710">
        <v>915</v>
      </c>
      <c r="B2710" t="s">
        <v>501</v>
      </c>
      <c r="C2710" t="s">
        <v>329</v>
      </c>
      <c r="D2710" t="s">
        <v>194</v>
      </c>
      <c r="E2710" t="s">
        <v>325</v>
      </c>
      <c r="F2710" t="s">
        <v>328</v>
      </c>
      <c r="G2710" t="s">
        <v>225</v>
      </c>
      <c r="H2710" t="s">
        <v>322</v>
      </c>
      <c r="I2710" t="s">
        <v>321</v>
      </c>
      <c r="J2710" s="3" t="s">
        <v>215</v>
      </c>
      <c r="K2710" s="3" t="s">
        <v>215</v>
      </c>
      <c r="L2710" s="3" t="s">
        <v>215</v>
      </c>
      <c r="M2710" s="3" t="s">
        <v>215</v>
      </c>
      <c r="N2710" s="3" t="s">
        <v>215</v>
      </c>
      <c r="O2710" s="3" t="s">
        <v>215</v>
      </c>
      <c r="P2710" s="3" t="s">
        <v>215</v>
      </c>
      <c r="Q2710" s="3" t="s">
        <v>215</v>
      </c>
      <c r="R2710" s="3" t="s">
        <v>215</v>
      </c>
      <c r="S2710" s="3" t="s">
        <v>215</v>
      </c>
      <c r="T2710" s="3" t="s">
        <v>215</v>
      </c>
      <c r="U2710" s="3" t="s">
        <v>215</v>
      </c>
      <c r="V2710" s="3" t="s">
        <v>215</v>
      </c>
      <c r="W2710" s="3" t="s">
        <v>215</v>
      </c>
      <c r="X2710" s="3">
        <v>184.90899999999999</v>
      </c>
      <c r="Y2710" s="3">
        <v>512.52700000000004</v>
      </c>
      <c r="Z2710" s="3">
        <v>827.57</v>
      </c>
      <c r="AA2710" s="3">
        <v>999.23800000000006</v>
      </c>
      <c r="AB2710" s="3">
        <v>1114.809</v>
      </c>
      <c r="AC2710" s="3">
        <v>1268.221</v>
      </c>
      <c r="AD2710" s="3">
        <v>1362.5219999999999</v>
      </c>
      <c r="AE2710" s="3">
        <v>1516.335</v>
      </c>
      <c r="AF2710" s="3">
        <v>1705.585</v>
      </c>
      <c r="AG2710" s="3">
        <v>1983.3320000000001</v>
      </c>
      <c r="AH2710" s="3">
        <v>2303.723</v>
      </c>
      <c r="AI2710" s="3">
        <v>2759.6460000000002</v>
      </c>
      <c r="AJ2710" s="3">
        <v>3316.8580000000002</v>
      </c>
      <c r="AK2710" s="3">
        <v>4140.7640000000001</v>
      </c>
      <c r="AL2710" s="3">
        <v>4709.2380000000003</v>
      </c>
      <c r="AM2710" s="3">
        <v>4499.8469999999998</v>
      </c>
      <c r="AN2710" s="3">
        <v>5260.125</v>
      </c>
      <c r="AO2710" s="3">
        <v>6258.08</v>
      </c>
      <c r="AP2710" s="3">
        <v>6820.6030000000001</v>
      </c>
      <c r="AQ2710" s="3">
        <v>7096.8370000000004</v>
      </c>
      <c r="AR2710" s="3">
        <v>7816.19</v>
      </c>
      <c r="AS2710" s="3">
        <v>8535.5220000000008</v>
      </c>
      <c r="AT2710" s="3">
        <v>9165.0259999999998</v>
      </c>
      <c r="AU2710" s="3">
        <v>10286.049999999999</v>
      </c>
      <c r="AV2710" s="3">
        <v>11214.383</v>
      </c>
      <c r="AW2710" s="3">
        <v>12107.34</v>
      </c>
      <c r="AX2710" s="3">
        <v>13091.539000000001</v>
      </c>
      <c r="AY2710" s="3">
        <v>14206.228999999999</v>
      </c>
      <c r="AZ2710" s="3">
        <v>15437.897999999999</v>
      </c>
      <c r="BA2710">
        <v>16788.763999999999</v>
      </c>
      <c r="BB2710">
        <v>2015</v>
      </c>
    </row>
    <row r="2711" spans="1:54" hidden="1" x14ac:dyDescent="0.2">
      <c r="A2711">
        <v>915</v>
      </c>
      <c r="B2711" t="s">
        <v>501</v>
      </c>
      <c r="C2711" t="s">
        <v>327</v>
      </c>
      <c r="D2711" t="s">
        <v>194</v>
      </c>
      <c r="E2711" t="s">
        <v>325</v>
      </c>
      <c r="F2711" t="s">
        <v>326</v>
      </c>
      <c r="G2711" t="s">
        <v>223</v>
      </c>
      <c r="H2711" t="s">
        <v>322</v>
      </c>
      <c r="I2711" t="s">
        <v>321</v>
      </c>
      <c r="J2711" s="3" t="s">
        <v>215</v>
      </c>
      <c r="K2711" s="3" t="s">
        <v>215</v>
      </c>
      <c r="L2711" s="3" t="s">
        <v>215</v>
      </c>
      <c r="M2711" s="3" t="s">
        <v>215</v>
      </c>
      <c r="N2711" s="3" t="s">
        <v>215</v>
      </c>
      <c r="O2711" s="3" t="s">
        <v>215</v>
      </c>
      <c r="P2711" s="3" t="s">
        <v>215</v>
      </c>
      <c r="Q2711" s="3" t="s">
        <v>215</v>
      </c>
      <c r="R2711" s="3" t="s">
        <v>215</v>
      </c>
      <c r="S2711" s="3" t="s">
        <v>215</v>
      </c>
      <c r="T2711" s="3" t="s">
        <v>215</v>
      </c>
      <c r="U2711" s="3" t="s">
        <v>215</v>
      </c>
      <c r="V2711" s="3" t="s">
        <v>215</v>
      </c>
      <c r="W2711" s="3" t="s">
        <v>215</v>
      </c>
      <c r="X2711" s="3">
        <v>167.79400000000001</v>
      </c>
      <c r="Y2711" s="3">
        <v>397.84800000000001</v>
      </c>
      <c r="Z2711" s="3">
        <v>655.33199999999999</v>
      </c>
      <c r="AA2711" s="3">
        <v>770.19200000000001</v>
      </c>
      <c r="AB2711" s="3">
        <v>800.67499999999995</v>
      </c>
      <c r="AC2711" s="3">
        <v>627.58000000000004</v>
      </c>
      <c r="AD2711" s="3">
        <v>689.35</v>
      </c>
      <c r="AE2711" s="3">
        <v>731.21</v>
      </c>
      <c r="AF2711" s="3">
        <v>776.79300000000001</v>
      </c>
      <c r="AG2711" s="3">
        <v>924.35</v>
      </c>
      <c r="AH2711" s="3">
        <v>1201.953</v>
      </c>
      <c r="AI2711" s="3">
        <v>1522.4159999999999</v>
      </c>
      <c r="AJ2711" s="3">
        <v>1862.95</v>
      </c>
      <c r="AK2711" s="3">
        <v>2478.7689999999998</v>
      </c>
      <c r="AL2711" s="3">
        <v>3158.884</v>
      </c>
      <c r="AM2711" s="3">
        <v>2693.7339999999999</v>
      </c>
      <c r="AN2711" s="3">
        <v>2951.2440000000001</v>
      </c>
      <c r="AO2711" s="3">
        <v>3710.701</v>
      </c>
      <c r="AP2711" s="3">
        <v>4130.549</v>
      </c>
      <c r="AQ2711" s="3">
        <v>4266.5929999999998</v>
      </c>
      <c r="AR2711" s="3">
        <v>4428.2619999999997</v>
      </c>
      <c r="AS2711" s="3">
        <v>3761.91</v>
      </c>
      <c r="AT2711" s="3">
        <v>3871.8240000000001</v>
      </c>
      <c r="AU2711" s="3">
        <v>4098.6189999999997</v>
      </c>
      <c r="AV2711" s="3">
        <v>4370.1769999999997</v>
      </c>
      <c r="AW2711" s="3">
        <v>4718.1559999999999</v>
      </c>
      <c r="AX2711" s="3">
        <v>5101.6930000000002</v>
      </c>
      <c r="AY2711" s="3">
        <v>5536.0810000000001</v>
      </c>
      <c r="AZ2711" s="3">
        <v>6016.0550000000003</v>
      </c>
      <c r="BA2711">
        <v>6542.4790000000003</v>
      </c>
      <c r="BB2711">
        <v>2015</v>
      </c>
    </row>
    <row r="2712" spans="1:54" hidden="1" x14ac:dyDescent="0.2">
      <c r="A2712">
        <v>915</v>
      </c>
      <c r="B2712" t="s">
        <v>501</v>
      </c>
      <c r="C2712" t="s">
        <v>212</v>
      </c>
      <c r="D2712" t="s">
        <v>194</v>
      </c>
      <c r="E2712" t="s">
        <v>325</v>
      </c>
      <c r="F2712" t="s">
        <v>324</v>
      </c>
      <c r="G2712" t="s">
        <v>323</v>
      </c>
      <c r="H2712" t="s">
        <v>322</v>
      </c>
      <c r="I2712" t="s">
        <v>321</v>
      </c>
      <c r="J2712" s="3" t="s">
        <v>215</v>
      </c>
      <c r="K2712" s="3" t="s">
        <v>215</v>
      </c>
      <c r="L2712" s="3" t="s">
        <v>215</v>
      </c>
      <c r="M2712" s="3" t="s">
        <v>215</v>
      </c>
      <c r="N2712" s="3" t="s">
        <v>215</v>
      </c>
      <c r="O2712" s="3" t="s">
        <v>215</v>
      </c>
      <c r="P2712" s="3" t="s">
        <v>215</v>
      </c>
      <c r="Q2712" s="3" t="s">
        <v>215</v>
      </c>
      <c r="R2712" s="3" t="s">
        <v>215</v>
      </c>
      <c r="S2712" s="3" t="s">
        <v>215</v>
      </c>
      <c r="T2712" s="3" t="s">
        <v>215</v>
      </c>
      <c r="U2712" s="3" t="s">
        <v>215</v>
      </c>
      <c r="V2712" s="3" t="s">
        <v>215</v>
      </c>
      <c r="W2712" s="3" t="s">
        <v>215</v>
      </c>
      <c r="X2712" s="3">
        <v>1529.7840000000001</v>
      </c>
      <c r="Y2712" s="3">
        <v>1647.645</v>
      </c>
      <c r="Z2712" s="3">
        <v>1901.348</v>
      </c>
      <c r="AA2712" s="3">
        <v>2192.6930000000002</v>
      </c>
      <c r="AB2712" s="3">
        <v>2307.357</v>
      </c>
      <c r="AC2712" s="3">
        <v>2430.9499999999998</v>
      </c>
      <c r="AD2712" s="3">
        <v>2567.096</v>
      </c>
      <c r="AE2712" s="3">
        <v>2770.5219999999999</v>
      </c>
      <c r="AF2712" s="3">
        <v>2990.3470000000002</v>
      </c>
      <c r="AG2712" s="3">
        <v>3432.625</v>
      </c>
      <c r="AH2712" s="3">
        <v>3778.259</v>
      </c>
      <c r="AI2712" s="3">
        <v>4328.0420000000004</v>
      </c>
      <c r="AJ2712" s="3">
        <v>4944.1099999999997</v>
      </c>
      <c r="AK2712" s="3">
        <v>5788.6210000000001</v>
      </c>
      <c r="AL2712" s="3">
        <v>6124.74</v>
      </c>
      <c r="AM2712" s="3">
        <v>6025.5870000000004</v>
      </c>
      <c r="AN2712" s="3">
        <v>6568.2920000000004</v>
      </c>
      <c r="AO2712" s="3">
        <v>7286.8670000000002</v>
      </c>
      <c r="AP2712" s="3">
        <v>8002.44</v>
      </c>
      <c r="AQ2712" s="3">
        <v>8525.9979999999996</v>
      </c>
      <c r="AR2712" s="3">
        <v>9210.5439999999999</v>
      </c>
      <c r="AS2712" s="3">
        <v>9602.0130000000008</v>
      </c>
      <c r="AT2712" s="3">
        <v>10053.446</v>
      </c>
      <c r="AU2712" s="3">
        <v>10747.053</v>
      </c>
      <c r="AV2712" s="3">
        <v>11481.281999999999</v>
      </c>
      <c r="AW2712" s="3">
        <v>12284.806</v>
      </c>
      <c r="AX2712" s="3">
        <v>13154.037</v>
      </c>
      <c r="AY2712" s="3">
        <v>14122.02</v>
      </c>
      <c r="AZ2712" s="3">
        <v>15150.412</v>
      </c>
      <c r="BA2712">
        <v>16271.099</v>
      </c>
      <c r="BB2712">
        <v>2015</v>
      </c>
    </row>
    <row r="2713" spans="1:54" hidden="1" x14ac:dyDescent="0.2">
      <c r="A2713">
        <v>915</v>
      </c>
      <c r="B2713" t="s">
        <v>501</v>
      </c>
      <c r="C2713" t="s">
        <v>320</v>
      </c>
      <c r="D2713" t="s">
        <v>194</v>
      </c>
      <c r="E2713" t="s">
        <v>319</v>
      </c>
      <c r="F2713" t="s">
        <v>318</v>
      </c>
      <c r="G2713" t="s">
        <v>243</v>
      </c>
    </row>
    <row r="2714" spans="1:54" hidden="1" x14ac:dyDescent="0.2">
      <c r="A2714">
        <v>915</v>
      </c>
      <c r="B2714" t="s">
        <v>501</v>
      </c>
      <c r="C2714" t="s">
        <v>317</v>
      </c>
      <c r="D2714" t="s">
        <v>194</v>
      </c>
      <c r="E2714" t="s">
        <v>316</v>
      </c>
      <c r="F2714" t="s">
        <v>315</v>
      </c>
      <c r="G2714" t="s">
        <v>288</v>
      </c>
      <c r="I2714" t="s">
        <v>310</v>
      </c>
      <c r="J2714" s="3" t="s">
        <v>215</v>
      </c>
      <c r="K2714" s="3" t="s">
        <v>215</v>
      </c>
      <c r="L2714" s="3" t="s">
        <v>215</v>
      </c>
      <c r="M2714" s="3" t="s">
        <v>215</v>
      </c>
      <c r="N2714" s="3" t="s">
        <v>215</v>
      </c>
      <c r="O2714" s="3" t="s">
        <v>215</v>
      </c>
      <c r="P2714" s="3" t="s">
        <v>215</v>
      </c>
      <c r="Q2714" s="3" t="s">
        <v>215</v>
      </c>
      <c r="R2714" s="3" t="s">
        <v>215</v>
      </c>
      <c r="S2714" s="3" t="s">
        <v>215</v>
      </c>
      <c r="T2714" s="3" t="s">
        <v>215</v>
      </c>
      <c r="U2714" s="3" t="s">
        <v>215</v>
      </c>
      <c r="V2714" s="3" t="s">
        <v>215</v>
      </c>
      <c r="W2714" s="3" t="s">
        <v>215</v>
      </c>
      <c r="X2714" s="3">
        <v>2.1000000000000001E-2</v>
      </c>
      <c r="Y2714" s="3">
        <v>2.1000000000000001E-2</v>
      </c>
      <c r="Z2714" s="3">
        <v>2.1999999999999999E-2</v>
      </c>
      <c r="AA2714" s="3">
        <v>2.3E-2</v>
      </c>
      <c r="AB2714" s="3">
        <v>2.3E-2</v>
      </c>
      <c r="AC2714" s="3">
        <v>2.3E-2</v>
      </c>
      <c r="AD2714" s="3">
        <v>2.3E-2</v>
      </c>
      <c r="AE2714" s="3">
        <v>2.3E-2</v>
      </c>
      <c r="AF2714" s="3">
        <v>2.4E-2</v>
      </c>
      <c r="AG2714" s="3">
        <v>2.5999999999999999E-2</v>
      </c>
      <c r="AH2714" s="3">
        <v>2.5999999999999999E-2</v>
      </c>
      <c r="AI2714" s="3">
        <v>2.7E-2</v>
      </c>
      <c r="AJ2714" s="3">
        <v>2.8000000000000001E-2</v>
      </c>
      <c r="AK2714" s="3">
        <v>0.03</v>
      </c>
      <c r="AL2714" s="3">
        <v>0.03</v>
      </c>
      <c r="AM2714" s="3">
        <v>2.9000000000000001E-2</v>
      </c>
      <c r="AN2714" s="3">
        <v>2.9000000000000001E-2</v>
      </c>
      <c r="AO2714" s="3">
        <v>0.03</v>
      </c>
      <c r="AP2714" s="3">
        <v>3.1E-2</v>
      </c>
      <c r="AQ2714" s="3">
        <v>3.1E-2</v>
      </c>
      <c r="AR2714" s="3">
        <v>3.1E-2</v>
      </c>
      <c r="AS2714" s="3">
        <v>3.1E-2</v>
      </c>
      <c r="AT2714" s="3">
        <v>3.1E-2</v>
      </c>
      <c r="AU2714" s="3">
        <v>3.1E-2</v>
      </c>
      <c r="AV2714" s="3">
        <v>3.1E-2</v>
      </c>
      <c r="AW2714" s="3">
        <v>3.2000000000000001E-2</v>
      </c>
      <c r="AX2714" s="3">
        <v>3.2000000000000001E-2</v>
      </c>
      <c r="AY2714" s="3">
        <v>3.3000000000000002E-2</v>
      </c>
      <c r="AZ2714" s="3">
        <v>3.3000000000000002E-2</v>
      </c>
      <c r="BA2714">
        <v>3.4000000000000002E-2</v>
      </c>
      <c r="BB2714">
        <v>2016</v>
      </c>
    </row>
    <row r="2715" spans="1:54" hidden="1" x14ac:dyDescent="0.2">
      <c r="A2715">
        <v>915</v>
      </c>
      <c r="B2715" t="s">
        <v>501</v>
      </c>
      <c r="C2715" t="s">
        <v>314</v>
      </c>
      <c r="D2715" t="s">
        <v>194</v>
      </c>
      <c r="E2715" t="s">
        <v>313</v>
      </c>
      <c r="F2715" t="s">
        <v>312</v>
      </c>
      <c r="G2715" t="s">
        <v>311</v>
      </c>
      <c r="I2715" t="s">
        <v>310</v>
      </c>
      <c r="J2715" s="3" t="s">
        <v>215</v>
      </c>
      <c r="K2715" s="3" t="s">
        <v>215</v>
      </c>
      <c r="L2715" s="3" t="s">
        <v>215</v>
      </c>
      <c r="M2715" s="3" t="s">
        <v>215</v>
      </c>
      <c r="N2715" s="3" t="s">
        <v>215</v>
      </c>
      <c r="O2715" s="3" t="s">
        <v>215</v>
      </c>
      <c r="P2715" s="3" t="s">
        <v>215</v>
      </c>
      <c r="Q2715" s="3" t="s">
        <v>215</v>
      </c>
      <c r="R2715" s="3" t="s">
        <v>215</v>
      </c>
      <c r="S2715" s="3" t="s">
        <v>215</v>
      </c>
      <c r="T2715" s="3" t="s">
        <v>215</v>
      </c>
      <c r="U2715" s="3" t="s">
        <v>215</v>
      </c>
      <c r="V2715" s="3" t="s">
        <v>215</v>
      </c>
      <c r="W2715" s="3" t="s">
        <v>215</v>
      </c>
      <c r="X2715" s="3">
        <v>0.121</v>
      </c>
      <c r="Y2715" s="3">
        <v>0.311</v>
      </c>
      <c r="Z2715" s="3">
        <v>0.435</v>
      </c>
      <c r="AA2715" s="3">
        <v>0.45600000000000002</v>
      </c>
      <c r="AB2715" s="3">
        <v>0.48299999999999998</v>
      </c>
      <c r="AC2715" s="3">
        <v>0.52200000000000002</v>
      </c>
      <c r="AD2715" s="3">
        <v>0.53100000000000003</v>
      </c>
      <c r="AE2715" s="3">
        <v>0.54700000000000004</v>
      </c>
      <c r="AF2715" s="3">
        <v>0.56999999999999995</v>
      </c>
      <c r="AG2715" s="3">
        <v>0.57799999999999996</v>
      </c>
      <c r="AH2715" s="3">
        <v>0.61</v>
      </c>
      <c r="AI2715" s="3">
        <v>0.63800000000000001</v>
      </c>
      <c r="AJ2715" s="3">
        <v>0.67100000000000004</v>
      </c>
      <c r="AK2715" s="3">
        <v>0.71499999999999997</v>
      </c>
      <c r="AL2715" s="3">
        <v>0.76900000000000002</v>
      </c>
      <c r="AM2715" s="3">
        <v>0.747</v>
      </c>
      <c r="AN2715" s="3">
        <v>0.80100000000000005</v>
      </c>
      <c r="AO2715" s="3">
        <v>0.85899999999999999</v>
      </c>
      <c r="AP2715" s="3">
        <v>0.85199999999999998</v>
      </c>
      <c r="AQ2715" s="3">
        <v>0.83199999999999996</v>
      </c>
      <c r="AR2715" s="3">
        <v>0.84899999999999998</v>
      </c>
      <c r="AS2715" s="3">
        <v>0.88900000000000001</v>
      </c>
      <c r="AT2715" s="3">
        <v>0.91200000000000003</v>
      </c>
      <c r="AU2715" s="3">
        <v>0.95699999999999996</v>
      </c>
      <c r="AV2715" s="3">
        <v>0.97699999999999998</v>
      </c>
      <c r="AW2715" s="3">
        <v>0.98599999999999999</v>
      </c>
      <c r="AX2715" s="3">
        <v>0.995</v>
      </c>
      <c r="AY2715" s="3">
        <v>1.006</v>
      </c>
      <c r="AZ2715" s="3">
        <v>1.0189999999999999</v>
      </c>
      <c r="BA2715">
        <v>1.032</v>
      </c>
      <c r="BB2715">
        <v>2016</v>
      </c>
    </row>
    <row r="2716" spans="1:54" hidden="1" x14ac:dyDescent="0.2">
      <c r="A2716">
        <v>915</v>
      </c>
      <c r="B2716" t="s">
        <v>501</v>
      </c>
      <c r="C2716" t="s">
        <v>309</v>
      </c>
      <c r="D2716" t="s">
        <v>194</v>
      </c>
      <c r="E2716" t="s">
        <v>308</v>
      </c>
      <c r="F2716" t="s">
        <v>307</v>
      </c>
      <c r="G2716" t="s">
        <v>217</v>
      </c>
      <c r="I2716" t="s">
        <v>1122</v>
      </c>
      <c r="J2716" s="3" t="s">
        <v>215</v>
      </c>
      <c r="K2716" s="3" t="s">
        <v>215</v>
      </c>
      <c r="L2716" s="3" t="s">
        <v>215</v>
      </c>
      <c r="M2716" s="3" t="s">
        <v>215</v>
      </c>
      <c r="N2716" s="3" t="s">
        <v>215</v>
      </c>
      <c r="O2716" s="3" t="s">
        <v>215</v>
      </c>
      <c r="P2716" s="3" t="s">
        <v>215</v>
      </c>
      <c r="Q2716" s="3" t="s">
        <v>215</v>
      </c>
      <c r="R2716" s="3" t="s">
        <v>215</v>
      </c>
      <c r="S2716" s="3" t="s">
        <v>215</v>
      </c>
      <c r="T2716" s="3" t="s">
        <v>215</v>
      </c>
      <c r="U2716" s="3" t="s">
        <v>215</v>
      </c>
      <c r="V2716" s="3" t="s">
        <v>215</v>
      </c>
      <c r="W2716" s="3" t="s">
        <v>215</v>
      </c>
      <c r="X2716" s="3" t="s">
        <v>215</v>
      </c>
      <c r="Y2716" s="3" t="s">
        <v>215</v>
      </c>
      <c r="Z2716" s="3">
        <v>19.800999999999998</v>
      </c>
      <c r="AA2716" s="3">
        <v>17.837</v>
      </c>
      <c r="AB2716" s="3">
        <v>27.17</v>
      </c>
      <c r="AC2716" s="3">
        <v>26.452999999999999</v>
      </c>
      <c r="AD2716" s="3">
        <v>26.582000000000001</v>
      </c>
      <c r="AE2716" s="3">
        <v>28.314</v>
      </c>
      <c r="AF2716" s="3">
        <v>25.475999999999999</v>
      </c>
      <c r="AG2716" s="3">
        <v>31.321000000000002</v>
      </c>
      <c r="AH2716" s="3">
        <v>31.908000000000001</v>
      </c>
      <c r="AI2716" s="3">
        <v>33.487000000000002</v>
      </c>
      <c r="AJ2716" s="3">
        <v>30.858000000000001</v>
      </c>
      <c r="AK2716" s="3">
        <v>32.055999999999997</v>
      </c>
      <c r="AL2716" s="3">
        <v>25.959</v>
      </c>
      <c r="AM2716" s="3">
        <v>13.026</v>
      </c>
      <c r="AN2716" s="3">
        <v>21.585999999999999</v>
      </c>
      <c r="AO2716" s="3">
        <v>26.158000000000001</v>
      </c>
      <c r="AP2716" s="3">
        <v>28.95</v>
      </c>
      <c r="AQ2716" s="3">
        <v>24.780999999999999</v>
      </c>
      <c r="AR2716" s="3">
        <v>29.806999999999999</v>
      </c>
      <c r="AS2716" s="3">
        <v>31.504000000000001</v>
      </c>
      <c r="AT2716" s="3">
        <v>32.427</v>
      </c>
      <c r="AU2716" s="3">
        <v>31.178000000000001</v>
      </c>
      <c r="AV2716" s="3">
        <v>34.840000000000003</v>
      </c>
      <c r="AW2716" s="3">
        <v>35.164000000000001</v>
      </c>
      <c r="AX2716" s="3">
        <v>35.207999999999998</v>
      </c>
      <c r="AY2716" s="3">
        <v>35.411000000000001</v>
      </c>
      <c r="AZ2716" s="3">
        <v>34.371000000000002</v>
      </c>
      <c r="BA2716">
        <v>33.817999999999998</v>
      </c>
      <c r="BB2716">
        <v>2016</v>
      </c>
    </row>
    <row r="2717" spans="1:54" hidden="1" x14ac:dyDescent="0.2">
      <c r="A2717">
        <v>915</v>
      </c>
      <c r="B2717" t="s">
        <v>501</v>
      </c>
      <c r="C2717" t="s">
        <v>306</v>
      </c>
      <c r="D2717" t="s">
        <v>194</v>
      </c>
      <c r="E2717" t="s">
        <v>305</v>
      </c>
      <c r="F2717" t="s">
        <v>304</v>
      </c>
      <c r="G2717" t="s">
        <v>217</v>
      </c>
      <c r="I2717" t="s">
        <v>1122</v>
      </c>
      <c r="J2717" s="3" t="s">
        <v>215</v>
      </c>
      <c r="K2717" s="3" t="s">
        <v>215</v>
      </c>
      <c r="L2717" s="3" t="s">
        <v>215</v>
      </c>
      <c r="M2717" s="3" t="s">
        <v>215</v>
      </c>
      <c r="N2717" s="3" t="s">
        <v>215</v>
      </c>
      <c r="O2717" s="3" t="s">
        <v>215</v>
      </c>
      <c r="P2717" s="3" t="s">
        <v>215</v>
      </c>
      <c r="Q2717" s="3" t="s">
        <v>215</v>
      </c>
      <c r="R2717" s="3" t="s">
        <v>215</v>
      </c>
      <c r="S2717" s="3" t="s">
        <v>215</v>
      </c>
      <c r="T2717" s="3" t="s">
        <v>215</v>
      </c>
      <c r="U2717" s="3" t="s">
        <v>215</v>
      </c>
      <c r="V2717" s="3" t="s">
        <v>215</v>
      </c>
      <c r="W2717" s="3" t="s">
        <v>215</v>
      </c>
      <c r="X2717" s="3">
        <v>-1.7110000000000001</v>
      </c>
      <c r="Y2717" s="3">
        <v>12.51</v>
      </c>
      <c r="Z2717" s="3">
        <v>-60.668999999999997</v>
      </c>
      <c r="AA2717" s="3">
        <v>-59.155000000000001</v>
      </c>
      <c r="AB2717" s="3">
        <v>-62.28</v>
      </c>
      <c r="AC2717" s="3">
        <v>-67.207999999999998</v>
      </c>
      <c r="AD2717" s="3">
        <v>-78.596000000000004</v>
      </c>
      <c r="AE2717" s="3">
        <v>-71.494</v>
      </c>
      <c r="AF2717" s="3">
        <v>0</v>
      </c>
      <c r="AG2717" s="3">
        <v>22.835999999999999</v>
      </c>
      <c r="AH2717" s="3">
        <v>22.404</v>
      </c>
      <c r="AI2717" s="3">
        <v>22.469000000000001</v>
      </c>
      <c r="AJ2717" s="3">
        <v>14.904999999999999</v>
      </c>
      <c r="AK2717" s="3">
        <v>14.417999999999999</v>
      </c>
      <c r="AL2717" s="3">
        <v>5.0659999999999998</v>
      </c>
      <c r="AM2717" s="3">
        <v>2.5939999999999999</v>
      </c>
      <c r="AN2717" s="3">
        <v>11.622999999999999</v>
      </c>
      <c r="AO2717" s="3">
        <v>13.552</v>
      </c>
      <c r="AP2717" s="3">
        <v>18.097000000000001</v>
      </c>
      <c r="AQ2717" s="3">
        <v>19.489000000000001</v>
      </c>
      <c r="AR2717" s="3">
        <v>19.094999999999999</v>
      </c>
      <c r="AS2717" s="3">
        <v>19.495999999999999</v>
      </c>
      <c r="AT2717" s="3">
        <v>19.584</v>
      </c>
      <c r="AU2717" s="3">
        <v>21.876999999999999</v>
      </c>
      <c r="AV2717" s="3">
        <v>24.321999999999999</v>
      </c>
      <c r="AW2717" s="3">
        <v>25.655000000000001</v>
      </c>
      <c r="AX2717" s="3">
        <v>26.045999999999999</v>
      </c>
      <c r="AY2717" s="3">
        <v>26.641999999999999</v>
      </c>
      <c r="AZ2717" s="3">
        <v>26.439</v>
      </c>
      <c r="BA2717">
        <v>26.13</v>
      </c>
      <c r="BB2717">
        <v>2016</v>
      </c>
    </row>
    <row r="2718" spans="1:54" hidden="1" x14ac:dyDescent="0.2">
      <c r="A2718">
        <v>915</v>
      </c>
      <c r="B2718" t="s">
        <v>501</v>
      </c>
      <c r="C2718" t="s">
        <v>303</v>
      </c>
      <c r="D2718" t="s">
        <v>194</v>
      </c>
      <c r="E2718" t="s">
        <v>300</v>
      </c>
      <c r="F2718" t="s">
        <v>302</v>
      </c>
      <c r="G2718" t="s">
        <v>295</v>
      </c>
      <c r="I2718" t="s">
        <v>1123</v>
      </c>
      <c r="J2718" s="3" t="s">
        <v>215</v>
      </c>
      <c r="K2718" s="3" t="s">
        <v>215</v>
      </c>
      <c r="L2718" s="3" t="s">
        <v>215</v>
      </c>
      <c r="M2718" s="3" t="s">
        <v>215</v>
      </c>
      <c r="N2718" s="3" t="s">
        <v>215</v>
      </c>
      <c r="O2718" s="3" t="s">
        <v>215</v>
      </c>
      <c r="P2718" s="3" t="s">
        <v>215</v>
      </c>
      <c r="Q2718" s="3" t="s">
        <v>215</v>
      </c>
      <c r="R2718" s="3" t="s">
        <v>215</v>
      </c>
      <c r="S2718" s="3" t="s">
        <v>215</v>
      </c>
      <c r="T2718" s="3" t="s">
        <v>215</v>
      </c>
      <c r="U2718" s="3" t="s">
        <v>215</v>
      </c>
      <c r="V2718" s="3" t="s">
        <v>215</v>
      </c>
      <c r="W2718" s="3" t="s">
        <v>215</v>
      </c>
      <c r="X2718" s="3">
        <v>25.535</v>
      </c>
      <c r="Y2718" s="3">
        <v>67.084999999999994</v>
      </c>
      <c r="Z2718" s="3">
        <v>93.468000000000004</v>
      </c>
      <c r="AA2718" s="3">
        <v>100</v>
      </c>
      <c r="AB2718" s="3">
        <v>103.55200000000001</v>
      </c>
      <c r="AC2718" s="3">
        <v>123.35899999999999</v>
      </c>
      <c r="AD2718" s="3">
        <v>128.34299999999999</v>
      </c>
      <c r="AE2718" s="3">
        <v>134.35900000000001</v>
      </c>
      <c r="AF2718" s="3">
        <v>141.85499999999999</v>
      </c>
      <c r="AG2718" s="3">
        <v>148.643</v>
      </c>
      <c r="AH2718" s="3">
        <v>157.05099999999999</v>
      </c>
      <c r="AI2718" s="3">
        <v>170.00299999999999</v>
      </c>
      <c r="AJ2718" s="3">
        <v>185.577</v>
      </c>
      <c r="AK2718" s="3">
        <v>202.73400000000001</v>
      </c>
      <c r="AL2718" s="3">
        <v>223.006</v>
      </c>
      <c r="AM2718" s="3">
        <v>226.858</v>
      </c>
      <c r="AN2718" s="3">
        <v>242.99</v>
      </c>
      <c r="AO2718" s="3">
        <v>263.75</v>
      </c>
      <c r="AP2718" s="3">
        <v>261.26100000000002</v>
      </c>
      <c r="AQ2718" s="3">
        <v>259.923</v>
      </c>
      <c r="AR2718" s="3">
        <v>267.89999999999998</v>
      </c>
      <c r="AS2718" s="3">
        <v>278.62799999999999</v>
      </c>
      <c r="AT2718" s="3">
        <v>284.57299999999998</v>
      </c>
      <c r="AU2718" s="3">
        <v>301.74400000000003</v>
      </c>
      <c r="AV2718" s="3">
        <v>312.62700000000001</v>
      </c>
      <c r="AW2718" s="3">
        <v>322.06400000000002</v>
      </c>
      <c r="AX2718" s="3">
        <v>331.726</v>
      </c>
      <c r="AY2718" s="3">
        <v>341.67700000000002</v>
      </c>
      <c r="AZ2718" s="3">
        <v>351.928</v>
      </c>
      <c r="BA2718">
        <v>362.48599999999999</v>
      </c>
      <c r="BB2718">
        <v>2017</v>
      </c>
    </row>
    <row r="2719" spans="1:54" hidden="1" x14ac:dyDescent="0.2">
      <c r="A2719">
        <v>915</v>
      </c>
      <c r="B2719" t="s">
        <v>501</v>
      </c>
      <c r="C2719" t="s">
        <v>301</v>
      </c>
      <c r="D2719" t="s">
        <v>194</v>
      </c>
      <c r="E2719" t="s">
        <v>300</v>
      </c>
      <c r="F2719" t="s">
        <v>299</v>
      </c>
      <c r="G2719" t="s">
        <v>275</v>
      </c>
      <c r="I2719" t="s">
        <v>298</v>
      </c>
      <c r="J2719" s="3" t="s">
        <v>215</v>
      </c>
      <c r="K2719" s="3" t="s">
        <v>215</v>
      </c>
      <c r="L2719" s="3" t="s">
        <v>215</v>
      </c>
      <c r="M2719" s="3" t="s">
        <v>215</v>
      </c>
      <c r="N2719" s="3" t="s">
        <v>215</v>
      </c>
      <c r="O2719" s="3" t="s">
        <v>215</v>
      </c>
      <c r="P2719" s="3" t="s">
        <v>215</v>
      </c>
      <c r="Q2719" s="3" t="s">
        <v>215</v>
      </c>
      <c r="R2719" s="3" t="s">
        <v>215</v>
      </c>
      <c r="S2719" s="3" t="s">
        <v>215</v>
      </c>
      <c r="T2719" s="3" t="s">
        <v>215</v>
      </c>
      <c r="U2719" s="3" t="s">
        <v>215</v>
      </c>
      <c r="V2719" s="3" t="s">
        <v>215</v>
      </c>
      <c r="W2719" s="3" t="s">
        <v>215</v>
      </c>
      <c r="X2719" s="3" t="s">
        <v>215</v>
      </c>
      <c r="Y2719" s="3">
        <v>162.71799999999999</v>
      </c>
      <c r="Z2719" s="3">
        <v>39.329000000000001</v>
      </c>
      <c r="AA2719" s="3">
        <v>6.9880000000000004</v>
      </c>
      <c r="AB2719" s="3">
        <v>3.552</v>
      </c>
      <c r="AC2719" s="3">
        <v>19.128</v>
      </c>
      <c r="AD2719" s="3">
        <v>4.04</v>
      </c>
      <c r="AE2719" s="3">
        <v>4.6879999999999997</v>
      </c>
      <c r="AF2719" s="3">
        <v>5.5789999999999997</v>
      </c>
      <c r="AG2719" s="3">
        <v>4.7850000000000001</v>
      </c>
      <c r="AH2719" s="3">
        <v>5.6559999999999997</v>
      </c>
      <c r="AI2719" s="3">
        <v>8.2469999999999999</v>
      </c>
      <c r="AJ2719" s="3">
        <v>9.1609999999999996</v>
      </c>
      <c r="AK2719" s="3">
        <v>9.2449999999999992</v>
      </c>
      <c r="AL2719" s="3">
        <v>9.9990000000000006</v>
      </c>
      <c r="AM2719" s="3">
        <v>1.728</v>
      </c>
      <c r="AN2719" s="3">
        <v>7.1109999999999998</v>
      </c>
      <c r="AO2719" s="3">
        <v>8.5429999999999993</v>
      </c>
      <c r="AP2719" s="3">
        <v>-0.94399999999999995</v>
      </c>
      <c r="AQ2719" s="3">
        <v>-0.51200000000000001</v>
      </c>
      <c r="AR2719" s="3">
        <v>3.069</v>
      </c>
      <c r="AS2719" s="3">
        <v>4.0049999999999999</v>
      </c>
      <c r="AT2719" s="3">
        <v>2.133</v>
      </c>
      <c r="AU2719" s="3">
        <v>6.0339999999999998</v>
      </c>
      <c r="AV2719" s="3">
        <v>3.6070000000000002</v>
      </c>
      <c r="AW2719" s="3">
        <v>3.0190000000000001</v>
      </c>
      <c r="AX2719" s="3">
        <v>3</v>
      </c>
      <c r="AY2719" s="3">
        <v>3</v>
      </c>
      <c r="AZ2719" s="3">
        <v>3</v>
      </c>
      <c r="BA2719">
        <v>3</v>
      </c>
      <c r="BB2719">
        <v>2017</v>
      </c>
    </row>
    <row r="2720" spans="1:54" hidden="1" x14ac:dyDescent="0.2">
      <c r="A2720">
        <v>915</v>
      </c>
      <c r="B2720" t="s">
        <v>501</v>
      </c>
      <c r="C2720" t="s">
        <v>297</v>
      </c>
      <c r="D2720" t="s">
        <v>194</v>
      </c>
      <c r="E2720" t="s">
        <v>293</v>
      </c>
      <c r="F2720" t="s">
        <v>296</v>
      </c>
      <c r="G2720" t="s">
        <v>295</v>
      </c>
      <c r="I2720" t="s">
        <v>1123</v>
      </c>
      <c r="J2720" s="3" t="s">
        <v>215</v>
      </c>
      <c r="K2720" s="3" t="s">
        <v>215</v>
      </c>
      <c r="L2720" s="3" t="s">
        <v>215</v>
      </c>
      <c r="M2720" s="3" t="s">
        <v>215</v>
      </c>
      <c r="N2720" s="3" t="s">
        <v>215</v>
      </c>
      <c r="O2720" s="3" t="s">
        <v>215</v>
      </c>
      <c r="P2720" s="3" t="s">
        <v>215</v>
      </c>
      <c r="Q2720" s="3" t="s">
        <v>215</v>
      </c>
      <c r="R2720" s="3" t="s">
        <v>215</v>
      </c>
      <c r="S2720" s="3" t="s">
        <v>215</v>
      </c>
      <c r="T2720" s="3" t="s">
        <v>215</v>
      </c>
      <c r="U2720" s="3" t="s">
        <v>215</v>
      </c>
      <c r="V2720" s="3" t="s">
        <v>215</v>
      </c>
      <c r="W2720" s="3" t="s">
        <v>215</v>
      </c>
      <c r="X2720" s="3">
        <v>52.136000000000003</v>
      </c>
      <c r="Y2720" s="3">
        <v>82.048000000000002</v>
      </c>
      <c r="Z2720" s="3">
        <v>93.278999999999996</v>
      </c>
      <c r="AA2720" s="3">
        <v>100</v>
      </c>
      <c r="AB2720" s="3">
        <v>110.669</v>
      </c>
      <c r="AC2720" s="3">
        <v>122.693</v>
      </c>
      <c r="AD2720" s="3">
        <v>128.38499999999999</v>
      </c>
      <c r="AE2720" s="3">
        <v>132.75299999999999</v>
      </c>
      <c r="AF2720" s="3">
        <v>139.952</v>
      </c>
      <c r="AG2720" s="3">
        <v>149.68299999999999</v>
      </c>
      <c r="AH2720" s="3">
        <v>160.88399999999999</v>
      </c>
      <c r="AI2720" s="3">
        <v>170.82499999999999</v>
      </c>
      <c r="AJ2720" s="3">
        <v>185.82</v>
      </c>
      <c r="AK2720" s="3">
        <v>206.21299999999999</v>
      </c>
      <c r="AL2720" s="3">
        <v>217.65299999999999</v>
      </c>
      <c r="AM2720" s="3">
        <v>224.15299999999999</v>
      </c>
      <c r="AN2720" s="3">
        <v>249.35</v>
      </c>
      <c r="AO2720" s="3">
        <v>254.44</v>
      </c>
      <c r="AP2720" s="3">
        <v>250.94499999999999</v>
      </c>
      <c r="AQ2720" s="3">
        <v>256.89800000000002</v>
      </c>
      <c r="AR2720" s="3">
        <v>261.91199999999998</v>
      </c>
      <c r="AS2720" s="3">
        <v>274.69200000000001</v>
      </c>
      <c r="AT2720" s="3">
        <v>279.72300000000001</v>
      </c>
      <c r="AU2720" s="3">
        <v>298.51</v>
      </c>
      <c r="AV2720" s="3">
        <v>307.577</v>
      </c>
      <c r="AW2720" s="3">
        <v>316.80399999999997</v>
      </c>
      <c r="AX2720" s="3">
        <v>326.30799999999999</v>
      </c>
      <c r="AY2720" s="3">
        <v>336.09699999999998</v>
      </c>
      <c r="AZ2720" s="3">
        <v>346.18</v>
      </c>
      <c r="BA2720">
        <v>356.56599999999997</v>
      </c>
      <c r="BB2720">
        <v>2017</v>
      </c>
    </row>
    <row r="2721" spans="1:54" hidden="1" x14ac:dyDescent="0.2">
      <c r="A2721">
        <v>915</v>
      </c>
      <c r="B2721" t="s">
        <v>501</v>
      </c>
      <c r="C2721" t="s">
        <v>294</v>
      </c>
      <c r="D2721" t="s">
        <v>194</v>
      </c>
      <c r="E2721" t="s">
        <v>293</v>
      </c>
      <c r="F2721" t="s">
        <v>292</v>
      </c>
      <c r="G2721" t="s">
        <v>275</v>
      </c>
      <c r="I2721" t="s">
        <v>291</v>
      </c>
      <c r="J2721" s="3" t="s">
        <v>215</v>
      </c>
      <c r="K2721" s="3" t="s">
        <v>215</v>
      </c>
      <c r="L2721" s="3" t="s">
        <v>215</v>
      </c>
      <c r="M2721" s="3" t="s">
        <v>215</v>
      </c>
      <c r="N2721" s="3" t="s">
        <v>215</v>
      </c>
      <c r="O2721" s="3" t="s">
        <v>215</v>
      </c>
      <c r="P2721" s="3" t="s">
        <v>215</v>
      </c>
      <c r="Q2721" s="3" t="s">
        <v>215</v>
      </c>
      <c r="R2721" s="3" t="s">
        <v>215</v>
      </c>
      <c r="S2721" s="3" t="s">
        <v>215</v>
      </c>
      <c r="T2721" s="3" t="s">
        <v>215</v>
      </c>
      <c r="U2721" s="3" t="s">
        <v>215</v>
      </c>
      <c r="V2721" s="3" t="s">
        <v>215</v>
      </c>
      <c r="W2721" s="3" t="s">
        <v>215</v>
      </c>
      <c r="X2721" s="3" t="s">
        <v>215</v>
      </c>
      <c r="Y2721" s="3">
        <v>57.372999999999998</v>
      </c>
      <c r="Z2721" s="3">
        <v>13.689</v>
      </c>
      <c r="AA2721" s="3">
        <v>7.2050000000000001</v>
      </c>
      <c r="AB2721" s="3">
        <v>10.669</v>
      </c>
      <c r="AC2721" s="3">
        <v>10.865</v>
      </c>
      <c r="AD2721" s="3">
        <v>4.6390000000000002</v>
      </c>
      <c r="AE2721" s="3">
        <v>3.403</v>
      </c>
      <c r="AF2721" s="3">
        <v>5.423</v>
      </c>
      <c r="AG2721" s="3">
        <v>6.9530000000000003</v>
      </c>
      <c r="AH2721" s="3">
        <v>7.4829999999999997</v>
      </c>
      <c r="AI2721" s="3">
        <v>6.1790000000000003</v>
      </c>
      <c r="AJ2721" s="3">
        <v>8.7780000000000005</v>
      </c>
      <c r="AK2721" s="3">
        <v>10.975</v>
      </c>
      <c r="AL2721" s="3">
        <v>5.548</v>
      </c>
      <c r="AM2721" s="3">
        <v>2.9860000000000002</v>
      </c>
      <c r="AN2721" s="3">
        <v>11.241</v>
      </c>
      <c r="AO2721" s="3">
        <v>2.0409999999999999</v>
      </c>
      <c r="AP2721" s="3">
        <v>-1.373</v>
      </c>
      <c r="AQ2721" s="3">
        <v>2.3719999999999999</v>
      </c>
      <c r="AR2721" s="3">
        <v>1.952</v>
      </c>
      <c r="AS2721" s="3">
        <v>4.8789999999999996</v>
      </c>
      <c r="AT2721" s="3">
        <v>1.8320000000000001</v>
      </c>
      <c r="AU2721" s="3">
        <v>6.7160000000000002</v>
      </c>
      <c r="AV2721" s="3">
        <v>3.0369999999999999</v>
      </c>
      <c r="AW2721" s="3">
        <v>3</v>
      </c>
      <c r="AX2721" s="3">
        <v>3</v>
      </c>
      <c r="AY2721" s="3">
        <v>3</v>
      </c>
      <c r="AZ2721" s="3">
        <v>3</v>
      </c>
      <c r="BA2721">
        <v>3</v>
      </c>
      <c r="BB2721">
        <v>2017</v>
      </c>
    </row>
    <row r="2722" spans="1:54" hidden="1" x14ac:dyDescent="0.2">
      <c r="A2722">
        <v>915</v>
      </c>
      <c r="B2722" t="s">
        <v>501</v>
      </c>
      <c r="C2722" t="s">
        <v>290</v>
      </c>
      <c r="D2722" t="s">
        <v>194</v>
      </c>
      <c r="E2722" t="s">
        <v>289</v>
      </c>
      <c r="G2722" t="s">
        <v>288</v>
      </c>
    </row>
    <row r="2723" spans="1:54" hidden="1" x14ac:dyDescent="0.2">
      <c r="A2723">
        <v>915</v>
      </c>
      <c r="B2723" t="s">
        <v>501</v>
      </c>
      <c r="C2723" t="s">
        <v>287</v>
      </c>
      <c r="D2723" t="s">
        <v>194</v>
      </c>
      <c r="E2723" t="s">
        <v>286</v>
      </c>
      <c r="F2723" t="s">
        <v>285</v>
      </c>
      <c r="G2723" t="s">
        <v>275</v>
      </c>
      <c r="I2723" t="s">
        <v>1124</v>
      </c>
      <c r="J2723" s="3" t="s">
        <v>215</v>
      </c>
      <c r="K2723" s="3" t="s">
        <v>215</v>
      </c>
      <c r="L2723" s="3" t="s">
        <v>215</v>
      </c>
      <c r="M2723" s="3" t="s">
        <v>215</v>
      </c>
      <c r="N2723" s="3" t="s">
        <v>215</v>
      </c>
      <c r="O2723" s="3" t="s">
        <v>215</v>
      </c>
      <c r="P2723" s="3" t="s">
        <v>215</v>
      </c>
      <c r="Q2723" s="3" t="s">
        <v>215</v>
      </c>
      <c r="R2723" s="3" t="s">
        <v>215</v>
      </c>
      <c r="S2723" s="3" t="s">
        <v>215</v>
      </c>
      <c r="T2723" s="3" t="s">
        <v>215</v>
      </c>
      <c r="U2723" s="3" t="s">
        <v>215</v>
      </c>
      <c r="V2723" s="3" t="s">
        <v>215</v>
      </c>
      <c r="W2723" s="3" t="s">
        <v>215</v>
      </c>
      <c r="X2723" s="3" t="s">
        <v>215</v>
      </c>
      <c r="Y2723" s="3">
        <v>0.14199999999999999</v>
      </c>
      <c r="Z2723" s="3">
        <v>16.37</v>
      </c>
      <c r="AA2723" s="3">
        <v>62.643999999999998</v>
      </c>
      <c r="AB2723" s="3">
        <v>21.585000000000001</v>
      </c>
      <c r="AC2723" s="3">
        <v>-1.012</v>
      </c>
      <c r="AD2723" s="3">
        <v>-8.8469999999999995</v>
      </c>
      <c r="AE2723" s="3">
        <v>-2.1</v>
      </c>
      <c r="AF2723" s="3">
        <v>6.609</v>
      </c>
      <c r="AG2723" s="3">
        <v>15.515000000000001</v>
      </c>
      <c r="AH2723" s="3">
        <v>13.224</v>
      </c>
      <c r="AI2723" s="3">
        <v>16.556999999999999</v>
      </c>
      <c r="AJ2723" s="3">
        <v>8.6539999999999999</v>
      </c>
      <c r="AK2723" s="3">
        <v>14.005000000000001</v>
      </c>
      <c r="AL2723" s="3">
        <v>11.727</v>
      </c>
      <c r="AM2723" s="3">
        <v>-15.69</v>
      </c>
      <c r="AN2723" s="3">
        <v>-0.751</v>
      </c>
      <c r="AO2723" s="3">
        <v>13.266</v>
      </c>
      <c r="AP2723" s="3">
        <v>19.007999999999999</v>
      </c>
      <c r="AQ2723" s="3">
        <v>3.5510000000000002</v>
      </c>
      <c r="AR2723" s="3">
        <v>8.8040000000000003</v>
      </c>
      <c r="AS2723" s="3">
        <v>4.7050000000000001</v>
      </c>
      <c r="AT2723" s="3">
        <v>0.7</v>
      </c>
      <c r="AU2723" s="3">
        <v>-0.24399999999999999</v>
      </c>
      <c r="AV2723" s="3">
        <v>8.9860000000000007</v>
      </c>
      <c r="AW2723" s="3">
        <v>7.7709999999999999</v>
      </c>
      <c r="AX2723" s="3">
        <v>7.7350000000000003</v>
      </c>
      <c r="AY2723" s="3">
        <v>7.5449999999999999</v>
      </c>
      <c r="AZ2723" s="3">
        <v>6.8789999999999996</v>
      </c>
      <c r="BA2723">
        <v>5.4249999999999998</v>
      </c>
      <c r="BB2723">
        <v>2016</v>
      </c>
    </row>
    <row r="2724" spans="1:54" hidden="1" x14ac:dyDescent="0.2">
      <c r="A2724">
        <v>915</v>
      </c>
      <c r="B2724" t="s">
        <v>501</v>
      </c>
      <c r="C2724" t="s">
        <v>284</v>
      </c>
      <c r="D2724" t="s">
        <v>194</v>
      </c>
      <c r="E2724" t="s">
        <v>283</v>
      </c>
      <c r="F2724" t="s">
        <v>282</v>
      </c>
      <c r="G2724" t="s">
        <v>275</v>
      </c>
      <c r="I2724" t="s">
        <v>1124</v>
      </c>
      <c r="J2724" s="3" t="s">
        <v>215</v>
      </c>
      <c r="K2724" s="3" t="s">
        <v>215</v>
      </c>
      <c r="L2724" s="3" t="s">
        <v>215</v>
      </c>
      <c r="M2724" s="3" t="s">
        <v>215</v>
      </c>
      <c r="N2724" s="3" t="s">
        <v>215</v>
      </c>
      <c r="O2724" s="3" t="s">
        <v>215</v>
      </c>
      <c r="P2724" s="3" t="s">
        <v>215</v>
      </c>
      <c r="Q2724" s="3" t="s">
        <v>215</v>
      </c>
      <c r="R2724" s="3" t="s">
        <v>215</v>
      </c>
      <c r="S2724" s="3" t="s">
        <v>215</v>
      </c>
      <c r="T2724" s="3" t="s">
        <v>215</v>
      </c>
      <c r="U2724" s="3" t="s">
        <v>215</v>
      </c>
      <c r="V2724" s="3" t="s">
        <v>215</v>
      </c>
      <c r="W2724" s="3" t="s">
        <v>215</v>
      </c>
      <c r="X2724" s="3" t="s">
        <v>215</v>
      </c>
      <c r="Y2724" s="3">
        <v>5.9</v>
      </c>
      <c r="Z2724" s="3">
        <v>11.81</v>
      </c>
      <c r="AA2724" s="3">
        <v>42.795000000000002</v>
      </c>
      <c r="AB2724" s="3">
        <v>28.251000000000001</v>
      </c>
      <c r="AC2724" s="3">
        <v>-2.383</v>
      </c>
      <c r="AD2724" s="3">
        <v>-18.030999999999999</v>
      </c>
      <c r="AE2724" s="3">
        <v>-3.375</v>
      </c>
      <c r="AF2724" s="3">
        <v>13.356</v>
      </c>
      <c r="AG2724" s="3">
        <v>22.37</v>
      </c>
      <c r="AH2724" s="3">
        <v>15.635999999999999</v>
      </c>
      <c r="AI2724" s="3">
        <v>17.681000000000001</v>
      </c>
      <c r="AJ2724" s="3">
        <v>10.475</v>
      </c>
      <c r="AK2724" s="3">
        <v>13.904999999999999</v>
      </c>
      <c r="AL2724" s="3">
        <v>11.741</v>
      </c>
      <c r="AM2724" s="3">
        <v>-17.215</v>
      </c>
      <c r="AN2724" s="3">
        <v>-1.206</v>
      </c>
      <c r="AO2724" s="3">
        <v>16.065000000000001</v>
      </c>
      <c r="AP2724" s="3">
        <v>19.565000000000001</v>
      </c>
      <c r="AQ2724" s="3">
        <v>2.7730000000000001</v>
      </c>
      <c r="AR2724" s="3">
        <v>7.6849999999999996</v>
      </c>
      <c r="AS2724" s="3">
        <v>5.1520000000000001</v>
      </c>
      <c r="AT2724" s="3">
        <v>-1.359</v>
      </c>
      <c r="AU2724" s="3">
        <v>-1.097</v>
      </c>
      <c r="AV2724" s="3">
        <v>11.693</v>
      </c>
      <c r="AW2724" s="3">
        <v>8.1829999999999998</v>
      </c>
      <c r="AX2724" s="3">
        <v>8.0129999999999999</v>
      </c>
      <c r="AY2724" s="3">
        <v>7.782</v>
      </c>
      <c r="AZ2724" s="3">
        <v>7.0490000000000004</v>
      </c>
      <c r="BA2724">
        <v>5.5759999999999996</v>
      </c>
      <c r="BB2724">
        <v>2016</v>
      </c>
    </row>
    <row r="2725" spans="1:54" hidden="1" x14ac:dyDescent="0.2">
      <c r="A2725">
        <v>915</v>
      </c>
      <c r="B2725" t="s">
        <v>501</v>
      </c>
      <c r="C2725" t="s">
        <v>281</v>
      </c>
      <c r="D2725" t="s">
        <v>194</v>
      </c>
      <c r="E2725" t="s">
        <v>280</v>
      </c>
      <c r="F2725" t="s">
        <v>279</v>
      </c>
      <c r="G2725" t="s">
        <v>275</v>
      </c>
      <c r="I2725" t="s">
        <v>1124</v>
      </c>
      <c r="J2725" s="3" t="s">
        <v>215</v>
      </c>
      <c r="K2725" s="3" t="s">
        <v>215</v>
      </c>
      <c r="L2725" s="3" t="s">
        <v>215</v>
      </c>
      <c r="M2725" s="3" t="s">
        <v>215</v>
      </c>
      <c r="N2725" s="3" t="s">
        <v>215</v>
      </c>
      <c r="O2725" s="3" t="s">
        <v>215</v>
      </c>
      <c r="P2725" s="3" t="s">
        <v>215</v>
      </c>
      <c r="Q2725" s="3" t="s">
        <v>215</v>
      </c>
      <c r="R2725" s="3" t="s">
        <v>215</v>
      </c>
      <c r="S2725" s="3" t="s">
        <v>215</v>
      </c>
      <c r="T2725" s="3" t="s">
        <v>215</v>
      </c>
      <c r="U2725" s="3" t="s">
        <v>215</v>
      </c>
      <c r="V2725" s="3" t="s">
        <v>215</v>
      </c>
      <c r="W2725" s="3" t="s">
        <v>215</v>
      </c>
      <c r="X2725" s="3" t="s">
        <v>215</v>
      </c>
      <c r="Y2725" s="3">
        <v>-9.5909999999999993</v>
      </c>
      <c r="Z2725" s="3">
        <v>8.7379999999999995</v>
      </c>
      <c r="AA2725" s="3">
        <v>39.54</v>
      </c>
      <c r="AB2725" s="3">
        <v>13.837999999999999</v>
      </c>
      <c r="AC2725" s="3">
        <v>6.1020000000000003</v>
      </c>
      <c r="AD2725" s="3">
        <v>46.85</v>
      </c>
      <c r="AE2725" s="3">
        <v>-3.0590000000000002</v>
      </c>
      <c r="AF2725" s="3">
        <v>10.199999999999999</v>
      </c>
      <c r="AG2725" s="3">
        <v>14.318</v>
      </c>
      <c r="AH2725" s="3">
        <v>3.048</v>
      </c>
      <c r="AI2725" s="3">
        <v>13.238</v>
      </c>
      <c r="AJ2725" s="3">
        <v>-2.68</v>
      </c>
      <c r="AK2725" s="3">
        <v>6.7380000000000004</v>
      </c>
      <c r="AL2725" s="3">
        <v>-4.9630000000000001</v>
      </c>
      <c r="AM2725" s="3">
        <v>9.3539999999999992</v>
      </c>
      <c r="AN2725" s="3">
        <v>6.5910000000000002</v>
      </c>
      <c r="AO2725" s="3">
        <v>22.927</v>
      </c>
      <c r="AP2725" s="3">
        <v>16.173999999999999</v>
      </c>
      <c r="AQ2725" s="3">
        <v>19.331</v>
      </c>
      <c r="AR2725" s="3">
        <v>-5.3970000000000002</v>
      </c>
      <c r="AS2725" s="3">
        <v>-18.736000000000001</v>
      </c>
      <c r="AT2725" s="3">
        <v>4.2060000000000004</v>
      </c>
      <c r="AU2725" s="3">
        <v>15.692</v>
      </c>
      <c r="AV2725" s="3">
        <v>7.6180000000000003</v>
      </c>
      <c r="AW2725" s="3">
        <v>7.1189999999999998</v>
      </c>
      <c r="AX2725" s="3">
        <v>7.3940000000000001</v>
      </c>
      <c r="AY2725" s="3">
        <v>7.1849999999999996</v>
      </c>
      <c r="AZ2725" s="3">
        <v>7.3920000000000003</v>
      </c>
      <c r="BA2725">
        <v>4.9390000000000001</v>
      </c>
      <c r="BB2725">
        <v>2016</v>
      </c>
    </row>
    <row r="2726" spans="1:54" hidden="1" x14ac:dyDescent="0.2">
      <c r="A2726">
        <v>915</v>
      </c>
      <c r="B2726" t="s">
        <v>501</v>
      </c>
      <c r="C2726" t="s">
        <v>278</v>
      </c>
      <c r="D2726" t="s">
        <v>194</v>
      </c>
      <c r="E2726" t="s">
        <v>277</v>
      </c>
      <c r="F2726" t="s">
        <v>276</v>
      </c>
      <c r="G2726" t="s">
        <v>275</v>
      </c>
      <c r="I2726" t="s">
        <v>1124</v>
      </c>
      <c r="J2726" s="3" t="s">
        <v>215</v>
      </c>
      <c r="K2726" s="3" t="s">
        <v>215</v>
      </c>
      <c r="L2726" s="3" t="s">
        <v>215</v>
      </c>
      <c r="M2726" s="3" t="s">
        <v>215</v>
      </c>
      <c r="N2726" s="3" t="s">
        <v>215</v>
      </c>
      <c r="O2726" s="3" t="s">
        <v>215</v>
      </c>
      <c r="P2726" s="3" t="s">
        <v>215</v>
      </c>
      <c r="Q2726" s="3" t="s">
        <v>215</v>
      </c>
      <c r="R2726" s="3" t="s">
        <v>215</v>
      </c>
      <c r="S2726" s="3" t="s">
        <v>215</v>
      </c>
      <c r="T2726" s="3" t="s">
        <v>215</v>
      </c>
      <c r="U2726" s="3" t="s">
        <v>215</v>
      </c>
      <c r="V2726" s="3" t="s">
        <v>215</v>
      </c>
      <c r="W2726" s="3" t="s">
        <v>215</v>
      </c>
      <c r="X2726" s="3" t="s">
        <v>215</v>
      </c>
      <c r="Y2726" s="3">
        <v>-8.1999999999999993</v>
      </c>
      <c r="Z2726" s="3">
        <v>18.552</v>
      </c>
      <c r="AA2726" s="3">
        <v>27.571999999999999</v>
      </c>
      <c r="AB2726" s="3">
        <v>1.294</v>
      </c>
      <c r="AC2726" s="3">
        <v>3.2080000000000002</v>
      </c>
      <c r="AD2726" s="3">
        <v>15.631</v>
      </c>
      <c r="AE2726" s="3">
        <v>-7.2910000000000004</v>
      </c>
      <c r="AF2726" s="3">
        <v>25.274999999999999</v>
      </c>
      <c r="AG2726" s="3">
        <v>22.768000000000001</v>
      </c>
      <c r="AH2726" s="3">
        <v>4.4909999999999997</v>
      </c>
      <c r="AI2726" s="3">
        <v>16.128</v>
      </c>
      <c r="AJ2726" s="3">
        <v>-8.5519999999999996</v>
      </c>
      <c r="AK2726" s="3">
        <v>5.7380000000000004</v>
      </c>
      <c r="AL2726" s="3">
        <v>-3.5070000000000001</v>
      </c>
      <c r="AM2726" s="3">
        <v>1.484</v>
      </c>
      <c r="AN2726" s="3">
        <v>3.19</v>
      </c>
      <c r="AO2726" s="3">
        <v>27.640999999999998</v>
      </c>
      <c r="AP2726" s="3">
        <v>10.446999999999999</v>
      </c>
      <c r="AQ2726" s="3">
        <v>22.495000000000001</v>
      </c>
      <c r="AR2726" s="3">
        <v>-6.5250000000000004</v>
      </c>
      <c r="AS2726" s="3">
        <v>-21.727</v>
      </c>
      <c r="AT2726" s="3">
        <v>4.2069999999999999</v>
      </c>
      <c r="AU2726" s="3">
        <v>13.252000000000001</v>
      </c>
      <c r="AV2726" s="3">
        <v>5.9390000000000001</v>
      </c>
      <c r="AW2726" s="3">
        <v>7.3090000000000002</v>
      </c>
      <c r="AX2726" s="3">
        <v>8.0500000000000007</v>
      </c>
      <c r="AY2726" s="3">
        <v>8.2089999999999996</v>
      </c>
      <c r="AZ2726" s="3">
        <v>8.3550000000000004</v>
      </c>
      <c r="BA2726">
        <v>4.202</v>
      </c>
      <c r="BB2726">
        <v>2016</v>
      </c>
    </row>
    <row r="2727" spans="1:54" hidden="1" x14ac:dyDescent="0.2">
      <c r="A2727">
        <v>915</v>
      </c>
      <c r="B2727" t="s">
        <v>501</v>
      </c>
      <c r="C2727" t="s">
        <v>274</v>
      </c>
      <c r="D2727" t="s">
        <v>194</v>
      </c>
      <c r="E2727" t="s">
        <v>273</v>
      </c>
      <c r="F2727" t="s">
        <v>272</v>
      </c>
      <c r="G2727" t="s">
        <v>271</v>
      </c>
      <c r="I2727" t="s">
        <v>1125</v>
      </c>
      <c r="J2727" s="3" t="s">
        <v>215</v>
      </c>
      <c r="K2727" s="3" t="s">
        <v>215</v>
      </c>
      <c r="L2727" s="3" t="s">
        <v>215</v>
      </c>
      <c r="M2727" s="3" t="s">
        <v>215</v>
      </c>
      <c r="N2727" s="3" t="s">
        <v>215</v>
      </c>
      <c r="O2727" s="3" t="s">
        <v>215</v>
      </c>
      <c r="P2727" s="3" t="s">
        <v>215</v>
      </c>
      <c r="Q2727" s="3" t="s">
        <v>215</v>
      </c>
      <c r="R2727" s="3" t="s">
        <v>215</v>
      </c>
      <c r="S2727" s="3" t="s">
        <v>215</v>
      </c>
      <c r="T2727" s="3" t="s">
        <v>215</v>
      </c>
      <c r="U2727" s="3" t="s">
        <v>215</v>
      </c>
      <c r="V2727" s="3" t="s">
        <v>215</v>
      </c>
      <c r="W2727" s="3" t="s">
        <v>215</v>
      </c>
      <c r="X2727" s="3" t="s">
        <v>215</v>
      </c>
      <c r="Y2727" s="3" t="s">
        <v>215</v>
      </c>
      <c r="Z2727" s="3">
        <v>12.715</v>
      </c>
      <c r="AA2727" s="3">
        <v>7.5510000000000002</v>
      </c>
      <c r="AB2727" s="3">
        <v>12.381</v>
      </c>
      <c r="AC2727" s="3">
        <v>12.628</v>
      </c>
      <c r="AD2727" s="3">
        <v>10.346</v>
      </c>
      <c r="AE2727" s="3">
        <v>11.148</v>
      </c>
      <c r="AF2727" s="3">
        <v>12.593999999999999</v>
      </c>
      <c r="AG2727" s="3">
        <v>11.500999999999999</v>
      </c>
      <c r="AH2727" s="3">
        <v>12.624000000000001</v>
      </c>
      <c r="AI2727" s="3">
        <v>13.8</v>
      </c>
      <c r="AJ2727" s="3">
        <v>13.577999999999999</v>
      </c>
      <c r="AK2727" s="3">
        <v>13.279</v>
      </c>
      <c r="AL2727" s="3">
        <v>16.469000000000001</v>
      </c>
      <c r="AM2727" s="3">
        <v>16.850000000000001</v>
      </c>
      <c r="AN2727" s="3">
        <v>16.291</v>
      </c>
      <c r="AO2727" s="3">
        <v>15.061999999999999</v>
      </c>
      <c r="AP2727" s="3">
        <v>15.034000000000001</v>
      </c>
      <c r="AQ2727" s="3">
        <v>14.563000000000001</v>
      </c>
      <c r="AR2727" s="3">
        <v>12.353</v>
      </c>
      <c r="AS2727" s="3">
        <v>11.95</v>
      </c>
      <c r="AT2727" s="3">
        <v>11.763</v>
      </c>
      <c r="AU2727" s="3" t="s">
        <v>215</v>
      </c>
      <c r="AV2727" s="3" t="s">
        <v>215</v>
      </c>
      <c r="AW2727" s="3" t="s">
        <v>215</v>
      </c>
      <c r="AX2727" s="3" t="s">
        <v>215</v>
      </c>
      <c r="AY2727" s="3" t="s">
        <v>215</v>
      </c>
      <c r="AZ2727" s="3" t="s">
        <v>215</v>
      </c>
      <c r="BA2727" t="s">
        <v>215</v>
      </c>
      <c r="BB2727">
        <v>2015</v>
      </c>
    </row>
    <row r="2728" spans="1:54" hidden="1" x14ac:dyDescent="0.2">
      <c r="A2728">
        <v>915</v>
      </c>
      <c r="B2728" t="s">
        <v>501</v>
      </c>
      <c r="C2728" t="s">
        <v>270</v>
      </c>
      <c r="D2728" t="s">
        <v>194</v>
      </c>
      <c r="E2728" t="s">
        <v>269</v>
      </c>
      <c r="F2728" t="s">
        <v>268</v>
      </c>
      <c r="G2728" t="s">
        <v>264</v>
      </c>
      <c r="H2728" t="s">
        <v>263</v>
      </c>
    </row>
    <row r="2729" spans="1:54" hidden="1" x14ac:dyDescent="0.2">
      <c r="A2729">
        <v>915</v>
      </c>
      <c r="B2729" t="s">
        <v>501</v>
      </c>
      <c r="C2729" t="s">
        <v>267</v>
      </c>
      <c r="D2729" t="s">
        <v>194</v>
      </c>
      <c r="E2729" t="s">
        <v>266</v>
      </c>
      <c r="F2729" t="s">
        <v>265</v>
      </c>
      <c r="G2729" t="s">
        <v>264</v>
      </c>
      <c r="H2729" t="s">
        <v>263</v>
      </c>
      <c r="I2729" t="s">
        <v>1126</v>
      </c>
      <c r="J2729" s="3" t="s">
        <v>215</v>
      </c>
      <c r="K2729" s="3" t="s">
        <v>215</v>
      </c>
      <c r="L2729" s="3" t="s">
        <v>215</v>
      </c>
      <c r="M2729" s="3" t="s">
        <v>215</v>
      </c>
      <c r="N2729" s="3" t="s">
        <v>215</v>
      </c>
      <c r="O2729" s="3" t="s">
        <v>215</v>
      </c>
      <c r="P2729" s="3" t="s">
        <v>215</v>
      </c>
      <c r="Q2729" s="3" t="s">
        <v>215</v>
      </c>
      <c r="R2729" s="3" t="s">
        <v>215</v>
      </c>
      <c r="S2729" s="3" t="s">
        <v>215</v>
      </c>
      <c r="T2729" s="3" t="s">
        <v>215</v>
      </c>
      <c r="U2729" s="3" t="s">
        <v>215</v>
      </c>
      <c r="V2729" s="3" t="s">
        <v>215</v>
      </c>
      <c r="W2729" s="3" t="s">
        <v>215</v>
      </c>
      <c r="X2729" s="3">
        <v>4.93</v>
      </c>
      <c r="Y2729" s="3">
        <v>4.7939999999999996</v>
      </c>
      <c r="Z2729" s="3">
        <v>4.6749999999999998</v>
      </c>
      <c r="AA2729" s="3">
        <v>4.5579999999999998</v>
      </c>
      <c r="AB2729" s="3">
        <v>4.5049999999999999</v>
      </c>
      <c r="AC2729" s="3">
        <v>4.47</v>
      </c>
      <c r="AD2729" s="3">
        <v>4.4349999999999996</v>
      </c>
      <c r="AE2729" s="3">
        <v>4.4009999999999998</v>
      </c>
      <c r="AF2729" s="3">
        <v>4.3719999999999999</v>
      </c>
      <c r="AG2729" s="3">
        <v>4.3179999999999996</v>
      </c>
      <c r="AH2729" s="3">
        <v>4.2649999999999997</v>
      </c>
      <c r="AI2729" s="3">
        <v>4.2110000000000003</v>
      </c>
      <c r="AJ2729" s="3">
        <v>4.1580000000000004</v>
      </c>
      <c r="AK2729" s="3">
        <v>4.1040000000000001</v>
      </c>
      <c r="AL2729" s="3">
        <v>4.0510000000000002</v>
      </c>
      <c r="AM2729" s="3">
        <v>3.9969999999999999</v>
      </c>
      <c r="AN2729" s="3">
        <v>3.944</v>
      </c>
      <c r="AO2729" s="3">
        <v>3.89</v>
      </c>
      <c r="AP2729" s="3">
        <v>3.8370000000000002</v>
      </c>
      <c r="AQ2729" s="3">
        <v>3.7829999999999999</v>
      </c>
      <c r="AR2729" s="3">
        <v>3.73</v>
      </c>
      <c r="AS2729" s="3">
        <v>3.72</v>
      </c>
      <c r="AT2729" s="3">
        <v>3.7010000000000001</v>
      </c>
      <c r="AU2729" s="3">
        <v>3.694</v>
      </c>
      <c r="AV2729" s="3">
        <v>3.694</v>
      </c>
      <c r="AW2729" s="3">
        <v>3.6949999999999998</v>
      </c>
      <c r="AX2729" s="3">
        <v>3.6930000000000001</v>
      </c>
      <c r="AY2729" s="3">
        <v>3.6869999999999998</v>
      </c>
      <c r="AZ2729" s="3">
        <v>3.6779999999999999</v>
      </c>
      <c r="BA2729">
        <v>3.6659999999999999</v>
      </c>
      <c r="BB2729">
        <v>2015</v>
      </c>
    </row>
    <row r="2730" spans="1:54" hidden="1" x14ac:dyDescent="0.2">
      <c r="A2730">
        <v>915</v>
      </c>
      <c r="B2730" t="s">
        <v>501</v>
      </c>
      <c r="C2730" t="s">
        <v>262</v>
      </c>
      <c r="D2730" t="s">
        <v>194</v>
      </c>
      <c r="E2730" t="s">
        <v>260</v>
      </c>
      <c r="F2730" t="s">
        <v>259</v>
      </c>
      <c r="G2730" t="s">
        <v>225</v>
      </c>
      <c r="H2730" t="s">
        <v>222</v>
      </c>
      <c r="I2730" t="s">
        <v>1127</v>
      </c>
      <c r="J2730" s="3" t="s">
        <v>215</v>
      </c>
      <c r="K2730" s="3" t="s">
        <v>215</v>
      </c>
      <c r="L2730" s="3" t="s">
        <v>215</v>
      </c>
      <c r="M2730" s="3" t="s">
        <v>215</v>
      </c>
      <c r="N2730" s="3" t="s">
        <v>215</v>
      </c>
      <c r="O2730" s="3" t="s">
        <v>215</v>
      </c>
      <c r="P2730" s="3" t="s">
        <v>215</v>
      </c>
      <c r="Q2730" s="3" t="s">
        <v>215</v>
      </c>
      <c r="R2730" s="3" t="s">
        <v>215</v>
      </c>
      <c r="S2730" s="3" t="s">
        <v>215</v>
      </c>
      <c r="T2730" s="3" t="s">
        <v>215</v>
      </c>
      <c r="U2730" s="3" t="s">
        <v>215</v>
      </c>
      <c r="V2730" s="3" t="s">
        <v>215</v>
      </c>
      <c r="W2730" s="3" t="s">
        <v>215</v>
      </c>
      <c r="X2730" s="3">
        <v>0.106</v>
      </c>
      <c r="Y2730" s="3">
        <v>0.27200000000000002</v>
      </c>
      <c r="Z2730" s="3">
        <v>0.497</v>
      </c>
      <c r="AA2730" s="3">
        <v>0.70799999999999996</v>
      </c>
      <c r="AB2730" s="3">
        <v>0.77</v>
      </c>
      <c r="AC2730" s="3">
        <v>0.877</v>
      </c>
      <c r="AD2730" s="3">
        <v>0.93200000000000005</v>
      </c>
      <c r="AE2730" s="3">
        <v>1.1060000000000001</v>
      </c>
      <c r="AF2730" s="3">
        <v>1.2110000000000001</v>
      </c>
      <c r="AG2730" s="3">
        <v>1.3680000000000001</v>
      </c>
      <c r="AH2730" s="3">
        <v>2.2669999999999999</v>
      </c>
      <c r="AI2730" s="3">
        <v>2.8380000000000001</v>
      </c>
      <c r="AJ2730" s="3">
        <v>3.6779999999999999</v>
      </c>
      <c r="AK2730" s="3">
        <v>4.9720000000000004</v>
      </c>
      <c r="AL2730" s="3">
        <v>5.8540000000000001</v>
      </c>
      <c r="AM2730" s="3">
        <v>5.2640000000000002</v>
      </c>
      <c r="AN2730" s="3">
        <v>5.8659999999999997</v>
      </c>
      <c r="AO2730" s="3">
        <v>6.87</v>
      </c>
      <c r="AP2730" s="3">
        <v>7.5389999999999997</v>
      </c>
      <c r="AQ2730" s="3">
        <v>7.3860000000000001</v>
      </c>
      <c r="AR2730" s="3">
        <v>8.1639999999999997</v>
      </c>
      <c r="AS2730" s="3">
        <v>8.923</v>
      </c>
      <c r="AT2730" s="3">
        <v>9.6229999999999993</v>
      </c>
      <c r="AU2730" s="3">
        <v>11.051</v>
      </c>
      <c r="AV2730" s="3">
        <v>11.771000000000001</v>
      </c>
      <c r="AW2730" s="3">
        <v>12.409000000000001</v>
      </c>
      <c r="AX2730" s="3">
        <v>13.282999999999999</v>
      </c>
      <c r="AY2730" s="3">
        <v>14.268000000000001</v>
      </c>
      <c r="AZ2730" s="3">
        <v>15.308999999999999</v>
      </c>
      <c r="BA2730">
        <v>16.597000000000001</v>
      </c>
      <c r="BB2730">
        <v>2017</v>
      </c>
    </row>
    <row r="2731" spans="1:54" hidden="1" x14ac:dyDescent="0.2">
      <c r="A2731">
        <v>915</v>
      </c>
      <c r="B2731" t="s">
        <v>501</v>
      </c>
      <c r="C2731" t="s">
        <v>261</v>
      </c>
      <c r="D2731" t="s">
        <v>194</v>
      </c>
      <c r="E2731" t="s">
        <v>260</v>
      </c>
      <c r="F2731" t="s">
        <v>259</v>
      </c>
      <c r="G2731" t="s">
        <v>217</v>
      </c>
      <c r="I2731" t="s">
        <v>258</v>
      </c>
      <c r="J2731" s="3" t="s">
        <v>215</v>
      </c>
      <c r="K2731" s="3" t="s">
        <v>215</v>
      </c>
      <c r="L2731" s="3" t="s">
        <v>215</v>
      </c>
      <c r="M2731" s="3" t="s">
        <v>215</v>
      </c>
      <c r="N2731" s="3" t="s">
        <v>215</v>
      </c>
      <c r="O2731" s="3" t="s">
        <v>215</v>
      </c>
      <c r="P2731" s="3" t="s">
        <v>215</v>
      </c>
      <c r="Q2731" s="3" t="s">
        <v>215</v>
      </c>
      <c r="R2731" s="3" t="s">
        <v>215</v>
      </c>
      <c r="S2731" s="3" t="s">
        <v>215</v>
      </c>
      <c r="T2731" s="3" t="s">
        <v>215</v>
      </c>
      <c r="U2731" s="3" t="s">
        <v>215</v>
      </c>
      <c r="V2731" s="3" t="s">
        <v>215</v>
      </c>
      <c r="W2731" s="3" t="s">
        <v>215</v>
      </c>
      <c r="X2731" s="3">
        <v>11.635999999999999</v>
      </c>
      <c r="Y2731" s="3">
        <v>11.066000000000001</v>
      </c>
      <c r="Z2731" s="3">
        <v>12.843999999999999</v>
      </c>
      <c r="AA2731" s="3">
        <v>15.195</v>
      </c>
      <c r="AB2731" s="3">
        <v>15.195</v>
      </c>
      <c r="AC2731" s="3">
        <v>15.396000000000001</v>
      </c>
      <c r="AD2731" s="3">
        <v>15.417</v>
      </c>
      <c r="AE2731" s="3">
        <v>16.567</v>
      </c>
      <c r="AF2731" s="3">
        <v>16.242000000000001</v>
      </c>
      <c r="AG2731" s="3">
        <v>15.971</v>
      </c>
      <c r="AH2731" s="3">
        <v>23.074999999999999</v>
      </c>
      <c r="AI2731" s="3">
        <v>24.42</v>
      </c>
      <c r="AJ2731" s="3">
        <v>26.669</v>
      </c>
      <c r="AK2731" s="3">
        <v>29.259</v>
      </c>
      <c r="AL2731" s="3">
        <v>30.69</v>
      </c>
      <c r="AM2731" s="3">
        <v>29.27</v>
      </c>
      <c r="AN2731" s="3">
        <v>28.28</v>
      </c>
      <c r="AO2731" s="3">
        <v>28.222000000000001</v>
      </c>
      <c r="AP2731" s="3">
        <v>28.81</v>
      </c>
      <c r="AQ2731" s="3">
        <v>27.512</v>
      </c>
      <c r="AR2731" s="3">
        <v>28.007000000000001</v>
      </c>
      <c r="AS2731" s="3">
        <v>28.1</v>
      </c>
      <c r="AT2731" s="3">
        <v>28.367999999999999</v>
      </c>
      <c r="AU2731" s="3">
        <v>29.085999999999999</v>
      </c>
      <c r="AV2731" s="3">
        <v>28.419</v>
      </c>
      <c r="AW2731" s="3">
        <v>27.739000000000001</v>
      </c>
      <c r="AX2731" s="3">
        <v>27.472000000000001</v>
      </c>
      <c r="AY2731" s="3">
        <v>27.24</v>
      </c>
      <c r="AZ2731" s="3">
        <v>26.963000000000001</v>
      </c>
      <c r="BA2731">
        <v>26.968</v>
      </c>
      <c r="BB2731">
        <v>2017</v>
      </c>
    </row>
    <row r="2732" spans="1:54" hidden="1" x14ac:dyDescent="0.2">
      <c r="A2732">
        <v>915</v>
      </c>
      <c r="B2732" t="s">
        <v>501</v>
      </c>
      <c r="C2732" t="s">
        <v>257</v>
      </c>
      <c r="D2732" t="s">
        <v>194</v>
      </c>
      <c r="E2732" t="s">
        <v>255</v>
      </c>
      <c r="F2732" t="s">
        <v>254</v>
      </c>
      <c r="G2732" t="s">
        <v>225</v>
      </c>
      <c r="H2732" t="s">
        <v>222</v>
      </c>
      <c r="I2732" t="s">
        <v>1127</v>
      </c>
      <c r="J2732" s="3" t="s">
        <v>215</v>
      </c>
      <c r="K2732" s="3" t="s">
        <v>215</v>
      </c>
      <c r="L2732" s="3" t="s">
        <v>215</v>
      </c>
      <c r="M2732" s="3" t="s">
        <v>215</v>
      </c>
      <c r="N2732" s="3" t="s">
        <v>215</v>
      </c>
      <c r="O2732" s="3" t="s">
        <v>215</v>
      </c>
      <c r="P2732" s="3" t="s">
        <v>215</v>
      </c>
      <c r="Q2732" s="3" t="s">
        <v>215</v>
      </c>
      <c r="R2732" s="3" t="s">
        <v>215</v>
      </c>
      <c r="S2732" s="3" t="s">
        <v>215</v>
      </c>
      <c r="T2732" s="3" t="s">
        <v>215</v>
      </c>
      <c r="U2732" s="3" t="s">
        <v>215</v>
      </c>
      <c r="V2732" s="3" t="s">
        <v>215</v>
      </c>
      <c r="W2732" s="3" t="s">
        <v>215</v>
      </c>
      <c r="X2732" s="3" t="s">
        <v>215</v>
      </c>
      <c r="Y2732" s="3">
        <v>0.39500000000000002</v>
      </c>
      <c r="Z2732" s="3">
        <v>0.73099999999999998</v>
      </c>
      <c r="AA2732" s="3">
        <v>1.026</v>
      </c>
      <c r="AB2732" s="3">
        <v>0.97599999999999998</v>
      </c>
      <c r="AC2732" s="3">
        <v>1.1519999999999999</v>
      </c>
      <c r="AD2732" s="3">
        <v>1.0509999999999999</v>
      </c>
      <c r="AE2732" s="3">
        <v>1.1539999999999999</v>
      </c>
      <c r="AF2732" s="3">
        <v>1.2250000000000001</v>
      </c>
      <c r="AG2732" s="3">
        <v>1.4159999999999999</v>
      </c>
      <c r="AH2732" s="3">
        <v>1.9039999999999999</v>
      </c>
      <c r="AI2732" s="3">
        <v>2.5819999999999999</v>
      </c>
      <c r="AJ2732" s="3">
        <v>3.2120000000000002</v>
      </c>
      <c r="AK2732" s="3">
        <v>4.8310000000000004</v>
      </c>
      <c r="AL2732" s="3">
        <v>6.2309999999999999</v>
      </c>
      <c r="AM2732" s="3">
        <v>6.4409999999999998</v>
      </c>
      <c r="AN2732" s="3">
        <v>6.8579999999999997</v>
      </c>
      <c r="AO2732" s="3">
        <v>7.0810000000000004</v>
      </c>
      <c r="AP2732" s="3">
        <v>7.7370000000000001</v>
      </c>
      <c r="AQ2732" s="3">
        <v>7.75</v>
      </c>
      <c r="AR2732" s="3">
        <v>8.7279999999999998</v>
      </c>
      <c r="AS2732" s="3">
        <v>9.3249999999999993</v>
      </c>
      <c r="AT2732" s="3">
        <v>10.167999999999999</v>
      </c>
      <c r="AU2732" s="3">
        <v>11.247999999999999</v>
      </c>
      <c r="AV2732" s="3">
        <v>12.07</v>
      </c>
      <c r="AW2732" s="3">
        <v>13.087</v>
      </c>
      <c r="AX2732" s="3">
        <v>14.1</v>
      </c>
      <c r="AY2732" s="3">
        <v>14.894</v>
      </c>
      <c r="AZ2732" s="3">
        <v>16.010000000000002</v>
      </c>
      <c r="BA2732">
        <v>17.305</v>
      </c>
      <c r="BB2732">
        <v>2017</v>
      </c>
    </row>
    <row r="2733" spans="1:54" hidden="1" x14ac:dyDescent="0.2">
      <c r="A2733">
        <v>915</v>
      </c>
      <c r="B2733" t="s">
        <v>501</v>
      </c>
      <c r="C2733" t="s">
        <v>256</v>
      </c>
      <c r="D2733" t="s">
        <v>194</v>
      </c>
      <c r="E2733" t="s">
        <v>255</v>
      </c>
      <c r="F2733" t="s">
        <v>254</v>
      </c>
      <c r="G2733" t="s">
        <v>217</v>
      </c>
      <c r="I2733" t="s">
        <v>253</v>
      </c>
      <c r="J2733" s="3" t="s">
        <v>215</v>
      </c>
      <c r="K2733" s="3" t="s">
        <v>215</v>
      </c>
      <c r="L2733" s="3" t="s">
        <v>215</v>
      </c>
      <c r="M2733" s="3" t="s">
        <v>215</v>
      </c>
      <c r="N2733" s="3" t="s">
        <v>215</v>
      </c>
      <c r="O2733" s="3" t="s">
        <v>215</v>
      </c>
      <c r="P2733" s="3" t="s">
        <v>215</v>
      </c>
      <c r="Q2733" s="3" t="s">
        <v>215</v>
      </c>
      <c r="R2733" s="3" t="s">
        <v>215</v>
      </c>
      <c r="S2733" s="3" t="s">
        <v>215</v>
      </c>
      <c r="T2733" s="3" t="s">
        <v>215</v>
      </c>
      <c r="U2733" s="3" t="s">
        <v>215</v>
      </c>
      <c r="V2733" s="3" t="s">
        <v>215</v>
      </c>
      <c r="W2733" s="3" t="s">
        <v>215</v>
      </c>
      <c r="X2733" s="3" t="s">
        <v>215</v>
      </c>
      <c r="Y2733" s="3">
        <v>16.091000000000001</v>
      </c>
      <c r="Z2733" s="3">
        <v>18.920000000000002</v>
      </c>
      <c r="AA2733" s="3">
        <v>22.013000000000002</v>
      </c>
      <c r="AB2733" s="3">
        <v>19.268999999999998</v>
      </c>
      <c r="AC2733" s="3">
        <v>20.231999999999999</v>
      </c>
      <c r="AD2733" s="3">
        <v>17.391999999999999</v>
      </c>
      <c r="AE2733" s="3">
        <v>17.294</v>
      </c>
      <c r="AF2733" s="3">
        <v>16.434000000000001</v>
      </c>
      <c r="AG2733" s="3">
        <v>16.535</v>
      </c>
      <c r="AH2733" s="3">
        <v>19.382000000000001</v>
      </c>
      <c r="AI2733" s="3">
        <v>22.215</v>
      </c>
      <c r="AJ2733" s="3">
        <v>23.292999999999999</v>
      </c>
      <c r="AK2733" s="3">
        <v>28.427</v>
      </c>
      <c r="AL2733" s="3">
        <v>32.665999999999997</v>
      </c>
      <c r="AM2733" s="3">
        <v>35.813000000000002</v>
      </c>
      <c r="AN2733" s="3">
        <v>33.06</v>
      </c>
      <c r="AO2733" s="3">
        <v>29.088000000000001</v>
      </c>
      <c r="AP2733" s="3">
        <v>29.567</v>
      </c>
      <c r="AQ2733" s="3">
        <v>28.866</v>
      </c>
      <c r="AR2733" s="3">
        <v>29.942</v>
      </c>
      <c r="AS2733" s="3">
        <v>29.366</v>
      </c>
      <c r="AT2733" s="3">
        <v>29.974</v>
      </c>
      <c r="AU2733" s="3">
        <v>29.606000000000002</v>
      </c>
      <c r="AV2733" s="3">
        <v>29.138999999999999</v>
      </c>
      <c r="AW2733" s="3">
        <v>29.254999999999999</v>
      </c>
      <c r="AX2733" s="3">
        <v>29.161000000000001</v>
      </c>
      <c r="AY2733" s="3">
        <v>28.434000000000001</v>
      </c>
      <c r="AZ2733" s="3">
        <v>28.198</v>
      </c>
      <c r="BA2733">
        <v>28.119</v>
      </c>
      <c r="BB2733">
        <v>2017</v>
      </c>
    </row>
    <row r="2734" spans="1:54" hidden="1" x14ac:dyDescent="0.2">
      <c r="A2734">
        <v>915</v>
      </c>
      <c r="B2734" t="s">
        <v>501</v>
      </c>
      <c r="C2734" t="s">
        <v>252</v>
      </c>
      <c r="D2734" t="s">
        <v>194</v>
      </c>
      <c r="E2734" t="s">
        <v>250</v>
      </c>
      <c r="F2734" t="s">
        <v>249</v>
      </c>
      <c r="G2734" t="s">
        <v>225</v>
      </c>
      <c r="H2734" t="s">
        <v>222</v>
      </c>
      <c r="I2734" t="s">
        <v>1127</v>
      </c>
      <c r="J2734" s="3" t="s">
        <v>215</v>
      </c>
      <c r="K2734" s="3" t="s">
        <v>215</v>
      </c>
      <c r="L2734" s="3" t="s">
        <v>215</v>
      </c>
      <c r="M2734" s="3" t="s">
        <v>215</v>
      </c>
      <c r="N2734" s="3" t="s">
        <v>215</v>
      </c>
      <c r="O2734" s="3" t="s">
        <v>215</v>
      </c>
      <c r="P2734" s="3" t="s">
        <v>215</v>
      </c>
      <c r="Q2734" s="3" t="s">
        <v>215</v>
      </c>
      <c r="R2734" s="3" t="s">
        <v>215</v>
      </c>
      <c r="S2734" s="3" t="s">
        <v>215</v>
      </c>
      <c r="T2734" s="3" t="s">
        <v>215</v>
      </c>
      <c r="U2734" s="3" t="s">
        <v>215</v>
      </c>
      <c r="V2734" s="3" t="s">
        <v>215</v>
      </c>
      <c r="W2734" s="3" t="s">
        <v>215</v>
      </c>
      <c r="X2734" s="3" t="s">
        <v>215</v>
      </c>
      <c r="Y2734" s="3">
        <v>-0.123</v>
      </c>
      <c r="Z2734" s="3">
        <v>-0.23499999999999999</v>
      </c>
      <c r="AA2734" s="3">
        <v>-0.318</v>
      </c>
      <c r="AB2734" s="3">
        <v>-0.20599999999999999</v>
      </c>
      <c r="AC2734" s="3">
        <v>-0.27500000000000002</v>
      </c>
      <c r="AD2734" s="3">
        <v>-0.11899999999999999</v>
      </c>
      <c r="AE2734" s="3">
        <v>-4.9000000000000002E-2</v>
      </c>
      <c r="AF2734" s="3">
        <v>-1.4E-2</v>
      </c>
      <c r="AG2734" s="3">
        <v>-4.8000000000000001E-2</v>
      </c>
      <c r="AH2734" s="3">
        <v>0.36299999999999999</v>
      </c>
      <c r="AI2734" s="3">
        <v>0.25600000000000001</v>
      </c>
      <c r="AJ2734" s="3">
        <v>0.46600000000000003</v>
      </c>
      <c r="AK2734" s="3">
        <v>0.14099999999999999</v>
      </c>
      <c r="AL2734" s="3">
        <v>-0.377</v>
      </c>
      <c r="AM2734" s="3">
        <v>-1.177</v>
      </c>
      <c r="AN2734" s="3">
        <v>-0.99199999999999999</v>
      </c>
      <c r="AO2734" s="3">
        <v>-0.21099999999999999</v>
      </c>
      <c r="AP2734" s="3">
        <v>-0.19800000000000001</v>
      </c>
      <c r="AQ2734" s="3">
        <v>-0.36399999999999999</v>
      </c>
      <c r="AR2734" s="3">
        <v>-0.56399999999999995</v>
      </c>
      <c r="AS2734" s="3">
        <v>-0.40200000000000002</v>
      </c>
      <c r="AT2734" s="3">
        <v>-0.54500000000000004</v>
      </c>
      <c r="AU2734" s="3">
        <v>-0.19800000000000001</v>
      </c>
      <c r="AV2734" s="3">
        <v>-0.29899999999999999</v>
      </c>
      <c r="AW2734" s="3">
        <v>-0.67800000000000005</v>
      </c>
      <c r="AX2734" s="3">
        <v>-0.81699999999999995</v>
      </c>
      <c r="AY2734" s="3">
        <v>-0.625</v>
      </c>
      <c r="AZ2734" s="3">
        <v>-0.70099999999999996</v>
      </c>
      <c r="BA2734">
        <v>-0.70899999999999996</v>
      </c>
      <c r="BB2734">
        <v>2017</v>
      </c>
    </row>
    <row r="2735" spans="1:54" hidden="1" x14ac:dyDescent="0.2">
      <c r="A2735">
        <v>915</v>
      </c>
      <c r="B2735" t="s">
        <v>501</v>
      </c>
      <c r="C2735" t="s">
        <v>251</v>
      </c>
      <c r="D2735" t="s">
        <v>194</v>
      </c>
      <c r="E2735" t="s">
        <v>250</v>
      </c>
      <c r="F2735" t="s">
        <v>249</v>
      </c>
      <c r="G2735" t="s">
        <v>217</v>
      </c>
      <c r="I2735" t="s">
        <v>248</v>
      </c>
      <c r="J2735" s="3" t="s">
        <v>215</v>
      </c>
      <c r="K2735" s="3" t="s">
        <v>215</v>
      </c>
      <c r="L2735" s="3" t="s">
        <v>215</v>
      </c>
      <c r="M2735" s="3" t="s">
        <v>215</v>
      </c>
      <c r="N2735" s="3" t="s">
        <v>215</v>
      </c>
      <c r="O2735" s="3" t="s">
        <v>215</v>
      </c>
      <c r="P2735" s="3" t="s">
        <v>215</v>
      </c>
      <c r="Q2735" s="3" t="s">
        <v>215</v>
      </c>
      <c r="R2735" s="3" t="s">
        <v>215</v>
      </c>
      <c r="S2735" s="3" t="s">
        <v>215</v>
      </c>
      <c r="T2735" s="3" t="s">
        <v>215</v>
      </c>
      <c r="U2735" s="3" t="s">
        <v>215</v>
      </c>
      <c r="V2735" s="3" t="s">
        <v>215</v>
      </c>
      <c r="W2735" s="3" t="s">
        <v>215</v>
      </c>
      <c r="X2735" s="3" t="s">
        <v>215</v>
      </c>
      <c r="Y2735" s="3">
        <v>-5.0250000000000004</v>
      </c>
      <c r="Z2735" s="3">
        <v>-6.0759999999999996</v>
      </c>
      <c r="AA2735" s="3">
        <v>-6.819</v>
      </c>
      <c r="AB2735" s="3">
        <v>-4.0739999999999998</v>
      </c>
      <c r="AC2735" s="3">
        <v>-4.835</v>
      </c>
      <c r="AD2735" s="3">
        <v>-1.9750000000000001</v>
      </c>
      <c r="AE2735" s="3">
        <v>-0.72699999999999998</v>
      </c>
      <c r="AF2735" s="3">
        <v>-0.192</v>
      </c>
      <c r="AG2735" s="3">
        <v>-0.56299999999999994</v>
      </c>
      <c r="AH2735" s="3">
        <v>3.6930000000000001</v>
      </c>
      <c r="AI2735" s="3">
        <v>2.2050000000000001</v>
      </c>
      <c r="AJ2735" s="3">
        <v>3.3759999999999999</v>
      </c>
      <c r="AK2735" s="3">
        <v>0.83199999999999996</v>
      </c>
      <c r="AL2735" s="3">
        <v>-1.976</v>
      </c>
      <c r="AM2735" s="3">
        <v>-6.5430000000000001</v>
      </c>
      <c r="AN2735" s="3">
        <v>-4.78</v>
      </c>
      <c r="AO2735" s="3">
        <v>-0.86599999999999999</v>
      </c>
      <c r="AP2735" s="3">
        <v>-0.75700000000000001</v>
      </c>
      <c r="AQ2735" s="3">
        <v>-1.355</v>
      </c>
      <c r="AR2735" s="3">
        <v>-1.9359999999999999</v>
      </c>
      <c r="AS2735" s="3">
        <v>-1.2649999999999999</v>
      </c>
      <c r="AT2735" s="3">
        <v>-1.605</v>
      </c>
      <c r="AU2735" s="3">
        <v>-0.52</v>
      </c>
      <c r="AV2735" s="3">
        <v>-0.72099999999999997</v>
      </c>
      <c r="AW2735" s="3">
        <v>-1.516</v>
      </c>
      <c r="AX2735" s="3">
        <v>-1.6890000000000001</v>
      </c>
      <c r="AY2735" s="3">
        <v>-1.194</v>
      </c>
      <c r="AZ2735" s="3">
        <v>-1.234</v>
      </c>
      <c r="BA2735">
        <v>-1.1519999999999999</v>
      </c>
      <c r="BB2735">
        <v>2017</v>
      </c>
    </row>
    <row r="2736" spans="1:54" hidden="1" x14ac:dyDescent="0.2">
      <c r="A2736">
        <v>915</v>
      </c>
      <c r="B2736" t="s">
        <v>501</v>
      </c>
      <c r="C2736" t="s">
        <v>247</v>
      </c>
      <c r="D2736" t="s">
        <v>194</v>
      </c>
      <c r="E2736" t="s">
        <v>245</v>
      </c>
      <c r="F2736" t="s">
        <v>244</v>
      </c>
      <c r="G2736" t="s">
        <v>225</v>
      </c>
      <c r="H2736" t="s">
        <v>222</v>
      </c>
      <c r="I2736" t="s">
        <v>1127</v>
      </c>
      <c r="J2736" s="3" t="s">
        <v>215</v>
      </c>
      <c r="K2736" s="3" t="s">
        <v>215</v>
      </c>
      <c r="L2736" s="3" t="s">
        <v>215</v>
      </c>
      <c r="M2736" s="3" t="s">
        <v>215</v>
      </c>
      <c r="N2736" s="3" t="s">
        <v>215</v>
      </c>
      <c r="O2736" s="3" t="s">
        <v>215</v>
      </c>
      <c r="P2736" s="3" t="s">
        <v>215</v>
      </c>
      <c r="Q2736" s="3" t="s">
        <v>215</v>
      </c>
      <c r="R2736" s="3" t="s">
        <v>215</v>
      </c>
      <c r="S2736" s="3" t="s">
        <v>215</v>
      </c>
      <c r="T2736" s="3" t="s">
        <v>215</v>
      </c>
      <c r="U2736" s="3" t="s">
        <v>215</v>
      </c>
      <c r="V2736" s="3" t="s">
        <v>215</v>
      </c>
      <c r="W2736" s="3" t="s">
        <v>215</v>
      </c>
      <c r="X2736" s="3" t="s">
        <v>215</v>
      </c>
      <c r="Y2736" s="3" t="s">
        <v>215</v>
      </c>
      <c r="Z2736" s="3" t="s">
        <v>215</v>
      </c>
      <c r="AA2736" s="3" t="s">
        <v>215</v>
      </c>
      <c r="AB2736" s="3" t="s">
        <v>215</v>
      </c>
      <c r="AC2736" s="3" t="s">
        <v>215</v>
      </c>
      <c r="AD2736" s="3" t="s">
        <v>215</v>
      </c>
      <c r="AE2736" s="3" t="s">
        <v>215</v>
      </c>
      <c r="AF2736" s="3" t="s">
        <v>215</v>
      </c>
      <c r="AG2736" s="3" t="s">
        <v>215</v>
      </c>
      <c r="AH2736" s="3">
        <v>0.54700000000000004</v>
      </c>
      <c r="AI2736" s="3">
        <v>0.39300000000000002</v>
      </c>
      <c r="AJ2736" s="3">
        <v>0.53600000000000003</v>
      </c>
      <c r="AK2736" s="3">
        <v>-0.08</v>
      </c>
      <c r="AL2736" s="3">
        <v>-0.46100000000000002</v>
      </c>
      <c r="AM2736" s="3">
        <v>-1.0509999999999999</v>
      </c>
      <c r="AN2736" s="3">
        <v>-0.69399999999999995</v>
      </c>
      <c r="AO2736" s="3">
        <v>-0.222</v>
      </c>
      <c r="AP2736" s="3">
        <v>-0.41899999999999998</v>
      </c>
      <c r="AQ2736" s="3">
        <v>-7.3999999999999996E-2</v>
      </c>
      <c r="AR2736" s="3">
        <v>-0.68</v>
      </c>
      <c r="AS2736" s="3">
        <v>-0.39400000000000002</v>
      </c>
      <c r="AT2736" s="3">
        <v>-0.29499999999999998</v>
      </c>
      <c r="AU2736" s="3">
        <v>0.112</v>
      </c>
      <c r="AV2736" s="3">
        <v>0.23499999999999999</v>
      </c>
      <c r="AW2736" s="3">
        <v>2.4E-2</v>
      </c>
      <c r="AX2736" s="3">
        <v>-9.9000000000000005E-2</v>
      </c>
      <c r="AY2736" s="3">
        <v>0.14299999999999999</v>
      </c>
      <c r="AZ2736" s="3">
        <v>-0.10299999999999999</v>
      </c>
      <c r="BA2736">
        <v>-0.378</v>
      </c>
      <c r="BB2736">
        <v>2017</v>
      </c>
    </row>
    <row r="2737" spans="1:54" hidden="1" x14ac:dyDescent="0.2">
      <c r="A2737">
        <v>915</v>
      </c>
      <c r="B2737" t="s">
        <v>501</v>
      </c>
      <c r="C2737" t="s">
        <v>246</v>
      </c>
      <c r="D2737" t="s">
        <v>194</v>
      </c>
      <c r="E2737" t="s">
        <v>245</v>
      </c>
      <c r="F2737" t="s">
        <v>244</v>
      </c>
      <c r="G2737" t="s">
        <v>243</v>
      </c>
      <c r="I2737" t="s">
        <v>362</v>
      </c>
      <c r="J2737" s="3" t="s">
        <v>215</v>
      </c>
      <c r="K2737" s="3" t="s">
        <v>215</v>
      </c>
      <c r="L2737" s="3" t="s">
        <v>215</v>
      </c>
      <c r="M2737" s="3" t="s">
        <v>215</v>
      </c>
      <c r="N2737" s="3" t="s">
        <v>215</v>
      </c>
      <c r="O2737" s="3" t="s">
        <v>215</v>
      </c>
      <c r="P2737" s="3" t="s">
        <v>215</v>
      </c>
      <c r="Q2737" s="3" t="s">
        <v>215</v>
      </c>
      <c r="R2737" s="3" t="s">
        <v>215</v>
      </c>
      <c r="S2737" s="3" t="s">
        <v>215</v>
      </c>
      <c r="T2737" s="3" t="s">
        <v>215</v>
      </c>
      <c r="U2737" s="3" t="s">
        <v>215</v>
      </c>
      <c r="V2737" s="3" t="s">
        <v>215</v>
      </c>
      <c r="W2737" s="3" t="s">
        <v>215</v>
      </c>
      <c r="X2737" s="3" t="s">
        <v>215</v>
      </c>
      <c r="Y2737" s="3" t="s">
        <v>215</v>
      </c>
      <c r="Z2737" s="3" t="s">
        <v>215</v>
      </c>
      <c r="AA2737" s="3" t="s">
        <v>215</v>
      </c>
      <c r="AB2737" s="3" t="s">
        <v>215</v>
      </c>
      <c r="AC2737" s="3" t="s">
        <v>215</v>
      </c>
      <c r="AD2737" s="3" t="s">
        <v>215</v>
      </c>
      <c r="AE2737" s="3" t="s">
        <v>215</v>
      </c>
      <c r="AF2737" s="3" t="s">
        <v>215</v>
      </c>
      <c r="AG2737" s="3" t="s">
        <v>215</v>
      </c>
      <c r="AH2737" s="3">
        <v>5.4710000000000001</v>
      </c>
      <c r="AI2737" s="3">
        <v>3.3660000000000001</v>
      </c>
      <c r="AJ2737" s="3">
        <v>3.9169999999999998</v>
      </c>
      <c r="AK2737" s="3">
        <v>-0.5</v>
      </c>
      <c r="AL2737" s="3">
        <v>-2.4940000000000002</v>
      </c>
      <c r="AM2737" s="3">
        <v>-5.5780000000000003</v>
      </c>
      <c r="AN2737" s="3">
        <v>-3.2509999999999999</v>
      </c>
      <c r="AO2737" s="3">
        <v>-0.91</v>
      </c>
      <c r="AP2737" s="3">
        <v>-1.6259999999999999</v>
      </c>
      <c r="AQ2737" s="3">
        <v>-0.27500000000000002</v>
      </c>
      <c r="AR2737" s="3">
        <v>-2.3570000000000002</v>
      </c>
      <c r="AS2737" s="3">
        <v>-1.242</v>
      </c>
      <c r="AT2737" s="3">
        <v>-0.85899999999999999</v>
      </c>
      <c r="AU2737" s="3">
        <v>0.29299999999999998</v>
      </c>
      <c r="AV2737" s="3">
        <v>0.56499999999999995</v>
      </c>
      <c r="AW2737" s="3">
        <v>5.3999999999999999E-2</v>
      </c>
      <c r="AX2737" s="3">
        <v>-0.20499999999999999</v>
      </c>
      <c r="AY2737" s="3">
        <v>0.27200000000000002</v>
      </c>
      <c r="AZ2737" s="3">
        <v>-0.182</v>
      </c>
      <c r="BA2737">
        <v>-0.61599999999999999</v>
      </c>
      <c r="BB2737">
        <v>2017</v>
      </c>
    </row>
    <row r="2738" spans="1:54" hidden="1" x14ac:dyDescent="0.2">
      <c r="A2738">
        <v>915</v>
      </c>
      <c r="B2738" t="s">
        <v>501</v>
      </c>
      <c r="C2738" t="s">
        <v>242</v>
      </c>
      <c r="D2738" t="s">
        <v>194</v>
      </c>
      <c r="E2738" t="s">
        <v>240</v>
      </c>
      <c r="F2738" t="s">
        <v>239</v>
      </c>
      <c r="G2738" t="s">
        <v>225</v>
      </c>
      <c r="H2738" t="s">
        <v>222</v>
      </c>
      <c r="I2738" t="s">
        <v>1127</v>
      </c>
      <c r="J2738" s="3" t="s">
        <v>215</v>
      </c>
      <c r="K2738" s="3" t="s">
        <v>215</v>
      </c>
      <c r="L2738" s="3" t="s">
        <v>215</v>
      </c>
      <c r="M2738" s="3" t="s">
        <v>215</v>
      </c>
      <c r="N2738" s="3" t="s">
        <v>215</v>
      </c>
      <c r="O2738" s="3" t="s">
        <v>215</v>
      </c>
      <c r="P2738" s="3" t="s">
        <v>215</v>
      </c>
      <c r="Q2738" s="3" t="s">
        <v>215</v>
      </c>
      <c r="R2738" s="3" t="s">
        <v>215</v>
      </c>
      <c r="S2738" s="3" t="s">
        <v>215</v>
      </c>
      <c r="T2738" s="3" t="s">
        <v>215</v>
      </c>
      <c r="U2738" s="3" t="s">
        <v>215</v>
      </c>
      <c r="V2738" s="3" t="s">
        <v>215</v>
      </c>
      <c r="W2738" s="3" t="s">
        <v>215</v>
      </c>
      <c r="X2738" s="3" t="s">
        <v>215</v>
      </c>
      <c r="Y2738" s="3">
        <v>-6.9000000000000006E-2</v>
      </c>
      <c r="Z2738" s="3">
        <v>-0.17699999999999999</v>
      </c>
      <c r="AA2738" s="3">
        <v>-0.23300000000000001</v>
      </c>
      <c r="AB2738" s="3">
        <v>-7.8E-2</v>
      </c>
      <c r="AC2738" s="3">
        <v>-0.125</v>
      </c>
      <c r="AD2738" s="3">
        <v>5.0999999999999997E-2</v>
      </c>
      <c r="AE2738" s="3">
        <v>6.9000000000000006E-2</v>
      </c>
      <c r="AF2738" s="3">
        <v>0.13200000000000001</v>
      </c>
      <c r="AG2738" s="3">
        <v>0.12</v>
      </c>
      <c r="AH2738" s="3">
        <v>0.504</v>
      </c>
      <c r="AI2738" s="3">
        <v>0.376</v>
      </c>
      <c r="AJ2738" s="3">
        <v>0.56899999999999995</v>
      </c>
      <c r="AK2738" s="3">
        <v>0.23899999999999999</v>
      </c>
      <c r="AL2738" s="3">
        <v>-0.25600000000000001</v>
      </c>
      <c r="AM2738" s="3">
        <v>-1.006</v>
      </c>
      <c r="AN2738" s="3">
        <v>-0.78600000000000003</v>
      </c>
      <c r="AO2738" s="3">
        <v>7.6999999999999999E-2</v>
      </c>
      <c r="AP2738" s="3">
        <v>5.5E-2</v>
      </c>
      <c r="AQ2738" s="3">
        <v>-0.126</v>
      </c>
      <c r="AR2738" s="3">
        <v>-0.316</v>
      </c>
      <c r="AS2738" s="3">
        <v>-7.1999999999999995E-2</v>
      </c>
      <c r="AT2738" s="3">
        <v>-0.14199999999999999</v>
      </c>
      <c r="AU2738" s="3">
        <v>0.28399999999999997</v>
      </c>
      <c r="AV2738" s="3">
        <v>0.26800000000000002</v>
      </c>
      <c r="AW2738" s="3">
        <v>-7.3999999999999996E-2</v>
      </c>
      <c r="AX2738" s="3">
        <v>-0.18099999999999999</v>
      </c>
      <c r="AY2738" s="3">
        <v>7.3999999999999996E-2</v>
      </c>
      <c r="AZ2738" s="3">
        <v>4.7E-2</v>
      </c>
      <c r="BA2738">
        <v>-1.6E-2</v>
      </c>
      <c r="BB2738">
        <v>2017</v>
      </c>
    </row>
    <row r="2739" spans="1:54" hidden="1" x14ac:dyDescent="0.2">
      <c r="A2739">
        <v>915</v>
      </c>
      <c r="B2739" t="s">
        <v>501</v>
      </c>
      <c r="C2739" t="s">
        <v>241</v>
      </c>
      <c r="D2739" t="s">
        <v>194</v>
      </c>
      <c r="E2739" t="s">
        <v>240</v>
      </c>
      <c r="F2739" t="s">
        <v>239</v>
      </c>
      <c r="G2739" t="s">
        <v>217</v>
      </c>
      <c r="I2739" t="s">
        <v>238</v>
      </c>
      <c r="J2739" s="3" t="s">
        <v>215</v>
      </c>
      <c r="K2739" s="3" t="s">
        <v>215</v>
      </c>
      <c r="L2739" s="3" t="s">
        <v>215</v>
      </c>
      <c r="M2739" s="3" t="s">
        <v>215</v>
      </c>
      <c r="N2739" s="3" t="s">
        <v>215</v>
      </c>
      <c r="O2739" s="3" t="s">
        <v>215</v>
      </c>
      <c r="P2739" s="3" t="s">
        <v>215</v>
      </c>
      <c r="Q2739" s="3" t="s">
        <v>215</v>
      </c>
      <c r="R2739" s="3" t="s">
        <v>215</v>
      </c>
      <c r="S2739" s="3" t="s">
        <v>215</v>
      </c>
      <c r="T2739" s="3" t="s">
        <v>215</v>
      </c>
      <c r="U2739" s="3" t="s">
        <v>215</v>
      </c>
      <c r="V2739" s="3" t="s">
        <v>215</v>
      </c>
      <c r="W2739" s="3" t="s">
        <v>215</v>
      </c>
      <c r="X2739" s="3" t="s">
        <v>215</v>
      </c>
      <c r="Y2739" s="3">
        <v>-2.802</v>
      </c>
      <c r="Z2739" s="3">
        <v>-4.5860000000000003</v>
      </c>
      <c r="AA2739" s="3">
        <v>-4.9930000000000003</v>
      </c>
      <c r="AB2739" s="3">
        <v>-1.544</v>
      </c>
      <c r="AC2739" s="3">
        <v>-2.194</v>
      </c>
      <c r="AD2739" s="3">
        <v>0.83599999999999997</v>
      </c>
      <c r="AE2739" s="3">
        <v>1.0329999999999999</v>
      </c>
      <c r="AF2739" s="3">
        <v>1.776</v>
      </c>
      <c r="AG2739" s="3">
        <v>1.4059999999999999</v>
      </c>
      <c r="AH2739" s="3">
        <v>5.1269999999999998</v>
      </c>
      <c r="AI2739" s="3">
        <v>3.238</v>
      </c>
      <c r="AJ2739" s="3">
        <v>4.1269999999999998</v>
      </c>
      <c r="AK2739" s="3">
        <v>1.4059999999999999</v>
      </c>
      <c r="AL2739" s="3">
        <v>-1.3440000000000001</v>
      </c>
      <c r="AM2739" s="3">
        <v>-5.5910000000000002</v>
      </c>
      <c r="AN2739" s="3">
        <v>-3.7869999999999999</v>
      </c>
      <c r="AO2739" s="3">
        <v>0.317</v>
      </c>
      <c r="AP2739" s="3">
        <v>0.21199999999999999</v>
      </c>
      <c r="AQ2739" s="3">
        <v>-0.47</v>
      </c>
      <c r="AR2739" s="3">
        <v>-1.083</v>
      </c>
      <c r="AS2739" s="3">
        <v>-0.22700000000000001</v>
      </c>
      <c r="AT2739" s="3">
        <v>-0.41799999999999998</v>
      </c>
      <c r="AU2739" s="3">
        <v>0.747</v>
      </c>
      <c r="AV2739" s="3">
        <v>0.64700000000000002</v>
      </c>
      <c r="AW2739" s="3">
        <v>-0.16400000000000001</v>
      </c>
      <c r="AX2739" s="3">
        <v>-0.374</v>
      </c>
      <c r="AY2739" s="3">
        <v>0.14199999999999999</v>
      </c>
      <c r="AZ2739" s="3">
        <v>8.3000000000000004E-2</v>
      </c>
      <c r="BA2739">
        <v>-2.5000000000000001E-2</v>
      </c>
      <c r="BB2739">
        <v>2017</v>
      </c>
    </row>
    <row r="2740" spans="1:54" hidden="1" x14ac:dyDescent="0.2">
      <c r="A2740">
        <v>915</v>
      </c>
      <c r="B2740" t="s">
        <v>501</v>
      </c>
      <c r="C2740" t="s">
        <v>237</v>
      </c>
      <c r="D2740" t="s">
        <v>194</v>
      </c>
      <c r="E2740" t="s">
        <v>235</v>
      </c>
      <c r="F2740" t="s">
        <v>234</v>
      </c>
      <c r="G2740" t="s">
        <v>225</v>
      </c>
      <c r="H2740" t="s">
        <v>222</v>
      </c>
    </row>
    <row r="2741" spans="1:54" hidden="1" x14ac:dyDescent="0.2">
      <c r="A2741">
        <v>915</v>
      </c>
      <c r="B2741" t="s">
        <v>501</v>
      </c>
      <c r="C2741" t="s">
        <v>236</v>
      </c>
      <c r="D2741" t="s">
        <v>194</v>
      </c>
      <c r="E2741" t="s">
        <v>235</v>
      </c>
      <c r="F2741" t="s">
        <v>234</v>
      </c>
      <c r="G2741" t="s">
        <v>217</v>
      </c>
    </row>
    <row r="2742" spans="1:54" hidden="1" x14ac:dyDescent="0.2">
      <c r="A2742">
        <v>915</v>
      </c>
      <c r="B2742" t="s">
        <v>501</v>
      </c>
      <c r="C2742" t="s">
        <v>233</v>
      </c>
      <c r="D2742" t="s">
        <v>194</v>
      </c>
      <c r="E2742" t="s">
        <v>231</v>
      </c>
      <c r="F2742" t="s">
        <v>230</v>
      </c>
      <c r="G2742" t="s">
        <v>225</v>
      </c>
      <c r="H2742" t="s">
        <v>222</v>
      </c>
      <c r="I2742" t="s">
        <v>1127</v>
      </c>
      <c r="J2742" s="3" t="s">
        <v>215</v>
      </c>
      <c r="K2742" s="3" t="s">
        <v>215</v>
      </c>
      <c r="L2742" s="3" t="s">
        <v>215</v>
      </c>
      <c r="M2742" s="3" t="s">
        <v>215</v>
      </c>
      <c r="N2742" s="3" t="s">
        <v>215</v>
      </c>
      <c r="O2742" s="3" t="s">
        <v>215</v>
      </c>
      <c r="P2742" s="3" t="s">
        <v>215</v>
      </c>
      <c r="Q2742" s="3" t="s">
        <v>215</v>
      </c>
      <c r="R2742" s="3" t="s">
        <v>215</v>
      </c>
      <c r="S2742" s="3" t="s">
        <v>215</v>
      </c>
      <c r="T2742" s="3" t="s">
        <v>215</v>
      </c>
      <c r="U2742" s="3" t="s">
        <v>215</v>
      </c>
      <c r="V2742" s="3" t="s">
        <v>215</v>
      </c>
      <c r="W2742" s="3" t="s">
        <v>215</v>
      </c>
      <c r="X2742" s="3" t="s">
        <v>215</v>
      </c>
      <c r="Y2742" s="3" t="s">
        <v>215</v>
      </c>
      <c r="Z2742" s="3" t="s">
        <v>215</v>
      </c>
      <c r="AA2742" s="3" t="s">
        <v>215</v>
      </c>
      <c r="AB2742" s="3" t="s">
        <v>215</v>
      </c>
      <c r="AC2742" s="3" t="s">
        <v>215</v>
      </c>
      <c r="AD2742" s="3">
        <v>4.0890000000000004</v>
      </c>
      <c r="AE2742" s="3">
        <v>4.0890000000000004</v>
      </c>
      <c r="AF2742" s="3">
        <v>4.3330000000000002</v>
      </c>
      <c r="AG2742" s="3">
        <v>5.4020000000000001</v>
      </c>
      <c r="AH2742" s="3">
        <v>4.9560000000000004</v>
      </c>
      <c r="AI2742" s="3">
        <v>4.6379999999999999</v>
      </c>
      <c r="AJ2742" s="3">
        <v>4.4139999999999997</v>
      </c>
      <c r="AK2742" s="3">
        <v>4.3339999999999996</v>
      </c>
      <c r="AL2742" s="3">
        <v>5.9420000000000002</v>
      </c>
      <c r="AM2742" s="3">
        <v>7.38</v>
      </c>
      <c r="AN2742" s="3">
        <v>8.7959999999999994</v>
      </c>
      <c r="AO2742" s="3">
        <v>8.8889999999999993</v>
      </c>
      <c r="AP2742" s="3">
        <v>9.1140000000000008</v>
      </c>
      <c r="AQ2742" s="3">
        <v>9.3059999999999992</v>
      </c>
      <c r="AR2742" s="3">
        <v>10.375</v>
      </c>
      <c r="AS2742" s="3">
        <v>13.161</v>
      </c>
      <c r="AT2742" s="3">
        <v>15.113</v>
      </c>
      <c r="AU2742" s="3">
        <v>17.065999999999999</v>
      </c>
      <c r="AV2742" s="3">
        <v>18.317</v>
      </c>
      <c r="AW2742" s="3">
        <v>19.725000000000001</v>
      </c>
      <c r="AX2742" s="3">
        <v>21.132000000000001</v>
      </c>
      <c r="AY2742" s="3">
        <v>22.521000000000001</v>
      </c>
      <c r="AZ2742" s="3">
        <v>23.82</v>
      </c>
      <c r="BA2742">
        <v>25.097999999999999</v>
      </c>
      <c r="BB2742">
        <v>2017</v>
      </c>
    </row>
    <row r="2743" spans="1:54" hidden="1" x14ac:dyDescent="0.2">
      <c r="A2743">
        <v>915</v>
      </c>
      <c r="B2743" t="s">
        <v>501</v>
      </c>
      <c r="C2743" t="s">
        <v>232</v>
      </c>
      <c r="D2743" t="s">
        <v>194</v>
      </c>
      <c r="E2743" t="s">
        <v>231</v>
      </c>
      <c r="F2743" t="s">
        <v>230</v>
      </c>
      <c r="G2743" t="s">
        <v>217</v>
      </c>
      <c r="I2743" t="s">
        <v>229</v>
      </c>
      <c r="J2743" s="3" t="s">
        <v>215</v>
      </c>
      <c r="K2743" s="3" t="s">
        <v>215</v>
      </c>
      <c r="L2743" s="3" t="s">
        <v>215</v>
      </c>
      <c r="M2743" s="3" t="s">
        <v>215</v>
      </c>
      <c r="N2743" s="3" t="s">
        <v>215</v>
      </c>
      <c r="O2743" s="3" t="s">
        <v>215</v>
      </c>
      <c r="P2743" s="3" t="s">
        <v>215</v>
      </c>
      <c r="Q2743" s="3" t="s">
        <v>215</v>
      </c>
      <c r="R2743" s="3" t="s">
        <v>215</v>
      </c>
      <c r="S2743" s="3" t="s">
        <v>215</v>
      </c>
      <c r="T2743" s="3" t="s">
        <v>215</v>
      </c>
      <c r="U2743" s="3" t="s">
        <v>215</v>
      </c>
      <c r="V2743" s="3" t="s">
        <v>215</v>
      </c>
      <c r="W2743" s="3" t="s">
        <v>215</v>
      </c>
      <c r="X2743" s="3" t="s">
        <v>215</v>
      </c>
      <c r="Y2743" s="3" t="s">
        <v>215</v>
      </c>
      <c r="Z2743" s="3" t="s">
        <v>215</v>
      </c>
      <c r="AA2743" s="3" t="s">
        <v>215</v>
      </c>
      <c r="AB2743" s="3" t="s">
        <v>215</v>
      </c>
      <c r="AC2743" s="3" t="s">
        <v>215</v>
      </c>
      <c r="AD2743" s="3">
        <v>67.66</v>
      </c>
      <c r="AE2743" s="3">
        <v>61.264000000000003</v>
      </c>
      <c r="AF2743" s="3">
        <v>58.12</v>
      </c>
      <c r="AG2743" s="3">
        <v>63.076999999999998</v>
      </c>
      <c r="AH2743" s="3">
        <v>50.448999999999998</v>
      </c>
      <c r="AI2743" s="3">
        <v>39.911000000000001</v>
      </c>
      <c r="AJ2743" s="3">
        <v>32.008000000000003</v>
      </c>
      <c r="AK2743" s="3">
        <v>25.504999999999999</v>
      </c>
      <c r="AL2743" s="3">
        <v>31.15</v>
      </c>
      <c r="AM2743" s="3">
        <v>41.033999999999999</v>
      </c>
      <c r="AN2743" s="3">
        <v>42.404000000000003</v>
      </c>
      <c r="AO2743" s="3">
        <v>36.512</v>
      </c>
      <c r="AP2743" s="3">
        <v>34.83</v>
      </c>
      <c r="AQ2743" s="3">
        <v>34.662999999999997</v>
      </c>
      <c r="AR2743" s="3">
        <v>35.590000000000003</v>
      </c>
      <c r="AS2743" s="3">
        <v>41.445999999999998</v>
      </c>
      <c r="AT2743" s="3">
        <v>44.552999999999997</v>
      </c>
      <c r="AU2743" s="3">
        <v>44.917999999999999</v>
      </c>
      <c r="AV2743" s="3">
        <v>44.220999999999997</v>
      </c>
      <c r="AW2743" s="3">
        <v>44.091000000000001</v>
      </c>
      <c r="AX2743" s="3">
        <v>43.706000000000003</v>
      </c>
      <c r="AY2743" s="3">
        <v>42.996000000000002</v>
      </c>
      <c r="AZ2743" s="3">
        <v>41.953000000000003</v>
      </c>
      <c r="BA2743">
        <v>40.780999999999999</v>
      </c>
      <c r="BB2743">
        <v>2017</v>
      </c>
    </row>
    <row r="2744" spans="1:54" hidden="1" x14ac:dyDescent="0.2">
      <c r="A2744">
        <v>915</v>
      </c>
      <c r="B2744" t="s">
        <v>501</v>
      </c>
      <c r="C2744" t="s">
        <v>228</v>
      </c>
      <c r="D2744" t="s">
        <v>194</v>
      </c>
      <c r="E2744" t="s">
        <v>227</v>
      </c>
      <c r="F2744" t="s">
        <v>226</v>
      </c>
      <c r="G2744" t="s">
        <v>225</v>
      </c>
      <c r="H2744" t="s">
        <v>222</v>
      </c>
      <c r="I2744" t="s">
        <v>1127</v>
      </c>
      <c r="J2744" s="3" t="s">
        <v>215</v>
      </c>
      <c r="K2744" s="3" t="s">
        <v>215</v>
      </c>
      <c r="L2744" s="3" t="s">
        <v>215</v>
      </c>
      <c r="M2744" s="3" t="s">
        <v>215</v>
      </c>
      <c r="N2744" s="3" t="s">
        <v>215</v>
      </c>
      <c r="O2744" s="3" t="s">
        <v>215</v>
      </c>
      <c r="P2744" s="3" t="s">
        <v>215</v>
      </c>
      <c r="Q2744" s="3" t="s">
        <v>215</v>
      </c>
      <c r="R2744" s="3" t="s">
        <v>215</v>
      </c>
      <c r="S2744" s="3" t="s">
        <v>215</v>
      </c>
      <c r="T2744" s="3" t="s">
        <v>215</v>
      </c>
      <c r="U2744" s="3" t="s">
        <v>215</v>
      </c>
      <c r="V2744" s="3" t="s">
        <v>215</v>
      </c>
      <c r="W2744" s="3" t="s">
        <v>215</v>
      </c>
      <c r="X2744" s="3">
        <v>0.91100000000000003</v>
      </c>
      <c r="Y2744" s="3">
        <v>2.456</v>
      </c>
      <c r="Z2744" s="3">
        <v>3.8660000000000001</v>
      </c>
      <c r="AA2744" s="3">
        <v>4.6619999999999999</v>
      </c>
      <c r="AB2744" s="3">
        <v>5.0659999999999998</v>
      </c>
      <c r="AC2744" s="3">
        <v>5.6929999999999996</v>
      </c>
      <c r="AD2744" s="3">
        <v>6.0430000000000001</v>
      </c>
      <c r="AE2744" s="3">
        <v>6.6740000000000004</v>
      </c>
      <c r="AF2744" s="3">
        <v>7.4560000000000004</v>
      </c>
      <c r="AG2744" s="3">
        <v>8.5640000000000001</v>
      </c>
      <c r="AH2744" s="3">
        <v>9.8239999999999998</v>
      </c>
      <c r="AI2744" s="3">
        <v>11.621</v>
      </c>
      <c r="AJ2744" s="3">
        <v>13.79</v>
      </c>
      <c r="AK2744" s="3">
        <v>16.994</v>
      </c>
      <c r="AL2744" s="3">
        <v>19.074999999999999</v>
      </c>
      <c r="AM2744" s="3">
        <v>17.986000000000001</v>
      </c>
      <c r="AN2744" s="3">
        <v>20.742999999999999</v>
      </c>
      <c r="AO2744" s="3">
        <v>24.344000000000001</v>
      </c>
      <c r="AP2744" s="3">
        <v>26.167000000000002</v>
      </c>
      <c r="AQ2744" s="3">
        <v>26.847000000000001</v>
      </c>
      <c r="AR2744" s="3">
        <v>29.15</v>
      </c>
      <c r="AS2744" s="3">
        <v>31.756</v>
      </c>
      <c r="AT2744" s="3">
        <v>33.921999999999997</v>
      </c>
      <c r="AU2744" s="3">
        <v>37.993000000000002</v>
      </c>
      <c r="AV2744" s="3">
        <v>41.420999999999999</v>
      </c>
      <c r="AW2744" s="3">
        <v>44.735999999999997</v>
      </c>
      <c r="AX2744" s="3">
        <v>48.35</v>
      </c>
      <c r="AY2744" s="3">
        <v>52.381</v>
      </c>
      <c r="AZ2744" s="3">
        <v>56.777000000000001</v>
      </c>
      <c r="BA2744">
        <v>61.542999999999999</v>
      </c>
      <c r="BB2744">
        <v>2017</v>
      </c>
    </row>
    <row r="2745" spans="1:54" hidden="1" x14ac:dyDescent="0.2">
      <c r="A2745">
        <v>915</v>
      </c>
      <c r="B2745" t="s">
        <v>501</v>
      </c>
      <c r="C2745" t="s">
        <v>224</v>
      </c>
      <c r="D2745" t="s">
        <v>194</v>
      </c>
      <c r="E2745" t="s">
        <v>219</v>
      </c>
      <c r="F2745" t="s">
        <v>218</v>
      </c>
      <c r="G2745" t="s">
        <v>223</v>
      </c>
      <c r="H2745" t="s">
        <v>222</v>
      </c>
      <c r="I2745" t="s">
        <v>1128</v>
      </c>
      <c r="J2745" s="3" t="s">
        <v>215</v>
      </c>
      <c r="K2745" s="3" t="s">
        <v>215</v>
      </c>
      <c r="L2745" s="3" t="s">
        <v>215</v>
      </c>
      <c r="M2745" s="3" t="s">
        <v>215</v>
      </c>
      <c r="N2745" s="3" t="s">
        <v>215</v>
      </c>
      <c r="O2745" s="3" t="s">
        <v>215</v>
      </c>
      <c r="P2745" s="3" t="s">
        <v>215</v>
      </c>
      <c r="Q2745" s="3" t="s">
        <v>215</v>
      </c>
      <c r="R2745" s="3" t="s">
        <v>215</v>
      </c>
      <c r="S2745" s="3" t="s">
        <v>215</v>
      </c>
      <c r="T2745" s="3" t="s">
        <v>215</v>
      </c>
      <c r="U2745" s="3" t="s">
        <v>215</v>
      </c>
      <c r="V2745" s="3" t="s">
        <v>215</v>
      </c>
      <c r="W2745" s="3" t="s">
        <v>215</v>
      </c>
      <c r="X2745" s="3" t="s">
        <v>215</v>
      </c>
      <c r="Y2745" s="3">
        <v>-0.34699999999999998</v>
      </c>
      <c r="Z2745" s="3">
        <v>-0.38300000000000001</v>
      </c>
      <c r="AA2745" s="3">
        <v>-0.45900000000000002</v>
      </c>
      <c r="AB2745" s="3">
        <v>-0.46200000000000002</v>
      </c>
      <c r="AC2745" s="3">
        <v>-0.28100000000000003</v>
      </c>
      <c r="AD2745" s="3">
        <v>-0.17699999999999999</v>
      </c>
      <c r="AE2745" s="3">
        <v>-0.19800000000000001</v>
      </c>
      <c r="AF2745" s="3">
        <v>-0.219</v>
      </c>
      <c r="AG2745" s="3">
        <v>-0.38600000000000001</v>
      </c>
      <c r="AH2745" s="3">
        <v>-0.35599999999999998</v>
      </c>
      <c r="AI2745" s="3">
        <v>-0.71</v>
      </c>
      <c r="AJ2745" s="3">
        <v>-1.1759999999999999</v>
      </c>
      <c r="AK2745" s="3">
        <v>-2.0089999999999999</v>
      </c>
      <c r="AL2745" s="3">
        <v>-2.8130000000000002</v>
      </c>
      <c r="AM2745" s="3">
        <v>-1.135</v>
      </c>
      <c r="AN2745" s="3">
        <v>-1.1950000000000001</v>
      </c>
      <c r="AO2745" s="3">
        <v>-1.843</v>
      </c>
      <c r="AP2745" s="3">
        <v>-1.857</v>
      </c>
      <c r="AQ2745" s="3">
        <v>-0.93799999999999994</v>
      </c>
      <c r="AR2745" s="3">
        <v>-1.7689999999999999</v>
      </c>
      <c r="AS2745" s="3">
        <v>-1.681</v>
      </c>
      <c r="AT2745" s="3">
        <v>-1.84</v>
      </c>
      <c r="AU2745" s="3">
        <v>-1.4079999999999999</v>
      </c>
      <c r="AV2745" s="3">
        <v>-1.698</v>
      </c>
      <c r="AW2745" s="3">
        <v>-1.6579999999999999</v>
      </c>
      <c r="AX2745" s="3">
        <v>-1.726</v>
      </c>
      <c r="AY2745" s="3">
        <v>-1.79</v>
      </c>
      <c r="AZ2745" s="3">
        <v>-1.7549999999999999</v>
      </c>
      <c r="BA2745">
        <v>-1.8440000000000001</v>
      </c>
      <c r="BB2745">
        <v>2016</v>
      </c>
    </row>
    <row r="2746" spans="1:54" hidden="1" x14ac:dyDescent="0.2">
      <c r="A2746">
        <v>915</v>
      </c>
      <c r="B2746" t="s">
        <v>501</v>
      </c>
      <c r="C2746" t="s">
        <v>220</v>
      </c>
      <c r="D2746" t="s">
        <v>194</v>
      </c>
      <c r="E2746" t="s">
        <v>219</v>
      </c>
      <c r="F2746" t="s">
        <v>218</v>
      </c>
      <c r="G2746" t="s">
        <v>217</v>
      </c>
      <c r="I2746" t="s">
        <v>216</v>
      </c>
      <c r="J2746" s="3" t="s">
        <v>215</v>
      </c>
      <c r="K2746" s="3" t="s">
        <v>215</v>
      </c>
      <c r="L2746" s="3" t="s">
        <v>215</v>
      </c>
      <c r="M2746" s="3" t="s">
        <v>215</v>
      </c>
      <c r="N2746" s="3" t="s">
        <v>215</v>
      </c>
      <c r="O2746" s="3" t="s">
        <v>215</v>
      </c>
      <c r="P2746" s="3" t="s">
        <v>215</v>
      </c>
      <c r="Q2746" s="3" t="s">
        <v>215</v>
      </c>
      <c r="R2746" s="3" t="s">
        <v>215</v>
      </c>
      <c r="S2746" s="3" t="s">
        <v>215</v>
      </c>
      <c r="T2746" s="3" t="s">
        <v>215</v>
      </c>
      <c r="U2746" s="3" t="s">
        <v>215</v>
      </c>
      <c r="V2746" s="3" t="s">
        <v>215</v>
      </c>
      <c r="W2746" s="3" t="s">
        <v>215</v>
      </c>
      <c r="X2746" s="3" t="s">
        <v>215</v>
      </c>
      <c r="Y2746" s="3">
        <v>-18.196999999999999</v>
      </c>
      <c r="Z2746" s="3">
        <v>-12.507</v>
      </c>
      <c r="AA2746" s="3">
        <v>-13.073</v>
      </c>
      <c r="AB2746" s="3">
        <v>-12.801</v>
      </c>
      <c r="AC2746" s="3">
        <v>-10.007999999999999</v>
      </c>
      <c r="AD2746" s="3">
        <v>-5.78</v>
      </c>
      <c r="AE2746" s="3">
        <v>-6.1550000000000002</v>
      </c>
      <c r="AF2746" s="3">
        <v>-6.4640000000000004</v>
      </c>
      <c r="AG2746" s="3">
        <v>-9.6750000000000007</v>
      </c>
      <c r="AH2746" s="3">
        <v>-6.9509999999999996</v>
      </c>
      <c r="AI2746" s="3">
        <v>-11.071</v>
      </c>
      <c r="AJ2746" s="3">
        <v>-15.177</v>
      </c>
      <c r="AK2746" s="3">
        <v>-19.751999999999999</v>
      </c>
      <c r="AL2746" s="3">
        <v>-21.986999999999998</v>
      </c>
      <c r="AM2746" s="3">
        <v>-10.545</v>
      </c>
      <c r="AN2746" s="3">
        <v>-10.266</v>
      </c>
      <c r="AO2746" s="3">
        <v>-12.766</v>
      </c>
      <c r="AP2746" s="3">
        <v>-11.715999999999999</v>
      </c>
      <c r="AQ2746" s="3">
        <v>-5.8090000000000002</v>
      </c>
      <c r="AR2746" s="3">
        <v>-10.711</v>
      </c>
      <c r="AS2746" s="3">
        <v>-12.007999999999999</v>
      </c>
      <c r="AT2746" s="3">
        <v>-12.843</v>
      </c>
      <c r="AU2746" s="3">
        <v>-9.3010000000000002</v>
      </c>
      <c r="AV2746" s="3">
        <v>-10.518000000000001</v>
      </c>
      <c r="AW2746" s="3">
        <v>-9.5090000000000003</v>
      </c>
      <c r="AX2746" s="3">
        <v>-9.1620000000000008</v>
      </c>
      <c r="AY2746" s="3">
        <v>-8.7690000000000001</v>
      </c>
      <c r="AZ2746" s="3">
        <v>-7.9320000000000004</v>
      </c>
      <c r="BA2746">
        <v>-7.6879999999999997</v>
      </c>
      <c r="BB2746">
        <v>2016</v>
      </c>
    </row>
    <row r="2747" spans="1:54" x14ac:dyDescent="0.2">
      <c r="A2747">
        <v>134</v>
      </c>
      <c r="B2747" t="s">
        <v>500</v>
      </c>
      <c r="C2747" t="s">
        <v>352</v>
      </c>
      <c r="D2747" t="s">
        <v>65</v>
      </c>
      <c r="E2747" t="s">
        <v>349</v>
      </c>
      <c r="F2747" t="s">
        <v>351</v>
      </c>
      <c r="G2747" t="s">
        <v>225</v>
      </c>
      <c r="H2747" t="s">
        <v>222</v>
      </c>
      <c r="I2747" t="s">
        <v>1129</v>
      </c>
      <c r="J2747" s="3">
        <v>1548.0719999999999</v>
      </c>
      <c r="K2747" s="3">
        <v>1549.779</v>
      </c>
      <c r="L2747" s="3">
        <v>1537.5650000000001</v>
      </c>
      <c r="M2747" s="3">
        <v>1561.4680000000001</v>
      </c>
      <c r="N2747" s="3">
        <v>1605.597</v>
      </c>
      <c r="O2747" s="3">
        <v>1640.796</v>
      </c>
      <c r="P2747" s="3">
        <v>1680.4590000000001</v>
      </c>
      <c r="Q2747" s="3">
        <v>1705.1510000000001</v>
      </c>
      <c r="R2747" s="3">
        <v>1768.8489999999999</v>
      </c>
      <c r="S2747" s="3">
        <v>1838.0640000000001</v>
      </c>
      <c r="T2747" s="3">
        <v>1943.2650000000001</v>
      </c>
      <c r="U2747" s="3">
        <v>2040.65</v>
      </c>
      <c r="V2747" s="3">
        <v>2071.62</v>
      </c>
      <c r="W2747" s="3">
        <v>2051.21</v>
      </c>
      <c r="X2747" s="3">
        <v>2103.16</v>
      </c>
      <c r="Y2747" s="3">
        <v>2141.13</v>
      </c>
      <c r="Z2747" s="3">
        <v>2159.61</v>
      </c>
      <c r="AA2747" s="3">
        <v>2200.87</v>
      </c>
      <c r="AB2747" s="3">
        <v>2239.75</v>
      </c>
      <c r="AC2747" s="3">
        <v>2281.19</v>
      </c>
      <c r="AD2747" s="3">
        <v>2353.87</v>
      </c>
      <c r="AE2747" s="3">
        <v>2396.87</v>
      </c>
      <c r="AF2747" s="3">
        <v>2397.58</v>
      </c>
      <c r="AG2747" s="3">
        <v>2380.33</v>
      </c>
      <c r="AH2747" s="3">
        <v>2397</v>
      </c>
      <c r="AI2747" s="3">
        <v>2418.0300000000002</v>
      </c>
      <c r="AJ2747" s="3">
        <v>2511.6999999999998</v>
      </c>
      <c r="AK2747" s="3">
        <v>2596.34</v>
      </c>
      <c r="AL2747" s="3">
        <v>2617.52</v>
      </c>
      <c r="AM2747" s="3">
        <v>2471.91</v>
      </c>
      <c r="AN2747" s="3">
        <v>2569.4299999999998</v>
      </c>
      <c r="AO2747" s="3">
        <v>2664.95</v>
      </c>
      <c r="AP2747" s="3">
        <v>2683.31</v>
      </c>
      <c r="AQ2747" s="3">
        <v>2699.39</v>
      </c>
      <c r="AR2747" s="3">
        <v>2751.41</v>
      </c>
      <c r="AS2747" s="3">
        <v>2792.79</v>
      </c>
      <c r="AT2747" s="3">
        <v>2844.6</v>
      </c>
      <c r="AU2747" s="3">
        <v>2916.11</v>
      </c>
      <c r="AV2747" s="3">
        <v>2990.2159999999999</v>
      </c>
      <c r="AW2747" s="3">
        <v>3050.35</v>
      </c>
      <c r="AX2747" s="3">
        <v>3096.9879999999998</v>
      </c>
      <c r="AY2747" s="3">
        <v>3139.0729999999999</v>
      </c>
      <c r="AZ2747" s="3">
        <v>3179.5360000000001</v>
      </c>
      <c r="BA2747">
        <v>3217.973</v>
      </c>
      <c r="BB2747">
        <v>2017</v>
      </c>
    </row>
    <row r="2748" spans="1:54" hidden="1" x14ac:dyDescent="0.2">
      <c r="A2748">
        <v>134</v>
      </c>
      <c r="B2748" t="s">
        <v>500</v>
      </c>
      <c r="C2748" t="s">
        <v>350</v>
      </c>
      <c r="D2748" t="s">
        <v>65</v>
      </c>
      <c r="E2748" t="s">
        <v>349</v>
      </c>
      <c r="F2748" t="s">
        <v>348</v>
      </c>
      <c r="G2748" t="s">
        <v>275</v>
      </c>
      <c r="I2748" t="s">
        <v>347</v>
      </c>
      <c r="J2748" s="3">
        <v>1.272</v>
      </c>
      <c r="K2748" s="3">
        <v>0.11</v>
      </c>
      <c r="L2748" s="3">
        <v>-0.78800000000000003</v>
      </c>
      <c r="M2748" s="3">
        <v>1.5549999999999999</v>
      </c>
      <c r="N2748" s="3">
        <v>2.8260000000000001</v>
      </c>
      <c r="O2748" s="3">
        <v>2.1920000000000002</v>
      </c>
      <c r="P2748" s="3">
        <v>2.4169999999999998</v>
      </c>
      <c r="Q2748" s="3">
        <v>1.4690000000000001</v>
      </c>
      <c r="R2748" s="3">
        <v>3.7360000000000002</v>
      </c>
      <c r="S2748" s="3">
        <v>3.9129999999999998</v>
      </c>
      <c r="T2748" s="3">
        <v>5.7229999999999999</v>
      </c>
      <c r="U2748" s="3">
        <v>5.0110000000000001</v>
      </c>
      <c r="V2748" s="3">
        <v>1.518</v>
      </c>
      <c r="W2748" s="3">
        <v>-0.98499999999999999</v>
      </c>
      <c r="X2748" s="3">
        <v>2.5329999999999999</v>
      </c>
      <c r="Y2748" s="3">
        <v>1.8049999999999999</v>
      </c>
      <c r="Z2748" s="3">
        <v>0.86299999999999999</v>
      </c>
      <c r="AA2748" s="3">
        <v>1.911</v>
      </c>
      <c r="AB2748" s="3">
        <v>1.7669999999999999</v>
      </c>
      <c r="AC2748" s="3">
        <v>1.85</v>
      </c>
      <c r="AD2748" s="3">
        <v>3.1859999999999999</v>
      </c>
      <c r="AE2748" s="3">
        <v>1.827</v>
      </c>
      <c r="AF2748" s="3">
        <v>0.03</v>
      </c>
      <c r="AG2748" s="3">
        <v>-0.71899999999999997</v>
      </c>
      <c r="AH2748" s="3">
        <v>0.7</v>
      </c>
      <c r="AI2748" s="3">
        <v>0.877</v>
      </c>
      <c r="AJ2748" s="3">
        <v>3.8740000000000001</v>
      </c>
      <c r="AK2748" s="3">
        <v>3.37</v>
      </c>
      <c r="AL2748" s="3">
        <v>0.81599999999999995</v>
      </c>
      <c r="AM2748" s="3">
        <v>-5.5629999999999997</v>
      </c>
      <c r="AN2748" s="3">
        <v>3.9449999999999998</v>
      </c>
      <c r="AO2748" s="3">
        <v>3.718</v>
      </c>
      <c r="AP2748" s="3">
        <v>0.68899999999999995</v>
      </c>
      <c r="AQ2748" s="3">
        <v>0.59899999999999998</v>
      </c>
      <c r="AR2748" s="3">
        <v>1.927</v>
      </c>
      <c r="AS2748" s="3">
        <v>1.504</v>
      </c>
      <c r="AT2748" s="3">
        <v>1.855</v>
      </c>
      <c r="AU2748" s="3">
        <v>2.5139999999999998</v>
      </c>
      <c r="AV2748" s="3">
        <v>2.5409999999999999</v>
      </c>
      <c r="AW2748" s="3">
        <v>2.0110000000000001</v>
      </c>
      <c r="AX2748" s="3">
        <v>1.5289999999999999</v>
      </c>
      <c r="AY2748" s="3">
        <v>1.359</v>
      </c>
      <c r="AZ2748" s="3">
        <v>1.2889999999999999</v>
      </c>
      <c r="BA2748">
        <v>1.2090000000000001</v>
      </c>
      <c r="BB2748">
        <v>2017</v>
      </c>
    </row>
    <row r="2749" spans="1:54" hidden="1" x14ac:dyDescent="0.2">
      <c r="A2749">
        <v>134</v>
      </c>
      <c r="B2749" t="s">
        <v>500</v>
      </c>
      <c r="C2749" t="s">
        <v>346</v>
      </c>
      <c r="D2749" t="s">
        <v>65</v>
      </c>
      <c r="E2749" t="s">
        <v>342</v>
      </c>
      <c r="F2749" t="s">
        <v>345</v>
      </c>
      <c r="G2749" t="s">
        <v>225</v>
      </c>
      <c r="H2749" t="s">
        <v>222</v>
      </c>
      <c r="I2749" t="s">
        <v>1129</v>
      </c>
      <c r="J2749" s="3">
        <v>789.17899999999997</v>
      </c>
      <c r="K2749" s="3">
        <v>823.76900000000001</v>
      </c>
      <c r="L2749" s="3">
        <v>856.3</v>
      </c>
      <c r="M2749" s="3">
        <v>897.89</v>
      </c>
      <c r="N2749" s="3">
        <v>941.95</v>
      </c>
      <c r="O2749" s="3">
        <v>983.43700000000001</v>
      </c>
      <c r="P2749" s="3">
        <v>1039.954</v>
      </c>
      <c r="Q2749" s="3">
        <v>1074.029</v>
      </c>
      <c r="R2749" s="3">
        <v>1130.855</v>
      </c>
      <c r="S2749" s="3">
        <v>1202.711</v>
      </c>
      <c r="T2749" s="3">
        <v>1312.451</v>
      </c>
      <c r="U2749" s="3">
        <v>1579.8</v>
      </c>
      <c r="V2749" s="3">
        <v>1695.32</v>
      </c>
      <c r="W2749" s="3">
        <v>1748.55</v>
      </c>
      <c r="X2749" s="3">
        <v>1830.29</v>
      </c>
      <c r="Y2749" s="3">
        <v>1898.88</v>
      </c>
      <c r="Z2749" s="3">
        <v>1926.32</v>
      </c>
      <c r="AA2749" s="3">
        <v>1967.09</v>
      </c>
      <c r="AB2749" s="3">
        <v>2018.23</v>
      </c>
      <c r="AC2749" s="3">
        <v>2064.88</v>
      </c>
      <c r="AD2749" s="3">
        <v>2116.48</v>
      </c>
      <c r="AE2749" s="3">
        <v>2179.85</v>
      </c>
      <c r="AF2749" s="3">
        <v>2209.29</v>
      </c>
      <c r="AG2749" s="3">
        <v>2220.08</v>
      </c>
      <c r="AH2749" s="3">
        <v>2270.62</v>
      </c>
      <c r="AI2749" s="3">
        <v>2300.86</v>
      </c>
      <c r="AJ2749" s="3">
        <v>2393.25</v>
      </c>
      <c r="AK2749" s="3">
        <v>2513.23</v>
      </c>
      <c r="AL2749" s="3">
        <v>2561.7399999999998</v>
      </c>
      <c r="AM2749" s="3">
        <v>2460.2800000000002</v>
      </c>
      <c r="AN2749" s="3">
        <v>2580.06</v>
      </c>
      <c r="AO2749" s="3">
        <v>2703.12</v>
      </c>
      <c r="AP2749" s="3">
        <v>2758.26</v>
      </c>
      <c r="AQ2749" s="3">
        <v>2826.24</v>
      </c>
      <c r="AR2749" s="3">
        <v>2932.47</v>
      </c>
      <c r="AS2749" s="3">
        <v>3043.65</v>
      </c>
      <c r="AT2749" s="3">
        <v>3144.05</v>
      </c>
      <c r="AU2749" s="3">
        <v>3263.35</v>
      </c>
      <c r="AV2749" s="3">
        <v>3397.183</v>
      </c>
      <c r="AW2749" s="3">
        <v>3522.3119999999999</v>
      </c>
      <c r="AX2749" s="3">
        <v>3649.3919999999998</v>
      </c>
      <c r="AY2749" s="3">
        <v>3787.0729999999999</v>
      </c>
      <c r="AZ2749" s="3">
        <v>3930.665</v>
      </c>
      <c r="BA2749">
        <v>4082.0160000000001</v>
      </c>
      <c r="BB2749">
        <v>2017</v>
      </c>
    </row>
    <row r="2750" spans="1:54" hidden="1" x14ac:dyDescent="0.2">
      <c r="A2750">
        <v>134</v>
      </c>
      <c r="B2750" t="s">
        <v>500</v>
      </c>
      <c r="C2750" t="s">
        <v>344</v>
      </c>
      <c r="D2750" t="s">
        <v>65</v>
      </c>
      <c r="E2750" t="s">
        <v>342</v>
      </c>
      <c r="F2750" t="s">
        <v>343</v>
      </c>
      <c r="G2750" t="s">
        <v>223</v>
      </c>
      <c r="H2750" t="s">
        <v>222</v>
      </c>
      <c r="I2750" t="s">
        <v>310</v>
      </c>
      <c r="J2750" s="3">
        <v>850.47500000000002</v>
      </c>
      <c r="K2750" s="3">
        <v>715.54600000000005</v>
      </c>
      <c r="L2750" s="3">
        <v>690.923</v>
      </c>
      <c r="M2750" s="3">
        <v>689.29399999999998</v>
      </c>
      <c r="N2750" s="3">
        <v>649.43399999999997</v>
      </c>
      <c r="O2750" s="3">
        <v>658.53599999999994</v>
      </c>
      <c r="P2750" s="3">
        <v>940.55100000000004</v>
      </c>
      <c r="Q2750" s="3">
        <v>1170.415</v>
      </c>
      <c r="R2750" s="3">
        <v>1261.83</v>
      </c>
      <c r="S2750" s="3">
        <v>1252.635</v>
      </c>
      <c r="T2750" s="3">
        <v>1592.5909999999999</v>
      </c>
      <c r="U2750" s="3">
        <v>1868.521</v>
      </c>
      <c r="V2750" s="3">
        <v>2127.8530000000001</v>
      </c>
      <c r="W2750" s="3">
        <v>2069.6869999999999</v>
      </c>
      <c r="X2750" s="3">
        <v>2210.828</v>
      </c>
      <c r="Y2750" s="3">
        <v>2593.835</v>
      </c>
      <c r="Z2750" s="3">
        <v>2504.5360000000001</v>
      </c>
      <c r="AA2750" s="3">
        <v>2221.402</v>
      </c>
      <c r="AB2750" s="3">
        <v>2246.306</v>
      </c>
      <c r="AC2750" s="3">
        <v>2202.7919999999999</v>
      </c>
      <c r="AD2750" s="3">
        <v>1955.2829999999999</v>
      </c>
      <c r="AE2750" s="3">
        <v>1951.98</v>
      </c>
      <c r="AF2750" s="3">
        <v>2085.5650000000001</v>
      </c>
      <c r="AG2750" s="3">
        <v>2510.0430000000001</v>
      </c>
      <c r="AH2750" s="3">
        <v>2822.2049999999999</v>
      </c>
      <c r="AI2750" s="3">
        <v>2866.0459999999998</v>
      </c>
      <c r="AJ2750" s="3">
        <v>3004.953</v>
      </c>
      <c r="AK2750" s="3">
        <v>3444.723</v>
      </c>
      <c r="AL2750" s="3">
        <v>3770.15</v>
      </c>
      <c r="AM2750" s="3">
        <v>3426.672</v>
      </c>
      <c r="AN2750" s="3">
        <v>3423.4659999999999</v>
      </c>
      <c r="AO2750" s="3">
        <v>3761.1419999999998</v>
      </c>
      <c r="AP2750" s="3">
        <v>3545.9459999999999</v>
      </c>
      <c r="AQ2750" s="3">
        <v>3753.6869999999999</v>
      </c>
      <c r="AR2750" s="3">
        <v>3896.788</v>
      </c>
      <c r="AS2750" s="3">
        <v>3377.31</v>
      </c>
      <c r="AT2750" s="3">
        <v>3479.232</v>
      </c>
      <c r="AU2750" s="3">
        <v>3684.8159999999998</v>
      </c>
      <c r="AV2750" s="3">
        <v>4211.6350000000002</v>
      </c>
      <c r="AW2750" s="3">
        <v>4416.8019999999997</v>
      </c>
      <c r="AX2750" s="3">
        <v>4628.6210000000001</v>
      </c>
      <c r="AY2750" s="3">
        <v>4837.0140000000001</v>
      </c>
      <c r="AZ2750" s="3">
        <v>5055.3249999999998</v>
      </c>
      <c r="BA2750">
        <v>5272.1</v>
      </c>
      <c r="BB2750">
        <v>2017</v>
      </c>
    </row>
    <row r="2751" spans="1:54" hidden="1" x14ac:dyDescent="0.2">
      <c r="A2751">
        <v>134</v>
      </c>
      <c r="B2751" t="s">
        <v>500</v>
      </c>
      <c r="C2751" t="s">
        <v>213</v>
      </c>
      <c r="D2751" t="s">
        <v>65</v>
      </c>
      <c r="E2751" t="s">
        <v>342</v>
      </c>
      <c r="F2751" t="s">
        <v>341</v>
      </c>
      <c r="G2751" t="s">
        <v>323</v>
      </c>
      <c r="H2751" t="s">
        <v>222</v>
      </c>
      <c r="I2751" t="s">
        <v>310</v>
      </c>
      <c r="J2751" s="3">
        <v>866.3</v>
      </c>
      <c r="K2751" s="3">
        <v>948.23299999999995</v>
      </c>
      <c r="L2751" s="3">
        <v>999.12900000000002</v>
      </c>
      <c r="M2751" s="3">
        <v>1054.7149999999999</v>
      </c>
      <c r="N2751" s="3">
        <v>1123.0119999999999</v>
      </c>
      <c r="O2751" s="3">
        <v>1184.356</v>
      </c>
      <c r="P2751" s="3">
        <v>1237.441</v>
      </c>
      <c r="Q2751" s="3">
        <v>1287.67</v>
      </c>
      <c r="R2751" s="3">
        <v>1382.5319999999999</v>
      </c>
      <c r="S2751" s="3">
        <v>1492.4949999999999</v>
      </c>
      <c r="T2751" s="3">
        <v>1636.28</v>
      </c>
      <c r="U2751" s="3">
        <v>1775.4739999999999</v>
      </c>
      <c r="V2751" s="3">
        <v>1843.51</v>
      </c>
      <c r="W2751" s="3">
        <v>1868.771</v>
      </c>
      <c r="X2751" s="3">
        <v>1956.883</v>
      </c>
      <c r="Y2751" s="3">
        <v>2033.76</v>
      </c>
      <c r="Z2751" s="3">
        <v>2088.752</v>
      </c>
      <c r="AA2751" s="3">
        <v>2165.1039999999998</v>
      </c>
      <c r="AB2751" s="3">
        <v>2227.261</v>
      </c>
      <c r="AC2751" s="3">
        <v>2303.1869999999999</v>
      </c>
      <c r="AD2751" s="3">
        <v>2430.6410000000001</v>
      </c>
      <c r="AE2751" s="3">
        <v>2531.451</v>
      </c>
      <c r="AF2751" s="3">
        <v>2571.0740000000001</v>
      </c>
      <c r="AG2751" s="3">
        <v>2603.4740000000002</v>
      </c>
      <c r="AH2751" s="3">
        <v>2693.8009999999999</v>
      </c>
      <c r="AI2751" s="3">
        <v>2804.8629999999998</v>
      </c>
      <c r="AJ2751" s="3">
        <v>3003.0430000000001</v>
      </c>
      <c r="AK2751" s="3">
        <v>3186.8420000000001</v>
      </c>
      <c r="AL2751" s="3">
        <v>3275.8629999999998</v>
      </c>
      <c r="AM2751" s="3">
        <v>3117.1239999999998</v>
      </c>
      <c r="AN2751" s="3">
        <v>3279.6849999999999</v>
      </c>
      <c r="AO2751" s="3">
        <v>3471.8290000000002</v>
      </c>
      <c r="AP2751" s="3">
        <v>3560.143</v>
      </c>
      <c r="AQ2751" s="3">
        <v>3639.3159999999998</v>
      </c>
      <c r="AR2751" s="3">
        <v>3776.0250000000001</v>
      </c>
      <c r="AS2751" s="3">
        <v>3874.3739999999998</v>
      </c>
      <c r="AT2751" s="3">
        <v>3996.5990000000002</v>
      </c>
      <c r="AU2751" s="3">
        <v>4170.79</v>
      </c>
      <c r="AV2751" s="3">
        <v>4373.951</v>
      </c>
      <c r="AW2751" s="3">
        <v>4558.68</v>
      </c>
      <c r="AX2751" s="3">
        <v>4719.32</v>
      </c>
      <c r="AY2751" s="3">
        <v>4874.6139999999996</v>
      </c>
      <c r="AZ2751" s="3">
        <v>5022.2280000000001</v>
      </c>
      <c r="BA2751">
        <v>5171.3760000000002</v>
      </c>
      <c r="BB2751">
        <v>2017</v>
      </c>
    </row>
    <row r="2752" spans="1:54" hidden="1" x14ac:dyDescent="0.2">
      <c r="A2752">
        <v>134</v>
      </c>
      <c r="B2752" t="s">
        <v>500</v>
      </c>
      <c r="C2752" t="s">
        <v>340</v>
      </c>
      <c r="D2752" t="s">
        <v>65</v>
      </c>
      <c r="E2752" t="s">
        <v>339</v>
      </c>
      <c r="F2752" t="s">
        <v>338</v>
      </c>
      <c r="G2752" t="s">
        <v>295</v>
      </c>
      <c r="I2752" t="s">
        <v>337</v>
      </c>
      <c r="J2752" s="3">
        <v>50.978000000000002</v>
      </c>
      <c r="K2752" s="3">
        <v>53.154000000000003</v>
      </c>
      <c r="L2752" s="3">
        <v>55.692</v>
      </c>
      <c r="M2752" s="3">
        <v>57.503</v>
      </c>
      <c r="N2752" s="3">
        <v>58.667000000000002</v>
      </c>
      <c r="O2752" s="3">
        <v>59.936999999999998</v>
      </c>
      <c r="P2752" s="3">
        <v>61.884999999999998</v>
      </c>
      <c r="Q2752" s="3">
        <v>62.987000000000002</v>
      </c>
      <c r="R2752" s="3">
        <v>63.932000000000002</v>
      </c>
      <c r="S2752" s="3">
        <v>65.433999999999997</v>
      </c>
      <c r="T2752" s="3">
        <v>67.537999999999997</v>
      </c>
      <c r="U2752" s="3">
        <v>77.417000000000002</v>
      </c>
      <c r="V2752" s="3">
        <v>81.834999999999994</v>
      </c>
      <c r="W2752" s="3">
        <v>85.245000000000005</v>
      </c>
      <c r="X2752" s="3">
        <v>87.025999999999996</v>
      </c>
      <c r="Y2752" s="3">
        <v>88.686000000000007</v>
      </c>
      <c r="Z2752" s="3">
        <v>89.197999999999993</v>
      </c>
      <c r="AA2752" s="3">
        <v>89.378</v>
      </c>
      <c r="AB2752" s="3">
        <v>90.11</v>
      </c>
      <c r="AC2752" s="3">
        <v>90.518000000000001</v>
      </c>
      <c r="AD2752" s="3">
        <v>89.915000000000006</v>
      </c>
      <c r="AE2752" s="3">
        <v>90.945999999999998</v>
      </c>
      <c r="AF2752" s="3">
        <v>92.147000000000006</v>
      </c>
      <c r="AG2752" s="3">
        <v>93.268000000000001</v>
      </c>
      <c r="AH2752" s="3">
        <v>94.727999999999994</v>
      </c>
      <c r="AI2752" s="3">
        <v>95.153999999999996</v>
      </c>
      <c r="AJ2752" s="3">
        <v>95.284000000000006</v>
      </c>
      <c r="AK2752" s="3">
        <v>96.799000000000007</v>
      </c>
      <c r="AL2752" s="3">
        <v>97.869</v>
      </c>
      <c r="AM2752" s="3">
        <v>99.53</v>
      </c>
      <c r="AN2752" s="3">
        <v>100.414</v>
      </c>
      <c r="AO2752" s="3">
        <v>101.432</v>
      </c>
      <c r="AP2752" s="3">
        <v>102.79300000000001</v>
      </c>
      <c r="AQ2752" s="3">
        <v>104.699</v>
      </c>
      <c r="AR2752" s="3">
        <v>106.581</v>
      </c>
      <c r="AS2752" s="3">
        <v>108.982</v>
      </c>
      <c r="AT2752" s="3">
        <v>110.527</v>
      </c>
      <c r="AU2752" s="3">
        <v>111.908</v>
      </c>
      <c r="AV2752" s="3">
        <v>113.61</v>
      </c>
      <c r="AW2752" s="3">
        <v>115.47199999999999</v>
      </c>
      <c r="AX2752" s="3">
        <v>117.837</v>
      </c>
      <c r="AY2752" s="3">
        <v>120.643</v>
      </c>
      <c r="AZ2752" s="3">
        <v>123.624</v>
      </c>
      <c r="BA2752">
        <v>126.851</v>
      </c>
      <c r="BB2752">
        <v>2017</v>
      </c>
    </row>
    <row r="2753" spans="1:54" hidden="1" x14ac:dyDescent="0.2">
      <c r="A2753">
        <v>134</v>
      </c>
      <c r="B2753" t="s">
        <v>500</v>
      </c>
      <c r="C2753" t="s">
        <v>336</v>
      </c>
      <c r="D2753" t="s">
        <v>65</v>
      </c>
      <c r="E2753" t="s">
        <v>333</v>
      </c>
      <c r="F2753" t="s">
        <v>335</v>
      </c>
      <c r="G2753" t="s">
        <v>225</v>
      </c>
      <c r="H2753" t="s">
        <v>322</v>
      </c>
      <c r="I2753" t="s">
        <v>330</v>
      </c>
      <c r="J2753" s="3">
        <v>20145.986000000001</v>
      </c>
      <c r="K2753" s="3">
        <v>20130.276999999998</v>
      </c>
      <c r="L2753" s="3">
        <v>19985.88</v>
      </c>
      <c r="M2753" s="3">
        <v>20367.63</v>
      </c>
      <c r="N2753" s="3">
        <v>21028.151000000002</v>
      </c>
      <c r="O2753" s="3">
        <v>21542.31</v>
      </c>
      <c r="P2753" s="3">
        <v>22047.887999999999</v>
      </c>
      <c r="Q2753" s="3">
        <v>22367.813999999998</v>
      </c>
      <c r="R2753" s="3">
        <v>23062.929</v>
      </c>
      <c r="S2753" s="3">
        <v>23728.284</v>
      </c>
      <c r="T2753" s="3">
        <v>24614.407999999999</v>
      </c>
      <c r="U2753" s="3">
        <v>25516.737000000001</v>
      </c>
      <c r="V2753" s="3">
        <v>25734.57</v>
      </c>
      <c r="W2753" s="3">
        <v>25340.396000000001</v>
      </c>
      <c r="X2753" s="3">
        <v>25917.822</v>
      </c>
      <c r="Y2753" s="3">
        <v>26333.571</v>
      </c>
      <c r="Z2753" s="3">
        <v>26509.26</v>
      </c>
      <c r="AA2753" s="3">
        <v>27001.144</v>
      </c>
      <c r="AB2753" s="3">
        <v>27499.815999999999</v>
      </c>
      <c r="AC2753" s="3">
        <v>28016.703000000001</v>
      </c>
      <c r="AD2753" s="3">
        <v>28897.087</v>
      </c>
      <c r="AE2753" s="3">
        <v>29403.133999999998</v>
      </c>
      <c r="AF2753" s="3">
        <v>29389.850999999999</v>
      </c>
      <c r="AG2753" s="3">
        <v>29188.954000000002</v>
      </c>
      <c r="AH2753" s="3">
        <v>29426.659</v>
      </c>
      <c r="AI2753" s="3">
        <v>29728.537</v>
      </c>
      <c r="AJ2753" s="3">
        <v>30942.364000000001</v>
      </c>
      <c r="AK2753" s="3">
        <v>32056.547999999999</v>
      </c>
      <c r="AL2753" s="3">
        <v>32409.489000000001</v>
      </c>
      <c r="AM2753" s="3">
        <v>30713.347000000002</v>
      </c>
      <c r="AN2753" s="3">
        <v>32003.960999999999</v>
      </c>
      <c r="AO2753" s="3">
        <v>33197.758000000002</v>
      </c>
      <c r="AP2753" s="3">
        <v>33363.713000000003</v>
      </c>
      <c r="AQ2753" s="3">
        <v>33472.192000000003</v>
      </c>
      <c r="AR2753" s="3">
        <v>33975.26</v>
      </c>
      <c r="AS2753" s="3">
        <v>34189.021000000001</v>
      </c>
      <c r="AT2753" s="3">
        <v>34543.224999999999</v>
      </c>
      <c r="AU2753" s="3">
        <v>35255.976999999999</v>
      </c>
      <c r="AV2753" s="3">
        <v>36097.046999999999</v>
      </c>
      <c r="AW2753" s="3">
        <v>36793.650999999998</v>
      </c>
      <c r="AX2753" s="3">
        <v>37352.595000000001</v>
      </c>
      <c r="AY2753" s="3">
        <v>37883.487000000001</v>
      </c>
      <c r="AZ2753" s="3">
        <v>38400.072999999997</v>
      </c>
      <c r="BA2753">
        <v>38898.114000000001</v>
      </c>
      <c r="BB2753">
        <v>2017</v>
      </c>
    </row>
    <row r="2754" spans="1:54" hidden="1" x14ac:dyDescent="0.2">
      <c r="A2754">
        <v>134</v>
      </c>
      <c r="B2754" t="s">
        <v>500</v>
      </c>
      <c r="C2754" t="s">
        <v>334</v>
      </c>
      <c r="D2754" t="s">
        <v>65</v>
      </c>
      <c r="E2754" t="s">
        <v>333</v>
      </c>
      <c r="F2754" t="s">
        <v>332</v>
      </c>
      <c r="G2754" t="s">
        <v>331</v>
      </c>
      <c r="H2754" t="s">
        <v>322</v>
      </c>
      <c r="I2754" t="s">
        <v>330</v>
      </c>
      <c r="J2754" s="3">
        <v>26245.675999999999</v>
      </c>
      <c r="K2754" s="3">
        <v>26225.210999999999</v>
      </c>
      <c r="L2754" s="3">
        <v>26037.094000000001</v>
      </c>
      <c r="M2754" s="3">
        <v>26534.428</v>
      </c>
      <c r="N2754" s="3">
        <v>27394.937999999998</v>
      </c>
      <c r="O2754" s="3">
        <v>28064.771000000001</v>
      </c>
      <c r="P2754" s="3">
        <v>28723.424999999999</v>
      </c>
      <c r="Q2754" s="3">
        <v>29140.218000000001</v>
      </c>
      <c r="R2754" s="3">
        <v>30045.794999999998</v>
      </c>
      <c r="S2754" s="3">
        <v>30912.601999999999</v>
      </c>
      <c r="T2754" s="3">
        <v>32067.022000000001</v>
      </c>
      <c r="U2754" s="3">
        <v>33242.553</v>
      </c>
      <c r="V2754" s="3">
        <v>33526.339999999997</v>
      </c>
      <c r="W2754" s="3">
        <v>33012.82</v>
      </c>
      <c r="X2754" s="3">
        <v>33765.076999999997</v>
      </c>
      <c r="Y2754" s="3">
        <v>34306.703999999998</v>
      </c>
      <c r="Z2754" s="3">
        <v>34535.587</v>
      </c>
      <c r="AA2754" s="3">
        <v>35176.400999999998</v>
      </c>
      <c r="AB2754" s="3">
        <v>35826.057999999997</v>
      </c>
      <c r="AC2754" s="3">
        <v>36499.445</v>
      </c>
      <c r="AD2754" s="3">
        <v>37646.387000000002</v>
      </c>
      <c r="AE2754" s="3">
        <v>38305.652999999998</v>
      </c>
      <c r="AF2754" s="3">
        <v>38288.347999999998</v>
      </c>
      <c r="AG2754" s="3">
        <v>38026.624000000003</v>
      </c>
      <c r="AH2754" s="3">
        <v>38336.300000000003</v>
      </c>
      <c r="AI2754" s="3">
        <v>38729.578999999998</v>
      </c>
      <c r="AJ2754" s="3">
        <v>40310.921999999999</v>
      </c>
      <c r="AK2754" s="3">
        <v>41762.453000000001</v>
      </c>
      <c r="AL2754" s="3">
        <v>42222.254999999997</v>
      </c>
      <c r="AM2754" s="3">
        <v>40012.563999999998</v>
      </c>
      <c r="AN2754" s="3">
        <v>41693.942999999999</v>
      </c>
      <c r="AO2754" s="3">
        <v>43249.190999999999</v>
      </c>
      <c r="AP2754" s="3">
        <v>43465.394</v>
      </c>
      <c r="AQ2754" s="3">
        <v>43606.716999999997</v>
      </c>
      <c r="AR2754" s="3">
        <v>44262.101000000002</v>
      </c>
      <c r="AS2754" s="3">
        <v>44540.582999999999</v>
      </c>
      <c r="AT2754" s="3">
        <v>45002.031000000003</v>
      </c>
      <c r="AU2754" s="3">
        <v>45930.587</v>
      </c>
      <c r="AV2754" s="3">
        <v>47026.311000000002</v>
      </c>
      <c r="AW2754" s="3">
        <v>47933.828999999998</v>
      </c>
      <c r="AX2754" s="3">
        <v>48662.006999999998</v>
      </c>
      <c r="AY2754" s="3">
        <v>49353.639000000003</v>
      </c>
      <c r="AZ2754" s="3">
        <v>50026.633999999998</v>
      </c>
      <c r="BA2754">
        <v>50675.468999999997</v>
      </c>
      <c r="BB2754">
        <v>2017</v>
      </c>
    </row>
    <row r="2755" spans="1:54" hidden="1" x14ac:dyDescent="0.2">
      <c r="A2755">
        <v>134</v>
      </c>
      <c r="B2755" t="s">
        <v>500</v>
      </c>
      <c r="C2755" t="s">
        <v>329</v>
      </c>
      <c r="D2755" t="s">
        <v>65</v>
      </c>
      <c r="E2755" t="s">
        <v>325</v>
      </c>
      <c r="F2755" t="s">
        <v>328</v>
      </c>
      <c r="G2755" t="s">
        <v>225</v>
      </c>
      <c r="H2755" t="s">
        <v>322</v>
      </c>
      <c r="I2755" t="s">
        <v>321</v>
      </c>
      <c r="J2755" s="3">
        <v>10270.066000000001</v>
      </c>
      <c r="K2755" s="3">
        <v>10700.041999999999</v>
      </c>
      <c r="L2755" s="3">
        <v>11130.527</v>
      </c>
      <c r="M2755" s="3">
        <v>11711.983</v>
      </c>
      <c r="N2755" s="3">
        <v>12336.514999999999</v>
      </c>
      <c r="O2755" s="3">
        <v>12911.731</v>
      </c>
      <c r="P2755" s="3">
        <v>13644.361999999999</v>
      </c>
      <c r="Q2755" s="3">
        <v>14088.893</v>
      </c>
      <c r="R2755" s="3">
        <v>14744.519</v>
      </c>
      <c r="S2755" s="3">
        <v>15526.263999999999</v>
      </c>
      <c r="T2755" s="3">
        <v>16624.185000000001</v>
      </c>
      <c r="U2755" s="3">
        <v>19754.167000000001</v>
      </c>
      <c r="V2755" s="3">
        <v>21060.007000000001</v>
      </c>
      <c r="W2755" s="3">
        <v>21601.370999999999</v>
      </c>
      <c r="X2755" s="3">
        <v>22555.17</v>
      </c>
      <c r="Y2755" s="3">
        <v>23354.159</v>
      </c>
      <c r="Z2755" s="3">
        <v>23645.62</v>
      </c>
      <c r="AA2755" s="3">
        <v>24133.038</v>
      </c>
      <c r="AB2755" s="3">
        <v>24779.976999999999</v>
      </c>
      <c r="AC2755" s="3">
        <v>25360.065999999999</v>
      </c>
      <c r="AD2755" s="3">
        <v>25982.788</v>
      </c>
      <c r="AE2755" s="3">
        <v>26740.883999999998</v>
      </c>
      <c r="AF2755" s="3">
        <v>27081.768</v>
      </c>
      <c r="AG2755" s="3">
        <v>27223.878000000001</v>
      </c>
      <c r="AH2755" s="3">
        <v>27875.161</v>
      </c>
      <c r="AI2755" s="3">
        <v>28287.987000000001</v>
      </c>
      <c r="AJ2755" s="3">
        <v>29483.144</v>
      </c>
      <c r="AK2755" s="3">
        <v>31030.403999999999</v>
      </c>
      <c r="AL2755" s="3">
        <v>31718.834999999999</v>
      </c>
      <c r="AM2755" s="3">
        <v>30568.845000000001</v>
      </c>
      <c r="AN2755" s="3">
        <v>32136.365000000002</v>
      </c>
      <c r="AO2755" s="3">
        <v>33673.248</v>
      </c>
      <c r="AP2755" s="3">
        <v>34295.625999999997</v>
      </c>
      <c r="AQ2755" s="3">
        <v>35045.120000000003</v>
      </c>
      <c r="AR2755" s="3">
        <v>36211.044999999998</v>
      </c>
      <c r="AS2755" s="3">
        <v>37260.021000000001</v>
      </c>
      <c r="AT2755" s="3">
        <v>38179.576999999997</v>
      </c>
      <c r="AU2755" s="3">
        <v>39454.133000000002</v>
      </c>
      <c r="AV2755" s="3">
        <v>41009.832000000002</v>
      </c>
      <c r="AW2755" s="3">
        <v>42486.502999999997</v>
      </c>
      <c r="AX2755" s="3">
        <v>44015.112000000001</v>
      </c>
      <c r="AY2755" s="3">
        <v>45703.79</v>
      </c>
      <c r="AZ2755" s="3">
        <v>47471.659</v>
      </c>
      <c r="BA2755">
        <v>49342.468999999997</v>
      </c>
      <c r="BB2755">
        <v>2017</v>
      </c>
    </row>
    <row r="2756" spans="1:54" hidden="1" x14ac:dyDescent="0.2">
      <c r="A2756">
        <v>134</v>
      </c>
      <c r="B2756" t="s">
        <v>500</v>
      </c>
      <c r="C2756" t="s">
        <v>327</v>
      </c>
      <c r="D2756" t="s">
        <v>65</v>
      </c>
      <c r="E2756" t="s">
        <v>325</v>
      </c>
      <c r="F2756" t="s">
        <v>326</v>
      </c>
      <c r="G2756" t="s">
        <v>223</v>
      </c>
      <c r="H2756" t="s">
        <v>322</v>
      </c>
      <c r="I2756" t="s">
        <v>321</v>
      </c>
      <c r="J2756" s="3">
        <v>11067.741</v>
      </c>
      <c r="K2756" s="3">
        <v>9294.3209999999999</v>
      </c>
      <c r="L2756" s="3">
        <v>8980.8970000000008</v>
      </c>
      <c r="M2756" s="3">
        <v>8991.0859999999993</v>
      </c>
      <c r="N2756" s="3">
        <v>8505.4879999999994</v>
      </c>
      <c r="O2756" s="3">
        <v>8646.0429999999997</v>
      </c>
      <c r="P2756" s="3">
        <v>12340.181</v>
      </c>
      <c r="Q2756" s="3">
        <v>15353.266</v>
      </c>
      <c r="R2756" s="3">
        <v>16452.221000000001</v>
      </c>
      <c r="S2756" s="3">
        <v>16170.755999999999</v>
      </c>
      <c r="T2756" s="3">
        <v>20172.587</v>
      </c>
      <c r="U2756" s="3">
        <v>23364.399000000001</v>
      </c>
      <c r="V2756" s="3">
        <v>26433.118999999999</v>
      </c>
      <c r="W2756" s="3">
        <v>25568.664000000001</v>
      </c>
      <c r="X2756" s="3">
        <v>27244.648000000001</v>
      </c>
      <c r="Y2756" s="3">
        <v>31901.346000000001</v>
      </c>
      <c r="Z2756" s="3">
        <v>30743.233</v>
      </c>
      <c r="AA2756" s="3">
        <v>27253.043000000001</v>
      </c>
      <c r="AB2756" s="3">
        <v>27580.308000000001</v>
      </c>
      <c r="AC2756" s="3">
        <v>27053.846000000001</v>
      </c>
      <c r="AD2756" s="3">
        <v>24003.862000000001</v>
      </c>
      <c r="AE2756" s="3">
        <v>23945.534</v>
      </c>
      <c r="AF2756" s="3">
        <v>25565.13</v>
      </c>
      <c r="AG2756" s="3">
        <v>30779.564999999999</v>
      </c>
      <c r="AH2756" s="3">
        <v>34646.669000000002</v>
      </c>
      <c r="AI2756" s="3">
        <v>35236.678</v>
      </c>
      <c r="AJ2756" s="3">
        <v>37018.896999999997</v>
      </c>
      <c r="AK2756" s="3">
        <v>42531.377</v>
      </c>
      <c r="AL2756" s="3">
        <v>46681.071000000004</v>
      </c>
      <c r="AM2756" s="3">
        <v>42576.207999999999</v>
      </c>
      <c r="AN2756" s="3">
        <v>42641.548999999999</v>
      </c>
      <c r="AO2756" s="3">
        <v>46853.216999999997</v>
      </c>
      <c r="AP2756" s="3">
        <v>44089.548999999999</v>
      </c>
      <c r="AQ2756" s="3">
        <v>46545.379000000001</v>
      </c>
      <c r="AR2756" s="3">
        <v>48118.745000000003</v>
      </c>
      <c r="AS2756" s="3">
        <v>41344.650999999998</v>
      </c>
      <c r="AT2756" s="3">
        <v>42249.838000000003</v>
      </c>
      <c r="AU2756" s="3">
        <v>44549.688000000002</v>
      </c>
      <c r="AV2756" s="3">
        <v>50841.665999999997</v>
      </c>
      <c r="AW2756" s="3">
        <v>53275.938000000002</v>
      </c>
      <c r="AX2756" s="3">
        <v>55825.54</v>
      </c>
      <c r="AY2756" s="3">
        <v>58374.858</v>
      </c>
      <c r="AZ2756" s="3">
        <v>61054.46</v>
      </c>
      <c r="BA2756">
        <v>63727.923000000003</v>
      </c>
      <c r="BB2756">
        <v>2017</v>
      </c>
    </row>
    <row r="2757" spans="1:54" hidden="1" x14ac:dyDescent="0.2">
      <c r="A2757">
        <v>134</v>
      </c>
      <c r="B2757" t="s">
        <v>500</v>
      </c>
      <c r="C2757" t="s">
        <v>212</v>
      </c>
      <c r="D2757" t="s">
        <v>65</v>
      </c>
      <c r="E2757" t="s">
        <v>325</v>
      </c>
      <c r="F2757" t="s">
        <v>324</v>
      </c>
      <c r="G2757" t="s">
        <v>323</v>
      </c>
      <c r="H2757" t="s">
        <v>322</v>
      </c>
      <c r="I2757" t="s">
        <v>321</v>
      </c>
      <c r="J2757" s="3">
        <v>11273.681</v>
      </c>
      <c r="K2757" s="3">
        <v>12316.721</v>
      </c>
      <c r="L2757" s="3">
        <v>12987.08</v>
      </c>
      <c r="M2757" s="3">
        <v>13757.597</v>
      </c>
      <c r="N2757" s="3">
        <v>14707.835999999999</v>
      </c>
      <c r="O2757" s="3">
        <v>15549.625</v>
      </c>
      <c r="P2757" s="3">
        <v>16235.418</v>
      </c>
      <c r="Q2757" s="3">
        <v>16891.386999999999</v>
      </c>
      <c r="R2757" s="3">
        <v>18025.982</v>
      </c>
      <c r="S2757" s="3">
        <v>19267.202000000001</v>
      </c>
      <c r="T2757" s="3">
        <v>20725.978999999999</v>
      </c>
      <c r="U2757" s="3">
        <v>22200.912</v>
      </c>
      <c r="V2757" s="3">
        <v>22900.883999999998</v>
      </c>
      <c r="W2757" s="3">
        <v>23086.565999999999</v>
      </c>
      <c r="X2757" s="3">
        <v>24115.208999999999</v>
      </c>
      <c r="Y2757" s="3">
        <v>25013.041000000001</v>
      </c>
      <c r="Z2757" s="3">
        <v>25639.473999999998</v>
      </c>
      <c r="AA2757" s="3">
        <v>26562.358</v>
      </c>
      <c r="AB2757" s="3">
        <v>27346.472000000002</v>
      </c>
      <c r="AC2757" s="3">
        <v>28286.856</v>
      </c>
      <c r="AD2757" s="3">
        <v>29839.56</v>
      </c>
      <c r="AE2757" s="3">
        <v>31054.076000000001</v>
      </c>
      <c r="AF2757" s="3">
        <v>31516.57</v>
      </c>
      <c r="AG2757" s="3">
        <v>31925.268</v>
      </c>
      <c r="AH2757" s="3">
        <v>33070.322</v>
      </c>
      <c r="AI2757" s="3">
        <v>34484.464</v>
      </c>
      <c r="AJ2757" s="3">
        <v>36995.357000000004</v>
      </c>
      <c r="AK2757" s="3">
        <v>39347.374000000003</v>
      </c>
      <c r="AL2757" s="3">
        <v>40560.936000000002</v>
      </c>
      <c r="AM2757" s="3">
        <v>38730.093000000001</v>
      </c>
      <c r="AN2757" s="3">
        <v>40850.663</v>
      </c>
      <c r="AO2757" s="3">
        <v>43249.190999999999</v>
      </c>
      <c r="AP2757" s="3">
        <v>44266.072999999997</v>
      </c>
      <c r="AQ2757" s="3">
        <v>45127.186000000002</v>
      </c>
      <c r="AR2757" s="3">
        <v>46627.525000000001</v>
      </c>
      <c r="AS2757" s="3">
        <v>47429.656000000003</v>
      </c>
      <c r="AT2757" s="3">
        <v>48532.45</v>
      </c>
      <c r="AU2757" s="3">
        <v>50425.15</v>
      </c>
      <c r="AV2757" s="3">
        <v>52801.105000000003</v>
      </c>
      <c r="AW2757" s="3">
        <v>54987.290999999997</v>
      </c>
      <c r="AX2757" s="3">
        <v>56919.455000000002</v>
      </c>
      <c r="AY2757" s="3">
        <v>58828.627</v>
      </c>
      <c r="AZ2757" s="3">
        <v>60654.739000000001</v>
      </c>
      <c r="BA2757">
        <v>62510.404000000002</v>
      </c>
      <c r="BB2757">
        <v>2017</v>
      </c>
    </row>
    <row r="2758" spans="1:54" hidden="1" x14ac:dyDescent="0.2">
      <c r="A2758">
        <v>134</v>
      </c>
      <c r="B2758" t="s">
        <v>500</v>
      </c>
      <c r="C2758" t="s">
        <v>320</v>
      </c>
      <c r="D2758" t="s">
        <v>65</v>
      </c>
      <c r="E2758" t="s">
        <v>319</v>
      </c>
      <c r="F2758" t="s">
        <v>318</v>
      </c>
      <c r="G2758" t="s">
        <v>243</v>
      </c>
      <c r="I2758" t="s">
        <v>347</v>
      </c>
      <c r="J2758" s="3">
        <v>2.6749999999999998</v>
      </c>
      <c r="K2758" s="3">
        <v>0.83699999999999997</v>
      </c>
      <c r="L2758" s="3">
        <v>-1.885</v>
      </c>
      <c r="M2758" s="3">
        <v>-2.375</v>
      </c>
      <c r="N2758" s="3">
        <v>-1.786</v>
      </c>
      <c r="O2758" s="3">
        <v>-1.962</v>
      </c>
      <c r="P2758" s="3">
        <v>-2.081</v>
      </c>
      <c r="Q2758" s="3">
        <v>-3.242</v>
      </c>
      <c r="R2758" s="3">
        <v>-2.355</v>
      </c>
      <c r="S2758" s="3">
        <v>-1.33</v>
      </c>
      <c r="T2758" s="3">
        <v>1.486</v>
      </c>
      <c r="U2758" s="3">
        <v>2.794</v>
      </c>
      <c r="V2758" s="3">
        <v>2.36</v>
      </c>
      <c r="W2758" s="3">
        <v>-0.85899999999999999</v>
      </c>
      <c r="X2758" s="3">
        <v>-0.45100000000000001</v>
      </c>
      <c r="Y2758" s="3">
        <v>-0.48299999999999998</v>
      </c>
      <c r="Z2758" s="3">
        <v>-1.264</v>
      </c>
      <c r="AA2758" s="3">
        <v>-1.014</v>
      </c>
      <c r="AB2758" s="3">
        <v>-0.83</v>
      </c>
      <c r="AC2758" s="3">
        <v>-0.54300000000000004</v>
      </c>
      <c r="AD2758" s="3">
        <v>1.012</v>
      </c>
      <c r="AE2758" s="3">
        <v>1.379</v>
      </c>
      <c r="AF2758" s="3">
        <v>0.17299999999999999</v>
      </c>
      <c r="AG2758" s="3">
        <v>-1.591</v>
      </c>
      <c r="AH2758" s="3">
        <v>-1.9910000000000001</v>
      </c>
      <c r="AI2758" s="3">
        <v>-2.2919999999999998</v>
      </c>
      <c r="AJ2758" s="3">
        <v>0.14499999999999999</v>
      </c>
      <c r="AK2758" s="3">
        <v>2.2599999999999998</v>
      </c>
      <c r="AL2758" s="3">
        <v>2.1629999999999998</v>
      </c>
      <c r="AM2758" s="3">
        <v>-3.9</v>
      </c>
      <c r="AN2758" s="3">
        <v>-1.2</v>
      </c>
      <c r="AO2758" s="3">
        <v>1.1000000000000001</v>
      </c>
      <c r="AP2758" s="3">
        <v>0.46</v>
      </c>
      <c r="AQ2758" s="3">
        <v>-0.3</v>
      </c>
      <c r="AR2758" s="3">
        <v>0.14000000000000001</v>
      </c>
      <c r="AS2758" s="3">
        <v>0.14000000000000001</v>
      </c>
      <c r="AT2758" s="3">
        <v>0.2</v>
      </c>
      <c r="AU2758" s="3">
        <v>0.9</v>
      </c>
      <c r="AV2758" s="3">
        <v>1.6</v>
      </c>
      <c r="AW2758" s="3">
        <v>1.7</v>
      </c>
      <c r="AX2758" s="3">
        <v>1.5</v>
      </c>
      <c r="AY2758" s="3">
        <v>1.2</v>
      </c>
      <c r="AZ2758" s="3">
        <v>1</v>
      </c>
      <c r="BA2758">
        <v>0.8</v>
      </c>
      <c r="BB2758">
        <v>2017</v>
      </c>
    </row>
    <row r="2759" spans="1:54" hidden="1" x14ac:dyDescent="0.2">
      <c r="A2759">
        <v>134</v>
      </c>
      <c r="B2759" t="s">
        <v>500</v>
      </c>
      <c r="C2759" t="s">
        <v>317</v>
      </c>
      <c r="D2759" t="s">
        <v>65</v>
      </c>
      <c r="E2759" t="s">
        <v>316</v>
      </c>
      <c r="F2759" s="3" t="s">
        <v>315</v>
      </c>
      <c r="G2759" t="s">
        <v>288</v>
      </c>
      <c r="I2759" t="s">
        <v>310</v>
      </c>
      <c r="J2759">
        <v>6.5609999999999999</v>
      </c>
      <c r="K2759">
        <v>6.4560000000000004</v>
      </c>
      <c r="L2759">
        <v>6.3869999999999996</v>
      </c>
      <c r="M2759">
        <v>6.3220000000000001</v>
      </c>
      <c r="N2759">
        <v>6.226</v>
      </c>
      <c r="O2759">
        <v>6.1429999999999998</v>
      </c>
      <c r="P2759">
        <v>6.0759999999999996</v>
      </c>
      <c r="Q2759">
        <v>5.9359999999999999</v>
      </c>
      <c r="R2759">
        <v>5.8920000000000003</v>
      </c>
      <c r="S2759">
        <v>5.9050000000000002</v>
      </c>
      <c r="T2759">
        <v>5.9969999999999999</v>
      </c>
      <c r="U2759">
        <v>6.15</v>
      </c>
      <c r="V2759">
        <v>5.609</v>
      </c>
      <c r="W2759">
        <v>5.4459999999999997</v>
      </c>
      <c r="X2759">
        <v>5.4219999999999997</v>
      </c>
      <c r="Y2759">
        <v>5.3259999999999996</v>
      </c>
      <c r="Z2759">
        <v>5.173</v>
      </c>
      <c r="AA2759">
        <v>5.0629999999999997</v>
      </c>
      <c r="AB2759">
        <v>5.0199999999999996</v>
      </c>
      <c r="AC2759">
        <v>4.9409999999999998</v>
      </c>
      <c r="AD2759">
        <v>4.8650000000000002</v>
      </c>
      <c r="AE2759">
        <v>4.8369999999999997</v>
      </c>
      <c r="AF2759">
        <v>4.702</v>
      </c>
      <c r="AG2759">
        <v>4.4859999999999998</v>
      </c>
      <c r="AH2759">
        <v>4.2930000000000001</v>
      </c>
      <c r="AI2759">
        <v>4.133</v>
      </c>
      <c r="AJ2759">
        <v>4.077</v>
      </c>
      <c r="AK2759">
        <v>3.9990000000000001</v>
      </c>
      <c r="AL2759">
        <v>3.9180000000000001</v>
      </c>
      <c r="AM2759">
        <v>3.7170000000000001</v>
      </c>
      <c r="AN2759">
        <v>3.6709999999999998</v>
      </c>
      <c r="AO2759">
        <v>3.657</v>
      </c>
      <c r="AP2759">
        <v>3.57</v>
      </c>
      <c r="AQ2759">
        <v>3.4740000000000002</v>
      </c>
      <c r="AR2759">
        <v>3.4220000000000002</v>
      </c>
      <c r="AS2759">
        <v>3.3620000000000001</v>
      </c>
      <c r="AT2759">
        <v>3.32</v>
      </c>
      <c r="AU2759">
        <v>3.2829999999999999</v>
      </c>
      <c r="AV2759">
        <v>3.24</v>
      </c>
      <c r="AW2759">
        <v>3.1819999999999999</v>
      </c>
      <c r="AX2759">
        <v>3.1150000000000002</v>
      </c>
      <c r="AY2759">
        <v>3.044</v>
      </c>
      <c r="AZ2759">
        <v>2.9750000000000001</v>
      </c>
      <c r="BA2759">
        <v>2.9049999999999998</v>
      </c>
      <c r="BB2759">
        <v>2017</v>
      </c>
    </row>
    <row r="2760" spans="1:54" hidden="1" x14ac:dyDescent="0.2">
      <c r="A2760">
        <v>134</v>
      </c>
      <c r="B2760" t="s">
        <v>500</v>
      </c>
      <c r="C2760" t="s">
        <v>314</v>
      </c>
      <c r="D2760" t="s">
        <v>65</v>
      </c>
      <c r="E2760" t="s">
        <v>313</v>
      </c>
      <c r="F2760" t="s">
        <v>312</v>
      </c>
      <c r="G2760" t="s">
        <v>311</v>
      </c>
      <c r="I2760" t="s">
        <v>310</v>
      </c>
      <c r="J2760" s="3">
        <v>0.91100000000000003</v>
      </c>
      <c r="K2760" s="3">
        <v>0.86899999999999999</v>
      </c>
      <c r="L2760" s="3">
        <v>0.85699999999999998</v>
      </c>
      <c r="M2760" s="3">
        <v>0.85099999999999998</v>
      </c>
      <c r="N2760" s="3">
        <v>0.83899999999999997</v>
      </c>
      <c r="O2760" s="3">
        <v>0.83</v>
      </c>
      <c r="P2760" s="3">
        <v>0.84</v>
      </c>
      <c r="Q2760" s="3">
        <v>0.83399999999999996</v>
      </c>
      <c r="R2760" s="3">
        <v>0.81799999999999995</v>
      </c>
      <c r="S2760" s="3">
        <v>0.80600000000000005</v>
      </c>
      <c r="T2760" s="3">
        <v>0.80200000000000005</v>
      </c>
      <c r="U2760" s="3">
        <v>0.89</v>
      </c>
      <c r="V2760" s="3">
        <v>0.92</v>
      </c>
      <c r="W2760" s="3">
        <v>0.93600000000000005</v>
      </c>
      <c r="X2760" s="3">
        <v>0.93500000000000005</v>
      </c>
      <c r="Y2760" s="3">
        <v>0.93400000000000005</v>
      </c>
      <c r="Z2760" s="3">
        <v>0.92200000000000004</v>
      </c>
      <c r="AA2760" s="3">
        <v>0.90900000000000003</v>
      </c>
      <c r="AB2760" s="3">
        <v>0.90600000000000003</v>
      </c>
      <c r="AC2760" s="3">
        <v>0.89700000000000002</v>
      </c>
      <c r="AD2760" s="3">
        <v>0.871</v>
      </c>
      <c r="AE2760" s="3">
        <v>0.86099999999999999</v>
      </c>
      <c r="AF2760" s="3">
        <v>0.85899999999999999</v>
      </c>
      <c r="AG2760" s="3">
        <v>0.85299999999999998</v>
      </c>
      <c r="AH2760" s="3">
        <v>0.84299999999999997</v>
      </c>
      <c r="AI2760" s="3">
        <v>0.82</v>
      </c>
      <c r="AJ2760" s="3">
        <v>0.79700000000000004</v>
      </c>
      <c r="AK2760" s="3">
        <v>0.78900000000000003</v>
      </c>
      <c r="AL2760" s="3">
        <v>0.78200000000000003</v>
      </c>
      <c r="AM2760" s="3">
        <v>0.78900000000000003</v>
      </c>
      <c r="AN2760" s="3">
        <v>0.78700000000000003</v>
      </c>
      <c r="AO2760" s="3">
        <v>0.77900000000000003</v>
      </c>
      <c r="AP2760" s="3">
        <v>0.77500000000000002</v>
      </c>
      <c r="AQ2760" s="3">
        <v>0.77700000000000002</v>
      </c>
      <c r="AR2760" s="3">
        <v>0.77700000000000002</v>
      </c>
      <c r="AS2760" s="3">
        <v>0.78600000000000003</v>
      </c>
      <c r="AT2760" s="3">
        <v>0.78700000000000003</v>
      </c>
      <c r="AU2760" s="3">
        <v>0.78200000000000003</v>
      </c>
      <c r="AV2760" s="3">
        <v>0.77700000000000002</v>
      </c>
      <c r="AW2760" s="3">
        <v>0.77300000000000002</v>
      </c>
      <c r="AX2760" s="3">
        <v>0.77300000000000002</v>
      </c>
      <c r="AY2760" s="3">
        <v>0.77700000000000002</v>
      </c>
      <c r="AZ2760" s="3">
        <v>0.78300000000000003</v>
      </c>
      <c r="BA2760">
        <v>0.78900000000000003</v>
      </c>
      <c r="BB2760">
        <v>2017</v>
      </c>
    </row>
    <row r="2761" spans="1:54" hidden="1" x14ac:dyDescent="0.2">
      <c r="A2761">
        <v>134</v>
      </c>
      <c r="B2761" t="s">
        <v>500</v>
      </c>
      <c r="C2761" t="s">
        <v>309</v>
      </c>
      <c r="D2761" t="s">
        <v>65</v>
      </c>
      <c r="E2761" t="s">
        <v>308</v>
      </c>
      <c r="F2761" t="s">
        <v>307</v>
      </c>
      <c r="G2761" t="s">
        <v>217</v>
      </c>
      <c r="I2761" t="s">
        <v>1129</v>
      </c>
      <c r="J2761" s="3">
        <v>30.029</v>
      </c>
      <c r="K2761" s="3">
        <v>27.259</v>
      </c>
      <c r="L2761" s="3">
        <v>25.414999999999999</v>
      </c>
      <c r="M2761" s="3">
        <v>26.446000000000002</v>
      </c>
      <c r="N2761" s="3">
        <v>26.187999999999999</v>
      </c>
      <c r="O2761" s="3">
        <v>25.106999999999999</v>
      </c>
      <c r="P2761" s="3">
        <v>25.135999999999999</v>
      </c>
      <c r="Q2761" s="3">
        <v>24.667000000000002</v>
      </c>
      <c r="R2761" s="3">
        <v>25.516999999999999</v>
      </c>
      <c r="S2761" s="3">
        <v>26.474</v>
      </c>
      <c r="T2761" s="3">
        <v>27.369</v>
      </c>
      <c r="U2761" s="3">
        <v>25.588000000000001</v>
      </c>
      <c r="V2761" s="3">
        <v>24.957999999999998</v>
      </c>
      <c r="W2761" s="3">
        <v>23.611999999999998</v>
      </c>
      <c r="X2761" s="3">
        <v>23.832999999999998</v>
      </c>
      <c r="Y2761" s="3">
        <v>23.741</v>
      </c>
      <c r="Z2761" s="3">
        <v>22.734999999999999</v>
      </c>
      <c r="AA2761" s="3">
        <v>22.783000000000001</v>
      </c>
      <c r="AB2761" s="3">
        <v>23.34</v>
      </c>
      <c r="AC2761" s="3">
        <v>23.474</v>
      </c>
      <c r="AD2761" s="3">
        <v>23.922999999999998</v>
      </c>
      <c r="AE2761" s="3">
        <v>22.314</v>
      </c>
      <c r="AF2761" s="3">
        <v>19.919</v>
      </c>
      <c r="AG2761" s="3">
        <v>19.687000000000001</v>
      </c>
      <c r="AH2761" s="3">
        <v>19.120999999999999</v>
      </c>
      <c r="AI2761" s="3">
        <v>18.815000000000001</v>
      </c>
      <c r="AJ2761" s="3">
        <v>19.773</v>
      </c>
      <c r="AK2761" s="3">
        <v>20.748999999999999</v>
      </c>
      <c r="AL2761" s="3">
        <v>20.86</v>
      </c>
      <c r="AM2761" s="3">
        <v>18.067</v>
      </c>
      <c r="AN2761" s="3">
        <v>19.625</v>
      </c>
      <c r="AO2761" s="3">
        <v>21.077999999999999</v>
      </c>
      <c r="AP2761" s="3">
        <v>19.306999999999999</v>
      </c>
      <c r="AQ2761" s="3">
        <v>19.512</v>
      </c>
      <c r="AR2761" s="3">
        <v>19.516999999999999</v>
      </c>
      <c r="AS2761" s="3">
        <v>19.148</v>
      </c>
      <c r="AT2761" s="3">
        <v>19.198</v>
      </c>
      <c r="AU2761" s="3">
        <v>19.654</v>
      </c>
      <c r="AV2761" s="3">
        <v>19.722999999999999</v>
      </c>
      <c r="AW2761" s="3">
        <v>19.97</v>
      </c>
      <c r="AX2761" s="3">
        <v>20.161999999999999</v>
      </c>
      <c r="AY2761" s="3">
        <v>20.283999999999999</v>
      </c>
      <c r="AZ2761" s="3">
        <v>20.402999999999999</v>
      </c>
      <c r="BA2761">
        <v>20.483000000000001</v>
      </c>
      <c r="BB2761">
        <v>2017</v>
      </c>
    </row>
    <row r="2762" spans="1:54" hidden="1" x14ac:dyDescent="0.2">
      <c r="A2762">
        <v>134</v>
      </c>
      <c r="B2762" t="s">
        <v>500</v>
      </c>
      <c r="C2762" t="s">
        <v>306</v>
      </c>
      <c r="D2762" t="s">
        <v>65</v>
      </c>
      <c r="E2762" t="s">
        <v>305</v>
      </c>
      <c r="F2762" t="s">
        <v>304</v>
      </c>
      <c r="G2762" t="s">
        <v>217</v>
      </c>
      <c r="I2762" t="s">
        <v>1129</v>
      </c>
      <c r="J2762" s="3">
        <v>21.622</v>
      </c>
      <c r="K2762" s="3">
        <v>20.231000000000002</v>
      </c>
      <c r="L2762" s="3">
        <v>20.216000000000001</v>
      </c>
      <c r="M2762" s="3">
        <v>21.169</v>
      </c>
      <c r="N2762" s="3">
        <v>21.849</v>
      </c>
      <c r="O2762" s="3">
        <v>22.216999999999999</v>
      </c>
      <c r="P2762" s="3">
        <v>23.768999999999998</v>
      </c>
      <c r="Q2762" s="3">
        <v>22.971</v>
      </c>
      <c r="R2762" s="3">
        <v>24.13</v>
      </c>
      <c r="S2762" s="3">
        <v>25.443999999999999</v>
      </c>
      <c r="T2762" s="3">
        <v>24.433</v>
      </c>
      <c r="U2762" s="3">
        <v>24.161000000000001</v>
      </c>
      <c r="V2762" s="3">
        <v>23.77</v>
      </c>
      <c r="W2762" s="3">
        <v>22.574000000000002</v>
      </c>
      <c r="X2762" s="3">
        <v>22.334</v>
      </c>
      <c r="Y2762" s="3">
        <v>22.498000000000001</v>
      </c>
      <c r="Z2762" s="3">
        <v>22.061</v>
      </c>
      <c r="AA2762" s="3">
        <v>22.274999999999999</v>
      </c>
      <c r="AB2762" s="3">
        <v>22.631</v>
      </c>
      <c r="AC2762" s="3">
        <v>22.059000000000001</v>
      </c>
      <c r="AD2762" s="3">
        <v>22.173999999999999</v>
      </c>
      <c r="AE2762" s="3">
        <v>21.951000000000001</v>
      </c>
      <c r="AF2762" s="3">
        <v>21.805</v>
      </c>
      <c r="AG2762" s="3">
        <v>21.099</v>
      </c>
      <c r="AH2762" s="3">
        <v>23.577999999999999</v>
      </c>
      <c r="AI2762" s="3">
        <v>23.41</v>
      </c>
      <c r="AJ2762" s="3">
        <v>25.454000000000001</v>
      </c>
      <c r="AK2762" s="3">
        <v>27.498999999999999</v>
      </c>
      <c r="AL2762" s="3">
        <v>26.454999999999998</v>
      </c>
      <c r="AM2762" s="3">
        <v>23.808</v>
      </c>
      <c r="AN2762" s="3">
        <v>25.241</v>
      </c>
      <c r="AO2762" s="3">
        <v>27.184000000000001</v>
      </c>
      <c r="AP2762" s="3">
        <v>26.324999999999999</v>
      </c>
      <c r="AQ2762" s="3">
        <v>26.238</v>
      </c>
      <c r="AR2762" s="3">
        <v>26.984000000000002</v>
      </c>
      <c r="AS2762" s="3">
        <v>28.065000000000001</v>
      </c>
      <c r="AT2762" s="3">
        <v>27.748000000000001</v>
      </c>
      <c r="AU2762" s="3">
        <v>27.702999999999999</v>
      </c>
      <c r="AV2762" s="3">
        <v>27.956</v>
      </c>
      <c r="AW2762" s="3">
        <v>28.213000000000001</v>
      </c>
      <c r="AX2762" s="3">
        <v>28.263000000000002</v>
      </c>
      <c r="AY2762" s="3">
        <v>28.161999999999999</v>
      </c>
      <c r="AZ2762" s="3">
        <v>28.196999999999999</v>
      </c>
      <c r="BA2762">
        <v>28.329000000000001</v>
      </c>
      <c r="BB2762">
        <v>2017</v>
      </c>
    </row>
    <row r="2763" spans="1:54" hidden="1" x14ac:dyDescent="0.2">
      <c r="A2763">
        <v>134</v>
      </c>
      <c r="B2763" t="s">
        <v>500</v>
      </c>
      <c r="C2763" t="s">
        <v>303</v>
      </c>
      <c r="D2763" t="s">
        <v>65</v>
      </c>
      <c r="E2763" t="s">
        <v>300</v>
      </c>
      <c r="F2763" t="s">
        <v>302</v>
      </c>
      <c r="G2763" t="s">
        <v>295</v>
      </c>
      <c r="I2763" t="s">
        <v>1130</v>
      </c>
      <c r="J2763" s="3">
        <v>49.014000000000003</v>
      </c>
      <c r="K2763" s="3">
        <v>52.113</v>
      </c>
      <c r="L2763" s="3">
        <v>54.851999999999997</v>
      </c>
      <c r="M2763" s="3">
        <v>56.654000000000003</v>
      </c>
      <c r="N2763" s="3">
        <v>58.011000000000003</v>
      </c>
      <c r="O2763" s="3">
        <v>59.22</v>
      </c>
      <c r="P2763" s="3">
        <v>59.146000000000001</v>
      </c>
      <c r="Q2763" s="3">
        <v>59.289000000000001</v>
      </c>
      <c r="R2763" s="3">
        <v>60.043999999999997</v>
      </c>
      <c r="S2763" s="3">
        <v>61.713000000000001</v>
      </c>
      <c r="T2763" s="3">
        <v>63.371000000000002</v>
      </c>
      <c r="U2763" s="3">
        <v>65.572000000000003</v>
      </c>
      <c r="V2763" s="3">
        <v>68.881</v>
      </c>
      <c r="W2763" s="3">
        <v>71.963999999999999</v>
      </c>
      <c r="X2763" s="3">
        <v>73.918999999999997</v>
      </c>
      <c r="Y2763" s="3">
        <v>75.2</v>
      </c>
      <c r="Z2763" s="3">
        <v>76.158000000000001</v>
      </c>
      <c r="AA2763" s="3">
        <v>77.325000000000003</v>
      </c>
      <c r="AB2763" s="3">
        <v>77.792000000000002</v>
      </c>
      <c r="AC2763" s="3">
        <v>78.292000000000002</v>
      </c>
      <c r="AD2763" s="3">
        <v>79.358000000000004</v>
      </c>
      <c r="AE2763" s="3">
        <v>80.875</v>
      </c>
      <c r="AF2763" s="3">
        <v>81.966999999999999</v>
      </c>
      <c r="AG2763" s="3">
        <v>82.808000000000007</v>
      </c>
      <c r="AH2763" s="3">
        <v>84.292000000000002</v>
      </c>
      <c r="AI2763" s="3">
        <v>85.933000000000007</v>
      </c>
      <c r="AJ2763" s="3">
        <v>87.483000000000004</v>
      </c>
      <c r="AK2763" s="3">
        <v>89.457999999999998</v>
      </c>
      <c r="AL2763" s="3">
        <v>91.917000000000002</v>
      </c>
      <c r="AM2763" s="3">
        <v>92.125</v>
      </c>
      <c r="AN2763" s="3">
        <v>93.191999999999993</v>
      </c>
      <c r="AO2763" s="3">
        <v>95.507999999999996</v>
      </c>
      <c r="AP2763" s="3">
        <v>97.533000000000001</v>
      </c>
      <c r="AQ2763" s="3">
        <v>99.091999999999999</v>
      </c>
      <c r="AR2763" s="3">
        <v>99.858000000000004</v>
      </c>
      <c r="AS2763" s="3">
        <v>99.992000000000004</v>
      </c>
      <c r="AT2763" s="3">
        <v>100.358</v>
      </c>
      <c r="AU2763" s="3">
        <v>102.083</v>
      </c>
      <c r="AV2763" s="3">
        <v>103.74299999999999</v>
      </c>
      <c r="AW2763" s="3">
        <v>105.47199999999999</v>
      </c>
      <c r="AX2763" s="3">
        <v>107.733</v>
      </c>
      <c r="AY2763" s="3">
        <v>110.334</v>
      </c>
      <c r="AZ2763" s="3">
        <v>113.181</v>
      </c>
      <c r="BA2763">
        <v>116.258</v>
      </c>
      <c r="BB2763">
        <v>2017</v>
      </c>
    </row>
    <row r="2764" spans="1:54" hidden="1" x14ac:dyDescent="0.2">
      <c r="A2764">
        <v>134</v>
      </c>
      <c r="B2764" t="s">
        <v>500</v>
      </c>
      <c r="C2764" t="s">
        <v>301</v>
      </c>
      <c r="D2764" t="s">
        <v>65</v>
      </c>
      <c r="E2764" t="s">
        <v>300</v>
      </c>
      <c r="F2764" t="s">
        <v>299</v>
      </c>
      <c r="G2764" t="s">
        <v>275</v>
      </c>
      <c r="I2764" t="s">
        <v>298</v>
      </c>
      <c r="J2764" s="3">
        <v>5.4470000000000001</v>
      </c>
      <c r="K2764" s="3">
        <v>6.3239999999999998</v>
      </c>
      <c r="L2764" s="3">
        <v>5.2560000000000002</v>
      </c>
      <c r="M2764" s="3">
        <v>3.2839999999999998</v>
      </c>
      <c r="N2764" s="3">
        <v>2.3959999999999999</v>
      </c>
      <c r="O2764" s="3">
        <v>2.0840000000000001</v>
      </c>
      <c r="P2764" s="3">
        <v>-0.125</v>
      </c>
      <c r="Q2764" s="3">
        <v>0.24199999999999999</v>
      </c>
      <c r="R2764" s="3">
        <v>1.274</v>
      </c>
      <c r="S2764" s="3">
        <v>2.778</v>
      </c>
      <c r="T2764" s="3">
        <v>2.6869999999999998</v>
      </c>
      <c r="U2764" s="3">
        <v>3.4740000000000002</v>
      </c>
      <c r="V2764" s="3">
        <v>5.0460000000000003</v>
      </c>
      <c r="W2764" s="3">
        <v>4.476</v>
      </c>
      <c r="X2764" s="3">
        <v>2.7170000000000001</v>
      </c>
      <c r="Y2764" s="3">
        <v>1.7330000000000001</v>
      </c>
      <c r="Z2764" s="3">
        <v>1.274</v>
      </c>
      <c r="AA2764" s="3">
        <v>1.532</v>
      </c>
      <c r="AB2764" s="3">
        <v>0.60399999999999998</v>
      </c>
      <c r="AC2764" s="3">
        <v>0.64300000000000002</v>
      </c>
      <c r="AD2764" s="3">
        <v>1.3620000000000001</v>
      </c>
      <c r="AE2764" s="3">
        <v>1.911</v>
      </c>
      <c r="AF2764" s="3">
        <v>1.35</v>
      </c>
      <c r="AG2764" s="3">
        <v>1.0269999999999999</v>
      </c>
      <c r="AH2764" s="3">
        <v>1.7909999999999999</v>
      </c>
      <c r="AI2764" s="3">
        <v>1.948</v>
      </c>
      <c r="AJ2764" s="3">
        <v>1.804</v>
      </c>
      <c r="AK2764" s="3">
        <v>2.258</v>
      </c>
      <c r="AL2764" s="3">
        <v>2.7480000000000002</v>
      </c>
      <c r="AM2764" s="3">
        <v>0.22700000000000001</v>
      </c>
      <c r="AN2764" s="3">
        <v>1.1579999999999999</v>
      </c>
      <c r="AO2764" s="3">
        <v>2.4860000000000002</v>
      </c>
      <c r="AP2764" s="3">
        <v>2.12</v>
      </c>
      <c r="AQ2764" s="3">
        <v>1.5980000000000001</v>
      </c>
      <c r="AR2764" s="3">
        <v>0.77400000000000002</v>
      </c>
      <c r="AS2764" s="3">
        <v>0.13400000000000001</v>
      </c>
      <c r="AT2764" s="3">
        <v>0.36699999999999999</v>
      </c>
      <c r="AU2764" s="3">
        <v>1.7190000000000001</v>
      </c>
      <c r="AV2764" s="3">
        <v>1.6259999999999999</v>
      </c>
      <c r="AW2764" s="3">
        <v>1.667</v>
      </c>
      <c r="AX2764" s="3">
        <v>2.1440000000000001</v>
      </c>
      <c r="AY2764" s="3">
        <v>2.415</v>
      </c>
      <c r="AZ2764" s="3">
        <v>2.58</v>
      </c>
      <c r="BA2764">
        <v>2.7189999999999999</v>
      </c>
      <c r="BB2764">
        <v>2017</v>
      </c>
    </row>
    <row r="2765" spans="1:54" hidden="1" x14ac:dyDescent="0.2">
      <c r="A2765">
        <v>134</v>
      </c>
      <c r="B2765" t="s">
        <v>500</v>
      </c>
      <c r="C2765" t="s">
        <v>297</v>
      </c>
      <c r="D2765" t="s">
        <v>65</v>
      </c>
      <c r="E2765" t="s">
        <v>293</v>
      </c>
      <c r="F2765" t="s">
        <v>296</v>
      </c>
      <c r="G2765" t="s">
        <v>295</v>
      </c>
      <c r="I2765" t="s">
        <v>1130</v>
      </c>
      <c r="J2765" s="3" t="s">
        <v>215</v>
      </c>
      <c r="K2765" s="3" t="s">
        <v>215</v>
      </c>
      <c r="L2765" s="3" t="s">
        <v>215</v>
      </c>
      <c r="M2765" s="3" t="s">
        <v>215</v>
      </c>
      <c r="N2765" s="3" t="s">
        <v>215</v>
      </c>
      <c r="O2765" s="3" t="s">
        <v>215</v>
      </c>
      <c r="P2765" s="3" t="s">
        <v>215</v>
      </c>
      <c r="Q2765" s="3" t="s">
        <v>215</v>
      </c>
      <c r="R2765" s="3" t="s">
        <v>215</v>
      </c>
      <c r="S2765" s="3" t="s">
        <v>215</v>
      </c>
      <c r="T2765" s="3" t="s">
        <v>215</v>
      </c>
      <c r="U2765" s="3">
        <v>67.42</v>
      </c>
      <c r="V2765" s="3">
        <v>69.644999999999996</v>
      </c>
      <c r="W2765" s="3">
        <v>72.569999999999993</v>
      </c>
      <c r="X2765" s="3">
        <v>74.384</v>
      </c>
      <c r="Y2765" s="3">
        <v>75.5</v>
      </c>
      <c r="Z2765" s="3">
        <v>76.599999999999994</v>
      </c>
      <c r="AA2765" s="3">
        <v>77.599999999999994</v>
      </c>
      <c r="AB2765" s="3">
        <v>77.8</v>
      </c>
      <c r="AC2765" s="3">
        <v>78.8</v>
      </c>
      <c r="AD2765" s="3">
        <v>80.400000000000006</v>
      </c>
      <c r="AE2765" s="3">
        <v>81.5</v>
      </c>
      <c r="AF2765" s="3">
        <v>82.4</v>
      </c>
      <c r="AG2765" s="3">
        <v>83.2</v>
      </c>
      <c r="AH2765" s="3">
        <v>85</v>
      </c>
      <c r="AI2765" s="3">
        <v>86.9</v>
      </c>
      <c r="AJ2765" s="3">
        <v>88.1</v>
      </c>
      <c r="AK2765" s="3">
        <v>90.7</v>
      </c>
      <c r="AL2765" s="3">
        <v>91.7</v>
      </c>
      <c r="AM2765" s="3">
        <v>92.6</v>
      </c>
      <c r="AN2765" s="3">
        <v>94.2</v>
      </c>
      <c r="AO2765" s="3">
        <v>96.4</v>
      </c>
      <c r="AP2765" s="3">
        <v>98.3</v>
      </c>
      <c r="AQ2765" s="3">
        <v>99.7</v>
      </c>
      <c r="AR2765" s="3">
        <v>99.6</v>
      </c>
      <c r="AS2765" s="3">
        <v>99.8</v>
      </c>
      <c r="AT2765" s="3">
        <v>101.4</v>
      </c>
      <c r="AU2765" s="3">
        <v>103</v>
      </c>
      <c r="AV2765" s="3">
        <v>104.607</v>
      </c>
      <c r="AW2765" s="3">
        <v>106.602</v>
      </c>
      <c r="AX2765" s="3">
        <v>109.033</v>
      </c>
      <c r="AY2765" s="3">
        <v>111.75700000000001</v>
      </c>
      <c r="AZ2765" s="3">
        <v>114.71899999999999</v>
      </c>
      <c r="BA2765">
        <v>117.839</v>
      </c>
      <c r="BB2765">
        <v>2017</v>
      </c>
    </row>
    <row r="2766" spans="1:54" hidden="1" x14ac:dyDescent="0.2">
      <c r="A2766">
        <v>134</v>
      </c>
      <c r="B2766" t="s">
        <v>500</v>
      </c>
      <c r="C2766" t="s">
        <v>294</v>
      </c>
      <c r="D2766" t="s">
        <v>65</v>
      </c>
      <c r="E2766" t="s">
        <v>293</v>
      </c>
      <c r="F2766" t="s">
        <v>292</v>
      </c>
      <c r="G2766" t="s">
        <v>275</v>
      </c>
      <c r="I2766" t="s">
        <v>291</v>
      </c>
      <c r="J2766" s="3" t="s">
        <v>215</v>
      </c>
      <c r="K2766" s="3" t="s">
        <v>215</v>
      </c>
      <c r="L2766" s="3" t="s">
        <v>215</v>
      </c>
      <c r="M2766" s="3" t="s">
        <v>215</v>
      </c>
      <c r="N2766" s="3" t="s">
        <v>215</v>
      </c>
      <c r="O2766" s="3" t="s">
        <v>215</v>
      </c>
      <c r="P2766" s="3" t="s">
        <v>215</v>
      </c>
      <c r="Q2766" s="3" t="s">
        <v>215</v>
      </c>
      <c r="R2766" s="3" t="s">
        <v>215</v>
      </c>
      <c r="S2766" s="3" t="s">
        <v>215</v>
      </c>
      <c r="T2766" s="3" t="s">
        <v>215</v>
      </c>
      <c r="U2766" s="3" t="s">
        <v>215</v>
      </c>
      <c r="V2766" s="3">
        <v>3.3</v>
      </c>
      <c r="W2766" s="3">
        <v>4.2</v>
      </c>
      <c r="X2766" s="3">
        <v>2.5</v>
      </c>
      <c r="Y2766" s="3">
        <v>1.5</v>
      </c>
      <c r="Z2766" s="3">
        <v>1.4570000000000001</v>
      </c>
      <c r="AA2766" s="3">
        <v>1.3049999999999999</v>
      </c>
      <c r="AB2766" s="3">
        <v>0.25800000000000001</v>
      </c>
      <c r="AC2766" s="3">
        <v>1.2849999999999999</v>
      </c>
      <c r="AD2766" s="3">
        <v>2.0299999999999998</v>
      </c>
      <c r="AE2766" s="3">
        <v>1.3680000000000001</v>
      </c>
      <c r="AF2766" s="3">
        <v>1.1040000000000001</v>
      </c>
      <c r="AG2766" s="3">
        <v>0.97099999999999997</v>
      </c>
      <c r="AH2766" s="3">
        <v>2.1629999999999998</v>
      </c>
      <c r="AI2766" s="3">
        <v>2.2349999999999999</v>
      </c>
      <c r="AJ2766" s="3">
        <v>1.381</v>
      </c>
      <c r="AK2766" s="3">
        <v>2.9510000000000001</v>
      </c>
      <c r="AL2766" s="3">
        <v>1.103</v>
      </c>
      <c r="AM2766" s="3">
        <v>0.98099999999999998</v>
      </c>
      <c r="AN2766" s="3">
        <v>1.728</v>
      </c>
      <c r="AO2766" s="3">
        <v>2.335</v>
      </c>
      <c r="AP2766" s="3">
        <v>1.9710000000000001</v>
      </c>
      <c r="AQ2766" s="3">
        <v>1.4239999999999999</v>
      </c>
      <c r="AR2766" s="3">
        <v>-0.1</v>
      </c>
      <c r="AS2766" s="3">
        <v>0.20100000000000001</v>
      </c>
      <c r="AT2766" s="3">
        <v>1.603</v>
      </c>
      <c r="AU2766" s="3">
        <v>1.5780000000000001</v>
      </c>
      <c r="AV2766" s="3">
        <v>1.56</v>
      </c>
      <c r="AW2766" s="3">
        <v>1.907</v>
      </c>
      <c r="AX2766" s="3">
        <v>2.2810000000000001</v>
      </c>
      <c r="AY2766" s="3">
        <v>2.4980000000000002</v>
      </c>
      <c r="AZ2766" s="3">
        <v>2.6509999999999998</v>
      </c>
      <c r="BA2766">
        <v>2.7189999999999999</v>
      </c>
      <c r="BB2766">
        <v>2017</v>
      </c>
    </row>
    <row r="2767" spans="1:54" hidden="1" x14ac:dyDescent="0.2">
      <c r="A2767">
        <v>134</v>
      </c>
      <c r="B2767" t="s">
        <v>500</v>
      </c>
      <c r="C2767" t="s">
        <v>290</v>
      </c>
      <c r="D2767" t="s">
        <v>65</v>
      </c>
      <c r="E2767" t="s">
        <v>289</v>
      </c>
      <c r="G2767" t="s">
        <v>288</v>
      </c>
    </row>
    <row r="2768" spans="1:54" hidden="1" x14ac:dyDescent="0.2">
      <c r="A2768">
        <v>134</v>
      </c>
      <c r="B2768" t="s">
        <v>500</v>
      </c>
      <c r="C2768" t="s">
        <v>287</v>
      </c>
      <c r="D2768" t="s">
        <v>65</v>
      </c>
      <c r="E2768" t="s">
        <v>286</v>
      </c>
      <c r="F2768" t="s">
        <v>285</v>
      </c>
      <c r="G2768" t="s">
        <v>275</v>
      </c>
      <c r="I2768" t="s">
        <v>1131</v>
      </c>
      <c r="J2768" s="3">
        <v>3.0870000000000002</v>
      </c>
      <c r="K2768" s="3">
        <v>-2.9609999999999999</v>
      </c>
      <c r="L2768" s="3">
        <v>-0.75800000000000001</v>
      </c>
      <c r="M2768" s="3">
        <v>2.6779999999999999</v>
      </c>
      <c r="N2768" s="3">
        <v>5.2750000000000004</v>
      </c>
      <c r="O2768" s="3">
        <v>4.0339999999999998</v>
      </c>
      <c r="P2768" s="3">
        <v>3.2330000000000001</v>
      </c>
      <c r="Q2768" s="3">
        <v>4.5839999999999996</v>
      </c>
      <c r="R2768" s="3">
        <v>5.4669999999999996</v>
      </c>
      <c r="S2768" s="3">
        <v>8.5920000000000005</v>
      </c>
      <c r="T2768" s="3">
        <v>10.768000000000001</v>
      </c>
      <c r="U2768" s="3">
        <v>9.5280000000000005</v>
      </c>
      <c r="V2768" s="3">
        <v>3.1469999999999998</v>
      </c>
      <c r="W2768" s="3">
        <v>-6.548</v>
      </c>
      <c r="X2768" s="3">
        <v>8.2110000000000003</v>
      </c>
      <c r="Y2768" s="3">
        <v>7.08</v>
      </c>
      <c r="Z2768" s="3">
        <v>4.0119999999999996</v>
      </c>
      <c r="AA2768" s="3">
        <v>9.0950000000000006</v>
      </c>
      <c r="AB2768" s="3">
        <v>9.3629999999999995</v>
      </c>
      <c r="AC2768" s="3">
        <v>8.8469999999999995</v>
      </c>
      <c r="AD2768" s="3">
        <v>10.875</v>
      </c>
      <c r="AE2768" s="3">
        <v>0.85099999999999998</v>
      </c>
      <c r="AF2768" s="3">
        <v>-2.54</v>
      </c>
      <c r="AG2768" s="3">
        <v>5.72</v>
      </c>
      <c r="AH2768" s="3">
        <v>7.9390000000000001</v>
      </c>
      <c r="AI2768" s="3">
        <v>5.7720000000000002</v>
      </c>
      <c r="AJ2768" s="3">
        <v>11.129</v>
      </c>
      <c r="AK2768" s="3">
        <v>6.2439999999999998</v>
      </c>
      <c r="AL2768" s="3">
        <v>2.2370000000000001</v>
      </c>
      <c r="AM2768" s="3">
        <v>-9.5990000000000002</v>
      </c>
      <c r="AN2768" s="3">
        <v>12.851000000000001</v>
      </c>
      <c r="AO2768" s="3">
        <v>7.024</v>
      </c>
      <c r="AP2768" s="3">
        <v>-6.9000000000000006E-2</v>
      </c>
      <c r="AQ2768" s="3">
        <v>2.976</v>
      </c>
      <c r="AR2768" s="3">
        <v>3.5819999999999999</v>
      </c>
      <c r="AS2768" s="3">
        <v>5.5990000000000002</v>
      </c>
      <c r="AT2768" s="3">
        <v>3.9119999999999999</v>
      </c>
      <c r="AU2768" s="3">
        <v>5.14</v>
      </c>
      <c r="AV2768" s="3">
        <v>6.1429999999999998</v>
      </c>
      <c r="AW2768" s="3">
        <v>5.3970000000000002</v>
      </c>
      <c r="AX2768" s="3">
        <v>5.0999999999999996</v>
      </c>
      <c r="AY2768" s="3">
        <v>4.9000000000000004</v>
      </c>
      <c r="AZ2768" s="3">
        <v>4.7</v>
      </c>
      <c r="BA2768">
        <v>4.5999999999999996</v>
      </c>
      <c r="BB2768">
        <v>2017</v>
      </c>
    </row>
    <row r="2769" spans="1:54" hidden="1" x14ac:dyDescent="0.2">
      <c r="A2769">
        <v>134</v>
      </c>
      <c r="B2769" t="s">
        <v>500</v>
      </c>
      <c r="C2769" t="s">
        <v>284</v>
      </c>
      <c r="D2769" t="s">
        <v>65</v>
      </c>
      <c r="E2769" t="s">
        <v>283</v>
      </c>
      <c r="F2769" t="s">
        <v>282</v>
      </c>
      <c r="G2769" t="s">
        <v>275</v>
      </c>
      <c r="I2769" t="s">
        <v>1131</v>
      </c>
      <c r="J2769" s="3">
        <v>3.7269999999999999</v>
      </c>
      <c r="K2769" s="3">
        <v>-4.4219999999999997</v>
      </c>
      <c r="L2769" s="3">
        <v>-0.46500000000000002</v>
      </c>
      <c r="M2769" s="3">
        <v>3.746</v>
      </c>
      <c r="N2769" s="3">
        <v>6.2560000000000002</v>
      </c>
      <c r="O2769" s="3">
        <v>4.5549999999999997</v>
      </c>
      <c r="P2769" s="3">
        <v>4.2220000000000004</v>
      </c>
      <c r="Q2769" s="3">
        <v>5.2110000000000003</v>
      </c>
      <c r="R2769" s="3">
        <v>5.9080000000000004</v>
      </c>
      <c r="S2769" s="3">
        <v>9.3070000000000004</v>
      </c>
      <c r="T2769" s="3">
        <v>11.368</v>
      </c>
      <c r="U2769" s="3">
        <v>13.992000000000001</v>
      </c>
      <c r="V2769" s="3">
        <v>2.02</v>
      </c>
      <c r="W2769" s="3">
        <v>-9.1319999999999997</v>
      </c>
      <c r="X2769" s="3">
        <v>8.5679999999999996</v>
      </c>
      <c r="Y2769" s="3">
        <v>6.9870000000000001</v>
      </c>
      <c r="Z2769" s="3">
        <v>3.9980000000000002</v>
      </c>
      <c r="AA2769" s="3">
        <v>9.4619999999999997</v>
      </c>
      <c r="AB2769" s="3">
        <v>11.06</v>
      </c>
      <c r="AC2769" s="3">
        <v>8.7829999999999995</v>
      </c>
      <c r="AD2769" s="3">
        <v>11.105</v>
      </c>
      <c r="AE2769" s="3">
        <v>-8.1000000000000003E-2</v>
      </c>
      <c r="AF2769" s="3">
        <v>-2.16</v>
      </c>
      <c r="AG2769" s="3">
        <v>7.3959999999999999</v>
      </c>
      <c r="AH2769" s="3">
        <v>8.5229999999999997</v>
      </c>
      <c r="AI2769" s="3">
        <v>6.5129999999999999</v>
      </c>
      <c r="AJ2769" s="3">
        <v>13.029</v>
      </c>
      <c r="AK2769" s="3">
        <v>6.7789999999999999</v>
      </c>
      <c r="AL2769" s="3">
        <v>2.516</v>
      </c>
      <c r="AM2769" s="3">
        <v>-10.090999999999999</v>
      </c>
      <c r="AN2769" s="3">
        <v>14.195</v>
      </c>
      <c r="AO2769" s="3">
        <v>7.867</v>
      </c>
      <c r="AP2769" s="3">
        <v>-1.41</v>
      </c>
      <c r="AQ2769" s="3">
        <v>2.1019999999999999</v>
      </c>
      <c r="AR2769" s="3">
        <v>4.5979999999999999</v>
      </c>
      <c r="AS2769" s="3">
        <v>5.79</v>
      </c>
      <c r="AT2769" s="3">
        <v>3.7709999999999999</v>
      </c>
      <c r="AU2769" s="3">
        <v>5.8520000000000003</v>
      </c>
      <c r="AV2769" s="3">
        <v>6.1989999999999998</v>
      </c>
      <c r="AW2769" s="3">
        <v>5.3970000000000002</v>
      </c>
      <c r="AX2769" s="3">
        <v>5.0999999999999996</v>
      </c>
      <c r="AY2769" s="3">
        <v>4.9000000000000004</v>
      </c>
      <c r="AZ2769" s="3">
        <v>4.7</v>
      </c>
      <c r="BA2769">
        <v>4.5999999999999996</v>
      </c>
      <c r="BB2769">
        <v>2017</v>
      </c>
    </row>
    <row r="2770" spans="1:54" hidden="1" x14ac:dyDescent="0.2">
      <c r="A2770">
        <v>134</v>
      </c>
      <c r="B2770" t="s">
        <v>500</v>
      </c>
      <c r="C2770" t="s">
        <v>281</v>
      </c>
      <c r="D2770" t="s">
        <v>65</v>
      </c>
      <c r="E2770" t="s">
        <v>280</v>
      </c>
      <c r="F2770" t="s">
        <v>279</v>
      </c>
      <c r="G2770" t="s">
        <v>275</v>
      </c>
      <c r="I2770" t="s">
        <v>1131</v>
      </c>
      <c r="J2770" s="3">
        <v>5.4320000000000004</v>
      </c>
      <c r="K2770" s="3">
        <v>7.2119999999999997</v>
      </c>
      <c r="L2770" s="3">
        <v>3.742</v>
      </c>
      <c r="M2770" s="3">
        <v>-0.50800000000000001</v>
      </c>
      <c r="N2770" s="3">
        <v>8.8520000000000003</v>
      </c>
      <c r="O2770" s="3">
        <v>7.4459999999999997</v>
      </c>
      <c r="P2770" s="3">
        <v>-1.2</v>
      </c>
      <c r="Q2770" s="3">
        <v>0.746</v>
      </c>
      <c r="R2770" s="3">
        <v>5.665</v>
      </c>
      <c r="S2770" s="3">
        <v>10.286</v>
      </c>
      <c r="T2770" s="3">
        <v>11.342000000000001</v>
      </c>
      <c r="U2770" s="3">
        <v>14.2</v>
      </c>
      <c r="V2770" s="3">
        <v>-0.35299999999999998</v>
      </c>
      <c r="W2770" s="3">
        <v>-5.9459999999999997</v>
      </c>
      <c r="X2770" s="3">
        <v>7.843</v>
      </c>
      <c r="Y2770" s="3">
        <v>6.5709999999999997</v>
      </c>
      <c r="Z2770" s="3">
        <v>5.8819999999999997</v>
      </c>
      <c r="AA2770" s="3">
        <v>12.263999999999999</v>
      </c>
      <c r="AB2770" s="3">
        <v>7.6909999999999998</v>
      </c>
      <c r="AC2770" s="3">
        <v>5.3559999999999999</v>
      </c>
      <c r="AD2770" s="3">
        <v>13.815</v>
      </c>
      <c r="AE2770" s="3">
        <v>5.7080000000000002</v>
      </c>
      <c r="AF2770" s="3">
        <v>4.2480000000000002</v>
      </c>
      <c r="AG2770" s="3">
        <v>1.917</v>
      </c>
      <c r="AH2770" s="3">
        <v>11.446</v>
      </c>
      <c r="AI2770" s="3">
        <v>6.6550000000000002</v>
      </c>
      <c r="AJ2770" s="3">
        <v>12.282999999999999</v>
      </c>
      <c r="AK2770" s="3">
        <v>9.3070000000000004</v>
      </c>
      <c r="AL2770" s="3">
        <v>1.9390000000000001</v>
      </c>
      <c r="AM2770" s="3">
        <v>-14.268000000000001</v>
      </c>
      <c r="AN2770" s="3">
        <v>14.532999999999999</v>
      </c>
      <c r="AO2770" s="3">
        <v>8.2829999999999995</v>
      </c>
      <c r="AP2770" s="3">
        <v>2.8210000000000002</v>
      </c>
      <c r="AQ2770" s="3">
        <v>1.71</v>
      </c>
      <c r="AR2770" s="3">
        <v>4.6390000000000002</v>
      </c>
      <c r="AS2770" s="3">
        <v>5.2329999999999997</v>
      </c>
      <c r="AT2770" s="3">
        <v>2.6309999999999998</v>
      </c>
      <c r="AU2770" s="3">
        <v>4.657</v>
      </c>
      <c r="AV2770" s="3">
        <v>6.1159999999999997</v>
      </c>
      <c r="AW2770" s="3">
        <v>4.9560000000000004</v>
      </c>
      <c r="AX2770" s="3">
        <v>4.3010000000000002</v>
      </c>
      <c r="AY2770" s="3">
        <v>4</v>
      </c>
      <c r="AZ2770" s="3">
        <v>3.9</v>
      </c>
      <c r="BA2770">
        <v>3.8</v>
      </c>
      <c r="BB2770">
        <v>2017</v>
      </c>
    </row>
    <row r="2771" spans="1:54" hidden="1" x14ac:dyDescent="0.2">
      <c r="A2771">
        <v>134</v>
      </c>
      <c r="B2771" t="s">
        <v>500</v>
      </c>
      <c r="C2771" t="s">
        <v>278</v>
      </c>
      <c r="D2771" t="s">
        <v>65</v>
      </c>
      <c r="E2771" t="s">
        <v>277</v>
      </c>
      <c r="F2771" t="s">
        <v>276</v>
      </c>
      <c r="G2771" t="s">
        <v>275</v>
      </c>
      <c r="I2771" t="s">
        <v>1131</v>
      </c>
      <c r="J2771" s="3">
        <v>5.3339999999999996</v>
      </c>
      <c r="K2771" s="3">
        <v>7.2359999999999998</v>
      </c>
      <c r="L2771" s="3">
        <v>3.7309999999999999</v>
      </c>
      <c r="M2771" s="3">
        <v>-0.48699999999999999</v>
      </c>
      <c r="N2771" s="3">
        <v>9.1530000000000005</v>
      </c>
      <c r="O2771" s="3">
        <v>7.6360000000000001</v>
      </c>
      <c r="P2771" s="3">
        <v>-0.81699999999999995</v>
      </c>
      <c r="Q2771" s="3">
        <v>1.1140000000000001</v>
      </c>
      <c r="R2771" s="3">
        <v>6.4279999999999999</v>
      </c>
      <c r="S2771" s="3">
        <v>10.375</v>
      </c>
      <c r="T2771" s="3">
        <v>7.5229999999999997</v>
      </c>
      <c r="U2771" s="3">
        <v>10.715</v>
      </c>
      <c r="V2771" s="3">
        <v>-0.156</v>
      </c>
      <c r="W2771" s="3">
        <v>-6.4859999999999998</v>
      </c>
      <c r="X2771" s="3">
        <v>9.3889999999999993</v>
      </c>
      <c r="Y2771" s="3">
        <v>6.6740000000000004</v>
      </c>
      <c r="Z2771" s="3">
        <v>5.8650000000000002</v>
      </c>
      <c r="AA2771" s="3">
        <v>11.693</v>
      </c>
      <c r="AB2771" s="3">
        <v>7.7359999999999998</v>
      </c>
      <c r="AC2771" s="3">
        <v>5.9180000000000001</v>
      </c>
      <c r="AD2771" s="3">
        <v>13.759</v>
      </c>
      <c r="AE2771" s="3">
        <v>6.1230000000000002</v>
      </c>
      <c r="AF2771" s="3">
        <v>3.1019999999999999</v>
      </c>
      <c r="AG2771" s="3">
        <v>2.395</v>
      </c>
      <c r="AH2771" s="3">
        <v>10.952999999999999</v>
      </c>
      <c r="AI2771" s="3">
        <v>7.0960000000000001</v>
      </c>
      <c r="AJ2771" s="3">
        <v>12.304</v>
      </c>
      <c r="AK2771" s="3">
        <v>9.8989999999999991</v>
      </c>
      <c r="AL2771" s="3">
        <v>1.355</v>
      </c>
      <c r="AM2771" s="3">
        <v>-16.687000000000001</v>
      </c>
      <c r="AN2771" s="3">
        <v>16.393999999999998</v>
      </c>
      <c r="AO2771" s="3">
        <v>8.8170000000000002</v>
      </c>
      <c r="AP2771" s="3">
        <v>2.427</v>
      </c>
      <c r="AQ2771" s="3">
        <v>1.212</v>
      </c>
      <c r="AR2771" s="3">
        <v>4.1319999999999997</v>
      </c>
      <c r="AS2771" s="3">
        <v>4.7910000000000004</v>
      </c>
      <c r="AT2771" s="3">
        <v>2.2930000000000001</v>
      </c>
      <c r="AU2771" s="3">
        <v>5.0259999999999998</v>
      </c>
      <c r="AV2771" s="3">
        <v>6.17</v>
      </c>
      <c r="AW2771" s="3">
        <v>4.9560000000000004</v>
      </c>
      <c r="AX2771" s="3">
        <v>4.2</v>
      </c>
      <c r="AY2771" s="3">
        <v>4</v>
      </c>
      <c r="AZ2771" s="3">
        <v>3.9</v>
      </c>
      <c r="BA2771">
        <v>3.8</v>
      </c>
      <c r="BB2771">
        <v>2017</v>
      </c>
    </row>
    <row r="2772" spans="1:54" hidden="1" x14ac:dyDescent="0.2">
      <c r="A2772">
        <v>134</v>
      </c>
      <c r="B2772" t="s">
        <v>500</v>
      </c>
      <c r="C2772" t="s">
        <v>274</v>
      </c>
      <c r="D2772" t="s">
        <v>65</v>
      </c>
      <c r="E2772" t="s">
        <v>273</v>
      </c>
      <c r="F2772" t="s">
        <v>272</v>
      </c>
      <c r="G2772" t="s">
        <v>271</v>
      </c>
      <c r="I2772" t="s">
        <v>1132</v>
      </c>
      <c r="J2772" s="3">
        <v>3.359</v>
      </c>
      <c r="K2772" s="3">
        <v>4.8310000000000004</v>
      </c>
      <c r="L2772" s="3">
        <v>6.734</v>
      </c>
      <c r="M2772" s="3">
        <v>8.0990000000000002</v>
      </c>
      <c r="N2772" s="3">
        <v>8.0579999999999998</v>
      </c>
      <c r="O2772" s="3">
        <v>8.1240000000000006</v>
      </c>
      <c r="P2772" s="3">
        <v>7.8339999999999996</v>
      </c>
      <c r="Q2772" s="3">
        <v>7.843</v>
      </c>
      <c r="R2772" s="3">
        <v>7.7350000000000003</v>
      </c>
      <c r="S2772" s="3">
        <v>6.79</v>
      </c>
      <c r="T2772" s="3">
        <v>6.1550000000000002</v>
      </c>
      <c r="U2772" s="3">
        <v>5.47</v>
      </c>
      <c r="V2772" s="3">
        <v>6.5919999999999996</v>
      </c>
      <c r="W2772" s="3">
        <v>7.7750000000000004</v>
      </c>
      <c r="X2772" s="3">
        <v>8.4250000000000007</v>
      </c>
      <c r="Y2772" s="3">
        <v>8.2330000000000005</v>
      </c>
      <c r="Z2772" s="3">
        <v>8.9079999999999995</v>
      </c>
      <c r="AA2772" s="3">
        <v>9.6579999999999995</v>
      </c>
      <c r="AB2772" s="3">
        <v>9.3829999999999991</v>
      </c>
      <c r="AC2772" s="3">
        <v>8.5579999999999998</v>
      </c>
      <c r="AD2772" s="3">
        <v>7.95</v>
      </c>
      <c r="AE2772" s="3">
        <v>7.8</v>
      </c>
      <c r="AF2772" s="3">
        <v>8.6</v>
      </c>
      <c r="AG2772" s="3">
        <v>9.7080000000000002</v>
      </c>
      <c r="AH2772" s="3">
        <v>10.333</v>
      </c>
      <c r="AI2772" s="3">
        <v>11.007999999999999</v>
      </c>
      <c r="AJ2772" s="3">
        <v>10.042</v>
      </c>
      <c r="AK2772" s="3">
        <v>8.5749999999999993</v>
      </c>
      <c r="AL2772" s="3">
        <v>7.383</v>
      </c>
      <c r="AM2772" s="3">
        <v>7.6669999999999998</v>
      </c>
      <c r="AN2772" s="3">
        <v>6.9329999999999998</v>
      </c>
      <c r="AO2772" s="3">
        <v>5.8579999999999997</v>
      </c>
      <c r="AP2772" s="3">
        <v>5.367</v>
      </c>
      <c r="AQ2772" s="3">
        <v>5.242</v>
      </c>
      <c r="AR2772" s="3">
        <v>5.008</v>
      </c>
      <c r="AS2772" s="3">
        <v>4.617</v>
      </c>
      <c r="AT2772" s="3">
        <v>4.1669999999999998</v>
      </c>
      <c r="AU2772" s="3">
        <v>3.758</v>
      </c>
      <c r="AV2772" s="3">
        <v>3.6120000000000001</v>
      </c>
      <c r="AW2772" s="3">
        <v>3.548</v>
      </c>
      <c r="AX2772" s="3">
        <v>3.4940000000000002</v>
      </c>
      <c r="AY2772" s="3">
        <v>3.4550000000000001</v>
      </c>
      <c r="AZ2772" s="3">
        <v>3.4220000000000002</v>
      </c>
      <c r="BA2772">
        <v>3.3839999999999999</v>
      </c>
      <c r="BB2772">
        <v>2017</v>
      </c>
    </row>
    <row r="2773" spans="1:54" hidden="1" x14ac:dyDescent="0.2">
      <c r="A2773">
        <v>134</v>
      </c>
      <c r="B2773" t="s">
        <v>500</v>
      </c>
      <c r="C2773" t="s">
        <v>270</v>
      </c>
      <c r="D2773" t="s">
        <v>65</v>
      </c>
      <c r="E2773" t="s">
        <v>269</v>
      </c>
      <c r="F2773" t="s">
        <v>268</v>
      </c>
      <c r="G2773" t="s">
        <v>264</v>
      </c>
      <c r="H2773" t="s">
        <v>263</v>
      </c>
      <c r="I2773" t="s">
        <v>1132</v>
      </c>
      <c r="J2773" s="3">
        <v>34.527999999999999</v>
      </c>
      <c r="K2773" s="3">
        <v>34.491</v>
      </c>
      <c r="L2773" s="3">
        <v>34.08</v>
      </c>
      <c r="M2773" s="3">
        <v>33.594999999999999</v>
      </c>
      <c r="N2773" s="3">
        <v>33.649000000000001</v>
      </c>
      <c r="O2773" s="3">
        <v>33.899000000000001</v>
      </c>
      <c r="P2773" s="3">
        <v>34.369</v>
      </c>
      <c r="Q2773" s="3">
        <v>34.616999999999997</v>
      </c>
      <c r="R2773" s="3">
        <v>34.887</v>
      </c>
      <c r="S2773" s="3">
        <v>35.395000000000003</v>
      </c>
      <c r="T2773" s="3">
        <v>36.445999999999998</v>
      </c>
      <c r="U2773" s="3">
        <v>37.078000000000003</v>
      </c>
      <c r="V2773" s="3">
        <v>36.564</v>
      </c>
      <c r="W2773" s="3">
        <v>36.171999999999997</v>
      </c>
      <c r="X2773" s="3">
        <v>35.905000000000001</v>
      </c>
      <c r="Y2773" s="3">
        <v>35.762</v>
      </c>
      <c r="Z2773" s="3">
        <v>35.523000000000003</v>
      </c>
      <c r="AA2773" s="3">
        <v>35.302</v>
      </c>
      <c r="AB2773" s="3">
        <v>35.551000000000002</v>
      </c>
      <c r="AC2773" s="3">
        <v>35.932000000000002</v>
      </c>
      <c r="AD2773" s="3">
        <v>36.064999999999998</v>
      </c>
      <c r="AE2773" s="3">
        <v>36.186</v>
      </c>
      <c r="AF2773" s="3">
        <v>35.872999999999998</v>
      </c>
      <c r="AG2773" s="3">
        <v>35.506</v>
      </c>
      <c r="AH2773" s="3">
        <v>35.427999999999997</v>
      </c>
      <c r="AI2773" s="3">
        <v>35.673000000000002</v>
      </c>
      <c r="AJ2773" s="3">
        <v>36.380000000000003</v>
      </c>
      <c r="AK2773" s="3">
        <v>37.171999999999997</v>
      </c>
      <c r="AL2773" s="3">
        <v>37.642000000000003</v>
      </c>
      <c r="AM2773" s="3">
        <v>37.488999999999997</v>
      </c>
      <c r="AN2773" s="3">
        <v>37.758000000000003</v>
      </c>
      <c r="AO2773" s="3">
        <v>38.65</v>
      </c>
      <c r="AP2773" s="3">
        <v>39.04</v>
      </c>
      <c r="AQ2773" s="3">
        <v>39.404000000000003</v>
      </c>
      <c r="AR2773" s="3">
        <v>39.762999999999998</v>
      </c>
      <c r="AS2773" s="3">
        <v>40.073999999999998</v>
      </c>
      <c r="AT2773" s="3">
        <v>41.052999999999997</v>
      </c>
      <c r="AU2773" s="3">
        <v>41.491999999999997</v>
      </c>
      <c r="AV2773" s="3">
        <v>41.741</v>
      </c>
      <c r="AW2773" s="3">
        <v>41.887999999999998</v>
      </c>
      <c r="AX2773" s="3" t="s">
        <v>215</v>
      </c>
      <c r="AY2773" s="3" t="s">
        <v>215</v>
      </c>
      <c r="AZ2773" s="3" t="s">
        <v>215</v>
      </c>
      <c r="BA2773" t="s">
        <v>215</v>
      </c>
      <c r="BB2773">
        <v>2017</v>
      </c>
    </row>
    <row r="2774" spans="1:54" hidden="1" x14ac:dyDescent="0.2">
      <c r="A2774">
        <v>134</v>
      </c>
      <c r="B2774" t="s">
        <v>500</v>
      </c>
      <c r="C2774" t="s">
        <v>267</v>
      </c>
      <c r="D2774" t="s">
        <v>65</v>
      </c>
      <c r="E2774" t="s">
        <v>266</v>
      </c>
      <c r="F2774" t="s">
        <v>265</v>
      </c>
      <c r="G2774" t="s">
        <v>264</v>
      </c>
      <c r="H2774" t="s">
        <v>263</v>
      </c>
      <c r="I2774" t="s">
        <v>1133</v>
      </c>
      <c r="J2774" s="3">
        <v>76.843000000000004</v>
      </c>
      <c r="K2774" s="3">
        <v>76.986999999999995</v>
      </c>
      <c r="L2774" s="3">
        <v>76.933000000000007</v>
      </c>
      <c r="M2774" s="3">
        <v>76.664000000000001</v>
      </c>
      <c r="N2774" s="3">
        <v>76.355000000000004</v>
      </c>
      <c r="O2774" s="3">
        <v>76.165999999999997</v>
      </c>
      <c r="P2774" s="3">
        <v>76.218999999999994</v>
      </c>
      <c r="Q2774" s="3">
        <v>76.231999999999999</v>
      </c>
      <c r="R2774" s="3">
        <v>76.697000000000003</v>
      </c>
      <c r="S2774" s="3">
        <v>77.462999999999994</v>
      </c>
      <c r="T2774" s="3">
        <v>78.947999999999993</v>
      </c>
      <c r="U2774" s="3">
        <v>79.972999999999999</v>
      </c>
      <c r="V2774" s="3">
        <v>80.5</v>
      </c>
      <c r="W2774" s="3">
        <v>80.945999999999998</v>
      </c>
      <c r="X2774" s="3">
        <v>81.147000000000006</v>
      </c>
      <c r="Y2774" s="3">
        <v>81.308000000000007</v>
      </c>
      <c r="Z2774" s="3">
        <v>81.465999999999994</v>
      </c>
      <c r="AA2774" s="3">
        <v>81.510000000000005</v>
      </c>
      <c r="AB2774" s="3">
        <v>81.445999999999998</v>
      </c>
      <c r="AC2774" s="3">
        <v>81.423000000000002</v>
      </c>
      <c r="AD2774" s="3">
        <v>81.456999999999994</v>
      </c>
      <c r="AE2774" s="3">
        <v>81.518000000000001</v>
      </c>
      <c r="AF2774" s="3">
        <v>81.578999999999994</v>
      </c>
      <c r="AG2774" s="3">
        <v>81.549000000000007</v>
      </c>
      <c r="AH2774" s="3">
        <v>81.456999999999994</v>
      </c>
      <c r="AI2774" s="3">
        <v>81.337000000000003</v>
      </c>
      <c r="AJ2774" s="3">
        <v>81.174000000000007</v>
      </c>
      <c r="AK2774" s="3">
        <v>80.992999999999995</v>
      </c>
      <c r="AL2774" s="3">
        <v>80.763999999999996</v>
      </c>
      <c r="AM2774" s="3">
        <v>80.483000000000004</v>
      </c>
      <c r="AN2774" s="3">
        <v>80.284999999999997</v>
      </c>
      <c r="AO2774" s="3">
        <v>80.275000000000006</v>
      </c>
      <c r="AP2774" s="3">
        <v>80.426000000000002</v>
      </c>
      <c r="AQ2774" s="3">
        <v>80.646000000000001</v>
      </c>
      <c r="AR2774" s="3">
        <v>80.983000000000004</v>
      </c>
      <c r="AS2774" s="3">
        <v>81.686999999999998</v>
      </c>
      <c r="AT2774" s="3">
        <v>82.349000000000004</v>
      </c>
      <c r="AU2774" s="3">
        <v>82.712999999999994</v>
      </c>
      <c r="AV2774" s="3">
        <v>82.837999999999994</v>
      </c>
      <c r="AW2774" s="3">
        <v>82.903999999999996</v>
      </c>
      <c r="AX2774" s="3">
        <v>82.912000000000006</v>
      </c>
      <c r="AY2774" s="3">
        <v>82.861000000000004</v>
      </c>
      <c r="AZ2774" s="3">
        <v>82.8</v>
      </c>
      <c r="BA2774">
        <v>82.727999999999994</v>
      </c>
      <c r="BB2774">
        <v>2017</v>
      </c>
    </row>
    <row r="2775" spans="1:54" hidden="1" x14ac:dyDescent="0.2">
      <c r="A2775">
        <v>134</v>
      </c>
      <c r="B2775" t="s">
        <v>500</v>
      </c>
      <c r="C2775" t="s">
        <v>262</v>
      </c>
      <c r="D2775" t="s">
        <v>65</v>
      </c>
      <c r="E2775" t="s">
        <v>260</v>
      </c>
      <c r="F2775" t="s">
        <v>259</v>
      </c>
      <c r="G2775" t="s">
        <v>225</v>
      </c>
      <c r="H2775" t="s">
        <v>222</v>
      </c>
      <c r="I2775" t="s">
        <v>1134</v>
      </c>
      <c r="J2775" s="3" t="s">
        <v>215</v>
      </c>
      <c r="K2775" s="3" t="s">
        <v>215</v>
      </c>
      <c r="L2775" s="3" t="s">
        <v>215</v>
      </c>
      <c r="M2775" s="3" t="s">
        <v>215</v>
      </c>
      <c r="N2775" s="3" t="s">
        <v>215</v>
      </c>
      <c r="O2775" s="3" t="s">
        <v>215</v>
      </c>
      <c r="P2775" s="3" t="s">
        <v>215</v>
      </c>
      <c r="Q2775" s="3" t="s">
        <v>215</v>
      </c>
      <c r="R2775" s="3" t="s">
        <v>215</v>
      </c>
      <c r="S2775" s="3" t="s">
        <v>215</v>
      </c>
      <c r="T2775" s="3" t="s">
        <v>215</v>
      </c>
      <c r="U2775" s="3">
        <v>682.28099999999995</v>
      </c>
      <c r="V2775" s="3">
        <v>755.70600000000002</v>
      </c>
      <c r="W2775" s="3">
        <v>784.55200000000002</v>
      </c>
      <c r="X2775" s="3">
        <v>831.16600000000005</v>
      </c>
      <c r="Y2775" s="3">
        <v>858.92499999999995</v>
      </c>
      <c r="Z2775" s="3">
        <v>874.548</v>
      </c>
      <c r="AA2775" s="3">
        <v>887.39700000000005</v>
      </c>
      <c r="AB2775" s="3">
        <v>911.32500000000005</v>
      </c>
      <c r="AC2775" s="3">
        <v>949.76499999999999</v>
      </c>
      <c r="AD2775" s="3">
        <v>965.27700000000004</v>
      </c>
      <c r="AE2775" s="3">
        <v>954.697</v>
      </c>
      <c r="AF2775" s="3">
        <v>957.06100000000004</v>
      </c>
      <c r="AG2775" s="3">
        <v>968.84299999999996</v>
      </c>
      <c r="AH2775" s="3">
        <v>966.63099999999997</v>
      </c>
      <c r="AI2775" s="3">
        <v>984.38</v>
      </c>
      <c r="AJ2775" s="3">
        <v>1028.4949999999999</v>
      </c>
      <c r="AK2775" s="3">
        <v>1080.8050000000001</v>
      </c>
      <c r="AL2775" s="3">
        <v>1111.692</v>
      </c>
      <c r="AM2775" s="3">
        <v>1090.9179999999999</v>
      </c>
      <c r="AN2775" s="3">
        <v>1110.3150000000001</v>
      </c>
      <c r="AO2775" s="3">
        <v>1182.702</v>
      </c>
      <c r="AP2775" s="3">
        <v>1220.8530000000001</v>
      </c>
      <c r="AQ2775" s="3">
        <v>1259.0329999999999</v>
      </c>
      <c r="AR2775" s="3">
        <v>1308.336</v>
      </c>
      <c r="AS2775" s="3">
        <v>1354.271</v>
      </c>
      <c r="AT2775" s="3">
        <v>1414.231</v>
      </c>
      <c r="AU2775" s="3">
        <v>1474.566</v>
      </c>
      <c r="AV2775" s="3">
        <v>1542.99</v>
      </c>
      <c r="AW2775" s="3">
        <v>1602.421</v>
      </c>
      <c r="AX2775" s="3">
        <v>1658.893</v>
      </c>
      <c r="AY2775" s="3">
        <v>1720.078</v>
      </c>
      <c r="AZ2775" s="3">
        <v>1781.9559999999999</v>
      </c>
      <c r="BA2775">
        <v>1850.5709999999999</v>
      </c>
      <c r="BB2775">
        <v>2017</v>
      </c>
    </row>
    <row r="2776" spans="1:54" hidden="1" x14ac:dyDescent="0.2">
      <c r="A2776">
        <v>134</v>
      </c>
      <c r="B2776" t="s">
        <v>500</v>
      </c>
      <c r="C2776" t="s">
        <v>261</v>
      </c>
      <c r="D2776" t="s">
        <v>65</v>
      </c>
      <c r="E2776" t="s">
        <v>260</v>
      </c>
      <c r="F2776" t="s">
        <v>259</v>
      </c>
      <c r="G2776" t="s">
        <v>217</v>
      </c>
      <c r="I2776" t="s">
        <v>258</v>
      </c>
      <c r="J2776" s="3" t="s">
        <v>215</v>
      </c>
      <c r="K2776" s="3" t="s">
        <v>215</v>
      </c>
      <c r="L2776" s="3" t="s">
        <v>215</v>
      </c>
      <c r="M2776" s="3" t="s">
        <v>215</v>
      </c>
      <c r="N2776" s="3" t="s">
        <v>215</v>
      </c>
      <c r="O2776" s="3" t="s">
        <v>215</v>
      </c>
      <c r="P2776" s="3" t="s">
        <v>215</v>
      </c>
      <c r="Q2776" s="3" t="s">
        <v>215</v>
      </c>
      <c r="R2776" s="3" t="s">
        <v>215</v>
      </c>
      <c r="S2776" s="3" t="s">
        <v>215</v>
      </c>
      <c r="T2776" s="3" t="s">
        <v>215</v>
      </c>
      <c r="U2776" s="3">
        <v>43.188000000000002</v>
      </c>
      <c r="V2776" s="3">
        <v>44.576000000000001</v>
      </c>
      <c r="W2776" s="3">
        <v>44.869</v>
      </c>
      <c r="X2776" s="3">
        <v>45.411999999999999</v>
      </c>
      <c r="Y2776" s="3">
        <v>45.232999999999997</v>
      </c>
      <c r="Z2776" s="3">
        <v>45.4</v>
      </c>
      <c r="AA2776" s="3">
        <v>45.112000000000002</v>
      </c>
      <c r="AB2776" s="3">
        <v>45.155000000000001</v>
      </c>
      <c r="AC2776" s="3">
        <v>45.996000000000002</v>
      </c>
      <c r="AD2776" s="3">
        <v>45.607999999999997</v>
      </c>
      <c r="AE2776" s="3">
        <v>43.795999999999999</v>
      </c>
      <c r="AF2776" s="3">
        <v>43.32</v>
      </c>
      <c r="AG2776" s="3">
        <v>43.64</v>
      </c>
      <c r="AH2776" s="3">
        <v>42.570999999999998</v>
      </c>
      <c r="AI2776" s="3">
        <v>42.783000000000001</v>
      </c>
      <c r="AJ2776" s="3">
        <v>42.975000000000001</v>
      </c>
      <c r="AK2776" s="3">
        <v>43.005000000000003</v>
      </c>
      <c r="AL2776" s="3">
        <v>43.396000000000001</v>
      </c>
      <c r="AM2776" s="3">
        <v>44.341000000000001</v>
      </c>
      <c r="AN2776" s="3">
        <v>43.033999999999999</v>
      </c>
      <c r="AO2776" s="3">
        <v>43.753</v>
      </c>
      <c r="AP2776" s="3">
        <v>44.262</v>
      </c>
      <c r="AQ2776" s="3">
        <v>44.548000000000002</v>
      </c>
      <c r="AR2776" s="3">
        <v>44.615000000000002</v>
      </c>
      <c r="AS2776" s="3">
        <v>44.494999999999997</v>
      </c>
      <c r="AT2776" s="3">
        <v>44.981000000000002</v>
      </c>
      <c r="AU2776" s="3">
        <v>45.186</v>
      </c>
      <c r="AV2776" s="3">
        <v>45.42</v>
      </c>
      <c r="AW2776" s="3">
        <v>45.493000000000002</v>
      </c>
      <c r="AX2776" s="3">
        <v>45.457000000000001</v>
      </c>
      <c r="AY2776" s="3">
        <v>45.42</v>
      </c>
      <c r="AZ2776" s="3">
        <v>45.335000000000001</v>
      </c>
      <c r="BA2776">
        <v>45.335000000000001</v>
      </c>
      <c r="BB2776">
        <v>2017</v>
      </c>
    </row>
    <row r="2777" spans="1:54" hidden="1" x14ac:dyDescent="0.2">
      <c r="A2777">
        <v>134</v>
      </c>
      <c r="B2777" t="s">
        <v>500</v>
      </c>
      <c r="C2777" t="s">
        <v>257</v>
      </c>
      <c r="D2777" t="s">
        <v>65</v>
      </c>
      <c r="E2777" t="s">
        <v>255</v>
      </c>
      <c r="F2777" t="s">
        <v>254</v>
      </c>
      <c r="G2777" t="s">
        <v>225</v>
      </c>
      <c r="H2777" t="s">
        <v>222</v>
      </c>
      <c r="I2777" t="s">
        <v>1134</v>
      </c>
      <c r="J2777" s="3" t="s">
        <v>215</v>
      </c>
      <c r="K2777" s="3" t="s">
        <v>215</v>
      </c>
      <c r="L2777" s="3" t="s">
        <v>215</v>
      </c>
      <c r="M2777" s="3" t="s">
        <v>215</v>
      </c>
      <c r="N2777" s="3" t="s">
        <v>215</v>
      </c>
      <c r="O2777" s="3" t="s">
        <v>215</v>
      </c>
      <c r="P2777" s="3" t="s">
        <v>215</v>
      </c>
      <c r="Q2777" s="3" t="s">
        <v>215</v>
      </c>
      <c r="R2777" s="3" t="s">
        <v>215</v>
      </c>
      <c r="S2777" s="3" t="s">
        <v>215</v>
      </c>
      <c r="T2777" s="3" t="s">
        <v>215</v>
      </c>
      <c r="U2777" s="3">
        <v>732.31</v>
      </c>
      <c r="V2777" s="3">
        <v>799.68600000000004</v>
      </c>
      <c r="W2777" s="3">
        <v>838.46600000000001</v>
      </c>
      <c r="X2777" s="3">
        <v>877.02800000000002</v>
      </c>
      <c r="Y2777" s="3">
        <v>1037.9259999999999</v>
      </c>
      <c r="Z2777" s="3">
        <v>942.78499999999997</v>
      </c>
      <c r="AA2777" s="3">
        <v>945.33</v>
      </c>
      <c r="AB2777" s="3">
        <v>962.423</v>
      </c>
      <c r="AC2777" s="3">
        <v>984.83100000000002</v>
      </c>
      <c r="AD2777" s="3">
        <v>947.09799999999996</v>
      </c>
      <c r="AE2777" s="3">
        <v>1022.525</v>
      </c>
      <c r="AF2777" s="3">
        <v>1044.2</v>
      </c>
      <c r="AG2777" s="3">
        <v>1061.5450000000001</v>
      </c>
      <c r="AH2777" s="3">
        <v>1051.57</v>
      </c>
      <c r="AI2777" s="3">
        <v>1062.999</v>
      </c>
      <c r="AJ2777" s="3">
        <v>1069.6949999999999</v>
      </c>
      <c r="AK2777" s="3">
        <v>1076.0989999999999</v>
      </c>
      <c r="AL2777" s="3">
        <v>1116.223</v>
      </c>
      <c r="AM2777" s="3">
        <v>1170.508</v>
      </c>
      <c r="AN2777" s="3">
        <v>1219.2190000000001</v>
      </c>
      <c r="AO2777" s="3">
        <v>1208.5650000000001</v>
      </c>
      <c r="AP2777" s="3">
        <v>1221.7819999999999</v>
      </c>
      <c r="AQ2777" s="3">
        <v>1263</v>
      </c>
      <c r="AR2777" s="3">
        <v>1298.8009999999999</v>
      </c>
      <c r="AS2777" s="3">
        <v>1334.874</v>
      </c>
      <c r="AT2777" s="3">
        <v>1388.557</v>
      </c>
      <c r="AU2777" s="3">
        <v>1437.972</v>
      </c>
      <c r="AV2777" s="3">
        <v>1493.431</v>
      </c>
      <c r="AW2777" s="3">
        <v>1544.0250000000001</v>
      </c>
      <c r="AX2777" s="3">
        <v>1598.896</v>
      </c>
      <c r="AY2777" s="3">
        <v>1662.412</v>
      </c>
      <c r="AZ2777" s="3">
        <v>1723.396</v>
      </c>
      <c r="BA2777">
        <v>1792.8889999999999</v>
      </c>
      <c r="BB2777">
        <v>2017</v>
      </c>
    </row>
    <row r="2778" spans="1:54" hidden="1" x14ac:dyDescent="0.2">
      <c r="A2778">
        <v>134</v>
      </c>
      <c r="B2778" t="s">
        <v>500</v>
      </c>
      <c r="C2778" t="s">
        <v>256</v>
      </c>
      <c r="D2778" t="s">
        <v>65</v>
      </c>
      <c r="E2778" t="s">
        <v>255</v>
      </c>
      <c r="F2778" t="s">
        <v>254</v>
      </c>
      <c r="G2778" t="s">
        <v>217</v>
      </c>
      <c r="I2778" t="s">
        <v>253</v>
      </c>
      <c r="J2778" s="3" t="s">
        <v>215</v>
      </c>
      <c r="K2778" s="3" t="s">
        <v>215</v>
      </c>
      <c r="L2778" s="3" t="s">
        <v>215</v>
      </c>
      <c r="M2778" s="3" t="s">
        <v>215</v>
      </c>
      <c r="N2778" s="3" t="s">
        <v>215</v>
      </c>
      <c r="O2778" s="3" t="s">
        <v>215</v>
      </c>
      <c r="P2778" s="3" t="s">
        <v>215</v>
      </c>
      <c r="Q2778" s="3" t="s">
        <v>215</v>
      </c>
      <c r="R2778" s="3" t="s">
        <v>215</v>
      </c>
      <c r="S2778" s="3" t="s">
        <v>215</v>
      </c>
      <c r="T2778" s="3" t="s">
        <v>215</v>
      </c>
      <c r="U2778" s="3">
        <v>46.354999999999997</v>
      </c>
      <c r="V2778" s="3">
        <v>47.17</v>
      </c>
      <c r="W2778" s="3">
        <v>47.951999999999998</v>
      </c>
      <c r="X2778" s="3">
        <v>47.917000000000002</v>
      </c>
      <c r="Y2778" s="3">
        <v>54.66</v>
      </c>
      <c r="Z2778" s="3">
        <v>48.942</v>
      </c>
      <c r="AA2778" s="3">
        <v>48.057000000000002</v>
      </c>
      <c r="AB2778" s="3">
        <v>47.686</v>
      </c>
      <c r="AC2778" s="3">
        <v>47.694000000000003</v>
      </c>
      <c r="AD2778" s="3">
        <v>44.749000000000002</v>
      </c>
      <c r="AE2778" s="3">
        <v>46.908000000000001</v>
      </c>
      <c r="AF2778" s="3">
        <v>47.264000000000003</v>
      </c>
      <c r="AG2778" s="3">
        <v>47.816000000000003</v>
      </c>
      <c r="AH2778" s="3">
        <v>46.311999999999998</v>
      </c>
      <c r="AI2778" s="3">
        <v>46.2</v>
      </c>
      <c r="AJ2778" s="3">
        <v>44.695999999999998</v>
      </c>
      <c r="AK2778" s="3">
        <v>42.817</v>
      </c>
      <c r="AL2778" s="3">
        <v>43.573</v>
      </c>
      <c r="AM2778" s="3">
        <v>47.576000000000001</v>
      </c>
      <c r="AN2778" s="3">
        <v>47.255000000000003</v>
      </c>
      <c r="AO2778" s="3">
        <v>44.71</v>
      </c>
      <c r="AP2778" s="3">
        <v>44.295000000000002</v>
      </c>
      <c r="AQ2778" s="3">
        <v>44.688000000000002</v>
      </c>
      <c r="AR2778" s="3">
        <v>44.29</v>
      </c>
      <c r="AS2778" s="3">
        <v>43.857999999999997</v>
      </c>
      <c r="AT2778" s="3">
        <v>44.164999999999999</v>
      </c>
      <c r="AU2778" s="3">
        <v>44.064</v>
      </c>
      <c r="AV2778" s="3">
        <v>43.960999999999999</v>
      </c>
      <c r="AW2778" s="3">
        <v>43.835999999999999</v>
      </c>
      <c r="AX2778" s="3">
        <v>43.813000000000002</v>
      </c>
      <c r="AY2778" s="3">
        <v>43.896999999999998</v>
      </c>
      <c r="AZ2778" s="3">
        <v>43.844999999999999</v>
      </c>
      <c r="BA2778">
        <v>43.921999999999997</v>
      </c>
      <c r="BB2778">
        <v>2017</v>
      </c>
    </row>
    <row r="2779" spans="1:54" hidden="1" x14ac:dyDescent="0.2">
      <c r="A2779">
        <v>134</v>
      </c>
      <c r="B2779" t="s">
        <v>500</v>
      </c>
      <c r="C2779" t="s">
        <v>252</v>
      </c>
      <c r="D2779" t="s">
        <v>65</v>
      </c>
      <c r="E2779" t="s">
        <v>250</v>
      </c>
      <c r="F2779" t="s">
        <v>249</v>
      </c>
      <c r="G2779" t="s">
        <v>225</v>
      </c>
      <c r="H2779" t="s">
        <v>222</v>
      </c>
      <c r="I2779" t="s">
        <v>1134</v>
      </c>
      <c r="J2779" s="3" t="s">
        <v>215</v>
      </c>
      <c r="K2779" s="3" t="s">
        <v>215</v>
      </c>
      <c r="L2779" s="3" t="s">
        <v>215</v>
      </c>
      <c r="M2779" s="3" t="s">
        <v>215</v>
      </c>
      <c r="N2779" s="3" t="s">
        <v>215</v>
      </c>
      <c r="O2779" s="3" t="s">
        <v>215</v>
      </c>
      <c r="P2779" s="3" t="s">
        <v>215</v>
      </c>
      <c r="Q2779" s="3" t="s">
        <v>215</v>
      </c>
      <c r="R2779" s="3" t="s">
        <v>215</v>
      </c>
      <c r="S2779" s="3" t="s">
        <v>215</v>
      </c>
      <c r="T2779" s="3" t="s">
        <v>215</v>
      </c>
      <c r="U2779" s="3">
        <v>-50.029000000000003</v>
      </c>
      <c r="V2779" s="3">
        <v>-43.98</v>
      </c>
      <c r="W2779" s="3">
        <v>-53.914000000000001</v>
      </c>
      <c r="X2779" s="3">
        <v>-45.862000000000002</v>
      </c>
      <c r="Y2779" s="3">
        <v>-179.001</v>
      </c>
      <c r="Z2779" s="3">
        <v>-68.236999999999995</v>
      </c>
      <c r="AA2779" s="3">
        <v>-57.933</v>
      </c>
      <c r="AB2779" s="3">
        <v>-51.097999999999999</v>
      </c>
      <c r="AC2779" s="3">
        <v>-35.066000000000003</v>
      </c>
      <c r="AD2779" s="3">
        <v>18.178999999999998</v>
      </c>
      <c r="AE2779" s="3">
        <v>-67.828000000000003</v>
      </c>
      <c r="AF2779" s="3">
        <v>-87.138999999999996</v>
      </c>
      <c r="AG2779" s="3">
        <v>-92.701999999999998</v>
      </c>
      <c r="AH2779" s="3">
        <v>-84.938999999999993</v>
      </c>
      <c r="AI2779" s="3">
        <v>-78.619</v>
      </c>
      <c r="AJ2779" s="3">
        <v>-41.2</v>
      </c>
      <c r="AK2779" s="3">
        <v>4.7060000000000004</v>
      </c>
      <c r="AL2779" s="3">
        <v>-4.5309999999999997</v>
      </c>
      <c r="AM2779" s="3">
        <v>-79.59</v>
      </c>
      <c r="AN2779" s="3">
        <v>-108.904</v>
      </c>
      <c r="AO2779" s="3">
        <v>-25.863</v>
      </c>
      <c r="AP2779" s="3">
        <v>-0.92900000000000005</v>
      </c>
      <c r="AQ2779" s="3">
        <v>-3.9670000000000001</v>
      </c>
      <c r="AR2779" s="3">
        <v>9.5350000000000001</v>
      </c>
      <c r="AS2779" s="3">
        <v>19.396999999999998</v>
      </c>
      <c r="AT2779" s="3">
        <v>25.673999999999999</v>
      </c>
      <c r="AU2779" s="3">
        <v>36.594000000000001</v>
      </c>
      <c r="AV2779" s="3">
        <v>49.558999999999997</v>
      </c>
      <c r="AW2779" s="3">
        <v>58.396000000000001</v>
      </c>
      <c r="AX2779" s="3">
        <v>59.997999999999998</v>
      </c>
      <c r="AY2779" s="3">
        <v>57.665999999999997</v>
      </c>
      <c r="AZ2779" s="3">
        <v>58.56</v>
      </c>
      <c r="BA2779">
        <v>57.682000000000002</v>
      </c>
      <c r="BB2779">
        <v>2017</v>
      </c>
    </row>
    <row r="2780" spans="1:54" hidden="1" x14ac:dyDescent="0.2">
      <c r="A2780">
        <v>134</v>
      </c>
      <c r="B2780" t="s">
        <v>500</v>
      </c>
      <c r="C2780" t="s">
        <v>251</v>
      </c>
      <c r="D2780" t="s">
        <v>65</v>
      </c>
      <c r="E2780" t="s">
        <v>250</v>
      </c>
      <c r="F2780" t="s">
        <v>249</v>
      </c>
      <c r="G2780" t="s">
        <v>217</v>
      </c>
      <c r="I2780" t="s">
        <v>248</v>
      </c>
      <c r="J2780" s="3" t="s">
        <v>215</v>
      </c>
      <c r="K2780" s="3" t="s">
        <v>215</v>
      </c>
      <c r="L2780" s="3" t="s">
        <v>215</v>
      </c>
      <c r="M2780" s="3" t="s">
        <v>215</v>
      </c>
      <c r="N2780" s="3" t="s">
        <v>215</v>
      </c>
      <c r="O2780" s="3" t="s">
        <v>215</v>
      </c>
      <c r="P2780" s="3" t="s">
        <v>215</v>
      </c>
      <c r="Q2780" s="3" t="s">
        <v>215</v>
      </c>
      <c r="R2780" s="3" t="s">
        <v>215</v>
      </c>
      <c r="S2780" s="3" t="s">
        <v>215</v>
      </c>
      <c r="T2780" s="3" t="s">
        <v>215</v>
      </c>
      <c r="U2780" s="3">
        <v>-3.1669999999999998</v>
      </c>
      <c r="V2780" s="3">
        <v>-2.5939999999999999</v>
      </c>
      <c r="W2780" s="3">
        <v>-3.0830000000000002</v>
      </c>
      <c r="X2780" s="3">
        <v>-2.5059999999999998</v>
      </c>
      <c r="Y2780" s="3">
        <v>-9.4269999999999996</v>
      </c>
      <c r="Z2780" s="3">
        <v>-3.5419999999999998</v>
      </c>
      <c r="AA2780" s="3">
        <v>-2.9449999999999998</v>
      </c>
      <c r="AB2780" s="3">
        <v>-2.532</v>
      </c>
      <c r="AC2780" s="3">
        <v>-1.698</v>
      </c>
      <c r="AD2780" s="3">
        <v>0.85899999999999999</v>
      </c>
      <c r="AE2780" s="3">
        <v>-3.1120000000000001</v>
      </c>
      <c r="AF2780" s="3">
        <v>-3.944</v>
      </c>
      <c r="AG2780" s="3">
        <v>-4.1760000000000002</v>
      </c>
      <c r="AH2780" s="3">
        <v>-3.7410000000000001</v>
      </c>
      <c r="AI2780" s="3">
        <v>-3.4169999999999998</v>
      </c>
      <c r="AJ2780" s="3">
        <v>-1.722</v>
      </c>
      <c r="AK2780" s="3">
        <v>0.187</v>
      </c>
      <c r="AL2780" s="3">
        <v>-0.17699999999999999</v>
      </c>
      <c r="AM2780" s="3">
        <v>-3.2349999999999999</v>
      </c>
      <c r="AN2780" s="3">
        <v>-4.2210000000000001</v>
      </c>
      <c r="AO2780" s="3">
        <v>-0.95699999999999996</v>
      </c>
      <c r="AP2780" s="3">
        <v>-3.4000000000000002E-2</v>
      </c>
      <c r="AQ2780" s="3">
        <v>-0.14000000000000001</v>
      </c>
      <c r="AR2780" s="3">
        <v>0.32500000000000001</v>
      </c>
      <c r="AS2780" s="3">
        <v>0.63700000000000001</v>
      </c>
      <c r="AT2780" s="3">
        <v>0.81699999999999995</v>
      </c>
      <c r="AU2780" s="3">
        <v>1.121</v>
      </c>
      <c r="AV2780" s="3">
        <v>1.4590000000000001</v>
      </c>
      <c r="AW2780" s="3">
        <v>1.6579999999999999</v>
      </c>
      <c r="AX2780" s="3">
        <v>1.6439999999999999</v>
      </c>
      <c r="AY2780" s="3">
        <v>1.5229999999999999</v>
      </c>
      <c r="AZ2780" s="3">
        <v>1.49</v>
      </c>
      <c r="BA2780">
        <v>1.413</v>
      </c>
      <c r="BB2780">
        <v>2017</v>
      </c>
    </row>
    <row r="2781" spans="1:54" hidden="1" x14ac:dyDescent="0.2">
      <c r="A2781">
        <v>134</v>
      </c>
      <c r="B2781" t="s">
        <v>500</v>
      </c>
      <c r="C2781" t="s">
        <v>247</v>
      </c>
      <c r="D2781" t="s">
        <v>65</v>
      </c>
      <c r="E2781" t="s">
        <v>245</v>
      </c>
      <c r="F2781" t="s">
        <v>244</v>
      </c>
      <c r="G2781" t="s">
        <v>225</v>
      </c>
      <c r="H2781" t="s">
        <v>222</v>
      </c>
      <c r="I2781" t="s">
        <v>1134</v>
      </c>
      <c r="J2781" s="3" t="s">
        <v>215</v>
      </c>
      <c r="K2781" s="3" t="s">
        <v>215</v>
      </c>
      <c r="L2781" s="3" t="s">
        <v>215</v>
      </c>
      <c r="M2781" s="3" t="s">
        <v>215</v>
      </c>
      <c r="N2781" s="3" t="s">
        <v>215</v>
      </c>
      <c r="O2781" s="3" t="s">
        <v>215</v>
      </c>
      <c r="P2781" s="3" t="s">
        <v>215</v>
      </c>
      <c r="Q2781" s="3" t="s">
        <v>215</v>
      </c>
      <c r="R2781" s="3" t="s">
        <v>215</v>
      </c>
      <c r="S2781" s="3" t="s">
        <v>215</v>
      </c>
      <c r="T2781" s="3" t="s">
        <v>215</v>
      </c>
      <c r="U2781" s="3">
        <v>-78.965000000000003</v>
      </c>
      <c r="V2781" s="3">
        <v>-64.385999999999996</v>
      </c>
      <c r="W2781" s="3">
        <v>-46.256999999999998</v>
      </c>
      <c r="X2781" s="3">
        <v>-41.649000000000001</v>
      </c>
      <c r="Y2781" s="3">
        <v>-56.115000000000002</v>
      </c>
      <c r="Z2781" s="3">
        <v>-55.823</v>
      </c>
      <c r="AA2781" s="3">
        <v>-47.762</v>
      </c>
      <c r="AB2781" s="3">
        <v>-42.555999999999997</v>
      </c>
      <c r="AC2781" s="3">
        <v>-29.35</v>
      </c>
      <c r="AD2781" s="3">
        <v>-45.256</v>
      </c>
      <c r="AE2781" s="3">
        <v>-72.787000000000006</v>
      </c>
      <c r="AF2781" s="3">
        <v>-78.724999999999994</v>
      </c>
      <c r="AG2781" s="3">
        <v>-68.486000000000004</v>
      </c>
      <c r="AH2781" s="3">
        <v>-64.878</v>
      </c>
      <c r="AI2781" s="3">
        <v>-52.235999999999997</v>
      </c>
      <c r="AJ2781" s="3">
        <v>-44.625999999999998</v>
      </c>
      <c r="AK2781" s="3">
        <v>-23.367999999999999</v>
      </c>
      <c r="AL2781" s="3">
        <v>-23.245000000000001</v>
      </c>
      <c r="AM2781" s="3">
        <v>-36.271999999999998</v>
      </c>
      <c r="AN2781" s="3">
        <v>-63.277999999999999</v>
      </c>
      <c r="AO2781" s="3">
        <v>-37.503</v>
      </c>
      <c r="AP2781" s="3">
        <v>-4.5460000000000003</v>
      </c>
      <c r="AQ2781" s="3">
        <v>2.7410000000000001</v>
      </c>
      <c r="AR2781" s="3">
        <v>15.96</v>
      </c>
      <c r="AS2781" s="3">
        <v>17.053000000000001</v>
      </c>
      <c r="AT2781" s="3">
        <v>24.616</v>
      </c>
      <c r="AU2781" s="3">
        <v>28.13</v>
      </c>
      <c r="AV2781" s="3">
        <v>20.352</v>
      </c>
      <c r="AW2781" s="3">
        <v>25.91</v>
      </c>
      <c r="AX2781" s="3">
        <v>30.271000000000001</v>
      </c>
      <c r="AY2781" s="3">
        <v>32.941000000000003</v>
      </c>
      <c r="AZ2781" s="3">
        <v>37.137</v>
      </c>
      <c r="BA2781">
        <v>39.884</v>
      </c>
      <c r="BB2781">
        <v>2017</v>
      </c>
    </row>
    <row r="2782" spans="1:54" hidden="1" x14ac:dyDescent="0.2">
      <c r="A2782">
        <v>134</v>
      </c>
      <c r="B2782" t="s">
        <v>500</v>
      </c>
      <c r="C2782" t="s">
        <v>246</v>
      </c>
      <c r="D2782" t="s">
        <v>65</v>
      </c>
      <c r="E2782" t="s">
        <v>245</v>
      </c>
      <c r="F2782" t="s">
        <v>244</v>
      </c>
      <c r="G2782" t="s">
        <v>243</v>
      </c>
      <c r="I2782" t="s">
        <v>362</v>
      </c>
      <c r="J2782" s="3" t="s">
        <v>215</v>
      </c>
      <c r="K2782" s="3" t="s">
        <v>215</v>
      </c>
      <c r="L2782" s="3" t="s">
        <v>215</v>
      </c>
      <c r="M2782" s="3" t="s">
        <v>215</v>
      </c>
      <c r="N2782" s="3" t="s">
        <v>215</v>
      </c>
      <c r="O2782" s="3" t="s">
        <v>215</v>
      </c>
      <c r="P2782" s="3" t="s">
        <v>215</v>
      </c>
      <c r="Q2782" s="3" t="s">
        <v>215</v>
      </c>
      <c r="R2782" s="3" t="s">
        <v>215</v>
      </c>
      <c r="S2782" s="3" t="s">
        <v>215</v>
      </c>
      <c r="T2782" s="3" t="s">
        <v>215</v>
      </c>
      <c r="U2782" s="3">
        <v>-5.1589999999999998</v>
      </c>
      <c r="V2782" s="3">
        <v>-3.899</v>
      </c>
      <c r="W2782" s="3">
        <v>-2.6309999999999998</v>
      </c>
      <c r="X2782" s="3">
        <v>-2.2709999999999999</v>
      </c>
      <c r="Y2782" s="3">
        <v>-2.9460000000000002</v>
      </c>
      <c r="Z2782" s="3">
        <v>-2.8650000000000002</v>
      </c>
      <c r="AA2782" s="3">
        <v>-2.4049999999999998</v>
      </c>
      <c r="AB2782" s="3">
        <v>-2.097</v>
      </c>
      <c r="AC2782" s="3">
        <v>-1.42</v>
      </c>
      <c r="AD2782" s="3">
        <v>-2.1640000000000001</v>
      </c>
      <c r="AE2782" s="3">
        <v>-3.3879999999999999</v>
      </c>
      <c r="AF2782" s="3">
        <v>-3.5710000000000002</v>
      </c>
      <c r="AG2782" s="3">
        <v>-3.0369999999999999</v>
      </c>
      <c r="AH2782" s="3">
        <v>-2.8149999999999999</v>
      </c>
      <c r="AI2782" s="3">
        <v>-2.226</v>
      </c>
      <c r="AJ2782" s="3">
        <v>-1.871</v>
      </c>
      <c r="AK2782" s="3">
        <v>-0.95199999999999996</v>
      </c>
      <c r="AL2782" s="3">
        <v>-0.93</v>
      </c>
      <c r="AM2782" s="3">
        <v>-1.421</v>
      </c>
      <c r="AN2782" s="3">
        <v>-2.4329999999999998</v>
      </c>
      <c r="AO2782" s="3">
        <v>-1.4079999999999999</v>
      </c>
      <c r="AP2782" s="3">
        <v>-0.16600000000000001</v>
      </c>
      <c r="AQ2782" s="3">
        <v>9.7000000000000003E-2</v>
      </c>
      <c r="AR2782" s="3">
        <v>0.54500000000000004</v>
      </c>
      <c r="AS2782" s="3">
        <v>0.56299999999999994</v>
      </c>
      <c r="AT2782" s="3">
        <v>0.78700000000000003</v>
      </c>
      <c r="AU2782" s="3">
        <v>0.871</v>
      </c>
      <c r="AV2782" s="3">
        <v>0.60899999999999999</v>
      </c>
      <c r="AW2782" s="3">
        <v>0.749</v>
      </c>
      <c r="AX2782" s="3">
        <v>0.84299999999999997</v>
      </c>
      <c r="AY2782" s="3">
        <v>0.88100000000000001</v>
      </c>
      <c r="AZ2782" s="3">
        <v>0.95499999999999996</v>
      </c>
      <c r="BA2782">
        <v>0.98599999999999999</v>
      </c>
      <c r="BB2782">
        <v>2017</v>
      </c>
    </row>
    <row r="2783" spans="1:54" hidden="1" x14ac:dyDescent="0.2">
      <c r="A2783">
        <v>134</v>
      </c>
      <c r="B2783" t="s">
        <v>500</v>
      </c>
      <c r="C2783" t="s">
        <v>242</v>
      </c>
      <c r="D2783" t="s">
        <v>65</v>
      </c>
      <c r="E2783" t="s">
        <v>240</v>
      </c>
      <c r="F2783" t="s">
        <v>239</v>
      </c>
      <c r="G2783" t="s">
        <v>225</v>
      </c>
      <c r="H2783" t="s">
        <v>222</v>
      </c>
      <c r="I2783" t="s">
        <v>1134</v>
      </c>
      <c r="J2783" s="3" t="s">
        <v>215</v>
      </c>
      <c r="K2783" s="3" t="s">
        <v>215</v>
      </c>
      <c r="L2783" s="3" t="s">
        <v>215</v>
      </c>
      <c r="M2783" s="3" t="s">
        <v>215</v>
      </c>
      <c r="N2783" s="3" t="s">
        <v>215</v>
      </c>
      <c r="O2783" s="3" t="s">
        <v>215</v>
      </c>
      <c r="P2783" s="3" t="s">
        <v>215</v>
      </c>
      <c r="Q2783" s="3" t="s">
        <v>215</v>
      </c>
      <c r="R2783" s="3" t="s">
        <v>215</v>
      </c>
      <c r="S2783" s="3" t="s">
        <v>215</v>
      </c>
      <c r="T2783" s="3" t="s">
        <v>215</v>
      </c>
      <c r="U2783" s="3" t="s">
        <v>215</v>
      </c>
      <c r="V2783" s="3" t="s">
        <v>215</v>
      </c>
      <c r="W2783" s="3" t="s">
        <v>215</v>
      </c>
      <c r="X2783" s="3" t="s">
        <v>215</v>
      </c>
      <c r="Y2783" s="3">
        <v>-121.045</v>
      </c>
      <c r="Z2783" s="3">
        <v>-9.9830000000000005</v>
      </c>
      <c r="AA2783" s="3">
        <v>0.67200000000000004</v>
      </c>
      <c r="AB2783" s="3">
        <v>9.4160000000000004</v>
      </c>
      <c r="AC2783" s="3">
        <v>21.452000000000002</v>
      </c>
      <c r="AD2783" s="3">
        <v>76.272999999999996</v>
      </c>
      <c r="AE2783" s="3">
        <v>-10.948</v>
      </c>
      <c r="AF2783" s="3">
        <v>-29.323</v>
      </c>
      <c r="AG2783" s="3">
        <v>-34.204999999999998</v>
      </c>
      <c r="AH2783" s="3">
        <v>-27.446999999999999</v>
      </c>
      <c r="AI2783" s="3">
        <v>-21.984000000000002</v>
      </c>
      <c r="AJ2783" s="3">
        <v>16.244</v>
      </c>
      <c r="AK2783" s="3">
        <v>65.070999999999998</v>
      </c>
      <c r="AL2783" s="3">
        <v>55.665999999999997</v>
      </c>
      <c r="AM2783" s="3">
        <v>-20.815000000000001</v>
      </c>
      <c r="AN2783" s="3">
        <v>-53.238</v>
      </c>
      <c r="AO2783" s="3">
        <v>29.11</v>
      </c>
      <c r="AP2783" s="3">
        <v>49.509</v>
      </c>
      <c r="AQ2783" s="3">
        <v>40.923999999999999</v>
      </c>
      <c r="AR2783" s="3">
        <v>49.948999999999998</v>
      </c>
      <c r="AS2783" s="3">
        <v>55.811</v>
      </c>
      <c r="AT2783" s="3">
        <v>58.832000000000001</v>
      </c>
      <c r="AU2783" s="3">
        <v>67.813000000000002</v>
      </c>
      <c r="AV2783" s="3">
        <v>77.948999999999998</v>
      </c>
      <c r="AW2783" s="3">
        <v>82.74</v>
      </c>
      <c r="AX2783" s="3">
        <v>81.486000000000004</v>
      </c>
      <c r="AY2783" s="3">
        <v>77.962000000000003</v>
      </c>
      <c r="AZ2783" s="3">
        <v>77.632000000000005</v>
      </c>
      <c r="BA2783">
        <v>75.683000000000007</v>
      </c>
      <c r="BB2783">
        <v>2017</v>
      </c>
    </row>
    <row r="2784" spans="1:54" hidden="1" x14ac:dyDescent="0.2">
      <c r="A2784">
        <v>134</v>
      </c>
      <c r="B2784" t="s">
        <v>500</v>
      </c>
      <c r="C2784" t="s">
        <v>241</v>
      </c>
      <c r="D2784" t="s">
        <v>65</v>
      </c>
      <c r="E2784" t="s">
        <v>240</v>
      </c>
      <c r="F2784" t="s">
        <v>239</v>
      </c>
      <c r="G2784" t="s">
        <v>217</v>
      </c>
      <c r="I2784" t="s">
        <v>238</v>
      </c>
      <c r="J2784" s="3" t="s">
        <v>215</v>
      </c>
      <c r="K2784" s="3" t="s">
        <v>215</v>
      </c>
      <c r="L2784" s="3" t="s">
        <v>215</v>
      </c>
      <c r="M2784" s="3" t="s">
        <v>215</v>
      </c>
      <c r="N2784" s="3" t="s">
        <v>215</v>
      </c>
      <c r="O2784" s="3" t="s">
        <v>215</v>
      </c>
      <c r="P2784" s="3" t="s">
        <v>215</v>
      </c>
      <c r="Q2784" s="3" t="s">
        <v>215</v>
      </c>
      <c r="R2784" s="3" t="s">
        <v>215</v>
      </c>
      <c r="S2784" s="3" t="s">
        <v>215</v>
      </c>
      <c r="T2784" s="3" t="s">
        <v>215</v>
      </c>
      <c r="U2784" s="3" t="s">
        <v>215</v>
      </c>
      <c r="V2784" s="3" t="s">
        <v>215</v>
      </c>
      <c r="W2784" s="3" t="s">
        <v>215</v>
      </c>
      <c r="X2784" s="3" t="s">
        <v>215</v>
      </c>
      <c r="Y2784" s="3">
        <v>-6.375</v>
      </c>
      <c r="Z2784" s="3">
        <v>-0.51800000000000002</v>
      </c>
      <c r="AA2784" s="3">
        <v>3.4000000000000002E-2</v>
      </c>
      <c r="AB2784" s="3">
        <v>0.46700000000000003</v>
      </c>
      <c r="AC2784" s="3">
        <v>1.0389999999999999</v>
      </c>
      <c r="AD2784" s="3">
        <v>3.6040000000000001</v>
      </c>
      <c r="AE2784" s="3">
        <v>-0.502</v>
      </c>
      <c r="AF2784" s="3">
        <v>-1.327</v>
      </c>
      <c r="AG2784" s="3">
        <v>-1.5409999999999999</v>
      </c>
      <c r="AH2784" s="3">
        <v>-1.2090000000000001</v>
      </c>
      <c r="AI2784" s="3">
        <v>-0.95499999999999996</v>
      </c>
      <c r="AJ2784" s="3">
        <v>0.67900000000000005</v>
      </c>
      <c r="AK2784" s="3">
        <v>2.589</v>
      </c>
      <c r="AL2784" s="3">
        <v>2.173</v>
      </c>
      <c r="AM2784" s="3">
        <v>-0.84599999999999997</v>
      </c>
      <c r="AN2784" s="3">
        <v>-2.0630000000000002</v>
      </c>
      <c r="AO2784" s="3">
        <v>1.077</v>
      </c>
      <c r="AP2784" s="3">
        <v>1.7949999999999999</v>
      </c>
      <c r="AQ2784" s="3">
        <v>1.448</v>
      </c>
      <c r="AR2784" s="3">
        <v>1.7030000000000001</v>
      </c>
      <c r="AS2784" s="3">
        <v>1.8340000000000001</v>
      </c>
      <c r="AT2784" s="3">
        <v>1.871</v>
      </c>
      <c r="AU2784" s="3">
        <v>2.0779999999999998</v>
      </c>
      <c r="AV2784" s="3">
        <v>2.2949999999999999</v>
      </c>
      <c r="AW2784" s="3">
        <v>2.3490000000000002</v>
      </c>
      <c r="AX2784" s="3">
        <v>2.2330000000000001</v>
      </c>
      <c r="AY2784" s="3">
        <v>2.0590000000000002</v>
      </c>
      <c r="AZ2784" s="3">
        <v>1.9750000000000001</v>
      </c>
      <c r="BA2784">
        <v>1.8540000000000001</v>
      </c>
      <c r="BB2784">
        <v>2017</v>
      </c>
    </row>
    <row r="2785" spans="1:54" hidden="1" x14ac:dyDescent="0.2">
      <c r="A2785">
        <v>134</v>
      </c>
      <c r="B2785" t="s">
        <v>500</v>
      </c>
      <c r="C2785" t="s">
        <v>237</v>
      </c>
      <c r="D2785" t="s">
        <v>65</v>
      </c>
      <c r="E2785" t="s">
        <v>235</v>
      </c>
      <c r="F2785" t="s">
        <v>234</v>
      </c>
      <c r="G2785" t="s">
        <v>225</v>
      </c>
      <c r="H2785" t="s">
        <v>222</v>
      </c>
      <c r="I2785" t="s">
        <v>1134</v>
      </c>
      <c r="J2785" s="3" t="s">
        <v>215</v>
      </c>
      <c r="K2785" s="3" t="s">
        <v>215</v>
      </c>
      <c r="L2785" s="3" t="s">
        <v>215</v>
      </c>
      <c r="M2785" s="3" t="s">
        <v>215</v>
      </c>
      <c r="N2785" s="3" t="s">
        <v>215</v>
      </c>
      <c r="O2785" s="3" t="s">
        <v>215</v>
      </c>
      <c r="P2785" s="3" t="s">
        <v>215</v>
      </c>
      <c r="Q2785" s="3" t="s">
        <v>215</v>
      </c>
      <c r="R2785" s="3" t="s">
        <v>215</v>
      </c>
      <c r="S2785" s="3" t="s">
        <v>215</v>
      </c>
      <c r="T2785" s="3" t="s">
        <v>215</v>
      </c>
      <c r="U2785" s="3" t="s">
        <v>215</v>
      </c>
      <c r="V2785" s="3" t="s">
        <v>215</v>
      </c>
      <c r="W2785" s="3" t="s">
        <v>215</v>
      </c>
      <c r="X2785" s="3" t="s">
        <v>215</v>
      </c>
      <c r="Y2785" s="3">
        <v>784.49</v>
      </c>
      <c r="Z2785" s="3">
        <v>851.59900000000005</v>
      </c>
      <c r="AA2785" s="3">
        <v>893.19299999999998</v>
      </c>
      <c r="AB2785" s="3">
        <v>949.47799999999995</v>
      </c>
      <c r="AC2785" s="3">
        <v>986.46900000000005</v>
      </c>
      <c r="AD2785" s="3">
        <v>943.36500000000001</v>
      </c>
      <c r="AE2785" s="3">
        <v>998.00300000000004</v>
      </c>
      <c r="AF2785" s="3">
        <v>1064.8230000000001</v>
      </c>
      <c r="AG2785" s="3">
        <v>1154.6179999999999</v>
      </c>
      <c r="AH2785" s="3">
        <v>1237.6289999999999</v>
      </c>
      <c r="AI2785" s="3">
        <v>1309.7840000000001</v>
      </c>
      <c r="AJ2785" s="3">
        <v>1336.127</v>
      </c>
      <c r="AK2785" s="3">
        <v>1329.2180000000001</v>
      </c>
      <c r="AL2785" s="3">
        <v>1347.5029999999999</v>
      </c>
      <c r="AM2785" s="3">
        <v>1461.8150000000001</v>
      </c>
      <c r="AN2785" s="3">
        <v>1571.221</v>
      </c>
      <c r="AO2785" s="3">
        <v>1600.5229999999999</v>
      </c>
      <c r="AP2785" s="3">
        <v>1611.6479999999999</v>
      </c>
      <c r="AQ2785" s="3">
        <v>1623.3019999999999</v>
      </c>
      <c r="AR2785" s="3">
        <v>1589.9559999999999</v>
      </c>
      <c r="AS2785" s="3">
        <v>1557.6859999999999</v>
      </c>
      <c r="AT2785" s="3">
        <v>1523.73</v>
      </c>
      <c r="AU2785" s="3">
        <v>1471.73</v>
      </c>
      <c r="AV2785" s="3">
        <v>1410.671</v>
      </c>
      <c r="AW2785" s="3">
        <v>1342.2760000000001</v>
      </c>
      <c r="AX2785" s="3">
        <v>1282.278</v>
      </c>
      <c r="AY2785" s="3">
        <v>1224.6120000000001</v>
      </c>
      <c r="AZ2785" s="3">
        <v>1166.0530000000001</v>
      </c>
      <c r="BA2785">
        <v>1108.3710000000001</v>
      </c>
      <c r="BB2785">
        <v>2017</v>
      </c>
    </row>
    <row r="2786" spans="1:54" hidden="1" x14ac:dyDescent="0.2">
      <c r="A2786">
        <v>134</v>
      </c>
      <c r="B2786" t="s">
        <v>500</v>
      </c>
      <c r="C2786" t="s">
        <v>236</v>
      </c>
      <c r="D2786" t="s">
        <v>65</v>
      </c>
      <c r="E2786" t="s">
        <v>235</v>
      </c>
      <c r="F2786" t="s">
        <v>234</v>
      </c>
      <c r="G2786" t="s">
        <v>217</v>
      </c>
      <c r="I2786" t="s">
        <v>354</v>
      </c>
      <c r="J2786" s="3" t="s">
        <v>215</v>
      </c>
      <c r="K2786" s="3" t="s">
        <v>215</v>
      </c>
      <c r="L2786" s="3" t="s">
        <v>215</v>
      </c>
      <c r="M2786" s="3" t="s">
        <v>215</v>
      </c>
      <c r="N2786" s="3" t="s">
        <v>215</v>
      </c>
      <c r="O2786" s="3" t="s">
        <v>215</v>
      </c>
      <c r="P2786" s="3" t="s">
        <v>215</v>
      </c>
      <c r="Q2786" s="3" t="s">
        <v>215</v>
      </c>
      <c r="R2786" s="3" t="s">
        <v>215</v>
      </c>
      <c r="S2786" s="3" t="s">
        <v>215</v>
      </c>
      <c r="T2786" s="3" t="s">
        <v>215</v>
      </c>
      <c r="U2786" s="3" t="s">
        <v>215</v>
      </c>
      <c r="V2786" s="3" t="s">
        <v>215</v>
      </c>
      <c r="W2786" s="3" t="s">
        <v>215</v>
      </c>
      <c r="X2786" s="3" t="s">
        <v>215</v>
      </c>
      <c r="Y2786" s="3">
        <v>41.313000000000002</v>
      </c>
      <c r="Z2786" s="3">
        <v>44.209000000000003</v>
      </c>
      <c r="AA2786" s="3">
        <v>45.406999999999996</v>
      </c>
      <c r="AB2786" s="3">
        <v>47.045000000000002</v>
      </c>
      <c r="AC2786" s="3">
        <v>47.774000000000001</v>
      </c>
      <c r="AD2786" s="3">
        <v>44.572000000000003</v>
      </c>
      <c r="AE2786" s="3">
        <v>45.783000000000001</v>
      </c>
      <c r="AF2786" s="3">
        <v>48.198</v>
      </c>
      <c r="AG2786" s="3">
        <v>52.008000000000003</v>
      </c>
      <c r="AH2786" s="3">
        <v>54.506</v>
      </c>
      <c r="AI2786" s="3">
        <v>56.926000000000002</v>
      </c>
      <c r="AJ2786" s="3">
        <v>55.829000000000001</v>
      </c>
      <c r="AK2786" s="3">
        <v>52.889000000000003</v>
      </c>
      <c r="AL2786" s="3">
        <v>52.600999999999999</v>
      </c>
      <c r="AM2786" s="3">
        <v>59.417000000000002</v>
      </c>
      <c r="AN2786" s="3">
        <v>60.899000000000001</v>
      </c>
      <c r="AO2786" s="3">
        <v>59.21</v>
      </c>
      <c r="AP2786" s="3">
        <v>58.43</v>
      </c>
      <c r="AQ2786" s="3">
        <v>57.436999999999998</v>
      </c>
      <c r="AR2786" s="3">
        <v>54.219000000000001</v>
      </c>
      <c r="AS2786" s="3">
        <v>51.177999999999997</v>
      </c>
      <c r="AT2786" s="3">
        <v>48.463999999999999</v>
      </c>
      <c r="AU2786" s="3">
        <v>45.098999999999997</v>
      </c>
      <c r="AV2786" s="3">
        <v>41.524999999999999</v>
      </c>
      <c r="AW2786" s="3">
        <v>38.107999999999997</v>
      </c>
      <c r="AX2786" s="3">
        <v>35.137</v>
      </c>
      <c r="AY2786" s="3">
        <v>32.337000000000003</v>
      </c>
      <c r="AZ2786" s="3">
        <v>29.666</v>
      </c>
      <c r="BA2786">
        <v>27.152999999999999</v>
      </c>
      <c r="BB2786">
        <v>2017</v>
      </c>
    </row>
    <row r="2787" spans="1:54" hidden="1" x14ac:dyDescent="0.2">
      <c r="A2787">
        <v>134</v>
      </c>
      <c r="B2787" t="s">
        <v>500</v>
      </c>
      <c r="C2787" t="s">
        <v>233</v>
      </c>
      <c r="D2787" t="s">
        <v>65</v>
      </c>
      <c r="E2787" t="s">
        <v>231</v>
      </c>
      <c r="F2787" t="s">
        <v>230</v>
      </c>
      <c r="G2787" t="s">
        <v>225</v>
      </c>
      <c r="H2787" t="s">
        <v>222</v>
      </c>
      <c r="I2787" t="s">
        <v>1134</v>
      </c>
      <c r="J2787" s="3" t="s">
        <v>215</v>
      </c>
      <c r="K2787" s="3" t="s">
        <v>215</v>
      </c>
      <c r="L2787" s="3" t="s">
        <v>215</v>
      </c>
      <c r="M2787" s="3" t="s">
        <v>215</v>
      </c>
      <c r="N2787" s="3" t="s">
        <v>215</v>
      </c>
      <c r="O2787" s="3" t="s">
        <v>215</v>
      </c>
      <c r="P2787" s="3" t="s">
        <v>215</v>
      </c>
      <c r="Q2787" s="3" t="s">
        <v>215</v>
      </c>
      <c r="R2787" s="3" t="s">
        <v>215</v>
      </c>
      <c r="S2787" s="3" t="s">
        <v>215</v>
      </c>
      <c r="T2787" s="3" t="s">
        <v>215</v>
      </c>
      <c r="U2787" s="3">
        <v>618.21699999999998</v>
      </c>
      <c r="V2787" s="3">
        <v>705.56700000000001</v>
      </c>
      <c r="W2787" s="3">
        <v>789.57</v>
      </c>
      <c r="X2787" s="3">
        <v>869.71400000000006</v>
      </c>
      <c r="Y2787" s="3">
        <v>1040.1880000000001</v>
      </c>
      <c r="Z2787" s="3">
        <v>1110.441</v>
      </c>
      <c r="AA2787" s="3">
        <v>1154.463</v>
      </c>
      <c r="AB2787" s="3">
        <v>1199.2840000000001</v>
      </c>
      <c r="AC2787" s="3">
        <v>1238.568</v>
      </c>
      <c r="AD2787" s="3">
        <v>1245.7850000000001</v>
      </c>
      <c r="AE2787" s="3">
        <v>1258.749</v>
      </c>
      <c r="AF2787" s="3">
        <v>1312.4469999999999</v>
      </c>
      <c r="AG2787" s="3">
        <v>1400.261</v>
      </c>
      <c r="AH2787" s="3">
        <v>1470.586</v>
      </c>
      <c r="AI2787" s="3">
        <v>1541.4</v>
      </c>
      <c r="AJ2787" s="3">
        <v>1591.3340000000001</v>
      </c>
      <c r="AK2787" s="3">
        <v>1599.9469999999999</v>
      </c>
      <c r="AL2787" s="3">
        <v>1668.963</v>
      </c>
      <c r="AM2787" s="3">
        <v>1785.614</v>
      </c>
      <c r="AN2787" s="3">
        <v>2088.3870000000002</v>
      </c>
      <c r="AO2787" s="3">
        <v>2125.0320000000002</v>
      </c>
      <c r="AP2787" s="3">
        <v>2202.2420000000002</v>
      </c>
      <c r="AQ2787" s="3">
        <v>2186.643</v>
      </c>
      <c r="AR2787" s="3">
        <v>2192</v>
      </c>
      <c r="AS2787" s="3">
        <v>2162</v>
      </c>
      <c r="AT2787" s="3">
        <v>2145</v>
      </c>
      <c r="AU2787" s="3">
        <v>2093</v>
      </c>
      <c r="AV2787" s="3">
        <v>2031.941</v>
      </c>
      <c r="AW2787" s="3">
        <v>1963.546</v>
      </c>
      <c r="AX2787" s="3">
        <v>1903.548</v>
      </c>
      <c r="AY2787" s="3">
        <v>1845.8820000000001</v>
      </c>
      <c r="AZ2787" s="3">
        <v>1787.3230000000001</v>
      </c>
      <c r="BA2787">
        <v>1729.6410000000001</v>
      </c>
      <c r="BB2787">
        <v>2017</v>
      </c>
    </row>
    <row r="2788" spans="1:54" hidden="1" x14ac:dyDescent="0.2">
      <c r="A2788">
        <v>134</v>
      </c>
      <c r="B2788" t="s">
        <v>500</v>
      </c>
      <c r="C2788" t="s">
        <v>232</v>
      </c>
      <c r="D2788" t="s">
        <v>65</v>
      </c>
      <c r="E2788" t="s">
        <v>231</v>
      </c>
      <c r="F2788" t="s">
        <v>230</v>
      </c>
      <c r="G2788" t="s">
        <v>217</v>
      </c>
      <c r="I2788" t="s">
        <v>229</v>
      </c>
      <c r="J2788" s="3" t="s">
        <v>215</v>
      </c>
      <c r="K2788" s="3" t="s">
        <v>215</v>
      </c>
      <c r="L2788" s="3" t="s">
        <v>215</v>
      </c>
      <c r="M2788" s="3" t="s">
        <v>215</v>
      </c>
      <c r="N2788" s="3" t="s">
        <v>215</v>
      </c>
      <c r="O2788" s="3" t="s">
        <v>215</v>
      </c>
      <c r="P2788" s="3" t="s">
        <v>215</v>
      </c>
      <c r="Q2788" s="3" t="s">
        <v>215</v>
      </c>
      <c r="R2788" s="3" t="s">
        <v>215</v>
      </c>
      <c r="S2788" s="3" t="s">
        <v>215</v>
      </c>
      <c r="T2788" s="3" t="s">
        <v>215</v>
      </c>
      <c r="U2788" s="3">
        <v>39.133000000000003</v>
      </c>
      <c r="V2788" s="3">
        <v>41.619</v>
      </c>
      <c r="W2788" s="3">
        <v>45.155999999999999</v>
      </c>
      <c r="X2788" s="3">
        <v>47.518000000000001</v>
      </c>
      <c r="Y2788" s="3">
        <v>54.779000000000003</v>
      </c>
      <c r="Z2788" s="3">
        <v>57.646000000000001</v>
      </c>
      <c r="AA2788" s="3">
        <v>58.689</v>
      </c>
      <c r="AB2788" s="3">
        <v>59.423000000000002</v>
      </c>
      <c r="AC2788" s="3">
        <v>59.982999999999997</v>
      </c>
      <c r="AD2788" s="3">
        <v>58.860999999999997</v>
      </c>
      <c r="AE2788" s="3">
        <v>57.744999999999997</v>
      </c>
      <c r="AF2788" s="3">
        <v>59.405999999999999</v>
      </c>
      <c r="AG2788" s="3">
        <v>63.073</v>
      </c>
      <c r="AH2788" s="3">
        <v>64.766000000000005</v>
      </c>
      <c r="AI2788" s="3">
        <v>66.992000000000004</v>
      </c>
      <c r="AJ2788" s="3">
        <v>66.492999999999995</v>
      </c>
      <c r="AK2788" s="3">
        <v>63.661000000000001</v>
      </c>
      <c r="AL2788" s="3">
        <v>65.150000000000006</v>
      </c>
      <c r="AM2788" s="3">
        <v>72.578000000000003</v>
      </c>
      <c r="AN2788" s="3">
        <v>80.942999999999998</v>
      </c>
      <c r="AO2788" s="3">
        <v>78.614000000000004</v>
      </c>
      <c r="AP2788" s="3">
        <v>79.841999999999999</v>
      </c>
      <c r="AQ2788" s="3">
        <v>77.369</v>
      </c>
      <c r="AR2788" s="3">
        <v>74.748999999999995</v>
      </c>
      <c r="AS2788" s="3">
        <v>71.033000000000001</v>
      </c>
      <c r="AT2788" s="3">
        <v>68.224000000000004</v>
      </c>
      <c r="AU2788" s="3">
        <v>64.137</v>
      </c>
      <c r="AV2788" s="3">
        <v>59.813000000000002</v>
      </c>
      <c r="AW2788" s="3">
        <v>55.746000000000002</v>
      </c>
      <c r="AX2788" s="3">
        <v>52.161000000000001</v>
      </c>
      <c r="AY2788" s="3">
        <v>48.741999999999997</v>
      </c>
      <c r="AZ2788" s="3">
        <v>45.470999999999997</v>
      </c>
      <c r="BA2788">
        <v>42.372</v>
      </c>
      <c r="BB2788">
        <v>2017</v>
      </c>
    </row>
    <row r="2789" spans="1:54" hidden="1" x14ac:dyDescent="0.2">
      <c r="A2789">
        <v>134</v>
      </c>
      <c r="B2789" t="s">
        <v>500</v>
      </c>
      <c r="C2789" t="s">
        <v>228</v>
      </c>
      <c r="D2789" t="s">
        <v>65</v>
      </c>
      <c r="E2789" t="s">
        <v>227</v>
      </c>
      <c r="F2789" t="s">
        <v>226</v>
      </c>
      <c r="G2789" t="s">
        <v>225</v>
      </c>
      <c r="H2789" t="s">
        <v>222</v>
      </c>
      <c r="I2789" t="s">
        <v>1134</v>
      </c>
      <c r="J2789" s="3">
        <v>789.17899999999997</v>
      </c>
      <c r="K2789" s="3">
        <v>823.76900000000001</v>
      </c>
      <c r="L2789" s="3">
        <v>856.3</v>
      </c>
      <c r="M2789" s="3">
        <v>897.89</v>
      </c>
      <c r="N2789" s="3">
        <v>941.95</v>
      </c>
      <c r="O2789" s="3">
        <v>983.43700000000001</v>
      </c>
      <c r="P2789" s="3">
        <v>1039.954</v>
      </c>
      <c r="Q2789" s="3">
        <v>1074.029</v>
      </c>
      <c r="R2789" s="3">
        <v>1130.855</v>
      </c>
      <c r="S2789" s="3">
        <v>1202.711</v>
      </c>
      <c r="T2789" s="3">
        <v>1312.451</v>
      </c>
      <c r="U2789" s="3">
        <v>1579.8</v>
      </c>
      <c r="V2789" s="3">
        <v>1695.32</v>
      </c>
      <c r="W2789" s="3">
        <v>1748.55</v>
      </c>
      <c r="X2789" s="3">
        <v>1830.29</v>
      </c>
      <c r="Y2789" s="3">
        <v>1898.88</v>
      </c>
      <c r="Z2789" s="3">
        <v>1926.32</v>
      </c>
      <c r="AA2789" s="3">
        <v>1967.09</v>
      </c>
      <c r="AB2789" s="3">
        <v>2018.23</v>
      </c>
      <c r="AC2789" s="3">
        <v>2064.88</v>
      </c>
      <c r="AD2789" s="3">
        <v>2116.48</v>
      </c>
      <c r="AE2789" s="3">
        <v>2179.85</v>
      </c>
      <c r="AF2789" s="3">
        <v>2209.29</v>
      </c>
      <c r="AG2789" s="3">
        <v>2220.08</v>
      </c>
      <c r="AH2789" s="3">
        <v>2270.62</v>
      </c>
      <c r="AI2789" s="3">
        <v>2300.86</v>
      </c>
      <c r="AJ2789" s="3">
        <v>2393.25</v>
      </c>
      <c r="AK2789" s="3">
        <v>2513.23</v>
      </c>
      <c r="AL2789" s="3">
        <v>2561.7399999999998</v>
      </c>
      <c r="AM2789" s="3">
        <v>2460.2800000000002</v>
      </c>
      <c r="AN2789" s="3">
        <v>2580.06</v>
      </c>
      <c r="AO2789" s="3">
        <v>2703.12</v>
      </c>
      <c r="AP2789" s="3">
        <v>2758.26</v>
      </c>
      <c r="AQ2789" s="3">
        <v>2826.24</v>
      </c>
      <c r="AR2789" s="3">
        <v>2932.47</v>
      </c>
      <c r="AS2789" s="3">
        <v>3043.65</v>
      </c>
      <c r="AT2789" s="3">
        <v>3144.05</v>
      </c>
      <c r="AU2789" s="3">
        <v>3263.35</v>
      </c>
      <c r="AV2789" s="3">
        <v>3397.183</v>
      </c>
      <c r="AW2789" s="3">
        <v>3522.3119999999999</v>
      </c>
      <c r="AX2789" s="3">
        <v>3649.3919999999998</v>
      </c>
      <c r="AY2789" s="3">
        <v>3787.0729999999999</v>
      </c>
      <c r="AZ2789" s="3">
        <v>3930.665</v>
      </c>
      <c r="BA2789">
        <v>4082.0160000000001</v>
      </c>
      <c r="BB2789">
        <v>2017</v>
      </c>
    </row>
    <row r="2790" spans="1:54" hidden="1" x14ac:dyDescent="0.2">
      <c r="A2790">
        <v>134</v>
      </c>
      <c r="B2790" t="s">
        <v>500</v>
      </c>
      <c r="C2790" t="s">
        <v>224</v>
      </c>
      <c r="D2790" t="s">
        <v>65</v>
      </c>
      <c r="E2790" t="s">
        <v>219</v>
      </c>
      <c r="F2790" t="s">
        <v>218</v>
      </c>
      <c r="G2790" t="s">
        <v>223</v>
      </c>
      <c r="H2790" t="s">
        <v>222</v>
      </c>
      <c r="I2790" t="s">
        <v>1135</v>
      </c>
      <c r="J2790" s="3">
        <v>-15.215</v>
      </c>
      <c r="K2790" s="3">
        <v>-4.9109999999999996</v>
      </c>
      <c r="L2790" s="3">
        <v>6.0069999999999997</v>
      </c>
      <c r="M2790" s="3">
        <v>4.6109999999999998</v>
      </c>
      <c r="N2790" s="3">
        <v>9.2799999999999994</v>
      </c>
      <c r="O2790" s="3">
        <v>17.594000000000001</v>
      </c>
      <c r="P2790" s="3">
        <v>37.988999999999997</v>
      </c>
      <c r="Q2790" s="3">
        <v>43.573999999999998</v>
      </c>
      <c r="R2790" s="3">
        <v>54.677</v>
      </c>
      <c r="S2790" s="3">
        <v>58.96</v>
      </c>
      <c r="T2790" s="3">
        <v>50.055</v>
      </c>
      <c r="U2790" s="3">
        <v>-26.66</v>
      </c>
      <c r="V2790" s="3">
        <v>-25.277999999999999</v>
      </c>
      <c r="W2790" s="3">
        <v>-21.48</v>
      </c>
      <c r="X2790" s="3">
        <v>-33.143000000000001</v>
      </c>
      <c r="Y2790" s="3">
        <v>-32.231999999999999</v>
      </c>
      <c r="Z2790" s="3">
        <v>-16.89</v>
      </c>
      <c r="AA2790" s="3">
        <v>-11.287000000000001</v>
      </c>
      <c r="AB2790" s="3">
        <v>-15.923</v>
      </c>
      <c r="AC2790" s="3">
        <v>-31.172000000000001</v>
      </c>
      <c r="AD2790" s="3">
        <v>-34.209000000000003</v>
      </c>
      <c r="AE2790" s="3">
        <v>-7.0839999999999996</v>
      </c>
      <c r="AF2790" s="3">
        <v>39.322000000000003</v>
      </c>
      <c r="AG2790" s="3">
        <v>35.441000000000003</v>
      </c>
      <c r="AH2790" s="3">
        <v>125.79</v>
      </c>
      <c r="AI2790" s="3">
        <v>131.702</v>
      </c>
      <c r="AJ2790" s="3">
        <v>170.71</v>
      </c>
      <c r="AK2790" s="3">
        <v>232.50899999999999</v>
      </c>
      <c r="AL2790" s="3">
        <v>210.923</v>
      </c>
      <c r="AM2790" s="3">
        <v>196.71</v>
      </c>
      <c r="AN2790" s="3">
        <v>192.25299999999999</v>
      </c>
      <c r="AO2790" s="3">
        <v>229.691</v>
      </c>
      <c r="AP2790" s="3">
        <v>248.874</v>
      </c>
      <c r="AQ2790" s="3">
        <v>252.471</v>
      </c>
      <c r="AR2790" s="3">
        <v>290.96199999999999</v>
      </c>
      <c r="AS2790" s="3">
        <v>301.14600000000002</v>
      </c>
      <c r="AT2790" s="3">
        <v>297.46899999999999</v>
      </c>
      <c r="AU2790" s="3">
        <v>296.59300000000002</v>
      </c>
      <c r="AV2790" s="3">
        <v>346.75700000000001</v>
      </c>
      <c r="AW2790" s="3">
        <v>364.1</v>
      </c>
      <c r="AX2790" s="3">
        <v>374.97300000000001</v>
      </c>
      <c r="AY2790" s="3">
        <v>381.07299999999998</v>
      </c>
      <c r="AZ2790" s="3">
        <v>394.04500000000002</v>
      </c>
      <c r="BA2790">
        <v>413.61099999999999</v>
      </c>
      <c r="BB2790">
        <v>2017</v>
      </c>
    </row>
    <row r="2791" spans="1:54" hidden="1" x14ac:dyDescent="0.2">
      <c r="A2791">
        <v>134</v>
      </c>
      <c r="B2791" t="s">
        <v>500</v>
      </c>
      <c r="C2791" t="s">
        <v>220</v>
      </c>
      <c r="D2791" t="s">
        <v>65</v>
      </c>
      <c r="E2791" t="s">
        <v>219</v>
      </c>
      <c r="F2791" t="s">
        <v>218</v>
      </c>
      <c r="G2791" t="s">
        <v>217</v>
      </c>
      <c r="I2791" t="s">
        <v>216</v>
      </c>
      <c r="J2791" s="3">
        <v>-1.7889999999999999</v>
      </c>
      <c r="K2791" s="3">
        <v>-0.68600000000000005</v>
      </c>
      <c r="L2791" s="3">
        <v>0.86899999999999999</v>
      </c>
      <c r="M2791" s="3">
        <v>0.66900000000000004</v>
      </c>
      <c r="N2791" s="3">
        <v>1.429</v>
      </c>
      <c r="O2791" s="3">
        <v>2.6720000000000002</v>
      </c>
      <c r="P2791" s="3">
        <v>4.0389999999999997</v>
      </c>
      <c r="Q2791" s="3">
        <v>3.7229999999999999</v>
      </c>
      <c r="R2791" s="3">
        <v>4.3330000000000002</v>
      </c>
      <c r="S2791" s="3">
        <v>4.7069999999999999</v>
      </c>
      <c r="T2791" s="3">
        <v>3.1429999999999998</v>
      </c>
      <c r="U2791" s="3">
        <v>-1.427</v>
      </c>
      <c r="V2791" s="3">
        <v>-1.1879999999999999</v>
      </c>
      <c r="W2791" s="3">
        <v>-1.038</v>
      </c>
      <c r="X2791" s="3">
        <v>-1.4990000000000001</v>
      </c>
      <c r="Y2791" s="3">
        <v>-1.2430000000000001</v>
      </c>
      <c r="Z2791" s="3">
        <v>-0.67400000000000004</v>
      </c>
      <c r="AA2791" s="3">
        <v>-0.50800000000000001</v>
      </c>
      <c r="AB2791" s="3">
        <v>-0.70899999999999996</v>
      </c>
      <c r="AC2791" s="3">
        <v>-1.415</v>
      </c>
      <c r="AD2791" s="3">
        <v>-1.75</v>
      </c>
      <c r="AE2791" s="3">
        <v>-0.36299999999999999</v>
      </c>
      <c r="AF2791" s="3">
        <v>1.885</v>
      </c>
      <c r="AG2791" s="3">
        <v>1.4119999999999999</v>
      </c>
      <c r="AH2791" s="3">
        <v>4.4569999999999999</v>
      </c>
      <c r="AI2791" s="3">
        <v>4.5949999999999998</v>
      </c>
      <c r="AJ2791" s="3">
        <v>5.681</v>
      </c>
      <c r="AK2791" s="3">
        <v>6.75</v>
      </c>
      <c r="AL2791" s="3">
        <v>5.5949999999999998</v>
      </c>
      <c r="AM2791" s="3">
        <v>5.7409999999999997</v>
      </c>
      <c r="AN2791" s="3">
        <v>5.6159999999999997</v>
      </c>
      <c r="AO2791" s="3">
        <v>6.1070000000000002</v>
      </c>
      <c r="AP2791" s="3">
        <v>7.0190000000000001</v>
      </c>
      <c r="AQ2791" s="3">
        <v>6.726</v>
      </c>
      <c r="AR2791" s="3">
        <v>7.4669999999999996</v>
      </c>
      <c r="AS2791" s="3">
        <v>8.9169999999999998</v>
      </c>
      <c r="AT2791" s="3">
        <v>8.5500000000000007</v>
      </c>
      <c r="AU2791" s="3">
        <v>8.0489999999999995</v>
      </c>
      <c r="AV2791" s="3">
        <v>8.2330000000000005</v>
      </c>
      <c r="AW2791" s="3">
        <v>8.2439999999999998</v>
      </c>
      <c r="AX2791" s="3">
        <v>8.1010000000000009</v>
      </c>
      <c r="AY2791" s="3">
        <v>7.8780000000000001</v>
      </c>
      <c r="AZ2791" s="3">
        <v>7.7949999999999999</v>
      </c>
      <c r="BA2791">
        <v>7.8449999999999998</v>
      </c>
      <c r="BB2791">
        <v>2017</v>
      </c>
    </row>
    <row r="2792" spans="1:54" x14ac:dyDescent="0.2">
      <c r="A2792">
        <v>652</v>
      </c>
      <c r="B2792" t="s">
        <v>499</v>
      </c>
      <c r="C2792" t="s">
        <v>352</v>
      </c>
      <c r="D2792" t="s">
        <v>175</v>
      </c>
      <c r="E2792" t="s">
        <v>349</v>
      </c>
      <c r="F2792" t="s">
        <v>351</v>
      </c>
      <c r="G2792" t="s">
        <v>225</v>
      </c>
      <c r="H2792" t="s">
        <v>222</v>
      </c>
      <c r="I2792" t="s">
        <v>1136</v>
      </c>
      <c r="J2792" s="3">
        <v>7.2789999999999999</v>
      </c>
      <c r="K2792" s="3">
        <v>7.0250000000000004</v>
      </c>
      <c r="L2792" s="3">
        <v>6.5389999999999997</v>
      </c>
      <c r="M2792" s="3">
        <v>6.2220000000000004</v>
      </c>
      <c r="N2792" s="3">
        <v>6.78</v>
      </c>
      <c r="O2792" s="3">
        <v>7.125</v>
      </c>
      <c r="P2792" s="3">
        <v>7.4950000000000001</v>
      </c>
      <c r="Q2792" s="3">
        <v>7.8550000000000004</v>
      </c>
      <c r="R2792" s="3">
        <v>8.2970000000000006</v>
      </c>
      <c r="S2792" s="3">
        <v>8.7189999999999994</v>
      </c>
      <c r="T2792" s="3">
        <v>9.0090000000000003</v>
      </c>
      <c r="U2792" s="3">
        <v>9.4870000000000001</v>
      </c>
      <c r="V2792" s="3">
        <v>9.8569999999999993</v>
      </c>
      <c r="W2792" s="3">
        <v>10.223000000000001</v>
      </c>
      <c r="X2792" s="3">
        <v>10.593</v>
      </c>
      <c r="Y2792" s="3">
        <v>11.041</v>
      </c>
      <c r="Z2792" s="3">
        <v>11.555</v>
      </c>
      <c r="AA2792" s="3">
        <v>12.114000000000001</v>
      </c>
      <c r="AB2792" s="3">
        <v>12.683</v>
      </c>
      <c r="AC2792" s="3">
        <v>13.244999999999999</v>
      </c>
      <c r="AD2792" s="3">
        <v>13.739000000000001</v>
      </c>
      <c r="AE2792" s="3">
        <v>14.314</v>
      </c>
      <c r="AF2792" s="3">
        <v>14.965</v>
      </c>
      <c r="AG2792" s="3">
        <v>15.75</v>
      </c>
      <c r="AH2792" s="3">
        <v>16.629000000000001</v>
      </c>
      <c r="AI2792" s="3">
        <v>17.605</v>
      </c>
      <c r="AJ2792" s="3">
        <v>18.704999999999998</v>
      </c>
      <c r="AK2792" s="3">
        <v>19.518000000000001</v>
      </c>
      <c r="AL2792" s="3">
        <v>21.303999999999998</v>
      </c>
      <c r="AM2792" s="3">
        <v>22.335999999999999</v>
      </c>
      <c r="AN2792" s="3">
        <v>24.100999999999999</v>
      </c>
      <c r="AO2792" s="3">
        <v>27.486000000000001</v>
      </c>
      <c r="AP2792" s="3">
        <v>30.04</v>
      </c>
      <c r="AQ2792" s="3">
        <v>32.237000000000002</v>
      </c>
      <c r="AR2792" s="3">
        <v>33.521999999999998</v>
      </c>
      <c r="AS2792" s="3">
        <v>34.808</v>
      </c>
      <c r="AT2792" s="3">
        <v>36.103999999999999</v>
      </c>
      <c r="AU2792" s="3">
        <v>39.15</v>
      </c>
      <c r="AV2792" s="3">
        <v>41.613999999999997</v>
      </c>
      <c r="AW2792" s="3">
        <v>44.776000000000003</v>
      </c>
      <c r="AX2792" s="3">
        <v>47.228999999999999</v>
      </c>
      <c r="AY2792" s="3">
        <v>49.643000000000001</v>
      </c>
      <c r="AZ2792" s="3">
        <v>51.225999999999999</v>
      </c>
      <c r="BA2792">
        <v>53.862000000000002</v>
      </c>
      <c r="BB2792">
        <v>2016</v>
      </c>
    </row>
    <row r="2793" spans="1:54" hidden="1" x14ac:dyDescent="0.2">
      <c r="A2793">
        <v>652</v>
      </c>
      <c r="B2793" t="s">
        <v>499</v>
      </c>
      <c r="C2793" t="s">
        <v>350</v>
      </c>
      <c r="D2793" t="s">
        <v>175</v>
      </c>
      <c r="E2793" t="s">
        <v>349</v>
      </c>
      <c r="F2793" t="s">
        <v>348</v>
      </c>
      <c r="G2793" t="s">
        <v>275</v>
      </c>
      <c r="I2793" t="s">
        <v>347</v>
      </c>
      <c r="J2793" s="3">
        <v>0.45300000000000001</v>
      </c>
      <c r="K2793" s="3">
        <v>-3.4940000000000002</v>
      </c>
      <c r="L2793" s="3">
        <v>-6.9219999999999997</v>
      </c>
      <c r="M2793" s="3">
        <v>-4.8410000000000002</v>
      </c>
      <c r="N2793" s="3">
        <v>8.9619999999999997</v>
      </c>
      <c r="O2793" s="3">
        <v>5.0919999999999996</v>
      </c>
      <c r="P2793" s="3">
        <v>5.1989999999999998</v>
      </c>
      <c r="Q2793" s="3">
        <v>4.7949999999999999</v>
      </c>
      <c r="R2793" s="3">
        <v>5.6280000000000001</v>
      </c>
      <c r="S2793" s="3">
        <v>5.0860000000000003</v>
      </c>
      <c r="T2793" s="3">
        <v>3.3290000000000002</v>
      </c>
      <c r="U2793" s="3">
        <v>5.3</v>
      </c>
      <c r="V2793" s="3">
        <v>3.899</v>
      </c>
      <c r="W2793" s="3">
        <v>3.72</v>
      </c>
      <c r="X2793" s="3">
        <v>3.613</v>
      </c>
      <c r="Y2793" s="3">
        <v>4.2359999999999998</v>
      </c>
      <c r="Z2793" s="3">
        <v>4.6479999999999997</v>
      </c>
      <c r="AA2793" s="3">
        <v>4.8449999999999998</v>
      </c>
      <c r="AB2793" s="3">
        <v>4.694</v>
      </c>
      <c r="AC2793" s="3">
        <v>4.4290000000000003</v>
      </c>
      <c r="AD2793" s="3">
        <v>3.7360000000000002</v>
      </c>
      <c r="AE2793" s="3">
        <v>4.1820000000000004</v>
      </c>
      <c r="AF2793" s="3">
        <v>4.548</v>
      </c>
      <c r="AG2793" s="3">
        <v>5.2480000000000002</v>
      </c>
      <c r="AH2793" s="3">
        <v>5.5780000000000003</v>
      </c>
      <c r="AI2793" s="3">
        <v>5.8680000000000003</v>
      </c>
      <c r="AJ2793" s="3">
        <v>6.25</v>
      </c>
      <c r="AK2793" s="3">
        <v>4.3470000000000004</v>
      </c>
      <c r="AL2793" s="3">
        <v>9.15</v>
      </c>
      <c r="AM2793" s="3">
        <v>4.8440000000000003</v>
      </c>
      <c r="AN2793" s="3">
        <v>7.9</v>
      </c>
      <c r="AO2793" s="3">
        <v>14.047000000000001</v>
      </c>
      <c r="AP2793" s="3">
        <v>9.2929999999999993</v>
      </c>
      <c r="AQ2793" s="3">
        <v>7.3129999999999997</v>
      </c>
      <c r="AR2793" s="3">
        <v>3.9870000000000001</v>
      </c>
      <c r="AS2793" s="3">
        <v>3.835</v>
      </c>
      <c r="AT2793" s="3">
        <v>3.722</v>
      </c>
      <c r="AU2793" s="3">
        <v>8.4390000000000001</v>
      </c>
      <c r="AV2793" s="3">
        <v>6.2930000000000001</v>
      </c>
      <c r="AW2793" s="3">
        <v>7.5979999999999999</v>
      </c>
      <c r="AX2793" s="3">
        <v>5.4790000000000001</v>
      </c>
      <c r="AY2793" s="3">
        <v>5.1120000000000001</v>
      </c>
      <c r="AZ2793" s="3">
        <v>3.1880000000000002</v>
      </c>
      <c r="BA2793">
        <v>5.1449999999999996</v>
      </c>
      <c r="BB2793">
        <v>2016</v>
      </c>
    </row>
    <row r="2794" spans="1:54" hidden="1" x14ac:dyDescent="0.2">
      <c r="A2794">
        <v>652</v>
      </c>
      <c r="B2794" t="s">
        <v>499</v>
      </c>
      <c r="C2794" t="s">
        <v>346</v>
      </c>
      <c r="D2794" t="s">
        <v>175</v>
      </c>
      <c r="E2794" t="s">
        <v>342</v>
      </c>
      <c r="F2794" t="s">
        <v>345</v>
      </c>
      <c r="G2794" t="s">
        <v>225</v>
      </c>
      <c r="H2794" t="s">
        <v>222</v>
      </c>
      <c r="I2794" t="s">
        <v>1136</v>
      </c>
      <c r="J2794" s="3">
        <v>7.0000000000000001E-3</v>
      </c>
      <c r="K2794" s="3">
        <v>1.2E-2</v>
      </c>
      <c r="L2794" s="3">
        <v>1.4E-2</v>
      </c>
      <c r="M2794" s="3">
        <v>0.03</v>
      </c>
      <c r="N2794" s="3">
        <v>4.2999999999999997E-2</v>
      </c>
      <c r="O2794" s="3">
        <v>5.5E-2</v>
      </c>
      <c r="P2794" s="3">
        <v>8.2000000000000003E-2</v>
      </c>
      <c r="Q2794" s="3">
        <v>0.12</v>
      </c>
      <c r="R2794" s="3">
        <v>0.16900000000000001</v>
      </c>
      <c r="S2794" s="3">
        <v>0.22700000000000001</v>
      </c>
      <c r="T2794" s="3">
        <v>0.32600000000000001</v>
      </c>
      <c r="U2794" s="3">
        <v>0.41299999999999998</v>
      </c>
      <c r="V2794" s="3">
        <v>0.48199999999999998</v>
      </c>
      <c r="W2794" s="3">
        <v>0.63</v>
      </c>
      <c r="X2794" s="3">
        <v>0.84699999999999998</v>
      </c>
      <c r="Y2794" s="3">
        <v>1.262</v>
      </c>
      <c r="Z2794" s="3">
        <v>1.8460000000000001</v>
      </c>
      <c r="AA2794" s="3">
        <v>2.298</v>
      </c>
      <c r="AB2794" s="3">
        <v>2.8159999999999998</v>
      </c>
      <c r="AC2794" s="3">
        <v>3.35</v>
      </c>
      <c r="AD2794" s="3">
        <v>4.42</v>
      </c>
      <c r="AE2794" s="3">
        <v>6.1980000000000004</v>
      </c>
      <c r="AF2794" s="3">
        <v>7.9539999999999997</v>
      </c>
      <c r="AG2794" s="3">
        <v>10.77</v>
      </c>
      <c r="AH2794" s="3">
        <v>13.005000000000001</v>
      </c>
      <c r="AI2794" s="3">
        <v>15.833</v>
      </c>
      <c r="AJ2794" s="3">
        <v>18.704999999999998</v>
      </c>
      <c r="AK2794" s="3">
        <v>23.154</v>
      </c>
      <c r="AL2794" s="3">
        <v>30.178999999999998</v>
      </c>
      <c r="AM2794" s="3">
        <v>36.597999999999999</v>
      </c>
      <c r="AN2794" s="3">
        <v>46.042000000000002</v>
      </c>
      <c r="AO2794" s="3">
        <v>59.816000000000003</v>
      </c>
      <c r="AP2794" s="3">
        <v>75.314999999999998</v>
      </c>
      <c r="AQ2794" s="3">
        <v>93.415999999999997</v>
      </c>
      <c r="AR2794" s="3">
        <v>113.343</v>
      </c>
      <c r="AS2794" s="3">
        <v>136.95699999999999</v>
      </c>
      <c r="AT2794" s="3">
        <v>167.35300000000001</v>
      </c>
      <c r="AU2794" s="3">
        <v>204.60599999999999</v>
      </c>
      <c r="AV2794" s="3">
        <v>241.71700000000001</v>
      </c>
      <c r="AW2794" s="3">
        <v>281.45699999999999</v>
      </c>
      <c r="AX2794" s="3">
        <v>317.70299999999997</v>
      </c>
      <c r="AY2794" s="3">
        <v>354.84199999999998</v>
      </c>
      <c r="AZ2794" s="3">
        <v>393.63799999999998</v>
      </c>
      <c r="BA2794">
        <v>440.34100000000001</v>
      </c>
      <c r="BB2794">
        <v>2016</v>
      </c>
    </row>
    <row r="2795" spans="1:54" hidden="1" x14ac:dyDescent="0.2">
      <c r="A2795">
        <v>652</v>
      </c>
      <c r="B2795" t="s">
        <v>499</v>
      </c>
      <c r="C2795" t="s">
        <v>344</v>
      </c>
      <c r="D2795" t="s">
        <v>175</v>
      </c>
      <c r="E2795" t="s">
        <v>342</v>
      </c>
      <c r="F2795" t="s">
        <v>343</v>
      </c>
      <c r="G2795" t="s">
        <v>223</v>
      </c>
      <c r="H2795" t="s">
        <v>222</v>
      </c>
      <c r="I2795" t="s">
        <v>310</v>
      </c>
      <c r="J2795" s="3">
        <v>24.995000000000001</v>
      </c>
      <c r="K2795" s="3">
        <v>42.36</v>
      </c>
      <c r="L2795" s="3">
        <v>50.423999999999999</v>
      </c>
      <c r="M2795" s="3">
        <v>33.430999999999997</v>
      </c>
      <c r="N2795" s="3">
        <v>12.058999999999999</v>
      </c>
      <c r="O2795" s="3">
        <v>10.121</v>
      </c>
      <c r="P2795" s="3">
        <v>9.1950000000000003</v>
      </c>
      <c r="Q2795" s="3">
        <v>7.7830000000000004</v>
      </c>
      <c r="R2795" s="3">
        <v>8.3330000000000002</v>
      </c>
      <c r="S2795" s="3">
        <v>8.4190000000000005</v>
      </c>
      <c r="T2795" s="3">
        <v>9.9860000000000007</v>
      </c>
      <c r="U2795" s="3">
        <v>11.228</v>
      </c>
      <c r="V2795" s="3">
        <v>11.041</v>
      </c>
      <c r="W2795" s="3">
        <v>9.718</v>
      </c>
      <c r="X2795" s="3">
        <v>8.8659999999999997</v>
      </c>
      <c r="Y2795" s="3">
        <v>10.525</v>
      </c>
      <c r="Z2795" s="3">
        <v>11.287000000000001</v>
      </c>
      <c r="AA2795" s="3">
        <v>11.218999999999999</v>
      </c>
      <c r="AB2795" s="3">
        <v>12.18</v>
      </c>
      <c r="AC2795" s="3">
        <v>12.564</v>
      </c>
      <c r="AD2795" s="3">
        <v>8.1120000000000001</v>
      </c>
      <c r="AE2795" s="3">
        <v>8.6519999999999992</v>
      </c>
      <c r="AF2795" s="3">
        <v>10.038</v>
      </c>
      <c r="AG2795" s="3">
        <v>12.425000000000001</v>
      </c>
      <c r="AH2795" s="3">
        <v>14.458</v>
      </c>
      <c r="AI2795" s="3">
        <v>17.47</v>
      </c>
      <c r="AJ2795" s="3">
        <v>20.411000000000001</v>
      </c>
      <c r="AK2795" s="3">
        <v>24.757999999999999</v>
      </c>
      <c r="AL2795" s="3">
        <v>28.527999999999999</v>
      </c>
      <c r="AM2795" s="3">
        <v>25.59</v>
      </c>
      <c r="AN2795" s="3">
        <v>32.173999999999999</v>
      </c>
      <c r="AO2795" s="3">
        <v>39.564999999999998</v>
      </c>
      <c r="AP2795" s="3">
        <v>41.939</v>
      </c>
      <c r="AQ2795" s="3">
        <v>47.805999999999997</v>
      </c>
      <c r="AR2795" s="3">
        <v>38.774000000000001</v>
      </c>
      <c r="AS2795" s="3">
        <v>36.884999999999998</v>
      </c>
      <c r="AT2795" s="3">
        <v>42.786999999999999</v>
      </c>
      <c r="AU2795" s="3">
        <v>47.031999999999996</v>
      </c>
      <c r="AV2795" s="3">
        <v>51.619</v>
      </c>
      <c r="AW2795" s="3">
        <v>56.725000000000001</v>
      </c>
      <c r="AX2795" s="3">
        <v>60.491999999999997</v>
      </c>
      <c r="AY2795" s="3">
        <v>64.703999999999994</v>
      </c>
      <c r="AZ2795" s="3">
        <v>68.994</v>
      </c>
      <c r="BA2795">
        <v>74.146000000000001</v>
      </c>
      <c r="BB2795">
        <v>2016</v>
      </c>
    </row>
    <row r="2796" spans="1:54" hidden="1" x14ac:dyDescent="0.2">
      <c r="A2796">
        <v>652</v>
      </c>
      <c r="B2796" t="s">
        <v>499</v>
      </c>
      <c r="C2796" t="s">
        <v>213</v>
      </c>
      <c r="D2796" t="s">
        <v>175</v>
      </c>
      <c r="E2796" t="s">
        <v>342</v>
      </c>
      <c r="F2796" t="s">
        <v>341</v>
      </c>
      <c r="G2796" t="s">
        <v>323</v>
      </c>
      <c r="H2796" t="s">
        <v>222</v>
      </c>
      <c r="I2796" t="s">
        <v>310</v>
      </c>
      <c r="J2796" s="3">
        <v>9.7289999999999992</v>
      </c>
      <c r="K2796" s="3">
        <v>10.266</v>
      </c>
      <c r="L2796" s="3">
        <v>10.148</v>
      </c>
      <c r="M2796" s="3">
        <v>10.038</v>
      </c>
      <c r="N2796" s="3">
        <v>11.326000000000001</v>
      </c>
      <c r="O2796" s="3">
        <v>12.284000000000001</v>
      </c>
      <c r="P2796" s="3">
        <v>13.183</v>
      </c>
      <c r="Q2796" s="3">
        <v>14.167999999999999</v>
      </c>
      <c r="R2796" s="3">
        <v>15.489000000000001</v>
      </c>
      <c r="S2796" s="3">
        <v>16.91</v>
      </c>
      <c r="T2796" s="3">
        <v>18.119</v>
      </c>
      <c r="U2796" s="3">
        <v>19.713999999999999</v>
      </c>
      <c r="V2796" s="3">
        <v>20.95</v>
      </c>
      <c r="W2796" s="3">
        <v>22.245999999999999</v>
      </c>
      <c r="X2796" s="3">
        <v>23.54</v>
      </c>
      <c r="Y2796" s="3">
        <v>25.048999999999999</v>
      </c>
      <c r="Z2796" s="3">
        <v>26.692</v>
      </c>
      <c r="AA2796" s="3">
        <v>28.463999999999999</v>
      </c>
      <c r="AB2796" s="3">
        <v>30.123999999999999</v>
      </c>
      <c r="AC2796" s="3">
        <v>31.939</v>
      </c>
      <c r="AD2796" s="3">
        <v>33.886000000000003</v>
      </c>
      <c r="AE2796" s="3">
        <v>36.107999999999997</v>
      </c>
      <c r="AF2796" s="3">
        <v>38.33</v>
      </c>
      <c r="AG2796" s="3">
        <v>41.146000000000001</v>
      </c>
      <c r="AH2796" s="3">
        <v>44.636000000000003</v>
      </c>
      <c r="AI2796" s="3">
        <v>48.774999999999999</v>
      </c>
      <c r="AJ2796" s="3">
        <v>53.415999999999997</v>
      </c>
      <c r="AK2796" s="3">
        <v>57.220999999999997</v>
      </c>
      <c r="AL2796" s="3">
        <v>63.682000000000002</v>
      </c>
      <c r="AM2796" s="3">
        <v>67.274000000000001</v>
      </c>
      <c r="AN2796" s="3">
        <v>73.474999999999994</v>
      </c>
      <c r="AO2796" s="3">
        <v>85.525999999999996</v>
      </c>
      <c r="AP2796" s="3">
        <v>95.195999999999998</v>
      </c>
      <c r="AQ2796" s="3">
        <v>103.807</v>
      </c>
      <c r="AR2796" s="3">
        <v>109.883</v>
      </c>
      <c r="AS2796" s="3">
        <v>115.33499999999999</v>
      </c>
      <c r="AT2796" s="3">
        <v>121.154</v>
      </c>
      <c r="AU2796" s="3">
        <v>133.74199999999999</v>
      </c>
      <c r="AV2796" s="3">
        <v>145.387</v>
      </c>
      <c r="AW2796" s="3">
        <v>159.82599999999999</v>
      </c>
      <c r="AX2796" s="3">
        <v>171.89599999999999</v>
      </c>
      <c r="AY2796" s="3">
        <v>184.12700000000001</v>
      </c>
      <c r="AZ2796" s="3">
        <v>193.26</v>
      </c>
      <c r="BA2796">
        <v>206.738</v>
      </c>
      <c r="BB2796">
        <v>2016</v>
      </c>
    </row>
    <row r="2797" spans="1:54" hidden="1" x14ac:dyDescent="0.2">
      <c r="A2797">
        <v>652</v>
      </c>
      <c r="B2797" t="s">
        <v>499</v>
      </c>
      <c r="C2797" t="s">
        <v>340</v>
      </c>
      <c r="D2797" t="s">
        <v>175</v>
      </c>
      <c r="E2797" t="s">
        <v>339</v>
      </c>
      <c r="F2797" t="s">
        <v>338</v>
      </c>
      <c r="G2797" t="s">
        <v>295</v>
      </c>
      <c r="I2797" t="s">
        <v>337</v>
      </c>
      <c r="J2797" s="3">
        <v>9.4E-2</v>
      </c>
      <c r="K2797" s="3">
        <v>0.16600000000000001</v>
      </c>
      <c r="L2797" s="3">
        <v>0.21199999999999999</v>
      </c>
      <c r="M2797" s="3">
        <v>0.47399999999999998</v>
      </c>
      <c r="N2797" s="3">
        <v>0.64</v>
      </c>
      <c r="O2797" s="3">
        <v>0.77200000000000002</v>
      </c>
      <c r="P2797" s="3">
        <v>1.0940000000000001</v>
      </c>
      <c r="Q2797" s="3">
        <v>1.5229999999999999</v>
      </c>
      <c r="R2797" s="3">
        <v>2.0310000000000001</v>
      </c>
      <c r="S2797" s="3">
        <v>2.6059999999999999</v>
      </c>
      <c r="T2797" s="3">
        <v>3.6150000000000002</v>
      </c>
      <c r="U2797" s="3">
        <v>4.351</v>
      </c>
      <c r="V2797" s="3">
        <v>4.8940000000000001</v>
      </c>
      <c r="W2797" s="3">
        <v>6.1660000000000004</v>
      </c>
      <c r="X2797" s="3">
        <v>7.9989999999999997</v>
      </c>
      <c r="Y2797" s="3">
        <v>11.43</v>
      </c>
      <c r="Z2797" s="3">
        <v>15.976000000000001</v>
      </c>
      <c r="AA2797" s="3">
        <v>18.965</v>
      </c>
      <c r="AB2797" s="3">
        <v>22.2</v>
      </c>
      <c r="AC2797" s="3">
        <v>25.295000000000002</v>
      </c>
      <c r="AD2797" s="3">
        <v>32.171999999999997</v>
      </c>
      <c r="AE2797" s="3">
        <v>43.296999999999997</v>
      </c>
      <c r="AF2797" s="3">
        <v>53.152000000000001</v>
      </c>
      <c r="AG2797" s="3">
        <v>68.378</v>
      </c>
      <c r="AH2797" s="3">
        <v>78.206000000000003</v>
      </c>
      <c r="AI2797" s="3">
        <v>89.936000000000007</v>
      </c>
      <c r="AJ2797" s="3">
        <v>100.002</v>
      </c>
      <c r="AK2797" s="3">
        <v>118.63</v>
      </c>
      <c r="AL2797" s="3">
        <v>141.65700000000001</v>
      </c>
      <c r="AM2797" s="3">
        <v>163.84899999999999</v>
      </c>
      <c r="AN2797" s="3">
        <v>191.041</v>
      </c>
      <c r="AO2797" s="3">
        <v>217.624</v>
      </c>
      <c r="AP2797" s="3">
        <v>250.715</v>
      </c>
      <c r="AQ2797" s="3">
        <v>289.779</v>
      </c>
      <c r="AR2797" s="3">
        <v>338.113</v>
      </c>
      <c r="AS2797" s="3">
        <v>393.464</v>
      </c>
      <c r="AT2797" s="3">
        <v>463.536</v>
      </c>
      <c r="AU2797" s="3">
        <v>522.61800000000005</v>
      </c>
      <c r="AV2797" s="3">
        <v>580.85599999999999</v>
      </c>
      <c r="AW2797" s="3">
        <v>628.59500000000003</v>
      </c>
      <c r="AX2797" s="3">
        <v>672.68600000000004</v>
      </c>
      <c r="AY2797" s="3">
        <v>714.78</v>
      </c>
      <c r="AZ2797" s="3">
        <v>768.43399999999997</v>
      </c>
      <c r="BA2797">
        <v>817.54200000000003</v>
      </c>
      <c r="BB2797">
        <v>2016</v>
      </c>
    </row>
    <row r="2798" spans="1:54" hidden="1" x14ac:dyDescent="0.2">
      <c r="A2798">
        <v>652</v>
      </c>
      <c r="B2798" t="s">
        <v>499</v>
      </c>
      <c r="C2798" t="s">
        <v>336</v>
      </c>
      <c r="D2798" t="s">
        <v>175</v>
      </c>
      <c r="E2798" t="s">
        <v>333</v>
      </c>
      <c r="F2798" t="s">
        <v>335</v>
      </c>
      <c r="G2798" t="s">
        <v>225</v>
      </c>
      <c r="H2798" t="s">
        <v>322</v>
      </c>
      <c r="I2798" t="s">
        <v>330</v>
      </c>
      <c r="J2798" s="3">
        <v>726.82899999999995</v>
      </c>
      <c r="K2798" s="3">
        <v>666.36</v>
      </c>
      <c r="L2798" s="3">
        <v>589.22400000000005</v>
      </c>
      <c r="M2798" s="3">
        <v>532.66399999999999</v>
      </c>
      <c r="N2798" s="3">
        <v>551.38199999999995</v>
      </c>
      <c r="O2798" s="3">
        <v>565.01700000000005</v>
      </c>
      <c r="P2798" s="3">
        <v>579.58299999999997</v>
      </c>
      <c r="Q2798" s="3">
        <v>592.23900000000003</v>
      </c>
      <c r="R2798" s="3">
        <v>609.98400000000004</v>
      </c>
      <c r="S2798" s="3">
        <v>625.03499999999997</v>
      </c>
      <c r="T2798" s="3">
        <v>629.74900000000002</v>
      </c>
      <c r="U2798" s="3">
        <v>646.6</v>
      </c>
      <c r="V2798" s="3">
        <v>655.07299999999998</v>
      </c>
      <c r="W2798" s="3">
        <v>662.51499999999999</v>
      </c>
      <c r="X2798" s="3">
        <v>669.346</v>
      </c>
      <c r="Y2798" s="3">
        <v>680.31600000000003</v>
      </c>
      <c r="Z2798" s="3">
        <v>694.197</v>
      </c>
      <c r="AA2798" s="3">
        <v>709.69299999999998</v>
      </c>
      <c r="AB2798" s="3">
        <v>724.49099999999999</v>
      </c>
      <c r="AC2798" s="3">
        <v>737.72299999999996</v>
      </c>
      <c r="AD2798" s="3">
        <v>746.21100000000001</v>
      </c>
      <c r="AE2798" s="3">
        <v>758.04300000000001</v>
      </c>
      <c r="AF2798" s="3">
        <v>772.76900000000001</v>
      </c>
      <c r="AG2798" s="3">
        <v>793.05200000000002</v>
      </c>
      <c r="AH2798" s="3">
        <v>816.41800000000001</v>
      </c>
      <c r="AI2798" s="3">
        <v>842.78499999999997</v>
      </c>
      <c r="AJ2798" s="3">
        <v>873.14</v>
      </c>
      <c r="AK2798" s="3">
        <v>888.38499999999999</v>
      </c>
      <c r="AL2798" s="3">
        <v>945.50300000000004</v>
      </c>
      <c r="AM2798" s="3">
        <v>966.6</v>
      </c>
      <c r="AN2798" s="3">
        <v>1016.9640000000001</v>
      </c>
      <c r="AO2798" s="3">
        <v>1130.9110000000001</v>
      </c>
      <c r="AP2798" s="3">
        <v>1205.1980000000001</v>
      </c>
      <c r="AQ2798" s="3">
        <v>1261.0930000000001</v>
      </c>
      <c r="AR2798" s="3">
        <v>1278.694</v>
      </c>
      <c r="AS2798" s="3">
        <v>1294.645</v>
      </c>
      <c r="AT2798" s="3">
        <v>1309.3620000000001</v>
      </c>
      <c r="AU2798" s="3">
        <v>1384.4649999999999</v>
      </c>
      <c r="AV2798" s="3">
        <v>1434.9059999999999</v>
      </c>
      <c r="AW2798" s="3">
        <v>1505.4469999999999</v>
      </c>
      <c r="AX2798" s="3">
        <v>1548.3579999999999</v>
      </c>
      <c r="AY2798" s="3">
        <v>1586.95</v>
      </c>
      <c r="AZ2798" s="3">
        <v>1596.7260000000001</v>
      </c>
      <c r="BA2798">
        <v>1637.0340000000001</v>
      </c>
      <c r="BB2798">
        <v>0</v>
      </c>
    </row>
    <row r="2799" spans="1:54" hidden="1" x14ac:dyDescent="0.2">
      <c r="A2799">
        <v>652</v>
      </c>
      <c r="B2799" t="s">
        <v>499</v>
      </c>
      <c r="C2799" t="s">
        <v>334</v>
      </c>
      <c r="D2799" t="s">
        <v>175</v>
      </c>
      <c r="E2799" t="s">
        <v>333</v>
      </c>
      <c r="F2799" t="s">
        <v>332</v>
      </c>
      <c r="G2799" t="s">
        <v>331</v>
      </c>
      <c r="H2799" t="s">
        <v>322</v>
      </c>
      <c r="I2799" t="s">
        <v>330</v>
      </c>
      <c r="J2799" s="3">
        <v>2261.6179999999999</v>
      </c>
      <c r="K2799" s="3">
        <v>2073.4589999999998</v>
      </c>
      <c r="L2799" s="3">
        <v>1833.442</v>
      </c>
      <c r="M2799" s="3">
        <v>1657.45</v>
      </c>
      <c r="N2799" s="3">
        <v>1715.691</v>
      </c>
      <c r="O2799" s="3">
        <v>1758.12</v>
      </c>
      <c r="P2799" s="3">
        <v>1803.443</v>
      </c>
      <c r="Q2799" s="3">
        <v>1842.8240000000001</v>
      </c>
      <c r="R2799" s="3">
        <v>1898.039</v>
      </c>
      <c r="S2799" s="3">
        <v>1944.8710000000001</v>
      </c>
      <c r="T2799" s="3">
        <v>1959.5419999999999</v>
      </c>
      <c r="U2799" s="3">
        <v>2011.9749999999999</v>
      </c>
      <c r="V2799" s="3">
        <v>2038.3409999999999</v>
      </c>
      <c r="W2799" s="3">
        <v>2061.4949999999999</v>
      </c>
      <c r="X2799" s="3">
        <v>2082.7530000000002</v>
      </c>
      <c r="Y2799" s="3">
        <v>2116.8870000000002</v>
      </c>
      <c r="Z2799" s="3">
        <v>2160.0790000000002</v>
      </c>
      <c r="AA2799" s="3">
        <v>2208.297</v>
      </c>
      <c r="AB2799" s="3">
        <v>2254.3409999999999</v>
      </c>
      <c r="AC2799" s="3">
        <v>2295.5149999999999</v>
      </c>
      <c r="AD2799" s="3">
        <v>2321.9270000000001</v>
      </c>
      <c r="AE2799" s="3">
        <v>2358.7440000000001</v>
      </c>
      <c r="AF2799" s="3">
        <v>2404.5639999999999</v>
      </c>
      <c r="AG2799" s="3">
        <v>2467.6770000000001</v>
      </c>
      <c r="AH2799" s="3">
        <v>2540.3850000000002</v>
      </c>
      <c r="AI2799" s="3">
        <v>2622.4279999999999</v>
      </c>
      <c r="AJ2799" s="3">
        <v>2716.88</v>
      </c>
      <c r="AK2799" s="3">
        <v>2764.319</v>
      </c>
      <c r="AL2799" s="3">
        <v>2942.047</v>
      </c>
      <c r="AM2799" s="3">
        <v>3007.694</v>
      </c>
      <c r="AN2799" s="3">
        <v>3164.4079999999999</v>
      </c>
      <c r="AO2799" s="3">
        <v>3518.9670000000001</v>
      </c>
      <c r="AP2799" s="3">
        <v>3750.12</v>
      </c>
      <c r="AQ2799" s="3">
        <v>3924.0459999999998</v>
      </c>
      <c r="AR2799" s="3">
        <v>3978.8130000000001</v>
      </c>
      <c r="AS2799" s="3">
        <v>4028.4470000000001</v>
      </c>
      <c r="AT2799" s="3">
        <v>4074.24</v>
      </c>
      <c r="AU2799" s="3">
        <v>4307.9319999999998</v>
      </c>
      <c r="AV2799" s="3">
        <v>4464.884</v>
      </c>
      <c r="AW2799" s="3">
        <v>4684.3819999999996</v>
      </c>
      <c r="AX2799" s="3">
        <v>4817.9049999999997</v>
      </c>
      <c r="AY2799" s="3">
        <v>4937.9889999999996</v>
      </c>
      <c r="AZ2799" s="3">
        <v>4968.4070000000002</v>
      </c>
      <c r="BA2799">
        <v>5093.83</v>
      </c>
      <c r="BB2799">
        <v>0</v>
      </c>
    </row>
    <row r="2800" spans="1:54" hidden="1" x14ac:dyDescent="0.2">
      <c r="A2800">
        <v>652</v>
      </c>
      <c r="B2800" t="s">
        <v>499</v>
      </c>
      <c r="C2800" t="s">
        <v>329</v>
      </c>
      <c r="D2800" t="s">
        <v>175</v>
      </c>
      <c r="E2800" t="s">
        <v>325</v>
      </c>
      <c r="F2800" t="s">
        <v>328</v>
      </c>
      <c r="G2800" t="s">
        <v>225</v>
      </c>
      <c r="H2800" t="s">
        <v>322</v>
      </c>
      <c r="I2800" t="s">
        <v>321</v>
      </c>
      <c r="J2800" s="3">
        <v>0.68600000000000005</v>
      </c>
      <c r="K2800" s="3">
        <v>1.1040000000000001</v>
      </c>
      <c r="L2800" s="3">
        <v>1.2490000000000001</v>
      </c>
      <c r="M2800" s="3">
        <v>2.5259999999999998</v>
      </c>
      <c r="N2800" s="3">
        <v>3.5270000000000001</v>
      </c>
      <c r="O2800" s="3">
        <v>4.3609999999999998</v>
      </c>
      <c r="P2800" s="3">
        <v>6.3390000000000004</v>
      </c>
      <c r="Q2800" s="3">
        <v>9.0169999999999995</v>
      </c>
      <c r="R2800" s="3">
        <v>12.388999999999999</v>
      </c>
      <c r="S2800" s="3">
        <v>16.286999999999999</v>
      </c>
      <c r="T2800" s="3">
        <v>22.766999999999999</v>
      </c>
      <c r="U2800" s="3">
        <v>28.134</v>
      </c>
      <c r="V2800" s="3">
        <v>32.057000000000002</v>
      </c>
      <c r="W2800" s="3">
        <v>40.853000000000002</v>
      </c>
      <c r="X2800" s="3">
        <v>53.543999999999997</v>
      </c>
      <c r="Y2800" s="3">
        <v>77.760999999999996</v>
      </c>
      <c r="Z2800" s="3">
        <v>110.902</v>
      </c>
      <c r="AA2800" s="3">
        <v>134.596</v>
      </c>
      <c r="AB2800" s="3">
        <v>160.83500000000001</v>
      </c>
      <c r="AC2800" s="3">
        <v>186.60499999999999</v>
      </c>
      <c r="AD2800" s="3">
        <v>240.06800000000001</v>
      </c>
      <c r="AE2800" s="3">
        <v>328.209</v>
      </c>
      <c r="AF2800" s="3">
        <v>410.745</v>
      </c>
      <c r="AG2800" s="3">
        <v>542.27099999999996</v>
      </c>
      <c r="AH2800" s="3">
        <v>638.48800000000006</v>
      </c>
      <c r="AI2800" s="3">
        <v>757.96699999999998</v>
      </c>
      <c r="AJ2800" s="3">
        <v>873.15700000000004</v>
      </c>
      <c r="AK2800" s="3">
        <v>1053.894</v>
      </c>
      <c r="AL2800" s="3">
        <v>1339.3679999999999</v>
      </c>
      <c r="AM2800" s="3">
        <v>1583.769</v>
      </c>
      <c r="AN2800" s="3">
        <v>1942.8219999999999</v>
      </c>
      <c r="AO2800" s="3">
        <v>2461.1390000000001</v>
      </c>
      <c r="AP2800" s="3">
        <v>3021.61</v>
      </c>
      <c r="AQ2800" s="3">
        <v>3654.3829999999998</v>
      </c>
      <c r="AR2800" s="3">
        <v>4323.4260000000004</v>
      </c>
      <c r="AS2800" s="3">
        <v>5093.9610000000002</v>
      </c>
      <c r="AT2800" s="3">
        <v>6069.3670000000002</v>
      </c>
      <c r="AU2800" s="3">
        <v>7235.4579999999996</v>
      </c>
      <c r="AV2800" s="3">
        <v>8334.74</v>
      </c>
      <c r="AW2800" s="3">
        <v>9463.1669999999995</v>
      </c>
      <c r="AX2800" s="3">
        <v>10415.583000000001</v>
      </c>
      <c r="AY2800" s="3">
        <v>11343.208000000001</v>
      </c>
      <c r="AZ2800" s="3">
        <v>12269.781000000001</v>
      </c>
      <c r="BA2800">
        <v>13383.431</v>
      </c>
      <c r="BB2800">
        <v>0</v>
      </c>
    </row>
    <row r="2801" spans="1:54" hidden="1" x14ac:dyDescent="0.2">
      <c r="A2801">
        <v>652</v>
      </c>
      <c r="B2801" t="s">
        <v>499</v>
      </c>
      <c r="C2801" t="s">
        <v>327</v>
      </c>
      <c r="D2801" t="s">
        <v>175</v>
      </c>
      <c r="E2801" t="s">
        <v>325</v>
      </c>
      <c r="F2801" t="s">
        <v>326</v>
      </c>
      <c r="G2801" t="s">
        <v>223</v>
      </c>
      <c r="H2801" t="s">
        <v>322</v>
      </c>
      <c r="I2801" t="s">
        <v>321</v>
      </c>
      <c r="J2801" s="3">
        <v>2495.65</v>
      </c>
      <c r="K2801" s="3">
        <v>4018.0920000000001</v>
      </c>
      <c r="L2801" s="3">
        <v>4543.8050000000003</v>
      </c>
      <c r="M2801" s="3">
        <v>2861.91</v>
      </c>
      <c r="N2801" s="3">
        <v>980.75199999999995</v>
      </c>
      <c r="O2801" s="3">
        <v>802.61599999999999</v>
      </c>
      <c r="P2801" s="3">
        <v>710.99400000000003</v>
      </c>
      <c r="Q2801" s="3">
        <v>586.84799999999996</v>
      </c>
      <c r="R2801" s="3">
        <v>612.61300000000006</v>
      </c>
      <c r="S2801" s="3">
        <v>603.54499999999996</v>
      </c>
      <c r="T2801" s="3">
        <v>698.03399999999999</v>
      </c>
      <c r="U2801" s="3">
        <v>765.26499999999999</v>
      </c>
      <c r="V2801" s="3">
        <v>733.81200000000001</v>
      </c>
      <c r="W2801" s="3">
        <v>629.75699999999995</v>
      </c>
      <c r="X2801" s="3">
        <v>560.27200000000005</v>
      </c>
      <c r="Y2801" s="3">
        <v>648.47699999999998</v>
      </c>
      <c r="Z2801" s="3">
        <v>678.10599999999999</v>
      </c>
      <c r="AA2801" s="3">
        <v>657.21699999999998</v>
      </c>
      <c r="AB2801" s="3">
        <v>695.75400000000002</v>
      </c>
      <c r="AC2801" s="3">
        <v>699.83100000000002</v>
      </c>
      <c r="AD2801" s="3">
        <v>440.55700000000002</v>
      </c>
      <c r="AE2801" s="3">
        <v>458.197</v>
      </c>
      <c r="AF2801" s="3">
        <v>518.34500000000003</v>
      </c>
      <c r="AG2801" s="3">
        <v>625.62699999999995</v>
      </c>
      <c r="AH2801" s="3">
        <v>709.83</v>
      </c>
      <c r="AI2801" s="3">
        <v>836.35</v>
      </c>
      <c r="AJ2801" s="3">
        <v>952.75800000000004</v>
      </c>
      <c r="AK2801" s="3">
        <v>1126.8610000000001</v>
      </c>
      <c r="AL2801" s="3">
        <v>1266.1130000000001</v>
      </c>
      <c r="AM2801" s="3">
        <v>1107.394</v>
      </c>
      <c r="AN2801" s="3">
        <v>1357.644</v>
      </c>
      <c r="AO2801" s="3">
        <v>1627.8989999999999</v>
      </c>
      <c r="AP2801" s="3">
        <v>1682.5830000000001</v>
      </c>
      <c r="AQ2801" s="3">
        <v>1870.1579999999999</v>
      </c>
      <c r="AR2801" s="3">
        <v>1479.018</v>
      </c>
      <c r="AS2801" s="3">
        <v>1371.89</v>
      </c>
      <c r="AT2801" s="3">
        <v>1551.7460000000001</v>
      </c>
      <c r="AU2801" s="3">
        <v>1663.19</v>
      </c>
      <c r="AV2801" s="3">
        <v>1779.893</v>
      </c>
      <c r="AW2801" s="3">
        <v>1907.211</v>
      </c>
      <c r="AX2801" s="3">
        <v>1983.171</v>
      </c>
      <c r="AY2801" s="3">
        <v>2068.3760000000002</v>
      </c>
      <c r="AZ2801" s="3">
        <v>2150.5479999999998</v>
      </c>
      <c r="BA2801">
        <v>2253.5459999999998</v>
      </c>
      <c r="BB2801">
        <v>0</v>
      </c>
    </row>
    <row r="2802" spans="1:54" hidden="1" x14ac:dyDescent="0.2">
      <c r="A2802">
        <v>652</v>
      </c>
      <c r="B2802" t="s">
        <v>499</v>
      </c>
      <c r="C2802" t="s">
        <v>212</v>
      </c>
      <c r="D2802" t="s">
        <v>175</v>
      </c>
      <c r="E2802" t="s">
        <v>325</v>
      </c>
      <c r="F2802" t="s">
        <v>324</v>
      </c>
      <c r="G2802" t="s">
        <v>323</v>
      </c>
      <c r="H2802" t="s">
        <v>322</v>
      </c>
      <c r="I2802" t="s">
        <v>321</v>
      </c>
      <c r="J2802" s="3">
        <v>971.46500000000003</v>
      </c>
      <c r="K2802" s="3">
        <v>973.80399999999997</v>
      </c>
      <c r="L2802" s="3">
        <v>914.505</v>
      </c>
      <c r="M2802" s="3">
        <v>859.35599999999999</v>
      </c>
      <c r="N2802" s="3">
        <v>921.12300000000005</v>
      </c>
      <c r="O2802" s="3">
        <v>974.10799999999995</v>
      </c>
      <c r="P2802" s="3">
        <v>1019.365</v>
      </c>
      <c r="Q2802" s="3">
        <v>1068.2090000000001</v>
      </c>
      <c r="R2802" s="3">
        <v>1138.729</v>
      </c>
      <c r="S2802" s="3">
        <v>1212.1990000000001</v>
      </c>
      <c r="T2802" s="3">
        <v>1266.5170000000001</v>
      </c>
      <c r="U2802" s="3">
        <v>1343.69</v>
      </c>
      <c r="V2802" s="3">
        <v>1392.3320000000001</v>
      </c>
      <c r="W2802" s="3">
        <v>1441.6469999999999</v>
      </c>
      <c r="X2802" s="3">
        <v>1487.5139999999999</v>
      </c>
      <c r="Y2802" s="3">
        <v>1543.424</v>
      </c>
      <c r="Z2802" s="3">
        <v>1603.6579999999999</v>
      </c>
      <c r="AA2802" s="3">
        <v>1667.5260000000001</v>
      </c>
      <c r="AB2802" s="3">
        <v>1720.7660000000001</v>
      </c>
      <c r="AC2802" s="3">
        <v>1779.011</v>
      </c>
      <c r="AD2802" s="3">
        <v>1840.423</v>
      </c>
      <c r="AE2802" s="3">
        <v>1912.2139999999999</v>
      </c>
      <c r="AF2802" s="3">
        <v>1979.2860000000001</v>
      </c>
      <c r="AG2802" s="3">
        <v>2071.739</v>
      </c>
      <c r="AH2802" s="3">
        <v>2191.431</v>
      </c>
      <c r="AI2802" s="3">
        <v>2334.9859999999999</v>
      </c>
      <c r="AJ2802" s="3">
        <v>2493.4169999999999</v>
      </c>
      <c r="AK2802" s="3">
        <v>2604.462</v>
      </c>
      <c r="AL2802" s="3">
        <v>2826.2860000000001</v>
      </c>
      <c r="AM2802" s="3">
        <v>2911.2919999999999</v>
      </c>
      <c r="AN2802" s="3">
        <v>3100.4059999999999</v>
      </c>
      <c r="AO2802" s="3">
        <v>3518.9670000000001</v>
      </c>
      <c r="AP2802" s="3">
        <v>3819.2020000000002</v>
      </c>
      <c r="AQ2802" s="3">
        <v>4060.8690000000001</v>
      </c>
      <c r="AR2802" s="3">
        <v>4191.4459999999999</v>
      </c>
      <c r="AS2802" s="3">
        <v>4289.7470000000003</v>
      </c>
      <c r="AT2802" s="3">
        <v>4393.8649999999998</v>
      </c>
      <c r="AU2802" s="3">
        <v>4729.4870000000001</v>
      </c>
      <c r="AV2802" s="3">
        <v>5013.1689999999999</v>
      </c>
      <c r="AW2802" s="3">
        <v>5373.6880000000001</v>
      </c>
      <c r="AX2802" s="3">
        <v>5635.4539999999997</v>
      </c>
      <c r="AY2802" s="3">
        <v>5885.9920000000002</v>
      </c>
      <c r="AZ2802" s="3">
        <v>6023.94</v>
      </c>
      <c r="BA2802">
        <v>6283.4620000000004</v>
      </c>
      <c r="BB2802">
        <v>0</v>
      </c>
    </row>
    <row r="2803" spans="1:54" hidden="1" x14ac:dyDescent="0.2">
      <c r="A2803">
        <v>652</v>
      </c>
      <c r="B2803" t="s">
        <v>499</v>
      </c>
      <c r="C2803" t="s">
        <v>320</v>
      </c>
      <c r="D2803" t="s">
        <v>175</v>
      </c>
      <c r="E2803" t="s">
        <v>319</v>
      </c>
      <c r="F2803" t="s">
        <v>318</v>
      </c>
      <c r="G2803" t="s">
        <v>243</v>
      </c>
    </row>
    <row r="2804" spans="1:54" hidden="1" x14ac:dyDescent="0.2">
      <c r="A2804">
        <v>652</v>
      </c>
      <c r="B2804" t="s">
        <v>499</v>
      </c>
      <c r="C2804" t="s">
        <v>317</v>
      </c>
      <c r="D2804" t="s">
        <v>175</v>
      </c>
      <c r="E2804" t="s">
        <v>316</v>
      </c>
      <c r="F2804" t="s">
        <v>315</v>
      </c>
      <c r="G2804" t="s">
        <v>288</v>
      </c>
      <c r="I2804" t="s">
        <v>310</v>
      </c>
      <c r="J2804" s="3">
        <v>7.3999999999999996E-2</v>
      </c>
      <c r="K2804" s="3">
        <v>7.0000000000000007E-2</v>
      </c>
      <c r="L2804" s="3">
        <v>6.5000000000000002E-2</v>
      </c>
      <c r="M2804" s="3">
        <v>0.06</v>
      </c>
      <c r="N2804" s="3">
        <v>6.3E-2</v>
      </c>
      <c r="O2804" s="3">
        <v>6.4000000000000001E-2</v>
      </c>
      <c r="P2804" s="3">
        <v>6.5000000000000002E-2</v>
      </c>
      <c r="Q2804" s="3">
        <v>6.5000000000000002E-2</v>
      </c>
      <c r="R2804" s="3">
        <v>6.6000000000000003E-2</v>
      </c>
      <c r="S2804" s="3">
        <v>6.7000000000000004E-2</v>
      </c>
      <c r="T2804" s="3">
        <v>6.6000000000000003E-2</v>
      </c>
      <c r="U2804" s="3">
        <v>6.8000000000000005E-2</v>
      </c>
      <c r="V2804" s="3">
        <v>6.4000000000000001E-2</v>
      </c>
      <c r="W2804" s="3">
        <v>6.5000000000000002E-2</v>
      </c>
      <c r="X2804" s="3">
        <v>6.5000000000000002E-2</v>
      </c>
      <c r="Y2804" s="3">
        <v>6.6000000000000003E-2</v>
      </c>
      <c r="Z2804" s="3">
        <v>6.6000000000000003E-2</v>
      </c>
      <c r="AA2804" s="3">
        <v>6.7000000000000004E-2</v>
      </c>
      <c r="AB2804" s="3">
        <v>6.8000000000000005E-2</v>
      </c>
      <c r="AC2804" s="3">
        <v>6.9000000000000006E-2</v>
      </c>
      <c r="AD2804" s="3">
        <v>6.8000000000000005E-2</v>
      </c>
      <c r="AE2804" s="3">
        <v>6.9000000000000006E-2</v>
      </c>
      <c r="AF2804" s="3">
        <v>7.0000000000000007E-2</v>
      </c>
      <c r="AG2804" s="3">
        <v>7.0999999999999994E-2</v>
      </c>
      <c r="AH2804" s="3">
        <v>7.0999999999999994E-2</v>
      </c>
      <c r="AI2804" s="3">
        <v>7.1999999999999995E-2</v>
      </c>
      <c r="AJ2804" s="3">
        <v>7.2999999999999995E-2</v>
      </c>
      <c r="AK2804" s="3">
        <v>7.1999999999999995E-2</v>
      </c>
      <c r="AL2804" s="3">
        <v>7.5999999999999998E-2</v>
      </c>
      <c r="AM2804" s="3">
        <v>0.08</v>
      </c>
      <c r="AN2804" s="3">
        <v>8.2000000000000003E-2</v>
      </c>
      <c r="AO2804" s="3">
        <v>0.09</v>
      </c>
      <c r="AP2804" s="3">
        <v>9.5000000000000001E-2</v>
      </c>
      <c r="AQ2804" s="3">
        <v>9.9000000000000005E-2</v>
      </c>
      <c r="AR2804" s="3">
        <v>0.1</v>
      </c>
      <c r="AS2804" s="3">
        <v>0.1</v>
      </c>
      <c r="AT2804" s="3">
        <v>0.10100000000000001</v>
      </c>
      <c r="AU2804" s="3">
        <v>0.105</v>
      </c>
      <c r="AV2804" s="3">
        <v>0.108</v>
      </c>
      <c r="AW2804" s="3">
        <v>0.112</v>
      </c>
      <c r="AX2804" s="3">
        <v>0.113</v>
      </c>
      <c r="AY2804" s="3">
        <v>0.115</v>
      </c>
      <c r="AZ2804" s="3">
        <v>0.114</v>
      </c>
      <c r="BA2804">
        <v>0.11600000000000001</v>
      </c>
      <c r="BB2804">
        <v>2016</v>
      </c>
    </row>
    <row r="2805" spans="1:54" hidden="1" x14ac:dyDescent="0.2">
      <c r="A2805">
        <v>652</v>
      </c>
      <c r="B2805" t="s">
        <v>499</v>
      </c>
      <c r="C2805" t="s">
        <v>314</v>
      </c>
      <c r="D2805" t="s">
        <v>175</v>
      </c>
      <c r="E2805" t="s">
        <v>313</v>
      </c>
      <c r="F2805" t="s">
        <v>312</v>
      </c>
      <c r="G2805" t="s">
        <v>311</v>
      </c>
      <c r="I2805" t="s">
        <v>310</v>
      </c>
      <c r="J2805" s="3">
        <v>1E-3</v>
      </c>
      <c r="K2805" s="3">
        <v>1E-3</v>
      </c>
      <c r="L2805" s="3">
        <v>1E-3</v>
      </c>
      <c r="M2805" s="3">
        <v>3.0000000000000001E-3</v>
      </c>
      <c r="N2805" s="3">
        <v>4.0000000000000001E-3</v>
      </c>
      <c r="O2805" s="3">
        <v>4.0000000000000001E-3</v>
      </c>
      <c r="P2805" s="3">
        <v>6.0000000000000001E-3</v>
      </c>
      <c r="Q2805" s="3">
        <v>8.0000000000000002E-3</v>
      </c>
      <c r="R2805" s="3">
        <v>1.0999999999999999E-2</v>
      </c>
      <c r="S2805" s="3">
        <v>1.2999999999999999E-2</v>
      </c>
      <c r="T2805" s="3">
        <v>1.7999999999999999E-2</v>
      </c>
      <c r="U2805" s="3">
        <v>2.1000000000000001E-2</v>
      </c>
      <c r="V2805" s="3">
        <v>2.3E-2</v>
      </c>
      <c r="W2805" s="3">
        <v>2.8000000000000001E-2</v>
      </c>
      <c r="X2805" s="3">
        <v>3.5999999999999997E-2</v>
      </c>
      <c r="Y2805" s="3">
        <v>0.05</v>
      </c>
      <c r="Z2805" s="3">
        <v>6.9000000000000006E-2</v>
      </c>
      <c r="AA2805" s="3">
        <v>8.1000000000000003E-2</v>
      </c>
      <c r="AB2805" s="3">
        <v>9.2999999999999999E-2</v>
      </c>
      <c r="AC2805" s="3">
        <v>0.105</v>
      </c>
      <c r="AD2805" s="3">
        <v>0.13</v>
      </c>
      <c r="AE2805" s="3">
        <v>0.17199999999999999</v>
      </c>
      <c r="AF2805" s="3">
        <v>0.20799999999999999</v>
      </c>
      <c r="AG2805" s="3">
        <v>0.26200000000000001</v>
      </c>
      <c r="AH2805" s="3">
        <v>0.29099999999999998</v>
      </c>
      <c r="AI2805" s="3">
        <v>0.32500000000000001</v>
      </c>
      <c r="AJ2805" s="3">
        <v>0.35</v>
      </c>
      <c r="AK2805" s="3">
        <v>0.40500000000000003</v>
      </c>
      <c r="AL2805" s="3">
        <v>0.47399999999999998</v>
      </c>
      <c r="AM2805" s="3">
        <v>0.54400000000000004</v>
      </c>
      <c r="AN2805" s="3">
        <v>0.627</v>
      </c>
      <c r="AO2805" s="3">
        <v>0.69899999999999995</v>
      </c>
      <c r="AP2805" s="3">
        <v>0.79100000000000004</v>
      </c>
      <c r="AQ2805" s="3">
        <v>0.9</v>
      </c>
      <c r="AR2805" s="3">
        <v>1.0309999999999999</v>
      </c>
      <c r="AS2805" s="3">
        <v>1.1870000000000001</v>
      </c>
      <c r="AT2805" s="3">
        <v>1.381</v>
      </c>
      <c r="AU2805" s="3">
        <v>1.53</v>
      </c>
      <c r="AV2805" s="3">
        <v>1.663</v>
      </c>
      <c r="AW2805" s="3">
        <v>1.7609999999999999</v>
      </c>
      <c r="AX2805" s="3">
        <v>1.8480000000000001</v>
      </c>
      <c r="AY2805" s="3">
        <v>1.927</v>
      </c>
      <c r="AZ2805" s="3">
        <v>2.0369999999999999</v>
      </c>
      <c r="BA2805">
        <v>2.13</v>
      </c>
      <c r="BB2805">
        <v>2016</v>
      </c>
    </row>
    <row r="2806" spans="1:54" hidden="1" x14ac:dyDescent="0.2">
      <c r="A2806">
        <v>652</v>
      </c>
      <c r="B2806" t="s">
        <v>499</v>
      </c>
      <c r="C2806" t="s">
        <v>309</v>
      </c>
      <c r="D2806" t="s">
        <v>175</v>
      </c>
      <c r="E2806" t="s">
        <v>308</v>
      </c>
      <c r="F2806" t="s">
        <v>307</v>
      </c>
      <c r="G2806" t="s">
        <v>217</v>
      </c>
      <c r="I2806" t="s">
        <v>1136</v>
      </c>
      <c r="J2806" s="3">
        <v>3.0790000000000002</v>
      </c>
      <c r="K2806" s="3">
        <v>2.7170000000000001</v>
      </c>
      <c r="L2806" s="3">
        <v>1.968</v>
      </c>
      <c r="M2806" s="3">
        <v>2.4510000000000001</v>
      </c>
      <c r="N2806" s="3">
        <v>3.863</v>
      </c>
      <c r="O2806" s="3">
        <v>6.0309999999999997</v>
      </c>
      <c r="P2806" s="3">
        <v>6.1310000000000002</v>
      </c>
      <c r="Q2806" s="3">
        <v>8.4719999999999995</v>
      </c>
      <c r="R2806" s="3">
        <v>8.9779999999999998</v>
      </c>
      <c r="S2806" s="3">
        <v>9.7539999999999996</v>
      </c>
      <c r="T2806" s="3">
        <v>17.614000000000001</v>
      </c>
      <c r="U2806" s="3">
        <v>15.367000000000001</v>
      </c>
      <c r="V2806" s="3">
        <v>14.667999999999999</v>
      </c>
      <c r="W2806" s="3">
        <v>13.651999999999999</v>
      </c>
      <c r="X2806" s="3">
        <v>14.07</v>
      </c>
      <c r="Y2806" s="3">
        <v>12.811999999999999</v>
      </c>
      <c r="Z2806" s="3">
        <v>12.096</v>
      </c>
      <c r="AA2806" s="3">
        <v>14.250999999999999</v>
      </c>
      <c r="AB2806" s="3">
        <v>13.706</v>
      </c>
      <c r="AC2806" s="3">
        <v>4.306</v>
      </c>
      <c r="AD2806" s="3">
        <v>19.273</v>
      </c>
      <c r="AE2806" s="3">
        <v>19.657</v>
      </c>
      <c r="AF2806" s="3">
        <v>16.251999999999999</v>
      </c>
      <c r="AG2806" s="3">
        <v>18.091000000000001</v>
      </c>
      <c r="AH2806" s="3">
        <v>22.954999999999998</v>
      </c>
      <c r="AI2806" s="3">
        <v>23.75</v>
      </c>
      <c r="AJ2806" s="3">
        <v>21.635999999999999</v>
      </c>
      <c r="AK2806" s="3">
        <v>20.798999999999999</v>
      </c>
      <c r="AL2806" s="3">
        <v>21.821000000000002</v>
      </c>
      <c r="AM2806" s="3">
        <v>21.440999999999999</v>
      </c>
      <c r="AN2806" s="3">
        <v>25.885000000000002</v>
      </c>
      <c r="AO2806" s="3">
        <v>12.81</v>
      </c>
      <c r="AP2806" s="3">
        <v>16.968</v>
      </c>
      <c r="AQ2806" s="3">
        <v>13.28</v>
      </c>
      <c r="AR2806" s="3">
        <v>18.846</v>
      </c>
      <c r="AS2806" s="3">
        <v>16.712</v>
      </c>
      <c r="AT2806" s="3">
        <v>14.487</v>
      </c>
      <c r="AU2806" s="3">
        <v>13.577</v>
      </c>
      <c r="AV2806" s="3">
        <v>14.243</v>
      </c>
      <c r="AW2806" s="3">
        <v>15.340999999999999</v>
      </c>
      <c r="AX2806" s="3">
        <v>16.192</v>
      </c>
      <c r="AY2806" s="3">
        <v>17.401</v>
      </c>
      <c r="AZ2806" s="3">
        <v>17.317</v>
      </c>
      <c r="BA2806">
        <v>17.445</v>
      </c>
      <c r="BB2806">
        <v>2016</v>
      </c>
    </row>
    <row r="2807" spans="1:54" hidden="1" x14ac:dyDescent="0.2">
      <c r="A2807">
        <v>652</v>
      </c>
      <c r="B2807" t="s">
        <v>499</v>
      </c>
      <c r="C2807" t="s">
        <v>306</v>
      </c>
      <c r="D2807" t="s">
        <v>175</v>
      </c>
      <c r="E2807" t="s">
        <v>305</v>
      </c>
      <c r="F2807" t="s">
        <v>304</v>
      </c>
      <c r="G2807" t="s">
        <v>217</v>
      </c>
      <c r="I2807" t="s">
        <v>1136</v>
      </c>
      <c r="J2807" s="3">
        <v>2.8650000000000002</v>
      </c>
      <c r="K2807" s="3">
        <v>1.5169999999999999</v>
      </c>
      <c r="L2807" s="3">
        <v>1.591</v>
      </c>
      <c r="M2807" s="3">
        <v>1.7709999999999999</v>
      </c>
      <c r="N2807" s="3">
        <v>2.1800000000000002</v>
      </c>
      <c r="O2807" s="3">
        <v>3.4990000000000001</v>
      </c>
      <c r="P2807" s="3">
        <v>4.1219999999999999</v>
      </c>
      <c r="Q2807" s="3">
        <v>5.8360000000000003</v>
      </c>
      <c r="R2807" s="3">
        <v>6.8330000000000002</v>
      </c>
      <c r="S2807" s="3">
        <v>7.3529999999999998</v>
      </c>
      <c r="T2807" s="3">
        <v>14.69</v>
      </c>
      <c r="U2807" s="3">
        <v>12.01</v>
      </c>
      <c r="V2807" s="3">
        <v>9.9190000000000005</v>
      </c>
      <c r="W2807" s="3">
        <v>6.3689999999999998</v>
      </c>
      <c r="X2807" s="3">
        <v>9.4420000000000002</v>
      </c>
      <c r="Y2807" s="3">
        <v>9.7759999999999998</v>
      </c>
      <c r="Z2807" s="3">
        <v>9.3819999999999997</v>
      </c>
      <c r="AA2807" s="3">
        <v>5.3220000000000001</v>
      </c>
      <c r="AB2807" s="3">
        <v>8.7929999999999993</v>
      </c>
      <c r="AC2807" s="3">
        <v>-3.2320000000000002</v>
      </c>
      <c r="AD2807" s="3">
        <v>13.319000000000001</v>
      </c>
      <c r="AE2807" s="3">
        <v>15.332000000000001</v>
      </c>
      <c r="AF2807" s="3">
        <v>15.494</v>
      </c>
      <c r="AG2807" s="3">
        <v>18.207000000000001</v>
      </c>
      <c r="AH2807" s="3">
        <v>18.219000000000001</v>
      </c>
      <c r="AI2807" s="3">
        <v>16.773</v>
      </c>
      <c r="AJ2807" s="3">
        <v>13.413</v>
      </c>
      <c r="AK2807" s="3">
        <v>12.083</v>
      </c>
      <c r="AL2807" s="3">
        <v>9.9019999999999992</v>
      </c>
      <c r="AM2807" s="3">
        <v>15.981</v>
      </c>
      <c r="AN2807" s="3">
        <v>17.276</v>
      </c>
      <c r="AO2807" s="3">
        <v>3.8490000000000002</v>
      </c>
      <c r="AP2807" s="3">
        <v>5.2510000000000003</v>
      </c>
      <c r="AQ2807" s="3">
        <v>1.3480000000000001</v>
      </c>
      <c r="AR2807" s="3">
        <v>9.3079999999999998</v>
      </c>
      <c r="AS2807" s="3">
        <v>9.0239999999999991</v>
      </c>
      <c r="AT2807" s="3">
        <v>7.8019999999999996</v>
      </c>
      <c r="AU2807" s="3">
        <v>9.0579999999999998</v>
      </c>
      <c r="AV2807" s="3">
        <v>10.122</v>
      </c>
      <c r="AW2807" s="3">
        <v>11.321999999999999</v>
      </c>
      <c r="AX2807" s="3">
        <v>12.516999999999999</v>
      </c>
      <c r="AY2807" s="3">
        <v>12.776999999999999</v>
      </c>
      <c r="AZ2807" s="3">
        <v>12.808</v>
      </c>
      <c r="BA2807">
        <v>13.334</v>
      </c>
      <c r="BB2807">
        <v>2016</v>
      </c>
    </row>
    <row r="2808" spans="1:54" hidden="1" x14ac:dyDescent="0.2">
      <c r="A2808">
        <v>652</v>
      </c>
      <c r="B2808" t="s">
        <v>499</v>
      </c>
      <c r="C2808" t="s">
        <v>303</v>
      </c>
      <c r="D2808" t="s">
        <v>175</v>
      </c>
      <c r="E2808" t="s">
        <v>300</v>
      </c>
      <c r="F2808" t="s">
        <v>302</v>
      </c>
      <c r="G2808" t="s">
        <v>295</v>
      </c>
      <c r="I2808" t="s">
        <v>1137</v>
      </c>
      <c r="J2808" s="3">
        <v>5.7000000000000002E-2</v>
      </c>
      <c r="K2808" s="3">
        <v>0.123</v>
      </c>
      <c r="L2808" s="3">
        <v>0.151</v>
      </c>
      <c r="M2808" s="3">
        <v>0.33500000000000002</v>
      </c>
      <c r="N2808" s="3">
        <v>0.46899999999999997</v>
      </c>
      <c r="O2808" s="3">
        <v>0.51800000000000002</v>
      </c>
      <c r="P2808" s="3">
        <v>0.64500000000000002</v>
      </c>
      <c r="Q2808" s="3">
        <v>0.90100000000000002</v>
      </c>
      <c r="R2808" s="3">
        <v>1.1839999999999999</v>
      </c>
      <c r="S2808" s="3">
        <v>1.4830000000000001</v>
      </c>
      <c r="T2808" s="3">
        <v>2.0350000000000001</v>
      </c>
      <c r="U2808" s="3">
        <v>2.403</v>
      </c>
      <c r="V2808" s="3">
        <v>2.6440000000000001</v>
      </c>
      <c r="W2808" s="3">
        <v>3.3039999999999998</v>
      </c>
      <c r="X2808" s="3">
        <v>4.1260000000000003</v>
      </c>
      <c r="Y2808" s="3">
        <v>6.5730000000000004</v>
      </c>
      <c r="Z2808" s="3">
        <v>9.4969999999999999</v>
      </c>
      <c r="AA2808" s="3">
        <v>11.855</v>
      </c>
      <c r="AB2808" s="3">
        <v>14.132</v>
      </c>
      <c r="AC2808" s="3">
        <v>15.895</v>
      </c>
      <c r="AD2808" s="3">
        <v>19.885999999999999</v>
      </c>
      <c r="AE2808" s="3">
        <v>26.434999999999999</v>
      </c>
      <c r="AF2808" s="3">
        <v>30.36</v>
      </c>
      <c r="AG2808" s="3">
        <v>38.442999999999998</v>
      </c>
      <c r="AH2808" s="3">
        <v>43.311999999999998</v>
      </c>
      <c r="AI2808" s="3">
        <v>49.85</v>
      </c>
      <c r="AJ2808" s="3">
        <v>55.673999999999999</v>
      </c>
      <c r="AK2808" s="3">
        <v>61.646999999999998</v>
      </c>
      <c r="AL2808" s="3">
        <v>71.822000000000003</v>
      </c>
      <c r="AM2808" s="3">
        <v>81.259</v>
      </c>
      <c r="AN2808" s="3">
        <v>86.701999999999998</v>
      </c>
      <c r="AO2808" s="3">
        <v>93.356999999999999</v>
      </c>
      <c r="AP2808" s="3">
        <v>99.959000000000003</v>
      </c>
      <c r="AQ2808" s="3">
        <v>111.621</v>
      </c>
      <c r="AR2808" s="3">
        <v>128.90700000000001</v>
      </c>
      <c r="AS2808" s="3">
        <v>151.01900000000001</v>
      </c>
      <c r="AT2808" s="3">
        <v>177.37799999999999</v>
      </c>
      <c r="AU2808" s="3">
        <v>199.32300000000001</v>
      </c>
      <c r="AV2808" s="3">
        <v>216.721</v>
      </c>
      <c r="AW2808" s="3">
        <v>234.05799999999999</v>
      </c>
      <c r="AX2808" s="3">
        <v>252.78299999999999</v>
      </c>
      <c r="AY2808" s="3">
        <v>270.47800000000001</v>
      </c>
      <c r="AZ2808" s="3">
        <v>286.70699999999999</v>
      </c>
      <c r="BA2808">
        <v>303.90899999999999</v>
      </c>
      <c r="BB2808">
        <v>2017</v>
      </c>
    </row>
    <row r="2809" spans="1:54" hidden="1" x14ac:dyDescent="0.2">
      <c r="A2809">
        <v>652</v>
      </c>
      <c r="B2809" t="s">
        <v>499</v>
      </c>
      <c r="C2809" t="s">
        <v>301</v>
      </c>
      <c r="D2809" t="s">
        <v>175</v>
      </c>
      <c r="E2809" t="s">
        <v>300</v>
      </c>
      <c r="F2809" t="s">
        <v>299</v>
      </c>
      <c r="G2809" t="s">
        <v>275</v>
      </c>
      <c r="I2809" t="s">
        <v>298</v>
      </c>
      <c r="J2809" s="3">
        <v>50.005000000000003</v>
      </c>
      <c r="K2809" s="3">
        <v>116.504</v>
      </c>
      <c r="L2809" s="3">
        <v>22.484999999999999</v>
      </c>
      <c r="M2809" s="3">
        <v>122.245</v>
      </c>
      <c r="N2809" s="3">
        <v>40.03</v>
      </c>
      <c r="O2809" s="3">
        <v>10.301</v>
      </c>
      <c r="P2809" s="3">
        <v>24.539000000000001</v>
      </c>
      <c r="Q2809" s="3">
        <v>39.758000000000003</v>
      </c>
      <c r="R2809" s="3">
        <v>31.369</v>
      </c>
      <c r="S2809" s="3">
        <v>25.236999999999998</v>
      </c>
      <c r="T2809" s="3">
        <v>37.241</v>
      </c>
      <c r="U2809" s="3">
        <v>18.097000000000001</v>
      </c>
      <c r="V2809" s="3">
        <v>10.048999999999999</v>
      </c>
      <c r="W2809" s="3">
        <v>24.942</v>
      </c>
      <c r="X2809" s="3">
        <v>24.873999999999999</v>
      </c>
      <c r="Y2809" s="3">
        <v>59.317</v>
      </c>
      <c r="Z2809" s="3">
        <v>44.487000000000002</v>
      </c>
      <c r="AA2809" s="3">
        <v>24.824999999999999</v>
      </c>
      <c r="AB2809" s="3">
        <v>19.207999999999998</v>
      </c>
      <c r="AC2809" s="3">
        <v>12.471</v>
      </c>
      <c r="AD2809" s="3">
        <v>25.113</v>
      </c>
      <c r="AE2809" s="3">
        <v>32.932000000000002</v>
      </c>
      <c r="AF2809" s="3">
        <v>14.846</v>
      </c>
      <c r="AG2809" s="3">
        <v>26.626000000000001</v>
      </c>
      <c r="AH2809" s="3">
        <v>12.666</v>
      </c>
      <c r="AI2809" s="3">
        <v>15.095000000000001</v>
      </c>
      <c r="AJ2809" s="3">
        <v>11.683</v>
      </c>
      <c r="AK2809" s="3">
        <v>10.728999999999999</v>
      </c>
      <c r="AL2809" s="3">
        <v>16.504999999999999</v>
      </c>
      <c r="AM2809" s="3">
        <v>13.138999999999999</v>
      </c>
      <c r="AN2809" s="3">
        <v>6.6980000000000004</v>
      </c>
      <c r="AO2809" s="3">
        <v>7.6760000000000002</v>
      </c>
      <c r="AP2809" s="3">
        <v>7.0720000000000001</v>
      </c>
      <c r="AQ2809" s="3">
        <v>11.666</v>
      </c>
      <c r="AR2809" s="3">
        <v>15.486000000000001</v>
      </c>
      <c r="AS2809" s="3">
        <v>17.152999999999999</v>
      </c>
      <c r="AT2809" s="3">
        <v>17.454999999999998</v>
      </c>
      <c r="AU2809" s="3">
        <v>12.372</v>
      </c>
      <c r="AV2809" s="3">
        <v>8.7279999999999998</v>
      </c>
      <c r="AW2809" s="3">
        <v>8</v>
      </c>
      <c r="AX2809" s="3">
        <v>8</v>
      </c>
      <c r="AY2809" s="3">
        <v>7</v>
      </c>
      <c r="AZ2809" s="3">
        <v>6</v>
      </c>
      <c r="BA2809">
        <v>6</v>
      </c>
      <c r="BB2809">
        <v>2017</v>
      </c>
    </row>
    <row r="2810" spans="1:54" hidden="1" x14ac:dyDescent="0.2">
      <c r="A2810">
        <v>652</v>
      </c>
      <c r="B2810" t="s">
        <v>499</v>
      </c>
      <c r="C2810" t="s">
        <v>297</v>
      </c>
      <c r="D2810" t="s">
        <v>175</v>
      </c>
      <c r="E2810" t="s">
        <v>293</v>
      </c>
      <c r="F2810" t="s">
        <v>296</v>
      </c>
      <c r="G2810" t="s">
        <v>295</v>
      </c>
      <c r="I2810" t="s">
        <v>1137</v>
      </c>
      <c r="J2810" s="3">
        <v>7.5999999999999998E-2</v>
      </c>
      <c r="K2810" s="3">
        <v>0.153</v>
      </c>
      <c r="L2810" s="3">
        <v>0.17799999999999999</v>
      </c>
      <c r="M2810" s="3">
        <v>0.432</v>
      </c>
      <c r="N2810" s="3">
        <v>0.45800000000000002</v>
      </c>
      <c r="O2810" s="3">
        <v>0.54700000000000004</v>
      </c>
      <c r="P2810" s="3">
        <v>0.73</v>
      </c>
      <c r="Q2810" s="3">
        <v>0.97899999999999998</v>
      </c>
      <c r="R2810" s="3">
        <v>1.2390000000000001</v>
      </c>
      <c r="S2810" s="3">
        <v>1.6160000000000001</v>
      </c>
      <c r="T2810" s="3">
        <v>2.1970000000000001</v>
      </c>
      <c r="U2810" s="3">
        <v>2.4220000000000002</v>
      </c>
      <c r="V2810" s="3">
        <v>2.7450000000000001</v>
      </c>
      <c r="W2810" s="3">
        <v>3.504</v>
      </c>
      <c r="X2810" s="3">
        <v>4.702</v>
      </c>
      <c r="Y2810" s="3">
        <v>8.032</v>
      </c>
      <c r="Z2810" s="3">
        <v>10.130000000000001</v>
      </c>
      <c r="AA2810" s="3">
        <v>12.372999999999999</v>
      </c>
      <c r="AB2810" s="3">
        <v>14.321999999999999</v>
      </c>
      <c r="AC2810" s="3">
        <v>16.297000000000001</v>
      </c>
      <c r="AD2810" s="3">
        <v>22.904</v>
      </c>
      <c r="AE2810" s="3">
        <v>27.78</v>
      </c>
      <c r="AF2810" s="3">
        <v>31.994</v>
      </c>
      <c r="AG2810" s="3">
        <v>39.533000000000001</v>
      </c>
      <c r="AH2810" s="3">
        <v>44.189</v>
      </c>
      <c r="AI2810" s="3">
        <v>50.744999999999997</v>
      </c>
      <c r="AJ2810" s="3">
        <v>56.287999999999997</v>
      </c>
      <c r="AK2810" s="3">
        <v>63.463999999999999</v>
      </c>
      <c r="AL2810" s="3">
        <v>74.972999999999999</v>
      </c>
      <c r="AM2810" s="3">
        <v>82.063999999999993</v>
      </c>
      <c r="AN2810" s="3">
        <v>87.700999999999993</v>
      </c>
      <c r="AO2810" s="3">
        <v>95.042000000000002</v>
      </c>
      <c r="AP2810" s="3">
        <v>102.764</v>
      </c>
      <c r="AQ2810" s="3">
        <v>116.63200000000001</v>
      </c>
      <c r="AR2810" s="3">
        <v>136.44499999999999</v>
      </c>
      <c r="AS2810" s="3">
        <v>160.584</v>
      </c>
      <c r="AT2810" s="3">
        <v>185.25299999999999</v>
      </c>
      <c r="AU2810" s="3">
        <v>207.15199999999999</v>
      </c>
      <c r="AV2810" s="3">
        <v>223.72399999999999</v>
      </c>
      <c r="AW2810" s="3">
        <v>241.62200000000001</v>
      </c>
      <c r="AX2810" s="3">
        <v>260.952</v>
      </c>
      <c r="AY2810" s="3">
        <v>276.60899999999998</v>
      </c>
      <c r="AZ2810" s="3">
        <v>293.20499999999998</v>
      </c>
      <c r="BA2810">
        <v>310.798</v>
      </c>
      <c r="BB2810">
        <v>2017</v>
      </c>
    </row>
    <row r="2811" spans="1:54" hidden="1" x14ac:dyDescent="0.2">
      <c r="A2811">
        <v>652</v>
      </c>
      <c r="B2811" t="s">
        <v>499</v>
      </c>
      <c r="C2811" t="s">
        <v>294</v>
      </c>
      <c r="D2811" t="s">
        <v>175</v>
      </c>
      <c r="E2811" t="s">
        <v>293</v>
      </c>
      <c r="F2811" t="s">
        <v>292</v>
      </c>
      <c r="G2811" t="s">
        <v>275</v>
      </c>
      <c r="I2811" t="s">
        <v>291</v>
      </c>
      <c r="J2811" s="3" t="s">
        <v>215</v>
      </c>
      <c r="K2811" s="3">
        <v>100.22199999999999</v>
      </c>
      <c r="L2811" s="3">
        <v>16.786999999999999</v>
      </c>
      <c r="M2811" s="3">
        <v>142.41800000000001</v>
      </c>
      <c r="N2811" s="3">
        <v>5.9880000000000004</v>
      </c>
      <c r="O2811" s="3">
        <v>19.498999999999999</v>
      </c>
      <c r="P2811" s="3">
        <v>33.335000000000001</v>
      </c>
      <c r="Q2811" s="3">
        <v>34.164000000000001</v>
      </c>
      <c r="R2811" s="3">
        <v>26.571000000000002</v>
      </c>
      <c r="S2811" s="3">
        <v>30.457999999999998</v>
      </c>
      <c r="T2811" s="3">
        <v>35.902000000000001</v>
      </c>
      <c r="U2811" s="3">
        <v>10.260999999999999</v>
      </c>
      <c r="V2811" s="3">
        <v>13.33</v>
      </c>
      <c r="W2811" s="3">
        <v>27.655999999999999</v>
      </c>
      <c r="X2811" s="3">
        <v>34.179000000000002</v>
      </c>
      <c r="Y2811" s="3">
        <v>70.816999999999993</v>
      </c>
      <c r="Z2811" s="3">
        <v>26.123000000000001</v>
      </c>
      <c r="AA2811" s="3">
        <v>22.140999999999998</v>
      </c>
      <c r="AB2811" s="3">
        <v>15.752000000000001</v>
      </c>
      <c r="AC2811" s="3">
        <v>13.791</v>
      </c>
      <c r="AD2811" s="3">
        <v>40.54</v>
      </c>
      <c r="AE2811" s="3">
        <v>21.288</v>
      </c>
      <c r="AF2811" s="3">
        <v>15.170999999999999</v>
      </c>
      <c r="AG2811" s="3">
        <v>23.562999999999999</v>
      </c>
      <c r="AH2811" s="3">
        <v>11.776999999999999</v>
      </c>
      <c r="AI2811" s="3">
        <v>14.837999999999999</v>
      </c>
      <c r="AJ2811" s="3">
        <v>10.923</v>
      </c>
      <c r="AK2811" s="3">
        <v>12.747999999999999</v>
      </c>
      <c r="AL2811" s="3">
        <v>18.132999999999999</v>
      </c>
      <c r="AM2811" s="3">
        <v>9.4589999999999996</v>
      </c>
      <c r="AN2811" s="3">
        <v>6.8680000000000003</v>
      </c>
      <c r="AO2811" s="3">
        <v>8.3719999999999999</v>
      </c>
      <c r="AP2811" s="3">
        <v>8.1240000000000006</v>
      </c>
      <c r="AQ2811" s="3">
        <v>13.494999999999999</v>
      </c>
      <c r="AR2811" s="3">
        <v>16.986999999999998</v>
      </c>
      <c r="AS2811" s="3">
        <v>17.692</v>
      </c>
      <c r="AT2811" s="3">
        <v>15.362</v>
      </c>
      <c r="AU2811" s="3">
        <v>11.821</v>
      </c>
      <c r="AV2811" s="3">
        <v>8</v>
      </c>
      <c r="AW2811" s="3">
        <v>8</v>
      </c>
      <c r="AX2811" s="3">
        <v>8</v>
      </c>
      <c r="AY2811" s="3">
        <v>6</v>
      </c>
      <c r="AZ2811" s="3">
        <v>6</v>
      </c>
      <c r="BA2811">
        <v>6</v>
      </c>
      <c r="BB2811">
        <v>2017</v>
      </c>
    </row>
    <row r="2812" spans="1:54" hidden="1" x14ac:dyDescent="0.2">
      <c r="A2812">
        <v>652</v>
      </c>
      <c r="B2812" t="s">
        <v>499</v>
      </c>
      <c r="C2812" t="s">
        <v>290</v>
      </c>
      <c r="D2812" t="s">
        <v>175</v>
      </c>
      <c r="E2812" t="s">
        <v>289</v>
      </c>
      <c r="G2812" t="s">
        <v>288</v>
      </c>
    </row>
    <row r="2813" spans="1:54" hidden="1" x14ac:dyDescent="0.2">
      <c r="A2813">
        <v>652</v>
      </c>
      <c r="B2813" t="s">
        <v>499</v>
      </c>
      <c r="C2813" t="s">
        <v>287</v>
      </c>
      <c r="D2813" t="s">
        <v>175</v>
      </c>
      <c r="E2813" t="s">
        <v>286</v>
      </c>
      <c r="F2813" t="s">
        <v>285</v>
      </c>
      <c r="G2813" t="s">
        <v>275</v>
      </c>
      <c r="I2813" t="s">
        <v>1138</v>
      </c>
      <c r="J2813" s="3">
        <v>9.4</v>
      </c>
      <c r="K2813" s="3">
        <v>-5.5</v>
      </c>
      <c r="L2813" s="3">
        <v>-3.5</v>
      </c>
      <c r="M2813" s="3">
        <v>-3.4</v>
      </c>
      <c r="N2813" s="3">
        <v>58.497999999999998</v>
      </c>
      <c r="O2813" s="3">
        <v>4.827</v>
      </c>
      <c r="P2813" s="3">
        <v>14.788</v>
      </c>
      <c r="Q2813" s="3">
        <v>17.788</v>
      </c>
      <c r="R2813" s="3">
        <v>7.4290000000000003</v>
      </c>
      <c r="S2813" s="3">
        <v>3.601</v>
      </c>
      <c r="T2813" s="3">
        <v>8.1460000000000008</v>
      </c>
      <c r="U2813" s="3">
        <v>3.3959999999999999</v>
      </c>
      <c r="V2813" s="3">
        <v>4.3499999999999996</v>
      </c>
      <c r="W2813" s="3">
        <v>12.72</v>
      </c>
      <c r="X2813" s="3">
        <v>6.1479999999999997</v>
      </c>
      <c r="Y2813" s="3">
        <v>5.6619999999999999</v>
      </c>
      <c r="Z2813" s="3">
        <v>20.597999999999999</v>
      </c>
      <c r="AA2813" s="3">
        <v>11.862</v>
      </c>
      <c r="AB2813" s="3">
        <v>11.587999999999999</v>
      </c>
      <c r="AC2813" s="3">
        <v>9.5530000000000008</v>
      </c>
      <c r="AD2813" s="3">
        <v>-7.758</v>
      </c>
      <c r="AE2813" s="3">
        <v>8.7680000000000007</v>
      </c>
      <c r="AF2813" s="3">
        <v>0.17100000000000001</v>
      </c>
      <c r="AG2813" s="3">
        <v>13.991</v>
      </c>
      <c r="AH2813" s="3">
        <v>22.632000000000001</v>
      </c>
      <c r="AI2813" s="3">
        <v>17.108000000000001</v>
      </c>
      <c r="AJ2813" s="3">
        <v>26.713000000000001</v>
      </c>
      <c r="AK2813" s="3">
        <v>23.91</v>
      </c>
      <c r="AL2813" s="3">
        <v>25.768999999999998</v>
      </c>
      <c r="AM2813" s="3">
        <v>-15.928000000000001</v>
      </c>
      <c r="AN2813" s="3">
        <v>30.762</v>
      </c>
      <c r="AO2813" s="3">
        <v>46.847000000000001</v>
      </c>
      <c r="AP2813" s="3">
        <v>10.93</v>
      </c>
      <c r="AQ2813" s="3">
        <v>1.748</v>
      </c>
      <c r="AR2813" s="3">
        <v>-15.047000000000001</v>
      </c>
      <c r="AS2813" s="3">
        <v>0.90900000000000003</v>
      </c>
      <c r="AT2813" s="3">
        <v>-2.911</v>
      </c>
      <c r="AU2813" s="3">
        <v>8.6630000000000003</v>
      </c>
      <c r="AV2813" s="3">
        <v>4.8789999999999996</v>
      </c>
      <c r="AW2813" s="3">
        <v>5.8280000000000003</v>
      </c>
      <c r="AX2813" s="3">
        <v>5.5330000000000004</v>
      </c>
      <c r="AY2813" s="3">
        <v>6.6929999999999996</v>
      </c>
      <c r="AZ2813" s="3">
        <v>6.181</v>
      </c>
      <c r="BA2813">
        <v>6.7539999999999996</v>
      </c>
      <c r="BB2813">
        <v>2016</v>
      </c>
    </row>
    <row r="2814" spans="1:54" hidden="1" x14ac:dyDescent="0.2">
      <c r="A2814">
        <v>652</v>
      </c>
      <c r="B2814" t="s">
        <v>499</v>
      </c>
      <c r="C2814" t="s">
        <v>284</v>
      </c>
      <c r="D2814" t="s">
        <v>175</v>
      </c>
      <c r="E2814" t="s">
        <v>283</v>
      </c>
      <c r="F2814" t="s">
        <v>282</v>
      </c>
      <c r="G2814" t="s">
        <v>275</v>
      </c>
      <c r="I2814" t="s">
        <v>1138</v>
      </c>
      <c r="J2814" s="3">
        <v>-7</v>
      </c>
      <c r="K2814" s="3">
        <v>-5.5</v>
      </c>
      <c r="L2814" s="3">
        <v>-3.5</v>
      </c>
      <c r="M2814" s="3">
        <v>-3.4</v>
      </c>
      <c r="N2814" s="3">
        <v>63.716000000000001</v>
      </c>
      <c r="O2814" s="3">
        <v>4.5330000000000004</v>
      </c>
      <c r="P2814" s="3">
        <v>12.824</v>
      </c>
      <c r="Q2814" s="3">
        <v>17.504000000000001</v>
      </c>
      <c r="R2814" s="3">
        <v>7.7880000000000003</v>
      </c>
      <c r="S2814" s="3">
        <v>3.472</v>
      </c>
      <c r="T2814" s="3">
        <v>7.319</v>
      </c>
      <c r="U2814" s="3">
        <v>2.4969999999999999</v>
      </c>
      <c r="V2814" s="3">
        <v>2.7959999999999998</v>
      </c>
      <c r="W2814" s="3">
        <v>13.36</v>
      </c>
      <c r="X2814" s="3">
        <v>7.3230000000000004</v>
      </c>
      <c r="Y2814" s="3">
        <v>5.556</v>
      </c>
      <c r="Z2814" s="3">
        <v>23.376000000000001</v>
      </c>
      <c r="AA2814" s="3">
        <v>12.058999999999999</v>
      </c>
      <c r="AB2814" s="3">
        <v>11.677</v>
      </c>
      <c r="AC2814" s="3">
        <v>10.481</v>
      </c>
      <c r="AD2814" s="3">
        <v>-9.6690000000000005</v>
      </c>
      <c r="AE2814" s="3">
        <v>10.273999999999999</v>
      </c>
      <c r="AF2814" s="3">
        <v>-0.41799999999999998</v>
      </c>
      <c r="AG2814" s="3">
        <v>9.5850000000000009</v>
      </c>
      <c r="AH2814" s="3">
        <v>21.457999999999998</v>
      </c>
      <c r="AI2814" s="3">
        <v>15.144</v>
      </c>
      <c r="AJ2814" s="3">
        <v>26.295999999999999</v>
      </c>
      <c r="AK2814" s="3">
        <v>20.856000000000002</v>
      </c>
      <c r="AL2814" s="3">
        <v>24.606000000000002</v>
      </c>
      <c r="AM2814" s="3">
        <v>-21.556000000000001</v>
      </c>
      <c r="AN2814" s="3">
        <v>36.159999999999997</v>
      </c>
      <c r="AO2814" s="3">
        <v>48.889000000000003</v>
      </c>
      <c r="AP2814" s="3">
        <v>10.294</v>
      </c>
      <c r="AQ2814" s="3">
        <v>-1.2250000000000001</v>
      </c>
      <c r="AR2814" s="3">
        <v>-17.181000000000001</v>
      </c>
      <c r="AS2814" s="3">
        <v>-7.71</v>
      </c>
      <c r="AT2814" s="3">
        <v>-3.794</v>
      </c>
      <c r="AU2814" s="3">
        <v>-1.387</v>
      </c>
      <c r="AV2814" s="3">
        <v>5.0970000000000004</v>
      </c>
      <c r="AW2814" s="3">
        <v>8.9380000000000006</v>
      </c>
      <c r="AX2814" s="3">
        <v>4.8620000000000001</v>
      </c>
      <c r="AY2814" s="3">
        <v>5.819</v>
      </c>
      <c r="AZ2814" s="3">
        <v>6.8789999999999996</v>
      </c>
      <c r="BA2814">
        <v>7.01</v>
      </c>
      <c r="BB2814">
        <v>2016</v>
      </c>
    </row>
    <row r="2815" spans="1:54" hidden="1" x14ac:dyDescent="0.2">
      <c r="A2815">
        <v>652</v>
      </c>
      <c r="B2815" t="s">
        <v>499</v>
      </c>
      <c r="C2815" t="s">
        <v>281</v>
      </c>
      <c r="D2815" t="s">
        <v>175</v>
      </c>
      <c r="E2815" t="s">
        <v>280</v>
      </c>
      <c r="F2815" t="s">
        <v>279</v>
      </c>
      <c r="G2815" t="s">
        <v>275</v>
      </c>
      <c r="I2815" t="s">
        <v>1138</v>
      </c>
      <c r="J2815" s="3">
        <v>-13.6</v>
      </c>
      <c r="K2815" s="3">
        <v>-60.4</v>
      </c>
      <c r="L2815" s="3">
        <v>-33</v>
      </c>
      <c r="M2815" s="3">
        <v>0</v>
      </c>
      <c r="N2815" s="3">
        <v>3.7090000000000001</v>
      </c>
      <c r="O2815" s="3">
        <v>21.111000000000001</v>
      </c>
      <c r="P2815" s="3">
        <v>12.707000000000001</v>
      </c>
      <c r="Q2815" s="3">
        <v>11.897</v>
      </c>
      <c r="R2815" s="3">
        <v>9.1059999999999999</v>
      </c>
      <c r="S2815" s="3">
        <v>9.0739999999999998</v>
      </c>
      <c r="T2815" s="3">
        <v>10.521000000000001</v>
      </c>
      <c r="U2815" s="3">
        <v>20.542000000000002</v>
      </c>
      <c r="V2815" s="3">
        <v>7.2629999999999999</v>
      </c>
      <c r="W2815" s="3">
        <v>18.379000000000001</v>
      </c>
      <c r="X2815" s="3">
        <v>6.7450000000000001</v>
      </c>
      <c r="Y2815" s="3">
        <v>7.181</v>
      </c>
      <c r="Z2815" s="3">
        <v>8.0229999999999997</v>
      </c>
      <c r="AA2815" s="3">
        <v>1.24</v>
      </c>
      <c r="AB2815" s="3">
        <v>21.297999999999998</v>
      </c>
      <c r="AC2815" s="3">
        <v>12.804</v>
      </c>
      <c r="AD2815" s="3">
        <v>-0.14099999999999999</v>
      </c>
      <c r="AE2815" s="3">
        <v>-5.2050000000000001</v>
      </c>
      <c r="AF2815" s="3">
        <v>-1.9139999999999999</v>
      </c>
      <c r="AG2815" s="3">
        <v>-1.54</v>
      </c>
      <c r="AH2815" s="3">
        <v>8.6289999999999996</v>
      </c>
      <c r="AI2815" s="3">
        <v>1.4730000000000001</v>
      </c>
      <c r="AJ2815" s="3">
        <v>10.071999999999999</v>
      </c>
      <c r="AK2815" s="3">
        <v>6.3630000000000004</v>
      </c>
      <c r="AL2815" s="3">
        <v>8.5909999999999993</v>
      </c>
      <c r="AM2815" s="3">
        <v>-0.10299999999999999</v>
      </c>
      <c r="AN2815" s="3">
        <v>13.58</v>
      </c>
      <c r="AO2815" s="3">
        <v>38.957000000000001</v>
      </c>
      <c r="AP2815" s="3">
        <v>5.8890000000000002</v>
      </c>
      <c r="AQ2815" s="3">
        <v>9.6</v>
      </c>
      <c r="AR2815" s="3">
        <v>3.4009999999999998</v>
      </c>
      <c r="AS2815" s="3">
        <v>-8.3960000000000008</v>
      </c>
      <c r="AT2815" s="3">
        <v>5.8079999999999998</v>
      </c>
      <c r="AU2815" s="3">
        <v>31.044</v>
      </c>
      <c r="AV2815" s="3">
        <v>-0.747</v>
      </c>
      <c r="AW2815" s="3">
        <v>6.9539999999999997</v>
      </c>
      <c r="AX2815" s="3">
        <v>4.6619999999999999</v>
      </c>
      <c r="AY2815" s="3">
        <v>2.1360000000000001</v>
      </c>
      <c r="AZ2815" s="3">
        <v>-6.94</v>
      </c>
      <c r="BA2815">
        <v>1.71</v>
      </c>
      <c r="BB2815">
        <v>2016</v>
      </c>
    </row>
    <row r="2816" spans="1:54" hidden="1" x14ac:dyDescent="0.2">
      <c r="A2816">
        <v>652</v>
      </c>
      <c r="B2816" t="s">
        <v>499</v>
      </c>
      <c r="C2816" t="s">
        <v>278</v>
      </c>
      <c r="D2816" t="s">
        <v>175</v>
      </c>
      <c r="E2816" t="s">
        <v>277</v>
      </c>
      <c r="F2816" t="s">
        <v>276</v>
      </c>
      <c r="G2816" t="s">
        <v>275</v>
      </c>
      <c r="I2816" t="s">
        <v>1138</v>
      </c>
      <c r="J2816" s="3">
        <v>-14.8</v>
      </c>
      <c r="K2816" s="3">
        <v>-9.8000000000000007</v>
      </c>
      <c r="L2816" s="3">
        <v>-6.3</v>
      </c>
      <c r="M2816" s="3">
        <v>1.3</v>
      </c>
      <c r="N2816" s="3">
        <v>3.7090000000000001</v>
      </c>
      <c r="O2816" s="3">
        <v>21.111000000000001</v>
      </c>
      <c r="P2816" s="3">
        <v>12.707000000000001</v>
      </c>
      <c r="Q2816" s="3">
        <v>11.897</v>
      </c>
      <c r="R2816" s="3">
        <v>9.1059999999999999</v>
      </c>
      <c r="S2816" s="3">
        <v>9.0739999999999998</v>
      </c>
      <c r="T2816" s="3">
        <v>10.521000000000001</v>
      </c>
      <c r="U2816" s="3">
        <v>20.542000000000002</v>
      </c>
      <c r="V2816" s="3">
        <v>7.2629999999999999</v>
      </c>
      <c r="W2816" s="3">
        <v>18.379000000000001</v>
      </c>
      <c r="X2816" s="3">
        <v>6.7450000000000001</v>
      </c>
      <c r="Y2816" s="3">
        <v>7.181</v>
      </c>
      <c r="Z2816" s="3">
        <v>8.0229999999999997</v>
      </c>
      <c r="AA2816" s="3">
        <v>1.24</v>
      </c>
      <c r="AB2816" s="3">
        <v>21.297999999999998</v>
      </c>
      <c r="AC2816" s="3">
        <v>12.804</v>
      </c>
      <c r="AD2816" s="3">
        <v>-0.14099999999999999</v>
      </c>
      <c r="AE2816" s="3">
        <v>-5.2050000000000001</v>
      </c>
      <c r="AF2816" s="3">
        <v>-1.9139999999999999</v>
      </c>
      <c r="AG2816" s="3">
        <v>-1.54</v>
      </c>
      <c r="AH2816" s="3">
        <v>8.6289999999999996</v>
      </c>
      <c r="AI2816" s="3">
        <v>1.4730000000000001</v>
      </c>
      <c r="AJ2816" s="3">
        <v>10.071999999999999</v>
      </c>
      <c r="AK2816" s="3">
        <v>6.3630000000000004</v>
      </c>
      <c r="AL2816" s="3">
        <v>8.5909999999999993</v>
      </c>
      <c r="AM2816" s="3">
        <v>-0.10299999999999999</v>
      </c>
      <c r="AN2816" s="3">
        <v>13.58</v>
      </c>
      <c r="AO2816" s="3">
        <v>38.957000000000001</v>
      </c>
      <c r="AP2816" s="3">
        <v>5.8890000000000002</v>
      </c>
      <c r="AQ2816" s="3">
        <v>9.6</v>
      </c>
      <c r="AR2816" s="3">
        <v>3.4009999999999998</v>
      </c>
      <c r="AS2816" s="3">
        <v>-8.3960000000000008</v>
      </c>
      <c r="AT2816" s="3">
        <v>5.8079999999999998</v>
      </c>
      <c r="AU2816" s="3">
        <v>31.044</v>
      </c>
      <c r="AV2816" s="3">
        <v>-0.747</v>
      </c>
      <c r="AW2816" s="3">
        <v>6.9539999999999997</v>
      </c>
      <c r="AX2816" s="3">
        <v>4.6619999999999999</v>
      </c>
      <c r="AY2816" s="3">
        <v>2.1360000000000001</v>
      </c>
      <c r="AZ2816" s="3">
        <v>-6.94</v>
      </c>
      <c r="BA2816">
        <v>1.71</v>
      </c>
      <c r="BB2816">
        <v>2016</v>
      </c>
    </row>
    <row r="2817" spans="1:54" hidden="1" x14ac:dyDescent="0.2">
      <c r="A2817">
        <v>652</v>
      </c>
      <c r="B2817" t="s">
        <v>499</v>
      </c>
      <c r="C2817" t="s">
        <v>274</v>
      </c>
      <c r="D2817" t="s">
        <v>175</v>
      </c>
      <c r="E2817" t="s">
        <v>273</v>
      </c>
      <c r="F2817" t="s">
        <v>272</v>
      </c>
      <c r="G2817" t="s">
        <v>271</v>
      </c>
    </row>
    <row r="2818" spans="1:54" hidden="1" x14ac:dyDescent="0.2">
      <c r="A2818">
        <v>652</v>
      </c>
      <c r="B2818" t="s">
        <v>499</v>
      </c>
      <c r="C2818" t="s">
        <v>270</v>
      </c>
      <c r="D2818" t="s">
        <v>175</v>
      </c>
      <c r="E2818" t="s">
        <v>269</v>
      </c>
      <c r="F2818" t="s">
        <v>268</v>
      </c>
      <c r="G2818" t="s">
        <v>264</v>
      </c>
      <c r="H2818" t="s">
        <v>263</v>
      </c>
    </row>
    <row r="2819" spans="1:54" hidden="1" x14ac:dyDescent="0.2">
      <c r="A2819">
        <v>652</v>
      </c>
      <c r="B2819" t="s">
        <v>499</v>
      </c>
      <c r="C2819" t="s">
        <v>267</v>
      </c>
      <c r="D2819" t="s">
        <v>175</v>
      </c>
      <c r="E2819" t="s">
        <v>266</v>
      </c>
      <c r="F2819" t="s">
        <v>265</v>
      </c>
      <c r="G2819" t="s">
        <v>264</v>
      </c>
      <c r="H2819" t="s">
        <v>263</v>
      </c>
      <c r="I2819" t="s">
        <v>1139</v>
      </c>
      <c r="J2819" s="3">
        <v>10.015000000000001</v>
      </c>
      <c r="K2819" s="3">
        <v>10.542</v>
      </c>
      <c r="L2819" s="3">
        <v>11.097</v>
      </c>
      <c r="M2819" s="3">
        <v>11.680999999999999</v>
      </c>
      <c r="N2819" s="3">
        <v>12.295999999999999</v>
      </c>
      <c r="O2819" s="3">
        <v>12.61</v>
      </c>
      <c r="P2819" s="3">
        <v>12.933</v>
      </c>
      <c r="Q2819" s="3">
        <v>13.263</v>
      </c>
      <c r="R2819" s="3">
        <v>13.602</v>
      </c>
      <c r="S2819" s="3">
        <v>13.95</v>
      </c>
      <c r="T2819" s="3">
        <v>14.305999999999999</v>
      </c>
      <c r="U2819" s="3">
        <v>14.672000000000001</v>
      </c>
      <c r="V2819" s="3">
        <v>15.045999999999999</v>
      </c>
      <c r="W2819" s="3">
        <v>15.430999999999999</v>
      </c>
      <c r="X2819" s="3">
        <v>15.824999999999999</v>
      </c>
      <c r="Y2819" s="3">
        <v>16.23</v>
      </c>
      <c r="Z2819" s="3">
        <v>16.643999999999998</v>
      </c>
      <c r="AA2819" s="3">
        <v>17.07</v>
      </c>
      <c r="AB2819" s="3">
        <v>17.506</v>
      </c>
      <c r="AC2819" s="3">
        <v>17.952999999999999</v>
      </c>
      <c r="AD2819" s="3">
        <v>18.411999999999999</v>
      </c>
      <c r="AE2819" s="3">
        <v>18.882999999999999</v>
      </c>
      <c r="AF2819" s="3">
        <v>19.366</v>
      </c>
      <c r="AG2819" s="3">
        <v>19.861000000000001</v>
      </c>
      <c r="AH2819" s="3">
        <v>20.367999999999999</v>
      </c>
      <c r="AI2819" s="3">
        <v>20.888999999999999</v>
      </c>
      <c r="AJ2819" s="3">
        <v>21.422999999999998</v>
      </c>
      <c r="AK2819" s="3">
        <v>21.97</v>
      </c>
      <c r="AL2819" s="3">
        <v>22.532</v>
      </c>
      <c r="AM2819" s="3">
        <v>23.108000000000001</v>
      </c>
      <c r="AN2819" s="3">
        <v>23.699000000000002</v>
      </c>
      <c r="AO2819" s="3">
        <v>24.303999999999998</v>
      </c>
      <c r="AP2819" s="3">
        <v>24.925999999999998</v>
      </c>
      <c r="AQ2819" s="3">
        <v>25.562999999999999</v>
      </c>
      <c r="AR2819" s="3">
        <v>26.216000000000001</v>
      </c>
      <c r="AS2819" s="3">
        <v>26.885999999999999</v>
      </c>
      <c r="AT2819" s="3">
        <v>27.573</v>
      </c>
      <c r="AU2819" s="3">
        <v>28.277999999999999</v>
      </c>
      <c r="AV2819" s="3">
        <v>29.001000000000001</v>
      </c>
      <c r="AW2819" s="3">
        <v>29.742000000000001</v>
      </c>
      <c r="AX2819" s="3">
        <v>30.503</v>
      </c>
      <c r="AY2819" s="3">
        <v>31.282</v>
      </c>
      <c r="AZ2819" s="3">
        <v>32.082000000000001</v>
      </c>
      <c r="BA2819">
        <v>32.902000000000001</v>
      </c>
      <c r="BB2819">
        <v>0</v>
      </c>
    </row>
    <row r="2820" spans="1:54" hidden="1" x14ac:dyDescent="0.2">
      <c r="A2820">
        <v>652</v>
      </c>
      <c r="B2820" t="s">
        <v>499</v>
      </c>
      <c r="C2820" t="s">
        <v>262</v>
      </c>
      <c r="D2820" t="s">
        <v>175</v>
      </c>
      <c r="E2820" t="s">
        <v>260</v>
      </c>
      <c r="F2820" t="s">
        <v>259</v>
      </c>
      <c r="G2820" t="s">
        <v>225</v>
      </c>
      <c r="H2820" t="s">
        <v>222</v>
      </c>
      <c r="I2820" t="s">
        <v>1140</v>
      </c>
      <c r="J2820" s="3" t="s">
        <v>355</v>
      </c>
      <c r="K2820" s="3" t="s">
        <v>355</v>
      </c>
      <c r="L2820" s="3">
        <v>1E-3</v>
      </c>
      <c r="M2820" s="3">
        <v>1E-3</v>
      </c>
      <c r="N2820" s="3">
        <v>2E-3</v>
      </c>
      <c r="O2820" s="3">
        <v>4.0000000000000001E-3</v>
      </c>
      <c r="P2820" s="3">
        <v>8.0000000000000002E-3</v>
      </c>
      <c r="Q2820" s="3">
        <v>1.2E-2</v>
      </c>
      <c r="R2820" s="3">
        <v>1.7000000000000001E-2</v>
      </c>
      <c r="S2820" s="3">
        <v>2.4E-2</v>
      </c>
      <c r="T2820" s="3">
        <v>2.4E-2</v>
      </c>
      <c r="U2820" s="3">
        <v>3.6999999999999998E-2</v>
      </c>
      <c r="V2820" s="3">
        <v>3.5999999999999997E-2</v>
      </c>
      <c r="W2820" s="3">
        <v>6.3E-2</v>
      </c>
      <c r="X2820" s="3">
        <v>9.9000000000000005E-2</v>
      </c>
      <c r="Y2820" s="3">
        <v>0.159</v>
      </c>
      <c r="Z2820" s="3">
        <v>0.186</v>
      </c>
      <c r="AA2820" s="3">
        <v>0.20300000000000001</v>
      </c>
      <c r="AB2820" s="3">
        <v>0.27900000000000003</v>
      </c>
      <c r="AC2820" s="3">
        <v>0.27900000000000003</v>
      </c>
      <c r="AD2820" s="3">
        <v>0.53900000000000003</v>
      </c>
      <c r="AE2820" s="3">
        <v>0.95299999999999996</v>
      </c>
      <c r="AF2820" s="3">
        <v>0.95699999999999996</v>
      </c>
      <c r="AG2820" s="3">
        <v>1.65</v>
      </c>
      <c r="AH2820" s="3">
        <v>2.294</v>
      </c>
      <c r="AI2820" s="3">
        <v>2.633</v>
      </c>
      <c r="AJ2820" s="3">
        <v>3.1920000000000002</v>
      </c>
      <c r="AK2820" s="3">
        <v>4.0519999999999996</v>
      </c>
      <c r="AL2820" s="3">
        <v>4.8129999999999997</v>
      </c>
      <c r="AM2820" s="3">
        <v>6.0170000000000003</v>
      </c>
      <c r="AN2820" s="3">
        <v>7.694</v>
      </c>
      <c r="AO2820" s="3">
        <v>11.441000000000001</v>
      </c>
      <c r="AP2820" s="3">
        <v>13.935</v>
      </c>
      <c r="AQ2820" s="3">
        <v>15.63</v>
      </c>
      <c r="AR2820" s="3">
        <v>20.873999999999999</v>
      </c>
      <c r="AS2820" s="3">
        <v>26.824000000000002</v>
      </c>
      <c r="AT2820" s="3">
        <v>28.864999999999998</v>
      </c>
      <c r="AU2820" s="3">
        <v>35.781999999999996</v>
      </c>
      <c r="AV2820" s="3">
        <v>43.372</v>
      </c>
      <c r="AW2820" s="3">
        <v>50.731000000000002</v>
      </c>
      <c r="AX2820" s="3">
        <v>56.726999999999997</v>
      </c>
      <c r="AY2820" s="3">
        <v>62.677</v>
      </c>
      <c r="AZ2820" s="3">
        <v>68.52</v>
      </c>
      <c r="BA2820">
        <v>76.073999999999998</v>
      </c>
      <c r="BB2820">
        <v>2016</v>
      </c>
    </row>
    <row r="2821" spans="1:54" hidden="1" x14ac:dyDescent="0.2">
      <c r="A2821">
        <v>652</v>
      </c>
      <c r="B2821" t="s">
        <v>499</v>
      </c>
      <c r="C2821" t="s">
        <v>261</v>
      </c>
      <c r="D2821" t="s">
        <v>175</v>
      </c>
      <c r="E2821" t="s">
        <v>260</v>
      </c>
      <c r="F2821" t="s">
        <v>259</v>
      </c>
      <c r="G2821" t="s">
        <v>217</v>
      </c>
      <c r="I2821" t="s">
        <v>258</v>
      </c>
      <c r="J2821" s="3">
        <v>4.2960000000000003</v>
      </c>
      <c r="K2821" s="3">
        <v>2.8159999999999998</v>
      </c>
      <c r="L2821" s="3">
        <v>3.7909999999999999</v>
      </c>
      <c r="M2821" s="3">
        <v>3.4710000000000001</v>
      </c>
      <c r="N2821" s="3">
        <v>5.4690000000000003</v>
      </c>
      <c r="O2821" s="3">
        <v>7.7089999999999996</v>
      </c>
      <c r="P2821" s="3">
        <v>9.8949999999999996</v>
      </c>
      <c r="Q2821" s="3">
        <v>10.435</v>
      </c>
      <c r="R2821" s="3">
        <v>10.02</v>
      </c>
      <c r="S2821" s="3">
        <v>10.48</v>
      </c>
      <c r="T2821" s="3">
        <v>7.4169999999999998</v>
      </c>
      <c r="U2821" s="3">
        <v>8.8960000000000008</v>
      </c>
      <c r="V2821" s="3">
        <v>7.5259999999999998</v>
      </c>
      <c r="W2821" s="3">
        <v>10.034000000000001</v>
      </c>
      <c r="X2821" s="3">
        <v>11.679</v>
      </c>
      <c r="Y2821" s="3">
        <v>12.597</v>
      </c>
      <c r="Z2821" s="3">
        <v>10.051</v>
      </c>
      <c r="AA2821" s="3">
        <v>8.84</v>
      </c>
      <c r="AB2821" s="3">
        <v>9.9120000000000008</v>
      </c>
      <c r="AC2821" s="3">
        <v>8.33</v>
      </c>
      <c r="AD2821" s="3">
        <v>12.183</v>
      </c>
      <c r="AE2821" s="3">
        <v>15.38</v>
      </c>
      <c r="AF2821" s="3">
        <v>12.028</v>
      </c>
      <c r="AG2821" s="3">
        <v>15.319000000000001</v>
      </c>
      <c r="AH2821" s="3">
        <v>17.637</v>
      </c>
      <c r="AI2821" s="3">
        <v>16.628</v>
      </c>
      <c r="AJ2821" s="3">
        <v>17.062999999999999</v>
      </c>
      <c r="AK2821" s="3">
        <v>17.5</v>
      </c>
      <c r="AL2821" s="3">
        <v>15.949</v>
      </c>
      <c r="AM2821" s="3">
        <v>16.440000000000001</v>
      </c>
      <c r="AN2821" s="3">
        <v>16.71</v>
      </c>
      <c r="AO2821" s="3">
        <v>19.126999999999999</v>
      </c>
      <c r="AP2821" s="3">
        <v>18.501999999999999</v>
      </c>
      <c r="AQ2821" s="3">
        <v>16.731000000000002</v>
      </c>
      <c r="AR2821" s="3">
        <v>18.416</v>
      </c>
      <c r="AS2821" s="3">
        <v>19.585999999999999</v>
      </c>
      <c r="AT2821" s="3">
        <v>17.248000000000001</v>
      </c>
      <c r="AU2821" s="3">
        <v>17.488</v>
      </c>
      <c r="AV2821" s="3">
        <v>17.943999999999999</v>
      </c>
      <c r="AW2821" s="3">
        <v>18.024000000000001</v>
      </c>
      <c r="AX2821" s="3">
        <v>17.855</v>
      </c>
      <c r="AY2821" s="3">
        <v>17.663</v>
      </c>
      <c r="AZ2821" s="3">
        <v>17.407</v>
      </c>
      <c r="BA2821">
        <v>17.276</v>
      </c>
      <c r="BB2821">
        <v>2016</v>
      </c>
    </row>
    <row r="2822" spans="1:54" hidden="1" x14ac:dyDescent="0.2">
      <c r="A2822">
        <v>652</v>
      </c>
      <c r="B2822" t="s">
        <v>499</v>
      </c>
      <c r="C2822" t="s">
        <v>257</v>
      </c>
      <c r="D2822" t="s">
        <v>175</v>
      </c>
      <c r="E2822" t="s">
        <v>255</v>
      </c>
      <c r="F2822" t="s">
        <v>254</v>
      </c>
      <c r="G2822" t="s">
        <v>225</v>
      </c>
      <c r="H2822" t="s">
        <v>222</v>
      </c>
      <c r="I2822" t="s">
        <v>1140</v>
      </c>
      <c r="J2822" s="3">
        <v>1E-3</v>
      </c>
      <c r="K2822" s="3">
        <v>1E-3</v>
      </c>
      <c r="L2822" s="3">
        <v>1E-3</v>
      </c>
      <c r="M2822" s="3">
        <v>2E-3</v>
      </c>
      <c r="N2822" s="3">
        <v>3.0000000000000001E-3</v>
      </c>
      <c r="O2822" s="3">
        <v>5.0000000000000001E-3</v>
      </c>
      <c r="P2822" s="3">
        <v>0.01</v>
      </c>
      <c r="Q2822" s="3">
        <v>1.4E-2</v>
      </c>
      <c r="R2822" s="3">
        <v>0.02</v>
      </c>
      <c r="S2822" s="3">
        <v>2.7E-2</v>
      </c>
      <c r="T2822" s="3">
        <v>3.4000000000000002E-2</v>
      </c>
      <c r="U2822" s="3">
        <v>4.5999999999999999E-2</v>
      </c>
      <c r="V2822" s="3">
        <v>7.0999999999999994E-2</v>
      </c>
      <c r="W2822" s="3">
        <v>0.114</v>
      </c>
      <c r="X2822" s="3">
        <v>0.16300000000000001</v>
      </c>
      <c r="Y2822" s="3">
        <v>0.24399999999999999</v>
      </c>
      <c r="Z2822" s="3">
        <v>0.33800000000000002</v>
      </c>
      <c r="AA2822" s="3">
        <v>0.41699999999999998</v>
      </c>
      <c r="AB2822" s="3">
        <v>0.505</v>
      </c>
      <c r="AC2822" s="3">
        <v>0.56799999999999995</v>
      </c>
      <c r="AD2822" s="3">
        <v>0.80600000000000005</v>
      </c>
      <c r="AE2822" s="3">
        <v>1.2949999999999999</v>
      </c>
      <c r="AF2822" s="3">
        <v>1.286</v>
      </c>
      <c r="AG2822" s="3">
        <v>1.9750000000000001</v>
      </c>
      <c r="AH2822" s="3">
        <v>2.69</v>
      </c>
      <c r="AI2822" s="3">
        <v>3.081</v>
      </c>
      <c r="AJ2822" s="3">
        <v>4.0720000000000001</v>
      </c>
      <c r="AK2822" s="3">
        <v>5.7270000000000003</v>
      </c>
      <c r="AL2822" s="3">
        <v>7.2290000000000001</v>
      </c>
      <c r="AM2822" s="3">
        <v>8.6509999999999998</v>
      </c>
      <c r="AN2822" s="3">
        <v>12.326000000000001</v>
      </c>
      <c r="AO2822" s="3">
        <v>15.896000000000001</v>
      </c>
      <c r="AP2822" s="3">
        <v>22.437999999999999</v>
      </c>
      <c r="AQ2822" s="3">
        <v>26.843</v>
      </c>
      <c r="AR2822" s="3">
        <v>33.270000000000003</v>
      </c>
      <c r="AS2822" s="3">
        <v>34.179000000000002</v>
      </c>
      <c r="AT2822" s="3">
        <v>43.679000000000002</v>
      </c>
      <c r="AU2822" s="3">
        <v>46.04</v>
      </c>
      <c r="AV2822" s="3">
        <v>55.561</v>
      </c>
      <c r="AW2822" s="3">
        <v>60.98</v>
      </c>
      <c r="AX2822" s="3">
        <v>67.78</v>
      </c>
      <c r="AY2822" s="3">
        <v>76.102000000000004</v>
      </c>
      <c r="AZ2822" s="3">
        <v>83.197999999999993</v>
      </c>
      <c r="BA2822">
        <v>76.700999999999993</v>
      </c>
      <c r="BB2822">
        <v>2016</v>
      </c>
    </row>
    <row r="2823" spans="1:54" hidden="1" x14ac:dyDescent="0.2">
      <c r="A2823">
        <v>652</v>
      </c>
      <c r="B2823" t="s">
        <v>499</v>
      </c>
      <c r="C2823" t="s">
        <v>256</v>
      </c>
      <c r="D2823" t="s">
        <v>175</v>
      </c>
      <c r="E2823" t="s">
        <v>255</v>
      </c>
      <c r="F2823" t="s">
        <v>254</v>
      </c>
      <c r="G2823" t="s">
        <v>217</v>
      </c>
      <c r="I2823" t="s">
        <v>253</v>
      </c>
      <c r="J2823" s="3">
        <v>11.616</v>
      </c>
      <c r="K2823" s="3">
        <v>8.3339999999999996</v>
      </c>
      <c r="L2823" s="3">
        <v>6.6529999999999996</v>
      </c>
      <c r="M2823" s="3">
        <v>5.1440000000000001</v>
      </c>
      <c r="N2823" s="3">
        <v>6.9260000000000002</v>
      </c>
      <c r="O2823" s="3">
        <v>9.5879999999999992</v>
      </c>
      <c r="P2823" s="3">
        <v>11.962999999999999</v>
      </c>
      <c r="Q2823" s="3">
        <v>11.943</v>
      </c>
      <c r="R2823" s="3">
        <v>11.771000000000001</v>
      </c>
      <c r="S2823" s="3">
        <v>11.804</v>
      </c>
      <c r="T2823" s="3">
        <v>10.481</v>
      </c>
      <c r="U2823" s="3">
        <v>11.23</v>
      </c>
      <c r="V2823" s="3">
        <v>14.726000000000001</v>
      </c>
      <c r="W2823" s="3">
        <v>18.091999999999999</v>
      </c>
      <c r="X2823" s="3">
        <v>19.245000000000001</v>
      </c>
      <c r="Y2823" s="3">
        <v>19.337</v>
      </c>
      <c r="Z2823" s="3">
        <v>18.321000000000002</v>
      </c>
      <c r="AA2823" s="3">
        <v>18.16</v>
      </c>
      <c r="AB2823" s="3">
        <v>17.93</v>
      </c>
      <c r="AC2823" s="3">
        <v>16.940000000000001</v>
      </c>
      <c r="AD2823" s="3">
        <v>18.242999999999999</v>
      </c>
      <c r="AE2823" s="3">
        <v>20.890999999999998</v>
      </c>
      <c r="AF2823" s="3">
        <v>16.164000000000001</v>
      </c>
      <c r="AG2823" s="3">
        <v>18.334</v>
      </c>
      <c r="AH2823" s="3">
        <v>20.683</v>
      </c>
      <c r="AI2823" s="3">
        <v>19.457999999999998</v>
      </c>
      <c r="AJ2823" s="3">
        <v>21.771000000000001</v>
      </c>
      <c r="AK2823" s="3">
        <v>24.734999999999999</v>
      </c>
      <c r="AL2823" s="3">
        <v>23.952999999999999</v>
      </c>
      <c r="AM2823" s="3">
        <v>23.638999999999999</v>
      </c>
      <c r="AN2823" s="3">
        <v>26.771000000000001</v>
      </c>
      <c r="AO2823" s="3">
        <v>26.574999999999999</v>
      </c>
      <c r="AP2823" s="3">
        <v>29.792000000000002</v>
      </c>
      <c r="AQ2823" s="3">
        <v>28.734999999999999</v>
      </c>
      <c r="AR2823" s="3">
        <v>29.353000000000002</v>
      </c>
      <c r="AS2823" s="3">
        <v>24.956</v>
      </c>
      <c r="AT2823" s="3">
        <v>26.1</v>
      </c>
      <c r="AU2823" s="3">
        <v>22.501999999999999</v>
      </c>
      <c r="AV2823" s="3">
        <v>22.986000000000001</v>
      </c>
      <c r="AW2823" s="3">
        <v>21.666</v>
      </c>
      <c r="AX2823" s="3">
        <v>21.335000000000001</v>
      </c>
      <c r="AY2823" s="3">
        <v>21.446999999999999</v>
      </c>
      <c r="AZ2823" s="3">
        <v>21.135999999999999</v>
      </c>
      <c r="BA2823">
        <v>17.417999999999999</v>
      </c>
      <c r="BB2823">
        <v>2016</v>
      </c>
    </row>
    <row r="2824" spans="1:54" hidden="1" x14ac:dyDescent="0.2">
      <c r="A2824">
        <v>652</v>
      </c>
      <c r="B2824" t="s">
        <v>499</v>
      </c>
      <c r="C2824" t="s">
        <v>252</v>
      </c>
      <c r="D2824" t="s">
        <v>175</v>
      </c>
      <c r="E2824" t="s">
        <v>250</v>
      </c>
      <c r="F2824" t="s">
        <v>249</v>
      </c>
      <c r="G2824" t="s">
        <v>225</v>
      </c>
      <c r="H2824" t="s">
        <v>222</v>
      </c>
      <c r="I2824" t="s">
        <v>1140</v>
      </c>
      <c r="J2824" s="3">
        <v>-1E-3</v>
      </c>
      <c r="K2824" s="3">
        <v>-1E-3</v>
      </c>
      <c r="L2824" s="3" t="s">
        <v>355</v>
      </c>
      <c r="M2824" s="3" t="s">
        <v>355</v>
      </c>
      <c r="N2824" s="3">
        <v>-1E-3</v>
      </c>
      <c r="O2824" s="3">
        <v>-1E-3</v>
      </c>
      <c r="P2824" s="3">
        <v>-2E-3</v>
      </c>
      <c r="Q2824" s="3">
        <v>-2E-3</v>
      </c>
      <c r="R2824" s="3">
        <v>-3.0000000000000001E-3</v>
      </c>
      <c r="S2824" s="3">
        <v>-3.0000000000000001E-3</v>
      </c>
      <c r="T2824" s="3">
        <v>-0.01</v>
      </c>
      <c r="U2824" s="3">
        <v>-0.01</v>
      </c>
      <c r="V2824" s="3">
        <v>-3.5000000000000003E-2</v>
      </c>
      <c r="W2824" s="3">
        <v>-5.0999999999999997E-2</v>
      </c>
      <c r="X2824" s="3">
        <v>-6.4000000000000001E-2</v>
      </c>
      <c r="Y2824" s="3">
        <v>-8.5000000000000006E-2</v>
      </c>
      <c r="Z2824" s="3">
        <v>-0.153</v>
      </c>
      <c r="AA2824" s="3">
        <v>-0.214</v>
      </c>
      <c r="AB2824" s="3">
        <v>-0.22600000000000001</v>
      </c>
      <c r="AC2824" s="3">
        <v>-0.28799999999999998</v>
      </c>
      <c r="AD2824" s="3">
        <v>-0.26800000000000002</v>
      </c>
      <c r="AE2824" s="3">
        <v>-0.34200000000000003</v>
      </c>
      <c r="AF2824" s="3">
        <v>-0.32900000000000001</v>
      </c>
      <c r="AG2824" s="3">
        <v>-0.32500000000000001</v>
      </c>
      <c r="AH2824" s="3">
        <v>-0.39600000000000002</v>
      </c>
      <c r="AI2824" s="3">
        <v>-0.44800000000000001</v>
      </c>
      <c r="AJ2824" s="3">
        <v>-0.88100000000000001</v>
      </c>
      <c r="AK2824" s="3">
        <v>-1.675</v>
      </c>
      <c r="AL2824" s="3">
        <v>-2.415</v>
      </c>
      <c r="AM2824" s="3">
        <v>-2.6349999999999998</v>
      </c>
      <c r="AN2824" s="3">
        <v>-4.6319999999999997</v>
      </c>
      <c r="AO2824" s="3">
        <v>-4.4560000000000004</v>
      </c>
      <c r="AP2824" s="3">
        <v>-8.5030000000000001</v>
      </c>
      <c r="AQ2824" s="3">
        <v>-11.212999999999999</v>
      </c>
      <c r="AR2824" s="3">
        <v>-12.396000000000001</v>
      </c>
      <c r="AS2824" s="3">
        <v>-7.3550000000000004</v>
      </c>
      <c r="AT2824" s="3">
        <v>-14.813000000000001</v>
      </c>
      <c r="AU2824" s="3">
        <v>-10.257</v>
      </c>
      <c r="AV2824" s="3">
        <v>-12.189</v>
      </c>
      <c r="AW2824" s="3">
        <v>-10.249000000000001</v>
      </c>
      <c r="AX2824" s="3">
        <v>-11.054</v>
      </c>
      <c r="AY2824" s="3">
        <v>-13.425000000000001</v>
      </c>
      <c r="AZ2824" s="3">
        <v>-14.678000000000001</v>
      </c>
      <c r="BA2824">
        <v>-0.626</v>
      </c>
      <c r="BB2824">
        <v>2016</v>
      </c>
    </row>
    <row r="2825" spans="1:54" hidden="1" x14ac:dyDescent="0.2">
      <c r="A2825">
        <v>652</v>
      </c>
      <c r="B2825" t="s">
        <v>499</v>
      </c>
      <c r="C2825" t="s">
        <v>251</v>
      </c>
      <c r="D2825" t="s">
        <v>175</v>
      </c>
      <c r="E2825" t="s">
        <v>250</v>
      </c>
      <c r="F2825" t="s">
        <v>249</v>
      </c>
      <c r="G2825" t="s">
        <v>217</v>
      </c>
      <c r="I2825" t="s">
        <v>248</v>
      </c>
      <c r="J2825" s="3">
        <v>-7.32</v>
      </c>
      <c r="K2825" s="3">
        <v>-5.5179999999999998</v>
      </c>
      <c r="L2825" s="3">
        <v>-2.8620000000000001</v>
      </c>
      <c r="M2825" s="3">
        <v>-1.673</v>
      </c>
      <c r="N2825" s="3">
        <v>-1.4570000000000001</v>
      </c>
      <c r="O2825" s="3">
        <v>-1.8779999999999999</v>
      </c>
      <c r="P2825" s="3">
        <v>-2.0680000000000001</v>
      </c>
      <c r="Q2825" s="3">
        <v>-1.508</v>
      </c>
      <c r="R2825" s="3">
        <v>-1.7509999999999999</v>
      </c>
      <c r="S2825" s="3">
        <v>-1.323</v>
      </c>
      <c r="T2825" s="3">
        <v>-3.0649999999999999</v>
      </c>
      <c r="U2825" s="3">
        <v>-2.3340000000000001</v>
      </c>
      <c r="V2825" s="3">
        <v>-7.2009999999999996</v>
      </c>
      <c r="W2825" s="3">
        <v>-8.0579999999999998</v>
      </c>
      <c r="X2825" s="3">
        <v>-7.5659999999999998</v>
      </c>
      <c r="Y2825" s="3">
        <v>-6.7409999999999997</v>
      </c>
      <c r="Z2825" s="3">
        <v>-8.27</v>
      </c>
      <c r="AA2825" s="3">
        <v>-9.32</v>
      </c>
      <c r="AB2825" s="3">
        <v>-8.0169999999999995</v>
      </c>
      <c r="AC2825" s="3">
        <v>-8.61</v>
      </c>
      <c r="AD2825" s="3">
        <v>-6.06</v>
      </c>
      <c r="AE2825" s="3">
        <v>-5.5119999999999996</v>
      </c>
      <c r="AF2825" s="3">
        <v>-4.1349999999999998</v>
      </c>
      <c r="AG2825" s="3">
        <v>-3.0150000000000001</v>
      </c>
      <c r="AH2825" s="3">
        <v>-3.0459999999999998</v>
      </c>
      <c r="AI2825" s="3">
        <v>-2.83</v>
      </c>
      <c r="AJ2825" s="3">
        <v>-4.7080000000000002</v>
      </c>
      <c r="AK2825" s="3">
        <v>-7.2359999999999998</v>
      </c>
      <c r="AL2825" s="3">
        <v>-8.0030000000000001</v>
      </c>
      <c r="AM2825" s="3">
        <v>-7.1989999999999998</v>
      </c>
      <c r="AN2825" s="3">
        <v>-10.061</v>
      </c>
      <c r="AO2825" s="3">
        <v>-7.4489999999999998</v>
      </c>
      <c r="AP2825" s="3">
        <v>-11.29</v>
      </c>
      <c r="AQ2825" s="3">
        <v>-12.004</v>
      </c>
      <c r="AR2825" s="3">
        <v>-10.936999999999999</v>
      </c>
      <c r="AS2825" s="3">
        <v>-5.37</v>
      </c>
      <c r="AT2825" s="3">
        <v>-8.8520000000000003</v>
      </c>
      <c r="AU2825" s="3">
        <v>-5.0129999999999999</v>
      </c>
      <c r="AV2825" s="3">
        <v>-5.0430000000000001</v>
      </c>
      <c r="AW2825" s="3">
        <v>-3.641</v>
      </c>
      <c r="AX2825" s="3">
        <v>-3.4790000000000001</v>
      </c>
      <c r="AY2825" s="3">
        <v>-3.7829999999999999</v>
      </c>
      <c r="AZ2825" s="3">
        <v>-3.7290000000000001</v>
      </c>
      <c r="BA2825">
        <v>-0.14199999999999999</v>
      </c>
      <c r="BB2825">
        <v>2016</v>
      </c>
    </row>
    <row r="2826" spans="1:54" hidden="1" x14ac:dyDescent="0.2">
      <c r="A2826">
        <v>652</v>
      </c>
      <c r="B2826" t="s">
        <v>499</v>
      </c>
      <c r="C2826" t="s">
        <v>247</v>
      </c>
      <c r="D2826" t="s">
        <v>175</v>
      </c>
      <c r="E2826" t="s">
        <v>245</v>
      </c>
      <c r="F2826" t="s">
        <v>244</v>
      </c>
      <c r="G2826" t="s">
        <v>225</v>
      </c>
      <c r="H2826" t="s">
        <v>222</v>
      </c>
    </row>
    <row r="2827" spans="1:54" hidden="1" x14ac:dyDescent="0.2">
      <c r="A2827">
        <v>652</v>
      </c>
      <c r="B2827" t="s">
        <v>499</v>
      </c>
      <c r="C2827" t="s">
        <v>246</v>
      </c>
      <c r="D2827" t="s">
        <v>175</v>
      </c>
      <c r="E2827" t="s">
        <v>245</v>
      </c>
      <c r="F2827" t="s">
        <v>244</v>
      </c>
      <c r="G2827" t="s">
        <v>243</v>
      </c>
    </row>
    <row r="2828" spans="1:54" hidden="1" x14ac:dyDescent="0.2">
      <c r="A2828">
        <v>652</v>
      </c>
      <c r="B2828" t="s">
        <v>499</v>
      </c>
      <c r="C2828" t="s">
        <v>242</v>
      </c>
      <c r="D2828" t="s">
        <v>175</v>
      </c>
      <c r="E2828" t="s">
        <v>240</v>
      </c>
      <c r="F2828" t="s">
        <v>239</v>
      </c>
      <c r="G2828" t="s">
        <v>225</v>
      </c>
      <c r="H2828" t="s">
        <v>222</v>
      </c>
      <c r="I2828" t="s">
        <v>1140</v>
      </c>
      <c r="J2828" s="3" t="s">
        <v>355</v>
      </c>
      <c r="K2828" s="3">
        <v>-1E-3</v>
      </c>
      <c r="L2828" s="3" t="s">
        <v>355</v>
      </c>
      <c r="M2828" s="3" t="s">
        <v>355</v>
      </c>
      <c r="N2828" s="3" t="s">
        <v>355</v>
      </c>
      <c r="O2828" s="3">
        <v>-1E-3</v>
      </c>
      <c r="P2828" s="3">
        <v>-1E-3</v>
      </c>
      <c r="Q2828" s="3">
        <v>-1E-3</v>
      </c>
      <c r="R2828" s="3">
        <v>-2E-3</v>
      </c>
      <c r="S2828" s="3">
        <v>-1E-3</v>
      </c>
      <c r="T2828" s="3">
        <v>-7.0000000000000001E-3</v>
      </c>
      <c r="U2828" s="3">
        <v>-5.0000000000000001E-3</v>
      </c>
      <c r="V2828" s="3">
        <v>-2.9000000000000001E-2</v>
      </c>
      <c r="W2828" s="3">
        <v>-3.6999999999999998E-2</v>
      </c>
      <c r="X2828" s="3">
        <v>-4.1000000000000002E-2</v>
      </c>
      <c r="Y2828" s="3">
        <v>-5.1999999999999998E-2</v>
      </c>
      <c r="Z2828" s="3">
        <v>-9.5000000000000001E-2</v>
      </c>
      <c r="AA2828" s="3">
        <v>-0.126</v>
      </c>
      <c r="AB2828" s="3">
        <v>-0.105</v>
      </c>
      <c r="AC2828" s="3">
        <v>-0.17299999999999999</v>
      </c>
      <c r="AD2828" s="3">
        <v>-6.5000000000000002E-2</v>
      </c>
      <c r="AE2828" s="3">
        <v>-0.111</v>
      </c>
      <c r="AF2828" s="3">
        <v>-0.108</v>
      </c>
      <c r="AG2828" s="3">
        <v>8.4000000000000005E-2</v>
      </c>
      <c r="AH2828" s="3">
        <v>-4.9000000000000002E-2</v>
      </c>
      <c r="AI2828" s="3">
        <v>-9.4E-2</v>
      </c>
      <c r="AJ2828" s="3">
        <v>-0.48699999999999999</v>
      </c>
      <c r="AK2828" s="3">
        <v>-1.2350000000000001</v>
      </c>
      <c r="AL2828" s="3">
        <v>-1.736</v>
      </c>
      <c r="AM2828" s="3">
        <v>-1.6020000000000001</v>
      </c>
      <c r="AN2828" s="3">
        <v>-3.1930000000000001</v>
      </c>
      <c r="AO2828" s="3">
        <v>-2.8439999999999999</v>
      </c>
      <c r="AP2828" s="3">
        <v>-5.8440000000000003</v>
      </c>
      <c r="AQ2828" s="3">
        <v>-6.8159999999999998</v>
      </c>
      <c r="AR2828" s="3">
        <v>-5.3159999999999998</v>
      </c>
      <c r="AS2828" s="3">
        <v>1.7210000000000001</v>
      </c>
      <c r="AT2828" s="3">
        <v>-3.2839999999999998</v>
      </c>
      <c r="AU2828" s="3">
        <v>3.3149999999999999</v>
      </c>
      <c r="AV2828" s="3">
        <v>3.403</v>
      </c>
      <c r="AW2828" s="3">
        <v>6.9009999999999998</v>
      </c>
      <c r="AX2828" s="3">
        <v>7.4589999999999996</v>
      </c>
      <c r="AY2828" s="3">
        <v>7.3259999999999996</v>
      </c>
      <c r="AZ2828" s="3">
        <v>7.6130000000000004</v>
      </c>
      <c r="BA2828">
        <v>7.016</v>
      </c>
      <c r="BB2828">
        <v>2016</v>
      </c>
    </row>
    <row r="2829" spans="1:54" hidden="1" x14ac:dyDescent="0.2">
      <c r="A2829">
        <v>652</v>
      </c>
      <c r="B2829" t="s">
        <v>499</v>
      </c>
      <c r="C2829" t="s">
        <v>241</v>
      </c>
      <c r="D2829" t="s">
        <v>175</v>
      </c>
      <c r="E2829" t="s">
        <v>240</v>
      </c>
      <c r="F2829" t="s">
        <v>239</v>
      </c>
      <c r="G2829" t="s">
        <v>217</v>
      </c>
      <c r="I2829" t="s">
        <v>238</v>
      </c>
      <c r="J2829" s="3">
        <v>-6.2649999999999997</v>
      </c>
      <c r="K2829" s="3">
        <v>-4.6399999999999997</v>
      </c>
      <c r="L2829" s="3">
        <v>-1.4370000000000001</v>
      </c>
      <c r="M2829" s="3">
        <v>-0.92600000000000005</v>
      </c>
      <c r="N2829" s="3">
        <v>-0.66700000000000004</v>
      </c>
      <c r="O2829" s="3">
        <v>-0.95299999999999996</v>
      </c>
      <c r="P2829" s="3">
        <v>-0.68500000000000005</v>
      </c>
      <c r="Q2829" s="3">
        <v>-0.623</v>
      </c>
      <c r="R2829" s="3">
        <v>-1.0409999999999999</v>
      </c>
      <c r="S2829" s="3">
        <v>-0.498</v>
      </c>
      <c r="T2829" s="3">
        <v>-2.226</v>
      </c>
      <c r="U2829" s="3">
        <v>-1.296</v>
      </c>
      <c r="V2829" s="3">
        <v>-5.9359999999999999</v>
      </c>
      <c r="W2829" s="3">
        <v>-5.92</v>
      </c>
      <c r="X2829" s="3">
        <v>-4.8460000000000001</v>
      </c>
      <c r="Y2829" s="3">
        <v>-4.1360000000000001</v>
      </c>
      <c r="Z2829" s="3">
        <v>-5.1310000000000002</v>
      </c>
      <c r="AA2829" s="3">
        <v>-5.4669999999999996</v>
      </c>
      <c r="AB2829" s="3">
        <v>-3.7429999999999999</v>
      </c>
      <c r="AC2829" s="3">
        <v>-5.1769999999999996</v>
      </c>
      <c r="AD2829" s="3">
        <v>-1.46</v>
      </c>
      <c r="AE2829" s="3">
        <v>-1.7849999999999999</v>
      </c>
      <c r="AF2829" s="3">
        <v>-1.3540000000000001</v>
      </c>
      <c r="AG2829" s="3">
        <v>0.78400000000000003</v>
      </c>
      <c r="AH2829" s="3">
        <v>-0.376</v>
      </c>
      <c r="AI2829" s="3">
        <v>-0.59399999999999997</v>
      </c>
      <c r="AJ2829" s="3">
        <v>-2.605</v>
      </c>
      <c r="AK2829" s="3">
        <v>-5.335</v>
      </c>
      <c r="AL2829" s="3">
        <v>-5.7530000000000001</v>
      </c>
      <c r="AM2829" s="3">
        <v>-4.3789999999999996</v>
      </c>
      <c r="AN2829" s="3">
        <v>-6.9349999999999996</v>
      </c>
      <c r="AO2829" s="3">
        <v>-4.7549999999999999</v>
      </c>
      <c r="AP2829" s="3">
        <v>-7.7590000000000003</v>
      </c>
      <c r="AQ2829" s="3">
        <v>-7.2969999999999997</v>
      </c>
      <c r="AR2829" s="3">
        <v>-4.6900000000000004</v>
      </c>
      <c r="AS2829" s="3">
        <v>1.256</v>
      </c>
      <c r="AT2829" s="3">
        <v>-1.9630000000000001</v>
      </c>
      <c r="AU2829" s="3">
        <v>1.62</v>
      </c>
      <c r="AV2829" s="3">
        <v>1.4079999999999999</v>
      </c>
      <c r="AW2829" s="3">
        <v>2.452</v>
      </c>
      <c r="AX2829" s="3">
        <v>2.3479999999999999</v>
      </c>
      <c r="AY2829" s="3">
        <v>2.0649999999999999</v>
      </c>
      <c r="AZ2829" s="3">
        <v>1.9339999999999999</v>
      </c>
      <c r="BA2829">
        <v>1.593</v>
      </c>
      <c r="BB2829">
        <v>2016</v>
      </c>
    </row>
    <row r="2830" spans="1:54" hidden="1" x14ac:dyDescent="0.2">
      <c r="A2830">
        <v>652</v>
      </c>
      <c r="B2830" t="s">
        <v>499</v>
      </c>
      <c r="C2830" t="s">
        <v>237</v>
      </c>
      <c r="D2830" t="s">
        <v>175</v>
      </c>
      <c r="E2830" t="s">
        <v>235</v>
      </c>
      <c r="F2830" t="s">
        <v>234</v>
      </c>
      <c r="G2830" t="s">
        <v>225</v>
      </c>
      <c r="H2830" t="s">
        <v>222</v>
      </c>
      <c r="I2830" t="s">
        <v>1140</v>
      </c>
      <c r="J2830" s="3" t="s">
        <v>215</v>
      </c>
      <c r="K2830" s="3" t="s">
        <v>215</v>
      </c>
      <c r="L2830" s="3" t="s">
        <v>215</v>
      </c>
      <c r="M2830" s="3" t="s">
        <v>215</v>
      </c>
      <c r="N2830" s="3" t="s">
        <v>215</v>
      </c>
      <c r="O2830" s="3" t="s">
        <v>215</v>
      </c>
      <c r="P2830" s="3" t="s">
        <v>215</v>
      </c>
      <c r="Q2830" s="3" t="s">
        <v>215</v>
      </c>
      <c r="R2830" s="3" t="s">
        <v>215</v>
      </c>
      <c r="S2830" s="3" t="s">
        <v>215</v>
      </c>
      <c r="T2830" s="3" t="s">
        <v>215</v>
      </c>
      <c r="U2830" s="3" t="s">
        <v>215</v>
      </c>
      <c r="V2830" s="3" t="s">
        <v>215</v>
      </c>
      <c r="W2830" s="3" t="s">
        <v>215</v>
      </c>
      <c r="X2830" s="3" t="s">
        <v>215</v>
      </c>
      <c r="Y2830" s="3" t="s">
        <v>215</v>
      </c>
      <c r="Z2830" s="3" t="s">
        <v>215</v>
      </c>
      <c r="AA2830" s="3" t="s">
        <v>215</v>
      </c>
      <c r="AB2830" s="3" t="s">
        <v>215</v>
      </c>
      <c r="AC2830" s="3" t="s">
        <v>215</v>
      </c>
      <c r="AD2830" s="3" t="s">
        <v>215</v>
      </c>
      <c r="AE2830" s="3">
        <v>5.23</v>
      </c>
      <c r="AF2830" s="3">
        <v>6.3559999999999999</v>
      </c>
      <c r="AG2830" s="3">
        <v>7.93</v>
      </c>
      <c r="AH2830" s="3">
        <v>7.0759999999999996</v>
      </c>
      <c r="AI2830" s="3">
        <v>6.9059999999999997</v>
      </c>
      <c r="AJ2830" s="3">
        <v>4.101</v>
      </c>
      <c r="AK2830" s="3">
        <v>5.3849999999999998</v>
      </c>
      <c r="AL2830" s="3">
        <v>9.0830000000000002</v>
      </c>
      <c r="AM2830" s="3">
        <v>11.914</v>
      </c>
      <c r="AN2830" s="3">
        <v>19.812999999999999</v>
      </c>
      <c r="AO2830" s="3">
        <v>23.184999999999999</v>
      </c>
      <c r="AP2830" s="3">
        <v>34.524999999999999</v>
      </c>
      <c r="AQ2830" s="3">
        <v>49.664000000000001</v>
      </c>
      <c r="AR2830" s="3">
        <v>71.893000000000001</v>
      </c>
      <c r="AS2830" s="3">
        <v>91.409000000000006</v>
      </c>
      <c r="AT2830" s="3">
        <v>111.852</v>
      </c>
      <c r="AU2830" s="3">
        <v>133.553</v>
      </c>
      <c r="AV2830" s="3">
        <v>152.184</v>
      </c>
      <c r="AW2830" s="3">
        <v>170.196</v>
      </c>
      <c r="AX2830" s="3">
        <v>186.37299999999999</v>
      </c>
      <c r="AY2830" s="3">
        <v>203.27600000000001</v>
      </c>
      <c r="AZ2830" s="3">
        <v>221.23400000000001</v>
      </c>
      <c r="BA2830">
        <v>225.023</v>
      </c>
      <c r="BB2830">
        <v>2016</v>
      </c>
    </row>
    <row r="2831" spans="1:54" hidden="1" x14ac:dyDescent="0.2">
      <c r="A2831">
        <v>652</v>
      </c>
      <c r="B2831" t="s">
        <v>499</v>
      </c>
      <c r="C2831" t="s">
        <v>236</v>
      </c>
      <c r="D2831" t="s">
        <v>175</v>
      </c>
      <c r="E2831" t="s">
        <v>235</v>
      </c>
      <c r="F2831" t="s">
        <v>234</v>
      </c>
      <c r="G2831" t="s">
        <v>217</v>
      </c>
      <c r="I2831" t="s">
        <v>354</v>
      </c>
      <c r="J2831" s="3" t="s">
        <v>215</v>
      </c>
      <c r="K2831" s="3" t="s">
        <v>215</v>
      </c>
      <c r="L2831" s="3" t="s">
        <v>215</v>
      </c>
      <c r="M2831" s="3" t="s">
        <v>215</v>
      </c>
      <c r="N2831" s="3" t="s">
        <v>215</v>
      </c>
      <c r="O2831" s="3" t="s">
        <v>215</v>
      </c>
      <c r="P2831" s="3" t="s">
        <v>215</v>
      </c>
      <c r="Q2831" s="3" t="s">
        <v>215</v>
      </c>
      <c r="R2831" s="3" t="s">
        <v>215</v>
      </c>
      <c r="S2831" s="3" t="s">
        <v>215</v>
      </c>
      <c r="T2831" s="3" t="s">
        <v>215</v>
      </c>
      <c r="U2831" s="3" t="s">
        <v>215</v>
      </c>
      <c r="V2831" s="3" t="s">
        <v>215</v>
      </c>
      <c r="W2831" s="3" t="s">
        <v>215</v>
      </c>
      <c r="X2831" s="3" t="s">
        <v>215</v>
      </c>
      <c r="Y2831" s="3" t="s">
        <v>215</v>
      </c>
      <c r="Z2831" s="3" t="s">
        <v>215</v>
      </c>
      <c r="AA2831" s="3" t="s">
        <v>215</v>
      </c>
      <c r="AB2831" s="3" t="s">
        <v>215</v>
      </c>
      <c r="AC2831" s="3" t="s">
        <v>215</v>
      </c>
      <c r="AD2831" s="3" t="s">
        <v>215</v>
      </c>
      <c r="AE2831" s="3">
        <v>84.382999999999996</v>
      </c>
      <c r="AF2831" s="3">
        <v>79.903999999999996</v>
      </c>
      <c r="AG2831" s="3">
        <v>73.635000000000005</v>
      </c>
      <c r="AH2831" s="3">
        <v>54.408999999999999</v>
      </c>
      <c r="AI2831" s="3">
        <v>43.616</v>
      </c>
      <c r="AJ2831" s="3">
        <v>21.922999999999998</v>
      </c>
      <c r="AK2831" s="3">
        <v>23.259</v>
      </c>
      <c r="AL2831" s="3">
        <v>30.099</v>
      </c>
      <c r="AM2831" s="3">
        <v>32.555</v>
      </c>
      <c r="AN2831" s="3">
        <v>43.031999999999996</v>
      </c>
      <c r="AO2831" s="3">
        <v>38.76</v>
      </c>
      <c r="AP2831" s="3">
        <v>45.84</v>
      </c>
      <c r="AQ2831" s="3">
        <v>53.164000000000001</v>
      </c>
      <c r="AR2831" s="3">
        <v>63.429000000000002</v>
      </c>
      <c r="AS2831" s="3">
        <v>66.742999999999995</v>
      </c>
      <c r="AT2831" s="3">
        <v>66.835999999999999</v>
      </c>
      <c r="AU2831" s="3">
        <v>65.272999999999996</v>
      </c>
      <c r="AV2831" s="3">
        <v>62.96</v>
      </c>
      <c r="AW2831" s="3">
        <v>60.47</v>
      </c>
      <c r="AX2831" s="3">
        <v>58.662999999999997</v>
      </c>
      <c r="AY2831" s="3">
        <v>57.286000000000001</v>
      </c>
      <c r="AZ2831" s="3">
        <v>56.201999999999998</v>
      </c>
      <c r="BA2831">
        <v>51.101999999999997</v>
      </c>
      <c r="BB2831">
        <v>2016</v>
      </c>
    </row>
    <row r="2832" spans="1:54" hidden="1" x14ac:dyDescent="0.2">
      <c r="A2832">
        <v>652</v>
      </c>
      <c r="B2832" t="s">
        <v>499</v>
      </c>
      <c r="C2832" t="s">
        <v>233</v>
      </c>
      <c r="D2832" t="s">
        <v>175</v>
      </c>
      <c r="E2832" t="s">
        <v>231</v>
      </c>
      <c r="F2832" t="s">
        <v>230</v>
      </c>
      <c r="G2832" t="s">
        <v>225</v>
      </c>
      <c r="H2832" t="s">
        <v>222</v>
      </c>
      <c r="I2832" t="s">
        <v>1140</v>
      </c>
      <c r="J2832" s="3" t="s">
        <v>215</v>
      </c>
      <c r="K2832" s="3" t="s">
        <v>215</v>
      </c>
      <c r="L2832" s="3" t="s">
        <v>215</v>
      </c>
      <c r="M2832" s="3" t="s">
        <v>215</v>
      </c>
      <c r="N2832" s="3" t="s">
        <v>215</v>
      </c>
      <c r="O2832" s="3" t="s">
        <v>215</v>
      </c>
      <c r="P2832" s="3" t="s">
        <v>215</v>
      </c>
      <c r="Q2832" s="3" t="s">
        <v>215</v>
      </c>
      <c r="R2832" s="3" t="s">
        <v>215</v>
      </c>
      <c r="S2832" s="3" t="s">
        <v>215</v>
      </c>
      <c r="T2832" s="3">
        <v>9.1999999999999998E-2</v>
      </c>
      <c r="U2832" s="3">
        <v>0.113</v>
      </c>
      <c r="V2832" s="3">
        <v>0.16500000000000001</v>
      </c>
      <c r="W2832" s="3">
        <v>0.32200000000000001</v>
      </c>
      <c r="X2832" s="3">
        <v>0.64900000000000002</v>
      </c>
      <c r="Y2832" s="3">
        <v>0.85599999999999998</v>
      </c>
      <c r="Z2832" s="3">
        <v>1.1160000000000001</v>
      </c>
      <c r="AA2832" s="3">
        <v>1.5089999999999999</v>
      </c>
      <c r="AB2832" s="3">
        <v>1.61</v>
      </c>
      <c r="AC2832" s="3">
        <v>2.64</v>
      </c>
      <c r="AD2832" s="3">
        <v>4.9480000000000004</v>
      </c>
      <c r="AE2832" s="3">
        <v>5.4059999999999997</v>
      </c>
      <c r="AF2832" s="3">
        <v>6.5110000000000001</v>
      </c>
      <c r="AG2832" s="3">
        <v>7.99</v>
      </c>
      <c r="AH2832" s="3">
        <v>7.4950000000000001</v>
      </c>
      <c r="AI2832" s="3">
        <v>7.5549999999999997</v>
      </c>
      <c r="AJ2832" s="3">
        <v>4.9039999999999999</v>
      </c>
      <c r="AK2832" s="3">
        <v>7.1879999999999997</v>
      </c>
      <c r="AL2832" s="3">
        <v>10.138</v>
      </c>
      <c r="AM2832" s="3">
        <v>13.207000000000001</v>
      </c>
      <c r="AN2832" s="3">
        <v>21.298999999999999</v>
      </c>
      <c r="AO2832" s="3">
        <v>25.486999999999998</v>
      </c>
      <c r="AP2832" s="3">
        <v>36.106999999999999</v>
      </c>
      <c r="AQ2832" s="3">
        <v>53.438000000000002</v>
      </c>
      <c r="AR2832" s="3">
        <v>79.518000000000001</v>
      </c>
      <c r="AS2832" s="3">
        <v>98.912000000000006</v>
      </c>
      <c r="AT2832" s="3">
        <v>122.846</v>
      </c>
      <c r="AU2832" s="3">
        <v>146.98599999999999</v>
      </c>
      <c r="AV2832" s="3">
        <v>167.024</v>
      </c>
      <c r="AW2832" s="3">
        <v>185.48</v>
      </c>
      <c r="AX2832" s="3">
        <v>202.10300000000001</v>
      </c>
      <c r="AY2832" s="3">
        <v>219.161</v>
      </c>
      <c r="AZ2832" s="3">
        <v>237.238</v>
      </c>
      <c r="BA2832">
        <v>241.11</v>
      </c>
      <c r="BB2832">
        <v>2016</v>
      </c>
    </row>
    <row r="2833" spans="1:54" hidden="1" x14ac:dyDescent="0.2">
      <c r="A2833">
        <v>652</v>
      </c>
      <c r="B2833" t="s">
        <v>499</v>
      </c>
      <c r="C2833" t="s">
        <v>232</v>
      </c>
      <c r="D2833" t="s">
        <v>175</v>
      </c>
      <c r="E2833" t="s">
        <v>231</v>
      </c>
      <c r="F2833" t="s">
        <v>230</v>
      </c>
      <c r="G2833" t="s">
        <v>217</v>
      </c>
      <c r="I2833" t="s">
        <v>229</v>
      </c>
      <c r="J2833" s="3" t="s">
        <v>215</v>
      </c>
      <c r="K2833" s="3" t="s">
        <v>215</v>
      </c>
      <c r="L2833" s="3" t="s">
        <v>215</v>
      </c>
      <c r="M2833" s="3" t="s">
        <v>215</v>
      </c>
      <c r="N2833" s="3" t="s">
        <v>215</v>
      </c>
      <c r="O2833" s="3" t="s">
        <v>215</v>
      </c>
      <c r="P2833" s="3" t="s">
        <v>215</v>
      </c>
      <c r="Q2833" s="3" t="s">
        <v>215</v>
      </c>
      <c r="R2833" s="3" t="s">
        <v>215</v>
      </c>
      <c r="S2833" s="3" t="s">
        <v>215</v>
      </c>
      <c r="T2833" s="3">
        <v>28.294</v>
      </c>
      <c r="U2833" s="3">
        <v>27.428000000000001</v>
      </c>
      <c r="V2833" s="3">
        <v>34.122</v>
      </c>
      <c r="W2833" s="3">
        <v>51.036999999999999</v>
      </c>
      <c r="X2833" s="3">
        <v>76.638000000000005</v>
      </c>
      <c r="Y2833" s="3">
        <v>67.798000000000002</v>
      </c>
      <c r="Z2833" s="3">
        <v>60.454999999999998</v>
      </c>
      <c r="AA2833" s="3">
        <v>65.676000000000002</v>
      </c>
      <c r="AB2833" s="3">
        <v>57.18</v>
      </c>
      <c r="AC2833" s="3">
        <v>78.801000000000002</v>
      </c>
      <c r="AD2833" s="3">
        <v>111.94499999999999</v>
      </c>
      <c r="AE2833" s="3">
        <v>87.222999999999999</v>
      </c>
      <c r="AF2833" s="3">
        <v>81.861000000000004</v>
      </c>
      <c r="AG2833" s="3">
        <v>74.19</v>
      </c>
      <c r="AH2833" s="3">
        <v>57.63</v>
      </c>
      <c r="AI2833" s="3">
        <v>47.719000000000001</v>
      </c>
      <c r="AJ2833" s="3">
        <v>26.216000000000001</v>
      </c>
      <c r="AK2833" s="3">
        <v>31.044</v>
      </c>
      <c r="AL2833" s="3">
        <v>33.593000000000004</v>
      </c>
      <c r="AM2833" s="3">
        <v>36.087000000000003</v>
      </c>
      <c r="AN2833" s="3">
        <v>46.259</v>
      </c>
      <c r="AO2833" s="3">
        <v>42.609000000000002</v>
      </c>
      <c r="AP2833" s="3">
        <v>47.941000000000003</v>
      </c>
      <c r="AQ2833" s="3">
        <v>57.204999999999998</v>
      </c>
      <c r="AR2833" s="3">
        <v>70.156999999999996</v>
      </c>
      <c r="AS2833" s="3">
        <v>72.221000000000004</v>
      </c>
      <c r="AT2833" s="3">
        <v>73.405000000000001</v>
      </c>
      <c r="AU2833" s="3">
        <v>71.838999999999999</v>
      </c>
      <c r="AV2833" s="3">
        <v>69.099000000000004</v>
      </c>
      <c r="AW2833" s="3">
        <v>65.900000000000006</v>
      </c>
      <c r="AX2833" s="3">
        <v>63.613999999999997</v>
      </c>
      <c r="AY2833" s="3">
        <v>61.762999999999998</v>
      </c>
      <c r="AZ2833" s="3">
        <v>60.268000000000001</v>
      </c>
      <c r="BA2833">
        <v>54.755000000000003</v>
      </c>
      <c r="BB2833">
        <v>2016</v>
      </c>
    </row>
    <row r="2834" spans="1:54" hidden="1" x14ac:dyDescent="0.2">
      <c r="A2834">
        <v>652</v>
      </c>
      <c r="B2834" t="s">
        <v>499</v>
      </c>
      <c r="C2834" t="s">
        <v>228</v>
      </c>
      <c r="D2834" t="s">
        <v>175</v>
      </c>
      <c r="E2834" t="s">
        <v>227</v>
      </c>
      <c r="F2834" t="s">
        <v>226</v>
      </c>
      <c r="G2834" t="s">
        <v>225</v>
      </c>
      <c r="H2834" t="s">
        <v>222</v>
      </c>
      <c r="I2834" t="s">
        <v>1140</v>
      </c>
      <c r="J2834" s="3">
        <v>7.0000000000000001E-3</v>
      </c>
      <c r="K2834" s="3">
        <v>1.2E-2</v>
      </c>
      <c r="L2834" s="3">
        <v>1.4E-2</v>
      </c>
      <c r="M2834" s="3">
        <v>0.03</v>
      </c>
      <c r="N2834" s="3">
        <v>4.2999999999999997E-2</v>
      </c>
      <c r="O2834" s="3">
        <v>5.5E-2</v>
      </c>
      <c r="P2834" s="3">
        <v>8.2000000000000003E-2</v>
      </c>
      <c r="Q2834" s="3">
        <v>0.12</v>
      </c>
      <c r="R2834" s="3">
        <v>0.16900000000000001</v>
      </c>
      <c r="S2834" s="3">
        <v>0.22700000000000001</v>
      </c>
      <c r="T2834" s="3">
        <v>0.32600000000000001</v>
      </c>
      <c r="U2834" s="3">
        <v>0.41299999999999998</v>
      </c>
      <c r="V2834" s="3">
        <v>0.48199999999999998</v>
      </c>
      <c r="W2834" s="3">
        <v>0.63</v>
      </c>
      <c r="X2834" s="3">
        <v>0.84699999999999998</v>
      </c>
      <c r="Y2834" s="3">
        <v>1.262</v>
      </c>
      <c r="Z2834" s="3">
        <v>1.8460000000000001</v>
      </c>
      <c r="AA2834" s="3">
        <v>2.298</v>
      </c>
      <c r="AB2834" s="3">
        <v>2.8159999999999998</v>
      </c>
      <c r="AC2834" s="3">
        <v>3.35</v>
      </c>
      <c r="AD2834" s="3">
        <v>4.42</v>
      </c>
      <c r="AE2834" s="3">
        <v>6.1980000000000004</v>
      </c>
      <c r="AF2834" s="3">
        <v>7.9539999999999997</v>
      </c>
      <c r="AG2834" s="3">
        <v>10.77</v>
      </c>
      <c r="AH2834" s="3">
        <v>13.005000000000001</v>
      </c>
      <c r="AI2834" s="3">
        <v>15.833</v>
      </c>
      <c r="AJ2834" s="3">
        <v>18.704999999999998</v>
      </c>
      <c r="AK2834" s="3">
        <v>23.154</v>
      </c>
      <c r="AL2834" s="3">
        <v>30.178999999999998</v>
      </c>
      <c r="AM2834" s="3">
        <v>36.597999999999999</v>
      </c>
      <c r="AN2834" s="3">
        <v>46.042000000000002</v>
      </c>
      <c r="AO2834" s="3">
        <v>59.816000000000003</v>
      </c>
      <c r="AP2834" s="3">
        <v>75.314999999999998</v>
      </c>
      <c r="AQ2834" s="3">
        <v>93.415999999999997</v>
      </c>
      <c r="AR2834" s="3">
        <v>113.343</v>
      </c>
      <c r="AS2834" s="3">
        <v>136.95699999999999</v>
      </c>
      <c r="AT2834" s="3">
        <v>167.35300000000001</v>
      </c>
      <c r="AU2834" s="3">
        <v>204.60599999999999</v>
      </c>
      <c r="AV2834" s="3">
        <v>241.71700000000001</v>
      </c>
      <c r="AW2834" s="3">
        <v>281.45699999999999</v>
      </c>
      <c r="AX2834" s="3">
        <v>317.70299999999997</v>
      </c>
      <c r="AY2834" s="3">
        <v>354.84199999999998</v>
      </c>
      <c r="AZ2834" s="3">
        <v>393.63799999999998</v>
      </c>
      <c r="BA2834">
        <v>440.34100000000001</v>
      </c>
      <c r="BB2834">
        <v>2016</v>
      </c>
    </row>
    <row r="2835" spans="1:54" hidden="1" x14ac:dyDescent="0.2">
      <c r="A2835">
        <v>652</v>
      </c>
      <c r="B2835" t="s">
        <v>499</v>
      </c>
      <c r="C2835" t="s">
        <v>224</v>
      </c>
      <c r="D2835" t="s">
        <v>175</v>
      </c>
      <c r="E2835" t="s">
        <v>219</v>
      </c>
      <c r="F2835" t="s">
        <v>218</v>
      </c>
      <c r="G2835" t="s">
        <v>223</v>
      </c>
      <c r="H2835" t="s">
        <v>222</v>
      </c>
      <c r="I2835" t="s">
        <v>1141</v>
      </c>
      <c r="J2835" s="3">
        <v>-5.3999999999999999E-2</v>
      </c>
      <c r="K2835" s="3">
        <v>-0.50800000000000001</v>
      </c>
      <c r="L2835" s="3">
        <v>-0.19</v>
      </c>
      <c r="M2835" s="3">
        <v>-0.22700000000000001</v>
      </c>
      <c r="N2835" s="3">
        <v>-0.20300000000000001</v>
      </c>
      <c r="O2835" s="3">
        <v>-0.25600000000000001</v>
      </c>
      <c r="P2835" s="3">
        <v>-0.185</v>
      </c>
      <c r="Q2835" s="3">
        <v>-0.20499999999999999</v>
      </c>
      <c r="R2835" s="3">
        <v>-0.17899999999999999</v>
      </c>
      <c r="S2835" s="3">
        <v>-0.20200000000000001</v>
      </c>
      <c r="T2835" s="3">
        <v>-0.29199999999999998</v>
      </c>
      <c r="U2835" s="3">
        <v>-0.377</v>
      </c>
      <c r="V2835" s="3">
        <v>-0.52400000000000002</v>
      </c>
      <c r="W2835" s="3">
        <v>-0.70799999999999996</v>
      </c>
      <c r="X2835" s="3">
        <v>-0.41</v>
      </c>
      <c r="Y2835" s="3">
        <v>-0.32</v>
      </c>
      <c r="Z2835" s="3">
        <v>-0.30599999999999999</v>
      </c>
      <c r="AA2835" s="3">
        <v>-1.002</v>
      </c>
      <c r="AB2835" s="3">
        <v>-0.59799999999999998</v>
      </c>
      <c r="AC2835" s="3">
        <v>-0.94699999999999995</v>
      </c>
      <c r="AD2835" s="3">
        <v>-0.48299999999999998</v>
      </c>
      <c r="AE2835" s="3">
        <v>-0.374</v>
      </c>
      <c r="AF2835" s="3">
        <v>-7.5999999999999998E-2</v>
      </c>
      <c r="AG2835" s="3">
        <v>1.4E-2</v>
      </c>
      <c r="AH2835" s="3">
        <v>-0.68500000000000005</v>
      </c>
      <c r="AI2835" s="3">
        <v>-1.2190000000000001</v>
      </c>
      <c r="AJ2835" s="3">
        <v>-1.6779999999999999</v>
      </c>
      <c r="AK2835" s="3">
        <v>-2.1579999999999999</v>
      </c>
      <c r="AL2835" s="3">
        <v>-3.4</v>
      </c>
      <c r="AM2835" s="3">
        <v>-1.397</v>
      </c>
      <c r="AN2835" s="3">
        <v>-2.77</v>
      </c>
      <c r="AO2835" s="3">
        <v>-3.5449999999999999</v>
      </c>
      <c r="AP2835" s="3">
        <v>-4.9139999999999997</v>
      </c>
      <c r="AQ2835" s="3">
        <v>-5.7039999999999997</v>
      </c>
      <c r="AR2835" s="3">
        <v>-3.698</v>
      </c>
      <c r="AS2835" s="3">
        <v>-2.8359999999999999</v>
      </c>
      <c r="AT2835" s="3">
        <v>-2.86</v>
      </c>
      <c r="AU2835" s="3">
        <v>-2.125</v>
      </c>
      <c r="AV2835" s="3">
        <v>-2.1269999999999998</v>
      </c>
      <c r="AW2835" s="3">
        <v>-2.2799999999999998</v>
      </c>
      <c r="AX2835" s="3">
        <v>-2.2229999999999999</v>
      </c>
      <c r="AY2835" s="3">
        <v>-2.9910000000000001</v>
      </c>
      <c r="AZ2835" s="3">
        <v>-3.1110000000000002</v>
      </c>
      <c r="BA2835">
        <v>-3.0489999999999999</v>
      </c>
      <c r="BB2835">
        <v>2016</v>
      </c>
    </row>
    <row r="2836" spans="1:54" hidden="1" x14ac:dyDescent="0.2">
      <c r="A2836">
        <v>652</v>
      </c>
      <c r="B2836" t="s">
        <v>499</v>
      </c>
      <c r="C2836" t="s">
        <v>220</v>
      </c>
      <c r="D2836" t="s">
        <v>175</v>
      </c>
      <c r="E2836" t="s">
        <v>219</v>
      </c>
      <c r="F2836" t="s">
        <v>218</v>
      </c>
      <c r="G2836" t="s">
        <v>217</v>
      </c>
      <c r="I2836" t="s">
        <v>216</v>
      </c>
      <c r="J2836" s="3">
        <v>-0.215</v>
      </c>
      <c r="K2836" s="3">
        <v>-1.1990000000000001</v>
      </c>
      <c r="L2836" s="3">
        <v>-0.376</v>
      </c>
      <c r="M2836" s="3">
        <v>-0.68</v>
      </c>
      <c r="N2836" s="3">
        <v>-1.6830000000000001</v>
      </c>
      <c r="O2836" s="3">
        <v>-2.532</v>
      </c>
      <c r="P2836" s="3">
        <v>-2.0089999999999999</v>
      </c>
      <c r="Q2836" s="3">
        <v>-2.6360000000000001</v>
      </c>
      <c r="R2836" s="3">
        <v>-2.145</v>
      </c>
      <c r="S2836" s="3">
        <v>-2.4</v>
      </c>
      <c r="T2836" s="3">
        <v>-2.923</v>
      </c>
      <c r="U2836" s="3">
        <v>-3.3570000000000002</v>
      </c>
      <c r="V2836" s="3">
        <v>-4.7480000000000002</v>
      </c>
      <c r="W2836" s="3">
        <v>-7.2830000000000004</v>
      </c>
      <c r="X2836" s="3">
        <v>-4.6280000000000001</v>
      </c>
      <c r="Y2836" s="3">
        <v>-3.036</v>
      </c>
      <c r="Z2836" s="3">
        <v>-2.714</v>
      </c>
      <c r="AA2836" s="3">
        <v>-8.93</v>
      </c>
      <c r="AB2836" s="3">
        <v>-4.9139999999999997</v>
      </c>
      <c r="AC2836" s="3">
        <v>-7.5380000000000003</v>
      </c>
      <c r="AD2836" s="3">
        <v>-5.9539999999999997</v>
      </c>
      <c r="AE2836" s="3">
        <v>-4.3250000000000002</v>
      </c>
      <c r="AF2836" s="3">
        <v>-0.75700000000000001</v>
      </c>
      <c r="AG2836" s="3">
        <v>0.11600000000000001</v>
      </c>
      <c r="AH2836" s="3">
        <v>-4.7359999999999998</v>
      </c>
      <c r="AI2836" s="3">
        <v>-6.976</v>
      </c>
      <c r="AJ2836" s="3">
        <v>-8.2219999999999995</v>
      </c>
      <c r="AK2836" s="3">
        <v>-8.7159999999999993</v>
      </c>
      <c r="AL2836" s="3">
        <v>-11.92</v>
      </c>
      <c r="AM2836" s="3">
        <v>-5.4610000000000003</v>
      </c>
      <c r="AN2836" s="3">
        <v>-8.6080000000000005</v>
      </c>
      <c r="AO2836" s="3">
        <v>-8.9610000000000003</v>
      </c>
      <c r="AP2836" s="3">
        <v>-11.715999999999999</v>
      </c>
      <c r="AQ2836" s="3">
        <v>-11.932</v>
      </c>
      <c r="AR2836" s="3">
        <v>-9.5380000000000003</v>
      </c>
      <c r="AS2836" s="3">
        <v>-7.6879999999999997</v>
      </c>
      <c r="AT2836" s="3">
        <v>-6.6849999999999996</v>
      </c>
      <c r="AU2836" s="3">
        <v>-4.5190000000000001</v>
      </c>
      <c r="AV2836" s="3">
        <v>-4.1210000000000004</v>
      </c>
      <c r="AW2836" s="3">
        <v>-4.0190000000000001</v>
      </c>
      <c r="AX2836" s="3">
        <v>-3.6760000000000002</v>
      </c>
      <c r="AY2836" s="3">
        <v>-4.6230000000000002</v>
      </c>
      <c r="AZ2836" s="3">
        <v>-4.5090000000000003</v>
      </c>
      <c r="BA2836">
        <v>-4.1120000000000001</v>
      </c>
      <c r="BB2836">
        <v>2016</v>
      </c>
    </row>
    <row r="2837" spans="1:54" x14ac:dyDescent="0.2">
      <c r="A2837">
        <v>174</v>
      </c>
      <c r="B2837" t="s">
        <v>498</v>
      </c>
      <c r="C2837" t="s">
        <v>352</v>
      </c>
      <c r="D2837" t="s">
        <v>50</v>
      </c>
      <c r="E2837" t="s">
        <v>349</v>
      </c>
      <c r="F2837" t="s">
        <v>351</v>
      </c>
      <c r="G2837" t="s">
        <v>225</v>
      </c>
      <c r="H2837" t="s">
        <v>222</v>
      </c>
      <c r="I2837" t="s">
        <v>1142</v>
      </c>
      <c r="J2837" s="3">
        <v>139.374</v>
      </c>
      <c r="K2837" s="3">
        <v>137.20500000000001</v>
      </c>
      <c r="L2837" s="3">
        <v>135.655</v>
      </c>
      <c r="M2837" s="3">
        <v>134.19200000000001</v>
      </c>
      <c r="N2837" s="3">
        <v>136.88499999999999</v>
      </c>
      <c r="O2837" s="3">
        <v>140.32499999999999</v>
      </c>
      <c r="P2837" s="3">
        <v>141.047</v>
      </c>
      <c r="Q2837" s="3">
        <v>137.864</v>
      </c>
      <c r="R2837" s="3">
        <v>143.77600000000001</v>
      </c>
      <c r="S2837" s="3">
        <v>149.238</v>
      </c>
      <c r="T2837" s="3">
        <v>149.238</v>
      </c>
      <c r="U2837" s="3">
        <v>153.86699999999999</v>
      </c>
      <c r="V2837" s="3">
        <v>154.94</v>
      </c>
      <c r="W2837" s="3">
        <v>152.46199999999999</v>
      </c>
      <c r="X2837" s="3">
        <v>155.511</v>
      </c>
      <c r="Y2837" s="3">
        <v>158.77699999999999</v>
      </c>
      <c r="Z2837" s="3">
        <v>163.322</v>
      </c>
      <c r="AA2837" s="3">
        <v>170.64500000000001</v>
      </c>
      <c r="AB2837" s="3">
        <v>177.292</v>
      </c>
      <c r="AC2837" s="3">
        <v>182.738</v>
      </c>
      <c r="AD2837" s="3">
        <v>189.90100000000001</v>
      </c>
      <c r="AE2837" s="3">
        <v>197.74700000000001</v>
      </c>
      <c r="AF2837" s="3">
        <v>205.50399999999999</v>
      </c>
      <c r="AG2837" s="3">
        <v>217.41200000000001</v>
      </c>
      <c r="AH2837" s="3">
        <v>228.41499999999999</v>
      </c>
      <c r="AI2837" s="3">
        <v>229.78200000000001</v>
      </c>
      <c r="AJ2837" s="3">
        <v>242.77099999999999</v>
      </c>
      <c r="AK2837" s="3">
        <v>250.71799999999999</v>
      </c>
      <c r="AL2837" s="3">
        <v>249.87799999999999</v>
      </c>
      <c r="AM2837" s="3">
        <v>239.13200000000001</v>
      </c>
      <c r="AN2837" s="3">
        <v>226.03100000000001</v>
      </c>
      <c r="AO2837" s="3">
        <v>205.38900000000001</v>
      </c>
      <c r="AP2837" s="3">
        <v>190.39500000000001</v>
      </c>
      <c r="AQ2837" s="3">
        <v>184.22300000000001</v>
      </c>
      <c r="AR2837" s="3">
        <v>185.58600000000001</v>
      </c>
      <c r="AS2837" s="3">
        <v>185.047</v>
      </c>
      <c r="AT2837" s="3">
        <v>184.595</v>
      </c>
      <c r="AU2837" s="3">
        <v>187.089</v>
      </c>
      <c r="AV2837" s="3">
        <v>190.87700000000001</v>
      </c>
      <c r="AW2837" s="3">
        <v>194.36799999999999</v>
      </c>
      <c r="AX2837" s="3">
        <v>197.85599999999999</v>
      </c>
      <c r="AY2837" s="3">
        <v>201.065</v>
      </c>
      <c r="AZ2837" s="3">
        <v>203.155</v>
      </c>
      <c r="BA2837">
        <v>206.93100000000001</v>
      </c>
      <c r="BB2837">
        <v>2017</v>
      </c>
    </row>
    <row r="2838" spans="1:54" hidden="1" x14ac:dyDescent="0.2">
      <c r="A2838">
        <v>174</v>
      </c>
      <c r="B2838" t="s">
        <v>498</v>
      </c>
      <c r="C2838" t="s">
        <v>350</v>
      </c>
      <c r="D2838" t="s">
        <v>50</v>
      </c>
      <c r="E2838" t="s">
        <v>349</v>
      </c>
      <c r="F2838" t="s">
        <v>348</v>
      </c>
      <c r="G2838" t="s">
        <v>275</v>
      </c>
      <c r="I2838" t="s">
        <v>347</v>
      </c>
      <c r="J2838" s="3">
        <v>0.67700000000000005</v>
      </c>
      <c r="K2838" s="3">
        <v>-1.556</v>
      </c>
      <c r="L2838" s="3">
        <v>-1.1299999999999999</v>
      </c>
      <c r="M2838" s="3">
        <v>-1.0780000000000001</v>
      </c>
      <c r="N2838" s="3">
        <v>2.0070000000000001</v>
      </c>
      <c r="O2838" s="3">
        <v>2.5129999999999999</v>
      </c>
      <c r="P2838" s="3">
        <v>0.51500000000000001</v>
      </c>
      <c r="Q2838" s="3">
        <v>-2.2570000000000001</v>
      </c>
      <c r="R2838" s="3">
        <v>4.2880000000000003</v>
      </c>
      <c r="S2838" s="3">
        <v>3.7989999999999999</v>
      </c>
      <c r="T2838" s="3" t="s">
        <v>355</v>
      </c>
      <c r="U2838" s="3">
        <v>3.1019999999999999</v>
      </c>
      <c r="V2838" s="3">
        <v>0.69699999999999995</v>
      </c>
      <c r="W2838" s="3">
        <v>-1.599</v>
      </c>
      <c r="X2838" s="3">
        <v>2</v>
      </c>
      <c r="Y2838" s="3">
        <v>2.1</v>
      </c>
      <c r="Z2838" s="3">
        <v>2.863</v>
      </c>
      <c r="AA2838" s="3">
        <v>4.484</v>
      </c>
      <c r="AB2838" s="3">
        <v>3.895</v>
      </c>
      <c r="AC2838" s="3">
        <v>3.0720000000000001</v>
      </c>
      <c r="AD2838" s="3">
        <v>3.92</v>
      </c>
      <c r="AE2838" s="3">
        <v>4.1319999999999997</v>
      </c>
      <c r="AF2838" s="3">
        <v>3.923</v>
      </c>
      <c r="AG2838" s="3">
        <v>5.7949999999999999</v>
      </c>
      <c r="AH2838" s="3">
        <v>5.0609999999999999</v>
      </c>
      <c r="AI2838" s="3">
        <v>0.59899999999999998</v>
      </c>
      <c r="AJ2838" s="3">
        <v>5.6520000000000001</v>
      </c>
      <c r="AK2838" s="3">
        <v>3.274</v>
      </c>
      <c r="AL2838" s="3">
        <v>-0.33500000000000002</v>
      </c>
      <c r="AM2838" s="3">
        <v>-4.3010000000000002</v>
      </c>
      <c r="AN2838" s="3">
        <v>-5.4779999999999998</v>
      </c>
      <c r="AO2838" s="3">
        <v>-9.1319999999999997</v>
      </c>
      <c r="AP2838" s="3">
        <v>-7.3</v>
      </c>
      <c r="AQ2838" s="3">
        <v>-3.242</v>
      </c>
      <c r="AR2838" s="3">
        <v>0.74</v>
      </c>
      <c r="AS2838" s="3">
        <v>-0.29099999999999998</v>
      </c>
      <c r="AT2838" s="3">
        <v>-0.24399999999999999</v>
      </c>
      <c r="AU2838" s="3">
        <v>1.351</v>
      </c>
      <c r="AV2838" s="3">
        <v>2.024</v>
      </c>
      <c r="AW2838" s="3">
        <v>1.829</v>
      </c>
      <c r="AX2838" s="3">
        <v>1.794</v>
      </c>
      <c r="AY2838" s="3">
        <v>1.6220000000000001</v>
      </c>
      <c r="AZ2838" s="3">
        <v>1.04</v>
      </c>
      <c r="BA2838">
        <v>1.859</v>
      </c>
      <c r="BB2838">
        <v>2017</v>
      </c>
    </row>
    <row r="2839" spans="1:54" hidden="1" x14ac:dyDescent="0.2">
      <c r="A2839">
        <v>174</v>
      </c>
      <c r="B2839" t="s">
        <v>498</v>
      </c>
      <c r="C2839" t="s">
        <v>346</v>
      </c>
      <c r="D2839" t="s">
        <v>50</v>
      </c>
      <c r="E2839" t="s">
        <v>342</v>
      </c>
      <c r="F2839" t="s">
        <v>345</v>
      </c>
      <c r="G2839" t="s">
        <v>225</v>
      </c>
      <c r="H2839" t="s">
        <v>222</v>
      </c>
      <c r="I2839" t="s">
        <v>1142</v>
      </c>
      <c r="J2839" s="3">
        <v>7.11</v>
      </c>
      <c r="K2839" s="3">
        <v>8.5109999999999992</v>
      </c>
      <c r="L2839" s="3">
        <v>10.705</v>
      </c>
      <c r="M2839" s="3">
        <v>12.773</v>
      </c>
      <c r="N2839" s="3">
        <v>15.885</v>
      </c>
      <c r="O2839" s="3">
        <v>19.382000000000001</v>
      </c>
      <c r="P2839" s="3">
        <v>23.161000000000001</v>
      </c>
      <c r="Q2839" s="3">
        <v>26.091000000000001</v>
      </c>
      <c r="R2839" s="3">
        <v>31.747</v>
      </c>
      <c r="S2839" s="3">
        <v>37.731000000000002</v>
      </c>
      <c r="T2839" s="3">
        <v>45.539000000000001</v>
      </c>
      <c r="U2839" s="3">
        <v>56.241</v>
      </c>
      <c r="V2839" s="3">
        <v>65.016000000000005</v>
      </c>
      <c r="W2839" s="3">
        <v>73.206999999999994</v>
      </c>
      <c r="X2839" s="3">
        <v>83.021000000000001</v>
      </c>
      <c r="Y2839" s="3">
        <v>93.063999999999993</v>
      </c>
      <c r="Z2839" s="3">
        <v>103.03700000000001</v>
      </c>
      <c r="AA2839" s="3">
        <v>114.712</v>
      </c>
      <c r="AB2839" s="3">
        <v>125.26300000000001</v>
      </c>
      <c r="AC2839" s="3">
        <v>133.78899999999999</v>
      </c>
      <c r="AD2839" s="3">
        <v>141.24700000000001</v>
      </c>
      <c r="AE2839" s="3">
        <v>152.19399999999999</v>
      </c>
      <c r="AF2839" s="3">
        <v>163.46100000000001</v>
      </c>
      <c r="AG2839" s="3">
        <v>178.905</v>
      </c>
      <c r="AH2839" s="3">
        <v>193.71600000000001</v>
      </c>
      <c r="AI2839" s="3">
        <v>199.24199999999999</v>
      </c>
      <c r="AJ2839" s="3">
        <v>217.86199999999999</v>
      </c>
      <c r="AK2839" s="3">
        <v>232.69499999999999</v>
      </c>
      <c r="AL2839" s="3">
        <v>241.99</v>
      </c>
      <c r="AM2839" s="3">
        <v>237.53399999999999</v>
      </c>
      <c r="AN2839" s="3">
        <v>226.03100000000001</v>
      </c>
      <c r="AO2839" s="3">
        <v>207.029</v>
      </c>
      <c r="AP2839" s="3">
        <v>191.20400000000001</v>
      </c>
      <c r="AQ2839" s="3">
        <v>180.654</v>
      </c>
      <c r="AR2839" s="3">
        <v>178.65600000000001</v>
      </c>
      <c r="AS2839" s="3">
        <v>176.31200000000001</v>
      </c>
      <c r="AT2839" s="3">
        <v>174.19900000000001</v>
      </c>
      <c r="AU2839" s="3">
        <v>177.73500000000001</v>
      </c>
      <c r="AV2839" s="3">
        <v>182.92</v>
      </c>
      <c r="AW2839" s="3">
        <v>188.07499999999999</v>
      </c>
      <c r="AX2839" s="3">
        <v>194.01</v>
      </c>
      <c r="AY2839" s="3">
        <v>200.21199999999999</v>
      </c>
      <c r="AZ2839" s="3">
        <v>205.678</v>
      </c>
      <c r="BA2839">
        <v>213.166</v>
      </c>
      <c r="BB2839">
        <v>2017</v>
      </c>
    </row>
    <row r="2840" spans="1:54" hidden="1" x14ac:dyDescent="0.2">
      <c r="A2840">
        <v>174</v>
      </c>
      <c r="B2840" t="s">
        <v>498</v>
      </c>
      <c r="C2840" t="s">
        <v>344</v>
      </c>
      <c r="D2840" t="s">
        <v>50</v>
      </c>
      <c r="E2840" t="s">
        <v>342</v>
      </c>
      <c r="F2840" t="s">
        <v>343</v>
      </c>
      <c r="G2840" t="s">
        <v>223</v>
      </c>
      <c r="H2840" t="s">
        <v>222</v>
      </c>
      <c r="I2840" t="s">
        <v>310</v>
      </c>
      <c r="J2840" s="3">
        <v>57.01</v>
      </c>
      <c r="K2840" s="3">
        <v>52.604999999999997</v>
      </c>
      <c r="L2840" s="3">
        <v>54.878</v>
      </c>
      <c r="M2840" s="3">
        <v>49.603000000000002</v>
      </c>
      <c r="N2840" s="3">
        <v>48.329000000000001</v>
      </c>
      <c r="O2840" s="3">
        <v>47.936</v>
      </c>
      <c r="P2840" s="3">
        <v>56.420999999999999</v>
      </c>
      <c r="Q2840" s="3">
        <v>65.682000000000002</v>
      </c>
      <c r="R2840" s="3">
        <v>76.447000000000003</v>
      </c>
      <c r="S2840" s="3">
        <v>79.25</v>
      </c>
      <c r="T2840" s="3">
        <v>97.962999999999994</v>
      </c>
      <c r="U2840" s="3">
        <v>105.633</v>
      </c>
      <c r="V2840" s="3">
        <v>116.46599999999999</v>
      </c>
      <c r="W2840" s="3">
        <v>109.02200000000001</v>
      </c>
      <c r="X2840" s="3">
        <v>116.678</v>
      </c>
      <c r="Y2840" s="3">
        <v>136.94200000000001</v>
      </c>
      <c r="Z2840" s="3">
        <v>145.87200000000001</v>
      </c>
      <c r="AA2840" s="3">
        <v>143.32599999999999</v>
      </c>
      <c r="AB2840" s="3">
        <v>144.64400000000001</v>
      </c>
      <c r="AC2840" s="3">
        <v>149.41200000000001</v>
      </c>
      <c r="AD2840" s="3">
        <v>132.19800000000001</v>
      </c>
      <c r="AE2840" s="3">
        <v>136.28399999999999</v>
      </c>
      <c r="AF2840" s="3">
        <v>154.30699999999999</v>
      </c>
      <c r="AG2840" s="3">
        <v>202.27199999999999</v>
      </c>
      <c r="AH2840" s="3">
        <v>240.774</v>
      </c>
      <c r="AI2840" s="3">
        <v>248.184</v>
      </c>
      <c r="AJ2840" s="3">
        <v>273.54700000000003</v>
      </c>
      <c r="AK2840" s="3">
        <v>318.94</v>
      </c>
      <c r="AL2840" s="3">
        <v>356.14</v>
      </c>
      <c r="AM2840" s="3">
        <v>330.83699999999999</v>
      </c>
      <c r="AN2840" s="3">
        <v>299.91899999999998</v>
      </c>
      <c r="AO2840" s="3">
        <v>288.06200000000001</v>
      </c>
      <c r="AP2840" s="3">
        <v>245.80699999999999</v>
      </c>
      <c r="AQ2840" s="3">
        <v>239.93700000000001</v>
      </c>
      <c r="AR2840" s="3">
        <v>237.40600000000001</v>
      </c>
      <c r="AS2840" s="3">
        <v>195.64</v>
      </c>
      <c r="AT2840" s="3">
        <v>192.77</v>
      </c>
      <c r="AU2840" s="3">
        <v>200.69</v>
      </c>
      <c r="AV2840" s="3">
        <v>226.774</v>
      </c>
      <c r="AW2840" s="3">
        <v>235.83600000000001</v>
      </c>
      <c r="AX2840" s="3">
        <v>246.06899999999999</v>
      </c>
      <c r="AY2840" s="3">
        <v>255.71899999999999</v>
      </c>
      <c r="AZ2840" s="3">
        <v>264.52800000000002</v>
      </c>
      <c r="BA2840">
        <v>274.15899999999999</v>
      </c>
      <c r="BB2840">
        <v>2017</v>
      </c>
    </row>
    <row r="2841" spans="1:54" hidden="1" x14ac:dyDescent="0.2">
      <c r="A2841">
        <v>174</v>
      </c>
      <c r="B2841" t="s">
        <v>498</v>
      </c>
      <c r="C2841" t="s">
        <v>213</v>
      </c>
      <c r="D2841" t="s">
        <v>50</v>
      </c>
      <c r="E2841" t="s">
        <v>342</v>
      </c>
      <c r="F2841" t="s">
        <v>341</v>
      </c>
      <c r="G2841" t="s">
        <v>323</v>
      </c>
      <c r="H2841" t="s">
        <v>222</v>
      </c>
      <c r="I2841" t="s">
        <v>310</v>
      </c>
      <c r="J2841" s="3">
        <v>87.055999999999997</v>
      </c>
      <c r="K2841" s="3">
        <v>93.703000000000003</v>
      </c>
      <c r="L2841" s="3">
        <v>98.391999999999996</v>
      </c>
      <c r="M2841" s="3">
        <v>101.17400000000001</v>
      </c>
      <c r="N2841" s="3">
        <v>106.867</v>
      </c>
      <c r="O2841" s="3">
        <v>113.05800000000001</v>
      </c>
      <c r="P2841" s="3">
        <v>115.931</v>
      </c>
      <c r="Q2841" s="3">
        <v>116.20699999999999</v>
      </c>
      <c r="R2841" s="3">
        <v>125.432</v>
      </c>
      <c r="S2841" s="3">
        <v>135.26</v>
      </c>
      <c r="T2841" s="3">
        <v>140.26400000000001</v>
      </c>
      <c r="U2841" s="3">
        <v>149.42699999999999</v>
      </c>
      <c r="V2841" s="3">
        <v>153.9</v>
      </c>
      <c r="W2841" s="3">
        <v>155.041</v>
      </c>
      <c r="X2841" s="3">
        <v>161.50800000000001</v>
      </c>
      <c r="Y2841" s="3">
        <v>168.33799999999999</v>
      </c>
      <c r="Z2841" s="3">
        <v>176.31800000000001</v>
      </c>
      <c r="AA2841" s="3">
        <v>187.37799999999999</v>
      </c>
      <c r="AB2841" s="3">
        <v>196.78800000000001</v>
      </c>
      <c r="AC2841" s="3">
        <v>205.93799999999999</v>
      </c>
      <c r="AD2841" s="3">
        <v>218.87899999999999</v>
      </c>
      <c r="AE2841" s="3">
        <v>233.11699999999999</v>
      </c>
      <c r="AF2841" s="3">
        <v>245.98</v>
      </c>
      <c r="AG2841" s="3">
        <v>265.423</v>
      </c>
      <c r="AH2841" s="3">
        <v>286.524</v>
      </c>
      <c r="AI2841" s="3">
        <v>297.51299999999998</v>
      </c>
      <c r="AJ2841" s="3">
        <v>323.988</v>
      </c>
      <c r="AK2841" s="3">
        <v>343.49799999999999</v>
      </c>
      <c r="AL2841" s="3">
        <v>349.06200000000001</v>
      </c>
      <c r="AM2841" s="3">
        <v>336.58699999999999</v>
      </c>
      <c r="AN2841" s="3">
        <v>322.03500000000003</v>
      </c>
      <c r="AO2841" s="3">
        <v>298.666</v>
      </c>
      <c r="AP2841" s="3">
        <v>281.96199999999999</v>
      </c>
      <c r="AQ2841" s="3">
        <v>277.22800000000001</v>
      </c>
      <c r="AR2841" s="3">
        <v>284.29199999999997</v>
      </c>
      <c r="AS2841" s="3">
        <v>286.54000000000002</v>
      </c>
      <c r="AT2841" s="3">
        <v>289.48599999999999</v>
      </c>
      <c r="AU2841" s="3">
        <v>298.678</v>
      </c>
      <c r="AV2841" s="3">
        <v>311.64699999999999</v>
      </c>
      <c r="AW2841" s="3">
        <v>324.23</v>
      </c>
      <c r="AX2841" s="3">
        <v>336.53300000000002</v>
      </c>
      <c r="AY2841" s="3">
        <v>348.50900000000001</v>
      </c>
      <c r="AZ2841" s="3">
        <v>358.17899999999997</v>
      </c>
      <c r="BA2841">
        <v>371.18299999999999</v>
      </c>
      <c r="BB2841">
        <v>2017</v>
      </c>
    </row>
    <row r="2842" spans="1:54" hidden="1" x14ac:dyDescent="0.2">
      <c r="A2842">
        <v>174</v>
      </c>
      <c r="B2842" t="s">
        <v>498</v>
      </c>
      <c r="C2842" t="s">
        <v>340</v>
      </c>
      <c r="D2842" t="s">
        <v>50</v>
      </c>
      <c r="E2842" t="s">
        <v>339</v>
      </c>
      <c r="F2842" t="s">
        <v>338</v>
      </c>
      <c r="G2842" t="s">
        <v>295</v>
      </c>
      <c r="I2842" t="s">
        <v>337</v>
      </c>
      <c r="J2842" s="3">
        <v>5.101</v>
      </c>
      <c r="K2842" s="3">
        <v>6.2030000000000003</v>
      </c>
      <c r="L2842" s="3">
        <v>7.891</v>
      </c>
      <c r="M2842" s="3">
        <v>9.5180000000000007</v>
      </c>
      <c r="N2842" s="3">
        <v>11.605</v>
      </c>
      <c r="O2842" s="3">
        <v>13.811999999999999</v>
      </c>
      <c r="P2842" s="3">
        <v>16.420999999999999</v>
      </c>
      <c r="Q2842" s="3">
        <v>18.925000000000001</v>
      </c>
      <c r="R2842" s="3">
        <v>22.081</v>
      </c>
      <c r="S2842" s="3">
        <v>25.283000000000001</v>
      </c>
      <c r="T2842" s="3">
        <v>30.513999999999999</v>
      </c>
      <c r="U2842" s="3">
        <v>36.552</v>
      </c>
      <c r="V2842" s="3">
        <v>41.962000000000003</v>
      </c>
      <c r="W2842" s="3">
        <v>48.015999999999998</v>
      </c>
      <c r="X2842" s="3">
        <v>53.386000000000003</v>
      </c>
      <c r="Y2842" s="3">
        <v>58.613</v>
      </c>
      <c r="Z2842" s="3">
        <v>63.088000000000001</v>
      </c>
      <c r="AA2842" s="3">
        <v>67.222999999999999</v>
      </c>
      <c r="AB2842" s="3">
        <v>70.653999999999996</v>
      </c>
      <c r="AC2842" s="3">
        <v>73.213999999999999</v>
      </c>
      <c r="AD2842" s="3">
        <v>74.379000000000005</v>
      </c>
      <c r="AE2842" s="3">
        <v>76.963999999999999</v>
      </c>
      <c r="AF2842" s="3">
        <v>79.542000000000002</v>
      </c>
      <c r="AG2842" s="3">
        <v>82.287999999999997</v>
      </c>
      <c r="AH2842" s="3">
        <v>84.808999999999997</v>
      </c>
      <c r="AI2842" s="3">
        <v>86.709000000000003</v>
      </c>
      <c r="AJ2842" s="3">
        <v>89.74</v>
      </c>
      <c r="AK2842" s="3">
        <v>92.811000000000007</v>
      </c>
      <c r="AL2842" s="3">
        <v>96.843000000000004</v>
      </c>
      <c r="AM2842" s="3">
        <v>99.331999999999994</v>
      </c>
      <c r="AN2842" s="3">
        <v>100</v>
      </c>
      <c r="AO2842" s="3">
        <v>100.798</v>
      </c>
      <c r="AP2842" s="3">
        <v>100.425</v>
      </c>
      <c r="AQ2842" s="3">
        <v>98.063000000000002</v>
      </c>
      <c r="AR2842" s="3">
        <v>96.266000000000005</v>
      </c>
      <c r="AS2842" s="3">
        <v>95.278999999999996</v>
      </c>
      <c r="AT2842" s="3">
        <v>94.367999999999995</v>
      </c>
      <c r="AU2842" s="3">
        <v>95</v>
      </c>
      <c r="AV2842" s="3">
        <v>95.831999999999994</v>
      </c>
      <c r="AW2842" s="3">
        <v>96.762</v>
      </c>
      <c r="AX2842" s="3">
        <v>98.055999999999997</v>
      </c>
      <c r="AY2842" s="3">
        <v>99.575999999999993</v>
      </c>
      <c r="AZ2842" s="3">
        <v>101.242</v>
      </c>
      <c r="BA2842">
        <v>103.01300000000001</v>
      </c>
      <c r="BB2842">
        <v>2017</v>
      </c>
    </row>
    <row r="2843" spans="1:54" hidden="1" x14ac:dyDescent="0.2">
      <c r="A2843">
        <v>174</v>
      </c>
      <c r="B2843" t="s">
        <v>498</v>
      </c>
      <c r="C2843" t="s">
        <v>336</v>
      </c>
      <c r="D2843" t="s">
        <v>50</v>
      </c>
      <c r="E2843" t="s">
        <v>333</v>
      </c>
      <c r="F2843" t="s">
        <v>335</v>
      </c>
      <c r="G2843" t="s">
        <v>225</v>
      </c>
      <c r="H2843" t="s">
        <v>322</v>
      </c>
      <c r="I2843" t="s">
        <v>330</v>
      </c>
      <c r="J2843" s="3">
        <v>14542.093999999999</v>
      </c>
      <c r="K2843" s="3">
        <v>14143.682000000001</v>
      </c>
      <c r="L2843" s="3">
        <v>13902.065000000001</v>
      </c>
      <c r="M2843" s="3">
        <v>13663.56</v>
      </c>
      <c r="N2843" s="3">
        <v>13865.811</v>
      </c>
      <c r="O2843" s="3">
        <v>14146.368</v>
      </c>
      <c r="P2843" s="3">
        <v>14176.88</v>
      </c>
      <c r="Q2843" s="3">
        <v>13806.67</v>
      </c>
      <c r="R2843" s="3">
        <v>14354.789000000001</v>
      </c>
      <c r="S2843" s="3">
        <v>14837.549000000001</v>
      </c>
      <c r="T2843" s="3">
        <v>14745.558000000001</v>
      </c>
      <c r="U2843" s="3">
        <v>14978.255999999999</v>
      </c>
      <c r="V2843" s="3">
        <v>14945.236000000001</v>
      </c>
      <c r="W2843" s="3">
        <v>14616.308000000001</v>
      </c>
      <c r="X2843" s="3">
        <v>14824.882</v>
      </c>
      <c r="Y2843" s="3">
        <v>15069.941999999999</v>
      </c>
      <c r="Z2843" s="3">
        <v>15424.717000000001</v>
      </c>
      <c r="AA2843" s="3">
        <v>16054.268</v>
      </c>
      <c r="AB2843" s="3">
        <v>16579.775000000001</v>
      </c>
      <c r="AC2843" s="3">
        <v>17002.411</v>
      </c>
      <c r="AD2843" s="3">
        <v>17623.157999999999</v>
      </c>
      <c r="AE2843" s="3">
        <v>18249.080000000002</v>
      </c>
      <c r="AF2843" s="3">
        <v>18873.853999999999</v>
      </c>
      <c r="AG2843" s="3">
        <v>19917.232</v>
      </c>
      <c r="AH2843" s="3">
        <v>20878.151000000002</v>
      </c>
      <c r="AI2843" s="3">
        <v>20946.609</v>
      </c>
      <c r="AJ2843" s="3">
        <v>22060.608</v>
      </c>
      <c r="AK2843" s="3">
        <v>22718.191999999999</v>
      </c>
      <c r="AL2843" s="3">
        <v>22591.01</v>
      </c>
      <c r="AM2843" s="3">
        <v>21553.583999999999</v>
      </c>
      <c r="AN2843" s="3">
        <v>20327.829000000002</v>
      </c>
      <c r="AO2843" s="3">
        <v>18464.600999999999</v>
      </c>
      <c r="AP2843" s="3">
        <v>17173.71</v>
      </c>
      <c r="AQ2843" s="3">
        <v>16742.04</v>
      </c>
      <c r="AR2843" s="3">
        <v>16984.502</v>
      </c>
      <c r="AS2843" s="3">
        <v>17042.451000000001</v>
      </c>
      <c r="AT2843" s="3">
        <v>17117.878000000001</v>
      </c>
      <c r="AU2843" s="3">
        <v>17374.258999999998</v>
      </c>
      <c r="AV2843" s="3">
        <v>17797.159</v>
      </c>
      <c r="AW2843" s="3">
        <v>18195.465</v>
      </c>
      <c r="AX2843" s="3">
        <v>18596.350999999999</v>
      </c>
      <c r="AY2843" s="3">
        <v>19012.05</v>
      </c>
      <c r="AZ2843" s="3">
        <v>19325.661</v>
      </c>
      <c r="BA2843">
        <v>19803.653999999999</v>
      </c>
      <c r="BB2843">
        <v>2016</v>
      </c>
    </row>
    <row r="2844" spans="1:54" hidden="1" x14ac:dyDescent="0.2">
      <c r="A2844">
        <v>174</v>
      </c>
      <c r="B2844" t="s">
        <v>498</v>
      </c>
      <c r="C2844" t="s">
        <v>334</v>
      </c>
      <c r="D2844" t="s">
        <v>50</v>
      </c>
      <c r="E2844" t="s">
        <v>333</v>
      </c>
      <c r="F2844" t="s">
        <v>332</v>
      </c>
      <c r="G2844" t="s">
        <v>331</v>
      </c>
      <c r="H2844" t="s">
        <v>322</v>
      </c>
      <c r="I2844" t="s">
        <v>330</v>
      </c>
      <c r="J2844" s="3">
        <v>21146.348000000002</v>
      </c>
      <c r="K2844" s="3">
        <v>20566.999</v>
      </c>
      <c r="L2844" s="3">
        <v>20215.651999999998</v>
      </c>
      <c r="M2844" s="3">
        <v>19868.830000000002</v>
      </c>
      <c r="N2844" s="3">
        <v>20162.933000000001</v>
      </c>
      <c r="O2844" s="3">
        <v>20570.904999999999</v>
      </c>
      <c r="P2844" s="3">
        <v>20615.274000000001</v>
      </c>
      <c r="Q2844" s="3">
        <v>20076.933000000001</v>
      </c>
      <c r="R2844" s="3">
        <v>20873.978999999999</v>
      </c>
      <c r="S2844" s="3">
        <v>21575.984</v>
      </c>
      <c r="T2844" s="3">
        <v>21442.215</v>
      </c>
      <c r="U2844" s="3">
        <v>21780.593000000001</v>
      </c>
      <c r="V2844" s="3">
        <v>21732.577000000001</v>
      </c>
      <c r="W2844" s="3">
        <v>21254.267</v>
      </c>
      <c r="X2844" s="3">
        <v>21557.563999999998</v>
      </c>
      <c r="Y2844" s="3">
        <v>21913.917000000001</v>
      </c>
      <c r="Z2844" s="3">
        <v>22429.812000000002</v>
      </c>
      <c r="AA2844" s="3">
        <v>23345.272000000001</v>
      </c>
      <c r="AB2844" s="3">
        <v>24109.437000000002</v>
      </c>
      <c r="AC2844" s="3">
        <v>24724.011999999999</v>
      </c>
      <c r="AD2844" s="3">
        <v>25626.669000000002</v>
      </c>
      <c r="AE2844" s="3">
        <v>26536.851999999999</v>
      </c>
      <c r="AF2844" s="3">
        <v>27445.366000000002</v>
      </c>
      <c r="AG2844" s="3">
        <v>28962.591</v>
      </c>
      <c r="AH2844" s="3">
        <v>30359.909</v>
      </c>
      <c r="AI2844" s="3">
        <v>30459.456999999999</v>
      </c>
      <c r="AJ2844" s="3">
        <v>32079.377</v>
      </c>
      <c r="AK2844" s="3">
        <v>33035.599999999999</v>
      </c>
      <c r="AL2844" s="3">
        <v>32850.659</v>
      </c>
      <c r="AM2844" s="3">
        <v>31342.088</v>
      </c>
      <c r="AN2844" s="3">
        <v>29559.659</v>
      </c>
      <c r="AO2844" s="3">
        <v>26850.252</v>
      </c>
      <c r="AP2844" s="3">
        <v>24973.107</v>
      </c>
      <c r="AQ2844" s="3">
        <v>24345.394</v>
      </c>
      <c r="AR2844" s="3">
        <v>24697.969000000001</v>
      </c>
      <c r="AS2844" s="3">
        <v>24782.236000000001</v>
      </c>
      <c r="AT2844" s="3">
        <v>24891.919000000002</v>
      </c>
      <c r="AU2844" s="3">
        <v>25264.733</v>
      </c>
      <c r="AV2844" s="3">
        <v>25879.691999999999</v>
      </c>
      <c r="AW2844" s="3">
        <v>26458.888999999999</v>
      </c>
      <c r="AX2844" s="3">
        <v>27041.835999999999</v>
      </c>
      <c r="AY2844" s="3">
        <v>27646.324000000001</v>
      </c>
      <c r="AZ2844" s="3">
        <v>28102.359</v>
      </c>
      <c r="BA2844">
        <v>28797.432000000001</v>
      </c>
      <c r="BB2844">
        <v>2016</v>
      </c>
    </row>
    <row r="2845" spans="1:54" hidden="1" x14ac:dyDescent="0.2">
      <c r="A2845">
        <v>174</v>
      </c>
      <c r="B2845" t="s">
        <v>498</v>
      </c>
      <c r="C2845" t="s">
        <v>329</v>
      </c>
      <c r="D2845" t="s">
        <v>50</v>
      </c>
      <c r="E2845" t="s">
        <v>325</v>
      </c>
      <c r="F2845" t="s">
        <v>328</v>
      </c>
      <c r="G2845" t="s">
        <v>225</v>
      </c>
      <c r="H2845" t="s">
        <v>322</v>
      </c>
      <c r="I2845" t="s">
        <v>321</v>
      </c>
      <c r="J2845" s="3">
        <v>741.82600000000002</v>
      </c>
      <c r="K2845" s="3">
        <v>877.36900000000003</v>
      </c>
      <c r="L2845" s="3">
        <v>1097.0519999999999</v>
      </c>
      <c r="M2845" s="3">
        <v>1300.52</v>
      </c>
      <c r="N2845" s="3">
        <v>1609.1</v>
      </c>
      <c r="O2845" s="3">
        <v>1953.9090000000001</v>
      </c>
      <c r="P2845" s="3">
        <v>2327.9189999999999</v>
      </c>
      <c r="Q2845" s="3">
        <v>2612.884</v>
      </c>
      <c r="R2845" s="3">
        <v>3169.712</v>
      </c>
      <c r="S2845" s="3">
        <v>3751.3040000000001</v>
      </c>
      <c r="T2845" s="3">
        <v>4499.4949999999999</v>
      </c>
      <c r="U2845" s="3">
        <v>5474.817</v>
      </c>
      <c r="V2845" s="3">
        <v>6271.3490000000002</v>
      </c>
      <c r="W2845" s="3">
        <v>7018.2139999999999</v>
      </c>
      <c r="X2845" s="3">
        <v>7914.3490000000002</v>
      </c>
      <c r="Y2845" s="3">
        <v>8832.9760000000006</v>
      </c>
      <c r="Z2845" s="3">
        <v>9731.1830000000009</v>
      </c>
      <c r="AA2845" s="3">
        <v>10792.089</v>
      </c>
      <c r="AB2845" s="3">
        <v>11714.212</v>
      </c>
      <c r="AC2845" s="3">
        <v>12448.073</v>
      </c>
      <c r="AD2845" s="3">
        <v>13108.008</v>
      </c>
      <c r="AE2845" s="3">
        <v>14045.234</v>
      </c>
      <c r="AF2845" s="3">
        <v>15012.572</v>
      </c>
      <c r="AG2845" s="3">
        <v>16389.59</v>
      </c>
      <c r="AH2845" s="3">
        <v>17706.532999999999</v>
      </c>
      <c r="AI2845" s="3">
        <v>18162.589</v>
      </c>
      <c r="AJ2845" s="3">
        <v>19797.149000000001</v>
      </c>
      <c r="AK2845" s="3">
        <v>21085.07</v>
      </c>
      <c r="AL2845" s="3">
        <v>21877.893</v>
      </c>
      <c r="AM2845" s="3">
        <v>21409.595000000001</v>
      </c>
      <c r="AN2845" s="3">
        <v>20327.829000000002</v>
      </c>
      <c r="AO2845" s="3">
        <v>18612.038</v>
      </c>
      <c r="AP2845" s="3">
        <v>17246.706999999999</v>
      </c>
      <c r="AQ2845" s="3">
        <v>16417.695</v>
      </c>
      <c r="AR2845" s="3">
        <v>16350.248</v>
      </c>
      <c r="AS2845" s="3">
        <v>16237.954</v>
      </c>
      <c r="AT2845" s="3">
        <v>16153.846</v>
      </c>
      <c r="AU2845" s="3">
        <v>16505.555</v>
      </c>
      <c r="AV2845" s="3">
        <v>17055.292000000001</v>
      </c>
      <c r="AW2845" s="3">
        <v>17606.330000000002</v>
      </c>
      <c r="AX2845" s="3">
        <v>18234.931</v>
      </c>
      <c r="AY2845" s="3">
        <v>18931.397000000001</v>
      </c>
      <c r="AZ2845" s="3">
        <v>19565.656999999999</v>
      </c>
      <c r="BA2845">
        <v>20400.403999999999</v>
      </c>
      <c r="BB2845">
        <v>2016</v>
      </c>
    </row>
    <row r="2846" spans="1:54" hidden="1" x14ac:dyDescent="0.2">
      <c r="A2846">
        <v>174</v>
      </c>
      <c r="B2846" t="s">
        <v>498</v>
      </c>
      <c r="C2846" t="s">
        <v>327</v>
      </c>
      <c r="D2846" t="s">
        <v>50</v>
      </c>
      <c r="E2846" t="s">
        <v>325</v>
      </c>
      <c r="F2846" t="s">
        <v>326</v>
      </c>
      <c r="G2846" t="s">
        <v>223</v>
      </c>
      <c r="H2846" t="s">
        <v>322</v>
      </c>
      <c r="I2846" t="s">
        <v>321</v>
      </c>
      <c r="J2846" s="3">
        <v>5948.3119999999999</v>
      </c>
      <c r="K2846" s="3">
        <v>5422.6949999999997</v>
      </c>
      <c r="L2846" s="3">
        <v>5623.9250000000002</v>
      </c>
      <c r="M2846" s="3">
        <v>5050.5950000000003</v>
      </c>
      <c r="N2846" s="3">
        <v>4895.5169999999998</v>
      </c>
      <c r="O2846" s="3">
        <v>4832.4920000000002</v>
      </c>
      <c r="P2846" s="3">
        <v>5670.9740000000002</v>
      </c>
      <c r="Q2846" s="3">
        <v>6577.8779999999997</v>
      </c>
      <c r="R2846" s="3">
        <v>7632.6390000000001</v>
      </c>
      <c r="S2846" s="3">
        <v>7879.2120000000004</v>
      </c>
      <c r="T2846" s="3">
        <v>9679.3179999999993</v>
      </c>
      <c r="U2846" s="3">
        <v>10282.861999999999</v>
      </c>
      <c r="V2846" s="3">
        <v>11234.157999999999</v>
      </c>
      <c r="W2846" s="3">
        <v>10451.745999999999</v>
      </c>
      <c r="X2846" s="3">
        <v>11122.873</v>
      </c>
      <c r="Y2846" s="3">
        <v>12997.523999999999</v>
      </c>
      <c r="Z2846" s="3">
        <v>13776.698</v>
      </c>
      <c r="AA2846" s="3">
        <v>13484.135</v>
      </c>
      <c r="AB2846" s="3">
        <v>13526.691000000001</v>
      </c>
      <c r="AC2846" s="3">
        <v>13901.672</v>
      </c>
      <c r="AD2846" s="3">
        <v>12268.253000000001</v>
      </c>
      <c r="AE2846" s="3">
        <v>12577.02</v>
      </c>
      <c r="AF2846" s="3">
        <v>14171.835999999999</v>
      </c>
      <c r="AG2846" s="3">
        <v>18530.221000000001</v>
      </c>
      <c r="AH2846" s="3">
        <v>22007.85</v>
      </c>
      <c r="AI2846" s="3">
        <v>22624.065999999999</v>
      </c>
      <c r="AJ2846" s="3">
        <v>24857.206999999999</v>
      </c>
      <c r="AK2846" s="3">
        <v>28899.948</v>
      </c>
      <c r="AL2846" s="3">
        <v>32198.013999999999</v>
      </c>
      <c r="AM2846" s="3">
        <v>29819.228999999999</v>
      </c>
      <c r="AN2846" s="3">
        <v>26972.873</v>
      </c>
      <c r="AO2846" s="3">
        <v>25896.934000000001</v>
      </c>
      <c r="AP2846" s="3">
        <v>22171.911</v>
      </c>
      <c r="AQ2846" s="3">
        <v>21805.257000000001</v>
      </c>
      <c r="AR2846" s="3">
        <v>21726.89</v>
      </c>
      <c r="AS2846" s="3">
        <v>18018.04</v>
      </c>
      <c r="AT2846" s="3">
        <v>17875.98</v>
      </c>
      <c r="AU2846" s="3">
        <v>18637.27</v>
      </c>
      <c r="AV2846" s="3">
        <v>21144.184000000001</v>
      </c>
      <c r="AW2846" s="3">
        <v>22077.452000000001</v>
      </c>
      <c r="AX2846" s="3">
        <v>23127.848999999998</v>
      </c>
      <c r="AY2846" s="3">
        <v>24179.999</v>
      </c>
      <c r="AZ2846" s="3">
        <v>25163.868999999999</v>
      </c>
      <c r="BA2846">
        <v>26237.457999999999</v>
      </c>
      <c r="BB2846">
        <v>2016</v>
      </c>
    </row>
    <row r="2847" spans="1:54" hidden="1" x14ac:dyDescent="0.2">
      <c r="A2847">
        <v>174</v>
      </c>
      <c r="B2847" t="s">
        <v>498</v>
      </c>
      <c r="C2847" t="s">
        <v>212</v>
      </c>
      <c r="D2847" t="s">
        <v>50</v>
      </c>
      <c r="E2847" t="s">
        <v>325</v>
      </c>
      <c r="F2847" t="s">
        <v>324</v>
      </c>
      <c r="G2847" t="s">
        <v>323</v>
      </c>
      <c r="H2847" t="s">
        <v>322</v>
      </c>
      <c r="I2847" t="s">
        <v>321</v>
      </c>
      <c r="J2847" s="3">
        <v>9083.2929999999997</v>
      </c>
      <c r="K2847" s="3">
        <v>9659.33</v>
      </c>
      <c r="L2847" s="3">
        <v>10083.395</v>
      </c>
      <c r="M2847" s="3">
        <v>10301.611000000001</v>
      </c>
      <c r="N2847" s="3">
        <v>10825.107</v>
      </c>
      <c r="O2847" s="3">
        <v>11397.558000000001</v>
      </c>
      <c r="P2847" s="3">
        <v>11652.425999999999</v>
      </c>
      <c r="Q2847" s="3">
        <v>11637.772999999999</v>
      </c>
      <c r="R2847" s="3">
        <v>12523.349</v>
      </c>
      <c r="S2847" s="3">
        <v>13447.876</v>
      </c>
      <c r="T2847" s="3">
        <v>13858.814</v>
      </c>
      <c r="U2847" s="3">
        <v>14546.085999999999</v>
      </c>
      <c r="V2847" s="3">
        <v>14844.901</v>
      </c>
      <c r="W2847" s="3">
        <v>14863.56</v>
      </c>
      <c r="X2847" s="3">
        <v>15396.534</v>
      </c>
      <c r="Y2847" s="3">
        <v>15977.450999999999</v>
      </c>
      <c r="Z2847" s="3">
        <v>16652.058000000001</v>
      </c>
      <c r="AA2847" s="3">
        <v>17628.451000000001</v>
      </c>
      <c r="AB2847" s="3">
        <v>18403.03</v>
      </c>
      <c r="AC2847" s="3">
        <v>19160.964</v>
      </c>
      <c r="AD2847" s="3">
        <v>20312.401000000002</v>
      </c>
      <c r="AE2847" s="3">
        <v>21513.205999999998</v>
      </c>
      <c r="AF2847" s="3">
        <v>22591.306</v>
      </c>
      <c r="AG2847" s="3">
        <v>24315.555</v>
      </c>
      <c r="AH2847" s="3">
        <v>26189.59</v>
      </c>
      <c r="AI2847" s="3">
        <v>27120.823</v>
      </c>
      <c r="AJ2847" s="3">
        <v>29440.855</v>
      </c>
      <c r="AK2847" s="3">
        <v>31125.186000000002</v>
      </c>
      <c r="AL2847" s="3">
        <v>31558.083999999999</v>
      </c>
      <c r="AM2847" s="3">
        <v>30337.521000000001</v>
      </c>
      <c r="AN2847" s="3">
        <v>28961.800999999999</v>
      </c>
      <c r="AO2847" s="3">
        <v>26850.252</v>
      </c>
      <c r="AP2847" s="3">
        <v>25433.137999999999</v>
      </c>
      <c r="AQ2847" s="3">
        <v>25194.263999999999</v>
      </c>
      <c r="AR2847" s="3">
        <v>26017.86</v>
      </c>
      <c r="AS2847" s="3">
        <v>26389.705999999998</v>
      </c>
      <c r="AT2847" s="3">
        <v>26844.695</v>
      </c>
      <c r="AU2847" s="3">
        <v>27737.026999999998</v>
      </c>
      <c r="AV2847" s="3">
        <v>29057.698</v>
      </c>
      <c r="AW2847" s="3">
        <v>30352.313999999998</v>
      </c>
      <c r="AX2847" s="3">
        <v>31630.560000000001</v>
      </c>
      <c r="AY2847" s="3">
        <v>32953.908000000003</v>
      </c>
      <c r="AZ2847" s="3">
        <v>34072.675999999999</v>
      </c>
      <c r="BA2847">
        <v>35522.889000000003</v>
      </c>
      <c r="BB2847">
        <v>2016</v>
      </c>
    </row>
    <row r="2848" spans="1:54" hidden="1" x14ac:dyDescent="0.2">
      <c r="A2848">
        <v>174</v>
      </c>
      <c r="B2848" t="s">
        <v>498</v>
      </c>
      <c r="C2848" t="s">
        <v>320</v>
      </c>
      <c r="D2848" t="s">
        <v>50</v>
      </c>
      <c r="E2848" t="s">
        <v>319</v>
      </c>
      <c r="F2848" s="3" t="s">
        <v>318</v>
      </c>
      <c r="G2848" t="s">
        <v>243</v>
      </c>
      <c r="I2848" t="s">
        <v>347</v>
      </c>
      <c r="J2848">
        <v>3.7440000000000002</v>
      </c>
      <c r="K2848">
        <v>0.752</v>
      </c>
      <c r="L2848">
        <v>-1.4139999999999999</v>
      </c>
      <c r="M2848">
        <v>-3.294</v>
      </c>
      <c r="N2848">
        <v>-2.0950000000000002</v>
      </c>
      <c r="O2848">
        <v>-0.38100000000000001</v>
      </c>
      <c r="P2848">
        <v>-0.65900000000000003</v>
      </c>
      <c r="Q2848">
        <v>-3.7629999999999999</v>
      </c>
      <c r="R2848">
        <v>-0.67</v>
      </c>
      <c r="S2848">
        <v>1.889</v>
      </c>
      <c r="T2848">
        <v>0.53700000000000003</v>
      </c>
      <c r="U2848">
        <v>2.1070000000000002</v>
      </c>
      <c r="V2848">
        <v>1.087</v>
      </c>
      <c r="W2848">
        <v>-2.4380000000000002</v>
      </c>
      <c r="X2848">
        <v>-2.6829999999999998</v>
      </c>
      <c r="Y2848">
        <v>-3.1480000000000001</v>
      </c>
      <c r="Z2848">
        <v>-3.21</v>
      </c>
      <c r="AA2848">
        <v>-2.0430000000000001</v>
      </c>
      <c r="AB2848">
        <v>-1.657</v>
      </c>
      <c r="AC2848">
        <v>-2.2069999999999999</v>
      </c>
      <c r="AD2848">
        <v>-2.0150000000000001</v>
      </c>
      <c r="AE2848">
        <v>-1.5640000000000001</v>
      </c>
      <c r="AF2848">
        <v>-1.1120000000000001</v>
      </c>
      <c r="AG2848">
        <v>1.492</v>
      </c>
      <c r="AH2848">
        <v>3.9860000000000002</v>
      </c>
      <c r="AI2848">
        <v>2.71</v>
      </c>
      <c r="AJ2848">
        <v>7.39</v>
      </c>
      <c r="AK2848">
        <v>10.723000000000001</v>
      </c>
      <c r="AL2848">
        <v>11.159000000000001</v>
      </c>
      <c r="AM2848">
        <v>8.0239999999999991</v>
      </c>
      <c r="AN2848">
        <v>4.3259999999999996</v>
      </c>
      <c r="AO2848">
        <v>-2.8050000000000002</v>
      </c>
      <c r="AP2848">
        <v>-7.5919999999999996</v>
      </c>
      <c r="AQ2848">
        <v>-8.5220000000000002</v>
      </c>
      <c r="AR2848">
        <v>-6.1440000000000001</v>
      </c>
      <c r="AS2848">
        <v>-5.2279999999999998</v>
      </c>
      <c r="AT2848">
        <v>-4.8490000000000002</v>
      </c>
      <c r="AU2848">
        <v>-3.871</v>
      </c>
      <c r="AV2848">
        <v>-2.5510000000000002</v>
      </c>
      <c r="AW2848">
        <v>-1.544</v>
      </c>
      <c r="AX2848" t="s">
        <v>215</v>
      </c>
      <c r="AY2848" t="s">
        <v>215</v>
      </c>
      <c r="AZ2848" t="s">
        <v>215</v>
      </c>
      <c r="BA2848" t="s">
        <v>215</v>
      </c>
      <c r="BB2848">
        <v>2017</v>
      </c>
    </row>
    <row r="2849" spans="1:54" hidden="1" x14ac:dyDescent="0.2">
      <c r="A2849">
        <v>174</v>
      </c>
      <c r="B2849" t="s">
        <v>498</v>
      </c>
      <c r="C2849" t="s">
        <v>317</v>
      </c>
      <c r="D2849" t="s">
        <v>50</v>
      </c>
      <c r="E2849" t="s">
        <v>316</v>
      </c>
      <c r="F2849" s="3" t="s">
        <v>315</v>
      </c>
      <c r="G2849" t="s">
        <v>288</v>
      </c>
      <c r="I2849" t="s">
        <v>310</v>
      </c>
      <c r="J2849">
        <v>0.65900000000000003</v>
      </c>
      <c r="K2849">
        <v>0.63800000000000001</v>
      </c>
      <c r="L2849">
        <v>0.629</v>
      </c>
      <c r="M2849">
        <v>0.60599999999999998</v>
      </c>
      <c r="N2849">
        <v>0.59299999999999997</v>
      </c>
      <c r="O2849">
        <v>0.58599999999999997</v>
      </c>
      <c r="P2849">
        <v>0.56899999999999995</v>
      </c>
      <c r="Q2849">
        <v>0.53600000000000003</v>
      </c>
      <c r="R2849">
        <v>0.53500000000000003</v>
      </c>
      <c r="S2849">
        <v>0.53500000000000003</v>
      </c>
      <c r="T2849">
        <v>0.51400000000000001</v>
      </c>
      <c r="U2849">
        <v>0.51800000000000002</v>
      </c>
      <c r="V2849">
        <v>0.46800000000000003</v>
      </c>
      <c r="W2849">
        <v>0.45200000000000001</v>
      </c>
      <c r="X2849">
        <v>0.44800000000000001</v>
      </c>
      <c r="Y2849">
        <v>0.441</v>
      </c>
      <c r="Z2849">
        <v>0.437</v>
      </c>
      <c r="AA2849">
        <v>0.438</v>
      </c>
      <c r="AB2849">
        <v>0.443</v>
      </c>
      <c r="AC2849">
        <v>0.442</v>
      </c>
      <c r="AD2849">
        <v>0.438</v>
      </c>
      <c r="AE2849">
        <v>0.44500000000000001</v>
      </c>
      <c r="AF2849">
        <v>0.45</v>
      </c>
      <c r="AG2849">
        <v>0.45700000000000002</v>
      </c>
      <c r="AH2849">
        <v>0.45700000000000002</v>
      </c>
      <c r="AI2849">
        <v>0.438</v>
      </c>
      <c r="AJ2849">
        <v>0.44</v>
      </c>
      <c r="AK2849">
        <v>0.43099999999999999</v>
      </c>
      <c r="AL2849">
        <v>0.41799999999999998</v>
      </c>
      <c r="AM2849">
        <v>0.40100000000000002</v>
      </c>
      <c r="AN2849">
        <v>0.36</v>
      </c>
      <c r="AO2849">
        <v>0.315</v>
      </c>
      <c r="AP2849">
        <v>0.28299999999999997</v>
      </c>
      <c r="AQ2849">
        <v>0.26500000000000001</v>
      </c>
      <c r="AR2849">
        <v>0.25800000000000001</v>
      </c>
      <c r="AS2849">
        <v>0.249</v>
      </c>
      <c r="AT2849">
        <v>0.24099999999999999</v>
      </c>
      <c r="AU2849">
        <v>0.23499999999999999</v>
      </c>
      <c r="AV2849">
        <v>0.23100000000000001</v>
      </c>
      <c r="AW2849">
        <v>0.22600000000000001</v>
      </c>
      <c r="AX2849">
        <v>0.222</v>
      </c>
      <c r="AY2849">
        <v>0.218</v>
      </c>
      <c r="AZ2849">
        <v>0.21199999999999999</v>
      </c>
      <c r="BA2849">
        <v>0.20899999999999999</v>
      </c>
      <c r="BB2849">
        <v>2017</v>
      </c>
    </row>
    <row r="2850" spans="1:54" hidden="1" x14ac:dyDescent="0.2">
      <c r="A2850">
        <v>174</v>
      </c>
      <c r="B2850" t="s">
        <v>498</v>
      </c>
      <c r="C2850" t="s">
        <v>314</v>
      </c>
      <c r="D2850" t="s">
        <v>50</v>
      </c>
      <c r="E2850" t="s">
        <v>313</v>
      </c>
      <c r="F2850" s="3" t="s">
        <v>312</v>
      </c>
      <c r="G2850" t="s">
        <v>311</v>
      </c>
      <c r="I2850" t="s">
        <v>310</v>
      </c>
      <c r="J2850">
        <v>8.2000000000000003E-2</v>
      </c>
      <c r="K2850">
        <v>9.0999999999999998E-2</v>
      </c>
      <c r="L2850">
        <v>0.109</v>
      </c>
      <c r="M2850">
        <v>0.126</v>
      </c>
      <c r="N2850">
        <v>0.14899999999999999</v>
      </c>
      <c r="O2850">
        <v>0.17100000000000001</v>
      </c>
      <c r="P2850">
        <v>0.2</v>
      </c>
      <c r="Q2850">
        <v>0.22500000000000001</v>
      </c>
      <c r="R2850">
        <v>0.253</v>
      </c>
      <c r="S2850">
        <v>0.27900000000000003</v>
      </c>
      <c r="T2850">
        <v>0.32500000000000001</v>
      </c>
      <c r="U2850">
        <v>0.376</v>
      </c>
      <c r="V2850">
        <v>0.42199999999999999</v>
      </c>
      <c r="W2850">
        <v>0.47199999999999998</v>
      </c>
      <c r="X2850">
        <v>0.51400000000000001</v>
      </c>
      <c r="Y2850">
        <v>0.55300000000000005</v>
      </c>
      <c r="Z2850">
        <v>0.58399999999999996</v>
      </c>
      <c r="AA2850">
        <v>0.61199999999999999</v>
      </c>
      <c r="AB2850">
        <v>0.63700000000000001</v>
      </c>
      <c r="AC2850">
        <v>0.65</v>
      </c>
      <c r="AD2850">
        <v>0.64500000000000002</v>
      </c>
      <c r="AE2850">
        <v>0.65300000000000002</v>
      </c>
      <c r="AF2850">
        <v>0.66500000000000004</v>
      </c>
      <c r="AG2850">
        <v>0.67400000000000004</v>
      </c>
      <c r="AH2850">
        <v>0.67600000000000005</v>
      </c>
      <c r="AI2850">
        <v>0.67</v>
      </c>
      <c r="AJ2850">
        <v>0.67200000000000004</v>
      </c>
      <c r="AK2850">
        <v>0.67700000000000005</v>
      </c>
      <c r="AL2850">
        <v>0.69299999999999995</v>
      </c>
      <c r="AM2850">
        <v>0.70599999999999996</v>
      </c>
      <c r="AN2850">
        <v>0.70199999999999996</v>
      </c>
      <c r="AO2850">
        <v>0.69299999999999995</v>
      </c>
      <c r="AP2850">
        <v>0.67800000000000005</v>
      </c>
      <c r="AQ2850">
        <v>0.65200000000000002</v>
      </c>
      <c r="AR2850">
        <v>0.628</v>
      </c>
      <c r="AS2850">
        <v>0.61499999999999999</v>
      </c>
      <c r="AT2850">
        <v>0.60199999999999998</v>
      </c>
      <c r="AU2850">
        <v>0.59499999999999997</v>
      </c>
      <c r="AV2850">
        <v>0.58699999999999997</v>
      </c>
      <c r="AW2850">
        <v>0.57999999999999996</v>
      </c>
      <c r="AX2850">
        <v>0.57599999999999996</v>
      </c>
      <c r="AY2850">
        <v>0.57399999999999995</v>
      </c>
      <c r="AZ2850">
        <v>0.57399999999999995</v>
      </c>
      <c r="BA2850">
        <v>0.57399999999999995</v>
      </c>
      <c r="BB2850">
        <v>2017</v>
      </c>
    </row>
    <row r="2851" spans="1:54" hidden="1" x14ac:dyDescent="0.2">
      <c r="A2851">
        <v>174</v>
      </c>
      <c r="B2851" t="s">
        <v>498</v>
      </c>
      <c r="C2851" t="s">
        <v>309</v>
      </c>
      <c r="D2851" t="s">
        <v>50</v>
      </c>
      <c r="E2851" t="s">
        <v>308</v>
      </c>
      <c r="F2851" s="3" t="s">
        <v>307</v>
      </c>
      <c r="G2851" t="s">
        <v>217</v>
      </c>
      <c r="I2851" s="3" t="s">
        <v>1142</v>
      </c>
      <c r="J2851">
        <v>28.648</v>
      </c>
      <c r="K2851">
        <v>23.748999999999999</v>
      </c>
      <c r="L2851">
        <v>27.021000000000001</v>
      </c>
      <c r="M2851">
        <v>26.466000000000001</v>
      </c>
      <c r="N2851">
        <v>26.25</v>
      </c>
      <c r="O2851">
        <v>27.552</v>
      </c>
      <c r="P2851">
        <v>27.05</v>
      </c>
      <c r="Q2851">
        <v>21.664000000000001</v>
      </c>
      <c r="R2851">
        <v>23.603000000000002</v>
      </c>
      <c r="S2851">
        <v>24.009</v>
      </c>
      <c r="T2851">
        <v>24.54</v>
      </c>
      <c r="U2851">
        <v>25.006</v>
      </c>
      <c r="V2851">
        <v>22.581</v>
      </c>
      <c r="W2851">
        <v>21.437000000000001</v>
      </c>
      <c r="X2851">
        <v>20.099</v>
      </c>
      <c r="Y2851">
        <v>22.472000000000001</v>
      </c>
      <c r="Z2851">
        <v>23.353999999999999</v>
      </c>
      <c r="AA2851">
        <v>22.440999999999999</v>
      </c>
      <c r="AB2851">
        <v>25.175999999999998</v>
      </c>
      <c r="AC2851">
        <v>24.149000000000001</v>
      </c>
      <c r="AD2851">
        <v>25.826000000000001</v>
      </c>
      <c r="AE2851">
        <v>25.692</v>
      </c>
      <c r="AF2851">
        <v>24.75</v>
      </c>
      <c r="AG2851">
        <v>27.375</v>
      </c>
      <c r="AH2851">
        <v>25.306999999999999</v>
      </c>
      <c r="AI2851">
        <v>22.099</v>
      </c>
      <c r="AJ2851">
        <v>26.152000000000001</v>
      </c>
      <c r="AK2851">
        <v>27.131</v>
      </c>
      <c r="AL2851">
        <v>24.510999999999999</v>
      </c>
      <c r="AM2851">
        <v>18.338000000000001</v>
      </c>
      <c r="AN2851">
        <v>17.047999999999998</v>
      </c>
      <c r="AO2851">
        <v>15.105</v>
      </c>
      <c r="AP2851">
        <v>12.803000000000001</v>
      </c>
      <c r="AQ2851">
        <v>11.601000000000001</v>
      </c>
      <c r="AR2851">
        <v>11.911</v>
      </c>
      <c r="AS2851">
        <v>9.8190000000000008</v>
      </c>
      <c r="AT2851">
        <v>10.61</v>
      </c>
      <c r="AU2851">
        <v>11.728</v>
      </c>
      <c r="AV2851">
        <v>12.653</v>
      </c>
      <c r="AW2851">
        <v>13.842000000000001</v>
      </c>
      <c r="AX2851">
        <v>14.843999999999999</v>
      </c>
      <c r="AY2851">
        <v>15.444000000000001</v>
      </c>
      <c r="AZ2851">
        <v>15.693</v>
      </c>
      <c r="BA2851">
        <v>15.856999999999999</v>
      </c>
      <c r="BB2851">
        <v>2017</v>
      </c>
    </row>
    <row r="2852" spans="1:54" hidden="1" x14ac:dyDescent="0.2">
      <c r="A2852">
        <v>174</v>
      </c>
      <c r="B2852" t="s">
        <v>498</v>
      </c>
      <c r="C2852" t="s">
        <v>306</v>
      </c>
      <c r="D2852" t="s">
        <v>50</v>
      </c>
      <c r="E2852" t="s">
        <v>305</v>
      </c>
      <c r="F2852" s="3" t="s">
        <v>304</v>
      </c>
      <c r="G2852" t="s">
        <v>217</v>
      </c>
      <c r="I2852" s="3" t="s">
        <v>1142</v>
      </c>
      <c r="J2852">
        <v>24.773</v>
      </c>
      <c r="K2852">
        <v>19.170999999999999</v>
      </c>
      <c r="L2852">
        <v>23.574000000000002</v>
      </c>
      <c r="M2852">
        <v>22.681999999999999</v>
      </c>
      <c r="N2852">
        <v>21.838999999999999</v>
      </c>
      <c r="O2852">
        <v>20.722000000000001</v>
      </c>
      <c r="P2852">
        <v>24.081</v>
      </c>
      <c r="Q2852">
        <v>19.800999999999998</v>
      </c>
      <c r="R2852">
        <v>22.35</v>
      </c>
      <c r="S2852">
        <v>20.777000000000001</v>
      </c>
      <c r="T2852">
        <v>20.93</v>
      </c>
      <c r="U2852">
        <v>23.515999999999998</v>
      </c>
      <c r="V2852">
        <v>20.742999999999999</v>
      </c>
      <c r="W2852">
        <v>20.751999999999999</v>
      </c>
      <c r="X2852">
        <v>19.974</v>
      </c>
      <c r="Y2852">
        <v>20.125</v>
      </c>
      <c r="Z2852">
        <v>19.861999999999998</v>
      </c>
      <c r="AA2852">
        <v>18.722000000000001</v>
      </c>
      <c r="AB2852">
        <v>22.552</v>
      </c>
      <c r="AC2852">
        <v>20.561</v>
      </c>
      <c r="AD2852">
        <v>19.898</v>
      </c>
      <c r="AE2852">
        <v>20.324000000000002</v>
      </c>
      <c r="AF2852">
        <v>17.917999999999999</v>
      </c>
      <c r="AG2852">
        <v>18.925000000000001</v>
      </c>
      <c r="AH2852">
        <v>17.597000000000001</v>
      </c>
      <c r="AI2852">
        <v>13.228999999999999</v>
      </c>
      <c r="AJ2852">
        <v>14.666</v>
      </c>
      <c r="AK2852">
        <v>11.942</v>
      </c>
      <c r="AL2852">
        <v>9.4009999999999998</v>
      </c>
      <c r="AM2852">
        <v>5.9930000000000003</v>
      </c>
      <c r="AN2852">
        <v>5.6639999999999997</v>
      </c>
      <c r="AO2852">
        <v>5.0990000000000002</v>
      </c>
      <c r="AP2852">
        <v>8.9719999999999995</v>
      </c>
      <c r="AQ2852">
        <v>9.56</v>
      </c>
      <c r="AR2852">
        <v>10.28</v>
      </c>
      <c r="AS2852">
        <v>9.59</v>
      </c>
      <c r="AT2852">
        <v>9.5350000000000001</v>
      </c>
      <c r="AU2852">
        <v>10.91</v>
      </c>
      <c r="AV2852">
        <v>11.962</v>
      </c>
      <c r="AW2852">
        <v>13.37</v>
      </c>
      <c r="AX2852">
        <v>14.525</v>
      </c>
      <c r="AY2852">
        <v>15.18</v>
      </c>
      <c r="AZ2852">
        <v>15.599</v>
      </c>
      <c r="BA2852">
        <v>15.846</v>
      </c>
      <c r="BB2852">
        <v>2017</v>
      </c>
    </row>
    <row r="2853" spans="1:54" hidden="1" x14ac:dyDescent="0.2">
      <c r="A2853">
        <v>174</v>
      </c>
      <c r="B2853" t="s">
        <v>498</v>
      </c>
      <c r="C2853" t="s">
        <v>303</v>
      </c>
      <c r="D2853" t="s">
        <v>50</v>
      </c>
      <c r="E2853" t="s">
        <v>300</v>
      </c>
      <c r="F2853" s="3" t="s">
        <v>302</v>
      </c>
      <c r="G2853" t="s">
        <v>295</v>
      </c>
      <c r="I2853" s="3" t="s">
        <v>1143</v>
      </c>
      <c r="J2853">
        <v>6.1890000000000001</v>
      </c>
      <c r="K2853">
        <v>7.6959999999999997</v>
      </c>
      <c r="L2853">
        <v>9.3450000000000006</v>
      </c>
      <c r="M2853">
        <v>11.2</v>
      </c>
      <c r="N2853">
        <v>13.263</v>
      </c>
      <c r="O2853">
        <v>15.853999999999999</v>
      </c>
      <c r="P2853">
        <v>19.518000000000001</v>
      </c>
      <c r="Q2853">
        <v>22.712</v>
      </c>
      <c r="R2853">
        <v>25.773</v>
      </c>
      <c r="S2853">
        <v>29.306000000000001</v>
      </c>
      <c r="T2853">
        <v>35.268999999999998</v>
      </c>
      <c r="U2853">
        <v>42.145000000000003</v>
      </c>
      <c r="V2853">
        <v>48.832999999999998</v>
      </c>
      <c r="W2853">
        <v>55.841999999999999</v>
      </c>
      <c r="X2853">
        <v>61.917999999999999</v>
      </c>
      <c r="Y2853">
        <v>67.378</v>
      </c>
      <c r="Z2853">
        <v>72.682000000000002</v>
      </c>
      <c r="AA2853">
        <v>76.637</v>
      </c>
      <c r="AB2853">
        <v>80.099000000000004</v>
      </c>
      <c r="AC2853">
        <v>81.813999999999993</v>
      </c>
      <c r="AD2853">
        <v>84.183999999999997</v>
      </c>
      <c r="AE2853">
        <v>87.248999999999995</v>
      </c>
      <c r="AF2853">
        <v>90.671000000000006</v>
      </c>
      <c r="AG2853">
        <v>93.799000000000007</v>
      </c>
      <c r="AH2853">
        <v>96.631</v>
      </c>
      <c r="AI2853">
        <v>100</v>
      </c>
      <c r="AJ2853">
        <v>103.31399999999999</v>
      </c>
      <c r="AK2853">
        <v>106.402</v>
      </c>
      <c r="AL2853">
        <v>110.90300000000001</v>
      </c>
      <c r="AM2853">
        <v>112.39700000000001</v>
      </c>
      <c r="AN2853">
        <v>117.684</v>
      </c>
      <c r="AO2853">
        <v>121.354</v>
      </c>
      <c r="AP2853">
        <v>122.60899999999999</v>
      </c>
      <c r="AQ2853">
        <v>121.562</v>
      </c>
      <c r="AR2853">
        <v>119.86799999999999</v>
      </c>
      <c r="AS2853">
        <v>118.557</v>
      </c>
      <c r="AT2853">
        <v>118.57299999999999</v>
      </c>
      <c r="AU2853">
        <v>119.922</v>
      </c>
      <c r="AV2853">
        <v>120.756</v>
      </c>
      <c r="AW2853">
        <v>122.125</v>
      </c>
      <c r="AX2853">
        <v>123.908</v>
      </c>
      <c r="AY2853">
        <v>126.06399999999999</v>
      </c>
      <c r="AZ2853">
        <v>128.25800000000001</v>
      </c>
      <c r="BA2853">
        <v>130.387</v>
      </c>
      <c r="BB2853">
        <v>2017</v>
      </c>
    </row>
    <row r="2854" spans="1:54" hidden="1" x14ac:dyDescent="0.2">
      <c r="A2854">
        <v>174</v>
      </c>
      <c r="B2854" t="s">
        <v>498</v>
      </c>
      <c r="C2854" t="s">
        <v>301</v>
      </c>
      <c r="D2854" t="s">
        <v>50</v>
      </c>
      <c r="E2854" t="s">
        <v>300</v>
      </c>
      <c r="F2854" t="s">
        <v>299</v>
      </c>
      <c r="G2854" t="s">
        <v>275</v>
      </c>
      <c r="I2854" t="s">
        <v>298</v>
      </c>
      <c r="J2854">
        <v>24.667999999999999</v>
      </c>
      <c r="K2854">
        <v>24.353000000000002</v>
      </c>
      <c r="L2854">
        <v>21.42</v>
      </c>
      <c r="M2854">
        <v>19.859000000000002</v>
      </c>
      <c r="N2854">
        <v>18.419</v>
      </c>
      <c r="O2854">
        <v>19.530999999999999</v>
      </c>
      <c r="P2854">
        <v>23.113</v>
      </c>
      <c r="Q2854">
        <v>16.361000000000001</v>
      </c>
      <c r="R2854">
        <v>13.48</v>
      </c>
      <c r="S2854">
        <v>13.706</v>
      </c>
      <c r="T2854">
        <v>20.347000000000001</v>
      </c>
      <c r="U2854">
        <v>19.498000000000001</v>
      </c>
      <c r="V2854">
        <v>15.869</v>
      </c>
      <c r="W2854">
        <v>14.352</v>
      </c>
      <c r="X2854">
        <v>10.881</v>
      </c>
      <c r="Y2854">
        <v>8.8179999999999996</v>
      </c>
      <c r="Z2854">
        <v>7.8730000000000002</v>
      </c>
      <c r="AA2854">
        <v>5.4409999999999998</v>
      </c>
      <c r="AB2854">
        <v>4.5170000000000003</v>
      </c>
      <c r="AC2854">
        <v>2.141</v>
      </c>
      <c r="AD2854">
        <v>2.8969999999999998</v>
      </c>
      <c r="AE2854">
        <v>3.6419999999999999</v>
      </c>
      <c r="AF2854">
        <v>3.9209999999999998</v>
      </c>
      <c r="AG2854">
        <v>3.45</v>
      </c>
      <c r="AH2854">
        <v>3.02</v>
      </c>
      <c r="AI2854">
        <v>3.4860000000000002</v>
      </c>
      <c r="AJ2854">
        <v>3.3140000000000001</v>
      </c>
      <c r="AK2854">
        <v>2.9889999999999999</v>
      </c>
      <c r="AL2854">
        <v>4.2300000000000004</v>
      </c>
      <c r="AM2854">
        <v>1.347</v>
      </c>
      <c r="AN2854">
        <v>4.7039999999999997</v>
      </c>
      <c r="AO2854">
        <v>3.1179999999999999</v>
      </c>
      <c r="AP2854">
        <v>1.0349999999999999</v>
      </c>
      <c r="AQ2854">
        <v>-0.85399999999999998</v>
      </c>
      <c r="AR2854">
        <v>-1.3939999999999999</v>
      </c>
      <c r="AS2854">
        <v>-1.0940000000000001</v>
      </c>
      <c r="AT2854">
        <v>1.2999999999999999E-2</v>
      </c>
      <c r="AU2854">
        <v>1.1379999999999999</v>
      </c>
      <c r="AV2854">
        <v>0.69599999999999995</v>
      </c>
      <c r="AW2854">
        <v>1.1339999999999999</v>
      </c>
      <c r="AX2854">
        <v>1.46</v>
      </c>
      <c r="AY2854">
        <v>1.74</v>
      </c>
      <c r="AZ2854">
        <v>1.74</v>
      </c>
      <c r="BA2854">
        <v>1.66</v>
      </c>
      <c r="BB2854">
        <v>2017</v>
      </c>
    </row>
    <row r="2855" spans="1:54" hidden="1" x14ac:dyDescent="0.2">
      <c r="A2855">
        <v>174</v>
      </c>
      <c r="B2855" t="s">
        <v>498</v>
      </c>
      <c r="C2855" t="s">
        <v>297</v>
      </c>
      <c r="D2855" t="s">
        <v>50</v>
      </c>
      <c r="E2855" t="s">
        <v>293</v>
      </c>
      <c r="F2855" s="3" t="s">
        <v>296</v>
      </c>
      <c r="G2855" t="s">
        <v>295</v>
      </c>
      <c r="I2855" s="3" t="s">
        <v>1143</v>
      </c>
      <c r="J2855">
        <v>6.766</v>
      </c>
      <c r="K2855">
        <v>8.3190000000000008</v>
      </c>
      <c r="L2855">
        <v>9.8719999999999999</v>
      </c>
      <c r="M2855">
        <v>11.869</v>
      </c>
      <c r="N2855">
        <v>13.976000000000001</v>
      </c>
      <c r="O2855">
        <v>17.526</v>
      </c>
      <c r="P2855">
        <v>20.521000000000001</v>
      </c>
      <c r="Q2855">
        <v>23.736999999999998</v>
      </c>
      <c r="R2855">
        <v>27.065000000000001</v>
      </c>
      <c r="S2855">
        <v>31.169</v>
      </c>
      <c r="T2855">
        <v>38.268000000000001</v>
      </c>
      <c r="U2855">
        <v>45.033999999999999</v>
      </c>
      <c r="V2855">
        <v>51.579000000000001</v>
      </c>
      <c r="W2855">
        <v>57.79</v>
      </c>
      <c r="X2855">
        <v>64.001999999999995</v>
      </c>
      <c r="Y2855">
        <v>68.962000000000003</v>
      </c>
      <c r="Z2855">
        <v>73.754999999999995</v>
      </c>
      <c r="AA2855">
        <v>77.105999999999995</v>
      </c>
      <c r="AB2855">
        <v>79.956000000000003</v>
      </c>
      <c r="AC2855">
        <v>81.805000000000007</v>
      </c>
      <c r="AD2855">
        <v>84.807000000000002</v>
      </c>
      <c r="AE2855">
        <v>87.796999999999997</v>
      </c>
      <c r="AF2855">
        <v>90.867999999999995</v>
      </c>
      <c r="AG2855">
        <v>93.683000000000007</v>
      </c>
      <c r="AH2855">
        <v>96.614999999999995</v>
      </c>
      <c r="AI2855">
        <v>100</v>
      </c>
      <c r="AJ2855">
        <v>103.199</v>
      </c>
      <c r="AK2855">
        <v>107.178</v>
      </c>
      <c r="AL2855">
        <v>109.52800000000001</v>
      </c>
      <c r="AM2855">
        <v>112.32</v>
      </c>
      <c r="AN2855">
        <v>118.113</v>
      </c>
      <c r="AO2855">
        <v>120.684</v>
      </c>
      <c r="AP2855">
        <v>121.068</v>
      </c>
      <c r="AQ2855">
        <v>118.869</v>
      </c>
      <c r="AR2855">
        <v>115.85599999999999</v>
      </c>
      <c r="AS2855">
        <v>116.31</v>
      </c>
      <c r="AT2855">
        <v>116.64700000000001</v>
      </c>
      <c r="AU2855">
        <v>117.776</v>
      </c>
      <c r="AV2855">
        <v>118.836</v>
      </c>
      <c r="AW2855">
        <v>120.28</v>
      </c>
      <c r="AX2855">
        <v>122.114</v>
      </c>
      <c r="AY2855">
        <v>124.21</v>
      </c>
      <c r="AZ2855">
        <v>126.34699999999999</v>
      </c>
      <c r="BA2855">
        <v>128.44399999999999</v>
      </c>
      <c r="BB2855">
        <v>2017</v>
      </c>
    </row>
    <row r="2856" spans="1:54" hidden="1" x14ac:dyDescent="0.2">
      <c r="A2856">
        <v>174</v>
      </c>
      <c r="B2856" t="s">
        <v>498</v>
      </c>
      <c r="C2856" t="s">
        <v>294</v>
      </c>
      <c r="D2856" t="s">
        <v>50</v>
      </c>
      <c r="E2856" t="s">
        <v>293</v>
      </c>
      <c r="F2856" t="s">
        <v>292</v>
      </c>
      <c r="G2856" t="s">
        <v>275</v>
      </c>
      <c r="I2856" t="s">
        <v>291</v>
      </c>
      <c r="J2856">
        <v>27.082999999999998</v>
      </c>
      <c r="K2856">
        <v>22.951000000000001</v>
      </c>
      <c r="L2856">
        <v>18.667000000000002</v>
      </c>
      <c r="M2856">
        <v>20.225000000000001</v>
      </c>
      <c r="N2856">
        <v>17.757000000000001</v>
      </c>
      <c r="O2856">
        <v>25.396999999999998</v>
      </c>
      <c r="P2856">
        <v>17.088999999999999</v>
      </c>
      <c r="Q2856">
        <v>15.676</v>
      </c>
      <c r="R2856">
        <v>14.019</v>
      </c>
      <c r="S2856">
        <v>15.164</v>
      </c>
      <c r="T2856">
        <v>22.776</v>
      </c>
      <c r="U2856">
        <v>17.681000000000001</v>
      </c>
      <c r="V2856">
        <v>14.532</v>
      </c>
      <c r="W2856">
        <v>12.042999999999999</v>
      </c>
      <c r="X2856">
        <v>10.749000000000001</v>
      </c>
      <c r="Y2856">
        <v>7.75</v>
      </c>
      <c r="Z2856">
        <v>6.95</v>
      </c>
      <c r="AA2856">
        <v>4.5430000000000001</v>
      </c>
      <c r="AB2856">
        <v>3.6960000000000002</v>
      </c>
      <c r="AC2856">
        <v>2.3130000000000002</v>
      </c>
      <c r="AD2856">
        <v>3.669</v>
      </c>
      <c r="AE2856">
        <v>3.5249999999999999</v>
      </c>
      <c r="AF2856">
        <v>3.4980000000000002</v>
      </c>
      <c r="AG2856">
        <v>3.0979999999999999</v>
      </c>
      <c r="AH2856">
        <v>3.129</v>
      </c>
      <c r="AI2856">
        <v>3.504</v>
      </c>
      <c r="AJ2856">
        <v>3.1989999999999998</v>
      </c>
      <c r="AK2856">
        <v>3.855</v>
      </c>
      <c r="AL2856">
        <v>2.1930000000000001</v>
      </c>
      <c r="AM2856">
        <v>2.5489999999999999</v>
      </c>
      <c r="AN2856">
        <v>5.1580000000000004</v>
      </c>
      <c r="AO2856">
        <v>2.177</v>
      </c>
      <c r="AP2856">
        <v>0.318</v>
      </c>
      <c r="AQ2856">
        <v>-1.8160000000000001</v>
      </c>
      <c r="AR2856">
        <v>-2.5350000000000001</v>
      </c>
      <c r="AS2856">
        <v>0.39200000000000002</v>
      </c>
      <c r="AT2856">
        <v>0.28999999999999998</v>
      </c>
      <c r="AU2856">
        <v>0.96699999999999997</v>
      </c>
      <c r="AV2856">
        <v>0.9</v>
      </c>
      <c r="AW2856">
        <v>1.2150000000000001</v>
      </c>
      <c r="AX2856">
        <v>1.5249999999999999</v>
      </c>
      <c r="AY2856">
        <v>1.716</v>
      </c>
      <c r="AZ2856">
        <v>1.72</v>
      </c>
      <c r="BA2856">
        <v>1.66</v>
      </c>
      <c r="BB2856">
        <v>2017</v>
      </c>
    </row>
    <row r="2857" spans="1:54" hidden="1" x14ac:dyDescent="0.2">
      <c r="A2857">
        <v>174</v>
      </c>
      <c r="B2857" t="s">
        <v>498</v>
      </c>
      <c r="C2857" t="s">
        <v>290</v>
      </c>
      <c r="D2857" t="s">
        <v>50</v>
      </c>
      <c r="E2857" t="s">
        <v>289</v>
      </c>
      <c r="G2857" t="s">
        <v>288</v>
      </c>
      <c r="J2857"/>
      <c r="K2857"/>
      <c r="L2857"/>
      <c r="M2857"/>
      <c r="N2857"/>
      <c r="O2857"/>
      <c r="P2857"/>
      <c r="Q2857"/>
      <c r="R2857"/>
      <c r="S2857"/>
      <c r="T2857"/>
      <c r="U2857"/>
      <c r="V2857"/>
      <c r="W2857"/>
      <c r="X2857"/>
      <c r="Y2857"/>
      <c r="Z2857"/>
      <c r="AA2857"/>
      <c r="AB2857"/>
      <c r="AC2857"/>
      <c r="AD2857"/>
      <c r="AE2857"/>
      <c r="AF2857"/>
      <c r="AG2857"/>
      <c r="AH2857"/>
      <c r="AI2857"/>
      <c r="AJ2857"/>
      <c r="AK2857"/>
      <c r="AL2857"/>
      <c r="AM2857"/>
      <c r="AN2857"/>
      <c r="AO2857"/>
      <c r="AP2857"/>
      <c r="AQ2857"/>
      <c r="AR2857"/>
      <c r="AS2857"/>
      <c r="AT2857"/>
      <c r="AU2857"/>
      <c r="AV2857"/>
      <c r="AW2857"/>
      <c r="AX2857"/>
      <c r="AY2857"/>
      <c r="AZ2857"/>
    </row>
    <row r="2858" spans="1:54" hidden="1" x14ac:dyDescent="0.2">
      <c r="A2858">
        <v>174</v>
      </c>
      <c r="B2858" t="s">
        <v>498</v>
      </c>
      <c r="C2858" t="s">
        <v>287</v>
      </c>
      <c r="D2858" t="s">
        <v>50</v>
      </c>
      <c r="E2858" t="s">
        <v>286</v>
      </c>
      <c r="F2858" s="3" t="s">
        <v>285</v>
      </c>
      <c r="G2858" t="s">
        <v>275</v>
      </c>
      <c r="I2858" s="3" t="s">
        <v>1144</v>
      </c>
      <c r="J2858">
        <v>9.3369999999999997</v>
      </c>
      <c r="K2858">
        <v>6.4580000000000002</v>
      </c>
      <c r="L2858">
        <v>-2.605</v>
      </c>
      <c r="M2858">
        <v>2.5790000000000002</v>
      </c>
      <c r="N2858">
        <v>-2.1259999999999999</v>
      </c>
      <c r="O2858">
        <v>4.431</v>
      </c>
      <c r="P2858">
        <v>13.877000000000001</v>
      </c>
      <c r="Q2858">
        <v>2.141</v>
      </c>
      <c r="R2858">
        <v>7.3360000000000003</v>
      </c>
      <c r="S2858">
        <v>10.473000000000001</v>
      </c>
      <c r="T2858">
        <v>8.3610000000000007</v>
      </c>
      <c r="U2858">
        <v>5.8390000000000004</v>
      </c>
      <c r="V2858">
        <v>1.0760000000000001</v>
      </c>
      <c r="W2858">
        <v>0.629</v>
      </c>
      <c r="X2858">
        <v>1.498</v>
      </c>
      <c r="Y2858">
        <v>8.9390000000000001</v>
      </c>
      <c r="Z2858">
        <v>9.9390000000000001</v>
      </c>
      <c r="AA2858">
        <v>8.4390000000000001</v>
      </c>
      <c r="AB2858">
        <v>18.164000000000001</v>
      </c>
      <c r="AC2858">
        <v>14.487</v>
      </c>
      <c r="AD2858">
        <v>20.181999999999999</v>
      </c>
      <c r="AE2858">
        <v>0.99199999999999999</v>
      </c>
      <c r="AF2858">
        <v>-3.4340000000000002</v>
      </c>
      <c r="AG2858">
        <v>7.3929999999999998</v>
      </c>
      <c r="AH2858">
        <v>4.4180000000000001</v>
      </c>
      <c r="AI2858">
        <v>0.85399999999999998</v>
      </c>
      <c r="AJ2858">
        <v>13.311</v>
      </c>
      <c r="AK2858">
        <v>15.500999999999999</v>
      </c>
      <c r="AL2858">
        <v>1.32</v>
      </c>
      <c r="AM2858">
        <v>-20.353000000000002</v>
      </c>
      <c r="AN2858">
        <v>-3.431</v>
      </c>
      <c r="AO2858">
        <v>-9.4480000000000004</v>
      </c>
      <c r="AP2858">
        <v>-9.0990000000000002</v>
      </c>
      <c r="AQ2858">
        <v>-2.3929999999999998</v>
      </c>
      <c r="AR2858">
        <v>7.6779999999999999</v>
      </c>
      <c r="AS2858">
        <v>0.40400000000000003</v>
      </c>
      <c r="AT2858">
        <v>0.253</v>
      </c>
      <c r="AU2858">
        <v>7.5359999999999996</v>
      </c>
      <c r="AV2858">
        <v>3.8210000000000002</v>
      </c>
      <c r="AW2858">
        <v>3.274</v>
      </c>
      <c r="AX2858">
        <v>3.5840000000000001</v>
      </c>
      <c r="AY2858">
        <v>3.121</v>
      </c>
      <c r="AZ2858">
        <v>3.04</v>
      </c>
      <c r="BA2858">
        <v>2.859</v>
      </c>
      <c r="BB2858">
        <v>2017</v>
      </c>
    </row>
    <row r="2859" spans="1:54" hidden="1" x14ac:dyDescent="0.2">
      <c r="A2859">
        <v>174</v>
      </c>
      <c r="B2859" t="s">
        <v>498</v>
      </c>
      <c r="C2859" t="s">
        <v>284</v>
      </c>
      <c r="D2859" t="s">
        <v>50</v>
      </c>
      <c r="E2859" t="s">
        <v>283</v>
      </c>
      <c r="F2859" s="3" t="s">
        <v>282</v>
      </c>
      <c r="G2859" t="s">
        <v>275</v>
      </c>
      <c r="I2859" s="3" t="s">
        <v>1144</v>
      </c>
      <c r="J2859">
        <v>11.728</v>
      </c>
      <c r="K2859">
        <v>3.6230000000000002</v>
      </c>
      <c r="L2859">
        <v>-2.2909999999999999</v>
      </c>
      <c r="M2859">
        <v>3.2090000000000001</v>
      </c>
      <c r="N2859">
        <v>-2.2839999999999998</v>
      </c>
      <c r="O2859">
        <v>4.0069999999999997</v>
      </c>
      <c r="P2859">
        <v>15.737</v>
      </c>
      <c r="Q2859">
        <v>3.504</v>
      </c>
      <c r="R2859">
        <v>5.03</v>
      </c>
      <c r="S2859">
        <v>10.868</v>
      </c>
      <c r="T2859">
        <v>9.0370000000000008</v>
      </c>
      <c r="U2859">
        <v>6.76</v>
      </c>
      <c r="V2859">
        <v>1.7310000000000001</v>
      </c>
      <c r="W2859">
        <v>0.17</v>
      </c>
      <c r="X2859">
        <v>0.72699999999999998</v>
      </c>
      <c r="Y2859">
        <v>10.98</v>
      </c>
      <c r="Z2859">
        <v>12.452999999999999</v>
      </c>
      <c r="AA2859">
        <v>4.0519999999999996</v>
      </c>
      <c r="AB2859">
        <v>20.254000000000001</v>
      </c>
      <c r="AC2859">
        <v>5.93</v>
      </c>
      <c r="AD2859">
        <v>15.833</v>
      </c>
      <c r="AE2859">
        <v>7.2999999999999995E-2</v>
      </c>
      <c r="AF2859">
        <v>0.72399999999999998</v>
      </c>
      <c r="AG2859">
        <v>10.111000000000001</v>
      </c>
      <c r="AH2859">
        <v>2.9180000000000001</v>
      </c>
      <c r="AI2859">
        <v>1.016</v>
      </c>
      <c r="AJ2859">
        <v>14.182</v>
      </c>
      <c r="AK2859">
        <v>16.434000000000001</v>
      </c>
      <c r="AL2859">
        <v>-0.64100000000000001</v>
      </c>
      <c r="AM2859">
        <v>-21.331</v>
      </c>
      <c r="AN2859">
        <v>-5.819</v>
      </c>
      <c r="AO2859">
        <v>-8.83</v>
      </c>
      <c r="AP2859">
        <v>-8.6159999999999997</v>
      </c>
      <c r="AQ2859">
        <v>-0.47</v>
      </c>
      <c r="AR2859">
        <v>8.0419999999999998</v>
      </c>
      <c r="AS2859">
        <v>3.2919999999999998</v>
      </c>
      <c r="AT2859">
        <v>2.6070000000000002</v>
      </c>
      <c r="AU2859">
        <v>6.782</v>
      </c>
      <c r="AV2859">
        <v>3</v>
      </c>
      <c r="AW2859">
        <v>3</v>
      </c>
      <c r="AX2859">
        <v>3.4</v>
      </c>
      <c r="AY2859">
        <v>3.2</v>
      </c>
      <c r="AZ2859">
        <v>3.04</v>
      </c>
      <c r="BA2859">
        <v>2.859</v>
      </c>
      <c r="BB2859">
        <v>2017</v>
      </c>
    </row>
    <row r="2860" spans="1:54" hidden="1" x14ac:dyDescent="0.2">
      <c r="A2860">
        <v>174</v>
      </c>
      <c r="B2860" t="s">
        <v>498</v>
      </c>
      <c r="C2860" t="s">
        <v>281</v>
      </c>
      <c r="D2860" t="s">
        <v>50</v>
      </c>
      <c r="E2860" t="s">
        <v>280</v>
      </c>
      <c r="F2860" s="3" t="s">
        <v>279</v>
      </c>
      <c r="G2860" t="s">
        <v>275</v>
      </c>
      <c r="I2860" s="3" t="s">
        <v>1144</v>
      </c>
      <c r="J2860">
        <v>11.073</v>
      </c>
      <c r="K2860">
        <v>8.4039999999999999</v>
      </c>
      <c r="L2860">
        <v>-16.460999999999999</v>
      </c>
      <c r="M2860">
        <v>-5.8460000000000001</v>
      </c>
      <c r="N2860">
        <v>10.944000000000001</v>
      </c>
      <c r="O2860">
        <v>1.8320000000000001</v>
      </c>
      <c r="P2860">
        <v>16.847999999999999</v>
      </c>
      <c r="Q2860">
        <v>5.94</v>
      </c>
      <c r="R2860">
        <v>-2.125</v>
      </c>
      <c r="S2860">
        <v>1.9379999999999999</v>
      </c>
      <c r="T2860">
        <v>-3.4649999999999999</v>
      </c>
      <c r="U2860">
        <v>4.1239999999999997</v>
      </c>
      <c r="V2860">
        <v>10.02</v>
      </c>
      <c r="W2860">
        <v>-2.597</v>
      </c>
      <c r="X2860">
        <v>7.3869999999999996</v>
      </c>
      <c r="Y2860">
        <v>3.0009999999999999</v>
      </c>
      <c r="Z2860">
        <v>4.0819999999999999</v>
      </c>
      <c r="AA2860">
        <v>23.103000000000002</v>
      </c>
      <c r="AB2860">
        <v>4.5140000000000002</v>
      </c>
      <c r="AC2860">
        <v>24.443999999999999</v>
      </c>
      <c r="AD2860">
        <v>22.184000000000001</v>
      </c>
      <c r="AE2860">
        <v>0.11899999999999999</v>
      </c>
      <c r="AF2860">
        <v>-7.3230000000000004</v>
      </c>
      <c r="AG2860">
        <v>-0.73599999999999999</v>
      </c>
      <c r="AH2860">
        <v>18.552</v>
      </c>
      <c r="AI2860">
        <v>3.34</v>
      </c>
      <c r="AJ2860">
        <v>5.2119999999999997</v>
      </c>
      <c r="AK2860">
        <v>10.618</v>
      </c>
      <c r="AL2860">
        <v>3.4729999999999999</v>
      </c>
      <c r="AM2860">
        <v>-18.52</v>
      </c>
      <c r="AN2860">
        <v>4.8609999999999998</v>
      </c>
      <c r="AO2860">
        <v>2.8000000000000001E-2</v>
      </c>
      <c r="AP2860">
        <v>1.173</v>
      </c>
      <c r="AQ2860">
        <v>1.512</v>
      </c>
      <c r="AR2860">
        <v>7.7489999999999997</v>
      </c>
      <c r="AS2860">
        <v>3.0910000000000002</v>
      </c>
      <c r="AT2860">
        <v>-1.82</v>
      </c>
      <c r="AU2860">
        <v>6.7679999999999998</v>
      </c>
      <c r="AV2860">
        <v>4.7889999999999997</v>
      </c>
      <c r="AW2860">
        <v>3.956</v>
      </c>
      <c r="AX2860">
        <v>3.9009999999999998</v>
      </c>
      <c r="AY2860">
        <v>3.403</v>
      </c>
      <c r="AZ2860">
        <v>3.331</v>
      </c>
      <c r="BA2860">
        <v>3.105</v>
      </c>
      <c r="BB2860">
        <v>2017</v>
      </c>
    </row>
    <row r="2861" spans="1:54" hidden="1" x14ac:dyDescent="0.2">
      <c r="A2861">
        <v>174</v>
      </c>
      <c r="B2861" t="s">
        <v>498</v>
      </c>
      <c r="C2861" t="s">
        <v>278</v>
      </c>
      <c r="D2861" t="s">
        <v>50</v>
      </c>
      <c r="E2861" t="s">
        <v>277</v>
      </c>
      <c r="F2861" s="3" t="s">
        <v>276</v>
      </c>
      <c r="G2861" t="s">
        <v>275</v>
      </c>
      <c r="I2861" s="3" t="s">
        <v>1144</v>
      </c>
      <c r="J2861">
        <v>21.613</v>
      </c>
      <c r="K2861">
        <v>7.3449999999999998</v>
      </c>
      <c r="L2861">
        <v>-14.984</v>
      </c>
      <c r="M2861">
        <v>-2.4969999999999999</v>
      </c>
      <c r="N2861">
        <v>7.71</v>
      </c>
      <c r="O2861">
        <v>-3.3929999999999998</v>
      </c>
      <c r="P2861">
        <v>22.199000000000002</v>
      </c>
      <c r="Q2861">
        <v>2.3220000000000001</v>
      </c>
      <c r="R2861">
        <v>-8.6660000000000004</v>
      </c>
      <c r="S2861">
        <v>11.141</v>
      </c>
      <c r="T2861">
        <v>-7.2130000000000001</v>
      </c>
      <c r="U2861">
        <v>5.7489999999999997</v>
      </c>
      <c r="V2861">
        <v>11.625999999999999</v>
      </c>
      <c r="W2861">
        <v>-6.8559999999999999</v>
      </c>
      <c r="X2861">
        <v>4.5739999999999998</v>
      </c>
      <c r="Y2861">
        <v>6.57</v>
      </c>
      <c r="Z2861">
        <v>0.86099999999999999</v>
      </c>
      <c r="AA2861">
        <v>10.65</v>
      </c>
      <c r="AB2861">
        <v>2.5939999999999999</v>
      </c>
      <c r="AC2861">
        <v>9.4269999999999996</v>
      </c>
      <c r="AD2861">
        <v>14.205</v>
      </c>
      <c r="AE2861">
        <v>0.95399999999999996</v>
      </c>
      <c r="AF2861">
        <v>-6.9640000000000004</v>
      </c>
      <c r="AG2861">
        <v>-2.0569999999999999</v>
      </c>
      <c r="AH2861">
        <v>11.032999999999999</v>
      </c>
      <c r="AI2861">
        <v>8.3170000000000002</v>
      </c>
      <c r="AJ2861">
        <v>11.156000000000001</v>
      </c>
      <c r="AK2861">
        <v>11.614000000000001</v>
      </c>
      <c r="AL2861">
        <v>1.2999999999999999E-2</v>
      </c>
      <c r="AM2861">
        <v>-13.302</v>
      </c>
      <c r="AN2861">
        <v>7.7220000000000004</v>
      </c>
      <c r="AO2861">
        <v>5.2110000000000003</v>
      </c>
      <c r="AP2861">
        <v>6.5780000000000003</v>
      </c>
      <c r="AQ2861">
        <v>1.597</v>
      </c>
      <c r="AR2861">
        <v>4.12</v>
      </c>
      <c r="AS2861">
        <v>8.2219999999999995</v>
      </c>
      <c r="AT2861">
        <v>3.7210000000000001</v>
      </c>
      <c r="AU2861">
        <v>5.468</v>
      </c>
      <c r="AV2861">
        <v>5</v>
      </c>
      <c r="AW2861">
        <v>3.5</v>
      </c>
      <c r="AX2861">
        <v>3.8</v>
      </c>
      <c r="AY2861">
        <v>3.2</v>
      </c>
      <c r="AZ2861">
        <v>3.331</v>
      </c>
      <c r="BA2861">
        <v>3.105</v>
      </c>
      <c r="BB2861">
        <v>2017</v>
      </c>
    </row>
    <row r="2862" spans="1:54" hidden="1" x14ac:dyDescent="0.2">
      <c r="A2862">
        <v>174</v>
      </c>
      <c r="B2862" t="s">
        <v>498</v>
      </c>
      <c r="C2862" t="s">
        <v>274</v>
      </c>
      <c r="D2862" t="s">
        <v>50</v>
      </c>
      <c r="E2862" t="s">
        <v>273</v>
      </c>
      <c r="F2862" s="3" t="s">
        <v>272</v>
      </c>
      <c r="G2862" t="s">
        <v>271</v>
      </c>
      <c r="I2862" s="3" t="s">
        <v>1145</v>
      </c>
      <c r="J2862">
        <v>2.6629999999999998</v>
      </c>
      <c r="K2862">
        <v>4</v>
      </c>
      <c r="L2862">
        <v>5.8</v>
      </c>
      <c r="M2862">
        <v>7.9</v>
      </c>
      <c r="N2862">
        <v>8.1</v>
      </c>
      <c r="O2862">
        <v>7.8</v>
      </c>
      <c r="P2862">
        <v>7.4</v>
      </c>
      <c r="Q2862">
        <v>7.4</v>
      </c>
      <c r="R2862">
        <v>7.7</v>
      </c>
      <c r="S2862">
        <v>7.5</v>
      </c>
      <c r="T2862">
        <v>7</v>
      </c>
      <c r="U2862">
        <v>7.7</v>
      </c>
      <c r="V2862">
        <v>8.6999999999999993</v>
      </c>
      <c r="W2862">
        <v>9.6999999999999993</v>
      </c>
      <c r="X2862">
        <v>9.6</v>
      </c>
      <c r="Y2862">
        <v>10</v>
      </c>
      <c r="Z2862">
        <v>10.3</v>
      </c>
      <c r="AA2862">
        <v>10.3</v>
      </c>
      <c r="AB2862">
        <v>11.2</v>
      </c>
      <c r="AC2862">
        <v>12.125</v>
      </c>
      <c r="AD2862">
        <v>11.35</v>
      </c>
      <c r="AE2862">
        <v>10.775</v>
      </c>
      <c r="AF2862">
        <v>10.35</v>
      </c>
      <c r="AG2862">
        <v>9.7750000000000004</v>
      </c>
      <c r="AH2862">
        <v>10.6</v>
      </c>
      <c r="AI2862">
        <v>10</v>
      </c>
      <c r="AJ2862">
        <v>9</v>
      </c>
      <c r="AK2862">
        <v>8.4</v>
      </c>
      <c r="AL2862">
        <v>7.75</v>
      </c>
      <c r="AM2862">
        <v>9.6</v>
      </c>
      <c r="AN2862">
        <v>12.725</v>
      </c>
      <c r="AO2862">
        <v>17.850000000000001</v>
      </c>
      <c r="AP2862">
        <v>24.425000000000001</v>
      </c>
      <c r="AQ2862">
        <v>27.475000000000001</v>
      </c>
      <c r="AR2862">
        <v>26.5</v>
      </c>
      <c r="AS2862">
        <v>24.9</v>
      </c>
      <c r="AT2862">
        <v>23.55</v>
      </c>
      <c r="AU2862">
        <v>21.45</v>
      </c>
      <c r="AV2862">
        <v>19.834</v>
      </c>
      <c r="AW2862">
        <v>17.989999999999998</v>
      </c>
      <c r="AX2862">
        <v>16.361999999999998</v>
      </c>
      <c r="AY2862">
        <v>15.15</v>
      </c>
      <c r="AZ2862">
        <v>15</v>
      </c>
      <c r="BA2862">
        <v>14.738</v>
      </c>
      <c r="BB2862">
        <v>2016</v>
      </c>
    </row>
    <row r="2863" spans="1:54" hidden="1" x14ac:dyDescent="0.2">
      <c r="A2863">
        <v>174</v>
      </c>
      <c r="B2863" t="s">
        <v>498</v>
      </c>
      <c r="C2863" t="s">
        <v>270</v>
      </c>
      <c r="D2863" t="s">
        <v>50</v>
      </c>
      <c r="E2863" t="s">
        <v>269</v>
      </c>
      <c r="F2863" s="3" t="s">
        <v>268</v>
      </c>
      <c r="G2863" t="s">
        <v>264</v>
      </c>
      <c r="H2863" t="s">
        <v>263</v>
      </c>
      <c r="I2863" s="3" t="s">
        <v>1145</v>
      </c>
      <c r="J2863">
        <v>3.88</v>
      </c>
      <c r="K2863">
        <v>3.8250000000000002</v>
      </c>
      <c r="L2863">
        <v>3.7570000000000001</v>
      </c>
      <c r="M2863">
        <v>3.7050000000000001</v>
      </c>
      <c r="N2863">
        <v>3.698</v>
      </c>
      <c r="O2863">
        <v>3.7349999999999999</v>
      </c>
      <c r="P2863">
        <v>3.7480000000000002</v>
      </c>
      <c r="Q2863">
        <v>3.7440000000000002</v>
      </c>
      <c r="R2863">
        <v>3.806</v>
      </c>
      <c r="S2863">
        <v>3.8210000000000002</v>
      </c>
      <c r="T2863">
        <v>3.871</v>
      </c>
      <c r="U2863">
        <v>3.78</v>
      </c>
      <c r="V2863">
        <v>3.835</v>
      </c>
      <c r="W2863">
        <v>3.8719999999999999</v>
      </c>
      <c r="X2863">
        <v>3.944</v>
      </c>
      <c r="Y2863">
        <v>4.0620000000000003</v>
      </c>
      <c r="Z2863">
        <v>4.1139999999999999</v>
      </c>
      <c r="AA2863">
        <v>3.7879999999999998</v>
      </c>
      <c r="AB2863">
        <v>4.0179999999999998</v>
      </c>
      <c r="AC2863">
        <v>4.0309999999999997</v>
      </c>
      <c r="AD2863">
        <v>4.0880000000000001</v>
      </c>
      <c r="AE2863">
        <v>4.202</v>
      </c>
      <c r="AF2863">
        <v>4.2649999999999997</v>
      </c>
      <c r="AG2863">
        <v>4.3529999999999998</v>
      </c>
      <c r="AH2863">
        <v>4.3899999999999997</v>
      </c>
      <c r="AI2863">
        <v>4.444</v>
      </c>
      <c r="AJ2863">
        <v>4.5279999999999996</v>
      </c>
      <c r="AK2863">
        <v>4.5640000000000001</v>
      </c>
      <c r="AL2863">
        <v>4.6109999999999998</v>
      </c>
      <c r="AM2863">
        <v>4.556</v>
      </c>
      <c r="AN2863">
        <v>4.3899999999999997</v>
      </c>
      <c r="AO2863">
        <v>4.0540000000000003</v>
      </c>
      <c r="AP2863">
        <v>3.6949999999999998</v>
      </c>
      <c r="AQ2863">
        <v>3.5129999999999999</v>
      </c>
      <c r="AR2863">
        <v>3.536</v>
      </c>
      <c r="AS2863">
        <v>3.6110000000000002</v>
      </c>
      <c r="AT2863">
        <v>3.6739999999999999</v>
      </c>
      <c r="AU2863">
        <v>3.7530000000000001</v>
      </c>
      <c r="AV2863">
        <v>3.827</v>
      </c>
      <c r="AW2863">
        <v>3.9020000000000001</v>
      </c>
      <c r="AX2863" t="s">
        <v>215</v>
      </c>
      <c r="AY2863" t="s">
        <v>215</v>
      </c>
      <c r="AZ2863" t="s">
        <v>215</v>
      </c>
      <c r="BA2863" t="s">
        <v>215</v>
      </c>
      <c r="BB2863">
        <v>2016</v>
      </c>
    </row>
    <row r="2864" spans="1:54" hidden="1" x14ac:dyDescent="0.2">
      <c r="A2864">
        <v>174</v>
      </c>
      <c r="B2864" t="s">
        <v>498</v>
      </c>
      <c r="C2864" t="s">
        <v>267</v>
      </c>
      <c r="D2864" t="s">
        <v>50</v>
      </c>
      <c r="E2864" t="s">
        <v>266</v>
      </c>
      <c r="F2864" s="3" t="s">
        <v>265</v>
      </c>
      <c r="G2864" t="s">
        <v>264</v>
      </c>
      <c r="H2864" t="s">
        <v>263</v>
      </c>
      <c r="I2864" t="s">
        <v>1146</v>
      </c>
      <c r="J2864">
        <v>9.5839999999999996</v>
      </c>
      <c r="K2864">
        <v>9.7010000000000005</v>
      </c>
      <c r="L2864">
        <v>9.7579999999999991</v>
      </c>
      <c r="M2864">
        <v>9.8209999999999997</v>
      </c>
      <c r="N2864">
        <v>9.8719999999999999</v>
      </c>
      <c r="O2864">
        <v>9.92</v>
      </c>
      <c r="P2864">
        <v>9.9489999999999998</v>
      </c>
      <c r="Q2864">
        <v>9.9849999999999994</v>
      </c>
      <c r="R2864">
        <v>10.016</v>
      </c>
      <c r="S2864">
        <v>10.058</v>
      </c>
      <c r="T2864">
        <v>10.121</v>
      </c>
      <c r="U2864">
        <v>10.273</v>
      </c>
      <c r="V2864">
        <v>10.367000000000001</v>
      </c>
      <c r="W2864">
        <v>10.430999999999999</v>
      </c>
      <c r="X2864">
        <v>10.49</v>
      </c>
      <c r="Y2864">
        <v>10.536</v>
      </c>
      <c r="Z2864">
        <v>10.587999999999999</v>
      </c>
      <c r="AA2864">
        <v>10.629</v>
      </c>
      <c r="AB2864">
        <v>10.693</v>
      </c>
      <c r="AC2864">
        <v>10.747999999999999</v>
      </c>
      <c r="AD2864">
        <v>10.776</v>
      </c>
      <c r="AE2864">
        <v>10.836</v>
      </c>
      <c r="AF2864">
        <v>10.888</v>
      </c>
      <c r="AG2864">
        <v>10.916</v>
      </c>
      <c r="AH2864">
        <v>10.94</v>
      </c>
      <c r="AI2864">
        <v>10.97</v>
      </c>
      <c r="AJ2864">
        <v>11.005000000000001</v>
      </c>
      <c r="AK2864">
        <v>11.036</v>
      </c>
      <c r="AL2864">
        <v>11.061</v>
      </c>
      <c r="AM2864">
        <v>11.095000000000001</v>
      </c>
      <c r="AN2864">
        <v>11.119</v>
      </c>
      <c r="AO2864">
        <v>11.122999999999999</v>
      </c>
      <c r="AP2864">
        <v>11.086</v>
      </c>
      <c r="AQ2864">
        <v>11.004</v>
      </c>
      <c r="AR2864">
        <v>10.927</v>
      </c>
      <c r="AS2864">
        <v>10.858000000000001</v>
      </c>
      <c r="AT2864">
        <v>10.784000000000001</v>
      </c>
      <c r="AU2864">
        <v>10.768000000000001</v>
      </c>
      <c r="AV2864">
        <v>10.725</v>
      </c>
      <c r="AW2864">
        <v>10.682</v>
      </c>
      <c r="AX2864">
        <v>10.638999999999999</v>
      </c>
      <c r="AY2864">
        <v>10.576000000000001</v>
      </c>
      <c r="AZ2864">
        <v>10.512</v>
      </c>
      <c r="BA2864">
        <v>10.449</v>
      </c>
      <c r="BB2864">
        <v>2016</v>
      </c>
    </row>
    <row r="2865" spans="1:54" hidden="1" x14ac:dyDescent="0.2">
      <c r="A2865">
        <v>174</v>
      </c>
      <c r="B2865" t="s">
        <v>498</v>
      </c>
      <c r="C2865" t="s">
        <v>262</v>
      </c>
      <c r="D2865" t="s">
        <v>50</v>
      </c>
      <c r="E2865" t="s">
        <v>260</v>
      </c>
      <c r="F2865" t="s">
        <v>259</v>
      </c>
      <c r="G2865" t="s">
        <v>225</v>
      </c>
      <c r="H2865" t="s">
        <v>222</v>
      </c>
      <c r="I2865" t="s">
        <v>1147</v>
      </c>
      <c r="J2865" s="3">
        <v>1.544</v>
      </c>
      <c r="K2865" s="3">
        <v>1.7629999999999999</v>
      </c>
      <c r="L2865" s="3">
        <v>2.4500000000000002</v>
      </c>
      <c r="M2865" s="3">
        <v>3.032</v>
      </c>
      <c r="N2865" s="3">
        <v>3.879</v>
      </c>
      <c r="O2865" s="3">
        <v>4.7160000000000002</v>
      </c>
      <c r="P2865" s="3">
        <v>5.7450000000000001</v>
      </c>
      <c r="Q2865" s="3">
        <v>6.6749999999999998</v>
      </c>
      <c r="R2865" s="3">
        <v>7.5750000000000002</v>
      </c>
      <c r="S2865" s="3">
        <v>8.5169999999999995</v>
      </c>
      <c r="T2865" s="3">
        <v>11.323</v>
      </c>
      <c r="U2865" s="3">
        <v>14.18</v>
      </c>
      <c r="V2865" s="3">
        <v>16.835999999999999</v>
      </c>
      <c r="W2865" s="3">
        <v>19.617000000000001</v>
      </c>
      <c r="X2865" s="3">
        <v>23.289000000000001</v>
      </c>
      <c r="Y2865" s="3">
        <v>33.753</v>
      </c>
      <c r="Z2865" s="3">
        <v>38.045999999999999</v>
      </c>
      <c r="AA2865" s="3">
        <v>43.189</v>
      </c>
      <c r="AB2865" s="3">
        <v>48.703000000000003</v>
      </c>
      <c r="AC2865" s="3">
        <v>53.997999999999998</v>
      </c>
      <c r="AD2865" s="3">
        <v>59.835999999999999</v>
      </c>
      <c r="AE2865" s="3">
        <v>61.668999999999997</v>
      </c>
      <c r="AF2865" s="3">
        <v>65.013000000000005</v>
      </c>
      <c r="AG2865" s="3">
        <v>69.346000000000004</v>
      </c>
      <c r="AH2865" s="3">
        <v>75.135999999999996</v>
      </c>
      <c r="AI2865" s="3">
        <v>78.448999999999998</v>
      </c>
      <c r="AJ2865" s="3">
        <v>85.337999999999994</v>
      </c>
      <c r="AK2865" s="3">
        <v>93.921000000000006</v>
      </c>
      <c r="AL2865" s="3">
        <v>98.415999999999997</v>
      </c>
      <c r="AM2865" s="3">
        <v>92.488</v>
      </c>
      <c r="AN2865" s="3">
        <v>93.307000000000002</v>
      </c>
      <c r="AO2865" s="3">
        <v>90.692999999999998</v>
      </c>
      <c r="AP2865" s="3">
        <v>87.655000000000001</v>
      </c>
      <c r="AQ2865" s="3">
        <v>86.391999999999996</v>
      </c>
      <c r="AR2865" s="3">
        <v>82.498999999999995</v>
      </c>
      <c r="AS2865" s="3">
        <v>84.724000000000004</v>
      </c>
      <c r="AT2865" s="3">
        <v>87.492000000000004</v>
      </c>
      <c r="AU2865" s="3">
        <v>86.805999999999997</v>
      </c>
      <c r="AV2865" s="3">
        <v>89.182000000000002</v>
      </c>
      <c r="AW2865" s="3">
        <v>90.870999999999995</v>
      </c>
      <c r="AX2865" s="3">
        <v>92.706000000000003</v>
      </c>
      <c r="AY2865" s="3">
        <v>93.778999999999996</v>
      </c>
      <c r="AZ2865" s="3">
        <v>95.731999999999999</v>
      </c>
      <c r="BA2865">
        <v>96.147999999999996</v>
      </c>
      <c r="BB2865">
        <v>2016</v>
      </c>
    </row>
    <row r="2866" spans="1:54" hidden="1" x14ac:dyDescent="0.2">
      <c r="A2866">
        <v>174</v>
      </c>
      <c r="B2866" t="s">
        <v>498</v>
      </c>
      <c r="C2866" t="s">
        <v>261</v>
      </c>
      <c r="D2866" t="s">
        <v>50</v>
      </c>
      <c r="E2866" t="s">
        <v>260</v>
      </c>
      <c r="F2866" t="s">
        <v>259</v>
      </c>
      <c r="G2866" t="s">
        <v>217</v>
      </c>
      <c r="I2866" t="s">
        <v>258</v>
      </c>
      <c r="J2866" s="3">
        <v>21.710999999999999</v>
      </c>
      <c r="K2866" s="3">
        <v>20.716999999999999</v>
      </c>
      <c r="L2866" s="3">
        <v>22.885999999999999</v>
      </c>
      <c r="M2866" s="3">
        <v>23.736000000000001</v>
      </c>
      <c r="N2866" s="3">
        <v>24.419</v>
      </c>
      <c r="O2866" s="3">
        <v>24.334</v>
      </c>
      <c r="P2866" s="3">
        <v>24.803999999999998</v>
      </c>
      <c r="Q2866" s="3">
        <v>25.582000000000001</v>
      </c>
      <c r="R2866" s="3">
        <v>23.861000000000001</v>
      </c>
      <c r="S2866" s="3">
        <v>22.573</v>
      </c>
      <c r="T2866" s="3">
        <v>24.864000000000001</v>
      </c>
      <c r="U2866" s="3">
        <v>25.212</v>
      </c>
      <c r="V2866" s="3">
        <v>25.896000000000001</v>
      </c>
      <c r="W2866" s="3">
        <v>26.797000000000001</v>
      </c>
      <c r="X2866" s="3">
        <v>28.052</v>
      </c>
      <c r="Y2866" s="3">
        <v>36.268999999999998</v>
      </c>
      <c r="Z2866" s="3">
        <v>36.924999999999997</v>
      </c>
      <c r="AA2866" s="3">
        <v>37.65</v>
      </c>
      <c r="AB2866" s="3">
        <v>38.881</v>
      </c>
      <c r="AC2866" s="3">
        <v>40.360999999999997</v>
      </c>
      <c r="AD2866" s="3">
        <v>42.363</v>
      </c>
      <c r="AE2866" s="3">
        <v>40.520000000000003</v>
      </c>
      <c r="AF2866" s="3">
        <v>39.773000000000003</v>
      </c>
      <c r="AG2866" s="3">
        <v>38.761000000000003</v>
      </c>
      <c r="AH2866" s="3">
        <v>38.786999999999999</v>
      </c>
      <c r="AI2866" s="3">
        <v>39.374000000000002</v>
      </c>
      <c r="AJ2866" s="3">
        <v>39.170999999999999</v>
      </c>
      <c r="AK2866" s="3">
        <v>40.362000000000002</v>
      </c>
      <c r="AL2866" s="3">
        <v>40.668999999999997</v>
      </c>
      <c r="AM2866" s="3">
        <v>38.936999999999998</v>
      </c>
      <c r="AN2866" s="3">
        <v>41.280999999999999</v>
      </c>
      <c r="AO2866" s="3">
        <v>43.807000000000002</v>
      </c>
      <c r="AP2866" s="3">
        <v>45.844000000000001</v>
      </c>
      <c r="AQ2866" s="3">
        <v>47.822000000000003</v>
      </c>
      <c r="AR2866" s="3">
        <v>46.177999999999997</v>
      </c>
      <c r="AS2866" s="3">
        <v>48.052999999999997</v>
      </c>
      <c r="AT2866" s="3">
        <v>50.225000000000001</v>
      </c>
      <c r="AU2866" s="3">
        <v>48.84</v>
      </c>
      <c r="AV2866" s="3">
        <v>48.755000000000003</v>
      </c>
      <c r="AW2866" s="3">
        <v>48.317</v>
      </c>
      <c r="AX2866" s="3">
        <v>47.783999999999999</v>
      </c>
      <c r="AY2866" s="3">
        <v>46.84</v>
      </c>
      <c r="AZ2866" s="3">
        <v>46.543999999999997</v>
      </c>
      <c r="BA2866">
        <v>45.104999999999997</v>
      </c>
      <c r="BB2866">
        <v>2016</v>
      </c>
    </row>
    <row r="2867" spans="1:54" hidden="1" x14ac:dyDescent="0.2">
      <c r="A2867">
        <v>174</v>
      </c>
      <c r="B2867" t="s">
        <v>498</v>
      </c>
      <c r="C2867" t="s">
        <v>257</v>
      </c>
      <c r="D2867" t="s">
        <v>50</v>
      </c>
      <c r="E2867" t="s">
        <v>255</v>
      </c>
      <c r="F2867" t="s">
        <v>254</v>
      </c>
      <c r="G2867" t="s">
        <v>225</v>
      </c>
      <c r="H2867" t="s">
        <v>222</v>
      </c>
      <c r="I2867" t="s">
        <v>1147</v>
      </c>
      <c r="J2867" s="3">
        <v>1.7190000000000001</v>
      </c>
      <c r="K2867" s="3">
        <v>2.3570000000000002</v>
      </c>
      <c r="L2867" s="3">
        <v>3.03</v>
      </c>
      <c r="M2867" s="3">
        <v>3.8090000000000002</v>
      </c>
      <c r="N2867" s="3">
        <v>5.0060000000000002</v>
      </c>
      <c r="O2867" s="3">
        <v>6.5439999999999996</v>
      </c>
      <c r="P2867" s="3">
        <v>7.7130000000000001</v>
      </c>
      <c r="Q2867" s="3">
        <v>8.7560000000000002</v>
      </c>
      <c r="R2867" s="3">
        <v>10.589</v>
      </c>
      <c r="S2867" s="3">
        <v>12.944000000000001</v>
      </c>
      <c r="T2867" s="3">
        <v>17.29</v>
      </c>
      <c r="U2867" s="3">
        <v>19.518999999999998</v>
      </c>
      <c r="V2867" s="3">
        <v>23.661999999999999</v>
      </c>
      <c r="W2867" s="3">
        <v>27.884</v>
      </c>
      <c r="X2867" s="3">
        <v>30.228999999999999</v>
      </c>
      <c r="Y2867" s="3">
        <v>42.808999999999997</v>
      </c>
      <c r="Z2867" s="3">
        <v>46.451999999999998</v>
      </c>
      <c r="AA2867" s="3">
        <v>50.136000000000003</v>
      </c>
      <c r="AB2867" s="3">
        <v>56.555</v>
      </c>
      <c r="AC2867" s="3">
        <v>61.749000000000002</v>
      </c>
      <c r="AD2867" s="3">
        <v>65.575000000000003</v>
      </c>
      <c r="AE2867" s="3">
        <v>69.988</v>
      </c>
      <c r="AF2867" s="3">
        <v>74.86</v>
      </c>
      <c r="AG2867" s="3">
        <v>83.355000000000004</v>
      </c>
      <c r="AH2867" s="3">
        <v>92.236999999999995</v>
      </c>
      <c r="AI2867" s="3">
        <v>90.778000000000006</v>
      </c>
      <c r="AJ2867" s="3">
        <v>98.292000000000002</v>
      </c>
      <c r="AK2867" s="3">
        <v>109.52800000000001</v>
      </c>
      <c r="AL2867" s="3">
        <v>123.041</v>
      </c>
      <c r="AM2867" s="3">
        <v>128.45400000000001</v>
      </c>
      <c r="AN2867" s="3">
        <v>118.616</v>
      </c>
      <c r="AO2867" s="3">
        <v>111.973</v>
      </c>
      <c r="AP2867" s="3">
        <v>100.24</v>
      </c>
      <c r="AQ2867" s="3">
        <v>92.944000000000003</v>
      </c>
      <c r="AR2867" s="3">
        <v>89.629000000000005</v>
      </c>
      <c r="AS2867" s="3">
        <v>89.781999999999996</v>
      </c>
      <c r="AT2867" s="3">
        <v>86.584000000000003</v>
      </c>
      <c r="AU2867" s="3">
        <v>86.747</v>
      </c>
      <c r="AV2867" s="3">
        <v>89.352000000000004</v>
      </c>
      <c r="AW2867" s="3">
        <v>90.799000000000007</v>
      </c>
      <c r="AX2867" s="3">
        <v>92.558999999999997</v>
      </c>
      <c r="AY2867" s="3">
        <v>93.441000000000003</v>
      </c>
      <c r="AZ2867" s="3">
        <v>95.983999999999995</v>
      </c>
      <c r="BA2867">
        <v>101.20099999999999</v>
      </c>
      <c r="BB2867">
        <v>2016</v>
      </c>
    </row>
    <row r="2868" spans="1:54" hidden="1" x14ac:dyDescent="0.2">
      <c r="A2868">
        <v>174</v>
      </c>
      <c r="B2868" t="s">
        <v>498</v>
      </c>
      <c r="C2868" t="s">
        <v>256</v>
      </c>
      <c r="D2868" t="s">
        <v>50</v>
      </c>
      <c r="E2868" t="s">
        <v>255</v>
      </c>
      <c r="F2868" t="s">
        <v>254</v>
      </c>
      <c r="G2868" t="s">
        <v>217</v>
      </c>
      <c r="I2868" t="s">
        <v>253</v>
      </c>
      <c r="J2868" s="3">
        <v>24.178000000000001</v>
      </c>
      <c r="K2868" s="3">
        <v>27.693999999999999</v>
      </c>
      <c r="L2868" s="3">
        <v>28.303000000000001</v>
      </c>
      <c r="M2868" s="3">
        <v>29.824000000000002</v>
      </c>
      <c r="N2868" s="3">
        <v>31.510999999999999</v>
      </c>
      <c r="O2868" s="3">
        <v>33.762999999999998</v>
      </c>
      <c r="P2868" s="3">
        <v>33.302999999999997</v>
      </c>
      <c r="Q2868" s="3">
        <v>33.56</v>
      </c>
      <c r="R2868" s="3">
        <v>33.353000000000002</v>
      </c>
      <c r="S2868" s="3">
        <v>34.305999999999997</v>
      </c>
      <c r="T2868" s="3">
        <v>37.968000000000004</v>
      </c>
      <c r="U2868" s="3">
        <v>34.706000000000003</v>
      </c>
      <c r="V2868" s="3">
        <v>36.393000000000001</v>
      </c>
      <c r="W2868" s="3">
        <v>38.090000000000003</v>
      </c>
      <c r="X2868" s="3">
        <v>36.411000000000001</v>
      </c>
      <c r="Y2868" s="3">
        <v>46</v>
      </c>
      <c r="Z2868" s="3">
        <v>45.082999999999998</v>
      </c>
      <c r="AA2868" s="3">
        <v>43.706000000000003</v>
      </c>
      <c r="AB2868" s="3">
        <v>45.149000000000001</v>
      </c>
      <c r="AC2868" s="3">
        <v>46.154000000000003</v>
      </c>
      <c r="AD2868" s="3">
        <v>46.426000000000002</v>
      </c>
      <c r="AE2868" s="3">
        <v>45.985999999999997</v>
      </c>
      <c r="AF2868" s="3">
        <v>45.796999999999997</v>
      </c>
      <c r="AG2868" s="3">
        <v>46.591999999999999</v>
      </c>
      <c r="AH2868" s="3">
        <v>47.615000000000002</v>
      </c>
      <c r="AI2868" s="3">
        <v>45.561999999999998</v>
      </c>
      <c r="AJ2868" s="3">
        <v>45.116999999999997</v>
      </c>
      <c r="AK2868" s="3">
        <v>47.069000000000003</v>
      </c>
      <c r="AL2868" s="3">
        <v>50.844999999999999</v>
      </c>
      <c r="AM2868" s="3">
        <v>54.078000000000003</v>
      </c>
      <c r="AN2868" s="3">
        <v>52.478000000000002</v>
      </c>
      <c r="AO2868" s="3">
        <v>54.085999999999999</v>
      </c>
      <c r="AP2868" s="3">
        <v>52.426000000000002</v>
      </c>
      <c r="AQ2868" s="3">
        <v>51.448999999999998</v>
      </c>
      <c r="AR2868" s="3">
        <v>50.167999999999999</v>
      </c>
      <c r="AS2868" s="3">
        <v>50.921999999999997</v>
      </c>
      <c r="AT2868" s="3">
        <v>49.704000000000001</v>
      </c>
      <c r="AU2868" s="3">
        <v>48.807000000000002</v>
      </c>
      <c r="AV2868" s="3">
        <v>48.847000000000001</v>
      </c>
      <c r="AW2868" s="3">
        <v>48.277999999999999</v>
      </c>
      <c r="AX2868" s="3">
        <v>47.707999999999998</v>
      </c>
      <c r="AY2868" s="3">
        <v>46.670999999999999</v>
      </c>
      <c r="AZ2868" s="3">
        <v>46.667000000000002</v>
      </c>
      <c r="BA2868">
        <v>47.475000000000001</v>
      </c>
      <c r="BB2868">
        <v>2016</v>
      </c>
    </row>
    <row r="2869" spans="1:54" hidden="1" x14ac:dyDescent="0.2">
      <c r="A2869">
        <v>174</v>
      </c>
      <c r="B2869" t="s">
        <v>498</v>
      </c>
      <c r="C2869" t="s">
        <v>252</v>
      </c>
      <c r="D2869" t="s">
        <v>50</v>
      </c>
      <c r="E2869" t="s">
        <v>250</v>
      </c>
      <c r="F2869" t="s">
        <v>249</v>
      </c>
      <c r="G2869" t="s">
        <v>225</v>
      </c>
      <c r="H2869" t="s">
        <v>222</v>
      </c>
      <c r="I2869" t="s">
        <v>1147</v>
      </c>
      <c r="J2869" s="3">
        <v>-0.17499999999999999</v>
      </c>
      <c r="K2869" s="3">
        <v>-0.59399999999999997</v>
      </c>
      <c r="L2869" s="3">
        <v>-0.57999999999999996</v>
      </c>
      <c r="M2869" s="3">
        <v>-0.77800000000000002</v>
      </c>
      <c r="N2869" s="3">
        <v>-1.127</v>
      </c>
      <c r="O2869" s="3">
        <v>-1.827</v>
      </c>
      <c r="P2869" s="3">
        <v>-1.9690000000000001</v>
      </c>
      <c r="Q2869" s="3">
        <v>-2.081</v>
      </c>
      <c r="R2869" s="3">
        <v>-3.0139999999999998</v>
      </c>
      <c r="S2869" s="3">
        <v>-4.4269999999999996</v>
      </c>
      <c r="T2869" s="3">
        <v>-5.968</v>
      </c>
      <c r="U2869" s="3">
        <v>-5.34</v>
      </c>
      <c r="V2869" s="3">
        <v>-6.8250000000000002</v>
      </c>
      <c r="W2869" s="3">
        <v>-8.2669999999999995</v>
      </c>
      <c r="X2869" s="3">
        <v>-6.94</v>
      </c>
      <c r="Y2869" s="3">
        <v>-9.0559999999999992</v>
      </c>
      <c r="Z2869" s="3">
        <v>-8.4060000000000006</v>
      </c>
      <c r="AA2869" s="3">
        <v>-6.9470000000000001</v>
      </c>
      <c r="AB2869" s="3">
        <v>-7.8520000000000003</v>
      </c>
      <c r="AC2869" s="3">
        <v>-7.7510000000000003</v>
      </c>
      <c r="AD2869" s="3">
        <v>-5.7389999999999999</v>
      </c>
      <c r="AE2869" s="3">
        <v>-8.3190000000000008</v>
      </c>
      <c r="AF2869" s="3">
        <v>-9.8469999999999995</v>
      </c>
      <c r="AG2869" s="3">
        <v>-14.009</v>
      </c>
      <c r="AH2869" s="3">
        <v>-17.100999999999999</v>
      </c>
      <c r="AI2869" s="3">
        <v>-12.329000000000001</v>
      </c>
      <c r="AJ2869" s="3">
        <v>-12.954000000000001</v>
      </c>
      <c r="AK2869" s="3">
        <v>-15.606999999999999</v>
      </c>
      <c r="AL2869" s="3">
        <v>-24.625</v>
      </c>
      <c r="AM2869" s="3">
        <v>-35.966000000000001</v>
      </c>
      <c r="AN2869" s="3">
        <v>-25.309000000000001</v>
      </c>
      <c r="AO2869" s="3">
        <v>-21.28</v>
      </c>
      <c r="AP2869" s="3">
        <v>-12.585000000000001</v>
      </c>
      <c r="AQ2869" s="3">
        <v>-6.5519999999999996</v>
      </c>
      <c r="AR2869" s="3">
        <v>-7.13</v>
      </c>
      <c r="AS2869" s="3">
        <v>-5.0579999999999998</v>
      </c>
      <c r="AT2869" s="3">
        <v>0.90800000000000003</v>
      </c>
      <c r="AU2869" s="3">
        <v>5.8999999999999997E-2</v>
      </c>
      <c r="AV2869" s="3">
        <v>-0.16900000000000001</v>
      </c>
      <c r="AW2869" s="3">
        <v>7.1999999999999995E-2</v>
      </c>
      <c r="AX2869" s="3">
        <v>0.14699999999999999</v>
      </c>
      <c r="AY2869" s="3">
        <v>0.33700000000000002</v>
      </c>
      <c r="AZ2869" s="3">
        <v>-0.252</v>
      </c>
      <c r="BA2869">
        <v>-5.0529999999999999</v>
      </c>
      <c r="BB2869">
        <v>2016</v>
      </c>
    </row>
    <row r="2870" spans="1:54" hidden="1" x14ac:dyDescent="0.2">
      <c r="A2870">
        <v>174</v>
      </c>
      <c r="B2870" t="s">
        <v>498</v>
      </c>
      <c r="C2870" t="s">
        <v>251</v>
      </c>
      <c r="D2870" t="s">
        <v>50</v>
      </c>
      <c r="E2870" t="s">
        <v>250</v>
      </c>
      <c r="F2870" t="s">
        <v>249</v>
      </c>
      <c r="G2870" t="s">
        <v>217</v>
      </c>
      <c r="I2870" t="s">
        <v>248</v>
      </c>
      <c r="J2870" s="3">
        <v>-2.4660000000000002</v>
      </c>
      <c r="K2870" s="3">
        <v>-6.9770000000000003</v>
      </c>
      <c r="L2870" s="3">
        <v>-5.4169999999999998</v>
      </c>
      <c r="M2870" s="3">
        <v>-6.0880000000000001</v>
      </c>
      <c r="N2870" s="3">
        <v>-7.0919999999999996</v>
      </c>
      <c r="O2870" s="3">
        <v>-9.4280000000000008</v>
      </c>
      <c r="P2870" s="3">
        <v>-8.5</v>
      </c>
      <c r="Q2870" s="3">
        <v>-7.9779999999999998</v>
      </c>
      <c r="R2870" s="3">
        <v>-9.4920000000000009</v>
      </c>
      <c r="S2870" s="3">
        <v>-11.733000000000001</v>
      </c>
      <c r="T2870" s="3">
        <v>-13.103999999999999</v>
      </c>
      <c r="U2870" s="3">
        <v>-9.4939999999999998</v>
      </c>
      <c r="V2870" s="3">
        <v>-10.497999999999999</v>
      </c>
      <c r="W2870" s="3">
        <v>-11.292999999999999</v>
      </c>
      <c r="X2870" s="3">
        <v>-8.359</v>
      </c>
      <c r="Y2870" s="3">
        <v>-9.7309999999999999</v>
      </c>
      <c r="Z2870" s="3">
        <v>-8.1579999999999995</v>
      </c>
      <c r="AA2870" s="3">
        <v>-6.056</v>
      </c>
      <c r="AB2870" s="3">
        <v>-6.2679999999999998</v>
      </c>
      <c r="AC2870" s="3">
        <v>-5.7930000000000001</v>
      </c>
      <c r="AD2870" s="3">
        <v>-4.0629999999999997</v>
      </c>
      <c r="AE2870" s="3">
        <v>-5.4660000000000002</v>
      </c>
      <c r="AF2870" s="3">
        <v>-6.024</v>
      </c>
      <c r="AG2870" s="3">
        <v>-7.83</v>
      </c>
      <c r="AH2870" s="3">
        <v>-8.8279999999999994</v>
      </c>
      <c r="AI2870" s="3">
        <v>-6.1879999999999997</v>
      </c>
      <c r="AJ2870" s="3">
        <v>-5.9459999999999997</v>
      </c>
      <c r="AK2870" s="3">
        <v>-6.7069999999999999</v>
      </c>
      <c r="AL2870" s="3">
        <v>-10.176</v>
      </c>
      <c r="AM2870" s="3">
        <v>-15.141</v>
      </c>
      <c r="AN2870" s="3">
        <v>-11.196999999999999</v>
      </c>
      <c r="AO2870" s="3">
        <v>-10.279</v>
      </c>
      <c r="AP2870" s="3">
        <v>-6.5819999999999999</v>
      </c>
      <c r="AQ2870" s="3">
        <v>-3.6269999999999998</v>
      </c>
      <c r="AR2870" s="3">
        <v>-3.9910000000000001</v>
      </c>
      <c r="AS2870" s="3">
        <v>-2.8690000000000002</v>
      </c>
      <c r="AT2870" s="3">
        <v>0.52100000000000002</v>
      </c>
      <c r="AU2870" s="3">
        <v>3.3000000000000002E-2</v>
      </c>
      <c r="AV2870" s="3">
        <v>-9.2999999999999999E-2</v>
      </c>
      <c r="AW2870" s="3">
        <v>3.7999999999999999E-2</v>
      </c>
      <c r="AX2870" s="3">
        <v>7.5999999999999998E-2</v>
      </c>
      <c r="AY2870" s="3">
        <v>0.16900000000000001</v>
      </c>
      <c r="AZ2870" s="3">
        <v>-0.123</v>
      </c>
      <c r="BA2870">
        <v>-2.37</v>
      </c>
      <c r="BB2870">
        <v>2016</v>
      </c>
    </row>
    <row r="2871" spans="1:54" hidden="1" x14ac:dyDescent="0.2">
      <c r="A2871">
        <v>174</v>
      </c>
      <c r="B2871" t="s">
        <v>498</v>
      </c>
      <c r="C2871" t="s">
        <v>247</v>
      </c>
      <c r="D2871" t="s">
        <v>50</v>
      </c>
      <c r="E2871" t="s">
        <v>245</v>
      </c>
      <c r="F2871" t="s">
        <v>244</v>
      </c>
      <c r="G2871" t="s">
        <v>225</v>
      </c>
      <c r="H2871" t="s">
        <v>222</v>
      </c>
      <c r="I2871" t="s">
        <v>1147</v>
      </c>
      <c r="J2871" s="3" t="s">
        <v>215</v>
      </c>
      <c r="K2871" s="3" t="s">
        <v>215</v>
      </c>
      <c r="L2871" s="3" t="s">
        <v>215</v>
      </c>
      <c r="M2871" s="3" t="s">
        <v>215</v>
      </c>
      <c r="N2871" s="3" t="s">
        <v>215</v>
      </c>
      <c r="O2871" s="3" t="s">
        <v>215</v>
      </c>
      <c r="P2871" s="3" t="s">
        <v>215</v>
      </c>
      <c r="Q2871" s="3" t="s">
        <v>215</v>
      </c>
      <c r="R2871" s="3">
        <v>-3.081</v>
      </c>
      <c r="S2871" s="3">
        <v>-4.8159999999999998</v>
      </c>
      <c r="T2871" s="3">
        <v>-6.3289999999999997</v>
      </c>
      <c r="U2871" s="3">
        <v>-5.9</v>
      </c>
      <c r="V2871" s="3">
        <v>-7.3929999999999998</v>
      </c>
      <c r="W2871" s="3">
        <v>-8.2680000000000007</v>
      </c>
      <c r="X2871" s="3">
        <v>-6.7549999999999999</v>
      </c>
      <c r="Y2871" s="3">
        <v>-8.0779999999999994</v>
      </c>
      <c r="Z2871" s="3">
        <v>-7.298</v>
      </c>
      <c r="AA2871" s="3">
        <v>-6.14</v>
      </c>
      <c r="AB2871" s="3">
        <v>-7.101</v>
      </c>
      <c r="AC2871" s="3">
        <v>-6.6340000000000003</v>
      </c>
      <c r="AD2871" s="3">
        <v>-4.609</v>
      </c>
      <c r="AE2871" s="3">
        <v>-7.423</v>
      </c>
      <c r="AF2871" s="3">
        <v>-9.1430000000000007</v>
      </c>
      <c r="AG2871" s="3">
        <v>-14.97</v>
      </c>
      <c r="AH2871" s="3">
        <v>-19.744</v>
      </c>
      <c r="AI2871" s="3">
        <v>-14.3</v>
      </c>
      <c r="AJ2871" s="3">
        <v>-18.452999999999999</v>
      </c>
      <c r="AK2871" s="3">
        <v>-24.074999999999999</v>
      </c>
      <c r="AL2871" s="3">
        <v>-33.845999999999997</v>
      </c>
      <c r="AM2871" s="3">
        <v>-42.63</v>
      </c>
      <c r="AN2871" s="3">
        <v>-28.956</v>
      </c>
      <c r="AO2871" s="3">
        <v>-18.798999999999999</v>
      </c>
      <c r="AP2871" s="3">
        <v>-4.3380000000000001</v>
      </c>
      <c r="AQ2871" s="3">
        <v>2.6890000000000001</v>
      </c>
      <c r="AR2871" s="3">
        <v>-1.244</v>
      </c>
      <c r="AS2871" s="3">
        <v>-0.59799999999999998</v>
      </c>
      <c r="AT2871" s="3">
        <v>5.0279999999999996</v>
      </c>
      <c r="AU2871" s="3">
        <v>2.5049999999999999</v>
      </c>
      <c r="AV2871" s="3">
        <v>1.7390000000000001</v>
      </c>
      <c r="AW2871" s="3">
        <v>1.4319999999999999</v>
      </c>
      <c r="AX2871" s="3">
        <v>0.74099999999999999</v>
      </c>
      <c r="AY2871" s="3">
        <v>0.35299999999999998</v>
      </c>
      <c r="AZ2871" s="3">
        <v>-0.25</v>
      </c>
      <c r="BA2871">
        <v>-5.7350000000000003</v>
      </c>
      <c r="BB2871">
        <v>2016</v>
      </c>
    </row>
    <row r="2872" spans="1:54" hidden="1" x14ac:dyDescent="0.2">
      <c r="A2872">
        <v>174</v>
      </c>
      <c r="B2872" t="s">
        <v>498</v>
      </c>
      <c r="C2872" t="s">
        <v>246</v>
      </c>
      <c r="D2872" t="s">
        <v>50</v>
      </c>
      <c r="E2872" t="s">
        <v>245</v>
      </c>
      <c r="F2872" t="s">
        <v>244</v>
      </c>
      <c r="G2872" t="s">
        <v>243</v>
      </c>
      <c r="I2872" t="s">
        <v>362</v>
      </c>
      <c r="J2872" s="3" t="s">
        <v>215</v>
      </c>
      <c r="K2872" s="3" t="s">
        <v>215</v>
      </c>
      <c r="L2872" s="3" t="s">
        <v>215</v>
      </c>
      <c r="M2872" s="3" t="s">
        <v>215</v>
      </c>
      <c r="N2872" s="3" t="s">
        <v>215</v>
      </c>
      <c r="O2872" s="3" t="s">
        <v>215</v>
      </c>
      <c r="P2872" s="3" t="s">
        <v>215</v>
      </c>
      <c r="Q2872" s="3" t="s">
        <v>215</v>
      </c>
      <c r="R2872" s="3">
        <v>-9.6389999999999993</v>
      </c>
      <c r="S2872" s="3">
        <v>-13.006</v>
      </c>
      <c r="T2872" s="3">
        <v>-13.973000000000001</v>
      </c>
      <c r="U2872" s="3">
        <v>-10.711</v>
      </c>
      <c r="V2872" s="3">
        <v>-11.494</v>
      </c>
      <c r="W2872" s="3">
        <v>-11.018000000000001</v>
      </c>
      <c r="X2872" s="3">
        <v>-7.9180000000000001</v>
      </c>
      <c r="Y2872" s="3">
        <v>-8.407</v>
      </c>
      <c r="Z2872" s="3">
        <v>-6.8550000000000004</v>
      </c>
      <c r="AA2872" s="3">
        <v>-5.2430000000000003</v>
      </c>
      <c r="AB2872" s="3">
        <v>-5.5750000000000002</v>
      </c>
      <c r="AC2872" s="3">
        <v>-4.8490000000000002</v>
      </c>
      <c r="AD2872" s="3">
        <v>-3.1970000000000001</v>
      </c>
      <c r="AE2872" s="3">
        <v>-4.8010000000000002</v>
      </c>
      <c r="AF2872" s="3">
        <v>-5.5309999999999997</v>
      </c>
      <c r="AG2872" s="3">
        <v>-8.4920000000000009</v>
      </c>
      <c r="AH2872" s="3">
        <v>-10.599</v>
      </c>
      <c r="AI2872" s="3">
        <v>-7.3719999999999999</v>
      </c>
      <c r="AJ2872" s="3">
        <v>-9.0960000000000001</v>
      </c>
      <c r="AK2872" s="3">
        <v>-11.455</v>
      </c>
      <c r="AL2872" s="3">
        <v>-15.547000000000001</v>
      </c>
      <c r="AM2872" s="3">
        <v>-19.387</v>
      </c>
      <c r="AN2872" s="3">
        <v>-13.365</v>
      </c>
      <c r="AO2872" s="3">
        <v>-8.8260000000000005</v>
      </c>
      <c r="AP2872" s="3">
        <v>-2.097</v>
      </c>
      <c r="AQ2872" s="3">
        <v>1.3620000000000001</v>
      </c>
      <c r="AR2872" s="3">
        <v>-0.65300000000000002</v>
      </c>
      <c r="AS2872" s="3">
        <v>-0.32200000000000001</v>
      </c>
      <c r="AT2872" s="3">
        <v>2.746</v>
      </c>
      <c r="AU2872" s="3">
        <v>1.355</v>
      </c>
      <c r="AV2872" s="3">
        <v>0.92600000000000005</v>
      </c>
      <c r="AW2872" s="3">
        <v>0.75</v>
      </c>
      <c r="AX2872" s="3">
        <v>0.379</v>
      </c>
      <c r="AY2872" s="3">
        <v>0.17599999999999999</v>
      </c>
      <c r="AZ2872" s="3">
        <v>-0.122</v>
      </c>
      <c r="BA2872">
        <v>-2.71</v>
      </c>
      <c r="BB2872">
        <v>2016</v>
      </c>
    </row>
    <row r="2873" spans="1:54" hidden="1" x14ac:dyDescent="0.2">
      <c r="A2873">
        <v>174</v>
      </c>
      <c r="B2873" t="s">
        <v>498</v>
      </c>
      <c r="C2873" t="s">
        <v>242</v>
      </c>
      <c r="D2873" t="s">
        <v>50</v>
      </c>
      <c r="E2873" t="s">
        <v>240</v>
      </c>
      <c r="F2873" t="s">
        <v>239</v>
      </c>
      <c r="G2873" t="s">
        <v>225</v>
      </c>
      <c r="H2873" t="s">
        <v>222</v>
      </c>
      <c r="I2873" t="s">
        <v>1147</v>
      </c>
      <c r="J2873" s="3" t="s">
        <v>215</v>
      </c>
      <c r="K2873" s="3" t="s">
        <v>215</v>
      </c>
      <c r="L2873" s="3" t="s">
        <v>215</v>
      </c>
      <c r="M2873" s="3" t="s">
        <v>215</v>
      </c>
      <c r="N2873" s="3" t="s">
        <v>215</v>
      </c>
      <c r="O2873" s="3" t="s">
        <v>215</v>
      </c>
      <c r="P2873" s="3" t="s">
        <v>215</v>
      </c>
      <c r="Q2873" s="3" t="s">
        <v>215</v>
      </c>
      <c r="R2873" s="3">
        <v>-1.371</v>
      </c>
      <c r="S2873" s="3">
        <v>-2.4980000000000002</v>
      </c>
      <c r="T2873" s="3">
        <v>-2.7480000000000002</v>
      </c>
      <c r="U2873" s="3">
        <v>-1.7809999999999999</v>
      </c>
      <c r="V2873" s="3">
        <v>-1.663</v>
      </c>
      <c r="W2873" s="3">
        <v>-1.982</v>
      </c>
      <c r="X2873" s="3">
        <v>0.94899999999999995</v>
      </c>
      <c r="Y2873" s="3">
        <v>0.89700000000000002</v>
      </c>
      <c r="Z2873" s="3">
        <v>2.1629999999999998</v>
      </c>
      <c r="AA2873" s="3">
        <v>2.6080000000000001</v>
      </c>
      <c r="AB2873" s="3">
        <v>1.792</v>
      </c>
      <c r="AC2873" s="3">
        <v>2.3929999999999998</v>
      </c>
      <c r="AD2873" s="3">
        <v>3.94</v>
      </c>
      <c r="AE2873" s="3">
        <v>1.2470000000000001</v>
      </c>
      <c r="AF2873" s="3">
        <v>-0.74399999999999999</v>
      </c>
      <c r="AG2873" s="3">
        <v>-5.2480000000000002</v>
      </c>
      <c r="AH2873" s="3">
        <v>-7.8319999999999999</v>
      </c>
      <c r="AI2873" s="3">
        <v>-2.976</v>
      </c>
      <c r="AJ2873" s="3">
        <v>-3.331</v>
      </c>
      <c r="AK2873" s="3">
        <v>-5.1379999999999999</v>
      </c>
      <c r="AL2873" s="3">
        <v>-12.972</v>
      </c>
      <c r="AM2873" s="3">
        <v>-23.994</v>
      </c>
      <c r="AN2873" s="3">
        <v>-12.07</v>
      </c>
      <c r="AO2873" s="3">
        <v>-6.2039999999999997</v>
      </c>
      <c r="AP2873" s="3">
        <v>-2.8410000000000002</v>
      </c>
      <c r="AQ2873" s="3">
        <v>0.72299999999999998</v>
      </c>
      <c r="AR2873" s="3">
        <v>-3.4000000000000002E-2</v>
      </c>
      <c r="AS2873" s="3">
        <v>1.264</v>
      </c>
      <c r="AT2873" s="3">
        <v>6.5590000000000002</v>
      </c>
      <c r="AU2873" s="3">
        <v>6.6139999999999999</v>
      </c>
      <c r="AV2873" s="3">
        <v>5.2309999999999999</v>
      </c>
      <c r="AW2873" s="3">
        <v>6.5629999999999997</v>
      </c>
      <c r="AX2873" s="3">
        <v>6.7140000000000004</v>
      </c>
      <c r="AY2873" s="3">
        <v>7.0659999999999998</v>
      </c>
      <c r="AZ2873" s="3">
        <v>7.1870000000000003</v>
      </c>
      <c r="BA2873">
        <v>3.2120000000000002</v>
      </c>
      <c r="BB2873">
        <v>2016</v>
      </c>
    </row>
    <row r="2874" spans="1:54" hidden="1" x14ac:dyDescent="0.2">
      <c r="A2874">
        <v>174</v>
      </c>
      <c r="B2874" t="s">
        <v>498</v>
      </c>
      <c r="C2874" t="s">
        <v>241</v>
      </c>
      <c r="D2874" t="s">
        <v>50</v>
      </c>
      <c r="E2874" t="s">
        <v>240</v>
      </c>
      <c r="F2874" t="s">
        <v>239</v>
      </c>
      <c r="G2874" t="s">
        <v>217</v>
      </c>
      <c r="I2874" t="s">
        <v>238</v>
      </c>
      <c r="J2874" s="3" t="s">
        <v>215</v>
      </c>
      <c r="K2874" s="3" t="s">
        <v>215</v>
      </c>
      <c r="L2874" s="3" t="s">
        <v>215</v>
      </c>
      <c r="M2874" s="3" t="s">
        <v>215</v>
      </c>
      <c r="N2874" s="3" t="s">
        <v>215</v>
      </c>
      <c r="O2874" s="3" t="s">
        <v>215</v>
      </c>
      <c r="P2874" s="3" t="s">
        <v>215</v>
      </c>
      <c r="Q2874" s="3" t="s">
        <v>215</v>
      </c>
      <c r="R2874" s="3">
        <v>-4.3170000000000002</v>
      </c>
      <c r="S2874" s="3">
        <v>-6.6210000000000004</v>
      </c>
      <c r="T2874" s="3">
        <v>-6.0339999999999998</v>
      </c>
      <c r="U2874" s="3">
        <v>-3.1669999999999998</v>
      </c>
      <c r="V2874" s="3">
        <v>-2.5569999999999999</v>
      </c>
      <c r="W2874" s="3">
        <v>-2.7080000000000002</v>
      </c>
      <c r="X2874" s="3">
        <v>1.143</v>
      </c>
      <c r="Y2874" s="3">
        <v>0.96399999999999997</v>
      </c>
      <c r="Z2874" s="3">
        <v>2.0990000000000002</v>
      </c>
      <c r="AA2874" s="3">
        <v>2.274</v>
      </c>
      <c r="AB2874" s="3">
        <v>1.431</v>
      </c>
      <c r="AC2874" s="3">
        <v>1.7889999999999999</v>
      </c>
      <c r="AD2874" s="3">
        <v>2.7890000000000001</v>
      </c>
      <c r="AE2874" s="3">
        <v>0.81899999999999995</v>
      </c>
      <c r="AF2874" s="3">
        <v>-0.45500000000000002</v>
      </c>
      <c r="AG2874" s="3">
        <v>-2.9329999999999998</v>
      </c>
      <c r="AH2874" s="3">
        <v>-4.0430000000000001</v>
      </c>
      <c r="AI2874" s="3">
        <v>-1.494</v>
      </c>
      <c r="AJ2874" s="3">
        <v>-1.5289999999999999</v>
      </c>
      <c r="AK2874" s="3">
        <v>-2.2080000000000002</v>
      </c>
      <c r="AL2874" s="3">
        <v>-5.3609999999999998</v>
      </c>
      <c r="AM2874" s="3">
        <v>-10.101000000000001</v>
      </c>
      <c r="AN2874" s="3">
        <v>-5.34</v>
      </c>
      <c r="AO2874" s="3">
        <v>-2.9969999999999999</v>
      </c>
      <c r="AP2874" s="3">
        <v>-1.486</v>
      </c>
      <c r="AQ2874" s="3">
        <v>0.4</v>
      </c>
      <c r="AR2874" s="3">
        <v>-1.9E-2</v>
      </c>
      <c r="AS2874" s="3">
        <v>0.71699999999999997</v>
      </c>
      <c r="AT2874" s="3">
        <v>3.7650000000000001</v>
      </c>
      <c r="AU2874" s="3">
        <v>3.7210000000000001</v>
      </c>
      <c r="AV2874" s="3">
        <v>2.86</v>
      </c>
      <c r="AW2874" s="3">
        <v>3.49</v>
      </c>
      <c r="AX2874" s="3">
        <v>3.4609999999999999</v>
      </c>
      <c r="AY2874" s="3">
        <v>3.5289999999999999</v>
      </c>
      <c r="AZ2874" s="3">
        <v>3.4940000000000002</v>
      </c>
      <c r="BA2874">
        <v>1.5069999999999999</v>
      </c>
      <c r="BB2874">
        <v>2016</v>
      </c>
    </row>
    <row r="2875" spans="1:54" hidden="1" x14ac:dyDescent="0.2">
      <c r="A2875">
        <v>174</v>
      </c>
      <c r="B2875" t="s">
        <v>498</v>
      </c>
      <c r="C2875" t="s">
        <v>237</v>
      </c>
      <c r="D2875" t="s">
        <v>50</v>
      </c>
      <c r="E2875" t="s">
        <v>235</v>
      </c>
      <c r="F2875" t="s">
        <v>234</v>
      </c>
      <c r="G2875" t="s">
        <v>225</v>
      </c>
      <c r="H2875" t="s">
        <v>222</v>
      </c>
    </row>
    <row r="2876" spans="1:54" hidden="1" x14ac:dyDescent="0.2">
      <c r="A2876">
        <v>174</v>
      </c>
      <c r="B2876" t="s">
        <v>498</v>
      </c>
      <c r="C2876" t="s">
        <v>236</v>
      </c>
      <c r="D2876" t="s">
        <v>50</v>
      </c>
      <c r="E2876" t="s">
        <v>235</v>
      </c>
      <c r="F2876" t="s">
        <v>234</v>
      </c>
      <c r="G2876" t="s">
        <v>217</v>
      </c>
    </row>
    <row r="2877" spans="1:54" hidden="1" x14ac:dyDescent="0.2">
      <c r="A2877">
        <v>174</v>
      </c>
      <c r="B2877" t="s">
        <v>498</v>
      </c>
      <c r="C2877" t="s">
        <v>233</v>
      </c>
      <c r="D2877" t="s">
        <v>50</v>
      </c>
      <c r="E2877" t="s">
        <v>231</v>
      </c>
      <c r="F2877" t="s">
        <v>230</v>
      </c>
      <c r="G2877" t="s">
        <v>225</v>
      </c>
      <c r="H2877" t="s">
        <v>222</v>
      </c>
      <c r="I2877" t="s">
        <v>1147</v>
      </c>
      <c r="J2877" s="3">
        <v>1.6020000000000001</v>
      </c>
      <c r="K2877" s="3">
        <v>2.2709999999999999</v>
      </c>
      <c r="L2877" s="3">
        <v>3.1379999999999999</v>
      </c>
      <c r="M2877" s="3">
        <v>4.29</v>
      </c>
      <c r="N2877" s="3">
        <v>6.3639999999999999</v>
      </c>
      <c r="O2877" s="3">
        <v>9.0359999999999996</v>
      </c>
      <c r="P2877" s="3">
        <v>10.917999999999999</v>
      </c>
      <c r="Q2877" s="3">
        <v>13.675000000000001</v>
      </c>
      <c r="R2877" s="3">
        <v>18.117999999999999</v>
      </c>
      <c r="S2877" s="3">
        <v>22.571000000000002</v>
      </c>
      <c r="T2877" s="3">
        <v>33.314</v>
      </c>
      <c r="U2877" s="3">
        <v>42.002000000000002</v>
      </c>
      <c r="V2877" s="3">
        <v>51.991999999999997</v>
      </c>
      <c r="W2877" s="3">
        <v>73.418000000000006</v>
      </c>
      <c r="X2877" s="3">
        <v>81.605999999999995</v>
      </c>
      <c r="Y2877" s="3">
        <v>92.123999999999995</v>
      </c>
      <c r="Z2877" s="3">
        <v>104.413</v>
      </c>
      <c r="AA2877" s="3">
        <v>114.083</v>
      </c>
      <c r="AB2877" s="3">
        <v>122.03700000000001</v>
      </c>
      <c r="AC2877" s="3">
        <v>132.32599999999999</v>
      </c>
      <c r="AD2877" s="3">
        <v>148.21700000000001</v>
      </c>
      <c r="AE2877" s="3">
        <v>162.971</v>
      </c>
      <c r="AF2877" s="3">
        <v>171.41</v>
      </c>
      <c r="AG2877" s="3">
        <v>181.51</v>
      </c>
      <c r="AH2877" s="3">
        <v>199.27600000000001</v>
      </c>
      <c r="AI2877" s="3">
        <v>213.97</v>
      </c>
      <c r="AJ2877" s="3">
        <v>225.648</v>
      </c>
      <c r="AK2877" s="3">
        <v>239.91499999999999</v>
      </c>
      <c r="AL2877" s="3">
        <v>264.77499999999998</v>
      </c>
      <c r="AM2877" s="3">
        <v>301.06200000000001</v>
      </c>
      <c r="AN2877" s="3">
        <v>330.57</v>
      </c>
      <c r="AO2877" s="3">
        <v>356.28899999999999</v>
      </c>
      <c r="AP2877" s="3">
        <v>305.13499999999999</v>
      </c>
      <c r="AQ2877" s="3">
        <v>321.46600000000001</v>
      </c>
      <c r="AR2877" s="3">
        <v>321.959</v>
      </c>
      <c r="AS2877" s="3">
        <v>315.209</v>
      </c>
      <c r="AT2877" s="3">
        <v>319.57299999999998</v>
      </c>
      <c r="AU2877" s="3">
        <v>323.31</v>
      </c>
      <c r="AV2877" s="3">
        <v>349.87200000000001</v>
      </c>
      <c r="AW2877" s="3">
        <v>341.88600000000002</v>
      </c>
      <c r="AX2877" s="3">
        <v>343.46699999999998</v>
      </c>
      <c r="AY2877" s="3">
        <v>344.73399999999998</v>
      </c>
      <c r="AZ2877" s="3">
        <v>346.98700000000002</v>
      </c>
      <c r="BA2877">
        <v>351.93200000000002</v>
      </c>
      <c r="BB2877">
        <v>2016</v>
      </c>
    </row>
    <row r="2878" spans="1:54" hidden="1" x14ac:dyDescent="0.2">
      <c r="A2878">
        <v>174</v>
      </c>
      <c r="B2878" t="s">
        <v>498</v>
      </c>
      <c r="C2878" t="s">
        <v>232</v>
      </c>
      <c r="D2878" t="s">
        <v>50</v>
      </c>
      <c r="E2878" t="s">
        <v>231</v>
      </c>
      <c r="F2878" t="s">
        <v>230</v>
      </c>
      <c r="G2878" t="s">
        <v>217</v>
      </c>
      <c r="I2878" t="s">
        <v>229</v>
      </c>
      <c r="J2878" s="3">
        <v>22.526</v>
      </c>
      <c r="K2878" s="3">
        <v>26.681000000000001</v>
      </c>
      <c r="L2878" s="3">
        <v>29.31</v>
      </c>
      <c r="M2878" s="3">
        <v>33.591000000000001</v>
      </c>
      <c r="N2878" s="3">
        <v>40.061</v>
      </c>
      <c r="O2878" s="3">
        <v>46.621000000000002</v>
      </c>
      <c r="P2878" s="3">
        <v>47.142000000000003</v>
      </c>
      <c r="Q2878" s="3">
        <v>52.412999999999997</v>
      </c>
      <c r="R2878" s="3">
        <v>57.069000000000003</v>
      </c>
      <c r="S2878" s="3">
        <v>59.820999999999998</v>
      </c>
      <c r="T2878" s="3">
        <v>73.155000000000001</v>
      </c>
      <c r="U2878" s="3">
        <v>74.683000000000007</v>
      </c>
      <c r="V2878" s="3">
        <v>79.968000000000004</v>
      </c>
      <c r="W2878" s="3">
        <v>100.288</v>
      </c>
      <c r="X2878" s="3">
        <v>98.296000000000006</v>
      </c>
      <c r="Y2878" s="3">
        <v>98.99</v>
      </c>
      <c r="Z2878" s="3">
        <v>101.33499999999999</v>
      </c>
      <c r="AA2878" s="3">
        <v>99.451999999999998</v>
      </c>
      <c r="AB2878" s="3">
        <v>97.424999999999997</v>
      </c>
      <c r="AC2878" s="3">
        <v>98.906000000000006</v>
      </c>
      <c r="AD2878" s="3">
        <v>104.935</v>
      </c>
      <c r="AE2878" s="3">
        <v>107.081</v>
      </c>
      <c r="AF2878" s="3">
        <v>104.863</v>
      </c>
      <c r="AG2878" s="3">
        <v>101.456</v>
      </c>
      <c r="AH2878" s="3">
        <v>102.87</v>
      </c>
      <c r="AI2878" s="3">
        <v>107.392</v>
      </c>
      <c r="AJ2878" s="3">
        <v>103.574</v>
      </c>
      <c r="AK2878" s="3">
        <v>103.10299999999999</v>
      </c>
      <c r="AL2878" s="3">
        <v>109.416</v>
      </c>
      <c r="AM2878" s="3">
        <v>126.745</v>
      </c>
      <c r="AN2878" s="3">
        <v>146.25</v>
      </c>
      <c r="AO2878" s="3">
        <v>172.096</v>
      </c>
      <c r="AP2878" s="3">
        <v>159.58600000000001</v>
      </c>
      <c r="AQ2878" s="3">
        <v>177.946</v>
      </c>
      <c r="AR2878" s="3">
        <v>180.21199999999999</v>
      </c>
      <c r="AS2878" s="3">
        <v>178.779</v>
      </c>
      <c r="AT2878" s="3">
        <v>183.453</v>
      </c>
      <c r="AU2878" s="3">
        <v>181.90600000000001</v>
      </c>
      <c r="AV2878" s="3">
        <v>191.27099999999999</v>
      </c>
      <c r="AW2878" s="3">
        <v>181.78200000000001</v>
      </c>
      <c r="AX2878" s="3">
        <v>177.036</v>
      </c>
      <c r="AY2878" s="3">
        <v>172.185</v>
      </c>
      <c r="AZ2878" s="3">
        <v>168.70400000000001</v>
      </c>
      <c r="BA2878">
        <v>165.09700000000001</v>
      </c>
      <c r="BB2878">
        <v>2016</v>
      </c>
    </row>
    <row r="2879" spans="1:54" hidden="1" x14ac:dyDescent="0.2">
      <c r="A2879">
        <v>174</v>
      </c>
      <c r="B2879" t="s">
        <v>498</v>
      </c>
      <c r="C2879" t="s">
        <v>228</v>
      </c>
      <c r="D2879" t="s">
        <v>50</v>
      </c>
      <c r="E2879" t="s">
        <v>227</v>
      </c>
      <c r="F2879" t="s">
        <v>226</v>
      </c>
      <c r="G2879" t="s">
        <v>225</v>
      </c>
      <c r="H2879" t="s">
        <v>222</v>
      </c>
      <c r="I2879" t="s">
        <v>1147</v>
      </c>
      <c r="J2879" s="3">
        <v>7.11</v>
      </c>
      <c r="K2879" s="3">
        <v>8.5109999999999992</v>
      </c>
      <c r="L2879" s="3">
        <v>10.705</v>
      </c>
      <c r="M2879" s="3">
        <v>12.773</v>
      </c>
      <c r="N2879" s="3">
        <v>15.885</v>
      </c>
      <c r="O2879" s="3">
        <v>19.382000000000001</v>
      </c>
      <c r="P2879" s="3">
        <v>23.161000000000001</v>
      </c>
      <c r="Q2879" s="3">
        <v>26.091000000000001</v>
      </c>
      <c r="R2879" s="3">
        <v>31.747</v>
      </c>
      <c r="S2879" s="3">
        <v>37.731000000000002</v>
      </c>
      <c r="T2879" s="3">
        <v>45.539000000000001</v>
      </c>
      <c r="U2879" s="3">
        <v>56.241</v>
      </c>
      <c r="V2879" s="3">
        <v>65.016000000000005</v>
      </c>
      <c r="W2879" s="3">
        <v>73.206999999999994</v>
      </c>
      <c r="X2879" s="3">
        <v>83.021000000000001</v>
      </c>
      <c r="Y2879" s="3">
        <v>93.063999999999993</v>
      </c>
      <c r="Z2879" s="3">
        <v>103.03700000000001</v>
      </c>
      <c r="AA2879" s="3">
        <v>114.712</v>
      </c>
      <c r="AB2879" s="3">
        <v>125.26300000000001</v>
      </c>
      <c r="AC2879" s="3">
        <v>133.78899999999999</v>
      </c>
      <c r="AD2879" s="3">
        <v>141.24700000000001</v>
      </c>
      <c r="AE2879" s="3">
        <v>152.19399999999999</v>
      </c>
      <c r="AF2879" s="3">
        <v>163.46100000000001</v>
      </c>
      <c r="AG2879" s="3">
        <v>178.905</v>
      </c>
      <c r="AH2879" s="3">
        <v>193.71600000000001</v>
      </c>
      <c r="AI2879" s="3">
        <v>199.24199999999999</v>
      </c>
      <c r="AJ2879" s="3">
        <v>217.86199999999999</v>
      </c>
      <c r="AK2879" s="3">
        <v>232.69499999999999</v>
      </c>
      <c r="AL2879" s="3">
        <v>241.99</v>
      </c>
      <c r="AM2879" s="3">
        <v>237.53399999999999</v>
      </c>
      <c r="AN2879" s="3">
        <v>226.03100000000001</v>
      </c>
      <c r="AO2879" s="3">
        <v>207.029</v>
      </c>
      <c r="AP2879" s="3">
        <v>191.20400000000001</v>
      </c>
      <c r="AQ2879" s="3">
        <v>180.654</v>
      </c>
      <c r="AR2879" s="3">
        <v>178.65600000000001</v>
      </c>
      <c r="AS2879" s="3">
        <v>176.31200000000001</v>
      </c>
      <c r="AT2879" s="3">
        <v>174.19900000000001</v>
      </c>
      <c r="AU2879" s="3">
        <v>177.73500000000001</v>
      </c>
      <c r="AV2879" s="3">
        <v>182.92</v>
      </c>
      <c r="AW2879" s="3">
        <v>188.07499999999999</v>
      </c>
      <c r="AX2879" s="3">
        <v>194.01</v>
      </c>
      <c r="AY2879" s="3">
        <v>200.21199999999999</v>
      </c>
      <c r="AZ2879" s="3">
        <v>205.678</v>
      </c>
      <c r="BA2879">
        <v>213.166</v>
      </c>
      <c r="BB2879">
        <v>2016</v>
      </c>
    </row>
    <row r="2880" spans="1:54" hidden="1" x14ac:dyDescent="0.2">
      <c r="A2880">
        <v>174</v>
      </c>
      <c r="B2880" t="s">
        <v>498</v>
      </c>
      <c r="C2880" t="s">
        <v>224</v>
      </c>
      <c r="D2880" t="s">
        <v>50</v>
      </c>
      <c r="E2880" t="s">
        <v>219</v>
      </c>
      <c r="F2880" t="s">
        <v>218</v>
      </c>
      <c r="G2880" t="s">
        <v>223</v>
      </c>
      <c r="H2880" t="s">
        <v>222</v>
      </c>
      <c r="I2880" t="s">
        <v>1148</v>
      </c>
      <c r="J2880" s="3">
        <v>-2.1920000000000002</v>
      </c>
      <c r="K2880" s="3">
        <v>-2.3919999999999999</v>
      </c>
      <c r="L2880" s="3">
        <v>-1.889</v>
      </c>
      <c r="M2880" s="3">
        <v>-1.8779999999999999</v>
      </c>
      <c r="N2880" s="3">
        <v>-2.1320000000000001</v>
      </c>
      <c r="O2880" s="3">
        <v>-3.2759999999999998</v>
      </c>
      <c r="P2880" s="3">
        <v>-1.6759999999999999</v>
      </c>
      <c r="Q2880" s="3">
        <v>-1.2230000000000001</v>
      </c>
      <c r="R2880" s="3">
        <v>-0.95799999999999996</v>
      </c>
      <c r="S2880" s="3">
        <v>-2.5609999999999999</v>
      </c>
      <c r="T2880" s="3">
        <v>-3.5369999999999999</v>
      </c>
      <c r="U2880" s="3">
        <v>-1.573</v>
      </c>
      <c r="V2880" s="3">
        <v>-2.1440000000000001</v>
      </c>
      <c r="W2880" s="3">
        <v>-0.747</v>
      </c>
      <c r="X2880" s="3">
        <v>-0.14599999999999999</v>
      </c>
      <c r="Y2880" s="3">
        <v>-3.214</v>
      </c>
      <c r="Z2880" s="3">
        <v>-5.0940000000000003</v>
      </c>
      <c r="AA2880" s="3">
        <v>-5.3310000000000004</v>
      </c>
      <c r="AB2880" s="3">
        <v>-3.7949999999999999</v>
      </c>
      <c r="AC2880" s="3">
        <v>-5.3470000000000004</v>
      </c>
      <c r="AD2880" s="3">
        <v>-7.8360000000000003</v>
      </c>
      <c r="AE2880" s="3">
        <v>-7.3170000000000002</v>
      </c>
      <c r="AF2880" s="3">
        <v>-10.542</v>
      </c>
      <c r="AG2880" s="3">
        <v>-17.091999999999999</v>
      </c>
      <c r="AH2880" s="3">
        <v>-18.564</v>
      </c>
      <c r="AI2880" s="3">
        <v>-22.013999999999999</v>
      </c>
      <c r="AJ2880" s="3">
        <v>-31.420999999999999</v>
      </c>
      <c r="AK2880" s="3">
        <v>-48.442</v>
      </c>
      <c r="AL2880" s="3">
        <v>-53.814999999999998</v>
      </c>
      <c r="AM2880" s="3">
        <v>-40.841000000000001</v>
      </c>
      <c r="AN2880" s="3">
        <v>-34.143999999999998</v>
      </c>
      <c r="AO2880" s="3">
        <v>-28.823</v>
      </c>
      <c r="AP2880" s="3">
        <v>-9.4169999999999998</v>
      </c>
      <c r="AQ2880" s="3">
        <v>-4.8979999999999997</v>
      </c>
      <c r="AR2880" s="3">
        <v>-3.871</v>
      </c>
      <c r="AS2880" s="3">
        <v>-0.44900000000000001</v>
      </c>
      <c r="AT2880" s="3">
        <v>-2.0720000000000001</v>
      </c>
      <c r="AU2880" s="3">
        <v>-1.641</v>
      </c>
      <c r="AV2880" s="3">
        <v>-1.728</v>
      </c>
      <c r="AW2880" s="3">
        <v>-1.395</v>
      </c>
      <c r="AX2880" s="3">
        <v>-0.874</v>
      </c>
      <c r="AY2880" s="3">
        <v>-0.622</v>
      </c>
      <c r="AZ2880" s="3">
        <v>-0.312</v>
      </c>
      <c r="BA2880">
        <v>4.1000000000000002E-2</v>
      </c>
      <c r="BB2880">
        <v>2017</v>
      </c>
    </row>
    <row r="2881" spans="1:54" hidden="1" x14ac:dyDescent="0.2">
      <c r="A2881">
        <v>174</v>
      </c>
      <c r="B2881" t="s">
        <v>498</v>
      </c>
      <c r="C2881" t="s">
        <v>220</v>
      </c>
      <c r="D2881" t="s">
        <v>50</v>
      </c>
      <c r="E2881" t="s">
        <v>219</v>
      </c>
      <c r="F2881" t="s">
        <v>218</v>
      </c>
      <c r="G2881" t="s">
        <v>217</v>
      </c>
      <c r="I2881" t="s">
        <v>216</v>
      </c>
      <c r="J2881" s="3">
        <v>-3.8450000000000002</v>
      </c>
      <c r="K2881" s="3">
        <v>-4.5469999999999997</v>
      </c>
      <c r="L2881" s="3">
        <v>-3.4420000000000002</v>
      </c>
      <c r="M2881" s="3">
        <v>-3.786</v>
      </c>
      <c r="N2881" s="3">
        <v>-4.4109999999999996</v>
      </c>
      <c r="O2881" s="3">
        <v>-6.8339999999999996</v>
      </c>
      <c r="P2881" s="3">
        <v>-2.9710000000000001</v>
      </c>
      <c r="Q2881" s="3">
        <v>-1.8620000000000001</v>
      </c>
      <c r="R2881" s="3">
        <v>-1.2529999999999999</v>
      </c>
      <c r="S2881" s="3">
        <v>-3.2320000000000002</v>
      </c>
      <c r="T2881" s="3">
        <v>-3.6110000000000002</v>
      </c>
      <c r="U2881" s="3">
        <v>-1.49</v>
      </c>
      <c r="V2881" s="3">
        <v>-1.84</v>
      </c>
      <c r="W2881" s="3">
        <v>-0.68500000000000005</v>
      </c>
      <c r="X2881" s="3">
        <v>-0.125</v>
      </c>
      <c r="Y2881" s="3">
        <v>-2.347</v>
      </c>
      <c r="Z2881" s="3">
        <v>-3.492</v>
      </c>
      <c r="AA2881" s="3">
        <v>-3.72</v>
      </c>
      <c r="AB2881" s="3">
        <v>-2.6240000000000001</v>
      </c>
      <c r="AC2881" s="3">
        <v>-3.5790000000000002</v>
      </c>
      <c r="AD2881" s="3">
        <v>-5.9269999999999996</v>
      </c>
      <c r="AE2881" s="3">
        <v>-5.3689999999999998</v>
      </c>
      <c r="AF2881" s="3">
        <v>-6.8319999999999999</v>
      </c>
      <c r="AG2881" s="3">
        <v>-8.4499999999999993</v>
      </c>
      <c r="AH2881" s="3">
        <v>-7.71</v>
      </c>
      <c r="AI2881" s="3">
        <v>-8.8699999999999992</v>
      </c>
      <c r="AJ2881" s="3">
        <v>-11.486000000000001</v>
      </c>
      <c r="AK2881" s="3">
        <v>-15.188000000000001</v>
      </c>
      <c r="AL2881" s="3">
        <v>-15.111000000000001</v>
      </c>
      <c r="AM2881" s="3">
        <v>-12.345000000000001</v>
      </c>
      <c r="AN2881" s="3">
        <v>-11.384</v>
      </c>
      <c r="AO2881" s="3">
        <v>-10.006</v>
      </c>
      <c r="AP2881" s="3">
        <v>-3.831</v>
      </c>
      <c r="AQ2881" s="3">
        <v>-2.0409999999999999</v>
      </c>
      <c r="AR2881" s="3">
        <v>-1.63</v>
      </c>
      <c r="AS2881" s="3">
        <v>-0.22900000000000001</v>
      </c>
      <c r="AT2881" s="3">
        <v>-1.075</v>
      </c>
      <c r="AU2881" s="3">
        <v>-0.81799999999999995</v>
      </c>
      <c r="AV2881" s="3">
        <v>-0.76200000000000001</v>
      </c>
      <c r="AW2881" s="3">
        <v>-0.59099999999999997</v>
      </c>
      <c r="AX2881" s="3">
        <v>-0.35499999999999998</v>
      </c>
      <c r="AY2881" s="3">
        <v>-0.24299999999999999</v>
      </c>
      <c r="AZ2881" s="3">
        <v>-0.11799999999999999</v>
      </c>
      <c r="BA2881">
        <v>1.4999999999999999E-2</v>
      </c>
      <c r="BB2881">
        <v>2017</v>
      </c>
    </row>
    <row r="2882" spans="1:54" x14ac:dyDescent="0.2">
      <c r="A2882">
        <v>328</v>
      </c>
      <c r="B2882" t="s">
        <v>497</v>
      </c>
      <c r="C2882" t="s">
        <v>352</v>
      </c>
      <c r="D2882" t="s">
        <v>114</v>
      </c>
      <c r="E2882" t="s">
        <v>349</v>
      </c>
      <c r="F2882" t="s">
        <v>351</v>
      </c>
      <c r="G2882" t="s">
        <v>225</v>
      </c>
      <c r="H2882" t="s">
        <v>222</v>
      </c>
      <c r="I2882" t="s">
        <v>1149</v>
      </c>
      <c r="J2882" s="3">
        <v>0.71199999999999997</v>
      </c>
      <c r="K2882" s="3">
        <v>0.72099999999999997</v>
      </c>
      <c r="L2882" s="3">
        <v>0.751</v>
      </c>
      <c r="M2882" s="3">
        <v>0.77600000000000002</v>
      </c>
      <c r="N2882" s="3">
        <v>0.80600000000000005</v>
      </c>
      <c r="O2882" s="3">
        <v>0.85499999999999998</v>
      </c>
      <c r="P2882" s="3">
        <v>0.91800000000000004</v>
      </c>
      <c r="Q2882" s="3">
        <v>1.0009999999999999</v>
      </c>
      <c r="R2882" s="3">
        <v>1.03</v>
      </c>
      <c r="S2882" s="3">
        <v>1.069</v>
      </c>
      <c r="T2882" s="3">
        <v>1.1140000000000001</v>
      </c>
      <c r="U2882" s="3">
        <v>1.1299999999999999</v>
      </c>
      <c r="V2882" s="3">
        <v>1.121</v>
      </c>
      <c r="W2882" s="3">
        <v>1.099</v>
      </c>
      <c r="X2882" s="3">
        <v>1.119</v>
      </c>
      <c r="Y2882" s="3">
        <v>1.1439999999999999</v>
      </c>
      <c r="Z2882" s="3">
        <v>1.194</v>
      </c>
      <c r="AA2882" s="3">
        <v>1.252</v>
      </c>
      <c r="AB2882" s="3">
        <v>1.4</v>
      </c>
      <c r="AC2882" s="3">
        <v>1.498</v>
      </c>
      <c r="AD2882" s="3">
        <v>1.5740000000000001</v>
      </c>
      <c r="AE2882" s="3">
        <v>1.542</v>
      </c>
      <c r="AF2882" s="3">
        <v>1.595</v>
      </c>
      <c r="AG2882" s="3">
        <v>1.746</v>
      </c>
      <c r="AH2882" s="3">
        <v>1.7350000000000001</v>
      </c>
      <c r="AI2882" s="3">
        <v>1.9650000000000001</v>
      </c>
      <c r="AJ2882" s="3">
        <v>1.8859999999999999</v>
      </c>
      <c r="AK2882" s="3">
        <v>2.0019999999999998</v>
      </c>
      <c r="AL2882" s="3">
        <v>2.0209999999999999</v>
      </c>
      <c r="AM2882" s="3">
        <v>1.887</v>
      </c>
      <c r="AN2882" s="3">
        <v>1.8779999999999999</v>
      </c>
      <c r="AO2882" s="3">
        <v>1.8919999999999999</v>
      </c>
      <c r="AP2882" s="3">
        <v>1.87</v>
      </c>
      <c r="AQ2882" s="3">
        <v>1.9139999999999999</v>
      </c>
      <c r="AR2882" s="3">
        <v>2.0550000000000002</v>
      </c>
      <c r="AS2882" s="3">
        <v>2.1869999999999998</v>
      </c>
      <c r="AT2882" s="3">
        <v>2.2679999999999998</v>
      </c>
      <c r="AU2882" s="3">
        <v>2.347</v>
      </c>
      <c r="AV2882" s="3">
        <v>2.4319999999999999</v>
      </c>
      <c r="AW2882" s="3">
        <v>2.5190000000000001</v>
      </c>
      <c r="AX2882" s="3">
        <v>2.593</v>
      </c>
      <c r="AY2882" s="3">
        <v>2.6640000000000001</v>
      </c>
      <c r="AZ2882" s="3">
        <v>2.7360000000000002</v>
      </c>
      <c r="BA2882">
        <v>2.81</v>
      </c>
      <c r="BB2882">
        <v>2016</v>
      </c>
    </row>
    <row r="2883" spans="1:54" hidden="1" x14ac:dyDescent="0.2">
      <c r="A2883">
        <v>328</v>
      </c>
      <c r="B2883" t="s">
        <v>497</v>
      </c>
      <c r="C2883" t="s">
        <v>350</v>
      </c>
      <c r="D2883" t="s">
        <v>114</v>
      </c>
      <c r="E2883" t="s">
        <v>349</v>
      </c>
      <c r="F2883" t="s">
        <v>348</v>
      </c>
      <c r="G2883" t="s">
        <v>275</v>
      </c>
      <c r="I2883" t="s">
        <v>347</v>
      </c>
      <c r="J2883" s="3">
        <v>15.067</v>
      </c>
      <c r="K2883" s="3">
        <v>1.375</v>
      </c>
      <c r="L2883" s="3">
        <v>4.1070000000000002</v>
      </c>
      <c r="M2883" s="3">
        <v>3.2949999999999999</v>
      </c>
      <c r="N2883" s="3">
        <v>3.9630000000000001</v>
      </c>
      <c r="O2883" s="3">
        <v>5.9880000000000004</v>
      </c>
      <c r="P2883" s="3">
        <v>7.3579999999999997</v>
      </c>
      <c r="Q2883" s="3">
        <v>9.0730000000000004</v>
      </c>
      <c r="R2883" s="3">
        <v>2.9159999999999999</v>
      </c>
      <c r="S2883" s="3">
        <v>3.758</v>
      </c>
      <c r="T2883" s="3">
        <v>4.2409999999999997</v>
      </c>
      <c r="U2883" s="3">
        <v>1.423</v>
      </c>
      <c r="V2883" s="3">
        <v>-0.81299999999999994</v>
      </c>
      <c r="W2883" s="3">
        <v>-1.956</v>
      </c>
      <c r="X2883" s="3">
        <v>1.8380000000000001</v>
      </c>
      <c r="Y2883" s="3">
        <v>2.1960000000000002</v>
      </c>
      <c r="Z2883" s="3">
        <v>4.3860000000000001</v>
      </c>
      <c r="AA2883" s="3">
        <v>4.9160000000000004</v>
      </c>
      <c r="AB2883" s="3">
        <v>11.808</v>
      </c>
      <c r="AC2883" s="3">
        <v>6.9809999999999999</v>
      </c>
      <c r="AD2883" s="3">
        <v>5.0629999999999997</v>
      </c>
      <c r="AE2883" s="3">
        <v>-2.024</v>
      </c>
      <c r="AF2883" s="3">
        <v>3.4369999999999998</v>
      </c>
      <c r="AG2883" s="3">
        <v>9.4640000000000004</v>
      </c>
      <c r="AH2883" s="3">
        <v>-0.64700000000000002</v>
      </c>
      <c r="AI2883" s="3">
        <v>13.273</v>
      </c>
      <c r="AJ2883" s="3">
        <v>-3.9929999999999999</v>
      </c>
      <c r="AK2883" s="3">
        <v>6.1230000000000002</v>
      </c>
      <c r="AL2883" s="3">
        <v>0.94799999999999995</v>
      </c>
      <c r="AM2883" s="3">
        <v>-6.6139999999999999</v>
      </c>
      <c r="AN2883" s="3">
        <v>-0.51100000000000001</v>
      </c>
      <c r="AO2883" s="3">
        <v>0.76500000000000001</v>
      </c>
      <c r="AP2883" s="3">
        <v>-1.155</v>
      </c>
      <c r="AQ2883" s="3">
        <v>2.351</v>
      </c>
      <c r="AR2883" s="3">
        <v>7.3440000000000003</v>
      </c>
      <c r="AS2883" s="3">
        <v>6.4379999999999997</v>
      </c>
      <c r="AT2883" s="3">
        <v>3.6840000000000002</v>
      </c>
      <c r="AU2883" s="3">
        <v>3.5009999999999999</v>
      </c>
      <c r="AV2883" s="3">
        <v>3.6139999999999999</v>
      </c>
      <c r="AW2883" s="3">
        <v>3.5880000000000001</v>
      </c>
      <c r="AX2883" s="3">
        <v>2.9220000000000002</v>
      </c>
      <c r="AY2883" s="3">
        <v>2.738</v>
      </c>
      <c r="AZ2883" s="3">
        <v>2.7290000000000001</v>
      </c>
      <c r="BA2883">
        <v>2.6850000000000001</v>
      </c>
      <c r="BB2883">
        <v>2016</v>
      </c>
    </row>
    <row r="2884" spans="1:54" hidden="1" x14ac:dyDescent="0.2">
      <c r="A2884">
        <v>328</v>
      </c>
      <c r="B2884" t="s">
        <v>497</v>
      </c>
      <c r="C2884" t="s">
        <v>346</v>
      </c>
      <c r="D2884" t="s">
        <v>114</v>
      </c>
      <c r="E2884" t="s">
        <v>342</v>
      </c>
      <c r="F2884" t="s">
        <v>345</v>
      </c>
      <c r="G2884" t="s">
        <v>225</v>
      </c>
      <c r="H2884" t="s">
        <v>222</v>
      </c>
      <c r="I2884" t="s">
        <v>1149</v>
      </c>
      <c r="J2884" s="3">
        <v>0.29899999999999999</v>
      </c>
      <c r="K2884" s="3">
        <v>0.312</v>
      </c>
      <c r="L2884" s="3">
        <v>0.33900000000000002</v>
      </c>
      <c r="M2884" s="3">
        <v>0.35599999999999998</v>
      </c>
      <c r="N2884" s="3">
        <v>0.39300000000000002</v>
      </c>
      <c r="O2884" s="3">
        <v>0.45300000000000001</v>
      </c>
      <c r="P2884" s="3">
        <v>0.50600000000000001</v>
      </c>
      <c r="Q2884" s="3">
        <v>0.58099999999999996</v>
      </c>
      <c r="R2884" s="3">
        <v>0.63800000000000001</v>
      </c>
      <c r="S2884" s="3">
        <v>0.72199999999999998</v>
      </c>
      <c r="T2884" s="3">
        <v>0.751</v>
      </c>
      <c r="U2884" s="3">
        <v>0.81200000000000006</v>
      </c>
      <c r="V2884" s="3">
        <v>0.83699999999999997</v>
      </c>
      <c r="W2884" s="3">
        <v>0.83599999999999997</v>
      </c>
      <c r="X2884" s="3">
        <v>0.878</v>
      </c>
      <c r="Y2884" s="3">
        <v>0.92400000000000004</v>
      </c>
      <c r="Z2884" s="3">
        <v>0.99099999999999999</v>
      </c>
      <c r="AA2884" s="3">
        <v>1.0589999999999999</v>
      </c>
      <c r="AB2884" s="3">
        <v>1.204</v>
      </c>
      <c r="AC2884" s="3">
        <v>1.3009999999999999</v>
      </c>
      <c r="AD2884" s="3">
        <v>1.4039999999999999</v>
      </c>
      <c r="AE2884" s="3">
        <v>1.405</v>
      </c>
      <c r="AF2884" s="3">
        <v>1.4590000000000001</v>
      </c>
      <c r="AG2884" s="3">
        <v>1.5960000000000001</v>
      </c>
      <c r="AH2884" s="3">
        <v>1.6180000000000001</v>
      </c>
      <c r="AI2884" s="3">
        <v>1.877</v>
      </c>
      <c r="AJ2884" s="3">
        <v>1.8859999999999999</v>
      </c>
      <c r="AK2884" s="3">
        <v>2.048</v>
      </c>
      <c r="AL2884" s="3">
        <v>2.23</v>
      </c>
      <c r="AM2884" s="3">
        <v>2.0819999999999999</v>
      </c>
      <c r="AN2884" s="3">
        <v>2.0819999999999999</v>
      </c>
      <c r="AO2884" s="3">
        <v>2.1019999999999999</v>
      </c>
      <c r="AP2884" s="3">
        <v>2.16</v>
      </c>
      <c r="AQ2884" s="3">
        <v>2.2749999999999999</v>
      </c>
      <c r="AR2884" s="3">
        <v>2.4609999999999999</v>
      </c>
      <c r="AS2884" s="3">
        <v>2.6920000000000002</v>
      </c>
      <c r="AT2884" s="3">
        <v>2.8519999999999999</v>
      </c>
      <c r="AU2884" s="3">
        <v>3.0089999999999999</v>
      </c>
      <c r="AV2884" s="3">
        <v>3.1859999999999999</v>
      </c>
      <c r="AW2884" s="3">
        <v>3.3730000000000002</v>
      </c>
      <c r="AX2884" s="3">
        <v>3.544</v>
      </c>
      <c r="AY2884" s="3">
        <v>3.7170000000000001</v>
      </c>
      <c r="AZ2884" s="3">
        <v>3.8980000000000001</v>
      </c>
      <c r="BA2884">
        <v>4.0869999999999997</v>
      </c>
      <c r="BB2884">
        <v>2016</v>
      </c>
    </row>
    <row r="2885" spans="1:54" hidden="1" x14ac:dyDescent="0.2">
      <c r="A2885">
        <v>328</v>
      </c>
      <c r="B2885" t="s">
        <v>497</v>
      </c>
      <c r="C2885" t="s">
        <v>344</v>
      </c>
      <c r="D2885" t="s">
        <v>114</v>
      </c>
      <c r="E2885" t="s">
        <v>342</v>
      </c>
      <c r="F2885" t="s">
        <v>343</v>
      </c>
      <c r="G2885" t="s">
        <v>223</v>
      </c>
      <c r="H2885" t="s">
        <v>222</v>
      </c>
      <c r="I2885" t="s">
        <v>310</v>
      </c>
      <c r="J2885" s="3">
        <v>0.111</v>
      </c>
      <c r="K2885" s="3">
        <v>0.11600000000000001</v>
      </c>
      <c r="L2885" s="3">
        <v>0.125</v>
      </c>
      <c r="M2885" s="3">
        <v>0.13200000000000001</v>
      </c>
      <c r="N2885" s="3">
        <v>0.14599999999999999</v>
      </c>
      <c r="O2885" s="3">
        <v>0.16800000000000001</v>
      </c>
      <c r="P2885" s="3">
        <v>0.188</v>
      </c>
      <c r="Q2885" s="3">
        <v>0.215</v>
      </c>
      <c r="R2885" s="3">
        <v>0.23599999999999999</v>
      </c>
      <c r="S2885" s="3">
        <v>0.26700000000000002</v>
      </c>
      <c r="T2885" s="3">
        <v>0.27800000000000002</v>
      </c>
      <c r="U2885" s="3">
        <v>0.30099999999999999</v>
      </c>
      <c r="V2885" s="3">
        <v>0.31</v>
      </c>
      <c r="W2885" s="3">
        <v>0.31</v>
      </c>
      <c r="X2885" s="3">
        <v>0.32500000000000001</v>
      </c>
      <c r="Y2885" s="3">
        <v>0.34200000000000003</v>
      </c>
      <c r="Z2885" s="3">
        <v>0.36699999999999999</v>
      </c>
      <c r="AA2885" s="3">
        <v>0.39200000000000002</v>
      </c>
      <c r="AB2885" s="3">
        <v>0.44600000000000001</v>
      </c>
      <c r="AC2885" s="3">
        <v>0.48199999999999998</v>
      </c>
      <c r="AD2885" s="3">
        <v>0.52</v>
      </c>
      <c r="AE2885" s="3">
        <v>0.52</v>
      </c>
      <c r="AF2885" s="3">
        <v>0.54</v>
      </c>
      <c r="AG2885" s="3">
        <v>0.59099999999999997</v>
      </c>
      <c r="AH2885" s="3">
        <v>0.59899999999999998</v>
      </c>
      <c r="AI2885" s="3">
        <v>0.69499999999999995</v>
      </c>
      <c r="AJ2885" s="3">
        <v>0.69899999999999995</v>
      </c>
      <c r="AK2885" s="3">
        <v>0.75900000000000001</v>
      </c>
      <c r="AL2885" s="3">
        <v>0.82599999999999996</v>
      </c>
      <c r="AM2885" s="3">
        <v>0.77100000000000002</v>
      </c>
      <c r="AN2885" s="3">
        <v>0.77100000000000002</v>
      </c>
      <c r="AO2885" s="3">
        <v>0.77900000000000003</v>
      </c>
      <c r="AP2885" s="3">
        <v>0.8</v>
      </c>
      <c r="AQ2885" s="3">
        <v>0.84299999999999997</v>
      </c>
      <c r="AR2885" s="3">
        <v>0.91100000000000003</v>
      </c>
      <c r="AS2885" s="3">
        <v>0.997</v>
      </c>
      <c r="AT2885" s="3">
        <v>1.056</v>
      </c>
      <c r="AU2885" s="3">
        <v>1.115</v>
      </c>
      <c r="AV2885" s="3">
        <v>1.18</v>
      </c>
      <c r="AW2885" s="3">
        <v>1.2490000000000001</v>
      </c>
      <c r="AX2885" s="3">
        <v>1.3129999999999999</v>
      </c>
      <c r="AY2885" s="3">
        <v>1.377</v>
      </c>
      <c r="AZ2885" s="3">
        <v>1.444</v>
      </c>
      <c r="BA2885">
        <v>1.514</v>
      </c>
      <c r="BB2885">
        <v>2016</v>
      </c>
    </row>
    <row r="2886" spans="1:54" hidden="1" x14ac:dyDescent="0.2">
      <c r="A2886">
        <v>328</v>
      </c>
      <c r="B2886" t="s">
        <v>497</v>
      </c>
      <c r="C2886" t="s">
        <v>213</v>
      </c>
      <c r="D2886" t="s">
        <v>114</v>
      </c>
      <c r="E2886" t="s">
        <v>342</v>
      </c>
      <c r="F2886" s="3" t="s">
        <v>341</v>
      </c>
      <c r="G2886" t="s">
        <v>323</v>
      </c>
      <c r="H2886" t="s">
        <v>222</v>
      </c>
      <c r="I2886" t="s">
        <v>310</v>
      </c>
      <c r="J2886">
        <v>0.19</v>
      </c>
      <c r="K2886">
        <v>0.21099999999999999</v>
      </c>
      <c r="L2886">
        <v>0.23300000000000001</v>
      </c>
      <c r="M2886">
        <v>0.251</v>
      </c>
      <c r="N2886">
        <v>0.27</v>
      </c>
      <c r="O2886">
        <v>0.29499999999999998</v>
      </c>
      <c r="P2886">
        <v>0.32300000000000001</v>
      </c>
      <c r="Q2886">
        <v>0.36199999999999999</v>
      </c>
      <c r="R2886">
        <v>0.38500000000000001</v>
      </c>
      <c r="S2886">
        <v>0.41499999999999998</v>
      </c>
      <c r="T2886">
        <v>0.44900000000000001</v>
      </c>
      <c r="U2886">
        <v>0.47</v>
      </c>
      <c r="V2886">
        <v>0.47699999999999998</v>
      </c>
      <c r="W2886">
        <v>0.47899999999999998</v>
      </c>
      <c r="X2886">
        <v>0.498</v>
      </c>
      <c r="Y2886">
        <v>0.52</v>
      </c>
      <c r="Z2886">
        <v>0.55200000000000005</v>
      </c>
      <c r="AA2886">
        <v>0.58899999999999997</v>
      </c>
      <c r="AB2886">
        <v>0.66600000000000004</v>
      </c>
      <c r="AC2886">
        <v>0.72299999999999998</v>
      </c>
      <c r="AD2886">
        <v>0.77700000000000002</v>
      </c>
      <c r="AE2886">
        <v>0.77900000000000003</v>
      </c>
      <c r="AF2886">
        <v>0.81799999999999995</v>
      </c>
      <c r="AG2886">
        <v>0.91300000000000003</v>
      </c>
      <c r="AH2886">
        <v>0.93300000000000005</v>
      </c>
      <c r="AI2886">
        <v>1.0900000000000001</v>
      </c>
      <c r="AJ2886">
        <v>1.079</v>
      </c>
      <c r="AK2886">
        <v>1.175</v>
      </c>
      <c r="AL2886">
        <v>1.21</v>
      </c>
      <c r="AM2886">
        <v>1.1379999999999999</v>
      </c>
      <c r="AN2886">
        <v>1.1459999999999999</v>
      </c>
      <c r="AO2886">
        <v>1.179</v>
      </c>
      <c r="AP2886">
        <v>1.1870000000000001</v>
      </c>
      <c r="AQ2886">
        <v>1.234</v>
      </c>
      <c r="AR2886">
        <v>1.349</v>
      </c>
      <c r="AS2886">
        <v>1.4510000000000001</v>
      </c>
      <c r="AT2886">
        <v>1.524</v>
      </c>
      <c r="AU2886">
        <v>1.6060000000000001</v>
      </c>
      <c r="AV2886">
        <v>1.7010000000000001</v>
      </c>
      <c r="AW2886">
        <v>1.8009999999999999</v>
      </c>
      <c r="AX2886">
        <v>1.89</v>
      </c>
      <c r="AY2886">
        <v>1.9790000000000001</v>
      </c>
      <c r="AZ2886">
        <v>2.0670000000000002</v>
      </c>
      <c r="BA2886">
        <v>2.16</v>
      </c>
      <c r="BB2886">
        <v>2016</v>
      </c>
    </row>
    <row r="2887" spans="1:54" hidden="1" x14ac:dyDescent="0.2">
      <c r="A2887">
        <v>328</v>
      </c>
      <c r="B2887" t="s">
        <v>497</v>
      </c>
      <c r="C2887" t="s">
        <v>340</v>
      </c>
      <c r="D2887" t="s">
        <v>114</v>
      </c>
      <c r="E2887" t="s">
        <v>339</v>
      </c>
      <c r="F2887" t="s">
        <v>338</v>
      </c>
      <c r="G2887" t="s">
        <v>295</v>
      </c>
      <c r="I2887" t="s">
        <v>337</v>
      </c>
      <c r="J2887" s="3">
        <v>42.084000000000003</v>
      </c>
      <c r="K2887" s="3">
        <v>43.290999999999997</v>
      </c>
      <c r="L2887" s="3">
        <v>45.100999999999999</v>
      </c>
      <c r="M2887" s="3">
        <v>45.878999999999998</v>
      </c>
      <c r="N2887" s="3">
        <v>48.726999999999997</v>
      </c>
      <c r="O2887" s="3">
        <v>52.985999999999997</v>
      </c>
      <c r="P2887" s="3">
        <v>55.198999999999998</v>
      </c>
      <c r="Q2887" s="3">
        <v>58.003999999999998</v>
      </c>
      <c r="R2887" s="3">
        <v>61.956000000000003</v>
      </c>
      <c r="S2887" s="3">
        <v>67.536000000000001</v>
      </c>
      <c r="T2887" s="3">
        <v>67.399000000000001</v>
      </c>
      <c r="U2887" s="3">
        <v>71.867999999999995</v>
      </c>
      <c r="V2887" s="3">
        <v>74.721999999999994</v>
      </c>
      <c r="W2887" s="3">
        <v>76.126999999999995</v>
      </c>
      <c r="X2887" s="3">
        <v>78.444999999999993</v>
      </c>
      <c r="Y2887" s="3">
        <v>80.787999999999997</v>
      </c>
      <c r="Z2887" s="3">
        <v>82.989000000000004</v>
      </c>
      <c r="AA2887" s="3">
        <v>84.55</v>
      </c>
      <c r="AB2887" s="3">
        <v>85.977000000000004</v>
      </c>
      <c r="AC2887" s="3">
        <v>86.873999999999995</v>
      </c>
      <c r="AD2887" s="3">
        <v>89.212999999999994</v>
      </c>
      <c r="AE2887" s="3">
        <v>91.126000000000005</v>
      </c>
      <c r="AF2887" s="3">
        <v>91.465000000000003</v>
      </c>
      <c r="AG2887" s="3">
        <v>91.394000000000005</v>
      </c>
      <c r="AH2887" s="3">
        <v>93.251000000000005</v>
      </c>
      <c r="AI2887" s="3">
        <v>95.55</v>
      </c>
      <c r="AJ2887" s="3">
        <v>100</v>
      </c>
      <c r="AK2887" s="3">
        <v>102.319</v>
      </c>
      <c r="AL2887" s="3">
        <v>110.349</v>
      </c>
      <c r="AM2887" s="3">
        <v>110.33799999999999</v>
      </c>
      <c r="AN2887" s="3">
        <v>110.86799999999999</v>
      </c>
      <c r="AO2887" s="3">
        <v>111.117</v>
      </c>
      <c r="AP2887" s="3">
        <v>115.48</v>
      </c>
      <c r="AQ2887" s="3">
        <v>118.855</v>
      </c>
      <c r="AR2887" s="3">
        <v>119.774</v>
      </c>
      <c r="AS2887" s="3">
        <v>123.086</v>
      </c>
      <c r="AT2887" s="3">
        <v>125.76</v>
      </c>
      <c r="AU2887" s="3">
        <v>128.21899999999999</v>
      </c>
      <c r="AV2887" s="3">
        <v>131.01599999999999</v>
      </c>
      <c r="AW2887" s="3">
        <v>133.88900000000001</v>
      </c>
      <c r="AX2887" s="3">
        <v>136.68700000000001</v>
      </c>
      <c r="AY2887" s="3">
        <v>139.54400000000001</v>
      </c>
      <c r="AZ2887" s="3">
        <v>142.46100000000001</v>
      </c>
      <c r="BA2887">
        <v>145.43899999999999</v>
      </c>
      <c r="BB2887">
        <v>2016</v>
      </c>
    </row>
    <row r="2888" spans="1:54" hidden="1" x14ac:dyDescent="0.2">
      <c r="A2888">
        <v>328</v>
      </c>
      <c r="B2888" t="s">
        <v>497</v>
      </c>
      <c r="C2888" t="s">
        <v>336</v>
      </c>
      <c r="D2888" t="s">
        <v>114</v>
      </c>
      <c r="E2888" t="s">
        <v>333</v>
      </c>
      <c r="F2888" t="s">
        <v>335</v>
      </c>
      <c r="G2888" t="s">
        <v>225</v>
      </c>
      <c r="H2888" t="s">
        <v>322</v>
      </c>
      <c r="I2888" t="s">
        <v>330</v>
      </c>
      <c r="J2888" s="3">
        <v>7994.1</v>
      </c>
      <c r="K2888" s="3">
        <v>7963.8040000000001</v>
      </c>
      <c r="L2888" s="3">
        <v>8066.54</v>
      </c>
      <c r="M2888" s="3">
        <v>8081.134</v>
      </c>
      <c r="N2888" s="3">
        <v>8191.9139999999998</v>
      </c>
      <c r="O2888" s="3">
        <v>8554.9439999999995</v>
      </c>
      <c r="P2888" s="3">
        <v>9162.6880000000001</v>
      </c>
      <c r="Q2888" s="3">
        <v>10070.771000000001</v>
      </c>
      <c r="R2888" s="3">
        <v>10503.788</v>
      </c>
      <c r="S2888" s="3">
        <v>11032.790999999999</v>
      </c>
      <c r="T2888" s="3">
        <v>11570.669</v>
      </c>
      <c r="U2888" s="3">
        <v>11714.517</v>
      </c>
      <c r="V2888" s="3">
        <v>11530.376</v>
      </c>
      <c r="W2888" s="3">
        <v>11177.54</v>
      </c>
      <c r="X2888" s="3">
        <v>11256.992</v>
      </c>
      <c r="Y2888" s="3">
        <v>11406.654</v>
      </c>
      <c r="Z2888" s="3">
        <v>11843.034</v>
      </c>
      <c r="AA2888" s="3">
        <v>12385.147000000001</v>
      </c>
      <c r="AB2888" s="3">
        <v>13822.050999999999</v>
      </c>
      <c r="AC2888" s="3">
        <v>14767.607</v>
      </c>
      <c r="AD2888" s="3">
        <v>15488.214</v>
      </c>
      <c r="AE2888" s="3">
        <v>15140.481</v>
      </c>
      <c r="AF2888" s="3">
        <v>15622.406999999999</v>
      </c>
      <c r="AG2888" s="3">
        <v>17054.972000000002</v>
      </c>
      <c r="AH2888" s="3">
        <v>16898.167000000001</v>
      </c>
      <c r="AI2888" s="3">
        <v>19086.594000000001</v>
      </c>
      <c r="AJ2888" s="3">
        <v>18269.513999999999</v>
      </c>
      <c r="AK2888" s="3">
        <v>19327.034</v>
      </c>
      <c r="AL2888" s="3">
        <v>19445.719000000001</v>
      </c>
      <c r="AM2888" s="3">
        <v>18095.928</v>
      </c>
      <c r="AN2888" s="3">
        <v>17937.881000000001</v>
      </c>
      <c r="AO2888" s="3">
        <v>18006.581999999999</v>
      </c>
      <c r="AP2888" s="3">
        <v>17730.073</v>
      </c>
      <c r="AQ2888" s="3">
        <v>18073.646000000001</v>
      </c>
      <c r="AR2888" s="3">
        <v>19327.935000000001</v>
      </c>
      <c r="AS2888" s="3">
        <v>20492.608</v>
      </c>
      <c r="AT2888" s="3">
        <v>21163.54</v>
      </c>
      <c r="AU2888" s="3">
        <v>21816.697</v>
      </c>
      <c r="AV2888" s="3">
        <v>22513.893</v>
      </c>
      <c r="AW2888" s="3">
        <v>23227.499</v>
      </c>
      <c r="AX2888" s="3">
        <v>23809.486000000001</v>
      </c>
      <c r="AY2888" s="3">
        <v>24362.431</v>
      </c>
      <c r="AZ2888" s="3">
        <v>24926.133999999998</v>
      </c>
      <c r="BA2888">
        <v>25492.062999999998</v>
      </c>
      <c r="BB2888">
        <v>2016</v>
      </c>
    </row>
    <row r="2889" spans="1:54" hidden="1" x14ac:dyDescent="0.2">
      <c r="A2889">
        <v>328</v>
      </c>
      <c r="B2889" t="s">
        <v>497</v>
      </c>
      <c r="C2889" t="s">
        <v>334</v>
      </c>
      <c r="D2889" t="s">
        <v>114</v>
      </c>
      <c r="E2889" t="s">
        <v>333</v>
      </c>
      <c r="F2889" t="s">
        <v>332</v>
      </c>
      <c r="G2889" t="s">
        <v>331</v>
      </c>
      <c r="H2889" t="s">
        <v>322</v>
      </c>
      <c r="I2889" t="s">
        <v>330</v>
      </c>
      <c r="J2889" s="3">
        <v>4981.5810000000001</v>
      </c>
      <c r="K2889" s="3">
        <v>4962.7020000000002</v>
      </c>
      <c r="L2889" s="3">
        <v>5026.723</v>
      </c>
      <c r="M2889" s="3">
        <v>5035.817</v>
      </c>
      <c r="N2889" s="3">
        <v>5104.8509999999997</v>
      </c>
      <c r="O2889" s="3">
        <v>5331.0749999999998</v>
      </c>
      <c r="P2889" s="3">
        <v>5709.7950000000001</v>
      </c>
      <c r="Q2889" s="3">
        <v>6275.674</v>
      </c>
      <c r="R2889" s="3">
        <v>6545.5119999999997</v>
      </c>
      <c r="S2889" s="3">
        <v>6875.1639999999998</v>
      </c>
      <c r="T2889" s="3">
        <v>7210.3459999999995</v>
      </c>
      <c r="U2889" s="3">
        <v>7299.9859999999999</v>
      </c>
      <c r="V2889" s="3">
        <v>7185.2380000000003</v>
      </c>
      <c r="W2889" s="3">
        <v>6965.3649999999998</v>
      </c>
      <c r="X2889" s="3">
        <v>7014.8760000000002</v>
      </c>
      <c r="Y2889" s="3">
        <v>7108.14</v>
      </c>
      <c r="Z2889" s="3">
        <v>7380.0730000000003</v>
      </c>
      <c r="AA2889" s="3">
        <v>7717.8950000000004</v>
      </c>
      <c r="AB2889" s="3">
        <v>8613.3119999999999</v>
      </c>
      <c r="AC2889" s="3">
        <v>9202.5419999999995</v>
      </c>
      <c r="AD2889" s="3">
        <v>9651.5930000000008</v>
      </c>
      <c r="AE2889" s="3">
        <v>9434.9009999999998</v>
      </c>
      <c r="AF2889" s="3">
        <v>9735.2170000000006</v>
      </c>
      <c r="AG2889" s="3">
        <v>10627.93</v>
      </c>
      <c r="AH2889" s="3">
        <v>10530.216</v>
      </c>
      <c r="AI2889" s="3">
        <v>11893.95</v>
      </c>
      <c r="AJ2889" s="3">
        <v>11384.781000000001</v>
      </c>
      <c r="AK2889" s="3">
        <v>12043.781999999999</v>
      </c>
      <c r="AL2889" s="3">
        <v>12117.741</v>
      </c>
      <c r="AM2889" s="3">
        <v>11276.609</v>
      </c>
      <c r="AN2889" s="3">
        <v>11178.120999999999</v>
      </c>
      <c r="AO2889" s="3">
        <v>11220.933000000001</v>
      </c>
      <c r="AP2889" s="3">
        <v>11048.624</v>
      </c>
      <c r="AQ2889" s="3">
        <v>11262.724</v>
      </c>
      <c r="AR2889" s="3">
        <v>12044.343000000001</v>
      </c>
      <c r="AS2889" s="3">
        <v>12770.118</v>
      </c>
      <c r="AT2889" s="3">
        <v>13188.214</v>
      </c>
      <c r="AU2889" s="3">
        <v>13595.233</v>
      </c>
      <c r="AV2889" s="3">
        <v>14029.696</v>
      </c>
      <c r="AW2889" s="3">
        <v>14474.385</v>
      </c>
      <c r="AX2889" s="3">
        <v>14837.054</v>
      </c>
      <c r="AY2889" s="3">
        <v>15181.626</v>
      </c>
      <c r="AZ2889" s="3">
        <v>15532.902</v>
      </c>
      <c r="BA2889">
        <v>15885.565000000001</v>
      </c>
      <c r="BB2889">
        <v>2016</v>
      </c>
    </row>
    <row r="2890" spans="1:54" hidden="1" x14ac:dyDescent="0.2">
      <c r="A2890">
        <v>328</v>
      </c>
      <c r="B2890" t="s">
        <v>497</v>
      </c>
      <c r="C2890" t="s">
        <v>329</v>
      </c>
      <c r="D2890" t="s">
        <v>114</v>
      </c>
      <c r="E2890" t="s">
        <v>325</v>
      </c>
      <c r="F2890" t="s">
        <v>328</v>
      </c>
      <c r="G2890" t="s">
        <v>225</v>
      </c>
      <c r="H2890" t="s">
        <v>322</v>
      </c>
      <c r="I2890" t="s">
        <v>321</v>
      </c>
      <c r="J2890" s="3">
        <v>3364.2069999999999</v>
      </c>
      <c r="K2890" s="3">
        <v>3447.6460000000002</v>
      </c>
      <c r="L2890" s="3">
        <v>3638.1190000000001</v>
      </c>
      <c r="M2890" s="3">
        <v>3707.5540000000001</v>
      </c>
      <c r="N2890" s="3">
        <v>3991.71</v>
      </c>
      <c r="O2890" s="3">
        <v>4532.9290000000001</v>
      </c>
      <c r="P2890" s="3">
        <v>5057.6850000000004</v>
      </c>
      <c r="Q2890" s="3">
        <v>5841.4759999999997</v>
      </c>
      <c r="R2890" s="3">
        <v>6507.7740000000003</v>
      </c>
      <c r="S2890" s="3">
        <v>7451.1419999999998</v>
      </c>
      <c r="T2890" s="3">
        <v>7798.5379999999996</v>
      </c>
      <c r="U2890" s="3">
        <v>8419.0010000000002</v>
      </c>
      <c r="V2890" s="3">
        <v>8615.7450000000008</v>
      </c>
      <c r="W2890" s="3">
        <v>8509.1589999999997</v>
      </c>
      <c r="X2890" s="3">
        <v>8830.5609999999997</v>
      </c>
      <c r="Y2890" s="3">
        <v>9215.1589999999997</v>
      </c>
      <c r="Z2890" s="3">
        <v>9828.375</v>
      </c>
      <c r="AA2890" s="3">
        <v>10471.654</v>
      </c>
      <c r="AB2890" s="3">
        <v>11883.838</v>
      </c>
      <c r="AC2890" s="3">
        <v>12829.254999999999</v>
      </c>
      <c r="AD2890" s="3">
        <v>13817.493</v>
      </c>
      <c r="AE2890" s="3">
        <v>13796.888000000001</v>
      </c>
      <c r="AF2890" s="3">
        <v>14289.027</v>
      </c>
      <c r="AG2890" s="3">
        <v>15587.299000000001</v>
      </c>
      <c r="AH2890" s="3">
        <v>15757.678</v>
      </c>
      <c r="AI2890" s="3">
        <v>18237.183000000001</v>
      </c>
      <c r="AJ2890" s="3">
        <v>18269.513999999999</v>
      </c>
      <c r="AK2890" s="3">
        <v>19775.313999999998</v>
      </c>
      <c r="AL2890" s="3">
        <v>21458.098999999998</v>
      </c>
      <c r="AM2890" s="3">
        <v>19966.738000000001</v>
      </c>
      <c r="AN2890" s="3">
        <v>19887.3</v>
      </c>
      <c r="AO2890" s="3">
        <v>20008.289000000001</v>
      </c>
      <c r="AP2890" s="3">
        <v>20474.603999999999</v>
      </c>
      <c r="AQ2890" s="3">
        <v>21481.405999999999</v>
      </c>
      <c r="AR2890" s="3">
        <v>23149.837</v>
      </c>
      <c r="AS2890" s="3">
        <v>25223.558000000001</v>
      </c>
      <c r="AT2890" s="3">
        <v>26615.181</v>
      </c>
      <c r="AU2890" s="3">
        <v>27973.186000000002</v>
      </c>
      <c r="AV2890" s="3">
        <v>29496.705000000002</v>
      </c>
      <c r="AW2890" s="3">
        <v>31098.995999999999</v>
      </c>
      <c r="AX2890" s="3">
        <v>32544.532999999999</v>
      </c>
      <c r="AY2890" s="3">
        <v>33996.387000000002</v>
      </c>
      <c r="AZ2890" s="3">
        <v>35510.042000000001</v>
      </c>
      <c r="BA2890">
        <v>37075.357000000004</v>
      </c>
      <c r="BB2890">
        <v>2016</v>
      </c>
    </row>
    <row r="2891" spans="1:54" hidden="1" x14ac:dyDescent="0.2">
      <c r="A2891">
        <v>328</v>
      </c>
      <c r="B2891" t="s">
        <v>497</v>
      </c>
      <c r="C2891" t="s">
        <v>327</v>
      </c>
      <c r="D2891" t="s">
        <v>114</v>
      </c>
      <c r="E2891" t="s">
        <v>325</v>
      </c>
      <c r="F2891" t="s">
        <v>326</v>
      </c>
      <c r="G2891" t="s">
        <v>223</v>
      </c>
      <c r="H2891" t="s">
        <v>322</v>
      </c>
      <c r="I2891" t="s">
        <v>321</v>
      </c>
      <c r="J2891" s="3">
        <v>1246.0029999999999</v>
      </c>
      <c r="K2891" s="3">
        <v>1276.9059999999999</v>
      </c>
      <c r="L2891" s="3">
        <v>1347.451</v>
      </c>
      <c r="M2891" s="3">
        <v>1373.1679999999999</v>
      </c>
      <c r="N2891" s="3">
        <v>1478.4110000000001</v>
      </c>
      <c r="O2891" s="3">
        <v>1678.8630000000001</v>
      </c>
      <c r="P2891" s="3">
        <v>1873.2170000000001</v>
      </c>
      <c r="Q2891" s="3">
        <v>2163.5100000000002</v>
      </c>
      <c r="R2891" s="3">
        <v>2410.2869999999998</v>
      </c>
      <c r="S2891" s="3">
        <v>2759.6819999999998</v>
      </c>
      <c r="T2891" s="3">
        <v>2888.348</v>
      </c>
      <c r="U2891" s="3">
        <v>3118.1489999999999</v>
      </c>
      <c r="V2891" s="3">
        <v>3191.0169999999998</v>
      </c>
      <c r="W2891" s="3">
        <v>3151.5410000000002</v>
      </c>
      <c r="X2891" s="3">
        <v>3270.578</v>
      </c>
      <c r="Y2891" s="3">
        <v>3413.0219999999999</v>
      </c>
      <c r="Z2891" s="3">
        <v>3640.1390000000001</v>
      </c>
      <c r="AA2891" s="3">
        <v>3878.3910000000001</v>
      </c>
      <c r="AB2891" s="3">
        <v>4401.4219999999996</v>
      </c>
      <c r="AC2891" s="3">
        <v>4751.576</v>
      </c>
      <c r="AD2891" s="3">
        <v>5117.59</v>
      </c>
      <c r="AE2891" s="3">
        <v>5109.9589999999998</v>
      </c>
      <c r="AF2891" s="3">
        <v>5292.2330000000002</v>
      </c>
      <c r="AG2891" s="3">
        <v>5773.0739999999996</v>
      </c>
      <c r="AH2891" s="3">
        <v>5836.1779999999999</v>
      </c>
      <c r="AI2891" s="3">
        <v>6754.5129999999999</v>
      </c>
      <c r="AJ2891" s="3">
        <v>6766.4870000000001</v>
      </c>
      <c r="AK2891" s="3">
        <v>7324.1909999999998</v>
      </c>
      <c r="AL2891" s="3">
        <v>7947.4449999999997</v>
      </c>
      <c r="AM2891" s="3">
        <v>7395.0889999999999</v>
      </c>
      <c r="AN2891" s="3">
        <v>7365.6670000000004</v>
      </c>
      <c r="AO2891" s="3">
        <v>7410.4780000000001</v>
      </c>
      <c r="AP2891" s="3">
        <v>7583.1869999999999</v>
      </c>
      <c r="AQ2891" s="3">
        <v>7956.0770000000002</v>
      </c>
      <c r="AR2891" s="3">
        <v>8574.0139999999992</v>
      </c>
      <c r="AS2891" s="3">
        <v>9342.0589999999993</v>
      </c>
      <c r="AT2891" s="3">
        <v>9857.4750000000004</v>
      </c>
      <c r="AU2891" s="3">
        <v>10360.44</v>
      </c>
      <c r="AV2891" s="3">
        <v>10924.706</v>
      </c>
      <c r="AW2891" s="3">
        <v>11518.147000000001</v>
      </c>
      <c r="AX2891" s="3">
        <v>12053.531999999999</v>
      </c>
      <c r="AY2891" s="3">
        <v>12591.254999999999</v>
      </c>
      <c r="AZ2891" s="3">
        <v>13151.868</v>
      </c>
      <c r="BA2891">
        <v>13731.615</v>
      </c>
      <c r="BB2891">
        <v>2016</v>
      </c>
    </row>
    <row r="2892" spans="1:54" hidden="1" x14ac:dyDescent="0.2">
      <c r="A2892">
        <v>328</v>
      </c>
      <c r="B2892" t="s">
        <v>497</v>
      </c>
      <c r="C2892" t="s">
        <v>212</v>
      </c>
      <c r="D2892" t="s">
        <v>114</v>
      </c>
      <c r="E2892" t="s">
        <v>325</v>
      </c>
      <c r="F2892" t="s">
        <v>324</v>
      </c>
      <c r="G2892" t="s">
        <v>323</v>
      </c>
      <c r="H2892" t="s">
        <v>322</v>
      </c>
      <c r="I2892" t="s">
        <v>321</v>
      </c>
      <c r="J2892" s="3">
        <v>2139.81</v>
      </c>
      <c r="K2892" s="3">
        <v>2330.7429999999999</v>
      </c>
      <c r="L2892" s="3">
        <v>2507.2869999999998</v>
      </c>
      <c r="M2892" s="3">
        <v>2610.9760000000001</v>
      </c>
      <c r="N2892" s="3">
        <v>2740.7</v>
      </c>
      <c r="O2892" s="3">
        <v>2953.7469999999998</v>
      </c>
      <c r="P2892" s="3">
        <v>3227.3629999999998</v>
      </c>
      <c r="Q2892" s="3">
        <v>3637.7510000000002</v>
      </c>
      <c r="R2892" s="3">
        <v>3926.9810000000002</v>
      </c>
      <c r="S2892" s="3">
        <v>4285.1509999999998</v>
      </c>
      <c r="T2892" s="3">
        <v>4660.2860000000001</v>
      </c>
      <c r="U2892" s="3">
        <v>4875.268</v>
      </c>
      <c r="V2892" s="3">
        <v>4908.03</v>
      </c>
      <c r="W2892" s="3">
        <v>4871.0280000000002</v>
      </c>
      <c r="X2892" s="3">
        <v>5010.0640000000003</v>
      </c>
      <c r="Y2892" s="3">
        <v>5182.549</v>
      </c>
      <c r="Z2892" s="3">
        <v>5479.02</v>
      </c>
      <c r="AA2892" s="3">
        <v>5827.9260000000004</v>
      </c>
      <c r="AB2892" s="3">
        <v>6574.6469999999999</v>
      </c>
      <c r="AC2892" s="3">
        <v>7131.9160000000002</v>
      </c>
      <c r="AD2892" s="3">
        <v>7650.1180000000004</v>
      </c>
      <c r="AE2892" s="3">
        <v>7648.7960000000003</v>
      </c>
      <c r="AF2892" s="3">
        <v>8013.4210000000003</v>
      </c>
      <c r="AG2892" s="3">
        <v>8922.6830000000009</v>
      </c>
      <c r="AH2892" s="3">
        <v>9083.7569999999996</v>
      </c>
      <c r="AI2892" s="3">
        <v>10590.264999999999</v>
      </c>
      <c r="AJ2892" s="3">
        <v>10448.385</v>
      </c>
      <c r="AK2892" s="3">
        <v>11347.303</v>
      </c>
      <c r="AL2892" s="3">
        <v>11640.944</v>
      </c>
      <c r="AM2892" s="3">
        <v>10915.174000000001</v>
      </c>
      <c r="AN2892" s="3">
        <v>10952.038</v>
      </c>
      <c r="AO2892" s="3">
        <v>11220.933000000001</v>
      </c>
      <c r="AP2892" s="3">
        <v>11252.152</v>
      </c>
      <c r="AQ2892" s="3">
        <v>11655.43</v>
      </c>
      <c r="AR2892" s="3">
        <v>12688.008</v>
      </c>
      <c r="AS2892" s="3">
        <v>13598.437</v>
      </c>
      <c r="AT2892" s="3">
        <v>14222.832</v>
      </c>
      <c r="AU2892" s="3">
        <v>14925.602000000001</v>
      </c>
      <c r="AV2892" s="3">
        <v>15752.531999999999</v>
      </c>
      <c r="AW2892" s="3">
        <v>16604.291000000001</v>
      </c>
      <c r="AX2892" s="3">
        <v>17354.752</v>
      </c>
      <c r="AY2892" s="3">
        <v>18096.218000000001</v>
      </c>
      <c r="AZ2892" s="3">
        <v>18832.849999999999</v>
      </c>
      <c r="BA2892">
        <v>19595.537</v>
      </c>
      <c r="BB2892">
        <v>2016</v>
      </c>
    </row>
    <row r="2893" spans="1:54" hidden="1" x14ac:dyDescent="0.2">
      <c r="A2893">
        <v>328</v>
      </c>
      <c r="B2893" t="s">
        <v>497</v>
      </c>
      <c r="C2893" t="s">
        <v>320</v>
      </c>
      <c r="D2893" t="s">
        <v>114</v>
      </c>
      <c r="E2893" t="s">
        <v>319</v>
      </c>
      <c r="F2893" t="s">
        <v>318</v>
      </c>
      <c r="G2893" t="s">
        <v>243</v>
      </c>
    </row>
    <row r="2894" spans="1:54" hidden="1" x14ac:dyDescent="0.2">
      <c r="A2894">
        <v>328</v>
      </c>
      <c r="B2894" t="s">
        <v>497</v>
      </c>
      <c r="C2894" t="s">
        <v>317</v>
      </c>
      <c r="D2894" t="s">
        <v>114</v>
      </c>
      <c r="E2894" t="s">
        <v>316</v>
      </c>
      <c r="F2894" t="s">
        <v>315</v>
      </c>
      <c r="G2894" t="s">
        <v>288</v>
      </c>
      <c r="I2894" t="s">
        <v>310</v>
      </c>
      <c r="J2894" s="3">
        <v>1E-3</v>
      </c>
      <c r="K2894" s="3">
        <v>1E-3</v>
      </c>
      <c r="L2894" s="3">
        <v>1E-3</v>
      </c>
      <c r="M2894" s="3">
        <v>2E-3</v>
      </c>
      <c r="N2894" s="3">
        <v>1E-3</v>
      </c>
      <c r="O2894" s="3">
        <v>2E-3</v>
      </c>
      <c r="P2894" s="3">
        <v>2E-3</v>
      </c>
      <c r="Q2894" s="3">
        <v>2E-3</v>
      </c>
      <c r="R2894" s="3">
        <v>2E-3</v>
      </c>
      <c r="S2894" s="3">
        <v>2E-3</v>
      </c>
      <c r="T2894" s="3">
        <v>2E-3</v>
      </c>
      <c r="U2894" s="3">
        <v>2E-3</v>
      </c>
      <c r="V2894" s="3">
        <v>1E-3</v>
      </c>
      <c r="W2894" s="3">
        <v>1E-3</v>
      </c>
      <c r="X2894" s="3">
        <v>1E-3</v>
      </c>
      <c r="Y2894" s="3">
        <v>1E-3</v>
      </c>
      <c r="Z2894" s="3">
        <v>1E-3</v>
      </c>
      <c r="AA2894" s="3">
        <v>1E-3</v>
      </c>
      <c r="AB2894" s="3">
        <v>2E-3</v>
      </c>
      <c r="AC2894" s="3">
        <v>2E-3</v>
      </c>
      <c r="AD2894" s="3">
        <v>2E-3</v>
      </c>
      <c r="AE2894" s="3">
        <v>1E-3</v>
      </c>
      <c r="AF2894" s="3">
        <v>1E-3</v>
      </c>
      <c r="AG2894" s="3">
        <v>2E-3</v>
      </c>
      <c r="AH2894" s="3">
        <v>1E-3</v>
      </c>
      <c r="AI2894" s="3">
        <v>2E-3</v>
      </c>
      <c r="AJ2894" s="3">
        <v>1E-3</v>
      </c>
      <c r="AK2894" s="3">
        <v>1E-3</v>
      </c>
      <c r="AL2894" s="3">
        <v>1E-3</v>
      </c>
      <c r="AM2894" s="3">
        <v>1E-3</v>
      </c>
      <c r="AN2894" s="3">
        <v>1E-3</v>
      </c>
      <c r="AO2894" s="3">
        <v>1E-3</v>
      </c>
      <c r="AP2894" s="3">
        <v>1E-3</v>
      </c>
      <c r="AQ2894" s="3">
        <v>1E-3</v>
      </c>
      <c r="AR2894" s="3">
        <v>1E-3</v>
      </c>
      <c r="AS2894" s="3">
        <v>1E-3</v>
      </c>
      <c r="AT2894" s="3">
        <v>1E-3</v>
      </c>
      <c r="AU2894" s="3">
        <v>1E-3</v>
      </c>
      <c r="AV2894" s="3">
        <v>1E-3</v>
      </c>
      <c r="AW2894" s="3">
        <v>1E-3</v>
      </c>
      <c r="AX2894" s="3">
        <v>1E-3</v>
      </c>
      <c r="AY2894" s="3">
        <v>1E-3</v>
      </c>
      <c r="AZ2894" s="3">
        <v>1E-3</v>
      </c>
      <c r="BA2894">
        <v>1E-3</v>
      </c>
      <c r="BB2894">
        <v>2016</v>
      </c>
    </row>
    <row r="2895" spans="1:54" hidden="1" x14ac:dyDescent="0.2">
      <c r="A2895">
        <v>328</v>
      </c>
      <c r="B2895" t="s">
        <v>497</v>
      </c>
      <c r="C2895" t="s">
        <v>314</v>
      </c>
      <c r="D2895" t="s">
        <v>114</v>
      </c>
      <c r="E2895" t="s">
        <v>313</v>
      </c>
      <c r="F2895" s="3" t="s">
        <v>312</v>
      </c>
      <c r="G2895" t="s">
        <v>311</v>
      </c>
      <c r="I2895" t="s">
        <v>310</v>
      </c>
      <c r="J2895">
        <v>1.5720000000000001</v>
      </c>
      <c r="K2895">
        <v>1.4790000000000001</v>
      </c>
      <c r="L2895">
        <v>1.4510000000000001</v>
      </c>
      <c r="M2895">
        <v>1.42</v>
      </c>
      <c r="N2895">
        <v>1.456</v>
      </c>
      <c r="O2895">
        <v>1.5349999999999999</v>
      </c>
      <c r="P2895">
        <v>1.5669999999999999</v>
      </c>
      <c r="Q2895">
        <v>1.6060000000000001</v>
      </c>
      <c r="R2895">
        <v>1.657</v>
      </c>
      <c r="S2895">
        <v>1.7390000000000001</v>
      </c>
      <c r="T2895">
        <v>1.673</v>
      </c>
      <c r="U2895">
        <v>1.7270000000000001</v>
      </c>
      <c r="V2895">
        <v>1.7549999999999999</v>
      </c>
      <c r="W2895">
        <v>1.7470000000000001</v>
      </c>
      <c r="X2895">
        <v>1.7629999999999999</v>
      </c>
      <c r="Y2895">
        <v>1.778</v>
      </c>
      <c r="Z2895">
        <v>1.794</v>
      </c>
      <c r="AA2895">
        <v>1.7969999999999999</v>
      </c>
      <c r="AB2895">
        <v>1.8080000000000001</v>
      </c>
      <c r="AC2895">
        <v>1.7989999999999999</v>
      </c>
      <c r="AD2895">
        <v>1.806</v>
      </c>
      <c r="AE2895">
        <v>1.804</v>
      </c>
      <c r="AF2895">
        <v>1.7829999999999999</v>
      </c>
      <c r="AG2895">
        <v>1.7470000000000001</v>
      </c>
      <c r="AH2895">
        <v>1.7350000000000001</v>
      </c>
      <c r="AI2895">
        <v>1.722</v>
      </c>
      <c r="AJ2895">
        <v>1.7490000000000001</v>
      </c>
      <c r="AK2895">
        <v>1.7430000000000001</v>
      </c>
      <c r="AL2895">
        <v>1.843</v>
      </c>
      <c r="AM2895">
        <v>1.829</v>
      </c>
      <c r="AN2895">
        <v>1.8160000000000001</v>
      </c>
      <c r="AO2895">
        <v>1.7829999999999999</v>
      </c>
      <c r="AP2895">
        <v>1.82</v>
      </c>
      <c r="AQ2895">
        <v>1.843</v>
      </c>
      <c r="AR2895">
        <v>1.825</v>
      </c>
      <c r="AS2895">
        <v>1.855</v>
      </c>
      <c r="AT2895">
        <v>1.871</v>
      </c>
      <c r="AU2895">
        <v>1.8740000000000001</v>
      </c>
      <c r="AV2895">
        <v>1.873</v>
      </c>
      <c r="AW2895">
        <v>1.873</v>
      </c>
      <c r="AX2895">
        <v>1.875</v>
      </c>
      <c r="AY2895">
        <v>1.879</v>
      </c>
      <c r="AZ2895">
        <v>1.8859999999999999</v>
      </c>
      <c r="BA2895">
        <v>1.8919999999999999</v>
      </c>
      <c r="BB2895">
        <v>2016</v>
      </c>
    </row>
    <row r="2896" spans="1:54" hidden="1" x14ac:dyDescent="0.2">
      <c r="A2896">
        <v>328</v>
      </c>
      <c r="B2896" t="s">
        <v>497</v>
      </c>
      <c r="C2896" t="s">
        <v>309</v>
      </c>
      <c r="D2896" t="s">
        <v>114</v>
      </c>
      <c r="E2896" t="s">
        <v>308</v>
      </c>
      <c r="F2896" t="s">
        <v>307</v>
      </c>
      <c r="G2896" t="s">
        <v>217</v>
      </c>
      <c r="I2896" t="s">
        <v>1149</v>
      </c>
      <c r="J2896" s="3" t="s">
        <v>215</v>
      </c>
      <c r="K2896" s="3" t="s">
        <v>215</v>
      </c>
      <c r="L2896" s="3" t="s">
        <v>215</v>
      </c>
      <c r="M2896" s="3" t="s">
        <v>215</v>
      </c>
      <c r="N2896" s="3" t="s">
        <v>215</v>
      </c>
      <c r="O2896" s="3" t="s">
        <v>215</v>
      </c>
      <c r="P2896" s="3" t="s">
        <v>215</v>
      </c>
      <c r="Q2896" s="3" t="s">
        <v>215</v>
      </c>
      <c r="R2896" s="3" t="s">
        <v>215</v>
      </c>
      <c r="S2896" s="3" t="s">
        <v>215</v>
      </c>
      <c r="T2896" s="3" t="s">
        <v>215</v>
      </c>
      <c r="U2896" s="3" t="s">
        <v>215</v>
      </c>
      <c r="V2896" s="3" t="s">
        <v>215</v>
      </c>
      <c r="W2896" s="3" t="s">
        <v>215</v>
      </c>
      <c r="X2896" s="3" t="s">
        <v>215</v>
      </c>
      <c r="Y2896" s="3" t="s">
        <v>215</v>
      </c>
      <c r="Z2896" s="3" t="s">
        <v>215</v>
      </c>
      <c r="AA2896" s="3" t="s">
        <v>215</v>
      </c>
      <c r="AB2896" s="3" t="s">
        <v>215</v>
      </c>
      <c r="AC2896" s="3" t="s">
        <v>215</v>
      </c>
      <c r="AD2896" s="3" t="s">
        <v>215</v>
      </c>
      <c r="AE2896" s="3" t="s">
        <v>215</v>
      </c>
      <c r="AF2896" s="3" t="s">
        <v>215</v>
      </c>
      <c r="AG2896" s="3" t="s">
        <v>215</v>
      </c>
      <c r="AH2896" s="3" t="s">
        <v>215</v>
      </c>
      <c r="AI2896" s="3" t="s">
        <v>215</v>
      </c>
      <c r="AJ2896" s="3" t="s">
        <v>215</v>
      </c>
      <c r="AK2896" s="3" t="s">
        <v>215</v>
      </c>
      <c r="AL2896" s="3" t="s">
        <v>215</v>
      </c>
      <c r="AM2896" s="3" t="s">
        <v>215</v>
      </c>
      <c r="AN2896" s="3" t="s">
        <v>215</v>
      </c>
      <c r="AO2896" s="3" t="s">
        <v>215</v>
      </c>
      <c r="AP2896" s="3" t="s">
        <v>215</v>
      </c>
      <c r="AQ2896" s="3" t="s">
        <v>215</v>
      </c>
      <c r="AR2896" s="3">
        <v>18.273</v>
      </c>
      <c r="AS2896" s="3">
        <v>17.733000000000001</v>
      </c>
      <c r="AT2896" s="3">
        <v>20.161000000000001</v>
      </c>
      <c r="AU2896" s="3">
        <v>18.579000000000001</v>
      </c>
      <c r="AV2896" s="3">
        <v>19.242000000000001</v>
      </c>
      <c r="AW2896" s="3">
        <v>19.62</v>
      </c>
      <c r="AX2896" s="3">
        <v>19.594999999999999</v>
      </c>
      <c r="AY2896" s="3">
        <v>20.893999999999998</v>
      </c>
      <c r="AZ2896" s="3">
        <v>22.155999999999999</v>
      </c>
      <c r="BA2896">
        <v>25.643999999999998</v>
      </c>
      <c r="BB2896">
        <v>2016</v>
      </c>
    </row>
    <row r="2897" spans="1:54" hidden="1" x14ac:dyDescent="0.2">
      <c r="A2897">
        <v>328</v>
      </c>
      <c r="B2897" t="s">
        <v>497</v>
      </c>
      <c r="C2897" t="s">
        <v>306</v>
      </c>
      <c r="D2897" t="s">
        <v>114</v>
      </c>
      <c r="E2897" t="s">
        <v>305</v>
      </c>
      <c r="F2897" t="s">
        <v>304</v>
      </c>
      <c r="G2897" t="s">
        <v>217</v>
      </c>
      <c r="I2897" t="s">
        <v>1149</v>
      </c>
      <c r="J2897" s="3" t="s">
        <v>215</v>
      </c>
      <c r="K2897" s="3" t="s">
        <v>215</v>
      </c>
      <c r="L2897" s="3" t="s">
        <v>215</v>
      </c>
      <c r="M2897" s="3" t="s">
        <v>215</v>
      </c>
      <c r="N2897" s="3" t="s">
        <v>215</v>
      </c>
      <c r="O2897" s="3" t="s">
        <v>215</v>
      </c>
      <c r="P2897" s="3" t="s">
        <v>215</v>
      </c>
      <c r="Q2897" s="3" t="s">
        <v>215</v>
      </c>
      <c r="R2897" s="3" t="s">
        <v>215</v>
      </c>
      <c r="S2897" s="3" t="s">
        <v>215</v>
      </c>
      <c r="T2897" s="3" t="s">
        <v>215</v>
      </c>
      <c r="U2897" s="3" t="s">
        <v>215</v>
      </c>
      <c r="V2897" s="3" t="s">
        <v>215</v>
      </c>
      <c r="W2897" s="3" t="s">
        <v>215</v>
      </c>
      <c r="X2897" s="3" t="s">
        <v>215</v>
      </c>
      <c r="Y2897" s="3" t="s">
        <v>215</v>
      </c>
      <c r="Z2897" s="3" t="s">
        <v>215</v>
      </c>
      <c r="AA2897" s="3" t="s">
        <v>215</v>
      </c>
      <c r="AB2897" s="3" t="s">
        <v>215</v>
      </c>
      <c r="AC2897" s="3" t="s">
        <v>215</v>
      </c>
      <c r="AD2897" s="3" t="s">
        <v>215</v>
      </c>
      <c r="AE2897" s="3" t="s">
        <v>215</v>
      </c>
      <c r="AF2897" s="3" t="s">
        <v>215</v>
      </c>
      <c r="AG2897" s="3" t="s">
        <v>215</v>
      </c>
      <c r="AH2897" s="3" t="s">
        <v>215</v>
      </c>
      <c r="AI2897" s="3" t="s">
        <v>215</v>
      </c>
      <c r="AJ2897" s="3" t="s">
        <v>215</v>
      </c>
      <c r="AK2897" s="3" t="s">
        <v>215</v>
      </c>
      <c r="AL2897" s="3" t="s">
        <v>215</v>
      </c>
      <c r="AM2897" s="3" t="s">
        <v>215</v>
      </c>
      <c r="AN2897" s="3" t="s">
        <v>215</v>
      </c>
      <c r="AO2897" s="3" t="s">
        <v>215</v>
      </c>
      <c r="AP2897" s="3" t="s">
        <v>215</v>
      </c>
      <c r="AQ2897" s="3" t="s">
        <v>215</v>
      </c>
      <c r="AR2897" s="3">
        <v>13.842000000000001</v>
      </c>
      <c r="AS2897" s="3">
        <v>13.896000000000001</v>
      </c>
      <c r="AT2897" s="3">
        <v>16.952000000000002</v>
      </c>
      <c r="AU2897" s="3">
        <v>12.000999999999999</v>
      </c>
      <c r="AV2897" s="3">
        <v>12.154999999999999</v>
      </c>
      <c r="AW2897" s="3">
        <v>13.228999999999999</v>
      </c>
      <c r="AX2897" s="3">
        <v>13.654999999999999</v>
      </c>
      <c r="AY2897" s="3">
        <v>14.417</v>
      </c>
      <c r="AZ2897" s="3">
        <v>15.196</v>
      </c>
      <c r="BA2897">
        <v>18.649999999999999</v>
      </c>
      <c r="BB2897">
        <v>2016</v>
      </c>
    </row>
    <row r="2898" spans="1:54" hidden="1" x14ac:dyDescent="0.2">
      <c r="A2898">
        <v>328</v>
      </c>
      <c r="B2898" t="s">
        <v>497</v>
      </c>
      <c r="C2898" t="s">
        <v>303</v>
      </c>
      <c r="D2898" t="s">
        <v>114</v>
      </c>
      <c r="E2898" t="s">
        <v>300</v>
      </c>
      <c r="F2898" t="s">
        <v>302</v>
      </c>
      <c r="G2898" t="s">
        <v>295</v>
      </c>
      <c r="I2898" t="s">
        <v>1150</v>
      </c>
      <c r="J2898" s="3">
        <v>36.130000000000003</v>
      </c>
      <c r="K2898" s="3">
        <v>42.917999999999999</v>
      </c>
      <c r="L2898" s="3">
        <v>46.271000000000001</v>
      </c>
      <c r="M2898" s="3">
        <v>49.091999999999999</v>
      </c>
      <c r="N2898" s="3">
        <v>51.87</v>
      </c>
      <c r="O2898" s="3">
        <v>53.167999999999999</v>
      </c>
      <c r="P2898" s="3">
        <v>53.463999999999999</v>
      </c>
      <c r="Q2898" s="3">
        <v>52.997</v>
      </c>
      <c r="R2898" s="3">
        <v>55.116999999999997</v>
      </c>
      <c r="S2898" s="3">
        <v>58.2</v>
      </c>
      <c r="T2898" s="3">
        <v>59.786000000000001</v>
      </c>
      <c r="U2898" s="3">
        <v>61.366999999999997</v>
      </c>
      <c r="V2898" s="3">
        <v>63.685000000000002</v>
      </c>
      <c r="W2898" s="3">
        <v>65.474000000000004</v>
      </c>
      <c r="X2898" s="3">
        <v>69.686999999999998</v>
      </c>
      <c r="Y2898" s="3">
        <v>71.796999999999997</v>
      </c>
      <c r="Z2898" s="3">
        <v>73.256</v>
      </c>
      <c r="AA2898" s="3">
        <v>74.168000000000006</v>
      </c>
      <c r="AB2898" s="3">
        <v>75.209999999999994</v>
      </c>
      <c r="AC2898" s="3">
        <v>75.641999999999996</v>
      </c>
      <c r="AD2898" s="3">
        <v>77.262</v>
      </c>
      <c r="AE2898" s="3">
        <v>78.552999999999997</v>
      </c>
      <c r="AF2898" s="3">
        <v>79.391999999999996</v>
      </c>
      <c r="AG2898" s="3">
        <v>81.102999999999994</v>
      </c>
      <c r="AH2898" s="3">
        <v>82.977999999999994</v>
      </c>
      <c r="AI2898" s="3">
        <v>85.863</v>
      </c>
      <c r="AJ2898" s="3">
        <v>89.513000000000005</v>
      </c>
      <c r="AK2898" s="3">
        <v>92.968000000000004</v>
      </c>
      <c r="AL2898" s="3">
        <v>100.43600000000001</v>
      </c>
      <c r="AM2898" s="3">
        <v>100.126</v>
      </c>
      <c r="AN2898" s="3">
        <v>103.56699999999999</v>
      </c>
      <c r="AO2898" s="3">
        <v>106.708</v>
      </c>
      <c r="AP2898" s="3">
        <v>109.28100000000001</v>
      </c>
      <c r="AQ2898" s="3">
        <v>109.233</v>
      </c>
      <c r="AR2898" s="3">
        <v>108.158</v>
      </c>
      <c r="AS2898" s="3">
        <v>107.526</v>
      </c>
      <c r="AT2898" s="3">
        <v>109.377</v>
      </c>
      <c r="AU2898" s="3">
        <v>111.571</v>
      </c>
      <c r="AV2898" s="3">
        <v>113.837</v>
      </c>
      <c r="AW2898" s="3">
        <v>115.923</v>
      </c>
      <c r="AX2898" s="3">
        <v>118.11499999999999</v>
      </c>
      <c r="AY2898" s="3">
        <v>120.34699999999999</v>
      </c>
      <c r="AZ2898" s="3">
        <v>122.622</v>
      </c>
      <c r="BA2898">
        <v>124.94</v>
      </c>
      <c r="BB2898">
        <v>2017</v>
      </c>
    </row>
    <row r="2899" spans="1:54" hidden="1" x14ac:dyDescent="0.2">
      <c r="A2899">
        <v>328</v>
      </c>
      <c r="B2899" t="s">
        <v>497</v>
      </c>
      <c r="C2899" t="s">
        <v>301</v>
      </c>
      <c r="D2899" t="s">
        <v>114</v>
      </c>
      <c r="E2899" t="s">
        <v>300</v>
      </c>
      <c r="F2899" t="s">
        <v>299</v>
      </c>
      <c r="G2899" t="s">
        <v>275</v>
      </c>
      <c r="I2899" t="s">
        <v>298</v>
      </c>
      <c r="J2899" s="3">
        <v>15.484999999999999</v>
      </c>
      <c r="K2899" s="3">
        <v>18.786999999999999</v>
      </c>
      <c r="L2899" s="3">
        <v>7.8129999999999997</v>
      </c>
      <c r="M2899" s="3">
        <v>6.0949999999999998</v>
      </c>
      <c r="N2899" s="3">
        <v>5.66</v>
      </c>
      <c r="O2899" s="3">
        <v>2.5009999999999999</v>
      </c>
      <c r="P2899" s="3">
        <v>0.55700000000000005</v>
      </c>
      <c r="Q2899" s="3">
        <v>-0.872</v>
      </c>
      <c r="R2899" s="3">
        <v>4</v>
      </c>
      <c r="S2899" s="3">
        <v>5.593</v>
      </c>
      <c r="T2899" s="3">
        <v>2.7240000000000002</v>
      </c>
      <c r="U2899" s="3">
        <v>2.645</v>
      </c>
      <c r="V2899" s="3">
        <v>3.778</v>
      </c>
      <c r="W2899" s="3">
        <v>2.8090000000000002</v>
      </c>
      <c r="X2899" s="3">
        <v>6.4349999999999996</v>
      </c>
      <c r="Y2899" s="3">
        <v>3.0270000000000001</v>
      </c>
      <c r="Z2899" s="3">
        <v>2.032</v>
      </c>
      <c r="AA2899" s="3">
        <v>1.2450000000000001</v>
      </c>
      <c r="AB2899" s="3">
        <v>1.405</v>
      </c>
      <c r="AC2899" s="3">
        <v>0.57399999999999995</v>
      </c>
      <c r="AD2899" s="3">
        <v>2.1419999999999999</v>
      </c>
      <c r="AE2899" s="3">
        <v>1.671</v>
      </c>
      <c r="AF2899" s="3">
        <v>1.0669999999999999</v>
      </c>
      <c r="AG2899" s="3">
        <v>2.1549999999999998</v>
      </c>
      <c r="AH2899" s="3">
        <v>2.3130000000000002</v>
      </c>
      <c r="AI2899" s="3">
        <v>3.476</v>
      </c>
      <c r="AJ2899" s="3">
        <v>4.2519999999999998</v>
      </c>
      <c r="AK2899" s="3">
        <v>3.859</v>
      </c>
      <c r="AL2899" s="3">
        <v>8.0329999999999995</v>
      </c>
      <c r="AM2899" s="3">
        <v>-0.309</v>
      </c>
      <c r="AN2899" s="3">
        <v>3.4369999999999998</v>
      </c>
      <c r="AO2899" s="3">
        <v>3.0329999999999999</v>
      </c>
      <c r="AP2899" s="3">
        <v>2.411</v>
      </c>
      <c r="AQ2899" s="3">
        <v>-4.3999999999999997E-2</v>
      </c>
      <c r="AR2899" s="3">
        <v>-0.98299999999999998</v>
      </c>
      <c r="AS2899" s="3">
        <v>-0.58399999999999996</v>
      </c>
      <c r="AT2899" s="3">
        <v>1.7210000000000001</v>
      </c>
      <c r="AU2899" s="3">
        <v>2.0059999999999998</v>
      </c>
      <c r="AV2899" s="3">
        <v>2.0310000000000001</v>
      </c>
      <c r="AW2899" s="3">
        <v>1.833</v>
      </c>
      <c r="AX2899" s="3">
        <v>1.89</v>
      </c>
      <c r="AY2899" s="3">
        <v>1.89</v>
      </c>
      <c r="AZ2899" s="3">
        <v>1.89</v>
      </c>
      <c r="BA2899">
        <v>1.89</v>
      </c>
      <c r="BB2899">
        <v>2017</v>
      </c>
    </row>
    <row r="2900" spans="1:54" hidden="1" x14ac:dyDescent="0.2">
      <c r="A2900">
        <v>328</v>
      </c>
      <c r="B2900" t="s">
        <v>497</v>
      </c>
      <c r="C2900" t="s">
        <v>297</v>
      </c>
      <c r="D2900" t="s">
        <v>114</v>
      </c>
      <c r="E2900" t="s">
        <v>293</v>
      </c>
      <c r="F2900" t="s">
        <v>296</v>
      </c>
      <c r="G2900" t="s">
        <v>295</v>
      </c>
      <c r="I2900" t="s">
        <v>1150</v>
      </c>
      <c r="J2900" s="3">
        <v>37.409999999999997</v>
      </c>
      <c r="K2900" s="3">
        <v>41.356000000000002</v>
      </c>
      <c r="L2900" s="3">
        <v>46.268999999999998</v>
      </c>
      <c r="M2900" s="3">
        <v>49.709000000000003</v>
      </c>
      <c r="N2900" s="3">
        <v>53.176000000000002</v>
      </c>
      <c r="O2900" s="3">
        <v>55.167999999999999</v>
      </c>
      <c r="P2900" s="3">
        <v>56.195999999999998</v>
      </c>
      <c r="Q2900" s="3">
        <v>55.728000000000002</v>
      </c>
      <c r="R2900" s="3">
        <v>56.036000000000001</v>
      </c>
      <c r="S2900" s="3">
        <v>59.905999999999999</v>
      </c>
      <c r="T2900" s="3">
        <v>62.168999999999997</v>
      </c>
      <c r="U2900" s="3">
        <v>64.551000000000002</v>
      </c>
      <c r="V2900" s="3">
        <v>65.177000000000007</v>
      </c>
      <c r="W2900" s="3">
        <v>68.355000000000004</v>
      </c>
      <c r="X2900" s="3">
        <v>70.864000000000004</v>
      </c>
      <c r="Y2900" s="3">
        <v>72.185000000000002</v>
      </c>
      <c r="Z2900" s="3">
        <v>73.741</v>
      </c>
      <c r="AA2900" s="3">
        <v>74.951999999999998</v>
      </c>
      <c r="AB2900" s="3">
        <v>75.823999999999998</v>
      </c>
      <c r="AC2900" s="3">
        <v>76.644999999999996</v>
      </c>
      <c r="AD2900" s="3">
        <v>79.287999999999997</v>
      </c>
      <c r="AE2900" s="3">
        <v>78.73</v>
      </c>
      <c r="AF2900" s="3">
        <v>80.53</v>
      </c>
      <c r="AG2900" s="3">
        <v>81.849999999999994</v>
      </c>
      <c r="AH2900" s="3">
        <v>83.89</v>
      </c>
      <c r="AI2900" s="3">
        <v>89.09</v>
      </c>
      <c r="AJ2900" s="3">
        <v>90.56</v>
      </c>
      <c r="AK2900" s="3">
        <v>97.26</v>
      </c>
      <c r="AL2900" s="3">
        <v>102.29</v>
      </c>
      <c r="AM2900" s="3">
        <v>99.89</v>
      </c>
      <c r="AN2900" s="3">
        <v>104.1</v>
      </c>
      <c r="AO2900" s="3">
        <v>107.76</v>
      </c>
      <c r="AP2900" s="3">
        <v>109.71</v>
      </c>
      <c r="AQ2900" s="3">
        <v>108.35</v>
      </c>
      <c r="AR2900" s="3">
        <v>107.67</v>
      </c>
      <c r="AS2900" s="3">
        <v>108.869</v>
      </c>
      <c r="AT2900" s="3">
        <v>109.87</v>
      </c>
      <c r="AU2900" s="3">
        <v>110.453</v>
      </c>
      <c r="AV2900" s="3">
        <v>112.429</v>
      </c>
      <c r="AW2900" s="3">
        <v>114.53400000000001</v>
      </c>
      <c r="AX2900" s="3">
        <v>116.699</v>
      </c>
      <c r="AY2900" s="3">
        <v>118.90600000000001</v>
      </c>
      <c r="AZ2900" s="3">
        <v>121.155</v>
      </c>
      <c r="BA2900">
        <v>123.446</v>
      </c>
      <c r="BB2900">
        <v>2017</v>
      </c>
    </row>
    <row r="2901" spans="1:54" hidden="1" x14ac:dyDescent="0.2">
      <c r="A2901">
        <v>328</v>
      </c>
      <c r="B2901" t="s">
        <v>497</v>
      </c>
      <c r="C2901" t="s">
        <v>294</v>
      </c>
      <c r="D2901" t="s">
        <v>114</v>
      </c>
      <c r="E2901" t="s">
        <v>293</v>
      </c>
      <c r="F2901" t="s">
        <v>292</v>
      </c>
      <c r="G2901" t="s">
        <v>275</v>
      </c>
      <c r="I2901" t="s">
        <v>291</v>
      </c>
      <c r="J2901" s="3">
        <v>21.847000000000001</v>
      </c>
      <c r="K2901" s="3">
        <v>10.547000000000001</v>
      </c>
      <c r="L2901" s="3">
        <v>11.882</v>
      </c>
      <c r="M2901" s="3">
        <v>7.4340000000000002</v>
      </c>
      <c r="N2901" s="3">
        <v>6.9749999999999996</v>
      </c>
      <c r="O2901" s="3">
        <v>3.7450000000000001</v>
      </c>
      <c r="P2901" s="3">
        <v>1.8640000000000001</v>
      </c>
      <c r="Q2901" s="3">
        <v>-0.83299999999999996</v>
      </c>
      <c r="R2901" s="3">
        <v>0.55300000000000005</v>
      </c>
      <c r="S2901" s="3">
        <v>6.9059999999999997</v>
      </c>
      <c r="T2901" s="3">
        <v>3.778</v>
      </c>
      <c r="U2901" s="3">
        <v>3.831</v>
      </c>
      <c r="V2901" s="3">
        <v>0.96899999999999997</v>
      </c>
      <c r="W2901" s="3">
        <v>4.8769999999999998</v>
      </c>
      <c r="X2901" s="3">
        <v>3.67</v>
      </c>
      <c r="Y2901" s="3">
        <v>1.8640000000000001</v>
      </c>
      <c r="Z2901" s="3">
        <v>2.1549999999999998</v>
      </c>
      <c r="AA2901" s="3">
        <v>1.6419999999999999</v>
      </c>
      <c r="AB2901" s="3">
        <v>1.1639999999999999</v>
      </c>
      <c r="AC2901" s="3">
        <v>1.083</v>
      </c>
      <c r="AD2901" s="3">
        <v>3.448</v>
      </c>
      <c r="AE2901" s="3">
        <v>-0.70399999999999996</v>
      </c>
      <c r="AF2901" s="3">
        <v>2.286</v>
      </c>
      <c r="AG2901" s="3">
        <v>1.639</v>
      </c>
      <c r="AH2901" s="3">
        <v>2.492</v>
      </c>
      <c r="AI2901" s="3">
        <v>6.1989999999999998</v>
      </c>
      <c r="AJ2901" s="3">
        <v>1.65</v>
      </c>
      <c r="AK2901" s="3">
        <v>7.3979999999999997</v>
      </c>
      <c r="AL2901" s="3">
        <v>5.1719999999999997</v>
      </c>
      <c r="AM2901" s="3">
        <v>-2.3460000000000001</v>
      </c>
      <c r="AN2901" s="3">
        <v>4.2149999999999999</v>
      </c>
      <c r="AO2901" s="3">
        <v>3.516</v>
      </c>
      <c r="AP2901" s="3">
        <v>1.81</v>
      </c>
      <c r="AQ2901" s="3">
        <v>-1.24</v>
      </c>
      <c r="AR2901" s="3">
        <v>-0.628</v>
      </c>
      <c r="AS2901" s="3">
        <v>1.1140000000000001</v>
      </c>
      <c r="AT2901" s="3">
        <v>0.91900000000000004</v>
      </c>
      <c r="AU2901" s="3">
        <v>0.53</v>
      </c>
      <c r="AV2901" s="3">
        <v>1.7889999999999999</v>
      </c>
      <c r="AW2901" s="3">
        <v>1.8720000000000001</v>
      </c>
      <c r="AX2901" s="3">
        <v>1.891</v>
      </c>
      <c r="AY2901" s="3">
        <v>1.891</v>
      </c>
      <c r="AZ2901" s="3">
        <v>1.891</v>
      </c>
      <c r="BA2901">
        <v>1.891</v>
      </c>
      <c r="BB2901">
        <v>2017</v>
      </c>
    </row>
    <row r="2902" spans="1:54" hidden="1" x14ac:dyDescent="0.2">
      <c r="A2902">
        <v>328</v>
      </c>
      <c r="B2902" t="s">
        <v>497</v>
      </c>
      <c r="C2902" t="s">
        <v>290</v>
      </c>
      <c r="D2902" t="s">
        <v>114</v>
      </c>
      <c r="E2902" t="s">
        <v>289</v>
      </c>
      <c r="G2902" t="s">
        <v>288</v>
      </c>
    </row>
    <row r="2903" spans="1:54" hidden="1" x14ac:dyDescent="0.2">
      <c r="A2903">
        <v>328</v>
      </c>
      <c r="B2903" t="s">
        <v>497</v>
      </c>
      <c r="C2903" t="s">
        <v>287</v>
      </c>
      <c r="D2903" t="s">
        <v>114</v>
      </c>
      <c r="E2903" t="s">
        <v>286</v>
      </c>
      <c r="F2903" t="s">
        <v>285</v>
      </c>
      <c r="G2903" t="s">
        <v>275</v>
      </c>
      <c r="I2903" t="s">
        <v>1151</v>
      </c>
      <c r="J2903" s="3" t="s">
        <v>215</v>
      </c>
      <c r="K2903" s="3" t="s">
        <v>215</v>
      </c>
      <c r="L2903" s="3" t="s">
        <v>215</v>
      </c>
      <c r="M2903" s="3" t="s">
        <v>215</v>
      </c>
      <c r="N2903" s="3" t="s">
        <v>215</v>
      </c>
      <c r="O2903" s="3" t="s">
        <v>215</v>
      </c>
      <c r="P2903" s="3" t="s">
        <v>215</v>
      </c>
      <c r="Q2903" s="3" t="s">
        <v>215</v>
      </c>
      <c r="R2903" s="3" t="s">
        <v>215</v>
      </c>
      <c r="S2903" s="3" t="s">
        <v>215</v>
      </c>
      <c r="T2903" s="3" t="s">
        <v>215</v>
      </c>
      <c r="U2903" s="3" t="s">
        <v>215</v>
      </c>
      <c r="V2903" s="3" t="s">
        <v>215</v>
      </c>
      <c r="W2903" s="3" t="s">
        <v>215</v>
      </c>
      <c r="X2903" s="3" t="s">
        <v>215</v>
      </c>
      <c r="Y2903" s="3" t="s">
        <v>215</v>
      </c>
      <c r="Z2903" s="3" t="s">
        <v>215</v>
      </c>
      <c r="AA2903" s="3" t="s">
        <v>215</v>
      </c>
      <c r="AB2903" s="3" t="s">
        <v>215</v>
      </c>
      <c r="AC2903" s="3" t="s">
        <v>215</v>
      </c>
      <c r="AD2903" s="3" t="s">
        <v>215</v>
      </c>
      <c r="AE2903" s="3" t="s">
        <v>215</v>
      </c>
      <c r="AF2903" s="3" t="s">
        <v>215</v>
      </c>
      <c r="AG2903" s="3" t="s">
        <v>215</v>
      </c>
      <c r="AH2903" s="3" t="s">
        <v>215</v>
      </c>
      <c r="AI2903" s="3" t="s">
        <v>215</v>
      </c>
      <c r="AJ2903" s="3" t="s">
        <v>215</v>
      </c>
      <c r="AK2903" s="3" t="s">
        <v>215</v>
      </c>
      <c r="AL2903" s="3" t="s">
        <v>215</v>
      </c>
      <c r="AM2903" s="3" t="s">
        <v>215</v>
      </c>
      <c r="AN2903" s="3" t="s">
        <v>215</v>
      </c>
      <c r="AO2903" s="3" t="s">
        <v>215</v>
      </c>
      <c r="AP2903" s="3" t="s">
        <v>215</v>
      </c>
      <c r="AQ2903" s="3" t="s">
        <v>215</v>
      </c>
      <c r="AR2903" s="3" t="s">
        <v>215</v>
      </c>
      <c r="AS2903" s="3">
        <v>24.22</v>
      </c>
      <c r="AT2903" s="3">
        <v>3.081</v>
      </c>
      <c r="AU2903" s="3">
        <v>13.345000000000001</v>
      </c>
      <c r="AV2903" s="3">
        <v>2.2639999999999998</v>
      </c>
      <c r="AW2903" s="3">
        <v>4.63</v>
      </c>
      <c r="AX2903" s="3">
        <v>4.4850000000000003</v>
      </c>
      <c r="AY2903" s="3">
        <v>7.0250000000000004</v>
      </c>
      <c r="AZ2903" s="3">
        <v>7.2610000000000001</v>
      </c>
      <c r="BA2903">
        <v>7.9989999999999997</v>
      </c>
      <c r="BB2903">
        <v>2017</v>
      </c>
    </row>
    <row r="2904" spans="1:54" hidden="1" x14ac:dyDescent="0.2">
      <c r="A2904">
        <v>328</v>
      </c>
      <c r="B2904" t="s">
        <v>497</v>
      </c>
      <c r="C2904" t="s">
        <v>284</v>
      </c>
      <c r="D2904" t="s">
        <v>114</v>
      </c>
      <c r="E2904" t="s">
        <v>283</v>
      </c>
      <c r="F2904" t="s">
        <v>282</v>
      </c>
      <c r="G2904" t="s">
        <v>275</v>
      </c>
      <c r="I2904" t="s">
        <v>1151</v>
      </c>
      <c r="J2904" s="3" t="s">
        <v>215</v>
      </c>
      <c r="K2904" s="3" t="s">
        <v>215</v>
      </c>
      <c r="L2904" s="3" t="s">
        <v>215</v>
      </c>
      <c r="M2904" s="3" t="s">
        <v>215</v>
      </c>
      <c r="N2904" s="3" t="s">
        <v>215</v>
      </c>
      <c r="O2904" s="3" t="s">
        <v>215</v>
      </c>
      <c r="P2904" s="3" t="s">
        <v>215</v>
      </c>
      <c r="Q2904" s="3" t="s">
        <v>215</v>
      </c>
      <c r="R2904" s="3" t="s">
        <v>215</v>
      </c>
      <c r="S2904" s="3" t="s">
        <v>215</v>
      </c>
      <c r="T2904" s="3" t="s">
        <v>215</v>
      </c>
      <c r="U2904" s="3" t="s">
        <v>215</v>
      </c>
      <c r="V2904" s="3" t="s">
        <v>215</v>
      </c>
      <c r="W2904" s="3" t="s">
        <v>215</v>
      </c>
      <c r="X2904" s="3" t="s">
        <v>215</v>
      </c>
      <c r="Y2904" s="3" t="s">
        <v>215</v>
      </c>
      <c r="Z2904" s="3" t="s">
        <v>215</v>
      </c>
      <c r="AA2904" s="3" t="s">
        <v>215</v>
      </c>
      <c r="AB2904" s="3" t="s">
        <v>215</v>
      </c>
      <c r="AC2904" s="3" t="s">
        <v>215</v>
      </c>
      <c r="AD2904" s="3" t="s">
        <v>215</v>
      </c>
      <c r="AE2904" s="3" t="s">
        <v>215</v>
      </c>
      <c r="AF2904" s="3" t="s">
        <v>215</v>
      </c>
      <c r="AG2904" s="3" t="s">
        <v>215</v>
      </c>
      <c r="AH2904" s="3" t="s">
        <v>215</v>
      </c>
      <c r="AI2904" s="3" t="s">
        <v>215</v>
      </c>
      <c r="AJ2904" s="3" t="s">
        <v>215</v>
      </c>
      <c r="AK2904" s="3" t="s">
        <v>215</v>
      </c>
      <c r="AL2904" s="3" t="s">
        <v>215</v>
      </c>
      <c r="AM2904" s="3" t="s">
        <v>215</v>
      </c>
      <c r="AN2904" s="3" t="s">
        <v>215</v>
      </c>
      <c r="AO2904" s="3" t="s">
        <v>215</v>
      </c>
      <c r="AP2904" s="3" t="s">
        <v>215</v>
      </c>
      <c r="AQ2904" s="3" t="s">
        <v>215</v>
      </c>
      <c r="AR2904" s="3" t="s">
        <v>215</v>
      </c>
      <c r="AS2904" s="3">
        <v>24.22</v>
      </c>
      <c r="AT2904" s="3">
        <v>3.081</v>
      </c>
      <c r="AU2904" s="3">
        <v>13.345000000000001</v>
      </c>
      <c r="AV2904" s="3">
        <v>2.2639999999999998</v>
      </c>
      <c r="AW2904" s="3">
        <v>4.63</v>
      </c>
      <c r="AX2904" s="3">
        <v>4.4850000000000003</v>
      </c>
      <c r="AY2904" s="3">
        <v>7.0250000000000004</v>
      </c>
      <c r="AZ2904" s="3">
        <v>7.2610000000000001</v>
      </c>
      <c r="BA2904">
        <v>7.9989999999999997</v>
      </c>
      <c r="BB2904">
        <v>2017</v>
      </c>
    </row>
    <row r="2905" spans="1:54" hidden="1" x14ac:dyDescent="0.2">
      <c r="A2905">
        <v>328</v>
      </c>
      <c r="B2905" t="s">
        <v>497</v>
      </c>
      <c r="C2905" t="s">
        <v>281</v>
      </c>
      <c r="D2905" t="s">
        <v>114</v>
      </c>
      <c r="E2905" t="s">
        <v>280</v>
      </c>
      <c r="F2905" t="s">
        <v>279</v>
      </c>
      <c r="G2905" t="s">
        <v>275</v>
      </c>
      <c r="I2905" t="s">
        <v>1151</v>
      </c>
      <c r="J2905" s="3" t="s">
        <v>215</v>
      </c>
      <c r="K2905" s="3" t="s">
        <v>215</v>
      </c>
      <c r="L2905" s="3" t="s">
        <v>215</v>
      </c>
      <c r="M2905" s="3" t="s">
        <v>215</v>
      </c>
      <c r="N2905" s="3" t="s">
        <v>215</v>
      </c>
      <c r="O2905" s="3" t="s">
        <v>215</v>
      </c>
      <c r="P2905" s="3" t="s">
        <v>215</v>
      </c>
      <c r="Q2905" s="3" t="s">
        <v>215</v>
      </c>
      <c r="R2905" s="3" t="s">
        <v>215</v>
      </c>
      <c r="S2905" s="3" t="s">
        <v>215</v>
      </c>
      <c r="T2905" s="3" t="s">
        <v>215</v>
      </c>
      <c r="U2905" s="3" t="s">
        <v>215</v>
      </c>
      <c r="V2905" s="3" t="s">
        <v>215</v>
      </c>
      <c r="W2905" s="3" t="s">
        <v>215</v>
      </c>
      <c r="X2905" s="3" t="s">
        <v>215</v>
      </c>
      <c r="Y2905" s="3" t="s">
        <v>215</v>
      </c>
      <c r="Z2905" s="3" t="s">
        <v>215</v>
      </c>
      <c r="AA2905" s="3" t="s">
        <v>215</v>
      </c>
      <c r="AB2905" s="3" t="s">
        <v>215</v>
      </c>
      <c r="AC2905" s="3" t="s">
        <v>215</v>
      </c>
      <c r="AD2905" s="3" t="s">
        <v>215</v>
      </c>
      <c r="AE2905" s="3" t="s">
        <v>215</v>
      </c>
      <c r="AF2905" s="3" t="s">
        <v>215</v>
      </c>
      <c r="AG2905" s="3" t="s">
        <v>215</v>
      </c>
      <c r="AH2905" s="3" t="s">
        <v>215</v>
      </c>
      <c r="AI2905" s="3" t="s">
        <v>215</v>
      </c>
      <c r="AJ2905" s="3" t="s">
        <v>215</v>
      </c>
      <c r="AK2905" s="3" t="s">
        <v>215</v>
      </c>
      <c r="AL2905" s="3" t="s">
        <v>215</v>
      </c>
      <c r="AM2905" s="3" t="s">
        <v>215</v>
      </c>
      <c r="AN2905" s="3" t="s">
        <v>215</v>
      </c>
      <c r="AO2905" s="3" t="s">
        <v>215</v>
      </c>
      <c r="AP2905" s="3" t="s">
        <v>215</v>
      </c>
      <c r="AQ2905" s="3" t="s">
        <v>215</v>
      </c>
      <c r="AR2905" s="3" t="s">
        <v>215</v>
      </c>
      <c r="AS2905" s="3">
        <v>4.7359999999999998</v>
      </c>
      <c r="AT2905" s="3">
        <v>3.4510000000000001</v>
      </c>
      <c r="AU2905" s="3">
        <v>3.34</v>
      </c>
      <c r="AV2905" s="3">
        <v>5.26</v>
      </c>
      <c r="AW2905" s="3">
        <v>4.8540000000000001</v>
      </c>
      <c r="AX2905" s="3">
        <v>3.774</v>
      </c>
      <c r="AY2905" s="3">
        <v>3.8769999999999998</v>
      </c>
      <c r="AZ2905" s="3">
        <v>4.0650000000000004</v>
      </c>
      <c r="BA2905">
        <v>3.617</v>
      </c>
      <c r="BB2905">
        <v>2017</v>
      </c>
    </row>
    <row r="2906" spans="1:54" hidden="1" x14ac:dyDescent="0.2">
      <c r="A2906">
        <v>328</v>
      </c>
      <c r="B2906" t="s">
        <v>497</v>
      </c>
      <c r="C2906" t="s">
        <v>278</v>
      </c>
      <c r="D2906" t="s">
        <v>114</v>
      </c>
      <c r="E2906" t="s">
        <v>277</v>
      </c>
      <c r="F2906" t="s">
        <v>276</v>
      </c>
      <c r="G2906" t="s">
        <v>275</v>
      </c>
      <c r="I2906" t="s">
        <v>1151</v>
      </c>
      <c r="J2906" s="3" t="s">
        <v>215</v>
      </c>
      <c r="K2906" s="3" t="s">
        <v>215</v>
      </c>
      <c r="L2906" s="3" t="s">
        <v>215</v>
      </c>
      <c r="M2906" s="3" t="s">
        <v>215</v>
      </c>
      <c r="N2906" s="3" t="s">
        <v>215</v>
      </c>
      <c r="O2906" s="3" t="s">
        <v>215</v>
      </c>
      <c r="P2906" s="3" t="s">
        <v>215</v>
      </c>
      <c r="Q2906" s="3" t="s">
        <v>215</v>
      </c>
      <c r="R2906" s="3" t="s">
        <v>215</v>
      </c>
      <c r="S2906" s="3" t="s">
        <v>215</v>
      </c>
      <c r="T2906" s="3" t="s">
        <v>215</v>
      </c>
      <c r="U2906" s="3" t="s">
        <v>215</v>
      </c>
      <c r="V2906" s="3" t="s">
        <v>215</v>
      </c>
      <c r="W2906" s="3" t="s">
        <v>215</v>
      </c>
      <c r="X2906" s="3" t="s">
        <v>215</v>
      </c>
      <c r="Y2906" s="3" t="s">
        <v>215</v>
      </c>
      <c r="Z2906" s="3" t="s">
        <v>215</v>
      </c>
      <c r="AA2906" s="3" t="s">
        <v>215</v>
      </c>
      <c r="AB2906" s="3" t="s">
        <v>215</v>
      </c>
      <c r="AC2906" s="3" t="s">
        <v>215</v>
      </c>
      <c r="AD2906" s="3" t="s">
        <v>215</v>
      </c>
      <c r="AE2906" s="3" t="s">
        <v>215</v>
      </c>
      <c r="AF2906" s="3" t="s">
        <v>215</v>
      </c>
      <c r="AG2906" s="3" t="s">
        <v>215</v>
      </c>
      <c r="AH2906" s="3" t="s">
        <v>215</v>
      </c>
      <c r="AI2906" s="3" t="s">
        <v>215</v>
      </c>
      <c r="AJ2906" s="3" t="s">
        <v>215</v>
      </c>
      <c r="AK2906" s="3" t="s">
        <v>215</v>
      </c>
      <c r="AL2906" s="3" t="s">
        <v>215</v>
      </c>
      <c r="AM2906" s="3" t="s">
        <v>215</v>
      </c>
      <c r="AN2906" s="3" t="s">
        <v>215</v>
      </c>
      <c r="AO2906" s="3" t="s">
        <v>215</v>
      </c>
      <c r="AP2906" s="3" t="s">
        <v>215</v>
      </c>
      <c r="AQ2906" s="3" t="s">
        <v>215</v>
      </c>
      <c r="AR2906" s="3" t="s">
        <v>215</v>
      </c>
      <c r="AS2906" s="3">
        <v>-3.05</v>
      </c>
      <c r="AT2906" s="3">
        <v>3.9529999999999998</v>
      </c>
      <c r="AU2906" s="3">
        <v>-12.476000000000001</v>
      </c>
      <c r="AV2906" s="3">
        <v>8.6669999999999998</v>
      </c>
      <c r="AW2906" s="3">
        <v>8.0980000000000008</v>
      </c>
      <c r="AX2906" s="3">
        <v>4.9560000000000004</v>
      </c>
      <c r="AY2906" s="3">
        <v>5.7370000000000001</v>
      </c>
      <c r="AZ2906" s="3">
        <v>7.1609999999999996</v>
      </c>
      <c r="BA2906">
        <v>3.5510000000000002</v>
      </c>
      <c r="BB2906">
        <v>2017</v>
      </c>
    </row>
    <row r="2907" spans="1:54" hidden="1" x14ac:dyDescent="0.2">
      <c r="A2907">
        <v>328</v>
      </c>
      <c r="B2907" t="s">
        <v>497</v>
      </c>
      <c r="C2907" t="s">
        <v>274</v>
      </c>
      <c r="D2907" t="s">
        <v>114</v>
      </c>
      <c r="E2907" t="s">
        <v>273</v>
      </c>
      <c r="F2907" t="s">
        <v>272</v>
      </c>
      <c r="G2907" t="s">
        <v>271</v>
      </c>
    </row>
    <row r="2908" spans="1:54" hidden="1" x14ac:dyDescent="0.2">
      <c r="A2908">
        <v>328</v>
      </c>
      <c r="B2908" t="s">
        <v>497</v>
      </c>
      <c r="C2908" t="s">
        <v>270</v>
      </c>
      <c r="D2908" t="s">
        <v>114</v>
      </c>
      <c r="E2908" t="s">
        <v>269</v>
      </c>
      <c r="F2908" t="s">
        <v>268</v>
      </c>
      <c r="G2908" t="s">
        <v>264</v>
      </c>
      <c r="H2908" t="s">
        <v>263</v>
      </c>
    </row>
    <row r="2909" spans="1:54" hidden="1" x14ac:dyDescent="0.2">
      <c r="A2909">
        <v>328</v>
      </c>
      <c r="B2909" t="s">
        <v>497</v>
      </c>
      <c r="C2909" t="s">
        <v>267</v>
      </c>
      <c r="D2909" t="s">
        <v>114</v>
      </c>
      <c r="E2909" t="s">
        <v>266</v>
      </c>
      <c r="F2909" t="s">
        <v>265</v>
      </c>
      <c r="G2909" t="s">
        <v>264</v>
      </c>
      <c r="H2909" t="s">
        <v>263</v>
      </c>
      <c r="I2909" t="s">
        <v>1152</v>
      </c>
      <c r="J2909" s="3">
        <v>8.8999999999999996E-2</v>
      </c>
      <c r="K2909" s="3">
        <v>9.0999999999999998E-2</v>
      </c>
      <c r="L2909" s="3">
        <v>9.2999999999999999E-2</v>
      </c>
      <c r="M2909" s="3">
        <v>9.6000000000000002E-2</v>
      </c>
      <c r="N2909" s="3">
        <v>9.8000000000000004E-2</v>
      </c>
      <c r="O2909" s="3">
        <v>0.1</v>
      </c>
      <c r="P2909" s="3">
        <v>0.1</v>
      </c>
      <c r="Q2909" s="3">
        <v>9.9000000000000005E-2</v>
      </c>
      <c r="R2909" s="3">
        <v>9.8000000000000004E-2</v>
      </c>
      <c r="S2909" s="3">
        <v>9.7000000000000003E-2</v>
      </c>
      <c r="T2909" s="3">
        <v>9.6000000000000002E-2</v>
      </c>
      <c r="U2909" s="3">
        <v>9.6000000000000002E-2</v>
      </c>
      <c r="V2909" s="3">
        <v>9.7000000000000003E-2</v>
      </c>
      <c r="W2909" s="3">
        <v>9.8000000000000004E-2</v>
      </c>
      <c r="X2909" s="3">
        <v>9.9000000000000005E-2</v>
      </c>
      <c r="Y2909" s="3">
        <v>0.1</v>
      </c>
      <c r="Z2909" s="3">
        <v>0.10100000000000001</v>
      </c>
      <c r="AA2909" s="3">
        <v>0.10100000000000001</v>
      </c>
      <c r="AB2909" s="3">
        <v>0.10100000000000001</v>
      </c>
      <c r="AC2909" s="3">
        <v>0.10100000000000001</v>
      </c>
      <c r="AD2909" s="3">
        <v>0.10199999999999999</v>
      </c>
      <c r="AE2909" s="3">
        <v>0.10199999999999999</v>
      </c>
      <c r="AF2909" s="3">
        <v>0.10199999999999999</v>
      </c>
      <c r="AG2909" s="3">
        <v>0.10199999999999999</v>
      </c>
      <c r="AH2909" s="3">
        <v>0.10299999999999999</v>
      </c>
      <c r="AI2909" s="3">
        <v>0.10299999999999999</v>
      </c>
      <c r="AJ2909" s="3">
        <v>0.10299999999999999</v>
      </c>
      <c r="AK2909" s="3">
        <v>0.104</v>
      </c>
      <c r="AL2909" s="3">
        <v>0.104</v>
      </c>
      <c r="AM2909" s="3">
        <v>0.104</v>
      </c>
      <c r="AN2909" s="3">
        <v>0.105</v>
      </c>
      <c r="AO2909" s="3">
        <v>0.105</v>
      </c>
      <c r="AP2909" s="3">
        <v>0.105</v>
      </c>
      <c r="AQ2909" s="3">
        <v>0.106</v>
      </c>
      <c r="AR2909" s="3">
        <v>0.106</v>
      </c>
      <c r="AS2909" s="3">
        <v>0.107</v>
      </c>
      <c r="AT2909" s="3">
        <v>0.107</v>
      </c>
      <c r="AU2909" s="3">
        <v>0.108</v>
      </c>
      <c r="AV2909" s="3">
        <v>0.108</v>
      </c>
      <c r="AW2909" s="3">
        <v>0.108</v>
      </c>
      <c r="AX2909" s="3">
        <v>0.109</v>
      </c>
      <c r="AY2909" s="3">
        <v>0.109</v>
      </c>
      <c r="AZ2909" s="3">
        <v>0.11</v>
      </c>
      <c r="BA2909">
        <v>0.11</v>
      </c>
      <c r="BB2909">
        <v>2016</v>
      </c>
    </row>
    <row r="2910" spans="1:54" hidden="1" x14ac:dyDescent="0.2">
      <c r="A2910">
        <v>328</v>
      </c>
      <c r="B2910" t="s">
        <v>497</v>
      </c>
      <c r="C2910" t="s">
        <v>262</v>
      </c>
      <c r="D2910" t="s">
        <v>114</v>
      </c>
      <c r="E2910" t="s">
        <v>260</v>
      </c>
      <c r="F2910" t="s">
        <v>259</v>
      </c>
      <c r="G2910" t="s">
        <v>225</v>
      </c>
      <c r="H2910" t="s">
        <v>222</v>
      </c>
      <c r="I2910" t="s">
        <v>1153</v>
      </c>
      <c r="J2910" s="3" t="s">
        <v>215</v>
      </c>
      <c r="K2910" s="3" t="s">
        <v>215</v>
      </c>
      <c r="L2910" s="3" t="s">
        <v>215</v>
      </c>
      <c r="M2910" s="3" t="s">
        <v>215</v>
      </c>
      <c r="N2910" s="3" t="s">
        <v>215</v>
      </c>
      <c r="O2910" s="3" t="s">
        <v>215</v>
      </c>
      <c r="P2910" s="3" t="s">
        <v>215</v>
      </c>
      <c r="Q2910" s="3" t="s">
        <v>215</v>
      </c>
      <c r="R2910" s="3" t="s">
        <v>215</v>
      </c>
      <c r="S2910" s="3" t="s">
        <v>215</v>
      </c>
      <c r="T2910" s="3">
        <v>0.159</v>
      </c>
      <c r="U2910" s="3">
        <v>0.183</v>
      </c>
      <c r="V2910" s="3">
        <v>0.17</v>
      </c>
      <c r="W2910" s="3">
        <v>0.192</v>
      </c>
      <c r="X2910" s="3">
        <v>0.192</v>
      </c>
      <c r="Y2910" s="3">
        <v>0.21</v>
      </c>
      <c r="Z2910" s="3">
        <v>0.23</v>
      </c>
      <c r="AA2910" s="3">
        <v>0.22900000000000001</v>
      </c>
      <c r="AB2910" s="3">
        <v>0.27600000000000002</v>
      </c>
      <c r="AC2910" s="3">
        <v>0.28699999999999998</v>
      </c>
      <c r="AD2910" s="3">
        <v>0.33</v>
      </c>
      <c r="AE2910" s="3">
        <v>0.33</v>
      </c>
      <c r="AF2910" s="3">
        <v>0.31900000000000001</v>
      </c>
      <c r="AG2910" s="3">
        <v>0.41299999999999998</v>
      </c>
      <c r="AH2910" s="3">
        <v>0.39100000000000001</v>
      </c>
      <c r="AI2910" s="3">
        <v>0.51600000000000001</v>
      </c>
      <c r="AJ2910" s="3">
        <v>0.51200000000000001</v>
      </c>
      <c r="AK2910" s="3">
        <v>0.44600000000000001</v>
      </c>
      <c r="AL2910" s="3">
        <v>0.53900000000000003</v>
      </c>
      <c r="AM2910" s="3">
        <v>0.47399999999999998</v>
      </c>
      <c r="AN2910" s="3">
        <v>0.51300000000000001</v>
      </c>
      <c r="AO2910" s="3">
        <v>0.496</v>
      </c>
      <c r="AP2910" s="3">
        <v>0.44900000000000001</v>
      </c>
      <c r="AQ2910" s="3">
        <v>0.47499999999999998</v>
      </c>
      <c r="AR2910" s="3">
        <v>0.60299999999999998</v>
      </c>
      <c r="AS2910" s="3">
        <v>0.65800000000000003</v>
      </c>
      <c r="AT2910" s="3">
        <v>0.752</v>
      </c>
      <c r="AU2910" s="3">
        <v>0.77800000000000002</v>
      </c>
      <c r="AV2910" s="3">
        <v>0.81799999999999995</v>
      </c>
      <c r="AW2910" s="3">
        <v>0.86399999999999999</v>
      </c>
      <c r="AX2910" s="3">
        <v>0.90100000000000002</v>
      </c>
      <c r="AY2910" s="3">
        <v>0.93</v>
      </c>
      <c r="AZ2910" s="3">
        <v>0.96499999999999997</v>
      </c>
      <c r="BA2910">
        <v>1.0009999999999999</v>
      </c>
      <c r="BB2910">
        <v>2017</v>
      </c>
    </row>
    <row r="2911" spans="1:54" hidden="1" x14ac:dyDescent="0.2">
      <c r="A2911">
        <v>328</v>
      </c>
      <c r="B2911" t="s">
        <v>497</v>
      </c>
      <c r="C2911" t="s">
        <v>261</v>
      </c>
      <c r="D2911" t="s">
        <v>114</v>
      </c>
      <c r="E2911" t="s">
        <v>260</v>
      </c>
      <c r="F2911" t="s">
        <v>259</v>
      </c>
      <c r="G2911" t="s">
        <v>217</v>
      </c>
      <c r="I2911" t="s">
        <v>258</v>
      </c>
      <c r="J2911" s="3" t="s">
        <v>215</v>
      </c>
      <c r="K2911" s="3" t="s">
        <v>215</v>
      </c>
      <c r="L2911" s="3" t="s">
        <v>215</v>
      </c>
      <c r="M2911" s="3" t="s">
        <v>215</v>
      </c>
      <c r="N2911" s="3" t="s">
        <v>215</v>
      </c>
      <c r="O2911" s="3" t="s">
        <v>215</v>
      </c>
      <c r="P2911" s="3" t="s">
        <v>215</v>
      </c>
      <c r="Q2911" s="3" t="s">
        <v>215</v>
      </c>
      <c r="R2911" s="3" t="s">
        <v>215</v>
      </c>
      <c r="S2911" s="3" t="s">
        <v>215</v>
      </c>
      <c r="T2911" s="3">
        <v>21.196000000000002</v>
      </c>
      <c r="U2911" s="3">
        <v>22.495999999999999</v>
      </c>
      <c r="V2911" s="3">
        <v>20.338000000000001</v>
      </c>
      <c r="W2911" s="3">
        <v>22.972999999999999</v>
      </c>
      <c r="X2911" s="3">
        <v>21.902999999999999</v>
      </c>
      <c r="Y2911" s="3">
        <v>22.782</v>
      </c>
      <c r="Z2911" s="3">
        <v>23.233000000000001</v>
      </c>
      <c r="AA2911" s="3">
        <v>21.63</v>
      </c>
      <c r="AB2911" s="3">
        <v>22.905999999999999</v>
      </c>
      <c r="AC2911" s="3">
        <v>22.041</v>
      </c>
      <c r="AD2911" s="3">
        <v>23.538</v>
      </c>
      <c r="AE2911" s="3">
        <v>23.513000000000002</v>
      </c>
      <c r="AF2911" s="3">
        <v>21.849</v>
      </c>
      <c r="AG2911" s="3">
        <v>25.893000000000001</v>
      </c>
      <c r="AH2911" s="3">
        <v>24.15</v>
      </c>
      <c r="AI2911" s="3">
        <v>27.466000000000001</v>
      </c>
      <c r="AJ2911" s="3">
        <v>27.135000000000002</v>
      </c>
      <c r="AK2911" s="3">
        <v>21.756</v>
      </c>
      <c r="AL2911" s="3">
        <v>24.18</v>
      </c>
      <c r="AM2911" s="3">
        <v>22.754999999999999</v>
      </c>
      <c r="AN2911" s="3">
        <v>24.632999999999999</v>
      </c>
      <c r="AO2911" s="3">
        <v>23.611000000000001</v>
      </c>
      <c r="AP2911" s="3">
        <v>20.803000000000001</v>
      </c>
      <c r="AQ2911" s="3">
        <v>20.866</v>
      </c>
      <c r="AR2911" s="3">
        <v>24.494</v>
      </c>
      <c r="AS2911" s="3">
        <v>24.460999999999999</v>
      </c>
      <c r="AT2911" s="3">
        <v>26.355</v>
      </c>
      <c r="AU2911" s="3">
        <v>25.87</v>
      </c>
      <c r="AV2911" s="3">
        <v>25.66</v>
      </c>
      <c r="AW2911" s="3">
        <v>25.623999999999999</v>
      </c>
      <c r="AX2911" s="3">
        <v>25.425999999999998</v>
      </c>
      <c r="AY2911" s="3">
        <v>25.024000000000001</v>
      </c>
      <c r="AZ2911" s="3">
        <v>24.768000000000001</v>
      </c>
      <c r="BA2911">
        <v>24.495999999999999</v>
      </c>
      <c r="BB2911">
        <v>2017</v>
      </c>
    </row>
    <row r="2912" spans="1:54" hidden="1" x14ac:dyDescent="0.2">
      <c r="A2912">
        <v>328</v>
      </c>
      <c r="B2912" t="s">
        <v>497</v>
      </c>
      <c r="C2912" t="s">
        <v>257</v>
      </c>
      <c r="D2912" t="s">
        <v>114</v>
      </c>
      <c r="E2912" t="s">
        <v>255</v>
      </c>
      <c r="F2912" t="s">
        <v>254</v>
      </c>
      <c r="G2912" t="s">
        <v>225</v>
      </c>
      <c r="H2912" t="s">
        <v>222</v>
      </c>
      <c r="I2912" t="s">
        <v>1153</v>
      </c>
      <c r="J2912" s="3" t="s">
        <v>215</v>
      </c>
      <c r="K2912" s="3" t="s">
        <v>215</v>
      </c>
      <c r="L2912" s="3" t="s">
        <v>215</v>
      </c>
      <c r="M2912" s="3" t="s">
        <v>215</v>
      </c>
      <c r="N2912" s="3" t="s">
        <v>215</v>
      </c>
      <c r="O2912" s="3" t="s">
        <v>215</v>
      </c>
      <c r="P2912" s="3" t="s">
        <v>215</v>
      </c>
      <c r="Q2912" s="3" t="s">
        <v>215</v>
      </c>
      <c r="R2912" s="3" t="s">
        <v>215</v>
      </c>
      <c r="S2912" s="3" t="s">
        <v>215</v>
      </c>
      <c r="T2912" s="3">
        <v>0.218</v>
      </c>
      <c r="U2912" s="3">
        <v>0.218</v>
      </c>
      <c r="V2912" s="3">
        <v>0.183</v>
      </c>
      <c r="W2912" s="3">
        <v>0.193</v>
      </c>
      <c r="X2912" s="3">
        <v>0.217</v>
      </c>
      <c r="Y2912" s="3">
        <v>0.215</v>
      </c>
      <c r="Z2912" s="3">
        <v>0.26</v>
      </c>
      <c r="AA2912" s="3">
        <v>0.28100000000000003</v>
      </c>
      <c r="AB2912" s="3">
        <v>0.30499999999999999</v>
      </c>
      <c r="AC2912" s="3">
        <v>0.32300000000000001</v>
      </c>
      <c r="AD2912" s="3">
        <v>0.36599999999999999</v>
      </c>
      <c r="AE2912" s="3">
        <v>0.42099999999999999</v>
      </c>
      <c r="AF2912" s="3">
        <v>0.53</v>
      </c>
      <c r="AG2912" s="3">
        <v>0.47099999999999997</v>
      </c>
      <c r="AH2912" s="3">
        <v>0.40699999999999997</v>
      </c>
      <c r="AI2912" s="3">
        <v>0.50600000000000001</v>
      </c>
      <c r="AJ2912" s="3">
        <v>0.61799999999999999</v>
      </c>
      <c r="AK2912" s="3">
        <v>0.57599999999999996</v>
      </c>
      <c r="AL2912" s="3">
        <v>0.63200000000000001</v>
      </c>
      <c r="AM2912" s="3">
        <v>0.58299999999999996</v>
      </c>
      <c r="AN2912" s="3">
        <v>0.58799999999999997</v>
      </c>
      <c r="AO2912" s="3">
        <v>0.60499999999999998</v>
      </c>
      <c r="AP2912" s="3">
        <v>0.57599999999999996</v>
      </c>
      <c r="AQ2912" s="3">
        <v>0.64</v>
      </c>
      <c r="AR2912" s="3">
        <v>0.71799999999999997</v>
      </c>
      <c r="AS2912" s="3">
        <v>0.69099999999999995</v>
      </c>
      <c r="AT2912" s="3">
        <v>0.68600000000000005</v>
      </c>
      <c r="AU2912" s="3">
        <v>0.68100000000000005</v>
      </c>
      <c r="AV2912" s="3">
        <v>0.72</v>
      </c>
      <c r="AW2912" s="3">
        <v>0.74099999999999999</v>
      </c>
      <c r="AX2912" s="3">
        <v>0.77</v>
      </c>
      <c r="AY2912" s="3">
        <v>0.84799999999999998</v>
      </c>
      <c r="AZ2912" s="3">
        <v>0.93300000000000005</v>
      </c>
      <c r="BA2912">
        <v>1.117</v>
      </c>
      <c r="BB2912">
        <v>2017</v>
      </c>
    </row>
    <row r="2913" spans="1:54" hidden="1" x14ac:dyDescent="0.2">
      <c r="A2913">
        <v>328</v>
      </c>
      <c r="B2913" t="s">
        <v>497</v>
      </c>
      <c r="C2913" t="s">
        <v>256</v>
      </c>
      <c r="D2913" t="s">
        <v>114</v>
      </c>
      <c r="E2913" t="s">
        <v>255</v>
      </c>
      <c r="F2913" t="s">
        <v>254</v>
      </c>
      <c r="G2913" t="s">
        <v>217</v>
      </c>
      <c r="I2913" t="s">
        <v>253</v>
      </c>
      <c r="J2913" s="3" t="s">
        <v>215</v>
      </c>
      <c r="K2913" s="3" t="s">
        <v>215</v>
      </c>
      <c r="L2913" s="3" t="s">
        <v>215</v>
      </c>
      <c r="M2913" s="3" t="s">
        <v>215</v>
      </c>
      <c r="N2913" s="3" t="s">
        <v>215</v>
      </c>
      <c r="O2913" s="3" t="s">
        <v>215</v>
      </c>
      <c r="P2913" s="3" t="s">
        <v>215</v>
      </c>
      <c r="Q2913" s="3" t="s">
        <v>215</v>
      </c>
      <c r="R2913" s="3" t="s">
        <v>215</v>
      </c>
      <c r="S2913" s="3" t="s">
        <v>215</v>
      </c>
      <c r="T2913" s="3">
        <v>28.972999999999999</v>
      </c>
      <c r="U2913" s="3">
        <v>26.831</v>
      </c>
      <c r="V2913" s="3">
        <v>21.795000000000002</v>
      </c>
      <c r="W2913" s="3">
        <v>23.13</v>
      </c>
      <c r="X2913" s="3">
        <v>24.748999999999999</v>
      </c>
      <c r="Y2913" s="3">
        <v>23.242000000000001</v>
      </c>
      <c r="Z2913" s="3">
        <v>26.251000000000001</v>
      </c>
      <c r="AA2913" s="3">
        <v>26.57</v>
      </c>
      <c r="AB2913" s="3">
        <v>25.3</v>
      </c>
      <c r="AC2913" s="3">
        <v>24.802</v>
      </c>
      <c r="AD2913" s="3">
        <v>26.044</v>
      </c>
      <c r="AE2913" s="3">
        <v>29.928000000000001</v>
      </c>
      <c r="AF2913" s="3">
        <v>36.316000000000003</v>
      </c>
      <c r="AG2913" s="3">
        <v>29.501999999999999</v>
      </c>
      <c r="AH2913" s="3">
        <v>25.169</v>
      </c>
      <c r="AI2913" s="3">
        <v>26.95</v>
      </c>
      <c r="AJ2913" s="3">
        <v>32.783999999999999</v>
      </c>
      <c r="AK2913" s="3">
        <v>28.109000000000002</v>
      </c>
      <c r="AL2913" s="3">
        <v>28.327000000000002</v>
      </c>
      <c r="AM2913" s="3">
        <v>27.983000000000001</v>
      </c>
      <c r="AN2913" s="3">
        <v>28.248000000000001</v>
      </c>
      <c r="AO2913" s="3">
        <v>28.786000000000001</v>
      </c>
      <c r="AP2913" s="3">
        <v>26.686</v>
      </c>
      <c r="AQ2913" s="3">
        <v>28.114999999999998</v>
      </c>
      <c r="AR2913" s="3">
        <v>29.158000000000001</v>
      </c>
      <c r="AS2913" s="3">
        <v>25.655000000000001</v>
      </c>
      <c r="AT2913" s="3">
        <v>24.042000000000002</v>
      </c>
      <c r="AU2913" s="3">
        <v>22.64</v>
      </c>
      <c r="AV2913" s="3">
        <v>22.608000000000001</v>
      </c>
      <c r="AW2913" s="3">
        <v>21.984999999999999</v>
      </c>
      <c r="AX2913" s="3">
        <v>21.734000000000002</v>
      </c>
      <c r="AY2913" s="3">
        <v>22.817</v>
      </c>
      <c r="AZ2913" s="3">
        <v>23.93</v>
      </c>
      <c r="BA2913">
        <v>27.324999999999999</v>
      </c>
      <c r="BB2913">
        <v>2017</v>
      </c>
    </row>
    <row r="2914" spans="1:54" hidden="1" x14ac:dyDescent="0.2">
      <c r="A2914">
        <v>328</v>
      </c>
      <c r="B2914" t="s">
        <v>497</v>
      </c>
      <c r="C2914" t="s">
        <v>252</v>
      </c>
      <c r="D2914" t="s">
        <v>114</v>
      </c>
      <c r="E2914" t="s">
        <v>250</v>
      </c>
      <c r="F2914" t="s">
        <v>249</v>
      </c>
      <c r="G2914" t="s">
        <v>225</v>
      </c>
      <c r="H2914" t="s">
        <v>222</v>
      </c>
      <c r="I2914" t="s">
        <v>1153</v>
      </c>
      <c r="J2914" s="3" t="s">
        <v>215</v>
      </c>
      <c r="K2914" s="3" t="s">
        <v>215</v>
      </c>
      <c r="L2914" s="3" t="s">
        <v>215</v>
      </c>
      <c r="M2914" s="3" t="s">
        <v>215</v>
      </c>
      <c r="N2914" s="3" t="s">
        <v>215</v>
      </c>
      <c r="O2914" s="3" t="s">
        <v>215</v>
      </c>
      <c r="P2914" s="3" t="s">
        <v>215</v>
      </c>
      <c r="Q2914" s="3" t="s">
        <v>215</v>
      </c>
      <c r="R2914" s="3" t="s">
        <v>215</v>
      </c>
      <c r="S2914" s="3" t="s">
        <v>215</v>
      </c>
      <c r="T2914" s="3">
        <v>-5.8000000000000003E-2</v>
      </c>
      <c r="U2914" s="3">
        <v>-3.5000000000000003E-2</v>
      </c>
      <c r="V2914" s="3">
        <v>-1.2E-2</v>
      </c>
      <c r="W2914" s="3">
        <v>-1E-3</v>
      </c>
      <c r="X2914" s="3">
        <v>-2.5000000000000001E-2</v>
      </c>
      <c r="Y2914" s="3">
        <v>-4.0000000000000001E-3</v>
      </c>
      <c r="Z2914" s="3">
        <v>-0.03</v>
      </c>
      <c r="AA2914" s="3">
        <v>-5.1999999999999998E-2</v>
      </c>
      <c r="AB2914" s="3">
        <v>-2.9000000000000001E-2</v>
      </c>
      <c r="AC2914" s="3">
        <v>-3.5999999999999997E-2</v>
      </c>
      <c r="AD2914" s="3">
        <v>-3.5000000000000003E-2</v>
      </c>
      <c r="AE2914" s="3">
        <v>-0.09</v>
      </c>
      <c r="AF2914" s="3">
        <v>-0.21099999999999999</v>
      </c>
      <c r="AG2914" s="3">
        <v>-5.8000000000000003E-2</v>
      </c>
      <c r="AH2914" s="3">
        <v>-1.6E-2</v>
      </c>
      <c r="AI2914" s="3">
        <v>0.01</v>
      </c>
      <c r="AJ2914" s="3">
        <v>-0.107</v>
      </c>
      <c r="AK2914" s="3">
        <v>-0.13</v>
      </c>
      <c r="AL2914" s="3">
        <v>-9.1999999999999998E-2</v>
      </c>
      <c r="AM2914" s="3">
        <v>-0.109</v>
      </c>
      <c r="AN2914" s="3">
        <v>-7.4999999999999997E-2</v>
      </c>
      <c r="AO2914" s="3">
        <v>-0.109</v>
      </c>
      <c r="AP2914" s="3">
        <v>-0.127</v>
      </c>
      <c r="AQ2914" s="3">
        <v>-0.16500000000000001</v>
      </c>
      <c r="AR2914" s="3">
        <v>-0.115</v>
      </c>
      <c r="AS2914" s="3">
        <v>-3.2000000000000001E-2</v>
      </c>
      <c r="AT2914" s="3">
        <v>6.6000000000000003E-2</v>
      </c>
      <c r="AU2914" s="3">
        <v>9.7000000000000003E-2</v>
      </c>
      <c r="AV2914" s="3">
        <v>9.7000000000000003E-2</v>
      </c>
      <c r="AW2914" s="3">
        <v>0.123</v>
      </c>
      <c r="AX2914" s="3">
        <v>0.13100000000000001</v>
      </c>
      <c r="AY2914" s="3">
        <v>8.2000000000000003E-2</v>
      </c>
      <c r="AZ2914" s="3">
        <v>3.3000000000000002E-2</v>
      </c>
      <c r="BA2914">
        <v>-0.11600000000000001</v>
      </c>
      <c r="BB2914">
        <v>2017</v>
      </c>
    </row>
    <row r="2915" spans="1:54" hidden="1" x14ac:dyDescent="0.2">
      <c r="A2915">
        <v>328</v>
      </c>
      <c r="B2915" t="s">
        <v>497</v>
      </c>
      <c r="C2915" t="s">
        <v>251</v>
      </c>
      <c r="D2915" t="s">
        <v>114</v>
      </c>
      <c r="E2915" t="s">
        <v>250</v>
      </c>
      <c r="F2915" t="s">
        <v>249</v>
      </c>
      <c r="G2915" t="s">
        <v>217</v>
      </c>
      <c r="I2915" t="s">
        <v>248</v>
      </c>
      <c r="J2915" s="3" t="s">
        <v>215</v>
      </c>
      <c r="K2915" s="3" t="s">
        <v>215</v>
      </c>
      <c r="L2915" s="3" t="s">
        <v>215</v>
      </c>
      <c r="M2915" s="3" t="s">
        <v>215</v>
      </c>
      <c r="N2915" s="3" t="s">
        <v>215</v>
      </c>
      <c r="O2915" s="3" t="s">
        <v>215</v>
      </c>
      <c r="P2915" s="3" t="s">
        <v>215</v>
      </c>
      <c r="Q2915" s="3" t="s">
        <v>215</v>
      </c>
      <c r="R2915" s="3" t="s">
        <v>215</v>
      </c>
      <c r="S2915" s="3" t="s">
        <v>215</v>
      </c>
      <c r="T2915" s="3">
        <v>-7.7770000000000001</v>
      </c>
      <c r="U2915" s="3">
        <v>-4.335</v>
      </c>
      <c r="V2915" s="3">
        <v>-1.4570000000000001</v>
      </c>
      <c r="W2915" s="3">
        <v>-0.157</v>
      </c>
      <c r="X2915" s="3">
        <v>-2.8460000000000001</v>
      </c>
      <c r="Y2915" s="3">
        <v>-0.46100000000000002</v>
      </c>
      <c r="Z2915" s="3">
        <v>-3.0190000000000001</v>
      </c>
      <c r="AA2915" s="3">
        <v>-4.9400000000000004</v>
      </c>
      <c r="AB2915" s="3">
        <v>-2.3940000000000001</v>
      </c>
      <c r="AC2915" s="3">
        <v>-2.7610000000000001</v>
      </c>
      <c r="AD2915" s="3">
        <v>-2.5059999999999998</v>
      </c>
      <c r="AE2915" s="3">
        <v>-6.415</v>
      </c>
      <c r="AF2915" s="3">
        <v>-14.467000000000001</v>
      </c>
      <c r="AG2915" s="3">
        <v>-3.609</v>
      </c>
      <c r="AH2915" s="3">
        <v>-1.0189999999999999</v>
      </c>
      <c r="AI2915" s="3">
        <v>0.51600000000000001</v>
      </c>
      <c r="AJ2915" s="3">
        <v>-5.649</v>
      </c>
      <c r="AK2915" s="3">
        <v>-6.3520000000000003</v>
      </c>
      <c r="AL2915" s="3">
        <v>-4.1459999999999999</v>
      </c>
      <c r="AM2915" s="3">
        <v>-5.2279999999999998</v>
      </c>
      <c r="AN2915" s="3">
        <v>-3.6150000000000002</v>
      </c>
      <c r="AO2915" s="3">
        <v>-5.1749999999999998</v>
      </c>
      <c r="AP2915" s="3">
        <v>-5.8819999999999997</v>
      </c>
      <c r="AQ2915" s="3">
        <v>-7.25</v>
      </c>
      <c r="AR2915" s="3">
        <v>-4.6639999999999997</v>
      </c>
      <c r="AS2915" s="3">
        <v>-1.194</v>
      </c>
      <c r="AT2915" s="3">
        <v>2.3140000000000001</v>
      </c>
      <c r="AU2915" s="3">
        <v>3.2290000000000001</v>
      </c>
      <c r="AV2915" s="3">
        <v>3.0529999999999999</v>
      </c>
      <c r="AW2915" s="3">
        <v>3.6389999999999998</v>
      </c>
      <c r="AX2915" s="3">
        <v>3.6920000000000002</v>
      </c>
      <c r="AY2915" s="3">
        <v>2.2069999999999999</v>
      </c>
      <c r="AZ2915" s="3">
        <v>0.83799999999999997</v>
      </c>
      <c r="BA2915">
        <v>-2.8279999999999998</v>
      </c>
      <c r="BB2915">
        <v>2017</v>
      </c>
    </row>
    <row r="2916" spans="1:54" hidden="1" x14ac:dyDescent="0.2">
      <c r="A2916">
        <v>328</v>
      </c>
      <c r="B2916" t="s">
        <v>497</v>
      </c>
      <c r="C2916" t="s">
        <v>247</v>
      </c>
      <c r="D2916" t="s">
        <v>114</v>
      </c>
      <c r="E2916" t="s">
        <v>245</v>
      </c>
      <c r="F2916" t="s">
        <v>244</v>
      </c>
      <c r="G2916" t="s">
        <v>225</v>
      </c>
      <c r="H2916" t="s">
        <v>222</v>
      </c>
      <c r="I2916" t="s">
        <v>1153</v>
      </c>
      <c r="J2916" s="3" t="s">
        <v>215</v>
      </c>
      <c r="K2916" s="3" t="s">
        <v>215</v>
      </c>
      <c r="L2916" s="3" t="s">
        <v>215</v>
      </c>
      <c r="M2916" s="3" t="s">
        <v>215</v>
      </c>
      <c r="N2916" s="3" t="s">
        <v>215</v>
      </c>
      <c r="O2916" s="3" t="s">
        <v>215</v>
      </c>
      <c r="P2916" s="3" t="s">
        <v>215</v>
      </c>
      <c r="Q2916" s="3" t="s">
        <v>215</v>
      </c>
      <c r="R2916" s="3" t="s">
        <v>215</v>
      </c>
      <c r="S2916" s="3" t="s">
        <v>215</v>
      </c>
      <c r="T2916" s="3" t="s">
        <v>215</v>
      </c>
      <c r="U2916" s="3" t="s">
        <v>215</v>
      </c>
      <c r="V2916" s="3" t="s">
        <v>215</v>
      </c>
      <c r="W2916" s="3" t="s">
        <v>215</v>
      </c>
      <c r="X2916" s="3" t="s">
        <v>215</v>
      </c>
      <c r="Y2916" s="3" t="s">
        <v>215</v>
      </c>
      <c r="Z2916" s="3" t="s">
        <v>215</v>
      </c>
      <c r="AA2916" s="3" t="s">
        <v>215</v>
      </c>
      <c r="AB2916" s="3" t="s">
        <v>215</v>
      </c>
      <c r="AC2916" s="3" t="s">
        <v>215</v>
      </c>
      <c r="AD2916" s="3">
        <v>-4.7E-2</v>
      </c>
      <c r="AE2916" s="3">
        <v>-7.9000000000000001E-2</v>
      </c>
      <c r="AF2916" s="3">
        <v>-0.19400000000000001</v>
      </c>
      <c r="AG2916" s="3">
        <v>-6.2E-2</v>
      </c>
      <c r="AH2916" s="3">
        <v>-4.0000000000000001E-3</v>
      </c>
      <c r="AI2916" s="3">
        <v>-1.4999999999999999E-2</v>
      </c>
      <c r="AJ2916" s="3">
        <v>-9.8000000000000004E-2</v>
      </c>
      <c r="AK2916" s="3">
        <v>-0.14799999999999999</v>
      </c>
      <c r="AL2916" s="3">
        <v>-0.11700000000000001</v>
      </c>
      <c r="AM2916" s="3">
        <v>-9.9000000000000005E-2</v>
      </c>
      <c r="AN2916" s="3">
        <v>-6.7000000000000004E-2</v>
      </c>
      <c r="AO2916" s="3">
        <v>-0.105</v>
      </c>
      <c r="AP2916" s="3">
        <v>-0.113</v>
      </c>
      <c r="AQ2916" s="3">
        <v>-0.14699999999999999</v>
      </c>
      <c r="AR2916" s="3">
        <v>-0.115</v>
      </c>
      <c r="AS2916" s="3">
        <v>-4.2999999999999997E-2</v>
      </c>
      <c r="AT2916" s="3">
        <v>5.8999999999999997E-2</v>
      </c>
      <c r="AU2916" s="3">
        <v>9.5000000000000001E-2</v>
      </c>
      <c r="AV2916" s="3">
        <v>9.6000000000000002E-2</v>
      </c>
      <c r="AW2916" s="3">
        <v>0.121</v>
      </c>
      <c r="AX2916" s="3">
        <v>0.13</v>
      </c>
      <c r="AY2916" s="3">
        <v>8.2000000000000003E-2</v>
      </c>
      <c r="AZ2916" s="3">
        <v>3.3000000000000002E-2</v>
      </c>
      <c r="BA2916">
        <v>-0.114</v>
      </c>
      <c r="BB2916">
        <v>2017</v>
      </c>
    </row>
    <row r="2917" spans="1:54" hidden="1" x14ac:dyDescent="0.2">
      <c r="A2917">
        <v>328</v>
      </c>
      <c r="B2917" t="s">
        <v>497</v>
      </c>
      <c r="C2917" t="s">
        <v>246</v>
      </c>
      <c r="D2917" t="s">
        <v>114</v>
      </c>
      <c r="E2917" t="s">
        <v>245</v>
      </c>
      <c r="F2917" t="s">
        <v>244</v>
      </c>
      <c r="G2917" t="s">
        <v>243</v>
      </c>
      <c r="I2917" t="s">
        <v>362</v>
      </c>
      <c r="J2917" s="3" t="s">
        <v>215</v>
      </c>
      <c r="K2917" s="3" t="s">
        <v>215</v>
      </c>
      <c r="L2917" s="3" t="s">
        <v>215</v>
      </c>
      <c r="M2917" s="3" t="s">
        <v>215</v>
      </c>
      <c r="N2917" s="3" t="s">
        <v>215</v>
      </c>
      <c r="O2917" s="3" t="s">
        <v>215</v>
      </c>
      <c r="P2917" s="3" t="s">
        <v>215</v>
      </c>
      <c r="Q2917" s="3" t="s">
        <v>215</v>
      </c>
      <c r="R2917" s="3" t="s">
        <v>215</v>
      </c>
      <c r="S2917" s="3" t="s">
        <v>215</v>
      </c>
      <c r="T2917" s="3" t="s">
        <v>215</v>
      </c>
      <c r="U2917" s="3" t="s">
        <v>215</v>
      </c>
      <c r="V2917" s="3" t="s">
        <v>215</v>
      </c>
      <c r="W2917" s="3" t="s">
        <v>215</v>
      </c>
      <c r="X2917" s="3" t="s">
        <v>215</v>
      </c>
      <c r="Y2917" s="3" t="s">
        <v>215</v>
      </c>
      <c r="Z2917" s="3" t="s">
        <v>215</v>
      </c>
      <c r="AA2917" s="3" t="s">
        <v>215</v>
      </c>
      <c r="AB2917" s="3" t="s">
        <v>215</v>
      </c>
      <c r="AC2917" s="3" t="s">
        <v>215</v>
      </c>
      <c r="AD2917" s="3">
        <v>-3.4750000000000001</v>
      </c>
      <c r="AE2917" s="3">
        <v>-5.4820000000000002</v>
      </c>
      <c r="AF2917" s="3">
        <v>-12.807</v>
      </c>
      <c r="AG2917" s="3">
        <v>-3.9020000000000001</v>
      </c>
      <c r="AH2917" s="3">
        <v>-0.215</v>
      </c>
      <c r="AI2917" s="3">
        <v>-0.84099999999999997</v>
      </c>
      <c r="AJ2917" s="3">
        <v>-5.1269999999999998</v>
      </c>
      <c r="AK2917" s="3">
        <v>-7.4420000000000002</v>
      </c>
      <c r="AL2917" s="3">
        <v>-5.4729999999999999</v>
      </c>
      <c r="AM2917" s="3">
        <v>-4.66</v>
      </c>
      <c r="AN2917" s="3">
        <v>-3.1669999999999998</v>
      </c>
      <c r="AO2917" s="3">
        <v>-4.9640000000000004</v>
      </c>
      <c r="AP2917" s="3">
        <v>-5.0590000000000002</v>
      </c>
      <c r="AQ2917" s="3">
        <v>-6.266</v>
      </c>
      <c r="AR2917" s="3">
        <v>-4.6740000000000004</v>
      </c>
      <c r="AS2917" s="3">
        <v>-1.6419999999999999</v>
      </c>
      <c r="AT2917" s="3">
        <v>2.1</v>
      </c>
      <c r="AU2917" s="3">
        <v>3.177</v>
      </c>
      <c r="AV2917" s="3">
        <v>3.0169999999999999</v>
      </c>
      <c r="AW2917" s="3">
        <v>3.5979999999999999</v>
      </c>
      <c r="AX2917" s="3">
        <v>3.6749999999999998</v>
      </c>
      <c r="AY2917" s="3">
        <v>2.2170000000000001</v>
      </c>
      <c r="AZ2917" s="3">
        <v>0.85799999999999998</v>
      </c>
      <c r="BA2917">
        <v>-2.8</v>
      </c>
      <c r="BB2917">
        <v>2017</v>
      </c>
    </row>
    <row r="2918" spans="1:54" hidden="1" x14ac:dyDescent="0.2">
      <c r="A2918">
        <v>328</v>
      </c>
      <c r="B2918" t="s">
        <v>497</v>
      </c>
      <c r="C2918" t="s">
        <v>242</v>
      </c>
      <c r="D2918" t="s">
        <v>114</v>
      </c>
      <c r="E2918" t="s">
        <v>240</v>
      </c>
      <c r="F2918" t="s">
        <v>239</v>
      </c>
      <c r="G2918" t="s">
        <v>225</v>
      </c>
      <c r="H2918" t="s">
        <v>222</v>
      </c>
      <c r="I2918" t="s">
        <v>1153</v>
      </c>
      <c r="J2918" s="3" t="s">
        <v>215</v>
      </c>
      <c r="K2918" s="3" t="s">
        <v>215</v>
      </c>
      <c r="L2918" s="3" t="s">
        <v>215</v>
      </c>
      <c r="M2918" s="3" t="s">
        <v>215</v>
      </c>
      <c r="N2918" s="3" t="s">
        <v>215</v>
      </c>
      <c r="O2918" s="3" t="s">
        <v>215</v>
      </c>
      <c r="P2918" s="3" t="s">
        <v>215</v>
      </c>
      <c r="Q2918" s="3" t="s">
        <v>215</v>
      </c>
      <c r="R2918" s="3" t="s">
        <v>215</v>
      </c>
      <c r="S2918" s="3" t="s">
        <v>215</v>
      </c>
      <c r="T2918" s="3">
        <v>-3.7999999999999999E-2</v>
      </c>
      <c r="U2918" s="3">
        <v>-1.4999999999999999E-2</v>
      </c>
      <c r="V2918" s="3">
        <v>5.0000000000000001E-3</v>
      </c>
      <c r="W2918" s="3">
        <v>1.6E-2</v>
      </c>
      <c r="X2918" s="3">
        <v>-8.0000000000000002E-3</v>
      </c>
      <c r="Y2918" s="3">
        <v>0.01</v>
      </c>
      <c r="Z2918" s="3">
        <v>-1.2999999999999999E-2</v>
      </c>
      <c r="AA2918" s="3">
        <v>-3.3000000000000002E-2</v>
      </c>
      <c r="AB2918" s="3">
        <v>-1.4E-2</v>
      </c>
      <c r="AC2918" s="3">
        <v>-1.2999999999999999E-2</v>
      </c>
      <c r="AD2918" s="3">
        <v>-1.0999999999999999E-2</v>
      </c>
      <c r="AE2918" s="3">
        <v>-6.2E-2</v>
      </c>
      <c r="AF2918" s="3">
        <v>-0.159</v>
      </c>
      <c r="AG2918" s="3">
        <v>5.0000000000000001E-3</v>
      </c>
      <c r="AH2918" s="3">
        <v>4.2999999999999997E-2</v>
      </c>
      <c r="AI2918" s="3">
        <v>0.04</v>
      </c>
      <c r="AJ2918" s="3">
        <v>-7.9000000000000001E-2</v>
      </c>
      <c r="AK2918" s="3">
        <v>-9.6000000000000002E-2</v>
      </c>
      <c r="AL2918" s="3">
        <v>-5.3999999999999999E-2</v>
      </c>
      <c r="AM2918" s="3">
        <v>-6.3E-2</v>
      </c>
      <c r="AN2918" s="3">
        <v>-0.03</v>
      </c>
      <c r="AO2918" s="3">
        <v>-5.7000000000000002E-2</v>
      </c>
      <c r="AP2918" s="3">
        <v>-5.2999999999999999E-2</v>
      </c>
      <c r="AQ2918" s="3">
        <v>-0.09</v>
      </c>
      <c r="AR2918" s="3">
        <v>-2.8000000000000001E-2</v>
      </c>
      <c r="AS2918" s="3">
        <v>5.8000000000000003E-2</v>
      </c>
      <c r="AT2918" s="3">
        <v>0.14799999999999999</v>
      </c>
      <c r="AU2918" s="3">
        <v>0.17499999999999999</v>
      </c>
      <c r="AV2918" s="3">
        <v>0.16900000000000001</v>
      </c>
      <c r="AW2918" s="3">
        <v>0.19</v>
      </c>
      <c r="AX2918" s="3">
        <v>0.19400000000000001</v>
      </c>
      <c r="AY2918" s="3">
        <v>0.14099999999999999</v>
      </c>
      <c r="AZ2918" s="3">
        <v>8.8999999999999996E-2</v>
      </c>
      <c r="BA2918">
        <v>-6.0999999999999999E-2</v>
      </c>
      <c r="BB2918">
        <v>2017</v>
      </c>
    </row>
    <row r="2919" spans="1:54" hidden="1" x14ac:dyDescent="0.2">
      <c r="A2919">
        <v>328</v>
      </c>
      <c r="B2919" t="s">
        <v>497</v>
      </c>
      <c r="C2919" t="s">
        <v>241</v>
      </c>
      <c r="D2919" t="s">
        <v>114</v>
      </c>
      <c r="E2919" t="s">
        <v>240</v>
      </c>
      <c r="F2919" t="s">
        <v>239</v>
      </c>
      <c r="G2919" t="s">
        <v>217</v>
      </c>
      <c r="I2919" t="s">
        <v>238</v>
      </c>
      <c r="J2919" s="3" t="s">
        <v>215</v>
      </c>
      <c r="K2919" s="3" t="s">
        <v>215</v>
      </c>
      <c r="L2919" s="3" t="s">
        <v>215</v>
      </c>
      <c r="M2919" s="3" t="s">
        <v>215</v>
      </c>
      <c r="N2919" s="3" t="s">
        <v>215</v>
      </c>
      <c r="O2919" s="3" t="s">
        <v>215</v>
      </c>
      <c r="P2919" s="3" t="s">
        <v>215</v>
      </c>
      <c r="Q2919" s="3" t="s">
        <v>215</v>
      </c>
      <c r="R2919" s="3" t="s">
        <v>215</v>
      </c>
      <c r="S2919" s="3" t="s">
        <v>215</v>
      </c>
      <c r="T2919" s="3">
        <v>-5.0609999999999999</v>
      </c>
      <c r="U2919" s="3">
        <v>-1.885</v>
      </c>
      <c r="V2919" s="3">
        <v>0.60899999999999999</v>
      </c>
      <c r="W2919" s="3">
        <v>1.923</v>
      </c>
      <c r="X2919" s="3">
        <v>-0.93600000000000005</v>
      </c>
      <c r="Y2919" s="3">
        <v>1.115</v>
      </c>
      <c r="Z2919" s="3">
        <v>-1.2769999999999999</v>
      </c>
      <c r="AA2919" s="3">
        <v>-3.11</v>
      </c>
      <c r="AB2919" s="3">
        <v>-1.173</v>
      </c>
      <c r="AC2919" s="3">
        <v>-0.997</v>
      </c>
      <c r="AD2919" s="3">
        <v>-0.78500000000000003</v>
      </c>
      <c r="AE2919" s="3">
        <v>-4.431</v>
      </c>
      <c r="AF2919" s="3">
        <v>-10.917999999999999</v>
      </c>
      <c r="AG2919" s="3">
        <v>0.30499999999999999</v>
      </c>
      <c r="AH2919" s="3">
        <v>2.6680000000000001</v>
      </c>
      <c r="AI2919" s="3">
        <v>2.1059999999999999</v>
      </c>
      <c r="AJ2919" s="3">
        <v>-4.1829999999999998</v>
      </c>
      <c r="AK2919" s="3">
        <v>-4.6849999999999996</v>
      </c>
      <c r="AL2919" s="3">
        <v>-2.4359999999999999</v>
      </c>
      <c r="AM2919" s="3">
        <v>-3.0049999999999999</v>
      </c>
      <c r="AN2919" s="3">
        <v>-1.454</v>
      </c>
      <c r="AO2919" s="3">
        <v>-2.72</v>
      </c>
      <c r="AP2919" s="3">
        <v>-2.472</v>
      </c>
      <c r="AQ2919" s="3">
        <v>-3.9390000000000001</v>
      </c>
      <c r="AR2919" s="3">
        <v>-1.121</v>
      </c>
      <c r="AS2919" s="3">
        <v>2.1459999999999999</v>
      </c>
      <c r="AT2919" s="3">
        <v>5.1989999999999998</v>
      </c>
      <c r="AU2919" s="3">
        <v>5.82</v>
      </c>
      <c r="AV2919" s="3">
        <v>5.2939999999999996</v>
      </c>
      <c r="AW2919" s="3">
        <v>5.6420000000000003</v>
      </c>
      <c r="AX2919" s="3">
        <v>5.48</v>
      </c>
      <c r="AY2919" s="3">
        <v>3.79</v>
      </c>
      <c r="AZ2919" s="3">
        <v>2.2749999999999999</v>
      </c>
      <c r="BA2919">
        <v>-1.4850000000000001</v>
      </c>
      <c r="BB2919">
        <v>2017</v>
      </c>
    </row>
    <row r="2920" spans="1:54" hidden="1" x14ac:dyDescent="0.2">
      <c r="A2920">
        <v>328</v>
      </c>
      <c r="B2920" t="s">
        <v>497</v>
      </c>
      <c r="C2920" t="s">
        <v>237</v>
      </c>
      <c r="D2920" t="s">
        <v>114</v>
      </c>
      <c r="E2920" t="s">
        <v>235</v>
      </c>
      <c r="F2920" t="s">
        <v>234</v>
      </c>
      <c r="G2920" t="s">
        <v>225</v>
      </c>
      <c r="H2920" t="s">
        <v>222</v>
      </c>
    </row>
    <row r="2921" spans="1:54" hidden="1" x14ac:dyDescent="0.2">
      <c r="A2921">
        <v>328</v>
      </c>
      <c r="B2921" t="s">
        <v>497</v>
      </c>
      <c r="C2921" t="s">
        <v>236</v>
      </c>
      <c r="D2921" t="s">
        <v>114</v>
      </c>
      <c r="E2921" t="s">
        <v>235</v>
      </c>
      <c r="F2921" t="s">
        <v>234</v>
      </c>
      <c r="G2921" t="s">
        <v>217</v>
      </c>
    </row>
    <row r="2922" spans="1:54" hidden="1" x14ac:dyDescent="0.2">
      <c r="A2922">
        <v>328</v>
      </c>
      <c r="B2922" t="s">
        <v>497</v>
      </c>
      <c r="C2922" t="s">
        <v>233</v>
      </c>
      <c r="D2922" t="s">
        <v>114</v>
      </c>
      <c r="E2922" t="s">
        <v>231</v>
      </c>
      <c r="F2922" t="s">
        <v>230</v>
      </c>
      <c r="G2922" t="s">
        <v>225</v>
      </c>
      <c r="H2922" t="s">
        <v>222</v>
      </c>
      <c r="I2922" t="s">
        <v>1153</v>
      </c>
      <c r="J2922" s="3" t="s">
        <v>215</v>
      </c>
      <c r="K2922" s="3" t="s">
        <v>215</v>
      </c>
      <c r="L2922" s="3" t="s">
        <v>215</v>
      </c>
      <c r="M2922" s="3" t="s">
        <v>215</v>
      </c>
      <c r="N2922" s="3" t="s">
        <v>215</v>
      </c>
      <c r="O2922" s="3" t="s">
        <v>215</v>
      </c>
      <c r="P2922" s="3" t="s">
        <v>215</v>
      </c>
      <c r="Q2922" s="3" t="s">
        <v>215</v>
      </c>
      <c r="R2922" s="3" t="s">
        <v>215</v>
      </c>
      <c r="S2922" s="3" t="s">
        <v>215</v>
      </c>
      <c r="T2922" s="3" t="s">
        <v>215</v>
      </c>
      <c r="U2922" s="3">
        <v>0.34100000000000003</v>
      </c>
      <c r="V2922" s="3">
        <v>0.33600000000000002</v>
      </c>
      <c r="W2922" s="3">
        <v>0.379</v>
      </c>
      <c r="X2922" s="3">
        <v>0.40100000000000002</v>
      </c>
      <c r="Y2922" s="3">
        <v>0.39800000000000002</v>
      </c>
      <c r="Z2922" s="3">
        <v>0.435</v>
      </c>
      <c r="AA2922" s="3">
        <v>0.439</v>
      </c>
      <c r="AB2922" s="3">
        <v>0.48499999999999999</v>
      </c>
      <c r="AC2922" s="3">
        <v>0.44900000000000001</v>
      </c>
      <c r="AD2922" s="3">
        <v>0.58399999999999996</v>
      </c>
      <c r="AE2922" s="3">
        <v>0.627</v>
      </c>
      <c r="AF2922" s="3">
        <v>1.1539999999999999</v>
      </c>
      <c r="AG2922" s="3">
        <v>1.27</v>
      </c>
      <c r="AH2922" s="3">
        <v>1.532</v>
      </c>
      <c r="AI2922" s="3">
        <v>1.639</v>
      </c>
      <c r="AJ2922" s="3">
        <v>1.7529999999999999</v>
      </c>
      <c r="AK2922" s="3">
        <v>1.8240000000000001</v>
      </c>
      <c r="AL2922" s="3">
        <v>1.871</v>
      </c>
      <c r="AM2922" s="3">
        <v>1.897</v>
      </c>
      <c r="AN2922" s="3">
        <v>2.0179999999999998</v>
      </c>
      <c r="AO2922" s="3">
        <v>2.117</v>
      </c>
      <c r="AP2922" s="3">
        <v>2.2320000000000002</v>
      </c>
      <c r="AQ2922" s="3">
        <v>2.4580000000000002</v>
      </c>
      <c r="AR2922" s="3">
        <v>2.504</v>
      </c>
      <c r="AS2922" s="3">
        <v>2.4380000000000002</v>
      </c>
      <c r="AT2922" s="3">
        <v>2.3420000000000001</v>
      </c>
      <c r="AU2922" s="3">
        <v>2.15</v>
      </c>
      <c r="AV2922" s="3">
        <v>2.04</v>
      </c>
      <c r="AW2922" s="3">
        <v>1.913</v>
      </c>
      <c r="AX2922" s="3">
        <v>1.778</v>
      </c>
      <c r="AY2922" s="3">
        <v>1.6910000000000001</v>
      </c>
      <c r="AZ2922" s="3">
        <v>1.6539999999999999</v>
      </c>
      <c r="BA2922">
        <v>1.7649999999999999</v>
      </c>
      <c r="BB2922">
        <v>2017</v>
      </c>
    </row>
    <row r="2923" spans="1:54" hidden="1" x14ac:dyDescent="0.2">
      <c r="A2923">
        <v>328</v>
      </c>
      <c r="B2923" t="s">
        <v>497</v>
      </c>
      <c r="C2923" t="s">
        <v>232</v>
      </c>
      <c r="D2923" t="s">
        <v>114</v>
      </c>
      <c r="E2923" t="s">
        <v>231</v>
      </c>
      <c r="F2923" t="s">
        <v>230</v>
      </c>
      <c r="G2923" t="s">
        <v>217</v>
      </c>
      <c r="I2923" t="s">
        <v>229</v>
      </c>
      <c r="J2923" s="3" t="s">
        <v>215</v>
      </c>
      <c r="K2923" s="3" t="s">
        <v>215</v>
      </c>
      <c r="L2923" s="3" t="s">
        <v>215</v>
      </c>
      <c r="M2923" s="3" t="s">
        <v>215</v>
      </c>
      <c r="N2923" s="3" t="s">
        <v>215</v>
      </c>
      <c r="O2923" s="3" t="s">
        <v>215</v>
      </c>
      <c r="P2923" s="3" t="s">
        <v>215</v>
      </c>
      <c r="Q2923" s="3" t="s">
        <v>215</v>
      </c>
      <c r="R2923" s="3" t="s">
        <v>215</v>
      </c>
      <c r="S2923" s="3" t="s">
        <v>215</v>
      </c>
      <c r="T2923" s="3" t="s">
        <v>215</v>
      </c>
      <c r="U2923" s="3">
        <v>42.027999999999999</v>
      </c>
      <c r="V2923" s="3">
        <v>40.069000000000003</v>
      </c>
      <c r="W2923" s="3">
        <v>45.283999999999999</v>
      </c>
      <c r="X2923" s="3">
        <v>45.685000000000002</v>
      </c>
      <c r="Y2923" s="3">
        <v>43.082000000000001</v>
      </c>
      <c r="Z2923" s="3">
        <v>43.869</v>
      </c>
      <c r="AA2923" s="3">
        <v>41.427999999999997</v>
      </c>
      <c r="AB2923" s="3">
        <v>40.271000000000001</v>
      </c>
      <c r="AC2923" s="3">
        <v>34.484000000000002</v>
      </c>
      <c r="AD2923" s="3">
        <v>41.625999999999998</v>
      </c>
      <c r="AE2923" s="3">
        <v>44.607999999999997</v>
      </c>
      <c r="AF2923" s="3">
        <v>79.09</v>
      </c>
      <c r="AG2923" s="3">
        <v>79.561999999999998</v>
      </c>
      <c r="AH2923" s="3">
        <v>94.694000000000003</v>
      </c>
      <c r="AI2923" s="3">
        <v>87.311999999999998</v>
      </c>
      <c r="AJ2923" s="3">
        <v>92.923000000000002</v>
      </c>
      <c r="AK2923" s="3">
        <v>89.055999999999997</v>
      </c>
      <c r="AL2923" s="3">
        <v>83.912999999999997</v>
      </c>
      <c r="AM2923" s="3">
        <v>91.093999999999994</v>
      </c>
      <c r="AN2923" s="3">
        <v>96.936999999999998</v>
      </c>
      <c r="AO2923" s="3">
        <v>100.68899999999999</v>
      </c>
      <c r="AP2923" s="3">
        <v>103.33799999999999</v>
      </c>
      <c r="AQ2923" s="3">
        <v>108.059</v>
      </c>
      <c r="AR2923" s="3">
        <v>101.764</v>
      </c>
      <c r="AS2923" s="3">
        <v>90.551000000000002</v>
      </c>
      <c r="AT2923" s="3">
        <v>82.138000000000005</v>
      </c>
      <c r="AU2923" s="3">
        <v>71.447999999999993</v>
      </c>
      <c r="AV2923" s="3">
        <v>64.025000000000006</v>
      </c>
      <c r="AW2923" s="3">
        <v>56.720999999999997</v>
      </c>
      <c r="AX2923" s="3">
        <v>50.168999999999997</v>
      </c>
      <c r="AY2923" s="3">
        <v>45.505000000000003</v>
      </c>
      <c r="AZ2923" s="3">
        <v>42.43</v>
      </c>
      <c r="BA2923">
        <v>43.182000000000002</v>
      </c>
      <c r="BB2923">
        <v>2017</v>
      </c>
    </row>
    <row r="2924" spans="1:54" hidden="1" x14ac:dyDescent="0.2">
      <c r="A2924">
        <v>328</v>
      </c>
      <c r="B2924" t="s">
        <v>497</v>
      </c>
      <c r="C2924" t="s">
        <v>228</v>
      </c>
      <c r="D2924" t="s">
        <v>114</v>
      </c>
      <c r="E2924" t="s">
        <v>227</v>
      </c>
      <c r="F2924" t="s">
        <v>226</v>
      </c>
      <c r="G2924" t="s">
        <v>225</v>
      </c>
      <c r="H2924" t="s">
        <v>222</v>
      </c>
      <c r="I2924" t="s">
        <v>1153</v>
      </c>
      <c r="J2924" s="3">
        <v>0.29899999999999999</v>
      </c>
      <c r="K2924" s="3">
        <v>0.312</v>
      </c>
      <c r="L2924" s="3">
        <v>0.33900000000000002</v>
      </c>
      <c r="M2924" s="3">
        <v>0.35599999999999998</v>
      </c>
      <c r="N2924" s="3">
        <v>0.39300000000000002</v>
      </c>
      <c r="O2924" s="3">
        <v>0.45300000000000001</v>
      </c>
      <c r="P2924" s="3">
        <v>0.50600000000000001</v>
      </c>
      <c r="Q2924" s="3">
        <v>0.58099999999999996</v>
      </c>
      <c r="R2924" s="3">
        <v>0.63800000000000001</v>
      </c>
      <c r="S2924" s="3">
        <v>0.72199999999999998</v>
      </c>
      <c r="T2924" s="3">
        <v>0.751</v>
      </c>
      <c r="U2924" s="3">
        <v>0.81200000000000006</v>
      </c>
      <c r="V2924" s="3">
        <v>0.83699999999999997</v>
      </c>
      <c r="W2924" s="3">
        <v>0.83599999999999997</v>
      </c>
      <c r="X2924" s="3">
        <v>0.878</v>
      </c>
      <c r="Y2924" s="3">
        <v>0.92400000000000004</v>
      </c>
      <c r="Z2924" s="3">
        <v>0.99099999999999999</v>
      </c>
      <c r="AA2924" s="3">
        <v>1.0589999999999999</v>
      </c>
      <c r="AB2924" s="3">
        <v>1.204</v>
      </c>
      <c r="AC2924" s="3">
        <v>1.3009999999999999</v>
      </c>
      <c r="AD2924" s="3">
        <v>1.4039999999999999</v>
      </c>
      <c r="AE2924" s="3">
        <v>1.405</v>
      </c>
      <c r="AF2924" s="3">
        <v>1.4590000000000001</v>
      </c>
      <c r="AG2924" s="3">
        <v>1.5960000000000001</v>
      </c>
      <c r="AH2924" s="3">
        <v>1.6180000000000001</v>
      </c>
      <c r="AI2924" s="3">
        <v>1.877</v>
      </c>
      <c r="AJ2924" s="3">
        <v>1.8859999999999999</v>
      </c>
      <c r="AK2924" s="3">
        <v>2.048</v>
      </c>
      <c r="AL2924" s="3">
        <v>2.23</v>
      </c>
      <c r="AM2924" s="3">
        <v>2.0819999999999999</v>
      </c>
      <c r="AN2924" s="3">
        <v>2.0819999999999999</v>
      </c>
      <c r="AO2924" s="3">
        <v>2.1019999999999999</v>
      </c>
      <c r="AP2924" s="3">
        <v>2.16</v>
      </c>
      <c r="AQ2924" s="3">
        <v>2.2749999999999999</v>
      </c>
      <c r="AR2924" s="3">
        <v>2.4609999999999999</v>
      </c>
      <c r="AS2924" s="3">
        <v>2.6920000000000002</v>
      </c>
      <c r="AT2924" s="3">
        <v>2.8519999999999999</v>
      </c>
      <c r="AU2924" s="3">
        <v>3.0089999999999999</v>
      </c>
      <c r="AV2924" s="3">
        <v>3.1859999999999999</v>
      </c>
      <c r="AW2924" s="3">
        <v>3.3730000000000002</v>
      </c>
      <c r="AX2924" s="3">
        <v>3.544</v>
      </c>
      <c r="AY2924" s="3">
        <v>3.7170000000000001</v>
      </c>
      <c r="AZ2924" s="3">
        <v>3.8980000000000001</v>
      </c>
      <c r="BA2924">
        <v>4.0869999999999997</v>
      </c>
      <c r="BB2924">
        <v>2017</v>
      </c>
    </row>
    <row r="2925" spans="1:54" hidden="1" x14ac:dyDescent="0.2">
      <c r="A2925">
        <v>328</v>
      </c>
      <c r="B2925" t="s">
        <v>497</v>
      </c>
      <c r="C2925" t="s">
        <v>224</v>
      </c>
      <c r="D2925" t="s">
        <v>114</v>
      </c>
      <c r="E2925" t="s">
        <v>219</v>
      </c>
      <c r="F2925" t="s">
        <v>218</v>
      </c>
      <c r="G2925" t="s">
        <v>223</v>
      </c>
      <c r="H2925" t="s">
        <v>222</v>
      </c>
      <c r="I2925" t="s">
        <v>1154</v>
      </c>
      <c r="J2925" s="3" t="s">
        <v>215</v>
      </c>
      <c r="K2925" s="3" t="s">
        <v>215</v>
      </c>
      <c r="L2925" s="3" t="s">
        <v>215</v>
      </c>
      <c r="M2925" s="3" t="s">
        <v>215</v>
      </c>
      <c r="N2925" s="3" t="s">
        <v>215</v>
      </c>
      <c r="O2925" s="3" t="s">
        <v>215</v>
      </c>
      <c r="P2925" s="3" t="s">
        <v>215</v>
      </c>
      <c r="Q2925" s="3" t="s">
        <v>215</v>
      </c>
      <c r="R2925" s="3" t="s">
        <v>215</v>
      </c>
      <c r="S2925" s="3" t="s">
        <v>215</v>
      </c>
      <c r="T2925" s="3" t="s">
        <v>215</v>
      </c>
      <c r="U2925" s="3" t="s">
        <v>215</v>
      </c>
      <c r="V2925" s="3" t="s">
        <v>215</v>
      </c>
      <c r="W2925" s="3" t="s">
        <v>215</v>
      </c>
      <c r="X2925" s="3" t="s">
        <v>215</v>
      </c>
      <c r="Y2925" s="3" t="s">
        <v>215</v>
      </c>
      <c r="Z2925" s="3" t="s">
        <v>215</v>
      </c>
      <c r="AA2925" s="3" t="s">
        <v>215</v>
      </c>
      <c r="AB2925" s="3" t="s">
        <v>215</v>
      </c>
      <c r="AC2925" s="3" t="s">
        <v>215</v>
      </c>
      <c r="AD2925" s="3" t="s">
        <v>215</v>
      </c>
      <c r="AE2925" s="3" t="s">
        <v>215</v>
      </c>
      <c r="AF2925" s="3" t="s">
        <v>215</v>
      </c>
      <c r="AG2925" s="3" t="s">
        <v>215</v>
      </c>
      <c r="AH2925" s="3" t="s">
        <v>215</v>
      </c>
      <c r="AI2925" s="3" t="s">
        <v>215</v>
      </c>
      <c r="AJ2925" s="3" t="s">
        <v>215</v>
      </c>
      <c r="AK2925" s="3" t="s">
        <v>215</v>
      </c>
      <c r="AL2925" s="3" t="s">
        <v>215</v>
      </c>
      <c r="AM2925" s="3" t="s">
        <v>215</v>
      </c>
      <c r="AN2925" s="3" t="s">
        <v>215</v>
      </c>
      <c r="AO2925" s="3" t="s">
        <v>215</v>
      </c>
      <c r="AP2925" s="3" t="s">
        <v>215</v>
      </c>
      <c r="AQ2925" s="3" t="s">
        <v>215</v>
      </c>
      <c r="AR2925" s="3">
        <v>-0.04</v>
      </c>
      <c r="AS2925" s="3">
        <v>-3.7999999999999999E-2</v>
      </c>
      <c r="AT2925" s="3">
        <v>-3.4000000000000002E-2</v>
      </c>
      <c r="AU2925" s="3">
        <v>-7.2999999999999995E-2</v>
      </c>
      <c r="AV2925" s="3">
        <v>-8.4000000000000005E-2</v>
      </c>
      <c r="AW2925" s="3">
        <v>-0.08</v>
      </c>
      <c r="AX2925" s="3">
        <v>-7.8E-2</v>
      </c>
      <c r="AY2925" s="3">
        <v>-8.8999999999999996E-2</v>
      </c>
      <c r="AZ2925" s="3">
        <v>-0.1</v>
      </c>
      <c r="BA2925">
        <v>-0.106</v>
      </c>
      <c r="BB2925">
        <v>2016</v>
      </c>
    </row>
    <row r="2926" spans="1:54" hidden="1" x14ac:dyDescent="0.2">
      <c r="A2926">
        <v>328</v>
      </c>
      <c r="B2926" t="s">
        <v>497</v>
      </c>
      <c r="C2926" t="s">
        <v>220</v>
      </c>
      <c r="D2926" t="s">
        <v>114</v>
      </c>
      <c r="E2926" t="s">
        <v>219</v>
      </c>
      <c r="F2926" t="s">
        <v>218</v>
      </c>
      <c r="G2926" t="s">
        <v>217</v>
      </c>
      <c r="I2926" t="s">
        <v>216</v>
      </c>
      <c r="J2926" s="3" t="s">
        <v>215</v>
      </c>
      <c r="K2926" s="3" t="s">
        <v>215</v>
      </c>
      <c r="L2926" s="3" t="s">
        <v>215</v>
      </c>
      <c r="M2926" s="3" t="s">
        <v>215</v>
      </c>
      <c r="N2926" s="3" t="s">
        <v>215</v>
      </c>
      <c r="O2926" s="3" t="s">
        <v>215</v>
      </c>
      <c r="P2926" s="3" t="s">
        <v>215</v>
      </c>
      <c r="Q2926" s="3" t="s">
        <v>215</v>
      </c>
      <c r="R2926" s="3" t="s">
        <v>215</v>
      </c>
      <c r="S2926" s="3" t="s">
        <v>215</v>
      </c>
      <c r="T2926" s="3" t="s">
        <v>215</v>
      </c>
      <c r="U2926" s="3" t="s">
        <v>215</v>
      </c>
      <c r="V2926" s="3" t="s">
        <v>215</v>
      </c>
      <c r="W2926" s="3" t="s">
        <v>215</v>
      </c>
      <c r="X2926" s="3" t="s">
        <v>215</v>
      </c>
      <c r="Y2926" s="3" t="s">
        <v>215</v>
      </c>
      <c r="Z2926" s="3" t="s">
        <v>215</v>
      </c>
      <c r="AA2926" s="3" t="s">
        <v>215</v>
      </c>
      <c r="AB2926" s="3" t="s">
        <v>215</v>
      </c>
      <c r="AC2926" s="3" t="s">
        <v>215</v>
      </c>
      <c r="AD2926" s="3" t="s">
        <v>215</v>
      </c>
      <c r="AE2926" s="3" t="s">
        <v>215</v>
      </c>
      <c r="AF2926" s="3" t="s">
        <v>215</v>
      </c>
      <c r="AG2926" s="3" t="s">
        <v>215</v>
      </c>
      <c r="AH2926" s="3" t="s">
        <v>215</v>
      </c>
      <c r="AI2926" s="3" t="s">
        <v>215</v>
      </c>
      <c r="AJ2926" s="3" t="s">
        <v>215</v>
      </c>
      <c r="AK2926" s="3" t="s">
        <v>215</v>
      </c>
      <c r="AL2926" s="3" t="s">
        <v>215</v>
      </c>
      <c r="AM2926" s="3" t="s">
        <v>215</v>
      </c>
      <c r="AN2926" s="3" t="s">
        <v>215</v>
      </c>
      <c r="AO2926" s="3" t="s">
        <v>215</v>
      </c>
      <c r="AP2926" s="3" t="s">
        <v>215</v>
      </c>
      <c r="AQ2926" s="3" t="s">
        <v>215</v>
      </c>
      <c r="AR2926" s="3">
        <v>-4.43</v>
      </c>
      <c r="AS2926" s="3">
        <v>-3.8370000000000002</v>
      </c>
      <c r="AT2926" s="3">
        <v>-3.2090000000000001</v>
      </c>
      <c r="AU2926" s="3">
        <v>-6.5780000000000003</v>
      </c>
      <c r="AV2926" s="3">
        <v>-7.0880000000000001</v>
      </c>
      <c r="AW2926" s="3">
        <v>-6.39</v>
      </c>
      <c r="AX2926" s="3">
        <v>-5.94</v>
      </c>
      <c r="AY2926" s="3">
        <v>-6.4779999999999998</v>
      </c>
      <c r="AZ2926" s="3">
        <v>-6.96</v>
      </c>
      <c r="BA2926">
        <v>-6.9939999999999998</v>
      </c>
      <c r="BB2926">
        <v>2016</v>
      </c>
    </row>
    <row r="2927" spans="1:54" x14ac:dyDescent="0.2">
      <c r="A2927">
        <v>258</v>
      </c>
      <c r="B2927" t="s">
        <v>496</v>
      </c>
      <c r="C2927" t="s">
        <v>352</v>
      </c>
      <c r="D2927" t="s">
        <v>201</v>
      </c>
      <c r="E2927" t="s">
        <v>349</v>
      </c>
      <c r="F2927" t="s">
        <v>351</v>
      </c>
      <c r="G2927" t="s">
        <v>225</v>
      </c>
      <c r="H2927" t="s">
        <v>222</v>
      </c>
      <c r="I2927" t="s">
        <v>1155</v>
      </c>
      <c r="J2927" s="3">
        <v>91.831000000000003</v>
      </c>
      <c r="K2927" s="3">
        <v>92.423000000000002</v>
      </c>
      <c r="L2927" s="3">
        <v>89.149000000000001</v>
      </c>
      <c r="M2927" s="3">
        <v>86.896000000000001</v>
      </c>
      <c r="N2927" s="3">
        <v>87.34</v>
      </c>
      <c r="O2927" s="3">
        <v>86.816000000000003</v>
      </c>
      <c r="P2927" s="3">
        <v>86.902000000000001</v>
      </c>
      <c r="Q2927" s="3">
        <v>90.012</v>
      </c>
      <c r="R2927" s="3">
        <v>93.515000000000001</v>
      </c>
      <c r="S2927" s="3">
        <v>97.203000000000003</v>
      </c>
      <c r="T2927" s="3">
        <v>100.217</v>
      </c>
      <c r="U2927" s="3">
        <v>103.224</v>
      </c>
      <c r="V2927" s="3">
        <v>107.97199999999999</v>
      </c>
      <c r="W2927" s="3">
        <v>111.643</v>
      </c>
      <c r="X2927" s="3">
        <v>115.551</v>
      </c>
      <c r="Y2927" s="3">
        <v>120.63500000000001</v>
      </c>
      <c r="Z2927" s="3">
        <v>124.01300000000001</v>
      </c>
      <c r="AA2927" s="3">
        <v>129.09700000000001</v>
      </c>
      <c r="AB2927" s="3">
        <v>135.036</v>
      </c>
      <c r="AC2927" s="3">
        <v>140.03200000000001</v>
      </c>
      <c r="AD2927" s="3">
        <v>143.53299999999999</v>
      </c>
      <c r="AE2927" s="3">
        <v>146.97800000000001</v>
      </c>
      <c r="AF2927" s="3">
        <v>152.661</v>
      </c>
      <c r="AG2927" s="3">
        <v>156.524</v>
      </c>
      <c r="AH2927" s="3">
        <v>161.458</v>
      </c>
      <c r="AI2927" s="3">
        <v>166.72200000000001</v>
      </c>
      <c r="AJ2927" s="3">
        <v>175.691</v>
      </c>
      <c r="AK2927" s="3">
        <v>186.767</v>
      </c>
      <c r="AL2927" s="3">
        <v>192.89500000000001</v>
      </c>
      <c r="AM2927" s="3">
        <v>193.91</v>
      </c>
      <c r="AN2927" s="3">
        <v>199.47399999999999</v>
      </c>
      <c r="AO2927" s="3">
        <v>207.77600000000001</v>
      </c>
      <c r="AP2927" s="3">
        <v>213.947</v>
      </c>
      <c r="AQ2927" s="3">
        <v>221.858</v>
      </c>
      <c r="AR2927" s="3">
        <v>231.11799999999999</v>
      </c>
      <c r="AS2927" s="3">
        <v>240.68700000000001</v>
      </c>
      <c r="AT2927" s="3">
        <v>248.06800000000001</v>
      </c>
      <c r="AU2927" s="3">
        <v>254.89599999999999</v>
      </c>
      <c r="AV2927" s="3">
        <v>263.17599999999999</v>
      </c>
      <c r="AW2927" s="3">
        <v>272.74</v>
      </c>
      <c r="AX2927" s="3">
        <v>282.98099999999999</v>
      </c>
      <c r="AY2927" s="3">
        <v>293.351</v>
      </c>
      <c r="AZ2927" s="3">
        <v>303.95299999999997</v>
      </c>
      <c r="BA2927">
        <v>314.82400000000001</v>
      </c>
      <c r="BB2927">
        <v>2016</v>
      </c>
    </row>
    <row r="2928" spans="1:54" hidden="1" x14ac:dyDescent="0.2">
      <c r="A2928">
        <v>258</v>
      </c>
      <c r="B2928" t="s">
        <v>496</v>
      </c>
      <c r="C2928" t="s">
        <v>350</v>
      </c>
      <c r="D2928" t="s">
        <v>201</v>
      </c>
      <c r="E2928" t="s">
        <v>349</v>
      </c>
      <c r="F2928" t="s">
        <v>348</v>
      </c>
      <c r="G2928" t="s">
        <v>275</v>
      </c>
      <c r="I2928" t="s">
        <v>347</v>
      </c>
      <c r="J2928" s="3">
        <v>3.7</v>
      </c>
      <c r="K2928" s="3">
        <v>0.64400000000000002</v>
      </c>
      <c r="L2928" s="3">
        <v>-3.5419999999999998</v>
      </c>
      <c r="M2928" s="3">
        <v>-2.528</v>
      </c>
      <c r="N2928" s="3">
        <v>0.51</v>
      </c>
      <c r="O2928" s="3">
        <v>-0.6</v>
      </c>
      <c r="P2928" s="3">
        <v>0.1</v>
      </c>
      <c r="Q2928" s="3">
        <v>3.5790000000000002</v>
      </c>
      <c r="R2928" s="3">
        <v>3.8919999999999999</v>
      </c>
      <c r="S2928" s="3">
        <v>3.9430000000000001</v>
      </c>
      <c r="T2928" s="3">
        <v>3.101</v>
      </c>
      <c r="U2928" s="3">
        <v>3</v>
      </c>
      <c r="V2928" s="3">
        <v>4.5999999999999996</v>
      </c>
      <c r="W2928" s="3">
        <v>3.4</v>
      </c>
      <c r="X2928" s="3">
        <v>3.5</v>
      </c>
      <c r="Y2928" s="3">
        <v>4.4000000000000004</v>
      </c>
      <c r="Z2928" s="3">
        <v>2.8</v>
      </c>
      <c r="AA2928" s="3">
        <v>4.0999999999999996</v>
      </c>
      <c r="AB2928" s="3">
        <v>4.5999999999999996</v>
      </c>
      <c r="AC2928" s="3">
        <v>3.7</v>
      </c>
      <c r="AD2928" s="3">
        <v>2.5</v>
      </c>
      <c r="AE2928" s="3">
        <v>2.4</v>
      </c>
      <c r="AF2928" s="3">
        <v>3.867</v>
      </c>
      <c r="AG2928" s="3">
        <v>2.5310000000000001</v>
      </c>
      <c r="AH2928" s="3">
        <v>3.1520000000000001</v>
      </c>
      <c r="AI2928" s="3">
        <v>3.26</v>
      </c>
      <c r="AJ2928" s="3">
        <v>5.38</v>
      </c>
      <c r="AK2928" s="3">
        <v>6.3040000000000003</v>
      </c>
      <c r="AL2928" s="3">
        <v>3.2810000000000001</v>
      </c>
      <c r="AM2928" s="3">
        <v>0.52600000000000002</v>
      </c>
      <c r="AN2928" s="3">
        <v>2.8690000000000002</v>
      </c>
      <c r="AO2928" s="3">
        <v>4.1619999999999999</v>
      </c>
      <c r="AP2928" s="3">
        <v>2.97</v>
      </c>
      <c r="AQ2928" s="3">
        <v>3.698</v>
      </c>
      <c r="AR2928" s="3">
        <v>4.1740000000000004</v>
      </c>
      <c r="AS2928" s="3">
        <v>4.1399999999999997</v>
      </c>
      <c r="AT2928" s="3">
        <v>3.0670000000000002</v>
      </c>
      <c r="AU2928" s="3">
        <v>2.7519999999999998</v>
      </c>
      <c r="AV2928" s="3">
        <v>3.2490000000000001</v>
      </c>
      <c r="AW2928" s="3">
        <v>3.6339999999999999</v>
      </c>
      <c r="AX2928" s="3">
        <v>3.7549999999999999</v>
      </c>
      <c r="AY2928" s="3">
        <v>3.6640000000000001</v>
      </c>
      <c r="AZ2928" s="3">
        <v>3.6139999999999999</v>
      </c>
      <c r="BA2928">
        <v>3.577</v>
      </c>
      <c r="BB2928">
        <v>2016</v>
      </c>
    </row>
    <row r="2929" spans="1:54" hidden="1" x14ac:dyDescent="0.2">
      <c r="A2929">
        <v>258</v>
      </c>
      <c r="B2929" t="s">
        <v>496</v>
      </c>
      <c r="C2929" t="s">
        <v>346</v>
      </c>
      <c r="D2929" t="s">
        <v>201</v>
      </c>
      <c r="E2929" t="s">
        <v>342</v>
      </c>
      <c r="F2929" t="s">
        <v>345</v>
      </c>
      <c r="G2929" t="s">
        <v>225</v>
      </c>
      <c r="H2929" t="s">
        <v>222</v>
      </c>
      <c r="I2929" t="s">
        <v>1155</v>
      </c>
      <c r="J2929" s="3">
        <v>7.319</v>
      </c>
      <c r="K2929" s="3">
        <v>7.9950000000000001</v>
      </c>
      <c r="L2929" s="3">
        <v>8.0980000000000008</v>
      </c>
      <c r="M2929" s="3">
        <v>8.4060000000000006</v>
      </c>
      <c r="N2929" s="3">
        <v>8.7959999999999994</v>
      </c>
      <c r="O2929" s="3">
        <v>10.385</v>
      </c>
      <c r="P2929" s="3">
        <v>14.711</v>
      </c>
      <c r="Q2929" s="3">
        <v>16.451000000000001</v>
      </c>
      <c r="R2929" s="3">
        <v>19.082999999999998</v>
      </c>
      <c r="S2929" s="3">
        <v>22</v>
      </c>
      <c r="T2929" s="3">
        <v>31.875</v>
      </c>
      <c r="U2929" s="3">
        <v>43.686999999999998</v>
      </c>
      <c r="V2929" s="3">
        <v>49.767000000000003</v>
      </c>
      <c r="W2929" s="3">
        <v>58.954999999999998</v>
      </c>
      <c r="X2929" s="3">
        <v>68.180999999999997</v>
      </c>
      <c r="Y2929" s="3">
        <v>77.361999999999995</v>
      </c>
      <c r="Z2929" s="3">
        <v>86.602999999999994</v>
      </c>
      <c r="AA2929" s="3">
        <v>97.643000000000001</v>
      </c>
      <c r="AB2929" s="3">
        <v>111.82299999999999</v>
      </c>
      <c r="AC2929" s="3">
        <v>121.79600000000001</v>
      </c>
      <c r="AD2929" s="3">
        <v>133.42699999999999</v>
      </c>
      <c r="AE2929" s="3">
        <v>146.97800000000001</v>
      </c>
      <c r="AF2929" s="3">
        <v>162.50700000000001</v>
      </c>
      <c r="AG2929" s="3">
        <v>174.04400000000001</v>
      </c>
      <c r="AH2929" s="3">
        <v>190.44</v>
      </c>
      <c r="AI2929" s="3">
        <v>207.72900000000001</v>
      </c>
      <c r="AJ2929" s="3">
        <v>229.83600000000001</v>
      </c>
      <c r="AK2929" s="3">
        <v>261.76</v>
      </c>
      <c r="AL2929" s="3">
        <v>295.87200000000001</v>
      </c>
      <c r="AM2929" s="3">
        <v>307.96699999999998</v>
      </c>
      <c r="AN2929" s="3">
        <v>333.09300000000002</v>
      </c>
      <c r="AO2929" s="3">
        <v>371.012</v>
      </c>
      <c r="AP2929" s="3">
        <v>394.72300000000001</v>
      </c>
      <c r="AQ2929" s="3">
        <v>423.09800000000001</v>
      </c>
      <c r="AR2929" s="3">
        <v>454.053</v>
      </c>
      <c r="AS2929" s="3">
        <v>488.12799999999999</v>
      </c>
      <c r="AT2929" s="3">
        <v>522.59400000000005</v>
      </c>
      <c r="AU2929" s="3">
        <v>563.41499999999996</v>
      </c>
      <c r="AV2929" s="3">
        <v>607.62599999999998</v>
      </c>
      <c r="AW2929" s="3">
        <v>653.21199999999999</v>
      </c>
      <c r="AX2929" s="3">
        <v>701.42600000000004</v>
      </c>
      <c r="AY2929" s="3">
        <v>753.471</v>
      </c>
      <c r="AZ2929" s="3">
        <v>809.74800000000005</v>
      </c>
      <c r="BA2929">
        <v>870.22</v>
      </c>
      <c r="BB2929">
        <v>2016</v>
      </c>
    </row>
    <row r="2930" spans="1:54" hidden="1" x14ac:dyDescent="0.2">
      <c r="A2930">
        <v>258</v>
      </c>
      <c r="B2930" t="s">
        <v>496</v>
      </c>
      <c r="C2930" t="s">
        <v>344</v>
      </c>
      <c r="D2930" t="s">
        <v>201</v>
      </c>
      <c r="E2930" t="s">
        <v>342</v>
      </c>
      <c r="F2930" t="s">
        <v>343</v>
      </c>
      <c r="G2930" t="s">
        <v>223</v>
      </c>
      <c r="H2930" t="s">
        <v>222</v>
      </c>
      <c r="I2930" t="s">
        <v>310</v>
      </c>
      <c r="J2930" s="3">
        <v>7.319</v>
      </c>
      <c r="K2930" s="3">
        <v>7.9950000000000001</v>
      </c>
      <c r="L2930" s="3">
        <v>8.0980000000000008</v>
      </c>
      <c r="M2930" s="3">
        <v>8.4060000000000006</v>
      </c>
      <c r="N2930" s="3">
        <v>8.7959999999999994</v>
      </c>
      <c r="O2930" s="3">
        <v>10.385</v>
      </c>
      <c r="P2930" s="3">
        <v>5.6150000000000002</v>
      </c>
      <c r="Q2930" s="3">
        <v>6.5019999999999998</v>
      </c>
      <c r="R2930" s="3">
        <v>7.0419999999999998</v>
      </c>
      <c r="S2930" s="3">
        <v>8.1180000000000003</v>
      </c>
      <c r="T2930" s="3">
        <v>7.1059999999999999</v>
      </c>
      <c r="U2930" s="3">
        <v>8.6869999999999994</v>
      </c>
      <c r="V2930" s="3">
        <v>9.625</v>
      </c>
      <c r="W2930" s="3">
        <v>10.462</v>
      </c>
      <c r="X2930" s="3">
        <v>11.855</v>
      </c>
      <c r="Y2930" s="3">
        <v>13.314</v>
      </c>
      <c r="Z2930" s="3">
        <v>14.218</v>
      </c>
      <c r="AA2930" s="3">
        <v>16.103000000000002</v>
      </c>
      <c r="AB2930" s="3">
        <v>17.488</v>
      </c>
      <c r="AC2930" s="3">
        <v>16.492000000000001</v>
      </c>
      <c r="AD2930" s="3">
        <v>17.187000000000001</v>
      </c>
      <c r="AE2930" s="3">
        <v>18.702999999999999</v>
      </c>
      <c r="AF2930" s="3">
        <v>20.777000000000001</v>
      </c>
      <c r="AG2930" s="3">
        <v>21.917999999999999</v>
      </c>
      <c r="AH2930" s="3">
        <v>23.965</v>
      </c>
      <c r="AI2930" s="3">
        <v>27.210999999999999</v>
      </c>
      <c r="AJ2930" s="3">
        <v>30.231000000000002</v>
      </c>
      <c r="AK2930" s="3">
        <v>34.113</v>
      </c>
      <c r="AL2930" s="3">
        <v>39.137</v>
      </c>
      <c r="AM2930" s="3">
        <v>37.734000000000002</v>
      </c>
      <c r="AN2930" s="3">
        <v>41.338000000000001</v>
      </c>
      <c r="AO2930" s="3">
        <v>47.655000000000001</v>
      </c>
      <c r="AP2930" s="3">
        <v>50.387999999999998</v>
      </c>
      <c r="AQ2930" s="3">
        <v>53.850999999999999</v>
      </c>
      <c r="AR2930" s="3">
        <v>58.722000000000001</v>
      </c>
      <c r="AS2930" s="3">
        <v>63.767000000000003</v>
      </c>
      <c r="AT2930" s="3">
        <v>68.763000000000005</v>
      </c>
      <c r="AU2930" s="3">
        <v>75.661000000000001</v>
      </c>
      <c r="AV2930" s="3">
        <v>82.355999999999995</v>
      </c>
      <c r="AW2930" s="3">
        <v>87.819000000000003</v>
      </c>
      <c r="AX2930" s="3">
        <v>93.46</v>
      </c>
      <c r="AY2930" s="3">
        <v>99.238</v>
      </c>
      <c r="AZ2930" s="3">
        <v>105.242</v>
      </c>
      <c r="BA2930">
        <v>111.47199999999999</v>
      </c>
      <c r="BB2930">
        <v>2016</v>
      </c>
    </row>
    <row r="2931" spans="1:54" hidden="1" x14ac:dyDescent="0.2">
      <c r="A2931">
        <v>258</v>
      </c>
      <c r="B2931" t="s">
        <v>496</v>
      </c>
      <c r="C2931" t="s">
        <v>213</v>
      </c>
      <c r="D2931" t="s">
        <v>201</v>
      </c>
      <c r="E2931" t="s">
        <v>342</v>
      </c>
      <c r="F2931" t="s">
        <v>341</v>
      </c>
      <c r="G2931" t="s">
        <v>323</v>
      </c>
      <c r="H2931" t="s">
        <v>222</v>
      </c>
      <c r="I2931" t="s">
        <v>310</v>
      </c>
      <c r="J2931" s="3">
        <v>19.425000000000001</v>
      </c>
      <c r="K2931" s="3">
        <v>21.375</v>
      </c>
      <c r="L2931" s="3">
        <v>21.896999999999998</v>
      </c>
      <c r="M2931" s="3">
        <v>22.186</v>
      </c>
      <c r="N2931" s="3">
        <v>23.091000000000001</v>
      </c>
      <c r="O2931" s="3">
        <v>23.687000000000001</v>
      </c>
      <c r="P2931" s="3">
        <v>24.189</v>
      </c>
      <c r="Q2931" s="3">
        <v>25.693999999999999</v>
      </c>
      <c r="R2931" s="3">
        <v>27.628</v>
      </c>
      <c r="S2931" s="3">
        <v>29.834</v>
      </c>
      <c r="T2931" s="3">
        <v>31.896999999999998</v>
      </c>
      <c r="U2931" s="3">
        <v>33.948</v>
      </c>
      <c r="V2931" s="3">
        <v>36.319000000000003</v>
      </c>
      <c r="W2931" s="3">
        <v>38.447000000000003</v>
      </c>
      <c r="X2931" s="3">
        <v>40.64</v>
      </c>
      <c r="Y2931" s="3">
        <v>43.313000000000002</v>
      </c>
      <c r="Z2931" s="3">
        <v>45.338000000000001</v>
      </c>
      <c r="AA2931" s="3">
        <v>48.005000000000003</v>
      </c>
      <c r="AB2931" s="3">
        <v>50.758000000000003</v>
      </c>
      <c r="AC2931" s="3">
        <v>53.442</v>
      </c>
      <c r="AD2931" s="3">
        <v>56.024000000000001</v>
      </c>
      <c r="AE2931" s="3">
        <v>58.676000000000002</v>
      </c>
      <c r="AF2931" s="3">
        <v>61.881</v>
      </c>
      <c r="AG2931" s="3">
        <v>64.712000000000003</v>
      </c>
      <c r="AH2931" s="3">
        <v>68.587000000000003</v>
      </c>
      <c r="AI2931" s="3">
        <v>73.102000000000004</v>
      </c>
      <c r="AJ2931" s="3">
        <v>79.402000000000001</v>
      </c>
      <c r="AK2931" s="3">
        <v>86.653000000000006</v>
      </c>
      <c r="AL2931" s="3">
        <v>91.251999999999995</v>
      </c>
      <c r="AM2931" s="3">
        <v>92.429000000000002</v>
      </c>
      <c r="AN2931" s="3">
        <v>96.242999999999995</v>
      </c>
      <c r="AO2931" s="3">
        <v>102.318</v>
      </c>
      <c r="AP2931" s="3">
        <v>107.297</v>
      </c>
      <c r="AQ2931" s="3">
        <v>113.06100000000001</v>
      </c>
      <c r="AR2931" s="3">
        <v>119.895</v>
      </c>
      <c r="AS2931" s="3">
        <v>126.212</v>
      </c>
      <c r="AT2931" s="3">
        <v>131.74199999999999</v>
      </c>
      <c r="AU2931" s="3">
        <v>137.804</v>
      </c>
      <c r="AV2931" s="3">
        <v>145.51400000000001</v>
      </c>
      <c r="AW2931" s="3">
        <v>154.072</v>
      </c>
      <c r="AX2931" s="3">
        <v>162.99799999999999</v>
      </c>
      <c r="AY2931" s="3">
        <v>172.191</v>
      </c>
      <c r="AZ2931" s="3">
        <v>181.47900000000001</v>
      </c>
      <c r="BA2931">
        <v>191.24</v>
      </c>
      <c r="BB2931">
        <v>2016</v>
      </c>
    </row>
    <row r="2932" spans="1:54" hidden="1" x14ac:dyDescent="0.2">
      <c r="A2932">
        <v>258</v>
      </c>
      <c r="B2932" t="s">
        <v>496</v>
      </c>
      <c r="C2932" t="s">
        <v>340</v>
      </c>
      <c r="D2932" t="s">
        <v>201</v>
      </c>
      <c r="E2932" t="s">
        <v>339</v>
      </c>
      <c r="F2932" t="s">
        <v>338</v>
      </c>
      <c r="G2932" t="s">
        <v>295</v>
      </c>
      <c r="I2932" t="s">
        <v>337</v>
      </c>
      <c r="J2932" s="3">
        <v>7.97</v>
      </c>
      <c r="K2932" s="3">
        <v>8.6509999999999998</v>
      </c>
      <c r="L2932" s="3">
        <v>9.0830000000000002</v>
      </c>
      <c r="M2932" s="3">
        <v>9.6739999999999995</v>
      </c>
      <c r="N2932" s="3">
        <v>10.071</v>
      </c>
      <c r="O2932" s="3">
        <v>11.962</v>
      </c>
      <c r="P2932" s="3">
        <v>16.928000000000001</v>
      </c>
      <c r="Q2932" s="3">
        <v>18.276</v>
      </c>
      <c r="R2932" s="3">
        <v>20.405999999999999</v>
      </c>
      <c r="S2932" s="3">
        <v>22.632999999999999</v>
      </c>
      <c r="T2932" s="3">
        <v>31.806000000000001</v>
      </c>
      <c r="U2932" s="3">
        <v>42.323</v>
      </c>
      <c r="V2932" s="3">
        <v>46.091999999999999</v>
      </c>
      <c r="W2932" s="3">
        <v>52.805999999999997</v>
      </c>
      <c r="X2932" s="3">
        <v>59.005000000000003</v>
      </c>
      <c r="Y2932" s="3">
        <v>64.129000000000005</v>
      </c>
      <c r="Z2932" s="3">
        <v>69.834000000000003</v>
      </c>
      <c r="AA2932" s="3">
        <v>75.635000000000005</v>
      </c>
      <c r="AB2932" s="3">
        <v>82.81</v>
      </c>
      <c r="AC2932" s="3">
        <v>86.977000000000004</v>
      </c>
      <c r="AD2932" s="3">
        <v>92.959000000000003</v>
      </c>
      <c r="AE2932" s="3">
        <v>100</v>
      </c>
      <c r="AF2932" s="3">
        <v>106.449</v>
      </c>
      <c r="AG2932" s="3">
        <v>111.193</v>
      </c>
      <c r="AH2932" s="3">
        <v>117.95</v>
      </c>
      <c r="AI2932" s="3">
        <v>124.596</v>
      </c>
      <c r="AJ2932" s="3">
        <v>130.81800000000001</v>
      </c>
      <c r="AK2932" s="3">
        <v>140.15299999999999</v>
      </c>
      <c r="AL2932" s="3">
        <v>153.38499999999999</v>
      </c>
      <c r="AM2932" s="3">
        <v>158.82</v>
      </c>
      <c r="AN2932" s="3">
        <v>166.98599999999999</v>
      </c>
      <c r="AO2932" s="3">
        <v>178.56299999999999</v>
      </c>
      <c r="AP2932" s="3">
        <v>184.49600000000001</v>
      </c>
      <c r="AQ2932" s="3">
        <v>190.70699999999999</v>
      </c>
      <c r="AR2932" s="3">
        <v>196.459</v>
      </c>
      <c r="AS2932" s="3">
        <v>202.80699999999999</v>
      </c>
      <c r="AT2932" s="3">
        <v>210.666</v>
      </c>
      <c r="AU2932" s="3">
        <v>221.03800000000001</v>
      </c>
      <c r="AV2932" s="3">
        <v>230.88200000000001</v>
      </c>
      <c r="AW2932" s="3">
        <v>239.5</v>
      </c>
      <c r="AX2932" s="3">
        <v>247.87</v>
      </c>
      <c r="AY2932" s="3">
        <v>256.85000000000002</v>
      </c>
      <c r="AZ2932" s="3">
        <v>266.40499999999997</v>
      </c>
      <c r="BA2932">
        <v>276.41500000000002</v>
      </c>
      <c r="BB2932">
        <v>2016</v>
      </c>
    </row>
    <row r="2933" spans="1:54" hidden="1" x14ac:dyDescent="0.2">
      <c r="A2933">
        <v>258</v>
      </c>
      <c r="B2933" t="s">
        <v>496</v>
      </c>
      <c r="C2933" t="s">
        <v>336</v>
      </c>
      <c r="D2933" t="s">
        <v>201</v>
      </c>
      <c r="E2933" t="s">
        <v>333</v>
      </c>
      <c r="F2933" t="s">
        <v>335</v>
      </c>
      <c r="G2933" t="s">
        <v>225</v>
      </c>
      <c r="H2933" t="s">
        <v>322</v>
      </c>
      <c r="I2933" t="s">
        <v>330</v>
      </c>
      <c r="J2933" s="3">
        <v>12734.867</v>
      </c>
      <c r="K2933" s="3">
        <v>12499.047</v>
      </c>
      <c r="L2933" s="3">
        <v>11757.39</v>
      </c>
      <c r="M2933" s="3">
        <v>11174.802</v>
      </c>
      <c r="N2933" s="3">
        <v>10951.217000000001</v>
      </c>
      <c r="O2933" s="3">
        <v>10613.152</v>
      </c>
      <c r="P2933" s="3">
        <v>10358.254000000001</v>
      </c>
      <c r="Q2933" s="3">
        <v>10461.947</v>
      </c>
      <c r="R2933" s="3">
        <v>10600.822</v>
      </c>
      <c r="S2933" s="3">
        <v>10750.252</v>
      </c>
      <c r="T2933" s="3">
        <v>10818.164000000001</v>
      </c>
      <c r="U2933" s="3">
        <v>10884.85</v>
      </c>
      <c r="V2933" s="3">
        <v>11121.366</v>
      </c>
      <c r="W2933" s="3">
        <v>11233.201999999999</v>
      </c>
      <c r="X2933" s="3">
        <v>11359.366</v>
      </c>
      <c r="Y2933" s="3">
        <v>11590.066999999999</v>
      </c>
      <c r="Z2933" s="3">
        <v>11648.038</v>
      </c>
      <c r="AA2933" s="3">
        <v>11857.25</v>
      </c>
      <c r="AB2933" s="3">
        <v>12128.788</v>
      </c>
      <c r="AC2933" s="3">
        <v>12297.331</v>
      </c>
      <c r="AD2933" s="3">
        <v>12319.644</v>
      </c>
      <c r="AE2933" s="3">
        <v>12325.246999999999</v>
      </c>
      <c r="AF2933" s="3">
        <v>12504.128000000001</v>
      </c>
      <c r="AG2933" s="3">
        <v>12521.473</v>
      </c>
      <c r="AH2933" s="3">
        <v>12616.953</v>
      </c>
      <c r="AI2933" s="3">
        <v>12730.723</v>
      </c>
      <c r="AJ2933" s="3">
        <v>13114.212</v>
      </c>
      <c r="AK2933" s="3">
        <v>13632.335999999999</v>
      </c>
      <c r="AL2933" s="3">
        <v>13771.938</v>
      </c>
      <c r="AM2933" s="3">
        <v>13544.76</v>
      </c>
      <c r="AN2933" s="3">
        <v>13634.177</v>
      </c>
      <c r="AO2933" s="3">
        <v>13899.065000000001</v>
      </c>
      <c r="AP2933" s="3">
        <v>14009.948</v>
      </c>
      <c r="AQ2933" s="3">
        <v>14225.087</v>
      </c>
      <c r="AR2933" s="3">
        <v>14514.23</v>
      </c>
      <c r="AS2933" s="3">
        <v>14809.269</v>
      </c>
      <c r="AT2933" s="3">
        <v>14959.636</v>
      </c>
      <c r="AU2933" s="3">
        <v>15065.456</v>
      </c>
      <c r="AV2933" s="3">
        <v>15245.275</v>
      </c>
      <c r="AW2933" s="3">
        <v>15484.842000000001</v>
      </c>
      <c r="AX2933" s="3">
        <v>15746.511</v>
      </c>
      <c r="AY2933" s="3">
        <v>15998.642</v>
      </c>
      <c r="AZ2933" s="3">
        <v>16246.962</v>
      </c>
      <c r="BA2933">
        <v>16493.116999999998</v>
      </c>
      <c r="BB2933">
        <v>2016</v>
      </c>
    </row>
    <row r="2934" spans="1:54" hidden="1" x14ac:dyDescent="0.2">
      <c r="A2934">
        <v>258</v>
      </c>
      <c r="B2934" t="s">
        <v>496</v>
      </c>
      <c r="C2934" t="s">
        <v>334</v>
      </c>
      <c r="D2934" t="s">
        <v>201</v>
      </c>
      <c r="E2934" t="s">
        <v>333</v>
      </c>
      <c r="F2934" t="s">
        <v>332</v>
      </c>
      <c r="G2934" t="s">
        <v>331</v>
      </c>
      <c r="H2934" t="s">
        <v>322</v>
      </c>
      <c r="I2934" t="s">
        <v>330</v>
      </c>
      <c r="J2934" s="3">
        <v>6271.1859999999997</v>
      </c>
      <c r="K2934" s="3">
        <v>6155.058</v>
      </c>
      <c r="L2934" s="3">
        <v>5789.835</v>
      </c>
      <c r="M2934" s="3">
        <v>5502.9440000000004</v>
      </c>
      <c r="N2934" s="3">
        <v>5392.8410000000003</v>
      </c>
      <c r="O2934" s="3">
        <v>5226.3639999999996</v>
      </c>
      <c r="P2934" s="3">
        <v>5100.8410000000003</v>
      </c>
      <c r="Q2934" s="3">
        <v>5151.9040000000005</v>
      </c>
      <c r="R2934" s="3">
        <v>5220.2920000000004</v>
      </c>
      <c r="S2934" s="3">
        <v>5293.8779999999997</v>
      </c>
      <c r="T2934" s="3">
        <v>5327.3209999999999</v>
      </c>
      <c r="U2934" s="3">
        <v>5360.16</v>
      </c>
      <c r="V2934" s="3">
        <v>5476.63</v>
      </c>
      <c r="W2934" s="3">
        <v>5531.7030000000004</v>
      </c>
      <c r="X2934" s="3">
        <v>5593.8310000000001</v>
      </c>
      <c r="Y2934" s="3">
        <v>5707.4380000000001</v>
      </c>
      <c r="Z2934" s="3">
        <v>5735.9859999999999</v>
      </c>
      <c r="AA2934" s="3">
        <v>5839.01</v>
      </c>
      <c r="AB2934" s="3">
        <v>5972.7269999999999</v>
      </c>
      <c r="AC2934" s="3">
        <v>6055.7250000000004</v>
      </c>
      <c r="AD2934" s="3">
        <v>6066.7129999999997</v>
      </c>
      <c r="AE2934" s="3">
        <v>6069.4719999999998</v>
      </c>
      <c r="AF2934" s="3">
        <v>6157.5609999999997</v>
      </c>
      <c r="AG2934" s="3">
        <v>6166.1019999999999</v>
      </c>
      <c r="AH2934" s="3">
        <v>6213.12</v>
      </c>
      <c r="AI2934" s="3">
        <v>6269.1450000000004</v>
      </c>
      <c r="AJ2934" s="3">
        <v>6457.991</v>
      </c>
      <c r="AK2934" s="3">
        <v>6713.1379999999999</v>
      </c>
      <c r="AL2934" s="3">
        <v>6781.8829999999998</v>
      </c>
      <c r="AM2934" s="3">
        <v>6670.0119999999997</v>
      </c>
      <c r="AN2934" s="3">
        <v>6714.0439999999999</v>
      </c>
      <c r="AO2934" s="3">
        <v>6844.4859999999999</v>
      </c>
      <c r="AP2934" s="3">
        <v>6899.09</v>
      </c>
      <c r="AQ2934" s="3">
        <v>7005.0330000000004</v>
      </c>
      <c r="AR2934" s="3">
        <v>7147.42</v>
      </c>
      <c r="AS2934" s="3">
        <v>7292.7089999999998</v>
      </c>
      <c r="AT2934" s="3">
        <v>7366.7560000000003</v>
      </c>
      <c r="AU2934" s="3">
        <v>7418.866</v>
      </c>
      <c r="AV2934" s="3">
        <v>7507.4170000000004</v>
      </c>
      <c r="AW2934" s="3">
        <v>7625.39</v>
      </c>
      <c r="AX2934" s="3">
        <v>7754.2470000000003</v>
      </c>
      <c r="AY2934" s="3">
        <v>7878.4070000000002</v>
      </c>
      <c r="AZ2934" s="3">
        <v>8000.69</v>
      </c>
      <c r="BA2934">
        <v>8121.9070000000002</v>
      </c>
      <c r="BB2934">
        <v>2016</v>
      </c>
    </row>
    <row r="2935" spans="1:54" hidden="1" x14ac:dyDescent="0.2">
      <c r="A2935">
        <v>258</v>
      </c>
      <c r="B2935" t="s">
        <v>496</v>
      </c>
      <c r="C2935" t="s">
        <v>329</v>
      </c>
      <c r="D2935" t="s">
        <v>201</v>
      </c>
      <c r="E2935" t="s">
        <v>325</v>
      </c>
      <c r="F2935" t="s">
        <v>328</v>
      </c>
      <c r="G2935" t="s">
        <v>225</v>
      </c>
      <c r="H2935" t="s">
        <v>322</v>
      </c>
      <c r="I2935" t="s">
        <v>321</v>
      </c>
      <c r="J2935" s="3">
        <v>1014.948</v>
      </c>
      <c r="K2935" s="3">
        <v>1081.2629999999999</v>
      </c>
      <c r="L2935" s="3">
        <v>1067.9590000000001</v>
      </c>
      <c r="M2935" s="3">
        <v>1081.019</v>
      </c>
      <c r="N2935" s="3">
        <v>1102.9259999999999</v>
      </c>
      <c r="O2935" s="3">
        <v>1269.5029999999999</v>
      </c>
      <c r="P2935" s="3">
        <v>1753.4780000000001</v>
      </c>
      <c r="Q2935" s="3">
        <v>1912.0550000000001</v>
      </c>
      <c r="R2935" s="3">
        <v>2163.252</v>
      </c>
      <c r="S2935" s="3">
        <v>2433.0569999999998</v>
      </c>
      <c r="T2935" s="3">
        <v>3440.8380000000002</v>
      </c>
      <c r="U2935" s="3">
        <v>4606.7439999999997</v>
      </c>
      <c r="V2935" s="3">
        <v>5126.0649999999996</v>
      </c>
      <c r="W2935" s="3">
        <v>5931.8410000000003</v>
      </c>
      <c r="X2935" s="3">
        <v>6702.6040000000003</v>
      </c>
      <c r="Y2935" s="3">
        <v>7432.5439999999999</v>
      </c>
      <c r="Z2935" s="3">
        <v>8134.3209999999999</v>
      </c>
      <c r="AA2935" s="3">
        <v>8968.2150000000001</v>
      </c>
      <c r="AB2935" s="3">
        <v>10043.83</v>
      </c>
      <c r="AC2935" s="3">
        <v>10695.897000000001</v>
      </c>
      <c r="AD2935" s="3">
        <v>11452.271000000001</v>
      </c>
      <c r="AE2935" s="3">
        <v>12325.246999999999</v>
      </c>
      <c r="AF2935" s="3">
        <v>13310.575999999999</v>
      </c>
      <c r="AG2935" s="3">
        <v>13922.995999999999</v>
      </c>
      <c r="AH2935" s="3">
        <v>14881.7</v>
      </c>
      <c r="AI2935" s="3">
        <v>15861.985000000001</v>
      </c>
      <c r="AJ2935" s="3">
        <v>17155.777999999998</v>
      </c>
      <c r="AK2935" s="3">
        <v>19106.169999999998</v>
      </c>
      <c r="AL2935" s="3">
        <v>21124.073</v>
      </c>
      <c r="AM2935" s="3">
        <v>21511.743999999999</v>
      </c>
      <c r="AN2935" s="3">
        <v>22767.184000000001</v>
      </c>
      <c r="AO2935" s="3">
        <v>24818.616999999998</v>
      </c>
      <c r="AP2935" s="3">
        <v>25847.793000000001</v>
      </c>
      <c r="AQ2935" s="3">
        <v>27128.231</v>
      </c>
      <c r="AR2935" s="3">
        <v>28514.524000000001</v>
      </c>
      <c r="AS2935" s="3">
        <v>30034.163</v>
      </c>
      <c r="AT2935" s="3">
        <v>31514.837</v>
      </c>
      <c r="AU2935" s="3">
        <v>33300.319000000003</v>
      </c>
      <c r="AV2935" s="3">
        <v>35198.593999999997</v>
      </c>
      <c r="AW2935" s="3">
        <v>37086.203999999998</v>
      </c>
      <c r="AX2935" s="3">
        <v>39030.938000000002</v>
      </c>
      <c r="AY2935" s="3">
        <v>41092.514999999999</v>
      </c>
      <c r="AZ2935" s="3">
        <v>43282.769</v>
      </c>
      <c r="BA2935">
        <v>45589.37</v>
      </c>
      <c r="BB2935">
        <v>2016</v>
      </c>
    </row>
    <row r="2936" spans="1:54" hidden="1" x14ac:dyDescent="0.2">
      <c r="A2936">
        <v>258</v>
      </c>
      <c r="B2936" t="s">
        <v>496</v>
      </c>
      <c r="C2936" t="s">
        <v>327</v>
      </c>
      <c r="D2936" t="s">
        <v>201</v>
      </c>
      <c r="E2936" t="s">
        <v>325</v>
      </c>
      <c r="F2936" t="s">
        <v>326</v>
      </c>
      <c r="G2936" t="s">
        <v>223</v>
      </c>
      <c r="H2936" t="s">
        <v>322</v>
      </c>
      <c r="I2936" t="s">
        <v>321</v>
      </c>
      <c r="J2936" s="3">
        <v>1014.948</v>
      </c>
      <c r="K2936" s="3">
        <v>1081.2629999999999</v>
      </c>
      <c r="L2936" s="3">
        <v>1067.9590000000001</v>
      </c>
      <c r="M2936" s="3">
        <v>1081.019</v>
      </c>
      <c r="N2936" s="3">
        <v>1102.9259999999999</v>
      </c>
      <c r="O2936" s="3">
        <v>1269.5029999999999</v>
      </c>
      <c r="P2936" s="3">
        <v>669.26599999999996</v>
      </c>
      <c r="Q2936" s="3">
        <v>755.75300000000004</v>
      </c>
      <c r="R2936" s="3">
        <v>798.24800000000005</v>
      </c>
      <c r="S2936" s="3">
        <v>897.80700000000002</v>
      </c>
      <c r="T2936" s="3">
        <v>767.05799999999999</v>
      </c>
      <c r="U2936" s="3">
        <v>916.05799999999999</v>
      </c>
      <c r="V2936" s="3">
        <v>991.38099999999997</v>
      </c>
      <c r="W2936" s="3">
        <v>1052.6099999999999</v>
      </c>
      <c r="X2936" s="3">
        <v>1165.4269999999999</v>
      </c>
      <c r="Y2936" s="3">
        <v>1279.143</v>
      </c>
      <c r="Z2936" s="3">
        <v>1335.423</v>
      </c>
      <c r="AA2936" s="3">
        <v>1479.0060000000001</v>
      </c>
      <c r="AB2936" s="3">
        <v>1570.72</v>
      </c>
      <c r="AC2936" s="3">
        <v>1448.2760000000001</v>
      </c>
      <c r="AD2936" s="3">
        <v>1475.2070000000001</v>
      </c>
      <c r="AE2936" s="3">
        <v>1568.3789999999999</v>
      </c>
      <c r="AF2936" s="3">
        <v>1701.769</v>
      </c>
      <c r="AG2936" s="3">
        <v>1753.3389999999999</v>
      </c>
      <c r="AH2936" s="3">
        <v>1872.7380000000001</v>
      </c>
      <c r="AI2936" s="3">
        <v>2077.835</v>
      </c>
      <c r="AJ2936" s="3">
        <v>2256.5590000000002</v>
      </c>
      <c r="AK2936" s="3">
        <v>2489.9540000000002</v>
      </c>
      <c r="AL2936" s="3">
        <v>2794.241</v>
      </c>
      <c r="AM2936" s="3">
        <v>2635.7429999999999</v>
      </c>
      <c r="AN2936" s="3">
        <v>2825.5070000000001</v>
      </c>
      <c r="AO2936" s="3">
        <v>3187.8359999999998</v>
      </c>
      <c r="AP2936" s="3">
        <v>3299.6030000000001</v>
      </c>
      <c r="AQ2936" s="3">
        <v>3452.83</v>
      </c>
      <c r="AR2936" s="3">
        <v>3687.748</v>
      </c>
      <c r="AS2936" s="3">
        <v>3923.56</v>
      </c>
      <c r="AT2936" s="3">
        <v>4146.723</v>
      </c>
      <c r="AU2936" s="3">
        <v>4471.8729999999996</v>
      </c>
      <c r="AV2936" s="3">
        <v>4770.7359999999999</v>
      </c>
      <c r="AW2936" s="3">
        <v>4985.9250000000002</v>
      </c>
      <c r="AX2936" s="3">
        <v>5200.5659999999998</v>
      </c>
      <c r="AY2936" s="3">
        <v>5412.223</v>
      </c>
      <c r="AZ2936" s="3">
        <v>5625.4279999999999</v>
      </c>
      <c r="BA2936">
        <v>5839.8159999999998</v>
      </c>
      <c r="BB2936">
        <v>2016</v>
      </c>
    </row>
    <row r="2937" spans="1:54" hidden="1" x14ac:dyDescent="0.2">
      <c r="A2937">
        <v>258</v>
      </c>
      <c r="B2937" t="s">
        <v>496</v>
      </c>
      <c r="C2937" t="s">
        <v>212</v>
      </c>
      <c r="D2937" t="s">
        <v>201</v>
      </c>
      <c r="E2937" t="s">
        <v>325</v>
      </c>
      <c r="F2937" t="s">
        <v>324</v>
      </c>
      <c r="G2937" t="s">
        <v>323</v>
      </c>
      <c r="H2937" t="s">
        <v>322</v>
      </c>
      <c r="I2937" t="s">
        <v>321</v>
      </c>
      <c r="J2937" s="3">
        <v>2693.752</v>
      </c>
      <c r="K2937" s="3">
        <v>2890.7350000000001</v>
      </c>
      <c r="L2937" s="3">
        <v>2887.92</v>
      </c>
      <c r="M2937" s="3">
        <v>2853.172</v>
      </c>
      <c r="N2937" s="3">
        <v>2895.317</v>
      </c>
      <c r="O2937" s="3">
        <v>2895.73</v>
      </c>
      <c r="P2937" s="3">
        <v>2883.1619999999998</v>
      </c>
      <c r="Q2937" s="3">
        <v>2986.3470000000002</v>
      </c>
      <c r="R2937" s="3">
        <v>3131.915</v>
      </c>
      <c r="S2937" s="3">
        <v>3299.567</v>
      </c>
      <c r="T2937" s="3">
        <v>3443.2240000000002</v>
      </c>
      <c r="U2937" s="3">
        <v>3579.7620000000002</v>
      </c>
      <c r="V2937" s="3">
        <v>3740.9290000000001</v>
      </c>
      <c r="W2937" s="3">
        <v>3868.4369999999999</v>
      </c>
      <c r="X2937" s="3">
        <v>3995.1460000000002</v>
      </c>
      <c r="Y2937" s="3">
        <v>4161.2969999999996</v>
      </c>
      <c r="Z2937" s="3">
        <v>4258.4380000000001</v>
      </c>
      <c r="AA2937" s="3">
        <v>4409.1459999999997</v>
      </c>
      <c r="AB2937" s="3">
        <v>4559.0559999999996</v>
      </c>
      <c r="AC2937" s="3">
        <v>4693.1509999999998</v>
      </c>
      <c r="AD2937" s="3">
        <v>4808.643</v>
      </c>
      <c r="AE2937" s="3">
        <v>4920.47</v>
      </c>
      <c r="AF2937" s="3">
        <v>5068.518</v>
      </c>
      <c r="AG2937" s="3">
        <v>5176.7529999999997</v>
      </c>
      <c r="AH2937" s="3">
        <v>5359.6689999999999</v>
      </c>
      <c r="AI2937" s="3">
        <v>5581.99</v>
      </c>
      <c r="AJ2937" s="3">
        <v>5926.8230000000003</v>
      </c>
      <c r="AK2937" s="3">
        <v>6324.924</v>
      </c>
      <c r="AL2937" s="3">
        <v>6515.0370000000003</v>
      </c>
      <c r="AM2937" s="3">
        <v>6456.2259999999997</v>
      </c>
      <c r="AN2937" s="3">
        <v>6578.25</v>
      </c>
      <c r="AO2937" s="3">
        <v>6844.4859999999999</v>
      </c>
      <c r="AP2937" s="3">
        <v>7026.1779999999999</v>
      </c>
      <c r="AQ2937" s="3">
        <v>7249.2830000000004</v>
      </c>
      <c r="AR2937" s="3">
        <v>7529.3869999999997</v>
      </c>
      <c r="AS2937" s="3">
        <v>7765.7420000000002</v>
      </c>
      <c r="AT2937" s="3">
        <v>7944.68</v>
      </c>
      <c r="AU2937" s="3">
        <v>8144.8440000000001</v>
      </c>
      <c r="AV2937" s="3">
        <v>8429.3220000000001</v>
      </c>
      <c r="AW2937" s="3">
        <v>8747.4660000000003</v>
      </c>
      <c r="AX2937" s="3">
        <v>9070.0630000000001</v>
      </c>
      <c r="AY2937" s="3">
        <v>9390.9150000000009</v>
      </c>
      <c r="AZ2937" s="3">
        <v>9700.4279999999999</v>
      </c>
      <c r="BA2937">
        <v>10018.727000000001</v>
      </c>
      <c r="BB2937">
        <v>2016</v>
      </c>
    </row>
    <row r="2938" spans="1:54" hidden="1" x14ac:dyDescent="0.2">
      <c r="A2938">
        <v>258</v>
      </c>
      <c r="B2938" t="s">
        <v>496</v>
      </c>
      <c r="C2938" t="s">
        <v>320</v>
      </c>
      <c r="D2938" t="s">
        <v>201</v>
      </c>
      <c r="E2938" t="s">
        <v>319</v>
      </c>
      <c r="F2938" t="s">
        <v>318</v>
      </c>
      <c r="G2938" t="s">
        <v>243</v>
      </c>
    </row>
    <row r="2939" spans="1:54" hidden="1" x14ac:dyDescent="0.2">
      <c r="A2939">
        <v>258</v>
      </c>
      <c r="B2939" t="s">
        <v>496</v>
      </c>
      <c r="C2939" t="s">
        <v>317</v>
      </c>
      <c r="D2939" t="s">
        <v>201</v>
      </c>
      <c r="E2939" t="s">
        <v>316</v>
      </c>
      <c r="F2939" s="3" t="s">
        <v>315</v>
      </c>
      <c r="G2939" t="s">
        <v>288</v>
      </c>
      <c r="I2939" t="s">
        <v>310</v>
      </c>
      <c r="J2939">
        <v>0.14699999999999999</v>
      </c>
      <c r="K2939">
        <v>0.14599999999999999</v>
      </c>
      <c r="L2939">
        <v>0.14000000000000001</v>
      </c>
      <c r="M2939">
        <v>0.13300000000000001</v>
      </c>
      <c r="N2939">
        <v>0.128</v>
      </c>
      <c r="O2939">
        <v>0.123</v>
      </c>
      <c r="P2939">
        <v>0.11899999999999999</v>
      </c>
      <c r="Q2939">
        <v>0.11799999999999999</v>
      </c>
      <c r="R2939">
        <v>0.11799999999999999</v>
      </c>
      <c r="S2939">
        <v>0.11799999999999999</v>
      </c>
      <c r="T2939">
        <v>0.11700000000000001</v>
      </c>
      <c r="U2939">
        <v>0.11799999999999999</v>
      </c>
      <c r="V2939">
        <v>0.111</v>
      </c>
      <c r="W2939">
        <v>0.112</v>
      </c>
      <c r="X2939">
        <v>0.113</v>
      </c>
      <c r="Y2939">
        <v>0.113</v>
      </c>
      <c r="Z2939">
        <v>0.112</v>
      </c>
      <c r="AA2939">
        <v>0.112</v>
      </c>
      <c r="AB2939">
        <v>0.114</v>
      </c>
      <c r="AC2939">
        <v>0.115</v>
      </c>
      <c r="AD2939">
        <v>0.112</v>
      </c>
      <c r="AE2939">
        <v>0.112</v>
      </c>
      <c r="AF2939">
        <v>0.113</v>
      </c>
      <c r="AG2939">
        <v>0.111</v>
      </c>
      <c r="AH2939">
        <v>0.109</v>
      </c>
      <c r="AI2939">
        <v>0.108</v>
      </c>
      <c r="AJ2939">
        <v>0.108</v>
      </c>
      <c r="AK2939">
        <v>0.109</v>
      </c>
      <c r="AL2939">
        <v>0.109</v>
      </c>
      <c r="AM2939">
        <v>0.11</v>
      </c>
      <c r="AN2939">
        <v>0.108</v>
      </c>
      <c r="AO2939">
        <v>0.108</v>
      </c>
      <c r="AP2939">
        <v>0.108</v>
      </c>
      <c r="AQ2939">
        <v>0.108</v>
      </c>
      <c r="AR2939">
        <v>0.109</v>
      </c>
      <c r="AS2939">
        <v>0.11</v>
      </c>
      <c r="AT2939">
        <v>0.109</v>
      </c>
      <c r="AU2939">
        <v>0.108</v>
      </c>
      <c r="AV2939">
        <v>0.108</v>
      </c>
      <c r="AW2939">
        <v>0.108</v>
      </c>
      <c r="AX2939">
        <v>0.108</v>
      </c>
      <c r="AY2939">
        <v>0.108</v>
      </c>
      <c r="AZ2939">
        <v>0.108</v>
      </c>
      <c r="BA2939">
        <v>0.107</v>
      </c>
      <c r="BB2939">
        <v>2016</v>
      </c>
    </row>
    <row r="2940" spans="1:54" hidden="1" x14ac:dyDescent="0.2">
      <c r="A2940">
        <v>258</v>
      </c>
      <c r="B2940" t="s">
        <v>496</v>
      </c>
      <c r="C2940" t="s">
        <v>314</v>
      </c>
      <c r="D2940" t="s">
        <v>201</v>
      </c>
      <c r="E2940" t="s">
        <v>313</v>
      </c>
      <c r="F2940" s="3" t="s">
        <v>312</v>
      </c>
      <c r="G2940" t="s">
        <v>311</v>
      </c>
      <c r="I2940" t="s">
        <v>310</v>
      </c>
      <c r="J2940">
        <v>0.377</v>
      </c>
      <c r="K2940">
        <v>0.374</v>
      </c>
      <c r="L2940">
        <v>0.37</v>
      </c>
      <c r="M2940">
        <v>0.379</v>
      </c>
      <c r="N2940">
        <v>0.38100000000000001</v>
      </c>
      <c r="O2940">
        <v>0.438</v>
      </c>
      <c r="P2940">
        <v>0.60799999999999998</v>
      </c>
      <c r="Q2940">
        <v>0.64</v>
      </c>
      <c r="R2940">
        <v>0.69099999999999995</v>
      </c>
      <c r="S2940">
        <v>0.73699999999999999</v>
      </c>
      <c r="T2940">
        <v>0.999</v>
      </c>
      <c r="U2940">
        <v>1.2869999999999999</v>
      </c>
      <c r="V2940">
        <v>1.37</v>
      </c>
      <c r="W2940">
        <v>1.5329999999999999</v>
      </c>
      <c r="X2940">
        <v>1.6779999999999999</v>
      </c>
      <c r="Y2940">
        <v>1.786</v>
      </c>
      <c r="Z2940">
        <v>1.91</v>
      </c>
      <c r="AA2940">
        <v>2.0339999999999998</v>
      </c>
      <c r="AB2940">
        <v>2.2029999999999998</v>
      </c>
      <c r="AC2940">
        <v>2.2789999999999999</v>
      </c>
      <c r="AD2940">
        <v>2.3820000000000001</v>
      </c>
      <c r="AE2940">
        <v>2.5049999999999999</v>
      </c>
      <c r="AF2940">
        <v>2.6259999999999999</v>
      </c>
      <c r="AG2940">
        <v>2.69</v>
      </c>
      <c r="AH2940">
        <v>2.7770000000000001</v>
      </c>
      <c r="AI2940">
        <v>2.8420000000000001</v>
      </c>
      <c r="AJ2940">
        <v>2.895</v>
      </c>
      <c r="AK2940">
        <v>3.0209999999999999</v>
      </c>
      <c r="AL2940">
        <v>3.242</v>
      </c>
      <c r="AM2940">
        <v>3.3319999999999999</v>
      </c>
      <c r="AN2940">
        <v>3.4609999999999999</v>
      </c>
      <c r="AO2940">
        <v>3.6259999999999999</v>
      </c>
      <c r="AP2940">
        <v>3.6789999999999998</v>
      </c>
      <c r="AQ2940">
        <v>3.742</v>
      </c>
      <c r="AR2940">
        <v>3.7869999999999999</v>
      </c>
      <c r="AS2940">
        <v>3.8679999999999999</v>
      </c>
      <c r="AT2940">
        <v>3.9670000000000001</v>
      </c>
      <c r="AU2940">
        <v>4.0890000000000004</v>
      </c>
      <c r="AV2940">
        <v>4.1760000000000002</v>
      </c>
      <c r="AW2940">
        <v>4.24</v>
      </c>
      <c r="AX2940">
        <v>4.3029999999999999</v>
      </c>
      <c r="AY2940">
        <v>4.3760000000000003</v>
      </c>
      <c r="AZ2940">
        <v>4.4619999999999997</v>
      </c>
      <c r="BA2940">
        <v>4.55</v>
      </c>
      <c r="BB2940">
        <v>2016</v>
      </c>
    </row>
    <row r="2941" spans="1:54" hidden="1" x14ac:dyDescent="0.2">
      <c r="A2941">
        <v>258</v>
      </c>
      <c r="B2941" t="s">
        <v>496</v>
      </c>
      <c r="C2941" t="s">
        <v>309</v>
      </c>
      <c r="D2941" t="s">
        <v>201</v>
      </c>
      <c r="E2941" t="s">
        <v>308</v>
      </c>
      <c r="F2941" t="s">
        <v>307</v>
      </c>
      <c r="G2941" t="s">
        <v>217</v>
      </c>
      <c r="I2941" t="s">
        <v>1155</v>
      </c>
      <c r="J2941" s="3">
        <v>15.89</v>
      </c>
      <c r="K2941" s="3">
        <v>17.030999999999999</v>
      </c>
      <c r="L2941" s="3">
        <v>14.006</v>
      </c>
      <c r="M2941" s="3">
        <v>11.547000000000001</v>
      </c>
      <c r="N2941" s="3">
        <v>11.573</v>
      </c>
      <c r="O2941" s="3">
        <v>11.494</v>
      </c>
      <c r="P2941" s="3">
        <v>10.336</v>
      </c>
      <c r="Q2941" s="3">
        <v>13.911</v>
      </c>
      <c r="R2941" s="3">
        <v>13.699</v>
      </c>
      <c r="S2941" s="3">
        <v>13.515000000000001</v>
      </c>
      <c r="T2941" s="3">
        <v>15.315</v>
      </c>
      <c r="U2941" s="3">
        <v>15.427</v>
      </c>
      <c r="V2941" s="3">
        <v>20.170999999999999</v>
      </c>
      <c r="W2941" s="3">
        <v>19.504999999999999</v>
      </c>
      <c r="X2941" s="3">
        <v>17.556999999999999</v>
      </c>
      <c r="Y2941" s="3">
        <v>17.221</v>
      </c>
      <c r="Z2941" s="3">
        <v>15.071999999999999</v>
      </c>
      <c r="AA2941" s="3">
        <v>16.645</v>
      </c>
      <c r="AB2941" s="3">
        <v>19.928000000000001</v>
      </c>
      <c r="AC2941" s="3">
        <v>20.454000000000001</v>
      </c>
      <c r="AD2941" s="3">
        <v>19.91</v>
      </c>
      <c r="AE2941" s="3">
        <v>19.658999999999999</v>
      </c>
      <c r="AF2941" s="3">
        <v>20.553999999999998</v>
      </c>
      <c r="AG2941" s="3">
        <v>20.300999999999998</v>
      </c>
      <c r="AH2941" s="3">
        <v>20.846</v>
      </c>
      <c r="AI2941" s="3">
        <v>19.736000000000001</v>
      </c>
      <c r="AJ2941" s="3">
        <v>20.824000000000002</v>
      </c>
      <c r="AK2941" s="3">
        <v>20.831</v>
      </c>
      <c r="AL2941" s="3">
        <v>16.402000000000001</v>
      </c>
      <c r="AM2941" s="3">
        <v>13.053000000000001</v>
      </c>
      <c r="AN2941" s="3">
        <v>13.938000000000001</v>
      </c>
      <c r="AO2941" s="3">
        <v>15.228999999999999</v>
      </c>
      <c r="AP2941" s="3">
        <v>14.955</v>
      </c>
      <c r="AQ2941" s="3">
        <v>14.009</v>
      </c>
      <c r="AR2941" s="3">
        <v>13.706</v>
      </c>
      <c r="AS2941" s="3">
        <v>13.625</v>
      </c>
      <c r="AT2941" s="3">
        <v>12.898</v>
      </c>
      <c r="AU2941" s="3">
        <v>13.029</v>
      </c>
      <c r="AV2941" s="3">
        <v>12.721</v>
      </c>
      <c r="AW2941" s="3">
        <v>12.534000000000001</v>
      </c>
      <c r="AX2941" s="3">
        <v>12.625</v>
      </c>
      <c r="AY2941" s="3">
        <v>12.831</v>
      </c>
      <c r="AZ2941" s="3">
        <v>13.010999999999999</v>
      </c>
      <c r="BA2941">
        <v>13.311</v>
      </c>
      <c r="BB2941">
        <v>2016</v>
      </c>
    </row>
    <row r="2942" spans="1:54" hidden="1" x14ac:dyDescent="0.2">
      <c r="A2942">
        <v>258</v>
      </c>
      <c r="B2942" t="s">
        <v>496</v>
      </c>
      <c r="C2942" t="s">
        <v>306</v>
      </c>
      <c r="D2942" t="s">
        <v>201</v>
      </c>
      <c r="E2942" t="s">
        <v>305</v>
      </c>
      <c r="F2942" t="s">
        <v>304</v>
      </c>
      <c r="G2942" t="s">
        <v>217</v>
      </c>
      <c r="I2942" t="s">
        <v>1155</v>
      </c>
      <c r="J2942" s="3">
        <v>14.497</v>
      </c>
      <c r="K2942" s="3">
        <v>10.956</v>
      </c>
      <c r="L2942" s="3">
        <v>9.9990000000000006</v>
      </c>
      <c r="M2942" s="3">
        <v>9.4410000000000007</v>
      </c>
      <c r="N2942" s="3">
        <v>8.2729999999999997</v>
      </c>
      <c r="O2942" s="3">
        <v>8.2309999999999999</v>
      </c>
      <c r="P2942" s="3">
        <v>9.8629999999999995</v>
      </c>
      <c r="Q2942" s="3">
        <v>5.99</v>
      </c>
      <c r="R2942" s="3">
        <v>7.5250000000000004</v>
      </c>
      <c r="S2942" s="3">
        <v>9.0169999999999995</v>
      </c>
      <c r="T2942" s="3">
        <v>12.8</v>
      </c>
      <c r="U2942" s="3">
        <v>12.824999999999999</v>
      </c>
      <c r="V2942" s="3">
        <v>12.016</v>
      </c>
      <c r="W2942" s="3">
        <v>12.333</v>
      </c>
      <c r="X2942" s="3">
        <v>11.583</v>
      </c>
      <c r="Y2942" s="3">
        <v>12.712</v>
      </c>
      <c r="Z2942" s="3">
        <v>11.961</v>
      </c>
      <c r="AA2942" s="3">
        <v>12.816000000000001</v>
      </c>
      <c r="AB2942" s="3">
        <v>14.013</v>
      </c>
      <c r="AC2942" s="3">
        <v>14.292</v>
      </c>
      <c r="AD2942" s="3">
        <v>13.807</v>
      </c>
      <c r="AE2942" s="3">
        <v>13.183</v>
      </c>
      <c r="AF2942" s="3">
        <v>14.481999999999999</v>
      </c>
      <c r="AG2942" s="3">
        <v>15.648</v>
      </c>
      <c r="AH2942" s="3">
        <v>15.987</v>
      </c>
      <c r="AI2942" s="3">
        <v>15.176</v>
      </c>
      <c r="AJ2942" s="3">
        <v>15.782999999999999</v>
      </c>
      <c r="AK2942" s="3">
        <v>15.596</v>
      </c>
      <c r="AL2942" s="3">
        <v>12.789</v>
      </c>
      <c r="AM2942" s="3">
        <v>13.776</v>
      </c>
      <c r="AN2942" s="3">
        <v>12.574999999999999</v>
      </c>
      <c r="AO2942" s="3">
        <v>11.874000000000001</v>
      </c>
      <c r="AP2942" s="3">
        <v>12.356</v>
      </c>
      <c r="AQ2942" s="3">
        <v>11.5</v>
      </c>
      <c r="AR2942" s="3">
        <v>11.612</v>
      </c>
      <c r="AS2942" s="3">
        <v>13.473000000000001</v>
      </c>
      <c r="AT2942" s="3">
        <v>14.387</v>
      </c>
      <c r="AU2942" s="3">
        <v>14.462</v>
      </c>
      <c r="AV2942" s="3">
        <v>13.797000000000001</v>
      </c>
      <c r="AW2942" s="3">
        <v>13.154999999999999</v>
      </c>
      <c r="AX2942" s="3">
        <v>12.801</v>
      </c>
      <c r="AY2942" s="3">
        <v>12.545999999999999</v>
      </c>
      <c r="AZ2942" s="3">
        <v>12.244999999999999</v>
      </c>
      <c r="BA2942">
        <v>12.034000000000001</v>
      </c>
      <c r="BB2942">
        <v>2016</v>
      </c>
    </row>
    <row r="2943" spans="1:54" hidden="1" x14ac:dyDescent="0.2">
      <c r="A2943">
        <v>258</v>
      </c>
      <c r="B2943" t="s">
        <v>496</v>
      </c>
      <c r="C2943" t="s">
        <v>303</v>
      </c>
      <c r="D2943" t="s">
        <v>201</v>
      </c>
      <c r="E2943" t="s">
        <v>300</v>
      </c>
      <c r="F2943" t="s">
        <v>302</v>
      </c>
      <c r="G2943" t="s">
        <v>295</v>
      </c>
      <c r="I2943" t="s">
        <v>1156</v>
      </c>
      <c r="J2943" s="3">
        <v>4.4139999999999997</v>
      </c>
      <c r="K2943" s="3">
        <v>4.9169999999999998</v>
      </c>
      <c r="L2943" s="3">
        <v>5.1580000000000004</v>
      </c>
      <c r="M2943" s="3">
        <v>5.5039999999999996</v>
      </c>
      <c r="N2943" s="3">
        <v>5.681</v>
      </c>
      <c r="O2943" s="3">
        <v>6.77</v>
      </c>
      <c r="P2943" s="3">
        <v>8.99</v>
      </c>
      <c r="Q2943" s="3">
        <v>9.9649999999999999</v>
      </c>
      <c r="R2943" s="3">
        <v>10.991</v>
      </c>
      <c r="S2943" s="3">
        <v>12.417999999999999</v>
      </c>
      <c r="T2943" s="3">
        <v>17.134</v>
      </c>
      <c r="U2943" s="3">
        <v>23.15</v>
      </c>
      <c r="V2943" s="3">
        <v>25.521000000000001</v>
      </c>
      <c r="W2943" s="3">
        <v>28.931999999999999</v>
      </c>
      <c r="X2943" s="3">
        <v>32.549999999999997</v>
      </c>
      <c r="Y2943" s="3">
        <v>35.287999999999997</v>
      </c>
      <c r="Z2943" s="3">
        <v>39.189</v>
      </c>
      <c r="AA2943" s="3">
        <v>42.808</v>
      </c>
      <c r="AB2943" s="3">
        <v>45.640999999999998</v>
      </c>
      <c r="AC2943" s="3">
        <v>48.018000000000001</v>
      </c>
      <c r="AD2943" s="3">
        <v>50.889000000000003</v>
      </c>
      <c r="AE2943" s="3">
        <v>54.595999999999997</v>
      </c>
      <c r="AF2943" s="3">
        <v>59.037999999999997</v>
      </c>
      <c r="AG2943" s="3">
        <v>62.344999999999999</v>
      </c>
      <c r="AH2943" s="3">
        <v>67.069999999999993</v>
      </c>
      <c r="AI2943" s="3">
        <v>73.177999999999997</v>
      </c>
      <c r="AJ2943" s="3">
        <v>77.98</v>
      </c>
      <c r="AK2943" s="3">
        <v>83.3</v>
      </c>
      <c r="AL2943" s="3">
        <v>92.757999999999996</v>
      </c>
      <c r="AM2943" s="3">
        <v>94.483000000000004</v>
      </c>
      <c r="AN2943" s="3">
        <v>98.131</v>
      </c>
      <c r="AO2943" s="3">
        <v>104.23</v>
      </c>
      <c r="AP2943" s="3">
        <v>108.173</v>
      </c>
      <c r="AQ2943" s="3">
        <v>112.871</v>
      </c>
      <c r="AR2943" s="3">
        <v>116.729</v>
      </c>
      <c r="AS2943" s="3">
        <v>119.518</v>
      </c>
      <c r="AT2943" s="3">
        <v>124.834</v>
      </c>
      <c r="AU2943" s="3">
        <v>130.358</v>
      </c>
      <c r="AV2943" s="3">
        <v>135.833</v>
      </c>
      <c r="AW2943" s="3">
        <v>140.798</v>
      </c>
      <c r="AX2943" s="3">
        <v>145.65600000000001</v>
      </c>
      <c r="AY2943" s="3">
        <v>150.863</v>
      </c>
      <c r="AZ2943" s="3">
        <v>156.578</v>
      </c>
      <c r="BA2943">
        <v>162.571</v>
      </c>
      <c r="BB2943">
        <v>2016</v>
      </c>
    </row>
    <row r="2944" spans="1:54" hidden="1" x14ac:dyDescent="0.2">
      <c r="A2944">
        <v>258</v>
      </c>
      <c r="B2944" t="s">
        <v>496</v>
      </c>
      <c r="C2944" t="s">
        <v>301</v>
      </c>
      <c r="D2944" t="s">
        <v>201</v>
      </c>
      <c r="E2944" t="s">
        <v>300</v>
      </c>
      <c r="F2944" t="s">
        <v>299</v>
      </c>
      <c r="G2944" t="s">
        <v>275</v>
      </c>
      <c r="I2944" t="s">
        <v>298</v>
      </c>
      <c r="J2944" s="3">
        <v>10.667</v>
      </c>
      <c r="K2944" s="3">
        <v>11.4</v>
      </c>
      <c r="L2944" s="3">
        <v>4.8979999999999997</v>
      </c>
      <c r="M2944" s="3">
        <v>6.7190000000000003</v>
      </c>
      <c r="N2944" s="3">
        <v>3.2080000000000002</v>
      </c>
      <c r="O2944" s="3">
        <v>19.175999999999998</v>
      </c>
      <c r="P2944" s="3">
        <v>32.78</v>
      </c>
      <c r="Q2944" s="3">
        <v>10.848000000000001</v>
      </c>
      <c r="R2944" s="3">
        <v>10.295</v>
      </c>
      <c r="S2944" s="3">
        <v>12.988</v>
      </c>
      <c r="T2944" s="3">
        <v>37.976999999999997</v>
      </c>
      <c r="U2944" s="3">
        <v>35.113</v>
      </c>
      <c r="V2944" s="3">
        <v>10.241</v>
      </c>
      <c r="W2944" s="3">
        <v>13.363</v>
      </c>
      <c r="X2944" s="3">
        <v>12.507</v>
      </c>
      <c r="Y2944" s="3">
        <v>8.41</v>
      </c>
      <c r="Z2944" s="3">
        <v>11.057</v>
      </c>
      <c r="AA2944" s="3">
        <v>9.2349999999999994</v>
      </c>
      <c r="AB2944" s="3">
        <v>6.617</v>
      </c>
      <c r="AC2944" s="3">
        <v>5.2089999999999996</v>
      </c>
      <c r="AD2944" s="3">
        <v>5.9790000000000001</v>
      </c>
      <c r="AE2944" s="3">
        <v>7.2839999999999998</v>
      </c>
      <c r="AF2944" s="3">
        <v>8.1359999999999992</v>
      </c>
      <c r="AG2944" s="3">
        <v>5.6020000000000003</v>
      </c>
      <c r="AH2944" s="3">
        <v>7.5789999999999997</v>
      </c>
      <c r="AI2944" s="3">
        <v>9.1069999999999993</v>
      </c>
      <c r="AJ2944" s="3">
        <v>6.5620000000000003</v>
      </c>
      <c r="AK2944" s="3">
        <v>6.8220000000000001</v>
      </c>
      <c r="AL2944" s="3">
        <v>11.355</v>
      </c>
      <c r="AM2944" s="3">
        <v>1.86</v>
      </c>
      <c r="AN2944" s="3">
        <v>3.86</v>
      </c>
      <c r="AO2944" s="3">
        <v>6.2149999999999999</v>
      </c>
      <c r="AP2944" s="3">
        <v>3.7829999999999999</v>
      </c>
      <c r="AQ2944" s="3">
        <v>4.343</v>
      </c>
      <c r="AR2944" s="3">
        <v>3.4180000000000001</v>
      </c>
      <c r="AS2944" s="3">
        <v>2.3889999999999998</v>
      </c>
      <c r="AT2944" s="3">
        <v>4.4480000000000004</v>
      </c>
      <c r="AU2944" s="3">
        <v>4.4249999999999998</v>
      </c>
      <c r="AV2944" s="3">
        <v>4.2</v>
      </c>
      <c r="AW2944" s="3">
        <v>3.6549999999999998</v>
      </c>
      <c r="AX2944" s="3">
        <v>3.45</v>
      </c>
      <c r="AY2944" s="3">
        <v>3.5750000000000002</v>
      </c>
      <c r="AZ2944" s="3">
        <v>3.7879999999999998</v>
      </c>
      <c r="BA2944">
        <v>3.8279999999999998</v>
      </c>
      <c r="BB2944">
        <v>2016</v>
      </c>
    </row>
    <row r="2945" spans="1:54" hidden="1" x14ac:dyDescent="0.2">
      <c r="A2945">
        <v>258</v>
      </c>
      <c r="B2945" t="s">
        <v>496</v>
      </c>
      <c r="C2945" t="s">
        <v>297</v>
      </c>
      <c r="D2945" t="s">
        <v>201</v>
      </c>
      <c r="E2945" t="s">
        <v>293</v>
      </c>
      <c r="F2945" t="s">
        <v>296</v>
      </c>
      <c r="G2945" t="s">
        <v>295</v>
      </c>
      <c r="I2945" t="s">
        <v>1156</v>
      </c>
      <c r="J2945" s="3">
        <v>4.8499999999999996</v>
      </c>
      <c r="K2945" s="3">
        <v>5.2770000000000001</v>
      </c>
      <c r="L2945" s="3">
        <v>5.1660000000000004</v>
      </c>
      <c r="M2945" s="3">
        <v>5.5380000000000003</v>
      </c>
      <c r="N2945" s="3">
        <v>5.9370000000000003</v>
      </c>
      <c r="O2945" s="3">
        <v>7.593</v>
      </c>
      <c r="P2945" s="3">
        <v>9.2260000000000009</v>
      </c>
      <c r="Q2945" s="3">
        <v>10.084</v>
      </c>
      <c r="R2945" s="3">
        <v>11.324</v>
      </c>
      <c r="S2945" s="3">
        <v>13.611000000000001</v>
      </c>
      <c r="T2945" s="3">
        <v>21.751000000000001</v>
      </c>
      <c r="U2945" s="3">
        <v>23.925999999999998</v>
      </c>
      <c r="V2945" s="3">
        <v>27.323</v>
      </c>
      <c r="W2945" s="3">
        <v>30.492999999999999</v>
      </c>
      <c r="X2945" s="3">
        <v>34.03</v>
      </c>
      <c r="Y2945" s="3">
        <v>36.96</v>
      </c>
      <c r="Z2945" s="3">
        <v>40.97</v>
      </c>
      <c r="AA2945" s="3">
        <v>43.89</v>
      </c>
      <c r="AB2945" s="3">
        <v>47.17</v>
      </c>
      <c r="AC2945" s="3">
        <v>49.49</v>
      </c>
      <c r="AD2945" s="3">
        <v>52.01</v>
      </c>
      <c r="AE2945" s="3">
        <v>56.64</v>
      </c>
      <c r="AF2945" s="3">
        <v>60.22</v>
      </c>
      <c r="AG2945" s="3">
        <v>63.75</v>
      </c>
      <c r="AH2945" s="3">
        <v>69.63</v>
      </c>
      <c r="AI2945" s="3">
        <v>75.599999999999994</v>
      </c>
      <c r="AJ2945" s="3">
        <v>79.98</v>
      </c>
      <c r="AK2945" s="3">
        <v>86.97</v>
      </c>
      <c r="AL2945" s="3">
        <v>95.15</v>
      </c>
      <c r="AM2945" s="3">
        <v>94.88</v>
      </c>
      <c r="AN2945" s="3">
        <v>100</v>
      </c>
      <c r="AO2945" s="3">
        <v>106.2</v>
      </c>
      <c r="AP2945" s="3">
        <v>109.86</v>
      </c>
      <c r="AQ2945" s="3">
        <v>114.68</v>
      </c>
      <c r="AR2945" s="3">
        <v>118.06</v>
      </c>
      <c r="AS2945" s="3">
        <v>121.68</v>
      </c>
      <c r="AT2945" s="3">
        <v>126.83</v>
      </c>
      <c r="AU2945" s="3">
        <v>134.042</v>
      </c>
      <c r="AV2945" s="3">
        <v>139.672</v>
      </c>
      <c r="AW2945" s="3">
        <v>144.49199999999999</v>
      </c>
      <c r="AX2945" s="3">
        <v>149.47900000000001</v>
      </c>
      <c r="AY2945" s="3">
        <v>154.99</v>
      </c>
      <c r="AZ2945" s="3">
        <v>160.916</v>
      </c>
      <c r="BA2945">
        <v>167.07900000000001</v>
      </c>
      <c r="BB2945">
        <v>2016</v>
      </c>
    </row>
    <row r="2946" spans="1:54" hidden="1" x14ac:dyDescent="0.2">
      <c r="A2946">
        <v>258</v>
      </c>
      <c r="B2946" t="s">
        <v>496</v>
      </c>
      <c r="C2946" t="s">
        <v>294</v>
      </c>
      <c r="D2946" t="s">
        <v>201</v>
      </c>
      <c r="E2946" t="s">
        <v>293</v>
      </c>
      <c r="F2946" t="s">
        <v>292</v>
      </c>
      <c r="G2946" t="s">
        <v>275</v>
      </c>
      <c r="I2946" t="s">
        <v>291</v>
      </c>
      <c r="J2946" s="3">
        <v>9</v>
      </c>
      <c r="K2946" s="3">
        <v>8.8000000000000007</v>
      </c>
      <c r="L2946" s="3">
        <v>-2.1</v>
      </c>
      <c r="M2946" s="3">
        <v>7.2</v>
      </c>
      <c r="N2946" s="3">
        <v>7.2</v>
      </c>
      <c r="O2946" s="3">
        <v>27.9</v>
      </c>
      <c r="P2946" s="3">
        <v>21.5</v>
      </c>
      <c r="Q2946" s="3">
        <v>9.3000000000000007</v>
      </c>
      <c r="R2946" s="3">
        <v>12.3</v>
      </c>
      <c r="S2946" s="3">
        <v>20.2</v>
      </c>
      <c r="T2946" s="3">
        <v>59.8</v>
      </c>
      <c r="U2946" s="3">
        <v>10</v>
      </c>
      <c r="V2946" s="3">
        <v>14.2</v>
      </c>
      <c r="W2946" s="3">
        <v>11.6</v>
      </c>
      <c r="X2946" s="3">
        <v>11.6</v>
      </c>
      <c r="Y2946" s="3">
        <v>8.61</v>
      </c>
      <c r="Z2946" s="3">
        <v>10.85</v>
      </c>
      <c r="AA2946" s="3">
        <v>7.1269999999999998</v>
      </c>
      <c r="AB2946" s="3">
        <v>7.4729999999999999</v>
      </c>
      <c r="AC2946" s="3">
        <v>4.9180000000000001</v>
      </c>
      <c r="AD2946" s="3">
        <v>5.0919999999999996</v>
      </c>
      <c r="AE2946" s="3">
        <v>8.9019999999999992</v>
      </c>
      <c r="AF2946" s="3">
        <v>6.3209999999999997</v>
      </c>
      <c r="AG2946" s="3">
        <v>5.8620000000000001</v>
      </c>
      <c r="AH2946" s="3">
        <v>9.2240000000000002</v>
      </c>
      <c r="AI2946" s="3">
        <v>8.5739999999999998</v>
      </c>
      <c r="AJ2946" s="3">
        <v>5.7939999999999996</v>
      </c>
      <c r="AK2946" s="3">
        <v>8.74</v>
      </c>
      <c r="AL2946" s="3">
        <v>9.4060000000000006</v>
      </c>
      <c r="AM2946" s="3">
        <v>-0.28399999999999997</v>
      </c>
      <c r="AN2946" s="3">
        <v>5.3959999999999999</v>
      </c>
      <c r="AO2946" s="3">
        <v>6.2</v>
      </c>
      <c r="AP2946" s="3">
        <v>3.4460000000000002</v>
      </c>
      <c r="AQ2946" s="3">
        <v>4.3869999999999996</v>
      </c>
      <c r="AR2946" s="3">
        <v>2.9470000000000001</v>
      </c>
      <c r="AS2946" s="3">
        <v>3.0659999999999998</v>
      </c>
      <c r="AT2946" s="3">
        <v>4.2320000000000002</v>
      </c>
      <c r="AU2946" s="3">
        <v>5.6870000000000003</v>
      </c>
      <c r="AV2946" s="3">
        <v>4.2</v>
      </c>
      <c r="AW2946" s="3">
        <v>3.4510000000000001</v>
      </c>
      <c r="AX2946" s="3">
        <v>3.4510000000000001</v>
      </c>
      <c r="AY2946" s="3">
        <v>3.6869999999999998</v>
      </c>
      <c r="AZ2946" s="3">
        <v>3.823</v>
      </c>
      <c r="BA2946">
        <v>3.83</v>
      </c>
      <c r="BB2946">
        <v>2016</v>
      </c>
    </row>
    <row r="2947" spans="1:54" hidden="1" x14ac:dyDescent="0.2">
      <c r="A2947">
        <v>258</v>
      </c>
      <c r="B2947" t="s">
        <v>496</v>
      </c>
      <c r="C2947" t="s">
        <v>290</v>
      </c>
      <c r="D2947" t="s">
        <v>201</v>
      </c>
      <c r="E2947" t="s">
        <v>289</v>
      </c>
      <c r="G2947" t="s">
        <v>288</v>
      </c>
    </row>
    <row r="2948" spans="1:54" hidden="1" x14ac:dyDescent="0.2">
      <c r="A2948">
        <v>258</v>
      </c>
      <c r="B2948" t="s">
        <v>496</v>
      </c>
      <c r="C2948" t="s">
        <v>287</v>
      </c>
      <c r="D2948" t="s">
        <v>201</v>
      </c>
      <c r="E2948" t="s">
        <v>286</v>
      </c>
      <c r="F2948" t="s">
        <v>285</v>
      </c>
      <c r="G2948" t="s">
        <v>275</v>
      </c>
      <c r="I2948" t="s">
        <v>1157</v>
      </c>
      <c r="J2948" s="3">
        <v>-3.2120000000000002</v>
      </c>
      <c r="K2948" s="3">
        <v>-1.0860000000000001</v>
      </c>
      <c r="L2948" s="3">
        <v>-21.257000000000001</v>
      </c>
      <c r="M2948" s="3">
        <v>-16.600999999999999</v>
      </c>
      <c r="N2948" s="3">
        <v>6.4059999999999997</v>
      </c>
      <c r="O2948" s="3">
        <v>-6.02</v>
      </c>
      <c r="P2948" s="3">
        <v>-9.2530000000000001</v>
      </c>
      <c r="Q2948" s="3">
        <v>23.846</v>
      </c>
      <c r="R2948" s="3">
        <v>3.78</v>
      </c>
      <c r="S2948" s="3">
        <v>5.5910000000000002</v>
      </c>
      <c r="T2948" s="3">
        <v>-8.0690000000000008</v>
      </c>
      <c r="U2948" s="3">
        <v>10.378</v>
      </c>
      <c r="V2948" s="3">
        <v>37.625</v>
      </c>
      <c r="W2948" s="3">
        <v>8.4160000000000004</v>
      </c>
      <c r="X2948" s="3">
        <v>5.806</v>
      </c>
      <c r="Y2948" s="3">
        <v>6.6150000000000002</v>
      </c>
      <c r="Z2948" s="3">
        <v>-6.3860000000000001</v>
      </c>
      <c r="AA2948" s="3">
        <v>27.334</v>
      </c>
      <c r="AB2948" s="3">
        <v>29.821999999999999</v>
      </c>
      <c r="AC2948" s="3">
        <v>1.046</v>
      </c>
      <c r="AD2948" s="3">
        <v>8.6470000000000002</v>
      </c>
      <c r="AE2948" s="3">
        <v>11.206</v>
      </c>
      <c r="AF2948" s="3">
        <v>6.3659999999999997</v>
      </c>
      <c r="AG2948" s="3">
        <v>-0.57699999999999996</v>
      </c>
      <c r="AH2948" s="3">
        <v>7.8780000000000001</v>
      </c>
      <c r="AI2948" s="3">
        <v>-0.57199999999999995</v>
      </c>
      <c r="AJ2948" s="3">
        <v>6.45</v>
      </c>
      <c r="AK2948" s="3">
        <v>7.2350000000000003</v>
      </c>
      <c r="AL2948" s="3">
        <v>-5.7469999999999999</v>
      </c>
      <c r="AM2948" s="3">
        <v>-7.8010000000000002</v>
      </c>
      <c r="AN2948" s="3">
        <v>9.9949999999999992</v>
      </c>
      <c r="AO2948" s="3">
        <v>7.0019999999999998</v>
      </c>
      <c r="AP2948" s="3">
        <v>2.7919999999999998</v>
      </c>
      <c r="AQ2948" s="3">
        <v>4.2590000000000003</v>
      </c>
      <c r="AR2948" s="3">
        <v>6.9669999999999996</v>
      </c>
      <c r="AS2948" s="3">
        <v>9.3140000000000001</v>
      </c>
      <c r="AT2948" s="3">
        <v>3.302</v>
      </c>
      <c r="AU2948" s="3">
        <v>2.8879999999999999</v>
      </c>
      <c r="AV2948" s="3">
        <v>4.9939999999999998</v>
      </c>
      <c r="AW2948" s="3">
        <v>5.5339999999999998</v>
      </c>
      <c r="AX2948" s="3">
        <v>5.88</v>
      </c>
      <c r="AY2948" s="3">
        <v>5.9</v>
      </c>
      <c r="AZ2948" s="3">
        <v>5.65</v>
      </c>
      <c r="BA2948">
        <v>5.68</v>
      </c>
      <c r="BB2948">
        <v>2016</v>
      </c>
    </row>
    <row r="2949" spans="1:54" hidden="1" x14ac:dyDescent="0.2">
      <c r="A2949">
        <v>258</v>
      </c>
      <c r="B2949" t="s">
        <v>496</v>
      </c>
      <c r="C2949" t="s">
        <v>284</v>
      </c>
      <c r="D2949" t="s">
        <v>201</v>
      </c>
      <c r="E2949" t="s">
        <v>283</v>
      </c>
      <c r="F2949" t="s">
        <v>282</v>
      </c>
      <c r="G2949" t="s">
        <v>275</v>
      </c>
      <c r="I2949" t="s">
        <v>1157</v>
      </c>
      <c r="J2949" s="3">
        <v>-10.199999999999999</v>
      </c>
      <c r="K2949" s="3">
        <v>2.4</v>
      </c>
      <c r="L2949" s="3">
        <v>-7.3</v>
      </c>
      <c r="M2949" s="3">
        <v>-16.2</v>
      </c>
      <c r="N2949" s="3">
        <v>10.4</v>
      </c>
      <c r="O2949" s="3">
        <v>-1.9</v>
      </c>
      <c r="P2949" s="3">
        <v>-14.8</v>
      </c>
      <c r="Q2949" s="3">
        <v>42.2</v>
      </c>
      <c r="R2949" s="3">
        <v>1.7</v>
      </c>
      <c r="S2949" s="3">
        <v>0.2</v>
      </c>
      <c r="T2949" s="3">
        <v>-8.9250000000000007</v>
      </c>
      <c r="U2949" s="3">
        <v>16.207999999999998</v>
      </c>
      <c r="V2949" s="3">
        <v>34.768000000000001</v>
      </c>
      <c r="W2949" s="3">
        <v>7.6970000000000001</v>
      </c>
      <c r="X2949" s="3">
        <v>4.4370000000000003</v>
      </c>
      <c r="Y2949" s="3">
        <v>8.7409999999999997</v>
      </c>
      <c r="Z2949" s="3">
        <v>-5.5</v>
      </c>
      <c r="AA2949" s="3">
        <v>32.555</v>
      </c>
      <c r="AB2949" s="3">
        <v>30.74</v>
      </c>
      <c r="AC2949" s="3">
        <v>-0.54900000000000004</v>
      </c>
      <c r="AD2949" s="3">
        <v>14.670999999999999</v>
      </c>
      <c r="AE2949" s="3">
        <v>0.44400000000000001</v>
      </c>
      <c r="AF2949" s="3">
        <v>5.7359999999999998</v>
      </c>
      <c r="AG2949" s="3">
        <v>-1.1839999999999999</v>
      </c>
      <c r="AH2949" s="3">
        <v>6.1479999999999997</v>
      </c>
      <c r="AI2949" s="3">
        <v>-0.57199999999999995</v>
      </c>
      <c r="AJ2949" s="3">
        <v>6.45</v>
      </c>
      <c r="AK2949" s="3">
        <v>7.2350000000000003</v>
      </c>
      <c r="AL2949" s="3">
        <v>-5.7469999999999999</v>
      </c>
      <c r="AM2949" s="3">
        <v>-7.8010000000000002</v>
      </c>
      <c r="AN2949" s="3">
        <v>9.9949999999999992</v>
      </c>
      <c r="AO2949" s="3">
        <v>7.0019999999999998</v>
      </c>
      <c r="AP2949" s="3">
        <v>2.7919999999999998</v>
      </c>
      <c r="AQ2949" s="3">
        <v>4.2590000000000003</v>
      </c>
      <c r="AR2949" s="3">
        <v>6.9669999999999996</v>
      </c>
      <c r="AS2949" s="3">
        <v>9.3140000000000001</v>
      </c>
      <c r="AT2949" s="3">
        <v>3.302</v>
      </c>
      <c r="AU2949" s="3">
        <v>2.8879999999999999</v>
      </c>
      <c r="AV2949" s="3">
        <v>4.9939999999999998</v>
      </c>
      <c r="AW2949" s="3">
        <v>5.5339999999999998</v>
      </c>
      <c r="AX2949" s="3">
        <v>5.88</v>
      </c>
      <c r="AY2949" s="3">
        <v>5.9</v>
      </c>
      <c r="AZ2949" s="3">
        <v>5.65</v>
      </c>
      <c r="BA2949">
        <v>5.68</v>
      </c>
      <c r="BB2949">
        <v>2016</v>
      </c>
    </row>
    <row r="2950" spans="1:54" hidden="1" x14ac:dyDescent="0.2">
      <c r="A2950">
        <v>258</v>
      </c>
      <c r="B2950" t="s">
        <v>496</v>
      </c>
      <c r="C2950" t="s">
        <v>281</v>
      </c>
      <c r="D2950" t="s">
        <v>201</v>
      </c>
      <c r="E2950" t="s">
        <v>280</v>
      </c>
      <c r="F2950" t="s">
        <v>279</v>
      </c>
      <c r="G2950" t="s">
        <v>275</v>
      </c>
      <c r="I2950" t="s">
        <v>1157</v>
      </c>
      <c r="J2950" s="3">
        <v>-1.244</v>
      </c>
      <c r="K2950" s="3">
        <v>-11.401999999999999</v>
      </c>
      <c r="L2950" s="3">
        <v>-10.711</v>
      </c>
      <c r="M2950" s="3">
        <v>-13.353</v>
      </c>
      <c r="N2950" s="3">
        <v>-0.44800000000000001</v>
      </c>
      <c r="O2950" s="3">
        <v>8.5589999999999993</v>
      </c>
      <c r="P2950" s="3">
        <v>-12.032999999999999</v>
      </c>
      <c r="Q2950" s="3">
        <v>-2.1640000000000001</v>
      </c>
      <c r="R2950" s="3">
        <v>6.53</v>
      </c>
      <c r="S2950" s="3">
        <v>12.927</v>
      </c>
      <c r="T2950" s="3">
        <v>12.7</v>
      </c>
      <c r="U2950" s="3">
        <v>10.933</v>
      </c>
      <c r="V2950" s="3">
        <v>16.117999999999999</v>
      </c>
      <c r="W2950" s="3">
        <v>5.056</v>
      </c>
      <c r="X2950" s="3">
        <v>-6.883</v>
      </c>
      <c r="Y2950" s="3">
        <v>16.382999999999999</v>
      </c>
      <c r="Z2950" s="3">
        <v>1.7230000000000001</v>
      </c>
      <c r="AA2950" s="3">
        <v>5.5279999999999996</v>
      </c>
      <c r="AB2950" s="3">
        <v>25.609000000000002</v>
      </c>
      <c r="AC2950" s="3">
        <v>16.745000000000001</v>
      </c>
      <c r="AD2950" s="3">
        <v>8.6340000000000003</v>
      </c>
      <c r="AE2950" s="3">
        <v>4.7320000000000002</v>
      </c>
      <c r="AF2950" s="3">
        <v>-0.28999999999999998</v>
      </c>
      <c r="AG2950" s="3">
        <v>2.8039999999999998</v>
      </c>
      <c r="AH2950" s="3">
        <v>8.15</v>
      </c>
      <c r="AI2950" s="3">
        <v>-2.11</v>
      </c>
      <c r="AJ2950" s="3">
        <v>4.7910000000000004</v>
      </c>
      <c r="AK2950" s="3">
        <v>9.4160000000000004</v>
      </c>
      <c r="AL2950" s="3">
        <v>-0.16300000000000001</v>
      </c>
      <c r="AM2950" s="3">
        <v>-2.661</v>
      </c>
      <c r="AN2950" s="3">
        <v>6.1340000000000003</v>
      </c>
      <c r="AO2950" s="3">
        <v>3.008</v>
      </c>
      <c r="AP2950" s="3">
        <v>1.754</v>
      </c>
      <c r="AQ2950" s="3">
        <v>6.6630000000000003</v>
      </c>
      <c r="AR2950" s="3">
        <v>7.9320000000000004</v>
      </c>
      <c r="AS2950" s="3">
        <v>3.9630000000000001</v>
      </c>
      <c r="AT2950" s="3">
        <v>1.726</v>
      </c>
      <c r="AU2950" s="3">
        <v>2.319</v>
      </c>
      <c r="AV2950" s="3">
        <v>4.1139999999999999</v>
      </c>
      <c r="AW2950" s="3">
        <v>5.5170000000000003</v>
      </c>
      <c r="AX2950" s="3">
        <v>5.7549999999999999</v>
      </c>
      <c r="AY2950" s="3">
        <v>5.532</v>
      </c>
      <c r="AZ2950" s="3">
        <v>5.3579999999999997</v>
      </c>
      <c r="BA2950">
        <v>5.2140000000000004</v>
      </c>
      <c r="BB2950">
        <v>2016</v>
      </c>
    </row>
    <row r="2951" spans="1:54" hidden="1" x14ac:dyDescent="0.2">
      <c r="A2951">
        <v>258</v>
      </c>
      <c r="B2951" t="s">
        <v>496</v>
      </c>
      <c r="C2951" t="s">
        <v>278</v>
      </c>
      <c r="D2951" t="s">
        <v>201</v>
      </c>
      <c r="E2951" t="s">
        <v>277</v>
      </c>
      <c r="F2951" t="s">
        <v>276</v>
      </c>
      <c r="G2951" t="s">
        <v>275</v>
      </c>
      <c r="I2951" t="s">
        <v>1157</v>
      </c>
      <c r="J2951" s="3">
        <v>4.7</v>
      </c>
      <c r="K2951" s="3">
        <v>-6.7</v>
      </c>
      <c r="L2951" s="3">
        <v>-3.4</v>
      </c>
      <c r="M2951" s="3">
        <v>-11.4</v>
      </c>
      <c r="N2951" s="3">
        <v>-1.6</v>
      </c>
      <c r="O2951" s="3">
        <v>7.9</v>
      </c>
      <c r="P2951" s="3">
        <v>-14.8</v>
      </c>
      <c r="Q2951" s="3">
        <v>6.7</v>
      </c>
      <c r="R2951" s="3">
        <v>6.7</v>
      </c>
      <c r="S2951" s="3">
        <v>13.5</v>
      </c>
      <c r="T2951" s="3">
        <v>13.097</v>
      </c>
      <c r="U2951" s="3">
        <v>7.508</v>
      </c>
      <c r="V2951" s="3">
        <v>8.4550000000000001</v>
      </c>
      <c r="W2951" s="3">
        <v>7.8040000000000003</v>
      </c>
      <c r="X2951" s="3">
        <v>-1.4930000000000001</v>
      </c>
      <c r="Y2951" s="3">
        <v>18.925000000000001</v>
      </c>
      <c r="Z2951" s="3">
        <v>6.8360000000000003</v>
      </c>
      <c r="AA2951" s="3">
        <v>14.000999999999999</v>
      </c>
      <c r="AB2951" s="3">
        <v>25.402000000000001</v>
      </c>
      <c r="AC2951" s="3">
        <v>3.891</v>
      </c>
      <c r="AD2951" s="3">
        <v>13.723000000000001</v>
      </c>
      <c r="AE2951" s="3">
        <v>-7.1719999999999997</v>
      </c>
      <c r="AF2951" s="3">
        <v>-0.33</v>
      </c>
      <c r="AG2951" s="3">
        <v>2.6949999999999998</v>
      </c>
      <c r="AH2951" s="3">
        <v>4.4669999999999996</v>
      </c>
      <c r="AI2951" s="3">
        <v>-2.11</v>
      </c>
      <c r="AJ2951" s="3">
        <v>4.7910000000000004</v>
      </c>
      <c r="AK2951" s="3">
        <v>9.4160000000000004</v>
      </c>
      <c r="AL2951" s="3">
        <v>-0.16300000000000001</v>
      </c>
      <c r="AM2951" s="3">
        <v>-2.661</v>
      </c>
      <c r="AN2951" s="3">
        <v>6.1340000000000003</v>
      </c>
      <c r="AO2951" s="3">
        <v>3.008</v>
      </c>
      <c r="AP2951" s="3">
        <v>1.754</v>
      </c>
      <c r="AQ2951" s="3">
        <v>6.6630000000000003</v>
      </c>
      <c r="AR2951" s="3">
        <v>7.9320000000000004</v>
      </c>
      <c r="AS2951" s="3">
        <v>3.9630000000000001</v>
      </c>
      <c r="AT2951" s="3">
        <v>1.726</v>
      </c>
      <c r="AU2951" s="3">
        <v>2.319</v>
      </c>
      <c r="AV2951" s="3">
        <v>4.1139999999999999</v>
      </c>
      <c r="AW2951" s="3">
        <v>5.5170000000000003</v>
      </c>
      <c r="AX2951" s="3">
        <v>5.7549999999999999</v>
      </c>
      <c r="AY2951" s="3">
        <v>5.532</v>
      </c>
      <c r="AZ2951" s="3">
        <v>5.3579999999999997</v>
      </c>
      <c r="BA2951">
        <v>5.2140000000000004</v>
      </c>
      <c r="BB2951">
        <v>2016</v>
      </c>
    </row>
    <row r="2952" spans="1:54" hidden="1" x14ac:dyDescent="0.2">
      <c r="A2952">
        <v>258</v>
      </c>
      <c r="B2952" t="s">
        <v>496</v>
      </c>
      <c r="C2952" t="s">
        <v>274</v>
      </c>
      <c r="D2952" t="s">
        <v>201</v>
      </c>
      <c r="E2952" t="s">
        <v>273</v>
      </c>
      <c r="F2952" t="s">
        <v>272</v>
      </c>
      <c r="G2952" t="s">
        <v>271</v>
      </c>
    </row>
    <row r="2953" spans="1:54" hidden="1" x14ac:dyDescent="0.2">
      <c r="A2953">
        <v>258</v>
      </c>
      <c r="B2953" t="s">
        <v>496</v>
      </c>
      <c r="C2953" t="s">
        <v>270</v>
      </c>
      <c r="D2953" t="s">
        <v>201</v>
      </c>
      <c r="E2953" t="s">
        <v>269</v>
      </c>
      <c r="F2953" t="s">
        <v>268</v>
      </c>
      <c r="G2953" t="s">
        <v>264</v>
      </c>
      <c r="H2953" t="s">
        <v>263</v>
      </c>
    </row>
    <row r="2954" spans="1:54" hidden="1" x14ac:dyDescent="0.2">
      <c r="A2954">
        <v>258</v>
      </c>
      <c r="B2954" t="s">
        <v>496</v>
      </c>
      <c r="C2954" t="s">
        <v>267</v>
      </c>
      <c r="D2954" t="s">
        <v>201</v>
      </c>
      <c r="E2954" t="s">
        <v>266</v>
      </c>
      <c r="F2954" t="s">
        <v>265</v>
      </c>
      <c r="G2954" t="s">
        <v>264</v>
      </c>
      <c r="H2954" t="s">
        <v>263</v>
      </c>
      <c r="I2954" t="s">
        <v>1158</v>
      </c>
      <c r="J2954" s="3">
        <v>7.2110000000000003</v>
      </c>
      <c r="K2954" s="3">
        <v>7.3940000000000001</v>
      </c>
      <c r="L2954" s="3">
        <v>7.5819999999999999</v>
      </c>
      <c r="M2954" s="3">
        <v>7.7759999999999998</v>
      </c>
      <c r="N2954" s="3">
        <v>7.9749999999999996</v>
      </c>
      <c r="O2954" s="3">
        <v>8.18</v>
      </c>
      <c r="P2954" s="3">
        <v>8.39</v>
      </c>
      <c r="Q2954" s="3">
        <v>8.6039999999999992</v>
      </c>
      <c r="R2954" s="3">
        <v>8.8219999999999992</v>
      </c>
      <c r="S2954" s="3">
        <v>9.0419999999999998</v>
      </c>
      <c r="T2954" s="3">
        <v>9.2639999999999993</v>
      </c>
      <c r="U2954" s="3">
        <v>9.4830000000000005</v>
      </c>
      <c r="V2954" s="3">
        <v>9.7089999999999996</v>
      </c>
      <c r="W2954" s="3">
        <v>9.9390000000000001</v>
      </c>
      <c r="X2954" s="3">
        <v>10.172000000000001</v>
      </c>
      <c r="Y2954" s="3">
        <v>10.407999999999999</v>
      </c>
      <c r="Z2954" s="3">
        <v>10.647</v>
      </c>
      <c r="AA2954" s="3">
        <v>10.888</v>
      </c>
      <c r="AB2954" s="3">
        <v>11.134</v>
      </c>
      <c r="AC2954" s="3">
        <v>11.387</v>
      </c>
      <c r="AD2954" s="3">
        <v>11.651</v>
      </c>
      <c r="AE2954" s="3">
        <v>11.925000000000001</v>
      </c>
      <c r="AF2954" s="3">
        <v>12.209</v>
      </c>
      <c r="AG2954" s="3">
        <v>12.5</v>
      </c>
      <c r="AH2954" s="3">
        <v>12.797000000000001</v>
      </c>
      <c r="AI2954" s="3">
        <v>13.096</v>
      </c>
      <c r="AJ2954" s="3">
        <v>13.397</v>
      </c>
      <c r="AK2954" s="3">
        <v>13.7</v>
      </c>
      <c r="AL2954" s="3">
        <v>14.006</v>
      </c>
      <c r="AM2954" s="3">
        <v>14.316000000000001</v>
      </c>
      <c r="AN2954" s="3">
        <v>14.63</v>
      </c>
      <c r="AO2954" s="3">
        <v>14.949</v>
      </c>
      <c r="AP2954" s="3">
        <v>15.271000000000001</v>
      </c>
      <c r="AQ2954" s="3">
        <v>15.596</v>
      </c>
      <c r="AR2954" s="3">
        <v>15.923999999999999</v>
      </c>
      <c r="AS2954" s="3">
        <v>16.251999999999999</v>
      </c>
      <c r="AT2954" s="3">
        <v>16.582000000000001</v>
      </c>
      <c r="AU2954" s="3">
        <v>16.919</v>
      </c>
      <c r="AV2954" s="3">
        <v>17.263000000000002</v>
      </c>
      <c r="AW2954" s="3">
        <v>17.613</v>
      </c>
      <c r="AX2954" s="3">
        <v>17.971</v>
      </c>
      <c r="AY2954" s="3">
        <v>18.335999999999999</v>
      </c>
      <c r="AZ2954" s="3">
        <v>18.707999999999998</v>
      </c>
      <c r="BA2954">
        <v>19.088000000000001</v>
      </c>
      <c r="BB2954">
        <v>2016</v>
      </c>
    </row>
    <row r="2955" spans="1:54" hidden="1" x14ac:dyDescent="0.2">
      <c r="A2955">
        <v>258</v>
      </c>
      <c r="B2955" t="s">
        <v>496</v>
      </c>
      <c r="C2955" t="s">
        <v>262</v>
      </c>
      <c r="D2955" t="s">
        <v>201</v>
      </c>
      <c r="E2955" t="s">
        <v>260</v>
      </c>
      <c r="F2955" t="s">
        <v>259</v>
      </c>
      <c r="G2955" t="s">
        <v>225</v>
      </c>
      <c r="H2955" t="s">
        <v>222</v>
      </c>
      <c r="I2955" t="s">
        <v>1159</v>
      </c>
      <c r="J2955" s="3" t="s">
        <v>215</v>
      </c>
      <c r="K2955" s="3" t="s">
        <v>215</v>
      </c>
      <c r="L2955" s="3" t="s">
        <v>215</v>
      </c>
      <c r="M2955" s="3" t="s">
        <v>215</v>
      </c>
      <c r="N2955" s="3" t="s">
        <v>215</v>
      </c>
      <c r="O2955" s="3" t="s">
        <v>215</v>
      </c>
      <c r="P2955" s="3" t="s">
        <v>215</v>
      </c>
      <c r="Q2955" s="3" t="s">
        <v>215</v>
      </c>
      <c r="R2955" s="3" t="s">
        <v>215</v>
      </c>
      <c r="S2955" s="3" t="s">
        <v>215</v>
      </c>
      <c r="T2955" s="3" t="s">
        <v>215</v>
      </c>
      <c r="U2955" s="3" t="s">
        <v>215</v>
      </c>
      <c r="V2955" s="3" t="s">
        <v>215</v>
      </c>
      <c r="W2955" s="3" t="s">
        <v>215</v>
      </c>
      <c r="X2955" s="3" t="s">
        <v>215</v>
      </c>
      <c r="Y2955" s="3">
        <v>7.5439999999999996</v>
      </c>
      <c r="Z2955" s="3">
        <v>9.0310000000000006</v>
      </c>
      <c r="AA2955" s="3">
        <v>10.705</v>
      </c>
      <c r="AB2955" s="3">
        <v>12.815</v>
      </c>
      <c r="AC2955" s="3">
        <v>14.923999999999999</v>
      </c>
      <c r="AD2955" s="3">
        <v>16.469000000000001</v>
      </c>
      <c r="AE2955" s="3">
        <v>18.222000000000001</v>
      </c>
      <c r="AF2955" s="3">
        <v>20.771000000000001</v>
      </c>
      <c r="AG2955" s="3">
        <v>21.809000000000001</v>
      </c>
      <c r="AH2955" s="3">
        <v>23.462</v>
      </c>
      <c r="AI2955" s="3">
        <v>24.907</v>
      </c>
      <c r="AJ2955" s="3">
        <v>29.25</v>
      </c>
      <c r="AK2955" s="3">
        <v>33.610999999999997</v>
      </c>
      <c r="AL2955" s="3">
        <v>35.578000000000003</v>
      </c>
      <c r="AM2955" s="3">
        <v>34.036999999999999</v>
      </c>
      <c r="AN2955" s="3">
        <v>37.424999999999997</v>
      </c>
      <c r="AO2955" s="3">
        <v>43.154000000000003</v>
      </c>
      <c r="AP2955" s="3">
        <v>45.874000000000002</v>
      </c>
      <c r="AQ2955" s="3">
        <v>49.259</v>
      </c>
      <c r="AR2955" s="3">
        <v>52.223999999999997</v>
      </c>
      <c r="AS2955" s="3">
        <v>52.884</v>
      </c>
      <c r="AT2955" s="3">
        <v>57.417999999999999</v>
      </c>
      <c r="AU2955" s="3">
        <v>59.841999999999999</v>
      </c>
      <c r="AV2955" s="3">
        <v>65.248000000000005</v>
      </c>
      <c r="AW2955" s="3">
        <v>70.42</v>
      </c>
      <c r="AX2955" s="3">
        <v>76</v>
      </c>
      <c r="AY2955" s="3">
        <v>81.557000000000002</v>
      </c>
      <c r="AZ2955" s="3">
        <v>87.981999999999999</v>
      </c>
      <c r="BA2955">
        <v>94.828000000000003</v>
      </c>
      <c r="BB2955">
        <v>2016</v>
      </c>
    </row>
    <row r="2956" spans="1:54" hidden="1" x14ac:dyDescent="0.2">
      <c r="A2956">
        <v>258</v>
      </c>
      <c r="B2956" t="s">
        <v>496</v>
      </c>
      <c r="C2956" t="s">
        <v>261</v>
      </c>
      <c r="D2956" t="s">
        <v>201</v>
      </c>
      <c r="E2956" t="s">
        <v>260</v>
      </c>
      <c r="F2956" t="s">
        <v>259</v>
      </c>
      <c r="G2956" t="s">
        <v>217</v>
      </c>
      <c r="I2956" t="s">
        <v>258</v>
      </c>
      <c r="J2956" s="3" t="s">
        <v>215</v>
      </c>
      <c r="K2956" s="3" t="s">
        <v>215</v>
      </c>
      <c r="L2956" s="3" t="s">
        <v>215</v>
      </c>
      <c r="M2956" s="3" t="s">
        <v>215</v>
      </c>
      <c r="N2956" s="3" t="s">
        <v>215</v>
      </c>
      <c r="O2956" s="3" t="s">
        <v>215</v>
      </c>
      <c r="P2956" s="3" t="s">
        <v>215</v>
      </c>
      <c r="Q2956" s="3" t="s">
        <v>215</v>
      </c>
      <c r="R2956" s="3" t="s">
        <v>215</v>
      </c>
      <c r="S2956" s="3" t="s">
        <v>215</v>
      </c>
      <c r="T2956" s="3" t="s">
        <v>215</v>
      </c>
      <c r="U2956" s="3" t="s">
        <v>215</v>
      </c>
      <c r="V2956" s="3" t="s">
        <v>215</v>
      </c>
      <c r="W2956" s="3" t="s">
        <v>215</v>
      </c>
      <c r="X2956" s="3" t="s">
        <v>215</v>
      </c>
      <c r="Y2956" s="3">
        <v>9.7509999999999994</v>
      </c>
      <c r="Z2956" s="3">
        <v>10.428000000000001</v>
      </c>
      <c r="AA2956" s="3">
        <v>10.962999999999999</v>
      </c>
      <c r="AB2956" s="3">
        <v>11.46</v>
      </c>
      <c r="AC2956" s="3">
        <v>12.253</v>
      </c>
      <c r="AD2956" s="3">
        <v>12.343</v>
      </c>
      <c r="AE2956" s="3">
        <v>12.398</v>
      </c>
      <c r="AF2956" s="3">
        <v>12.782</v>
      </c>
      <c r="AG2956" s="3">
        <v>12.531000000000001</v>
      </c>
      <c r="AH2956" s="3">
        <v>12.32</v>
      </c>
      <c r="AI2956" s="3">
        <v>11.99</v>
      </c>
      <c r="AJ2956" s="3">
        <v>12.727</v>
      </c>
      <c r="AK2956" s="3">
        <v>12.84</v>
      </c>
      <c r="AL2956" s="3">
        <v>12.025</v>
      </c>
      <c r="AM2956" s="3">
        <v>11.052</v>
      </c>
      <c r="AN2956" s="3">
        <v>11.236000000000001</v>
      </c>
      <c r="AO2956" s="3">
        <v>11.631</v>
      </c>
      <c r="AP2956" s="3">
        <v>11.622</v>
      </c>
      <c r="AQ2956" s="3">
        <v>11.643000000000001</v>
      </c>
      <c r="AR2956" s="3">
        <v>11.502000000000001</v>
      </c>
      <c r="AS2956" s="3">
        <v>10.834</v>
      </c>
      <c r="AT2956" s="3">
        <v>10.987</v>
      </c>
      <c r="AU2956" s="3">
        <v>10.621</v>
      </c>
      <c r="AV2956" s="3">
        <v>10.738</v>
      </c>
      <c r="AW2956" s="3">
        <v>10.781000000000001</v>
      </c>
      <c r="AX2956" s="3">
        <v>10.835000000000001</v>
      </c>
      <c r="AY2956" s="3">
        <v>10.824</v>
      </c>
      <c r="AZ2956" s="3">
        <v>10.865</v>
      </c>
      <c r="BA2956">
        <v>10.897</v>
      </c>
      <c r="BB2956">
        <v>2016</v>
      </c>
    </row>
    <row r="2957" spans="1:54" hidden="1" x14ac:dyDescent="0.2">
      <c r="A2957">
        <v>258</v>
      </c>
      <c r="B2957" t="s">
        <v>496</v>
      </c>
      <c r="C2957" t="s">
        <v>257</v>
      </c>
      <c r="D2957" t="s">
        <v>201</v>
      </c>
      <c r="E2957" t="s">
        <v>255</v>
      </c>
      <c r="F2957" t="s">
        <v>254</v>
      </c>
      <c r="G2957" t="s">
        <v>225</v>
      </c>
      <c r="H2957" t="s">
        <v>222</v>
      </c>
      <c r="I2957" t="s">
        <v>1159</v>
      </c>
      <c r="J2957" s="3" t="s">
        <v>215</v>
      </c>
      <c r="K2957" s="3" t="s">
        <v>215</v>
      </c>
      <c r="L2957" s="3" t="s">
        <v>215</v>
      </c>
      <c r="M2957" s="3" t="s">
        <v>215</v>
      </c>
      <c r="N2957" s="3" t="s">
        <v>215</v>
      </c>
      <c r="O2957" s="3" t="s">
        <v>215</v>
      </c>
      <c r="P2957" s="3" t="s">
        <v>215</v>
      </c>
      <c r="Q2957" s="3" t="s">
        <v>215</v>
      </c>
      <c r="R2957" s="3" t="s">
        <v>215</v>
      </c>
      <c r="S2957" s="3" t="s">
        <v>215</v>
      </c>
      <c r="T2957" s="3" t="s">
        <v>215</v>
      </c>
      <c r="U2957" s="3" t="s">
        <v>215</v>
      </c>
      <c r="V2957" s="3" t="s">
        <v>215</v>
      </c>
      <c r="W2957" s="3" t="s">
        <v>215</v>
      </c>
      <c r="X2957" s="3" t="s">
        <v>215</v>
      </c>
      <c r="Y2957" s="3">
        <v>7.9740000000000002</v>
      </c>
      <c r="Z2957" s="3">
        <v>8.9969999999999999</v>
      </c>
      <c r="AA2957" s="3">
        <v>11.518000000000001</v>
      </c>
      <c r="AB2957" s="3">
        <v>15.516999999999999</v>
      </c>
      <c r="AC2957" s="3">
        <v>18.728000000000002</v>
      </c>
      <c r="AD2957" s="3">
        <v>19.11</v>
      </c>
      <c r="AE2957" s="3">
        <v>21.327000000000002</v>
      </c>
      <c r="AF2957" s="3">
        <v>22.541</v>
      </c>
      <c r="AG2957" s="3">
        <v>26.332999999999998</v>
      </c>
      <c r="AH2957" s="3">
        <v>25.542000000000002</v>
      </c>
      <c r="AI2957" s="3">
        <v>28.5</v>
      </c>
      <c r="AJ2957" s="3">
        <v>33.720999999999997</v>
      </c>
      <c r="AK2957" s="3">
        <v>37.381999999999998</v>
      </c>
      <c r="AL2957" s="3">
        <v>40.354999999999997</v>
      </c>
      <c r="AM2957" s="3">
        <v>43.709000000000003</v>
      </c>
      <c r="AN2957" s="3">
        <v>48.384999999999998</v>
      </c>
      <c r="AO2957" s="3">
        <v>53.511000000000003</v>
      </c>
      <c r="AP2957" s="3">
        <v>55.32</v>
      </c>
      <c r="AQ2957" s="3">
        <v>58.268999999999998</v>
      </c>
      <c r="AR2957" s="3">
        <v>60.819000000000003</v>
      </c>
      <c r="AS2957" s="3">
        <v>59.890999999999998</v>
      </c>
      <c r="AT2957" s="3">
        <v>63.08</v>
      </c>
      <c r="AU2957" s="3">
        <v>67.17</v>
      </c>
      <c r="AV2957" s="3">
        <v>73.858000000000004</v>
      </c>
      <c r="AW2957" s="3">
        <v>81.494</v>
      </c>
      <c r="AX2957" s="3">
        <v>88.852000000000004</v>
      </c>
      <c r="AY2957" s="3">
        <v>96.674999999999997</v>
      </c>
      <c r="AZ2957" s="3">
        <v>105.298</v>
      </c>
      <c r="BA2957">
        <v>114.31399999999999</v>
      </c>
      <c r="BB2957">
        <v>2016</v>
      </c>
    </row>
    <row r="2958" spans="1:54" hidden="1" x14ac:dyDescent="0.2">
      <c r="A2958">
        <v>258</v>
      </c>
      <c r="B2958" t="s">
        <v>496</v>
      </c>
      <c r="C2958" t="s">
        <v>256</v>
      </c>
      <c r="D2958" t="s">
        <v>201</v>
      </c>
      <c r="E2958" t="s">
        <v>255</v>
      </c>
      <c r="F2958" t="s">
        <v>254</v>
      </c>
      <c r="G2958" t="s">
        <v>217</v>
      </c>
      <c r="I2958" t="s">
        <v>253</v>
      </c>
      <c r="J2958" s="3" t="s">
        <v>215</v>
      </c>
      <c r="K2958" s="3" t="s">
        <v>215</v>
      </c>
      <c r="L2958" s="3" t="s">
        <v>215</v>
      </c>
      <c r="M2958" s="3" t="s">
        <v>215</v>
      </c>
      <c r="N2958" s="3" t="s">
        <v>215</v>
      </c>
      <c r="O2958" s="3" t="s">
        <v>215</v>
      </c>
      <c r="P2958" s="3" t="s">
        <v>215</v>
      </c>
      <c r="Q2958" s="3" t="s">
        <v>215</v>
      </c>
      <c r="R2958" s="3" t="s">
        <v>215</v>
      </c>
      <c r="S2958" s="3" t="s">
        <v>215</v>
      </c>
      <c r="T2958" s="3" t="s">
        <v>215</v>
      </c>
      <c r="U2958" s="3" t="s">
        <v>215</v>
      </c>
      <c r="V2958" s="3" t="s">
        <v>215</v>
      </c>
      <c r="W2958" s="3" t="s">
        <v>215</v>
      </c>
      <c r="X2958" s="3" t="s">
        <v>215</v>
      </c>
      <c r="Y2958" s="3">
        <v>10.308</v>
      </c>
      <c r="Z2958" s="3">
        <v>10.388999999999999</v>
      </c>
      <c r="AA2958" s="3">
        <v>11.795999999999999</v>
      </c>
      <c r="AB2958" s="3">
        <v>13.875999999999999</v>
      </c>
      <c r="AC2958" s="3">
        <v>15.377000000000001</v>
      </c>
      <c r="AD2958" s="3">
        <v>14.321999999999999</v>
      </c>
      <c r="AE2958" s="3">
        <v>14.51</v>
      </c>
      <c r="AF2958" s="3">
        <v>13.871</v>
      </c>
      <c r="AG2958" s="3">
        <v>15.13</v>
      </c>
      <c r="AH2958" s="3">
        <v>13.412000000000001</v>
      </c>
      <c r="AI2958" s="3">
        <v>13.72</v>
      </c>
      <c r="AJ2958" s="3">
        <v>14.672000000000001</v>
      </c>
      <c r="AK2958" s="3">
        <v>14.281000000000001</v>
      </c>
      <c r="AL2958" s="3">
        <v>13.64</v>
      </c>
      <c r="AM2958" s="3">
        <v>14.193</v>
      </c>
      <c r="AN2958" s="3">
        <v>14.526</v>
      </c>
      <c r="AO2958" s="3">
        <v>14.423</v>
      </c>
      <c r="AP2958" s="3">
        <v>14.015000000000001</v>
      </c>
      <c r="AQ2958" s="3">
        <v>13.772</v>
      </c>
      <c r="AR2958" s="3">
        <v>13.395</v>
      </c>
      <c r="AS2958" s="3">
        <v>12.27</v>
      </c>
      <c r="AT2958" s="3">
        <v>12.071</v>
      </c>
      <c r="AU2958" s="3">
        <v>11.922000000000001</v>
      </c>
      <c r="AV2958" s="3">
        <v>12.154999999999999</v>
      </c>
      <c r="AW2958" s="3">
        <v>12.476000000000001</v>
      </c>
      <c r="AX2958" s="3">
        <v>12.667</v>
      </c>
      <c r="AY2958" s="3">
        <v>12.831</v>
      </c>
      <c r="AZ2958" s="3">
        <v>13.004</v>
      </c>
      <c r="BA2958">
        <v>13.135999999999999</v>
      </c>
      <c r="BB2958">
        <v>2016</v>
      </c>
    </row>
    <row r="2959" spans="1:54" hidden="1" x14ac:dyDescent="0.2">
      <c r="A2959">
        <v>258</v>
      </c>
      <c r="B2959" t="s">
        <v>496</v>
      </c>
      <c r="C2959" t="s">
        <v>252</v>
      </c>
      <c r="D2959" t="s">
        <v>201</v>
      </c>
      <c r="E2959" t="s">
        <v>250</v>
      </c>
      <c r="F2959" t="s">
        <v>249</v>
      </c>
      <c r="G2959" t="s">
        <v>225</v>
      </c>
      <c r="H2959" t="s">
        <v>222</v>
      </c>
      <c r="I2959" t="s">
        <v>1159</v>
      </c>
      <c r="J2959" s="3" t="s">
        <v>215</v>
      </c>
      <c r="K2959" s="3" t="s">
        <v>215</v>
      </c>
      <c r="L2959" s="3" t="s">
        <v>215</v>
      </c>
      <c r="M2959" s="3" t="s">
        <v>215</v>
      </c>
      <c r="N2959" s="3" t="s">
        <v>215</v>
      </c>
      <c r="O2959" s="3" t="s">
        <v>215</v>
      </c>
      <c r="P2959" s="3" t="s">
        <v>215</v>
      </c>
      <c r="Q2959" s="3" t="s">
        <v>215</v>
      </c>
      <c r="R2959" s="3" t="s">
        <v>215</v>
      </c>
      <c r="S2959" s="3" t="s">
        <v>215</v>
      </c>
      <c r="T2959" s="3" t="s">
        <v>215</v>
      </c>
      <c r="U2959" s="3" t="s">
        <v>215</v>
      </c>
      <c r="V2959" s="3" t="s">
        <v>215</v>
      </c>
      <c r="W2959" s="3" t="s">
        <v>215</v>
      </c>
      <c r="X2959" s="3" t="s">
        <v>215</v>
      </c>
      <c r="Y2959" s="3">
        <v>-0.43099999999999999</v>
      </c>
      <c r="Z2959" s="3">
        <v>3.4000000000000002E-2</v>
      </c>
      <c r="AA2959" s="3">
        <v>-0.81299999999999994</v>
      </c>
      <c r="AB2959" s="3">
        <v>-2.702</v>
      </c>
      <c r="AC2959" s="3">
        <v>-3.8039999999999998</v>
      </c>
      <c r="AD2959" s="3">
        <v>-2.64</v>
      </c>
      <c r="AE2959" s="3">
        <v>-3.105</v>
      </c>
      <c r="AF2959" s="3">
        <v>-1.77</v>
      </c>
      <c r="AG2959" s="3">
        <v>-4.5250000000000004</v>
      </c>
      <c r="AH2959" s="3">
        <v>-2.08</v>
      </c>
      <c r="AI2959" s="3">
        <v>-3.5939999999999999</v>
      </c>
      <c r="AJ2959" s="3">
        <v>-4.4710000000000001</v>
      </c>
      <c r="AK2959" s="3">
        <v>-3.7719999999999998</v>
      </c>
      <c r="AL2959" s="3">
        <v>-4.7770000000000001</v>
      </c>
      <c r="AM2959" s="3">
        <v>-9.6709999999999994</v>
      </c>
      <c r="AN2959" s="3">
        <v>-10.96</v>
      </c>
      <c r="AO2959" s="3">
        <v>-10.356999999999999</v>
      </c>
      <c r="AP2959" s="3">
        <v>-9.4459999999999997</v>
      </c>
      <c r="AQ2959" s="3">
        <v>-9.01</v>
      </c>
      <c r="AR2959" s="3">
        <v>-8.5939999999999994</v>
      </c>
      <c r="AS2959" s="3">
        <v>-7.0069999999999997</v>
      </c>
      <c r="AT2959" s="3">
        <v>-5.6630000000000003</v>
      </c>
      <c r="AU2959" s="3">
        <v>-7.3280000000000003</v>
      </c>
      <c r="AV2959" s="3">
        <v>-8.61</v>
      </c>
      <c r="AW2959" s="3">
        <v>-11.074</v>
      </c>
      <c r="AX2959" s="3">
        <v>-12.852</v>
      </c>
      <c r="AY2959" s="3">
        <v>-15.118</v>
      </c>
      <c r="AZ2959" s="3">
        <v>-17.315000000000001</v>
      </c>
      <c r="BA2959">
        <v>-19.486000000000001</v>
      </c>
      <c r="BB2959">
        <v>2016</v>
      </c>
    </row>
    <row r="2960" spans="1:54" hidden="1" x14ac:dyDescent="0.2">
      <c r="A2960">
        <v>258</v>
      </c>
      <c r="B2960" t="s">
        <v>496</v>
      </c>
      <c r="C2960" t="s">
        <v>251</v>
      </c>
      <c r="D2960" t="s">
        <v>201</v>
      </c>
      <c r="E2960" t="s">
        <v>250</v>
      </c>
      <c r="F2960" t="s">
        <v>249</v>
      </c>
      <c r="G2960" t="s">
        <v>217</v>
      </c>
      <c r="I2960" t="s">
        <v>248</v>
      </c>
      <c r="J2960" s="3" t="s">
        <v>215</v>
      </c>
      <c r="K2960" s="3" t="s">
        <v>215</v>
      </c>
      <c r="L2960" s="3" t="s">
        <v>215</v>
      </c>
      <c r="M2960" s="3" t="s">
        <v>215</v>
      </c>
      <c r="N2960" s="3" t="s">
        <v>215</v>
      </c>
      <c r="O2960" s="3" t="s">
        <v>215</v>
      </c>
      <c r="P2960" s="3" t="s">
        <v>215</v>
      </c>
      <c r="Q2960" s="3" t="s">
        <v>215</v>
      </c>
      <c r="R2960" s="3" t="s">
        <v>215</v>
      </c>
      <c r="S2960" s="3" t="s">
        <v>215</v>
      </c>
      <c r="T2960" s="3" t="s">
        <v>215</v>
      </c>
      <c r="U2960" s="3" t="s">
        <v>215</v>
      </c>
      <c r="V2960" s="3" t="s">
        <v>215</v>
      </c>
      <c r="W2960" s="3" t="s">
        <v>215</v>
      </c>
      <c r="X2960" s="3" t="s">
        <v>215</v>
      </c>
      <c r="Y2960" s="3">
        <v>-0.55700000000000005</v>
      </c>
      <c r="Z2960" s="3">
        <v>3.9E-2</v>
      </c>
      <c r="AA2960" s="3">
        <v>-0.83299999999999996</v>
      </c>
      <c r="AB2960" s="3">
        <v>-2.4159999999999999</v>
      </c>
      <c r="AC2960" s="3">
        <v>-3.1230000000000002</v>
      </c>
      <c r="AD2960" s="3">
        <v>-1.9790000000000001</v>
      </c>
      <c r="AE2960" s="3">
        <v>-2.113</v>
      </c>
      <c r="AF2960" s="3">
        <v>-1.089</v>
      </c>
      <c r="AG2960" s="3">
        <v>-2.6</v>
      </c>
      <c r="AH2960" s="3">
        <v>-1.0920000000000001</v>
      </c>
      <c r="AI2960" s="3">
        <v>-1.73</v>
      </c>
      <c r="AJ2960" s="3">
        <v>-1.9450000000000001</v>
      </c>
      <c r="AK2960" s="3">
        <v>-1.4410000000000001</v>
      </c>
      <c r="AL2960" s="3">
        <v>-1.615</v>
      </c>
      <c r="AM2960" s="3">
        <v>-3.14</v>
      </c>
      <c r="AN2960" s="3">
        <v>-3.29</v>
      </c>
      <c r="AO2960" s="3">
        <v>-2.7919999999999998</v>
      </c>
      <c r="AP2960" s="3">
        <v>-2.3929999999999998</v>
      </c>
      <c r="AQ2960" s="3">
        <v>-2.129</v>
      </c>
      <c r="AR2960" s="3">
        <v>-1.893</v>
      </c>
      <c r="AS2960" s="3">
        <v>-1.4359999999999999</v>
      </c>
      <c r="AT2960" s="3">
        <v>-1.0840000000000001</v>
      </c>
      <c r="AU2960" s="3">
        <v>-1.3009999999999999</v>
      </c>
      <c r="AV2960" s="3">
        <v>-1.417</v>
      </c>
      <c r="AW2960" s="3">
        <v>-1.6950000000000001</v>
      </c>
      <c r="AX2960" s="3">
        <v>-1.8320000000000001</v>
      </c>
      <c r="AY2960" s="3">
        <v>-2.0059999999999998</v>
      </c>
      <c r="AZ2960" s="3">
        <v>-2.1379999999999999</v>
      </c>
      <c r="BA2960">
        <v>-2.2389999999999999</v>
      </c>
      <c r="BB2960">
        <v>2016</v>
      </c>
    </row>
    <row r="2961" spans="1:54" hidden="1" x14ac:dyDescent="0.2">
      <c r="A2961">
        <v>258</v>
      </c>
      <c r="B2961" t="s">
        <v>496</v>
      </c>
      <c r="C2961" t="s">
        <v>247</v>
      </c>
      <c r="D2961" t="s">
        <v>201</v>
      </c>
      <c r="E2961" t="s">
        <v>245</v>
      </c>
      <c r="F2961" t="s">
        <v>244</v>
      </c>
      <c r="G2961" t="s">
        <v>225</v>
      </c>
      <c r="H2961" t="s">
        <v>222</v>
      </c>
    </row>
    <row r="2962" spans="1:54" hidden="1" x14ac:dyDescent="0.2">
      <c r="A2962">
        <v>258</v>
      </c>
      <c r="B2962" t="s">
        <v>496</v>
      </c>
      <c r="C2962" t="s">
        <v>246</v>
      </c>
      <c r="D2962" t="s">
        <v>201</v>
      </c>
      <c r="E2962" t="s">
        <v>245</v>
      </c>
      <c r="F2962" t="s">
        <v>244</v>
      </c>
      <c r="G2962" t="s">
        <v>243</v>
      </c>
    </row>
    <row r="2963" spans="1:54" hidden="1" x14ac:dyDescent="0.2">
      <c r="A2963">
        <v>258</v>
      </c>
      <c r="B2963" t="s">
        <v>496</v>
      </c>
      <c r="C2963" t="s">
        <v>242</v>
      </c>
      <c r="D2963" t="s">
        <v>201</v>
      </c>
      <c r="E2963" t="s">
        <v>240</v>
      </c>
      <c r="F2963" t="s">
        <v>239</v>
      </c>
      <c r="G2963" t="s">
        <v>225</v>
      </c>
      <c r="H2963" t="s">
        <v>222</v>
      </c>
      <c r="I2963" t="s">
        <v>1159</v>
      </c>
      <c r="J2963" s="3" t="s">
        <v>215</v>
      </c>
      <c r="K2963" s="3" t="s">
        <v>215</v>
      </c>
      <c r="L2963" s="3" t="s">
        <v>215</v>
      </c>
      <c r="M2963" s="3" t="s">
        <v>215</v>
      </c>
      <c r="N2963" s="3" t="s">
        <v>215</v>
      </c>
      <c r="O2963" s="3" t="s">
        <v>215</v>
      </c>
      <c r="P2963" s="3" t="s">
        <v>215</v>
      </c>
      <c r="Q2963" s="3" t="s">
        <v>215</v>
      </c>
      <c r="R2963" s="3" t="s">
        <v>215</v>
      </c>
      <c r="S2963" s="3" t="s">
        <v>215</v>
      </c>
      <c r="T2963" s="3" t="s">
        <v>215</v>
      </c>
      <c r="U2963" s="3" t="s">
        <v>215</v>
      </c>
      <c r="V2963" s="3" t="s">
        <v>215</v>
      </c>
      <c r="W2963" s="3" t="s">
        <v>215</v>
      </c>
      <c r="X2963" s="3" t="s">
        <v>215</v>
      </c>
      <c r="Y2963" s="3">
        <v>0.433</v>
      </c>
      <c r="Z2963" s="3">
        <v>1.099</v>
      </c>
      <c r="AA2963" s="3">
        <v>-1E-3</v>
      </c>
      <c r="AB2963" s="3">
        <v>-1.341</v>
      </c>
      <c r="AC2963" s="3">
        <v>-2.0150000000000001</v>
      </c>
      <c r="AD2963" s="3">
        <v>-0.81</v>
      </c>
      <c r="AE2963" s="3">
        <v>-0.81499999999999995</v>
      </c>
      <c r="AF2963" s="3">
        <v>0.5</v>
      </c>
      <c r="AG2963" s="3">
        <v>-2.258</v>
      </c>
      <c r="AH2963" s="3">
        <v>0.52100000000000002</v>
      </c>
      <c r="AI2963" s="3">
        <v>-0.67</v>
      </c>
      <c r="AJ2963" s="3">
        <v>-1.2889999999999999</v>
      </c>
      <c r="AK2963" s="3">
        <v>0.12</v>
      </c>
      <c r="AL2963" s="3">
        <v>-0.751</v>
      </c>
      <c r="AM2963" s="3">
        <v>-5.2969999999999997</v>
      </c>
      <c r="AN2963" s="3">
        <v>-6.0209999999999999</v>
      </c>
      <c r="AO2963" s="3">
        <v>-4.8810000000000002</v>
      </c>
      <c r="AP2963" s="3">
        <v>-3.423</v>
      </c>
      <c r="AQ2963" s="3">
        <v>-2.4409999999999998</v>
      </c>
      <c r="AR2963" s="3">
        <v>-2.0110000000000001</v>
      </c>
      <c r="AS2963" s="3">
        <v>0.60899999999999999</v>
      </c>
      <c r="AT2963" s="3">
        <v>2.0609999999999999</v>
      </c>
      <c r="AU2963" s="3">
        <v>0.621</v>
      </c>
      <c r="AV2963" s="3">
        <v>5.8999999999999997E-2</v>
      </c>
      <c r="AW2963" s="3">
        <v>-1.375</v>
      </c>
      <c r="AX2963" s="3">
        <v>-2.032</v>
      </c>
      <c r="AY2963" s="3">
        <v>-2.9790000000000001</v>
      </c>
      <c r="AZ2963" s="3">
        <v>-3.6429999999999998</v>
      </c>
      <c r="BA2963">
        <v>-4.0590000000000002</v>
      </c>
      <c r="BB2963">
        <v>2016</v>
      </c>
    </row>
    <row r="2964" spans="1:54" hidden="1" x14ac:dyDescent="0.2">
      <c r="A2964">
        <v>258</v>
      </c>
      <c r="B2964" t="s">
        <v>496</v>
      </c>
      <c r="C2964" t="s">
        <v>241</v>
      </c>
      <c r="D2964" t="s">
        <v>201</v>
      </c>
      <c r="E2964" t="s">
        <v>240</v>
      </c>
      <c r="F2964" t="s">
        <v>239</v>
      </c>
      <c r="G2964" t="s">
        <v>217</v>
      </c>
      <c r="I2964" t="s">
        <v>238</v>
      </c>
      <c r="J2964" s="3" t="s">
        <v>215</v>
      </c>
      <c r="K2964" s="3" t="s">
        <v>215</v>
      </c>
      <c r="L2964" s="3" t="s">
        <v>215</v>
      </c>
      <c r="M2964" s="3" t="s">
        <v>215</v>
      </c>
      <c r="N2964" s="3" t="s">
        <v>215</v>
      </c>
      <c r="O2964" s="3" t="s">
        <v>215</v>
      </c>
      <c r="P2964" s="3" t="s">
        <v>215</v>
      </c>
      <c r="Q2964" s="3" t="s">
        <v>215</v>
      </c>
      <c r="R2964" s="3" t="s">
        <v>215</v>
      </c>
      <c r="S2964" s="3" t="s">
        <v>215</v>
      </c>
      <c r="T2964" s="3" t="s">
        <v>215</v>
      </c>
      <c r="U2964" s="3" t="s">
        <v>215</v>
      </c>
      <c r="V2964" s="3" t="s">
        <v>215</v>
      </c>
      <c r="W2964" s="3" t="s">
        <v>215</v>
      </c>
      <c r="X2964" s="3" t="s">
        <v>215</v>
      </c>
      <c r="Y2964" s="3">
        <v>0.56000000000000005</v>
      </c>
      <c r="Z2964" s="3">
        <v>1.27</v>
      </c>
      <c r="AA2964" s="3">
        <v>-1E-3</v>
      </c>
      <c r="AB2964" s="3">
        <v>-1.2</v>
      </c>
      <c r="AC2964" s="3">
        <v>-1.6539999999999999</v>
      </c>
      <c r="AD2964" s="3">
        <v>-0.60699999999999998</v>
      </c>
      <c r="AE2964" s="3">
        <v>-0.55500000000000005</v>
      </c>
      <c r="AF2964" s="3">
        <v>0.308</v>
      </c>
      <c r="AG2964" s="3">
        <v>-1.298</v>
      </c>
      <c r="AH2964" s="3">
        <v>0.27400000000000002</v>
      </c>
      <c r="AI2964" s="3">
        <v>-0.32300000000000001</v>
      </c>
      <c r="AJ2964" s="3">
        <v>-0.56100000000000005</v>
      </c>
      <c r="AK2964" s="3">
        <v>4.5999999999999999E-2</v>
      </c>
      <c r="AL2964" s="3">
        <v>-0.254</v>
      </c>
      <c r="AM2964" s="3">
        <v>-1.72</v>
      </c>
      <c r="AN2964" s="3">
        <v>-1.8069999999999999</v>
      </c>
      <c r="AO2964" s="3">
        <v>-1.3160000000000001</v>
      </c>
      <c r="AP2964" s="3">
        <v>-0.86699999999999999</v>
      </c>
      <c r="AQ2964" s="3">
        <v>-0.57699999999999996</v>
      </c>
      <c r="AR2964" s="3">
        <v>-0.443</v>
      </c>
      <c r="AS2964" s="3">
        <v>0.125</v>
      </c>
      <c r="AT2964" s="3">
        <v>0.39400000000000002</v>
      </c>
      <c r="AU2964" s="3">
        <v>0.11</v>
      </c>
      <c r="AV2964" s="3">
        <v>0.01</v>
      </c>
      <c r="AW2964" s="3">
        <v>-0.21099999999999999</v>
      </c>
      <c r="AX2964" s="3">
        <v>-0.28999999999999998</v>
      </c>
      <c r="AY2964" s="3">
        <v>-0.39500000000000002</v>
      </c>
      <c r="AZ2964" s="3">
        <v>-0.45</v>
      </c>
      <c r="BA2964">
        <v>-0.46600000000000003</v>
      </c>
      <c r="BB2964">
        <v>2016</v>
      </c>
    </row>
    <row r="2965" spans="1:54" hidden="1" x14ac:dyDescent="0.2">
      <c r="A2965">
        <v>258</v>
      </c>
      <c r="B2965" t="s">
        <v>496</v>
      </c>
      <c r="C2965" t="s">
        <v>237</v>
      </c>
      <c r="D2965" t="s">
        <v>201</v>
      </c>
      <c r="E2965" t="s">
        <v>235</v>
      </c>
      <c r="F2965" t="s">
        <v>234</v>
      </c>
      <c r="G2965" t="s">
        <v>225</v>
      </c>
      <c r="H2965" t="s">
        <v>222</v>
      </c>
    </row>
    <row r="2966" spans="1:54" hidden="1" x14ac:dyDescent="0.2">
      <c r="A2966">
        <v>258</v>
      </c>
      <c r="B2966" t="s">
        <v>496</v>
      </c>
      <c r="C2966" t="s">
        <v>236</v>
      </c>
      <c r="D2966" t="s">
        <v>201</v>
      </c>
      <c r="E2966" t="s">
        <v>235</v>
      </c>
      <c r="F2966" t="s">
        <v>234</v>
      </c>
      <c r="G2966" t="s">
        <v>217</v>
      </c>
    </row>
    <row r="2967" spans="1:54" hidden="1" x14ac:dyDescent="0.2">
      <c r="A2967">
        <v>258</v>
      </c>
      <c r="B2967" t="s">
        <v>496</v>
      </c>
      <c r="C2967" t="s">
        <v>233</v>
      </c>
      <c r="D2967" t="s">
        <v>201</v>
      </c>
      <c r="E2967" t="s">
        <v>231</v>
      </c>
      <c r="F2967" t="s">
        <v>230</v>
      </c>
      <c r="G2967" t="s">
        <v>225</v>
      </c>
      <c r="H2967" t="s">
        <v>222</v>
      </c>
      <c r="I2967" t="s">
        <v>1159</v>
      </c>
      <c r="J2967" s="3" t="s">
        <v>215</v>
      </c>
      <c r="K2967" s="3" t="s">
        <v>215</v>
      </c>
      <c r="L2967" s="3" t="s">
        <v>215</v>
      </c>
      <c r="M2967" s="3" t="s">
        <v>215</v>
      </c>
      <c r="N2967" s="3" t="s">
        <v>215</v>
      </c>
      <c r="O2967" s="3" t="s">
        <v>215</v>
      </c>
      <c r="P2967" s="3" t="s">
        <v>215</v>
      </c>
      <c r="Q2967" s="3" t="s">
        <v>215</v>
      </c>
      <c r="R2967" s="3" t="s">
        <v>215</v>
      </c>
      <c r="S2967" s="3" t="s">
        <v>215</v>
      </c>
      <c r="T2967" s="3" t="s">
        <v>215</v>
      </c>
      <c r="U2967" s="3" t="s">
        <v>215</v>
      </c>
      <c r="V2967" s="3" t="s">
        <v>215</v>
      </c>
      <c r="W2967" s="3" t="s">
        <v>215</v>
      </c>
      <c r="X2967" s="3" t="s">
        <v>215</v>
      </c>
      <c r="Y2967" s="3" t="s">
        <v>215</v>
      </c>
      <c r="Z2967" s="3" t="s">
        <v>215</v>
      </c>
      <c r="AA2967" s="3" t="s">
        <v>215</v>
      </c>
      <c r="AB2967" s="3" t="s">
        <v>215</v>
      </c>
      <c r="AC2967" s="3" t="s">
        <v>215</v>
      </c>
      <c r="AD2967" s="3">
        <v>25.370999999999999</v>
      </c>
      <c r="AE2967" s="3">
        <v>29.670999999999999</v>
      </c>
      <c r="AF2967" s="3">
        <v>29.82</v>
      </c>
      <c r="AG2967" s="3">
        <v>36.360999999999997</v>
      </c>
      <c r="AH2967" s="3">
        <v>40.801000000000002</v>
      </c>
      <c r="AI2967" s="3">
        <v>43.119</v>
      </c>
      <c r="AJ2967" s="3">
        <v>49.761000000000003</v>
      </c>
      <c r="AK2967" s="3">
        <v>55.857999999999997</v>
      </c>
      <c r="AL2967" s="3">
        <v>59.548000000000002</v>
      </c>
      <c r="AM2967" s="3">
        <v>70.578999999999994</v>
      </c>
      <c r="AN2967" s="3">
        <v>80.299000000000007</v>
      </c>
      <c r="AO2967" s="3">
        <v>87.802999999999997</v>
      </c>
      <c r="AP2967" s="3">
        <v>96.027000000000001</v>
      </c>
      <c r="AQ2967" s="3">
        <v>104.164</v>
      </c>
      <c r="AR2967" s="3">
        <v>110.258</v>
      </c>
      <c r="AS2967" s="3">
        <v>118.15600000000001</v>
      </c>
      <c r="AT2967" s="3">
        <v>127.93</v>
      </c>
      <c r="AU2967" s="3">
        <v>137.33000000000001</v>
      </c>
      <c r="AV2967" s="3">
        <v>148.547</v>
      </c>
      <c r="AW2967" s="3">
        <v>160.977</v>
      </c>
      <c r="AX2967" s="3">
        <v>175.565</v>
      </c>
      <c r="AY2967" s="3">
        <v>191.59800000000001</v>
      </c>
      <c r="AZ2967" s="3">
        <v>209.09399999999999</v>
      </c>
      <c r="BA2967">
        <v>228.18799999999999</v>
      </c>
      <c r="BB2967">
        <v>2016</v>
      </c>
    </row>
    <row r="2968" spans="1:54" hidden="1" x14ac:dyDescent="0.2">
      <c r="A2968">
        <v>258</v>
      </c>
      <c r="B2968" t="s">
        <v>496</v>
      </c>
      <c r="C2968" t="s">
        <v>232</v>
      </c>
      <c r="D2968" t="s">
        <v>201</v>
      </c>
      <c r="E2968" t="s">
        <v>231</v>
      </c>
      <c r="F2968" t="s">
        <v>230</v>
      </c>
      <c r="G2968" t="s">
        <v>217</v>
      </c>
      <c r="I2968" t="s">
        <v>229</v>
      </c>
      <c r="J2968" s="3" t="s">
        <v>215</v>
      </c>
      <c r="K2968" s="3" t="s">
        <v>215</v>
      </c>
      <c r="L2968" s="3" t="s">
        <v>215</v>
      </c>
      <c r="M2968" s="3" t="s">
        <v>215</v>
      </c>
      <c r="N2968" s="3" t="s">
        <v>215</v>
      </c>
      <c r="O2968" s="3" t="s">
        <v>215</v>
      </c>
      <c r="P2968" s="3" t="s">
        <v>215</v>
      </c>
      <c r="Q2968" s="3" t="s">
        <v>215</v>
      </c>
      <c r="R2968" s="3" t="s">
        <v>215</v>
      </c>
      <c r="S2968" s="3" t="s">
        <v>215</v>
      </c>
      <c r="T2968" s="3" t="s">
        <v>215</v>
      </c>
      <c r="U2968" s="3" t="s">
        <v>215</v>
      </c>
      <c r="V2968" s="3" t="s">
        <v>215</v>
      </c>
      <c r="W2968" s="3" t="s">
        <v>215</v>
      </c>
      <c r="X2968" s="3" t="s">
        <v>215</v>
      </c>
      <c r="Y2968" s="3" t="s">
        <v>215</v>
      </c>
      <c r="Z2968" s="3" t="s">
        <v>215</v>
      </c>
      <c r="AA2968" s="3" t="s">
        <v>215</v>
      </c>
      <c r="AB2968" s="3" t="s">
        <v>215</v>
      </c>
      <c r="AC2968" s="3" t="s">
        <v>215</v>
      </c>
      <c r="AD2968" s="3">
        <v>19.015000000000001</v>
      </c>
      <c r="AE2968" s="3">
        <v>20.187000000000001</v>
      </c>
      <c r="AF2968" s="3">
        <v>18.350000000000001</v>
      </c>
      <c r="AG2968" s="3">
        <v>20.891999999999999</v>
      </c>
      <c r="AH2968" s="3">
        <v>21.425000000000001</v>
      </c>
      <c r="AI2968" s="3">
        <v>20.757000000000001</v>
      </c>
      <c r="AJ2968" s="3">
        <v>21.651</v>
      </c>
      <c r="AK2968" s="3">
        <v>21.338999999999999</v>
      </c>
      <c r="AL2968" s="3">
        <v>20.126000000000001</v>
      </c>
      <c r="AM2968" s="3">
        <v>22.917999999999999</v>
      </c>
      <c r="AN2968" s="3">
        <v>24.106999999999999</v>
      </c>
      <c r="AO2968" s="3">
        <v>23.666</v>
      </c>
      <c r="AP2968" s="3">
        <v>24.327999999999999</v>
      </c>
      <c r="AQ2968" s="3">
        <v>24.619</v>
      </c>
      <c r="AR2968" s="3">
        <v>24.283000000000001</v>
      </c>
      <c r="AS2968" s="3">
        <v>24.206</v>
      </c>
      <c r="AT2968" s="3">
        <v>24.48</v>
      </c>
      <c r="AU2968" s="3">
        <v>24.375</v>
      </c>
      <c r="AV2968" s="3">
        <v>24.446999999999999</v>
      </c>
      <c r="AW2968" s="3">
        <v>24.643999999999998</v>
      </c>
      <c r="AX2968" s="3">
        <v>25.03</v>
      </c>
      <c r="AY2968" s="3">
        <v>25.428999999999998</v>
      </c>
      <c r="AZ2968" s="3">
        <v>25.821999999999999</v>
      </c>
      <c r="BA2968">
        <v>26.222000000000001</v>
      </c>
      <c r="BB2968">
        <v>2016</v>
      </c>
    </row>
    <row r="2969" spans="1:54" hidden="1" x14ac:dyDescent="0.2">
      <c r="A2969">
        <v>258</v>
      </c>
      <c r="B2969" t="s">
        <v>496</v>
      </c>
      <c r="C2969" t="s">
        <v>228</v>
      </c>
      <c r="D2969" t="s">
        <v>201</v>
      </c>
      <c r="E2969" t="s">
        <v>227</v>
      </c>
      <c r="F2969" t="s">
        <v>226</v>
      </c>
      <c r="G2969" t="s">
        <v>225</v>
      </c>
      <c r="H2969" t="s">
        <v>222</v>
      </c>
      <c r="I2969" t="s">
        <v>1159</v>
      </c>
      <c r="J2969" s="3">
        <v>7.319</v>
      </c>
      <c r="K2969" s="3">
        <v>7.9950000000000001</v>
      </c>
      <c r="L2969" s="3">
        <v>8.0980000000000008</v>
      </c>
      <c r="M2969" s="3">
        <v>8.4060000000000006</v>
      </c>
      <c r="N2969" s="3">
        <v>8.7959999999999994</v>
      </c>
      <c r="O2969" s="3">
        <v>10.385</v>
      </c>
      <c r="P2969" s="3">
        <v>14.711</v>
      </c>
      <c r="Q2969" s="3">
        <v>16.451000000000001</v>
      </c>
      <c r="R2969" s="3">
        <v>19.082999999999998</v>
      </c>
      <c r="S2969" s="3">
        <v>22</v>
      </c>
      <c r="T2969" s="3">
        <v>31.875</v>
      </c>
      <c r="U2969" s="3">
        <v>43.686999999999998</v>
      </c>
      <c r="V2969" s="3">
        <v>49.767000000000003</v>
      </c>
      <c r="W2969" s="3">
        <v>58.954999999999998</v>
      </c>
      <c r="X2969" s="3">
        <v>68.180999999999997</v>
      </c>
      <c r="Y2969" s="3">
        <v>77.361999999999995</v>
      </c>
      <c r="Z2969" s="3">
        <v>86.602999999999994</v>
      </c>
      <c r="AA2969" s="3">
        <v>97.643000000000001</v>
      </c>
      <c r="AB2969" s="3">
        <v>111.82299999999999</v>
      </c>
      <c r="AC2969" s="3">
        <v>121.79600000000001</v>
      </c>
      <c r="AD2969" s="3">
        <v>133.42699999999999</v>
      </c>
      <c r="AE2969" s="3">
        <v>146.97800000000001</v>
      </c>
      <c r="AF2969" s="3">
        <v>162.50700000000001</v>
      </c>
      <c r="AG2969" s="3">
        <v>174.04400000000001</v>
      </c>
      <c r="AH2969" s="3">
        <v>190.44</v>
      </c>
      <c r="AI2969" s="3">
        <v>207.72900000000001</v>
      </c>
      <c r="AJ2969" s="3">
        <v>229.83600000000001</v>
      </c>
      <c r="AK2969" s="3">
        <v>261.76</v>
      </c>
      <c r="AL2969" s="3">
        <v>295.87200000000001</v>
      </c>
      <c r="AM2969" s="3">
        <v>307.96699999999998</v>
      </c>
      <c r="AN2969" s="3">
        <v>333.09300000000002</v>
      </c>
      <c r="AO2969" s="3">
        <v>371.012</v>
      </c>
      <c r="AP2969" s="3">
        <v>394.72300000000001</v>
      </c>
      <c r="AQ2969" s="3">
        <v>423.09800000000001</v>
      </c>
      <c r="AR2969" s="3">
        <v>454.053</v>
      </c>
      <c r="AS2969" s="3">
        <v>488.12799999999999</v>
      </c>
      <c r="AT2969" s="3">
        <v>522.59400000000005</v>
      </c>
      <c r="AU2969" s="3">
        <v>563.41499999999996</v>
      </c>
      <c r="AV2969" s="3">
        <v>607.62599999999998</v>
      </c>
      <c r="AW2969" s="3">
        <v>653.21199999999999</v>
      </c>
      <c r="AX2969" s="3">
        <v>701.42600000000004</v>
      </c>
      <c r="AY2969" s="3">
        <v>753.471</v>
      </c>
      <c r="AZ2969" s="3">
        <v>809.74800000000005</v>
      </c>
      <c r="BA2969">
        <v>870.22</v>
      </c>
      <c r="BB2969">
        <v>2016</v>
      </c>
    </row>
    <row r="2970" spans="1:54" hidden="1" x14ac:dyDescent="0.2">
      <c r="A2970">
        <v>258</v>
      </c>
      <c r="B2970" t="s">
        <v>496</v>
      </c>
      <c r="C2970" t="s">
        <v>224</v>
      </c>
      <c r="D2970" t="s">
        <v>201</v>
      </c>
      <c r="E2970" t="s">
        <v>219</v>
      </c>
      <c r="F2970" t="s">
        <v>218</v>
      </c>
      <c r="G2970" t="s">
        <v>223</v>
      </c>
      <c r="H2970" t="s">
        <v>222</v>
      </c>
      <c r="I2970" t="s">
        <v>1160</v>
      </c>
      <c r="J2970" s="3">
        <v>-0.16300000000000001</v>
      </c>
      <c r="K2970" s="3">
        <v>-0.57299999999999995</v>
      </c>
      <c r="L2970" s="3">
        <v>-0.39900000000000002</v>
      </c>
      <c r="M2970" s="3">
        <v>-0.224</v>
      </c>
      <c r="N2970" s="3">
        <v>-0.377</v>
      </c>
      <c r="O2970" s="3">
        <v>-0.246</v>
      </c>
      <c r="P2970" s="3">
        <v>-1.7999999999999999E-2</v>
      </c>
      <c r="Q2970" s="3">
        <v>-0.443</v>
      </c>
      <c r="R2970" s="3">
        <v>-0.41399999999999998</v>
      </c>
      <c r="S2970" s="3">
        <v>-0.36699999999999999</v>
      </c>
      <c r="T2970" s="3">
        <v>-0.21299999999999999</v>
      </c>
      <c r="U2970" s="3">
        <v>-0.184</v>
      </c>
      <c r="V2970" s="3">
        <v>-0.70599999999999996</v>
      </c>
      <c r="W2970" s="3">
        <v>-0.70199999999999996</v>
      </c>
      <c r="X2970" s="3">
        <v>-0.625</v>
      </c>
      <c r="Y2970" s="3">
        <v>-0.57199999999999995</v>
      </c>
      <c r="Z2970" s="3">
        <v>-0.45200000000000001</v>
      </c>
      <c r="AA2970" s="3">
        <v>-0.63400000000000001</v>
      </c>
      <c r="AB2970" s="3">
        <v>-1.0389999999999999</v>
      </c>
      <c r="AC2970" s="3">
        <v>-1.026</v>
      </c>
      <c r="AD2970" s="3">
        <v>-1.05</v>
      </c>
      <c r="AE2970" s="3">
        <v>-1.2110000000000001</v>
      </c>
      <c r="AF2970" s="3">
        <v>-1.262</v>
      </c>
      <c r="AG2970" s="3">
        <v>-1.02</v>
      </c>
      <c r="AH2970" s="3">
        <v>-1.165</v>
      </c>
      <c r="AI2970" s="3">
        <v>-1.2410000000000001</v>
      </c>
      <c r="AJ2970" s="3">
        <v>-1.524</v>
      </c>
      <c r="AK2970" s="3">
        <v>-1.786</v>
      </c>
      <c r="AL2970" s="3">
        <v>-1.4139999999999999</v>
      </c>
      <c r="AM2970" s="3">
        <v>0.27300000000000002</v>
      </c>
      <c r="AN2970" s="3">
        <v>-0.56299999999999994</v>
      </c>
      <c r="AO2970" s="3">
        <v>-1.599</v>
      </c>
      <c r="AP2970" s="3">
        <v>-1.31</v>
      </c>
      <c r="AQ2970" s="3">
        <v>-1.351</v>
      </c>
      <c r="AR2970" s="3">
        <v>-1.23</v>
      </c>
      <c r="AS2970" s="3">
        <v>-9.6000000000000002E-2</v>
      </c>
      <c r="AT2970" s="3">
        <v>1.0229999999999999</v>
      </c>
      <c r="AU2970" s="3">
        <v>1.0840000000000001</v>
      </c>
      <c r="AV2970" s="3">
        <v>0.88700000000000001</v>
      </c>
      <c r="AW2970" s="3">
        <v>0.54600000000000004</v>
      </c>
      <c r="AX2970" s="3">
        <v>0.16400000000000001</v>
      </c>
      <c r="AY2970" s="3">
        <v>-0.28399999999999997</v>
      </c>
      <c r="AZ2970" s="3">
        <v>-0.80600000000000005</v>
      </c>
      <c r="BA2970">
        <v>-1.4239999999999999</v>
      </c>
      <c r="BB2970">
        <v>2016</v>
      </c>
    </row>
    <row r="2971" spans="1:54" hidden="1" x14ac:dyDescent="0.2">
      <c r="A2971">
        <v>258</v>
      </c>
      <c r="B2971" t="s">
        <v>496</v>
      </c>
      <c r="C2971" t="s">
        <v>220</v>
      </c>
      <c r="D2971" t="s">
        <v>201</v>
      </c>
      <c r="E2971" t="s">
        <v>219</v>
      </c>
      <c r="F2971" t="s">
        <v>218</v>
      </c>
      <c r="G2971" t="s">
        <v>217</v>
      </c>
      <c r="I2971" t="s">
        <v>216</v>
      </c>
      <c r="J2971" s="3">
        <v>-2.2309999999999999</v>
      </c>
      <c r="K2971" s="3">
        <v>-7.1630000000000003</v>
      </c>
      <c r="L2971" s="3">
        <v>-4.9290000000000003</v>
      </c>
      <c r="M2971" s="3">
        <v>-2.6640000000000001</v>
      </c>
      <c r="N2971" s="3">
        <v>-4.29</v>
      </c>
      <c r="O2971" s="3">
        <v>-2.3719999999999999</v>
      </c>
      <c r="P2971" s="3">
        <v>-0.313</v>
      </c>
      <c r="Q2971" s="3">
        <v>-6.8049999999999997</v>
      </c>
      <c r="R2971" s="3">
        <v>-5.8789999999999996</v>
      </c>
      <c r="S2971" s="3">
        <v>-4.5220000000000002</v>
      </c>
      <c r="T2971" s="3">
        <v>-2.996</v>
      </c>
      <c r="U2971" s="3">
        <v>-2.1150000000000002</v>
      </c>
      <c r="V2971" s="3">
        <v>-7.3339999999999996</v>
      </c>
      <c r="W2971" s="3">
        <v>-6.7069999999999999</v>
      </c>
      <c r="X2971" s="3">
        <v>-5.2750000000000004</v>
      </c>
      <c r="Y2971" s="3">
        <v>-4.2960000000000003</v>
      </c>
      <c r="Z2971" s="3">
        <v>-3.1760000000000002</v>
      </c>
      <c r="AA2971" s="3">
        <v>-3.9340000000000002</v>
      </c>
      <c r="AB2971" s="3">
        <v>-5.9420000000000002</v>
      </c>
      <c r="AC2971" s="3">
        <v>-6.2210000000000001</v>
      </c>
      <c r="AD2971" s="3">
        <v>-6.1070000000000002</v>
      </c>
      <c r="AE2971" s="3">
        <v>-6.4770000000000003</v>
      </c>
      <c r="AF2971" s="3">
        <v>-6.0720000000000001</v>
      </c>
      <c r="AG2971" s="3">
        <v>-4.6520000000000001</v>
      </c>
      <c r="AH2971" s="3">
        <v>-4.859</v>
      </c>
      <c r="AI2971" s="3">
        <v>-4.5590000000000002</v>
      </c>
      <c r="AJ2971" s="3">
        <v>-5.0410000000000004</v>
      </c>
      <c r="AK2971" s="3">
        <v>-5.2350000000000003</v>
      </c>
      <c r="AL2971" s="3">
        <v>-3.613</v>
      </c>
      <c r="AM2971" s="3">
        <v>0.72299999999999998</v>
      </c>
      <c r="AN2971" s="3">
        <v>-1.363</v>
      </c>
      <c r="AO2971" s="3">
        <v>-3.355</v>
      </c>
      <c r="AP2971" s="3">
        <v>-2.5990000000000002</v>
      </c>
      <c r="AQ2971" s="3">
        <v>-2.5089999999999999</v>
      </c>
      <c r="AR2971" s="3">
        <v>-2.0939999999999999</v>
      </c>
      <c r="AS2971" s="3">
        <v>-0.151</v>
      </c>
      <c r="AT2971" s="3">
        <v>1.488</v>
      </c>
      <c r="AU2971" s="3">
        <v>1.4330000000000001</v>
      </c>
      <c r="AV2971" s="3">
        <v>1.077</v>
      </c>
      <c r="AW2971" s="3">
        <v>0.622</v>
      </c>
      <c r="AX2971" s="3">
        <v>0.17599999999999999</v>
      </c>
      <c r="AY2971" s="3">
        <v>-0.28599999999999998</v>
      </c>
      <c r="AZ2971" s="3">
        <v>-0.76600000000000001</v>
      </c>
      <c r="BA2971">
        <v>-1.2769999999999999</v>
      </c>
      <c r="BB2971">
        <v>2016</v>
      </c>
    </row>
    <row r="2972" spans="1:54" x14ac:dyDescent="0.2">
      <c r="A2972">
        <v>656</v>
      </c>
      <c r="B2972" t="s">
        <v>495</v>
      </c>
      <c r="C2972" t="s">
        <v>352</v>
      </c>
      <c r="D2972" t="s">
        <v>106</v>
      </c>
      <c r="E2972" t="s">
        <v>349</v>
      </c>
      <c r="F2972" t="s">
        <v>351</v>
      </c>
      <c r="G2972" t="s">
        <v>225</v>
      </c>
      <c r="H2972" t="s">
        <v>222</v>
      </c>
      <c r="I2972" t="s">
        <v>1161</v>
      </c>
      <c r="J2972" s="3">
        <v>14522.278</v>
      </c>
      <c r="K2972" s="3">
        <v>14610.825999999999</v>
      </c>
      <c r="L2972" s="3">
        <v>14873.821</v>
      </c>
      <c r="M2972" s="3">
        <v>15067.183000000001</v>
      </c>
      <c r="N2972" s="3">
        <v>15278.125</v>
      </c>
      <c r="O2972" s="3">
        <v>16042.021000000001</v>
      </c>
      <c r="P2972" s="3">
        <v>16541.575000000001</v>
      </c>
      <c r="Q2972" s="3">
        <v>17087.437000000002</v>
      </c>
      <c r="R2972" s="3">
        <v>18165.332999999999</v>
      </c>
      <c r="S2972" s="3">
        <v>18892.577000000001</v>
      </c>
      <c r="T2972" s="3">
        <v>19709.504000000001</v>
      </c>
      <c r="U2972" s="3">
        <v>20201.560000000001</v>
      </c>
      <c r="V2972" s="3">
        <v>20862.656999999999</v>
      </c>
      <c r="W2972" s="3">
        <v>21915.906999999999</v>
      </c>
      <c r="X2972" s="3">
        <v>22792.688999999998</v>
      </c>
      <c r="Y2972" s="3">
        <v>23859.397000000001</v>
      </c>
      <c r="Z2972" s="3">
        <v>24923.901999999998</v>
      </c>
      <c r="AA2972" s="3">
        <v>26215.360000000001</v>
      </c>
      <c r="AB2972" s="3">
        <v>27170.68</v>
      </c>
      <c r="AC2972" s="3">
        <v>28206.427</v>
      </c>
      <c r="AD2972" s="3">
        <v>28912.451000000001</v>
      </c>
      <c r="AE2972" s="3">
        <v>29970.168000000001</v>
      </c>
      <c r="AF2972" s="3">
        <v>31518.010999999999</v>
      </c>
      <c r="AG2972" s="3">
        <v>31911.544999999998</v>
      </c>
      <c r="AH2972" s="3">
        <v>32658.312000000002</v>
      </c>
      <c r="AI2972" s="3">
        <v>33637.171000000002</v>
      </c>
      <c r="AJ2972" s="3">
        <v>34477</v>
      </c>
      <c r="AK2972" s="3">
        <v>36722</v>
      </c>
      <c r="AL2972" s="3">
        <v>38243</v>
      </c>
      <c r="AM2972" s="3">
        <v>37655</v>
      </c>
      <c r="AN2972" s="3">
        <v>39243.5</v>
      </c>
      <c r="AO2972" s="3">
        <v>41446.6</v>
      </c>
      <c r="AP2972" s="3">
        <v>43898.3</v>
      </c>
      <c r="AQ2972" s="3">
        <v>45625.1</v>
      </c>
      <c r="AR2972" s="3">
        <v>47317</v>
      </c>
      <c r="AS2972" s="3">
        <v>48975.898999999998</v>
      </c>
      <c r="AT2972" s="3">
        <v>52221.550999999999</v>
      </c>
      <c r="AU2972" s="3">
        <v>55700.2</v>
      </c>
      <c r="AV2972" s="3">
        <v>58929.171000000002</v>
      </c>
      <c r="AW2972" s="3">
        <v>62397.131999999998</v>
      </c>
      <c r="AX2972" s="3">
        <v>66137.736999999994</v>
      </c>
      <c r="AY2972" s="3">
        <v>70121.759000000005</v>
      </c>
      <c r="AZ2972" s="3">
        <v>73750.81</v>
      </c>
      <c r="BA2972">
        <v>77422.649999999994</v>
      </c>
      <c r="BB2972">
        <v>2016</v>
      </c>
    </row>
    <row r="2973" spans="1:54" hidden="1" x14ac:dyDescent="0.2">
      <c r="A2973">
        <v>656</v>
      </c>
      <c r="B2973" t="s">
        <v>495</v>
      </c>
      <c r="C2973" t="s">
        <v>350</v>
      </c>
      <c r="D2973" t="s">
        <v>106</v>
      </c>
      <c r="E2973" t="s">
        <v>349</v>
      </c>
      <c r="F2973" t="s">
        <v>348</v>
      </c>
      <c r="G2973" t="s">
        <v>275</v>
      </c>
      <c r="I2973" t="s">
        <v>347</v>
      </c>
      <c r="J2973" s="3">
        <v>2.601</v>
      </c>
      <c r="K2973" s="3">
        <v>0.61</v>
      </c>
      <c r="L2973" s="3">
        <v>1.8</v>
      </c>
      <c r="M2973" s="3">
        <v>1.3</v>
      </c>
      <c r="N2973" s="3">
        <v>1.4</v>
      </c>
      <c r="O2973" s="3">
        <v>5</v>
      </c>
      <c r="P2973" s="3">
        <v>3.1139999999999999</v>
      </c>
      <c r="Q2973" s="3">
        <v>3.3</v>
      </c>
      <c r="R2973" s="3">
        <v>6.3079999999999998</v>
      </c>
      <c r="S2973" s="3">
        <v>4.0030000000000001</v>
      </c>
      <c r="T2973" s="3">
        <v>4.3239999999999998</v>
      </c>
      <c r="U2973" s="3">
        <v>2.4969999999999999</v>
      </c>
      <c r="V2973" s="3">
        <v>3.2730000000000001</v>
      </c>
      <c r="W2973" s="3">
        <v>5.048</v>
      </c>
      <c r="X2973" s="3">
        <v>4.0010000000000003</v>
      </c>
      <c r="Y2973" s="3">
        <v>4.68</v>
      </c>
      <c r="Z2973" s="3">
        <v>4.4619999999999997</v>
      </c>
      <c r="AA2973" s="3">
        <v>5.1820000000000004</v>
      </c>
      <c r="AB2973" s="3">
        <v>3.6440000000000001</v>
      </c>
      <c r="AC2973" s="3">
        <v>3.8119999999999998</v>
      </c>
      <c r="AD2973" s="3">
        <v>2.5030000000000001</v>
      </c>
      <c r="AE2973" s="3">
        <v>3.6579999999999999</v>
      </c>
      <c r="AF2973" s="3">
        <v>5.165</v>
      </c>
      <c r="AG2973" s="3">
        <v>1.2490000000000001</v>
      </c>
      <c r="AH2973" s="3">
        <v>2.34</v>
      </c>
      <c r="AI2973" s="3">
        <v>2.9969999999999999</v>
      </c>
      <c r="AJ2973" s="3">
        <v>2.4969999999999999</v>
      </c>
      <c r="AK2973" s="3">
        <v>6.5119999999999996</v>
      </c>
      <c r="AL2973" s="3">
        <v>4.1420000000000003</v>
      </c>
      <c r="AM2973" s="3">
        <v>-1.538</v>
      </c>
      <c r="AN2973" s="3">
        <v>4.2190000000000003</v>
      </c>
      <c r="AO2973" s="3">
        <v>5.6139999999999999</v>
      </c>
      <c r="AP2973" s="3">
        <v>5.915</v>
      </c>
      <c r="AQ2973" s="3">
        <v>3.9340000000000002</v>
      </c>
      <c r="AR2973" s="3">
        <v>3.7080000000000002</v>
      </c>
      <c r="AS2973" s="3">
        <v>3.5059999999999998</v>
      </c>
      <c r="AT2973" s="3">
        <v>6.6269999999999998</v>
      </c>
      <c r="AU2973" s="3">
        <v>6.6609999999999996</v>
      </c>
      <c r="AV2973" s="3">
        <v>5.7969999999999997</v>
      </c>
      <c r="AW2973" s="3">
        <v>5.8849999999999998</v>
      </c>
      <c r="AX2973" s="3">
        <v>5.9950000000000001</v>
      </c>
      <c r="AY2973" s="3">
        <v>6.024</v>
      </c>
      <c r="AZ2973" s="3">
        <v>5.1749999999999998</v>
      </c>
      <c r="BA2973">
        <v>4.9790000000000001</v>
      </c>
      <c r="BB2973">
        <v>2016</v>
      </c>
    </row>
    <row r="2974" spans="1:54" hidden="1" x14ac:dyDescent="0.2">
      <c r="A2974">
        <v>656</v>
      </c>
      <c r="B2974" t="s">
        <v>495</v>
      </c>
      <c r="C2974" t="s">
        <v>346</v>
      </c>
      <c r="D2974" t="s">
        <v>106</v>
      </c>
      <c r="E2974" t="s">
        <v>342</v>
      </c>
      <c r="F2974" t="s">
        <v>345</v>
      </c>
      <c r="G2974" t="s">
        <v>225</v>
      </c>
      <c r="H2974" t="s">
        <v>222</v>
      </c>
      <c r="I2974" t="s">
        <v>1161</v>
      </c>
      <c r="J2974" s="3">
        <v>176.41900000000001</v>
      </c>
      <c r="K2974" s="3">
        <v>192.82599999999999</v>
      </c>
      <c r="L2974" s="3">
        <v>254.53</v>
      </c>
      <c r="M2974" s="3">
        <v>333.435</v>
      </c>
      <c r="N2974" s="3">
        <v>423.46300000000002</v>
      </c>
      <c r="O2974" s="3">
        <v>529.11599999999999</v>
      </c>
      <c r="P2974" s="3">
        <v>925.66</v>
      </c>
      <c r="Q2974" s="3">
        <v>1216.8679999999999</v>
      </c>
      <c r="R2974" s="3">
        <v>1573.748</v>
      </c>
      <c r="S2974" s="3">
        <v>2002.0029999999999</v>
      </c>
      <c r="T2974" s="3">
        <v>2449.4580000000001</v>
      </c>
      <c r="U2974" s="3">
        <v>3162.4189999999999</v>
      </c>
      <c r="V2974" s="3">
        <v>4122.1750000000002</v>
      </c>
      <c r="W2974" s="3">
        <v>4359.2780000000002</v>
      </c>
      <c r="X2974" s="3">
        <v>4597.067</v>
      </c>
      <c r="Y2974" s="3">
        <v>5095.0780000000004</v>
      </c>
      <c r="Z2974" s="3">
        <v>5337.2359999999999</v>
      </c>
      <c r="AA2974" s="3">
        <v>5708.6</v>
      </c>
      <c r="AB2974" s="3">
        <v>6187.2939999999999</v>
      </c>
      <c r="AC2974" s="3">
        <v>6656.5540000000001</v>
      </c>
      <c r="AD2974" s="3">
        <v>7055.3040000000001</v>
      </c>
      <c r="AE2974" s="3">
        <v>7424.0910000000003</v>
      </c>
      <c r="AF2974" s="3">
        <v>7947.4610000000002</v>
      </c>
      <c r="AG2974" s="3">
        <v>9446.3700000000008</v>
      </c>
      <c r="AH2974" s="3">
        <v>11246.357</v>
      </c>
      <c r="AI2974" s="3">
        <v>16422.580999999998</v>
      </c>
      <c r="AJ2974" s="3">
        <v>21728</v>
      </c>
      <c r="AK2974" s="3">
        <v>26369</v>
      </c>
      <c r="AL2974" s="3">
        <v>32046</v>
      </c>
      <c r="AM2974" s="3">
        <v>32248</v>
      </c>
      <c r="AN2974" s="3">
        <v>39289.699999999997</v>
      </c>
      <c r="AO2974" s="3">
        <v>45176</v>
      </c>
      <c r="AP2974" s="3">
        <v>51605.042999999998</v>
      </c>
      <c r="AQ2974" s="3">
        <v>57865</v>
      </c>
      <c r="AR2974" s="3">
        <v>61663.6</v>
      </c>
      <c r="AS2974" s="3">
        <v>65626.600000000006</v>
      </c>
      <c r="AT2974" s="3">
        <v>75943.316999999995</v>
      </c>
      <c r="AU2974" s="3">
        <v>88343.755000000005</v>
      </c>
      <c r="AV2974" s="3">
        <v>100699.128</v>
      </c>
      <c r="AW2974" s="3">
        <v>114931.811</v>
      </c>
      <c r="AX2974" s="3">
        <v>131030.63800000001</v>
      </c>
      <c r="AY2974" s="3">
        <v>149276.405</v>
      </c>
      <c r="AZ2974" s="3">
        <v>169090.57500000001</v>
      </c>
      <c r="BA2974">
        <v>191304.79699999999</v>
      </c>
      <c r="BB2974">
        <v>2016</v>
      </c>
    </row>
    <row r="2975" spans="1:54" hidden="1" x14ac:dyDescent="0.2">
      <c r="A2975">
        <v>656</v>
      </c>
      <c r="B2975" t="s">
        <v>495</v>
      </c>
      <c r="C2975" t="s">
        <v>344</v>
      </c>
      <c r="D2975" t="s">
        <v>106</v>
      </c>
      <c r="E2975" t="s">
        <v>342</v>
      </c>
      <c r="F2975" t="s">
        <v>343</v>
      </c>
      <c r="G2975" t="s">
        <v>223</v>
      </c>
      <c r="H2975" t="s">
        <v>222</v>
      </c>
      <c r="I2975" t="s">
        <v>310</v>
      </c>
      <c r="J2975" s="3">
        <v>2.4</v>
      </c>
      <c r="K2975" s="3">
        <v>2.3809999999999998</v>
      </c>
      <c r="L2975" s="3">
        <v>2.335</v>
      </c>
      <c r="M2975" s="3">
        <v>2.2839999999999998</v>
      </c>
      <c r="N2975" s="3">
        <v>2.327</v>
      </c>
      <c r="O2975" s="3">
        <v>2.4729999999999999</v>
      </c>
      <c r="P2975" s="3">
        <v>2.6749999999999998</v>
      </c>
      <c r="Q2975" s="3">
        <v>2.84</v>
      </c>
      <c r="R2975" s="3">
        <v>3.3170000000000002</v>
      </c>
      <c r="S2975" s="3">
        <v>3.3839999999999999</v>
      </c>
      <c r="T2975" s="3">
        <v>3.71</v>
      </c>
      <c r="U2975" s="3">
        <v>4.1950000000000003</v>
      </c>
      <c r="V2975" s="3">
        <v>4.57</v>
      </c>
      <c r="W2975" s="3">
        <v>4.5620000000000003</v>
      </c>
      <c r="X2975" s="3">
        <v>4.7069999999999999</v>
      </c>
      <c r="Y2975" s="3">
        <v>5.1390000000000002</v>
      </c>
      <c r="Z2975" s="3">
        <v>5.3159999999999998</v>
      </c>
      <c r="AA2975" s="3">
        <v>5.2119999999999997</v>
      </c>
      <c r="AB2975" s="3">
        <v>5.0030000000000001</v>
      </c>
      <c r="AC2975" s="3">
        <v>4.798</v>
      </c>
      <c r="AD2975" s="3">
        <v>4.0389999999999997</v>
      </c>
      <c r="AE2975" s="3">
        <v>3.806</v>
      </c>
      <c r="AF2975" s="3">
        <v>4.0220000000000002</v>
      </c>
      <c r="AG2975" s="3">
        <v>4.7590000000000003</v>
      </c>
      <c r="AH2975" s="3">
        <v>5.0540000000000003</v>
      </c>
      <c r="AI2975" s="3">
        <v>4.5060000000000002</v>
      </c>
      <c r="AJ2975" s="3">
        <v>4.1779999999999999</v>
      </c>
      <c r="AK2975" s="3">
        <v>6.3170000000000002</v>
      </c>
      <c r="AL2975" s="3">
        <v>6.9660000000000002</v>
      </c>
      <c r="AM2975" s="3">
        <v>6.7530000000000001</v>
      </c>
      <c r="AN2975" s="3">
        <v>6.8659999999999997</v>
      </c>
      <c r="AO2975" s="3">
        <v>6.0339999999999998</v>
      </c>
      <c r="AP2975" s="3">
        <v>7.3040000000000003</v>
      </c>
      <c r="AQ2975" s="3">
        <v>8.3740000000000006</v>
      </c>
      <c r="AR2975" s="3">
        <v>8.7899999999999991</v>
      </c>
      <c r="AS2975" s="3">
        <v>8.7629999999999999</v>
      </c>
      <c r="AT2975" s="3">
        <v>8.4760000000000009</v>
      </c>
      <c r="AU2975" s="3">
        <v>9.7210000000000001</v>
      </c>
      <c r="AV2975" s="3">
        <v>10.853999999999999</v>
      </c>
      <c r="AW2975" s="3">
        <v>11.698</v>
      </c>
      <c r="AX2975" s="3">
        <v>12.611000000000001</v>
      </c>
      <c r="AY2975" s="3">
        <v>13.59</v>
      </c>
      <c r="AZ2975" s="3">
        <v>14.568</v>
      </c>
      <c r="BA2975">
        <v>15.603999999999999</v>
      </c>
      <c r="BB2975">
        <v>2016</v>
      </c>
    </row>
    <row r="2976" spans="1:54" hidden="1" x14ac:dyDescent="0.2">
      <c r="A2976">
        <v>656</v>
      </c>
      <c r="B2976" t="s">
        <v>495</v>
      </c>
      <c r="C2976" t="s">
        <v>213</v>
      </c>
      <c r="D2976" t="s">
        <v>106</v>
      </c>
      <c r="E2976" t="s">
        <v>342</v>
      </c>
      <c r="F2976" s="3" t="s">
        <v>341</v>
      </c>
      <c r="G2976" t="s">
        <v>323</v>
      </c>
      <c r="H2976" t="s">
        <v>222</v>
      </c>
      <c r="I2976" t="s">
        <v>310</v>
      </c>
      <c r="J2976">
        <v>2.7</v>
      </c>
      <c r="K2976">
        <v>2.97</v>
      </c>
      <c r="L2976">
        <v>3.2109999999999999</v>
      </c>
      <c r="M2976">
        <v>3.3809999999999998</v>
      </c>
      <c r="N2976">
        <v>3.55</v>
      </c>
      <c r="O2976">
        <v>3.847</v>
      </c>
      <c r="P2976">
        <v>4.0469999999999997</v>
      </c>
      <c r="Q2976">
        <v>4.2869999999999999</v>
      </c>
      <c r="R2976">
        <v>4.7169999999999996</v>
      </c>
      <c r="S2976">
        <v>5.0960000000000001</v>
      </c>
      <c r="T2976">
        <v>5.5140000000000002</v>
      </c>
      <c r="U2976">
        <v>5.8390000000000004</v>
      </c>
      <c r="V2976">
        <v>6.1680000000000001</v>
      </c>
      <c r="W2976">
        <v>6.633</v>
      </c>
      <c r="X2976">
        <v>7.0460000000000003</v>
      </c>
      <c r="Y2976">
        <v>7.5289999999999999</v>
      </c>
      <c r="Z2976">
        <v>8.0090000000000003</v>
      </c>
      <c r="AA2976">
        <v>8.5679999999999996</v>
      </c>
      <c r="AB2976">
        <v>8.9760000000000009</v>
      </c>
      <c r="AC2976">
        <v>9.4610000000000003</v>
      </c>
      <c r="AD2976">
        <v>9.9190000000000005</v>
      </c>
      <c r="AE2976">
        <v>10.516</v>
      </c>
      <c r="AF2976">
        <v>11.228999999999999</v>
      </c>
      <c r="AG2976">
        <v>11.596</v>
      </c>
      <c r="AH2976">
        <v>12.193</v>
      </c>
      <c r="AI2976">
        <v>12.962999999999999</v>
      </c>
      <c r="AJ2976">
        <v>13.695</v>
      </c>
      <c r="AK2976">
        <v>14.975</v>
      </c>
      <c r="AL2976">
        <v>15.901</v>
      </c>
      <c r="AM2976">
        <v>15.775</v>
      </c>
      <c r="AN2976">
        <v>16.640999999999998</v>
      </c>
      <c r="AO2976">
        <v>17.937999999999999</v>
      </c>
      <c r="AP2976">
        <v>19.350000000000001</v>
      </c>
      <c r="AQ2976">
        <v>20.434999999999999</v>
      </c>
      <c r="AR2976">
        <v>21.574000000000002</v>
      </c>
      <c r="AS2976">
        <v>22.571999999999999</v>
      </c>
      <c r="AT2976">
        <v>24.375</v>
      </c>
      <c r="AU2976">
        <v>26.466999999999999</v>
      </c>
      <c r="AV2976">
        <v>28.637</v>
      </c>
      <c r="AW2976">
        <v>30.98</v>
      </c>
      <c r="AX2976">
        <v>33.481999999999999</v>
      </c>
      <c r="AY2976">
        <v>36.176000000000002</v>
      </c>
      <c r="AZ2976">
        <v>38.701000000000001</v>
      </c>
      <c r="BA2976">
        <v>41.335000000000001</v>
      </c>
      <c r="BB2976">
        <v>2016</v>
      </c>
    </row>
    <row r="2977" spans="1:54" hidden="1" x14ac:dyDescent="0.2">
      <c r="A2977">
        <v>656</v>
      </c>
      <c r="B2977" t="s">
        <v>495</v>
      </c>
      <c r="C2977" t="s">
        <v>340</v>
      </c>
      <c r="D2977" t="s">
        <v>106</v>
      </c>
      <c r="E2977" t="s">
        <v>339</v>
      </c>
      <c r="F2977" t="s">
        <v>338</v>
      </c>
      <c r="G2977" t="s">
        <v>295</v>
      </c>
      <c r="I2977" t="s">
        <v>337</v>
      </c>
      <c r="J2977" s="3">
        <v>1.2150000000000001</v>
      </c>
      <c r="K2977" s="3">
        <v>1.32</v>
      </c>
      <c r="L2977" s="3">
        <v>1.7110000000000001</v>
      </c>
      <c r="M2977" s="3">
        <v>2.2130000000000001</v>
      </c>
      <c r="N2977" s="3">
        <v>2.7719999999999998</v>
      </c>
      <c r="O2977" s="3">
        <v>3.298</v>
      </c>
      <c r="P2977" s="3">
        <v>5.5960000000000001</v>
      </c>
      <c r="Q2977" s="3">
        <v>7.1210000000000004</v>
      </c>
      <c r="R2977" s="3">
        <v>8.6630000000000003</v>
      </c>
      <c r="S2977" s="3">
        <v>10.597</v>
      </c>
      <c r="T2977" s="3">
        <v>12.428000000000001</v>
      </c>
      <c r="U2977" s="3">
        <v>15.654</v>
      </c>
      <c r="V2977" s="3">
        <v>19.759</v>
      </c>
      <c r="W2977" s="3">
        <v>19.890999999999998</v>
      </c>
      <c r="X2977" s="3">
        <v>20.169</v>
      </c>
      <c r="Y2977" s="3">
        <v>21.355</v>
      </c>
      <c r="Z2977" s="3">
        <v>21.414000000000001</v>
      </c>
      <c r="AA2977" s="3">
        <v>21.776</v>
      </c>
      <c r="AB2977" s="3">
        <v>22.771999999999998</v>
      </c>
      <c r="AC2977" s="3">
        <v>23.599</v>
      </c>
      <c r="AD2977" s="3">
        <v>24.402000000000001</v>
      </c>
      <c r="AE2977" s="3">
        <v>24.771999999999998</v>
      </c>
      <c r="AF2977" s="3">
        <v>25.216000000000001</v>
      </c>
      <c r="AG2977" s="3">
        <v>29.602</v>
      </c>
      <c r="AH2977" s="3">
        <v>34.436</v>
      </c>
      <c r="AI2977" s="3">
        <v>48.823</v>
      </c>
      <c r="AJ2977" s="3">
        <v>63.021999999999998</v>
      </c>
      <c r="AK2977" s="3">
        <v>71.807000000000002</v>
      </c>
      <c r="AL2977" s="3">
        <v>83.796000000000006</v>
      </c>
      <c r="AM2977" s="3">
        <v>85.641000000000005</v>
      </c>
      <c r="AN2977" s="3">
        <v>100.11799999999999</v>
      </c>
      <c r="AO2977" s="3">
        <v>108.998</v>
      </c>
      <c r="AP2977" s="3">
        <v>117.556</v>
      </c>
      <c r="AQ2977" s="3">
        <v>126.827</v>
      </c>
      <c r="AR2977" s="3">
        <v>130.32</v>
      </c>
      <c r="AS2977" s="3">
        <v>133.99799999999999</v>
      </c>
      <c r="AT2977" s="3">
        <v>145.42500000000001</v>
      </c>
      <c r="AU2977" s="3">
        <v>158.60599999999999</v>
      </c>
      <c r="AV2977" s="3">
        <v>170.88200000000001</v>
      </c>
      <c r="AW2977" s="3">
        <v>184.19399999999999</v>
      </c>
      <c r="AX2977" s="3">
        <v>198.11799999999999</v>
      </c>
      <c r="AY2977" s="3">
        <v>212.88200000000001</v>
      </c>
      <c r="AZ2977" s="3">
        <v>229.273</v>
      </c>
      <c r="BA2977">
        <v>247.09200000000001</v>
      </c>
      <c r="BB2977">
        <v>2016</v>
      </c>
    </row>
    <row r="2978" spans="1:54" hidden="1" x14ac:dyDescent="0.2">
      <c r="A2978">
        <v>656</v>
      </c>
      <c r="B2978" t="s">
        <v>495</v>
      </c>
      <c r="C2978" t="s">
        <v>336</v>
      </c>
      <c r="D2978" t="s">
        <v>106</v>
      </c>
      <c r="E2978" t="s">
        <v>333</v>
      </c>
      <c r="F2978" t="s">
        <v>335</v>
      </c>
      <c r="G2978" t="s">
        <v>225</v>
      </c>
      <c r="H2978" t="s">
        <v>322</v>
      </c>
      <c r="I2978" t="s">
        <v>330</v>
      </c>
      <c r="J2978" s="3" t="s">
        <v>215</v>
      </c>
      <c r="K2978" s="3" t="s">
        <v>215</v>
      </c>
      <c r="L2978" s="3" t="s">
        <v>215</v>
      </c>
      <c r="M2978" s="3" t="s">
        <v>215</v>
      </c>
      <c r="N2978" s="3" t="s">
        <v>215</v>
      </c>
      <c r="O2978" s="3" t="s">
        <v>215</v>
      </c>
      <c r="P2978" s="3" t="s">
        <v>215</v>
      </c>
      <c r="Q2978" s="3" t="s">
        <v>215</v>
      </c>
      <c r="R2978" s="3" t="s">
        <v>215</v>
      </c>
      <c r="S2978" s="3" t="s">
        <v>215</v>
      </c>
      <c r="T2978" s="3">
        <v>3273942.5449999999</v>
      </c>
      <c r="U2978" s="3">
        <v>3180466.5469999998</v>
      </c>
      <c r="V2978" s="3">
        <v>3097996.287</v>
      </c>
      <c r="W2978" s="3">
        <v>3071127.9789999998</v>
      </c>
      <c r="X2978" s="3">
        <v>3033341.4849999999</v>
      </c>
      <c r="Y2978" s="3">
        <v>3044388.2379999999</v>
      </c>
      <c r="Z2978" s="3">
        <v>3079020.247</v>
      </c>
      <c r="AA2978" s="3">
        <v>3159817.9369999999</v>
      </c>
      <c r="AB2978" s="3">
        <v>3212719.5809999998</v>
      </c>
      <c r="AC2978" s="3">
        <v>3279469.6869999999</v>
      </c>
      <c r="AD2978" s="3">
        <v>3305742.9360000002</v>
      </c>
      <c r="AE2978" s="3">
        <v>3369193.8339999998</v>
      </c>
      <c r="AF2978" s="3">
        <v>3484290.148</v>
      </c>
      <c r="AG2978" s="3">
        <v>3466919.8859999999</v>
      </c>
      <c r="AH2978" s="3">
        <v>3481837.1120000002</v>
      </c>
      <c r="AI2978" s="3">
        <v>3512532.2149999999</v>
      </c>
      <c r="AJ2978" s="3">
        <v>3518433.5320000001</v>
      </c>
      <c r="AK2978" s="3">
        <v>3655033.4049999998</v>
      </c>
      <c r="AL2978" s="3">
        <v>3707629.07</v>
      </c>
      <c r="AM2978" s="3">
        <v>3554622.7179999999</v>
      </c>
      <c r="AN2978" s="3">
        <v>3608254.9580000001</v>
      </c>
      <c r="AO2978" s="3">
        <v>3713343.9589999998</v>
      </c>
      <c r="AP2978" s="3">
        <v>3833486.46</v>
      </c>
      <c r="AQ2978" s="3">
        <v>3884577.7620000001</v>
      </c>
      <c r="AR2978" s="3">
        <v>3928678.18</v>
      </c>
      <c r="AS2978" s="3">
        <v>3967233.844</v>
      </c>
      <c r="AT2978" s="3">
        <v>4126969.818</v>
      </c>
      <c r="AU2978" s="3">
        <v>4294517.8119999999</v>
      </c>
      <c r="AV2978" s="3">
        <v>4432656.9800000004</v>
      </c>
      <c r="AW2978" s="3">
        <v>4579041.2309999997</v>
      </c>
      <c r="AX2978" s="3">
        <v>4735168.0120000001</v>
      </c>
      <c r="AY2978" s="3">
        <v>4897957.3540000003</v>
      </c>
      <c r="AZ2978" s="3">
        <v>5025799.1050000004</v>
      </c>
      <c r="BA2978">
        <v>5147335.75</v>
      </c>
      <c r="BB2978">
        <v>2014</v>
      </c>
    </row>
    <row r="2979" spans="1:54" hidden="1" x14ac:dyDescent="0.2">
      <c r="A2979">
        <v>656</v>
      </c>
      <c r="B2979" t="s">
        <v>495</v>
      </c>
      <c r="C2979" t="s">
        <v>334</v>
      </c>
      <c r="D2979" t="s">
        <v>106</v>
      </c>
      <c r="E2979" t="s">
        <v>333</v>
      </c>
      <c r="F2979" t="s">
        <v>332</v>
      </c>
      <c r="G2979" t="s">
        <v>331</v>
      </c>
      <c r="H2979" t="s">
        <v>322</v>
      </c>
      <c r="I2979" t="s">
        <v>330</v>
      </c>
      <c r="J2979" s="3" t="s">
        <v>215</v>
      </c>
      <c r="K2979" s="3" t="s">
        <v>215</v>
      </c>
      <c r="L2979" s="3" t="s">
        <v>215</v>
      </c>
      <c r="M2979" s="3" t="s">
        <v>215</v>
      </c>
      <c r="N2979" s="3" t="s">
        <v>215</v>
      </c>
      <c r="O2979" s="3" t="s">
        <v>215</v>
      </c>
      <c r="P2979" s="3" t="s">
        <v>215</v>
      </c>
      <c r="Q2979" s="3" t="s">
        <v>215</v>
      </c>
      <c r="R2979" s="3" t="s">
        <v>215</v>
      </c>
      <c r="S2979" s="3" t="s">
        <v>215</v>
      </c>
      <c r="T2979" s="3">
        <v>1416.9929999999999</v>
      </c>
      <c r="U2979" s="3">
        <v>1376.5350000000001</v>
      </c>
      <c r="V2979" s="3">
        <v>1340.8409999999999</v>
      </c>
      <c r="W2979" s="3">
        <v>1329.213</v>
      </c>
      <c r="X2979" s="3">
        <v>1312.8579999999999</v>
      </c>
      <c r="Y2979" s="3">
        <v>1317.6389999999999</v>
      </c>
      <c r="Z2979" s="3">
        <v>1332.6279999999999</v>
      </c>
      <c r="AA2979" s="3">
        <v>1367.598</v>
      </c>
      <c r="AB2979" s="3">
        <v>1390.4949999999999</v>
      </c>
      <c r="AC2979" s="3">
        <v>1419.385</v>
      </c>
      <c r="AD2979" s="3">
        <v>1430.7560000000001</v>
      </c>
      <c r="AE2979" s="3">
        <v>1458.2180000000001</v>
      </c>
      <c r="AF2979" s="3">
        <v>1508.0329999999999</v>
      </c>
      <c r="AG2979" s="3">
        <v>1500.5150000000001</v>
      </c>
      <c r="AH2979" s="3">
        <v>1506.971</v>
      </c>
      <c r="AI2979" s="3">
        <v>1520.2560000000001</v>
      </c>
      <c r="AJ2979" s="3">
        <v>1522.81</v>
      </c>
      <c r="AK2979" s="3">
        <v>1581.932</v>
      </c>
      <c r="AL2979" s="3">
        <v>1604.6959999999999</v>
      </c>
      <c r="AM2979" s="3">
        <v>1538.473</v>
      </c>
      <c r="AN2979" s="3">
        <v>1561.6859999999999</v>
      </c>
      <c r="AO2979" s="3">
        <v>1607.17</v>
      </c>
      <c r="AP2979" s="3">
        <v>1659.1679999999999</v>
      </c>
      <c r="AQ2979" s="3">
        <v>1681.2809999999999</v>
      </c>
      <c r="AR2979" s="3">
        <v>1700.3679999999999</v>
      </c>
      <c r="AS2979" s="3">
        <v>1717.0550000000001</v>
      </c>
      <c r="AT2979" s="3">
        <v>1786.191</v>
      </c>
      <c r="AU2979" s="3">
        <v>1858.7070000000001</v>
      </c>
      <c r="AV2979" s="3">
        <v>1918.4949999999999</v>
      </c>
      <c r="AW2979" s="3">
        <v>1981.8510000000001</v>
      </c>
      <c r="AX2979" s="3">
        <v>2049.424</v>
      </c>
      <c r="AY2979" s="3">
        <v>2119.8809999999999</v>
      </c>
      <c r="AZ2979" s="3">
        <v>2175.212</v>
      </c>
      <c r="BA2979">
        <v>2227.8139999999999</v>
      </c>
      <c r="BB2979">
        <v>2014</v>
      </c>
    </row>
    <row r="2980" spans="1:54" hidden="1" x14ac:dyDescent="0.2">
      <c r="A2980">
        <v>656</v>
      </c>
      <c r="B2980" t="s">
        <v>495</v>
      </c>
      <c r="C2980" t="s">
        <v>329</v>
      </c>
      <c r="D2980" t="s">
        <v>106</v>
      </c>
      <c r="E2980" t="s">
        <v>325</v>
      </c>
      <c r="F2980" t="s">
        <v>328</v>
      </c>
      <c r="G2980" t="s">
        <v>225</v>
      </c>
      <c r="H2980" t="s">
        <v>322</v>
      </c>
      <c r="I2980" t="s">
        <v>321</v>
      </c>
      <c r="J2980" s="3" t="s">
        <v>215</v>
      </c>
      <c r="K2980" s="3" t="s">
        <v>215</v>
      </c>
      <c r="L2980" s="3" t="s">
        <v>215</v>
      </c>
      <c r="M2980" s="3" t="s">
        <v>215</v>
      </c>
      <c r="N2980" s="3" t="s">
        <v>215</v>
      </c>
      <c r="O2980" s="3" t="s">
        <v>215</v>
      </c>
      <c r="P2980" s="3" t="s">
        <v>215</v>
      </c>
      <c r="Q2980" s="3" t="s">
        <v>215</v>
      </c>
      <c r="R2980" s="3" t="s">
        <v>215</v>
      </c>
      <c r="S2980" s="3" t="s">
        <v>215</v>
      </c>
      <c r="T2980" s="3">
        <v>406879.15600000002</v>
      </c>
      <c r="U2980" s="3">
        <v>497880.679</v>
      </c>
      <c r="V2980" s="3">
        <v>612121.60100000002</v>
      </c>
      <c r="W2980" s="3">
        <v>610875.93200000003</v>
      </c>
      <c r="X2980" s="3">
        <v>611795.99</v>
      </c>
      <c r="Y2980" s="3">
        <v>650116.87199999997</v>
      </c>
      <c r="Z2980" s="3">
        <v>659345.34199999995</v>
      </c>
      <c r="AA2980" s="3">
        <v>688075.049</v>
      </c>
      <c r="AB2980" s="3">
        <v>731598.99800000002</v>
      </c>
      <c r="AC2980" s="3">
        <v>773935.95299999998</v>
      </c>
      <c r="AD2980" s="3">
        <v>806677.41700000002</v>
      </c>
      <c r="AE2980" s="3">
        <v>834603.29399999999</v>
      </c>
      <c r="AF2980" s="3">
        <v>878585.22600000002</v>
      </c>
      <c r="AG2980" s="3">
        <v>1026268.374</v>
      </c>
      <c r="AH2980" s="3">
        <v>1199020.3700000001</v>
      </c>
      <c r="AI2980" s="3">
        <v>1714913.726</v>
      </c>
      <c r="AJ2980" s="3">
        <v>2217377.4920000001</v>
      </c>
      <c r="AK2980" s="3">
        <v>2624573.1669999999</v>
      </c>
      <c r="AL2980" s="3">
        <v>3106834.7459999998</v>
      </c>
      <c r="AM2980" s="3">
        <v>3044203.2510000002</v>
      </c>
      <c r="AN2980" s="3">
        <v>3612502.8309999998</v>
      </c>
      <c r="AO2980" s="3">
        <v>4047473.7779999999</v>
      </c>
      <c r="AP2980" s="3">
        <v>4506489.6349999998</v>
      </c>
      <c r="AQ2980" s="3">
        <v>4926698.0719999997</v>
      </c>
      <c r="AR2980" s="3">
        <v>5119860.5109999999</v>
      </c>
      <c r="AS2980" s="3">
        <v>5316003.9210000001</v>
      </c>
      <c r="AT2980" s="3">
        <v>6001655.7790000001</v>
      </c>
      <c r="AU2980" s="3">
        <v>6811354.9230000004</v>
      </c>
      <c r="AV2980" s="3">
        <v>7574596.4579999996</v>
      </c>
      <c r="AW2980" s="3">
        <v>8434321.9859999996</v>
      </c>
      <c r="AX2980" s="3">
        <v>9381211.3000000007</v>
      </c>
      <c r="AY2980" s="3">
        <v>10426855.676000001</v>
      </c>
      <c r="AZ2980" s="3">
        <v>11522792.23</v>
      </c>
      <c r="BA2980">
        <v>12718629.721000001</v>
      </c>
      <c r="BB2980">
        <v>2014</v>
      </c>
    </row>
    <row r="2981" spans="1:54" hidden="1" x14ac:dyDescent="0.2">
      <c r="A2981">
        <v>656</v>
      </c>
      <c r="B2981" t="s">
        <v>495</v>
      </c>
      <c r="C2981" t="s">
        <v>327</v>
      </c>
      <c r="D2981" t="s">
        <v>106</v>
      </c>
      <c r="E2981" t="s">
        <v>325</v>
      </c>
      <c r="F2981" t="s">
        <v>326</v>
      </c>
      <c r="G2981" t="s">
        <v>223</v>
      </c>
      <c r="H2981" t="s">
        <v>322</v>
      </c>
      <c r="I2981" t="s">
        <v>321</v>
      </c>
      <c r="J2981" s="3" t="s">
        <v>215</v>
      </c>
      <c r="K2981" s="3" t="s">
        <v>215</v>
      </c>
      <c r="L2981" s="3" t="s">
        <v>215</v>
      </c>
      <c r="M2981" s="3" t="s">
        <v>215</v>
      </c>
      <c r="N2981" s="3" t="s">
        <v>215</v>
      </c>
      <c r="O2981" s="3" t="s">
        <v>215</v>
      </c>
      <c r="P2981" s="3" t="s">
        <v>215</v>
      </c>
      <c r="Q2981" s="3" t="s">
        <v>215</v>
      </c>
      <c r="R2981" s="3" t="s">
        <v>215</v>
      </c>
      <c r="S2981" s="3" t="s">
        <v>215</v>
      </c>
      <c r="T2981" s="3">
        <v>616.32799999999997</v>
      </c>
      <c r="U2981" s="3">
        <v>660.44399999999996</v>
      </c>
      <c r="V2981" s="3">
        <v>678.62599999999998</v>
      </c>
      <c r="W2981" s="3">
        <v>639.33199999999999</v>
      </c>
      <c r="X2981" s="3">
        <v>626.43200000000002</v>
      </c>
      <c r="Y2981" s="3">
        <v>655.74900000000002</v>
      </c>
      <c r="Z2981" s="3">
        <v>656.70799999999997</v>
      </c>
      <c r="AA2981" s="3">
        <v>628.19200000000001</v>
      </c>
      <c r="AB2981" s="3">
        <v>591.51099999999997</v>
      </c>
      <c r="AC2981" s="3">
        <v>557.83100000000002</v>
      </c>
      <c r="AD2981" s="3">
        <v>461.78399999999999</v>
      </c>
      <c r="AE2981" s="3">
        <v>427.87900000000002</v>
      </c>
      <c r="AF2981" s="3">
        <v>444.66300000000001</v>
      </c>
      <c r="AG2981" s="3">
        <v>517.03</v>
      </c>
      <c r="AH2981" s="3">
        <v>538.88</v>
      </c>
      <c r="AI2981" s="3">
        <v>470.57</v>
      </c>
      <c r="AJ2981" s="3">
        <v>426.41899999999998</v>
      </c>
      <c r="AK2981" s="3">
        <v>628.71100000000001</v>
      </c>
      <c r="AL2981" s="3">
        <v>675.38699999999994</v>
      </c>
      <c r="AM2981" s="3">
        <v>637.47799999999995</v>
      </c>
      <c r="AN2981" s="3">
        <v>631.29100000000005</v>
      </c>
      <c r="AO2981" s="3">
        <v>540.56200000000001</v>
      </c>
      <c r="AP2981" s="3">
        <v>637.79100000000005</v>
      </c>
      <c r="AQ2981" s="3">
        <v>712.98199999999997</v>
      </c>
      <c r="AR2981" s="3">
        <v>729.798</v>
      </c>
      <c r="AS2981" s="3">
        <v>709.85799999999995</v>
      </c>
      <c r="AT2981" s="3">
        <v>669.86800000000005</v>
      </c>
      <c r="AU2981" s="3">
        <v>749.46299999999997</v>
      </c>
      <c r="AV2981" s="3">
        <v>816.45</v>
      </c>
      <c r="AW2981" s="3">
        <v>858.48</v>
      </c>
      <c r="AX2981" s="3">
        <v>902.86900000000003</v>
      </c>
      <c r="AY2981" s="3">
        <v>949.22900000000004</v>
      </c>
      <c r="AZ2981" s="3">
        <v>992.74400000000003</v>
      </c>
      <c r="BA2981">
        <v>1037.4349999999999</v>
      </c>
      <c r="BB2981">
        <v>2014</v>
      </c>
    </row>
    <row r="2982" spans="1:54" hidden="1" x14ac:dyDescent="0.2">
      <c r="A2982">
        <v>656</v>
      </c>
      <c r="B2982" t="s">
        <v>495</v>
      </c>
      <c r="C2982" t="s">
        <v>212</v>
      </c>
      <c r="D2982" t="s">
        <v>106</v>
      </c>
      <c r="E2982" t="s">
        <v>325</v>
      </c>
      <c r="F2982" t="s">
        <v>324</v>
      </c>
      <c r="G2982" t="s">
        <v>323</v>
      </c>
      <c r="H2982" t="s">
        <v>322</v>
      </c>
      <c r="I2982" t="s">
        <v>321</v>
      </c>
      <c r="J2982" s="3" t="s">
        <v>215</v>
      </c>
      <c r="K2982" s="3" t="s">
        <v>215</v>
      </c>
      <c r="L2982" s="3" t="s">
        <v>215</v>
      </c>
      <c r="M2982" s="3" t="s">
        <v>215</v>
      </c>
      <c r="N2982" s="3" t="s">
        <v>215</v>
      </c>
      <c r="O2982" s="3" t="s">
        <v>215</v>
      </c>
      <c r="P2982" s="3" t="s">
        <v>215</v>
      </c>
      <c r="Q2982" s="3" t="s">
        <v>215</v>
      </c>
      <c r="R2982" s="3" t="s">
        <v>215</v>
      </c>
      <c r="S2982" s="3" t="s">
        <v>215</v>
      </c>
      <c r="T2982" s="3">
        <v>915.84900000000005</v>
      </c>
      <c r="U2982" s="3">
        <v>919.31399999999996</v>
      </c>
      <c r="V2982" s="3">
        <v>915.89</v>
      </c>
      <c r="W2982" s="3">
        <v>929.54700000000003</v>
      </c>
      <c r="X2982" s="3">
        <v>937.65099999999995</v>
      </c>
      <c r="Y2982" s="3">
        <v>960.69200000000001</v>
      </c>
      <c r="Z2982" s="3">
        <v>989.35299999999995</v>
      </c>
      <c r="AA2982" s="3">
        <v>1032.6990000000001</v>
      </c>
      <c r="AB2982" s="3">
        <v>1061.3820000000001</v>
      </c>
      <c r="AC2982" s="3">
        <v>1100.0150000000001</v>
      </c>
      <c r="AD2982" s="3">
        <v>1134.057</v>
      </c>
      <c r="AE2982" s="3">
        <v>1182.165</v>
      </c>
      <c r="AF2982" s="3">
        <v>1241.318</v>
      </c>
      <c r="AG2982" s="3">
        <v>1259.758</v>
      </c>
      <c r="AH2982" s="3">
        <v>1299.97</v>
      </c>
      <c r="AI2982" s="3">
        <v>1353.6220000000001</v>
      </c>
      <c r="AJ2982" s="3">
        <v>1397.56</v>
      </c>
      <c r="AK2982" s="3">
        <v>1490.451</v>
      </c>
      <c r="AL2982" s="3">
        <v>1541.556</v>
      </c>
      <c r="AM2982" s="3">
        <v>1489.163</v>
      </c>
      <c r="AN2982" s="3">
        <v>1530.1</v>
      </c>
      <c r="AO2982" s="3">
        <v>1607.17</v>
      </c>
      <c r="AP2982" s="3">
        <v>1689.732</v>
      </c>
      <c r="AQ2982" s="3">
        <v>1739.904</v>
      </c>
      <c r="AR2982" s="3">
        <v>1791.2380000000001</v>
      </c>
      <c r="AS2982" s="3">
        <v>1828.43</v>
      </c>
      <c r="AT2982" s="3">
        <v>1926.318</v>
      </c>
      <c r="AU2982" s="3">
        <v>2040.5920000000001</v>
      </c>
      <c r="AV2982" s="3">
        <v>2154.085</v>
      </c>
      <c r="AW2982" s="3">
        <v>2273.4810000000002</v>
      </c>
      <c r="AX2982" s="3">
        <v>2397.1909999999998</v>
      </c>
      <c r="AY2982" s="3">
        <v>2526.8589999999999</v>
      </c>
      <c r="AZ2982" s="3">
        <v>2637.3339999999998</v>
      </c>
      <c r="BA2982">
        <v>2748.1060000000002</v>
      </c>
      <c r="BB2982">
        <v>2014</v>
      </c>
    </row>
    <row r="2983" spans="1:54" hidden="1" x14ac:dyDescent="0.2">
      <c r="A2983">
        <v>656</v>
      </c>
      <c r="B2983" t="s">
        <v>495</v>
      </c>
      <c r="C2983" t="s">
        <v>320</v>
      </c>
      <c r="D2983" t="s">
        <v>106</v>
      </c>
      <c r="E2983" t="s">
        <v>319</v>
      </c>
      <c r="F2983" t="s">
        <v>318</v>
      </c>
      <c r="G2983" t="s">
        <v>243</v>
      </c>
    </row>
    <row r="2984" spans="1:54" hidden="1" x14ac:dyDescent="0.2">
      <c r="A2984">
        <v>656</v>
      </c>
      <c r="B2984" t="s">
        <v>495</v>
      </c>
      <c r="C2984" t="s">
        <v>317</v>
      </c>
      <c r="D2984" t="s">
        <v>106</v>
      </c>
      <c r="E2984" t="s">
        <v>316</v>
      </c>
      <c r="F2984" t="s">
        <v>315</v>
      </c>
      <c r="G2984" t="s">
        <v>288</v>
      </c>
      <c r="I2984" t="s">
        <v>310</v>
      </c>
      <c r="J2984" s="3">
        <v>0.02</v>
      </c>
      <c r="K2984" s="3">
        <v>0.02</v>
      </c>
      <c r="L2984" s="3">
        <v>2.1000000000000001E-2</v>
      </c>
      <c r="M2984" s="3">
        <v>0.02</v>
      </c>
      <c r="N2984" s="3">
        <v>0.02</v>
      </c>
      <c r="O2984" s="3">
        <v>0.02</v>
      </c>
      <c r="P2984" s="3">
        <v>0.02</v>
      </c>
      <c r="Q2984" s="3">
        <v>0.02</v>
      </c>
      <c r="R2984" s="3">
        <v>0.02</v>
      </c>
      <c r="S2984" s="3">
        <v>0.02</v>
      </c>
      <c r="T2984" s="3">
        <v>0.02</v>
      </c>
      <c r="U2984" s="3">
        <v>0.02</v>
      </c>
      <c r="V2984" s="3">
        <v>1.9E-2</v>
      </c>
      <c r="W2984" s="3">
        <v>1.9E-2</v>
      </c>
      <c r="X2984" s="3">
        <v>0.02</v>
      </c>
      <c r="Y2984" s="3">
        <v>0.02</v>
      </c>
      <c r="Z2984" s="3">
        <v>0.02</v>
      </c>
      <c r="AA2984" s="3">
        <v>0.02</v>
      </c>
      <c r="AB2984" s="3">
        <v>0.02</v>
      </c>
      <c r="AC2984" s="3">
        <v>0.02</v>
      </c>
      <c r="AD2984" s="3">
        <v>0.02</v>
      </c>
      <c r="AE2984" s="3">
        <v>0.02</v>
      </c>
      <c r="AF2984" s="3">
        <v>2.1000000000000001E-2</v>
      </c>
      <c r="AG2984" s="3">
        <v>0.02</v>
      </c>
      <c r="AH2984" s="3">
        <v>1.9E-2</v>
      </c>
      <c r="AI2984" s="3">
        <v>1.9E-2</v>
      </c>
      <c r="AJ2984" s="3">
        <v>1.9E-2</v>
      </c>
      <c r="AK2984" s="3">
        <v>1.9E-2</v>
      </c>
      <c r="AL2984" s="3">
        <v>1.9E-2</v>
      </c>
      <c r="AM2984" s="3">
        <v>1.9E-2</v>
      </c>
      <c r="AN2984" s="3">
        <v>1.9E-2</v>
      </c>
      <c r="AO2984" s="3">
        <v>1.9E-2</v>
      </c>
      <c r="AP2984" s="3">
        <v>1.9E-2</v>
      </c>
      <c r="AQ2984" s="3">
        <v>0.02</v>
      </c>
      <c r="AR2984" s="3">
        <v>0.02</v>
      </c>
      <c r="AS2984" s="3">
        <v>0.02</v>
      </c>
      <c r="AT2984" s="3">
        <v>0.02</v>
      </c>
      <c r="AU2984" s="3">
        <v>2.1000000000000001E-2</v>
      </c>
      <c r="AV2984" s="3">
        <v>2.1000000000000001E-2</v>
      </c>
      <c r="AW2984" s="3">
        <v>2.1999999999999999E-2</v>
      </c>
      <c r="AX2984" s="3">
        <v>2.1999999999999999E-2</v>
      </c>
      <c r="AY2984" s="3">
        <v>2.3E-2</v>
      </c>
      <c r="AZ2984" s="3">
        <v>2.3E-2</v>
      </c>
      <c r="BA2984">
        <v>2.3E-2</v>
      </c>
      <c r="BB2984">
        <v>2016</v>
      </c>
    </row>
    <row r="2985" spans="1:54" hidden="1" x14ac:dyDescent="0.2">
      <c r="A2985">
        <v>656</v>
      </c>
      <c r="B2985" t="s">
        <v>495</v>
      </c>
      <c r="C2985" t="s">
        <v>314</v>
      </c>
      <c r="D2985" t="s">
        <v>106</v>
      </c>
      <c r="E2985" t="s">
        <v>313</v>
      </c>
      <c r="F2985" t="s">
        <v>312</v>
      </c>
      <c r="G2985" t="s">
        <v>311</v>
      </c>
      <c r="I2985" t="s">
        <v>310</v>
      </c>
      <c r="J2985" s="3">
        <v>65.343999999999994</v>
      </c>
      <c r="K2985" s="3">
        <v>64.926000000000002</v>
      </c>
      <c r="L2985" s="3">
        <v>79.269000000000005</v>
      </c>
      <c r="M2985" s="3">
        <v>98.617000000000004</v>
      </c>
      <c r="N2985" s="3">
        <v>119.28100000000001</v>
      </c>
      <c r="O2985" s="3">
        <v>137.54300000000001</v>
      </c>
      <c r="P2985" s="3">
        <v>228.745</v>
      </c>
      <c r="Q2985" s="3">
        <v>283.85599999999999</v>
      </c>
      <c r="R2985" s="3">
        <v>333.64100000000002</v>
      </c>
      <c r="S2985" s="3">
        <v>392.82</v>
      </c>
      <c r="T2985" s="3">
        <v>444.26400000000001</v>
      </c>
      <c r="U2985" s="3">
        <v>541.57899999999995</v>
      </c>
      <c r="V2985" s="3">
        <v>668.33500000000004</v>
      </c>
      <c r="W2985" s="3">
        <v>657.17600000000004</v>
      </c>
      <c r="X2985" s="3">
        <v>652.47699999999998</v>
      </c>
      <c r="Y2985" s="3">
        <v>676.71699999999998</v>
      </c>
      <c r="Z2985" s="3">
        <v>666.44100000000003</v>
      </c>
      <c r="AA2985" s="3">
        <v>666.28800000000001</v>
      </c>
      <c r="AB2985" s="3">
        <v>689.28899999999999</v>
      </c>
      <c r="AC2985" s="3">
        <v>703.56899999999996</v>
      </c>
      <c r="AD2985" s="3">
        <v>711.32</v>
      </c>
      <c r="AE2985" s="3">
        <v>705.995</v>
      </c>
      <c r="AF2985" s="3">
        <v>707.78399999999999</v>
      </c>
      <c r="AG2985" s="3">
        <v>814.65499999999997</v>
      </c>
      <c r="AH2985" s="3">
        <v>922.34500000000003</v>
      </c>
      <c r="AI2985" s="3">
        <v>1266.9069999999999</v>
      </c>
      <c r="AJ2985" s="3">
        <v>1586.607</v>
      </c>
      <c r="AK2985" s="3">
        <v>1760.9259999999999</v>
      </c>
      <c r="AL2985" s="3">
        <v>2015.3889999999999</v>
      </c>
      <c r="AM2985" s="3">
        <v>2044.2380000000001</v>
      </c>
      <c r="AN2985" s="3">
        <v>2360.9580000000001</v>
      </c>
      <c r="AO2985" s="3">
        <v>2518.386</v>
      </c>
      <c r="AP2985" s="3">
        <v>2666.9850000000001</v>
      </c>
      <c r="AQ2985" s="3">
        <v>2831.5929999999998</v>
      </c>
      <c r="AR2985" s="3">
        <v>2858.28</v>
      </c>
      <c r="AS2985" s="3">
        <v>2907.4140000000002</v>
      </c>
      <c r="AT2985" s="3">
        <v>3115.6109999999999</v>
      </c>
      <c r="AU2985" s="3">
        <v>3337.931</v>
      </c>
      <c r="AV2985" s="3">
        <v>3516.3879999999999</v>
      </c>
      <c r="AW2985" s="3">
        <v>3709.8719999999998</v>
      </c>
      <c r="AX2985" s="3">
        <v>3913.4189999999999</v>
      </c>
      <c r="AY2985" s="3">
        <v>4126.41</v>
      </c>
      <c r="AZ2985" s="3">
        <v>4369.107</v>
      </c>
      <c r="BA2985">
        <v>4628.143</v>
      </c>
      <c r="BB2985">
        <v>2016</v>
      </c>
    </row>
    <row r="2986" spans="1:54" hidden="1" x14ac:dyDescent="0.2">
      <c r="A2986">
        <v>656</v>
      </c>
      <c r="B2986" t="s">
        <v>495</v>
      </c>
      <c r="C2986" t="s">
        <v>309</v>
      </c>
      <c r="D2986" t="s">
        <v>106</v>
      </c>
      <c r="E2986" t="s">
        <v>308</v>
      </c>
      <c r="F2986" t="s">
        <v>307</v>
      </c>
      <c r="G2986" t="s">
        <v>217</v>
      </c>
      <c r="I2986" t="s">
        <v>1161</v>
      </c>
      <c r="J2986" s="3">
        <v>10.382</v>
      </c>
      <c r="K2986" s="3">
        <v>10.382</v>
      </c>
      <c r="L2986" s="3">
        <v>10.382</v>
      </c>
      <c r="M2986" s="3">
        <v>10.382</v>
      </c>
      <c r="N2986" s="3">
        <v>9.6639999999999997</v>
      </c>
      <c r="O2986" s="3">
        <v>9.6639999999999997</v>
      </c>
      <c r="P2986" s="3">
        <v>11.547000000000001</v>
      </c>
      <c r="Q2986" s="3">
        <v>12.574</v>
      </c>
      <c r="R2986" s="3">
        <v>13.215</v>
      </c>
      <c r="S2986" s="3">
        <v>13.289</v>
      </c>
      <c r="T2986" s="3">
        <v>18.881</v>
      </c>
      <c r="U2986" s="3">
        <v>16.088000000000001</v>
      </c>
      <c r="V2986" s="3">
        <v>15.252000000000001</v>
      </c>
      <c r="W2986" s="3">
        <v>15.593999999999999</v>
      </c>
      <c r="X2986" s="3">
        <v>15.087999999999999</v>
      </c>
      <c r="Y2986" s="3">
        <v>15.375999999999999</v>
      </c>
      <c r="Z2986" s="3">
        <v>15.125999999999999</v>
      </c>
      <c r="AA2986" s="3">
        <v>15.252000000000001</v>
      </c>
      <c r="AB2986" s="3">
        <v>13.778</v>
      </c>
      <c r="AC2986" s="3">
        <v>14.318</v>
      </c>
      <c r="AD2986" s="3">
        <v>15.183</v>
      </c>
      <c r="AE2986" s="3">
        <v>12.249000000000001</v>
      </c>
      <c r="AF2986" s="3">
        <v>10.663</v>
      </c>
      <c r="AG2986" s="3">
        <v>15.654999999999999</v>
      </c>
      <c r="AH2986" s="3">
        <v>15.035</v>
      </c>
      <c r="AI2986" s="3">
        <v>12.731999999999999</v>
      </c>
      <c r="AJ2986" s="3">
        <v>11.968999999999999</v>
      </c>
      <c r="AK2986" s="3">
        <v>8.5269999999999992</v>
      </c>
      <c r="AL2986" s="3">
        <v>11.967000000000001</v>
      </c>
      <c r="AM2986" s="3">
        <v>6.2850000000000001</v>
      </c>
      <c r="AN2986" s="3">
        <v>5.4619999999999997</v>
      </c>
      <c r="AO2986" s="3">
        <v>9.0890000000000004</v>
      </c>
      <c r="AP2986" s="3">
        <v>14.721</v>
      </c>
      <c r="AQ2986" s="3">
        <v>11.584</v>
      </c>
      <c r="AR2986" s="3">
        <v>6.3860000000000001</v>
      </c>
      <c r="AS2986" s="3">
        <v>7.2610000000000001</v>
      </c>
      <c r="AT2986" s="3">
        <v>25.238</v>
      </c>
      <c r="AU2986" s="3">
        <v>22.323</v>
      </c>
      <c r="AV2986" s="3">
        <v>17.923999999999999</v>
      </c>
      <c r="AW2986" s="3">
        <v>13.817</v>
      </c>
      <c r="AX2986" s="3">
        <v>20.280999999999999</v>
      </c>
      <c r="AY2986" s="3">
        <v>18.181000000000001</v>
      </c>
      <c r="AZ2986" s="3">
        <v>16.29</v>
      </c>
      <c r="BA2986">
        <v>14.709</v>
      </c>
      <c r="BB2986">
        <v>2016</v>
      </c>
    </row>
    <row r="2987" spans="1:54" hidden="1" x14ac:dyDescent="0.2">
      <c r="A2987">
        <v>656</v>
      </c>
      <c r="B2987" t="s">
        <v>495</v>
      </c>
      <c r="C2987" t="s">
        <v>306</v>
      </c>
      <c r="D2987" t="s">
        <v>106</v>
      </c>
      <c r="E2987" t="s">
        <v>305</v>
      </c>
      <c r="F2987" t="s">
        <v>304</v>
      </c>
      <c r="G2987" t="s">
        <v>217</v>
      </c>
      <c r="I2987" t="s">
        <v>1161</v>
      </c>
      <c r="J2987" s="3">
        <v>6.5030000000000001</v>
      </c>
      <c r="K2987" s="3">
        <v>4.6230000000000002</v>
      </c>
      <c r="L2987" s="3">
        <v>3.3879999999999999</v>
      </c>
      <c r="M2987" s="3">
        <v>5.9480000000000004</v>
      </c>
      <c r="N2987" s="3">
        <v>6.5860000000000003</v>
      </c>
      <c r="O2987" s="3">
        <v>3.992</v>
      </c>
      <c r="P2987" s="3">
        <v>6.3289999999999997</v>
      </c>
      <c r="Q2987" s="3">
        <v>6.84</v>
      </c>
      <c r="R2987" s="3">
        <v>3.7549999999999999</v>
      </c>
      <c r="S2987" s="3">
        <v>6.585</v>
      </c>
      <c r="T2987" s="3">
        <v>11.721</v>
      </c>
      <c r="U2987" s="3">
        <v>10.847</v>
      </c>
      <c r="V2987" s="3">
        <v>10.055999999999999</v>
      </c>
      <c r="W2987" s="3">
        <v>11.244</v>
      </c>
      <c r="X2987" s="3">
        <v>9.984</v>
      </c>
      <c r="Y2987" s="3">
        <v>10.079000000000001</v>
      </c>
      <c r="Z2987" s="3">
        <v>8.91</v>
      </c>
      <c r="AA2987" s="3">
        <v>10.643000000000001</v>
      </c>
      <c r="AB2987" s="3">
        <v>7.383</v>
      </c>
      <c r="AC2987" s="3">
        <v>8.9920000000000009</v>
      </c>
      <c r="AD2987" s="3">
        <v>12.138</v>
      </c>
      <c r="AE2987" s="3">
        <v>12.574999999999999</v>
      </c>
      <c r="AF2987" s="3">
        <v>10.656000000000001</v>
      </c>
      <c r="AG2987" s="3">
        <v>15.605</v>
      </c>
      <c r="AH2987" s="3">
        <v>13.218</v>
      </c>
      <c r="AI2987" s="3">
        <v>11.896000000000001</v>
      </c>
      <c r="AJ2987" s="3">
        <v>8.8330000000000002</v>
      </c>
      <c r="AK2987" s="3">
        <v>1.2190000000000001</v>
      </c>
      <c r="AL2987" s="3">
        <v>5.3730000000000002</v>
      </c>
      <c r="AM2987" s="3">
        <v>0.625</v>
      </c>
      <c r="AN2987" s="3">
        <v>-0.94799999999999995</v>
      </c>
      <c r="AO2987" s="3">
        <v>-9.2899999999999991</v>
      </c>
      <c r="AP2987" s="3">
        <v>-5.2309999999999999</v>
      </c>
      <c r="AQ2987" s="3">
        <v>-0.95399999999999996</v>
      </c>
      <c r="AR2987" s="3">
        <v>-6.9749999999999996</v>
      </c>
      <c r="AS2987" s="3">
        <v>-8.1050000000000004</v>
      </c>
      <c r="AT2987" s="3">
        <v>-6.6909999999999998</v>
      </c>
      <c r="AU2987" s="3">
        <v>-0.71</v>
      </c>
      <c r="AV2987" s="3">
        <v>-1.216</v>
      </c>
      <c r="AW2987" s="3">
        <v>3.8380000000000001</v>
      </c>
      <c r="AX2987" s="3">
        <v>3.8929999999999998</v>
      </c>
      <c r="AY2987" s="3">
        <v>4.0730000000000004</v>
      </c>
      <c r="AZ2987" s="3">
        <v>4.0380000000000003</v>
      </c>
      <c r="BA2987">
        <v>4.1040000000000001</v>
      </c>
      <c r="BB2987">
        <v>2016</v>
      </c>
    </row>
    <row r="2988" spans="1:54" hidden="1" x14ac:dyDescent="0.2">
      <c r="A2988">
        <v>656</v>
      </c>
      <c r="B2988" t="s">
        <v>495</v>
      </c>
      <c r="C2988" t="s">
        <v>303</v>
      </c>
      <c r="D2988" t="s">
        <v>106</v>
      </c>
      <c r="E2988" t="s">
        <v>300</v>
      </c>
      <c r="F2988" t="s">
        <v>302</v>
      </c>
      <c r="G2988" t="s">
        <v>295</v>
      </c>
      <c r="I2988" t="s">
        <v>1162</v>
      </c>
      <c r="J2988" s="3">
        <v>5.0010000000000003</v>
      </c>
      <c r="K2988" s="3">
        <v>6.7510000000000003</v>
      </c>
      <c r="L2988" s="3">
        <v>8.77</v>
      </c>
      <c r="M2988" s="3">
        <v>11.423999999999999</v>
      </c>
      <c r="N2988" s="3">
        <v>14.396000000000001</v>
      </c>
      <c r="O2988" s="3">
        <v>17.135999999999999</v>
      </c>
      <c r="P2988" s="3">
        <v>28.224</v>
      </c>
      <c r="Q2988" s="3">
        <v>38.636000000000003</v>
      </c>
      <c r="R2988" s="3">
        <v>49.18</v>
      </c>
      <c r="S2988" s="3">
        <v>63.076000000000001</v>
      </c>
      <c r="T2988" s="3">
        <v>79.283000000000001</v>
      </c>
      <c r="U2988" s="3">
        <v>94.888000000000005</v>
      </c>
      <c r="V2988" s="3">
        <v>110.6</v>
      </c>
      <c r="W2988" s="3">
        <v>118.492</v>
      </c>
      <c r="X2988" s="3">
        <v>123.492</v>
      </c>
      <c r="Y2988" s="3">
        <v>130.35</v>
      </c>
      <c r="Z2988" s="3">
        <v>134.24199999999999</v>
      </c>
      <c r="AA2988" s="3">
        <v>136.84200000000001</v>
      </c>
      <c r="AB2988" s="3">
        <v>143.82499999999999</v>
      </c>
      <c r="AC2988" s="3">
        <v>150.375</v>
      </c>
      <c r="AD2988" s="3">
        <v>160.55000000000001</v>
      </c>
      <c r="AE2988" s="3">
        <v>169.18299999999999</v>
      </c>
      <c r="AF2988" s="3">
        <v>174.19200000000001</v>
      </c>
      <c r="AG2988" s="3">
        <v>193.416</v>
      </c>
      <c r="AH2988" s="3">
        <v>227.19200000000001</v>
      </c>
      <c r="AI2988" s="3">
        <v>298.435</v>
      </c>
      <c r="AJ2988" s="3">
        <v>401.99900000000002</v>
      </c>
      <c r="AK2988" s="3">
        <v>493.89800000000002</v>
      </c>
      <c r="AL2988" s="3">
        <v>584.61099999999999</v>
      </c>
      <c r="AM2988" s="3">
        <v>611.97900000000004</v>
      </c>
      <c r="AN2988" s="3">
        <v>706.62699999999995</v>
      </c>
      <c r="AO2988" s="3">
        <v>857.5</v>
      </c>
      <c r="AP2988" s="3">
        <v>988.07100000000003</v>
      </c>
      <c r="AQ2988" s="3">
        <v>1105.528</v>
      </c>
      <c r="AR2988" s="3">
        <v>1212.8989999999999</v>
      </c>
      <c r="AS2988" s="3">
        <v>1311.758</v>
      </c>
      <c r="AT2988" s="3">
        <v>1418.981</v>
      </c>
      <c r="AU2988" s="3">
        <v>1545.4760000000001</v>
      </c>
      <c r="AV2988" s="3">
        <v>1672.2049999999999</v>
      </c>
      <c r="AW2988" s="3">
        <v>1805.981</v>
      </c>
      <c r="AX2988" s="3">
        <v>1949.556</v>
      </c>
      <c r="AY2988" s="3">
        <v>2102.5970000000002</v>
      </c>
      <c r="AZ2988" s="3">
        <v>2266.5990000000002</v>
      </c>
      <c r="BA2988">
        <v>2443.3939999999998</v>
      </c>
      <c r="BB2988">
        <v>2017</v>
      </c>
    </row>
    <row r="2989" spans="1:54" hidden="1" x14ac:dyDescent="0.2">
      <c r="A2989">
        <v>656</v>
      </c>
      <c r="B2989" t="s">
        <v>495</v>
      </c>
      <c r="C2989" t="s">
        <v>301</v>
      </c>
      <c r="D2989" t="s">
        <v>106</v>
      </c>
      <c r="E2989" t="s">
        <v>300</v>
      </c>
      <c r="F2989" t="s">
        <v>299</v>
      </c>
      <c r="G2989" t="s">
        <v>275</v>
      </c>
      <c r="I2989" t="s">
        <v>298</v>
      </c>
      <c r="J2989" s="3">
        <v>39.984999999999999</v>
      </c>
      <c r="K2989" s="3">
        <v>35</v>
      </c>
      <c r="L2989" s="3">
        <v>29.914999999999999</v>
      </c>
      <c r="M2989" s="3">
        <v>30.263000000000002</v>
      </c>
      <c r="N2989" s="3">
        <v>26.01</v>
      </c>
      <c r="O2989" s="3">
        <v>19.038</v>
      </c>
      <c r="P2989" s="3">
        <v>64.7</v>
      </c>
      <c r="Q2989" s="3">
        <v>36.89</v>
      </c>
      <c r="R2989" s="3">
        <v>27.291</v>
      </c>
      <c r="S2989" s="3">
        <v>28.256</v>
      </c>
      <c r="T2989" s="3">
        <v>25.693999999999999</v>
      </c>
      <c r="U2989" s="3">
        <v>19.681999999999999</v>
      </c>
      <c r="V2989" s="3">
        <v>16.559000000000001</v>
      </c>
      <c r="W2989" s="3">
        <v>7.1349999999999998</v>
      </c>
      <c r="X2989" s="3">
        <v>4.22</v>
      </c>
      <c r="Y2989" s="3">
        <v>5.5540000000000003</v>
      </c>
      <c r="Z2989" s="3">
        <v>2.9860000000000002</v>
      </c>
      <c r="AA2989" s="3">
        <v>1.9370000000000001</v>
      </c>
      <c r="AB2989" s="3">
        <v>5.1029999999999998</v>
      </c>
      <c r="AC2989" s="3">
        <v>4.5540000000000003</v>
      </c>
      <c r="AD2989" s="3">
        <v>6.766</v>
      </c>
      <c r="AE2989" s="3">
        <v>5.3769999999999998</v>
      </c>
      <c r="AF2989" s="3">
        <v>2.96</v>
      </c>
      <c r="AG2989" s="3">
        <v>11.036</v>
      </c>
      <c r="AH2989" s="3">
        <v>17.463000000000001</v>
      </c>
      <c r="AI2989" s="3">
        <v>31.358000000000001</v>
      </c>
      <c r="AJ2989" s="3">
        <v>34.701999999999998</v>
      </c>
      <c r="AK2989" s="3">
        <v>22.861000000000001</v>
      </c>
      <c r="AL2989" s="3">
        <v>18.367000000000001</v>
      </c>
      <c r="AM2989" s="3">
        <v>4.6820000000000004</v>
      </c>
      <c r="AN2989" s="3">
        <v>15.465999999999999</v>
      </c>
      <c r="AO2989" s="3">
        <v>21.350999999999999</v>
      </c>
      <c r="AP2989" s="3">
        <v>15.227</v>
      </c>
      <c r="AQ2989" s="3">
        <v>11.887</v>
      </c>
      <c r="AR2989" s="3">
        <v>9.7119999999999997</v>
      </c>
      <c r="AS2989" s="3">
        <v>8.1509999999999998</v>
      </c>
      <c r="AT2989" s="3">
        <v>8.1739999999999995</v>
      </c>
      <c r="AU2989" s="3">
        <v>8.9139999999999997</v>
      </c>
      <c r="AV2989" s="3">
        <v>8.1999999999999993</v>
      </c>
      <c r="AW2989" s="3">
        <v>8</v>
      </c>
      <c r="AX2989" s="3">
        <v>7.95</v>
      </c>
      <c r="AY2989" s="3">
        <v>7.85</v>
      </c>
      <c r="AZ2989" s="3">
        <v>7.8</v>
      </c>
      <c r="BA2989">
        <v>7.8</v>
      </c>
      <c r="BB2989">
        <v>2017</v>
      </c>
    </row>
    <row r="2990" spans="1:54" hidden="1" x14ac:dyDescent="0.2">
      <c r="A2990">
        <v>656</v>
      </c>
      <c r="B2990" t="s">
        <v>495</v>
      </c>
      <c r="C2990" t="s">
        <v>297</v>
      </c>
      <c r="D2990" t="s">
        <v>106</v>
      </c>
      <c r="E2990" t="s">
        <v>293</v>
      </c>
      <c r="F2990" t="s">
        <v>296</v>
      </c>
      <c r="G2990" t="s">
        <v>295</v>
      </c>
      <c r="I2990" t="s">
        <v>1162</v>
      </c>
      <c r="J2990" s="3" t="s">
        <v>215</v>
      </c>
      <c r="K2990" s="3" t="s">
        <v>215</v>
      </c>
      <c r="L2990" s="3" t="s">
        <v>215</v>
      </c>
      <c r="M2990" s="3" t="s">
        <v>215</v>
      </c>
      <c r="N2990" s="3" t="s">
        <v>215</v>
      </c>
      <c r="O2990" s="3" t="s">
        <v>215</v>
      </c>
      <c r="P2990" s="3">
        <v>32.892000000000003</v>
      </c>
      <c r="Q2990" s="3">
        <v>43.962000000000003</v>
      </c>
      <c r="R2990" s="3">
        <v>55.506</v>
      </c>
      <c r="S2990" s="3">
        <v>69.974999999999994</v>
      </c>
      <c r="T2990" s="3">
        <v>89.1</v>
      </c>
      <c r="U2990" s="3">
        <v>100</v>
      </c>
      <c r="V2990" s="3">
        <v>116.1</v>
      </c>
      <c r="W2990" s="3">
        <v>121.9</v>
      </c>
      <c r="X2990" s="3">
        <v>125</v>
      </c>
      <c r="Y2990" s="3">
        <v>131.5</v>
      </c>
      <c r="Z2990" s="3">
        <v>134.19999999999999</v>
      </c>
      <c r="AA2990" s="3">
        <v>141.30000000000001</v>
      </c>
      <c r="AB2990" s="3">
        <v>147.69999999999999</v>
      </c>
      <c r="AC2990" s="3">
        <v>156.80000000000001</v>
      </c>
      <c r="AD2990" s="3">
        <v>168.1</v>
      </c>
      <c r="AE2990" s="3">
        <v>170</v>
      </c>
      <c r="AF2990" s="3">
        <v>180.4</v>
      </c>
      <c r="AG2990" s="3">
        <v>202.21700000000001</v>
      </c>
      <c r="AH2990" s="3">
        <v>258.11799999999999</v>
      </c>
      <c r="AI2990" s="3">
        <v>334.685</v>
      </c>
      <c r="AJ2990" s="3">
        <v>465.65300000000002</v>
      </c>
      <c r="AK2990" s="3">
        <v>525.35900000000004</v>
      </c>
      <c r="AL2990" s="3">
        <v>596.303</v>
      </c>
      <c r="AM2990" s="3">
        <v>643.40200000000004</v>
      </c>
      <c r="AN2990" s="3">
        <v>777.24900000000002</v>
      </c>
      <c r="AO2990" s="3">
        <v>925.125</v>
      </c>
      <c r="AP2990" s="3">
        <v>1043.8510000000001</v>
      </c>
      <c r="AQ2990" s="3">
        <v>1153.9549999999999</v>
      </c>
      <c r="AR2990" s="3">
        <v>1257.443</v>
      </c>
      <c r="AS2990" s="3">
        <v>1349.5340000000001</v>
      </c>
      <c r="AT2990" s="3">
        <v>1466.9559999999999</v>
      </c>
      <c r="AU2990" s="3">
        <v>1606.999</v>
      </c>
      <c r="AV2990" s="3">
        <v>1735.559</v>
      </c>
      <c r="AW2990" s="3">
        <v>1874.404</v>
      </c>
      <c r="AX2990" s="3">
        <v>2022.481</v>
      </c>
      <c r="AY2990" s="3">
        <v>2180.2350000000001</v>
      </c>
      <c r="AZ2990" s="3">
        <v>2350.2930000000001</v>
      </c>
      <c r="BA2990">
        <v>2533.616</v>
      </c>
      <c r="BB2990">
        <v>2017</v>
      </c>
    </row>
    <row r="2991" spans="1:54" hidden="1" x14ac:dyDescent="0.2">
      <c r="A2991">
        <v>656</v>
      </c>
      <c r="B2991" t="s">
        <v>495</v>
      </c>
      <c r="C2991" t="s">
        <v>294</v>
      </c>
      <c r="D2991" t="s">
        <v>106</v>
      </c>
      <c r="E2991" t="s">
        <v>293</v>
      </c>
      <c r="F2991" t="s">
        <v>292</v>
      </c>
      <c r="G2991" t="s">
        <v>275</v>
      </c>
      <c r="I2991" t="s">
        <v>291</v>
      </c>
      <c r="J2991" s="3" t="s">
        <v>215</v>
      </c>
      <c r="K2991" s="3" t="s">
        <v>215</v>
      </c>
      <c r="L2991" s="3" t="s">
        <v>215</v>
      </c>
      <c r="M2991" s="3" t="s">
        <v>215</v>
      </c>
      <c r="N2991" s="3" t="s">
        <v>215</v>
      </c>
      <c r="O2991" s="3" t="s">
        <v>215</v>
      </c>
      <c r="P2991" s="3" t="s">
        <v>215</v>
      </c>
      <c r="Q2991" s="3">
        <v>33.654000000000003</v>
      </c>
      <c r="R2991" s="3">
        <v>26.259</v>
      </c>
      <c r="S2991" s="3">
        <v>26.068000000000001</v>
      </c>
      <c r="T2991" s="3">
        <v>27.331</v>
      </c>
      <c r="U2991" s="3">
        <v>12.233000000000001</v>
      </c>
      <c r="V2991" s="3">
        <v>16.100000000000001</v>
      </c>
      <c r="W2991" s="3">
        <v>4.9960000000000004</v>
      </c>
      <c r="X2991" s="3">
        <v>2.5430000000000001</v>
      </c>
      <c r="Y2991" s="3">
        <v>5.2</v>
      </c>
      <c r="Z2991" s="3">
        <v>2.0529999999999999</v>
      </c>
      <c r="AA2991" s="3">
        <v>5.2910000000000004</v>
      </c>
      <c r="AB2991" s="3">
        <v>4.5289999999999999</v>
      </c>
      <c r="AC2991" s="3">
        <v>6.1609999999999996</v>
      </c>
      <c r="AD2991" s="3">
        <v>7.2069999999999999</v>
      </c>
      <c r="AE2991" s="3">
        <v>1.1299999999999999</v>
      </c>
      <c r="AF2991" s="3">
        <v>6.1180000000000003</v>
      </c>
      <c r="AG2991" s="3">
        <v>12.093999999999999</v>
      </c>
      <c r="AH2991" s="3">
        <v>27.643999999999998</v>
      </c>
      <c r="AI2991" s="3">
        <v>29.663</v>
      </c>
      <c r="AJ2991" s="3">
        <v>39.131999999999998</v>
      </c>
      <c r="AK2991" s="3">
        <v>12.821999999999999</v>
      </c>
      <c r="AL2991" s="3">
        <v>13.504</v>
      </c>
      <c r="AM2991" s="3">
        <v>7.899</v>
      </c>
      <c r="AN2991" s="3">
        <v>20.803000000000001</v>
      </c>
      <c r="AO2991" s="3">
        <v>19.026</v>
      </c>
      <c r="AP2991" s="3">
        <v>12.833</v>
      </c>
      <c r="AQ2991" s="3">
        <v>10.548</v>
      </c>
      <c r="AR2991" s="3">
        <v>8.968</v>
      </c>
      <c r="AS2991" s="3">
        <v>7.3239999999999998</v>
      </c>
      <c r="AT2991" s="3">
        <v>8.7010000000000005</v>
      </c>
      <c r="AU2991" s="3">
        <v>9.5459999999999994</v>
      </c>
      <c r="AV2991" s="3">
        <v>8</v>
      </c>
      <c r="AW2991" s="3">
        <v>8</v>
      </c>
      <c r="AX2991" s="3">
        <v>7.9</v>
      </c>
      <c r="AY2991" s="3">
        <v>7.8</v>
      </c>
      <c r="AZ2991" s="3">
        <v>7.8</v>
      </c>
      <c r="BA2991">
        <v>7.8</v>
      </c>
      <c r="BB2991">
        <v>2017</v>
      </c>
    </row>
    <row r="2992" spans="1:54" hidden="1" x14ac:dyDescent="0.2">
      <c r="A2992">
        <v>656</v>
      </c>
      <c r="B2992" t="s">
        <v>495</v>
      </c>
      <c r="C2992" t="s">
        <v>290</v>
      </c>
      <c r="D2992" t="s">
        <v>106</v>
      </c>
      <c r="E2992" t="s">
        <v>289</v>
      </c>
      <c r="G2992" t="s">
        <v>288</v>
      </c>
    </row>
    <row r="2993" spans="1:54" hidden="1" x14ac:dyDescent="0.2">
      <c r="A2993">
        <v>656</v>
      </c>
      <c r="B2993" t="s">
        <v>495</v>
      </c>
      <c r="C2993" t="s">
        <v>287</v>
      </c>
      <c r="D2993" t="s">
        <v>106</v>
      </c>
      <c r="E2993" t="s">
        <v>286</v>
      </c>
      <c r="F2993" t="s">
        <v>285</v>
      </c>
      <c r="G2993" t="s">
        <v>275</v>
      </c>
      <c r="I2993" t="s">
        <v>1163</v>
      </c>
      <c r="J2993" s="3" t="s">
        <v>215</v>
      </c>
      <c r="K2993" s="3" t="s">
        <v>215</v>
      </c>
      <c r="L2993" s="3" t="s">
        <v>215</v>
      </c>
      <c r="M2993" s="3" t="s">
        <v>215</v>
      </c>
      <c r="N2993" s="3" t="s">
        <v>215</v>
      </c>
      <c r="O2993" s="3" t="s">
        <v>215</v>
      </c>
      <c r="P2993" s="3" t="s">
        <v>215</v>
      </c>
      <c r="Q2993" s="3" t="s">
        <v>215</v>
      </c>
      <c r="R2993" s="3" t="s">
        <v>215</v>
      </c>
      <c r="S2993" s="3" t="s">
        <v>215</v>
      </c>
      <c r="T2993" s="3" t="s">
        <v>215</v>
      </c>
      <c r="U2993" s="3">
        <v>5.0590000000000002</v>
      </c>
      <c r="V2993" s="3">
        <v>-7.4560000000000004</v>
      </c>
      <c r="W2993" s="3">
        <v>7.5529999999999999</v>
      </c>
      <c r="X2993" s="3">
        <v>-8.391</v>
      </c>
      <c r="Y2993" s="3">
        <v>-7.1959999999999997</v>
      </c>
      <c r="Z2993" s="3">
        <v>1.3680000000000001</v>
      </c>
      <c r="AA2993" s="3">
        <v>-5.9269999999999996</v>
      </c>
      <c r="AB2993" s="3">
        <v>19.934999999999999</v>
      </c>
      <c r="AC2993" s="3">
        <v>-5.6079999999999997</v>
      </c>
      <c r="AD2993" s="3">
        <v>-8.8930000000000007</v>
      </c>
      <c r="AE2993" s="3">
        <v>0.98699999999999999</v>
      </c>
      <c r="AF2993" s="3">
        <v>-0.79900000000000004</v>
      </c>
      <c r="AG2993" s="3">
        <v>-3.1040000000000001</v>
      </c>
      <c r="AH2993" s="3">
        <v>-1.2070000000000001</v>
      </c>
      <c r="AI2993" s="3">
        <v>-0.84399999999999997</v>
      </c>
      <c r="AJ2993" s="3">
        <v>8.1679999999999993</v>
      </c>
      <c r="AK2993" s="3">
        <v>13.723000000000001</v>
      </c>
      <c r="AL2993" s="3">
        <v>2.2629999999999999</v>
      </c>
      <c r="AM2993" s="3">
        <v>-7.5709999999999997</v>
      </c>
      <c r="AN2993" s="3">
        <v>9.1150000000000002</v>
      </c>
      <c r="AO2993" s="3">
        <v>31.622</v>
      </c>
      <c r="AP2993" s="3">
        <v>26.722999999999999</v>
      </c>
      <c r="AQ2993" s="3">
        <v>-17.318000000000001</v>
      </c>
      <c r="AR2993" s="3">
        <v>13.862</v>
      </c>
      <c r="AS2993" s="3">
        <v>12.252000000000001</v>
      </c>
      <c r="AT2993" s="3">
        <v>96.725999999999999</v>
      </c>
      <c r="AU2993" s="3">
        <v>-2.7109999999999999</v>
      </c>
      <c r="AV2993" s="3">
        <v>0.502</v>
      </c>
      <c r="AW2993" s="3">
        <v>-7.6189999999999998</v>
      </c>
      <c r="AX2993" s="3">
        <v>22.556000000000001</v>
      </c>
      <c r="AY2993" s="3">
        <v>0.39600000000000002</v>
      </c>
      <c r="AZ2993" s="3">
        <v>1.8959999999999999</v>
      </c>
      <c r="BA2993">
        <v>1.1539999999999999</v>
      </c>
      <c r="BB2993">
        <v>2016</v>
      </c>
    </row>
    <row r="2994" spans="1:54" hidden="1" x14ac:dyDescent="0.2">
      <c r="A2994">
        <v>656</v>
      </c>
      <c r="B2994" t="s">
        <v>495</v>
      </c>
      <c r="C2994" t="s">
        <v>284</v>
      </c>
      <c r="D2994" t="s">
        <v>106</v>
      </c>
      <c r="E2994" t="s">
        <v>283</v>
      </c>
      <c r="F2994" t="s">
        <v>282</v>
      </c>
      <c r="G2994" t="s">
        <v>275</v>
      </c>
      <c r="I2994" t="s">
        <v>1163</v>
      </c>
      <c r="J2994" s="3">
        <v>-11.590999999999999</v>
      </c>
      <c r="K2994" s="3">
        <v>0.23499999999999999</v>
      </c>
      <c r="L2994" s="3">
        <v>-6.5979999999999999</v>
      </c>
      <c r="M2994" s="3">
        <v>1.5209999999999999</v>
      </c>
      <c r="N2994" s="3">
        <v>14.45</v>
      </c>
      <c r="O2994" s="3">
        <v>-7.2910000000000004</v>
      </c>
      <c r="P2994" s="3">
        <v>36.774000000000001</v>
      </c>
      <c r="Q2994" s="3">
        <v>74.268000000000001</v>
      </c>
      <c r="R2994" s="3">
        <v>15.831</v>
      </c>
      <c r="S2994" s="3">
        <v>-4.298</v>
      </c>
      <c r="T2994" s="3" t="s">
        <v>355</v>
      </c>
      <c r="U2994" s="3">
        <v>2.524</v>
      </c>
      <c r="V2994" s="3">
        <v>5.673</v>
      </c>
      <c r="W2994" s="3">
        <v>4.1509999999999998</v>
      </c>
      <c r="X2994" s="3">
        <v>-7.5209999999999999</v>
      </c>
      <c r="Y2994" s="3">
        <v>-15.337</v>
      </c>
      <c r="Z2994" s="3">
        <v>-2.7970000000000002</v>
      </c>
      <c r="AA2994" s="3">
        <v>-2.1589999999999998</v>
      </c>
      <c r="AB2994" s="3">
        <v>22.288</v>
      </c>
      <c r="AC2994" s="3">
        <v>-1.3380000000000001</v>
      </c>
      <c r="AD2994" s="3">
        <v>-4.133</v>
      </c>
      <c r="AE2994" s="3">
        <v>3.1509999999999998</v>
      </c>
      <c r="AF2994" s="3">
        <v>-3.948</v>
      </c>
      <c r="AG2994" s="3">
        <v>-5.6349999999999998</v>
      </c>
      <c r="AH2994" s="3">
        <v>3.3530000000000002</v>
      </c>
      <c r="AI2994" s="3">
        <v>-2.0870000000000002</v>
      </c>
      <c r="AJ2994" s="3">
        <v>9.3870000000000005</v>
      </c>
      <c r="AK2994" s="3">
        <v>15.398999999999999</v>
      </c>
      <c r="AL2994" s="3">
        <v>-9.6530000000000005</v>
      </c>
      <c r="AM2994" s="3">
        <v>1.302</v>
      </c>
      <c r="AN2994" s="3">
        <v>4.6890000000000001</v>
      </c>
      <c r="AO2994" s="3">
        <v>26.03</v>
      </c>
      <c r="AP2994" s="3">
        <v>9.9570000000000007</v>
      </c>
      <c r="AQ2994" s="3">
        <v>-11.679</v>
      </c>
      <c r="AR2994" s="3">
        <v>33.89</v>
      </c>
      <c r="AS2994" s="3">
        <v>24.768000000000001</v>
      </c>
      <c r="AT2994" s="3">
        <v>113.413</v>
      </c>
      <c r="AU2994" s="3">
        <v>-5.2039999999999997</v>
      </c>
      <c r="AV2994" s="3">
        <v>-1.4850000000000001</v>
      </c>
      <c r="AW2994" s="3">
        <v>-6.601</v>
      </c>
      <c r="AX2994" s="3">
        <v>24.085999999999999</v>
      </c>
      <c r="AY2994" s="3">
        <v>1.252</v>
      </c>
      <c r="AZ2994" s="3">
        <v>2.63</v>
      </c>
      <c r="BA2994">
        <v>1.8009999999999999</v>
      </c>
      <c r="BB2994">
        <v>2016</v>
      </c>
    </row>
    <row r="2995" spans="1:54" hidden="1" x14ac:dyDescent="0.2">
      <c r="A2995">
        <v>656</v>
      </c>
      <c r="B2995" t="s">
        <v>495</v>
      </c>
      <c r="C2995" t="s">
        <v>281</v>
      </c>
      <c r="D2995" t="s">
        <v>106</v>
      </c>
      <c r="E2995" t="s">
        <v>280</v>
      </c>
      <c r="F2995" t="s">
        <v>279</v>
      </c>
      <c r="G2995" t="s">
        <v>275</v>
      </c>
      <c r="I2995" t="s">
        <v>1163</v>
      </c>
      <c r="J2995" s="3" t="s">
        <v>215</v>
      </c>
      <c r="K2995" s="3" t="s">
        <v>215</v>
      </c>
      <c r="L2995" s="3" t="s">
        <v>215</v>
      </c>
      <c r="M2995" s="3" t="s">
        <v>215</v>
      </c>
      <c r="N2995" s="3" t="s">
        <v>215</v>
      </c>
      <c r="O2995" s="3" t="s">
        <v>215</v>
      </c>
      <c r="P2995" s="3" t="s">
        <v>215</v>
      </c>
      <c r="Q2995" s="3" t="s">
        <v>215</v>
      </c>
      <c r="R2995" s="3" t="s">
        <v>215</v>
      </c>
      <c r="S2995" s="3" t="s">
        <v>215</v>
      </c>
      <c r="T2995" s="3" t="s">
        <v>215</v>
      </c>
      <c r="U2995" s="3">
        <v>232.36500000000001</v>
      </c>
      <c r="V2995" s="3">
        <v>-3.1190000000000002</v>
      </c>
      <c r="W2995" s="3">
        <v>13.478999999999999</v>
      </c>
      <c r="X2995" s="3">
        <v>-6.8940000000000001</v>
      </c>
      <c r="Y2995" s="3">
        <v>4.681</v>
      </c>
      <c r="Z2995" s="3">
        <v>-7.1760000000000002</v>
      </c>
      <c r="AA2995" s="3">
        <v>-7.2169999999999996</v>
      </c>
      <c r="AB2995" s="3">
        <v>5.8090000000000002</v>
      </c>
      <c r="AC2995" s="3">
        <v>7.2080000000000002</v>
      </c>
      <c r="AD2995" s="3">
        <v>1.7350000000000001</v>
      </c>
      <c r="AE2995" s="3">
        <v>6.0629999999999997</v>
      </c>
      <c r="AF2995" s="3">
        <v>-2.39</v>
      </c>
      <c r="AG2995" s="3">
        <v>9.8079999999999998</v>
      </c>
      <c r="AH2995" s="3">
        <v>-2.67</v>
      </c>
      <c r="AI2995" s="3">
        <v>3.8050000000000002</v>
      </c>
      <c r="AJ2995" s="3">
        <v>-7.5069999999999997</v>
      </c>
      <c r="AK2995" s="3">
        <v>-0.13100000000000001</v>
      </c>
      <c r="AL2995" s="3">
        <v>20.693999999999999</v>
      </c>
      <c r="AM2995" s="3">
        <v>-1.147</v>
      </c>
      <c r="AN2995" s="3">
        <v>-9.8930000000000007</v>
      </c>
      <c r="AO2995" s="3">
        <v>7.8390000000000004</v>
      </c>
      <c r="AP2995" s="3">
        <v>-9.3119999999999994</v>
      </c>
      <c r="AQ2995" s="3">
        <v>-11.385</v>
      </c>
      <c r="AR2995" s="3">
        <v>2.9279999999999999</v>
      </c>
      <c r="AS2995" s="3">
        <v>-0.109</v>
      </c>
      <c r="AT2995" s="3">
        <v>50.835000000000001</v>
      </c>
      <c r="AU2995" s="3">
        <v>23.943000000000001</v>
      </c>
      <c r="AV2995" s="3">
        <v>7.165</v>
      </c>
      <c r="AW2995" s="3">
        <v>10.282</v>
      </c>
      <c r="AX2995" s="3">
        <v>2.5009999999999999</v>
      </c>
      <c r="AY2995" s="3">
        <v>7.2949999999999999</v>
      </c>
      <c r="AZ2995" s="3">
        <v>2.839</v>
      </c>
      <c r="BA2995">
        <v>3.0139999999999998</v>
      </c>
      <c r="BB2995">
        <v>2016</v>
      </c>
    </row>
    <row r="2996" spans="1:54" hidden="1" x14ac:dyDescent="0.2">
      <c r="A2996">
        <v>656</v>
      </c>
      <c r="B2996" t="s">
        <v>495</v>
      </c>
      <c r="C2996" t="s">
        <v>278</v>
      </c>
      <c r="D2996" t="s">
        <v>106</v>
      </c>
      <c r="E2996" t="s">
        <v>277</v>
      </c>
      <c r="F2996" t="s">
        <v>276</v>
      </c>
      <c r="G2996" t="s">
        <v>275</v>
      </c>
      <c r="I2996" t="s">
        <v>1163</v>
      </c>
      <c r="J2996" s="3">
        <v>12.769</v>
      </c>
      <c r="K2996" s="3">
        <v>-13.706</v>
      </c>
      <c r="L2996" s="3">
        <v>-4.7530000000000001</v>
      </c>
      <c r="M2996" s="3">
        <v>4.1749999999999998</v>
      </c>
      <c r="N2996" s="3">
        <v>1.617</v>
      </c>
      <c r="O2996" s="3">
        <v>4.5839999999999996</v>
      </c>
      <c r="P2996" s="3">
        <v>23.593</v>
      </c>
      <c r="Q2996" s="3">
        <v>6.82</v>
      </c>
      <c r="R2996" s="3">
        <v>4.3170000000000002</v>
      </c>
      <c r="S2996" s="3">
        <v>6.7050000000000001</v>
      </c>
      <c r="T2996" s="3">
        <v>0</v>
      </c>
      <c r="U2996" s="3">
        <v>245.42500000000001</v>
      </c>
      <c r="V2996" s="3">
        <v>-7.4160000000000004</v>
      </c>
      <c r="W2996" s="3">
        <v>10.763</v>
      </c>
      <c r="X2996" s="3">
        <v>-4.97</v>
      </c>
      <c r="Y2996" s="3">
        <v>10.952</v>
      </c>
      <c r="Z2996" s="3">
        <v>-8.9870000000000001</v>
      </c>
      <c r="AA2996" s="3">
        <v>-4.6280000000000001</v>
      </c>
      <c r="AB2996" s="3">
        <v>5.2779999999999996</v>
      </c>
      <c r="AC2996" s="3">
        <v>6.3780000000000001</v>
      </c>
      <c r="AD2996" s="3">
        <v>10.289</v>
      </c>
      <c r="AE2996" s="3">
        <v>4.7329999999999997</v>
      </c>
      <c r="AF2996" s="3">
        <v>-1.6910000000000001</v>
      </c>
      <c r="AG2996" s="3">
        <v>10.385</v>
      </c>
      <c r="AH2996" s="3">
        <v>-3.2679999999999998</v>
      </c>
      <c r="AI2996" s="3">
        <v>4.6870000000000003</v>
      </c>
      <c r="AJ2996" s="3">
        <v>-4.7389999999999999</v>
      </c>
      <c r="AK2996" s="3">
        <v>1.369</v>
      </c>
      <c r="AL2996" s="3">
        <v>17.155999999999999</v>
      </c>
      <c r="AM2996" s="3">
        <v>0.13700000000000001</v>
      </c>
      <c r="AN2996" s="3">
        <v>-8.4160000000000004</v>
      </c>
      <c r="AO2996" s="3">
        <v>6.7610000000000001</v>
      </c>
      <c r="AP2996" s="3">
        <v>-12.135999999999999</v>
      </c>
      <c r="AQ2996" s="3">
        <v>-8.859</v>
      </c>
      <c r="AR2996" s="3">
        <v>6.133</v>
      </c>
      <c r="AS2996" s="3">
        <v>-2.5249999999999999</v>
      </c>
      <c r="AT2996" s="3">
        <v>54.756</v>
      </c>
      <c r="AU2996" s="3">
        <v>24.228999999999999</v>
      </c>
      <c r="AV2996" s="3">
        <v>7.306</v>
      </c>
      <c r="AW2996" s="3">
        <v>10.483000000000001</v>
      </c>
      <c r="AX2996" s="3">
        <v>2.5139999999999998</v>
      </c>
      <c r="AY2996" s="3">
        <v>7.2830000000000004</v>
      </c>
      <c r="AZ2996" s="3">
        <v>2.85</v>
      </c>
      <c r="BA2996">
        <v>2.988</v>
      </c>
      <c r="BB2996">
        <v>2016</v>
      </c>
    </row>
    <row r="2997" spans="1:54" hidden="1" x14ac:dyDescent="0.2">
      <c r="A2997">
        <v>656</v>
      </c>
      <c r="B2997" t="s">
        <v>495</v>
      </c>
      <c r="C2997" t="s">
        <v>274</v>
      </c>
      <c r="D2997" t="s">
        <v>106</v>
      </c>
      <c r="E2997" t="s">
        <v>273</v>
      </c>
      <c r="F2997" t="s">
        <v>272</v>
      </c>
      <c r="G2997" t="s">
        <v>271</v>
      </c>
    </row>
    <row r="2998" spans="1:54" hidden="1" x14ac:dyDescent="0.2">
      <c r="A2998">
        <v>656</v>
      </c>
      <c r="B2998" t="s">
        <v>495</v>
      </c>
      <c r="C2998" t="s">
        <v>270</v>
      </c>
      <c r="D2998" t="s">
        <v>106</v>
      </c>
      <c r="E2998" t="s">
        <v>269</v>
      </c>
      <c r="F2998" t="s">
        <v>268</v>
      </c>
      <c r="G2998" t="s">
        <v>264</v>
      </c>
      <c r="H2998" t="s">
        <v>263</v>
      </c>
    </row>
    <row r="2999" spans="1:54" hidden="1" x14ac:dyDescent="0.2">
      <c r="A2999">
        <v>656</v>
      </c>
      <c r="B2999" t="s">
        <v>495</v>
      </c>
      <c r="C2999" t="s">
        <v>267</v>
      </c>
      <c r="D2999" t="s">
        <v>106</v>
      </c>
      <c r="E2999" t="s">
        <v>266</v>
      </c>
      <c r="F2999" t="s">
        <v>265</v>
      </c>
      <c r="G2999" t="s">
        <v>264</v>
      </c>
      <c r="H2999" t="s">
        <v>263</v>
      </c>
      <c r="I2999" t="s">
        <v>1164</v>
      </c>
      <c r="J2999" s="3" t="s">
        <v>215</v>
      </c>
      <c r="K2999" s="3" t="s">
        <v>215</v>
      </c>
      <c r="L2999" s="3" t="s">
        <v>215</v>
      </c>
      <c r="M2999" s="3" t="s">
        <v>215</v>
      </c>
      <c r="N2999" s="3" t="s">
        <v>215</v>
      </c>
      <c r="O2999" s="3" t="s">
        <v>215</v>
      </c>
      <c r="P2999" s="3" t="s">
        <v>215</v>
      </c>
      <c r="Q2999" s="3" t="s">
        <v>215</v>
      </c>
      <c r="R2999" s="3" t="s">
        <v>215</v>
      </c>
      <c r="S2999" s="3" t="s">
        <v>215</v>
      </c>
      <c r="T2999" s="3">
        <v>6.02</v>
      </c>
      <c r="U2999" s="3">
        <v>6.3520000000000003</v>
      </c>
      <c r="V2999" s="3">
        <v>6.734</v>
      </c>
      <c r="W2999" s="3">
        <v>7.1360000000000001</v>
      </c>
      <c r="X2999" s="3">
        <v>7.5140000000000002</v>
      </c>
      <c r="Y2999" s="3">
        <v>7.8369999999999997</v>
      </c>
      <c r="Z2999" s="3">
        <v>8.0950000000000006</v>
      </c>
      <c r="AA2999" s="3">
        <v>8.2959999999999994</v>
      </c>
      <c r="AB2999" s="3">
        <v>8.4570000000000007</v>
      </c>
      <c r="AC2999" s="3">
        <v>8.6010000000000009</v>
      </c>
      <c r="AD2999" s="3">
        <v>8.7460000000000004</v>
      </c>
      <c r="AE2999" s="3">
        <v>8.8949999999999996</v>
      </c>
      <c r="AF2999" s="3">
        <v>9.0459999999999994</v>
      </c>
      <c r="AG2999" s="3">
        <v>9.2050000000000001</v>
      </c>
      <c r="AH2999" s="3">
        <v>9.3800000000000008</v>
      </c>
      <c r="AI2999" s="3">
        <v>9.5760000000000005</v>
      </c>
      <c r="AJ2999" s="3">
        <v>9.7989999999999995</v>
      </c>
      <c r="AK2999" s="3">
        <v>10.047000000000001</v>
      </c>
      <c r="AL2999" s="3">
        <v>10.315</v>
      </c>
      <c r="AM2999" s="3">
        <v>10.593</v>
      </c>
      <c r="AN2999" s="3">
        <v>10.875999999999999</v>
      </c>
      <c r="AO2999" s="3">
        <v>11.162000000000001</v>
      </c>
      <c r="AP2999" s="3">
        <v>11.451000000000001</v>
      </c>
      <c r="AQ2999" s="3">
        <v>11.744999999999999</v>
      </c>
      <c r="AR2999" s="3">
        <v>12.044</v>
      </c>
      <c r="AS2999" s="3">
        <v>12.345000000000001</v>
      </c>
      <c r="AT2999" s="3">
        <v>12.654</v>
      </c>
      <c r="AU2999" s="3">
        <v>12.97</v>
      </c>
      <c r="AV2999" s="3">
        <v>13.294</v>
      </c>
      <c r="AW2999" s="3">
        <v>13.627000000000001</v>
      </c>
      <c r="AX2999" s="3">
        <v>13.967000000000001</v>
      </c>
      <c r="AY2999" s="3">
        <v>14.317</v>
      </c>
      <c r="AZ2999" s="3">
        <v>14.673999999999999</v>
      </c>
      <c r="BA2999">
        <v>15.041</v>
      </c>
      <c r="BB2999">
        <v>2014</v>
      </c>
    </row>
    <row r="3000" spans="1:54" hidden="1" x14ac:dyDescent="0.2">
      <c r="A3000">
        <v>656</v>
      </c>
      <c r="B3000" t="s">
        <v>495</v>
      </c>
      <c r="C3000" t="s">
        <v>262</v>
      </c>
      <c r="D3000" t="s">
        <v>106</v>
      </c>
      <c r="E3000" t="s">
        <v>260</v>
      </c>
      <c r="F3000" t="s">
        <v>259</v>
      </c>
      <c r="G3000" t="s">
        <v>225</v>
      </c>
      <c r="H3000" t="s">
        <v>222</v>
      </c>
      <c r="I3000" t="s">
        <v>1165</v>
      </c>
      <c r="J3000" s="3" t="s">
        <v>215</v>
      </c>
      <c r="K3000" s="3" t="s">
        <v>215</v>
      </c>
      <c r="L3000" s="3" t="s">
        <v>215</v>
      </c>
      <c r="M3000" s="3" t="s">
        <v>215</v>
      </c>
      <c r="N3000" s="3" t="s">
        <v>215</v>
      </c>
      <c r="O3000" s="3" t="s">
        <v>215</v>
      </c>
      <c r="P3000" s="3" t="s">
        <v>215</v>
      </c>
      <c r="Q3000" s="3" t="s">
        <v>215</v>
      </c>
      <c r="R3000" s="3" t="s">
        <v>215</v>
      </c>
      <c r="S3000" s="3" t="s">
        <v>215</v>
      </c>
      <c r="T3000" s="3">
        <v>362.13</v>
      </c>
      <c r="U3000" s="3">
        <v>412.483</v>
      </c>
      <c r="V3000" s="3">
        <v>478.41899999999998</v>
      </c>
      <c r="W3000" s="3">
        <v>464.31400000000002</v>
      </c>
      <c r="X3000" s="3">
        <v>460.77</v>
      </c>
      <c r="Y3000" s="3">
        <v>547.75699999999995</v>
      </c>
      <c r="Z3000" s="3">
        <v>521.07299999999998</v>
      </c>
      <c r="AA3000" s="3">
        <v>603.71600000000001</v>
      </c>
      <c r="AB3000" s="3">
        <v>624.5</v>
      </c>
      <c r="AC3000" s="3">
        <v>628.33699999999999</v>
      </c>
      <c r="AD3000" s="3">
        <v>719.8</v>
      </c>
      <c r="AE3000" s="3">
        <v>868.21</v>
      </c>
      <c r="AF3000" s="3">
        <v>876.91399999999999</v>
      </c>
      <c r="AG3000" s="3">
        <v>952.67200000000003</v>
      </c>
      <c r="AH3000" s="3">
        <v>1027.373</v>
      </c>
      <c r="AI3000" s="3">
        <v>1631.47</v>
      </c>
      <c r="AJ3000" s="3">
        <v>2397.75</v>
      </c>
      <c r="AK3000" s="3">
        <v>2620.29</v>
      </c>
      <c r="AL3000" s="3">
        <v>3351.7890000000002</v>
      </c>
      <c r="AM3000" s="3">
        <v>3662.49</v>
      </c>
      <c r="AN3000" s="3">
        <v>4257.6899999999996</v>
      </c>
      <c r="AO3000" s="3">
        <v>6824.18</v>
      </c>
      <c r="AP3000" s="3">
        <v>9046.6350000000002</v>
      </c>
      <c r="AQ3000" s="3">
        <v>8543.9179999999997</v>
      </c>
      <c r="AR3000" s="3">
        <v>10464.83</v>
      </c>
      <c r="AS3000" s="3">
        <v>9749.32</v>
      </c>
      <c r="AT3000" s="3">
        <v>12325.46</v>
      </c>
      <c r="AU3000" s="3">
        <v>14863.963</v>
      </c>
      <c r="AV3000" s="3">
        <v>18228.851999999999</v>
      </c>
      <c r="AW3000" s="3">
        <v>21340.12</v>
      </c>
      <c r="AX3000" s="3">
        <v>24981.417000000001</v>
      </c>
      <c r="AY3000" s="3">
        <v>28653.51</v>
      </c>
      <c r="AZ3000" s="3">
        <v>32257.735000000001</v>
      </c>
      <c r="BA3000">
        <v>36481.188000000002</v>
      </c>
      <c r="BB3000">
        <v>2016</v>
      </c>
    </row>
    <row r="3001" spans="1:54" hidden="1" x14ac:dyDescent="0.2">
      <c r="A3001">
        <v>656</v>
      </c>
      <c r="B3001" t="s">
        <v>495</v>
      </c>
      <c r="C3001" t="s">
        <v>261</v>
      </c>
      <c r="D3001" t="s">
        <v>106</v>
      </c>
      <c r="E3001" t="s">
        <v>260</v>
      </c>
      <c r="F3001" t="s">
        <v>259</v>
      </c>
      <c r="G3001" t="s">
        <v>217</v>
      </c>
      <c r="I3001" t="s">
        <v>258</v>
      </c>
      <c r="J3001" s="3" t="s">
        <v>215</v>
      </c>
      <c r="K3001" s="3" t="s">
        <v>215</v>
      </c>
      <c r="L3001" s="3" t="s">
        <v>215</v>
      </c>
      <c r="M3001" s="3" t="s">
        <v>215</v>
      </c>
      <c r="N3001" s="3" t="s">
        <v>215</v>
      </c>
      <c r="O3001" s="3" t="s">
        <v>215</v>
      </c>
      <c r="P3001" s="3" t="s">
        <v>215</v>
      </c>
      <c r="Q3001" s="3" t="s">
        <v>215</v>
      </c>
      <c r="R3001" s="3" t="s">
        <v>215</v>
      </c>
      <c r="S3001" s="3" t="s">
        <v>215</v>
      </c>
      <c r="T3001" s="3">
        <v>14.784000000000001</v>
      </c>
      <c r="U3001" s="3">
        <v>13.042999999999999</v>
      </c>
      <c r="V3001" s="3">
        <v>11.606</v>
      </c>
      <c r="W3001" s="3">
        <v>10.651</v>
      </c>
      <c r="X3001" s="3">
        <v>10.023</v>
      </c>
      <c r="Y3001" s="3">
        <v>10.750999999999999</v>
      </c>
      <c r="Z3001" s="3">
        <v>9.7629999999999999</v>
      </c>
      <c r="AA3001" s="3">
        <v>10.576000000000001</v>
      </c>
      <c r="AB3001" s="3">
        <v>10.093</v>
      </c>
      <c r="AC3001" s="3">
        <v>9.4390000000000001</v>
      </c>
      <c r="AD3001" s="3">
        <v>10.202</v>
      </c>
      <c r="AE3001" s="3">
        <v>11.694000000000001</v>
      </c>
      <c r="AF3001" s="3">
        <v>11.034000000000001</v>
      </c>
      <c r="AG3001" s="3">
        <v>10.085000000000001</v>
      </c>
      <c r="AH3001" s="3">
        <v>9.1349999999999998</v>
      </c>
      <c r="AI3001" s="3">
        <v>9.9339999999999993</v>
      </c>
      <c r="AJ3001" s="3">
        <v>11.035</v>
      </c>
      <c r="AK3001" s="3">
        <v>9.9369999999999994</v>
      </c>
      <c r="AL3001" s="3">
        <v>10.459</v>
      </c>
      <c r="AM3001" s="3">
        <v>11.356999999999999</v>
      </c>
      <c r="AN3001" s="3">
        <v>10.837</v>
      </c>
      <c r="AO3001" s="3">
        <v>15.106</v>
      </c>
      <c r="AP3001" s="3">
        <v>17.530999999999999</v>
      </c>
      <c r="AQ3001" s="3">
        <v>14.765000000000001</v>
      </c>
      <c r="AR3001" s="3">
        <v>16.971</v>
      </c>
      <c r="AS3001" s="3">
        <v>14.856</v>
      </c>
      <c r="AT3001" s="3">
        <v>16.23</v>
      </c>
      <c r="AU3001" s="3">
        <v>16.824999999999999</v>
      </c>
      <c r="AV3001" s="3">
        <v>18.102</v>
      </c>
      <c r="AW3001" s="3">
        <v>18.568000000000001</v>
      </c>
      <c r="AX3001" s="3">
        <v>19.065000000000001</v>
      </c>
      <c r="AY3001" s="3">
        <v>19.195</v>
      </c>
      <c r="AZ3001" s="3">
        <v>19.077000000000002</v>
      </c>
      <c r="BA3001">
        <v>19.07</v>
      </c>
      <c r="BB3001">
        <v>2016</v>
      </c>
    </row>
    <row r="3002" spans="1:54" hidden="1" x14ac:dyDescent="0.2">
      <c r="A3002">
        <v>656</v>
      </c>
      <c r="B3002" t="s">
        <v>495</v>
      </c>
      <c r="C3002" t="s">
        <v>257</v>
      </c>
      <c r="D3002" t="s">
        <v>106</v>
      </c>
      <c r="E3002" t="s">
        <v>255</v>
      </c>
      <c r="F3002" t="s">
        <v>254</v>
      </c>
      <c r="G3002" t="s">
        <v>225</v>
      </c>
      <c r="H3002" t="s">
        <v>222</v>
      </c>
      <c r="I3002" t="s">
        <v>1165</v>
      </c>
      <c r="J3002" s="3" t="s">
        <v>215</v>
      </c>
      <c r="K3002" s="3" t="s">
        <v>215</v>
      </c>
      <c r="L3002" s="3" t="s">
        <v>215</v>
      </c>
      <c r="M3002" s="3" t="s">
        <v>215</v>
      </c>
      <c r="N3002" s="3" t="s">
        <v>215</v>
      </c>
      <c r="O3002" s="3" t="s">
        <v>215</v>
      </c>
      <c r="P3002" s="3" t="s">
        <v>215</v>
      </c>
      <c r="Q3002" s="3" t="s">
        <v>215</v>
      </c>
      <c r="R3002" s="3" t="s">
        <v>215</v>
      </c>
      <c r="S3002" s="3" t="s">
        <v>215</v>
      </c>
      <c r="T3002" s="3">
        <v>458.46899999999999</v>
      </c>
      <c r="U3002" s="3">
        <v>515.20899999999995</v>
      </c>
      <c r="V3002" s="3">
        <v>571.55100000000004</v>
      </c>
      <c r="W3002" s="3">
        <v>579.61599999999999</v>
      </c>
      <c r="X3002" s="3">
        <v>580.529</v>
      </c>
      <c r="Y3002" s="3">
        <v>646.92499999999995</v>
      </c>
      <c r="Z3002" s="3">
        <v>639.35699999999997</v>
      </c>
      <c r="AA3002" s="3">
        <v>726.38099999999997</v>
      </c>
      <c r="AB3002" s="3">
        <v>655.56700000000001</v>
      </c>
      <c r="AC3002" s="3">
        <v>773.61</v>
      </c>
      <c r="AD3002" s="3">
        <v>893</v>
      </c>
      <c r="AE3002" s="3">
        <v>1113.83</v>
      </c>
      <c r="AF3002" s="3">
        <v>1157.3510000000001</v>
      </c>
      <c r="AG3002" s="3">
        <v>1395.299</v>
      </c>
      <c r="AH3002" s="3">
        <v>1464.15</v>
      </c>
      <c r="AI3002" s="3">
        <v>1807.88</v>
      </c>
      <c r="AJ3002" s="3">
        <v>2871.41</v>
      </c>
      <c r="AK3002" s="3">
        <v>2287.1999999999998</v>
      </c>
      <c r="AL3002" s="3">
        <v>3231.8820000000001</v>
      </c>
      <c r="AM3002" s="3">
        <v>5240.25</v>
      </c>
      <c r="AN3002" s="3">
        <v>8049.1</v>
      </c>
      <c r="AO3002" s="3">
        <v>7246.9</v>
      </c>
      <c r="AP3002" s="3">
        <v>10342.15</v>
      </c>
      <c r="AQ3002" s="3">
        <v>10785.383</v>
      </c>
      <c r="AR3002" s="3">
        <v>12442.55</v>
      </c>
      <c r="AS3002" s="3">
        <v>14286.07</v>
      </c>
      <c r="AT3002" s="3">
        <v>12439.08</v>
      </c>
      <c r="AU3002" s="3">
        <v>15141.373</v>
      </c>
      <c r="AV3002" s="3">
        <v>20372.405999999999</v>
      </c>
      <c r="AW3002" s="3">
        <v>23596.284</v>
      </c>
      <c r="AX3002" s="3">
        <v>27204.985000000001</v>
      </c>
      <c r="AY3002" s="3">
        <v>31091.517</v>
      </c>
      <c r="AZ3002" s="3">
        <v>35473.561000000002</v>
      </c>
      <c r="BA3002">
        <v>40268.404999999999</v>
      </c>
      <c r="BB3002">
        <v>2016</v>
      </c>
    </row>
    <row r="3003" spans="1:54" hidden="1" x14ac:dyDescent="0.2">
      <c r="A3003">
        <v>656</v>
      </c>
      <c r="B3003" t="s">
        <v>495</v>
      </c>
      <c r="C3003" t="s">
        <v>256</v>
      </c>
      <c r="D3003" t="s">
        <v>106</v>
      </c>
      <c r="E3003" t="s">
        <v>255</v>
      </c>
      <c r="F3003" t="s">
        <v>254</v>
      </c>
      <c r="G3003" t="s">
        <v>217</v>
      </c>
      <c r="I3003" t="s">
        <v>253</v>
      </c>
      <c r="J3003" s="3" t="s">
        <v>215</v>
      </c>
      <c r="K3003" s="3" t="s">
        <v>215</v>
      </c>
      <c r="L3003" s="3" t="s">
        <v>215</v>
      </c>
      <c r="M3003" s="3" t="s">
        <v>215</v>
      </c>
      <c r="N3003" s="3" t="s">
        <v>215</v>
      </c>
      <c r="O3003" s="3" t="s">
        <v>215</v>
      </c>
      <c r="P3003" s="3" t="s">
        <v>215</v>
      </c>
      <c r="Q3003" s="3" t="s">
        <v>215</v>
      </c>
      <c r="R3003" s="3" t="s">
        <v>215</v>
      </c>
      <c r="S3003" s="3" t="s">
        <v>215</v>
      </c>
      <c r="T3003" s="3">
        <v>18.716999999999999</v>
      </c>
      <c r="U3003" s="3">
        <v>16.292000000000002</v>
      </c>
      <c r="V3003" s="3">
        <v>13.865</v>
      </c>
      <c r="W3003" s="3">
        <v>13.295999999999999</v>
      </c>
      <c r="X3003" s="3">
        <v>12.628</v>
      </c>
      <c r="Y3003" s="3">
        <v>12.696999999999999</v>
      </c>
      <c r="Z3003" s="3">
        <v>11.978999999999999</v>
      </c>
      <c r="AA3003" s="3">
        <v>12.724</v>
      </c>
      <c r="AB3003" s="3">
        <v>10.595000000000001</v>
      </c>
      <c r="AC3003" s="3">
        <v>11.622</v>
      </c>
      <c r="AD3003" s="3">
        <v>12.657</v>
      </c>
      <c r="AE3003" s="3">
        <v>15.003</v>
      </c>
      <c r="AF3003" s="3">
        <v>14.563000000000001</v>
      </c>
      <c r="AG3003" s="3">
        <v>14.771000000000001</v>
      </c>
      <c r="AH3003" s="3">
        <v>13.019</v>
      </c>
      <c r="AI3003" s="3">
        <v>11.009</v>
      </c>
      <c r="AJ3003" s="3">
        <v>13.215</v>
      </c>
      <c r="AK3003" s="3">
        <v>8.6739999999999995</v>
      </c>
      <c r="AL3003" s="3">
        <v>10.085000000000001</v>
      </c>
      <c r="AM3003" s="3">
        <v>16.25</v>
      </c>
      <c r="AN3003" s="3">
        <v>20.486999999999998</v>
      </c>
      <c r="AO3003" s="3">
        <v>16.041</v>
      </c>
      <c r="AP3003" s="3">
        <v>20.041</v>
      </c>
      <c r="AQ3003" s="3">
        <v>18.638999999999999</v>
      </c>
      <c r="AR3003" s="3">
        <v>20.178000000000001</v>
      </c>
      <c r="AS3003" s="3">
        <v>21.768999999999998</v>
      </c>
      <c r="AT3003" s="3">
        <v>16.379000000000001</v>
      </c>
      <c r="AU3003" s="3">
        <v>17.138999999999999</v>
      </c>
      <c r="AV3003" s="3">
        <v>20.231000000000002</v>
      </c>
      <c r="AW3003" s="3">
        <v>20.530999999999999</v>
      </c>
      <c r="AX3003" s="3">
        <v>20.762</v>
      </c>
      <c r="AY3003" s="3">
        <v>20.827999999999999</v>
      </c>
      <c r="AZ3003" s="3">
        <v>20.978999999999999</v>
      </c>
      <c r="BA3003">
        <v>21.048999999999999</v>
      </c>
      <c r="BB3003">
        <v>2016</v>
      </c>
    </row>
    <row r="3004" spans="1:54" hidden="1" x14ac:dyDescent="0.2">
      <c r="A3004">
        <v>656</v>
      </c>
      <c r="B3004" t="s">
        <v>495</v>
      </c>
      <c r="C3004" t="s">
        <v>252</v>
      </c>
      <c r="D3004" t="s">
        <v>106</v>
      </c>
      <c r="E3004" t="s">
        <v>250</v>
      </c>
      <c r="F3004" t="s">
        <v>249</v>
      </c>
      <c r="G3004" t="s">
        <v>225</v>
      </c>
      <c r="H3004" t="s">
        <v>222</v>
      </c>
      <c r="I3004" t="s">
        <v>1165</v>
      </c>
      <c r="J3004" s="3" t="s">
        <v>215</v>
      </c>
      <c r="K3004" s="3" t="s">
        <v>215</v>
      </c>
      <c r="L3004" s="3" t="s">
        <v>215</v>
      </c>
      <c r="M3004" s="3" t="s">
        <v>215</v>
      </c>
      <c r="N3004" s="3" t="s">
        <v>215</v>
      </c>
      <c r="O3004" s="3" t="s">
        <v>215</v>
      </c>
      <c r="P3004" s="3" t="s">
        <v>215</v>
      </c>
      <c r="Q3004" s="3" t="s">
        <v>215</v>
      </c>
      <c r="R3004" s="3" t="s">
        <v>215</v>
      </c>
      <c r="S3004" s="3" t="s">
        <v>215</v>
      </c>
      <c r="T3004" s="3">
        <v>-96.338999999999999</v>
      </c>
      <c r="U3004" s="3">
        <v>-102.726</v>
      </c>
      <c r="V3004" s="3">
        <v>-93.132000000000005</v>
      </c>
      <c r="W3004" s="3">
        <v>-115.303</v>
      </c>
      <c r="X3004" s="3">
        <v>-119.759</v>
      </c>
      <c r="Y3004" s="3">
        <v>-99.168000000000006</v>
      </c>
      <c r="Z3004" s="3">
        <v>-118.28400000000001</v>
      </c>
      <c r="AA3004" s="3">
        <v>-122.66500000000001</v>
      </c>
      <c r="AB3004" s="3">
        <v>-31.067</v>
      </c>
      <c r="AC3004" s="3">
        <v>-145.273</v>
      </c>
      <c r="AD3004" s="3">
        <v>-173.2</v>
      </c>
      <c r="AE3004" s="3">
        <v>-245.62100000000001</v>
      </c>
      <c r="AF3004" s="3">
        <v>-280.43700000000001</v>
      </c>
      <c r="AG3004" s="3">
        <v>-442.62799999999999</v>
      </c>
      <c r="AH3004" s="3">
        <v>-436.77699999999999</v>
      </c>
      <c r="AI3004" s="3">
        <v>-176.41</v>
      </c>
      <c r="AJ3004" s="3">
        <v>-473.66</v>
      </c>
      <c r="AK3004" s="3">
        <v>333.09</v>
      </c>
      <c r="AL3004" s="3">
        <v>119.907</v>
      </c>
      <c r="AM3004" s="3">
        <v>-1577.76</v>
      </c>
      <c r="AN3004" s="3">
        <v>-3791.41</v>
      </c>
      <c r="AO3004" s="3">
        <v>-422.72</v>
      </c>
      <c r="AP3004" s="3">
        <v>-1295.5150000000001</v>
      </c>
      <c r="AQ3004" s="3">
        <v>-2241.4650000000001</v>
      </c>
      <c r="AR3004" s="3">
        <v>-1977.72</v>
      </c>
      <c r="AS3004" s="3">
        <v>-4536.75</v>
      </c>
      <c r="AT3004" s="3">
        <v>-113.62</v>
      </c>
      <c r="AU3004" s="3">
        <v>-277.41000000000003</v>
      </c>
      <c r="AV3004" s="3">
        <v>-2143.5549999999998</v>
      </c>
      <c r="AW3004" s="3">
        <v>-2256.1640000000002</v>
      </c>
      <c r="AX3004" s="3">
        <v>-2223.5680000000002</v>
      </c>
      <c r="AY3004" s="3">
        <v>-2438.0070000000001</v>
      </c>
      <c r="AZ3004" s="3">
        <v>-3215.8270000000002</v>
      </c>
      <c r="BA3004">
        <v>-3787.2170000000001</v>
      </c>
      <c r="BB3004">
        <v>2016</v>
      </c>
    </row>
    <row r="3005" spans="1:54" hidden="1" x14ac:dyDescent="0.2">
      <c r="A3005">
        <v>656</v>
      </c>
      <c r="B3005" t="s">
        <v>495</v>
      </c>
      <c r="C3005" t="s">
        <v>251</v>
      </c>
      <c r="D3005" t="s">
        <v>106</v>
      </c>
      <c r="E3005" t="s">
        <v>250</v>
      </c>
      <c r="F3005" t="s">
        <v>249</v>
      </c>
      <c r="G3005" t="s">
        <v>217</v>
      </c>
      <c r="I3005" t="s">
        <v>248</v>
      </c>
      <c r="J3005" s="3" t="s">
        <v>215</v>
      </c>
      <c r="K3005" s="3" t="s">
        <v>215</v>
      </c>
      <c r="L3005" s="3" t="s">
        <v>215</v>
      </c>
      <c r="M3005" s="3" t="s">
        <v>215</v>
      </c>
      <c r="N3005" s="3" t="s">
        <v>215</v>
      </c>
      <c r="O3005" s="3" t="s">
        <v>215</v>
      </c>
      <c r="P3005" s="3" t="s">
        <v>215</v>
      </c>
      <c r="Q3005" s="3" t="s">
        <v>215</v>
      </c>
      <c r="R3005" s="3" t="s">
        <v>215</v>
      </c>
      <c r="S3005" s="3" t="s">
        <v>215</v>
      </c>
      <c r="T3005" s="3">
        <v>-3.9329999999999998</v>
      </c>
      <c r="U3005" s="3">
        <v>-3.2480000000000002</v>
      </c>
      <c r="V3005" s="3">
        <v>-2.2589999999999999</v>
      </c>
      <c r="W3005" s="3">
        <v>-2.645</v>
      </c>
      <c r="X3005" s="3">
        <v>-2.605</v>
      </c>
      <c r="Y3005" s="3">
        <v>-1.946</v>
      </c>
      <c r="Z3005" s="3">
        <v>-2.2160000000000002</v>
      </c>
      <c r="AA3005" s="3">
        <v>-2.149</v>
      </c>
      <c r="AB3005" s="3">
        <v>-0.502</v>
      </c>
      <c r="AC3005" s="3">
        <v>-2.1819999999999999</v>
      </c>
      <c r="AD3005" s="3">
        <v>-2.4550000000000001</v>
      </c>
      <c r="AE3005" s="3">
        <v>-3.3079999999999998</v>
      </c>
      <c r="AF3005" s="3">
        <v>-3.5289999999999999</v>
      </c>
      <c r="AG3005" s="3">
        <v>-4.6859999999999999</v>
      </c>
      <c r="AH3005" s="3">
        <v>-3.8839999999999999</v>
      </c>
      <c r="AI3005" s="3">
        <v>-1.0740000000000001</v>
      </c>
      <c r="AJ3005" s="3">
        <v>-2.1800000000000002</v>
      </c>
      <c r="AK3005" s="3">
        <v>1.2629999999999999</v>
      </c>
      <c r="AL3005" s="3">
        <v>0.374</v>
      </c>
      <c r="AM3005" s="3">
        <v>-4.8929999999999998</v>
      </c>
      <c r="AN3005" s="3">
        <v>-9.65</v>
      </c>
      <c r="AO3005" s="3">
        <v>-0.93600000000000005</v>
      </c>
      <c r="AP3005" s="3">
        <v>-2.5099999999999998</v>
      </c>
      <c r="AQ3005" s="3">
        <v>-3.8740000000000001</v>
      </c>
      <c r="AR3005" s="3">
        <v>-3.2069999999999999</v>
      </c>
      <c r="AS3005" s="3">
        <v>-6.9130000000000003</v>
      </c>
      <c r="AT3005" s="3">
        <v>-0.15</v>
      </c>
      <c r="AU3005" s="3">
        <v>-0.314</v>
      </c>
      <c r="AV3005" s="3">
        <v>-2.129</v>
      </c>
      <c r="AW3005" s="3">
        <v>-1.9630000000000001</v>
      </c>
      <c r="AX3005" s="3">
        <v>-1.6970000000000001</v>
      </c>
      <c r="AY3005" s="3">
        <v>-1.633</v>
      </c>
      <c r="AZ3005" s="3">
        <v>-1.9019999999999999</v>
      </c>
      <c r="BA3005">
        <v>-1.98</v>
      </c>
      <c r="BB3005">
        <v>2016</v>
      </c>
    </row>
    <row r="3006" spans="1:54" hidden="1" x14ac:dyDescent="0.2">
      <c r="A3006">
        <v>656</v>
      </c>
      <c r="B3006" t="s">
        <v>495</v>
      </c>
      <c r="C3006" t="s">
        <v>247</v>
      </c>
      <c r="D3006" t="s">
        <v>106</v>
      </c>
      <c r="E3006" t="s">
        <v>245</v>
      </c>
      <c r="F3006" t="s">
        <v>244</v>
      </c>
      <c r="G3006" t="s">
        <v>225</v>
      </c>
      <c r="H3006" t="s">
        <v>222</v>
      </c>
    </row>
    <row r="3007" spans="1:54" hidden="1" x14ac:dyDescent="0.2">
      <c r="A3007">
        <v>656</v>
      </c>
      <c r="B3007" t="s">
        <v>495</v>
      </c>
      <c r="C3007" t="s">
        <v>246</v>
      </c>
      <c r="D3007" t="s">
        <v>106</v>
      </c>
      <c r="E3007" t="s">
        <v>245</v>
      </c>
      <c r="F3007" t="s">
        <v>244</v>
      </c>
      <c r="G3007" t="s">
        <v>243</v>
      </c>
    </row>
    <row r="3008" spans="1:54" hidden="1" x14ac:dyDescent="0.2">
      <c r="A3008">
        <v>656</v>
      </c>
      <c r="B3008" t="s">
        <v>495</v>
      </c>
      <c r="C3008" t="s">
        <v>242</v>
      </c>
      <c r="D3008" t="s">
        <v>106</v>
      </c>
      <c r="E3008" t="s">
        <v>240</v>
      </c>
      <c r="F3008" t="s">
        <v>239</v>
      </c>
      <c r="G3008" t="s">
        <v>225</v>
      </c>
      <c r="H3008" t="s">
        <v>222</v>
      </c>
      <c r="I3008" t="s">
        <v>1165</v>
      </c>
      <c r="J3008" s="3" t="s">
        <v>215</v>
      </c>
      <c r="K3008" s="3" t="s">
        <v>215</v>
      </c>
      <c r="L3008" s="3" t="s">
        <v>215</v>
      </c>
      <c r="M3008" s="3" t="s">
        <v>215</v>
      </c>
      <c r="N3008" s="3" t="s">
        <v>215</v>
      </c>
      <c r="O3008" s="3" t="s">
        <v>215</v>
      </c>
      <c r="P3008" s="3" t="s">
        <v>215</v>
      </c>
      <c r="Q3008" s="3" t="s">
        <v>215</v>
      </c>
      <c r="R3008" s="3" t="s">
        <v>215</v>
      </c>
      <c r="S3008" s="3" t="s">
        <v>215</v>
      </c>
      <c r="T3008" s="3">
        <v>-48.738999999999997</v>
      </c>
      <c r="U3008" s="3">
        <v>-49.526000000000003</v>
      </c>
      <c r="V3008" s="3">
        <v>-44.231999999999999</v>
      </c>
      <c r="W3008" s="3">
        <v>-73.820999999999998</v>
      </c>
      <c r="X3008" s="3">
        <v>-67.328999999999994</v>
      </c>
      <c r="Y3008" s="3">
        <v>-46.631</v>
      </c>
      <c r="Z3008" s="3">
        <v>-66.263999999999996</v>
      </c>
      <c r="AA3008" s="3">
        <v>-55.209000000000003</v>
      </c>
      <c r="AB3008" s="3">
        <v>33.033000000000001</v>
      </c>
      <c r="AC3008" s="3">
        <v>-70.772999999999996</v>
      </c>
      <c r="AD3008" s="3">
        <v>-83.4</v>
      </c>
      <c r="AE3008" s="3">
        <v>-156.001</v>
      </c>
      <c r="AF3008" s="3">
        <v>-175.167</v>
      </c>
      <c r="AG3008" s="3">
        <v>-289.96600000000001</v>
      </c>
      <c r="AH3008" s="3">
        <v>-211.84700000000001</v>
      </c>
      <c r="AI3008" s="3">
        <v>152.75</v>
      </c>
      <c r="AJ3008" s="3">
        <v>62.79</v>
      </c>
      <c r="AK3008" s="3">
        <v>746.19600000000003</v>
      </c>
      <c r="AL3008" s="3">
        <v>670.16600000000005</v>
      </c>
      <c r="AM3008" s="3">
        <v>-1117.26</v>
      </c>
      <c r="AN3008" s="3">
        <v>-3244.57</v>
      </c>
      <c r="AO3008" s="3">
        <v>240.91</v>
      </c>
      <c r="AP3008" s="3">
        <v>-621.94500000000005</v>
      </c>
      <c r="AQ3008" s="3">
        <v>-1748.2449999999999</v>
      </c>
      <c r="AR3008" s="3">
        <v>-1381.8</v>
      </c>
      <c r="AS3008" s="3">
        <v>-3994.68</v>
      </c>
      <c r="AT3008" s="3">
        <v>731.12</v>
      </c>
      <c r="AU3008" s="3">
        <v>813.20699999999999</v>
      </c>
      <c r="AV3008" s="3">
        <v>-907.80799999999999</v>
      </c>
      <c r="AW3008" s="3">
        <v>-1031.5820000000001</v>
      </c>
      <c r="AX3008" s="3">
        <v>-939.45600000000002</v>
      </c>
      <c r="AY3008" s="3">
        <v>-1145.2629999999999</v>
      </c>
      <c r="AZ3008" s="3">
        <v>-1874.1289999999999</v>
      </c>
      <c r="BA3008">
        <v>-2370.1999999999998</v>
      </c>
      <c r="BB3008">
        <v>2016</v>
      </c>
    </row>
    <row r="3009" spans="1:54" hidden="1" x14ac:dyDescent="0.2">
      <c r="A3009">
        <v>656</v>
      </c>
      <c r="B3009" t="s">
        <v>495</v>
      </c>
      <c r="C3009" t="s">
        <v>241</v>
      </c>
      <c r="D3009" t="s">
        <v>106</v>
      </c>
      <c r="E3009" t="s">
        <v>240</v>
      </c>
      <c r="F3009" t="s">
        <v>239</v>
      </c>
      <c r="G3009" t="s">
        <v>217</v>
      </c>
      <c r="I3009" t="s">
        <v>238</v>
      </c>
      <c r="J3009" s="3" t="s">
        <v>215</v>
      </c>
      <c r="K3009" s="3" t="s">
        <v>215</v>
      </c>
      <c r="L3009" s="3" t="s">
        <v>215</v>
      </c>
      <c r="M3009" s="3" t="s">
        <v>215</v>
      </c>
      <c r="N3009" s="3" t="s">
        <v>215</v>
      </c>
      <c r="O3009" s="3" t="s">
        <v>215</v>
      </c>
      <c r="P3009" s="3" t="s">
        <v>215</v>
      </c>
      <c r="Q3009" s="3" t="s">
        <v>215</v>
      </c>
      <c r="R3009" s="3" t="s">
        <v>215</v>
      </c>
      <c r="S3009" s="3" t="s">
        <v>215</v>
      </c>
      <c r="T3009" s="3">
        <v>-1.99</v>
      </c>
      <c r="U3009" s="3">
        <v>-1.5660000000000001</v>
      </c>
      <c r="V3009" s="3">
        <v>-1.073</v>
      </c>
      <c r="W3009" s="3">
        <v>-1.6930000000000001</v>
      </c>
      <c r="X3009" s="3">
        <v>-1.4650000000000001</v>
      </c>
      <c r="Y3009" s="3">
        <v>-0.91500000000000004</v>
      </c>
      <c r="Z3009" s="3">
        <v>-1.242</v>
      </c>
      <c r="AA3009" s="3">
        <v>-0.96699999999999997</v>
      </c>
      <c r="AB3009" s="3">
        <v>0.53400000000000003</v>
      </c>
      <c r="AC3009" s="3">
        <v>-1.0629999999999999</v>
      </c>
      <c r="AD3009" s="3">
        <v>-1.1819999999999999</v>
      </c>
      <c r="AE3009" s="3">
        <v>-2.101</v>
      </c>
      <c r="AF3009" s="3">
        <v>-2.2040000000000002</v>
      </c>
      <c r="AG3009" s="3">
        <v>-3.07</v>
      </c>
      <c r="AH3009" s="3">
        <v>-1.8839999999999999</v>
      </c>
      <c r="AI3009" s="3">
        <v>0.93</v>
      </c>
      <c r="AJ3009" s="3">
        <v>0.28899999999999998</v>
      </c>
      <c r="AK3009" s="3">
        <v>2.83</v>
      </c>
      <c r="AL3009" s="3">
        <v>2.0910000000000002</v>
      </c>
      <c r="AM3009" s="3">
        <v>-3.4649999999999999</v>
      </c>
      <c r="AN3009" s="3">
        <v>-8.2579999999999991</v>
      </c>
      <c r="AO3009" s="3">
        <v>0.53300000000000003</v>
      </c>
      <c r="AP3009" s="3">
        <v>-1.2050000000000001</v>
      </c>
      <c r="AQ3009" s="3">
        <v>-3.0209999999999999</v>
      </c>
      <c r="AR3009" s="3">
        <v>-2.2410000000000001</v>
      </c>
      <c r="AS3009" s="3">
        <v>-6.0869999999999997</v>
      </c>
      <c r="AT3009" s="3">
        <v>0.96299999999999997</v>
      </c>
      <c r="AU3009" s="3">
        <v>0.92100000000000004</v>
      </c>
      <c r="AV3009" s="3">
        <v>-0.90200000000000002</v>
      </c>
      <c r="AW3009" s="3">
        <v>-0.89800000000000002</v>
      </c>
      <c r="AX3009" s="3">
        <v>-0.71699999999999997</v>
      </c>
      <c r="AY3009" s="3">
        <v>-0.76700000000000002</v>
      </c>
      <c r="AZ3009" s="3">
        <v>-1.1080000000000001</v>
      </c>
      <c r="BA3009">
        <v>-1.2390000000000001</v>
      </c>
      <c r="BB3009">
        <v>2016</v>
      </c>
    </row>
    <row r="3010" spans="1:54" hidden="1" x14ac:dyDescent="0.2">
      <c r="A3010">
        <v>656</v>
      </c>
      <c r="B3010" t="s">
        <v>495</v>
      </c>
      <c r="C3010" t="s">
        <v>237</v>
      </c>
      <c r="D3010" t="s">
        <v>106</v>
      </c>
      <c r="E3010" t="s">
        <v>235</v>
      </c>
      <c r="F3010" t="s">
        <v>234</v>
      </c>
      <c r="G3010" t="s">
        <v>225</v>
      </c>
      <c r="H3010" t="s">
        <v>222</v>
      </c>
    </row>
    <row r="3011" spans="1:54" hidden="1" x14ac:dyDescent="0.2">
      <c r="A3011">
        <v>656</v>
      </c>
      <c r="B3011" t="s">
        <v>495</v>
      </c>
      <c r="C3011" t="s">
        <v>236</v>
      </c>
      <c r="D3011" t="s">
        <v>106</v>
      </c>
      <c r="E3011" t="s">
        <v>235</v>
      </c>
      <c r="F3011" t="s">
        <v>234</v>
      </c>
      <c r="G3011" t="s">
        <v>217</v>
      </c>
    </row>
    <row r="3012" spans="1:54" hidden="1" x14ac:dyDescent="0.2">
      <c r="A3012">
        <v>656</v>
      </c>
      <c r="B3012" t="s">
        <v>495</v>
      </c>
      <c r="C3012" t="s">
        <v>233</v>
      </c>
      <c r="D3012" t="s">
        <v>106</v>
      </c>
      <c r="E3012" t="s">
        <v>231</v>
      </c>
      <c r="F3012" t="s">
        <v>230</v>
      </c>
      <c r="G3012" t="s">
        <v>225</v>
      </c>
      <c r="H3012" t="s">
        <v>222</v>
      </c>
      <c r="I3012" t="s">
        <v>1165</v>
      </c>
      <c r="J3012" s="3" t="s">
        <v>215</v>
      </c>
      <c r="K3012" s="3" t="s">
        <v>215</v>
      </c>
      <c r="L3012" s="3" t="s">
        <v>215</v>
      </c>
      <c r="M3012" s="3" t="s">
        <v>215</v>
      </c>
      <c r="N3012" s="3" t="s">
        <v>215</v>
      </c>
      <c r="O3012" s="3" t="s">
        <v>215</v>
      </c>
      <c r="P3012" s="3" t="s">
        <v>215</v>
      </c>
      <c r="Q3012" s="3" t="s">
        <v>215</v>
      </c>
      <c r="R3012" s="3" t="s">
        <v>215</v>
      </c>
      <c r="S3012" s="3" t="s">
        <v>215</v>
      </c>
      <c r="T3012" s="3">
        <v>1753.925</v>
      </c>
      <c r="U3012" s="3">
        <v>2240.7860000000001</v>
      </c>
      <c r="V3012" s="3">
        <v>2555.7919999999999</v>
      </c>
      <c r="W3012" s="3">
        <v>3004.0659999999998</v>
      </c>
      <c r="X3012" s="3">
        <v>3276.7930000000001</v>
      </c>
      <c r="Y3012" s="3">
        <v>3389.9459999999999</v>
      </c>
      <c r="Z3012" s="3">
        <v>3612.0659999999998</v>
      </c>
      <c r="AA3012" s="3">
        <v>3874.31</v>
      </c>
      <c r="AB3012" s="3">
        <v>4698.5249999999996</v>
      </c>
      <c r="AC3012" s="3">
        <v>6140.732</v>
      </c>
      <c r="AD3012" s="3">
        <v>6455.0259999999998</v>
      </c>
      <c r="AE3012" s="3">
        <v>6714.0870000000004</v>
      </c>
      <c r="AF3012" s="3">
        <v>6565.415</v>
      </c>
      <c r="AG3012" s="3">
        <v>7705.6189999999997</v>
      </c>
      <c r="AH3012" s="3">
        <v>9769.2790000000005</v>
      </c>
      <c r="AI3012" s="3">
        <v>16080.217000000001</v>
      </c>
      <c r="AJ3012" s="3">
        <v>20689.79</v>
      </c>
      <c r="AK3012" s="3">
        <v>16032.378000000001</v>
      </c>
      <c r="AL3012" s="3">
        <v>18735.187000000002</v>
      </c>
      <c r="AM3012" s="3">
        <v>19769.983</v>
      </c>
      <c r="AN3012" s="3">
        <v>27020.333999999999</v>
      </c>
      <c r="AO3012" s="3">
        <v>26239.228999999999</v>
      </c>
      <c r="AP3012" s="3">
        <v>14029.029</v>
      </c>
      <c r="AQ3012" s="3">
        <v>19654.856</v>
      </c>
      <c r="AR3012" s="3">
        <v>21637.868999999999</v>
      </c>
      <c r="AS3012" s="3">
        <v>27607.125</v>
      </c>
      <c r="AT3012" s="3">
        <v>32542.732</v>
      </c>
      <c r="AU3012" s="3">
        <v>35044.849000000002</v>
      </c>
      <c r="AV3012" s="3">
        <v>43966.940999999999</v>
      </c>
      <c r="AW3012" s="3">
        <v>51358.360999999997</v>
      </c>
      <c r="AX3012" s="3">
        <v>57986.222999999998</v>
      </c>
      <c r="AY3012" s="3">
        <v>63252.714</v>
      </c>
      <c r="AZ3012" s="3">
        <v>69724.680999999997</v>
      </c>
      <c r="BA3012">
        <v>76499.038</v>
      </c>
      <c r="BB3012">
        <v>2016</v>
      </c>
    </row>
    <row r="3013" spans="1:54" hidden="1" x14ac:dyDescent="0.2">
      <c r="A3013">
        <v>656</v>
      </c>
      <c r="B3013" t="s">
        <v>495</v>
      </c>
      <c r="C3013" t="s">
        <v>232</v>
      </c>
      <c r="D3013" t="s">
        <v>106</v>
      </c>
      <c r="E3013" t="s">
        <v>231</v>
      </c>
      <c r="F3013" t="s">
        <v>230</v>
      </c>
      <c r="G3013" t="s">
        <v>217</v>
      </c>
      <c r="I3013" t="s">
        <v>229</v>
      </c>
      <c r="J3013" s="3" t="s">
        <v>215</v>
      </c>
      <c r="K3013" s="3" t="s">
        <v>215</v>
      </c>
      <c r="L3013" s="3" t="s">
        <v>215</v>
      </c>
      <c r="M3013" s="3" t="s">
        <v>215</v>
      </c>
      <c r="N3013" s="3" t="s">
        <v>215</v>
      </c>
      <c r="O3013" s="3" t="s">
        <v>215</v>
      </c>
      <c r="P3013" s="3" t="s">
        <v>215</v>
      </c>
      <c r="Q3013" s="3" t="s">
        <v>215</v>
      </c>
      <c r="R3013" s="3" t="s">
        <v>215</v>
      </c>
      <c r="S3013" s="3" t="s">
        <v>215</v>
      </c>
      <c r="T3013" s="3">
        <v>71.605000000000004</v>
      </c>
      <c r="U3013" s="3">
        <v>70.856999999999999</v>
      </c>
      <c r="V3013" s="3">
        <v>62.000999999999998</v>
      </c>
      <c r="W3013" s="3">
        <v>68.912000000000006</v>
      </c>
      <c r="X3013" s="3">
        <v>71.28</v>
      </c>
      <c r="Y3013" s="3">
        <v>66.534000000000006</v>
      </c>
      <c r="Z3013" s="3">
        <v>67.677000000000007</v>
      </c>
      <c r="AA3013" s="3">
        <v>67.867999999999995</v>
      </c>
      <c r="AB3013" s="3">
        <v>75.938000000000002</v>
      </c>
      <c r="AC3013" s="3">
        <v>92.251000000000005</v>
      </c>
      <c r="AD3013" s="3">
        <v>91.492000000000004</v>
      </c>
      <c r="AE3013" s="3">
        <v>90.436000000000007</v>
      </c>
      <c r="AF3013" s="3">
        <v>82.61</v>
      </c>
      <c r="AG3013" s="3">
        <v>81.572000000000003</v>
      </c>
      <c r="AH3013" s="3">
        <v>86.866</v>
      </c>
      <c r="AI3013" s="3">
        <v>97.915000000000006</v>
      </c>
      <c r="AJ3013" s="3">
        <v>95.221999999999994</v>
      </c>
      <c r="AK3013" s="3">
        <v>60.8</v>
      </c>
      <c r="AL3013" s="3">
        <v>58.463000000000001</v>
      </c>
      <c r="AM3013" s="3">
        <v>61.305999999999997</v>
      </c>
      <c r="AN3013" s="3">
        <v>68.772000000000006</v>
      </c>
      <c r="AO3013" s="3">
        <v>58.082000000000001</v>
      </c>
      <c r="AP3013" s="3">
        <v>27.184999999999999</v>
      </c>
      <c r="AQ3013" s="3">
        <v>33.966999999999999</v>
      </c>
      <c r="AR3013" s="3">
        <v>35.090000000000003</v>
      </c>
      <c r="AS3013" s="3">
        <v>42.067</v>
      </c>
      <c r="AT3013" s="3">
        <v>42.850999999999999</v>
      </c>
      <c r="AU3013" s="3">
        <v>39.668999999999997</v>
      </c>
      <c r="AV3013" s="3">
        <v>43.661999999999999</v>
      </c>
      <c r="AW3013" s="3">
        <v>44.686</v>
      </c>
      <c r="AX3013" s="3">
        <v>44.253999999999998</v>
      </c>
      <c r="AY3013" s="3">
        <v>42.372999999999998</v>
      </c>
      <c r="AZ3013" s="3">
        <v>41.234999999999999</v>
      </c>
      <c r="BA3013">
        <v>39.988</v>
      </c>
      <c r="BB3013">
        <v>2016</v>
      </c>
    </row>
    <row r="3014" spans="1:54" hidden="1" x14ac:dyDescent="0.2">
      <c r="A3014">
        <v>656</v>
      </c>
      <c r="B3014" t="s">
        <v>495</v>
      </c>
      <c r="C3014" t="s">
        <v>228</v>
      </c>
      <c r="D3014" t="s">
        <v>106</v>
      </c>
      <c r="E3014" t="s">
        <v>227</v>
      </c>
      <c r="F3014" t="s">
        <v>226</v>
      </c>
      <c r="G3014" t="s">
        <v>225</v>
      </c>
      <c r="H3014" t="s">
        <v>222</v>
      </c>
      <c r="I3014" t="s">
        <v>1165</v>
      </c>
      <c r="J3014" s="3">
        <v>176.41900000000001</v>
      </c>
      <c r="K3014" s="3">
        <v>192.82599999999999</v>
      </c>
      <c r="L3014" s="3">
        <v>254.53</v>
      </c>
      <c r="M3014" s="3">
        <v>333.435</v>
      </c>
      <c r="N3014" s="3">
        <v>423.46300000000002</v>
      </c>
      <c r="O3014" s="3">
        <v>529.11599999999999</v>
      </c>
      <c r="P3014" s="3">
        <v>925.66</v>
      </c>
      <c r="Q3014" s="3">
        <v>1216.8679999999999</v>
      </c>
      <c r="R3014" s="3">
        <v>1573.748</v>
      </c>
      <c r="S3014" s="3">
        <v>2002.0029999999999</v>
      </c>
      <c r="T3014" s="3">
        <v>2449.4580000000001</v>
      </c>
      <c r="U3014" s="3">
        <v>3162.4189999999999</v>
      </c>
      <c r="V3014" s="3">
        <v>4122.1750000000002</v>
      </c>
      <c r="W3014" s="3">
        <v>4359.2780000000002</v>
      </c>
      <c r="X3014" s="3">
        <v>4597.067</v>
      </c>
      <c r="Y3014" s="3">
        <v>5095.0780000000004</v>
      </c>
      <c r="Z3014" s="3">
        <v>5337.2359999999999</v>
      </c>
      <c r="AA3014" s="3">
        <v>5708.6</v>
      </c>
      <c r="AB3014" s="3">
        <v>6187.2939999999999</v>
      </c>
      <c r="AC3014" s="3">
        <v>6656.5540000000001</v>
      </c>
      <c r="AD3014" s="3">
        <v>7055.3040000000001</v>
      </c>
      <c r="AE3014" s="3">
        <v>7424.0910000000003</v>
      </c>
      <c r="AF3014" s="3">
        <v>7947.4610000000002</v>
      </c>
      <c r="AG3014" s="3">
        <v>9446.3700000000008</v>
      </c>
      <c r="AH3014" s="3">
        <v>11246.357</v>
      </c>
      <c r="AI3014" s="3">
        <v>16422.580999999998</v>
      </c>
      <c r="AJ3014" s="3">
        <v>21728</v>
      </c>
      <c r="AK3014" s="3">
        <v>26369</v>
      </c>
      <c r="AL3014" s="3">
        <v>32046</v>
      </c>
      <c r="AM3014" s="3">
        <v>32248</v>
      </c>
      <c r="AN3014" s="3">
        <v>39289.699999999997</v>
      </c>
      <c r="AO3014" s="3">
        <v>45176</v>
      </c>
      <c r="AP3014" s="3">
        <v>51605.042999999998</v>
      </c>
      <c r="AQ3014" s="3">
        <v>57865</v>
      </c>
      <c r="AR3014" s="3">
        <v>61663.6</v>
      </c>
      <c r="AS3014" s="3">
        <v>65626.600000000006</v>
      </c>
      <c r="AT3014" s="3">
        <v>75943.316999999995</v>
      </c>
      <c r="AU3014" s="3">
        <v>88343.755000000005</v>
      </c>
      <c r="AV3014" s="3">
        <v>100699.128</v>
      </c>
      <c r="AW3014" s="3">
        <v>114931.811</v>
      </c>
      <c r="AX3014" s="3">
        <v>131030.63800000001</v>
      </c>
      <c r="AY3014" s="3">
        <v>149276.405</v>
      </c>
      <c r="AZ3014" s="3">
        <v>169090.57500000001</v>
      </c>
      <c r="BA3014">
        <v>191304.79699999999</v>
      </c>
      <c r="BB3014">
        <v>2016</v>
      </c>
    </row>
    <row r="3015" spans="1:54" hidden="1" x14ac:dyDescent="0.2">
      <c r="A3015">
        <v>656</v>
      </c>
      <c r="B3015" t="s">
        <v>495</v>
      </c>
      <c r="C3015" t="s">
        <v>224</v>
      </c>
      <c r="D3015" t="s">
        <v>106</v>
      </c>
      <c r="E3015" t="s">
        <v>219</v>
      </c>
      <c r="F3015" t="s">
        <v>218</v>
      </c>
      <c r="G3015" t="s">
        <v>223</v>
      </c>
      <c r="H3015" t="s">
        <v>222</v>
      </c>
      <c r="I3015" t="s">
        <v>1166</v>
      </c>
      <c r="J3015" s="3">
        <v>5.3999999999999999E-2</v>
      </c>
      <c r="K3015" s="3">
        <v>-7.2999999999999995E-2</v>
      </c>
      <c r="L3015" s="3">
        <v>-8.5000000000000006E-2</v>
      </c>
      <c r="M3015" s="3">
        <v>-3.0000000000000001E-3</v>
      </c>
      <c r="N3015" s="3">
        <v>-6.0000000000000001E-3</v>
      </c>
      <c r="O3015" s="3">
        <v>-4.1000000000000002E-2</v>
      </c>
      <c r="P3015" s="3">
        <v>-0.124</v>
      </c>
      <c r="Q3015" s="3">
        <v>-3.7999999999999999E-2</v>
      </c>
      <c r="R3015" s="3">
        <v>-0.222</v>
      </c>
      <c r="S3015" s="3">
        <v>-0.18</v>
      </c>
      <c r="T3015" s="3">
        <v>-0.26600000000000001</v>
      </c>
      <c r="U3015" s="3">
        <v>-0.22</v>
      </c>
      <c r="V3015" s="3">
        <v>-0.23699999999999999</v>
      </c>
      <c r="W3015" s="3">
        <v>-0.19800000000000001</v>
      </c>
      <c r="X3015" s="3">
        <v>-0.24</v>
      </c>
      <c r="Y3015" s="3">
        <v>-0.27200000000000002</v>
      </c>
      <c r="Z3015" s="3">
        <v>-0.33</v>
      </c>
      <c r="AA3015" s="3">
        <v>-0.24</v>
      </c>
      <c r="AB3015" s="3">
        <v>-0.32</v>
      </c>
      <c r="AC3015" s="3">
        <v>-0.25600000000000001</v>
      </c>
      <c r="AD3015" s="3">
        <v>-0.123</v>
      </c>
      <c r="AE3015" s="3">
        <v>1.2E-2</v>
      </c>
      <c r="AF3015" s="3" t="s">
        <v>355</v>
      </c>
      <c r="AG3015" s="3">
        <v>-2E-3</v>
      </c>
      <c r="AH3015" s="3">
        <v>-9.1999999999999998E-2</v>
      </c>
      <c r="AI3015" s="3">
        <v>-3.7999999999999999E-2</v>
      </c>
      <c r="AJ3015" s="3">
        <v>-0.13100000000000001</v>
      </c>
      <c r="AK3015" s="3">
        <v>-0.46200000000000002</v>
      </c>
      <c r="AL3015" s="3">
        <v>-0.45900000000000002</v>
      </c>
      <c r="AM3015" s="3">
        <v>-0.38200000000000001</v>
      </c>
      <c r="AN3015" s="3">
        <v>-0.44</v>
      </c>
      <c r="AO3015" s="3">
        <v>-1.109</v>
      </c>
      <c r="AP3015" s="3">
        <v>-1.4570000000000001</v>
      </c>
      <c r="AQ3015" s="3">
        <v>-1.05</v>
      </c>
      <c r="AR3015" s="3">
        <v>-1.1739999999999999</v>
      </c>
      <c r="AS3015" s="3">
        <v>-1.347</v>
      </c>
      <c r="AT3015" s="3">
        <v>-2.706</v>
      </c>
      <c r="AU3015" s="3">
        <v>-2.2389999999999999</v>
      </c>
      <c r="AV3015" s="3">
        <v>-2.077</v>
      </c>
      <c r="AW3015" s="3">
        <v>-1.167</v>
      </c>
      <c r="AX3015" s="3">
        <v>-2.0670000000000002</v>
      </c>
      <c r="AY3015" s="3">
        <v>-1.917</v>
      </c>
      <c r="AZ3015" s="3">
        <v>-1.7849999999999999</v>
      </c>
      <c r="BA3015">
        <v>-1.655</v>
      </c>
      <c r="BB3015">
        <v>2016</v>
      </c>
    </row>
    <row r="3016" spans="1:54" hidden="1" x14ac:dyDescent="0.2">
      <c r="A3016">
        <v>656</v>
      </c>
      <c r="B3016" t="s">
        <v>495</v>
      </c>
      <c r="C3016" t="s">
        <v>220</v>
      </c>
      <c r="D3016" t="s">
        <v>106</v>
      </c>
      <c r="E3016" t="s">
        <v>219</v>
      </c>
      <c r="F3016" t="s">
        <v>218</v>
      </c>
      <c r="G3016" t="s">
        <v>217</v>
      </c>
      <c r="I3016" t="s">
        <v>216</v>
      </c>
      <c r="J3016" s="3">
        <v>2.2480000000000002</v>
      </c>
      <c r="K3016" s="3">
        <v>-3.0859999999999999</v>
      </c>
      <c r="L3016" s="3">
        <v>-3.6509999999999998</v>
      </c>
      <c r="M3016" s="3">
        <v>-0.12</v>
      </c>
      <c r="N3016" s="3">
        <v>-0.26400000000000001</v>
      </c>
      <c r="O3016" s="3">
        <v>-1.6419999999999999</v>
      </c>
      <c r="P3016" s="3">
        <v>-4.6310000000000002</v>
      </c>
      <c r="Q3016" s="3">
        <v>-1.347</v>
      </c>
      <c r="R3016" s="3">
        <v>-6.6779999999999999</v>
      </c>
      <c r="S3016" s="3">
        <v>-5.3109999999999999</v>
      </c>
      <c r="T3016" s="3">
        <v>-7.16</v>
      </c>
      <c r="U3016" s="3">
        <v>-5.242</v>
      </c>
      <c r="V3016" s="3">
        <v>-5.1959999999999997</v>
      </c>
      <c r="W3016" s="3">
        <v>-4.3490000000000002</v>
      </c>
      <c r="X3016" s="3">
        <v>-5.1050000000000004</v>
      </c>
      <c r="Y3016" s="3">
        <v>-5.2969999999999997</v>
      </c>
      <c r="Z3016" s="3">
        <v>-6.2160000000000002</v>
      </c>
      <c r="AA3016" s="3">
        <v>-4.6100000000000003</v>
      </c>
      <c r="AB3016" s="3">
        <v>-6.3949999999999996</v>
      </c>
      <c r="AC3016" s="3">
        <v>-5.3259999999999996</v>
      </c>
      <c r="AD3016" s="3">
        <v>-3.0449999999999999</v>
      </c>
      <c r="AE3016" s="3">
        <v>0.32600000000000001</v>
      </c>
      <c r="AF3016" s="3">
        <v>-8.0000000000000002E-3</v>
      </c>
      <c r="AG3016" s="3">
        <v>-4.9000000000000002E-2</v>
      </c>
      <c r="AH3016" s="3">
        <v>-1.8169999999999999</v>
      </c>
      <c r="AI3016" s="3">
        <v>-0.83599999999999997</v>
      </c>
      <c r="AJ3016" s="3">
        <v>-3.137</v>
      </c>
      <c r="AK3016" s="3">
        <v>-7.3079999999999998</v>
      </c>
      <c r="AL3016" s="3">
        <v>-6.5940000000000003</v>
      </c>
      <c r="AM3016" s="3">
        <v>-5.66</v>
      </c>
      <c r="AN3016" s="3">
        <v>-6.4089999999999998</v>
      </c>
      <c r="AO3016" s="3">
        <v>-18.379000000000001</v>
      </c>
      <c r="AP3016" s="3">
        <v>-19.952000000000002</v>
      </c>
      <c r="AQ3016" s="3">
        <v>-12.538</v>
      </c>
      <c r="AR3016" s="3">
        <v>-13.361000000000001</v>
      </c>
      <c r="AS3016" s="3">
        <v>-15.366</v>
      </c>
      <c r="AT3016" s="3">
        <v>-31.93</v>
      </c>
      <c r="AU3016" s="3">
        <v>-23.033000000000001</v>
      </c>
      <c r="AV3016" s="3">
        <v>-19.14</v>
      </c>
      <c r="AW3016" s="3">
        <v>-9.9789999999999992</v>
      </c>
      <c r="AX3016" s="3">
        <v>-16.388000000000002</v>
      </c>
      <c r="AY3016" s="3">
        <v>-14.108000000000001</v>
      </c>
      <c r="AZ3016" s="3">
        <v>-12.252000000000001</v>
      </c>
      <c r="BA3016">
        <v>-10.605</v>
      </c>
      <c r="BB3016">
        <v>2016</v>
      </c>
    </row>
    <row r="3017" spans="1:54" x14ac:dyDescent="0.2">
      <c r="A3017">
        <v>654</v>
      </c>
      <c r="B3017" t="s">
        <v>494</v>
      </c>
      <c r="C3017" t="s">
        <v>352</v>
      </c>
      <c r="D3017" t="s">
        <v>115</v>
      </c>
      <c r="E3017" t="s">
        <v>349</v>
      </c>
      <c r="F3017" t="s">
        <v>351</v>
      </c>
      <c r="G3017" t="s">
        <v>225</v>
      </c>
      <c r="H3017" t="s">
        <v>222</v>
      </c>
      <c r="I3017" t="s">
        <v>1167</v>
      </c>
      <c r="J3017" s="3">
        <v>171.22399999999999</v>
      </c>
      <c r="K3017" s="3">
        <v>170.37299999999999</v>
      </c>
      <c r="L3017" s="3">
        <v>177.52799999999999</v>
      </c>
      <c r="M3017" s="3">
        <v>171.49199999999999</v>
      </c>
      <c r="N3017" s="3">
        <v>180.92400000000001</v>
      </c>
      <c r="O3017" s="3">
        <v>188.70400000000001</v>
      </c>
      <c r="P3017" s="3">
        <v>186.81700000000001</v>
      </c>
      <c r="Q3017" s="3">
        <v>197.279</v>
      </c>
      <c r="R3017" s="3">
        <v>201.142</v>
      </c>
      <c r="S3017" s="3">
        <v>207.02600000000001</v>
      </c>
      <c r="T3017" s="3">
        <v>216.50800000000001</v>
      </c>
      <c r="U3017" s="3">
        <v>232.32300000000001</v>
      </c>
      <c r="V3017" s="3">
        <v>239.51499999999999</v>
      </c>
      <c r="W3017" s="3">
        <v>244.96600000000001</v>
      </c>
      <c r="X3017" s="3">
        <v>252.22399999999999</v>
      </c>
      <c r="Y3017" s="3">
        <v>262.35199999999998</v>
      </c>
      <c r="Z3017" s="3">
        <v>272.18200000000002</v>
      </c>
      <c r="AA3017" s="3">
        <v>288.49599999999998</v>
      </c>
      <c r="AB3017" s="3">
        <v>233.03399999999999</v>
      </c>
      <c r="AC3017" s="3">
        <v>266.10000000000002</v>
      </c>
      <c r="AD3017" s="3">
        <v>290.13499999999999</v>
      </c>
      <c r="AE3017" s="3">
        <v>276.92399999999998</v>
      </c>
      <c r="AF3017" s="3">
        <v>261.26499999999999</v>
      </c>
      <c r="AG3017" s="3">
        <v>263.81900000000002</v>
      </c>
      <c r="AH3017" s="3">
        <v>289.77499999999998</v>
      </c>
      <c r="AI3017" s="3">
        <v>310.22800000000001</v>
      </c>
      <c r="AJ3017" s="3">
        <v>316.66399999999999</v>
      </c>
      <c r="AK3017" s="3">
        <v>326.99599999999998</v>
      </c>
      <c r="AL3017" s="3">
        <v>337.47199999999998</v>
      </c>
      <c r="AM3017" s="3">
        <v>348.84100000000001</v>
      </c>
      <c r="AN3017" s="3">
        <v>364.92599999999999</v>
      </c>
      <c r="AO3017" s="3">
        <v>394.43</v>
      </c>
      <c r="AP3017" s="3">
        <v>387.67399999999998</v>
      </c>
      <c r="AQ3017" s="3">
        <v>400.29700000000003</v>
      </c>
      <c r="AR3017" s="3">
        <v>404.15800000000002</v>
      </c>
      <c r="AS3017" s="3">
        <v>428.94299999999998</v>
      </c>
      <c r="AT3017" s="3">
        <v>453.637</v>
      </c>
      <c r="AU3017" s="3">
        <v>478.58699999999999</v>
      </c>
      <c r="AV3017" s="3">
        <v>504.90899999999999</v>
      </c>
      <c r="AW3017" s="3">
        <v>532.67899999999997</v>
      </c>
      <c r="AX3017" s="3">
        <v>559.31299999999999</v>
      </c>
      <c r="AY3017" s="3">
        <v>587.279</v>
      </c>
      <c r="AZ3017" s="3">
        <v>616.64300000000003</v>
      </c>
      <c r="BA3017">
        <v>647.47500000000002</v>
      </c>
      <c r="BB3017">
        <v>2015</v>
      </c>
    </row>
    <row r="3018" spans="1:54" hidden="1" x14ac:dyDescent="0.2">
      <c r="A3018">
        <v>654</v>
      </c>
      <c r="B3018" t="s">
        <v>494</v>
      </c>
      <c r="C3018" t="s">
        <v>350</v>
      </c>
      <c r="D3018" t="s">
        <v>115</v>
      </c>
      <c r="E3018" t="s">
        <v>349</v>
      </c>
      <c r="F3018" t="s">
        <v>348</v>
      </c>
      <c r="G3018" t="s">
        <v>275</v>
      </c>
      <c r="I3018" t="s">
        <v>347</v>
      </c>
      <c r="J3018" s="3" t="s">
        <v>215</v>
      </c>
      <c r="K3018" s="3">
        <v>-0.498</v>
      </c>
      <c r="L3018" s="3">
        <v>4.2</v>
      </c>
      <c r="M3018" s="3">
        <v>-3.4</v>
      </c>
      <c r="N3018" s="3">
        <v>5.5</v>
      </c>
      <c r="O3018" s="3">
        <v>4.3</v>
      </c>
      <c r="P3018" s="3">
        <v>-1</v>
      </c>
      <c r="Q3018" s="3">
        <v>5.6</v>
      </c>
      <c r="R3018" s="3">
        <v>1.958</v>
      </c>
      <c r="S3018" s="3">
        <v>2.9249999999999998</v>
      </c>
      <c r="T3018" s="3">
        <v>4.58</v>
      </c>
      <c r="U3018" s="3">
        <v>7.3049999999999997</v>
      </c>
      <c r="V3018" s="3">
        <v>3.0950000000000002</v>
      </c>
      <c r="W3018" s="3">
        <v>2.2759999999999998</v>
      </c>
      <c r="X3018" s="3">
        <v>2.9630000000000001</v>
      </c>
      <c r="Y3018" s="3">
        <v>4.016</v>
      </c>
      <c r="Z3018" s="3">
        <v>3.7469999999999999</v>
      </c>
      <c r="AA3018" s="3">
        <v>5.9939999999999998</v>
      </c>
      <c r="AB3018" s="3">
        <v>-19.224</v>
      </c>
      <c r="AC3018" s="3">
        <v>14.189</v>
      </c>
      <c r="AD3018" s="3">
        <v>9.032</v>
      </c>
      <c r="AE3018" s="3">
        <v>-4.5529999999999999</v>
      </c>
      <c r="AF3018" s="3">
        <v>-5.6539999999999999</v>
      </c>
      <c r="AG3018" s="3">
        <v>0.97699999999999998</v>
      </c>
      <c r="AH3018" s="3">
        <v>9.8379999999999992</v>
      </c>
      <c r="AI3018" s="3">
        <v>7.0579999999999998</v>
      </c>
      <c r="AJ3018" s="3">
        <v>2.0739999999999998</v>
      </c>
      <c r="AK3018" s="3">
        <v>3.2629999999999999</v>
      </c>
      <c r="AL3018" s="3">
        <v>3.2040000000000002</v>
      </c>
      <c r="AM3018" s="3">
        <v>3.3690000000000002</v>
      </c>
      <c r="AN3018" s="3">
        <v>4.6109999999999998</v>
      </c>
      <c r="AO3018" s="3">
        <v>8.0850000000000009</v>
      </c>
      <c r="AP3018" s="3">
        <v>-1.7130000000000001</v>
      </c>
      <c r="AQ3018" s="3">
        <v>3.2559999999999998</v>
      </c>
      <c r="AR3018" s="3">
        <v>0.96499999999999997</v>
      </c>
      <c r="AS3018" s="3">
        <v>6.133</v>
      </c>
      <c r="AT3018" s="3">
        <v>5.7569999999999997</v>
      </c>
      <c r="AU3018" s="3">
        <v>5.5</v>
      </c>
      <c r="AV3018" s="3">
        <v>5.5</v>
      </c>
      <c r="AW3018" s="3">
        <v>5.5</v>
      </c>
      <c r="AX3018" s="3">
        <v>5</v>
      </c>
      <c r="AY3018" s="3">
        <v>5</v>
      </c>
      <c r="AZ3018" s="3">
        <v>5</v>
      </c>
      <c r="BA3018">
        <v>5</v>
      </c>
      <c r="BB3018">
        <v>2015</v>
      </c>
    </row>
    <row r="3019" spans="1:54" hidden="1" x14ac:dyDescent="0.2">
      <c r="A3019">
        <v>654</v>
      </c>
      <c r="B3019" t="s">
        <v>494</v>
      </c>
      <c r="C3019" t="s">
        <v>346</v>
      </c>
      <c r="D3019" t="s">
        <v>115</v>
      </c>
      <c r="E3019" t="s">
        <v>342</v>
      </c>
      <c r="F3019" t="s">
        <v>345</v>
      </c>
      <c r="G3019" t="s">
        <v>225</v>
      </c>
      <c r="H3019" t="s">
        <v>222</v>
      </c>
      <c r="I3019" t="s">
        <v>1167</v>
      </c>
      <c r="J3019" s="3">
        <v>36.125999999999998</v>
      </c>
      <c r="K3019" s="3">
        <v>59.420999999999999</v>
      </c>
      <c r="L3019" s="3">
        <v>81.731999999999999</v>
      </c>
      <c r="M3019" s="3">
        <v>106.908</v>
      </c>
      <c r="N3019" s="3">
        <v>85.253</v>
      </c>
      <c r="O3019" s="3">
        <v>128.77000000000001</v>
      </c>
      <c r="P3019" s="3">
        <v>96.924999999999997</v>
      </c>
      <c r="Q3019" s="3">
        <v>71.177999999999997</v>
      </c>
      <c r="R3019" s="3">
        <v>65.658000000000001</v>
      </c>
      <c r="S3019" s="3">
        <v>84.606999999999999</v>
      </c>
      <c r="T3019" s="3">
        <v>87.778999999999996</v>
      </c>
      <c r="U3019" s="3">
        <v>128.44800000000001</v>
      </c>
      <c r="V3019" s="3">
        <v>129.065</v>
      </c>
      <c r="W3019" s="3">
        <v>107.88800000000001</v>
      </c>
      <c r="X3019" s="3">
        <v>118.32899999999999</v>
      </c>
      <c r="Y3019" s="3">
        <v>227.22800000000001</v>
      </c>
      <c r="Z3019" s="3">
        <v>222.15199999999999</v>
      </c>
      <c r="AA3019" s="3">
        <v>240.72300000000001</v>
      </c>
      <c r="AB3019" s="3">
        <v>221.64099999999999</v>
      </c>
      <c r="AC3019" s="3">
        <v>249.89</v>
      </c>
      <c r="AD3019" s="3">
        <v>258.22000000000003</v>
      </c>
      <c r="AE3019" s="3">
        <v>278.62700000000001</v>
      </c>
      <c r="AF3019" s="3">
        <v>284.55</v>
      </c>
      <c r="AG3019" s="3">
        <v>276.87799999999999</v>
      </c>
      <c r="AH3019" s="3">
        <v>280.57799999999997</v>
      </c>
      <c r="AI3019" s="3">
        <v>309.51600000000002</v>
      </c>
      <c r="AJ3019" s="3">
        <v>309.46699999999998</v>
      </c>
      <c r="AK3019" s="3">
        <v>333.565</v>
      </c>
      <c r="AL3019" s="3">
        <v>387.197</v>
      </c>
      <c r="AM3019" s="3">
        <v>390.40300000000002</v>
      </c>
      <c r="AN3019" s="3">
        <v>420.51499999999999</v>
      </c>
      <c r="AO3019" s="3">
        <v>518.28800000000001</v>
      </c>
      <c r="AP3019" s="3">
        <v>505.07900000000001</v>
      </c>
      <c r="AQ3019" s="3">
        <v>516.66200000000003</v>
      </c>
      <c r="AR3019" s="3">
        <v>520.87199999999996</v>
      </c>
      <c r="AS3019" s="3">
        <v>612.51099999999997</v>
      </c>
      <c r="AT3019" s="3">
        <v>690.47199999999998</v>
      </c>
      <c r="AU3019" s="3">
        <v>784.46799999999996</v>
      </c>
      <c r="AV3019" s="3">
        <v>837.178</v>
      </c>
      <c r="AW3019" s="3">
        <v>903.93200000000002</v>
      </c>
      <c r="AX3019" s="3">
        <v>972.37699999999995</v>
      </c>
      <c r="AY3019" s="3">
        <v>1045.8130000000001</v>
      </c>
      <c r="AZ3019" s="3">
        <v>1126.9929999999999</v>
      </c>
      <c r="BA3019">
        <v>1214.4069999999999</v>
      </c>
      <c r="BB3019">
        <v>2015</v>
      </c>
    </row>
    <row r="3020" spans="1:54" hidden="1" x14ac:dyDescent="0.2">
      <c r="A3020">
        <v>654</v>
      </c>
      <c r="B3020" t="s">
        <v>494</v>
      </c>
      <c r="C3020" t="s">
        <v>344</v>
      </c>
      <c r="D3020" t="s">
        <v>115</v>
      </c>
      <c r="E3020" t="s">
        <v>342</v>
      </c>
      <c r="F3020" t="s">
        <v>343</v>
      </c>
      <c r="G3020" t="s">
        <v>223</v>
      </c>
      <c r="H3020" t="s">
        <v>222</v>
      </c>
      <c r="I3020" t="s">
        <v>310</v>
      </c>
      <c r="J3020" s="3">
        <v>0.17100000000000001</v>
      </c>
      <c r="K3020" s="3">
        <v>0.219</v>
      </c>
      <c r="L3020" s="3">
        <v>0.249</v>
      </c>
      <c r="M3020" s="3">
        <v>0.28100000000000003</v>
      </c>
      <c r="N3020" s="3">
        <v>0.19500000000000001</v>
      </c>
      <c r="O3020" s="3">
        <v>0.28699999999999998</v>
      </c>
      <c r="P3020" s="3">
        <v>0.28000000000000003</v>
      </c>
      <c r="Q3020" s="3">
        <v>0.23699999999999999</v>
      </c>
      <c r="R3020" s="3">
        <v>0.221</v>
      </c>
      <c r="S3020" s="3">
        <v>0.26600000000000001</v>
      </c>
      <c r="T3020" s="3">
        <v>0.32400000000000001</v>
      </c>
      <c r="U3020" s="3">
        <v>0.45600000000000002</v>
      </c>
      <c r="V3020" s="3">
        <v>0.5</v>
      </c>
      <c r="W3020" s="3">
        <v>0.38600000000000001</v>
      </c>
      <c r="X3020" s="3">
        <v>0.435</v>
      </c>
      <c r="Y3020" s="3">
        <v>0.46</v>
      </c>
      <c r="Z3020" s="3">
        <v>0.438</v>
      </c>
      <c r="AA3020" s="3">
        <v>0.41599999999999998</v>
      </c>
      <c r="AB3020" s="3">
        <v>0.376</v>
      </c>
      <c r="AC3020" s="3">
        <v>0.40600000000000003</v>
      </c>
      <c r="AD3020" s="3">
        <v>0.36399999999999999</v>
      </c>
      <c r="AE3020" s="3">
        <v>0.38</v>
      </c>
      <c r="AF3020" s="3">
        <v>0.41</v>
      </c>
      <c r="AG3020" s="3">
        <v>0.47699999999999998</v>
      </c>
      <c r="AH3020" s="3">
        <v>0.53200000000000003</v>
      </c>
      <c r="AI3020" s="3">
        <v>0.58799999999999997</v>
      </c>
      <c r="AJ3020" s="3">
        <v>0.59199999999999997</v>
      </c>
      <c r="AK3020" s="3">
        <v>0.69699999999999995</v>
      </c>
      <c r="AL3020" s="3">
        <v>0.86899999999999999</v>
      </c>
      <c r="AM3020" s="3">
        <v>0.82899999999999996</v>
      </c>
      <c r="AN3020" s="3">
        <v>0.85099999999999998</v>
      </c>
      <c r="AO3020" s="3">
        <v>1.099</v>
      </c>
      <c r="AP3020" s="3">
        <v>0.99</v>
      </c>
      <c r="AQ3020" s="3">
        <v>1.046</v>
      </c>
      <c r="AR3020" s="3">
        <v>1.0549999999999999</v>
      </c>
      <c r="AS3020" s="3">
        <v>1.036</v>
      </c>
      <c r="AT3020" s="3">
        <v>1.165</v>
      </c>
      <c r="AU3020" s="3">
        <v>1.35</v>
      </c>
      <c r="AV3020" s="3">
        <v>1.5820000000000001</v>
      </c>
      <c r="AW3020" s="3">
        <v>1.728</v>
      </c>
      <c r="AX3020" s="3">
        <v>1.88</v>
      </c>
      <c r="AY3020" s="3">
        <v>2.036</v>
      </c>
      <c r="AZ3020" s="3">
        <v>2.206</v>
      </c>
      <c r="BA3020">
        <v>2.387</v>
      </c>
      <c r="BB3020">
        <v>2015</v>
      </c>
    </row>
    <row r="3021" spans="1:54" hidden="1" x14ac:dyDescent="0.2">
      <c r="A3021">
        <v>654</v>
      </c>
      <c r="B3021" t="s">
        <v>494</v>
      </c>
      <c r="C3021" t="s">
        <v>213</v>
      </c>
      <c r="D3021" t="s">
        <v>115</v>
      </c>
      <c r="E3021" t="s">
        <v>342</v>
      </c>
      <c r="F3021" t="s">
        <v>341</v>
      </c>
      <c r="G3021" t="s">
        <v>323</v>
      </c>
      <c r="H3021" t="s">
        <v>222</v>
      </c>
      <c r="I3021" t="s">
        <v>310</v>
      </c>
      <c r="J3021" s="3">
        <v>0.439</v>
      </c>
      <c r="K3021" s="3">
        <v>0.47799999999999998</v>
      </c>
      <c r="L3021" s="3">
        <v>0.52900000000000003</v>
      </c>
      <c r="M3021" s="3">
        <v>0.53100000000000003</v>
      </c>
      <c r="N3021" s="3">
        <v>0.57999999999999996</v>
      </c>
      <c r="O3021" s="3">
        <v>0.624</v>
      </c>
      <c r="P3021" s="3">
        <v>0.63</v>
      </c>
      <c r="Q3021" s="3">
        <v>0.68300000000000005</v>
      </c>
      <c r="R3021" s="3">
        <v>0.72</v>
      </c>
      <c r="S3021" s="3">
        <v>0.77</v>
      </c>
      <c r="T3021" s="3">
        <v>0.83499999999999996</v>
      </c>
      <c r="U3021" s="3">
        <v>0.92600000000000005</v>
      </c>
      <c r="V3021" s="3">
        <v>0.97699999999999998</v>
      </c>
      <c r="W3021" s="3">
        <v>1.0229999999999999</v>
      </c>
      <c r="X3021" s="3">
        <v>1.0760000000000001</v>
      </c>
      <c r="Y3021" s="3">
        <v>1.1419999999999999</v>
      </c>
      <c r="Z3021" s="3">
        <v>1.206</v>
      </c>
      <c r="AA3021" s="3">
        <v>1.3009999999999999</v>
      </c>
      <c r="AB3021" s="3">
        <v>1.0620000000000001</v>
      </c>
      <c r="AC3021" s="3">
        <v>1.2310000000000001</v>
      </c>
      <c r="AD3021" s="3">
        <v>1.373</v>
      </c>
      <c r="AE3021" s="3">
        <v>1.34</v>
      </c>
      <c r="AF3021" s="3">
        <v>1.284</v>
      </c>
      <c r="AG3021" s="3">
        <v>1.3220000000000001</v>
      </c>
      <c r="AH3021" s="3">
        <v>1.492</v>
      </c>
      <c r="AI3021" s="3">
        <v>1.649</v>
      </c>
      <c r="AJ3021" s="3">
        <v>1.7350000000000001</v>
      </c>
      <c r="AK3021" s="3">
        <v>1.839</v>
      </c>
      <c r="AL3021" s="3">
        <v>1.9359999999999999</v>
      </c>
      <c r="AM3021" s="3">
        <v>2.016</v>
      </c>
      <c r="AN3021" s="3">
        <v>2.1349999999999998</v>
      </c>
      <c r="AO3021" s="3">
        <v>2.355</v>
      </c>
      <c r="AP3021" s="3">
        <v>2.3570000000000002</v>
      </c>
      <c r="AQ3021" s="3">
        <v>2.4729999999999999</v>
      </c>
      <c r="AR3021" s="3">
        <v>2.5419999999999998</v>
      </c>
      <c r="AS3021" s="3">
        <v>2.7269999999999999</v>
      </c>
      <c r="AT3021" s="3">
        <v>2.9209999999999998</v>
      </c>
      <c r="AU3021" s="3">
        <v>3.137</v>
      </c>
      <c r="AV3021" s="3">
        <v>3.3849999999999998</v>
      </c>
      <c r="AW3021" s="3">
        <v>3.6480000000000001</v>
      </c>
      <c r="AX3021" s="3">
        <v>3.9060000000000001</v>
      </c>
      <c r="AY3021" s="3">
        <v>4.18</v>
      </c>
      <c r="AZ3021" s="3">
        <v>4.4640000000000004</v>
      </c>
      <c r="BA3021">
        <v>4.7690000000000001</v>
      </c>
      <c r="BB3021">
        <v>2015</v>
      </c>
    </row>
    <row r="3022" spans="1:54" hidden="1" x14ac:dyDescent="0.2">
      <c r="A3022">
        <v>654</v>
      </c>
      <c r="B3022" t="s">
        <v>494</v>
      </c>
      <c r="C3022" t="s">
        <v>340</v>
      </c>
      <c r="D3022" t="s">
        <v>115</v>
      </c>
      <c r="E3022" t="s">
        <v>339</v>
      </c>
      <c r="F3022" t="s">
        <v>338</v>
      </c>
      <c r="G3022" t="s">
        <v>295</v>
      </c>
      <c r="I3022" t="s">
        <v>337</v>
      </c>
      <c r="J3022" s="3">
        <v>21.099</v>
      </c>
      <c r="K3022" s="3">
        <v>34.877000000000002</v>
      </c>
      <c r="L3022" s="3">
        <v>46.039000000000001</v>
      </c>
      <c r="M3022" s="3">
        <v>62.34</v>
      </c>
      <c r="N3022" s="3">
        <v>47.121000000000002</v>
      </c>
      <c r="O3022" s="3">
        <v>68.239000000000004</v>
      </c>
      <c r="P3022" s="3">
        <v>51.881999999999998</v>
      </c>
      <c r="Q3022" s="3">
        <v>36.08</v>
      </c>
      <c r="R3022" s="3">
        <v>32.643000000000001</v>
      </c>
      <c r="S3022" s="3">
        <v>40.868000000000002</v>
      </c>
      <c r="T3022" s="3">
        <v>40.542999999999999</v>
      </c>
      <c r="U3022" s="3">
        <v>55.287999999999997</v>
      </c>
      <c r="V3022" s="3">
        <v>53.886000000000003</v>
      </c>
      <c r="W3022" s="3">
        <v>44.042000000000002</v>
      </c>
      <c r="X3022" s="3">
        <v>46.914000000000001</v>
      </c>
      <c r="Y3022" s="3">
        <v>86.611999999999995</v>
      </c>
      <c r="Z3022" s="3">
        <v>81.619</v>
      </c>
      <c r="AA3022" s="3">
        <v>83.441000000000003</v>
      </c>
      <c r="AB3022" s="3">
        <v>95.111000000000004</v>
      </c>
      <c r="AC3022" s="3">
        <v>93.908000000000001</v>
      </c>
      <c r="AD3022" s="3">
        <v>89</v>
      </c>
      <c r="AE3022" s="3">
        <v>100.61499999999999</v>
      </c>
      <c r="AF3022" s="3">
        <v>108.91200000000001</v>
      </c>
      <c r="AG3022" s="3">
        <v>104.95</v>
      </c>
      <c r="AH3022" s="3">
        <v>96.825999999999993</v>
      </c>
      <c r="AI3022" s="3">
        <v>99.77</v>
      </c>
      <c r="AJ3022" s="3">
        <v>97.727000000000004</v>
      </c>
      <c r="AK3022" s="3">
        <v>102.009</v>
      </c>
      <c r="AL3022" s="3">
        <v>114.73399999999999</v>
      </c>
      <c r="AM3022" s="3">
        <v>111.914</v>
      </c>
      <c r="AN3022" s="3">
        <v>115.233</v>
      </c>
      <c r="AO3022" s="3">
        <v>131.40199999999999</v>
      </c>
      <c r="AP3022" s="3">
        <v>130.28399999999999</v>
      </c>
      <c r="AQ3022" s="3">
        <v>129.07</v>
      </c>
      <c r="AR3022" s="3">
        <v>128.87799999999999</v>
      </c>
      <c r="AS3022" s="3">
        <v>142.79499999999999</v>
      </c>
      <c r="AT3022" s="3">
        <v>152.208</v>
      </c>
      <c r="AU3022" s="3">
        <v>163.91300000000001</v>
      </c>
      <c r="AV3022" s="3">
        <v>165.80799999999999</v>
      </c>
      <c r="AW3022" s="3">
        <v>169.69499999999999</v>
      </c>
      <c r="AX3022" s="3">
        <v>173.852</v>
      </c>
      <c r="AY3022" s="3">
        <v>178.078</v>
      </c>
      <c r="AZ3022" s="3">
        <v>182.76300000000001</v>
      </c>
      <c r="BA3022">
        <v>187.56</v>
      </c>
      <c r="BB3022">
        <v>2015</v>
      </c>
    </row>
    <row r="3023" spans="1:54" hidden="1" x14ac:dyDescent="0.2">
      <c r="A3023">
        <v>654</v>
      </c>
      <c r="B3023" t="s">
        <v>494</v>
      </c>
      <c r="C3023" t="s">
        <v>336</v>
      </c>
      <c r="D3023" t="s">
        <v>115</v>
      </c>
      <c r="E3023" t="s">
        <v>333</v>
      </c>
      <c r="F3023" t="s">
        <v>335</v>
      </c>
      <c r="G3023" t="s">
        <v>225</v>
      </c>
      <c r="H3023" t="s">
        <v>322</v>
      </c>
      <c r="I3023" t="s">
        <v>330</v>
      </c>
      <c r="J3023" s="3">
        <v>219001.16399999999</v>
      </c>
      <c r="K3023" s="3">
        <v>213429.58300000001</v>
      </c>
      <c r="L3023" s="3">
        <v>217819.416</v>
      </c>
      <c r="M3023" s="3">
        <v>206085.75200000001</v>
      </c>
      <c r="N3023" s="3">
        <v>212948.55300000001</v>
      </c>
      <c r="O3023" s="3">
        <v>217537.057</v>
      </c>
      <c r="P3023" s="3">
        <v>210932.11199999999</v>
      </c>
      <c r="Q3023" s="3">
        <v>218484.03200000001</v>
      </c>
      <c r="R3023" s="3">
        <v>218403.74900000001</v>
      </c>
      <c r="S3023" s="3">
        <v>220344.91699999999</v>
      </c>
      <c r="T3023" s="3">
        <v>225863.38</v>
      </c>
      <c r="U3023" s="3">
        <v>236981.58</v>
      </c>
      <c r="V3023" s="3">
        <v>238894.81</v>
      </c>
      <c r="W3023" s="3">
        <v>238925.53099999999</v>
      </c>
      <c r="X3023" s="3">
        <v>240593.81400000001</v>
      </c>
      <c r="Y3023" s="3">
        <v>244794.98199999999</v>
      </c>
      <c r="Z3023" s="3">
        <v>248468.68100000001</v>
      </c>
      <c r="AA3023" s="3">
        <v>257700.55600000001</v>
      </c>
      <c r="AB3023" s="3">
        <v>203715.78400000001</v>
      </c>
      <c r="AC3023" s="3">
        <v>227689.56599999999</v>
      </c>
      <c r="AD3023" s="3">
        <v>243022.182</v>
      </c>
      <c r="AE3023" s="3">
        <v>227089.81700000001</v>
      </c>
      <c r="AF3023" s="3">
        <v>209765.39300000001</v>
      </c>
      <c r="AG3023" s="3">
        <v>207380.56</v>
      </c>
      <c r="AH3023" s="3">
        <v>222995.12899999999</v>
      </c>
      <c r="AI3023" s="3">
        <v>233680.90700000001</v>
      </c>
      <c r="AJ3023" s="3">
        <v>233450.41099999999</v>
      </c>
      <c r="AK3023" s="3">
        <v>235900.37</v>
      </c>
      <c r="AL3023" s="3">
        <v>238163.89799999999</v>
      </c>
      <c r="AM3023" s="3">
        <v>240708.266</v>
      </c>
      <c r="AN3023" s="3">
        <v>249912.36900000001</v>
      </c>
      <c r="AO3023" s="3">
        <v>264303.18199999997</v>
      </c>
      <c r="AP3023" s="3">
        <v>254183.93100000001</v>
      </c>
      <c r="AQ3023" s="3">
        <v>256810.522</v>
      </c>
      <c r="AR3023" s="3">
        <v>253705.97899999999</v>
      </c>
      <c r="AS3023" s="3">
        <v>263468.326</v>
      </c>
      <c r="AT3023" s="3">
        <v>272638.02100000001</v>
      </c>
      <c r="AU3023" s="3">
        <v>281441.40100000001</v>
      </c>
      <c r="AV3023" s="3">
        <v>290529.03899999999</v>
      </c>
      <c r="AW3023" s="3">
        <v>299910.114</v>
      </c>
      <c r="AX3023" s="3">
        <v>308126.82900000003</v>
      </c>
      <c r="AY3023" s="3">
        <v>316568.65999999997</v>
      </c>
      <c r="AZ3023" s="3">
        <v>325167.72600000002</v>
      </c>
      <c r="BA3023">
        <v>334309.84499999997</v>
      </c>
      <c r="BB3023">
        <v>2004</v>
      </c>
    </row>
    <row r="3024" spans="1:54" hidden="1" x14ac:dyDescent="0.2">
      <c r="A3024">
        <v>654</v>
      </c>
      <c r="B3024" t="s">
        <v>494</v>
      </c>
      <c r="C3024" t="s">
        <v>334</v>
      </c>
      <c r="D3024" t="s">
        <v>115</v>
      </c>
      <c r="E3024" t="s">
        <v>333</v>
      </c>
      <c r="F3024" t="s">
        <v>332</v>
      </c>
      <c r="G3024" t="s">
        <v>331</v>
      </c>
      <c r="H3024" t="s">
        <v>322</v>
      </c>
      <c r="I3024" t="s">
        <v>330</v>
      </c>
      <c r="J3024" s="3">
        <v>1307.548</v>
      </c>
      <c r="K3024" s="3">
        <v>1274.2829999999999</v>
      </c>
      <c r="L3024" s="3">
        <v>1300.4929999999999</v>
      </c>
      <c r="M3024" s="3">
        <v>1230.4369999999999</v>
      </c>
      <c r="N3024" s="3">
        <v>1271.4110000000001</v>
      </c>
      <c r="O3024" s="3">
        <v>1298.807</v>
      </c>
      <c r="P3024" s="3">
        <v>1259.3720000000001</v>
      </c>
      <c r="Q3024" s="3">
        <v>1304.461</v>
      </c>
      <c r="R3024" s="3">
        <v>1303.981</v>
      </c>
      <c r="S3024" s="3">
        <v>1315.5709999999999</v>
      </c>
      <c r="T3024" s="3">
        <v>1348.519</v>
      </c>
      <c r="U3024" s="3">
        <v>1414.9</v>
      </c>
      <c r="V3024" s="3">
        <v>1426.3230000000001</v>
      </c>
      <c r="W3024" s="3">
        <v>1426.5070000000001</v>
      </c>
      <c r="X3024" s="3">
        <v>1436.4670000000001</v>
      </c>
      <c r="Y3024" s="3">
        <v>1461.55</v>
      </c>
      <c r="Z3024" s="3">
        <v>1483.4839999999999</v>
      </c>
      <c r="AA3024" s="3">
        <v>1538.6030000000001</v>
      </c>
      <c r="AB3024" s="3">
        <v>1216.287</v>
      </c>
      <c r="AC3024" s="3">
        <v>1359.422</v>
      </c>
      <c r="AD3024" s="3">
        <v>1450.9659999999999</v>
      </c>
      <c r="AE3024" s="3">
        <v>1355.8420000000001</v>
      </c>
      <c r="AF3024" s="3">
        <v>1252.4059999999999</v>
      </c>
      <c r="AG3024" s="3">
        <v>1238.1669999999999</v>
      </c>
      <c r="AH3024" s="3">
        <v>1331.394</v>
      </c>
      <c r="AI3024" s="3">
        <v>1395.194</v>
      </c>
      <c r="AJ3024" s="3">
        <v>1393.817</v>
      </c>
      <c r="AK3024" s="3">
        <v>1408.4449999999999</v>
      </c>
      <c r="AL3024" s="3">
        <v>1421.9590000000001</v>
      </c>
      <c r="AM3024" s="3">
        <v>1437.1510000000001</v>
      </c>
      <c r="AN3024" s="3">
        <v>1492.104</v>
      </c>
      <c r="AO3024" s="3">
        <v>1578.0239999999999</v>
      </c>
      <c r="AP3024" s="3">
        <v>1517.607</v>
      </c>
      <c r="AQ3024" s="3">
        <v>1533.289</v>
      </c>
      <c r="AR3024" s="3">
        <v>1514.7539999999999</v>
      </c>
      <c r="AS3024" s="3">
        <v>1573.04</v>
      </c>
      <c r="AT3024" s="3">
        <v>1627.787</v>
      </c>
      <c r="AU3024" s="3">
        <v>1680.348</v>
      </c>
      <c r="AV3024" s="3">
        <v>1734.606</v>
      </c>
      <c r="AW3024" s="3">
        <v>1790.616</v>
      </c>
      <c r="AX3024" s="3">
        <v>1839.674</v>
      </c>
      <c r="AY3024" s="3">
        <v>1890.076</v>
      </c>
      <c r="AZ3024" s="3">
        <v>1941.4159999999999</v>
      </c>
      <c r="BA3024">
        <v>1996</v>
      </c>
      <c r="BB3024">
        <v>2004</v>
      </c>
    </row>
    <row r="3025" spans="1:54" hidden="1" x14ac:dyDescent="0.2">
      <c r="A3025">
        <v>654</v>
      </c>
      <c r="B3025" t="s">
        <v>494</v>
      </c>
      <c r="C3025" t="s">
        <v>329</v>
      </c>
      <c r="D3025" t="s">
        <v>115</v>
      </c>
      <c r="E3025" t="s">
        <v>325</v>
      </c>
      <c r="F3025" t="s">
        <v>328</v>
      </c>
      <c r="G3025" t="s">
        <v>225</v>
      </c>
      <c r="H3025" t="s">
        <v>322</v>
      </c>
      <c r="I3025" t="s">
        <v>321</v>
      </c>
      <c r="J3025" s="3">
        <v>46206.7</v>
      </c>
      <c r="K3025" s="3">
        <v>74438.013000000006</v>
      </c>
      <c r="L3025" s="3">
        <v>100281.258</v>
      </c>
      <c r="M3025" s="3">
        <v>128474.109</v>
      </c>
      <c r="N3025" s="3">
        <v>100342.766</v>
      </c>
      <c r="O3025" s="3">
        <v>148444.83799999999</v>
      </c>
      <c r="P3025" s="3">
        <v>109436.56299999999</v>
      </c>
      <c r="Q3025" s="3">
        <v>78828.668000000005</v>
      </c>
      <c r="R3025" s="3">
        <v>71292.845000000001</v>
      </c>
      <c r="S3025" s="3">
        <v>90049.505999999994</v>
      </c>
      <c r="T3025" s="3">
        <v>91571.917000000001</v>
      </c>
      <c r="U3025" s="3">
        <v>131023.15700000001</v>
      </c>
      <c r="V3025" s="3">
        <v>128730.91800000001</v>
      </c>
      <c r="W3025" s="3">
        <v>105227.795</v>
      </c>
      <c r="X3025" s="3">
        <v>112872.62699999999</v>
      </c>
      <c r="Y3025" s="3">
        <v>212021.31</v>
      </c>
      <c r="Z3025" s="3">
        <v>202797.448</v>
      </c>
      <c r="AA3025" s="3">
        <v>215026.88200000001</v>
      </c>
      <c r="AB3025" s="3">
        <v>193756.06200000001</v>
      </c>
      <c r="AC3025" s="3">
        <v>213819.489</v>
      </c>
      <c r="AD3025" s="3">
        <v>216289.826</v>
      </c>
      <c r="AE3025" s="3">
        <v>228486.50099999999</v>
      </c>
      <c r="AF3025" s="3">
        <v>228460.19099999999</v>
      </c>
      <c r="AG3025" s="3">
        <v>217645.97</v>
      </c>
      <c r="AH3025" s="3">
        <v>215917.88399999999</v>
      </c>
      <c r="AI3025" s="3">
        <v>233144.467</v>
      </c>
      <c r="AJ3025" s="3">
        <v>228144.86900000001</v>
      </c>
      <c r="AK3025" s="3">
        <v>240639.209</v>
      </c>
      <c r="AL3025" s="3">
        <v>273256.04800000001</v>
      </c>
      <c r="AM3025" s="3">
        <v>269386.68800000002</v>
      </c>
      <c r="AN3025" s="3">
        <v>287981.56400000001</v>
      </c>
      <c r="AO3025" s="3">
        <v>347298.93599999999</v>
      </c>
      <c r="AP3025" s="3">
        <v>331161.94300000003</v>
      </c>
      <c r="AQ3025" s="3">
        <v>331464.60499999998</v>
      </c>
      <c r="AR3025" s="3">
        <v>326972.234</v>
      </c>
      <c r="AS3025" s="3">
        <v>376220.39899999998</v>
      </c>
      <c r="AT3025" s="3">
        <v>414976.82900000003</v>
      </c>
      <c r="AU3025" s="3">
        <v>461320.07699999999</v>
      </c>
      <c r="AV3025" s="3">
        <v>481719.16899999999</v>
      </c>
      <c r="AW3025" s="3">
        <v>508933.49800000002</v>
      </c>
      <c r="AX3025" s="3">
        <v>535684.08100000001</v>
      </c>
      <c r="AY3025" s="3">
        <v>563737.929</v>
      </c>
      <c r="AZ3025" s="3">
        <v>594285.25199999998</v>
      </c>
      <c r="BA3025">
        <v>627032.66700000002</v>
      </c>
      <c r="BB3025">
        <v>2004</v>
      </c>
    </row>
    <row r="3026" spans="1:54" hidden="1" x14ac:dyDescent="0.2">
      <c r="A3026">
        <v>654</v>
      </c>
      <c r="B3026" t="s">
        <v>494</v>
      </c>
      <c r="C3026" t="s">
        <v>327</v>
      </c>
      <c r="D3026" t="s">
        <v>115</v>
      </c>
      <c r="E3026" t="s">
        <v>325</v>
      </c>
      <c r="F3026" t="s">
        <v>326</v>
      </c>
      <c r="G3026" t="s">
        <v>223</v>
      </c>
      <c r="H3026" t="s">
        <v>322</v>
      </c>
      <c r="I3026" t="s">
        <v>321</v>
      </c>
      <c r="J3026" s="3">
        <v>218.69900000000001</v>
      </c>
      <c r="K3026" s="3">
        <v>273.94099999999997</v>
      </c>
      <c r="L3026" s="3">
        <v>305.16800000000001</v>
      </c>
      <c r="M3026" s="3">
        <v>337.149</v>
      </c>
      <c r="N3026" s="3">
        <v>229.63800000000001</v>
      </c>
      <c r="O3026" s="3">
        <v>330.46499999999997</v>
      </c>
      <c r="P3026" s="3">
        <v>316.017</v>
      </c>
      <c r="Q3026" s="3">
        <v>262.60500000000002</v>
      </c>
      <c r="R3026" s="3">
        <v>239.87700000000001</v>
      </c>
      <c r="S3026" s="3">
        <v>282.62099999999998</v>
      </c>
      <c r="T3026" s="3">
        <v>337.82</v>
      </c>
      <c r="U3026" s="3">
        <v>465.072</v>
      </c>
      <c r="V3026" s="3">
        <v>498.38299999999998</v>
      </c>
      <c r="W3026" s="3">
        <v>376.25799999999998</v>
      </c>
      <c r="X3026" s="3">
        <v>414.59100000000001</v>
      </c>
      <c r="Y3026" s="3">
        <v>428.79899999999998</v>
      </c>
      <c r="Z3026" s="3">
        <v>399.43</v>
      </c>
      <c r="AA3026" s="3">
        <v>371.27</v>
      </c>
      <c r="AB3026" s="3">
        <v>329.053</v>
      </c>
      <c r="AC3026" s="3">
        <v>347.73700000000002</v>
      </c>
      <c r="AD3026" s="3">
        <v>304.61799999999999</v>
      </c>
      <c r="AE3026" s="3">
        <v>311.91300000000001</v>
      </c>
      <c r="AF3026" s="3">
        <v>328.78100000000001</v>
      </c>
      <c r="AG3026" s="3">
        <v>375.13499999999999</v>
      </c>
      <c r="AH3026" s="3">
        <v>409.12599999999998</v>
      </c>
      <c r="AI3026" s="3">
        <v>442.73399999999998</v>
      </c>
      <c r="AJ3026" s="3">
        <v>436.702</v>
      </c>
      <c r="AK3026" s="3">
        <v>502.82100000000003</v>
      </c>
      <c r="AL3026" s="3">
        <v>613.08100000000002</v>
      </c>
      <c r="AM3026" s="3">
        <v>571.99</v>
      </c>
      <c r="AN3026" s="3">
        <v>582.54</v>
      </c>
      <c r="AO3026" s="3">
        <v>736.68600000000004</v>
      </c>
      <c r="AP3026" s="3">
        <v>649.02599999999995</v>
      </c>
      <c r="AQ3026" s="3">
        <v>671.13599999999997</v>
      </c>
      <c r="AR3026" s="3">
        <v>662.38199999999995</v>
      </c>
      <c r="AS3026" s="3">
        <v>636.41899999999998</v>
      </c>
      <c r="AT3026" s="3">
        <v>700.072</v>
      </c>
      <c r="AU3026" s="3">
        <v>794.10699999999997</v>
      </c>
      <c r="AV3026" s="3">
        <v>910.43799999999999</v>
      </c>
      <c r="AW3026" s="3">
        <v>972.89499999999998</v>
      </c>
      <c r="AX3026" s="3">
        <v>1035.7729999999999</v>
      </c>
      <c r="AY3026" s="3">
        <v>1097.6790000000001</v>
      </c>
      <c r="AZ3026" s="3">
        <v>1163.432</v>
      </c>
      <c r="BA3026">
        <v>1232.713</v>
      </c>
      <c r="BB3026">
        <v>2004</v>
      </c>
    </row>
    <row r="3027" spans="1:54" hidden="1" x14ac:dyDescent="0.2">
      <c r="A3027">
        <v>654</v>
      </c>
      <c r="B3027" t="s">
        <v>494</v>
      </c>
      <c r="C3027" t="s">
        <v>212</v>
      </c>
      <c r="D3027" t="s">
        <v>115</v>
      </c>
      <c r="E3027" t="s">
        <v>325</v>
      </c>
      <c r="F3027" t="s">
        <v>324</v>
      </c>
      <c r="G3027" t="s">
        <v>323</v>
      </c>
      <c r="H3027" t="s">
        <v>322</v>
      </c>
      <c r="I3027" t="s">
        <v>321</v>
      </c>
      <c r="J3027" s="3">
        <v>561.65</v>
      </c>
      <c r="K3027" s="3">
        <v>598.46900000000005</v>
      </c>
      <c r="L3027" s="3">
        <v>648.67499999999995</v>
      </c>
      <c r="M3027" s="3">
        <v>637.95799999999997</v>
      </c>
      <c r="N3027" s="3">
        <v>682.59699999999998</v>
      </c>
      <c r="O3027" s="3">
        <v>719.62</v>
      </c>
      <c r="P3027" s="3">
        <v>711.83799999999997</v>
      </c>
      <c r="Q3027" s="3">
        <v>756.14200000000005</v>
      </c>
      <c r="R3027" s="3">
        <v>782.32399999999996</v>
      </c>
      <c r="S3027" s="3">
        <v>819.96900000000005</v>
      </c>
      <c r="T3027" s="3">
        <v>871.59299999999996</v>
      </c>
      <c r="U3027" s="3">
        <v>944.93600000000004</v>
      </c>
      <c r="V3027" s="3">
        <v>974.28099999999995</v>
      </c>
      <c r="W3027" s="3">
        <v>997.58600000000001</v>
      </c>
      <c r="X3027" s="3">
        <v>1025.933</v>
      </c>
      <c r="Y3027" s="3">
        <v>1065.617</v>
      </c>
      <c r="Z3027" s="3">
        <v>1101.3499999999999</v>
      </c>
      <c r="AA3027" s="3">
        <v>1161.828</v>
      </c>
      <c r="AB3027" s="3">
        <v>928.40700000000004</v>
      </c>
      <c r="AC3027" s="3">
        <v>1053.5440000000001</v>
      </c>
      <c r="AD3027" s="3">
        <v>1150.075</v>
      </c>
      <c r="AE3027" s="3">
        <v>1099.1690000000001</v>
      </c>
      <c r="AF3027" s="3">
        <v>1030.902</v>
      </c>
      <c r="AG3027" s="3">
        <v>1039.5039999999999</v>
      </c>
      <c r="AH3027" s="3">
        <v>1148.51</v>
      </c>
      <c r="AI3027" s="3">
        <v>1242.268</v>
      </c>
      <c r="AJ3027" s="3">
        <v>1279.1759999999999</v>
      </c>
      <c r="AK3027" s="3">
        <v>1326.9960000000001</v>
      </c>
      <c r="AL3027" s="3">
        <v>1366.01</v>
      </c>
      <c r="AM3027" s="3">
        <v>1391.087</v>
      </c>
      <c r="AN3027" s="3">
        <v>1461.925</v>
      </c>
      <c r="AO3027" s="3">
        <v>1578.0239999999999</v>
      </c>
      <c r="AP3027" s="3">
        <v>1545.5630000000001</v>
      </c>
      <c r="AQ3027" s="3">
        <v>1586.752</v>
      </c>
      <c r="AR3027" s="3">
        <v>1595.704</v>
      </c>
      <c r="AS3027" s="3">
        <v>1675.0730000000001</v>
      </c>
      <c r="AT3027" s="3">
        <v>1755.4880000000001</v>
      </c>
      <c r="AU3027" s="3">
        <v>1844.779</v>
      </c>
      <c r="AV3027" s="3">
        <v>1947.614</v>
      </c>
      <c r="AW3027" s="3">
        <v>2054.105</v>
      </c>
      <c r="AX3027" s="3">
        <v>2151.848</v>
      </c>
      <c r="AY3027" s="3">
        <v>2252.9349999999999</v>
      </c>
      <c r="AZ3027" s="3">
        <v>2353.8679999999999</v>
      </c>
      <c r="BA3027">
        <v>2462.1529999999998</v>
      </c>
      <c r="BB3027">
        <v>2004</v>
      </c>
    </row>
    <row r="3028" spans="1:54" hidden="1" x14ac:dyDescent="0.2">
      <c r="A3028">
        <v>654</v>
      </c>
      <c r="B3028" t="s">
        <v>494</v>
      </c>
      <c r="C3028" t="s">
        <v>320</v>
      </c>
      <c r="D3028" t="s">
        <v>115</v>
      </c>
      <c r="E3028" t="s">
        <v>319</v>
      </c>
      <c r="F3028" t="s">
        <v>318</v>
      </c>
      <c r="G3028" t="s">
        <v>243</v>
      </c>
    </row>
    <row r="3029" spans="1:54" hidden="1" x14ac:dyDescent="0.2">
      <c r="A3029">
        <v>654</v>
      </c>
      <c r="B3029" t="s">
        <v>494</v>
      </c>
      <c r="C3029" t="s">
        <v>317</v>
      </c>
      <c r="D3029" t="s">
        <v>115</v>
      </c>
      <c r="E3029" t="s">
        <v>316</v>
      </c>
      <c r="F3029" t="s">
        <v>315</v>
      </c>
      <c r="G3029" t="s">
        <v>288</v>
      </c>
      <c r="I3029" t="s">
        <v>310</v>
      </c>
      <c r="J3029" s="3">
        <v>3.0000000000000001E-3</v>
      </c>
      <c r="K3029" s="3">
        <v>3.0000000000000001E-3</v>
      </c>
      <c r="L3029" s="3">
        <v>3.0000000000000001E-3</v>
      </c>
      <c r="M3029" s="3">
        <v>3.0000000000000001E-3</v>
      </c>
      <c r="N3029" s="3">
        <v>3.0000000000000001E-3</v>
      </c>
      <c r="O3029" s="3">
        <v>3.0000000000000001E-3</v>
      </c>
      <c r="P3029" s="3">
        <v>3.0000000000000001E-3</v>
      </c>
      <c r="Q3029" s="3">
        <v>3.0000000000000001E-3</v>
      </c>
      <c r="R3029" s="3">
        <v>3.0000000000000001E-3</v>
      </c>
      <c r="S3029" s="3">
        <v>3.0000000000000001E-3</v>
      </c>
      <c r="T3029" s="3">
        <v>3.0000000000000001E-3</v>
      </c>
      <c r="U3029" s="3">
        <v>3.0000000000000001E-3</v>
      </c>
      <c r="V3029" s="3">
        <v>3.0000000000000001E-3</v>
      </c>
      <c r="W3029" s="3">
        <v>3.0000000000000001E-3</v>
      </c>
      <c r="X3029" s="3">
        <v>3.0000000000000001E-3</v>
      </c>
      <c r="Y3029" s="3">
        <v>3.0000000000000001E-3</v>
      </c>
      <c r="Z3029" s="3">
        <v>3.0000000000000001E-3</v>
      </c>
      <c r="AA3029" s="3">
        <v>3.0000000000000001E-3</v>
      </c>
      <c r="AB3029" s="3">
        <v>2E-3</v>
      </c>
      <c r="AC3029" s="3">
        <v>3.0000000000000001E-3</v>
      </c>
      <c r="AD3029" s="3">
        <v>3.0000000000000001E-3</v>
      </c>
      <c r="AE3029" s="3">
        <v>3.0000000000000001E-3</v>
      </c>
      <c r="AF3029" s="3">
        <v>2E-3</v>
      </c>
      <c r="AG3029" s="3">
        <v>2E-3</v>
      </c>
      <c r="AH3029" s="3">
        <v>2E-3</v>
      </c>
      <c r="AI3029" s="3">
        <v>2E-3</v>
      </c>
      <c r="AJ3029" s="3">
        <v>2E-3</v>
      </c>
      <c r="AK3029" s="3">
        <v>2E-3</v>
      </c>
      <c r="AL3029" s="3">
        <v>2E-3</v>
      </c>
      <c r="AM3029" s="3">
        <v>2E-3</v>
      </c>
      <c r="AN3029" s="3">
        <v>2E-3</v>
      </c>
      <c r="AO3029" s="3">
        <v>2E-3</v>
      </c>
      <c r="AP3029" s="3">
        <v>2E-3</v>
      </c>
      <c r="AQ3029" s="3">
        <v>2E-3</v>
      </c>
      <c r="AR3029" s="3">
        <v>2E-3</v>
      </c>
      <c r="AS3029" s="3">
        <v>2E-3</v>
      </c>
      <c r="AT3029" s="3">
        <v>2E-3</v>
      </c>
      <c r="AU3029" s="3">
        <v>2E-3</v>
      </c>
      <c r="AV3029" s="3">
        <v>3.0000000000000001E-3</v>
      </c>
      <c r="AW3029" s="3">
        <v>3.0000000000000001E-3</v>
      </c>
      <c r="AX3029" s="3">
        <v>3.0000000000000001E-3</v>
      </c>
      <c r="AY3029" s="3">
        <v>3.0000000000000001E-3</v>
      </c>
      <c r="AZ3029" s="3">
        <v>3.0000000000000001E-3</v>
      </c>
      <c r="BA3029">
        <v>3.0000000000000001E-3</v>
      </c>
      <c r="BB3029">
        <v>2015</v>
      </c>
    </row>
    <row r="3030" spans="1:54" hidden="1" x14ac:dyDescent="0.2">
      <c r="A3030">
        <v>654</v>
      </c>
      <c r="B3030" t="s">
        <v>494</v>
      </c>
      <c r="C3030" t="s">
        <v>314</v>
      </c>
      <c r="D3030" t="s">
        <v>115</v>
      </c>
      <c r="E3030" t="s">
        <v>313</v>
      </c>
      <c r="F3030" t="s">
        <v>312</v>
      </c>
      <c r="G3030" t="s">
        <v>311</v>
      </c>
      <c r="I3030" t="s">
        <v>310</v>
      </c>
      <c r="J3030" s="3">
        <v>82.27</v>
      </c>
      <c r="K3030" s="3">
        <v>124.381</v>
      </c>
      <c r="L3030" s="3">
        <v>154.59399999999999</v>
      </c>
      <c r="M3030" s="3">
        <v>201.38300000000001</v>
      </c>
      <c r="N3030" s="3">
        <v>147.001</v>
      </c>
      <c r="O3030" s="3">
        <v>206.28200000000001</v>
      </c>
      <c r="P3030" s="3">
        <v>153.738</v>
      </c>
      <c r="Q3030" s="3">
        <v>104.251</v>
      </c>
      <c r="R3030" s="3">
        <v>91.13</v>
      </c>
      <c r="S3030" s="3">
        <v>109.821</v>
      </c>
      <c r="T3030" s="3">
        <v>105.063</v>
      </c>
      <c r="U3030" s="3">
        <v>138.65799999999999</v>
      </c>
      <c r="V3030" s="3">
        <v>132.12899999999999</v>
      </c>
      <c r="W3030" s="3">
        <v>105.482</v>
      </c>
      <c r="X3030" s="3">
        <v>110.01900000000001</v>
      </c>
      <c r="Y3030" s="3">
        <v>198.96600000000001</v>
      </c>
      <c r="Z3030" s="3">
        <v>184.13499999999999</v>
      </c>
      <c r="AA3030" s="3">
        <v>185.07599999999999</v>
      </c>
      <c r="AB3030" s="3">
        <v>208.697</v>
      </c>
      <c r="AC3030" s="3">
        <v>202.953</v>
      </c>
      <c r="AD3030" s="3">
        <v>188.066</v>
      </c>
      <c r="AE3030" s="3">
        <v>207.87200000000001</v>
      </c>
      <c r="AF3030" s="3">
        <v>221.61199999999999</v>
      </c>
      <c r="AG3030" s="3">
        <v>209.375</v>
      </c>
      <c r="AH3030" s="3">
        <v>187.99799999999999</v>
      </c>
      <c r="AI3030" s="3">
        <v>187.67699999999999</v>
      </c>
      <c r="AJ3030" s="3">
        <v>178.35300000000001</v>
      </c>
      <c r="AK3030" s="3">
        <v>181.34100000000001</v>
      </c>
      <c r="AL3030" s="3">
        <v>200.04</v>
      </c>
      <c r="AM3030" s="3">
        <v>193.65199999999999</v>
      </c>
      <c r="AN3030" s="3">
        <v>196.988</v>
      </c>
      <c r="AO3030" s="3">
        <v>220.08500000000001</v>
      </c>
      <c r="AP3030" s="3">
        <v>214.26599999999999</v>
      </c>
      <c r="AQ3030" s="3">
        <v>208.89500000000001</v>
      </c>
      <c r="AR3030" s="3">
        <v>204.90799999999999</v>
      </c>
      <c r="AS3030" s="3">
        <v>224.59899999999999</v>
      </c>
      <c r="AT3030" s="3">
        <v>236.38800000000001</v>
      </c>
      <c r="AU3030" s="3">
        <v>250.06800000000001</v>
      </c>
      <c r="AV3030" s="3">
        <v>247.33799999999999</v>
      </c>
      <c r="AW3030" s="3">
        <v>247.76400000000001</v>
      </c>
      <c r="AX3030" s="3">
        <v>248.941</v>
      </c>
      <c r="AY3030" s="3">
        <v>250.22399999999999</v>
      </c>
      <c r="AZ3030" s="3">
        <v>252.47200000000001</v>
      </c>
      <c r="BA3030">
        <v>254.66800000000001</v>
      </c>
      <c r="BB3030">
        <v>2015</v>
      </c>
    </row>
    <row r="3031" spans="1:54" hidden="1" x14ac:dyDescent="0.2">
      <c r="A3031">
        <v>654</v>
      </c>
      <c r="B3031" t="s">
        <v>494</v>
      </c>
      <c r="C3031" t="s">
        <v>309</v>
      </c>
      <c r="D3031" t="s">
        <v>115</v>
      </c>
      <c r="E3031" t="s">
        <v>308</v>
      </c>
      <c r="F3031" t="s">
        <v>307</v>
      </c>
      <c r="G3031" t="s">
        <v>217</v>
      </c>
      <c r="I3031" t="s">
        <v>1167</v>
      </c>
      <c r="J3031" s="3">
        <v>39.087000000000003</v>
      </c>
      <c r="K3031" s="3">
        <v>24.634</v>
      </c>
      <c r="L3031" s="3">
        <v>26.928999999999998</v>
      </c>
      <c r="M3031" s="3">
        <v>22.838999999999999</v>
      </c>
      <c r="N3031" s="3">
        <v>31.405999999999999</v>
      </c>
      <c r="O3031" s="3">
        <v>24.146000000000001</v>
      </c>
      <c r="P3031" s="3">
        <v>21.225000000000001</v>
      </c>
      <c r="Q3031" s="3">
        <v>23.280999999999999</v>
      </c>
      <c r="R3031" s="3">
        <v>30.068000000000001</v>
      </c>
      <c r="S3031" s="3">
        <v>28.218</v>
      </c>
      <c r="T3031" s="3">
        <v>20.396000000000001</v>
      </c>
      <c r="U3031" s="3">
        <v>15.727</v>
      </c>
      <c r="V3031" s="3">
        <v>20.231999999999999</v>
      </c>
      <c r="W3031" s="3">
        <v>16.273</v>
      </c>
      <c r="X3031" s="3">
        <v>27.222999999999999</v>
      </c>
      <c r="Y3031" s="3">
        <v>10.925000000000001</v>
      </c>
      <c r="Z3031" s="3">
        <v>10.627000000000001</v>
      </c>
      <c r="AA3031" s="3">
        <v>14.654999999999999</v>
      </c>
      <c r="AB3031" s="3">
        <v>6.2469999999999999</v>
      </c>
      <c r="AC3031" s="3">
        <v>8.5990000000000002</v>
      </c>
      <c r="AD3031" s="3">
        <v>11.984</v>
      </c>
      <c r="AE3031" s="3">
        <v>10.552</v>
      </c>
      <c r="AF3031" s="3">
        <v>7.5529999999999999</v>
      </c>
      <c r="AG3031" s="3">
        <v>9.0830000000000002</v>
      </c>
      <c r="AH3031" s="3">
        <v>8.8249999999999993</v>
      </c>
      <c r="AI3031" s="3">
        <v>11.026</v>
      </c>
      <c r="AJ3031" s="3">
        <v>9.9909999999999997</v>
      </c>
      <c r="AK3031" s="3">
        <v>12.52</v>
      </c>
      <c r="AL3031" s="3">
        <v>12.786</v>
      </c>
      <c r="AM3031" s="3">
        <v>10.802</v>
      </c>
      <c r="AN3031" s="3">
        <v>10.785</v>
      </c>
      <c r="AO3031" s="3">
        <v>9.9350000000000005</v>
      </c>
      <c r="AP3031" s="3">
        <v>6.6989999999999998</v>
      </c>
      <c r="AQ3031" s="3">
        <v>7.2240000000000002</v>
      </c>
      <c r="AR3031" s="3">
        <v>11.417</v>
      </c>
      <c r="AS3031" s="3">
        <v>8.1809999999999992</v>
      </c>
      <c r="AT3031" s="3">
        <v>7.9740000000000002</v>
      </c>
      <c r="AU3031" s="3">
        <v>8.8450000000000006</v>
      </c>
      <c r="AV3031" s="3">
        <v>11.628</v>
      </c>
      <c r="AW3031" s="3">
        <v>11.785</v>
      </c>
      <c r="AX3031" s="3">
        <v>12.153</v>
      </c>
      <c r="AY3031" s="3">
        <v>12.468</v>
      </c>
      <c r="AZ3031" s="3">
        <v>12.551</v>
      </c>
      <c r="BA3031">
        <v>12.685</v>
      </c>
      <c r="BB3031">
        <v>2015</v>
      </c>
    </row>
    <row r="3032" spans="1:54" hidden="1" x14ac:dyDescent="0.2">
      <c r="A3032">
        <v>654</v>
      </c>
      <c r="B3032" t="s">
        <v>494</v>
      </c>
      <c r="C3032" t="s">
        <v>306</v>
      </c>
      <c r="D3032" t="s">
        <v>115</v>
      </c>
      <c r="E3032" t="s">
        <v>305</v>
      </c>
      <c r="F3032" t="s">
        <v>304</v>
      </c>
      <c r="G3032" t="s">
        <v>217</v>
      </c>
      <c r="I3032" t="s">
        <v>1167</v>
      </c>
      <c r="J3032" s="3">
        <v>7.6849999999999996</v>
      </c>
      <c r="K3032" s="3">
        <v>9.7460000000000004</v>
      </c>
      <c r="L3032" s="3">
        <v>3.524</v>
      </c>
      <c r="M3032" s="3">
        <v>4.7329999999999997</v>
      </c>
      <c r="N3032" s="3">
        <v>6.3040000000000003</v>
      </c>
      <c r="O3032" s="3">
        <v>4.444</v>
      </c>
      <c r="P3032" s="3">
        <v>4.992</v>
      </c>
      <c r="Q3032" s="3">
        <v>12.394</v>
      </c>
      <c r="R3032" s="3">
        <v>11.451000000000001</v>
      </c>
      <c r="S3032" s="3">
        <v>6.1890000000000001</v>
      </c>
      <c r="T3032" s="3">
        <v>11.585000000000001</v>
      </c>
      <c r="U3032" s="3">
        <v>3.7989999999999999</v>
      </c>
      <c r="V3032" s="3">
        <v>4.8920000000000003</v>
      </c>
      <c r="W3032" s="3">
        <v>6.14</v>
      </c>
      <c r="X3032" s="3">
        <v>10.37</v>
      </c>
      <c r="Y3032" s="3">
        <v>2.64</v>
      </c>
      <c r="Z3032" s="3">
        <v>4.0199999999999996</v>
      </c>
      <c r="AA3032" s="3">
        <v>6.74</v>
      </c>
      <c r="AB3032" s="3">
        <v>0.65200000000000002</v>
      </c>
      <c r="AC3032" s="3">
        <v>5.4710000000000001</v>
      </c>
      <c r="AD3032" s="3">
        <v>14.917</v>
      </c>
      <c r="AE3032" s="3">
        <v>6.3490000000000002</v>
      </c>
      <c r="AF3032" s="3">
        <v>3.8220000000000001</v>
      </c>
      <c r="AG3032" s="3">
        <v>6.1580000000000004</v>
      </c>
      <c r="AH3032" s="3">
        <v>7.1029999999999998</v>
      </c>
      <c r="AI3032" s="3">
        <v>9.2370000000000001</v>
      </c>
      <c r="AJ3032" s="3">
        <v>3.3519999999999999</v>
      </c>
      <c r="AK3032" s="3">
        <v>8.1159999999999997</v>
      </c>
      <c r="AL3032" s="3">
        <v>9.4640000000000004</v>
      </c>
      <c r="AM3032" s="3">
        <v>5.0060000000000002</v>
      </c>
      <c r="AN3032" s="3">
        <v>2.4580000000000002</v>
      </c>
      <c r="AO3032" s="3">
        <v>8.6620000000000008</v>
      </c>
      <c r="AP3032" s="3">
        <v>-1.7170000000000001</v>
      </c>
      <c r="AQ3032" s="3">
        <v>2.6150000000000002</v>
      </c>
      <c r="AR3032" s="3">
        <v>11.954000000000001</v>
      </c>
      <c r="AS3032" s="3">
        <v>10.516</v>
      </c>
      <c r="AT3032" s="3">
        <v>9.3170000000000002</v>
      </c>
      <c r="AU3032" s="3">
        <v>8.9060000000000006</v>
      </c>
      <c r="AV3032" s="3">
        <v>8.375</v>
      </c>
      <c r="AW3032" s="3">
        <v>9.1809999999999992</v>
      </c>
      <c r="AX3032" s="3">
        <v>9.8070000000000004</v>
      </c>
      <c r="AY3032" s="3">
        <v>10.202</v>
      </c>
      <c r="AZ3032" s="3">
        <v>10.776</v>
      </c>
      <c r="BA3032">
        <v>11.032999999999999</v>
      </c>
      <c r="BB3032">
        <v>2015</v>
      </c>
    </row>
    <row r="3033" spans="1:54" hidden="1" x14ac:dyDescent="0.2">
      <c r="A3033">
        <v>654</v>
      </c>
      <c r="B3033" t="s">
        <v>494</v>
      </c>
      <c r="C3033" t="s">
        <v>303</v>
      </c>
      <c r="D3033" t="s">
        <v>115</v>
      </c>
      <c r="E3033" t="s">
        <v>300</v>
      </c>
      <c r="F3033" t="s">
        <v>302</v>
      </c>
      <c r="G3033" t="s">
        <v>295</v>
      </c>
      <c r="I3033" t="s">
        <v>1168</v>
      </c>
      <c r="J3033" s="3">
        <v>7.0999999999999994E-2</v>
      </c>
      <c r="K3033" s="3">
        <v>0.10100000000000001</v>
      </c>
      <c r="L3033" s="3">
        <v>0.11700000000000001</v>
      </c>
      <c r="M3033" s="3">
        <v>0.14499999999999999</v>
      </c>
      <c r="N3033" s="3">
        <v>0.23899999999999999</v>
      </c>
      <c r="O3033" s="3">
        <v>0.50800000000000001</v>
      </c>
      <c r="P3033" s="3">
        <v>0.64200000000000002</v>
      </c>
      <c r="Q3033" s="3">
        <v>1.2</v>
      </c>
      <c r="R3033" s="3">
        <v>1.923</v>
      </c>
      <c r="S3033" s="3">
        <v>3.4769999999999999</v>
      </c>
      <c r="T3033" s="3">
        <v>4.625</v>
      </c>
      <c r="U3033" s="3">
        <v>7.2880000000000003</v>
      </c>
      <c r="V3033" s="3">
        <v>12.35</v>
      </c>
      <c r="W3033" s="3">
        <v>18.305</v>
      </c>
      <c r="X3033" s="3">
        <v>21.084</v>
      </c>
      <c r="Y3033" s="3">
        <v>30.599</v>
      </c>
      <c r="Z3033" s="3">
        <v>46.183999999999997</v>
      </c>
      <c r="AA3033" s="3">
        <v>68.843999999999994</v>
      </c>
      <c r="AB3033" s="3">
        <v>74.400999999999996</v>
      </c>
      <c r="AC3033" s="3">
        <v>72.843999999999994</v>
      </c>
      <c r="AD3033" s="3">
        <v>79.116</v>
      </c>
      <c r="AE3033" s="3">
        <v>81.688999999999993</v>
      </c>
      <c r="AF3033" s="3">
        <v>84.385999999999996</v>
      </c>
      <c r="AG3033" s="3">
        <v>81.453999999999994</v>
      </c>
      <c r="AH3033" s="3">
        <v>82.123000000000005</v>
      </c>
      <c r="AI3033" s="3">
        <v>84.881</v>
      </c>
      <c r="AJ3033" s="3">
        <v>86.537999999999997</v>
      </c>
      <c r="AK3033" s="3">
        <v>90.543000000000006</v>
      </c>
      <c r="AL3033" s="3">
        <v>100</v>
      </c>
      <c r="AM3033" s="3">
        <v>98.363</v>
      </c>
      <c r="AN3033" s="3">
        <v>99.415999999999997</v>
      </c>
      <c r="AO3033" s="3">
        <v>104.44199999999999</v>
      </c>
      <c r="AP3033" s="3">
        <v>106.59399999999999</v>
      </c>
      <c r="AQ3033" s="3">
        <v>107.425</v>
      </c>
      <c r="AR3033" s="3">
        <v>106.31699999999999</v>
      </c>
      <c r="AS3033" s="3">
        <v>107.892</v>
      </c>
      <c r="AT3033" s="3">
        <v>109.508</v>
      </c>
      <c r="AU3033" s="3">
        <v>110.667</v>
      </c>
      <c r="AV3033" s="3">
        <v>112.88</v>
      </c>
      <c r="AW3033" s="3">
        <v>115.307</v>
      </c>
      <c r="AX3033" s="3">
        <v>117.959</v>
      </c>
      <c r="AY3033" s="3">
        <v>120.849</v>
      </c>
      <c r="AZ3033" s="3">
        <v>123.991</v>
      </c>
      <c r="BA3033">
        <v>127.711</v>
      </c>
      <c r="BB3033">
        <v>2017</v>
      </c>
    </row>
    <row r="3034" spans="1:54" hidden="1" x14ac:dyDescent="0.2">
      <c r="A3034">
        <v>654</v>
      </c>
      <c r="B3034" t="s">
        <v>494</v>
      </c>
      <c r="C3034" t="s">
        <v>301</v>
      </c>
      <c r="D3034" t="s">
        <v>115</v>
      </c>
      <c r="E3034" t="s">
        <v>300</v>
      </c>
      <c r="F3034" t="s">
        <v>299</v>
      </c>
      <c r="G3034" t="s">
        <v>275</v>
      </c>
      <c r="I3034" t="s">
        <v>298</v>
      </c>
      <c r="J3034" s="3">
        <v>64.762</v>
      </c>
      <c r="K3034" s="3">
        <v>41.94</v>
      </c>
      <c r="L3034" s="3">
        <v>16.542000000000002</v>
      </c>
      <c r="M3034" s="3">
        <v>23.309000000000001</v>
      </c>
      <c r="N3034" s="3">
        <v>64.855000000000004</v>
      </c>
      <c r="O3034" s="3">
        <v>112.71</v>
      </c>
      <c r="P3034" s="3">
        <v>26.547999999999998</v>
      </c>
      <c r="Q3034" s="3">
        <v>86.771000000000001</v>
      </c>
      <c r="R3034" s="3">
        <v>60.308999999999997</v>
      </c>
      <c r="S3034" s="3">
        <v>80.787999999999997</v>
      </c>
      <c r="T3034" s="3">
        <v>33.000999999999998</v>
      </c>
      <c r="U3034" s="3">
        <v>57.598999999999997</v>
      </c>
      <c r="V3034" s="3">
        <v>69.444000000000003</v>
      </c>
      <c r="W3034" s="3">
        <v>48.226999999999997</v>
      </c>
      <c r="X3034" s="3">
        <v>15.176</v>
      </c>
      <c r="Y3034" s="3">
        <v>45.133000000000003</v>
      </c>
      <c r="Z3034" s="3">
        <v>50.933</v>
      </c>
      <c r="AA3034" s="3">
        <v>49.064999999999998</v>
      </c>
      <c r="AB3034" s="3">
        <v>8.0709999999999997</v>
      </c>
      <c r="AC3034" s="3">
        <v>-2.0920000000000001</v>
      </c>
      <c r="AD3034" s="3">
        <v>8.61</v>
      </c>
      <c r="AE3034" s="3">
        <v>3.2519999999999998</v>
      </c>
      <c r="AF3034" s="3">
        <v>3.302</v>
      </c>
      <c r="AG3034" s="3">
        <v>-3.4740000000000002</v>
      </c>
      <c r="AH3034" s="3">
        <v>0.82099999999999995</v>
      </c>
      <c r="AI3034" s="3">
        <v>3.3580000000000001</v>
      </c>
      <c r="AJ3034" s="3">
        <v>1.9530000000000001</v>
      </c>
      <c r="AK3034" s="3">
        <v>4.6269999999999998</v>
      </c>
      <c r="AL3034" s="3">
        <v>10.445</v>
      </c>
      <c r="AM3034" s="3">
        <v>-1.637</v>
      </c>
      <c r="AN3034" s="3">
        <v>1.071</v>
      </c>
      <c r="AO3034" s="3">
        <v>5.0549999999999997</v>
      </c>
      <c r="AP3034" s="3">
        <v>2.0609999999999999</v>
      </c>
      <c r="AQ3034" s="3">
        <v>0.77900000000000003</v>
      </c>
      <c r="AR3034" s="3">
        <v>-1.032</v>
      </c>
      <c r="AS3034" s="3">
        <v>1.4810000000000001</v>
      </c>
      <c r="AT3034" s="3">
        <v>1.498</v>
      </c>
      <c r="AU3034" s="3">
        <v>1.0580000000000001</v>
      </c>
      <c r="AV3034" s="3">
        <v>2</v>
      </c>
      <c r="AW3034" s="3">
        <v>2.15</v>
      </c>
      <c r="AX3034" s="3">
        <v>2.2999999999999998</v>
      </c>
      <c r="AY3034" s="3">
        <v>2.4500000000000002</v>
      </c>
      <c r="AZ3034" s="3">
        <v>2.6</v>
      </c>
      <c r="BA3034">
        <v>3</v>
      </c>
      <c r="BB3034">
        <v>2017</v>
      </c>
    </row>
    <row r="3035" spans="1:54" hidden="1" x14ac:dyDescent="0.2">
      <c r="A3035">
        <v>654</v>
      </c>
      <c r="B3035" t="s">
        <v>494</v>
      </c>
      <c r="C3035" t="s">
        <v>297</v>
      </c>
      <c r="D3035" t="s">
        <v>115</v>
      </c>
      <c r="E3035" t="s">
        <v>293</v>
      </c>
      <c r="F3035" t="s">
        <v>296</v>
      </c>
      <c r="G3035" t="s">
        <v>295</v>
      </c>
      <c r="I3035" t="s">
        <v>1168</v>
      </c>
      <c r="J3035" s="3">
        <v>6.6000000000000003E-2</v>
      </c>
      <c r="K3035" s="3">
        <v>8.3000000000000004E-2</v>
      </c>
      <c r="L3035" s="3">
        <v>0.1</v>
      </c>
      <c r="M3035" s="3">
        <v>0.14599999999999999</v>
      </c>
      <c r="N3035" s="3">
        <v>0.28499999999999998</v>
      </c>
      <c r="O3035" s="3">
        <v>0.439</v>
      </c>
      <c r="P3035" s="3">
        <v>0.78400000000000003</v>
      </c>
      <c r="Q3035" s="3">
        <v>1.544</v>
      </c>
      <c r="R3035" s="3">
        <v>2.3210000000000002</v>
      </c>
      <c r="S3035" s="3">
        <v>3.8730000000000002</v>
      </c>
      <c r="T3035" s="3">
        <v>5.1180000000000003</v>
      </c>
      <c r="U3035" s="3">
        <v>8.1940000000000008</v>
      </c>
      <c r="V3035" s="3">
        <v>15.297000000000001</v>
      </c>
      <c r="W3035" s="3">
        <v>19.994</v>
      </c>
      <c r="X3035" s="3">
        <v>23.847999999999999</v>
      </c>
      <c r="Y3035" s="3">
        <v>35.692999999999998</v>
      </c>
      <c r="Z3035" s="3">
        <v>59.103000000000002</v>
      </c>
      <c r="AA3035" s="3">
        <v>68.995999999999995</v>
      </c>
      <c r="AB3035" s="3">
        <v>74.471000000000004</v>
      </c>
      <c r="AC3035" s="3">
        <v>68.572000000000003</v>
      </c>
      <c r="AD3035" s="3">
        <v>80.012</v>
      </c>
      <c r="AE3035" s="3">
        <v>78.501999999999995</v>
      </c>
      <c r="AF3035" s="3">
        <v>80.478999999999999</v>
      </c>
      <c r="AG3035" s="3">
        <v>81.063999999999993</v>
      </c>
      <c r="AH3035" s="3">
        <v>83.403999999999996</v>
      </c>
      <c r="AI3035" s="3">
        <v>83.655000000000001</v>
      </c>
      <c r="AJ3035" s="3">
        <v>86.328999999999994</v>
      </c>
      <c r="AK3035" s="3">
        <v>94.352000000000004</v>
      </c>
      <c r="AL3035" s="3">
        <v>102.542</v>
      </c>
      <c r="AM3035" s="3">
        <v>96.022999999999996</v>
      </c>
      <c r="AN3035" s="3">
        <v>101.5</v>
      </c>
      <c r="AO3035" s="3">
        <v>105</v>
      </c>
      <c r="AP3035" s="3">
        <v>106.7</v>
      </c>
      <c r="AQ3035" s="3">
        <v>106.6</v>
      </c>
      <c r="AR3035" s="3">
        <v>106.5</v>
      </c>
      <c r="AS3035" s="3">
        <v>109.1</v>
      </c>
      <c r="AT3035" s="3">
        <v>110.8</v>
      </c>
      <c r="AU3035" s="3">
        <v>109.4</v>
      </c>
      <c r="AV3035" s="3">
        <v>111.58799999999999</v>
      </c>
      <c r="AW3035" s="3">
        <v>114.155</v>
      </c>
      <c r="AX3035" s="3">
        <v>116.95099999999999</v>
      </c>
      <c r="AY3035" s="3">
        <v>119.992</v>
      </c>
      <c r="AZ3035" s="3">
        <v>123.592</v>
      </c>
      <c r="BA3035">
        <v>127.3</v>
      </c>
      <c r="BB3035">
        <v>2017</v>
      </c>
    </row>
    <row r="3036" spans="1:54" hidden="1" x14ac:dyDescent="0.2">
      <c r="A3036">
        <v>654</v>
      </c>
      <c r="B3036" t="s">
        <v>494</v>
      </c>
      <c r="C3036" t="s">
        <v>294</v>
      </c>
      <c r="D3036" t="s">
        <v>115</v>
      </c>
      <c r="E3036" t="s">
        <v>293</v>
      </c>
      <c r="F3036" t="s">
        <v>292</v>
      </c>
      <c r="G3036" t="s">
        <v>275</v>
      </c>
      <c r="I3036" t="s">
        <v>291</v>
      </c>
      <c r="J3036" s="3" t="s">
        <v>215</v>
      </c>
      <c r="K3036" s="3">
        <v>27.04</v>
      </c>
      <c r="L3036" s="3">
        <v>20.184000000000001</v>
      </c>
      <c r="M3036" s="3">
        <v>46.25</v>
      </c>
      <c r="N3036" s="3">
        <v>94.641999999999996</v>
      </c>
      <c r="O3036" s="3">
        <v>54.100999999999999</v>
      </c>
      <c r="P3036" s="3">
        <v>78.516999999999996</v>
      </c>
      <c r="Q3036" s="3">
        <v>96.876999999999995</v>
      </c>
      <c r="R3036" s="3">
        <v>50.32</v>
      </c>
      <c r="S3036" s="3">
        <v>66.838999999999999</v>
      </c>
      <c r="T3036" s="3">
        <v>32.137999999999998</v>
      </c>
      <c r="U3036" s="3">
        <v>60.098999999999997</v>
      </c>
      <c r="V3036" s="3">
        <v>86.697000000000003</v>
      </c>
      <c r="W3036" s="3">
        <v>30.7</v>
      </c>
      <c r="X3036" s="3">
        <v>19.277000000000001</v>
      </c>
      <c r="Y3036" s="3">
        <v>49.668999999999997</v>
      </c>
      <c r="Z3036" s="3">
        <v>65.59</v>
      </c>
      <c r="AA3036" s="3">
        <v>16.738</v>
      </c>
      <c r="AB3036" s="3">
        <v>7.9359999999999999</v>
      </c>
      <c r="AC3036" s="3">
        <v>-7.9219999999999997</v>
      </c>
      <c r="AD3036" s="3">
        <v>16.684000000000001</v>
      </c>
      <c r="AE3036" s="3">
        <v>-1.8879999999999999</v>
      </c>
      <c r="AF3036" s="3">
        <v>2.5190000000000001</v>
      </c>
      <c r="AG3036" s="3">
        <v>0.72699999999999998</v>
      </c>
      <c r="AH3036" s="3">
        <v>2.887</v>
      </c>
      <c r="AI3036" s="3">
        <v>0.30099999999999999</v>
      </c>
      <c r="AJ3036" s="3">
        <v>3.1970000000000001</v>
      </c>
      <c r="AK3036" s="3">
        <v>9.2929999999999993</v>
      </c>
      <c r="AL3036" s="3">
        <v>8.68</v>
      </c>
      <c r="AM3036" s="3">
        <v>-6.3570000000000002</v>
      </c>
      <c r="AN3036" s="3">
        <v>5.7030000000000003</v>
      </c>
      <c r="AO3036" s="3">
        <v>3.448</v>
      </c>
      <c r="AP3036" s="3">
        <v>1.619</v>
      </c>
      <c r="AQ3036" s="3">
        <v>-9.4E-2</v>
      </c>
      <c r="AR3036" s="3">
        <v>-9.4E-2</v>
      </c>
      <c r="AS3036" s="3">
        <v>2.4409999999999998</v>
      </c>
      <c r="AT3036" s="3">
        <v>1.5580000000000001</v>
      </c>
      <c r="AU3036" s="3">
        <v>-1.264</v>
      </c>
      <c r="AV3036" s="3">
        <v>2</v>
      </c>
      <c r="AW3036" s="3">
        <v>2.2999999999999998</v>
      </c>
      <c r="AX3036" s="3">
        <v>2.4500000000000002</v>
      </c>
      <c r="AY3036" s="3">
        <v>2.6</v>
      </c>
      <c r="AZ3036" s="3">
        <v>3</v>
      </c>
      <c r="BA3036">
        <v>3</v>
      </c>
      <c r="BB3036">
        <v>2017</v>
      </c>
    </row>
    <row r="3037" spans="1:54" hidden="1" x14ac:dyDescent="0.2">
      <c r="A3037">
        <v>654</v>
      </c>
      <c r="B3037" t="s">
        <v>494</v>
      </c>
      <c r="C3037" t="s">
        <v>290</v>
      </c>
      <c r="D3037" t="s">
        <v>115</v>
      </c>
      <c r="E3037" t="s">
        <v>289</v>
      </c>
      <c r="G3037" t="s">
        <v>288</v>
      </c>
    </row>
    <row r="3038" spans="1:54" hidden="1" x14ac:dyDescent="0.2">
      <c r="A3038">
        <v>654</v>
      </c>
      <c r="B3038" t="s">
        <v>494</v>
      </c>
      <c r="C3038" t="s">
        <v>287</v>
      </c>
      <c r="D3038" t="s">
        <v>115</v>
      </c>
      <c r="E3038" t="s">
        <v>286</v>
      </c>
      <c r="F3038" t="s">
        <v>285</v>
      </c>
      <c r="G3038" t="s">
        <v>275</v>
      </c>
      <c r="I3038" t="s">
        <v>1169</v>
      </c>
      <c r="J3038" s="3" t="s">
        <v>215</v>
      </c>
      <c r="K3038" s="3">
        <v>-25.9</v>
      </c>
      <c r="L3038" s="3">
        <v>38.5</v>
      </c>
      <c r="M3038" s="3">
        <v>-10.6</v>
      </c>
      <c r="N3038" s="3">
        <v>11.3</v>
      </c>
      <c r="O3038" s="3">
        <v>2.4</v>
      </c>
      <c r="P3038" s="3">
        <v>-17.399999999999999</v>
      </c>
      <c r="Q3038" s="3">
        <v>-18.3</v>
      </c>
      <c r="R3038" s="3">
        <v>12.7</v>
      </c>
      <c r="S3038" s="3">
        <v>13.1</v>
      </c>
      <c r="T3038" s="3">
        <v>-12.7</v>
      </c>
      <c r="U3038" s="3">
        <v>0.54</v>
      </c>
      <c r="V3038" s="3">
        <v>21.402000000000001</v>
      </c>
      <c r="W3038" s="3">
        <v>-32.085000000000001</v>
      </c>
      <c r="X3038" s="3">
        <v>-4.7869999999999999</v>
      </c>
      <c r="Y3038" s="3">
        <v>-0.92900000000000005</v>
      </c>
      <c r="Z3038" s="3">
        <v>-7.85</v>
      </c>
      <c r="AA3038" s="3">
        <v>29.65</v>
      </c>
      <c r="AB3038" s="3">
        <v>-30.413</v>
      </c>
      <c r="AC3038" s="3">
        <v>12.215999999999999</v>
      </c>
      <c r="AD3038" s="3">
        <v>12.98</v>
      </c>
      <c r="AE3038" s="3">
        <v>12.845000000000001</v>
      </c>
      <c r="AF3038" s="3">
        <v>-9.1539999999999999</v>
      </c>
      <c r="AG3038" s="3">
        <v>-14.858000000000001</v>
      </c>
      <c r="AH3038" s="3">
        <v>34.57</v>
      </c>
      <c r="AI3038" s="3">
        <v>-12.634</v>
      </c>
      <c r="AJ3038" s="3">
        <v>10.71</v>
      </c>
      <c r="AK3038" s="3">
        <v>40.896999999999998</v>
      </c>
      <c r="AL3038" s="3">
        <v>9.2279999999999998</v>
      </c>
      <c r="AM3038" s="3">
        <v>7.5999999999999998E-2</v>
      </c>
      <c r="AN3038" s="3">
        <v>7.3120000000000003</v>
      </c>
      <c r="AO3038" s="3">
        <v>-0.52100000000000002</v>
      </c>
      <c r="AP3038" s="3">
        <v>-24.5</v>
      </c>
      <c r="AQ3038" s="3">
        <v>-1.405</v>
      </c>
      <c r="AR3038" s="3">
        <v>30.454999999999998</v>
      </c>
      <c r="AS3038" s="3">
        <v>15.619</v>
      </c>
      <c r="AT3038" s="3">
        <v>9.7270000000000003</v>
      </c>
      <c r="AU3038" s="3">
        <v>18.739000000000001</v>
      </c>
      <c r="AV3038" s="3">
        <v>12.429</v>
      </c>
      <c r="AW3038" s="3">
        <v>6.68</v>
      </c>
      <c r="AX3038" s="3">
        <v>6.5549999999999997</v>
      </c>
      <c r="AY3038" s="3">
        <v>6.0289999999999999</v>
      </c>
      <c r="AZ3038" s="3">
        <v>6.351</v>
      </c>
      <c r="BA3038">
        <v>7.194</v>
      </c>
      <c r="BB3038">
        <v>2015</v>
      </c>
    </row>
    <row r="3039" spans="1:54" hidden="1" x14ac:dyDescent="0.2">
      <c r="A3039">
        <v>654</v>
      </c>
      <c r="B3039" t="s">
        <v>494</v>
      </c>
      <c r="C3039" t="s">
        <v>284</v>
      </c>
      <c r="D3039" t="s">
        <v>115</v>
      </c>
      <c r="E3039" t="s">
        <v>283</v>
      </c>
      <c r="F3039" t="s">
        <v>282</v>
      </c>
      <c r="G3039" t="s">
        <v>275</v>
      </c>
      <c r="I3039" t="s">
        <v>1169</v>
      </c>
      <c r="J3039" s="3" t="s">
        <v>215</v>
      </c>
      <c r="K3039" s="3">
        <v>-10.6</v>
      </c>
      <c r="L3039" s="3">
        <v>39.799999999999997</v>
      </c>
      <c r="M3039" s="3">
        <v>-11.6</v>
      </c>
      <c r="N3039" s="3">
        <v>4.9000000000000004</v>
      </c>
      <c r="O3039" s="3">
        <v>-1.1000000000000001</v>
      </c>
      <c r="P3039" s="3">
        <v>-21.4</v>
      </c>
      <c r="Q3039" s="3">
        <v>-21.8</v>
      </c>
      <c r="R3039" s="3">
        <v>19.600000000000001</v>
      </c>
      <c r="S3039" s="3">
        <v>13.1</v>
      </c>
      <c r="T3039" s="3">
        <v>-6</v>
      </c>
      <c r="U3039" s="3">
        <v>0.54</v>
      </c>
      <c r="V3039" s="3">
        <v>21.402000000000001</v>
      </c>
      <c r="W3039" s="3">
        <v>-32.085000000000001</v>
      </c>
      <c r="X3039" s="3">
        <v>-4.7869999999999999</v>
      </c>
      <c r="Y3039" s="3">
        <v>-0.92900000000000005</v>
      </c>
      <c r="Z3039" s="3">
        <v>-7.85</v>
      </c>
      <c r="AA3039" s="3">
        <v>29.65</v>
      </c>
      <c r="AB3039" s="3">
        <v>-24.582000000000001</v>
      </c>
      <c r="AC3039" s="3">
        <v>2.1579999999999999</v>
      </c>
      <c r="AD3039" s="3">
        <v>18.803000000000001</v>
      </c>
      <c r="AE3039" s="3">
        <v>18.512</v>
      </c>
      <c r="AF3039" s="3">
        <v>-20.856999999999999</v>
      </c>
      <c r="AG3039" s="3">
        <v>-24.276</v>
      </c>
      <c r="AH3039" s="3">
        <v>49.862000000000002</v>
      </c>
      <c r="AI3039" s="3">
        <v>-10.590999999999999</v>
      </c>
      <c r="AJ3039" s="3">
        <v>2.7709999999999999</v>
      </c>
      <c r="AK3039" s="3">
        <v>34.719000000000001</v>
      </c>
      <c r="AL3039" s="3">
        <v>9.1170000000000009</v>
      </c>
      <c r="AM3039" s="3">
        <v>-1.9159999999999999</v>
      </c>
      <c r="AN3039" s="3">
        <v>2.9470000000000001</v>
      </c>
      <c r="AO3039" s="3">
        <v>4.0789999999999997</v>
      </c>
      <c r="AP3039" s="3">
        <v>-24.545000000000002</v>
      </c>
      <c r="AQ3039" s="3">
        <v>-6.9329999999999998</v>
      </c>
      <c r="AR3039" s="3">
        <v>26.85</v>
      </c>
      <c r="AS3039" s="3">
        <v>8.8089999999999993</v>
      </c>
      <c r="AT3039" s="3">
        <v>12.337</v>
      </c>
      <c r="AU3039" s="3">
        <v>23.742999999999999</v>
      </c>
      <c r="AV3039" s="3">
        <v>14.02</v>
      </c>
      <c r="AW3039" s="3">
        <v>8.173</v>
      </c>
      <c r="AX3039" s="3">
        <v>7.9870000000000001</v>
      </c>
      <c r="AY3039" s="3">
        <v>7.4850000000000003</v>
      </c>
      <c r="AZ3039" s="3">
        <v>7.8049999999999997</v>
      </c>
      <c r="BA3039">
        <v>7.9790000000000001</v>
      </c>
      <c r="BB3039">
        <v>2015</v>
      </c>
    </row>
    <row r="3040" spans="1:54" hidden="1" x14ac:dyDescent="0.2">
      <c r="A3040">
        <v>654</v>
      </c>
      <c r="B3040" t="s">
        <v>494</v>
      </c>
      <c r="C3040" t="s">
        <v>281</v>
      </c>
      <c r="D3040" t="s">
        <v>115</v>
      </c>
      <c r="E3040" t="s">
        <v>280</v>
      </c>
      <c r="F3040" t="s">
        <v>279</v>
      </c>
      <c r="G3040" t="s">
        <v>275</v>
      </c>
      <c r="I3040" t="s">
        <v>1169</v>
      </c>
      <c r="J3040" s="3" t="s">
        <v>215</v>
      </c>
      <c r="K3040" s="3">
        <v>1.7</v>
      </c>
      <c r="L3040" s="3">
        <v>-0.6</v>
      </c>
      <c r="M3040" s="3">
        <v>-23.6</v>
      </c>
      <c r="N3040" s="3">
        <v>48.4</v>
      </c>
      <c r="O3040" s="3">
        <v>-27.4</v>
      </c>
      <c r="P3040" s="3">
        <v>-4.9000000000000004</v>
      </c>
      <c r="Q3040" s="3">
        <v>39.5</v>
      </c>
      <c r="R3040" s="3">
        <v>21.2</v>
      </c>
      <c r="S3040" s="3">
        <v>-13.1</v>
      </c>
      <c r="T3040" s="3">
        <v>32.799999999999997</v>
      </c>
      <c r="U3040" s="3">
        <v>5.9029999999999996</v>
      </c>
      <c r="V3040" s="3">
        <v>-70.656999999999996</v>
      </c>
      <c r="W3040" s="3">
        <v>164.62799999999999</v>
      </c>
      <c r="X3040" s="3">
        <v>134.584</v>
      </c>
      <c r="Y3040" s="3">
        <v>-31.699000000000002</v>
      </c>
      <c r="Z3040" s="3">
        <v>-12.906000000000001</v>
      </c>
      <c r="AA3040" s="3">
        <v>115.636</v>
      </c>
      <c r="AB3040" s="3">
        <v>-41.813000000000002</v>
      </c>
      <c r="AC3040" s="3">
        <v>91.236999999999995</v>
      </c>
      <c r="AD3040" s="3">
        <v>38.317</v>
      </c>
      <c r="AE3040" s="3">
        <v>9.3339999999999996</v>
      </c>
      <c r="AF3040" s="3">
        <v>-15.355</v>
      </c>
      <c r="AG3040" s="3">
        <v>-10.930999999999999</v>
      </c>
      <c r="AH3040" s="3">
        <v>21.039000000000001</v>
      </c>
      <c r="AI3040" s="3">
        <v>12.608000000000001</v>
      </c>
      <c r="AJ3040" s="3">
        <v>-12.186</v>
      </c>
      <c r="AK3040" s="3">
        <v>68.075000000000003</v>
      </c>
      <c r="AL3040" s="3">
        <v>4.3609999999999998</v>
      </c>
      <c r="AM3040" s="3">
        <v>10.512</v>
      </c>
      <c r="AN3040" s="3">
        <v>2.149</v>
      </c>
      <c r="AO3040" s="3">
        <v>8.76</v>
      </c>
      <c r="AP3040" s="3">
        <v>-26.869</v>
      </c>
      <c r="AQ3040" s="3">
        <v>16.797999999999998</v>
      </c>
      <c r="AR3040" s="3">
        <v>-4.9160000000000004</v>
      </c>
      <c r="AS3040" s="3">
        <v>26.308</v>
      </c>
      <c r="AT3040" s="3">
        <v>10.686</v>
      </c>
      <c r="AU3040" s="3">
        <v>-8.6219999999999999</v>
      </c>
      <c r="AV3040" s="3">
        <v>7.6719999999999997</v>
      </c>
      <c r="AW3040" s="3">
        <v>3.9180000000000001</v>
      </c>
      <c r="AX3040" s="3">
        <v>5.165</v>
      </c>
      <c r="AY3040" s="3">
        <v>5.1470000000000002</v>
      </c>
      <c r="AZ3040" s="3">
        <v>6.6630000000000003</v>
      </c>
      <c r="BA3040">
        <v>6.085</v>
      </c>
      <c r="BB3040">
        <v>2015</v>
      </c>
    </row>
    <row r="3041" spans="1:54" hidden="1" x14ac:dyDescent="0.2">
      <c r="A3041">
        <v>654</v>
      </c>
      <c r="B3041" t="s">
        <v>494</v>
      </c>
      <c r="C3041" t="s">
        <v>278</v>
      </c>
      <c r="D3041" t="s">
        <v>115</v>
      </c>
      <c r="E3041" t="s">
        <v>277</v>
      </c>
      <c r="F3041" t="s">
        <v>276</v>
      </c>
      <c r="G3041" t="s">
        <v>275</v>
      </c>
      <c r="I3041" t="s">
        <v>1169</v>
      </c>
      <c r="J3041" s="3" t="s">
        <v>215</v>
      </c>
      <c r="K3041" s="3">
        <v>15.5</v>
      </c>
      <c r="L3041" s="3">
        <v>8</v>
      </c>
      <c r="M3041" s="3">
        <v>-26.8</v>
      </c>
      <c r="N3041" s="3">
        <v>65.3</v>
      </c>
      <c r="O3041" s="3">
        <v>-31.5</v>
      </c>
      <c r="P3041" s="3">
        <v>-6.5</v>
      </c>
      <c r="Q3041" s="3">
        <v>28.8</v>
      </c>
      <c r="R3041" s="3">
        <v>20.9</v>
      </c>
      <c r="S3041" s="3">
        <v>-16.3</v>
      </c>
      <c r="T3041" s="3">
        <v>40.9</v>
      </c>
      <c r="U3041" s="3">
        <v>5.9029999999999996</v>
      </c>
      <c r="V3041" s="3">
        <v>-70.656999999999996</v>
      </c>
      <c r="W3041" s="3">
        <v>164.62799999999999</v>
      </c>
      <c r="X3041" s="3">
        <v>134.584</v>
      </c>
      <c r="Y3041" s="3">
        <v>-31.699000000000002</v>
      </c>
      <c r="Z3041" s="3">
        <v>-12.906000000000001</v>
      </c>
      <c r="AA3041" s="3">
        <v>115.636</v>
      </c>
      <c r="AB3041" s="3">
        <v>-42.973999999999997</v>
      </c>
      <c r="AC3041" s="3">
        <v>95.697999999999993</v>
      </c>
      <c r="AD3041" s="3">
        <v>38.814</v>
      </c>
      <c r="AE3041" s="3">
        <v>4.17</v>
      </c>
      <c r="AF3041" s="3">
        <v>-19.289000000000001</v>
      </c>
      <c r="AG3041" s="3">
        <v>-9.9640000000000004</v>
      </c>
      <c r="AH3041" s="3">
        <v>21.771999999999998</v>
      </c>
      <c r="AI3041" s="3">
        <v>17.692</v>
      </c>
      <c r="AJ3041" s="3">
        <v>-10.781000000000001</v>
      </c>
      <c r="AK3041" s="3">
        <v>39.387</v>
      </c>
      <c r="AL3041" s="3">
        <v>2.5619999999999998</v>
      </c>
      <c r="AM3041" s="3">
        <v>18.391999999999999</v>
      </c>
      <c r="AN3041" s="3">
        <v>-3.6640000000000001</v>
      </c>
      <c r="AO3041" s="3">
        <v>12.622999999999999</v>
      </c>
      <c r="AP3041" s="3">
        <v>-22.143000000000001</v>
      </c>
      <c r="AQ3041" s="3">
        <v>9.407</v>
      </c>
      <c r="AR3041" s="3">
        <v>-4.9160000000000004</v>
      </c>
      <c r="AS3041" s="3">
        <v>26.308</v>
      </c>
      <c r="AT3041" s="3">
        <v>10.686</v>
      </c>
      <c r="AU3041" s="3">
        <v>-8.6219999999999999</v>
      </c>
      <c r="AV3041" s="3">
        <v>7.048</v>
      </c>
      <c r="AW3041" s="3">
        <v>3.5779999999999998</v>
      </c>
      <c r="AX3041" s="3">
        <v>5.01</v>
      </c>
      <c r="AY3041" s="3">
        <v>5.0110000000000001</v>
      </c>
      <c r="AZ3041" s="3">
        <v>6.7110000000000003</v>
      </c>
      <c r="BA3041">
        <v>6.085</v>
      </c>
      <c r="BB3041">
        <v>2015</v>
      </c>
    </row>
    <row r="3042" spans="1:54" hidden="1" x14ac:dyDescent="0.2">
      <c r="A3042">
        <v>654</v>
      </c>
      <c r="B3042" t="s">
        <v>494</v>
      </c>
      <c r="C3042" t="s">
        <v>274</v>
      </c>
      <c r="D3042" t="s">
        <v>115</v>
      </c>
      <c r="E3042" t="s">
        <v>273</v>
      </c>
      <c r="F3042" t="s">
        <v>272</v>
      </c>
      <c r="G3042" t="s">
        <v>271</v>
      </c>
    </row>
    <row r="3043" spans="1:54" hidden="1" x14ac:dyDescent="0.2">
      <c r="A3043">
        <v>654</v>
      </c>
      <c r="B3043" t="s">
        <v>494</v>
      </c>
      <c r="C3043" t="s">
        <v>270</v>
      </c>
      <c r="D3043" t="s">
        <v>115</v>
      </c>
      <c r="E3043" t="s">
        <v>269</v>
      </c>
      <c r="F3043" t="s">
        <v>268</v>
      </c>
      <c r="G3043" t="s">
        <v>264</v>
      </c>
      <c r="H3043" t="s">
        <v>263</v>
      </c>
    </row>
    <row r="3044" spans="1:54" hidden="1" x14ac:dyDescent="0.2">
      <c r="A3044">
        <v>654</v>
      </c>
      <c r="B3044" t="s">
        <v>494</v>
      </c>
      <c r="C3044" t="s">
        <v>267</v>
      </c>
      <c r="D3044" t="s">
        <v>115</v>
      </c>
      <c r="E3044" t="s">
        <v>266</v>
      </c>
      <c r="F3044" t="s">
        <v>265</v>
      </c>
      <c r="G3044" t="s">
        <v>264</v>
      </c>
      <c r="H3044" t="s">
        <v>263</v>
      </c>
      <c r="I3044" t="s">
        <v>1170</v>
      </c>
      <c r="J3044" s="3">
        <v>0.78200000000000003</v>
      </c>
      <c r="K3044" s="3">
        <v>0.79800000000000004</v>
      </c>
      <c r="L3044" s="3">
        <v>0.81499999999999995</v>
      </c>
      <c r="M3044" s="3">
        <v>0.83199999999999996</v>
      </c>
      <c r="N3044" s="3">
        <v>0.85</v>
      </c>
      <c r="O3044" s="3">
        <v>0.86699999999999999</v>
      </c>
      <c r="P3044" s="3">
        <v>0.88600000000000001</v>
      </c>
      <c r="Q3044" s="3">
        <v>0.90300000000000002</v>
      </c>
      <c r="R3044" s="3">
        <v>0.92100000000000004</v>
      </c>
      <c r="S3044" s="3">
        <v>0.94</v>
      </c>
      <c r="T3044" s="3">
        <v>0.95899999999999996</v>
      </c>
      <c r="U3044" s="3">
        <v>0.98</v>
      </c>
      <c r="V3044" s="3">
        <v>1.0029999999999999</v>
      </c>
      <c r="W3044" s="3">
        <v>1.0249999999999999</v>
      </c>
      <c r="X3044" s="3">
        <v>1.048</v>
      </c>
      <c r="Y3044" s="3">
        <v>1.0720000000000001</v>
      </c>
      <c r="Z3044" s="3">
        <v>1.095</v>
      </c>
      <c r="AA3044" s="3">
        <v>1.119</v>
      </c>
      <c r="AB3044" s="3">
        <v>1.1439999999999999</v>
      </c>
      <c r="AC3044" s="3">
        <v>1.169</v>
      </c>
      <c r="AD3044" s="3">
        <v>1.194</v>
      </c>
      <c r="AE3044" s="3">
        <v>1.2190000000000001</v>
      </c>
      <c r="AF3044" s="3">
        <v>1.246</v>
      </c>
      <c r="AG3044" s="3">
        <v>1.272</v>
      </c>
      <c r="AH3044" s="3">
        <v>1.2989999999999999</v>
      </c>
      <c r="AI3044" s="3">
        <v>1.3280000000000001</v>
      </c>
      <c r="AJ3044" s="3">
        <v>1.3560000000000001</v>
      </c>
      <c r="AK3044" s="3">
        <v>1.3859999999999999</v>
      </c>
      <c r="AL3044" s="3">
        <v>1.417</v>
      </c>
      <c r="AM3044" s="3">
        <v>1.4490000000000001</v>
      </c>
      <c r="AN3044" s="3">
        <v>1.46</v>
      </c>
      <c r="AO3044" s="3">
        <v>1.492</v>
      </c>
      <c r="AP3044" s="3">
        <v>1.5249999999999999</v>
      </c>
      <c r="AQ3044" s="3">
        <v>1.5589999999999999</v>
      </c>
      <c r="AR3044" s="3">
        <v>1.593</v>
      </c>
      <c r="AS3044" s="3">
        <v>1.6279999999999999</v>
      </c>
      <c r="AT3044" s="3">
        <v>1.6639999999999999</v>
      </c>
      <c r="AU3044" s="3">
        <v>1.7</v>
      </c>
      <c r="AV3044" s="3">
        <v>1.738</v>
      </c>
      <c r="AW3044" s="3">
        <v>1.776</v>
      </c>
      <c r="AX3044" s="3">
        <v>1.8149999999999999</v>
      </c>
      <c r="AY3044" s="3">
        <v>1.855</v>
      </c>
      <c r="AZ3044" s="3">
        <v>1.8959999999999999</v>
      </c>
      <c r="BA3044">
        <v>1.9370000000000001</v>
      </c>
      <c r="BB3044">
        <v>2004</v>
      </c>
    </row>
    <row r="3045" spans="1:54" hidden="1" x14ac:dyDescent="0.2">
      <c r="A3045">
        <v>654</v>
      </c>
      <c r="B3045" t="s">
        <v>494</v>
      </c>
      <c r="C3045" t="s">
        <v>262</v>
      </c>
      <c r="D3045" t="s">
        <v>115</v>
      </c>
      <c r="E3045" t="s">
        <v>260</v>
      </c>
      <c r="F3045" t="s">
        <v>259</v>
      </c>
      <c r="G3045" t="s">
        <v>225</v>
      </c>
      <c r="H3045" t="s">
        <v>222</v>
      </c>
      <c r="I3045" t="s">
        <v>1171</v>
      </c>
      <c r="J3045" s="3" t="s">
        <v>215</v>
      </c>
      <c r="K3045" s="3" t="s">
        <v>215</v>
      </c>
      <c r="L3045" s="3" t="s">
        <v>215</v>
      </c>
      <c r="M3045" s="3" t="s">
        <v>215</v>
      </c>
      <c r="N3045" s="3" t="s">
        <v>215</v>
      </c>
      <c r="O3045" s="3" t="s">
        <v>215</v>
      </c>
      <c r="P3045" s="3" t="s">
        <v>215</v>
      </c>
      <c r="Q3045" s="3" t="s">
        <v>215</v>
      </c>
      <c r="R3045" s="3" t="s">
        <v>215</v>
      </c>
      <c r="S3045" s="3" t="s">
        <v>215</v>
      </c>
      <c r="T3045" s="3" t="s">
        <v>215</v>
      </c>
      <c r="U3045" s="3">
        <v>23.465</v>
      </c>
      <c r="V3045" s="3">
        <v>21.614000000000001</v>
      </c>
      <c r="W3045" s="3">
        <v>23.309000000000001</v>
      </c>
      <c r="X3045" s="3">
        <v>25.849</v>
      </c>
      <c r="Y3045" s="3">
        <v>40.718000000000004</v>
      </c>
      <c r="Z3045" s="3">
        <v>46.643000000000001</v>
      </c>
      <c r="AA3045" s="3">
        <v>41.485999999999997</v>
      </c>
      <c r="AB3045" s="3">
        <v>9.6379999999999999</v>
      </c>
      <c r="AC3045" s="3">
        <v>28.800999999999998</v>
      </c>
      <c r="AD3045" s="3">
        <v>57.570999999999998</v>
      </c>
      <c r="AE3045" s="3">
        <v>52.125</v>
      </c>
      <c r="AF3045" s="3">
        <v>33.518000000000001</v>
      </c>
      <c r="AG3045" s="3">
        <v>36.613999999999997</v>
      </c>
      <c r="AH3045" s="3">
        <v>52.353000000000002</v>
      </c>
      <c r="AI3045" s="3">
        <v>51.295000000000002</v>
      </c>
      <c r="AJ3045" s="3">
        <v>50.517000000000003</v>
      </c>
      <c r="AK3045" s="3">
        <v>53.767000000000003</v>
      </c>
      <c r="AL3045" s="3">
        <v>89.311000000000007</v>
      </c>
      <c r="AM3045" s="3">
        <v>97.486999999999995</v>
      </c>
      <c r="AN3045" s="3">
        <v>85.233999999999995</v>
      </c>
      <c r="AO3045" s="3">
        <v>87.022999999999996</v>
      </c>
      <c r="AP3045" s="3">
        <v>58.137999999999998</v>
      </c>
      <c r="AQ3045" s="3">
        <v>58.878999999999998</v>
      </c>
      <c r="AR3045" s="3">
        <v>115.041</v>
      </c>
      <c r="AS3045" s="3">
        <v>124.96299999999999</v>
      </c>
      <c r="AT3045" s="3">
        <v>111.964</v>
      </c>
      <c r="AU3045" s="3">
        <v>135.90299999999999</v>
      </c>
      <c r="AV3045" s="3">
        <v>158.96</v>
      </c>
      <c r="AW3045" s="3">
        <v>179.749</v>
      </c>
      <c r="AX3045" s="3">
        <v>202.22900000000001</v>
      </c>
      <c r="AY3045" s="3">
        <v>222.33099999999999</v>
      </c>
      <c r="AZ3045" s="3">
        <v>248.98</v>
      </c>
      <c r="BA3045">
        <v>278.96699999999998</v>
      </c>
      <c r="BB3045">
        <v>2016</v>
      </c>
    </row>
    <row r="3046" spans="1:54" hidden="1" x14ac:dyDescent="0.2">
      <c r="A3046">
        <v>654</v>
      </c>
      <c r="B3046" t="s">
        <v>494</v>
      </c>
      <c r="C3046" t="s">
        <v>261</v>
      </c>
      <c r="D3046" t="s">
        <v>115</v>
      </c>
      <c r="E3046" t="s">
        <v>260</v>
      </c>
      <c r="F3046" t="s">
        <v>259</v>
      </c>
      <c r="G3046" t="s">
        <v>217</v>
      </c>
      <c r="I3046" t="s">
        <v>258</v>
      </c>
      <c r="J3046" s="3" t="s">
        <v>215</v>
      </c>
      <c r="K3046" s="3" t="s">
        <v>215</v>
      </c>
      <c r="L3046" s="3" t="s">
        <v>215</v>
      </c>
      <c r="M3046" s="3" t="s">
        <v>215</v>
      </c>
      <c r="N3046" s="3" t="s">
        <v>215</v>
      </c>
      <c r="O3046" s="3" t="s">
        <v>215</v>
      </c>
      <c r="P3046" s="3" t="s">
        <v>215</v>
      </c>
      <c r="Q3046" s="3" t="s">
        <v>215</v>
      </c>
      <c r="R3046" s="3" t="s">
        <v>215</v>
      </c>
      <c r="S3046" s="3" t="s">
        <v>215</v>
      </c>
      <c r="T3046" s="3" t="s">
        <v>215</v>
      </c>
      <c r="U3046" s="3">
        <v>18.268000000000001</v>
      </c>
      <c r="V3046" s="3">
        <v>16.747</v>
      </c>
      <c r="W3046" s="3">
        <v>21.603999999999999</v>
      </c>
      <c r="X3046" s="3">
        <v>21.844999999999999</v>
      </c>
      <c r="Y3046" s="3">
        <v>17.919</v>
      </c>
      <c r="Z3046" s="3">
        <v>20.995999999999999</v>
      </c>
      <c r="AA3046" s="3">
        <v>17.234000000000002</v>
      </c>
      <c r="AB3046" s="3">
        <v>4.3479999999999999</v>
      </c>
      <c r="AC3046" s="3">
        <v>11.525</v>
      </c>
      <c r="AD3046" s="3">
        <v>22.295000000000002</v>
      </c>
      <c r="AE3046" s="3">
        <v>18.707999999999998</v>
      </c>
      <c r="AF3046" s="3">
        <v>11.779</v>
      </c>
      <c r="AG3046" s="3">
        <v>13.224</v>
      </c>
      <c r="AH3046" s="3">
        <v>18.658999999999999</v>
      </c>
      <c r="AI3046" s="3">
        <v>16.573</v>
      </c>
      <c r="AJ3046" s="3">
        <v>16.324000000000002</v>
      </c>
      <c r="AK3046" s="3">
        <v>16.119</v>
      </c>
      <c r="AL3046" s="3">
        <v>23.065999999999999</v>
      </c>
      <c r="AM3046" s="3">
        <v>24.971</v>
      </c>
      <c r="AN3046" s="3">
        <v>20.268999999999998</v>
      </c>
      <c r="AO3046" s="3">
        <v>16.791</v>
      </c>
      <c r="AP3046" s="3">
        <v>11.510999999999999</v>
      </c>
      <c r="AQ3046" s="3">
        <v>11.396000000000001</v>
      </c>
      <c r="AR3046" s="3">
        <v>22.085999999999999</v>
      </c>
      <c r="AS3046" s="3">
        <v>20.402000000000001</v>
      </c>
      <c r="AT3046" s="3">
        <v>16.216000000000001</v>
      </c>
      <c r="AU3046" s="3">
        <v>17.324000000000002</v>
      </c>
      <c r="AV3046" s="3">
        <v>18.988</v>
      </c>
      <c r="AW3046" s="3">
        <v>19.885000000000002</v>
      </c>
      <c r="AX3046" s="3">
        <v>20.797000000000001</v>
      </c>
      <c r="AY3046" s="3">
        <v>21.259</v>
      </c>
      <c r="AZ3046" s="3">
        <v>22.091999999999999</v>
      </c>
      <c r="BA3046">
        <v>22.971</v>
      </c>
      <c r="BB3046">
        <v>2016</v>
      </c>
    </row>
    <row r="3047" spans="1:54" hidden="1" x14ac:dyDescent="0.2">
      <c r="A3047">
        <v>654</v>
      </c>
      <c r="B3047" t="s">
        <v>494</v>
      </c>
      <c r="C3047" t="s">
        <v>257</v>
      </c>
      <c r="D3047" t="s">
        <v>115</v>
      </c>
      <c r="E3047" t="s">
        <v>255</v>
      </c>
      <c r="F3047" t="s">
        <v>254</v>
      </c>
      <c r="G3047" t="s">
        <v>225</v>
      </c>
      <c r="H3047" t="s">
        <v>222</v>
      </c>
      <c r="I3047" t="s">
        <v>1171</v>
      </c>
      <c r="J3047" s="3" t="s">
        <v>215</v>
      </c>
      <c r="K3047" s="3" t="s">
        <v>215</v>
      </c>
      <c r="L3047" s="3" t="s">
        <v>215</v>
      </c>
      <c r="M3047" s="3" t="s">
        <v>215</v>
      </c>
      <c r="N3047" s="3" t="s">
        <v>215</v>
      </c>
      <c r="O3047" s="3" t="s">
        <v>215</v>
      </c>
      <c r="P3047" s="3" t="s">
        <v>215</v>
      </c>
      <c r="Q3047" s="3" t="s">
        <v>215</v>
      </c>
      <c r="R3047" s="3" t="s">
        <v>215</v>
      </c>
      <c r="S3047" s="3" t="s">
        <v>215</v>
      </c>
      <c r="T3047" s="3" t="s">
        <v>215</v>
      </c>
      <c r="U3047" s="3">
        <v>19.972000000000001</v>
      </c>
      <c r="V3047" s="3">
        <v>22.166</v>
      </c>
      <c r="W3047" s="3">
        <v>23.925000000000001</v>
      </c>
      <c r="X3047" s="3">
        <v>36.948</v>
      </c>
      <c r="Y3047" s="3">
        <v>31.295000000000002</v>
      </c>
      <c r="Z3047" s="3">
        <v>33.564999999999998</v>
      </c>
      <c r="AA3047" s="3">
        <v>51.9</v>
      </c>
      <c r="AB3047" s="3">
        <v>30.4</v>
      </c>
      <c r="AC3047" s="3">
        <v>43.3</v>
      </c>
      <c r="AD3047" s="3">
        <v>65.355000000000004</v>
      </c>
      <c r="AE3047" s="3">
        <v>57.642000000000003</v>
      </c>
      <c r="AF3047" s="3">
        <v>45.51</v>
      </c>
      <c r="AG3047" s="3">
        <v>54.680999999999997</v>
      </c>
      <c r="AH3047" s="3">
        <v>70.525999999999996</v>
      </c>
      <c r="AI3047" s="3">
        <v>68.028000000000006</v>
      </c>
      <c r="AJ3047" s="3">
        <v>65.686999999999998</v>
      </c>
      <c r="AK3047" s="3">
        <v>85.397999999999996</v>
      </c>
      <c r="AL3047" s="3">
        <v>92.433000000000007</v>
      </c>
      <c r="AM3047" s="3">
        <v>86.27</v>
      </c>
      <c r="AN3047" s="3">
        <v>86.281000000000006</v>
      </c>
      <c r="AO3047" s="3">
        <v>94.405000000000001</v>
      </c>
      <c r="AP3047" s="3">
        <v>69.512</v>
      </c>
      <c r="AQ3047" s="3">
        <v>68.046999999999997</v>
      </c>
      <c r="AR3047" s="3">
        <v>128.69399999999999</v>
      </c>
      <c r="AS3047" s="3">
        <v>143.25</v>
      </c>
      <c r="AT3047" s="3">
        <v>144.48699999999999</v>
      </c>
      <c r="AU3047" s="3">
        <v>147.66800000000001</v>
      </c>
      <c r="AV3047" s="3">
        <v>177.11799999999999</v>
      </c>
      <c r="AW3047" s="3">
        <v>200.62</v>
      </c>
      <c r="AX3047" s="3">
        <v>222.279</v>
      </c>
      <c r="AY3047" s="3">
        <v>244.239</v>
      </c>
      <c r="AZ3047" s="3">
        <v>272.25700000000001</v>
      </c>
      <c r="BA3047">
        <v>301.42399999999998</v>
      </c>
      <c r="BB3047">
        <v>2016</v>
      </c>
    </row>
    <row r="3048" spans="1:54" hidden="1" x14ac:dyDescent="0.2">
      <c r="A3048">
        <v>654</v>
      </c>
      <c r="B3048" t="s">
        <v>494</v>
      </c>
      <c r="C3048" t="s">
        <v>256</v>
      </c>
      <c r="D3048" t="s">
        <v>115</v>
      </c>
      <c r="E3048" t="s">
        <v>255</v>
      </c>
      <c r="F3048" t="s">
        <v>254</v>
      </c>
      <c r="G3048" t="s">
        <v>217</v>
      </c>
      <c r="I3048" t="s">
        <v>253</v>
      </c>
      <c r="J3048" s="3" t="s">
        <v>215</v>
      </c>
      <c r="K3048" s="3" t="s">
        <v>215</v>
      </c>
      <c r="L3048" s="3" t="s">
        <v>215</v>
      </c>
      <c r="M3048" s="3" t="s">
        <v>215</v>
      </c>
      <c r="N3048" s="3" t="s">
        <v>215</v>
      </c>
      <c r="O3048" s="3" t="s">
        <v>215</v>
      </c>
      <c r="P3048" s="3" t="s">
        <v>215</v>
      </c>
      <c r="Q3048" s="3" t="s">
        <v>215</v>
      </c>
      <c r="R3048" s="3" t="s">
        <v>215</v>
      </c>
      <c r="S3048" s="3" t="s">
        <v>215</v>
      </c>
      <c r="T3048" s="3" t="s">
        <v>215</v>
      </c>
      <c r="U3048" s="3">
        <v>15.548999999999999</v>
      </c>
      <c r="V3048" s="3">
        <v>17.173999999999999</v>
      </c>
      <c r="W3048" s="3">
        <v>22.175999999999998</v>
      </c>
      <c r="X3048" s="3">
        <v>31.225000000000001</v>
      </c>
      <c r="Y3048" s="3">
        <v>13.773</v>
      </c>
      <c r="Z3048" s="3">
        <v>15.109</v>
      </c>
      <c r="AA3048" s="3">
        <v>21.56</v>
      </c>
      <c r="AB3048" s="3">
        <v>13.715999999999999</v>
      </c>
      <c r="AC3048" s="3">
        <v>17.327999999999999</v>
      </c>
      <c r="AD3048" s="3">
        <v>25.31</v>
      </c>
      <c r="AE3048" s="3">
        <v>20.687999999999999</v>
      </c>
      <c r="AF3048" s="3">
        <v>15.994</v>
      </c>
      <c r="AG3048" s="3">
        <v>19.748999999999999</v>
      </c>
      <c r="AH3048" s="3">
        <v>25.135999999999999</v>
      </c>
      <c r="AI3048" s="3">
        <v>21.978999999999999</v>
      </c>
      <c r="AJ3048" s="3">
        <v>21.225999999999999</v>
      </c>
      <c r="AK3048" s="3">
        <v>25.600999999999999</v>
      </c>
      <c r="AL3048" s="3">
        <v>23.872</v>
      </c>
      <c r="AM3048" s="3">
        <v>22.097999999999999</v>
      </c>
      <c r="AN3048" s="3">
        <v>20.518000000000001</v>
      </c>
      <c r="AO3048" s="3">
        <v>18.215</v>
      </c>
      <c r="AP3048" s="3">
        <v>13.763</v>
      </c>
      <c r="AQ3048" s="3">
        <v>13.17</v>
      </c>
      <c r="AR3048" s="3">
        <v>24.707000000000001</v>
      </c>
      <c r="AS3048" s="3">
        <v>23.387</v>
      </c>
      <c r="AT3048" s="3">
        <v>20.925999999999998</v>
      </c>
      <c r="AU3048" s="3">
        <v>18.824000000000002</v>
      </c>
      <c r="AV3048" s="3">
        <v>21.157</v>
      </c>
      <c r="AW3048" s="3">
        <v>22.193999999999999</v>
      </c>
      <c r="AX3048" s="3">
        <v>22.859000000000002</v>
      </c>
      <c r="AY3048" s="3">
        <v>23.353999999999999</v>
      </c>
      <c r="AZ3048" s="3">
        <v>24.158000000000001</v>
      </c>
      <c r="BA3048">
        <v>24.821000000000002</v>
      </c>
      <c r="BB3048">
        <v>2016</v>
      </c>
    </row>
    <row r="3049" spans="1:54" hidden="1" x14ac:dyDescent="0.2">
      <c r="A3049">
        <v>654</v>
      </c>
      <c r="B3049" t="s">
        <v>494</v>
      </c>
      <c r="C3049" t="s">
        <v>252</v>
      </c>
      <c r="D3049" t="s">
        <v>115</v>
      </c>
      <c r="E3049" t="s">
        <v>250</v>
      </c>
      <c r="F3049" t="s">
        <v>249</v>
      </c>
      <c r="G3049" t="s">
        <v>225</v>
      </c>
      <c r="H3049" t="s">
        <v>222</v>
      </c>
      <c r="I3049" t="s">
        <v>1171</v>
      </c>
      <c r="J3049" s="3" t="s">
        <v>215</v>
      </c>
      <c r="K3049" s="3" t="s">
        <v>215</v>
      </c>
      <c r="L3049" s="3" t="s">
        <v>215</v>
      </c>
      <c r="M3049" s="3" t="s">
        <v>215</v>
      </c>
      <c r="N3049" s="3" t="s">
        <v>215</v>
      </c>
      <c r="O3049" s="3" t="s">
        <v>215</v>
      </c>
      <c r="P3049" s="3" t="s">
        <v>215</v>
      </c>
      <c r="Q3049" s="3" t="s">
        <v>215</v>
      </c>
      <c r="R3049" s="3" t="s">
        <v>215</v>
      </c>
      <c r="S3049" s="3" t="s">
        <v>215</v>
      </c>
      <c r="T3049" s="3" t="s">
        <v>215</v>
      </c>
      <c r="U3049" s="3">
        <v>3.4929999999999999</v>
      </c>
      <c r="V3049" s="3">
        <v>-0.55100000000000005</v>
      </c>
      <c r="W3049" s="3">
        <v>-0.61699999999999999</v>
      </c>
      <c r="X3049" s="3">
        <v>-11.099</v>
      </c>
      <c r="Y3049" s="3">
        <v>9.4220000000000006</v>
      </c>
      <c r="Z3049" s="3">
        <v>13.079000000000001</v>
      </c>
      <c r="AA3049" s="3">
        <v>-10.414</v>
      </c>
      <c r="AB3049" s="3">
        <v>-20.762</v>
      </c>
      <c r="AC3049" s="3">
        <v>-14.499000000000001</v>
      </c>
      <c r="AD3049" s="3">
        <v>-7.7850000000000001</v>
      </c>
      <c r="AE3049" s="3">
        <v>-5.5170000000000003</v>
      </c>
      <c r="AF3049" s="3">
        <v>-11.993</v>
      </c>
      <c r="AG3049" s="3">
        <v>-18.067</v>
      </c>
      <c r="AH3049" s="3">
        <v>-18.172999999999998</v>
      </c>
      <c r="AI3049" s="3">
        <v>-16.731999999999999</v>
      </c>
      <c r="AJ3049" s="3">
        <v>-15.17</v>
      </c>
      <c r="AK3049" s="3">
        <v>-31.631</v>
      </c>
      <c r="AL3049" s="3">
        <v>-3.1219999999999999</v>
      </c>
      <c r="AM3049" s="3">
        <v>11.217000000000001</v>
      </c>
      <c r="AN3049" s="3">
        <v>-1.0469999999999999</v>
      </c>
      <c r="AO3049" s="3">
        <v>-7.3810000000000002</v>
      </c>
      <c r="AP3049" s="3">
        <v>-11.374000000000001</v>
      </c>
      <c r="AQ3049" s="3">
        <v>-9.1679999999999993</v>
      </c>
      <c r="AR3049" s="3">
        <v>-13.654</v>
      </c>
      <c r="AS3049" s="3">
        <v>-18.286999999999999</v>
      </c>
      <c r="AT3049" s="3">
        <v>-32.524000000000001</v>
      </c>
      <c r="AU3049" s="3">
        <v>-11.765000000000001</v>
      </c>
      <c r="AV3049" s="3">
        <v>-18.158999999999999</v>
      </c>
      <c r="AW3049" s="3">
        <v>-20.870999999999999</v>
      </c>
      <c r="AX3049" s="3">
        <v>-20.048999999999999</v>
      </c>
      <c r="AY3049" s="3">
        <v>-21.908000000000001</v>
      </c>
      <c r="AZ3049" s="3">
        <v>-23.277999999999999</v>
      </c>
      <c r="BA3049">
        <v>-22.457999999999998</v>
      </c>
      <c r="BB3049">
        <v>2016</v>
      </c>
    </row>
    <row r="3050" spans="1:54" hidden="1" x14ac:dyDescent="0.2">
      <c r="A3050">
        <v>654</v>
      </c>
      <c r="B3050" t="s">
        <v>494</v>
      </c>
      <c r="C3050" t="s">
        <v>251</v>
      </c>
      <c r="D3050" t="s">
        <v>115</v>
      </c>
      <c r="E3050" t="s">
        <v>250</v>
      </c>
      <c r="F3050" t="s">
        <v>249</v>
      </c>
      <c r="G3050" t="s">
        <v>217</v>
      </c>
      <c r="I3050" t="s">
        <v>248</v>
      </c>
      <c r="J3050" s="3" t="s">
        <v>215</v>
      </c>
      <c r="K3050" s="3" t="s">
        <v>215</v>
      </c>
      <c r="L3050" s="3" t="s">
        <v>215</v>
      </c>
      <c r="M3050" s="3" t="s">
        <v>215</v>
      </c>
      <c r="N3050" s="3" t="s">
        <v>215</v>
      </c>
      <c r="O3050" s="3" t="s">
        <v>215</v>
      </c>
      <c r="P3050" s="3" t="s">
        <v>215</v>
      </c>
      <c r="Q3050" s="3" t="s">
        <v>215</v>
      </c>
      <c r="R3050" s="3" t="s">
        <v>215</v>
      </c>
      <c r="S3050" s="3" t="s">
        <v>215</v>
      </c>
      <c r="T3050" s="3" t="s">
        <v>215</v>
      </c>
      <c r="U3050" s="3">
        <v>2.7189999999999999</v>
      </c>
      <c r="V3050" s="3">
        <v>-0.42699999999999999</v>
      </c>
      <c r="W3050" s="3">
        <v>-0.57199999999999995</v>
      </c>
      <c r="X3050" s="3">
        <v>-9.3800000000000008</v>
      </c>
      <c r="Y3050" s="3">
        <v>4.1470000000000002</v>
      </c>
      <c r="Z3050" s="3">
        <v>5.8869999999999996</v>
      </c>
      <c r="AA3050" s="3">
        <v>-4.3259999999999996</v>
      </c>
      <c r="AB3050" s="3">
        <v>-9.3670000000000009</v>
      </c>
      <c r="AC3050" s="3">
        <v>-5.8019999999999996</v>
      </c>
      <c r="AD3050" s="3">
        <v>-3.0150000000000001</v>
      </c>
      <c r="AE3050" s="3">
        <v>-1.98</v>
      </c>
      <c r="AF3050" s="3">
        <v>-4.2149999999999999</v>
      </c>
      <c r="AG3050" s="3">
        <v>-6.5250000000000004</v>
      </c>
      <c r="AH3050" s="3">
        <v>-6.4770000000000003</v>
      </c>
      <c r="AI3050" s="3">
        <v>-5.4059999999999997</v>
      </c>
      <c r="AJ3050" s="3">
        <v>-4.9020000000000001</v>
      </c>
      <c r="AK3050" s="3">
        <v>-9.4830000000000005</v>
      </c>
      <c r="AL3050" s="3">
        <v>-0.80600000000000005</v>
      </c>
      <c r="AM3050" s="3">
        <v>2.8730000000000002</v>
      </c>
      <c r="AN3050" s="3">
        <v>-0.249</v>
      </c>
      <c r="AO3050" s="3">
        <v>-1.4239999999999999</v>
      </c>
      <c r="AP3050" s="3">
        <v>-2.2519999999999998</v>
      </c>
      <c r="AQ3050" s="3">
        <v>-1.7749999999999999</v>
      </c>
      <c r="AR3050" s="3">
        <v>-2.621</v>
      </c>
      <c r="AS3050" s="3">
        <v>-2.9860000000000002</v>
      </c>
      <c r="AT3050" s="3">
        <v>-4.71</v>
      </c>
      <c r="AU3050" s="3">
        <v>-1.5</v>
      </c>
      <c r="AV3050" s="3">
        <v>-2.169</v>
      </c>
      <c r="AW3050" s="3">
        <v>-2.3090000000000002</v>
      </c>
      <c r="AX3050" s="3">
        <v>-2.0619999999999998</v>
      </c>
      <c r="AY3050" s="3">
        <v>-2.0950000000000002</v>
      </c>
      <c r="AZ3050" s="3">
        <v>-2.0649999999999999</v>
      </c>
      <c r="BA3050">
        <v>-1.849</v>
      </c>
      <c r="BB3050">
        <v>2016</v>
      </c>
    </row>
    <row r="3051" spans="1:54" hidden="1" x14ac:dyDescent="0.2">
      <c r="A3051">
        <v>654</v>
      </c>
      <c r="B3051" t="s">
        <v>494</v>
      </c>
      <c r="C3051" t="s">
        <v>247</v>
      </c>
      <c r="D3051" t="s">
        <v>115</v>
      </c>
      <c r="E3051" t="s">
        <v>245</v>
      </c>
      <c r="F3051" t="s">
        <v>244</v>
      </c>
      <c r="G3051" t="s">
        <v>225</v>
      </c>
      <c r="H3051" t="s">
        <v>222</v>
      </c>
    </row>
    <row r="3052" spans="1:54" hidden="1" x14ac:dyDescent="0.2">
      <c r="A3052">
        <v>654</v>
      </c>
      <c r="B3052" t="s">
        <v>494</v>
      </c>
      <c r="C3052" t="s">
        <v>246</v>
      </c>
      <c r="D3052" t="s">
        <v>115</v>
      </c>
      <c r="E3052" t="s">
        <v>245</v>
      </c>
      <c r="F3052" t="s">
        <v>244</v>
      </c>
      <c r="G3052" t="s">
        <v>243</v>
      </c>
    </row>
    <row r="3053" spans="1:54" hidden="1" x14ac:dyDescent="0.2">
      <c r="A3053">
        <v>654</v>
      </c>
      <c r="B3053" t="s">
        <v>494</v>
      </c>
      <c r="C3053" t="s">
        <v>242</v>
      </c>
      <c r="D3053" t="s">
        <v>115</v>
      </c>
      <c r="E3053" t="s">
        <v>240</v>
      </c>
      <c r="F3053" t="s">
        <v>239</v>
      </c>
      <c r="G3053" t="s">
        <v>225</v>
      </c>
      <c r="H3053" t="s">
        <v>222</v>
      </c>
      <c r="I3053" t="s">
        <v>1171</v>
      </c>
      <c r="J3053" s="3" t="s">
        <v>215</v>
      </c>
      <c r="K3053" s="3" t="s">
        <v>215</v>
      </c>
      <c r="L3053" s="3" t="s">
        <v>215</v>
      </c>
      <c r="M3053" s="3" t="s">
        <v>215</v>
      </c>
      <c r="N3053" s="3" t="s">
        <v>215</v>
      </c>
      <c r="O3053" s="3" t="s">
        <v>215</v>
      </c>
      <c r="P3053" s="3" t="s">
        <v>215</v>
      </c>
      <c r="Q3053" s="3" t="s">
        <v>215</v>
      </c>
      <c r="R3053" s="3" t="s">
        <v>215</v>
      </c>
      <c r="S3053" s="3" t="s">
        <v>215</v>
      </c>
      <c r="T3053" s="3" t="s">
        <v>215</v>
      </c>
      <c r="U3053" s="3">
        <v>6.0990000000000002</v>
      </c>
      <c r="V3053" s="3">
        <v>1.77</v>
      </c>
      <c r="W3053" s="3">
        <v>2.915</v>
      </c>
      <c r="X3053" s="3">
        <v>-5.3879999999999999</v>
      </c>
      <c r="Y3053" s="3">
        <v>16.265999999999998</v>
      </c>
      <c r="Z3053" s="3">
        <v>20.347999999999999</v>
      </c>
      <c r="AA3053" s="3">
        <v>-1.8140000000000001</v>
      </c>
      <c r="AB3053" s="3">
        <v>-12.462</v>
      </c>
      <c r="AC3053" s="3">
        <v>-5.6989999999999998</v>
      </c>
      <c r="AD3053" s="3">
        <v>1.0149999999999999</v>
      </c>
      <c r="AE3053" s="3">
        <v>6.7089999999999996</v>
      </c>
      <c r="AF3053" s="3">
        <v>-5.141</v>
      </c>
      <c r="AG3053" s="3">
        <v>-11.218999999999999</v>
      </c>
      <c r="AH3053" s="3">
        <v>-10.048999999999999</v>
      </c>
      <c r="AI3053" s="3">
        <v>-10.302</v>
      </c>
      <c r="AJ3053" s="3">
        <v>-12.114000000000001</v>
      </c>
      <c r="AK3053" s="3">
        <v>-25.488</v>
      </c>
      <c r="AL3053" s="3">
        <v>4.1950000000000003</v>
      </c>
      <c r="AM3053" s="3">
        <v>16.07</v>
      </c>
      <c r="AN3053" s="3">
        <v>-0.36699999999999999</v>
      </c>
      <c r="AO3053" s="3">
        <v>-6.742</v>
      </c>
      <c r="AP3053" s="3">
        <v>-11.242000000000001</v>
      </c>
      <c r="AQ3053" s="3">
        <v>-8.7919999999999998</v>
      </c>
      <c r="AR3053" s="3">
        <v>-10.965</v>
      </c>
      <c r="AS3053" s="3">
        <v>-13.686999999999999</v>
      </c>
      <c r="AT3053" s="3">
        <v>-27.457000000000001</v>
      </c>
      <c r="AU3053" s="3">
        <v>-8.1430000000000007</v>
      </c>
      <c r="AV3053" s="3">
        <v>-11.683999999999999</v>
      </c>
      <c r="AW3053" s="3">
        <v>-15.484999999999999</v>
      </c>
      <c r="AX3053" s="3">
        <v>-15.667</v>
      </c>
      <c r="AY3053" s="3">
        <v>-17.617000000000001</v>
      </c>
      <c r="AZ3053" s="3">
        <v>-19.004000000000001</v>
      </c>
      <c r="BA3053">
        <v>-18.167000000000002</v>
      </c>
      <c r="BB3053">
        <v>2016</v>
      </c>
    </row>
    <row r="3054" spans="1:54" hidden="1" x14ac:dyDescent="0.2">
      <c r="A3054">
        <v>654</v>
      </c>
      <c r="B3054" t="s">
        <v>494</v>
      </c>
      <c r="C3054" t="s">
        <v>241</v>
      </c>
      <c r="D3054" t="s">
        <v>115</v>
      </c>
      <c r="E3054" t="s">
        <v>240</v>
      </c>
      <c r="F3054" t="s">
        <v>239</v>
      </c>
      <c r="G3054" t="s">
        <v>217</v>
      </c>
      <c r="I3054" t="s">
        <v>238</v>
      </c>
      <c r="J3054" s="3" t="s">
        <v>215</v>
      </c>
      <c r="K3054" s="3" t="s">
        <v>215</v>
      </c>
      <c r="L3054" s="3" t="s">
        <v>215</v>
      </c>
      <c r="M3054" s="3" t="s">
        <v>215</v>
      </c>
      <c r="N3054" s="3" t="s">
        <v>215</v>
      </c>
      <c r="O3054" s="3" t="s">
        <v>215</v>
      </c>
      <c r="P3054" s="3" t="s">
        <v>215</v>
      </c>
      <c r="Q3054" s="3" t="s">
        <v>215</v>
      </c>
      <c r="R3054" s="3" t="s">
        <v>215</v>
      </c>
      <c r="S3054" s="3" t="s">
        <v>215</v>
      </c>
      <c r="T3054" s="3" t="s">
        <v>215</v>
      </c>
      <c r="U3054" s="3">
        <v>4.7480000000000002</v>
      </c>
      <c r="V3054" s="3">
        <v>1.3720000000000001</v>
      </c>
      <c r="W3054" s="3">
        <v>2.702</v>
      </c>
      <c r="X3054" s="3">
        <v>-4.5540000000000003</v>
      </c>
      <c r="Y3054" s="3">
        <v>7.1580000000000004</v>
      </c>
      <c r="Z3054" s="3">
        <v>9.1590000000000007</v>
      </c>
      <c r="AA3054" s="3">
        <v>-0.754</v>
      </c>
      <c r="AB3054" s="3">
        <v>-5.6230000000000002</v>
      </c>
      <c r="AC3054" s="3">
        <v>-2.2810000000000001</v>
      </c>
      <c r="AD3054" s="3">
        <v>0.39300000000000002</v>
      </c>
      <c r="AE3054" s="3">
        <v>2.4079999999999999</v>
      </c>
      <c r="AF3054" s="3">
        <v>-1.8069999999999999</v>
      </c>
      <c r="AG3054" s="3">
        <v>-4.0519999999999996</v>
      </c>
      <c r="AH3054" s="3">
        <v>-3.581</v>
      </c>
      <c r="AI3054" s="3">
        <v>-3.3290000000000002</v>
      </c>
      <c r="AJ3054" s="3">
        <v>-3.9140000000000001</v>
      </c>
      <c r="AK3054" s="3">
        <v>-7.641</v>
      </c>
      <c r="AL3054" s="3">
        <v>1.0840000000000001</v>
      </c>
      <c r="AM3054" s="3">
        <v>4.1159999999999997</v>
      </c>
      <c r="AN3054" s="3">
        <v>-8.6999999999999994E-2</v>
      </c>
      <c r="AO3054" s="3">
        <v>-1.3009999999999999</v>
      </c>
      <c r="AP3054" s="3">
        <v>-2.226</v>
      </c>
      <c r="AQ3054" s="3">
        <v>-1.702</v>
      </c>
      <c r="AR3054" s="3">
        <v>-2.105</v>
      </c>
      <c r="AS3054" s="3">
        <v>-2.2349999999999999</v>
      </c>
      <c r="AT3054" s="3">
        <v>-3.9769999999999999</v>
      </c>
      <c r="AU3054" s="3">
        <v>-1.038</v>
      </c>
      <c r="AV3054" s="3">
        <v>-1.3959999999999999</v>
      </c>
      <c r="AW3054" s="3">
        <v>-1.7130000000000001</v>
      </c>
      <c r="AX3054" s="3">
        <v>-1.611</v>
      </c>
      <c r="AY3054" s="3">
        <v>-1.6850000000000001</v>
      </c>
      <c r="AZ3054" s="3">
        <v>-1.6859999999999999</v>
      </c>
      <c r="BA3054">
        <v>-1.496</v>
      </c>
      <c r="BB3054">
        <v>2016</v>
      </c>
    </row>
    <row r="3055" spans="1:54" hidden="1" x14ac:dyDescent="0.2">
      <c r="A3055">
        <v>654</v>
      </c>
      <c r="B3055" t="s">
        <v>494</v>
      </c>
      <c r="C3055" t="s">
        <v>237</v>
      </c>
      <c r="D3055" t="s">
        <v>115</v>
      </c>
      <c r="E3055" t="s">
        <v>235</v>
      </c>
      <c r="F3055" t="s">
        <v>234</v>
      </c>
      <c r="G3055" t="s">
        <v>225</v>
      </c>
      <c r="H3055" t="s">
        <v>222</v>
      </c>
    </row>
    <row r="3056" spans="1:54" hidden="1" x14ac:dyDescent="0.2">
      <c r="A3056">
        <v>654</v>
      </c>
      <c r="B3056" t="s">
        <v>494</v>
      </c>
      <c r="C3056" t="s">
        <v>236</v>
      </c>
      <c r="D3056" t="s">
        <v>115</v>
      </c>
      <c r="E3056" t="s">
        <v>235</v>
      </c>
      <c r="F3056" t="s">
        <v>234</v>
      </c>
      <c r="G3056" t="s">
        <v>217</v>
      </c>
    </row>
    <row r="3057" spans="1:54" hidden="1" x14ac:dyDescent="0.2">
      <c r="A3057">
        <v>654</v>
      </c>
      <c r="B3057" t="s">
        <v>494</v>
      </c>
      <c r="C3057" t="s">
        <v>233</v>
      </c>
      <c r="D3057" t="s">
        <v>115</v>
      </c>
      <c r="E3057" t="s">
        <v>231</v>
      </c>
      <c r="F3057" t="s">
        <v>230</v>
      </c>
      <c r="G3057" t="s">
        <v>225</v>
      </c>
      <c r="H3057" t="s">
        <v>222</v>
      </c>
      <c r="I3057" t="s">
        <v>1171</v>
      </c>
      <c r="J3057" s="3" t="s">
        <v>215</v>
      </c>
      <c r="K3057" s="3" t="s">
        <v>215</v>
      </c>
      <c r="L3057" s="3" t="s">
        <v>215</v>
      </c>
      <c r="M3057" s="3" t="s">
        <v>215</v>
      </c>
      <c r="N3057" s="3" t="s">
        <v>215</v>
      </c>
      <c r="O3057" s="3" t="s">
        <v>215</v>
      </c>
      <c r="P3057" s="3" t="s">
        <v>215</v>
      </c>
      <c r="Q3057" s="3" t="s">
        <v>215</v>
      </c>
      <c r="R3057" s="3" t="s">
        <v>215</v>
      </c>
      <c r="S3057" s="3" t="s">
        <v>215</v>
      </c>
      <c r="T3057" s="3" t="s">
        <v>215</v>
      </c>
      <c r="U3057" s="3" t="s">
        <v>215</v>
      </c>
      <c r="V3057" s="3" t="s">
        <v>215</v>
      </c>
      <c r="W3057" s="3" t="s">
        <v>215</v>
      </c>
      <c r="X3057" s="3" t="s">
        <v>215</v>
      </c>
      <c r="Y3057" s="3" t="s">
        <v>215</v>
      </c>
      <c r="Z3057" s="3" t="s">
        <v>215</v>
      </c>
      <c r="AA3057" s="3">
        <v>384.37099999999998</v>
      </c>
      <c r="AB3057" s="3">
        <v>380.42200000000003</v>
      </c>
      <c r="AC3057" s="3">
        <v>392.01900000000001</v>
      </c>
      <c r="AD3057" s="3">
        <v>603.50800000000004</v>
      </c>
      <c r="AE3057" s="3">
        <v>617.81299999999999</v>
      </c>
      <c r="AF3057" s="3">
        <v>639.42600000000004</v>
      </c>
      <c r="AG3057" s="3">
        <v>588.73699999999997</v>
      </c>
      <c r="AH3057" s="3">
        <v>620.01599999999996</v>
      </c>
      <c r="AI3057" s="3">
        <v>686.97199999999998</v>
      </c>
      <c r="AJ3057" s="3">
        <v>631.43799999999999</v>
      </c>
      <c r="AK3057" s="3">
        <v>591.09500000000003</v>
      </c>
      <c r="AL3057" s="3">
        <v>632.29999999999995</v>
      </c>
      <c r="AM3057" s="3">
        <v>620.66800000000001</v>
      </c>
      <c r="AN3057" s="3">
        <v>287.12599999999998</v>
      </c>
      <c r="AO3057" s="3">
        <v>257.91199999999998</v>
      </c>
      <c r="AP3057" s="3">
        <v>268.392</v>
      </c>
      <c r="AQ3057" s="3">
        <v>277.62700000000001</v>
      </c>
      <c r="AR3057" s="3">
        <v>285.72899999999998</v>
      </c>
      <c r="AS3057" s="3">
        <v>308.20100000000002</v>
      </c>
      <c r="AT3057" s="3">
        <v>337.16500000000002</v>
      </c>
      <c r="AU3057" s="3">
        <v>329.245</v>
      </c>
      <c r="AV3057" s="3">
        <v>335.459</v>
      </c>
      <c r="AW3057" s="3">
        <v>339.79</v>
      </c>
      <c r="AX3057" s="3">
        <v>348.90499999999997</v>
      </c>
      <c r="AY3057" s="3">
        <v>369.59199999999998</v>
      </c>
      <c r="AZ3057" s="3">
        <v>392.012</v>
      </c>
      <c r="BA3057">
        <v>412.81799999999998</v>
      </c>
      <c r="BB3057">
        <v>2016</v>
      </c>
    </row>
    <row r="3058" spans="1:54" hidden="1" x14ac:dyDescent="0.2">
      <c r="A3058">
        <v>654</v>
      </c>
      <c r="B3058" t="s">
        <v>494</v>
      </c>
      <c r="C3058" t="s">
        <v>232</v>
      </c>
      <c r="D3058" t="s">
        <v>115</v>
      </c>
      <c r="E3058" t="s">
        <v>231</v>
      </c>
      <c r="F3058" t="s">
        <v>230</v>
      </c>
      <c r="G3058" t="s">
        <v>217</v>
      </c>
      <c r="I3058" t="s">
        <v>229</v>
      </c>
      <c r="J3058" s="3" t="s">
        <v>215</v>
      </c>
      <c r="K3058" s="3" t="s">
        <v>215</v>
      </c>
      <c r="L3058" s="3" t="s">
        <v>215</v>
      </c>
      <c r="M3058" s="3" t="s">
        <v>215</v>
      </c>
      <c r="N3058" s="3" t="s">
        <v>215</v>
      </c>
      <c r="O3058" s="3" t="s">
        <v>215</v>
      </c>
      <c r="P3058" s="3" t="s">
        <v>215</v>
      </c>
      <c r="Q3058" s="3" t="s">
        <v>215</v>
      </c>
      <c r="R3058" s="3" t="s">
        <v>215</v>
      </c>
      <c r="S3058" s="3" t="s">
        <v>215</v>
      </c>
      <c r="T3058" s="3" t="s">
        <v>215</v>
      </c>
      <c r="U3058" s="3" t="s">
        <v>215</v>
      </c>
      <c r="V3058" s="3" t="s">
        <v>215</v>
      </c>
      <c r="W3058" s="3" t="s">
        <v>215</v>
      </c>
      <c r="X3058" s="3" t="s">
        <v>215</v>
      </c>
      <c r="Y3058" s="3" t="s">
        <v>215</v>
      </c>
      <c r="Z3058" s="3" t="s">
        <v>215</v>
      </c>
      <c r="AA3058" s="3">
        <v>159.67400000000001</v>
      </c>
      <c r="AB3058" s="3">
        <v>171.63900000000001</v>
      </c>
      <c r="AC3058" s="3">
        <v>156.87700000000001</v>
      </c>
      <c r="AD3058" s="3">
        <v>233.71899999999999</v>
      </c>
      <c r="AE3058" s="3">
        <v>221.73500000000001</v>
      </c>
      <c r="AF3058" s="3">
        <v>224.715</v>
      </c>
      <c r="AG3058" s="3">
        <v>212.63399999999999</v>
      </c>
      <c r="AH3058" s="3">
        <v>220.97800000000001</v>
      </c>
      <c r="AI3058" s="3">
        <v>221.95</v>
      </c>
      <c r="AJ3058" s="3">
        <v>204.041</v>
      </c>
      <c r="AK3058" s="3">
        <v>177.20500000000001</v>
      </c>
      <c r="AL3058" s="3">
        <v>163.30199999999999</v>
      </c>
      <c r="AM3058" s="3">
        <v>158.98099999999999</v>
      </c>
      <c r="AN3058" s="3">
        <v>68.28</v>
      </c>
      <c r="AO3058" s="3">
        <v>49.762</v>
      </c>
      <c r="AP3058" s="3">
        <v>53.139000000000003</v>
      </c>
      <c r="AQ3058" s="3">
        <v>53.734999999999999</v>
      </c>
      <c r="AR3058" s="3">
        <v>54.856000000000002</v>
      </c>
      <c r="AS3058" s="3">
        <v>50.317999999999998</v>
      </c>
      <c r="AT3058" s="3">
        <v>48.831000000000003</v>
      </c>
      <c r="AU3058" s="3">
        <v>41.970999999999997</v>
      </c>
      <c r="AV3058" s="3">
        <v>40.07</v>
      </c>
      <c r="AW3058" s="3">
        <v>37.590000000000003</v>
      </c>
      <c r="AX3058" s="3">
        <v>35.881999999999998</v>
      </c>
      <c r="AY3058" s="3">
        <v>35.340000000000003</v>
      </c>
      <c r="AZ3058" s="3">
        <v>34.783999999999999</v>
      </c>
      <c r="BA3058">
        <v>33.993000000000002</v>
      </c>
      <c r="BB3058">
        <v>2016</v>
      </c>
    </row>
    <row r="3059" spans="1:54" hidden="1" x14ac:dyDescent="0.2">
      <c r="A3059">
        <v>654</v>
      </c>
      <c r="B3059" t="s">
        <v>494</v>
      </c>
      <c r="C3059" t="s">
        <v>228</v>
      </c>
      <c r="D3059" t="s">
        <v>115</v>
      </c>
      <c r="E3059" t="s">
        <v>227</v>
      </c>
      <c r="F3059" t="s">
        <v>226</v>
      </c>
      <c r="G3059" t="s">
        <v>225</v>
      </c>
      <c r="H3059" t="s">
        <v>222</v>
      </c>
      <c r="I3059" t="s">
        <v>1171</v>
      </c>
      <c r="J3059" s="3">
        <v>36.125999999999998</v>
      </c>
      <c r="K3059" s="3">
        <v>59.420999999999999</v>
      </c>
      <c r="L3059" s="3">
        <v>81.731999999999999</v>
      </c>
      <c r="M3059" s="3">
        <v>106.908</v>
      </c>
      <c r="N3059" s="3">
        <v>85.253</v>
      </c>
      <c r="O3059" s="3">
        <v>128.77000000000001</v>
      </c>
      <c r="P3059" s="3">
        <v>96.924999999999997</v>
      </c>
      <c r="Q3059" s="3">
        <v>71.177999999999997</v>
      </c>
      <c r="R3059" s="3">
        <v>65.658000000000001</v>
      </c>
      <c r="S3059" s="3">
        <v>84.606999999999999</v>
      </c>
      <c r="T3059" s="3">
        <v>87.778999999999996</v>
      </c>
      <c r="U3059" s="3">
        <v>128.44800000000001</v>
      </c>
      <c r="V3059" s="3">
        <v>129.065</v>
      </c>
      <c r="W3059" s="3">
        <v>107.88800000000001</v>
      </c>
      <c r="X3059" s="3">
        <v>118.32899999999999</v>
      </c>
      <c r="Y3059" s="3">
        <v>227.22800000000001</v>
      </c>
      <c r="Z3059" s="3">
        <v>222.15199999999999</v>
      </c>
      <c r="AA3059" s="3">
        <v>240.72300000000001</v>
      </c>
      <c r="AB3059" s="3">
        <v>221.64099999999999</v>
      </c>
      <c r="AC3059" s="3">
        <v>249.89</v>
      </c>
      <c r="AD3059" s="3">
        <v>258.22000000000003</v>
      </c>
      <c r="AE3059" s="3">
        <v>278.62700000000001</v>
      </c>
      <c r="AF3059" s="3">
        <v>284.55</v>
      </c>
      <c r="AG3059" s="3">
        <v>276.87799999999999</v>
      </c>
      <c r="AH3059" s="3">
        <v>280.57799999999997</v>
      </c>
      <c r="AI3059" s="3">
        <v>309.51600000000002</v>
      </c>
      <c r="AJ3059" s="3">
        <v>309.46699999999998</v>
      </c>
      <c r="AK3059" s="3">
        <v>333.565</v>
      </c>
      <c r="AL3059" s="3">
        <v>387.197</v>
      </c>
      <c r="AM3059" s="3">
        <v>390.40300000000002</v>
      </c>
      <c r="AN3059" s="3">
        <v>420.51499999999999</v>
      </c>
      <c r="AO3059" s="3">
        <v>518.28800000000001</v>
      </c>
      <c r="AP3059" s="3">
        <v>505.07900000000001</v>
      </c>
      <c r="AQ3059" s="3">
        <v>516.66200000000003</v>
      </c>
      <c r="AR3059" s="3">
        <v>520.87199999999996</v>
      </c>
      <c r="AS3059" s="3">
        <v>612.51099999999997</v>
      </c>
      <c r="AT3059" s="3">
        <v>690.47199999999998</v>
      </c>
      <c r="AU3059" s="3">
        <v>784.46799999999996</v>
      </c>
      <c r="AV3059" s="3">
        <v>837.178</v>
      </c>
      <c r="AW3059" s="3">
        <v>903.93200000000002</v>
      </c>
      <c r="AX3059" s="3">
        <v>972.37699999999995</v>
      </c>
      <c r="AY3059" s="3">
        <v>1045.8130000000001</v>
      </c>
      <c r="AZ3059" s="3">
        <v>1126.9929999999999</v>
      </c>
      <c r="BA3059">
        <v>1214.4069999999999</v>
      </c>
      <c r="BB3059">
        <v>2016</v>
      </c>
    </row>
    <row r="3060" spans="1:54" hidden="1" x14ac:dyDescent="0.2">
      <c r="A3060">
        <v>654</v>
      </c>
      <c r="B3060" t="s">
        <v>494</v>
      </c>
      <c r="C3060" t="s">
        <v>224</v>
      </c>
      <c r="D3060" t="s">
        <v>115</v>
      </c>
      <c r="E3060" t="s">
        <v>219</v>
      </c>
      <c r="F3060" t="s">
        <v>218</v>
      </c>
      <c r="G3060" t="s">
        <v>223</v>
      </c>
      <c r="H3060" t="s">
        <v>222</v>
      </c>
      <c r="I3060" t="s">
        <v>1172</v>
      </c>
      <c r="J3060" s="3">
        <v>-6.0999999999999999E-2</v>
      </c>
      <c r="K3060" s="3">
        <v>-3.9E-2</v>
      </c>
      <c r="L3060" s="3">
        <v>-0.08</v>
      </c>
      <c r="M3060" s="3">
        <v>-7.1999999999999995E-2</v>
      </c>
      <c r="N3060" s="3">
        <v>-6.6000000000000003E-2</v>
      </c>
      <c r="O3060" s="3">
        <v>-7.5999999999999998E-2</v>
      </c>
      <c r="P3060" s="3">
        <v>-0.05</v>
      </c>
      <c r="Q3060" s="3">
        <v>-4.4999999999999998E-2</v>
      </c>
      <c r="R3060" s="3">
        <v>-5.6000000000000001E-2</v>
      </c>
      <c r="S3060" s="3">
        <v>-0.08</v>
      </c>
      <c r="T3060" s="3">
        <v>-4.4999999999999998E-2</v>
      </c>
      <c r="U3060" s="3">
        <v>-7.4999999999999997E-2</v>
      </c>
      <c r="V3060" s="3">
        <v>-9.7000000000000003E-2</v>
      </c>
      <c r="W3060" s="3">
        <v>-6.2E-2</v>
      </c>
      <c r="X3060" s="3">
        <v>-4.5999999999999999E-2</v>
      </c>
      <c r="Y3060" s="3">
        <v>-3.5000000000000003E-2</v>
      </c>
      <c r="Z3060" s="3">
        <v>-4.3999999999999997E-2</v>
      </c>
      <c r="AA3060" s="3">
        <v>-3.3000000000000002E-2</v>
      </c>
      <c r="AB3060" s="3">
        <v>-2.1000000000000001E-2</v>
      </c>
      <c r="AC3060" s="3">
        <v>-1.2999999999999999E-2</v>
      </c>
      <c r="AD3060" s="3">
        <v>1.0999999999999999E-2</v>
      </c>
      <c r="AE3060" s="3">
        <v>-1.6E-2</v>
      </c>
      <c r="AF3060" s="3">
        <v>-1.4999999999999999E-2</v>
      </c>
      <c r="AG3060" s="3">
        <v>-1.4E-2</v>
      </c>
      <c r="AH3060" s="3">
        <v>-8.9999999999999993E-3</v>
      </c>
      <c r="AI3060" s="3">
        <v>-1.0999999999999999E-2</v>
      </c>
      <c r="AJ3060" s="3">
        <v>-3.9E-2</v>
      </c>
      <c r="AK3060" s="3">
        <v>-3.1E-2</v>
      </c>
      <c r="AL3060" s="3">
        <v>-2.9000000000000001E-2</v>
      </c>
      <c r="AM3060" s="3">
        <v>-4.8000000000000001E-2</v>
      </c>
      <c r="AN3060" s="3">
        <v>-7.0999999999999994E-2</v>
      </c>
      <c r="AO3060" s="3">
        <v>-1.4E-2</v>
      </c>
      <c r="AP3060" s="3">
        <v>-8.3000000000000004E-2</v>
      </c>
      <c r="AQ3060" s="3">
        <v>-4.8000000000000001E-2</v>
      </c>
      <c r="AR3060" s="3">
        <v>6.0000000000000001E-3</v>
      </c>
      <c r="AS3060" s="3">
        <v>2.4E-2</v>
      </c>
      <c r="AT3060" s="3">
        <v>1.6E-2</v>
      </c>
      <c r="AU3060" s="3">
        <v>1E-3</v>
      </c>
      <c r="AV3060" s="3">
        <v>-5.0999999999999997E-2</v>
      </c>
      <c r="AW3060" s="3">
        <v>-4.4999999999999998E-2</v>
      </c>
      <c r="AX3060" s="3">
        <v>-4.3999999999999997E-2</v>
      </c>
      <c r="AY3060" s="3">
        <v>-4.5999999999999999E-2</v>
      </c>
      <c r="AZ3060" s="3">
        <v>-3.9E-2</v>
      </c>
      <c r="BA3060">
        <v>-3.9E-2</v>
      </c>
      <c r="BB3060">
        <v>2015</v>
      </c>
    </row>
    <row r="3061" spans="1:54" hidden="1" x14ac:dyDescent="0.2">
      <c r="A3061">
        <v>654</v>
      </c>
      <c r="B3061" t="s">
        <v>494</v>
      </c>
      <c r="C3061" t="s">
        <v>220</v>
      </c>
      <c r="D3061" t="s">
        <v>115</v>
      </c>
      <c r="E3061" t="s">
        <v>219</v>
      </c>
      <c r="F3061" t="s">
        <v>218</v>
      </c>
      <c r="G3061" t="s">
        <v>217</v>
      </c>
      <c r="I3061" t="s">
        <v>216</v>
      </c>
      <c r="J3061" s="3">
        <v>-35.713999999999999</v>
      </c>
      <c r="K3061" s="3">
        <v>-17.606000000000002</v>
      </c>
      <c r="L3061" s="3">
        <v>-31.963999999999999</v>
      </c>
      <c r="M3061" s="3">
        <v>-25.663</v>
      </c>
      <c r="N3061" s="3">
        <v>-33.572000000000003</v>
      </c>
      <c r="O3061" s="3">
        <v>-26.442</v>
      </c>
      <c r="P3061" s="3">
        <v>-17.829000000000001</v>
      </c>
      <c r="Q3061" s="3">
        <v>-19.02</v>
      </c>
      <c r="R3061" s="3">
        <v>-25.257999999999999</v>
      </c>
      <c r="S3061" s="3">
        <v>-30.202999999999999</v>
      </c>
      <c r="T3061" s="3">
        <v>-13.987</v>
      </c>
      <c r="U3061" s="3">
        <v>-16.536999999999999</v>
      </c>
      <c r="V3061" s="3">
        <v>-19.408999999999999</v>
      </c>
      <c r="W3061" s="3">
        <v>-16.065999999999999</v>
      </c>
      <c r="X3061" s="3">
        <v>-10.57</v>
      </c>
      <c r="Y3061" s="3">
        <v>-7.6550000000000002</v>
      </c>
      <c r="Z3061" s="3">
        <v>-10.163</v>
      </c>
      <c r="AA3061" s="3">
        <v>-7.9139999999999997</v>
      </c>
      <c r="AB3061" s="3">
        <v>-5.5949999999999998</v>
      </c>
      <c r="AC3061" s="3">
        <v>-3.129</v>
      </c>
      <c r="AD3061" s="3">
        <v>2.9340000000000002</v>
      </c>
      <c r="AE3061" s="3">
        <v>-4.2030000000000003</v>
      </c>
      <c r="AF3061" s="3">
        <v>-3.7309999999999999</v>
      </c>
      <c r="AG3061" s="3">
        <v>-2.9249999999999998</v>
      </c>
      <c r="AH3061" s="3">
        <v>-1.7210000000000001</v>
      </c>
      <c r="AI3061" s="3">
        <v>-1.7889999999999999</v>
      </c>
      <c r="AJ3061" s="3">
        <v>-6.6390000000000002</v>
      </c>
      <c r="AK3061" s="3">
        <v>-4.4039999999999999</v>
      </c>
      <c r="AL3061" s="3">
        <v>-3.3220000000000001</v>
      </c>
      <c r="AM3061" s="3">
        <v>-5.7960000000000003</v>
      </c>
      <c r="AN3061" s="3">
        <v>-8.327</v>
      </c>
      <c r="AO3061" s="3">
        <v>-1.2729999999999999</v>
      </c>
      <c r="AP3061" s="3">
        <v>-8.4160000000000004</v>
      </c>
      <c r="AQ3061" s="3">
        <v>-4.609</v>
      </c>
      <c r="AR3061" s="3">
        <v>0.53800000000000003</v>
      </c>
      <c r="AS3061" s="3">
        <v>2.335</v>
      </c>
      <c r="AT3061" s="3">
        <v>1.343</v>
      </c>
      <c r="AU3061" s="3">
        <v>6.0999999999999999E-2</v>
      </c>
      <c r="AV3061" s="3">
        <v>-3.2530000000000001</v>
      </c>
      <c r="AW3061" s="3">
        <v>-2.6040000000000001</v>
      </c>
      <c r="AX3061" s="3">
        <v>-2.3460000000000001</v>
      </c>
      <c r="AY3061" s="3">
        <v>-2.2669999999999999</v>
      </c>
      <c r="AZ3061" s="3">
        <v>-1.774</v>
      </c>
      <c r="BA3061">
        <v>-1.651</v>
      </c>
      <c r="BB3061">
        <v>2015</v>
      </c>
    </row>
    <row r="3062" spans="1:54" x14ac:dyDescent="0.2">
      <c r="A3062">
        <v>336</v>
      </c>
      <c r="B3062" t="s">
        <v>493</v>
      </c>
      <c r="C3062" t="s">
        <v>352</v>
      </c>
      <c r="D3062" t="s">
        <v>147</v>
      </c>
      <c r="E3062" t="s">
        <v>349</v>
      </c>
      <c r="F3062" t="s">
        <v>351</v>
      </c>
      <c r="G3062" t="s">
        <v>225</v>
      </c>
      <c r="H3062" t="s">
        <v>222</v>
      </c>
      <c r="I3062" t="s">
        <v>1173</v>
      </c>
      <c r="J3062" s="3">
        <v>211.01300000000001</v>
      </c>
      <c r="K3062" s="3">
        <v>212.19900000000001</v>
      </c>
      <c r="L3062" s="3">
        <v>193.34800000000001</v>
      </c>
      <c r="M3062" s="3">
        <v>171.12</v>
      </c>
      <c r="N3062" s="3">
        <v>174.77099999999999</v>
      </c>
      <c r="O3062" s="3">
        <v>175.41</v>
      </c>
      <c r="P3062" s="3">
        <v>174.999</v>
      </c>
      <c r="Q3062" s="3">
        <v>174.77099999999999</v>
      </c>
      <c r="R3062" s="3">
        <v>164.31899999999999</v>
      </c>
      <c r="S3062" s="3">
        <v>156.19399999999999</v>
      </c>
      <c r="T3062" s="3">
        <v>151.49299999999999</v>
      </c>
      <c r="U3062" s="3">
        <v>160.62100000000001</v>
      </c>
      <c r="V3062" s="3">
        <v>173.08199999999999</v>
      </c>
      <c r="W3062" s="3">
        <v>187.27799999999999</v>
      </c>
      <c r="X3062" s="3">
        <v>203.16200000000001</v>
      </c>
      <c r="Y3062" s="3">
        <v>213.43199999999999</v>
      </c>
      <c r="Z3062" s="3">
        <v>230.411</v>
      </c>
      <c r="AA3062" s="3">
        <v>244.661</v>
      </c>
      <c r="AB3062" s="3">
        <v>240.48500000000001</v>
      </c>
      <c r="AC3062" s="3">
        <v>247.66499999999999</v>
      </c>
      <c r="AD3062" s="3">
        <v>244.333</v>
      </c>
      <c r="AE3062" s="3">
        <v>249.85599999999999</v>
      </c>
      <c r="AF3062" s="3">
        <v>252.72800000000001</v>
      </c>
      <c r="AG3062" s="3">
        <v>251.08</v>
      </c>
      <c r="AH3062" s="3">
        <v>255.012</v>
      </c>
      <c r="AI3062" s="3">
        <v>250.06</v>
      </c>
      <c r="AJ3062" s="3">
        <v>262.88</v>
      </c>
      <c r="AK3062" s="3">
        <v>281.33499999999998</v>
      </c>
      <c r="AL3062" s="3">
        <v>286.89600000000002</v>
      </c>
      <c r="AM3062" s="3">
        <v>296.41699999999997</v>
      </c>
      <c r="AN3062" s="3">
        <v>309.37299999999999</v>
      </c>
      <c r="AO3062" s="3">
        <v>326.19400000000002</v>
      </c>
      <c r="AP3062" s="3">
        <v>341.90499999999997</v>
      </c>
      <c r="AQ3062" s="3">
        <v>359.75900000000001</v>
      </c>
      <c r="AR3062" s="3">
        <v>373.577</v>
      </c>
      <c r="AS3062" s="3">
        <v>385.30399999999997</v>
      </c>
      <c r="AT3062" s="3">
        <v>398.19900000000001</v>
      </c>
      <c r="AU3062" s="3">
        <v>406.62299999999999</v>
      </c>
      <c r="AV3062" s="3">
        <v>421.00599999999997</v>
      </c>
      <c r="AW3062" s="3">
        <v>436.38799999999998</v>
      </c>
      <c r="AX3062" s="3">
        <v>563.76800000000003</v>
      </c>
      <c r="AY3062" s="3">
        <v>685.91099999999994</v>
      </c>
      <c r="AZ3062" s="3">
        <v>762.26900000000001</v>
      </c>
      <c r="BA3062">
        <v>973.94200000000001</v>
      </c>
      <c r="BB3062">
        <v>2016</v>
      </c>
    </row>
    <row r="3063" spans="1:54" hidden="1" x14ac:dyDescent="0.2">
      <c r="A3063">
        <v>336</v>
      </c>
      <c r="B3063" t="s">
        <v>493</v>
      </c>
      <c r="C3063" t="s">
        <v>350</v>
      </c>
      <c r="D3063" t="s">
        <v>147</v>
      </c>
      <c r="E3063" t="s">
        <v>349</v>
      </c>
      <c r="F3063" t="s">
        <v>348</v>
      </c>
      <c r="G3063" t="s">
        <v>275</v>
      </c>
      <c r="I3063" t="s">
        <v>347</v>
      </c>
      <c r="J3063" s="3">
        <v>-2.0760000000000001</v>
      </c>
      <c r="K3063" s="3">
        <v>0.56200000000000006</v>
      </c>
      <c r="L3063" s="3">
        <v>-8.8840000000000003</v>
      </c>
      <c r="M3063" s="3">
        <v>-11.497</v>
      </c>
      <c r="N3063" s="3">
        <v>2.1339999999999999</v>
      </c>
      <c r="O3063" s="3">
        <v>0.36599999999999999</v>
      </c>
      <c r="P3063" s="3">
        <v>-0.23400000000000001</v>
      </c>
      <c r="Q3063" s="3">
        <v>-0.13</v>
      </c>
      <c r="R3063" s="3">
        <v>-5.9809999999999999</v>
      </c>
      <c r="S3063" s="3">
        <v>-4.944</v>
      </c>
      <c r="T3063" s="3">
        <v>-3.01</v>
      </c>
      <c r="U3063" s="3">
        <v>6.0259999999999998</v>
      </c>
      <c r="V3063" s="3">
        <v>7.758</v>
      </c>
      <c r="W3063" s="3">
        <v>8.2010000000000005</v>
      </c>
      <c r="X3063" s="3">
        <v>8.4819999999999993</v>
      </c>
      <c r="Y3063" s="3">
        <v>5.0549999999999997</v>
      </c>
      <c r="Z3063" s="3">
        <v>7.9560000000000004</v>
      </c>
      <c r="AA3063" s="3">
        <v>6.1849999999999996</v>
      </c>
      <c r="AB3063" s="3">
        <v>-1.7070000000000001</v>
      </c>
      <c r="AC3063" s="3">
        <v>2.9860000000000002</v>
      </c>
      <c r="AD3063" s="3">
        <v>-1.345</v>
      </c>
      <c r="AE3063" s="3">
        <v>2.2599999999999998</v>
      </c>
      <c r="AF3063" s="3">
        <v>1.149</v>
      </c>
      <c r="AG3063" s="3">
        <v>-0.65200000000000002</v>
      </c>
      <c r="AH3063" s="3">
        <v>1.5660000000000001</v>
      </c>
      <c r="AI3063" s="3">
        <v>-1.9419999999999999</v>
      </c>
      <c r="AJ3063" s="3">
        <v>5.1269999999999998</v>
      </c>
      <c r="AK3063" s="3">
        <v>7.02</v>
      </c>
      <c r="AL3063" s="3">
        <v>1.9770000000000001</v>
      </c>
      <c r="AM3063" s="3">
        <v>3.319</v>
      </c>
      <c r="AN3063" s="3">
        <v>4.3710000000000004</v>
      </c>
      <c r="AO3063" s="3">
        <v>5.4370000000000003</v>
      </c>
      <c r="AP3063" s="3">
        <v>4.8159999999999998</v>
      </c>
      <c r="AQ3063" s="3">
        <v>5.2220000000000004</v>
      </c>
      <c r="AR3063" s="3">
        <v>3.8410000000000002</v>
      </c>
      <c r="AS3063" s="3">
        <v>3.1389999999999998</v>
      </c>
      <c r="AT3063" s="3">
        <v>3.347</v>
      </c>
      <c r="AU3063" s="3">
        <v>2.1150000000000002</v>
      </c>
      <c r="AV3063" s="3">
        <v>3.5369999999999999</v>
      </c>
      <c r="AW3063" s="3">
        <v>3.6539999999999999</v>
      </c>
      <c r="AX3063" s="3">
        <v>29.19</v>
      </c>
      <c r="AY3063" s="3">
        <v>21.666</v>
      </c>
      <c r="AZ3063" s="3">
        <v>11.132</v>
      </c>
      <c r="BA3063">
        <v>27.768999999999998</v>
      </c>
      <c r="BB3063">
        <v>2016</v>
      </c>
    </row>
    <row r="3064" spans="1:54" hidden="1" x14ac:dyDescent="0.2">
      <c r="A3064">
        <v>336</v>
      </c>
      <c r="B3064" t="s">
        <v>493</v>
      </c>
      <c r="C3064" t="s">
        <v>346</v>
      </c>
      <c r="D3064" t="s">
        <v>147</v>
      </c>
      <c r="E3064" t="s">
        <v>342</v>
      </c>
      <c r="F3064" t="s">
        <v>345</v>
      </c>
      <c r="G3064" t="s">
        <v>225</v>
      </c>
      <c r="H3064" t="s">
        <v>222</v>
      </c>
      <c r="I3064" t="s">
        <v>1173</v>
      </c>
      <c r="J3064" s="3">
        <v>1.4239999999999999</v>
      </c>
      <c r="K3064" s="3">
        <v>1.508</v>
      </c>
      <c r="L3064" s="3">
        <v>1.3779999999999999</v>
      </c>
      <c r="M3064" s="3">
        <v>1.399</v>
      </c>
      <c r="N3064" s="3">
        <v>1.6619999999999999</v>
      </c>
      <c r="O3064" s="3">
        <v>1.968</v>
      </c>
      <c r="P3064" s="3">
        <v>2.2360000000000002</v>
      </c>
      <c r="Q3064" s="3">
        <v>4.7169999999999996</v>
      </c>
      <c r="R3064" s="3">
        <v>6.1449999999999996</v>
      </c>
      <c r="S3064" s="3">
        <v>16.745000000000001</v>
      </c>
      <c r="T3064" s="3">
        <v>25.431999999999999</v>
      </c>
      <c r="U3064" s="3">
        <v>61.414000000000001</v>
      </c>
      <c r="V3064" s="3">
        <v>74.629000000000005</v>
      </c>
      <c r="W3064" s="3">
        <v>92.603999999999999</v>
      </c>
      <c r="X3064" s="3">
        <v>119.447</v>
      </c>
      <c r="Y3064" s="3">
        <v>140.53800000000001</v>
      </c>
      <c r="Z3064" s="3">
        <v>157.19499999999999</v>
      </c>
      <c r="AA3064" s="3">
        <v>169.422</v>
      </c>
      <c r="AB3064" s="3">
        <v>170.53800000000001</v>
      </c>
      <c r="AC3064" s="3">
        <v>196.54499999999999</v>
      </c>
      <c r="AD3064" s="3">
        <v>205.12799999999999</v>
      </c>
      <c r="AE3064" s="3">
        <v>210.976</v>
      </c>
      <c r="AF3064" s="3">
        <v>221.11699999999999</v>
      </c>
      <c r="AG3064" s="3">
        <v>231.084</v>
      </c>
      <c r="AH3064" s="3">
        <v>248.14099999999999</v>
      </c>
      <c r="AI3064" s="3">
        <v>262.25</v>
      </c>
      <c r="AJ3064" s="3">
        <v>291.96499999999997</v>
      </c>
      <c r="AK3064" s="3">
        <v>352.15199999999999</v>
      </c>
      <c r="AL3064" s="3">
        <v>391.50599999999997</v>
      </c>
      <c r="AM3064" s="3">
        <v>413.113</v>
      </c>
      <c r="AN3064" s="3">
        <v>460.072</v>
      </c>
      <c r="AO3064" s="3">
        <v>525.66999999999996</v>
      </c>
      <c r="AP3064" s="3">
        <v>582.65599999999995</v>
      </c>
      <c r="AQ3064" s="3">
        <v>614.12800000000004</v>
      </c>
      <c r="AR3064" s="3">
        <v>635.26199999999994</v>
      </c>
      <c r="AS3064" s="3">
        <v>657.38900000000001</v>
      </c>
      <c r="AT3064" s="3">
        <v>723.58100000000002</v>
      </c>
      <c r="AU3064" s="3">
        <v>762.85900000000004</v>
      </c>
      <c r="AV3064" s="3">
        <v>805.88099999999997</v>
      </c>
      <c r="AW3064" s="3">
        <v>849.56899999999996</v>
      </c>
      <c r="AX3064" s="3">
        <v>1019.457</v>
      </c>
      <c r="AY3064" s="3">
        <v>1191.3040000000001</v>
      </c>
      <c r="AZ3064" s="3">
        <v>1317.5640000000001</v>
      </c>
      <c r="BA3064">
        <v>1609.5329999999999</v>
      </c>
      <c r="BB3064">
        <v>2016</v>
      </c>
    </row>
    <row r="3065" spans="1:54" hidden="1" x14ac:dyDescent="0.2">
      <c r="A3065">
        <v>336</v>
      </c>
      <c r="B3065" t="s">
        <v>493</v>
      </c>
      <c r="C3065" t="s">
        <v>344</v>
      </c>
      <c r="D3065" t="s">
        <v>147</v>
      </c>
      <c r="E3065" t="s">
        <v>342</v>
      </c>
      <c r="F3065" t="s">
        <v>343</v>
      </c>
      <c r="G3065" t="s">
        <v>223</v>
      </c>
      <c r="H3065" t="s">
        <v>222</v>
      </c>
      <c r="I3065" t="s">
        <v>310</v>
      </c>
      <c r="J3065" s="3">
        <v>0.55900000000000005</v>
      </c>
      <c r="K3065" s="3">
        <v>0.54400000000000004</v>
      </c>
      <c r="L3065" s="3">
        <v>0.45900000000000002</v>
      </c>
      <c r="M3065" s="3">
        <v>0.46600000000000003</v>
      </c>
      <c r="N3065" s="3">
        <v>0.46500000000000002</v>
      </c>
      <c r="O3065" s="3">
        <v>0.47399999999999998</v>
      </c>
      <c r="P3065" s="3">
        <v>0.52300000000000002</v>
      </c>
      <c r="Q3065" s="3">
        <v>0.65500000000000003</v>
      </c>
      <c r="R3065" s="3">
        <v>0.61499999999999999</v>
      </c>
      <c r="S3065" s="3">
        <v>0.77900000000000003</v>
      </c>
      <c r="T3065" s="3">
        <v>0.65200000000000002</v>
      </c>
      <c r="U3065" s="3">
        <v>0.73499999999999999</v>
      </c>
      <c r="V3065" s="3">
        <v>0.60199999999999998</v>
      </c>
      <c r="W3065" s="3">
        <v>0.72099999999999997</v>
      </c>
      <c r="X3065" s="3">
        <v>0.874</v>
      </c>
      <c r="Y3065" s="3">
        <v>0.99299999999999999</v>
      </c>
      <c r="Z3065" s="3">
        <v>1.1160000000000001</v>
      </c>
      <c r="AA3065" s="3">
        <v>1.1879999999999999</v>
      </c>
      <c r="AB3065" s="3">
        <v>1.1140000000000001</v>
      </c>
      <c r="AC3065" s="3">
        <v>1.147</v>
      </c>
      <c r="AD3065" s="3">
        <v>1.123</v>
      </c>
      <c r="AE3065" s="3">
        <v>1.127</v>
      </c>
      <c r="AF3065" s="3">
        <v>1.1599999999999999</v>
      </c>
      <c r="AG3065" s="3">
        <v>1.1970000000000001</v>
      </c>
      <c r="AH3065" s="3">
        <v>1.26</v>
      </c>
      <c r="AI3065" s="3">
        <v>1.3109999999999999</v>
      </c>
      <c r="AJ3065" s="3">
        <v>1.4550000000000001</v>
      </c>
      <c r="AK3065" s="3">
        <v>1.7410000000000001</v>
      </c>
      <c r="AL3065" s="3">
        <v>1.9159999999999999</v>
      </c>
      <c r="AM3065" s="3">
        <v>2.0230000000000001</v>
      </c>
      <c r="AN3065" s="3">
        <v>2.262</v>
      </c>
      <c r="AO3065" s="3">
        <v>2.5819999999999999</v>
      </c>
      <c r="AP3065" s="3">
        <v>2.8540000000000001</v>
      </c>
      <c r="AQ3065" s="3">
        <v>2.99</v>
      </c>
      <c r="AR3065" s="3">
        <v>3.0779999999999998</v>
      </c>
      <c r="AS3065" s="3">
        <v>3.1829999999999998</v>
      </c>
      <c r="AT3065" s="3">
        <v>3.504</v>
      </c>
      <c r="AU3065" s="3">
        <v>3.6280000000000001</v>
      </c>
      <c r="AV3065" s="3">
        <v>3.7469999999999999</v>
      </c>
      <c r="AW3065" s="3">
        <v>3.911</v>
      </c>
      <c r="AX3065" s="3">
        <v>4.6459999999999999</v>
      </c>
      <c r="AY3065" s="3">
        <v>5.375</v>
      </c>
      <c r="AZ3065" s="3">
        <v>5.8860000000000001</v>
      </c>
      <c r="BA3065">
        <v>7.1180000000000003</v>
      </c>
      <c r="BB3065">
        <v>2016</v>
      </c>
    </row>
    <row r="3066" spans="1:54" hidden="1" x14ac:dyDescent="0.2">
      <c r="A3066">
        <v>336</v>
      </c>
      <c r="B3066" t="s">
        <v>493</v>
      </c>
      <c r="C3066" t="s">
        <v>213</v>
      </c>
      <c r="D3066" t="s">
        <v>147</v>
      </c>
      <c r="E3066" t="s">
        <v>342</v>
      </c>
      <c r="F3066" s="3" t="s">
        <v>341</v>
      </c>
      <c r="G3066" t="s">
        <v>323</v>
      </c>
      <c r="H3066" t="s">
        <v>222</v>
      </c>
      <c r="I3066" t="s">
        <v>310</v>
      </c>
      <c r="J3066">
        <v>1.276</v>
      </c>
      <c r="K3066">
        <v>1.403</v>
      </c>
      <c r="L3066">
        <v>1.3580000000000001</v>
      </c>
      <c r="M3066">
        <v>1.2490000000000001</v>
      </c>
      <c r="N3066">
        <v>1.321</v>
      </c>
      <c r="O3066">
        <v>1.369</v>
      </c>
      <c r="P3066">
        <v>1.393</v>
      </c>
      <c r="Q3066">
        <v>1.427</v>
      </c>
      <c r="R3066">
        <v>1.3879999999999999</v>
      </c>
      <c r="S3066">
        <v>1.371</v>
      </c>
      <c r="T3066">
        <v>1.379</v>
      </c>
      <c r="U3066">
        <v>1.5109999999999999</v>
      </c>
      <c r="V3066">
        <v>1.665</v>
      </c>
      <c r="W3066">
        <v>1.8440000000000001</v>
      </c>
      <c r="X3066">
        <v>2.0430000000000001</v>
      </c>
      <c r="Y3066">
        <v>2.1909999999999998</v>
      </c>
      <c r="Z3066">
        <v>2.4089999999999998</v>
      </c>
      <c r="AA3066">
        <v>2.6019999999999999</v>
      </c>
      <c r="AB3066">
        <v>2.585</v>
      </c>
      <c r="AC3066">
        <v>2.7029999999999998</v>
      </c>
      <c r="AD3066">
        <v>2.7269999999999999</v>
      </c>
      <c r="AE3066">
        <v>2.8519999999999999</v>
      </c>
      <c r="AF3066">
        <v>2.93</v>
      </c>
      <c r="AG3066">
        <v>2.9689999999999999</v>
      </c>
      <c r="AH3066">
        <v>3.0979999999999999</v>
      </c>
      <c r="AI3066">
        <v>3.1349999999999998</v>
      </c>
      <c r="AJ3066">
        <v>3.3980000000000001</v>
      </c>
      <c r="AK3066">
        <v>3.7330000000000001</v>
      </c>
      <c r="AL3066">
        <v>3.8809999999999998</v>
      </c>
      <c r="AM3066">
        <v>4.04</v>
      </c>
      <c r="AN3066">
        <v>4.2690000000000001</v>
      </c>
      <c r="AO3066">
        <v>4.5940000000000003</v>
      </c>
      <c r="AP3066">
        <v>4.9039999999999999</v>
      </c>
      <c r="AQ3066">
        <v>5.2430000000000003</v>
      </c>
      <c r="AR3066">
        <v>5.5419999999999998</v>
      </c>
      <c r="AS3066">
        <v>5.7779999999999996</v>
      </c>
      <c r="AT3066">
        <v>6.048</v>
      </c>
      <c r="AU3066">
        <v>6.2869999999999999</v>
      </c>
      <c r="AV3066">
        <v>6.657</v>
      </c>
      <c r="AW3066">
        <v>7.05</v>
      </c>
      <c r="AX3066">
        <v>9.2859999999999996</v>
      </c>
      <c r="AY3066">
        <v>11.513999999999999</v>
      </c>
      <c r="AZ3066">
        <v>13.015000000000001</v>
      </c>
      <c r="BA3066">
        <v>16.919</v>
      </c>
      <c r="BB3066">
        <v>2016</v>
      </c>
    </row>
    <row r="3067" spans="1:54" hidden="1" x14ac:dyDescent="0.2">
      <c r="A3067">
        <v>336</v>
      </c>
      <c r="B3067" t="s">
        <v>493</v>
      </c>
      <c r="C3067" t="s">
        <v>340</v>
      </c>
      <c r="D3067" t="s">
        <v>147</v>
      </c>
      <c r="E3067" t="s">
        <v>339</v>
      </c>
      <c r="F3067" t="s">
        <v>338</v>
      </c>
      <c r="G3067" t="s">
        <v>295</v>
      </c>
      <c r="I3067" t="s">
        <v>337</v>
      </c>
      <c r="J3067" s="3">
        <v>0.67500000000000004</v>
      </c>
      <c r="K3067" s="3">
        <v>0.71099999999999997</v>
      </c>
      <c r="L3067" s="3">
        <v>0.71299999999999997</v>
      </c>
      <c r="M3067" s="3">
        <v>0.81799999999999995</v>
      </c>
      <c r="N3067" s="3">
        <v>0.95099999999999996</v>
      </c>
      <c r="O3067" s="3">
        <v>1.1220000000000001</v>
      </c>
      <c r="P3067" s="3">
        <v>1.278</v>
      </c>
      <c r="Q3067" s="3">
        <v>2.6989999999999998</v>
      </c>
      <c r="R3067" s="3">
        <v>3.74</v>
      </c>
      <c r="S3067" s="3">
        <v>10.721</v>
      </c>
      <c r="T3067" s="3">
        <v>16.788</v>
      </c>
      <c r="U3067" s="3">
        <v>38.234999999999999</v>
      </c>
      <c r="V3067" s="3">
        <v>43.118000000000002</v>
      </c>
      <c r="W3067" s="3">
        <v>49.447000000000003</v>
      </c>
      <c r="X3067" s="3">
        <v>58.793999999999997</v>
      </c>
      <c r="Y3067" s="3">
        <v>65.846999999999994</v>
      </c>
      <c r="Z3067" s="3">
        <v>68.224000000000004</v>
      </c>
      <c r="AA3067" s="3">
        <v>69.248000000000005</v>
      </c>
      <c r="AB3067" s="3">
        <v>70.914000000000001</v>
      </c>
      <c r="AC3067" s="3">
        <v>79.358999999999995</v>
      </c>
      <c r="AD3067" s="3">
        <v>83.953999999999994</v>
      </c>
      <c r="AE3067" s="3">
        <v>84.438999999999993</v>
      </c>
      <c r="AF3067" s="3">
        <v>87.492000000000004</v>
      </c>
      <c r="AG3067" s="3">
        <v>92.036000000000001</v>
      </c>
      <c r="AH3067" s="3">
        <v>97.305000000000007</v>
      </c>
      <c r="AI3067" s="3">
        <v>104.875</v>
      </c>
      <c r="AJ3067" s="3">
        <v>111.06399999999999</v>
      </c>
      <c r="AK3067" s="3">
        <v>125.172</v>
      </c>
      <c r="AL3067" s="3">
        <v>136.46299999999999</v>
      </c>
      <c r="AM3067" s="3">
        <v>139.369</v>
      </c>
      <c r="AN3067" s="3">
        <v>148.71100000000001</v>
      </c>
      <c r="AO3067" s="3">
        <v>161.15299999999999</v>
      </c>
      <c r="AP3067" s="3">
        <v>170.41499999999999</v>
      </c>
      <c r="AQ3067" s="3">
        <v>170.70599999999999</v>
      </c>
      <c r="AR3067" s="3">
        <v>170.04900000000001</v>
      </c>
      <c r="AS3067" s="3">
        <v>170.61600000000001</v>
      </c>
      <c r="AT3067" s="3">
        <v>181.71299999999999</v>
      </c>
      <c r="AU3067" s="3">
        <v>187.60900000000001</v>
      </c>
      <c r="AV3067" s="3">
        <v>191.41800000000001</v>
      </c>
      <c r="AW3067" s="3">
        <v>194.68199999999999</v>
      </c>
      <c r="AX3067" s="3">
        <v>180.82900000000001</v>
      </c>
      <c r="AY3067" s="3">
        <v>173.68199999999999</v>
      </c>
      <c r="AZ3067" s="3">
        <v>172.84800000000001</v>
      </c>
      <c r="BA3067">
        <v>165.26</v>
      </c>
      <c r="BB3067">
        <v>2016</v>
      </c>
    </row>
    <row r="3068" spans="1:54" hidden="1" x14ac:dyDescent="0.2">
      <c r="A3068">
        <v>336</v>
      </c>
      <c r="B3068" t="s">
        <v>493</v>
      </c>
      <c r="C3068" t="s">
        <v>336</v>
      </c>
      <c r="D3068" t="s">
        <v>147</v>
      </c>
      <c r="E3068" t="s">
        <v>333</v>
      </c>
      <c r="F3068" t="s">
        <v>335</v>
      </c>
      <c r="G3068" t="s">
        <v>225</v>
      </c>
      <c r="H3068" t="s">
        <v>322</v>
      </c>
      <c r="I3068" t="s">
        <v>330</v>
      </c>
      <c r="J3068" s="3">
        <v>279360.14299999998</v>
      </c>
      <c r="K3068" s="3">
        <v>277738.91100000002</v>
      </c>
      <c r="L3068" s="3">
        <v>247441.90900000001</v>
      </c>
      <c r="M3068" s="3">
        <v>232815.79</v>
      </c>
      <c r="N3068" s="3">
        <v>237783.85200000001</v>
      </c>
      <c r="O3068" s="3">
        <v>238653.26300000001</v>
      </c>
      <c r="P3068" s="3">
        <v>238094.356</v>
      </c>
      <c r="Q3068" s="3">
        <v>237783.85200000001</v>
      </c>
      <c r="R3068" s="3">
        <v>223562.77499999999</v>
      </c>
      <c r="S3068" s="3">
        <v>215143.245</v>
      </c>
      <c r="T3068" s="3">
        <v>210406.46799999999</v>
      </c>
      <c r="U3068" s="3">
        <v>223706.783</v>
      </c>
      <c r="V3068" s="3">
        <v>240994.571</v>
      </c>
      <c r="W3068" s="3">
        <v>260107.785</v>
      </c>
      <c r="X3068" s="3">
        <v>280998.25799999997</v>
      </c>
      <c r="Y3068" s="3">
        <v>293578.61800000002</v>
      </c>
      <c r="Z3068" s="3">
        <v>315631.84700000001</v>
      </c>
      <c r="AA3068" s="3">
        <v>333326.05699999997</v>
      </c>
      <c r="AB3068" s="3">
        <v>326302.43400000001</v>
      </c>
      <c r="AC3068" s="3">
        <v>334682.03499999997</v>
      </c>
      <c r="AD3068" s="3">
        <v>329289.33799999999</v>
      </c>
      <c r="AE3068" s="3">
        <v>336205.679</v>
      </c>
      <c r="AF3068" s="3">
        <v>340095.95199999999</v>
      </c>
      <c r="AG3068" s="3">
        <v>338137.75599999999</v>
      </c>
      <c r="AH3068" s="3">
        <v>343607.53899999999</v>
      </c>
      <c r="AI3068" s="3">
        <v>336782.94</v>
      </c>
      <c r="AJ3068" s="3">
        <v>353333.33299999998</v>
      </c>
      <c r="AK3068" s="3">
        <v>377124.66499999998</v>
      </c>
      <c r="AL3068" s="3">
        <v>383550.80200000003</v>
      </c>
      <c r="AM3068" s="3">
        <v>394696.40500000003</v>
      </c>
      <c r="AN3068" s="3">
        <v>410853.91800000001</v>
      </c>
      <c r="AO3068" s="3">
        <v>431473.54499999998</v>
      </c>
      <c r="AP3068" s="3">
        <v>451062.005</v>
      </c>
      <c r="AQ3068" s="3">
        <v>472745.07199999999</v>
      </c>
      <c r="AR3068" s="3">
        <v>488974.842</v>
      </c>
      <c r="AS3068" s="3">
        <v>502351.56400000001</v>
      </c>
      <c r="AT3068" s="3">
        <v>518488.80599999998</v>
      </c>
      <c r="AU3068" s="3">
        <v>527872.91399999999</v>
      </c>
      <c r="AV3068" s="3">
        <v>544909.95299999998</v>
      </c>
      <c r="AW3068" s="3">
        <v>563129.80900000001</v>
      </c>
      <c r="AX3068" s="3">
        <v>725329.43</v>
      </c>
      <c r="AY3068" s="3">
        <v>879836.66299999994</v>
      </c>
      <c r="AZ3068" s="3">
        <v>974858.80799999996</v>
      </c>
      <c r="BA3068">
        <v>1241839.2919999999</v>
      </c>
      <c r="BB3068">
        <v>2012</v>
      </c>
    </row>
    <row r="3069" spans="1:54" hidden="1" x14ac:dyDescent="0.2">
      <c r="A3069">
        <v>336</v>
      </c>
      <c r="B3069" t="s">
        <v>493</v>
      </c>
      <c r="C3069" t="s">
        <v>334</v>
      </c>
      <c r="D3069" t="s">
        <v>147</v>
      </c>
      <c r="E3069" t="s">
        <v>333</v>
      </c>
      <c r="F3069" t="s">
        <v>332</v>
      </c>
      <c r="G3069" t="s">
        <v>331</v>
      </c>
      <c r="H3069" t="s">
        <v>322</v>
      </c>
      <c r="I3069" t="s">
        <v>330</v>
      </c>
      <c r="J3069" s="3">
        <v>3934.087</v>
      </c>
      <c r="K3069" s="3">
        <v>3911.2559999999999</v>
      </c>
      <c r="L3069" s="3">
        <v>3484.5990000000002</v>
      </c>
      <c r="M3069" s="3">
        <v>3278.6260000000002</v>
      </c>
      <c r="N3069" s="3">
        <v>3348.5889999999999</v>
      </c>
      <c r="O3069" s="3">
        <v>3360.8319999999999</v>
      </c>
      <c r="P3069" s="3">
        <v>3352.962</v>
      </c>
      <c r="Q3069" s="3">
        <v>3348.5889999999999</v>
      </c>
      <c r="R3069" s="3">
        <v>3148.3209999999999</v>
      </c>
      <c r="S3069" s="3">
        <v>3029.7530000000002</v>
      </c>
      <c r="T3069" s="3">
        <v>2963.047</v>
      </c>
      <c r="U3069" s="3">
        <v>3150.3490000000002</v>
      </c>
      <c r="V3069" s="3">
        <v>3393.8040000000001</v>
      </c>
      <c r="W3069" s="3">
        <v>3662.9659999999999</v>
      </c>
      <c r="X3069" s="3">
        <v>3957.1550000000002</v>
      </c>
      <c r="Y3069" s="3">
        <v>4134.3180000000002</v>
      </c>
      <c r="Z3069" s="3">
        <v>4444.8829999999998</v>
      </c>
      <c r="AA3069" s="3">
        <v>4694.0609999999997</v>
      </c>
      <c r="AB3069" s="3">
        <v>4595.1509999999998</v>
      </c>
      <c r="AC3069" s="3">
        <v>4713.1570000000002</v>
      </c>
      <c r="AD3069" s="3">
        <v>4637.2139999999999</v>
      </c>
      <c r="AE3069" s="3">
        <v>4734.6139999999996</v>
      </c>
      <c r="AF3069" s="3">
        <v>4789.3980000000001</v>
      </c>
      <c r="AG3069" s="3">
        <v>4761.8220000000001</v>
      </c>
      <c r="AH3069" s="3">
        <v>4838.8500000000004</v>
      </c>
      <c r="AI3069" s="3">
        <v>4742.7430000000004</v>
      </c>
      <c r="AJ3069" s="3">
        <v>4975.8140000000003</v>
      </c>
      <c r="AK3069" s="3">
        <v>5310.8549999999996</v>
      </c>
      <c r="AL3069" s="3">
        <v>5401.3509999999997</v>
      </c>
      <c r="AM3069" s="3">
        <v>5558.3090000000002</v>
      </c>
      <c r="AN3069" s="3">
        <v>5785.8469999999998</v>
      </c>
      <c r="AO3069" s="3">
        <v>6076.2219999999998</v>
      </c>
      <c r="AP3069" s="3">
        <v>6352.0770000000002</v>
      </c>
      <c r="AQ3069" s="3">
        <v>6657.4279999999999</v>
      </c>
      <c r="AR3069" s="3">
        <v>6885.9840000000004</v>
      </c>
      <c r="AS3069" s="3">
        <v>7074.3609999999999</v>
      </c>
      <c r="AT3069" s="3">
        <v>7301.6139999999996</v>
      </c>
      <c r="AU3069" s="3">
        <v>7433.7659999999996</v>
      </c>
      <c r="AV3069" s="3">
        <v>7673.69</v>
      </c>
      <c r="AW3069" s="3">
        <v>7930.2709999999997</v>
      </c>
      <c r="AX3069" s="3">
        <v>10214.445</v>
      </c>
      <c r="AY3069" s="3">
        <v>12390.291999999999</v>
      </c>
      <c r="AZ3069" s="3">
        <v>13728.441000000001</v>
      </c>
      <c r="BA3069">
        <v>17488.190999999999</v>
      </c>
      <c r="BB3069">
        <v>2012</v>
      </c>
    </row>
    <row r="3070" spans="1:54" hidden="1" x14ac:dyDescent="0.2">
      <c r="A3070">
        <v>336</v>
      </c>
      <c r="B3070" t="s">
        <v>493</v>
      </c>
      <c r="C3070" t="s">
        <v>329</v>
      </c>
      <c r="D3070" t="s">
        <v>147</v>
      </c>
      <c r="E3070" t="s">
        <v>325</v>
      </c>
      <c r="F3070" t="s">
        <v>328</v>
      </c>
      <c r="G3070" t="s">
        <v>225</v>
      </c>
      <c r="H3070" t="s">
        <v>322</v>
      </c>
      <c r="I3070" t="s">
        <v>321</v>
      </c>
      <c r="J3070" s="3">
        <v>1885.8050000000001</v>
      </c>
      <c r="K3070" s="3">
        <v>1974.4079999999999</v>
      </c>
      <c r="L3070" s="3">
        <v>1763.6880000000001</v>
      </c>
      <c r="M3070" s="3">
        <v>1903.94</v>
      </c>
      <c r="N3070" s="3">
        <v>2261.212</v>
      </c>
      <c r="O3070" s="3">
        <v>2676.9409999999998</v>
      </c>
      <c r="P3070" s="3">
        <v>3042.67</v>
      </c>
      <c r="Q3070" s="3">
        <v>6417.78</v>
      </c>
      <c r="R3070" s="3">
        <v>8360.8549999999996</v>
      </c>
      <c r="S3070" s="3">
        <v>23065.264999999999</v>
      </c>
      <c r="T3070" s="3">
        <v>35322.635000000002</v>
      </c>
      <c r="U3070" s="3">
        <v>85534.839000000007</v>
      </c>
      <c r="V3070" s="3">
        <v>103910.868</v>
      </c>
      <c r="W3070" s="3">
        <v>128616.079</v>
      </c>
      <c r="X3070" s="3">
        <v>165210.10200000001</v>
      </c>
      <c r="Y3070" s="3">
        <v>193312.198</v>
      </c>
      <c r="Z3070" s="3">
        <v>215335.56899999999</v>
      </c>
      <c r="AA3070" s="3">
        <v>230820.81599999999</v>
      </c>
      <c r="AB3070" s="3">
        <v>231394.61799999999</v>
      </c>
      <c r="AC3070" s="3">
        <v>265600.89</v>
      </c>
      <c r="AD3070" s="3">
        <v>276452.29300000001</v>
      </c>
      <c r="AE3070" s="3">
        <v>283889.88400000002</v>
      </c>
      <c r="AF3070" s="3">
        <v>297557.51500000001</v>
      </c>
      <c r="AG3070" s="3">
        <v>311209.38</v>
      </c>
      <c r="AH3070" s="3">
        <v>334348.74400000001</v>
      </c>
      <c r="AI3070" s="3">
        <v>353201.11700000003</v>
      </c>
      <c r="AJ3070" s="3">
        <v>392426.07500000001</v>
      </c>
      <c r="AK3070" s="3">
        <v>472053.61900000001</v>
      </c>
      <c r="AL3070" s="3">
        <v>523403.74300000002</v>
      </c>
      <c r="AM3070" s="3">
        <v>550083.88800000004</v>
      </c>
      <c r="AN3070" s="3">
        <v>610985.39199999999</v>
      </c>
      <c r="AO3070" s="3">
        <v>695330.68799999997</v>
      </c>
      <c r="AP3070" s="3">
        <v>768675.46200000006</v>
      </c>
      <c r="AQ3070" s="3">
        <v>807001.86699999997</v>
      </c>
      <c r="AR3070" s="3">
        <v>831494.826</v>
      </c>
      <c r="AS3070" s="3">
        <v>857091.625</v>
      </c>
      <c r="AT3070" s="3">
        <v>942162.22100000002</v>
      </c>
      <c r="AU3070" s="3">
        <v>990334.576</v>
      </c>
      <c r="AV3070" s="3">
        <v>1043056.426</v>
      </c>
      <c r="AW3070" s="3">
        <v>1096313.8019999999</v>
      </c>
      <c r="AX3070" s="3">
        <v>1311607.206</v>
      </c>
      <c r="AY3070" s="3">
        <v>1528116.95</v>
      </c>
      <c r="AZ3070" s="3">
        <v>1685019.814</v>
      </c>
      <c r="BA3070">
        <v>2052258.2009999999</v>
      </c>
      <c r="BB3070">
        <v>2012</v>
      </c>
    </row>
    <row r="3071" spans="1:54" hidden="1" x14ac:dyDescent="0.2">
      <c r="A3071">
        <v>336</v>
      </c>
      <c r="B3071" t="s">
        <v>493</v>
      </c>
      <c r="C3071" t="s">
        <v>327</v>
      </c>
      <c r="D3071" t="s">
        <v>147</v>
      </c>
      <c r="E3071" t="s">
        <v>325</v>
      </c>
      <c r="F3071" t="s">
        <v>326</v>
      </c>
      <c r="G3071" t="s">
        <v>223</v>
      </c>
      <c r="H3071" t="s">
        <v>322</v>
      </c>
      <c r="I3071" t="s">
        <v>321</v>
      </c>
      <c r="J3071" s="3">
        <v>739.53099999999995</v>
      </c>
      <c r="K3071" s="3">
        <v>711.49900000000002</v>
      </c>
      <c r="L3071" s="3">
        <v>587.89599999999996</v>
      </c>
      <c r="M3071" s="3">
        <v>634.64700000000005</v>
      </c>
      <c r="N3071" s="3">
        <v>632.50699999999995</v>
      </c>
      <c r="O3071" s="3">
        <v>645.04600000000005</v>
      </c>
      <c r="P3071" s="3">
        <v>711.73599999999999</v>
      </c>
      <c r="Q3071" s="3">
        <v>891.35799999999995</v>
      </c>
      <c r="R3071" s="3">
        <v>836.08500000000004</v>
      </c>
      <c r="S3071" s="3">
        <v>1072.8030000000001</v>
      </c>
      <c r="T3071" s="3">
        <v>905.70899999999995</v>
      </c>
      <c r="U3071" s="3">
        <v>1024.3689999999999</v>
      </c>
      <c r="V3071" s="3">
        <v>837.99099999999999</v>
      </c>
      <c r="W3071" s="3">
        <v>1001.878</v>
      </c>
      <c r="X3071" s="3">
        <v>1209.223</v>
      </c>
      <c r="Y3071" s="3">
        <v>1366.164</v>
      </c>
      <c r="Z3071" s="3">
        <v>1528.558</v>
      </c>
      <c r="AA3071" s="3">
        <v>1618.376</v>
      </c>
      <c r="AB3071" s="3">
        <v>1511.1489999999999</v>
      </c>
      <c r="AC3071" s="3">
        <v>1549.8230000000001</v>
      </c>
      <c r="AD3071" s="3">
        <v>1513.77</v>
      </c>
      <c r="AE3071" s="3">
        <v>1517.114</v>
      </c>
      <c r="AF3071" s="3">
        <v>1560.9570000000001</v>
      </c>
      <c r="AG3071" s="3">
        <v>1612.4839999999999</v>
      </c>
      <c r="AH3071" s="3">
        <v>1697.202</v>
      </c>
      <c r="AI3071" s="3">
        <v>1766.0060000000001</v>
      </c>
      <c r="AJ3071" s="3">
        <v>1956.018</v>
      </c>
      <c r="AK3071" s="3">
        <v>2334.0100000000002</v>
      </c>
      <c r="AL3071" s="3">
        <v>2560.9969999999998</v>
      </c>
      <c r="AM3071" s="3">
        <v>2693.1889999999999</v>
      </c>
      <c r="AN3071" s="3">
        <v>3004.2310000000002</v>
      </c>
      <c r="AO3071" s="3">
        <v>3414.761</v>
      </c>
      <c r="AP3071" s="3">
        <v>3765.71</v>
      </c>
      <c r="AQ3071" s="3">
        <v>3929.4070000000002</v>
      </c>
      <c r="AR3071" s="3">
        <v>4029.0479999999998</v>
      </c>
      <c r="AS3071" s="3">
        <v>4150.5649999999996</v>
      </c>
      <c r="AT3071" s="3">
        <v>4562.5290000000005</v>
      </c>
      <c r="AU3071" s="3">
        <v>4710.2709999999997</v>
      </c>
      <c r="AV3071" s="3">
        <v>4849.8339999999998</v>
      </c>
      <c r="AW3071" s="3">
        <v>5046.8829999999998</v>
      </c>
      <c r="AX3071" s="3">
        <v>5977.8069999999998</v>
      </c>
      <c r="AY3071" s="3">
        <v>6894.9809999999998</v>
      </c>
      <c r="AZ3071" s="3">
        <v>7526.9870000000001</v>
      </c>
      <c r="BA3071">
        <v>9075.9120000000003</v>
      </c>
      <c r="BB3071">
        <v>2012</v>
      </c>
    </row>
    <row r="3072" spans="1:54" hidden="1" x14ac:dyDescent="0.2">
      <c r="A3072">
        <v>336</v>
      </c>
      <c r="B3072" t="s">
        <v>493</v>
      </c>
      <c r="C3072" t="s">
        <v>212</v>
      </c>
      <c r="D3072" t="s">
        <v>147</v>
      </c>
      <c r="E3072" t="s">
        <v>325</v>
      </c>
      <c r="F3072" t="s">
        <v>324</v>
      </c>
      <c r="G3072" t="s">
        <v>323</v>
      </c>
      <c r="H3072" t="s">
        <v>322</v>
      </c>
      <c r="I3072" t="s">
        <v>321</v>
      </c>
      <c r="J3072" s="3">
        <v>1689.865</v>
      </c>
      <c r="K3072" s="3">
        <v>1836.9290000000001</v>
      </c>
      <c r="L3072" s="3">
        <v>1738.088</v>
      </c>
      <c r="M3072" s="3">
        <v>1699.905</v>
      </c>
      <c r="N3072" s="3">
        <v>1797.796</v>
      </c>
      <c r="O3072" s="3">
        <v>1862.11</v>
      </c>
      <c r="P3072" s="3">
        <v>1895.203</v>
      </c>
      <c r="Q3072" s="3">
        <v>1941.039</v>
      </c>
      <c r="R3072" s="3">
        <v>1888.836</v>
      </c>
      <c r="S3072" s="3">
        <v>1888.384</v>
      </c>
      <c r="T3072" s="3">
        <v>1915.116</v>
      </c>
      <c r="U3072" s="3">
        <v>2103.9479999999999</v>
      </c>
      <c r="V3072" s="3">
        <v>2318.21</v>
      </c>
      <c r="W3072" s="3">
        <v>2561.59</v>
      </c>
      <c r="X3072" s="3">
        <v>2826.223</v>
      </c>
      <c r="Y3072" s="3">
        <v>3014.3339999999998</v>
      </c>
      <c r="Z3072" s="3">
        <v>3299.9140000000002</v>
      </c>
      <c r="AA3072" s="3">
        <v>3544.5729999999999</v>
      </c>
      <c r="AB3072" s="3">
        <v>3507.5360000000001</v>
      </c>
      <c r="AC3072" s="3">
        <v>3652.6689999999999</v>
      </c>
      <c r="AD3072" s="3">
        <v>3675.5830000000001</v>
      </c>
      <c r="AE3072" s="3">
        <v>3838.3119999999999</v>
      </c>
      <c r="AF3072" s="3">
        <v>3942.3330000000001</v>
      </c>
      <c r="AG3072" s="3">
        <v>3997.79</v>
      </c>
      <c r="AH3072" s="3">
        <v>4174.1729999999998</v>
      </c>
      <c r="AI3072" s="3">
        <v>4222.8950000000004</v>
      </c>
      <c r="AJ3072" s="3">
        <v>4566.5540000000001</v>
      </c>
      <c r="AK3072" s="3">
        <v>5003.7340000000004</v>
      </c>
      <c r="AL3072" s="3">
        <v>5188.8239999999996</v>
      </c>
      <c r="AM3072" s="3">
        <v>5380.1549999999997</v>
      </c>
      <c r="AN3072" s="3">
        <v>5668.8249999999998</v>
      </c>
      <c r="AO3072" s="3">
        <v>6076.2219999999998</v>
      </c>
      <c r="AP3072" s="3">
        <v>6469.0889999999999</v>
      </c>
      <c r="AQ3072" s="3">
        <v>6889.558</v>
      </c>
      <c r="AR3072" s="3">
        <v>7253.98</v>
      </c>
      <c r="AS3072" s="3">
        <v>7533.232</v>
      </c>
      <c r="AT3072" s="3">
        <v>7874.4269999999997</v>
      </c>
      <c r="AU3072" s="3">
        <v>8161.201</v>
      </c>
      <c r="AV3072" s="3">
        <v>8616.0130000000008</v>
      </c>
      <c r="AW3072" s="3">
        <v>9097.2099999999991</v>
      </c>
      <c r="AX3072" s="3">
        <v>11947.733</v>
      </c>
      <c r="AY3072" s="3">
        <v>14768.999</v>
      </c>
      <c r="AZ3072" s="3">
        <v>16645.032999999999</v>
      </c>
      <c r="BA3072">
        <v>21572.447</v>
      </c>
      <c r="BB3072">
        <v>2012</v>
      </c>
    </row>
    <row r="3073" spans="1:54" hidden="1" x14ac:dyDescent="0.2">
      <c r="A3073">
        <v>336</v>
      </c>
      <c r="B3073" t="s">
        <v>493</v>
      </c>
      <c r="C3073" t="s">
        <v>320</v>
      </c>
      <c r="D3073" t="s">
        <v>147</v>
      </c>
      <c r="E3073" t="s">
        <v>319</v>
      </c>
      <c r="F3073" t="s">
        <v>318</v>
      </c>
      <c r="G3073" t="s">
        <v>243</v>
      </c>
    </row>
    <row r="3074" spans="1:54" hidden="1" x14ac:dyDescent="0.2">
      <c r="A3074">
        <v>336</v>
      </c>
      <c r="B3074" t="s">
        <v>493</v>
      </c>
      <c r="C3074" t="s">
        <v>317</v>
      </c>
      <c r="D3074" t="s">
        <v>147</v>
      </c>
      <c r="E3074" t="s">
        <v>316</v>
      </c>
      <c r="F3074" t="s">
        <v>315</v>
      </c>
      <c r="G3074" t="s">
        <v>288</v>
      </c>
      <c r="I3074" t="s">
        <v>310</v>
      </c>
      <c r="J3074" s="3">
        <v>0.01</v>
      </c>
      <c r="K3074" s="3">
        <v>0.01</v>
      </c>
      <c r="L3074" s="3">
        <v>8.9999999999999993E-3</v>
      </c>
      <c r="M3074" s="3">
        <v>7.0000000000000001E-3</v>
      </c>
      <c r="N3074" s="3">
        <v>7.0000000000000001E-3</v>
      </c>
      <c r="O3074" s="3">
        <v>7.0000000000000001E-3</v>
      </c>
      <c r="P3074" s="3">
        <v>7.0000000000000001E-3</v>
      </c>
      <c r="Q3074" s="3">
        <v>7.0000000000000001E-3</v>
      </c>
      <c r="R3074" s="3">
        <v>6.0000000000000001E-3</v>
      </c>
      <c r="S3074" s="3">
        <v>5.0000000000000001E-3</v>
      </c>
      <c r="T3074" s="3">
        <v>5.0000000000000001E-3</v>
      </c>
      <c r="U3074" s="3">
        <v>5.0000000000000001E-3</v>
      </c>
      <c r="V3074" s="3">
        <v>5.0000000000000001E-3</v>
      </c>
      <c r="W3074" s="3">
        <v>5.0000000000000001E-3</v>
      </c>
      <c r="X3074" s="3">
        <v>6.0000000000000001E-3</v>
      </c>
      <c r="Y3074" s="3">
        <v>6.0000000000000001E-3</v>
      </c>
      <c r="Z3074" s="3">
        <v>6.0000000000000001E-3</v>
      </c>
      <c r="AA3074" s="3">
        <v>6.0000000000000001E-3</v>
      </c>
      <c r="AB3074" s="3">
        <v>6.0000000000000001E-3</v>
      </c>
      <c r="AC3074" s="3">
        <v>6.0000000000000001E-3</v>
      </c>
      <c r="AD3074" s="3">
        <v>5.0000000000000001E-3</v>
      </c>
      <c r="AE3074" s="3">
        <v>5.0000000000000001E-3</v>
      </c>
      <c r="AF3074" s="3">
        <v>5.0000000000000001E-3</v>
      </c>
      <c r="AG3074" s="3">
        <v>5.0000000000000001E-3</v>
      </c>
      <c r="AH3074" s="3">
        <v>5.0000000000000001E-3</v>
      </c>
      <c r="AI3074" s="3">
        <v>5.0000000000000001E-3</v>
      </c>
      <c r="AJ3074" s="3">
        <v>5.0000000000000001E-3</v>
      </c>
      <c r="AK3074" s="3">
        <v>5.0000000000000001E-3</v>
      </c>
      <c r="AL3074" s="3">
        <v>5.0000000000000001E-3</v>
      </c>
      <c r="AM3074" s="3">
        <v>5.0000000000000001E-3</v>
      </c>
      <c r="AN3074" s="3">
        <v>5.0000000000000001E-3</v>
      </c>
      <c r="AO3074" s="3">
        <v>5.0000000000000001E-3</v>
      </c>
      <c r="AP3074" s="3">
        <v>5.0000000000000001E-3</v>
      </c>
      <c r="AQ3074" s="3">
        <v>5.0000000000000001E-3</v>
      </c>
      <c r="AR3074" s="3">
        <v>5.0000000000000001E-3</v>
      </c>
      <c r="AS3074" s="3">
        <v>5.0000000000000001E-3</v>
      </c>
      <c r="AT3074" s="3">
        <v>5.0000000000000001E-3</v>
      </c>
      <c r="AU3074" s="3">
        <v>5.0000000000000001E-3</v>
      </c>
      <c r="AV3074" s="3">
        <v>5.0000000000000001E-3</v>
      </c>
      <c r="AW3074" s="3">
        <v>5.0000000000000001E-3</v>
      </c>
      <c r="AX3074" s="3">
        <v>6.0000000000000001E-3</v>
      </c>
      <c r="AY3074" s="3">
        <v>7.0000000000000001E-3</v>
      </c>
      <c r="AZ3074" s="3">
        <v>8.0000000000000002E-3</v>
      </c>
      <c r="BA3074">
        <v>0.01</v>
      </c>
      <c r="BB3074">
        <v>2016</v>
      </c>
    </row>
    <row r="3075" spans="1:54" hidden="1" x14ac:dyDescent="0.2">
      <c r="A3075">
        <v>336</v>
      </c>
      <c r="B3075" t="s">
        <v>493</v>
      </c>
      <c r="C3075" t="s">
        <v>314</v>
      </c>
      <c r="D3075" t="s">
        <v>147</v>
      </c>
      <c r="E3075" t="s">
        <v>313</v>
      </c>
      <c r="F3075" t="s">
        <v>312</v>
      </c>
      <c r="G3075" t="s">
        <v>311</v>
      </c>
      <c r="I3075" t="s">
        <v>310</v>
      </c>
      <c r="J3075" s="3">
        <v>1.1160000000000001</v>
      </c>
      <c r="K3075" s="3">
        <v>1.075</v>
      </c>
      <c r="L3075" s="3">
        <v>1.0149999999999999</v>
      </c>
      <c r="M3075" s="3">
        <v>1.1200000000000001</v>
      </c>
      <c r="N3075" s="3">
        <v>1.258</v>
      </c>
      <c r="O3075" s="3">
        <v>1.4379999999999999</v>
      </c>
      <c r="P3075" s="3">
        <v>1.605</v>
      </c>
      <c r="Q3075" s="3">
        <v>3.306</v>
      </c>
      <c r="R3075" s="3">
        <v>4.4260000000000002</v>
      </c>
      <c r="S3075" s="3">
        <v>12.214</v>
      </c>
      <c r="T3075" s="3">
        <v>18.443999999999999</v>
      </c>
      <c r="U3075" s="3">
        <v>40.654000000000003</v>
      </c>
      <c r="V3075" s="3">
        <v>44.823999999999998</v>
      </c>
      <c r="W3075" s="3">
        <v>50.209000000000003</v>
      </c>
      <c r="X3075" s="3">
        <v>58.456000000000003</v>
      </c>
      <c r="Y3075" s="3">
        <v>64.131</v>
      </c>
      <c r="Z3075" s="3">
        <v>65.254999999999995</v>
      </c>
      <c r="AA3075" s="3">
        <v>65.119</v>
      </c>
      <c r="AB3075" s="3">
        <v>65.971000000000004</v>
      </c>
      <c r="AC3075" s="3">
        <v>72.713999999999999</v>
      </c>
      <c r="AD3075" s="3">
        <v>75.212999999999994</v>
      </c>
      <c r="AE3075" s="3">
        <v>73.962000000000003</v>
      </c>
      <c r="AF3075" s="3">
        <v>75.477999999999994</v>
      </c>
      <c r="AG3075" s="3">
        <v>77.844999999999999</v>
      </c>
      <c r="AH3075" s="3">
        <v>80.099000000000004</v>
      </c>
      <c r="AI3075" s="3">
        <v>83.64</v>
      </c>
      <c r="AJ3075" s="3">
        <v>85.935000000000002</v>
      </c>
      <c r="AK3075" s="3">
        <v>94.34</v>
      </c>
      <c r="AL3075" s="3">
        <v>100.871</v>
      </c>
      <c r="AM3075" s="3">
        <v>102.24299999999999</v>
      </c>
      <c r="AN3075" s="3">
        <v>107.78</v>
      </c>
      <c r="AO3075" s="3">
        <v>114.435</v>
      </c>
      <c r="AP3075" s="3">
        <v>118.82299999999999</v>
      </c>
      <c r="AQ3075" s="3">
        <v>117.134</v>
      </c>
      <c r="AR3075" s="3">
        <v>114.626</v>
      </c>
      <c r="AS3075" s="3">
        <v>113.77500000000001</v>
      </c>
      <c r="AT3075" s="3">
        <v>119.648</v>
      </c>
      <c r="AU3075" s="3">
        <v>121.34699999999999</v>
      </c>
      <c r="AV3075" s="3">
        <v>121.06</v>
      </c>
      <c r="AW3075" s="3">
        <v>120.511</v>
      </c>
      <c r="AX3075" s="3">
        <v>109.779</v>
      </c>
      <c r="AY3075" s="3">
        <v>103.468</v>
      </c>
      <c r="AZ3075" s="3">
        <v>101.233</v>
      </c>
      <c r="BA3075">
        <v>95.132999999999996</v>
      </c>
      <c r="BB3075">
        <v>2016</v>
      </c>
    </row>
    <row r="3076" spans="1:54" hidden="1" x14ac:dyDescent="0.2">
      <c r="A3076">
        <v>336</v>
      </c>
      <c r="B3076" t="s">
        <v>493</v>
      </c>
      <c r="C3076" t="s">
        <v>309</v>
      </c>
      <c r="D3076" t="s">
        <v>147</v>
      </c>
      <c r="E3076" t="s">
        <v>308</v>
      </c>
      <c r="F3076" t="s">
        <v>307</v>
      </c>
      <c r="G3076" t="s">
        <v>217</v>
      </c>
      <c r="I3076" t="s">
        <v>1173</v>
      </c>
      <c r="J3076" s="3">
        <v>42.975000000000001</v>
      </c>
      <c r="K3076" s="3">
        <v>47.811</v>
      </c>
      <c r="L3076" s="3">
        <v>35.911000000000001</v>
      </c>
      <c r="M3076" s="3">
        <v>30.591999999999999</v>
      </c>
      <c r="N3076" s="3">
        <v>37.406999999999996</v>
      </c>
      <c r="O3076" s="3">
        <v>38.25</v>
      </c>
      <c r="P3076" s="3">
        <v>36.274000000000001</v>
      </c>
      <c r="Q3076" s="3">
        <v>31.244</v>
      </c>
      <c r="R3076" s="3">
        <v>19.413</v>
      </c>
      <c r="S3076" s="3">
        <v>19.23</v>
      </c>
      <c r="T3076" s="3">
        <v>26.091999999999999</v>
      </c>
      <c r="U3076" s="3">
        <v>24.381</v>
      </c>
      <c r="V3076" s="3">
        <v>31.116</v>
      </c>
      <c r="W3076" s="3">
        <v>23.218</v>
      </c>
      <c r="X3076" s="3">
        <v>16.876000000000001</v>
      </c>
      <c r="Y3076" s="3">
        <v>20.271000000000001</v>
      </c>
      <c r="Z3076" s="3">
        <v>18.972000000000001</v>
      </c>
      <c r="AA3076" s="3">
        <v>22.221</v>
      </c>
      <c r="AB3076" s="3">
        <v>19.731000000000002</v>
      </c>
      <c r="AC3076" s="3">
        <v>16.887</v>
      </c>
      <c r="AD3076" s="3">
        <v>16.137</v>
      </c>
      <c r="AE3076" s="3">
        <v>14.712999999999999</v>
      </c>
      <c r="AF3076" s="3">
        <v>12.686999999999999</v>
      </c>
      <c r="AG3076" s="3">
        <v>12.516999999999999</v>
      </c>
      <c r="AH3076" s="3">
        <v>13.653</v>
      </c>
      <c r="AI3076" s="3">
        <v>20.311</v>
      </c>
      <c r="AJ3076" s="3">
        <v>21.039000000000001</v>
      </c>
      <c r="AK3076" s="3">
        <v>20.469000000000001</v>
      </c>
      <c r="AL3076" s="3">
        <v>19.042000000000002</v>
      </c>
      <c r="AM3076" s="3">
        <v>16.465</v>
      </c>
      <c r="AN3076" s="3">
        <v>16.738</v>
      </c>
      <c r="AO3076" s="3">
        <v>19.693000000000001</v>
      </c>
      <c r="AP3076" s="3">
        <v>19.308</v>
      </c>
      <c r="AQ3076" s="3">
        <v>16.898</v>
      </c>
      <c r="AR3076" s="3">
        <v>16.55</v>
      </c>
      <c r="AS3076" s="3">
        <v>13.911</v>
      </c>
      <c r="AT3076" s="3">
        <v>14.593</v>
      </c>
      <c r="AU3076" s="3">
        <v>16.77</v>
      </c>
      <c r="AV3076" s="3">
        <v>16.353000000000002</v>
      </c>
      <c r="AW3076" s="3">
        <v>17.640999999999998</v>
      </c>
      <c r="AX3076" s="3">
        <v>17.529</v>
      </c>
      <c r="AY3076" s="3">
        <v>16.824000000000002</v>
      </c>
      <c r="AZ3076" s="3">
        <v>15.688000000000001</v>
      </c>
      <c r="BA3076">
        <v>14.195</v>
      </c>
      <c r="BB3076">
        <v>2016</v>
      </c>
    </row>
    <row r="3077" spans="1:54" hidden="1" x14ac:dyDescent="0.2">
      <c r="A3077">
        <v>336</v>
      </c>
      <c r="B3077" t="s">
        <v>493</v>
      </c>
      <c r="C3077" t="s">
        <v>306</v>
      </c>
      <c r="D3077" t="s">
        <v>147</v>
      </c>
      <c r="E3077" t="s">
        <v>305</v>
      </c>
      <c r="F3077" t="s">
        <v>304</v>
      </c>
      <c r="G3077" t="s">
        <v>217</v>
      </c>
      <c r="I3077" t="s">
        <v>1173</v>
      </c>
      <c r="J3077" s="3">
        <v>4.0720000000000001</v>
      </c>
      <c r="K3077" s="3">
        <v>-9.3369999999999997</v>
      </c>
      <c r="L3077" s="3">
        <v>-12.996</v>
      </c>
      <c r="M3077" s="3">
        <v>-16.315999999999999</v>
      </c>
      <c r="N3077" s="3">
        <v>0.66600000000000004</v>
      </c>
      <c r="O3077" s="3">
        <v>-4.3540000000000001</v>
      </c>
      <c r="P3077" s="3">
        <v>-4.1479999999999997</v>
      </c>
      <c r="Q3077" s="3">
        <v>-3.347</v>
      </c>
      <c r="R3077" s="3">
        <v>-2.0209999999999999</v>
      </c>
      <c r="S3077" s="3">
        <v>-0.88400000000000001</v>
      </c>
      <c r="T3077" s="3">
        <v>-0.95899999999999996</v>
      </c>
      <c r="U3077" s="3">
        <v>24.381</v>
      </c>
      <c r="V3077" s="3">
        <v>11.912000000000001</v>
      </c>
      <c r="W3077" s="3">
        <v>6.6050000000000004</v>
      </c>
      <c r="X3077" s="3">
        <v>7.2190000000000003</v>
      </c>
      <c r="Y3077" s="3">
        <v>13.91</v>
      </c>
      <c r="Z3077" s="3">
        <v>13.93</v>
      </c>
      <c r="AA3077" s="3">
        <v>12.885</v>
      </c>
      <c r="AB3077" s="3">
        <v>11.906000000000001</v>
      </c>
      <c r="AC3077" s="3">
        <v>13.507</v>
      </c>
      <c r="AD3077" s="3">
        <v>10.099</v>
      </c>
      <c r="AE3077" s="3">
        <v>8.4540000000000006</v>
      </c>
      <c r="AF3077" s="3">
        <v>8.4109999999999996</v>
      </c>
      <c r="AG3077" s="3">
        <v>8.7240000000000002</v>
      </c>
      <c r="AH3077" s="3">
        <v>12.162000000000001</v>
      </c>
      <c r="AI3077" s="3">
        <v>12.881</v>
      </c>
      <c r="AJ3077" s="3">
        <v>9.7720000000000002</v>
      </c>
      <c r="AK3077" s="3">
        <v>12.925000000000001</v>
      </c>
      <c r="AL3077" s="3">
        <v>7.0679999999999996</v>
      </c>
      <c r="AM3077" s="3">
        <v>9.2230000000000008</v>
      </c>
      <c r="AN3077" s="3">
        <v>8.3840000000000003</v>
      </c>
      <c r="AO3077" s="3">
        <v>7.5430000000000001</v>
      </c>
      <c r="AP3077" s="3">
        <v>8.0150000000000006</v>
      </c>
      <c r="AQ3077" s="3">
        <v>3.6179999999999999</v>
      </c>
      <c r="AR3077" s="3">
        <v>7.0810000000000004</v>
      </c>
      <c r="AS3077" s="3">
        <v>8.782</v>
      </c>
      <c r="AT3077" s="3">
        <v>14.91</v>
      </c>
      <c r="AU3077" s="3">
        <v>12.609</v>
      </c>
      <c r="AV3077" s="3">
        <v>11.167999999999999</v>
      </c>
      <c r="AW3077" s="3">
        <v>12.949</v>
      </c>
      <c r="AX3077" s="3">
        <v>28.687999999999999</v>
      </c>
      <c r="AY3077" s="3">
        <v>40.104999999999997</v>
      </c>
      <c r="AZ3077" s="3">
        <v>44.773000000000003</v>
      </c>
      <c r="BA3077">
        <v>58.29</v>
      </c>
      <c r="BB3077">
        <v>2016</v>
      </c>
    </row>
    <row r="3078" spans="1:54" hidden="1" x14ac:dyDescent="0.2">
      <c r="A3078">
        <v>336</v>
      </c>
      <c r="B3078" t="s">
        <v>493</v>
      </c>
      <c r="C3078" t="s">
        <v>303</v>
      </c>
      <c r="D3078" t="s">
        <v>147</v>
      </c>
      <c r="E3078" t="s">
        <v>300</v>
      </c>
      <c r="F3078" t="s">
        <v>302</v>
      </c>
      <c r="G3078" t="s">
        <v>295</v>
      </c>
      <c r="I3078" t="s">
        <v>1174</v>
      </c>
      <c r="J3078" s="3">
        <v>0.83599999999999997</v>
      </c>
      <c r="K3078" s="3">
        <v>1.022</v>
      </c>
      <c r="L3078" s="3">
        <v>1.232</v>
      </c>
      <c r="M3078" s="3">
        <v>1.421</v>
      </c>
      <c r="N3078" s="3">
        <v>1.778</v>
      </c>
      <c r="O3078" s="3">
        <v>2.0449999999999999</v>
      </c>
      <c r="P3078" s="3">
        <v>2.2069999999999999</v>
      </c>
      <c r="Q3078" s="3">
        <v>2.84</v>
      </c>
      <c r="R3078" s="3">
        <v>3.9729999999999999</v>
      </c>
      <c r="S3078" s="3">
        <v>7.5289999999999999</v>
      </c>
      <c r="T3078" s="3">
        <v>12.37</v>
      </c>
      <c r="U3078" s="3">
        <v>25.123999999999999</v>
      </c>
      <c r="V3078" s="3">
        <v>31.832000000000001</v>
      </c>
      <c r="W3078" s="3">
        <v>34.506</v>
      </c>
      <c r="X3078" s="3">
        <v>38.783999999999999</v>
      </c>
      <c r="Y3078" s="3">
        <v>43.524000000000001</v>
      </c>
      <c r="Z3078" s="3">
        <v>46.610999999999997</v>
      </c>
      <c r="AA3078" s="3">
        <v>48.268999999999998</v>
      </c>
      <c r="AB3078" s="3">
        <v>50.473999999999997</v>
      </c>
      <c r="AC3078" s="3">
        <v>54.276000000000003</v>
      </c>
      <c r="AD3078" s="3">
        <v>57.593000000000004</v>
      </c>
      <c r="AE3078" s="3">
        <v>59.118000000000002</v>
      </c>
      <c r="AF3078" s="3">
        <v>62.286999999999999</v>
      </c>
      <c r="AG3078" s="3">
        <v>66.010999999999996</v>
      </c>
      <c r="AH3078" s="3">
        <v>69.093999999999994</v>
      </c>
      <c r="AI3078" s="3">
        <v>73.878</v>
      </c>
      <c r="AJ3078" s="3">
        <v>78.811000000000007</v>
      </c>
      <c r="AK3078" s="3">
        <v>88.426000000000002</v>
      </c>
      <c r="AL3078" s="3">
        <v>95.59</v>
      </c>
      <c r="AM3078" s="3">
        <v>98.412999999999997</v>
      </c>
      <c r="AN3078" s="3">
        <v>102.646</v>
      </c>
      <c r="AO3078" s="3">
        <v>107.17</v>
      </c>
      <c r="AP3078" s="3">
        <v>109.733</v>
      </c>
      <c r="AQ3078" s="3">
        <v>111.828</v>
      </c>
      <c r="AR3078" s="3">
        <v>112.593</v>
      </c>
      <c r="AS3078" s="3">
        <v>111.61799999999999</v>
      </c>
      <c r="AT3078" s="3">
        <v>112.542</v>
      </c>
      <c r="AU3078" s="3">
        <v>114.85599999999999</v>
      </c>
      <c r="AV3078" s="3">
        <v>117.85899999999999</v>
      </c>
      <c r="AW3078" s="3">
        <v>121.31100000000001</v>
      </c>
      <c r="AX3078" s="3">
        <v>125.042</v>
      </c>
      <c r="AY3078" s="3">
        <v>129.21700000000001</v>
      </c>
      <c r="AZ3078" s="3">
        <v>133.786</v>
      </c>
      <c r="BA3078">
        <v>138.20099999999999</v>
      </c>
      <c r="BB3078">
        <v>2016</v>
      </c>
    </row>
    <row r="3079" spans="1:54" hidden="1" x14ac:dyDescent="0.2">
      <c r="A3079">
        <v>336</v>
      </c>
      <c r="B3079" t="s">
        <v>493</v>
      </c>
      <c r="C3079" t="s">
        <v>301</v>
      </c>
      <c r="D3079" t="s">
        <v>147</v>
      </c>
      <c r="E3079" t="s">
        <v>300</v>
      </c>
      <c r="F3079" t="s">
        <v>299</v>
      </c>
      <c r="G3079" t="s">
        <v>275</v>
      </c>
      <c r="I3079" t="s">
        <v>298</v>
      </c>
      <c r="J3079" s="3">
        <v>14.087999999999999</v>
      </c>
      <c r="K3079" s="3">
        <v>22.234999999999999</v>
      </c>
      <c r="L3079" s="3">
        <v>20.606999999999999</v>
      </c>
      <c r="M3079" s="3">
        <v>15.288</v>
      </c>
      <c r="N3079" s="3">
        <v>25.138999999999999</v>
      </c>
      <c r="O3079" s="3">
        <v>15.031000000000001</v>
      </c>
      <c r="P3079" s="3">
        <v>7.9</v>
      </c>
      <c r="Q3079" s="3">
        <v>28.7</v>
      </c>
      <c r="R3079" s="3">
        <v>39.9</v>
      </c>
      <c r="S3079" s="3">
        <v>89.5</v>
      </c>
      <c r="T3079" s="3">
        <v>64.3</v>
      </c>
      <c r="U3079" s="3">
        <v>103.1</v>
      </c>
      <c r="V3079" s="3">
        <v>26.7</v>
      </c>
      <c r="W3079" s="3">
        <v>8.4</v>
      </c>
      <c r="X3079" s="3">
        <v>12.4</v>
      </c>
      <c r="Y3079" s="3">
        <v>12.222</v>
      </c>
      <c r="Z3079" s="3">
        <v>7.0919999999999996</v>
      </c>
      <c r="AA3079" s="3">
        <v>3.556</v>
      </c>
      <c r="AB3079" s="3">
        <v>4.5679999999999996</v>
      </c>
      <c r="AC3079" s="3">
        <v>7.5330000000000004</v>
      </c>
      <c r="AD3079" s="3">
        <v>6.1120000000000001</v>
      </c>
      <c r="AE3079" s="3">
        <v>2.6480000000000001</v>
      </c>
      <c r="AF3079" s="3">
        <v>5.36</v>
      </c>
      <c r="AG3079" s="3">
        <v>5.9790000000000001</v>
      </c>
      <c r="AH3079" s="3">
        <v>4.67</v>
      </c>
      <c r="AI3079" s="3">
        <v>6.9249999999999998</v>
      </c>
      <c r="AJ3079" s="3">
        <v>6.6769999999999996</v>
      </c>
      <c r="AK3079" s="3">
        <v>12.2</v>
      </c>
      <c r="AL3079" s="3">
        <v>8.1020000000000003</v>
      </c>
      <c r="AM3079" s="3">
        <v>2.952</v>
      </c>
      <c r="AN3079" s="3">
        <v>4.3019999999999996</v>
      </c>
      <c r="AO3079" s="3">
        <v>4.4080000000000004</v>
      </c>
      <c r="AP3079" s="3">
        <v>2.391</v>
      </c>
      <c r="AQ3079" s="3">
        <v>1.909</v>
      </c>
      <c r="AR3079" s="3">
        <v>0.68400000000000005</v>
      </c>
      <c r="AS3079" s="3">
        <v>-0.86499999999999999</v>
      </c>
      <c r="AT3079" s="3">
        <v>0.82699999999999996</v>
      </c>
      <c r="AU3079" s="3">
        <v>2.0569999999999999</v>
      </c>
      <c r="AV3079" s="3">
        <v>2.6139999999999999</v>
      </c>
      <c r="AW3079" s="3">
        <v>2.9289999999999998</v>
      </c>
      <c r="AX3079" s="3">
        <v>3.0750000000000002</v>
      </c>
      <c r="AY3079" s="3">
        <v>3.339</v>
      </c>
      <c r="AZ3079" s="3">
        <v>3.536</v>
      </c>
      <c r="BA3079">
        <v>3.3</v>
      </c>
      <c r="BB3079">
        <v>2016</v>
      </c>
    </row>
    <row r="3080" spans="1:54" hidden="1" x14ac:dyDescent="0.2">
      <c r="A3080">
        <v>336</v>
      </c>
      <c r="B3080" t="s">
        <v>493</v>
      </c>
      <c r="C3080" t="s">
        <v>297</v>
      </c>
      <c r="D3080" t="s">
        <v>147</v>
      </c>
      <c r="E3080" t="s">
        <v>293</v>
      </c>
      <c r="F3080" t="s">
        <v>296</v>
      </c>
      <c r="G3080" t="s">
        <v>295</v>
      </c>
      <c r="I3080" t="s">
        <v>1174</v>
      </c>
      <c r="J3080" s="3">
        <v>1.0109999999999999</v>
      </c>
      <c r="K3080" s="3">
        <v>1.304</v>
      </c>
      <c r="L3080" s="3">
        <v>1.556</v>
      </c>
      <c r="M3080" s="3">
        <v>1.73</v>
      </c>
      <c r="N3080" s="3">
        <v>2.2160000000000002</v>
      </c>
      <c r="O3080" s="3">
        <v>2.3860000000000001</v>
      </c>
      <c r="P3080" s="3">
        <v>2.544</v>
      </c>
      <c r="Q3080" s="3">
        <v>3.423</v>
      </c>
      <c r="R3080" s="3">
        <v>4.6660000000000004</v>
      </c>
      <c r="S3080" s="3">
        <v>9.532</v>
      </c>
      <c r="T3080" s="3">
        <v>16.71</v>
      </c>
      <c r="U3080" s="3">
        <v>29.911000000000001</v>
      </c>
      <c r="V3080" s="3">
        <v>33.65</v>
      </c>
      <c r="W3080" s="3">
        <v>35.938000000000002</v>
      </c>
      <c r="X3080" s="3">
        <v>41.722999999999999</v>
      </c>
      <c r="Y3080" s="3">
        <v>45.104999999999997</v>
      </c>
      <c r="Z3080" s="3">
        <v>47.128</v>
      </c>
      <c r="AA3080" s="3">
        <v>49.085000000000001</v>
      </c>
      <c r="AB3080" s="3">
        <v>51.426000000000002</v>
      </c>
      <c r="AC3080" s="3">
        <v>55.86</v>
      </c>
      <c r="AD3080" s="3">
        <v>59.136000000000003</v>
      </c>
      <c r="AE3080" s="3">
        <v>60.024000000000001</v>
      </c>
      <c r="AF3080" s="3">
        <v>63.679000000000002</v>
      </c>
      <c r="AG3080" s="3">
        <v>66.872</v>
      </c>
      <c r="AH3080" s="3">
        <v>70.521000000000001</v>
      </c>
      <c r="AI3080" s="3">
        <v>76.36</v>
      </c>
      <c r="AJ3080" s="3">
        <v>79.539000000000001</v>
      </c>
      <c r="AK3080" s="3">
        <v>90.700999999999993</v>
      </c>
      <c r="AL3080" s="3">
        <v>96.478999999999999</v>
      </c>
      <c r="AM3080" s="3">
        <v>100</v>
      </c>
      <c r="AN3080" s="3">
        <v>104.43</v>
      </c>
      <c r="AO3080" s="3">
        <v>107.88</v>
      </c>
      <c r="AP3080" s="3">
        <v>111.63</v>
      </c>
      <c r="AQ3080" s="3">
        <v>112.62</v>
      </c>
      <c r="AR3080" s="3">
        <v>113.94</v>
      </c>
      <c r="AS3080" s="3">
        <v>111.873</v>
      </c>
      <c r="AT3080" s="3">
        <v>113.5</v>
      </c>
      <c r="AU3080" s="3">
        <v>116.10899999999999</v>
      </c>
      <c r="AV3080" s="3">
        <v>119.354</v>
      </c>
      <c r="AW3080" s="3">
        <v>122.98399999999999</v>
      </c>
      <c r="AX3080" s="3">
        <v>126.801</v>
      </c>
      <c r="AY3080" s="3">
        <v>131.285</v>
      </c>
      <c r="AZ3080" s="3">
        <v>135.92699999999999</v>
      </c>
      <c r="BA3080">
        <v>140.14500000000001</v>
      </c>
      <c r="BB3080">
        <v>2016</v>
      </c>
    </row>
    <row r="3081" spans="1:54" hidden="1" x14ac:dyDescent="0.2">
      <c r="A3081">
        <v>336</v>
      </c>
      <c r="B3081" t="s">
        <v>493</v>
      </c>
      <c r="C3081" t="s">
        <v>294</v>
      </c>
      <c r="D3081" t="s">
        <v>147</v>
      </c>
      <c r="E3081" t="s">
        <v>293</v>
      </c>
      <c r="F3081" t="s">
        <v>292</v>
      </c>
      <c r="G3081" t="s">
        <v>275</v>
      </c>
      <c r="I3081" t="s">
        <v>291</v>
      </c>
      <c r="J3081" s="3">
        <v>8.4870000000000001</v>
      </c>
      <c r="K3081" s="3">
        <v>29.010999999999999</v>
      </c>
      <c r="L3081" s="3">
        <v>19.315000000000001</v>
      </c>
      <c r="M3081" s="3">
        <v>11.176</v>
      </c>
      <c r="N3081" s="3">
        <v>28.085000000000001</v>
      </c>
      <c r="O3081" s="3">
        <v>7.6669999999999998</v>
      </c>
      <c r="P3081" s="3">
        <v>6.6139999999999999</v>
      </c>
      <c r="Q3081" s="3">
        <v>34.561999999999998</v>
      </c>
      <c r="R3081" s="3">
        <v>36.295000000000002</v>
      </c>
      <c r="S3081" s="3">
        <v>104.3</v>
      </c>
      <c r="T3081" s="3">
        <v>75.3</v>
      </c>
      <c r="U3081" s="3">
        <v>79</v>
      </c>
      <c r="V3081" s="3">
        <v>12.5</v>
      </c>
      <c r="W3081" s="3">
        <v>6.8</v>
      </c>
      <c r="X3081" s="3">
        <v>16.094999999999999</v>
      </c>
      <c r="Y3081" s="3">
        <v>8.1059999999999999</v>
      </c>
      <c r="Z3081" s="3">
        <v>4.4850000000000003</v>
      </c>
      <c r="AA3081" s="3">
        <v>4.1529999999999996</v>
      </c>
      <c r="AB3081" s="3">
        <v>4.7699999999999996</v>
      </c>
      <c r="AC3081" s="3">
        <v>8.6219999999999999</v>
      </c>
      <c r="AD3081" s="3">
        <v>5.8639999999999999</v>
      </c>
      <c r="AE3081" s="3">
        <v>1.502</v>
      </c>
      <c r="AF3081" s="3">
        <v>6.0890000000000004</v>
      </c>
      <c r="AG3081" s="3">
        <v>5.0140000000000002</v>
      </c>
      <c r="AH3081" s="3">
        <v>5.4569999999999999</v>
      </c>
      <c r="AI3081" s="3">
        <v>8.2789999999999999</v>
      </c>
      <c r="AJ3081" s="3">
        <v>4.1630000000000003</v>
      </c>
      <c r="AK3081" s="3">
        <v>14.032999999999999</v>
      </c>
      <c r="AL3081" s="3">
        <v>6.37</v>
      </c>
      <c r="AM3081" s="3">
        <v>3.65</v>
      </c>
      <c r="AN3081" s="3">
        <v>4.43</v>
      </c>
      <c r="AO3081" s="3">
        <v>3.3039999999999998</v>
      </c>
      <c r="AP3081" s="3">
        <v>3.476</v>
      </c>
      <c r="AQ3081" s="3">
        <v>0.88700000000000001</v>
      </c>
      <c r="AR3081" s="3">
        <v>1.1719999999999999</v>
      </c>
      <c r="AS3081" s="3">
        <v>-1.8140000000000001</v>
      </c>
      <c r="AT3081" s="3">
        <v>1.454</v>
      </c>
      <c r="AU3081" s="3">
        <v>2.298</v>
      </c>
      <c r="AV3081" s="3">
        <v>2.7949999999999999</v>
      </c>
      <c r="AW3081" s="3">
        <v>3.0419999999999998</v>
      </c>
      <c r="AX3081" s="3">
        <v>3.1030000000000002</v>
      </c>
      <c r="AY3081" s="3">
        <v>3.536</v>
      </c>
      <c r="AZ3081" s="3">
        <v>3.536</v>
      </c>
      <c r="BA3081">
        <v>3.1030000000000002</v>
      </c>
      <c r="BB3081">
        <v>2016</v>
      </c>
    </row>
    <row r="3082" spans="1:54" hidden="1" x14ac:dyDescent="0.2">
      <c r="A3082">
        <v>336</v>
      </c>
      <c r="B3082" t="s">
        <v>493</v>
      </c>
      <c r="C3082" t="s">
        <v>290</v>
      </c>
      <c r="D3082" t="s">
        <v>147</v>
      </c>
      <c r="E3082" t="s">
        <v>289</v>
      </c>
      <c r="G3082" t="s">
        <v>288</v>
      </c>
    </row>
    <row r="3083" spans="1:54" hidden="1" x14ac:dyDescent="0.2">
      <c r="A3083">
        <v>336</v>
      </c>
      <c r="B3083" t="s">
        <v>493</v>
      </c>
      <c r="C3083" t="s">
        <v>287</v>
      </c>
      <c r="D3083" t="s">
        <v>147</v>
      </c>
      <c r="E3083" t="s">
        <v>286</v>
      </c>
      <c r="F3083" t="s">
        <v>285</v>
      </c>
      <c r="G3083" t="s">
        <v>275</v>
      </c>
      <c r="I3083" t="s">
        <v>1175</v>
      </c>
      <c r="J3083" s="3">
        <v>3.03</v>
      </c>
      <c r="K3083" s="3">
        <v>0.52</v>
      </c>
      <c r="L3083" s="3">
        <v>-29.335999999999999</v>
      </c>
      <c r="M3083" s="3">
        <v>-6.9459999999999997</v>
      </c>
      <c r="N3083" s="3">
        <v>-10.342000000000001</v>
      </c>
      <c r="O3083" s="3">
        <v>15.874000000000001</v>
      </c>
      <c r="P3083" s="3">
        <v>2.17</v>
      </c>
      <c r="Q3083" s="3">
        <v>-9.41</v>
      </c>
      <c r="R3083" s="3">
        <v>-8.5730000000000004</v>
      </c>
      <c r="S3083" s="3">
        <v>-4.1779999999999999</v>
      </c>
      <c r="T3083" s="3">
        <v>-2.8650000000000002</v>
      </c>
      <c r="U3083" s="3">
        <v>-15.797000000000001</v>
      </c>
      <c r="V3083" s="3">
        <v>12.962</v>
      </c>
      <c r="W3083" s="3">
        <v>53.691000000000003</v>
      </c>
      <c r="X3083" s="3">
        <v>3.419</v>
      </c>
      <c r="Y3083" s="3">
        <v>3.4319999999999999</v>
      </c>
      <c r="Z3083" s="3">
        <v>6.3</v>
      </c>
      <c r="AA3083" s="3">
        <v>13.792999999999999</v>
      </c>
      <c r="AB3083" s="3">
        <v>10.153</v>
      </c>
      <c r="AC3083" s="3">
        <v>-7.3339999999999996</v>
      </c>
      <c r="AD3083" s="3">
        <v>-7.6890000000000001</v>
      </c>
      <c r="AE3083" s="3">
        <v>5.4589999999999996</v>
      </c>
      <c r="AF3083" s="3">
        <v>-2.9289999999999998</v>
      </c>
      <c r="AG3083" s="3">
        <v>-9.4610000000000003</v>
      </c>
      <c r="AH3083" s="3">
        <v>-0.64</v>
      </c>
      <c r="AI3083" s="3">
        <v>0.70599999999999996</v>
      </c>
      <c r="AJ3083" s="3">
        <v>3.16</v>
      </c>
      <c r="AK3083" s="3">
        <v>7.7409999999999997</v>
      </c>
      <c r="AL3083" s="3">
        <v>1.794</v>
      </c>
      <c r="AM3083" s="3">
        <v>9.9529999999999994</v>
      </c>
      <c r="AN3083" s="3">
        <v>5.4889999999999999</v>
      </c>
      <c r="AO3083" s="3">
        <v>4.7530000000000001</v>
      </c>
      <c r="AP3083" s="3">
        <v>14.811</v>
      </c>
      <c r="AQ3083" s="3">
        <v>-5.8929999999999998</v>
      </c>
      <c r="AR3083" s="3">
        <v>-3.633</v>
      </c>
      <c r="AS3083" s="3">
        <v>18.972999999999999</v>
      </c>
      <c r="AT3083" s="3">
        <v>6.5860000000000003</v>
      </c>
      <c r="AU3083" s="3">
        <v>0.11700000000000001</v>
      </c>
      <c r="AV3083" s="3">
        <v>-4.6660000000000004</v>
      </c>
      <c r="AW3083" s="3">
        <v>10.792999999999999</v>
      </c>
      <c r="AX3083" s="3">
        <v>17.385000000000002</v>
      </c>
      <c r="AY3083" s="3">
        <v>11.308999999999999</v>
      </c>
      <c r="AZ3083" s="3">
        <v>6.1189999999999998</v>
      </c>
      <c r="BA3083">
        <v>14.38</v>
      </c>
      <c r="BB3083">
        <v>2016</v>
      </c>
    </row>
    <row r="3084" spans="1:54" hidden="1" x14ac:dyDescent="0.2">
      <c r="A3084">
        <v>336</v>
      </c>
      <c r="B3084" t="s">
        <v>493</v>
      </c>
      <c r="C3084" t="s">
        <v>284</v>
      </c>
      <c r="D3084" t="s">
        <v>147</v>
      </c>
      <c r="E3084" t="s">
        <v>283</v>
      </c>
      <c r="F3084" t="s">
        <v>282</v>
      </c>
      <c r="G3084" t="s">
        <v>275</v>
      </c>
      <c r="I3084" t="s">
        <v>1175</v>
      </c>
      <c r="J3084" s="3">
        <v>-2.004</v>
      </c>
      <c r="K3084" s="3">
        <v>7.2290000000000001</v>
      </c>
      <c r="L3084" s="3">
        <v>-33.314999999999998</v>
      </c>
      <c r="M3084" s="3">
        <v>-10.635999999999999</v>
      </c>
      <c r="N3084" s="3">
        <v>-12.714</v>
      </c>
      <c r="O3084" s="3">
        <v>21.465</v>
      </c>
      <c r="P3084" s="3">
        <v>5.9169999999999998</v>
      </c>
      <c r="Q3084" s="3">
        <v>-10.972</v>
      </c>
      <c r="R3084" s="3">
        <v>-11.154999999999999</v>
      </c>
      <c r="S3084" s="3">
        <v>-5.4290000000000003</v>
      </c>
      <c r="T3084" s="3">
        <v>-5.1070000000000002</v>
      </c>
      <c r="U3084" s="3">
        <v>-19.126999999999999</v>
      </c>
      <c r="V3084" s="3">
        <v>17.998999999999999</v>
      </c>
      <c r="W3084" s="3">
        <v>49.805999999999997</v>
      </c>
      <c r="X3084" s="3">
        <v>2.9750000000000001</v>
      </c>
      <c r="Y3084" s="3">
        <v>-1.169</v>
      </c>
      <c r="Z3084" s="3">
        <v>7.6</v>
      </c>
      <c r="AA3084" s="3">
        <v>13.637</v>
      </c>
      <c r="AB3084" s="3">
        <v>6.5350000000000001</v>
      </c>
      <c r="AC3084" s="3">
        <v>-10.167</v>
      </c>
      <c r="AD3084" s="3">
        <v>-8.141</v>
      </c>
      <c r="AE3084" s="3">
        <v>4.7919999999999998</v>
      </c>
      <c r="AF3084" s="3">
        <v>-4.4880000000000004</v>
      </c>
      <c r="AG3084" s="3">
        <v>-6.1059999999999999</v>
      </c>
      <c r="AH3084" s="3">
        <v>-2.202</v>
      </c>
      <c r="AI3084" s="3">
        <v>5.2430000000000003</v>
      </c>
      <c r="AJ3084" s="3">
        <v>1.7709999999999999</v>
      </c>
      <c r="AK3084" s="3">
        <v>8.7439999999999998</v>
      </c>
      <c r="AL3084" s="3">
        <v>2.085</v>
      </c>
      <c r="AM3084" s="3">
        <v>11.348000000000001</v>
      </c>
      <c r="AN3084" s="3">
        <v>4.5289999999999999</v>
      </c>
      <c r="AO3084" s="3">
        <v>4.5279999999999996</v>
      </c>
      <c r="AP3084" s="3">
        <v>13.118</v>
      </c>
      <c r="AQ3084" s="3">
        <v>-6.5229999999999997</v>
      </c>
      <c r="AR3084" s="3">
        <v>-1.5529999999999999</v>
      </c>
      <c r="AS3084" s="3">
        <v>15.286</v>
      </c>
      <c r="AT3084" s="3">
        <v>4.17</v>
      </c>
      <c r="AU3084" s="3">
        <v>1.115</v>
      </c>
      <c r="AV3084" s="3">
        <v>-5.3570000000000002</v>
      </c>
      <c r="AW3084" s="3">
        <v>12.178000000000001</v>
      </c>
      <c r="AX3084" s="3">
        <v>20.478999999999999</v>
      </c>
      <c r="AY3084" s="3">
        <v>12.792</v>
      </c>
      <c r="AZ3084" s="3">
        <v>6.3029999999999999</v>
      </c>
      <c r="BA3084">
        <v>16.606000000000002</v>
      </c>
      <c r="BB3084">
        <v>2016</v>
      </c>
    </row>
    <row r="3085" spans="1:54" hidden="1" x14ac:dyDescent="0.2">
      <c r="A3085">
        <v>336</v>
      </c>
      <c r="B3085" t="s">
        <v>493</v>
      </c>
      <c r="C3085" t="s">
        <v>281</v>
      </c>
      <c r="D3085" t="s">
        <v>147</v>
      </c>
      <c r="E3085" t="s">
        <v>280</v>
      </c>
      <c r="F3085" t="s">
        <v>279</v>
      </c>
      <c r="G3085" t="s">
        <v>275</v>
      </c>
      <c r="I3085" t="s">
        <v>1175</v>
      </c>
      <c r="J3085" s="3">
        <v>0.95399999999999996</v>
      </c>
      <c r="K3085" s="3">
        <v>-3.9729999999999999</v>
      </c>
      <c r="L3085" s="3">
        <v>-23.684000000000001</v>
      </c>
      <c r="M3085" s="3">
        <v>-0.94499999999999995</v>
      </c>
      <c r="N3085" s="3">
        <v>3.17</v>
      </c>
      <c r="O3085" s="3">
        <v>7.1340000000000003</v>
      </c>
      <c r="P3085" s="3">
        <v>-6.8620000000000001</v>
      </c>
      <c r="Q3085" s="3">
        <v>0.112</v>
      </c>
      <c r="R3085" s="3">
        <v>-2.6680000000000001</v>
      </c>
      <c r="S3085" s="3">
        <v>-2.992</v>
      </c>
      <c r="T3085" s="3">
        <v>-12.606</v>
      </c>
      <c r="U3085" s="3">
        <v>31.949000000000002</v>
      </c>
      <c r="V3085" s="3">
        <v>24.984000000000002</v>
      </c>
      <c r="W3085" s="3">
        <v>27.416</v>
      </c>
      <c r="X3085" s="3">
        <v>6.798</v>
      </c>
      <c r="Y3085" s="3">
        <v>8.1270000000000007</v>
      </c>
      <c r="Z3085" s="3">
        <v>12.772</v>
      </c>
      <c r="AA3085" s="3">
        <v>-2.6269999999999998</v>
      </c>
      <c r="AB3085" s="3">
        <v>14.786</v>
      </c>
      <c r="AC3085" s="3">
        <v>3.4129999999999998</v>
      </c>
      <c r="AD3085" s="3">
        <v>7.484</v>
      </c>
      <c r="AE3085" s="3">
        <v>-0.56899999999999995</v>
      </c>
      <c r="AF3085" s="3">
        <v>0.65500000000000003</v>
      </c>
      <c r="AG3085" s="3">
        <v>-6.3410000000000002</v>
      </c>
      <c r="AH3085" s="3">
        <v>-1.1240000000000001</v>
      </c>
      <c r="AI3085" s="3">
        <v>-14.484999999999999</v>
      </c>
      <c r="AJ3085" s="3">
        <v>-9.9440000000000008</v>
      </c>
      <c r="AK3085" s="3">
        <v>6.5469999999999997</v>
      </c>
      <c r="AL3085" s="3">
        <v>-12.723000000000001</v>
      </c>
      <c r="AM3085" s="3">
        <v>-2.6850000000000001</v>
      </c>
      <c r="AN3085" s="3">
        <v>2.6379999999999999</v>
      </c>
      <c r="AO3085" s="3">
        <v>8.1370000000000005</v>
      </c>
      <c r="AP3085" s="3">
        <v>13.489000000000001</v>
      </c>
      <c r="AQ3085" s="3">
        <v>-3.19</v>
      </c>
      <c r="AR3085" s="3">
        <v>0.66600000000000004</v>
      </c>
      <c r="AS3085" s="3">
        <v>8.4</v>
      </c>
      <c r="AT3085" s="3">
        <v>15.993</v>
      </c>
      <c r="AU3085" s="3">
        <v>-0.29399999999999998</v>
      </c>
      <c r="AV3085" s="3">
        <v>-4.7119999999999997</v>
      </c>
      <c r="AW3085" s="3">
        <v>11.144</v>
      </c>
      <c r="AX3085" s="3">
        <v>63.119</v>
      </c>
      <c r="AY3085" s="3">
        <v>37.195999999999998</v>
      </c>
      <c r="AZ3085" s="3">
        <v>16.096</v>
      </c>
      <c r="BA3085">
        <v>42.347000000000001</v>
      </c>
      <c r="BB3085">
        <v>2016</v>
      </c>
    </row>
    <row r="3086" spans="1:54" hidden="1" x14ac:dyDescent="0.2">
      <c r="A3086">
        <v>336</v>
      </c>
      <c r="B3086" t="s">
        <v>493</v>
      </c>
      <c r="C3086" t="s">
        <v>278</v>
      </c>
      <c r="D3086" t="s">
        <v>147</v>
      </c>
      <c r="E3086" t="s">
        <v>277</v>
      </c>
      <c r="F3086" t="s">
        <v>276</v>
      </c>
      <c r="G3086" t="s">
        <v>275</v>
      </c>
      <c r="I3086" t="s">
        <v>1175</v>
      </c>
      <c r="J3086" s="3">
        <v>1.4430000000000001</v>
      </c>
      <c r="K3086" s="3">
        <v>-4.9530000000000003</v>
      </c>
      <c r="L3086" s="3">
        <v>-26.02</v>
      </c>
      <c r="M3086" s="3">
        <v>-6.91</v>
      </c>
      <c r="N3086" s="3">
        <v>6.6689999999999996</v>
      </c>
      <c r="O3086" s="3">
        <v>6.3949999999999996</v>
      </c>
      <c r="P3086" s="3">
        <v>-9.5500000000000007</v>
      </c>
      <c r="Q3086" s="3">
        <v>-2.4790000000000001</v>
      </c>
      <c r="R3086" s="3">
        <v>-6.8170000000000002</v>
      </c>
      <c r="S3086" s="3">
        <v>-1.335</v>
      </c>
      <c r="T3086" s="3">
        <v>-8.7530000000000001</v>
      </c>
      <c r="U3086" s="3">
        <v>36.027000000000001</v>
      </c>
      <c r="V3086" s="3">
        <v>30.507000000000001</v>
      </c>
      <c r="W3086" s="3">
        <v>19.811</v>
      </c>
      <c r="X3086" s="3">
        <v>7.9630000000000001</v>
      </c>
      <c r="Y3086" s="3">
        <v>8.2560000000000002</v>
      </c>
      <c r="Z3086" s="3">
        <v>14.8</v>
      </c>
      <c r="AA3086" s="3">
        <v>-4.6340000000000003</v>
      </c>
      <c r="AB3086" s="3">
        <v>17.998999999999999</v>
      </c>
      <c r="AC3086" s="3">
        <v>-2.0150000000000001</v>
      </c>
      <c r="AD3086" s="3">
        <v>9.0289999999999999</v>
      </c>
      <c r="AE3086" s="3">
        <v>0.27300000000000002</v>
      </c>
      <c r="AF3086" s="3">
        <v>-1.1020000000000001</v>
      </c>
      <c r="AG3086" s="3">
        <v>-7.38</v>
      </c>
      <c r="AH3086" s="3">
        <v>1.76</v>
      </c>
      <c r="AI3086" s="3">
        <v>-8.032</v>
      </c>
      <c r="AJ3086" s="3">
        <v>-8.9629999999999992</v>
      </c>
      <c r="AK3086" s="3">
        <v>2.0259999999999998</v>
      </c>
      <c r="AL3086" s="3">
        <v>-6.0110000000000001</v>
      </c>
      <c r="AM3086" s="3">
        <v>-4.2229999999999999</v>
      </c>
      <c r="AN3086" s="3">
        <v>-1.7250000000000001</v>
      </c>
      <c r="AO3086" s="3">
        <v>8.9619999999999997</v>
      </c>
      <c r="AP3086" s="3">
        <v>18.387</v>
      </c>
      <c r="AQ3086" s="3">
        <v>5.2939999999999996</v>
      </c>
      <c r="AR3086" s="3">
        <v>-2.2970000000000002</v>
      </c>
      <c r="AS3086" s="3">
        <v>10.935</v>
      </c>
      <c r="AT3086" s="3">
        <v>17.687000000000001</v>
      </c>
      <c r="AU3086" s="3">
        <v>2.5609999999999999</v>
      </c>
      <c r="AV3086" s="3">
        <v>-7.7370000000000001</v>
      </c>
      <c r="AW3086" s="3">
        <v>12.164999999999999</v>
      </c>
      <c r="AX3086" s="3">
        <v>63.119</v>
      </c>
      <c r="AY3086" s="3">
        <v>37.195999999999998</v>
      </c>
      <c r="AZ3086" s="3">
        <v>16.739999999999998</v>
      </c>
      <c r="BA3086">
        <v>44.152999999999999</v>
      </c>
      <c r="BB3086">
        <v>2016</v>
      </c>
    </row>
    <row r="3087" spans="1:54" hidden="1" x14ac:dyDescent="0.2">
      <c r="A3087">
        <v>336</v>
      </c>
      <c r="B3087" t="s">
        <v>493</v>
      </c>
      <c r="C3087" t="s">
        <v>274</v>
      </c>
      <c r="D3087" t="s">
        <v>147</v>
      </c>
      <c r="E3087" t="s">
        <v>273</v>
      </c>
      <c r="F3087" t="s">
        <v>272</v>
      </c>
      <c r="G3087" t="s">
        <v>271</v>
      </c>
    </row>
    <row r="3088" spans="1:54" hidden="1" x14ac:dyDescent="0.2">
      <c r="A3088">
        <v>336</v>
      </c>
      <c r="B3088" t="s">
        <v>493</v>
      </c>
      <c r="C3088" t="s">
        <v>270</v>
      </c>
      <c r="D3088" t="s">
        <v>147</v>
      </c>
      <c r="E3088" t="s">
        <v>269</v>
      </c>
      <c r="F3088" t="s">
        <v>268</v>
      </c>
      <c r="G3088" t="s">
        <v>264</v>
      </c>
      <c r="H3088" t="s">
        <v>263</v>
      </c>
    </row>
    <row r="3089" spans="1:54" hidden="1" x14ac:dyDescent="0.2">
      <c r="A3089">
        <v>336</v>
      </c>
      <c r="B3089" t="s">
        <v>493</v>
      </c>
      <c r="C3089" t="s">
        <v>267</v>
      </c>
      <c r="D3089" t="s">
        <v>147</v>
      </c>
      <c r="E3089" t="s">
        <v>266</v>
      </c>
      <c r="F3089" t="s">
        <v>265</v>
      </c>
      <c r="G3089" t="s">
        <v>264</v>
      </c>
      <c r="H3089" t="s">
        <v>263</v>
      </c>
      <c r="I3089" t="s">
        <v>1176</v>
      </c>
      <c r="J3089" s="3">
        <v>0.755</v>
      </c>
      <c r="K3089" s="3">
        <v>0.76400000000000001</v>
      </c>
      <c r="L3089" s="3">
        <v>0.78100000000000003</v>
      </c>
      <c r="M3089" s="3">
        <v>0.73499999999999999</v>
      </c>
      <c r="N3089" s="3">
        <v>0.73499999999999999</v>
      </c>
      <c r="O3089" s="3">
        <v>0.73499999999999999</v>
      </c>
      <c r="P3089" s="3">
        <v>0.73499999999999999</v>
      </c>
      <c r="Q3089" s="3">
        <v>0.73499999999999999</v>
      </c>
      <c r="R3089" s="3">
        <v>0.73499999999999999</v>
      </c>
      <c r="S3089" s="3">
        <v>0.72599999999999998</v>
      </c>
      <c r="T3089" s="3">
        <v>0.72</v>
      </c>
      <c r="U3089" s="3">
        <v>0.71799999999999997</v>
      </c>
      <c r="V3089" s="3">
        <v>0.71799999999999997</v>
      </c>
      <c r="W3089" s="3">
        <v>0.72</v>
      </c>
      <c r="X3089" s="3">
        <v>0.72299999999999998</v>
      </c>
      <c r="Y3089" s="3">
        <v>0.72699999999999998</v>
      </c>
      <c r="Z3089" s="3">
        <v>0.73</v>
      </c>
      <c r="AA3089" s="3">
        <v>0.73399999999999999</v>
      </c>
      <c r="AB3089" s="3">
        <v>0.73699999999999999</v>
      </c>
      <c r="AC3089" s="3">
        <v>0.74</v>
      </c>
      <c r="AD3089" s="3">
        <v>0.74199999999999999</v>
      </c>
      <c r="AE3089" s="3">
        <v>0.74299999999999999</v>
      </c>
      <c r="AF3089" s="3">
        <v>0.74299999999999999</v>
      </c>
      <c r="AG3089" s="3">
        <v>0.74299999999999999</v>
      </c>
      <c r="AH3089" s="3">
        <v>0.74199999999999999</v>
      </c>
      <c r="AI3089" s="3">
        <v>0.74199999999999999</v>
      </c>
      <c r="AJ3089" s="3">
        <v>0.74399999999999999</v>
      </c>
      <c r="AK3089" s="3">
        <v>0.746</v>
      </c>
      <c r="AL3089" s="3">
        <v>0.748</v>
      </c>
      <c r="AM3089" s="3">
        <v>0.751</v>
      </c>
      <c r="AN3089" s="3">
        <v>0.753</v>
      </c>
      <c r="AO3089" s="3">
        <v>0.75600000000000001</v>
      </c>
      <c r="AP3089" s="3">
        <v>0.75800000000000001</v>
      </c>
      <c r="AQ3089" s="3">
        <v>0.76100000000000001</v>
      </c>
      <c r="AR3089" s="3">
        <v>0.76400000000000001</v>
      </c>
      <c r="AS3089" s="3">
        <v>0.76700000000000002</v>
      </c>
      <c r="AT3089" s="3">
        <v>0.76800000000000002</v>
      </c>
      <c r="AU3089" s="3">
        <v>0.77</v>
      </c>
      <c r="AV3089" s="3">
        <v>0.77300000000000002</v>
      </c>
      <c r="AW3089" s="3">
        <v>0.77500000000000002</v>
      </c>
      <c r="AX3089" s="3">
        <v>0.77700000000000002</v>
      </c>
      <c r="AY3089" s="3">
        <v>0.78</v>
      </c>
      <c r="AZ3089" s="3">
        <v>0.78200000000000003</v>
      </c>
      <c r="BA3089">
        <v>0.78400000000000003</v>
      </c>
      <c r="BB3089">
        <v>2012</v>
      </c>
    </row>
    <row r="3090" spans="1:54" hidden="1" x14ac:dyDescent="0.2">
      <c r="A3090">
        <v>336</v>
      </c>
      <c r="B3090" t="s">
        <v>493</v>
      </c>
      <c r="C3090" t="s">
        <v>262</v>
      </c>
      <c r="D3090" t="s">
        <v>147</v>
      </c>
      <c r="E3090" t="s">
        <v>260</v>
      </c>
      <c r="F3090" t="s">
        <v>259</v>
      </c>
      <c r="G3090" t="s">
        <v>225</v>
      </c>
      <c r="H3090" t="s">
        <v>222</v>
      </c>
      <c r="I3090" t="s">
        <v>1177</v>
      </c>
      <c r="J3090" s="3" t="s">
        <v>215</v>
      </c>
      <c r="K3090" s="3" t="s">
        <v>215</v>
      </c>
      <c r="L3090" s="3" t="s">
        <v>215</v>
      </c>
      <c r="M3090" s="3" t="s">
        <v>215</v>
      </c>
      <c r="N3090" s="3" t="s">
        <v>215</v>
      </c>
      <c r="O3090" s="3" t="s">
        <v>215</v>
      </c>
      <c r="P3090" s="3" t="s">
        <v>215</v>
      </c>
      <c r="Q3090" s="3" t="s">
        <v>215</v>
      </c>
      <c r="R3090" s="3" t="s">
        <v>215</v>
      </c>
      <c r="S3090" s="3" t="s">
        <v>215</v>
      </c>
      <c r="T3090" s="3" t="s">
        <v>215</v>
      </c>
      <c r="U3090" s="3" t="s">
        <v>215</v>
      </c>
      <c r="V3090" s="3" t="s">
        <v>215</v>
      </c>
      <c r="W3090" s="3" t="s">
        <v>215</v>
      </c>
      <c r="X3090" s="3" t="s">
        <v>215</v>
      </c>
      <c r="Y3090" s="3" t="s">
        <v>215</v>
      </c>
      <c r="Z3090" s="3" t="s">
        <v>215</v>
      </c>
      <c r="AA3090" s="3">
        <v>43.343000000000004</v>
      </c>
      <c r="AB3090" s="3">
        <v>38.372999999999998</v>
      </c>
      <c r="AC3090" s="3">
        <v>45.421999999999997</v>
      </c>
      <c r="AD3090" s="3">
        <v>56.264000000000003</v>
      </c>
      <c r="AE3090" s="3">
        <v>57.22</v>
      </c>
      <c r="AF3090" s="3">
        <v>61.357999999999997</v>
      </c>
      <c r="AG3090" s="3">
        <v>57.692</v>
      </c>
      <c r="AH3090" s="3">
        <v>68.268000000000001</v>
      </c>
      <c r="AI3090" s="3">
        <v>74.706999999999994</v>
      </c>
      <c r="AJ3090" s="3">
        <v>86.793000000000006</v>
      </c>
      <c r="AK3090" s="3">
        <v>99.552999999999997</v>
      </c>
      <c r="AL3090" s="3">
        <v>108.349</v>
      </c>
      <c r="AM3090" s="3">
        <v>121.072</v>
      </c>
      <c r="AN3090" s="3">
        <v>129.703</v>
      </c>
      <c r="AO3090" s="3">
        <v>145.18199999999999</v>
      </c>
      <c r="AP3090" s="3">
        <v>155.56100000000001</v>
      </c>
      <c r="AQ3090" s="3">
        <v>164.76300000000001</v>
      </c>
      <c r="AR3090" s="3">
        <v>163.798</v>
      </c>
      <c r="AS3090" s="3">
        <v>185.518</v>
      </c>
      <c r="AT3090" s="3">
        <v>203.37200000000001</v>
      </c>
      <c r="AU3090" s="3">
        <v>226.4</v>
      </c>
      <c r="AV3090" s="3">
        <v>234.12200000000001</v>
      </c>
      <c r="AW3090" s="3">
        <v>253.67400000000001</v>
      </c>
      <c r="AX3090" s="3">
        <v>301.99</v>
      </c>
      <c r="AY3090" s="3">
        <v>349.03699999999998</v>
      </c>
      <c r="AZ3090" s="3">
        <v>384.697</v>
      </c>
      <c r="BA3090">
        <v>469.42200000000003</v>
      </c>
      <c r="BB3090">
        <v>2016</v>
      </c>
    </row>
    <row r="3091" spans="1:54" hidden="1" x14ac:dyDescent="0.2">
      <c r="A3091">
        <v>336</v>
      </c>
      <c r="B3091" t="s">
        <v>493</v>
      </c>
      <c r="C3091" t="s">
        <v>261</v>
      </c>
      <c r="D3091" t="s">
        <v>147</v>
      </c>
      <c r="E3091" t="s">
        <v>260</v>
      </c>
      <c r="F3091" t="s">
        <v>259</v>
      </c>
      <c r="G3091" t="s">
        <v>217</v>
      </c>
      <c r="I3091" t="s">
        <v>258</v>
      </c>
      <c r="J3091" s="3" t="s">
        <v>215</v>
      </c>
      <c r="K3091" s="3" t="s">
        <v>215</v>
      </c>
      <c r="L3091" s="3" t="s">
        <v>215</v>
      </c>
      <c r="M3091" s="3" t="s">
        <v>215</v>
      </c>
      <c r="N3091" s="3" t="s">
        <v>215</v>
      </c>
      <c r="O3091" s="3" t="s">
        <v>215</v>
      </c>
      <c r="P3091" s="3" t="s">
        <v>215</v>
      </c>
      <c r="Q3091" s="3" t="s">
        <v>215</v>
      </c>
      <c r="R3091" s="3" t="s">
        <v>215</v>
      </c>
      <c r="S3091" s="3" t="s">
        <v>215</v>
      </c>
      <c r="T3091" s="3" t="s">
        <v>215</v>
      </c>
      <c r="U3091" s="3" t="s">
        <v>215</v>
      </c>
      <c r="V3091" s="3" t="s">
        <v>215</v>
      </c>
      <c r="W3091" s="3" t="s">
        <v>215</v>
      </c>
      <c r="X3091" s="3" t="s">
        <v>215</v>
      </c>
      <c r="Y3091" s="3" t="s">
        <v>215</v>
      </c>
      <c r="Z3091" s="3" t="s">
        <v>215</v>
      </c>
      <c r="AA3091" s="3">
        <v>25.582999999999998</v>
      </c>
      <c r="AB3091" s="3">
        <v>22.501000000000001</v>
      </c>
      <c r="AC3091" s="3">
        <v>23.11</v>
      </c>
      <c r="AD3091" s="3">
        <v>27.428999999999998</v>
      </c>
      <c r="AE3091" s="3">
        <v>27.122</v>
      </c>
      <c r="AF3091" s="3">
        <v>27.748999999999999</v>
      </c>
      <c r="AG3091" s="3">
        <v>24.966000000000001</v>
      </c>
      <c r="AH3091" s="3">
        <v>27.512</v>
      </c>
      <c r="AI3091" s="3">
        <v>28.486999999999998</v>
      </c>
      <c r="AJ3091" s="3">
        <v>29.727</v>
      </c>
      <c r="AK3091" s="3">
        <v>28.27</v>
      </c>
      <c r="AL3091" s="3">
        <v>27.675000000000001</v>
      </c>
      <c r="AM3091" s="3">
        <v>29.306999999999999</v>
      </c>
      <c r="AN3091" s="3">
        <v>28.192</v>
      </c>
      <c r="AO3091" s="3">
        <v>27.619</v>
      </c>
      <c r="AP3091" s="3">
        <v>26.699000000000002</v>
      </c>
      <c r="AQ3091" s="3">
        <v>26.829000000000001</v>
      </c>
      <c r="AR3091" s="3">
        <v>25.783999999999999</v>
      </c>
      <c r="AS3091" s="3">
        <v>28.22</v>
      </c>
      <c r="AT3091" s="3">
        <v>28.106000000000002</v>
      </c>
      <c r="AU3091" s="3">
        <v>29.678000000000001</v>
      </c>
      <c r="AV3091" s="3">
        <v>29.052</v>
      </c>
      <c r="AW3091" s="3">
        <v>29.859000000000002</v>
      </c>
      <c r="AX3091" s="3">
        <v>29.623000000000001</v>
      </c>
      <c r="AY3091" s="3">
        <v>29.298999999999999</v>
      </c>
      <c r="AZ3091" s="3">
        <v>29.198</v>
      </c>
      <c r="BA3091">
        <v>29.164999999999999</v>
      </c>
      <c r="BB3091">
        <v>2016</v>
      </c>
    </row>
    <row r="3092" spans="1:54" hidden="1" x14ac:dyDescent="0.2">
      <c r="A3092">
        <v>336</v>
      </c>
      <c r="B3092" t="s">
        <v>493</v>
      </c>
      <c r="C3092" t="s">
        <v>257</v>
      </c>
      <c r="D3092" t="s">
        <v>147</v>
      </c>
      <c r="E3092" t="s">
        <v>255</v>
      </c>
      <c r="F3092" t="s">
        <v>254</v>
      </c>
      <c r="G3092" t="s">
        <v>225</v>
      </c>
      <c r="H3092" t="s">
        <v>222</v>
      </c>
      <c r="I3092" t="s">
        <v>1177</v>
      </c>
      <c r="J3092" s="3" t="s">
        <v>215</v>
      </c>
      <c r="K3092" s="3" t="s">
        <v>215</v>
      </c>
      <c r="L3092" s="3" t="s">
        <v>215</v>
      </c>
      <c r="M3092" s="3" t="s">
        <v>215</v>
      </c>
      <c r="N3092" s="3" t="s">
        <v>215</v>
      </c>
      <c r="O3092" s="3" t="s">
        <v>215</v>
      </c>
      <c r="P3092" s="3" t="s">
        <v>215</v>
      </c>
      <c r="Q3092" s="3" t="s">
        <v>215</v>
      </c>
      <c r="R3092" s="3" t="s">
        <v>215</v>
      </c>
      <c r="S3092" s="3" t="s">
        <v>215</v>
      </c>
      <c r="T3092" s="3" t="s">
        <v>215</v>
      </c>
      <c r="U3092" s="3" t="s">
        <v>215</v>
      </c>
      <c r="V3092" s="3" t="s">
        <v>215</v>
      </c>
      <c r="W3092" s="3" t="s">
        <v>215</v>
      </c>
      <c r="X3092" s="3" t="s">
        <v>215</v>
      </c>
      <c r="Y3092" s="3" t="s">
        <v>215</v>
      </c>
      <c r="Z3092" s="3" t="s">
        <v>215</v>
      </c>
      <c r="AA3092" s="3">
        <v>47.18</v>
      </c>
      <c r="AB3092" s="3">
        <v>44.402000000000001</v>
      </c>
      <c r="AC3092" s="3">
        <v>46.664000000000001</v>
      </c>
      <c r="AD3092" s="3">
        <v>62.470999999999997</v>
      </c>
      <c r="AE3092" s="3">
        <v>67.665000000000006</v>
      </c>
      <c r="AF3092" s="3">
        <v>68.531999999999996</v>
      </c>
      <c r="AG3092" s="3">
        <v>72.539000000000001</v>
      </c>
      <c r="AH3092" s="3">
        <v>77.727999999999994</v>
      </c>
      <c r="AI3092" s="3">
        <v>97.082999999999998</v>
      </c>
      <c r="AJ3092" s="3">
        <v>110.215</v>
      </c>
      <c r="AK3092" s="3">
        <v>114.64100000000001</v>
      </c>
      <c r="AL3092" s="3">
        <v>122.42400000000001</v>
      </c>
      <c r="AM3092" s="3">
        <v>135.60599999999999</v>
      </c>
      <c r="AN3092" s="3">
        <v>142.27199999999999</v>
      </c>
      <c r="AO3092" s="3">
        <v>161.066</v>
      </c>
      <c r="AP3092" s="3">
        <v>182.69200000000001</v>
      </c>
      <c r="AQ3092" s="3">
        <v>184.70400000000001</v>
      </c>
      <c r="AR3092" s="3">
        <v>198.32</v>
      </c>
      <c r="AS3092" s="3">
        <v>193.39599999999999</v>
      </c>
      <c r="AT3092" s="3">
        <v>234.30600000000001</v>
      </c>
      <c r="AU3092" s="3">
        <v>259.80099999999999</v>
      </c>
      <c r="AV3092" s="3">
        <v>276.73</v>
      </c>
      <c r="AW3092" s="3">
        <v>297.685</v>
      </c>
      <c r="AX3092" s="3">
        <v>330.48899999999998</v>
      </c>
      <c r="AY3092" s="3">
        <v>359.59699999999998</v>
      </c>
      <c r="AZ3092" s="3">
        <v>371.678</v>
      </c>
      <c r="BA3092">
        <v>391.92399999999998</v>
      </c>
      <c r="BB3092">
        <v>2016</v>
      </c>
    </row>
    <row r="3093" spans="1:54" hidden="1" x14ac:dyDescent="0.2">
      <c r="A3093">
        <v>336</v>
      </c>
      <c r="B3093" t="s">
        <v>493</v>
      </c>
      <c r="C3093" t="s">
        <v>256</v>
      </c>
      <c r="D3093" t="s">
        <v>147</v>
      </c>
      <c r="E3093" t="s">
        <v>255</v>
      </c>
      <c r="F3093" t="s">
        <v>254</v>
      </c>
      <c r="G3093" t="s">
        <v>217</v>
      </c>
      <c r="I3093" t="s">
        <v>253</v>
      </c>
      <c r="J3093" s="3" t="s">
        <v>215</v>
      </c>
      <c r="K3093" s="3" t="s">
        <v>215</v>
      </c>
      <c r="L3093" s="3" t="s">
        <v>215</v>
      </c>
      <c r="M3093" s="3" t="s">
        <v>215</v>
      </c>
      <c r="N3093" s="3" t="s">
        <v>215</v>
      </c>
      <c r="O3093" s="3" t="s">
        <v>215</v>
      </c>
      <c r="P3093" s="3" t="s">
        <v>215</v>
      </c>
      <c r="Q3093" s="3" t="s">
        <v>215</v>
      </c>
      <c r="R3093" s="3" t="s">
        <v>215</v>
      </c>
      <c r="S3093" s="3" t="s">
        <v>215</v>
      </c>
      <c r="T3093" s="3" t="s">
        <v>215</v>
      </c>
      <c r="U3093" s="3" t="s">
        <v>215</v>
      </c>
      <c r="V3093" s="3" t="s">
        <v>215</v>
      </c>
      <c r="W3093" s="3" t="s">
        <v>215</v>
      </c>
      <c r="X3093" s="3" t="s">
        <v>215</v>
      </c>
      <c r="Y3093" s="3" t="s">
        <v>215</v>
      </c>
      <c r="Z3093" s="3" t="s">
        <v>215</v>
      </c>
      <c r="AA3093" s="3">
        <v>27.847999999999999</v>
      </c>
      <c r="AB3093" s="3">
        <v>26.036999999999999</v>
      </c>
      <c r="AC3093" s="3">
        <v>23.742000000000001</v>
      </c>
      <c r="AD3093" s="3">
        <v>30.454999999999998</v>
      </c>
      <c r="AE3093" s="3">
        <v>32.072000000000003</v>
      </c>
      <c r="AF3093" s="3">
        <v>30.992999999999999</v>
      </c>
      <c r="AG3093" s="3">
        <v>31.390999999999998</v>
      </c>
      <c r="AH3093" s="3">
        <v>31.324000000000002</v>
      </c>
      <c r="AI3093" s="3">
        <v>37.018999999999998</v>
      </c>
      <c r="AJ3093" s="3">
        <v>37.749000000000002</v>
      </c>
      <c r="AK3093" s="3">
        <v>32.554000000000002</v>
      </c>
      <c r="AL3093" s="3">
        <v>31.27</v>
      </c>
      <c r="AM3093" s="3">
        <v>32.825000000000003</v>
      </c>
      <c r="AN3093" s="3">
        <v>30.923999999999999</v>
      </c>
      <c r="AO3093" s="3">
        <v>30.64</v>
      </c>
      <c r="AP3093" s="3">
        <v>31.355</v>
      </c>
      <c r="AQ3093" s="3">
        <v>30.076000000000001</v>
      </c>
      <c r="AR3093" s="3">
        <v>31.219000000000001</v>
      </c>
      <c r="AS3093" s="3">
        <v>29.419</v>
      </c>
      <c r="AT3093" s="3">
        <v>32.381</v>
      </c>
      <c r="AU3093" s="3">
        <v>34.055999999999997</v>
      </c>
      <c r="AV3093" s="3">
        <v>34.338999999999999</v>
      </c>
      <c r="AW3093" s="3">
        <v>35.039000000000001</v>
      </c>
      <c r="AX3093" s="3">
        <v>32.417999999999999</v>
      </c>
      <c r="AY3093" s="3">
        <v>30.184999999999999</v>
      </c>
      <c r="AZ3093" s="3">
        <v>28.209</v>
      </c>
      <c r="BA3093">
        <v>24.35</v>
      </c>
      <c r="BB3093">
        <v>2016</v>
      </c>
    </row>
    <row r="3094" spans="1:54" hidden="1" x14ac:dyDescent="0.2">
      <c r="A3094">
        <v>336</v>
      </c>
      <c r="B3094" t="s">
        <v>493</v>
      </c>
      <c r="C3094" t="s">
        <v>252</v>
      </c>
      <c r="D3094" t="s">
        <v>147</v>
      </c>
      <c r="E3094" t="s">
        <v>250</v>
      </c>
      <c r="F3094" t="s">
        <v>249</v>
      </c>
      <c r="G3094" t="s">
        <v>225</v>
      </c>
      <c r="H3094" t="s">
        <v>222</v>
      </c>
      <c r="I3094" t="s">
        <v>1177</v>
      </c>
      <c r="J3094" s="3" t="s">
        <v>215</v>
      </c>
      <c r="K3094" s="3" t="s">
        <v>215</v>
      </c>
      <c r="L3094" s="3" t="s">
        <v>215</v>
      </c>
      <c r="M3094" s="3" t="s">
        <v>215</v>
      </c>
      <c r="N3094" s="3" t="s">
        <v>215</v>
      </c>
      <c r="O3094" s="3" t="s">
        <v>215</v>
      </c>
      <c r="P3094" s="3" t="s">
        <v>215</v>
      </c>
      <c r="Q3094" s="3" t="s">
        <v>215</v>
      </c>
      <c r="R3094" s="3" t="s">
        <v>215</v>
      </c>
      <c r="S3094" s="3" t="s">
        <v>215</v>
      </c>
      <c r="T3094" s="3" t="s">
        <v>215</v>
      </c>
      <c r="U3094" s="3" t="s">
        <v>215</v>
      </c>
      <c r="V3094" s="3" t="s">
        <v>215</v>
      </c>
      <c r="W3094" s="3" t="s">
        <v>215</v>
      </c>
      <c r="X3094" s="3" t="s">
        <v>215</v>
      </c>
      <c r="Y3094" s="3" t="s">
        <v>215</v>
      </c>
      <c r="Z3094" s="3" t="s">
        <v>215</v>
      </c>
      <c r="AA3094" s="3">
        <v>-3.8370000000000002</v>
      </c>
      <c r="AB3094" s="3">
        <v>-6.0289999999999999</v>
      </c>
      <c r="AC3094" s="3">
        <v>-1.242</v>
      </c>
      <c r="AD3094" s="3">
        <v>-6.2069999999999999</v>
      </c>
      <c r="AE3094" s="3">
        <v>-10.444000000000001</v>
      </c>
      <c r="AF3094" s="3">
        <v>-7.1740000000000004</v>
      </c>
      <c r="AG3094" s="3">
        <v>-14.848000000000001</v>
      </c>
      <c r="AH3094" s="3">
        <v>-9.4600000000000009</v>
      </c>
      <c r="AI3094" s="3">
        <v>-22.376000000000001</v>
      </c>
      <c r="AJ3094" s="3">
        <v>-23.422000000000001</v>
      </c>
      <c r="AK3094" s="3">
        <v>-15.087999999999999</v>
      </c>
      <c r="AL3094" s="3">
        <v>-14.074999999999999</v>
      </c>
      <c r="AM3094" s="3">
        <v>-14.534000000000001</v>
      </c>
      <c r="AN3094" s="3">
        <v>-12.57</v>
      </c>
      <c r="AO3094" s="3">
        <v>-15.884</v>
      </c>
      <c r="AP3094" s="3">
        <v>-27.131</v>
      </c>
      <c r="AQ3094" s="3">
        <v>-19.942</v>
      </c>
      <c r="AR3094" s="3">
        <v>-34.521000000000001</v>
      </c>
      <c r="AS3094" s="3">
        <v>-7.8780000000000001</v>
      </c>
      <c r="AT3094" s="3">
        <v>-30.934000000000001</v>
      </c>
      <c r="AU3094" s="3">
        <v>-33.401000000000003</v>
      </c>
      <c r="AV3094" s="3">
        <v>-42.606999999999999</v>
      </c>
      <c r="AW3094" s="3">
        <v>-44.01</v>
      </c>
      <c r="AX3094" s="3">
        <v>-28.498999999999999</v>
      </c>
      <c r="AY3094" s="3">
        <v>-10.56</v>
      </c>
      <c r="AZ3094" s="3">
        <v>13.02</v>
      </c>
      <c r="BA3094">
        <v>77.498000000000005</v>
      </c>
      <c r="BB3094">
        <v>2016</v>
      </c>
    </row>
    <row r="3095" spans="1:54" hidden="1" x14ac:dyDescent="0.2">
      <c r="A3095">
        <v>336</v>
      </c>
      <c r="B3095" t="s">
        <v>493</v>
      </c>
      <c r="C3095" t="s">
        <v>251</v>
      </c>
      <c r="D3095" t="s">
        <v>147</v>
      </c>
      <c r="E3095" t="s">
        <v>250</v>
      </c>
      <c r="F3095" t="s">
        <v>249</v>
      </c>
      <c r="G3095" t="s">
        <v>217</v>
      </c>
      <c r="I3095" t="s">
        <v>248</v>
      </c>
      <c r="J3095" s="3" t="s">
        <v>215</v>
      </c>
      <c r="K3095" s="3" t="s">
        <v>215</v>
      </c>
      <c r="L3095" s="3" t="s">
        <v>215</v>
      </c>
      <c r="M3095" s="3" t="s">
        <v>215</v>
      </c>
      <c r="N3095" s="3" t="s">
        <v>215</v>
      </c>
      <c r="O3095" s="3" t="s">
        <v>215</v>
      </c>
      <c r="P3095" s="3" t="s">
        <v>215</v>
      </c>
      <c r="Q3095" s="3" t="s">
        <v>215</v>
      </c>
      <c r="R3095" s="3" t="s">
        <v>215</v>
      </c>
      <c r="S3095" s="3" t="s">
        <v>215</v>
      </c>
      <c r="T3095" s="3" t="s">
        <v>215</v>
      </c>
      <c r="U3095" s="3" t="s">
        <v>215</v>
      </c>
      <c r="V3095" s="3" t="s">
        <v>215</v>
      </c>
      <c r="W3095" s="3" t="s">
        <v>215</v>
      </c>
      <c r="X3095" s="3" t="s">
        <v>215</v>
      </c>
      <c r="Y3095" s="3" t="s">
        <v>215</v>
      </c>
      <c r="Z3095" s="3" t="s">
        <v>215</v>
      </c>
      <c r="AA3095" s="3">
        <v>-2.2650000000000001</v>
      </c>
      <c r="AB3095" s="3">
        <v>-3.5350000000000001</v>
      </c>
      <c r="AC3095" s="3">
        <v>-0.63200000000000001</v>
      </c>
      <c r="AD3095" s="3">
        <v>-3.0259999999999998</v>
      </c>
      <c r="AE3095" s="3">
        <v>-4.9509999999999996</v>
      </c>
      <c r="AF3095" s="3">
        <v>-3.2440000000000002</v>
      </c>
      <c r="AG3095" s="3">
        <v>-6.4249999999999998</v>
      </c>
      <c r="AH3095" s="3">
        <v>-3.8119999999999998</v>
      </c>
      <c r="AI3095" s="3">
        <v>-8.532</v>
      </c>
      <c r="AJ3095" s="3">
        <v>-8.0220000000000002</v>
      </c>
      <c r="AK3095" s="3">
        <v>-4.2839999999999998</v>
      </c>
      <c r="AL3095" s="3">
        <v>-3.5950000000000002</v>
      </c>
      <c r="AM3095" s="3">
        <v>-3.5179999999999998</v>
      </c>
      <c r="AN3095" s="3">
        <v>-2.7320000000000002</v>
      </c>
      <c r="AO3095" s="3">
        <v>-3.0219999999999998</v>
      </c>
      <c r="AP3095" s="3">
        <v>-4.6559999999999997</v>
      </c>
      <c r="AQ3095" s="3">
        <v>-3.2469999999999999</v>
      </c>
      <c r="AR3095" s="3">
        <v>-5.4340000000000002</v>
      </c>
      <c r="AS3095" s="3">
        <v>-1.198</v>
      </c>
      <c r="AT3095" s="3">
        <v>-4.2750000000000004</v>
      </c>
      <c r="AU3095" s="3">
        <v>-4.3780000000000001</v>
      </c>
      <c r="AV3095" s="3">
        <v>-5.2869999999999999</v>
      </c>
      <c r="AW3095" s="3">
        <v>-5.18</v>
      </c>
      <c r="AX3095" s="3">
        <v>-2.7959999999999998</v>
      </c>
      <c r="AY3095" s="3">
        <v>-0.88600000000000001</v>
      </c>
      <c r="AZ3095" s="3">
        <v>0.98799999999999999</v>
      </c>
      <c r="BA3095">
        <v>4.8150000000000004</v>
      </c>
      <c r="BB3095">
        <v>2016</v>
      </c>
    </row>
    <row r="3096" spans="1:54" hidden="1" x14ac:dyDescent="0.2">
      <c r="A3096">
        <v>336</v>
      </c>
      <c r="B3096" t="s">
        <v>493</v>
      </c>
      <c r="C3096" t="s">
        <v>247</v>
      </c>
      <c r="D3096" t="s">
        <v>147</v>
      </c>
      <c r="E3096" t="s">
        <v>245</v>
      </c>
      <c r="F3096" t="s">
        <v>244</v>
      </c>
      <c r="G3096" t="s">
        <v>225</v>
      </c>
      <c r="H3096" t="s">
        <v>222</v>
      </c>
      <c r="I3096" t="s">
        <v>1177</v>
      </c>
      <c r="J3096" s="3" t="s">
        <v>215</v>
      </c>
      <c r="K3096" s="3" t="s">
        <v>215</v>
      </c>
      <c r="L3096" s="3" t="s">
        <v>215</v>
      </c>
      <c r="M3096" s="3" t="s">
        <v>215</v>
      </c>
      <c r="N3096" s="3" t="s">
        <v>215</v>
      </c>
      <c r="O3096" s="3" t="s">
        <v>215</v>
      </c>
      <c r="P3096" s="3" t="s">
        <v>215</v>
      </c>
      <c r="Q3096" s="3" t="s">
        <v>215</v>
      </c>
      <c r="R3096" s="3" t="s">
        <v>215</v>
      </c>
      <c r="S3096" s="3" t="s">
        <v>215</v>
      </c>
      <c r="T3096" s="3" t="s">
        <v>215</v>
      </c>
      <c r="U3096" s="3" t="s">
        <v>215</v>
      </c>
      <c r="V3096" s="3" t="s">
        <v>215</v>
      </c>
      <c r="W3096" s="3" t="s">
        <v>215</v>
      </c>
      <c r="X3096" s="3" t="s">
        <v>215</v>
      </c>
      <c r="Y3096" s="3" t="s">
        <v>215</v>
      </c>
      <c r="Z3096" s="3" t="s">
        <v>215</v>
      </c>
      <c r="AA3096" s="3" t="s">
        <v>215</v>
      </c>
      <c r="AB3096" s="3" t="s">
        <v>215</v>
      </c>
      <c r="AC3096" s="3" t="s">
        <v>215</v>
      </c>
      <c r="AD3096" s="3">
        <v>-21.042999999999999</v>
      </c>
      <c r="AE3096" s="3">
        <v>-23.288</v>
      </c>
      <c r="AF3096" s="3">
        <v>-22.434000000000001</v>
      </c>
      <c r="AG3096" s="3">
        <v>-21.898</v>
      </c>
      <c r="AH3096" s="3">
        <v>-20.722999999999999</v>
      </c>
      <c r="AI3096" s="3">
        <v>-33.454000000000001</v>
      </c>
      <c r="AJ3096" s="3">
        <v>-39.786000000000001</v>
      </c>
      <c r="AK3096" s="3">
        <v>-30.626000000000001</v>
      </c>
      <c r="AL3096" s="3">
        <v>-35.421999999999997</v>
      </c>
      <c r="AM3096" s="3">
        <v>-26.849</v>
      </c>
      <c r="AN3096" s="3">
        <v>-18.262</v>
      </c>
      <c r="AO3096" s="3">
        <v>-32.643000000000001</v>
      </c>
      <c r="AP3096" s="3">
        <v>-36.716999999999999</v>
      </c>
      <c r="AQ3096" s="3">
        <v>-28.952999999999999</v>
      </c>
      <c r="AR3096" s="3">
        <v>-29.896999999999998</v>
      </c>
      <c r="AS3096" s="3">
        <v>8.3409999999999993</v>
      </c>
      <c r="AT3096" s="3">
        <v>-18.891999999999999</v>
      </c>
      <c r="AU3096" s="3">
        <v>-49.603000000000002</v>
      </c>
      <c r="AV3096" s="3">
        <v>-47.396000000000001</v>
      </c>
      <c r="AW3096" s="3">
        <v>-50.816000000000003</v>
      </c>
      <c r="AX3096" s="3">
        <v>-33.07</v>
      </c>
      <c r="AY3096" s="3">
        <v>13.944000000000001</v>
      </c>
      <c r="AZ3096" s="3">
        <v>42.664000000000001</v>
      </c>
      <c r="BA3096">
        <v>122.663</v>
      </c>
      <c r="BB3096">
        <v>2016</v>
      </c>
    </row>
    <row r="3097" spans="1:54" hidden="1" x14ac:dyDescent="0.2">
      <c r="A3097">
        <v>336</v>
      </c>
      <c r="B3097" t="s">
        <v>493</v>
      </c>
      <c r="C3097" t="s">
        <v>246</v>
      </c>
      <c r="D3097" t="s">
        <v>147</v>
      </c>
      <c r="E3097" t="s">
        <v>245</v>
      </c>
      <c r="F3097" t="s">
        <v>244</v>
      </c>
      <c r="G3097" t="s">
        <v>243</v>
      </c>
      <c r="I3097" t="s">
        <v>362</v>
      </c>
      <c r="J3097" s="3" t="s">
        <v>215</v>
      </c>
      <c r="K3097" s="3" t="s">
        <v>215</v>
      </c>
      <c r="L3097" s="3" t="s">
        <v>215</v>
      </c>
      <c r="M3097" s="3" t="s">
        <v>215</v>
      </c>
      <c r="N3097" s="3" t="s">
        <v>215</v>
      </c>
      <c r="O3097" s="3" t="s">
        <v>215</v>
      </c>
      <c r="P3097" s="3" t="s">
        <v>215</v>
      </c>
      <c r="Q3097" s="3" t="s">
        <v>215</v>
      </c>
      <c r="R3097" s="3" t="s">
        <v>215</v>
      </c>
      <c r="S3097" s="3" t="s">
        <v>215</v>
      </c>
      <c r="T3097" s="3" t="s">
        <v>215</v>
      </c>
      <c r="U3097" s="3" t="s">
        <v>215</v>
      </c>
      <c r="V3097" s="3" t="s">
        <v>215</v>
      </c>
      <c r="W3097" s="3" t="s">
        <v>215</v>
      </c>
      <c r="X3097" s="3" t="s">
        <v>215</v>
      </c>
      <c r="Y3097" s="3" t="s">
        <v>215</v>
      </c>
      <c r="Z3097" s="3" t="s">
        <v>215</v>
      </c>
      <c r="AA3097" s="3" t="s">
        <v>215</v>
      </c>
      <c r="AB3097" s="3" t="s">
        <v>215</v>
      </c>
      <c r="AC3097" s="3" t="s">
        <v>215</v>
      </c>
      <c r="AD3097" s="3">
        <v>-10.786</v>
      </c>
      <c r="AE3097" s="3">
        <v>-11.090999999999999</v>
      </c>
      <c r="AF3097" s="3">
        <v>-9.9269999999999996</v>
      </c>
      <c r="AG3097" s="3">
        <v>-8.9849999999999994</v>
      </c>
      <c r="AH3097" s="3">
        <v>-7.86</v>
      </c>
      <c r="AI3097" s="3">
        <v>-11.688000000000001</v>
      </c>
      <c r="AJ3097" s="3">
        <v>-12.766</v>
      </c>
      <c r="AK3097" s="3">
        <v>-9.0090000000000003</v>
      </c>
      <c r="AL3097" s="3">
        <v>-9.5500000000000007</v>
      </c>
      <c r="AM3097" s="3">
        <v>-6.6390000000000002</v>
      </c>
      <c r="AN3097" s="3">
        <v>-4.1440000000000001</v>
      </c>
      <c r="AO3097" s="3">
        <v>-6.8029999999999999</v>
      </c>
      <c r="AP3097" s="3">
        <v>-7.0289999999999999</v>
      </c>
      <c r="AQ3097" s="3">
        <v>-5.0869999999999997</v>
      </c>
      <c r="AR3097" s="3">
        <v>-4.8099999999999996</v>
      </c>
      <c r="AS3097" s="3">
        <v>1.224</v>
      </c>
      <c r="AT3097" s="3">
        <v>-2.5150000000000001</v>
      </c>
      <c r="AU3097" s="3">
        <v>-5.9589999999999996</v>
      </c>
      <c r="AV3097" s="3">
        <v>-5.1150000000000002</v>
      </c>
      <c r="AW3097" s="3">
        <v>-4.9119999999999999</v>
      </c>
      <c r="AX3097" s="3">
        <v>-2.86</v>
      </c>
      <c r="AY3097" s="3">
        <v>1.0820000000000001</v>
      </c>
      <c r="AZ3097" s="3">
        <v>2.984</v>
      </c>
      <c r="BA3097">
        <v>7.7969999999999997</v>
      </c>
      <c r="BB3097">
        <v>2016</v>
      </c>
    </row>
    <row r="3098" spans="1:54" hidden="1" x14ac:dyDescent="0.2">
      <c r="A3098">
        <v>336</v>
      </c>
      <c r="B3098" t="s">
        <v>493</v>
      </c>
      <c r="C3098" t="s">
        <v>242</v>
      </c>
      <c r="D3098" t="s">
        <v>147</v>
      </c>
      <c r="E3098" t="s">
        <v>240</v>
      </c>
      <c r="F3098" t="s">
        <v>239</v>
      </c>
      <c r="G3098" t="s">
        <v>225</v>
      </c>
      <c r="H3098" t="s">
        <v>222</v>
      </c>
      <c r="I3098" t="s">
        <v>1177</v>
      </c>
      <c r="J3098" s="3" t="s">
        <v>215</v>
      </c>
      <c r="K3098" s="3" t="s">
        <v>215</v>
      </c>
      <c r="L3098" s="3" t="s">
        <v>215</v>
      </c>
      <c r="M3098" s="3" t="s">
        <v>215</v>
      </c>
      <c r="N3098" s="3" t="s">
        <v>215</v>
      </c>
      <c r="O3098" s="3" t="s">
        <v>215</v>
      </c>
      <c r="P3098" s="3" t="s">
        <v>215</v>
      </c>
      <c r="Q3098" s="3" t="s">
        <v>215</v>
      </c>
      <c r="R3098" s="3" t="s">
        <v>215</v>
      </c>
      <c r="S3098" s="3" t="s">
        <v>215</v>
      </c>
      <c r="T3098" s="3" t="s">
        <v>215</v>
      </c>
      <c r="U3098" s="3" t="s">
        <v>215</v>
      </c>
      <c r="V3098" s="3" t="s">
        <v>215</v>
      </c>
      <c r="W3098" s="3" t="s">
        <v>215</v>
      </c>
      <c r="X3098" s="3" t="s">
        <v>215</v>
      </c>
      <c r="Y3098" s="3" t="s">
        <v>215</v>
      </c>
      <c r="Z3098" s="3" t="s">
        <v>215</v>
      </c>
      <c r="AA3098" s="3">
        <v>6.2629999999999999</v>
      </c>
      <c r="AB3098" s="3">
        <v>2.6480000000000001</v>
      </c>
      <c r="AC3098" s="3">
        <v>8.2129999999999992</v>
      </c>
      <c r="AD3098" s="3">
        <v>5.7969999999999997</v>
      </c>
      <c r="AE3098" s="3">
        <v>1.23</v>
      </c>
      <c r="AF3098" s="3">
        <v>3.68</v>
      </c>
      <c r="AG3098" s="3">
        <v>-6.5439999999999996</v>
      </c>
      <c r="AH3098" s="3">
        <v>-1.7330000000000001</v>
      </c>
      <c r="AI3098" s="3">
        <v>-15.103</v>
      </c>
      <c r="AJ3098" s="3">
        <v>-16.346</v>
      </c>
      <c r="AK3098" s="3">
        <v>-8.8940000000000001</v>
      </c>
      <c r="AL3098" s="3">
        <v>-7.5270000000000001</v>
      </c>
      <c r="AM3098" s="3">
        <v>-7.9470000000000001</v>
      </c>
      <c r="AN3098" s="3">
        <v>-4.6900000000000004</v>
      </c>
      <c r="AO3098" s="3">
        <v>-7.81</v>
      </c>
      <c r="AP3098" s="3">
        <v>-20.594999999999999</v>
      </c>
      <c r="AQ3098" s="3">
        <v>-13.835000000000001</v>
      </c>
      <c r="AR3098" s="3">
        <v>-28.181999999999999</v>
      </c>
      <c r="AS3098" s="3">
        <v>-1.3919999999999999</v>
      </c>
      <c r="AT3098" s="3">
        <v>-24.207000000000001</v>
      </c>
      <c r="AU3098" s="3">
        <v>-25.349</v>
      </c>
      <c r="AV3098" s="3">
        <v>-33.890999999999998</v>
      </c>
      <c r="AW3098" s="3">
        <v>-33.316000000000003</v>
      </c>
      <c r="AX3098" s="3">
        <v>-16.532</v>
      </c>
      <c r="AY3098" s="3">
        <v>3.0750000000000002</v>
      </c>
      <c r="AZ3098" s="3">
        <v>26.103999999999999</v>
      </c>
      <c r="BA3098">
        <v>90.578000000000003</v>
      </c>
      <c r="BB3098">
        <v>2016</v>
      </c>
    </row>
    <row r="3099" spans="1:54" hidden="1" x14ac:dyDescent="0.2">
      <c r="A3099">
        <v>336</v>
      </c>
      <c r="B3099" t="s">
        <v>493</v>
      </c>
      <c r="C3099" t="s">
        <v>241</v>
      </c>
      <c r="D3099" t="s">
        <v>147</v>
      </c>
      <c r="E3099" t="s">
        <v>240</v>
      </c>
      <c r="F3099" t="s">
        <v>239</v>
      </c>
      <c r="G3099" t="s">
        <v>217</v>
      </c>
      <c r="I3099" t="s">
        <v>238</v>
      </c>
      <c r="J3099" s="3" t="s">
        <v>215</v>
      </c>
      <c r="K3099" s="3" t="s">
        <v>215</v>
      </c>
      <c r="L3099" s="3" t="s">
        <v>215</v>
      </c>
      <c r="M3099" s="3" t="s">
        <v>215</v>
      </c>
      <c r="N3099" s="3" t="s">
        <v>215</v>
      </c>
      <c r="O3099" s="3" t="s">
        <v>215</v>
      </c>
      <c r="P3099" s="3" t="s">
        <v>215</v>
      </c>
      <c r="Q3099" s="3" t="s">
        <v>215</v>
      </c>
      <c r="R3099" s="3" t="s">
        <v>215</v>
      </c>
      <c r="S3099" s="3" t="s">
        <v>215</v>
      </c>
      <c r="T3099" s="3" t="s">
        <v>215</v>
      </c>
      <c r="U3099" s="3" t="s">
        <v>215</v>
      </c>
      <c r="V3099" s="3" t="s">
        <v>215</v>
      </c>
      <c r="W3099" s="3" t="s">
        <v>215</v>
      </c>
      <c r="X3099" s="3" t="s">
        <v>215</v>
      </c>
      <c r="Y3099" s="3" t="s">
        <v>215</v>
      </c>
      <c r="Z3099" s="3" t="s">
        <v>215</v>
      </c>
      <c r="AA3099" s="3">
        <v>3.6970000000000001</v>
      </c>
      <c r="AB3099" s="3">
        <v>1.5529999999999999</v>
      </c>
      <c r="AC3099" s="3">
        <v>4.1790000000000003</v>
      </c>
      <c r="AD3099" s="3">
        <v>2.8260000000000001</v>
      </c>
      <c r="AE3099" s="3">
        <v>0.58299999999999996</v>
      </c>
      <c r="AF3099" s="3">
        <v>1.6639999999999999</v>
      </c>
      <c r="AG3099" s="3">
        <v>-2.8319999999999999</v>
      </c>
      <c r="AH3099" s="3">
        <v>-0.69799999999999995</v>
      </c>
      <c r="AI3099" s="3">
        <v>-5.7590000000000003</v>
      </c>
      <c r="AJ3099" s="3">
        <v>-5.5979999999999999</v>
      </c>
      <c r="AK3099" s="3">
        <v>-2.5259999999999998</v>
      </c>
      <c r="AL3099" s="3">
        <v>-1.923</v>
      </c>
      <c r="AM3099" s="3">
        <v>-1.9239999999999999</v>
      </c>
      <c r="AN3099" s="3">
        <v>-1.0189999999999999</v>
      </c>
      <c r="AO3099" s="3">
        <v>-1.486</v>
      </c>
      <c r="AP3099" s="3">
        <v>-3.5350000000000001</v>
      </c>
      <c r="AQ3099" s="3">
        <v>-2.2530000000000001</v>
      </c>
      <c r="AR3099" s="3">
        <v>-4.4359999999999999</v>
      </c>
      <c r="AS3099" s="3">
        <v>-0.21199999999999999</v>
      </c>
      <c r="AT3099" s="3">
        <v>-3.3450000000000002</v>
      </c>
      <c r="AU3099" s="3">
        <v>-3.323</v>
      </c>
      <c r="AV3099" s="3">
        <v>-4.2050000000000001</v>
      </c>
      <c r="AW3099" s="3">
        <v>-3.9209999999999998</v>
      </c>
      <c r="AX3099" s="3">
        <v>-1.6220000000000001</v>
      </c>
      <c r="AY3099" s="3">
        <v>0.25800000000000001</v>
      </c>
      <c r="AZ3099" s="3">
        <v>1.9810000000000001</v>
      </c>
      <c r="BA3099">
        <v>5.6280000000000001</v>
      </c>
      <c r="BB3099">
        <v>2016</v>
      </c>
    </row>
    <row r="3100" spans="1:54" hidden="1" x14ac:dyDescent="0.2">
      <c r="A3100">
        <v>336</v>
      </c>
      <c r="B3100" t="s">
        <v>493</v>
      </c>
      <c r="C3100" t="s">
        <v>237</v>
      </c>
      <c r="D3100" t="s">
        <v>147</v>
      </c>
      <c r="E3100" t="s">
        <v>235</v>
      </c>
      <c r="F3100" t="s">
        <v>234</v>
      </c>
      <c r="G3100" t="s">
        <v>225</v>
      </c>
      <c r="H3100" t="s">
        <v>222</v>
      </c>
      <c r="I3100" t="s">
        <v>1177</v>
      </c>
      <c r="J3100" s="3" t="s">
        <v>215</v>
      </c>
      <c r="K3100" s="3" t="s">
        <v>215</v>
      </c>
      <c r="L3100" s="3" t="s">
        <v>215</v>
      </c>
      <c r="M3100" s="3" t="s">
        <v>215</v>
      </c>
      <c r="N3100" s="3" t="s">
        <v>215</v>
      </c>
      <c r="O3100" s="3" t="s">
        <v>215</v>
      </c>
      <c r="P3100" s="3" t="s">
        <v>215</v>
      </c>
      <c r="Q3100" s="3" t="s">
        <v>215</v>
      </c>
      <c r="R3100" s="3" t="s">
        <v>215</v>
      </c>
      <c r="S3100" s="3" t="s">
        <v>215</v>
      </c>
      <c r="T3100" s="3" t="s">
        <v>215</v>
      </c>
      <c r="U3100" s="3" t="s">
        <v>215</v>
      </c>
      <c r="V3100" s="3" t="s">
        <v>215</v>
      </c>
      <c r="W3100" s="3" t="s">
        <v>215</v>
      </c>
      <c r="X3100" s="3" t="s">
        <v>215</v>
      </c>
      <c r="Y3100" s="3" t="s">
        <v>215</v>
      </c>
      <c r="Z3100" s="3" t="s">
        <v>215</v>
      </c>
      <c r="AA3100" s="3">
        <v>207.34</v>
      </c>
      <c r="AB3100" s="3">
        <v>217.57300000000001</v>
      </c>
      <c r="AC3100" s="3">
        <v>223.642</v>
      </c>
      <c r="AD3100" s="3">
        <v>226.34200000000001</v>
      </c>
      <c r="AE3100" s="3">
        <v>255.131</v>
      </c>
      <c r="AF3100" s="3">
        <v>269.14600000000002</v>
      </c>
      <c r="AG3100" s="3">
        <v>251.42400000000001</v>
      </c>
      <c r="AH3100" s="3">
        <v>269.55599999999998</v>
      </c>
      <c r="AI3100" s="3">
        <v>272.30900000000003</v>
      </c>
      <c r="AJ3100" s="3">
        <v>235.14699999999999</v>
      </c>
      <c r="AK3100" s="3">
        <v>164.32300000000001</v>
      </c>
      <c r="AL3100" s="3">
        <v>189.596</v>
      </c>
      <c r="AM3100" s="3">
        <v>203.65199999999999</v>
      </c>
      <c r="AN3100" s="3">
        <v>231.04599999999999</v>
      </c>
      <c r="AO3100" s="3">
        <v>275.52</v>
      </c>
      <c r="AP3100" s="3">
        <v>294.291</v>
      </c>
      <c r="AQ3100" s="3">
        <v>284.87799999999999</v>
      </c>
      <c r="AR3100" s="3">
        <v>288.09800000000001</v>
      </c>
      <c r="AS3100" s="3">
        <v>298.81900000000002</v>
      </c>
      <c r="AT3100" s="3">
        <v>367.10500000000002</v>
      </c>
      <c r="AU3100" s="3">
        <v>386.58300000000003</v>
      </c>
      <c r="AV3100" s="3">
        <v>434.45499999999998</v>
      </c>
      <c r="AW3100" s="3">
        <v>476.76100000000002</v>
      </c>
      <c r="AX3100" s="3">
        <v>492.83100000000002</v>
      </c>
      <c r="AY3100" s="3">
        <v>505.245</v>
      </c>
      <c r="AZ3100" s="3">
        <v>498.072</v>
      </c>
      <c r="BA3100">
        <v>490.55799999999999</v>
      </c>
      <c r="BB3100">
        <v>2016</v>
      </c>
    </row>
    <row r="3101" spans="1:54" hidden="1" x14ac:dyDescent="0.2">
      <c r="A3101">
        <v>336</v>
      </c>
      <c r="B3101" t="s">
        <v>493</v>
      </c>
      <c r="C3101" t="s">
        <v>236</v>
      </c>
      <c r="D3101" t="s">
        <v>147</v>
      </c>
      <c r="E3101" t="s">
        <v>235</v>
      </c>
      <c r="F3101" t="s">
        <v>234</v>
      </c>
      <c r="G3101" t="s">
        <v>217</v>
      </c>
      <c r="I3101" t="s">
        <v>354</v>
      </c>
      <c r="J3101" s="3" t="s">
        <v>215</v>
      </c>
      <c r="K3101" s="3" t="s">
        <v>215</v>
      </c>
      <c r="L3101" s="3" t="s">
        <v>215</v>
      </c>
      <c r="M3101" s="3" t="s">
        <v>215</v>
      </c>
      <c r="N3101" s="3" t="s">
        <v>215</v>
      </c>
      <c r="O3101" s="3" t="s">
        <v>215</v>
      </c>
      <c r="P3101" s="3" t="s">
        <v>215</v>
      </c>
      <c r="Q3101" s="3" t="s">
        <v>215</v>
      </c>
      <c r="R3101" s="3" t="s">
        <v>215</v>
      </c>
      <c r="S3101" s="3" t="s">
        <v>215</v>
      </c>
      <c r="T3101" s="3" t="s">
        <v>215</v>
      </c>
      <c r="U3101" s="3" t="s">
        <v>215</v>
      </c>
      <c r="V3101" s="3" t="s">
        <v>215</v>
      </c>
      <c r="W3101" s="3" t="s">
        <v>215</v>
      </c>
      <c r="X3101" s="3" t="s">
        <v>215</v>
      </c>
      <c r="Y3101" s="3" t="s">
        <v>215</v>
      </c>
      <c r="Z3101" s="3" t="s">
        <v>215</v>
      </c>
      <c r="AA3101" s="3">
        <v>122.381</v>
      </c>
      <c r="AB3101" s="3">
        <v>127.58</v>
      </c>
      <c r="AC3101" s="3">
        <v>113.78700000000001</v>
      </c>
      <c r="AD3101" s="3">
        <v>110.342</v>
      </c>
      <c r="AE3101" s="3">
        <v>120.929</v>
      </c>
      <c r="AF3101" s="3">
        <v>121.721</v>
      </c>
      <c r="AG3101" s="3">
        <v>108.80200000000001</v>
      </c>
      <c r="AH3101" s="3">
        <v>108.63</v>
      </c>
      <c r="AI3101" s="3">
        <v>103.836</v>
      </c>
      <c r="AJ3101" s="3">
        <v>80.540000000000006</v>
      </c>
      <c r="AK3101" s="3">
        <v>46.662999999999997</v>
      </c>
      <c r="AL3101" s="3">
        <v>48.427</v>
      </c>
      <c r="AM3101" s="3">
        <v>49.296999999999997</v>
      </c>
      <c r="AN3101" s="3">
        <v>50.22</v>
      </c>
      <c r="AO3101" s="3">
        <v>52.412999999999997</v>
      </c>
      <c r="AP3101" s="3">
        <v>50.509</v>
      </c>
      <c r="AQ3101" s="3">
        <v>46.387</v>
      </c>
      <c r="AR3101" s="3">
        <v>45.350999999999999</v>
      </c>
      <c r="AS3101" s="3">
        <v>45.454999999999998</v>
      </c>
      <c r="AT3101" s="3">
        <v>50.734000000000002</v>
      </c>
      <c r="AU3101" s="3">
        <v>50.676000000000002</v>
      </c>
      <c r="AV3101" s="3">
        <v>53.911000000000001</v>
      </c>
      <c r="AW3101" s="3">
        <v>56.118000000000002</v>
      </c>
      <c r="AX3101" s="3">
        <v>48.343000000000004</v>
      </c>
      <c r="AY3101" s="3">
        <v>42.411000000000001</v>
      </c>
      <c r="AZ3101" s="3">
        <v>37.802999999999997</v>
      </c>
      <c r="BA3101">
        <v>30.478000000000002</v>
      </c>
      <c r="BB3101">
        <v>2016</v>
      </c>
    </row>
    <row r="3102" spans="1:54" hidden="1" x14ac:dyDescent="0.2">
      <c r="A3102">
        <v>336</v>
      </c>
      <c r="B3102" t="s">
        <v>493</v>
      </c>
      <c r="C3102" t="s">
        <v>233</v>
      </c>
      <c r="D3102" t="s">
        <v>147</v>
      </c>
      <c r="E3102" t="s">
        <v>231</v>
      </c>
      <c r="F3102" t="s">
        <v>230</v>
      </c>
      <c r="G3102" t="s">
        <v>225</v>
      </c>
      <c r="H3102" t="s">
        <v>222</v>
      </c>
      <c r="I3102" t="s">
        <v>1177</v>
      </c>
      <c r="J3102" s="3" t="s">
        <v>215</v>
      </c>
      <c r="K3102" s="3" t="s">
        <v>215</v>
      </c>
      <c r="L3102" s="3" t="s">
        <v>215</v>
      </c>
      <c r="M3102" s="3" t="s">
        <v>215</v>
      </c>
      <c r="N3102" s="3" t="s">
        <v>215</v>
      </c>
      <c r="O3102" s="3" t="s">
        <v>215</v>
      </c>
      <c r="P3102" s="3" t="s">
        <v>215</v>
      </c>
      <c r="Q3102" s="3" t="s">
        <v>215</v>
      </c>
      <c r="R3102" s="3" t="s">
        <v>215</v>
      </c>
      <c r="S3102" s="3" t="s">
        <v>215</v>
      </c>
      <c r="T3102" s="3" t="s">
        <v>215</v>
      </c>
      <c r="U3102" s="3" t="s">
        <v>215</v>
      </c>
      <c r="V3102" s="3" t="s">
        <v>215</v>
      </c>
      <c r="W3102" s="3" t="s">
        <v>215</v>
      </c>
      <c r="X3102" s="3" t="s">
        <v>215</v>
      </c>
      <c r="Y3102" s="3" t="s">
        <v>215</v>
      </c>
      <c r="Z3102" s="3" t="s">
        <v>215</v>
      </c>
      <c r="AA3102" s="3">
        <v>228.95599999999999</v>
      </c>
      <c r="AB3102" s="3">
        <v>243.99299999999999</v>
      </c>
      <c r="AC3102" s="3">
        <v>260.21499999999997</v>
      </c>
      <c r="AD3102" s="3">
        <v>268.25700000000001</v>
      </c>
      <c r="AE3102" s="3">
        <v>297.62099999999998</v>
      </c>
      <c r="AF3102" s="3">
        <v>313.06700000000001</v>
      </c>
      <c r="AG3102" s="3">
        <v>295.58699999999999</v>
      </c>
      <c r="AH3102" s="3">
        <v>303.28300000000002</v>
      </c>
      <c r="AI3102" s="3">
        <v>310.97000000000003</v>
      </c>
      <c r="AJ3102" s="3">
        <v>283.98500000000001</v>
      </c>
      <c r="AK3102" s="3">
        <v>215.61699999999999</v>
      </c>
      <c r="AL3102" s="3">
        <v>246.203</v>
      </c>
      <c r="AM3102" s="3">
        <v>276.387</v>
      </c>
      <c r="AN3102" s="3">
        <v>312.18</v>
      </c>
      <c r="AO3102" s="3">
        <v>350.57499999999999</v>
      </c>
      <c r="AP3102" s="3">
        <v>371.3</v>
      </c>
      <c r="AQ3102" s="3">
        <v>355.80900000000003</v>
      </c>
      <c r="AR3102" s="3">
        <v>329.62</v>
      </c>
      <c r="AS3102" s="3">
        <v>330.78</v>
      </c>
      <c r="AT3102" s="3">
        <v>367.10500000000002</v>
      </c>
      <c r="AU3102" s="3">
        <v>386.58300000000003</v>
      </c>
      <c r="AV3102" s="3">
        <v>434.45499999999998</v>
      </c>
      <c r="AW3102" s="3">
        <v>476.76100000000002</v>
      </c>
      <c r="AX3102" s="3">
        <v>492.83100000000002</v>
      </c>
      <c r="AY3102" s="3">
        <v>505.245</v>
      </c>
      <c r="AZ3102" s="3">
        <v>498.072</v>
      </c>
      <c r="BA3102">
        <v>490.55799999999999</v>
      </c>
      <c r="BB3102">
        <v>2016</v>
      </c>
    </row>
    <row r="3103" spans="1:54" hidden="1" x14ac:dyDescent="0.2">
      <c r="A3103">
        <v>336</v>
      </c>
      <c r="B3103" t="s">
        <v>493</v>
      </c>
      <c r="C3103" t="s">
        <v>232</v>
      </c>
      <c r="D3103" t="s">
        <v>147</v>
      </c>
      <c r="E3103" t="s">
        <v>231</v>
      </c>
      <c r="F3103" t="s">
        <v>230</v>
      </c>
      <c r="G3103" t="s">
        <v>217</v>
      </c>
      <c r="I3103" t="s">
        <v>229</v>
      </c>
      <c r="J3103" s="3" t="s">
        <v>215</v>
      </c>
      <c r="K3103" s="3" t="s">
        <v>215</v>
      </c>
      <c r="L3103" s="3" t="s">
        <v>215</v>
      </c>
      <c r="M3103" s="3" t="s">
        <v>215</v>
      </c>
      <c r="N3103" s="3" t="s">
        <v>215</v>
      </c>
      <c r="O3103" s="3" t="s">
        <v>215</v>
      </c>
      <c r="P3103" s="3" t="s">
        <v>215</v>
      </c>
      <c r="Q3103" s="3" t="s">
        <v>215</v>
      </c>
      <c r="R3103" s="3" t="s">
        <v>215</v>
      </c>
      <c r="S3103" s="3" t="s">
        <v>215</v>
      </c>
      <c r="T3103" s="3" t="s">
        <v>215</v>
      </c>
      <c r="U3103" s="3" t="s">
        <v>215</v>
      </c>
      <c r="V3103" s="3" t="s">
        <v>215</v>
      </c>
      <c r="W3103" s="3" t="s">
        <v>215</v>
      </c>
      <c r="X3103" s="3" t="s">
        <v>215</v>
      </c>
      <c r="Y3103" s="3" t="s">
        <v>215</v>
      </c>
      <c r="Z3103" s="3" t="s">
        <v>215</v>
      </c>
      <c r="AA3103" s="3">
        <v>135.13900000000001</v>
      </c>
      <c r="AB3103" s="3">
        <v>143.07300000000001</v>
      </c>
      <c r="AC3103" s="3">
        <v>132.39500000000001</v>
      </c>
      <c r="AD3103" s="3">
        <v>130.77600000000001</v>
      </c>
      <c r="AE3103" s="3">
        <v>141.06800000000001</v>
      </c>
      <c r="AF3103" s="3">
        <v>141.584</v>
      </c>
      <c r="AG3103" s="3">
        <v>127.913</v>
      </c>
      <c r="AH3103" s="3">
        <v>122.22199999999999</v>
      </c>
      <c r="AI3103" s="3">
        <v>118.578</v>
      </c>
      <c r="AJ3103" s="3">
        <v>97.266999999999996</v>
      </c>
      <c r="AK3103" s="3">
        <v>61.228000000000002</v>
      </c>
      <c r="AL3103" s="3">
        <v>62.886000000000003</v>
      </c>
      <c r="AM3103" s="3">
        <v>66.903999999999996</v>
      </c>
      <c r="AN3103" s="3">
        <v>67.855000000000004</v>
      </c>
      <c r="AO3103" s="3">
        <v>66.691000000000003</v>
      </c>
      <c r="AP3103" s="3">
        <v>63.725000000000001</v>
      </c>
      <c r="AQ3103" s="3">
        <v>57.936999999999998</v>
      </c>
      <c r="AR3103" s="3">
        <v>51.887</v>
      </c>
      <c r="AS3103" s="3">
        <v>50.317</v>
      </c>
      <c r="AT3103" s="3">
        <v>50.734000000000002</v>
      </c>
      <c r="AU3103" s="3">
        <v>50.676000000000002</v>
      </c>
      <c r="AV3103" s="3">
        <v>53.911000000000001</v>
      </c>
      <c r="AW3103" s="3">
        <v>56.118000000000002</v>
      </c>
      <c r="AX3103" s="3">
        <v>48.343000000000004</v>
      </c>
      <c r="AY3103" s="3">
        <v>42.411000000000001</v>
      </c>
      <c r="AZ3103" s="3">
        <v>37.802999999999997</v>
      </c>
      <c r="BA3103">
        <v>30.478000000000002</v>
      </c>
      <c r="BB3103">
        <v>2016</v>
      </c>
    </row>
    <row r="3104" spans="1:54" hidden="1" x14ac:dyDescent="0.2">
      <c r="A3104">
        <v>336</v>
      </c>
      <c r="B3104" t="s">
        <v>493</v>
      </c>
      <c r="C3104" t="s">
        <v>228</v>
      </c>
      <c r="D3104" t="s">
        <v>147</v>
      </c>
      <c r="E3104" t="s">
        <v>227</v>
      </c>
      <c r="F3104" t="s">
        <v>226</v>
      </c>
      <c r="G3104" t="s">
        <v>225</v>
      </c>
      <c r="H3104" t="s">
        <v>222</v>
      </c>
      <c r="I3104" t="s">
        <v>1177</v>
      </c>
      <c r="J3104" s="3">
        <v>1.4239999999999999</v>
      </c>
      <c r="K3104" s="3">
        <v>1.508</v>
      </c>
      <c r="L3104" s="3">
        <v>1.3779999999999999</v>
      </c>
      <c r="M3104" s="3">
        <v>1.399</v>
      </c>
      <c r="N3104" s="3">
        <v>1.6619999999999999</v>
      </c>
      <c r="O3104" s="3">
        <v>1.968</v>
      </c>
      <c r="P3104" s="3">
        <v>2.2360000000000002</v>
      </c>
      <c r="Q3104" s="3">
        <v>4.7169999999999996</v>
      </c>
      <c r="R3104" s="3">
        <v>6.1449999999999996</v>
      </c>
      <c r="S3104" s="3">
        <v>16.745000000000001</v>
      </c>
      <c r="T3104" s="3">
        <v>25.431999999999999</v>
      </c>
      <c r="U3104" s="3">
        <v>61.414000000000001</v>
      </c>
      <c r="V3104" s="3">
        <v>74.629000000000005</v>
      </c>
      <c r="W3104" s="3">
        <v>92.603999999999999</v>
      </c>
      <c r="X3104" s="3">
        <v>119.447</v>
      </c>
      <c r="Y3104" s="3">
        <v>140.53800000000001</v>
      </c>
      <c r="Z3104" s="3">
        <v>157.19499999999999</v>
      </c>
      <c r="AA3104" s="3">
        <v>169.422</v>
      </c>
      <c r="AB3104" s="3">
        <v>170.53800000000001</v>
      </c>
      <c r="AC3104" s="3">
        <v>196.54499999999999</v>
      </c>
      <c r="AD3104" s="3">
        <v>205.12799999999999</v>
      </c>
      <c r="AE3104" s="3">
        <v>210.976</v>
      </c>
      <c r="AF3104" s="3">
        <v>221.11699999999999</v>
      </c>
      <c r="AG3104" s="3">
        <v>231.084</v>
      </c>
      <c r="AH3104" s="3">
        <v>248.14099999999999</v>
      </c>
      <c r="AI3104" s="3">
        <v>262.25</v>
      </c>
      <c r="AJ3104" s="3">
        <v>291.96499999999997</v>
      </c>
      <c r="AK3104" s="3">
        <v>352.15199999999999</v>
      </c>
      <c r="AL3104" s="3">
        <v>391.50599999999997</v>
      </c>
      <c r="AM3104" s="3">
        <v>413.113</v>
      </c>
      <c r="AN3104" s="3">
        <v>460.072</v>
      </c>
      <c r="AO3104" s="3">
        <v>525.66999999999996</v>
      </c>
      <c r="AP3104" s="3">
        <v>582.65599999999995</v>
      </c>
      <c r="AQ3104" s="3">
        <v>614.12800000000004</v>
      </c>
      <c r="AR3104" s="3">
        <v>635.26199999999994</v>
      </c>
      <c r="AS3104" s="3">
        <v>657.38900000000001</v>
      </c>
      <c r="AT3104" s="3">
        <v>723.58100000000002</v>
      </c>
      <c r="AU3104" s="3">
        <v>762.85900000000004</v>
      </c>
      <c r="AV3104" s="3">
        <v>805.88099999999997</v>
      </c>
      <c r="AW3104" s="3">
        <v>849.56899999999996</v>
      </c>
      <c r="AX3104" s="3">
        <v>1019.457</v>
      </c>
      <c r="AY3104" s="3">
        <v>1191.3040000000001</v>
      </c>
      <c r="AZ3104" s="3">
        <v>1317.5640000000001</v>
      </c>
      <c r="BA3104">
        <v>1609.5329999999999</v>
      </c>
      <c r="BB3104">
        <v>2016</v>
      </c>
    </row>
    <row r="3105" spans="1:54" hidden="1" x14ac:dyDescent="0.2">
      <c r="A3105">
        <v>336</v>
      </c>
      <c r="B3105" t="s">
        <v>493</v>
      </c>
      <c r="C3105" t="s">
        <v>224</v>
      </c>
      <c r="D3105" t="s">
        <v>147</v>
      </c>
      <c r="E3105" t="s">
        <v>219</v>
      </c>
      <c r="F3105" t="s">
        <v>218</v>
      </c>
      <c r="G3105" t="s">
        <v>223</v>
      </c>
      <c r="H3105" t="s">
        <v>222</v>
      </c>
      <c r="I3105" t="s">
        <v>1178</v>
      </c>
      <c r="J3105" s="3">
        <v>-0.153</v>
      </c>
      <c r="K3105" s="3">
        <v>-0.23799999999999999</v>
      </c>
      <c r="L3105" s="3">
        <v>-0.18099999999999999</v>
      </c>
      <c r="M3105" s="3">
        <v>-0.18099999999999999</v>
      </c>
      <c r="N3105" s="3">
        <v>-0.11600000000000001</v>
      </c>
      <c r="O3105" s="3">
        <v>-0.15</v>
      </c>
      <c r="P3105" s="3">
        <v>-0.161</v>
      </c>
      <c r="Q3105" s="3">
        <v>-0.127</v>
      </c>
      <c r="R3105" s="3">
        <v>-0.1</v>
      </c>
      <c r="S3105" s="3">
        <v>-0.12</v>
      </c>
      <c r="T3105" s="3">
        <v>-0.161</v>
      </c>
      <c r="U3105" s="3">
        <v>-0.13800000000000001</v>
      </c>
      <c r="V3105" s="3">
        <v>-0.11600000000000001</v>
      </c>
      <c r="W3105" s="3">
        <v>-0.12</v>
      </c>
      <c r="X3105" s="3">
        <v>-8.4000000000000005E-2</v>
      </c>
      <c r="Y3105" s="3">
        <v>-6.3E-2</v>
      </c>
      <c r="Z3105" s="3">
        <v>-5.6000000000000001E-2</v>
      </c>
      <c r="AA3105" s="3">
        <v>-0.111</v>
      </c>
      <c r="AB3105" s="3">
        <v>-8.6999999999999994E-2</v>
      </c>
      <c r="AC3105" s="3">
        <v>-3.9E-2</v>
      </c>
      <c r="AD3105" s="3">
        <v>-6.8000000000000005E-2</v>
      </c>
      <c r="AE3105" s="3">
        <v>-7.0999999999999994E-2</v>
      </c>
      <c r="AF3105" s="3">
        <v>-0.05</v>
      </c>
      <c r="AG3105" s="3">
        <v>-4.4999999999999998E-2</v>
      </c>
      <c r="AH3105" s="3">
        <v>-1.9E-2</v>
      </c>
      <c r="AI3105" s="3">
        <v>-9.7000000000000003E-2</v>
      </c>
      <c r="AJ3105" s="3">
        <v>-0.16400000000000001</v>
      </c>
      <c r="AK3105" s="3">
        <v>-0.13100000000000001</v>
      </c>
      <c r="AL3105" s="3">
        <v>-0.22900000000000001</v>
      </c>
      <c r="AM3105" s="3">
        <v>-0.14599999999999999</v>
      </c>
      <c r="AN3105" s="3">
        <v>-0.189</v>
      </c>
      <c r="AO3105" s="3">
        <v>-0.314</v>
      </c>
      <c r="AP3105" s="3">
        <v>-0.32200000000000001</v>
      </c>
      <c r="AQ3105" s="3">
        <v>-0.39700000000000002</v>
      </c>
      <c r="AR3105" s="3">
        <v>-0.29099999999999998</v>
      </c>
      <c r="AS3105" s="3">
        <v>-0.16300000000000001</v>
      </c>
      <c r="AT3105" s="3">
        <v>1.0999999999999999E-2</v>
      </c>
      <c r="AU3105" s="3">
        <v>-0.151</v>
      </c>
      <c r="AV3105" s="3">
        <v>-0.19400000000000001</v>
      </c>
      <c r="AW3105" s="3">
        <v>-0.183</v>
      </c>
      <c r="AX3105" s="3">
        <v>0.51800000000000002</v>
      </c>
      <c r="AY3105" s="3">
        <v>1.2509999999999999</v>
      </c>
      <c r="AZ3105" s="3">
        <v>1.712</v>
      </c>
      <c r="BA3105">
        <v>3.1389999999999998</v>
      </c>
      <c r="BB3105">
        <v>2016</v>
      </c>
    </row>
    <row r="3106" spans="1:54" hidden="1" x14ac:dyDescent="0.2">
      <c r="A3106">
        <v>336</v>
      </c>
      <c r="B3106" t="s">
        <v>493</v>
      </c>
      <c r="C3106" t="s">
        <v>220</v>
      </c>
      <c r="D3106" t="s">
        <v>147</v>
      </c>
      <c r="E3106" t="s">
        <v>219</v>
      </c>
      <c r="F3106" t="s">
        <v>218</v>
      </c>
      <c r="G3106" t="s">
        <v>217</v>
      </c>
      <c r="I3106" t="s">
        <v>216</v>
      </c>
      <c r="J3106" s="3">
        <v>-27.449000000000002</v>
      </c>
      <c r="K3106" s="3">
        <v>-43.813000000000002</v>
      </c>
      <c r="L3106" s="3">
        <v>-39.335999999999999</v>
      </c>
      <c r="M3106" s="3">
        <v>-38.753999999999998</v>
      </c>
      <c r="N3106" s="3">
        <v>-24.978000000000002</v>
      </c>
      <c r="O3106" s="3">
        <v>-31.632000000000001</v>
      </c>
      <c r="P3106" s="3">
        <v>-30.771999999999998</v>
      </c>
      <c r="Q3106" s="3">
        <v>-19.382999999999999</v>
      </c>
      <c r="R3106" s="3">
        <v>-16.260000000000002</v>
      </c>
      <c r="S3106" s="3">
        <v>-15.365</v>
      </c>
      <c r="T3106" s="3">
        <v>-24.658999999999999</v>
      </c>
      <c r="U3106" s="3">
        <v>-18.765999999999998</v>
      </c>
      <c r="V3106" s="3">
        <v>-19.204000000000001</v>
      </c>
      <c r="W3106" s="3">
        <v>-16.613</v>
      </c>
      <c r="X3106" s="3">
        <v>-9.657</v>
      </c>
      <c r="Y3106" s="3">
        <v>-6.3609999999999998</v>
      </c>
      <c r="Z3106" s="3">
        <v>-5.0419999999999998</v>
      </c>
      <c r="AA3106" s="3">
        <v>-9.3360000000000003</v>
      </c>
      <c r="AB3106" s="3">
        <v>-7.8250000000000002</v>
      </c>
      <c r="AC3106" s="3">
        <v>-3.38</v>
      </c>
      <c r="AD3106" s="3">
        <v>-6.0380000000000003</v>
      </c>
      <c r="AE3106" s="3">
        <v>-6.2590000000000003</v>
      </c>
      <c r="AF3106" s="3">
        <v>-4.2759999999999998</v>
      </c>
      <c r="AG3106" s="3">
        <v>-3.7919999999999998</v>
      </c>
      <c r="AH3106" s="3">
        <v>-1.4910000000000001</v>
      </c>
      <c r="AI3106" s="3">
        <v>-7.43</v>
      </c>
      <c r="AJ3106" s="3">
        <v>-11.266999999999999</v>
      </c>
      <c r="AK3106" s="3">
        <v>-7.5439999999999996</v>
      </c>
      <c r="AL3106" s="3">
        <v>-11.974</v>
      </c>
      <c r="AM3106" s="3">
        <v>-7.2430000000000003</v>
      </c>
      <c r="AN3106" s="3">
        <v>-8.3539999999999992</v>
      </c>
      <c r="AO3106" s="3">
        <v>-12.15</v>
      </c>
      <c r="AP3106" s="3">
        <v>-11.292999999999999</v>
      </c>
      <c r="AQ3106" s="3">
        <v>-13.28</v>
      </c>
      <c r="AR3106" s="3">
        <v>-9.4689999999999994</v>
      </c>
      <c r="AS3106" s="3">
        <v>-5.1289999999999996</v>
      </c>
      <c r="AT3106" s="3">
        <v>0.318</v>
      </c>
      <c r="AU3106" s="3">
        <v>-4.1609999999999996</v>
      </c>
      <c r="AV3106" s="3">
        <v>-5.1849999999999996</v>
      </c>
      <c r="AW3106" s="3">
        <v>-4.6920000000000002</v>
      </c>
      <c r="AX3106" s="3">
        <v>11.159000000000001</v>
      </c>
      <c r="AY3106" s="3">
        <v>23.280999999999999</v>
      </c>
      <c r="AZ3106" s="3">
        <v>29.085000000000001</v>
      </c>
      <c r="BA3106">
        <v>44.094000000000001</v>
      </c>
      <c r="BB3106">
        <v>2016</v>
      </c>
    </row>
    <row r="3107" spans="1:54" x14ac:dyDescent="0.2">
      <c r="A3107">
        <v>263</v>
      </c>
      <c r="B3107" t="s">
        <v>492</v>
      </c>
      <c r="C3107" t="s">
        <v>352</v>
      </c>
      <c r="D3107" t="s">
        <v>126</v>
      </c>
      <c r="E3107" t="s">
        <v>349</v>
      </c>
      <c r="F3107" t="s">
        <v>351</v>
      </c>
      <c r="G3107" t="s">
        <v>225</v>
      </c>
      <c r="H3107" t="s">
        <v>222</v>
      </c>
      <c r="I3107" t="s">
        <v>1179</v>
      </c>
      <c r="J3107" s="3">
        <v>13.147</v>
      </c>
      <c r="K3107" s="3">
        <v>13.286</v>
      </c>
      <c r="L3107" s="3">
        <v>12.914</v>
      </c>
      <c r="M3107" s="3">
        <v>12.72</v>
      </c>
      <c r="N3107" s="3">
        <v>12.746</v>
      </c>
      <c r="O3107" s="3">
        <v>12.842000000000001</v>
      </c>
      <c r="P3107" s="3">
        <v>12.878</v>
      </c>
      <c r="Q3107" s="3">
        <v>12.821999999999999</v>
      </c>
      <c r="R3107" s="3">
        <v>12.894</v>
      </c>
      <c r="S3107" s="3">
        <v>12.747999999999999</v>
      </c>
      <c r="T3107" s="3">
        <v>12.692</v>
      </c>
      <c r="U3107" s="3">
        <v>12.852</v>
      </c>
      <c r="V3107" s="3">
        <v>12.561999999999999</v>
      </c>
      <c r="W3107" s="3">
        <v>11.944000000000001</v>
      </c>
      <c r="X3107" s="3">
        <v>10.558</v>
      </c>
      <c r="Y3107" s="3">
        <v>11.603</v>
      </c>
      <c r="Z3107" s="3">
        <v>12.083</v>
      </c>
      <c r="AA3107" s="3">
        <v>12.41</v>
      </c>
      <c r="AB3107" s="3">
        <v>12.680999999999999</v>
      </c>
      <c r="AC3107" s="3">
        <v>13.025</v>
      </c>
      <c r="AD3107" s="3">
        <v>13.138</v>
      </c>
      <c r="AE3107" s="3">
        <v>13.000999999999999</v>
      </c>
      <c r="AF3107" s="3">
        <v>12.968</v>
      </c>
      <c r="AG3107" s="3">
        <v>13.015000000000001</v>
      </c>
      <c r="AH3107" s="3">
        <v>12.557</v>
      </c>
      <c r="AI3107" s="3">
        <v>12.782999999999999</v>
      </c>
      <c r="AJ3107" s="3">
        <v>13.071</v>
      </c>
      <c r="AK3107" s="3">
        <v>13.507999999999999</v>
      </c>
      <c r="AL3107" s="3">
        <v>13.622</v>
      </c>
      <c r="AM3107" s="3">
        <v>14.042</v>
      </c>
      <c r="AN3107" s="3">
        <v>13.27</v>
      </c>
      <c r="AO3107" s="3">
        <v>14.003</v>
      </c>
      <c r="AP3107" s="3">
        <v>14.407</v>
      </c>
      <c r="AQ3107" s="3">
        <v>15.018000000000001</v>
      </c>
      <c r="AR3107" s="3">
        <v>15.439</v>
      </c>
      <c r="AS3107" s="3">
        <v>15.625999999999999</v>
      </c>
      <c r="AT3107" s="3">
        <v>15.853</v>
      </c>
      <c r="AU3107" s="3">
        <v>16.039000000000001</v>
      </c>
      <c r="AV3107" s="3">
        <v>16.361999999999998</v>
      </c>
      <c r="AW3107" s="3">
        <v>16.855</v>
      </c>
      <c r="AX3107" s="3">
        <v>17.363</v>
      </c>
      <c r="AY3107" s="3">
        <v>17.885999999999999</v>
      </c>
      <c r="AZ3107" s="3">
        <v>18.425000000000001</v>
      </c>
      <c r="BA3107">
        <v>18.795999999999999</v>
      </c>
      <c r="BB3107">
        <v>2017</v>
      </c>
    </row>
    <row r="3108" spans="1:54" hidden="1" x14ac:dyDescent="0.2">
      <c r="A3108">
        <v>263</v>
      </c>
      <c r="B3108" t="s">
        <v>492</v>
      </c>
      <c r="C3108" t="s">
        <v>350</v>
      </c>
      <c r="D3108" t="s">
        <v>126</v>
      </c>
      <c r="E3108" t="s">
        <v>349</v>
      </c>
      <c r="F3108" t="s">
        <v>348</v>
      </c>
      <c r="G3108" t="s">
        <v>275</v>
      </c>
      <c r="I3108" t="s">
        <v>347</v>
      </c>
      <c r="J3108" s="3">
        <v>7.3449999999999998</v>
      </c>
      <c r="K3108" s="3">
        <v>1.056</v>
      </c>
      <c r="L3108" s="3">
        <v>-2.7970000000000002</v>
      </c>
      <c r="M3108" s="3">
        <v>-1.5</v>
      </c>
      <c r="N3108" s="3">
        <v>0.20100000000000001</v>
      </c>
      <c r="O3108" s="3">
        <v>0.75700000000000001</v>
      </c>
      <c r="P3108" s="3">
        <v>0.27300000000000002</v>
      </c>
      <c r="Q3108" s="3">
        <v>-0.432</v>
      </c>
      <c r="R3108" s="3">
        <v>0.55900000000000005</v>
      </c>
      <c r="S3108" s="3">
        <v>-1.131</v>
      </c>
      <c r="T3108" s="3">
        <v>-0.44</v>
      </c>
      <c r="U3108" s="3">
        <v>1.262</v>
      </c>
      <c r="V3108" s="3">
        <v>-2.2509999999999999</v>
      </c>
      <c r="W3108" s="3">
        <v>-4.9219999999999997</v>
      </c>
      <c r="X3108" s="3">
        <v>-11.603</v>
      </c>
      <c r="Y3108" s="3">
        <v>9.8919999999999995</v>
      </c>
      <c r="Z3108" s="3">
        <v>4.1429999999999998</v>
      </c>
      <c r="AA3108" s="3">
        <v>2.7050000000000001</v>
      </c>
      <c r="AB3108" s="3">
        <v>2.1819999999999999</v>
      </c>
      <c r="AC3108" s="3">
        <v>2.71</v>
      </c>
      <c r="AD3108" s="3">
        <v>0.87</v>
      </c>
      <c r="AE3108" s="3">
        <v>-1.044</v>
      </c>
      <c r="AF3108" s="3">
        <v>-0.251</v>
      </c>
      <c r="AG3108" s="3">
        <v>0.36399999999999999</v>
      </c>
      <c r="AH3108" s="3">
        <v>-3.5230000000000001</v>
      </c>
      <c r="AI3108" s="3">
        <v>1.8049999999999999</v>
      </c>
      <c r="AJ3108" s="3">
        <v>2.2490000000000001</v>
      </c>
      <c r="AK3108" s="3">
        <v>3.343</v>
      </c>
      <c r="AL3108" s="3">
        <v>0.84399999999999997</v>
      </c>
      <c r="AM3108" s="3">
        <v>3.0830000000000002</v>
      </c>
      <c r="AN3108" s="3">
        <v>-5.4980000000000002</v>
      </c>
      <c r="AO3108" s="3">
        <v>5.524</v>
      </c>
      <c r="AP3108" s="3">
        <v>2.8849999999999998</v>
      </c>
      <c r="AQ3108" s="3">
        <v>4.2409999999999997</v>
      </c>
      <c r="AR3108" s="3">
        <v>2.8029999999999999</v>
      </c>
      <c r="AS3108" s="3">
        <v>1.2110000000000001</v>
      </c>
      <c r="AT3108" s="3">
        <v>1.4530000000000001</v>
      </c>
      <c r="AU3108" s="3">
        <v>1.173</v>
      </c>
      <c r="AV3108" s="3">
        <v>2.0139999999999998</v>
      </c>
      <c r="AW3108" s="3">
        <v>3.0129999999999999</v>
      </c>
      <c r="AX3108" s="3">
        <v>3.0129999999999999</v>
      </c>
      <c r="AY3108" s="3">
        <v>3.0139999999999998</v>
      </c>
      <c r="AZ3108" s="3">
        <v>3.0150000000000001</v>
      </c>
      <c r="BA3108">
        <v>2.0129999999999999</v>
      </c>
      <c r="BB3108">
        <v>2017</v>
      </c>
    </row>
    <row r="3109" spans="1:54" hidden="1" x14ac:dyDescent="0.2">
      <c r="A3109">
        <v>263</v>
      </c>
      <c r="B3109" t="s">
        <v>492</v>
      </c>
      <c r="C3109" t="s">
        <v>346</v>
      </c>
      <c r="D3109" t="s">
        <v>126</v>
      </c>
      <c r="E3109" t="s">
        <v>342</v>
      </c>
      <c r="F3109" t="s">
        <v>345</v>
      </c>
      <c r="G3109" t="s">
        <v>225</v>
      </c>
      <c r="H3109" t="s">
        <v>222</v>
      </c>
      <c r="I3109" t="s">
        <v>1179</v>
      </c>
      <c r="J3109" s="3">
        <v>7.7270000000000003</v>
      </c>
      <c r="K3109" s="3">
        <v>8.5060000000000002</v>
      </c>
      <c r="L3109" s="3">
        <v>8.8469999999999995</v>
      </c>
      <c r="M3109" s="3">
        <v>9.4960000000000004</v>
      </c>
      <c r="N3109" s="3">
        <v>10.522</v>
      </c>
      <c r="O3109" s="3">
        <v>11.683999999999999</v>
      </c>
      <c r="P3109" s="3">
        <v>12.981999999999999</v>
      </c>
      <c r="Q3109" s="3">
        <v>6.3959999999999999</v>
      </c>
      <c r="R3109" s="3">
        <v>4.2060000000000004</v>
      </c>
      <c r="S3109" s="3">
        <v>3.8879999999999999</v>
      </c>
      <c r="T3109" s="3">
        <v>4.9489999999999998</v>
      </c>
      <c r="U3109" s="3">
        <v>5.335</v>
      </c>
      <c r="V3109" s="3">
        <v>5.2080000000000002</v>
      </c>
      <c r="W3109" s="3">
        <v>7.8769999999999998</v>
      </c>
      <c r="X3109" s="3">
        <v>26.164000000000001</v>
      </c>
      <c r="Y3109" s="3">
        <v>40.728999999999999</v>
      </c>
      <c r="Z3109" s="3">
        <v>46.646999999999998</v>
      </c>
      <c r="AA3109" s="3">
        <v>54.006</v>
      </c>
      <c r="AB3109" s="3">
        <v>62.997</v>
      </c>
      <c r="AC3109" s="3">
        <v>69.254000000000005</v>
      </c>
      <c r="AD3109" s="3">
        <v>77.58</v>
      </c>
      <c r="AE3109" s="3">
        <v>85.7</v>
      </c>
      <c r="AF3109" s="3">
        <v>94.028000000000006</v>
      </c>
      <c r="AG3109" s="3">
        <v>119.758</v>
      </c>
      <c r="AH3109" s="3">
        <v>140.387</v>
      </c>
      <c r="AI3109" s="3">
        <v>168.035</v>
      </c>
      <c r="AJ3109" s="3">
        <v>197.13800000000001</v>
      </c>
      <c r="AK3109" s="3">
        <v>220.11</v>
      </c>
      <c r="AL3109" s="3">
        <v>250.59</v>
      </c>
      <c r="AM3109" s="3">
        <v>267.88</v>
      </c>
      <c r="AN3109" s="3">
        <v>266.952</v>
      </c>
      <c r="AO3109" s="3">
        <v>302.85399999999998</v>
      </c>
      <c r="AP3109" s="3">
        <v>328.06099999999998</v>
      </c>
      <c r="AQ3109" s="3">
        <v>364.517</v>
      </c>
      <c r="AR3109" s="3">
        <v>391.63499999999999</v>
      </c>
      <c r="AS3109" s="3">
        <v>423.64400000000001</v>
      </c>
      <c r="AT3109" s="3">
        <v>481.21199999999999</v>
      </c>
      <c r="AU3109" s="3">
        <v>551.91099999999994</v>
      </c>
      <c r="AV3109" s="3">
        <v>608.07000000000005</v>
      </c>
      <c r="AW3109" s="3">
        <v>657.71</v>
      </c>
      <c r="AX3109" s="3">
        <v>711.40599999999995</v>
      </c>
      <c r="AY3109" s="3">
        <v>769.49099999999999</v>
      </c>
      <c r="AZ3109" s="3">
        <v>832.32299999999998</v>
      </c>
      <c r="BA3109">
        <v>891.52800000000002</v>
      </c>
      <c r="BB3109">
        <v>2017</v>
      </c>
    </row>
    <row r="3110" spans="1:54" hidden="1" x14ac:dyDescent="0.2">
      <c r="A3110">
        <v>263</v>
      </c>
      <c r="B3110" t="s">
        <v>492</v>
      </c>
      <c r="C3110" t="s">
        <v>344</v>
      </c>
      <c r="D3110" t="s">
        <v>126</v>
      </c>
      <c r="E3110" t="s">
        <v>342</v>
      </c>
      <c r="F3110" t="s">
        <v>343</v>
      </c>
      <c r="G3110" t="s">
        <v>223</v>
      </c>
      <c r="H3110" t="s">
        <v>222</v>
      </c>
      <c r="I3110" t="s">
        <v>310</v>
      </c>
      <c r="J3110" s="3">
        <v>1.546</v>
      </c>
      <c r="K3110" s="3">
        <v>1.702</v>
      </c>
      <c r="L3110" s="3">
        <v>1.77</v>
      </c>
      <c r="M3110" s="3">
        <v>1.9</v>
      </c>
      <c r="N3110" s="3">
        <v>2.105</v>
      </c>
      <c r="O3110" s="3">
        <v>2.3370000000000002</v>
      </c>
      <c r="P3110" s="3">
        <v>2.597</v>
      </c>
      <c r="Q3110" s="3">
        <v>1.2789999999999999</v>
      </c>
      <c r="R3110" s="3">
        <v>0.84099999999999997</v>
      </c>
      <c r="S3110" s="3">
        <v>0.77800000000000002</v>
      </c>
      <c r="T3110" s="3">
        <v>0.99</v>
      </c>
      <c r="U3110" s="3">
        <v>0.88800000000000001</v>
      </c>
      <c r="V3110" s="3">
        <v>0.53300000000000003</v>
      </c>
      <c r="W3110" s="3">
        <v>0.61</v>
      </c>
      <c r="X3110" s="3">
        <v>1.7749999999999999</v>
      </c>
      <c r="Y3110" s="3">
        <v>2.8130000000000002</v>
      </c>
      <c r="Z3110" s="3">
        <v>2.9079999999999999</v>
      </c>
      <c r="AA3110" s="3">
        <v>3.339</v>
      </c>
      <c r="AB3110" s="3">
        <v>3.7240000000000002</v>
      </c>
      <c r="AC3110" s="3">
        <v>4.1539999999999999</v>
      </c>
      <c r="AD3110" s="3">
        <v>3.9540000000000002</v>
      </c>
      <c r="AE3110" s="3">
        <v>3.5960000000000001</v>
      </c>
      <c r="AF3110" s="3">
        <v>3.472</v>
      </c>
      <c r="AG3110" s="3">
        <v>2.96</v>
      </c>
      <c r="AH3110" s="3">
        <v>3.5379999999999998</v>
      </c>
      <c r="AI3110" s="3">
        <v>4.3099999999999996</v>
      </c>
      <c r="AJ3110" s="3">
        <v>4.7560000000000002</v>
      </c>
      <c r="AK3110" s="3">
        <v>5.8849999999999998</v>
      </c>
      <c r="AL3110" s="3">
        <v>6.55</v>
      </c>
      <c r="AM3110" s="3">
        <v>6.5839999999999996</v>
      </c>
      <c r="AN3110" s="3">
        <v>6.62</v>
      </c>
      <c r="AO3110" s="3">
        <v>7.516</v>
      </c>
      <c r="AP3110" s="3">
        <v>7.89</v>
      </c>
      <c r="AQ3110" s="3">
        <v>8.4510000000000005</v>
      </c>
      <c r="AR3110" s="3">
        <v>8.7739999999999991</v>
      </c>
      <c r="AS3110" s="3">
        <v>8.6720000000000006</v>
      </c>
      <c r="AT3110" s="3">
        <v>8.1780000000000008</v>
      </c>
      <c r="AU3110" s="3">
        <v>8.6080000000000005</v>
      </c>
      <c r="AV3110" s="3">
        <v>9.4169999999999998</v>
      </c>
      <c r="AW3110" s="3">
        <v>9.7509999999999994</v>
      </c>
      <c r="AX3110" s="3">
        <v>10.24</v>
      </c>
      <c r="AY3110" s="3">
        <v>10.754</v>
      </c>
      <c r="AZ3110" s="3">
        <v>11.292999999999999</v>
      </c>
      <c r="BA3110">
        <v>11.744</v>
      </c>
      <c r="BB3110">
        <v>2017</v>
      </c>
    </row>
    <row r="3111" spans="1:54" hidden="1" x14ac:dyDescent="0.2">
      <c r="A3111">
        <v>263</v>
      </c>
      <c r="B3111" t="s">
        <v>492</v>
      </c>
      <c r="C3111" t="s">
        <v>213</v>
      </c>
      <c r="D3111" t="s">
        <v>126</v>
      </c>
      <c r="E3111" t="s">
        <v>342</v>
      </c>
      <c r="F3111" s="3" t="s">
        <v>341</v>
      </c>
      <c r="G3111" t="s">
        <v>323</v>
      </c>
      <c r="H3111" t="s">
        <v>222</v>
      </c>
      <c r="I3111" t="s">
        <v>310</v>
      </c>
      <c r="J3111">
        <v>6.3920000000000003</v>
      </c>
      <c r="K3111">
        <v>7.0620000000000003</v>
      </c>
      <c r="L3111">
        <v>7.2910000000000004</v>
      </c>
      <c r="M3111">
        <v>7.4649999999999999</v>
      </c>
      <c r="N3111">
        <v>7.7450000000000001</v>
      </c>
      <c r="O3111">
        <v>8.0540000000000003</v>
      </c>
      <c r="P3111">
        <v>8.2390000000000008</v>
      </c>
      <c r="Q3111">
        <v>8.4120000000000008</v>
      </c>
      <c r="R3111">
        <v>8.7550000000000008</v>
      </c>
      <c r="S3111">
        <v>8.9930000000000003</v>
      </c>
      <c r="T3111">
        <v>9.2850000000000001</v>
      </c>
      <c r="U3111">
        <v>9.7149999999999999</v>
      </c>
      <c r="V3111">
        <v>9.7129999999999992</v>
      </c>
      <c r="W3111">
        <v>9.4540000000000006</v>
      </c>
      <c r="X3111">
        <v>8.5350000000000001</v>
      </c>
      <c r="Y3111">
        <v>9.5749999999999993</v>
      </c>
      <c r="Z3111">
        <v>10.154</v>
      </c>
      <c r="AA3111">
        <v>10.606999999999999</v>
      </c>
      <c r="AB3111">
        <v>10.956</v>
      </c>
      <c r="AC3111">
        <v>11.425000000000001</v>
      </c>
      <c r="AD3111">
        <v>11.787000000000001</v>
      </c>
      <c r="AE3111">
        <v>11.929</v>
      </c>
      <c r="AF3111">
        <v>12.082000000000001</v>
      </c>
      <c r="AG3111">
        <v>12.368</v>
      </c>
      <c r="AH3111">
        <v>12.26</v>
      </c>
      <c r="AI3111">
        <v>12.882999999999999</v>
      </c>
      <c r="AJ3111">
        <v>13.577999999999999</v>
      </c>
      <c r="AK3111">
        <v>14.404999999999999</v>
      </c>
      <c r="AL3111">
        <v>14.811999999999999</v>
      </c>
      <c r="AM3111">
        <v>15.384</v>
      </c>
      <c r="AN3111">
        <v>14.715999999999999</v>
      </c>
      <c r="AO3111">
        <v>15.849</v>
      </c>
      <c r="AP3111">
        <v>16.606999999999999</v>
      </c>
      <c r="AQ3111">
        <v>17.591000000000001</v>
      </c>
      <c r="AR3111">
        <v>18.408999999999999</v>
      </c>
      <c r="AS3111">
        <v>18.834</v>
      </c>
      <c r="AT3111">
        <v>19.350999999999999</v>
      </c>
      <c r="AU3111">
        <v>19.93</v>
      </c>
      <c r="AV3111">
        <v>20.794</v>
      </c>
      <c r="AW3111">
        <v>21.885000000000002</v>
      </c>
      <c r="AX3111">
        <v>22.986999999999998</v>
      </c>
      <c r="AY3111">
        <v>24.131</v>
      </c>
      <c r="AZ3111">
        <v>25.286000000000001</v>
      </c>
      <c r="BA3111">
        <v>26.242999999999999</v>
      </c>
      <c r="BB3111">
        <v>2017</v>
      </c>
    </row>
    <row r="3112" spans="1:54" hidden="1" x14ac:dyDescent="0.2">
      <c r="A3112">
        <v>263</v>
      </c>
      <c r="B3112" t="s">
        <v>492</v>
      </c>
      <c r="C3112" t="s">
        <v>340</v>
      </c>
      <c r="D3112" t="s">
        <v>126</v>
      </c>
      <c r="E3112" t="s">
        <v>339</v>
      </c>
      <c r="F3112" t="s">
        <v>338</v>
      </c>
      <c r="G3112" t="s">
        <v>295</v>
      </c>
      <c r="I3112" t="s">
        <v>337</v>
      </c>
      <c r="J3112" s="3">
        <v>58.774000000000001</v>
      </c>
      <c r="K3112" s="3">
        <v>64.027000000000001</v>
      </c>
      <c r="L3112" s="3">
        <v>68.507999999999996</v>
      </c>
      <c r="M3112" s="3">
        <v>74.650999999999996</v>
      </c>
      <c r="N3112" s="3">
        <v>82.552000000000007</v>
      </c>
      <c r="O3112" s="3">
        <v>90.98</v>
      </c>
      <c r="P3112" s="3">
        <v>100.813</v>
      </c>
      <c r="Q3112" s="3">
        <v>49.884</v>
      </c>
      <c r="R3112" s="3">
        <v>32.619</v>
      </c>
      <c r="S3112" s="3">
        <v>30.498000000000001</v>
      </c>
      <c r="T3112" s="3">
        <v>38.991</v>
      </c>
      <c r="U3112" s="3">
        <v>41.509</v>
      </c>
      <c r="V3112" s="3">
        <v>41.46</v>
      </c>
      <c r="W3112" s="3">
        <v>65.947999999999993</v>
      </c>
      <c r="X3112" s="3">
        <v>247.80600000000001</v>
      </c>
      <c r="Y3112" s="3">
        <v>351.02699999999999</v>
      </c>
      <c r="Z3112" s="3">
        <v>386.04</v>
      </c>
      <c r="AA3112" s="3">
        <v>435.17200000000003</v>
      </c>
      <c r="AB3112" s="3">
        <v>496.78100000000001</v>
      </c>
      <c r="AC3112" s="3">
        <v>531.71100000000001</v>
      </c>
      <c r="AD3112" s="3">
        <v>590.49800000000005</v>
      </c>
      <c r="AE3112" s="3">
        <v>659.18799999999999</v>
      </c>
      <c r="AF3112" s="3">
        <v>725.06799999999998</v>
      </c>
      <c r="AG3112" s="3">
        <v>920.13</v>
      </c>
      <c r="AH3112" s="3">
        <v>1118.0139999999999</v>
      </c>
      <c r="AI3112" s="3">
        <v>1314.471</v>
      </c>
      <c r="AJ3112" s="3">
        <v>1508.2090000000001</v>
      </c>
      <c r="AK3112" s="3">
        <v>1629.479</v>
      </c>
      <c r="AL3112" s="3">
        <v>1839.598</v>
      </c>
      <c r="AM3112" s="3">
        <v>1907.7049999999999</v>
      </c>
      <c r="AN3112" s="3">
        <v>2011.6959999999999</v>
      </c>
      <c r="AO3112" s="3">
        <v>2162.779</v>
      </c>
      <c r="AP3112" s="3">
        <v>2277.0940000000001</v>
      </c>
      <c r="AQ3112" s="3">
        <v>2427.201</v>
      </c>
      <c r="AR3112" s="3">
        <v>2536.66</v>
      </c>
      <c r="AS3112" s="3">
        <v>2711.1480000000001</v>
      </c>
      <c r="AT3112" s="3">
        <v>3035.4630000000002</v>
      </c>
      <c r="AU3112" s="3">
        <v>3441.056</v>
      </c>
      <c r="AV3112" s="3">
        <v>3716.3409999999999</v>
      </c>
      <c r="AW3112" s="3">
        <v>3902.1579999999999</v>
      </c>
      <c r="AX3112" s="3">
        <v>4097.2659999999996</v>
      </c>
      <c r="AY3112" s="3">
        <v>4302.1289999999999</v>
      </c>
      <c r="AZ3112" s="3">
        <v>4517.2349999999997</v>
      </c>
      <c r="BA3112">
        <v>4743.0969999999998</v>
      </c>
      <c r="BB3112">
        <v>2017</v>
      </c>
    </row>
    <row r="3113" spans="1:54" hidden="1" x14ac:dyDescent="0.2">
      <c r="A3113">
        <v>263</v>
      </c>
      <c r="B3113" t="s">
        <v>492</v>
      </c>
      <c r="C3113" t="s">
        <v>336</v>
      </c>
      <c r="D3113" t="s">
        <v>126</v>
      </c>
      <c r="E3113" t="s">
        <v>333</v>
      </c>
      <c r="F3113" t="s">
        <v>335</v>
      </c>
      <c r="G3113" t="s">
        <v>225</v>
      </c>
      <c r="H3113" t="s">
        <v>322</v>
      </c>
      <c r="I3113" t="s">
        <v>330</v>
      </c>
      <c r="J3113" s="3">
        <v>2215.3040000000001</v>
      </c>
      <c r="K3113" s="3">
        <v>2198.9490000000001</v>
      </c>
      <c r="L3113" s="3">
        <v>2099.7719999999999</v>
      </c>
      <c r="M3113" s="3">
        <v>2031.7550000000001</v>
      </c>
      <c r="N3113" s="3">
        <v>1999.817</v>
      </c>
      <c r="O3113" s="3">
        <v>1979.2529999999999</v>
      </c>
      <c r="P3113" s="3">
        <v>1949.462</v>
      </c>
      <c r="Q3113" s="3">
        <v>1906.5920000000001</v>
      </c>
      <c r="R3113" s="3">
        <v>1894.749</v>
      </c>
      <c r="S3113" s="3">
        <v>1835.924</v>
      </c>
      <c r="T3113" s="3">
        <v>1791.021</v>
      </c>
      <c r="U3113" s="3">
        <v>1780.6089999999999</v>
      </c>
      <c r="V3113" s="3">
        <v>1707.1110000000001</v>
      </c>
      <c r="W3113" s="3">
        <v>1590.3240000000001</v>
      </c>
      <c r="X3113" s="3">
        <v>1376.0229999999999</v>
      </c>
      <c r="Y3113" s="3">
        <v>1483.73</v>
      </c>
      <c r="Z3113" s="3">
        <v>1516.8779999999999</v>
      </c>
      <c r="AA3113" s="3">
        <v>1529.866</v>
      </c>
      <c r="AB3113" s="3">
        <v>1535.6079999999999</v>
      </c>
      <c r="AC3113" s="3">
        <v>1549.826</v>
      </c>
      <c r="AD3113" s="3">
        <v>1536.7950000000001</v>
      </c>
      <c r="AE3113" s="3">
        <v>1495.5540000000001</v>
      </c>
      <c r="AF3113" s="3">
        <v>1467.816</v>
      </c>
      <c r="AG3113" s="3">
        <v>1449.854</v>
      </c>
      <c r="AH3113" s="3">
        <v>1376.9949999999999</v>
      </c>
      <c r="AI3113" s="3">
        <v>1380.057</v>
      </c>
      <c r="AJ3113" s="3">
        <v>1389.202</v>
      </c>
      <c r="AK3113" s="3">
        <v>1413.414</v>
      </c>
      <c r="AL3113" s="3">
        <v>1403.606</v>
      </c>
      <c r="AM3113" s="3">
        <v>1425.15</v>
      </c>
      <c r="AN3113" s="3">
        <v>1327</v>
      </c>
      <c r="AO3113" s="3">
        <v>1380.2860000000001</v>
      </c>
      <c r="AP3113" s="3">
        <v>1400.2329999999999</v>
      </c>
      <c r="AQ3113" s="3">
        <v>1439.7470000000001</v>
      </c>
      <c r="AR3113" s="3">
        <v>1460.367</v>
      </c>
      <c r="AS3113" s="3">
        <v>1458.874</v>
      </c>
      <c r="AT3113" s="3">
        <v>1461.375</v>
      </c>
      <c r="AU3113" s="3">
        <v>1460.348</v>
      </c>
      <c r="AV3113" s="3">
        <v>1471.8050000000001</v>
      </c>
      <c r="AW3113" s="3">
        <v>1498.491</v>
      </c>
      <c r="AX3113" s="3">
        <v>1526.01</v>
      </c>
      <c r="AY3113" s="3">
        <v>1554.3820000000001</v>
      </c>
      <c r="AZ3113" s="3">
        <v>1583.7619999999999</v>
      </c>
      <c r="BA3113">
        <v>1598.327</v>
      </c>
      <c r="BB3113">
        <v>0</v>
      </c>
    </row>
    <row r="3114" spans="1:54" hidden="1" x14ac:dyDescent="0.2">
      <c r="A3114">
        <v>263</v>
      </c>
      <c r="B3114" t="s">
        <v>492</v>
      </c>
      <c r="C3114" t="s">
        <v>334</v>
      </c>
      <c r="D3114" t="s">
        <v>126</v>
      </c>
      <c r="E3114" t="s">
        <v>333</v>
      </c>
      <c r="F3114" t="s">
        <v>332</v>
      </c>
      <c r="G3114" t="s">
        <v>331</v>
      </c>
      <c r="H3114" t="s">
        <v>322</v>
      </c>
      <c r="I3114" t="s">
        <v>330</v>
      </c>
      <c r="J3114" s="3">
        <v>2507.4090000000001</v>
      </c>
      <c r="K3114" s="3">
        <v>2488.8969999999999</v>
      </c>
      <c r="L3114" s="3">
        <v>2376.643</v>
      </c>
      <c r="M3114" s="3">
        <v>2299.6579999999999</v>
      </c>
      <c r="N3114" s="3">
        <v>2263.509</v>
      </c>
      <c r="O3114" s="3">
        <v>2240.232</v>
      </c>
      <c r="P3114" s="3">
        <v>2206.5129999999999</v>
      </c>
      <c r="Q3114" s="3">
        <v>2157.991</v>
      </c>
      <c r="R3114" s="3">
        <v>2144.5859999999998</v>
      </c>
      <c r="S3114" s="3">
        <v>2078.0050000000001</v>
      </c>
      <c r="T3114" s="3">
        <v>2027.181</v>
      </c>
      <c r="U3114" s="3">
        <v>2015.396</v>
      </c>
      <c r="V3114" s="3">
        <v>1932.2070000000001</v>
      </c>
      <c r="W3114" s="3">
        <v>1800.02</v>
      </c>
      <c r="X3114" s="3">
        <v>1557.462</v>
      </c>
      <c r="Y3114" s="3">
        <v>1679.3710000000001</v>
      </c>
      <c r="Z3114" s="3">
        <v>1716.8910000000001</v>
      </c>
      <c r="AA3114" s="3">
        <v>1731.5909999999999</v>
      </c>
      <c r="AB3114" s="3">
        <v>1738.09</v>
      </c>
      <c r="AC3114" s="3">
        <v>1754.182</v>
      </c>
      <c r="AD3114" s="3">
        <v>1739.433</v>
      </c>
      <c r="AE3114" s="3">
        <v>1692.7539999999999</v>
      </c>
      <c r="AF3114" s="3">
        <v>1661.3589999999999</v>
      </c>
      <c r="AG3114" s="3">
        <v>1641.028</v>
      </c>
      <c r="AH3114" s="3">
        <v>1558.5630000000001</v>
      </c>
      <c r="AI3114" s="3">
        <v>1562.029</v>
      </c>
      <c r="AJ3114" s="3">
        <v>1572.3789999999999</v>
      </c>
      <c r="AK3114" s="3">
        <v>1599.7840000000001</v>
      </c>
      <c r="AL3114" s="3">
        <v>1588.683</v>
      </c>
      <c r="AM3114" s="3">
        <v>1613.067</v>
      </c>
      <c r="AN3114" s="3">
        <v>1501.9749999999999</v>
      </c>
      <c r="AO3114" s="3">
        <v>1562.287</v>
      </c>
      <c r="AP3114" s="3">
        <v>1584.865</v>
      </c>
      <c r="AQ3114" s="3">
        <v>1629.5889999999999</v>
      </c>
      <c r="AR3114" s="3">
        <v>1652.9280000000001</v>
      </c>
      <c r="AS3114" s="3">
        <v>1651.2380000000001</v>
      </c>
      <c r="AT3114" s="3">
        <v>1654.069</v>
      </c>
      <c r="AU3114" s="3">
        <v>1652.9059999999999</v>
      </c>
      <c r="AV3114" s="3">
        <v>1665.874</v>
      </c>
      <c r="AW3114" s="3">
        <v>1696.078</v>
      </c>
      <c r="AX3114" s="3">
        <v>1727.2270000000001</v>
      </c>
      <c r="AY3114" s="3">
        <v>1759.3389999999999</v>
      </c>
      <c r="AZ3114" s="3">
        <v>1792.5930000000001</v>
      </c>
      <c r="BA3114">
        <v>1809.079</v>
      </c>
      <c r="BB3114">
        <v>0</v>
      </c>
    </row>
    <row r="3115" spans="1:54" hidden="1" x14ac:dyDescent="0.2">
      <c r="A3115">
        <v>263</v>
      </c>
      <c r="B3115" t="s">
        <v>492</v>
      </c>
      <c r="C3115" t="s">
        <v>329</v>
      </c>
      <c r="D3115" t="s">
        <v>126</v>
      </c>
      <c r="E3115" t="s">
        <v>325</v>
      </c>
      <c r="F3115" t="s">
        <v>328</v>
      </c>
      <c r="G3115" t="s">
        <v>225</v>
      </c>
      <c r="H3115" t="s">
        <v>322</v>
      </c>
      <c r="I3115" t="s">
        <v>321</v>
      </c>
      <c r="J3115" s="3">
        <v>1302.0340000000001</v>
      </c>
      <c r="K3115" s="3">
        <v>1407.914</v>
      </c>
      <c r="L3115" s="3">
        <v>1438.5119999999999</v>
      </c>
      <c r="M3115" s="3">
        <v>1516.729</v>
      </c>
      <c r="N3115" s="3">
        <v>1650.89</v>
      </c>
      <c r="O3115" s="3">
        <v>1800.731</v>
      </c>
      <c r="P3115" s="3">
        <v>1965.31</v>
      </c>
      <c r="Q3115" s="3">
        <v>951.08799999999997</v>
      </c>
      <c r="R3115" s="3">
        <v>618.04200000000003</v>
      </c>
      <c r="S3115" s="3">
        <v>559.91600000000005</v>
      </c>
      <c r="T3115" s="3">
        <v>698.33199999999999</v>
      </c>
      <c r="U3115" s="3">
        <v>739.11500000000001</v>
      </c>
      <c r="V3115" s="3">
        <v>707.77099999999996</v>
      </c>
      <c r="W3115" s="3">
        <v>1048.788</v>
      </c>
      <c r="X3115" s="3">
        <v>3409.8719999999998</v>
      </c>
      <c r="Y3115" s="3">
        <v>5208.299</v>
      </c>
      <c r="Z3115" s="3">
        <v>5855.7619999999997</v>
      </c>
      <c r="AA3115" s="3">
        <v>6657.5439999999999</v>
      </c>
      <c r="AB3115" s="3">
        <v>7628.6030000000001</v>
      </c>
      <c r="AC3115" s="3">
        <v>8240.6</v>
      </c>
      <c r="AD3115" s="3">
        <v>9074.7459999999992</v>
      </c>
      <c r="AE3115" s="3">
        <v>9858.5069999999996</v>
      </c>
      <c r="AF3115" s="3">
        <v>10642.671</v>
      </c>
      <c r="AG3115" s="3">
        <v>13340.537</v>
      </c>
      <c r="AH3115" s="3">
        <v>15394.999</v>
      </c>
      <c r="AI3115" s="3">
        <v>18140.451000000001</v>
      </c>
      <c r="AJ3115" s="3">
        <v>20952.066999999999</v>
      </c>
      <c r="AK3115" s="3">
        <v>23031.286</v>
      </c>
      <c r="AL3115" s="3">
        <v>25820.710999999999</v>
      </c>
      <c r="AM3115" s="3">
        <v>27187.659</v>
      </c>
      <c r="AN3115" s="3">
        <v>26695.200000000001</v>
      </c>
      <c r="AO3115" s="3">
        <v>29852.538</v>
      </c>
      <c r="AP3115" s="3">
        <v>31884.633999999998</v>
      </c>
      <c r="AQ3115" s="3">
        <v>34945.546999999999</v>
      </c>
      <c r="AR3115" s="3">
        <v>37044.552000000003</v>
      </c>
      <c r="AS3115" s="3">
        <v>39552.235999999997</v>
      </c>
      <c r="AT3115" s="3">
        <v>44359.512999999999</v>
      </c>
      <c r="AU3115" s="3">
        <v>50251.389000000003</v>
      </c>
      <c r="AV3115" s="3">
        <v>54697.288</v>
      </c>
      <c r="AW3115" s="3">
        <v>58473.478999999999</v>
      </c>
      <c r="AX3115" s="3">
        <v>62524.697</v>
      </c>
      <c r="AY3115" s="3">
        <v>66871.524999999994</v>
      </c>
      <c r="AZ3115" s="3">
        <v>71542.252999999997</v>
      </c>
      <c r="BA3115">
        <v>75810.224000000002</v>
      </c>
      <c r="BB3115">
        <v>0</v>
      </c>
    </row>
    <row r="3116" spans="1:54" hidden="1" x14ac:dyDescent="0.2">
      <c r="A3116">
        <v>263</v>
      </c>
      <c r="B3116" t="s">
        <v>492</v>
      </c>
      <c r="C3116" t="s">
        <v>327</v>
      </c>
      <c r="D3116" t="s">
        <v>126</v>
      </c>
      <c r="E3116" t="s">
        <v>325</v>
      </c>
      <c r="F3116" t="s">
        <v>326</v>
      </c>
      <c r="G3116" t="s">
        <v>223</v>
      </c>
      <c r="H3116" t="s">
        <v>322</v>
      </c>
      <c r="I3116" t="s">
        <v>321</v>
      </c>
      <c r="J3116" s="3">
        <v>260.45299999999997</v>
      </c>
      <c r="K3116" s="3">
        <v>281.63299999999998</v>
      </c>
      <c r="L3116" s="3">
        <v>287.75400000000002</v>
      </c>
      <c r="M3116" s="3">
        <v>303.39999999999998</v>
      </c>
      <c r="N3116" s="3">
        <v>330.23700000000002</v>
      </c>
      <c r="O3116" s="3">
        <v>360.21100000000001</v>
      </c>
      <c r="P3116" s="3">
        <v>393.13200000000001</v>
      </c>
      <c r="Q3116" s="3">
        <v>190.25200000000001</v>
      </c>
      <c r="R3116" s="3">
        <v>123.631</v>
      </c>
      <c r="S3116" s="3">
        <v>112.003</v>
      </c>
      <c r="T3116" s="3">
        <v>139.691</v>
      </c>
      <c r="U3116" s="3">
        <v>123.002</v>
      </c>
      <c r="V3116" s="3">
        <v>72.415000000000006</v>
      </c>
      <c r="W3116" s="3">
        <v>81.256</v>
      </c>
      <c r="X3116" s="3">
        <v>231.26900000000001</v>
      </c>
      <c r="Y3116" s="3">
        <v>359.75900000000001</v>
      </c>
      <c r="Z3116" s="3">
        <v>364.99099999999999</v>
      </c>
      <c r="AA3116" s="3">
        <v>411.60599999999999</v>
      </c>
      <c r="AB3116" s="3">
        <v>450.94499999999999</v>
      </c>
      <c r="AC3116" s="3">
        <v>494.25599999999997</v>
      </c>
      <c r="AD3116" s="3">
        <v>462.49099999999999</v>
      </c>
      <c r="AE3116" s="3">
        <v>413.71800000000002</v>
      </c>
      <c r="AF3116" s="3">
        <v>393.00400000000002</v>
      </c>
      <c r="AG3116" s="3">
        <v>329.76600000000002</v>
      </c>
      <c r="AH3116" s="3">
        <v>387.95100000000002</v>
      </c>
      <c r="AI3116" s="3">
        <v>465.33</v>
      </c>
      <c r="AJ3116" s="3">
        <v>505.495</v>
      </c>
      <c r="AK3116" s="3">
        <v>615.80999999999995</v>
      </c>
      <c r="AL3116" s="3">
        <v>674.85799999999995</v>
      </c>
      <c r="AM3116" s="3">
        <v>668.27200000000005</v>
      </c>
      <c r="AN3116" s="3">
        <v>662.01300000000003</v>
      </c>
      <c r="AO3116" s="3">
        <v>740.84799999999996</v>
      </c>
      <c r="AP3116" s="3">
        <v>766.80700000000002</v>
      </c>
      <c r="AQ3116" s="3">
        <v>810.17200000000003</v>
      </c>
      <c r="AR3116" s="3">
        <v>829.91099999999994</v>
      </c>
      <c r="AS3116" s="3">
        <v>809.67200000000003</v>
      </c>
      <c r="AT3116" s="3">
        <v>753.91</v>
      </c>
      <c r="AU3116" s="3">
        <v>783.78899999999999</v>
      </c>
      <c r="AV3116" s="3">
        <v>847.09100000000001</v>
      </c>
      <c r="AW3116" s="3">
        <v>866.93899999999996</v>
      </c>
      <c r="AX3116" s="3">
        <v>900.00300000000004</v>
      </c>
      <c r="AY3116" s="3">
        <v>934.53700000000003</v>
      </c>
      <c r="AZ3116" s="3">
        <v>970.69</v>
      </c>
      <c r="BA3116">
        <v>998.63900000000001</v>
      </c>
      <c r="BB3116">
        <v>0</v>
      </c>
    </row>
    <row r="3117" spans="1:54" hidden="1" x14ac:dyDescent="0.2">
      <c r="A3117">
        <v>263</v>
      </c>
      <c r="B3117" t="s">
        <v>492</v>
      </c>
      <c r="C3117" t="s">
        <v>212</v>
      </c>
      <c r="D3117" t="s">
        <v>126</v>
      </c>
      <c r="E3117" t="s">
        <v>325</v>
      </c>
      <c r="F3117" t="s">
        <v>324</v>
      </c>
      <c r="G3117" t="s">
        <v>323</v>
      </c>
      <c r="H3117" t="s">
        <v>322</v>
      </c>
      <c r="I3117" t="s">
        <v>321</v>
      </c>
      <c r="J3117" s="3">
        <v>1077.0429999999999</v>
      </c>
      <c r="K3117" s="3">
        <v>1168.915</v>
      </c>
      <c r="L3117" s="3">
        <v>1185.4490000000001</v>
      </c>
      <c r="M3117" s="3">
        <v>1192.329</v>
      </c>
      <c r="N3117" s="3">
        <v>1215.2360000000001</v>
      </c>
      <c r="O3117" s="3">
        <v>1241.2280000000001</v>
      </c>
      <c r="P3117" s="3">
        <v>1247.193</v>
      </c>
      <c r="Q3117" s="3">
        <v>1250.8989999999999</v>
      </c>
      <c r="R3117" s="3">
        <v>1286.645</v>
      </c>
      <c r="S3117" s="3">
        <v>1295.1780000000001</v>
      </c>
      <c r="T3117" s="3">
        <v>1310.2339999999999</v>
      </c>
      <c r="U3117" s="3">
        <v>1345.9749999999999</v>
      </c>
      <c r="V3117" s="3">
        <v>1319.835</v>
      </c>
      <c r="W3117" s="3">
        <v>1258.7919999999999</v>
      </c>
      <c r="X3117" s="3">
        <v>1112.348</v>
      </c>
      <c r="Y3117" s="3">
        <v>1224.431</v>
      </c>
      <c r="Z3117" s="3">
        <v>1274.6320000000001</v>
      </c>
      <c r="AA3117" s="3">
        <v>1307.557</v>
      </c>
      <c r="AB3117" s="3">
        <v>1326.7049999999999</v>
      </c>
      <c r="AC3117" s="3">
        <v>1359.481</v>
      </c>
      <c r="AD3117" s="3">
        <v>1378.723</v>
      </c>
      <c r="AE3117" s="3">
        <v>1372.3019999999999</v>
      </c>
      <c r="AF3117" s="3">
        <v>1367.527</v>
      </c>
      <c r="AG3117" s="3">
        <v>1377.7260000000001</v>
      </c>
      <c r="AH3117" s="3">
        <v>1344.4739999999999</v>
      </c>
      <c r="AI3117" s="3">
        <v>1390.816</v>
      </c>
      <c r="AJ3117" s="3">
        <v>1443.0509999999999</v>
      </c>
      <c r="AK3117" s="3">
        <v>1507.27</v>
      </c>
      <c r="AL3117" s="3">
        <v>1526.173</v>
      </c>
      <c r="AM3117" s="3">
        <v>1561.365</v>
      </c>
      <c r="AN3117" s="3">
        <v>1471.597</v>
      </c>
      <c r="AO3117" s="3">
        <v>1562.287</v>
      </c>
      <c r="AP3117" s="3">
        <v>1614.06</v>
      </c>
      <c r="AQ3117" s="3">
        <v>1686.4090000000001</v>
      </c>
      <c r="AR3117" s="3">
        <v>1741.2619999999999</v>
      </c>
      <c r="AS3117" s="3">
        <v>1758.3430000000001</v>
      </c>
      <c r="AT3117" s="3">
        <v>1783.8309999999999</v>
      </c>
      <c r="AU3117" s="3">
        <v>1814.652</v>
      </c>
      <c r="AV3117" s="3">
        <v>1870.442</v>
      </c>
      <c r="AW3117" s="3">
        <v>1945.6559999999999</v>
      </c>
      <c r="AX3117" s="3">
        <v>2020.319</v>
      </c>
      <c r="AY3117" s="3">
        <v>2097.1</v>
      </c>
      <c r="AZ3117" s="3">
        <v>2173.4279999999999</v>
      </c>
      <c r="BA3117">
        <v>2231.578</v>
      </c>
      <c r="BB3117">
        <v>0</v>
      </c>
    </row>
    <row r="3118" spans="1:54" hidden="1" x14ac:dyDescent="0.2">
      <c r="A3118">
        <v>263</v>
      </c>
      <c r="B3118" t="s">
        <v>492</v>
      </c>
      <c r="C3118" t="s">
        <v>320</v>
      </c>
      <c r="D3118" t="s">
        <v>126</v>
      </c>
      <c r="E3118" t="s">
        <v>319</v>
      </c>
      <c r="F3118" t="s">
        <v>318</v>
      </c>
      <c r="G3118" t="s">
        <v>243</v>
      </c>
    </row>
    <row r="3119" spans="1:54" hidden="1" x14ac:dyDescent="0.2">
      <c r="A3119">
        <v>263</v>
      </c>
      <c r="B3119" t="s">
        <v>492</v>
      </c>
      <c r="C3119" t="s">
        <v>317</v>
      </c>
      <c r="D3119" t="s">
        <v>126</v>
      </c>
      <c r="E3119" t="s">
        <v>316</v>
      </c>
      <c r="F3119" t="s">
        <v>315</v>
      </c>
      <c r="G3119" t="s">
        <v>288</v>
      </c>
      <c r="I3119" t="s">
        <v>310</v>
      </c>
      <c r="J3119" s="3">
        <v>4.8000000000000001E-2</v>
      </c>
      <c r="K3119" s="3">
        <v>4.8000000000000001E-2</v>
      </c>
      <c r="L3119" s="3">
        <v>4.7E-2</v>
      </c>
      <c r="M3119" s="3">
        <v>4.4999999999999998E-2</v>
      </c>
      <c r="N3119" s="3">
        <v>4.2999999999999997E-2</v>
      </c>
      <c r="O3119" s="3">
        <v>4.2000000000000003E-2</v>
      </c>
      <c r="P3119" s="3">
        <v>0.04</v>
      </c>
      <c r="Q3119" s="3">
        <v>3.9E-2</v>
      </c>
      <c r="R3119" s="3">
        <v>3.6999999999999998E-2</v>
      </c>
      <c r="S3119" s="3">
        <v>3.5999999999999997E-2</v>
      </c>
      <c r="T3119" s="3">
        <v>3.4000000000000002E-2</v>
      </c>
      <c r="U3119" s="3">
        <v>3.4000000000000002E-2</v>
      </c>
      <c r="V3119" s="3">
        <v>0.03</v>
      </c>
      <c r="W3119" s="3">
        <v>2.8000000000000001E-2</v>
      </c>
      <c r="X3119" s="3">
        <v>2.4E-2</v>
      </c>
      <c r="Y3119" s="3">
        <v>2.5000000000000001E-2</v>
      </c>
      <c r="Z3119" s="3">
        <v>2.5000000000000001E-2</v>
      </c>
      <c r="AA3119" s="3">
        <v>2.5000000000000001E-2</v>
      </c>
      <c r="AB3119" s="3">
        <v>2.5000000000000001E-2</v>
      </c>
      <c r="AC3119" s="3">
        <v>2.5000000000000001E-2</v>
      </c>
      <c r="AD3119" s="3">
        <v>2.4E-2</v>
      </c>
      <c r="AE3119" s="3">
        <v>2.3E-2</v>
      </c>
      <c r="AF3119" s="3">
        <v>2.1999999999999999E-2</v>
      </c>
      <c r="AG3119" s="3">
        <v>2.1000000000000001E-2</v>
      </c>
      <c r="AH3119" s="3">
        <v>0.02</v>
      </c>
      <c r="AI3119" s="3">
        <v>1.9E-2</v>
      </c>
      <c r="AJ3119" s="3">
        <v>1.7999999999999999E-2</v>
      </c>
      <c r="AK3119" s="3">
        <v>1.7999999999999999E-2</v>
      </c>
      <c r="AL3119" s="3">
        <v>1.7999999999999999E-2</v>
      </c>
      <c r="AM3119" s="3">
        <v>1.7999999999999999E-2</v>
      </c>
      <c r="AN3119" s="3">
        <v>1.6E-2</v>
      </c>
      <c r="AO3119" s="3">
        <v>1.7000000000000001E-2</v>
      </c>
      <c r="AP3119" s="3">
        <v>1.7000000000000001E-2</v>
      </c>
      <c r="AQ3119" s="3">
        <v>1.7000000000000001E-2</v>
      </c>
      <c r="AR3119" s="3">
        <v>1.7000000000000001E-2</v>
      </c>
      <c r="AS3119" s="3">
        <v>1.6E-2</v>
      </c>
      <c r="AT3119" s="3">
        <v>1.6E-2</v>
      </c>
      <c r="AU3119" s="3">
        <v>1.6E-2</v>
      </c>
      <c r="AV3119" s="3">
        <v>1.4999999999999999E-2</v>
      </c>
      <c r="AW3119" s="3">
        <v>1.4999999999999999E-2</v>
      </c>
      <c r="AX3119" s="3">
        <v>1.4999999999999999E-2</v>
      </c>
      <c r="AY3119" s="3">
        <v>1.4999999999999999E-2</v>
      </c>
      <c r="AZ3119" s="3">
        <v>1.4999999999999999E-2</v>
      </c>
      <c r="BA3119">
        <v>1.4999999999999999E-2</v>
      </c>
      <c r="BB3119">
        <v>2017</v>
      </c>
    </row>
    <row r="3120" spans="1:54" hidden="1" x14ac:dyDescent="0.2">
      <c r="A3120">
        <v>263</v>
      </c>
      <c r="B3120" t="s">
        <v>492</v>
      </c>
      <c r="C3120" t="s">
        <v>314</v>
      </c>
      <c r="D3120" t="s">
        <v>126</v>
      </c>
      <c r="E3120" t="s">
        <v>313</v>
      </c>
      <c r="F3120" t="s">
        <v>312</v>
      </c>
      <c r="G3120" t="s">
        <v>311</v>
      </c>
      <c r="I3120" t="s">
        <v>310</v>
      </c>
      <c r="J3120" s="3">
        <v>1.2090000000000001</v>
      </c>
      <c r="K3120" s="3">
        <v>1.204</v>
      </c>
      <c r="L3120" s="3">
        <v>1.2130000000000001</v>
      </c>
      <c r="M3120" s="3">
        <v>1.272</v>
      </c>
      <c r="N3120" s="3">
        <v>1.3580000000000001</v>
      </c>
      <c r="O3120" s="3">
        <v>1.4510000000000001</v>
      </c>
      <c r="P3120" s="3">
        <v>1.5760000000000001</v>
      </c>
      <c r="Q3120" s="3">
        <v>0.76</v>
      </c>
      <c r="R3120" s="3">
        <v>0.48</v>
      </c>
      <c r="S3120" s="3">
        <v>0.432</v>
      </c>
      <c r="T3120" s="3">
        <v>0.53300000000000003</v>
      </c>
      <c r="U3120" s="3">
        <v>0.54900000000000004</v>
      </c>
      <c r="V3120" s="3">
        <v>0.53600000000000003</v>
      </c>
      <c r="W3120" s="3">
        <v>0.83299999999999996</v>
      </c>
      <c r="X3120" s="3">
        <v>3.0649999999999999</v>
      </c>
      <c r="Y3120" s="3">
        <v>4.2539999999999996</v>
      </c>
      <c r="Z3120" s="3">
        <v>4.5940000000000003</v>
      </c>
      <c r="AA3120" s="3">
        <v>5.0919999999999996</v>
      </c>
      <c r="AB3120" s="3">
        <v>5.75</v>
      </c>
      <c r="AC3120" s="3">
        <v>6.0620000000000003</v>
      </c>
      <c r="AD3120" s="3">
        <v>6.5819999999999999</v>
      </c>
      <c r="AE3120" s="3">
        <v>7.1840000000000002</v>
      </c>
      <c r="AF3120" s="3">
        <v>7.782</v>
      </c>
      <c r="AG3120" s="3">
        <v>9.6829999999999998</v>
      </c>
      <c r="AH3120" s="3">
        <v>11.451000000000001</v>
      </c>
      <c r="AI3120" s="3">
        <v>13.042999999999999</v>
      </c>
      <c r="AJ3120" s="3">
        <v>14.519</v>
      </c>
      <c r="AK3120" s="3">
        <v>15.28</v>
      </c>
      <c r="AL3120" s="3">
        <v>16.919</v>
      </c>
      <c r="AM3120" s="3">
        <v>17.413</v>
      </c>
      <c r="AN3120" s="3">
        <v>18.14</v>
      </c>
      <c r="AO3120" s="3">
        <v>19.108000000000001</v>
      </c>
      <c r="AP3120" s="3">
        <v>19.754000000000001</v>
      </c>
      <c r="AQ3120" s="3">
        <v>20.722000000000001</v>
      </c>
      <c r="AR3120" s="3">
        <v>21.274999999999999</v>
      </c>
      <c r="AS3120" s="3">
        <v>22.494</v>
      </c>
      <c r="AT3120" s="3">
        <v>24.867999999999999</v>
      </c>
      <c r="AU3120" s="3">
        <v>27.692</v>
      </c>
      <c r="AV3120" s="3">
        <v>29.242999999999999</v>
      </c>
      <c r="AW3120" s="3">
        <v>30.053000000000001</v>
      </c>
      <c r="AX3120" s="3">
        <v>30.948</v>
      </c>
      <c r="AY3120" s="3">
        <v>31.888000000000002</v>
      </c>
      <c r="AZ3120" s="3">
        <v>32.917000000000002</v>
      </c>
      <c r="BA3120">
        <v>33.972000000000001</v>
      </c>
      <c r="BB3120">
        <v>2017</v>
      </c>
    </row>
    <row r="3121" spans="1:54" hidden="1" x14ac:dyDescent="0.2">
      <c r="A3121">
        <v>263</v>
      </c>
      <c r="B3121" t="s">
        <v>492</v>
      </c>
      <c r="C3121" t="s">
        <v>309</v>
      </c>
      <c r="D3121" t="s">
        <v>126</v>
      </c>
      <c r="E3121" t="s">
        <v>308</v>
      </c>
      <c r="F3121" t="s">
        <v>307</v>
      </c>
      <c r="G3121" t="s">
        <v>217</v>
      </c>
      <c r="I3121" t="s">
        <v>1179</v>
      </c>
      <c r="J3121" s="3" t="s">
        <v>215</v>
      </c>
      <c r="K3121" s="3" t="s">
        <v>215</v>
      </c>
      <c r="L3121" s="3" t="s">
        <v>215</v>
      </c>
      <c r="M3121" s="3" t="s">
        <v>215</v>
      </c>
      <c r="N3121" s="3" t="s">
        <v>215</v>
      </c>
      <c r="O3121" s="3" t="s">
        <v>215</v>
      </c>
      <c r="P3121" s="3" t="s">
        <v>215</v>
      </c>
      <c r="Q3121" s="3" t="s">
        <v>215</v>
      </c>
      <c r="R3121" s="3" t="s">
        <v>215</v>
      </c>
      <c r="S3121" s="3" t="s">
        <v>215</v>
      </c>
      <c r="T3121" s="3" t="s">
        <v>215</v>
      </c>
      <c r="U3121" s="3" t="s">
        <v>215</v>
      </c>
      <c r="V3121" s="3" t="s">
        <v>215</v>
      </c>
      <c r="W3121" s="3" t="s">
        <v>215</v>
      </c>
      <c r="X3121" s="3" t="s">
        <v>215</v>
      </c>
      <c r="Y3121" s="3">
        <v>26.094999999999999</v>
      </c>
      <c r="Z3121" s="3">
        <v>28.13</v>
      </c>
      <c r="AA3121" s="3">
        <v>24.529</v>
      </c>
      <c r="AB3121" s="3">
        <v>26.004000000000001</v>
      </c>
      <c r="AC3121" s="3">
        <v>27.698</v>
      </c>
      <c r="AD3121" s="3">
        <v>27.337</v>
      </c>
      <c r="AE3121" s="3">
        <v>25.855</v>
      </c>
      <c r="AF3121" s="3">
        <v>25.067</v>
      </c>
      <c r="AG3121" s="3">
        <v>30.693999999999999</v>
      </c>
      <c r="AH3121" s="3">
        <v>27.343</v>
      </c>
      <c r="AI3121" s="3">
        <v>27.417999999999999</v>
      </c>
      <c r="AJ3121" s="3">
        <v>29.350999999999999</v>
      </c>
      <c r="AK3121" s="3">
        <v>30.481000000000002</v>
      </c>
      <c r="AL3121" s="3">
        <v>28.844000000000001</v>
      </c>
      <c r="AM3121" s="3">
        <v>27.492999999999999</v>
      </c>
      <c r="AN3121" s="3">
        <v>25.407</v>
      </c>
      <c r="AO3121" s="3">
        <v>27.856000000000002</v>
      </c>
      <c r="AP3121" s="3">
        <v>29.545000000000002</v>
      </c>
      <c r="AQ3121" s="3">
        <v>30.024999999999999</v>
      </c>
      <c r="AR3121" s="3">
        <v>30.937999999999999</v>
      </c>
      <c r="AS3121" s="3">
        <v>32.399000000000001</v>
      </c>
      <c r="AT3121" s="3">
        <v>30.486000000000001</v>
      </c>
      <c r="AU3121" s="3">
        <v>28.977</v>
      </c>
      <c r="AV3121" s="3">
        <v>32.555</v>
      </c>
      <c r="AW3121" s="3">
        <v>31.082000000000001</v>
      </c>
      <c r="AX3121" s="3">
        <v>31.042000000000002</v>
      </c>
      <c r="AY3121" s="3">
        <v>30.81</v>
      </c>
      <c r="AZ3121" s="3">
        <v>30.754999999999999</v>
      </c>
      <c r="BA3121">
        <v>30.902000000000001</v>
      </c>
      <c r="BB3121">
        <v>2017</v>
      </c>
    </row>
    <row r="3122" spans="1:54" hidden="1" x14ac:dyDescent="0.2">
      <c r="A3122">
        <v>263</v>
      </c>
      <c r="B3122" t="s">
        <v>492</v>
      </c>
      <c r="C3122" t="s">
        <v>306</v>
      </c>
      <c r="D3122" t="s">
        <v>126</v>
      </c>
      <c r="E3122" t="s">
        <v>305</v>
      </c>
      <c r="F3122" t="s">
        <v>304</v>
      </c>
      <c r="G3122" t="s">
        <v>217</v>
      </c>
      <c r="I3122" t="s">
        <v>1179</v>
      </c>
      <c r="J3122" s="3">
        <v>15.94</v>
      </c>
      <c r="K3122" s="3">
        <v>16.434000000000001</v>
      </c>
      <c r="L3122" s="3">
        <v>18.686</v>
      </c>
      <c r="M3122" s="3">
        <v>18.056999999999999</v>
      </c>
      <c r="N3122" s="3">
        <v>18.300999999999998</v>
      </c>
      <c r="O3122" s="3">
        <v>19.687999999999999</v>
      </c>
      <c r="P3122" s="3">
        <v>18.863</v>
      </c>
      <c r="Q3122" s="3">
        <v>37.244999999999997</v>
      </c>
      <c r="R3122" s="3">
        <v>53.831000000000003</v>
      </c>
      <c r="S3122" s="3">
        <v>65.27</v>
      </c>
      <c r="T3122" s="3">
        <v>52.857999999999997</v>
      </c>
      <c r="U3122" s="3">
        <v>63.37</v>
      </c>
      <c r="V3122" s="3">
        <v>75.450999999999993</v>
      </c>
      <c r="W3122" s="3">
        <v>34.813000000000002</v>
      </c>
      <c r="X3122" s="3">
        <v>12.196</v>
      </c>
      <c r="Y3122" s="3">
        <v>24.704000000000001</v>
      </c>
      <c r="Z3122" s="3">
        <v>26.756</v>
      </c>
      <c r="AA3122" s="3">
        <v>24.175999999999998</v>
      </c>
      <c r="AB3122" s="3">
        <v>26.422999999999998</v>
      </c>
      <c r="AC3122" s="3">
        <v>26.646999999999998</v>
      </c>
      <c r="AD3122" s="3">
        <v>26.329000000000001</v>
      </c>
      <c r="AE3122" s="3">
        <v>23.809000000000001</v>
      </c>
      <c r="AF3122" s="3">
        <v>24.207000000000001</v>
      </c>
      <c r="AG3122" s="3">
        <v>29.192</v>
      </c>
      <c r="AH3122" s="3">
        <v>25.754000000000001</v>
      </c>
      <c r="AI3122" s="3">
        <v>28.126000000000001</v>
      </c>
      <c r="AJ3122" s="3">
        <v>27.901</v>
      </c>
      <c r="AK3122" s="3">
        <v>29.03</v>
      </c>
      <c r="AL3122" s="3">
        <v>25.716999999999999</v>
      </c>
      <c r="AM3122" s="3">
        <v>25.637</v>
      </c>
      <c r="AN3122" s="3">
        <v>23.869</v>
      </c>
      <c r="AO3122" s="3">
        <v>23.513999999999999</v>
      </c>
      <c r="AP3122" s="3">
        <v>23.85</v>
      </c>
      <c r="AQ3122" s="3">
        <v>23.388000000000002</v>
      </c>
      <c r="AR3122" s="3">
        <v>22.431000000000001</v>
      </c>
      <c r="AS3122" s="3">
        <v>29.34</v>
      </c>
      <c r="AT3122" s="3">
        <v>29.475999999999999</v>
      </c>
      <c r="AU3122" s="3">
        <v>26.114000000000001</v>
      </c>
      <c r="AV3122" s="3">
        <v>28.428999999999998</v>
      </c>
      <c r="AW3122" s="3">
        <v>28.094999999999999</v>
      </c>
      <c r="AX3122" s="3">
        <v>27.486999999999998</v>
      </c>
      <c r="AY3122" s="3">
        <v>27.734999999999999</v>
      </c>
      <c r="AZ3122" s="3">
        <v>27.686</v>
      </c>
      <c r="BA3122">
        <v>27.835999999999999</v>
      </c>
      <c r="BB3122">
        <v>2017</v>
      </c>
    </row>
    <row r="3123" spans="1:54" hidden="1" x14ac:dyDescent="0.2">
      <c r="A3123">
        <v>263</v>
      </c>
      <c r="B3123" t="s">
        <v>492</v>
      </c>
      <c r="C3123" t="s">
        <v>303</v>
      </c>
      <c r="D3123" t="s">
        <v>126</v>
      </c>
      <c r="E3123" t="s">
        <v>300</v>
      </c>
      <c r="F3123" t="s">
        <v>302</v>
      </c>
      <c r="G3123" t="s">
        <v>295</v>
      </c>
      <c r="I3123" t="s">
        <v>1180</v>
      </c>
      <c r="J3123" s="3">
        <v>3.6349999999999998</v>
      </c>
      <c r="K3123" s="3">
        <v>4.03</v>
      </c>
      <c r="L3123" s="3">
        <v>4.3259999999999996</v>
      </c>
      <c r="M3123" s="3">
        <v>4.7690000000000001</v>
      </c>
      <c r="N3123" s="3">
        <v>5.0750000000000002</v>
      </c>
      <c r="O3123" s="3">
        <v>5.6150000000000002</v>
      </c>
      <c r="P3123" s="3">
        <v>5.7990000000000004</v>
      </c>
      <c r="Q3123" s="3">
        <v>5.1349999999999998</v>
      </c>
      <c r="R3123" s="3">
        <v>5.3460000000000001</v>
      </c>
      <c r="S3123" s="3">
        <v>5.7160000000000002</v>
      </c>
      <c r="T3123" s="3">
        <v>6.9329999999999998</v>
      </c>
      <c r="U3123" s="3">
        <v>8.0020000000000007</v>
      </c>
      <c r="V3123" s="3">
        <v>9.5500000000000007</v>
      </c>
      <c r="W3123" s="3">
        <v>11.705</v>
      </c>
      <c r="X3123" s="3">
        <v>16.686</v>
      </c>
      <c r="Y3123" s="3">
        <v>21.725000000000001</v>
      </c>
      <c r="Z3123" s="3">
        <v>26.196999999999999</v>
      </c>
      <c r="AA3123" s="3">
        <v>30.434999999999999</v>
      </c>
      <c r="AB3123" s="3">
        <v>34.307000000000002</v>
      </c>
      <c r="AC3123" s="3">
        <v>37.094999999999999</v>
      </c>
      <c r="AD3123" s="3">
        <v>41.344999999999999</v>
      </c>
      <c r="AE3123" s="3">
        <v>48.164000000000001</v>
      </c>
      <c r="AF3123" s="3">
        <v>52.664999999999999</v>
      </c>
      <c r="AG3123" s="3">
        <v>66.745000000000005</v>
      </c>
      <c r="AH3123" s="3">
        <v>85.644000000000005</v>
      </c>
      <c r="AI3123" s="3">
        <v>100</v>
      </c>
      <c r="AJ3123" s="3">
        <v>114.21</v>
      </c>
      <c r="AK3123" s="3">
        <v>124.44199999999999</v>
      </c>
      <c r="AL3123" s="3">
        <v>142.33699999999999</v>
      </c>
      <c r="AM3123" s="3">
        <v>147.21799999999999</v>
      </c>
      <c r="AN3123" s="3">
        <v>153.30600000000001</v>
      </c>
      <c r="AO3123" s="3">
        <v>164.62799999999999</v>
      </c>
      <c r="AP3123" s="3">
        <v>175.791</v>
      </c>
      <c r="AQ3123" s="3">
        <v>187.703</v>
      </c>
      <c r="AR3123" s="3">
        <v>195.10499999999999</v>
      </c>
      <c r="AS3123" s="3">
        <v>209.785</v>
      </c>
      <c r="AT3123" s="3">
        <v>237.851</v>
      </c>
      <c r="AU3123" s="3">
        <v>272.90600000000001</v>
      </c>
      <c r="AV3123" s="3">
        <v>303.20600000000002</v>
      </c>
      <c r="AW3123" s="3">
        <v>321.399</v>
      </c>
      <c r="AX3123" s="3">
        <v>337.47</v>
      </c>
      <c r="AY3123" s="3">
        <v>354.34500000000003</v>
      </c>
      <c r="AZ3123" s="3">
        <v>372.06400000000002</v>
      </c>
      <c r="BA3123">
        <v>390.66800000000001</v>
      </c>
      <c r="BB3123">
        <v>2017</v>
      </c>
    </row>
    <row r="3124" spans="1:54" hidden="1" x14ac:dyDescent="0.2">
      <c r="A3124">
        <v>263</v>
      </c>
      <c r="B3124" t="s">
        <v>492</v>
      </c>
      <c r="C3124" t="s">
        <v>301</v>
      </c>
      <c r="D3124" t="s">
        <v>126</v>
      </c>
      <c r="E3124" t="s">
        <v>300</v>
      </c>
      <c r="F3124" t="s">
        <v>299</v>
      </c>
      <c r="G3124" t="s">
        <v>275</v>
      </c>
      <c r="I3124" t="s">
        <v>298</v>
      </c>
      <c r="J3124" s="3">
        <v>19.079000000000001</v>
      </c>
      <c r="K3124" s="3">
        <v>10.858000000000001</v>
      </c>
      <c r="L3124" s="3">
        <v>7.359</v>
      </c>
      <c r="M3124" s="3">
        <v>10.244</v>
      </c>
      <c r="N3124" s="3">
        <v>6.4020000000000001</v>
      </c>
      <c r="O3124" s="3">
        <v>10.648999999999999</v>
      </c>
      <c r="P3124" s="3">
        <v>3.28</v>
      </c>
      <c r="Q3124" s="3">
        <v>-11.449</v>
      </c>
      <c r="R3124" s="3">
        <v>4.1050000000000004</v>
      </c>
      <c r="S3124" s="3">
        <v>6.9240000000000004</v>
      </c>
      <c r="T3124" s="3">
        <v>21.276</v>
      </c>
      <c r="U3124" s="3">
        <v>15.42</v>
      </c>
      <c r="V3124" s="3">
        <v>19.358000000000001</v>
      </c>
      <c r="W3124" s="3">
        <v>22.556000000000001</v>
      </c>
      <c r="X3124" s="3">
        <v>42.557000000000002</v>
      </c>
      <c r="Y3124" s="3">
        <v>30.2</v>
      </c>
      <c r="Z3124" s="3">
        <v>20.584</v>
      </c>
      <c r="AA3124" s="3">
        <v>16.177</v>
      </c>
      <c r="AB3124" s="3">
        <v>12.722</v>
      </c>
      <c r="AC3124" s="3">
        <v>8.1259999999999994</v>
      </c>
      <c r="AD3124" s="3">
        <v>11.459</v>
      </c>
      <c r="AE3124" s="3">
        <v>16.492000000000001</v>
      </c>
      <c r="AF3124" s="3">
        <v>9.3450000000000006</v>
      </c>
      <c r="AG3124" s="3">
        <v>26.734000000000002</v>
      </c>
      <c r="AH3124" s="3">
        <v>28.315999999999999</v>
      </c>
      <c r="AI3124" s="3">
        <v>16.762</v>
      </c>
      <c r="AJ3124" s="3">
        <v>14.21</v>
      </c>
      <c r="AK3124" s="3">
        <v>8.9580000000000002</v>
      </c>
      <c r="AL3124" s="3">
        <v>14.381</v>
      </c>
      <c r="AM3124" s="3">
        <v>3.4289999999999998</v>
      </c>
      <c r="AN3124" s="3">
        <v>4.1360000000000001</v>
      </c>
      <c r="AO3124" s="3">
        <v>7.3849999999999998</v>
      </c>
      <c r="AP3124" s="3">
        <v>6.78</v>
      </c>
      <c r="AQ3124" s="3">
        <v>6.7759999999999998</v>
      </c>
      <c r="AR3124" s="3">
        <v>3.944</v>
      </c>
      <c r="AS3124" s="3">
        <v>7.524</v>
      </c>
      <c r="AT3124" s="3">
        <v>13.378</v>
      </c>
      <c r="AU3124" s="3">
        <v>14.738</v>
      </c>
      <c r="AV3124" s="3">
        <v>11.103</v>
      </c>
      <c r="AW3124" s="3">
        <v>6</v>
      </c>
      <c r="AX3124" s="3">
        <v>5</v>
      </c>
      <c r="AY3124" s="3">
        <v>5</v>
      </c>
      <c r="AZ3124" s="3">
        <v>5</v>
      </c>
      <c r="BA3124">
        <v>5</v>
      </c>
      <c r="BB3124">
        <v>2017</v>
      </c>
    </row>
    <row r="3125" spans="1:54" hidden="1" x14ac:dyDescent="0.2">
      <c r="A3125">
        <v>263</v>
      </c>
      <c r="B3125" t="s">
        <v>492</v>
      </c>
      <c r="C3125" t="s">
        <v>297</v>
      </c>
      <c r="D3125" t="s">
        <v>126</v>
      </c>
      <c r="E3125" t="s">
        <v>293</v>
      </c>
      <c r="F3125" t="s">
        <v>296</v>
      </c>
      <c r="G3125" t="s">
        <v>295</v>
      </c>
      <c r="I3125" t="s">
        <v>1180</v>
      </c>
      <c r="J3125" s="3" t="s">
        <v>215</v>
      </c>
      <c r="K3125" s="3">
        <v>4.548</v>
      </c>
      <c r="L3125" s="3">
        <v>4.7690000000000001</v>
      </c>
      <c r="M3125" s="3">
        <v>5.3049999999999997</v>
      </c>
      <c r="N3125" s="3">
        <v>5.593</v>
      </c>
      <c r="O3125" s="3">
        <v>6.5679999999999996</v>
      </c>
      <c r="P3125" s="3">
        <v>5.8220000000000001</v>
      </c>
      <c r="Q3125" s="3">
        <v>5.5810000000000004</v>
      </c>
      <c r="R3125" s="3">
        <v>6.0629999999999997</v>
      </c>
      <c r="S3125" s="3">
        <v>6.7210000000000001</v>
      </c>
      <c r="T3125" s="3">
        <v>8.4770000000000003</v>
      </c>
      <c r="U3125" s="3">
        <v>9.6430000000000007</v>
      </c>
      <c r="V3125" s="3">
        <v>11.106999999999999</v>
      </c>
      <c r="W3125" s="3">
        <v>14.182</v>
      </c>
      <c r="X3125" s="3">
        <v>20.135000000000002</v>
      </c>
      <c r="Y3125" s="3">
        <v>23.798999999999999</v>
      </c>
      <c r="Z3125" s="3">
        <v>27.849</v>
      </c>
      <c r="AA3125" s="3">
        <v>32.569000000000003</v>
      </c>
      <c r="AB3125" s="3">
        <v>35.262</v>
      </c>
      <c r="AC3125" s="3">
        <v>38.76</v>
      </c>
      <c r="AD3125" s="3">
        <v>44.697000000000003</v>
      </c>
      <c r="AE3125" s="3">
        <v>49.835999999999999</v>
      </c>
      <c r="AF3125" s="3">
        <v>55.503999999999998</v>
      </c>
      <c r="AG3125" s="3">
        <v>76.474000000000004</v>
      </c>
      <c r="AH3125" s="3">
        <v>93.055999999999997</v>
      </c>
      <c r="AI3125" s="3">
        <v>106.922</v>
      </c>
      <c r="AJ3125" s="3">
        <v>120.107</v>
      </c>
      <c r="AK3125" s="3">
        <v>129.58699999999999</v>
      </c>
      <c r="AL3125" s="3">
        <v>155.30600000000001</v>
      </c>
      <c r="AM3125" s="3">
        <v>148.036</v>
      </c>
      <c r="AN3125" s="3">
        <v>154.94200000000001</v>
      </c>
      <c r="AO3125" s="3">
        <v>171.02699999999999</v>
      </c>
      <c r="AP3125" s="3">
        <v>182.20500000000001</v>
      </c>
      <c r="AQ3125" s="3">
        <v>190.47399999999999</v>
      </c>
      <c r="AR3125" s="3">
        <v>200.65199999999999</v>
      </c>
      <c r="AS3125" s="3">
        <v>223.28</v>
      </c>
      <c r="AT3125" s="3">
        <v>251.179</v>
      </c>
      <c r="AU3125" s="3">
        <v>289.80099999999999</v>
      </c>
      <c r="AV3125" s="3">
        <v>312.98500000000001</v>
      </c>
      <c r="AW3125" s="3">
        <v>328.63499999999999</v>
      </c>
      <c r="AX3125" s="3">
        <v>345.06799999999998</v>
      </c>
      <c r="AY3125" s="3">
        <v>362.32299999999998</v>
      </c>
      <c r="AZ3125" s="3">
        <v>380.44099999999997</v>
      </c>
      <c r="BA3125">
        <v>399.464</v>
      </c>
      <c r="BB3125">
        <v>2017</v>
      </c>
    </row>
    <row r="3126" spans="1:54" hidden="1" x14ac:dyDescent="0.2">
      <c r="A3126">
        <v>263</v>
      </c>
      <c r="B3126" t="s">
        <v>492</v>
      </c>
      <c r="C3126" t="s">
        <v>294</v>
      </c>
      <c r="D3126" t="s">
        <v>126</v>
      </c>
      <c r="E3126" t="s">
        <v>293</v>
      </c>
      <c r="F3126" t="s">
        <v>292</v>
      </c>
      <c r="G3126" t="s">
        <v>275</v>
      </c>
      <c r="I3126" t="s">
        <v>291</v>
      </c>
      <c r="J3126" s="3" t="s">
        <v>215</v>
      </c>
      <c r="K3126" s="3" t="s">
        <v>215</v>
      </c>
      <c r="L3126" s="3">
        <v>4.8570000000000002</v>
      </c>
      <c r="M3126" s="3">
        <v>11.249000000000001</v>
      </c>
      <c r="N3126" s="3">
        <v>5.4279999999999999</v>
      </c>
      <c r="O3126" s="3">
        <v>17.419</v>
      </c>
      <c r="P3126" s="3">
        <v>-11.351000000000001</v>
      </c>
      <c r="Q3126" s="3">
        <v>-4.133</v>
      </c>
      <c r="R3126" s="3">
        <v>8.6219999999999999</v>
      </c>
      <c r="S3126" s="3">
        <v>10.865</v>
      </c>
      <c r="T3126" s="3">
        <v>26.114999999999998</v>
      </c>
      <c r="U3126" s="3">
        <v>13.760999999999999</v>
      </c>
      <c r="V3126" s="3">
        <v>15.180999999999999</v>
      </c>
      <c r="W3126" s="3">
        <v>27.681000000000001</v>
      </c>
      <c r="X3126" s="3">
        <v>41.975999999999999</v>
      </c>
      <c r="Y3126" s="3">
        <v>18.2</v>
      </c>
      <c r="Z3126" s="3">
        <v>17.015000000000001</v>
      </c>
      <c r="AA3126" s="3">
        <v>16.95</v>
      </c>
      <c r="AB3126" s="3">
        <v>8.2680000000000007</v>
      </c>
      <c r="AC3126" s="3">
        <v>9.9209999999999994</v>
      </c>
      <c r="AD3126" s="3">
        <v>15.317</v>
      </c>
      <c r="AE3126" s="3">
        <v>11.497999999999999</v>
      </c>
      <c r="AF3126" s="3">
        <v>11.372999999999999</v>
      </c>
      <c r="AG3126" s="3">
        <v>37.780999999999999</v>
      </c>
      <c r="AH3126" s="3">
        <v>21.684000000000001</v>
      </c>
      <c r="AI3126" s="3">
        <v>14.901</v>
      </c>
      <c r="AJ3126" s="3">
        <v>12.331</v>
      </c>
      <c r="AK3126" s="3">
        <v>7.8929999999999998</v>
      </c>
      <c r="AL3126" s="3">
        <v>19.847000000000001</v>
      </c>
      <c r="AM3126" s="3">
        <v>-4.681</v>
      </c>
      <c r="AN3126" s="3">
        <v>4.665</v>
      </c>
      <c r="AO3126" s="3">
        <v>10.381</v>
      </c>
      <c r="AP3126" s="3">
        <v>6.5359999999999996</v>
      </c>
      <c r="AQ3126" s="3">
        <v>4.5389999999999997</v>
      </c>
      <c r="AR3126" s="3">
        <v>5.3440000000000003</v>
      </c>
      <c r="AS3126" s="3">
        <v>11.276999999999999</v>
      </c>
      <c r="AT3126" s="3">
        <v>12.494999999999999</v>
      </c>
      <c r="AU3126" s="3">
        <v>15.375999999999999</v>
      </c>
      <c r="AV3126" s="3">
        <v>8</v>
      </c>
      <c r="AW3126" s="3">
        <v>5</v>
      </c>
      <c r="AX3126" s="3">
        <v>5</v>
      </c>
      <c r="AY3126" s="3">
        <v>5</v>
      </c>
      <c r="AZ3126" s="3">
        <v>5</v>
      </c>
      <c r="BA3126">
        <v>5</v>
      </c>
      <c r="BB3126">
        <v>2017</v>
      </c>
    </row>
    <row r="3127" spans="1:54" hidden="1" x14ac:dyDescent="0.2">
      <c r="A3127">
        <v>263</v>
      </c>
      <c r="B3127" t="s">
        <v>492</v>
      </c>
      <c r="C3127" t="s">
        <v>290</v>
      </c>
      <c r="D3127" t="s">
        <v>126</v>
      </c>
      <c r="E3127" t="s">
        <v>289</v>
      </c>
      <c r="G3127" t="s">
        <v>288</v>
      </c>
    </row>
    <row r="3128" spans="1:54" hidden="1" x14ac:dyDescent="0.2">
      <c r="A3128">
        <v>263</v>
      </c>
      <c r="B3128" t="s">
        <v>492</v>
      </c>
      <c r="C3128" t="s">
        <v>287</v>
      </c>
      <c r="D3128" t="s">
        <v>126</v>
      </c>
      <c r="E3128" t="s">
        <v>286</v>
      </c>
      <c r="F3128" t="s">
        <v>285</v>
      </c>
      <c r="G3128" t="s">
        <v>275</v>
      </c>
      <c r="I3128" t="s">
        <v>1181</v>
      </c>
      <c r="J3128" s="3">
        <v>23.094999999999999</v>
      </c>
      <c r="K3128" s="3">
        <v>5.8540000000000001</v>
      </c>
      <c r="L3128" s="3">
        <v>8.0579999999999998</v>
      </c>
      <c r="M3128" s="3">
        <v>-6.0170000000000003</v>
      </c>
      <c r="N3128" s="3">
        <v>0.27300000000000002</v>
      </c>
      <c r="O3128" s="3">
        <v>-2.4369999999999998</v>
      </c>
      <c r="P3128" s="3">
        <v>3.508</v>
      </c>
      <c r="Q3128" s="3">
        <v>1.7529999999999999</v>
      </c>
      <c r="R3128" s="3">
        <v>-8.8260000000000005</v>
      </c>
      <c r="S3128" s="3">
        <v>-19.927</v>
      </c>
      <c r="T3128" s="3">
        <v>41.683</v>
      </c>
      <c r="U3128" s="3">
        <v>4.024</v>
      </c>
      <c r="V3128" s="3">
        <v>-52.046999999999997</v>
      </c>
      <c r="W3128" s="3">
        <v>43.369</v>
      </c>
      <c r="X3128" s="3">
        <v>-32.476999999999997</v>
      </c>
      <c r="Y3128" s="3">
        <v>145.71199999999999</v>
      </c>
      <c r="Z3128" s="3">
        <v>0.82199999999999995</v>
      </c>
      <c r="AA3128" s="3">
        <v>12.11</v>
      </c>
      <c r="AB3128" s="3">
        <v>28.713999999999999</v>
      </c>
      <c r="AC3128" s="3">
        <v>13.292999999999999</v>
      </c>
      <c r="AD3128" s="3">
        <v>-4.6399999999999997</v>
      </c>
      <c r="AE3128" s="3">
        <v>0.86899999999999999</v>
      </c>
      <c r="AF3128" s="3">
        <v>-5.4610000000000003</v>
      </c>
      <c r="AG3128" s="3">
        <v>5.0469999999999997</v>
      </c>
      <c r="AH3128" s="3">
        <v>-2.1930000000000001</v>
      </c>
      <c r="AI3128" s="3">
        <v>6.5510000000000002</v>
      </c>
      <c r="AJ3128" s="3">
        <v>7.99</v>
      </c>
      <c r="AK3128" s="3">
        <v>5.0819999999999999</v>
      </c>
      <c r="AL3128" s="3">
        <v>5.6820000000000004</v>
      </c>
      <c r="AM3128" s="3">
        <v>12.842000000000001</v>
      </c>
      <c r="AN3128" s="3">
        <v>40.546999999999997</v>
      </c>
      <c r="AO3128" s="3">
        <v>-7.7519999999999998</v>
      </c>
      <c r="AP3128" s="3">
        <v>-5.9189999999999996</v>
      </c>
      <c r="AQ3128" s="3">
        <v>6.8490000000000002</v>
      </c>
      <c r="AR3128" s="3">
        <v>9.5009999999999994</v>
      </c>
      <c r="AS3128" s="3">
        <v>10.177</v>
      </c>
      <c r="AT3128" s="3">
        <v>-6.2709999999999999</v>
      </c>
      <c r="AU3128" s="3">
        <v>8.5890000000000004</v>
      </c>
      <c r="AV3128" s="3">
        <v>4.9249999999999998</v>
      </c>
      <c r="AW3128" s="3">
        <v>-4.335</v>
      </c>
      <c r="AX3128" s="3">
        <v>0.29899999999999999</v>
      </c>
      <c r="AY3128" s="3">
        <v>1.2230000000000001</v>
      </c>
      <c r="AZ3128" s="3">
        <v>2.3570000000000002</v>
      </c>
      <c r="BA3128">
        <v>2.2229999999999999</v>
      </c>
      <c r="BB3128">
        <v>2017</v>
      </c>
    </row>
    <row r="3129" spans="1:54" hidden="1" x14ac:dyDescent="0.2">
      <c r="A3129">
        <v>263</v>
      </c>
      <c r="B3129" t="s">
        <v>492</v>
      </c>
      <c r="C3129" t="s">
        <v>284</v>
      </c>
      <c r="D3129" t="s">
        <v>126</v>
      </c>
      <c r="E3129" t="s">
        <v>283</v>
      </c>
      <c r="F3129" t="s">
        <v>282</v>
      </c>
      <c r="G3129" t="s">
        <v>275</v>
      </c>
      <c r="I3129" t="s">
        <v>1181</v>
      </c>
      <c r="J3129" s="3">
        <v>13.739000000000001</v>
      </c>
      <c r="K3129" s="3">
        <v>22.364000000000001</v>
      </c>
      <c r="L3129" s="3">
        <v>10.872</v>
      </c>
      <c r="M3129" s="3">
        <v>-7.01</v>
      </c>
      <c r="N3129" s="3">
        <v>-0.78300000000000003</v>
      </c>
      <c r="O3129" s="3">
        <v>-2.3330000000000002</v>
      </c>
      <c r="P3129" s="3">
        <v>11.875999999999999</v>
      </c>
      <c r="Q3129" s="3">
        <v>1.5529999999999999</v>
      </c>
      <c r="R3129" s="3">
        <v>-13.298999999999999</v>
      </c>
      <c r="S3129" s="3">
        <v>-14.551</v>
      </c>
      <c r="T3129" s="3">
        <v>67.847999999999999</v>
      </c>
      <c r="U3129" s="3">
        <v>3.8479999999999999</v>
      </c>
      <c r="V3129" s="3">
        <v>-54.152999999999999</v>
      </c>
      <c r="W3129" s="3">
        <v>57.582999999999998</v>
      </c>
      <c r="X3129" s="3">
        <v>-33.722999999999999</v>
      </c>
      <c r="Y3129" s="3">
        <v>153.29599999999999</v>
      </c>
      <c r="Z3129" s="3">
        <v>-7.2039999999999997</v>
      </c>
      <c r="AA3129" s="3">
        <v>15.109</v>
      </c>
      <c r="AB3129" s="3">
        <v>33.688000000000002</v>
      </c>
      <c r="AC3129" s="3">
        <v>18.503</v>
      </c>
      <c r="AD3129" s="3">
        <v>-5.4779999999999998</v>
      </c>
      <c r="AE3129" s="3">
        <v>2.5760000000000001</v>
      </c>
      <c r="AF3129" s="3">
        <v>-7.5590000000000002</v>
      </c>
      <c r="AG3129" s="3">
        <v>6.1529999999999996</v>
      </c>
      <c r="AH3129" s="3">
        <v>-4.2359999999999998</v>
      </c>
      <c r="AI3129" s="3">
        <v>-3.4470000000000001</v>
      </c>
      <c r="AJ3129" s="3">
        <v>8.891</v>
      </c>
      <c r="AK3129" s="3">
        <v>2.4239999999999999</v>
      </c>
      <c r="AL3129" s="3">
        <v>5.5030000000000001</v>
      </c>
      <c r="AM3129" s="3">
        <v>10.257999999999999</v>
      </c>
      <c r="AN3129" s="3">
        <v>33.299999999999997</v>
      </c>
      <c r="AO3129" s="3">
        <v>-4.0270000000000001</v>
      </c>
      <c r="AP3129" s="3">
        <v>-7.3680000000000003</v>
      </c>
      <c r="AQ3129" s="3">
        <v>10.558</v>
      </c>
      <c r="AR3129" s="3">
        <v>12.523</v>
      </c>
      <c r="AS3129" s="3">
        <v>12.252000000000001</v>
      </c>
      <c r="AT3129" s="3">
        <v>-1.968</v>
      </c>
      <c r="AU3129" s="3">
        <v>7.4820000000000002</v>
      </c>
      <c r="AV3129" s="3">
        <v>3.33</v>
      </c>
      <c r="AW3129" s="3">
        <v>-2.335</v>
      </c>
      <c r="AX3129" s="3">
        <v>0.13300000000000001</v>
      </c>
      <c r="AY3129" s="3">
        <v>0.89900000000000002</v>
      </c>
      <c r="AZ3129" s="3">
        <v>1.2450000000000001</v>
      </c>
      <c r="BA3129">
        <v>1.609</v>
      </c>
      <c r="BB3129">
        <v>2017</v>
      </c>
    </row>
    <row r="3130" spans="1:54" hidden="1" x14ac:dyDescent="0.2">
      <c r="A3130">
        <v>263</v>
      </c>
      <c r="B3130" t="s">
        <v>492</v>
      </c>
      <c r="C3130" t="s">
        <v>281</v>
      </c>
      <c r="D3130" t="s">
        <v>126</v>
      </c>
      <c r="E3130" t="s">
        <v>280</v>
      </c>
      <c r="F3130" t="s">
        <v>279</v>
      </c>
      <c r="G3130" t="s">
        <v>275</v>
      </c>
      <c r="I3130" t="s">
        <v>1181</v>
      </c>
      <c r="J3130" s="3">
        <v>-2.84</v>
      </c>
      <c r="K3130" s="3">
        <v>19.183</v>
      </c>
      <c r="L3130" s="3">
        <v>17.524999999999999</v>
      </c>
      <c r="M3130" s="3">
        <v>-8.5549999999999997</v>
      </c>
      <c r="N3130" s="3">
        <v>6.0579999999999998</v>
      </c>
      <c r="O3130" s="3">
        <v>-6.4770000000000003</v>
      </c>
      <c r="P3130" s="3">
        <v>0.80500000000000005</v>
      </c>
      <c r="Q3130" s="3">
        <v>-2.6789999999999998</v>
      </c>
      <c r="R3130" s="3">
        <v>-4.556</v>
      </c>
      <c r="S3130" s="3">
        <v>-18.134</v>
      </c>
      <c r="T3130" s="3">
        <v>21.841000000000001</v>
      </c>
      <c r="U3130" s="3">
        <v>-21.027000000000001</v>
      </c>
      <c r="V3130" s="3">
        <v>-55.779000000000003</v>
      </c>
      <c r="W3130" s="3">
        <v>61.683999999999997</v>
      </c>
      <c r="X3130" s="3">
        <v>-25.917999999999999</v>
      </c>
      <c r="Y3130" s="3">
        <v>54.064999999999998</v>
      </c>
      <c r="Z3130" s="3">
        <v>43.098999999999997</v>
      </c>
      <c r="AA3130" s="3">
        <v>19.096</v>
      </c>
      <c r="AB3130" s="3">
        <v>32.006</v>
      </c>
      <c r="AC3130" s="3">
        <v>12.063000000000001</v>
      </c>
      <c r="AD3130" s="3">
        <v>-4.2160000000000002</v>
      </c>
      <c r="AE3130" s="3">
        <v>-9.2010000000000005</v>
      </c>
      <c r="AF3130" s="3">
        <v>-0.05</v>
      </c>
      <c r="AG3130" s="3">
        <v>3.883</v>
      </c>
      <c r="AH3130" s="3">
        <v>2.2469999999999999</v>
      </c>
      <c r="AI3130" s="3">
        <v>13.742000000000001</v>
      </c>
      <c r="AJ3130" s="3">
        <v>12.707000000000001</v>
      </c>
      <c r="AK3130" s="3">
        <v>8.4540000000000006</v>
      </c>
      <c r="AL3130" s="3">
        <v>11.308999999999999</v>
      </c>
      <c r="AM3130" s="3">
        <v>14.09</v>
      </c>
      <c r="AN3130" s="3">
        <v>-4.1420000000000003</v>
      </c>
      <c r="AO3130" s="3">
        <v>24.021999999999998</v>
      </c>
      <c r="AP3130" s="3">
        <v>-1.6240000000000001</v>
      </c>
      <c r="AQ3130" s="3">
        <v>21.95</v>
      </c>
      <c r="AR3130" s="3">
        <v>6.4180000000000001</v>
      </c>
      <c r="AS3130" s="3">
        <v>7.39</v>
      </c>
      <c r="AT3130" s="3">
        <v>-3.262</v>
      </c>
      <c r="AU3130" s="3">
        <v>-1.5660000000000001</v>
      </c>
      <c r="AV3130" s="3">
        <v>1.39</v>
      </c>
      <c r="AW3130" s="3">
        <v>0.51500000000000001</v>
      </c>
      <c r="AX3130" s="3">
        <v>0.94</v>
      </c>
      <c r="AY3130" s="3">
        <v>1.2549999999999999</v>
      </c>
      <c r="AZ3130" s="3">
        <v>2.4510000000000001</v>
      </c>
      <c r="BA3130">
        <v>2.8330000000000002</v>
      </c>
      <c r="BB3130">
        <v>2017</v>
      </c>
    </row>
    <row r="3131" spans="1:54" hidden="1" x14ac:dyDescent="0.2">
      <c r="A3131">
        <v>263</v>
      </c>
      <c r="B3131" t="s">
        <v>492</v>
      </c>
      <c r="C3131" t="s">
        <v>278</v>
      </c>
      <c r="D3131" t="s">
        <v>126</v>
      </c>
      <c r="E3131" t="s">
        <v>277</v>
      </c>
      <c r="F3131" t="s">
        <v>276</v>
      </c>
      <c r="G3131" t="s">
        <v>275</v>
      </c>
      <c r="I3131" t="s">
        <v>1181</v>
      </c>
      <c r="J3131" s="3">
        <v>35.973999999999997</v>
      </c>
      <c r="K3131" s="3">
        <v>-5.617</v>
      </c>
      <c r="L3131" s="3">
        <v>28.12</v>
      </c>
      <c r="M3131" s="3">
        <v>-7.15</v>
      </c>
      <c r="N3131" s="3">
        <v>12.394</v>
      </c>
      <c r="O3131" s="3">
        <v>-7.3280000000000003</v>
      </c>
      <c r="P3131" s="3">
        <v>-4.8380000000000001</v>
      </c>
      <c r="Q3131" s="3">
        <v>-6.9770000000000003</v>
      </c>
      <c r="R3131" s="3">
        <v>-5.3120000000000003</v>
      </c>
      <c r="S3131" s="3">
        <v>-2.1859999999999999</v>
      </c>
      <c r="T3131" s="3">
        <v>36.78</v>
      </c>
      <c r="U3131" s="3">
        <v>-26.36</v>
      </c>
      <c r="V3131" s="3">
        <v>-62.152999999999999</v>
      </c>
      <c r="W3131" s="3">
        <v>74.917000000000002</v>
      </c>
      <c r="X3131" s="3">
        <v>-21.954999999999998</v>
      </c>
      <c r="Y3131" s="3">
        <v>31.812000000000001</v>
      </c>
      <c r="Z3131" s="3">
        <v>9.65</v>
      </c>
      <c r="AA3131" s="3">
        <v>25.076000000000001</v>
      </c>
      <c r="AB3131" s="3">
        <v>52.13</v>
      </c>
      <c r="AC3131" s="3">
        <v>15.305999999999999</v>
      </c>
      <c r="AD3131" s="3">
        <v>-1.913</v>
      </c>
      <c r="AE3131" s="3">
        <v>-4.8369999999999997</v>
      </c>
      <c r="AF3131" s="3">
        <v>-9.2309999999999999</v>
      </c>
      <c r="AG3131" s="3">
        <v>17.61</v>
      </c>
      <c r="AH3131" s="3">
        <v>6.8259999999999996</v>
      </c>
      <c r="AI3131" s="3">
        <v>16.576000000000001</v>
      </c>
      <c r="AJ3131" s="3">
        <v>5.18</v>
      </c>
      <c r="AK3131" s="3">
        <v>2.5790000000000002</v>
      </c>
      <c r="AL3131" s="3">
        <v>-11.237</v>
      </c>
      <c r="AM3131" s="3">
        <v>13.755000000000001</v>
      </c>
      <c r="AN3131" s="3">
        <v>-0.28999999999999998</v>
      </c>
      <c r="AO3131" s="3">
        <v>31.018999999999998</v>
      </c>
      <c r="AP3131" s="3">
        <v>-1.6819999999999999</v>
      </c>
      <c r="AQ3131" s="3">
        <v>21.672999999999998</v>
      </c>
      <c r="AR3131" s="3">
        <v>5.5019999999999998</v>
      </c>
      <c r="AS3131" s="3">
        <v>8.7200000000000006</v>
      </c>
      <c r="AT3131" s="3">
        <v>2.552</v>
      </c>
      <c r="AU3131" s="3">
        <v>-2.5</v>
      </c>
      <c r="AV3131" s="3">
        <v>0.29299999999999998</v>
      </c>
      <c r="AW3131" s="3">
        <v>0.51500000000000001</v>
      </c>
      <c r="AX3131" s="3">
        <v>0.94</v>
      </c>
      <c r="AY3131" s="3">
        <v>1.2549999999999999</v>
      </c>
      <c r="AZ3131" s="3">
        <v>2.4510000000000001</v>
      </c>
      <c r="BA3131">
        <v>2.8479999999999999</v>
      </c>
      <c r="BB3131">
        <v>2017</v>
      </c>
    </row>
    <row r="3132" spans="1:54" hidden="1" x14ac:dyDescent="0.2">
      <c r="A3132">
        <v>263</v>
      </c>
      <c r="B3132" t="s">
        <v>492</v>
      </c>
      <c r="C3132" t="s">
        <v>274</v>
      </c>
      <c r="D3132" t="s">
        <v>126</v>
      </c>
      <c r="E3132" t="s">
        <v>273</v>
      </c>
      <c r="F3132" t="s">
        <v>272</v>
      </c>
      <c r="G3132" t="s">
        <v>271</v>
      </c>
    </row>
    <row r="3133" spans="1:54" hidden="1" x14ac:dyDescent="0.2">
      <c r="A3133">
        <v>263</v>
      </c>
      <c r="B3133" t="s">
        <v>492</v>
      </c>
      <c r="C3133" t="s">
        <v>270</v>
      </c>
      <c r="D3133" t="s">
        <v>126</v>
      </c>
      <c r="E3133" t="s">
        <v>269</v>
      </c>
      <c r="F3133" t="s">
        <v>268</v>
      </c>
      <c r="G3133" t="s">
        <v>264</v>
      </c>
      <c r="H3133" t="s">
        <v>263</v>
      </c>
    </row>
    <row r="3134" spans="1:54" hidden="1" x14ac:dyDescent="0.2">
      <c r="A3134">
        <v>263</v>
      </c>
      <c r="B3134" t="s">
        <v>492</v>
      </c>
      <c r="C3134" t="s">
        <v>267</v>
      </c>
      <c r="D3134" t="s">
        <v>126</v>
      </c>
      <c r="E3134" t="s">
        <v>266</v>
      </c>
      <c r="F3134" t="s">
        <v>265</v>
      </c>
      <c r="G3134" t="s">
        <v>264</v>
      </c>
      <c r="H3134" t="s">
        <v>263</v>
      </c>
      <c r="I3134" t="s">
        <v>1182</v>
      </c>
      <c r="J3134" s="3">
        <v>5.9349999999999996</v>
      </c>
      <c r="K3134" s="3">
        <v>6.0419999999999998</v>
      </c>
      <c r="L3134" s="3">
        <v>6.15</v>
      </c>
      <c r="M3134" s="3">
        <v>6.2610000000000001</v>
      </c>
      <c r="N3134" s="3">
        <v>6.3739999999999997</v>
      </c>
      <c r="O3134" s="3">
        <v>6.4889999999999999</v>
      </c>
      <c r="P3134" s="3">
        <v>6.6059999999999999</v>
      </c>
      <c r="Q3134" s="3">
        <v>6.7249999999999996</v>
      </c>
      <c r="R3134" s="3">
        <v>6.8049999999999997</v>
      </c>
      <c r="S3134" s="3">
        <v>6.9429999999999996</v>
      </c>
      <c r="T3134" s="3">
        <v>7.0860000000000003</v>
      </c>
      <c r="U3134" s="3">
        <v>7.218</v>
      </c>
      <c r="V3134" s="3">
        <v>7.359</v>
      </c>
      <c r="W3134" s="3">
        <v>7.5110000000000001</v>
      </c>
      <c r="X3134" s="3">
        <v>7.673</v>
      </c>
      <c r="Y3134" s="3">
        <v>7.82</v>
      </c>
      <c r="Z3134" s="3">
        <v>7.9660000000000002</v>
      </c>
      <c r="AA3134" s="3">
        <v>8.1120000000000001</v>
      </c>
      <c r="AB3134" s="3">
        <v>8.2579999999999991</v>
      </c>
      <c r="AC3134" s="3">
        <v>8.4039999999999999</v>
      </c>
      <c r="AD3134" s="3">
        <v>8.5489999999999995</v>
      </c>
      <c r="AE3134" s="3">
        <v>8.6929999999999996</v>
      </c>
      <c r="AF3134" s="3">
        <v>8.8350000000000009</v>
      </c>
      <c r="AG3134" s="3">
        <v>8.9770000000000003</v>
      </c>
      <c r="AH3134" s="3">
        <v>9.1189999999999998</v>
      </c>
      <c r="AI3134" s="3">
        <v>9.2629999999999999</v>
      </c>
      <c r="AJ3134" s="3">
        <v>9.4090000000000007</v>
      </c>
      <c r="AK3134" s="3">
        <v>9.5570000000000004</v>
      </c>
      <c r="AL3134" s="3">
        <v>9.7050000000000001</v>
      </c>
      <c r="AM3134" s="3">
        <v>9.8529999999999998</v>
      </c>
      <c r="AN3134" s="3">
        <v>10</v>
      </c>
      <c r="AO3134" s="3">
        <v>10.145</v>
      </c>
      <c r="AP3134" s="3">
        <v>10.289</v>
      </c>
      <c r="AQ3134" s="3">
        <v>10.430999999999999</v>
      </c>
      <c r="AR3134" s="3">
        <v>10.571999999999999</v>
      </c>
      <c r="AS3134" s="3">
        <v>10.711</v>
      </c>
      <c r="AT3134" s="3">
        <v>10.848000000000001</v>
      </c>
      <c r="AU3134" s="3">
        <v>10.983000000000001</v>
      </c>
      <c r="AV3134" s="3">
        <v>11.117000000000001</v>
      </c>
      <c r="AW3134" s="3">
        <v>11.247999999999999</v>
      </c>
      <c r="AX3134" s="3">
        <v>11.378</v>
      </c>
      <c r="AY3134" s="3">
        <v>11.507</v>
      </c>
      <c r="AZ3134" s="3">
        <v>11.634</v>
      </c>
      <c r="BA3134">
        <v>11.76</v>
      </c>
      <c r="BB3134">
        <v>0</v>
      </c>
    </row>
    <row r="3135" spans="1:54" hidden="1" x14ac:dyDescent="0.2">
      <c r="A3135">
        <v>263</v>
      </c>
      <c r="B3135" t="s">
        <v>492</v>
      </c>
      <c r="C3135" t="s">
        <v>262</v>
      </c>
      <c r="D3135" t="s">
        <v>126</v>
      </c>
      <c r="E3135" t="s">
        <v>260</v>
      </c>
      <c r="F3135" t="s">
        <v>259</v>
      </c>
      <c r="G3135" t="s">
        <v>225</v>
      </c>
      <c r="H3135" t="s">
        <v>222</v>
      </c>
      <c r="I3135" t="s">
        <v>1183</v>
      </c>
      <c r="J3135" s="3" t="s">
        <v>215</v>
      </c>
      <c r="K3135" s="3" t="s">
        <v>215</v>
      </c>
      <c r="L3135" s="3" t="s">
        <v>215</v>
      </c>
      <c r="M3135" s="3" t="s">
        <v>215</v>
      </c>
      <c r="N3135" s="3" t="s">
        <v>215</v>
      </c>
      <c r="O3135" s="3" t="s">
        <v>215</v>
      </c>
      <c r="P3135" s="3" t="s">
        <v>215</v>
      </c>
      <c r="Q3135" s="3" t="s">
        <v>215</v>
      </c>
      <c r="R3135" s="3" t="s">
        <v>215</v>
      </c>
      <c r="S3135" s="3" t="s">
        <v>215</v>
      </c>
      <c r="T3135" s="3" t="s">
        <v>215</v>
      </c>
      <c r="U3135" s="3" t="s">
        <v>215</v>
      </c>
      <c r="V3135" s="3" t="s">
        <v>215</v>
      </c>
      <c r="W3135" s="3" t="s">
        <v>215</v>
      </c>
      <c r="X3135" s="3" t="s">
        <v>215</v>
      </c>
      <c r="Y3135" s="3" t="s">
        <v>215</v>
      </c>
      <c r="Z3135" s="3" t="s">
        <v>215</v>
      </c>
      <c r="AA3135" s="3">
        <v>5.4249999999999998</v>
      </c>
      <c r="AB3135" s="3">
        <v>6.0890000000000004</v>
      </c>
      <c r="AC3135" s="3">
        <v>6.4139999999999997</v>
      </c>
      <c r="AD3135" s="3">
        <v>6.5419999999999998</v>
      </c>
      <c r="AE3135" s="3">
        <v>6.8780000000000001</v>
      </c>
      <c r="AF3135" s="3">
        <v>7.944</v>
      </c>
      <c r="AG3135" s="3">
        <v>10.914999999999999</v>
      </c>
      <c r="AH3135" s="3">
        <v>14.454000000000001</v>
      </c>
      <c r="AI3135" s="3">
        <v>22.181000000000001</v>
      </c>
      <c r="AJ3135" s="3">
        <v>27.295000000000002</v>
      </c>
      <c r="AK3135" s="3">
        <v>34.173000000000002</v>
      </c>
      <c r="AL3135" s="3">
        <v>37.756</v>
      </c>
      <c r="AM3135" s="3">
        <v>45.082999999999998</v>
      </c>
      <c r="AN3135" s="3">
        <v>53.250999999999998</v>
      </c>
      <c r="AO3135" s="3">
        <v>66.566999999999993</v>
      </c>
      <c r="AP3135" s="3">
        <v>78.224999999999994</v>
      </c>
      <c r="AQ3135" s="3">
        <v>76.373999999999995</v>
      </c>
      <c r="AR3135" s="3">
        <v>74.168999999999997</v>
      </c>
      <c r="AS3135" s="3">
        <v>82.091999999999999</v>
      </c>
      <c r="AT3135" s="3">
        <v>89.525999999999996</v>
      </c>
      <c r="AU3135" s="3">
        <v>97.549000000000007</v>
      </c>
      <c r="AV3135" s="3">
        <v>123.751</v>
      </c>
      <c r="AW3135" s="3">
        <v>129.09700000000001</v>
      </c>
      <c r="AX3135" s="3">
        <v>137.23099999999999</v>
      </c>
      <c r="AY3135" s="3">
        <v>148.01</v>
      </c>
      <c r="AZ3135" s="3">
        <v>159.35599999999999</v>
      </c>
      <c r="BA3135">
        <v>166.255</v>
      </c>
      <c r="BB3135">
        <v>2017</v>
      </c>
    </row>
    <row r="3136" spans="1:54" hidden="1" x14ac:dyDescent="0.2">
      <c r="A3136">
        <v>263</v>
      </c>
      <c r="B3136" t="s">
        <v>492</v>
      </c>
      <c r="C3136" t="s">
        <v>261</v>
      </c>
      <c r="D3136" t="s">
        <v>126</v>
      </c>
      <c r="E3136" t="s">
        <v>260</v>
      </c>
      <c r="F3136" t="s">
        <v>259</v>
      </c>
      <c r="G3136" t="s">
        <v>217</v>
      </c>
      <c r="I3136" t="s">
        <v>258</v>
      </c>
      <c r="J3136" s="3" t="s">
        <v>215</v>
      </c>
      <c r="K3136" s="3" t="s">
        <v>215</v>
      </c>
      <c r="L3136" s="3" t="s">
        <v>215</v>
      </c>
      <c r="M3136" s="3" t="s">
        <v>215</v>
      </c>
      <c r="N3136" s="3" t="s">
        <v>215</v>
      </c>
      <c r="O3136" s="3" t="s">
        <v>215</v>
      </c>
      <c r="P3136" s="3" t="s">
        <v>215</v>
      </c>
      <c r="Q3136" s="3" t="s">
        <v>215</v>
      </c>
      <c r="R3136" s="3" t="s">
        <v>215</v>
      </c>
      <c r="S3136" s="3" t="s">
        <v>215</v>
      </c>
      <c r="T3136" s="3" t="s">
        <v>215</v>
      </c>
      <c r="U3136" s="3" t="s">
        <v>215</v>
      </c>
      <c r="V3136" s="3" t="s">
        <v>215</v>
      </c>
      <c r="W3136" s="3" t="s">
        <v>215</v>
      </c>
      <c r="X3136" s="3" t="s">
        <v>215</v>
      </c>
      <c r="Y3136" s="3" t="s">
        <v>215</v>
      </c>
      <c r="Z3136" s="3" t="s">
        <v>215</v>
      </c>
      <c r="AA3136" s="3">
        <v>10.044</v>
      </c>
      <c r="AB3136" s="3">
        <v>9.6660000000000004</v>
      </c>
      <c r="AC3136" s="3">
        <v>9.2620000000000005</v>
      </c>
      <c r="AD3136" s="3">
        <v>8.4320000000000004</v>
      </c>
      <c r="AE3136" s="3">
        <v>8.0259999999999998</v>
      </c>
      <c r="AF3136" s="3">
        <v>8.4489999999999998</v>
      </c>
      <c r="AG3136" s="3">
        <v>9.1140000000000008</v>
      </c>
      <c r="AH3136" s="3">
        <v>10.295999999999999</v>
      </c>
      <c r="AI3136" s="3">
        <v>13.2</v>
      </c>
      <c r="AJ3136" s="3">
        <v>13.845000000000001</v>
      </c>
      <c r="AK3136" s="3">
        <v>15.526</v>
      </c>
      <c r="AL3136" s="3">
        <v>15.067</v>
      </c>
      <c r="AM3136" s="3">
        <v>16.829999999999998</v>
      </c>
      <c r="AN3136" s="3">
        <v>19.948</v>
      </c>
      <c r="AO3136" s="3">
        <v>21.98</v>
      </c>
      <c r="AP3136" s="3">
        <v>23.844999999999999</v>
      </c>
      <c r="AQ3136" s="3">
        <v>20.952000000000002</v>
      </c>
      <c r="AR3136" s="3">
        <v>18.937999999999999</v>
      </c>
      <c r="AS3136" s="3">
        <v>19.378</v>
      </c>
      <c r="AT3136" s="3">
        <v>18.603999999999999</v>
      </c>
      <c r="AU3136" s="3">
        <v>17.675000000000001</v>
      </c>
      <c r="AV3136" s="3">
        <v>20.352</v>
      </c>
      <c r="AW3136" s="3">
        <v>19.628</v>
      </c>
      <c r="AX3136" s="3">
        <v>19.29</v>
      </c>
      <c r="AY3136" s="3">
        <v>19.234999999999999</v>
      </c>
      <c r="AZ3136" s="3">
        <v>19.146000000000001</v>
      </c>
      <c r="BA3136">
        <v>18.648</v>
      </c>
      <c r="BB3136">
        <v>2017</v>
      </c>
    </row>
    <row r="3137" spans="1:54" hidden="1" x14ac:dyDescent="0.2">
      <c r="A3137">
        <v>263</v>
      </c>
      <c r="B3137" t="s">
        <v>492</v>
      </c>
      <c r="C3137" t="s">
        <v>257</v>
      </c>
      <c r="D3137" t="s">
        <v>126</v>
      </c>
      <c r="E3137" t="s">
        <v>255</v>
      </c>
      <c r="F3137" t="s">
        <v>254</v>
      </c>
      <c r="G3137" t="s">
        <v>225</v>
      </c>
      <c r="H3137" t="s">
        <v>222</v>
      </c>
      <c r="I3137" t="s">
        <v>1183</v>
      </c>
      <c r="J3137" s="3" t="s">
        <v>215</v>
      </c>
      <c r="K3137" s="3" t="s">
        <v>215</v>
      </c>
      <c r="L3137" s="3" t="s">
        <v>215</v>
      </c>
      <c r="M3137" s="3" t="s">
        <v>215</v>
      </c>
      <c r="N3137" s="3" t="s">
        <v>215</v>
      </c>
      <c r="O3137" s="3" t="s">
        <v>215</v>
      </c>
      <c r="P3137" s="3" t="s">
        <v>215</v>
      </c>
      <c r="Q3137" s="3" t="s">
        <v>215</v>
      </c>
      <c r="R3137" s="3" t="s">
        <v>215</v>
      </c>
      <c r="S3137" s="3" t="s">
        <v>215</v>
      </c>
      <c r="T3137" s="3" t="s">
        <v>215</v>
      </c>
      <c r="U3137" s="3" t="s">
        <v>215</v>
      </c>
      <c r="V3137" s="3" t="s">
        <v>215</v>
      </c>
      <c r="W3137" s="3" t="s">
        <v>215</v>
      </c>
      <c r="X3137" s="3" t="s">
        <v>215</v>
      </c>
      <c r="Y3137" s="3" t="s">
        <v>215</v>
      </c>
      <c r="Z3137" s="3" t="s">
        <v>215</v>
      </c>
      <c r="AA3137" s="3">
        <v>5.093</v>
      </c>
      <c r="AB3137" s="3">
        <v>5.8760000000000003</v>
      </c>
      <c r="AC3137" s="3">
        <v>6.9169999999999998</v>
      </c>
      <c r="AD3137" s="3">
        <v>7.3550000000000004</v>
      </c>
      <c r="AE3137" s="3">
        <v>8.3620000000000001</v>
      </c>
      <c r="AF3137" s="3">
        <v>10.545</v>
      </c>
      <c r="AG3137" s="3">
        <v>13.298999999999999</v>
      </c>
      <c r="AH3137" s="3">
        <v>17.765999999999998</v>
      </c>
      <c r="AI3137" s="3">
        <v>24.594000000000001</v>
      </c>
      <c r="AJ3137" s="3">
        <v>30.100999999999999</v>
      </c>
      <c r="AK3137" s="3">
        <v>39.774999999999999</v>
      </c>
      <c r="AL3137" s="3">
        <v>45.197000000000003</v>
      </c>
      <c r="AM3137" s="3">
        <v>54.494999999999997</v>
      </c>
      <c r="AN3137" s="3">
        <v>60.558</v>
      </c>
      <c r="AO3137" s="3">
        <v>74.177999999999997</v>
      </c>
      <c r="AP3137" s="3">
        <v>93.831000000000003</v>
      </c>
      <c r="AQ3137" s="3">
        <v>102.499</v>
      </c>
      <c r="AR3137" s="3">
        <v>99.116</v>
      </c>
      <c r="AS3137" s="3">
        <v>92.566999999999993</v>
      </c>
      <c r="AT3137" s="3">
        <v>89.918999999999997</v>
      </c>
      <c r="AU3137" s="3">
        <v>102.9</v>
      </c>
      <c r="AV3137" s="3">
        <v>138.75399999999999</v>
      </c>
      <c r="AW3137" s="3">
        <v>137.98099999999999</v>
      </c>
      <c r="AX3137" s="3">
        <v>146.36699999999999</v>
      </c>
      <c r="AY3137" s="3">
        <v>155.816</v>
      </c>
      <c r="AZ3137" s="3">
        <v>165.899</v>
      </c>
      <c r="BA3137">
        <v>171.68799999999999</v>
      </c>
      <c r="BB3137">
        <v>2017</v>
      </c>
    </row>
    <row r="3138" spans="1:54" hidden="1" x14ac:dyDescent="0.2">
      <c r="A3138">
        <v>263</v>
      </c>
      <c r="B3138" t="s">
        <v>492</v>
      </c>
      <c r="C3138" t="s">
        <v>256</v>
      </c>
      <c r="D3138" t="s">
        <v>126</v>
      </c>
      <c r="E3138" t="s">
        <v>255</v>
      </c>
      <c r="F3138" t="s">
        <v>254</v>
      </c>
      <c r="G3138" t="s">
        <v>217</v>
      </c>
      <c r="I3138" t="s">
        <v>253</v>
      </c>
      <c r="J3138" s="3" t="s">
        <v>215</v>
      </c>
      <c r="K3138" s="3" t="s">
        <v>215</v>
      </c>
      <c r="L3138" s="3" t="s">
        <v>215</v>
      </c>
      <c r="M3138" s="3" t="s">
        <v>215</v>
      </c>
      <c r="N3138" s="3" t="s">
        <v>215</v>
      </c>
      <c r="O3138" s="3" t="s">
        <v>215</v>
      </c>
      <c r="P3138" s="3" t="s">
        <v>215</v>
      </c>
      <c r="Q3138" s="3" t="s">
        <v>215</v>
      </c>
      <c r="R3138" s="3" t="s">
        <v>215</v>
      </c>
      <c r="S3138" s="3" t="s">
        <v>215</v>
      </c>
      <c r="T3138" s="3" t="s">
        <v>215</v>
      </c>
      <c r="U3138" s="3" t="s">
        <v>215</v>
      </c>
      <c r="V3138" s="3" t="s">
        <v>215</v>
      </c>
      <c r="W3138" s="3" t="s">
        <v>215</v>
      </c>
      <c r="X3138" s="3" t="s">
        <v>215</v>
      </c>
      <c r="Y3138" s="3" t="s">
        <v>215</v>
      </c>
      <c r="Z3138" s="3" t="s">
        <v>215</v>
      </c>
      <c r="AA3138" s="3">
        <v>9.43</v>
      </c>
      <c r="AB3138" s="3">
        <v>9.3279999999999994</v>
      </c>
      <c r="AC3138" s="3">
        <v>9.9879999999999995</v>
      </c>
      <c r="AD3138" s="3">
        <v>9.4809999999999999</v>
      </c>
      <c r="AE3138" s="3">
        <v>9.7569999999999997</v>
      </c>
      <c r="AF3138" s="3">
        <v>11.215</v>
      </c>
      <c r="AG3138" s="3">
        <v>11.105</v>
      </c>
      <c r="AH3138" s="3">
        <v>12.654999999999999</v>
      </c>
      <c r="AI3138" s="3">
        <v>14.635999999999999</v>
      </c>
      <c r="AJ3138" s="3">
        <v>15.269</v>
      </c>
      <c r="AK3138" s="3">
        <v>18.07</v>
      </c>
      <c r="AL3138" s="3">
        <v>18.036000000000001</v>
      </c>
      <c r="AM3138" s="3">
        <v>20.343</v>
      </c>
      <c r="AN3138" s="3">
        <v>22.684999999999999</v>
      </c>
      <c r="AO3138" s="3">
        <v>24.492999999999999</v>
      </c>
      <c r="AP3138" s="3">
        <v>28.602</v>
      </c>
      <c r="AQ3138" s="3">
        <v>28.119</v>
      </c>
      <c r="AR3138" s="3">
        <v>25.308</v>
      </c>
      <c r="AS3138" s="3">
        <v>21.85</v>
      </c>
      <c r="AT3138" s="3">
        <v>18.686</v>
      </c>
      <c r="AU3138" s="3">
        <v>18.643999999999998</v>
      </c>
      <c r="AV3138" s="3">
        <v>22.818999999999999</v>
      </c>
      <c r="AW3138" s="3">
        <v>20.978999999999999</v>
      </c>
      <c r="AX3138" s="3">
        <v>20.574000000000002</v>
      </c>
      <c r="AY3138" s="3">
        <v>20.248999999999999</v>
      </c>
      <c r="AZ3138" s="3">
        <v>19.931999999999999</v>
      </c>
      <c r="BA3138">
        <v>19.257999999999999</v>
      </c>
      <c r="BB3138">
        <v>2017</v>
      </c>
    </row>
    <row r="3139" spans="1:54" hidden="1" x14ac:dyDescent="0.2">
      <c r="A3139">
        <v>263</v>
      </c>
      <c r="B3139" t="s">
        <v>492</v>
      </c>
      <c r="C3139" t="s">
        <v>252</v>
      </c>
      <c r="D3139" t="s">
        <v>126</v>
      </c>
      <c r="E3139" t="s">
        <v>250</v>
      </c>
      <c r="F3139" t="s">
        <v>249</v>
      </c>
      <c r="G3139" t="s">
        <v>225</v>
      </c>
      <c r="H3139" t="s">
        <v>222</v>
      </c>
      <c r="I3139" t="s">
        <v>1183</v>
      </c>
      <c r="J3139" s="3" t="s">
        <v>215</v>
      </c>
      <c r="K3139" s="3" t="s">
        <v>215</v>
      </c>
      <c r="L3139" s="3" t="s">
        <v>215</v>
      </c>
      <c r="M3139" s="3" t="s">
        <v>215</v>
      </c>
      <c r="N3139" s="3" t="s">
        <v>215</v>
      </c>
      <c r="O3139" s="3" t="s">
        <v>215</v>
      </c>
      <c r="P3139" s="3" t="s">
        <v>215</v>
      </c>
      <c r="Q3139" s="3" t="s">
        <v>215</v>
      </c>
      <c r="R3139" s="3" t="s">
        <v>215</v>
      </c>
      <c r="S3139" s="3" t="s">
        <v>215</v>
      </c>
      <c r="T3139" s="3" t="s">
        <v>215</v>
      </c>
      <c r="U3139" s="3" t="s">
        <v>215</v>
      </c>
      <c r="V3139" s="3" t="s">
        <v>215</v>
      </c>
      <c r="W3139" s="3" t="s">
        <v>215</v>
      </c>
      <c r="X3139" s="3" t="s">
        <v>215</v>
      </c>
      <c r="Y3139" s="3" t="s">
        <v>215</v>
      </c>
      <c r="Z3139" s="3" t="s">
        <v>215</v>
      </c>
      <c r="AA3139" s="3">
        <v>0.33200000000000002</v>
      </c>
      <c r="AB3139" s="3">
        <v>0.21299999999999999</v>
      </c>
      <c r="AC3139" s="3">
        <v>-0.503</v>
      </c>
      <c r="AD3139" s="3">
        <v>-0.81399999999999995</v>
      </c>
      <c r="AE3139" s="3">
        <v>-1.484</v>
      </c>
      <c r="AF3139" s="3">
        <v>-2.601</v>
      </c>
      <c r="AG3139" s="3">
        <v>-2.3839999999999999</v>
      </c>
      <c r="AH3139" s="3">
        <v>-3.3119999999999998</v>
      </c>
      <c r="AI3139" s="3">
        <v>-2.4129999999999998</v>
      </c>
      <c r="AJ3139" s="3">
        <v>-2.806</v>
      </c>
      <c r="AK3139" s="3">
        <v>-5.601</v>
      </c>
      <c r="AL3139" s="3">
        <v>-7.44</v>
      </c>
      <c r="AM3139" s="3">
        <v>-9.4120000000000008</v>
      </c>
      <c r="AN3139" s="3">
        <v>-7.306</v>
      </c>
      <c r="AO3139" s="3">
        <v>-7.6109999999999998</v>
      </c>
      <c r="AP3139" s="3">
        <v>-15.606</v>
      </c>
      <c r="AQ3139" s="3">
        <v>-26.125</v>
      </c>
      <c r="AR3139" s="3">
        <v>-24.946999999999999</v>
      </c>
      <c r="AS3139" s="3">
        <v>-10.475</v>
      </c>
      <c r="AT3139" s="3">
        <v>-0.39300000000000002</v>
      </c>
      <c r="AU3139" s="3">
        <v>-5.351</v>
      </c>
      <c r="AV3139" s="3">
        <v>-15.002000000000001</v>
      </c>
      <c r="AW3139" s="3">
        <v>-8.8840000000000003</v>
      </c>
      <c r="AX3139" s="3">
        <v>-9.1370000000000005</v>
      </c>
      <c r="AY3139" s="3">
        <v>-7.8049999999999997</v>
      </c>
      <c r="AZ3139" s="3">
        <v>-6.5430000000000001</v>
      </c>
      <c r="BA3139">
        <v>-5.4329999999999998</v>
      </c>
      <c r="BB3139">
        <v>2017</v>
      </c>
    </row>
    <row r="3140" spans="1:54" hidden="1" x14ac:dyDescent="0.2">
      <c r="A3140">
        <v>263</v>
      </c>
      <c r="B3140" t="s">
        <v>492</v>
      </c>
      <c r="C3140" t="s">
        <v>251</v>
      </c>
      <c r="D3140" t="s">
        <v>126</v>
      </c>
      <c r="E3140" t="s">
        <v>250</v>
      </c>
      <c r="F3140" t="s">
        <v>249</v>
      </c>
      <c r="G3140" t="s">
        <v>217</v>
      </c>
      <c r="I3140" t="s">
        <v>248</v>
      </c>
      <c r="J3140" s="3" t="s">
        <v>215</v>
      </c>
      <c r="K3140" s="3" t="s">
        <v>215</v>
      </c>
      <c r="L3140" s="3" t="s">
        <v>215</v>
      </c>
      <c r="M3140" s="3" t="s">
        <v>215</v>
      </c>
      <c r="N3140" s="3" t="s">
        <v>215</v>
      </c>
      <c r="O3140" s="3" t="s">
        <v>215</v>
      </c>
      <c r="P3140" s="3" t="s">
        <v>215</v>
      </c>
      <c r="Q3140" s="3" t="s">
        <v>215</v>
      </c>
      <c r="R3140" s="3" t="s">
        <v>215</v>
      </c>
      <c r="S3140" s="3" t="s">
        <v>215</v>
      </c>
      <c r="T3140" s="3" t="s">
        <v>215</v>
      </c>
      <c r="U3140" s="3" t="s">
        <v>215</v>
      </c>
      <c r="V3140" s="3" t="s">
        <v>215</v>
      </c>
      <c r="W3140" s="3" t="s">
        <v>215</v>
      </c>
      <c r="X3140" s="3" t="s">
        <v>215</v>
      </c>
      <c r="Y3140" s="3" t="s">
        <v>215</v>
      </c>
      <c r="Z3140" s="3" t="s">
        <v>215</v>
      </c>
      <c r="AA3140" s="3">
        <v>0.61399999999999999</v>
      </c>
      <c r="AB3140" s="3">
        <v>0.33900000000000002</v>
      </c>
      <c r="AC3140" s="3">
        <v>-0.72599999999999998</v>
      </c>
      <c r="AD3140" s="3">
        <v>-1.0489999999999999</v>
      </c>
      <c r="AE3140" s="3">
        <v>-1.7310000000000001</v>
      </c>
      <c r="AF3140" s="3">
        <v>-2.766</v>
      </c>
      <c r="AG3140" s="3">
        <v>-1.99</v>
      </c>
      <c r="AH3140" s="3">
        <v>-2.359</v>
      </c>
      <c r="AI3140" s="3">
        <v>-1.4359999999999999</v>
      </c>
      <c r="AJ3140" s="3">
        <v>-1.423</v>
      </c>
      <c r="AK3140" s="3">
        <v>-2.5449999999999999</v>
      </c>
      <c r="AL3140" s="3">
        <v>-2.9689999999999999</v>
      </c>
      <c r="AM3140" s="3">
        <v>-3.5139999999999998</v>
      </c>
      <c r="AN3140" s="3">
        <v>-2.7370000000000001</v>
      </c>
      <c r="AO3140" s="3">
        <v>-2.5129999999999999</v>
      </c>
      <c r="AP3140" s="3">
        <v>-4.7569999999999997</v>
      </c>
      <c r="AQ3140" s="3">
        <v>-7.1669999999999998</v>
      </c>
      <c r="AR3140" s="3">
        <v>-6.37</v>
      </c>
      <c r="AS3140" s="3">
        <v>-2.4729999999999999</v>
      </c>
      <c r="AT3140" s="3">
        <v>-8.2000000000000003E-2</v>
      </c>
      <c r="AU3140" s="3">
        <v>-0.97</v>
      </c>
      <c r="AV3140" s="3">
        <v>-2.4670000000000001</v>
      </c>
      <c r="AW3140" s="3">
        <v>-1.351</v>
      </c>
      <c r="AX3140" s="3">
        <v>-1.284</v>
      </c>
      <c r="AY3140" s="3">
        <v>-1.014</v>
      </c>
      <c r="AZ3140" s="3">
        <v>-0.78600000000000003</v>
      </c>
      <c r="BA3140">
        <v>-0.60899999999999999</v>
      </c>
      <c r="BB3140">
        <v>2017</v>
      </c>
    </row>
    <row r="3141" spans="1:54" hidden="1" x14ac:dyDescent="0.2">
      <c r="A3141">
        <v>263</v>
      </c>
      <c r="B3141" t="s">
        <v>492</v>
      </c>
      <c r="C3141" t="s">
        <v>247</v>
      </c>
      <c r="D3141" t="s">
        <v>126</v>
      </c>
      <c r="E3141" t="s">
        <v>245</v>
      </c>
      <c r="F3141" t="s">
        <v>244</v>
      </c>
      <c r="G3141" t="s">
        <v>225</v>
      </c>
      <c r="H3141" t="s">
        <v>222</v>
      </c>
    </row>
    <row r="3142" spans="1:54" hidden="1" x14ac:dyDescent="0.2">
      <c r="A3142">
        <v>263</v>
      </c>
      <c r="B3142" t="s">
        <v>492</v>
      </c>
      <c r="C3142" t="s">
        <v>246</v>
      </c>
      <c r="D3142" t="s">
        <v>126</v>
      </c>
      <c r="E3142" t="s">
        <v>245</v>
      </c>
      <c r="F3142" t="s">
        <v>244</v>
      </c>
      <c r="G3142" t="s">
        <v>243</v>
      </c>
    </row>
    <row r="3143" spans="1:54" hidden="1" x14ac:dyDescent="0.2">
      <c r="A3143">
        <v>263</v>
      </c>
      <c r="B3143" t="s">
        <v>492</v>
      </c>
      <c r="C3143" t="s">
        <v>242</v>
      </c>
      <c r="D3143" t="s">
        <v>126</v>
      </c>
      <c r="E3143" t="s">
        <v>240</v>
      </c>
      <c r="F3143" t="s">
        <v>239</v>
      </c>
      <c r="G3143" t="s">
        <v>225</v>
      </c>
      <c r="H3143" t="s">
        <v>222</v>
      </c>
      <c r="I3143" t="s">
        <v>1183</v>
      </c>
      <c r="J3143" s="3" t="s">
        <v>215</v>
      </c>
      <c r="K3143" s="3" t="s">
        <v>215</v>
      </c>
      <c r="L3143" s="3" t="s">
        <v>215</v>
      </c>
      <c r="M3143" s="3" t="s">
        <v>215</v>
      </c>
      <c r="N3143" s="3" t="s">
        <v>215</v>
      </c>
      <c r="O3143" s="3" t="s">
        <v>215</v>
      </c>
      <c r="P3143" s="3" t="s">
        <v>215</v>
      </c>
      <c r="Q3143" s="3" t="s">
        <v>215</v>
      </c>
      <c r="R3143" s="3" t="s">
        <v>215</v>
      </c>
      <c r="S3143" s="3" t="s">
        <v>215</v>
      </c>
      <c r="T3143" s="3" t="s">
        <v>215</v>
      </c>
      <c r="U3143" s="3" t="s">
        <v>215</v>
      </c>
      <c r="V3143" s="3" t="s">
        <v>215</v>
      </c>
      <c r="W3143" s="3" t="s">
        <v>215</v>
      </c>
      <c r="X3143" s="3" t="s">
        <v>215</v>
      </c>
      <c r="Y3143" s="3" t="s">
        <v>215</v>
      </c>
      <c r="Z3143" s="3" t="s">
        <v>215</v>
      </c>
      <c r="AA3143" s="3">
        <v>0.71399999999999997</v>
      </c>
      <c r="AB3143" s="3">
        <v>0.63900000000000001</v>
      </c>
      <c r="AC3143" s="3">
        <v>7.3999999999999996E-2</v>
      </c>
      <c r="AD3143" s="3">
        <v>-0.29099999999999998</v>
      </c>
      <c r="AE3143" s="3">
        <v>-0.96599999999999997</v>
      </c>
      <c r="AF3143" s="3">
        <v>-2.1579999999999999</v>
      </c>
      <c r="AG3143" s="3">
        <v>-1.331</v>
      </c>
      <c r="AH3143" s="3">
        <v>-2.2200000000000002</v>
      </c>
      <c r="AI3143" s="3">
        <v>-0.63</v>
      </c>
      <c r="AJ3143" s="3">
        <v>-1.3240000000000001</v>
      </c>
      <c r="AK3143" s="3">
        <v>-4.0209999999999999</v>
      </c>
      <c r="AL3143" s="3">
        <v>-5.6740000000000004</v>
      </c>
      <c r="AM3143" s="3">
        <v>-7.8120000000000003</v>
      </c>
      <c r="AN3143" s="3">
        <v>-5.7690000000000001</v>
      </c>
      <c r="AO3143" s="3">
        <v>-6.3620000000000001</v>
      </c>
      <c r="AP3143" s="3">
        <v>-14.311999999999999</v>
      </c>
      <c r="AQ3143" s="3">
        <v>-24.247</v>
      </c>
      <c r="AR3143" s="3">
        <v>-23.103000000000002</v>
      </c>
      <c r="AS3143" s="3">
        <v>-9.1359999999999992</v>
      </c>
      <c r="AT3143" s="3">
        <v>1.111</v>
      </c>
      <c r="AU3143" s="3">
        <v>-3.528</v>
      </c>
      <c r="AV3143" s="3">
        <v>-12.132999999999999</v>
      </c>
      <c r="AW3143" s="3">
        <v>-5.5179999999999998</v>
      </c>
      <c r="AX3143" s="3">
        <v>-5.5209999999999999</v>
      </c>
      <c r="AY3143" s="3">
        <v>-3.476</v>
      </c>
      <c r="AZ3143" s="3">
        <v>-1.8080000000000001</v>
      </c>
      <c r="BA3143">
        <v>-0.54800000000000004</v>
      </c>
      <c r="BB3143">
        <v>2017</v>
      </c>
    </row>
    <row r="3144" spans="1:54" hidden="1" x14ac:dyDescent="0.2">
      <c r="A3144">
        <v>263</v>
      </c>
      <c r="B3144" t="s">
        <v>492</v>
      </c>
      <c r="C3144" t="s">
        <v>241</v>
      </c>
      <c r="D3144" t="s">
        <v>126</v>
      </c>
      <c r="E3144" t="s">
        <v>240</v>
      </c>
      <c r="F3144" t="s">
        <v>239</v>
      </c>
      <c r="G3144" t="s">
        <v>217</v>
      </c>
      <c r="I3144" t="s">
        <v>238</v>
      </c>
      <c r="J3144" s="3" t="s">
        <v>215</v>
      </c>
      <c r="K3144" s="3" t="s">
        <v>215</v>
      </c>
      <c r="L3144" s="3" t="s">
        <v>215</v>
      </c>
      <c r="M3144" s="3" t="s">
        <v>215</v>
      </c>
      <c r="N3144" s="3" t="s">
        <v>215</v>
      </c>
      <c r="O3144" s="3" t="s">
        <v>215</v>
      </c>
      <c r="P3144" s="3" t="s">
        <v>215</v>
      </c>
      <c r="Q3144" s="3" t="s">
        <v>215</v>
      </c>
      <c r="R3144" s="3" t="s">
        <v>215</v>
      </c>
      <c r="S3144" s="3" t="s">
        <v>215</v>
      </c>
      <c r="T3144" s="3" t="s">
        <v>215</v>
      </c>
      <c r="U3144" s="3" t="s">
        <v>215</v>
      </c>
      <c r="V3144" s="3" t="s">
        <v>215</v>
      </c>
      <c r="W3144" s="3" t="s">
        <v>215</v>
      </c>
      <c r="X3144" s="3" t="s">
        <v>215</v>
      </c>
      <c r="Y3144" s="3" t="s">
        <v>215</v>
      </c>
      <c r="Z3144" s="3" t="s">
        <v>215</v>
      </c>
      <c r="AA3144" s="3">
        <v>1.3220000000000001</v>
      </c>
      <c r="AB3144" s="3">
        <v>1.014</v>
      </c>
      <c r="AC3144" s="3">
        <v>0.107</v>
      </c>
      <c r="AD3144" s="3">
        <v>-0.375</v>
      </c>
      <c r="AE3144" s="3">
        <v>-1.127</v>
      </c>
      <c r="AF3144" s="3">
        <v>-2.2949999999999999</v>
      </c>
      <c r="AG3144" s="3">
        <v>-1.111</v>
      </c>
      <c r="AH3144" s="3">
        <v>-1.581</v>
      </c>
      <c r="AI3144" s="3">
        <v>-0.375</v>
      </c>
      <c r="AJ3144" s="3">
        <v>-0.67200000000000004</v>
      </c>
      <c r="AK3144" s="3">
        <v>-1.827</v>
      </c>
      <c r="AL3144" s="3">
        <v>-2.2639999999999998</v>
      </c>
      <c r="AM3144" s="3">
        <v>-2.9159999999999999</v>
      </c>
      <c r="AN3144" s="3">
        <v>-2.161</v>
      </c>
      <c r="AO3144" s="3">
        <v>-2.101</v>
      </c>
      <c r="AP3144" s="3">
        <v>-4.3630000000000004</v>
      </c>
      <c r="AQ3144" s="3">
        <v>-6.6520000000000001</v>
      </c>
      <c r="AR3144" s="3">
        <v>-5.899</v>
      </c>
      <c r="AS3144" s="3">
        <v>-2.157</v>
      </c>
      <c r="AT3144" s="3">
        <v>0.23100000000000001</v>
      </c>
      <c r="AU3144" s="3">
        <v>-0.63900000000000001</v>
      </c>
      <c r="AV3144" s="3">
        <v>-1.9950000000000001</v>
      </c>
      <c r="AW3144" s="3">
        <v>-0.83899999999999997</v>
      </c>
      <c r="AX3144" s="3">
        <v>-0.77600000000000002</v>
      </c>
      <c r="AY3144" s="3">
        <v>-0.45200000000000001</v>
      </c>
      <c r="AZ3144" s="3">
        <v>-0.217</v>
      </c>
      <c r="BA3144">
        <v>-6.2E-2</v>
      </c>
      <c r="BB3144">
        <v>2017</v>
      </c>
    </row>
    <row r="3145" spans="1:54" hidden="1" x14ac:dyDescent="0.2">
      <c r="A3145">
        <v>263</v>
      </c>
      <c r="B3145" t="s">
        <v>492</v>
      </c>
      <c r="C3145" t="s">
        <v>237</v>
      </c>
      <c r="D3145" t="s">
        <v>126</v>
      </c>
      <c r="E3145" t="s">
        <v>235</v>
      </c>
      <c r="F3145" t="s">
        <v>234</v>
      </c>
      <c r="G3145" t="s">
        <v>225</v>
      </c>
      <c r="H3145" t="s">
        <v>222</v>
      </c>
    </row>
    <row r="3146" spans="1:54" hidden="1" x14ac:dyDescent="0.2">
      <c r="A3146">
        <v>263</v>
      </c>
      <c r="B3146" t="s">
        <v>492</v>
      </c>
      <c r="C3146" t="s">
        <v>236</v>
      </c>
      <c r="D3146" t="s">
        <v>126</v>
      </c>
      <c r="E3146" t="s">
        <v>235</v>
      </c>
      <c r="F3146" t="s">
        <v>234</v>
      </c>
      <c r="G3146" t="s">
        <v>217</v>
      </c>
    </row>
    <row r="3147" spans="1:54" hidden="1" x14ac:dyDescent="0.2">
      <c r="A3147">
        <v>263</v>
      </c>
      <c r="B3147" t="s">
        <v>492</v>
      </c>
      <c r="C3147" t="s">
        <v>233</v>
      </c>
      <c r="D3147" t="s">
        <v>126</v>
      </c>
      <c r="E3147" t="s">
        <v>231</v>
      </c>
      <c r="F3147" t="s">
        <v>230</v>
      </c>
      <c r="G3147" t="s">
        <v>225</v>
      </c>
      <c r="H3147" t="s">
        <v>222</v>
      </c>
      <c r="I3147" t="s">
        <v>1183</v>
      </c>
      <c r="J3147" s="3" t="s">
        <v>215</v>
      </c>
      <c r="K3147" s="3" t="s">
        <v>215</v>
      </c>
      <c r="L3147" s="3" t="s">
        <v>215</v>
      </c>
      <c r="M3147" s="3" t="s">
        <v>215</v>
      </c>
      <c r="N3147" s="3" t="s">
        <v>215</v>
      </c>
      <c r="O3147" s="3" t="s">
        <v>215</v>
      </c>
      <c r="P3147" s="3" t="s">
        <v>215</v>
      </c>
      <c r="Q3147" s="3" t="s">
        <v>215</v>
      </c>
      <c r="R3147" s="3" t="s">
        <v>215</v>
      </c>
      <c r="S3147" s="3" t="s">
        <v>215</v>
      </c>
      <c r="T3147" s="3" t="s">
        <v>215</v>
      </c>
      <c r="U3147" s="3" t="s">
        <v>215</v>
      </c>
      <c r="V3147" s="3" t="s">
        <v>215</v>
      </c>
      <c r="W3147" s="3" t="s">
        <v>215</v>
      </c>
      <c r="X3147" s="3" t="s">
        <v>215</v>
      </c>
      <c r="Y3147" s="3" t="s">
        <v>215</v>
      </c>
      <c r="Z3147" s="3" t="s">
        <v>215</v>
      </c>
      <c r="AA3147" s="3">
        <v>23.172000000000001</v>
      </c>
      <c r="AB3147" s="3">
        <v>25.012</v>
      </c>
      <c r="AC3147" s="3">
        <v>27.591999999999999</v>
      </c>
      <c r="AD3147" s="3">
        <v>42.86</v>
      </c>
      <c r="AE3147" s="3">
        <v>42.430999999999997</v>
      </c>
      <c r="AF3147" s="3">
        <v>51.037999999999997</v>
      </c>
      <c r="AG3147" s="3">
        <v>74.213999999999999</v>
      </c>
      <c r="AH3147" s="3">
        <v>70.049000000000007</v>
      </c>
      <c r="AI3147" s="3">
        <v>79.244</v>
      </c>
      <c r="AJ3147" s="3">
        <v>77.108000000000004</v>
      </c>
      <c r="AK3147" s="3">
        <v>75.968000000000004</v>
      </c>
      <c r="AL3147" s="3">
        <v>95.238</v>
      </c>
      <c r="AM3147" s="3">
        <v>74.412999999999997</v>
      </c>
      <c r="AN3147" s="3">
        <v>46.292000000000002</v>
      </c>
      <c r="AO3147" s="3">
        <v>35.758000000000003</v>
      </c>
      <c r="AP3147" s="3">
        <v>53.622999999999998</v>
      </c>
      <c r="AQ3147" s="3">
        <v>78.224000000000004</v>
      </c>
      <c r="AR3147" s="3">
        <v>103.027</v>
      </c>
      <c r="AS3147" s="3">
        <v>128.12299999999999</v>
      </c>
      <c r="AT3147" s="3">
        <v>163.20699999999999</v>
      </c>
      <c r="AU3147" s="3">
        <v>171.571</v>
      </c>
      <c r="AV3147" s="3">
        <v>201.702</v>
      </c>
      <c r="AW3147" s="3">
        <v>225.398</v>
      </c>
      <c r="AX3147" s="3">
        <v>243.006</v>
      </c>
      <c r="AY3147" s="3">
        <v>257.93</v>
      </c>
      <c r="AZ3147" s="3">
        <v>270.81099999999998</v>
      </c>
      <c r="BA3147">
        <v>283.435</v>
      </c>
      <c r="BB3147">
        <v>2017</v>
      </c>
    </row>
    <row r="3148" spans="1:54" hidden="1" x14ac:dyDescent="0.2">
      <c r="A3148">
        <v>263</v>
      </c>
      <c r="B3148" t="s">
        <v>492</v>
      </c>
      <c r="C3148" t="s">
        <v>232</v>
      </c>
      <c r="D3148" t="s">
        <v>126</v>
      </c>
      <c r="E3148" t="s">
        <v>231</v>
      </c>
      <c r="F3148" t="s">
        <v>230</v>
      </c>
      <c r="G3148" t="s">
        <v>217</v>
      </c>
      <c r="I3148" t="s">
        <v>229</v>
      </c>
      <c r="J3148" s="3" t="s">
        <v>215</v>
      </c>
      <c r="K3148" s="3" t="s">
        <v>215</v>
      </c>
      <c r="L3148" s="3" t="s">
        <v>215</v>
      </c>
      <c r="M3148" s="3" t="s">
        <v>215</v>
      </c>
      <c r="N3148" s="3" t="s">
        <v>215</v>
      </c>
      <c r="O3148" s="3" t="s">
        <v>215</v>
      </c>
      <c r="P3148" s="3" t="s">
        <v>215</v>
      </c>
      <c r="Q3148" s="3" t="s">
        <v>215</v>
      </c>
      <c r="R3148" s="3" t="s">
        <v>215</v>
      </c>
      <c r="S3148" s="3" t="s">
        <v>215</v>
      </c>
      <c r="T3148" s="3" t="s">
        <v>215</v>
      </c>
      <c r="U3148" s="3" t="s">
        <v>215</v>
      </c>
      <c r="V3148" s="3" t="s">
        <v>215</v>
      </c>
      <c r="W3148" s="3" t="s">
        <v>215</v>
      </c>
      <c r="X3148" s="3" t="s">
        <v>215</v>
      </c>
      <c r="Y3148" s="3" t="s">
        <v>215</v>
      </c>
      <c r="Z3148" s="3" t="s">
        <v>215</v>
      </c>
      <c r="AA3148" s="3">
        <v>42.905999999999999</v>
      </c>
      <c r="AB3148" s="3">
        <v>39.703000000000003</v>
      </c>
      <c r="AC3148" s="3">
        <v>39.841999999999999</v>
      </c>
      <c r="AD3148" s="3">
        <v>55.246000000000002</v>
      </c>
      <c r="AE3148" s="3">
        <v>49.511000000000003</v>
      </c>
      <c r="AF3148" s="3">
        <v>54.279000000000003</v>
      </c>
      <c r="AG3148" s="3">
        <v>61.97</v>
      </c>
      <c r="AH3148" s="3">
        <v>49.896999999999998</v>
      </c>
      <c r="AI3148" s="3">
        <v>47.158999999999999</v>
      </c>
      <c r="AJ3148" s="3">
        <v>39.113999999999997</v>
      </c>
      <c r="AK3148" s="3">
        <v>34.512999999999998</v>
      </c>
      <c r="AL3148" s="3">
        <v>38.005000000000003</v>
      </c>
      <c r="AM3148" s="3">
        <v>27.777999999999999</v>
      </c>
      <c r="AN3148" s="3">
        <v>17.341000000000001</v>
      </c>
      <c r="AO3148" s="3">
        <v>11.807</v>
      </c>
      <c r="AP3148" s="3">
        <v>16.346</v>
      </c>
      <c r="AQ3148" s="3">
        <v>21.46</v>
      </c>
      <c r="AR3148" s="3">
        <v>26.306999999999999</v>
      </c>
      <c r="AS3148" s="3">
        <v>30.242999999999999</v>
      </c>
      <c r="AT3148" s="3">
        <v>33.915999999999997</v>
      </c>
      <c r="AU3148" s="3">
        <v>31.087</v>
      </c>
      <c r="AV3148" s="3">
        <v>33.170999999999999</v>
      </c>
      <c r="AW3148" s="3">
        <v>34.270000000000003</v>
      </c>
      <c r="AX3148" s="3">
        <v>34.158999999999999</v>
      </c>
      <c r="AY3148" s="3">
        <v>33.520000000000003</v>
      </c>
      <c r="AZ3148" s="3">
        <v>32.536999999999999</v>
      </c>
      <c r="BA3148">
        <v>31.792000000000002</v>
      </c>
      <c r="BB3148">
        <v>2017</v>
      </c>
    </row>
    <row r="3149" spans="1:54" hidden="1" x14ac:dyDescent="0.2">
      <c r="A3149">
        <v>263</v>
      </c>
      <c r="B3149" t="s">
        <v>492</v>
      </c>
      <c r="C3149" t="s">
        <v>228</v>
      </c>
      <c r="D3149" t="s">
        <v>126</v>
      </c>
      <c r="E3149" t="s">
        <v>227</v>
      </c>
      <c r="F3149" t="s">
        <v>226</v>
      </c>
      <c r="G3149" t="s">
        <v>225</v>
      </c>
      <c r="H3149" t="s">
        <v>222</v>
      </c>
      <c r="I3149" t="s">
        <v>1183</v>
      </c>
      <c r="J3149" s="3">
        <v>7.7270000000000003</v>
      </c>
      <c r="K3149" s="3">
        <v>8.5060000000000002</v>
      </c>
      <c r="L3149" s="3">
        <v>8.8469999999999995</v>
      </c>
      <c r="M3149" s="3">
        <v>9.4960000000000004</v>
      </c>
      <c r="N3149" s="3">
        <v>10.522</v>
      </c>
      <c r="O3149" s="3">
        <v>11.683999999999999</v>
      </c>
      <c r="P3149" s="3">
        <v>12.981999999999999</v>
      </c>
      <c r="Q3149" s="3">
        <v>6.3959999999999999</v>
      </c>
      <c r="R3149" s="3">
        <v>4.2060000000000004</v>
      </c>
      <c r="S3149" s="3">
        <v>3.8879999999999999</v>
      </c>
      <c r="T3149" s="3">
        <v>4.9489999999999998</v>
      </c>
      <c r="U3149" s="3">
        <v>5.335</v>
      </c>
      <c r="V3149" s="3">
        <v>5.2080000000000002</v>
      </c>
      <c r="W3149" s="3">
        <v>7.8769999999999998</v>
      </c>
      <c r="X3149" s="3">
        <v>26.164000000000001</v>
      </c>
      <c r="Y3149" s="3">
        <v>40.728999999999999</v>
      </c>
      <c r="Z3149" s="3">
        <v>46.646999999999998</v>
      </c>
      <c r="AA3149" s="3">
        <v>54.006</v>
      </c>
      <c r="AB3149" s="3">
        <v>62.997</v>
      </c>
      <c r="AC3149" s="3">
        <v>69.254000000000005</v>
      </c>
      <c r="AD3149" s="3">
        <v>77.58</v>
      </c>
      <c r="AE3149" s="3">
        <v>85.7</v>
      </c>
      <c r="AF3149" s="3">
        <v>94.028000000000006</v>
      </c>
      <c r="AG3149" s="3">
        <v>119.758</v>
      </c>
      <c r="AH3149" s="3">
        <v>140.387</v>
      </c>
      <c r="AI3149" s="3">
        <v>168.035</v>
      </c>
      <c r="AJ3149" s="3">
        <v>197.13800000000001</v>
      </c>
      <c r="AK3149" s="3">
        <v>220.11</v>
      </c>
      <c r="AL3149" s="3">
        <v>250.59</v>
      </c>
      <c r="AM3149" s="3">
        <v>267.88</v>
      </c>
      <c r="AN3149" s="3">
        <v>266.952</v>
      </c>
      <c r="AO3149" s="3">
        <v>302.85399999999998</v>
      </c>
      <c r="AP3149" s="3">
        <v>328.06099999999998</v>
      </c>
      <c r="AQ3149" s="3">
        <v>364.517</v>
      </c>
      <c r="AR3149" s="3">
        <v>391.63499999999999</v>
      </c>
      <c r="AS3149" s="3">
        <v>423.64400000000001</v>
      </c>
      <c r="AT3149" s="3">
        <v>481.21199999999999</v>
      </c>
      <c r="AU3149" s="3">
        <v>551.91099999999994</v>
      </c>
      <c r="AV3149" s="3">
        <v>608.07000000000005</v>
      </c>
      <c r="AW3149" s="3">
        <v>657.71</v>
      </c>
      <c r="AX3149" s="3">
        <v>711.40599999999995</v>
      </c>
      <c r="AY3149" s="3">
        <v>769.49099999999999</v>
      </c>
      <c r="AZ3149" s="3">
        <v>832.32299999999998</v>
      </c>
      <c r="BA3149">
        <v>891.52800000000002</v>
      </c>
      <c r="BB3149">
        <v>2017</v>
      </c>
    </row>
    <row r="3150" spans="1:54" hidden="1" x14ac:dyDescent="0.2">
      <c r="A3150">
        <v>263</v>
      </c>
      <c r="B3150" t="s">
        <v>492</v>
      </c>
      <c r="C3150" t="s">
        <v>224</v>
      </c>
      <c r="D3150" t="s">
        <v>126</v>
      </c>
      <c r="E3150" t="s">
        <v>219</v>
      </c>
      <c r="F3150" t="s">
        <v>218</v>
      </c>
      <c r="G3150" t="s">
        <v>223</v>
      </c>
      <c r="H3150" t="s">
        <v>222</v>
      </c>
      <c r="I3150" t="s">
        <v>1184</v>
      </c>
      <c r="J3150" s="3">
        <v>-8.2000000000000003E-2</v>
      </c>
      <c r="K3150" s="3">
        <v>-0.105</v>
      </c>
      <c r="L3150" s="3">
        <v>-7.4999999999999997E-2</v>
      </c>
      <c r="M3150" s="3">
        <v>-7.0999999999999994E-2</v>
      </c>
      <c r="N3150" s="3">
        <v>-6.8000000000000005E-2</v>
      </c>
      <c r="O3150" s="3">
        <v>-5.8000000000000003E-2</v>
      </c>
      <c r="P3150" s="3">
        <v>-3.7999999999999999E-2</v>
      </c>
      <c r="Q3150" s="3">
        <v>-2.5000000000000001E-2</v>
      </c>
      <c r="R3150" s="3">
        <v>-1.7999999999999999E-2</v>
      </c>
      <c r="S3150" s="3" t="s">
        <v>355</v>
      </c>
      <c r="T3150" s="3">
        <v>-0.05</v>
      </c>
      <c r="U3150" s="3">
        <v>-0.104</v>
      </c>
      <c r="V3150" s="3">
        <v>-7.4999999999999997E-2</v>
      </c>
      <c r="W3150" s="3">
        <v>-6.2E-2</v>
      </c>
      <c r="X3150" s="3">
        <v>-1.6E-2</v>
      </c>
      <c r="Y3150" s="3">
        <v>-3.9E-2</v>
      </c>
      <c r="Z3150" s="3">
        <v>-0.04</v>
      </c>
      <c r="AA3150" s="3">
        <v>-1.2E-2</v>
      </c>
      <c r="AB3150" s="3">
        <v>1.6E-2</v>
      </c>
      <c r="AC3150" s="3">
        <v>-4.3999999999999997E-2</v>
      </c>
      <c r="AD3150" s="3">
        <v>-0.04</v>
      </c>
      <c r="AE3150" s="3">
        <v>-7.3999999999999996E-2</v>
      </c>
      <c r="AF3150" s="3">
        <v>-0.03</v>
      </c>
      <c r="AG3150" s="3">
        <v>-4.3999999999999997E-2</v>
      </c>
      <c r="AH3150" s="3">
        <v>-5.6000000000000001E-2</v>
      </c>
      <c r="AI3150" s="3">
        <v>3.1E-2</v>
      </c>
      <c r="AJ3150" s="3">
        <v>-6.9000000000000006E-2</v>
      </c>
      <c r="AK3150" s="3">
        <v>-8.5000000000000006E-2</v>
      </c>
      <c r="AL3150" s="3">
        <v>-0.20499999999999999</v>
      </c>
      <c r="AM3150" s="3">
        <v>-0.122</v>
      </c>
      <c r="AN3150" s="3">
        <v>-0.10199999999999999</v>
      </c>
      <c r="AO3150" s="3">
        <v>-0.32600000000000001</v>
      </c>
      <c r="AP3150" s="3">
        <v>-0.44900000000000001</v>
      </c>
      <c r="AQ3150" s="3">
        <v>-0.56100000000000005</v>
      </c>
      <c r="AR3150" s="3">
        <v>-0.746</v>
      </c>
      <c r="AS3150" s="3">
        <v>-0.26500000000000001</v>
      </c>
      <c r="AT3150" s="3">
        <v>-8.3000000000000004E-2</v>
      </c>
      <c r="AU3150" s="3">
        <v>-0.246</v>
      </c>
      <c r="AV3150" s="3">
        <v>-0.38900000000000001</v>
      </c>
      <c r="AW3150" s="3">
        <v>-0.29099999999999998</v>
      </c>
      <c r="AX3150" s="3">
        <v>-0.36399999999999999</v>
      </c>
      <c r="AY3150" s="3">
        <v>-0.33100000000000002</v>
      </c>
      <c r="AZ3150" s="3">
        <v>-0.34699999999999998</v>
      </c>
      <c r="BA3150">
        <v>-0.36</v>
      </c>
      <c r="BB3150">
        <v>2017</v>
      </c>
    </row>
    <row r="3151" spans="1:54" hidden="1" x14ac:dyDescent="0.2">
      <c r="A3151">
        <v>263</v>
      </c>
      <c r="B3151" t="s">
        <v>492</v>
      </c>
      <c r="C3151" t="s">
        <v>220</v>
      </c>
      <c r="D3151" t="s">
        <v>126</v>
      </c>
      <c r="E3151" t="s">
        <v>219</v>
      </c>
      <c r="F3151" t="s">
        <v>218</v>
      </c>
      <c r="G3151" t="s">
        <v>217</v>
      </c>
      <c r="I3151" t="s">
        <v>216</v>
      </c>
      <c r="J3151" s="3">
        <v>-5.3129999999999997</v>
      </c>
      <c r="K3151" s="3">
        <v>-6.1509999999999998</v>
      </c>
      <c r="L3151" s="3">
        <v>-4.2380000000000004</v>
      </c>
      <c r="M3151" s="3">
        <v>-3.7610000000000001</v>
      </c>
      <c r="N3151" s="3">
        <v>-3.2370000000000001</v>
      </c>
      <c r="O3151" s="3">
        <v>-2.4910000000000001</v>
      </c>
      <c r="P3151" s="3">
        <v>-1.45</v>
      </c>
      <c r="Q3151" s="3">
        <v>-1.958</v>
      </c>
      <c r="R3151" s="3">
        <v>-2.173</v>
      </c>
      <c r="S3151" s="3">
        <v>8.9999999999999993E-3</v>
      </c>
      <c r="T3151" s="3">
        <v>-5.0289999999999999</v>
      </c>
      <c r="U3151" s="3">
        <v>-11.744999999999999</v>
      </c>
      <c r="V3151" s="3">
        <v>-14.162000000000001</v>
      </c>
      <c r="W3151" s="3">
        <v>-10.202999999999999</v>
      </c>
      <c r="X3151" s="3">
        <v>-0.90100000000000002</v>
      </c>
      <c r="Y3151" s="3">
        <v>-1.39</v>
      </c>
      <c r="Z3151" s="3">
        <v>-1.375</v>
      </c>
      <c r="AA3151" s="3">
        <v>-0.35199999999999998</v>
      </c>
      <c r="AB3151" s="3">
        <v>0.41899999999999998</v>
      </c>
      <c r="AC3151" s="3">
        <v>-1.0509999999999999</v>
      </c>
      <c r="AD3151" s="3">
        <v>-1.008</v>
      </c>
      <c r="AE3151" s="3">
        <v>-2.0470000000000002</v>
      </c>
      <c r="AF3151" s="3">
        <v>-0.86</v>
      </c>
      <c r="AG3151" s="3">
        <v>-1.502</v>
      </c>
      <c r="AH3151" s="3">
        <v>-1.589</v>
      </c>
      <c r="AI3151" s="3">
        <v>0.70799999999999996</v>
      </c>
      <c r="AJ3151" s="3">
        <v>-1.45</v>
      </c>
      <c r="AK3151" s="3">
        <v>-1.4510000000000001</v>
      </c>
      <c r="AL3151" s="3">
        <v>-3.1280000000000001</v>
      </c>
      <c r="AM3151" s="3">
        <v>-1.855</v>
      </c>
      <c r="AN3151" s="3">
        <v>-1.5389999999999999</v>
      </c>
      <c r="AO3151" s="3">
        <v>-4.3419999999999996</v>
      </c>
      <c r="AP3151" s="3">
        <v>-5.694</v>
      </c>
      <c r="AQ3151" s="3">
        <v>-6.6360000000000001</v>
      </c>
      <c r="AR3151" s="3">
        <v>-8.5069999999999997</v>
      </c>
      <c r="AS3151" s="3">
        <v>-3.06</v>
      </c>
      <c r="AT3151" s="3">
        <v>-1.01</v>
      </c>
      <c r="AU3151" s="3">
        <v>-2.863</v>
      </c>
      <c r="AV3151" s="3">
        <v>-4.1260000000000003</v>
      </c>
      <c r="AW3151" s="3">
        <v>-2.9860000000000002</v>
      </c>
      <c r="AX3151" s="3">
        <v>-3.556</v>
      </c>
      <c r="AY3151" s="3">
        <v>-3.0750000000000002</v>
      </c>
      <c r="AZ3151" s="3">
        <v>-3.069</v>
      </c>
      <c r="BA3151">
        <v>-3.0659999999999998</v>
      </c>
      <c r="BB3151">
        <v>2017</v>
      </c>
    </row>
    <row r="3152" spans="1:54" x14ac:dyDescent="0.2">
      <c r="A3152">
        <v>268</v>
      </c>
      <c r="B3152" t="s">
        <v>491</v>
      </c>
      <c r="C3152" t="s">
        <v>352</v>
      </c>
      <c r="D3152" t="s">
        <v>183</v>
      </c>
      <c r="E3152" t="s">
        <v>349</v>
      </c>
      <c r="F3152" t="s">
        <v>351</v>
      </c>
      <c r="G3152" t="s">
        <v>225</v>
      </c>
      <c r="H3152" t="s">
        <v>222</v>
      </c>
      <c r="I3152" t="s">
        <v>1185</v>
      </c>
      <c r="J3152" s="3">
        <v>59.878999999999998</v>
      </c>
      <c r="K3152" s="3">
        <v>61.396000000000001</v>
      </c>
      <c r="L3152" s="3">
        <v>60.542000000000002</v>
      </c>
      <c r="M3152" s="3">
        <v>59.981999999999999</v>
      </c>
      <c r="N3152" s="3">
        <v>62.588999999999999</v>
      </c>
      <c r="O3152" s="3">
        <v>65.209999999999994</v>
      </c>
      <c r="P3152" s="3">
        <v>65.682000000000002</v>
      </c>
      <c r="Q3152" s="3">
        <v>69.643000000000001</v>
      </c>
      <c r="R3152" s="3">
        <v>72.853999999999999</v>
      </c>
      <c r="S3152" s="3">
        <v>76.004999999999995</v>
      </c>
      <c r="T3152" s="3">
        <v>76.078999999999994</v>
      </c>
      <c r="U3152" s="3">
        <v>78.552999999999997</v>
      </c>
      <c r="V3152" s="3">
        <v>82.971000000000004</v>
      </c>
      <c r="W3152" s="3">
        <v>88.14</v>
      </c>
      <c r="X3152" s="3">
        <v>86.991</v>
      </c>
      <c r="Y3152" s="3">
        <v>90.540999999999997</v>
      </c>
      <c r="Z3152" s="3">
        <v>93.781000000000006</v>
      </c>
      <c r="AA3152" s="3">
        <v>98.463999999999999</v>
      </c>
      <c r="AB3152" s="3">
        <v>101.321</v>
      </c>
      <c r="AC3152" s="3">
        <v>99.406000000000006</v>
      </c>
      <c r="AD3152" s="3">
        <v>106.654</v>
      </c>
      <c r="AE3152" s="3">
        <v>109.559</v>
      </c>
      <c r="AF3152" s="3">
        <v>113.672</v>
      </c>
      <c r="AG3152" s="3">
        <v>118.84099999999999</v>
      </c>
      <c r="AH3152" s="3">
        <v>126.247</v>
      </c>
      <c r="AI3152" s="3">
        <v>133.886</v>
      </c>
      <c r="AJ3152" s="3">
        <v>142.678</v>
      </c>
      <c r="AK3152" s="3">
        <v>151.50800000000001</v>
      </c>
      <c r="AL3152" s="3">
        <v>157.91900000000001</v>
      </c>
      <c r="AM3152" s="3">
        <v>154.07900000000001</v>
      </c>
      <c r="AN3152" s="3">
        <v>159.828</v>
      </c>
      <c r="AO3152" s="3">
        <v>165.958</v>
      </c>
      <c r="AP3152" s="3">
        <v>172.81</v>
      </c>
      <c r="AQ3152" s="3">
        <v>177.63399999999999</v>
      </c>
      <c r="AR3152" s="3">
        <v>183.06700000000001</v>
      </c>
      <c r="AS3152" s="3">
        <v>190.096</v>
      </c>
      <c r="AT3152" s="3">
        <v>197.22900000000001</v>
      </c>
      <c r="AU3152" s="3">
        <v>206.667</v>
      </c>
      <c r="AV3152" s="3">
        <v>213.81800000000001</v>
      </c>
      <c r="AW3152" s="3">
        <v>221.62200000000001</v>
      </c>
      <c r="AX3152" s="3">
        <v>229.911</v>
      </c>
      <c r="AY3152" s="3">
        <v>238.53200000000001</v>
      </c>
      <c r="AZ3152" s="3">
        <v>247.714</v>
      </c>
      <c r="BA3152">
        <v>257.24799999999999</v>
      </c>
      <c r="BB3152">
        <v>2016</v>
      </c>
    </row>
    <row r="3153" spans="1:54" hidden="1" x14ac:dyDescent="0.2">
      <c r="A3153">
        <v>268</v>
      </c>
      <c r="B3153" t="s">
        <v>491</v>
      </c>
      <c r="C3153" t="s">
        <v>350</v>
      </c>
      <c r="D3153" t="s">
        <v>183</v>
      </c>
      <c r="E3153" t="s">
        <v>349</v>
      </c>
      <c r="F3153" t="s">
        <v>348</v>
      </c>
      <c r="G3153" t="s">
        <v>275</v>
      </c>
      <c r="I3153" t="s">
        <v>347</v>
      </c>
      <c r="J3153" s="3">
        <v>0.66800000000000004</v>
      </c>
      <c r="K3153" s="3">
        <v>2.5329999999999999</v>
      </c>
      <c r="L3153" s="3">
        <v>-1.391</v>
      </c>
      <c r="M3153" s="3">
        <v>-0.92400000000000004</v>
      </c>
      <c r="N3153" s="3">
        <v>4.3460000000000001</v>
      </c>
      <c r="O3153" s="3">
        <v>4.1879999999999997</v>
      </c>
      <c r="P3153" s="3">
        <v>0.72299999999999998</v>
      </c>
      <c r="Q3153" s="3">
        <v>6.0309999999999997</v>
      </c>
      <c r="R3153" s="3">
        <v>4.6100000000000003</v>
      </c>
      <c r="S3153" s="3">
        <v>4.3259999999999996</v>
      </c>
      <c r="T3153" s="3">
        <v>9.7000000000000003E-2</v>
      </c>
      <c r="U3153" s="3">
        <v>3.2519999999999998</v>
      </c>
      <c r="V3153" s="3">
        <v>5.6239999999999997</v>
      </c>
      <c r="W3153" s="3">
        <v>6.23</v>
      </c>
      <c r="X3153" s="3">
        <v>-1.3029999999999999</v>
      </c>
      <c r="Y3153" s="3">
        <v>4.08</v>
      </c>
      <c r="Z3153" s="3">
        <v>3.5779999999999998</v>
      </c>
      <c r="AA3153" s="3">
        <v>4.9939999999999998</v>
      </c>
      <c r="AB3153" s="3">
        <v>2.9020000000000001</v>
      </c>
      <c r="AC3153" s="3">
        <v>-1.89</v>
      </c>
      <c r="AD3153" s="3">
        <v>7.2910000000000004</v>
      </c>
      <c r="AE3153" s="3">
        <v>2.7229999999999999</v>
      </c>
      <c r="AF3153" s="3">
        <v>3.754</v>
      </c>
      <c r="AG3153" s="3">
        <v>4.5469999999999997</v>
      </c>
      <c r="AH3153" s="3">
        <v>6.2320000000000002</v>
      </c>
      <c r="AI3153" s="3">
        <v>6.0510000000000002</v>
      </c>
      <c r="AJ3153" s="3">
        <v>6.5670000000000002</v>
      </c>
      <c r="AK3153" s="3">
        <v>6.1879999999999997</v>
      </c>
      <c r="AL3153" s="3">
        <v>4.2320000000000002</v>
      </c>
      <c r="AM3153" s="3">
        <v>-2.4319999999999999</v>
      </c>
      <c r="AN3153" s="3">
        <v>3.7309999999999999</v>
      </c>
      <c r="AO3153" s="3">
        <v>3.8359999999999999</v>
      </c>
      <c r="AP3153" s="3">
        <v>4.1289999999999996</v>
      </c>
      <c r="AQ3153" s="3">
        <v>2.7919999999999998</v>
      </c>
      <c r="AR3153" s="3">
        <v>3.0579999999999998</v>
      </c>
      <c r="AS3153" s="3">
        <v>3.84</v>
      </c>
      <c r="AT3153" s="3">
        <v>3.7519999999999998</v>
      </c>
      <c r="AU3153" s="3">
        <v>4.7850000000000001</v>
      </c>
      <c r="AV3153" s="3">
        <v>3.46</v>
      </c>
      <c r="AW3153" s="3">
        <v>3.65</v>
      </c>
      <c r="AX3153" s="3">
        <v>3.74</v>
      </c>
      <c r="AY3153" s="3">
        <v>3.75</v>
      </c>
      <c r="AZ3153" s="3">
        <v>3.8490000000000002</v>
      </c>
      <c r="BA3153">
        <v>3.8490000000000002</v>
      </c>
      <c r="BB3153">
        <v>2016</v>
      </c>
    </row>
    <row r="3154" spans="1:54" hidden="1" x14ac:dyDescent="0.2">
      <c r="A3154">
        <v>268</v>
      </c>
      <c r="B3154" t="s">
        <v>491</v>
      </c>
      <c r="C3154" t="s">
        <v>346</v>
      </c>
      <c r="D3154" t="s">
        <v>183</v>
      </c>
      <c r="E3154" t="s">
        <v>342</v>
      </c>
      <c r="F3154" t="s">
        <v>345</v>
      </c>
      <c r="G3154" t="s">
        <v>225</v>
      </c>
      <c r="H3154" t="s">
        <v>222</v>
      </c>
      <c r="I3154" t="s">
        <v>1185</v>
      </c>
      <c r="J3154" s="3">
        <v>7.0170000000000003</v>
      </c>
      <c r="K3154" s="3">
        <v>7.71</v>
      </c>
      <c r="L3154" s="3">
        <v>7.94</v>
      </c>
      <c r="M3154" s="3">
        <v>8.4139999999999997</v>
      </c>
      <c r="N3154" s="3">
        <v>9.0760000000000005</v>
      </c>
      <c r="O3154" s="3">
        <v>9.952</v>
      </c>
      <c r="P3154" s="3">
        <v>10.414</v>
      </c>
      <c r="Q3154" s="3">
        <v>11.355</v>
      </c>
      <c r="R3154" s="3">
        <v>12.648999999999999</v>
      </c>
      <c r="S3154" s="3">
        <v>14.129</v>
      </c>
      <c r="T3154" s="3">
        <v>17.140999999999998</v>
      </c>
      <c r="U3154" s="3">
        <v>22.306000000000001</v>
      </c>
      <c r="V3154" s="3">
        <v>25.704999999999998</v>
      </c>
      <c r="W3154" s="3">
        <v>31.021999999999998</v>
      </c>
      <c r="X3154" s="3">
        <v>39.462000000000003</v>
      </c>
      <c r="Y3154" s="3">
        <v>51.281999999999996</v>
      </c>
      <c r="Z3154" s="3">
        <v>61.746000000000002</v>
      </c>
      <c r="AA3154" s="3">
        <v>75.442999999999998</v>
      </c>
      <c r="AB3154" s="3">
        <v>86.2</v>
      </c>
      <c r="AC3154" s="3">
        <v>92.048000000000002</v>
      </c>
      <c r="AD3154" s="3">
        <v>106.654</v>
      </c>
      <c r="AE3154" s="3">
        <v>118.416</v>
      </c>
      <c r="AF3154" s="3">
        <v>129.167</v>
      </c>
      <c r="AG3154" s="3">
        <v>142.81800000000001</v>
      </c>
      <c r="AH3154" s="3">
        <v>161.50800000000001</v>
      </c>
      <c r="AI3154" s="3">
        <v>183.74700000000001</v>
      </c>
      <c r="AJ3154" s="3">
        <v>206.28800000000001</v>
      </c>
      <c r="AK3154" s="3">
        <v>233.56700000000001</v>
      </c>
      <c r="AL3154" s="3">
        <v>262.41699999999997</v>
      </c>
      <c r="AM3154" s="3">
        <v>275.63200000000001</v>
      </c>
      <c r="AN3154" s="3">
        <v>299.286</v>
      </c>
      <c r="AO3154" s="3">
        <v>335.02800000000002</v>
      </c>
      <c r="AP3154" s="3">
        <v>361.34899999999999</v>
      </c>
      <c r="AQ3154" s="3">
        <v>376.53899999999999</v>
      </c>
      <c r="AR3154" s="3">
        <v>414.63400000000001</v>
      </c>
      <c r="AS3154" s="3">
        <v>460.40499999999997</v>
      </c>
      <c r="AT3154" s="3">
        <v>494.23899999999998</v>
      </c>
      <c r="AU3154" s="3">
        <v>539.62300000000005</v>
      </c>
      <c r="AV3154" s="3">
        <v>580.78</v>
      </c>
      <c r="AW3154" s="3">
        <v>630.16600000000005</v>
      </c>
      <c r="AX3154" s="3">
        <v>684.26700000000005</v>
      </c>
      <c r="AY3154" s="3">
        <v>743.03700000000003</v>
      </c>
      <c r="AZ3154" s="3">
        <v>806.36</v>
      </c>
      <c r="BA3154">
        <v>875.07899999999995</v>
      </c>
      <c r="BB3154">
        <v>2016</v>
      </c>
    </row>
    <row r="3155" spans="1:54" hidden="1" x14ac:dyDescent="0.2">
      <c r="A3155">
        <v>268</v>
      </c>
      <c r="B3155" t="s">
        <v>491</v>
      </c>
      <c r="C3155" t="s">
        <v>344</v>
      </c>
      <c r="D3155" t="s">
        <v>183</v>
      </c>
      <c r="E3155" t="s">
        <v>342</v>
      </c>
      <c r="F3155" t="s">
        <v>343</v>
      </c>
      <c r="G3155" t="s">
        <v>223</v>
      </c>
      <c r="H3155" t="s">
        <v>222</v>
      </c>
      <c r="I3155" t="s">
        <v>310</v>
      </c>
      <c r="J3155" s="3">
        <v>3.508</v>
      </c>
      <c r="K3155" s="3">
        <v>3.855</v>
      </c>
      <c r="L3155" s="3">
        <v>3.97</v>
      </c>
      <c r="M3155" s="3">
        <v>4.2069999999999999</v>
      </c>
      <c r="N3155" s="3">
        <v>4.5380000000000003</v>
      </c>
      <c r="O3155" s="3">
        <v>4.976</v>
      </c>
      <c r="P3155" s="3">
        <v>5.2069999999999999</v>
      </c>
      <c r="Q3155" s="3">
        <v>5.6779999999999999</v>
      </c>
      <c r="R3155" s="3">
        <v>6.3239999999999998</v>
      </c>
      <c r="S3155" s="3">
        <v>7.0650000000000004</v>
      </c>
      <c r="T3155" s="3">
        <v>4.1689999999999996</v>
      </c>
      <c r="U3155" s="3">
        <v>4.1950000000000003</v>
      </c>
      <c r="V3155" s="3">
        <v>4.6749999999999998</v>
      </c>
      <c r="W3155" s="3">
        <v>4.7939999999999996</v>
      </c>
      <c r="X3155" s="3">
        <v>4.6929999999999996</v>
      </c>
      <c r="Y3155" s="3">
        <v>5.415</v>
      </c>
      <c r="Z3155" s="3">
        <v>5.2169999999999996</v>
      </c>
      <c r="AA3155" s="3">
        <v>5.7359999999999998</v>
      </c>
      <c r="AB3155" s="3">
        <v>6.3659999999999997</v>
      </c>
      <c r="AC3155" s="3">
        <v>6.4169999999999998</v>
      </c>
      <c r="AD3155" s="3">
        <v>7.1040000000000001</v>
      </c>
      <c r="AE3155" s="3">
        <v>7.5659999999999998</v>
      </c>
      <c r="AF3155" s="3">
        <v>7.7750000000000004</v>
      </c>
      <c r="AG3155" s="3">
        <v>8.14</v>
      </c>
      <c r="AH3155" s="3">
        <v>8.7720000000000002</v>
      </c>
      <c r="AI3155" s="3">
        <v>9.6720000000000006</v>
      </c>
      <c r="AJ3155" s="3">
        <v>10.842000000000001</v>
      </c>
      <c r="AK3155" s="3">
        <v>12.275</v>
      </c>
      <c r="AL3155" s="3">
        <v>13.79</v>
      </c>
      <c r="AM3155" s="3">
        <v>14.486000000000001</v>
      </c>
      <c r="AN3155" s="3">
        <v>15.73</v>
      </c>
      <c r="AO3155" s="3">
        <v>17.649000000000001</v>
      </c>
      <c r="AP3155" s="3">
        <v>18.529</v>
      </c>
      <c r="AQ3155" s="3">
        <v>18.498999999999999</v>
      </c>
      <c r="AR3155" s="3">
        <v>19.757000000000001</v>
      </c>
      <c r="AS3155" s="3">
        <v>20.98</v>
      </c>
      <c r="AT3155" s="3">
        <v>21.643999999999998</v>
      </c>
      <c r="AU3155" s="3">
        <v>22.975000000000001</v>
      </c>
      <c r="AV3155" s="3">
        <v>24.021000000000001</v>
      </c>
      <c r="AW3155" s="3">
        <v>24.823</v>
      </c>
      <c r="AX3155" s="3">
        <v>25.67</v>
      </c>
      <c r="AY3155" s="3">
        <v>26.678000000000001</v>
      </c>
      <c r="AZ3155" s="3">
        <v>27.905999999999999</v>
      </c>
      <c r="BA3155">
        <v>29.332999999999998</v>
      </c>
      <c r="BB3155">
        <v>2016</v>
      </c>
    </row>
    <row r="3156" spans="1:54" hidden="1" x14ac:dyDescent="0.2">
      <c r="A3156">
        <v>268</v>
      </c>
      <c r="B3156" t="s">
        <v>491</v>
      </c>
      <c r="C3156" t="s">
        <v>213</v>
      </c>
      <c r="D3156" t="s">
        <v>183</v>
      </c>
      <c r="E3156" t="s">
        <v>342</v>
      </c>
      <c r="F3156" s="3" t="s">
        <v>341</v>
      </c>
      <c r="G3156" t="s">
        <v>323</v>
      </c>
      <c r="H3156" t="s">
        <v>222</v>
      </c>
      <c r="I3156" t="s">
        <v>310</v>
      </c>
      <c r="J3156">
        <v>5.2370000000000001</v>
      </c>
      <c r="K3156">
        <v>5.8710000000000004</v>
      </c>
      <c r="L3156">
        <v>6.149</v>
      </c>
      <c r="M3156">
        <v>6.3319999999999999</v>
      </c>
      <c r="N3156">
        <v>6.8419999999999996</v>
      </c>
      <c r="O3156">
        <v>7.3570000000000002</v>
      </c>
      <c r="P3156">
        <v>7.5590000000000002</v>
      </c>
      <c r="Q3156">
        <v>8.2200000000000006</v>
      </c>
      <c r="R3156">
        <v>8.9</v>
      </c>
      <c r="S3156">
        <v>9.6460000000000008</v>
      </c>
      <c r="T3156">
        <v>10.012</v>
      </c>
      <c r="U3156">
        <v>10.682</v>
      </c>
      <c r="V3156">
        <v>11.54</v>
      </c>
      <c r="W3156">
        <v>12.55</v>
      </c>
      <c r="X3156">
        <v>12.65</v>
      </c>
      <c r="Y3156">
        <v>13.441000000000001</v>
      </c>
      <c r="Z3156">
        <v>14.176</v>
      </c>
      <c r="AA3156">
        <v>15.138999999999999</v>
      </c>
      <c r="AB3156">
        <v>15.747</v>
      </c>
      <c r="AC3156">
        <v>15.686</v>
      </c>
      <c r="AD3156">
        <v>17.213000000000001</v>
      </c>
      <c r="AE3156">
        <v>18.085000000000001</v>
      </c>
      <c r="AF3156">
        <v>19.052</v>
      </c>
      <c r="AG3156">
        <v>20.315000000000001</v>
      </c>
      <c r="AH3156">
        <v>22.175000000000001</v>
      </c>
      <c r="AI3156">
        <v>24.273</v>
      </c>
      <c r="AJ3156">
        <v>26.661999999999999</v>
      </c>
      <c r="AK3156">
        <v>29.065000000000001</v>
      </c>
      <c r="AL3156">
        <v>30.888999999999999</v>
      </c>
      <c r="AM3156">
        <v>30.367000000000001</v>
      </c>
      <c r="AN3156">
        <v>31.885000000000002</v>
      </c>
      <c r="AO3156">
        <v>33.790999999999997</v>
      </c>
      <c r="AP3156">
        <v>35.835000000000001</v>
      </c>
      <c r="AQ3156">
        <v>37.43</v>
      </c>
      <c r="AR3156">
        <v>39.267000000000003</v>
      </c>
      <c r="AS3156">
        <v>41.216999999999999</v>
      </c>
      <c r="AT3156">
        <v>43.308999999999997</v>
      </c>
      <c r="AU3156">
        <v>46.198</v>
      </c>
      <c r="AV3156">
        <v>48.881999999999998</v>
      </c>
      <c r="AW3156">
        <v>51.765000000000001</v>
      </c>
      <c r="AX3156">
        <v>54.756</v>
      </c>
      <c r="AY3156">
        <v>57.892000000000003</v>
      </c>
      <c r="AZ3156">
        <v>61.152999999999999</v>
      </c>
      <c r="BA3156">
        <v>64.611999999999995</v>
      </c>
      <c r="BB3156">
        <v>2016</v>
      </c>
    </row>
    <row r="3157" spans="1:54" hidden="1" x14ac:dyDescent="0.2">
      <c r="A3157">
        <v>268</v>
      </c>
      <c r="B3157" t="s">
        <v>491</v>
      </c>
      <c r="C3157" t="s">
        <v>340</v>
      </c>
      <c r="D3157" t="s">
        <v>183</v>
      </c>
      <c r="E3157" t="s">
        <v>339</v>
      </c>
      <c r="F3157" t="s">
        <v>338</v>
      </c>
      <c r="G3157" t="s">
        <v>295</v>
      </c>
      <c r="I3157" t="s">
        <v>337</v>
      </c>
      <c r="J3157" s="3">
        <v>11.718</v>
      </c>
      <c r="K3157" s="3">
        <v>12.558</v>
      </c>
      <c r="L3157" s="3">
        <v>13.114000000000001</v>
      </c>
      <c r="M3157" s="3">
        <v>14.028</v>
      </c>
      <c r="N3157" s="3">
        <v>14.500999999999999</v>
      </c>
      <c r="O3157" s="3">
        <v>15.262</v>
      </c>
      <c r="P3157" s="3">
        <v>15.856</v>
      </c>
      <c r="Q3157" s="3">
        <v>16.305</v>
      </c>
      <c r="R3157" s="3">
        <v>17.361999999999998</v>
      </c>
      <c r="S3157" s="3">
        <v>18.59</v>
      </c>
      <c r="T3157" s="3">
        <v>22.530999999999999</v>
      </c>
      <c r="U3157" s="3">
        <v>28.396000000000001</v>
      </c>
      <c r="V3157" s="3">
        <v>30.98</v>
      </c>
      <c r="W3157" s="3">
        <v>35.195999999999998</v>
      </c>
      <c r="X3157" s="3">
        <v>45.363</v>
      </c>
      <c r="Y3157" s="3">
        <v>56.64</v>
      </c>
      <c r="Z3157" s="3">
        <v>65.840999999999994</v>
      </c>
      <c r="AA3157" s="3">
        <v>76.62</v>
      </c>
      <c r="AB3157" s="3">
        <v>85.076999999999998</v>
      </c>
      <c r="AC3157" s="3">
        <v>92.597999999999999</v>
      </c>
      <c r="AD3157" s="3">
        <v>100</v>
      </c>
      <c r="AE3157" s="3">
        <v>108.084</v>
      </c>
      <c r="AF3157" s="3">
        <v>113.631</v>
      </c>
      <c r="AG3157" s="3">
        <v>120.176</v>
      </c>
      <c r="AH3157" s="3">
        <v>127.93</v>
      </c>
      <c r="AI3157" s="3">
        <v>137.24199999999999</v>
      </c>
      <c r="AJ3157" s="3">
        <v>144.583</v>
      </c>
      <c r="AK3157" s="3">
        <v>154.16200000000001</v>
      </c>
      <c r="AL3157" s="3">
        <v>166.17099999999999</v>
      </c>
      <c r="AM3157" s="3">
        <v>178.89</v>
      </c>
      <c r="AN3157" s="3">
        <v>187.255</v>
      </c>
      <c r="AO3157" s="3">
        <v>201.875</v>
      </c>
      <c r="AP3157" s="3">
        <v>209.101</v>
      </c>
      <c r="AQ3157" s="3">
        <v>211.97399999999999</v>
      </c>
      <c r="AR3157" s="3">
        <v>226.49299999999999</v>
      </c>
      <c r="AS3157" s="3">
        <v>242.196</v>
      </c>
      <c r="AT3157" s="3">
        <v>250.59100000000001</v>
      </c>
      <c r="AU3157" s="3">
        <v>261.10700000000003</v>
      </c>
      <c r="AV3157" s="3">
        <v>271.62400000000002</v>
      </c>
      <c r="AW3157" s="3">
        <v>284.34199999999998</v>
      </c>
      <c r="AX3157" s="3">
        <v>297.62299999999999</v>
      </c>
      <c r="AY3157" s="3">
        <v>311.50299999999999</v>
      </c>
      <c r="AZ3157" s="3">
        <v>325.52100000000002</v>
      </c>
      <c r="BA3157">
        <v>340.16899999999998</v>
      </c>
      <c r="BB3157">
        <v>2016</v>
      </c>
    </row>
    <row r="3158" spans="1:54" hidden="1" x14ac:dyDescent="0.2">
      <c r="A3158">
        <v>268</v>
      </c>
      <c r="B3158" t="s">
        <v>491</v>
      </c>
      <c r="C3158" t="s">
        <v>336</v>
      </c>
      <c r="D3158" t="s">
        <v>183</v>
      </c>
      <c r="E3158" t="s">
        <v>333</v>
      </c>
      <c r="F3158" t="s">
        <v>335</v>
      </c>
      <c r="G3158" t="s">
        <v>225</v>
      </c>
      <c r="H3158" t="s">
        <v>322</v>
      </c>
      <c r="I3158" t="s">
        <v>330</v>
      </c>
      <c r="J3158" s="3">
        <v>16476.347000000002</v>
      </c>
      <c r="K3158" s="3">
        <v>16369.763999999999</v>
      </c>
      <c r="L3158" s="3">
        <v>15656.668</v>
      </c>
      <c r="M3158" s="3">
        <v>15045.438</v>
      </c>
      <c r="N3158" s="3">
        <v>15227.129000000001</v>
      </c>
      <c r="O3158" s="3">
        <v>15387.732</v>
      </c>
      <c r="P3158" s="3">
        <v>15047.51</v>
      </c>
      <c r="Q3158" s="3">
        <v>15490.269</v>
      </c>
      <c r="R3158" s="3">
        <v>15732.271000000001</v>
      </c>
      <c r="S3158" s="3">
        <v>15950.268</v>
      </c>
      <c r="T3158" s="3">
        <v>15515.653</v>
      </c>
      <c r="U3158" s="3">
        <v>15582.664000000001</v>
      </c>
      <c r="V3158" s="3">
        <v>16018.946</v>
      </c>
      <c r="W3158" s="3">
        <v>16573.8</v>
      </c>
      <c r="X3158" s="3">
        <v>15945.700999999999</v>
      </c>
      <c r="Y3158" s="3">
        <v>16193.603999999999</v>
      </c>
      <c r="Z3158" s="3">
        <v>16382.063</v>
      </c>
      <c r="AA3158" s="3">
        <v>16814.308000000001</v>
      </c>
      <c r="AB3158" s="3">
        <v>16927.195</v>
      </c>
      <c r="AC3158" s="3">
        <v>16257.362999999999</v>
      </c>
      <c r="AD3158" s="3">
        <v>17083.571</v>
      </c>
      <c r="AE3158" s="3">
        <v>17195.648000000001</v>
      </c>
      <c r="AF3158" s="3">
        <v>17490.642</v>
      </c>
      <c r="AG3158" s="3">
        <v>17934.673999999999</v>
      </c>
      <c r="AH3158" s="3">
        <v>18693.975999999999</v>
      </c>
      <c r="AI3158" s="3">
        <v>19459.677</v>
      </c>
      <c r="AJ3158" s="3">
        <v>20362.182000000001</v>
      </c>
      <c r="AK3158" s="3">
        <v>21238.181</v>
      </c>
      <c r="AL3158" s="3">
        <v>21753.572</v>
      </c>
      <c r="AM3158" s="3">
        <v>20869.126</v>
      </c>
      <c r="AN3158" s="3">
        <v>21299.395</v>
      </c>
      <c r="AO3158" s="3">
        <v>21775.263999999999</v>
      </c>
      <c r="AP3158" s="3">
        <v>22338.078000000001</v>
      </c>
      <c r="AQ3158" s="3">
        <v>22631.286</v>
      </c>
      <c r="AR3158" s="3">
        <v>22993.464</v>
      </c>
      <c r="AS3158" s="3">
        <v>23541.174999999999</v>
      </c>
      <c r="AT3158" s="3">
        <v>24081.548999999999</v>
      </c>
      <c r="AU3158" s="3">
        <v>24879.607</v>
      </c>
      <c r="AV3158" s="3">
        <v>25379.026000000002</v>
      </c>
      <c r="AW3158" s="3">
        <v>25936.012999999999</v>
      </c>
      <c r="AX3158" s="3">
        <v>26528.238000000001</v>
      </c>
      <c r="AY3158" s="3">
        <v>27136.602999999999</v>
      </c>
      <c r="AZ3158" s="3">
        <v>27785.406999999999</v>
      </c>
      <c r="BA3158">
        <v>28449.723000000002</v>
      </c>
      <c r="BB3158">
        <v>2001</v>
      </c>
    </row>
    <row r="3159" spans="1:54" hidden="1" x14ac:dyDescent="0.2">
      <c r="A3159">
        <v>268</v>
      </c>
      <c r="B3159" t="s">
        <v>491</v>
      </c>
      <c r="C3159" t="s">
        <v>334</v>
      </c>
      <c r="D3159" t="s">
        <v>183</v>
      </c>
      <c r="E3159" t="s">
        <v>333</v>
      </c>
      <c r="F3159" t="s">
        <v>332</v>
      </c>
      <c r="G3159" t="s">
        <v>331</v>
      </c>
      <c r="H3159" t="s">
        <v>322</v>
      </c>
      <c r="I3159" t="s">
        <v>330</v>
      </c>
      <c r="J3159" s="3">
        <v>3354.7930000000001</v>
      </c>
      <c r="K3159" s="3">
        <v>3333.0909999999999</v>
      </c>
      <c r="L3159" s="3">
        <v>3187.8960000000002</v>
      </c>
      <c r="M3159" s="3">
        <v>3063.442</v>
      </c>
      <c r="N3159" s="3">
        <v>3100.4360000000001</v>
      </c>
      <c r="O3159" s="3">
        <v>3133.1370000000002</v>
      </c>
      <c r="P3159" s="3">
        <v>3063.8629999999998</v>
      </c>
      <c r="Q3159" s="3">
        <v>3154.0149999999999</v>
      </c>
      <c r="R3159" s="3">
        <v>3203.29</v>
      </c>
      <c r="S3159" s="3">
        <v>3247.6770000000001</v>
      </c>
      <c r="T3159" s="3">
        <v>3159.183</v>
      </c>
      <c r="U3159" s="3">
        <v>3172.828</v>
      </c>
      <c r="V3159" s="3">
        <v>3261.66</v>
      </c>
      <c r="W3159" s="3">
        <v>3374.6350000000002</v>
      </c>
      <c r="X3159" s="3">
        <v>3246.7469999999998</v>
      </c>
      <c r="Y3159" s="3">
        <v>3297.223</v>
      </c>
      <c r="Z3159" s="3">
        <v>3335.5949999999998</v>
      </c>
      <c r="AA3159" s="3">
        <v>3423.6060000000002</v>
      </c>
      <c r="AB3159" s="3">
        <v>3446.5909999999999</v>
      </c>
      <c r="AC3159" s="3">
        <v>3310.2049999999999</v>
      </c>
      <c r="AD3159" s="3">
        <v>3478.431</v>
      </c>
      <c r="AE3159" s="3">
        <v>3501.252</v>
      </c>
      <c r="AF3159" s="3">
        <v>3561.3159999999998</v>
      </c>
      <c r="AG3159" s="3">
        <v>3651.7269999999999</v>
      </c>
      <c r="AH3159" s="3">
        <v>3806.33</v>
      </c>
      <c r="AI3159" s="3">
        <v>3962.2370000000001</v>
      </c>
      <c r="AJ3159" s="3">
        <v>4145.9979999999996</v>
      </c>
      <c r="AK3159" s="3">
        <v>4324.3630000000003</v>
      </c>
      <c r="AL3159" s="3">
        <v>4429.3029999999999</v>
      </c>
      <c r="AM3159" s="3">
        <v>4249.2179999999998</v>
      </c>
      <c r="AN3159" s="3">
        <v>4336.826</v>
      </c>
      <c r="AO3159" s="3">
        <v>4433.7190000000001</v>
      </c>
      <c r="AP3159" s="3">
        <v>4548.3149999999996</v>
      </c>
      <c r="AQ3159" s="3">
        <v>4608.0159999999996</v>
      </c>
      <c r="AR3159" s="3">
        <v>4681.76</v>
      </c>
      <c r="AS3159" s="3">
        <v>4793.2809999999999</v>
      </c>
      <c r="AT3159" s="3">
        <v>4903.308</v>
      </c>
      <c r="AU3159" s="3">
        <v>5065.8029999999999</v>
      </c>
      <c r="AV3159" s="3">
        <v>5167.491</v>
      </c>
      <c r="AW3159" s="3">
        <v>5280.9</v>
      </c>
      <c r="AX3159" s="3">
        <v>5401.4849999999997</v>
      </c>
      <c r="AY3159" s="3">
        <v>5525.3559999999998</v>
      </c>
      <c r="AZ3159" s="3">
        <v>5657.46</v>
      </c>
      <c r="BA3159">
        <v>5792.7240000000002</v>
      </c>
      <c r="BB3159">
        <v>2001</v>
      </c>
    </row>
    <row r="3160" spans="1:54" hidden="1" x14ac:dyDescent="0.2">
      <c r="A3160">
        <v>268</v>
      </c>
      <c r="B3160" t="s">
        <v>491</v>
      </c>
      <c r="C3160" t="s">
        <v>329</v>
      </c>
      <c r="D3160" t="s">
        <v>183</v>
      </c>
      <c r="E3160" t="s">
        <v>325</v>
      </c>
      <c r="F3160" t="s">
        <v>328</v>
      </c>
      <c r="G3160" t="s">
        <v>225</v>
      </c>
      <c r="H3160" t="s">
        <v>322</v>
      </c>
      <c r="I3160" t="s">
        <v>321</v>
      </c>
      <c r="J3160" s="3">
        <v>1930.7370000000001</v>
      </c>
      <c r="K3160" s="3">
        <v>2055.6799999999998</v>
      </c>
      <c r="L3160" s="3">
        <v>2053.2730000000001</v>
      </c>
      <c r="M3160" s="3">
        <v>2110.527</v>
      </c>
      <c r="N3160" s="3">
        <v>2208.0520000000001</v>
      </c>
      <c r="O3160" s="3">
        <v>2348.4520000000002</v>
      </c>
      <c r="P3160" s="3">
        <v>2385.924</v>
      </c>
      <c r="Q3160" s="3">
        <v>2525.6439999999998</v>
      </c>
      <c r="R3160" s="3">
        <v>2731.3739999999998</v>
      </c>
      <c r="S3160" s="3">
        <v>2965.1419999999998</v>
      </c>
      <c r="T3160" s="3">
        <v>3495.8449999999998</v>
      </c>
      <c r="U3160" s="3">
        <v>4424.7839999999997</v>
      </c>
      <c r="V3160" s="3">
        <v>4962.6980000000003</v>
      </c>
      <c r="W3160" s="3">
        <v>5833.326</v>
      </c>
      <c r="X3160" s="3">
        <v>7233.4589999999998</v>
      </c>
      <c r="Y3160" s="3">
        <v>9172.018</v>
      </c>
      <c r="Z3160" s="3">
        <v>10786.088</v>
      </c>
      <c r="AA3160" s="3">
        <v>12883.128000000001</v>
      </c>
      <c r="AB3160" s="3">
        <v>14401.083000000001</v>
      </c>
      <c r="AC3160" s="3">
        <v>15054.034</v>
      </c>
      <c r="AD3160" s="3">
        <v>17083.587</v>
      </c>
      <c r="AE3160" s="3">
        <v>18585.787</v>
      </c>
      <c r="AF3160" s="3">
        <v>19874.839</v>
      </c>
      <c r="AG3160" s="3">
        <v>21553.161</v>
      </c>
      <c r="AH3160" s="3">
        <v>23915.161</v>
      </c>
      <c r="AI3160" s="3">
        <v>26706.768</v>
      </c>
      <c r="AJ3160" s="3">
        <v>29440.151999999998</v>
      </c>
      <c r="AK3160" s="3">
        <v>32741.213</v>
      </c>
      <c r="AL3160" s="3">
        <v>36148.216999999997</v>
      </c>
      <c r="AM3160" s="3">
        <v>37332.864999999998</v>
      </c>
      <c r="AN3160" s="3">
        <v>39884.192999999999</v>
      </c>
      <c r="AO3160" s="3">
        <v>43958.745999999999</v>
      </c>
      <c r="AP3160" s="3">
        <v>46709.201000000001</v>
      </c>
      <c r="AQ3160" s="3">
        <v>47972.553</v>
      </c>
      <c r="AR3160" s="3">
        <v>52078.644</v>
      </c>
      <c r="AS3160" s="3">
        <v>57015.7</v>
      </c>
      <c r="AT3160" s="3">
        <v>60346.275999999998</v>
      </c>
      <c r="AU3160" s="3">
        <v>64962.483999999997</v>
      </c>
      <c r="AV3160" s="3">
        <v>68935.417000000001</v>
      </c>
      <c r="AW3160" s="3">
        <v>73747.085000000006</v>
      </c>
      <c r="AX3160" s="3">
        <v>78954.122000000003</v>
      </c>
      <c r="AY3160" s="3">
        <v>84531.438999999998</v>
      </c>
      <c r="AZ3160" s="3">
        <v>90447.346999999994</v>
      </c>
      <c r="BA3160">
        <v>96777.278000000006</v>
      </c>
      <c r="BB3160">
        <v>2001</v>
      </c>
    </row>
    <row r="3161" spans="1:54" hidden="1" x14ac:dyDescent="0.2">
      <c r="A3161">
        <v>268</v>
      </c>
      <c r="B3161" t="s">
        <v>491</v>
      </c>
      <c r="C3161" t="s">
        <v>327</v>
      </c>
      <c r="D3161" t="s">
        <v>183</v>
      </c>
      <c r="E3161" t="s">
        <v>325</v>
      </c>
      <c r="F3161" t="s">
        <v>326</v>
      </c>
      <c r="G3161" t="s">
        <v>223</v>
      </c>
      <c r="H3161" t="s">
        <v>322</v>
      </c>
      <c r="I3161" t="s">
        <v>321</v>
      </c>
      <c r="J3161" s="3">
        <v>965.36900000000003</v>
      </c>
      <c r="K3161" s="3">
        <v>1027.8399999999999</v>
      </c>
      <c r="L3161" s="3">
        <v>1026.636</v>
      </c>
      <c r="M3161" s="3">
        <v>1055.2629999999999</v>
      </c>
      <c r="N3161" s="3">
        <v>1104.0260000000001</v>
      </c>
      <c r="O3161" s="3">
        <v>1174.2260000000001</v>
      </c>
      <c r="P3161" s="3">
        <v>1192.962</v>
      </c>
      <c r="Q3161" s="3">
        <v>1262.8219999999999</v>
      </c>
      <c r="R3161" s="3">
        <v>1365.6869999999999</v>
      </c>
      <c r="S3161" s="3">
        <v>1482.5709999999999</v>
      </c>
      <c r="T3161" s="3">
        <v>850.16</v>
      </c>
      <c r="U3161" s="3">
        <v>832.24800000000005</v>
      </c>
      <c r="V3161" s="3">
        <v>902.65099999999995</v>
      </c>
      <c r="W3161" s="3">
        <v>901.375</v>
      </c>
      <c r="X3161" s="3">
        <v>860.22900000000004</v>
      </c>
      <c r="Y3161" s="3">
        <v>968.43299999999999</v>
      </c>
      <c r="Z3161" s="3">
        <v>911.30799999999999</v>
      </c>
      <c r="AA3161" s="3">
        <v>979.45699999999999</v>
      </c>
      <c r="AB3161" s="3">
        <v>1063.53</v>
      </c>
      <c r="AC3161" s="3">
        <v>1049.4269999999999</v>
      </c>
      <c r="AD3161" s="3">
        <v>1137.825</v>
      </c>
      <c r="AE3161" s="3">
        <v>1187.4929999999999</v>
      </c>
      <c r="AF3161" s="3">
        <v>1196.3489999999999</v>
      </c>
      <c r="AG3161" s="3">
        <v>1228.48</v>
      </c>
      <c r="AH3161" s="3">
        <v>1298.9359999999999</v>
      </c>
      <c r="AI3161" s="3">
        <v>1405.7809999999999</v>
      </c>
      <c r="AJ3161" s="3">
        <v>1547.2639999999999</v>
      </c>
      <c r="AK3161" s="3">
        <v>1720.7660000000001</v>
      </c>
      <c r="AL3161" s="3">
        <v>1899.55</v>
      </c>
      <c r="AM3161" s="3">
        <v>1962.068</v>
      </c>
      <c r="AN3161" s="3">
        <v>2096.203</v>
      </c>
      <c r="AO3161" s="3">
        <v>2315.7440000000001</v>
      </c>
      <c r="AP3161" s="3">
        <v>2395.1030000000001</v>
      </c>
      <c r="AQ3161" s="3">
        <v>2356.9009999999998</v>
      </c>
      <c r="AR3161" s="3">
        <v>2481.453</v>
      </c>
      <c r="AS3161" s="3">
        <v>2598.0970000000002</v>
      </c>
      <c r="AT3161" s="3">
        <v>2642.7060000000001</v>
      </c>
      <c r="AU3161" s="3">
        <v>2765.8809999999999</v>
      </c>
      <c r="AV3161" s="3">
        <v>2851.21</v>
      </c>
      <c r="AW3161" s="3">
        <v>2904.9749999999999</v>
      </c>
      <c r="AX3161" s="3">
        <v>2961.9859999999999</v>
      </c>
      <c r="AY3161" s="3">
        <v>3035.0160000000001</v>
      </c>
      <c r="AZ3161" s="3">
        <v>3130.1909999999998</v>
      </c>
      <c r="BA3161">
        <v>3243.9679999999998</v>
      </c>
      <c r="BB3161">
        <v>2001</v>
      </c>
    </row>
    <row r="3162" spans="1:54" hidden="1" x14ac:dyDescent="0.2">
      <c r="A3162">
        <v>268</v>
      </c>
      <c r="B3162" t="s">
        <v>491</v>
      </c>
      <c r="C3162" t="s">
        <v>212</v>
      </c>
      <c r="D3162" t="s">
        <v>183</v>
      </c>
      <c r="E3162" t="s">
        <v>325</v>
      </c>
      <c r="F3162" t="s">
        <v>324</v>
      </c>
      <c r="G3162" t="s">
        <v>323</v>
      </c>
      <c r="H3162" t="s">
        <v>322</v>
      </c>
      <c r="I3162" t="s">
        <v>321</v>
      </c>
      <c r="J3162" s="3">
        <v>1441.0319999999999</v>
      </c>
      <c r="K3162" s="3">
        <v>1565.393</v>
      </c>
      <c r="L3162" s="3">
        <v>1590.095</v>
      </c>
      <c r="M3162" s="3">
        <v>1588.336</v>
      </c>
      <c r="N3162" s="3">
        <v>1664.567</v>
      </c>
      <c r="O3162" s="3">
        <v>1735.952</v>
      </c>
      <c r="P3162" s="3">
        <v>1731.796</v>
      </c>
      <c r="Q3162" s="3">
        <v>1828.2529999999999</v>
      </c>
      <c r="R3162" s="3">
        <v>1921.8140000000001</v>
      </c>
      <c r="S3162" s="3">
        <v>2024.211</v>
      </c>
      <c r="T3162" s="3">
        <v>2041.885</v>
      </c>
      <c r="U3162" s="3">
        <v>2118.9609999999998</v>
      </c>
      <c r="V3162" s="3">
        <v>2227.9470000000001</v>
      </c>
      <c r="W3162" s="3">
        <v>2359.9540000000002</v>
      </c>
      <c r="X3162" s="3">
        <v>2318.8449999999998</v>
      </c>
      <c r="Y3162" s="3">
        <v>2404.0070000000001</v>
      </c>
      <c r="Z3162" s="3">
        <v>2476.3710000000001</v>
      </c>
      <c r="AA3162" s="3">
        <v>2585.2289999999998</v>
      </c>
      <c r="AB3162" s="3">
        <v>2630.826</v>
      </c>
      <c r="AC3162" s="3">
        <v>2565.3890000000001</v>
      </c>
      <c r="AD3162" s="3">
        <v>2757.1</v>
      </c>
      <c r="AE3162" s="3">
        <v>2838.4360000000001</v>
      </c>
      <c r="AF3162" s="3">
        <v>2931.4520000000002</v>
      </c>
      <c r="AG3162" s="3">
        <v>3065.8090000000002</v>
      </c>
      <c r="AH3162" s="3">
        <v>3283.482</v>
      </c>
      <c r="AI3162" s="3">
        <v>3527.9389999999999</v>
      </c>
      <c r="AJ3162" s="3">
        <v>3804.991</v>
      </c>
      <c r="AK3162" s="3">
        <v>4074.2890000000002</v>
      </c>
      <c r="AL3162" s="3">
        <v>4255.0230000000001</v>
      </c>
      <c r="AM3162" s="3">
        <v>4113.0230000000001</v>
      </c>
      <c r="AN3162" s="3">
        <v>4249.1120000000001</v>
      </c>
      <c r="AO3162" s="3">
        <v>4433.7190000000001</v>
      </c>
      <c r="AP3162" s="3">
        <v>4632.1000000000004</v>
      </c>
      <c r="AQ3162" s="3">
        <v>4768.6880000000001</v>
      </c>
      <c r="AR3162" s="3">
        <v>4931.9589999999998</v>
      </c>
      <c r="AS3162" s="3">
        <v>5104.192</v>
      </c>
      <c r="AT3162" s="3">
        <v>5287.9740000000002</v>
      </c>
      <c r="AU3162" s="3">
        <v>5561.52</v>
      </c>
      <c r="AV3162" s="3">
        <v>5802.0550000000003</v>
      </c>
      <c r="AW3162" s="3">
        <v>6057.9849999999997</v>
      </c>
      <c r="AX3162" s="3">
        <v>6318.0619999999999</v>
      </c>
      <c r="AY3162" s="3">
        <v>6586.1220000000003</v>
      </c>
      <c r="AZ3162" s="3">
        <v>6859.3819999999996</v>
      </c>
      <c r="BA3162">
        <v>7145.5780000000004</v>
      </c>
      <c r="BB3162">
        <v>2001</v>
      </c>
    </row>
    <row r="3163" spans="1:54" hidden="1" x14ac:dyDescent="0.2">
      <c r="A3163">
        <v>268</v>
      </c>
      <c r="B3163" t="s">
        <v>491</v>
      </c>
      <c r="C3163" t="s">
        <v>320</v>
      </c>
      <c r="D3163" t="s">
        <v>183</v>
      </c>
      <c r="E3163" t="s">
        <v>319</v>
      </c>
      <c r="F3163" t="s">
        <v>318</v>
      </c>
      <c r="G3163" t="s">
        <v>243</v>
      </c>
    </row>
    <row r="3164" spans="1:54" hidden="1" x14ac:dyDescent="0.2">
      <c r="A3164">
        <v>268</v>
      </c>
      <c r="B3164" t="s">
        <v>491</v>
      </c>
      <c r="C3164" t="s">
        <v>317</v>
      </c>
      <c r="D3164" t="s">
        <v>183</v>
      </c>
      <c r="E3164" t="s">
        <v>316</v>
      </c>
      <c r="F3164" s="3" t="s">
        <v>315</v>
      </c>
      <c r="G3164" t="s">
        <v>288</v>
      </c>
      <c r="I3164" t="s">
        <v>310</v>
      </c>
      <c r="J3164">
        <v>0.04</v>
      </c>
      <c r="K3164">
        <v>0.04</v>
      </c>
      <c r="L3164">
        <v>3.9E-2</v>
      </c>
      <c r="M3164">
        <v>3.7999999999999999E-2</v>
      </c>
      <c r="N3164">
        <v>3.7999999999999999E-2</v>
      </c>
      <c r="O3164">
        <v>3.7999999999999999E-2</v>
      </c>
      <c r="P3164">
        <v>3.6999999999999998E-2</v>
      </c>
      <c r="Q3164">
        <v>3.7999999999999999E-2</v>
      </c>
      <c r="R3164">
        <v>3.7999999999999999E-2</v>
      </c>
      <c r="S3164">
        <v>3.7999999999999999E-2</v>
      </c>
      <c r="T3164">
        <v>3.6999999999999998E-2</v>
      </c>
      <c r="U3164">
        <v>3.6999999999999998E-2</v>
      </c>
      <c r="V3164">
        <v>3.5000000000000003E-2</v>
      </c>
      <c r="W3164">
        <v>3.6999999999999998E-2</v>
      </c>
      <c r="X3164">
        <v>3.5000000000000003E-2</v>
      </c>
      <c r="Y3164">
        <v>3.5000000000000003E-2</v>
      </c>
      <c r="Z3164">
        <v>3.5000000000000003E-2</v>
      </c>
      <c r="AA3164">
        <v>3.5000000000000003E-2</v>
      </c>
      <c r="AB3164">
        <v>3.5000000000000003E-2</v>
      </c>
      <c r="AC3164">
        <v>3.4000000000000002E-2</v>
      </c>
      <c r="AD3164">
        <v>3.4000000000000002E-2</v>
      </c>
      <c r="AE3164">
        <v>3.5000000000000003E-2</v>
      </c>
      <c r="AF3164">
        <v>3.5000000000000003E-2</v>
      </c>
      <c r="AG3164">
        <v>3.5000000000000003E-2</v>
      </c>
      <c r="AH3164">
        <v>3.5000000000000003E-2</v>
      </c>
      <c r="AI3164">
        <v>3.5999999999999997E-2</v>
      </c>
      <c r="AJ3164">
        <v>3.5999999999999997E-2</v>
      </c>
      <c r="AK3164">
        <v>3.5999999999999997E-2</v>
      </c>
      <c r="AL3164">
        <v>3.6999999999999998E-2</v>
      </c>
      <c r="AM3164">
        <v>3.5999999999999997E-2</v>
      </c>
      <c r="AN3164">
        <v>3.5999999999999997E-2</v>
      </c>
      <c r="AO3164">
        <v>3.5999999999999997E-2</v>
      </c>
      <c r="AP3164">
        <v>3.5999999999999997E-2</v>
      </c>
      <c r="AQ3164">
        <v>3.5999999999999997E-2</v>
      </c>
      <c r="AR3164">
        <v>3.5999999999999997E-2</v>
      </c>
      <c r="AS3164">
        <v>3.5999999999999997E-2</v>
      </c>
      <c r="AT3164">
        <v>3.5999999999999997E-2</v>
      </c>
      <c r="AU3164">
        <v>3.5999999999999997E-2</v>
      </c>
      <c r="AV3164">
        <v>3.5999999999999997E-2</v>
      </c>
      <c r="AW3164">
        <v>3.5999999999999997E-2</v>
      </c>
      <c r="AX3164">
        <v>3.5999999999999997E-2</v>
      </c>
      <c r="AY3164">
        <v>3.5999999999999997E-2</v>
      </c>
      <c r="AZ3164">
        <v>3.5999999999999997E-2</v>
      </c>
      <c r="BA3164">
        <v>3.5999999999999997E-2</v>
      </c>
      <c r="BB3164">
        <v>2016</v>
      </c>
    </row>
    <row r="3165" spans="1:54" hidden="1" x14ac:dyDescent="0.2">
      <c r="A3165">
        <v>268</v>
      </c>
      <c r="B3165" t="s">
        <v>491</v>
      </c>
      <c r="C3165" t="s">
        <v>314</v>
      </c>
      <c r="D3165" t="s">
        <v>183</v>
      </c>
      <c r="E3165" t="s">
        <v>313</v>
      </c>
      <c r="F3165" s="3" t="s">
        <v>312</v>
      </c>
      <c r="G3165" t="s">
        <v>311</v>
      </c>
      <c r="I3165" t="s">
        <v>310</v>
      </c>
      <c r="J3165">
        <v>1.34</v>
      </c>
      <c r="K3165">
        <v>1.3129999999999999</v>
      </c>
      <c r="L3165">
        <v>1.2909999999999999</v>
      </c>
      <c r="M3165">
        <v>1.329</v>
      </c>
      <c r="N3165">
        <v>1.327</v>
      </c>
      <c r="O3165">
        <v>1.353</v>
      </c>
      <c r="P3165">
        <v>1.3779999999999999</v>
      </c>
      <c r="Q3165">
        <v>1.381</v>
      </c>
      <c r="R3165">
        <v>1.421</v>
      </c>
      <c r="S3165">
        <v>1.4650000000000001</v>
      </c>
      <c r="T3165">
        <v>1.712</v>
      </c>
      <c r="U3165">
        <v>2.0880000000000001</v>
      </c>
      <c r="V3165">
        <v>2.2269999999999999</v>
      </c>
      <c r="W3165">
        <v>2.472</v>
      </c>
      <c r="X3165">
        <v>3.1190000000000002</v>
      </c>
      <c r="Y3165">
        <v>3.8149999999999999</v>
      </c>
      <c r="Z3165">
        <v>4.3559999999999999</v>
      </c>
      <c r="AA3165">
        <v>4.9829999999999997</v>
      </c>
      <c r="AB3165">
        <v>5.4740000000000002</v>
      </c>
      <c r="AC3165">
        <v>5.8680000000000003</v>
      </c>
      <c r="AD3165">
        <v>6.1959999999999997</v>
      </c>
      <c r="AE3165">
        <v>6.548</v>
      </c>
      <c r="AF3165">
        <v>6.78</v>
      </c>
      <c r="AG3165">
        <v>7.03</v>
      </c>
      <c r="AH3165">
        <v>7.2830000000000004</v>
      </c>
      <c r="AI3165">
        <v>7.57</v>
      </c>
      <c r="AJ3165">
        <v>7.7370000000000001</v>
      </c>
      <c r="AK3165">
        <v>8.0359999999999996</v>
      </c>
      <c r="AL3165">
        <v>8.4949999999999992</v>
      </c>
      <c r="AM3165">
        <v>9.077</v>
      </c>
      <c r="AN3165">
        <v>9.3859999999999992</v>
      </c>
      <c r="AO3165">
        <v>9.9149999999999991</v>
      </c>
      <c r="AP3165">
        <v>10.084</v>
      </c>
      <c r="AQ3165">
        <v>10.06</v>
      </c>
      <c r="AR3165">
        <v>10.558999999999999</v>
      </c>
      <c r="AS3165">
        <v>11.17</v>
      </c>
      <c r="AT3165">
        <v>11.412000000000001</v>
      </c>
      <c r="AU3165">
        <v>11.680999999999999</v>
      </c>
      <c r="AV3165">
        <v>11.881</v>
      </c>
      <c r="AW3165">
        <v>12.173999999999999</v>
      </c>
      <c r="AX3165">
        <v>12.497</v>
      </c>
      <c r="AY3165">
        <v>12.835000000000001</v>
      </c>
      <c r="AZ3165">
        <v>13.186</v>
      </c>
      <c r="BA3165">
        <v>13.544</v>
      </c>
      <c r="BB3165">
        <v>2016</v>
      </c>
    </row>
    <row r="3166" spans="1:54" hidden="1" x14ac:dyDescent="0.2">
      <c r="A3166">
        <v>268</v>
      </c>
      <c r="B3166" t="s">
        <v>491</v>
      </c>
      <c r="C3166" t="s">
        <v>309</v>
      </c>
      <c r="D3166" t="s">
        <v>183</v>
      </c>
      <c r="E3166" t="s">
        <v>308</v>
      </c>
      <c r="F3166" t="s">
        <v>307</v>
      </c>
      <c r="G3166" t="s">
        <v>217</v>
      </c>
      <c r="I3166" t="s">
        <v>1185</v>
      </c>
      <c r="J3166" s="3">
        <v>30.221</v>
      </c>
      <c r="K3166" s="3">
        <v>25.273</v>
      </c>
      <c r="L3166" s="3">
        <v>18.163</v>
      </c>
      <c r="M3166" s="3">
        <v>17.731999999999999</v>
      </c>
      <c r="N3166" s="3">
        <v>21.7</v>
      </c>
      <c r="O3166" s="3">
        <v>21.085999999999999</v>
      </c>
      <c r="P3166" s="3">
        <v>16.904</v>
      </c>
      <c r="Q3166" s="3">
        <v>20.241</v>
      </c>
      <c r="R3166" s="3">
        <v>24.129000000000001</v>
      </c>
      <c r="S3166" s="3">
        <v>23.158000000000001</v>
      </c>
      <c r="T3166" s="3">
        <v>27.332999999999998</v>
      </c>
      <c r="U3166" s="3">
        <v>28.571000000000002</v>
      </c>
      <c r="V3166" s="3">
        <v>30.748000000000001</v>
      </c>
      <c r="W3166" s="3">
        <v>39.719000000000001</v>
      </c>
      <c r="X3166" s="3">
        <v>43.368000000000002</v>
      </c>
      <c r="Y3166" s="3">
        <v>31.556999999999999</v>
      </c>
      <c r="Z3166" s="3">
        <v>31.129000000000001</v>
      </c>
      <c r="AA3166" s="3">
        <v>32.167999999999999</v>
      </c>
      <c r="AB3166" s="3">
        <v>30.927</v>
      </c>
      <c r="AC3166" s="3">
        <v>34.673999999999999</v>
      </c>
      <c r="AD3166" s="3">
        <v>28.288</v>
      </c>
      <c r="AE3166" s="3">
        <v>26.001000000000001</v>
      </c>
      <c r="AF3166" s="3">
        <v>24.257999999999999</v>
      </c>
      <c r="AG3166" s="3">
        <v>25.280999999999999</v>
      </c>
      <c r="AH3166" s="3">
        <v>29.666</v>
      </c>
      <c r="AI3166" s="3">
        <v>27.623000000000001</v>
      </c>
      <c r="AJ3166" s="3">
        <v>28.341999999999999</v>
      </c>
      <c r="AK3166" s="3">
        <v>33.664999999999999</v>
      </c>
      <c r="AL3166" s="3">
        <v>36.066000000000003</v>
      </c>
      <c r="AM3166" s="3">
        <v>20.599</v>
      </c>
      <c r="AN3166" s="3">
        <v>21.88</v>
      </c>
      <c r="AO3166" s="3">
        <v>26</v>
      </c>
      <c r="AP3166" s="3">
        <v>24.564</v>
      </c>
      <c r="AQ3166" s="3">
        <v>21.76</v>
      </c>
      <c r="AR3166" s="3">
        <v>22.184000000000001</v>
      </c>
      <c r="AS3166" s="3">
        <v>25.117999999999999</v>
      </c>
      <c r="AT3166" s="3">
        <v>23.402999999999999</v>
      </c>
      <c r="AU3166" s="3">
        <v>23.986999999999998</v>
      </c>
      <c r="AV3166" s="3">
        <v>24.988</v>
      </c>
      <c r="AW3166" s="3">
        <v>25.222999999999999</v>
      </c>
      <c r="AX3166" s="3">
        <v>25.678000000000001</v>
      </c>
      <c r="AY3166" s="3">
        <v>26.137</v>
      </c>
      <c r="AZ3166" s="3">
        <v>26.672000000000001</v>
      </c>
      <c r="BA3166">
        <v>27.305</v>
      </c>
      <c r="BB3166">
        <v>2016</v>
      </c>
    </row>
    <row r="3167" spans="1:54" hidden="1" x14ac:dyDescent="0.2">
      <c r="A3167">
        <v>268</v>
      </c>
      <c r="B3167" t="s">
        <v>491</v>
      </c>
      <c r="C3167" t="s">
        <v>306</v>
      </c>
      <c r="D3167" t="s">
        <v>183</v>
      </c>
      <c r="E3167" t="s">
        <v>305</v>
      </c>
      <c r="F3167" t="s">
        <v>304</v>
      </c>
      <c r="G3167" t="s">
        <v>217</v>
      </c>
      <c r="I3167" t="s">
        <v>1185</v>
      </c>
      <c r="J3167" s="3">
        <v>9.0869999999999997</v>
      </c>
      <c r="K3167" s="3">
        <v>7.5510000000000002</v>
      </c>
      <c r="L3167" s="3">
        <v>4.7210000000000001</v>
      </c>
      <c r="M3167" s="3">
        <v>4.9009999999999998</v>
      </c>
      <c r="N3167" s="3">
        <v>6.7210000000000001</v>
      </c>
      <c r="O3167" s="3">
        <v>9.0109999999999992</v>
      </c>
      <c r="P3167" s="3">
        <v>8.1999999999999993</v>
      </c>
      <c r="Q3167" s="3">
        <v>8.4700000000000006</v>
      </c>
      <c r="R3167" s="3">
        <v>13.271000000000001</v>
      </c>
      <c r="S3167" s="3">
        <v>10.917999999999999</v>
      </c>
      <c r="T3167" s="3">
        <v>14.879</v>
      </c>
      <c r="U3167" s="3">
        <v>14.446999999999999</v>
      </c>
      <c r="V3167" s="3">
        <v>14.285</v>
      </c>
      <c r="W3167" s="3">
        <v>18.077000000000002</v>
      </c>
      <c r="X3167" s="3">
        <v>20.936</v>
      </c>
      <c r="Y3167" s="3">
        <v>28.292000000000002</v>
      </c>
      <c r="Z3167" s="3">
        <v>27.411999999999999</v>
      </c>
      <c r="AA3167" s="3">
        <v>29.207999999999998</v>
      </c>
      <c r="AB3167" s="3">
        <v>28.913</v>
      </c>
      <c r="AC3167" s="3">
        <v>30.913</v>
      </c>
      <c r="AD3167" s="3">
        <v>21.132999999999999</v>
      </c>
      <c r="AE3167" s="3">
        <v>19.673999999999999</v>
      </c>
      <c r="AF3167" s="3">
        <v>20.637</v>
      </c>
      <c r="AG3167" s="3">
        <v>18.489999999999998</v>
      </c>
      <c r="AH3167" s="3">
        <v>21.933</v>
      </c>
      <c r="AI3167" s="3">
        <v>24.620999999999999</v>
      </c>
      <c r="AJ3167" s="3">
        <v>24.617000000000001</v>
      </c>
      <c r="AK3167" s="3">
        <v>24.573</v>
      </c>
      <c r="AL3167" s="3">
        <v>20.620999999999999</v>
      </c>
      <c r="AM3167" s="3">
        <v>16.757000000000001</v>
      </c>
      <c r="AN3167" s="3">
        <v>17.547000000000001</v>
      </c>
      <c r="AO3167" s="3">
        <v>18.018999999999998</v>
      </c>
      <c r="AP3167" s="3">
        <v>16.033000000000001</v>
      </c>
      <c r="AQ3167" s="3">
        <v>12.233000000000001</v>
      </c>
      <c r="AR3167" s="3">
        <v>15.239000000000001</v>
      </c>
      <c r="AS3167" s="3">
        <v>20.454999999999998</v>
      </c>
      <c r="AT3167" s="3">
        <v>20.690999999999999</v>
      </c>
      <c r="AU3167" s="3">
        <v>22.332000000000001</v>
      </c>
      <c r="AV3167" s="3">
        <v>21.106000000000002</v>
      </c>
      <c r="AW3167" s="3">
        <v>21.173999999999999</v>
      </c>
      <c r="AX3167" s="3">
        <v>21.532</v>
      </c>
      <c r="AY3167" s="3">
        <v>22.042000000000002</v>
      </c>
      <c r="AZ3167" s="3">
        <v>22.760999999999999</v>
      </c>
      <c r="BA3167">
        <v>23.387</v>
      </c>
      <c r="BB3167">
        <v>2016</v>
      </c>
    </row>
    <row r="3168" spans="1:54" hidden="1" x14ac:dyDescent="0.2">
      <c r="A3168">
        <v>268</v>
      </c>
      <c r="B3168" t="s">
        <v>491</v>
      </c>
      <c r="C3168" t="s">
        <v>303</v>
      </c>
      <c r="D3168" t="s">
        <v>183</v>
      </c>
      <c r="E3168" t="s">
        <v>300</v>
      </c>
      <c r="F3168" t="s">
        <v>302</v>
      </c>
      <c r="G3168" t="s">
        <v>295</v>
      </c>
      <c r="I3168" t="s">
        <v>1186</v>
      </c>
      <c r="J3168" s="3">
        <v>9.3879999999999999</v>
      </c>
      <c r="K3168" s="3">
        <v>10.271000000000001</v>
      </c>
      <c r="L3168" s="3">
        <v>11.198</v>
      </c>
      <c r="M3168" s="3">
        <v>12.118</v>
      </c>
      <c r="N3168" s="3">
        <v>12.691000000000001</v>
      </c>
      <c r="O3168" s="3">
        <v>13.117000000000001</v>
      </c>
      <c r="P3168" s="3">
        <v>13.688000000000001</v>
      </c>
      <c r="Q3168" s="3">
        <v>14.029</v>
      </c>
      <c r="R3168" s="3">
        <v>14.659000000000001</v>
      </c>
      <c r="S3168" s="3">
        <v>16.103000000000002</v>
      </c>
      <c r="T3168" s="3">
        <v>19.858000000000001</v>
      </c>
      <c r="U3168" s="3">
        <v>26.6</v>
      </c>
      <c r="V3168" s="3">
        <v>28.925000000000001</v>
      </c>
      <c r="W3168" s="3">
        <v>32.042000000000002</v>
      </c>
      <c r="X3168" s="3">
        <v>39.017000000000003</v>
      </c>
      <c r="Y3168" s="3">
        <v>50.5</v>
      </c>
      <c r="Z3168" s="3">
        <v>62.542000000000002</v>
      </c>
      <c r="AA3168" s="3">
        <v>75.174999999999997</v>
      </c>
      <c r="AB3168" s="3">
        <v>85.45</v>
      </c>
      <c r="AC3168" s="3">
        <v>95.417000000000002</v>
      </c>
      <c r="AD3168" s="3">
        <v>105.958</v>
      </c>
      <c r="AE3168" s="3">
        <v>116.209</v>
      </c>
      <c r="AF3168" s="3">
        <v>125.146</v>
      </c>
      <c r="AG3168" s="3">
        <v>134.75</v>
      </c>
      <c r="AH3168" s="3">
        <v>145.68299999999999</v>
      </c>
      <c r="AI3168" s="3">
        <v>158.517</v>
      </c>
      <c r="AJ3168" s="3">
        <v>167.358</v>
      </c>
      <c r="AK3168" s="3">
        <v>178.96700000000001</v>
      </c>
      <c r="AL3168" s="3">
        <v>199.375</v>
      </c>
      <c r="AM3168" s="3">
        <v>210.333</v>
      </c>
      <c r="AN3168" s="3">
        <v>220.21700000000001</v>
      </c>
      <c r="AO3168" s="3">
        <v>235.108</v>
      </c>
      <c r="AP3168" s="3">
        <v>247.37700000000001</v>
      </c>
      <c r="AQ3168" s="3">
        <v>260.20600000000002</v>
      </c>
      <c r="AR3168" s="3">
        <v>276.03300000000002</v>
      </c>
      <c r="AS3168" s="3">
        <v>284.75</v>
      </c>
      <c r="AT3168" s="3">
        <v>292.50799999999998</v>
      </c>
      <c r="AU3168" s="3">
        <v>304.017</v>
      </c>
      <c r="AV3168" s="3">
        <v>318.22699999999998</v>
      </c>
      <c r="AW3168" s="3">
        <v>332.54700000000003</v>
      </c>
      <c r="AX3168" s="3">
        <v>347.512</v>
      </c>
      <c r="AY3168" s="3">
        <v>363.15</v>
      </c>
      <c r="AZ3168" s="3">
        <v>379.49200000000002</v>
      </c>
      <c r="BA3168">
        <v>396.56900000000002</v>
      </c>
      <c r="BB3168">
        <v>2016</v>
      </c>
    </row>
    <row r="3169" spans="1:54" hidden="1" x14ac:dyDescent="0.2">
      <c r="A3169">
        <v>268</v>
      </c>
      <c r="B3169" t="s">
        <v>491</v>
      </c>
      <c r="C3169" t="s">
        <v>301</v>
      </c>
      <c r="D3169" t="s">
        <v>183</v>
      </c>
      <c r="E3169" t="s">
        <v>300</v>
      </c>
      <c r="F3169" t="s">
        <v>299</v>
      </c>
      <c r="G3169" t="s">
        <v>275</v>
      </c>
      <c r="I3169" t="s">
        <v>298</v>
      </c>
      <c r="J3169" s="3">
        <v>18.074000000000002</v>
      </c>
      <c r="K3169" s="3">
        <v>9.4060000000000006</v>
      </c>
      <c r="L3169" s="3">
        <v>9.0229999999999997</v>
      </c>
      <c r="M3169" s="3">
        <v>8.2129999999999992</v>
      </c>
      <c r="N3169" s="3">
        <v>4.726</v>
      </c>
      <c r="O3169" s="3">
        <v>3.363</v>
      </c>
      <c r="P3169" s="3">
        <v>4.3529999999999998</v>
      </c>
      <c r="Q3169" s="3">
        <v>2.4870000000000001</v>
      </c>
      <c r="R3169" s="3">
        <v>4.4909999999999997</v>
      </c>
      <c r="S3169" s="3">
        <v>9.85</v>
      </c>
      <c r="T3169" s="3">
        <v>23.323</v>
      </c>
      <c r="U3169" s="3">
        <v>33.948999999999998</v>
      </c>
      <c r="V3169" s="3">
        <v>8.7409999999999997</v>
      </c>
      <c r="W3169" s="3">
        <v>10.775</v>
      </c>
      <c r="X3169" s="3">
        <v>21.768999999999998</v>
      </c>
      <c r="Y3169" s="3">
        <v>29.431999999999999</v>
      </c>
      <c r="Z3169" s="3">
        <v>23.844999999999999</v>
      </c>
      <c r="AA3169" s="3">
        <v>20.2</v>
      </c>
      <c r="AB3169" s="3">
        <v>13.667999999999999</v>
      </c>
      <c r="AC3169" s="3">
        <v>11.664</v>
      </c>
      <c r="AD3169" s="3">
        <v>11.047000000000001</v>
      </c>
      <c r="AE3169" s="3">
        <v>9.6750000000000007</v>
      </c>
      <c r="AF3169" s="3">
        <v>7.6909999999999998</v>
      </c>
      <c r="AG3169" s="3">
        <v>7.6740000000000004</v>
      </c>
      <c r="AH3169" s="3">
        <v>8.1140000000000008</v>
      </c>
      <c r="AI3169" s="3">
        <v>8.8089999999999993</v>
      </c>
      <c r="AJ3169" s="3">
        <v>5.5780000000000003</v>
      </c>
      <c r="AK3169" s="3">
        <v>6.9359999999999999</v>
      </c>
      <c r="AL3169" s="3">
        <v>11.403</v>
      </c>
      <c r="AM3169" s="3">
        <v>5.4960000000000004</v>
      </c>
      <c r="AN3169" s="3">
        <v>4.6989999999999998</v>
      </c>
      <c r="AO3169" s="3">
        <v>6.7619999999999996</v>
      </c>
      <c r="AP3169" s="3">
        <v>5.218</v>
      </c>
      <c r="AQ3169" s="3">
        <v>5.1859999999999999</v>
      </c>
      <c r="AR3169" s="3">
        <v>6.0819999999999999</v>
      </c>
      <c r="AS3169" s="3">
        <v>3.1579999999999999</v>
      </c>
      <c r="AT3169" s="3">
        <v>2.7250000000000001</v>
      </c>
      <c r="AU3169" s="3">
        <v>3.9340000000000002</v>
      </c>
      <c r="AV3169" s="3">
        <v>4.6740000000000004</v>
      </c>
      <c r="AW3169" s="3">
        <v>4.5</v>
      </c>
      <c r="AX3169" s="3">
        <v>4.5</v>
      </c>
      <c r="AY3169" s="3">
        <v>4.5</v>
      </c>
      <c r="AZ3169" s="3">
        <v>4.5</v>
      </c>
      <c r="BA3169">
        <v>4.5</v>
      </c>
      <c r="BB3169">
        <v>2016</v>
      </c>
    </row>
    <row r="3170" spans="1:54" hidden="1" x14ac:dyDescent="0.2">
      <c r="A3170">
        <v>268</v>
      </c>
      <c r="B3170" t="s">
        <v>491</v>
      </c>
      <c r="C3170" t="s">
        <v>297</v>
      </c>
      <c r="D3170" t="s">
        <v>183</v>
      </c>
      <c r="E3170" t="s">
        <v>293</v>
      </c>
      <c r="F3170" t="s">
        <v>296</v>
      </c>
      <c r="G3170" t="s">
        <v>295</v>
      </c>
      <c r="I3170" t="s">
        <v>1186</v>
      </c>
      <c r="J3170" s="3">
        <v>9.6940000000000008</v>
      </c>
      <c r="K3170" s="3">
        <v>10.581</v>
      </c>
      <c r="L3170" s="3">
        <v>11.510999999999999</v>
      </c>
      <c r="M3170" s="3">
        <v>12.412000000000001</v>
      </c>
      <c r="N3170" s="3">
        <v>12.866</v>
      </c>
      <c r="O3170" s="3">
        <v>13.413</v>
      </c>
      <c r="P3170" s="3">
        <v>13.839</v>
      </c>
      <c r="Q3170" s="3">
        <v>14.243</v>
      </c>
      <c r="R3170" s="3">
        <v>15.201000000000001</v>
      </c>
      <c r="S3170" s="3">
        <v>16.933</v>
      </c>
      <c r="T3170" s="3">
        <v>23.1</v>
      </c>
      <c r="U3170" s="3">
        <v>28</v>
      </c>
      <c r="V3170" s="3">
        <v>29.8</v>
      </c>
      <c r="W3170" s="3">
        <v>33.700000000000003</v>
      </c>
      <c r="X3170" s="3">
        <v>43.5</v>
      </c>
      <c r="Y3170" s="3">
        <v>55.1</v>
      </c>
      <c r="Z3170" s="3">
        <v>69.099999999999994</v>
      </c>
      <c r="AA3170" s="3">
        <v>77.900000000000006</v>
      </c>
      <c r="AB3170" s="3">
        <v>90.1</v>
      </c>
      <c r="AC3170" s="3">
        <v>100</v>
      </c>
      <c r="AD3170" s="3">
        <v>110.1</v>
      </c>
      <c r="AE3170" s="3">
        <v>119.8</v>
      </c>
      <c r="AF3170" s="3">
        <v>129.5</v>
      </c>
      <c r="AG3170" s="3">
        <v>138.30000000000001</v>
      </c>
      <c r="AH3170" s="3">
        <v>151</v>
      </c>
      <c r="AI3170" s="3">
        <v>162.69999999999999</v>
      </c>
      <c r="AJ3170" s="3">
        <v>171.3</v>
      </c>
      <c r="AK3170" s="3">
        <v>186.5</v>
      </c>
      <c r="AL3170" s="3">
        <v>206.7</v>
      </c>
      <c r="AM3170" s="3">
        <v>212.8</v>
      </c>
      <c r="AN3170" s="3">
        <v>226.6</v>
      </c>
      <c r="AO3170" s="3">
        <v>239.3</v>
      </c>
      <c r="AP3170" s="3">
        <v>252.31299999999999</v>
      </c>
      <c r="AQ3170" s="3">
        <v>264.71899999999999</v>
      </c>
      <c r="AR3170" s="3">
        <v>280.12599999999998</v>
      </c>
      <c r="AS3170" s="3">
        <v>286.72800000000001</v>
      </c>
      <c r="AT3170" s="3">
        <v>296.233</v>
      </c>
      <c r="AU3170" s="3">
        <v>310.23899999999998</v>
      </c>
      <c r="AV3170" s="3">
        <v>325.70100000000002</v>
      </c>
      <c r="AW3170" s="3">
        <v>340.35700000000003</v>
      </c>
      <c r="AX3170" s="3">
        <v>355.673</v>
      </c>
      <c r="AY3170" s="3">
        <v>371.67899999999997</v>
      </c>
      <c r="AZ3170" s="3">
        <v>388.404</v>
      </c>
      <c r="BA3170">
        <v>405.88200000000001</v>
      </c>
      <c r="BB3170">
        <v>2016</v>
      </c>
    </row>
    <row r="3171" spans="1:54" hidden="1" x14ac:dyDescent="0.2">
      <c r="A3171">
        <v>268</v>
      </c>
      <c r="B3171" t="s">
        <v>491</v>
      </c>
      <c r="C3171" t="s">
        <v>294</v>
      </c>
      <c r="D3171" t="s">
        <v>183</v>
      </c>
      <c r="E3171" t="s">
        <v>293</v>
      </c>
      <c r="F3171" t="s">
        <v>292</v>
      </c>
      <c r="G3171" t="s">
        <v>275</v>
      </c>
      <c r="I3171" t="s">
        <v>291</v>
      </c>
      <c r="J3171" s="3">
        <v>11.515000000000001</v>
      </c>
      <c r="K3171" s="3">
        <v>9.1509999999999998</v>
      </c>
      <c r="L3171" s="3">
        <v>8.7859999999999996</v>
      </c>
      <c r="M3171" s="3">
        <v>7.83</v>
      </c>
      <c r="N3171" s="3">
        <v>3.6589999999999998</v>
      </c>
      <c r="O3171" s="3">
        <v>4.2469999999999999</v>
      </c>
      <c r="P3171" s="3">
        <v>3.1749999999999998</v>
      </c>
      <c r="Q3171" s="3">
        <v>2.923</v>
      </c>
      <c r="R3171" s="3">
        <v>6.726</v>
      </c>
      <c r="S3171" s="3">
        <v>11.391</v>
      </c>
      <c r="T3171" s="3">
        <v>36.420999999999999</v>
      </c>
      <c r="U3171" s="3">
        <v>21.212</v>
      </c>
      <c r="V3171" s="3">
        <v>6.4290000000000003</v>
      </c>
      <c r="W3171" s="3">
        <v>13.087</v>
      </c>
      <c r="X3171" s="3">
        <v>29.08</v>
      </c>
      <c r="Y3171" s="3">
        <v>26.667000000000002</v>
      </c>
      <c r="Z3171" s="3">
        <v>25.408000000000001</v>
      </c>
      <c r="AA3171" s="3">
        <v>12.734999999999999</v>
      </c>
      <c r="AB3171" s="3">
        <v>15.661</v>
      </c>
      <c r="AC3171" s="3">
        <v>10.988</v>
      </c>
      <c r="AD3171" s="3">
        <v>10.1</v>
      </c>
      <c r="AE3171" s="3">
        <v>8.81</v>
      </c>
      <c r="AF3171" s="3">
        <v>8.0969999999999995</v>
      </c>
      <c r="AG3171" s="3">
        <v>6.7949999999999999</v>
      </c>
      <c r="AH3171" s="3">
        <v>9.1829999999999998</v>
      </c>
      <c r="AI3171" s="3">
        <v>7.7480000000000002</v>
      </c>
      <c r="AJ3171" s="3">
        <v>5.2859999999999996</v>
      </c>
      <c r="AK3171" s="3">
        <v>8.8729999999999993</v>
      </c>
      <c r="AL3171" s="3">
        <v>10.831</v>
      </c>
      <c r="AM3171" s="3">
        <v>2.9510000000000001</v>
      </c>
      <c r="AN3171" s="3">
        <v>6.4850000000000003</v>
      </c>
      <c r="AO3171" s="3">
        <v>5.6050000000000004</v>
      </c>
      <c r="AP3171" s="3">
        <v>5.4379999999999997</v>
      </c>
      <c r="AQ3171" s="3">
        <v>4.9169999999999998</v>
      </c>
      <c r="AR3171" s="3">
        <v>5.82</v>
      </c>
      <c r="AS3171" s="3">
        <v>2.3570000000000002</v>
      </c>
      <c r="AT3171" s="3">
        <v>3.3149999999999999</v>
      </c>
      <c r="AU3171" s="3">
        <v>4.7279999999999998</v>
      </c>
      <c r="AV3171" s="3">
        <v>4.984</v>
      </c>
      <c r="AW3171" s="3">
        <v>4.5</v>
      </c>
      <c r="AX3171" s="3">
        <v>4.5</v>
      </c>
      <c r="AY3171" s="3">
        <v>4.5</v>
      </c>
      <c r="AZ3171" s="3">
        <v>4.5</v>
      </c>
      <c r="BA3171">
        <v>4.5</v>
      </c>
      <c r="BB3171">
        <v>2016</v>
      </c>
    </row>
    <row r="3172" spans="1:54" hidden="1" x14ac:dyDescent="0.2">
      <c r="A3172">
        <v>268</v>
      </c>
      <c r="B3172" t="s">
        <v>491</v>
      </c>
      <c r="C3172" t="s">
        <v>290</v>
      </c>
      <c r="D3172" t="s">
        <v>183</v>
      </c>
      <c r="E3172" t="s">
        <v>289</v>
      </c>
      <c r="G3172" t="s">
        <v>288</v>
      </c>
    </row>
    <row r="3173" spans="1:54" hidden="1" x14ac:dyDescent="0.2">
      <c r="A3173">
        <v>268</v>
      </c>
      <c r="B3173" t="s">
        <v>491</v>
      </c>
      <c r="C3173" t="s">
        <v>287</v>
      </c>
      <c r="D3173" t="s">
        <v>183</v>
      </c>
      <c r="E3173" t="s">
        <v>286</v>
      </c>
      <c r="F3173" t="s">
        <v>285</v>
      </c>
      <c r="G3173" t="s">
        <v>275</v>
      </c>
      <c r="I3173" t="s">
        <v>1187</v>
      </c>
      <c r="J3173" s="3">
        <v>5.4029999999999996</v>
      </c>
      <c r="K3173" s="3">
        <v>-12.255000000000001</v>
      </c>
      <c r="L3173" s="3">
        <v>-26.587</v>
      </c>
      <c r="M3173" s="3">
        <v>3.2269999999999999</v>
      </c>
      <c r="N3173" s="3">
        <v>14.319000000000001</v>
      </c>
      <c r="O3173" s="3">
        <v>-5.2679999999999998</v>
      </c>
      <c r="P3173" s="3">
        <v>-2.802</v>
      </c>
      <c r="Q3173" s="3">
        <v>-3.0329999999999999</v>
      </c>
      <c r="R3173" s="3">
        <v>17.907</v>
      </c>
      <c r="S3173" s="3">
        <v>1.244</v>
      </c>
      <c r="T3173" s="3">
        <v>-2.8460000000000001</v>
      </c>
      <c r="U3173" s="3">
        <v>6</v>
      </c>
      <c r="V3173" s="3">
        <v>7.4749999999999996</v>
      </c>
      <c r="W3173" s="3">
        <v>7.0720000000000001</v>
      </c>
      <c r="X3173" s="3">
        <v>-2.7349999999999999</v>
      </c>
      <c r="Y3173" s="3">
        <v>8.6080000000000005</v>
      </c>
      <c r="Z3173" s="3">
        <v>2.2909999999999999</v>
      </c>
      <c r="AA3173" s="3">
        <v>-1.3939999999999999</v>
      </c>
      <c r="AB3173" s="3">
        <v>7.5419999999999998</v>
      </c>
      <c r="AC3173" s="3">
        <v>4.4169999999999998</v>
      </c>
      <c r="AD3173" s="3">
        <v>3.4990000000000001</v>
      </c>
      <c r="AE3173" s="3">
        <v>8.4870000000000001</v>
      </c>
      <c r="AF3173" s="3">
        <v>1.9059999999999999</v>
      </c>
      <c r="AG3173" s="3">
        <v>0.64600000000000002</v>
      </c>
      <c r="AH3173" s="3">
        <v>5.593</v>
      </c>
      <c r="AI3173" s="3">
        <v>5.6950000000000003</v>
      </c>
      <c r="AJ3173" s="3">
        <v>-1.087</v>
      </c>
      <c r="AK3173" s="3">
        <v>11.89</v>
      </c>
      <c r="AL3173" s="3">
        <v>8.6790000000000003</v>
      </c>
      <c r="AM3173" s="3">
        <v>-18.585000000000001</v>
      </c>
      <c r="AN3173" s="3">
        <v>3.6179999999999999</v>
      </c>
      <c r="AO3173" s="3">
        <v>10.118</v>
      </c>
      <c r="AP3173" s="3">
        <v>6.4219999999999997</v>
      </c>
      <c r="AQ3173" s="3">
        <v>-1.361</v>
      </c>
      <c r="AR3173" s="3">
        <v>4.03</v>
      </c>
      <c r="AS3173" s="3">
        <v>9.8800000000000008</v>
      </c>
      <c r="AT3173" s="3">
        <v>-2.3769999999999998</v>
      </c>
      <c r="AU3173" s="3">
        <v>4.5839999999999996</v>
      </c>
      <c r="AV3173" s="3">
        <v>3.07</v>
      </c>
      <c r="AW3173" s="3">
        <v>3.2570000000000001</v>
      </c>
      <c r="AX3173" s="3">
        <v>4.5780000000000003</v>
      </c>
      <c r="AY3173" s="3">
        <v>3.774</v>
      </c>
      <c r="AZ3173" s="3">
        <v>4.4429999999999996</v>
      </c>
      <c r="BA3173">
        <v>5.1040000000000001</v>
      </c>
      <c r="BB3173">
        <v>2015</v>
      </c>
    </row>
    <row r="3174" spans="1:54" hidden="1" x14ac:dyDescent="0.2">
      <c r="A3174">
        <v>268</v>
      </c>
      <c r="B3174" t="s">
        <v>491</v>
      </c>
      <c r="C3174" t="s">
        <v>284</v>
      </c>
      <c r="D3174" t="s">
        <v>183</v>
      </c>
      <c r="E3174" t="s">
        <v>283</v>
      </c>
      <c r="F3174" t="s">
        <v>282</v>
      </c>
      <c r="G3174" t="s">
        <v>275</v>
      </c>
      <c r="I3174" t="s">
        <v>1187</v>
      </c>
      <c r="J3174" s="3">
        <v>14.901</v>
      </c>
      <c r="K3174" s="3">
        <v>-10.497999999999999</v>
      </c>
      <c r="L3174" s="3">
        <v>-20.067</v>
      </c>
      <c r="M3174" s="3">
        <v>4.5789999999999997</v>
      </c>
      <c r="N3174" s="3">
        <v>13.442</v>
      </c>
      <c r="O3174" s="3">
        <v>-0.6</v>
      </c>
      <c r="P3174" s="3">
        <v>-0.51500000000000001</v>
      </c>
      <c r="Q3174" s="3">
        <v>3.8980000000000001</v>
      </c>
      <c r="R3174" s="3">
        <v>3.556</v>
      </c>
      <c r="S3174" s="3">
        <v>3.0409999999999999</v>
      </c>
      <c r="T3174" s="3">
        <v>-3.585</v>
      </c>
      <c r="U3174" s="3">
        <v>0.76</v>
      </c>
      <c r="V3174" s="3">
        <v>8.5329999999999995</v>
      </c>
      <c r="W3174" s="3">
        <v>17.908000000000001</v>
      </c>
      <c r="X3174" s="3">
        <v>13.329000000000001</v>
      </c>
      <c r="Y3174" s="3">
        <v>2.2000000000000002</v>
      </c>
      <c r="Z3174" s="3">
        <v>12.385999999999999</v>
      </c>
      <c r="AA3174" s="3">
        <v>19.899999999999999</v>
      </c>
      <c r="AB3174" s="3">
        <v>22.1</v>
      </c>
      <c r="AC3174" s="3">
        <v>4.4000000000000004</v>
      </c>
      <c r="AD3174" s="3">
        <v>0.8</v>
      </c>
      <c r="AE3174" s="3">
        <v>8.4870000000000001</v>
      </c>
      <c r="AF3174" s="3">
        <v>1.9059999999999999</v>
      </c>
      <c r="AG3174" s="3">
        <v>0.64600000000000002</v>
      </c>
      <c r="AH3174" s="3">
        <v>5.593</v>
      </c>
      <c r="AI3174" s="3">
        <v>5.6950000000000003</v>
      </c>
      <c r="AJ3174" s="3">
        <v>-1.087</v>
      </c>
      <c r="AK3174" s="3">
        <v>11.89</v>
      </c>
      <c r="AL3174" s="3">
        <v>8.6790000000000003</v>
      </c>
      <c r="AM3174" s="3">
        <v>-18.585000000000001</v>
      </c>
      <c r="AN3174" s="3">
        <v>3.6179999999999999</v>
      </c>
      <c r="AO3174" s="3">
        <v>10.118</v>
      </c>
      <c r="AP3174" s="3">
        <v>6.4219999999999997</v>
      </c>
      <c r="AQ3174" s="3">
        <v>-1.361</v>
      </c>
      <c r="AR3174" s="3">
        <v>4.03</v>
      </c>
      <c r="AS3174" s="3">
        <v>9.8800000000000008</v>
      </c>
      <c r="AT3174" s="3">
        <v>-2.3769999999999998</v>
      </c>
      <c r="AU3174" s="3">
        <v>4.5839999999999996</v>
      </c>
      <c r="AV3174" s="3">
        <v>3.07</v>
      </c>
      <c r="AW3174" s="3">
        <v>3.2570000000000001</v>
      </c>
      <c r="AX3174" s="3">
        <v>4.5780000000000003</v>
      </c>
      <c r="AY3174" s="3">
        <v>3.774</v>
      </c>
      <c r="AZ3174" s="3">
        <v>4.4429999999999996</v>
      </c>
      <c r="BA3174">
        <v>5.1040000000000001</v>
      </c>
      <c r="BB3174">
        <v>2015</v>
      </c>
    </row>
    <row r="3175" spans="1:54" hidden="1" x14ac:dyDescent="0.2">
      <c r="A3175">
        <v>268</v>
      </c>
      <c r="B3175" t="s">
        <v>491</v>
      </c>
      <c r="C3175" t="s">
        <v>281</v>
      </c>
      <c r="D3175" t="s">
        <v>183</v>
      </c>
      <c r="E3175" t="s">
        <v>280</v>
      </c>
      <c r="F3175" t="s">
        <v>279</v>
      </c>
      <c r="G3175" t="s">
        <v>275</v>
      </c>
      <c r="I3175" t="s">
        <v>1187</v>
      </c>
      <c r="J3175" s="3">
        <v>-2.0390000000000001</v>
      </c>
      <c r="K3175" s="3">
        <v>-13.006</v>
      </c>
      <c r="L3175" s="3">
        <v>-16.844999999999999</v>
      </c>
      <c r="M3175" s="3">
        <v>-3.3620000000000001</v>
      </c>
      <c r="N3175" s="3">
        <v>2.0259999999999998</v>
      </c>
      <c r="O3175" s="3">
        <v>1.54</v>
      </c>
      <c r="P3175" s="3">
        <v>7.6619999999999999</v>
      </c>
      <c r="Q3175" s="3">
        <v>-10.252000000000001</v>
      </c>
      <c r="R3175" s="3">
        <v>18.940000000000001</v>
      </c>
      <c r="S3175" s="3">
        <v>5.0999999999999996</v>
      </c>
      <c r="T3175" s="3">
        <v>0.49099999999999999</v>
      </c>
      <c r="U3175" s="3">
        <v>-2.016</v>
      </c>
      <c r="V3175" s="3">
        <v>7.98</v>
      </c>
      <c r="W3175" s="3">
        <v>-1.097</v>
      </c>
      <c r="X3175" s="3">
        <v>-20.257000000000001</v>
      </c>
      <c r="Y3175" s="3">
        <v>28.355</v>
      </c>
      <c r="Z3175" s="3">
        <v>7.9939999999999998</v>
      </c>
      <c r="AA3175" s="3">
        <v>0.996</v>
      </c>
      <c r="AB3175" s="3">
        <v>1.196</v>
      </c>
      <c r="AC3175" s="3">
        <v>-9.6319999999999997</v>
      </c>
      <c r="AD3175" s="3">
        <v>7.0060000000000002</v>
      </c>
      <c r="AE3175" s="3">
        <v>10.182</v>
      </c>
      <c r="AF3175" s="3">
        <v>4.05</v>
      </c>
      <c r="AG3175" s="3">
        <v>11.648</v>
      </c>
      <c r="AH3175" s="3">
        <v>10.632</v>
      </c>
      <c r="AI3175" s="3">
        <v>-0.432</v>
      </c>
      <c r="AJ3175" s="3">
        <v>0.36599999999999999</v>
      </c>
      <c r="AK3175" s="3">
        <v>4.0990000000000002</v>
      </c>
      <c r="AL3175" s="3">
        <v>0.67300000000000004</v>
      </c>
      <c r="AM3175" s="3">
        <v>-19.614999999999998</v>
      </c>
      <c r="AN3175" s="3">
        <v>20.027999999999999</v>
      </c>
      <c r="AO3175" s="3">
        <v>11.064</v>
      </c>
      <c r="AP3175" s="3">
        <v>9.6539999999999999</v>
      </c>
      <c r="AQ3175" s="3">
        <v>-1.254</v>
      </c>
      <c r="AR3175" s="3">
        <v>2.3759999999999999</v>
      </c>
      <c r="AS3175" s="3">
        <v>3.6640000000000001</v>
      </c>
      <c r="AT3175" s="3">
        <v>2.3239999999999998</v>
      </c>
      <c r="AU3175" s="3">
        <v>6.5179999999999998</v>
      </c>
      <c r="AV3175" s="3">
        <v>1.331</v>
      </c>
      <c r="AW3175" s="3">
        <v>0.56899999999999995</v>
      </c>
      <c r="AX3175" s="3">
        <v>3.7090000000000001</v>
      </c>
      <c r="AY3175" s="3">
        <v>2.9630000000000001</v>
      </c>
      <c r="AZ3175" s="3">
        <v>4.3879999999999999</v>
      </c>
      <c r="BA3175">
        <v>4.9370000000000003</v>
      </c>
      <c r="BB3175">
        <v>2015</v>
      </c>
    </row>
    <row r="3176" spans="1:54" hidden="1" x14ac:dyDescent="0.2">
      <c r="A3176">
        <v>268</v>
      </c>
      <c r="B3176" t="s">
        <v>491</v>
      </c>
      <c r="C3176" t="s">
        <v>278</v>
      </c>
      <c r="D3176" t="s">
        <v>183</v>
      </c>
      <c r="E3176" t="s">
        <v>277</v>
      </c>
      <c r="F3176" t="s">
        <v>276</v>
      </c>
      <c r="G3176" t="s">
        <v>275</v>
      </c>
      <c r="I3176" t="s">
        <v>1187</v>
      </c>
      <c r="J3176" s="3">
        <v>-4.6130000000000004</v>
      </c>
      <c r="K3176" s="3">
        <v>-1.2370000000000001</v>
      </c>
      <c r="L3176" s="3">
        <v>-12.874000000000001</v>
      </c>
      <c r="M3176" s="3">
        <v>2.9169999999999998</v>
      </c>
      <c r="N3176" s="3">
        <v>2.0390000000000001</v>
      </c>
      <c r="O3176" s="3">
        <v>5.4039999999999999</v>
      </c>
      <c r="P3176" s="3">
        <v>10.712</v>
      </c>
      <c r="Q3176" s="3">
        <v>-6.5039999999999996</v>
      </c>
      <c r="R3176" s="3">
        <v>23.690999999999999</v>
      </c>
      <c r="S3176" s="3">
        <v>-8.6920000000000002</v>
      </c>
      <c r="T3176" s="3">
        <v>-3.2589999999999999</v>
      </c>
      <c r="U3176" s="3">
        <v>-4.9669999999999996</v>
      </c>
      <c r="V3176" s="3">
        <v>1.99</v>
      </c>
      <c r="W3176" s="3">
        <v>23.131</v>
      </c>
      <c r="X3176" s="3">
        <v>8.8610000000000007</v>
      </c>
      <c r="Y3176" s="3">
        <v>8.3000000000000007</v>
      </c>
      <c r="Z3176" s="3">
        <v>16.3</v>
      </c>
      <c r="AA3176" s="3">
        <v>2.8</v>
      </c>
      <c r="AB3176" s="3">
        <v>7.8929999999999998</v>
      </c>
      <c r="AC3176" s="3">
        <v>-15.164999999999999</v>
      </c>
      <c r="AD3176" s="3">
        <v>20.3</v>
      </c>
      <c r="AE3176" s="3">
        <v>10.182</v>
      </c>
      <c r="AF3176" s="3">
        <v>4.05</v>
      </c>
      <c r="AG3176" s="3">
        <v>11.648</v>
      </c>
      <c r="AH3176" s="3">
        <v>10.632</v>
      </c>
      <c r="AI3176" s="3">
        <v>-0.434</v>
      </c>
      <c r="AJ3176" s="3">
        <v>0.36599999999999999</v>
      </c>
      <c r="AK3176" s="3">
        <v>4.0990000000000002</v>
      </c>
      <c r="AL3176" s="3">
        <v>0.67300000000000004</v>
      </c>
      <c r="AM3176" s="3">
        <v>-19.614999999999998</v>
      </c>
      <c r="AN3176" s="3">
        <v>20.027999999999999</v>
      </c>
      <c r="AO3176" s="3">
        <v>11.064</v>
      </c>
      <c r="AP3176" s="3">
        <v>9.6539999999999999</v>
      </c>
      <c r="AQ3176" s="3">
        <v>-1.254</v>
      </c>
      <c r="AR3176" s="3">
        <v>2.3759999999999999</v>
      </c>
      <c r="AS3176" s="3">
        <v>3.6640000000000001</v>
      </c>
      <c r="AT3176" s="3">
        <v>2.3239999999999998</v>
      </c>
      <c r="AU3176" s="3">
        <v>6.5179999999999998</v>
      </c>
      <c r="AV3176" s="3">
        <v>1.331</v>
      </c>
      <c r="AW3176" s="3">
        <v>0.56899999999999995</v>
      </c>
      <c r="AX3176" s="3">
        <v>3.7090000000000001</v>
      </c>
      <c r="AY3176" s="3">
        <v>2.9630000000000001</v>
      </c>
      <c r="AZ3176" s="3">
        <v>4.3879999999999999</v>
      </c>
      <c r="BA3176">
        <v>4.9370000000000003</v>
      </c>
      <c r="BB3176">
        <v>2015</v>
      </c>
    </row>
    <row r="3177" spans="1:54" hidden="1" x14ac:dyDescent="0.2">
      <c r="A3177">
        <v>268</v>
      </c>
      <c r="B3177" t="s">
        <v>491</v>
      </c>
      <c r="C3177" t="s">
        <v>274</v>
      </c>
      <c r="D3177" t="s">
        <v>183</v>
      </c>
      <c r="E3177" t="s">
        <v>273</v>
      </c>
      <c r="F3177" t="s">
        <v>272</v>
      </c>
      <c r="G3177" t="s">
        <v>271</v>
      </c>
      <c r="I3177" t="s">
        <v>1188</v>
      </c>
      <c r="J3177" s="3">
        <v>6.8639999999999999</v>
      </c>
      <c r="K3177" s="3">
        <v>7.0179999999999998</v>
      </c>
      <c r="L3177" s="3">
        <v>6.6669999999999998</v>
      </c>
      <c r="M3177" s="3">
        <v>6.5039999999999996</v>
      </c>
      <c r="N3177" s="3">
        <v>6.3490000000000002</v>
      </c>
      <c r="O3177" s="3">
        <v>6.8179999999999996</v>
      </c>
      <c r="P3177" s="3">
        <v>6.6669999999999998</v>
      </c>
      <c r="Q3177" s="3">
        <v>7.0919999999999996</v>
      </c>
      <c r="R3177" s="3">
        <v>6.944</v>
      </c>
      <c r="S3177" s="3">
        <v>6.6669999999999998</v>
      </c>
      <c r="T3177" s="3">
        <v>4.2670000000000003</v>
      </c>
      <c r="U3177" s="3">
        <v>4.58</v>
      </c>
      <c r="V3177" s="3">
        <v>3.19</v>
      </c>
      <c r="W3177" s="3">
        <v>3.1960000000000002</v>
      </c>
      <c r="X3177" s="3">
        <v>3.1859999999999999</v>
      </c>
      <c r="Y3177" s="3">
        <v>3.24</v>
      </c>
      <c r="Z3177" s="3">
        <v>4.37</v>
      </c>
      <c r="AA3177" s="3">
        <v>3.32</v>
      </c>
      <c r="AB3177" s="3">
        <v>4.0199999999999996</v>
      </c>
      <c r="AC3177" s="3">
        <v>3.9</v>
      </c>
      <c r="AD3177" s="3">
        <v>3.8660000000000001</v>
      </c>
      <c r="AE3177" s="3">
        <v>4.0999999999999996</v>
      </c>
      <c r="AF3177" s="3">
        <v>3.9</v>
      </c>
      <c r="AG3177" s="3">
        <v>5.2</v>
      </c>
      <c r="AH3177" s="3">
        <v>6</v>
      </c>
      <c r="AI3177" s="3">
        <v>4.2</v>
      </c>
      <c r="AJ3177" s="3">
        <v>3.1</v>
      </c>
      <c r="AK3177" s="3">
        <v>2.9</v>
      </c>
      <c r="AL3177" s="3">
        <v>3.1</v>
      </c>
      <c r="AM3177" s="3">
        <v>3.3</v>
      </c>
      <c r="AN3177" s="3">
        <v>4.8</v>
      </c>
      <c r="AO3177" s="3">
        <v>4.4000000000000004</v>
      </c>
      <c r="AP3177" s="3">
        <v>3.9319999999999999</v>
      </c>
      <c r="AQ3177" s="3">
        <v>3.91</v>
      </c>
      <c r="AR3177" s="3">
        <v>5.5</v>
      </c>
      <c r="AS3177" s="3">
        <v>7.38</v>
      </c>
      <c r="AT3177" s="3">
        <v>6.2839999999999998</v>
      </c>
      <c r="AU3177" s="3">
        <v>5.6189999999999998</v>
      </c>
      <c r="AV3177" s="3">
        <v>5.5789999999999997</v>
      </c>
      <c r="AW3177" s="3">
        <v>5.8109999999999999</v>
      </c>
      <c r="AX3177" s="3">
        <v>5.9560000000000004</v>
      </c>
      <c r="AY3177" s="3">
        <v>6.0140000000000002</v>
      </c>
      <c r="AZ3177" s="3">
        <v>6.0620000000000003</v>
      </c>
      <c r="BA3177">
        <v>6.0149999999999997</v>
      </c>
      <c r="BB3177">
        <v>2016</v>
      </c>
    </row>
    <row r="3178" spans="1:54" hidden="1" x14ac:dyDescent="0.2">
      <c r="A3178">
        <v>268</v>
      </c>
      <c r="B3178" t="s">
        <v>491</v>
      </c>
      <c r="C3178" t="s">
        <v>270</v>
      </c>
      <c r="D3178" t="s">
        <v>183</v>
      </c>
      <c r="E3178" t="s">
        <v>269</v>
      </c>
      <c r="F3178" t="s">
        <v>268</v>
      </c>
      <c r="G3178" t="s">
        <v>264</v>
      </c>
      <c r="H3178" t="s">
        <v>263</v>
      </c>
    </row>
    <row r="3179" spans="1:54" hidden="1" x14ac:dyDescent="0.2">
      <c r="A3179">
        <v>268</v>
      </c>
      <c r="B3179" t="s">
        <v>491</v>
      </c>
      <c r="C3179" t="s">
        <v>267</v>
      </c>
      <c r="D3179" t="s">
        <v>183</v>
      </c>
      <c r="E3179" t="s">
        <v>266</v>
      </c>
      <c r="F3179" t="s">
        <v>265</v>
      </c>
      <c r="G3179" t="s">
        <v>264</v>
      </c>
      <c r="H3179" t="s">
        <v>263</v>
      </c>
      <c r="I3179" t="s">
        <v>1189</v>
      </c>
      <c r="J3179" s="3">
        <v>3.6339999999999999</v>
      </c>
      <c r="K3179" s="3">
        <v>3.7509999999999999</v>
      </c>
      <c r="L3179" s="3">
        <v>3.867</v>
      </c>
      <c r="M3179" s="3">
        <v>3.9870000000000001</v>
      </c>
      <c r="N3179" s="3">
        <v>4.1100000000000003</v>
      </c>
      <c r="O3179" s="3">
        <v>4.2380000000000004</v>
      </c>
      <c r="P3179" s="3">
        <v>4.3650000000000002</v>
      </c>
      <c r="Q3179" s="3">
        <v>4.4960000000000004</v>
      </c>
      <c r="R3179" s="3">
        <v>4.6310000000000002</v>
      </c>
      <c r="S3179" s="3">
        <v>4.7649999999999997</v>
      </c>
      <c r="T3179" s="3">
        <v>4.9029999999999996</v>
      </c>
      <c r="U3179" s="3">
        <v>5.0410000000000004</v>
      </c>
      <c r="V3179" s="3">
        <v>5.18</v>
      </c>
      <c r="W3179" s="3">
        <v>5.3179999999999996</v>
      </c>
      <c r="X3179" s="3">
        <v>5.4550000000000001</v>
      </c>
      <c r="Y3179" s="3">
        <v>5.5910000000000002</v>
      </c>
      <c r="Z3179" s="3">
        <v>5.7249999999999996</v>
      </c>
      <c r="AA3179" s="3">
        <v>5.8559999999999999</v>
      </c>
      <c r="AB3179" s="3">
        <v>5.9859999999999998</v>
      </c>
      <c r="AC3179" s="3">
        <v>6.1150000000000002</v>
      </c>
      <c r="AD3179" s="3">
        <v>6.2430000000000003</v>
      </c>
      <c r="AE3179" s="3">
        <v>6.3710000000000004</v>
      </c>
      <c r="AF3179" s="3">
        <v>6.4989999999999997</v>
      </c>
      <c r="AG3179" s="3">
        <v>6.6260000000000003</v>
      </c>
      <c r="AH3179" s="3">
        <v>6.7530000000000001</v>
      </c>
      <c r="AI3179" s="3">
        <v>6.88</v>
      </c>
      <c r="AJ3179" s="3">
        <v>7.0069999999999997</v>
      </c>
      <c r="AK3179" s="3">
        <v>7.1340000000000003</v>
      </c>
      <c r="AL3179" s="3">
        <v>7.2590000000000003</v>
      </c>
      <c r="AM3179" s="3">
        <v>7.383</v>
      </c>
      <c r="AN3179" s="3">
        <v>7.5039999999999996</v>
      </c>
      <c r="AO3179" s="3">
        <v>7.6210000000000004</v>
      </c>
      <c r="AP3179" s="3">
        <v>7.7359999999999998</v>
      </c>
      <c r="AQ3179" s="3">
        <v>7.8490000000000002</v>
      </c>
      <c r="AR3179" s="3">
        <v>7.9619999999999997</v>
      </c>
      <c r="AS3179" s="3">
        <v>8.0749999999999993</v>
      </c>
      <c r="AT3179" s="3">
        <v>8.19</v>
      </c>
      <c r="AU3179" s="3">
        <v>8.3070000000000004</v>
      </c>
      <c r="AV3179" s="3">
        <v>8.4250000000000007</v>
      </c>
      <c r="AW3179" s="3">
        <v>8.5449999999999999</v>
      </c>
      <c r="AX3179" s="3">
        <v>8.6669999999999998</v>
      </c>
      <c r="AY3179" s="3">
        <v>8.7899999999999991</v>
      </c>
      <c r="AZ3179" s="3">
        <v>8.9149999999999991</v>
      </c>
      <c r="BA3179">
        <v>9.0419999999999998</v>
      </c>
      <c r="BB3179">
        <v>2001</v>
      </c>
    </row>
    <row r="3180" spans="1:54" hidden="1" x14ac:dyDescent="0.2">
      <c r="A3180">
        <v>268</v>
      </c>
      <c r="B3180" t="s">
        <v>491</v>
      </c>
      <c r="C3180" t="s">
        <v>262</v>
      </c>
      <c r="D3180" t="s">
        <v>183</v>
      </c>
      <c r="E3180" t="s">
        <v>260</v>
      </c>
      <c r="F3180" t="s">
        <v>259</v>
      </c>
      <c r="G3180" t="s">
        <v>225</v>
      </c>
      <c r="H3180" t="s">
        <v>222</v>
      </c>
      <c r="I3180" t="s">
        <v>1190</v>
      </c>
      <c r="J3180" s="3" t="s">
        <v>215</v>
      </c>
      <c r="K3180" s="3" t="s">
        <v>215</v>
      </c>
      <c r="L3180" s="3" t="s">
        <v>215</v>
      </c>
      <c r="M3180" s="3" t="s">
        <v>215</v>
      </c>
      <c r="N3180" s="3" t="s">
        <v>215</v>
      </c>
      <c r="O3180" s="3" t="s">
        <v>215</v>
      </c>
      <c r="P3180" s="3" t="s">
        <v>215</v>
      </c>
      <c r="Q3180" s="3" t="s">
        <v>215</v>
      </c>
      <c r="R3180" s="3" t="s">
        <v>215</v>
      </c>
      <c r="S3180" s="3" t="s">
        <v>215</v>
      </c>
      <c r="T3180" s="3">
        <v>2.9540000000000002</v>
      </c>
      <c r="U3180" s="3">
        <v>4.1529999999999996</v>
      </c>
      <c r="V3180" s="3">
        <v>5.181</v>
      </c>
      <c r="W3180" s="3">
        <v>5.9939999999999998</v>
      </c>
      <c r="X3180" s="3">
        <v>7.1260000000000003</v>
      </c>
      <c r="Y3180" s="3">
        <v>8.702</v>
      </c>
      <c r="Z3180" s="3">
        <v>11.603999999999999</v>
      </c>
      <c r="AA3180" s="3">
        <v>14.691000000000001</v>
      </c>
      <c r="AB3180" s="3">
        <v>19.233000000000001</v>
      </c>
      <c r="AC3180" s="3">
        <v>22.738</v>
      </c>
      <c r="AD3180" s="3">
        <v>25.178000000000001</v>
      </c>
      <c r="AE3180" s="3">
        <v>25.989000000000001</v>
      </c>
      <c r="AF3180" s="3">
        <v>28.15</v>
      </c>
      <c r="AG3180" s="3">
        <v>30.489000000000001</v>
      </c>
      <c r="AH3180" s="3">
        <v>37.256999999999998</v>
      </c>
      <c r="AI3180" s="3">
        <v>43.322000000000003</v>
      </c>
      <c r="AJ3180" s="3">
        <v>47.524999999999999</v>
      </c>
      <c r="AK3180" s="3">
        <v>56.512</v>
      </c>
      <c r="AL3180" s="3">
        <v>68.602000000000004</v>
      </c>
      <c r="AM3180" s="3">
        <v>64.736999999999995</v>
      </c>
      <c r="AN3180" s="3">
        <v>69.111000000000004</v>
      </c>
      <c r="AO3180" s="3">
        <v>76.953000000000003</v>
      </c>
      <c r="AP3180" s="3">
        <v>82.650999999999996</v>
      </c>
      <c r="AQ3180" s="3">
        <v>89.789000000000001</v>
      </c>
      <c r="AR3180" s="3">
        <v>102.584</v>
      </c>
      <c r="AS3180" s="3">
        <v>116.21</v>
      </c>
      <c r="AT3180" s="3">
        <v>133.82599999999999</v>
      </c>
      <c r="AU3180" s="3">
        <v>147.726</v>
      </c>
      <c r="AV3180" s="3">
        <v>154.44499999999999</v>
      </c>
      <c r="AW3180" s="3">
        <v>168.024</v>
      </c>
      <c r="AX3180" s="3">
        <v>181.61199999999999</v>
      </c>
      <c r="AY3180" s="3">
        <v>196.3</v>
      </c>
      <c r="AZ3180" s="3">
        <v>213.02600000000001</v>
      </c>
      <c r="BA3180">
        <v>230.27199999999999</v>
      </c>
      <c r="BB3180">
        <v>2016</v>
      </c>
    </row>
    <row r="3181" spans="1:54" hidden="1" x14ac:dyDescent="0.2">
      <c r="A3181">
        <v>268</v>
      </c>
      <c r="B3181" t="s">
        <v>491</v>
      </c>
      <c r="C3181" t="s">
        <v>261</v>
      </c>
      <c r="D3181" t="s">
        <v>183</v>
      </c>
      <c r="E3181" t="s">
        <v>260</v>
      </c>
      <c r="F3181" t="s">
        <v>259</v>
      </c>
      <c r="G3181" t="s">
        <v>217</v>
      </c>
      <c r="I3181" t="s">
        <v>258</v>
      </c>
      <c r="J3181" s="3" t="s">
        <v>215</v>
      </c>
      <c r="K3181" s="3" t="s">
        <v>215</v>
      </c>
      <c r="L3181" s="3" t="s">
        <v>215</v>
      </c>
      <c r="M3181" s="3" t="s">
        <v>215</v>
      </c>
      <c r="N3181" s="3" t="s">
        <v>215</v>
      </c>
      <c r="O3181" s="3" t="s">
        <v>215</v>
      </c>
      <c r="P3181" s="3" t="s">
        <v>215</v>
      </c>
      <c r="Q3181" s="3" t="s">
        <v>215</v>
      </c>
      <c r="R3181" s="3" t="s">
        <v>215</v>
      </c>
      <c r="S3181" s="3" t="s">
        <v>215</v>
      </c>
      <c r="T3181" s="3">
        <v>17.231999999999999</v>
      </c>
      <c r="U3181" s="3">
        <v>18.62</v>
      </c>
      <c r="V3181" s="3">
        <v>20.155000000000001</v>
      </c>
      <c r="W3181" s="3">
        <v>19.323</v>
      </c>
      <c r="X3181" s="3">
        <v>18.056999999999999</v>
      </c>
      <c r="Y3181" s="3">
        <v>16.968</v>
      </c>
      <c r="Z3181" s="3">
        <v>18.792999999999999</v>
      </c>
      <c r="AA3181" s="3">
        <v>19.472999999999999</v>
      </c>
      <c r="AB3181" s="3">
        <v>22.312000000000001</v>
      </c>
      <c r="AC3181" s="3">
        <v>24.702000000000002</v>
      </c>
      <c r="AD3181" s="3">
        <v>23.606999999999999</v>
      </c>
      <c r="AE3181" s="3">
        <v>21.946999999999999</v>
      </c>
      <c r="AF3181" s="3">
        <v>21.792999999999999</v>
      </c>
      <c r="AG3181" s="3">
        <v>21.347999999999999</v>
      </c>
      <c r="AH3181" s="3">
        <v>23.068999999999999</v>
      </c>
      <c r="AI3181" s="3">
        <v>23.577000000000002</v>
      </c>
      <c r="AJ3181" s="3">
        <v>23.038</v>
      </c>
      <c r="AK3181" s="3">
        <v>24.195</v>
      </c>
      <c r="AL3181" s="3">
        <v>26.141999999999999</v>
      </c>
      <c r="AM3181" s="3">
        <v>23.486999999999998</v>
      </c>
      <c r="AN3181" s="3">
        <v>23.091999999999999</v>
      </c>
      <c r="AO3181" s="3">
        <v>22.969000000000001</v>
      </c>
      <c r="AP3181" s="3">
        <v>22.873000000000001</v>
      </c>
      <c r="AQ3181" s="3">
        <v>23.846</v>
      </c>
      <c r="AR3181" s="3">
        <v>24.741</v>
      </c>
      <c r="AS3181" s="3">
        <v>25.241</v>
      </c>
      <c r="AT3181" s="3">
        <v>27.077000000000002</v>
      </c>
      <c r="AU3181" s="3">
        <v>27.376000000000001</v>
      </c>
      <c r="AV3181" s="3">
        <v>26.593</v>
      </c>
      <c r="AW3181" s="3">
        <v>26.663</v>
      </c>
      <c r="AX3181" s="3">
        <v>26.541</v>
      </c>
      <c r="AY3181" s="3">
        <v>26.419</v>
      </c>
      <c r="AZ3181" s="3">
        <v>26.417999999999999</v>
      </c>
      <c r="BA3181">
        <v>26.314</v>
      </c>
      <c r="BB3181">
        <v>2016</v>
      </c>
    </row>
    <row r="3182" spans="1:54" hidden="1" x14ac:dyDescent="0.2">
      <c r="A3182">
        <v>268</v>
      </c>
      <c r="B3182" t="s">
        <v>491</v>
      </c>
      <c r="C3182" t="s">
        <v>257</v>
      </c>
      <c r="D3182" t="s">
        <v>183</v>
      </c>
      <c r="E3182" t="s">
        <v>255</v>
      </c>
      <c r="F3182" t="s">
        <v>254</v>
      </c>
      <c r="G3182" t="s">
        <v>225</v>
      </c>
      <c r="H3182" t="s">
        <v>222</v>
      </c>
      <c r="I3182" t="s">
        <v>1190</v>
      </c>
      <c r="J3182" s="3" t="s">
        <v>215</v>
      </c>
      <c r="K3182" s="3" t="s">
        <v>215</v>
      </c>
      <c r="L3182" s="3" t="s">
        <v>215</v>
      </c>
      <c r="M3182" s="3" t="s">
        <v>215</v>
      </c>
      <c r="N3182" s="3" t="s">
        <v>215</v>
      </c>
      <c r="O3182" s="3" t="s">
        <v>215</v>
      </c>
      <c r="P3182" s="3" t="s">
        <v>215</v>
      </c>
      <c r="Q3182" s="3" t="s">
        <v>215</v>
      </c>
      <c r="R3182" s="3" t="s">
        <v>215</v>
      </c>
      <c r="S3182" s="3" t="s">
        <v>215</v>
      </c>
      <c r="T3182" s="3">
        <v>3.3220000000000001</v>
      </c>
      <c r="U3182" s="3">
        <v>4.6340000000000003</v>
      </c>
      <c r="V3182" s="3">
        <v>5.5640000000000001</v>
      </c>
      <c r="W3182" s="3">
        <v>7.61</v>
      </c>
      <c r="X3182" s="3">
        <v>7.5090000000000003</v>
      </c>
      <c r="Y3182" s="3">
        <v>8.827</v>
      </c>
      <c r="Z3182" s="3">
        <v>11.525</v>
      </c>
      <c r="AA3182" s="3">
        <v>14.631</v>
      </c>
      <c r="AB3182" s="3">
        <v>16.739000000000001</v>
      </c>
      <c r="AC3182" s="3">
        <v>21.466000000000001</v>
      </c>
      <c r="AD3182" s="3">
        <v>23.568999999999999</v>
      </c>
      <c r="AE3182" s="3">
        <v>29.681999999999999</v>
      </c>
      <c r="AF3182" s="3">
        <v>34.628</v>
      </c>
      <c r="AG3182" s="3">
        <v>37.762999999999998</v>
      </c>
      <c r="AH3182" s="3">
        <v>41.255000000000003</v>
      </c>
      <c r="AI3182" s="3">
        <v>43.381999999999998</v>
      </c>
      <c r="AJ3182" s="3">
        <v>50.320999999999998</v>
      </c>
      <c r="AK3182" s="3">
        <v>57.103999999999999</v>
      </c>
      <c r="AL3182" s="3">
        <v>69.302000000000007</v>
      </c>
      <c r="AM3182" s="3">
        <v>78.146000000000001</v>
      </c>
      <c r="AN3182" s="3">
        <v>79.200999999999993</v>
      </c>
      <c r="AO3182" s="3">
        <v>86.811999999999998</v>
      </c>
      <c r="AP3182" s="3">
        <v>95.236999999999995</v>
      </c>
      <c r="AQ3182" s="3">
        <v>111.364</v>
      </c>
      <c r="AR3182" s="3">
        <v>114.596</v>
      </c>
      <c r="AS3182" s="3">
        <v>119.806</v>
      </c>
      <c r="AT3182" s="3">
        <v>135.79599999999999</v>
      </c>
      <c r="AU3182" s="3">
        <v>148.18299999999999</v>
      </c>
      <c r="AV3182" s="3">
        <v>159.05600000000001</v>
      </c>
      <c r="AW3182" s="3">
        <v>174.10400000000001</v>
      </c>
      <c r="AX3182" s="3">
        <v>188.411</v>
      </c>
      <c r="AY3182" s="3">
        <v>203.55699999999999</v>
      </c>
      <c r="AZ3182" s="3">
        <v>221.006</v>
      </c>
      <c r="BA3182">
        <v>235.38399999999999</v>
      </c>
      <c r="BB3182">
        <v>2016</v>
      </c>
    </row>
    <row r="3183" spans="1:54" hidden="1" x14ac:dyDescent="0.2">
      <c r="A3183">
        <v>268</v>
      </c>
      <c r="B3183" t="s">
        <v>491</v>
      </c>
      <c r="C3183" t="s">
        <v>256</v>
      </c>
      <c r="D3183" t="s">
        <v>183</v>
      </c>
      <c r="E3183" t="s">
        <v>255</v>
      </c>
      <c r="F3183" t="s">
        <v>254</v>
      </c>
      <c r="G3183" t="s">
        <v>217</v>
      </c>
      <c r="I3183" t="s">
        <v>253</v>
      </c>
      <c r="J3183" s="3" t="s">
        <v>215</v>
      </c>
      <c r="K3183" s="3" t="s">
        <v>215</v>
      </c>
      <c r="L3183" s="3" t="s">
        <v>215</v>
      </c>
      <c r="M3183" s="3" t="s">
        <v>215</v>
      </c>
      <c r="N3183" s="3" t="s">
        <v>215</v>
      </c>
      <c r="O3183" s="3" t="s">
        <v>215</v>
      </c>
      <c r="P3183" s="3" t="s">
        <v>215</v>
      </c>
      <c r="Q3183" s="3" t="s">
        <v>215</v>
      </c>
      <c r="R3183" s="3" t="s">
        <v>215</v>
      </c>
      <c r="S3183" s="3" t="s">
        <v>215</v>
      </c>
      <c r="T3183" s="3">
        <v>19.382999999999999</v>
      </c>
      <c r="U3183" s="3">
        <v>20.776</v>
      </c>
      <c r="V3183" s="3">
        <v>21.645</v>
      </c>
      <c r="W3183" s="3">
        <v>24.530999999999999</v>
      </c>
      <c r="X3183" s="3">
        <v>19.029</v>
      </c>
      <c r="Y3183" s="3">
        <v>17.213000000000001</v>
      </c>
      <c r="Z3183" s="3">
        <v>18.666</v>
      </c>
      <c r="AA3183" s="3">
        <v>19.393000000000001</v>
      </c>
      <c r="AB3183" s="3">
        <v>19.419</v>
      </c>
      <c r="AC3183" s="3">
        <v>23.321000000000002</v>
      </c>
      <c r="AD3183" s="3">
        <v>22.099</v>
      </c>
      <c r="AE3183" s="3">
        <v>25.065999999999999</v>
      </c>
      <c r="AF3183" s="3">
        <v>26.809000000000001</v>
      </c>
      <c r="AG3183" s="3">
        <v>26.440999999999999</v>
      </c>
      <c r="AH3183" s="3">
        <v>25.544</v>
      </c>
      <c r="AI3183" s="3">
        <v>23.61</v>
      </c>
      <c r="AJ3183" s="3">
        <v>24.393999999999998</v>
      </c>
      <c r="AK3183" s="3">
        <v>24.449000000000002</v>
      </c>
      <c r="AL3183" s="3">
        <v>26.408999999999999</v>
      </c>
      <c r="AM3183" s="3">
        <v>28.352</v>
      </c>
      <c r="AN3183" s="3">
        <v>26.463000000000001</v>
      </c>
      <c r="AO3183" s="3">
        <v>25.911999999999999</v>
      </c>
      <c r="AP3183" s="3">
        <v>26.356000000000002</v>
      </c>
      <c r="AQ3183" s="3">
        <v>29.576000000000001</v>
      </c>
      <c r="AR3183" s="3">
        <v>27.638000000000002</v>
      </c>
      <c r="AS3183" s="3">
        <v>26.021999999999998</v>
      </c>
      <c r="AT3183" s="3">
        <v>27.475999999999999</v>
      </c>
      <c r="AU3183" s="3">
        <v>27.460999999999999</v>
      </c>
      <c r="AV3183" s="3">
        <v>27.387</v>
      </c>
      <c r="AW3183" s="3">
        <v>27.628</v>
      </c>
      <c r="AX3183" s="3">
        <v>27.535</v>
      </c>
      <c r="AY3183" s="3">
        <v>27.395</v>
      </c>
      <c r="AZ3183" s="3">
        <v>27.408000000000001</v>
      </c>
      <c r="BA3183">
        <v>26.899000000000001</v>
      </c>
      <c r="BB3183">
        <v>2016</v>
      </c>
    </row>
    <row r="3184" spans="1:54" hidden="1" x14ac:dyDescent="0.2">
      <c r="A3184">
        <v>268</v>
      </c>
      <c r="B3184" t="s">
        <v>491</v>
      </c>
      <c r="C3184" t="s">
        <v>252</v>
      </c>
      <c r="D3184" t="s">
        <v>183</v>
      </c>
      <c r="E3184" t="s">
        <v>250</v>
      </c>
      <c r="F3184" t="s">
        <v>249</v>
      </c>
      <c r="G3184" t="s">
        <v>225</v>
      </c>
      <c r="H3184" t="s">
        <v>222</v>
      </c>
      <c r="I3184" t="s">
        <v>1190</v>
      </c>
      <c r="J3184" s="3" t="s">
        <v>215</v>
      </c>
      <c r="K3184" s="3" t="s">
        <v>215</v>
      </c>
      <c r="L3184" s="3" t="s">
        <v>215</v>
      </c>
      <c r="M3184" s="3" t="s">
        <v>215</v>
      </c>
      <c r="N3184" s="3" t="s">
        <v>215</v>
      </c>
      <c r="O3184" s="3" t="s">
        <v>215</v>
      </c>
      <c r="P3184" s="3" t="s">
        <v>215</v>
      </c>
      <c r="Q3184" s="3" t="s">
        <v>215</v>
      </c>
      <c r="R3184" s="3" t="s">
        <v>215</v>
      </c>
      <c r="S3184" s="3" t="s">
        <v>215</v>
      </c>
      <c r="T3184" s="3">
        <v>-0.36899999999999999</v>
      </c>
      <c r="U3184" s="3">
        <v>-0.48099999999999998</v>
      </c>
      <c r="V3184" s="3">
        <v>-0.38300000000000001</v>
      </c>
      <c r="W3184" s="3">
        <v>-1.6160000000000001</v>
      </c>
      <c r="X3184" s="3">
        <v>-0.38400000000000001</v>
      </c>
      <c r="Y3184" s="3">
        <v>-0.125</v>
      </c>
      <c r="Z3184" s="3">
        <v>7.8E-2</v>
      </c>
      <c r="AA3184" s="3">
        <v>0.06</v>
      </c>
      <c r="AB3184" s="3">
        <v>2.4940000000000002</v>
      </c>
      <c r="AC3184" s="3">
        <v>1.2709999999999999</v>
      </c>
      <c r="AD3184" s="3">
        <v>1.6080000000000001</v>
      </c>
      <c r="AE3184" s="3">
        <v>-3.6930000000000001</v>
      </c>
      <c r="AF3184" s="3">
        <v>-6.4779999999999998</v>
      </c>
      <c r="AG3184" s="3">
        <v>-7.274</v>
      </c>
      <c r="AH3184" s="3">
        <v>-3.9980000000000002</v>
      </c>
      <c r="AI3184" s="3">
        <v>-0.06</v>
      </c>
      <c r="AJ3184" s="3">
        <v>-2.7959999999999998</v>
      </c>
      <c r="AK3184" s="3">
        <v>-0.59299999999999997</v>
      </c>
      <c r="AL3184" s="3">
        <v>-0.7</v>
      </c>
      <c r="AM3184" s="3">
        <v>-13.409000000000001</v>
      </c>
      <c r="AN3184" s="3">
        <v>-10.09</v>
      </c>
      <c r="AO3184" s="3">
        <v>-9.859</v>
      </c>
      <c r="AP3184" s="3">
        <v>-12.586</v>
      </c>
      <c r="AQ3184" s="3">
        <v>-21.574999999999999</v>
      </c>
      <c r="AR3184" s="3">
        <v>-12.012</v>
      </c>
      <c r="AS3184" s="3">
        <v>-3.5960000000000001</v>
      </c>
      <c r="AT3184" s="3">
        <v>-1.9710000000000001</v>
      </c>
      <c r="AU3184" s="3">
        <v>-0.45700000000000002</v>
      </c>
      <c r="AV3184" s="3">
        <v>-4.6100000000000003</v>
      </c>
      <c r="AW3184" s="3">
        <v>-6.0810000000000004</v>
      </c>
      <c r="AX3184" s="3">
        <v>-6.7990000000000004</v>
      </c>
      <c r="AY3184" s="3">
        <v>-7.2569999999999997</v>
      </c>
      <c r="AZ3184" s="3">
        <v>-7.9790000000000001</v>
      </c>
      <c r="BA3184">
        <v>-5.1120000000000001</v>
      </c>
      <c r="BB3184">
        <v>2016</v>
      </c>
    </row>
    <row r="3185" spans="1:54" hidden="1" x14ac:dyDescent="0.2">
      <c r="A3185">
        <v>268</v>
      </c>
      <c r="B3185" t="s">
        <v>491</v>
      </c>
      <c r="C3185" t="s">
        <v>251</v>
      </c>
      <c r="D3185" t="s">
        <v>183</v>
      </c>
      <c r="E3185" t="s">
        <v>250</v>
      </c>
      <c r="F3185" t="s">
        <v>249</v>
      </c>
      <c r="G3185" t="s">
        <v>217</v>
      </c>
      <c r="I3185" t="s">
        <v>248</v>
      </c>
      <c r="J3185" s="3" t="s">
        <v>215</v>
      </c>
      <c r="K3185" s="3" t="s">
        <v>215</v>
      </c>
      <c r="L3185" s="3" t="s">
        <v>215</v>
      </c>
      <c r="M3185" s="3" t="s">
        <v>215</v>
      </c>
      <c r="N3185" s="3" t="s">
        <v>215</v>
      </c>
      <c r="O3185" s="3" t="s">
        <v>215</v>
      </c>
      <c r="P3185" s="3" t="s">
        <v>215</v>
      </c>
      <c r="Q3185" s="3" t="s">
        <v>215</v>
      </c>
      <c r="R3185" s="3" t="s">
        <v>215</v>
      </c>
      <c r="S3185" s="3" t="s">
        <v>215</v>
      </c>
      <c r="T3185" s="3">
        <v>-2.1509999999999998</v>
      </c>
      <c r="U3185" s="3">
        <v>-2.1560000000000001</v>
      </c>
      <c r="V3185" s="3">
        <v>-1.49</v>
      </c>
      <c r="W3185" s="3">
        <v>-5.2089999999999996</v>
      </c>
      <c r="X3185" s="3">
        <v>-0.97199999999999998</v>
      </c>
      <c r="Y3185" s="3">
        <v>-0.24399999999999999</v>
      </c>
      <c r="Z3185" s="3">
        <v>0.127</v>
      </c>
      <c r="AA3185" s="3">
        <v>0.08</v>
      </c>
      <c r="AB3185" s="3">
        <v>2.8929999999999998</v>
      </c>
      <c r="AC3185" s="3">
        <v>1.381</v>
      </c>
      <c r="AD3185" s="3">
        <v>1.508</v>
      </c>
      <c r="AE3185" s="3">
        <v>-3.1190000000000002</v>
      </c>
      <c r="AF3185" s="3">
        <v>-5.0149999999999997</v>
      </c>
      <c r="AG3185" s="3">
        <v>-5.093</v>
      </c>
      <c r="AH3185" s="3">
        <v>-2.4750000000000001</v>
      </c>
      <c r="AI3185" s="3">
        <v>-3.3000000000000002E-2</v>
      </c>
      <c r="AJ3185" s="3">
        <v>-1.355</v>
      </c>
      <c r="AK3185" s="3">
        <v>-0.254</v>
      </c>
      <c r="AL3185" s="3">
        <v>-0.26700000000000002</v>
      </c>
      <c r="AM3185" s="3">
        <v>-4.8650000000000002</v>
      </c>
      <c r="AN3185" s="3">
        <v>-3.371</v>
      </c>
      <c r="AO3185" s="3">
        <v>-2.9430000000000001</v>
      </c>
      <c r="AP3185" s="3">
        <v>-3.4830000000000001</v>
      </c>
      <c r="AQ3185" s="3">
        <v>-5.73</v>
      </c>
      <c r="AR3185" s="3">
        <v>-2.8969999999999998</v>
      </c>
      <c r="AS3185" s="3">
        <v>-0.78100000000000003</v>
      </c>
      <c r="AT3185" s="3">
        <v>-0.39900000000000002</v>
      </c>
      <c r="AU3185" s="3">
        <v>-8.5000000000000006E-2</v>
      </c>
      <c r="AV3185" s="3">
        <v>-0.79400000000000004</v>
      </c>
      <c r="AW3185" s="3">
        <v>-0.96499999999999997</v>
      </c>
      <c r="AX3185" s="3">
        <v>-0.99399999999999999</v>
      </c>
      <c r="AY3185" s="3">
        <v>-0.97699999999999998</v>
      </c>
      <c r="AZ3185" s="3">
        <v>-0.99</v>
      </c>
      <c r="BA3185">
        <v>-0.58399999999999996</v>
      </c>
      <c r="BB3185">
        <v>2016</v>
      </c>
    </row>
    <row r="3186" spans="1:54" hidden="1" x14ac:dyDescent="0.2">
      <c r="A3186">
        <v>268</v>
      </c>
      <c r="B3186" t="s">
        <v>491</v>
      </c>
      <c r="C3186" t="s">
        <v>247</v>
      </c>
      <c r="D3186" t="s">
        <v>183</v>
      </c>
      <c r="E3186" t="s">
        <v>245</v>
      </c>
      <c r="F3186" t="s">
        <v>244</v>
      </c>
      <c r="G3186" t="s">
        <v>225</v>
      </c>
      <c r="H3186" t="s">
        <v>222</v>
      </c>
    </row>
    <row r="3187" spans="1:54" hidden="1" x14ac:dyDescent="0.2">
      <c r="A3187">
        <v>268</v>
      </c>
      <c r="B3187" t="s">
        <v>491</v>
      </c>
      <c r="C3187" t="s">
        <v>246</v>
      </c>
      <c r="D3187" t="s">
        <v>183</v>
      </c>
      <c r="E3187" t="s">
        <v>245</v>
      </c>
      <c r="F3187" t="s">
        <v>244</v>
      </c>
      <c r="G3187" t="s">
        <v>243</v>
      </c>
    </row>
    <row r="3188" spans="1:54" hidden="1" x14ac:dyDescent="0.2">
      <c r="A3188">
        <v>268</v>
      </c>
      <c r="B3188" t="s">
        <v>491</v>
      </c>
      <c r="C3188" t="s">
        <v>242</v>
      </c>
      <c r="D3188" t="s">
        <v>183</v>
      </c>
      <c r="E3188" t="s">
        <v>240</v>
      </c>
      <c r="F3188" t="s">
        <v>239</v>
      </c>
      <c r="G3188" t="s">
        <v>225</v>
      </c>
      <c r="H3188" t="s">
        <v>222</v>
      </c>
      <c r="I3188" t="s">
        <v>1190</v>
      </c>
      <c r="J3188" s="3" t="s">
        <v>215</v>
      </c>
      <c r="K3188" s="3" t="s">
        <v>215</v>
      </c>
      <c r="L3188" s="3" t="s">
        <v>215</v>
      </c>
      <c r="M3188" s="3" t="s">
        <v>215</v>
      </c>
      <c r="N3188" s="3" t="s">
        <v>215</v>
      </c>
      <c r="O3188" s="3" t="s">
        <v>215</v>
      </c>
      <c r="P3188" s="3" t="s">
        <v>215</v>
      </c>
      <c r="Q3188" s="3" t="s">
        <v>215</v>
      </c>
      <c r="R3188" s="3" t="s">
        <v>215</v>
      </c>
      <c r="S3188" s="3" t="s">
        <v>215</v>
      </c>
      <c r="T3188" s="3">
        <v>8.6999999999999994E-2</v>
      </c>
      <c r="U3188" s="3">
        <v>0.44700000000000001</v>
      </c>
      <c r="V3188" s="3">
        <v>0.70699999999999996</v>
      </c>
      <c r="W3188" s="3">
        <v>-0.46400000000000002</v>
      </c>
      <c r="X3188" s="3">
        <v>0.63400000000000001</v>
      </c>
      <c r="Y3188" s="3">
        <v>1.1220000000000001</v>
      </c>
      <c r="Z3188" s="3">
        <v>1.5529999999999999</v>
      </c>
      <c r="AA3188" s="3">
        <v>1.9339999999999999</v>
      </c>
      <c r="AB3188" s="3">
        <v>4.5579999999999998</v>
      </c>
      <c r="AC3188" s="3">
        <v>3.4830000000000001</v>
      </c>
      <c r="AD3188" s="3">
        <v>3.698</v>
      </c>
      <c r="AE3188" s="3">
        <v>-1.8169999999999999</v>
      </c>
      <c r="AF3188" s="3">
        <v>-6.3959999999999999</v>
      </c>
      <c r="AG3188" s="3">
        <v>-7.0170000000000003</v>
      </c>
      <c r="AH3188" s="3">
        <v>-4.2270000000000003</v>
      </c>
      <c r="AI3188" s="3">
        <v>-0.58899999999999997</v>
      </c>
      <c r="AJ3188" s="3">
        <v>-3.8180000000000001</v>
      </c>
      <c r="AK3188" s="3">
        <v>-2.2040000000000002</v>
      </c>
      <c r="AL3188" s="3">
        <v>-3.4590000000000001</v>
      </c>
      <c r="AM3188" s="3">
        <v>-15.888</v>
      </c>
      <c r="AN3188" s="3">
        <v>-12.159000000000001</v>
      </c>
      <c r="AO3188" s="3">
        <v>-10.708</v>
      </c>
      <c r="AP3188" s="3">
        <v>-12.994</v>
      </c>
      <c r="AQ3188" s="3">
        <v>-20.957999999999998</v>
      </c>
      <c r="AR3188" s="3">
        <v>-10.907</v>
      </c>
      <c r="AS3188" s="3">
        <v>9.1999999999999998E-2</v>
      </c>
      <c r="AT3188" s="3">
        <v>1.0880000000000001</v>
      </c>
      <c r="AU3188" s="3">
        <v>4.0179999999999998</v>
      </c>
      <c r="AV3188" s="3">
        <v>1.5169999999999999</v>
      </c>
      <c r="AW3188" s="3">
        <v>0.16800000000000001</v>
      </c>
      <c r="AX3188" s="3">
        <v>-0.80700000000000005</v>
      </c>
      <c r="AY3188" s="3">
        <v>-1.3160000000000001</v>
      </c>
      <c r="AZ3188" s="3">
        <v>-1.8959999999999999</v>
      </c>
      <c r="BA3188">
        <v>2.23</v>
      </c>
      <c r="BB3188">
        <v>2016</v>
      </c>
    </row>
    <row r="3189" spans="1:54" hidden="1" x14ac:dyDescent="0.2">
      <c r="A3189">
        <v>268</v>
      </c>
      <c r="B3189" t="s">
        <v>491</v>
      </c>
      <c r="C3189" t="s">
        <v>241</v>
      </c>
      <c r="D3189" t="s">
        <v>183</v>
      </c>
      <c r="E3189" t="s">
        <v>240</v>
      </c>
      <c r="F3189" t="s">
        <v>239</v>
      </c>
      <c r="G3189" t="s">
        <v>217</v>
      </c>
      <c r="I3189" t="s">
        <v>238</v>
      </c>
      <c r="J3189" s="3" t="s">
        <v>215</v>
      </c>
      <c r="K3189" s="3" t="s">
        <v>215</v>
      </c>
      <c r="L3189" s="3" t="s">
        <v>215</v>
      </c>
      <c r="M3189" s="3" t="s">
        <v>215</v>
      </c>
      <c r="N3189" s="3" t="s">
        <v>215</v>
      </c>
      <c r="O3189" s="3" t="s">
        <v>215</v>
      </c>
      <c r="P3189" s="3" t="s">
        <v>215</v>
      </c>
      <c r="Q3189" s="3" t="s">
        <v>215</v>
      </c>
      <c r="R3189" s="3" t="s">
        <v>215</v>
      </c>
      <c r="S3189" s="3" t="s">
        <v>215</v>
      </c>
      <c r="T3189" s="3">
        <v>0.505</v>
      </c>
      <c r="U3189" s="3">
        <v>2.0049999999999999</v>
      </c>
      <c r="V3189" s="3">
        <v>2.7490000000000001</v>
      </c>
      <c r="W3189" s="3">
        <v>-1.496</v>
      </c>
      <c r="X3189" s="3">
        <v>1.6060000000000001</v>
      </c>
      <c r="Y3189" s="3">
        <v>2.1869999999999998</v>
      </c>
      <c r="Z3189" s="3">
        <v>2.5150000000000001</v>
      </c>
      <c r="AA3189" s="3">
        <v>2.5630000000000002</v>
      </c>
      <c r="AB3189" s="3">
        <v>5.2880000000000003</v>
      </c>
      <c r="AC3189" s="3">
        <v>3.7839999999999998</v>
      </c>
      <c r="AD3189" s="3">
        <v>3.4670000000000001</v>
      </c>
      <c r="AE3189" s="3">
        <v>-1.534</v>
      </c>
      <c r="AF3189" s="3">
        <v>-4.952</v>
      </c>
      <c r="AG3189" s="3">
        <v>-4.9130000000000003</v>
      </c>
      <c r="AH3189" s="3">
        <v>-2.617</v>
      </c>
      <c r="AI3189" s="3">
        <v>-0.32</v>
      </c>
      <c r="AJ3189" s="3">
        <v>-1.851</v>
      </c>
      <c r="AK3189" s="3">
        <v>-0.94299999999999995</v>
      </c>
      <c r="AL3189" s="3">
        <v>-1.3180000000000001</v>
      </c>
      <c r="AM3189" s="3">
        <v>-5.7640000000000002</v>
      </c>
      <c r="AN3189" s="3">
        <v>-4.0629999999999997</v>
      </c>
      <c r="AO3189" s="3">
        <v>-3.1960000000000002</v>
      </c>
      <c r="AP3189" s="3">
        <v>-3.5960000000000001</v>
      </c>
      <c r="AQ3189" s="3">
        <v>-5.5659999999999998</v>
      </c>
      <c r="AR3189" s="3">
        <v>-2.63</v>
      </c>
      <c r="AS3189" s="3">
        <v>0.02</v>
      </c>
      <c r="AT3189" s="3">
        <v>0.22</v>
      </c>
      <c r="AU3189" s="3">
        <v>0.745</v>
      </c>
      <c r="AV3189" s="3">
        <v>0.26100000000000001</v>
      </c>
      <c r="AW3189" s="3">
        <v>2.7E-2</v>
      </c>
      <c r="AX3189" s="3">
        <v>-0.11799999999999999</v>
      </c>
      <c r="AY3189" s="3">
        <v>-0.17699999999999999</v>
      </c>
      <c r="AZ3189" s="3">
        <v>-0.23499999999999999</v>
      </c>
      <c r="BA3189">
        <v>0.255</v>
      </c>
      <c r="BB3189">
        <v>2016</v>
      </c>
    </row>
    <row r="3190" spans="1:54" hidden="1" x14ac:dyDescent="0.2">
      <c r="A3190">
        <v>268</v>
      </c>
      <c r="B3190" t="s">
        <v>491</v>
      </c>
      <c r="C3190" t="s">
        <v>237</v>
      </c>
      <c r="D3190" t="s">
        <v>183</v>
      </c>
      <c r="E3190" t="s">
        <v>235</v>
      </c>
      <c r="F3190" t="s">
        <v>234</v>
      </c>
      <c r="G3190" t="s">
        <v>225</v>
      </c>
      <c r="H3190" t="s">
        <v>222</v>
      </c>
    </row>
    <row r="3191" spans="1:54" hidden="1" x14ac:dyDescent="0.2">
      <c r="A3191">
        <v>268</v>
      </c>
      <c r="B3191" t="s">
        <v>491</v>
      </c>
      <c r="C3191" t="s">
        <v>236</v>
      </c>
      <c r="D3191" t="s">
        <v>183</v>
      </c>
      <c r="E3191" t="s">
        <v>235</v>
      </c>
      <c r="F3191" t="s">
        <v>234</v>
      </c>
      <c r="G3191" t="s">
        <v>217</v>
      </c>
    </row>
    <row r="3192" spans="1:54" hidden="1" x14ac:dyDescent="0.2">
      <c r="A3192">
        <v>268</v>
      </c>
      <c r="B3192" t="s">
        <v>491</v>
      </c>
      <c r="C3192" t="s">
        <v>233</v>
      </c>
      <c r="D3192" t="s">
        <v>183</v>
      </c>
      <c r="E3192" t="s">
        <v>231</v>
      </c>
      <c r="F3192" t="s">
        <v>230</v>
      </c>
      <c r="G3192" t="s">
        <v>225</v>
      </c>
      <c r="H3192" t="s">
        <v>222</v>
      </c>
      <c r="I3192" t="s">
        <v>1190</v>
      </c>
      <c r="J3192" s="3" t="s">
        <v>215</v>
      </c>
      <c r="K3192" s="3" t="s">
        <v>215</v>
      </c>
      <c r="L3192" s="3" t="s">
        <v>215</v>
      </c>
      <c r="M3192" s="3" t="s">
        <v>215</v>
      </c>
      <c r="N3192" s="3" t="s">
        <v>215</v>
      </c>
      <c r="O3192" s="3" t="s">
        <v>215</v>
      </c>
      <c r="P3192" s="3" t="s">
        <v>215</v>
      </c>
      <c r="Q3192" s="3" t="s">
        <v>215</v>
      </c>
      <c r="R3192" s="3" t="s">
        <v>215</v>
      </c>
      <c r="S3192" s="3" t="s">
        <v>215</v>
      </c>
      <c r="T3192" s="3">
        <v>40.546999999999997</v>
      </c>
      <c r="U3192" s="3">
        <v>30.204999999999998</v>
      </c>
      <c r="V3192" s="3">
        <v>31.667000000000002</v>
      </c>
      <c r="W3192" s="3">
        <v>34.662999999999997</v>
      </c>
      <c r="X3192" s="3">
        <v>33.738999999999997</v>
      </c>
      <c r="Y3192" s="3">
        <v>33.527000000000001</v>
      </c>
      <c r="Z3192" s="3">
        <v>39.914000000000001</v>
      </c>
      <c r="AA3192" s="3">
        <v>53.445</v>
      </c>
      <c r="AB3192" s="3">
        <v>58.116999999999997</v>
      </c>
      <c r="AC3192" s="3">
        <v>69.733999999999995</v>
      </c>
      <c r="AD3192" s="3">
        <v>70.132999999999996</v>
      </c>
      <c r="AE3192" s="3">
        <v>75.096000000000004</v>
      </c>
      <c r="AF3192" s="3">
        <v>82.986999999999995</v>
      </c>
      <c r="AG3192" s="3">
        <v>96.769000000000005</v>
      </c>
      <c r="AH3192" s="3">
        <v>98.367000000000004</v>
      </c>
      <c r="AI3192" s="3">
        <v>102.17400000000001</v>
      </c>
      <c r="AJ3192" s="3">
        <v>80.869</v>
      </c>
      <c r="AK3192" s="3">
        <v>56.106999999999999</v>
      </c>
      <c r="AL3192" s="3">
        <v>58.581000000000003</v>
      </c>
      <c r="AM3192" s="3">
        <v>74.977999999999994</v>
      </c>
      <c r="AN3192" s="3">
        <v>73.274000000000001</v>
      </c>
      <c r="AO3192" s="3">
        <v>84.167000000000002</v>
      </c>
      <c r="AP3192" s="3">
        <v>115.858</v>
      </c>
      <c r="AQ3192" s="3">
        <v>151.005</v>
      </c>
      <c r="AR3192" s="3">
        <v>165.608</v>
      </c>
      <c r="AS3192" s="3">
        <v>183.43</v>
      </c>
      <c r="AT3192" s="3">
        <v>203.83199999999999</v>
      </c>
      <c r="AU3192" s="3">
        <v>237.15700000000001</v>
      </c>
      <c r="AV3192" s="3">
        <v>254.60300000000001</v>
      </c>
      <c r="AW3192" s="3">
        <v>277.77999999999997</v>
      </c>
      <c r="AX3192" s="3">
        <v>294.92099999999999</v>
      </c>
      <c r="AY3192" s="3">
        <v>303.76799999999997</v>
      </c>
      <c r="AZ3192" s="3">
        <v>312.16199999999998</v>
      </c>
      <c r="BA3192">
        <v>310.07299999999998</v>
      </c>
      <c r="BB3192">
        <v>2016</v>
      </c>
    </row>
    <row r="3193" spans="1:54" hidden="1" x14ac:dyDescent="0.2">
      <c r="A3193">
        <v>268</v>
      </c>
      <c r="B3193" t="s">
        <v>491</v>
      </c>
      <c r="C3193" t="s">
        <v>232</v>
      </c>
      <c r="D3193" t="s">
        <v>183</v>
      </c>
      <c r="E3193" t="s">
        <v>231</v>
      </c>
      <c r="F3193" t="s">
        <v>230</v>
      </c>
      <c r="G3193" t="s">
        <v>217</v>
      </c>
      <c r="I3193" t="s">
        <v>229</v>
      </c>
      <c r="J3193" s="3" t="s">
        <v>215</v>
      </c>
      <c r="K3193" s="3" t="s">
        <v>215</v>
      </c>
      <c r="L3193" s="3" t="s">
        <v>215</v>
      </c>
      <c r="M3193" s="3" t="s">
        <v>215</v>
      </c>
      <c r="N3193" s="3" t="s">
        <v>215</v>
      </c>
      <c r="O3193" s="3" t="s">
        <v>215</v>
      </c>
      <c r="P3193" s="3" t="s">
        <v>215</v>
      </c>
      <c r="Q3193" s="3" t="s">
        <v>215</v>
      </c>
      <c r="R3193" s="3" t="s">
        <v>215</v>
      </c>
      <c r="S3193" s="3" t="s">
        <v>215</v>
      </c>
      <c r="T3193" s="3">
        <v>236.54300000000001</v>
      </c>
      <c r="U3193" s="3">
        <v>135.41499999999999</v>
      </c>
      <c r="V3193" s="3">
        <v>123.197</v>
      </c>
      <c r="W3193" s="3">
        <v>111.73699999999999</v>
      </c>
      <c r="X3193" s="3">
        <v>85.495999999999995</v>
      </c>
      <c r="Y3193" s="3">
        <v>65.378</v>
      </c>
      <c r="Z3193" s="3">
        <v>64.643000000000001</v>
      </c>
      <c r="AA3193" s="3">
        <v>70.840999999999994</v>
      </c>
      <c r="AB3193" s="3">
        <v>67.421000000000006</v>
      </c>
      <c r="AC3193" s="3">
        <v>75.757999999999996</v>
      </c>
      <c r="AD3193" s="3">
        <v>65.757999999999996</v>
      </c>
      <c r="AE3193" s="3">
        <v>63.417000000000002</v>
      </c>
      <c r="AF3193" s="3">
        <v>64.248000000000005</v>
      </c>
      <c r="AG3193" s="3">
        <v>67.757000000000005</v>
      </c>
      <c r="AH3193" s="3">
        <v>60.905999999999999</v>
      </c>
      <c r="AI3193" s="3">
        <v>55.606000000000002</v>
      </c>
      <c r="AJ3193" s="3">
        <v>39.201999999999998</v>
      </c>
      <c r="AK3193" s="3">
        <v>24.021999999999998</v>
      </c>
      <c r="AL3193" s="3">
        <v>22.323</v>
      </c>
      <c r="AM3193" s="3">
        <v>27.202000000000002</v>
      </c>
      <c r="AN3193" s="3">
        <v>24.483000000000001</v>
      </c>
      <c r="AO3193" s="3">
        <v>25.122</v>
      </c>
      <c r="AP3193" s="3">
        <v>32.063000000000002</v>
      </c>
      <c r="AQ3193" s="3">
        <v>40.103000000000002</v>
      </c>
      <c r="AR3193" s="3">
        <v>39.941000000000003</v>
      </c>
      <c r="AS3193" s="3">
        <v>39.841000000000001</v>
      </c>
      <c r="AT3193" s="3">
        <v>41.241999999999997</v>
      </c>
      <c r="AU3193" s="3">
        <v>43.948999999999998</v>
      </c>
      <c r="AV3193" s="3">
        <v>43.838000000000001</v>
      </c>
      <c r="AW3193" s="3">
        <v>44.081000000000003</v>
      </c>
      <c r="AX3193" s="3">
        <v>43.1</v>
      </c>
      <c r="AY3193" s="3">
        <v>40.881999999999998</v>
      </c>
      <c r="AZ3193" s="3">
        <v>38.712000000000003</v>
      </c>
      <c r="BA3193">
        <v>35.433999999999997</v>
      </c>
      <c r="BB3193">
        <v>2016</v>
      </c>
    </row>
    <row r="3194" spans="1:54" hidden="1" x14ac:dyDescent="0.2">
      <c r="A3194">
        <v>268</v>
      </c>
      <c r="B3194" t="s">
        <v>491</v>
      </c>
      <c r="C3194" t="s">
        <v>228</v>
      </c>
      <c r="D3194" t="s">
        <v>183</v>
      </c>
      <c r="E3194" t="s">
        <v>227</v>
      </c>
      <c r="F3194" t="s">
        <v>226</v>
      </c>
      <c r="G3194" t="s">
        <v>225</v>
      </c>
      <c r="H3194" t="s">
        <v>222</v>
      </c>
      <c r="I3194" t="s">
        <v>1190</v>
      </c>
      <c r="J3194" s="3">
        <v>7.0170000000000003</v>
      </c>
      <c r="K3194" s="3">
        <v>7.71</v>
      </c>
      <c r="L3194" s="3">
        <v>7.94</v>
      </c>
      <c r="M3194" s="3">
        <v>8.4139999999999997</v>
      </c>
      <c r="N3194" s="3">
        <v>9.0760000000000005</v>
      </c>
      <c r="O3194" s="3">
        <v>9.952</v>
      </c>
      <c r="P3194" s="3">
        <v>10.414</v>
      </c>
      <c r="Q3194" s="3">
        <v>11.355</v>
      </c>
      <c r="R3194" s="3">
        <v>12.648999999999999</v>
      </c>
      <c r="S3194" s="3">
        <v>14.129</v>
      </c>
      <c r="T3194" s="3">
        <v>17.140999999999998</v>
      </c>
      <c r="U3194" s="3">
        <v>22.306000000000001</v>
      </c>
      <c r="V3194" s="3">
        <v>25.704999999999998</v>
      </c>
      <c r="W3194" s="3">
        <v>31.021999999999998</v>
      </c>
      <c r="X3194" s="3">
        <v>39.462000000000003</v>
      </c>
      <c r="Y3194" s="3">
        <v>51.281999999999996</v>
      </c>
      <c r="Z3194" s="3">
        <v>61.746000000000002</v>
      </c>
      <c r="AA3194" s="3">
        <v>75.442999999999998</v>
      </c>
      <c r="AB3194" s="3">
        <v>86.2</v>
      </c>
      <c r="AC3194" s="3">
        <v>92.048000000000002</v>
      </c>
      <c r="AD3194" s="3">
        <v>106.654</v>
      </c>
      <c r="AE3194" s="3">
        <v>118.416</v>
      </c>
      <c r="AF3194" s="3">
        <v>129.167</v>
      </c>
      <c r="AG3194" s="3">
        <v>142.81800000000001</v>
      </c>
      <c r="AH3194" s="3">
        <v>161.50800000000001</v>
      </c>
      <c r="AI3194" s="3">
        <v>183.74700000000001</v>
      </c>
      <c r="AJ3194" s="3">
        <v>206.28800000000001</v>
      </c>
      <c r="AK3194" s="3">
        <v>233.56700000000001</v>
      </c>
      <c r="AL3194" s="3">
        <v>262.41699999999997</v>
      </c>
      <c r="AM3194" s="3">
        <v>275.63200000000001</v>
      </c>
      <c r="AN3194" s="3">
        <v>299.286</v>
      </c>
      <c r="AO3194" s="3">
        <v>335.02800000000002</v>
      </c>
      <c r="AP3194" s="3">
        <v>361.34899999999999</v>
      </c>
      <c r="AQ3194" s="3">
        <v>376.53899999999999</v>
      </c>
      <c r="AR3194" s="3">
        <v>414.63400000000001</v>
      </c>
      <c r="AS3194" s="3">
        <v>460.40499999999997</v>
      </c>
      <c r="AT3194" s="3">
        <v>494.23899999999998</v>
      </c>
      <c r="AU3194" s="3">
        <v>539.62300000000005</v>
      </c>
      <c r="AV3194" s="3">
        <v>580.78</v>
      </c>
      <c r="AW3194" s="3">
        <v>630.16600000000005</v>
      </c>
      <c r="AX3194" s="3">
        <v>684.26700000000005</v>
      </c>
      <c r="AY3194" s="3">
        <v>743.03700000000003</v>
      </c>
      <c r="AZ3194" s="3">
        <v>806.36</v>
      </c>
      <c r="BA3194">
        <v>875.07899999999995</v>
      </c>
      <c r="BB3194">
        <v>2016</v>
      </c>
    </row>
    <row r="3195" spans="1:54" hidden="1" x14ac:dyDescent="0.2">
      <c r="A3195">
        <v>268</v>
      </c>
      <c r="B3195" t="s">
        <v>491</v>
      </c>
      <c r="C3195" t="s">
        <v>224</v>
      </c>
      <c r="D3195" t="s">
        <v>183</v>
      </c>
      <c r="E3195" t="s">
        <v>219</v>
      </c>
      <c r="F3195" t="s">
        <v>218</v>
      </c>
      <c r="G3195" t="s">
        <v>223</v>
      </c>
      <c r="H3195" t="s">
        <v>222</v>
      </c>
      <c r="I3195" t="s">
        <v>1191</v>
      </c>
      <c r="J3195" s="3">
        <v>-0.317</v>
      </c>
      <c r="K3195" s="3">
        <v>-0.30299999999999999</v>
      </c>
      <c r="L3195" s="3">
        <v>-0.222</v>
      </c>
      <c r="M3195" s="3">
        <v>-0.22</v>
      </c>
      <c r="N3195" s="3">
        <v>-0.27300000000000002</v>
      </c>
      <c r="O3195" s="3">
        <v>-0.182</v>
      </c>
      <c r="P3195" s="3">
        <v>-0.10100000000000001</v>
      </c>
      <c r="Q3195" s="3">
        <v>-0.24199999999999999</v>
      </c>
      <c r="R3195" s="3">
        <v>-0.13200000000000001</v>
      </c>
      <c r="S3195" s="3">
        <v>-0.218</v>
      </c>
      <c r="T3195" s="3">
        <v>-0.08</v>
      </c>
      <c r="U3195" s="3">
        <v>-0.15</v>
      </c>
      <c r="V3195" s="3">
        <v>-0.22</v>
      </c>
      <c r="W3195" s="3">
        <v>-0.31</v>
      </c>
      <c r="X3195" s="3">
        <v>-0.309</v>
      </c>
      <c r="Y3195" s="3">
        <v>-0.17699999999999999</v>
      </c>
      <c r="Z3195" s="3">
        <v>-0.19400000000000001</v>
      </c>
      <c r="AA3195" s="3">
        <v>-0.17</v>
      </c>
      <c r="AB3195" s="3">
        <v>-0.128</v>
      </c>
      <c r="AC3195" s="3">
        <v>-0.24099999999999999</v>
      </c>
      <c r="AD3195" s="3">
        <v>-0.50800000000000001</v>
      </c>
      <c r="AE3195" s="3">
        <v>-0.47899999999999998</v>
      </c>
      <c r="AF3195" s="3">
        <v>-0.28199999999999997</v>
      </c>
      <c r="AG3195" s="3">
        <v>-0.55300000000000005</v>
      </c>
      <c r="AH3195" s="3">
        <v>-0.67800000000000005</v>
      </c>
      <c r="AI3195" s="3">
        <v>-0.28999999999999998</v>
      </c>
      <c r="AJ3195" s="3">
        <v>-0.40400000000000003</v>
      </c>
      <c r="AK3195" s="3">
        <v>-1.1160000000000001</v>
      </c>
      <c r="AL3195" s="3">
        <v>-2.13</v>
      </c>
      <c r="AM3195" s="3">
        <v>-0.55700000000000005</v>
      </c>
      <c r="AN3195" s="3">
        <v>-0.68200000000000005</v>
      </c>
      <c r="AO3195" s="3">
        <v>-1.409</v>
      </c>
      <c r="AP3195" s="3">
        <v>-1.581</v>
      </c>
      <c r="AQ3195" s="3">
        <v>-1.7629999999999999</v>
      </c>
      <c r="AR3195" s="3">
        <v>-1.3720000000000001</v>
      </c>
      <c r="AS3195" s="3">
        <v>-0.97799999999999998</v>
      </c>
      <c r="AT3195" s="3">
        <v>-0.58699999999999997</v>
      </c>
      <c r="AU3195" s="3">
        <v>-0.38</v>
      </c>
      <c r="AV3195" s="3">
        <v>-0.93200000000000005</v>
      </c>
      <c r="AW3195" s="3">
        <v>-1.0049999999999999</v>
      </c>
      <c r="AX3195" s="3">
        <v>-1.0640000000000001</v>
      </c>
      <c r="AY3195" s="3">
        <v>-1.093</v>
      </c>
      <c r="AZ3195" s="3">
        <v>-1.091</v>
      </c>
      <c r="BA3195">
        <v>-1.149</v>
      </c>
      <c r="BB3195">
        <v>2015</v>
      </c>
    </row>
    <row r="3196" spans="1:54" hidden="1" x14ac:dyDescent="0.2">
      <c r="A3196">
        <v>268</v>
      </c>
      <c r="B3196" t="s">
        <v>491</v>
      </c>
      <c r="C3196" t="s">
        <v>220</v>
      </c>
      <c r="D3196" t="s">
        <v>183</v>
      </c>
      <c r="E3196" t="s">
        <v>219</v>
      </c>
      <c r="F3196" t="s">
        <v>218</v>
      </c>
      <c r="G3196" t="s">
        <v>217</v>
      </c>
      <c r="I3196" t="s">
        <v>216</v>
      </c>
      <c r="J3196" s="3">
        <v>-9.0269999999999992</v>
      </c>
      <c r="K3196" s="3">
        <v>-7.8570000000000002</v>
      </c>
      <c r="L3196" s="3">
        <v>-5.5949999999999998</v>
      </c>
      <c r="M3196" s="3">
        <v>-5.2249999999999996</v>
      </c>
      <c r="N3196" s="3">
        <v>-6.016</v>
      </c>
      <c r="O3196" s="3">
        <v>-3.6589999999999998</v>
      </c>
      <c r="P3196" s="3">
        <v>-1.93</v>
      </c>
      <c r="Q3196" s="3">
        <v>-4.2640000000000002</v>
      </c>
      <c r="R3196" s="3">
        <v>-2.0819999999999999</v>
      </c>
      <c r="S3196" s="3">
        <v>-3.0819999999999999</v>
      </c>
      <c r="T3196" s="3">
        <v>-1.929</v>
      </c>
      <c r="U3196" s="3">
        <v>-3.585</v>
      </c>
      <c r="V3196" s="3">
        <v>-4.7030000000000003</v>
      </c>
      <c r="W3196" s="3">
        <v>-6.4669999999999996</v>
      </c>
      <c r="X3196" s="3">
        <v>-6.5860000000000003</v>
      </c>
      <c r="Y3196" s="3">
        <v>-3.2650000000000001</v>
      </c>
      <c r="Z3196" s="3">
        <v>-3.7170000000000001</v>
      </c>
      <c r="AA3196" s="3">
        <v>-2.96</v>
      </c>
      <c r="AB3196" s="3">
        <v>-2.0139999999999998</v>
      </c>
      <c r="AC3196" s="3">
        <v>-3.76</v>
      </c>
      <c r="AD3196" s="3">
        <v>-7.1550000000000002</v>
      </c>
      <c r="AE3196" s="3">
        <v>-6.327</v>
      </c>
      <c r="AF3196" s="3">
        <v>-3.621</v>
      </c>
      <c r="AG3196" s="3">
        <v>-6.7910000000000004</v>
      </c>
      <c r="AH3196" s="3">
        <v>-7.7329999999999997</v>
      </c>
      <c r="AI3196" s="3">
        <v>-3.0019999999999998</v>
      </c>
      <c r="AJ3196" s="3">
        <v>-3.7250000000000001</v>
      </c>
      <c r="AK3196" s="3">
        <v>-9.093</v>
      </c>
      <c r="AL3196" s="3">
        <v>-15.445</v>
      </c>
      <c r="AM3196" s="3">
        <v>-3.843</v>
      </c>
      <c r="AN3196" s="3">
        <v>-4.3330000000000002</v>
      </c>
      <c r="AO3196" s="3">
        <v>-7.9809999999999999</v>
      </c>
      <c r="AP3196" s="3">
        <v>-8.5310000000000006</v>
      </c>
      <c r="AQ3196" s="3">
        <v>-9.5269999999999992</v>
      </c>
      <c r="AR3196" s="3">
        <v>-6.9450000000000003</v>
      </c>
      <c r="AS3196" s="3">
        <v>-4.6630000000000003</v>
      </c>
      <c r="AT3196" s="3">
        <v>-2.7120000000000002</v>
      </c>
      <c r="AU3196" s="3">
        <v>-1.6539999999999999</v>
      </c>
      <c r="AV3196" s="3">
        <v>-3.8820000000000001</v>
      </c>
      <c r="AW3196" s="3">
        <v>-4.0490000000000004</v>
      </c>
      <c r="AX3196" s="3">
        <v>-4.1459999999999999</v>
      </c>
      <c r="AY3196" s="3">
        <v>-4.0949999999999998</v>
      </c>
      <c r="AZ3196" s="3">
        <v>-3.91</v>
      </c>
      <c r="BA3196">
        <v>-3.9169999999999998</v>
      </c>
      <c r="BB3196">
        <v>2015</v>
      </c>
    </row>
    <row r="3197" spans="1:54" x14ac:dyDescent="0.2">
      <c r="A3197">
        <v>532</v>
      </c>
      <c r="B3197" t="s">
        <v>490</v>
      </c>
      <c r="C3197" t="s">
        <v>352</v>
      </c>
      <c r="D3197" t="s">
        <v>208</v>
      </c>
      <c r="E3197" t="s">
        <v>349</v>
      </c>
      <c r="F3197" t="s">
        <v>351</v>
      </c>
      <c r="G3197" t="s">
        <v>225</v>
      </c>
      <c r="H3197" t="s">
        <v>222</v>
      </c>
      <c r="I3197" t="s">
        <v>1192</v>
      </c>
      <c r="J3197" s="3">
        <v>493.00200000000001</v>
      </c>
      <c r="K3197" s="3">
        <v>538.322</v>
      </c>
      <c r="L3197" s="3">
        <v>553.86</v>
      </c>
      <c r="M3197" s="3">
        <v>587.17200000000003</v>
      </c>
      <c r="N3197" s="3">
        <v>645.90200000000004</v>
      </c>
      <c r="O3197" s="3">
        <v>650.51900000000001</v>
      </c>
      <c r="P3197" s="3">
        <v>722.75199999999995</v>
      </c>
      <c r="Q3197" s="3">
        <v>819.56700000000001</v>
      </c>
      <c r="R3197" s="3">
        <v>889.32500000000005</v>
      </c>
      <c r="S3197" s="3">
        <v>909.57500000000005</v>
      </c>
      <c r="T3197" s="3">
        <v>944.41600000000005</v>
      </c>
      <c r="U3197" s="3">
        <v>998.26599999999996</v>
      </c>
      <c r="V3197" s="3">
        <v>1060.5060000000001</v>
      </c>
      <c r="W3197" s="3">
        <v>1126.269</v>
      </c>
      <c r="X3197" s="3">
        <v>1194.251</v>
      </c>
      <c r="Y3197" s="3">
        <v>1222.5999999999999</v>
      </c>
      <c r="Z3197" s="3">
        <v>1274.665</v>
      </c>
      <c r="AA3197" s="3">
        <v>1339.6690000000001</v>
      </c>
      <c r="AB3197" s="3">
        <v>1260.8610000000001</v>
      </c>
      <c r="AC3197" s="3">
        <v>1292.4680000000001</v>
      </c>
      <c r="AD3197" s="3">
        <v>1391.5160000000001</v>
      </c>
      <c r="AE3197" s="3">
        <v>1399.32</v>
      </c>
      <c r="AF3197" s="3">
        <v>1422.5029999999999</v>
      </c>
      <c r="AG3197" s="3">
        <v>1465.98</v>
      </c>
      <c r="AH3197" s="3">
        <v>1593.5219999999999</v>
      </c>
      <c r="AI3197" s="3">
        <v>1711.2539999999999</v>
      </c>
      <c r="AJ3197" s="3">
        <v>1831.6</v>
      </c>
      <c r="AK3197" s="3">
        <v>1950.01</v>
      </c>
      <c r="AL3197" s="3">
        <v>1991.5039999999999</v>
      </c>
      <c r="AM3197" s="3">
        <v>1942.5309999999999</v>
      </c>
      <c r="AN3197" s="3">
        <v>2073.9949999999999</v>
      </c>
      <c r="AO3197" s="3">
        <v>2173.8510000000001</v>
      </c>
      <c r="AP3197" s="3">
        <v>2210.8130000000001</v>
      </c>
      <c r="AQ3197" s="3">
        <v>2279.3829999999998</v>
      </c>
      <c r="AR3197" s="3">
        <v>2342.3490000000002</v>
      </c>
      <c r="AS3197" s="3">
        <v>2398.2800000000002</v>
      </c>
      <c r="AT3197" s="3">
        <v>2449.538</v>
      </c>
      <c r="AU3197" s="3">
        <v>2543.1880000000001</v>
      </c>
      <c r="AV3197" s="3">
        <v>2635.3110000000001</v>
      </c>
      <c r="AW3197" s="3">
        <v>2718.848</v>
      </c>
      <c r="AX3197" s="3">
        <v>2803.2429999999999</v>
      </c>
      <c r="AY3197" s="3">
        <v>2890.4639999999999</v>
      </c>
      <c r="AZ3197" s="3">
        <v>2978.3110000000001</v>
      </c>
      <c r="BA3197">
        <v>3066.6480000000001</v>
      </c>
      <c r="BB3197">
        <v>2017</v>
      </c>
    </row>
    <row r="3198" spans="1:54" hidden="1" x14ac:dyDescent="0.2">
      <c r="A3198">
        <v>532</v>
      </c>
      <c r="B3198" t="s">
        <v>490</v>
      </c>
      <c r="C3198" t="s">
        <v>350</v>
      </c>
      <c r="D3198" t="s">
        <v>208</v>
      </c>
      <c r="E3198" t="s">
        <v>349</v>
      </c>
      <c r="F3198" t="s">
        <v>348</v>
      </c>
      <c r="G3198" t="s">
        <v>275</v>
      </c>
      <c r="I3198" t="s">
        <v>347</v>
      </c>
      <c r="J3198" s="3">
        <v>10.34</v>
      </c>
      <c r="K3198" s="3">
        <v>9.1929999999999996</v>
      </c>
      <c r="L3198" s="3">
        <v>2.8860000000000001</v>
      </c>
      <c r="M3198" s="3">
        <v>6.0149999999999997</v>
      </c>
      <c r="N3198" s="3">
        <v>10.002000000000001</v>
      </c>
      <c r="O3198" s="3">
        <v>0.71499999999999997</v>
      </c>
      <c r="P3198" s="3">
        <v>11.103999999999999</v>
      </c>
      <c r="Q3198" s="3">
        <v>13.395</v>
      </c>
      <c r="R3198" s="3">
        <v>8.5120000000000005</v>
      </c>
      <c r="S3198" s="3">
        <v>2.2770000000000001</v>
      </c>
      <c r="T3198" s="3">
        <v>3.83</v>
      </c>
      <c r="U3198" s="3">
        <v>5.702</v>
      </c>
      <c r="V3198" s="3">
        <v>6.2350000000000003</v>
      </c>
      <c r="W3198" s="3">
        <v>6.2009999999999996</v>
      </c>
      <c r="X3198" s="3">
        <v>6.0359999999999996</v>
      </c>
      <c r="Y3198" s="3">
        <v>2.3740000000000001</v>
      </c>
      <c r="Z3198" s="3">
        <v>4.2590000000000003</v>
      </c>
      <c r="AA3198" s="3">
        <v>5.0999999999999996</v>
      </c>
      <c r="AB3198" s="3">
        <v>-5.883</v>
      </c>
      <c r="AC3198" s="3">
        <v>2.5070000000000001</v>
      </c>
      <c r="AD3198" s="3">
        <v>7.6630000000000003</v>
      </c>
      <c r="AE3198" s="3">
        <v>0.56100000000000005</v>
      </c>
      <c r="AF3198" s="3">
        <v>1.657</v>
      </c>
      <c r="AG3198" s="3">
        <v>3.056</v>
      </c>
      <c r="AH3198" s="3">
        <v>8.6999999999999993</v>
      </c>
      <c r="AI3198" s="3">
        <v>7.3879999999999999</v>
      </c>
      <c r="AJ3198" s="3">
        <v>7.0330000000000004</v>
      </c>
      <c r="AK3198" s="3">
        <v>6.4649999999999999</v>
      </c>
      <c r="AL3198" s="3">
        <v>2.1280000000000001</v>
      </c>
      <c r="AM3198" s="3">
        <v>-2.4590000000000001</v>
      </c>
      <c r="AN3198" s="3">
        <v>6.7679999999999998</v>
      </c>
      <c r="AO3198" s="3">
        <v>4.8150000000000004</v>
      </c>
      <c r="AP3198" s="3">
        <v>1.7</v>
      </c>
      <c r="AQ3198" s="3">
        <v>3.1019999999999999</v>
      </c>
      <c r="AR3198" s="3">
        <v>2.762</v>
      </c>
      <c r="AS3198" s="3">
        <v>2.3879999999999999</v>
      </c>
      <c r="AT3198" s="3">
        <v>2.137</v>
      </c>
      <c r="AU3198" s="3">
        <v>3.823</v>
      </c>
      <c r="AV3198" s="3">
        <v>3.6219999999999999</v>
      </c>
      <c r="AW3198" s="3">
        <v>3.17</v>
      </c>
      <c r="AX3198" s="3">
        <v>3.1040000000000001</v>
      </c>
      <c r="AY3198" s="3">
        <v>3.1110000000000002</v>
      </c>
      <c r="AZ3198" s="3">
        <v>3.0390000000000001</v>
      </c>
      <c r="BA3198">
        <v>2.9660000000000002</v>
      </c>
      <c r="BB3198">
        <v>2017</v>
      </c>
    </row>
    <row r="3199" spans="1:54" hidden="1" x14ac:dyDescent="0.2">
      <c r="A3199">
        <v>532</v>
      </c>
      <c r="B3199" t="s">
        <v>490</v>
      </c>
      <c r="C3199" t="s">
        <v>346</v>
      </c>
      <c r="D3199" t="s">
        <v>208</v>
      </c>
      <c r="E3199" t="s">
        <v>342</v>
      </c>
      <c r="F3199" t="s">
        <v>345</v>
      </c>
      <c r="G3199" t="s">
        <v>225</v>
      </c>
      <c r="H3199" t="s">
        <v>222</v>
      </c>
      <c r="I3199" t="s">
        <v>1192</v>
      </c>
      <c r="J3199" s="3">
        <v>143.62</v>
      </c>
      <c r="K3199" s="3">
        <v>173.577</v>
      </c>
      <c r="L3199" s="3">
        <v>196.005</v>
      </c>
      <c r="M3199" s="3">
        <v>217.28200000000001</v>
      </c>
      <c r="N3199" s="3">
        <v>261.99200000000002</v>
      </c>
      <c r="O3199" s="3">
        <v>278.12700000000001</v>
      </c>
      <c r="P3199" s="3">
        <v>320.52600000000001</v>
      </c>
      <c r="Q3199" s="3">
        <v>394.77100000000002</v>
      </c>
      <c r="R3199" s="3">
        <v>466.077</v>
      </c>
      <c r="S3199" s="3">
        <v>536.55899999999997</v>
      </c>
      <c r="T3199" s="3">
        <v>599.25800000000004</v>
      </c>
      <c r="U3199" s="3">
        <v>691.32299999999998</v>
      </c>
      <c r="V3199" s="3">
        <v>807.12800000000004</v>
      </c>
      <c r="W3199" s="3">
        <v>931.00800000000004</v>
      </c>
      <c r="X3199" s="3">
        <v>1049.6099999999999</v>
      </c>
      <c r="Y3199" s="3">
        <v>1119.0060000000001</v>
      </c>
      <c r="Z3199" s="3">
        <v>1235.3009999999999</v>
      </c>
      <c r="AA3199" s="3">
        <v>1373.0830000000001</v>
      </c>
      <c r="AB3199" s="3">
        <v>1308.0740000000001</v>
      </c>
      <c r="AC3199" s="3">
        <v>1285.9459999999999</v>
      </c>
      <c r="AD3199" s="3">
        <v>1337.501</v>
      </c>
      <c r="AE3199" s="3">
        <v>1321.1420000000001</v>
      </c>
      <c r="AF3199" s="3">
        <v>1297.3399999999999</v>
      </c>
      <c r="AG3199" s="3">
        <v>1256.6690000000001</v>
      </c>
      <c r="AH3199" s="3">
        <v>1316.9490000000001</v>
      </c>
      <c r="AI3199" s="3">
        <v>1412.125</v>
      </c>
      <c r="AJ3199" s="3">
        <v>1503.3520000000001</v>
      </c>
      <c r="AK3199" s="3">
        <v>1650.7560000000001</v>
      </c>
      <c r="AL3199" s="3">
        <v>1707.4880000000001</v>
      </c>
      <c r="AM3199" s="3">
        <v>1659.2449999999999</v>
      </c>
      <c r="AN3199" s="3">
        <v>1776.3320000000001</v>
      </c>
      <c r="AO3199" s="3">
        <v>1934.43</v>
      </c>
      <c r="AP3199" s="3">
        <v>2037.059</v>
      </c>
      <c r="AQ3199" s="3">
        <v>2138.3049999999998</v>
      </c>
      <c r="AR3199" s="3">
        <v>2260.0050000000001</v>
      </c>
      <c r="AS3199" s="3">
        <v>2398.2800000000002</v>
      </c>
      <c r="AT3199" s="3">
        <v>2490.703</v>
      </c>
      <c r="AU3199" s="3">
        <v>2662.6370000000002</v>
      </c>
      <c r="AV3199" s="3">
        <v>2835.5889999999999</v>
      </c>
      <c r="AW3199" s="3">
        <v>2968.2510000000002</v>
      </c>
      <c r="AX3199" s="3">
        <v>3102.4430000000002</v>
      </c>
      <c r="AY3199" s="3">
        <v>3247.6469999999999</v>
      </c>
      <c r="AZ3199" s="3">
        <v>3404.2530000000002</v>
      </c>
      <c r="BA3199">
        <v>3567.6260000000002</v>
      </c>
      <c r="BB3199">
        <v>2017</v>
      </c>
    </row>
    <row r="3200" spans="1:54" hidden="1" x14ac:dyDescent="0.2">
      <c r="A3200">
        <v>532</v>
      </c>
      <c r="B3200" t="s">
        <v>490</v>
      </c>
      <c r="C3200" t="s">
        <v>344</v>
      </c>
      <c r="D3200" t="s">
        <v>208</v>
      </c>
      <c r="E3200" t="s">
        <v>342</v>
      </c>
      <c r="F3200" t="s">
        <v>343</v>
      </c>
      <c r="G3200" t="s">
        <v>223</v>
      </c>
      <c r="H3200" t="s">
        <v>222</v>
      </c>
      <c r="I3200" t="s">
        <v>310</v>
      </c>
      <c r="J3200" s="3">
        <v>28.861999999999998</v>
      </c>
      <c r="K3200" s="3">
        <v>31.055</v>
      </c>
      <c r="L3200" s="3">
        <v>32.290999999999997</v>
      </c>
      <c r="M3200" s="3">
        <v>29.907</v>
      </c>
      <c r="N3200" s="3">
        <v>33.511000000000003</v>
      </c>
      <c r="O3200" s="3">
        <v>35.700000000000003</v>
      </c>
      <c r="P3200" s="3">
        <v>41.076000000000001</v>
      </c>
      <c r="Q3200" s="3">
        <v>50.622999999999998</v>
      </c>
      <c r="R3200" s="3">
        <v>59.707999999999998</v>
      </c>
      <c r="S3200" s="3">
        <v>68.790000000000006</v>
      </c>
      <c r="T3200" s="3">
        <v>76.929000000000002</v>
      </c>
      <c r="U3200" s="3">
        <v>88.96</v>
      </c>
      <c r="V3200" s="3">
        <v>104.27200000000001</v>
      </c>
      <c r="W3200" s="3">
        <v>120.354</v>
      </c>
      <c r="X3200" s="3">
        <v>135.81200000000001</v>
      </c>
      <c r="Y3200" s="3">
        <v>144.65199999999999</v>
      </c>
      <c r="Z3200" s="3">
        <v>159.71799999999999</v>
      </c>
      <c r="AA3200" s="3">
        <v>177.34899999999999</v>
      </c>
      <c r="AB3200" s="3">
        <v>168.858</v>
      </c>
      <c r="AC3200" s="3">
        <v>165.73400000000001</v>
      </c>
      <c r="AD3200" s="3">
        <v>171.643</v>
      </c>
      <c r="AE3200" s="3">
        <v>169.381</v>
      </c>
      <c r="AF3200" s="3">
        <v>166.33600000000001</v>
      </c>
      <c r="AG3200" s="3">
        <v>161.37</v>
      </c>
      <c r="AH3200" s="3">
        <v>169.08500000000001</v>
      </c>
      <c r="AI3200" s="3">
        <v>181.55600000000001</v>
      </c>
      <c r="AJ3200" s="3">
        <v>193.51499999999999</v>
      </c>
      <c r="AK3200" s="3">
        <v>211.583</v>
      </c>
      <c r="AL3200" s="3">
        <v>219.279</v>
      </c>
      <c r="AM3200" s="3">
        <v>214.048</v>
      </c>
      <c r="AN3200" s="3">
        <v>228.64400000000001</v>
      </c>
      <c r="AO3200" s="3">
        <v>248.48400000000001</v>
      </c>
      <c r="AP3200" s="3">
        <v>262.601</v>
      </c>
      <c r="AQ3200" s="3">
        <v>275.673</v>
      </c>
      <c r="AR3200" s="3">
        <v>291.43799999999999</v>
      </c>
      <c r="AS3200" s="3">
        <v>309.35899999999998</v>
      </c>
      <c r="AT3200" s="3">
        <v>320.88099999999997</v>
      </c>
      <c r="AU3200" s="3">
        <v>341.65899999999999</v>
      </c>
      <c r="AV3200" s="3">
        <v>364.78199999999998</v>
      </c>
      <c r="AW3200" s="3">
        <v>387.983</v>
      </c>
      <c r="AX3200" s="3">
        <v>411.34899999999999</v>
      </c>
      <c r="AY3200" s="3">
        <v>436.13400000000001</v>
      </c>
      <c r="AZ3200" s="3">
        <v>462.99099999999999</v>
      </c>
      <c r="BA3200">
        <v>489.76499999999999</v>
      </c>
      <c r="BB3200">
        <v>2017</v>
      </c>
    </row>
    <row r="3201" spans="1:54" hidden="1" x14ac:dyDescent="0.2">
      <c r="A3201">
        <v>532</v>
      </c>
      <c r="B3201" t="s">
        <v>490</v>
      </c>
      <c r="C3201" t="s">
        <v>213</v>
      </c>
      <c r="D3201" t="s">
        <v>208</v>
      </c>
      <c r="E3201" t="s">
        <v>342</v>
      </c>
      <c r="F3201" t="s">
        <v>341</v>
      </c>
      <c r="G3201" t="s">
        <v>323</v>
      </c>
      <c r="H3201" t="s">
        <v>222</v>
      </c>
      <c r="I3201" t="s">
        <v>310</v>
      </c>
      <c r="J3201" s="3">
        <v>34.503</v>
      </c>
      <c r="K3201" s="3">
        <v>41.192999999999998</v>
      </c>
      <c r="L3201" s="3">
        <v>45.011000000000003</v>
      </c>
      <c r="M3201" s="3">
        <v>49.601999999999997</v>
      </c>
      <c r="N3201" s="3">
        <v>56.5</v>
      </c>
      <c r="O3201" s="3">
        <v>58.725000000000001</v>
      </c>
      <c r="P3201" s="3">
        <v>66.561000000000007</v>
      </c>
      <c r="Q3201" s="3">
        <v>77.403999999999996</v>
      </c>
      <c r="R3201" s="3">
        <v>86.932000000000002</v>
      </c>
      <c r="S3201" s="3">
        <v>92.369</v>
      </c>
      <c r="T3201" s="3">
        <v>99.453999999999994</v>
      </c>
      <c r="U3201" s="3">
        <v>108.624</v>
      </c>
      <c r="V3201" s="3">
        <v>118.027</v>
      </c>
      <c r="W3201" s="3">
        <v>128.328</v>
      </c>
      <c r="X3201" s="3">
        <v>138.971</v>
      </c>
      <c r="Y3201" s="3">
        <v>145.23699999999999</v>
      </c>
      <c r="Z3201" s="3">
        <v>154.185</v>
      </c>
      <c r="AA3201" s="3">
        <v>164.82300000000001</v>
      </c>
      <c r="AB3201" s="3">
        <v>156.81</v>
      </c>
      <c r="AC3201" s="3">
        <v>163.20099999999999</v>
      </c>
      <c r="AD3201" s="3">
        <v>179.70500000000001</v>
      </c>
      <c r="AE3201" s="3">
        <v>184.83199999999999</v>
      </c>
      <c r="AF3201" s="3">
        <v>190.77799999999999</v>
      </c>
      <c r="AG3201" s="3">
        <v>200.53</v>
      </c>
      <c r="AH3201" s="3">
        <v>223.97</v>
      </c>
      <c r="AI3201" s="3">
        <v>248.256</v>
      </c>
      <c r="AJ3201" s="3">
        <v>273.87900000000002</v>
      </c>
      <c r="AK3201" s="3">
        <v>299.34399999999999</v>
      </c>
      <c r="AL3201" s="3">
        <v>311.71100000000001</v>
      </c>
      <c r="AM3201" s="3">
        <v>306.35399999999998</v>
      </c>
      <c r="AN3201" s="3">
        <v>331.084</v>
      </c>
      <c r="AO3201" s="3">
        <v>354.18799999999999</v>
      </c>
      <c r="AP3201" s="3">
        <v>366.846</v>
      </c>
      <c r="AQ3201" s="3">
        <v>384.33199999999999</v>
      </c>
      <c r="AR3201" s="3">
        <v>402.03699999999998</v>
      </c>
      <c r="AS3201" s="3">
        <v>416.1</v>
      </c>
      <c r="AT3201" s="3">
        <v>430.416</v>
      </c>
      <c r="AU3201" s="3">
        <v>454.91199999999998</v>
      </c>
      <c r="AV3201" s="3">
        <v>482.101</v>
      </c>
      <c r="AW3201" s="3">
        <v>508.17</v>
      </c>
      <c r="AX3201" s="3">
        <v>534.23900000000003</v>
      </c>
      <c r="AY3201" s="3">
        <v>561.35900000000004</v>
      </c>
      <c r="AZ3201" s="3">
        <v>588.35199999999998</v>
      </c>
      <c r="BA3201">
        <v>616.34299999999996</v>
      </c>
      <c r="BB3201">
        <v>2017</v>
      </c>
    </row>
    <row r="3202" spans="1:54" hidden="1" x14ac:dyDescent="0.2">
      <c r="A3202">
        <v>532</v>
      </c>
      <c r="B3202" t="s">
        <v>490</v>
      </c>
      <c r="C3202" t="s">
        <v>340</v>
      </c>
      <c r="D3202" t="s">
        <v>208</v>
      </c>
      <c r="E3202" t="s">
        <v>339</v>
      </c>
      <c r="F3202" t="s">
        <v>338</v>
      </c>
      <c r="G3202" t="s">
        <v>295</v>
      </c>
      <c r="I3202" t="s">
        <v>337</v>
      </c>
      <c r="J3202" s="3">
        <v>29.132000000000001</v>
      </c>
      <c r="K3202" s="3">
        <v>32.244</v>
      </c>
      <c r="L3202" s="3">
        <v>35.389000000000003</v>
      </c>
      <c r="M3202" s="3">
        <v>37.005000000000003</v>
      </c>
      <c r="N3202" s="3">
        <v>40.561999999999998</v>
      </c>
      <c r="O3202" s="3">
        <v>42.755000000000003</v>
      </c>
      <c r="P3202" s="3">
        <v>44.347999999999999</v>
      </c>
      <c r="Q3202" s="3">
        <v>48.167999999999999</v>
      </c>
      <c r="R3202" s="3">
        <v>52.408000000000001</v>
      </c>
      <c r="S3202" s="3">
        <v>58.99</v>
      </c>
      <c r="T3202" s="3">
        <v>63.453000000000003</v>
      </c>
      <c r="U3202" s="3">
        <v>69.251999999999995</v>
      </c>
      <c r="V3202" s="3">
        <v>76.108000000000004</v>
      </c>
      <c r="W3202" s="3">
        <v>82.662999999999997</v>
      </c>
      <c r="X3202" s="3">
        <v>87.888999999999996</v>
      </c>
      <c r="Y3202" s="3">
        <v>91.527000000000001</v>
      </c>
      <c r="Z3202" s="3">
        <v>96.912000000000006</v>
      </c>
      <c r="AA3202" s="3">
        <v>102.494</v>
      </c>
      <c r="AB3202" s="3">
        <v>103.745</v>
      </c>
      <c r="AC3202" s="3">
        <v>99.495000000000005</v>
      </c>
      <c r="AD3202" s="3">
        <v>96.117999999999995</v>
      </c>
      <c r="AE3202" s="3">
        <v>94.412999999999997</v>
      </c>
      <c r="AF3202" s="3">
        <v>91.200999999999993</v>
      </c>
      <c r="AG3202" s="3">
        <v>85.721999999999994</v>
      </c>
      <c r="AH3202" s="3">
        <v>82.644000000000005</v>
      </c>
      <c r="AI3202" s="3">
        <v>82.52</v>
      </c>
      <c r="AJ3202" s="3">
        <v>82.078999999999994</v>
      </c>
      <c r="AK3202" s="3">
        <v>84.653999999999996</v>
      </c>
      <c r="AL3202" s="3">
        <v>85.739000000000004</v>
      </c>
      <c r="AM3202" s="3">
        <v>85.417000000000002</v>
      </c>
      <c r="AN3202" s="3">
        <v>85.647999999999996</v>
      </c>
      <c r="AO3202" s="3">
        <v>88.986000000000004</v>
      </c>
      <c r="AP3202" s="3">
        <v>92.141000000000005</v>
      </c>
      <c r="AQ3202" s="3">
        <v>93.811000000000007</v>
      </c>
      <c r="AR3202" s="3">
        <v>96.484999999999999</v>
      </c>
      <c r="AS3202" s="3">
        <v>100</v>
      </c>
      <c r="AT3202" s="3">
        <v>101.681</v>
      </c>
      <c r="AU3202" s="3">
        <v>104.697</v>
      </c>
      <c r="AV3202" s="3">
        <v>107.6</v>
      </c>
      <c r="AW3202" s="3">
        <v>109.173</v>
      </c>
      <c r="AX3202" s="3">
        <v>110.673</v>
      </c>
      <c r="AY3202" s="3">
        <v>112.357</v>
      </c>
      <c r="AZ3202" s="3">
        <v>114.301</v>
      </c>
      <c r="BA3202">
        <v>116.336</v>
      </c>
      <c r="BB3202">
        <v>2017</v>
      </c>
    </row>
    <row r="3203" spans="1:54" hidden="1" x14ac:dyDescent="0.2">
      <c r="A3203">
        <v>532</v>
      </c>
      <c r="B3203" t="s">
        <v>490</v>
      </c>
      <c r="C3203" t="s">
        <v>336</v>
      </c>
      <c r="D3203" t="s">
        <v>208</v>
      </c>
      <c r="E3203" t="s">
        <v>333</v>
      </c>
      <c r="F3203" t="s">
        <v>335</v>
      </c>
      <c r="G3203" t="s">
        <v>225</v>
      </c>
      <c r="H3203" t="s">
        <v>322</v>
      </c>
      <c r="I3203" t="s">
        <v>330</v>
      </c>
      <c r="J3203" s="3">
        <v>96748.68</v>
      </c>
      <c r="K3203" s="3">
        <v>103195.145</v>
      </c>
      <c r="L3203" s="3">
        <v>104558.928</v>
      </c>
      <c r="M3203" s="3">
        <v>108982.92200000001</v>
      </c>
      <c r="N3203" s="3">
        <v>118097.79399999999</v>
      </c>
      <c r="O3203" s="3">
        <v>117439.08900000001</v>
      </c>
      <c r="P3203" s="3">
        <v>128948.552</v>
      </c>
      <c r="Q3203" s="3">
        <v>145396.128</v>
      </c>
      <c r="R3203" s="3">
        <v>155704.753</v>
      </c>
      <c r="S3203" s="3">
        <v>157723.43</v>
      </c>
      <c r="T3203" s="3">
        <v>163038.96900000001</v>
      </c>
      <c r="U3203" s="3">
        <v>170459.46400000001</v>
      </c>
      <c r="V3203" s="3">
        <v>178863.52900000001</v>
      </c>
      <c r="W3203" s="3">
        <v>186458.69099999999</v>
      </c>
      <c r="X3203" s="3">
        <v>193794.22500000001</v>
      </c>
      <c r="Y3203" s="3">
        <v>193626.06200000001</v>
      </c>
      <c r="Z3203" s="3">
        <v>197115.17600000001</v>
      </c>
      <c r="AA3203" s="3">
        <v>205574.75399999999</v>
      </c>
      <c r="AB3203" s="3">
        <v>191521.25</v>
      </c>
      <c r="AC3203" s="3">
        <v>194719.17600000001</v>
      </c>
      <c r="AD3203" s="3">
        <v>207333.08499999999</v>
      </c>
      <c r="AE3203" s="3">
        <v>207913.46599999999</v>
      </c>
      <c r="AF3203" s="3">
        <v>211499.45</v>
      </c>
      <c r="AG3203" s="3">
        <v>216726.29399999999</v>
      </c>
      <c r="AH3203" s="3">
        <v>234420.76</v>
      </c>
      <c r="AI3203" s="3">
        <v>250263.82800000001</v>
      </c>
      <c r="AJ3203" s="3">
        <v>265283.95299999998</v>
      </c>
      <c r="AK3203" s="3">
        <v>281046.06199999998</v>
      </c>
      <c r="AL3203" s="3">
        <v>285975.38699999999</v>
      </c>
      <c r="AM3203" s="3">
        <v>277647.21899999998</v>
      </c>
      <c r="AN3203" s="3">
        <v>294096.08500000002</v>
      </c>
      <c r="AO3203" s="3">
        <v>305767.07199999999</v>
      </c>
      <c r="AP3203" s="3">
        <v>308299.12099999998</v>
      </c>
      <c r="AQ3203" s="3">
        <v>316102.42800000001</v>
      </c>
      <c r="AR3203" s="3">
        <v>322953.43900000001</v>
      </c>
      <c r="AS3203" s="3">
        <v>328095.54399999999</v>
      </c>
      <c r="AT3203" s="3">
        <v>332046.19699999999</v>
      </c>
      <c r="AU3203" s="3">
        <v>343219.52</v>
      </c>
      <c r="AV3203" s="3">
        <v>352759.46899999998</v>
      </c>
      <c r="AW3203" s="3">
        <v>360981.58899999998</v>
      </c>
      <c r="AX3203" s="3">
        <v>369159.61599999998</v>
      </c>
      <c r="AY3203" s="3">
        <v>378450.75199999998</v>
      </c>
      <c r="AZ3203" s="3">
        <v>387703.96299999999</v>
      </c>
      <c r="BA3203">
        <v>396901.19400000002</v>
      </c>
      <c r="BB3203">
        <v>2017</v>
      </c>
    </row>
    <row r="3204" spans="1:54" hidden="1" x14ac:dyDescent="0.2">
      <c r="A3204">
        <v>532</v>
      </c>
      <c r="B3204" t="s">
        <v>490</v>
      </c>
      <c r="C3204" t="s">
        <v>334</v>
      </c>
      <c r="D3204" t="s">
        <v>208</v>
      </c>
      <c r="E3204" t="s">
        <v>333</v>
      </c>
      <c r="F3204" t="s">
        <v>332</v>
      </c>
      <c r="G3204" t="s">
        <v>331</v>
      </c>
      <c r="H3204" t="s">
        <v>322</v>
      </c>
      <c r="I3204" t="s">
        <v>330</v>
      </c>
      <c r="J3204" s="3">
        <v>15763.366</v>
      </c>
      <c r="K3204" s="3">
        <v>16813.695</v>
      </c>
      <c r="L3204" s="3">
        <v>17035.898000000001</v>
      </c>
      <c r="M3204" s="3">
        <v>17756.704000000002</v>
      </c>
      <c r="N3204" s="3">
        <v>19241.8</v>
      </c>
      <c r="O3204" s="3">
        <v>19134.476999999999</v>
      </c>
      <c r="P3204" s="3">
        <v>21009.725999999999</v>
      </c>
      <c r="Q3204" s="3">
        <v>23689.546999999999</v>
      </c>
      <c r="R3204" s="3">
        <v>25369.142</v>
      </c>
      <c r="S3204" s="3">
        <v>25698.046999999999</v>
      </c>
      <c r="T3204" s="3">
        <v>26564.114000000001</v>
      </c>
      <c r="U3204" s="3">
        <v>27773.143</v>
      </c>
      <c r="V3204" s="3">
        <v>29142.425999999999</v>
      </c>
      <c r="W3204" s="3">
        <v>30379.914000000001</v>
      </c>
      <c r="X3204" s="3">
        <v>31575.1</v>
      </c>
      <c r="Y3204" s="3">
        <v>31547.702000000001</v>
      </c>
      <c r="Z3204" s="3">
        <v>32116.187000000002</v>
      </c>
      <c r="AA3204" s="3">
        <v>33494.514999999999</v>
      </c>
      <c r="AB3204" s="3">
        <v>31204.761999999999</v>
      </c>
      <c r="AC3204" s="3">
        <v>31725.804</v>
      </c>
      <c r="AD3204" s="3">
        <v>33781.000999999997</v>
      </c>
      <c r="AE3204" s="3">
        <v>33875.563999999998</v>
      </c>
      <c r="AF3204" s="3">
        <v>34459.832000000002</v>
      </c>
      <c r="AG3204" s="3">
        <v>35311.447</v>
      </c>
      <c r="AH3204" s="3">
        <v>38194.425000000003</v>
      </c>
      <c r="AI3204" s="3">
        <v>40775.752999999997</v>
      </c>
      <c r="AJ3204" s="3">
        <v>43222.998</v>
      </c>
      <c r="AK3204" s="3">
        <v>45791.135999999999</v>
      </c>
      <c r="AL3204" s="3">
        <v>46594.275999999998</v>
      </c>
      <c r="AM3204" s="3">
        <v>45237.358</v>
      </c>
      <c r="AN3204" s="3">
        <v>47917.39</v>
      </c>
      <c r="AO3204" s="3">
        <v>49818.955999999998</v>
      </c>
      <c r="AP3204" s="3">
        <v>50231.506000000001</v>
      </c>
      <c r="AQ3204" s="3">
        <v>51502.906999999999</v>
      </c>
      <c r="AR3204" s="3">
        <v>52619.15</v>
      </c>
      <c r="AS3204" s="3">
        <v>53456.957999999999</v>
      </c>
      <c r="AT3204" s="3">
        <v>54100.642</v>
      </c>
      <c r="AU3204" s="3">
        <v>55921.124000000003</v>
      </c>
      <c r="AV3204" s="3">
        <v>57475.478000000003</v>
      </c>
      <c r="AW3204" s="3">
        <v>58815.116999999998</v>
      </c>
      <c r="AX3204" s="3">
        <v>60147.571000000004</v>
      </c>
      <c r="AY3204" s="3">
        <v>61661.385999999999</v>
      </c>
      <c r="AZ3204" s="3">
        <v>63169.021999999997</v>
      </c>
      <c r="BA3204">
        <v>64667.536</v>
      </c>
      <c r="BB3204">
        <v>2017</v>
      </c>
    </row>
    <row r="3205" spans="1:54" hidden="1" x14ac:dyDescent="0.2">
      <c r="A3205">
        <v>532</v>
      </c>
      <c r="B3205" t="s">
        <v>490</v>
      </c>
      <c r="C3205" t="s">
        <v>329</v>
      </c>
      <c r="D3205" t="s">
        <v>208</v>
      </c>
      <c r="E3205" t="s">
        <v>325</v>
      </c>
      <c r="F3205" t="s">
        <v>328</v>
      </c>
      <c r="G3205" t="s">
        <v>225</v>
      </c>
      <c r="H3205" t="s">
        <v>322</v>
      </c>
      <c r="I3205" t="s">
        <v>321</v>
      </c>
      <c r="J3205" s="3">
        <v>28184.562000000002</v>
      </c>
      <c r="K3205" s="3">
        <v>33274.33</v>
      </c>
      <c r="L3205" s="3">
        <v>37002.262000000002</v>
      </c>
      <c r="M3205" s="3">
        <v>40328.945</v>
      </c>
      <c r="N3205" s="3">
        <v>47903.052000000003</v>
      </c>
      <c r="O3205" s="3">
        <v>50210.65</v>
      </c>
      <c r="P3205" s="3">
        <v>57186.093999999997</v>
      </c>
      <c r="Q3205" s="3">
        <v>70034.755999999994</v>
      </c>
      <c r="R3205" s="3">
        <v>81601.668999999994</v>
      </c>
      <c r="S3205" s="3">
        <v>93041.173999999999</v>
      </c>
      <c r="T3205" s="3">
        <v>103452.723</v>
      </c>
      <c r="U3205" s="3">
        <v>118047.242</v>
      </c>
      <c r="V3205" s="3">
        <v>136129.133</v>
      </c>
      <c r="W3205" s="3">
        <v>154132.39000000001</v>
      </c>
      <c r="X3205" s="3">
        <v>170322.95300000001</v>
      </c>
      <c r="Y3205" s="3">
        <v>177219.63500000001</v>
      </c>
      <c r="Z3205" s="3">
        <v>191027.897</v>
      </c>
      <c r="AA3205" s="3">
        <v>210702.196</v>
      </c>
      <c r="AB3205" s="3">
        <v>198692.77299999999</v>
      </c>
      <c r="AC3205" s="3">
        <v>193736.592</v>
      </c>
      <c r="AD3205" s="3">
        <v>199284.959</v>
      </c>
      <c r="AE3205" s="3">
        <v>196297.639</v>
      </c>
      <c r="AF3205" s="3">
        <v>192890.065</v>
      </c>
      <c r="AG3205" s="3">
        <v>185782.35399999999</v>
      </c>
      <c r="AH3205" s="3">
        <v>193734.49799999999</v>
      </c>
      <c r="AI3205" s="3">
        <v>206517.44699999999</v>
      </c>
      <c r="AJ3205" s="3">
        <v>217741.408</v>
      </c>
      <c r="AK3205" s="3">
        <v>237915.946</v>
      </c>
      <c r="AL3205" s="3">
        <v>245191.34400000001</v>
      </c>
      <c r="AM3205" s="3">
        <v>237156.96599999999</v>
      </c>
      <c r="AN3205" s="3">
        <v>251886.95600000001</v>
      </c>
      <c r="AO3205" s="3">
        <v>272090.864</v>
      </c>
      <c r="AP3205" s="3">
        <v>284069.02799999999</v>
      </c>
      <c r="AQ3205" s="3">
        <v>296537.88</v>
      </c>
      <c r="AR3205" s="3">
        <v>311600.18800000002</v>
      </c>
      <c r="AS3205" s="3">
        <v>328095.54399999999</v>
      </c>
      <c r="AT3205" s="3">
        <v>337626.30300000001</v>
      </c>
      <c r="AU3205" s="3">
        <v>359339.92800000001</v>
      </c>
      <c r="AV3205" s="3">
        <v>379568.47899999999</v>
      </c>
      <c r="AW3205" s="3">
        <v>394094.79599999997</v>
      </c>
      <c r="AX3205" s="3">
        <v>408561.37599999999</v>
      </c>
      <c r="AY3205" s="3">
        <v>425216.95400000003</v>
      </c>
      <c r="AZ3205" s="3">
        <v>443151.27500000002</v>
      </c>
      <c r="BA3205">
        <v>461740.34499999997</v>
      </c>
      <c r="BB3205">
        <v>2017</v>
      </c>
    </row>
    <row r="3206" spans="1:54" hidden="1" x14ac:dyDescent="0.2">
      <c r="A3206">
        <v>532</v>
      </c>
      <c r="B3206" t="s">
        <v>490</v>
      </c>
      <c r="C3206" t="s">
        <v>327</v>
      </c>
      <c r="D3206" t="s">
        <v>208</v>
      </c>
      <c r="E3206" t="s">
        <v>325</v>
      </c>
      <c r="F3206" t="s">
        <v>326</v>
      </c>
      <c r="G3206" t="s">
        <v>223</v>
      </c>
      <c r="H3206" t="s">
        <v>322</v>
      </c>
      <c r="I3206" t="s">
        <v>321</v>
      </c>
      <c r="J3206" s="3">
        <v>5664.0050000000001</v>
      </c>
      <c r="K3206" s="3">
        <v>5953.1840000000002</v>
      </c>
      <c r="L3206" s="3">
        <v>6096.0079999999998</v>
      </c>
      <c r="M3206" s="3">
        <v>5551.0010000000002</v>
      </c>
      <c r="N3206" s="3">
        <v>6127.277</v>
      </c>
      <c r="O3206" s="3">
        <v>6444.9059999999999</v>
      </c>
      <c r="P3206" s="3">
        <v>7328.4189999999999</v>
      </c>
      <c r="Q3206" s="3">
        <v>8980.83</v>
      </c>
      <c r="R3206" s="3">
        <v>10453.710999999999</v>
      </c>
      <c r="S3206" s="3">
        <v>11928.483</v>
      </c>
      <c r="T3206" s="3">
        <v>13280.621999999999</v>
      </c>
      <c r="U3206" s="3">
        <v>15190.414000000001</v>
      </c>
      <c r="V3206" s="3">
        <v>17586.418000000001</v>
      </c>
      <c r="W3206" s="3">
        <v>19925.115000000002</v>
      </c>
      <c r="X3206" s="3">
        <v>22038.530999999999</v>
      </c>
      <c r="Y3206" s="3">
        <v>22908.925999999999</v>
      </c>
      <c r="Z3206" s="3">
        <v>24698.955999999998</v>
      </c>
      <c r="AA3206" s="3">
        <v>27214.595000000001</v>
      </c>
      <c r="AB3206" s="3">
        <v>25649.084999999999</v>
      </c>
      <c r="AC3206" s="3">
        <v>24969.005000000001</v>
      </c>
      <c r="AD3206" s="3">
        <v>25574.491000000002</v>
      </c>
      <c r="AE3206" s="3">
        <v>25166.901999999998</v>
      </c>
      <c r="AF3206" s="3">
        <v>24731.080999999998</v>
      </c>
      <c r="AG3206" s="3">
        <v>23856.482</v>
      </c>
      <c r="AH3206" s="3">
        <v>24873.898000000001</v>
      </c>
      <c r="AI3206" s="3">
        <v>26551.769</v>
      </c>
      <c r="AJ3206" s="3">
        <v>28028.156999999999</v>
      </c>
      <c r="AK3206" s="3">
        <v>30494.550999999999</v>
      </c>
      <c r="AL3206" s="3">
        <v>31487.94</v>
      </c>
      <c r="AM3206" s="3">
        <v>30593.991000000002</v>
      </c>
      <c r="AN3206" s="3">
        <v>32422.056</v>
      </c>
      <c r="AO3206" s="3">
        <v>34951.031000000003</v>
      </c>
      <c r="AP3206" s="3">
        <v>36619.811000000002</v>
      </c>
      <c r="AQ3206" s="3">
        <v>38230.065999999999</v>
      </c>
      <c r="AR3206" s="3">
        <v>40182.28</v>
      </c>
      <c r="AS3206" s="3">
        <v>42321.712</v>
      </c>
      <c r="AT3206" s="3">
        <v>43496.866999999998</v>
      </c>
      <c r="AU3206" s="3">
        <v>46109.124000000003</v>
      </c>
      <c r="AV3206" s="3">
        <v>48829.216999999997</v>
      </c>
      <c r="AW3206" s="3">
        <v>51512.517</v>
      </c>
      <c r="AX3206" s="3">
        <v>54170.625999999997</v>
      </c>
      <c r="AY3206" s="3">
        <v>57103.425999999999</v>
      </c>
      <c r="AZ3206" s="3">
        <v>60270.175999999999</v>
      </c>
      <c r="BA3206">
        <v>63387.934000000001</v>
      </c>
      <c r="BB3206">
        <v>2017</v>
      </c>
    </row>
    <row r="3207" spans="1:54" hidden="1" x14ac:dyDescent="0.2">
      <c r="A3207">
        <v>532</v>
      </c>
      <c r="B3207" t="s">
        <v>490</v>
      </c>
      <c r="C3207" t="s">
        <v>212</v>
      </c>
      <c r="D3207" t="s">
        <v>208</v>
      </c>
      <c r="E3207" t="s">
        <v>325</v>
      </c>
      <c r="F3207" t="s">
        <v>324</v>
      </c>
      <c r="G3207" t="s">
        <v>323</v>
      </c>
      <c r="H3207" t="s">
        <v>322</v>
      </c>
      <c r="I3207" t="s">
        <v>321</v>
      </c>
      <c r="J3207" s="3">
        <v>6771.0640000000003</v>
      </c>
      <c r="K3207" s="3">
        <v>7896.5839999999998</v>
      </c>
      <c r="L3207" s="3">
        <v>8497.3610000000008</v>
      </c>
      <c r="M3207" s="3">
        <v>9206.5139999999992</v>
      </c>
      <c r="N3207" s="3">
        <v>10330.566999999999</v>
      </c>
      <c r="O3207" s="3">
        <v>10601.688</v>
      </c>
      <c r="P3207" s="3">
        <v>11875.383</v>
      </c>
      <c r="Q3207" s="3">
        <v>13731.857</v>
      </c>
      <c r="R3207" s="3">
        <v>15220.223</v>
      </c>
      <c r="S3207" s="3">
        <v>16017.075000000001</v>
      </c>
      <c r="T3207" s="3">
        <v>17169.267</v>
      </c>
      <c r="U3207" s="3">
        <v>18548.187999999998</v>
      </c>
      <c r="V3207" s="3">
        <v>19906.358</v>
      </c>
      <c r="W3207" s="3">
        <v>21245.319</v>
      </c>
      <c r="X3207" s="3">
        <v>22551.116000000002</v>
      </c>
      <c r="Y3207" s="3">
        <v>23001.45</v>
      </c>
      <c r="Z3207" s="3">
        <v>23843.293000000001</v>
      </c>
      <c r="AA3207" s="3">
        <v>25292.333999999999</v>
      </c>
      <c r="AB3207" s="3">
        <v>23818.98</v>
      </c>
      <c r="AC3207" s="3">
        <v>24587.312000000002</v>
      </c>
      <c r="AD3207" s="3">
        <v>26775.749</v>
      </c>
      <c r="AE3207" s="3">
        <v>27462.638999999999</v>
      </c>
      <c r="AF3207" s="3">
        <v>28365.174999999999</v>
      </c>
      <c r="AG3207" s="3">
        <v>29645.74</v>
      </c>
      <c r="AH3207" s="3">
        <v>32947.936000000002</v>
      </c>
      <c r="AI3207" s="3">
        <v>36306.358999999997</v>
      </c>
      <c r="AJ3207" s="3">
        <v>39667.915999999997</v>
      </c>
      <c r="AK3207" s="3">
        <v>43143.082000000002</v>
      </c>
      <c r="AL3207" s="3">
        <v>44760.930999999997</v>
      </c>
      <c r="AM3207" s="3">
        <v>43787.423999999999</v>
      </c>
      <c r="AN3207" s="3">
        <v>46948.237000000001</v>
      </c>
      <c r="AO3207" s="3">
        <v>49818.955999999998</v>
      </c>
      <c r="AP3207" s="3">
        <v>51156.824000000001</v>
      </c>
      <c r="AQ3207" s="3">
        <v>53298.699000000001</v>
      </c>
      <c r="AR3207" s="3">
        <v>55431.184000000001</v>
      </c>
      <c r="AS3207" s="3">
        <v>56924.381000000001</v>
      </c>
      <c r="AT3207" s="3">
        <v>58344.85</v>
      </c>
      <c r="AU3207" s="3">
        <v>61393.315999999999</v>
      </c>
      <c r="AV3207" s="3">
        <v>64533.421999999999</v>
      </c>
      <c r="AW3207" s="3">
        <v>67469.759999999995</v>
      </c>
      <c r="AX3207" s="3">
        <v>70354.001999999993</v>
      </c>
      <c r="AY3207" s="3">
        <v>73499.233999999997</v>
      </c>
      <c r="AZ3207" s="3">
        <v>76589.213000000003</v>
      </c>
      <c r="BA3207">
        <v>79770.23</v>
      </c>
      <c r="BB3207">
        <v>2017</v>
      </c>
    </row>
    <row r="3208" spans="1:54" hidden="1" x14ac:dyDescent="0.2">
      <c r="A3208">
        <v>532</v>
      </c>
      <c r="B3208" t="s">
        <v>490</v>
      </c>
      <c r="C3208" t="s">
        <v>320</v>
      </c>
      <c r="D3208" t="s">
        <v>208</v>
      </c>
      <c r="E3208" t="s">
        <v>319</v>
      </c>
      <c r="F3208" t="s">
        <v>318</v>
      </c>
      <c r="G3208" t="s">
        <v>243</v>
      </c>
    </row>
    <row r="3209" spans="1:54" hidden="1" x14ac:dyDescent="0.2">
      <c r="A3209">
        <v>532</v>
      </c>
      <c r="B3209" t="s">
        <v>490</v>
      </c>
      <c r="C3209" t="s">
        <v>317</v>
      </c>
      <c r="D3209" t="s">
        <v>208</v>
      </c>
      <c r="E3209" t="s">
        <v>316</v>
      </c>
      <c r="F3209" t="s">
        <v>315</v>
      </c>
      <c r="G3209" t="s">
        <v>288</v>
      </c>
      <c r="I3209" t="s">
        <v>310</v>
      </c>
      <c r="J3209" s="3">
        <v>0.26100000000000001</v>
      </c>
      <c r="K3209" s="3">
        <v>0.28000000000000003</v>
      </c>
      <c r="L3209" s="3">
        <v>0.28799999999999998</v>
      </c>
      <c r="M3209" s="3">
        <v>0.29699999999999999</v>
      </c>
      <c r="N3209" s="3">
        <v>0.313</v>
      </c>
      <c r="O3209" s="3">
        <v>0.30499999999999999</v>
      </c>
      <c r="P3209" s="3">
        <v>0.32700000000000001</v>
      </c>
      <c r="Q3209" s="3">
        <v>0.35699999999999998</v>
      </c>
      <c r="R3209" s="3">
        <v>0.37</v>
      </c>
      <c r="S3209" s="3">
        <v>0.36499999999999999</v>
      </c>
      <c r="T3209" s="3">
        <v>0.36499999999999999</v>
      </c>
      <c r="U3209" s="3">
        <v>0.376</v>
      </c>
      <c r="V3209" s="3">
        <v>0.35899999999999999</v>
      </c>
      <c r="W3209" s="3">
        <v>0.374</v>
      </c>
      <c r="X3209" s="3">
        <v>0.38500000000000001</v>
      </c>
      <c r="Y3209" s="3">
        <v>0.38</v>
      </c>
      <c r="Z3209" s="3">
        <v>0.38200000000000001</v>
      </c>
      <c r="AA3209" s="3">
        <v>0.38500000000000001</v>
      </c>
      <c r="AB3209" s="3">
        <v>0.35299999999999998</v>
      </c>
      <c r="AC3209" s="3">
        <v>0.35</v>
      </c>
      <c r="AD3209" s="3">
        <v>0.36</v>
      </c>
      <c r="AE3209" s="3">
        <v>0.35299999999999998</v>
      </c>
      <c r="AF3209" s="3">
        <v>0.34899999999999998</v>
      </c>
      <c r="AG3209" s="3">
        <v>0.34499999999999997</v>
      </c>
      <c r="AH3209" s="3">
        <v>0.35699999999999998</v>
      </c>
      <c r="AI3209" s="3">
        <v>0.36599999999999999</v>
      </c>
      <c r="AJ3209" s="3">
        <v>0.372</v>
      </c>
      <c r="AK3209" s="3">
        <v>0.376</v>
      </c>
      <c r="AL3209" s="3">
        <v>0.373</v>
      </c>
      <c r="AM3209" s="3">
        <v>0.36499999999999999</v>
      </c>
      <c r="AN3209" s="3">
        <v>0.371</v>
      </c>
      <c r="AO3209" s="3">
        <v>0.373</v>
      </c>
      <c r="AP3209" s="3">
        <v>0.36799999999999999</v>
      </c>
      <c r="AQ3209" s="3">
        <v>0.36699999999999999</v>
      </c>
      <c r="AR3209" s="3">
        <v>0.36399999999999999</v>
      </c>
      <c r="AS3209" s="3">
        <v>0.36099999999999999</v>
      </c>
      <c r="AT3209" s="3">
        <v>0.35799999999999998</v>
      </c>
      <c r="AU3209" s="3">
        <v>0.35799999999999998</v>
      </c>
      <c r="AV3209" s="3">
        <v>0.35699999999999998</v>
      </c>
      <c r="AW3209" s="3">
        <v>0.35499999999999998</v>
      </c>
      <c r="AX3209" s="3">
        <v>0.35299999999999998</v>
      </c>
      <c r="AY3209" s="3">
        <v>0.35099999999999998</v>
      </c>
      <c r="AZ3209" s="3">
        <v>0.34899999999999998</v>
      </c>
      <c r="BA3209">
        <v>0.34599999999999997</v>
      </c>
      <c r="BB3209">
        <v>2017</v>
      </c>
    </row>
    <row r="3210" spans="1:54" hidden="1" x14ac:dyDescent="0.2">
      <c r="A3210">
        <v>532</v>
      </c>
      <c r="B3210" t="s">
        <v>490</v>
      </c>
      <c r="C3210" t="s">
        <v>314</v>
      </c>
      <c r="D3210" t="s">
        <v>208</v>
      </c>
      <c r="E3210" t="s">
        <v>313</v>
      </c>
      <c r="F3210" s="3" t="s">
        <v>312</v>
      </c>
      <c r="G3210" t="s">
        <v>311</v>
      </c>
      <c r="I3210" t="s">
        <v>310</v>
      </c>
      <c r="J3210">
        <v>4.1630000000000003</v>
      </c>
      <c r="K3210">
        <v>4.2140000000000004</v>
      </c>
      <c r="L3210">
        <v>4.3550000000000004</v>
      </c>
      <c r="M3210">
        <v>4.38</v>
      </c>
      <c r="N3210">
        <v>4.6369999999999996</v>
      </c>
      <c r="O3210">
        <v>4.7359999999999998</v>
      </c>
      <c r="P3210">
        <v>4.8159999999999998</v>
      </c>
      <c r="Q3210">
        <v>5.0999999999999996</v>
      </c>
      <c r="R3210">
        <v>5.3609999999999998</v>
      </c>
      <c r="S3210">
        <v>5.8090000000000002</v>
      </c>
      <c r="T3210">
        <v>6.0250000000000004</v>
      </c>
      <c r="U3210">
        <v>6.3639999999999999</v>
      </c>
      <c r="V3210">
        <v>6.8380000000000001</v>
      </c>
      <c r="W3210">
        <v>7.2549999999999999</v>
      </c>
      <c r="X3210">
        <v>7.5529999999999999</v>
      </c>
      <c r="Y3210">
        <v>7.7050000000000001</v>
      </c>
      <c r="Z3210">
        <v>8.0120000000000005</v>
      </c>
      <c r="AA3210">
        <v>8.3309999999999995</v>
      </c>
      <c r="AB3210">
        <v>8.3420000000000005</v>
      </c>
      <c r="AC3210">
        <v>7.88</v>
      </c>
      <c r="AD3210">
        <v>7.4429999999999996</v>
      </c>
      <c r="AE3210">
        <v>7.1479999999999997</v>
      </c>
      <c r="AF3210">
        <v>6.8</v>
      </c>
      <c r="AG3210">
        <v>6.2670000000000003</v>
      </c>
      <c r="AH3210">
        <v>5.88</v>
      </c>
      <c r="AI3210">
        <v>5.6879999999999997</v>
      </c>
      <c r="AJ3210">
        <v>5.4889999999999999</v>
      </c>
      <c r="AK3210">
        <v>5.5149999999999997</v>
      </c>
      <c r="AL3210">
        <v>5.4779999999999998</v>
      </c>
      <c r="AM3210">
        <v>5.4160000000000004</v>
      </c>
      <c r="AN3210">
        <v>5.3650000000000002</v>
      </c>
      <c r="AO3210">
        <v>5.4619999999999997</v>
      </c>
      <c r="AP3210">
        <v>5.5529999999999999</v>
      </c>
      <c r="AQ3210">
        <v>5.5640000000000001</v>
      </c>
      <c r="AR3210">
        <v>5.6210000000000004</v>
      </c>
      <c r="AS3210">
        <v>5.7640000000000002</v>
      </c>
      <c r="AT3210">
        <v>5.7869999999999999</v>
      </c>
      <c r="AU3210">
        <v>5.8529999999999998</v>
      </c>
      <c r="AV3210">
        <v>5.8819999999999997</v>
      </c>
      <c r="AW3210">
        <v>5.8410000000000002</v>
      </c>
      <c r="AX3210">
        <v>5.8070000000000004</v>
      </c>
      <c r="AY3210">
        <v>5.7850000000000001</v>
      </c>
      <c r="AZ3210">
        <v>5.7859999999999996</v>
      </c>
      <c r="BA3210">
        <v>5.7880000000000003</v>
      </c>
      <c r="BB3210">
        <v>2017</v>
      </c>
    </row>
    <row r="3211" spans="1:54" hidden="1" x14ac:dyDescent="0.2">
      <c r="A3211">
        <v>532</v>
      </c>
      <c r="B3211" t="s">
        <v>490</v>
      </c>
      <c r="C3211" t="s">
        <v>309</v>
      </c>
      <c r="D3211" t="s">
        <v>208</v>
      </c>
      <c r="E3211" t="s">
        <v>308</v>
      </c>
      <c r="F3211" t="s">
        <v>307</v>
      </c>
      <c r="G3211" t="s">
        <v>217</v>
      </c>
      <c r="I3211" t="s">
        <v>1192</v>
      </c>
      <c r="J3211" s="3">
        <v>34.853000000000002</v>
      </c>
      <c r="K3211" s="3">
        <v>34.94</v>
      </c>
      <c r="L3211" s="3">
        <v>30.983000000000001</v>
      </c>
      <c r="M3211" s="3">
        <v>26.669</v>
      </c>
      <c r="N3211" s="3">
        <v>24.417999999999999</v>
      </c>
      <c r="O3211" s="3">
        <v>21.5</v>
      </c>
      <c r="P3211" s="3">
        <v>23.431999999999999</v>
      </c>
      <c r="Q3211" s="3">
        <v>26.068000000000001</v>
      </c>
      <c r="R3211" s="3">
        <v>28.352</v>
      </c>
      <c r="S3211" s="3">
        <v>26.523</v>
      </c>
      <c r="T3211" s="3">
        <v>27.17</v>
      </c>
      <c r="U3211" s="3">
        <v>26.920999999999999</v>
      </c>
      <c r="V3211" s="3">
        <v>28.177</v>
      </c>
      <c r="W3211" s="3">
        <v>27.25</v>
      </c>
      <c r="X3211" s="3">
        <v>31.379000000000001</v>
      </c>
      <c r="Y3211" s="3">
        <v>34.290999999999997</v>
      </c>
      <c r="Z3211" s="3">
        <v>31.8</v>
      </c>
      <c r="AA3211" s="3">
        <v>34.200000000000003</v>
      </c>
      <c r="AB3211" s="3">
        <v>29.004000000000001</v>
      </c>
      <c r="AC3211" s="3">
        <v>24.98</v>
      </c>
      <c r="AD3211" s="3">
        <v>27.582000000000001</v>
      </c>
      <c r="AE3211" s="3">
        <v>25.491</v>
      </c>
      <c r="AF3211" s="3">
        <v>23.181000000000001</v>
      </c>
      <c r="AG3211" s="3">
        <v>22.38</v>
      </c>
      <c r="AH3211" s="3">
        <v>22.356999999999999</v>
      </c>
      <c r="AI3211" s="3">
        <v>21.06</v>
      </c>
      <c r="AJ3211" s="3">
        <v>22.285</v>
      </c>
      <c r="AK3211" s="3">
        <v>21.396000000000001</v>
      </c>
      <c r="AL3211" s="3">
        <v>21.041</v>
      </c>
      <c r="AM3211" s="3">
        <v>21.847000000000001</v>
      </c>
      <c r="AN3211" s="3">
        <v>23.89</v>
      </c>
      <c r="AO3211" s="3">
        <v>24.143000000000001</v>
      </c>
      <c r="AP3211" s="3">
        <v>25.22</v>
      </c>
      <c r="AQ3211" s="3">
        <v>24.03</v>
      </c>
      <c r="AR3211" s="3">
        <v>23.821999999999999</v>
      </c>
      <c r="AS3211" s="3">
        <v>21.541</v>
      </c>
      <c r="AT3211" s="3">
        <v>21.539000000000001</v>
      </c>
      <c r="AU3211" s="3">
        <v>22.382000000000001</v>
      </c>
      <c r="AV3211" s="3">
        <v>22.472000000000001</v>
      </c>
      <c r="AW3211" s="3">
        <v>22.436</v>
      </c>
      <c r="AX3211" s="3">
        <v>22.541</v>
      </c>
      <c r="AY3211" s="3">
        <v>22.605</v>
      </c>
      <c r="AZ3211" s="3">
        <v>22.571000000000002</v>
      </c>
      <c r="BA3211">
        <v>22.507000000000001</v>
      </c>
      <c r="BB3211">
        <v>2017</v>
      </c>
    </row>
    <row r="3212" spans="1:54" hidden="1" x14ac:dyDescent="0.2">
      <c r="A3212">
        <v>532</v>
      </c>
      <c r="B3212" t="s">
        <v>490</v>
      </c>
      <c r="C3212" t="s">
        <v>306</v>
      </c>
      <c r="D3212" t="s">
        <v>208</v>
      </c>
      <c r="E3212" t="s">
        <v>305</v>
      </c>
      <c r="F3212" t="s">
        <v>304</v>
      </c>
      <c r="G3212" t="s">
        <v>217</v>
      </c>
      <c r="I3212" t="s">
        <v>1192</v>
      </c>
      <c r="J3212" s="3">
        <v>33.871000000000002</v>
      </c>
      <c r="K3212" s="3">
        <v>32.835000000000001</v>
      </c>
      <c r="L3212" s="3">
        <v>30.824000000000002</v>
      </c>
      <c r="M3212" s="3">
        <v>27.614999999999998</v>
      </c>
      <c r="N3212" s="3">
        <v>31.641999999999999</v>
      </c>
      <c r="O3212" s="3">
        <v>30.669</v>
      </c>
      <c r="P3212" s="3">
        <v>32.509</v>
      </c>
      <c r="Q3212" s="3">
        <v>36.451999999999998</v>
      </c>
      <c r="R3212" s="3">
        <v>37.225999999999999</v>
      </c>
      <c r="S3212" s="3">
        <v>37.927</v>
      </c>
      <c r="T3212" s="3">
        <v>35.643999999999998</v>
      </c>
      <c r="U3212" s="3">
        <v>33.646000000000001</v>
      </c>
      <c r="V3212" s="3">
        <v>33.265999999999998</v>
      </c>
      <c r="W3212" s="3">
        <v>35.216999999999999</v>
      </c>
      <c r="X3212" s="3">
        <v>33.531999999999996</v>
      </c>
      <c r="Y3212" s="3">
        <v>31.36</v>
      </c>
      <c r="Z3212" s="3">
        <v>31.509</v>
      </c>
      <c r="AA3212" s="3">
        <v>29.45</v>
      </c>
      <c r="AB3212" s="3">
        <v>30.006</v>
      </c>
      <c r="AC3212" s="3">
        <v>30.658999999999999</v>
      </c>
      <c r="AD3212" s="3">
        <v>31.978000000000002</v>
      </c>
      <c r="AE3212" s="3">
        <v>31.626000000000001</v>
      </c>
      <c r="AF3212" s="3">
        <v>31.073</v>
      </c>
      <c r="AG3212" s="3">
        <v>33.165999999999997</v>
      </c>
      <c r="AH3212" s="3">
        <v>32.305999999999997</v>
      </c>
      <c r="AI3212" s="3">
        <v>32.941000000000003</v>
      </c>
      <c r="AJ3212" s="3">
        <v>34.978000000000002</v>
      </c>
      <c r="AK3212" s="3">
        <v>34.417000000000002</v>
      </c>
      <c r="AL3212" s="3">
        <v>36.023000000000003</v>
      </c>
      <c r="AM3212" s="3">
        <v>31.731000000000002</v>
      </c>
      <c r="AN3212" s="3">
        <v>30.891999999999999</v>
      </c>
      <c r="AO3212" s="3">
        <v>29.701000000000001</v>
      </c>
      <c r="AP3212" s="3">
        <v>26.797999999999998</v>
      </c>
      <c r="AQ3212" s="3">
        <v>25.548999999999999</v>
      </c>
      <c r="AR3212" s="3">
        <v>25.213999999999999</v>
      </c>
      <c r="AS3212" s="3">
        <v>24.859000000000002</v>
      </c>
      <c r="AT3212" s="3">
        <v>25.5</v>
      </c>
      <c r="AU3212" s="3">
        <v>25.39</v>
      </c>
      <c r="AV3212" s="3">
        <v>25.585999999999999</v>
      </c>
      <c r="AW3212" s="3">
        <v>25.651</v>
      </c>
      <c r="AX3212" s="3">
        <v>25.856999999999999</v>
      </c>
      <c r="AY3212" s="3">
        <v>25.981999999999999</v>
      </c>
      <c r="AZ3212" s="3">
        <v>26.074999999999999</v>
      </c>
      <c r="BA3212">
        <v>26.007000000000001</v>
      </c>
      <c r="BB3212">
        <v>2017</v>
      </c>
    </row>
    <row r="3213" spans="1:54" hidden="1" x14ac:dyDescent="0.2">
      <c r="A3213">
        <v>532</v>
      </c>
      <c r="B3213" t="s">
        <v>490</v>
      </c>
      <c r="C3213" t="s">
        <v>303</v>
      </c>
      <c r="D3213" t="s">
        <v>208</v>
      </c>
      <c r="E3213" t="s">
        <v>300</v>
      </c>
      <c r="F3213" t="s">
        <v>302</v>
      </c>
      <c r="G3213" t="s">
        <v>295</v>
      </c>
      <c r="I3213" t="s">
        <v>1193</v>
      </c>
      <c r="J3213" s="3">
        <v>21.617999999999999</v>
      </c>
      <c r="K3213" s="3">
        <v>23.667000000000002</v>
      </c>
      <c r="L3213" s="3">
        <v>26.266999999999999</v>
      </c>
      <c r="M3213" s="3">
        <v>28.875</v>
      </c>
      <c r="N3213" s="3">
        <v>31.35</v>
      </c>
      <c r="O3213" s="3">
        <v>32.457999999999998</v>
      </c>
      <c r="P3213" s="3">
        <v>33.625</v>
      </c>
      <c r="Q3213" s="3">
        <v>35.549999999999997</v>
      </c>
      <c r="R3213" s="3">
        <v>38.308</v>
      </c>
      <c r="S3213" s="3">
        <v>42.232999999999997</v>
      </c>
      <c r="T3213" s="3">
        <v>46.567</v>
      </c>
      <c r="U3213" s="3">
        <v>51.8</v>
      </c>
      <c r="V3213" s="3">
        <v>56.758000000000003</v>
      </c>
      <c r="W3213" s="3">
        <v>61.774999999999999</v>
      </c>
      <c r="X3213" s="3">
        <v>67.2</v>
      </c>
      <c r="Y3213" s="3">
        <v>73.275000000000006</v>
      </c>
      <c r="Z3213" s="3">
        <v>77.908000000000001</v>
      </c>
      <c r="AA3213" s="3">
        <v>82.441999999999993</v>
      </c>
      <c r="AB3213" s="3">
        <v>84.775000000000006</v>
      </c>
      <c r="AC3213" s="3">
        <v>81.400000000000006</v>
      </c>
      <c r="AD3213" s="3">
        <v>78.375</v>
      </c>
      <c r="AE3213" s="3">
        <v>77.117000000000004</v>
      </c>
      <c r="AF3213" s="3">
        <v>74.766999999999996</v>
      </c>
      <c r="AG3213" s="3">
        <v>72.825000000000003</v>
      </c>
      <c r="AH3213" s="3">
        <v>72.566999999999993</v>
      </c>
      <c r="AI3213" s="3">
        <v>73.233000000000004</v>
      </c>
      <c r="AJ3213" s="3">
        <v>74.707999999999998</v>
      </c>
      <c r="AK3213" s="3">
        <v>76.224999999999994</v>
      </c>
      <c r="AL3213" s="3">
        <v>79.5</v>
      </c>
      <c r="AM3213" s="3">
        <v>79.957999999999998</v>
      </c>
      <c r="AN3213" s="3">
        <v>81.808000000000007</v>
      </c>
      <c r="AO3213" s="3">
        <v>86.125</v>
      </c>
      <c r="AP3213" s="3">
        <v>89.625</v>
      </c>
      <c r="AQ3213" s="3">
        <v>93.5</v>
      </c>
      <c r="AR3213" s="3">
        <v>97.65</v>
      </c>
      <c r="AS3213" s="3">
        <v>100.575</v>
      </c>
      <c r="AT3213" s="3">
        <v>103</v>
      </c>
      <c r="AU3213" s="3">
        <v>104.52500000000001</v>
      </c>
      <c r="AV3213" s="3">
        <v>106.825</v>
      </c>
      <c r="AW3213" s="3">
        <v>109.068</v>
      </c>
      <c r="AX3213" s="3">
        <v>111.467</v>
      </c>
      <c r="AY3213" s="3">
        <v>114.143</v>
      </c>
      <c r="AZ3213" s="3">
        <v>117.11</v>
      </c>
      <c r="BA3213">
        <v>120.155</v>
      </c>
      <c r="BB3213">
        <v>2017</v>
      </c>
    </row>
    <row r="3214" spans="1:54" hidden="1" x14ac:dyDescent="0.2">
      <c r="A3214">
        <v>532</v>
      </c>
      <c r="B3214" t="s">
        <v>490</v>
      </c>
      <c r="C3214" t="s">
        <v>301</v>
      </c>
      <c r="D3214" t="s">
        <v>208</v>
      </c>
      <c r="E3214" t="s">
        <v>300</v>
      </c>
      <c r="F3214" t="s">
        <v>299</v>
      </c>
      <c r="G3214" t="s">
        <v>275</v>
      </c>
      <c r="I3214" t="s">
        <v>298</v>
      </c>
      <c r="J3214" s="3">
        <v>4.444</v>
      </c>
      <c r="K3214" s="3">
        <v>9.4789999999999992</v>
      </c>
      <c r="L3214" s="3">
        <v>10.986000000000001</v>
      </c>
      <c r="M3214" s="3">
        <v>9.93</v>
      </c>
      <c r="N3214" s="3">
        <v>8.5709999999999997</v>
      </c>
      <c r="O3214" s="3">
        <v>3.5350000000000001</v>
      </c>
      <c r="P3214" s="3">
        <v>3.5939999999999999</v>
      </c>
      <c r="Q3214" s="3">
        <v>5.7249999999999996</v>
      </c>
      <c r="R3214" s="3">
        <v>7.7590000000000003</v>
      </c>
      <c r="S3214" s="3">
        <v>10.246</v>
      </c>
      <c r="T3214" s="3">
        <v>10.26</v>
      </c>
      <c r="U3214" s="3">
        <v>11.238</v>
      </c>
      <c r="V3214" s="3">
        <v>9.5719999999999992</v>
      </c>
      <c r="W3214" s="3">
        <v>8.8390000000000004</v>
      </c>
      <c r="X3214" s="3">
        <v>8.782</v>
      </c>
      <c r="Y3214" s="3">
        <v>9.0399999999999991</v>
      </c>
      <c r="Z3214" s="3">
        <v>6.3230000000000004</v>
      </c>
      <c r="AA3214" s="3">
        <v>5.819</v>
      </c>
      <c r="AB3214" s="3">
        <v>2.83</v>
      </c>
      <c r="AC3214" s="3">
        <v>-3.9809999999999999</v>
      </c>
      <c r="AD3214" s="3">
        <v>-3.7160000000000002</v>
      </c>
      <c r="AE3214" s="3">
        <v>-1.6060000000000001</v>
      </c>
      <c r="AF3214" s="3">
        <v>-3.0470000000000002</v>
      </c>
      <c r="AG3214" s="3">
        <v>-2.597</v>
      </c>
      <c r="AH3214" s="3">
        <v>-0.35499999999999998</v>
      </c>
      <c r="AI3214" s="3">
        <v>0.91900000000000004</v>
      </c>
      <c r="AJ3214" s="3">
        <v>2.0139999999999998</v>
      </c>
      <c r="AK3214" s="3">
        <v>2.0299999999999998</v>
      </c>
      <c r="AL3214" s="3">
        <v>4.2960000000000003</v>
      </c>
      <c r="AM3214" s="3">
        <v>0.57699999999999996</v>
      </c>
      <c r="AN3214" s="3">
        <v>2.3140000000000001</v>
      </c>
      <c r="AO3214" s="3">
        <v>5.2770000000000001</v>
      </c>
      <c r="AP3214" s="3">
        <v>4.0640000000000001</v>
      </c>
      <c r="AQ3214" s="3">
        <v>4.3239999999999998</v>
      </c>
      <c r="AR3214" s="3">
        <v>4.4390000000000001</v>
      </c>
      <c r="AS3214" s="3">
        <v>2.9950000000000001</v>
      </c>
      <c r="AT3214" s="3">
        <v>2.411</v>
      </c>
      <c r="AU3214" s="3">
        <v>1.4810000000000001</v>
      </c>
      <c r="AV3214" s="3">
        <v>2.2000000000000002</v>
      </c>
      <c r="AW3214" s="3">
        <v>2.1</v>
      </c>
      <c r="AX3214" s="3">
        <v>2.2000000000000002</v>
      </c>
      <c r="AY3214" s="3">
        <v>2.4</v>
      </c>
      <c r="AZ3214" s="3">
        <v>2.6</v>
      </c>
      <c r="BA3214">
        <v>2.6</v>
      </c>
      <c r="BB3214">
        <v>2017</v>
      </c>
    </row>
    <row r="3215" spans="1:54" hidden="1" x14ac:dyDescent="0.2">
      <c r="A3215">
        <v>532</v>
      </c>
      <c r="B3215" t="s">
        <v>490</v>
      </c>
      <c r="C3215" t="s">
        <v>297</v>
      </c>
      <c r="D3215" t="s">
        <v>208</v>
      </c>
      <c r="E3215" t="s">
        <v>293</v>
      </c>
      <c r="F3215" t="s">
        <v>296</v>
      </c>
      <c r="G3215" t="s">
        <v>295</v>
      </c>
      <c r="I3215" t="s">
        <v>1193</v>
      </c>
      <c r="J3215" s="3" t="s">
        <v>215</v>
      </c>
      <c r="K3215" s="3">
        <v>24.7</v>
      </c>
      <c r="L3215" s="3">
        <v>27.3</v>
      </c>
      <c r="M3215" s="3">
        <v>30.2</v>
      </c>
      <c r="N3215" s="3">
        <v>31.8</v>
      </c>
      <c r="O3215" s="3">
        <v>32.799999999999997</v>
      </c>
      <c r="P3215" s="3">
        <v>34.200000000000003</v>
      </c>
      <c r="Q3215" s="3">
        <v>36.799999999999997</v>
      </c>
      <c r="R3215" s="3">
        <v>39.799999999999997</v>
      </c>
      <c r="S3215" s="3">
        <v>43.8</v>
      </c>
      <c r="T3215" s="3">
        <v>48.8</v>
      </c>
      <c r="U3215" s="3">
        <v>53.6</v>
      </c>
      <c r="V3215" s="3">
        <v>58.8</v>
      </c>
      <c r="W3215" s="3">
        <v>64.099999999999994</v>
      </c>
      <c r="X3215" s="3">
        <v>70.2</v>
      </c>
      <c r="Y3215" s="3">
        <v>75.099999999999994</v>
      </c>
      <c r="Z3215" s="3">
        <v>80.099999999999994</v>
      </c>
      <c r="AA3215" s="3">
        <v>84.3</v>
      </c>
      <c r="AB3215" s="3">
        <v>82.9</v>
      </c>
      <c r="AC3215" s="3">
        <v>79.5</v>
      </c>
      <c r="AD3215" s="3">
        <v>77.900000000000006</v>
      </c>
      <c r="AE3215" s="3">
        <v>75.099999999999994</v>
      </c>
      <c r="AF3215" s="3">
        <v>74</v>
      </c>
      <c r="AG3215" s="3">
        <v>72.599999999999994</v>
      </c>
      <c r="AH3215" s="3">
        <v>72.900000000000006</v>
      </c>
      <c r="AI3215" s="3">
        <v>73.8</v>
      </c>
      <c r="AJ3215" s="3">
        <v>75.5</v>
      </c>
      <c r="AK3215" s="3">
        <v>78.400000000000006</v>
      </c>
      <c r="AL3215" s="3">
        <v>80</v>
      </c>
      <c r="AM3215" s="3">
        <v>81.3</v>
      </c>
      <c r="AN3215" s="3">
        <v>83.6</v>
      </c>
      <c r="AO3215" s="3">
        <v>88.4</v>
      </c>
      <c r="AP3215" s="3">
        <v>91.7</v>
      </c>
      <c r="AQ3215" s="3">
        <v>95.6</v>
      </c>
      <c r="AR3215" s="3">
        <v>100.3</v>
      </c>
      <c r="AS3215" s="3">
        <v>103.304</v>
      </c>
      <c r="AT3215" s="3">
        <v>105.795</v>
      </c>
      <c r="AU3215" s="3">
        <v>107.36199999999999</v>
      </c>
      <c r="AV3215" s="3">
        <v>109.724</v>
      </c>
      <c r="AW3215" s="3">
        <v>112.02800000000001</v>
      </c>
      <c r="AX3215" s="3">
        <v>114.492</v>
      </c>
      <c r="AY3215" s="3">
        <v>117.24</v>
      </c>
      <c r="AZ3215" s="3">
        <v>120.288</v>
      </c>
      <c r="BA3215">
        <v>123.416</v>
      </c>
      <c r="BB3215">
        <v>2017</v>
      </c>
    </row>
    <row r="3216" spans="1:54" hidden="1" x14ac:dyDescent="0.2">
      <c r="A3216">
        <v>532</v>
      </c>
      <c r="B3216" t="s">
        <v>490</v>
      </c>
      <c r="C3216" t="s">
        <v>294</v>
      </c>
      <c r="D3216" t="s">
        <v>208</v>
      </c>
      <c r="E3216" t="s">
        <v>293</v>
      </c>
      <c r="F3216" t="s">
        <v>292</v>
      </c>
      <c r="G3216" t="s">
        <v>275</v>
      </c>
      <c r="I3216" t="s">
        <v>291</v>
      </c>
      <c r="J3216" s="3" t="s">
        <v>215</v>
      </c>
      <c r="K3216" s="3" t="s">
        <v>215</v>
      </c>
      <c r="L3216" s="3">
        <v>10.526</v>
      </c>
      <c r="M3216" s="3">
        <v>10.622999999999999</v>
      </c>
      <c r="N3216" s="3">
        <v>5.298</v>
      </c>
      <c r="O3216" s="3">
        <v>3.145</v>
      </c>
      <c r="P3216" s="3">
        <v>4.2679999999999998</v>
      </c>
      <c r="Q3216" s="3">
        <v>7.6020000000000003</v>
      </c>
      <c r="R3216" s="3">
        <v>8.1519999999999992</v>
      </c>
      <c r="S3216" s="3">
        <v>10.050000000000001</v>
      </c>
      <c r="T3216" s="3">
        <v>11.416</v>
      </c>
      <c r="U3216" s="3">
        <v>9.8360000000000003</v>
      </c>
      <c r="V3216" s="3">
        <v>9.7010000000000005</v>
      </c>
      <c r="W3216" s="3">
        <v>9.0139999999999993</v>
      </c>
      <c r="X3216" s="3">
        <v>9.516</v>
      </c>
      <c r="Y3216" s="3">
        <v>6.98</v>
      </c>
      <c r="Z3216" s="3">
        <v>6.6580000000000004</v>
      </c>
      <c r="AA3216" s="3">
        <v>5.2430000000000003</v>
      </c>
      <c r="AB3216" s="3">
        <v>-1.661</v>
      </c>
      <c r="AC3216" s="3">
        <v>-4.101</v>
      </c>
      <c r="AD3216" s="3">
        <v>-2.0129999999999999</v>
      </c>
      <c r="AE3216" s="3">
        <v>-3.5939999999999999</v>
      </c>
      <c r="AF3216" s="3">
        <v>-1.4650000000000001</v>
      </c>
      <c r="AG3216" s="3">
        <v>-1.8919999999999999</v>
      </c>
      <c r="AH3216" s="3">
        <v>0.41299999999999998</v>
      </c>
      <c r="AI3216" s="3">
        <v>1.2350000000000001</v>
      </c>
      <c r="AJ3216" s="3">
        <v>2.3039999999999998</v>
      </c>
      <c r="AK3216" s="3">
        <v>3.8410000000000002</v>
      </c>
      <c r="AL3216" s="3">
        <v>2.0409999999999999</v>
      </c>
      <c r="AM3216" s="3">
        <v>1.625</v>
      </c>
      <c r="AN3216" s="3">
        <v>2.8290000000000002</v>
      </c>
      <c r="AO3216" s="3">
        <v>5.742</v>
      </c>
      <c r="AP3216" s="3">
        <v>3.7330000000000001</v>
      </c>
      <c r="AQ3216" s="3">
        <v>4.2530000000000001</v>
      </c>
      <c r="AR3216" s="3">
        <v>4.9160000000000004</v>
      </c>
      <c r="AS3216" s="3">
        <v>2.9950000000000001</v>
      </c>
      <c r="AT3216" s="3">
        <v>2.411</v>
      </c>
      <c r="AU3216" s="3">
        <v>1.4810000000000001</v>
      </c>
      <c r="AV3216" s="3">
        <v>2.2000000000000002</v>
      </c>
      <c r="AW3216" s="3">
        <v>2.1</v>
      </c>
      <c r="AX3216" s="3">
        <v>2.2000000000000002</v>
      </c>
      <c r="AY3216" s="3">
        <v>2.4</v>
      </c>
      <c r="AZ3216" s="3">
        <v>2.6</v>
      </c>
      <c r="BA3216">
        <v>2.6</v>
      </c>
      <c r="BB3216">
        <v>2017</v>
      </c>
    </row>
    <row r="3217" spans="1:54" hidden="1" x14ac:dyDescent="0.2">
      <c r="A3217">
        <v>532</v>
      </c>
      <c r="B3217" t="s">
        <v>490</v>
      </c>
      <c r="C3217" t="s">
        <v>290</v>
      </c>
      <c r="D3217" t="s">
        <v>208</v>
      </c>
      <c r="E3217" t="s">
        <v>289</v>
      </c>
      <c r="G3217" t="s">
        <v>288</v>
      </c>
    </row>
    <row r="3218" spans="1:54" hidden="1" x14ac:dyDescent="0.2">
      <c r="A3218">
        <v>532</v>
      </c>
      <c r="B3218" t="s">
        <v>490</v>
      </c>
      <c r="C3218" t="s">
        <v>287</v>
      </c>
      <c r="D3218" t="s">
        <v>208</v>
      </c>
      <c r="E3218" t="s">
        <v>286</v>
      </c>
      <c r="F3218" t="s">
        <v>285</v>
      </c>
      <c r="G3218" t="s">
        <v>275</v>
      </c>
      <c r="I3218" t="s">
        <v>1194</v>
      </c>
      <c r="J3218" s="3">
        <v>18.483000000000001</v>
      </c>
      <c r="K3218" s="3">
        <v>12.853</v>
      </c>
      <c r="L3218" s="3">
        <v>-1.486</v>
      </c>
      <c r="M3218" s="3">
        <v>10.085000000000001</v>
      </c>
      <c r="N3218" s="3">
        <v>14.666</v>
      </c>
      <c r="O3218" s="3">
        <v>6.7759999999999998</v>
      </c>
      <c r="P3218" s="3">
        <v>13.395</v>
      </c>
      <c r="Q3218" s="3">
        <v>28.533999999999999</v>
      </c>
      <c r="R3218" s="3">
        <v>24.617999999999999</v>
      </c>
      <c r="S3218" s="3">
        <v>8.4350000000000005</v>
      </c>
      <c r="T3218" s="3">
        <v>11.416</v>
      </c>
      <c r="U3218" s="3">
        <v>17.689</v>
      </c>
      <c r="V3218" s="3">
        <v>20.437000000000001</v>
      </c>
      <c r="W3218" s="3">
        <v>11.887</v>
      </c>
      <c r="X3218" s="3">
        <v>12.949</v>
      </c>
      <c r="Y3218" s="3">
        <v>12.169</v>
      </c>
      <c r="Z3218" s="3">
        <v>4.3890000000000002</v>
      </c>
      <c r="AA3218" s="3">
        <v>6.923</v>
      </c>
      <c r="AB3218" s="3">
        <v>-5.7270000000000003</v>
      </c>
      <c r="AC3218" s="3">
        <v>-0.51100000000000001</v>
      </c>
      <c r="AD3218" s="3">
        <v>17.193999999999999</v>
      </c>
      <c r="AE3218" s="3">
        <v>-0.99</v>
      </c>
      <c r="AF3218" s="3">
        <v>7.1120000000000001</v>
      </c>
      <c r="AG3218" s="3">
        <v>11.707000000000001</v>
      </c>
      <c r="AH3218" s="3">
        <v>14.47</v>
      </c>
      <c r="AI3218" s="3">
        <v>9.3130000000000006</v>
      </c>
      <c r="AJ3218" s="3">
        <v>9.8520000000000003</v>
      </c>
      <c r="AK3218" s="3">
        <v>9.1329999999999991</v>
      </c>
      <c r="AL3218" s="3">
        <v>3.2970000000000002</v>
      </c>
      <c r="AM3218" s="3">
        <v>-7.9249999999999998</v>
      </c>
      <c r="AN3218" s="3">
        <v>18.364999999999998</v>
      </c>
      <c r="AO3218" s="3">
        <v>5.681</v>
      </c>
      <c r="AP3218" s="3">
        <v>4.2590000000000003</v>
      </c>
      <c r="AQ3218" s="3">
        <v>8.3239999999999998</v>
      </c>
      <c r="AR3218" s="3">
        <v>1.04</v>
      </c>
      <c r="AS3218" s="3">
        <v>-1.79</v>
      </c>
      <c r="AT3218" s="3">
        <v>0.88</v>
      </c>
      <c r="AU3218" s="3">
        <v>6.2889999999999997</v>
      </c>
      <c r="AV3218" s="3">
        <v>4.6820000000000004</v>
      </c>
      <c r="AW3218" s="3">
        <v>3.4820000000000002</v>
      </c>
      <c r="AX3218" s="3">
        <v>3.5350000000000001</v>
      </c>
      <c r="AY3218" s="3">
        <v>3.508</v>
      </c>
      <c r="AZ3218" s="3">
        <v>3.5459999999999998</v>
      </c>
      <c r="BA3218">
        <v>3.617</v>
      </c>
      <c r="BB3218">
        <v>2016</v>
      </c>
    </row>
    <row r="3219" spans="1:54" hidden="1" x14ac:dyDescent="0.2">
      <c r="A3219">
        <v>532</v>
      </c>
      <c r="B3219" t="s">
        <v>490</v>
      </c>
      <c r="C3219" t="s">
        <v>284</v>
      </c>
      <c r="D3219" t="s">
        <v>208</v>
      </c>
      <c r="E3219" t="s">
        <v>283</v>
      </c>
      <c r="F3219" t="s">
        <v>282</v>
      </c>
      <c r="G3219" t="s">
        <v>275</v>
      </c>
      <c r="I3219" t="s">
        <v>1194</v>
      </c>
      <c r="J3219" s="3">
        <v>15.631</v>
      </c>
      <c r="K3219" s="3">
        <v>10.007999999999999</v>
      </c>
      <c r="L3219" s="3">
        <v>-2.0870000000000002</v>
      </c>
      <c r="M3219" s="3">
        <v>9.4789999999999992</v>
      </c>
      <c r="N3219" s="3">
        <v>14.805</v>
      </c>
      <c r="O3219" s="3">
        <v>6.431</v>
      </c>
      <c r="P3219" s="3">
        <v>13.558</v>
      </c>
      <c r="Q3219" s="3">
        <v>31.748999999999999</v>
      </c>
      <c r="R3219" s="3">
        <v>26.768000000000001</v>
      </c>
      <c r="S3219" s="3">
        <v>8.9250000000000007</v>
      </c>
      <c r="T3219" s="3">
        <v>11.536</v>
      </c>
      <c r="U3219" s="3">
        <v>19.132999999999999</v>
      </c>
      <c r="V3219" s="3">
        <v>22.306000000000001</v>
      </c>
      <c r="W3219" s="3">
        <v>13.031000000000001</v>
      </c>
      <c r="X3219" s="3">
        <v>13.670999999999999</v>
      </c>
      <c r="Y3219" s="3">
        <v>13.801</v>
      </c>
      <c r="Z3219" s="3">
        <v>4.3129999999999997</v>
      </c>
      <c r="AA3219" s="3">
        <v>7.2619999999999996</v>
      </c>
      <c r="AB3219" s="3">
        <v>-6.9420000000000002</v>
      </c>
      <c r="AC3219" s="3">
        <v>-5.5E-2</v>
      </c>
      <c r="AD3219" s="3">
        <v>20.192</v>
      </c>
      <c r="AE3219" s="3">
        <v>-1.45</v>
      </c>
      <c r="AF3219" s="3">
        <v>8.5299999999999994</v>
      </c>
      <c r="AG3219" s="3">
        <v>15.48</v>
      </c>
      <c r="AH3219" s="3">
        <v>15.182</v>
      </c>
      <c r="AI3219" s="3">
        <v>9.1660000000000004</v>
      </c>
      <c r="AJ3219" s="3">
        <v>9.4090000000000007</v>
      </c>
      <c r="AK3219" s="3">
        <v>9.8520000000000003</v>
      </c>
      <c r="AL3219" s="3">
        <v>3.7330000000000001</v>
      </c>
      <c r="AM3219" s="3">
        <v>-6.9539999999999997</v>
      </c>
      <c r="AN3219" s="3">
        <v>19.88</v>
      </c>
      <c r="AO3219" s="3">
        <v>6.6630000000000003</v>
      </c>
      <c r="AP3219" s="3">
        <v>4.5750000000000002</v>
      </c>
      <c r="AQ3219" s="3">
        <v>9.9190000000000005</v>
      </c>
      <c r="AR3219" s="3">
        <v>1.4750000000000001</v>
      </c>
      <c r="AS3219" s="3">
        <v>-2.673</v>
      </c>
      <c r="AT3219" s="3">
        <v>0.70799999999999996</v>
      </c>
      <c r="AU3219" s="3">
        <v>6.93</v>
      </c>
      <c r="AV3219" s="3">
        <v>5.0410000000000004</v>
      </c>
      <c r="AW3219" s="3">
        <v>3.6019999999999999</v>
      </c>
      <c r="AX3219" s="3">
        <v>3.7320000000000002</v>
      </c>
      <c r="AY3219" s="3">
        <v>3.6709999999999998</v>
      </c>
      <c r="AZ3219" s="3">
        <v>3.694</v>
      </c>
      <c r="BA3219">
        <v>3.7719999999999998</v>
      </c>
      <c r="BB3219">
        <v>2016</v>
      </c>
    </row>
    <row r="3220" spans="1:54" hidden="1" x14ac:dyDescent="0.2">
      <c r="A3220">
        <v>532</v>
      </c>
      <c r="B3220" t="s">
        <v>490</v>
      </c>
      <c r="C3220" t="s">
        <v>281</v>
      </c>
      <c r="D3220" t="s">
        <v>208</v>
      </c>
      <c r="E3220" t="s">
        <v>280</v>
      </c>
      <c r="F3220" t="s">
        <v>279</v>
      </c>
      <c r="G3220" t="s">
        <v>275</v>
      </c>
      <c r="I3220" t="s">
        <v>1194</v>
      </c>
      <c r="J3220" s="3">
        <v>14.7</v>
      </c>
      <c r="K3220" s="3">
        <v>13.849</v>
      </c>
      <c r="L3220" s="3">
        <v>-0.94199999999999995</v>
      </c>
      <c r="M3220" s="3">
        <v>12.076000000000001</v>
      </c>
      <c r="N3220" s="3">
        <v>19.100000000000001</v>
      </c>
      <c r="O3220" s="3">
        <v>5.4630000000000001</v>
      </c>
      <c r="P3220" s="3">
        <v>14.585000000000001</v>
      </c>
      <c r="Q3220" s="3">
        <v>28.408999999999999</v>
      </c>
      <c r="R3220" s="3">
        <v>21.530999999999999</v>
      </c>
      <c r="S3220" s="3">
        <v>8.2579999999999991</v>
      </c>
      <c r="T3220" s="3">
        <v>8.1829999999999998</v>
      </c>
      <c r="U3220" s="3">
        <v>14.423</v>
      </c>
      <c r="V3220" s="3">
        <v>17.542000000000002</v>
      </c>
      <c r="W3220" s="3">
        <v>12.378</v>
      </c>
      <c r="X3220" s="3">
        <v>9.4350000000000005</v>
      </c>
      <c r="Y3220" s="3">
        <v>9.9130000000000003</v>
      </c>
      <c r="Z3220" s="3">
        <v>5.6479999999999997</v>
      </c>
      <c r="AA3220" s="3">
        <v>4.8120000000000003</v>
      </c>
      <c r="AB3220" s="3">
        <v>-4.4580000000000002</v>
      </c>
      <c r="AC3220" s="3">
        <v>4.5190000000000001</v>
      </c>
      <c r="AD3220" s="3">
        <v>16.87</v>
      </c>
      <c r="AE3220" s="3">
        <v>-1.0449999999999999</v>
      </c>
      <c r="AF3220" s="3">
        <v>8.5670000000000002</v>
      </c>
      <c r="AG3220" s="3">
        <v>13.076000000000001</v>
      </c>
      <c r="AH3220" s="3">
        <v>16.113</v>
      </c>
      <c r="AI3220" s="3">
        <v>12.164999999999999</v>
      </c>
      <c r="AJ3220" s="3">
        <v>10.176</v>
      </c>
      <c r="AK3220" s="3">
        <v>8.16</v>
      </c>
      <c r="AL3220" s="3">
        <v>3.5019999999999998</v>
      </c>
      <c r="AM3220" s="3">
        <v>-9.2460000000000004</v>
      </c>
      <c r="AN3220" s="3">
        <v>17.559000000000001</v>
      </c>
      <c r="AO3220" s="3">
        <v>4.8070000000000004</v>
      </c>
      <c r="AP3220" s="3">
        <v>3.2050000000000001</v>
      </c>
      <c r="AQ3220" s="3">
        <v>7.8239999999999998</v>
      </c>
      <c r="AR3220" s="3">
        <v>0.97</v>
      </c>
      <c r="AS3220" s="3">
        <v>-1.377</v>
      </c>
      <c r="AT3220" s="3">
        <v>0.70099999999999996</v>
      </c>
      <c r="AU3220" s="3">
        <v>5.5250000000000004</v>
      </c>
      <c r="AV3220" s="3">
        <v>3.9319999999999999</v>
      </c>
      <c r="AW3220" s="3">
        <v>3.302</v>
      </c>
      <c r="AX3220" s="3">
        <v>3.3450000000000002</v>
      </c>
      <c r="AY3220" s="3">
        <v>3.2879999999999998</v>
      </c>
      <c r="AZ3220" s="3">
        <v>3.3639999999999999</v>
      </c>
      <c r="BA3220">
        <v>3.5369999999999999</v>
      </c>
      <c r="BB3220">
        <v>2016</v>
      </c>
    </row>
    <row r="3221" spans="1:54" hidden="1" x14ac:dyDescent="0.2">
      <c r="A3221">
        <v>532</v>
      </c>
      <c r="B3221" t="s">
        <v>490</v>
      </c>
      <c r="C3221" t="s">
        <v>278</v>
      </c>
      <c r="D3221" t="s">
        <v>208</v>
      </c>
      <c r="E3221" t="s">
        <v>277</v>
      </c>
      <c r="F3221" t="s">
        <v>276</v>
      </c>
      <c r="G3221" t="s">
        <v>275</v>
      </c>
      <c r="I3221" t="s">
        <v>1194</v>
      </c>
      <c r="J3221" s="3">
        <v>18.14</v>
      </c>
      <c r="K3221" s="3">
        <v>13.856</v>
      </c>
      <c r="L3221" s="3">
        <v>-2.7530000000000001</v>
      </c>
      <c r="M3221" s="3">
        <v>14.805</v>
      </c>
      <c r="N3221" s="3">
        <v>22.1</v>
      </c>
      <c r="O3221" s="3">
        <v>5.5679999999999996</v>
      </c>
      <c r="P3221" s="3">
        <v>15.257</v>
      </c>
      <c r="Q3221" s="3">
        <v>33.509</v>
      </c>
      <c r="R3221" s="3">
        <v>26.771000000000001</v>
      </c>
      <c r="S3221" s="3">
        <v>10.430999999999999</v>
      </c>
      <c r="T3221" s="3">
        <v>9.5139999999999993</v>
      </c>
      <c r="U3221" s="3">
        <v>17.315999999999999</v>
      </c>
      <c r="V3221" s="3">
        <v>19.82</v>
      </c>
      <c r="W3221" s="3">
        <v>13.614000000000001</v>
      </c>
      <c r="X3221" s="3">
        <v>9.9849999999999994</v>
      </c>
      <c r="Y3221" s="3">
        <v>11.407</v>
      </c>
      <c r="Z3221" s="3">
        <v>4.569</v>
      </c>
      <c r="AA3221" s="3">
        <v>6.0229999999999997</v>
      </c>
      <c r="AB3221" s="3">
        <v>-4.5679999999999996</v>
      </c>
      <c r="AC3221" s="3">
        <v>3.6320000000000001</v>
      </c>
      <c r="AD3221" s="3">
        <v>18.535</v>
      </c>
      <c r="AE3221" s="3">
        <v>-1.7949999999999999</v>
      </c>
      <c r="AF3221" s="3">
        <v>8.3650000000000002</v>
      </c>
      <c r="AG3221" s="3">
        <v>14.862</v>
      </c>
      <c r="AH3221" s="3">
        <v>15.644</v>
      </c>
      <c r="AI3221" s="3">
        <v>12.416</v>
      </c>
      <c r="AJ3221" s="3">
        <v>10.236000000000001</v>
      </c>
      <c r="AK3221" s="3">
        <v>6.875</v>
      </c>
      <c r="AL3221" s="3">
        <v>3.2410000000000001</v>
      </c>
      <c r="AM3221" s="3">
        <v>-11.255000000000001</v>
      </c>
      <c r="AN3221" s="3">
        <v>18.030999999999999</v>
      </c>
      <c r="AO3221" s="3">
        <v>4.6310000000000002</v>
      </c>
      <c r="AP3221" s="3">
        <v>3.3050000000000002</v>
      </c>
      <c r="AQ3221" s="3">
        <v>8.2110000000000003</v>
      </c>
      <c r="AR3221" s="3">
        <v>0.84</v>
      </c>
      <c r="AS3221" s="3">
        <v>-1.726</v>
      </c>
      <c r="AT3221" s="3">
        <v>1.5580000000000001</v>
      </c>
      <c r="AU3221" s="3">
        <v>5.9240000000000004</v>
      </c>
      <c r="AV3221" s="3">
        <v>3.9289999999999998</v>
      </c>
      <c r="AW3221" s="3">
        <v>3.3620000000000001</v>
      </c>
      <c r="AX3221" s="3">
        <v>3.3940000000000001</v>
      </c>
      <c r="AY3221" s="3">
        <v>3.3319999999999999</v>
      </c>
      <c r="AZ3221" s="3">
        <v>3.4420000000000002</v>
      </c>
      <c r="BA3221">
        <v>3.649</v>
      </c>
      <c r="BB3221">
        <v>2016</v>
      </c>
    </row>
    <row r="3222" spans="1:54" hidden="1" x14ac:dyDescent="0.2">
      <c r="A3222">
        <v>532</v>
      </c>
      <c r="B3222" t="s">
        <v>490</v>
      </c>
      <c r="C3222" t="s">
        <v>274</v>
      </c>
      <c r="D3222" t="s">
        <v>208</v>
      </c>
      <c r="E3222" t="s">
        <v>273</v>
      </c>
      <c r="F3222" t="s">
        <v>272</v>
      </c>
      <c r="G3222" t="s">
        <v>271</v>
      </c>
      <c r="I3222" t="s">
        <v>1195</v>
      </c>
      <c r="J3222" s="3">
        <v>3.8</v>
      </c>
      <c r="K3222" s="3">
        <v>3.9</v>
      </c>
      <c r="L3222" s="3">
        <v>3.5219999999999998</v>
      </c>
      <c r="M3222" s="3">
        <v>4.3499999999999996</v>
      </c>
      <c r="N3222" s="3">
        <v>3.8759999999999999</v>
      </c>
      <c r="O3222" s="3">
        <v>3.1829999999999998</v>
      </c>
      <c r="P3222" s="3">
        <v>2.8170000000000002</v>
      </c>
      <c r="Q3222" s="3">
        <v>1.736</v>
      </c>
      <c r="R3222" s="3">
        <v>1.3660000000000001</v>
      </c>
      <c r="S3222" s="3">
        <v>1.0780000000000001</v>
      </c>
      <c r="T3222" s="3">
        <v>1.33</v>
      </c>
      <c r="U3222" s="3">
        <v>1.798</v>
      </c>
      <c r="V3222" s="3">
        <v>1.9570000000000001</v>
      </c>
      <c r="W3222" s="3">
        <v>1.9710000000000001</v>
      </c>
      <c r="X3222" s="3">
        <v>1.919</v>
      </c>
      <c r="Y3222" s="3">
        <v>3.1869999999999998</v>
      </c>
      <c r="Z3222" s="3">
        <v>2.7669999999999999</v>
      </c>
      <c r="AA3222" s="3">
        <v>2.202</v>
      </c>
      <c r="AB3222" s="3">
        <v>4.702</v>
      </c>
      <c r="AC3222" s="3">
        <v>6.2489999999999997</v>
      </c>
      <c r="AD3222" s="3">
        <v>4.9459999999999997</v>
      </c>
      <c r="AE3222" s="3">
        <v>5.0970000000000004</v>
      </c>
      <c r="AF3222" s="3">
        <v>7.3049999999999997</v>
      </c>
      <c r="AG3222" s="3">
        <v>7.923</v>
      </c>
      <c r="AH3222" s="3">
        <v>6.81</v>
      </c>
      <c r="AI3222" s="3">
        <v>5.5759999999999996</v>
      </c>
      <c r="AJ3222" s="3">
        <v>4.7809999999999997</v>
      </c>
      <c r="AK3222" s="3">
        <v>4.0220000000000002</v>
      </c>
      <c r="AL3222" s="3">
        <v>3.5219999999999998</v>
      </c>
      <c r="AM3222" s="3">
        <v>5.2460000000000004</v>
      </c>
      <c r="AN3222" s="3">
        <v>4.3220000000000001</v>
      </c>
      <c r="AO3222" s="3">
        <v>3.4079999999999999</v>
      </c>
      <c r="AP3222" s="3">
        <v>3.3029999999999999</v>
      </c>
      <c r="AQ3222" s="3">
        <v>3.3759999999999999</v>
      </c>
      <c r="AR3222" s="3">
        <v>3.262</v>
      </c>
      <c r="AS3222" s="3">
        <v>3.3069999999999999</v>
      </c>
      <c r="AT3222" s="3">
        <v>3.387</v>
      </c>
      <c r="AU3222" s="3">
        <v>3.0859999999999999</v>
      </c>
      <c r="AV3222" s="3">
        <v>3.0859999999999999</v>
      </c>
      <c r="AW3222" s="3">
        <v>3.0859999999999999</v>
      </c>
      <c r="AX3222" s="3">
        <v>3.0859999999999999</v>
      </c>
      <c r="AY3222" s="3">
        <v>3.0859999999999999</v>
      </c>
      <c r="AZ3222" s="3">
        <v>3.0859999999999999</v>
      </c>
      <c r="BA3222">
        <v>3.0859999999999999</v>
      </c>
      <c r="BB3222">
        <v>2017</v>
      </c>
    </row>
    <row r="3223" spans="1:54" hidden="1" x14ac:dyDescent="0.2">
      <c r="A3223">
        <v>532</v>
      </c>
      <c r="B3223" t="s">
        <v>490</v>
      </c>
      <c r="C3223" t="s">
        <v>270</v>
      </c>
      <c r="D3223" t="s">
        <v>208</v>
      </c>
      <c r="E3223" t="s">
        <v>269</v>
      </c>
      <c r="F3223" t="s">
        <v>268</v>
      </c>
      <c r="G3223" t="s">
        <v>264</v>
      </c>
      <c r="H3223" t="s">
        <v>263</v>
      </c>
      <c r="I3223" t="s">
        <v>1195</v>
      </c>
      <c r="J3223" s="3">
        <v>2.4</v>
      </c>
      <c r="K3223" s="3">
        <v>2.3929999999999998</v>
      </c>
      <c r="L3223" s="3">
        <v>2.407</v>
      </c>
      <c r="M3223" s="3">
        <v>2.427</v>
      </c>
      <c r="N3223" s="3">
        <v>2.5049999999999999</v>
      </c>
      <c r="O3223" s="3">
        <v>2.5430000000000001</v>
      </c>
      <c r="P3223" s="3">
        <v>2.6240000000000001</v>
      </c>
      <c r="Q3223" s="3">
        <v>2.681</v>
      </c>
      <c r="R3223" s="3">
        <v>2.7250000000000001</v>
      </c>
      <c r="S3223" s="3">
        <v>2.7229999999999999</v>
      </c>
      <c r="T3223" s="3">
        <v>2.7120000000000002</v>
      </c>
      <c r="U3223" s="3">
        <v>2.754</v>
      </c>
      <c r="V3223" s="3">
        <v>2.738</v>
      </c>
      <c r="W3223" s="3">
        <v>2.8</v>
      </c>
      <c r="X3223" s="3">
        <v>2.8730000000000002</v>
      </c>
      <c r="Y3223" s="3">
        <v>2.9049999999999998</v>
      </c>
      <c r="Z3223" s="3">
        <v>3.073</v>
      </c>
      <c r="AA3223" s="3">
        <v>3.1640000000000001</v>
      </c>
      <c r="AB3223" s="3">
        <v>3.1219999999999999</v>
      </c>
      <c r="AC3223" s="3">
        <v>3.1120000000000001</v>
      </c>
      <c r="AD3223" s="3">
        <v>3.2069999999999999</v>
      </c>
      <c r="AE3223" s="3">
        <v>3.2509999999999999</v>
      </c>
      <c r="AF3223" s="3">
        <v>3.22</v>
      </c>
      <c r="AG3223" s="3">
        <v>3.1970000000000001</v>
      </c>
      <c r="AH3223" s="3">
        <v>3.2770000000000001</v>
      </c>
      <c r="AI3223" s="3">
        <v>3.3410000000000002</v>
      </c>
      <c r="AJ3223" s="3">
        <v>3.41</v>
      </c>
      <c r="AK3223" s="3">
        <v>3.4790000000000001</v>
      </c>
      <c r="AL3223" s="3">
        <v>3.5089999999999999</v>
      </c>
      <c r="AM3223" s="3">
        <v>3.4689999999999999</v>
      </c>
      <c r="AN3223" s="3">
        <v>3.4780000000000002</v>
      </c>
      <c r="AO3223" s="3">
        <v>3.5779999999999998</v>
      </c>
      <c r="AP3223" s="3">
        <v>3.6520000000000001</v>
      </c>
      <c r="AQ3223" s="3">
        <v>3.7229999999999999</v>
      </c>
      <c r="AR3223" s="3">
        <v>3.738</v>
      </c>
      <c r="AS3223" s="3">
        <v>3.774</v>
      </c>
      <c r="AT3223" s="3">
        <v>3.7829999999999999</v>
      </c>
      <c r="AU3223" s="3">
        <v>3.8330000000000002</v>
      </c>
      <c r="AV3223" s="3">
        <v>3.8610000000000002</v>
      </c>
      <c r="AW3223" s="3">
        <v>3.8879999999999999</v>
      </c>
      <c r="AX3223" s="3" t="s">
        <v>215</v>
      </c>
      <c r="AY3223" s="3" t="s">
        <v>215</v>
      </c>
      <c r="AZ3223" s="3" t="s">
        <v>215</v>
      </c>
      <c r="BA3223" t="s">
        <v>215</v>
      </c>
      <c r="BB3223">
        <v>2017</v>
      </c>
    </row>
    <row r="3224" spans="1:54" hidden="1" x14ac:dyDescent="0.2">
      <c r="A3224">
        <v>532</v>
      </c>
      <c r="B3224" t="s">
        <v>490</v>
      </c>
      <c r="C3224" t="s">
        <v>267</v>
      </c>
      <c r="D3224" t="s">
        <v>208</v>
      </c>
      <c r="E3224" t="s">
        <v>266</v>
      </c>
      <c r="F3224" t="s">
        <v>265</v>
      </c>
      <c r="G3224" t="s">
        <v>264</v>
      </c>
      <c r="H3224" t="s">
        <v>263</v>
      </c>
      <c r="I3224" t="s">
        <v>1196</v>
      </c>
      <c r="J3224" s="3">
        <v>5.0960000000000001</v>
      </c>
      <c r="K3224" s="3">
        <v>5.2169999999999996</v>
      </c>
      <c r="L3224" s="3">
        <v>5.2969999999999997</v>
      </c>
      <c r="M3224" s="3">
        <v>5.3879999999999999</v>
      </c>
      <c r="N3224" s="3">
        <v>5.4690000000000003</v>
      </c>
      <c r="O3224" s="3">
        <v>5.5389999999999997</v>
      </c>
      <c r="P3224" s="3">
        <v>5.6050000000000004</v>
      </c>
      <c r="Q3224" s="3">
        <v>5.6369999999999996</v>
      </c>
      <c r="R3224" s="3">
        <v>5.7119999999999997</v>
      </c>
      <c r="S3224" s="3">
        <v>5.7670000000000003</v>
      </c>
      <c r="T3224" s="3">
        <v>5.7930000000000001</v>
      </c>
      <c r="U3224" s="3">
        <v>5.8559999999999999</v>
      </c>
      <c r="V3224" s="3">
        <v>5.9290000000000003</v>
      </c>
      <c r="W3224" s="3">
        <v>6.04</v>
      </c>
      <c r="X3224" s="3">
        <v>6.1619999999999999</v>
      </c>
      <c r="Y3224" s="3">
        <v>6.3140000000000001</v>
      </c>
      <c r="Z3224" s="3">
        <v>6.4669999999999996</v>
      </c>
      <c r="AA3224" s="3">
        <v>6.5170000000000003</v>
      </c>
      <c r="AB3224" s="3">
        <v>6.5830000000000002</v>
      </c>
      <c r="AC3224" s="3">
        <v>6.6379999999999999</v>
      </c>
      <c r="AD3224" s="3">
        <v>6.7119999999999997</v>
      </c>
      <c r="AE3224" s="3">
        <v>6.73</v>
      </c>
      <c r="AF3224" s="3">
        <v>6.726</v>
      </c>
      <c r="AG3224" s="3">
        <v>6.7640000000000002</v>
      </c>
      <c r="AH3224" s="3">
        <v>6.798</v>
      </c>
      <c r="AI3224" s="3">
        <v>6.8380000000000001</v>
      </c>
      <c r="AJ3224" s="3">
        <v>6.9039999999999999</v>
      </c>
      <c r="AK3224" s="3">
        <v>6.9379999999999997</v>
      </c>
      <c r="AL3224" s="3">
        <v>6.9640000000000004</v>
      </c>
      <c r="AM3224" s="3">
        <v>6.9960000000000004</v>
      </c>
      <c r="AN3224" s="3">
        <v>7.0519999999999996</v>
      </c>
      <c r="AO3224" s="3">
        <v>7.11</v>
      </c>
      <c r="AP3224" s="3">
        <v>7.1710000000000003</v>
      </c>
      <c r="AQ3224" s="3">
        <v>7.2110000000000003</v>
      </c>
      <c r="AR3224" s="3">
        <v>7.2530000000000001</v>
      </c>
      <c r="AS3224" s="3">
        <v>7.31</v>
      </c>
      <c r="AT3224" s="3">
        <v>7.3769999999999998</v>
      </c>
      <c r="AU3224" s="3">
        <v>7.41</v>
      </c>
      <c r="AV3224" s="3">
        <v>7.4710000000000001</v>
      </c>
      <c r="AW3224" s="3">
        <v>7.532</v>
      </c>
      <c r="AX3224" s="3">
        <v>7.5940000000000003</v>
      </c>
      <c r="AY3224" s="3">
        <v>7.6379999999999999</v>
      </c>
      <c r="AZ3224" s="3">
        <v>7.6820000000000004</v>
      </c>
      <c r="BA3224">
        <v>7.726</v>
      </c>
      <c r="BB3224">
        <v>2017</v>
      </c>
    </row>
    <row r="3225" spans="1:54" hidden="1" x14ac:dyDescent="0.2">
      <c r="A3225">
        <v>532</v>
      </c>
      <c r="B3225" t="s">
        <v>490</v>
      </c>
      <c r="C3225" t="s">
        <v>262</v>
      </c>
      <c r="D3225" t="s">
        <v>208</v>
      </c>
      <c r="E3225" t="s">
        <v>260</v>
      </c>
      <c r="F3225" t="s">
        <v>259</v>
      </c>
      <c r="G3225" t="s">
        <v>225</v>
      </c>
      <c r="H3225" t="s">
        <v>222</v>
      </c>
      <c r="I3225" t="s">
        <v>1197</v>
      </c>
      <c r="J3225" s="3" t="s">
        <v>215</v>
      </c>
      <c r="K3225" s="3">
        <v>35.847000000000001</v>
      </c>
      <c r="L3225" s="3">
        <v>32.268000000000001</v>
      </c>
      <c r="M3225" s="3">
        <v>32.813000000000002</v>
      </c>
      <c r="N3225" s="3">
        <v>38.5</v>
      </c>
      <c r="O3225" s="3">
        <v>43.695</v>
      </c>
      <c r="P3225" s="3">
        <v>48.6</v>
      </c>
      <c r="Q3225" s="3">
        <v>60.877000000000002</v>
      </c>
      <c r="R3225" s="3">
        <v>72.658000000000001</v>
      </c>
      <c r="S3225" s="3">
        <v>82.429000000000002</v>
      </c>
      <c r="T3225" s="3">
        <v>89.524000000000001</v>
      </c>
      <c r="U3225" s="3">
        <v>114.7</v>
      </c>
      <c r="V3225" s="3">
        <v>135.30000000000001</v>
      </c>
      <c r="W3225" s="3">
        <v>166.6</v>
      </c>
      <c r="X3225" s="3">
        <v>175</v>
      </c>
      <c r="Y3225" s="3">
        <v>179.88300000000001</v>
      </c>
      <c r="Z3225" s="3">
        <v>208.60900000000001</v>
      </c>
      <c r="AA3225" s="3">
        <v>281.226</v>
      </c>
      <c r="AB3225" s="3">
        <v>216.11500000000001</v>
      </c>
      <c r="AC3225" s="3">
        <v>232.995</v>
      </c>
      <c r="AD3225" s="3">
        <v>225.06</v>
      </c>
      <c r="AE3225" s="3">
        <v>175.56</v>
      </c>
      <c r="AF3225" s="3">
        <v>177.488</v>
      </c>
      <c r="AG3225" s="3">
        <v>207.33699999999999</v>
      </c>
      <c r="AH3225" s="3">
        <v>263.59100000000001</v>
      </c>
      <c r="AI3225" s="3">
        <v>247.035</v>
      </c>
      <c r="AJ3225" s="3">
        <v>288.01400000000001</v>
      </c>
      <c r="AK3225" s="3">
        <v>358.46499999999997</v>
      </c>
      <c r="AL3225" s="3">
        <v>316.56200000000001</v>
      </c>
      <c r="AM3225" s="3">
        <v>318.44200000000001</v>
      </c>
      <c r="AN3225" s="3">
        <v>376.48200000000003</v>
      </c>
      <c r="AO3225" s="3">
        <v>437.72300000000001</v>
      </c>
      <c r="AP3225" s="3">
        <v>442.15</v>
      </c>
      <c r="AQ3225" s="3">
        <v>455.346</v>
      </c>
      <c r="AR3225" s="3">
        <v>478.66800000000001</v>
      </c>
      <c r="AS3225" s="3">
        <v>450.00700000000001</v>
      </c>
      <c r="AT3225" s="3">
        <v>573.125</v>
      </c>
      <c r="AU3225" s="3">
        <v>612.38499999999999</v>
      </c>
      <c r="AV3225" s="3">
        <v>618.947</v>
      </c>
      <c r="AW3225" s="3">
        <v>623.04999999999995</v>
      </c>
      <c r="AX3225" s="3">
        <v>649.64599999999996</v>
      </c>
      <c r="AY3225" s="3">
        <v>684.77</v>
      </c>
      <c r="AZ3225" s="3">
        <v>717.79</v>
      </c>
      <c r="BA3225">
        <v>748.67</v>
      </c>
      <c r="BB3225">
        <v>2017</v>
      </c>
    </row>
    <row r="3226" spans="1:54" hidden="1" x14ac:dyDescent="0.2">
      <c r="A3226">
        <v>532</v>
      </c>
      <c r="B3226" t="s">
        <v>490</v>
      </c>
      <c r="C3226" t="s">
        <v>261</v>
      </c>
      <c r="D3226" t="s">
        <v>208</v>
      </c>
      <c r="E3226" t="s">
        <v>260</v>
      </c>
      <c r="F3226" t="s">
        <v>259</v>
      </c>
      <c r="G3226" t="s">
        <v>217</v>
      </c>
      <c r="I3226" t="s">
        <v>258</v>
      </c>
      <c r="J3226" s="3" t="s">
        <v>215</v>
      </c>
      <c r="K3226" s="3">
        <v>19.920000000000002</v>
      </c>
      <c r="L3226" s="3">
        <v>16.263999999999999</v>
      </c>
      <c r="M3226" s="3">
        <v>14.372999999999999</v>
      </c>
      <c r="N3226" s="3">
        <v>14.234</v>
      </c>
      <c r="O3226" s="3">
        <v>15.523</v>
      </c>
      <c r="P3226" s="3">
        <v>14.449</v>
      </c>
      <c r="Q3226" s="3">
        <v>14.808</v>
      </c>
      <c r="R3226" s="3">
        <v>14.997</v>
      </c>
      <c r="S3226" s="3">
        <v>14.988</v>
      </c>
      <c r="T3226" s="3">
        <v>14.481</v>
      </c>
      <c r="U3226" s="3">
        <v>15.936</v>
      </c>
      <c r="V3226" s="3">
        <v>16.169</v>
      </c>
      <c r="W3226" s="3">
        <v>17.303000000000001</v>
      </c>
      <c r="X3226" s="3">
        <v>16.388999999999999</v>
      </c>
      <c r="Y3226" s="3">
        <v>15.776</v>
      </c>
      <c r="Z3226" s="3">
        <v>16.41</v>
      </c>
      <c r="AA3226" s="3">
        <v>20.452999999999999</v>
      </c>
      <c r="AB3226" s="3">
        <v>16.747</v>
      </c>
      <c r="AC3226" s="3">
        <v>17.838999999999999</v>
      </c>
      <c r="AD3226" s="3">
        <v>16.869</v>
      </c>
      <c r="AE3226" s="3">
        <v>13.407</v>
      </c>
      <c r="AF3226" s="3">
        <v>13.733000000000001</v>
      </c>
      <c r="AG3226" s="3">
        <v>16.388999999999999</v>
      </c>
      <c r="AH3226" s="3">
        <v>19.814</v>
      </c>
      <c r="AI3226" s="3">
        <v>17.170999999999999</v>
      </c>
      <c r="AJ3226" s="3">
        <v>18.84</v>
      </c>
      <c r="AK3226" s="3">
        <v>21.268000000000001</v>
      </c>
      <c r="AL3226" s="3">
        <v>18.876999999999999</v>
      </c>
      <c r="AM3226" s="3">
        <v>18.818000000000001</v>
      </c>
      <c r="AN3226" s="3">
        <v>20.728999999999999</v>
      </c>
      <c r="AO3226" s="3">
        <v>22.395</v>
      </c>
      <c r="AP3226" s="3">
        <v>21.437000000000001</v>
      </c>
      <c r="AQ3226" s="3">
        <v>21.042999999999999</v>
      </c>
      <c r="AR3226" s="3">
        <v>20.844999999999999</v>
      </c>
      <c r="AS3226" s="3">
        <v>18.620999999999999</v>
      </c>
      <c r="AT3226" s="3">
        <v>22.64</v>
      </c>
      <c r="AU3226" s="3">
        <v>22.629000000000001</v>
      </c>
      <c r="AV3226" s="3">
        <v>21.475999999999999</v>
      </c>
      <c r="AW3226" s="3">
        <v>20.652000000000001</v>
      </c>
      <c r="AX3226" s="3">
        <v>20.602</v>
      </c>
      <c r="AY3226" s="3">
        <v>20.745000000000001</v>
      </c>
      <c r="AZ3226" s="3">
        <v>20.745000000000001</v>
      </c>
      <c r="BA3226">
        <v>20.646999999999998</v>
      </c>
      <c r="BB3226">
        <v>2017</v>
      </c>
    </row>
    <row r="3227" spans="1:54" hidden="1" x14ac:dyDescent="0.2">
      <c r="A3227">
        <v>532</v>
      </c>
      <c r="B3227" t="s">
        <v>490</v>
      </c>
      <c r="C3227" t="s">
        <v>257</v>
      </c>
      <c r="D3227" t="s">
        <v>208</v>
      </c>
      <c r="E3227" t="s">
        <v>255</v>
      </c>
      <c r="F3227" t="s">
        <v>254</v>
      </c>
      <c r="G3227" t="s">
        <v>225</v>
      </c>
      <c r="H3227" t="s">
        <v>222</v>
      </c>
      <c r="I3227" t="s">
        <v>1197</v>
      </c>
      <c r="J3227" s="3" t="s">
        <v>215</v>
      </c>
      <c r="K3227" s="3">
        <v>30.808</v>
      </c>
      <c r="L3227" s="3">
        <v>33.06</v>
      </c>
      <c r="M3227" s="3">
        <v>35.345999999999997</v>
      </c>
      <c r="N3227" s="3">
        <v>36.087000000000003</v>
      </c>
      <c r="O3227" s="3">
        <v>40.844999999999999</v>
      </c>
      <c r="P3227" s="3">
        <v>42.704000000000001</v>
      </c>
      <c r="Q3227" s="3">
        <v>48.375</v>
      </c>
      <c r="R3227" s="3">
        <v>56.591999999999999</v>
      </c>
      <c r="S3227" s="3">
        <v>71.367000000000004</v>
      </c>
      <c r="T3227" s="3">
        <v>85.555999999999997</v>
      </c>
      <c r="U3227" s="3">
        <v>92.191000000000003</v>
      </c>
      <c r="V3227" s="3">
        <v>113.33199999999999</v>
      </c>
      <c r="W3227" s="3">
        <v>147.4</v>
      </c>
      <c r="X3227" s="3">
        <v>164.2</v>
      </c>
      <c r="Y3227" s="3">
        <v>183.2</v>
      </c>
      <c r="Z3227" s="3">
        <v>182.7</v>
      </c>
      <c r="AA3227" s="3">
        <v>194.36</v>
      </c>
      <c r="AB3227" s="3">
        <v>239.35599999999999</v>
      </c>
      <c r="AC3227" s="3">
        <v>223.04300000000001</v>
      </c>
      <c r="AD3227" s="3">
        <v>232.89400000000001</v>
      </c>
      <c r="AE3227" s="3">
        <v>238.89</v>
      </c>
      <c r="AF3227" s="3">
        <v>239.17699999999999</v>
      </c>
      <c r="AG3227" s="3">
        <v>247.46600000000001</v>
      </c>
      <c r="AH3227" s="3">
        <v>242.23500000000001</v>
      </c>
      <c r="AI3227" s="3">
        <v>233.071</v>
      </c>
      <c r="AJ3227" s="3">
        <v>229.41300000000001</v>
      </c>
      <c r="AK3227" s="3">
        <v>234.81399999999999</v>
      </c>
      <c r="AL3227" s="3">
        <v>315.11200000000002</v>
      </c>
      <c r="AM3227" s="3">
        <v>292.52499999999998</v>
      </c>
      <c r="AN3227" s="3">
        <v>301.36</v>
      </c>
      <c r="AO3227" s="3">
        <v>364.03699999999998</v>
      </c>
      <c r="AP3227" s="3">
        <v>377.32499999999999</v>
      </c>
      <c r="AQ3227" s="3">
        <v>433.54300000000001</v>
      </c>
      <c r="AR3227" s="3">
        <v>396.18299999999999</v>
      </c>
      <c r="AS3227" s="3">
        <v>435.63299999999998</v>
      </c>
      <c r="AT3227" s="3">
        <v>462.05200000000002</v>
      </c>
      <c r="AU3227" s="3">
        <v>474.40600000000001</v>
      </c>
      <c r="AV3227" s="3">
        <v>541.52700000000004</v>
      </c>
      <c r="AW3227" s="3">
        <v>570.95799999999997</v>
      </c>
      <c r="AX3227" s="3">
        <v>595.61599999999999</v>
      </c>
      <c r="AY3227" s="3">
        <v>642.55100000000004</v>
      </c>
      <c r="AZ3227" s="3">
        <v>673.53599999999994</v>
      </c>
      <c r="BA3227">
        <v>705.86</v>
      </c>
      <c r="BB3227">
        <v>2017</v>
      </c>
    </row>
    <row r="3228" spans="1:54" hidden="1" x14ac:dyDescent="0.2">
      <c r="A3228">
        <v>532</v>
      </c>
      <c r="B3228" t="s">
        <v>490</v>
      </c>
      <c r="C3228" t="s">
        <v>256</v>
      </c>
      <c r="D3228" t="s">
        <v>208</v>
      </c>
      <c r="E3228" t="s">
        <v>255</v>
      </c>
      <c r="F3228" t="s">
        <v>254</v>
      </c>
      <c r="G3228" t="s">
        <v>217</v>
      </c>
      <c r="I3228" t="s">
        <v>253</v>
      </c>
      <c r="J3228" s="3" t="s">
        <v>215</v>
      </c>
      <c r="K3228" s="3">
        <v>17.12</v>
      </c>
      <c r="L3228" s="3">
        <v>16.663</v>
      </c>
      <c r="M3228" s="3">
        <v>15.483000000000001</v>
      </c>
      <c r="N3228" s="3">
        <v>13.342000000000001</v>
      </c>
      <c r="O3228" s="3">
        <v>14.510999999999999</v>
      </c>
      <c r="P3228" s="3">
        <v>12.696</v>
      </c>
      <c r="Q3228" s="3">
        <v>11.766999999999999</v>
      </c>
      <c r="R3228" s="3">
        <v>11.680999999999999</v>
      </c>
      <c r="S3228" s="3">
        <v>12.976000000000001</v>
      </c>
      <c r="T3228" s="3">
        <v>13.839</v>
      </c>
      <c r="U3228" s="3">
        <v>12.808999999999999</v>
      </c>
      <c r="V3228" s="3">
        <v>13.544</v>
      </c>
      <c r="W3228" s="3">
        <v>15.308999999999999</v>
      </c>
      <c r="X3228" s="3">
        <v>15.378</v>
      </c>
      <c r="Y3228" s="3">
        <v>16.067</v>
      </c>
      <c r="Z3228" s="3">
        <v>14.372</v>
      </c>
      <c r="AA3228" s="3">
        <v>14.135</v>
      </c>
      <c r="AB3228" s="3">
        <v>18.547999999999998</v>
      </c>
      <c r="AC3228" s="3">
        <v>17.077000000000002</v>
      </c>
      <c r="AD3228" s="3">
        <v>17.457000000000001</v>
      </c>
      <c r="AE3228" s="3">
        <v>18.242999999999999</v>
      </c>
      <c r="AF3228" s="3">
        <v>18.507000000000001</v>
      </c>
      <c r="AG3228" s="3">
        <v>19.561</v>
      </c>
      <c r="AH3228" s="3">
        <v>18.209</v>
      </c>
      <c r="AI3228" s="3">
        <v>16.2</v>
      </c>
      <c r="AJ3228" s="3">
        <v>15.007</v>
      </c>
      <c r="AK3228" s="3">
        <v>13.930999999999999</v>
      </c>
      <c r="AL3228" s="3">
        <v>18.791</v>
      </c>
      <c r="AM3228" s="3">
        <v>17.286000000000001</v>
      </c>
      <c r="AN3228" s="3">
        <v>16.593</v>
      </c>
      <c r="AO3228" s="3">
        <v>18.625</v>
      </c>
      <c r="AP3228" s="3">
        <v>18.294</v>
      </c>
      <c r="AQ3228" s="3">
        <v>20.035</v>
      </c>
      <c r="AR3228" s="3">
        <v>17.253</v>
      </c>
      <c r="AS3228" s="3">
        <v>18.027000000000001</v>
      </c>
      <c r="AT3228" s="3">
        <v>18.251999999999999</v>
      </c>
      <c r="AU3228" s="3">
        <v>17.53</v>
      </c>
      <c r="AV3228" s="3">
        <v>18.79</v>
      </c>
      <c r="AW3228" s="3">
        <v>18.925999999999998</v>
      </c>
      <c r="AX3228" s="3">
        <v>18.888999999999999</v>
      </c>
      <c r="AY3228" s="3">
        <v>19.466000000000001</v>
      </c>
      <c r="AZ3228" s="3">
        <v>19.466000000000001</v>
      </c>
      <c r="BA3228">
        <v>19.466000000000001</v>
      </c>
      <c r="BB3228">
        <v>2017</v>
      </c>
    </row>
    <row r="3229" spans="1:54" hidden="1" x14ac:dyDescent="0.2">
      <c r="A3229">
        <v>532</v>
      </c>
      <c r="B3229" t="s">
        <v>490</v>
      </c>
      <c r="C3229" t="s">
        <v>252</v>
      </c>
      <c r="D3229" t="s">
        <v>208</v>
      </c>
      <c r="E3229" t="s">
        <v>250</v>
      </c>
      <c r="F3229" t="s">
        <v>249</v>
      </c>
      <c r="G3229" t="s">
        <v>225</v>
      </c>
      <c r="H3229" t="s">
        <v>222</v>
      </c>
      <c r="I3229" t="s">
        <v>1197</v>
      </c>
      <c r="J3229" s="3" t="s">
        <v>215</v>
      </c>
      <c r="K3229" s="3">
        <v>5.0389999999999997</v>
      </c>
      <c r="L3229" s="3">
        <v>-0.79300000000000004</v>
      </c>
      <c r="M3229" s="3">
        <v>-2.5329999999999999</v>
      </c>
      <c r="N3229" s="3">
        <v>2.4129999999999998</v>
      </c>
      <c r="O3229" s="3">
        <v>2.85</v>
      </c>
      <c r="P3229" s="3">
        <v>5.8959999999999999</v>
      </c>
      <c r="Q3229" s="3">
        <v>12.502000000000001</v>
      </c>
      <c r="R3229" s="3">
        <v>16.065999999999999</v>
      </c>
      <c r="S3229" s="3">
        <v>11.061999999999999</v>
      </c>
      <c r="T3229" s="3">
        <v>3.968</v>
      </c>
      <c r="U3229" s="3">
        <v>22.509</v>
      </c>
      <c r="V3229" s="3">
        <v>21.968</v>
      </c>
      <c r="W3229" s="3">
        <v>19.2</v>
      </c>
      <c r="X3229" s="3">
        <v>10.8</v>
      </c>
      <c r="Y3229" s="3">
        <v>-3.3170000000000002</v>
      </c>
      <c r="Z3229" s="3">
        <v>25.908999999999999</v>
      </c>
      <c r="AA3229" s="3">
        <v>86.866</v>
      </c>
      <c r="AB3229" s="3">
        <v>-23.241</v>
      </c>
      <c r="AC3229" s="3">
        <v>9.952</v>
      </c>
      <c r="AD3229" s="3">
        <v>-7.8330000000000002</v>
      </c>
      <c r="AE3229" s="3">
        <v>-63.331000000000003</v>
      </c>
      <c r="AF3229" s="3">
        <v>-61.688000000000002</v>
      </c>
      <c r="AG3229" s="3">
        <v>-40.128</v>
      </c>
      <c r="AH3229" s="3">
        <v>21.356000000000002</v>
      </c>
      <c r="AI3229" s="3">
        <v>13.964</v>
      </c>
      <c r="AJ3229" s="3">
        <v>58.601999999999997</v>
      </c>
      <c r="AK3229" s="3">
        <v>123.65</v>
      </c>
      <c r="AL3229" s="3">
        <v>1.45</v>
      </c>
      <c r="AM3229" s="3">
        <v>25.917000000000002</v>
      </c>
      <c r="AN3229" s="3">
        <v>75.120999999999995</v>
      </c>
      <c r="AO3229" s="3">
        <v>73.686000000000007</v>
      </c>
      <c r="AP3229" s="3">
        <v>64.825000000000003</v>
      </c>
      <c r="AQ3229" s="3">
        <v>21.803000000000001</v>
      </c>
      <c r="AR3229" s="3">
        <v>82.484999999999999</v>
      </c>
      <c r="AS3229" s="3">
        <v>14.374000000000001</v>
      </c>
      <c r="AT3229" s="3">
        <v>111.07299999999999</v>
      </c>
      <c r="AU3229" s="3">
        <v>137.97900000000001</v>
      </c>
      <c r="AV3229" s="3">
        <v>77.418999999999997</v>
      </c>
      <c r="AW3229" s="3">
        <v>52.093000000000004</v>
      </c>
      <c r="AX3229" s="3">
        <v>54.03</v>
      </c>
      <c r="AY3229" s="3">
        <v>42.218000000000004</v>
      </c>
      <c r="AZ3229" s="3">
        <v>44.253999999999998</v>
      </c>
      <c r="BA3229">
        <v>42.81</v>
      </c>
      <c r="BB3229">
        <v>2017</v>
      </c>
    </row>
    <row r="3230" spans="1:54" hidden="1" x14ac:dyDescent="0.2">
      <c r="A3230">
        <v>532</v>
      </c>
      <c r="B3230" t="s">
        <v>490</v>
      </c>
      <c r="C3230" t="s">
        <v>251</v>
      </c>
      <c r="D3230" t="s">
        <v>208</v>
      </c>
      <c r="E3230" t="s">
        <v>250</v>
      </c>
      <c r="F3230" t="s">
        <v>249</v>
      </c>
      <c r="G3230" t="s">
        <v>217</v>
      </c>
      <c r="I3230" t="s">
        <v>248</v>
      </c>
      <c r="J3230" s="3" t="s">
        <v>215</v>
      </c>
      <c r="K3230" s="3">
        <v>2.8</v>
      </c>
      <c r="L3230" s="3">
        <v>-0.39900000000000002</v>
      </c>
      <c r="M3230" s="3">
        <v>-1.1100000000000001</v>
      </c>
      <c r="N3230" s="3">
        <v>0.89200000000000002</v>
      </c>
      <c r="O3230" s="3">
        <v>1.012</v>
      </c>
      <c r="P3230" s="3">
        <v>1.7529999999999999</v>
      </c>
      <c r="Q3230" s="3">
        <v>3.0409999999999999</v>
      </c>
      <c r="R3230" s="3">
        <v>3.3159999999999998</v>
      </c>
      <c r="S3230" s="3">
        <v>2.0110000000000001</v>
      </c>
      <c r="T3230" s="3">
        <v>0.64200000000000002</v>
      </c>
      <c r="U3230" s="3">
        <v>3.1269999999999998</v>
      </c>
      <c r="V3230" s="3">
        <v>2.625</v>
      </c>
      <c r="W3230" s="3">
        <v>1.994</v>
      </c>
      <c r="X3230" s="3">
        <v>1.0109999999999999</v>
      </c>
      <c r="Y3230" s="3">
        <v>-0.29099999999999998</v>
      </c>
      <c r="Z3230" s="3">
        <v>2.0379999999999998</v>
      </c>
      <c r="AA3230" s="3">
        <v>6.3179999999999996</v>
      </c>
      <c r="AB3230" s="3">
        <v>-1.8009999999999999</v>
      </c>
      <c r="AC3230" s="3">
        <v>0.76200000000000001</v>
      </c>
      <c r="AD3230" s="3">
        <v>-0.58699999999999997</v>
      </c>
      <c r="AE3230" s="3">
        <v>-4.8360000000000003</v>
      </c>
      <c r="AF3230" s="3">
        <v>-4.7729999999999997</v>
      </c>
      <c r="AG3230" s="3">
        <v>-3.1720000000000002</v>
      </c>
      <c r="AH3230" s="3">
        <v>1.605</v>
      </c>
      <c r="AI3230" s="3">
        <v>0.97099999999999997</v>
      </c>
      <c r="AJ3230" s="3">
        <v>3.8330000000000002</v>
      </c>
      <c r="AK3230" s="3">
        <v>7.3360000000000003</v>
      </c>
      <c r="AL3230" s="3">
        <v>8.5999999999999993E-2</v>
      </c>
      <c r="AM3230" s="3">
        <v>1.532</v>
      </c>
      <c r="AN3230" s="3">
        <v>4.1360000000000001</v>
      </c>
      <c r="AO3230" s="3">
        <v>3.77</v>
      </c>
      <c r="AP3230" s="3">
        <v>3.1429999999999998</v>
      </c>
      <c r="AQ3230" s="3">
        <v>1.008</v>
      </c>
      <c r="AR3230" s="3">
        <v>3.5920000000000001</v>
      </c>
      <c r="AS3230" s="3">
        <v>0.59499999999999997</v>
      </c>
      <c r="AT3230" s="3">
        <v>4.3879999999999999</v>
      </c>
      <c r="AU3230" s="3">
        <v>5.0990000000000002</v>
      </c>
      <c r="AV3230" s="3">
        <v>2.6859999999999999</v>
      </c>
      <c r="AW3230" s="3">
        <v>1.7270000000000001</v>
      </c>
      <c r="AX3230" s="3">
        <v>1.7130000000000001</v>
      </c>
      <c r="AY3230" s="3">
        <v>1.2789999999999999</v>
      </c>
      <c r="AZ3230" s="3">
        <v>1.2789999999999999</v>
      </c>
      <c r="BA3230">
        <v>1.181</v>
      </c>
      <c r="BB3230">
        <v>2017</v>
      </c>
    </row>
    <row r="3231" spans="1:54" hidden="1" x14ac:dyDescent="0.2">
      <c r="A3231">
        <v>532</v>
      </c>
      <c r="B3231" t="s">
        <v>490</v>
      </c>
      <c r="C3231" t="s">
        <v>247</v>
      </c>
      <c r="D3231" t="s">
        <v>208</v>
      </c>
      <c r="E3231" t="s">
        <v>245</v>
      </c>
      <c r="F3231" t="s">
        <v>244</v>
      </c>
      <c r="G3231" t="s">
        <v>225</v>
      </c>
      <c r="H3231" t="s">
        <v>222</v>
      </c>
      <c r="I3231" t="s">
        <v>1197</v>
      </c>
      <c r="J3231" s="3" t="s">
        <v>215</v>
      </c>
      <c r="K3231" s="3" t="s">
        <v>215</v>
      </c>
      <c r="L3231" s="3" t="s">
        <v>215</v>
      </c>
      <c r="M3231" s="3" t="s">
        <v>215</v>
      </c>
      <c r="N3231" s="3" t="s">
        <v>215</v>
      </c>
      <c r="O3231" s="3">
        <v>9.4090000000000007</v>
      </c>
      <c r="P3231" s="3">
        <v>11.143000000000001</v>
      </c>
      <c r="Q3231" s="3">
        <v>14.997</v>
      </c>
      <c r="R3231" s="3">
        <v>17.736999999999998</v>
      </c>
      <c r="S3231" s="3">
        <v>9.9339999999999993</v>
      </c>
      <c r="T3231" s="3">
        <v>14.317</v>
      </c>
      <c r="U3231" s="3">
        <v>23.945</v>
      </c>
      <c r="V3231" s="3">
        <v>25.760999999999999</v>
      </c>
      <c r="W3231" s="3">
        <v>17.033000000000001</v>
      </c>
      <c r="X3231" s="3">
        <v>11.818</v>
      </c>
      <c r="Y3231" s="3">
        <v>7.3090000000000002</v>
      </c>
      <c r="Z3231" s="3">
        <v>13.875</v>
      </c>
      <c r="AA3231" s="3">
        <v>31.327999999999999</v>
      </c>
      <c r="AB3231" s="3">
        <v>-32.843000000000004</v>
      </c>
      <c r="AC3231" s="3">
        <v>-33.866</v>
      </c>
      <c r="AD3231" s="3">
        <v>-37.158999999999999</v>
      </c>
      <c r="AE3231" s="3">
        <v>-51.9</v>
      </c>
      <c r="AF3231" s="3">
        <v>-63.7</v>
      </c>
      <c r="AG3231" s="3">
        <v>-45.755000000000003</v>
      </c>
      <c r="AH3231" s="3">
        <v>9.1859999999999999</v>
      </c>
      <c r="AI3231" s="3">
        <v>-5.17</v>
      </c>
      <c r="AJ3231" s="3">
        <v>27.815000000000001</v>
      </c>
      <c r="AK3231" s="3">
        <v>67</v>
      </c>
      <c r="AL3231" s="3">
        <v>-5.625</v>
      </c>
      <c r="AM3231" s="3">
        <v>-13.313000000000001</v>
      </c>
      <c r="AN3231" s="3">
        <v>18.099</v>
      </c>
      <c r="AO3231" s="3">
        <v>9.1210000000000004</v>
      </c>
      <c r="AP3231" s="3">
        <v>8.4689999999999994</v>
      </c>
      <c r="AQ3231" s="3">
        <v>-38.438000000000002</v>
      </c>
      <c r="AR3231" s="3">
        <v>60.378999999999998</v>
      </c>
      <c r="AS3231" s="3">
        <v>-1.554</v>
      </c>
      <c r="AT3231" s="3">
        <v>62.19</v>
      </c>
      <c r="AU3231" s="3">
        <v>84.954999999999998</v>
      </c>
      <c r="AV3231" s="3">
        <v>18.829999999999998</v>
      </c>
      <c r="AW3231" s="3">
        <v>-2.16</v>
      </c>
      <c r="AX3231" s="3">
        <v>0.86699999999999999</v>
      </c>
      <c r="AY3231" s="3">
        <v>-14.426</v>
      </c>
      <c r="AZ3231" s="3">
        <v>-11.738</v>
      </c>
      <c r="BA3231">
        <v>-12.991</v>
      </c>
      <c r="BB3231">
        <v>2017</v>
      </c>
    </row>
    <row r="3232" spans="1:54" hidden="1" x14ac:dyDescent="0.2">
      <c r="A3232">
        <v>532</v>
      </c>
      <c r="B3232" t="s">
        <v>490</v>
      </c>
      <c r="C3232" t="s">
        <v>246</v>
      </c>
      <c r="D3232" t="s">
        <v>208</v>
      </c>
      <c r="E3232" t="s">
        <v>245</v>
      </c>
      <c r="F3232" t="s">
        <v>244</v>
      </c>
      <c r="G3232" t="s">
        <v>243</v>
      </c>
      <c r="I3232" t="s">
        <v>362</v>
      </c>
      <c r="J3232" s="3" t="s">
        <v>215</v>
      </c>
      <c r="K3232" s="3" t="s">
        <v>215</v>
      </c>
      <c r="L3232" s="3" t="s">
        <v>215</v>
      </c>
      <c r="M3232" s="3" t="s">
        <v>215</v>
      </c>
      <c r="N3232" s="3" t="s">
        <v>215</v>
      </c>
      <c r="O3232" s="3">
        <v>3.105</v>
      </c>
      <c r="P3232" s="3">
        <v>3.194</v>
      </c>
      <c r="Q3232" s="3">
        <v>3.7269999999999999</v>
      </c>
      <c r="R3232" s="3">
        <v>3.8010000000000002</v>
      </c>
      <c r="S3232" s="3">
        <v>1.7969999999999999</v>
      </c>
      <c r="T3232" s="3">
        <v>2.2810000000000001</v>
      </c>
      <c r="U3232" s="3">
        <v>3.2949999999999999</v>
      </c>
      <c r="V3232" s="3">
        <v>3.0819999999999999</v>
      </c>
      <c r="W3232" s="3">
        <v>1.7929999999999999</v>
      </c>
      <c r="X3232" s="3">
        <v>1.1379999999999999</v>
      </c>
      <c r="Y3232" s="3">
        <v>0.64900000000000002</v>
      </c>
      <c r="Z3232" s="3">
        <v>1.1140000000000001</v>
      </c>
      <c r="AA3232" s="3">
        <v>2.3730000000000002</v>
      </c>
      <c r="AB3232" s="3">
        <v>-2.4420000000000002</v>
      </c>
      <c r="AC3232" s="3">
        <v>-2.5219999999999998</v>
      </c>
      <c r="AD3232" s="3">
        <v>-2.83</v>
      </c>
      <c r="AE3232" s="3">
        <v>-3.9239999999999999</v>
      </c>
      <c r="AF3232" s="3">
        <v>-4.7850000000000001</v>
      </c>
      <c r="AG3232" s="3">
        <v>-3.4620000000000002</v>
      </c>
      <c r="AH3232" s="3">
        <v>0.68200000000000005</v>
      </c>
      <c r="AI3232" s="3">
        <v>-0.36099999999999999</v>
      </c>
      <c r="AJ3232" s="3">
        <v>1.8540000000000001</v>
      </c>
      <c r="AK3232" s="3">
        <v>4.1180000000000003</v>
      </c>
      <c r="AL3232" s="3">
        <v>-0.34200000000000003</v>
      </c>
      <c r="AM3232" s="3">
        <v>-0.75900000000000001</v>
      </c>
      <c r="AN3232" s="3">
        <v>0.99399999999999999</v>
      </c>
      <c r="AO3232" s="3">
        <v>0.47299999999999998</v>
      </c>
      <c r="AP3232" s="3">
        <v>0.41099999999999998</v>
      </c>
      <c r="AQ3232" s="3">
        <v>-1.784</v>
      </c>
      <c r="AR3232" s="3">
        <v>2.641</v>
      </c>
      <c r="AS3232" s="3">
        <v>-6.4000000000000001E-2</v>
      </c>
      <c r="AT3232" s="3">
        <v>2.4409999999999998</v>
      </c>
      <c r="AU3232" s="3">
        <v>3.1440000000000001</v>
      </c>
      <c r="AV3232" s="3">
        <v>0.65800000000000003</v>
      </c>
      <c r="AW3232" s="3">
        <v>-7.1999999999999995E-2</v>
      </c>
      <c r="AX3232" s="3">
        <v>2.8000000000000001E-2</v>
      </c>
      <c r="AY3232" s="3">
        <v>-0.439</v>
      </c>
      <c r="AZ3232" s="3">
        <v>-0.34</v>
      </c>
      <c r="BA3232">
        <v>-0.35799999999999998</v>
      </c>
      <c r="BB3232">
        <v>2017</v>
      </c>
    </row>
    <row r="3233" spans="1:54" hidden="1" x14ac:dyDescent="0.2">
      <c r="A3233">
        <v>532</v>
      </c>
      <c r="B3233" t="s">
        <v>490</v>
      </c>
      <c r="C3233" t="s">
        <v>242</v>
      </c>
      <c r="D3233" t="s">
        <v>208</v>
      </c>
      <c r="E3233" t="s">
        <v>240</v>
      </c>
      <c r="F3233" t="s">
        <v>239</v>
      </c>
      <c r="G3233" t="s">
        <v>225</v>
      </c>
      <c r="H3233" t="s">
        <v>222</v>
      </c>
      <c r="I3233" t="s">
        <v>1197</v>
      </c>
      <c r="J3233" s="3" t="s">
        <v>215</v>
      </c>
      <c r="K3233" s="3" t="s">
        <v>215</v>
      </c>
      <c r="L3233" s="3" t="s">
        <v>215</v>
      </c>
      <c r="M3233" s="3" t="s">
        <v>215</v>
      </c>
      <c r="N3233" s="3" t="s">
        <v>215</v>
      </c>
      <c r="O3233" s="3" t="s">
        <v>215</v>
      </c>
      <c r="P3233" s="3" t="s">
        <v>215</v>
      </c>
      <c r="Q3233" s="3" t="s">
        <v>215</v>
      </c>
      <c r="R3233" s="3" t="s">
        <v>215</v>
      </c>
      <c r="S3233" s="3" t="s">
        <v>215</v>
      </c>
      <c r="T3233" s="3" t="s">
        <v>215</v>
      </c>
      <c r="U3233" s="3" t="s">
        <v>215</v>
      </c>
      <c r="V3233" s="3" t="s">
        <v>215</v>
      </c>
      <c r="W3233" s="3" t="s">
        <v>215</v>
      </c>
      <c r="X3233" s="3" t="s">
        <v>215</v>
      </c>
      <c r="Y3233" s="3" t="s">
        <v>215</v>
      </c>
      <c r="Z3233" s="3" t="s">
        <v>215</v>
      </c>
      <c r="AA3233" s="3" t="s">
        <v>215</v>
      </c>
      <c r="AB3233" s="3" t="s">
        <v>215</v>
      </c>
      <c r="AC3233" s="3" t="s">
        <v>215</v>
      </c>
      <c r="AD3233" s="3" t="s">
        <v>215</v>
      </c>
      <c r="AE3233" s="3" t="s">
        <v>215</v>
      </c>
      <c r="AF3233" s="3" t="s">
        <v>215</v>
      </c>
      <c r="AG3233" s="3" t="s">
        <v>215</v>
      </c>
      <c r="AH3233" s="3" t="s">
        <v>215</v>
      </c>
      <c r="AI3233" s="3">
        <v>4.0330000000000004</v>
      </c>
      <c r="AJ3233" s="3">
        <v>30.009</v>
      </c>
      <c r="AK3233" s="3">
        <v>96.53</v>
      </c>
      <c r="AL3233" s="3">
        <v>-44.369</v>
      </c>
      <c r="AM3233" s="3">
        <v>-7.0679999999999996</v>
      </c>
      <c r="AN3233" s="3">
        <v>41.762999999999998</v>
      </c>
      <c r="AO3233" s="3">
        <v>37.015999999999998</v>
      </c>
      <c r="AP3233" s="3">
        <v>27.404</v>
      </c>
      <c r="AQ3233" s="3">
        <v>-14.624000000000001</v>
      </c>
      <c r="AR3233" s="3">
        <v>82.596000000000004</v>
      </c>
      <c r="AS3233" s="3">
        <v>14.268000000000001</v>
      </c>
      <c r="AT3233" s="3">
        <v>90.424000000000007</v>
      </c>
      <c r="AU3233" s="3">
        <v>116.616</v>
      </c>
      <c r="AV3233" s="3">
        <v>37.689</v>
      </c>
      <c r="AW3233" s="3">
        <v>17.751999999999999</v>
      </c>
      <c r="AX3233" s="3">
        <v>20.224</v>
      </c>
      <c r="AY3233" s="3">
        <v>5.26</v>
      </c>
      <c r="AZ3233" s="3">
        <v>7.2960000000000003</v>
      </c>
      <c r="BA3233">
        <v>5.8520000000000003</v>
      </c>
      <c r="BB3233">
        <v>2017</v>
      </c>
    </row>
    <row r="3234" spans="1:54" hidden="1" x14ac:dyDescent="0.2">
      <c r="A3234">
        <v>532</v>
      </c>
      <c r="B3234" t="s">
        <v>490</v>
      </c>
      <c r="C3234" t="s">
        <v>241</v>
      </c>
      <c r="D3234" t="s">
        <v>208</v>
      </c>
      <c r="E3234" t="s">
        <v>240</v>
      </c>
      <c r="F3234" t="s">
        <v>239</v>
      </c>
      <c r="G3234" t="s">
        <v>217</v>
      </c>
      <c r="I3234" t="s">
        <v>238</v>
      </c>
      <c r="J3234" s="3" t="s">
        <v>215</v>
      </c>
      <c r="K3234" s="3" t="s">
        <v>215</v>
      </c>
      <c r="L3234" s="3" t="s">
        <v>215</v>
      </c>
      <c r="M3234" s="3" t="s">
        <v>215</v>
      </c>
      <c r="N3234" s="3" t="s">
        <v>215</v>
      </c>
      <c r="O3234" s="3" t="s">
        <v>215</v>
      </c>
      <c r="P3234" s="3" t="s">
        <v>215</v>
      </c>
      <c r="Q3234" s="3" t="s">
        <v>215</v>
      </c>
      <c r="R3234" s="3" t="s">
        <v>215</v>
      </c>
      <c r="S3234" s="3" t="s">
        <v>215</v>
      </c>
      <c r="T3234" s="3" t="s">
        <v>215</v>
      </c>
      <c r="U3234" s="3" t="s">
        <v>215</v>
      </c>
      <c r="V3234" s="3" t="s">
        <v>215</v>
      </c>
      <c r="W3234" s="3" t="s">
        <v>215</v>
      </c>
      <c r="X3234" s="3" t="s">
        <v>215</v>
      </c>
      <c r="Y3234" s="3" t="s">
        <v>215</v>
      </c>
      <c r="Z3234" s="3" t="s">
        <v>215</v>
      </c>
      <c r="AA3234" s="3" t="s">
        <v>215</v>
      </c>
      <c r="AB3234" s="3" t="s">
        <v>215</v>
      </c>
      <c r="AC3234" s="3" t="s">
        <v>215</v>
      </c>
      <c r="AD3234" s="3" t="s">
        <v>215</v>
      </c>
      <c r="AE3234" s="3" t="s">
        <v>215</v>
      </c>
      <c r="AF3234" s="3" t="s">
        <v>215</v>
      </c>
      <c r="AG3234" s="3" t="s">
        <v>215</v>
      </c>
      <c r="AH3234" s="3" t="s">
        <v>215</v>
      </c>
      <c r="AI3234" s="3">
        <v>0.28000000000000003</v>
      </c>
      <c r="AJ3234" s="3">
        <v>1.9630000000000001</v>
      </c>
      <c r="AK3234" s="3">
        <v>5.7270000000000003</v>
      </c>
      <c r="AL3234" s="3">
        <v>-2.6459999999999999</v>
      </c>
      <c r="AM3234" s="3">
        <v>-0.41799999999999998</v>
      </c>
      <c r="AN3234" s="3">
        <v>2.2989999999999999</v>
      </c>
      <c r="AO3234" s="3">
        <v>1.8939999999999999</v>
      </c>
      <c r="AP3234" s="3">
        <v>1.329</v>
      </c>
      <c r="AQ3234" s="3">
        <v>-0.67600000000000005</v>
      </c>
      <c r="AR3234" s="3">
        <v>3.597</v>
      </c>
      <c r="AS3234" s="3">
        <v>0.59</v>
      </c>
      <c r="AT3234" s="3">
        <v>3.5720000000000001</v>
      </c>
      <c r="AU3234" s="3">
        <v>4.3090000000000002</v>
      </c>
      <c r="AV3234" s="3">
        <v>1.3080000000000001</v>
      </c>
      <c r="AW3234" s="3">
        <v>0.58799999999999997</v>
      </c>
      <c r="AX3234" s="3">
        <v>0.64100000000000001</v>
      </c>
      <c r="AY3234" s="3">
        <v>0.159</v>
      </c>
      <c r="AZ3234" s="3">
        <v>0.21099999999999999</v>
      </c>
      <c r="BA3234">
        <v>0.161</v>
      </c>
      <c r="BB3234">
        <v>2017</v>
      </c>
    </row>
    <row r="3235" spans="1:54" hidden="1" x14ac:dyDescent="0.2">
      <c r="A3235">
        <v>532</v>
      </c>
      <c r="B3235" t="s">
        <v>490</v>
      </c>
      <c r="C3235" t="s">
        <v>237</v>
      </c>
      <c r="D3235" t="s">
        <v>208</v>
      </c>
      <c r="E3235" t="s">
        <v>235</v>
      </c>
      <c r="F3235" t="s">
        <v>234</v>
      </c>
      <c r="G3235" t="s">
        <v>225</v>
      </c>
      <c r="H3235" t="s">
        <v>222</v>
      </c>
    </row>
    <row r="3236" spans="1:54" hidden="1" x14ac:dyDescent="0.2">
      <c r="A3236">
        <v>532</v>
      </c>
      <c r="B3236" t="s">
        <v>490</v>
      </c>
      <c r="C3236" t="s">
        <v>236</v>
      </c>
      <c r="D3236" t="s">
        <v>208</v>
      </c>
      <c r="E3236" t="s">
        <v>235</v>
      </c>
      <c r="F3236" t="s">
        <v>234</v>
      </c>
      <c r="G3236" t="s">
        <v>217</v>
      </c>
    </row>
    <row r="3237" spans="1:54" hidden="1" x14ac:dyDescent="0.2">
      <c r="A3237">
        <v>532</v>
      </c>
      <c r="B3237" t="s">
        <v>490</v>
      </c>
      <c r="C3237" t="s">
        <v>233</v>
      </c>
      <c r="D3237" t="s">
        <v>208</v>
      </c>
      <c r="E3237" t="s">
        <v>231</v>
      </c>
      <c r="F3237" t="s">
        <v>230</v>
      </c>
      <c r="G3237" t="s">
        <v>225</v>
      </c>
      <c r="H3237" t="s">
        <v>222</v>
      </c>
      <c r="I3237" t="s">
        <v>1197</v>
      </c>
      <c r="J3237" s="3" t="s">
        <v>215</v>
      </c>
      <c r="K3237" s="3" t="s">
        <v>215</v>
      </c>
      <c r="L3237" s="3" t="s">
        <v>215</v>
      </c>
      <c r="M3237" s="3" t="s">
        <v>215</v>
      </c>
      <c r="N3237" s="3" t="s">
        <v>215</v>
      </c>
      <c r="O3237" s="3" t="s">
        <v>215</v>
      </c>
      <c r="P3237" s="3" t="s">
        <v>215</v>
      </c>
      <c r="Q3237" s="3" t="s">
        <v>215</v>
      </c>
      <c r="R3237" s="3" t="s">
        <v>215</v>
      </c>
      <c r="S3237" s="3" t="s">
        <v>215</v>
      </c>
      <c r="T3237" s="3" t="s">
        <v>215</v>
      </c>
      <c r="U3237" s="3" t="s">
        <v>215</v>
      </c>
      <c r="V3237" s="3" t="s">
        <v>215</v>
      </c>
      <c r="W3237" s="3" t="s">
        <v>215</v>
      </c>
      <c r="X3237" s="3" t="s">
        <v>215</v>
      </c>
      <c r="Y3237" s="3" t="s">
        <v>215</v>
      </c>
      <c r="Z3237" s="3" t="s">
        <v>215</v>
      </c>
      <c r="AA3237" s="3" t="s">
        <v>215</v>
      </c>
      <c r="AB3237" s="3" t="s">
        <v>215</v>
      </c>
      <c r="AC3237" s="3" t="s">
        <v>215</v>
      </c>
      <c r="AD3237" s="3" t="s">
        <v>215</v>
      </c>
      <c r="AE3237" s="3">
        <v>42.92</v>
      </c>
      <c r="AF3237" s="3">
        <v>45.530999999999999</v>
      </c>
      <c r="AG3237" s="3">
        <v>20</v>
      </c>
      <c r="AH3237" s="3">
        <v>20</v>
      </c>
      <c r="AI3237" s="3">
        <v>20</v>
      </c>
      <c r="AJ3237" s="3">
        <v>17.45</v>
      </c>
      <c r="AK3237" s="3">
        <v>17.45</v>
      </c>
      <c r="AL3237" s="3">
        <v>14.75</v>
      </c>
      <c r="AM3237" s="3">
        <v>11.25</v>
      </c>
      <c r="AN3237" s="3">
        <v>11.25</v>
      </c>
      <c r="AO3237" s="3">
        <v>11.25</v>
      </c>
      <c r="AP3237" s="3">
        <v>11.25</v>
      </c>
      <c r="AQ3237" s="3">
        <v>11.25</v>
      </c>
      <c r="AR3237" s="3">
        <v>1.5</v>
      </c>
      <c r="AS3237" s="3">
        <v>1.5</v>
      </c>
      <c r="AT3237" s="3">
        <v>1.5</v>
      </c>
      <c r="AU3237" s="3">
        <v>1.5</v>
      </c>
      <c r="AV3237" s="3">
        <v>1.5</v>
      </c>
      <c r="AW3237" s="3">
        <v>0</v>
      </c>
      <c r="AX3237" s="3">
        <v>0</v>
      </c>
      <c r="AY3237" s="3">
        <v>0</v>
      </c>
      <c r="AZ3237" s="3">
        <v>0</v>
      </c>
      <c r="BA3237">
        <v>0</v>
      </c>
      <c r="BB3237">
        <v>2017</v>
      </c>
    </row>
    <row r="3238" spans="1:54" hidden="1" x14ac:dyDescent="0.2">
      <c r="A3238">
        <v>532</v>
      </c>
      <c r="B3238" t="s">
        <v>490</v>
      </c>
      <c r="C3238" t="s">
        <v>232</v>
      </c>
      <c r="D3238" t="s">
        <v>208</v>
      </c>
      <c r="E3238" t="s">
        <v>231</v>
      </c>
      <c r="F3238" t="s">
        <v>230</v>
      </c>
      <c r="G3238" t="s">
        <v>217</v>
      </c>
      <c r="I3238" t="s">
        <v>229</v>
      </c>
      <c r="J3238" s="3" t="s">
        <v>215</v>
      </c>
      <c r="K3238" s="3" t="s">
        <v>215</v>
      </c>
      <c r="L3238" s="3" t="s">
        <v>215</v>
      </c>
      <c r="M3238" s="3" t="s">
        <v>215</v>
      </c>
      <c r="N3238" s="3" t="s">
        <v>215</v>
      </c>
      <c r="O3238" s="3" t="s">
        <v>215</v>
      </c>
      <c r="P3238" s="3" t="s">
        <v>215</v>
      </c>
      <c r="Q3238" s="3" t="s">
        <v>215</v>
      </c>
      <c r="R3238" s="3" t="s">
        <v>215</v>
      </c>
      <c r="S3238" s="3" t="s">
        <v>215</v>
      </c>
      <c r="T3238" s="3" t="s">
        <v>215</v>
      </c>
      <c r="U3238" s="3" t="s">
        <v>215</v>
      </c>
      <c r="V3238" s="3" t="s">
        <v>215</v>
      </c>
      <c r="W3238" s="3" t="s">
        <v>215</v>
      </c>
      <c r="X3238" s="3" t="s">
        <v>215</v>
      </c>
      <c r="Y3238" s="3" t="s">
        <v>215</v>
      </c>
      <c r="Z3238" s="3" t="s">
        <v>215</v>
      </c>
      <c r="AA3238" s="3" t="s">
        <v>215</v>
      </c>
      <c r="AB3238" s="3" t="s">
        <v>215</v>
      </c>
      <c r="AC3238" s="3" t="s">
        <v>215</v>
      </c>
      <c r="AD3238" s="3" t="s">
        <v>215</v>
      </c>
      <c r="AE3238" s="3">
        <v>3.278</v>
      </c>
      <c r="AF3238" s="3">
        <v>3.5230000000000001</v>
      </c>
      <c r="AG3238" s="3">
        <v>1.581</v>
      </c>
      <c r="AH3238" s="3">
        <v>1.5029999999999999</v>
      </c>
      <c r="AI3238" s="3">
        <v>1.39</v>
      </c>
      <c r="AJ3238" s="3">
        <v>1.141</v>
      </c>
      <c r="AK3238" s="3">
        <v>1.0349999999999999</v>
      </c>
      <c r="AL3238" s="3">
        <v>0.88</v>
      </c>
      <c r="AM3238" s="3">
        <v>0.66500000000000004</v>
      </c>
      <c r="AN3238" s="3">
        <v>0.61899999999999999</v>
      </c>
      <c r="AO3238" s="3">
        <v>0.57599999999999996</v>
      </c>
      <c r="AP3238" s="3">
        <v>0.54500000000000004</v>
      </c>
      <c r="AQ3238" s="3">
        <v>0.52</v>
      </c>
      <c r="AR3238" s="3">
        <v>6.5000000000000002E-2</v>
      </c>
      <c r="AS3238" s="3">
        <v>6.2E-2</v>
      </c>
      <c r="AT3238" s="3">
        <v>5.8999999999999997E-2</v>
      </c>
      <c r="AU3238" s="3">
        <v>5.5E-2</v>
      </c>
      <c r="AV3238" s="3">
        <v>5.1999999999999998E-2</v>
      </c>
      <c r="AW3238" s="3">
        <v>0</v>
      </c>
      <c r="AX3238" s="3">
        <v>0</v>
      </c>
      <c r="AY3238" s="3">
        <v>0</v>
      </c>
      <c r="AZ3238" s="3">
        <v>0</v>
      </c>
      <c r="BA3238">
        <v>0</v>
      </c>
      <c r="BB3238">
        <v>2017</v>
      </c>
    </row>
    <row r="3239" spans="1:54" hidden="1" x14ac:dyDescent="0.2">
      <c r="A3239">
        <v>532</v>
      </c>
      <c r="B3239" t="s">
        <v>490</v>
      </c>
      <c r="C3239" t="s">
        <v>228</v>
      </c>
      <c r="D3239" t="s">
        <v>208</v>
      </c>
      <c r="E3239" t="s">
        <v>227</v>
      </c>
      <c r="F3239" t="s">
        <v>226</v>
      </c>
      <c r="G3239" t="s">
        <v>225</v>
      </c>
      <c r="H3239" t="s">
        <v>222</v>
      </c>
      <c r="I3239" t="s">
        <v>1197</v>
      </c>
      <c r="J3239" s="3">
        <v>151.30699999999999</v>
      </c>
      <c r="K3239" s="3">
        <v>179.95400000000001</v>
      </c>
      <c r="L3239" s="3">
        <v>198.40199999999999</v>
      </c>
      <c r="M3239" s="3">
        <v>228.29300000000001</v>
      </c>
      <c r="N3239" s="3">
        <v>270.483</v>
      </c>
      <c r="O3239" s="3">
        <v>281.48500000000001</v>
      </c>
      <c r="P3239" s="3">
        <v>336.35500000000002</v>
      </c>
      <c r="Q3239" s="3">
        <v>411.10300000000001</v>
      </c>
      <c r="R3239" s="3">
        <v>484.47699999999998</v>
      </c>
      <c r="S3239" s="3">
        <v>549.98500000000001</v>
      </c>
      <c r="T3239" s="3">
        <v>618.23699999999997</v>
      </c>
      <c r="U3239" s="3">
        <v>719.73299999999995</v>
      </c>
      <c r="V3239" s="3">
        <v>836.8</v>
      </c>
      <c r="W3239" s="3">
        <v>962.81700000000001</v>
      </c>
      <c r="X3239" s="3">
        <v>1067.7929999999999</v>
      </c>
      <c r="Y3239" s="3">
        <v>1140.201</v>
      </c>
      <c r="Z3239" s="3">
        <v>1271.22</v>
      </c>
      <c r="AA3239" s="3">
        <v>1374.99</v>
      </c>
      <c r="AB3239" s="3">
        <v>1290.4639999999999</v>
      </c>
      <c r="AC3239" s="3">
        <v>1306.105</v>
      </c>
      <c r="AD3239" s="3">
        <v>1334.1279999999999</v>
      </c>
      <c r="AE3239" s="3">
        <v>1309.4870000000001</v>
      </c>
      <c r="AF3239" s="3">
        <v>1292.3869999999999</v>
      </c>
      <c r="AG3239" s="3">
        <v>1265.1210000000001</v>
      </c>
      <c r="AH3239" s="3">
        <v>1330.328</v>
      </c>
      <c r="AI3239" s="3">
        <v>1438.7149999999999</v>
      </c>
      <c r="AJ3239" s="3">
        <v>1528.749</v>
      </c>
      <c r="AK3239" s="3">
        <v>1685.501</v>
      </c>
      <c r="AL3239" s="3">
        <v>1676.943</v>
      </c>
      <c r="AM3239" s="3">
        <v>1692.2380000000001</v>
      </c>
      <c r="AN3239" s="3">
        <v>1816.181</v>
      </c>
      <c r="AO3239" s="3">
        <v>1954.538</v>
      </c>
      <c r="AP3239" s="3">
        <v>2062.556</v>
      </c>
      <c r="AQ3239" s="3">
        <v>2163.902</v>
      </c>
      <c r="AR3239" s="3">
        <v>2296.2930000000001</v>
      </c>
      <c r="AS3239" s="3">
        <v>2416.61</v>
      </c>
      <c r="AT3239" s="3">
        <v>2531.4879999999998</v>
      </c>
      <c r="AU3239" s="3">
        <v>2706.2370000000001</v>
      </c>
      <c r="AV3239" s="3">
        <v>2882.0210000000002</v>
      </c>
      <c r="AW3239" s="3">
        <v>3016.855</v>
      </c>
      <c r="AX3239" s="3">
        <v>3153.2449999999999</v>
      </c>
      <c r="AY3239" s="3">
        <v>3300.826</v>
      </c>
      <c r="AZ3239" s="3">
        <v>3459.9969999999998</v>
      </c>
      <c r="BA3239">
        <v>3626.0450000000001</v>
      </c>
      <c r="BB3239">
        <v>2017</v>
      </c>
    </row>
    <row r="3240" spans="1:54" hidden="1" x14ac:dyDescent="0.2">
      <c r="A3240">
        <v>532</v>
      </c>
      <c r="B3240" t="s">
        <v>490</v>
      </c>
      <c r="C3240" t="s">
        <v>224</v>
      </c>
      <c r="D3240" t="s">
        <v>208</v>
      </c>
      <c r="E3240" t="s">
        <v>219</v>
      </c>
      <c r="F3240" t="s">
        <v>218</v>
      </c>
      <c r="G3240" t="s">
        <v>223</v>
      </c>
      <c r="H3240" t="s">
        <v>222</v>
      </c>
      <c r="I3240" t="s">
        <v>1198</v>
      </c>
      <c r="J3240" s="3">
        <v>-1.4319999999999999</v>
      </c>
      <c r="K3240" s="3">
        <v>-0.77400000000000002</v>
      </c>
      <c r="L3240" s="3">
        <v>-0.17599999999999999</v>
      </c>
      <c r="M3240" s="3">
        <v>0.16800000000000001</v>
      </c>
      <c r="N3240" s="3">
        <v>2.2930000000000001</v>
      </c>
      <c r="O3240" s="3">
        <v>2.6120000000000001</v>
      </c>
      <c r="P3240" s="3">
        <v>2.6520000000000001</v>
      </c>
      <c r="Q3240" s="3">
        <v>3.879</v>
      </c>
      <c r="R3240" s="3">
        <v>3.843</v>
      </c>
      <c r="S3240" s="3">
        <v>6.298</v>
      </c>
      <c r="T3240" s="3">
        <v>4.7640000000000002</v>
      </c>
      <c r="U3240" s="3">
        <v>3.8359999999999999</v>
      </c>
      <c r="V3240" s="3">
        <v>3.1349999999999998</v>
      </c>
      <c r="W3240" s="3">
        <v>5.7110000000000003</v>
      </c>
      <c r="X3240" s="3">
        <v>-1.1200000000000001</v>
      </c>
      <c r="Y3240" s="3">
        <v>-9.0640000000000001</v>
      </c>
      <c r="Z3240" s="3">
        <v>-4.0010000000000003</v>
      </c>
      <c r="AA3240" s="3">
        <v>-7.7290000000000001</v>
      </c>
      <c r="AB3240" s="3">
        <v>2.5070000000000001</v>
      </c>
      <c r="AC3240" s="3">
        <v>10.67</v>
      </c>
      <c r="AD3240" s="3">
        <v>7.5460000000000003</v>
      </c>
      <c r="AE3240" s="3">
        <v>10.391999999999999</v>
      </c>
      <c r="AF3240" s="3">
        <v>13.129</v>
      </c>
      <c r="AG3240" s="3">
        <v>17.407</v>
      </c>
      <c r="AH3240" s="3">
        <v>16.823</v>
      </c>
      <c r="AI3240" s="3">
        <v>21.571999999999999</v>
      </c>
      <c r="AJ3240" s="3">
        <v>24.564</v>
      </c>
      <c r="AK3240" s="3">
        <v>27.550999999999998</v>
      </c>
      <c r="AL3240" s="3">
        <v>32.850999999999999</v>
      </c>
      <c r="AM3240" s="3">
        <v>21.157</v>
      </c>
      <c r="AN3240" s="3">
        <v>16.007999999999999</v>
      </c>
      <c r="AO3240" s="3">
        <v>13.811999999999999</v>
      </c>
      <c r="AP3240" s="3">
        <v>4.1449999999999996</v>
      </c>
      <c r="AQ3240" s="3">
        <v>4.1870000000000003</v>
      </c>
      <c r="AR3240" s="3">
        <v>4.056</v>
      </c>
      <c r="AS3240" s="3">
        <v>10.263</v>
      </c>
      <c r="AT3240" s="3">
        <v>12.711</v>
      </c>
      <c r="AU3240" s="3">
        <v>10.276999999999999</v>
      </c>
      <c r="AV3240" s="3">
        <v>11.362</v>
      </c>
      <c r="AW3240" s="3">
        <v>12.477</v>
      </c>
      <c r="AX3240" s="3">
        <v>13.637</v>
      </c>
      <c r="AY3240" s="3">
        <v>14.726000000000001</v>
      </c>
      <c r="AZ3240" s="3">
        <v>16.22</v>
      </c>
      <c r="BA3240">
        <v>17.138999999999999</v>
      </c>
      <c r="BB3240">
        <v>2016</v>
      </c>
    </row>
    <row r="3241" spans="1:54" hidden="1" x14ac:dyDescent="0.2">
      <c r="A3241">
        <v>532</v>
      </c>
      <c r="B3241" t="s">
        <v>490</v>
      </c>
      <c r="C3241" t="s">
        <v>220</v>
      </c>
      <c r="D3241" t="s">
        <v>208</v>
      </c>
      <c r="E3241" t="s">
        <v>219</v>
      </c>
      <c r="F3241" t="s">
        <v>218</v>
      </c>
      <c r="G3241" t="s">
        <v>217</v>
      </c>
      <c r="I3241" t="s">
        <v>216</v>
      </c>
      <c r="J3241" s="3">
        <v>-4.9619999999999997</v>
      </c>
      <c r="K3241" s="3">
        <v>-2.492</v>
      </c>
      <c r="L3241" s="3">
        <v>-0.54600000000000004</v>
      </c>
      <c r="M3241" s="3">
        <v>0.56200000000000006</v>
      </c>
      <c r="N3241" s="3">
        <v>6.8419999999999996</v>
      </c>
      <c r="O3241" s="3">
        <v>7.3179999999999996</v>
      </c>
      <c r="P3241" s="3">
        <v>6.4560000000000004</v>
      </c>
      <c r="Q3241" s="3">
        <v>7.6619999999999999</v>
      </c>
      <c r="R3241" s="3">
        <v>6.4359999999999999</v>
      </c>
      <c r="S3241" s="3">
        <v>9.1549999999999994</v>
      </c>
      <c r="T3241" s="3">
        <v>6.1929999999999996</v>
      </c>
      <c r="U3241" s="3">
        <v>4.3120000000000003</v>
      </c>
      <c r="V3241" s="3">
        <v>3.0070000000000001</v>
      </c>
      <c r="W3241" s="3">
        <v>4.7450000000000001</v>
      </c>
      <c r="X3241" s="3">
        <v>-0.82499999999999996</v>
      </c>
      <c r="Y3241" s="3">
        <v>-6.266</v>
      </c>
      <c r="Z3241" s="3">
        <v>-2.5049999999999999</v>
      </c>
      <c r="AA3241" s="3">
        <v>-4.3579999999999997</v>
      </c>
      <c r="AB3241" s="3">
        <v>1.4850000000000001</v>
      </c>
      <c r="AC3241" s="3">
        <v>6.4379999999999997</v>
      </c>
      <c r="AD3241" s="3">
        <v>4.3959999999999999</v>
      </c>
      <c r="AE3241" s="3">
        <v>6.1349999999999998</v>
      </c>
      <c r="AF3241" s="3">
        <v>7.8929999999999998</v>
      </c>
      <c r="AG3241" s="3">
        <v>10.787000000000001</v>
      </c>
      <c r="AH3241" s="3">
        <v>9.9489999999999998</v>
      </c>
      <c r="AI3241" s="3">
        <v>11.882</v>
      </c>
      <c r="AJ3241" s="3">
        <v>12.694000000000001</v>
      </c>
      <c r="AK3241" s="3">
        <v>13.021000000000001</v>
      </c>
      <c r="AL3241" s="3">
        <v>14.981999999999999</v>
      </c>
      <c r="AM3241" s="3">
        <v>9.8840000000000003</v>
      </c>
      <c r="AN3241" s="3">
        <v>7.0010000000000003</v>
      </c>
      <c r="AO3241" s="3">
        <v>5.5590000000000002</v>
      </c>
      <c r="AP3241" s="3">
        <v>1.5780000000000001</v>
      </c>
      <c r="AQ3241" s="3">
        <v>1.5189999999999999</v>
      </c>
      <c r="AR3241" s="3">
        <v>1.3919999999999999</v>
      </c>
      <c r="AS3241" s="3">
        <v>3.3170000000000002</v>
      </c>
      <c r="AT3241" s="3">
        <v>3.9609999999999999</v>
      </c>
      <c r="AU3241" s="3">
        <v>3.008</v>
      </c>
      <c r="AV3241" s="3">
        <v>3.1150000000000002</v>
      </c>
      <c r="AW3241" s="3">
        <v>3.2160000000000002</v>
      </c>
      <c r="AX3241" s="3">
        <v>3.3149999999999999</v>
      </c>
      <c r="AY3241" s="3">
        <v>3.3769999999999998</v>
      </c>
      <c r="AZ3241" s="3">
        <v>3.5030000000000001</v>
      </c>
      <c r="BA3241">
        <v>3.4990000000000001</v>
      </c>
      <c r="BB3241">
        <v>2016</v>
      </c>
    </row>
    <row r="3242" spans="1:54" x14ac:dyDescent="0.2">
      <c r="A3242">
        <v>944</v>
      </c>
      <c r="B3242" t="s">
        <v>489</v>
      </c>
      <c r="C3242" t="s">
        <v>352</v>
      </c>
      <c r="D3242" t="s">
        <v>47</v>
      </c>
      <c r="E3242" t="s">
        <v>349</v>
      </c>
      <c r="F3242" t="s">
        <v>351</v>
      </c>
      <c r="G3242" t="s">
        <v>225</v>
      </c>
      <c r="H3242" t="s">
        <v>222</v>
      </c>
      <c r="I3242" t="s">
        <v>1199</v>
      </c>
      <c r="J3242" s="3">
        <v>15700.832</v>
      </c>
      <c r="K3242" s="3">
        <v>16150.934999999999</v>
      </c>
      <c r="L3242" s="3">
        <v>16609.796999999999</v>
      </c>
      <c r="M3242" s="3">
        <v>16729.881000000001</v>
      </c>
      <c r="N3242" s="3">
        <v>17174.569</v>
      </c>
      <c r="O3242" s="3">
        <v>17131.106</v>
      </c>
      <c r="P3242" s="3">
        <v>17394.059000000001</v>
      </c>
      <c r="Q3242" s="3">
        <v>18098.733</v>
      </c>
      <c r="R3242" s="3">
        <v>18086.920999999998</v>
      </c>
      <c r="S3242" s="3">
        <v>18220.116999999998</v>
      </c>
      <c r="T3242" s="3">
        <v>17583.022000000001</v>
      </c>
      <c r="U3242" s="3">
        <v>15492.041999999999</v>
      </c>
      <c r="V3242" s="3">
        <v>15017.338</v>
      </c>
      <c r="W3242" s="3">
        <v>14930.821</v>
      </c>
      <c r="X3242" s="3">
        <v>15370.856</v>
      </c>
      <c r="Y3242" s="3">
        <v>15761.458000000001</v>
      </c>
      <c r="Z3242" s="3">
        <v>15763.689</v>
      </c>
      <c r="AA3242" s="3">
        <v>16290.222</v>
      </c>
      <c r="AB3242" s="3">
        <v>16980.251</v>
      </c>
      <c r="AC3242" s="3">
        <v>17521.394</v>
      </c>
      <c r="AD3242" s="3">
        <v>18258.901000000002</v>
      </c>
      <c r="AE3242" s="3">
        <v>18960.135999999999</v>
      </c>
      <c r="AF3242" s="3">
        <v>19818.689999999999</v>
      </c>
      <c r="AG3242" s="3">
        <v>20581.436000000002</v>
      </c>
      <c r="AH3242" s="3">
        <v>21611.52</v>
      </c>
      <c r="AI3242" s="3">
        <v>22559.88</v>
      </c>
      <c r="AJ3242" s="3">
        <v>23428.7</v>
      </c>
      <c r="AK3242" s="3">
        <v>23530.559000000001</v>
      </c>
      <c r="AL3242" s="3">
        <v>23731.866000000002</v>
      </c>
      <c r="AM3242" s="3">
        <v>22165.569</v>
      </c>
      <c r="AN3242" s="3">
        <v>22316.822</v>
      </c>
      <c r="AO3242" s="3">
        <v>22687.708999999999</v>
      </c>
      <c r="AP3242" s="3">
        <v>22314.773000000001</v>
      </c>
      <c r="AQ3242" s="3">
        <v>22782.539000000001</v>
      </c>
      <c r="AR3242" s="3">
        <v>23745.723999999998</v>
      </c>
      <c r="AS3242" s="3">
        <v>24545.276999999998</v>
      </c>
      <c r="AT3242" s="3">
        <v>25088.51</v>
      </c>
      <c r="AU3242" s="3">
        <v>26089.218000000001</v>
      </c>
      <c r="AV3242" s="3">
        <v>27080.608</v>
      </c>
      <c r="AW3242" s="3">
        <v>27893.026999999998</v>
      </c>
      <c r="AX3242" s="3">
        <v>28618.244999999999</v>
      </c>
      <c r="AY3242" s="3">
        <v>29305.082999999999</v>
      </c>
      <c r="AZ3242" s="3">
        <v>29949.794999999998</v>
      </c>
      <c r="BA3242">
        <v>30608.69</v>
      </c>
      <c r="BB3242">
        <v>2017</v>
      </c>
    </row>
    <row r="3243" spans="1:54" hidden="1" x14ac:dyDescent="0.2">
      <c r="A3243">
        <v>944</v>
      </c>
      <c r="B3243" t="s">
        <v>489</v>
      </c>
      <c r="C3243" t="s">
        <v>350</v>
      </c>
      <c r="D3243" t="s">
        <v>47</v>
      </c>
      <c r="E3243" t="s">
        <v>349</v>
      </c>
      <c r="F3243" t="s">
        <v>348</v>
      </c>
      <c r="G3243" t="s">
        <v>275</v>
      </c>
      <c r="I3243" t="s">
        <v>347</v>
      </c>
      <c r="J3243" s="3">
        <v>0.215</v>
      </c>
      <c r="K3243" s="3">
        <v>2.867</v>
      </c>
      <c r="L3243" s="3">
        <v>2.8410000000000002</v>
      </c>
      <c r="M3243" s="3">
        <v>0.72299999999999998</v>
      </c>
      <c r="N3243" s="3">
        <v>2.6579999999999999</v>
      </c>
      <c r="O3243" s="3">
        <v>-0.253</v>
      </c>
      <c r="P3243" s="3">
        <v>1.5349999999999999</v>
      </c>
      <c r="Q3243" s="3">
        <v>4.0510000000000002</v>
      </c>
      <c r="R3243" s="3">
        <v>-6.5000000000000002E-2</v>
      </c>
      <c r="S3243" s="3">
        <v>0.73599999999999999</v>
      </c>
      <c r="T3243" s="3">
        <v>-3.4969999999999999</v>
      </c>
      <c r="U3243" s="3">
        <v>-11.891999999999999</v>
      </c>
      <c r="V3243" s="3">
        <v>-3.0640000000000001</v>
      </c>
      <c r="W3243" s="3">
        <v>-0.57599999999999996</v>
      </c>
      <c r="X3243" s="3">
        <v>2.9470000000000001</v>
      </c>
      <c r="Y3243" s="3">
        <v>2.5409999999999999</v>
      </c>
      <c r="Z3243" s="3">
        <v>1.4E-2</v>
      </c>
      <c r="AA3243" s="3">
        <v>3.34</v>
      </c>
      <c r="AB3243" s="3">
        <v>4.2359999999999998</v>
      </c>
      <c r="AC3243" s="3">
        <v>3.1869999999999998</v>
      </c>
      <c r="AD3243" s="3">
        <v>4.2089999999999996</v>
      </c>
      <c r="AE3243" s="3">
        <v>3.8410000000000002</v>
      </c>
      <c r="AF3243" s="3">
        <v>4.5279999999999996</v>
      </c>
      <c r="AG3243" s="3">
        <v>3.8490000000000002</v>
      </c>
      <c r="AH3243" s="3">
        <v>5.0049999999999999</v>
      </c>
      <c r="AI3243" s="3">
        <v>4.3879999999999999</v>
      </c>
      <c r="AJ3243" s="3">
        <v>3.851</v>
      </c>
      <c r="AK3243" s="3">
        <v>0.435</v>
      </c>
      <c r="AL3243" s="3">
        <v>0.85599999999999998</v>
      </c>
      <c r="AM3243" s="3">
        <v>-6.6</v>
      </c>
      <c r="AN3243" s="3">
        <v>0.68200000000000005</v>
      </c>
      <c r="AO3243" s="3">
        <v>1.6619999999999999</v>
      </c>
      <c r="AP3243" s="3">
        <v>-1.6439999999999999</v>
      </c>
      <c r="AQ3243" s="3">
        <v>2.0960000000000001</v>
      </c>
      <c r="AR3243" s="3">
        <v>4.2279999999999998</v>
      </c>
      <c r="AS3243" s="3">
        <v>3.367</v>
      </c>
      <c r="AT3243" s="3">
        <v>2.2130000000000001</v>
      </c>
      <c r="AU3243" s="3">
        <v>3.9889999999999999</v>
      </c>
      <c r="AV3243" s="3">
        <v>3.8</v>
      </c>
      <c r="AW3243" s="3">
        <v>3</v>
      </c>
      <c r="AX3243" s="3">
        <v>2.6</v>
      </c>
      <c r="AY3243" s="3">
        <v>2.4</v>
      </c>
      <c r="AZ3243" s="3">
        <v>2.2000000000000002</v>
      </c>
      <c r="BA3243">
        <v>2.2000000000000002</v>
      </c>
      <c r="BB3243">
        <v>2017</v>
      </c>
    </row>
    <row r="3244" spans="1:54" hidden="1" x14ac:dyDescent="0.2">
      <c r="A3244">
        <v>944</v>
      </c>
      <c r="B3244" t="s">
        <v>489</v>
      </c>
      <c r="C3244" t="s">
        <v>346</v>
      </c>
      <c r="D3244" t="s">
        <v>47</v>
      </c>
      <c r="E3244" t="s">
        <v>342</v>
      </c>
      <c r="F3244" t="s">
        <v>345</v>
      </c>
      <c r="G3244" t="s">
        <v>225</v>
      </c>
      <c r="H3244" t="s">
        <v>222</v>
      </c>
      <c r="I3244" t="s">
        <v>1199</v>
      </c>
      <c r="J3244" s="3">
        <v>749.49099999999999</v>
      </c>
      <c r="K3244" s="3">
        <v>810.69600000000003</v>
      </c>
      <c r="L3244" s="3">
        <v>881.33799999999997</v>
      </c>
      <c r="M3244" s="3">
        <v>931.74800000000005</v>
      </c>
      <c r="N3244" s="3">
        <v>1017.077</v>
      </c>
      <c r="O3244" s="3">
        <v>1074.4580000000001</v>
      </c>
      <c r="P3244" s="3">
        <v>1131.7760000000001</v>
      </c>
      <c r="Q3244" s="3">
        <v>1274.7760000000001</v>
      </c>
      <c r="R3244" s="3">
        <v>1497.2170000000001</v>
      </c>
      <c r="S3244" s="3">
        <v>1790.835</v>
      </c>
      <c r="T3244" s="3">
        <v>2171.7809999999999</v>
      </c>
      <c r="U3244" s="3">
        <v>2596.931</v>
      </c>
      <c r="V3244" s="3">
        <v>3058.819</v>
      </c>
      <c r="W3244" s="3">
        <v>3688.3159999999998</v>
      </c>
      <c r="X3244" s="3">
        <v>4537.0950000000003</v>
      </c>
      <c r="Y3244" s="3">
        <v>5835.6329999999998</v>
      </c>
      <c r="Z3244" s="3">
        <v>7122.4639999999999</v>
      </c>
      <c r="AA3244" s="3">
        <v>8833.2950000000001</v>
      </c>
      <c r="AB3244" s="3">
        <v>10456.471</v>
      </c>
      <c r="AC3244" s="3">
        <v>11660.562</v>
      </c>
      <c r="AD3244" s="3">
        <v>13350.074000000001</v>
      </c>
      <c r="AE3244" s="3">
        <v>15419.134</v>
      </c>
      <c r="AF3244" s="3">
        <v>17461.7</v>
      </c>
      <c r="AG3244" s="3">
        <v>19138.918000000001</v>
      </c>
      <c r="AH3244" s="3">
        <v>21099.067999999999</v>
      </c>
      <c r="AI3244" s="3">
        <v>22559.88</v>
      </c>
      <c r="AJ3244" s="3">
        <v>24256.956999999999</v>
      </c>
      <c r="AK3244" s="3">
        <v>25680.214</v>
      </c>
      <c r="AL3244" s="3">
        <v>27193.63</v>
      </c>
      <c r="AM3244" s="3">
        <v>26424.603999999999</v>
      </c>
      <c r="AN3244" s="3">
        <v>27224.598999999998</v>
      </c>
      <c r="AO3244" s="3">
        <v>28304.937999999998</v>
      </c>
      <c r="AP3244" s="3">
        <v>28781.063999999998</v>
      </c>
      <c r="AQ3244" s="3">
        <v>30247.077000000001</v>
      </c>
      <c r="AR3244" s="3">
        <v>32591.713</v>
      </c>
      <c r="AS3244" s="3">
        <v>34324.11</v>
      </c>
      <c r="AT3244" s="3">
        <v>35420.32</v>
      </c>
      <c r="AU3244" s="3">
        <v>38183.29</v>
      </c>
      <c r="AV3244" s="3">
        <v>40744.014000000003</v>
      </c>
      <c r="AW3244" s="3">
        <v>43057.459000000003</v>
      </c>
      <c r="AX3244" s="3">
        <v>45325.553999999996</v>
      </c>
      <c r="AY3244" s="3">
        <v>47620.114999999998</v>
      </c>
      <c r="AZ3244" s="3">
        <v>49933.118999999999</v>
      </c>
      <c r="BA3244">
        <v>52358.470999999998</v>
      </c>
      <c r="BB3244">
        <v>2017</v>
      </c>
    </row>
    <row r="3245" spans="1:54" hidden="1" x14ac:dyDescent="0.2">
      <c r="A3245">
        <v>944</v>
      </c>
      <c r="B3245" t="s">
        <v>489</v>
      </c>
      <c r="C3245" t="s">
        <v>344</v>
      </c>
      <c r="D3245" t="s">
        <v>47</v>
      </c>
      <c r="E3245" t="s">
        <v>342</v>
      </c>
      <c r="F3245" t="s">
        <v>343</v>
      </c>
      <c r="G3245" t="s">
        <v>223</v>
      </c>
      <c r="H3245" t="s">
        <v>222</v>
      </c>
      <c r="I3245" t="s">
        <v>310</v>
      </c>
      <c r="J3245" s="3">
        <v>23.038</v>
      </c>
      <c r="K3245" s="3">
        <v>23.626000000000001</v>
      </c>
      <c r="L3245" s="3">
        <v>24.06</v>
      </c>
      <c r="M3245" s="3">
        <v>21.835999999999999</v>
      </c>
      <c r="N3245" s="3">
        <v>21.17</v>
      </c>
      <c r="O3245" s="3">
        <v>21.437999999999999</v>
      </c>
      <c r="P3245" s="3">
        <v>24.693999999999999</v>
      </c>
      <c r="Q3245" s="3">
        <v>27.14</v>
      </c>
      <c r="R3245" s="3">
        <v>29.699000000000002</v>
      </c>
      <c r="S3245" s="3">
        <v>30.318999999999999</v>
      </c>
      <c r="T3245" s="3">
        <v>34.36</v>
      </c>
      <c r="U3245" s="3">
        <v>34.747999999999998</v>
      </c>
      <c r="V3245" s="3">
        <v>38.725000000000001</v>
      </c>
      <c r="W3245" s="3">
        <v>40.119999999999997</v>
      </c>
      <c r="X3245" s="3">
        <v>43.145000000000003</v>
      </c>
      <c r="Y3245" s="3">
        <v>46.432000000000002</v>
      </c>
      <c r="Z3245" s="3">
        <v>46.66</v>
      </c>
      <c r="AA3245" s="3">
        <v>47.29</v>
      </c>
      <c r="AB3245" s="3">
        <v>48.77</v>
      </c>
      <c r="AC3245" s="3">
        <v>49.17</v>
      </c>
      <c r="AD3245" s="3">
        <v>47.311</v>
      </c>
      <c r="AE3245" s="3">
        <v>53.820999999999998</v>
      </c>
      <c r="AF3245" s="3">
        <v>67.716999999999999</v>
      </c>
      <c r="AG3245" s="3">
        <v>85.325000000000003</v>
      </c>
      <c r="AH3245" s="3">
        <v>104.06699999999999</v>
      </c>
      <c r="AI3245" s="3">
        <v>113.035</v>
      </c>
      <c r="AJ3245" s="3">
        <v>115.295</v>
      </c>
      <c r="AK3245" s="3">
        <v>139.851</v>
      </c>
      <c r="AL3245" s="3">
        <v>157.99799999999999</v>
      </c>
      <c r="AM3245" s="3">
        <v>130.59399999999999</v>
      </c>
      <c r="AN3245" s="3">
        <v>130.92500000000001</v>
      </c>
      <c r="AO3245" s="3">
        <v>140.863</v>
      </c>
      <c r="AP3245" s="3">
        <v>127.706</v>
      </c>
      <c r="AQ3245" s="3">
        <v>135.21299999999999</v>
      </c>
      <c r="AR3245" s="3">
        <v>140.167</v>
      </c>
      <c r="AS3245" s="3">
        <v>122.82299999999999</v>
      </c>
      <c r="AT3245" s="3">
        <v>129.14400000000001</v>
      </c>
      <c r="AU3245" s="3">
        <v>152.28399999999999</v>
      </c>
      <c r="AV3245" s="3">
        <v>163.541</v>
      </c>
      <c r="AW3245" s="3">
        <v>172.827</v>
      </c>
      <c r="AX3245" s="3">
        <v>183.101</v>
      </c>
      <c r="AY3245" s="3">
        <v>192.75899999999999</v>
      </c>
      <c r="AZ3245" s="3">
        <v>202.51499999999999</v>
      </c>
      <c r="BA3245">
        <v>212.185</v>
      </c>
      <c r="BB3245">
        <v>2017</v>
      </c>
    </row>
    <row r="3246" spans="1:54" hidden="1" x14ac:dyDescent="0.2">
      <c r="A3246">
        <v>944</v>
      </c>
      <c r="B3246" t="s">
        <v>489</v>
      </c>
      <c r="C3246" t="s">
        <v>213</v>
      </c>
      <c r="D3246" t="s">
        <v>47</v>
      </c>
      <c r="E3246" t="s">
        <v>342</v>
      </c>
      <c r="F3246" t="s">
        <v>341</v>
      </c>
      <c r="G3246" t="s">
        <v>323</v>
      </c>
      <c r="H3246" t="s">
        <v>222</v>
      </c>
      <c r="I3246" t="s">
        <v>310</v>
      </c>
      <c r="J3246" s="3">
        <v>68.046999999999997</v>
      </c>
      <c r="K3246" s="3">
        <v>76.533000000000001</v>
      </c>
      <c r="L3246" s="3">
        <v>83.590999999999994</v>
      </c>
      <c r="M3246" s="3">
        <v>87.519000000000005</v>
      </c>
      <c r="N3246" s="3">
        <v>93.034000000000006</v>
      </c>
      <c r="O3246" s="3">
        <v>95.768000000000001</v>
      </c>
      <c r="P3246" s="3">
        <v>99.198999999999998</v>
      </c>
      <c r="Q3246" s="3">
        <v>105.852</v>
      </c>
      <c r="R3246" s="3">
        <v>109.486</v>
      </c>
      <c r="S3246" s="3">
        <v>114.581</v>
      </c>
      <c r="T3246" s="3">
        <v>114.664</v>
      </c>
      <c r="U3246" s="3">
        <v>104.39100000000001</v>
      </c>
      <c r="V3246" s="3">
        <v>103.499</v>
      </c>
      <c r="W3246" s="3">
        <v>105.351</v>
      </c>
      <c r="X3246" s="3">
        <v>110.764</v>
      </c>
      <c r="Y3246" s="3">
        <v>115.947</v>
      </c>
      <c r="Z3246" s="3">
        <v>118.08</v>
      </c>
      <c r="AA3246" s="3">
        <v>124.114</v>
      </c>
      <c r="AB3246" s="3">
        <v>130.77500000000001</v>
      </c>
      <c r="AC3246" s="3">
        <v>137.00700000000001</v>
      </c>
      <c r="AD3246" s="3">
        <v>146.023</v>
      </c>
      <c r="AE3246" s="3">
        <v>155.08699999999999</v>
      </c>
      <c r="AF3246" s="3">
        <v>164.59800000000001</v>
      </c>
      <c r="AG3246" s="3">
        <v>174.34100000000001</v>
      </c>
      <c r="AH3246" s="3">
        <v>188.101</v>
      </c>
      <c r="AI3246" s="3">
        <v>202.672</v>
      </c>
      <c r="AJ3246" s="3">
        <v>216.94499999999999</v>
      </c>
      <c r="AK3246" s="3">
        <v>223.68600000000001</v>
      </c>
      <c r="AL3246" s="3">
        <v>230.02500000000001</v>
      </c>
      <c r="AM3246" s="3">
        <v>216.47499999999999</v>
      </c>
      <c r="AN3246" s="3">
        <v>220.61500000000001</v>
      </c>
      <c r="AO3246" s="3">
        <v>228.91200000000001</v>
      </c>
      <c r="AP3246" s="3">
        <v>229.29599999999999</v>
      </c>
      <c r="AQ3246" s="3">
        <v>237.88300000000001</v>
      </c>
      <c r="AR3246" s="3">
        <v>252.39</v>
      </c>
      <c r="AS3246" s="3">
        <v>263.71800000000002</v>
      </c>
      <c r="AT3246" s="3">
        <v>272.99299999999999</v>
      </c>
      <c r="AU3246" s="3">
        <v>288.99</v>
      </c>
      <c r="AV3246" s="3">
        <v>306.78699999999998</v>
      </c>
      <c r="AW3246" s="3">
        <v>322.84399999999999</v>
      </c>
      <c r="AX3246" s="3">
        <v>337.74599999999998</v>
      </c>
      <c r="AY3246" s="3">
        <v>352.44400000000002</v>
      </c>
      <c r="AZ3246" s="3">
        <v>366.38200000000001</v>
      </c>
      <c r="BA3246">
        <v>380.95699999999999</v>
      </c>
      <c r="BB3246">
        <v>2017</v>
      </c>
    </row>
    <row r="3247" spans="1:54" hidden="1" x14ac:dyDescent="0.2">
      <c r="A3247">
        <v>944</v>
      </c>
      <c r="B3247" t="s">
        <v>489</v>
      </c>
      <c r="C3247" t="s">
        <v>340</v>
      </c>
      <c r="D3247" t="s">
        <v>47</v>
      </c>
      <c r="E3247" t="s">
        <v>339</v>
      </c>
      <c r="F3247" t="s">
        <v>338</v>
      </c>
      <c r="G3247" t="s">
        <v>295</v>
      </c>
      <c r="I3247" t="s">
        <v>337</v>
      </c>
      <c r="J3247" s="3">
        <v>4.774</v>
      </c>
      <c r="K3247" s="3">
        <v>5.0190000000000001</v>
      </c>
      <c r="L3247" s="3">
        <v>5.306</v>
      </c>
      <c r="M3247" s="3">
        <v>5.569</v>
      </c>
      <c r="N3247" s="3">
        <v>5.9219999999999997</v>
      </c>
      <c r="O3247" s="3">
        <v>6.2720000000000002</v>
      </c>
      <c r="P3247" s="3">
        <v>6.5069999999999997</v>
      </c>
      <c r="Q3247" s="3">
        <v>7.0430000000000001</v>
      </c>
      <c r="R3247" s="3">
        <v>8.2780000000000005</v>
      </c>
      <c r="S3247" s="3">
        <v>9.8290000000000006</v>
      </c>
      <c r="T3247" s="3">
        <v>12.352</v>
      </c>
      <c r="U3247" s="3">
        <v>16.763000000000002</v>
      </c>
      <c r="V3247" s="3">
        <v>20.369</v>
      </c>
      <c r="W3247" s="3">
        <v>24.702999999999999</v>
      </c>
      <c r="X3247" s="3">
        <v>29.518000000000001</v>
      </c>
      <c r="Y3247" s="3">
        <v>37.024999999999999</v>
      </c>
      <c r="Z3247" s="3">
        <v>45.183</v>
      </c>
      <c r="AA3247" s="3">
        <v>54.225000000000001</v>
      </c>
      <c r="AB3247" s="3">
        <v>61.58</v>
      </c>
      <c r="AC3247" s="3">
        <v>66.55</v>
      </c>
      <c r="AD3247" s="3">
        <v>73.114999999999995</v>
      </c>
      <c r="AE3247" s="3">
        <v>81.323999999999998</v>
      </c>
      <c r="AF3247" s="3">
        <v>88.106999999999999</v>
      </c>
      <c r="AG3247" s="3">
        <v>92.991</v>
      </c>
      <c r="AH3247" s="3">
        <v>97.629000000000005</v>
      </c>
      <c r="AI3247" s="3">
        <v>100</v>
      </c>
      <c r="AJ3247" s="3">
        <v>103.535</v>
      </c>
      <c r="AK3247" s="3">
        <v>109.136</v>
      </c>
      <c r="AL3247" s="3">
        <v>114.587</v>
      </c>
      <c r="AM3247" s="3">
        <v>119.215</v>
      </c>
      <c r="AN3247" s="3">
        <v>121.991</v>
      </c>
      <c r="AO3247" s="3">
        <v>124.759</v>
      </c>
      <c r="AP3247" s="3">
        <v>128.97800000000001</v>
      </c>
      <c r="AQ3247" s="3">
        <v>132.76400000000001</v>
      </c>
      <c r="AR3247" s="3">
        <v>137.25299999999999</v>
      </c>
      <c r="AS3247" s="3">
        <v>139.84</v>
      </c>
      <c r="AT3247" s="3">
        <v>141.18100000000001</v>
      </c>
      <c r="AU3247" s="3">
        <v>146.357</v>
      </c>
      <c r="AV3247" s="3">
        <v>150.45500000000001</v>
      </c>
      <c r="AW3247" s="3">
        <v>154.36600000000001</v>
      </c>
      <c r="AX3247" s="3">
        <v>158.38</v>
      </c>
      <c r="AY3247" s="3">
        <v>162.49799999999999</v>
      </c>
      <c r="AZ3247" s="3">
        <v>166.72300000000001</v>
      </c>
      <c r="BA3247">
        <v>171.05799999999999</v>
      </c>
      <c r="BB3247">
        <v>2017</v>
      </c>
    </row>
    <row r="3248" spans="1:54" hidden="1" x14ac:dyDescent="0.2">
      <c r="A3248">
        <v>944</v>
      </c>
      <c r="B3248" t="s">
        <v>489</v>
      </c>
      <c r="C3248" t="s">
        <v>336</v>
      </c>
      <c r="D3248" t="s">
        <v>47</v>
      </c>
      <c r="E3248" t="s">
        <v>333</v>
      </c>
      <c r="F3248" t="s">
        <v>335</v>
      </c>
      <c r="G3248" t="s">
        <v>225</v>
      </c>
      <c r="H3248" t="s">
        <v>322</v>
      </c>
      <c r="I3248" t="s">
        <v>330</v>
      </c>
      <c r="J3248" s="3">
        <v>1466028.372</v>
      </c>
      <c r="K3248" s="3">
        <v>1508615.7549999999</v>
      </c>
      <c r="L3248" s="3">
        <v>1553036.504</v>
      </c>
      <c r="M3248" s="3">
        <v>1567674.2579999999</v>
      </c>
      <c r="N3248" s="3">
        <v>1614075.2339999999</v>
      </c>
      <c r="O3248" s="3">
        <v>1616315.317</v>
      </c>
      <c r="P3248" s="3">
        <v>1647176.798</v>
      </c>
      <c r="Q3248" s="3">
        <v>1722166.7479999999</v>
      </c>
      <c r="R3248" s="3">
        <v>1728459.2960000001</v>
      </c>
      <c r="S3248" s="3">
        <v>1748319.8</v>
      </c>
      <c r="T3248" s="3">
        <v>1694728.8189999999</v>
      </c>
      <c r="U3248" s="3">
        <v>1493431.368</v>
      </c>
      <c r="V3248" s="3">
        <v>1447600.9979999999</v>
      </c>
      <c r="W3248" s="3">
        <v>1440457.085</v>
      </c>
      <c r="X3248" s="3">
        <v>1485062.3060000001</v>
      </c>
      <c r="Y3248" s="3">
        <v>1524761.3430000001</v>
      </c>
      <c r="Z3248" s="3">
        <v>1527341.246</v>
      </c>
      <c r="AA3248" s="3">
        <v>1581421.415</v>
      </c>
      <c r="AB3248" s="3">
        <v>1651775.389</v>
      </c>
      <c r="AC3248" s="3">
        <v>1708904.1259999999</v>
      </c>
      <c r="AD3248" s="3">
        <v>1786235.6680000001</v>
      </c>
      <c r="AE3248" s="3">
        <v>1858836.8629999999</v>
      </c>
      <c r="AF3248" s="3">
        <v>1947782.801</v>
      </c>
      <c r="AG3248" s="3">
        <v>2029327.1540000001</v>
      </c>
      <c r="AH3248" s="3">
        <v>2136158.94</v>
      </c>
      <c r="AI3248" s="3">
        <v>2234093.88</v>
      </c>
      <c r="AJ3248" s="3">
        <v>2324967.7480000001</v>
      </c>
      <c r="AK3248" s="3">
        <v>2337627.5580000002</v>
      </c>
      <c r="AL3248" s="3">
        <v>2362555.102</v>
      </c>
      <c r="AM3248" s="3">
        <v>2209706.8089999999</v>
      </c>
      <c r="AN3248" s="3">
        <v>2228562.213</v>
      </c>
      <c r="AO3248" s="3">
        <v>2271951.6320000002</v>
      </c>
      <c r="AP3248" s="3">
        <v>2246755.236</v>
      </c>
      <c r="AQ3248" s="3">
        <v>2299176.4049999998</v>
      </c>
      <c r="AR3248" s="3">
        <v>2404143.3629999999</v>
      </c>
      <c r="AS3248" s="3">
        <v>2490389.3059999999</v>
      </c>
      <c r="AT3248" s="3">
        <v>2552113.1460000002</v>
      </c>
      <c r="AU3248" s="3">
        <v>2660797.7629999998</v>
      </c>
      <c r="AV3248" s="3">
        <v>2769076.6039999998</v>
      </c>
      <c r="AW3248" s="3">
        <v>2859551.648</v>
      </c>
      <c r="AX3248" s="3">
        <v>2941514.9210000001</v>
      </c>
      <c r="AY3248" s="3">
        <v>3019929.2069999999</v>
      </c>
      <c r="AZ3248" s="3">
        <v>3094378.3089999999</v>
      </c>
      <c r="BA3248">
        <v>3170662.7749999999</v>
      </c>
      <c r="BB3248">
        <v>2016</v>
      </c>
    </row>
    <row r="3249" spans="1:54" hidden="1" x14ac:dyDescent="0.2">
      <c r="A3249">
        <v>944</v>
      </c>
      <c r="B3249" t="s">
        <v>489</v>
      </c>
      <c r="C3249" t="s">
        <v>334</v>
      </c>
      <c r="D3249" t="s">
        <v>47</v>
      </c>
      <c r="E3249" t="s">
        <v>333</v>
      </c>
      <c r="F3249" t="s">
        <v>332</v>
      </c>
      <c r="G3249" t="s">
        <v>331</v>
      </c>
      <c r="H3249" t="s">
        <v>322</v>
      </c>
      <c r="I3249" t="s">
        <v>330</v>
      </c>
      <c r="J3249" s="3">
        <v>14791.745999999999</v>
      </c>
      <c r="K3249" s="3">
        <v>15221.439</v>
      </c>
      <c r="L3249" s="3">
        <v>15669.629000000001</v>
      </c>
      <c r="M3249" s="3">
        <v>15817.32</v>
      </c>
      <c r="N3249" s="3">
        <v>16285.49</v>
      </c>
      <c r="O3249" s="3">
        <v>16308.092000000001</v>
      </c>
      <c r="P3249" s="3">
        <v>16619.473999999998</v>
      </c>
      <c r="Q3249" s="3">
        <v>17376.098000000002</v>
      </c>
      <c r="R3249" s="3">
        <v>17439.588</v>
      </c>
      <c r="S3249" s="3">
        <v>17639.973999999998</v>
      </c>
      <c r="T3249" s="3">
        <v>17099.258000000002</v>
      </c>
      <c r="U3249" s="3">
        <v>15068.233</v>
      </c>
      <c r="V3249" s="3">
        <v>14605.82</v>
      </c>
      <c r="W3249" s="3">
        <v>14533.74</v>
      </c>
      <c r="X3249" s="3">
        <v>14983.791999999999</v>
      </c>
      <c r="Y3249" s="3">
        <v>15384.342000000001</v>
      </c>
      <c r="Z3249" s="3">
        <v>15410.373</v>
      </c>
      <c r="AA3249" s="3">
        <v>15956.023999999999</v>
      </c>
      <c r="AB3249" s="3">
        <v>16665.871999999999</v>
      </c>
      <c r="AC3249" s="3">
        <v>17242.282999999999</v>
      </c>
      <c r="AD3249" s="3">
        <v>18022.532999999999</v>
      </c>
      <c r="AE3249" s="3">
        <v>18755.055</v>
      </c>
      <c r="AF3249" s="3">
        <v>19652.490000000002</v>
      </c>
      <c r="AG3249" s="3">
        <v>20475.245999999999</v>
      </c>
      <c r="AH3249" s="3">
        <v>21553.144</v>
      </c>
      <c r="AI3249" s="3">
        <v>22541.275000000001</v>
      </c>
      <c r="AJ3249" s="3">
        <v>23458.163</v>
      </c>
      <c r="AK3249" s="3">
        <v>23585.896000000001</v>
      </c>
      <c r="AL3249" s="3">
        <v>23837.406999999999</v>
      </c>
      <c r="AM3249" s="3">
        <v>22295.218000000001</v>
      </c>
      <c r="AN3249" s="3">
        <v>22485.462</v>
      </c>
      <c r="AO3249" s="3">
        <v>22923.246999999999</v>
      </c>
      <c r="AP3249" s="3">
        <v>22669.024000000001</v>
      </c>
      <c r="AQ3249" s="3">
        <v>23197.936000000002</v>
      </c>
      <c r="AR3249" s="3">
        <v>24257.019</v>
      </c>
      <c r="AS3249" s="3">
        <v>25127.212</v>
      </c>
      <c r="AT3249" s="3">
        <v>25749.985000000001</v>
      </c>
      <c r="AU3249" s="3">
        <v>26846.577000000001</v>
      </c>
      <c r="AV3249" s="3">
        <v>27939.076000000001</v>
      </c>
      <c r="AW3249" s="3">
        <v>28851.938999999998</v>
      </c>
      <c r="AX3249" s="3">
        <v>29678.921999999999</v>
      </c>
      <c r="AY3249" s="3">
        <v>30470.096000000001</v>
      </c>
      <c r="AZ3249" s="3">
        <v>31221.262999999999</v>
      </c>
      <c r="BA3249">
        <v>31990.948</v>
      </c>
      <c r="BB3249">
        <v>2016</v>
      </c>
    </row>
    <row r="3250" spans="1:54" hidden="1" x14ac:dyDescent="0.2">
      <c r="A3250">
        <v>944</v>
      </c>
      <c r="B3250" t="s">
        <v>489</v>
      </c>
      <c r="C3250" t="s">
        <v>329</v>
      </c>
      <c r="D3250" t="s">
        <v>47</v>
      </c>
      <c r="E3250" t="s">
        <v>325</v>
      </c>
      <c r="F3250" t="s">
        <v>328</v>
      </c>
      <c r="G3250" t="s">
        <v>225</v>
      </c>
      <c r="H3250" t="s">
        <v>322</v>
      </c>
      <c r="I3250" t="s">
        <v>321</v>
      </c>
      <c r="J3250" s="3">
        <v>69981.960999999996</v>
      </c>
      <c r="K3250" s="3">
        <v>75724.957999999999</v>
      </c>
      <c r="L3250" s="3">
        <v>82406.141000000003</v>
      </c>
      <c r="M3250" s="3">
        <v>87309.462</v>
      </c>
      <c r="N3250" s="3">
        <v>95585.430999999997</v>
      </c>
      <c r="O3250" s="3">
        <v>101374.806</v>
      </c>
      <c r="P3250" s="3">
        <v>107176.569</v>
      </c>
      <c r="Q3250" s="3">
        <v>121300.06200000001</v>
      </c>
      <c r="R3250" s="3">
        <v>143080.10399999999</v>
      </c>
      <c r="S3250" s="3">
        <v>171840.43299999999</v>
      </c>
      <c r="T3250" s="3">
        <v>209325.75899999999</v>
      </c>
      <c r="U3250" s="3">
        <v>250343.87599999999</v>
      </c>
      <c r="V3250" s="3">
        <v>294855.79399999999</v>
      </c>
      <c r="W3250" s="3">
        <v>355831.81199999998</v>
      </c>
      <c r="X3250" s="3">
        <v>438353.56</v>
      </c>
      <c r="Y3250" s="3">
        <v>564538.35699999996</v>
      </c>
      <c r="Z3250" s="3">
        <v>690094.37100000004</v>
      </c>
      <c r="AA3250" s="3">
        <v>857518.20200000005</v>
      </c>
      <c r="AB3250" s="3">
        <v>1017166.44</v>
      </c>
      <c r="AC3250" s="3">
        <v>1137282.942</v>
      </c>
      <c r="AD3250" s="3">
        <v>1306013.892</v>
      </c>
      <c r="AE3250" s="3">
        <v>1511679.804</v>
      </c>
      <c r="AF3250" s="3">
        <v>1716137.5919999999</v>
      </c>
      <c r="AG3250" s="3">
        <v>1887095.05</v>
      </c>
      <c r="AH3250" s="3">
        <v>2085506.375</v>
      </c>
      <c r="AI3250" s="3">
        <v>2234093.88</v>
      </c>
      <c r="AJ3250" s="3">
        <v>2407160.5639999998</v>
      </c>
      <c r="AK3250" s="3">
        <v>2551183.588</v>
      </c>
      <c r="AL3250" s="3">
        <v>2707180.6869999999</v>
      </c>
      <c r="AM3250" s="3">
        <v>2634294.088</v>
      </c>
      <c r="AN3250" s="3">
        <v>2718653.7850000001</v>
      </c>
      <c r="AO3250" s="3">
        <v>2834462.0469999998</v>
      </c>
      <c r="AP3250" s="3">
        <v>2897811.5180000002</v>
      </c>
      <c r="AQ3250" s="3">
        <v>3052485.3160000001</v>
      </c>
      <c r="AR3250" s="3">
        <v>3299758.327</v>
      </c>
      <c r="AS3250" s="3">
        <v>3482559.8620000002</v>
      </c>
      <c r="AT3250" s="3">
        <v>3603110.1209999998</v>
      </c>
      <c r="AU3250" s="3">
        <v>3894252.892</v>
      </c>
      <c r="AV3250" s="3">
        <v>4166202.4419999998</v>
      </c>
      <c r="AW3250" s="3">
        <v>4414186.7680000002</v>
      </c>
      <c r="AX3250" s="3">
        <v>4658768.9910000004</v>
      </c>
      <c r="AY3250" s="3">
        <v>4907318.4730000002</v>
      </c>
      <c r="AZ3250" s="3">
        <v>5159032.3370000003</v>
      </c>
      <c r="BA3250">
        <v>5423657.5029999996</v>
      </c>
      <c r="BB3250">
        <v>2016</v>
      </c>
    </row>
    <row r="3251" spans="1:54" hidden="1" x14ac:dyDescent="0.2">
      <c r="A3251">
        <v>944</v>
      </c>
      <c r="B3251" t="s">
        <v>489</v>
      </c>
      <c r="C3251" t="s">
        <v>327</v>
      </c>
      <c r="D3251" t="s">
        <v>47</v>
      </c>
      <c r="E3251" t="s">
        <v>325</v>
      </c>
      <c r="F3251" t="s">
        <v>326</v>
      </c>
      <c r="G3251" t="s">
        <v>223</v>
      </c>
      <c r="H3251" t="s">
        <v>322</v>
      </c>
      <c r="I3251" t="s">
        <v>321</v>
      </c>
      <c r="J3251" s="3">
        <v>2151.154</v>
      </c>
      <c r="K3251" s="3">
        <v>2206.8049999999998</v>
      </c>
      <c r="L3251" s="3">
        <v>2249.6559999999999</v>
      </c>
      <c r="M3251" s="3">
        <v>2046.1010000000001</v>
      </c>
      <c r="N3251" s="3">
        <v>1989.614</v>
      </c>
      <c r="O3251" s="3">
        <v>2022.6659999999999</v>
      </c>
      <c r="P3251" s="3">
        <v>2338.4580000000001</v>
      </c>
      <c r="Q3251" s="3">
        <v>2582.471</v>
      </c>
      <c r="R3251" s="3">
        <v>2838.1469999999999</v>
      </c>
      <c r="S3251" s="3">
        <v>2909.2779999999998</v>
      </c>
      <c r="T3251" s="3">
        <v>3311.8090000000002</v>
      </c>
      <c r="U3251" s="3">
        <v>3349.7370000000001</v>
      </c>
      <c r="V3251" s="3">
        <v>3732.9</v>
      </c>
      <c r="W3251" s="3">
        <v>3870.5479999999998</v>
      </c>
      <c r="X3251" s="3">
        <v>4168.4260000000004</v>
      </c>
      <c r="Y3251" s="3">
        <v>4491.82</v>
      </c>
      <c r="Z3251" s="3">
        <v>4520.8609999999999</v>
      </c>
      <c r="AA3251" s="3">
        <v>4590.835</v>
      </c>
      <c r="AB3251" s="3">
        <v>4744.21</v>
      </c>
      <c r="AC3251" s="3">
        <v>4795.7110000000002</v>
      </c>
      <c r="AD3251" s="3">
        <v>4628.3140000000003</v>
      </c>
      <c r="AE3251" s="3">
        <v>5276.6</v>
      </c>
      <c r="AF3251" s="3">
        <v>6655.2209999999995</v>
      </c>
      <c r="AG3251" s="3">
        <v>8413.0139999999992</v>
      </c>
      <c r="AH3251" s="3">
        <v>10286.308999999999</v>
      </c>
      <c r="AI3251" s="3">
        <v>11193.837</v>
      </c>
      <c r="AJ3251" s="3">
        <v>11441.421</v>
      </c>
      <c r="AK3251" s="3">
        <v>13893.380999999999</v>
      </c>
      <c r="AL3251" s="3">
        <v>15729.058000000001</v>
      </c>
      <c r="AM3251" s="3">
        <v>13019.039000000001</v>
      </c>
      <c r="AN3251" s="3">
        <v>13074.17</v>
      </c>
      <c r="AO3251" s="3">
        <v>14106.012000000001</v>
      </c>
      <c r="AP3251" s="3">
        <v>12858.018</v>
      </c>
      <c r="AQ3251" s="3">
        <v>13645.441999999999</v>
      </c>
      <c r="AR3251" s="3">
        <v>14191.288</v>
      </c>
      <c r="AS3251" s="3">
        <v>12461.746999999999</v>
      </c>
      <c r="AT3251" s="3">
        <v>13137.092000000001</v>
      </c>
      <c r="AU3251" s="3">
        <v>15531.209000000001</v>
      </c>
      <c r="AV3251" s="3">
        <v>16722.598000000002</v>
      </c>
      <c r="AW3251" s="3">
        <v>17717.974999999999</v>
      </c>
      <c r="AX3251" s="3">
        <v>18819.994999999999</v>
      </c>
      <c r="AY3251" s="3">
        <v>19864.106</v>
      </c>
      <c r="AZ3251" s="3">
        <v>20923.596000000001</v>
      </c>
      <c r="BA3251">
        <v>21979.62</v>
      </c>
      <c r="BB3251">
        <v>2016</v>
      </c>
    </row>
    <row r="3252" spans="1:54" hidden="1" x14ac:dyDescent="0.2">
      <c r="A3252">
        <v>944</v>
      </c>
      <c r="B3252" t="s">
        <v>489</v>
      </c>
      <c r="C3252" t="s">
        <v>212</v>
      </c>
      <c r="D3252" t="s">
        <v>47</v>
      </c>
      <c r="E3252" t="s">
        <v>325</v>
      </c>
      <c r="F3252" t="s">
        <v>324</v>
      </c>
      <c r="G3252" t="s">
        <v>323</v>
      </c>
      <c r="H3252" t="s">
        <v>322</v>
      </c>
      <c r="I3252" t="s">
        <v>321</v>
      </c>
      <c r="J3252" s="3">
        <v>6353.71</v>
      </c>
      <c r="K3252" s="3">
        <v>7148.7780000000002</v>
      </c>
      <c r="L3252" s="3">
        <v>7815.8779999999997</v>
      </c>
      <c r="M3252" s="3">
        <v>8200.98</v>
      </c>
      <c r="N3252" s="3">
        <v>8743.3790000000008</v>
      </c>
      <c r="O3252" s="3">
        <v>9035.6949999999997</v>
      </c>
      <c r="P3252" s="3">
        <v>9393.8700000000008</v>
      </c>
      <c r="Q3252" s="3">
        <v>10072.209999999999</v>
      </c>
      <c r="R3252" s="3">
        <v>10462.885</v>
      </c>
      <c r="S3252" s="3">
        <v>10994.64</v>
      </c>
      <c r="T3252" s="3">
        <v>11051.816999999999</v>
      </c>
      <c r="U3252" s="3">
        <v>10063.262000000001</v>
      </c>
      <c r="V3252" s="3">
        <v>9976.8179999999993</v>
      </c>
      <c r="W3252" s="3">
        <v>10163.753000000001</v>
      </c>
      <c r="X3252" s="3">
        <v>10701.509</v>
      </c>
      <c r="Y3252" s="3">
        <v>11216.734</v>
      </c>
      <c r="Z3252" s="3">
        <v>11440.773999999999</v>
      </c>
      <c r="AA3252" s="3">
        <v>12048.691999999999</v>
      </c>
      <c r="AB3252" s="3">
        <v>12721.266</v>
      </c>
      <c r="AC3252" s="3">
        <v>13362.668</v>
      </c>
      <c r="AD3252" s="3">
        <v>14285.154</v>
      </c>
      <c r="AE3252" s="3">
        <v>15204.567999999999</v>
      </c>
      <c r="AF3252" s="3">
        <v>16176.699000000001</v>
      </c>
      <c r="AG3252" s="3">
        <v>17190.001</v>
      </c>
      <c r="AH3252" s="3">
        <v>18592.545999999998</v>
      </c>
      <c r="AI3252" s="3">
        <v>20070.545999999998</v>
      </c>
      <c r="AJ3252" s="3">
        <v>21528.734</v>
      </c>
      <c r="AK3252" s="3">
        <v>22221.948</v>
      </c>
      <c r="AL3252" s="3">
        <v>22899.475999999999</v>
      </c>
      <c r="AM3252" s="3">
        <v>21580.617999999999</v>
      </c>
      <c r="AN3252" s="3">
        <v>22030.683000000001</v>
      </c>
      <c r="AO3252" s="3">
        <v>22923.246999999999</v>
      </c>
      <c r="AP3252" s="3">
        <v>23086.612000000001</v>
      </c>
      <c r="AQ3252" s="3">
        <v>24006.796999999999</v>
      </c>
      <c r="AR3252" s="3">
        <v>25553.345000000001</v>
      </c>
      <c r="AS3252" s="3">
        <v>26757.059000000001</v>
      </c>
      <c r="AT3252" s="3">
        <v>27770.078000000001</v>
      </c>
      <c r="AU3252" s="3">
        <v>29473.664000000001</v>
      </c>
      <c r="AV3252" s="3">
        <v>31369.973000000002</v>
      </c>
      <c r="AW3252" s="3">
        <v>33097.500999999997</v>
      </c>
      <c r="AX3252" s="3">
        <v>34715.133000000002</v>
      </c>
      <c r="AY3252" s="3">
        <v>36319.792000000001</v>
      </c>
      <c r="AZ3252" s="3">
        <v>37854.186999999998</v>
      </c>
      <c r="BA3252">
        <v>39462.232000000004</v>
      </c>
      <c r="BB3252">
        <v>2016</v>
      </c>
    </row>
    <row r="3253" spans="1:54" hidden="1" x14ac:dyDescent="0.2">
      <c r="A3253">
        <v>944</v>
      </c>
      <c r="B3253" t="s">
        <v>489</v>
      </c>
      <c r="C3253" t="s">
        <v>320</v>
      </c>
      <c r="D3253" t="s">
        <v>47</v>
      </c>
      <c r="E3253" t="s">
        <v>319</v>
      </c>
      <c r="F3253" s="3" t="s">
        <v>318</v>
      </c>
      <c r="G3253" t="s">
        <v>243</v>
      </c>
      <c r="J3253"/>
      <c r="K3253"/>
      <c r="L3253"/>
      <c r="M3253"/>
      <c r="N3253"/>
      <c r="O3253"/>
      <c r="P3253"/>
      <c r="Q3253"/>
      <c r="R3253"/>
      <c r="S3253"/>
      <c r="T3253"/>
      <c r="U3253"/>
      <c r="V3253"/>
      <c r="W3253"/>
      <c r="X3253"/>
      <c r="Y3253"/>
      <c r="Z3253"/>
      <c r="AA3253"/>
      <c r="AB3253"/>
      <c r="AC3253"/>
      <c r="AD3253"/>
      <c r="AE3253"/>
      <c r="AF3253"/>
      <c r="AG3253"/>
      <c r="AH3253"/>
      <c r="AI3253"/>
      <c r="AJ3253"/>
      <c r="AK3253"/>
      <c r="AL3253"/>
      <c r="AM3253"/>
      <c r="AN3253"/>
      <c r="AO3253"/>
      <c r="AP3253"/>
      <c r="AQ3253"/>
      <c r="AR3253"/>
      <c r="AS3253"/>
      <c r="AT3253"/>
      <c r="AU3253"/>
      <c r="AV3253"/>
      <c r="AW3253"/>
      <c r="AX3253"/>
      <c r="AY3253"/>
      <c r="AZ3253"/>
    </row>
    <row r="3254" spans="1:54" hidden="1" x14ac:dyDescent="0.2">
      <c r="A3254">
        <v>944</v>
      </c>
      <c r="B3254" t="s">
        <v>489</v>
      </c>
      <c r="C3254" t="s">
        <v>317</v>
      </c>
      <c r="D3254" t="s">
        <v>47</v>
      </c>
      <c r="E3254" t="s">
        <v>316</v>
      </c>
      <c r="F3254" s="3" t="s">
        <v>315</v>
      </c>
      <c r="G3254" t="s">
        <v>288</v>
      </c>
      <c r="I3254" t="s">
        <v>310</v>
      </c>
      <c r="J3254">
        <v>0.51500000000000001</v>
      </c>
      <c r="K3254">
        <v>0.52100000000000002</v>
      </c>
      <c r="L3254">
        <v>0.53400000000000003</v>
      </c>
      <c r="M3254">
        <v>0.52500000000000002</v>
      </c>
      <c r="N3254">
        <v>0.51600000000000001</v>
      </c>
      <c r="O3254">
        <v>0.497</v>
      </c>
      <c r="P3254">
        <v>0.48699999999999999</v>
      </c>
      <c r="Q3254">
        <v>0.48799999999999999</v>
      </c>
      <c r="R3254">
        <v>0.46700000000000003</v>
      </c>
      <c r="S3254">
        <v>0.45300000000000001</v>
      </c>
      <c r="T3254">
        <v>0.42</v>
      </c>
      <c r="U3254">
        <v>0.36199999999999999</v>
      </c>
      <c r="V3254">
        <v>0.315</v>
      </c>
      <c r="W3254">
        <v>0.307</v>
      </c>
      <c r="X3254">
        <v>0.307</v>
      </c>
      <c r="Y3254">
        <v>0.30399999999999999</v>
      </c>
      <c r="Z3254">
        <v>0.29199999999999998</v>
      </c>
      <c r="AA3254">
        <v>0.28999999999999998</v>
      </c>
      <c r="AB3254">
        <v>0.29499999999999998</v>
      </c>
      <c r="AC3254">
        <v>0.29399999999999998</v>
      </c>
      <c r="AD3254">
        <v>0.29199999999999998</v>
      </c>
      <c r="AE3254">
        <v>0.29599999999999999</v>
      </c>
      <c r="AF3254">
        <v>0.30099999999999999</v>
      </c>
      <c r="AG3254">
        <v>0.3</v>
      </c>
      <c r="AH3254">
        <v>0.3</v>
      </c>
      <c r="AI3254">
        <v>0.29899999999999999</v>
      </c>
      <c r="AJ3254">
        <v>0.29499999999999998</v>
      </c>
      <c r="AK3254">
        <v>0.28100000000000003</v>
      </c>
      <c r="AL3254">
        <v>0.27500000000000002</v>
      </c>
      <c r="AM3254">
        <v>0.25800000000000001</v>
      </c>
      <c r="AN3254">
        <v>0.247</v>
      </c>
      <c r="AO3254">
        <v>0.24099999999999999</v>
      </c>
      <c r="AP3254">
        <v>0.23</v>
      </c>
      <c r="AQ3254">
        <v>0.22700000000000001</v>
      </c>
      <c r="AR3254">
        <v>0.22900000000000001</v>
      </c>
      <c r="AS3254">
        <v>0.22900000000000001</v>
      </c>
      <c r="AT3254">
        <v>0.22700000000000001</v>
      </c>
      <c r="AU3254">
        <v>0.22700000000000001</v>
      </c>
      <c r="AV3254">
        <v>0.22700000000000001</v>
      </c>
      <c r="AW3254">
        <v>0.22500000000000001</v>
      </c>
      <c r="AX3254">
        <v>0.223</v>
      </c>
      <c r="AY3254">
        <v>0.22</v>
      </c>
      <c r="AZ3254">
        <v>0.217</v>
      </c>
      <c r="BA3254">
        <v>0.214</v>
      </c>
      <c r="BB3254">
        <v>2017</v>
      </c>
    </row>
    <row r="3255" spans="1:54" hidden="1" x14ac:dyDescent="0.2">
      <c r="A3255">
        <v>944</v>
      </c>
      <c r="B3255" t="s">
        <v>489</v>
      </c>
      <c r="C3255" t="s">
        <v>314</v>
      </c>
      <c r="D3255" t="s">
        <v>47</v>
      </c>
      <c r="E3255" t="s">
        <v>313</v>
      </c>
      <c r="F3255" s="3" t="s">
        <v>312</v>
      </c>
      <c r="G3255" t="s">
        <v>311</v>
      </c>
      <c r="I3255" t="s">
        <v>310</v>
      </c>
      <c r="J3255">
        <v>11.013999999999999</v>
      </c>
      <c r="K3255">
        <v>10.593</v>
      </c>
      <c r="L3255">
        <v>10.542999999999999</v>
      </c>
      <c r="M3255">
        <v>10.646000000000001</v>
      </c>
      <c r="N3255">
        <v>10.932</v>
      </c>
      <c r="O3255">
        <v>11.218999999999999</v>
      </c>
      <c r="P3255">
        <v>11.409000000000001</v>
      </c>
      <c r="Q3255">
        <v>12.042999999999999</v>
      </c>
      <c r="R3255">
        <v>13.675000000000001</v>
      </c>
      <c r="S3255">
        <v>15.629</v>
      </c>
      <c r="T3255">
        <v>18.940000000000001</v>
      </c>
      <c r="U3255">
        <v>24.876999999999999</v>
      </c>
      <c r="V3255">
        <v>29.553999999999998</v>
      </c>
      <c r="W3255">
        <v>35.01</v>
      </c>
      <c r="X3255">
        <v>40.962000000000003</v>
      </c>
      <c r="Y3255">
        <v>50.33</v>
      </c>
      <c r="Z3255">
        <v>60.319000000000003</v>
      </c>
      <c r="AA3255">
        <v>71.171000000000006</v>
      </c>
      <c r="AB3255">
        <v>79.957999999999998</v>
      </c>
      <c r="AC3255">
        <v>85.108999999999995</v>
      </c>
      <c r="AD3255">
        <v>91.424999999999997</v>
      </c>
      <c r="AE3255">
        <v>99.423000000000002</v>
      </c>
      <c r="AF3255">
        <v>106.087</v>
      </c>
      <c r="AG3255">
        <v>109.779</v>
      </c>
      <c r="AH3255">
        <v>112.169</v>
      </c>
      <c r="AI3255">
        <v>111.312</v>
      </c>
      <c r="AJ3255">
        <v>111.812</v>
      </c>
      <c r="AK3255">
        <v>114.80500000000001</v>
      </c>
      <c r="AL3255">
        <v>118.22</v>
      </c>
      <c r="AM3255">
        <v>122.068</v>
      </c>
      <c r="AN3255">
        <v>123.40300000000001</v>
      </c>
      <c r="AO3255">
        <v>123.65</v>
      </c>
      <c r="AP3255">
        <v>125.51900000000001</v>
      </c>
      <c r="AQ3255">
        <v>127.151</v>
      </c>
      <c r="AR3255">
        <v>129.13200000000001</v>
      </c>
      <c r="AS3255">
        <v>130.155</v>
      </c>
      <c r="AT3255">
        <v>129.74799999999999</v>
      </c>
      <c r="AU3255">
        <v>132.12700000000001</v>
      </c>
      <c r="AV3255">
        <v>132.809</v>
      </c>
      <c r="AW3255">
        <v>133.369</v>
      </c>
      <c r="AX3255">
        <v>134.19999999999999</v>
      </c>
      <c r="AY3255">
        <v>135.114</v>
      </c>
      <c r="AZ3255">
        <v>136.28700000000001</v>
      </c>
      <c r="BA3255">
        <v>137.43899999999999</v>
      </c>
      <c r="BB3255">
        <v>2017</v>
      </c>
    </row>
    <row r="3256" spans="1:54" hidden="1" x14ac:dyDescent="0.2">
      <c r="A3256">
        <v>944</v>
      </c>
      <c r="B3256" t="s">
        <v>489</v>
      </c>
      <c r="C3256" t="s">
        <v>309</v>
      </c>
      <c r="D3256" t="s">
        <v>47</v>
      </c>
      <c r="E3256" t="s">
        <v>308</v>
      </c>
      <c r="F3256" s="3" t="s">
        <v>307</v>
      </c>
      <c r="G3256" t="s">
        <v>217</v>
      </c>
      <c r="I3256" s="3" t="s">
        <v>1199</v>
      </c>
      <c r="J3256">
        <v>32.447000000000003</v>
      </c>
      <c r="K3256">
        <v>31.076000000000001</v>
      </c>
      <c r="L3256">
        <v>29.885000000000002</v>
      </c>
      <c r="M3256">
        <v>27.667000000000002</v>
      </c>
      <c r="N3256">
        <v>26.625</v>
      </c>
      <c r="O3256">
        <v>25.806999999999999</v>
      </c>
      <c r="P3256">
        <v>28.113</v>
      </c>
      <c r="Q3256">
        <v>28.138999999999999</v>
      </c>
      <c r="R3256">
        <v>26.527000000000001</v>
      </c>
      <c r="S3256">
        <v>27.571999999999999</v>
      </c>
      <c r="T3256">
        <v>26.538</v>
      </c>
      <c r="U3256">
        <v>22.266999999999999</v>
      </c>
      <c r="V3256">
        <v>17.939</v>
      </c>
      <c r="W3256">
        <v>22.164999999999999</v>
      </c>
      <c r="X3256">
        <v>24.254000000000001</v>
      </c>
      <c r="Y3256">
        <v>23.045000000000002</v>
      </c>
      <c r="Z3256">
        <v>24.734999999999999</v>
      </c>
      <c r="AA3256">
        <v>26.22</v>
      </c>
      <c r="AB3256">
        <v>28.757999999999999</v>
      </c>
      <c r="AC3256">
        <v>27.344999999999999</v>
      </c>
      <c r="AD3256">
        <v>28.199000000000002</v>
      </c>
      <c r="AE3256">
        <v>26.285</v>
      </c>
      <c r="AF3256">
        <v>25.686</v>
      </c>
      <c r="AG3256">
        <v>24.634</v>
      </c>
      <c r="AH3256">
        <v>26.907</v>
      </c>
      <c r="AI3256">
        <v>25.297999999999998</v>
      </c>
      <c r="AJ3256">
        <v>25.579000000000001</v>
      </c>
      <c r="AK3256">
        <v>24.084</v>
      </c>
      <c r="AL3256">
        <v>24.568000000000001</v>
      </c>
      <c r="AM3256">
        <v>20.181999999999999</v>
      </c>
      <c r="AN3256">
        <v>20.545999999999999</v>
      </c>
      <c r="AO3256">
        <v>20.338000000000001</v>
      </c>
      <c r="AP3256">
        <v>19.349</v>
      </c>
      <c r="AQ3256">
        <v>20.934999999999999</v>
      </c>
      <c r="AR3256">
        <v>23.19</v>
      </c>
      <c r="AS3256">
        <v>21.699000000000002</v>
      </c>
      <c r="AT3256">
        <v>19.658000000000001</v>
      </c>
      <c r="AU3256">
        <v>22.41</v>
      </c>
      <c r="AV3256">
        <v>24.023</v>
      </c>
      <c r="AW3256">
        <v>23.834</v>
      </c>
      <c r="AX3256">
        <v>23.954999999999998</v>
      </c>
      <c r="AY3256">
        <v>24.471</v>
      </c>
      <c r="AZ3256">
        <v>24.247</v>
      </c>
      <c r="BA3256">
        <v>24.678999999999998</v>
      </c>
      <c r="BB3256">
        <v>2017</v>
      </c>
    </row>
    <row r="3257" spans="1:54" hidden="1" x14ac:dyDescent="0.2">
      <c r="A3257">
        <v>944</v>
      </c>
      <c r="B3257" t="s">
        <v>489</v>
      </c>
      <c r="C3257" t="s">
        <v>306</v>
      </c>
      <c r="D3257" t="s">
        <v>47</v>
      </c>
      <c r="E3257" t="s">
        <v>305</v>
      </c>
      <c r="F3257" s="3" t="s">
        <v>304</v>
      </c>
      <c r="G3257" t="s">
        <v>217</v>
      </c>
      <c r="I3257" s="3" t="s">
        <v>1199</v>
      </c>
      <c r="J3257">
        <v>27.475000000000001</v>
      </c>
      <c r="K3257">
        <v>27.63</v>
      </c>
      <c r="L3257">
        <v>27.256</v>
      </c>
      <c r="M3257">
        <v>27.335000000000001</v>
      </c>
      <c r="N3257">
        <v>23.452000000000002</v>
      </c>
      <c r="O3257">
        <v>20.411000000000001</v>
      </c>
      <c r="P3257">
        <v>19.088999999999999</v>
      </c>
      <c r="Q3257">
        <v>22.041</v>
      </c>
      <c r="R3257">
        <v>21.544</v>
      </c>
      <c r="S3257">
        <v>22.57</v>
      </c>
      <c r="T3257">
        <v>24.911999999999999</v>
      </c>
      <c r="U3257">
        <v>20.942</v>
      </c>
      <c r="V3257">
        <v>16.291</v>
      </c>
      <c r="W3257">
        <v>8.9969999999999999</v>
      </c>
      <c r="X3257">
        <v>13.259</v>
      </c>
      <c r="Y3257">
        <v>18.088999999999999</v>
      </c>
      <c r="Z3257">
        <v>21.661000000000001</v>
      </c>
      <c r="AA3257">
        <v>22.233000000000001</v>
      </c>
      <c r="AB3257">
        <v>22.181000000000001</v>
      </c>
      <c r="AC3257">
        <v>20.161999999999999</v>
      </c>
      <c r="AD3257">
        <v>21.053000000000001</v>
      </c>
      <c r="AE3257">
        <v>20.629000000000001</v>
      </c>
      <c r="AF3257">
        <v>18.332000000000001</v>
      </c>
      <c r="AG3257">
        <v>16.338999999999999</v>
      </c>
      <c r="AH3257">
        <v>18.079000000000001</v>
      </c>
      <c r="AI3257">
        <v>18.434000000000001</v>
      </c>
      <c r="AJ3257">
        <v>18.673999999999999</v>
      </c>
      <c r="AK3257">
        <v>17.117000000000001</v>
      </c>
      <c r="AL3257">
        <v>17.637</v>
      </c>
      <c r="AM3257">
        <v>19.492999999999999</v>
      </c>
      <c r="AN3257">
        <v>20.939</v>
      </c>
      <c r="AO3257">
        <v>21.201000000000001</v>
      </c>
      <c r="AP3257">
        <v>21.218</v>
      </c>
      <c r="AQ3257">
        <v>24.870999999999999</v>
      </c>
      <c r="AR3257">
        <v>24.815999999999999</v>
      </c>
      <c r="AS3257">
        <v>25.363</v>
      </c>
      <c r="AT3257">
        <v>25.728000000000002</v>
      </c>
      <c r="AU3257">
        <v>26.120999999999999</v>
      </c>
      <c r="AV3257">
        <v>26.574999999999999</v>
      </c>
      <c r="AW3257">
        <v>26.257000000000001</v>
      </c>
      <c r="AX3257">
        <v>26.213999999999999</v>
      </c>
      <c r="AY3257">
        <v>26.596</v>
      </c>
      <c r="AZ3257">
        <v>26.268999999999998</v>
      </c>
      <c r="BA3257">
        <v>26.669</v>
      </c>
      <c r="BB3257">
        <v>2017</v>
      </c>
    </row>
    <row r="3258" spans="1:54" hidden="1" x14ac:dyDescent="0.2">
      <c r="A3258">
        <v>944</v>
      </c>
      <c r="B3258" t="s">
        <v>489</v>
      </c>
      <c r="C3258" t="s">
        <v>303</v>
      </c>
      <c r="D3258" t="s">
        <v>47</v>
      </c>
      <c r="E3258" t="s">
        <v>300</v>
      </c>
      <c r="F3258" s="3" t="s">
        <v>302</v>
      </c>
      <c r="G3258" t="s">
        <v>295</v>
      </c>
      <c r="I3258" t="s">
        <v>1200</v>
      </c>
      <c r="J3258">
        <v>3.371</v>
      </c>
      <c r="K3258">
        <v>3.5230000000000001</v>
      </c>
      <c r="L3258">
        <v>3.77</v>
      </c>
      <c r="M3258">
        <v>4.0110000000000001</v>
      </c>
      <c r="N3258">
        <v>4.3579999999999997</v>
      </c>
      <c r="O3258">
        <v>4.6639999999999997</v>
      </c>
      <c r="P3258">
        <v>4.9109999999999996</v>
      </c>
      <c r="Q3258">
        <v>5.3369999999999997</v>
      </c>
      <c r="R3258">
        <v>6.1790000000000003</v>
      </c>
      <c r="S3258">
        <v>7.2270000000000003</v>
      </c>
      <c r="T3258">
        <v>9.32</v>
      </c>
      <c r="U3258">
        <v>12.510999999999999</v>
      </c>
      <c r="V3258">
        <v>15.382999999999999</v>
      </c>
      <c r="W3258">
        <v>18.835999999999999</v>
      </c>
      <c r="X3258">
        <v>22.39</v>
      </c>
      <c r="Y3258">
        <v>28.727</v>
      </c>
      <c r="Z3258">
        <v>35.466999999999999</v>
      </c>
      <c r="AA3258">
        <v>41.954999999999998</v>
      </c>
      <c r="AB3258">
        <v>47.899000000000001</v>
      </c>
      <c r="AC3258">
        <v>52.698999999999998</v>
      </c>
      <c r="AD3258">
        <v>57.854999999999997</v>
      </c>
      <c r="AE3258">
        <v>63.152999999999999</v>
      </c>
      <c r="AF3258">
        <v>66.477999999999994</v>
      </c>
      <c r="AG3258">
        <v>69.578000000000003</v>
      </c>
      <c r="AH3258">
        <v>74.272000000000006</v>
      </c>
      <c r="AI3258">
        <v>76.915999999999997</v>
      </c>
      <c r="AJ3258">
        <v>79.927999999999997</v>
      </c>
      <c r="AK3258">
        <v>86.295000000000002</v>
      </c>
      <c r="AL3258">
        <v>91.513000000000005</v>
      </c>
      <c r="AM3258">
        <v>95.361000000000004</v>
      </c>
      <c r="AN3258">
        <v>100.003</v>
      </c>
      <c r="AO3258">
        <v>103.934</v>
      </c>
      <c r="AP3258">
        <v>109.807</v>
      </c>
      <c r="AQ3258">
        <v>111.64400000000001</v>
      </c>
      <c r="AR3258">
        <v>111.42400000000001</v>
      </c>
      <c r="AS3258">
        <v>111.322</v>
      </c>
      <c r="AT3258">
        <v>111.78700000000001</v>
      </c>
      <c r="AU3258">
        <v>114.43899999999999</v>
      </c>
      <c r="AV3258">
        <v>117.547</v>
      </c>
      <c r="AW3258">
        <v>121.43</v>
      </c>
      <c r="AX3258">
        <v>125.226</v>
      </c>
      <c r="AY3258">
        <v>128.922</v>
      </c>
      <c r="AZ3258">
        <v>132.78200000000001</v>
      </c>
      <c r="BA3258">
        <v>136.71799999999999</v>
      </c>
      <c r="BB3258">
        <v>2017</v>
      </c>
    </row>
    <row r="3259" spans="1:54" hidden="1" x14ac:dyDescent="0.2">
      <c r="A3259">
        <v>944</v>
      </c>
      <c r="B3259" t="s">
        <v>489</v>
      </c>
      <c r="C3259" t="s">
        <v>301</v>
      </c>
      <c r="D3259" t="s">
        <v>47</v>
      </c>
      <c r="E3259" t="s">
        <v>300</v>
      </c>
      <c r="F3259" t="s">
        <v>299</v>
      </c>
      <c r="G3259" t="s">
        <v>275</v>
      </c>
      <c r="I3259" t="s">
        <v>298</v>
      </c>
      <c r="J3259">
        <v>9.2859999999999996</v>
      </c>
      <c r="K3259">
        <v>4.5110000000000001</v>
      </c>
      <c r="L3259">
        <v>7.016</v>
      </c>
      <c r="M3259">
        <v>6.4029999999999996</v>
      </c>
      <c r="N3259">
        <v>8.6509999999999998</v>
      </c>
      <c r="O3259">
        <v>7.0069999999999997</v>
      </c>
      <c r="P3259">
        <v>5.2919999999999998</v>
      </c>
      <c r="Q3259">
        <v>8.6820000000000004</v>
      </c>
      <c r="R3259">
        <v>15.788</v>
      </c>
      <c r="S3259">
        <v>16.95</v>
      </c>
      <c r="T3259">
        <v>28.97</v>
      </c>
      <c r="U3259">
        <v>34.234000000000002</v>
      </c>
      <c r="V3259">
        <v>22.95</v>
      </c>
      <c r="W3259">
        <v>22.451000000000001</v>
      </c>
      <c r="X3259">
        <v>18.866</v>
      </c>
      <c r="Y3259">
        <v>28.303000000000001</v>
      </c>
      <c r="Z3259">
        <v>23.463000000000001</v>
      </c>
      <c r="AA3259">
        <v>18.294</v>
      </c>
      <c r="AB3259">
        <v>14.167999999999999</v>
      </c>
      <c r="AC3259">
        <v>10.021000000000001</v>
      </c>
      <c r="AD3259">
        <v>9.7840000000000007</v>
      </c>
      <c r="AE3259">
        <v>9.157</v>
      </c>
      <c r="AF3259">
        <v>5.2649999999999997</v>
      </c>
      <c r="AG3259">
        <v>4.6630000000000003</v>
      </c>
      <c r="AH3259">
        <v>6.7469999999999999</v>
      </c>
      <c r="AI3259">
        <v>3.56</v>
      </c>
      <c r="AJ3259">
        <v>3.9159999999999999</v>
      </c>
      <c r="AK3259">
        <v>7.9669999999999996</v>
      </c>
      <c r="AL3259">
        <v>6.0460000000000003</v>
      </c>
      <c r="AM3259">
        <v>4.2050000000000001</v>
      </c>
      <c r="AN3259">
        <v>4.867</v>
      </c>
      <c r="AO3259">
        <v>3.931</v>
      </c>
      <c r="AP3259">
        <v>5.6509999999999998</v>
      </c>
      <c r="AQ3259">
        <v>1.673</v>
      </c>
      <c r="AR3259">
        <v>-0.19700000000000001</v>
      </c>
      <c r="AS3259">
        <v>-9.0999999999999998E-2</v>
      </c>
      <c r="AT3259">
        <v>0.41799999999999998</v>
      </c>
      <c r="AU3259">
        <v>2.3719999999999999</v>
      </c>
      <c r="AV3259">
        <v>2.7170000000000001</v>
      </c>
      <c r="AW3259">
        <v>3.3029999999999999</v>
      </c>
      <c r="AX3259">
        <v>3.1259999999999999</v>
      </c>
      <c r="AY3259">
        <v>2.952</v>
      </c>
      <c r="AZ3259">
        <v>2.9940000000000002</v>
      </c>
      <c r="BA3259">
        <v>2.964</v>
      </c>
      <c r="BB3259">
        <v>2017</v>
      </c>
    </row>
    <row r="3260" spans="1:54" hidden="1" x14ac:dyDescent="0.2">
      <c r="A3260">
        <v>944</v>
      </c>
      <c r="B3260" t="s">
        <v>489</v>
      </c>
      <c r="C3260" t="s">
        <v>297</v>
      </c>
      <c r="D3260" t="s">
        <v>47</v>
      </c>
      <c r="E3260" t="s">
        <v>293</v>
      </c>
      <c r="F3260" s="3" t="s">
        <v>296</v>
      </c>
      <c r="G3260" t="s">
        <v>295</v>
      </c>
      <c r="I3260" t="s">
        <v>1200</v>
      </c>
      <c r="J3260" t="s">
        <v>215</v>
      </c>
      <c r="K3260" t="s">
        <v>215</v>
      </c>
      <c r="L3260" t="s">
        <v>215</v>
      </c>
      <c r="M3260" t="s">
        <v>215</v>
      </c>
      <c r="N3260" t="s">
        <v>215</v>
      </c>
      <c r="O3260" t="s">
        <v>215</v>
      </c>
      <c r="P3260" t="s">
        <v>215</v>
      </c>
      <c r="Q3260" t="s">
        <v>215</v>
      </c>
      <c r="R3260">
        <v>6.569</v>
      </c>
      <c r="S3260">
        <v>7.758</v>
      </c>
      <c r="T3260">
        <v>10.35</v>
      </c>
      <c r="U3260">
        <v>13.682</v>
      </c>
      <c r="V3260">
        <v>16.637</v>
      </c>
      <c r="W3260">
        <v>20.148</v>
      </c>
      <c r="X3260">
        <v>24.419</v>
      </c>
      <c r="Y3260">
        <v>31.33</v>
      </c>
      <c r="Z3260">
        <v>37.520000000000003</v>
      </c>
      <c r="AA3260">
        <v>44.44</v>
      </c>
      <c r="AB3260">
        <v>49.02</v>
      </c>
      <c r="AC3260">
        <v>54.5</v>
      </c>
      <c r="AD3260">
        <v>59.99</v>
      </c>
      <c r="AE3260">
        <v>64.08</v>
      </c>
      <c r="AF3260">
        <v>67.17</v>
      </c>
      <c r="AG3260">
        <v>70.97</v>
      </c>
      <c r="AH3260">
        <v>74.89</v>
      </c>
      <c r="AI3260">
        <v>77.39</v>
      </c>
      <c r="AJ3260">
        <v>82.45</v>
      </c>
      <c r="AK3260">
        <v>88.53</v>
      </c>
      <c r="AL3260">
        <v>91.63</v>
      </c>
      <c r="AM3260">
        <v>96.72</v>
      </c>
      <c r="AN3260">
        <v>101.24</v>
      </c>
      <c r="AO3260">
        <v>105.36</v>
      </c>
      <c r="AP3260">
        <v>110.62</v>
      </c>
      <c r="AQ3260">
        <v>111.08</v>
      </c>
      <c r="AR3260">
        <v>110.05</v>
      </c>
      <c r="AS3260">
        <v>111.01</v>
      </c>
      <c r="AT3260">
        <v>112.97799999999999</v>
      </c>
      <c r="AU3260">
        <v>115.396</v>
      </c>
      <c r="AV3260">
        <v>119.084</v>
      </c>
      <c r="AW3260">
        <v>122.95</v>
      </c>
      <c r="AX3260">
        <v>126.626</v>
      </c>
      <c r="AY3260">
        <v>130.477</v>
      </c>
      <c r="AZ3260">
        <v>134.44499999999999</v>
      </c>
      <c r="BA3260">
        <v>138.53399999999999</v>
      </c>
      <c r="BB3260">
        <v>2017</v>
      </c>
    </row>
    <row r="3261" spans="1:54" hidden="1" x14ac:dyDescent="0.2">
      <c r="A3261">
        <v>944</v>
      </c>
      <c r="B3261" t="s">
        <v>489</v>
      </c>
      <c r="C3261" t="s">
        <v>294</v>
      </c>
      <c r="D3261" t="s">
        <v>47</v>
      </c>
      <c r="E3261" t="s">
        <v>293</v>
      </c>
      <c r="F3261" t="s">
        <v>292</v>
      </c>
      <c r="G3261" t="s">
        <v>275</v>
      </c>
      <c r="I3261" t="s">
        <v>291</v>
      </c>
      <c r="J3261" t="s">
        <v>215</v>
      </c>
      <c r="K3261" t="s">
        <v>215</v>
      </c>
      <c r="L3261" t="s">
        <v>215</v>
      </c>
      <c r="M3261" t="s">
        <v>215</v>
      </c>
      <c r="N3261" t="s">
        <v>215</v>
      </c>
      <c r="O3261" t="s">
        <v>215</v>
      </c>
      <c r="P3261" t="s">
        <v>215</v>
      </c>
      <c r="Q3261" t="s">
        <v>215</v>
      </c>
      <c r="R3261" t="s">
        <v>215</v>
      </c>
      <c r="S3261">
        <v>18.100000000000001</v>
      </c>
      <c r="T3261">
        <v>33.4</v>
      </c>
      <c r="U3261">
        <v>32.200000000000003</v>
      </c>
      <c r="V3261">
        <v>21.6</v>
      </c>
      <c r="W3261">
        <v>21.1</v>
      </c>
      <c r="X3261">
        <v>21.2</v>
      </c>
      <c r="Y3261">
        <v>28.3</v>
      </c>
      <c r="Z3261">
        <v>19.757000000000001</v>
      </c>
      <c r="AA3261">
        <v>18.443000000000001</v>
      </c>
      <c r="AB3261">
        <v>10.305999999999999</v>
      </c>
      <c r="AC3261">
        <v>11.179</v>
      </c>
      <c r="AD3261">
        <v>10.073</v>
      </c>
      <c r="AE3261">
        <v>6.8179999999999996</v>
      </c>
      <c r="AF3261">
        <v>4.8220000000000001</v>
      </c>
      <c r="AG3261">
        <v>5.657</v>
      </c>
      <c r="AH3261">
        <v>5.5229999999999997</v>
      </c>
      <c r="AI3261">
        <v>3.3380000000000001</v>
      </c>
      <c r="AJ3261">
        <v>6.5380000000000003</v>
      </c>
      <c r="AK3261">
        <v>7.3739999999999997</v>
      </c>
      <c r="AL3261">
        <v>3.5019999999999998</v>
      </c>
      <c r="AM3261">
        <v>5.5549999999999997</v>
      </c>
      <c r="AN3261">
        <v>4.673</v>
      </c>
      <c r="AO3261">
        <v>4.07</v>
      </c>
      <c r="AP3261">
        <v>4.992</v>
      </c>
      <c r="AQ3261">
        <v>0.41599999999999998</v>
      </c>
      <c r="AR3261">
        <v>-0.92700000000000005</v>
      </c>
      <c r="AS3261">
        <v>0.872</v>
      </c>
      <c r="AT3261">
        <v>1.7729999999999999</v>
      </c>
      <c r="AU3261">
        <v>2.14</v>
      </c>
      <c r="AV3261">
        <v>3.1960000000000002</v>
      </c>
      <c r="AW3261">
        <v>3.2469999999999999</v>
      </c>
      <c r="AX3261">
        <v>2.99</v>
      </c>
      <c r="AY3261">
        <v>3.0409999999999999</v>
      </c>
      <c r="AZ3261">
        <v>3.0409999999999999</v>
      </c>
      <c r="BA3261">
        <v>3.0419999999999998</v>
      </c>
      <c r="BB3261">
        <v>2017</v>
      </c>
    </row>
    <row r="3262" spans="1:54" hidden="1" x14ac:dyDescent="0.2">
      <c r="A3262">
        <v>944</v>
      </c>
      <c r="B3262" t="s">
        <v>489</v>
      </c>
      <c r="C3262" t="s">
        <v>290</v>
      </c>
      <c r="D3262" t="s">
        <v>47</v>
      </c>
      <c r="E3262" t="s">
        <v>289</v>
      </c>
      <c r="G3262" t="s">
        <v>288</v>
      </c>
      <c r="J3262"/>
      <c r="K3262"/>
      <c r="L3262"/>
      <c r="M3262"/>
      <c r="N3262"/>
      <c r="O3262"/>
      <c r="P3262"/>
      <c r="Q3262"/>
      <c r="R3262"/>
      <c r="S3262"/>
      <c r="T3262"/>
      <c r="U3262"/>
      <c r="V3262"/>
      <c r="W3262"/>
      <c r="X3262"/>
      <c r="Y3262"/>
      <c r="Z3262"/>
      <c r="AA3262"/>
      <c r="AB3262"/>
      <c r="AC3262"/>
      <c r="AD3262"/>
      <c r="AE3262"/>
      <c r="AF3262"/>
      <c r="AG3262"/>
      <c r="AH3262"/>
      <c r="AI3262"/>
      <c r="AJ3262"/>
      <c r="AK3262"/>
      <c r="AL3262"/>
      <c r="AM3262"/>
      <c r="AN3262"/>
      <c r="AO3262"/>
      <c r="AP3262"/>
      <c r="AQ3262"/>
      <c r="AR3262"/>
      <c r="AS3262"/>
      <c r="AT3262"/>
      <c r="AU3262"/>
      <c r="AV3262"/>
      <c r="AW3262"/>
      <c r="AX3262"/>
      <c r="AY3262"/>
      <c r="AZ3262"/>
    </row>
    <row r="3263" spans="1:54" hidden="1" x14ac:dyDescent="0.2">
      <c r="A3263">
        <v>944</v>
      </c>
      <c r="B3263" t="s">
        <v>489</v>
      </c>
      <c r="C3263" t="s">
        <v>287</v>
      </c>
      <c r="D3263" t="s">
        <v>47</v>
      </c>
      <c r="E3263" t="s">
        <v>286</v>
      </c>
      <c r="F3263" s="3" t="s">
        <v>285</v>
      </c>
      <c r="G3263" t="s">
        <v>275</v>
      </c>
      <c r="I3263" s="3" t="s">
        <v>1201</v>
      </c>
      <c r="J3263" t="s">
        <v>355</v>
      </c>
      <c r="K3263">
        <v>1.615</v>
      </c>
      <c r="L3263">
        <v>-3.7749999999999999</v>
      </c>
      <c r="M3263">
        <v>0.85099999999999998</v>
      </c>
      <c r="N3263">
        <v>1.085</v>
      </c>
      <c r="O3263">
        <v>7.8280000000000003</v>
      </c>
      <c r="P3263">
        <v>2.6659999999999999</v>
      </c>
      <c r="Q3263">
        <v>2.9140000000000001</v>
      </c>
      <c r="R3263">
        <v>0.46600000000000003</v>
      </c>
      <c r="S3263">
        <v>1.83</v>
      </c>
      <c r="T3263">
        <v>-4.2560000000000002</v>
      </c>
      <c r="U3263">
        <v>-6.0960000000000001</v>
      </c>
      <c r="V3263">
        <v>0.247</v>
      </c>
      <c r="W3263">
        <v>20.244</v>
      </c>
      <c r="X3263">
        <v>8.8439999999999994</v>
      </c>
      <c r="Y3263">
        <v>15.590999999999999</v>
      </c>
      <c r="Z3263">
        <v>9.3960000000000008</v>
      </c>
      <c r="AA3263">
        <v>23.093</v>
      </c>
      <c r="AB3263">
        <v>23.783999999999999</v>
      </c>
      <c r="AC3263">
        <v>13.305</v>
      </c>
      <c r="AD3263">
        <v>20.294</v>
      </c>
      <c r="AE3263">
        <v>5.306</v>
      </c>
      <c r="AF3263">
        <v>6.78</v>
      </c>
      <c r="AG3263">
        <v>9.2880000000000003</v>
      </c>
      <c r="AH3263">
        <v>13.391999999999999</v>
      </c>
      <c r="AI3263">
        <v>6.9</v>
      </c>
      <c r="AJ3263">
        <v>15.506</v>
      </c>
      <c r="AK3263">
        <v>13.904999999999999</v>
      </c>
      <c r="AL3263">
        <v>6.0270000000000001</v>
      </c>
      <c r="AM3263">
        <v>-14.72</v>
      </c>
      <c r="AN3263">
        <v>10.154</v>
      </c>
      <c r="AO3263">
        <v>4.4349999999999996</v>
      </c>
      <c r="AP3263">
        <v>-3.484</v>
      </c>
      <c r="AQ3263">
        <v>4.5119999999999996</v>
      </c>
      <c r="AR3263">
        <v>10.971</v>
      </c>
      <c r="AS3263">
        <v>6.4489999999999998</v>
      </c>
      <c r="AT3263">
        <v>2.9369999999999998</v>
      </c>
      <c r="AU3263">
        <v>9.7200000000000006</v>
      </c>
      <c r="AV3263">
        <v>6.8</v>
      </c>
      <c r="AW3263">
        <v>6.8</v>
      </c>
      <c r="AX3263">
        <v>6.6</v>
      </c>
      <c r="AY3263">
        <v>6.4</v>
      </c>
      <c r="AZ3263">
        <v>6.4</v>
      </c>
      <c r="BA3263">
        <v>6.4020000000000001</v>
      </c>
      <c r="BB3263">
        <v>2017</v>
      </c>
    </row>
    <row r="3264" spans="1:54" hidden="1" x14ac:dyDescent="0.2">
      <c r="A3264">
        <v>944</v>
      </c>
      <c r="B3264" t="s">
        <v>489</v>
      </c>
      <c r="C3264" t="s">
        <v>284</v>
      </c>
      <c r="D3264" t="s">
        <v>47</v>
      </c>
      <c r="E3264" t="s">
        <v>283</v>
      </c>
      <c r="F3264" s="3" t="s">
        <v>282</v>
      </c>
      <c r="G3264" t="s">
        <v>275</v>
      </c>
      <c r="I3264" s="3" t="s">
        <v>1201</v>
      </c>
      <c r="J3264">
        <v>-1.141</v>
      </c>
      <c r="K3264">
        <v>0.2</v>
      </c>
      <c r="L3264">
        <v>-4.0670000000000002</v>
      </c>
      <c r="M3264">
        <v>0.98699999999999999</v>
      </c>
      <c r="N3264">
        <v>0.97699999999999998</v>
      </c>
      <c r="O3264">
        <v>7.5270000000000001</v>
      </c>
      <c r="P3264">
        <v>2.6</v>
      </c>
      <c r="Q3264">
        <v>2.242</v>
      </c>
      <c r="R3264">
        <v>-0.191</v>
      </c>
      <c r="S3264">
        <v>0.95499999999999996</v>
      </c>
      <c r="T3264">
        <v>-5.2030000000000003</v>
      </c>
      <c r="U3264">
        <v>5.4889999999999999</v>
      </c>
      <c r="V3264">
        <v>-6.5759999999999996</v>
      </c>
      <c r="W3264">
        <v>20.85</v>
      </c>
      <c r="X3264">
        <v>14.505000000000001</v>
      </c>
      <c r="Y3264">
        <v>-4.0309999999999997</v>
      </c>
      <c r="Z3264">
        <v>5.5</v>
      </c>
      <c r="AA3264">
        <v>26.445</v>
      </c>
      <c r="AB3264">
        <v>24.812999999999999</v>
      </c>
      <c r="AC3264">
        <v>14.294</v>
      </c>
      <c r="AD3264">
        <v>20.809000000000001</v>
      </c>
      <c r="AE3264">
        <v>4.0449999999999999</v>
      </c>
      <c r="AF3264">
        <v>5.0170000000000003</v>
      </c>
      <c r="AG3264">
        <v>10.151</v>
      </c>
      <c r="AH3264">
        <v>15.287000000000001</v>
      </c>
      <c r="AI3264">
        <v>6.9</v>
      </c>
      <c r="AJ3264">
        <v>10.198</v>
      </c>
      <c r="AK3264">
        <v>8.6969999999999992</v>
      </c>
      <c r="AL3264">
        <v>3.4249999999999998</v>
      </c>
      <c r="AM3264">
        <v>-21.591000000000001</v>
      </c>
      <c r="AN3264">
        <v>9.6359999999999992</v>
      </c>
      <c r="AO3264">
        <v>1.19</v>
      </c>
      <c r="AP3264">
        <v>-3.867</v>
      </c>
      <c r="AQ3264">
        <v>2.8109999999999999</v>
      </c>
      <c r="AR3264">
        <v>8.7159999999999993</v>
      </c>
      <c r="AS3264">
        <v>12.313000000000001</v>
      </c>
      <c r="AT3264">
        <v>6.2919999999999998</v>
      </c>
      <c r="AU3264">
        <v>9.4719999999999995</v>
      </c>
      <c r="AV3264">
        <v>6.8</v>
      </c>
      <c r="AW3264">
        <v>6.8</v>
      </c>
      <c r="AX3264">
        <v>6.6</v>
      </c>
      <c r="AY3264">
        <v>6.4</v>
      </c>
      <c r="AZ3264">
        <v>6.4</v>
      </c>
      <c r="BA3264">
        <v>6.4020000000000001</v>
      </c>
      <c r="BB3264">
        <v>2017</v>
      </c>
    </row>
    <row r="3265" spans="1:54" hidden="1" x14ac:dyDescent="0.2">
      <c r="A3265">
        <v>944</v>
      </c>
      <c r="B3265" t="s">
        <v>489</v>
      </c>
      <c r="C3265" t="s">
        <v>281</v>
      </c>
      <c r="D3265" t="s">
        <v>47</v>
      </c>
      <c r="E3265" t="s">
        <v>280</v>
      </c>
      <c r="F3265" s="3" t="s">
        <v>279</v>
      </c>
      <c r="G3265" t="s">
        <v>275</v>
      </c>
      <c r="I3265" s="3" t="s">
        <v>1201</v>
      </c>
      <c r="J3265" t="s">
        <v>355</v>
      </c>
      <c r="K3265">
        <v>5.3490000000000002</v>
      </c>
      <c r="L3265">
        <v>3.54</v>
      </c>
      <c r="M3265">
        <v>6.6689999999999996</v>
      </c>
      <c r="N3265">
        <v>6.6349999999999998</v>
      </c>
      <c r="O3265">
        <v>5.2080000000000002</v>
      </c>
      <c r="P3265">
        <v>-2.226</v>
      </c>
      <c r="Q3265">
        <v>4.7489999999999997</v>
      </c>
      <c r="R3265">
        <v>6.452</v>
      </c>
      <c r="S3265">
        <v>1.21</v>
      </c>
      <c r="T3265">
        <v>-5.343</v>
      </c>
      <c r="U3265">
        <v>-13.877000000000001</v>
      </c>
      <c r="V3265">
        <v>2.1019999999999999</v>
      </c>
      <c r="W3265">
        <v>-10.138999999999999</v>
      </c>
      <c r="X3265">
        <v>13.72</v>
      </c>
      <c r="Y3265">
        <v>36.499000000000002</v>
      </c>
      <c r="Z3265">
        <v>12.041</v>
      </c>
      <c r="AA3265">
        <v>22.358000000000001</v>
      </c>
      <c r="AB3265">
        <v>17.603000000000002</v>
      </c>
      <c r="AC3265">
        <v>12.250999999999999</v>
      </c>
      <c r="AD3265">
        <v>21.952999999999999</v>
      </c>
      <c r="AE3265">
        <v>8.0609999999999999</v>
      </c>
      <c r="AF3265">
        <v>3.8610000000000002</v>
      </c>
      <c r="AG3265">
        <v>6.1669999999999998</v>
      </c>
      <c r="AH3265">
        <v>15.625</v>
      </c>
      <c r="AI3265">
        <v>11.3</v>
      </c>
      <c r="AJ3265">
        <v>19.53</v>
      </c>
      <c r="AK3265">
        <v>16.12</v>
      </c>
      <c r="AL3265">
        <v>6.9080000000000004</v>
      </c>
      <c r="AM3265">
        <v>-11.4</v>
      </c>
      <c r="AN3265">
        <v>11.304</v>
      </c>
      <c r="AO3265">
        <v>6.5460000000000003</v>
      </c>
      <c r="AP3265">
        <v>-1.794</v>
      </c>
      <c r="AQ3265">
        <v>4.1829999999999998</v>
      </c>
      <c r="AR3265">
        <v>9.0879999999999992</v>
      </c>
      <c r="AS3265">
        <v>8.5069999999999997</v>
      </c>
      <c r="AT3265">
        <v>3.44</v>
      </c>
      <c r="AU3265">
        <v>7.09</v>
      </c>
      <c r="AV3265">
        <v>6.4</v>
      </c>
      <c r="AW3265">
        <v>5.9</v>
      </c>
      <c r="AX3265">
        <v>5.9</v>
      </c>
      <c r="AY3265">
        <v>5.9</v>
      </c>
      <c r="AZ3265">
        <v>5.8140000000000001</v>
      </c>
      <c r="BA3265">
        <v>5.8150000000000004</v>
      </c>
      <c r="BB3265">
        <v>2017</v>
      </c>
    </row>
    <row r="3266" spans="1:54" hidden="1" x14ac:dyDescent="0.2">
      <c r="A3266">
        <v>944</v>
      </c>
      <c r="B3266" t="s">
        <v>489</v>
      </c>
      <c r="C3266" t="s">
        <v>278</v>
      </c>
      <c r="D3266" t="s">
        <v>47</v>
      </c>
      <c r="E3266" t="s">
        <v>277</v>
      </c>
      <c r="F3266" s="3" t="s">
        <v>276</v>
      </c>
      <c r="G3266" t="s">
        <v>275</v>
      </c>
      <c r="I3266" s="3" t="s">
        <v>1201</v>
      </c>
      <c r="J3266">
        <v>1.08</v>
      </c>
      <c r="K3266">
        <v>2.6</v>
      </c>
      <c r="L3266">
        <v>3.1909999999999998</v>
      </c>
      <c r="M3266">
        <v>6.6029999999999998</v>
      </c>
      <c r="N3266">
        <v>7.14</v>
      </c>
      <c r="O3266">
        <v>5.1079999999999997</v>
      </c>
      <c r="P3266">
        <v>-2.2029999999999998</v>
      </c>
      <c r="Q3266">
        <v>3.3769999999999998</v>
      </c>
      <c r="R3266">
        <v>6.726</v>
      </c>
      <c r="S3266">
        <v>0.371</v>
      </c>
      <c r="T3266">
        <v>-3.97</v>
      </c>
      <c r="U3266">
        <v>-5</v>
      </c>
      <c r="V3266">
        <v>1.111</v>
      </c>
      <c r="W3266">
        <v>-13.186999999999999</v>
      </c>
      <c r="X3266">
        <v>16.709</v>
      </c>
      <c r="Y3266">
        <v>8.4600000000000009</v>
      </c>
      <c r="Z3266">
        <v>4.5999999999999996</v>
      </c>
      <c r="AA3266">
        <v>29.827999999999999</v>
      </c>
      <c r="AB3266">
        <v>22.533000000000001</v>
      </c>
      <c r="AC3266">
        <v>15.925000000000001</v>
      </c>
      <c r="AD3266">
        <v>21.721</v>
      </c>
      <c r="AE3266">
        <v>7.7510000000000003</v>
      </c>
      <c r="AF3266">
        <v>5.9290000000000003</v>
      </c>
      <c r="AG3266">
        <v>9.1419999999999995</v>
      </c>
      <c r="AH3266">
        <v>18.359000000000002</v>
      </c>
      <c r="AI3266">
        <v>11.3</v>
      </c>
      <c r="AJ3266">
        <v>12.926</v>
      </c>
      <c r="AK3266">
        <v>12.19</v>
      </c>
      <c r="AL3266">
        <v>3.3849999999999998</v>
      </c>
      <c r="AM3266">
        <v>-18.413</v>
      </c>
      <c r="AN3266">
        <v>11.55</v>
      </c>
      <c r="AO3266">
        <v>2.1949999999999998</v>
      </c>
      <c r="AP3266">
        <v>-4.2309999999999999</v>
      </c>
      <c r="AQ3266">
        <v>3.6240000000000001</v>
      </c>
      <c r="AR3266">
        <v>6.3739999999999997</v>
      </c>
      <c r="AS3266">
        <v>12.132999999999999</v>
      </c>
      <c r="AT3266">
        <v>5.9039999999999999</v>
      </c>
      <c r="AU3266">
        <v>8.2850000000000001</v>
      </c>
      <c r="AV3266">
        <v>7.8470000000000004</v>
      </c>
      <c r="AW3266">
        <v>6.52</v>
      </c>
      <c r="AX3266">
        <v>6.7489999999999997</v>
      </c>
      <c r="AY3266">
        <v>6.32</v>
      </c>
      <c r="AZ3266">
        <v>6.218</v>
      </c>
      <c r="BA3266">
        <v>6.2030000000000003</v>
      </c>
      <c r="BB3266">
        <v>2017</v>
      </c>
    </row>
    <row r="3267" spans="1:54" hidden="1" x14ac:dyDescent="0.2">
      <c r="A3267">
        <v>944</v>
      </c>
      <c r="B3267" t="s">
        <v>489</v>
      </c>
      <c r="C3267" t="s">
        <v>274</v>
      </c>
      <c r="D3267" t="s">
        <v>47</v>
      </c>
      <c r="E3267" t="s">
        <v>273</v>
      </c>
      <c r="F3267" s="3" t="s">
        <v>272</v>
      </c>
      <c r="G3267" t="s">
        <v>271</v>
      </c>
      <c r="I3267" t="s">
        <v>1202</v>
      </c>
      <c r="J3267">
        <v>0.60699999999999998</v>
      </c>
      <c r="K3267">
        <v>0.23200000000000001</v>
      </c>
      <c r="L3267">
        <v>0.154</v>
      </c>
      <c r="M3267">
        <v>0.17299999999999999</v>
      </c>
      <c r="N3267">
        <v>0.11700000000000001</v>
      </c>
      <c r="O3267">
        <v>4.1000000000000002E-2</v>
      </c>
      <c r="P3267">
        <v>0.21199999999999999</v>
      </c>
      <c r="Q3267">
        <v>0.315</v>
      </c>
      <c r="R3267">
        <v>0.46300000000000002</v>
      </c>
      <c r="S3267">
        <v>0.53100000000000003</v>
      </c>
      <c r="T3267">
        <v>2.0819999999999999</v>
      </c>
      <c r="U3267">
        <v>8.4149999999999991</v>
      </c>
      <c r="V3267">
        <v>9.3030000000000008</v>
      </c>
      <c r="W3267">
        <v>11.29</v>
      </c>
      <c r="X3267">
        <v>10.118</v>
      </c>
      <c r="Y3267">
        <v>10.17</v>
      </c>
      <c r="Z3267">
        <v>9.8859999999999992</v>
      </c>
      <c r="AA3267">
        <v>8.7309999999999999</v>
      </c>
      <c r="AB3267">
        <v>7.8</v>
      </c>
      <c r="AC3267">
        <v>7</v>
      </c>
      <c r="AD3267">
        <v>6.4</v>
      </c>
      <c r="AE3267">
        <v>5.7</v>
      </c>
      <c r="AF3267">
        <v>5.8</v>
      </c>
      <c r="AG3267">
        <v>5.9</v>
      </c>
      <c r="AH3267">
        <v>6.1</v>
      </c>
      <c r="AI3267">
        <v>7.2</v>
      </c>
      <c r="AJ3267">
        <v>7.4749999999999996</v>
      </c>
      <c r="AK3267">
        <v>7.4</v>
      </c>
      <c r="AL3267">
        <v>7.8650000000000002</v>
      </c>
      <c r="AM3267">
        <v>10.096</v>
      </c>
      <c r="AN3267">
        <v>11.250999999999999</v>
      </c>
      <c r="AO3267">
        <v>11.116</v>
      </c>
      <c r="AP3267">
        <v>11.071</v>
      </c>
      <c r="AQ3267">
        <v>10.237</v>
      </c>
      <c r="AR3267">
        <v>7.7649999999999997</v>
      </c>
      <c r="AS3267">
        <v>6.8479999999999999</v>
      </c>
      <c r="AT3267">
        <v>5.0999999999999996</v>
      </c>
      <c r="AU3267">
        <v>4.04</v>
      </c>
      <c r="AV3267">
        <v>3.7770000000000001</v>
      </c>
      <c r="AW3267">
        <v>3.5129999999999999</v>
      </c>
      <c r="AX3267">
        <v>3.2490000000000001</v>
      </c>
      <c r="AY3267">
        <v>2.9830000000000001</v>
      </c>
      <c r="AZ3267">
        <v>2.7170000000000001</v>
      </c>
      <c r="BA3267">
        <v>2.4510000000000001</v>
      </c>
      <c r="BB3267">
        <v>2016</v>
      </c>
    </row>
    <row r="3268" spans="1:54" hidden="1" x14ac:dyDescent="0.2">
      <c r="A3268">
        <v>944</v>
      </c>
      <c r="B3268" t="s">
        <v>489</v>
      </c>
      <c r="C3268" t="s">
        <v>270</v>
      </c>
      <c r="D3268" t="s">
        <v>47</v>
      </c>
      <c r="E3268" t="s">
        <v>269</v>
      </c>
      <c r="F3268" s="3" t="s">
        <v>268</v>
      </c>
      <c r="G3268" t="s">
        <v>264</v>
      </c>
      <c r="H3268" t="s">
        <v>263</v>
      </c>
      <c r="J3268"/>
      <c r="K3268"/>
      <c r="L3268"/>
      <c r="M3268"/>
      <c r="N3268"/>
      <c r="O3268"/>
      <c r="P3268"/>
      <c r="Q3268"/>
      <c r="R3268"/>
      <c r="S3268"/>
      <c r="T3268"/>
      <c r="U3268"/>
      <c r="V3268"/>
      <c r="W3268"/>
      <c r="X3268"/>
      <c r="Y3268"/>
      <c r="Z3268"/>
      <c r="AA3268"/>
      <c r="AB3268"/>
      <c r="AC3268"/>
      <c r="AD3268"/>
      <c r="AE3268"/>
      <c r="AF3268"/>
      <c r="AG3268"/>
      <c r="AH3268"/>
      <c r="AI3268"/>
      <c r="AJ3268"/>
      <c r="AK3268"/>
      <c r="AL3268"/>
      <c r="AM3268"/>
      <c r="AN3268"/>
      <c r="AO3268"/>
      <c r="AP3268"/>
      <c r="AQ3268"/>
      <c r="AR3268"/>
      <c r="AS3268"/>
      <c r="AT3268"/>
      <c r="AU3268"/>
      <c r="AV3268"/>
      <c r="AW3268"/>
      <c r="AX3268"/>
      <c r="AY3268"/>
      <c r="AZ3268"/>
    </row>
    <row r="3269" spans="1:54" hidden="1" x14ac:dyDescent="0.2">
      <c r="A3269">
        <v>944</v>
      </c>
      <c r="B3269" t="s">
        <v>489</v>
      </c>
      <c r="C3269" t="s">
        <v>267</v>
      </c>
      <c r="D3269" t="s">
        <v>47</v>
      </c>
      <c r="E3269" t="s">
        <v>266</v>
      </c>
      <c r="F3269" s="3" t="s">
        <v>265</v>
      </c>
      <c r="G3269" t="s">
        <v>264</v>
      </c>
      <c r="H3269" t="s">
        <v>263</v>
      </c>
      <c r="I3269" t="s">
        <v>1203</v>
      </c>
      <c r="J3269">
        <v>10.71</v>
      </c>
      <c r="K3269">
        <v>10.706</v>
      </c>
      <c r="L3269">
        <v>10.695</v>
      </c>
      <c r="M3269">
        <v>10.672000000000001</v>
      </c>
      <c r="N3269">
        <v>10.641</v>
      </c>
      <c r="O3269">
        <v>10.599</v>
      </c>
      <c r="P3269">
        <v>10.56</v>
      </c>
      <c r="Q3269">
        <v>10.509</v>
      </c>
      <c r="R3269">
        <v>10.464</v>
      </c>
      <c r="S3269">
        <v>10.422000000000001</v>
      </c>
      <c r="T3269">
        <v>10.375</v>
      </c>
      <c r="U3269">
        <v>10.372999999999999</v>
      </c>
      <c r="V3269">
        <v>10.374000000000001</v>
      </c>
      <c r="W3269">
        <v>10.365</v>
      </c>
      <c r="X3269">
        <v>10.35</v>
      </c>
      <c r="Y3269">
        <v>10.337</v>
      </c>
      <c r="Z3269">
        <v>10.321</v>
      </c>
      <c r="AA3269">
        <v>10.301</v>
      </c>
      <c r="AB3269">
        <v>10.28</v>
      </c>
      <c r="AC3269">
        <v>10.253</v>
      </c>
      <c r="AD3269">
        <v>10.222</v>
      </c>
      <c r="AE3269">
        <v>10.199999999999999</v>
      </c>
      <c r="AF3269">
        <v>10.175000000000001</v>
      </c>
      <c r="AG3269">
        <v>10.141999999999999</v>
      </c>
      <c r="AH3269">
        <v>10.117000000000001</v>
      </c>
      <c r="AI3269">
        <v>10.098000000000001</v>
      </c>
      <c r="AJ3269">
        <v>10.077</v>
      </c>
      <c r="AK3269">
        <v>10.066000000000001</v>
      </c>
      <c r="AL3269">
        <v>10.045</v>
      </c>
      <c r="AM3269">
        <v>10.031000000000001</v>
      </c>
      <c r="AN3269">
        <v>10.013999999999999</v>
      </c>
      <c r="AO3269">
        <v>9.9860000000000007</v>
      </c>
      <c r="AP3269">
        <v>9.9320000000000004</v>
      </c>
      <c r="AQ3269">
        <v>9.9090000000000007</v>
      </c>
      <c r="AR3269">
        <v>9.8770000000000007</v>
      </c>
      <c r="AS3269">
        <v>9.8559999999999999</v>
      </c>
      <c r="AT3269">
        <v>9.83</v>
      </c>
      <c r="AU3269">
        <v>9.8049999999999997</v>
      </c>
      <c r="AV3269">
        <v>9.7799999999999994</v>
      </c>
      <c r="AW3269">
        <v>9.7539999999999996</v>
      </c>
      <c r="AX3269">
        <v>9.7289999999999992</v>
      </c>
      <c r="AY3269">
        <v>9.7040000000000006</v>
      </c>
      <c r="AZ3269">
        <v>9.6790000000000003</v>
      </c>
      <c r="BA3269">
        <v>9.6539999999999999</v>
      </c>
      <c r="BB3269">
        <v>2016</v>
      </c>
    </row>
    <row r="3270" spans="1:54" hidden="1" x14ac:dyDescent="0.2">
      <c r="A3270">
        <v>944</v>
      </c>
      <c r="B3270" t="s">
        <v>489</v>
      </c>
      <c r="C3270" t="s">
        <v>262</v>
      </c>
      <c r="D3270" t="s">
        <v>47</v>
      </c>
      <c r="E3270" t="s">
        <v>260</v>
      </c>
      <c r="F3270" t="s">
        <v>259</v>
      </c>
      <c r="G3270" t="s">
        <v>225</v>
      </c>
      <c r="H3270" t="s">
        <v>222</v>
      </c>
      <c r="I3270" t="s">
        <v>1204</v>
      </c>
      <c r="J3270" s="3" t="s">
        <v>215</v>
      </c>
      <c r="K3270" s="3" t="s">
        <v>215</v>
      </c>
      <c r="L3270" s="3" t="s">
        <v>215</v>
      </c>
      <c r="M3270" s="3" t="s">
        <v>215</v>
      </c>
      <c r="N3270" s="3" t="s">
        <v>215</v>
      </c>
      <c r="O3270" s="3" t="s">
        <v>215</v>
      </c>
      <c r="P3270" s="3" t="s">
        <v>215</v>
      </c>
      <c r="Q3270" s="3" t="s">
        <v>215</v>
      </c>
      <c r="R3270" s="3" t="s">
        <v>215</v>
      </c>
      <c r="S3270" s="3" t="s">
        <v>215</v>
      </c>
      <c r="T3270" s="3" t="s">
        <v>215</v>
      </c>
      <c r="U3270" s="3" t="s">
        <v>215</v>
      </c>
      <c r="V3270" s="3" t="s">
        <v>215</v>
      </c>
      <c r="W3270" s="3" t="s">
        <v>215</v>
      </c>
      <c r="X3270" s="3" t="s">
        <v>215</v>
      </c>
      <c r="Y3270" s="3">
        <v>2714.1390000000001</v>
      </c>
      <c r="Z3270" s="3">
        <v>3309.0030000000002</v>
      </c>
      <c r="AA3270" s="3">
        <v>3876.5340000000001</v>
      </c>
      <c r="AB3270" s="3">
        <v>4513.0770000000002</v>
      </c>
      <c r="AC3270" s="3">
        <v>5064.692</v>
      </c>
      <c r="AD3270" s="3">
        <v>5879.2809999999999</v>
      </c>
      <c r="AE3270" s="3">
        <v>6638.3019999999997</v>
      </c>
      <c r="AF3270" s="3">
        <v>7329.2089999999998</v>
      </c>
      <c r="AG3270" s="3">
        <v>8004.8050000000003</v>
      </c>
      <c r="AH3270" s="3">
        <v>8883.8140000000003</v>
      </c>
      <c r="AI3270" s="3">
        <v>9373.6309999999994</v>
      </c>
      <c r="AJ3270" s="3">
        <v>10217.201999999999</v>
      </c>
      <c r="AK3270" s="3">
        <v>11492.665999999999</v>
      </c>
      <c r="AL3270" s="3">
        <v>12196.28</v>
      </c>
      <c r="AM3270" s="3">
        <v>12093.519</v>
      </c>
      <c r="AN3270" s="3">
        <v>12181.073</v>
      </c>
      <c r="AO3270" s="3">
        <v>12458.138999999999</v>
      </c>
      <c r="AP3270" s="3">
        <v>13254.004000000001</v>
      </c>
      <c r="AQ3270" s="3">
        <v>14093.536</v>
      </c>
      <c r="AR3270" s="3">
        <v>15208.784</v>
      </c>
      <c r="AS3270" s="3">
        <v>16482.538</v>
      </c>
      <c r="AT3270" s="3">
        <v>15970.643</v>
      </c>
      <c r="AU3270" s="3">
        <v>18231.087</v>
      </c>
      <c r="AV3270" s="3">
        <v>19366.554</v>
      </c>
      <c r="AW3270" s="3">
        <v>19966.028999999999</v>
      </c>
      <c r="AX3270" s="3">
        <v>20567.989000000001</v>
      </c>
      <c r="AY3270" s="3">
        <v>20528.217000000001</v>
      </c>
      <c r="AZ3270" s="3">
        <v>21559.22</v>
      </c>
      <c r="BA3270">
        <v>22671.914000000001</v>
      </c>
      <c r="BB3270">
        <v>2016</v>
      </c>
    </row>
    <row r="3271" spans="1:54" hidden="1" x14ac:dyDescent="0.2">
      <c r="A3271">
        <v>944</v>
      </c>
      <c r="B3271" t="s">
        <v>489</v>
      </c>
      <c r="C3271" t="s">
        <v>261</v>
      </c>
      <c r="D3271" t="s">
        <v>47</v>
      </c>
      <c r="E3271" t="s">
        <v>260</v>
      </c>
      <c r="F3271" t="s">
        <v>259</v>
      </c>
      <c r="G3271" t="s">
        <v>217</v>
      </c>
      <c r="I3271" t="s">
        <v>258</v>
      </c>
      <c r="J3271" s="3" t="s">
        <v>215</v>
      </c>
      <c r="K3271" s="3" t="s">
        <v>215</v>
      </c>
      <c r="L3271" s="3" t="s">
        <v>215</v>
      </c>
      <c r="M3271" s="3" t="s">
        <v>215</v>
      </c>
      <c r="N3271" s="3" t="s">
        <v>215</v>
      </c>
      <c r="O3271" s="3" t="s">
        <v>215</v>
      </c>
      <c r="P3271" s="3" t="s">
        <v>215</v>
      </c>
      <c r="Q3271" s="3" t="s">
        <v>215</v>
      </c>
      <c r="R3271" s="3" t="s">
        <v>215</v>
      </c>
      <c r="S3271" s="3" t="s">
        <v>215</v>
      </c>
      <c r="T3271" s="3" t="s">
        <v>215</v>
      </c>
      <c r="U3271" s="3" t="s">
        <v>215</v>
      </c>
      <c r="V3271" s="3" t="s">
        <v>215</v>
      </c>
      <c r="W3271" s="3" t="s">
        <v>215</v>
      </c>
      <c r="X3271" s="3" t="s">
        <v>215</v>
      </c>
      <c r="Y3271" s="3">
        <v>46.51</v>
      </c>
      <c r="Z3271" s="3">
        <v>46.459000000000003</v>
      </c>
      <c r="AA3271" s="3">
        <v>43.884999999999998</v>
      </c>
      <c r="AB3271" s="3">
        <v>43.161000000000001</v>
      </c>
      <c r="AC3271" s="3">
        <v>43.433999999999997</v>
      </c>
      <c r="AD3271" s="3">
        <v>44.039000000000001</v>
      </c>
      <c r="AE3271" s="3">
        <v>43.052</v>
      </c>
      <c r="AF3271" s="3">
        <v>41.972999999999999</v>
      </c>
      <c r="AG3271" s="3">
        <v>41.825000000000003</v>
      </c>
      <c r="AH3271" s="3">
        <v>42.104999999999997</v>
      </c>
      <c r="AI3271" s="3">
        <v>41.55</v>
      </c>
      <c r="AJ3271" s="3">
        <v>42.121000000000002</v>
      </c>
      <c r="AK3271" s="3">
        <v>44.753</v>
      </c>
      <c r="AL3271" s="3">
        <v>44.85</v>
      </c>
      <c r="AM3271" s="3">
        <v>45.765999999999998</v>
      </c>
      <c r="AN3271" s="3">
        <v>44.743000000000002</v>
      </c>
      <c r="AO3271" s="3">
        <v>44.014000000000003</v>
      </c>
      <c r="AP3271" s="3">
        <v>46.051000000000002</v>
      </c>
      <c r="AQ3271" s="3">
        <v>46.594999999999999</v>
      </c>
      <c r="AR3271" s="3">
        <v>46.664999999999999</v>
      </c>
      <c r="AS3271" s="3">
        <v>48.02</v>
      </c>
      <c r="AT3271" s="3">
        <v>45.088999999999999</v>
      </c>
      <c r="AU3271" s="3">
        <v>47.746000000000002</v>
      </c>
      <c r="AV3271" s="3">
        <v>47.531999999999996</v>
      </c>
      <c r="AW3271" s="3">
        <v>46.371000000000002</v>
      </c>
      <c r="AX3271" s="3">
        <v>45.378</v>
      </c>
      <c r="AY3271" s="3">
        <v>43.107999999999997</v>
      </c>
      <c r="AZ3271" s="3">
        <v>43.176000000000002</v>
      </c>
      <c r="BA3271">
        <v>43.301000000000002</v>
      </c>
      <c r="BB3271">
        <v>2016</v>
      </c>
    </row>
    <row r="3272" spans="1:54" hidden="1" x14ac:dyDescent="0.2">
      <c r="A3272">
        <v>944</v>
      </c>
      <c r="B3272" t="s">
        <v>489</v>
      </c>
      <c r="C3272" t="s">
        <v>257</v>
      </c>
      <c r="D3272" t="s">
        <v>47</v>
      </c>
      <c r="E3272" t="s">
        <v>255</v>
      </c>
      <c r="F3272" t="s">
        <v>254</v>
      </c>
      <c r="G3272" t="s">
        <v>225</v>
      </c>
      <c r="H3272" t="s">
        <v>222</v>
      </c>
      <c r="I3272" t="s">
        <v>1204</v>
      </c>
      <c r="J3272" s="3" t="s">
        <v>215</v>
      </c>
      <c r="K3272" s="3" t="s">
        <v>215</v>
      </c>
      <c r="L3272" s="3" t="s">
        <v>215</v>
      </c>
      <c r="M3272" s="3" t="s">
        <v>215</v>
      </c>
      <c r="N3272" s="3" t="s">
        <v>215</v>
      </c>
      <c r="O3272" s="3" t="s">
        <v>215</v>
      </c>
      <c r="P3272" s="3" t="s">
        <v>215</v>
      </c>
      <c r="Q3272" s="3" t="s">
        <v>215</v>
      </c>
      <c r="R3272" s="3" t="s">
        <v>215</v>
      </c>
      <c r="S3272" s="3" t="s">
        <v>215</v>
      </c>
      <c r="T3272" s="3" t="s">
        <v>215</v>
      </c>
      <c r="U3272" s="3" t="s">
        <v>215</v>
      </c>
      <c r="V3272" s="3" t="s">
        <v>215</v>
      </c>
      <c r="W3272" s="3" t="s">
        <v>215</v>
      </c>
      <c r="X3272" s="3" t="s">
        <v>215</v>
      </c>
      <c r="Y3272" s="3">
        <v>3216.279</v>
      </c>
      <c r="Z3272" s="3">
        <v>3620.14</v>
      </c>
      <c r="AA3272" s="3">
        <v>4364.8239999999996</v>
      </c>
      <c r="AB3272" s="3">
        <v>5291.9250000000002</v>
      </c>
      <c r="AC3272" s="3">
        <v>5662.5379999999996</v>
      </c>
      <c r="AD3272" s="3">
        <v>6283.3419999999996</v>
      </c>
      <c r="AE3272" s="3">
        <v>7262.6220000000003</v>
      </c>
      <c r="AF3272" s="3">
        <v>8870.4750000000004</v>
      </c>
      <c r="AG3272" s="3">
        <v>9366.7690000000002</v>
      </c>
      <c r="AH3272" s="3">
        <v>10218.731</v>
      </c>
      <c r="AI3272" s="3">
        <v>11129.682000000001</v>
      </c>
      <c r="AJ3272" s="3">
        <v>12469.463</v>
      </c>
      <c r="AK3272" s="3">
        <v>12785.953</v>
      </c>
      <c r="AL3272" s="3">
        <v>13180.198</v>
      </c>
      <c r="AM3272" s="3">
        <v>13298.474</v>
      </c>
      <c r="AN3272" s="3">
        <v>13404.821</v>
      </c>
      <c r="AO3272" s="3">
        <v>13996.199000000001</v>
      </c>
      <c r="AP3272" s="3">
        <v>13916.287</v>
      </c>
      <c r="AQ3272" s="3">
        <v>14863.852999999999</v>
      </c>
      <c r="AR3272" s="3">
        <v>15881.359</v>
      </c>
      <c r="AS3272" s="3">
        <v>17010.005000000001</v>
      </c>
      <c r="AT3272" s="3">
        <v>16617.491000000002</v>
      </c>
      <c r="AU3272" s="3">
        <v>19013.742999999999</v>
      </c>
      <c r="AV3272" s="3">
        <v>20211.727999999999</v>
      </c>
      <c r="AW3272" s="3">
        <v>20765.249</v>
      </c>
      <c r="AX3272" s="3">
        <v>21411.394</v>
      </c>
      <c r="AY3272" s="3">
        <v>21542.126</v>
      </c>
      <c r="AZ3272" s="3">
        <v>22689.13</v>
      </c>
      <c r="BA3272">
        <v>23893.312999999998</v>
      </c>
      <c r="BB3272">
        <v>2016</v>
      </c>
    </row>
    <row r="3273" spans="1:54" hidden="1" x14ac:dyDescent="0.2">
      <c r="A3273">
        <v>944</v>
      </c>
      <c r="B3273" t="s">
        <v>489</v>
      </c>
      <c r="C3273" t="s">
        <v>256</v>
      </c>
      <c r="D3273" t="s">
        <v>47</v>
      </c>
      <c r="E3273" t="s">
        <v>255</v>
      </c>
      <c r="F3273" t="s">
        <v>254</v>
      </c>
      <c r="G3273" t="s">
        <v>217</v>
      </c>
      <c r="I3273" t="s">
        <v>253</v>
      </c>
      <c r="J3273" s="3" t="s">
        <v>215</v>
      </c>
      <c r="K3273" s="3" t="s">
        <v>215</v>
      </c>
      <c r="L3273" s="3" t="s">
        <v>215</v>
      </c>
      <c r="M3273" s="3" t="s">
        <v>215</v>
      </c>
      <c r="N3273" s="3" t="s">
        <v>215</v>
      </c>
      <c r="O3273" s="3" t="s">
        <v>215</v>
      </c>
      <c r="P3273" s="3" t="s">
        <v>215</v>
      </c>
      <c r="Q3273" s="3" t="s">
        <v>215</v>
      </c>
      <c r="R3273" s="3" t="s">
        <v>215</v>
      </c>
      <c r="S3273" s="3" t="s">
        <v>215</v>
      </c>
      <c r="T3273" s="3" t="s">
        <v>215</v>
      </c>
      <c r="U3273" s="3" t="s">
        <v>215</v>
      </c>
      <c r="V3273" s="3" t="s">
        <v>215</v>
      </c>
      <c r="W3273" s="3" t="s">
        <v>215</v>
      </c>
      <c r="X3273" s="3" t="s">
        <v>215</v>
      </c>
      <c r="Y3273" s="3">
        <v>55.113999999999997</v>
      </c>
      <c r="Z3273" s="3">
        <v>50.826999999999998</v>
      </c>
      <c r="AA3273" s="3">
        <v>49.412999999999997</v>
      </c>
      <c r="AB3273" s="3">
        <v>50.609000000000002</v>
      </c>
      <c r="AC3273" s="3">
        <v>48.561</v>
      </c>
      <c r="AD3273" s="3">
        <v>47.066000000000003</v>
      </c>
      <c r="AE3273" s="3">
        <v>47.100999999999999</v>
      </c>
      <c r="AF3273" s="3">
        <v>50.8</v>
      </c>
      <c r="AG3273" s="3">
        <v>48.941000000000003</v>
      </c>
      <c r="AH3273" s="3">
        <v>48.432000000000002</v>
      </c>
      <c r="AI3273" s="3">
        <v>49.334000000000003</v>
      </c>
      <c r="AJ3273" s="3">
        <v>51.405999999999999</v>
      </c>
      <c r="AK3273" s="3">
        <v>49.789000000000001</v>
      </c>
      <c r="AL3273" s="3">
        <v>48.468000000000004</v>
      </c>
      <c r="AM3273" s="3">
        <v>50.326000000000001</v>
      </c>
      <c r="AN3273" s="3">
        <v>49.238</v>
      </c>
      <c r="AO3273" s="3">
        <v>49.448</v>
      </c>
      <c r="AP3273" s="3">
        <v>48.351999999999997</v>
      </c>
      <c r="AQ3273" s="3">
        <v>49.140999999999998</v>
      </c>
      <c r="AR3273" s="3">
        <v>48.728000000000002</v>
      </c>
      <c r="AS3273" s="3">
        <v>49.557000000000002</v>
      </c>
      <c r="AT3273" s="3">
        <v>46.914999999999999</v>
      </c>
      <c r="AU3273" s="3">
        <v>49.795999999999999</v>
      </c>
      <c r="AV3273" s="3">
        <v>49.606999999999999</v>
      </c>
      <c r="AW3273" s="3">
        <v>48.226999999999997</v>
      </c>
      <c r="AX3273" s="3">
        <v>47.238999999999997</v>
      </c>
      <c r="AY3273" s="3">
        <v>45.237000000000002</v>
      </c>
      <c r="AZ3273" s="3">
        <v>45.439</v>
      </c>
      <c r="BA3273">
        <v>45.634</v>
      </c>
      <c r="BB3273">
        <v>2016</v>
      </c>
    </row>
    <row r="3274" spans="1:54" hidden="1" x14ac:dyDescent="0.2">
      <c r="A3274">
        <v>944</v>
      </c>
      <c r="B3274" t="s">
        <v>489</v>
      </c>
      <c r="C3274" t="s">
        <v>252</v>
      </c>
      <c r="D3274" t="s">
        <v>47</v>
      </c>
      <c r="E3274" t="s">
        <v>250</v>
      </c>
      <c r="F3274" t="s">
        <v>249</v>
      </c>
      <c r="G3274" t="s">
        <v>225</v>
      </c>
      <c r="H3274" t="s">
        <v>222</v>
      </c>
      <c r="I3274" t="s">
        <v>1204</v>
      </c>
      <c r="J3274" s="3" t="s">
        <v>215</v>
      </c>
      <c r="K3274" s="3" t="s">
        <v>215</v>
      </c>
      <c r="L3274" s="3" t="s">
        <v>215</v>
      </c>
      <c r="M3274" s="3" t="s">
        <v>215</v>
      </c>
      <c r="N3274" s="3" t="s">
        <v>215</v>
      </c>
      <c r="O3274" s="3" t="s">
        <v>215</v>
      </c>
      <c r="P3274" s="3" t="s">
        <v>215</v>
      </c>
      <c r="Q3274" s="3" t="s">
        <v>215</v>
      </c>
      <c r="R3274" s="3" t="s">
        <v>215</v>
      </c>
      <c r="S3274" s="3" t="s">
        <v>215</v>
      </c>
      <c r="T3274" s="3" t="s">
        <v>215</v>
      </c>
      <c r="U3274" s="3" t="s">
        <v>215</v>
      </c>
      <c r="V3274" s="3" t="s">
        <v>215</v>
      </c>
      <c r="W3274" s="3" t="s">
        <v>215</v>
      </c>
      <c r="X3274" s="3" t="s">
        <v>215</v>
      </c>
      <c r="Y3274" s="3">
        <v>-502.14</v>
      </c>
      <c r="Z3274" s="3">
        <v>-311.137</v>
      </c>
      <c r="AA3274" s="3">
        <v>-488.29</v>
      </c>
      <c r="AB3274" s="3">
        <v>-778.84799999999996</v>
      </c>
      <c r="AC3274" s="3">
        <v>-597.846</v>
      </c>
      <c r="AD3274" s="3">
        <v>-404.06099999999998</v>
      </c>
      <c r="AE3274" s="3">
        <v>-624.32000000000005</v>
      </c>
      <c r="AF3274" s="3">
        <v>-1541.2660000000001</v>
      </c>
      <c r="AG3274" s="3">
        <v>-1361.9639999999999</v>
      </c>
      <c r="AH3274" s="3">
        <v>-1334.9169999999999</v>
      </c>
      <c r="AI3274" s="3">
        <v>-1756.0509999999999</v>
      </c>
      <c r="AJ3274" s="3">
        <v>-2252.261</v>
      </c>
      <c r="AK3274" s="3">
        <v>-1293.287</v>
      </c>
      <c r="AL3274" s="3">
        <v>-983.91800000000001</v>
      </c>
      <c r="AM3274" s="3">
        <v>-1204.9549999999999</v>
      </c>
      <c r="AN3274" s="3">
        <v>-1223.748</v>
      </c>
      <c r="AO3274" s="3">
        <v>-1538.06</v>
      </c>
      <c r="AP3274" s="3">
        <v>-662.28300000000002</v>
      </c>
      <c r="AQ3274" s="3">
        <v>-770.31700000000001</v>
      </c>
      <c r="AR3274" s="3">
        <v>-672.57500000000005</v>
      </c>
      <c r="AS3274" s="3">
        <v>-527.46699999999998</v>
      </c>
      <c r="AT3274" s="3">
        <v>-646.84799999999996</v>
      </c>
      <c r="AU3274" s="3">
        <v>-782.65599999999995</v>
      </c>
      <c r="AV3274" s="3">
        <v>-845.17399999999998</v>
      </c>
      <c r="AW3274" s="3">
        <v>-799.221</v>
      </c>
      <c r="AX3274" s="3">
        <v>-843.40499999999997</v>
      </c>
      <c r="AY3274" s="3">
        <v>-1013.909</v>
      </c>
      <c r="AZ3274" s="3">
        <v>-1129.9100000000001</v>
      </c>
      <c r="BA3274">
        <v>-1221.4000000000001</v>
      </c>
      <c r="BB3274">
        <v>2016</v>
      </c>
    </row>
    <row r="3275" spans="1:54" hidden="1" x14ac:dyDescent="0.2">
      <c r="A3275">
        <v>944</v>
      </c>
      <c r="B3275" t="s">
        <v>489</v>
      </c>
      <c r="C3275" t="s">
        <v>251</v>
      </c>
      <c r="D3275" t="s">
        <v>47</v>
      </c>
      <c r="E3275" t="s">
        <v>250</v>
      </c>
      <c r="F3275" t="s">
        <v>249</v>
      </c>
      <c r="G3275" t="s">
        <v>217</v>
      </c>
      <c r="I3275" t="s">
        <v>248</v>
      </c>
      <c r="J3275" s="3" t="s">
        <v>215</v>
      </c>
      <c r="K3275" s="3" t="s">
        <v>215</v>
      </c>
      <c r="L3275" s="3" t="s">
        <v>215</v>
      </c>
      <c r="M3275" s="3" t="s">
        <v>215</v>
      </c>
      <c r="N3275" s="3" t="s">
        <v>215</v>
      </c>
      <c r="O3275" s="3" t="s">
        <v>215</v>
      </c>
      <c r="P3275" s="3" t="s">
        <v>215</v>
      </c>
      <c r="Q3275" s="3" t="s">
        <v>215</v>
      </c>
      <c r="R3275" s="3" t="s">
        <v>215</v>
      </c>
      <c r="S3275" s="3" t="s">
        <v>215</v>
      </c>
      <c r="T3275" s="3" t="s">
        <v>215</v>
      </c>
      <c r="U3275" s="3" t="s">
        <v>215</v>
      </c>
      <c r="V3275" s="3" t="s">
        <v>215</v>
      </c>
      <c r="W3275" s="3" t="s">
        <v>215</v>
      </c>
      <c r="X3275" s="3" t="s">
        <v>215</v>
      </c>
      <c r="Y3275" s="3">
        <v>-8.6050000000000004</v>
      </c>
      <c r="Z3275" s="3">
        <v>-4.3680000000000003</v>
      </c>
      <c r="AA3275" s="3">
        <v>-5.5279999999999996</v>
      </c>
      <c r="AB3275" s="3">
        <v>-7.4480000000000004</v>
      </c>
      <c r="AC3275" s="3">
        <v>-5.1269999999999998</v>
      </c>
      <c r="AD3275" s="3">
        <v>-3.0270000000000001</v>
      </c>
      <c r="AE3275" s="3">
        <v>-4.0490000000000004</v>
      </c>
      <c r="AF3275" s="3">
        <v>-8.827</v>
      </c>
      <c r="AG3275" s="3">
        <v>-7.1159999999999997</v>
      </c>
      <c r="AH3275" s="3">
        <v>-6.327</v>
      </c>
      <c r="AI3275" s="3">
        <v>-7.7839999999999998</v>
      </c>
      <c r="AJ3275" s="3">
        <v>-9.2850000000000001</v>
      </c>
      <c r="AK3275" s="3">
        <v>-5.0359999999999996</v>
      </c>
      <c r="AL3275" s="3">
        <v>-3.6179999999999999</v>
      </c>
      <c r="AM3275" s="3">
        <v>-4.5599999999999996</v>
      </c>
      <c r="AN3275" s="3">
        <v>-4.4950000000000001</v>
      </c>
      <c r="AO3275" s="3">
        <v>-5.4340000000000002</v>
      </c>
      <c r="AP3275" s="3">
        <v>-2.3010000000000002</v>
      </c>
      <c r="AQ3275" s="3">
        <v>-2.5470000000000002</v>
      </c>
      <c r="AR3275" s="3">
        <v>-2.0640000000000001</v>
      </c>
      <c r="AS3275" s="3">
        <v>-1.5369999999999999</v>
      </c>
      <c r="AT3275" s="3">
        <v>-1.8260000000000001</v>
      </c>
      <c r="AU3275" s="3">
        <v>-2.0499999999999998</v>
      </c>
      <c r="AV3275" s="3">
        <v>-2.0739999999999998</v>
      </c>
      <c r="AW3275" s="3">
        <v>-1.8560000000000001</v>
      </c>
      <c r="AX3275" s="3">
        <v>-1.861</v>
      </c>
      <c r="AY3275" s="3">
        <v>-2.129</v>
      </c>
      <c r="AZ3275" s="3">
        <v>-2.2629999999999999</v>
      </c>
      <c r="BA3275">
        <v>-2.3330000000000002</v>
      </c>
      <c r="BB3275">
        <v>2016</v>
      </c>
    </row>
    <row r="3276" spans="1:54" hidden="1" x14ac:dyDescent="0.2">
      <c r="A3276">
        <v>944</v>
      </c>
      <c r="B3276" t="s">
        <v>489</v>
      </c>
      <c r="C3276" t="s">
        <v>247</v>
      </c>
      <c r="D3276" t="s">
        <v>47</v>
      </c>
      <c r="E3276" t="s">
        <v>245</v>
      </c>
      <c r="F3276" t="s">
        <v>244</v>
      </c>
      <c r="G3276" t="s">
        <v>225</v>
      </c>
      <c r="H3276" t="s">
        <v>222</v>
      </c>
      <c r="I3276" t="s">
        <v>1204</v>
      </c>
      <c r="J3276" s="3" t="s">
        <v>215</v>
      </c>
      <c r="K3276" s="3" t="s">
        <v>215</v>
      </c>
      <c r="L3276" s="3" t="s">
        <v>215</v>
      </c>
      <c r="M3276" s="3" t="s">
        <v>215</v>
      </c>
      <c r="N3276" s="3" t="s">
        <v>215</v>
      </c>
      <c r="O3276" s="3" t="s">
        <v>215</v>
      </c>
      <c r="P3276" s="3" t="s">
        <v>215</v>
      </c>
      <c r="Q3276" s="3" t="s">
        <v>215</v>
      </c>
      <c r="R3276" s="3" t="s">
        <v>215</v>
      </c>
      <c r="S3276" s="3" t="s">
        <v>215</v>
      </c>
      <c r="T3276" s="3" t="s">
        <v>215</v>
      </c>
      <c r="U3276" s="3" t="s">
        <v>215</v>
      </c>
      <c r="V3276" s="3" t="s">
        <v>215</v>
      </c>
      <c r="W3276" s="3" t="s">
        <v>215</v>
      </c>
      <c r="X3276" s="3" t="s">
        <v>215</v>
      </c>
      <c r="Y3276" s="3" t="s">
        <v>215</v>
      </c>
      <c r="Z3276" s="3" t="s">
        <v>215</v>
      </c>
      <c r="AA3276" s="3" t="s">
        <v>215</v>
      </c>
      <c r="AB3276" s="3" t="s">
        <v>215</v>
      </c>
      <c r="AC3276" s="3" t="s">
        <v>215</v>
      </c>
      <c r="AD3276" s="3">
        <v>-285.18900000000002</v>
      </c>
      <c r="AE3276" s="3">
        <v>-509.31200000000001</v>
      </c>
      <c r="AF3276" s="3">
        <v>-1500.3979999999999</v>
      </c>
      <c r="AG3276" s="3">
        <v>-1380.356</v>
      </c>
      <c r="AH3276" s="3">
        <v>-1550.6590000000001</v>
      </c>
      <c r="AI3276" s="3">
        <v>-2234.5059999999999</v>
      </c>
      <c r="AJ3276" s="3">
        <v>-2691.82</v>
      </c>
      <c r="AK3276" s="3">
        <v>-1647.9169999999999</v>
      </c>
      <c r="AL3276" s="3">
        <v>-1518.2629999999999</v>
      </c>
      <c r="AM3276" s="3">
        <v>-840.59699999999998</v>
      </c>
      <c r="AN3276" s="3">
        <v>-1134.268</v>
      </c>
      <c r="AO3276" s="3">
        <v>-1218.482</v>
      </c>
      <c r="AP3276" s="3">
        <v>99.406999999999996</v>
      </c>
      <c r="AQ3276" s="3">
        <v>-160.714</v>
      </c>
      <c r="AR3276" s="3">
        <v>-415.2</v>
      </c>
      <c r="AS3276" s="3">
        <v>-328.45499999999998</v>
      </c>
      <c r="AT3276" s="3">
        <v>-579.904</v>
      </c>
      <c r="AU3276" s="3">
        <v>-945.35599999999999</v>
      </c>
      <c r="AV3276" s="3">
        <v>-1099.7370000000001</v>
      </c>
      <c r="AW3276" s="3">
        <v>-1127.5609999999999</v>
      </c>
      <c r="AX3276" s="3">
        <v>-1173.0899999999999</v>
      </c>
      <c r="AY3276" s="3">
        <v>-1303.569</v>
      </c>
      <c r="AZ3276" s="3">
        <v>-1363.662</v>
      </c>
      <c r="BA3276">
        <v>-1407.58</v>
      </c>
      <c r="BB3276">
        <v>2016</v>
      </c>
    </row>
    <row r="3277" spans="1:54" hidden="1" x14ac:dyDescent="0.2">
      <c r="A3277">
        <v>944</v>
      </c>
      <c r="B3277" t="s">
        <v>489</v>
      </c>
      <c r="C3277" t="s">
        <v>246</v>
      </c>
      <c r="D3277" t="s">
        <v>47</v>
      </c>
      <c r="E3277" t="s">
        <v>245</v>
      </c>
      <c r="F3277" t="s">
        <v>244</v>
      </c>
      <c r="G3277" t="s">
        <v>243</v>
      </c>
      <c r="I3277" t="s">
        <v>362</v>
      </c>
      <c r="J3277" s="3" t="s">
        <v>215</v>
      </c>
      <c r="K3277" s="3" t="s">
        <v>215</v>
      </c>
      <c r="L3277" s="3" t="s">
        <v>215</v>
      </c>
      <c r="M3277" s="3" t="s">
        <v>215</v>
      </c>
      <c r="N3277" s="3" t="s">
        <v>215</v>
      </c>
      <c r="O3277" s="3" t="s">
        <v>215</v>
      </c>
      <c r="P3277" s="3" t="s">
        <v>215</v>
      </c>
      <c r="Q3277" s="3" t="s">
        <v>215</v>
      </c>
      <c r="R3277" s="3" t="s">
        <v>215</v>
      </c>
      <c r="S3277" s="3" t="s">
        <v>215</v>
      </c>
      <c r="T3277" s="3" t="s">
        <v>215</v>
      </c>
      <c r="U3277" s="3" t="s">
        <v>215</v>
      </c>
      <c r="V3277" s="3" t="s">
        <v>215</v>
      </c>
      <c r="W3277" s="3" t="s">
        <v>215</v>
      </c>
      <c r="X3277" s="3" t="s">
        <v>215</v>
      </c>
      <c r="Y3277" s="3" t="s">
        <v>215</v>
      </c>
      <c r="Z3277" s="3" t="s">
        <v>215</v>
      </c>
      <c r="AA3277" s="3" t="s">
        <v>215</v>
      </c>
      <c r="AB3277" s="3" t="s">
        <v>215</v>
      </c>
      <c r="AC3277" s="3" t="s">
        <v>215</v>
      </c>
      <c r="AD3277" s="3">
        <v>-2.0379999999999998</v>
      </c>
      <c r="AE3277" s="3">
        <v>-3.2549999999999999</v>
      </c>
      <c r="AF3277" s="3">
        <v>-8.6910000000000007</v>
      </c>
      <c r="AG3277" s="3">
        <v>-7.33</v>
      </c>
      <c r="AH3277" s="3">
        <v>-7.6269999999999998</v>
      </c>
      <c r="AI3277" s="3">
        <v>-10.273999999999999</v>
      </c>
      <c r="AJ3277" s="3">
        <v>-11.664</v>
      </c>
      <c r="AK3277" s="3">
        <v>-6.7759999999999998</v>
      </c>
      <c r="AL3277" s="3">
        <v>-5.9569999999999999</v>
      </c>
      <c r="AM3277" s="3">
        <v>-3.16</v>
      </c>
      <c r="AN3277" s="3">
        <v>-4.0919999999999996</v>
      </c>
      <c r="AO3277" s="3">
        <v>-4.22</v>
      </c>
      <c r="AP3277" s="3">
        <v>0.33</v>
      </c>
      <c r="AQ3277" s="3">
        <v>-0.51100000000000001</v>
      </c>
      <c r="AR3277" s="3">
        <v>-1.2609999999999999</v>
      </c>
      <c r="AS3277" s="3">
        <v>-0.95199999999999996</v>
      </c>
      <c r="AT3277" s="3">
        <v>-1.6</v>
      </c>
      <c r="AU3277" s="3">
        <v>-2.48</v>
      </c>
      <c r="AV3277" s="3">
        <v>-2.7410000000000001</v>
      </c>
      <c r="AW3277" s="3">
        <v>-2.67</v>
      </c>
      <c r="AX3277" s="3">
        <v>-2.6379999999999999</v>
      </c>
      <c r="AY3277" s="3">
        <v>-2.786</v>
      </c>
      <c r="AZ3277" s="3">
        <v>-2.7709999999999999</v>
      </c>
      <c r="BA3277">
        <v>-2.722</v>
      </c>
      <c r="BB3277">
        <v>2016</v>
      </c>
    </row>
    <row r="3278" spans="1:54" hidden="1" x14ac:dyDescent="0.2">
      <c r="A3278">
        <v>944</v>
      </c>
      <c r="B3278" t="s">
        <v>489</v>
      </c>
      <c r="C3278" t="s">
        <v>242</v>
      </c>
      <c r="D3278" t="s">
        <v>47</v>
      </c>
      <c r="E3278" t="s">
        <v>240</v>
      </c>
      <c r="F3278" t="s">
        <v>239</v>
      </c>
      <c r="G3278" t="s">
        <v>225</v>
      </c>
      <c r="H3278" t="s">
        <v>222</v>
      </c>
      <c r="I3278" t="s">
        <v>1204</v>
      </c>
      <c r="J3278" s="3" t="s">
        <v>215</v>
      </c>
      <c r="K3278" s="3" t="s">
        <v>215</v>
      </c>
      <c r="L3278" s="3" t="s">
        <v>215</v>
      </c>
      <c r="M3278" s="3" t="s">
        <v>215</v>
      </c>
      <c r="N3278" s="3" t="s">
        <v>215</v>
      </c>
      <c r="O3278" s="3" t="s">
        <v>215</v>
      </c>
      <c r="P3278" s="3" t="s">
        <v>215</v>
      </c>
      <c r="Q3278" s="3" t="s">
        <v>215</v>
      </c>
      <c r="R3278" s="3" t="s">
        <v>215</v>
      </c>
      <c r="S3278" s="3" t="s">
        <v>215</v>
      </c>
      <c r="T3278" s="3" t="s">
        <v>215</v>
      </c>
      <c r="U3278" s="3" t="s">
        <v>215</v>
      </c>
      <c r="V3278" s="3" t="s">
        <v>215</v>
      </c>
      <c r="W3278" s="3" t="s">
        <v>215</v>
      </c>
      <c r="X3278" s="3" t="s">
        <v>215</v>
      </c>
      <c r="Y3278" s="3">
        <v>-30.786000000000001</v>
      </c>
      <c r="Z3278" s="3">
        <v>220.42099999999999</v>
      </c>
      <c r="AA3278" s="3">
        <v>145.74700000000001</v>
      </c>
      <c r="AB3278" s="3">
        <v>-138.23400000000001</v>
      </c>
      <c r="AC3278" s="3">
        <v>111.749</v>
      </c>
      <c r="AD3278" s="3">
        <v>229.46100000000001</v>
      </c>
      <c r="AE3278" s="3">
        <v>-13.535</v>
      </c>
      <c r="AF3278" s="3">
        <v>-918.00300000000004</v>
      </c>
      <c r="AG3278" s="3">
        <v>-660.91899999999998</v>
      </c>
      <c r="AH3278" s="3">
        <v>-505.48599999999999</v>
      </c>
      <c r="AI3278" s="3">
        <v>-908.14499999999998</v>
      </c>
      <c r="AJ3278" s="3">
        <v>-1377.0830000000001</v>
      </c>
      <c r="AK3278" s="3">
        <v>-332.37099999999998</v>
      </c>
      <c r="AL3278" s="3">
        <v>0.69</v>
      </c>
      <c r="AM3278" s="3">
        <v>-156.08099999999999</v>
      </c>
      <c r="AN3278" s="3">
        <v>-196.98400000000001</v>
      </c>
      <c r="AO3278" s="3">
        <v>-488.15699999999998</v>
      </c>
      <c r="AP3278" s="3">
        <v>547.53700000000003</v>
      </c>
      <c r="AQ3278" s="3">
        <v>519.41999999999996</v>
      </c>
      <c r="AR3278" s="3">
        <v>561.76800000000003</v>
      </c>
      <c r="AS3278" s="3">
        <v>634.50599999999997</v>
      </c>
      <c r="AT3278" s="3">
        <v>448.43799999999999</v>
      </c>
      <c r="AU3278" s="3">
        <v>154.62299999999999</v>
      </c>
      <c r="AV3278" s="3">
        <v>7.2370000000000001</v>
      </c>
      <c r="AW3278" s="3">
        <v>27.663</v>
      </c>
      <c r="AX3278" s="3">
        <v>16.577000000000002</v>
      </c>
      <c r="AY3278" s="3">
        <v>-70.438999999999993</v>
      </c>
      <c r="AZ3278" s="3">
        <v>-33.755000000000003</v>
      </c>
      <c r="BA3278">
        <v>57.963000000000001</v>
      </c>
      <c r="BB3278">
        <v>2016</v>
      </c>
    </row>
    <row r="3279" spans="1:54" hidden="1" x14ac:dyDescent="0.2">
      <c r="A3279">
        <v>944</v>
      </c>
      <c r="B3279" t="s">
        <v>489</v>
      </c>
      <c r="C3279" t="s">
        <v>241</v>
      </c>
      <c r="D3279" t="s">
        <v>47</v>
      </c>
      <c r="E3279" t="s">
        <v>240</v>
      </c>
      <c r="F3279" t="s">
        <v>239</v>
      </c>
      <c r="G3279" t="s">
        <v>217</v>
      </c>
      <c r="I3279" t="s">
        <v>238</v>
      </c>
      <c r="J3279" s="3" t="s">
        <v>215</v>
      </c>
      <c r="K3279" s="3" t="s">
        <v>215</v>
      </c>
      <c r="L3279" s="3" t="s">
        <v>215</v>
      </c>
      <c r="M3279" s="3" t="s">
        <v>215</v>
      </c>
      <c r="N3279" s="3" t="s">
        <v>215</v>
      </c>
      <c r="O3279" s="3" t="s">
        <v>215</v>
      </c>
      <c r="P3279" s="3" t="s">
        <v>215</v>
      </c>
      <c r="Q3279" s="3" t="s">
        <v>215</v>
      </c>
      <c r="R3279" s="3" t="s">
        <v>215</v>
      </c>
      <c r="S3279" s="3" t="s">
        <v>215</v>
      </c>
      <c r="T3279" s="3" t="s">
        <v>215</v>
      </c>
      <c r="U3279" s="3" t="s">
        <v>215</v>
      </c>
      <c r="V3279" s="3" t="s">
        <v>215</v>
      </c>
      <c r="W3279" s="3" t="s">
        <v>215</v>
      </c>
      <c r="X3279" s="3" t="s">
        <v>215</v>
      </c>
      <c r="Y3279" s="3">
        <v>-0.52800000000000002</v>
      </c>
      <c r="Z3279" s="3">
        <v>3.0950000000000002</v>
      </c>
      <c r="AA3279" s="3">
        <v>1.65</v>
      </c>
      <c r="AB3279" s="3">
        <v>-1.3220000000000001</v>
      </c>
      <c r="AC3279" s="3">
        <v>0.95799999999999996</v>
      </c>
      <c r="AD3279" s="3">
        <v>1.7190000000000001</v>
      </c>
      <c r="AE3279" s="3">
        <v>-8.7999999999999995E-2</v>
      </c>
      <c r="AF3279" s="3">
        <v>-5.2569999999999997</v>
      </c>
      <c r="AG3279" s="3">
        <v>-3.4529999999999998</v>
      </c>
      <c r="AH3279" s="3">
        <v>-2.3959999999999999</v>
      </c>
      <c r="AI3279" s="3">
        <v>-4.0250000000000004</v>
      </c>
      <c r="AJ3279" s="3">
        <v>-5.6769999999999996</v>
      </c>
      <c r="AK3279" s="3">
        <v>-1.294</v>
      </c>
      <c r="AL3279" s="3">
        <v>3.0000000000000001E-3</v>
      </c>
      <c r="AM3279" s="3">
        <v>-0.59099999999999997</v>
      </c>
      <c r="AN3279" s="3">
        <v>-0.72399999999999998</v>
      </c>
      <c r="AO3279" s="3">
        <v>-1.7250000000000001</v>
      </c>
      <c r="AP3279" s="3">
        <v>1.9019999999999999</v>
      </c>
      <c r="AQ3279" s="3">
        <v>1.7170000000000001</v>
      </c>
      <c r="AR3279" s="3">
        <v>1.724</v>
      </c>
      <c r="AS3279" s="3">
        <v>1.849</v>
      </c>
      <c r="AT3279" s="3">
        <v>1.266</v>
      </c>
      <c r="AU3279" s="3">
        <v>0.40500000000000003</v>
      </c>
      <c r="AV3279" s="3">
        <v>1.7999999999999999E-2</v>
      </c>
      <c r="AW3279" s="3">
        <v>6.4000000000000001E-2</v>
      </c>
      <c r="AX3279" s="3">
        <v>3.6999999999999998E-2</v>
      </c>
      <c r="AY3279" s="3">
        <v>-0.14799999999999999</v>
      </c>
      <c r="AZ3279" s="3">
        <v>-6.8000000000000005E-2</v>
      </c>
      <c r="BA3279">
        <v>0.111</v>
      </c>
      <c r="BB3279">
        <v>2016</v>
      </c>
    </row>
    <row r="3280" spans="1:54" hidden="1" x14ac:dyDescent="0.2">
      <c r="A3280">
        <v>944</v>
      </c>
      <c r="B3280" t="s">
        <v>489</v>
      </c>
      <c r="C3280" t="s">
        <v>237</v>
      </c>
      <c r="D3280" t="s">
        <v>47</v>
      </c>
      <c r="E3280" t="s">
        <v>235</v>
      </c>
      <c r="F3280" t="s">
        <v>234</v>
      </c>
      <c r="G3280" t="s">
        <v>225</v>
      </c>
      <c r="H3280" t="s">
        <v>222</v>
      </c>
      <c r="I3280" t="s">
        <v>1204</v>
      </c>
      <c r="J3280" s="3" t="s">
        <v>215</v>
      </c>
      <c r="K3280" s="3" t="s">
        <v>215</v>
      </c>
      <c r="L3280" s="3" t="s">
        <v>215</v>
      </c>
      <c r="M3280" s="3" t="s">
        <v>215</v>
      </c>
      <c r="N3280" s="3" t="s">
        <v>215</v>
      </c>
      <c r="O3280" s="3" t="s">
        <v>215</v>
      </c>
      <c r="P3280" s="3" t="s">
        <v>215</v>
      </c>
      <c r="Q3280" s="3" t="s">
        <v>215</v>
      </c>
      <c r="R3280" s="3" t="s">
        <v>215</v>
      </c>
      <c r="S3280" s="3" t="s">
        <v>215</v>
      </c>
      <c r="T3280" s="3" t="s">
        <v>215</v>
      </c>
      <c r="U3280" s="3" t="s">
        <v>215</v>
      </c>
      <c r="V3280" s="3" t="s">
        <v>215</v>
      </c>
      <c r="W3280" s="3" t="s">
        <v>215</v>
      </c>
      <c r="X3280" s="3" t="s">
        <v>215</v>
      </c>
      <c r="Y3280" s="3" t="s">
        <v>215</v>
      </c>
      <c r="Z3280" s="3" t="s">
        <v>215</v>
      </c>
      <c r="AA3280" s="3" t="s">
        <v>215</v>
      </c>
      <c r="AB3280" s="3" t="s">
        <v>215</v>
      </c>
      <c r="AC3280" s="3" t="s">
        <v>215</v>
      </c>
      <c r="AD3280" s="3" t="s">
        <v>215</v>
      </c>
      <c r="AE3280" s="3" t="s">
        <v>215</v>
      </c>
      <c r="AF3280" s="3" t="s">
        <v>215</v>
      </c>
      <c r="AG3280" s="3" t="s">
        <v>215</v>
      </c>
      <c r="AH3280" s="3" t="s">
        <v>215</v>
      </c>
      <c r="AI3280" s="3">
        <v>13102.749</v>
      </c>
      <c r="AJ3280" s="3">
        <v>14995.745000000001</v>
      </c>
      <c r="AK3280" s="3">
        <v>16122.609</v>
      </c>
      <c r="AL3280" s="3">
        <v>17208.802</v>
      </c>
      <c r="AM3280" s="3">
        <v>18962.956999999999</v>
      </c>
      <c r="AN3280" s="3">
        <v>20349.775000000001</v>
      </c>
      <c r="AO3280" s="3">
        <v>20941.990000000002</v>
      </c>
      <c r="AP3280" s="3">
        <v>20640.46</v>
      </c>
      <c r="AQ3280" s="3">
        <v>21406.414000000001</v>
      </c>
      <c r="AR3280" s="3">
        <v>22846.422999999999</v>
      </c>
      <c r="AS3280" s="3">
        <v>24060.017</v>
      </c>
      <c r="AT3280" s="3">
        <v>24645.915000000001</v>
      </c>
      <c r="AU3280" s="3">
        <v>25358.85</v>
      </c>
      <c r="AV3280" s="3">
        <v>26140.126</v>
      </c>
      <c r="AW3280" s="3">
        <v>27027.61</v>
      </c>
      <c r="AX3280" s="3">
        <v>27993.347000000002</v>
      </c>
      <c r="AY3280" s="3">
        <v>29160.032999999999</v>
      </c>
      <c r="AZ3280" s="3">
        <v>30443.298999999999</v>
      </c>
      <c r="BA3280">
        <v>31043.865000000002</v>
      </c>
      <c r="BB3280">
        <v>2016</v>
      </c>
    </row>
    <row r="3281" spans="1:54" hidden="1" x14ac:dyDescent="0.2">
      <c r="A3281">
        <v>944</v>
      </c>
      <c r="B3281" t="s">
        <v>489</v>
      </c>
      <c r="C3281" t="s">
        <v>236</v>
      </c>
      <c r="D3281" t="s">
        <v>47</v>
      </c>
      <c r="E3281" t="s">
        <v>235</v>
      </c>
      <c r="F3281" t="s">
        <v>234</v>
      </c>
      <c r="G3281" t="s">
        <v>217</v>
      </c>
      <c r="I3281" t="s">
        <v>354</v>
      </c>
      <c r="J3281" s="3" t="s">
        <v>215</v>
      </c>
      <c r="K3281" s="3" t="s">
        <v>215</v>
      </c>
      <c r="L3281" s="3" t="s">
        <v>215</v>
      </c>
      <c r="M3281" s="3" t="s">
        <v>215</v>
      </c>
      <c r="N3281" s="3" t="s">
        <v>215</v>
      </c>
      <c r="O3281" s="3" t="s">
        <v>215</v>
      </c>
      <c r="P3281" s="3" t="s">
        <v>215</v>
      </c>
      <c r="Q3281" s="3" t="s">
        <v>215</v>
      </c>
      <c r="R3281" s="3" t="s">
        <v>215</v>
      </c>
      <c r="S3281" s="3" t="s">
        <v>215</v>
      </c>
      <c r="T3281" s="3" t="s">
        <v>215</v>
      </c>
      <c r="U3281" s="3" t="s">
        <v>215</v>
      </c>
      <c r="V3281" s="3" t="s">
        <v>215</v>
      </c>
      <c r="W3281" s="3" t="s">
        <v>215</v>
      </c>
      <c r="X3281" s="3" t="s">
        <v>215</v>
      </c>
      <c r="Y3281" s="3" t="s">
        <v>215</v>
      </c>
      <c r="Z3281" s="3" t="s">
        <v>215</v>
      </c>
      <c r="AA3281" s="3" t="s">
        <v>215</v>
      </c>
      <c r="AB3281" s="3" t="s">
        <v>215</v>
      </c>
      <c r="AC3281" s="3" t="s">
        <v>215</v>
      </c>
      <c r="AD3281" s="3" t="s">
        <v>215</v>
      </c>
      <c r="AE3281" s="3" t="s">
        <v>215</v>
      </c>
      <c r="AF3281" s="3" t="s">
        <v>215</v>
      </c>
      <c r="AG3281" s="3" t="s">
        <v>215</v>
      </c>
      <c r="AH3281" s="3" t="s">
        <v>215</v>
      </c>
      <c r="AI3281" s="3">
        <v>58.08</v>
      </c>
      <c r="AJ3281" s="3">
        <v>61.82</v>
      </c>
      <c r="AK3281" s="3">
        <v>62.781999999999996</v>
      </c>
      <c r="AL3281" s="3">
        <v>63.281999999999996</v>
      </c>
      <c r="AM3281" s="3">
        <v>71.763000000000005</v>
      </c>
      <c r="AN3281" s="3">
        <v>74.748000000000005</v>
      </c>
      <c r="AO3281" s="3">
        <v>73.986999999999995</v>
      </c>
      <c r="AP3281" s="3">
        <v>71.715000000000003</v>
      </c>
      <c r="AQ3281" s="3">
        <v>70.772000000000006</v>
      </c>
      <c r="AR3281" s="3">
        <v>70.099000000000004</v>
      </c>
      <c r="AS3281" s="3">
        <v>70.096999999999994</v>
      </c>
      <c r="AT3281" s="3">
        <v>69.581000000000003</v>
      </c>
      <c r="AU3281" s="3">
        <v>66.412999999999997</v>
      </c>
      <c r="AV3281" s="3">
        <v>64.156999999999996</v>
      </c>
      <c r="AW3281" s="3">
        <v>62.771000000000001</v>
      </c>
      <c r="AX3281" s="3">
        <v>61.761000000000003</v>
      </c>
      <c r="AY3281" s="3">
        <v>61.234999999999999</v>
      </c>
      <c r="AZ3281" s="3">
        <v>60.968000000000004</v>
      </c>
      <c r="BA3281">
        <v>59.290999999999997</v>
      </c>
      <c r="BB3281">
        <v>2016</v>
      </c>
    </row>
    <row r="3282" spans="1:54" hidden="1" x14ac:dyDescent="0.2">
      <c r="A3282">
        <v>944</v>
      </c>
      <c r="B3282" t="s">
        <v>489</v>
      </c>
      <c r="C3282" t="s">
        <v>233</v>
      </c>
      <c r="D3282" t="s">
        <v>47</v>
      </c>
      <c r="E3282" t="s">
        <v>231</v>
      </c>
      <c r="F3282" t="s">
        <v>230</v>
      </c>
      <c r="G3282" t="s">
        <v>225</v>
      </c>
      <c r="H3282" t="s">
        <v>222</v>
      </c>
      <c r="I3282" t="s">
        <v>1204</v>
      </c>
      <c r="J3282" s="3" t="s">
        <v>215</v>
      </c>
      <c r="K3282" s="3" t="s">
        <v>215</v>
      </c>
      <c r="L3282" s="3" t="s">
        <v>215</v>
      </c>
      <c r="M3282" s="3" t="s">
        <v>215</v>
      </c>
      <c r="N3282" s="3" t="s">
        <v>215</v>
      </c>
      <c r="O3282" s="3" t="s">
        <v>215</v>
      </c>
      <c r="P3282" s="3" t="s">
        <v>215</v>
      </c>
      <c r="Q3282" s="3" t="s">
        <v>215</v>
      </c>
      <c r="R3282" s="3" t="s">
        <v>215</v>
      </c>
      <c r="S3282" s="3" t="s">
        <v>215</v>
      </c>
      <c r="T3282" s="3" t="s">
        <v>215</v>
      </c>
      <c r="U3282" s="3" t="s">
        <v>215</v>
      </c>
      <c r="V3282" s="3" t="s">
        <v>215</v>
      </c>
      <c r="W3282" s="3" t="s">
        <v>215</v>
      </c>
      <c r="X3282" s="3" t="s">
        <v>215</v>
      </c>
      <c r="Y3282" s="3">
        <v>4905.2070000000003</v>
      </c>
      <c r="Z3282" s="3">
        <v>5077.848</v>
      </c>
      <c r="AA3282" s="3">
        <v>5468.3850000000002</v>
      </c>
      <c r="AB3282" s="3">
        <v>6257.78</v>
      </c>
      <c r="AC3282" s="3">
        <v>6962.7489999999998</v>
      </c>
      <c r="AD3282" s="3">
        <v>7339.5519999999997</v>
      </c>
      <c r="AE3282" s="3">
        <v>7953.8130000000001</v>
      </c>
      <c r="AF3282" s="3">
        <v>9574.4959999999992</v>
      </c>
      <c r="AG3282" s="3">
        <v>10982.254999999999</v>
      </c>
      <c r="AH3282" s="3">
        <v>12296.419</v>
      </c>
      <c r="AI3282" s="3">
        <v>13584.736999999999</v>
      </c>
      <c r="AJ3282" s="3">
        <v>15611.528</v>
      </c>
      <c r="AK3282" s="3">
        <v>16757.355</v>
      </c>
      <c r="AL3282" s="3">
        <v>19372.112000000001</v>
      </c>
      <c r="AM3282" s="3">
        <v>20470.884999999998</v>
      </c>
      <c r="AN3282" s="3">
        <v>21798.751</v>
      </c>
      <c r="AO3282" s="3">
        <v>22720.745999999999</v>
      </c>
      <c r="AP3282" s="3">
        <v>22414.050999999999</v>
      </c>
      <c r="AQ3282" s="3">
        <v>23076.244999999999</v>
      </c>
      <c r="AR3282" s="3">
        <v>24514.179</v>
      </c>
      <c r="AS3282" s="3">
        <v>25393.74</v>
      </c>
      <c r="AT3282" s="3">
        <v>25979.636999999999</v>
      </c>
      <c r="AU3282" s="3">
        <v>26692.573</v>
      </c>
      <c r="AV3282" s="3">
        <v>27473.848999999998</v>
      </c>
      <c r="AW3282" s="3">
        <v>28361.332999999999</v>
      </c>
      <c r="AX3282" s="3">
        <v>29327.07</v>
      </c>
      <c r="AY3282" s="3">
        <v>30493.756000000001</v>
      </c>
      <c r="AZ3282" s="3">
        <v>31777.022000000001</v>
      </c>
      <c r="BA3282">
        <v>32377.588</v>
      </c>
      <c r="BB3282">
        <v>2016</v>
      </c>
    </row>
    <row r="3283" spans="1:54" hidden="1" x14ac:dyDescent="0.2">
      <c r="A3283">
        <v>944</v>
      </c>
      <c r="B3283" t="s">
        <v>489</v>
      </c>
      <c r="C3283" t="s">
        <v>232</v>
      </c>
      <c r="D3283" t="s">
        <v>47</v>
      </c>
      <c r="E3283" t="s">
        <v>231</v>
      </c>
      <c r="F3283" t="s">
        <v>230</v>
      </c>
      <c r="G3283" t="s">
        <v>217</v>
      </c>
      <c r="I3283" t="s">
        <v>229</v>
      </c>
      <c r="J3283" s="3" t="s">
        <v>215</v>
      </c>
      <c r="K3283" s="3" t="s">
        <v>215</v>
      </c>
      <c r="L3283" s="3" t="s">
        <v>215</v>
      </c>
      <c r="M3283" s="3" t="s">
        <v>215</v>
      </c>
      <c r="N3283" s="3" t="s">
        <v>215</v>
      </c>
      <c r="O3283" s="3" t="s">
        <v>215</v>
      </c>
      <c r="P3283" s="3" t="s">
        <v>215</v>
      </c>
      <c r="Q3283" s="3" t="s">
        <v>215</v>
      </c>
      <c r="R3283" s="3" t="s">
        <v>215</v>
      </c>
      <c r="S3283" s="3" t="s">
        <v>215</v>
      </c>
      <c r="T3283" s="3" t="s">
        <v>215</v>
      </c>
      <c r="U3283" s="3" t="s">
        <v>215</v>
      </c>
      <c r="V3283" s="3" t="s">
        <v>215</v>
      </c>
      <c r="W3283" s="3" t="s">
        <v>215</v>
      </c>
      <c r="X3283" s="3" t="s">
        <v>215</v>
      </c>
      <c r="Y3283" s="3">
        <v>84.055999999999997</v>
      </c>
      <c r="Z3283" s="3">
        <v>71.293000000000006</v>
      </c>
      <c r="AA3283" s="3">
        <v>61.906999999999996</v>
      </c>
      <c r="AB3283" s="3">
        <v>59.845999999999997</v>
      </c>
      <c r="AC3283" s="3">
        <v>59.712000000000003</v>
      </c>
      <c r="AD3283" s="3">
        <v>54.978000000000002</v>
      </c>
      <c r="AE3283" s="3">
        <v>51.584000000000003</v>
      </c>
      <c r="AF3283" s="3">
        <v>54.831000000000003</v>
      </c>
      <c r="AG3283" s="3">
        <v>57.381999999999998</v>
      </c>
      <c r="AH3283" s="3">
        <v>58.279000000000003</v>
      </c>
      <c r="AI3283" s="3">
        <v>60.216000000000001</v>
      </c>
      <c r="AJ3283" s="3">
        <v>64.358999999999995</v>
      </c>
      <c r="AK3283" s="3">
        <v>65.254000000000005</v>
      </c>
      <c r="AL3283" s="3">
        <v>71.238</v>
      </c>
      <c r="AM3283" s="3">
        <v>77.468999999999994</v>
      </c>
      <c r="AN3283" s="3">
        <v>80.069999999999993</v>
      </c>
      <c r="AO3283" s="3">
        <v>80.271000000000001</v>
      </c>
      <c r="AP3283" s="3">
        <v>77.878</v>
      </c>
      <c r="AQ3283" s="3">
        <v>76.292000000000002</v>
      </c>
      <c r="AR3283" s="3">
        <v>75.215999999999994</v>
      </c>
      <c r="AS3283" s="3">
        <v>73.981999999999999</v>
      </c>
      <c r="AT3283" s="3">
        <v>73.346999999999994</v>
      </c>
      <c r="AU3283" s="3">
        <v>69.906000000000006</v>
      </c>
      <c r="AV3283" s="3">
        <v>67.430000000000007</v>
      </c>
      <c r="AW3283" s="3">
        <v>65.869</v>
      </c>
      <c r="AX3283" s="3">
        <v>64.703000000000003</v>
      </c>
      <c r="AY3283" s="3">
        <v>64.034999999999997</v>
      </c>
      <c r="AZ3283" s="3">
        <v>63.639000000000003</v>
      </c>
      <c r="BA3283">
        <v>61.838000000000001</v>
      </c>
      <c r="BB3283">
        <v>2016</v>
      </c>
    </row>
    <row r="3284" spans="1:54" hidden="1" x14ac:dyDescent="0.2">
      <c r="A3284">
        <v>944</v>
      </c>
      <c r="B3284" t="s">
        <v>489</v>
      </c>
      <c r="C3284" t="s">
        <v>228</v>
      </c>
      <c r="D3284" t="s">
        <v>47</v>
      </c>
      <c r="E3284" t="s">
        <v>227</v>
      </c>
      <c r="F3284" t="s">
        <v>226</v>
      </c>
      <c r="G3284" t="s">
        <v>225</v>
      </c>
      <c r="H3284" t="s">
        <v>222</v>
      </c>
      <c r="I3284" t="s">
        <v>1204</v>
      </c>
      <c r="J3284" s="3">
        <v>749.49099999999999</v>
      </c>
      <c r="K3284" s="3">
        <v>810.69600000000003</v>
      </c>
      <c r="L3284" s="3">
        <v>881.33799999999997</v>
      </c>
      <c r="M3284" s="3">
        <v>931.74800000000005</v>
      </c>
      <c r="N3284" s="3">
        <v>1017.077</v>
      </c>
      <c r="O3284" s="3">
        <v>1074.4580000000001</v>
      </c>
      <c r="P3284" s="3">
        <v>1131.7760000000001</v>
      </c>
      <c r="Q3284" s="3">
        <v>1274.7760000000001</v>
      </c>
      <c r="R3284" s="3">
        <v>1497.2170000000001</v>
      </c>
      <c r="S3284" s="3">
        <v>1790.835</v>
      </c>
      <c r="T3284" s="3">
        <v>2171.7809999999999</v>
      </c>
      <c r="U3284" s="3">
        <v>2596.931</v>
      </c>
      <c r="V3284" s="3">
        <v>3058.819</v>
      </c>
      <c r="W3284" s="3">
        <v>3688.3159999999998</v>
      </c>
      <c r="X3284" s="3">
        <v>4537.0950000000003</v>
      </c>
      <c r="Y3284" s="3">
        <v>5835.6329999999998</v>
      </c>
      <c r="Z3284" s="3">
        <v>7122.4639999999999</v>
      </c>
      <c r="AA3284" s="3">
        <v>8833.2950000000001</v>
      </c>
      <c r="AB3284" s="3">
        <v>10456.471</v>
      </c>
      <c r="AC3284" s="3">
        <v>11660.562</v>
      </c>
      <c r="AD3284" s="3">
        <v>13350.074000000001</v>
      </c>
      <c r="AE3284" s="3">
        <v>15419.134</v>
      </c>
      <c r="AF3284" s="3">
        <v>17461.7</v>
      </c>
      <c r="AG3284" s="3">
        <v>19138.918000000001</v>
      </c>
      <c r="AH3284" s="3">
        <v>21099.067999999999</v>
      </c>
      <c r="AI3284" s="3">
        <v>22559.88</v>
      </c>
      <c r="AJ3284" s="3">
        <v>24256.956999999999</v>
      </c>
      <c r="AK3284" s="3">
        <v>25680.214</v>
      </c>
      <c r="AL3284" s="3">
        <v>27193.63</v>
      </c>
      <c r="AM3284" s="3">
        <v>26424.603999999999</v>
      </c>
      <c r="AN3284" s="3">
        <v>27224.598999999998</v>
      </c>
      <c r="AO3284" s="3">
        <v>28304.937999999998</v>
      </c>
      <c r="AP3284" s="3">
        <v>28781.063999999998</v>
      </c>
      <c r="AQ3284" s="3">
        <v>30247.077000000001</v>
      </c>
      <c r="AR3284" s="3">
        <v>32591.713</v>
      </c>
      <c r="AS3284" s="3">
        <v>34324.11</v>
      </c>
      <c r="AT3284" s="3">
        <v>35420.32</v>
      </c>
      <c r="AU3284" s="3">
        <v>38183.29</v>
      </c>
      <c r="AV3284" s="3">
        <v>40744.014000000003</v>
      </c>
      <c r="AW3284" s="3">
        <v>43057.459000000003</v>
      </c>
      <c r="AX3284" s="3">
        <v>45325.553999999996</v>
      </c>
      <c r="AY3284" s="3">
        <v>47620.114999999998</v>
      </c>
      <c r="AZ3284" s="3">
        <v>49933.118999999999</v>
      </c>
      <c r="BA3284">
        <v>52358.470999999998</v>
      </c>
      <c r="BB3284">
        <v>2016</v>
      </c>
    </row>
    <row r="3285" spans="1:54" hidden="1" x14ac:dyDescent="0.2">
      <c r="A3285">
        <v>944</v>
      </c>
      <c r="B3285" t="s">
        <v>489</v>
      </c>
      <c r="C3285" t="s">
        <v>224</v>
      </c>
      <c r="D3285" t="s">
        <v>47</v>
      </c>
      <c r="E3285" t="s">
        <v>219</v>
      </c>
      <c r="F3285" t="s">
        <v>218</v>
      </c>
      <c r="G3285" t="s">
        <v>223</v>
      </c>
      <c r="H3285" t="s">
        <v>222</v>
      </c>
      <c r="I3285" t="s">
        <v>1205</v>
      </c>
      <c r="J3285" s="3">
        <v>-1.1020000000000001</v>
      </c>
      <c r="K3285" s="3">
        <v>-1.369</v>
      </c>
      <c r="L3285" s="3">
        <v>-0.53100000000000003</v>
      </c>
      <c r="M3285" s="3">
        <v>-0.18099999999999999</v>
      </c>
      <c r="N3285" s="3">
        <v>3.9E-2</v>
      </c>
      <c r="O3285" s="3">
        <v>-0.45500000000000002</v>
      </c>
      <c r="P3285" s="3">
        <v>-1.365</v>
      </c>
      <c r="Q3285" s="3">
        <v>-0.67600000000000005</v>
      </c>
      <c r="R3285" s="3">
        <v>-0.57199999999999995</v>
      </c>
      <c r="S3285" s="3">
        <v>-0.58799999999999997</v>
      </c>
      <c r="T3285" s="3">
        <v>0.379</v>
      </c>
      <c r="U3285" s="3">
        <v>0.40300000000000002</v>
      </c>
      <c r="V3285" s="3">
        <v>0.35199999999999998</v>
      </c>
      <c r="W3285" s="3">
        <v>-4.2619999999999996</v>
      </c>
      <c r="X3285" s="3">
        <v>-4.0540000000000003</v>
      </c>
      <c r="Y3285" s="3">
        <v>-1.6379999999999999</v>
      </c>
      <c r="Z3285" s="3">
        <v>-1.764</v>
      </c>
      <c r="AA3285" s="3">
        <v>-2.0470000000000002</v>
      </c>
      <c r="AB3285" s="3">
        <v>-3.4</v>
      </c>
      <c r="AC3285" s="3">
        <v>-3.762</v>
      </c>
      <c r="AD3285" s="3">
        <v>-4.01</v>
      </c>
      <c r="AE3285" s="3">
        <v>-3.2040000000000002</v>
      </c>
      <c r="AF3285" s="3">
        <v>-4.6420000000000003</v>
      </c>
      <c r="AG3285" s="3">
        <v>-6.702</v>
      </c>
      <c r="AH3285" s="3">
        <v>-8.5890000000000004</v>
      </c>
      <c r="AI3285" s="3">
        <v>-7.8940000000000001</v>
      </c>
      <c r="AJ3285" s="3">
        <v>-8.0730000000000004</v>
      </c>
      <c r="AK3285" s="3">
        <v>-9.8949999999999996</v>
      </c>
      <c r="AL3285" s="3">
        <v>-11.214</v>
      </c>
      <c r="AM3285" s="3">
        <v>-1.0509999999999999</v>
      </c>
      <c r="AN3285" s="3">
        <v>0.36299999999999999</v>
      </c>
      <c r="AO3285" s="3">
        <v>1.0489999999999999</v>
      </c>
      <c r="AP3285" s="3">
        <v>2.2519999999999998</v>
      </c>
      <c r="AQ3285" s="3">
        <v>5.1689999999999996</v>
      </c>
      <c r="AR3285" s="3">
        <v>2.0990000000000002</v>
      </c>
      <c r="AS3285" s="3">
        <v>4.335</v>
      </c>
      <c r="AT3285" s="3">
        <v>7.6840000000000002</v>
      </c>
      <c r="AU3285" s="3">
        <v>5.4480000000000004</v>
      </c>
      <c r="AV3285" s="3">
        <v>4.1459999999999999</v>
      </c>
      <c r="AW3285" s="3">
        <v>4.1890000000000001</v>
      </c>
      <c r="AX3285" s="3">
        <v>4.1349999999999998</v>
      </c>
      <c r="AY3285" s="3">
        <v>4.0960000000000001</v>
      </c>
      <c r="AZ3285" s="3">
        <v>4.0940000000000003</v>
      </c>
      <c r="BA3285">
        <v>4.2220000000000004</v>
      </c>
      <c r="BB3285">
        <v>2017</v>
      </c>
    </row>
    <row r="3286" spans="1:54" hidden="1" x14ac:dyDescent="0.2">
      <c r="A3286">
        <v>944</v>
      </c>
      <c r="B3286" t="s">
        <v>489</v>
      </c>
      <c r="C3286" t="s">
        <v>220</v>
      </c>
      <c r="D3286" t="s">
        <v>47</v>
      </c>
      <c r="E3286" t="s">
        <v>219</v>
      </c>
      <c r="F3286" t="s">
        <v>218</v>
      </c>
      <c r="G3286" t="s">
        <v>217</v>
      </c>
      <c r="I3286" t="s">
        <v>216</v>
      </c>
      <c r="J3286" s="3">
        <v>-4.7830000000000004</v>
      </c>
      <c r="K3286" s="3">
        <v>-5.7949999999999999</v>
      </c>
      <c r="L3286" s="3">
        <v>-2.2069999999999999</v>
      </c>
      <c r="M3286" s="3">
        <v>-0.82899999999999996</v>
      </c>
      <c r="N3286" s="3">
        <v>0.184</v>
      </c>
      <c r="O3286" s="3">
        <v>-2.1219999999999999</v>
      </c>
      <c r="P3286" s="3">
        <v>-5.5279999999999996</v>
      </c>
      <c r="Q3286" s="3">
        <v>-2.4910000000000001</v>
      </c>
      <c r="R3286" s="3">
        <v>-1.9259999999999999</v>
      </c>
      <c r="S3286" s="3">
        <v>-1.94</v>
      </c>
      <c r="T3286" s="3">
        <v>1.1020000000000001</v>
      </c>
      <c r="U3286" s="3">
        <v>1.1599999999999999</v>
      </c>
      <c r="V3286" s="3">
        <v>0.90900000000000003</v>
      </c>
      <c r="W3286" s="3">
        <v>-10.624000000000001</v>
      </c>
      <c r="X3286" s="3">
        <v>-9.3949999999999996</v>
      </c>
      <c r="Y3286" s="3">
        <v>-3.5289999999999999</v>
      </c>
      <c r="Z3286" s="3">
        <v>-3.782</v>
      </c>
      <c r="AA3286" s="3">
        <v>-4.3289999999999997</v>
      </c>
      <c r="AB3286" s="3">
        <v>-6.9720000000000004</v>
      </c>
      <c r="AC3286" s="3">
        <v>-7.6509999999999998</v>
      </c>
      <c r="AD3286" s="3">
        <v>-8.4749999999999996</v>
      </c>
      <c r="AE3286" s="3">
        <v>-5.9530000000000003</v>
      </c>
      <c r="AF3286" s="3">
        <v>-6.8550000000000004</v>
      </c>
      <c r="AG3286" s="3">
        <v>-7.8540000000000001</v>
      </c>
      <c r="AH3286" s="3">
        <v>-8.2539999999999996</v>
      </c>
      <c r="AI3286" s="3">
        <v>-6.984</v>
      </c>
      <c r="AJ3286" s="3">
        <v>-7.0019999999999998</v>
      </c>
      <c r="AK3286" s="3">
        <v>-7.0750000000000002</v>
      </c>
      <c r="AL3286" s="3">
        <v>-7.0979999999999999</v>
      </c>
      <c r="AM3286" s="3">
        <v>-0.80500000000000005</v>
      </c>
      <c r="AN3286" s="3">
        <v>0.27700000000000002</v>
      </c>
      <c r="AO3286" s="3">
        <v>0.745</v>
      </c>
      <c r="AP3286" s="3">
        <v>1.7629999999999999</v>
      </c>
      <c r="AQ3286" s="3">
        <v>3.823</v>
      </c>
      <c r="AR3286" s="3">
        <v>1.4970000000000001</v>
      </c>
      <c r="AS3286" s="3">
        <v>3.5289999999999999</v>
      </c>
      <c r="AT3286" s="3">
        <v>5.95</v>
      </c>
      <c r="AU3286" s="3">
        <v>3.577</v>
      </c>
      <c r="AV3286" s="3">
        <v>2.5350000000000001</v>
      </c>
      <c r="AW3286" s="3">
        <v>2.4239999999999999</v>
      </c>
      <c r="AX3286" s="3">
        <v>2.2589999999999999</v>
      </c>
      <c r="AY3286" s="3">
        <v>2.125</v>
      </c>
      <c r="AZ3286" s="3">
        <v>2.0209999999999999</v>
      </c>
      <c r="BA3286">
        <v>1.99</v>
      </c>
      <c r="BB3286">
        <v>2017</v>
      </c>
    </row>
    <row r="3287" spans="1:54" x14ac:dyDescent="0.2">
      <c r="A3287">
        <v>176</v>
      </c>
      <c r="B3287" t="s">
        <v>488</v>
      </c>
      <c r="C3287" t="s">
        <v>352</v>
      </c>
      <c r="D3287" t="s">
        <v>127</v>
      </c>
      <c r="E3287" t="s">
        <v>349</v>
      </c>
      <c r="F3287" t="s">
        <v>351</v>
      </c>
      <c r="G3287" t="s">
        <v>225</v>
      </c>
      <c r="H3287" t="s">
        <v>222</v>
      </c>
      <c r="I3287" t="s">
        <v>1206</v>
      </c>
      <c r="J3287" s="3">
        <v>503.38900000000001</v>
      </c>
      <c r="K3287" s="3">
        <v>524.85900000000004</v>
      </c>
      <c r="L3287" s="3">
        <v>536.16700000000003</v>
      </c>
      <c r="M3287" s="3">
        <v>524.63300000000004</v>
      </c>
      <c r="N3287" s="3">
        <v>546.29600000000005</v>
      </c>
      <c r="O3287" s="3">
        <v>564.28499999999997</v>
      </c>
      <c r="P3287" s="3">
        <v>599.66800000000001</v>
      </c>
      <c r="Q3287" s="3">
        <v>650.91600000000005</v>
      </c>
      <c r="R3287" s="3">
        <v>650.33199999999999</v>
      </c>
      <c r="S3287" s="3">
        <v>652.01300000000003</v>
      </c>
      <c r="T3287" s="3">
        <v>659.63699999999994</v>
      </c>
      <c r="U3287" s="3">
        <v>658.16099999999994</v>
      </c>
      <c r="V3287" s="3">
        <v>635.95500000000004</v>
      </c>
      <c r="W3287" s="3">
        <v>644.30799999999999</v>
      </c>
      <c r="X3287" s="3">
        <v>667.56</v>
      </c>
      <c r="Y3287" s="3">
        <v>668.33900000000006</v>
      </c>
      <c r="Z3287" s="3">
        <v>700.31899999999996</v>
      </c>
      <c r="AA3287" s="3">
        <v>734.71799999999996</v>
      </c>
      <c r="AB3287" s="3">
        <v>786.53099999999995</v>
      </c>
      <c r="AC3287" s="3">
        <v>817.16300000000001</v>
      </c>
      <c r="AD3287" s="3">
        <v>854.77700000000004</v>
      </c>
      <c r="AE3287" s="3">
        <v>888.34900000000005</v>
      </c>
      <c r="AF3287" s="3">
        <v>893.23900000000003</v>
      </c>
      <c r="AG3287" s="3">
        <v>914.29100000000005</v>
      </c>
      <c r="AH3287" s="3">
        <v>988.11199999999997</v>
      </c>
      <c r="AI3287" s="3">
        <v>1051.259</v>
      </c>
      <c r="AJ3287" s="3">
        <v>1104.002</v>
      </c>
      <c r="AK3287" s="3">
        <v>1208.0899999999999</v>
      </c>
      <c r="AL3287" s="3">
        <v>1228.1310000000001</v>
      </c>
      <c r="AM3287" s="3">
        <v>1148.239</v>
      </c>
      <c r="AN3287" s="3">
        <v>1106.837</v>
      </c>
      <c r="AO3287" s="3">
        <v>1128.5650000000001</v>
      </c>
      <c r="AP3287" s="3">
        <v>1143.453</v>
      </c>
      <c r="AQ3287" s="3">
        <v>1192.7149999999999</v>
      </c>
      <c r="AR3287" s="3">
        <v>1218.9590000000001</v>
      </c>
      <c r="AS3287" s="3">
        <v>1271.5119999999999</v>
      </c>
      <c r="AT3287" s="3">
        <v>1366.6389999999999</v>
      </c>
      <c r="AU3287" s="3">
        <v>1416.4159999999999</v>
      </c>
      <c r="AV3287" s="3">
        <v>1462.1279999999999</v>
      </c>
      <c r="AW3287" s="3">
        <v>1505.9469999999999</v>
      </c>
      <c r="AX3287" s="3">
        <v>1548.0820000000001</v>
      </c>
      <c r="AY3287" s="3">
        <v>1590.644</v>
      </c>
      <c r="AZ3287" s="3">
        <v>1631.6980000000001</v>
      </c>
      <c r="BA3287">
        <v>1674.8869999999999</v>
      </c>
      <c r="BB3287">
        <v>2017</v>
      </c>
    </row>
    <row r="3288" spans="1:54" hidden="1" x14ac:dyDescent="0.2">
      <c r="A3288">
        <v>176</v>
      </c>
      <c r="B3288" t="s">
        <v>488</v>
      </c>
      <c r="C3288" t="s">
        <v>350</v>
      </c>
      <c r="D3288" t="s">
        <v>127</v>
      </c>
      <c r="E3288" t="s">
        <v>349</v>
      </c>
      <c r="F3288" t="s">
        <v>348</v>
      </c>
      <c r="G3288" t="s">
        <v>275</v>
      </c>
      <c r="I3288" t="s">
        <v>347</v>
      </c>
      <c r="J3288" s="3">
        <v>5.7380000000000004</v>
      </c>
      <c r="K3288" s="3">
        <v>4.2649999999999997</v>
      </c>
      <c r="L3288" s="3">
        <v>2.1539999999999999</v>
      </c>
      <c r="M3288" s="3">
        <v>-2.1509999999999998</v>
      </c>
      <c r="N3288" s="3">
        <v>4.1289999999999996</v>
      </c>
      <c r="O3288" s="3">
        <v>3.2930000000000001</v>
      </c>
      <c r="P3288" s="3">
        <v>6.27</v>
      </c>
      <c r="Q3288" s="3">
        <v>8.5459999999999994</v>
      </c>
      <c r="R3288" s="3">
        <v>-0.09</v>
      </c>
      <c r="S3288" s="3">
        <v>0.25800000000000001</v>
      </c>
      <c r="T3288" s="3">
        <v>1.169</v>
      </c>
      <c r="U3288" s="3">
        <v>-0.224</v>
      </c>
      <c r="V3288" s="3">
        <v>-3.3740000000000001</v>
      </c>
      <c r="W3288" s="3">
        <v>1.3129999999999999</v>
      </c>
      <c r="X3288" s="3">
        <v>3.609</v>
      </c>
      <c r="Y3288" s="3">
        <v>0.11700000000000001</v>
      </c>
      <c r="Z3288" s="3">
        <v>4.7850000000000001</v>
      </c>
      <c r="AA3288" s="3">
        <v>4.9119999999999999</v>
      </c>
      <c r="AB3288" s="3">
        <v>7.0519999999999996</v>
      </c>
      <c r="AC3288" s="3">
        <v>3.895</v>
      </c>
      <c r="AD3288" s="3">
        <v>4.6029999999999998</v>
      </c>
      <c r="AE3288" s="3">
        <v>3.9279999999999999</v>
      </c>
      <c r="AF3288" s="3">
        <v>0.55000000000000004</v>
      </c>
      <c r="AG3288" s="3">
        <v>2.3570000000000002</v>
      </c>
      <c r="AH3288" s="3">
        <v>8.0739999999999998</v>
      </c>
      <c r="AI3288" s="3">
        <v>6.391</v>
      </c>
      <c r="AJ3288" s="3">
        <v>5.0170000000000003</v>
      </c>
      <c r="AK3288" s="3">
        <v>9.4280000000000008</v>
      </c>
      <c r="AL3288" s="3">
        <v>1.659</v>
      </c>
      <c r="AM3288" s="3">
        <v>-6.5049999999999999</v>
      </c>
      <c r="AN3288" s="3">
        <v>-3.6059999999999999</v>
      </c>
      <c r="AO3288" s="3">
        <v>1.9630000000000001</v>
      </c>
      <c r="AP3288" s="3">
        <v>1.319</v>
      </c>
      <c r="AQ3288" s="3">
        <v>4.3079999999999998</v>
      </c>
      <c r="AR3288" s="3">
        <v>2.2000000000000002</v>
      </c>
      <c r="AS3288" s="3">
        <v>4.3109999999999999</v>
      </c>
      <c r="AT3288" s="3">
        <v>7.4809999999999999</v>
      </c>
      <c r="AU3288" s="3">
        <v>3.6419999999999999</v>
      </c>
      <c r="AV3288" s="3">
        <v>3.2269999999999999</v>
      </c>
      <c r="AW3288" s="3">
        <v>2.9969999999999999</v>
      </c>
      <c r="AX3288" s="3">
        <v>2.798</v>
      </c>
      <c r="AY3288" s="3">
        <v>2.7490000000000001</v>
      </c>
      <c r="AZ3288" s="3">
        <v>2.581</v>
      </c>
      <c r="BA3288">
        <v>2.6469999999999998</v>
      </c>
      <c r="BB3288">
        <v>2017</v>
      </c>
    </row>
    <row r="3289" spans="1:54" hidden="1" x14ac:dyDescent="0.2">
      <c r="A3289">
        <v>176</v>
      </c>
      <c r="B3289" t="s">
        <v>488</v>
      </c>
      <c r="C3289" t="s">
        <v>346</v>
      </c>
      <c r="D3289" t="s">
        <v>127</v>
      </c>
      <c r="E3289" t="s">
        <v>342</v>
      </c>
      <c r="F3289" t="s">
        <v>345</v>
      </c>
      <c r="G3289" t="s">
        <v>225</v>
      </c>
      <c r="H3289" t="s">
        <v>222</v>
      </c>
      <c r="I3289" t="s">
        <v>1206</v>
      </c>
      <c r="J3289" s="3">
        <v>16.384</v>
      </c>
      <c r="K3289" s="3">
        <v>25.463000000000001</v>
      </c>
      <c r="L3289" s="3">
        <v>39.954000000000001</v>
      </c>
      <c r="M3289" s="3">
        <v>69.091999999999999</v>
      </c>
      <c r="N3289" s="3">
        <v>91.290999999999997</v>
      </c>
      <c r="O3289" s="3">
        <v>124.43</v>
      </c>
      <c r="P3289" s="3">
        <v>164.42099999999999</v>
      </c>
      <c r="Q3289" s="3">
        <v>214.3</v>
      </c>
      <c r="R3289" s="3">
        <v>263.36799999999999</v>
      </c>
      <c r="S3289" s="3">
        <v>324.10000000000002</v>
      </c>
      <c r="T3289" s="3">
        <v>377.83600000000001</v>
      </c>
      <c r="U3289" s="3">
        <v>408.59199999999998</v>
      </c>
      <c r="V3289" s="3">
        <v>407.68200000000002</v>
      </c>
      <c r="W3289" s="3">
        <v>419.78199999999998</v>
      </c>
      <c r="X3289" s="3">
        <v>446.05700000000002</v>
      </c>
      <c r="Y3289" s="3">
        <v>459.779</v>
      </c>
      <c r="Z3289" s="3">
        <v>495.38400000000001</v>
      </c>
      <c r="AA3289" s="3">
        <v>535.25099999999998</v>
      </c>
      <c r="AB3289" s="3">
        <v>599.86</v>
      </c>
      <c r="AC3289" s="3">
        <v>645.03399999999999</v>
      </c>
      <c r="AD3289" s="3">
        <v>701.81600000000003</v>
      </c>
      <c r="AE3289" s="3">
        <v>792.67899999999997</v>
      </c>
      <c r="AF3289" s="3">
        <v>843.99300000000005</v>
      </c>
      <c r="AG3289" s="3">
        <v>868.07299999999998</v>
      </c>
      <c r="AH3289" s="3">
        <v>963.22799999999995</v>
      </c>
      <c r="AI3289" s="3">
        <v>1051.258</v>
      </c>
      <c r="AJ3289" s="3">
        <v>1196.4739999999999</v>
      </c>
      <c r="AK3289" s="3">
        <v>1365.6479999999999</v>
      </c>
      <c r="AL3289" s="3">
        <v>1553.02</v>
      </c>
      <c r="AM3289" s="3">
        <v>1600.39</v>
      </c>
      <c r="AN3289" s="3">
        <v>1627.1079999999999</v>
      </c>
      <c r="AO3289" s="3">
        <v>1708.3150000000001</v>
      </c>
      <c r="AP3289" s="3">
        <v>1787.684</v>
      </c>
      <c r="AQ3289" s="3">
        <v>1899.682</v>
      </c>
      <c r="AR3289" s="3">
        <v>2020.546</v>
      </c>
      <c r="AS3289" s="3">
        <v>2235</v>
      </c>
      <c r="AT3289" s="3">
        <v>2452.9690000000001</v>
      </c>
      <c r="AU3289" s="3">
        <v>2554.5650000000001</v>
      </c>
      <c r="AV3289" s="3">
        <v>2708.0639999999999</v>
      </c>
      <c r="AW3289" s="3">
        <v>2881.587</v>
      </c>
      <c r="AX3289" s="3">
        <v>3049.8319999999999</v>
      </c>
      <c r="AY3289" s="3">
        <v>3221.22</v>
      </c>
      <c r="AZ3289" s="3">
        <v>3399.1779999999999</v>
      </c>
      <c r="BA3289">
        <v>3596.223</v>
      </c>
      <c r="BB3289">
        <v>2017</v>
      </c>
    </row>
    <row r="3290" spans="1:54" hidden="1" x14ac:dyDescent="0.2">
      <c r="A3290">
        <v>176</v>
      </c>
      <c r="B3290" t="s">
        <v>488</v>
      </c>
      <c r="C3290" t="s">
        <v>344</v>
      </c>
      <c r="D3290" t="s">
        <v>127</v>
      </c>
      <c r="E3290" t="s">
        <v>342</v>
      </c>
      <c r="F3290" t="s">
        <v>343</v>
      </c>
      <c r="G3290" t="s">
        <v>223</v>
      </c>
      <c r="H3290" t="s">
        <v>222</v>
      </c>
      <c r="I3290" t="s">
        <v>310</v>
      </c>
      <c r="J3290" s="3">
        <v>3.415</v>
      </c>
      <c r="K3290" s="3">
        <v>3.5249999999999999</v>
      </c>
      <c r="L3290" s="3">
        <v>3.2349999999999999</v>
      </c>
      <c r="M3290" s="3">
        <v>2.7810000000000001</v>
      </c>
      <c r="N3290" s="3">
        <v>2.88</v>
      </c>
      <c r="O3290" s="3">
        <v>2.9980000000000002</v>
      </c>
      <c r="P3290" s="3">
        <v>4</v>
      </c>
      <c r="Q3290" s="3">
        <v>5.5410000000000004</v>
      </c>
      <c r="R3290" s="3">
        <v>6.1230000000000002</v>
      </c>
      <c r="S3290" s="3">
        <v>5.6820000000000004</v>
      </c>
      <c r="T3290" s="3">
        <v>6.4829999999999997</v>
      </c>
      <c r="U3290" s="3">
        <v>6.9260000000000002</v>
      </c>
      <c r="V3290" s="3">
        <v>7.0839999999999996</v>
      </c>
      <c r="W3290" s="3">
        <v>6.2089999999999996</v>
      </c>
      <c r="X3290" s="3">
        <v>6.3769999999999998</v>
      </c>
      <c r="Y3290" s="3">
        <v>7.1070000000000002</v>
      </c>
      <c r="Z3290" s="3">
        <v>7.4489999999999998</v>
      </c>
      <c r="AA3290" s="3">
        <v>7.5490000000000004</v>
      </c>
      <c r="AB3290" s="3">
        <v>8.4540000000000006</v>
      </c>
      <c r="AC3290" s="3">
        <v>8.9169999999999998</v>
      </c>
      <c r="AD3290" s="3">
        <v>8.9269999999999996</v>
      </c>
      <c r="AE3290" s="3">
        <v>8.1359999999999992</v>
      </c>
      <c r="AF3290" s="3">
        <v>9.2080000000000002</v>
      </c>
      <c r="AG3290" s="3">
        <v>11.316000000000001</v>
      </c>
      <c r="AH3290" s="3">
        <v>13.723000000000001</v>
      </c>
      <c r="AI3290" s="3">
        <v>16.690999999999999</v>
      </c>
      <c r="AJ3290" s="3">
        <v>17.048999999999999</v>
      </c>
      <c r="AK3290" s="3">
        <v>21.32</v>
      </c>
      <c r="AL3290" s="3">
        <v>17.658000000000001</v>
      </c>
      <c r="AM3290" s="3">
        <v>12.944000000000001</v>
      </c>
      <c r="AN3290" s="3">
        <v>13.311</v>
      </c>
      <c r="AO3290" s="3">
        <v>14.733000000000001</v>
      </c>
      <c r="AP3290" s="3">
        <v>14.292</v>
      </c>
      <c r="AQ3290" s="3">
        <v>15.548</v>
      </c>
      <c r="AR3290" s="3">
        <v>17.303999999999998</v>
      </c>
      <c r="AS3290" s="3">
        <v>16.942</v>
      </c>
      <c r="AT3290" s="3">
        <v>20.303999999999998</v>
      </c>
      <c r="AU3290" s="3">
        <v>23.908999999999999</v>
      </c>
      <c r="AV3290" s="3">
        <v>29.109000000000002</v>
      </c>
      <c r="AW3290" s="3">
        <v>31.646000000000001</v>
      </c>
      <c r="AX3290" s="3">
        <v>33.213000000000001</v>
      </c>
      <c r="AY3290" s="3">
        <v>33.984999999999999</v>
      </c>
      <c r="AZ3290" s="3">
        <v>34.746000000000002</v>
      </c>
      <c r="BA3290">
        <v>35.713999999999999</v>
      </c>
      <c r="BB3290">
        <v>2017</v>
      </c>
    </row>
    <row r="3291" spans="1:54" hidden="1" x14ac:dyDescent="0.2">
      <c r="A3291">
        <v>176</v>
      </c>
      <c r="B3291" t="s">
        <v>488</v>
      </c>
      <c r="C3291" t="s">
        <v>213</v>
      </c>
      <c r="D3291" t="s">
        <v>127</v>
      </c>
      <c r="E3291" t="s">
        <v>342</v>
      </c>
      <c r="F3291" s="3" t="s">
        <v>341</v>
      </c>
      <c r="G3291" t="s">
        <v>323</v>
      </c>
      <c r="H3291" t="s">
        <v>222</v>
      </c>
      <c r="I3291" t="s">
        <v>310</v>
      </c>
      <c r="J3291">
        <v>2.4510000000000001</v>
      </c>
      <c r="K3291">
        <v>2.794</v>
      </c>
      <c r="L3291">
        <v>3.0310000000000001</v>
      </c>
      <c r="M3291">
        <v>3.0830000000000002</v>
      </c>
      <c r="N3291">
        <v>3.3239999999999998</v>
      </c>
      <c r="O3291">
        <v>3.5430000000000001</v>
      </c>
      <c r="P3291">
        <v>3.8410000000000002</v>
      </c>
      <c r="Q3291">
        <v>4.2759999999999998</v>
      </c>
      <c r="R3291">
        <v>4.4219999999999997</v>
      </c>
      <c r="S3291">
        <v>4.6059999999999999</v>
      </c>
      <c r="T3291">
        <v>4.8319999999999999</v>
      </c>
      <c r="U3291">
        <v>4.9820000000000002</v>
      </c>
      <c r="V3291">
        <v>4.923</v>
      </c>
      <c r="W3291">
        <v>5.1070000000000002</v>
      </c>
      <c r="X3291">
        <v>5.4029999999999996</v>
      </c>
      <c r="Y3291">
        <v>5.5229999999999997</v>
      </c>
      <c r="Z3291">
        <v>5.8920000000000003</v>
      </c>
      <c r="AA3291">
        <v>6.2880000000000003</v>
      </c>
      <c r="AB3291">
        <v>6.8040000000000003</v>
      </c>
      <c r="AC3291">
        <v>7.1769999999999996</v>
      </c>
      <c r="AD3291">
        <v>7.6779999999999999</v>
      </c>
      <c r="AE3291">
        <v>8.1620000000000008</v>
      </c>
      <c r="AF3291">
        <v>8.3330000000000002</v>
      </c>
      <c r="AG3291">
        <v>8.6989999999999998</v>
      </c>
      <c r="AH3291">
        <v>9.66</v>
      </c>
      <c r="AI3291">
        <v>10.608000000000001</v>
      </c>
      <c r="AJ3291">
        <v>11.483000000000001</v>
      </c>
      <c r="AK3291">
        <v>12.9</v>
      </c>
      <c r="AL3291">
        <v>13.371</v>
      </c>
      <c r="AM3291">
        <v>12.596</v>
      </c>
      <c r="AN3291">
        <v>12.29</v>
      </c>
      <c r="AO3291">
        <v>12.79</v>
      </c>
      <c r="AP3291">
        <v>13.198</v>
      </c>
      <c r="AQ3291">
        <v>13.989000000000001</v>
      </c>
      <c r="AR3291">
        <v>14.553000000000001</v>
      </c>
      <c r="AS3291">
        <v>15.345000000000001</v>
      </c>
      <c r="AT3291">
        <v>16.704000000000001</v>
      </c>
      <c r="AU3291">
        <v>17.623000000000001</v>
      </c>
      <c r="AV3291">
        <v>18.606000000000002</v>
      </c>
      <c r="AW3291">
        <v>19.579000000000001</v>
      </c>
      <c r="AX3291">
        <v>20.521999999999998</v>
      </c>
      <c r="AY3291">
        <v>21.488</v>
      </c>
      <c r="AZ3291">
        <v>22.420999999999999</v>
      </c>
      <c r="BA3291">
        <v>23.414999999999999</v>
      </c>
      <c r="BB3291">
        <v>2017</v>
      </c>
    </row>
    <row r="3292" spans="1:54" hidden="1" x14ac:dyDescent="0.2">
      <c r="A3292">
        <v>176</v>
      </c>
      <c r="B3292" t="s">
        <v>488</v>
      </c>
      <c r="C3292" t="s">
        <v>340</v>
      </c>
      <c r="D3292" t="s">
        <v>127</v>
      </c>
      <c r="E3292" t="s">
        <v>339</v>
      </c>
      <c r="F3292" t="s">
        <v>338</v>
      </c>
      <c r="G3292" t="s">
        <v>295</v>
      </c>
      <c r="I3292" t="s">
        <v>337</v>
      </c>
      <c r="J3292" s="3">
        <v>3.2549999999999999</v>
      </c>
      <c r="K3292" s="3">
        <v>4.851</v>
      </c>
      <c r="L3292" s="3">
        <v>7.452</v>
      </c>
      <c r="M3292" s="3">
        <v>13.17</v>
      </c>
      <c r="N3292" s="3">
        <v>16.710999999999999</v>
      </c>
      <c r="O3292" s="3">
        <v>22.050999999999998</v>
      </c>
      <c r="P3292" s="3">
        <v>27.419</v>
      </c>
      <c r="Q3292" s="3">
        <v>32.923000000000002</v>
      </c>
      <c r="R3292" s="3">
        <v>40.497999999999998</v>
      </c>
      <c r="S3292" s="3">
        <v>49.707999999999998</v>
      </c>
      <c r="T3292" s="3">
        <v>57.279000000000003</v>
      </c>
      <c r="U3292" s="3">
        <v>62.081000000000003</v>
      </c>
      <c r="V3292" s="3">
        <v>64.105000000000004</v>
      </c>
      <c r="W3292" s="3">
        <v>65.152000000000001</v>
      </c>
      <c r="X3292" s="3">
        <v>66.819000000000003</v>
      </c>
      <c r="Y3292" s="3">
        <v>68.793999999999997</v>
      </c>
      <c r="Z3292" s="3">
        <v>70.736999999999995</v>
      </c>
      <c r="AA3292" s="3">
        <v>72.850999999999999</v>
      </c>
      <c r="AB3292" s="3">
        <v>76.266999999999996</v>
      </c>
      <c r="AC3292" s="3">
        <v>78.936000000000007</v>
      </c>
      <c r="AD3292" s="3">
        <v>82.105000000000004</v>
      </c>
      <c r="AE3292" s="3">
        <v>89.230999999999995</v>
      </c>
      <c r="AF3292" s="3">
        <v>94.486999999999995</v>
      </c>
      <c r="AG3292" s="3">
        <v>94.944999999999993</v>
      </c>
      <c r="AH3292" s="3">
        <v>97.481999999999999</v>
      </c>
      <c r="AI3292" s="3">
        <v>100</v>
      </c>
      <c r="AJ3292" s="3">
        <v>108.376</v>
      </c>
      <c r="AK3292" s="3">
        <v>113.042</v>
      </c>
      <c r="AL3292" s="3">
        <v>126.45399999999999</v>
      </c>
      <c r="AM3292" s="3">
        <v>139.37799999999999</v>
      </c>
      <c r="AN3292" s="3">
        <v>147.005</v>
      </c>
      <c r="AO3292" s="3">
        <v>151.37100000000001</v>
      </c>
      <c r="AP3292" s="3">
        <v>156.34100000000001</v>
      </c>
      <c r="AQ3292" s="3">
        <v>159.274</v>
      </c>
      <c r="AR3292" s="3">
        <v>165.76</v>
      </c>
      <c r="AS3292" s="3">
        <v>175.77500000000001</v>
      </c>
      <c r="AT3292" s="3">
        <v>179.489</v>
      </c>
      <c r="AU3292" s="3">
        <v>180.35400000000001</v>
      </c>
      <c r="AV3292" s="3">
        <v>185.214</v>
      </c>
      <c r="AW3292" s="3">
        <v>191.34700000000001</v>
      </c>
      <c r="AX3292" s="3">
        <v>197.00700000000001</v>
      </c>
      <c r="AY3292" s="3">
        <v>202.51</v>
      </c>
      <c r="AZ3292" s="3">
        <v>208.321</v>
      </c>
      <c r="BA3292">
        <v>214.714</v>
      </c>
      <c r="BB3292">
        <v>2017</v>
      </c>
    </row>
    <row r="3293" spans="1:54" hidden="1" x14ac:dyDescent="0.2">
      <c r="A3293">
        <v>176</v>
      </c>
      <c r="B3293" t="s">
        <v>488</v>
      </c>
      <c r="C3293" t="s">
        <v>336</v>
      </c>
      <c r="D3293" t="s">
        <v>127</v>
      </c>
      <c r="E3293" t="s">
        <v>333</v>
      </c>
      <c r="F3293" t="s">
        <v>335</v>
      </c>
      <c r="G3293" t="s">
        <v>225</v>
      </c>
      <c r="H3293" t="s">
        <v>322</v>
      </c>
      <c r="I3293" t="s">
        <v>330</v>
      </c>
      <c r="J3293" s="3">
        <v>2195070.1439999999</v>
      </c>
      <c r="K3293" s="3">
        <v>2260548.378</v>
      </c>
      <c r="L3293" s="3">
        <v>2276358.6869999999</v>
      </c>
      <c r="M3293" s="3">
        <v>2200493.4849999999</v>
      </c>
      <c r="N3293" s="3">
        <v>2270501.0699999998</v>
      </c>
      <c r="O3293" s="3">
        <v>2329801.2599999998</v>
      </c>
      <c r="P3293" s="3">
        <v>2456075.2140000002</v>
      </c>
      <c r="Q3293" s="3">
        <v>2629314.906</v>
      </c>
      <c r="R3293" s="3">
        <v>2581510.3489999999</v>
      </c>
      <c r="S3293" s="3">
        <v>2569153.0869999998</v>
      </c>
      <c r="T3293" s="3">
        <v>2578057.3930000002</v>
      </c>
      <c r="U3293" s="3">
        <v>2534048.909</v>
      </c>
      <c r="V3293" s="3">
        <v>2423740.0380000002</v>
      </c>
      <c r="W3293" s="3">
        <v>2430765.4049999998</v>
      </c>
      <c r="X3293" s="3">
        <v>2500429.5970000001</v>
      </c>
      <c r="Y3293" s="3">
        <v>2494192.3309999998</v>
      </c>
      <c r="Z3293" s="3">
        <v>2594984.8050000002</v>
      </c>
      <c r="AA3293" s="3">
        <v>2697390.787</v>
      </c>
      <c r="AB3293" s="3">
        <v>2852726.7579999999</v>
      </c>
      <c r="AC3293" s="3">
        <v>2928385.3369999998</v>
      </c>
      <c r="AD3293" s="3">
        <v>3016565.4410000001</v>
      </c>
      <c r="AE3293" s="3">
        <v>3099883.102</v>
      </c>
      <c r="AF3293" s="3">
        <v>3096460.3029999998</v>
      </c>
      <c r="AG3293" s="3">
        <v>3146543.0019999999</v>
      </c>
      <c r="AH3293" s="3">
        <v>3365767.7540000002</v>
      </c>
      <c r="AI3293" s="3">
        <v>3505470.321</v>
      </c>
      <c r="AJ3293" s="3">
        <v>3588243.324</v>
      </c>
      <c r="AK3293" s="3">
        <v>3829626.037</v>
      </c>
      <c r="AL3293" s="3">
        <v>3845504.2459999998</v>
      </c>
      <c r="AM3293" s="3">
        <v>3615020.6209999998</v>
      </c>
      <c r="AN3293" s="3">
        <v>3475679.2230000002</v>
      </c>
      <c r="AO3293" s="3">
        <v>3531455.84</v>
      </c>
      <c r="AP3293" s="3">
        <v>3552674.014</v>
      </c>
      <c r="AQ3293" s="3">
        <v>3662331.003</v>
      </c>
      <c r="AR3293" s="3">
        <v>3703916.7429999998</v>
      </c>
      <c r="AS3293" s="3">
        <v>3823762.7390000001</v>
      </c>
      <c r="AT3293" s="3">
        <v>4064934.176</v>
      </c>
      <c r="AU3293" s="3">
        <v>4166566.6510000001</v>
      </c>
      <c r="AV3293" s="3">
        <v>4253166.7189999996</v>
      </c>
      <c r="AW3293" s="3">
        <v>4331166.4950000001</v>
      </c>
      <c r="AX3293" s="3">
        <v>4400972.9929999998</v>
      </c>
      <c r="AY3293" s="3">
        <v>4471631.727</v>
      </c>
      <c r="AZ3293" s="3">
        <v>4537839.9340000004</v>
      </c>
      <c r="BA3293">
        <v>4607986.432</v>
      </c>
      <c r="BB3293">
        <v>2017</v>
      </c>
    </row>
    <row r="3294" spans="1:54" hidden="1" x14ac:dyDescent="0.2">
      <c r="A3294">
        <v>176</v>
      </c>
      <c r="B3294" t="s">
        <v>488</v>
      </c>
      <c r="C3294" t="s">
        <v>334</v>
      </c>
      <c r="D3294" t="s">
        <v>127</v>
      </c>
      <c r="E3294" t="s">
        <v>333</v>
      </c>
      <c r="F3294" t="s">
        <v>332</v>
      </c>
      <c r="G3294" t="s">
        <v>331</v>
      </c>
      <c r="H3294" t="s">
        <v>322</v>
      </c>
      <c r="I3294" t="s">
        <v>330</v>
      </c>
      <c r="J3294" s="3">
        <v>24877.266</v>
      </c>
      <c r="K3294" s="3">
        <v>25619.347000000002</v>
      </c>
      <c r="L3294" s="3">
        <v>25798.528999999999</v>
      </c>
      <c r="M3294" s="3">
        <v>24938.73</v>
      </c>
      <c r="N3294" s="3">
        <v>25732.143</v>
      </c>
      <c r="O3294" s="3">
        <v>26404.206999999999</v>
      </c>
      <c r="P3294" s="3">
        <v>27835.3</v>
      </c>
      <c r="Q3294" s="3">
        <v>29798.668000000001</v>
      </c>
      <c r="R3294" s="3">
        <v>29256.886999999999</v>
      </c>
      <c r="S3294" s="3">
        <v>29116.839</v>
      </c>
      <c r="T3294" s="3">
        <v>29217.754000000001</v>
      </c>
      <c r="U3294" s="3">
        <v>28718.994999999999</v>
      </c>
      <c r="V3294" s="3">
        <v>27468.838</v>
      </c>
      <c r="W3294" s="3">
        <v>27548.457999999999</v>
      </c>
      <c r="X3294" s="3">
        <v>28337.978999999999</v>
      </c>
      <c r="Y3294" s="3">
        <v>28267.291000000001</v>
      </c>
      <c r="Z3294" s="3">
        <v>29409.597000000002</v>
      </c>
      <c r="AA3294" s="3">
        <v>30570.188999999998</v>
      </c>
      <c r="AB3294" s="3">
        <v>32330.649000000001</v>
      </c>
      <c r="AC3294" s="3">
        <v>33188.106</v>
      </c>
      <c r="AD3294" s="3">
        <v>34187.472999999998</v>
      </c>
      <c r="AE3294" s="3">
        <v>35131.732000000004</v>
      </c>
      <c r="AF3294" s="3">
        <v>35092.940999999999</v>
      </c>
      <c r="AG3294" s="3">
        <v>35660.54</v>
      </c>
      <c r="AH3294" s="3">
        <v>38145.067999999999</v>
      </c>
      <c r="AI3294" s="3">
        <v>39728.351000000002</v>
      </c>
      <c r="AJ3294" s="3">
        <v>40666.438000000002</v>
      </c>
      <c r="AK3294" s="3">
        <v>43402.087</v>
      </c>
      <c r="AL3294" s="3">
        <v>43582.038999999997</v>
      </c>
      <c r="AM3294" s="3">
        <v>40969.911999999997</v>
      </c>
      <c r="AN3294" s="3">
        <v>39390.720999999998</v>
      </c>
      <c r="AO3294" s="3">
        <v>40022.851000000002</v>
      </c>
      <c r="AP3294" s="3">
        <v>40263.322</v>
      </c>
      <c r="AQ3294" s="3">
        <v>41506.091999999997</v>
      </c>
      <c r="AR3294" s="3">
        <v>41977.392999999996</v>
      </c>
      <c r="AS3294" s="3">
        <v>43335.637000000002</v>
      </c>
      <c r="AT3294" s="3">
        <v>46068.892</v>
      </c>
      <c r="AU3294" s="3">
        <v>47220.716999999997</v>
      </c>
      <c r="AV3294" s="3">
        <v>48202.177000000003</v>
      </c>
      <c r="AW3294" s="3">
        <v>49086.167999999998</v>
      </c>
      <c r="AX3294" s="3">
        <v>49877.302000000003</v>
      </c>
      <c r="AY3294" s="3">
        <v>50678.093999999997</v>
      </c>
      <c r="AZ3294" s="3">
        <v>51428.447999999997</v>
      </c>
      <c r="BA3294">
        <v>52223.436000000002</v>
      </c>
      <c r="BB3294">
        <v>2017</v>
      </c>
    </row>
    <row r="3295" spans="1:54" hidden="1" x14ac:dyDescent="0.2">
      <c r="A3295">
        <v>176</v>
      </c>
      <c r="B3295" t="s">
        <v>488</v>
      </c>
      <c r="C3295" t="s">
        <v>329</v>
      </c>
      <c r="D3295" t="s">
        <v>127</v>
      </c>
      <c r="E3295" t="s">
        <v>325</v>
      </c>
      <c r="F3295" t="s">
        <v>328</v>
      </c>
      <c r="G3295" t="s">
        <v>225</v>
      </c>
      <c r="H3295" t="s">
        <v>322</v>
      </c>
      <c r="I3295" t="s">
        <v>321</v>
      </c>
      <c r="J3295" s="3">
        <v>71443.463000000003</v>
      </c>
      <c r="K3295" s="3">
        <v>109668.455</v>
      </c>
      <c r="L3295" s="3">
        <v>169631.065</v>
      </c>
      <c r="M3295" s="3">
        <v>289796.83899999998</v>
      </c>
      <c r="N3295" s="3">
        <v>379421.44400000002</v>
      </c>
      <c r="O3295" s="3">
        <v>513744.42099999997</v>
      </c>
      <c r="P3295" s="3">
        <v>673423.84400000004</v>
      </c>
      <c r="Q3295" s="3">
        <v>865646.402</v>
      </c>
      <c r="R3295" s="3">
        <v>1045448.297</v>
      </c>
      <c r="S3295" s="3">
        <v>1277064.3959999999</v>
      </c>
      <c r="T3295" s="3">
        <v>1476695.5630000001</v>
      </c>
      <c r="U3295" s="3">
        <v>1573158.3559999999</v>
      </c>
      <c r="V3295" s="3">
        <v>1553749.5120000001</v>
      </c>
      <c r="W3295" s="3">
        <v>1583698.8</v>
      </c>
      <c r="X3295" s="3">
        <v>1670762.2</v>
      </c>
      <c r="Y3295" s="3">
        <v>1715862.0279999999</v>
      </c>
      <c r="Z3295" s="3">
        <v>1835613.388</v>
      </c>
      <c r="AA3295" s="3">
        <v>1965081.9990000001</v>
      </c>
      <c r="AB3295" s="3">
        <v>2175676.068</v>
      </c>
      <c r="AC3295" s="3">
        <v>2311543.8509999998</v>
      </c>
      <c r="AD3295" s="3">
        <v>2476755.7990000001</v>
      </c>
      <c r="AE3295" s="3">
        <v>2766043.7930000001</v>
      </c>
      <c r="AF3295" s="3">
        <v>2925746.4360000002</v>
      </c>
      <c r="AG3295" s="3">
        <v>2987483.2230000002</v>
      </c>
      <c r="AH3295" s="3">
        <v>3281006.3459999999</v>
      </c>
      <c r="AI3295" s="3">
        <v>3505466.986</v>
      </c>
      <c r="AJ3295" s="3">
        <v>3888797.1609999998</v>
      </c>
      <c r="AK3295" s="3">
        <v>4329082.3849999998</v>
      </c>
      <c r="AL3295" s="3">
        <v>4862791.5130000003</v>
      </c>
      <c r="AM3295" s="3">
        <v>5038535.4029999999</v>
      </c>
      <c r="AN3295" s="3">
        <v>5109429.3650000002</v>
      </c>
      <c r="AO3295" s="3">
        <v>5345583.9790000003</v>
      </c>
      <c r="AP3295" s="3">
        <v>5554280.3169999998</v>
      </c>
      <c r="AQ3295" s="3">
        <v>5833132.21</v>
      </c>
      <c r="AR3295" s="3">
        <v>6139611.0599999996</v>
      </c>
      <c r="AS3295" s="3">
        <v>6721218.2999999998</v>
      </c>
      <c r="AT3295" s="3">
        <v>7296116.6200000001</v>
      </c>
      <c r="AU3295" s="3">
        <v>7514575.7589999996</v>
      </c>
      <c r="AV3295" s="3">
        <v>7877453.8250000002</v>
      </c>
      <c r="AW3295" s="3">
        <v>8287565.7800000003</v>
      </c>
      <c r="AX3295" s="3">
        <v>8670231.1009999998</v>
      </c>
      <c r="AY3295" s="3">
        <v>9055519.4570000004</v>
      </c>
      <c r="AZ3295" s="3">
        <v>9453295.057</v>
      </c>
      <c r="BA3295">
        <v>9894008.1989999991</v>
      </c>
      <c r="BB3295">
        <v>2017</v>
      </c>
    </row>
    <row r="3296" spans="1:54" hidden="1" x14ac:dyDescent="0.2">
      <c r="A3296">
        <v>176</v>
      </c>
      <c r="B3296" t="s">
        <v>488</v>
      </c>
      <c r="C3296" t="s">
        <v>327</v>
      </c>
      <c r="D3296" t="s">
        <v>127</v>
      </c>
      <c r="E3296" t="s">
        <v>325</v>
      </c>
      <c r="F3296" t="s">
        <v>326</v>
      </c>
      <c r="G3296" t="s">
        <v>223</v>
      </c>
      <c r="H3296" t="s">
        <v>322</v>
      </c>
      <c r="I3296" t="s">
        <v>321</v>
      </c>
      <c r="J3296" s="3">
        <v>14891.370999999999</v>
      </c>
      <c r="K3296" s="3">
        <v>15180.741</v>
      </c>
      <c r="L3296" s="3">
        <v>13733.603999999999</v>
      </c>
      <c r="M3296" s="3">
        <v>11665.24</v>
      </c>
      <c r="N3296" s="3">
        <v>11971.494000000001</v>
      </c>
      <c r="O3296" s="3">
        <v>12377.097</v>
      </c>
      <c r="P3296" s="3">
        <v>16383.351000000001</v>
      </c>
      <c r="Q3296" s="3">
        <v>22381.32</v>
      </c>
      <c r="R3296" s="3">
        <v>24304.847000000002</v>
      </c>
      <c r="S3296" s="3">
        <v>22388.223999999998</v>
      </c>
      <c r="T3296" s="3">
        <v>25336.306</v>
      </c>
      <c r="U3296" s="3">
        <v>26665.353999999999</v>
      </c>
      <c r="V3296" s="3">
        <v>27000.162</v>
      </c>
      <c r="W3296" s="3">
        <v>23426.394</v>
      </c>
      <c r="X3296" s="3">
        <v>23887.011999999999</v>
      </c>
      <c r="Y3296" s="3">
        <v>26523.695</v>
      </c>
      <c r="Z3296" s="3">
        <v>27603.208999999999</v>
      </c>
      <c r="AA3296" s="3">
        <v>27714.571</v>
      </c>
      <c r="AB3296" s="3">
        <v>30661.319</v>
      </c>
      <c r="AC3296" s="3">
        <v>31955.962</v>
      </c>
      <c r="AD3296" s="3">
        <v>31504.495999999999</v>
      </c>
      <c r="AE3296" s="3">
        <v>28391.634999999998</v>
      </c>
      <c r="AF3296" s="3">
        <v>31918.974999999999</v>
      </c>
      <c r="AG3296" s="3">
        <v>38945.677000000003</v>
      </c>
      <c r="AH3296" s="3">
        <v>46743.531000000003</v>
      </c>
      <c r="AI3296" s="3">
        <v>55658.53</v>
      </c>
      <c r="AJ3296" s="3">
        <v>55411.758000000002</v>
      </c>
      <c r="AK3296" s="3">
        <v>67583.831999999995</v>
      </c>
      <c r="AL3296" s="3">
        <v>55291.718999999997</v>
      </c>
      <c r="AM3296" s="3">
        <v>40752.195</v>
      </c>
      <c r="AN3296" s="3">
        <v>41797.722999999998</v>
      </c>
      <c r="AO3296" s="3">
        <v>46100.885999999999</v>
      </c>
      <c r="AP3296" s="3">
        <v>44404.832999999999</v>
      </c>
      <c r="AQ3296" s="3">
        <v>47742.463000000003</v>
      </c>
      <c r="AR3296" s="3">
        <v>52579.86</v>
      </c>
      <c r="AS3296" s="3">
        <v>50949.697999999997</v>
      </c>
      <c r="AT3296" s="3">
        <v>60392.542999999998</v>
      </c>
      <c r="AU3296" s="3">
        <v>70332.194000000003</v>
      </c>
      <c r="AV3296" s="3">
        <v>84675.407999999996</v>
      </c>
      <c r="AW3296" s="3">
        <v>91014.702999999994</v>
      </c>
      <c r="AX3296" s="3">
        <v>94420.452000000005</v>
      </c>
      <c r="AY3296" s="3">
        <v>95539.376999999993</v>
      </c>
      <c r="AZ3296" s="3">
        <v>96631.565000000002</v>
      </c>
      <c r="BA3296">
        <v>98255.823999999993</v>
      </c>
      <c r="BB3296">
        <v>2017</v>
      </c>
    </row>
    <row r="3297" spans="1:54" hidden="1" x14ac:dyDescent="0.2">
      <c r="A3297">
        <v>176</v>
      </c>
      <c r="B3297" t="s">
        <v>488</v>
      </c>
      <c r="C3297" t="s">
        <v>212</v>
      </c>
      <c r="D3297" t="s">
        <v>127</v>
      </c>
      <c r="E3297" t="s">
        <v>325</v>
      </c>
      <c r="F3297" t="s">
        <v>324</v>
      </c>
      <c r="G3297" t="s">
        <v>323</v>
      </c>
      <c r="H3297" t="s">
        <v>322</v>
      </c>
      <c r="I3297" t="s">
        <v>321</v>
      </c>
      <c r="J3297" s="3">
        <v>10685.888000000001</v>
      </c>
      <c r="K3297" s="3">
        <v>12032.174999999999</v>
      </c>
      <c r="L3297" s="3">
        <v>12868.085999999999</v>
      </c>
      <c r="M3297" s="3">
        <v>12930.258</v>
      </c>
      <c r="N3297" s="3">
        <v>13815.112999999999</v>
      </c>
      <c r="O3297" s="3">
        <v>14629.569</v>
      </c>
      <c r="P3297" s="3">
        <v>15733.421</v>
      </c>
      <c r="Q3297" s="3">
        <v>17273.063999999998</v>
      </c>
      <c r="R3297" s="3">
        <v>17552.675999999999</v>
      </c>
      <c r="S3297" s="3">
        <v>18147.938999999998</v>
      </c>
      <c r="T3297" s="3">
        <v>18884.402999999998</v>
      </c>
      <c r="U3297" s="3">
        <v>19179.870999999999</v>
      </c>
      <c r="V3297" s="3">
        <v>18763.177</v>
      </c>
      <c r="W3297" s="3">
        <v>19265.222000000002</v>
      </c>
      <c r="X3297" s="3">
        <v>20239.145</v>
      </c>
      <c r="Y3297" s="3">
        <v>20609.7</v>
      </c>
      <c r="Z3297" s="3">
        <v>21833.901000000002</v>
      </c>
      <c r="AA3297" s="3">
        <v>23084.120999999999</v>
      </c>
      <c r="AB3297" s="3">
        <v>24678.383000000002</v>
      </c>
      <c r="AC3297" s="3">
        <v>25720.587</v>
      </c>
      <c r="AD3297" s="3">
        <v>27097.93</v>
      </c>
      <c r="AE3297" s="3">
        <v>28481.005000000001</v>
      </c>
      <c r="AF3297" s="3">
        <v>28886.311000000002</v>
      </c>
      <c r="AG3297" s="3">
        <v>29938.821</v>
      </c>
      <c r="AH3297" s="3">
        <v>32905.358</v>
      </c>
      <c r="AI3297" s="3">
        <v>35373.762000000002</v>
      </c>
      <c r="AJ3297" s="3">
        <v>37321.631999999998</v>
      </c>
      <c r="AK3297" s="3">
        <v>40892.19</v>
      </c>
      <c r="AL3297" s="3">
        <v>41867.216</v>
      </c>
      <c r="AM3297" s="3">
        <v>39656.756000000001</v>
      </c>
      <c r="AN3297" s="3">
        <v>38594.025000000001</v>
      </c>
      <c r="AO3297" s="3">
        <v>40022.851000000002</v>
      </c>
      <c r="AP3297" s="3">
        <v>41005.016000000003</v>
      </c>
      <c r="AQ3297" s="3">
        <v>42953.317000000003</v>
      </c>
      <c r="AR3297" s="3">
        <v>44220.718000000001</v>
      </c>
      <c r="AS3297" s="3">
        <v>46146.552000000003</v>
      </c>
      <c r="AT3297" s="3">
        <v>49683.006999999998</v>
      </c>
      <c r="AU3297" s="3">
        <v>51841.527000000002</v>
      </c>
      <c r="AV3297" s="3">
        <v>54121.366999999998</v>
      </c>
      <c r="AW3297" s="3">
        <v>56309.196000000004</v>
      </c>
      <c r="AX3297" s="3">
        <v>58340.972000000002</v>
      </c>
      <c r="AY3297" s="3">
        <v>60407.353000000003</v>
      </c>
      <c r="AZ3297" s="3">
        <v>62354.366999999998</v>
      </c>
      <c r="BA3297">
        <v>64419.887999999999</v>
      </c>
      <c r="BB3297">
        <v>2017</v>
      </c>
    </row>
    <row r="3298" spans="1:54" hidden="1" x14ac:dyDescent="0.2">
      <c r="A3298">
        <v>176</v>
      </c>
      <c r="B3298" t="s">
        <v>488</v>
      </c>
      <c r="C3298" t="s">
        <v>320</v>
      </c>
      <c r="D3298" t="s">
        <v>127</v>
      </c>
      <c r="E3298" t="s">
        <v>319</v>
      </c>
      <c r="F3298" t="s">
        <v>318</v>
      </c>
      <c r="G3298" t="s">
        <v>243</v>
      </c>
    </row>
    <row r="3299" spans="1:54" hidden="1" x14ac:dyDescent="0.2">
      <c r="A3299">
        <v>176</v>
      </c>
      <c r="B3299" t="s">
        <v>488</v>
      </c>
      <c r="C3299" t="s">
        <v>317</v>
      </c>
      <c r="D3299" t="s">
        <v>127</v>
      </c>
      <c r="E3299" t="s">
        <v>316</v>
      </c>
      <c r="F3299" t="s">
        <v>315</v>
      </c>
      <c r="G3299" t="s">
        <v>288</v>
      </c>
      <c r="I3299" t="s">
        <v>310</v>
      </c>
      <c r="J3299" s="3">
        <v>1.9E-2</v>
      </c>
      <c r="K3299" s="3">
        <v>1.9E-2</v>
      </c>
      <c r="L3299" s="3">
        <v>1.9E-2</v>
      </c>
      <c r="M3299" s="3">
        <v>1.7999999999999999E-2</v>
      </c>
      <c r="N3299" s="3">
        <v>1.7999999999999999E-2</v>
      </c>
      <c r="O3299" s="3">
        <v>1.7999999999999999E-2</v>
      </c>
      <c r="P3299" s="3">
        <v>1.9E-2</v>
      </c>
      <c r="Q3299" s="3">
        <v>0.02</v>
      </c>
      <c r="R3299" s="3">
        <v>1.9E-2</v>
      </c>
      <c r="S3299" s="3">
        <v>1.7999999999999999E-2</v>
      </c>
      <c r="T3299" s="3">
        <v>1.7999999999999999E-2</v>
      </c>
      <c r="U3299" s="3">
        <v>1.7000000000000001E-2</v>
      </c>
      <c r="V3299" s="3">
        <v>1.4999999999999999E-2</v>
      </c>
      <c r="W3299" s="3">
        <v>1.4999999999999999E-2</v>
      </c>
      <c r="X3299" s="3">
        <v>1.4999999999999999E-2</v>
      </c>
      <c r="Y3299" s="3">
        <v>1.4E-2</v>
      </c>
      <c r="Z3299" s="3">
        <v>1.4999999999999999E-2</v>
      </c>
      <c r="AA3299" s="3">
        <v>1.4999999999999999E-2</v>
      </c>
      <c r="AB3299" s="3">
        <v>1.4999999999999999E-2</v>
      </c>
      <c r="AC3299" s="3">
        <v>1.4999999999999999E-2</v>
      </c>
      <c r="AD3299" s="3">
        <v>1.4999999999999999E-2</v>
      </c>
      <c r="AE3299" s="3">
        <v>1.6E-2</v>
      </c>
      <c r="AF3299" s="3">
        <v>1.4999999999999999E-2</v>
      </c>
      <c r="AG3299" s="3">
        <v>1.4999999999999999E-2</v>
      </c>
      <c r="AH3299" s="3">
        <v>1.4999999999999999E-2</v>
      </c>
      <c r="AI3299" s="3">
        <v>1.6E-2</v>
      </c>
      <c r="AJ3299" s="3">
        <v>1.6E-2</v>
      </c>
      <c r="AK3299" s="3">
        <v>1.6E-2</v>
      </c>
      <c r="AL3299" s="3">
        <v>1.6E-2</v>
      </c>
      <c r="AM3299" s="3">
        <v>1.4999999999999999E-2</v>
      </c>
      <c r="AN3299" s="3">
        <v>1.4E-2</v>
      </c>
      <c r="AO3299" s="3">
        <v>1.2999999999999999E-2</v>
      </c>
      <c r="AP3299" s="3">
        <v>1.2999999999999999E-2</v>
      </c>
      <c r="AQ3299" s="3">
        <v>1.2999999999999999E-2</v>
      </c>
      <c r="AR3299" s="3">
        <v>1.2999999999999999E-2</v>
      </c>
      <c r="AS3299" s="3">
        <v>1.2999999999999999E-2</v>
      </c>
      <c r="AT3299" s="3">
        <v>1.4E-2</v>
      </c>
      <c r="AU3299" s="3">
        <v>1.4E-2</v>
      </c>
      <c r="AV3299" s="3">
        <v>1.4E-2</v>
      </c>
      <c r="AW3299" s="3">
        <v>1.4E-2</v>
      </c>
      <c r="AX3299" s="3">
        <v>1.4E-2</v>
      </c>
      <c r="AY3299" s="3">
        <v>1.2999999999999999E-2</v>
      </c>
      <c r="AZ3299" s="3">
        <v>1.2999999999999999E-2</v>
      </c>
      <c r="BA3299">
        <v>1.2999999999999999E-2</v>
      </c>
      <c r="BB3299">
        <v>2017</v>
      </c>
    </row>
    <row r="3300" spans="1:54" hidden="1" x14ac:dyDescent="0.2">
      <c r="A3300">
        <v>176</v>
      </c>
      <c r="B3300" t="s">
        <v>488</v>
      </c>
      <c r="C3300" t="s">
        <v>314</v>
      </c>
      <c r="D3300" t="s">
        <v>127</v>
      </c>
      <c r="E3300" t="s">
        <v>313</v>
      </c>
      <c r="F3300" s="3" t="s">
        <v>312</v>
      </c>
      <c r="G3300" t="s">
        <v>311</v>
      </c>
      <c r="I3300" t="s">
        <v>310</v>
      </c>
      <c r="J3300">
        <v>6.6859999999999999</v>
      </c>
      <c r="K3300">
        <v>9.1150000000000002</v>
      </c>
      <c r="L3300">
        <v>13.182</v>
      </c>
      <c r="M3300">
        <v>22.411999999999999</v>
      </c>
      <c r="N3300">
        <v>27.463999999999999</v>
      </c>
      <c r="O3300">
        <v>35.116999999999997</v>
      </c>
      <c r="P3300">
        <v>42.802</v>
      </c>
      <c r="Q3300">
        <v>50.115000000000002</v>
      </c>
      <c r="R3300">
        <v>59.561</v>
      </c>
      <c r="S3300">
        <v>70.37</v>
      </c>
      <c r="T3300">
        <v>78.197000000000003</v>
      </c>
      <c r="U3300">
        <v>82.021000000000001</v>
      </c>
      <c r="V3300">
        <v>82.808000000000007</v>
      </c>
      <c r="W3300">
        <v>82.204999999999998</v>
      </c>
      <c r="X3300">
        <v>82.551000000000002</v>
      </c>
      <c r="Y3300">
        <v>83.254999999999995</v>
      </c>
      <c r="Z3300">
        <v>84.072000000000003</v>
      </c>
      <c r="AA3300">
        <v>85.126999999999995</v>
      </c>
      <c r="AB3300">
        <v>88.161000000000001</v>
      </c>
      <c r="AC3300">
        <v>89.870999999999995</v>
      </c>
      <c r="AD3300">
        <v>91.4</v>
      </c>
      <c r="AE3300">
        <v>97.119</v>
      </c>
      <c r="AF3300">
        <v>101.285</v>
      </c>
      <c r="AG3300">
        <v>99.786000000000001</v>
      </c>
      <c r="AH3300">
        <v>99.71</v>
      </c>
      <c r="AI3300">
        <v>99.097999999999999</v>
      </c>
      <c r="AJ3300">
        <v>104.197</v>
      </c>
      <c r="AK3300">
        <v>105.866</v>
      </c>
      <c r="AL3300">
        <v>116.148</v>
      </c>
      <c r="AM3300">
        <v>127.054</v>
      </c>
      <c r="AN3300">
        <v>132.38900000000001</v>
      </c>
      <c r="AO3300">
        <v>133.56299999999999</v>
      </c>
      <c r="AP3300">
        <v>135.45400000000001</v>
      </c>
      <c r="AQ3300">
        <v>135.80199999999999</v>
      </c>
      <c r="AR3300">
        <v>138.84</v>
      </c>
      <c r="AS3300">
        <v>145.649</v>
      </c>
      <c r="AT3300">
        <v>146.85300000000001</v>
      </c>
      <c r="AU3300">
        <v>144.953</v>
      </c>
      <c r="AV3300">
        <v>145.55199999999999</v>
      </c>
      <c r="AW3300">
        <v>147.18</v>
      </c>
      <c r="AX3300">
        <v>148.613</v>
      </c>
      <c r="AY3300">
        <v>149.90799999999999</v>
      </c>
      <c r="AZ3300">
        <v>151.60599999999999</v>
      </c>
      <c r="BA3300">
        <v>153.58600000000001</v>
      </c>
      <c r="BB3300">
        <v>2017</v>
      </c>
    </row>
    <row r="3301" spans="1:54" hidden="1" x14ac:dyDescent="0.2">
      <c r="A3301">
        <v>176</v>
      </c>
      <c r="B3301" t="s">
        <v>488</v>
      </c>
      <c r="C3301" t="s">
        <v>309</v>
      </c>
      <c r="D3301" t="s">
        <v>127</v>
      </c>
      <c r="E3301" t="s">
        <v>308</v>
      </c>
      <c r="F3301" t="s">
        <v>307</v>
      </c>
      <c r="G3301" t="s">
        <v>217</v>
      </c>
      <c r="I3301" t="s">
        <v>1206</v>
      </c>
      <c r="J3301" s="3">
        <v>29.135000000000002</v>
      </c>
      <c r="K3301" s="3">
        <v>28.824999999999999</v>
      </c>
      <c r="L3301" s="3">
        <v>30.045000000000002</v>
      </c>
      <c r="M3301" s="3">
        <v>22.940999999999999</v>
      </c>
      <c r="N3301" s="3">
        <v>25.015999999999998</v>
      </c>
      <c r="O3301" s="3">
        <v>22.609000000000002</v>
      </c>
      <c r="P3301" s="3">
        <v>20.164000000000001</v>
      </c>
      <c r="Q3301" s="3">
        <v>22.495000000000001</v>
      </c>
      <c r="R3301" s="3">
        <v>22.567</v>
      </c>
      <c r="S3301" s="3">
        <v>20.474</v>
      </c>
      <c r="T3301" s="3">
        <v>20.681999999999999</v>
      </c>
      <c r="U3301" s="3">
        <v>21.742000000000001</v>
      </c>
      <c r="V3301" s="3">
        <v>19.712</v>
      </c>
      <c r="W3301" s="3">
        <v>18.393999999999998</v>
      </c>
      <c r="X3301" s="3">
        <v>17.466000000000001</v>
      </c>
      <c r="Y3301" s="3">
        <v>17.776</v>
      </c>
      <c r="Z3301" s="3">
        <v>20.623999999999999</v>
      </c>
      <c r="AA3301" s="3">
        <v>21.41</v>
      </c>
      <c r="AB3301" s="3">
        <v>25.706</v>
      </c>
      <c r="AC3301" s="3">
        <v>23.349</v>
      </c>
      <c r="AD3301" s="3">
        <v>24.602</v>
      </c>
      <c r="AE3301" s="3">
        <v>22.74</v>
      </c>
      <c r="AF3301" s="3">
        <v>19.622</v>
      </c>
      <c r="AG3301" s="3">
        <v>21.155000000000001</v>
      </c>
      <c r="AH3301" s="3">
        <v>24.6</v>
      </c>
      <c r="AI3301" s="3">
        <v>29.332999999999998</v>
      </c>
      <c r="AJ3301" s="3">
        <v>36</v>
      </c>
      <c r="AK3301" s="3">
        <v>29.795999999999999</v>
      </c>
      <c r="AL3301" s="3">
        <v>25.824000000000002</v>
      </c>
      <c r="AM3301" s="3">
        <v>14.789</v>
      </c>
      <c r="AN3301" s="3">
        <v>13.781000000000001</v>
      </c>
      <c r="AO3301" s="3">
        <v>15.403</v>
      </c>
      <c r="AP3301" s="3">
        <v>16.015999999999998</v>
      </c>
      <c r="AQ3301" s="3">
        <v>15.365</v>
      </c>
      <c r="AR3301" s="3">
        <v>17.283999999999999</v>
      </c>
      <c r="AS3301" s="3">
        <v>19.138000000000002</v>
      </c>
      <c r="AT3301" s="3">
        <v>21.474</v>
      </c>
      <c r="AU3301" s="3">
        <v>22.167999999999999</v>
      </c>
      <c r="AV3301" s="3">
        <v>22.155000000000001</v>
      </c>
      <c r="AW3301" s="3">
        <v>22.577999999999999</v>
      </c>
      <c r="AX3301" s="3">
        <v>22.195</v>
      </c>
      <c r="AY3301" s="3">
        <v>21.725000000000001</v>
      </c>
      <c r="AZ3301" s="3">
        <v>21.913</v>
      </c>
      <c r="BA3301">
        <v>21.763000000000002</v>
      </c>
      <c r="BB3301">
        <v>2017</v>
      </c>
    </row>
    <row r="3302" spans="1:54" hidden="1" x14ac:dyDescent="0.2">
      <c r="A3302">
        <v>176</v>
      </c>
      <c r="B3302" t="s">
        <v>488</v>
      </c>
      <c r="C3302" t="s">
        <v>306</v>
      </c>
      <c r="D3302" t="s">
        <v>127</v>
      </c>
      <c r="E3302" t="s">
        <v>305</v>
      </c>
      <c r="F3302" t="s">
        <v>304</v>
      </c>
      <c r="G3302" t="s">
        <v>217</v>
      </c>
      <c r="I3302" t="s">
        <v>1206</v>
      </c>
      <c r="J3302" s="3">
        <v>26.282</v>
      </c>
      <c r="K3302" s="3">
        <v>24.643999999999998</v>
      </c>
      <c r="L3302" s="3">
        <v>22.651</v>
      </c>
      <c r="M3302" s="3">
        <v>22.667000000000002</v>
      </c>
      <c r="N3302" s="3">
        <v>22.701000000000001</v>
      </c>
      <c r="O3302" s="3">
        <v>20.556999999999999</v>
      </c>
      <c r="P3302" s="3">
        <v>22.006</v>
      </c>
      <c r="Q3302" s="3">
        <v>19.3</v>
      </c>
      <c r="R3302" s="3">
        <v>19.587</v>
      </c>
      <c r="S3302" s="3">
        <v>20.663</v>
      </c>
      <c r="T3302" s="3">
        <v>16.588999999999999</v>
      </c>
      <c r="U3302" s="3">
        <v>15.746</v>
      </c>
      <c r="V3302" s="3">
        <v>15.458</v>
      </c>
      <c r="W3302" s="3">
        <v>17.350000000000001</v>
      </c>
      <c r="X3302" s="3">
        <v>17.684000000000001</v>
      </c>
      <c r="Y3302" s="3">
        <v>17.963000000000001</v>
      </c>
      <c r="Z3302" s="3">
        <v>18.175000000000001</v>
      </c>
      <c r="AA3302" s="3">
        <v>19.047000000000001</v>
      </c>
      <c r="AB3302" s="3">
        <v>18.460999999999999</v>
      </c>
      <c r="AC3302" s="3">
        <v>16.178000000000001</v>
      </c>
      <c r="AD3302" s="3">
        <v>14.282999999999999</v>
      </c>
      <c r="AE3302" s="3">
        <v>18.417999999999999</v>
      </c>
      <c r="AF3302" s="3">
        <v>20.763999999999999</v>
      </c>
      <c r="AG3302" s="3">
        <v>16.216000000000001</v>
      </c>
      <c r="AH3302" s="3">
        <v>14.77</v>
      </c>
      <c r="AI3302" s="3">
        <v>13.446999999999999</v>
      </c>
      <c r="AJ3302" s="3">
        <v>12.712</v>
      </c>
      <c r="AK3302" s="3">
        <v>15.83</v>
      </c>
      <c r="AL3302" s="3">
        <v>3.2240000000000002</v>
      </c>
      <c r="AM3302" s="3">
        <v>5.2030000000000003</v>
      </c>
      <c r="AN3302" s="3">
        <v>7.2080000000000002</v>
      </c>
      <c r="AO3302" s="3">
        <v>10.156000000000001</v>
      </c>
      <c r="AP3302" s="3">
        <v>12.081</v>
      </c>
      <c r="AQ3302" s="3">
        <v>21.314</v>
      </c>
      <c r="AR3302" s="3">
        <v>21.314</v>
      </c>
      <c r="AS3302" s="3">
        <v>24.422999999999998</v>
      </c>
      <c r="AT3302" s="3">
        <v>29.173999999999999</v>
      </c>
      <c r="AU3302" s="3">
        <v>25.771999999999998</v>
      </c>
      <c r="AV3302" s="3">
        <v>25.449000000000002</v>
      </c>
      <c r="AW3302" s="3">
        <v>25.215</v>
      </c>
      <c r="AX3302" s="3">
        <v>25.366</v>
      </c>
      <c r="AY3302" s="3">
        <v>25.381</v>
      </c>
      <c r="AZ3302" s="3">
        <v>25.431999999999999</v>
      </c>
      <c r="BA3302">
        <v>25.541</v>
      </c>
      <c r="BB3302">
        <v>2017</v>
      </c>
    </row>
    <row r="3303" spans="1:54" hidden="1" x14ac:dyDescent="0.2">
      <c r="A3303">
        <v>176</v>
      </c>
      <c r="B3303" t="s">
        <v>488</v>
      </c>
      <c r="C3303" t="s">
        <v>303</v>
      </c>
      <c r="D3303" t="s">
        <v>127</v>
      </c>
      <c r="E3303" t="s">
        <v>300</v>
      </c>
      <c r="F3303" t="s">
        <v>302</v>
      </c>
      <c r="G3303" t="s">
        <v>295</v>
      </c>
      <c r="I3303" t="s">
        <v>1207</v>
      </c>
      <c r="J3303" s="3">
        <v>4.7380000000000004</v>
      </c>
      <c r="K3303" s="3">
        <v>7.1479999999999997</v>
      </c>
      <c r="L3303" s="3">
        <v>10.795</v>
      </c>
      <c r="M3303" s="3">
        <v>19.893000000000001</v>
      </c>
      <c r="N3303" s="3">
        <v>25.696000000000002</v>
      </c>
      <c r="O3303" s="3">
        <v>34.015999999999998</v>
      </c>
      <c r="P3303" s="3">
        <v>41.252000000000002</v>
      </c>
      <c r="Q3303" s="3">
        <v>48.991999999999997</v>
      </c>
      <c r="R3303" s="3">
        <v>61.463000000000001</v>
      </c>
      <c r="S3303" s="3">
        <v>70.381</v>
      </c>
      <c r="T3303" s="3">
        <v>81.296999999999997</v>
      </c>
      <c r="U3303" s="3">
        <v>86.831999999999994</v>
      </c>
      <c r="V3303" s="3">
        <v>90.269000000000005</v>
      </c>
      <c r="W3303" s="3">
        <v>93.954999999999998</v>
      </c>
      <c r="X3303" s="3">
        <v>95.412999999999997</v>
      </c>
      <c r="Y3303" s="3">
        <v>96.992000000000004</v>
      </c>
      <c r="Z3303" s="3">
        <v>99.177999999999997</v>
      </c>
      <c r="AA3303" s="3">
        <v>100.955</v>
      </c>
      <c r="AB3303" s="3">
        <v>102.675</v>
      </c>
      <c r="AC3303" s="3">
        <v>105.983</v>
      </c>
      <c r="AD3303" s="3">
        <v>111.408</v>
      </c>
      <c r="AE3303" s="3">
        <v>118.533</v>
      </c>
      <c r="AF3303" s="3">
        <v>124.667</v>
      </c>
      <c r="AG3303" s="3">
        <v>127.241</v>
      </c>
      <c r="AH3303" s="3">
        <v>131.25</v>
      </c>
      <c r="AI3303" s="3">
        <v>136.5</v>
      </c>
      <c r="AJ3303" s="3">
        <v>145.613</v>
      </c>
      <c r="AK3303" s="3">
        <v>152.98599999999999</v>
      </c>
      <c r="AL3303" s="3">
        <v>172.38200000000001</v>
      </c>
      <c r="AM3303" s="3">
        <v>193.07300000000001</v>
      </c>
      <c r="AN3303" s="3">
        <v>203.49100000000001</v>
      </c>
      <c r="AO3303" s="3">
        <v>211.63300000000001</v>
      </c>
      <c r="AP3303" s="3">
        <v>222.608</v>
      </c>
      <c r="AQ3303" s="3">
        <v>231.22800000000001</v>
      </c>
      <c r="AR3303" s="3">
        <v>235.95500000000001</v>
      </c>
      <c r="AS3303" s="3">
        <v>239.80799999999999</v>
      </c>
      <c r="AT3303" s="3">
        <v>243.87799999999999</v>
      </c>
      <c r="AU3303" s="3">
        <v>248.172</v>
      </c>
      <c r="AV3303" s="3">
        <v>254.06</v>
      </c>
      <c r="AW3303" s="3">
        <v>259.96899999999999</v>
      </c>
      <c r="AX3303" s="3">
        <v>266.63200000000001</v>
      </c>
      <c r="AY3303" s="3">
        <v>273.29700000000003</v>
      </c>
      <c r="AZ3303" s="3">
        <v>280.13</v>
      </c>
      <c r="BA3303">
        <v>287.13299999999998</v>
      </c>
      <c r="BB3303">
        <v>2017</v>
      </c>
    </row>
    <row r="3304" spans="1:54" hidden="1" x14ac:dyDescent="0.2">
      <c r="A3304">
        <v>176</v>
      </c>
      <c r="B3304" t="s">
        <v>488</v>
      </c>
      <c r="C3304" t="s">
        <v>301</v>
      </c>
      <c r="D3304" t="s">
        <v>127</v>
      </c>
      <c r="E3304" t="s">
        <v>300</v>
      </c>
      <c r="F3304" t="s">
        <v>299</v>
      </c>
      <c r="G3304" t="s">
        <v>275</v>
      </c>
      <c r="I3304" t="s">
        <v>298</v>
      </c>
      <c r="J3304" s="3">
        <v>58.548000000000002</v>
      </c>
      <c r="K3304" s="3">
        <v>50.863999999999997</v>
      </c>
      <c r="L3304" s="3">
        <v>51.018999999999998</v>
      </c>
      <c r="M3304" s="3">
        <v>84.275000000000006</v>
      </c>
      <c r="N3304" s="3">
        <v>29.17</v>
      </c>
      <c r="O3304" s="3">
        <v>32.375999999999998</v>
      </c>
      <c r="P3304" s="3">
        <v>21.273</v>
      </c>
      <c r="Q3304" s="3">
        <v>18.763000000000002</v>
      </c>
      <c r="R3304" s="3">
        <v>25.456</v>
      </c>
      <c r="S3304" s="3">
        <v>14.509</v>
      </c>
      <c r="T3304" s="3">
        <v>15.51</v>
      </c>
      <c r="U3304" s="3">
        <v>6.8079999999999998</v>
      </c>
      <c r="V3304" s="3">
        <v>3.9590000000000001</v>
      </c>
      <c r="W3304" s="3">
        <v>4.0830000000000002</v>
      </c>
      <c r="X3304" s="3">
        <v>1.552</v>
      </c>
      <c r="Y3304" s="3">
        <v>1.6539999999999999</v>
      </c>
      <c r="Z3304" s="3">
        <v>2.254</v>
      </c>
      <c r="AA3304" s="3">
        <v>1.7909999999999999</v>
      </c>
      <c r="AB3304" s="3">
        <v>1.704</v>
      </c>
      <c r="AC3304" s="3">
        <v>3.222</v>
      </c>
      <c r="AD3304" s="3">
        <v>5.1189999999999998</v>
      </c>
      <c r="AE3304" s="3">
        <v>6.3949999999999996</v>
      </c>
      <c r="AF3304" s="3">
        <v>5.1740000000000004</v>
      </c>
      <c r="AG3304" s="3">
        <v>2.0649999999999999</v>
      </c>
      <c r="AH3304" s="3">
        <v>3.1509999999999998</v>
      </c>
      <c r="AI3304" s="3">
        <v>4</v>
      </c>
      <c r="AJ3304" s="3">
        <v>6.6760000000000002</v>
      </c>
      <c r="AK3304" s="3">
        <v>5.0640000000000001</v>
      </c>
      <c r="AL3304" s="3">
        <v>12.678000000000001</v>
      </c>
      <c r="AM3304" s="3">
        <v>12.003</v>
      </c>
      <c r="AN3304" s="3">
        <v>5.3959999999999999</v>
      </c>
      <c r="AO3304" s="3">
        <v>4.0010000000000003</v>
      </c>
      <c r="AP3304" s="3">
        <v>5.1859999999999999</v>
      </c>
      <c r="AQ3304" s="3">
        <v>3.8719999999999999</v>
      </c>
      <c r="AR3304" s="3">
        <v>2.044</v>
      </c>
      <c r="AS3304" s="3">
        <v>1.633</v>
      </c>
      <c r="AT3304" s="3">
        <v>1.6970000000000001</v>
      </c>
      <c r="AU3304" s="3">
        <v>1.7609999999999999</v>
      </c>
      <c r="AV3304" s="3">
        <v>2.3730000000000002</v>
      </c>
      <c r="AW3304" s="3">
        <v>2.3260000000000001</v>
      </c>
      <c r="AX3304" s="3">
        <v>2.5630000000000002</v>
      </c>
      <c r="AY3304" s="3">
        <v>2.5</v>
      </c>
      <c r="AZ3304" s="3">
        <v>2.5</v>
      </c>
      <c r="BA3304">
        <v>2.5</v>
      </c>
      <c r="BB3304">
        <v>2017</v>
      </c>
    </row>
    <row r="3305" spans="1:54" hidden="1" x14ac:dyDescent="0.2">
      <c r="A3305">
        <v>176</v>
      </c>
      <c r="B3305" t="s">
        <v>488</v>
      </c>
      <c r="C3305" t="s">
        <v>297</v>
      </c>
      <c r="D3305" t="s">
        <v>127</v>
      </c>
      <c r="E3305" t="s">
        <v>293</v>
      </c>
      <c r="F3305" t="s">
        <v>296</v>
      </c>
      <c r="G3305" t="s">
        <v>295</v>
      </c>
      <c r="I3305" t="s">
        <v>1207</v>
      </c>
      <c r="J3305" s="3">
        <v>5.3490000000000002</v>
      </c>
      <c r="K3305" s="3">
        <v>7.9859999999999998</v>
      </c>
      <c r="L3305" s="3">
        <v>12.766999999999999</v>
      </c>
      <c r="M3305" s="3">
        <v>22.552</v>
      </c>
      <c r="N3305" s="3">
        <v>26.795000000000002</v>
      </c>
      <c r="O3305" s="3">
        <v>36.423999999999999</v>
      </c>
      <c r="P3305" s="3">
        <v>41.344000000000001</v>
      </c>
      <c r="Q3305" s="3">
        <v>51.448</v>
      </c>
      <c r="R3305" s="3">
        <v>62.05</v>
      </c>
      <c r="S3305" s="3">
        <v>77.69</v>
      </c>
      <c r="T3305" s="3">
        <v>83.3</v>
      </c>
      <c r="U3305" s="3">
        <v>89.57</v>
      </c>
      <c r="V3305" s="3">
        <v>90.92</v>
      </c>
      <c r="W3305" s="3">
        <v>95.24</v>
      </c>
      <c r="X3305" s="3">
        <v>95.74</v>
      </c>
      <c r="Y3305" s="3">
        <v>97.65</v>
      </c>
      <c r="Z3305" s="3">
        <v>99.66</v>
      </c>
      <c r="AA3305" s="3">
        <v>101.7</v>
      </c>
      <c r="AB3305" s="3">
        <v>103</v>
      </c>
      <c r="AC3305" s="3">
        <v>108.7</v>
      </c>
      <c r="AD3305" s="3">
        <v>113.2</v>
      </c>
      <c r="AE3305" s="3">
        <v>123</v>
      </c>
      <c r="AF3305" s="3">
        <v>125.4</v>
      </c>
      <c r="AG3305" s="3">
        <v>128.86000000000001</v>
      </c>
      <c r="AH3305" s="3">
        <v>133.91</v>
      </c>
      <c r="AI3305" s="3">
        <v>139.44</v>
      </c>
      <c r="AJ3305" s="3">
        <v>149.16</v>
      </c>
      <c r="AK3305" s="3">
        <v>157.9</v>
      </c>
      <c r="AL3305" s="3">
        <v>186.53</v>
      </c>
      <c r="AM3305" s="3">
        <v>200.5</v>
      </c>
      <c r="AN3305" s="3">
        <v>205.47</v>
      </c>
      <c r="AO3305" s="3">
        <v>216.26</v>
      </c>
      <c r="AP3305" s="3">
        <v>225.35</v>
      </c>
      <c r="AQ3305" s="3">
        <v>234.68</v>
      </c>
      <c r="AR3305" s="3">
        <v>236.62</v>
      </c>
      <c r="AS3305" s="3">
        <v>241.38</v>
      </c>
      <c r="AT3305" s="3">
        <v>245.95</v>
      </c>
      <c r="AU3305" s="3">
        <v>250.56</v>
      </c>
      <c r="AV3305" s="3">
        <v>257.32499999999999</v>
      </c>
      <c r="AW3305" s="3">
        <v>263.75799999999998</v>
      </c>
      <c r="AX3305" s="3">
        <v>270.61599999999999</v>
      </c>
      <c r="AY3305" s="3">
        <v>277.38099999999997</v>
      </c>
      <c r="AZ3305" s="3">
        <v>284.31599999999997</v>
      </c>
      <c r="BA3305">
        <v>291.42399999999998</v>
      </c>
      <c r="BB3305">
        <v>2017</v>
      </c>
    </row>
    <row r="3306" spans="1:54" hidden="1" x14ac:dyDescent="0.2">
      <c r="A3306">
        <v>176</v>
      </c>
      <c r="B3306" t="s">
        <v>488</v>
      </c>
      <c r="C3306" t="s">
        <v>294</v>
      </c>
      <c r="D3306" t="s">
        <v>127</v>
      </c>
      <c r="E3306" t="s">
        <v>293</v>
      </c>
      <c r="F3306" t="s">
        <v>292</v>
      </c>
      <c r="G3306" t="s">
        <v>275</v>
      </c>
      <c r="I3306" t="s">
        <v>291</v>
      </c>
      <c r="J3306" s="3">
        <v>55.701000000000001</v>
      </c>
      <c r="K3306" s="3">
        <v>49.29</v>
      </c>
      <c r="L3306" s="3">
        <v>59.866</v>
      </c>
      <c r="M3306" s="3">
        <v>76.644999999999996</v>
      </c>
      <c r="N3306" s="3">
        <v>18.815999999999999</v>
      </c>
      <c r="O3306" s="3">
        <v>35.936</v>
      </c>
      <c r="P3306" s="3">
        <v>13.507</v>
      </c>
      <c r="Q3306" s="3">
        <v>24.44</v>
      </c>
      <c r="R3306" s="3">
        <v>20.606999999999999</v>
      </c>
      <c r="S3306" s="3">
        <v>25.204999999999998</v>
      </c>
      <c r="T3306" s="3">
        <v>7.2210000000000001</v>
      </c>
      <c r="U3306" s="3">
        <v>7.5270000000000001</v>
      </c>
      <c r="V3306" s="3">
        <v>1.5069999999999999</v>
      </c>
      <c r="W3306" s="3">
        <v>4.7510000000000003</v>
      </c>
      <c r="X3306" s="3">
        <v>0.52500000000000002</v>
      </c>
      <c r="Y3306" s="3">
        <v>1.9950000000000001</v>
      </c>
      <c r="Z3306" s="3">
        <v>2.0579999999999998</v>
      </c>
      <c r="AA3306" s="3">
        <v>2.0470000000000002</v>
      </c>
      <c r="AB3306" s="3">
        <v>1.278</v>
      </c>
      <c r="AC3306" s="3">
        <v>5.5339999999999998</v>
      </c>
      <c r="AD3306" s="3">
        <v>4.1399999999999997</v>
      </c>
      <c r="AE3306" s="3">
        <v>8.657</v>
      </c>
      <c r="AF3306" s="3">
        <v>1.9510000000000001</v>
      </c>
      <c r="AG3306" s="3">
        <v>2.7589999999999999</v>
      </c>
      <c r="AH3306" s="3">
        <v>3.919</v>
      </c>
      <c r="AI3306" s="3">
        <v>4.13</v>
      </c>
      <c r="AJ3306" s="3">
        <v>6.9710000000000001</v>
      </c>
      <c r="AK3306" s="3">
        <v>5.859</v>
      </c>
      <c r="AL3306" s="3">
        <v>18.132000000000001</v>
      </c>
      <c r="AM3306" s="3">
        <v>7.4889999999999999</v>
      </c>
      <c r="AN3306" s="3">
        <v>2.4790000000000001</v>
      </c>
      <c r="AO3306" s="3">
        <v>5.2510000000000003</v>
      </c>
      <c r="AP3306" s="3">
        <v>4.2030000000000003</v>
      </c>
      <c r="AQ3306" s="3">
        <v>4.1399999999999997</v>
      </c>
      <c r="AR3306" s="3">
        <v>0.82699999999999996</v>
      </c>
      <c r="AS3306" s="3">
        <v>2.012</v>
      </c>
      <c r="AT3306" s="3">
        <v>1.893</v>
      </c>
      <c r="AU3306" s="3">
        <v>1.8740000000000001</v>
      </c>
      <c r="AV3306" s="3">
        <v>2.7</v>
      </c>
      <c r="AW3306" s="3">
        <v>2.5</v>
      </c>
      <c r="AX3306" s="3">
        <v>2.6</v>
      </c>
      <c r="AY3306" s="3">
        <v>2.5</v>
      </c>
      <c r="AZ3306" s="3">
        <v>2.5</v>
      </c>
      <c r="BA3306">
        <v>2.5</v>
      </c>
      <c r="BB3306">
        <v>2017</v>
      </c>
    </row>
    <row r="3307" spans="1:54" hidden="1" x14ac:dyDescent="0.2">
      <c r="A3307">
        <v>176</v>
      </c>
      <c r="B3307" t="s">
        <v>488</v>
      </c>
      <c r="C3307" t="s">
        <v>290</v>
      </c>
      <c r="D3307" t="s">
        <v>127</v>
      </c>
      <c r="E3307" t="s">
        <v>289</v>
      </c>
      <c r="G3307" t="s">
        <v>288</v>
      </c>
    </row>
    <row r="3308" spans="1:54" hidden="1" x14ac:dyDescent="0.2">
      <c r="A3308">
        <v>176</v>
      </c>
      <c r="B3308" t="s">
        <v>488</v>
      </c>
      <c r="C3308" t="s">
        <v>287</v>
      </c>
      <c r="D3308" t="s">
        <v>127</v>
      </c>
      <c r="E3308" t="s">
        <v>286</v>
      </c>
      <c r="F3308" t="s">
        <v>285</v>
      </c>
      <c r="G3308" t="s">
        <v>275</v>
      </c>
      <c r="I3308" t="s">
        <v>1208</v>
      </c>
      <c r="J3308" s="3">
        <v>2.9780000000000002</v>
      </c>
      <c r="K3308" s="3">
        <v>7.1159999999999997</v>
      </c>
      <c r="L3308" s="3">
        <v>-0.56999999999999995</v>
      </c>
      <c r="M3308" s="3">
        <v>-9.6959999999999997</v>
      </c>
      <c r="N3308" s="3">
        <v>9.1449999999999996</v>
      </c>
      <c r="O3308" s="3">
        <v>9.4190000000000005</v>
      </c>
      <c r="P3308" s="3">
        <v>0.94899999999999995</v>
      </c>
      <c r="Q3308" s="3">
        <v>23.265000000000001</v>
      </c>
      <c r="R3308" s="3">
        <v>-4.585</v>
      </c>
      <c r="S3308" s="3">
        <v>-10.257</v>
      </c>
      <c r="T3308" s="3">
        <v>0.99099999999999999</v>
      </c>
      <c r="U3308" s="3">
        <v>5.2590000000000003</v>
      </c>
      <c r="V3308" s="3">
        <v>-5.9720000000000004</v>
      </c>
      <c r="W3308" s="3">
        <v>-7.5010000000000003</v>
      </c>
      <c r="X3308" s="3">
        <v>3.8210000000000002</v>
      </c>
      <c r="Y3308" s="3">
        <v>3.617</v>
      </c>
      <c r="Z3308" s="3">
        <v>16.474</v>
      </c>
      <c r="AA3308" s="3">
        <v>8.0150000000000006</v>
      </c>
      <c r="AB3308" s="3">
        <v>21.943000000000001</v>
      </c>
      <c r="AC3308" s="3">
        <v>3.3530000000000002</v>
      </c>
      <c r="AD3308" s="3">
        <v>7.8029999999999999</v>
      </c>
      <c r="AE3308" s="3">
        <v>-9.9870000000000001</v>
      </c>
      <c r="AF3308" s="3">
        <v>-2.7320000000000002</v>
      </c>
      <c r="AG3308" s="3">
        <v>10.252000000000001</v>
      </c>
      <c r="AH3308" s="3">
        <v>13.742000000000001</v>
      </c>
      <c r="AI3308" s="3">
        <v>28.817</v>
      </c>
      <c r="AJ3308" s="3">
        <v>9.8209999999999997</v>
      </c>
      <c r="AK3308" s="3">
        <v>-2.2629999999999999</v>
      </c>
      <c r="AL3308" s="3">
        <v>-20.312000000000001</v>
      </c>
      <c r="AM3308" s="3">
        <v>-22.369</v>
      </c>
      <c r="AN3308" s="3">
        <v>4.4080000000000004</v>
      </c>
      <c r="AO3308" s="3">
        <v>6.7709999999999999</v>
      </c>
      <c r="AP3308" s="3">
        <v>4.6040000000000001</v>
      </c>
      <c r="AQ3308" s="3">
        <v>0.13400000000000001</v>
      </c>
      <c r="AR3308" s="3">
        <v>9.7810000000000006</v>
      </c>
      <c r="AS3308" s="3">
        <v>13.8</v>
      </c>
      <c r="AT3308" s="3">
        <v>14.46</v>
      </c>
      <c r="AU3308" s="3">
        <v>11.945</v>
      </c>
      <c r="AV3308" s="3">
        <v>7.7519999999999998</v>
      </c>
      <c r="AW3308" s="3">
        <v>5.8140000000000001</v>
      </c>
      <c r="AX3308" s="3">
        <v>1.2370000000000001</v>
      </c>
      <c r="AY3308" s="3">
        <v>0.86499999999999999</v>
      </c>
      <c r="AZ3308" s="3">
        <v>2.5449999999999999</v>
      </c>
      <c r="BA3308">
        <v>1.575</v>
      </c>
      <c r="BB3308">
        <v>2017</v>
      </c>
    </row>
    <row r="3309" spans="1:54" hidden="1" x14ac:dyDescent="0.2">
      <c r="A3309">
        <v>176</v>
      </c>
      <c r="B3309" t="s">
        <v>488</v>
      </c>
      <c r="C3309" t="s">
        <v>284</v>
      </c>
      <c r="D3309" t="s">
        <v>127</v>
      </c>
      <c r="E3309" t="s">
        <v>283</v>
      </c>
      <c r="F3309" t="s">
        <v>282</v>
      </c>
      <c r="G3309" t="s">
        <v>275</v>
      </c>
      <c r="I3309" t="s">
        <v>1208</v>
      </c>
      <c r="J3309" s="3">
        <v>5.7210000000000001</v>
      </c>
      <c r="K3309" s="3">
        <v>5.6559999999999997</v>
      </c>
      <c r="L3309" s="3">
        <v>-2.851</v>
      </c>
      <c r="M3309" s="3">
        <v>-10.785</v>
      </c>
      <c r="N3309" s="3">
        <v>6.8940000000000001</v>
      </c>
      <c r="O3309" s="3">
        <v>8.4079999999999995</v>
      </c>
      <c r="P3309" s="3">
        <v>7.6989999999999998</v>
      </c>
      <c r="Q3309" s="3">
        <v>25.021000000000001</v>
      </c>
      <c r="R3309" s="3">
        <v>-5.4550000000000001</v>
      </c>
      <c r="S3309" s="3">
        <v>-10.888999999999999</v>
      </c>
      <c r="T3309" s="3">
        <v>0.30599999999999999</v>
      </c>
      <c r="U3309" s="3">
        <v>4.8920000000000003</v>
      </c>
      <c r="V3309" s="3">
        <v>-4.8499999999999996</v>
      </c>
      <c r="W3309" s="3">
        <v>-12.67</v>
      </c>
      <c r="X3309" s="3">
        <v>7.49</v>
      </c>
      <c r="Y3309" s="3">
        <v>6.4710000000000001</v>
      </c>
      <c r="Z3309" s="3">
        <v>16.62</v>
      </c>
      <c r="AA3309" s="3">
        <v>5.8170000000000002</v>
      </c>
      <c r="AB3309" s="3">
        <v>23.58</v>
      </c>
      <c r="AC3309" s="3">
        <v>2.5979999999999999</v>
      </c>
      <c r="AD3309" s="3">
        <v>3.6469999999999998</v>
      </c>
      <c r="AE3309" s="3">
        <v>-11.236000000000001</v>
      </c>
      <c r="AF3309" s="3">
        <v>-2.8780000000000001</v>
      </c>
      <c r="AG3309" s="3">
        <v>7.6189999999999998</v>
      </c>
      <c r="AH3309" s="3">
        <v>16.335000000000001</v>
      </c>
      <c r="AI3309" s="3">
        <v>26.161000000000001</v>
      </c>
      <c r="AJ3309" s="3">
        <v>16.283000000000001</v>
      </c>
      <c r="AK3309" s="3">
        <v>-5.6989999999999998</v>
      </c>
      <c r="AL3309" s="3">
        <v>-18.913</v>
      </c>
      <c r="AM3309" s="3">
        <v>-27.681999999999999</v>
      </c>
      <c r="AN3309" s="3">
        <v>2.859</v>
      </c>
      <c r="AO3309" s="3">
        <v>6.7930000000000001</v>
      </c>
      <c r="AP3309" s="3">
        <v>2.2789999999999999</v>
      </c>
      <c r="AQ3309" s="3">
        <v>-0.25700000000000001</v>
      </c>
      <c r="AR3309" s="3">
        <v>9.3070000000000004</v>
      </c>
      <c r="AS3309" s="3">
        <v>18.649000000000001</v>
      </c>
      <c r="AT3309" s="3">
        <v>13.676</v>
      </c>
      <c r="AU3309" s="3">
        <v>11.49</v>
      </c>
      <c r="AV3309" s="3">
        <v>6.9989999999999997</v>
      </c>
      <c r="AW3309" s="3">
        <v>7.4729999999999999</v>
      </c>
      <c r="AX3309" s="3">
        <v>0.96899999999999997</v>
      </c>
      <c r="AY3309" s="3">
        <v>0.38</v>
      </c>
      <c r="AZ3309" s="3">
        <v>2.7109999999999999</v>
      </c>
      <c r="BA3309">
        <v>1.3480000000000001</v>
      </c>
      <c r="BB3309">
        <v>2017</v>
      </c>
    </row>
    <row r="3310" spans="1:54" hidden="1" x14ac:dyDescent="0.2">
      <c r="A3310">
        <v>176</v>
      </c>
      <c r="B3310" t="s">
        <v>488</v>
      </c>
      <c r="C3310" t="s">
        <v>281</v>
      </c>
      <c r="D3310" t="s">
        <v>127</v>
      </c>
      <c r="E3310" t="s">
        <v>280</v>
      </c>
      <c r="F3310" t="s">
        <v>279</v>
      </c>
      <c r="G3310" t="s">
        <v>275</v>
      </c>
      <c r="I3310" t="s">
        <v>1208</v>
      </c>
      <c r="J3310" s="3">
        <v>2.6989999999999998</v>
      </c>
      <c r="K3310" s="3">
        <v>3.1640000000000001</v>
      </c>
      <c r="L3310" s="3">
        <v>-8.9429999999999996</v>
      </c>
      <c r="M3310" s="3">
        <v>11.003</v>
      </c>
      <c r="N3310" s="3">
        <v>2.4060000000000001</v>
      </c>
      <c r="O3310" s="3">
        <v>11.05</v>
      </c>
      <c r="P3310" s="3">
        <v>5.9470000000000001</v>
      </c>
      <c r="Q3310" s="3">
        <v>3.266</v>
      </c>
      <c r="R3310" s="3">
        <v>-3.605</v>
      </c>
      <c r="S3310" s="3">
        <v>2.9430000000000001</v>
      </c>
      <c r="T3310" s="3">
        <v>-2.5999999999999999E-2</v>
      </c>
      <c r="U3310" s="3">
        <v>-5.91</v>
      </c>
      <c r="V3310" s="3">
        <v>-1.982</v>
      </c>
      <c r="W3310" s="3">
        <v>6.5129999999999999</v>
      </c>
      <c r="X3310" s="3">
        <v>9.2780000000000005</v>
      </c>
      <c r="Y3310" s="3">
        <v>-2.2890000000000001</v>
      </c>
      <c r="Z3310" s="3">
        <v>9.9109999999999996</v>
      </c>
      <c r="AA3310" s="3">
        <v>5.6210000000000004</v>
      </c>
      <c r="AB3310" s="3">
        <v>1.423</v>
      </c>
      <c r="AC3310" s="3">
        <v>3.1120000000000001</v>
      </c>
      <c r="AD3310" s="3">
        <v>3.8540000000000001</v>
      </c>
      <c r="AE3310" s="3">
        <v>6.702</v>
      </c>
      <c r="AF3310" s="3">
        <v>3.395</v>
      </c>
      <c r="AG3310" s="3">
        <v>0.94499999999999995</v>
      </c>
      <c r="AH3310" s="3">
        <v>8.1630000000000003</v>
      </c>
      <c r="AI3310" s="3">
        <v>7.0529999999999999</v>
      </c>
      <c r="AJ3310" s="3">
        <v>-4.6980000000000004</v>
      </c>
      <c r="AK3310" s="3">
        <v>23.346</v>
      </c>
      <c r="AL3310" s="3">
        <v>3.3359999999999999</v>
      </c>
      <c r="AM3310" s="3">
        <v>8.2590000000000003</v>
      </c>
      <c r="AN3310" s="3">
        <v>0.98499999999999999</v>
      </c>
      <c r="AO3310" s="3">
        <v>3.407</v>
      </c>
      <c r="AP3310" s="3">
        <v>3.5990000000000002</v>
      </c>
      <c r="AQ3310" s="3">
        <v>6.7119999999999997</v>
      </c>
      <c r="AR3310" s="3">
        <v>3.1640000000000001</v>
      </c>
      <c r="AS3310" s="3">
        <v>9.1720000000000006</v>
      </c>
      <c r="AT3310" s="3">
        <v>10.907</v>
      </c>
      <c r="AU3310" s="3">
        <v>4.827</v>
      </c>
      <c r="AV3310" s="3">
        <v>3.8860000000000001</v>
      </c>
      <c r="AW3310" s="3">
        <v>3.8359999999999999</v>
      </c>
      <c r="AX3310" s="3">
        <v>2.3860000000000001</v>
      </c>
      <c r="AY3310" s="3">
        <v>2.2149999999999999</v>
      </c>
      <c r="AZ3310" s="3">
        <v>2.4279999999999999</v>
      </c>
      <c r="BA3310">
        <v>2.4319999999999999</v>
      </c>
      <c r="BB3310">
        <v>2017</v>
      </c>
    </row>
    <row r="3311" spans="1:54" hidden="1" x14ac:dyDescent="0.2">
      <c r="A3311">
        <v>176</v>
      </c>
      <c r="B3311" t="s">
        <v>488</v>
      </c>
      <c r="C3311" t="s">
        <v>278</v>
      </c>
      <c r="D3311" t="s">
        <v>127</v>
      </c>
      <c r="E3311" t="s">
        <v>277</v>
      </c>
      <c r="F3311" t="s">
        <v>276</v>
      </c>
      <c r="G3311" t="s">
        <v>275</v>
      </c>
      <c r="I3311" t="s">
        <v>1208</v>
      </c>
      <c r="J3311" s="3">
        <v>9.0459999999999994</v>
      </c>
      <c r="K3311" s="3">
        <v>-0.26100000000000001</v>
      </c>
      <c r="L3311" s="3">
        <v>-17.132999999999999</v>
      </c>
      <c r="M3311" s="3">
        <v>13.414</v>
      </c>
      <c r="N3311" s="3">
        <v>2.0030000000000001</v>
      </c>
      <c r="O3311" s="3">
        <v>11.276999999999999</v>
      </c>
      <c r="P3311" s="3">
        <v>10.141999999999999</v>
      </c>
      <c r="Q3311" s="3">
        <v>4.3600000000000003</v>
      </c>
      <c r="R3311" s="3">
        <v>-1.21</v>
      </c>
      <c r="S3311" s="3">
        <v>3.5209999999999999</v>
      </c>
      <c r="T3311" s="3">
        <v>-1.4</v>
      </c>
      <c r="U3311" s="3">
        <v>-7.9009999999999998</v>
      </c>
      <c r="V3311" s="3">
        <v>-1.0209999999999999</v>
      </c>
      <c r="W3311" s="3">
        <v>5.08</v>
      </c>
      <c r="X3311" s="3">
        <v>12.161</v>
      </c>
      <c r="Y3311" s="3">
        <v>-2.2200000000000002</v>
      </c>
      <c r="Z3311" s="3">
        <v>9.1189999999999998</v>
      </c>
      <c r="AA3311" s="3">
        <v>5.8470000000000004</v>
      </c>
      <c r="AB3311" s="3">
        <v>-3.1549999999999998</v>
      </c>
      <c r="AC3311" s="3">
        <v>4.6920000000000002</v>
      </c>
      <c r="AD3311" s="3">
        <v>-2.4750000000000001</v>
      </c>
      <c r="AE3311" s="3">
        <v>4.4349999999999996</v>
      </c>
      <c r="AF3311" s="3">
        <v>7.194</v>
      </c>
      <c r="AG3311" s="3">
        <v>-1.0129999999999999</v>
      </c>
      <c r="AH3311" s="3">
        <v>9.734</v>
      </c>
      <c r="AI3311" s="3">
        <v>-1.718</v>
      </c>
      <c r="AJ3311" s="3">
        <v>-5.3170000000000002</v>
      </c>
      <c r="AK3311" s="3">
        <v>17.535</v>
      </c>
      <c r="AL3311" s="3">
        <v>11.849</v>
      </c>
      <c r="AM3311" s="3">
        <v>9.0050000000000008</v>
      </c>
      <c r="AN3311" s="3">
        <v>-4.4400000000000004</v>
      </c>
      <c r="AO3311" s="3">
        <v>2.7080000000000002</v>
      </c>
      <c r="AP3311" s="3">
        <v>3.4380000000000002</v>
      </c>
      <c r="AQ3311" s="3">
        <v>3.7280000000000002</v>
      </c>
      <c r="AR3311" s="3">
        <v>1.69</v>
      </c>
      <c r="AS3311" s="3">
        <v>3.2810000000000001</v>
      </c>
      <c r="AT3311" s="3">
        <v>3.69</v>
      </c>
      <c r="AU3311" s="3">
        <v>0.89400000000000002</v>
      </c>
      <c r="AV3311" s="3">
        <v>1.71</v>
      </c>
      <c r="AW3311" s="3">
        <v>3.5750000000000002</v>
      </c>
      <c r="AX3311" s="3">
        <v>2.11</v>
      </c>
      <c r="AY3311" s="3">
        <v>2.3639999999999999</v>
      </c>
      <c r="AZ3311" s="3">
        <v>2.9809999999999999</v>
      </c>
      <c r="BA3311">
        <v>2.9830000000000001</v>
      </c>
      <c r="BB3311">
        <v>2017</v>
      </c>
    </row>
    <row r="3312" spans="1:54" hidden="1" x14ac:dyDescent="0.2">
      <c r="A3312">
        <v>176</v>
      </c>
      <c r="B3312" t="s">
        <v>488</v>
      </c>
      <c r="C3312" t="s">
        <v>274</v>
      </c>
      <c r="D3312" t="s">
        <v>127</v>
      </c>
      <c r="E3312" t="s">
        <v>273</v>
      </c>
      <c r="F3312" t="s">
        <v>272</v>
      </c>
      <c r="G3312" t="s">
        <v>271</v>
      </c>
      <c r="I3312" t="s">
        <v>1209</v>
      </c>
      <c r="J3312" s="3">
        <v>0.313</v>
      </c>
      <c r="K3312" s="3">
        <v>0.36499999999999999</v>
      </c>
      <c r="L3312" s="3">
        <v>0.67</v>
      </c>
      <c r="M3312" s="3">
        <v>1.022</v>
      </c>
      <c r="N3312" s="3">
        <v>1.254</v>
      </c>
      <c r="O3312" s="3">
        <v>0.90600000000000003</v>
      </c>
      <c r="P3312" s="3">
        <v>0.65600000000000003</v>
      </c>
      <c r="Q3312" s="3">
        <v>0.441</v>
      </c>
      <c r="R3312" s="3">
        <v>0.63600000000000001</v>
      </c>
      <c r="S3312" s="3">
        <v>1.6579999999999999</v>
      </c>
      <c r="T3312" s="3">
        <v>2.5939999999999999</v>
      </c>
      <c r="U3312" s="3">
        <v>2.4569999999999999</v>
      </c>
      <c r="V3312" s="3">
        <v>4.1900000000000004</v>
      </c>
      <c r="W3312" s="3">
        <v>5.2969999999999997</v>
      </c>
      <c r="X3312" s="3">
        <v>5.3150000000000004</v>
      </c>
      <c r="Y3312" s="3">
        <v>4.7939999999999996</v>
      </c>
      <c r="Z3312" s="3">
        <v>3.698</v>
      </c>
      <c r="AA3312" s="3">
        <v>3.7490000000000001</v>
      </c>
      <c r="AB3312" s="3">
        <v>2.86</v>
      </c>
      <c r="AC3312" s="3">
        <v>2.0339999999999998</v>
      </c>
      <c r="AD3312" s="3">
        <v>2.1779999999999999</v>
      </c>
      <c r="AE3312" s="3">
        <v>2.335</v>
      </c>
      <c r="AF3312" s="3">
        <v>3.0760000000000001</v>
      </c>
      <c r="AG3312" s="3">
        <v>3.3580000000000001</v>
      </c>
      <c r="AH3312" s="3">
        <v>3.05</v>
      </c>
      <c r="AI3312" s="3">
        <v>2.5830000000000002</v>
      </c>
      <c r="AJ3312" s="3">
        <v>2.875</v>
      </c>
      <c r="AK3312" s="3">
        <v>2.2919999999999998</v>
      </c>
      <c r="AL3312" s="3">
        <v>2.9830000000000001</v>
      </c>
      <c r="AM3312" s="3">
        <v>7.2329999999999997</v>
      </c>
      <c r="AN3312" s="3">
        <v>7.5579999999999998</v>
      </c>
      <c r="AO3312" s="3">
        <v>7.05</v>
      </c>
      <c r="AP3312" s="3">
        <v>6.0250000000000004</v>
      </c>
      <c r="AQ3312" s="3">
        <v>5.3920000000000003</v>
      </c>
      <c r="AR3312" s="3">
        <v>4.9580000000000002</v>
      </c>
      <c r="AS3312" s="3">
        <v>3.992</v>
      </c>
      <c r="AT3312" s="3">
        <v>3.008</v>
      </c>
      <c r="AU3312" s="3">
        <v>2.7919999999999998</v>
      </c>
      <c r="AV3312" s="3">
        <v>3.1</v>
      </c>
      <c r="AW3312" s="3">
        <v>3.3</v>
      </c>
      <c r="AX3312" s="3">
        <v>3.6</v>
      </c>
      <c r="AY3312" s="3">
        <v>3.8</v>
      </c>
      <c r="AZ3312" s="3">
        <v>4</v>
      </c>
      <c r="BA3312">
        <v>4</v>
      </c>
      <c r="BB3312">
        <v>2017</v>
      </c>
    </row>
    <row r="3313" spans="1:54" hidden="1" x14ac:dyDescent="0.2">
      <c r="A3313">
        <v>176</v>
      </c>
      <c r="B3313" t="s">
        <v>488</v>
      </c>
      <c r="C3313" t="s">
        <v>270</v>
      </c>
      <c r="D3313" t="s">
        <v>127</v>
      </c>
      <c r="E3313" t="s">
        <v>269</v>
      </c>
      <c r="F3313" t="s">
        <v>268</v>
      </c>
      <c r="G3313" t="s">
        <v>264</v>
      </c>
      <c r="H3313" t="s">
        <v>263</v>
      </c>
      <c r="I3313" t="s">
        <v>1209</v>
      </c>
      <c r="J3313" s="3">
        <v>0.106</v>
      </c>
      <c r="K3313" s="3">
        <v>0.111</v>
      </c>
      <c r="L3313" s="3">
        <v>0.114</v>
      </c>
      <c r="M3313" s="3">
        <v>0.115</v>
      </c>
      <c r="N3313" s="3">
        <v>0.11700000000000001</v>
      </c>
      <c r="O3313" s="3">
        <v>0.121</v>
      </c>
      <c r="P3313" s="3">
        <v>0.125</v>
      </c>
      <c r="Q3313" s="3">
        <v>0.13200000000000001</v>
      </c>
      <c r="R3313" s="3">
        <v>0.128</v>
      </c>
      <c r="S3313" s="3">
        <v>0.126</v>
      </c>
      <c r="T3313" s="3">
        <v>0.125</v>
      </c>
      <c r="U3313" s="3">
        <v>0.125</v>
      </c>
      <c r="V3313" s="3">
        <v>0.123</v>
      </c>
      <c r="W3313" s="3">
        <v>0.13600000000000001</v>
      </c>
      <c r="X3313" s="3">
        <v>0.13800000000000001</v>
      </c>
      <c r="Y3313" s="3">
        <v>0.14099999999999999</v>
      </c>
      <c r="Z3313" s="3">
        <v>0.14099999999999999</v>
      </c>
      <c r="AA3313" s="3">
        <v>0.14099999999999999</v>
      </c>
      <c r="AB3313" s="3">
        <v>0.14699999999999999</v>
      </c>
      <c r="AC3313" s="3">
        <v>0.152</v>
      </c>
      <c r="AD3313" s="3">
        <v>0.156</v>
      </c>
      <c r="AE3313" s="3">
        <v>0.158</v>
      </c>
      <c r="AF3313" s="3">
        <v>0.156</v>
      </c>
      <c r="AG3313" s="3">
        <v>0.157</v>
      </c>
      <c r="AH3313" s="3">
        <v>0.156</v>
      </c>
      <c r="AI3313" s="3">
        <v>0.16200000000000001</v>
      </c>
      <c r="AJ3313" s="3">
        <v>0.17</v>
      </c>
      <c r="AK3313" s="3">
        <v>0.17699999999999999</v>
      </c>
      <c r="AL3313" s="3">
        <v>0.17899999999999999</v>
      </c>
      <c r="AM3313" s="3">
        <v>0.16800000000000001</v>
      </c>
      <c r="AN3313" s="3">
        <v>0.16700000000000001</v>
      </c>
      <c r="AO3313" s="3">
        <v>0.16700000000000001</v>
      </c>
      <c r="AP3313" s="3">
        <v>0.16900000000000001</v>
      </c>
      <c r="AQ3313" s="3">
        <v>0.17499999999999999</v>
      </c>
      <c r="AR3313" s="3">
        <v>0.17799999999999999</v>
      </c>
      <c r="AS3313" s="3">
        <v>0.184</v>
      </c>
      <c r="AT3313" s="3">
        <v>0.191</v>
      </c>
      <c r="AU3313" s="3">
        <v>0.19400000000000001</v>
      </c>
      <c r="AV3313" s="3">
        <v>0.19900000000000001</v>
      </c>
      <c r="AW3313" s="3">
        <v>0.20399999999999999</v>
      </c>
      <c r="AX3313" s="3" t="s">
        <v>215</v>
      </c>
      <c r="AY3313" s="3" t="s">
        <v>215</v>
      </c>
      <c r="AZ3313" s="3" t="s">
        <v>215</v>
      </c>
      <c r="BA3313" t="s">
        <v>215</v>
      </c>
      <c r="BB3313">
        <v>2017</v>
      </c>
    </row>
    <row r="3314" spans="1:54" hidden="1" x14ac:dyDescent="0.2">
      <c r="A3314">
        <v>176</v>
      </c>
      <c r="B3314" t="s">
        <v>488</v>
      </c>
      <c r="C3314" t="s">
        <v>267</v>
      </c>
      <c r="D3314" t="s">
        <v>127</v>
      </c>
      <c r="E3314" t="s">
        <v>266</v>
      </c>
      <c r="F3314" t="s">
        <v>265</v>
      </c>
      <c r="G3314" t="s">
        <v>264</v>
      </c>
      <c r="H3314" t="s">
        <v>263</v>
      </c>
      <c r="I3314" t="s">
        <v>1210</v>
      </c>
      <c r="J3314" s="3">
        <v>0.22900000000000001</v>
      </c>
      <c r="K3314" s="3">
        <v>0.23200000000000001</v>
      </c>
      <c r="L3314" s="3">
        <v>0.23599999999999999</v>
      </c>
      <c r="M3314" s="3">
        <v>0.23799999999999999</v>
      </c>
      <c r="N3314" s="3">
        <v>0.24099999999999999</v>
      </c>
      <c r="O3314" s="3">
        <v>0.24199999999999999</v>
      </c>
      <c r="P3314" s="3">
        <v>0.24399999999999999</v>
      </c>
      <c r="Q3314" s="3">
        <v>0.248</v>
      </c>
      <c r="R3314" s="3">
        <v>0.252</v>
      </c>
      <c r="S3314" s="3">
        <v>0.254</v>
      </c>
      <c r="T3314" s="3">
        <v>0.25600000000000001</v>
      </c>
      <c r="U3314" s="3">
        <v>0.26</v>
      </c>
      <c r="V3314" s="3">
        <v>0.26200000000000001</v>
      </c>
      <c r="W3314" s="3">
        <v>0.26500000000000001</v>
      </c>
      <c r="X3314" s="3">
        <v>0.26700000000000002</v>
      </c>
      <c r="Y3314" s="3">
        <v>0.26800000000000002</v>
      </c>
      <c r="Z3314" s="3">
        <v>0.27</v>
      </c>
      <c r="AA3314" s="3">
        <v>0.27200000000000002</v>
      </c>
      <c r="AB3314" s="3">
        <v>0.27600000000000002</v>
      </c>
      <c r="AC3314" s="3">
        <v>0.27900000000000003</v>
      </c>
      <c r="AD3314" s="3">
        <v>0.28299999999999997</v>
      </c>
      <c r="AE3314" s="3">
        <v>0.28699999999999998</v>
      </c>
      <c r="AF3314" s="3">
        <v>0.28799999999999998</v>
      </c>
      <c r="AG3314" s="3">
        <v>0.29099999999999998</v>
      </c>
      <c r="AH3314" s="3">
        <v>0.29399999999999998</v>
      </c>
      <c r="AI3314" s="3">
        <v>0.3</v>
      </c>
      <c r="AJ3314" s="3">
        <v>0.308</v>
      </c>
      <c r="AK3314" s="3">
        <v>0.315</v>
      </c>
      <c r="AL3314" s="3">
        <v>0.31900000000000001</v>
      </c>
      <c r="AM3314" s="3">
        <v>0.318</v>
      </c>
      <c r="AN3314" s="3">
        <v>0.318</v>
      </c>
      <c r="AO3314" s="3">
        <v>0.32</v>
      </c>
      <c r="AP3314" s="3">
        <v>0.32200000000000001</v>
      </c>
      <c r="AQ3314" s="3">
        <v>0.32600000000000001</v>
      </c>
      <c r="AR3314" s="3">
        <v>0.32900000000000001</v>
      </c>
      <c r="AS3314" s="3">
        <v>0.33300000000000002</v>
      </c>
      <c r="AT3314" s="3">
        <v>0.33600000000000002</v>
      </c>
      <c r="AU3314" s="3">
        <v>0.34</v>
      </c>
      <c r="AV3314" s="3">
        <v>0.34399999999999997</v>
      </c>
      <c r="AW3314" s="3">
        <v>0.34799999999999998</v>
      </c>
      <c r="AX3314" s="3">
        <v>0.35199999999999998</v>
      </c>
      <c r="AY3314" s="3">
        <v>0.35599999999999998</v>
      </c>
      <c r="AZ3314" s="3">
        <v>0.36</v>
      </c>
      <c r="BA3314">
        <v>0.36299999999999999</v>
      </c>
      <c r="BB3314">
        <v>2017</v>
      </c>
    </row>
    <row r="3315" spans="1:54" hidden="1" x14ac:dyDescent="0.2">
      <c r="A3315">
        <v>176</v>
      </c>
      <c r="B3315" t="s">
        <v>488</v>
      </c>
      <c r="C3315" t="s">
        <v>262</v>
      </c>
      <c r="D3315" t="s">
        <v>127</v>
      </c>
      <c r="E3315" t="s">
        <v>260</v>
      </c>
      <c r="F3315" t="s">
        <v>259</v>
      </c>
      <c r="G3315" t="s">
        <v>225</v>
      </c>
      <c r="H3315" t="s">
        <v>222</v>
      </c>
      <c r="I3315" t="s">
        <v>1211</v>
      </c>
      <c r="J3315" s="3">
        <v>5.76</v>
      </c>
      <c r="K3315" s="3">
        <v>9.2889999999999997</v>
      </c>
      <c r="L3315" s="3">
        <v>15.010999999999999</v>
      </c>
      <c r="M3315" s="3">
        <v>24.632000000000001</v>
      </c>
      <c r="N3315" s="3">
        <v>33.537999999999997</v>
      </c>
      <c r="O3315" s="3">
        <v>43.874000000000002</v>
      </c>
      <c r="P3315" s="3">
        <v>58.116</v>
      </c>
      <c r="Q3315" s="3">
        <v>76.125</v>
      </c>
      <c r="R3315" s="3">
        <v>103.479</v>
      </c>
      <c r="S3315" s="3">
        <v>124.568</v>
      </c>
      <c r="T3315" s="3">
        <v>148.15899999999999</v>
      </c>
      <c r="U3315" s="3">
        <v>171.483</v>
      </c>
      <c r="V3315" s="3">
        <v>173.571</v>
      </c>
      <c r="W3315" s="3">
        <v>170.00399999999999</v>
      </c>
      <c r="X3315" s="3">
        <v>178.99100000000001</v>
      </c>
      <c r="Y3315" s="3">
        <v>189.60599999999999</v>
      </c>
      <c r="Z3315" s="3">
        <v>207.703</v>
      </c>
      <c r="AA3315" s="3">
        <v>224.33099999999999</v>
      </c>
      <c r="AB3315" s="3">
        <v>241.125</v>
      </c>
      <c r="AC3315" s="3">
        <v>273.76</v>
      </c>
      <c r="AD3315" s="3">
        <v>298.60399999999998</v>
      </c>
      <c r="AE3315" s="3">
        <v>324.17700000000002</v>
      </c>
      <c r="AF3315" s="3">
        <v>341.26100000000002</v>
      </c>
      <c r="AG3315" s="3">
        <v>360.76499999999999</v>
      </c>
      <c r="AH3315" s="3">
        <v>410.37099999999998</v>
      </c>
      <c r="AI3315" s="3">
        <v>484.428</v>
      </c>
      <c r="AJ3315" s="3">
        <v>562.15</v>
      </c>
      <c r="AK3315" s="3">
        <v>626.45699999999999</v>
      </c>
      <c r="AL3315" s="3">
        <v>655.803</v>
      </c>
      <c r="AM3315" s="3">
        <v>617.09799999999996</v>
      </c>
      <c r="AN3315" s="3">
        <v>641.14200000000005</v>
      </c>
      <c r="AO3315" s="3">
        <v>682.30399999999997</v>
      </c>
      <c r="AP3315" s="3">
        <v>740.76800000000003</v>
      </c>
      <c r="AQ3315" s="3">
        <v>795.73199999999997</v>
      </c>
      <c r="AR3315" s="3">
        <v>906.98699999999997</v>
      </c>
      <c r="AS3315" s="3">
        <v>930.96699999999998</v>
      </c>
      <c r="AT3315" s="3">
        <v>1413.33</v>
      </c>
      <c r="AU3315" s="3">
        <v>1100.675</v>
      </c>
      <c r="AV3315" s="3">
        <v>1142.7660000000001</v>
      </c>
      <c r="AW3315" s="3">
        <v>1210.1510000000001</v>
      </c>
      <c r="AX3315" s="3">
        <v>1280.71</v>
      </c>
      <c r="AY3315" s="3">
        <v>1346.4739999999999</v>
      </c>
      <c r="AZ3315" s="3">
        <v>1413.38</v>
      </c>
      <c r="BA3315">
        <v>1498.326</v>
      </c>
      <c r="BB3315">
        <v>2016</v>
      </c>
    </row>
    <row r="3316" spans="1:54" hidden="1" x14ac:dyDescent="0.2">
      <c r="A3316">
        <v>176</v>
      </c>
      <c r="B3316" t="s">
        <v>488</v>
      </c>
      <c r="C3316" t="s">
        <v>261</v>
      </c>
      <c r="D3316" t="s">
        <v>127</v>
      </c>
      <c r="E3316" t="s">
        <v>260</v>
      </c>
      <c r="F3316" t="s">
        <v>259</v>
      </c>
      <c r="G3316" t="s">
        <v>217</v>
      </c>
      <c r="I3316" t="s">
        <v>258</v>
      </c>
      <c r="J3316" s="3">
        <v>35.155999999999999</v>
      </c>
      <c r="K3316" s="3">
        <v>36.479999999999997</v>
      </c>
      <c r="L3316" s="3">
        <v>37.57</v>
      </c>
      <c r="M3316" s="3">
        <v>35.651000000000003</v>
      </c>
      <c r="N3316" s="3">
        <v>36.737000000000002</v>
      </c>
      <c r="O3316" s="3">
        <v>35.26</v>
      </c>
      <c r="P3316" s="3">
        <v>35.345999999999997</v>
      </c>
      <c r="Q3316" s="3">
        <v>35.523000000000003</v>
      </c>
      <c r="R3316" s="3">
        <v>39.290999999999997</v>
      </c>
      <c r="S3316" s="3">
        <v>38.435000000000002</v>
      </c>
      <c r="T3316" s="3">
        <v>39.212000000000003</v>
      </c>
      <c r="U3316" s="3">
        <v>41.969000000000001</v>
      </c>
      <c r="V3316" s="3">
        <v>42.575000000000003</v>
      </c>
      <c r="W3316" s="3">
        <v>40.497999999999998</v>
      </c>
      <c r="X3316" s="3">
        <v>40.127000000000002</v>
      </c>
      <c r="Y3316" s="3">
        <v>41.238999999999997</v>
      </c>
      <c r="Z3316" s="3">
        <v>41.927999999999997</v>
      </c>
      <c r="AA3316" s="3">
        <v>41.911000000000001</v>
      </c>
      <c r="AB3316" s="3">
        <v>40.197000000000003</v>
      </c>
      <c r="AC3316" s="3">
        <v>42.441000000000003</v>
      </c>
      <c r="AD3316" s="3">
        <v>42.546999999999997</v>
      </c>
      <c r="AE3316" s="3">
        <v>40.896000000000001</v>
      </c>
      <c r="AF3316" s="3">
        <v>40.433999999999997</v>
      </c>
      <c r="AG3316" s="3">
        <v>41.558999999999997</v>
      </c>
      <c r="AH3316" s="3">
        <v>42.603999999999999</v>
      </c>
      <c r="AI3316" s="3">
        <v>46.081000000000003</v>
      </c>
      <c r="AJ3316" s="3">
        <v>46.984000000000002</v>
      </c>
      <c r="AK3316" s="3">
        <v>45.872999999999998</v>
      </c>
      <c r="AL3316" s="3">
        <v>42.228000000000002</v>
      </c>
      <c r="AM3316" s="3">
        <v>38.558999999999997</v>
      </c>
      <c r="AN3316" s="3">
        <v>39.404000000000003</v>
      </c>
      <c r="AO3316" s="3">
        <v>39.94</v>
      </c>
      <c r="AP3316" s="3">
        <v>41.436999999999998</v>
      </c>
      <c r="AQ3316" s="3">
        <v>41.887999999999998</v>
      </c>
      <c r="AR3316" s="3">
        <v>44.887999999999998</v>
      </c>
      <c r="AS3316" s="3">
        <v>41.654000000000003</v>
      </c>
      <c r="AT3316" s="3">
        <v>57.616999999999997</v>
      </c>
      <c r="AU3316" s="3">
        <v>43.087000000000003</v>
      </c>
      <c r="AV3316" s="3">
        <v>42.198999999999998</v>
      </c>
      <c r="AW3316" s="3">
        <v>41.996000000000002</v>
      </c>
      <c r="AX3316" s="3">
        <v>41.993000000000002</v>
      </c>
      <c r="AY3316" s="3">
        <v>41.8</v>
      </c>
      <c r="AZ3316" s="3">
        <v>41.58</v>
      </c>
      <c r="BA3316">
        <v>41.664000000000001</v>
      </c>
      <c r="BB3316">
        <v>2016</v>
      </c>
    </row>
    <row r="3317" spans="1:54" hidden="1" x14ac:dyDescent="0.2">
      <c r="A3317">
        <v>176</v>
      </c>
      <c r="B3317" t="s">
        <v>488</v>
      </c>
      <c r="C3317" t="s">
        <v>257</v>
      </c>
      <c r="D3317" t="s">
        <v>127</v>
      </c>
      <c r="E3317" t="s">
        <v>255</v>
      </c>
      <c r="F3317" t="s">
        <v>254</v>
      </c>
      <c r="G3317" t="s">
        <v>225</v>
      </c>
      <c r="H3317" t="s">
        <v>222</v>
      </c>
      <c r="I3317" t="s">
        <v>1211</v>
      </c>
      <c r="J3317" s="3">
        <v>5.548</v>
      </c>
      <c r="K3317" s="3">
        <v>8.9719999999999995</v>
      </c>
      <c r="L3317" s="3">
        <v>14.356</v>
      </c>
      <c r="M3317" s="3">
        <v>26.036999999999999</v>
      </c>
      <c r="N3317" s="3">
        <v>31.562000000000001</v>
      </c>
      <c r="O3317" s="3">
        <v>45.906999999999996</v>
      </c>
      <c r="P3317" s="3">
        <v>64.688000000000002</v>
      </c>
      <c r="Q3317" s="3">
        <v>77.965999999999994</v>
      </c>
      <c r="R3317" s="3">
        <v>108.768</v>
      </c>
      <c r="S3317" s="3">
        <v>138.697</v>
      </c>
      <c r="T3317" s="3">
        <v>160.37700000000001</v>
      </c>
      <c r="U3317" s="3">
        <v>174.52799999999999</v>
      </c>
      <c r="V3317" s="3">
        <v>181.505</v>
      </c>
      <c r="W3317" s="3">
        <v>188.57499999999999</v>
      </c>
      <c r="X3317" s="3">
        <v>199.767</v>
      </c>
      <c r="Y3317" s="3">
        <v>203.14699999999999</v>
      </c>
      <c r="Z3317" s="3">
        <v>215.583</v>
      </c>
      <c r="AA3317" s="3">
        <v>224.59800000000001</v>
      </c>
      <c r="AB3317" s="3">
        <v>245.023</v>
      </c>
      <c r="AC3317" s="3">
        <v>268.45499999999998</v>
      </c>
      <c r="AD3317" s="3">
        <v>289.94499999999999</v>
      </c>
      <c r="AE3317" s="3">
        <v>331.90499999999997</v>
      </c>
      <c r="AF3317" s="3">
        <v>364.84699999999998</v>
      </c>
      <c r="AG3317" s="3">
        <v>387.887</v>
      </c>
      <c r="AH3317" s="3">
        <v>413.50400000000002</v>
      </c>
      <c r="AI3317" s="3">
        <v>437.34899999999999</v>
      </c>
      <c r="AJ3317" s="3">
        <v>491.995</v>
      </c>
      <c r="AK3317" s="3">
        <v>559.38699999999994</v>
      </c>
      <c r="AL3317" s="3">
        <v>858.16099999999994</v>
      </c>
      <c r="AM3317" s="3">
        <v>771.327</v>
      </c>
      <c r="AN3317" s="3">
        <v>799.30499999999995</v>
      </c>
      <c r="AO3317" s="3">
        <v>777.34199999999998</v>
      </c>
      <c r="AP3317" s="3">
        <v>807.22900000000004</v>
      </c>
      <c r="AQ3317" s="3">
        <v>830.53099999999995</v>
      </c>
      <c r="AR3317" s="3">
        <v>908.48299999999995</v>
      </c>
      <c r="AS3317" s="3">
        <v>949.125</v>
      </c>
      <c r="AT3317" s="3">
        <v>1103.8150000000001</v>
      </c>
      <c r="AU3317" s="3">
        <v>1058.6369999999999</v>
      </c>
      <c r="AV3317" s="3">
        <v>1109.3510000000001</v>
      </c>
      <c r="AW3317" s="3">
        <v>1177.58</v>
      </c>
      <c r="AX3317" s="3">
        <v>1243.4590000000001</v>
      </c>
      <c r="AY3317" s="3">
        <v>1304.588</v>
      </c>
      <c r="AZ3317" s="3">
        <v>1374.133</v>
      </c>
      <c r="BA3317">
        <v>1458.2139999999999</v>
      </c>
      <c r="BB3317">
        <v>2016</v>
      </c>
    </row>
    <row r="3318" spans="1:54" hidden="1" x14ac:dyDescent="0.2">
      <c r="A3318">
        <v>176</v>
      </c>
      <c r="B3318" t="s">
        <v>488</v>
      </c>
      <c r="C3318" t="s">
        <v>256</v>
      </c>
      <c r="D3318" t="s">
        <v>127</v>
      </c>
      <c r="E3318" t="s">
        <v>255</v>
      </c>
      <c r="F3318" t="s">
        <v>254</v>
      </c>
      <c r="G3318" t="s">
        <v>217</v>
      </c>
      <c r="I3318" t="s">
        <v>253</v>
      </c>
      <c r="J3318" s="3">
        <v>33.862000000000002</v>
      </c>
      <c r="K3318" s="3">
        <v>35.237000000000002</v>
      </c>
      <c r="L3318" s="3">
        <v>35.930999999999997</v>
      </c>
      <c r="M3318" s="3">
        <v>37.685000000000002</v>
      </c>
      <c r="N3318" s="3">
        <v>34.573</v>
      </c>
      <c r="O3318" s="3">
        <v>36.893999999999998</v>
      </c>
      <c r="P3318" s="3">
        <v>39.343000000000004</v>
      </c>
      <c r="Q3318" s="3">
        <v>36.381999999999998</v>
      </c>
      <c r="R3318" s="3">
        <v>41.298999999999999</v>
      </c>
      <c r="S3318" s="3">
        <v>42.795000000000002</v>
      </c>
      <c r="T3318" s="3">
        <v>42.445999999999998</v>
      </c>
      <c r="U3318" s="3">
        <v>42.715000000000003</v>
      </c>
      <c r="V3318" s="3">
        <v>44.521000000000001</v>
      </c>
      <c r="W3318" s="3">
        <v>44.921999999999997</v>
      </c>
      <c r="X3318" s="3">
        <v>44.784999999999997</v>
      </c>
      <c r="Y3318" s="3">
        <v>44.183999999999997</v>
      </c>
      <c r="Z3318" s="3">
        <v>43.518000000000001</v>
      </c>
      <c r="AA3318" s="3">
        <v>41.960999999999999</v>
      </c>
      <c r="AB3318" s="3">
        <v>40.847000000000001</v>
      </c>
      <c r="AC3318" s="3">
        <v>41.619</v>
      </c>
      <c r="AD3318" s="3">
        <v>41.314</v>
      </c>
      <c r="AE3318" s="3">
        <v>41.871000000000002</v>
      </c>
      <c r="AF3318" s="3">
        <v>43.228999999999999</v>
      </c>
      <c r="AG3318" s="3">
        <v>44.683999999999997</v>
      </c>
      <c r="AH3318" s="3">
        <v>42.929000000000002</v>
      </c>
      <c r="AI3318" s="3">
        <v>41.601999999999997</v>
      </c>
      <c r="AJ3318" s="3">
        <v>41.12</v>
      </c>
      <c r="AK3318" s="3">
        <v>40.960999999999999</v>
      </c>
      <c r="AL3318" s="3">
        <v>55.258000000000003</v>
      </c>
      <c r="AM3318" s="3">
        <v>48.195999999999998</v>
      </c>
      <c r="AN3318" s="3">
        <v>49.124000000000002</v>
      </c>
      <c r="AO3318" s="3">
        <v>45.503</v>
      </c>
      <c r="AP3318" s="3">
        <v>45.155000000000001</v>
      </c>
      <c r="AQ3318" s="3">
        <v>43.719000000000001</v>
      </c>
      <c r="AR3318" s="3">
        <v>44.962000000000003</v>
      </c>
      <c r="AS3318" s="3">
        <v>42.466000000000001</v>
      </c>
      <c r="AT3318" s="3">
        <v>44.999000000000002</v>
      </c>
      <c r="AU3318" s="3">
        <v>41.441000000000003</v>
      </c>
      <c r="AV3318" s="3">
        <v>40.965000000000003</v>
      </c>
      <c r="AW3318" s="3">
        <v>40.866</v>
      </c>
      <c r="AX3318" s="3">
        <v>40.771000000000001</v>
      </c>
      <c r="AY3318" s="3">
        <v>40.5</v>
      </c>
      <c r="AZ3318" s="3">
        <v>40.424999999999997</v>
      </c>
      <c r="BA3318">
        <v>40.548000000000002</v>
      </c>
      <c r="BB3318">
        <v>2016</v>
      </c>
    </row>
    <row r="3319" spans="1:54" hidden="1" x14ac:dyDescent="0.2">
      <c r="A3319">
        <v>176</v>
      </c>
      <c r="B3319" t="s">
        <v>488</v>
      </c>
      <c r="C3319" t="s">
        <v>252</v>
      </c>
      <c r="D3319" t="s">
        <v>127</v>
      </c>
      <c r="E3319" t="s">
        <v>250</v>
      </c>
      <c r="F3319" t="s">
        <v>249</v>
      </c>
      <c r="G3319" t="s">
        <v>225</v>
      </c>
      <c r="H3319" t="s">
        <v>222</v>
      </c>
      <c r="I3319" t="s">
        <v>1211</v>
      </c>
      <c r="J3319" s="3">
        <v>0.21199999999999999</v>
      </c>
      <c r="K3319" s="3">
        <v>0.317</v>
      </c>
      <c r="L3319" s="3">
        <v>0.65500000000000003</v>
      </c>
      <c r="M3319" s="3">
        <v>-1.405</v>
      </c>
      <c r="N3319" s="3">
        <v>1.976</v>
      </c>
      <c r="O3319" s="3">
        <v>-2.0329999999999999</v>
      </c>
      <c r="P3319" s="3">
        <v>-6.5720000000000001</v>
      </c>
      <c r="Q3319" s="3">
        <v>-1.841</v>
      </c>
      <c r="R3319" s="3">
        <v>-5.2889999999999997</v>
      </c>
      <c r="S3319" s="3">
        <v>-14.129</v>
      </c>
      <c r="T3319" s="3">
        <v>-12.218</v>
      </c>
      <c r="U3319" s="3">
        <v>-3.0449999999999999</v>
      </c>
      <c r="V3319" s="3">
        <v>-7.9340000000000002</v>
      </c>
      <c r="W3319" s="3">
        <v>-18.571000000000002</v>
      </c>
      <c r="X3319" s="3">
        <v>-20.776</v>
      </c>
      <c r="Y3319" s="3">
        <v>-13.541</v>
      </c>
      <c r="Z3319" s="3">
        <v>-7.88</v>
      </c>
      <c r="AA3319" s="3">
        <v>-0.26700000000000002</v>
      </c>
      <c r="AB3319" s="3">
        <v>-3.8980000000000001</v>
      </c>
      <c r="AC3319" s="3">
        <v>5.3049999999999997</v>
      </c>
      <c r="AD3319" s="3">
        <v>8.6590000000000007</v>
      </c>
      <c r="AE3319" s="3">
        <v>-7.7279999999999998</v>
      </c>
      <c r="AF3319" s="3">
        <v>-23.585999999999999</v>
      </c>
      <c r="AG3319" s="3">
        <v>-27.122</v>
      </c>
      <c r="AH3319" s="3">
        <v>-3.133</v>
      </c>
      <c r="AI3319" s="3">
        <v>47.079000000000001</v>
      </c>
      <c r="AJ3319" s="3">
        <v>70.155000000000001</v>
      </c>
      <c r="AK3319" s="3">
        <v>67.069999999999993</v>
      </c>
      <c r="AL3319" s="3">
        <v>-202.358</v>
      </c>
      <c r="AM3319" s="3">
        <v>-154.22900000000001</v>
      </c>
      <c r="AN3319" s="3">
        <v>-158.16300000000001</v>
      </c>
      <c r="AO3319" s="3">
        <v>-95.037999999999997</v>
      </c>
      <c r="AP3319" s="3">
        <v>-66.460999999999999</v>
      </c>
      <c r="AQ3319" s="3">
        <v>-34.798999999999999</v>
      </c>
      <c r="AR3319" s="3">
        <v>-1.496</v>
      </c>
      <c r="AS3319" s="3">
        <v>-18.158000000000001</v>
      </c>
      <c r="AT3319" s="3">
        <v>309.51499999999999</v>
      </c>
      <c r="AU3319" s="3">
        <v>42.037999999999997</v>
      </c>
      <c r="AV3319" s="3">
        <v>33.414999999999999</v>
      </c>
      <c r="AW3319" s="3">
        <v>32.572000000000003</v>
      </c>
      <c r="AX3319" s="3">
        <v>37.250999999999998</v>
      </c>
      <c r="AY3319" s="3">
        <v>41.884999999999998</v>
      </c>
      <c r="AZ3319" s="3">
        <v>39.247</v>
      </c>
      <c r="BA3319">
        <v>40.112000000000002</v>
      </c>
      <c r="BB3319">
        <v>2016</v>
      </c>
    </row>
    <row r="3320" spans="1:54" hidden="1" x14ac:dyDescent="0.2">
      <c r="A3320">
        <v>176</v>
      </c>
      <c r="B3320" t="s">
        <v>488</v>
      </c>
      <c r="C3320" t="s">
        <v>251</v>
      </c>
      <c r="D3320" t="s">
        <v>127</v>
      </c>
      <c r="E3320" t="s">
        <v>250</v>
      </c>
      <c r="F3320" t="s">
        <v>249</v>
      </c>
      <c r="G3320" t="s">
        <v>217</v>
      </c>
      <c r="I3320" t="s">
        <v>248</v>
      </c>
      <c r="J3320" s="3">
        <v>1.294</v>
      </c>
      <c r="K3320" s="3">
        <v>1.244</v>
      </c>
      <c r="L3320" s="3">
        <v>1.639</v>
      </c>
      <c r="M3320" s="3">
        <v>-2.0339999999999998</v>
      </c>
      <c r="N3320" s="3">
        <v>2.1640000000000001</v>
      </c>
      <c r="O3320" s="3">
        <v>-1.6339999999999999</v>
      </c>
      <c r="P3320" s="3">
        <v>-3.9969999999999999</v>
      </c>
      <c r="Q3320" s="3">
        <v>-0.85899999999999999</v>
      </c>
      <c r="R3320" s="3">
        <v>-2.008</v>
      </c>
      <c r="S3320" s="3">
        <v>-4.359</v>
      </c>
      <c r="T3320" s="3">
        <v>-3.234</v>
      </c>
      <c r="U3320" s="3">
        <v>-0.745</v>
      </c>
      <c r="V3320" s="3">
        <v>-1.946</v>
      </c>
      <c r="W3320" s="3">
        <v>-4.4240000000000004</v>
      </c>
      <c r="X3320" s="3">
        <v>-4.6580000000000004</v>
      </c>
      <c r="Y3320" s="3">
        <v>-2.9449999999999998</v>
      </c>
      <c r="Z3320" s="3">
        <v>-1.591</v>
      </c>
      <c r="AA3320" s="3">
        <v>-0.05</v>
      </c>
      <c r="AB3320" s="3">
        <v>-0.65</v>
      </c>
      <c r="AC3320" s="3">
        <v>0.82199999999999995</v>
      </c>
      <c r="AD3320" s="3">
        <v>1.234</v>
      </c>
      <c r="AE3320" s="3">
        <v>-0.97499999999999998</v>
      </c>
      <c r="AF3320" s="3">
        <v>-2.7949999999999999</v>
      </c>
      <c r="AG3320" s="3">
        <v>-3.1240000000000001</v>
      </c>
      <c r="AH3320" s="3">
        <v>-0.32500000000000001</v>
      </c>
      <c r="AI3320" s="3">
        <v>4.4779999999999998</v>
      </c>
      <c r="AJ3320" s="3">
        <v>5.8630000000000004</v>
      </c>
      <c r="AK3320" s="3">
        <v>4.9109999999999996</v>
      </c>
      <c r="AL3320" s="3">
        <v>-13.03</v>
      </c>
      <c r="AM3320" s="3">
        <v>-9.6370000000000005</v>
      </c>
      <c r="AN3320" s="3">
        <v>-9.7200000000000006</v>
      </c>
      <c r="AO3320" s="3">
        <v>-5.5629999999999997</v>
      </c>
      <c r="AP3320" s="3">
        <v>-3.718</v>
      </c>
      <c r="AQ3320" s="3">
        <v>-1.8320000000000001</v>
      </c>
      <c r="AR3320" s="3">
        <v>-7.3999999999999996E-2</v>
      </c>
      <c r="AS3320" s="3">
        <v>-0.81200000000000006</v>
      </c>
      <c r="AT3320" s="3">
        <v>12.618</v>
      </c>
      <c r="AU3320" s="3">
        <v>1.6459999999999999</v>
      </c>
      <c r="AV3320" s="3">
        <v>1.234</v>
      </c>
      <c r="AW3320" s="3">
        <v>1.1299999999999999</v>
      </c>
      <c r="AX3320" s="3">
        <v>1.2210000000000001</v>
      </c>
      <c r="AY3320" s="3">
        <v>1.3</v>
      </c>
      <c r="AZ3320" s="3">
        <v>1.155</v>
      </c>
      <c r="BA3320">
        <v>1.115</v>
      </c>
      <c r="BB3320">
        <v>2016</v>
      </c>
    </row>
    <row r="3321" spans="1:54" hidden="1" x14ac:dyDescent="0.2">
      <c r="A3321">
        <v>176</v>
      </c>
      <c r="B3321" t="s">
        <v>488</v>
      </c>
      <c r="C3321" t="s">
        <v>247</v>
      </c>
      <c r="D3321" t="s">
        <v>127</v>
      </c>
      <c r="E3321" t="s">
        <v>245</v>
      </c>
      <c r="F3321" t="s">
        <v>244</v>
      </c>
      <c r="G3321" t="s">
        <v>225</v>
      </c>
      <c r="H3321" t="s">
        <v>222</v>
      </c>
      <c r="I3321" t="s">
        <v>1211</v>
      </c>
      <c r="J3321" s="3">
        <v>0.222</v>
      </c>
      <c r="K3321" s="3">
        <v>0.24</v>
      </c>
      <c r="L3321" s="3">
        <v>0.66400000000000003</v>
      </c>
      <c r="M3321" s="3">
        <v>-0.24299999999999999</v>
      </c>
      <c r="N3321" s="3">
        <v>3.1989999999999998</v>
      </c>
      <c r="O3321" s="3">
        <v>-0.67600000000000005</v>
      </c>
      <c r="P3321" s="3">
        <v>-6.7220000000000004</v>
      </c>
      <c r="Q3321" s="3">
        <v>-6.5839999999999996</v>
      </c>
      <c r="R3321" s="3">
        <v>-9.5690000000000008</v>
      </c>
      <c r="S3321" s="3">
        <v>-17.341999999999999</v>
      </c>
      <c r="T3321" s="3">
        <v>-15.44</v>
      </c>
      <c r="U3321" s="3">
        <v>-3.653</v>
      </c>
      <c r="V3321" s="3">
        <v>0.18</v>
      </c>
      <c r="W3321" s="3">
        <v>-9.6310000000000002</v>
      </c>
      <c r="X3321" s="3">
        <v>-13.625</v>
      </c>
      <c r="Y3321" s="3">
        <v>-1.3939999999999999</v>
      </c>
      <c r="Z3321" s="3">
        <v>2.077</v>
      </c>
      <c r="AA3321" s="3">
        <v>7.2560000000000002</v>
      </c>
      <c r="AB3321" s="3">
        <v>-1.8</v>
      </c>
      <c r="AC3321" s="3">
        <v>6.65</v>
      </c>
      <c r="AD3321" s="3">
        <v>8.6590000000000007</v>
      </c>
      <c r="AE3321" s="3">
        <v>-11.776999999999999</v>
      </c>
      <c r="AF3321" s="3">
        <v>-14.765000000000001</v>
      </c>
      <c r="AG3321" s="3">
        <v>-14.157999999999999</v>
      </c>
      <c r="AH3321" s="3">
        <v>-9.8569999999999993</v>
      </c>
      <c r="AI3321" s="3">
        <v>26.216999999999999</v>
      </c>
      <c r="AJ3321" s="3">
        <v>51.399000000000001</v>
      </c>
      <c r="AK3321" s="3">
        <v>38.011000000000003</v>
      </c>
      <c r="AL3321" s="3">
        <v>-67.677999999999997</v>
      </c>
      <c r="AM3321" s="3">
        <v>-162.01900000000001</v>
      </c>
      <c r="AN3321" s="3">
        <v>-71.843000000000004</v>
      </c>
      <c r="AO3321" s="3">
        <v>-72.141999999999996</v>
      </c>
      <c r="AP3321" s="3">
        <v>-43.438000000000002</v>
      </c>
      <c r="AQ3321" s="3">
        <v>-33.343000000000004</v>
      </c>
      <c r="AR3321" s="3">
        <v>-30.706</v>
      </c>
      <c r="AS3321" s="3">
        <v>-55.871000000000002</v>
      </c>
      <c r="AT3321" s="3">
        <v>-5.9409999999999998</v>
      </c>
      <c r="AU3321" s="3">
        <v>-0.44400000000000001</v>
      </c>
      <c r="AV3321" s="3">
        <v>16.678999999999998</v>
      </c>
      <c r="AW3321" s="3">
        <v>20.207999999999998</v>
      </c>
      <c r="AX3321" s="3">
        <v>30.23</v>
      </c>
      <c r="AY3321" s="3">
        <v>36.231000000000002</v>
      </c>
      <c r="AZ3321" s="3">
        <v>39.247</v>
      </c>
      <c r="BA3321">
        <v>37.200000000000003</v>
      </c>
      <c r="BB3321">
        <v>2016</v>
      </c>
    </row>
    <row r="3322" spans="1:54" hidden="1" x14ac:dyDescent="0.2">
      <c r="A3322">
        <v>176</v>
      </c>
      <c r="B3322" t="s">
        <v>488</v>
      </c>
      <c r="C3322" t="s">
        <v>246</v>
      </c>
      <c r="D3322" t="s">
        <v>127</v>
      </c>
      <c r="E3322" t="s">
        <v>245</v>
      </c>
      <c r="F3322" t="s">
        <v>244</v>
      </c>
      <c r="G3322" t="s">
        <v>243</v>
      </c>
      <c r="I3322" t="s">
        <v>362</v>
      </c>
      <c r="J3322" s="3">
        <v>1.2290000000000001</v>
      </c>
      <c r="K3322" s="3">
        <v>0.86899999999999999</v>
      </c>
      <c r="L3322" s="3">
        <v>1.5289999999999999</v>
      </c>
      <c r="M3322" s="3">
        <v>-0.311</v>
      </c>
      <c r="N3322" s="3">
        <v>3.1669999999999998</v>
      </c>
      <c r="O3322" s="3">
        <v>-0.495</v>
      </c>
      <c r="P3322" s="3">
        <v>-3.8580000000000001</v>
      </c>
      <c r="Q3322" s="3">
        <v>-3.069</v>
      </c>
      <c r="R3322" s="3">
        <v>-3.5569999999999999</v>
      </c>
      <c r="S3322" s="3">
        <v>-5.202</v>
      </c>
      <c r="T3322" s="3">
        <v>-4.0039999999999996</v>
      </c>
      <c r="U3322" s="3">
        <v>-0.86799999999999999</v>
      </c>
      <c r="V3322" s="3">
        <v>4.2000000000000003E-2</v>
      </c>
      <c r="W3322" s="3">
        <v>-2.1829999999999998</v>
      </c>
      <c r="X3322" s="3">
        <v>-2.9780000000000002</v>
      </c>
      <c r="Y3322" s="3">
        <v>-0.28999999999999998</v>
      </c>
      <c r="Z3322" s="3">
        <v>0.40699999999999997</v>
      </c>
      <c r="AA3322" s="3">
        <v>1.345</v>
      </c>
      <c r="AB3322" s="3">
        <v>-0.30599999999999999</v>
      </c>
      <c r="AC3322" s="3">
        <v>1.028</v>
      </c>
      <c r="AD3322" s="3">
        <v>1.22</v>
      </c>
      <c r="AE3322" s="3">
        <v>-1.466</v>
      </c>
      <c r="AF3322" s="3">
        <v>-1.7010000000000001</v>
      </c>
      <c r="AG3322" s="3">
        <v>-1.57</v>
      </c>
      <c r="AH3322" s="3">
        <v>-1.032</v>
      </c>
      <c r="AI3322" s="3">
        <v>2.5510000000000002</v>
      </c>
      <c r="AJ3322" s="3">
        <v>4.3600000000000003</v>
      </c>
      <c r="AK3322" s="3">
        <v>2.8780000000000001</v>
      </c>
      <c r="AL3322" s="3">
        <v>-4.4649999999999999</v>
      </c>
      <c r="AM3322" s="3">
        <v>-9.9570000000000007</v>
      </c>
      <c r="AN3322" s="3">
        <v>-4.258</v>
      </c>
      <c r="AO3322" s="3">
        <v>-4.1559999999999997</v>
      </c>
      <c r="AP3322" s="3">
        <v>-2.4009999999999998</v>
      </c>
      <c r="AQ3322" s="3">
        <v>-1.7490000000000001</v>
      </c>
      <c r="AR3322" s="3">
        <v>-1.52</v>
      </c>
      <c r="AS3322" s="3">
        <v>-2.512</v>
      </c>
      <c r="AT3322" s="3">
        <v>-0.248</v>
      </c>
      <c r="AU3322" s="3">
        <v>-1.7999999999999999E-2</v>
      </c>
      <c r="AV3322" s="3">
        <v>0.622</v>
      </c>
      <c r="AW3322" s="3">
        <v>0.70499999999999996</v>
      </c>
      <c r="AX3322" s="3">
        <v>0.99299999999999999</v>
      </c>
      <c r="AY3322" s="3">
        <v>1.1259999999999999</v>
      </c>
      <c r="AZ3322" s="3">
        <v>1.155</v>
      </c>
      <c r="BA3322">
        <v>1.034</v>
      </c>
      <c r="BB3322">
        <v>2016</v>
      </c>
    </row>
    <row r="3323" spans="1:54" hidden="1" x14ac:dyDescent="0.2">
      <c r="A3323">
        <v>176</v>
      </c>
      <c r="B3323" t="s">
        <v>488</v>
      </c>
      <c r="C3323" t="s">
        <v>242</v>
      </c>
      <c r="D3323" t="s">
        <v>127</v>
      </c>
      <c r="E3323" t="s">
        <v>240</v>
      </c>
      <c r="F3323" t="s">
        <v>239</v>
      </c>
      <c r="G3323" t="s">
        <v>225</v>
      </c>
      <c r="H3323" t="s">
        <v>222</v>
      </c>
      <c r="I3323" t="s">
        <v>1211</v>
      </c>
      <c r="J3323" s="3">
        <v>0.16700000000000001</v>
      </c>
      <c r="K3323" s="3">
        <v>0.35399999999999998</v>
      </c>
      <c r="L3323" s="3">
        <v>0.6</v>
      </c>
      <c r="M3323" s="3">
        <v>-1.52</v>
      </c>
      <c r="N3323" s="3">
        <v>2.1459999999999999</v>
      </c>
      <c r="O3323" s="3">
        <v>-1.81</v>
      </c>
      <c r="P3323" s="3">
        <v>-5.5380000000000003</v>
      </c>
      <c r="Q3323" s="3">
        <v>-1.0069999999999999</v>
      </c>
      <c r="R3323" s="3">
        <v>-1.9810000000000001</v>
      </c>
      <c r="S3323" s="3">
        <v>-9.5120000000000005</v>
      </c>
      <c r="T3323" s="3">
        <v>-4.0019999999999998</v>
      </c>
      <c r="U3323" s="3">
        <v>4.4329999999999998</v>
      </c>
      <c r="V3323" s="3">
        <v>-0.109</v>
      </c>
      <c r="W3323" s="3">
        <v>-9.8469999999999995</v>
      </c>
      <c r="X3323" s="3">
        <v>-10.709</v>
      </c>
      <c r="Y3323" s="3">
        <v>-1.345</v>
      </c>
      <c r="Z3323" s="3">
        <v>3.7829999999999999</v>
      </c>
      <c r="AA3323" s="3">
        <v>11.646000000000001</v>
      </c>
      <c r="AB3323" s="3">
        <v>11.038</v>
      </c>
      <c r="AC3323" s="3">
        <v>19.556000000000001</v>
      </c>
      <c r="AD3323" s="3">
        <v>22.187999999999999</v>
      </c>
      <c r="AE3323" s="3">
        <v>5.0860000000000003</v>
      </c>
      <c r="AF3323" s="3">
        <v>-13.541</v>
      </c>
      <c r="AG3323" s="3">
        <v>-14.121</v>
      </c>
      <c r="AH3323" s="3">
        <v>9.5950000000000006</v>
      </c>
      <c r="AI3323" s="3">
        <v>59.414999999999999</v>
      </c>
      <c r="AJ3323" s="3">
        <v>75.043999999999997</v>
      </c>
      <c r="AK3323" s="3">
        <v>70.506</v>
      </c>
      <c r="AL3323" s="3">
        <v>-204.42400000000001</v>
      </c>
      <c r="AM3323" s="3">
        <v>-105.35299999999999</v>
      </c>
      <c r="AN3323" s="3">
        <v>-112.996</v>
      </c>
      <c r="AO3323" s="3">
        <v>-49.186999999999998</v>
      </c>
      <c r="AP3323" s="3">
        <v>-7.8380000000000001</v>
      </c>
      <c r="AQ3323" s="3">
        <v>30.527000000000001</v>
      </c>
      <c r="AR3323" s="3">
        <v>71.626000000000005</v>
      </c>
      <c r="AS3323" s="3">
        <v>65.296000000000006</v>
      </c>
      <c r="AT3323" s="3">
        <v>383.84199999999998</v>
      </c>
      <c r="AU3323" s="3">
        <v>115.367</v>
      </c>
      <c r="AV3323" s="3">
        <v>94.039000000000001</v>
      </c>
      <c r="AW3323" s="3">
        <v>85.968999999999994</v>
      </c>
      <c r="AX3323" s="3">
        <v>89.346999999999994</v>
      </c>
      <c r="AY3323" s="3">
        <v>87.188000000000002</v>
      </c>
      <c r="AZ3323" s="3">
        <v>86.403999999999996</v>
      </c>
      <c r="BA3323">
        <v>85.878</v>
      </c>
      <c r="BB3323">
        <v>2016</v>
      </c>
    </row>
    <row r="3324" spans="1:54" hidden="1" x14ac:dyDescent="0.2">
      <c r="A3324">
        <v>176</v>
      </c>
      <c r="B3324" t="s">
        <v>488</v>
      </c>
      <c r="C3324" t="s">
        <v>241</v>
      </c>
      <c r="D3324" t="s">
        <v>127</v>
      </c>
      <c r="E3324" t="s">
        <v>240</v>
      </c>
      <c r="F3324" t="s">
        <v>239</v>
      </c>
      <c r="G3324" t="s">
        <v>217</v>
      </c>
      <c r="I3324" t="s">
        <v>238</v>
      </c>
      <c r="J3324" s="3">
        <v>1.0209999999999999</v>
      </c>
      <c r="K3324" s="3">
        <v>1.391</v>
      </c>
      <c r="L3324" s="3">
        <v>1.5009999999999999</v>
      </c>
      <c r="M3324" s="3">
        <v>-2.2010000000000001</v>
      </c>
      <c r="N3324" s="3">
        <v>2.351</v>
      </c>
      <c r="O3324" s="3">
        <v>-1.4550000000000001</v>
      </c>
      <c r="P3324" s="3">
        <v>-3.3679999999999999</v>
      </c>
      <c r="Q3324" s="3">
        <v>-0.47</v>
      </c>
      <c r="R3324" s="3">
        <v>-0.752</v>
      </c>
      <c r="S3324" s="3">
        <v>-2.9350000000000001</v>
      </c>
      <c r="T3324" s="3">
        <v>-1.0589999999999999</v>
      </c>
      <c r="U3324" s="3">
        <v>1.085</v>
      </c>
      <c r="V3324" s="3">
        <v>-2.7E-2</v>
      </c>
      <c r="W3324" s="3">
        <v>-2.3460000000000001</v>
      </c>
      <c r="X3324" s="3">
        <v>-2.4009999999999998</v>
      </c>
      <c r="Y3324" s="3">
        <v>-0.29299999999999998</v>
      </c>
      <c r="Z3324" s="3">
        <v>0.76400000000000001</v>
      </c>
      <c r="AA3324" s="3">
        <v>2.1760000000000002</v>
      </c>
      <c r="AB3324" s="3">
        <v>1.84</v>
      </c>
      <c r="AC3324" s="3">
        <v>3.032</v>
      </c>
      <c r="AD3324" s="3">
        <v>3.1619999999999999</v>
      </c>
      <c r="AE3324" s="3">
        <v>0.64200000000000002</v>
      </c>
      <c r="AF3324" s="3">
        <v>-1.6040000000000001</v>
      </c>
      <c r="AG3324" s="3">
        <v>-1.627</v>
      </c>
      <c r="AH3324" s="3">
        <v>0.996</v>
      </c>
      <c r="AI3324" s="3">
        <v>5.6520000000000001</v>
      </c>
      <c r="AJ3324" s="3">
        <v>6.2720000000000002</v>
      </c>
      <c r="AK3324" s="3">
        <v>5.1630000000000003</v>
      </c>
      <c r="AL3324" s="3">
        <v>-13.163</v>
      </c>
      <c r="AM3324" s="3">
        <v>-6.5830000000000002</v>
      </c>
      <c r="AN3324" s="3">
        <v>-6.9450000000000003</v>
      </c>
      <c r="AO3324" s="3">
        <v>-2.879</v>
      </c>
      <c r="AP3324" s="3">
        <v>-0.438</v>
      </c>
      <c r="AQ3324" s="3">
        <v>1.607</v>
      </c>
      <c r="AR3324" s="3">
        <v>3.5449999999999999</v>
      </c>
      <c r="AS3324" s="3">
        <v>2.9220000000000002</v>
      </c>
      <c r="AT3324" s="3">
        <v>15.648</v>
      </c>
      <c r="AU3324" s="3">
        <v>4.516</v>
      </c>
      <c r="AV3324" s="3">
        <v>3.4729999999999999</v>
      </c>
      <c r="AW3324" s="3">
        <v>2.9830000000000001</v>
      </c>
      <c r="AX3324" s="3">
        <v>2.93</v>
      </c>
      <c r="AY3324" s="3">
        <v>2.7069999999999999</v>
      </c>
      <c r="AZ3324" s="3">
        <v>2.5419999999999998</v>
      </c>
      <c r="BA3324">
        <v>2.3879999999999999</v>
      </c>
      <c r="BB3324">
        <v>2016</v>
      </c>
    </row>
    <row r="3325" spans="1:54" hidden="1" x14ac:dyDescent="0.2">
      <c r="A3325">
        <v>176</v>
      </c>
      <c r="B3325" t="s">
        <v>488</v>
      </c>
      <c r="C3325" t="s">
        <v>237</v>
      </c>
      <c r="D3325" t="s">
        <v>127</v>
      </c>
      <c r="E3325" t="s">
        <v>235</v>
      </c>
      <c r="F3325" t="s">
        <v>234</v>
      </c>
      <c r="G3325" t="s">
        <v>225</v>
      </c>
      <c r="H3325" t="s">
        <v>222</v>
      </c>
      <c r="I3325" t="s">
        <v>1211</v>
      </c>
      <c r="J3325" s="3" t="s">
        <v>215</v>
      </c>
      <c r="K3325" s="3" t="s">
        <v>215</v>
      </c>
      <c r="L3325" s="3">
        <v>0.17899999999999999</v>
      </c>
      <c r="M3325" s="3">
        <v>3.98</v>
      </c>
      <c r="N3325" s="3">
        <v>5.1740000000000004</v>
      </c>
      <c r="O3325" s="3">
        <v>7.3490000000000002</v>
      </c>
      <c r="P3325" s="3">
        <v>14.492000000000001</v>
      </c>
      <c r="Q3325" s="3">
        <v>17.047999999999998</v>
      </c>
      <c r="R3325" s="3">
        <v>25.370999999999999</v>
      </c>
      <c r="S3325" s="3">
        <v>55.087000000000003</v>
      </c>
      <c r="T3325" s="3">
        <v>70.513999999999996</v>
      </c>
      <c r="U3325" s="3">
        <v>79.251999999999995</v>
      </c>
      <c r="V3325" s="3">
        <v>106.512</v>
      </c>
      <c r="W3325" s="3">
        <v>143.173</v>
      </c>
      <c r="X3325" s="3">
        <v>165.494</v>
      </c>
      <c r="Y3325" s="3">
        <v>179.298</v>
      </c>
      <c r="Z3325" s="3">
        <v>191.52199999999999</v>
      </c>
      <c r="AA3325" s="3">
        <v>196.53100000000001</v>
      </c>
      <c r="AB3325" s="3">
        <v>246.11199999999999</v>
      </c>
      <c r="AC3325" s="3">
        <v>234.143</v>
      </c>
      <c r="AD3325" s="3">
        <v>243.77799999999999</v>
      </c>
      <c r="AE3325" s="3">
        <v>315.96800000000002</v>
      </c>
      <c r="AF3325" s="3">
        <v>311.42</v>
      </c>
      <c r="AG3325" s="3">
        <v>309.90199999999999</v>
      </c>
      <c r="AH3325" s="3">
        <v>286.63600000000002</v>
      </c>
      <c r="AI3325" s="3">
        <v>197.506</v>
      </c>
      <c r="AJ3325" s="3">
        <v>244.29400000000001</v>
      </c>
      <c r="AK3325" s="3">
        <v>239.50800000000001</v>
      </c>
      <c r="AL3325" s="3">
        <v>822.38599999999997</v>
      </c>
      <c r="AM3325" s="3">
        <v>1053.0889999999999</v>
      </c>
      <c r="AN3325" s="3">
        <v>1063.4760000000001</v>
      </c>
      <c r="AO3325" s="3">
        <v>1049.2</v>
      </c>
      <c r="AP3325" s="3">
        <v>1134.739</v>
      </c>
      <c r="AQ3325" s="3">
        <v>1175.8710000000001</v>
      </c>
      <c r="AR3325" s="3">
        <v>1119.8979999999999</v>
      </c>
      <c r="AS3325" s="3">
        <v>1093.49</v>
      </c>
      <c r="AT3325" s="3">
        <v>992.12300000000005</v>
      </c>
      <c r="AU3325" s="3">
        <v>851.80100000000004</v>
      </c>
      <c r="AV3325" s="3">
        <v>841.80700000000002</v>
      </c>
      <c r="AW3325" s="3">
        <v>794.65899999999999</v>
      </c>
      <c r="AX3325" s="3">
        <v>572.50800000000004</v>
      </c>
      <c r="AY3325" s="3">
        <v>529.32299999999998</v>
      </c>
      <c r="AZ3325" s="3">
        <v>469.27600000000001</v>
      </c>
      <c r="BA3325">
        <v>397.57900000000001</v>
      </c>
      <c r="BB3325">
        <v>2016</v>
      </c>
    </row>
    <row r="3326" spans="1:54" hidden="1" x14ac:dyDescent="0.2">
      <c r="A3326">
        <v>176</v>
      </c>
      <c r="B3326" t="s">
        <v>488</v>
      </c>
      <c r="C3326" t="s">
        <v>236</v>
      </c>
      <c r="D3326" t="s">
        <v>127</v>
      </c>
      <c r="E3326" t="s">
        <v>235</v>
      </c>
      <c r="F3326" t="s">
        <v>234</v>
      </c>
      <c r="G3326" t="s">
        <v>217</v>
      </c>
      <c r="I3326" t="s">
        <v>354</v>
      </c>
      <c r="J3326" s="3" t="s">
        <v>215</v>
      </c>
      <c r="K3326" s="3" t="s">
        <v>215</v>
      </c>
      <c r="L3326" s="3">
        <v>0.44800000000000001</v>
      </c>
      <c r="M3326" s="3">
        <v>5.76</v>
      </c>
      <c r="N3326" s="3">
        <v>5.6680000000000001</v>
      </c>
      <c r="O3326" s="3">
        <v>5.9059999999999997</v>
      </c>
      <c r="P3326" s="3">
        <v>8.8140000000000001</v>
      </c>
      <c r="Q3326" s="3">
        <v>7.9550000000000001</v>
      </c>
      <c r="R3326" s="3">
        <v>9.6329999999999991</v>
      </c>
      <c r="S3326" s="3">
        <v>16.997</v>
      </c>
      <c r="T3326" s="3">
        <v>18.663</v>
      </c>
      <c r="U3326" s="3">
        <v>19.396000000000001</v>
      </c>
      <c r="V3326" s="3">
        <v>26.126000000000001</v>
      </c>
      <c r="W3326" s="3">
        <v>34.106999999999999</v>
      </c>
      <c r="X3326" s="3">
        <v>37.101999999999997</v>
      </c>
      <c r="Y3326" s="3">
        <v>38.997</v>
      </c>
      <c r="Z3326" s="3">
        <v>38.661000000000001</v>
      </c>
      <c r="AA3326" s="3">
        <v>36.718000000000004</v>
      </c>
      <c r="AB3326" s="3">
        <v>41.027999999999999</v>
      </c>
      <c r="AC3326" s="3">
        <v>36.298999999999999</v>
      </c>
      <c r="AD3326" s="3">
        <v>34.734999999999999</v>
      </c>
      <c r="AE3326" s="3">
        <v>39.860999999999997</v>
      </c>
      <c r="AF3326" s="3">
        <v>36.898000000000003</v>
      </c>
      <c r="AG3326" s="3">
        <v>35.700000000000003</v>
      </c>
      <c r="AH3326" s="3">
        <v>29.757999999999999</v>
      </c>
      <c r="AI3326" s="3">
        <v>18.788</v>
      </c>
      <c r="AJ3326" s="3">
        <v>20.417999999999999</v>
      </c>
      <c r="AK3326" s="3">
        <v>17.538</v>
      </c>
      <c r="AL3326" s="3">
        <v>52.954000000000001</v>
      </c>
      <c r="AM3326" s="3">
        <v>65.802000000000007</v>
      </c>
      <c r="AN3326" s="3">
        <v>65.36</v>
      </c>
      <c r="AO3326" s="3">
        <v>61.417000000000002</v>
      </c>
      <c r="AP3326" s="3">
        <v>63.475000000000001</v>
      </c>
      <c r="AQ3326" s="3">
        <v>61.898000000000003</v>
      </c>
      <c r="AR3326" s="3">
        <v>55.426000000000002</v>
      </c>
      <c r="AS3326" s="3">
        <v>48.926000000000002</v>
      </c>
      <c r="AT3326" s="3">
        <v>40.445999999999998</v>
      </c>
      <c r="AU3326" s="3">
        <v>33.344000000000001</v>
      </c>
      <c r="AV3326" s="3">
        <v>31.085000000000001</v>
      </c>
      <c r="AW3326" s="3">
        <v>27.577000000000002</v>
      </c>
      <c r="AX3326" s="3">
        <v>18.771999999999998</v>
      </c>
      <c r="AY3326" s="3">
        <v>16.431999999999999</v>
      </c>
      <c r="AZ3326" s="3">
        <v>13.805999999999999</v>
      </c>
      <c r="BA3326">
        <v>11.055</v>
      </c>
      <c r="BB3326">
        <v>2016</v>
      </c>
    </row>
    <row r="3327" spans="1:54" hidden="1" x14ac:dyDescent="0.2">
      <c r="A3327">
        <v>176</v>
      </c>
      <c r="B3327" t="s">
        <v>488</v>
      </c>
      <c r="C3327" t="s">
        <v>233</v>
      </c>
      <c r="D3327" t="s">
        <v>127</v>
      </c>
      <c r="E3327" t="s">
        <v>231</v>
      </c>
      <c r="F3327" t="s">
        <v>230</v>
      </c>
      <c r="G3327" t="s">
        <v>225</v>
      </c>
      <c r="H3327" t="s">
        <v>222</v>
      </c>
      <c r="I3327" t="s">
        <v>1211</v>
      </c>
      <c r="J3327" s="3" t="s">
        <v>215</v>
      </c>
      <c r="K3327" s="3" t="s">
        <v>215</v>
      </c>
      <c r="L3327" s="3">
        <v>11.625</v>
      </c>
      <c r="M3327" s="3">
        <v>21.335999999999999</v>
      </c>
      <c r="N3327" s="3">
        <v>29.721</v>
      </c>
      <c r="O3327" s="3">
        <v>39.988999999999997</v>
      </c>
      <c r="P3327" s="3">
        <v>49.271999999999998</v>
      </c>
      <c r="Q3327" s="3">
        <v>58.774999999999999</v>
      </c>
      <c r="R3327" s="3">
        <v>80.844999999999999</v>
      </c>
      <c r="S3327" s="3">
        <v>114.73399999999999</v>
      </c>
      <c r="T3327" s="3">
        <v>134.542</v>
      </c>
      <c r="U3327" s="3">
        <v>154.18299999999999</v>
      </c>
      <c r="V3327" s="3">
        <v>185.63900000000001</v>
      </c>
      <c r="W3327" s="3">
        <v>220.078</v>
      </c>
      <c r="X3327" s="3">
        <v>245.071</v>
      </c>
      <c r="Y3327" s="3">
        <v>267.61099999999999</v>
      </c>
      <c r="Z3327" s="3">
        <v>274.447</v>
      </c>
      <c r="AA3327" s="3">
        <v>279.351</v>
      </c>
      <c r="AB3327" s="3">
        <v>262.077</v>
      </c>
      <c r="AC3327" s="3">
        <v>252.54900000000001</v>
      </c>
      <c r="AD3327" s="3">
        <v>263.51299999999998</v>
      </c>
      <c r="AE3327" s="3">
        <v>338.89100000000002</v>
      </c>
      <c r="AF3327" s="3">
        <v>332.94499999999999</v>
      </c>
      <c r="AG3327" s="3">
        <v>333.20600000000002</v>
      </c>
      <c r="AH3327" s="3">
        <v>317.86099999999999</v>
      </c>
      <c r="AI3327" s="3">
        <v>259.18400000000003</v>
      </c>
      <c r="AJ3327" s="3">
        <v>350.41800000000001</v>
      </c>
      <c r="AK3327" s="3">
        <v>372.83800000000002</v>
      </c>
      <c r="AL3327" s="3">
        <v>1041.6120000000001</v>
      </c>
      <c r="AM3327" s="3">
        <v>1317.114</v>
      </c>
      <c r="AN3327" s="3">
        <v>1428.2249999999999</v>
      </c>
      <c r="AO3327" s="3">
        <v>1617.63</v>
      </c>
      <c r="AP3327" s="3">
        <v>1645.9390000000001</v>
      </c>
      <c r="AQ3327" s="3">
        <v>1602.2139999999999</v>
      </c>
      <c r="AR3327" s="3">
        <v>1653.19</v>
      </c>
      <c r="AS3327" s="3">
        <v>1509.9760000000001</v>
      </c>
      <c r="AT3327" s="3">
        <v>1293.835</v>
      </c>
      <c r="AU3327" s="3">
        <v>1044.9829999999999</v>
      </c>
      <c r="AV3327" s="3">
        <v>1040.174</v>
      </c>
      <c r="AW3327" s="3">
        <v>1005.14</v>
      </c>
      <c r="AX3327" s="3">
        <v>978.99900000000002</v>
      </c>
      <c r="AY3327" s="3">
        <v>942.07399999999996</v>
      </c>
      <c r="AZ3327" s="3">
        <v>871.43299999999999</v>
      </c>
      <c r="BA3327">
        <v>844.97799999999995</v>
      </c>
      <c r="BB3327">
        <v>2016</v>
      </c>
    </row>
    <row r="3328" spans="1:54" hidden="1" x14ac:dyDescent="0.2">
      <c r="A3328">
        <v>176</v>
      </c>
      <c r="B3328" t="s">
        <v>488</v>
      </c>
      <c r="C3328" t="s">
        <v>232</v>
      </c>
      <c r="D3328" t="s">
        <v>127</v>
      </c>
      <c r="E3328" t="s">
        <v>231</v>
      </c>
      <c r="F3328" t="s">
        <v>230</v>
      </c>
      <c r="G3328" t="s">
        <v>217</v>
      </c>
      <c r="I3328" t="s">
        <v>229</v>
      </c>
      <c r="J3328" s="3" t="s">
        <v>215</v>
      </c>
      <c r="K3328" s="3" t="s">
        <v>215</v>
      </c>
      <c r="L3328" s="3">
        <v>29.096</v>
      </c>
      <c r="M3328" s="3">
        <v>30.88</v>
      </c>
      <c r="N3328" s="3">
        <v>32.555999999999997</v>
      </c>
      <c r="O3328" s="3">
        <v>32.137999999999998</v>
      </c>
      <c r="P3328" s="3">
        <v>29.966999999999999</v>
      </c>
      <c r="Q3328" s="3">
        <v>27.425999999999998</v>
      </c>
      <c r="R3328" s="3">
        <v>30.696999999999999</v>
      </c>
      <c r="S3328" s="3">
        <v>35.401000000000003</v>
      </c>
      <c r="T3328" s="3">
        <v>35.609000000000002</v>
      </c>
      <c r="U3328" s="3">
        <v>37.734999999999999</v>
      </c>
      <c r="V3328" s="3">
        <v>45.534999999999997</v>
      </c>
      <c r="W3328" s="3">
        <v>52.427</v>
      </c>
      <c r="X3328" s="3">
        <v>54.942</v>
      </c>
      <c r="Y3328" s="3">
        <v>58.204000000000001</v>
      </c>
      <c r="Z3328" s="3">
        <v>55.401000000000003</v>
      </c>
      <c r="AA3328" s="3">
        <v>52.191000000000003</v>
      </c>
      <c r="AB3328" s="3">
        <v>43.69</v>
      </c>
      <c r="AC3328" s="3">
        <v>39.152999999999999</v>
      </c>
      <c r="AD3328" s="3">
        <v>37.546999999999997</v>
      </c>
      <c r="AE3328" s="3">
        <v>42.753</v>
      </c>
      <c r="AF3328" s="3">
        <v>39.448999999999998</v>
      </c>
      <c r="AG3328" s="3">
        <v>38.384999999999998</v>
      </c>
      <c r="AH3328" s="3">
        <v>33</v>
      </c>
      <c r="AI3328" s="3">
        <v>24.655000000000001</v>
      </c>
      <c r="AJ3328" s="3">
        <v>29.288</v>
      </c>
      <c r="AK3328" s="3">
        <v>27.300999999999998</v>
      </c>
      <c r="AL3328" s="3">
        <v>67.069999999999993</v>
      </c>
      <c r="AM3328" s="3">
        <v>82.3</v>
      </c>
      <c r="AN3328" s="3">
        <v>87.777000000000001</v>
      </c>
      <c r="AO3328" s="3">
        <v>94.691999999999993</v>
      </c>
      <c r="AP3328" s="3">
        <v>92.070999999999998</v>
      </c>
      <c r="AQ3328" s="3">
        <v>84.340999999999994</v>
      </c>
      <c r="AR3328" s="3">
        <v>81.819000000000003</v>
      </c>
      <c r="AS3328" s="3">
        <v>67.56</v>
      </c>
      <c r="AT3328" s="3">
        <v>52.746000000000002</v>
      </c>
      <c r="AU3328" s="3">
        <v>40.905999999999999</v>
      </c>
      <c r="AV3328" s="3">
        <v>38.409999999999997</v>
      </c>
      <c r="AW3328" s="3">
        <v>34.881</v>
      </c>
      <c r="AX3328" s="3">
        <v>32.1</v>
      </c>
      <c r="AY3328" s="3">
        <v>29.245999999999999</v>
      </c>
      <c r="AZ3328" s="3">
        <v>25.637</v>
      </c>
      <c r="BA3328">
        <v>23.495999999999999</v>
      </c>
      <c r="BB3328">
        <v>2016</v>
      </c>
    </row>
    <row r="3329" spans="1:54" hidden="1" x14ac:dyDescent="0.2">
      <c r="A3329">
        <v>176</v>
      </c>
      <c r="B3329" t="s">
        <v>488</v>
      </c>
      <c r="C3329" t="s">
        <v>228</v>
      </c>
      <c r="D3329" t="s">
        <v>127</v>
      </c>
      <c r="E3329" t="s">
        <v>227</v>
      </c>
      <c r="F3329" t="s">
        <v>226</v>
      </c>
      <c r="G3329" t="s">
        <v>225</v>
      </c>
      <c r="H3329" t="s">
        <v>222</v>
      </c>
      <c r="I3329" t="s">
        <v>1211</v>
      </c>
      <c r="J3329" s="3">
        <v>16.384</v>
      </c>
      <c r="K3329" s="3">
        <v>25.463000000000001</v>
      </c>
      <c r="L3329" s="3">
        <v>39.954000000000001</v>
      </c>
      <c r="M3329" s="3">
        <v>69.091999999999999</v>
      </c>
      <c r="N3329" s="3">
        <v>91.290999999999997</v>
      </c>
      <c r="O3329" s="3">
        <v>124.43</v>
      </c>
      <c r="P3329" s="3">
        <v>164.42099999999999</v>
      </c>
      <c r="Q3329" s="3">
        <v>214.3</v>
      </c>
      <c r="R3329" s="3">
        <v>263.36799999999999</v>
      </c>
      <c r="S3329" s="3">
        <v>324.10000000000002</v>
      </c>
      <c r="T3329" s="3">
        <v>377.83600000000001</v>
      </c>
      <c r="U3329" s="3">
        <v>408.59199999999998</v>
      </c>
      <c r="V3329" s="3">
        <v>407.68200000000002</v>
      </c>
      <c r="W3329" s="3">
        <v>419.78199999999998</v>
      </c>
      <c r="X3329" s="3">
        <v>446.05700000000002</v>
      </c>
      <c r="Y3329" s="3">
        <v>459.779</v>
      </c>
      <c r="Z3329" s="3">
        <v>495.38400000000001</v>
      </c>
      <c r="AA3329" s="3">
        <v>535.25099999999998</v>
      </c>
      <c r="AB3329" s="3">
        <v>599.86</v>
      </c>
      <c r="AC3329" s="3">
        <v>645.03399999999999</v>
      </c>
      <c r="AD3329" s="3">
        <v>701.81600000000003</v>
      </c>
      <c r="AE3329" s="3">
        <v>792.67899999999997</v>
      </c>
      <c r="AF3329" s="3">
        <v>843.99300000000005</v>
      </c>
      <c r="AG3329" s="3">
        <v>868.07299999999998</v>
      </c>
      <c r="AH3329" s="3">
        <v>963.22799999999995</v>
      </c>
      <c r="AI3329" s="3">
        <v>1051.258</v>
      </c>
      <c r="AJ3329" s="3">
        <v>1196.4739999999999</v>
      </c>
      <c r="AK3329" s="3">
        <v>1365.6479999999999</v>
      </c>
      <c r="AL3329" s="3">
        <v>1553.02</v>
      </c>
      <c r="AM3329" s="3">
        <v>1600.39</v>
      </c>
      <c r="AN3329" s="3">
        <v>1627.1079999999999</v>
      </c>
      <c r="AO3329" s="3">
        <v>1708.3150000000001</v>
      </c>
      <c r="AP3329" s="3">
        <v>1787.684</v>
      </c>
      <c r="AQ3329" s="3">
        <v>1899.682</v>
      </c>
      <c r="AR3329" s="3">
        <v>2020.546</v>
      </c>
      <c r="AS3329" s="3">
        <v>2235</v>
      </c>
      <c r="AT3329" s="3">
        <v>2452.9690000000001</v>
      </c>
      <c r="AU3329" s="3">
        <v>2554.5650000000001</v>
      </c>
      <c r="AV3329" s="3">
        <v>2708.0639999999999</v>
      </c>
      <c r="AW3329" s="3">
        <v>2881.587</v>
      </c>
      <c r="AX3329" s="3">
        <v>3049.8319999999999</v>
      </c>
      <c r="AY3329" s="3">
        <v>3221.22</v>
      </c>
      <c r="AZ3329" s="3">
        <v>3399.1779999999999</v>
      </c>
      <c r="BA3329">
        <v>3596.223</v>
      </c>
      <c r="BB3329">
        <v>2016</v>
      </c>
    </row>
    <row r="3330" spans="1:54" hidden="1" x14ac:dyDescent="0.2">
      <c r="A3330">
        <v>176</v>
      </c>
      <c r="B3330" t="s">
        <v>488</v>
      </c>
      <c r="C3330" t="s">
        <v>224</v>
      </c>
      <c r="D3330" t="s">
        <v>127</v>
      </c>
      <c r="E3330" t="s">
        <v>219</v>
      </c>
      <c r="F3330" t="s">
        <v>218</v>
      </c>
      <c r="G3330" t="s">
        <v>223</v>
      </c>
      <c r="H3330" t="s">
        <v>222</v>
      </c>
      <c r="I3330" t="s">
        <v>1212</v>
      </c>
      <c r="J3330" s="3">
        <v>-6.9000000000000006E-2</v>
      </c>
      <c r="K3330" s="3">
        <v>-0.14499999999999999</v>
      </c>
      <c r="L3330" s="3">
        <v>-0.25600000000000001</v>
      </c>
      <c r="M3330" s="3">
        <v>-5.2999999999999999E-2</v>
      </c>
      <c r="N3330" s="3">
        <v>-0.13</v>
      </c>
      <c r="O3330" s="3">
        <v>-0.11600000000000001</v>
      </c>
      <c r="P3330" s="3">
        <v>2.1000000000000001E-2</v>
      </c>
      <c r="Q3330" s="3">
        <v>-0.184</v>
      </c>
      <c r="R3330" s="3">
        <v>-0.20799999999999999</v>
      </c>
      <c r="S3330" s="3">
        <v>-7.5999999999999998E-2</v>
      </c>
      <c r="T3330" s="3">
        <v>-0.13200000000000001</v>
      </c>
      <c r="U3330" s="3">
        <v>-0.27200000000000002</v>
      </c>
      <c r="V3330" s="3">
        <v>-0.16600000000000001</v>
      </c>
      <c r="W3330" s="3">
        <v>4.2999999999999997E-2</v>
      </c>
      <c r="X3330" s="3">
        <v>0.122</v>
      </c>
      <c r="Y3330" s="3">
        <v>1.2999999999999999E-2</v>
      </c>
      <c r="Z3330" s="3">
        <v>-0.182</v>
      </c>
      <c r="AA3330" s="3">
        <v>-0.17799999999999999</v>
      </c>
      <c r="AB3330" s="3">
        <v>-0.61299999999999999</v>
      </c>
      <c r="AC3330" s="3">
        <v>-0.64</v>
      </c>
      <c r="AD3330" s="3">
        <v>-0.92100000000000004</v>
      </c>
      <c r="AE3330" s="3">
        <v>-0.35199999999999998</v>
      </c>
      <c r="AF3330" s="3">
        <v>0.105</v>
      </c>
      <c r="AG3330" s="3">
        <v>-0.55900000000000005</v>
      </c>
      <c r="AH3330" s="3">
        <v>-1.349</v>
      </c>
      <c r="AI3330" s="3">
        <v>-2.6520000000000001</v>
      </c>
      <c r="AJ3330" s="3">
        <v>-3.97</v>
      </c>
      <c r="AK3330" s="3">
        <v>-2.9769999999999999</v>
      </c>
      <c r="AL3330" s="3">
        <v>-3.9910000000000001</v>
      </c>
      <c r="AM3330" s="3">
        <v>-1.2410000000000001</v>
      </c>
      <c r="AN3330" s="3">
        <v>-0.875</v>
      </c>
      <c r="AO3330" s="3">
        <v>-0.77300000000000002</v>
      </c>
      <c r="AP3330" s="3">
        <v>-0.56200000000000006</v>
      </c>
      <c r="AQ3330" s="3">
        <v>0.92500000000000004</v>
      </c>
      <c r="AR3330" s="3">
        <v>0.69699999999999995</v>
      </c>
      <c r="AS3330" s="3">
        <v>0.89500000000000002</v>
      </c>
      <c r="AT3330" s="3">
        <v>1.5629999999999999</v>
      </c>
      <c r="AU3330" s="3">
        <v>0.86199999999999999</v>
      </c>
      <c r="AV3330" s="3">
        <v>0.95899999999999996</v>
      </c>
      <c r="AW3330" s="3">
        <v>0.83399999999999996</v>
      </c>
      <c r="AX3330" s="3">
        <v>1.0529999999999999</v>
      </c>
      <c r="AY3330" s="3">
        <v>1.242</v>
      </c>
      <c r="AZ3330" s="3">
        <v>1.2230000000000001</v>
      </c>
      <c r="BA3330">
        <v>1.349</v>
      </c>
      <c r="BB3330">
        <v>2017</v>
      </c>
    </row>
    <row r="3331" spans="1:54" hidden="1" x14ac:dyDescent="0.2">
      <c r="A3331">
        <v>176</v>
      </c>
      <c r="B3331" t="s">
        <v>488</v>
      </c>
      <c r="C3331" t="s">
        <v>220</v>
      </c>
      <c r="D3331" t="s">
        <v>127</v>
      </c>
      <c r="E3331" t="s">
        <v>219</v>
      </c>
      <c r="F3331" t="s">
        <v>218</v>
      </c>
      <c r="G3331" t="s">
        <v>217</v>
      </c>
      <c r="I3331" t="s">
        <v>216</v>
      </c>
      <c r="J3331" s="3">
        <v>-2.032</v>
      </c>
      <c r="K3331" s="3">
        <v>-4.1079999999999997</v>
      </c>
      <c r="L3331" s="3">
        <v>-7.9240000000000004</v>
      </c>
      <c r="M3331" s="3">
        <v>-1.889</v>
      </c>
      <c r="N3331" s="3">
        <v>-4.4969999999999999</v>
      </c>
      <c r="O3331" s="3">
        <v>-3.8639999999999999</v>
      </c>
      <c r="P3331" s="3">
        <v>0.53200000000000003</v>
      </c>
      <c r="Q3331" s="3">
        <v>-3.3159999999999998</v>
      </c>
      <c r="R3331" s="3">
        <v>-3.39</v>
      </c>
      <c r="S3331" s="3">
        <v>-1.329</v>
      </c>
      <c r="T3331" s="3">
        <v>-2.044</v>
      </c>
      <c r="U3331" s="3">
        <v>-3.9209999999999998</v>
      </c>
      <c r="V3331" s="3">
        <v>-2.3450000000000002</v>
      </c>
      <c r="W3331" s="3">
        <v>0.69499999999999995</v>
      </c>
      <c r="X3331" s="3">
        <v>1.9119999999999999</v>
      </c>
      <c r="Y3331" s="3">
        <v>0.187</v>
      </c>
      <c r="Z3331" s="3">
        <v>-2.4489999999999998</v>
      </c>
      <c r="AA3331" s="3">
        <v>-2.3620000000000001</v>
      </c>
      <c r="AB3331" s="3">
        <v>-7.2460000000000004</v>
      </c>
      <c r="AC3331" s="3">
        <v>-7.1719999999999997</v>
      </c>
      <c r="AD3331" s="3">
        <v>-10.32</v>
      </c>
      <c r="AE3331" s="3">
        <v>-4.3220000000000001</v>
      </c>
      <c r="AF3331" s="3">
        <v>1.143</v>
      </c>
      <c r="AG3331" s="3">
        <v>-4.9390000000000001</v>
      </c>
      <c r="AH3331" s="3">
        <v>-9.8290000000000006</v>
      </c>
      <c r="AI3331" s="3">
        <v>-15.887</v>
      </c>
      <c r="AJ3331" s="3">
        <v>-23.289000000000001</v>
      </c>
      <c r="AK3331" s="3">
        <v>-13.965999999999999</v>
      </c>
      <c r="AL3331" s="3">
        <v>-22.6</v>
      </c>
      <c r="AM3331" s="3">
        <v>-9.5860000000000003</v>
      </c>
      <c r="AN3331" s="3">
        <v>-6.5730000000000004</v>
      </c>
      <c r="AO3331" s="3">
        <v>-5.2480000000000002</v>
      </c>
      <c r="AP3331" s="3">
        <v>-3.9340000000000002</v>
      </c>
      <c r="AQ3331" s="3">
        <v>5.9489999999999998</v>
      </c>
      <c r="AR3331" s="3">
        <v>4.03</v>
      </c>
      <c r="AS3331" s="3">
        <v>5.2850000000000001</v>
      </c>
      <c r="AT3331" s="3">
        <v>7.7</v>
      </c>
      <c r="AU3331" s="3">
        <v>3.6040000000000001</v>
      </c>
      <c r="AV3331" s="3">
        <v>3.294</v>
      </c>
      <c r="AW3331" s="3">
        <v>2.6360000000000001</v>
      </c>
      <c r="AX3331" s="3">
        <v>3.1709999999999998</v>
      </c>
      <c r="AY3331" s="3">
        <v>3.6560000000000001</v>
      </c>
      <c r="AZ3331" s="3">
        <v>3.5190000000000001</v>
      </c>
      <c r="BA3331">
        <v>3.778</v>
      </c>
      <c r="BB3331">
        <v>2017</v>
      </c>
    </row>
    <row r="3332" spans="1:54" x14ac:dyDescent="0.2">
      <c r="A3332">
        <v>534</v>
      </c>
      <c r="B3332" t="s">
        <v>487</v>
      </c>
      <c r="C3332" t="s">
        <v>352</v>
      </c>
      <c r="D3332" t="s">
        <v>36</v>
      </c>
      <c r="E3332" t="s">
        <v>349</v>
      </c>
      <c r="F3332" t="s">
        <v>351</v>
      </c>
      <c r="G3332" t="s">
        <v>225</v>
      </c>
      <c r="H3332" t="s">
        <v>222</v>
      </c>
      <c r="I3332" t="s">
        <v>1213</v>
      </c>
      <c r="J3332" s="3">
        <v>13436.118</v>
      </c>
      <c r="K3332" s="3">
        <v>14243.118</v>
      </c>
      <c r="L3332" s="3">
        <v>14738.171</v>
      </c>
      <c r="M3332" s="3">
        <v>15812.421</v>
      </c>
      <c r="N3332" s="3">
        <v>16416.572</v>
      </c>
      <c r="O3332" s="3">
        <v>17279.148000000001</v>
      </c>
      <c r="P3332" s="3">
        <v>18104.496999999999</v>
      </c>
      <c r="Q3332" s="3">
        <v>18822.404999999999</v>
      </c>
      <c r="R3332" s="3">
        <v>20634.584999999999</v>
      </c>
      <c r="S3332" s="3">
        <v>21861.794999999998</v>
      </c>
      <c r="T3332" s="3">
        <v>23071.584999999999</v>
      </c>
      <c r="U3332" s="3">
        <v>23315.386999999999</v>
      </c>
      <c r="V3332" s="3">
        <v>24593.644</v>
      </c>
      <c r="W3332" s="3">
        <v>25761.940999999999</v>
      </c>
      <c r="X3332" s="3">
        <v>27477.398000000001</v>
      </c>
      <c r="Y3332" s="3">
        <v>29558.714</v>
      </c>
      <c r="Z3332" s="3">
        <v>31790.312000000002</v>
      </c>
      <c r="AA3332" s="3">
        <v>33077.718999999997</v>
      </c>
      <c r="AB3332" s="3">
        <v>35123.364000000001</v>
      </c>
      <c r="AC3332" s="3">
        <v>38095.83</v>
      </c>
      <c r="AD3332" s="3">
        <v>39610.135000000002</v>
      </c>
      <c r="AE3332" s="3">
        <v>41568.618000000002</v>
      </c>
      <c r="AF3332" s="3">
        <v>43192.881999999998</v>
      </c>
      <c r="AG3332" s="3">
        <v>46624.106</v>
      </c>
      <c r="AH3332" s="3">
        <v>50283.623</v>
      </c>
      <c r="AI3332" s="3">
        <v>54952.315000000002</v>
      </c>
      <c r="AJ3332" s="3">
        <v>60043.163999999997</v>
      </c>
      <c r="AK3332" s="3">
        <v>65928.231</v>
      </c>
      <c r="AL3332" s="3">
        <v>68493.429000000004</v>
      </c>
      <c r="AM3332" s="3">
        <v>74301.570999999996</v>
      </c>
      <c r="AN3332" s="3">
        <v>81924.894</v>
      </c>
      <c r="AO3332" s="3">
        <v>87363.3</v>
      </c>
      <c r="AP3332" s="3">
        <v>92130.2</v>
      </c>
      <c r="AQ3332" s="3">
        <v>98013.7</v>
      </c>
      <c r="AR3332" s="3">
        <v>105276.7</v>
      </c>
      <c r="AS3332" s="3">
        <v>113861.5</v>
      </c>
      <c r="AT3332" s="3">
        <v>121960.1</v>
      </c>
      <c r="AU3332" s="3">
        <v>130181.22199999999</v>
      </c>
      <c r="AV3332" s="3">
        <v>139756.06700000001</v>
      </c>
      <c r="AW3332" s="3">
        <v>150635.951</v>
      </c>
      <c r="AX3332" s="3">
        <v>162559.76</v>
      </c>
      <c r="AY3332" s="3">
        <v>175700.66500000001</v>
      </c>
      <c r="AZ3332" s="3">
        <v>190019.25099999999</v>
      </c>
      <c r="BA3332">
        <v>205597.94699999999</v>
      </c>
      <c r="BB3332">
        <v>2017</v>
      </c>
    </row>
    <row r="3333" spans="1:54" hidden="1" x14ac:dyDescent="0.2">
      <c r="A3333">
        <v>534</v>
      </c>
      <c r="B3333" t="s">
        <v>487</v>
      </c>
      <c r="C3333" t="s">
        <v>350</v>
      </c>
      <c r="D3333" t="s">
        <v>36</v>
      </c>
      <c r="E3333" t="s">
        <v>349</v>
      </c>
      <c r="F3333" t="s">
        <v>348</v>
      </c>
      <c r="G3333" t="s">
        <v>275</v>
      </c>
      <c r="I3333" t="s">
        <v>347</v>
      </c>
      <c r="J3333" s="3">
        <v>5.2809999999999997</v>
      </c>
      <c r="K3333" s="3">
        <v>6.0060000000000002</v>
      </c>
      <c r="L3333" s="3">
        <v>3.476</v>
      </c>
      <c r="M3333" s="3">
        <v>7.2889999999999997</v>
      </c>
      <c r="N3333" s="3">
        <v>3.8210000000000002</v>
      </c>
      <c r="O3333" s="3">
        <v>5.2539999999999996</v>
      </c>
      <c r="P3333" s="3">
        <v>4.7770000000000001</v>
      </c>
      <c r="Q3333" s="3">
        <v>3.9649999999999999</v>
      </c>
      <c r="R3333" s="3">
        <v>9.6280000000000001</v>
      </c>
      <c r="S3333" s="3">
        <v>5.9470000000000001</v>
      </c>
      <c r="T3333" s="3">
        <v>5.5339999999999998</v>
      </c>
      <c r="U3333" s="3">
        <v>1.0569999999999999</v>
      </c>
      <c r="V3333" s="3">
        <v>5.4820000000000002</v>
      </c>
      <c r="W3333" s="3">
        <v>4.75</v>
      </c>
      <c r="X3333" s="3">
        <v>6.6589999999999998</v>
      </c>
      <c r="Y3333" s="3">
        <v>7.5750000000000002</v>
      </c>
      <c r="Z3333" s="3">
        <v>7.55</v>
      </c>
      <c r="AA3333" s="3">
        <v>4.05</v>
      </c>
      <c r="AB3333" s="3">
        <v>6.1840000000000002</v>
      </c>
      <c r="AC3333" s="3">
        <v>8.4629999999999992</v>
      </c>
      <c r="AD3333" s="3">
        <v>3.9750000000000001</v>
      </c>
      <c r="AE3333" s="3">
        <v>4.944</v>
      </c>
      <c r="AF3333" s="3">
        <v>3.907</v>
      </c>
      <c r="AG3333" s="3">
        <v>7.944</v>
      </c>
      <c r="AH3333" s="3">
        <v>7.8490000000000002</v>
      </c>
      <c r="AI3333" s="3">
        <v>9.2850000000000001</v>
      </c>
      <c r="AJ3333" s="3">
        <v>9.2639999999999993</v>
      </c>
      <c r="AK3333" s="3">
        <v>9.8010000000000002</v>
      </c>
      <c r="AL3333" s="3">
        <v>3.891</v>
      </c>
      <c r="AM3333" s="3">
        <v>8.48</v>
      </c>
      <c r="AN3333" s="3">
        <v>10.26</v>
      </c>
      <c r="AO3333" s="3">
        <v>6.6379999999999999</v>
      </c>
      <c r="AP3333" s="3">
        <v>5.4560000000000004</v>
      </c>
      <c r="AQ3333" s="3">
        <v>6.3860000000000001</v>
      </c>
      <c r="AR3333" s="3">
        <v>7.41</v>
      </c>
      <c r="AS3333" s="3">
        <v>8.1549999999999994</v>
      </c>
      <c r="AT3333" s="3">
        <v>7.1130000000000004</v>
      </c>
      <c r="AU3333" s="3">
        <v>6.7409999999999997</v>
      </c>
      <c r="AV3333" s="3">
        <v>7.3550000000000004</v>
      </c>
      <c r="AW3333" s="3">
        <v>7.7850000000000001</v>
      </c>
      <c r="AX3333" s="3">
        <v>7.9160000000000004</v>
      </c>
      <c r="AY3333" s="3">
        <v>8.0839999999999996</v>
      </c>
      <c r="AZ3333" s="3">
        <v>8.1489999999999991</v>
      </c>
      <c r="BA3333">
        <v>8.1980000000000004</v>
      </c>
      <c r="BB3333">
        <v>2017</v>
      </c>
    </row>
    <row r="3334" spans="1:54" hidden="1" x14ac:dyDescent="0.2">
      <c r="A3334">
        <v>534</v>
      </c>
      <c r="B3334" t="s">
        <v>487</v>
      </c>
      <c r="C3334" t="s">
        <v>346</v>
      </c>
      <c r="D3334" t="s">
        <v>36</v>
      </c>
      <c r="E3334" t="s">
        <v>342</v>
      </c>
      <c r="F3334" t="s">
        <v>345</v>
      </c>
      <c r="G3334" t="s">
        <v>225</v>
      </c>
      <c r="H3334" t="s">
        <v>222</v>
      </c>
      <c r="I3334" t="s">
        <v>1213</v>
      </c>
      <c r="J3334" s="3">
        <v>1496.4190000000001</v>
      </c>
      <c r="K3334" s="3">
        <v>1758.0550000000001</v>
      </c>
      <c r="L3334" s="3">
        <v>1966.4369999999999</v>
      </c>
      <c r="M3334" s="3">
        <v>2290.2139999999999</v>
      </c>
      <c r="N3334" s="3">
        <v>2566.1089999999999</v>
      </c>
      <c r="O3334" s="3">
        <v>2895.239</v>
      </c>
      <c r="P3334" s="3">
        <v>3239.491</v>
      </c>
      <c r="Q3334" s="3">
        <v>3682.107</v>
      </c>
      <c r="R3334" s="3">
        <v>4368.9269999999997</v>
      </c>
      <c r="S3334" s="3">
        <v>5019.2820000000002</v>
      </c>
      <c r="T3334" s="3">
        <v>5862.1239999999998</v>
      </c>
      <c r="U3334" s="3">
        <v>6738.7449999999999</v>
      </c>
      <c r="V3334" s="3">
        <v>7745.45</v>
      </c>
      <c r="W3334" s="3">
        <v>8913.5460000000003</v>
      </c>
      <c r="X3334" s="3">
        <v>10455.905000000001</v>
      </c>
      <c r="Y3334" s="3">
        <v>12267.249</v>
      </c>
      <c r="Z3334" s="3">
        <v>14192.768</v>
      </c>
      <c r="AA3334" s="3">
        <v>15723.936</v>
      </c>
      <c r="AB3334" s="3">
        <v>18033.776999999998</v>
      </c>
      <c r="AC3334" s="3">
        <v>20231.295999999998</v>
      </c>
      <c r="AD3334" s="3">
        <v>21774.127</v>
      </c>
      <c r="AE3334" s="3">
        <v>23558.452000000001</v>
      </c>
      <c r="AF3334" s="3">
        <v>25363.266</v>
      </c>
      <c r="AG3334" s="3">
        <v>28415.026000000002</v>
      </c>
      <c r="AH3334" s="3">
        <v>32422.103999999999</v>
      </c>
      <c r="AI3334" s="3">
        <v>36933.688000000002</v>
      </c>
      <c r="AJ3334" s="3">
        <v>42947.059000000001</v>
      </c>
      <c r="AK3334" s="3">
        <v>49870.896000000001</v>
      </c>
      <c r="AL3334" s="3">
        <v>56300.6</v>
      </c>
      <c r="AM3334" s="3">
        <v>64778.3</v>
      </c>
      <c r="AN3334" s="3">
        <v>77841.2</v>
      </c>
      <c r="AO3334" s="3">
        <v>87363.3</v>
      </c>
      <c r="AP3334" s="3">
        <v>99440.1</v>
      </c>
      <c r="AQ3334" s="3">
        <v>112335.2</v>
      </c>
      <c r="AR3334" s="3">
        <v>124679.6</v>
      </c>
      <c r="AS3334" s="3">
        <v>137640.4</v>
      </c>
      <c r="AT3334" s="3">
        <v>152537.1</v>
      </c>
      <c r="AU3334" s="3">
        <v>168055.481</v>
      </c>
      <c r="AV3334" s="3">
        <v>187349.122</v>
      </c>
      <c r="AW3334" s="3">
        <v>211050.31899999999</v>
      </c>
      <c r="AX3334" s="3">
        <v>237589.02900000001</v>
      </c>
      <c r="AY3334" s="3">
        <v>267548.80900000001</v>
      </c>
      <c r="AZ3334" s="3">
        <v>301394.12300000002</v>
      </c>
      <c r="BA3334">
        <v>339673.47200000001</v>
      </c>
      <c r="BB3334">
        <v>2017</v>
      </c>
    </row>
    <row r="3335" spans="1:54" hidden="1" x14ac:dyDescent="0.2">
      <c r="A3335">
        <v>534</v>
      </c>
      <c r="B3335" t="s">
        <v>487</v>
      </c>
      <c r="C3335" t="s">
        <v>344</v>
      </c>
      <c r="D3335" t="s">
        <v>36</v>
      </c>
      <c r="E3335" t="s">
        <v>342</v>
      </c>
      <c r="F3335" t="s">
        <v>343</v>
      </c>
      <c r="G3335" t="s">
        <v>223</v>
      </c>
      <c r="H3335" t="s">
        <v>222</v>
      </c>
      <c r="I3335" t="s">
        <v>310</v>
      </c>
      <c r="J3335" s="3">
        <v>189.43799999999999</v>
      </c>
      <c r="K3335" s="3">
        <v>196.535</v>
      </c>
      <c r="L3335" s="3">
        <v>203.53700000000001</v>
      </c>
      <c r="M3335" s="3">
        <v>222.04900000000001</v>
      </c>
      <c r="N3335" s="3">
        <v>215.55600000000001</v>
      </c>
      <c r="O3335" s="3">
        <v>237.61799999999999</v>
      </c>
      <c r="P3335" s="3">
        <v>252.751</v>
      </c>
      <c r="Q3335" s="3">
        <v>283.75</v>
      </c>
      <c r="R3335" s="3">
        <v>299.64499999999998</v>
      </c>
      <c r="S3335" s="3">
        <v>300.18700000000001</v>
      </c>
      <c r="T3335" s="3">
        <v>326.608</v>
      </c>
      <c r="U3335" s="3">
        <v>274.84199999999998</v>
      </c>
      <c r="V3335" s="3">
        <v>293.262</v>
      </c>
      <c r="W3335" s="3">
        <v>284.19400000000002</v>
      </c>
      <c r="X3335" s="3">
        <v>333.01400000000001</v>
      </c>
      <c r="Y3335" s="3">
        <v>366.6</v>
      </c>
      <c r="Z3335" s="3">
        <v>399.791</v>
      </c>
      <c r="AA3335" s="3">
        <v>423.18900000000002</v>
      </c>
      <c r="AB3335" s="3">
        <v>428.767</v>
      </c>
      <c r="AC3335" s="3">
        <v>466.84100000000001</v>
      </c>
      <c r="AD3335" s="3">
        <v>476.63600000000002</v>
      </c>
      <c r="AE3335" s="3">
        <v>493.93400000000003</v>
      </c>
      <c r="AF3335" s="3">
        <v>523.76800000000003</v>
      </c>
      <c r="AG3335" s="3">
        <v>618.36900000000003</v>
      </c>
      <c r="AH3335" s="3">
        <v>721.58900000000006</v>
      </c>
      <c r="AI3335" s="3">
        <v>834.21799999999996</v>
      </c>
      <c r="AJ3335" s="3">
        <v>949.11800000000005</v>
      </c>
      <c r="AK3335" s="3">
        <v>1238.7</v>
      </c>
      <c r="AL3335" s="3">
        <v>1224.096</v>
      </c>
      <c r="AM3335" s="3">
        <v>1365.373</v>
      </c>
      <c r="AN3335" s="3">
        <v>1708.46</v>
      </c>
      <c r="AO3335" s="3">
        <v>1823.0519999999999</v>
      </c>
      <c r="AP3335" s="3">
        <v>1827.6369999999999</v>
      </c>
      <c r="AQ3335" s="3">
        <v>1856.721</v>
      </c>
      <c r="AR3335" s="3">
        <v>2039.127</v>
      </c>
      <c r="AS3335" s="3">
        <v>2102.3919999999998</v>
      </c>
      <c r="AT3335" s="3">
        <v>2273.556</v>
      </c>
      <c r="AU3335" s="3">
        <v>2611.0120000000002</v>
      </c>
      <c r="AV3335" s="3">
        <v>2848.2310000000002</v>
      </c>
      <c r="AW3335" s="3">
        <v>3155.2260000000001</v>
      </c>
      <c r="AX3335" s="3">
        <v>3477.0520000000001</v>
      </c>
      <c r="AY3335" s="3">
        <v>3832.9059999999999</v>
      </c>
      <c r="AZ3335" s="3">
        <v>4226.6890000000003</v>
      </c>
      <c r="BA3335">
        <v>4663.0230000000001</v>
      </c>
      <c r="BB3335">
        <v>2017</v>
      </c>
    </row>
    <row r="3336" spans="1:54" hidden="1" x14ac:dyDescent="0.2">
      <c r="A3336">
        <v>534</v>
      </c>
      <c r="B3336" t="s">
        <v>487</v>
      </c>
      <c r="C3336" t="s">
        <v>213</v>
      </c>
      <c r="D3336" t="s">
        <v>36</v>
      </c>
      <c r="E3336" t="s">
        <v>342</v>
      </c>
      <c r="F3336" t="s">
        <v>341</v>
      </c>
      <c r="G3336" t="s">
        <v>323</v>
      </c>
      <c r="H3336" t="s">
        <v>222</v>
      </c>
      <c r="I3336" t="s">
        <v>310</v>
      </c>
      <c r="J3336" s="3">
        <v>381.97399999999999</v>
      </c>
      <c r="K3336" s="3">
        <v>442.72399999999999</v>
      </c>
      <c r="L3336" s="3">
        <v>486.53500000000003</v>
      </c>
      <c r="M3336" s="3">
        <v>542.60400000000004</v>
      </c>
      <c r="N3336" s="3">
        <v>583.32799999999997</v>
      </c>
      <c r="O3336" s="3">
        <v>633.625</v>
      </c>
      <c r="P3336" s="3">
        <v>677.27599999999995</v>
      </c>
      <c r="Q3336" s="3">
        <v>722.10299999999995</v>
      </c>
      <c r="R3336" s="3">
        <v>819.33699999999999</v>
      </c>
      <c r="S3336" s="3">
        <v>901.822</v>
      </c>
      <c r="T3336" s="3">
        <v>986.928</v>
      </c>
      <c r="U3336" s="3">
        <v>1030.5540000000001</v>
      </c>
      <c r="V3336" s="3">
        <v>1111.836</v>
      </c>
      <c r="W3336" s="3">
        <v>1192.3589999999999</v>
      </c>
      <c r="X3336" s="3">
        <v>1298.825</v>
      </c>
      <c r="Y3336" s="3">
        <v>1426.346</v>
      </c>
      <c r="Z3336" s="3">
        <v>1562.028</v>
      </c>
      <c r="AA3336" s="3">
        <v>1653.1130000000001</v>
      </c>
      <c r="AB3336" s="3">
        <v>1774.394</v>
      </c>
      <c r="AC3336" s="3">
        <v>1954.0139999999999</v>
      </c>
      <c r="AD3336" s="3">
        <v>2077.9119999999998</v>
      </c>
      <c r="AE3336" s="3">
        <v>2230.35</v>
      </c>
      <c r="AF3336" s="3">
        <v>2353.078</v>
      </c>
      <c r="AG3336" s="3">
        <v>2590.652</v>
      </c>
      <c r="AH3336" s="3">
        <v>2870.8240000000001</v>
      </c>
      <c r="AI3336" s="3">
        <v>3238.31</v>
      </c>
      <c r="AJ3336" s="3">
        <v>3647.0340000000001</v>
      </c>
      <c r="AK3336" s="3">
        <v>4111.0519999999997</v>
      </c>
      <c r="AL3336" s="3">
        <v>4354.79</v>
      </c>
      <c r="AM3336" s="3">
        <v>4759.9449999999997</v>
      </c>
      <c r="AN3336" s="3">
        <v>5312.4369999999999</v>
      </c>
      <c r="AO3336" s="3">
        <v>5782.0360000000001</v>
      </c>
      <c r="AP3336" s="3">
        <v>6209.8509999999997</v>
      </c>
      <c r="AQ3336" s="3">
        <v>6713.1049999999996</v>
      </c>
      <c r="AR3336" s="3">
        <v>7339.9719999999998</v>
      </c>
      <c r="AS3336" s="3">
        <v>8024.5879999999997</v>
      </c>
      <c r="AT3336" s="3">
        <v>8705.018</v>
      </c>
      <c r="AU3336" s="3">
        <v>9459.0020000000004</v>
      </c>
      <c r="AV3336" s="3">
        <v>10385.432000000001</v>
      </c>
      <c r="AW3336" s="3">
        <v>11436.697</v>
      </c>
      <c r="AX3336" s="3">
        <v>12584.487999999999</v>
      </c>
      <c r="AY3336" s="3">
        <v>13861.004999999999</v>
      </c>
      <c r="AZ3336" s="3">
        <v>15247.999</v>
      </c>
      <c r="BA3336">
        <v>16785.145</v>
      </c>
      <c r="BB3336">
        <v>2017</v>
      </c>
    </row>
    <row r="3337" spans="1:54" hidden="1" x14ac:dyDescent="0.2">
      <c r="A3337">
        <v>534</v>
      </c>
      <c r="B3337" t="s">
        <v>487</v>
      </c>
      <c r="C3337" t="s">
        <v>340</v>
      </c>
      <c r="D3337" t="s">
        <v>36</v>
      </c>
      <c r="E3337" t="s">
        <v>339</v>
      </c>
      <c r="F3337" t="s">
        <v>338</v>
      </c>
      <c r="G3337" t="s">
        <v>295</v>
      </c>
      <c r="I3337" t="s">
        <v>337</v>
      </c>
      <c r="J3337" s="3">
        <v>11.137</v>
      </c>
      <c r="K3337" s="3">
        <v>12.343</v>
      </c>
      <c r="L3337" s="3">
        <v>13.342000000000001</v>
      </c>
      <c r="M3337" s="3">
        <v>14.484</v>
      </c>
      <c r="N3337" s="3">
        <v>15.631</v>
      </c>
      <c r="O3337" s="3">
        <v>16.756</v>
      </c>
      <c r="P3337" s="3">
        <v>17.893000000000001</v>
      </c>
      <c r="Q3337" s="3">
        <v>19.562000000000001</v>
      </c>
      <c r="R3337" s="3">
        <v>21.172999999999998</v>
      </c>
      <c r="S3337" s="3">
        <v>22.959</v>
      </c>
      <c r="T3337" s="3">
        <v>25.408000000000001</v>
      </c>
      <c r="U3337" s="3">
        <v>28.902999999999999</v>
      </c>
      <c r="V3337" s="3">
        <v>31.494</v>
      </c>
      <c r="W3337" s="3">
        <v>34.6</v>
      </c>
      <c r="X3337" s="3">
        <v>38.052999999999997</v>
      </c>
      <c r="Y3337" s="3">
        <v>41.500999999999998</v>
      </c>
      <c r="Z3337" s="3">
        <v>44.645000000000003</v>
      </c>
      <c r="AA3337" s="3">
        <v>47.536000000000001</v>
      </c>
      <c r="AB3337" s="3">
        <v>51.344000000000001</v>
      </c>
      <c r="AC3337" s="3">
        <v>53.106000000000002</v>
      </c>
      <c r="AD3337" s="3">
        <v>54.970999999999997</v>
      </c>
      <c r="AE3337" s="3">
        <v>56.673999999999999</v>
      </c>
      <c r="AF3337" s="3">
        <v>58.720999999999997</v>
      </c>
      <c r="AG3337" s="3">
        <v>60.945</v>
      </c>
      <c r="AH3337" s="3">
        <v>64.477999999999994</v>
      </c>
      <c r="AI3337" s="3">
        <v>67.209999999999994</v>
      </c>
      <c r="AJ3337" s="3">
        <v>71.527000000000001</v>
      </c>
      <c r="AK3337" s="3">
        <v>75.644000000000005</v>
      </c>
      <c r="AL3337" s="3">
        <v>82.198999999999998</v>
      </c>
      <c r="AM3337" s="3">
        <v>87.183000000000007</v>
      </c>
      <c r="AN3337" s="3">
        <v>95.015000000000001</v>
      </c>
      <c r="AO3337" s="3">
        <v>100</v>
      </c>
      <c r="AP3337" s="3">
        <v>107.934</v>
      </c>
      <c r="AQ3337" s="3">
        <v>114.61199999999999</v>
      </c>
      <c r="AR3337" s="3">
        <v>118.43</v>
      </c>
      <c r="AS3337" s="3">
        <v>120.884</v>
      </c>
      <c r="AT3337" s="3">
        <v>125.071</v>
      </c>
      <c r="AU3337" s="3">
        <v>129.09299999999999</v>
      </c>
      <c r="AV3337" s="3">
        <v>134.054</v>
      </c>
      <c r="AW3337" s="3">
        <v>140.10599999999999</v>
      </c>
      <c r="AX3337" s="3">
        <v>146.155</v>
      </c>
      <c r="AY3337" s="3">
        <v>152.27500000000001</v>
      </c>
      <c r="AZ3337" s="3">
        <v>158.61199999999999</v>
      </c>
      <c r="BA3337">
        <v>165.21199999999999</v>
      </c>
      <c r="BB3337">
        <v>2017</v>
      </c>
    </row>
    <row r="3338" spans="1:54" hidden="1" x14ac:dyDescent="0.2">
      <c r="A3338">
        <v>534</v>
      </c>
      <c r="B3338" t="s">
        <v>487</v>
      </c>
      <c r="C3338" t="s">
        <v>336</v>
      </c>
      <c r="D3338" t="s">
        <v>36</v>
      </c>
      <c r="E3338" t="s">
        <v>333</v>
      </c>
      <c r="F3338" t="s">
        <v>335</v>
      </c>
      <c r="G3338" t="s">
        <v>225</v>
      </c>
      <c r="H3338" t="s">
        <v>322</v>
      </c>
      <c r="I3338" t="s">
        <v>330</v>
      </c>
      <c r="J3338" s="3">
        <v>19600.464</v>
      </c>
      <c r="K3338" s="3">
        <v>20347.312000000002</v>
      </c>
      <c r="L3338" s="3">
        <v>20598.421999999999</v>
      </c>
      <c r="M3338" s="3">
        <v>21631.219000000001</v>
      </c>
      <c r="N3338" s="3">
        <v>21976.669000000002</v>
      </c>
      <c r="O3338" s="3">
        <v>22646.327000000001</v>
      </c>
      <c r="P3338" s="3">
        <v>23225.781999999999</v>
      </c>
      <c r="Q3338" s="3">
        <v>23631.394</v>
      </c>
      <c r="R3338" s="3">
        <v>25365.194</v>
      </c>
      <c r="S3338" s="3">
        <v>26323.653999999999</v>
      </c>
      <c r="T3338" s="3">
        <v>27223.109</v>
      </c>
      <c r="U3338" s="3">
        <v>26985.401999999998</v>
      </c>
      <c r="V3338" s="3">
        <v>27883.95</v>
      </c>
      <c r="W3338" s="3">
        <v>28592.61</v>
      </c>
      <c r="X3338" s="3">
        <v>29899.236000000001</v>
      </c>
      <c r="Y3338" s="3">
        <v>31546.118999999999</v>
      </c>
      <c r="Z3338" s="3">
        <v>33288.285000000003</v>
      </c>
      <c r="AA3338" s="3">
        <v>33978.14</v>
      </c>
      <c r="AB3338" s="3">
        <v>35406.616999999998</v>
      </c>
      <c r="AC3338" s="3">
        <v>37718.644</v>
      </c>
      <c r="AD3338" s="3">
        <v>38475.118999999999</v>
      </c>
      <c r="AE3338" s="3">
        <v>39697.508999999998</v>
      </c>
      <c r="AF3338" s="3">
        <v>40572.190999999999</v>
      </c>
      <c r="AG3338" s="3">
        <v>43094.383000000002</v>
      </c>
      <c r="AH3338" s="3">
        <v>45749.065000000002</v>
      </c>
      <c r="AI3338" s="3">
        <v>49229.07</v>
      </c>
      <c r="AJ3338" s="3">
        <v>52979.499000000003</v>
      </c>
      <c r="AK3338" s="3">
        <v>57313.14</v>
      </c>
      <c r="AL3338" s="3">
        <v>58681.241000000002</v>
      </c>
      <c r="AM3338" s="3">
        <v>62754.732000000004</v>
      </c>
      <c r="AN3338" s="3">
        <v>68232.964000000007</v>
      </c>
      <c r="AO3338" s="3">
        <v>71774.146999999997</v>
      </c>
      <c r="AP3338" s="3">
        <v>74684.745999999999</v>
      </c>
      <c r="AQ3338" s="3">
        <v>78422.451000000001</v>
      </c>
      <c r="AR3338" s="3">
        <v>83139.923999999999</v>
      </c>
      <c r="AS3338" s="3">
        <v>88751.967999999993</v>
      </c>
      <c r="AT3338" s="3">
        <v>93830.19</v>
      </c>
      <c r="AU3338" s="3">
        <v>98854.604000000007</v>
      </c>
      <c r="AV3338" s="3">
        <v>104747.329</v>
      </c>
      <c r="AW3338" s="3">
        <v>111435.77899999999</v>
      </c>
      <c r="AX3338" s="3">
        <v>118695.103</v>
      </c>
      <c r="AY3338" s="3">
        <v>126624.251</v>
      </c>
      <c r="AZ3338" s="3">
        <v>135165.177</v>
      </c>
      <c r="BA3338">
        <v>144347.65100000001</v>
      </c>
      <c r="BB3338">
        <v>2013</v>
      </c>
    </row>
    <row r="3339" spans="1:54" hidden="1" x14ac:dyDescent="0.2">
      <c r="A3339">
        <v>534</v>
      </c>
      <c r="B3339" t="s">
        <v>487</v>
      </c>
      <c r="C3339" t="s">
        <v>334</v>
      </c>
      <c r="D3339" t="s">
        <v>36</v>
      </c>
      <c r="E3339" t="s">
        <v>333</v>
      </c>
      <c r="F3339" t="s">
        <v>332</v>
      </c>
      <c r="G3339" t="s">
        <v>331</v>
      </c>
      <c r="H3339" t="s">
        <v>322</v>
      </c>
      <c r="I3339" t="s">
        <v>330</v>
      </c>
      <c r="J3339" s="3">
        <v>1297.2329999999999</v>
      </c>
      <c r="K3339" s="3">
        <v>1346.663</v>
      </c>
      <c r="L3339" s="3">
        <v>1363.2819999999999</v>
      </c>
      <c r="M3339" s="3">
        <v>1431.6369999999999</v>
      </c>
      <c r="N3339" s="3">
        <v>1454.5</v>
      </c>
      <c r="O3339" s="3">
        <v>1498.82</v>
      </c>
      <c r="P3339" s="3">
        <v>1537.171</v>
      </c>
      <c r="Q3339" s="3">
        <v>1564.0160000000001</v>
      </c>
      <c r="R3339" s="3">
        <v>1678.7650000000001</v>
      </c>
      <c r="S3339" s="3">
        <v>1742.2</v>
      </c>
      <c r="T3339" s="3">
        <v>1801.729</v>
      </c>
      <c r="U3339" s="3">
        <v>1785.9970000000001</v>
      </c>
      <c r="V3339" s="3">
        <v>1845.4659999999999</v>
      </c>
      <c r="W3339" s="3">
        <v>1892.3679999999999</v>
      </c>
      <c r="X3339" s="3">
        <v>1978.845</v>
      </c>
      <c r="Y3339" s="3">
        <v>2087.8420000000001</v>
      </c>
      <c r="Z3339" s="3">
        <v>2203.1460000000002</v>
      </c>
      <c r="AA3339" s="3">
        <v>2248.8029999999999</v>
      </c>
      <c r="AB3339" s="3">
        <v>2343.3449999999998</v>
      </c>
      <c r="AC3339" s="3">
        <v>2496.364</v>
      </c>
      <c r="AD3339" s="3">
        <v>2546.4299999999998</v>
      </c>
      <c r="AE3339" s="3">
        <v>2627.3330000000001</v>
      </c>
      <c r="AF3339" s="3">
        <v>2685.2220000000002</v>
      </c>
      <c r="AG3339" s="3">
        <v>2852.1509999999998</v>
      </c>
      <c r="AH3339" s="3">
        <v>3027.848</v>
      </c>
      <c r="AI3339" s="3">
        <v>3258.1680000000001</v>
      </c>
      <c r="AJ3339" s="3">
        <v>3506.3850000000002</v>
      </c>
      <c r="AK3339" s="3">
        <v>3793.2020000000002</v>
      </c>
      <c r="AL3339" s="3">
        <v>3883.748</v>
      </c>
      <c r="AM3339" s="3">
        <v>4153.3469999999998</v>
      </c>
      <c r="AN3339" s="3">
        <v>4515.9179999999997</v>
      </c>
      <c r="AO3339" s="3">
        <v>4750.2870000000003</v>
      </c>
      <c r="AP3339" s="3">
        <v>4942.9210000000003</v>
      </c>
      <c r="AQ3339" s="3">
        <v>5190.2969999999996</v>
      </c>
      <c r="AR3339" s="3">
        <v>5502.5169999999998</v>
      </c>
      <c r="AS3339" s="3">
        <v>5873.9440000000004</v>
      </c>
      <c r="AT3339" s="3">
        <v>6210.04</v>
      </c>
      <c r="AU3339" s="3">
        <v>6542.5749999999998</v>
      </c>
      <c r="AV3339" s="3">
        <v>6932.5780000000004</v>
      </c>
      <c r="AW3339" s="3">
        <v>7375.2449999999999</v>
      </c>
      <c r="AX3339" s="3">
        <v>7855.6949999999997</v>
      </c>
      <c r="AY3339" s="3">
        <v>8380.4760000000006</v>
      </c>
      <c r="AZ3339" s="3">
        <v>8945.7469999999994</v>
      </c>
      <c r="BA3339">
        <v>9553.4779999999992</v>
      </c>
      <c r="BB3339">
        <v>2013</v>
      </c>
    </row>
    <row r="3340" spans="1:54" hidden="1" x14ac:dyDescent="0.2">
      <c r="A3340">
        <v>534</v>
      </c>
      <c r="B3340" t="s">
        <v>487</v>
      </c>
      <c r="C3340" t="s">
        <v>329</v>
      </c>
      <c r="D3340" t="s">
        <v>36</v>
      </c>
      <c r="E3340" t="s">
        <v>325</v>
      </c>
      <c r="F3340" t="s">
        <v>328</v>
      </c>
      <c r="G3340" t="s">
        <v>225</v>
      </c>
      <c r="H3340" t="s">
        <v>322</v>
      </c>
      <c r="I3340" t="s">
        <v>321</v>
      </c>
      <c r="J3340" s="3">
        <v>2182.96</v>
      </c>
      <c r="K3340" s="3">
        <v>2511.5070000000001</v>
      </c>
      <c r="L3340" s="3">
        <v>2748.3389999999999</v>
      </c>
      <c r="M3340" s="3">
        <v>3132.9870000000001</v>
      </c>
      <c r="N3340" s="3">
        <v>3435.2190000000001</v>
      </c>
      <c r="O3340" s="3">
        <v>3794.547</v>
      </c>
      <c r="P3340" s="3">
        <v>4155.8580000000002</v>
      </c>
      <c r="Q3340" s="3">
        <v>4622.8590000000004</v>
      </c>
      <c r="R3340" s="3">
        <v>5370.5309999999999</v>
      </c>
      <c r="S3340" s="3">
        <v>6043.6869999999999</v>
      </c>
      <c r="T3340" s="3">
        <v>6916.96</v>
      </c>
      <c r="U3340" s="3">
        <v>7799.473</v>
      </c>
      <c r="V3340" s="3">
        <v>8781.6890000000003</v>
      </c>
      <c r="W3340" s="3">
        <v>9892.9480000000003</v>
      </c>
      <c r="X3340" s="3">
        <v>11377.481</v>
      </c>
      <c r="Y3340" s="3">
        <v>13092.048000000001</v>
      </c>
      <c r="Z3340" s="3">
        <v>14861.537</v>
      </c>
      <c r="AA3340" s="3">
        <v>16151.963</v>
      </c>
      <c r="AB3340" s="3">
        <v>18179.21</v>
      </c>
      <c r="AC3340" s="3">
        <v>20030.986000000001</v>
      </c>
      <c r="AD3340" s="3">
        <v>21150.196</v>
      </c>
      <c r="AE3340" s="3">
        <v>22498.026000000002</v>
      </c>
      <c r="AF3340" s="3">
        <v>23824.370999999999</v>
      </c>
      <c r="AG3340" s="3">
        <v>26263.839</v>
      </c>
      <c r="AH3340" s="3">
        <v>29498.291000000001</v>
      </c>
      <c r="AI3340" s="3">
        <v>33087.07</v>
      </c>
      <c r="AJ3340" s="3">
        <v>37894.633999999998</v>
      </c>
      <c r="AK3340" s="3">
        <v>43354.078000000001</v>
      </c>
      <c r="AL3340" s="3">
        <v>48235.124000000003</v>
      </c>
      <c r="AM3340" s="3">
        <v>54711.425000000003</v>
      </c>
      <c r="AN3340" s="3">
        <v>64831.769</v>
      </c>
      <c r="AO3340" s="3">
        <v>71774.146999999997</v>
      </c>
      <c r="AP3340" s="3">
        <v>80610.468999999997</v>
      </c>
      <c r="AQ3340" s="3">
        <v>89881.33</v>
      </c>
      <c r="AR3340" s="3">
        <v>98462.930999999997</v>
      </c>
      <c r="AS3340" s="3">
        <v>107286.97900000001</v>
      </c>
      <c r="AT3340" s="3">
        <v>117354.652</v>
      </c>
      <c r="AU3340" s="3">
        <v>127614.857</v>
      </c>
      <c r="AV3340" s="3">
        <v>140418.378</v>
      </c>
      <c r="AW3340" s="3">
        <v>156128.44500000001</v>
      </c>
      <c r="AX3340" s="3">
        <v>173478.69099999999</v>
      </c>
      <c r="AY3340" s="3">
        <v>192817.52600000001</v>
      </c>
      <c r="AZ3340" s="3">
        <v>214388.75200000001</v>
      </c>
      <c r="BA3340">
        <v>238480.33799999999</v>
      </c>
      <c r="BB3340">
        <v>2013</v>
      </c>
    </row>
    <row r="3341" spans="1:54" hidden="1" x14ac:dyDescent="0.2">
      <c r="A3341">
        <v>534</v>
      </c>
      <c r="B3341" t="s">
        <v>487</v>
      </c>
      <c r="C3341" t="s">
        <v>327</v>
      </c>
      <c r="D3341" t="s">
        <v>36</v>
      </c>
      <c r="E3341" t="s">
        <v>325</v>
      </c>
      <c r="F3341" t="s">
        <v>326</v>
      </c>
      <c r="G3341" t="s">
        <v>223</v>
      </c>
      <c r="H3341" t="s">
        <v>322</v>
      </c>
      <c r="I3341" t="s">
        <v>321</v>
      </c>
      <c r="J3341" s="3">
        <v>276.35000000000002</v>
      </c>
      <c r="K3341" s="3">
        <v>280.76400000000001</v>
      </c>
      <c r="L3341" s="3">
        <v>284.46800000000002</v>
      </c>
      <c r="M3341" s="3">
        <v>303.76100000000002</v>
      </c>
      <c r="N3341" s="3">
        <v>288.56299999999999</v>
      </c>
      <c r="O3341" s="3">
        <v>311.42599999999999</v>
      </c>
      <c r="P3341" s="3">
        <v>324.24799999999999</v>
      </c>
      <c r="Q3341" s="3">
        <v>356.24599999999998</v>
      </c>
      <c r="R3341" s="3">
        <v>368.34100000000001</v>
      </c>
      <c r="S3341" s="3">
        <v>361.45400000000001</v>
      </c>
      <c r="T3341" s="3">
        <v>385.37799999999999</v>
      </c>
      <c r="U3341" s="3">
        <v>318.10399999999998</v>
      </c>
      <c r="V3341" s="3">
        <v>332.49700000000001</v>
      </c>
      <c r="W3341" s="3">
        <v>315.42</v>
      </c>
      <c r="X3341" s="3">
        <v>362.36599999999999</v>
      </c>
      <c r="Y3341" s="3">
        <v>391.24900000000002</v>
      </c>
      <c r="Z3341" s="3">
        <v>418.63</v>
      </c>
      <c r="AA3341" s="3">
        <v>434.709</v>
      </c>
      <c r="AB3341" s="3">
        <v>432.22500000000002</v>
      </c>
      <c r="AC3341" s="3">
        <v>462.21800000000002</v>
      </c>
      <c r="AD3341" s="3">
        <v>462.97800000000001</v>
      </c>
      <c r="AE3341" s="3">
        <v>471.70100000000002</v>
      </c>
      <c r="AF3341" s="3">
        <v>491.98899999999998</v>
      </c>
      <c r="AG3341" s="3">
        <v>571.55499999999995</v>
      </c>
      <c r="AH3341" s="3">
        <v>656.51700000000005</v>
      </c>
      <c r="AI3341" s="3">
        <v>747.33500000000004</v>
      </c>
      <c r="AJ3341" s="3">
        <v>837.46</v>
      </c>
      <c r="AK3341" s="3">
        <v>1076.835</v>
      </c>
      <c r="AL3341" s="3">
        <v>1048.7349999999999</v>
      </c>
      <c r="AM3341" s="3">
        <v>1153.1880000000001</v>
      </c>
      <c r="AN3341" s="3">
        <v>1422.9290000000001</v>
      </c>
      <c r="AO3341" s="3">
        <v>1497.7460000000001</v>
      </c>
      <c r="AP3341" s="3">
        <v>1481.5619999999999</v>
      </c>
      <c r="AQ3341" s="3">
        <v>1485.595</v>
      </c>
      <c r="AR3341" s="3">
        <v>1610.355</v>
      </c>
      <c r="AS3341" s="3">
        <v>1638.758</v>
      </c>
      <c r="AT3341" s="3">
        <v>1749.164</v>
      </c>
      <c r="AU3341" s="3">
        <v>1982.702</v>
      </c>
      <c r="AV3341" s="3">
        <v>2134.752</v>
      </c>
      <c r="AW3341" s="3">
        <v>2334.1379999999999</v>
      </c>
      <c r="AX3341" s="3">
        <v>2538.8150000000001</v>
      </c>
      <c r="AY3341" s="3">
        <v>2762.3049999999998</v>
      </c>
      <c r="AZ3341" s="3">
        <v>3006.5439999999999</v>
      </c>
      <c r="BA3341">
        <v>3273.848</v>
      </c>
      <c r="BB3341">
        <v>2013</v>
      </c>
    </row>
    <row r="3342" spans="1:54" hidden="1" x14ac:dyDescent="0.2">
      <c r="A3342">
        <v>534</v>
      </c>
      <c r="B3342" t="s">
        <v>487</v>
      </c>
      <c r="C3342" t="s">
        <v>212</v>
      </c>
      <c r="D3342" t="s">
        <v>36</v>
      </c>
      <c r="E3342" t="s">
        <v>325</v>
      </c>
      <c r="F3342" t="s">
        <v>324</v>
      </c>
      <c r="G3342" t="s">
        <v>323</v>
      </c>
      <c r="H3342" t="s">
        <v>322</v>
      </c>
      <c r="I3342" t="s">
        <v>321</v>
      </c>
      <c r="J3342" s="3">
        <v>557.21900000000005</v>
      </c>
      <c r="K3342" s="3">
        <v>632.46299999999997</v>
      </c>
      <c r="L3342" s="3">
        <v>679.99400000000003</v>
      </c>
      <c r="M3342" s="3">
        <v>742.27599999999995</v>
      </c>
      <c r="N3342" s="3">
        <v>780.89400000000001</v>
      </c>
      <c r="O3342" s="3">
        <v>830.43899999999996</v>
      </c>
      <c r="P3342" s="3">
        <v>868.85900000000004</v>
      </c>
      <c r="Q3342" s="3">
        <v>906.596</v>
      </c>
      <c r="R3342" s="3">
        <v>1007.176</v>
      </c>
      <c r="S3342" s="3">
        <v>1085.8779999999999</v>
      </c>
      <c r="T3342" s="3">
        <v>1164.5170000000001</v>
      </c>
      <c r="U3342" s="3">
        <v>1192.771</v>
      </c>
      <c r="V3342" s="3">
        <v>1260.585</v>
      </c>
      <c r="W3342" s="3">
        <v>1323.373</v>
      </c>
      <c r="X3342" s="3">
        <v>1413.3030000000001</v>
      </c>
      <c r="Y3342" s="3">
        <v>1522.2470000000001</v>
      </c>
      <c r="Z3342" s="3">
        <v>1635.6320000000001</v>
      </c>
      <c r="AA3342" s="3">
        <v>1698.1130000000001</v>
      </c>
      <c r="AB3342" s="3">
        <v>1788.704</v>
      </c>
      <c r="AC3342" s="3">
        <v>1934.6669999999999</v>
      </c>
      <c r="AD3342" s="3">
        <v>2018.37</v>
      </c>
      <c r="AE3342" s="3">
        <v>2129.9569999999999</v>
      </c>
      <c r="AF3342" s="3">
        <v>2210.3069999999998</v>
      </c>
      <c r="AG3342" s="3">
        <v>2394.5239999999999</v>
      </c>
      <c r="AH3342" s="3">
        <v>2611.9340000000002</v>
      </c>
      <c r="AI3342" s="3">
        <v>2901.0430000000001</v>
      </c>
      <c r="AJ3342" s="3">
        <v>3217.9859999999999</v>
      </c>
      <c r="AK3342" s="3">
        <v>3573.8449999999998</v>
      </c>
      <c r="AL3342" s="3">
        <v>3730.9340000000002</v>
      </c>
      <c r="AM3342" s="3">
        <v>4020.2260000000001</v>
      </c>
      <c r="AN3342" s="3">
        <v>4424.5810000000001</v>
      </c>
      <c r="AO3342" s="3">
        <v>4750.2870000000003</v>
      </c>
      <c r="AP3342" s="3">
        <v>5033.9750000000004</v>
      </c>
      <c r="AQ3342" s="3">
        <v>5371.2709999999997</v>
      </c>
      <c r="AR3342" s="3">
        <v>5796.5789999999997</v>
      </c>
      <c r="AS3342" s="3">
        <v>6254.95</v>
      </c>
      <c r="AT3342" s="3">
        <v>6697.2190000000001</v>
      </c>
      <c r="AU3342" s="3">
        <v>7182.8019999999997</v>
      </c>
      <c r="AV3342" s="3">
        <v>7783.893</v>
      </c>
      <c r="AW3342" s="3">
        <v>8460.5120000000006</v>
      </c>
      <c r="AX3342" s="3">
        <v>9188.7260000000006</v>
      </c>
      <c r="AY3342" s="3">
        <v>9989.3719999999994</v>
      </c>
      <c r="AZ3342" s="3">
        <v>10846.261</v>
      </c>
      <c r="BA3342">
        <v>11784.632</v>
      </c>
      <c r="BB3342">
        <v>2013</v>
      </c>
    </row>
    <row r="3343" spans="1:54" hidden="1" x14ac:dyDescent="0.2">
      <c r="A3343">
        <v>534</v>
      </c>
      <c r="B3343" t="s">
        <v>487</v>
      </c>
      <c r="C3343" t="s">
        <v>320</v>
      </c>
      <c r="D3343" t="s">
        <v>36</v>
      </c>
      <c r="E3343" t="s">
        <v>319</v>
      </c>
      <c r="F3343" t="s">
        <v>318</v>
      </c>
      <c r="G3343" t="s">
        <v>243</v>
      </c>
    </row>
    <row r="3344" spans="1:54" hidden="1" x14ac:dyDescent="0.2">
      <c r="A3344">
        <v>534</v>
      </c>
      <c r="B3344" t="s">
        <v>487</v>
      </c>
      <c r="C3344" t="s">
        <v>317</v>
      </c>
      <c r="D3344" t="s">
        <v>36</v>
      </c>
      <c r="E3344" t="s">
        <v>316</v>
      </c>
      <c r="F3344" s="3" t="s">
        <v>315</v>
      </c>
      <c r="G3344" t="s">
        <v>288</v>
      </c>
      <c r="I3344" t="s">
        <v>310</v>
      </c>
      <c r="J3344">
        <v>2.8929999999999998</v>
      </c>
      <c r="K3344">
        <v>3.0139999999999998</v>
      </c>
      <c r="L3344">
        <v>3.11</v>
      </c>
      <c r="M3344">
        <v>3.2519999999999998</v>
      </c>
      <c r="N3344">
        <v>3.234</v>
      </c>
      <c r="O3344">
        <v>3.286</v>
      </c>
      <c r="P3344">
        <v>3.3260000000000001</v>
      </c>
      <c r="Q3344">
        <v>3.3290000000000002</v>
      </c>
      <c r="R3344">
        <v>3.492</v>
      </c>
      <c r="S3344">
        <v>3.5680000000000001</v>
      </c>
      <c r="T3344">
        <v>3.617</v>
      </c>
      <c r="U3344">
        <v>3.57</v>
      </c>
      <c r="V3344">
        <v>3.383</v>
      </c>
      <c r="W3344">
        <v>3.4750000000000001</v>
      </c>
      <c r="X3344">
        <v>3.5990000000000002</v>
      </c>
      <c r="Y3344">
        <v>3.7349999999999999</v>
      </c>
      <c r="Z3344">
        <v>3.8690000000000002</v>
      </c>
      <c r="AA3344">
        <v>3.8660000000000001</v>
      </c>
      <c r="AB3344">
        <v>3.9990000000000001</v>
      </c>
      <c r="AC3344">
        <v>4.1920000000000002</v>
      </c>
      <c r="AD3344">
        <v>4.1589999999999998</v>
      </c>
      <c r="AE3344">
        <v>4.2619999999999996</v>
      </c>
      <c r="AF3344">
        <v>4.3029999999999999</v>
      </c>
      <c r="AG3344">
        <v>4.4630000000000001</v>
      </c>
      <c r="AH3344">
        <v>4.5750000000000002</v>
      </c>
      <c r="AI3344">
        <v>4.7720000000000002</v>
      </c>
      <c r="AJ3344">
        <v>4.9509999999999996</v>
      </c>
      <c r="AK3344">
        <v>5.1580000000000004</v>
      </c>
      <c r="AL3344">
        <v>5.2089999999999996</v>
      </c>
      <c r="AM3344">
        <v>5.6760000000000002</v>
      </c>
      <c r="AN3344">
        <v>5.9459999999999997</v>
      </c>
      <c r="AO3344">
        <v>6.0910000000000002</v>
      </c>
      <c r="AP3344">
        <v>6.2270000000000003</v>
      </c>
      <c r="AQ3344">
        <v>6.4089999999999998</v>
      </c>
      <c r="AR3344">
        <v>6.6520000000000001</v>
      </c>
      <c r="AS3344">
        <v>6.9630000000000001</v>
      </c>
      <c r="AT3344">
        <v>7.2320000000000002</v>
      </c>
      <c r="AU3344">
        <v>7.4450000000000003</v>
      </c>
      <c r="AV3344">
        <v>7.694</v>
      </c>
      <c r="AW3344">
        <v>7.9820000000000002</v>
      </c>
      <c r="AX3344">
        <v>8.3049999999999997</v>
      </c>
      <c r="AY3344">
        <v>8.657</v>
      </c>
      <c r="AZ3344">
        <v>9.0329999999999995</v>
      </c>
      <c r="BA3344">
        <v>9.4290000000000003</v>
      </c>
      <c r="BB3344">
        <v>2017</v>
      </c>
    </row>
    <row r="3345" spans="1:54" hidden="1" x14ac:dyDescent="0.2">
      <c r="A3345">
        <v>534</v>
      </c>
      <c r="B3345" t="s">
        <v>487</v>
      </c>
      <c r="C3345" t="s">
        <v>314</v>
      </c>
      <c r="D3345" t="s">
        <v>36</v>
      </c>
      <c r="E3345" t="s">
        <v>313</v>
      </c>
      <c r="F3345" s="3" t="s">
        <v>312</v>
      </c>
      <c r="G3345" t="s">
        <v>311</v>
      </c>
      <c r="I3345" t="s">
        <v>310</v>
      </c>
      <c r="J3345">
        <v>3.9180000000000001</v>
      </c>
      <c r="K3345">
        <v>3.9710000000000001</v>
      </c>
      <c r="L3345">
        <v>4.0419999999999998</v>
      </c>
      <c r="M3345">
        <v>4.2210000000000001</v>
      </c>
      <c r="N3345">
        <v>4.399</v>
      </c>
      <c r="O3345">
        <v>4.569</v>
      </c>
      <c r="P3345">
        <v>4.7830000000000004</v>
      </c>
      <c r="Q3345">
        <v>5.0990000000000002</v>
      </c>
      <c r="R3345">
        <v>5.3319999999999999</v>
      </c>
      <c r="S3345">
        <v>5.5659999999999998</v>
      </c>
      <c r="T3345">
        <v>5.94</v>
      </c>
      <c r="U3345">
        <v>6.5389999999999997</v>
      </c>
      <c r="V3345">
        <v>6.9660000000000002</v>
      </c>
      <c r="W3345">
        <v>7.476</v>
      </c>
      <c r="X3345">
        <v>8.0500000000000007</v>
      </c>
      <c r="Y3345">
        <v>8.6</v>
      </c>
      <c r="Z3345">
        <v>9.0860000000000003</v>
      </c>
      <c r="AA3345">
        <v>9.5120000000000005</v>
      </c>
      <c r="AB3345">
        <v>10.163</v>
      </c>
      <c r="AC3345">
        <v>10.353999999999999</v>
      </c>
      <c r="AD3345">
        <v>10.478999999999999</v>
      </c>
      <c r="AE3345">
        <v>10.563000000000001</v>
      </c>
      <c r="AF3345">
        <v>10.779</v>
      </c>
      <c r="AG3345">
        <v>10.968</v>
      </c>
      <c r="AH3345">
        <v>11.294</v>
      </c>
      <c r="AI3345">
        <v>11.404999999999999</v>
      </c>
      <c r="AJ3345">
        <v>11.776</v>
      </c>
      <c r="AK3345">
        <v>12.131</v>
      </c>
      <c r="AL3345">
        <v>12.928000000000001</v>
      </c>
      <c r="AM3345">
        <v>13.609</v>
      </c>
      <c r="AN3345">
        <v>14.653</v>
      </c>
      <c r="AO3345">
        <v>15.109</v>
      </c>
      <c r="AP3345">
        <v>16.013000000000002</v>
      </c>
      <c r="AQ3345">
        <v>16.734000000000002</v>
      </c>
      <c r="AR3345">
        <v>16.986000000000001</v>
      </c>
      <c r="AS3345">
        <v>17.152000000000001</v>
      </c>
      <c r="AT3345">
        <v>17.523</v>
      </c>
      <c r="AU3345">
        <v>17.766999999999999</v>
      </c>
      <c r="AV3345">
        <v>18.04</v>
      </c>
      <c r="AW3345">
        <v>18.454000000000001</v>
      </c>
      <c r="AX3345">
        <v>18.88</v>
      </c>
      <c r="AY3345">
        <v>19.302</v>
      </c>
      <c r="AZ3345">
        <v>19.765999999999998</v>
      </c>
      <c r="BA3345">
        <v>20.236999999999998</v>
      </c>
      <c r="BB3345">
        <v>2017</v>
      </c>
    </row>
    <row r="3346" spans="1:54" hidden="1" x14ac:dyDescent="0.2">
      <c r="A3346">
        <v>534</v>
      </c>
      <c r="B3346" t="s">
        <v>487</v>
      </c>
      <c r="C3346" t="s">
        <v>309</v>
      </c>
      <c r="D3346" t="s">
        <v>36</v>
      </c>
      <c r="E3346" t="s">
        <v>308</v>
      </c>
      <c r="F3346" t="s">
        <v>307</v>
      </c>
      <c r="G3346" t="s">
        <v>217</v>
      </c>
      <c r="I3346" t="s">
        <v>1213</v>
      </c>
      <c r="J3346" s="3">
        <v>19.169</v>
      </c>
      <c r="K3346" s="3">
        <v>18.943000000000001</v>
      </c>
      <c r="L3346" s="3">
        <v>19.081</v>
      </c>
      <c r="M3346" s="3">
        <v>18.231999999999999</v>
      </c>
      <c r="N3346" s="3">
        <v>19.126000000000001</v>
      </c>
      <c r="O3346" s="3">
        <v>20.602</v>
      </c>
      <c r="P3346" s="3">
        <v>20.079999999999998</v>
      </c>
      <c r="Q3346" s="3">
        <v>21.870999999999999</v>
      </c>
      <c r="R3346" s="3">
        <v>22.841999999999999</v>
      </c>
      <c r="S3346" s="3">
        <v>23.71</v>
      </c>
      <c r="T3346" s="3">
        <v>26.032</v>
      </c>
      <c r="U3346" s="3">
        <v>21.8</v>
      </c>
      <c r="V3346" s="3">
        <v>23.038</v>
      </c>
      <c r="W3346" s="3">
        <v>22.189</v>
      </c>
      <c r="X3346" s="3">
        <v>24.728999999999999</v>
      </c>
      <c r="Y3346" s="3">
        <v>25.274000000000001</v>
      </c>
      <c r="Z3346" s="3">
        <v>23.683</v>
      </c>
      <c r="AA3346" s="3">
        <v>25.571999999999999</v>
      </c>
      <c r="AB3346" s="3">
        <v>24.206</v>
      </c>
      <c r="AC3346" s="3">
        <v>26.634</v>
      </c>
      <c r="AD3346" s="3">
        <v>24.263000000000002</v>
      </c>
      <c r="AE3346" s="3">
        <v>24.244</v>
      </c>
      <c r="AF3346" s="3">
        <v>24.75</v>
      </c>
      <c r="AG3346" s="3">
        <v>26.831</v>
      </c>
      <c r="AH3346" s="3">
        <v>32.817999999999998</v>
      </c>
      <c r="AI3346" s="3">
        <v>34.65</v>
      </c>
      <c r="AJ3346" s="3">
        <v>35.658999999999999</v>
      </c>
      <c r="AK3346" s="3">
        <v>38.113999999999997</v>
      </c>
      <c r="AL3346" s="3">
        <v>34.305</v>
      </c>
      <c r="AM3346" s="3">
        <v>36.479999999999997</v>
      </c>
      <c r="AN3346" s="3">
        <v>36.502000000000002</v>
      </c>
      <c r="AO3346" s="3">
        <v>39.590000000000003</v>
      </c>
      <c r="AP3346" s="3">
        <v>38.347999999999999</v>
      </c>
      <c r="AQ3346" s="3">
        <v>34.024000000000001</v>
      </c>
      <c r="AR3346" s="3">
        <v>34.268000000000001</v>
      </c>
      <c r="AS3346" s="3">
        <v>31.792000000000002</v>
      </c>
      <c r="AT3346" s="3">
        <v>30.347000000000001</v>
      </c>
      <c r="AU3346" s="3">
        <v>31.687000000000001</v>
      </c>
      <c r="AV3346" s="3">
        <v>32.036999999999999</v>
      </c>
      <c r="AW3346" s="3">
        <v>32.122</v>
      </c>
      <c r="AX3346" s="3">
        <v>32.398000000000003</v>
      </c>
      <c r="AY3346" s="3">
        <v>32.664999999999999</v>
      </c>
      <c r="AZ3346" s="3">
        <v>32.924999999999997</v>
      </c>
      <c r="BA3346">
        <v>33.179000000000002</v>
      </c>
      <c r="BB3346">
        <v>2017</v>
      </c>
    </row>
    <row r="3347" spans="1:54" hidden="1" x14ac:dyDescent="0.2">
      <c r="A3347">
        <v>534</v>
      </c>
      <c r="B3347" t="s">
        <v>487</v>
      </c>
      <c r="C3347" t="s">
        <v>306</v>
      </c>
      <c r="D3347" t="s">
        <v>36</v>
      </c>
      <c r="E3347" t="s">
        <v>305</v>
      </c>
      <c r="F3347" t="s">
        <v>304</v>
      </c>
      <c r="G3347" t="s">
        <v>217</v>
      </c>
      <c r="I3347" t="s">
        <v>1213</v>
      </c>
      <c r="J3347" s="3">
        <v>15.874000000000001</v>
      </c>
      <c r="K3347" s="3">
        <v>15.898</v>
      </c>
      <c r="L3347" s="3">
        <v>15.991</v>
      </c>
      <c r="M3347" s="3">
        <v>15.461</v>
      </c>
      <c r="N3347" s="3">
        <v>16.626000000000001</v>
      </c>
      <c r="O3347" s="3">
        <v>18.568999999999999</v>
      </c>
      <c r="P3347" s="3">
        <v>18.279</v>
      </c>
      <c r="Q3347" s="3">
        <v>20.164000000000001</v>
      </c>
      <c r="R3347" s="3">
        <v>20.454999999999998</v>
      </c>
      <c r="S3347" s="3">
        <v>21.731000000000002</v>
      </c>
      <c r="T3347" s="3">
        <v>23.085999999999999</v>
      </c>
      <c r="U3347" s="3">
        <v>21.375</v>
      </c>
      <c r="V3347" s="3">
        <v>21.361999999999998</v>
      </c>
      <c r="W3347" s="3">
        <v>21.780999999999999</v>
      </c>
      <c r="X3347" s="3">
        <v>23.716999999999999</v>
      </c>
      <c r="Y3347" s="3">
        <v>23.666</v>
      </c>
      <c r="Z3347" s="3">
        <v>22.558</v>
      </c>
      <c r="AA3347" s="3">
        <v>24.271999999999998</v>
      </c>
      <c r="AB3347" s="3">
        <v>23.263999999999999</v>
      </c>
      <c r="AC3347" s="3">
        <v>25.628</v>
      </c>
      <c r="AD3347" s="3">
        <v>23.702999999999999</v>
      </c>
      <c r="AE3347" s="3">
        <v>24.931999999999999</v>
      </c>
      <c r="AF3347" s="3">
        <v>25.960999999999999</v>
      </c>
      <c r="AG3347" s="3">
        <v>29.109000000000002</v>
      </c>
      <c r="AH3347" s="3">
        <v>32.475999999999999</v>
      </c>
      <c r="AI3347" s="3">
        <v>33.463000000000001</v>
      </c>
      <c r="AJ3347" s="3">
        <v>34.651000000000003</v>
      </c>
      <c r="AK3347" s="3">
        <v>36.843000000000004</v>
      </c>
      <c r="AL3347" s="3">
        <v>32.024999999999999</v>
      </c>
      <c r="AM3347" s="3">
        <v>33.664999999999999</v>
      </c>
      <c r="AN3347" s="3">
        <v>33.701000000000001</v>
      </c>
      <c r="AO3347" s="3">
        <v>35.402000000000001</v>
      </c>
      <c r="AP3347" s="3">
        <v>33.540999999999997</v>
      </c>
      <c r="AQ3347" s="3">
        <v>32.286000000000001</v>
      </c>
      <c r="AR3347" s="3">
        <v>32.957000000000001</v>
      </c>
      <c r="AS3347" s="3">
        <v>30.742000000000001</v>
      </c>
      <c r="AT3347" s="3">
        <v>29.677</v>
      </c>
      <c r="AU3347" s="3">
        <v>29.725999999999999</v>
      </c>
      <c r="AV3347" s="3">
        <v>29.696999999999999</v>
      </c>
      <c r="AW3347" s="3">
        <v>29.986999999999998</v>
      </c>
      <c r="AX3347" s="3">
        <v>30.312000000000001</v>
      </c>
      <c r="AY3347" s="3">
        <v>30.48</v>
      </c>
      <c r="AZ3347" s="3">
        <v>30.501000000000001</v>
      </c>
      <c r="BA3347">
        <v>30.579000000000001</v>
      </c>
      <c r="BB3347">
        <v>2017</v>
      </c>
    </row>
    <row r="3348" spans="1:54" hidden="1" x14ac:dyDescent="0.2">
      <c r="A3348">
        <v>534</v>
      </c>
      <c r="B3348" t="s">
        <v>487</v>
      </c>
      <c r="C3348" t="s">
        <v>303</v>
      </c>
      <c r="D3348" t="s">
        <v>36</v>
      </c>
      <c r="E3348" t="s">
        <v>300</v>
      </c>
      <c r="F3348" t="s">
        <v>302</v>
      </c>
      <c r="G3348" t="s">
        <v>295</v>
      </c>
      <c r="I3348" t="s">
        <v>1214</v>
      </c>
      <c r="J3348" s="3">
        <v>8.9600000000000009</v>
      </c>
      <c r="K3348" s="3">
        <v>10.093999999999999</v>
      </c>
      <c r="L3348" s="3">
        <v>10.875</v>
      </c>
      <c r="M3348" s="3">
        <v>12.241</v>
      </c>
      <c r="N3348" s="3">
        <v>13.038</v>
      </c>
      <c r="O3348" s="3">
        <v>13.853</v>
      </c>
      <c r="P3348" s="3">
        <v>15.085000000000001</v>
      </c>
      <c r="Q3348" s="3">
        <v>16.451000000000001</v>
      </c>
      <c r="R3348" s="3">
        <v>17.638000000000002</v>
      </c>
      <c r="S3348" s="3">
        <v>18.443999999999999</v>
      </c>
      <c r="T3348" s="3">
        <v>20.509</v>
      </c>
      <c r="U3348" s="3">
        <v>23.274000000000001</v>
      </c>
      <c r="V3348" s="3">
        <v>25.57</v>
      </c>
      <c r="W3348" s="3">
        <v>27.431000000000001</v>
      </c>
      <c r="X3348" s="3">
        <v>30.248999999999999</v>
      </c>
      <c r="Y3348" s="3">
        <v>33.262999999999998</v>
      </c>
      <c r="Z3348" s="3">
        <v>36.4</v>
      </c>
      <c r="AA3348" s="3">
        <v>38.890999999999998</v>
      </c>
      <c r="AB3348" s="3">
        <v>43.996000000000002</v>
      </c>
      <c r="AC3348" s="3">
        <v>46.503</v>
      </c>
      <c r="AD3348" s="3">
        <v>49.128999999999998</v>
      </c>
      <c r="AE3348" s="3">
        <v>51.249000000000002</v>
      </c>
      <c r="AF3348" s="3">
        <v>53.286000000000001</v>
      </c>
      <c r="AG3348" s="3">
        <v>55.341999999999999</v>
      </c>
      <c r="AH3348" s="3">
        <v>57.462000000000003</v>
      </c>
      <c r="AI3348" s="3">
        <v>59.996000000000002</v>
      </c>
      <c r="AJ3348" s="3">
        <v>64.016000000000005</v>
      </c>
      <c r="AK3348" s="3">
        <v>67.984999999999999</v>
      </c>
      <c r="AL3348" s="3">
        <v>74.173000000000002</v>
      </c>
      <c r="AM3348" s="3">
        <v>82.331999999999994</v>
      </c>
      <c r="AN3348" s="3">
        <v>90.153000000000006</v>
      </c>
      <c r="AO3348" s="3">
        <v>98.718000000000004</v>
      </c>
      <c r="AP3348" s="3">
        <v>108.59</v>
      </c>
      <c r="AQ3348" s="3">
        <v>118.797</v>
      </c>
      <c r="AR3348" s="3">
        <v>125.687</v>
      </c>
      <c r="AS3348" s="3">
        <v>131.846</v>
      </c>
      <c r="AT3348" s="3">
        <v>137.779</v>
      </c>
      <c r="AU3348" s="3">
        <v>142.74199999999999</v>
      </c>
      <c r="AV3348" s="3">
        <v>149.816</v>
      </c>
      <c r="AW3348" s="3">
        <v>157.23699999999999</v>
      </c>
      <c r="AX3348" s="3">
        <v>164.81800000000001</v>
      </c>
      <c r="AY3348" s="3">
        <v>172.73400000000001</v>
      </c>
      <c r="AZ3348" s="3">
        <v>181.113</v>
      </c>
      <c r="BA3348">
        <v>189.88499999999999</v>
      </c>
      <c r="BB3348">
        <v>2017</v>
      </c>
    </row>
    <row r="3349" spans="1:54" hidden="1" x14ac:dyDescent="0.2">
      <c r="A3349">
        <v>534</v>
      </c>
      <c r="B3349" t="s">
        <v>487</v>
      </c>
      <c r="C3349" t="s">
        <v>301</v>
      </c>
      <c r="D3349" t="s">
        <v>36</v>
      </c>
      <c r="E3349" t="s">
        <v>300</v>
      </c>
      <c r="F3349" t="s">
        <v>299</v>
      </c>
      <c r="G3349" t="s">
        <v>275</v>
      </c>
      <c r="I3349" t="s">
        <v>298</v>
      </c>
      <c r="J3349" s="3">
        <v>11.346</v>
      </c>
      <c r="K3349" s="3">
        <v>12.654</v>
      </c>
      <c r="L3349" s="3">
        <v>7.7359999999999998</v>
      </c>
      <c r="M3349" s="3">
        <v>12.558</v>
      </c>
      <c r="N3349" s="3">
        <v>6.5170000000000003</v>
      </c>
      <c r="O3349" s="3">
        <v>6.2510000000000003</v>
      </c>
      <c r="P3349" s="3">
        <v>8.8889999999999993</v>
      </c>
      <c r="Q3349" s="3">
        <v>9.0589999999999993</v>
      </c>
      <c r="R3349" s="3">
        <v>7.2140000000000004</v>
      </c>
      <c r="S3349" s="3">
        <v>4.569</v>
      </c>
      <c r="T3349" s="3">
        <v>11.196999999999999</v>
      </c>
      <c r="U3349" s="3">
        <v>13.483000000000001</v>
      </c>
      <c r="V3349" s="3">
        <v>9.8629999999999995</v>
      </c>
      <c r="W3349" s="3">
        <v>7.2789999999999999</v>
      </c>
      <c r="X3349" s="3">
        <v>10.275</v>
      </c>
      <c r="Y3349" s="3">
        <v>9.9619999999999997</v>
      </c>
      <c r="Z3349" s="3">
        <v>9.4320000000000004</v>
      </c>
      <c r="AA3349" s="3">
        <v>6.8419999999999996</v>
      </c>
      <c r="AB3349" s="3">
        <v>13.127000000000001</v>
      </c>
      <c r="AC3349" s="3">
        <v>5.6980000000000004</v>
      </c>
      <c r="AD3349" s="3">
        <v>5.649</v>
      </c>
      <c r="AE3349" s="3">
        <v>4.3150000000000004</v>
      </c>
      <c r="AF3349" s="3">
        <v>3.9750000000000001</v>
      </c>
      <c r="AG3349" s="3">
        <v>3.8570000000000002</v>
      </c>
      <c r="AH3349" s="3">
        <v>3.831</v>
      </c>
      <c r="AI3349" s="3">
        <v>4.41</v>
      </c>
      <c r="AJ3349" s="3">
        <v>6.6989999999999998</v>
      </c>
      <c r="AK3349" s="3">
        <v>6.2</v>
      </c>
      <c r="AL3349" s="3">
        <v>9.1020000000000003</v>
      </c>
      <c r="AM3349" s="3">
        <v>11</v>
      </c>
      <c r="AN3349" s="3">
        <v>9.5</v>
      </c>
      <c r="AO3349" s="3">
        <v>9.5</v>
      </c>
      <c r="AP3349" s="3">
        <v>10</v>
      </c>
      <c r="AQ3349" s="3">
        <v>9.4</v>
      </c>
      <c r="AR3349" s="3">
        <v>5.8</v>
      </c>
      <c r="AS3349" s="3">
        <v>4.9000000000000004</v>
      </c>
      <c r="AT3349" s="3">
        <v>4.5</v>
      </c>
      <c r="AU3349" s="3">
        <v>3.6019999999999999</v>
      </c>
      <c r="AV3349" s="3">
        <v>4.9560000000000004</v>
      </c>
      <c r="AW3349" s="3">
        <v>4.9530000000000003</v>
      </c>
      <c r="AX3349" s="3">
        <v>4.8209999999999997</v>
      </c>
      <c r="AY3349" s="3">
        <v>4.8029999999999999</v>
      </c>
      <c r="AZ3349" s="3">
        <v>4.851</v>
      </c>
      <c r="BA3349">
        <v>4.843</v>
      </c>
      <c r="BB3349">
        <v>2017</v>
      </c>
    </row>
    <row r="3350" spans="1:54" hidden="1" x14ac:dyDescent="0.2">
      <c r="A3350">
        <v>534</v>
      </c>
      <c r="B3350" t="s">
        <v>487</v>
      </c>
      <c r="C3350" t="s">
        <v>297</v>
      </c>
      <c r="D3350" t="s">
        <v>36</v>
      </c>
      <c r="E3350" t="s">
        <v>293</v>
      </c>
      <c r="F3350" t="s">
        <v>296</v>
      </c>
      <c r="G3350" t="s">
        <v>295</v>
      </c>
      <c r="I3350" t="s">
        <v>1214</v>
      </c>
      <c r="J3350" s="3">
        <v>9.2729999999999997</v>
      </c>
      <c r="K3350" s="3">
        <v>10.112</v>
      </c>
      <c r="L3350" s="3">
        <v>11.164999999999999</v>
      </c>
      <c r="M3350" s="3">
        <v>12.326000000000001</v>
      </c>
      <c r="N3350" s="3">
        <v>12.96</v>
      </c>
      <c r="O3350" s="3">
        <v>14.116</v>
      </c>
      <c r="P3350" s="3">
        <v>15.17</v>
      </c>
      <c r="Q3350" s="3">
        <v>16.648</v>
      </c>
      <c r="R3350" s="3">
        <v>17.486999999999998</v>
      </c>
      <c r="S3350" s="3">
        <v>18.648</v>
      </c>
      <c r="T3350" s="3">
        <v>21.448</v>
      </c>
      <c r="U3350" s="3">
        <v>24.32</v>
      </c>
      <c r="V3350" s="3">
        <v>25.738</v>
      </c>
      <c r="W3350" s="3">
        <v>28.184000000000001</v>
      </c>
      <c r="X3350" s="3">
        <v>30.95</v>
      </c>
      <c r="Y3350" s="3">
        <v>33.679000000000002</v>
      </c>
      <c r="Z3350" s="3">
        <v>37.26</v>
      </c>
      <c r="AA3350" s="3">
        <v>40.628</v>
      </c>
      <c r="AB3350" s="3">
        <v>44.28</v>
      </c>
      <c r="AC3350" s="3">
        <v>45.91</v>
      </c>
      <c r="AD3350" s="3">
        <v>47.256999999999998</v>
      </c>
      <c r="AE3350" s="3">
        <v>49.667999999999999</v>
      </c>
      <c r="AF3350" s="3">
        <v>51.546999999999997</v>
      </c>
      <c r="AG3350" s="3">
        <v>53.603000000000002</v>
      </c>
      <c r="AH3350" s="3">
        <v>55.872</v>
      </c>
      <c r="AI3350" s="3">
        <v>58.6</v>
      </c>
      <c r="AJ3350" s="3">
        <v>62.703000000000003</v>
      </c>
      <c r="AK3350" s="3">
        <v>66.641999999999996</v>
      </c>
      <c r="AL3350" s="3">
        <v>72.879000000000005</v>
      </c>
      <c r="AM3350" s="3">
        <v>80.56</v>
      </c>
      <c r="AN3350" s="3">
        <v>87.944000000000003</v>
      </c>
      <c r="AO3350" s="3">
        <v>95.667000000000002</v>
      </c>
      <c r="AP3350" s="3">
        <v>105.7</v>
      </c>
      <c r="AQ3350" s="3">
        <v>113.8</v>
      </c>
      <c r="AR3350" s="3">
        <v>119.8</v>
      </c>
      <c r="AS3350" s="3">
        <v>126.1</v>
      </c>
      <c r="AT3350" s="3">
        <v>130.6</v>
      </c>
      <c r="AU3350" s="3">
        <v>136.70699999999999</v>
      </c>
      <c r="AV3350" s="3">
        <v>143.828</v>
      </c>
      <c r="AW3350" s="3">
        <v>150.857</v>
      </c>
      <c r="AX3350" s="3">
        <v>158.06899999999999</v>
      </c>
      <c r="AY3350" s="3">
        <v>165.68</v>
      </c>
      <c r="AZ3350" s="3">
        <v>173.75200000000001</v>
      </c>
      <c r="BA3350">
        <v>182.13499999999999</v>
      </c>
      <c r="BB3350">
        <v>2017</v>
      </c>
    </row>
    <row r="3351" spans="1:54" hidden="1" x14ac:dyDescent="0.2">
      <c r="A3351">
        <v>534</v>
      </c>
      <c r="B3351" t="s">
        <v>487</v>
      </c>
      <c r="C3351" t="s">
        <v>294</v>
      </c>
      <c r="D3351" t="s">
        <v>36</v>
      </c>
      <c r="E3351" t="s">
        <v>293</v>
      </c>
      <c r="F3351" t="s">
        <v>292</v>
      </c>
      <c r="G3351" t="s">
        <v>275</v>
      </c>
      <c r="I3351" t="s">
        <v>291</v>
      </c>
      <c r="J3351" s="3">
        <v>12.819000000000001</v>
      </c>
      <c r="K3351" s="3">
        <v>9.048</v>
      </c>
      <c r="L3351" s="3">
        <v>10.42</v>
      </c>
      <c r="M3351" s="3">
        <v>10.398</v>
      </c>
      <c r="N3351" s="3">
        <v>5.1440000000000001</v>
      </c>
      <c r="O3351" s="3">
        <v>8.92</v>
      </c>
      <c r="P3351" s="3">
        <v>7.4640000000000004</v>
      </c>
      <c r="Q3351" s="3">
        <v>9.7430000000000003</v>
      </c>
      <c r="R3351" s="3">
        <v>5.04</v>
      </c>
      <c r="S3351" s="3">
        <v>6.6390000000000002</v>
      </c>
      <c r="T3351" s="3">
        <v>15.019</v>
      </c>
      <c r="U3351" s="3">
        <v>13.388</v>
      </c>
      <c r="V3351" s="3">
        <v>5.8310000000000004</v>
      </c>
      <c r="W3351" s="3">
        <v>9.5039999999999996</v>
      </c>
      <c r="X3351" s="3">
        <v>9.8109999999999999</v>
      </c>
      <c r="Y3351" s="3">
        <v>8.82</v>
      </c>
      <c r="Z3351" s="3">
        <v>10.632</v>
      </c>
      <c r="AA3351" s="3">
        <v>9.0389999999999997</v>
      </c>
      <c r="AB3351" s="3">
        <v>8.9879999999999995</v>
      </c>
      <c r="AC3351" s="3">
        <v>3.6829999999999998</v>
      </c>
      <c r="AD3351" s="3">
        <v>2.9340000000000002</v>
      </c>
      <c r="AE3351" s="3">
        <v>5.101</v>
      </c>
      <c r="AF3351" s="3">
        <v>3.7829999999999999</v>
      </c>
      <c r="AG3351" s="3">
        <v>3.9889999999999999</v>
      </c>
      <c r="AH3351" s="3">
        <v>4.2329999999999997</v>
      </c>
      <c r="AI3351" s="3">
        <v>4.8819999999999997</v>
      </c>
      <c r="AJ3351" s="3">
        <v>7.0010000000000003</v>
      </c>
      <c r="AK3351" s="3">
        <v>6.2830000000000004</v>
      </c>
      <c r="AL3351" s="3">
        <v>9.36</v>
      </c>
      <c r="AM3351" s="3">
        <v>10.538</v>
      </c>
      <c r="AN3351" s="3">
        <v>9.1660000000000004</v>
      </c>
      <c r="AO3351" s="3">
        <v>8.7810000000000006</v>
      </c>
      <c r="AP3351" s="3">
        <v>10.488</v>
      </c>
      <c r="AQ3351" s="3">
        <v>7.6630000000000003</v>
      </c>
      <c r="AR3351" s="3">
        <v>5.2720000000000002</v>
      </c>
      <c r="AS3351" s="3">
        <v>5.2590000000000003</v>
      </c>
      <c r="AT3351" s="3">
        <v>3.569</v>
      </c>
      <c r="AU3351" s="3">
        <v>4.6760000000000002</v>
      </c>
      <c r="AV3351" s="3">
        <v>5.2089999999999996</v>
      </c>
      <c r="AW3351" s="3">
        <v>4.8869999999999996</v>
      </c>
      <c r="AX3351" s="3">
        <v>4.7809999999999997</v>
      </c>
      <c r="AY3351" s="3">
        <v>4.8150000000000004</v>
      </c>
      <c r="AZ3351" s="3">
        <v>4.8719999999999999</v>
      </c>
      <c r="BA3351">
        <v>4.8250000000000002</v>
      </c>
      <c r="BB3351">
        <v>2017</v>
      </c>
    </row>
    <row r="3352" spans="1:54" hidden="1" x14ac:dyDescent="0.2">
      <c r="A3352">
        <v>534</v>
      </c>
      <c r="B3352" t="s">
        <v>487</v>
      </c>
      <c r="C3352" t="s">
        <v>290</v>
      </c>
      <c r="D3352" t="s">
        <v>36</v>
      </c>
      <c r="E3352" t="s">
        <v>289</v>
      </c>
      <c r="G3352" t="s">
        <v>288</v>
      </c>
    </row>
    <row r="3353" spans="1:54" hidden="1" x14ac:dyDescent="0.2">
      <c r="A3353">
        <v>534</v>
      </c>
      <c r="B3353" t="s">
        <v>487</v>
      </c>
      <c r="C3353" t="s">
        <v>287</v>
      </c>
      <c r="D3353" t="s">
        <v>36</v>
      </c>
      <c r="E3353" t="s">
        <v>286</v>
      </c>
      <c r="F3353" t="s">
        <v>285</v>
      </c>
      <c r="G3353" t="s">
        <v>275</v>
      </c>
      <c r="I3353" t="s">
        <v>1215</v>
      </c>
      <c r="J3353" s="3">
        <v>13.355</v>
      </c>
      <c r="K3353" s="3">
        <v>10.337999999999999</v>
      </c>
      <c r="L3353" s="3">
        <v>7.4370000000000003</v>
      </c>
      <c r="M3353" s="3">
        <v>4.5659999999999998</v>
      </c>
      <c r="N3353" s="3">
        <v>9.4E-2</v>
      </c>
      <c r="O3353" s="3">
        <v>7.484</v>
      </c>
      <c r="P3353" s="3">
        <v>3.415</v>
      </c>
      <c r="Q3353" s="3">
        <v>2.0579999999999998</v>
      </c>
      <c r="R3353" s="3">
        <v>10.737</v>
      </c>
      <c r="S3353" s="3">
        <v>1.901</v>
      </c>
      <c r="T3353" s="3">
        <v>5.6369999999999996</v>
      </c>
      <c r="U3353" s="3">
        <v>-18.192</v>
      </c>
      <c r="V3353" s="3">
        <v>26.22</v>
      </c>
      <c r="W3353" s="3">
        <v>0.81899999999999995</v>
      </c>
      <c r="X3353" s="3">
        <v>27.350999999999999</v>
      </c>
      <c r="Y3353" s="3">
        <v>17.507000000000001</v>
      </c>
      <c r="Z3353" s="3">
        <v>6.8570000000000002</v>
      </c>
      <c r="AA3353" s="3">
        <v>13.875999999999999</v>
      </c>
      <c r="AB3353" s="3">
        <v>4.6029999999999998</v>
      </c>
      <c r="AC3353" s="3">
        <v>6.5510000000000002</v>
      </c>
      <c r="AD3353" s="3">
        <v>2.1890000000000001</v>
      </c>
      <c r="AE3353" s="3">
        <v>-0.89300000000000002</v>
      </c>
      <c r="AF3353" s="3">
        <v>12.442</v>
      </c>
      <c r="AG3353" s="3">
        <v>8.52</v>
      </c>
      <c r="AH3353" s="3">
        <v>35.808999999999997</v>
      </c>
      <c r="AI3353" s="3">
        <v>16.622</v>
      </c>
      <c r="AJ3353" s="3">
        <v>11.503</v>
      </c>
      <c r="AK3353" s="3">
        <v>18.815999999999999</v>
      </c>
      <c r="AL3353" s="3">
        <v>3.17</v>
      </c>
      <c r="AM3353" s="3">
        <v>5.3280000000000003</v>
      </c>
      <c r="AN3353" s="3">
        <v>15.693</v>
      </c>
      <c r="AO3353" s="3">
        <v>10.317</v>
      </c>
      <c r="AP3353" s="3">
        <v>1.365</v>
      </c>
      <c r="AQ3353" s="3">
        <v>-3.625</v>
      </c>
      <c r="AR3353" s="3">
        <v>5.3760000000000003</v>
      </c>
      <c r="AS3353" s="3">
        <v>0.39500000000000002</v>
      </c>
      <c r="AT3353" s="3">
        <v>4.0540000000000003</v>
      </c>
      <c r="AU3353" s="3">
        <v>10.583</v>
      </c>
      <c r="AV3353" s="3">
        <v>8.1280000000000001</v>
      </c>
      <c r="AW3353" s="3">
        <v>9.0950000000000006</v>
      </c>
      <c r="AX3353" s="3">
        <v>8.968</v>
      </c>
      <c r="AY3353" s="3">
        <v>9.0459999999999994</v>
      </c>
      <c r="AZ3353" s="3">
        <v>9.375</v>
      </c>
      <c r="BA3353">
        <v>9.625</v>
      </c>
      <c r="BB3353">
        <v>2017</v>
      </c>
    </row>
    <row r="3354" spans="1:54" hidden="1" x14ac:dyDescent="0.2">
      <c r="A3354">
        <v>534</v>
      </c>
      <c r="B3354" t="s">
        <v>487</v>
      </c>
      <c r="C3354" t="s">
        <v>284</v>
      </c>
      <c r="D3354" t="s">
        <v>36</v>
      </c>
      <c r="E3354" t="s">
        <v>283</v>
      </c>
      <c r="F3354" t="s">
        <v>282</v>
      </c>
      <c r="G3354" t="s">
        <v>275</v>
      </c>
      <c r="I3354" t="s">
        <v>1215</v>
      </c>
      <c r="J3354" s="3">
        <v>14.044</v>
      </c>
      <c r="K3354" s="3">
        <v>9.5459999999999994</v>
      </c>
      <c r="L3354" s="3">
        <v>7.7370000000000001</v>
      </c>
      <c r="M3354" s="3">
        <v>3.657</v>
      </c>
      <c r="N3354" s="3">
        <v>-0.79700000000000004</v>
      </c>
      <c r="O3354" s="3">
        <v>10.574</v>
      </c>
      <c r="P3354" s="3">
        <v>4.242</v>
      </c>
      <c r="Q3354" s="3">
        <v>-1.2430000000000001</v>
      </c>
      <c r="R3354" s="3">
        <v>11.281000000000001</v>
      </c>
      <c r="S3354" s="3">
        <v>1.575</v>
      </c>
      <c r="T3354" s="3">
        <v>6.8479999999999999</v>
      </c>
      <c r="U3354" s="3">
        <v>-20.847999999999999</v>
      </c>
      <c r="V3354" s="3">
        <v>31.952000000000002</v>
      </c>
      <c r="W3354" s="3">
        <v>1.0089999999999999</v>
      </c>
      <c r="X3354" s="3">
        <v>29.837</v>
      </c>
      <c r="Y3354" s="3">
        <v>14.162000000000001</v>
      </c>
      <c r="Z3354" s="3">
        <v>11.217000000000001</v>
      </c>
      <c r="AA3354" s="3">
        <v>13.023999999999999</v>
      </c>
      <c r="AB3354" s="3">
        <v>0.29599999999999999</v>
      </c>
      <c r="AC3354" s="3">
        <v>6.7389999999999999</v>
      </c>
      <c r="AD3354" s="3">
        <v>-2.1960000000000002</v>
      </c>
      <c r="AE3354" s="3">
        <v>1.528</v>
      </c>
      <c r="AF3354" s="3">
        <v>9.9160000000000004</v>
      </c>
      <c r="AG3354" s="3">
        <v>10.952999999999999</v>
      </c>
      <c r="AH3354" s="3">
        <v>28.658000000000001</v>
      </c>
      <c r="AI3354" s="3">
        <v>13.654999999999999</v>
      </c>
      <c r="AJ3354" s="3">
        <v>6.2110000000000003</v>
      </c>
      <c r="AK3354" s="3">
        <v>25.413</v>
      </c>
      <c r="AL3354" s="3">
        <v>17.582000000000001</v>
      </c>
      <c r="AM3354" s="3">
        <v>2.2570000000000001</v>
      </c>
      <c r="AN3354" s="3">
        <v>9.9160000000000004</v>
      </c>
      <c r="AO3354" s="3">
        <v>16.428000000000001</v>
      </c>
      <c r="AP3354" s="3">
        <v>1.3420000000000001</v>
      </c>
      <c r="AQ3354" s="3">
        <v>-3.4710000000000001</v>
      </c>
      <c r="AR3354" s="3">
        <v>6.4640000000000004</v>
      </c>
      <c r="AS3354" s="3">
        <v>-0.25800000000000001</v>
      </c>
      <c r="AT3354" s="3">
        <v>1.6539999999999999</v>
      </c>
      <c r="AU3354" s="3">
        <v>11.5</v>
      </c>
      <c r="AV3354" s="3">
        <v>8</v>
      </c>
      <c r="AW3354" s="3">
        <v>9.3000000000000007</v>
      </c>
      <c r="AX3354" s="3">
        <v>9.3000000000000007</v>
      </c>
      <c r="AY3354" s="3">
        <v>9.4</v>
      </c>
      <c r="AZ3354" s="3">
        <v>9.5</v>
      </c>
      <c r="BA3354">
        <v>9.5</v>
      </c>
      <c r="BB3354">
        <v>2017</v>
      </c>
    </row>
    <row r="3355" spans="1:54" hidden="1" x14ac:dyDescent="0.2">
      <c r="A3355">
        <v>534</v>
      </c>
      <c r="B3355" t="s">
        <v>487</v>
      </c>
      <c r="C3355" t="s">
        <v>281</v>
      </c>
      <c r="D3355" t="s">
        <v>36</v>
      </c>
      <c r="E3355" t="s">
        <v>280</v>
      </c>
      <c r="F3355" t="s">
        <v>279</v>
      </c>
      <c r="G3355" t="s">
        <v>275</v>
      </c>
      <c r="I3355" t="s">
        <v>1215</v>
      </c>
      <c r="J3355" s="3">
        <v>7.258</v>
      </c>
      <c r="K3355" s="3">
        <v>9.0510000000000002</v>
      </c>
      <c r="L3355" s="3">
        <v>8.0609999999999999</v>
      </c>
      <c r="M3355" s="3">
        <v>6.5549999999999997</v>
      </c>
      <c r="N3355" s="3">
        <v>4.13</v>
      </c>
      <c r="O3355" s="3">
        <v>-1.9670000000000001</v>
      </c>
      <c r="P3355" s="3">
        <v>0.36899999999999999</v>
      </c>
      <c r="Q3355" s="3">
        <v>5.4370000000000003</v>
      </c>
      <c r="R3355" s="3">
        <v>5.8520000000000003</v>
      </c>
      <c r="S3355" s="3">
        <v>9.7210000000000001</v>
      </c>
      <c r="T3355" s="3">
        <v>3.9790000000000001</v>
      </c>
      <c r="U3355" s="3">
        <v>3.5270000000000001</v>
      </c>
      <c r="V3355" s="3">
        <v>11.061999999999999</v>
      </c>
      <c r="W3355" s="3">
        <v>8.3320000000000007</v>
      </c>
      <c r="X3355" s="3">
        <v>12.513999999999999</v>
      </c>
      <c r="Y3355" s="3">
        <v>13.302</v>
      </c>
      <c r="Z3355" s="3">
        <v>5.5140000000000002</v>
      </c>
      <c r="AA3355" s="3">
        <v>14.03</v>
      </c>
      <c r="AB3355" s="3">
        <v>11.358000000000001</v>
      </c>
      <c r="AC3355" s="3">
        <v>7.9809999999999999</v>
      </c>
      <c r="AD3355" s="3">
        <v>11.398</v>
      </c>
      <c r="AE3355" s="3">
        <v>2.4129999999999998</v>
      </c>
      <c r="AF3355" s="3">
        <v>17.719000000000001</v>
      </c>
      <c r="AG3355" s="3">
        <v>16.234000000000002</v>
      </c>
      <c r="AH3355" s="3">
        <v>27.003</v>
      </c>
      <c r="AI3355" s="3">
        <v>17.873999999999999</v>
      </c>
      <c r="AJ3355" s="3">
        <v>15.961</v>
      </c>
      <c r="AK3355" s="3">
        <v>18.486000000000001</v>
      </c>
      <c r="AL3355" s="3">
        <v>7.07</v>
      </c>
      <c r="AM3355" s="3">
        <v>-4.069</v>
      </c>
      <c r="AN3355" s="3">
        <v>26.725000000000001</v>
      </c>
      <c r="AO3355" s="3">
        <v>11.808</v>
      </c>
      <c r="AP3355" s="3">
        <v>0.219</v>
      </c>
      <c r="AQ3355" s="3">
        <v>5.0259999999999998</v>
      </c>
      <c r="AR3355" s="3">
        <v>3.5939999999999999</v>
      </c>
      <c r="AS3355" s="3">
        <v>-5.3010000000000002</v>
      </c>
      <c r="AT3355" s="3">
        <v>6.4939999999999998</v>
      </c>
      <c r="AU3355" s="3">
        <v>7.2119999999999997</v>
      </c>
      <c r="AV3355" s="3">
        <v>8.07</v>
      </c>
      <c r="AW3355" s="3">
        <v>8.1549999999999994</v>
      </c>
      <c r="AX3355" s="3">
        <v>8.0129999999999999</v>
      </c>
      <c r="AY3355" s="3">
        <v>8.0139999999999993</v>
      </c>
      <c r="AZ3355" s="3">
        <v>8.2140000000000004</v>
      </c>
      <c r="BA3355">
        <v>8.2149999999999999</v>
      </c>
      <c r="BB3355">
        <v>2017</v>
      </c>
    </row>
    <row r="3356" spans="1:54" hidden="1" x14ac:dyDescent="0.2">
      <c r="A3356">
        <v>534</v>
      </c>
      <c r="B3356" t="s">
        <v>487</v>
      </c>
      <c r="C3356" t="s">
        <v>278</v>
      </c>
      <c r="D3356" t="s">
        <v>36</v>
      </c>
      <c r="E3356" t="s">
        <v>277</v>
      </c>
      <c r="F3356" t="s">
        <v>276</v>
      </c>
      <c r="G3356" t="s">
        <v>275</v>
      </c>
      <c r="I3356" t="s">
        <v>1215</v>
      </c>
      <c r="J3356" s="3">
        <v>1.423</v>
      </c>
      <c r="K3356" s="3">
        <v>8.282</v>
      </c>
      <c r="L3356" s="3">
        <v>13.484999999999999</v>
      </c>
      <c r="M3356" s="3">
        <v>6.6639999999999997</v>
      </c>
      <c r="N3356" s="3">
        <v>4.7080000000000002</v>
      </c>
      <c r="O3356" s="3">
        <v>-0.75900000000000001</v>
      </c>
      <c r="P3356" s="3">
        <v>2.9159999999999999</v>
      </c>
      <c r="Q3356" s="3">
        <v>6.0510000000000002</v>
      </c>
      <c r="R3356" s="3">
        <v>5.8079999999999998</v>
      </c>
      <c r="S3356" s="3">
        <v>12.144</v>
      </c>
      <c r="T3356" s="3">
        <v>4.3310000000000004</v>
      </c>
      <c r="U3356" s="3">
        <v>2.6680000000000001</v>
      </c>
      <c r="V3356" s="3">
        <v>14.722</v>
      </c>
      <c r="W3356" s="3">
        <v>11.25</v>
      </c>
      <c r="X3356" s="3">
        <v>12.563000000000001</v>
      </c>
      <c r="Y3356" s="3">
        <v>13.132999999999999</v>
      </c>
      <c r="Z3356" s="3">
        <v>6.359</v>
      </c>
      <c r="AA3356" s="3">
        <v>11.494999999999999</v>
      </c>
      <c r="AB3356" s="3">
        <v>3.8889999999999998</v>
      </c>
      <c r="AC3356" s="3">
        <v>4.87</v>
      </c>
      <c r="AD3356" s="3">
        <v>16.038</v>
      </c>
      <c r="AE3356" s="3">
        <v>2.2799999999999998</v>
      </c>
      <c r="AF3356" s="3">
        <v>17.204999999999998</v>
      </c>
      <c r="AG3356" s="3">
        <v>12.382</v>
      </c>
      <c r="AH3356" s="3">
        <v>15.147</v>
      </c>
      <c r="AI3356" s="3">
        <v>11.52</v>
      </c>
      <c r="AJ3356" s="3">
        <v>10.262</v>
      </c>
      <c r="AK3356" s="3">
        <v>17.872</v>
      </c>
      <c r="AL3356" s="3">
        <v>1.728</v>
      </c>
      <c r="AM3356" s="3">
        <v>0.311</v>
      </c>
      <c r="AN3356" s="3">
        <v>25.303999999999998</v>
      </c>
      <c r="AO3356" s="3">
        <v>11.702</v>
      </c>
      <c r="AP3356" s="3">
        <v>-4.7E-2</v>
      </c>
      <c r="AQ3356" s="3">
        <v>6.9989999999999997</v>
      </c>
      <c r="AR3356" s="3">
        <v>4.3369999999999997</v>
      </c>
      <c r="AS3356" s="3">
        <v>-6.5570000000000004</v>
      </c>
      <c r="AT3356" s="3">
        <v>8.2080000000000002</v>
      </c>
      <c r="AU3356" s="3">
        <v>7</v>
      </c>
      <c r="AV3356" s="3">
        <v>7.9</v>
      </c>
      <c r="AW3356" s="3">
        <v>7.9</v>
      </c>
      <c r="AX3356" s="3">
        <v>7.8</v>
      </c>
      <c r="AY3356" s="3">
        <v>7.8</v>
      </c>
      <c r="AZ3356" s="3">
        <v>8</v>
      </c>
      <c r="BA3356">
        <v>8</v>
      </c>
      <c r="BB3356">
        <v>2017</v>
      </c>
    </row>
    <row r="3357" spans="1:54" hidden="1" x14ac:dyDescent="0.2">
      <c r="A3357">
        <v>534</v>
      </c>
      <c r="B3357" t="s">
        <v>487</v>
      </c>
      <c r="C3357" t="s">
        <v>274</v>
      </c>
      <c r="D3357" t="s">
        <v>36</v>
      </c>
      <c r="E3357" t="s">
        <v>273</v>
      </c>
      <c r="F3357" t="s">
        <v>272</v>
      </c>
      <c r="G3357" t="s">
        <v>271</v>
      </c>
    </row>
    <row r="3358" spans="1:54" hidden="1" x14ac:dyDescent="0.2">
      <c r="A3358">
        <v>534</v>
      </c>
      <c r="B3358" t="s">
        <v>487</v>
      </c>
      <c r="C3358" t="s">
        <v>270</v>
      </c>
      <c r="D3358" t="s">
        <v>36</v>
      </c>
      <c r="E3358" t="s">
        <v>269</v>
      </c>
      <c r="F3358" t="s">
        <v>268</v>
      </c>
      <c r="G3358" t="s">
        <v>264</v>
      </c>
      <c r="H3358" t="s">
        <v>263</v>
      </c>
    </row>
    <row r="3359" spans="1:54" hidden="1" x14ac:dyDescent="0.2">
      <c r="A3359">
        <v>534</v>
      </c>
      <c r="B3359" t="s">
        <v>487</v>
      </c>
      <c r="C3359" t="s">
        <v>267</v>
      </c>
      <c r="D3359" t="s">
        <v>36</v>
      </c>
      <c r="E3359" t="s">
        <v>266</v>
      </c>
      <c r="F3359" t="s">
        <v>265</v>
      </c>
      <c r="G3359" t="s">
        <v>264</v>
      </c>
      <c r="H3359" t="s">
        <v>263</v>
      </c>
      <c r="I3359" t="s">
        <v>1216</v>
      </c>
      <c r="J3359" s="3">
        <v>685.5</v>
      </c>
      <c r="K3359" s="3">
        <v>700</v>
      </c>
      <c r="L3359" s="3">
        <v>715.5</v>
      </c>
      <c r="M3359" s="3">
        <v>731</v>
      </c>
      <c r="N3359" s="3">
        <v>747</v>
      </c>
      <c r="O3359" s="3">
        <v>763</v>
      </c>
      <c r="P3359" s="3">
        <v>779.5</v>
      </c>
      <c r="Q3359" s="3">
        <v>796.5</v>
      </c>
      <c r="R3359" s="3">
        <v>813.5</v>
      </c>
      <c r="S3359" s="3">
        <v>830.5</v>
      </c>
      <c r="T3359" s="3">
        <v>847.5</v>
      </c>
      <c r="U3359" s="3">
        <v>864</v>
      </c>
      <c r="V3359" s="3">
        <v>882</v>
      </c>
      <c r="W3359" s="3">
        <v>901</v>
      </c>
      <c r="X3359" s="3">
        <v>919</v>
      </c>
      <c r="Y3359" s="3">
        <v>937</v>
      </c>
      <c r="Z3359" s="3">
        <v>955</v>
      </c>
      <c r="AA3359" s="3">
        <v>973.5</v>
      </c>
      <c r="AB3359" s="3">
        <v>992</v>
      </c>
      <c r="AC3359" s="3">
        <v>1010</v>
      </c>
      <c r="AD3359" s="3">
        <v>1029.5</v>
      </c>
      <c r="AE3359" s="3">
        <v>1047.134</v>
      </c>
      <c r="AF3359" s="3">
        <v>1064.5930000000001</v>
      </c>
      <c r="AG3359" s="3">
        <v>1081.9069999999999</v>
      </c>
      <c r="AH3359" s="3">
        <v>1099.1179999999999</v>
      </c>
      <c r="AI3359" s="3">
        <v>1116.2570000000001</v>
      </c>
      <c r="AJ3359" s="3">
        <v>1133.328</v>
      </c>
      <c r="AK3359" s="3">
        <v>1150.316</v>
      </c>
      <c r="AL3359" s="3">
        <v>1167.212</v>
      </c>
      <c r="AM3359" s="3">
        <v>1184</v>
      </c>
      <c r="AN3359" s="3">
        <v>1200.664</v>
      </c>
      <c r="AO3359" s="3">
        <v>1217.1969999999999</v>
      </c>
      <c r="AP3359" s="3">
        <v>1233.588</v>
      </c>
      <c r="AQ3359" s="3">
        <v>1249.817</v>
      </c>
      <c r="AR3359" s="3">
        <v>1266.259</v>
      </c>
      <c r="AS3359" s="3">
        <v>1282.9179999999999</v>
      </c>
      <c r="AT3359" s="3">
        <v>1299.796</v>
      </c>
      <c r="AU3359" s="3">
        <v>1316.896</v>
      </c>
      <c r="AV3359" s="3">
        <v>1334.221</v>
      </c>
      <c r="AW3359" s="3">
        <v>1351.7739999999999</v>
      </c>
      <c r="AX3359" s="3">
        <v>1369.557</v>
      </c>
      <c r="AY3359" s="3">
        <v>1387.575</v>
      </c>
      <c r="AZ3359" s="3">
        <v>1405.83</v>
      </c>
      <c r="BA3359">
        <v>1424.325</v>
      </c>
      <c r="BB3359">
        <v>2013</v>
      </c>
    </row>
    <row r="3360" spans="1:54" hidden="1" x14ac:dyDescent="0.2">
      <c r="A3360">
        <v>534</v>
      </c>
      <c r="B3360" t="s">
        <v>487</v>
      </c>
      <c r="C3360" t="s">
        <v>262</v>
      </c>
      <c r="D3360" t="s">
        <v>36</v>
      </c>
      <c r="E3360" t="s">
        <v>260</v>
      </c>
      <c r="F3360" t="s">
        <v>259</v>
      </c>
      <c r="G3360" t="s">
        <v>225</v>
      </c>
      <c r="H3360" t="s">
        <v>222</v>
      </c>
      <c r="I3360" t="s">
        <v>1217</v>
      </c>
      <c r="J3360" s="3" t="s">
        <v>215</v>
      </c>
      <c r="K3360" s="3" t="s">
        <v>215</v>
      </c>
      <c r="L3360" s="3" t="s">
        <v>215</v>
      </c>
      <c r="M3360" s="3" t="s">
        <v>215</v>
      </c>
      <c r="N3360" s="3" t="s">
        <v>215</v>
      </c>
      <c r="O3360" s="3" t="s">
        <v>215</v>
      </c>
      <c r="P3360" s="3" t="s">
        <v>215</v>
      </c>
      <c r="Q3360" s="3" t="s">
        <v>215</v>
      </c>
      <c r="R3360" s="3">
        <v>767.52200000000005</v>
      </c>
      <c r="S3360" s="3">
        <v>887.89700000000005</v>
      </c>
      <c r="T3360" s="3">
        <v>1022.468</v>
      </c>
      <c r="U3360" s="3">
        <v>1282.886</v>
      </c>
      <c r="V3360" s="3">
        <v>1430.752</v>
      </c>
      <c r="W3360" s="3">
        <v>1543.79</v>
      </c>
      <c r="X3360" s="3">
        <v>1871.31</v>
      </c>
      <c r="Y3360" s="3">
        <v>2190.0030000000002</v>
      </c>
      <c r="Z3360" s="3">
        <v>2463.0709999999999</v>
      </c>
      <c r="AA3360" s="3">
        <v>2620.0680000000002</v>
      </c>
      <c r="AB3360" s="3">
        <v>2887.431</v>
      </c>
      <c r="AC3360" s="3">
        <v>3409.681</v>
      </c>
      <c r="AD3360" s="3">
        <v>3782.6120000000001</v>
      </c>
      <c r="AE3360" s="3">
        <v>3992.11</v>
      </c>
      <c r="AF3360" s="3">
        <v>4497.4229999999998</v>
      </c>
      <c r="AG3360" s="3">
        <v>5170.0010000000002</v>
      </c>
      <c r="AH3360" s="3">
        <v>6126.8459999999995</v>
      </c>
      <c r="AI3360" s="3">
        <v>7040.4430000000002</v>
      </c>
      <c r="AJ3360" s="3">
        <v>8734.5049999999992</v>
      </c>
      <c r="AK3360" s="3">
        <v>10952.53</v>
      </c>
      <c r="AL3360" s="3">
        <v>11095.647000000001</v>
      </c>
      <c r="AM3360" s="3">
        <v>11995.663</v>
      </c>
      <c r="AN3360" s="3">
        <v>14650.84</v>
      </c>
      <c r="AO3360" s="3">
        <v>16853.63</v>
      </c>
      <c r="AP3360" s="3">
        <v>19703.355</v>
      </c>
      <c r="AQ3360" s="3">
        <v>22018.07</v>
      </c>
      <c r="AR3360" s="3">
        <v>23876.362000000001</v>
      </c>
      <c r="AS3360" s="3">
        <v>27882.871999999999</v>
      </c>
      <c r="AT3360" s="3">
        <v>31823.118999999999</v>
      </c>
      <c r="AU3360" s="3">
        <v>35041.767</v>
      </c>
      <c r="AV3360" s="3">
        <v>39857.938999999998</v>
      </c>
      <c r="AW3360" s="3">
        <v>44971.038</v>
      </c>
      <c r="AX3360" s="3">
        <v>50717.137000000002</v>
      </c>
      <c r="AY3360" s="3">
        <v>57216.444000000003</v>
      </c>
      <c r="AZ3360" s="3">
        <v>64572.962</v>
      </c>
      <c r="BA3360">
        <v>72909.713000000003</v>
      </c>
      <c r="BB3360">
        <v>2017</v>
      </c>
    </row>
    <row r="3361" spans="1:54" hidden="1" x14ac:dyDescent="0.2">
      <c r="A3361">
        <v>534</v>
      </c>
      <c r="B3361" t="s">
        <v>487</v>
      </c>
      <c r="C3361" t="s">
        <v>261</v>
      </c>
      <c r="D3361" t="s">
        <v>36</v>
      </c>
      <c r="E3361" t="s">
        <v>260</v>
      </c>
      <c r="F3361" t="s">
        <v>259</v>
      </c>
      <c r="G3361" t="s">
        <v>217</v>
      </c>
      <c r="I3361" t="s">
        <v>258</v>
      </c>
      <c r="J3361" s="3" t="s">
        <v>215</v>
      </c>
      <c r="K3361" s="3" t="s">
        <v>215</v>
      </c>
      <c r="L3361" s="3" t="s">
        <v>215</v>
      </c>
      <c r="M3361" s="3" t="s">
        <v>215</v>
      </c>
      <c r="N3361" s="3" t="s">
        <v>215</v>
      </c>
      <c r="O3361" s="3" t="s">
        <v>215</v>
      </c>
      <c r="P3361" s="3" t="s">
        <v>215</v>
      </c>
      <c r="Q3361" s="3" t="s">
        <v>215</v>
      </c>
      <c r="R3361" s="3">
        <v>17.568000000000001</v>
      </c>
      <c r="S3361" s="3">
        <v>17.690000000000001</v>
      </c>
      <c r="T3361" s="3">
        <v>17.442</v>
      </c>
      <c r="U3361" s="3">
        <v>19.036999999999999</v>
      </c>
      <c r="V3361" s="3">
        <v>18.472000000000001</v>
      </c>
      <c r="W3361" s="3">
        <v>17.32</v>
      </c>
      <c r="X3361" s="3">
        <v>17.896999999999998</v>
      </c>
      <c r="Y3361" s="3">
        <v>17.852</v>
      </c>
      <c r="Z3361" s="3">
        <v>17.353999999999999</v>
      </c>
      <c r="AA3361" s="3">
        <v>16.663</v>
      </c>
      <c r="AB3361" s="3">
        <v>16.010999999999999</v>
      </c>
      <c r="AC3361" s="3">
        <v>16.853000000000002</v>
      </c>
      <c r="AD3361" s="3">
        <v>17.372</v>
      </c>
      <c r="AE3361" s="3">
        <v>16.946000000000002</v>
      </c>
      <c r="AF3361" s="3">
        <v>17.731999999999999</v>
      </c>
      <c r="AG3361" s="3">
        <v>18.195</v>
      </c>
      <c r="AH3361" s="3">
        <v>18.896999999999998</v>
      </c>
      <c r="AI3361" s="3">
        <v>19.062000000000001</v>
      </c>
      <c r="AJ3361" s="3">
        <v>20.338000000000001</v>
      </c>
      <c r="AK3361" s="3">
        <v>21.962</v>
      </c>
      <c r="AL3361" s="3">
        <v>19.707999999999998</v>
      </c>
      <c r="AM3361" s="3">
        <v>18.518000000000001</v>
      </c>
      <c r="AN3361" s="3">
        <v>18.821000000000002</v>
      </c>
      <c r="AO3361" s="3">
        <v>19.291</v>
      </c>
      <c r="AP3361" s="3">
        <v>19.814</v>
      </c>
      <c r="AQ3361" s="3">
        <v>19.600000000000001</v>
      </c>
      <c r="AR3361" s="3">
        <v>19.149999999999999</v>
      </c>
      <c r="AS3361" s="3">
        <v>20.257999999999999</v>
      </c>
      <c r="AT3361" s="3">
        <v>20.863</v>
      </c>
      <c r="AU3361" s="3">
        <v>20.850999999999999</v>
      </c>
      <c r="AV3361" s="3">
        <v>21.274999999999999</v>
      </c>
      <c r="AW3361" s="3">
        <v>21.308</v>
      </c>
      <c r="AX3361" s="3">
        <v>21.347000000000001</v>
      </c>
      <c r="AY3361" s="3">
        <v>21.385000000000002</v>
      </c>
      <c r="AZ3361" s="3">
        <v>21.425000000000001</v>
      </c>
      <c r="BA3361">
        <v>21.465</v>
      </c>
      <c r="BB3361">
        <v>2017</v>
      </c>
    </row>
    <row r="3362" spans="1:54" hidden="1" x14ac:dyDescent="0.2">
      <c r="A3362">
        <v>534</v>
      </c>
      <c r="B3362" t="s">
        <v>487</v>
      </c>
      <c r="C3362" t="s">
        <v>257</v>
      </c>
      <c r="D3362" t="s">
        <v>36</v>
      </c>
      <c r="E3362" t="s">
        <v>255</v>
      </c>
      <c r="F3362" t="s">
        <v>254</v>
      </c>
      <c r="G3362" t="s">
        <v>225</v>
      </c>
      <c r="H3362" t="s">
        <v>222</v>
      </c>
      <c r="I3362" t="s">
        <v>1217</v>
      </c>
      <c r="J3362" s="3" t="s">
        <v>215</v>
      </c>
      <c r="K3362" s="3" t="s">
        <v>215</v>
      </c>
      <c r="L3362" s="3" t="s">
        <v>215</v>
      </c>
      <c r="M3362" s="3" t="s">
        <v>215</v>
      </c>
      <c r="N3362" s="3" t="s">
        <v>215</v>
      </c>
      <c r="O3362" s="3" t="s">
        <v>215</v>
      </c>
      <c r="P3362" s="3" t="s">
        <v>215</v>
      </c>
      <c r="Q3362" s="3" t="s">
        <v>215</v>
      </c>
      <c r="R3362" s="3">
        <v>1068.5229999999999</v>
      </c>
      <c r="S3362" s="3">
        <v>1266.5650000000001</v>
      </c>
      <c r="T3362" s="3">
        <v>1487.309</v>
      </c>
      <c r="U3362" s="3">
        <v>1806.0830000000001</v>
      </c>
      <c r="V3362" s="3">
        <v>2031.5740000000001</v>
      </c>
      <c r="W3362" s="3">
        <v>2294.5300000000002</v>
      </c>
      <c r="X3362" s="3">
        <v>2693.049</v>
      </c>
      <c r="Y3362" s="3">
        <v>3011.5340000000001</v>
      </c>
      <c r="Z3362" s="3">
        <v>3398.3220000000001</v>
      </c>
      <c r="AA3362" s="3">
        <v>3898.9659999999999</v>
      </c>
      <c r="AB3362" s="3">
        <v>4614.0709999999999</v>
      </c>
      <c r="AC3362" s="3">
        <v>5139.6049999999996</v>
      </c>
      <c r="AD3362" s="3">
        <v>5582.027</v>
      </c>
      <c r="AE3362" s="3">
        <v>6546.5119999999997</v>
      </c>
      <c r="AF3362" s="3">
        <v>7257.2669999999998</v>
      </c>
      <c r="AG3362" s="3">
        <v>8361.3310000000001</v>
      </c>
      <c r="AH3362" s="3">
        <v>9064.9609999999993</v>
      </c>
      <c r="AI3362" s="3">
        <v>9761.8389999999999</v>
      </c>
      <c r="AJ3362" s="3">
        <v>11449.065000000001</v>
      </c>
      <c r="AK3362" s="3">
        <v>13199.281999999999</v>
      </c>
      <c r="AL3362" s="3">
        <v>16152.664000000001</v>
      </c>
      <c r="AM3362" s="3">
        <v>18171.645</v>
      </c>
      <c r="AN3362" s="3">
        <v>21365.300999999999</v>
      </c>
      <c r="AO3362" s="3">
        <v>24147.723999999998</v>
      </c>
      <c r="AP3362" s="3">
        <v>27210.645</v>
      </c>
      <c r="AQ3362" s="3">
        <v>29881.105</v>
      </c>
      <c r="AR3362" s="3">
        <v>32810.322999999997</v>
      </c>
      <c r="AS3362" s="3">
        <v>37557.086000000003</v>
      </c>
      <c r="AT3362" s="3">
        <v>41970.98</v>
      </c>
      <c r="AU3362" s="3">
        <v>46666.828999999998</v>
      </c>
      <c r="AV3362" s="3">
        <v>52115.063000000002</v>
      </c>
      <c r="AW3362" s="3">
        <v>58730.408000000003</v>
      </c>
      <c r="AX3362" s="3">
        <v>65903.595000000001</v>
      </c>
      <c r="AY3362" s="3">
        <v>73821.176999999996</v>
      </c>
      <c r="AZ3362" s="3">
        <v>82795.649999999994</v>
      </c>
      <c r="BA3362">
        <v>92992.652000000002</v>
      </c>
      <c r="BB3362">
        <v>2017</v>
      </c>
    </row>
    <row r="3363" spans="1:54" hidden="1" x14ac:dyDescent="0.2">
      <c r="A3363">
        <v>534</v>
      </c>
      <c r="B3363" t="s">
        <v>487</v>
      </c>
      <c r="C3363" t="s">
        <v>256</v>
      </c>
      <c r="D3363" t="s">
        <v>36</v>
      </c>
      <c r="E3363" t="s">
        <v>255</v>
      </c>
      <c r="F3363" t="s">
        <v>254</v>
      </c>
      <c r="G3363" t="s">
        <v>217</v>
      </c>
      <c r="I3363" t="s">
        <v>253</v>
      </c>
      <c r="J3363" s="3" t="s">
        <v>215</v>
      </c>
      <c r="K3363" s="3" t="s">
        <v>215</v>
      </c>
      <c r="L3363" s="3" t="s">
        <v>215</v>
      </c>
      <c r="M3363" s="3" t="s">
        <v>215</v>
      </c>
      <c r="N3363" s="3" t="s">
        <v>215</v>
      </c>
      <c r="O3363" s="3" t="s">
        <v>215</v>
      </c>
      <c r="P3363" s="3" t="s">
        <v>215</v>
      </c>
      <c r="Q3363" s="3" t="s">
        <v>215</v>
      </c>
      <c r="R3363" s="3">
        <v>24.457000000000001</v>
      </c>
      <c r="S3363" s="3">
        <v>25.234000000000002</v>
      </c>
      <c r="T3363" s="3">
        <v>25.370999999999999</v>
      </c>
      <c r="U3363" s="3">
        <v>26.800999999999998</v>
      </c>
      <c r="V3363" s="3">
        <v>26.228999999999999</v>
      </c>
      <c r="W3363" s="3">
        <v>25.742000000000001</v>
      </c>
      <c r="X3363" s="3">
        <v>25.756</v>
      </c>
      <c r="Y3363" s="3">
        <v>24.548999999999999</v>
      </c>
      <c r="Z3363" s="3">
        <v>23.943999999999999</v>
      </c>
      <c r="AA3363" s="3">
        <v>24.795999999999999</v>
      </c>
      <c r="AB3363" s="3">
        <v>25.585999999999999</v>
      </c>
      <c r="AC3363" s="3">
        <v>25.404</v>
      </c>
      <c r="AD3363" s="3">
        <v>25.635999999999999</v>
      </c>
      <c r="AE3363" s="3">
        <v>27.788</v>
      </c>
      <c r="AF3363" s="3">
        <v>28.613</v>
      </c>
      <c r="AG3363" s="3">
        <v>29.425999999999998</v>
      </c>
      <c r="AH3363" s="3">
        <v>27.959</v>
      </c>
      <c r="AI3363" s="3">
        <v>26.431000000000001</v>
      </c>
      <c r="AJ3363" s="3">
        <v>26.658999999999999</v>
      </c>
      <c r="AK3363" s="3">
        <v>26.466999999999999</v>
      </c>
      <c r="AL3363" s="3">
        <v>28.69</v>
      </c>
      <c r="AM3363" s="3">
        <v>28.052</v>
      </c>
      <c r="AN3363" s="3">
        <v>27.446999999999999</v>
      </c>
      <c r="AO3363" s="3">
        <v>27.640999999999998</v>
      </c>
      <c r="AP3363" s="3">
        <v>27.364000000000001</v>
      </c>
      <c r="AQ3363" s="3">
        <v>26.6</v>
      </c>
      <c r="AR3363" s="3">
        <v>26.315999999999999</v>
      </c>
      <c r="AS3363" s="3">
        <v>27.286000000000001</v>
      </c>
      <c r="AT3363" s="3">
        <v>27.515000000000001</v>
      </c>
      <c r="AU3363" s="3">
        <v>27.768999999999998</v>
      </c>
      <c r="AV3363" s="3">
        <v>27.817</v>
      </c>
      <c r="AW3363" s="3">
        <v>27.827999999999999</v>
      </c>
      <c r="AX3363" s="3">
        <v>27.738</v>
      </c>
      <c r="AY3363" s="3">
        <v>27.591999999999999</v>
      </c>
      <c r="AZ3363" s="3">
        <v>27.471</v>
      </c>
      <c r="BA3363">
        <v>27.376999999999999</v>
      </c>
      <c r="BB3363">
        <v>2017</v>
      </c>
    </row>
    <row r="3364" spans="1:54" hidden="1" x14ac:dyDescent="0.2">
      <c r="A3364">
        <v>534</v>
      </c>
      <c r="B3364" t="s">
        <v>487</v>
      </c>
      <c r="C3364" t="s">
        <v>252</v>
      </c>
      <c r="D3364" t="s">
        <v>36</v>
      </c>
      <c r="E3364" t="s">
        <v>250</v>
      </c>
      <c r="F3364" t="s">
        <v>249</v>
      </c>
      <c r="G3364" t="s">
        <v>225</v>
      </c>
      <c r="H3364" t="s">
        <v>222</v>
      </c>
      <c r="I3364" t="s">
        <v>1217</v>
      </c>
      <c r="J3364" s="3" t="s">
        <v>215</v>
      </c>
      <c r="K3364" s="3" t="s">
        <v>215</v>
      </c>
      <c r="L3364" s="3" t="s">
        <v>215</v>
      </c>
      <c r="M3364" s="3" t="s">
        <v>215</v>
      </c>
      <c r="N3364" s="3" t="s">
        <v>215</v>
      </c>
      <c r="O3364" s="3" t="s">
        <v>215</v>
      </c>
      <c r="P3364" s="3" t="s">
        <v>215</v>
      </c>
      <c r="Q3364" s="3" t="s">
        <v>215</v>
      </c>
      <c r="R3364" s="3">
        <v>-301.00099999999998</v>
      </c>
      <c r="S3364" s="3">
        <v>-378.66899999999998</v>
      </c>
      <c r="T3364" s="3">
        <v>-464.84</v>
      </c>
      <c r="U3364" s="3">
        <v>-523.197</v>
      </c>
      <c r="V3364" s="3">
        <v>-600.822</v>
      </c>
      <c r="W3364" s="3">
        <v>-750.74</v>
      </c>
      <c r="X3364" s="3">
        <v>-821.73900000000003</v>
      </c>
      <c r="Y3364" s="3">
        <v>-821.53099999999995</v>
      </c>
      <c r="Z3364" s="3">
        <v>-935.25099999999998</v>
      </c>
      <c r="AA3364" s="3">
        <v>-1278.8969999999999</v>
      </c>
      <c r="AB3364" s="3">
        <v>-1726.64</v>
      </c>
      <c r="AC3364" s="3">
        <v>-1729.923</v>
      </c>
      <c r="AD3364" s="3">
        <v>-1799.415</v>
      </c>
      <c r="AE3364" s="3">
        <v>-2554.402</v>
      </c>
      <c r="AF3364" s="3">
        <v>-2759.8440000000001</v>
      </c>
      <c r="AG3364" s="3">
        <v>-3191.33</v>
      </c>
      <c r="AH3364" s="3">
        <v>-2938.1149999999998</v>
      </c>
      <c r="AI3364" s="3">
        <v>-2721.3960000000002</v>
      </c>
      <c r="AJ3364" s="3">
        <v>-2714.56</v>
      </c>
      <c r="AK3364" s="3">
        <v>-2246.752</v>
      </c>
      <c r="AL3364" s="3">
        <v>-5057.0169999999998</v>
      </c>
      <c r="AM3364" s="3">
        <v>-6175.982</v>
      </c>
      <c r="AN3364" s="3">
        <v>-6714.4610000000002</v>
      </c>
      <c r="AO3364" s="3">
        <v>-7294.0940000000001</v>
      </c>
      <c r="AP3364" s="3">
        <v>-7507.29</v>
      </c>
      <c r="AQ3364" s="3">
        <v>-7863.0349999999999</v>
      </c>
      <c r="AR3364" s="3">
        <v>-8933.9599999999991</v>
      </c>
      <c r="AS3364" s="3">
        <v>-9674.2139999999999</v>
      </c>
      <c r="AT3364" s="3">
        <v>-10147.861999999999</v>
      </c>
      <c r="AU3364" s="3">
        <v>-11625.062</v>
      </c>
      <c r="AV3364" s="3">
        <v>-12257.124</v>
      </c>
      <c r="AW3364" s="3">
        <v>-13759.37</v>
      </c>
      <c r="AX3364" s="3">
        <v>-15186.458000000001</v>
      </c>
      <c r="AY3364" s="3">
        <v>-16604.734</v>
      </c>
      <c r="AZ3364" s="3">
        <v>-18222.687999999998</v>
      </c>
      <c r="BA3364">
        <v>-20082.938999999998</v>
      </c>
      <c r="BB3364">
        <v>2017</v>
      </c>
    </row>
    <row r="3365" spans="1:54" hidden="1" x14ac:dyDescent="0.2">
      <c r="A3365">
        <v>534</v>
      </c>
      <c r="B3365" t="s">
        <v>487</v>
      </c>
      <c r="C3365" t="s">
        <v>251</v>
      </c>
      <c r="D3365" t="s">
        <v>36</v>
      </c>
      <c r="E3365" t="s">
        <v>250</v>
      </c>
      <c r="F3365" t="s">
        <v>249</v>
      </c>
      <c r="G3365" t="s">
        <v>217</v>
      </c>
      <c r="I3365" t="s">
        <v>248</v>
      </c>
      <c r="J3365" s="3" t="s">
        <v>215</v>
      </c>
      <c r="K3365" s="3" t="s">
        <v>215</v>
      </c>
      <c r="L3365" s="3" t="s">
        <v>215</v>
      </c>
      <c r="M3365" s="3" t="s">
        <v>215</v>
      </c>
      <c r="N3365" s="3" t="s">
        <v>215</v>
      </c>
      <c r="O3365" s="3" t="s">
        <v>215</v>
      </c>
      <c r="P3365" s="3" t="s">
        <v>215</v>
      </c>
      <c r="Q3365" s="3" t="s">
        <v>215</v>
      </c>
      <c r="R3365" s="3">
        <v>-6.89</v>
      </c>
      <c r="S3365" s="3">
        <v>-7.5439999999999996</v>
      </c>
      <c r="T3365" s="3">
        <v>-7.93</v>
      </c>
      <c r="U3365" s="3">
        <v>-7.7640000000000002</v>
      </c>
      <c r="V3365" s="3">
        <v>-7.7569999999999997</v>
      </c>
      <c r="W3365" s="3">
        <v>-8.4220000000000006</v>
      </c>
      <c r="X3365" s="3">
        <v>-7.859</v>
      </c>
      <c r="Y3365" s="3">
        <v>-6.6970000000000001</v>
      </c>
      <c r="Z3365" s="3">
        <v>-6.59</v>
      </c>
      <c r="AA3365" s="3">
        <v>-8.1329999999999991</v>
      </c>
      <c r="AB3365" s="3">
        <v>-9.5739999999999998</v>
      </c>
      <c r="AC3365" s="3">
        <v>-8.5510000000000002</v>
      </c>
      <c r="AD3365" s="3">
        <v>-8.2639999999999993</v>
      </c>
      <c r="AE3365" s="3">
        <v>-10.843</v>
      </c>
      <c r="AF3365" s="3">
        <v>-10.881</v>
      </c>
      <c r="AG3365" s="3">
        <v>-11.231</v>
      </c>
      <c r="AH3365" s="3">
        <v>-9.0619999999999994</v>
      </c>
      <c r="AI3365" s="3">
        <v>-7.3680000000000003</v>
      </c>
      <c r="AJ3365" s="3">
        <v>-6.3209999999999997</v>
      </c>
      <c r="AK3365" s="3">
        <v>-4.5049999999999999</v>
      </c>
      <c r="AL3365" s="3">
        <v>-8.9819999999999993</v>
      </c>
      <c r="AM3365" s="3">
        <v>-9.5340000000000007</v>
      </c>
      <c r="AN3365" s="3">
        <v>-8.6259999999999994</v>
      </c>
      <c r="AO3365" s="3">
        <v>-8.3490000000000002</v>
      </c>
      <c r="AP3365" s="3">
        <v>-7.55</v>
      </c>
      <c r="AQ3365" s="3">
        <v>-7</v>
      </c>
      <c r="AR3365" s="3">
        <v>-7.1660000000000004</v>
      </c>
      <c r="AS3365" s="3">
        <v>-7.0289999999999999</v>
      </c>
      <c r="AT3365" s="3">
        <v>-6.6529999999999996</v>
      </c>
      <c r="AU3365" s="3">
        <v>-6.9169999999999998</v>
      </c>
      <c r="AV3365" s="3">
        <v>-6.5419999999999998</v>
      </c>
      <c r="AW3365" s="3">
        <v>-6.5190000000000001</v>
      </c>
      <c r="AX3365" s="3">
        <v>-6.3920000000000003</v>
      </c>
      <c r="AY3365" s="3">
        <v>-6.2060000000000004</v>
      </c>
      <c r="AZ3365" s="3">
        <v>-6.0460000000000003</v>
      </c>
      <c r="BA3365">
        <v>-5.9119999999999999</v>
      </c>
      <c r="BB3365">
        <v>2017</v>
      </c>
    </row>
    <row r="3366" spans="1:54" hidden="1" x14ac:dyDescent="0.2">
      <c r="A3366">
        <v>534</v>
      </c>
      <c r="B3366" t="s">
        <v>487</v>
      </c>
      <c r="C3366" t="s">
        <v>247</v>
      </c>
      <c r="D3366" t="s">
        <v>36</v>
      </c>
      <c r="E3366" t="s">
        <v>245</v>
      </c>
      <c r="F3366" t="s">
        <v>244</v>
      </c>
      <c r="G3366" t="s">
        <v>225</v>
      </c>
      <c r="H3366" t="s">
        <v>222</v>
      </c>
      <c r="I3366" t="s">
        <v>1217</v>
      </c>
      <c r="J3366" s="3" t="s">
        <v>215</v>
      </c>
      <c r="K3366" s="3" t="s">
        <v>215</v>
      </c>
      <c r="L3366" s="3" t="s">
        <v>215</v>
      </c>
      <c r="M3366" s="3" t="s">
        <v>215</v>
      </c>
      <c r="N3366" s="3" t="s">
        <v>215</v>
      </c>
      <c r="O3366" s="3" t="s">
        <v>215</v>
      </c>
      <c r="P3366" s="3" t="s">
        <v>215</v>
      </c>
      <c r="Q3366" s="3" t="s">
        <v>215</v>
      </c>
      <c r="R3366" s="3" t="s">
        <v>215</v>
      </c>
      <c r="S3366" s="3" t="s">
        <v>215</v>
      </c>
      <c r="T3366" s="3" t="s">
        <v>215</v>
      </c>
      <c r="U3366" s="3" t="s">
        <v>215</v>
      </c>
      <c r="V3366" s="3" t="s">
        <v>215</v>
      </c>
      <c r="W3366" s="3" t="s">
        <v>215</v>
      </c>
      <c r="X3366" s="3" t="s">
        <v>215</v>
      </c>
      <c r="Y3366" s="3" t="s">
        <v>215</v>
      </c>
      <c r="Z3366" s="3">
        <v>-959.01900000000001</v>
      </c>
      <c r="AA3366" s="3">
        <v>-1263.461</v>
      </c>
      <c r="AB3366" s="3">
        <v>-1717.3969999999999</v>
      </c>
      <c r="AC3366" s="3">
        <v>-1792.4390000000001</v>
      </c>
      <c r="AD3366" s="3">
        <v>-1824.3910000000001</v>
      </c>
      <c r="AE3366" s="3">
        <v>-2559.2809999999999</v>
      </c>
      <c r="AF3366" s="3">
        <v>-2688.7339999999999</v>
      </c>
      <c r="AG3366" s="3">
        <v>-3145.5909999999999</v>
      </c>
      <c r="AH3366" s="3">
        <v>-2887.81</v>
      </c>
      <c r="AI3366" s="3">
        <v>-2716.9580000000001</v>
      </c>
      <c r="AJ3366" s="3">
        <v>-2767.4</v>
      </c>
      <c r="AK3366" s="3">
        <v>-2441.4409999999998</v>
      </c>
      <c r="AL3366" s="3">
        <v>-4910.0360000000001</v>
      </c>
      <c r="AM3366" s="3">
        <v>-6088.0079999999998</v>
      </c>
      <c r="AN3366" s="3">
        <v>-6917.26</v>
      </c>
      <c r="AO3366" s="3">
        <v>-7446.9250000000002</v>
      </c>
      <c r="AP3366" s="3">
        <v>-7443.6769999999997</v>
      </c>
      <c r="AQ3366" s="3">
        <v>-7706.7520000000004</v>
      </c>
      <c r="AR3366" s="3">
        <v>-8829.19</v>
      </c>
      <c r="AS3366" s="3">
        <v>-9604.0049999999992</v>
      </c>
      <c r="AT3366" s="3">
        <v>-9972.7999999999993</v>
      </c>
      <c r="AU3366" s="3">
        <v>-10828.819</v>
      </c>
      <c r="AV3366" s="3">
        <v>-12158.353999999999</v>
      </c>
      <c r="AW3366" s="3">
        <v>-13684.579</v>
      </c>
      <c r="AX3366" s="3">
        <v>-15190.35</v>
      </c>
      <c r="AY3366" s="3">
        <v>-16604.734</v>
      </c>
      <c r="AZ3366" s="3">
        <v>-18222.687999999998</v>
      </c>
      <c r="BA3366">
        <v>-20082.938999999998</v>
      </c>
      <c r="BB3366">
        <v>2017</v>
      </c>
    </row>
    <row r="3367" spans="1:54" hidden="1" x14ac:dyDescent="0.2">
      <c r="A3367">
        <v>534</v>
      </c>
      <c r="B3367" t="s">
        <v>487</v>
      </c>
      <c r="C3367" t="s">
        <v>246</v>
      </c>
      <c r="D3367" t="s">
        <v>36</v>
      </c>
      <c r="E3367" t="s">
        <v>245</v>
      </c>
      <c r="F3367" t="s">
        <v>244</v>
      </c>
      <c r="G3367" t="s">
        <v>243</v>
      </c>
      <c r="I3367" t="s">
        <v>362</v>
      </c>
      <c r="J3367" s="3" t="s">
        <v>215</v>
      </c>
      <c r="K3367" s="3" t="s">
        <v>215</v>
      </c>
      <c r="L3367" s="3" t="s">
        <v>215</v>
      </c>
      <c r="M3367" s="3" t="s">
        <v>215</v>
      </c>
      <c r="N3367" s="3" t="s">
        <v>215</v>
      </c>
      <c r="O3367" s="3" t="s">
        <v>215</v>
      </c>
      <c r="P3367" s="3" t="s">
        <v>215</v>
      </c>
      <c r="Q3367" s="3" t="s">
        <v>215</v>
      </c>
      <c r="R3367" s="3" t="s">
        <v>215</v>
      </c>
      <c r="S3367" s="3" t="s">
        <v>215</v>
      </c>
      <c r="T3367" s="3" t="s">
        <v>215</v>
      </c>
      <c r="U3367" s="3" t="s">
        <v>215</v>
      </c>
      <c r="V3367" s="3" t="s">
        <v>215</v>
      </c>
      <c r="W3367" s="3" t="s">
        <v>215</v>
      </c>
      <c r="X3367" s="3" t="s">
        <v>215</v>
      </c>
      <c r="Y3367" s="3" t="s">
        <v>215</v>
      </c>
      <c r="Z3367" s="3">
        <v>-6.8369999999999997</v>
      </c>
      <c r="AA3367" s="3">
        <v>-7.976</v>
      </c>
      <c r="AB3367" s="3">
        <v>-9.4849999999999994</v>
      </c>
      <c r="AC3367" s="3">
        <v>-9.0619999999999994</v>
      </c>
      <c r="AD3367" s="3">
        <v>-8.4469999999999992</v>
      </c>
      <c r="AE3367" s="3">
        <v>-10.88</v>
      </c>
      <c r="AF3367" s="3">
        <v>-10.391</v>
      </c>
      <c r="AG3367" s="3">
        <v>-10.948</v>
      </c>
      <c r="AH3367" s="3">
        <v>-8.8160000000000007</v>
      </c>
      <c r="AI3367" s="3">
        <v>-7.351</v>
      </c>
      <c r="AJ3367" s="3">
        <v>-6.4909999999999997</v>
      </c>
      <c r="AK3367" s="3">
        <v>-5.0039999999999996</v>
      </c>
      <c r="AL3367" s="3">
        <v>-8.5830000000000002</v>
      </c>
      <c r="AM3367" s="3">
        <v>-9.3149999999999995</v>
      </c>
      <c r="AN3367" s="3">
        <v>-9.0299999999999994</v>
      </c>
      <c r="AO3367" s="3">
        <v>-8.6140000000000008</v>
      </c>
      <c r="AP3367" s="3">
        <v>-7.4580000000000002</v>
      </c>
      <c r="AQ3367" s="3">
        <v>-6.8029999999999999</v>
      </c>
      <c r="AR3367" s="3">
        <v>-7.0449999999999999</v>
      </c>
      <c r="AS3367" s="3">
        <v>-6.9569999999999999</v>
      </c>
      <c r="AT3367" s="3">
        <v>-6.4960000000000004</v>
      </c>
      <c r="AU3367" s="3">
        <v>-6.3959999999999999</v>
      </c>
      <c r="AV3367" s="3">
        <v>-6.4569999999999999</v>
      </c>
      <c r="AW3367" s="3">
        <v>-6.4589999999999996</v>
      </c>
      <c r="AX3367" s="3">
        <v>-6.383</v>
      </c>
      <c r="AY3367" s="3">
        <v>-6.1980000000000004</v>
      </c>
      <c r="AZ3367" s="3">
        <v>-6.048</v>
      </c>
      <c r="BA3367">
        <v>-5.923</v>
      </c>
      <c r="BB3367">
        <v>2017</v>
      </c>
    </row>
    <row r="3368" spans="1:54" hidden="1" x14ac:dyDescent="0.2">
      <c r="A3368">
        <v>534</v>
      </c>
      <c r="B3368" t="s">
        <v>487</v>
      </c>
      <c r="C3368" t="s">
        <v>242</v>
      </c>
      <c r="D3368" t="s">
        <v>36</v>
      </c>
      <c r="E3368" t="s">
        <v>240</v>
      </c>
      <c r="F3368" t="s">
        <v>239</v>
      </c>
      <c r="G3368" t="s">
        <v>225</v>
      </c>
      <c r="H3368" t="s">
        <v>222</v>
      </c>
      <c r="I3368" t="s">
        <v>1217</v>
      </c>
      <c r="J3368" s="3" t="s">
        <v>215</v>
      </c>
      <c r="K3368" s="3" t="s">
        <v>215</v>
      </c>
      <c r="L3368" s="3" t="s">
        <v>215</v>
      </c>
      <c r="M3368" s="3" t="s">
        <v>215</v>
      </c>
      <c r="N3368" s="3" t="s">
        <v>215</v>
      </c>
      <c r="O3368" s="3" t="s">
        <v>215</v>
      </c>
      <c r="P3368" s="3" t="s">
        <v>215</v>
      </c>
      <c r="Q3368" s="3" t="s">
        <v>215</v>
      </c>
      <c r="R3368" s="3" t="s">
        <v>215</v>
      </c>
      <c r="S3368" s="3">
        <v>-258.495</v>
      </c>
      <c r="T3368" s="3">
        <v>-301.363</v>
      </c>
      <c r="U3368" s="3">
        <v>-322.77699999999999</v>
      </c>
      <c r="V3368" s="3">
        <v>-361.27199999999999</v>
      </c>
      <c r="W3368" s="3">
        <v>-471.68</v>
      </c>
      <c r="X3368" s="3">
        <v>-456.80900000000003</v>
      </c>
      <c r="Y3368" s="3">
        <v>-415.971</v>
      </c>
      <c r="Z3368" s="3">
        <v>-457.404</v>
      </c>
      <c r="AA3368" s="3">
        <v>-752.70100000000002</v>
      </c>
      <c r="AB3368" s="3">
        <v>-1102.2639999999999</v>
      </c>
      <c r="AC3368" s="3">
        <v>-969.11599999999999</v>
      </c>
      <c r="AD3368" s="3">
        <v>-887.06100000000004</v>
      </c>
      <c r="AE3368" s="3">
        <v>-1492.654</v>
      </c>
      <c r="AF3368" s="3">
        <v>-1552.605</v>
      </c>
      <c r="AG3368" s="3">
        <v>-1814.64</v>
      </c>
      <c r="AH3368" s="3">
        <v>-1342.635</v>
      </c>
      <c r="AI3368" s="3">
        <v>-902.976</v>
      </c>
      <c r="AJ3368" s="3">
        <v>-632.35</v>
      </c>
      <c r="AK3368" s="3">
        <v>129.518</v>
      </c>
      <c r="AL3368" s="3">
        <v>-2432.0340000000001</v>
      </c>
      <c r="AM3368" s="3">
        <v>-3215.9879999999998</v>
      </c>
      <c r="AN3368" s="3">
        <v>-3433.011</v>
      </c>
      <c r="AO3368" s="3">
        <v>-3497.3380000000002</v>
      </c>
      <c r="AP3368" s="3">
        <v>-3172.7660000000001</v>
      </c>
      <c r="AQ3368" s="3">
        <v>-2740.0509999999999</v>
      </c>
      <c r="AR3368" s="3">
        <v>-3327.0279999999998</v>
      </c>
      <c r="AS3368" s="3">
        <v>-3421.8960000000002</v>
      </c>
      <c r="AT3368" s="3">
        <v>-2834.6590000000001</v>
      </c>
      <c r="AU3368" s="3">
        <v>-3455.067</v>
      </c>
      <c r="AV3368" s="3">
        <v>-3175.9870000000001</v>
      </c>
      <c r="AW3368" s="3">
        <v>-3758.2959999999998</v>
      </c>
      <c r="AX3368" s="3">
        <v>-4195.7629999999999</v>
      </c>
      <c r="AY3368" s="3">
        <v>-4515.076</v>
      </c>
      <c r="AZ3368" s="3">
        <v>-4925.7619999999997</v>
      </c>
      <c r="BA3368">
        <v>-5453.7150000000001</v>
      </c>
      <c r="BB3368">
        <v>2017</v>
      </c>
    </row>
    <row r="3369" spans="1:54" hidden="1" x14ac:dyDescent="0.2">
      <c r="A3369">
        <v>534</v>
      </c>
      <c r="B3369" t="s">
        <v>487</v>
      </c>
      <c r="C3369" t="s">
        <v>241</v>
      </c>
      <c r="D3369" t="s">
        <v>36</v>
      </c>
      <c r="E3369" t="s">
        <v>240</v>
      </c>
      <c r="F3369" t="s">
        <v>239</v>
      </c>
      <c r="G3369" t="s">
        <v>217</v>
      </c>
      <c r="I3369" t="s">
        <v>238</v>
      </c>
      <c r="J3369" s="3" t="s">
        <v>215</v>
      </c>
      <c r="K3369" s="3" t="s">
        <v>215</v>
      </c>
      <c r="L3369" s="3" t="s">
        <v>215</v>
      </c>
      <c r="M3369" s="3" t="s">
        <v>215</v>
      </c>
      <c r="N3369" s="3" t="s">
        <v>215</v>
      </c>
      <c r="O3369" s="3" t="s">
        <v>215</v>
      </c>
      <c r="P3369" s="3" t="s">
        <v>215</v>
      </c>
      <c r="Q3369" s="3" t="s">
        <v>215</v>
      </c>
      <c r="R3369" s="3" t="s">
        <v>215</v>
      </c>
      <c r="S3369" s="3">
        <v>-5.15</v>
      </c>
      <c r="T3369" s="3">
        <v>-5.141</v>
      </c>
      <c r="U3369" s="3">
        <v>-4.79</v>
      </c>
      <c r="V3369" s="3">
        <v>-4.6639999999999997</v>
      </c>
      <c r="W3369" s="3">
        <v>-5.2919999999999998</v>
      </c>
      <c r="X3369" s="3">
        <v>-4.3689999999999998</v>
      </c>
      <c r="Y3369" s="3">
        <v>-3.391</v>
      </c>
      <c r="Z3369" s="3">
        <v>-3.2229999999999999</v>
      </c>
      <c r="AA3369" s="3">
        <v>-4.7869999999999999</v>
      </c>
      <c r="AB3369" s="3">
        <v>-6.1120000000000001</v>
      </c>
      <c r="AC3369" s="3">
        <v>-4.79</v>
      </c>
      <c r="AD3369" s="3">
        <v>-4.0739999999999998</v>
      </c>
      <c r="AE3369" s="3">
        <v>-6.3360000000000003</v>
      </c>
      <c r="AF3369" s="3">
        <v>-6.1210000000000004</v>
      </c>
      <c r="AG3369" s="3">
        <v>-6.3860000000000001</v>
      </c>
      <c r="AH3369" s="3">
        <v>-4.141</v>
      </c>
      <c r="AI3369" s="3">
        <v>-2.4449999999999998</v>
      </c>
      <c r="AJ3369" s="3">
        <v>-1.472</v>
      </c>
      <c r="AK3369" s="3">
        <v>0.26</v>
      </c>
      <c r="AL3369" s="3">
        <v>-4.32</v>
      </c>
      <c r="AM3369" s="3">
        <v>-4.9649999999999999</v>
      </c>
      <c r="AN3369" s="3">
        <v>-4.41</v>
      </c>
      <c r="AO3369" s="3">
        <v>-4.0030000000000001</v>
      </c>
      <c r="AP3369" s="3">
        <v>-3.1909999999999998</v>
      </c>
      <c r="AQ3369" s="3">
        <v>-2.4390000000000001</v>
      </c>
      <c r="AR3369" s="3">
        <v>-2.6680000000000001</v>
      </c>
      <c r="AS3369" s="3">
        <v>-2.4860000000000002</v>
      </c>
      <c r="AT3369" s="3">
        <v>-1.8580000000000001</v>
      </c>
      <c r="AU3369" s="3">
        <v>-2.056</v>
      </c>
      <c r="AV3369" s="3">
        <v>-1.6950000000000001</v>
      </c>
      <c r="AW3369" s="3">
        <v>-1.7809999999999999</v>
      </c>
      <c r="AX3369" s="3">
        <v>-1.766</v>
      </c>
      <c r="AY3369" s="3">
        <v>-1.6879999999999999</v>
      </c>
      <c r="AZ3369" s="3">
        <v>-1.6339999999999999</v>
      </c>
      <c r="BA3369">
        <v>-1.6060000000000001</v>
      </c>
      <c r="BB3369">
        <v>2017</v>
      </c>
    </row>
    <row r="3370" spans="1:54" hidden="1" x14ac:dyDescent="0.2">
      <c r="A3370">
        <v>534</v>
      </c>
      <c r="B3370" t="s">
        <v>487</v>
      </c>
      <c r="C3370" t="s">
        <v>237</v>
      </c>
      <c r="D3370" t="s">
        <v>36</v>
      </c>
      <c r="E3370" t="s">
        <v>235</v>
      </c>
      <c r="F3370" t="s">
        <v>234</v>
      </c>
      <c r="G3370" t="s">
        <v>225</v>
      </c>
      <c r="H3370" t="s">
        <v>222</v>
      </c>
    </row>
    <row r="3371" spans="1:54" hidden="1" x14ac:dyDescent="0.2">
      <c r="A3371">
        <v>534</v>
      </c>
      <c r="B3371" t="s">
        <v>487</v>
      </c>
      <c r="C3371" t="s">
        <v>236</v>
      </c>
      <c r="D3371" t="s">
        <v>36</v>
      </c>
      <c r="E3371" t="s">
        <v>235</v>
      </c>
      <c r="F3371" t="s">
        <v>234</v>
      </c>
      <c r="G3371" t="s">
        <v>217</v>
      </c>
    </row>
    <row r="3372" spans="1:54" hidden="1" x14ac:dyDescent="0.2">
      <c r="A3372">
        <v>534</v>
      </c>
      <c r="B3372" t="s">
        <v>487</v>
      </c>
      <c r="C3372" t="s">
        <v>233</v>
      </c>
      <c r="D3372" t="s">
        <v>36</v>
      </c>
      <c r="E3372" t="s">
        <v>231</v>
      </c>
      <c r="F3372" t="s">
        <v>230</v>
      </c>
      <c r="G3372" t="s">
        <v>225</v>
      </c>
      <c r="H3372" t="s">
        <v>222</v>
      </c>
      <c r="I3372" t="s">
        <v>1217</v>
      </c>
      <c r="J3372" s="3" t="s">
        <v>215</v>
      </c>
      <c r="K3372" s="3" t="s">
        <v>215</v>
      </c>
      <c r="L3372" s="3" t="s">
        <v>215</v>
      </c>
      <c r="M3372" s="3" t="s">
        <v>215</v>
      </c>
      <c r="N3372" s="3" t="s">
        <v>215</v>
      </c>
      <c r="O3372" s="3" t="s">
        <v>215</v>
      </c>
      <c r="P3372" s="3" t="s">
        <v>215</v>
      </c>
      <c r="Q3372" s="3" t="s">
        <v>215</v>
      </c>
      <c r="R3372" s="3" t="s">
        <v>215</v>
      </c>
      <c r="S3372" s="3" t="s">
        <v>215</v>
      </c>
      <c r="T3372" s="3" t="s">
        <v>215</v>
      </c>
      <c r="U3372" s="3">
        <v>5076.4480000000003</v>
      </c>
      <c r="V3372" s="3">
        <v>5995.3950000000004</v>
      </c>
      <c r="W3372" s="3">
        <v>6861.4870000000001</v>
      </c>
      <c r="X3372" s="3">
        <v>7681.3680000000004</v>
      </c>
      <c r="Y3372" s="3">
        <v>8544.61</v>
      </c>
      <c r="Z3372" s="3">
        <v>9363.9120000000003</v>
      </c>
      <c r="AA3372" s="3">
        <v>10663.665000000001</v>
      </c>
      <c r="AB3372" s="3">
        <v>12279.18</v>
      </c>
      <c r="AC3372" s="3">
        <v>14169.69</v>
      </c>
      <c r="AD3372" s="3">
        <v>16036.446</v>
      </c>
      <c r="AE3372" s="3">
        <v>18547.487000000001</v>
      </c>
      <c r="AF3372" s="3">
        <v>21013.763999999999</v>
      </c>
      <c r="AG3372" s="3">
        <v>23937.681</v>
      </c>
      <c r="AH3372" s="3">
        <v>27003.917000000001</v>
      </c>
      <c r="AI3372" s="3">
        <v>29877.061000000002</v>
      </c>
      <c r="AJ3372" s="3">
        <v>33115.752999999997</v>
      </c>
      <c r="AK3372" s="3">
        <v>36917.688000000002</v>
      </c>
      <c r="AL3372" s="3">
        <v>41964.292000000001</v>
      </c>
      <c r="AM3372" s="3">
        <v>46981.502999999997</v>
      </c>
      <c r="AN3372" s="3">
        <v>52509.832000000002</v>
      </c>
      <c r="AO3372" s="3">
        <v>60840.267999999996</v>
      </c>
      <c r="AP3372" s="3">
        <v>68736.417000000001</v>
      </c>
      <c r="AQ3372" s="3">
        <v>77003.654999999999</v>
      </c>
      <c r="AR3372" s="3">
        <v>84546.032000000007</v>
      </c>
      <c r="AS3372" s="3">
        <v>95742.062999999995</v>
      </c>
      <c r="AT3372" s="3">
        <v>105083.764</v>
      </c>
      <c r="AU3372" s="3">
        <v>117974.76700000001</v>
      </c>
      <c r="AV3372" s="3">
        <v>129107.594</v>
      </c>
      <c r="AW3372" s="3">
        <v>142022.54999999999</v>
      </c>
      <c r="AX3372" s="3">
        <v>156356.04199999999</v>
      </c>
      <c r="AY3372" s="3">
        <v>172106.01800000001</v>
      </c>
      <c r="AZ3372" s="3">
        <v>189478.32699999999</v>
      </c>
      <c r="BA3372">
        <v>208711.88699999999</v>
      </c>
      <c r="BB3372">
        <v>2017</v>
      </c>
    </row>
    <row r="3373" spans="1:54" hidden="1" x14ac:dyDescent="0.2">
      <c r="A3373">
        <v>534</v>
      </c>
      <c r="B3373" t="s">
        <v>487</v>
      </c>
      <c r="C3373" t="s">
        <v>232</v>
      </c>
      <c r="D3373" t="s">
        <v>36</v>
      </c>
      <c r="E3373" t="s">
        <v>231</v>
      </c>
      <c r="F3373" t="s">
        <v>230</v>
      </c>
      <c r="G3373" t="s">
        <v>217</v>
      </c>
      <c r="I3373" t="s">
        <v>229</v>
      </c>
      <c r="J3373" s="3" t="s">
        <v>215</v>
      </c>
      <c r="K3373" s="3" t="s">
        <v>215</v>
      </c>
      <c r="L3373" s="3" t="s">
        <v>215</v>
      </c>
      <c r="M3373" s="3" t="s">
        <v>215</v>
      </c>
      <c r="N3373" s="3" t="s">
        <v>215</v>
      </c>
      <c r="O3373" s="3" t="s">
        <v>215</v>
      </c>
      <c r="P3373" s="3" t="s">
        <v>215</v>
      </c>
      <c r="Q3373" s="3" t="s">
        <v>215</v>
      </c>
      <c r="R3373" s="3" t="s">
        <v>215</v>
      </c>
      <c r="S3373" s="3" t="s">
        <v>215</v>
      </c>
      <c r="T3373" s="3" t="s">
        <v>215</v>
      </c>
      <c r="U3373" s="3">
        <v>75.331999999999994</v>
      </c>
      <c r="V3373" s="3">
        <v>77.405000000000001</v>
      </c>
      <c r="W3373" s="3">
        <v>76.977999999999994</v>
      </c>
      <c r="X3373" s="3">
        <v>73.463999999999999</v>
      </c>
      <c r="Y3373" s="3">
        <v>69.653999999999996</v>
      </c>
      <c r="Z3373" s="3">
        <v>65.977000000000004</v>
      </c>
      <c r="AA3373" s="3">
        <v>67.817999999999998</v>
      </c>
      <c r="AB3373" s="3">
        <v>68.09</v>
      </c>
      <c r="AC3373" s="3">
        <v>70.037999999999997</v>
      </c>
      <c r="AD3373" s="3">
        <v>73.649000000000001</v>
      </c>
      <c r="AE3373" s="3">
        <v>78.73</v>
      </c>
      <c r="AF3373" s="3">
        <v>82.850999999999999</v>
      </c>
      <c r="AG3373" s="3">
        <v>84.242999999999995</v>
      </c>
      <c r="AH3373" s="3">
        <v>83.289000000000001</v>
      </c>
      <c r="AI3373" s="3">
        <v>80.894000000000005</v>
      </c>
      <c r="AJ3373" s="3">
        <v>77.108000000000004</v>
      </c>
      <c r="AK3373" s="3">
        <v>74.027000000000001</v>
      </c>
      <c r="AL3373" s="3">
        <v>74.536000000000001</v>
      </c>
      <c r="AM3373" s="3">
        <v>72.527000000000001</v>
      </c>
      <c r="AN3373" s="3">
        <v>67.457999999999998</v>
      </c>
      <c r="AO3373" s="3">
        <v>69.641000000000005</v>
      </c>
      <c r="AP3373" s="3">
        <v>69.123000000000005</v>
      </c>
      <c r="AQ3373" s="3">
        <v>68.548000000000002</v>
      </c>
      <c r="AR3373" s="3">
        <v>67.811000000000007</v>
      </c>
      <c r="AS3373" s="3">
        <v>69.56</v>
      </c>
      <c r="AT3373" s="3">
        <v>68.891000000000005</v>
      </c>
      <c r="AU3373" s="3">
        <v>70.2</v>
      </c>
      <c r="AV3373" s="3">
        <v>68.912999999999997</v>
      </c>
      <c r="AW3373" s="3">
        <v>67.293000000000006</v>
      </c>
      <c r="AX3373" s="3">
        <v>65.808999999999997</v>
      </c>
      <c r="AY3373" s="3">
        <v>64.326999999999998</v>
      </c>
      <c r="AZ3373" s="3">
        <v>62.866999999999997</v>
      </c>
      <c r="BA3373">
        <v>61.445</v>
      </c>
      <c r="BB3373">
        <v>2017</v>
      </c>
    </row>
    <row r="3374" spans="1:54" hidden="1" x14ac:dyDescent="0.2">
      <c r="A3374">
        <v>534</v>
      </c>
      <c r="B3374" t="s">
        <v>487</v>
      </c>
      <c r="C3374" t="s">
        <v>228</v>
      </c>
      <c r="D3374" t="s">
        <v>36</v>
      </c>
      <c r="E3374" t="s">
        <v>227</v>
      </c>
      <c r="F3374" t="s">
        <v>226</v>
      </c>
      <c r="G3374" t="s">
        <v>225</v>
      </c>
      <c r="H3374" t="s">
        <v>222</v>
      </c>
      <c r="I3374" t="s">
        <v>1217</v>
      </c>
      <c r="J3374" s="3">
        <v>1496.4190000000001</v>
      </c>
      <c r="K3374" s="3">
        <v>1758.0550000000001</v>
      </c>
      <c r="L3374" s="3">
        <v>1966.4369999999999</v>
      </c>
      <c r="M3374" s="3">
        <v>2290.2139999999999</v>
      </c>
      <c r="N3374" s="3">
        <v>2566.1089999999999</v>
      </c>
      <c r="O3374" s="3">
        <v>2895.239</v>
      </c>
      <c r="P3374" s="3">
        <v>3239.491</v>
      </c>
      <c r="Q3374" s="3">
        <v>3682.107</v>
      </c>
      <c r="R3374" s="3">
        <v>4368.9269999999997</v>
      </c>
      <c r="S3374" s="3">
        <v>5019.2820000000002</v>
      </c>
      <c r="T3374" s="3">
        <v>5862.1239999999998</v>
      </c>
      <c r="U3374" s="3">
        <v>6738.7449999999999</v>
      </c>
      <c r="V3374" s="3">
        <v>7745.45</v>
      </c>
      <c r="W3374" s="3">
        <v>8913.5460000000003</v>
      </c>
      <c r="X3374" s="3">
        <v>10455.905000000001</v>
      </c>
      <c r="Y3374" s="3">
        <v>12267.249</v>
      </c>
      <c r="Z3374" s="3">
        <v>14192.768</v>
      </c>
      <c r="AA3374" s="3">
        <v>15723.936</v>
      </c>
      <c r="AB3374" s="3">
        <v>18033.776999999998</v>
      </c>
      <c r="AC3374" s="3">
        <v>20231.295999999998</v>
      </c>
      <c r="AD3374" s="3">
        <v>21774.127</v>
      </c>
      <c r="AE3374" s="3">
        <v>23558.452000000001</v>
      </c>
      <c r="AF3374" s="3">
        <v>25363.266</v>
      </c>
      <c r="AG3374" s="3">
        <v>28415.026000000002</v>
      </c>
      <c r="AH3374" s="3">
        <v>32422.103999999999</v>
      </c>
      <c r="AI3374" s="3">
        <v>36933.688000000002</v>
      </c>
      <c r="AJ3374" s="3">
        <v>42947.059000000001</v>
      </c>
      <c r="AK3374" s="3">
        <v>49870.896000000001</v>
      </c>
      <c r="AL3374" s="3">
        <v>56300.6</v>
      </c>
      <c r="AM3374" s="3">
        <v>64778.3</v>
      </c>
      <c r="AN3374" s="3">
        <v>77841.2</v>
      </c>
      <c r="AO3374" s="3">
        <v>87363.3</v>
      </c>
      <c r="AP3374" s="3">
        <v>99440.1</v>
      </c>
      <c r="AQ3374" s="3">
        <v>112335.2</v>
      </c>
      <c r="AR3374" s="3">
        <v>124679.6</v>
      </c>
      <c r="AS3374" s="3">
        <v>137640.4</v>
      </c>
      <c r="AT3374" s="3">
        <v>152537.1</v>
      </c>
      <c r="AU3374" s="3">
        <v>168055.481</v>
      </c>
      <c r="AV3374" s="3">
        <v>187349.122</v>
      </c>
      <c r="AW3374" s="3">
        <v>211050.31899999999</v>
      </c>
      <c r="AX3374" s="3">
        <v>237589.02900000001</v>
      </c>
      <c r="AY3374" s="3">
        <v>267548.80900000001</v>
      </c>
      <c r="AZ3374" s="3">
        <v>301394.12300000002</v>
      </c>
      <c r="BA3374">
        <v>339673.47200000001</v>
      </c>
      <c r="BB3374">
        <v>2017</v>
      </c>
    </row>
    <row r="3375" spans="1:54" hidden="1" x14ac:dyDescent="0.2">
      <c r="A3375">
        <v>534</v>
      </c>
      <c r="B3375" t="s">
        <v>487</v>
      </c>
      <c r="C3375" t="s">
        <v>224</v>
      </c>
      <c r="D3375" t="s">
        <v>36</v>
      </c>
      <c r="E3375" t="s">
        <v>219</v>
      </c>
      <c r="F3375" t="s">
        <v>218</v>
      </c>
      <c r="G3375" t="s">
        <v>223</v>
      </c>
      <c r="H3375" t="s">
        <v>222</v>
      </c>
      <c r="I3375" t="s">
        <v>1218</v>
      </c>
      <c r="J3375" s="3">
        <v>-2.7989999999999999</v>
      </c>
      <c r="K3375" s="3">
        <v>-3.1659999999999999</v>
      </c>
      <c r="L3375" s="3">
        <v>-3.3929999999999998</v>
      </c>
      <c r="M3375" s="3">
        <v>-3.2069999999999999</v>
      </c>
      <c r="N3375" s="3">
        <v>-2.4159999999999999</v>
      </c>
      <c r="O3375" s="3">
        <v>-4.8109999999999999</v>
      </c>
      <c r="P3375" s="3">
        <v>-4.5640000000000001</v>
      </c>
      <c r="Q3375" s="3">
        <v>-4.8479999999999999</v>
      </c>
      <c r="R3375" s="3">
        <v>-7.2030000000000003</v>
      </c>
      <c r="S3375" s="3">
        <v>-5.9610000000000003</v>
      </c>
      <c r="T3375" s="3">
        <v>-9.6240000000000006</v>
      </c>
      <c r="U3375" s="3">
        <v>-1.17</v>
      </c>
      <c r="V3375" s="3">
        <v>-4.9130000000000003</v>
      </c>
      <c r="W3375" s="3">
        <v>-1.1599999999999999</v>
      </c>
      <c r="X3375" s="3">
        <v>-3.3690000000000002</v>
      </c>
      <c r="Y3375" s="3">
        <v>-5.8970000000000002</v>
      </c>
      <c r="Z3375" s="3">
        <v>-4.4960000000000004</v>
      </c>
      <c r="AA3375" s="3">
        <v>-5.5019999999999998</v>
      </c>
      <c r="AB3375" s="3">
        <v>-4.0369999999999999</v>
      </c>
      <c r="AC3375" s="3">
        <v>-4.6970000000000001</v>
      </c>
      <c r="AD3375" s="3">
        <v>-2.6659999999999999</v>
      </c>
      <c r="AE3375" s="3">
        <v>3.4</v>
      </c>
      <c r="AF3375" s="3">
        <v>6.3440000000000003</v>
      </c>
      <c r="AG3375" s="3">
        <v>14.082000000000001</v>
      </c>
      <c r="AH3375" s="3">
        <v>-2.4700000000000002</v>
      </c>
      <c r="AI3375" s="3">
        <v>-9.9009999999999998</v>
      </c>
      <c r="AJ3375" s="3">
        <v>-9.5649999999999995</v>
      </c>
      <c r="AK3375" s="3">
        <v>-15.736000000000001</v>
      </c>
      <c r="AL3375" s="3">
        <v>-27.914000000000001</v>
      </c>
      <c r="AM3375" s="3">
        <v>-38.436999999999998</v>
      </c>
      <c r="AN3375" s="3">
        <v>-47.866999999999997</v>
      </c>
      <c r="AO3375" s="3">
        <v>-78.2</v>
      </c>
      <c r="AP3375" s="3">
        <v>-87.843000000000004</v>
      </c>
      <c r="AQ3375" s="3">
        <v>-32.256999999999998</v>
      </c>
      <c r="AR3375" s="3">
        <v>-26.8</v>
      </c>
      <c r="AS3375" s="3">
        <v>-22.085999999999999</v>
      </c>
      <c r="AT3375" s="3">
        <v>-15.3</v>
      </c>
      <c r="AU3375" s="3">
        <v>-51.213999999999999</v>
      </c>
      <c r="AV3375" s="3">
        <v>-66.641999999999996</v>
      </c>
      <c r="AW3375" s="3">
        <v>-67.364000000000004</v>
      </c>
      <c r="AX3375" s="3">
        <v>-72.516000000000005</v>
      </c>
      <c r="AY3375" s="3">
        <v>-83.772000000000006</v>
      </c>
      <c r="AZ3375" s="3">
        <v>-102.47499999999999</v>
      </c>
      <c r="BA3375">
        <v>-121.232</v>
      </c>
      <c r="BB3375">
        <v>2017</v>
      </c>
    </row>
    <row r="3376" spans="1:54" hidden="1" x14ac:dyDescent="0.2">
      <c r="A3376">
        <v>534</v>
      </c>
      <c r="B3376" t="s">
        <v>487</v>
      </c>
      <c r="C3376" t="s">
        <v>220</v>
      </c>
      <c r="D3376" t="s">
        <v>36</v>
      </c>
      <c r="E3376" t="s">
        <v>219</v>
      </c>
      <c r="F3376" t="s">
        <v>218</v>
      </c>
      <c r="G3376" t="s">
        <v>217</v>
      </c>
      <c r="I3376" t="s">
        <v>216</v>
      </c>
      <c r="J3376" s="3">
        <v>-1.478</v>
      </c>
      <c r="K3376" s="3">
        <v>-1.611</v>
      </c>
      <c r="L3376" s="3">
        <v>-1.667</v>
      </c>
      <c r="M3376" s="3">
        <v>-1.444</v>
      </c>
      <c r="N3376" s="3">
        <v>-1.121</v>
      </c>
      <c r="O3376" s="3">
        <v>-2.0249999999999999</v>
      </c>
      <c r="P3376" s="3">
        <v>-1.806</v>
      </c>
      <c r="Q3376" s="3">
        <v>-1.708</v>
      </c>
      <c r="R3376" s="3">
        <v>-2.4039999999999999</v>
      </c>
      <c r="S3376" s="3">
        <v>-1.986</v>
      </c>
      <c r="T3376" s="3">
        <v>-2.9470000000000001</v>
      </c>
      <c r="U3376" s="3">
        <v>-0.42599999999999999</v>
      </c>
      <c r="V3376" s="3">
        <v>-1.675</v>
      </c>
      <c r="W3376" s="3">
        <v>-0.40799999999999997</v>
      </c>
      <c r="X3376" s="3">
        <v>-1.012</v>
      </c>
      <c r="Y3376" s="3">
        <v>-1.609</v>
      </c>
      <c r="Z3376" s="3">
        <v>-1.125</v>
      </c>
      <c r="AA3376" s="3">
        <v>-1.3</v>
      </c>
      <c r="AB3376" s="3">
        <v>-0.94199999999999995</v>
      </c>
      <c r="AC3376" s="3">
        <v>-1.006</v>
      </c>
      <c r="AD3376" s="3">
        <v>-0.55900000000000005</v>
      </c>
      <c r="AE3376" s="3">
        <v>0.68799999999999994</v>
      </c>
      <c r="AF3376" s="3">
        <v>1.2110000000000001</v>
      </c>
      <c r="AG3376" s="3">
        <v>2.2770000000000001</v>
      </c>
      <c r="AH3376" s="3">
        <v>-0.34200000000000003</v>
      </c>
      <c r="AI3376" s="3">
        <v>-1.1870000000000001</v>
      </c>
      <c r="AJ3376" s="3">
        <v>-1.008</v>
      </c>
      <c r="AK3376" s="3">
        <v>-1.27</v>
      </c>
      <c r="AL3376" s="3">
        <v>-2.2799999999999998</v>
      </c>
      <c r="AM3376" s="3">
        <v>-2.8149999999999999</v>
      </c>
      <c r="AN3376" s="3">
        <v>-2.802</v>
      </c>
      <c r="AO3376" s="3">
        <v>-4.29</v>
      </c>
      <c r="AP3376" s="3">
        <v>-4.806</v>
      </c>
      <c r="AQ3376" s="3">
        <v>-1.7370000000000001</v>
      </c>
      <c r="AR3376" s="3">
        <v>-1.3140000000000001</v>
      </c>
      <c r="AS3376" s="3">
        <v>-1.0509999999999999</v>
      </c>
      <c r="AT3376" s="3">
        <v>-0.67300000000000004</v>
      </c>
      <c r="AU3376" s="3">
        <v>-1.9610000000000001</v>
      </c>
      <c r="AV3376" s="3">
        <v>-2.34</v>
      </c>
      <c r="AW3376" s="3">
        <v>-2.1349999999999998</v>
      </c>
      <c r="AX3376" s="3">
        <v>-2.0859999999999999</v>
      </c>
      <c r="AY3376" s="3">
        <v>-2.1859999999999999</v>
      </c>
      <c r="AZ3376" s="3">
        <v>-2.4239999999999999</v>
      </c>
      <c r="BA3376">
        <v>-2.6</v>
      </c>
      <c r="BB3376">
        <v>2017</v>
      </c>
    </row>
    <row r="3377" spans="1:54" x14ac:dyDescent="0.2">
      <c r="A3377">
        <v>536</v>
      </c>
      <c r="B3377" t="s">
        <v>486</v>
      </c>
      <c r="C3377" t="s">
        <v>352</v>
      </c>
      <c r="D3377" t="s">
        <v>17</v>
      </c>
      <c r="E3377" t="s">
        <v>349</v>
      </c>
      <c r="F3377" t="s">
        <v>351</v>
      </c>
      <c r="G3377" t="s">
        <v>225</v>
      </c>
      <c r="H3377" t="s">
        <v>222</v>
      </c>
      <c r="I3377" t="s">
        <v>1219</v>
      </c>
      <c r="J3377" s="3">
        <v>1440888.4410000001</v>
      </c>
      <c r="K3377" s="3">
        <v>1550458.9310000001</v>
      </c>
      <c r="L3377" s="3">
        <v>1585289.1440000001</v>
      </c>
      <c r="M3377" s="3">
        <v>1651759.8</v>
      </c>
      <c r="N3377" s="3">
        <v>1776867.7</v>
      </c>
      <c r="O3377" s="3">
        <v>1846265.1</v>
      </c>
      <c r="P3377" s="3">
        <v>1978985.2</v>
      </c>
      <c r="Q3377" s="3">
        <v>2109045.7000000002</v>
      </c>
      <c r="R3377" s="3">
        <v>2256236.9</v>
      </c>
      <c r="S3377" s="3">
        <v>2461207.4</v>
      </c>
      <c r="T3377" s="3">
        <v>2682768</v>
      </c>
      <c r="U3377" s="3">
        <v>2922294.6</v>
      </c>
      <c r="V3377" s="3">
        <v>3112907</v>
      </c>
      <c r="W3377" s="3">
        <v>3360564.7</v>
      </c>
      <c r="X3377" s="3">
        <v>3613950</v>
      </c>
      <c r="Y3377" s="3">
        <v>3911022.1</v>
      </c>
      <c r="Z3377" s="3">
        <v>4216785.5999999996</v>
      </c>
      <c r="AA3377" s="3">
        <v>4414970.0999999996</v>
      </c>
      <c r="AB3377" s="3">
        <v>3835427.9</v>
      </c>
      <c r="AC3377" s="3">
        <v>3865772.2</v>
      </c>
      <c r="AD3377" s="3">
        <v>4058235.6</v>
      </c>
      <c r="AE3377" s="3">
        <v>4206096.2</v>
      </c>
      <c r="AF3377" s="3">
        <v>4395348.4000000004</v>
      </c>
      <c r="AG3377" s="3">
        <v>4605462.3</v>
      </c>
      <c r="AH3377" s="3">
        <v>4837157.2</v>
      </c>
      <c r="AI3377" s="3">
        <v>5112516</v>
      </c>
      <c r="AJ3377" s="3">
        <v>5393753</v>
      </c>
      <c r="AK3377" s="3">
        <v>5735987.7999999998</v>
      </c>
      <c r="AL3377" s="3">
        <v>6162847</v>
      </c>
      <c r="AM3377" s="3">
        <v>6452609.7999999998</v>
      </c>
      <c r="AN3377" s="3">
        <v>6864133.0999999996</v>
      </c>
      <c r="AO3377" s="3">
        <v>7287635.2999999998</v>
      </c>
      <c r="AP3377" s="3">
        <v>7727083.4000000004</v>
      </c>
      <c r="AQ3377" s="3">
        <v>8156497.7999999998</v>
      </c>
      <c r="AR3377" s="3">
        <v>8564866.5999999996</v>
      </c>
      <c r="AS3377" s="3">
        <v>8982517.0999999996</v>
      </c>
      <c r="AT3377" s="3">
        <v>9434632.3000000007</v>
      </c>
      <c r="AU3377" s="3">
        <v>9912749.3000000007</v>
      </c>
      <c r="AV3377" s="3">
        <v>10438088.748</v>
      </c>
      <c r="AW3377" s="3">
        <v>11012165.318</v>
      </c>
      <c r="AX3377" s="3">
        <v>11628846.574999999</v>
      </c>
      <c r="AY3377" s="3">
        <v>12280061.983999999</v>
      </c>
      <c r="AZ3377" s="3">
        <v>12967745.455</v>
      </c>
      <c r="BA3377">
        <v>13693939.199999999</v>
      </c>
      <c r="BB3377">
        <v>2017</v>
      </c>
    </row>
    <row r="3378" spans="1:54" hidden="1" x14ac:dyDescent="0.2">
      <c r="A3378">
        <v>536</v>
      </c>
      <c r="B3378" t="s">
        <v>486</v>
      </c>
      <c r="C3378" t="s">
        <v>350</v>
      </c>
      <c r="D3378" t="s">
        <v>17</v>
      </c>
      <c r="E3378" t="s">
        <v>349</v>
      </c>
      <c r="F3378" t="s">
        <v>348</v>
      </c>
      <c r="G3378" t="s">
        <v>275</v>
      </c>
      <c r="I3378" t="s">
        <v>347</v>
      </c>
      <c r="J3378" s="3">
        <v>9.8800000000000008</v>
      </c>
      <c r="K3378" s="3">
        <v>7.6040000000000001</v>
      </c>
      <c r="L3378" s="3">
        <v>2.246</v>
      </c>
      <c r="M3378" s="3">
        <v>4.1929999999999996</v>
      </c>
      <c r="N3378" s="3">
        <v>7.5739999999999998</v>
      </c>
      <c r="O3378" s="3">
        <v>3.9060000000000001</v>
      </c>
      <c r="P3378" s="3">
        <v>7.1890000000000001</v>
      </c>
      <c r="Q3378" s="3">
        <v>6.5720000000000001</v>
      </c>
      <c r="R3378" s="3">
        <v>6.9790000000000001</v>
      </c>
      <c r="S3378" s="3">
        <v>9.0850000000000009</v>
      </c>
      <c r="T3378" s="3">
        <v>9.0020000000000007</v>
      </c>
      <c r="U3378" s="3">
        <v>8.9280000000000008</v>
      </c>
      <c r="V3378" s="3">
        <v>6.5229999999999997</v>
      </c>
      <c r="W3378" s="3">
        <v>7.9560000000000004</v>
      </c>
      <c r="X3378" s="3">
        <v>7.54</v>
      </c>
      <c r="Y3378" s="3">
        <v>8.2200000000000006</v>
      </c>
      <c r="Z3378" s="3">
        <v>7.8179999999999996</v>
      </c>
      <c r="AA3378" s="3">
        <v>4.7</v>
      </c>
      <c r="AB3378" s="3">
        <v>-13.127000000000001</v>
      </c>
      <c r="AC3378" s="3">
        <v>0.79100000000000004</v>
      </c>
      <c r="AD3378" s="3">
        <v>4.9790000000000001</v>
      </c>
      <c r="AE3378" s="3">
        <v>3.6429999999999998</v>
      </c>
      <c r="AF3378" s="3">
        <v>4.4989999999999997</v>
      </c>
      <c r="AG3378" s="3">
        <v>4.78</v>
      </c>
      <c r="AH3378" s="3">
        <v>5.0309999999999997</v>
      </c>
      <c r="AI3378" s="3">
        <v>5.6929999999999996</v>
      </c>
      <c r="AJ3378" s="3">
        <v>5.5010000000000003</v>
      </c>
      <c r="AK3378" s="3">
        <v>6.3449999999999998</v>
      </c>
      <c r="AL3378" s="3">
        <v>7.4420000000000002</v>
      </c>
      <c r="AM3378" s="3">
        <v>4.702</v>
      </c>
      <c r="AN3378" s="3">
        <v>6.3780000000000001</v>
      </c>
      <c r="AO3378" s="3">
        <v>6.17</v>
      </c>
      <c r="AP3378" s="3">
        <v>6.03</v>
      </c>
      <c r="AQ3378" s="3">
        <v>5.5570000000000004</v>
      </c>
      <c r="AR3378" s="3">
        <v>5.0069999999999997</v>
      </c>
      <c r="AS3378" s="3">
        <v>4.8760000000000003</v>
      </c>
      <c r="AT3378" s="3">
        <v>5.0330000000000004</v>
      </c>
      <c r="AU3378" s="3">
        <v>5.0679999999999996</v>
      </c>
      <c r="AV3378" s="3">
        <v>5.3</v>
      </c>
      <c r="AW3378" s="3">
        <v>5.5</v>
      </c>
      <c r="AX3378" s="3">
        <v>5.6</v>
      </c>
      <c r="AY3378" s="3">
        <v>5.6</v>
      </c>
      <c r="AZ3378" s="3">
        <v>5.6</v>
      </c>
      <c r="BA3378">
        <v>5.6</v>
      </c>
      <c r="BB3378">
        <v>2017</v>
      </c>
    </row>
    <row r="3379" spans="1:54" hidden="1" x14ac:dyDescent="0.2">
      <c r="A3379">
        <v>536</v>
      </c>
      <c r="B3379" t="s">
        <v>486</v>
      </c>
      <c r="C3379" t="s">
        <v>346</v>
      </c>
      <c r="D3379" t="s">
        <v>17</v>
      </c>
      <c r="E3379" t="s">
        <v>342</v>
      </c>
      <c r="F3379" t="s">
        <v>345</v>
      </c>
      <c r="G3379" t="s">
        <v>225</v>
      </c>
      <c r="H3379" t="s">
        <v>222</v>
      </c>
      <c r="I3379" t="s">
        <v>1219</v>
      </c>
      <c r="J3379" s="3">
        <v>62257.713000000003</v>
      </c>
      <c r="K3379" s="3">
        <v>70029.202999999994</v>
      </c>
      <c r="L3379" s="3">
        <v>75268.725000000006</v>
      </c>
      <c r="M3379" s="3">
        <v>93789.9</v>
      </c>
      <c r="N3379" s="3">
        <v>109999.8</v>
      </c>
      <c r="O3379" s="3">
        <v>118901.2</v>
      </c>
      <c r="P3379" s="3">
        <v>129820.3</v>
      </c>
      <c r="Q3379" s="3">
        <v>156517.9</v>
      </c>
      <c r="R3379" s="3">
        <v>180840.1</v>
      </c>
      <c r="S3379" s="3">
        <v>216981.6</v>
      </c>
      <c r="T3379" s="3">
        <v>254781</v>
      </c>
      <c r="U3379" s="3">
        <v>301434.90000000002</v>
      </c>
      <c r="V3379" s="3">
        <v>341591.6</v>
      </c>
      <c r="W3379" s="3">
        <v>398454.6</v>
      </c>
      <c r="X3379" s="3">
        <v>461820.4</v>
      </c>
      <c r="Y3379" s="3">
        <v>549170.80000000005</v>
      </c>
      <c r="Z3379" s="3">
        <v>643480</v>
      </c>
      <c r="AA3379" s="3">
        <v>758418.5</v>
      </c>
      <c r="AB3379" s="3">
        <v>1154797.6000000001</v>
      </c>
      <c r="AC3379" s="3">
        <v>1328760.7</v>
      </c>
      <c r="AD3379" s="3">
        <v>1511556.6</v>
      </c>
      <c r="AE3379" s="3">
        <v>1790590.7</v>
      </c>
      <c r="AF3379" s="3">
        <v>1981482.2</v>
      </c>
      <c r="AG3379" s="3">
        <v>2190134.7000000002</v>
      </c>
      <c r="AH3379" s="3">
        <v>2497011.5</v>
      </c>
      <c r="AI3379" s="3">
        <v>3017393.8</v>
      </c>
      <c r="AJ3379" s="3">
        <v>3631835.3</v>
      </c>
      <c r="AK3379" s="3">
        <v>4297113.4000000004</v>
      </c>
      <c r="AL3379" s="3">
        <v>5414841.9000000004</v>
      </c>
      <c r="AM3379" s="3">
        <v>6011375</v>
      </c>
      <c r="AN3379" s="3">
        <v>6864133.0999999996</v>
      </c>
      <c r="AO3379" s="3">
        <v>7831726</v>
      </c>
      <c r="AP3379" s="3">
        <v>8615704.5</v>
      </c>
      <c r="AQ3379" s="3">
        <v>9546134</v>
      </c>
      <c r="AR3379" s="3">
        <v>10569705.300000001</v>
      </c>
      <c r="AS3379" s="3">
        <v>11526332.800000001</v>
      </c>
      <c r="AT3379" s="3">
        <v>12406774.1</v>
      </c>
      <c r="AU3379" s="3">
        <v>13588797.300000001</v>
      </c>
      <c r="AV3379" s="3">
        <v>14814000.227</v>
      </c>
      <c r="AW3379" s="3">
        <v>16147266.846000001</v>
      </c>
      <c r="AX3379" s="3">
        <v>17657274.59</v>
      </c>
      <c r="AY3379" s="3">
        <v>19276233.129000001</v>
      </c>
      <c r="AZ3379" s="3">
        <v>20992644.962000001</v>
      </c>
      <c r="BA3379">
        <v>22834117.984999999</v>
      </c>
      <c r="BB3379">
        <v>2017</v>
      </c>
    </row>
    <row r="3380" spans="1:54" hidden="1" x14ac:dyDescent="0.2">
      <c r="A3380">
        <v>536</v>
      </c>
      <c r="B3380" t="s">
        <v>486</v>
      </c>
      <c r="C3380" t="s">
        <v>344</v>
      </c>
      <c r="D3380" t="s">
        <v>17</v>
      </c>
      <c r="E3380" t="s">
        <v>342</v>
      </c>
      <c r="F3380" t="s">
        <v>343</v>
      </c>
      <c r="G3380" t="s">
        <v>223</v>
      </c>
      <c r="H3380" t="s">
        <v>222</v>
      </c>
      <c r="I3380" t="s">
        <v>310</v>
      </c>
      <c r="J3380" s="3">
        <v>99.296000000000006</v>
      </c>
      <c r="K3380" s="3">
        <v>110.848</v>
      </c>
      <c r="L3380" s="3">
        <v>113.79900000000001</v>
      </c>
      <c r="M3380" s="3">
        <v>103.149</v>
      </c>
      <c r="N3380" s="3">
        <v>107.218</v>
      </c>
      <c r="O3380" s="3">
        <v>107.062</v>
      </c>
      <c r="P3380" s="3">
        <v>101.22</v>
      </c>
      <c r="Q3380" s="3">
        <v>95.213999999999999</v>
      </c>
      <c r="R3380" s="3">
        <v>107.279</v>
      </c>
      <c r="S3380" s="3">
        <v>122.58199999999999</v>
      </c>
      <c r="T3380" s="3">
        <v>138.25800000000001</v>
      </c>
      <c r="U3380" s="3">
        <v>154.55799999999999</v>
      </c>
      <c r="V3380" s="3">
        <v>168.28</v>
      </c>
      <c r="W3380" s="3">
        <v>190.91300000000001</v>
      </c>
      <c r="X3380" s="3">
        <v>213.727</v>
      </c>
      <c r="Y3380" s="3">
        <v>244.227</v>
      </c>
      <c r="Z3380" s="3">
        <v>274.72199999999998</v>
      </c>
      <c r="AA3380" s="3">
        <v>260.68</v>
      </c>
      <c r="AB3380" s="3">
        <v>115.32299999999999</v>
      </c>
      <c r="AC3380" s="3">
        <v>169.15799999999999</v>
      </c>
      <c r="AD3380" s="3">
        <v>179.482</v>
      </c>
      <c r="AE3380" s="3">
        <v>174.50700000000001</v>
      </c>
      <c r="AF3380" s="3">
        <v>212.80699999999999</v>
      </c>
      <c r="AG3380" s="3">
        <v>255.428</v>
      </c>
      <c r="AH3380" s="3">
        <v>279.55599999999998</v>
      </c>
      <c r="AI3380" s="3">
        <v>310.815</v>
      </c>
      <c r="AJ3380" s="3">
        <v>396.29300000000001</v>
      </c>
      <c r="AK3380" s="3">
        <v>470.14400000000001</v>
      </c>
      <c r="AL3380" s="3">
        <v>558.58199999999999</v>
      </c>
      <c r="AM3380" s="3">
        <v>577.53899999999999</v>
      </c>
      <c r="AN3380" s="3">
        <v>755.25599999999997</v>
      </c>
      <c r="AO3380" s="3">
        <v>892.59</v>
      </c>
      <c r="AP3380" s="3">
        <v>919.00199999999995</v>
      </c>
      <c r="AQ3380" s="3">
        <v>916.64599999999996</v>
      </c>
      <c r="AR3380" s="3">
        <v>891.05100000000004</v>
      </c>
      <c r="AS3380" s="3">
        <v>860.74099999999999</v>
      </c>
      <c r="AT3380" s="3">
        <v>932.44500000000005</v>
      </c>
      <c r="AU3380" s="3">
        <v>1015.4109999999999</v>
      </c>
      <c r="AV3380" s="3">
        <v>1074.9659999999999</v>
      </c>
      <c r="AW3380" s="3">
        <v>1152.8889999999999</v>
      </c>
      <c r="AX3380" s="3">
        <v>1247.654</v>
      </c>
      <c r="AY3380" s="3">
        <v>1340.7650000000001</v>
      </c>
      <c r="AZ3380" s="3">
        <v>1440.885</v>
      </c>
      <c r="BA3380">
        <v>1548.5</v>
      </c>
      <c r="BB3380">
        <v>2017</v>
      </c>
    </row>
    <row r="3381" spans="1:54" hidden="1" x14ac:dyDescent="0.2">
      <c r="A3381">
        <v>536</v>
      </c>
      <c r="B3381" t="s">
        <v>486</v>
      </c>
      <c r="C3381" t="s">
        <v>213</v>
      </c>
      <c r="D3381" t="s">
        <v>17</v>
      </c>
      <c r="E3381" t="s">
        <v>342</v>
      </c>
      <c r="F3381" t="s">
        <v>341</v>
      </c>
      <c r="G3381" t="s">
        <v>323</v>
      </c>
      <c r="H3381" t="s">
        <v>222</v>
      </c>
      <c r="I3381" t="s">
        <v>310</v>
      </c>
      <c r="J3381" s="3">
        <v>184.423</v>
      </c>
      <c r="K3381" s="3">
        <v>216.977</v>
      </c>
      <c r="L3381" s="3">
        <v>235.61600000000001</v>
      </c>
      <c r="M3381" s="3">
        <v>255.18600000000001</v>
      </c>
      <c r="N3381" s="3">
        <v>284.25700000000001</v>
      </c>
      <c r="O3381" s="3">
        <v>304.81</v>
      </c>
      <c r="P3381" s="3">
        <v>333.30900000000003</v>
      </c>
      <c r="Q3381" s="3">
        <v>364.28</v>
      </c>
      <c r="R3381" s="3">
        <v>403.34500000000003</v>
      </c>
      <c r="S3381" s="3">
        <v>457.09699999999998</v>
      </c>
      <c r="T3381" s="3">
        <v>516.67399999999998</v>
      </c>
      <c r="U3381" s="3">
        <v>581.53700000000003</v>
      </c>
      <c r="V3381" s="3">
        <v>633.59100000000001</v>
      </c>
      <c r="W3381" s="3">
        <v>700.27099999999996</v>
      </c>
      <c r="X3381" s="3">
        <v>769.09900000000005</v>
      </c>
      <c r="Y3381" s="3">
        <v>849.67899999999997</v>
      </c>
      <c r="Z3381" s="3">
        <v>932.82600000000002</v>
      </c>
      <c r="AA3381" s="3">
        <v>993.39</v>
      </c>
      <c r="AB3381" s="3">
        <v>872.35500000000002</v>
      </c>
      <c r="AC3381" s="3">
        <v>892.71299999999997</v>
      </c>
      <c r="AD3381" s="3">
        <v>958.48099999999999</v>
      </c>
      <c r="AE3381" s="3">
        <v>1016.043</v>
      </c>
      <c r="AF3381" s="3">
        <v>1078.059</v>
      </c>
      <c r="AG3381" s="3">
        <v>1152.1179999999999</v>
      </c>
      <c r="AH3381" s="3">
        <v>1243.356</v>
      </c>
      <c r="AI3381" s="3">
        <v>1356.414</v>
      </c>
      <c r="AJ3381" s="3">
        <v>1475.002</v>
      </c>
      <c r="AK3381" s="3">
        <v>1610.33</v>
      </c>
      <c r="AL3381" s="3">
        <v>1764.107</v>
      </c>
      <c r="AM3381" s="3">
        <v>1861.078</v>
      </c>
      <c r="AN3381" s="3">
        <v>2003.9590000000001</v>
      </c>
      <c r="AO3381" s="3">
        <v>2171.5189999999998</v>
      </c>
      <c r="AP3381" s="3">
        <v>2344.8760000000002</v>
      </c>
      <c r="AQ3381" s="3">
        <v>2515.16</v>
      </c>
      <c r="AR3381" s="3">
        <v>2688.4870000000001</v>
      </c>
      <c r="AS3381" s="3">
        <v>2850.1590000000001</v>
      </c>
      <c r="AT3381" s="3">
        <v>3031.81</v>
      </c>
      <c r="AU3381" s="3">
        <v>3242.7710000000002</v>
      </c>
      <c r="AV3381" s="3">
        <v>3492.2080000000001</v>
      </c>
      <c r="AW3381" s="3">
        <v>3764.1759999999999</v>
      </c>
      <c r="AX3381" s="3">
        <v>4053.0720000000001</v>
      </c>
      <c r="AY3381" s="3">
        <v>4361.6120000000001</v>
      </c>
      <c r="AZ3381" s="3">
        <v>4684.9489999999996</v>
      </c>
      <c r="BA3381">
        <v>5033.3819999999996</v>
      </c>
      <c r="BB3381">
        <v>2017</v>
      </c>
    </row>
    <row r="3382" spans="1:54" hidden="1" x14ac:dyDescent="0.2">
      <c r="A3382">
        <v>536</v>
      </c>
      <c r="B3382" t="s">
        <v>486</v>
      </c>
      <c r="C3382" t="s">
        <v>340</v>
      </c>
      <c r="D3382" t="s">
        <v>17</v>
      </c>
      <c r="E3382" t="s">
        <v>339</v>
      </c>
      <c r="F3382" t="s">
        <v>338</v>
      </c>
      <c r="G3382" t="s">
        <v>295</v>
      </c>
      <c r="I3382" t="s">
        <v>337</v>
      </c>
      <c r="J3382" s="3">
        <v>4.3209999999999997</v>
      </c>
      <c r="K3382" s="3">
        <v>4.5170000000000003</v>
      </c>
      <c r="L3382" s="3">
        <v>4.7480000000000002</v>
      </c>
      <c r="M3382" s="3">
        <v>5.6779999999999999</v>
      </c>
      <c r="N3382" s="3">
        <v>6.1909999999999998</v>
      </c>
      <c r="O3382" s="3">
        <v>6.44</v>
      </c>
      <c r="P3382" s="3">
        <v>6.56</v>
      </c>
      <c r="Q3382" s="3">
        <v>7.4210000000000003</v>
      </c>
      <c r="R3382" s="3">
        <v>8.0150000000000006</v>
      </c>
      <c r="S3382" s="3">
        <v>8.8160000000000007</v>
      </c>
      <c r="T3382" s="3">
        <v>9.4969999999999999</v>
      </c>
      <c r="U3382" s="3">
        <v>10.315</v>
      </c>
      <c r="V3382" s="3">
        <v>10.973000000000001</v>
      </c>
      <c r="W3382" s="3">
        <v>11.856999999999999</v>
      </c>
      <c r="X3382" s="3">
        <v>12.779</v>
      </c>
      <c r="Y3382" s="3">
        <v>14.042</v>
      </c>
      <c r="Z3382" s="3">
        <v>15.26</v>
      </c>
      <c r="AA3382" s="3">
        <v>17.178000000000001</v>
      </c>
      <c r="AB3382" s="3">
        <v>30.109000000000002</v>
      </c>
      <c r="AC3382" s="3">
        <v>34.372</v>
      </c>
      <c r="AD3382" s="3">
        <v>37.247</v>
      </c>
      <c r="AE3382" s="3">
        <v>42.570999999999998</v>
      </c>
      <c r="AF3382" s="3">
        <v>45.081000000000003</v>
      </c>
      <c r="AG3382" s="3">
        <v>47.555</v>
      </c>
      <c r="AH3382" s="3">
        <v>51.621000000000002</v>
      </c>
      <c r="AI3382" s="3">
        <v>59.02</v>
      </c>
      <c r="AJ3382" s="3">
        <v>67.334000000000003</v>
      </c>
      <c r="AK3382" s="3">
        <v>74.915000000000006</v>
      </c>
      <c r="AL3382" s="3">
        <v>87.863</v>
      </c>
      <c r="AM3382" s="3">
        <v>93.162000000000006</v>
      </c>
      <c r="AN3382" s="3">
        <v>100</v>
      </c>
      <c r="AO3382" s="3">
        <v>107.46599999999999</v>
      </c>
      <c r="AP3382" s="3">
        <v>111.5</v>
      </c>
      <c r="AQ3382" s="3">
        <v>117.03700000000001</v>
      </c>
      <c r="AR3382" s="3">
        <v>123.408</v>
      </c>
      <c r="AS3382" s="3">
        <v>128.32</v>
      </c>
      <c r="AT3382" s="3">
        <v>131.50200000000001</v>
      </c>
      <c r="AU3382" s="3">
        <v>137.084</v>
      </c>
      <c r="AV3382" s="3">
        <v>141.923</v>
      </c>
      <c r="AW3382" s="3">
        <v>146.631</v>
      </c>
      <c r="AX3382" s="3">
        <v>151.84</v>
      </c>
      <c r="AY3382" s="3">
        <v>156.97200000000001</v>
      </c>
      <c r="AZ3382" s="3">
        <v>161.88399999999999</v>
      </c>
      <c r="BA3382">
        <v>166.74600000000001</v>
      </c>
      <c r="BB3382">
        <v>2017</v>
      </c>
    </row>
    <row r="3383" spans="1:54" hidden="1" x14ac:dyDescent="0.2">
      <c r="A3383">
        <v>536</v>
      </c>
      <c r="B3383" t="s">
        <v>486</v>
      </c>
      <c r="C3383" t="s">
        <v>336</v>
      </c>
      <c r="D3383" t="s">
        <v>17</v>
      </c>
      <c r="E3383" t="s">
        <v>333</v>
      </c>
      <c r="F3383" t="s">
        <v>335</v>
      </c>
      <c r="G3383" t="s">
        <v>225</v>
      </c>
      <c r="H3383" t="s">
        <v>322</v>
      </c>
      <c r="I3383" t="s">
        <v>330</v>
      </c>
      <c r="J3383" s="3">
        <v>9769377.7870000005</v>
      </c>
      <c r="K3383" s="3">
        <v>10308512.751</v>
      </c>
      <c r="L3383" s="3">
        <v>10335784.111</v>
      </c>
      <c r="M3383" s="3">
        <v>10560416.199999999</v>
      </c>
      <c r="N3383" s="3">
        <v>11140083.185000001</v>
      </c>
      <c r="O3383" s="3">
        <v>11350803.353</v>
      </c>
      <c r="P3383" s="3">
        <v>11930929.635</v>
      </c>
      <c r="Q3383" s="3">
        <v>12468578.014</v>
      </c>
      <c r="R3383" s="3">
        <v>13080213.501</v>
      </c>
      <c r="S3383" s="3">
        <v>13991927.489</v>
      </c>
      <c r="T3383" s="3">
        <v>14955868.901000001</v>
      </c>
      <c r="U3383" s="3">
        <v>16025411.261</v>
      </c>
      <c r="V3383" s="3">
        <v>16792215.153999999</v>
      </c>
      <c r="W3383" s="3">
        <v>17832439.578000002</v>
      </c>
      <c r="X3383" s="3">
        <v>18864152.368999999</v>
      </c>
      <c r="Y3383" s="3">
        <v>20081774.309999999</v>
      </c>
      <c r="Z3383" s="3">
        <v>21404546.556000002</v>
      </c>
      <c r="AA3383" s="3">
        <v>22154654.339000002</v>
      </c>
      <c r="AB3383" s="3">
        <v>19026711.579999998</v>
      </c>
      <c r="AC3383" s="3">
        <v>18958277.25</v>
      </c>
      <c r="AD3383" s="3">
        <v>19674901.550000001</v>
      </c>
      <c r="AE3383" s="3">
        <v>20105032.77</v>
      </c>
      <c r="AF3383" s="3">
        <v>20714247.510000002</v>
      </c>
      <c r="AG3383" s="3">
        <v>21399289.77</v>
      </c>
      <c r="AH3383" s="3">
        <v>22159839.050000001</v>
      </c>
      <c r="AI3383" s="3">
        <v>23091989.559999999</v>
      </c>
      <c r="AJ3383" s="3">
        <v>24019723.239</v>
      </c>
      <c r="AK3383" s="3">
        <v>25184621.923999999</v>
      </c>
      <c r="AL3383" s="3">
        <v>26678344.399999999</v>
      </c>
      <c r="AM3383" s="3">
        <v>27539951.066</v>
      </c>
      <c r="AN3383" s="3">
        <v>28884425.177999999</v>
      </c>
      <c r="AO3383" s="3">
        <v>30115352.780000001</v>
      </c>
      <c r="AP3383" s="3">
        <v>31484474.291999999</v>
      </c>
      <c r="AQ3383" s="3">
        <v>32780966.497000001</v>
      </c>
      <c r="AR3383" s="3">
        <v>33965353.609999999</v>
      </c>
      <c r="AS3383" s="3">
        <v>35161893.544</v>
      </c>
      <c r="AT3383" s="3">
        <v>36468689.434</v>
      </c>
      <c r="AU3383" s="3">
        <v>37836440.744999997</v>
      </c>
      <c r="AV3383" s="3">
        <v>39342152.147</v>
      </c>
      <c r="AW3383" s="3">
        <v>40985555.582000002</v>
      </c>
      <c r="AX3383" s="3">
        <v>42738150.125</v>
      </c>
      <c r="AY3383" s="3">
        <v>44565687.840999998</v>
      </c>
      <c r="AZ3383" s="3">
        <v>46471373.397</v>
      </c>
      <c r="BA3383">
        <v>48458548.494000003</v>
      </c>
      <c r="BB3383">
        <v>2017</v>
      </c>
    </row>
    <row r="3384" spans="1:54" hidden="1" x14ac:dyDescent="0.2">
      <c r="A3384">
        <v>536</v>
      </c>
      <c r="B3384" t="s">
        <v>486</v>
      </c>
      <c r="C3384" t="s">
        <v>334</v>
      </c>
      <c r="D3384" t="s">
        <v>17</v>
      </c>
      <c r="E3384" t="s">
        <v>333</v>
      </c>
      <c r="F3384" t="s">
        <v>332</v>
      </c>
      <c r="G3384" t="s">
        <v>331</v>
      </c>
      <c r="H3384" t="s">
        <v>322</v>
      </c>
      <c r="I3384" t="s">
        <v>330</v>
      </c>
      <c r="J3384" s="3">
        <v>2911.011</v>
      </c>
      <c r="K3384" s="3">
        <v>3071.6590000000001</v>
      </c>
      <c r="L3384" s="3">
        <v>3079.7849999999999</v>
      </c>
      <c r="M3384" s="3">
        <v>3146.7190000000001</v>
      </c>
      <c r="N3384" s="3">
        <v>3319.444</v>
      </c>
      <c r="O3384" s="3">
        <v>3382.2330000000002</v>
      </c>
      <c r="P3384" s="3">
        <v>3555.0949999999998</v>
      </c>
      <c r="Q3384" s="3">
        <v>3715.3</v>
      </c>
      <c r="R3384" s="3">
        <v>3897.5509999999999</v>
      </c>
      <c r="S3384" s="3">
        <v>4169.2169999999996</v>
      </c>
      <c r="T3384" s="3">
        <v>4456.4459999999999</v>
      </c>
      <c r="U3384" s="3">
        <v>4775.1400000000003</v>
      </c>
      <c r="V3384" s="3">
        <v>5003.6270000000004</v>
      </c>
      <c r="W3384" s="3">
        <v>5313.5860000000002</v>
      </c>
      <c r="X3384" s="3">
        <v>5621.009</v>
      </c>
      <c r="Y3384" s="3">
        <v>5983.8270000000002</v>
      </c>
      <c r="Z3384" s="3">
        <v>6377.9780000000001</v>
      </c>
      <c r="AA3384" s="3">
        <v>6601.49</v>
      </c>
      <c r="AB3384" s="3">
        <v>5669.4470000000001</v>
      </c>
      <c r="AC3384" s="3">
        <v>5649.0550000000003</v>
      </c>
      <c r="AD3384" s="3">
        <v>5862.59</v>
      </c>
      <c r="AE3384" s="3">
        <v>5990.7579999999998</v>
      </c>
      <c r="AF3384" s="3">
        <v>6172.2870000000003</v>
      </c>
      <c r="AG3384" s="3">
        <v>6376.4110000000001</v>
      </c>
      <c r="AH3384" s="3">
        <v>6603.0339999999997</v>
      </c>
      <c r="AI3384" s="3">
        <v>6880.79</v>
      </c>
      <c r="AJ3384" s="3">
        <v>7157.23</v>
      </c>
      <c r="AK3384" s="3">
        <v>7504.3379999999997</v>
      </c>
      <c r="AL3384" s="3">
        <v>7949.4269999999997</v>
      </c>
      <c r="AM3384" s="3">
        <v>8206.1630000000005</v>
      </c>
      <c r="AN3384" s="3">
        <v>8606.7800000000007</v>
      </c>
      <c r="AO3384" s="3">
        <v>8973.5630000000001</v>
      </c>
      <c r="AP3384" s="3">
        <v>9381.5239999999994</v>
      </c>
      <c r="AQ3384" s="3">
        <v>9767.8439999999991</v>
      </c>
      <c r="AR3384" s="3">
        <v>10120.759</v>
      </c>
      <c r="AS3384" s="3">
        <v>10477.296</v>
      </c>
      <c r="AT3384" s="3">
        <v>10866.686</v>
      </c>
      <c r="AU3384" s="3">
        <v>11274.239</v>
      </c>
      <c r="AV3384" s="3">
        <v>11722.9</v>
      </c>
      <c r="AW3384" s="3">
        <v>12212.59</v>
      </c>
      <c r="AX3384" s="3">
        <v>12734.816000000001</v>
      </c>
      <c r="AY3384" s="3">
        <v>13279.373</v>
      </c>
      <c r="AZ3384" s="3">
        <v>13847.216</v>
      </c>
      <c r="BA3384">
        <v>14439.341</v>
      </c>
      <c r="BB3384">
        <v>2017</v>
      </c>
    </row>
    <row r="3385" spans="1:54" hidden="1" x14ac:dyDescent="0.2">
      <c r="A3385">
        <v>536</v>
      </c>
      <c r="B3385" t="s">
        <v>486</v>
      </c>
      <c r="C3385" t="s">
        <v>329</v>
      </c>
      <c r="D3385" t="s">
        <v>17</v>
      </c>
      <c r="E3385" t="s">
        <v>325</v>
      </c>
      <c r="F3385" t="s">
        <v>328</v>
      </c>
      <c r="G3385" t="s">
        <v>225</v>
      </c>
      <c r="H3385" t="s">
        <v>322</v>
      </c>
      <c r="I3385" t="s">
        <v>321</v>
      </c>
      <c r="J3385" s="3">
        <v>422113.95299999998</v>
      </c>
      <c r="K3385" s="3">
        <v>465602.1</v>
      </c>
      <c r="L3385" s="3">
        <v>490737.79100000003</v>
      </c>
      <c r="M3385" s="3">
        <v>599639.47499999998</v>
      </c>
      <c r="N3385" s="3">
        <v>689644.43599999999</v>
      </c>
      <c r="O3385" s="3">
        <v>731002.35699999996</v>
      </c>
      <c r="P3385" s="3">
        <v>782662.17700000003</v>
      </c>
      <c r="Q3385" s="3">
        <v>925326.39099999995</v>
      </c>
      <c r="R3385" s="3">
        <v>1048394.8370000001</v>
      </c>
      <c r="S3385" s="3">
        <v>1233537.1710000001</v>
      </c>
      <c r="T3385" s="3">
        <v>1420350.6359999999</v>
      </c>
      <c r="U3385" s="3">
        <v>1653022.334</v>
      </c>
      <c r="V3385" s="3">
        <v>1842676.2</v>
      </c>
      <c r="W3385" s="3">
        <v>2114352.2629999998</v>
      </c>
      <c r="X3385" s="3">
        <v>2410617.2999999998</v>
      </c>
      <c r="Y3385" s="3">
        <v>2819806.1230000001</v>
      </c>
      <c r="Z3385" s="3">
        <v>3266326.2790000001</v>
      </c>
      <c r="AA3385" s="3">
        <v>3805801.4739999999</v>
      </c>
      <c r="AB3385" s="3">
        <v>5728696.1030000001</v>
      </c>
      <c r="AC3385" s="3">
        <v>6516424.7790000001</v>
      </c>
      <c r="AD3385" s="3">
        <v>7328240.7000000002</v>
      </c>
      <c r="AE3385" s="3">
        <v>8558977.9639999997</v>
      </c>
      <c r="AF3385" s="3">
        <v>9338261.4979999997</v>
      </c>
      <c r="AG3385" s="3">
        <v>10176465.26</v>
      </c>
      <c r="AH3385" s="3">
        <v>11439233.970000001</v>
      </c>
      <c r="AI3385" s="3">
        <v>13628832.874</v>
      </c>
      <c r="AJ3385" s="3">
        <v>16173465.629000001</v>
      </c>
      <c r="AK3385" s="3">
        <v>18867051.346000001</v>
      </c>
      <c r="AL3385" s="3">
        <v>23440305.605</v>
      </c>
      <c r="AM3385" s="3">
        <v>25656746.412999999</v>
      </c>
      <c r="AN3385" s="3">
        <v>28884425.177999999</v>
      </c>
      <c r="AO3385" s="3">
        <v>32363747.863000002</v>
      </c>
      <c r="AP3385" s="3">
        <v>35105215.357000001</v>
      </c>
      <c r="AQ3385" s="3">
        <v>38365914.697999999</v>
      </c>
      <c r="AR3385" s="3">
        <v>41915863.355999999</v>
      </c>
      <c r="AS3385" s="3">
        <v>45119612.059</v>
      </c>
      <c r="AT3385" s="3">
        <v>47957225.798</v>
      </c>
      <c r="AU3385" s="3">
        <v>51867721.888999999</v>
      </c>
      <c r="AV3385" s="3">
        <v>55835379.919</v>
      </c>
      <c r="AW3385" s="3">
        <v>60097599.674999997</v>
      </c>
      <c r="AX3385" s="3">
        <v>64893731.921999998</v>
      </c>
      <c r="AY3385" s="3">
        <v>69955558.003999993</v>
      </c>
      <c r="AZ3385" s="3">
        <v>75229502.769999996</v>
      </c>
      <c r="BA3385">
        <v>80802769.569999993</v>
      </c>
      <c r="BB3385">
        <v>2017</v>
      </c>
    </row>
    <row r="3386" spans="1:54" hidden="1" x14ac:dyDescent="0.2">
      <c r="A3386">
        <v>536</v>
      </c>
      <c r="B3386" t="s">
        <v>486</v>
      </c>
      <c r="C3386" t="s">
        <v>327</v>
      </c>
      <c r="D3386" t="s">
        <v>17</v>
      </c>
      <c r="E3386" t="s">
        <v>325</v>
      </c>
      <c r="F3386" t="s">
        <v>326</v>
      </c>
      <c r="G3386" t="s">
        <v>223</v>
      </c>
      <c r="H3386" t="s">
        <v>322</v>
      </c>
      <c r="I3386" t="s">
        <v>321</v>
      </c>
      <c r="J3386" s="3">
        <v>673.23900000000003</v>
      </c>
      <c r="K3386" s="3">
        <v>736.99199999999996</v>
      </c>
      <c r="L3386" s="3">
        <v>741.94600000000003</v>
      </c>
      <c r="M3386" s="3">
        <v>659.47400000000005</v>
      </c>
      <c r="N3386" s="3">
        <v>672.20100000000002</v>
      </c>
      <c r="O3386" s="3">
        <v>658.21699999999998</v>
      </c>
      <c r="P3386" s="3">
        <v>610.23400000000004</v>
      </c>
      <c r="Q3386" s="3">
        <v>562.90200000000004</v>
      </c>
      <c r="R3386" s="3">
        <v>621.93399999999997</v>
      </c>
      <c r="S3386" s="3">
        <v>696.87400000000002</v>
      </c>
      <c r="T3386" s="3">
        <v>770.75699999999995</v>
      </c>
      <c r="U3386" s="3">
        <v>847.57299999999998</v>
      </c>
      <c r="V3386" s="3">
        <v>907.76700000000005</v>
      </c>
      <c r="W3386" s="3">
        <v>1013.057</v>
      </c>
      <c r="X3386" s="3">
        <v>1115.6130000000001</v>
      </c>
      <c r="Y3386" s="3">
        <v>1254.0229999999999</v>
      </c>
      <c r="Z3386" s="3">
        <v>1394.4970000000001</v>
      </c>
      <c r="AA3386" s="3">
        <v>1308.114</v>
      </c>
      <c r="AB3386" s="3">
        <v>572.09</v>
      </c>
      <c r="AC3386" s="3">
        <v>829.57399999999996</v>
      </c>
      <c r="AD3386" s="3">
        <v>870.154</v>
      </c>
      <c r="AE3386" s="3">
        <v>834.13900000000001</v>
      </c>
      <c r="AF3386" s="3">
        <v>1002.907</v>
      </c>
      <c r="AG3386" s="3">
        <v>1186.845</v>
      </c>
      <c r="AH3386" s="3">
        <v>1280.6959999999999</v>
      </c>
      <c r="AI3386" s="3">
        <v>1403.876</v>
      </c>
      <c r="AJ3386" s="3">
        <v>1764.79</v>
      </c>
      <c r="AK3386" s="3">
        <v>2064.232</v>
      </c>
      <c r="AL3386" s="3">
        <v>2418.0430000000001</v>
      </c>
      <c r="AM3386" s="3">
        <v>2464.9560000000001</v>
      </c>
      <c r="AN3386" s="3">
        <v>3178.1329999999998</v>
      </c>
      <c r="AO3386" s="3">
        <v>3688.5309999999999</v>
      </c>
      <c r="AP3386" s="3">
        <v>3744.53</v>
      </c>
      <c r="AQ3386" s="3">
        <v>3684</v>
      </c>
      <c r="AR3386" s="3">
        <v>3533.6060000000002</v>
      </c>
      <c r="AS3386" s="3">
        <v>3369.355</v>
      </c>
      <c r="AT3386" s="3">
        <v>3604.2809999999999</v>
      </c>
      <c r="AU3386" s="3">
        <v>3875.7710000000002</v>
      </c>
      <c r="AV3386" s="3">
        <v>4051.65</v>
      </c>
      <c r="AW3386" s="3">
        <v>4290.8739999999998</v>
      </c>
      <c r="AX3386" s="3">
        <v>4585.357</v>
      </c>
      <c r="AY3386" s="3">
        <v>4865.7830000000004</v>
      </c>
      <c r="AZ3386" s="3">
        <v>5163.5720000000001</v>
      </c>
      <c r="BA3386">
        <v>5479.6549999999997</v>
      </c>
      <c r="BB3386">
        <v>2017</v>
      </c>
    </row>
    <row r="3387" spans="1:54" hidden="1" x14ac:dyDescent="0.2">
      <c r="A3387">
        <v>536</v>
      </c>
      <c r="B3387" t="s">
        <v>486</v>
      </c>
      <c r="C3387" t="s">
        <v>212</v>
      </c>
      <c r="D3387" t="s">
        <v>17</v>
      </c>
      <c r="E3387" t="s">
        <v>325</v>
      </c>
      <c r="F3387" t="s">
        <v>324</v>
      </c>
      <c r="G3387" t="s">
        <v>323</v>
      </c>
      <c r="H3387" t="s">
        <v>322</v>
      </c>
      <c r="I3387" t="s">
        <v>321</v>
      </c>
      <c r="J3387" s="3">
        <v>1250.4079999999999</v>
      </c>
      <c r="K3387" s="3">
        <v>1442.61</v>
      </c>
      <c r="L3387" s="3">
        <v>1536.17</v>
      </c>
      <c r="M3387" s="3">
        <v>1631.5139999999999</v>
      </c>
      <c r="N3387" s="3">
        <v>1782.1479999999999</v>
      </c>
      <c r="O3387" s="3">
        <v>1873.9670000000001</v>
      </c>
      <c r="P3387" s="3">
        <v>2009.4559999999999</v>
      </c>
      <c r="Q3387" s="3">
        <v>2153.607</v>
      </c>
      <c r="R3387" s="3">
        <v>2338.337</v>
      </c>
      <c r="S3387" s="3">
        <v>2598.5889999999999</v>
      </c>
      <c r="T3387" s="3">
        <v>2880.348</v>
      </c>
      <c r="U3387" s="3">
        <v>3189.0590000000002</v>
      </c>
      <c r="V3387" s="3">
        <v>3417.835</v>
      </c>
      <c r="W3387" s="3">
        <v>3715.904</v>
      </c>
      <c r="X3387" s="3">
        <v>4014.556</v>
      </c>
      <c r="Y3387" s="3">
        <v>4362.8119999999999</v>
      </c>
      <c r="Z3387" s="3">
        <v>4735.058</v>
      </c>
      <c r="AA3387" s="3">
        <v>4984.9080000000004</v>
      </c>
      <c r="AB3387" s="3">
        <v>4327.5590000000002</v>
      </c>
      <c r="AC3387" s="3">
        <v>4377.9849999999997</v>
      </c>
      <c r="AD3387" s="3">
        <v>4646.8500000000004</v>
      </c>
      <c r="AE3387" s="3">
        <v>4856.6580000000004</v>
      </c>
      <c r="AF3387" s="3">
        <v>5080.6400000000003</v>
      </c>
      <c r="AG3387" s="3">
        <v>5353.3190000000004</v>
      </c>
      <c r="AH3387" s="3">
        <v>5696.0240000000003</v>
      </c>
      <c r="AI3387" s="3">
        <v>6126.5929999999998</v>
      </c>
      <c r="AJ3387" s="3">
        <v>6568.549</v>
      </c>
      <c r="AK3387" s="3">
        <v>7070.37</v>
      </c>
      <c r="AL3387" s="3">
        <v>7636.6409999999996</v>
      </c>
      <c r="AM3387" s="3">
        <v>7943.1409999999996</v>
      </c>
      <c r="AN3387" s="3">
        <v>8432.7029999999995</v>
      </c>
      <c r="AO3387" s="3">
        <v>8973.5630000000001</v>
      </c>
      <c r="AP3387" s="3">
        <v>9554.3420000000006</v>
      </c>
      <c r="AQ3387" s="3">
        <v>10108.427</v>
      </c>
      <c r="AR3387" s="3">
        <v>10661.626</v>
      </c>
      <c r="AS3387" s="3">
        <v>11156.893</v>
      </c>
      <c r="AT3387" s="3">
        <v>11719.18</v>
      </c>
      <c r="AU3387" s="3">
        <v>12377.486000000001</v>
      </c>
      <c r="AV3387" s="3">
        <v>13162.464</v>
      </c>
      <c r="AW3387" s="3">
        <v>14009.673000000001</v>
      </c>
      <c r="AX3387" s="3">
        <v>14895.785</v>
      </c>
      <c r="AY3387" s="3">
        <v>15828.768</v>
      </c>
      <c r="AZ3387" s="3">
        <v>16789.042000000001</v>
      </c>
      <c r="BA3387">
        <v>17811.557000000001</v>
      </c>
      <c r="BB3387">
        <v>2017</v>
      </c>
    </row>
    <row r="3388" spans="1:54" hidden="1" x14ac:dyDescent="0.2">
      <c r="A3388">
        <v>536</v>
      </c>
      <c r="B3388" t="s">
        <v>486</v>
      </c>
      <c r="C3388" t="s">
        <v>320</v>
      </c>
      <c r="D3388" t="s">
        <v>17</v>
      </c>
      <c r="E3388" t="s">
        <v>319</v>
      </c>
      <c r="F3388" t="s">
        <v>318</v>
      </c>
      <c r="G3388" t="s">
        <v>243</v>
      </c>
    </row>
    <row r="3389" spans="1:54" hidden="1" x14ac:dyDescent="0.2">
      <c r="A3389">
        <v>536</v>
      </c>
      <c r="B3389" t="s">
        <v>486</v>
      </c>
      <c r="C3389" t="s">
        <v>317</v>
      </c>
      <c r="D3389" t="s">
        <v>17</v>
      </c>
      <c r="E3389" t="s">
        <v>316</v>
      </c>
      <c r="F3389" t="s">
        <v>315</v>
      </c>
      <c r="G3389" t="s">
        <v>288</v>
      </c>
      <c r="I3389" t="s">
        <v>310</v>
      </c>
      <c r="J3389" s="3">
        <v>1.397</v>
      </c>
      <c r="K3389" s="3">
        <v>1.4770000000000001</v>
      </c>
      <c r="L3389" s="3">
        <v>1.506</v>
      </c>
      <c r="M3389" s="3">
        <v>1.53</v>
      </c>
      <c r="N3389" s="3">
        <v>1.5760000000000001</v>
      </c>
      <c r="O3389" s="3">
        <v>1.581</v>
      </c>
      <c r="P3389" s="3">
        <v>1.637</v>
      </c>
      <c r="Q3389" s="3">
        <v>1.679</v>
      </c>
      <c r="R3389" s="3">
        <v>1.7190000000000001</v>
      </c>
      <c r="S3389" s="3">
        <v>1.8089999999999999</v>
      </c>
      <c r="T3389" s="3">
        <v>1.8939999999999999</v>
      </c>
      <c r="U3389" s="3">
        <v>2.0150000000000001</v>
      </c>
      <c r="V3389" s="3">
        <v>1.9279999999999999</v>
      </c>
      <c r="W3389" s="3">
        <v>2.0409999999999999</v>
      </c>
      <c r="X3389" s="3">
        <v>2.1309999999999998</v>
      </c>
      <c r="Y3389" s="3">
        <v>2.2250000000000001</v>
      </c>
      <c r="Z3389" s="3">
        <v>2.31</v>
      </c>
      <c r="AA3389" s="3">
        <v>2.323</v>
      </c>
      <c r="AB3389" s="3">
        <v>1.966</v>
      </c>
      <c r="AC3389" s="3">
        <v>1.915</v>
      </c>
      <c r="AD3389" s="3">
        <v>1.9179999999999999</v>
      </c>
      <c r="AE3389" s="3">
        <v>1.9419999999999999</v>
      </c>
      <c r="AF3389" s="3">
        <v>1.9710000000000001</v>
      </c>
      <c r="AG3389" s="3">
        <v>1.9850000000000001</v>
      </c>
      <c r="AH3389" s="3">
        <v>1.9810000000000001</v>
      </c>
      <c r="AI3389" s="3">
        <v>1.9990000000000001</v>
      </c>
      <c r="AJ3389" s="3">
        <v>2.0019999999999998</v>
      </c>
      <c r="AK3389" s="3">
        <v>2.0209999999999999</v>
      </c>
      <c r="AL3389" s="3">
        <v>2.11</v>
      </c>
      <c r="AM3389" s="3">
        <v>2.2189999999999999</v>
      </c>
      <c r="AN3389" s="3">
        <v>2.2429999999999999</v>
      </c>
      <c r="AO3389" s="3">
        <v>2.2879999999999998</v>
      </c>
      <c r="AP3389" s="3">
        <v>2.351</v>
      </c>
      <c r="AQ3389" s="3">
        <v>2.4009999999999998</v>
      </c>
      <c r="AR3389" s="3">
        <v>2.4369999999999998</v>
      </c>
      <c r="AS3389" s="3">
        <v>2.4729999999999999</v>
      </c>
      <c r="AT3389" s="3">
        <v>2.5190000000000001</v>
      </c>
      <c r="AU3389" s="3">
        <v>2.552</v>
      </c>
      <c r="AV3389" s="3">
        <v>2.5870000000000002</v>
      </c>
      <c r="AW3389" s="3">
        <v>2.6269999999999998</v>
      </c>
      <c r="AX3389" s="3">
        <v>2.6749999999999998</v>
      </c>
      <c r="AY3389" s="3">
        <v>2.7240000000000002</v>
      </c>
      <c r="AZ3389" s="3">
        <v>2.7749999999999999</v>
      </c>
      <c r="BA3389">
        <v>2.827</v>
      </c>
      <c r="BB3389">
        <v>2017</v>
      </c>
    </row>
    <row r="3390" spans="1:54" hidden="1" x14ac:dyDescent="0.2">
      <c r="A3390">
        <v>536</v>
      </c>
      <c r="B3390" t="s">
        <v>486</v>
      </c>
      <c r="C3390" t="s">
        <v>314</v>
      </c>
      <c r="D3390" t="s">
        <v>17</v>
      </c>
      <c r="E3390" t="s">
        <v>313</v>
      </c>
      <c r="F3390" t="s">
        <v>312</v>
      </c>
      <c r="G3390" t="s">
        <v>311</v>
      </c>
      <c r="I3390" t="s">
        <v>310</v>
      </c>
      <c r="J3390" s="3">
        <v>337.58100000000002</v>
      </c>
      <c r="K3390" s="3">
        <v>322.75</v>
      </c>
      <c r="L3390" s="3">
        <v>319.45499999999998</v>
      </c>
      <c r="M3390" s="3">
        <v>367.536</v>
      </c>
      <c r="N3390" s="3">
        <v>386.97399999999999</v>
      </c>
      <c r="O3390" s="3">
        <v>390.08300000000003</v>
      </c>
      <c r="P3390" s="3">
        <v>389.49</v>
      </c>
      <c r="Q3390" s="3">
        <v>429.66399999999999</v>
      </c>
      <c r="R3390" s="3">
        <v>448.351</v>
      </c>
      <c r="S3390" s="3">
        <v>474.69499999999999</v>
      </c>
      <c r="T3390" s="3">
        <v>493.11799999999999</v>
      </c>
      <c r="U3390" s="3">
        <v>518.34199999999998</v>
      </c>
      <c r="V3390" s="3">
        <v>539.13599999999997</v>
      </c>
      <c r="W3390" s="3">
        <v>569.00099999999998</v>
      </c>
      <c r="X3390" s="3">
        <v>600.46900000000005</v>
      </c>
      <c r="Y3390" s="3">
        <v>646.32799999999997</v>
      </c>
      <c r="Z3390" s="3">
        <v>689.81799999999998</v>
      </c>
      <c r="AA3390" s="3">
        <v>763.46500000000003</v>
      </c>
      <c r="AB3390" s="3">
        <v>1323.771</v>
      </c>
      <c r="AC3390" s="3">
        <v>1488.453</v>
      </c>
      <c r="AD3390" s="3">
        <v>1577.0340000000001</v>
      </c>
      <c r="AE3390" s="3">
        <v>1762.319</v>
      </c>
      <c r="AF3390" s="3">
        <v>1838.009</v>
      </c>
      <c r="AG3390" s="3">
        <v>1900.9639999999999</v>
      </c>
      <c r="AH3390" s="3">
        <v>2008.2840000000001</v>
      </c>
      <c r="AI3390" s="3">
        <v>2224.5369999999998</v>
      </c>
      <c r="AJ3390" s="3">
        <v>2462.2579999999998</v>
      </c>
      <c r="AK3390" s="3">
        <v>2668.4670000000001</v>
      </c>
      <c r="AL3390" s="3">
        <v>3069.4520000000002</v>
      </c>
      <c r="AM3390" s="3">
        <v>3230.05</v>
      </c>
      <c r="AN3390" s="3">
        <v>3425.2860000000001</v>
      </c>
      <c r="AO3390" s="3">
        <v>3606.5659999999998</v>
      </c>
      <c r="AP3390" s="3">
        <v>3674.268</v>
      </c>
      <c r="AQ3390" s="3">
        <v>3795.4389999999999</v>
      </c>
      <c r="AR3390" s="3">
        <v>3931.47</v>
      </c>
      <c r="AS3390" s="3">
        <v>4044.1019999999999</v>
      </c>
      <c r="AT3390" s="3">
        <v>4092.2</v>
      </c>
      <c r="AU3390" s="3">
        <v>4190.4889999999996</v>
      </c>
      <c r="AV3390" s="3">
        <v>4242.0159999999996</v>
      </c>
      <c r="AW3390" s="3">
        <v>4289.7219999999998</v>
      </c>
      <c r="AX3390" s="3">
        <v>4356.5159999999996</v>
      </c>
      <c r="AY3390" s="3">
        <v>4419.5200000000004</v>
      </c>
      <c r="AZ3390" s="3">
        <v>4480.8689999999997</v>
      </c>
      <c r="BA3390">
        <v>4536.5360000000001</v>
      </c>
      <c r="BB3390">
        <v>2017</v>
      </c>
    </row>
    <row r="3391" spans="1:54" hidden="1" x14ac:dyDescent="0.2">
      <c r="A3391">
        <v>536</v>
      </c>
      <c r="B3391" t="s">
        <v>486</v>
      </c>
      <c r="C3391" t="s">
        <v>309</v>
      </c>
      <c r="D3391" t="s">
        <v>17</v>
      </c>
      <c r="E3391" t="s">
        <v>308</v>
      </c>
      <c r="F3391" t="s">
        <v>307</v>
      </c>
      <c r="G3391" t="s">
        <v>217</v>
      </c>
      <c r="I3391" t="s">
        <v>1219</v>
      </c>
      <c r="J3391" s="3">
        <v>31.931999999999999</v>
      </c>
      <c r="K3391" s="3">
        <v>38.667999999999999</v>
      </c>
      <c r="L3391" s="3">
        <v>37.316000000000003</v>
      </c>
      <c r="M3391" s="3">
        <v>39.095999999999997</v>
      </c>
      <c r="N3391" s="3">
        <v>34.822000000000003</v>
      </c>
      <c r="O3391" s="3">
        <v>36.81</v>
      </c>
      <c r="P3391" s="3">
        <v>36.384</v>
      </c>
      <c r="Q3391" s="3">
        <v>39.658999999999999</v>
      </c>
      <c r="R3391" s="3">
        <v>39.706000000000003</v>
      </c>
      <c r="S3391" s="3">
        <v>44.363999999999997</v>
      </c>
      <c r="T3391" s="3">
        <v>42.499000000000002</v>
      </c>
      <c r="U3391" s="3">
        <v>43.875</v>
      </c>
      <c r="V3391" s="3">
        <v>40.517000000000003</v>
      </c>
      <c r="W3391" s="3">
        <v>29.92</v>
      </c>
      <c r="X3391" s="3">
        <v>31.497</v>
      </c>
      <c r="Y3391" s="3">
        <v>32.399000000000001</v>
      </c>
      <c r="Z3391" s="3">
        <v>31.620999999999999</v>
      </c>
      <c r="AA3391" s="3">
        <v>32.226999999999997</v>
      </c>
      <c r="AB3391" s="3">
        <v>19.227</v>
      </c>
      <c r="AC3391" s="3">
        <v>13.64</v>
      </c>
      <c r="AD3391" s="3">
        <v>25.087</v>
      </c>
      <c r="AE3391" s="3">
        <v>25.315000000000001</v>
      </c>
      <c r="AF3391" s="3">
        <v>24.215</v>
      </c>
      <c r="AG3391" s="3">
        <v>28.088999999999999</v>
      </c>
      <c r="AH3391" s="3">
        <v>27.358000000000001</v>
      </c>
      <c r="AI3391" s="3">
        <v>28.579000000000001</v>
      </c>
      <c r="AJ3391" s="3">
        <v>28.986000000000001</v>
      </c>
      <c r="AK3391" s="3">
        <v>28.736000000000001</v>
      </c>
      <c r="AL3391" s="3">
        <v>32.997999999999998</v>
      </c>
      <c r="AM3391" s="3">
        <v>31.172999999999998</v>
      </c>
      <c r="AN3391" s="3">
        <v>32.880000000000003</v>
      </c>
      <c r="AO3391" s="3">
        <v>32.984000000000002</v>
      </c>
      <c r="AP3391" s="3">
        <v>35.072000000000003</v>
      </c>
      <c r="AQ3391" s="3">
        <v>33.831000000000003</v>
      </c>
      <c r="AR3391" s="3">
        <v>34.6</v>
      </c>
      <c r="AS3391" s="3">
        <v>34.063000000000002</v>
      </c>
      <c r="AT3391" s="3">
        <v>33.844999999999999</v>
      </c>
      <c r="AU3391" s="3">
        <v>33.447000000000003</v>
      </c>
      <c r="AV3391" s="3">
        <v>33.901000000000003</v>
      </c>
      <c r="AW3391" s="3">
        <v>34.223999999999997</v>
      </c>
      <c r="AX3391" s="3">
        <v>34.412999999999997</v>
      </c>
      <c r="AY3391" s="3">
        <v>34.591000000000001</v>
      </c>
      <c r="AZ3391" s="3">
        <v>34.759</v>
      </c>
      <c r="BA3391">
        <v>34.93</v>
      </c>
      <c r="BB3391">
        <v>2017</v>
      </c>
    </row>
    <row r="3392" spans="1:54" hidden="1" x14ac:dyDescent="0.2">
      <c r="A3392">
        <v>536</v>
      </c>
      <c r="B3392" t="s">
        <v>486</v>
      </c>
      <c r="C3392" t="s">
        <v>306</v>
      </c>
      <c r="D3392" t="s">
        <v>17</v>
      </c>
      <c r="E3392" t="s">
        <v>305</v>
      </c>
      <c r="F3392" t="s">
        <v>304</v>
      </c>
      <c r="G3392" t="s">
        <v>217</v>
      </c>
      <c r="I3392" t="s">
        <v>1219</v>
      </c>
      <c r="J3392" s="3">
        <v>20.393999999999998</v>
      </c>
      <c r="K3392" s="3">
        <v>22.213999999999999</v>
      </c>
      <c r="L3392" s="3">
        <v>16.901</v>
      </c>
      <c r="M3392" s="3">
        <v>16.122</v>
      </c>
      <c r="N3392" s="3">
        <v>17.821999999999999</v>
      </c>
      <c r="O3392" s="3">
        <v>19.32</v>
      </c>
      <c r="P3392" s="3">
        <v>16.765000000000001</v>
      </c>
      <c r="Q3392" s="3">
        <v>20.582999999999998</v>
      </c>
      <c r="R3392" s="3">
        <v>20.914999999999999</v>
      </c>
      <c r="S3392" s="3">
        <v>25.582000000000001</v>
      </c>
      <c r="T3392" s="3">
        <v>23.082000000000001</v>
      </c>
      <c r="U3392" s="3">
        <v>23.943000000000001</v>
      </c>
      <c r="V3392" s="3">
        <v>22.783000000000001</v>
      </c>
      <c r="W3392" s="3">
        <v>23.306999999999999</v>
      </c>
      <c r="X3392" s="3">
        <v>24.434000000000001</v>
      </c>
      <c r="Y3392" s="3">
        <v>23.905000000000001</v>
      </c>
      <c r="Z3392" s="3">
        <v>22.992000000000001</v>
      </c>
      <c r="AA3392" s="3">
        <v>24.959</v>
      </c>
      <c r="AB3392" s="3">
        <v>17.021999999999998</v>
      </c>
      <c r="AC3392" s="3">
        <v>12.484999999999999</v>
      </c>
      <c r="AD3392" s="3">
        <v>24.905000000000001</v>
      </c>
      <c r="AE3392" s="3">
        <v>24.677</v>
      </c>
      <c r="AF3392" s="3">
        <v>23.355</v>
      </c>
      <c r="AG3392" s="3">
        <v>26.71</v>
      </c>
      <c r="AH3392" s="3">
        <v>23.998999999999999</v>
      </c>
      <c r="AI3392" s="3">
        <v>23.574000000000002</v>
      </c>
      <c r="AJ3392" s="3">
        <v>25.762</v>
      </c>
      <c r="AK3392" s="3">
        <v>24.358000000000001</v>
      </c>
      <c r="AL3392" s="3">
        <v>33.020000000000003</v>
      </c>
      <c r="AM3392" s="3">
        <v>33.012999999999998</v>
      </c>
      <c r="AN3392" s="3">
        <v>33.582000000000001</v>
      </c>
      <c r="AO3392" s="3">
        <v>33.173000000000002</v>
      </c>
      <c r="AP3392" s="3">
        <v>32.414999999999999</v>
      </c>
      <c r="AQ3392" s="3">
        <v>30.655999999999999</v>
      </c>
      <c r="AR3392" s="3">
        <v>31.513000000000002</v>
      </c>
      <c r="AS3392" s="3">
        <v>32.027999999999999</v>
      </c>
      <c r="AT3392" s="3">
        <v>32.027000000000001</v>
      </c>
      <c r="AU3392" s="3">
        <v>31.744</v>
      </c>
      <c r="AV3392" s="3">
        <v>31.978000000000002</v>
      </c>
      <c r="AW3392" s="3">
        <v>32.341000000000001</v>
      </c>
      <c r="AX3392" s="3">
        <v>32.423999999999999</v>
      </c>
      <c r="AY3392" s="3">
        <v>32.631999999999998</v>
      </c>
      <c r="AZ3392" s="3">
        <v>32.770000000000003</v>
      </c>
      <c r="BA3392">
        <v>32.973999999999997</v>
      </c>
      <c r="BB3392">
        <v>2017</v>
      </c>
    </row>
    <row r="3393" spans="1:54" hidden="1" x14ac:dyDescent="0.2">
      <c r="A3393">
        <v>536</v>
      </c>
      <c r="B3393" t="s">
        <v>486</v>
      </c>
      <c r="C3393" t="s">
        <v>303</v>
      </c>
      <c r="D3393" t="s">
        <v>17</v>
      </c>
      <c r="E3393" t="s">
        <v>300</v>
      </c>
      <c r="F3393" t="s">
        <v>302</v>
      </c>
      <c r="G3393" t="s">
        <v>295</v>
      </c>
      <c r="I3393" t="s">
        <v>1220</v>
      </c>
      <c r="J3393" s="3">
        <v>5.0389999999999997</v>
      </c>
      <c r="K3393" s="3">
        <v>5.6559999999999997</v>
      </c>
      <c r="L3393" s="3">
        <v>6.1920000000000002</v>
      </c>
      <c r="M3393" s="3">
        <v>6.9219999999999997</v>
      </c>
      <c r="N3393" s="3">
        <v>7.6379999999999999</v>
      </c>
      <c r="O3393" s="3">
        <v>7.9989999999999997</v>
      </c>
      <c r="P3393" s="3">
        <v>8.4649999999999999</v>
      </c>
      <c r="Q3393" s="3">
        <v>9.25</v>
      </c>
      <c r="R3393" s="3">
        <v>9.9939999999999998</v>
      </c>
      <c r="S3393" s="3">
        <v>10.635999999999999</v>
      </c>
      <c r="T3393" s="3">
        <v>11.47</v>
      </c>
      <c r="U3393" s="3">
        <v>12.544</v>
      </c>
      <c r="V3393" s="3">
        <v>13.486000000000001</v>
      </c>
      <c r="W3393" s="3">
        <v>14.792999999999999</v>
      </c>
      <c r="X3393" s="3">
        <v>16.053000000000001</v>
      </c>
      <c r="Y3393" s="3">
        <v>17.567</v>
      </c>
      <c r="Z3393" s="3">
        <v>19.039000000000001</v>
      </c>
      <c r="AA3393" s="3">
        <v>20.218</v>
      </c>
      <c r="AB3393" s="3">
        <v>31.948</v>
      </c>
      <c r="AC3393" s="3">
        <v>38.578000000000003</v>
      </c>
      <c r="AD3393" s="3">
        <v>40.033000000000001</v>
      </c>
      <c r="AE3393" s="3">
        <v>44.637999999999998</v>
      </c>
      <c r="AF3393" s="3">
        <v>49.896000000000001</v>
      </c>
      <c r="AG3393" s="3">
        <v>53.276000000000003</v>
      </c>
      <c r="AH3393" s="3">
        <v>56.505000000000003</v>
      </c>
      <c r="AI3393" s="3">
        <v>62.414999999999999</v>
      </c>
      <c r="AJ3393" s="3">
        <v>70.593000000000004</v>
      </c>
      <c r="AK3393" s="3">
        <v>75.296000000000006</v>
      </c>
      <c r="AL3393" s="3">
        <v>82.658000000000001</v>
      </c>
      <c r="AM3393" s="3">
        <v>86.828999999999994</v>
      </c>
      <c r="AN3393" s="3">
        <v>91.293000000000006</v>
      </c>
      <c r="AO3393" s="3">
        <v>96.171000000000006</v>
      </c>
      <c r="AP3393" s="3">
        <v>99.998999999999995</v>
      </c>
      <c r="AQ3393" s="3">
        <v>106.413</v>
      </c>
      <c r="AR3393" s="3">
        <v>113.218</v>
      </c>
      <c r="AS3393" s="3">
        <v>120.422</v>
      </c>
      <c r="AT3393" s="3">
        <v>124.66800000000001</v>
      </c>
      <c r="AU3393" s="3">
        <v>129.416</v>
      </c>
      <c r="AV3393" s="3">
        <v>133.97900000000001</v>
      </c>
      <c r="AW3393" s="3">
        <v>138.53100000000001</v>
      </c>
      <c r="AX3393" s="3">
        <v>143.452</v>
      </c>
      <c r="AY3393" s="3">
        <v>148.30000000000001</v>
      </c>
      <c r="AZ3393" s="3">
        <v>152.94</v>
      </c>
      <c r="BA3393">
        <v>157.53399999999999</v>
      </c>
      <c r="BB3393">
        <v>2017</v>
      </c>
    </row>
    <row r="3394" spans="1:54" hidden="1" x14ac:dyDescent="0.2">
      <c r="A3394">
        <v>536</v>
      </c>
      <c r="B3394" t="s">
        <v>486</v>
      </c>
      <c r="C3394" t="s">
        <v>301</v>
      </c>
      <c r="D3394" t="s">
        <v>17</v>
      </c>
      <c r="E3394" t="s">
        <v>300</v>
      </c>
      <c r="F3394" t="s">
        <v>299</v>
      </c>
      <c r="G3394" t="s">
        <v>275</v>
      </c>
      <c r="I3394" t="s">
        <v>298</v>
      </c>
      <c r="J3394" s="3">
        <v>18.016999999999999</v>
      </c>
      <c r="K3394" s="3">
        <v>12.244</v>
      </c>
      <c r="L3394" s="3">
        <v>9.4809999999999999</v>
      </c>
      <c r="M3394" s="3">
        <v>11.787000000000001</v>
      </c>
      <c r="N3394" s="3">
        <v>10.339</v>
      </c>
      <c r="O3394" s="3">
        <v>4.7309999999999999</v>
      </c>
      <c r="P3394" s="3">
        <v>5.8280000000000003</v>
      </c>
      <c r="Q3394" s="3">
        <v>9.2729999999999997</v>
      </c>
      <c r="R3394" s="3">
        <v>8.0440000000000005</v>
      </c>
      <c r="S3394" s="3">
        <v>6.4180000000000001</v>
      </c>
      <c r="T3394" s="3">
        <v>7.843</v>
      </c>
      <c r="U3394" s="3">
        <v>9.3689999999999998</v>
      </c>
      <c r="V3394" s="3">
        <v>7.5060000000000002</v>
      </c>
      <c r="W3394" s="3">
        <v>9.6880000000000006</v>
      </c>
      <c r="X3394" s="3">
        <v>8.5180000000000007</v>
      </c>
      <c r="Y3394" s="3">
        <v>9.4320000000000004</v>
      </c>
      <c r="Z3394" s="3">
        <v>8.3789999999999996</v>
      </c>
      <c r="AA3394" s="3">
        <v>6.194</v>
      </c>
      <c r="AB3394" s="3">
        <v>58.02</v>
      </c>
      <c r="AC3394" s="3">
        <v>20.75</v>
      </c>
      <c r="AD3394" s="3">
        <v>3.7730000000000001</v>
      </c>
      <c r="AE3394" s="3">
        <v>11.502000000000001</v>
      </c>
      <c r="AF3394" s="3">
        <v>11.78</v>
      </c>
      <c r="AG3394" s="3">
        <v>6.7729999999999997</v>
      </c>
      <c r="AH3394" s="3">
        <v>6.0620000000000003</v>
      </c>
      <c r="AI3394" s="3">
        <v>10.459</v>
      </c>
      <c r="AJ3394" s="3">
        <v>13.103999999999999</v>
      </c>
      <c r="AK3394" s="3">
        <v>6.6619999999999999</v>
      </c>
      <c r="AL3394" s="3">
        <v>9.7769999999999992</v>
      </c>
      <c r="AM3394" s="3">
        <v>5.0469999999999997</v>
      </c>
      <c r="AN3394" s="3">
        <v>5.14</v>
      </c>
      <c r="AO3394" s="3">
        <v>5.3440000000000003</v>
      </c>
      <c r="AP3394" s="3">
        <v>3.9809999999999999</v>
      </c>
      <c r="AQ3394" s="3">
        <v>6.4130000000000003</v>
      </c>
      <c r="AR3394" s="3">
        <v>6.3949999999999996</v>
      </c>
      <c r="AS3394" s="3">
        <v>6.3630000000000004</v>
      </c>
      <c r="AT3394" s="3">
        <v>3.5259999999999998</v>
      </c>
      <c r="AU3394" s="3">
        <v>3.8090000000000002</v>
      </c>
      <c r="AV3394" s="3">
        <v>3.5259999999999998</v>
      </c>
      <c r="AW3394" s="3">
        <v>3.3969999999999998</v>
      </c>
      <c r="AX3394" s="3">
        <v>3.5529999999999999</v>
      </c>
      <c r="AY3394" s="3">
        <v>3.38</v>
      </c>
      <c r="AZ3394" s="3">
        <v>3.129</v>
      </c>
      <c r="BA3394">
        <v>3.004</v>
      </c>
      <c r="BB3394">
        <v>2017</v>
      </c>
    </row>
    <row r="3395" spans="1:54" hidden="1" x14ac:dyDescent="0.2">
      <c r="A3395">
        <v>536</v>
      </c>
      <c r="B3395" t="s">
        <v>486</v>
      </c>
      <c r="C3395" t="s">
        <v>297</v>
      </c>
      <c r="D3395" t="s">
        <v>17</v>
      </c>
      <c r="E3395" t="s">
        <v>293</v>
      </c>
      <c r="F3395" t="s">
        <v>296</v>
      </c>
      <c r="G3395" t="s">
        <v>295</v>
      </c>
      <c r="I3395" t="s">
        <v>1220</v>
      </c>
      <c r="J3395" s="3">
        <v>5.3959999999999999</v>
      </c>
      <c r="K3395" s="3">
        <v>5.7910000000000004</v>
      </c>
      <c r="L3395" s="3">
        <v>6.3710000000000004</v>
      </c>
      <c r="M3395" s="3">
        <v>7.1340000000000003</v>
      </c>
      <c r="N3395" s="3">
        <v>7.78</v>
      </c>
      <c r="O3395" s="3">
        <v>8.1210000000000004</v>
      </c>
      <c r="P3395" s="3">
        <v>8.8640000000000008</v>
      </c>
      <c r="Q3395" s="3">
        <v>9.6839999999999993</v>
      </c>
      <c r="R3395" s="3">
        <v>10.226000000000001</v>
      </c>
      <c r="S3395" s="3">
        <v>10.851000000000001</v>
      </c>
      <c r="T3395" s="3">
        <v>11.928000000000001</v>
      </c>
      <c r="U3395" s="3">
        <v>13.113</v>
      </c>
      <c r="V3395" s="3">
        <v>13.773999999999999</v>
      </c>
      <c r="W3395" s="3">
        <v>15.176</v>
      </c>
      <c r="X3395" s="3">
        <v>16.638999999999999</v>
      </c>
      <c r="Y3395" s="3">
        <v>18.132999999999999</v>
      </c>
      <c r="Z3395" s="3">
        <v>19.300999999999998</v>
      </c>
      <c r="AA3395" s="3">
        <v>21.283000000000001</v>
      </c>
      <c r="AB3395" s="3">
        <v>37.786000000000001</v>
      </c>
      <c r="AC3395" s="3">
        <v>38.543999999999997</v>
      </c>
      <c r="AD3395" s="3">
        <v>42.146000000000001</v>
      </c>
      <c r="AE3395" s="3">
        <v>47.435000000000002</v>
      </c>
      <c r="AF3395" s="3">
        <v>52.11</v>
      </c>
      <c r="AG3395" s="3">
        <v>54.8</v>
      </c>
      <c r="AH3395" s="3">
        <v>58.307000000000002</v>
      </c>
      <c r="AI3395" s="3">
        <v>68.286000000000001</v>
      </c>
      <c r="AJ3395" s="3">
        <v>72.792000000000002</v>
      </c>
      <c r="AK3395" s="3">
        <v>77.192999999999998</v>
      </c>
      <c r="AL3395" s="3">
        <v>85.731999999999999</v>
      </c>
      <c r="AM3395" s="3">
        <v>88.31</v>
      </c>
      <c r="AN3395" s="3">
        <v>94.46</v>
      </c>
      <c r="AO3395" s="3">
        <v>98.03</v>
      </c>
      <c r="AP3395" s="3">
        <v>101.61</v>
      </c>
      <c r="AQ3395" s="3">
        <v>109.82</v>
      </c>
      <c r="AR3395" s="3">
        <v>119</v>
      </c>
      <c r="AS3395" s="3">
        <v>122.99</v>
      </c>
      <c r="AT3395" s="3">
        <v>126.71</v>
      </c>
      <c r="AU3395" s="3">
        <v>131.28</v>
      </c>
      <c r="AV3395" s="3">
        <v>135.875</v>
      </c>
      <c r="AW3395" s="3">
        <v>140.767</v>
      </c>
      <c r="AX3395" s="3">
        <v>145.69999999999999</v>
      </c>
      <c r="AY3395" s="3">
        <v>150.44200000000001</v>
      </c>
      <c r="AZ3395" s="3">
        <v>154.96100000000001</v>
      </c>
      <c r="BA3395">
        <v>159.61500000000001</v>
      </c>
      <c r="BB3395">
        <v>2017</v>
      </c>
    </row>
    <row r="3396" spans="1:54" hidden="1" x14ac:dyDescent="0.2">
      <c r="A3396">
        <v>536</v>
      </c>
      <c r="B3396" t="s">
        <v>486</v>
      </c>
      <c r="C3396" t="s">
        <v>294</v>
      </c>
      <c r="D3396" t="s">
        <v>17</v>
      </c>
      <c r="E3396" t="s">
        <v>293</v>
      </c>
      <c r="F3396" t="s">
        <v>292</v>
      </c>
      <c r="G3396" t="s">
        <v>275</v>
      </c>
      <c r="I3396" t="s">
        <v>291</v>
      </c>
      <c r="J3396" s="3">
        <v>17.111000000000001</v>
      </c>
      <c r="K3396" s="3">
        <v>7.3230000000000004</v>
      </c>
      <c r="L3396" s="3">
        <v>10.026999999999999</v>
      </c>
      <c r="M3396" s="3">
        <v>11.968999999999999</v>
      </c>
      <c r="N3396" s="3">
        <v>9.0619999999999994</v>
      </c>
      <c r="O3396" s="3">
        <v>4.3769999999999998</v>
      </c>
      <c r="P3396" s="3">
        <v>9.1539999999999999</v>
      </c>
      <c r="Q3396" s="3">
        <v>9.2490000000000006</v>
      </c>
      <c r="R3396" s="3">
        <v>5.5910000000000002</v>
      </c>
      <c r="S3396" s="3">
        <v>6.1130000000000004</v>
      </c>
      <c r="T3396" s="3">
        <v>9.9329999999999998</v>
      </c>
      <c r="U3396" s="3">
        <v>9.9329999999999998</v>
      </c>
      <c r="V3396" s="3">
        <v>5.0389999999999997</v>
      </c>
      <c r="W3396" s="3">
        <v>10.179</v>
      </c>
      <c r="X3396" s="3">
        <v>9.6349999999999998</v>
      </c>
      <c r="Y3396" s="3">
        <v>8.984</v>
      </c>
      <c r="Z3396" s="3">
        <v>6.4409999999999998</v>
      </c>
      <c r="AA3396" s="3">
        <v>10.268000000000001</v>
      </c>
      <c r="AB3396" s="3">
        <v>77.537999999999997</v>
      </c>
      <c r="AC3396" s="3">
        <v>2.0049999999999999</v>
      </c>
      <c r="AD3396" s="3">
        <v>9.3460000000000001</v>
      </c>
      <c r="AE3396" s="3">
        <v>12.548999999999999</v>
      </c>
      <c r="AF3396" s="3">
        <v>9.8569999999999993</v>
      </c>
      <c r="AG3396" s="3">
        <v>5.1609999999999996</v>
      </c>
      <c r="AH3396" s="3">
        <v>6.4009999999999998</v>
      </c>
      <c r="AI3396" s="3">
        <v>17.114000000000001</v>
      </c>
      <c r="AJ3396" s="3">
        <v>6.5979999999999999</v>
      </c>
      <c r="AK3396" s="3">
        <v>6.0460000000000003</v>
      </c>
      <c r="AL3396" s="3">
        <v>11.061</v>
      </c>
      <c r="AM3396" s="3">
        <v>3.008</v>
      </c>
      <c r="AN3396" s="3">
        <v>6.9640000000000004</v>
      </c>
      <c r="AO3396" s="3">
        <v>3.7789999999999999</v>
      </c>
      <c r="AP3396" s="3">
        <v>3.6520000000000001</v>
      </c>
      <c r="AQ3396" s="3">
        <v>8.08</v>
      </c>
      <c r="AR3396" s="3">
        <v>8.359</v>
      </c>
      <c r="AS3396" s="3">
        <v>3.3530000000000002</v>
      </c>
      <c r="AT3396" s="3">
        <v>3.0249999999999999</v>
      </c>
      <c r="AU3396" s="3">
        <v>3.6070000000000002</v>
      </c>
      <c r="AV3396" s="3">
        <v>3.5</v>
      </c>
      <c r="AW3396" s="3">
        <v>3.6</v>
      </c>
      <c r="AX3396" s="3">
        <v>3.5049999999999999</v>
      </c>
      <c r="AY3396" s="3">
        <v>3.254</v>
      </c>
      <c r="AZ3396" s="3">
        <v>3.004</v>
      </c>
      <c r="BA3396">
        <v>3.004</v>
      </c>
      <c r="BB3396">
        <v>2017</v>
      </c>
    </row>
    <row r="3397" spans="1:54" hidden="1" x14ac:dyDescent="0.2">
      <c r="A3397">
        <v>536</v>
      </c>
      <c r="B3397" t="s">
        <v>486</v>
      </c>
      <c r="C3397" t="s">
        <v>290</v>
      </c>
      <c r="D3397" t="s">
        <v>17</v>
      </c>
      <c r="E3397" t="s">
        <v>289</v>
      </c>
      <c r="G3397" t="s">
        <v>288</v>
      </c>
    </row>
    <row r="3398" spans="1:54" hidden="1" x14ac:dyDescent="0.2">
      <c r="A3398">
        <v>536</v>
      </c>
      <c r="B3398" t="s">
        <v>486</v>
      </c>
      <c r="C3398" t="s">
        <v>287</v>
      </c>
      <c r="D3398" t="s">
        <v>17</v>
      </c>
      <c r="E3398" t="s">
        <v>286</v>
      </c>
      <c r="F3398" t="s">
        <v>285</v>
      </c>
      <c r="G3398" t="s">
        <v>275</v>
      </c>
      <c r="I3398" t="s">
        <v>1221</v>
      </c>
      <c r="J3398" s="3">
        <v>9.3000000000000007</v>
      </c>
      <c r="K3398" s="3">
        <v>38.700000000000003</v>
      </c>
      <c r="L3398" s="3">
        <v>1.2</v>
      </c>
      <c r="M3398" s="3">
        <v>3.6</v>
      </c>
      <c r="N3398" s="3">
        <v>-10.5</v>
      </c>
      <c r="O3398" s="3">
        <v>2.1</v>
      </c>
      <c r="P3398" s="3">
        <v>-4.9000000000000004</v>
      </c>
      <c r="Q3398" s="3">
        <v>24.4</v>
      </c>
      <c r="R3398" s="3">
        <v>-17.734000000000002</v>
      </c>
      <c r="S3398" s="3">
        <v>14.4</v>
      </c>
      <c r="T3398" s="3">
        <v>27.6</v>
      </c>
      <c r="U3398" s="3">
        <v>14.9</v>
      </c>
      <c r="V3398" s="3">
        <v>6.1</v>
      </c>
      <c r="W3398" s="3">
        <v>4.7</v>
      </c>
      <c r="X3398" s="3">
        <v>15.5</v>
      </c>
      <c r="Y3398" s="3">
        <v>20.27</v>
      </c>
      <c r="Z3398" s="3">
        <v>9.4339999999999993</v>
      </c>
      <c r="AA3398" s="3">
        <v>0.67400000000000004</v>
      </c>
      <c r="AB3398" s="3">
        <v>-12.5</v>
      </c>
      <c r="AC3398" s="3">
        <v>-24.103000000000002</v>
      </c>
      <c r="AD3398" s="3">
        <v>25.495000000000001</v>
      </c>
      <c r="AE3398" s="3">
        <v>-9.0120000000000005</v>
      </c>
      <c r="AF3398" s="3">
        <v>2.6539999999999999</v>
      </c>
      <c r="AG3398" s="3">
        <v>3.984</v>
      </c>
      <c r="AH3398" s="3">
        <v>13.477</v>
      </c>
      <c r="AI3398" s="3">
        <v>24.006</v>
      </c>
      <c r="AJ3398" s="3">
        <v>-4.3959999999999999</v>
      </c>
      <c r="AK3398" s="3">
        <v>7.5359999999999996</v>
      </c>
      <c r="AL3398" s="3">
        <v>22.591999999999999</v>
      </c>
      <c r="AM3398" s="3">
        <v>-14.768000000000001</v>
      </c>
      <c r="AN3398" s="3">
        <v>19.552</v>
      </c>
      <c r="AO3398" s="3">
        <v>17.725000000000001</v>
      </c>
      <c r="AP3398" s="3">
        <v>13.782</v>
      </c>
      <c r="AQ3398" s="3">
        <v>1.3819999999999999</v>
      </c>
      <c r="AR3398" s="3">
        <v>-1.5549999999999999</v>
      </c>
      <c r="AS3398" s="3">
        <v>-8.141</v>
      </c>
      <c r="AT3398" s="3">
        <v>2.532</v>
      </c>
      <c r="AU3398" s="3">
        <v>8.9049999999999994</v>
      </c>
      <c r="AV3398" s="3">
        <v>7.319</v>
      </c>
      <c r="AW3398" s="3">
        <v>7.2460000000000004</v>
      </c>
      <c r="AX3398" s="3">
        <v>8.7789999999999999</v>
      </c>
      <c r="AY3398" s="3">
        <v>9.9610000000000003</v>
      </c>
      <c r="AZ3398" s="3">
        <v>9.1189999999999998</v>
      </c>
      <c r="BA3398">
        <v>9.8849999999999998</v>
      </c>
      <c r="BB3398">
        <v>2017</v>
      </c>
    </row>
    <row r="3399" spans="1:54" hidden="1" x14ac:dyDescent="0.2">
      <c r="A3399">
        <v>536</v>
      </c>
      <c r="B3399" t="s">
        <v>486</v>
      </c>
      <c r="C3399" t="s">
        <v>284</v>
      </c>
      <c r="D3399" t="s">
        <v>17</v>
      </c>
      <c r="E3399" t="s">
        <v>283</v>
      </c>
      <c r="F3399" t="s">
        <v>282</v>
      </c>
      <c r="G3399" t="s">
        <v>275</v>
      </c>
      <c r="I3399" t="s">
        <v>1221</v>
      </c>
      <c r="J3399" s="3">
        <v>5</v>
      </c>
      <c r="K3399" s="3">
        <v>51.1</v>
      </c>
      <c r="L3399" s="3">
        <v>6.6</v>
      </c>
      <c r="M3399" s="3">
        <v>12.5</v>
      </c>
      <c r="N3399" s="3">
        <v>-12.4</v>
      </c>
      <c r="O3399" s="3">
        <v>-3.7</v>
      </c>
      <c r="P3399" s="3">
        <v>1.9</v>
      </c>
      <c r="Q3399" s="3">
        <v>22.7</v>
      </c>
      <c r="R3399" s="3">
        <v>6.3360000000000003</v>
      </c>
      <c r="S3399" s="3">
        <v>11.6</v>
      </c>
      <c r="T3399" s="3">
        <v>21.4</v>
      </c>
      <c r="U3399" s="3">
        <v>15.9</v>
      </c>
      <c r="V3399" s="3">
        <v>8.8000000000000007</v>
      </c>
      <c r="W3399" s="3">
        <v>5.4</v>
      </c>
      <c r="X3399" s="3">
        <v>20.3</v>
      </c>
      <c r="Y3399" s="3">
        <v>17.814</v>
      </c>
      <c r="Z3399" s="3">
        <v>10.622999999999999</v>
      </c>
      <c r="AA3399" s="3">
        <v>0.70299999999999996</v>
      </c>
      <c r="AB3399" s="3">
        <v>-25.611000000000001</v>
      </c>
      <c r="AC3399" s="3">
        <v>-32.912999999999997</v>
      </c>
      <c r="AD3399" s="3">
        <v>25.495000000000001</v>
      </c>
      <c r="AE3399" s="3">
        <v>-9.0120000000000005</v>
      </c>
      <c r="AF3399" s="3">
        <v>2.6539999999999999</v>
      </c>
      <c r="AG3399" s="3">
        <v>3.984</v>
      </c>
      <c r="AH3399" s="3">
        <v>13.477</v>
      </c>
      <c r="AI3399" s="3">
        <v>24.006</v>
      </c>
      <c r="AJ3399" s="3">
        <v>-4.3959999999999999</v>
      </c>
      <c r="AK3399" s="3">
        <v>7.5359999999999996</v>
      </c>
      <c r="AL3399" s="3">
        <v>22.591999999999999</v>
      </c>
      <c r="AM3399" s="3">
        <v>-14.768000000000001</v>
      </c>
      <c r="AN3399" s="3">
        <v>19.552</v>
      </c>
      <c r="AO3399" s="3">
        <v>17.725000000000001</v>
      </c>
      <c r="AP3399" s="3">
        <v>13.782</v>
      </c>
      <c r="AQ3399" s="3">
        <v>1.3819999999999999</v>
      </c>
      <c r="AR3399" s="3">
        <v>-1.5549999999999999</v>
      </c>
      <c r="AS3399" s="3">
        <v>-8.141</v>
      </c>
      <c r="AT3399" s="3">
        <v>2.532</v>
      </c>
      <c r="AU3399" s="3">
        <v>8.9049999999999994</v>
      </c>
      <c r="AV3399" s="3">
        <v>7.319</v>
      </c>
      <c r="AW3399" s="3">
        <v>7.2460000000000004</v>
      </c>
      <c r="AX3399" s="3">
        <v>8.7789999999999999</v>
      </c>
      <c r="AY3399" s="3">
        <v>9.9610000000000003</v>
      </c>
      <c r="AZ3399" s="3">
        <v>9.1189999999999998</v>
      </c>
      <c r="BA3399">
        <v>9.8849999999999998</v>
      </c>
      <c r="BB3399">
        <v>2017</v>
      </c>
    </row>
    <row r="3400" spans="1:54" hidden="1" x14ac:dyDescent="0.2">
      <c r="A3400">
        <v>536</v>
      </c>
      <c r="B3400" t="s">
        <v>486</v>
      </c>
      <c r="C3400" t="s">
        <v>281</v>
      </c>
      <c r="D3400" t="s">
        <v>17</v>
      </c>
      <c r="E3400" t="s">
        <v>280</v>
      </c>
      <c r="F3400" t="s">
        <v>279</v>
      </c>
      <c r="G3400" t="s">
        <v>275</v>
      </c>
      <c r="I3400" t="s">
        <v>1221</v>
      </c>
      <c r="J3400" s="3">
        <v>6.3</v>
      </c>
      <c r="K3400" s="3">
        <v>-24.8</v>
      </c>
      <c r="L3400" s="3">
        <v>-25</v>
      </c>
      <c r="M3400" s="3">
        <v>12</v>
      </c>
      <c r="N3400" s="3">
        <v>15.2</v>
      </c>
      <c r="O3400" s="3">
        <v>-4.8</v>
      </c>
      <c r="P3400" s="3">
        <v>14.8</v>
      </c>
      <c r="Q3400" s="3">
        <v>-5.9</v>
      </c>
      <c r="R3400" s="3">
        <v>26.3</v>
      </c>
      <c r="S3400" s="3">
        <v>11</v>
      </c>
      <c r="T3400" s="3">
        <v>1.4</v>
      </c>
      <c r="U3400" s="3">
        <v>14.7</v>
      </c>
      <c r="V3400" s="3">
        <v>12.5</v>
      </c>
      <c r="W3400" s="3">
        <v>4.5999999999999996</v>
      </c>
      <c r="X3400" s="3">
        <v>11.4</v>
      </c>
      <c r="Y3400" s="3">
        <v>8.1999999999999993</v>
      </c>
      <c r="Z3400" s="3">
        <v>0.9</v>
      </c>
      <c r="AA3400" s="3">
        <v>13.4</v>
      </c>
      <c r="AB3400" s="3">
        <v>15.2</v>
      </c>
      <c r="AC3400" s="3">
        <v>-25.710999999999999</v>
      </c>
      <c r="AD3400" s="3">
        <v>17.850999999999999</v>
      </c>
      <c r="AE3400" s="3">
        <v>-9.7789999999999999</v>
      </c>
      <c r="AF3400" s="3">
        <v>0.32400000000000001</v>
      </c>
      <c r="AG3400" s="3">
        <v>-0.80100000000000005</v>
      </c>
      <c r="AH3400" s="3">
        <v>-7.78</v>
      </c>
      <c r="AI3400" s="3">
        <v>11.891999999999999</v>
      </c>
      <c r="AJ3400" s="3">
        <v>4.5170000000000003</v>
      </c>
      <c r="AK3400" s="3">
        <v>-3.1840000000000002</v>
      </c>
      <c r="AL3400" s="3">
        <v>-2.9460000000000002</v>
      </c>
      <c r="AM3400" s="3">
        <v>5.6109999999999998</v>
      </c>
      <c r="AN3400" s="3">
        <v>3.4260000000000002</v>
      </c>
      <c r="AO3400" s="3">
        <v>6.6929999999999996</v>
      </c>
      <c r="AP3400" s="3">
        <v>1.8460000000000001</v>
      </c>
      <c r="AQ3400" s="3">
        <v>3.0470000000000002</v>
      </c>
      <c r="AR3400" s="3">
        <v>1.6339999999999999</v>
      </c>
      <c r="AS3400" s="3">
        <v>8.3000000000000004E-2</v>
      </c>
      <c r="AT3400" s="3">
        <v>-0.69399999999999995</v>
      </c>
      <c r="AU3400" s="3">
        <v>5.5629999999999997</v>
      </c>
      <c r="AV3400" s="3">
        <v>6.2229999999999999</v>
      </c>
      <c r="AW3400" s="3">
        <v>8.4209999999999994</v>
      </c>
      <c r="AX3400" s="3">
        <v>8.4320000000000004</v>
      </c>
      <c r="AY3400" s="3">
        <v>10.065</v>
      </c>
      <c r="AZ3400" s="3">
        <v>9.0749999999999993</v>
      </c>
      <c r="BA3400">
        <v>9.7140000000000004</v>
      </c>
      <c r="BB3400">
        <v>2017</v>
      </c>
    </row>
    <row r="3401" spans="1:54" hidden="1" x14ac:dyDescent="0.2">
      <c r="A3401">
        <v>536</v>
      </c>
      <c r="B3401" t="s">
        <v>486</v>
      </c>
      <c r="C3401" t="s">
        <v>278</v>
      </c>
      <c r="D3401" t="s">
        <v>17</v>
      </c>
      <c r="E3401" t="s">
        <v>277</v>
      </c>
      <c r="F3401" t="s">
        <v>276</v>
      </c>
      <c r="G3401" t="s">
        <v>275</v>
      </c>
      <c r="I3401" t="s">
        <v>1221</v>
      </c>
      <c r="J3401" s="3">
        <v>6.3</v>
      </c>
      <c r="K3401" s="3">
        <v>-24.8</v>
      </c>
      <c r="L3401" s="3">
        <v>-25</v>
      </c>
      <c r="M3401" s="3">
        <v>12</v>
      </c>
      <c r="N3401" s="3">
        <v>15.2</v>
      </c>
      <c r="O3401" s="3">
        <v>-3.1</v>
      </c>
      <c r="P3401" s="3">
        <v>13.9</v>
      </c>
      <c r="Q3401" s="3">
        <v>21.9</v>
      </c>
      <c r="R3401" s="3">
        <v>1.1000000000000001</v>
      </c>
      <c r="S3401" s="3">
        <v>10.4</v>
      </c>
      <c r="T3401" s="3">
        <v>0.4</v>
      </c>
      <c r="U3401" s="3">
        <v>19.899999999999999</v>
      </c>
      <c r="V3401" s="3">
        <v>15.2</v>
      </c>
      <c r="W3401" s="3">
        <v>3.3</v>
      </c>
      <c r="X3401" s="3">
        <v>13.7</v>
      </c>
      <c r="Y3401" s="3">
        <v>7.7</v>
      </c>
      <c r="Z3401" s="3">
        <v>5.5</v>
      </c>
      <c r="AA3401" s="3">
        <v>23.8</v>
      </c>
      <c r="AB3401" s="3">
        <v>8.9</v>
      </c>
      <c r="AC3401" s="3">
        <v>-9.4009999999999998</v>
      </c>
      <c r="AD3401" s="3">
        <v>17.850999999999999</v>
      </c>
      <c r="AE3401" s="3">
        <v>-9.7789999999999999</v>
      </c>
      <c r="AF3401" s="3">
        <v>0.32400000000000001</v>
      </c>
      <c r="AG3401" s="3">
        <v>-0.80100000000000005</v>
      </c>
      <c r="AH3401" s="3">
        <v>-7.78</v>
      </c>
      <c r="AI3401" s="3">
        <v>11.891999999999999</v>
      </c>
      <c r="AJ3401" s="3">
        <v>4.5170000000000003</v>
      </c>
      <c r="AK3401" s="3">
        <v>-3.1840000000000002</v>
      </c>
      <c r="AL3401" s="3">
        <v>-2.9460000000000002</v>
      </c>
      <c r="AM3401" s="3">
        <v>5.6109999999999998</v>
      </c>
      <c r="AN3401" s="3">
        <v>3.4260000000000002</v>
      </c>
      <c r="AO3401" s="3">
        <v>6.6929999999999996</v>
      </c>
      <c r="AP3401" s="3">
        <v>1.8460000000000001</v>
      </c>
      <c r="AQ3401" s="3">
        <v>3.0470000000000002</v>
      </c>
      <c r="AR3401" s="3">
        <v>1.6339999999999999</v>
      </c>
      <c r="AS3401" s="3">
        <v>8.3000000000000004E-2</v>
      </c>
      <c r="AT3401" s="3">
        <v>-0.69399999999999995</v>
      </c>
      <c r="AU3401" s="3">
        <v>5.5629999999999997</v>
      </c>
      <c r="AV3401" s="3">
        <v>6.2229999999999999</v>
      </c>
      <c r="AW3401" s="3">
        <v>8.4209999999999994</v>
      </c>
      <c r="AX3401" s="3">
        <v>8.4320000000000004</v>
      </c>
      <c r="AY3401" s="3">
        <v>10.065</v>
      </c>
      <c r="AZ3401" s="3">
        <v>9.0749999999999993</v>
      </c>
      <c r="BA3401">
        <v>9.7140000000000004</v>
      </c>
      <c r="BB3401">
        <v>2017</v>
      </c>
    </row>
    <row r="3402" spans="1:54" hidden="1" x14ac:dyDescent="0.2">
      <c r="A3402">
        <v>536</v>
      </c>
      <c r="B3402" t="s">
        <v>486</v>
      </c>
      <c r="C3402" t="s">
        <v>274</v>
      </c>
      <c r="D3402" t="s">
        <v>17</v>
      </c>
      <c r="E3402" t="s">
        <v>273</v>
      </c>
      <c r="F3402" t="s">
        <v>272</v>
      </c>
      <c r="G3402" t="s">
        <v>271</v>
      </c>
      <c r="I3402" t="s">
        <v>1222</v>
      </c>
      <c r="J3402" s="3" t="s">
        <v>215</v>
      </c>
      <c r="K3402" s="3" t="s">
        <v>215</v>
      </c>
      <c r="L3402" s="3" t="s">
        <v>215</v>
      </c>
      <c r="M3402" s="3" t="s">
        <v>215</v>
      </c>
      <c r="N3402" s="3">
        <v>1.52</v>
      </c>
      <c r="O3402" s="3">
        <v>2.14</v>
      </c>
      <c r="P3402" s="3">
        <v>2.64</v>
      </c>
      <c r="Q3402" s="3">
        <v>2.5499999999999998</v>
      </c>
      <c r="R3402" s="3">
        <v>2.8</v>
      </c>
      <c r="S3402" s="3">
        <v>2.8</v>
      </c>
      <c r="T3402" s="3">
        <v>2.4</v>
      </c>
      <c r="U3402" s="3">
        <v>2.6</v>
      </c>
      <c r="V3402" s="3">
        <v>2.8</v>
      </c>
      <c r="W3402" s="3">
        <v>2.83</v>
      </c>
      <c r="X3402" s="3">
        <v>4.47</v>
      </c>
      <c r="Y3402" s="3">
        <v>7.42</v>
      </c>
      <c r="Z3402" s="3">
        <v>4.9980000000000002</v>
      </c>
      <c r="AA3402" s="3">
        <v>4.7699999999999996</v>
      </c>
      <c r="AB3402" s="3">
        <v>5.46</v>
      </c>
      <c r="AC3402" s="3">
        <v>6.36</v>
      </c>
      <c r="AD3402" s="3">
        <v>6.08</v>
      </c>
      <c r="AE3402" s="3">
        <v>8.1</v>
      </c>
      <c r="AF3402" s="3">
        <v>9.06</v>
      </c>
      <c r="AG3402" s="3">
        <v>9.5</v>
      </c>
      <c r="AH3402" s="3">
        <v>9.86</v>
      </c>
      <c r="AI3402" s="3">
        <v>11.24</v>
      </c>
      <c r="AJ3402" s="3">
        <v>10.28</v>
      </c>
      <c r="AK3402" s="3">
        <v>9.11</v>
      </c>
      <c r="AL3402" s="3">
        <v>8.39</v>
      </c>
      <c r="AM3402" s="3">
        <v>7.87</v>
      </c>
      <c r="AN3402" s="3">
        <v>7.14</v>
      </c>
      <c r="AO3402" s="3">
        <v>6.56</v>
      </c>
      <c r="AP3402" s="3">
        <v>6.14</v>
      </c>
      <c r="AQ3402" s="3">
        <v>6.25</v>
      </c>
      <c r="AR3402" s="3">
        <v>5.94</v>
      </c>
      <c r="AS3402" s="3">
        <v>6.18</v>
      </c>
      <c r="AT3402" s="3">
        <v>5.61</v>
      </c>
      <c r="AU3402" s="3">
        <v>5.4</v>
      </c>
      <c r="AV3402" s="3">
        <v>5.2</v>
      </c>
      <c r="AW3402" s="3">
        <v>5.01</v>
      </c>
      <c r="AX3402" s="3">
        <v>5</v>
      </c>
      <c r="AY3402" s="3">
        <v>5</v>
      </c>
      <c r="AZ3402" s="3">
        <v>5</v>
      </c>
      <c r="BA3402">
        <v>5</v>
      </c>
      <c r="BB3402">
        <v>2017</v>
      </c>
    </row>
    <row r="3403" spans="1:54" hidden="1" x14ac:dyDescent="0.2">
      <c r="A3403">
        <v>536</v>
      </c>
      <c r="B3403" t="s">
        <v>486</v>
      </c>
      <c r="C3403" t="s">
        <v>270</v>
      </c>
      <c r="D3403" t="s">
        <v>17</v>
      </c>
      <c r="E3403" t="s">
        <v>269</v>
      </c>
      <c r="F3403" t="s">
        <v>268</v>
      </c>
      <c r="G3403" t="s">
        <v>264</v>
      </c>
      <c r="H3403" t="s">
        <v>263</v>
      </c>
    </row>
    <row r="3404" spans="1:54" hidden="1" x14ac:dyDescent="0.2">
      <c r="A3404">
        <v>536</v>
      </c>
      <c r="B3404" t="s">
        <v>486</v>
      </c>
      <c r="C3404" t="s">
        <v>267</v>
      </c>
      <c r="D3404" t="s">
        <v>17</v>
      </c>
      <c r="E3404" t="s">
        <v>266</v>
      </c>
      <c r="F3404" t="s">
        <v>265</v>
      </c>
      <c r="G3404" t="s">
        <v>264</v>
      </c>
      <c r="H3404" t="s">
        <v>263</v>
      </c>
      <c r="I3404" t="s">
        <v>1223</v>
      </c>
      <c r="J3404" s="3">
        <v>147.49</v>
      </c>
      <c r="K3404" s="3">
        <v>150.40600000000001</v>
      </c>
      <c r="L3404" s="3">
        <v>153.37899999999999</v>
      </c>
      <c r="M3404" s="3">
        <v>156.41</v>
      </c>
      <c r="N3404" s="3">
        <v>159.50200000000001</v>
      </c>
      <c r="O3404" s="3">
        <v>162.655</v>
      </c>
      <c r="P3404" s="3">
        <v>165.87</v>
      </c>
      <c r="Q3404" s="3">
        <v>169.149</v>
      </c>
      <c r="R3404" s="3">
        <v>172.49199999999999</v>
      </c>
      <c r="S3404" s="3">
        <v>175.90199999999999</v>
      </c>
      <c r="T3404" s="3">
        <v>179.37899999999999</v>
      </c>
      <c r="U3404" s="3">
        <v>182.35400000000001</v>
      </c>
      <c r="V3404" s="3">
        <v>185.37799999999999</v>
      </c>
      <c r="W3404" s="3">
        <v>188.452</v>
      </c>
      <c r="X3404" s="3">
        <v>191.578</v>
      </c>
      <c r="Y3404" s="3">
        <v>194.755</v>
      </c>
      <c r="Z3404" s="3">
        <v>197.00399999999999</v>
      </c>
      <c r="AA3404" s="3">
        <v>199.28</v>
      </c>
      <c r="AB3404" s="3">
        <v>201.58099999999999</v>
      </c>
      <c r="AC3404" s="3">
        <v>203.90899999999999</v>
      </c>
      <c r="AD3404" s="3">
        <v>206.26499999999999</v>
      </c>
      <c r="AE3404" s="3">
        <v>209.20599999999999</v>
      </c>
      <c r="AF3404" s="3">
        <v>212.19</v>
      </c>
      <c r="AG3404" s="3">
        <v>215.21600000000001</v>
      </c>
      <c r="AH3404" s="3">
        <v>218.285</v>
      </c>
      <c r="AI3404" s="3">
        <v>221.398</v>
      </c>
      <c r="AJ3404" s="3">
        <v>224.55500000000001</v>
      </c>
      <c r="AK3404" s="3">
        <v>227.75800000000001</v>
      </c>
      <c r="AL3404" s="3">
        <v>231.006</v>
      </c>
      <c r="AM3404" s="3">
        <v>234.3</v>
      </c>
      <c r="AN3404" s="3">
        <v>237.64099999999999</v>
      </c>
      <c r="AO3404" s="3">
        <v>241.99100000000001</v>
      </c>
      <c r="AP3404" s="3">
        <v>245.42500000000001</v>
      </c>
      <c r="AQ3404" s="3">
        <v>248.81800000000001</v>
      </c>
      <c r="AR3404" s="3">
        <v>252.16499999999999</v>
      </c>
      <c r="AS3404" s="3">
        <v>255.46199999999999</v>
      </c>
      <c r="AT3404" s="3">
        <v>258.70499999999998</v>
      </c>
      <c r="AU3404" s="3">
        <v>261.98899999999998</v>
      </c>
      <c r="AV3404" s="3">
        <v>265.31599999999997</v>
      </c>
      <c r="AW3404" s="3">
        <v>268.68400000000003</v>
      </c>
      <c r="AX3404" s="3">
        <v>272.09500000000003</v>
      </c>
      <c r="AY3404" s="3">
        <v>275.55</v>
      </c>
      <c r="AZ3404" s="3">
        <v>279.048</v>
      </c>
      <c r="BA3404">
        <v>282.59100000000001</v>
      </c>
      <c r="BB3404">
        <v>2017</v>
      </c>
    </row>
    <row r="3405" spans="1:54" hidden="1" x14ac:dyDescent="0.2">
      <c r="A3405">
        <v>536</v>
      </c>
      <c r="B3405" t="s">
        <v>486</v>
      </c>
      <c r="C3405" t="s">
        <v>262</v>
      </c>
      <c r="D3405" t="s">
        <v>17</v>
      </c>
      <c r="E3405" t="s">
        <v>260</v>
      </c>
      <c r="F3405" t="s">
        <v>259</v>
      </c>
      <c r="G3405" t="s">
        <v>225</v>
      </c>
      <c r="H3405" t="s">
        <v>222</v>
      </c>
      <c r="I3405" t="s">
        <v>1224</v>
      </c>
      <c r="J3405" s="3" t="s">
        <v>215</v>
      </c>
      <c r="K3405" s="3">
        <v>12829.6</v>
      </c>
      <c r="L3405" s="3">
        <v>12352.9</v>
      </c>
      <c r="M3405" s="3">
        <v>15887.9</v>
      </c>
      <c r="N3405" s="3">
        <v>19313.5</v>
      </c>
      <c r="O3405" s="3">
        <v>19839.7</v>
      </c>
      <c r="P3405" s="3">
        <v>17953.5</v>
      </c>
      <c r="Q3405" s="3">
        <v>21039.5</v>
      </c>
      <c r="R3405" s="3">
        <v>24057.599999999999</v>
      </c>
      <c r="S3405" s="3">
        <v>27606</v>
      </c>
      <c r="T3405" s="3">
        <v>38956.6</v>
      </c>
      <c r="U3405" s="3">
        <v>42709.599999999999</v>
      </c>
      <c r="V3405" s="3">
        <v>47409.3</v>
      </c>
      <c r="W3405" s="3">
        <v>53810.7</v>
      </c>
      <c r="X3405" s="3">
        <v>62478.1</v>
      </c>
      <c r="Y3405" s="3">
        <v>68909.899999999994</v>
      </c>
      <c r="Z3405" s="3">
        <v>80244.2</v>
      </c>
      <c r="AA3405" s="3">
        <v>107814.9</v>
      </c>
      <c r="AB3405" s="3">
        <v>152263.29999999999</v>
      </c>
      <c r="AC3405" s="3">
        <v>188428.7</v>
      </c>
      <c r="AD3405" s="3">
        <v>203045.47899999999</v>
      </c>
      <c r="AE3405" s="3">
        <v>317746.29300000001</v>
      </c>
      <c r="AF3405" s="3">
        <v>324027.804</v>
      </c>
      <c r="AG3405" s="3">
        <v>374485.402</v>
      </c>
      <c r="AH3405" s="3">
        <v>438800.21</v>
      </c>
      <c r="AI3405" s="3">
        <v>538894.00199999998</v>
      </c>
      <c r="AJ3405" s="3">
        <v>685237.41299999994</v>
      </c>
      <c r="AK3405" s="3">
        <v>764121.451</v>
      </c>
      <c r="AL3405" s="3">
        <v>1053084.642</v>
      </c>
      <c r="AM3405" s="3">
        <v>924686.39500000002</v>
      </c>
      <c r="AN3405" s="3">
        <v>1073832.2990000001</v>
      </c>
      <c r="AO3405" s="3">
        <v>1332189.419</v>
      </c>
      <c r="AP3405" s="3">
        <v>1486152.6429999999</v>
      </c>
      <c r="AQ3405" s="3">
        <v>1609899.8810000001</v>
      </c>
      <c r="AR3405" s="3">
        <v>1739834.557</v>
      </c>
      <c r="AS3405" s="3">
        <v>1714502.335</v>
      </c>
      <c r="AT3405" s="3">
        <v>1778188.28</v>
      </c>
      <c r="AU3405" s="3">
        <v>1899183.5490000001</v>
      </c>
      <c r="AV3405" s="3">
        <v>2100259.5610000002</v>
      </c>
      <c r="AW3405" s="3">
        <v>2273964.4010000001</v>
      </c>
      <c r="AX3405" s="3">
        <v>2478978.392</v>
      </c>
      <c r="AY3405" s="3">
        <v>2721318.8470000001</v>
      </c>
      <c r="AZ3405" s="3">
        <v>2979318.665</v>
      </c>
      <c r="BA3405">
        <v>3262228.0660000001</v>
      </c>
      <c r="BB3405">
        <v>2016</v>
      </c>
    </row>
    <row r="3406" spans="1:54" hidden="1" x14ac:dyDescent="0.2">
      <c r="A3406">
        <v>536</v>
      </c>
      <c r="B3406" t="s">
        <v>486</v>
      </c>
      <c r="C3406" t="s">
        <v>261</v>
      </c>
      <c r="D3406" t="s">
        <v>17</v>
      </c>
      <c r="E3406" t="s">
        <v>260</v>
      </c>
      <c r="F3406" t="s">
        <v>259</v>
      </c>
      <c r="G3406" t="s">
        <v>217</v>
      </c>
      <c r="I3406" t="s">
        <v>258</v>
      </c>
      <c r="J3406" s="3" t="s">
        <v>215</v>
      </c>
      <c r="K3406" s="3">
        <v>19.074000000000002</v>
      </c>
      <c r="L3406" s="3">
        <v>17.085999999999999</v>
      </c>
      <c r="M3406" s="3">
        <v>17.635999999999999</v>
      </c>
      <c r="N3406" s="3">
        <v>18.555</v>
      </c>
      <c r="O3406" s="3">
        <v>17.663</v>
      </c>
      <c r="P3406" s="3">
        <v>15.096</v>
      </c>
      <c r="Q3406" s="3">
        <v>14.567</v>
      </c>
      <c r="R3406" s="3">
        <v>14.63</v>
      </c>
      <c r="S3406" s="3">
        <v>13.991</v>
      </c>
      <c r="T3406" s="3">
        <v>16.815000000000001</v>
      </c>
      <c r="U3406" s="3">
        <v>15.551</v>
      </c>
      <c r="V3406" s="3">
        <v>15.28</v>
      </c>
      <c r="W3406" s="3">
        <v>13.505000000000001</v>
      </c>
      <c r="X3406" s="3">
        <v>13.529</v>
      </c>
      <c r="Y3406" s="3">
        <v>12.548</v>
      </c>
      <c r="Z3406" s="3">
        <v>12.47</v>
      </c>
      <c r="AA3406" s="3">
        <v>14.215999999999999</v>
      </c>
      <c r="AB3406" s="3">
        <v>13.185</v>
      </c>
      <c r="AC3406" s="3">
        <v>14.180999999999999</v>
      </c>
      <c r="AD3406" s="3">
        <v>13.433</v>
      </c>
      <c r="AE3406" s="3">
        <v>17.745000000000001</v>
      </c>
      <c r="AF3406" s="3">
        <v>16.353000000000002</v>
      </c>
      <c r="AG3406" s="3">
        <v>17.099</v>
      </c>
      <c r="AH3406" s="3">
        <v>17.573</v>
      </c>
      <c r="AI3406" s="3">
        <v>17.86</v>
      </c>
      <c r="AJ3406" s="3">
        <v>18.867999999999999</v>
      </c>
      <c r="AK3406" s="3">
        <v>17.782</v>
      </c>
      <c r="AL3406" s="3">
        <v>19.448</v>
      </c>
      <c r="AM3406" s="3">
        <v>15.382</v>
      </c>
      <c r="AN3406" s="3">
        <v>15.644</v>
      </c>
      <c r="AO3406" s="3">
        <v>17.010000000000002</v>
      </c>
      <c r="AP3406" s="3">
        <v>17.248999999999999</v>
      </c>
      <c r="AQ3406" s="3">
        <v>16.864000000000001</v>
      </c>
      <c r="AR3406" s="3">
        <v>16.460999999999999</v>
      </c>
      <c r="AS3406" s="3">
        <v>14.875</v>
      </c>
      <c r="AT3406" s="3">
        <v>14.332000000000001</v>
      </c>
      <c r="AU3406" s="3">
        <v>13.976000000000001</v>
      </c>
      <c r="AV3406" s="3">
        <v>14.178000000000001</v>
      </c>
      <c r="AW3406" s="3">
        <v>14.083</v>
      </c>
      <c r="AX3406" s="3">
        <v>14.039</v>
      </c>
      <c r="AY3406" s="3">
        <v>14.117000000000001</v>
      </c>
      <c r="AZ3406" s="3">
        <v>14.192</v>
      </c>
      <c r="BA3406">
        <v>14.287000000000001</v>
      </c>
      <c r="BB3406">
        <v>2016</v>
      </c>
    </row>
    <row r="3407" spans="1:54" hidden="1" x14ac:dyDescent="0.2">
      <c r="A3407">
        <v>536</v>
      </c>
      <c r="B3407" t="s">
        <v>486</v>
      </c>
      <c r="C3407" t="s">
        <v>257</v>
      </c>
      <c r="D3407" t="s">
        <v>17</v>
      </c>
      <c r="E3407" t="s">
        <v>255</v>
      </c>
      <c r="F3407" t="s">
        <v>254</v>
      </c>
      <c r="G3407" t="s">
        <v>225</v>
      </c>
      <c r="H3407" t="s">
        <v>222</v>
      </c>
      <c r="I3407" t="s">
        <v>1224</v>
      </c>
      <c r="J3407" s="3" t="s">
        <v>215</v>
      </c>
      <c r="K3407" s="3" t="s">
        <v>215</v>
      </c>
      <c r="L3407" s="3" t="s">
        <v>215</v>
      </c>
      <c r="M3407" s="3" t="s">
        <v>215</v>
      </c>
      <c r="N3407" s="3" t="s">
        <v>215</v>
      </c>
      <c r="O3407" s="3" t="s">
        <v>215</v>
      </c>
      <c r="P3407" s="3" t="s">
        <v>215</v>
      </c>
      <c r="Q3407" s="3" t="s">
        <v>215</v>
      </c>
      <c r="R3407" s="3" t="s">
        <v>215</v>
      </c>
      <c r="S3407" s="3" t="s">
        <v>215</v>
      </c>
      <c r="T3407" s="3" t="s">
        <v>215</v>
      </c>
      <c r="U3407" s="3" t="s">
        <v>215</v>
      </c>
      <c r="V3407" s="3" t="s">
        <v>215</v>
      </c>
      <c r="W3407" s="3">
        <v>56155.9</v>
      </c>
      <c r="X3407" s="3">
        <v>62455.7</v>
      </c>
      <c r="Y3407" s="3">
        <v>65390</v>
      </c>
      <c r="Z3407" s="3">
        <v>74051.600000000006</v>
      </c>
      <c r="AA3407" s="3">
        <v>115655.1</v>
      </c>
      <c r="AB3407" s="3">
        <v>174129.3</v>
      </c>
      <c r="AC3407" s="3">
        <v>201176.7</v>
      </c>
      <c r="AD3407" s="3">
        <v>231311.55100000001</v>
      </c>
      <c r="AE3407" s="3">
        <v>349321.83399999997</v>
      </c>
      <c r="AF3407" s="3">
        <v>335443.09299999999</v>
      </c>
      <c r="AG3407" s="3">
        <v>398078.94799999997</v>
      </c>
      <c r="AH3407" s="3">
        <v>445297.685</v>
      </c>
      <c r="AI3407" s="3">
        <v>526114.27800000005</v>
      </c>
      <c r="AJ3407" s="3">
        <v>671708.92500000005</v>
      </c>
      <c r="AK3407" s="3">
        <v>804822.77099999995</v>
      </c>
      <c r="AL3407" s="3">
        <v>1050154.5079999999</v>
      </c>
      <c r="AM3407" s="3">
        <v>1023520.3320000001</v>
      </c>
      <c r="AN3407" s="3">
        <v>1159098.284</v>
      </c>
      <c r="AO3407" s="3">
        <v>1387241.1170000001</v>
      </c>
      <c r="AP3407" s="3">
        <v>1622837.246</v>
      </c>
      <c r="AQ3407" s="3">
        <v>1821515.8389999999</v>
      </c>
      <c r="AR3407" s="3">
        <v>1966625.2849999999</v>
      </c>
      <c r="AS3407" s="3">
        <v>2014591.077</v>
      </c>
      <c r="AT3407" s="3">
        <v>2086529.2209999999</v>
      </c>
      <c r="AU3407" s="3">
        <v>2237526.659</v>
      </c>
      <c r="AV3407" s="3">
        <v>2470969.0320000001</v>
      </c>
      <c r="AW3407" s="3">
        <v>2673860.3590000002</v>
      </c>
      <c r="AX3407" s="3">
        <v>2919201.69</v>
      </c>
      <c r="AY3407" s="3">
        <v>3202747.523</v>
      </c>
      <c r="AZ3407" s="3">
        <v>3506168.273</v>
      </c>
      <c r="BA3407">
        <v>3830332.503</v>
      </c>
      <c r="BB3407">
        <v>2016</v>
      </c>
    </row>
    <row r="3408" spans="1:54" hidden="1" x14ac:dyDescent="0.2">
      <c r="A3408">
        <v>536</v>
      </c>
      <c r="B3408" t="s">
        <v>486</v>
      </c>
      <c r="C3408" t="s">
        <v>256</v>
      </c>
      <c r="D3408" t="s">
        <v>17</v>
      </c>
      <c r="E3408" t="s">
        <v>255</v>
      </c>
      <c r="F3408" t="s">
        <v>254</v>
      </c>
      <c r="G3408" t="s">
        <v>217</v>
      </c>
      <c r="I3408" t="s">
        <v>253</v>
      </c>
      <c r="J3408" s="3" t="s">
        <v>215</v>
      </c>
      <c r="K3408" s="3" t="s">
        <v>215</v>
      </c>
      <c r="L3408" s="3" t="s">
        <v>215</v>
      </c>
      <c r="M3408" s="3" t="s">
        <v>215</v>
      </c>
      <c r="N3408" s="3" t="s">
        <v>215</v>
      </c>
      <c r="O3408" s="3" t="s">
        <v>215</v>
      </c>
      <c r="P3408" s="3" t="s">
        <v>215</v>
      </c>
      <c r="Q3408" s="3" t="s">
        <v>215</v>
      </c>
      <c r="R3408" s="3" t="s">
        <v>215</v>
      </c>
      <c r="S3408" s="3" t="s">
        <v>215</v>
      </c>
      <c r="T3408" s="3" t="s">
        <v>215</v>
      </c>
      <c r="U3408" s="3" t="s">
        <v>215</v>
      </c>
      <c r="V3408" s="3" t="s">
        <v>215</v>
      </c>
      <c r="W3408" s="3">
        <v>14.093</v>
      </c>
      <c r="X3408" s="3">
        <v>13.523999999999999</v>
      </c>
      <c r="Y3408" s="3">
        <v>11.907</v>
      </c>
      <c r="Z3408" s="3">
        <v>11.507999999999999</v>
      </c>
      <c r="AA3408" s="3">
        <v>15.25</v>
      </c>
      <c r="AB3408" s="3">
        <v>15.079000000000001</v>
      </c>
      <c r="AC3408" s="3">
        <v>15.14</v>
      </c>
      <c r="AD3408" s="3">
        <v>15.303000000000001</v>
      </c>
      <c r="AE3408" s="3">
        <v>19.509</v>
      </c>
      <c r="AF3408" s="3">
        <v>16.928999999999998</v>
      </c>
      <c r="AG3408" s="3">
        <v>18.175999999999998</v>
      </c>
      <c r="AH3408" s="3">
        <v>17.832999999999998</v>
      </c>
      <c r="AI3408" s="3">
        <v>17.436</v>
      </c>
      <c r="AJ3408" s="3">
        <v>18.495000000000001</v>
      </c>
      <c r="AK3408" s="3">
        <v>18.728999999999999</v>
      </c>
      <c r="AL3408" s="3">
        <v>19.393999999999998</v>
      </c>
      <c r="AM3408" s="3">
        <v>17.026</v>
      </c>
      <c r="AN3408" s="3">
        <v>16.885999999999999</v>
      </c>
      <c r="AO3408" s="3">
        <v>17.713000000000001</v>
      </c>
      <c r="AP3408" s="3">
        <v>18.835999999999999</v>
      </c>
      <c r="AQ3408" s="3">
        <v>19.081</v>
      </c>
      <c r="AR3408" s="3">
        <v>18.606000000000002</v>
      </c>
      <c r="AS3408" s="3">
        <v>17.478000000000002</v>
      </c>
      <c r="AT3408" s="3">
        <v>16.818000000000001</v>
      </c>
      <c r="AU3408" s="3">
        <v>16.466000000000001</v>
      </c>
      <c r="AV3408" s="3">
        <v>16.68</v>
      </c>
      <c r="AW3408" s="3">
        <v>16.559000000000001</v>
      </c>
      <c r="AX3408" s="3">
        <v>16.533000000000001</v>
      </c>
      <c r="AY3408" s="3">
        <v>16.614999999999998</v>
      </c>
      <c r="AZ3408" s="3">
        <v>16.702000000000002</v>
      </c>
      <c r="BA3408">
        <v>16.774999999999999</v>
      </c>
      <c r="BB3408">
        <v>2016</v>
      </c>
    </row>
    <row r="3409" spans="1:54" hidden="1" x14ac:dyDescent="0.2">
      <c r="A3409">
        <v>536</v>
      </c>
      <c r="B3409" t="s">
        <v>486</v>
      </c>
      <c r="C3409" t="s">
        <v>252</v>
      </c>
      <c r="D3409" t="s">
        <v>17</v>
      </c>
      <c r="E3409" t="s">
        <v>250</v>
      </c>
      <c r="F3409" t="s">
        <v>249</v>
      </c>
      <c r="G3409" t="s">
        <v>225</v>
      </c>
      <c r="H3409" t="s">
        <v>222</v>
      </c>
      <c r="I3409" t="s">
        <v>1224</v>
      </c>
      <c r="J3409" s="3" t="s">
        <v>215</v>
      </c>
      <c r="K3409" s="3" t="s">
        <v>215</v>
      </c>
      <c r="L3409" s="3" t="s">
        <v>215</v>
      </c>
      <c r="M3409" s="3" t="s">
        <v>215</v>
      </c>
      <c r="N3409" s="3" t="s">
        <v>215</v>
      </c>
      <c r="O3409" s="3" t="s">
        <v>215</v>
      </c>
      <c r="P3409" s="3" t="s">
        <v>215</v>
      </c>
      <c r="Q3409" s="3" t="s">
        <v>215</v>
      </c>
      <c r="R3409" s="3" t="s">
        <v>215</v>
      </c>
      <c r="S3409" s="3" t="s">
        <v>215</v>
      </c>
      <c r="T3409" s="3" t="s">
        <v>215</v>
      </c>
      <c r="U3409" s="3" t="s">
        <v>215</v>
      </c>
      <c r="V3409" s="3" t="s">
        <v>215</v>
      </c>
      <c r="W3409" s="3">
        <v>-2345.1999999999998</v>
      </c>
      <c r="X3409" s="3">
        <v>22.4</v>
      </c>
      <c r="Y3409" s="3">
        <v>3519.9</v>
      </c>
      <c r="Z3409" s="3">
        <v>6192.6</v>
      </c>
      <c r="AA3409" s="3">
        <v>-7840.2</v>
      </c>
      <c r="AB3409" s="3">
        <v>-21866</v>
      </c>
      <c r="AC3409" s="3">
        <v>-12748</v>
      </c>
      <c r="AD3409" s="3">
        <v>-28266.072</v>
      </c>
      <c r="AE3409" s="3">
        <v>-31575.54</v>
      </c>
      <c r="AF3409" s="3">
        <v>-11415.289000000001</v>
      </c>
      <c r="AG3409" s="3">
        <v>-23593.545999999998</v>
      </c>
      <c r="AH3409" s="3">
        <v>-6497.4740000000002</v>
      </c>
      <c r="AI3409" s="3">
        <v>12779.724</v>
      </c>
      <c r="AJ3409" s="3">
        <v>13528.487999999999</v>
      </c>
      <c r="AK3409" s="3">
        <v>-40701.32</v>
      </c>
      <c r="AL3409" s="3">
        <v>2930.1329999999998</v>
      </c>
      <c r="AM3409" s="3">
        <v>-98833.937000000005</v>
      </c>
      <c r="AN3409" s="3">
        <v>-85265.985000000001</v>
      </c>
      <c r="AO3409" s="3">
        <v>-55051.697999999997</v>
      </c>
      <c r="AP3409" s="3">
        <v>-136684.603</v>
      </c>
      <c r="AQ3409" s="3">
        <v>-211615.95800000001</v>
      </c>
      <c r="AR3409" s="3">
        <v>-226790.72899999999</v>
      </c>
      <c r="AS3409" s="3">
        <v>-300088.74300000002</v>
      </c>
      <c r="AT3409" s="3">
        <v>-308340.94099999999</v>
      </c>
      <c r="AU3409" s="3">
        <v>-338343.109</v>
      </c>
      <c r="AV3409" s="3">
        <v>-370709.47100000002</v>
      </c>
      <c r="AW3409" s="3">
        <v>-399895.95799999998</v>
      </c>
      <c r="AX3409" s="3">
        <v>-440223.299</v>
      </c>
      <c r="AY3409" s="3">
        <v>-481428.67499999999</v>
      </c>
      <c r="AZ3409" s="3">
        <v>-526849.60900000005</v>
      </c>
      <c r="BA3409">
        <v>-568104.43700000003</v>
      </c>
      <c r="BB3409">
        <v>2016</v>
      </c>
    </row>
    <row r="3410" spans="1:54" hidden="1" x14ac:dyDescent="0.2">
      <c r="A3410">
        <v>536</v>
      </c>
      <c r="B3410" t="s">
        <v>486</v>
      </c>
      <c r="C3410" t="s">
        <v>251</v>
      </c>
      <c r="D3410" t="s">
        <v>17</v>
      </c>
      <c r="E3410" t="s">
        <v>250</v>
      </c>
      <c r="F3410" t="s">
        <v>249</v>
      </c>
      <c r="G3410" t="s">
        <v>217</v>
      </c>
      <c r="I3410" t="s">
        <v>248</v>
      </c>
      <c r="J3410" s="3" t="s">
        <v>215</v>
      </c>
      <c r="K3410" s="3" t="s">
        <v>215</v>
      </c>
      <c r="L3410" s="3" t="s">
        <v>215</v>
      </c>
      <c r="M3410" s="3" t="s">
        <v>215</v>
      </c>
      <c r="N3410" s="3" t="s">
        <v>215</v>
      </c>
      <c r="O3410" s="3" t="s">
        <v>215</v>
      </c>
      <c r="P3410" s="3" t="s">
        <v>215</v>
      </c>
      <c r="Q3410" s="3" t="s">
        <v>215</v>
      </c>
      <c r="R3410" s="3" t="s">
        <v>215</v>
      </c>
      <c r="S3410" s="3" t="s">
        <v>215</v>
      </c>
      <c r="T3410" s="3" t="s">
        <v>215</v>
      </c>
      <c r="U3410" s="3" t="s">
        <v>215</v>
      </c>
      <c r="V3410" s="3" t="s">
        <v>215</v>
      </c>
      <c r="W3410" s="3">
        <v>-0.58899999999999997</v>
      </c>
      <c r="X3410" s="3">
        <v>5.0000000000000001E-3</v>
      </c>
      <c r="Y3410" s="3">
        <v>0.64100000000000001</v>
      </c>
      <c r="Z3410" s="3">
        <v>0.96199999999999997</v>
      </c>
      <c r="AA3410" s="3">
        <v>-1.034</v>
      </c>
      <c r="AB3410" s="3">
        <v>-1.893</v>
      </c>
      <c r="AC3410" s="3">
        <v>-0.95899999999999996</v>
      </c>
      <c r="AD3410" s="3">
        <v>-1.87</v>
      </c>
      <c r="AE3410" s="3">
        <v>-1.7629999999999999</v>
      </c>
      <c r="AF3410" s="3">
        <v>-0.57599999999999996</v>
      </c>
      <c r="AG3410" s="3">
        <v>-1.077</v>
      </c>
      <c r="AH3410" s="3">
        <v>-0.26</v>
      </c>
      <c r="AI3410" s="3">
        <v>0.42399999999999999</v>
      </c>
      <c r="AJ3410" s="3">
        <v>0.372</v>
      </c>
      <c r="AK3410" s="3">
        <v>-0.94699999999999995</v>
      </c>
      <c r="AL3410" s="3">
        <v>5.3999999999999999E-2</v>
      </c>
      <c r="AM3410" s="3">
        <v>-1.6439999999999999</v>
      </c>
      <c r="AN3410" s="3">
        <v>-1.242</v>
      </c>
      <c r="AO3410" s="3">
        <v>-0.70299999999999996</v>
      </c>
      <c r="AP3410" s="3">
        <v>-1.5860000000000001</v>
      </c>
      <c r="AQ3410" s="3">
        <v>-2.2170000000000001</v>
      </c>
      <c r="AR3410" s="3">
        <v>-2.1459999999999999</v>
      </c>
      <c r="AS3410" s="3">
        <v>-2.6040000000000001</v>
      </c>
      <c r="AT3410" s="3">
        <v>-2.4849999999999999</v>
      </c>
      <c r="AU3410" s="3">
        <v>-2.4900000000000002</v>
      </c>
      <c r="AV3410" s="3">
        <v>-2.5019999999999998</v>
      </c>
      <c r="AW3410" s="3">
        <v>-2.4769999999999999</v>
      </c>
      <c r="AX3410" s="3">
        <v>-2.4929999999999999</v>
      </c>
      <c r="AY3410" s="3">
        <v>-2.4980000000000002</v>
      </c>
      <c r="AZ3410" s="3">
        <v>-2.5099999999999998</v>
      </c>
      <c r="BA3410">
        <v>-2.488</v>
      </c>
      <c r="BB3410">
        <v>2016</v>
      </c>
    </row>
    <row r="3411" spans="1:54" hidden="1" x14ac:dyDescent="0.2">
      <c r="A3411">
        <v>536</v>
      </c>
      <c r="B3411" t="s">
        <v>486</v>
      </c>
      <c r="C3411" t="s">
        <v>247</v>
      </c>
      <c r="D3411" t="s">
        <v>17</v>
      </c>
      <c r="E3411" t="s">
        <v>245</v>
      </c>
      <c r="F3411" t="s">
        <v>244</v>
      </c>
      <c r="G3411" t="s">
        <v>225</v>
      </c>
      <c r="H3411" t="s">
        <v>222</v>
      </c>
      <c r="I3411" t="s">
        <v>1224</v>
      </c>
      <c r="J3411" s="3" t="s">
        <v>215</v>
      </c>
      <c r="K3411" s="3" t="s">
        <v>215</v>
      </c>
      <c r="L3411" s="3" t="s">
        <v>215</v>
      </c>
      <c r="M3411" s="3" t="s">
        <v>215</v>
      </c>
      <c r="N3411" s="3" t="s">
        <v>215</v>
      </c>
      <c r="O3411" s="3" t="s">
        <v>215</v>
      </c>
      <c r="P3411" s="3" t="s">
        <v>215</v>
      </c>
      <c r="Q3411" s="3" t="s">
        <v>215</v>
      </c>
      <c r="R3411" s="3" t="s">
        <v>215</v>
      </c>
      <c r="S3411" s="3" t="s">
        <v>215</v>
      </c>
      <c r="T3411" s="3" t="s">
        <v>215</v>
      </c>
      <c r="U3411" s="3" t="s">
        <v>215</v>
      </c>
      <c r="V3411" s="3" t="s">
        <v>215</v>
      </c>
      <c r="W3411" s="3" t="s">
        <v>215</v>
      </c>
      <c r="X3411" s="3" t="s">
        <v>215</v>
      </c>
      <c r="Y3411" s="3" t="s">
        <v>215</v>
      </c>
      <c r="Z3411" s="3" t="s">
        <v>215</v>
      </c>
      <c r="AA3411" s="3" t="s">
        <v>215</v>
      </c>
      <c r="AB3411" s="3" t="s">
        <v>215</v>
      </c>
      <c r="AC3411" s="3" t="s">
        <v>215</v>
      </c>
      <c r="AD3411" s="3" t="s">
        <v>215</v>
      </c>
      <c r="AE3411" s="3" t="s">
        <v>215</v>
      </c>
      <c r="AF3411" s="3" t="s">
        <v>215</v>
      </c>
      <c r="AG3411" s="3" t="s">
        <v>215</v>
      </c>
      <c r="AH3411" s="3">
        <v>1052.4690000000001</v>
      </c>
      <c r="AI3411" s="3">
        <v>17858.210999999999</v>
      </c>
      <c r="AJ3411" s="3">
        <v>18420.428</v>
      </c>
      <c r="AK3411" s="3">
        <v>-41132.275000000001</v>
      </c>
      <c r="AL3411" s="3">
        <v>-14947.708000000001</v>
      </c>
      <c r="AM3411" s="3">
        <v>-105387.432</v>
      </c>
      <c r="AN3411" s="3">
        <v>-98477.025999999998</v>
      </c>
      <c r="AO3411" s="3">
        <v>-75192.835999999996</v>
      </c>
      <c r="AP3411" s="3">
        <v>-163960.837</v>
      </c>
      <c r="AQ3411" s="3">
        <v>-239516.49299999999</v>
      </c>
      <c r="AR3411" s="3">
        <v>-245255.17199999999</v>
      </c>
      <c r="AS3411" s="3">
        <v>-306198.30699999997</v>
      </c>
      <c r="AT3411" s="3">
        <v>-305910.364</v>
      </c>
      <c r="AU3411" s="3">
        <v>-328102.58</v>
      </c>
      <c r="AV3411" s="3">
        <v>-360900.62</v>
      </c>
      <c r="AW3411" s="3">
        <v>-397167.01699999999</v>
      </c>
      <c r="AX3411" s="3">
        <v>-440520.70699999999</v>
      </c>
      <c r="AY3411" s="3">
        <v>-481645.67</v>
      </c>
      <c r="AZ3411" s="3">
        <v>-526967.50899999996</v>
      </c>
      <c r="BA3411">
        <v>-568102.52800000005</v>
      </c>
      <c r="BB3411">
        <v>2016</v>
      </c>
    </row>
    <row r="3412" spans="1:54" hidden="1" x14ac:dyDescent="0.2">
      <c r="A3412">
        <v>536</v>
      </c>
      <c r="B3412" t="s">
        <v>486</v>
      </c>
      <c r="C3412" t="s">
        <v>246</v>
      </c>
      <c r="D3412" t="s">
        <v>17</v>
      </c>
      <c r="E3412" t="s">
        <v>245</v>
      </c>
      <c r="F3412" t="s">
        <v>244</v>
      </c>
      <c r="G3412" t="s">
        <v>243</v>
      </c>
      <c r="I3412" t="s">
        <v>362</v>
      </c>
      <c r="J3412" s="3" t="s">
        <v>215</v>
      </c>
      <c r="K3412" s="3" t="s">
        <v>215</v>
      </c>
      <c r="L3412" s="3" t="s">
        <v>215</v>
      </c>
      <c r="M3412" s="3" t="s">
        <v>215</v>
      </c>
      <c r="N3412" s="3" t="s">
        <v>215</v>
      </c>
      <c r="O3412" s="3" t="s">
        <v>215</v>
      </c>
      <c r="P3412" s="3" t="s">
        <v>215</v>
      </c>
      <c r="Q3412" s="3" t="s">
        <v>215</v>
      </c>
      <c r="R3412" s="3" t="s">
        <v>215</v>
      </c>
      <c r="S3412" s="3" t="s">
        <v>215</v>
      </c>
      <c r="T3412" s="3" t="s">
        <v>215</v>
      </c>
      <c r="U3412" s="3" t="s">
        <v>215</v>
      </c>
      <c r="V3412" s="3" t="s">
        <v>215</v>
      </c>
      <c r="W3412" s="3" t="s">
        <v>215</v>
      </c>
      <c r="X3412" s="3" t="s">
        <v>215</v>
      </c>
      <c r="Y3412" s="3" t="s">
        <v>215</v>
      </c>
      <c r="Z3412" s="3" t="s">
        <v>215</v>
      </c>
      <c r="AA3412" s="3" t="s">
        <v>215</v>
      </c>
      <c r="AB3412" s="3" t="s">
        <v>215</v>
      </c>
      <c r="AC3412" s="3" t="s">
        <v>215</v>
      </c>
      <c r="AD3412" s="3" t="s">
        <v>215</v>
      </c>
      <c r="AE3412" s="3" t="s">
        <v>215</v>
      </c>
      <c r="AF3412" s="3" t="s">
        <v>215</v>
      </c>
      <c r="AG3412" s="3" t="s">
        <v>215</v>
      </c>
      <c r="AH3412" s="3">
        <v>4.1000000000000002E-2</v>
      </c>
      <c r="AI3412" s="3">
        <v>0.58599999999999997</v>
      </c>
      <c r="AJ3412" s="3">
        <v>0.503</v>
      </c>
      <c r="AK3412" s="3">
        <v>-0.95799999999999996</v>
      </c>
      <c r="AL3412" s="3">
        <v>-0.28100000000000003</v>
      </c>
      <c r="AM3412" s="3">
        <v>-1.764</v>
      </c>
      <c r="AN3412" s="3">
        <v>-1.4510000000000001</v>
      </c>
      <c r="AO3412" s="3">
        <v>-0.97399999999999998</v>
      </c>
      <c r="AP3412" s="3">
        <v>-1.9350000000000001</v>
      </c>
      <c r="AQ3412" s="3">
        <v>-2.5470000000000002</v>
      </c>
      <c r="AR3412" s="3">
        <v>-2.3420000000000001</v>
      </c>
      <c r="AS3412" s="3">
        <v>-2.665</v>
      </c>
      <c r="AT3412" s="3">
        <v>-2.4630000000000001</v>
      </c>
      <c r="AU3412" s="3">
        <v>-2.403</v>
      </c>
      <c r="AV3412" s="3">
        <v>-2.427</v>
      </c>
      <c r="AW3412" s="3">
        <v>-2.4569999999999999</v>
      </c>
      <c r="AX3412" s="3">
        <v>-2.4950000000000001</v>
      </c>
      <c r="AY3412" s="3">
        <v>-2.4990000000000001</v>
      </c>
      <c r="AZ3412" s="3">
        <v>-2.5099999999999998</v>
      </c>
      <c r="BA3412">
        <v>-2.488</v>
      </c>
      <c r="BB3412">
        <v>2016</v>
      </c>
    </row>
    <row r="3413" spans="1:54" hidden="1" x14ac:dyDescent="0.2">
      <c r="A3413">
        <v>536</v>
      </c>
      <c r="B3413" t="s">
        <v>486</v>
      </c>
      <c r="C3413" t="s">
        <v>242</v>
      </c>
      <c r="D3413" t="s">
        <v>17</v>
      </c>
      <c r="E3413" t="s">
        <v>240</v>
      </c>
      <c r="F3413" t="s">
        <v>239</v>
      </c>
      <c r="G3413" t="s">
        <v>225</v>
      </c>
      <c r="H3413" t="s">
        <v>222</v>
      </c>
      <c r="I3413" t="s">
        <v>1224</v>
      </c>
      <c r="J3413" s="3" t="s">
        <v>215</v>
      </c>
      <c r="K3413" s="3" t="s">
        <v>215</v>
      </c>
      <c r="L3413" s="3" t="s">
        <v>215</v>
      </c>
      <c r="M3413" s="3" t="s">
        <v>215</v>
      </c>
      <c r="N3413" s="3" t="s">
        <v>215</v>
      </c>
      <c r="O3413" s="3" t="s">
        <v>215</v>
      </c>
      <c r="P3413" s="3" t="s">
        <v>215</v>
      </c>
      <c r="Q3413" s="3" t="s">
        <v>215</v>
      </c>
      <c r="R3413" s="3" t="s">
        <v>215</v>
      </c>
      <c r="S3413" s="3" t="s">
        <v>215</v>
      </c>
      <c r="T3413" s="3" t="s">
        <v>215</v>
      </c>
      <c r="U3413" s="3" t="s">
        <v>215</v>
      </c>
      <c r="V3413" s="3" t="s">
        <v>215</v>
      </c>
      <c r="W3413" s="3">
        <v>3811.8</v>
      </c>
      <c r="X3413" s="3">
        <v>6367.4</v>
      </c>
      <c r="Y3413" s="3">
        <v>10134.9</v>
      </c>
      <c r="Z3413" s="3">
        <v>12772.6</v>
      </c>
      <c r="AA3413" s="3">
        <v>3422.7190000000001</v>
      </c>
      <c r="AB3413" s="3">
        <v>10307.959999999999</v>
      </c>
      <c r="AC3413" s="3">
        <v>30067</v>
      </c>
      <c r="AD3413" s="3">
        <v>21820.006000000001</v>
      </c>
      <c r="AE3413" s="3">
        <v>55566.76</v>
      </c>
      <c r="AF3413" s="3">
        <v>76251.710999999996</v>
      </c>
      <c r="AG3413" s="3">
        <v>41757.053999999996</v>
      </c>
      <c r="AH3413" s="3">
        <v>55988.125999999997</v>
      </c>
      <c r="AI3413" s="3">
        <v>77979.323999999993</v>
      </c>
      <c r="AJ3413" s="3">
        <v>92611.088000000003</v>
      </c>
      <c r="AK3413" s="3">
        <v>39105.08</v>
      </c>
      <c r="AL3413" s="3">
        <v>91359.941000000006</v>
      </c>
      <c r="AM3413" s="3">
        <v>-5051.875</v>
      </c>
      <c r="AN3413" s="3">
        <v>3117.2489999999998</v>
      </c>
      <c r="AO3413" s="3">
        <v>38210.302000000003</v>
      </c>
      <c r="AP3413" s="3">
        <v>-36168.608999999997</v>
      </c>
      <c r="AQ3413" s="3">
        <v>-98580.467000000004</v>
      </c>
      <c r="AR3413" s="3">
        <v>-93349.729000000007</v>
      </c>
      <c r="AS3413" s="3">
        <v>-144078.992</v>
      </c>
      <c r="AT3413" s="3">
        <v>-125579.671</v>
      </c>
      <c r="AU3413" s="3">
        <v>-121774.109</v>
      </c>
      <c r="AV3413" s="3">
        <v>-130154.46</v>
      </c>
      <c r="AW3413" s="3">
        <v>-134733.57399999999</v>
      </c>
      <c r="AX3413" s="3">
        <v>-148988.77799999999</v>
      </c>
      <c r="AY3413" s="3">
        <v>-162280.90400000001</v>
      </c>
      <c r="AZ3413" s="3">
        <v>-176509.212</v>
      </c>
      <c r="BA3413">
        <v>-186571.416</v>
      </c>
      <c r="BB3413">
        <v>2016</v>
      </c>
    </row>
    <row r="3414" spans="1:54" hidden="1" x14ac:dyDescent="0.2">
      <c r="A3414">
        <v>536</v>
      </c>
      <c r="B3414" t="s">
        <v>486</v>
      </c>
      <c r="C3414" t="s">
        <v>241</v>
      </c>
      <c r="D3414" t="s">
        <v>17</v>
      </c>
      <c r="E3414" t="s">
        <v>240</v>
      </c>
      <c r="F3414" t="s">
        <v>239</v>
      </c>
      <c r="G3414" t="s">
        <v>217</v>
      </c>
      <c r="I3414" t="s">
        <v>238</v>
      </c>
      <c r="J3414" s="3" t="s">
        <v>215</v>
      </c>
      <c r="K3414" s="3" t="s">
        <v>215</v>
      </c>
      <c r="L3414" s="3" t="s">
        <v>215</v>
      </c>
      <c r="M3414" s="3" t="s">
        <v>215</v>
      </c>
      <c r="N3414" s="3" t="s">
        <v>215</v>
      </c>
      <c r="O3414" s="3" t="s">
        <v>215</v>
      </c>
      <c r="P3414" s="3" t="s">
        <v>215</v>
      </c>
      <c r="Q3414" s="3" t="s">
        <v>215</v>
      </c>
      <c r="R3414" s="3" t="s">
        <v>215</v>
      </c>
      <c r="S3414" s="3" t="s">
        <v>215</v>
      </c>
      <c r="T3414" s="3" t="s">
        <v>215</v>
      </c>
      <c r="U3414" s="3" t="s">
        <v>215</v>
      </c>
      <c r="V3414" s="3" t="s">
        <v>215</v>
      </c>
      <c r="W3414" s="3">
        <v>0.95699999999999996</v>
      </c>
      <c r="X3414" s="3">
        <v>1.379</v>
      </c>
      <c r="Y3414" s="3">
        <v>1.845</v>
      </c>
      <c r="Z3414" s="3">
        <v>1.9850000000000001</v>
      </c>
      <c r="AA3414" s="3">
        <v>0.45100000000000001</v>
      </c>
      <c r="AB3414" s="3">
        <v>0.89300000000000002</v>
      </c>
      <c r="AC3414" s="3">
        <v>2.2629999999999999</v>
      </c>
      <c r="AD3414" s="3">
        <v>1.444</v>
      </c>
      <c r="AE3414" s="3">
        <v>3.1030000000000002</v>
      </c>
      <c r="AF3414" s="3">
        <v>3.8479999999999999</v>
      </c>
      <c r="AG3414" s="3">
        <v>1.907</v>
      </c>
      <c r="AH3414" s="3">
        <v>2.242</v>
      </c>
      <c r="AI3414" s="3">
        <v>2.5840000000000001</v>
      </c>
      <c r="AJ3414" s="3">
        <v>2.5499999999999998</v>
      </c>
      <c r="AK3414" s="3">
        <v>0.91</v>
      </c>
      <c r="AL3414" s="3">
        <v>1.6870000000000001</v>
      </c>
      <c r="AM3414" s="3">
        <v>-8.4000000000000005E-2</v>
      </c>
      <c r="AN3414" s="3">
        <v>4.4999999999999998E-2</v>
      </c>
      <c r="AO3414" s="3">
        <v>0.48799999999999999</v>
      </c>
      <c r="AP3414" s="3">
        <v>-0.42</v>
      </c>
      <c r="AQ3414" s="3">
        <v>-1.0329999999999999</v>
      </c>
      <c r="AR3414" s="3">
        <v>-0.88300000000000001</v>
      </c>
      <c r="AS3414" s="3">
        <v>-1.25</v>
      </c>
      <c r="AT3414" s="3">
        <v>-1.012</v>
      </c>
      <c r="AU3414" s="3">
        <v>-0.89600000000000002</v>
      </c>
      <c r="AV3414" s="3">
        <v>-0.879</v>
      </c>
      <c r="AW3414" s="3">
        <v>-0.83399999999999996</v>
      </c>
      <c r="AX3414" s="3">
        <v>-0.84399999999999997</v>
      </c>
      <c r="AY3414" s="3">
        <v>-0.84199999999999997</v>
      </c>
      <c r="AZ3414" s="3">
        <v>-0.84099999999999997</v>
      </c>
      <c r="BA3414">
        <v>-0.81699999999999995</v>
      </c>
      <c r="BB3414">
        <v>2016</v>
      </c>
    </row>
    <row r="3415" spans="1:54" hidden="1" x14ac:dyDescent="0.2">
      <c r="A3415">
        <v>536</v>
      </c>
      <c r="B3415" t="s">
        <v>486</v>
      </c>
      <c r="C3415" t="s">
        <v>237</v>
      </c>
      <c r="D3415" t="s">
        <v>17</v>
      </c>
      <c r="E3415" t="s">
        <v>235</v>
      </c>
      <c r="F3415" t="s">
        <v>234</v>
      </c>
      <c r="G3415" t="s">
        <v>225</v>
      </c>
      <c r="H3415" t="s">
        <v>222</v>
      </c>
      <c r="I3415" t="s">
        <v>1224</v>
      </c>
      <c r="J3415" s="3" t="s">
        <v>215</v>
      </c>
      <c r="K3415" s="3" t="s">
        <v>215</v>
      </c>
      <c r="L3415" s="3" t="s">
        <v>215</v>
      </c>
      <c r="M3415" s="3" t="s">
        <v>215</v>
      </c>
      <c r="N3415" s="3" t="s">
        <v>215</v>
      </c>
      <c r="O3415" s="3" t="s">
        <v>215</v>
      </c>
      <c r="P3415" s="3" t="s">
        <v>215</v>
      </c>
      <c r="Q3415" s="3" t="s">
        <v>215</v>
      </c>
      <c r="R3415" s="3" t="s">
        <v>215</v>
      </c>
      <c r="S3415" s="3" t="s">
        <v>215</v>
      </c>
      <c r="T3415" s="3" t="s">
        <v>215</v>
      </c>
      <c r="U3415" s="3" t="s">
        <v>215</v>
      </c>
      <c r="V3415" s="3" t="s">
        <v>215</v>
      </c>
      <c r="W3415" s="3" t="s">
        <v>215</v>
      </c>
      <c r="X3415" s="3" t="s">
        <v>215</v>
      </c>
      <c r="Y3415" s="3" t="s">
        <v>215</v>
      </c>
      <c r="Z3415" s="3" t="s">
        <v>215</v>
      </c>
      <c r="AA3415" s="3" t="s">
        <v>215</v>
      </c>
      <c r="AB3415" s="3" t="s">
        <v>215</v>
      </c>
      <c r="AC3415" s="3" t="s">
        <v>215</v>
      </c>
      <c r="AD3415" s="3" t="s">
        <v>215</v>
      </c>
      <c r="AE3415" s="3" t="s">
        <v>215</v>
      </c>
      <c r="AF3415" s="3" t="s">
        <v>215</v>
      </c>
      <c r="AG3415" s="3" t="s">
        <v>215</v>
      </c>
      <c r="AH3415" s="3" t="s">
        <v>215</v>
      </c>
      <c r="AI3415" s="3" t="s">
        <v>215</v>
      </c>
      <c r="AJ3415" s="3" t="s">
        <v>215</v>
      </c>
      <c r="AK3415" s="3" t="s">
        <v>215</v>
      </c>
      <c r="AL3415" s="3">
        <v>1290618.2279999999</v>
      </c>
      <c r="AM3415" s="3">
        <v>1278250.398</v>
      </c>
      <c r="AN3415" s="3">
        <v>1351310.1429999999</v>
      </c>
      <c r="AO3415" s="3">
        <v>1390770.3430000001</v>
      </c>
      <c r="AP3415" s="3">
        <v>1600510.86</v>
      </c>
      <c r="AQ3415" s="3">
        <v>1966547.517</v>
      </c>
      <c r="AR3415" s="3">
        <v>2153837.6170000001</v>
      </c>
      <c r="AS3415" s="3">
        <v>2592289.6800000002</v>
      </c>
      <c r="AT3415" s="3">
        <v>2956863.8390000002</v>
      </c>
      <c r="AU3415" s="3">
        <v>3370352.2889999999</v>
      </c>
      <c r="AV3415" s="3">
        <v>3831246.87</v>
      </c>
      <c r="AW3415" s="3">
        <v>4326090.1069999998</v>
      </c>
      <c r="AX3415" s="3">
        <v>4861664.8159999996</v>
      </c>
      <c r="AY3415" s="3">
        <v>5435783.8830000004</v>
      </c>
      <c r="AZ3415" s="3">
        <v>6052145.7609999999</v>
      </c>
      <c r="BA3415">
        <v>6668507.6380000003</v>
      </c>
      <c r="BB3415">
        <v>2016</v>
      </c>
    </row>
    <row r="3416" spans="1:54" hidden="1" x14ac:dyDescent="0.2">
      <c r="A3416">
        <v>536</v>
      </c>
      <c r="B3416" t="s">
        <v>486</v>
      </c>
      <c r="C3416" t="s">
        <v>236</v>
      </c>
      <c r="D3416" t="s">
        <v>17</v>
      </c>
      <c r="E3416" t="s">
        <v>235</v>
      </c>
      <c r="F3416" t="s">
        <v>234</v>
      </c>
      <c r="G3416" t="s">
        <v>217</v>
      </c>
      <c r="I3416" t="s">
        <v>354</v>
      </c>
      <c r="J3416" s="3" t="s">
        <v>215</v>
      </c>
      <c r="K3416" s="3" t="s">
        <v>215</v>
      </c>
      <c r="L3416" s="3" t="s">
        <v>215</v>
      </c>
      <c r="M3416" s="3" t="s">
        <v>215</v>
      </c>
      <c r="N3416" s="3" t="s">
        <v>215</v>
      </c>
      <c r="O3416" s="3" t="s">
        <v>215</v>
      </c>
      <c r="P3416" s="3" t="s">
        <v>215</v>
      </c>
      <c r="Q3416" s="3" t="s">
        <v>215</v>
      </c>
      <c r="R3416" s="3" t="s">
        <v>215</v>
      </c>
      <c r="S3416" s="3" t="s">
        <v>215</v>
      </c>
      <c r="T3416" s="3" t="s">
        <v>215</v>
      </c>
      <c r="U3416" s="3" t="s">
        <v>215</v>
      </c>
      <c r="V3416" s="3" t="s">
        <v>215</v>
      </c>
      <c r="W3416" s="3" t="s">
        <v>215</v>
      </c>
      <c r="X3416" s="3" t="s">
        <v>215</v>
      </c>
      <c r="Y3416" s="3" t="s">
        <v>215</v>
      </c>
      <c r="Z3416" s="3" t="s">
        <v>215</v>
      </c>
      <c r="AA3416" s="3" t="s">
        <v>215</v>
      </c>
      <c r="AB3416" s="3" t="s">
        <v>215</v>
      </c>
      <c r="AC3416" s="3" t="s">
        <v>215</v>
      </c>
      <c r="AD3416" s="3" t="s">
        <v>215</v>
      </c>
      <c r="AE3416" s="3" t="s">
        <v>215</v>
      </c>
      <c r="AF3416" s="3" t="s">
        <v>215</v>
      </c>
      <c r="AG3416" s="3" t="s">
        <v>215</v>
      </c>
      <c r="AH3416" s="3" t="s">
        <v>215</v>
      </c>
      <c r="AI3416" s="3" t="s">
        <v>215</v>
      </c>
      <c r="AJ3416" s="3" t="s">
        <v>215</v>
      </c>
      <c r="AK3416" s="3" t="s">
        <v>215</v>
      </c>
      <c r="AL3416" s="3">
        <v>23.835000000000001</v>
      </c>
      <c r="AM3416" s="3">
        <v>21.263999999999999</v>
      </c>
      <c r="AN3416" s="3">
        <v>19.687000000000001</v>
      </c>
      <c r="AO3416" s="3">
        <v>17.757999999999999</v>
      </c>
      <c r="AP3416" s="3">
        <v>18.577000000000002</v>
      </c>
      <c r="AQ3416" s="3">
        <v>20.6</v>
      </c>
      <c r="AR3416" s="3">
        <v>20.376999999999999</v>
      </c>
      <c r="AS3416" s="3">
        <v>22.49</v>
      </c>
      <c r="AT3416" s="3">
        <v>23.832999999999998</v>
      </c>
      <c r="AU3416" s="3">
        <v>24.802</v>
      </c>
      <c r="AV3416" s="3">
        <v>25.861999999999998</v>
      </c>
      <c r="AW3416" s="3">
        <v>26.791</v>
      </c>
      <c r="AX3416" s="3">
        <v>27.533000000000001</v>
      </c>
      <c r="AY3416" s="3">
        <v>28.199000000000002</v>
      </c>
      <c r="AZ3416" s="3">
        <v>28.83</v>
      </c>
      <c r="BA3416">
        <v>29.204000000000001</v>
      </c>
      <c r="BB3416">
        <v>2016</v>
      </c>
    </row>
    <row r="3417" spans="1:54" hidden="1" x14ac:dyDescent="0.2">
      <c r="A3417">
        <v>536</v>
      </c>
      <c r="B3417" t="s">
        <v>486</v>
      </c>
      <c r="C3417" t="s">
        <v>233</v>
      </c>
      <c r="D3417" t="s">
        <v>17</v>
      </c>
      <c r="E3417" t="s">
        <v>231</v>
      </c>
      <c r="F3417" t="s">
        <v>230</v>
      </c>
      <c r="G3417" t="s">
        <v>225</v>
      </c>
      <c r="H3417" t="s">
        <v>222</v>
      </c>
      <c r="I3417" t="s">
        <v>1224</v>
      </c>
      <c r="J3417" s="3" t="s">
        <v>215</v>
      </c>
      <c r="K3417" s="3" t="s">
        <v>215</v>
      </c>
      <c r="L3417" s="3" t="s">
        <v>215</v>
      </c>
      <c r="M3417" s="3" t="s">
        <v>215</v>
      </c>
      <c r="N3417" s="3" t="s">
        <v>215</v>
      </c>
      <c r="O3417" s="3" t="s">
        <v>215</v>
      </c>
      <c r="P3417" s="3" t="s">
        <v>215</v>
      </c>
      <c r="Q3417" s="3" t="s">
        <v>215</v>
      </c>
      <c r="R3417" s="3" t="s">
        <v>215</v>
      </c>
      <c r="S3417" s="3" t="s">
        <v>215</v>
      </c>
      <c r="T3417" s="3" t="s">
        <v>215</v>
      </c>
      <c r="U3417" s="3" t="s">
        <v>215</v>
      </c>
      <c r="V3417" s="3" t="s">
        <v>215</v>
      </c>
      <c r="W3417" s="3" t="s">
        <v>215</v>
      </c>
      <c r="X3417" s="3" t="s">
        <v>215</v>
      </c>
      <c r="Y3417" s="3" t="s">
        <v>215</v>
      </c>
      <c r="Z3417" s="3" t="s">
        <v>215</v>
      </c>
      <c r="AA3417" s="3" t="s">
        <v>215</v>
      </c>
      <c r="AB3417" s="3" t="s">
        <v>215</v>
      </c>
      <c r="AC3417" s="3" t="s">
        <v>215</v>
      </c>
      <c r="AD3417" s="3">
        <v>1321664.26</v>
      </c>
      <c r="AE3417" s="3">
        <v>1319703.216</v>
      </c>
      <c r="AF3417" s="3">
        <v>1235243.7390000001</v>
      </c>
      <c r="AG3417" s="3">
        <v>1218649.8970000001</v>
      </c>
      <c r="AH3417" s="3">
        <v>1281670.3700000001</v>
      </c>
      <c r="AI3417" s="3">
        <v>1285763.615</v>
      </c>
      <c r="AJ3417" s="3">
        <v>1301930.6610000001</v>
      </c>
      <c r="AK3417" s="3">
        <v>1389400</v>
      </c>
      <c r="AL3417" s="3">
        <v>1638100</v>
      </c>
      <c r="AM3417" s="3">
        <v>1592000</v>
      </c>
      <c r="AN3417" s="3">
        <v>1683400</v>
      </c>
      <c r="AO3417" s="3">
        <v>1809600</v>
      </c>
      <c r="AP3417" s="3">
        <v>1978200</v>
      </c>
      <c r="AQ3417" s="3">
        <v>2371900</v>
      </c>
      <c r="AR3417" s="3">
        <v>2608780</v>
      </c>
      <c r="AS3417" s="3">
        <v>3165130</v>
      </c>
      <c r="AT3417" s="3">
        <v>3515460</v>
      </c>
      <c r="AU3417" s="3">
        <v>3928948.449</v>
      </c>
      <c r="AV3417" s="3">
        <v>4389843.03</v>
      </c>
      <c r="AW3417" s="3">
        <v>4884686.2680000002</v>
      </c>
      <c r="AX3417" s="3">
        <v>5420260.9759999998</v>
      </c>
      <c r="AY3417" s="3">
        <v>5994380.0439999998</v>
      </c>
      <c r="AZ3417" s="3">
        <v>6610741.9210000001</v>
      </c>
      <c r="BA3417">
        <v>7227103.7989999996</v>
      </c>
      <c r="BB3417">
        <v>2016</v>
      </c>
    </row>
    <row r="3418" spans="1:54" hidden="1" x14ac:dyDescent="0.2">
      <c r="A3418">
        <v>536</v>
      </c>
      <c r="B3418" t="s">
        <v>486</v>
      </c>
      <c r="C3418" t="s">
        <v>232</v>
      </c>
      <c r="D3418" t="s">
        <v>17</v>
      </c>
      <c r="E3418" t="s">
        <v>231</v>
      </c>
      <c r="F3418" t="s">
        <v>230</v>
      </c>
      <c r="G3418" t="s">
        <v>217</v>
      </c>
      <c r="I3418" t="s">
        <v>229</v>
      </c>
      <c r="J3418" s="3" t="s">
        <v>215</v>
      </c>
      <c r="K3418" s="3" t="s">
        <v>215</v>
      </c>
      <c r="L3418" s="3" t="s">
        <v>215</v>
      </c>
      <c r="M3418" s="3" t="s">
        <v>215</v>
      </c>
      <c r="N3418" s="3" t="s">
        <v>215</v>
      </c>
      <c r="O3418" s="3" t="s">
        <v>215</v>
      </c>
      <c r="P3418" s="3" t="s">
        <v>215</v>
      </c>
      <c r="Q3418" s="3" t="s">
        <v>215</v>
      </c>
      <c r="R3418" s="3" t="s">
        <v>215</v>
      </c>
      <c r="S3418" s="3" t="s">
        <v>215</v>
      </c>
      <c r="T3418" s="3" t="s">
        <v>215</v>
      </c>
      <c r="U3418" s="3" t="s">
        <v>215</v>
      </c>
      <c r="V3418" s="3" t="s">
        <v>215</v>
      </c>
      <c r="W3418" s="3" t="s">
        <v>215</v>
      </c>
      <c r="X3418" s="3" t="s">
        <v>215</v>
      </c>
      <c r="Y3418" s="3" t="s">
        <v>215</v>
      </c>
      <c r="Z3418" s="3" t="s">
        <v>215</v>
      </c>
      <c r="AA3418" s="3" t="s">
        <v>215</v>
      </c>
      <c r="AB3418" s="3" t="s">
        <v>215</v>
      </c>
      <c r="AC3418" s="3" t="s">
        <v>215</v>
      </c>
      <c r="AD3418" s="3">
        <v>87.436999999999998</v>
      </c>
      <c r="AE3418" s="3">
        <v>73.701999999999998</v>
      </c>
      <c r="AF3418" s="3">
        <v>62.338999999999999</v>
      </c>
      <c r="AG3418" s="3">
        <v>55.643000000000001</v>
      </c>
      <c r="AH3418" s="3">
        <v>51.328000000000003</v>
      </c>
      <c r="AI3418" s="3">
        <v>42.612000000000002</v>
      </c>
      <c r="AJ3418" s="3">
        <v>35.847999999999999</v>
      </c>
      <c r="AK3418" s="3">
        <v>32.332999999999998</v>
      </c>
      <c r="AL3418" s="3">
        <v>30.251999999999999</v>
      </c>
      <c r="AM3418" s="3">
        <v>26.483000000000001</v>
      </c>
      <c r="AN3418" s="3">
        <v>24.524999999999999</v>
      </c>
      <c r="AO3418" s="3">
        <v>23.106000000000002</v>
      </c>
      <c r="AP3418" s="3">
        <v>22.96</v>
      </c>
      <c r="AQ3418" s="3">
        <v>24.847000000000001</v>
      </c>
      <c r="AR3418" s="3">
        <v>24.681999999999999</v>
      </c>
      <c r="AS3418" s="3">
        <v>27.46</v>
      </c>
      <c r="AT3418" s="3">
        <v>28.335000000000001</v>
      </c>
      <c r="AU3418" s="3">
        <v>28.913</v>
      </c>
      <c r="AV3418" s="3">
        <v>29.632999999999999</v>
      </c>
      <c r="AW3418" s="3">
        <v>30.251000000000001</v>
      </c>
      <c r="AX3418" s="3">
        <v>30.696999999999999</v>
      </c>
      <c r="AY3418" s="3">
        <v>31.097000000000001</v>
      </c>
      <c r="AZ3418" s="3">
        <v>31.491</v>
      </c>
      <c r="BA3418">
        <v>31.65</v>
      </c>
      <c r="BB3418">
        <v>2016</v>
      </c>
    </row>
    <row r="3419" spans="1:54" hidden="1" x14ac:dyDescent="0.2">
      <c r="A3419">
        <v>536</v>
      </c>
      <c r="B3419" t="s">
        <v>486</v>
      </c>
      <c r="C3419" t="s">
        <v>228</v>
      </c>
      <c r="D3419" t="s">
        <v>17</v>
      </c>
      <c r="E3419" t="s">
        <v>227</v>
      </c>
      <c r="F3419" t="s">
        <v>226</v>
      </c>
      <c r="G3419" t="s">
        <v>225</v>
      </c>
      <c r="H3419" t="s">
        <v>222</v>
      </c>
      <c r="I3419" t="s">
        <v>1224</v>
      </c>
      <c r="J3419" s="3">
        <v>59799.084000000003</v>
      </c>
      <c r="K3419" s="3">
        <v>67263.668999999994</v>
      </c>
      <c r="L3419" s="3">
        <v>72296.275999999998</v>
      </c>
      <c r="M3419" s="3">
        <v>90086.028999999995</v>
      </c>
      <c r="N3419" s="3">
        <v>104089.103</v>
      </c>
      <c r="O3419" s="3">
        <v>112323.439</v>
      </c>
      <c r="P3419" s="3">
        <v>118929.49800000001</v>
      </c>
      <c r="Q3419" s="3">
        <v>144436.20699999999</v>
      </c>
      <c r="R3419" s="3">
        <v>164441.38399999999</v>
      </c>
      <c r="S3419" s="3">
        <v>197307.64199999999</v>
      </c>
      <c r="T3419" s="3">
        <v>231680.11199999999</v>
      </c>
      <c r="U3419" s="3">
        <v>274642.34899999999</v>
      </c>
      <c r="V3419" s="3">
        <v>310267.12</v>
      </c>
      <c r="W3419" s="3">
        <v>398454.6</v>
      </c>
      <c r="X3419" s="3">
        <v>461820.4</v>
      </c>
      <c r="Y3419" s="3">
        <v>549170.80000000005</v>
      </c>
      <c r="Z3419" s="3">
        <v>643480</v>
      </c>
      <c r="AA3419" s="3">
        <v>758418.5</v>
      </c>
      <c r="AB3419" s="3">
        <v>1154797.6000000001</v>
      </c>
      <c r="AC3419" s="3">
        <v>1328760.7</v>
      </c>
      <c r="AD3419" s="3">
        <v>1511556.6</v>
      </c>
      <c r="AE3419" s="3">
        <v>1790590.7</v>
      </c>
      <c r="AF3419" s="3">
        <v>1981482.2</v>
      </c>
      <c r="AG3419" s="3">
        <v>2190134.7000000002</v>
      </c>
      <c r="AH3419" s="3">
        <v>2497011.5</v>
      </c>
      <c r="AI3419" s="3">
        <v>3017393.8</v>
      </c>
      <c r="AJ3419" s="3">
        <v>3631835.3</v>
      </c>
      <c r="AK3419" s="3">
        <v>4297113.4000000004</v>
      </c>
      <c r="AL3419" s="3">
        <v>5414841.9000000004</v>
      </c>
      <c r="AM3419" s="3">
        <v>6011375</v>
      </c>
      <c r="AN3419" s="3">
        <v>6864133.0999999996</v>
      </c>
      <c r="AO3419" s="3">
        <v>7831726</v>
      </c>
      <c r="AP3419" s="3">
        <v>8615704.5</v>
      </c>
      <c r="AQ3419" s="3">
        <v>9546134</v>
      </c>
      <c r="AR3419" s="3">
        <v>10569705.300000001</v>
      </c>
      <c r="AS3419" s="3">
        <v>11526332.800000001</v>
      </c>
      <c r="AT3419" s="3">
        <v>12406774.1</v>
      </c>
      <c r="AU3419" s="3">
        <v>13588797.300000001</v>
      </c>
      <c r="AV3419" s="3">
        <v>14814000.227</v>
      </c>
      <c r="AW3419" s="3">
        <v>16147266.846000001</v>
      </c>
      <c r="AX3419" s="3">
        <v>17657274.59</v>
      </c>
      <c r="AY3419" s="3">
        <v>19276233.129000001</v>
      </c>
      <c r="AZ3419" s="3">
        <v>20992644.962000001</v>
      </c>
      <c r="BA3419">
        <v>22834117.984999999</v>
      </c>
      <c r="BB3419">
        <v>2016</v>
      </c>
    </row>
    <row r="3420" spans="1:54" hidden="1" x14ac:dyDescent="0.2">
      <c r="A3420">
        <v>536</v>
      </c>
      <c r="B3420" t="s">
        <v>486</v>
      </c>
      <c r="C3420" t="s">
        <v>224</v>
      </c>
      <c r="D3420" t="s">
        <v>17</v>
      </c>
      <c r="E3420" t="s">
        <v>219</v>
      </c>
      <c r="F3420" t="s">
        <v>218</v>
      </c>
      <c r="G3420" t="s">
        <v>223</v>
      </c>
      <c r="H3420" t="s">
        <v>222</v>
      </c>
      <c r="I3420" t="s">
        <v>1225</v>
      </c>
      <c r="J3420" s="3">
        <v>2.9</v>
      </c>
      <c r="K3420" s="3">
        <v>-0.6</v>
      </c>
      <c r="L3420" s="3">
        <v>-5.4</v>
      </c>
      <c r="M3420" s="3">
        <v>-6.7</v>
      </c>
      <c r="N3420" s="3">
        <v>-2.2999999999999998</v>
      </c>
      <c r="O3420" s="3">
        <v>-2.1</v>
      </c>
      <c r="P3420" s="3">
        <v>-4.3</v>
      </c>
      <c r="Q3420" s="3">
        <v>-2.4</v>
      </c>
      <c r="R3420" s="3">
        <v>-2.1</v>
      </c>
      <c r="S3420" s="3">
        <v>-1.7</v>
      </c>
      <c r="T3420" s="3">
        <v>-3.2</v>
      </c>
      <c r="U3420" s="3">
        <v>-4.4000000000000004</v>
      </c>
      <c r="V3420" s="3">
        <v>-3.1</v>
      </c>
      <c r="W3420" s="3">
        <v>-2.2999999999999998</v>
      </c>
      <c r="X3420" s="3">
        <v>-3</v>
      </c>
      <c r="Y3420" s="3">
        <v>-6.8</v>
      </c>
      <c r="Z3420" s="3">
        <v>-7.3</v>
      </c>
      <c r="AA3420" s="3">
        <v>-3.8</v>
      </c>
      <c r="AB3420" s="3">
        <v>4</v>
      </c>
      <c r="AC3420" s="3">
        <v>5.7519999999999998</v>
      </c>
      <c r="AD3420" s="3">
        <v>7.99</v>
      </c>
      <c r="AE3420" s="3">
        <v>6.9</v>
      </c>
      <c r="AF3420" s="3">
        <v>7.8220000000000001</v>
      </c>
      <c r="AG3420" s="3">
        <v>8.1069999999999993</v>
      </c>
      <c r="AH3420" s="3">
        <v>5.258</v>
      </c>
      <c r="AI3420" s="3">
        <v>1.595</v>
      </c>
      <c r="AJ3420" s="3">
        <v>9.5419999999999998</v>
      </c>
      <c r="AK3420" s="3">
        <v>6.7949999999999999</v>
      </c>
      <c r="AL3420" s="3">
        <v>0.126</v>
      </c>
      <c r="AM3420" s="3">
        <v>10.628</v>
      </c>
      <c r="AN3420" s="3">
        <v>5.3029999999999999</v>
      </c>
      <c r="AO3420" s="3">
        <v>1.6850000000000001</v>
      </c>
      <c r="AP3420" s="3">
        <v>-24.417999999999999</v>
      </c>
      <c r="AQ3420" s="3">
        <v>-29.109000000000002</v>
      </c>
      <c r="AR3420" s="3">
        <v>-27.51</v>
      </c>
      <c r="AS3420" s="3">
        <v>-17.518000000000001</v>
      </c>
      <c r="AT3420" s="3">
        <v>-16.952999999999999</v>
      </c>
      <c r="AU3420" s="3">
        <v>-17.292999999999999</v>
      </c>
      <c r="AV3420" s="3">
        <v>-20.672999999999998</v>
      </c>
      <c r="AW3420" s="3">
        <v>-21.702999999999999</v>
      </c>
      <c r="AX3420" s="3">
        <v>-24.821000000000002</v>
      </c>
      <c r="AY3420" s="3">
        <v>-26.268999999999998</v>
      </c>
      <c r="AZ3420" s="3">
        <v>-28.657</v>
      </c>
      <c r="BA3420">
        <v>-30.29</v>
      </c>
      <c r="BB3420">
        <v>2017</v>
      </c>
    </row>
    <row r="3421" spans="1:54" hidden="1" x14ac:dyDescent="0.2">
      <c r="A3421">
        <v>536</v>
      </c>
      <c r="B3421" t="s">
        <v>486</v>
      </c>
      <c r="C3421" t="s">
        <v>220</v>
      </c>
      <c r="D3421" t="s">
        <v>17</v>
      </c>
      <c r="E3421" t="s">
        <v>219</v>
      </c>
      <c r="F3421" t="s">
        <v>218</v>
      </c>
      <c r="G3421" t="s">
        <v>217</v>
      </c>
      <c r="I3421" t="s">
        <v>216</v>
      </c>
      <c r="J3421" s="3">
        <v>2.9209999999999998</v>
      </c>
      <c r="K3421" s="3">
        <v>-0.54100000000000004</v>
      </c>
      <c r="L3421" s="3">
        <v>-4.7450000000000001</v>
      </c>
      <c r="M3421" s="3">
        <v>-6.4950000000000001</v>
      </c>
      <c r="N3421" s="3">
        <v>-2.145</v>
      </c>
      <c r="O3421" s="3">
        <v>-1.9610000000000001</v>
      </c>
      <c r="P3421" s="3">
        <v>-4.2480000000000002</v>
      </c>
      <c r="Q3421" s="3">
        <v>-2.5209999999999999</v>
      </c>
      <c r="R3421" s="3">
        <v>-1.958</v>
      </c>
      <c r="S3421" s="3">
        <v>-1.387</v>
      </c>
      <c r="T3421" s="3">
        <v>-2.3149999999999999</v>
      </c>
      <c r="U3421" s="3">
        <v>-2.847</v>
      </c>
      <c r="V3421" s="3">
        <v>-1.8420000000000001</v>
      </c>
      <c r="W3421" s="3">
        <v>-1.2050000000000001</v>
      </c>
      <c r="X3421" s="3">
        <v>-1.4039999999999999</v>
      </c>
      <c r="Y3421" s="3">
        <v>-2.7839999999999998</v>
      </c>
      <c r="Z3421" s="3">
        <v>-2.657</v>
      </c>
      <c r="AA3421" s="3">
        <v>-1.458</v>
      </c>
      <c r="AB3421" s="3">
        <v>3.4689999999999999</v>
      </c>
      <c r="AC3421" s="3">
        <v>3.4</v>
      </c>
      <c r="AD3421" s="3">
        <v>4.452</v>
      </c>
      <c r="AE3421" s="3">
        <v>3.9540000000000002</v>
      </c>
      <c r="AF3421" s="3">
        <v>3.6760000000000002</v>
      </c>
      <c r="AG3421" s="3">
        <v>3.1739999999999999</v>
      </c>
      <c r="AH3421" s="3">
        <v>1.881</v>
      </c>
      <c r="AI3421" s="3">
        <v>0.51300000000000001</v>
      </c>
      <c r="AJ3421" s="3">
        <v>2.4079999999999999</v>
      </c>
      <c r="AK3421" s="3">
        <v>1.4450000000000001</v>
      </c>
      <c r="AL3421" s="3">
        <v>2.1999999999999999E-2</v>
      </c>
      <c r="AM3421" s="3">
        <v>1.84</v>
      </c>
      <c r="AN3421" s="3">
        <v>0.70199999999999996</v>
      </c>
      <c r="AO3421" s="3">
        <v>0.189</v>
      </c>
      <c r="AP3421" s="3">
        <v>-2.657</v>
      </c>
      <c r="AQ3421" s="3">
        <v>-3.1760000000000002</v>
      </c>
      <c r="AR3421" s="3">
        <v>-3.0870000000000002</v>
      </c>
      <c r="AS3421" s="3">
        <v>-2.0350000000000001</v>
      </c>
      <c r="AT3421" s="3">
        <v>-1.8180000000000001</v>
      </c>
      <c r="AU3421" s="3">
        <v>-1.7030000000000001</v>
      </c>
      <c r="AV3421" s="3">
        <v>-1.923</v>
      </c>
      <c r="AW3421" s="3">
        <v>-1.8819999999999999</v>
      </c>
      <c r="AX3421" s="3">
        <v>-1.9890000000000001</v>
      </c>
      <c r="AY3421" s="3">
        <v>-1.9590000000000001</v>
      </c>
      <c r="AZ3421" s="3">
        <v>-1.9890000000000001</v>
      </c>
      <c r="BA3421">
        <v>-1.956</v>
      </c>
      <c r="BB3421">
        <v>2017</v>
      </c>
    </row>
    <row r="3422" spans="1:54" x14ac:dyDescent="0.2">
      <c r="A3422">
        <v>429</v>
      </c>
      <c r="B3422" t="s">
        <v>485</v>
      </c>
      <c r="C3422" t="s">
        <v>352</v>
      </c>
      <c r="D3422" t="s">
        <v>33</v>
      </c>
      <c r="E3422" t="s">
        <v>349</v>
      </c>
      <c r="F3422" t="s">
        <v>351</v>
      </c>
      <c r="G3422" t="s">
        <v>225</v>
      </c>
      <c r="H3422" t="s">
        <v>222</v>
      </c>
      <c r="I3422" t="s">
        <v>1226</v>
      </c>
      <c r="J3422" s="3">
        <v>2723745.702</v>
      </c>
      <c r="K3422" s="3">
        <v>2490648.7740000002</v>
      </c>
      <c r="L3422" s="3">
        <v>2816627.2919999999</v>
      </c>
      <c r="M3422" s="3">
        <v>3204648.5819999999</v>
      </c>
      <c r="N3422" s="3">
        <v>2887918.156</v>
      </c>
      <c r="O3422" s="3">
        <v>2828301.1039999998</v>
      </c>
      <c r="P3422" s="3">
        <v>2572717.483</v>
      </c>
      <c r="Q3422" s="3">
        <v>2649137.1549999998</v>
      </c>
      <c r="R3422" s="3">
        <v>2397660.6140000001</v>
      </c>
      <c r="S3422" s="3">
        <v>2522449.0920000002</v>
      </c>
      <c r="T3422" s="3">
        <v>2978510.9</v>
      </c>
      <c r="U3422" s="3">
        <v>3299414.4550000001</v>
      </c>
      <c r="V3422" s="3">
        <v>3368948.335</v>
      </c>
      <c r="W3422" s="3">
        <v>3411281.605</v>
      </c>
      <c r="X3422" s="3">
        <v>3360472.3450000002</v>
      </c>
      <c r="Y3422" s="3">
        <v>3394842.321</v>
      </c>
      <c r="Z3422" s="3">
        <v>3605843.7140000002</v>
      </c>
      <c r="AA3422" s="3">
        <v>3586017.9569999999</v>
      </c>
      <c r="AB3422" s="3">
        <v>3654514.9449999998</v>
      </c>
      <c r="AC3422" s="3">
        <v>3665793.4049999998</v>
      </c>
      <c r="AD3422" s="3">
        <v>3917516.69</v>
      </c>
      <c r="AE3422" s="3">
        <v>3949094.2439999999</v>
      </c>
      <c r="AF3422" s="3">
        <v>4354007.1239999998</v>
      </c>
      <c r="AG3422" s="3">
        <v>4755696.0789999999</v>
      </c>
      <c r="AH3422" s="3">
        <v>4945369.5</v>
      </c>
      <c r="AI3422" s="3">
        <v>5199769.4419999998</v>
      </c>
      <c r="AJ3422" s="3">
        <v>5476337.4280000003</v>
      </c>
      <c r="AK3422" s="3">
        <v>5844885.233</v>
      </c>
      <c r="AL3422" s="3">
        <v>5840480.5080000004</v>
      </c>
      <c r="AM3422" s="3">
        <v>5840800.3930000002</v>
      </c>
      <c r="AN3422" s="3">
        <v>6175274.1569999997</v>
      </c>
      <c r="AO3422" s="3">
        <v>6364368.5580000002</v>
      </c>
      <c r="AP3422" s="3">
        <v>5873423.4859999996</v>
      </c>
      <c r="AQ3422" s="3">
        <v>5854329.0269999998</v>
      </c>
      <c r="AR3422" s="3">
        <v>6042535.0120000001</v>
      </c>
      <c r="AS3422" s="3">
        <v>5946680.443</v>
      </c>
      <c r="AT3422" s="3">
        <v>6691109.2000000002</v>
      </c>
      <c r="AU3422" s="3">
        <v>6977377.3090000004</v>
      </c>
      <c r="AV3422" s="3">
        <v>7256770.5959999999</v>
      </c>
      <c r="AW3422" s="3">
        <v>7545907.1629999997</v>
      </c>
      <c r="AX3422" s="3">
        <v>7857114.2999999998</v>
      </c>
      <c r="AY3422" s="3">
        <v>8186289.7510000002</v>
      </c>
      <c r="AZ3422" s="3">
        <v>8547924.7190000005</v>
      </c>
      <c r="BA3422">
        <v>8896435.5270000007</v>
      </c>
      <c r="BB3422">
        <v>2017</v>
      </c>
    </row>
    <row r="3423" spans="1:54" hidden="1" x14ac:dyDescent="0.2">
      <c r="A3423">
        <v>429</v>
      </c>
      <c r="B3423" t="s">
        <v>485</v>
      </c>
      <c r="C3423" t="s">
        <v>350</v>
      </c>
      <c r="D3423" t="s">
        <v>33</v>
      </c>
      <c r="E3423" t="s">
        <v>349</v>
      </c>
      <c r="F3423" t="s">
        <v>348</v>
      </c>
      <c r="G3423" t="s">
        <v>275</v>
      </c>
      <c r="I3423" t="s">
        <v>347</v>
      </c>
      <c r="J3423" s="3">
        <v>-18.844000000000001</v>
      </c>
      <c r="K3423" s="3">
        <v>-8.5579999999999998</v>
      </c>
      <c r="L3423" s="3">
        <v>13.087999999999999</v>
      </c>
      <c r="M3423" s="3">
        <v>13.776</v>
      </c>
      <c r="N3423" s="3">
        <v>-9.8829999999999991</v>
      </c>
      <c r="O3423" s="3">
        <v>-2.0640000000000001</v>
      </c>
      <c r="P3423" s="3">
        <v>-9.0370000000000008</v>
      </c>
      <c r="Q3423" s="3">
        <v>2.97</v>
      </c>
      <c r="R3423" s="3">
        <v>-9.4930000000000003</v>
      </c>
      <c r="S3423" s="3">
        <v>5.2050000000000001</v>
      </c>
      <c r="T3423" s="3">
        <v>18.079999999999998</v>
      </c>
      <c r="U3423" s="3">
        <v>10.773999999999999</v>
      </c>
      <c r="V3423" s="3">
        <v>2.1070000000000002</v>
      </c>
      <c r="W3423" s="3">
        <v>1.2569999999999999</v>
      </c>
      <c r="X3423" s="3">
        <v>-1.4890000000000001</v>
      </c>
      <c r="Y3423" s="3">
        <v>1.0229999999999999</v>
      </c>
      <c r="Z3423" s="3">
        <v>6.2149999999999999</v>
      </c>
      <c r="AA3423" s="3">
        <v>-0.55000000000000004</v>
      </c>
      <c r="AB3423" s="3">
        <v>1.91</v>
      </c>
      <c r="AC3423" s="3">
        <v>0.309</v>
      </c>
      <c r="AD3423" s="3">
        <v>6.867</v>
      </c>
      <c r="AE3423" s="3">
        <v>0.80600000000000005</v>
      </c>
      <c r="AF3423" s="3">
        <v>10.253</v>
      </c>
      <c r="AG3423" s="3">
        <v>9.2260000000000009</v>
      </c>
      <c r="AH3423" s="3">
        <v>3.988</v>
      </c>
      <c r="AI3423" s="3">
        <v>5.1440000000000001</v>
      </c>
      <c r="AJ3423" s="3">
        <v>5.319</v>
      </c>
      <c r="AK3423" s="3">
        <v>6.73</v>
      </c>
      <c r="AL3423" s="3">
        <v>-7.4999999999999997E-2</v>
      </c>
      <c r="AM3423" s="3">
        <v>5.0000000000000001E-3</v>
      </c>
      <c r="AN3423" s="3">
        <v>5.7270000000000003</v>
      </c>
      <c r="AO3423" s="3">
        <v>3.0619999999999998</v>
      </c>
      <c r="AP3423" s="3">
        <v>-7.7140000000000004</v>
      </c>
      <c r="AQ3423" s="3">
        <v>-0.32500000000000001</v>
      </c>
      <c r="AR3423" s="3">
        <v>3.2149999999999999</v>
      </c>
      <c r="AS3423" s="3">
        <v>-1.5860000000000001</v>
      </c>
      <c r="AT3423" s="3">
        <v>12.518000000000001</v>
      </c>
      <c r="AU3423" s="3">
        <v>4.2779999999999996</v>
      </c>
      <c r="AV3423" s="3">
        <v>4.0039999999999996</v>
      </c>
      <c r="AW3423" s="3">
        <v>3.984</v>
      </c>
      <c r="AX3423" s="3">
        <v>4.1239999999999997</v>
      </c>
      <c r="AY3423" s="3">
        <v>4.1900000000000004</v>
      </c>
      <c r="AZ3423" s="3">
        <v>4.4180000000000001</v>
      </c>
      <c r="BA3423">
        <v>4.077</v>
      </c>
      <c r="BB3423">
        <v>2017</v>
      </c>
    </row>
    <row r="3424" spans="1:54" hidden="1" x14ac:dyDescent="0.2">
      <c r="A3424">
        <v>429</v>
      </c>
      <c r="B3424" t="s">
        <v>485</v>
      </c>
      <c r="C3424" t="s">
        <v>346</v>
      </c>
      <c r="D3424" t="s">
        <v>33</v>
      </c>
      <c r="E3424" t="s">
        <v>342</v>
      </c>
      <c r="F3424" t="s">
        <v>345</v>
      </c>
      <c r="G3424" t="s">
        <v>225</v>
      </c>
      <c r="H3424" t="s">
        <v>222</v>
      </c>
      <c r="I3424" t="s">
        <v>1226</v>
      </c>
      <c r="J3424" s="3">
        <v>6724.9030000000002</v>
      </c>
      <c r="K3424" s="3">
        <v>8158.3909999999996</v>
      </c>
      <c r="L3424" s="3">
        <v>10789.234</v>
      </c>
      <c r="M3424" s="3">
        <v>13622.85</v>
      </c>
      <c r="N3424" s="3">
        <v>14754.832</v>
      </c>
      <c r="O3424" s="3">
        <v>15636.937</v>
      </c>
      <c r="P3424" s="3">
        <v>15876.143</v>
      </c>
      <c r="Q3424" s="3">
        <v>19288.987000000001</v>
      </c>
      <c r="R3424" s="3">
        <v>22169.305</v>
      </c>
      <c r="S3424" s="3">
        <v>27312.649000000001</v>
      </c>
      <c r="T3424" s="3">
        <v>38365.357000000004</v>
      </c>
      <c r="U3424" s="3">
        <v>55069.682999999997</v>
      </c>
      <c r="V3424" s="3">
        <v>72648.611999999994</v>
      </c>
      <c r="W3424" s="3">
        <v>108477.12</v>
      </c>
      <c r="X3424" s="3">
        <v>144208.56200000001</v>
      </c>
      <c r="Y3424" s="3">
        <v>202479.81299999999</v>
      </c>
      <c r="Z3424" s="3">
        <v>276078.29700000002</v>
      </c>
      <c r="AA3424" s="3">
        <v>325951.41700000002</v>
      </c>
      <c r="AB3424" s="3">
        <v>366668.36900000001</v>
      </c>
      <c r="AC3424" s="3">
        <v>486301.72200000001</v>
      </c>
      <c r="AD3424" s="3">
        <v>642235.47900000005</v>
      </c>
      <c r="AE3424" s="3">
        <v>758606.54099999997</v>
      </c>
      <c r="AF3424" s="3">
        <v>1033571.737</v>
      </c>
      <c r="AG3424" s="3">
        <v>1268329.297</v>
      </c>
      <c r="AH3424" s="3">
        <v>1631019.787</v>
      </c>
      <c r="AI3424" s="3">
        <v>2060757.402</v>
      </c>
      <c r="AJ3424" s="3">
        <v>2486861.6860000002</v>
      </c>
      <c r="AK3424" s="3">
        <v>3263076.8859999999</v>
      </c>
      <c r="AL3424" s="3">
        <v>3893894.3709999998</v>
      </c>
      <c r="AM3424" s="3">
        <v>4073178.9210000001</v>
      </c>
      <c r="AN3424" s="3">
        <v>4990403.7889999999</v>
      </c>
      <c r="AO3424" s="3">
        <v>6364368.5580000002</v>
      </c>
      <c r="AP3424" s="3">
        <v>7283991.2989999996</v>
      </c>
      <c r="AQ3424" s="3">
        <v>9842618.6520000007</v>
      </c>
      <c r="AR3424" s="3">
        <v>11260089.218</v>
      </c>
      <c r="AS3424" s="3">
        <v>11129032.802999999</v>
      </c>
      <c r="AT3424" s="3">
        <v>12722849</v>
      </c>
      <c r="AU3424" s="3">
        <v>14772313.937000001</v>
      </c>
      <c r="AV3424" s="3">
        <v>17926284.846999999</v>
      </c>
      <c r="AW3424" s="3">
        <v>20742326.717999998</v>
      </c>
      <c r="AX3424" s="3">
        <v>23810612.739999998</v>
      </c>
      <c r="AY3424" s="3">
        <v>27364558.616999999</v>
      </c>
      <c r="AZ3424" s="3">
        <v>31463665.504000001</v>
      </c>
      <c r="BA3424">
        <v>35919457.902000003</v>
      </c>
      <c r="BB3424">
        <v>2017</v>
      </c>
    </row>
    <row r="3425" spans="1:54" hidden="1" x14ac:dyDescent="0.2">
      <c r="A3425">
        <v>429</v>
      </c>
      <c r="B3425" t="s">
        <v>485</v>
      </c>
      <c r="C3425" t="s">
        <v>344</v>
      </c>
      <c r="D3425" t="s">
        <v>33</v>
      </c>
      <c r="E3425" t="s">
        <v>342</v>
      </c>
      <c r="F3425" t="s">
        <v>343</v>
      </c>
      <c r="G3425" t="s">
        <v>223</v>
      </c>
      <c r="H3425" t="s">
        <v>222</v>
      </c>
      <c r="I3425" t="s">
        <v>310</v>
      </c>
      <c r="J3425" s="3">
        <v>93.531000000000006</v>
      </c>
      <c r="K3425" s="3">
        <v>101.45099999999999</v>
      </c>
      <c r="L3425" s="3">
        <v>127.557</v>
      </c>
      <c r="M3425" s="3">
        <v>155.94200000000001</v>
      </c>
      <c r="N3425" s="3">
        <v>160.07400000000001</v>
      </c>
      <c r="O3425" s="3">
        <v>179.71799999999999</v>
      </c>
      <c r="P3425" s="3">
        <v>208.78200000000001</v>
      </c>
      <c r="Q3425" s="3">
        <v>276.875</v>
      </c>
      <c r="R3425" s="3">
        <v>318.601</v>
      </c>
      <c r="S3425" s="3">
        <v>379.16699999999997</v>
      </c>
      <c r="T3425" s="3">
        <v>575.26499999999999</v>
      </c>
      <c r="U3425" s="3">
        <v>302.49799999999999</v>
      </c>
      <c r="V3425" s="3">
        <v>49.423000000000002</v>
      </c>
      <c r="W3425" s="3">
        <v>65.03</v>
      </c>
      <c r="X3425" s="3">
        <v>82.405000000000001</v>
      </c>
      <c r="Y3425" s="3">
        <v>115.703</v>
      </c>
      <c r="Z3425" s="3">
        <v>157.34700000000001</v>
      </c>
      <c r="AA3425" s="3">
        <v>185.727</v>
      </c>
      <c r="AB3425" s="3">
        <v>208.928</v>
      </c>
      <c r="AC3425" s="3">
        <v>277.09500000000003</v>
      </c>
      <c r="AD3425" s="3">
        <v>365.94600000000003</v>
      </c>
      <c r="AE3425" s="3">
        <v>334.32299999999998</v>
      </c>
      <c r="AF3425" s="3">
        <v>129.77799999999999</v>
      </c>
      <c r="AG3425" s="3">
        <v>152.97300000000001</v>
      </c>
      <c r="AH3425" s="3">
        <v>186.857</v>
      </c>
      <c r="AI3425" s="3">
        <v>228.18</v>
      </c>
      <c r="AJ3425" s="3">
        <v>270.33300000000003</v>
      </c>
      <c r="AK3425" s="3">
        <v>351.76900000000001</v>
      </c>
      <c r="AL3425" s="3">
        <v>406.21199999999999</v>
      </c>
      <c r="AM3425" s="3">
        <v>410.55700000000002</v>
      </c>
      <c r="AN3425" s="3">
        <v>482.38400000000001</v>
      </c>
      <c r="AO3425" s="3">
        <v>577.21400000000006</v>
      </c>
      <c r="AP3425" s="3">
        <v>389.19900000000001</v>
      </c>
      <c r="AQ3425" s="3">
        <v>396.40800000000002</v>
      </c>
      <c r="AR3425" s="3">
        <v>423.40899999999999</v>
      </c>
      <c r="AS3425" s="3">
        <v>375.404</v>
      </c>
      <c r="AT3425" s="3">
        <v>404.447</v>
      </c>
      <c r="AU3425" s="3">
        <v>431.92</v>
      </c>
      <c r="AV3425" s="3">
        <v>418.875</v>
      </c>
      <c r="AW3425" s="3">
        <v>413.11399999999998</v>
      </c>
      <c r="AX3425" s="3">
        <v>398.15800000000002</v>
      </c>
      <c r="AY3425" s="3">
        <v>420.66500000000002</v>
      </c>
      <c r="AZ3425" s="3">
        <v>446.35300000000001</v>
      </c>
      <c r="BA3425">
        <v>472.31599999999997</v>
      </c>
      <c r="BB3425">
        <v>2017</v>
      </c>
    </row>
    <row r="3426" spans="1:54" hidden="1" x14ac:dyDescent="0.2">
      <c r="A3426">
        <v>429</v>
      </c>
      <c r="B3426" t="s">
        <v>485</v>
      </c>
      <c r="C3426" t="s">
        <v>213</v>
      </c>
      <c r="D3426" t="s">
        <v>33</v>
      </c>
      <c r="E3426" t="s">
        <v>342</v>
      </c>
      <c r="F3426" t="s">
        <v>341</v>
      </c>
      <c r="G3426" t="s">
        <v>323</v>
      </c>
      <c r="H3426" t="s">
        <v>222</v>
      </c>
      <c r="I3426" t="s">
        <v>310</v>
      </c>
      <c r="J3426" s="3">
        <v>251.203</v>
      </c>
      <c r="K3426" s="3">
        <v>251.15299999999999</v>
      </c>
      <c r="L3426" s="3">
        <v>301.64699999999999</v>
      </c>
      <c r="M3426" s="3">
        <v>356.75</v>
      </c>
      <c r="N3426" s="3">
        <v>332.9</v>
      </c>
      <c r="O3426" s="3">
        <v>336.46100000000001</v>
      </c>
      <c r="P3426" s="3">
        <v>312.22699999999998</v>
      </c>
      <c r="Q3426" s="3">
        <v>329.70699999999999</v>
      </c>
      <c r="R3426" s="3">
        <v>308.85399999999998</v>
      </c>
      <c r="S3426" s="3">
        <v>337.56400000000002</v>
      </c>
      <c r="T3426" s="3">
        <v>413.339</v>
      </c>
      <c r="U3426" s="3">
        <v>473.11200000000002</v>
      </c>
      <c r="V3426" s="3">
        <v>494.096</v>
      </c>
      <c r="W3426" s="3">
        <v>512.20600000000002</v>
      </c>
      <c r="X3426" s="3">
        <v>515.31700000000001</v>
      </c>
      <c r="Y3426" s="3">
        <v>531.44399999999996</v>
      </c>
      <c r="Z3426" s="3">
        <v>574.77700000000004</v>
      </c>
      <c r="AA3426" s="3">
        <v>581.404</v>
      </c>
      <c r="AB3426" s="3">
        <v>598.93899999999996</v>
      </c>
      <c r="AC3426" s="3">
        <v>609.98199999999997</v>
      </c>
      <c r="AD3426" s="3">
        <v>666.7</v>
      </c>
      <c r="AE3426" s="3">
        <v>687.39099999999996</v>
      </c>
      <c r="AF3426" s="3">
        <v>769.50599999999997</v>
      </c>
      <c r="AG3426" s="3">
        <v>857.25800000000004</v>
      </c>
      <c r="AH3426" s="3">
        <v>915.96199999999999</v>
      </c>
      <c r="AI3426" s="3">
        <v>994.06600000000003</v>
      </c>
      <c r="AJ3426" s="3">
        <v>1079.1089999999999</v>
      </c>
      <c r="AK3426" s="3">
        <v>1182.3779999999999</v>
      </c>
      <c r="AL3426" s="3">
        <v>1204.663</v>
      </c>
      <c r="AM3426" s="3">
        <v>1213.8779999999999</v>
      </c>
      <c r="AN3426" s="3">
        <v>1299.0709999999999</v>
      </c>
      <c r="AO3426" s="3">
        <v>1366.4880000000001</v>
      </c>
      <c r="AP3426" s="3">
        <v>1284.308</v>
      </c>
      <c r="AQ3426" s="3">
        <v>1300.806</v>
      </c>
      <c r="AR3426" s="3">
        <v>1366.722</v>
      </c>
      <c r="AS3426" s="3">
        <v>1359.625</v>
      </c>
      <c r="AT3426" s="3">
        <v>1549.347</v>
      </c>
      <c r="AU3426" s="3">
        <v>1644.7049999999999</v>
      </c>
      <c r="AV3426" s="3">
        <v>1749.4280000000001</v>
      </c>
      <c r="AW3426" s="3">
        <v>1858.5840000000001</v>
      </c>
      <c r="AX3426" s="3">
        <v>1973.26</v>
      </c>
      <c r="AY3426" s="3">
        <v>2095.1120000000001</v>
      </c>
      <c r="AZ3426" s="3">
        <v>2225.2289999999998</v>
      </c>
      <c r="BA3426">
        <v>2356.2489999999998</v>
      </c>
      <c r="BB3426">
        <v>2017</v>
      </c>
    </row>
    <row r="3427" spans="1:54" hidden="1" x14ac:dyDescent="0.2">
      <c r="A3427">
        <v>429</v>
      </c>
      <c r="B3427" t="s">
        <v>485</v>
      </c>
      <c r="C3427" t="s">
        <v>340</v>
      </c>
      <c r="D3427" t="s">
        <v>33</v>
      </c>
      <c r="E3427" t="s">
        <v>339</v>
      </c>
      <c r="F3427" t="s">
        <v>338</v>
      </c>
      <c r="G3427" t="s">
        <v>295</v>
      </c>
      <c r="I3427" t="s">
        <v>337</v>
      </c>
      <c r="J3427" s="3">
        <v>0.247</v>
      </c>
      <c r="K3427" s="3">
        <v>0.32800000000000001</v>
      </c>
      <c r="L3427" s="3">
        <v>0.38300000000000001</v>
      </c>
      <c r="M3427" s="3">
        <v>0.42499999999999999</v>
      </c>
      <c r="N3427" s="3">
        <v>0.51100000000000001</v>
      </c>
      <c r="O3427" s="3">
        <v>0.55300000000000005</v>
      </c>
      <c r="P3427" s="3">
        <v>0.61699999999999999</v>
      </c>
      <c r="Q3427" s="3">
        <v>0.72799999999999998</v>
      </c>
      <c r="R3427" s="3">
        <v>0.92500000000000004</v>
      </c>
      <c r="S3427" s="3">
        <v>1.083</v>
      </c>
      <c r="T3427" s="3">
        <v>1.288</v>
      </c>
      <c r="U3427" s="3">
        <v>1.669</v>
      </c>
      <c r="V3427" s="3">
        <v>2.1560000000000001</v>
      </c>
      <c r="W3427" s="3">
        <v>3.18</v>
      </c>
      <c r="X3427" s="3">
        <v>4.2910000000000004</v>
      </c>
      <c r="Y3427" s="3">
        <v>5.9640000000000004</v>
      </c>
      <c r="Z3427" s="3">
        <v>7.6559999999999997</v>
      </c>
      <c r="AA3427" s="3">
        <v>9.09</v>
      </c>
      <c r="AB3427" s="3">
        <v>10.032999999999999</v>
      </c>
      <c r="AC3427" s="3">
        <v>13.266</v>
      </c>
      <c r="AD3427" s="3">
        <v>16.393999999999998</v>
      </c>
      <c r="AE3427" s="3">
        <v>19.21</v>
      </c>
      <c r="AF3427" s="3">
        <v>23.738</v>
      </c>
      <c r="AG3427" s="3">
        <v>26.67</v>
      </c>
      <c r="AH3427" s="3">
        <v>32.981000000000002</v>
      </c>
      <c r="AI3427" s="3">
        <v>39.631999999999998</v>
      </c>
      <c r="AJ3427" s="3">
        <v>45.411000000000001</v>
      </c>
      <c r="AK3427" s="3">
        <v>55.828000000000003</v>
      </c>
      <c r="AL3427" s="3">
        <v>66.671000000000006</v>
      </c>
      <c r="AM3427" s="3">
        <v>69.736999999999995</v>
      </c>
      <c r="AN3427" s="3">
        <v>80.813000000000002</v>
      </c>
      <c r="AO3427" s="3">
        <v>100</v>
      </c>
      <c r="AP3427" s="3">
        <v>124.01600000000001</v>
      </c>
      <c r="AQ3427" s="3">
        <v>168.125</v>
      </c>
      <c r="AR3427" s="3">
        <v>186.34700000000001</v>
      </c>
      <c r="AS3427" s="3">
        <v>187.14699999999999</v>
      </c>
      <c r="AT3427" s="3">
        <v>190.14599999999999</v>
      </c>
      <c r="AU3427" s="3">
        <v>211.71700000000001</v>
      </c>
      <c r="AV3427" s="3">
        <v>247.02799999999999</v>
      </c>
      <c r="AW3427" s="3">
        <v>274.88200000000001</v>
      </c>
      <c r="AX3427" s="3">
        <v>303.04500000000002</v>
      </c>
      <c r="AY3427" s="3">
        <v>334.27300000000002</v>
      </c>
      <c r="AZ3427" s="3">
        <v>368.08499999999998</v>
      </c>
      <c r="BA3427">
        <v>403.75099999999998</v>
      </c>
      <c r="BB3427">
        <v>2017</v>
      </c>
    </row>
    <row r="3428" spans="1:54" hidden="1" x14ac:dyDescent="0.2">
      <c r="A3428">
        <v>429</v>
      </c>
      <c r="B3428" t="s">
        <v>485</v>
      </c>
      <c r="C3428" t="s">
        <v>336</v>
      </c>
      <c r="D3428" t="s">
        <v>33</v>
      </c>
      <c r="E3428" t="s">
        <v>333</v>
      </c>
      <c r="F3428" t="s">
        <v>335</v>
      </c>
      <c r="G3428" t="s">
        <v>225</v>
      </c>
      <c r="H3428" t="s">
        <v>322</v>
      </c>
      <c r="I3428" t="s">
        <v>330</v>
      </c>
      <c r="J3428" s="3">
        <v>69322381.767000005</v>
      </c>
      <c r="K3428" s="3">
        <v>61006436.446999997</v>
      </c>
      <c r="L3428" s="3">
        <v>66398568.880999997</v>
      </c>
      <c r="M3428" s="3">
        <v>72705687.371999994</v>
      </c>
      <c r="N3428" s="3">
        <v>63057735.174999997</v>
      </c>
      <c r="O3428" s="3">
        <v>59434322.476000004</v>
      </c>
      <c r="P3428" s="3">
        <v>52031903.799000002</v>
      </c>
      <c r="Q3428" s="3">
        <v>52290417.960000001</v>
      </c>
      <c r="R3428" s="3">
        <v>46189689.909999996</v>
      </c>
      <c r="S3428" s="3">
        <v>47426045.684</v>
      </c>
      <c r="T3428" s="3">
        <v>54655587.560999997</v>
      </c>
      <c r="U3428" s="3">
        <v>59090109.691</v>
      </c>
      <c r="V3428" s="3">
        <v>59463222.509999998</v>
      </c>
      <c r="W3428" s="3">
        <v>59339020.409000002</v>
      </c>
      <c r="X3428" s="3">
        <v>57610401.761</v>
      </c>
      <c r="Y3428" s="3">
        <v>57357904.968999997</v>
      </c>
      <c r="Z3428" s="3">
        <v>60042356.406999998</v>
      </c>
      <c r="AA3428" s="3">
        <v>58719796.251000002</v>
      </c>
      <c r="AB3428" s="3">
        <v>58846029.100000001</v>
      </c>
      <c r="AC3428" s="3">
        <v>58047146.640000001</v>
      </c>
      <c r="AD3428" s="3">
        <v>61002455.509999998</v>
      </c>
      <c r="AE3428" s="3">
        <v>60475249.140000001</v>
      </c>
      <c r="AF3428" s="3">
        <v>65671299.009999998</v>
      </c>
      <c r="AG3428" s="3">
        <v>70648385.629999995</v>
      </c>
      <c r="AH3428" s="3">
        <v>72358907.010000005</v>
      </c>
      <c r="AI3428" s="3">
        <v>74935429.334999993</v>
      </c>
      <c r="AJ3428" s="3">
        <v>77682952.627000004</v>
      </c>
      <c r="AK3428" s="3">
        <v>81899908.262999997</v>
      </c>
      <c r="AL3428" s="3">
        <v>80818979.111000001</v>
      </c>
      <c r="AM3428" s="3">
        <v>79796279.501000002</v>
      </c>
      <c r="AN3428" s="3">
        <v>83272527.848000005</v>
      </c>
      <c r="AO3428" s="3">
        <v>84689207.776999995</v>
      </c>
      <c r="AP3428" s="3">
        <v>77243266.339000002</v>
      </c>
      <c r="AQ3428" s="3">
        <v>76087559.805000007</v>
      </c>
      <c r="AR3428" s="3">
        <v>77004178.878999993</v>
      </c>
      <c r="AS3428" s="3">
        <v>74823310.143999994</v>
      </c>
      <c r="AT3428" s="3">
        <v>83160499.817000002</v>
      </c>
      <c r="AU3428" s="3">
        <v>85693272.899000004</v>
      </c>
      <c r="AV3428" s="3">
        <v>88110421.280000001</v>
      </c>
      <c r="AW3428" s="3">
        <v>90620549.238000005</v>
      </c>
      <c r="AX3428" s="3">
        <v>93371887.906000003</v>
      </c>
      <c r="AY3428" s="3">
        <v>96314727.866999999</v>
      </c>
      <c r="AZ3428" s="3">
        <v>99617160.686000004</v>
      </c>
      <c r="BA3428">
        <v>102652169.517</v>
      </c>
      <c r="BB3428">
        <v>2017</v>
      </c>
    </row>
    <row r="3429" spans="1:54" hidden="1" x14ac:dyDescent="0.2">
      <c r="A3429">
        <v>429</v>
      </c>
      <c r="B3429" t="s">
        <v>485</v>
      </c>
      <c r="C3429" t="s">
        <v>334</v>
      </c>
      <c r="D3429" t="s">
        <v>33</v>
      </c>
      <c r="E3429" t="s">
        <v>333</v>
      </c>
      <c r="F3429" t="s">
        <v>332</v>
      </c>
      <c r="G3429" t="s">
        <v>331</v>
      </c>
      <c r="H3429" t="s">
        <v>322</v>
      </c>
      <c r="I3429" t="s">
        <v>330</v>
      </c>
      <c r="J3429" s="3">
        <v>14884.15</v>
      </c>
      <c r="K3429" s="3">
        <v>13098.641</v>
      </c>
      <c r="L3429" s="3">
        <v>14256.380999999999</v>
      </c>
      <c r="M3429" s="3">
        <v>15610.576999999999</v>
      </c>
      <c r="N3429" s="3">
        <v>13539.073</v>
      </c>
      <c r="O3429" s="3">
        <v>12761.093000000001</v>
      </c>
      <c r="P3429" s="3">
        <v>11171.726000000001</v>
      </c>
      <c r="Q3429" s="3">
        <v>11227.232</v>
      </c>
      <c r="R3429" s="3">
        <v>9917.3490000000002</v>
      </c>
      <c r="S3429" s="3">
        <v>10182.806</v>
      </c>
      <c r="T3429" s="3">
        <v>11735.055</v>
      </c>
      <c r="U3429" s="3">
        <v>12687.188</v>
      </c>
      <c r="V3429" s="3">
        <v>12767.298000000001</v>
      </c>
      <c r="W3429" s="3">
        <v>12740.630999999999</v>
      </c>
      <c r="X3429" s="3">
        <v>12369.481</v>
      </c>
      <c r="Y3429" s="3">
        <v>12315.268</v>
      </c>
      <c r="Z3429" s="3">
        <v>12891.644</v>
      </c>
      <c r="AA3429" s="3">
        <v>12607.678</v>
      </c>
      <c r="AB3429" s="3">
        <v>12634.781000000001</v>
      </c>
      <c r="AC3429" s="3">
        <v>12463.254000000001</v>
      </c>
      <c r="AD3429" s="3">
        <v>13097.786</v>
      </c>
      <c r="AE3429" s="3">
        <v>12984.59</v>
      </c>
      <c r="AF3429" s="3">
        <v>14100.228999999999</v>
      </c>
      <c r="AG3429" s="3">
        <v>15168.855</v>
      </c>
      <c r="AH3429" s="3">
        <v>15536.12</v>
      </c>
      <c r="AI3429" s="3">
        <v>16089.323</v>
      </c>
      <c r="AJ3429" s="3">
        <v>16679.241000000002</v>
      </c>
      <c r="AK3429" s="3">
        <v>17584.66</v>
      </c>
      <c r="AL3429" s="3">
        <v>17352.575000000001</v>
      </c>
      <c r="AM3429" s="3">
        <v>17132.991999999998</v>
      </c>
      <c r="AN3429" s="3">
        <v>17879.374</v>
      </c>
      <c r="AO3429" s="3">
        <v>18183.548999999999</v>
      </c>
      <c r="AP3429" s="3">
        <v>16584.837</v>
      </c>
      <c r="AQ3429" s="3">
        <v>16336.696</v>
      </c>
      <c r="AR3429" s="3">
        <v>16533.502</v>
      </c>
      <c r="AS3429" s="3">
        <v>16065.25</v>
      </c>
      <c r="AT3429" s="3">
        <v>17855.321</v>
      </c>
      <c r="AU3429" s="3">
        <v>18399.131000000001</v>
      </c>
      <c r="AV3429" s="3">
        <v>18918.114000000001</v>
      </c>
      <c r="AW3429" s="3">
        <v>19457.062000000002</v>
      </c>
      <c r="AX3429" s="3">
        <v>20047.8</v>
      </c>
      <c r="AY3429" s="3">
        <v>20679.653999999999</v>
      </c>
      <c r="AZ3429" s="3">
        <v>21388.717000000001</v>
      </c>
      <c r="BA3429">
        <v>22040.361000000001</v>
      </c>
      <c r="BB3429">
        <v>2017</v>
      </c>
    </row>
    <row r="3430" spans="1:54" hidden="1" x14ac:dyDescent="0.2">
      <c r="A3430">
        <v>429</v>
      </c>
      <c r="B3430" t="s">
        <v>485</v>
      </c>
      <c r="C3430" t="s">
        <v>329</v>
      </c>
      <c r="D3430" t="s">
        <v>33</v>
      </c>
      <c r="E3430" t="s">
        <v>325</v>
      </c>
      <c r="F3430" t="s">
        <v>328</v>
      </c>
      <c r="G3430" t="s">
        <v>225</v>
      </c>
      <c r="H3430" t="s">
        <v>322</v>
      </c>
      <c r="I3430" t="s">
        <v>321</v>
      </c>
      <c r="J3430" s="3">
        <v>171156.32800000001</v>
      </c>
      <c r="K3430" s="3">
        <v>199833.21100000001</v>
      </c>
      <c r="L3430" s="3">
        <v>254343.087</v>
      </c>
      <c r="M3430" s="3">
        <v>309069.34499999997</v>
      </c>
      <c r="N3430" s="3">
        <v>322171.98100000003</v>
      </c>
      <c r="O3430" s="3">
        <v>328596.81400000001</v>
      </c>
      <c r="P3430" s="3">
        <v>321086.93</v>
      </c>
      <c r="Q3430" s="3">
        <v>380738.75199999998</v>
      </c>
      <c r="R3430" s="3">
        <v>427080.17499999999</v>
      </c>
      <c r="S3430" s="3">
        <v>513521.13699999999</v>
      </c>
      <c r="T3430" s="3">
        <v>704003.18299999996</v>
      </c>
      <c r="U3430" s="3">
        <v>986257.91299999994</v>
      </c>
      <c r="V3430" s="3">
        <v>1282275.6950000001</v>
      </c>
      <c r="W3430" s="3">
        <v>1886952.399</v>
      </c>
      <c r="X3430" s="3">
        <v>2472245.673</v>
      </c>
      <c r="Y3430" s="3">
        <v>3421018.352</v>
      </c>
      <c r="Z3430" s="3">
        <v>4597090.9440000001</v>
      </c>
      <c r="AA3430" s="3">
        <v>5337341.0389999999</v>
      </c>
      <c r="AB3430" s="3">
        <v>5904197.3679999998</v>
      </c>
      <c r="AC3430" s="3">
        <v>7700495.983</v>
      </c>
      <c r="AD3430" s="3">
        <v>10000708.189999999</v>
      </c>
      <c r="AE3430" s="3">
        <v>11617073.869999999</v>
      </c>
      <c r="AF3430" s="3">
        <v>15589317.300000001</v>
      </c>
      <c r="AG3430" s="3">
        <v>18841703.879999999</v>
      </c>
      <c r="AH3430" s="3">
        <v>23864507.82</v>
      </c>
      <c r="AI3430" s="3">
        <v>29698189.976</v>
      </c>
      <c r="AJ3430" s="3">
        <v>35276635.358000003</v>
      </c>
      <c r="AK3430" s="3">
        <v>45723001.730999999</v>
      </c>
      <c r="AL3430" s="3">
        <v>53882650.133000001</v>
      </c>
      <c r="AM3430" s="3">
        <v>55647257.527999997</v>
      </c>
      <c r="AN3430" s="3">
        <v>67294751.285999998</v>
      </c>
      <c r="AO3430" s="3">
        <v>84689207.787</v>
      </c>
      <c r="AP3430" s="3">
        <v>95794093.731999993</v>
      </c>
      <c r="AQ3430" s="3">
        <v>127922573.524</v>
      </c>
      <c r="AR3430" s="3">
        <v>143495060.04699999</v>
      </c>
      <c r="AS3430" s="3">
        <v>140029564.56900001</v>
      </c>
      <c r="AT3430" s="3">
        <v>158126022.206</v>
      </c>
      <c r="AU3430" s="3">
        <v>181427472.46799999</v>
      </c>
      <c r="AV3430" s="3">
        <v>217657770.61899999</v>
      </c>
      <c r="AW3430" s="3">
        <v>249099412.301</v>
      </c>
      <c r="AX3430" s="3">
        <v>282959083.79799998</v>
      </c>
      <c r="AY3430" s="3">
        <v>321954157.09200001</v>
      </c>
      <c r="AZ3430" s="3">
        <v>366676254.815</v>
      </c>
      <c r="BA3430">
        <v>414459282.07099998</v>
      </c>
      <c r="BB3430">
        <v>2017</v>
      </c>
    </row>
    <row r="3431" spans="1:54" hidden="1" x14ac:dyDescent="0.2">
      <c r="A3431">
        <v>429</v>
      </c>
      <c r="B3431" t="s">
        <v>485</v>
      </c>
      <c r="C3431" t="s">
        <v>327</v>
      </c>
      <c r="D3431" t="s">
        <v>33</v>
      </c>
      <c r="E3431" t="s">
        <v>325</v>
      </c>
      <c r="F3431" t="s">
        <v>326</v>
      </c>
      <c r="G3431" t="s">
        <v>223</v>
      </c>
      <c r="H3431" t="s">
        <v>322</v>
      </c>
      <c r="I3431" t="s">
        <v>321</v>
      </c>
      <c r="J3431" s="3">
        <v>2380.4769999999999</v>
      </c>
      <c r="K3431" s="3">
        <v>2484.973</v>
      </c>
      <c r="L3431" s="3">
        <v>3007.0120000000002</v>
      </c>
      <c r="M3431" s="3">
        <v>3537.9490000000001</v>
      </c>
      <c r="N3431" s="3">
        <v>3495.221</v>
      </c>
      <c r="O3431" s="3">
        <v>3776.6129999999998</v>
      </c>
      <c r="P3431" s="3">
        <v>4222.5129999999999</v>
      </c>
      <c r="Q3431" s="3">
        <v>5465.15</v>
      </c>
      <c r="R3431" s="3">
        <v>6137.6790000000001</v>
      </c>
      <c r="S3431" s="3">
        <v>7128.9380000000001</v>
      </c>
      <c r="T3431" s="3">
        <v>10556.089</v>
      </c>
      <c r="U3431" s="3">
        <v>5417.5110000000004</v>
      </c>
      <c r="V3431" s="3">
        <v>872.33600000000001</v>
      </c>
      <c r="W3431" s="3">
        <v>1131.193</v>
      </c>
      <c r="X3431" s="3">
        <v>1412.712</v>
      </c>
      <c r="Y3431" s="3">
        <v>1954.8679999999999</v>
      </c>
      <c r="Z3431" s="3">
        <v>2620.047</v>
      </c>
      <c r="AA3431" s="3">
        <v>3041.22</v>
      </c>
      <c r="AB3431" s="3">
        <v>3364.2150000000001</v>
      </c>
      <c r="AC3431" s="3">
        <v>4387.7470000000003</v>
      </c>
      <c r="AD3431" s="3">
        <v>5698.4089999999997</v>
      </c>
      <c r="AE3431" s="3">
        <v>5119.7209999999995</v>
      </c>
      <c r="AF3431" s="3">
        <v>1957.433</v>
      </c>
      <c r="AG3431" s="3">
        <v>2272.5</v>
      </c>
      <c r="AH3431" s="3">
        <v>2734.027</v>
      </c>
      <c r="AI3431" s="3">
        <v>3288.366</v>
      </c>
      <c r="AJ3431" s="3">
        <v>3834.7289999999998</v>
      </c>
      <c r="AK3431" s="3">
        <v>4929.0640000000003</v>
      </c>
      <c r="AL3431" s="3">
        <v>5621.0540000000001</v>
      </c>
      <c r="AM3431" s="3">
        <v>5608.9759999999997</v>
      </c>
      <c r="AN3431" s="3">
        <v>6504.8689999999997</v>
      </c>
      <c r="AO3431" s="3">
        <v>7680.8590000000004</v>
      </c>
      <c r="AP3431" s="3">
        <v>5118.4740000000002</v>
      </c>
      <c r="AQ3431" s="3">
        <v>5152.0370000000003</v>
      </c>
      <c r="AR3431" s="3">
        <v>5395.7910000000002</v>
      </c>
      <c r="AS3431" s="3">
        <v>4723.4759999999997</v>
      </c>
      <c r="AT3431" s="3">
        <v>5026.67</v>
      </c>
      <c r="AU3431" s="3">
        <v>5304.6610000000001</v>
      </c>
      <c r="AV3431" s="3">
        <v>5085.9089999999997</v>
      </c>
      <c r="AW3431" s="3">
        <v>4961.1819999999998</v>
      </c>
      <c r="AX3431" s="3">
        <v>4731.6090000000004</v>
      </c>
      <c r="AY3431" s="3">
        <v>4949.2759999999998</v>
      </c>
      <c r="AZ3431" s="3">
        <v>5201.7749999999996</v>
      </c>
      <c r="BA3431">
        <v>5449.8519999999999</v>
      </c>
      <c r="BB3431">
        <v>2017</v>
      </c>
    </row>
    <row r="3432" spans="1:54" hidden="1" x14ac:dyDescent="0.2">
      <c r="A3432">
        <v>429</v>
      </c>
      <c r="B3432" t="s">
        <v>485</v>
      </c>
      <c r="C3432" t="s">
        <v>212</v>
      </c>
      <c r="D3432" t="s">
        <v>33</v>
      </c>
      <c r="E3432" t="s">
        <v>325</v>
      </c>
      <c r="F3432" t="s">
        <v>324</v>
      </c>
      <c r="G3432" t="s">
        <v>323</v>
      </c>
      <c r="H3432" t="s">
        <v>322</v>
      </c>
      <c r="I3432" t="s">
        <v>321</v>
      </c>
      <c r="J3432" s="3">
        <v>6393.402</v>
      </c>
      <c r="K3432" s="3">
        <v>6151.8019999999997</v>
      </c>
      <c r="L3432" s="3">
        <v>7110.9610000000002</v>
      </c>
      <c r="M3432" s="3">
        <v>8093.7879999999996</v>
      </c>
      <c r="N3432" s="3">
        <v>7268.8779999999997</v>
      </c>
      <c r="O3432" s="3">
        <v>7070.4380000000001</v>
      </c>
      <c r="P3432" s="3">
        <v>6314.625</v>
      </c>
      <c r="Q3432" s="3">
        <v>6507.9650000000001</v>
      </c>
      <c r="R3432" s="3">
        <v>5949.9160000000002</v>
      </c>
      <c r="S3432" s="3">
        <v>6346.7380000000003</v>
      </c>
      <c r="T3432" s="3">
        <v>7584.7550000000001</v>
      </c>
      <c r="U3432" s="3">
        <v>8473.09</v>
      </c>
      <c r="V3432" s="3">
        <v>8720.9760000000006</v>
      </c>
      <c r="W3432" s="3">
        <v>8909.7939999999999</v>
      </c>
      <c r="X3432" s="3">
        <v>8834.3529999999992</v>
      </c>
      <c r="Y3432" s="3">
        <v>8979.07</v>
      </c>
      <c r="Z3432" s="3">
        <v>9570.8510000000006</v>
      </c>
      <c r="AA3432" s="3">
        <v>9520.2929999999997</v>
      </c>
      <c r="AB3432" s="3">
        <v>9644.2839999999997</v>
      </c>
      <c r="AC3432" s="3">
        <v>9658.9490000000005</v>
      </c>
      <c r="AD3432" s="3">
        <v>10381.665000000001</v>
      </c>
      <c r="AE3432" s="3">
        <v>10526.5</v>
      </c>
      <c r="AF3432" s="3">
        <v>11606.425999999999</v>
      </c>
      <c r="AG3432" s="3">
        <v>12735.019</v>
      </c>
      <c r="AH3432" s="3">
        <v>13402.037</v>
      </c>
      <c r="AI3432" s="3">
        <v>14325.787</v>
      </c>
      <c r="AJ3432" s="3">
        <v>15307.377</v>
      </c>
      <c r="AK3432" s="3">
        <v>16567.758000000002</v>
      </c>
      <c r="AL3432" s="3">
        <v>16669.803</v>
      </c>
      <c r="AM3432" s="3">
        <v>16583.849999999999</v>
      </c>
      <c r="AN3432" s="3">
        <v>17517.755000000001</v>
      </c>
      <c r="AO3432" s="3">
        <v>18183.548999999999</v>
      </c>
      <c r="AP3432" s="3">
        <v>16890.347000000002</v>
      </c>
      <c r="AQ3432" s="3">
        <v>16906.32</v>
      </c>
      <c r="AR3432" s="3">
        <v>17417.074000000001</v>
      </c>
      <c r="AS3432" s="3">
        <v>17107.303</v>
      </c>
      <c r="AT3432" s="3">
        <v>19256.075000000001</v>
      </c>
      <c r="AU3432" s="3">
        <v>20199.588</v>
      </c>
      <c r="AV3432" s="3">
        <v>21241.243999999999</v>
      </c>
      <c r="AW3432" s="3">
        <v>22320.168000000001</v>
      </c>
      <c r="AX3432" s="3">
        <v>23449.706999999999</v>
      </c>
      <c r="AY3432" s="3">
        <v>24649.766</v>
      </c>
      <c r="AZ3432" s="3">
        <v>25932.726999999999</v>
      </c>
      <c r="BA3432">
        <v>27187.748</v>
      </c>
      <c r="BB3432">
        <v>2017</v>
      </c>
    </row>
    <row r="3433" spans="1:54" hidden="1" x14ac:dyDescent="0.2">
      <c r="A3433">
        <v>429</v>
      </c>
      <c r="B3433" t="s">
        <v>485</v>
      </c>
      <c r="C3433" t="s">
        <v>320</v>
      </c>
      <c r="D3433" t="s">
        <v>33</v>
      </c>
      <c r="E3433" t="s">
        <v>319</v>
      </c>
      <c r="F3433" t="s">
        <v>318</v>
      </c>
      <c r="G3433" t="s">
        <v>243</v>
      </c>
    </row>
    <row r="3434" spans="1:54" hidden="1" x14ac:dyDescent="0.2">
      <c r="A3434">
        <v>429</v>
      </c>
      <c r="B3434" t="s">
        <v>485</v>
      </c>
      <c r="C3434" t="s">
        <v>317</v>
      </c>
      <c r="D3434" t="s">
        <v>33</v>
      </c>
      <c r="E3434" t="s">
        <v>316</v>
      </c>
      <c r="F3434" s="3" t="s">
        <v>315</v>
      </c>
      <c r="G3434" t="s">
        <v>288</v>
      </c>
      <c r="I3434" t="s">
        <v>310</v>
      </c>
      <c r="J3434">
        <v>1.903</v>
      </c>
      <c r="K3434">
        <v>1.71</v>
      </c>
      <c r="L3434">
        <v>1.9279999999999999</v>
      </c>
      <c r="M3434">
        <v>2.1379999999999999</v>
      </c>
      <c r="N3434">
        <v>1.8460000000000001</v>
      </c>
      <c r="O3434">
        <v>1.7450000000000001</v>
      </c>
      <c r="P3434">
        <v>1.5329999999999999</v>
      </c>
      <c r="Q3434">
        <v>1.52</v>
      </c>
      <c r="R3434">
        <v>1.3160000000000001</v>
      </c>
      <c r="S3434">
        <v>1.3360000000000001</v>
      </c>
      <c r="T3434">
        <v>1.5149999999999999</v>
      </c>
      <c r="U3434">
        <v>1.639</v>
      </c>
      <c r="V3434">
        <v>1.5029999999999999</v>
      </c>
      <c r="W3434">
        <v>1.4930000000000001</v>
      </c>
      <c r="X3434">
        <v>1.4279999999999999</v>
      </c>
      <c r="Y3434">
        <v>1.3919999999999999</v>
      </c>
      <c r="Z3434">
        <v>1.4239999999999999</v>
      </c>
      <c r="AA3434">
        <v>1.36</v>
      </c>
      <c r="AB3434">
        <v>1.35</v>
      </c>
      <c r="AC3434">
        <v>1.3089999999999999</v>
      </c>
      <c r="AD3434">
        <v>1.3340000000000001</v>
      </c>
      <c r="AE3434">
        <v>1.3140000000000001</v>
      </c>
      <c r="AF3434">
        <v>1.407</v>
      </c>
      <c r="AG3434">
        <v>1.4770000000000001</v>
      </c>
      <c r="AH3434">
        <v>1.46</v>
      </c>
      <c r="AI3434">
        <v>1.4650000000000001</v>
      </c>
      <c r="AJ3434">
        <v>1.4650000000000001</v>
      </c>
      <c r="AK3434">
        <v>1.484</v>
      </c>
      <c r="AL3434">
        <v>1.4410000000000001</v>
      </c>
      <c r="AM3434">
        <v>1.448</v>
      </c>
      <c r="AN3434">
        <v>1.454</v>
      </c>
      <c r="AO3434">
        <v>1.44</v>
      </c>
      <c r="AP3434">
        <v>1.288</v>
      </c>
      <c r="AQ3434">
        <v>1.242</v>
      </c>
      <c r="AR3434">
        <v>1.2390000000000001</v>
      </c>
      <c r="AS3434">
        <v>1.18</v>
      </c>
      <c r="AT3434">
        <v>1.2869999999999999</v>
      </c>
      <c r="AU3434">
        <v>1.2949999999999999</v>
      </c>
      <c r="AV3434">
        <v>1.296</v>
      </c>
      <c r="AW3434">
        <v>1.2969999999999999</v>
      </c>
      <c r="AX3434">
        <v>1.302</v>
      </c>
      <c r="AY3434">
        <v>1.3080000000000001</v>
      </c>
      <c r="AZ3434">
        <v>1.3180000000000001</v>
      </c>
      <c r="BA3434">
        <v>1.3240000000000001</v>
      </c>
      <c r="BB3434">
        <v>2017</v>
      </c>
    </row>
    <row r="3435" spans="1:54" hidden="1" x14ac:dyDescent="0.2">
      <c r="A3435">
        <v>429</v>
      </c>
      <c r="B3435" t="s">
        <v>485</v>
      </c>
      <c r="C3435" t="s">
        <v>314</v>
      </c>
      <c r="D3435" t="s">
        <v>33</v>
      </c>
      <c r="E3435" t="s">
        <v>313</v>
      </c>
      <c r="F3435" t="s">
        <v>312</v>
      </c>
      <c r="G3435" t="s">
        <v>311</v>
      </c>
      <c r="I3435" t="s">
        <v>310</v>
      </c>
      <c r="J3435" s="3">
        <v>26.771000000000001</v>
      </c>
      <c r="K3435" s="3">
        <v>32.484000000000002</v>
      </c>
      <c r="L3435" s="3">
        <v>35.768000000000001</v>
      </c>
      <c r="M3435" s="3">
        <v>38.186</v>
      </c>
      <c r="N3435" s="3">
        <v>44.322000000000003</v>
      </c>
      <c r="O3435" s="3">
        <v>46.475000000000001</v>
      </c>
      <c r="P3435" s="3">
        <v>50.847999999999999</v>
      </c>
      <c r="Q3435" s="3">
        <v>58.503999999999998</v>
      </c>
      <c r="R3435" s="3">
        <v>71.778999999999996</v>
      </c>
      <c r="S3435" s="3">
        <v>80.911000000000001</v>
      </c>
      <c r="T3435" s="3">
        <v>92.817999999999998</v>
      </c>
      <c r="U3435" s="3">
        <v>116.399</v>
      </c>
      <c r="V3435" s="3">
        <v>147.03399999999999</v>
      </c>
      <c r="W3435" s="3">
        <v>211.78399999999999</v>
      </c>
      <c r="X3435" s="3">
        <v>279.84500000000003</v>
      </c>
      <c r="Y3435" s="3">
        <v>380.99900000000002</v>
      </c>
      <c r="Z3435" s="3">
        <v>480.322</v>
      </c>
      <c r="AA3435" s="3">
        <v>560.62800000000004</v>
      </c>
      <c r="AB3435" s="3">
        <v>612.197</v>
      </c>
      <c r="AC3435" s="3">
        <v>797.24</v>
      </c>
      <c r="AD3435" s="3">
        <v>963.30499999999995</v>
      </c>
      <c r="AE3435" s="3">
        <v>1103.6030000000001</v>
      </c>
      <c r="AF3435" s="3">
        <v>1343.163</v>
      </c>
      <c r="AG3435" s="3">
        <v>1479.519</v>
      </c>
      <c r="AH3435" s="3">
        <v>1780.663</v>
      </c>
      <c r="AI3435" s="3">
        <v>2073.058</v>
      </c>
      <c r="AJ3435" s="3">
        <v>2304.5509999999999</v>
      </c>
      <c r="AK3435" s="3">
        <v>2759.7579999999998</v>
      </c>
      <c r="AL3435" s="3">
        <v>3232.3510000000001</v>
      </c>
      <c r="AM3435" s="3">
        <v>3355.509</v>
      </c>
      <c r="AN3435" s="3">
        <v>3841.5169999999998</v>
      </c>
      <c r="AO3435" s="3">
        <v>4657.4629999999997</v>
      </c>
      <c r="AP3435" s="3">
        <v>5671.5290000000005</v>
      </c>
      <c r="AQ3435" s="3">
        <v>7566.5529999999999</v>
      </c>
      <c r="AR3435" s="3">
        <v>8238.7579999999998</v>
      </c>
      <c r="AS3435" s="3">
        <v>8185.3670000000002</v>
      </c>
      <c r="AT3435" s="3">
        <v>8211.7469999999994</v>
      </c>
      <c r="AU3435" s="3">
        <v>8981.741</v>
      </c>
      <c r="AV3435" s="3">
        <v>10246.941000000001</v>
      </c>
      <c r="AW3435" s="3">
        <v>11160.284</v>
      </c>
      <c r="AX3435" s="3">
        <v>12066.636</v>
      </c>
      <c r="AY3435" s="3">
        <v>13061.144</v>
      </c>
      <c r="AZ3435" s="3">
        <v>14139.518</v>
      </c>
      <c r="BA3435">
        <v>15244.34</v>
      </c>
      <c r="BB3435">
        <v>2017</v>
      </c>
    </row>
    <row r="3436" spans="1:54" hidden="1" x14ac:dyDescent="0.2">
      <c r="A3436">
        <v>429</v>
      </c>
      <c r="B3436" t="s">
        <v>485</v>
      </c>
      <c r="C3436" t="s">
        <v>309</v>
      </c>
      <c r="D3436" t="s">
        <v>33</v>
      </c>
      <c r="E3436" t="s">
        <v>308</v>
      </c>
      <c r="F3436" t="s">
        <v>307</v>
      </c>
      <c r="G3436" t="s">
        <v>217</v>
      </c>
      <c r="I3436" t="s">
        <v>1226</v>
      </c>
      <c r="J3436" s="3">
        <v>36.588000000000001</v>
      </c>
      <c r="K3436" s="3">
        <v>31.585999999999999</v>
      </c>
      <c r="L3436" s="3">
        <v>25.084</v>
      </c>
      <c r="M3436" s="3">
        <v>31.213999999999999</v>
      </c>
      <c r="N3436" s="3">
        <v>24.169</v>
      </c>
      <c r="O3436" s="3">
        <v>22.062000000000001</v>
      </c>
      <c r="P3436" s="3">
        <v>19.466000000000001</v>
      </c>
      <c r="Q3436" s="3">
        <v>16.111999999999998</v>
      </c>
      <c r="R3436" s="3">
        <v>18.303999999999998</v>
      </c>
      <c r="S3436" s="3">
        <v>25.295999999999999</v>
      </c>
      <c r="T3436" s="3">
        <v>32.758000000000003</v>
      </c>
      <c r="U3436" s="3">
        <v>45.436999999999998</v>
      </c>
      <c r="V3436" s="3">
        <v>43.966000000000001</v>
      </c>
      <c r="W3436" s="3">
        <v>30.472999999999999</v>
      </c>
      <c r="X3436" s="3">
        <v>22.181999999999999</v>
      </c>
      <c r="Y3436" s="3">
        <v>29.704000000000001</v>
      </c>
      <c r="Z3436" s="3">
        <v>36.726999999999997</v>
      </c>
      <c r="AA3436" s="3">
        <v>36.280999999999999</v>
      </c>
      <c r="AB3436" s="3">
        <v>35.622</v>
      </c>
      <c r="AC3436" s="3">
        <v>34.290999999999997</v>
      </c>
      <c r="AD3436" s="3">
        <v>37.417000000000002</v>
      </c>
      <c r="AE3436" s="3">
        <v>40.804000000000002</v>
      </c>
      <c r="AF3436" s="3">
        <v>41.908000000000001</v>
      </c>
      <c r="AG3436" s="3">
        <v>46.298999999999999</v>
      </c>
      <c r="AH3436" s="3">
        <v>46.67</v>
      </c>
      <c r="AI3436" s="3">
        <v>41.39</v>
      </c>
      <c r="AJ3436" s="3">
        <v>40.613</v>
      </c>
      <c r="AK3436" s="3">
        <v>41.581000000000003</v>
      </c>
      <c r="AL3436" s="3">
        <v>43.451999999999998</v>
      </c>
      <c r="AM3436" s="3">
        <v>42.116</v>
      </c>
      <c r="AN3436" s="3">
        <v>40.71</v>
      </c>
      <c r="AO3436" s="3">
        <v>38.606000000000002</v>
      </c>
      <c r="AP3436" s="3">
        <v>41.527999999999999</v>
      </c>
      <c r="AQ3436" s="3">
        <v>41.22</v>
      </c>
      <c r="AR3436" s="3">
        <v>40.399000000000001</v>
      </c>
      <c r="AS3436" s="3">
        <v>34.911000000000001</v>
      </c>
      <c r="AT3436" s="3">
        <v>33.533999999999999</v>
      </c>
      <c r="AU3436" s="3">
        <v>36.19</v>
      </c>
      <c r="AV3436" s="3">
        <v>36.201999999999998</v>
      </c>
      <c r="AW3436" s="3">
        <v>36.673999999999999</v>
      </c>
      <c r="AX3436" s="3">
        <v>37.167999999999999</v>
      </c>
      <c r="AY3436" s="3">
        <v>37.71</v>
      </c>
      <c r="AZ3436" s="3">
        <v>38.24</v>
      </c>
      <c r="BA3436">
        <v>38.968000000000004</v>
      </c>
      <c r="BB3436">
        <v>2017</v>
      </c>
    </row>
    <row r="3437" spans="1:54" hidden="1" x14ac:dyDescent="0.2">
      <c r="A3437">
        <v>429</v>
      </c>
      <c r="B3437" t="s">
        <v>485</v>
      </c>
      <c r="C3437" t="s">
        <v>306</v>
      </c>
      <c r="D3437" t="s">
        <v>33</v>
      </c>
      <c r="E3437" t="s">
        <v>305</v>
      </c>
      <c r="F3437" t="s">
        <v>304</v>
      </c>
      <c r="G3437" t="s">
        <v>217</v>
      </c>
      <c r="I3437" t="s">
        <v>1226</v>
      </c>
      <c r="J3437" s="3">
        <v>36.588000000000001</v>
      </c>
      <c r="K3437" s="3">
        <v>31.585999999999999</v>
      </c>
      <c r="L3437" s="3">
        <v>25.084</v>
      </c>
      <c r="M3437" s="3">
        <v>31.213999999999999</v>
      </c>
      <c r="N3437" s="3">
        <v>24.169</v>
      </c>
      <c r="O3437" s="3">
        <v>22.062000000000001</v>
      </c>
      <c r="P3437" s="3">
        <v>19.466000000000001</v>
      </c>
      <c r="Q3437" s="3">
        <v>16.111999999999998</v>
      </c>
      <c r="R3437" s="3">
        <v>18.303999999999998</v>
      </c>
      <c r="S3437" s="3">
        <v>25.295999999999999</v>
      </c>
      <c r="T3437" s="3">
        <v>32.758000000000003</v>
      </c>
      <c r="U3437" s="3">
        <v>45.436999999999998</v>
      </c>
      <c r="V3437" s="3">
        <v>43.966000000000001</v>
      </c>
      <c r="W3437" s="3">
        <v>30.472999999999999</v>
      </c>
      <c r="X3437" s="3">
        <v>22.181999999999999</v>
      </c>
      <c r="Y3437" s="3">
        <v>32.606000000000002</v>
      </c>
      <c r="Z3437" s="3">
        <v>40.052</v>
      </c>
      <c r="AA3437" s="3">
        <v>37.472000000000001</v>
      </c>
      <c r="AB3437" s="3">
        <v>34.597000000000001</v>
      </c>
      <c r="AC3437" s="3">
        <v>36.668999999999997</v>
      </c>
      <c r="AD3437" s="3">
        <v>41.006999999999998</v>
      </c>
      <c r="AE3437" s="3">
        <v>42.661000000000001</v>
      </c>
      <c r="AF3437" s="3">
        <v>45.100999999999999</v>
      </c>
      <c r="AG3437" s="3">
        <v>47.649000000000001</v>
      </c>
      <c r="AH3437" s="3">
        <v>48.113</v>
      </c>
      <c r="AI3437" s="3">
        <v>47.744</v>
      </c>
      <c r="AJ3437" s="3">
        <v>47.838999999999999</v>
      </c>
      <c r="AK3437" s="3">
        <v>50.539000000000001</v>
      </c>
      <c r="AL3437" s="3">
        <v>48.441000000000003</v>
      </c>
      <c r="AM3437" s="3">
        <v>44.253</v>
      </c>
      <c r="AN3437" s="3">
        <v>44.930999999999997</v>
      </c>
      <c r="AO3437" s="3">
        <v>49.052</v>
      </c>
      <c r="AP3437" s="3">
        <v>47.543999999999997</v>
      </c>
      <c r="AQ3437" s="3">
        <v>47.911000000000001</v>
      </c>
      <c r="AR3437" s="3">
        <v>43.604999999999997</v>
      </c>
      <c r="AS3437" s="3">
        <v>35.241</v>
      </c>
      <c r="AT3437" s="3">
        <v>37.56</v>
      </c>
      <c r="AU3437" s="3">
        <v>40.448999999999998</v>
      </c>
      <c r="AV3437" s="3">
        <v>43.182000000000002</v>
      </c>
      <c r="AW3437" s="3">
        <v>42.970999999999997</v>
      </c>
      <c r="AX3437" s="3">
        <v>42.939</v>
      </c>
      <c r="AY3437" s="3">
        <v>43.536000000000001</v>
      </c>
      <c r="AZ3437" s="3">
        <v>44.18</v>
      </c>
      <c r="BA3437">
        <v>44.923999999999999</v>
      </c>
      <c r="BB3437">
        <v>2017</v>
      </c>
    </row>
    <row r="3438" spans="1:54" hidden="1" x14ac:dyDescent="0.2">
      <c r="A3438">
        <v>429</v>
      </c>
      <c r="B3438" t="s">
        <v>485</v>
      </c>
      <c r="C3438" t="s">
        <v>303</v>
      </c>
      <c r="D3438" t="s">
        <v>33</v>
      </c>
      <c r="E3438" t="s">
        <v>300</v>
      </c>
      <c r="F3438" t="s">
        <v>302</v>
      </c>
      <c r="G3438" t="s">
        <v>295</v>
      </c>
      <c r="I3438" t="s">
        <v>1227</v>
      </c>
      <c r="J3438" s="3">
        <v>0.183</v>
      </c>
      <c r="K3438" s="3">
        <v>0.22800000000000001</v>
      </c>
      <c r="L3438" s="3">
        <v>0.27</v>
      </c>
      <c r="M3438" s="3">
        <v>0.32400000000000001</v>
      </c>
      <c r="N3438" s="3">
        <v>0.36499999999999999</v>
      </c>
      <c r="O3438" s="3">
        <v>0.38</v>
      </c>
      <c r="P3438" s="3">
        <v>0.47099999999999997</v>
      </c>
      <c r="Q3438" s="3">
        <v>0.60099999999999998</v>
      </c>
      <c r="R3438" s="3">
        <v>0.77500000000000002</v>
      </c>
      <c r="S3438" s="3">
        <v>0.91</v>
      </c>
      <c r="T3438" s="3">
        <v>0.99199999999999999</v>
      </c>
      <c r="U3438" s="3">
        <v>1.1919999999999999</v>
      </c>
      <c r="V3438" s="3">
        <v>1.4830000000000001</v>
      </c>
      <c r="W3438" s="3">
        <v>1.8169999999999999</v>
      </c>
      <c r="X3438" s="3">
        <v>2.4500000000000002</v>
      </c>
      <c r="Y3438" s="3">
        <v>3.6579999999999999</v>
      </c>
      <c r="Z3438" s="3">
        <v>4.5330000000000004</v>
      </c>
      <c r="AA3438" s="3">
        <v>5.2830000000000004</v>
      </c>
      <c r="AB3438" s="3">
        <v>6.258</v>
      </c>
      <c r="AC3438" s="3">
        <v>7.5250000000000004</v>
      </c>
      <c r="AD3438" s="3">
        <v>8.4499999999999993</v>
      </c>
      <c r="AE3438" s="3">
        <v>9.4250000000000007</v>
      </c>
      <c r="AF3438" s="3">
        <v>10.917</v>
      </c>
      <c r="AG3438" s="3">
        <v>12.617000000000001</v>
      </c>
      <c r="AH3438" s="3">
        <v>14.55</v>
      </c>
      <c r="AI3438" s="3">
        <v>16.042000000000002</v>
      </c>
      <c r="AJ3438" s="3">
        <v>17.966999999999999</v>
      </c>
      <c r="AK3438" s="3">
        <v>21.274999999999999</v>
      </c>
      <c r="AL3438" s="3">
        <v>26.658000000000001</v>
      </c>
      <c r="AM3438" s="3">
        <v>29.542000000000002</v>
      </c>
      <c r="AN3438" s="3">
        <v>33.174999999999997</v>
      </c>
      <c r="AO3438" s="3">
        <v>40.317</v>
      </c>
      <c r="AP3438" s="3">
        <v>52.642000000000003</v>
      </c>
      <c r="AQ3438" s="3">
        <v>70.908000000000001</v>
      </c>
      <c r="AR3438" s="3">
        <v>81.941999999999993</v>
      </c>
      <c r="AS3438" s="3">
        <v>91.707999999999998</v>
      </c>
      <c r="AT3438" s="3">
        <v>100.008</v>
      </c>
      <c r="AU3438" s="3">
        <v>109.89400000000001</v>
      </c>
      <c r="AV3438" s="3">
        <v>123.18899999999999</v>
      </c>
      <c r="AW3438" s="3">
        <v>137.322</v>
      </c>
      <c r="AX3438" s="3">
        <v>153.35</v>
      </c>
      <c r="AY3438" s="3">
        <v>170.679</v>
      </c>
      <c r="AZ3438" s="3">
        <v>189.02699999999999</v>
      </c>
      <c r="BA3438">
        <v>208.21299999999999</v>
      </c>
      <c r="BB3438">
        <v>2017</v>
      </c>
    </row>
    <row r="3439" spans="1:54" hidden="1" x14ac:dyDescent="0.2">
      <c r="A3439">
        <v>429</v>
      </c>
      <c r="B3439" t="s">
        <v>485</v>
      </c>
      <c r="C3439" t="s">
        <v>301</v>
      </c>
      <c r="D3439" t="s">
        <v>33</v>
      </c>
      <c r="E3439" t="s">
        <v>300</v>
      </c>
      <c r="F3439" t="s">
        <v>299</v>
      </c>
      <c r="G3439" t="s">
        <v>275</v>
      </c>
      <c r="I3439" t="s">
        <v>298</v>
      </c>
      <c r="J3439" s="3">
        <v>20.626999999999999</v>
      </c>
      <c r="K3439" s="3">
        <v>24.199000000000002</v>
      </c>
      <c r="L3439" s="3">
        <v>18.681000000000001</v>
      </c>
      <c r="M3439" s="3">
        <v>19.742000000000001</v>
      </c>
      <c r="N3439" s="3">
        <v>12.577999999999999</v>
      </c>
      <c r="O3439" s="3">
        <v>4.3780000000000001</v>
      </c>
      <c r="P3439" s="3">
        <v>23.722000000000001</v>
      </c>
      <c r="Q3439" s="3">
        <v>27.707999999999998</v>
      </c>
      <c r="R3439" s="3">
        <v>28.9</v>
      </c>
      <c r="S3439" s="3">
        <v>17.401</v>
      </c>
      <c r="T3439" s="3">
        <v>9</v>
      </c>
      <c r="U3439" s="3">
        <v>20.167999999999999</v>
      </c>
      <c r="V3439" s="3">
        <v>24.475999999999999</v>
      </c>
      <c r="W3439" s="3">
        <v>22.472000000000001</v>
      </c>
      <c r="X3439" s="3">
        <v>34.862000000000002</v>
      </c>
      <c r="Y3439" s="3">
        <v>49.32</v>
      </c>
      <c r="Z3439" s="3">
        <v>23.917999999999999</v>
      </c>
      <c r="AA3439" s="3">
        <v>16.544</v>
      </c>
      <c r="AB3439" s="3">
        <v>18.454000000000001</v>
      </c>
      <c r="AC3439" s="3">
        <v>20.239999999999998</v>
      </c>
      <c r="AD3439" s="3">
        <v>12.292</v>
      </c>
      <c r="AE3439" s="3">
        <v>11.538</v>
      </c>
      <c r="AF3439" s="3">
        <v>15.827</v>
      </c>
      <c r="AG3439" s="3">
        <v>15.573</v>
      </c>
      <c r="AH3439" s="3">
        <v>15.324</v>
      </c>
      <c r="AI3439" s="3">
        <v>10.252000000000001</v>
      </c>
      <c r="AJ3439" s="3">
        <v>12</v>
      </c>
      <c r="AK3439" s="3">
        <v>18.414000000000001</v>
      </c>
      <c r="AL3439" s="3">
        <v>25.303999999999998</v>
      </c>
      <c r="AM3439" s="3">
        <v>10.816000000000001</v>
      </c>
      <c r="AN3439" s="3">
        <v>12.298999999999999</v>
      </c>
      <c r="AO3439" s="3">
        <v>21.527000000000001</v>
      </c>
      <c r="AP3439" s="3">
        <v>30.57</v>
      </c>
      <c r="AQ3439" s="3">
        <v>34.700000000000003</v>
      </c>
      <c r="AR3439" s="3">
        <v>15.56</v>
      </c>
      <c r="AS3439" s="3">
        <v>11.919</v>
      </c>
      <c r="AT3439" s="3">
        <v>9.0500000000000007</v>
      </c>
      <c r="AU3439" s="3">
        <v>9.8849999999999998</v>
      </c>
      <c r="AV3439" s="3">
        <v>12.097</v>
      </c>
      <c r="AW3439" s="3">
        <v>11.473000000000001</v>
      </c>
      <c r="AX3439" s="3">
        <v>11.672000000000001</v>
      </c>
      <c r="AY3439" s="3">
        <v>11.3</v>
      </c>
      <c r="AZ3439" s="3">
        <v>10.75</v>
      </c>
      <c r="BA3439">
        <v>10.15</v>
      </c>
      <c r="BB3439">
        <v>2017</v>
      </c>
    </row>
    <row r="3440" spans="1:54" hidden="1" x14ac:dyDescent="0.2">
      <c r="A3440">
        <v>429</v>
      </c>
      <c r="B3440" t="s">
        <v>485</v>
      </c>
      <c r="C3440" t="s">
        <v>297</v>
      </c>
      <c r="D3440" t="s">
        <v>33</v>
      </c>
      <c r="E3440" t="s">
        <v>293</v>
      </c>
      <c r="F3440" t="s">
        <v>296</v>
      </c>
      <c r="G3440" t="s">
        <v>295</v>
      </c>
      <c r="I3440" t="s">
        <v>1227</v>
      </c>
      <c r="J3440" s="3" t="s">
        <v>215</v>
      </c>
      <c r="K3440" s="3" t="s">
        <v>215</v>
      </c>
      <c r="L3440" s="3" t="s">
        <v>215</v>
      </c>
      <c r="M3440" s="3" t="s">
        <v>215</v>
      </c>
      <c r="N3440" s="3" t="s">
        <v>215</v>
      </c>
      <c r="O3440" s="3" t="s">
        <v>215</v>
      </c>
      <c r="P3440" s="3" t="s">
        <v>215</v>
      </c>
      <c r="Q3440" s="3" t="s">
        <v>215</v>
      </c>
      <c r="R3440" s="3" t="s">
        <v>215</v>
      </c>
      <c r="S3440" s="3">
        <v>0.872</v>
      </c>
      <c r="T3440" s="3">
        <v>1</v>
      </c>
      <c r="U3440" s="3">
        <v>1.4</v>
      </c>
      <c r="V3440" s="3">
        <v>1.6</v>
      </c>
      <c r="W3440" s="3">
        <v>2.1</v>
      </c>
      <c r="X3440" s="3">
        <v>3</v>
      </c>
      <c r="Y3440" s="3">
        <v>4.0999999999999996</v>
      </c>
      <c r="Z3440" s="3">
        <v>4.8</v>
      </c>
      <c r="AA3440" s="3">
        <v>5.7</v>
      </c>
      <c r="AB3440" s="3">
        <v>6.8</v>
      </c>
      <c r="AC3440" s="3">
        <v>8.1</v>
      </c>
      <c r="AD3440" s="3">
        <v>9</v>
      </c>
      <c r="AE3440" s="3">
        <v>10</v>
      </c>
      <c r="AF3440" s="3">
        <v>11.8</v>
      </c>
      <c r="AG3440" s="3">
        <v>13.4</v>
      </c>
      <c r="AH3440" s="3">
        <v>15.5</v>
      </c>
      <c r="AI3440" s="3">
        <v>16.7</v>
      </c>
      <c r="AJ3440" s="3">
        <v>19.399999999999999</v>
      </c>
      <c r="AK3440" s="3">
        <v>23.7</v>
      </c>
      <c r="AL3440" s="3">
        <v>27.9</v>
      </c>
      <c r="AM3440" s="3">
        <v>30.8</v>
      </c>
      <c r="AN3440" s="3">
        <v>36.9</v>
      </c>
      <c r="AO3440" s="3">
        <v>44.5</v>
      </c>
      <c r="AP3440" s="3">
        <v>62.9</v>
      </c>
      <c r="AQ3440" s="3">
        <v>75.2</v>
      </c>
      <c r="AR3440" s="3">
        <v>87.4</v>
      </c>
      <c r="AS3440" s="3">
        <v>94.7</v>
      </c>
      <c r="AT3440" s="3">
        <v>105.9</v>
      </c>
      <c r="AU3440" s="3">
        <v>116.675</v>
      </c>
      <c r="AV3440" s="3">
        <v>129.762</v>
      </c>
      <c r="AW3440" s="3">
        <v>147.166</v>
      </c>
      <c r="AX3440" s="3">
        <v>164.238</v>
      </c>
      <c r="AY3440" s="3">
        <v>182.30500000000001</v>
      </c>
      <c r="AZ3440" s="3">
        <v>201.447</v>
      </c>
      <c r="BA3440">
        <v>221.18799999999999</v>
      </c>
      <c r="BB3440">
        <v>2017</v>
      </c>
    </row>
    <row r="3441" spans="1:54" hidden="1" x14ac:dyDescent="0.2">
      <c r="A3441">
        <v>429</v>
      </c>
      <c r="B3441" t="s">
        <v>485</v>
      </c>
      <c r="C3441" t="s">
        <v>294</v>
      </c>
      <c r="D3441" t="s">
        <v>33</v>
      </c>
      <c r="E3441" t="s">
        <v>293</v>
      </c>
      <c r="F3441" t="s">
        <v>292</v>
      </c>
      <c r="G3441" t="s">
        <v>275</v>
      </c>
      <c r="I3441" t="s">
        <v>291</v>
      </c>
      <c r="J3441" s="3" t="s">
        <v>215</v>
      </c>
      <c r="K3441" s="3" t="s">
        <v>215</v>
      </c>
      <c r="L3441" s="3" t="s">
        <v>215</v>
      </c>
      <c r="M3441" s="3" t="s">
        <v>215</v>
      </c>
      <c r="N3441" s="3" t="s">
        <v>215</v>
      </c>
      <c r="O3441" s="3" t="s">
        <v>215</v>
      </c>
      <c r="P3441" s="3" t="s">
        <v>215</v>
      </c>
      <c r="Q3441" s="3" t="s">
        <v>215</v>
      </c>
      <c r="R3441" s="3" t="s">
        <v>215</v>
      </c>
      <c r="S3441" s="3" t="s">
        <v>215</v>
      </c>
      <c r="T3441" s="3">
        <v>14.662000000000001</v>
      </c>
      <c r="U3441" s="3">
        <v>40</v>
      </c>
      <c r="V3441" s="3">
        <v>14.286</v>
      </c>
      <c r="W3441" s="3">
        <v>31.25</v>
      </c>
      <c r="X3441" s="3">
        <v>42.856999999999999</v>
      </c>
      <c r="Y3441" s="3">
        <v>36.667000000000002</v>
      </c>
      <c r="Z3441" s="3">
        <v>17.073</v>
      </c>
      <c r="AA3441" s="3">
        <v>18.75</v>
      </c>
      <c r="AB3441" s="3">
        <v>19.297999999999998</v>
      </c>
      <c r="AC3441" s="3">
        <v>19.117999999999999</v>
      </c>
      <c r="AD3441" s="3">
        <v>11.111000000000001</v>
      </c>
      <c r="AE3441" s="3">
        <v>11.111000000000001</v>
      </c>
      <c r="AF3441" s="3">
        <v>18</v>
      </c>
      <c r="AG3441" s="3">
        <v>13.558999999999999</v>
      </c>
      <c r="AH3441" s="3">
        <v>15.672000000000001</v>
      </c>
      <c r="AI3441" s="3">
        <v>7.742</v>
      </c>
      <c r="AJ3441" s="3">
        <v>16.167999999999999</v>
      </c>
      <c r="AK3441" s="3">
        <v>22.164999999999999</v>
      </c>
      <c r="AL3441" s="3">
        <v>17.722000000000001</v>
      </c>
      <c r="AM3441" s="3">
        <v>10.394</v>
      </c>
      <c r="AN3441" s="3">
        <v>19.805</v>
      </c>
      <c r="AO3441" s="3">
        <v>20.596</v>
      </c>
      <c r="AP3441" s="3">
        <v>41.347999999999999</v>
      </c>
      <c r="AQ3441" s="3">
        <v>19.555</v>
      </c>
      <c r="AR3441" s="3">
        <v>16.222999999999999</v>
      </c>
      <c r="AS3441" s="3">
        <v>8.3520000000000003</v>
      </c>
      <c r="AT3441" s="3">
        <v>11.827</v>
      </c>
      <c r="AU3441" s="3">
        <v>10.173999999999999</v>
      </c>
      <c r="AV3441" s="3">
        <v>11.217000000000001</v>
      </c>
      <c r="AW3441" s="3">
        <v>13.412000000000001</v>
      </c>
      <c r="AX3441" s="3">
        <v>11.601000000000001</v>
      </c>
      <c r="AY3441" s="3">
        <v>11</v>
      </c>
      <c r="AZ3441" s="3">
        <v>10.5</v>
      </c>
      <c r="BA3441">
        <v>9.8000000000000007</v>
      </c>
      <c r="BB3441">
        <v>2017</v>
      </c>
    </row>
    <row r="3442" spans="1:54" hidden="1" x14ac:dyDescent="0.2">
      <c r="A3442">
        <v>429</v>
      </c>
      <c r="B3442" t="s">
        <v>485</v>
      </c>
      <c r="C3442" t="s">
        <v>290</v>
      </c>
      <c r="D3442" t="s">
        <v>33</v>
      </c>
      <c r="E3442" t="s">
        <v>289</v>
      </c>
      <c r="G3442" t="s">
        <v>288</v>
      </c>
    </row>
    <row r="3443" spans="1:54" hidden="1" x14ac:dyDescent="0.2">
      <c r="A3443">
        <v>429</v>
      </c>
      <c r="B3443" t="s">
        <v>485</v>
      </c>
      <c r="C3443" t="s">
        <v>287</v>
      </c>
      <c r="D3443" t="s">
        <v>33</v>
      </c>
      <c r="E3443" t="s">
        <v>286</v>
      </c>
      <c r="F3443" t="s">
        <v>285</v>
      </c>
      <c r="G3443" t="s">
        <v>275</v>
      </c>
      <c r="I3443" t="s">
        <v>1228</v>
      </c>
      <c r="J3443" s="3">
        <v>0.93100000000000005</v>
      </c>
      <c r="K3443" s="3">
        <v>13.263999999999999</v>
      </c>
      <c r="L3443" s="3">
        <v>-6.0190000000000001</v>
      </c>
      <c r="M3443" s="3">
        <v>46.616</v>
      </c>
      <c r="N3443" s="3">
        <v>-10.667</v>
      </c>
      <c r="O3443" s="3">
        <v>-20.295000000000002</v>
      </c>
      <c r="P3443" s="3">
        <v>-27.501000000000001</v>
      </c>
      <c r="Q3443" s="3">
        <v>6.2549999999999999</v>
      </c>
      <c r="R3443" s="3">
        <v>-21.300999999999998</v>
      </c>
      <c r="S3443" s="3">
        <v>19.497</v>
      </c>
      <c r="T3443" s="3">
        <v>34.700000000000003</v>
      </c>
      <c r="U3443" s="3">
        <v>33.097000000000001</v>
      </c>
      <c r="V3443" s="3">
        <v>-9.1010000000000009</v>
      </c>
      <c r="W3443" s="3">
        <v>-19.637</v>
      </c>
      <c r="X3443" s="3">
        <v>-39.04</v>
      </c>
      <c r="Y3443" s="3">
        <v>-0.92800000000000005</v>
      </c>
      <c r="Z3443" s="3">
        <v>16.759</v>
      </c>
      <c r="AA3443" s="3">
        <v>-6.46</v>
      </c>
      <c r="AB3443" s="3">
        <v>0.35599999999999998</v>
      </c>
      <c r="AC3443" s="3">
        <v>-5.2709999999999999</v>
      </c>
      <c r="AD3443" s="3">
        <v>10.32</v>
      </c>
      <c r="AE3443" s="3">
        <v>24.111999999999998</v>
      </c>
      <c r="AF3443" s="3">
        <v>32.246000000000002</v>
      </c>
      <c r="AG3443" s="3">
        <v>21.382999999999999</v>
      </c>
      <c r="AH3443" s="3">
        <v>12.349</v>
      </c>
      <c r="AI3443" s="3">
        <v>2.92</v>
      </c>
      <c r="AJ3443" s="3">
        <v>6.484</v>
      </c>
      <c r="AK3443" s="3">
        <v>9.3469999999999995</v>
      </c>
      <c r="AL3443" s="3">
        <v>11.563000000000001</v>
      </c>
      <c r="AM3443" s="3">
        <v>5.375</v>
      </c>
      <c r="AN3443" s="3">
        <v>0.39700000000000002</v>
      </c>
      <c r="AO3443" s="3">
        <v>-8.5220000000000002</v>
      </c>
      <c r="AP3443" s="3">
        <v>-13.199</v>
      </c>
      <c r="AQ3443" s="3">
        <v>-7.3140000000000001</v>
      </c>
      <c r="AR3443" s="3">
        <v>23.702000000000002</v>
      </c>
      <c r="AS3443" s="3">
        <v>-6.1340000000000003</v>
      </c>
      <c r="AT3443" s="3">
        <v>11.054</v>
      </c>
      <c r="AU3443" s="3">
        <v>10.468</v>
      </c>
      <c r="AV3443" s="3">
        <v>10.712</v>
      </c>
      <c r="AW3443" s="3">
        <v>-0.49399999999999999</v>
      </c>
      <c r="AX3443" s="3">
        <v>0.58699999999999997</v>
      </c>
      <c r="AY3443" s="3">
        <v>1.0529999999999999</v>
      </c>
      <c r="AZ3443" s="3">
        <v>1.31</v>
      </c>
      <c r="BA3443">
        <v>1.5029999999999999</v>
      </c>
      <c r="BB3443">
        <v>2017</v>
      </c>
    </row>
    <row r="3444" spans="1:54" hidden="1" x14ac:dyDescent="0.2">
      <c r="A3444">
        <v>429</v>
      </c>
      <c r="B3444" t="s">
        <v>485</v>
      </c>
      <c r="C3444" t="s">
        <v>284</v>
      </c>
      <c r="D3444" t="s">
        <v>33</v>
      </c>
      <c r="E3444" t="s">
        <v>283</v>
      </c>
      <c r="F3444" t="s">
        <v>282</v>
      </c>
      <c r="G3444" t="s">
        <v>275</v>
      </c>
      <c r="I3444" t="s">
        <v>1228</v>
      </c>
      <c r="J3444" s="3">
        <v>14.804</v>
      </c>
      <c r="K3444" s="3">
        <v>29.170999999999999</v>
      </c>
      <c r="L3444" s="3">
        <v>0.47</v>
      </c>
      <c r="M3444" s="3">
        <v>50.643000000000001</v>
      </c>
      <c r="N3444" s="3">
        <v>-15.510999999999999</v>
      </c>
      <c r="O3444" s="3">
        <v>-17.736000000000001</v>
      </c>
      <c r="P3444" s="3">
        <v>-25.31</v>
      </c>
      <c r="Q3444" s="3">
        <v>2.238</v>
      </c>
      <c r="R3444" s="3">
        <v>-17.303000000000001</v>
      </c>
      <c r="S3444" s="3">
        <v>27.349</v>
      </c>
      <c r="T3444" s="3">
        <v>25.1</v>
      </c>
      <c r="U3444" s="3">
        <v>31.686</v>
      </c>
      <c r="V3444" s="3">
        <v>-10.513</v>
      </c>
      <c r="W3444" s="3">
        <v>-19.306999999999999</v>
      </c>
      <c r="X3444" s="3">
        <v>-36.189</v>
      </c>
      <c r="Y3444" s="3">
        <v>-1.0780000000000001</v>
      </c>
      <c r="Z3444" s="3">
        <v>14.824999999999999</v>
      </c>
      <c r="AA3444" s="3">
        <v>-7.6619999999999999</v>
      </c>
      <c r="AB3444" s="3">
        <v>-0.24199999999999999</v>
      </c>
      <c r="AC3444" s="3">
        <v>-6.7110000000000003</v>
      </c>
      <c r="AD3444" s="3">
        <v>8.0860000000000003</v>
      </c>
      <c r="AE3444" s="3">
        <v>25.094000000000001</v>
      </c>
      <c r="AF3444" s="3">
        <v>18.398</v>
      </c>
      <c r="AG3444" s="3">
        <v>22.158000000000001</v>
      </c>
      <c r="AH3444" s="3">
        <v>16.469000000000001</v>
      </c>
      <c r="AI3444" s="3">
        <v>4.923</v>
      </c>
      <c r="AJ3444" s="3">
        <v>7.7619999999999996</v>
      </c>
      <c r="AK3444" s="3">
        <v>7.157</v>
      </c>
      <c r="AL3444" s="3">
        <v>12.528</v>
      </c>
      <c r="AM3444" s="3">
        <v>4.9889999999999999</v>
      </c>
      <c r="AN3444" s="3">
        <v>0.13600000000000001</v>
      </c>
      <c r="AO3444" s="3">
        <v>-5.6449999999999996</v>
      </c>
      <c r="AP3444" s="3">
        <v>-13.375</v>
      </c>
      <c r="AQ3444" s="3">
        <v>-8.9710000000000001</v>
      </c>
      <c r="AR3444" s="3">
        <v>23.855</v>
      </c>
      <c r="AS3444" s="3">
        <v>-8.5540000000000003</v>
      </c>
      <c r="AT3444" s="3">
        <v>13.138</v>
      </c>
      <c r="AU3444" s="3">
        <v>11.675000000000001</v>
      </c>
      <c r="AV3444" s="3">
        <v>10.712</v>
      </c>
      <c r="AW3444" s="3">
        <v>-0.49399999999999999</v>
      </c>
      <c r="AX3444" s="3">
        <v>0.58699999999999997</v>
      </c>
      <c r="AY3444" s="3">
        <v>1.0529999999999999</v>
      </c>
      <c r="AZ3444" s="3">
        <v>1.31</v>
      </c>
      <c r="BA3444">
        <v>1.5029999999999999</v>
      </c>
      <c r="BB3444">
        <v>2017</v>
      </c>
    </row>
    <row r="3445" spans="1:54" hidden="1" x14ac:dyDescent="0.2">
      <c r="A3445">
        <v>429</v>
      </c>
      <c r="B3445" t="s">
        <v>485</v>
      </c>
      <c r="C3445" t="s">
        <v>281</v>
      </c>
      <c r="D3445" t="s">
        <v>33</v>
      </c>
      <c r="E3445" t="s">
        <v>280</v>
      </c>
      <c r="F3445" t="s">
        <v>279</v>
      </c>
      <c r="G3445" t="s">
        <v>275</v>
      </c>
      <c r="I3445" t="s">
        <v>1228</v>
      </c>
      <c r="J3445" s="3">
        <v>-69.882999999999996</v>
      </c>
      <c r="K3445" s="3">
        <v>-10.111000000000001</v>
      </c>
      <c r="L3445" s="3">
        <v>135.47399999999999</v>
      </c>
      <c r="M3445" s="3">
        <v>2.7650000000000001</v>
      </c>
      <c r="N3445" s="3">
        <v>-18.869</v>
      </c>
      <c r="O3445" s="3">
        <v>-9.3840000000000003</v>
      </c>
      <c r="P3445" s="3">
        <v>-12.401</v>
      </c>
      <c r="Q3445" s="3">
        <v>27.568000000000001</v>
      </c>
      <c r="R3445" s="3">
        <v>11.071999999999999</v>
      </c>
      <c r="S3445" s="3">
        <v>7.8810000000000002</v>
      </c>
      <c r="T3445" s="3">
        <v>20.7</v>
      </c>
      <c r="U3445" s="3">
        <v>10.682</v>
      </c>
      <c r="V3445" s="3">
        <v>9.6509999999999998</v>
      </c>
      <c r="W3445" s="3">
        <v>15.792999999999999</v>
      </c>
      <c r="X3445" s="3">
        <v>1.3480000000000001</v>
      </c>
      <c r="Y3445" s="3">
        <v>-17.899000000000001</v>
      </c>
      <c r="Z3445" s="3">
        <v>-5.0529999999999999</v>
      </c>
      <c r="AA3445" s="3">
        <v>-13.101000000000001</v>
      </c>
      <c r="AB3445" s="3">
        <v>8.5589999999999993</v>
      </c>
      <c r="AC3445" s="3">
        <v>-1.627</v>
      </c>
      <c r="AD3445" s="3">
        <v>11.243</v>
      </c>
      <c r="AE3445" s="3">
        <v>-8.8999999999999996E-2</v>
      </c>
      <c r="AF3445" s="3">
        <v>3.4319999999999999</v>
      </c>
      <c r="AG3445" s="3">
        <v>21.38</v>
      </c>
      <c r="AH3445" s="3">
        <v>2.8260000000000001</v>
      </c>
      <c r="AI3445" s="3">
        <v>1.488</v>
      </c>
      <c r="AJ3445" s="3">
        <v>-3.387</v>
      </c>
      <c r="AK3445" s="3">
        <v>-0.21299999999999999</v>
      </c>
      <c r="AL3445" s="3">
        <v>-3.5579999999999998</v>
      </c>
      <c r="AM3445" s="3">
        <v>7.3230000000000004</v>
      </c>
      <c r="AN3445" s="3">
        <v>5.7690000000000001</v>
      </c>
      <c r="AO3445" s="3">
        <v>5.9340000000000002</v>
      </c>
      <c r="AP3445" s="3">
        <v>-28.298999999999999</v>
      </c>
      <c r="AQ3445" s="3">
        <v>-1.4510000000000001</v>
      </c>
      <c r="AR3445" s="3">
        <v>23.391999999999999</v>
      </c>
      <c r="AS3445" s="3">
        <v>47.598999999999997</v>
      </c>
      <c r="AT3445" s="3">
        <v>18.97</v>
      </c>
      <c r="AU3445" s="3">
        <v>0.55800000000000005</v>
      </c>
      <c r="AV3445" s="3">
        <v>-1.718</v>
      </c>
      <c r="AW3445" s="3">
        <v>0.505</v>
      </c>
      <c r="AX3445" s="3">
        <v>2.919</v>
      </c>
      <c r="AY3445" s="3">
        <v>5.3879999999999999</v>
      </c>
      <c r="AZ3445" s="3">
        <v>4.0670000000000002</v>
      </c>
      <c r="BA3445">
        <v>3.3170000000000002</v>
      </c>
      <c r="BB3445">
        <v>2017</v>
      </c>
    </row>
    <row r="3446" spans="1:54" hidden="1" x14ac:dyDescent="0.2">
      <c r="A3446">
        <v>429</v>
      </c>
      <c r="B3446" t="s">
        <v>485</v>
      </c>
      <c r="C3446" t="s">
        <v>278</v>
      </c>
      <c r="D3446" t="s">
        <v>33</v>
      </c>
      <c r="E3446" t="s">
        <v>277</v>
      </c>
      <c r="F3446" t="s">
        <v>276</v>
      </c>
      <c r="G3446" t="s">
        <v>275</v>
      </c>
      <c r="I3446" t="s">
        <v>1228</v>
      </c>
      <c r="J3446" s="3">
        <v>-71.149000000000001</v>
      </c>
      <c r="K3446" s="3">
        <v>-9.4860000000000007</v>
      </c>
      <c r="L3446" s="3">
        <v>105.795</v>
      </c>
      <c r="M3446" s="3">
        <v>13.471</v>
      </c>
      <c r="N3446" s="3">
        <v>-19.030999999999999</v>
      </c>
      <c r="O3446" s="3">
        <v>-17.623000000000001</v>
      </c>
      <c r="P3446" s="3">
        <v>3.4540000000000002</v>
      </c>
      <c r="Q3446" s="3">
        <v>26.175000000000001</v>
      </c>
      <c r="R3446" s="3">
        <v>5.04</v>
      </c>
      <c r="S3446" s="3">
        <v>15.247</v>
      </c>
      <c r="T3446" s="3">
        <v>20.7</v>
      </c>
      <c r="U3446" s="3">
        <v>16.585000000000001</v>
      </c>
      <c r="V3446" s="3">
        <v>4.3</v>
      </c>
      <c r="W3446" s="3">
        <v>15.335000000000001</v>
      </c>
      <c r="X3446" s="3">
        <v>6.2789999999999999</v>
      </c>
      <c r="Y3446" s="3">
        <v>-21.536999999999999</v>
      </c>
      <c r="Z3446" s="3">
        <v>-0.8</v>
      </c>
      <c r="AA3446" s="3">
        <v>-14.21</v>
      </c>
      <c r="AB3446" s="3">
        <v>5.58</v>
      </c>
      <c r="AC3446" s="3">
        <v>2.6059999999999999</v>
      </c>
      <c r="AD3446" s="3">
        <v>5.4</v>
      </c>
      <c r="AE3446" s="3">
        <v>-4.4349999999999996</v>
      </c>
      <c r="AF3446" s="3">
        <v>-1.3029999999999999</v>
      </c>
      <c r="AG3446" s="3">
        <v>21.035</v>
      </c>
      <c r="AH3446" s="3">
        <v>2.9510000000000001</v>
      </c>
      <c r="AI3446" s="3">
        <v>3.95</v>
      </c>
      <c r="AJ3446" s="3">
        <v>-2.2879999999999998</v>
      </c>
      <c r="AK3446" s="3">
        <v>-0.49399999999999999</v>
      </c>
      <c r="AL3446" s="3">
        <v>-3.976</v>
      </c>
      <c r="AM3446" s="3">
        <v>6.5209999999999999</v>
      </c>
      <c r="AN3446" s="3">
        <v>5.3639999999999999</v>
      </c>
      <c r="AO3446" s="3">
        <v>8.2769999999999992</v>
      </c>
      <c r="AP3446" s="3">
        <v>-27.678000000000001</v>
      </c>
      <c r="AQ3446" s="3">
        <v>-2.282</v>
      </c>
      <c r="AR3446" s="3">
        <v>18.675000000000001</v>
      </c>
      <c r="AS3446" s="3">
        <v>44.881</v>
      </c>
      <c r="AT3446" s="3">
        <v>22.364000000000001</v>
      </c>
      <c r="AU3446" s="3">
        <v>0.82899999999999996</v>
      </c>
      <c r="AV3446" s="3">
        <v>-2.8420000000000001</v>
      </c>
      <c r="AW3446" s="3">
        <v>0.80200000000000005</v>
      </c>
      <c r="AX3446" s="3">
        <v>3.331</v>
      </c>
      <c r="AY3446" s="3">
        <v>5.7430000000000003</v>
      </c>
      <c r="AZ3446" s="3">
        <v>4.3319999999999999</v>
      </c>
      <c r="BA3446">
        <v>2.8340000000000001</v>
      </c>
      <c r="BB3446">
        <v>2017</v>
      </c>
    </row>
    <row r="3447" spans="1:54" hidden="1" x14ac:dyDescent="0.2">
      <c r="A3447">
        <v>429</v>
      </c>
      <c r="B3447" t="s">
        <v>485</v>
      </c>
      <c r="C3447" t="s">
        <v>274</v>
      </c>
      <c r="D3447" t="s">
        <v>33</v>
      </c>
      <c r="E3447" t="s">
        <v>273</v>
      </c>
      <c r="F3447" t="s">
        <v>272</v>
      </c>
      <c r="G3447" t="s">
        <v>271</v>
      </c>
      <c r="I3447" t="s">
        <v>1229</v>
      </c>
      <c r="J3447" s="3" t="s">
        <v>215</v>
      </c>
      <c r="K3447" s="3" t="s">
        <v>215</v>
      </c>
      <c r="L3447" s="3" t="s">
        <v>215</v>
      </c>
      <c r="M3447" s="3" t="s">
        <v>215</v>
      </c>
      <c r="N3447" s="3" t="s">
        <v>215</v>
      </c>
      <c r="O3447" s="3" t="s">
        <v>215</v>
      </c>
      <c r="P3447" s="3" t="s">
        <v>215</v>
      </c>
      <c r="Q3447" s="3" t="s">
        <v>215</v>
      </c>
      <c r="R3447" s="3" t="s">
        <v>215</v>
      </c>
      <c r="S3447" s="3" t="s">
        <v>215</v>
      </c>
      <c r="T3447" s="3">
        <v>14.2</v>
      </c>
      <c r="U3447" s="3">
        <v>10</v>
      </c>
      <c r="V3447" s="3">
        <v>10</v>
      </c>
      <c r="W3447" s="3">
        <v>10</v>
      </c>
      <c r="X3447" s="3">
        <v>10</v>
      </c>
      <c r="Y3447" s="3">
        <v>10</v>
      </c>
      <c r="Z3447" s="3">
        <v>9.0850000000000009</v>
      </c>
      <c r="AA3447" s="3">
        <v>11.897</v>
      </c>
      <c r="AB3447" s="3">
        <v>13.569000000000001</v>
      </c>
      <c r="AC3447" s="3">
        <v>15.776999999999999</v>
      </c>
      <c r="AD3447" s="3">
        <v>16.045999999999999</v>
      </c>
      <c r="AE3447" s="3">
        <v>16.626000000000001</v>
      </c>
      <c r="AF3447" s="3">
        <v>12.2</v>
      </c>
      <c r="AG3447" s="3">
        <v>11.3</v>
      </c>
      <c r="AH3447" s="3">
        <v>10.3</v>
      </c>
      <c r="AI3447" s="3">
        <v>11.5</v>
      </c>
      <c r="AJ3447" s="3">
        <v>11.3</v>
      </c>
      <c r="AK3447" s="3">
        <v>10.5</v>
      </c>
      <c r="AL3447" s="3">
        <v>10.4</v>
      </c>
      <c r="AM3447" s="3">
        <v>11.9</v>
      </c>
      <c r="AN3447" s="3">
        <v>13.5</v>
      </c>
      <c r="AO3447" s="3">
        <v>12.3</v>
      </c>
      <c r="AP3447" s="3">
        <v>12.1</v>
      </c>
      <c r="AQ3447" s="3">
        <v>10.4</v>
      </c>
      <c r="AR3447" s="3">
        <v>10.6</v>
      </c>
      <c r="AS3447" s="3">
        <v>11</v>
      </c>
      <c r="AT3447" s="3">
        <v>12.425000000000001</v>
      </c>
      <c r="AU3447" s="3">
        <v>11.805999999999999</v>
      </c>
      <c r="AV3447" s="3">
        <v>11.744999999999999</v>
      </c>
      <c r="AW3447" s="3">
        <v>11.6</v>
      </c>
      <c r="AX3447" s="3">
        <v>11.407999999999999</v>
      </c>
      <c r="AY3447" s="3">
        <v>11.356</v>
      </c>
      <c r="AZ3447" s="3">
        <v>11.202</v>
      </c>
      <c r="BA3447">
        <v>10.295</v>
      </c>
      <c r="BB3447">
        <v>2017</v>
      </c>
    </row>
    <row r="3448" spans="1:54" hidden="1" x14ac:dyDescent="0.2">
      <c r="A3448">
        <v>429</v>
      </c>
      <c r="B3448" t="s">
        <v>485</v>
      </c>
      <c r="C3448" t="s">
        <v>270</v>
      </c>
      <c r="D3448" t="s">
        <v>33</v>
      </c>
      <c r="E3448" t="s">
        <v>269</v>
      </c>
      <c r="F3448" t="s">
        <v>268</v>
      </c>
      <c r="G3448" t="s">
        <v>264</v>
      </c>
      <c r="H3448" t="s">
        <v>263</v>
      </c>
    </row>
    <row r="3449" spans="1:54" hidden="1" x14ac:dyDescent="0.2">
      <c r="A3449">
        <v>429</v>
      </c>
      <c r="B3449" t="s">
        <v>485</v>
      </c>
      <c r="C3449" t="s">
        <v>267</v>
      </c>
      <c r="D3449" t="s">
        <v>33</v>
      </c>
      <c r="E3449" t="s">
        <v>266</v>
      </c>
      <c r="F3449" t="s">
        <v>265</v>
      </c>
      <c r="G3449" t="s">
        <v>264</v>
      </c>
      <c r="H3449" t="s">
        <v>263</v>
      </c>
      <c r="I3449" t="s">
        <v>1230</v>
      </c>
      <c r="J3449" s="3">
        <v>39.290999999999997</v>
      </c>
      <c r="K3449" s="3">
        <v>40.826000000000001</v>
      </c>
      <c r="L3449" s="3">
        <v>42.42</v>
      </c>
      <c r="M3449" s="3">
        <v>44.076999999999998</v>
      </c>
      <c r="N3449" s="3">
        <v>45.798000000000002</v>
      </c>
      <c r="O3449" s="3">
        <v>47.587000000000003</v>
      </c>
      <c r="P3449" s="3">
        <v>49.445</v>
      </c>
      <c r="Q3449" s="3">
        <v>50.661999999999999</v>
      </c>
      <c r="R3449" s="3">
        <v>51.908999999999999</v>
      </c>
      <c r="S3449" s="3">
        <v>53.186999999999998</v>
      </c>
      <c r="T3449" s="3">
        <v>54.496000000000002</v>
      </c>
      <c r="U3449" s="3">
        <v>55.837000000000003</v>
      </c>
      <c r="V3449" s="3">
        <v>56.655999999999999</v>
      </c>
      <c r="W3449" s="3">
        <v>57.488</v>
      </c>
      <c r="X3449" s="3">
        <v>58.331000000000003</v>
      </c>
      <c r="Y3449" s="3">
        <v>59.186999999999998</v>
      </c>
      <c r="Z3449" s="3">
        <v>60.055</v>
      </c>
      <c r="AA3449" s="3">
        <v>61.07</v>
      </c>
      <c r="AB3449" s="3">
        <v>62.103000000000002</v>
      </c>
      <c r="AC3449" s="3">
        <v>63.152000000000001</v>
      </c>
      <c r="AD3449" s="3">
        <v>64.218999999999994</v>
      </c>
      <c r="AE3449" s="3">
        <v>65.301000000000002</v>
      </c>
      <c r="AF3449" s="3">
        <v>66.3</v>
      </c>
      <c r="AG3449" s="3">
        <v>67.314999999999998</v>
      </c>
      <c r="AH3449" s="3">
        <v>68.344999999999999</v>
      </c>
      <c r="AI3449" s="3">
        <v>69.39</v>
      </c>
      <c r="AJ3449" s="3">
        <v>70.495999999999995</v>
      </c>
      <c r="AK3449" s="3">
        <v>71.366</v>
      </c>
      <c r="AL3449" s="3">
        <v>72.266000000000005</v>
      </c>
      <c r="AM3449" s="3">
        <v>73.195999999999998</v>
      </c>
      <c r="AN3449" s="3">
        <v>74.156999999999996</v>
      </c>
      <c r="AO3449" s="3">
        <v>75.150000000000006</v>
      </c>
      <c r="AP3449" s="3">
        <v>76.037999999999997</v>
      </c>
      <c r="AQ3449" s="3">
        <v>76.941999999999993</v>
      </c>
      <c r="AR3449" s="3">
        <v>78.47</v>
      </c>
      <c r="AS3449" s="3">
        <v>79.475999999999999</v>
      </c>
      <c r="AT3449" s="3">
        <v>80.459999999999994</v>
      </c>
      <c r="AU3449" s="3">
        <v>81.423000000000002</v>
      </c>
      <c r="AV3449" s="3">
        <v>82.36</v>
      </c>
      <c r="AW3449" s="3">
        <v>83.269000000000005</v>
      </c>
      <c r="AX3449" s="3">
        <v>84.149000000000001</v>
      </c>
      <c r="AY3449" s="3">
        <v>84.995000000000005</v>
      </c>
      <c r="AZ3449" s="3">
        <v>85.808000000000007</v>
      </c>
      <c r="BA3449">
        <v>86.665999999999997</v>
      </c>
      <c r="BB3449">
        <v>2017</v>
      </c>
    </row>
    <row r="3450" spans="1:54" hidden="1" x14ac:dyDescent="0.2">
      <c r="A3450">
        <v>429</v>
      </c>
      <c r="B3450" t="s">
        <v>485</v>
      </c>
      <c r="C3450" t="s">
        <v>262</v>
      </c>
      <c r="D3450" t="s">
        <v>33</v>
      </c>
      <c r="E3450" t="s">
        <v>260</v>
      </c>
      <c r="F3450" t="s">
        <v>259</v>
      </c>
      <c r="G3450" t="s">
        <v>225</v>
      </c>
      <c r="H3450" t="s">
        <v>222</v>
      </c>
      <c r="I3450" t="s">
        <v>1231</v>
      </c>
      <c r="J3450" s="3" t="s">
        <v>215</v>
      </c>
      <c r="K3450" s="3" t="s">
        <v>215</v>
      </c>
      <c r="L3450" s="3" t="s">
        <v>215</v>
      </c>
      <c r="M3450" s="3" t="s">
        <v>215</v>
      </c>
      <c r="N3450" s="3" t="s">
        <v>215</v>
      </c>
      <c r="O3450" s="3" t="s">
        <v>215</v>
      </c>
      <c r="P3450" s="3" t="s">
        <v>215</v>
      </c>
      <c r="Q3450" s="3" t="s">
        <v>215</v>
      </c>
      <c r="R3450" s="3" t="s">
        <v>215</v>
      </c>
      <c r="S3450" s="3" t="s">
        <v>215</v>
      </c>
      <c r="T3450" s="3">
        <v>6933.5</v>
      </c>
      <c r="U3450" s="3">
        <v>8380</v>
      </c>
      <c r="V3450" s="3">
        <v>12298</v>
      </c>
      <c r="W3450" s="3">
        <v>28982</v>
      </c>
      <c r="X3450" s="3">
        <v>33482</v>
      </c>
      <c r="Y3450" s="3">
        <v>45008</v>
      </c>
      <c r="Z3450" s="3">
        <v>55862</v>
      </c>
      <c r="AA3450" s="3">
        <v>61452</v>
      </c>
      <c r="AB3450" s="3">
        <v>52104</v>
      </c>
      <c r="AC3450" s="3">
        <v>89784</v>
      </c>
      <c r="AD3450" s="3">
        <v>147295.136</v>
      </c>
      <c r="AE3450" s="3">
        <v>133391.592</v>
      </c>
      <c r="AF3450" s="3">
        <v>211195.76</v>
      </c>
      <c r="AG3450" s="3">
        <v>266641.10499999998</v>
      </c>
      <c r="AH3450" s="3">
        <v>352606.23499999999</v>
      </c>
      <c r="AI3450" s="3">
        <v>504380.26299999998</v>
      </c>
      <c r="AJ3450" s="3">
        <v>611469.02</v>
      </c>
      <c r="AK3450" s="3">
        <v>828611.02300000004</v>
      </c>
      <c r="AL3450" s="3">
        <v>851710.19900000002</v>
      </c>
      <c r="AM3450" s="3">
        <v>842755.22699999996</v>
      </c>
      <c r="AN3450" s="3">
        <v>1049659.46</v>
      </c>
      <c r="AO3450" s="3">
        <v>1203714.331</v>
      </c>
      <c r="AP3450" s="3">
        <v>1015802.928</v>
      </c>
      <c r="AQ3450" s="3">
        <v>1326784.6000000001</v>
      </c>
      <c r="AR3450" s="3">
        <v>1606799.9</v>
      </c>
      <c r="AS3450" s="3">
        <v>1794189.2</v>
      </c>
      <c r="AT3450" s="3">
        <v>2198600</v>
      </c>
      <c r="AU3450" s="3">
        <v>2311962.1740000001</v>
      </c>
      <c r="AV3450" s="3">
        <v>3346236.0380000002</v>
      </c>
      <c r="AW3450" s="3">
        <v>4046630.3489999999</v>
      </c>
      <c r="AX3450" s="3">
        <v>4643934.3380000005</v>
      </c>
      <c r="AY3450" s="3">
        <v>5338739.6330000004</v>
      </c>
      <c r="AZ3450" s="3">
        <v>6128793.0219999999</v>
      </c>
      <c r="BA3450">
        <v>6894389.5070000002</v>
      </c>
      <c r="BB3450">
        <v>2017</v>
      </c>
    </row>
    <row r="3451" spans="1:54" hidden="1" x14ac:dyDescent="0.2">
      <c r="A3451">
        <v>429</v>
      </c>
      <c r="B3451" t="s">
        <v>485</v>
      </c>
      <c r="C3451" t="s">
        <v>261</v>
      </c>
      <c r="D3451" t="s">
        <v>33</v>
      </c>
      <c r="E3451" t="s">
        <v>260</v>
      </c>
      <c r="F3451" t="s">
        <v>259</v>
      </c>
      <c r="G3451" t="s">
        <v>217</v>
      </c>
      <c r="I3451" t="s">
        <v>258</v>
      </c>
      <c r="J3451" s="3" t="s">
        <v>215</v>
      </c>
      <c r="K3451" s="3" t="s">
        <v>215</v>
      </c>
      <c r="L3451" s="3" t="s">
        <v>215</v>
      </c>
      <c r="M3451" s="3" t="s">
        <v>215</v>
      </c>
      <c r="N3451" s="3" t="s">
        <v>215</v>
      </c>
      <c r="O3451" s="3" t="s">
        <v>215</v>
      </c>
      <c r="P3451" s="3" t="s">
        <v>215</v>
      </c>
      <c r="Q3451" s="3" t="s">
        <v>215</v>
      </c>
      <c r="R3451" s="3" t="s">
        <v>215</v>
      </c>
      <c r="S3451" s="3" t="s">
        <v>215</v>
      </c>
      <c r="T3451" s="3">
        <v>17.827000000000002</v>
      </c>
      <c r="U3451" s="3">
        <v>15.217000000000001</v>
      </c>
      <c r="V3451" s="3">
        <v>16.928000000000001</v>
      </c>
      <c r="W3451" s="3">
        <v>26.716999999999999</v>
      </c>
      <c r="X3451" s="3">
        <v>23.218</v>
      </c>
      <c r="Y3451" s="3">
        <v>22.228000000000002</v>
      </c>
      <c r="Z3451" s="3">
        <v>20.234000000000002</v>
      </c>
      <c r="AA3451" s="3">
        <v>18.853000000000002</v>
      </c>
      <c r="AB3451" s="3">
        <v>14.21</v>
      </c>
      <c r="AC3451" s="3">
        <v>18.463000000000001</v>
      </c>
      <c r="AD3451" s="3">
        <v>22.934999999999999</v>
      </c>
      <c r="AE3451" s="3">
        <v>17.584</v>
      </c>
      <c r="AF3451" s="3">
        <v>20.434000000000001</v>
      </c>
      <c r="AG3451" s="3">
        <v>21.023</v>
      </c>
      <c r="AH3451" s="3">
        <v>21.619</v>
      </c>
      <c r="AI3451" s="3">
        <v>24.475000000000001</v>
      </c>
      <c r="AJ3451" s="3">
        <v>24.588000000000001</v>
      </c>
      <c r="AK3451" s="3">
        <v>25.393999999999998</v>
      </c>
      <c r="AL3451" s="3">
        <v>21.873000000000001</v>
      </c>
      <c r="AM3451" s="3">
        <v>20.69</v>
      </c>
      <c r="AN3451" s="3">
        <v>21.033999999999999</v>
      </c>
      <c r="AO3451" s="3">
        <v>18.913</v>
      </c>
      <c r="AP3451" s="3">
        <v>13.946</v>
      </c>
      <c r="AQ3451" s="3">
        <v>13.48</v>
      </c>
      <c r="AR3451" s="3">
        <v>14.27</v>
      </c>
      <c r="AS3451" s="3">
        <v>16.122</v>
      </c>
      <c r="AT3451" s="3">
        <v>17.280999999999999</v>
      </c>
      <c r="AU3451" s="3">
        <v>15.651</v>
      </c>
      <c r="AV3451" s="3">
        <v>18.667000000000002</v>
      </c>
      <c r="AW3451" s="3">
        <v>19.509</v>
      </c>
      <c r="AX3451" s="3">
        <v>19.504000000000001</v>
      </c>
      <c r="AY3451" s="3">
        <v>19.510000000000002</v>
      </c>
      <c r="AZ3451" s="3">
        <v>19.478999999999999</v>
      </c>
      <c r="BA3451">
        <v>19.193999999999999</v>
      </c>
      <c r="BB3451">
        <v>2017</v>
      </c>
    </row>
    <row r="3452" spans="1:54" hidden="1" x14ac:dyDescent="0.2">
      <c r="A3452">
        <v>429</v>
      </c>
      <c r="B3452" t="s">
        <v>485</v>
      </c>
      <c r="C3452" t="s">
        <v>257</v>
      </c>
      <c r="D3452" t="s">
        <v>33</v>
      </c>
      <c r="E3452" t="s">
        <v>255</v>
      </c>
      <c r="F3452" t="s">
        <v>254</v>
      </c>
      <c r="G3452" t="s">
        <v>225</v>
      </c>
      <c r="H3452" t="s">
        <v>222</v>
      </c>
      <c r="I3452" t="s">
        <v>1231</v>
      </c>
      <c r="J3452" s="3" t="s">
        <v>215</v>
      </c>
      <c r="K3452" s="3" t="s">
        <v>215</v>
      </c>
      <c r="L3452" s="3" t="s">
        <v>215</v>
      </c>
      <c r="M3452" s="3" t="s">
        <v>215</v>
      </c>
      <c r="N3452" s="3" t="s">
        <v>215</v>
      </c>
      <c r="O3452" s="3" t="s">
        <v>215</v>
      </c>
      <c r="P3452" s="3" t="s">
        <v>215</v>
      </c>
      <c r="Q3452" s="3" t="s">
        <v>215</v>
      </c>
      <c r="R3452" s="3" t="s">
        <v>215</v>
      </c>
      <c r="S3452" s="3" t="s">
        <v>215</v>
      </c>
      <c r="T3452" s="3">
        <v>7750.8</v>
      </c>
      <c r="U3452" s="3">
        <v>9490</v>
      </c>
      <c r="V3452" s="3">
        <v>13074</v>
      </c>
      <c r="W3452" s="3">
        <v>35734</v>
      </c>
      <c r="X3452" s="3">
        <v>39208</v>
      </c>
      <c r="Y3452" s="3">
        <v>51467</v>
      </c>
      <c r="Z3452" s="3">
        <v>58398</v>
      </c>
      <c r="AA3452" s="3">
        <v>68591</v>
      </c>
      <c r="AB3452" s="3">
        <v>74187</v>
      </c>
      <c r="AC3452" s="3">
        <v>92782.399999999994</v>
      </c>
      <c r="AD3452" s="3">
        <v>104703.7</v>
      </c>
      <c r="AE3452" s="3">
        <v>125741.679</v>
      </c>
      <c r="AF3452" s="3">
        <v>206265.07</v>
      </c>
      <c r="AG3452" s="3">
        <v>251732.394</v>
      </c>
      <c r="AH3452" s="3">
        <v>297493.48</v>
      </c>
      <c r="AI3452" s="3">
        <v>430714.20199999999</v>
      </c>
      <c r="AJ3452" s="3">
        <v>564866.15599999996</v>
      </c>
      <c r="AK3452" s="3">
        <v>617566.69799999997</v>
      </c>
      <c r="AL3452" s="3">
        <v>828825.50699999998</v>
      </c>
      <c r="AM3452" s="3">
        <v>810201.92799999996</v>
      </c>
      <c r="AN3452" s="3">
        <v>917548.27399999998</v>
      </c>
      <c r="AO3452" s="3">
        <v>1165082.193</v>
      </c>
      <c r="AP3452" s="3">
        <v>1039256</v>
      </c>
      <c r="AQ3452" s="3">
        <v>1415137.6</v>
      </c>
      <c r="AR3452" s="3">
        <v>1735115.2</v>
      </c>
      <c r="AS3452" s="3">
        <v>1990402.7</v>
      </c>
      <c r="AT3452" s="3">
        <v>2487200</v>
      </c>
      <c r="AU3452" s="3">
        <v>2656430.7999999998</v>
      </c>
      <c r="AV3452" s="3">
        <v>3593785.9559999998</v>
      </c>
      <c r="AW3452" s="3">
        <v>4608959.6720000003</v>
      </c>
      <c r="AX3452" s="3">
        <v>5295053.0650000004</v>
      </c>
      <c r="AY3452" s="3">
        <v>6116146</v>
      </c>
      <c r="AZ3452" s="3">
        <v>7049970.3480000002</v>
      </c>
      <c r="BA3452">
        <v>7977936.858</v>
      </c>
      <c r="BB3452">
        <v>2017</v>
      </c>
    </row>
    <row r="3453" spans="1:54" hidden="1" x14ac:dyDescent="0.2">
      <c r="A3453">
        <v>429</v>
      </c>
      <c r="B3453" t="s">
        <v>485</v>
      </c>
      <c r="C3453" t="s">
        <v>256</v>
      </c>
      <c r="D3453" t="s">
        <v>33</v>
      </c>
      <c r="E3453" t="s">
        <v>255</v>
      </c>
      <c r="F3453" t="s">
        <v>254</v>
      </c>
      <c r="G3453" t="s">
        <v>217</v>
      </c>
      <c r="I3453" t="s">
        <v>253</v>
      </c>
      <c r="J3453" s="3" t="s">
        <v>215</v>
      </c>
      <c r="K3453" s="3" t="s">
        <v>215</v>
      </c>
      <c r="L3453" s="3" t="s">
        <v>215</v>
      </c>
      <c r="M3453" s="3" t="s">
        <v>215</v>
      </c>
      <c r="N3453" s="3" t="s">
        <v>215</v>
      </c>
      <c r="O3453" s="3" t="s">
        <v>215</v>
      </c>
      <c r="P3453" s="3" t="s">
        <v>215</v>
      </c>
      <c r="Q3453" s="3" t="s">
        <v>215</v>
      </c>
      <c r="R3453" s="3" t="s">
        <v>215</v>
      </c>
      <c r="S3453" s="3" t="s">
        <v>215</v>
      </c>
      <c r="T3453" s="3">
        <v>19.928000000000001</v>
      </c>
      <c r="U3453" s="3">
        <v>17.233000000000001</v>
      </c>
      <c r="V3453" s="3">
        <v>17.995999999999999</v>
      </c>
      <c r="W3453" s="3">
        <v>32.942</v>
      </c>
      <c r="X3453" s="3">
        <v>27.187999999999999</v>
      </c>
      <c r="Y3453" s="3">
        <v>25.417999999999999</v>
      </c>
      <c r="Z3453" s="3">
        <v>21.152999999999999</v>
      </c>
      <c r="AA3453" s="3">
        <v>21.042999999999999</v>
      </c>
      <c r="AB3453" s="3">
        <v>20.233000000000001</v>
      </c>
      <c r="AC3453" s="3">
        <v>19.079000000000001</v>
      </c>
      <c r="AD3453" s="3">
        <v>16.303000000000001</v>
      </c>
      <c r="AE3453" s="3">
        <v>16.574999999999999</v>
      </c>
      <c r="AF3453" s="3">
        <v>19.957000000000001</v>
      </c>
      <c r="AG3453" s="3">
        <v>19.847999999999999</v>
      </c>
      <c r="AH3453" s="3">
        <v>18.239999999999998</v>
      </c>
      <c r="AI3453" s="3">
        <v>20.901</v>
      </c>
      <c r="AJ3453" s="3">
        <v>22.713999999999999</v>
      </c>
      <c r="AK3453" s="3">
        <v>18.925999999999998</v>
      </c>
      <c r="AL3453" s="3">
        <v>21.285</v>
      </c>
      <c r="AM3453" s="3">
        <v>19.890999999999998</v>
      </c>
      <c r="AN3453" s="3">
        <v>18.385999999999999</v>
      </c>
      <c r="AO3453" s="3">
        <v>18.306000000000001</v>
      </c>
      <c r="AP3453" s="3">
        <v>14.268000000000001</v>
      </c>
      <c r="AQ3453" s="3">
        <v>14.378</v>
      </c>
      <c r="AR3453" s="3">
        <v>15.409000000000001</v>
      </c>
      <c r="AS3453" s="3">
        <v>17.885000000000002</v>
      </c>
      <c r="AT3453" s="3">
        <v>19.548999999999999</v>
      </c>
      <c r="AU3453" s="3">
        <v>17.981999999999999</v>
      </c>
      <c r="AV3453" s="3">
        <v>20.047999999999998</v>
      </c>
      <c r="AW3453" s="3">
        <v>22.22</v>
      </c>
      <c r="AX3453" s="3">
        <v>22.238</v>
      </c>
      <c r="AY3453" s="3">
        <v>22.350999999999999</v>
      </c>
      <c r="AZ3453" s="3">
        <v>22.407</v>
      </c>
      <c r="BA3453">
        <v>22.210999999999999</v>
      </c>
      <c r="BB3453">
        <v>2017</v>
      </c>
    </row>
    <row r="3454" spans="1:54" hidden="1" x14ac:dyDescent="0.2">
      <c r="A3454">
        <v>429</v>
      </c>
      <c r="B3454" t="s">
        <v>485</v>
      </c>
      <c r="C3454" t="s">
        <v>252</v>
      </c>
      <c r="D3454" t="s">
        <v>33</v>
      </c>
      <c r="E3454" t="s">
        <v>250</v>
      </c>
      <c r="F3454" t="s">
        <v>249</v>
      </c>
      <c r="G3454" t="s">
        <v>225</v>
      </c>
      <c r="H3454" t="s">
        <v>222</v>
      </c>
      <c r="I3454" t="s">
        <v>1231</v>
      </c>
      <c r="J3454" s="3" t="s">
        <v>215</v>
      </c>
      <c r="K3454" s="3" t="s">
        <v>215</v>
      </c>
      <c r="L3454" s="3" t="s">
        <v>215</v>
      </c>
      <c r="M3454" s="3" t="s">
        <v>215</v>
      </c>
      <c r="N3454" s="3" t="s">
        <v>215</v>
      </c>
      <c r="O3454" s="3" t="s">
        <v>215</v>
      </c>
      <c r="P3454" s="3" t="s">
        <v>215</v>
      </c>
      <c r="Q3454" s="3" t="s">
        <v>215</v>
      </c>
      <c r="R3454" s="3" t="s">
        <v>215</v>
      </c>
      <c r="S3454" s="3" t="s">
        <v>215</v>
      </c>
      <c r="T3454" s="3">
        <v>-817.3</v>
      </c>
      <c r="U3454" s="3">
        <v>-1110</v>
      </c>
      <c r="V3454" s="3">
        <v>-776</v>
      </c>
      <c r="W3454" s="3">
        <v>-6752</v>
      </c>
      <c r="X3454" s="3">
        <v>-5726</v>
      </c>
      <c r="Y3454" s="3">
        <v>-6459</v>
      </c>
      <c r="Z3454" s="3">
        <v>-2536</v>
      </c>
      <c r="AA3454" s="3">
        <v>-7139</v>
      </c>
      <c r="AB3454" s="3">
        <v>-22083</v>
      </c>
      <c r="AC3454" s="3">
        <v>-2998.4</v>
      </c>
      <c r="AD3454" s="3">
        <v>42591.436000000002</v>
      </c>
      <c r="AE3454" s="3">
        <v>7649.9129999999996</v>
      </c>
      <c r="AF3454" s="3">
        <v>4930.6899999999996</v>
      </c>
      <c r="AG3454" s="3">
        <v>14908.710999999999</v>
      </c>
      <c r="AH3454" s="3">
        <v>55112.754999999997</v>
      </c>
      <c r="AI3454" s="3">
        <v>73666.061000000002</v>
      </c>
      <c r="AJ3454" s="3">
        <v>46602.864000000001</v>
      </c>
      <c r="AK3454" s="3">
        <v>211044.32500000001</v>
      </c>
      <c r="AL3454" s="3">
        <v>22884.691999999999</v>
      </c>
      <c r="AM3454" s="3">
        <v>32553.3</v>
      </c>
      <c r="AN3454" s="3">
        <v>132111.18700000001</v>
      </c>
      <c r="AO3454" s="3">
        <v>38632.137000000002</v>
      </c>
      <c r="AP3454" s="3">
        <v>-23453.072</v>
      </c>
      <c r="AQ3454" s="3">
        <v>-88353</v>
      </c>
      <c r="AR3454" s="3">
        <v>-128315.3</v>
      </c>
      <c r="AS3454" s="3">
        <v>-196213.5</v>
      </c>
      <c r="AT3454" s="3">
        <v>-288600</v>
      </c>
      <c r="AU3454" s="3">
        <v>-344468.625</v>
      </c>
      <c r="AV3454" s="3">
        <v>-247549.91800000001</v>
      </c>
      <c r="AW3454" s="3">
        <v>-562329.32200000004</v>
      </c>
      <c r="AX3454" s="3">
        <v>-651118.72600000002</v>
      </c>
      <c r="AY3454" s="3">
        <v>-777406.36699999997</v>
      </c>
      <c r="AZ3454" s="3">
        <v>-921177.32499999995</v>
      </c>
      <c r="BA3454">
        <v>-1083547.351</v>
      </c>
      <c r="BB3454">
        <v>2017</v>
      </c>
    </row>
    <row r="3455" spans="1:54" hidden="1" x14ac:dyDescent="0.2">
      <c r="A3455">
        <v>429</v>
      </c>
      <c r="B3455" t="s">
        <v>485</v>
      </c>
      <c r="C3455" t="s">
        <v>251</v>
      </c>
      <c r="D3455" t="s">
        <v>33</v>
      </c>
      <c r="E3455" t="s">
        <v>250</v>
      </c>
      <c r="F3455" t="s">
        <v>249</v>
      </c>
      <c r="G3455" t="s">
        <v>217</v>
      </c>
      <c r="I3455" t="s">
        <v>248</v>
      </c>
      <c r="J3455" s="3" t="s">
        <v>215</v>
      </c>
      <c r="K3455" s="3" t="s">
        <v>215</v>
      </c>
      <c r="L3455" s="3" t="s">
        <v>215</v>
      </c>
      <c r="M3455" s="3" t="s">
        <v>215</v>
      </c>
      <c r="N3455" s="3" t="s">
        <v>215</v>
      </c>
      <c r="O3455" s="3" t="s">
        <v>215</v>
      </c>
      <c r="P3455" s="3" t="s">
        <v>215</v>
      </c>
      <c r="Q3455" s="3" t="s">
        <v>215</v>
      </c>
      <c r="R3455" s="3" t="s">
        <v>215</v>
      </c>
      <c r="S3455" s="3" t="s">
        <v>215</v>
      </c>
      <c r="T3455" s="3">
        <v>-2.101</v>
      </c>
      <c r="U3455" s="3">
        <v>-2.016</v>
      </c>
      <c r="V3455" s="3">
        <v>-1.0680000000000001</v>
      </c>
      <c r="W3455" s="3">
        <v>-6.2240000000000002</v>
      </c>
      <c r="X3455" s="3">
        <v>-3.9710000000000001</v>
      </c>
      <c r="Y3455" s="3">
        <v>-3.19</v>
      </c>
      <c r="Z3455" s="3">
        <v>-0.91900000000000004</v>
      </c>
      <c r="AA3455" s="3">
        <v>-2.19</v>
      </c>
      <c r="AB3455" s="3">
        <v>-6.0229999999999997</v>
      </c>
      <c r="AC3455" s="3">
        <v>-0.61699999999999999</v>
      </c>
      <c r="AD3455" s="3">
        <v>6.6319999999999997</v>
      </c>
      <c r="AE3455" s="3">
        <v>1.008</v>
      </c>
      <c r="AF3455" s="3">
        <v>0.47699999999999998</v>
      </c>
      <c r="AG3455" s="3">
        <v>1.175</v>
      </c>
      <c r="AH3455" s="3">
        <v>3.379</v>
      </c>
      <c r="AI3455" s="3">
        <v>3.5750000000000002</v>
      </c>
      <c r="AJ3455" s="3">
        <v>1.8740000000000001</v>
      </c>
      <c r="AK3455" s="3">
        <v>6.468</v>
      </c>
      <c r="AL3455" s="3">
        <v>0.58799999999999997</v>
      </c>
      <c r="AM3455" s="3">
        <v>0.79900000000000004</v>
      </c>
      <c r="AN3455" s="3">
        <v>2.6469999999999998</v>
      </c>
      <c r="AO3455" s="3">
        <v>0.60699999999999998</v>
      </c>
      <c r="AP3455" s="3">
        <v>-0.32200000000000001</v>
      </c>
      <c r="AQ3455" s="3">
        <v>-0.89800000000000002</v>
      </c>
      <c r="AR3455" s="3">
        <v>-1.1399999999999999</v>
      </c>
      <c r="AS3455" s="3">
        <v>-1.7629999999999999</v>
      </c>
      <c r="AT3455" s="3">
        <v>-2.2679999999999998</v>
      </c>
      <c r="AU3455" s="3">
        <v>-2.3319999999999999</v>
      </c>
      <c r="AV3455" s="3">
        <v>-1.381</v>
      </c>
      <c r="AW3455" s="3">
        <v>-2.7109999999999999</v>
      </c>
      <c r="AX3455" s="3">
        <v>-2.7349999999999999</v>
      </c>
      <c r="AY3455" s="3">
        <v>-2.8410000000000002</v>
      </c>
      <c r="AZ3455" s="3">
        <v>-2.9279999999999999</v>
      </c>
      <c r="BA3455">
        <v>-3.0169999999999999</v>
      </c>
      <c r="BB3455">
        <v>2017</v>
      </c>
    </row>
    <row r="3456" spans="1:54" hidden="1" x14ac:dyDescent="0.2">
      <c r="A3456">
        <v>429</v>
      </c>
      <c r="B3456" t="s">
        <v>485</v>
      </c>
      <c r="C3456" t="s">
        <v>247</v>
      </c>
      <c r="D3456" t="s">
        <v>33</v>
      </c>
      <c r="E3456" t="s">
        <v>245</v>
      </c>
      <c r="F3456" t="s">
        <v>244</v>
      </c>
      <c r="G3456" t="s">
        <v>225</v>
      </c>
      <c r="H3456" t="s">
        <v>222</v>
      </c>
    </row>
    <row r="3457" spans="1:54" hidden="1" x14ac:dyDescent="0.2">
      <c r="A3457">
        <v>429</v>
      </c>
      <c r="B3457" t="s">
        <v>485</v>
      </c>
      <c r="C3457" t="s">
        <v>246</v>
      </c>
      <c r="D3457" t="s">
        <v>33</v>
      </c>
      <c r="E3457" t="s">
        <v>245</v>
      </c>
      <c r="F3457" t="s">
        <v>244</v>
      </c>
      <c r="G3457" t="s">
        <v>243</v>
      </c>
    </row>
    <row r="3458" spans="1:54" hidden="1" x14ac:dyDescent="0.2">
      <c r="A3458">
        <v>429</v>
      </c>
      <c r="B3458" t="s">
        <v>485</v>
      </c>
      <c r="C3458" t="s">
        <v>242</v>
      </c>
      <c r="D3458" t="s">
        <v>33</v>
      </c>
      <c r="E3458" t="s">
        <v>240</v>
      </c>
      <c r="F3458" t="s">
        <v>239</v>
      </c>
      <c r="G3458" t="s">
        <v>225</v>
      </c>
      <c r="H3458" t="s">
        <v>222</v>
      </c>
      <c r="I3458" t="s">
        <v>1231</v>
      </c>
      <c r="J3458" s="3" t="s">
        <v>215</v>
      </c>
      <c r="K3458" s="3" t="s">
        <v>215</v>
      </c>
      <c r="L3458" s="3" t="s">
        <v>215</v>
      </c>
      <c r="M3458" s="3" t="s">
        <v>215</v>
      </c>
      <c r="N3458" s="3" t="s">
        <v>215</v>
      </c>
      <c r="O3458" s="3" t="s">
        <v>215</v>
      </c>
      <c r="P3458" s="3" t="s">
        <v>215</v>
      </c>
      <c r="Q3458" s="3" t="s">
        <v>215</v>
      </c>
      <c r="R3458" s="3" t="s">
        <v>215</v>
      </c>
      <c r="S3458" s="3" t="s">
        <v>215</v>
      </c>
      <c r="T3458" s="3" t="s">
        <v>215</v>
      </c>
      <c r="U3458" s="3" t="s">
        <v>215</v>
      </c>
      <c r="V3458" s="3" t="s">
        <v>215</v>
      </c>
      <c r="W3458" s="3" t="s">
        <v>215</v>
      </c>
      <c r="X3458" s="3" t="s">
        <v>215</v>
      </c>
      <c r="Y3458" s="3" t="s">
        <v>215</v>
      </c>
      <c r="Z3458" s="3" t="s">
        <v>215</v>
      </c>
      <c r="AA3458" s="3" t="s">
        <v>215</v>
      </c>
      <c r="AB3458" s="3" t="s">
        <v>215</v>
      </c>
      <c r="AC3458" s="3" t="s">
        <v>215</v>
      </c>
      <c r="AD3458" s="3" t="s">
        <v>215</v>
      </c>
      <c r="AE3458" s="3" t="s">
        <v>215</v>
      </c>
      <c r="AF3458" s="3">
        <v>5764.3779999999997</v>
      </c>
      <c r="AG3458" s="3">
        <v>16193.819</v>
      </c>
      <c r="AH3458" s="3">
        <v>56286.716</v>
      </c>
      <c r="AI3458" s="3">
        <v>75853.680999999997</v>
      </c>
      <c r="AJ3458" s="3">
        <v>47620.788</v>
      </c>
      <c r="AK3458" s="3">
        <v>214230.09</v>
      </c>
      <c r="AL3458" s="3">
        <v>25071.238000000001</v>
      </c>
      <c r="AM3458" s="3">
        <v>32708.865000000002</v>
      </c>
      <c r="AN3458" s="3">
        <v>130898.77</v>
      </c>
      <c r="AO3458" s="3">
        <v>44687.042000000001</v>
      </c>
      <c r="AP3458" s="3">
        <v>-17312.252</v>
      </c>
      <c r="AQ3458" s="3">
        <v>-80089.236000000004</v>
      </c>
      <c r="AR3458" s="3">
        <v>-118390.92</v>
      </c>
      <c r="AS3458" s="3">
        <v>-184368.70499999999</v>
      </c>
      <c r="AT3458" s="3">
        <v>-274315.62</v>
      </c>
      <c r="AU3458" s="3">
        <v>-321836.625</v>
      </c>
      <c r="AV3458" s="3">
        <v>-177549.91800000001</v>
      </c>
      <c r="AW3458" s="3">
        <v>425868.136</v>
      </c>
      <c r="AX3458" s="3">
        <v>507088.91399999999</v>
      </c>
      <c r="AY3458" s="3">
        <v>630472.478</v>
      </c>
      <c r="AZ3458" s="3">
        <v>724137.95700000005</v>
      </c>
      <c r="BA3458">
        <v>836802.60699999996</v>
      </c>
      <c r="BB3458">
        <v>2017</v>
      </c>
    </row>
    <row r="3459" spans="1:54" hidden="1" x14ac:dyDescent="0.2">
      <c r="A3459">
        <v>429</v>
      </c>
      <c r="B3459" t="s">
        <v>485</v>
      </c>
      <c r="C3459" t="s">
        <v>241</v>
      </c>
      <c r="D3459" t="s">
        <v>33</v>
      </c>
      <c r="E3459" t="s">
        <v>240</v>
      </c>
      <c r="F3459" t="s">
        <v>239</v>
      </c>
      <c r="G3459" t="s">
        <v>217</v>
      </c>
      <c r="I3459" t="s">
        <v>238</v>
      </c>
      <c r="J3459" s="3" t="s">
        <v>215</v>
      </c>
      <c r="K3459" s="3" t="s">
        <v>215</v>
      </c>
      <c r="L3459" s="3" t="s">
        <v>215</v>
      </c>
      <c r="M3459" s="3" t="s">
        <v>215</v>
      </c>
      <c r="N3459" s="3" t="s">
        <v>215</v>
      </c>
      <c r="O3459" s="3" t="s">
        <v>215</v>
      </c>
      <c r="P3459" s="3" t="s">
        <v>215</v>
      </c>
      <c r="Q3459" s="3" t="s">
        <v>215</v>
      </c>
      <c r="R3459" s="3" t="s">
        <v>215</v>
      </c>
      <c r="S3459" s="3" t="s">
        <v>215</v>
      </c>
      <c r="T3459" s="3" t="s">
        <v>215</v>
      </c>
      <c r="U3459" s="3" t="s">
        <v>215</v>
      </c>
      <c r="V3459" s="3" t="s">
        <v>215</v>
      </c>
      <c r="W3459" s="3" t="s">
        <v>215</v>
      </c>
      <c r="X3459" s="3" t="s">
        <v>215</v>
      </c>
      <c r="Y3459" s="3" t="s">
        <v>215</v>
      </c>
      <c r="Z3459" s="3" t="s">
        <v>215</v>
      </c>
      <c r="AA3459" s="3" t="s">
        <v>215</v>
      </c>
      <c r="AB3459" s="3" t="s">
        <v>215</v>
      </c>
      <c r="AC3459" s="3" t="s">
        <v>215</v>
      </c>
      <c r="AD3459" s="3" t="s">
        <v>215</v>
      </c>
      <c r="AE3459" s="3" t="s">
        <v>215</v>
      </c>
      <c r="AF3459" s="3">
        <v>0.55800000000000005</v>
      </c>
      <c r="AG3459" s="3">
        <v>1.2769999999999999</v>
      </c>
      <c r="AH3459" s="3">
        <v>3.4510000000000001</v>
      </c>
      <c r="AI3459" s="3">
        <v>3.681</v>
      </c>
      <c r="AJ3459" s="3">
        <v>1.915</v>
      </c>
      <c r="AK3459" s="3">
        <v>6.5650000000000004</v>
      </c>
      <c r="AL3459" s="3">
        <v>0.64400000000000002</v>
      </c>
      <c r="AM3459" s="3">
        <v>0.80300000000000005</v>
      </c>
      <c r="AN3459" s="3">
        <v>2.6230000000000002</v>
      </c>
      <c r="AO3459" s="3">
        <v>0.70199999999999996</v>
      </c>
      <c r="AP3459" s="3">
        <v>-0.23799999999999999</v>
      </c>
      <c r="AQ3459" s="3">
        <v>-0.81399999999999995</v>
      </c>
      <c r="AR3459" s="3">
        <v>-1.0509999999999999</v>
      </c>
      <c r="AS3459" s="3">
        <v>-1.657</v>
      </c>
      <c r="AT3459" s="3">
        <v>-2.1560000000000001</v>
      </c>
      <c r="AU3459" s="3">
        <v>-2.1789999999999998</v>
      </c>
      <c r="AV3459" s="3">
        <v>-0.99</v>
      </c>
      <c r="AW3459" s="3">
        <v>2.0529999999999999</v>
      </c>
      <c r="AX3459" s="3">
        <v>2.13</v>
      </c>
      <c r="AY3459" s="3">
        <v>2.3039999999999998</v>
      </c>
      <c r="AZ3459" s="3">
        <v>2.302</v>
      </c>
      <c r="BA3459">
        <v>2.33</v>
      </c>
      <c r="BB3459">
        <v>2017</v>
      </c>
    </row>
    <row r="3460" spans="1:54" hidden="1" x14ac:dyDescent="0.2">
      <c r="A3460">
        <v>429</v>
      </c>
      <c r="B3460" t="s">
        <v>485</v>
      </c>
      <c r="C3460" t="s">
        <v>237</v>
      </c>
      <c r="D3460" t="s">
        <v>33</v>
      </c>
      <c r="E3460" t="s">
        <v>235</v>
      </c>
      <c r="F3460" t="s">
        <v>234</v>
      </c>
      <c r="G3460" t="s">
        <v>225</v>
      </c>
      <c r="H3460" t="s">
        <v>222</v>
      </c>
      <c r="I3460" t="s">
        <v>1231</v>
      </c>
      <c r="J3460" s="3" t="s">
        <v>215</v>
      </c>
      <c r="K3460" s="3" t="s">
        <v>215</v>
      </c>
      <c r="L3460" s="3" t="s">
        <v>215</v>
      </c>
      <c r="M3460" s="3" t="s">
        <v>215</v>
      </c>
      <c r="N3460" s="3" t="s">
        <v>215</v>
      </c>
      <c r="O3460" s="3" t="s">
        <v>215</v>
      </c>
      <c r="P3460" s="3" t="s">
        <v>215</v>
      </c>
      <c r="Q3460" s="3" t="s">
        <v>215</v>
      </c>
      <c r="R3460" s="3" t="s">
        <v>215</v>
      </c>
      <c r="S3460" s="3" t="s">
        <v>215</v>
      </c>
      <c r="T3460" s="3" t="s">
        <v>215</v>
      </c>
      <c r="U3460" s="3" t="s">
        <v>215</v>
      </c>
      <c r="V3460" s="3" t="s">
        <v>215</v>
      </c>
      <c r="W3460" s="3" t="s">
        <v>215</v>
      </c>
      <c r="X3460" s="3" t="s">
        <v>215</v>
      </c>
      <c r="Y3460" s="3" t="s">
        <v>215</v>
      </c>
      <c r="Z3460" s="3">
        <v>50261.877</v>
      </c>
      <c r="AA3460" s="3">
        <v>50311.12</v>
      </c>
      <c r="AB3460" s="3">
        <v>63212.31</v>
      </c>
      <c r="AC3460" s="3">
        <v>57458.305</v>
      </c>
      <c r="AD3460" s="3">
        <v>40410.957000000002</v>
      </c>
      <c r="AE3460" s="3">
        <v>-7627.723</v>
      </c>
      <c r="AF3460" s="3">
        <v>94904.953999999998</v>
      </c>
      <c r="AG3460" s="3">
        <v>94209.452999999994</v>
      </c>
      <c r="AH3460" s="3">
        <v>78617.395000000004</v>
      </c>
      <c r="AI3460" s="3">
        <v>-10288.593000000001</v>
      </c>
      <c r="AJ3460" s="3">
        <v>-20759.406999999999</v>
      </c>
      <c r="AK3460" s="3">
        <v>-89495.823999999993</v>
      </c>
      <c r="AL3460" s="3">
        <v>-101164.82</v>
      </c>
      <c r="AM3460" s="3">
        <v>101005.95600000001</v>
      </c>
      <c r="AN3460" s="3">
        <v>94904.2</v>
      </c>
      <c r="AO3460" s="3">
        <v>-159754</v>
      </c>
      <c r="AP3460" s="3">
        <v>97048.171000000002</v>
      </c>
      <c r="AQ3460" s="3">
        <v>-555565.76800000004</v>
      </c>
      <c r="AR3460" s="3">
        <v>-632722.84</v>
      </c>
      <c r="AS3460" s="3">
        <v>2773498.56</v>
      </c>
      <c r="AT3460" s="3">
        <v>4569472.5750000002</v>
      </c>
      <c r="AU3460" s="3">
        <v>4393373.9079999998</v>
      </c>
      <c r="AV3460" s="3">
        <v>8147951.9699999997</v>
      </c>
      <c r="AW3460" s="3">
        <v>8586693.2909999993</v>
      </c>
      <c r="AX3460" s="3">
        <v>9048723.5490000006</v>
      </c>
      <c r="AY3460" s="3">
        <v>9807179.6809999999</v>
      </c>
      <c r="AZ3460" s="3">
        <v>10748093.812000001</v>
      </c>
      <c r="BA3460">
        <v>11854778.822000001</v>
      </c>
      <c r="BB3460">
        <v>2017</v>
      </c>
    </row>
    <row r="3461" spans="1:54" hidden="1" x14ac:dyDescent="0.2">
      <c r="A3461">
        <v>429</v>
      </c>
      <c r="B3461" t="s">
        <v>485</v>
      </c>
      <c r="C3461" t="s">
        <v>236</v>
      </c>
      <c r="D3461" t="s">
        <v>33</v>
      </c>
      <c r="E3461" t="s">
        <v>235</v>
      </c>
      <c r="F3461" t="s">
        <v>234</v>
      </c>
      <c r="G3461" t="s">
        <v>217</v>
      </c>
      <c r="I3461" t="s">
        <v>354</v>
      </c>
      <c r="J3461" s="3" t="s">
        <v>215</v>
      </c>
      <c r="K3461" s="3" t="s">
        <v>215</v>
      </c>
      <c r="L3461" s="3" t="s">
        <v>215</v>
      </c>
      <c r="M3461" s="3" t="s">
        <v>215</v>
      </c>
      <c r="N3461" s="3" t="s">
        <v>215</v>
      </c>
      <c r="O3461" s="3" t="s">
        <v>215</v>
      </c>
      <c r="P3461" s="3" t="s">
        <v>215</v>
      </c>
      <c r="Q3461" s="3" t="s">
        <v>215</v>
      </c>
      <c r="R3461" s="3" t="s">
        <v>215</v>
      </c>
      <c r="S3461" s="3" t="s">
        <v>215</v>
      </c>
      <c r="T3461" s="3" t="s">
        <v>215</v>
      </c>
      <c r="U3461" s="3" t="s">
        <v>215</v>
      </c>
      <c r="V3461" s="3" t="s">
        <v>215</v>
      </c>
      <c r="W3461" s="3" t="s">
        <v>215</v>
      </c>
      <c r="X3461" s="3" t="s">
        <v>215</v>
      </c>
      <c r="Y3461" s="3" t="s">
        <v>215</v>
      </c>
      <c r="Z3461" s="3">
        <v>18.206</v>
      </c>
      <c r="AA3461" s="3">
        <v>15.435</v>
      </c>
      <c r="AB3461" s="3">
        <v>17.239999999999998</v>
      </c>
      <c r="AC3461" s="3">
        <v>11.815</v>
      </c>
      <c r="AD3461" s="3">
        <v>6.2919999999999998</v>
      </c>
      <c r="AE3461" s="3">
        <v>-1.0049999999999999</v>
      </c>
      <c r="AF3461" s="3">
        <v>9.1820000000000004</v>
      </c>
      <c r="AG3461" s="3">
        <v>7.4279999999999999</v>
      </c>
      <c r="AH3461" s="3">
        <v>4.82</v>
      </c>
      <c r="AI3461" s="3">
        <v>-0.499</v>
      </c>
      <c r="AJ3461" s="3">
        <v>-0.83499999999999996</v>
      </c>
      <c r="AK3461" s="3">
        <v>-2.7429999999999999</v>
      </c>
      <c r="AL3461" s="3">
        <v>-2.5979999999999999</v>
      </c>
      <c r="AM3461" s="3">
        <v>2.48</v>
      </c>
      <c r="AN3461" s="3">
        <v>1.9019999999999999</v>
      </c>
      <c r="AO3461" s="3">
        <v>-2.5099999999999998</v>
      </c>
      <c r="AP3461" s="3">
        <v>1.3320000000000001</v>
      </c>
      <c r="AQ3461" s="3">
        <v>-5.6440000000000001</v>
      </c>
      <c r="AR3461" s="3">
        <v>-5.6189999999999998</v>
      </c>
      <c r="AS3461" s="3">
        <v>24.920999999999999</v>
      </c>
      <c r="AT3461" s="3">
        <v>35.914999999999999</v>
      </c>
      <c r="AU3461" s="3">
        <v>29.741</v>
      </c>
      <c r="AV3461" s="3">
        <v>45.453000000000003</v>
      </c>
      <c r="AW3461" s="3">
        <v>41.396999999999998</v>
      </c>
      <c r="AX3461" s="3">
        <v>38.003</v>
      </c>
      <c r="AY3461" s="3">
        <v>35.838999999999999</v>
      </c>
      <c r="AZ3461" s="3">
        <v>34.159999999999997</v>
      </c>
      <c r="BA3461">
        <v>33.003999999999998</v>
      </c>
      <c r="BB3461">
        <v>2017</v>
      </c>
    </row>
    <row r="3462" spans="1:54" hidden="1" x14ac:dyDescent="0.2">
      <c r="A3462">
        <v>429</v>
      </c>
      <c r="B3462" t="s">
        <v>485</v>
      </c>
      <c r="C3462" t="s">
        <v>233</v>
      </c>
      <c r="D3462" t="s">
        <v>33</v>
      </c>
      <c r="E3462" t="s">
        <v>231</v>
      </c>
      <c r="F3462" t="s">
        <v>230</v>
      </c>
      <c r="G3462" t="s">
        <v>225</v>
      </c>
      <c r="H3462" t="s">
        <v>222</v>
      </c>
      <c r="I3462" t="s">
        <v>1231</v>
      </c>
      <c r="J3462" s="3" t="s">
        <v>215</v>
      </c>
      <c r="K3462" s="3" t="s">
        <v>215</v>
      </c>
      <c r="L3462" s="3" t="s">
        <v>215</v>
      </c>
      <c r="M3462" s="3" t="s">
        <v>215</v>
      </c>
      <c r="N3462" s="3" t="s">
        <v>215</v>
      </c>
      <c r="O3462" s="3" t="s">
        <v>215</v>
      </c>
      <c r="P3462" s="3" t="s">
        <v>215</v>
      </c>
      <c r="Q3462" s="3" t="s">
        <v>215</v>
      </c>
      <c r="R3462" s="3" t="s">
        <v>215</v>
      </c>
      <c r="S3462" s="3" t="s">
        <v>215</v>
      </c>
      <c r="T3462" s="3" t="s">
        <v>215</v>
      </c>
      <c r="U3462" s="3" t="s">
        <v>215</v>
      </c>
      <c r="V3462" s="3" t="s">
        <v>215</v>
      </c>
      <c r="W3462" s="3" t="s">
        <v>215</v>
      </c>
      <c r="X3462" s="3" t="s">
        <v>215</v>
      </c>
      <c r="Y3462" s="3" t="s">
        <v>215</v>
      </c>
      <c r="Z3462" s="3">
        <v>61300.877</v>
      </c>
      <c r="AA3462" s="3">
        <v>62139.12</v>
      </c>
      <c r="AB3462" s="3">
        <v>79462.210000000006</v>
      </c>
      <c r="AC3462" s="3">
        <v>77472.604999999996</v>
      </c>
      <c r="AD3462" s="3">
        <v>76381.218999999997</v>
      </c>
      <c r="AE3462" s="3">
        <v>88635.178</v>
      </c>
      <c r="AF3462" s="3">
        <v>223033.954</v>
      </c>
      <c r="AG3462" s="3">
        <v>246707.55300000001</v>
      </c>
      <c r="AH3462" s="3">
        <v>264239.995</v>
      </c>
      <c r="AI3462" s="3">
        <v>267266.80699999997</v>
      </c>
      <c r="AJ3462" s="3">
        <v>295552.69300000003</v>
      </c>
      <c r="AK3462" s="3">
        <v>371160.27600000001</v>
      </c>
      <c r="AL3462" s="3">
        <v>352759.08</v>
      </c>
      <c r="AM3462" s="3">
        <v>411438.05599999998</v>
      </c>
      <c r="AN3462" s="3">
        <v>584597.6</v>
      </c>
      <c r="AO3462" s="3">
        <v>568738.4</v>
      </c>
      <c r="AP3462" s="3">
        <v>883282.17099999997</v>
      </c>
      <c r="AQ3462" s="3">
        <v>1054680.132</v>
      </c>
      <c r="AR3462" s="3">
        <v>1331635.8600000001</v>
      </c>
      <c r="AS3462" s="3">
        <v>4635098.5599999996</v>
      </c>
      <c r="AT3462" s="3">
        <v>6220074.4939999999</v>
      </c>
      <c r="AU3462" s="3">
        <v>6036890.6179999998</v>
      </c>
      <c r="AV3462" s="3">
        <v>9654797.7689999994</v>
      </c>
      <c r="AW3462" s="3">
        <v>10206413.557</v>
      </c>
      <c r="AX3462" s="3">
        <v>10858436.243000001</v>
      </c>
      <c r="AY3462" s="3">
        <v>11646528.063999999</v>
      </c>
      <c r="AZ3462" s="3">
        <v>12580869.557</v>
      </c>
      <c r="BA3462">
        <v>13678778.821</v>
      </c>
      <c r="BB3462">
        <v>2017</v>
      </c>
    </row>
    <row r="3463" spans="1:54" hidden="1" x14ac:dyDescent="0.2">
      <c r="A3463">
        <v>429</v>
      </c>
      <c r="B3463" t="s">
        <v>485</v>
      </c>
      <c r="C3463" t="s">
        <v>232</v>
      </c>
      <c r="D3463" t="s">
        <v>33</v>
      </c>
      <c r="E3463" t="s">
        <v>231</v>
      </c>
      <c r="F3463" t="s">
        <v>230</v>
      </c>
      <c r="G3463" t="s">
        <v>217</v>
      </c>
      <c r="I3463" t="s">
        <v>229</v>
      </c>
      <c r="J3463" s="3" t="s">
        <v>215</v>
      </c>
      <c r="K3463" s="3" t="s">
        <v>215</v>
      </c>
      <c r="L3463" s="3" t="s">
        <v>215</v>
      </c>
      <c r="M3463" s="3" t="s">
        <v>215</v>
      </c>
      <c r="N3463" s="3" t="s">
        <v>215</v>
      </c>
      <c r="O3463" s="3" t="s">
        <v>215</v>
      </c>
      <c r="P3463" s="3" t="s">
        <v>215</v>
      </c>
      <c r="Q3463" s="3" t="s">
        <v>215</v>
      </c>
      <c r="R3463" s="3" t="s">
        <v>215</v>
      </c>
      <c r="S3463" s="3" t="s">
        <v>215</v>
      </c>
      <c r="T3463" s="3" t="s">
        <v>215</v>
      </c>
      <c r="U3463" s="3" t="s">
        <v>215</v>
      </c>
      <c r="V3463" s="3" t="s">
        <v>215</v>
      </c>
      <c r="W3463" s="3" t="s">
        <v>215</v>
      </c>
      <c r="X3463" s="3" t="s">
        <v>215</v>
      </c>
      <c r="Y3463" s="3" t="s">
        <v>215</v>
      </c>
      <c r="Z3463" s="3">
        <v>22.204000000000001</v>
      </c>
      <c r="AA3463" s="3">
        <v>19.064</v>
      </c>
      <c r="AB3463" s="3">
        <v>21.670999999999999</v>
      </c>
      <c r="AC3463" s="3">
        <v>15.930999999999999</v>
      </c>
      <c r="AD3463" s="3">
        <v>11.893000000000001</v>
      </c>
      <c r="AE3463" s="3">
        <v>11.683999999999999</v>
      </c>
      <c r="AF3463" s="3">
        <v>21.579000000000001</v>
      </c>
      <c r="AG3463" s="3">
        <v>19.451000000000001</v>
      </c>
      <c r="AH3463" s="3">
        <v>16.201000000000001</v>
      </c>
      <c r="AI3463" s="3">
        <v>12.968999999999999</v>
      </c>
      <c r="AJ3463" s="3">
        <v>11.885</v>
      </c>
      <c r="AK3463" s="3">
        <v>11.375</v>
      </c>
      <c r="AL3463" s="3">
        <v>9.0589999999999993</v>
      </c>
      <c r="AM3463" s="3">
        <v>10.101000000000001</v>
      </c>
      <c r="AN3463" s="3">
        <v>11.714</v>
      </c>
      <c r="AO3463" s="3">
        <v>8.9359999999999999</v>
      </c>
      <c r="AP3463" s="3">
        <v>12.125999999999999</v>
      </c>
      <c r="AQ3463" s="3">
        <v>10.715</v>
      </c>
      <c r="AR3463" s="3">
        <v>11.826000000000001</v>
      </c>
      <c r="AS3463" s="3">
        <v>41.649000000000001</v>
      </c>
      <c r="AT3463" s="3">
        <v>48.889000000000003</v>
      </c>
      <c r="AU3463" s="3">
        <v>40.866</v>
      </c>
      <c r="AV3463" s="3">
        <v>53.857999999999997</v>
      </c>
      <c r="AW3463" s="3">
        <v>49.206000000000003</v>
      </c>
      <c r="AX3463" s="3">
        <v>45.603000000000002</v>
      </c>
      <c r="AY3463" s="3">
        <v>42.561</v>
      </c>
      <c r="AZ3463" s="3">
        <v>39.984999999999999</v>
      </c>
      <c r="BA3463">
        <v>38.082000000000001</v>
      </c>
      <c r="BB3463">
        <v>2017</v>
      </c>
    </row>
    <row r="3464" spans="1:54" hidden="1" x14ac:dyDescent="0.2">
      <c r="A3464">
        <v>429</v>
      </c>
      <c r="B3464" t="s">
        <v>485</v>
      </c>
      <c r="C3464" t="s">
        <v>228</v>
      </c>
      <c r="D3464" t="s">
        <v>33</v>
      </c>
      <c r="E3464" t="s">
        <v>227</v>
      </c>
      <c r="F3464" t="s">
        <v>226</v>
      </c>
      <c r="G3464" t="s">
        <v>225</v>
      </c>
      <c r="H3464" t="s">
        <v>222</v>
      </c>
      <c r="I3464" t="s">
        <v>1231</v>
      </c>
      <c r="J3464" s="3">
        <v>7292.7070000000003</v>
      </c>
      <c r="K3464" s="3">
        <v>9194.9330000000009</v>
      </c>
      <c r="L3464" s="3">
        <v>12282.083000000001</v>
      </c>
      <c r="M3464" s="3">
        <v>15448.75</v>
      </c>
      <c r="N3464" s="3">
        <v>16698.435000000001</v>
      </c>
      <c r="O3464" s="3">
        <v>18233.475999999999</v>
      </c>
      <c r="P3464" s="3">
        <v>19962.349999999999</v>
      </c>
      <c r="Q3464" s="3">
        <v>23425.827000000001</v>
      </c>
      <c r="R3464" s="3">
        <v>21931.976999999999</v>
      </c>
      <c r="S3464" s="3">
        <v>27085.120999999999</v>
      </c>
      <c r="T3464" s="3">
        <v>38893.553999999996</v>
      </c>
      <c r="U3464" s="3">
        <v>55069.682999999997</v>
      </c>
      <c r="V3464" s="3">
        <v>72648.611999999994</v>
      </c>
      <c r="W3464" s="3">
        <v>108477.12</v>
      </c>
      <c r="X3464" s="3">
        <v>144208.56200000001</v>
      </c>
      <c r="Y3464" s="3">
        <v>202479.81299999999</v>
      </c>
      <c r="Z3464" s="3">
        <v>276078.29700000002</v>
      </c>
      <c r="AA3464" s="3">
        <v>325951.41700000002</v>
      </c>
      <c r="AB3464" s="3">
        <v>366668.36900000001</v>
      </c>
      <c r="AC3464" s="3">
        <v>486301.72200000001</v>
      </c>
      <c r="AD3464" s="3">
        <v>642235.47900000005</v>
      </c>
      <c r="AE3464" s="3">
        <v>758606.54099999997</v>
      </c>
      <c r="AF3464" s="3">
        <v>1033571.737</v>
      </c>
      <c r="AG3464" s="3">
        <v>1268329.297</v>
      </c>
      <c r="AH3464" s="3">
        <v>1631019.787</v>
      </c>
      <c r="AI3464" s="3">
        <v>2060757.402</v>
      </c>
      <c r="AJ3464" s="3">
        <v>2486861.6860000002</v>
      </c>
      <c r="AK3464" s="3">
        <v>3263076.8859999999</v>
      </c>
      <c r="AL3464" s="3">
        <v>3893894.3709999998</v>
      </c>
      <c r="AM3464" s="3">
        <v>4073178.9210000001</v>
      </c>
      <c r="AN3464" s="3">
        <v>4990403.7889999999</v>
      </c>
      <c r="AO3464" s="3">
        <v>6364368.5580000002</v>
      </c>
      <c r="AP3464" s="3">
        <v>7283991.2989999996</v>
      </c>
      <c r="AQ3464" s="3">
        <v>9842618.6520000007</v>
      </c>
      <c r="AR3464" s="3">
        <v>11260089.218</v>
      </c>
      <c r="AS3464" s="3">
        <v>11129032.802999999</v>
      </c>
      <c r="AT3464" s="3">
        <v>12722849</v>
      </c>
      <c r="AU3464" s="3">
        <v>14772313.937000001</v>
      </c>
      <c r="AV3464" s="3">
        <v>17926284.846999999</v>
      </c>
      <c r="AW3464" s="3">
        <v>20742326.717999998</v>
      </c>
      <c r="AX3464" s="3">
        <v>23810612.739999998</v>
      </c>
      <c r="AY3464" s="3">
        <v>27364558.616999999</v>
      </c>
      <c r="AZ3464" s="3">
        <v>31463665.504000001</v>
      </c>
      <c r="BA3464">
        <v>35919457.902000003</v>
      </c>
      <c r="BB3464">
        <v>2017</v>
      </c>
    </row>
    <row r="3465" spans="1:54" hidden="1" x14ac:dyDescent="0.2">
      <c r="A3465">
        <v>429</v>
      </c>
      <c r="B3465" t="s">
        <v>485</v>
      </c>
      <c r="C3465" t="s">
        <v>224</v>
      </c>
      <c r="D3465" t="s">
        <v>33</v>
      </c>
      <c r="E3465" t="s">
        <v>219</v>
      </c>
      <c r="F3465" t="s">
        <v>218</v>
      </c>
      <c r="G3465" t="s">
        <v>223</v>
      </c>
      <c r="H3465" t="s">
        <v>222</v>
      </c>
      <c r="I3465" t="s">
        <v>1232</v>
      </c>
      <c r="J3465" s="3">
        <v>-3.5550000000000002</v>
      </c>
      <c r="K3465" s="3">
        <v>-4.3280000000000003</v>
      </c>
      <c r="L3465" s="3">
        <v>4.9130000000000003</v>
      </c>
      <c r="M3465" s="3">
        <v>-0.44</v>
      </c>
      <c r="N3465" s="3">
        <v>-0.95699999999999996</v>
      </c>
      <c r="O3465" s="3">
        <v>-0.93600000000000005</v>
      </c>
      <c r="P3465" s="3">
        <v>-5.6680000000000001</v>
      </c>
      <c r="Q3465" s="3">
        <v>-2.6989999999999998</v>
      </c>
      <c r="R3465" s="3">
        <v>-2.1230000000000002</v>
      </c>
      <c r="S3465" s="3">
        <v>-2.972</v>
      </c>
      <c r="T3465" s="3">
        <v>-2.7</v>
      </c>
      <c r="U3465" s="3">
        <v>-11.2</v>
      </c>
      <c r="V3465" s="3">
        <v>-7.3</v>
      </c>
      <c r="W3465" s="3">
        <v>-4.2</v>
      </c>
      <c r="X3465" s="3">
        <v>5</v>
      </c>
      <c r="Y3465" s="3">
        <v>3.3580000000000001</v>
      </c>
      <c r="Z3465" s="3">
        <v>5.2320000000000002</v>
      </c>
      <c r="AA3465" s="3">
        <v>2.2130000000000001</v>
      </c>
      <c r="AB3465" s="3">
        <v>-2.14</v>
      </c>
      <c r="AC3465" s="3">
        <v>6.5890000000000004</v>
      </c>
      <c r="AD3465" s="3">
        <v>13.138999999999999</v>
      </c>
      <c r="AE3465" s="3">
        <v>6.2080000000000002</v>
      </c>
      <c r="AF3465" s="3">
        <v>4.1440000000000001</v>
      </c>
      <c r="AG3465" s="3">
        <v>2.0649999999999999</v>
      </c>
      <c r="AH3465" s="3">
        <v>2.6970000000000001</v>
      </c>
      <c r="AI3465" s="3">
        <v>14.497999999999999</v>
      </c>
      <c r="AJ3465" s="3">
        <v>19.536999999999999</v>
      </c>
      <c r="AK3465" s="3">
        <v>31.51</v>
      </c>
      <c r="AL3465" s="3">
        <v>20.265000000000001</v>
      </c>
      <c r="AM3465" s="3">
        <v>8.7750000000000004</v>
      </c>
      <c r="AN3465" s="3">
        <v>20.361000000000001</v>
      </c>
      <c r="AO3465" s="3">
        <v>60.296999999999997</v>
      </c>
      <c r="AP3465" s="3">
        <v>23.416</v>
      </c>
      <c r="AQ3465" s="3">
        <v>26.523</v>
      </c>
      <c r="AR3465" s="3">
        <v>13.571</v>
      </c>
      <c r="AS3465" s="3">
        <v>1.2370000000000001</v>
      </c>
      <c r="AT3465" s="3">
        <v>16.283000000000001</v>
      </c>
      <c r="AU3465" s="3">
        <v>18.395</v>
      </c>
      <c r="AV3465" s="3">
        <v>29.238</v>
      </c>
      <c r="AW3465" s="3">
        <v>26.013000000000002</v>
      </c>
      <c r="AX3465" s="3">
        <v>22.975999999999999</v>
      </c>
      <c r="AY3465" s="3">
        <v>24.507000000000001</v>
      </c>
      <c r="AZ3465" s="3">
        <v>26.513999999999999</v>
      </c>
      <c r="BA3465">
        <v>28.132000000000001</v>
      </c>
      <c r="BB3465">
        <v>2017</v>
      </c>
    </row>
    <row r="3466" spans="1:54" hidden="1" x14ac:dyDescent="0.2">
      <c r="A3466">
        <v>429</v>
      </c>
      <c r="B3466" t="s">
        <v>485</v>
      </c>
      <c r="C3466" t="s">
        <v>220</v>
      </c>
      <c r="D3466" t="s">
        <v>33</v>
      </c>
      <c r="E3466" t="s">
        <v>219</v>
      </c>
      <c r="F3466" t="s">
        <v>218</v>
      </c>
      <c r="G3466" t="s">
        <v>217</v>
      </c>
      <c r="I3466" t="s">
        <v>216</v>
      </c>
      <c r="J3466" s="3">
        <v>-3.8010000000000002</v>
      </c>
      <c r="K3466" s="3">
        <v>-4.266</v>
      </c>
      <c r="L3466" s="3">
        <v>3.8519999999999999</v>
      </c>
      <c r="M3466" s="3">
        <v>-0.28199999999999997</v>
      </c>
      <c r="N3466" s="3">
        <v>-0.59799999999999998</v>
      </c>
      <c r="O3466" s="3">
        <v>-0.52100000000000002</v>
      </c>
      <c r="P3466" s="3">
        <v>-2.7149999999999999</v>
      </c>
      <c r="Q3466" s="3">
        <v>-0.97499999999999998</v>
      </c>
      <c r="R3466" s="3">
        <v>-0.66600000000000004</v>
      </c>
      <c r="S3466" s="3">
        <v>-0.78400000000000003</v>
      </c>
      <c r="T3466" s="3">
        <v>-0.46899999999999997</v>
      </c>
      <c r="U3466" s="3">
        <v>-3.7029999999999998</v>
      </c>
      <c r="V3466" s="3">
        <v>-14.77</v>
      </c>
      <c r="W3466" s="3">
        <v>-6.4589999999999996</v>
      </c>
      <c r="X3466" s="3">
        <v>6.0679999999999996</v>
      </c>
      <c r="Y3466" s="3">
        <v>2.903</v>
      </c>
      <c r="Z3466" s="3">
        <v>3.3250000000000002</v>
      </c>
      <c r="AA3466" s="3">
        <v>1.1919999999999999</v>
      </c>
      <c r="AB3466" s="3">
        <v>-1.024</v>
      </c>
      <c r="AC3466" s="3">
        <v>2.3780000000000001</v>
      </c>
      <c r="AD3466" s="3">
        <v>3.59</v>
      </c>
      <c r="AE3466" s="3">
        <v>1.857</v>
      </c>
      <c r="AF3466" s="3">
        <v>3.1930000000000001</v>
      </c>
      <c r="AG3466" s="3">
        <v>1.35</v>
      </c>
      <c r="AH3466" s="3">
        <v>1.444</v>
      </c>
      <c r="AI3466" s="3">
        <v>6.3540000000000001</v>
      </c>
      <c r="AJ3466" s="3">
        <v>7.2270000000000003</v>
      </c>
      <c r="AK3466" s="3">
        <v>8.9580000000000002</v>
      </c>
      <c r="AL3466" s="3">
        <v>4.9889999999999999</v>
      </c>
      <c r="AM3466" s="3">
        <v>2.137</v>
      </c>
      <c r="AN3466" s="3">
        <v>4.2210000000000001</v>
      </c>
      <c r="AO3466" s="3">
        <v>10.446</v>
      </c>
      <c r="AP3466" s="3">
        <v>6.016</v>
      </c>
      <c r="AQ3466" s="3">
        <v>6.6909999999999998</v>
      </c>
      <c r="AR3466" s="3">
        <v>3.2050000000000001</v>
      </c>
      <c r="AS3466" s="3">
        <v>0.33</v>
      </c>
      <c r="AT3466" s="3">
        <v>4.0259999999999998</v>
      </c>
      <c r="AU3466" s="3">
        <v>4.2590000000000003</v>
      </c>
      <c r="AV3466" s="3">
        <v>6.98</v>
      </c>
      <c r="AW3466" s="3">
        <v>6.2969999999999997</v>
      </c>
      <c r="AX3466" s="3">
        <v>5.7709999999999999</v>
      </c>
      <c r="AY3466" s="3">
        <v>5.8259999999999996</v>
      </c>
      <c r="AZ3466" s="3">
        <v>5.94</v>
      </c>
      <c r="BA3466">
        <v>5.9560000000000004</v>
      </c>
      <c r="BB3466">
        <v>2017</v>
      </c>
    </row>
    <row r="3467" spans="1:54" x14ac:dyDescent="0.2">
      <c r="A3467">
        <v>433</v>
      </c>
      <c r="B3467" t="s">
        <v>484</v>
      </c>
      <c r="C3467" t="s">
        <v>352</v>
      </c>
      <c r="D3467" t="s">
        <v>211</v>
      </c>
      <c r="E3467" t="s">
        <v>349</v>
      </c>
      <c r="F3467" t="s">
        <v>351</v>
      </c>
      <c r="G3467" t="s">
        <v>225</v>
      </c>
      <c r="H3467" t="s">
        <v>222</v>
      </c>
      <c r="I3467" t="s">
        <v>1233</v>
      </c>
      <c r="J3467" s="3" t="s">
        <v>215</v>
      </c>
      <c r="K3467" s="3" t="s">
        <v>215</v>
      </c>
      <c r="L3467" s="3" t="s">
        <v>215</v>
      </c>
      <c r="M3467" s="3" t="s">
        <v>215</v>
      </c>
      <c r="N3467" s="3" t="s">
        <v>215</v>
      </c>
      <c r="O3467" s="3" t="s">
        <v>215</v>
      </c>
      <c r="P3467" s="3" t="s">
        <v>215</v>
      </c>
      <c r="Q3467" s="3" t="s">
        <v>215</v>
      </c>
      <c r="R3467" s="3" t="s">
        <v>215</v>
      </c>
      <c r="S3467" s="3" t="s">
        <v>215</v>
      </c>
      <c r="T3467" s="3" t="s">
        <v>215</v>
      </c>
      <c r="U3467" s="3" t="s">
        <v>215</v>
      </c>
      <c r="V3467" s="3" t="s">
        <v>215</v>
      </c>
      <c r="W3467" s="3" t="s">
        <v>215</v>
      </c>
      <c r="X3467" s="3" t="s">
        <v>215</v>
      </c>
      <c r="Y3467" s="3" t="s">
        <v>215</v>
      </c>
      <c r="Z3467" s="3" t="s">
        <v>215</v>
      </c>
      <c r="AA3467" s="3" t="s">
        <v>215</v>
      </c>
      <c r="AB3467" s="3">
        <v>35529.199999999997</v>
      </c>
      <c r="AC3467" s="3">
        <v>44323.4</v>
      </c>
      <c r="AD3467" s="3">
        <v>42399.1</v>
      </c>
      <c r="AE3467" s="3">
        <v>39613.9</v>
      </c>
      <c r="AF3467" s="3">
        <v>36525.21</v>
      </c>
      <c r="AG3467" s="3">
        <v>66398.213000000003</v>
      </c>
      <c r="AH3467" s="3">
        <v>101845.262</v>
      </c>
      <c r="AI3467" s="3">
        <v>103551.40300000001</v>
      </c>
      <c r="AJ3467" s="3">
        <v>109389.94100000001</v>
      </c>
      <c r="AK3467" s="3">
        <v>111455.81299999999</v>
      </c>
      <c r="AL3467" s="3">
        <v>120626.51700000001</v>
      </c>
      <c r="AM3467" s="3">
        <v>124702.848</v>
      </c>
      <c r="AN3467" s="3">
        <v>132687.02900000001</v>
      </c>
      <c r="AO3467" s="3">
        <v>142700.217</v>
      </c>
      <c r="AP3467" s="3">
        <v>162587.533</v>
      </c>
      <c r="AQ3467" s="3">
        <v>174990.17499999999</v>
      </c>
      <c r="AR3467" s="3">
        <v>176282.47099999999</v>
      </c>
      <c r="AS3467" s="3">
        <v>184828.05</v>
      </c>
      <c r="AT3467" s="3">
        <v>205148.42499999999</v>
      </c>
      <c r="AU3467" s="3">
        <v>203517.28400000001</v>
      </c>
      <c r="AV3467" s="3">
        <v>209828.677</v>
      </c>
      <c r="AW3467" s="3">
        <v>220177.74900000001</v>
      </c>
      <c r="AX3467" s="3">
        <v>226349.239</v>
      </c>
      <c r="AY3467" s="3">
        <v>231928.715</v>
      </c>
      <c r="AZ3467" s="3">
        <v>237382.92199999999</v>
      </c>
      <c r="BA3467">
        <v>243026.60699999999</v>
      </c>
      <c r="BB3467">
        <v>2016</v>
      </c>
    </row>
    <row r="3468" spans="1:54" hidden="1" x14ac:dyDescent="0.2">
      <c r="A3468">
        <v>433</v>
      </c>
      <c r="B3468" t="s">
        <v>484</v>
      </c>
      <c r="C3468" t="s">
        <v>350</v>
      </c>
      <c r="D3468" t="s">
        <v>211</v>
      </c>
      <c r="E3468" t="s">
        <v>349</v>
      </c>
      <c r="F3468" t="s">
        <v>348</v>
      </c>
      <c r="G3468" t="s">
        <v>275</v>
      </c>
      <c r="I3468" t="s">
        <v>347</v>
      </c>
      <c r="J3468" s="3" t="s">
        <v>215</v>
      </c>
      <c r="K3468" s="3" t="s">
        <v>215</v>
      </c>
      <c r="L3468" s="3" t="s">
        <v>215</v>
      </c>
      <c r="M3468" s="3" t="s">
        <v>215</v>
      </c>
      <c r="N3468" s="3" t="s">
        <v>215</v>
      </c>
      <c r="O3468" s="3" t="s">
        <v>215</v>
      </c>
      <c r="P3468" s="3" t="s">
        <v>215</v>
      </c>
      <c r="Q3468" s="3" t="s">
        <v>215</v>
      </c>
      <c r="R3468" s="3" t="s">
        <v>215</v>
      </c>
      <c r="S3468" s="3" t="s">
        <v>215</v>
      </c>
      <c r="T3468" s="3" t="s">
        <v>215</v>
      </c>
      <c r="U3468" s="3" t="s">
        <v>215</v>
      </c>
      <c r="V3468" s="3" t="s">
        <v>215</v>
      </c>
      <c r="W3468" s="3" t="s">
        <v>215</v>
      </c>
      <c r="X3468" s="3" t="s">
        <v>215</v>
      </c>
      <c r="Y3468" s="3" t="s">
        <v>215</v>
      </c>
      <c r="Z3468" s="3" t="s">
        <v>215</v>
      </c>
      <c r="AA3468" s="3" t="s">
        <v>215</v>
      </c>
      <c r="AB3468" s="3" t="s">
        <v>215</v>
      </c>
      <c r="AC3468" s="3">
        <v>24.751999999999999</v>
      </c>
      <c r="AD3468" s="3">
        <v>-4.3410000000000002</v>
      </c>
      <c r="AE3468" s="3">
        <v>-6.569</v>
      </c>
      <c r="AF3468" s="3">
        <v>-7.7969999999999997</v>
      </c>
      <c r="AG3468" s="3">
        <v>81.787000000000006</v>
      </c>
      <c r="AH3468" s="3">
        <v>53.386000000000003</v>
      </c>
      <c r="AI3468" s="3">
        <v>1.675</v>
      </c>
      <c r="AJ3468" s="3">
        <v>5.6379999999999999</v>
      </c>
      <c r="AK3468" s="3">
        <v>1.889</v>
      </c>
      <c r="AL3468" s="3">
        <v>8.2279999999999998</v>
      </c>
      <c r="AM3468" s="3">
        <v>3.379</v>
      </c>
      <c r="AN3468" s="3">
        <v>6.4029999999999996</v>
      </c>
      <c r="AO3468" s="3">
        <v>7.5460000000000003</v>
      </c>
      <c r="AP3468" s="3">
        <v>13.936</v>
      </c>
      <c r="AQ3468" s="3">
        <v>7.6280000000000001</v>
      </c>
      <c r="AR3468" s="3">
        <v>0.73799999999999999</v>
      </c>
      <c r="AS3468" s="3">
        <v>4.8479999999999999</v>
      </c>
      <c r="AT3468" s="3">
        <v>10.994</v>
      </c>
      <c r="AU3468" s="3">
        <v>-0.79500000000000004</v>
      </c>
      <c r="AV3468" s="3">
        <v>3.101</v>
      </c>
      <c r="AW3468" s="3">
        <v>4.9320000000000004</v>
      </c>
      <c r="AX3468" s="3">
        <v>2.8029999999999999</v>
      </c>
      <c r="AY3468" s="3">
        <v>2.4649999999999999</v>
      </c>
      <c r="AZ3468" s="3">
        <v>2.3519999999999999</v>
      </c>
      <c r="BA3468">
        <v>2.3769999999999998</v>
      </c>
      <c r="BB3468">
        <v>2016</v>
      </c>
    </row>
    <row r="3469" spans="1:54" hidden="1" x14ac:dyDescent="0.2">
      <c r="A3469">
        <v>433</v>
      </c>
      <c r="B3469" t="s">
        <v>484</v>
      </c>
      <c r="C3469" t="s">
        <v>346</v>
      </c>
      <c r="D3469" t="s">
        <v>211</v>
      </c>
      <c r="E3469" t="s">
        <v>342</v>
      </c>
      <c r="F3469" t="s">
        <v>345</v>
      </c>
      <c r="G3469" t="s">
        <v>225</v>
      </c>
      <c r="H3469" t="s">
        <v>222</v>
      </c>
      <c r="I3469" t="s">
        <v>1233</v>
      </c>
      <c r="J3469" s="3" t="s">
        <v>215</v>
      </c>
      <c r="K3469" s="3" t="s">
        <v>215</v>
      </c>
      <c r="L3469" s="3" t="s">
        <v>215</v>
      </c>
      <c r="M3469" s="3" t="s">
        <v>215</v>
      </c>
      <c r="N3469" s="3" t="s">
        <v>215</v>
      </c>
      <c r="O3469" s="3" t="s">
        <v>215</v>
      </c>
      <c r="P3469" s="3" t="s">
        <v>215</v>
      </c>
      <c r="Q3469" s="3" t="s">
        <v>215</v>
      </c>
      <c r="R3469" s="3" t="s">
        <v>215</v>
      </c>
      <c r="S3469" s="3" t="s">
        <v>215</v>
      </c>
      <c r="T3469" s="3" t="s">
        <v>215</v>
      </c>
      <c r="U3469" s="3" t="s">
        <v>215</v>
      </c>
      <c r="V3469" s="3" t="s">
        <v>215</v>
      </c>
      <c r="W3469" s="3" t="s">
        <v>215</v>
      </c>
      <c r="X3469" s="3" t="s">
        <v>215</v>
      </c>
      <c r="Y3469" s="3" t="s">
        <v>215</v>
      </c>
      <c r="Z3469" s="3" t="s">
        <v>215</v>
      </c>
      <c r="AA3469" s="3" t="s">
        <v>215</v>
      </c>
      <c r="AB3469" s="3">
        <v>16959.343000000001</v>
      </c>
      <c r="AC3469" s="3">
        <v>36382.339</v>
      </c>
      <c r="AD3469" s="3">
        <v>49904.216</v>
      </c>
      <c r="AE3469" s="3">
        <v>36527.726999999999</v>
      </c>
      <c r="AF3469" s="3">
        <v>37123.49</v>
      </c>
      <c r="AG3469" s="3">
        <v>29989.133000000002</v>
      </c>
      <c r="AH3469" s="3">
        <v>53235.358999999997</v>
      </c>
      <c r="AI3469" s="3">
        <v>73533.599000000002</v>
      </c>
      <c r="AJ3469" s="3">
        <v>95587.955000000002</v>
      </c>
      <c r="AK3469" s="3">
        <v>111455.81299999999</v>
      </c>
      <c r="AL3469" s="3">
        <v>157026.06200000001</v>
      </c>
      <c r="AM3469" s="3">
        <v>130642.18700000001</v>
      </c>
      <c r="AN3469" s="3">
        <v>162064.56599999999</v>
      </c>
      <c r="AO3469" s="3">
        <v>217327.10699999999</v>
      </c>
      <c r="AP3469" s="3">
        <v>254225.49100000001</v>
      </c>
      <c r="AQ3469" s="3">
        <v>273587.52899999998</v>
      </c>
      <c r="AR3469" s="3">
        <v>273603.02</v>
      </c>
      <c r="AS3469" s="3">
        <v>209690.97700000001</v>
      </c>
      <c r="AT3469" s="3">
        <v>202653.601</v>
      </c>
      <c r="AU3469" s="3">
        <v>233680.734</v>
      </c>
      <c r="AV3469" s="3">
        <v>263891.37099999998</v>
      </c>
      <c r="AW3469" s="3">
        <v>275880.641</v>
      </c>
      <c r="AX3469" s="3">
        <v>288642.80200000003</v>
      </c>
      <c r="AY3469" s="3">
        <v>303813.18</v>
      </c>
      <c r="AZ3469" s="3">
        <v>321792.57799999998</v>
      </c>
      <c r="BA3469">
        <v>342538.25300000003</v>
      </c>
      <c r="BB3469">
        <v>2016</v>
      </c>
    </row>
    <row r="3470" spans="1:54" hidden="1" x14ac:dyDescent="0.2">
      <c r="A3470">
        <v>433</v>
      </c>
      <c r="B3470" t="s">
        <v>484</v>
      </c>
      <c r="C3470" t="s">
        <v>344</v>
      </c>
      <c r="D3470" t="s">
        <v>211</v>
      </c>
      <c r="E3470" t="s">
        <v>342</v>
      </c>
      <c r="F3470" t="s">
        <v>343</v>
      </c>
      <c r="G3470" t="s">
        <v>223</v>
      </c>
      <c r="H3470" t="s">
        <v>222</v>
      </c>
      <c r="I3470" t="s">
        <v>310</v>
      </c>
      <c r="J3470" s="3" t="s">
        <v>215</v>
      </c>
      <c r="K3470" s="3" t="s">
        <v>215</v>
      </c>
      <c r="L3470" s="3" t="s">
        <v>215</v>
      </c>
      <c r="M3470" s="3" t="s">
        <v>215</v>
      </c>
      <c r="N3470" s="3" t="s">
        <v>215</v>
      </c>
      <c r="O3470" s="3" t="s">
        <v>215</v>
      </c>
      <c r="P3470" s="3" t="s">
        <v>215</v>
      </c>
      <c r="Q3470" s="3" t="s">
        <v>215</v>
      </c>
      <c r="R3470" s="3" t="s">
        <v>215</v>
      </c>
      <c r="S3470" s="3" t="s">
        <v>215</v>
      </c>
      <c r="T3470" s="3" t="s">
        <v>215</v>
      </c>
      <c r="U3470" s="3" t="s">
        <v>215</v>
      </c>
      <c r="V3470" s="3" t="s">
        <v>215</v>
      </c>
      <c r="W3470" s="3" t="s">
        <v>215</v>
      </c>
      <c r="X3470" s="3" t="s">
        <v>215</v>
      </c>
      <c r="Y3470" s="3" t="s">
        <v>215</v>
      </c>
      <c r="Z3470" s="3" t="s">
        <v>215</v>
      </c>
      <c r="AA3470" s="3" t="s">
        <v>215</v>
      </c>
      <c r="AB3470" s="3">
        <v>10.468999999999999</v>
      </c>
      <c r="AC3470" s="3">
        <v>18.449000000000002</v>
      </c>
      <c r="AD3470" s="3">
        <v>25.856999999999999</v>
      </c>
      <c r="AE3470" s="3">
        <v>18.936</v>
      </c>
      <c r="AF3470" s="3">
        <v>18.97</v>
      </c>
      <c r="AG3470" s="3">
        <v>15.8</v>
      </c>
      <c r="AH3470" s="3">
        <v>36.642000000000003</v>
      </c>
      <c r="AI3470" s="3">
        <v>50.064999999999998</v>
      </c>
      <c r="AJ3470" s="3">
        <v>65.144000000000005</v>
      </c>
      <c r="AK3470" s="3">
        <v>88.832999999999998</v>
      </c>
      <c r="AL3470" s="3">
        <v>131.614</v>
      </c>
      <c r="AM3470" s="3">
        <v>111.66</v>
      </c>
      <c r="AN3470" s="3">
        <v>138.517</v>
      </c>
      <c r="AO3470" s="3">
        <v>185.75</v>
      </c>
      <c r="AP3470" s="3">
        <v>218.03200000000001</v>
      </c>
      <c r="AQ3470" s="3">
        <v>234.63800000000001</v>
      </c>
      <c r="AR3470" s="3">
        <v>234.65100000000001</v>
      </c>
      <c r="AS3470" s="3">
        <v>179.83799999999999</v>
      </c>
      <c r="AT3470" s="3">
        <v>171.71600000000001</v>
      </c>
      <c r="AU3470" s="3">
        <v>197.69900000000001</v>
      </c>
      <c r="AV3470" s="3">
        <v>223.25800000000001</v>
      </c>
      <c r="AW3470" s="3">
        <v>233.40199999999999</v>
      </c>
      <c r="AX3470" s="3">
        <v>244.19900000000001</v>
      </c>
      <c r="AY3470" s="3">
        <v>257.03300000000002</v>
      </c>
      <c r="AZ3470" s="3">
        <v>272.24400000000003</v>
      </c>
      <c r="BA3470">
        <v>289.79500000000002</v>
      </c>
      <c r="BB3470">
        <v>2016</v>
      </c>
    </row>
    <row r="3471" spans="1:54" hidden="1" x14ac:dyDescent="0.2">
      <c r="A3471">
        <v>433</v>
      </c>
      <c r="B3471" t="s">
        <v>484</v>
      </c>
      <c r="C3471" t="s">
        <v>213</v>
      </c>
      <c r="D3471" t="s">
        <v>211</v>
      </c>
      <c r="E3471" t="s">
        <v>342</v>
      </c>
      <c r="F3471" t="s">
        <v>341</v>
      </c>
      <c r="G3471" t="s">
        <v>323</v>
      </c>
      <c r="H3471" t="s">
        <v>222</v>
      </c>
      <c r="I3471" t="s">
        <v>310</v>
      </c>
      <c r="J3471" s="3" t="s">
        <v>215</v>
      </c>
      <c r="K3471" s="3" t="s">
        <v>215</v>
      </c>
      <c r="L3471" s="3" t="s">
        <v>215</v>
      </c>
      <c r="M3471" s="3" t="s">
        <v>215</v>
      </c>
      <c r="N3471" s="3" t="s">
        <v>215</v>
      </c>
      <c r="O3471" s="3" t="s">
        <v>215</v>
      </c>
      <c r="P3471" s="3" t="s">
        <v>215</v>
      </c>
      <c r="Q3471" s="3" t="s">
        <v>215</v>
      </c>
      <c r="R3471" s="3" t="s">
        <v>215</v>
      </c>
      <c r="S3471" s="3" t="s">
        <v>215</v>
      </c>
      <c r="T3471" s="3" t="s">
        <v>215</v>
      </c>
      <c r="U3471" s="3" t="s">
        <v>215</v>
      </c>
      <c r="V3471" s="3" t="s">
        <v>215</v>
      </c>
      <c r="W3471" s="3" t="s">
        <v>215</v>
      </c>
      <c r="X3471" s="3" t="s">
        <v>215</v>
      </c>
      <c r="Y3471" s="3" t="s">
        <v>215</v>
      </c>
      <c r="Z3471" s="3" t="s">
        <v>215</v>
      </c>
      <c r="AA3471" s="3" t="s">
        <v>215</v>
      </c>
      <c r="AB3471" s="3">
        <v>79.962999999999994</v>
      </c>
      <c r="AC3471" s="3">
        <v>101.282</v>
      </c>
      <c r="AD3471" s="3">
        <v>99.088999999999999</v>
      </c>
      <c r="AE3471" s="3">
        <v>94.69</v>
      </c>
      <c r="AF3471" s="3">
        <v>88.647000000000006</v>
      </c>
      <c r="AG3471" s="3">
        <v>164.363</v>
      </c>
      <c r="AH3471" s="3">
        <v>259.04199999999997</v>
      </c>
      <c r="AI3471" s="3">
        <v>271.85500000000002</v>
      </c>
      <c r="AJ3471" s="3">
        <v>296.00799999999998</v>
      </c>
      <c r="AK3471" s="3">
        <v>309.62299999999999</v>
      </c>
      <c r="AL3471" s="3">
        <v>341.673</v>
      </c>
      <c r="AM3471" s="3">
        <v>355.90100000000001</v>
      </c>
      <c r="AN3471" s="3">
        <v>383.315</v>
      </c>
      <c r="AO3471" s="3">
        <v>420.75200000000001</v>
      </c>
      <c r="AP3471" s="3">
        <v>488.22</v>
      </c>
      <c r="AQ3471" s="3">
        <v>533.94899999999996</v>
      </c>
      <c r="AR3471" s="3">
        <v>547.54600000000005</v>
      </c>
      <c r="AS3471" s="3">
        <v>580.31399999999996</v>
      </c>
      <c r="AT3471" s="3">
        <v>652.33299999999997</v>
      </c>
      <c r="AU3471" s="3">
        <v>658.79100000000005</v>
      </c>
      <c r="AV3471" s="3">
        <v>694.65300000000002</v>
      </c>
      <c r="AW3471" s="3">
        <v>744.72299999999996</v>
      </c>
      <c r="AX3471" s="3">
        <v>780.64</v>
      </c>
      <c r="AY3471" s="3">
        <v>815.12699999999995</v>
      </c>
      <c r="AZ3471" s="3">
        <v>848.62099999999998</v>
      </c>
      <c r="BA3471">
        <v>883.91300000000001</v>
      </c>
      <c r="BB3471">
        <v>2016</v>
      </c>
    </row>
    <row r="3472" spans="1:54" hidden="1" x14ac:dyDescent="0.2">
      <c r="A3472">
        <v>433</v>
      </c>
      <c r="B3472" t="s">
        <v>484</v>
      </c>
      <c r="C3472" t="s">
        <v>340</v>
      </c>
      <c r="D3472" t="s">
        <v>211</v>
      </c>
      <c r="E3472" t="s">
        <v>339</v>
      </c>
      <c r="F3472" t="s">
        <v>338</v>
      </c>
      <c r="G3472" t="s">
        <v>295</v>
      </c>
      <c r="I3472" t="s">
        <v>337</v>
      </c>
      <c r="J3472" s="3" t="s">
        <v>215</v>
      </c>
      <c r="K3472" s="3" t="s">
        <v>215</v>
      </c>
      <c r="L3472" s="3" t="s">
        <v>215</v>
      </c>
      <c r="M3472" s="3" t="s">
        <v>215</v>
      </c>
      <c r="N3472" s="3" t="s">
        <v>215</v>
      </c>
      <c r="O3472" s="3" t="s">
        <v>215</v>
      </c>
      <c r="P3472" s="3" t="s">
        <v>215</v>
      </c>
      <c r="Q3472" s="3" t="s">
        <v>215</v>
      </c>
      <c r="R3472" s="3" t="s">
        <v>215</v>
      </c>
      <c r="S3472" s="3" t="s">
        <v>215</v>
      </c>
      <c r="T3472" s="3" t="s">
        <v>215</v>
      </c>
      <c r="U3472" s="3" t="s">
        <v>215</v>
      </c>
      <c r="V3472" s="3" t="s">
        <v>215</v>
      </c>
      <c r="W3472" s="3" t="s">
        <v>215</v>
      </c>
      <c r="X3472" s="3" t="s">
        <v>215</v>
      </c>
      <c r="Y3472" s="3" t="s">
        <v>215</v>
      </c>
      <c r="Z3472" s="3" t="s">
        <v>215</v>
      </c>
      <c r="AA3472" s="3" t="s">
        <v>215</v>
      </c>
      <c r="AB3472" s="3">
        <v>47.734000000000002</v>
      </c>
      <c r="AC3472" s="3">
        <v>82.084000000000003</v>
      </c>
      <c r="AD3472" s="3">
        <v>117.70099999999999</v>
      </c>
      <c r="AE3472" s="3">
        <v>92.209000000000003</v>
      </c>
      <c r="AF3472" s="3">
        <v>101.63800000000001</v>
      </c>
      <c r="AG3472" s="3">
        <v>45.165999999999997</v>
      </c>
      <c r="AH3472" s="3">
        <v>52.271000000000001</v>
      </c>
      <c r="AI3472" s="3">
        <v>71.012</v>
      </c>
      <c r="AJ3472" s="3">
        <v>87.382999999999996</v>
      </c>
      <c r="AK3472" s="3">
        <v>100</v>
      </c>
      <c r="AL3472" s="3">
        <v>130.17500000000001</v>
      </c>
      <c r="AM3472" s="3">
        <v>104.76300000000001</v>
      </c>
      <c r="AN3472" s="3">
        <v>122.14</v>
      </c>
      <c r="AO3472" s="3">
        <v>152.29599999999999</v>
      </c>
      <c r="AP3472" s="3">
        <v>156.36199999999999</v>
      </c>
      <c r="AQ3472" s="3">
        <v>156.345</v>
      </c>
      <c r="AR3472" s="3">
        <v>155.20699999999999</v>
      </c>
      <c r="AS3472" s="3">
        <v>113.452</v>
      </c>
      <c r="AT3472" s="3">
        <v>98.784000000000006</v>
      </c>
      <c r="AU3472" s="3">
        <v>114.821</v>
      </c>
      <c r="AV3472" s="3">
        <v>125.765</v>
      </c>
      <c r="AW3472" s="3">
        <v>125.29900000000001</v>
      </c>
      <c r="AX3472" s="3">
        <v>127.521</v>
      </c>
      <c r="AY3472" s="3">
        <v>130.994</v>
      </c>
      <c r="AZ3472" s="3">
        <v>135.55799999999999</v>
      </c>
      <c r="BA3472">
        <v>140.947</v>
      </c>
      <c r="BB3472">
        <v>2016</v>
      </c>
    </row>
    <row r="3473" spans="1:54" hidden="1" x14ac:dyDescent="0.2">
      <c r="A3473">
        <v>433</v>
      </c>
      <c r="B3473" t="s">
        <v>484</v>
      </c>
      <c r="C3473" t="s">
        <v>336</v>
      </c>
      <c r="D3473" t="s">
        <v>211</v>
      </c>
      <c r="E3473" t="s">
        <v>333</v>
      </c>
      <c r="F3473" t="s">
        <v>335</v>
      </c>
      <c r="G3473" t="s">
        <v>225</v>
      </c>
      <c r="H3473" t="s">
        <v>322</v>
      </c>
      <c r="I3473" t="s">
        <v>330</v>
      </c>
      <c r="J3473" s="3" t="s">
        <v>215</v>
      </c>
      <c r="K3473" s="3" t="s">
        <v>215</v>
      </c>
      <c r="L3473" s="3" t="s">
        <v>215</v>
      </c>
      <c r="M3473" s="3" t="s">
        <v>215</v>
      </c>
      <c r="N3473" s="3" t="s">
        <v>215</v>
      </c>
      <c r="O3473" s="3" t="s">
        <v>215</v>
      </c>
      <c r="P3473" s="3" t="s">
        <v>215</v>
      </c>
      <c r="Q3473" s="3" t="s">
        <v>215</v>
      </c>
      <c r="R3473" s="3" t="s">
        <v>215</v>
      </c>
      <c r="S3473" s="3" t="s">
        <v>215</v>
      </c>
      <c r="T3473" s="3" t="s">
        <v>215</v>
      </c>
      <c r="U3473" s="3" t="s">
        <v>215</v>
      </c>
      <c r="V3473" s="3" t="s">
        <v>215</v>
      </c>
      <c r="W3473" s="3" t="s">
        <v>215</v>
      </c>
      <c r="X3473" s="3" t="s">
        <v>215</v>
      </c>
      <c r="Y3473" s="3" t="s">
        <v>215</v>
      </c>
      <c r="Z3473" s="3" t="s">
        <v>215</v>
      </c>
      <c r="AA3473" s="3" t="s">
        <v>215</v>
      </c>
      <c r="AB3473" s="3" t="s">
        <v>215</v>
      </c>
      <c r="AC3473" s="3" t="s">
        <v>215</v>
      </c>
      <c r="AD3473" s="3" t="s">
        <v>215</v>
      </c>
      <c r="AE3473" s="3" t="s">
        <v>215</v>
      </c>
      <c r="AF3473" s="3" t="s">
        <v>215</v>
      </c>
      <c r="AG3473" s="3">
        <v>2557758.574</v>
      </c>
      <c r="AH3473" s="3">
        <v>3818213.7680000002</v>
      </c>
      <c r="AI3473" s="3">
        <v>3782417.1090000002</v>
      </c>
      <c r="AJ3473" s="3">
        <v>3897860.9959999998</v>
      </c>
      <c r="AK3473" s="3">
        <v>3877987.8309999998</v>
      </c>
      <c r="AL3473" s="3">
        <v>4098784.1660000002</v>
      </c>
      <c r="AM3473" s="3">
        <v>4134271.2990000001</v>
      </c>
      <c r="AN3473" s="3">
        <v>4285427.3020000001</v>
      </c>
      <c r="AO3473" s="3">
        <v>4493077.051</v>
      </c>
      <c r="AP3473" s="3">
        <v>4990683.5920000002</v>
      </c>
      <c r="AQ3473" s="3">
        <v>5236486.8909999998</v>
      </c>
      <c r="AR3473" s="3">
        <v>4896116.7659999998</v>
      </c>
      <c r="AS3473" s="3">
        <v>5004318</v>
      </c>
      <c r="AT3473" s="3">
        <v>5415238.6299999999</v>
      </c>
      <c r="AU3473" s="3">
        <v>5237488.74</v>
      </c>
      <c r="AV3473" s="3">
        <v>5264523.1370000001</v>
      </c>
      <c r="AW3473" s="3">
        <v>5385673.4450000003</v>
      </c>
      <c r="AX3473" s="3">
        <v>5397815.3159999996</v>
      </c>
      <c r="AY3473" s="3">
        <v>5392198.8260000004</v>
      </c>
      <c r="AZ3473" s="3">
        <v>5380631.3789999997</v>
      </c>
      <c r="BA3473">
        <v>5370441.4390000002</v>
      </c>
      <c r="BB3473">
        <v>2013</v>
      </c>
    </row>
    <row r="3474" spans="1:54" hidden="1" x14ac:dyDescent="0.2">
      <c r="A3474">
        <v>433</v>
      </c>
      <c r="B3474" t="s">
        <v>484</v>
      </c>
      <c r="C3474" t="s">
        <v>334</v>
      </c>
      <c r="D3474" t="s">
        <v>211</v>
      </c>
      <c r="E3474" t="s">
        <v>333</v>
      </c>
      <c r="F3474" t="s">
        <v>332</v>
      </c>
      <c r="G3474" t="s">
        <v>331</v>
      </c>
      <c r="H3474" t="s">
        <v>322</v>
      </c>
      <c r="I3474" t="s">
        <v>330</v>
      </c>
      <c r="J3474" s="3" t="s">
        <v>215</v>
      </c>
      <c r="K3474" s="3" t="s">
        <v>215</v>
      </c>
      <c r="L3474" s="3" t="s">
        <v>215</v>
      </c>
      <c r="M3474" s="3" t="s">
        <v>215</v>
      </c>
      <c r="N3474" s="3" t="s">
        <v>215</v>
      </c>
      <c r="O3474" s="3" t="s">
        <v>215</v>
      </c>
      <c r="P3474" s="3" t="s">
        <v>215</v>
      </c>
      <c r="Q3474" s="3" t="s">
        <v>215</v>
      </c>
      <c r="R3474" s="3" t="s">
        <v>215</v>
      </c>
      <c r="S3474" s="3" t="s">
        <v>215</v>
      </c>
      <c r="T3474" s="3" t="s">
        <v>215</v>
      </c>
      <c r="U3474" s="3" t="s">
        <v>215</v>
      </c>
      <c r="V3474" s="3" t="s">
        <v>215</v>
      </c>
      <c r="W3474" s="3" t="s">
        <v>215</v>
      </c>
      <c r="X3474" s="3" t="s">
        <v>215</v>
      </c>
      <c r="Y3474" s="3" t="s">
        <v>215</v>
      </c>
      <c r="Z3474" s="3" t="s">
        <v>215</v>
      </c>
      <c r="AA3474" s="3" t="s">
        <v>215</v>
      </c>
      <c r="AB3474" s="3" t="s">
        <v>215</v>
      </c>
      <c r="AC3474" s="3" t="s">
        <v>215</v>
      </c>
      <c r="AD3474" s="3" t="s">
        <v>215</v>
      </c>
      <c r="AE3474" s="3" t="s">
        <v>215</v>
      </c>
      <c r="AF3474" s="3" t="s">
        <v>215</v>
      </c>
      <c r="AG3474" s="3">
        <v>7541.55</v>
      </c>
      <c r="AH3474" s="3">
        <v>11258.002</v>
      </c>
      <c r="AI3474" s="3">
        <v>11152.455</v>
      </c>
      <c r="AJ3474" s="3">
        <v>11492.842000000001</v>
      </c>
      <c r="AK3474" s="3">
        <v>11434.245999999999</v>
      </c>
      <c r="AL3474" s="3">
        <v>12085.263000000001</v>
      </c>
      <c r="AM3474" s="3">
        <v>12189.897000000001</v>
      </c>
      <c r="AN3474" s="3">
        <v>12635.581</v>
      </c>
      <c r="AO3474" s="3">
        <v>13247.835999999999</v>
      </c>
      <c r="AP3474" s="3">
        <v>14715.029</v>
      </c>
      <c r="AQ3474" s="3">
        <v>15439.779</v>
      </c>
      <c r="AR3474" s="3">
        <v>14436.198</v>
      </c>
      <c r="AS3474" s="3">
        <v>14755.23</v>
      </c>
      <c r="AT3474" s="3">
        <v>15966.829</v>
      </c>
      <c r="AU3474" s="3">
        <v>15442.733</v>
      </c>
      <c r="AV3474" s="3">
        <v>15522.444</v>
      </c>
      <c r="AW3474" s="3">
        <v>15879.656000000001</v>
      </c>
      <c r="AX3474" s="3">
        <v>15915.456</v>
      </c>
      <c r="AY3474" s="3">
        <v>15898.896000000001</v>
      </c>
      <c r="AZ3474" s="3">
        <v>15864.789000000001</v>
      </c>
      <c r="BA3474">
        <v>15834.744000000001</v>
      </c>
      <c r="BB3474">
        <v>2013</v>
      </c>
    </row>
    <row r="3475" spans="1:54" hidden="1" x14ac:dyDescent="0.2">
      <c r="A3475">
        <v>433</v>
      </c>
      <c r="B3475" t="s">
        <v>484</v>
      </c>
      <c r="C3475" t="s">
        <v>329</v>
      </c>
      <c r="D3475" t="s">
        <v>211</v>
      </c>
      <c r="E3475" t="s">
        <v>325</v>
      </c>
      <c r="F3475" t="s">
        <v>328</v>
      </c>
      <c r="G3475" t="s">
        <v>225</v>
      </c>
      <c r="H3475" t="s">
        <v>322</v>
      </c>
      <c r="I3475" t="s">
        <v>321</v>
      </c>
      <c r="J3475" s="3" t="s">
        <v>215</v>
      </c>
      <c r="K3475" s="3" t="s">
        <v>215</v>
      </c>
      <c r="L3475" s="3" t="s">
        <v>215</v>
      </c>
      <c r="M3475" s="3" t="s">
        <v>215</v>
      </c>
      <c r="N3475" s="3" t="s">
        <v>215</v>
      </c>
      <c r="O3475" s="3" t="s">
        <v>215</v>
      </c>
      <c r="P3475" s="3" t="s">
        <v>215</v>
      </c>
      <c r="Q3475" s="3" t="s">
        <v>215</v>
      </c>
      <c r="R3475" s="3" t="s">
        <v>215</v>
      </c>
      <c r="S3475" s="3" t="s">
        <v>215</v>
      </c>
      <c r="T3475" s="3" t="s">
        <v>215</v>
      </c>
      <c r="U3475" s="3" t="s">
        <v>215</v>
      </c>
      <c r="V3475" s="3" t="s">
        <v>215</v>
      </c>
      <c r="W3475" s="3" t="s">
        <v>215</v>
      </c>
      <c r="X3475" s="3" t="s">
        <v>215</v>
      </c>
      <c r="Y3475" s="3" t="s">
        <v>215</v>
      </c>
      <c r="Z3475" s="3" t="s">
        <v>215</v>
      </c>
      <c r="AA3475" s="3" t="s">
        <v>215</v>
      </c>
      <c r="AB3475" s="3" t="s">
        <v>215</v>
      </c>
      <c r="AC3475" s="3" t="s">
        <v>215</v>
      </c>
      <c r="AD3475" s="3" t="s">
        <v>215</v>
      </c>
      <c r="AE3475" s="3" t="s">
        <v>215</v>
      </c>
      <c r="AF3475" s="3" t="s">
        <v>215</v>
      </c>
      <c r="AG3475" s="3">
        <v>1155226.294</v>
      </c>
      <c r="AH3475" s="3">
        <v>1995811.83</v>
      </c>
      <c r="AI3475" s="3">
        <v>2685958.2030000002</v>
      </c>
      <c r="AJ3475" s="3">
        <v>3406058.6949999998</v>
      </c>
      <c r="AK3475" s="3">
        <v>3877987.8309999998</v>
      </c>
      <c r="AL3475" s="3">
        <v>5335609.0379999997</v>
      </c>
      <c r="AM3475" s="3">
        <v>4331178.102</v>
      </c>
      <c r="AN3475" s="3">
        <v>5234241.2149999999</v>
      </c>
      <c r="AO3475" s="3">
        <v>6842788.7450000001</v>
      </c>
      <c r="AP3475" s="3">
        <v>7803544.102</v>
      </c>
      <c r="AQ3475" s="3">
        <v>8186959.6969999997</v>
      </c>
      <c r="AR3475" s="3">
        <v>7599123.8770000003</v>
      </c>
      <c r="AS3475" s="3">
        <v>5677495.0209999997</v>
      </c>
      <c r="AT3475" s="3">
        <v>5349383.5429999996</v>
      </c>
      <c r="AU3475" s="3">
        <v>6013740.8899999997</v>
      </c>
      <c r="AV3475" s="3">
        <v>6620935.9409999996</v>
      </c>
      <c r="AW3475" s="3">
        <v>6748197.9809999997</v>
      </c>
      <c r="AX3475" s="3">
        <v>6883347.8169999998</v>
      </c>
      <c r="AY3475" s="3">
        <v>7063468.068</v>
      </c>
      <c r="AZ3475" s="3">
        <v>7293899.7819999997</v>
      </c>
      <c r="BA3475">
        <v>7569465.9610000001</v>
      </c>
      <c r="BB3475">
        <v>2013</v>
      </c>
    </row>
    <row r="3476" spans="1:54" hidden="1" x14ac:dyDescent="0.2">
      <c r="A3476">
        <v>433</v>
      </c>
      <c r="B3476" t="s">
        <v>484</v>
      </c>
      <c r="C3476" t="s">
        <v>327</v>
      </c>
      <c r="D3476" t="s">
        <v>211</v>
      </c>
      <c r="E3476" t="s">
        <v>325</v>
      </c>
      <c r="F3476" t="s">
        <v>326</v>
      </c>
      <c r="G3476" t="s">
        <v>223</v>
      </c>
      <c r="H3476" t="s">
        <v>322</v>
      </c>
      <c r="I3476" t="s">
        <v>321</v>
      </c>
      <c r="J3476" s="3" t="s">
        <v>215</v>
      </c>
      <c r="K3476" s="3" t="s">
        <v>215</v>
      </c>
      <c r="L3476" s="3" t="s">
        <v>215</v>
      </c>
      <c r="M3476" s="3" t="s">
        <v>215</v>
      </c>
      <c r="N3476" s="3" t="s">
        <v>215</v>
      </c>
      <c r="O3476" s="3" t="s">
        <v>215</v>
      </c>
      <c r="P3476" s="3" t="s">
        <v>215</v>
      </c>
      <c r="Q3476" s="3" t="s">
        <v>215</v>
      </c>
      <c r="R3476" s="3" t="s">
        <v>215</v>
      </c>
      <c r="S3476" s="3" t="s">
        <v>215</v>
      </c>
      <c r="T3476" s="3" t="s">
        <v>215</v>
      </c>
      <c r="U3476" s="3" t="s">
        <v>215</v>
      </c>
      <c r="V3476" s="3" t="s">
        <v>215</v>
      </c>
      <c r="W3476" s="3" t="s">
        <v>215</v>
      </c>
      <c r="X3476" s="3" t="s">
        <v>215</v>
      </c>
      <c r="Y3476" s="3" t="s">
        <v>215</v>
      </c>
      <c r="Z3476" s="3" t="s">
        <v>215</v>
      </c>
      <c r="AA3476" s="3" t="s">
        <v>215</v>
      </c>
      <c r="AB3476" s="3" t="s">
        <v>215</v>
      </c>
      <c r="AC3476" s="3" t="s">
        <v>215</v>
      </c>
      <c r="AD3476" s="3" t="s">
        <v>215</v>
      </c>
      <c r="AE3476" s="3" t="s">
        <v>215</v>
      </c>
      <c r="AF3476" s="3" t="s">
        <v>215</v>
      </c>
      <c r="AG3476" s="3">
        <v>608.65499999999997</v>
      </c>
      <c r="AH3476" s="3">
        <v>1373.7380000000001</v>
      </c>
      <c r="AI3476" s="3">
        <v>1828.7380000000001</v>
      </c>
      <c r="AJ3476" s="3">
        <v>2321.2579999999998</v>
      </c>
      <c r="AK3476" s="3">
        <v>3090.8510000000001</v>
      </c>
      <c r="AL3476" s="3">
        <v>4472.1180000000004</v>
      </c>
      <c r="AM3476" s="3">
        <v>3701.8620000000001</v>
      </c>
      <c r="AN3476" s="3">
        <v>4473.71</v>
      </c>
      <c r="AO3476" s="3">
        <v>5848.5370000000003</v>
      </c>
      <c r="AP3476" s="3">
        <v>6692.576</v>
      </c>
      <c r="AQ3476" s="3">
        <v>7021.4059999999999</v>
      </c>
      <c r="AR3476" s="3">
        <v>6517.259</v>
      </c>
      <c r="AS3476" s="3">
        <v>4869.2070000000003</v>
      </c>
      <c r="AT3476" s="3">
        <v>4532.7359999999999</v>
      </c>
      <c r="AU3476" s="3">
        <v>5087.7669999999998</v>
      </c>
      <c r="AV3476" s="3">
        <v>5601.4690000000001</v>
      </c>
      <c r="AW3476" s="3">
        <v>5709.1350000000002</v>
      </c>
      <c r="AX3476" s="3">
        <v>5823.4750000000004</v>
      </c>
      <c r="AY3476" s="3">
        <v>5975.8609999999999</v>
      </c>
      <c r="AZ3476" s="3">
        <v>6170.8119999999999</v>
      </c>
      <c r="BA3476">
        <v>6403.9480000000003</v>
      </c>
      <c r="BB3476">
        <v>2013</v>
      </c>
    </row>
    <row r="3477" spans="1:54" hidden="1" x14ac:dyDescent="0.2">
      <c r="A3477">
        <v>433</v>
      </c>
      <c r="B3477" t="s">
        <v>484</v>
      </c>
      <c r="C3477" t="s">
        <v>212</v>
      </c>
      <c r="D3477" t="s">
        <v>211</v>
      </c>
      <c r="E3477" t="s">
        <v>325</v>
      </c>
      <c r="F3477" t="s">
        <v>324</v>
      </c>
      <c r="G3477" t="s">
        <v>323</v>
      </c>
      <c r="H3477" t="s">
        <v>322</v>
      </c>
      <c r="I3477" t="s">
        <v>321</v>
      </c>
      <c r="J3477" s="3" t="s">
        <v>215</v>
      </c>
      <c r="K3477" s="3" t="s">
        <v>215</v>
      </c>
      <c r="L3477" s="3" t="s">
        <v>215</v>
      </c>
      <c r="M3477" s="3" t="s">
        <v>215</v>
      </c>
      <c r="N3477" s="3" t="s">
        <v>215</v>
      </c>
      <c r="O3477" s="3" t="s">
        <v>215</v>
      </c>
      <c r="P3477" s="3" t="s">
        <v>215</v>
      </c>
      <c r="Q3477" s="3" t="s">
        <v>215</v>
      </c>
      <c r="R3477" s="3" t="s">
        <v>215</v>
      </c>
      <c r="S3477" s="3" t="s">
        <v>215</v>
      </c>
      <c r="T3477" s="3" t="s">
        <v>215</v>
      </c>
      <c r="U3477" s="3" t="s">
        <v>215</v>
      </c>
      <c r="V3477" s="3" t="s">
        <v>215</v>
      </c>
      <c r="W3477" s="3" t="s">
        <v>215</v>
      </c>
      <c r="X3477" s="3" t="s">
        <v>215</v>
      </c>
      <c r="Y3477" s="3" t="s">
        <v>215</v>
      </c>
      <c r="Z3477" s="3" t="s">
        <v>215</v>
      </c>
      <c r="AA3477" s="3" t="s">
        <v>215</v>
      </c>
      <c r="AB3477" s="3" t="s">
        <v>215</v>
      </c>
      <c r="AC3477" s="3" t="s">
        <v>215</v>
      </c>
      <c r="AD3477" s="3" t="s">
        <v>215</v>
      </c>
      <c r="AE3477" s="3" t="s">
        <v>215</v>
      </c>
      <c r="AF3477" s="3" t="s">
        <v>215</v>
      </c>
      <c r="AG3477" s="3">
        <v>6331.5119999999997</v>
      </c>
      <c r="AH3477" s="3">
        <v>9711.5720000000001</v>
      </c>
      <c r="AI3477" s="3">
        <v>9930.0450000000001</v>
      </c>
      <c r="AJ3477" s="3">
        <v>10547.558000000001</v>
      </c>
      <c r="AK3477" s="3">
        <v>10773.014999999999</v>
      </c>
      <c r="AL3477" s="3">
        <v>11609.745000000001</v>
      </c>
      <c r="AM3477" s="3">
        <v>11799.19</v>
      </c>
      <c r="AN3477" s="3">
        <v>12380.02</v>
      </c>
      <c r="AO3477" s="3">
        <v>13247.835999999999</v>
      </c>
      <c r="AP3477" s="3">
        <v>14986.094999999999</v>
      </c>
      <c r="AQ3477" s="3">
        <v>15978.13</v>
      </c>
      <c r="AR3477" s="3">
        <v>15207.687</v>
      </c>
      <c r="AS3477" s="3">
        <v>15712.31</v>
      </c>
      <c r="AT3477" s="3">
        <v>17219.43</v>
      </c>
      <c r="AU3477" s="3">
        <v>16953.891</v>
      </c>
      <c r="AV3477" s="3">
        <v>17428.589</v>
      </c>
      <c r="AW3477" s="3">
        <v>18216.347000000002</v>
      </c>
      <c r="AX3477" s="3">
        <v>18616.147000000001</v>
      </c>
      <c r="AY3477" s="3">
        <v>18951.190999999999</v>
      </c>
      <c r="AZ3477" s="3">
        <v>19235.246999999999</v>
      </c>
      <c r="BA3477">
        <v>19532.848999999998</v>
      </c>
      <c r="BB3477">
        <v>2013</v>
      </c>
    </row>
    <row r="3478" spans="1:54" hidden="1" x14ac:dyDescent="0.2">
      <c r="A3478">
        <v>433</v>
      </c>
      <c r="B3478" t="s">
        <v>484</v>
      </c>
      <c r="C3478" t="s">
        <v>320</v>
      </c>
      <c r="D3478" t="s">
        <v>211</v>
      </c>
      <c r="E3478" t="s">
        <v>319</v>
      </c>
      <c r="F3478" t="s">
        <v>318</v>
      </c>
      <c r="G3478" t="s">
        <v>243</v>
      </c>
    </row>
    <row r="3479" spans="1:54" hidden="1" x14ac:dyDescent="0.2">
      <c r="A3479">
        <v>433</v>
      </c>
      <c r="B3479" t="s">
        <v>484</v>
      </c>
      <c r="C3479" t="s">
        <v>317</v>
      </c>
      <c r="D3479" t="s">
        <v>211</v>
      </c>
      <c r="E3479" t="s">
        <v>316</v>
      </c>
      <c r="F3479" t="s">
        <v>315</v>
      </c>
      <c r="G3479" t="s">
        <v>288</v>
      </c>
      <c r="I3479" t="s">
        <v>310</v>
      </c>
      <c r="J3479" s="3" t="s">
        <v>215</v>
      </c>
      <c r="K3479" s="3" t="s">
        <v>215</v>
      </c>
      <c r="L3479" s="3" t="s">
        <v>215</v>
      </c>
      <c r="M3479" s="3" t="s">
        <v>215</v>
      </c>
      <c r="N3479" s="3" t="s">
        <v>215</v>
      </c>
      <c r="O3479" s="3" t="s">
        <v>215</v>
      </c>
      <c r="P3479" s="3" t="s">
        <v>215</v>
      </c>
      <c r="Q3479" s="3" t="s">
        <v>215</v>
      </c>
      <c r="R3479" s="3" t="s">
        <v>215</v>
      </c>
      <c r="S3479" s="3" t="s">
        <v>215</v>
      </c>
      <c r="T3479" s="3" t="s">
        <v>215</v>
      </c>
      <c r="U3479" s="3" t="s">
        <v>215</v>
      </c>
      <c r="V3479" s="3" t="s">
        <v>215</v>
      </c>
      <c r="W3479" s="3" t="s">
        <v>215</v>
      </c>
      <c r="X3479" s="3" t="s">
        <v>215</v>
      </c>
      <c r="Y3479" s="3" t="s">
        <v>215</v>
      </c>
      <c r="Z3479" s="3" t="s">
        <v>215</v>
      </c>
      <c r="AA3479" s="3" t="s">
        <v>215</v>
      </c>
      <c r="AB3479" s="3">
        <v>0.18</v>
      </c>
      <c r="AC3479" s="3">
        <v>0.217</v>
      </c>
      <c r="AD3479" s="3">
        <v>0.19800000000000001</v>
      </c>
      <c r="AE3479" s="3">
        <v>0.18099999999999999</v>
      </c>
      <c r="AF3479" s="3">
        <v>0.16200000000000001</v>
      </c>
      <c r="AG3479" s="3">
        <v>0.28299999999999997</v>
      </c>
      <c r="AH3479" s="3">
        <v>0.41299999999999998</v>
      </c>
      <c r="AI3479" s="3">
        <v>0.40100000000000002</v>
      </c>
      <c r="AJ3479" s="3">
        <v>0.40200000000000002</v>
      </c>
      <c r="AK3479" s="3">
        <v>0.38800000000000001</v>
      </c>
      <c r="AL3479" s="3">
        <v>0.40899999999999997</v>
      </c>
      <c r="AM3479" s="3">
        <v>0.42399999999999999</v>
      </c>
      <c r="AN3479" s="3">
        <v>0.42899999999999999</v>
      </c>
      <c r="AO3479" s="3">
        <v>0.443</v>
      </c>
      <c r="AP3479" s="3">
        <v>0.49</v>
      </c>
      <c r="AQ3479" s="3">
        <v>0.51</v>
      </c>
      <c r="AR3479" s="3">
        <v>0.496</v>
      </c>
      <c r="AS3479" s="3">
        <v>0.504</v>
      </c>
      <c r="AT3479" s="3">
        <v>0.54200000000000004</v>
      </c>
      <c r="AU3479" s="3">
        <v>0.51900000000000002</v>
      </c>
      <c r="AV3479" s="3">
        <v>0.51500000000000001</v>
      </c>
      <c r="AW3479" s="3">
        <v>0.52</v>
      </c>
      <c r="AX3479" s="3">
        <v>0.51500000000000001</v>
      </c>
      <c r="AY3479" s="3">
        <v>0.50900000000000001</v>
      </c>
      <c r="AZ3479" s="3">
        <v>0.503</v>
      </c>
      <c r="BA3479">
        <v>0.497</v>
      </c>
      <c r="BB3479">
        <v>2016</v>
      </c>
    </row>
    <row r="3480" spans="1:54" hidden="1" x14ac:dyDescent="0.2">
      <c r="A3480">
        <v>433</v>
      </c>
      <c r="B3480" t="s">
        <v>484</v>
      </c>
      <c r="C3480" t="s">
        <v>314</v>
      </c>
      <c r="D3480" t="s">
        <v>211</v>
      </c>
      <c r="E3480" t="s">
        <v>313</v>
      </c>
      <c r="F3480" t="s">
        <v>312</v>
      </c>
      <c r="G3480" t="s">
        <v>311</v>
      </c>
      <c r="I3480" t="s">
        <v>310</v>
      </c>
      <c r="J3480" s="3" t="s">
        <v>215</v>
      </c>
      <c r="K3480" s="3" t="s">
        <v>215</v>
      </c>
      <c r="L3480" s="3" t="s">
        <v>215</v>
      </c>
      <c r="M3480" s="3" t="s">
        <v>215</v>
      </c>
      <c r="N3480" s="3" t="s">
        <v>215</v>
      </c>
      <c r="O3480" s="3" t="s">
        <v>215</v>
      </c>
      <c r="P3480" s="3" t="s">
        <v>215</v>
      </c>
      <c r="Q3480" s="3" t="s">
        <v>215</v>
      </c>
      <c r="R3480" s="3" t="s">
        <v>215</v>
      </c>
      <c r="S3480" s="3" t="s">
        <v>215</v>
      </c>
      <c r="T3480" s="3" t="s">
        <v>215</v>
      </c>
      <c r="U3480" s="3" t="s">
        <v>215</v>
      </c>
      <c r="V3480" s="3" t="s">
        <v>215</v>
      </c>
      <c r="W3480" s="3" t="s">
        <v>215</v>
      </c>
      <c r="X3480" s="3" t="s">
        <v>215</v>
      </c>
      <c r="Y3480" s="3" t="s">
        <v>215</v>
      </c>
      <c r="Z3480" s="3" t="s">
        <v>215</v>
      </c>
      <c r="AA3480" s="3" t="s">
        <v>215</v>
      </c>
      <c r="AB3480" s="3">
        <v>212.09</v>
      </c>
      <c r="AC3480" s="3">
        <v>359.21800000000002</v>
      </c>
      <c r="AD3480" s="3">
        <v>503.62900000000002</v>
      </c>
      <c r="AE3480" s="3">
        <v>385.76100000000002</v>
      </c>
      <c r="AF3480" s="3">
        <v>418.77699999999999</v>
      </c>
      <c r="AG3480" s="3">
        <v>182.45699999999999</v>
      </c>
      <c r="AH3480" s="3">
        <v>205.50899999999999</v>
      </c>
      <c r="AI3480" s="3">
        <v>270.488</v>
      </c>
      <c r="AJ3480" s="3">
        <v>322.92399999999998</v>
      </c>
      <c r="AK3480" s="3">
        <v>359.97199999999998</v>
      </c>
      <c r="AL3480" s="3">
        <v>459.58</v>
      </c>
      <c r="AM3480" s="3">
        <v>367.07400000000001</v>
      </c>
      <c r="AN3480" s="3">
        <v>422.79700000000003</v>
      </c>
      <c r="AO3480" s="3">
        <v>516.52099999999996</v>
      </c>
      <c r="AP3480" s="3">
        <v>520.71900000000005</v>
      </c>
      <c r="AQ3480" s="3">
        <v>512.38499999999999</v>
      </c>
      <c r="AR3480" s="3">
        <v>499.69</v>
      </c>
      <c r="AS3480" s="3">
        <v>361.34100000000001</v>
      </c>
      <c r="AT3480" s="3">
        <v>310.66000000000003</v>
      </c>
      <c r="AU3480" s="3">
        <v>354.71199999999999</v>
      </c>
      <c r="AV3480" s="3">
        <v>379.88900000000001</v>
      </c>
      <c r="AW3480" s="3">
        <v>370.447</v>
      </c>
      <c r="AX3480" s="3">
        <v>369.75099999999998</v>
      </c>
      <c r="AY3480" s="3">
        <v>372.71899999999999</v>
      </c>
      <c r="AZ3480" s="3">
        <v>379.19400000000002</v>
      </c>
      <c r="BA3480">
        <v>387.52499999999998</v>
      </c>
      <c r="BB3480">
        <v>2016</v>
      </c>
    </row>
    <row r="3481" spans="1:54" hidden="1" x14ac:dyDescent="0.2">
      <c r="A3481">
        <v>433</v>
      </c>
      <c r="B3481" t="s">
        <v>484</v>
      </c>
      <c r="C3481" t="s">
        <v>309</v>
      </c>
      <c r="D3481" t="s">
        <v>211</v>
      </c>
      <c r="E3481" t="s">
        <v>308</v>
      </c>
      <c r="F3481" t="s">
        <v>307</v>
      </c>
      <c r="G3481" t="s">
        <v>217</v>
      </c>
    </row>
    <row r="3482" spans="1:54" hidden="1" x14ac:dyDescent="0.2">
      <c r="A3482">
        <v>433</v>
      </c>
      <c r="B3482" t="s">
        <v>484</v>
      </c>
      <c r="C3482" t="s">
        <v>306</v>
      </c>
      <c r="D3482" t="s">
        <v>211</v>
      </c>
      <c r="E3482" t="s">
        <v>305</v>
      </c>
      <c r="F3482" t="s">
        <v>304</v>
      </c>
      <c r="G3482" t="s">
        <v>217</v>
      </c>
      <c r="I3482" t="s">
        <v>1233</v>
      </c>
      <c r="J3482" s="3" t="s">
        <v>215</v>
      </c>
      <c r="K3482" s="3" t="s">
        <v>215</v>
      </c>
      <c r="L3482" s="3" t="s">
        <v>215</v>
      </c>
      <c r="M3482" s="3" t="s">
        <v>215</v>
      </c>
      <c r="N3482" s="3" t="s">
        <v>215</v>
      </c>
      <c r="O3482" s="3" t="s">
        <v>215</v>
      </c>
      <c r="P3482" s="3" t="s">
        <v>215</v>
      </c>
      <c r="Q3482" s="3" t="s">
        <v>215</v>
      </c>
      <c r="R3482" s="3" t="s">
        <v>215</v>
      </c>
      <c r="S3482" s="3" t="s">
        <v>215</v>
      </c>
      <c r="T3482" s="3" t="s">
        <v>215</v>
      </c>
      <c r="U3482" s="3" t="s">
        <v>215</v>
      </c>
      <c r="V3482" s="3" t="s">
        <v>215</v>
      </c>
      <c r="W3482" s="3" t="s">
        <v>215</v>
      </c>
      <c r="X3482" s="3" t="s">
        <v>215</v>
      </c>
      <c r="Y3482" s="3" t="s">
        <v>215</v>
      </c>
      <c r="Z3482" s="3" t="s">
        <v>215</v>
      </c>
      <c r="AA3482" s="3" t="s">
        <v>215</v>
      </c>
      <c r="AB3482" s="3" t="s">
        <v>215</v>
      </c>
      <c r="AC3482" s="3" t="s">
        <v>215</v>
      </c>
      <c r="AD3482" s="3" t="s">
        <v>215</v>
      </c>
      <c r="AE3482" s="3" t="s">
        <v>215</v>
      </c>
      <c r="AF3482" s="3" t="s">
        <v>215</v>
      </c>
      <c r="AG3482" s="3" t="s">
        <v>215</v>
      </c>
      <c r="AH3482" s="3">
        <v>-1.9470000000000001</v>
      </c>
      <c r="AI3482" s="3">
        <v>30.788</v>
      </c>
      <c r="AJ3482" s="3">
        <v>25.332000000000001</v>
      </c>
      <c r="AK3482" s="3">
        <v>18.715</v>
      </c>
      <c r="AL3482" s="3">
        <v>34.798999999999999</v>
      </c>
      <c r="AM3482" s="3">
        <v>10.577999999999999</v>
      </c>
      <c r="AN3482" s="3">
        <v>23.736000000000001</v>
      </c>
      <c r="AO3482" s="3">
        <v>32.978999999999999</v>
      </c>
      <c r="AP3482" s="3">
        <v>27.158000000000001</v>
      </c>
      <c r="AQ3482" s="3">
        <v>28.053000000000001</v>
      </c>
      <c r="AR3482" s="3">
        <v>28.286999999999999</v>
      </c>
      <c r="AS3482" s="3">
        <v>17.971</v>
      </c>
      <c r="AT3482" s="3">
        <v>12.036</v>
      </c>
      <c r="AU3482" s="3">
        <v>18.140999999999998</v>
      </c>
      <c r="AV3482" s="3">
        <v>18.475999999999999</v>
      </c>
      <c r="AW3482" s="3">
        <v>17.419</v>
      </c>
      <c r="AX3482" s="3">
        <v>14.855</v>
      </c>
      <c r="AY3482" s="3">
        <v>14.295</v>
      </c>
      <c r="AZ3482" s="3">
        <v>14.416</v>
      </c>
      <c r="BA3482">
        <v>14.906000000000001</v>
      </c>
      <c r="BB3482">
        <v>2016</v>
      </c>
    </row>
    <row r="3483" spans="1:54" hidden="1" x14ac:dyDescent="0.2">
      <c r="A3483">
        <v>433</v>
      </c>
      <c r="B3483" t="s">
        <v>484</v>
      </c>
      <c r="C3483" t="s">
        <v>303</v>
      </c>
      <c r="D3483" t="s">
        <v>211</v>
      </c>
      <c r="E3483" t="s">
        <v>300</v>
      </c>
      <c r="F3483" t="s">
        <v>302</v>
      </c>
      <c r="G3483" t="s">
        <v>295</v>
      </c>
      <c r="I3483" t="s">
        <v>1234</v>
      </c>
      <c r="J3483" s="3" t="s">
        <v>215</v>
      </c>
      <c r="K3483" s="3" t="s">
        <v>215</v>
      </c>
      <c r="L3483" s="3" t="s">
        <v>215</v>
      </c>
      <c r="M3483" s="3" t="s">
        <v>215</v>
      </c>
      <c r="N3483" s="3" t="s">
        <v>215</v>
      </c>
      <c r="O3483" s="3" t="s">
        <v>215</v>
      </c>
      <c r="P3483" s="3" t="s">
        <v>215</v>
      </c>
      <c r="Q3483" s="3" t="s">
        <v>215</v>
      </c>
      <c r="R3483" s="3" t="s">
        <v>215</v>
      </c>
      <c r="S3483" s="3" t="s">
        <v>215</v>
      </c>
      <c r="T3483" s="3" t="s">
        <v>215</v>
      </c>
      <c r="U3483" s="3" t="s">
        <v>215</v>
      </c>
      <c r="V3483" s="3" t="s">
        <v>215</v>
      </c>
      <c r="W3483" s="3" t="s">
        <v>215</v>
      </c>
      <c r="X3483" s="3" t="s">
        <v>215</v>
      </c>
      <c r="Y3483" s="3" t="s">
        <v>215</v>
      </c>
      <c r="Z3483" s="3" t="s">
        <v>215</v>
      </c>
      <c r="AA3483" s="3" t="s">
        <v>215</v>
      </c>
      <c r="AB3483" s="3" t="s">
        <v>215</v>
      </c>
      <c r="AC3483" s="3" t="s">
        <v>215</v>
      </c>
      <c r="AD3483" s="3" t="s">
        <v>215</v>
      </c>
      <c r="AE3483" s="3" t="s">
        <v>215</v>
      </c>
      <c r="AF3483" s="3" t="s">
        <v>215</v>
      </c>
      <c r="AG3483" s="3" t="s">
        <v>215</v>
      </c>
      <c r="AH3483" s="3">
        <v>36.42</v>
      </c>
      <c r="AI3483" s="3">
        <v>49.88</v>
      </c>
      <c r="AJ3483" s="3">
        <v>76.441000000000003</v>
      </c>
      <c r="AK3483" s="3">
        <v>100</v>
      </c>
      <c r="AL3483" s="3">
        <v>102.66800000000001</v>
      </c>
      <c r="AM3483" s="3">
        <v>100.41500000000001</v>
      </c>
      <c r="AN3483" s="3">
        <v>102.87</v>
      </c>
      <c r="AO3483" s="3">
        <v>108.634</v>
      </c>
      <c r="AP3483" s="3">
        <v>115.249</v>
      </c>
      <c r="AQ3483" s="3">
        <v>117.41500000000001</v>
      </c>
      <c r="AR3483" s="3">
        <v>120.041</v>
      </c>
      <c r="AS3483" s="3">
        <v>121.71299999999999</v>
      </c>
      <c r="AT3483" s="3">
        <v>122.251</v>
      </c>
      <c r="AU3483" s="3">
        <v>122.425</v>
      </c>
      <c r="AV3483" s="3">
        <v>124.873</v>
      </c>
      <c r="AW3483" s="3">
        <v>127.371</v>
      </c>
      <c r="AX3483" s="3">
        <v>129.91800000000001</v>
      </c>
      <c r="AY3483" s="3">
        <v>132.51599999999999</v>
      </c>
      <c r="AZ3483" s="3">
        <v>135.167</v>
      </c>
      <c r="BA3483">
        <v>137.87</v>
      </c>
      <c r="BB3483">
        <v>2016</v>
      </c>
    </row>
    <row r="3484" spans="1:54" hidden="1" x14ac:dyDescent="0.2">
      <c r="A3484">
        <v>433</v>
      </c>
      <c r="B3484" t="s">
        <v>484</v>
      </c>
      <c r="C3484" t="s">
        <v>301</v>
      </c>
      <c r="D3484" t="s">
        <v>211</v>
      </c>
      <c r="E3484" t="s">
        <v>300</v>
      </c>
      <c r="F3484" t="s">
        <v>299</v>
      </c>
      <c r="G3484" t="s">
        <v>275</v>
      </c>
      <c r="I3484" t="s">
        <v>298</v>
      </c>
      <c r="J3484" s="3" t="s">
        <v>215</v>
      </c>
      <c r="K3484" s="3" t="s">
        <v>215</v>
      </c>
      <c r="L3484" s="3" t="s">
        <v>215</v>
      </c>
      <c r="M3484" s="3" t="s">
        <v>215</v>
      </c>
      <c r="N3484" s="3" t="s">
        <v>215</v>
      </c>
      <c r="O3484" s="3" t="s">
        <v>215</v>
      </c>
      <c r="P3484" s="3" t="s">
        <v>215</v>
      </c>
      <c r="Q3484" s="3" t="s">
        <v>215</v>
      </c>
      <c r="R3484" s="3" t="s">
        <v>215</v>
      </c>
      <c r="S3484" s="3" t="s">
        <v>215</v>
      </c>
      <c r="T3484" s="3" t="s">
        <v>215</v>
      </c>
      <c r="U3484" s="3" t="s">
        <v>215</v>
      </c>
      <c r="V3484" s="3" t="s">
        <v>215</v>
      </c>
      <c r="W3484" s="3" t="s">
        <v>215</v>
      </c>
      <c r="X3484" s="3" t="s">
        <v>215</v>
      </c>
      <c r="Y3484" s="3" t="s">
        <v>215</v>
      </c>
      <c r="Z3484" s="3" t="s">
        <v>215</v>
      </c>
      <c r="AA3484" s="3" t="s">
        <v>215</v>
      </c>
      <c r="AB3484" s="3" t="s">
        <v>215</v>
      </c>
      <c r="AC3484" s="3" t="s">
        <v>215</v>
      </c>
      <c r="AD3484" s="3" t="s">
        <v>215</v>
      </c>
      <c r="AE3484" s="3" t="s">
        <v>215</v>
      </c>
      <c r="AF3484" s="3" t="s">
        <v>215</v>
      </c>
      <c r="AG3484" s="3" t="s">
        <v>215</v>
      </c>
      <c r="AH3484" s="3" t="s">
        <v>215</v>
      </c>
      <c r="AI3484" s="3">
        <v>36.959000000000003</v>
      </c>
      <c r="AJ3484" s="3">
        <v>53.247999999999998</v>
      </c>
      <c r="AK3484" s="3">
        <v>30.821000000000002</v>
      </c>
      <c r="AL3484" s="3">
        <v>2.6680000000000001</v>
      </c>
      <c r="AM3484" s="3">
        <v>-2.194</v>
      </c>
      <c r="AN3484" s="3">
        <v>2.4449999999999998</v>
      </c>
      <c r="AO3484" s="3">
        <v>5.6040000000000001</v>
      </c>
      <c r="AP3484" s="3">
        <v>6.0890000000000004</v>
      </c>
      <c r="AQ3484" s="3">
        <v>1.879</v>
      </c>
      <c r="AR3484" s="3">
        <v>2.2360000000000002</v>
      </c>
      <c r="AS3484" s="3">
        <v>1.393</v>
      </c>
      <c r="AT3484" s="3">
        <v>0.442</v>
      </c>
      <c r="AU3484" s="3">
        <v>0.14199999999999999</v>
      </c>
      <c r="AV3484" s="3">
        <v>2</v>
      </c>
      <c r="AW3484" s="3">
        <v>2</v>
      </c>
      <c r="AX3484" s="3">
        <v>2</v>
      </c>
      <c r="AY3484" s="3">
        <v>2</v>
      </c>
      <c r="AZ3484" s="3">
        <v>2</v>
      </c>
      <c r="BA3484">
        <v>2</v>
      </c>
      <c r="BB3484">
        <v>2016</v>
      </c>
    </row>
    <row r="3485" spans="1:54" hidden="1" x14ac:dyDescent="0.2">
      <c r="A3485">
        <v>433</v>
      </c>
      <c r="B3485" t="s">
        <v>484</v>
      </c>
      <c r="C3485" t="s">
        <v>297</v>
      </c>
      <c r="D3485" t="s">
        <v>211</v>
      </c>
      <c r="E3485" t="s">
        <v>293</v>
      </c>
      <c r="F3485" t="s">
        <v>296</v>
      </c>
      <c r="G3485" t="s">
        <v>295</v>
      </c>
      <c r="I3485" t="s">
        <v>1234</v>
      </c>
      <c r="J3485" s="3" t="s">
        <v>215</v>
      </c>
      <c r="K3485" s="3" t="s">
        <v>215</v>
      </c>
      <c r="L3485" s="3" t="s">
        <v>215</v>
      </c>
      <c r="M3485" s="3" t="s">
        <v>215</v>
      </c>
      <c r="N3485" s="3" t="s">
        <v>215</v>
      </c>
      <c r="O3485" s="3" t="s">
        <v>215</v>
      </c>
      <c r="P3485" s="3" t="s">
        <v>215</v>
      </c>
      <c r="Q3485" s="3" t="s">
        <v>215</v>
      </c>
      <c r="R3485" s="3" t="s">
        <v>215</v>
      </c>
      <c r="S3485" s="3" t="s">
        <v>215</v>
      </c>
      <c r="T3485" s="3" t="s">
        <v>215</v>
      </c>
      <c r="U3485" s="3" t="s">
        <v>215</v>
      </c>
      <c r="V3485" s="3" t="s">
        <v>215</v>
      </c>
      <c r="W3485" s="3" t="s">
        <v>215</v>
      </c>
      <c r="X3485" s="3" t="s">
        <v>215</v>
      </c>
      <c r="Y3485" s="3" t="s">
        <v>215</v>
      </c>
      <c r="Z3485" s="3" t="s">
        <v>215</v>
      </c>
      <c r="AA3485" s="3" t="s">
        <v>215</v>
      </c>
      <c r="AB3485" s="3" t="s">
        <v>215</v>
      </c>
      <c r="AC3485" s="3">
        <v>16.864999999999998</v>
      </c>
      <c r="AD3485" s="3">
        <v>17.707000000000001</v>
      </c>
      <c r="AE3485" s="3">
        <v>20.602</v>
      </c>
      <c r="AF3485" s="3">
        <v>24.585999999999999</v>
      </c>
      <c r="AG3485" s="3">
        <v>33.378</v>
      </c>
      <c r="AH3485" s="3">
        <v>43.951000000000001</v>
      </c>
      <c r="AI3485" s="3">
        <v>57.845999999999997</v>
      </c>
      <c r="AJ3485" s="3">
        <v>95.344999999999999</v>
      </c>
      <c r="AK3485" s="3">
        <v>99.798000000000002</v>
      </c>
      <c r="AL3485" s="3">
        <v>106.538</v>
      </c>
      <c r="AM3485" s="3">
        <v>101.834</v>
      </c>
      <c r="AN3485" s="3">
        <v>105.20699999999999</v>
      </c>
      <c r="AO3485" s="3">
        <v>111.541</v>
      </c>
      <c r="AP3485" s="3">
        <v>115.571</v>
      </c>
      <c r="AQ3485" s="3">
        <v>119.191</v>
      </c>
      <c r="AR3485" s="3">
        <v>121.083</v>
      </c>
      <c r="AS3485" s="3">
        <v>123.879</v>
      </c>
      <c r="AT3485" s="3">
        <v>122.64100000000001</v>
      </c>
      <c r="AU3485" s="3">
        <v>123.092</v>
      </c>
      <c r="AV3485" s="3">
        <v>125.554</v>
      </c>
      <c r="AW3485" s="3">
        <v>128.065</v>
      </c>
      <c r="AX3485" s="3">
        <v>130.626</v>
      </c>
      <c r="AY3485" s="3">
        <v>133.239</v>
      </c>
      <c r="AZ3485" s="3">
        <v>135.904</v>
      </c>
      <c r="BA3485">
        <v>138.62200000000001</v>
      </c>
      <c r="BB3485">
        <v>2016</v>
      </c>
    </row>
    <row r="3486" spans="1:54" hidden="1" x14ac:dyDescent="0.2">
      <c r="A3486">
        <v>433</v>
      </c>
      <c r="B3486" t="s">
        <v>484</v>
      </c>
      <c r="C3486" t="s">
        <v>294</v>
      </c>
      <c r="D3486" t="s">
        <v>211</v>
      </c>
      <c r="E3486" t="s">
        <v>293</v>
      </c>
      <c r="F3486" t="s">
        <v>292</v>
      </c>
      <c r="G3486" t="s">
        <v>275</v>
      </c>
      <c r="I3486" t="s">
        <v>291</v>
      </c>
      <c r="J3486" s="3" t="s">
        <v>215</v>
      </c>
      <c r="K3486" s="3" t="s">
        <v>215</v>
      </c>
      <c r="L3486" s="3" t="s">
        <v>215</v>
      </c>
      <c r="M3486" s="3" t="s">
        <v>215</v>
      </c>
      <c r="N3486" s="3" t="s">
        <v>215</v>
      </c>
      <c r="O3486" s="3" t="s">
        <v>215</v>
      </c>
      <c r="P3486" s="3" t="s">
        <v>215</v>
      </c>
      <c r="Q3486" s="3" t="s">
        <v>215</v>
      </c>
      <c r="R3486" s="3" t="s">
        <v>215</v>
      </c>
      <c r="S3486" s="3" t="s">
        <v>215</v>
      </c>
      <c r="T3486" s="3" t="s">
        <v>215</v>
      </c>
      <c r="U3486" s="3" t="s">
        <v>215</v>
      </c>
      <c r="V3486" s="3" t="s">
        <v>215</v>
      </c>
      <c r="W3486" s="3" t="s">
        <v>215</v>
      </c>
      <c r="X3486" s="3" t="s">
        <v>215</v>
      </c>
      <c r="Y3486" s="3" t="s">
        <v>215</v>
      </c>
      <c r="Z3486" s="3" t="s">
        <v>215</v>
      </c>
      <c r="AA3486" s="3" t="s">
        <v>215</v>
      </c>
      <c r="AB3486" s="3" t="s">
        <v>215</v>
      </c>
      <c r="AC3486" s="3" t="s">
        <v>215</v>
      </c>
      <c r="AD3486" s="3">
        <v>4.9930000000000003</v>
      </c>
      <c r="AE3486" s="3">
        <v>16.350999999999999</v>
      </c>
      <c r="AF3486" s="3">
        <v>19.334</v>
      </c>
      <c r="AG3486" s="3">
        <v>35.76</v>
      </c>
      <c r="AH3486" s="3">
        <v>31.677</v>
      </c>
      <c r="AI3486" s="3">
        <v>31.616</v>
      </c>
      <c r="AJ3486" s="3">
        <v>64.825999999999993</v>
      </c>
      <c r="AK3486" s="3">
        <v>4.67</v>
      </c>
      <c r="AL3486" s="3">
        <v>6.7539999999999996</v>
      </c>
      <c r="AM3486" s="3">
        <v>-4.415</v>
      </c>
      <c r="AN3486" s="3">
        <v>3.3119999999999998</v>
      </c>
      <c r="AO3486" s="3">
        <v>6.02</v>
      </c>
      <c r="AP3486" s="3">
        <v>3.6139999999999999</v>
      </c>
      <c r="AQ3486" s="3">
        <v>3.1320000000000001</v>
      </c>
      <c r="AR3486" s="3">
        <v>1.587</v>
      </c>
      <c r="AS3486" s="3">
        <v>2.31</v>
      </c>
      <c r="AT3486" s="3">
        <v>-1</v>
      </c>
      <c r="AU3486" s="3">
        <v>0.36799999999999999</v>
      </c>
      <c r="AV3486" s="3">
        <v>2</v>
      </c>
      <c r="AW3486" s="3">
        <v>2</v>
      </c>
      <c r="AX3486" s="3">
        <v>2</v>
      </c>
      <c r="AY3486" s="3">
        <v>2</v>
      </c>
      <c r="AZ3486" s="3">
        <v>2</v>
      </c>
      <c r="BA3486">
        <v>2</v>
      </c>
      <c r="BB3486">
        <v>2016</v>
      </c>
    </row>
    <row r="3487" spans="1:54" hidden="1" x14ac:dyDescent="0.2">
      <c r="A3487">
        <v>433</v>
      </c>
      <c r="B3487" t="s">
        <v>484</v>
      </c>
      <c r="C3487" t="s">
        <v>290</v>
      </c>
      <c r="D3487" t="s">
        <v>211</v>
      </c>
      <c r="E3487" t="s">
        <v>289</v>
      </c>
      <c r="G3487" t="s">
        <v>288</v>
      </c>
    </row>
    <row r="3488" spans="1:54" hidden="1" x14ac:dyDescent="0.2">
      <c r="A3488">
        <v>433</v>
      </c>
      <c r="B3488" t="s">
        <v>484</v>
      </c>
      <c r="C3488" t="s">
        <v>287</v>
      </c>
      <c r="D3488" t="s">
        <v>211</v>
      </c>
      <c r="E3488" t="s">
        <v>286</v>
      </c>
      <c r="F3488" t="s">
        <v>285</v>
      </c>
      <c r="G3488" t="s">
        <v>275</v>
      </c>
    </row>
    <row r="3489" spans="1:54" hidden="1" x14ac:dyDescent="0.2">
      <c r="A3489">
        <v>433</v>
      </c>
      <c r="B3489" t="s">
        <v>484</v>
      </c>
      <c r="C3489" t="s">
        <v>284</v>
      </c>
      <c r="D3489" t="s">
        <v>211</v>
      </c>
      <c r="E3489" t="s">
        <v>283</v>
      </c>
      <c r="F3489" t="s">
        <v>282</v>
      </c>
      <c r="G3489" t="s">
        <v>275</v>
      </c>
    </row>
    <row r="3490" spans="1:54" hidden="1" x14ac:dyDescent="0.2">
      <c r="A3490">
        <v>433</v>
      </c>
      <c r="B3490" t="s">
        <v>484</v>
      </c>
      <c r="C3490" t="s">
        <v>281</v>
      </c>
      <c r="D3490" t="s">
        <v>211</v>
      </c>
      <c r="E3490" t="s">
        <v>280</v>
      </c>
      <c r="F3490" t="s">
        <v>279</v>
      </c>
      <c r="G3490" t="s">
        <v>275</v>
      </c>
    </row>
    <row r="3491" spans="1:54" hidden="1" x14ac:dyDescent="0.2">
      <c r="A3491">
        <v>433</v>
      </c>
      <c r="B3491" t="s">
        <v>484</v>
      </c>
      <c r="C3491" t="s">
        <v>278</v>
      </c>
      <c r="D3491" t="s">
        <v>211</v>
      </c>
      <c r="E3491" t="s">
        <v>277</v>
      </c>
      <c r="F3491" t="s">
        <v>276</v>
      </c>
      <c r="G3491" t="s">
        <v>275</v>
      </c>
    </row>
    <row r="3492" spans="1:54" hidden="1" x14ac:dyDescent="0.2">
      <c r="A3492">
        <v>433</v>
      </c>
      <c r="B3492" t="s">
        <v>484</v>
      </c>
      <c r="C3492" t="s">
        <v>274</v>
      </c>
      <c r="D3492" t="s">
        <v>211</v>
      </c>
      <c r="E3492" t="s">
        <v>273</v>
      </c>
      <c r="F3492" t="s">
        <v>272</v>
      </c>
      <c r="G3492" t="s">
        <v>271</v>
      </c>
    </row>
    <row r="3493" spans="1:54" hidden="1" x14ac:dyDescent="0.2">
      <c r="A3493">
        <v>433</v>
      </c>
      <c r="B3493" t="s">
        <v>484</v>
      </c>
      <c r="C3493" t="s">
        <v>270</v>
      </c>
      <c r="D3493" t="s">
        <v>211</v>
      </c>
      <c r="E3493" t="s">
        <v>269</v>
      </c>
      <c r="F3493" t="s">
        <v>268</v>
      </c>
      <c r="G3493" t="s">
        <v>264</v>
      </c>
      <c r="H3493" t="s">
        <v>263</v>
      </c>
    </row>
    <row r="3494" spans="1:54" hidden="1" x14ac:dyDescent="0.2">
      <c r="A3494">
        <v>433</v>
      </c>
      <c r="B3494" t="s">
        <v>484</v>
      </c>
      <c r="C3494" t="s">
        <v>267</v>
      </c>
      <c r="D3494" t="s">
        <v>211</v>
      </c>
      <c r="E3494" t="s">
        <v>266</v>
      </c>
      <c r="F3494" t="s">
        <v>265</v>
      </c>
      <c r="G3494" t="s">
        <v>264</v>
      </c>
      <c r="H3494" t="s">
        <v>263</v>
      </c>
      <c r="I3494" t="s">
        <v>1235</v>
      </c>
      <c r="J3494" s="3" t="s">
        <v>215</v>
      </c>
      <c r="K3494" s="3" t="s">
        <v>215</v>
      </c>
      <c r="L3494" s="3" t="s">
        <v>215</v>
      </c>
      <c r="M3494" s="3" t="s">
        <v>215</v>
      </c>
      <c r="N3494" s="3" t="s">
        <v>215</v>
      </c>
      <c r="O3494" s="3" t="s">
        <v>215</v>
      </c>
      <c r="P3494" s="3" t="s">
        <v>215</v>
      </c>
      <c r="Q3494" s="3" t="s">
        <v>215</v>
      </c>
      <c r="R3494" s="3" t="s">
        <v>215</v>
      </c>
      <c r="S3494" s="3" t="s">
        <v>215</v>
      </c>
      <c r="T3494" s="3" t="s">
        <v>215</v>
      </c>
      <c r="U3494" s="3" t="s">
        <v>215</v>
      </c>
      <c r="V3494" s="3" t="s">
        <v>215</v>
      </c>
      <c r="W3494" s="3" t="s">
        <v>215</v>
      </c>
      <c r="X3494" s="3" t="s">
        <v>215</v>
      </c>
      <c r="Y3494" s="3" t="s">
        <v>215</v>
      </c>
      <c r="Z3494" s="3" t="s">
        <v>215</v>
      </c>
      <c r="AA3494" s="3" t="s">
        <v>215</v>
      </c>
      <c r="AB3494" s="3" t="s">
        <v>215</v>
      </c>
      <c r="AC3494" s="3" t="s">
        <v>215</v>
      </c>
      <c r="AD3494" s="3" t="s">
        <v>215</v>
      </c>
      <c r="AE3494" s="3" t="s">
        <v>215</v>
      </c>
      <c r="AF3494" s="3" t="s">
        <v>215</v>
      </c>
      <c r="AG3494" s="3">
        <v>25.96</v>
      </c>
      <c r="AH3494" s="3">
        <v>26.673999999999999</v>
      </c>
      <c r="AI3494" s="3">
        <v>27.376999999999999</v>
      </c>
      <c r="AJ3494" s="3">
        <v>28.064</v>
      </c>
      <c r="AK3494" s="3">
        <v>28.741</v>
      </c>
      <c r="AL3494" s="3">
        <v>29.43</v>
      </c>
      <c r="AM3494" s="3">
        <v>30.163</v>
      </c>
      <c r="AN3494" s="3">
        <v>30.962</v>
      </c>
      <c r="AO3494" s="3">
        <v>31.76</v>
      </c>
      <c r="AP3494" s="3">
        <v>32.578000000000003</v>
      </c>
      <c r="AQ3494" s="3">
        <v>33.417000000000002</v>
      </c>
      <c r="AR3494" s="3">
        <v>36.005000000000003</v>
      </c>
      <c r="AS3494" s="3">
        <v>36.933999999999997</v>
      </c>
      <c r="AT3494" s="3">
        <v>37.884</v>
      </c>
      <c r="AU3494" s="3">
        <v>38.857999999999997</v>
      </c>
      <c r="AV3494" s="3">
        <v>39.856999999999999</v>
      </c>
      <c r="AW3494" s="3">
        <v>40.881999999999998</v>
      </c>
      <c r="AX3494" s="3">
        <v>41.933</v>
      </c>
      <c r="AY3494" s="3">
        <v>43.012</v>
      </c>
      <c r="AZ3494" s="3">
        <v>44.118000000000002</v>
      </c>
      <c r="BA3494">
        <v>45.253</v>
      </c>
      <c r="BB3494">
        <v>2013</v>
      </c>
    </row>
    <row r="3495" spans="1:54" hidden="1" x14ac:dyDescent="0.2">
      <c r="A3495">
        <v>433</v>
      </c>
      <c r="B3495" t="s">
        <v>484</v>
      </c>
      <c r="C3495" t="s">
        <v>262</v>
      </c>
      <c r="D3495" t="s">
        <v>211</v>
      </c>
      <c r="E3495" t="s">
        <v>260</v>
      </c>
      <c r="F3495" t="s">
        <v>259</v>
      </c>
      <c r="G3495" t="s">
        <v>225</v>
      </c>
      <c r="H3495" t="s">
        <v>222</v>
      </c>
      <c r="I3495" t="s">
        <v>1236</v>
      </c>
      <c r="J3495" s="3" t="s">
        <v>215</v>
      </c>
      <c r="K3495" s="3" t="s">
        <v>215</v>
      </c>
      <c r="L3495" s="3" t="s">
        <v>215</v>
      </c>
      <c r="M3495" s="3" t="s">
        <v>215</v>
      </c>
      <c r="N3495" s="3" t="s">
        <v>215</v>
      </c>
      <c r="O3495" s="3" t="s">
        <v>215</v>
      </c>
      <c r="P3495" s="3" t="s">
        <v>215</v>
      </c>
      <c r="Q3495" s="3" t="s">
        <v>215</v>
      </c>
      <c r="R3495" s="3" t="s">
        <v>215</v>
      </c>
      <c r="S3495" s="3" t="s">
        <v>215</v>
      </c>
      <c r="T3495" s="3" t="s">
        <v>215</v>
      </c>
      <c r="U3495" s="3" t="s">
        <v>215</v>
      </c>
      <c r="V3495" s="3" t="s">
        <v>215</v>
      </c>
      <c r="W3495" s="3" t="s">
        <v>215</v>
      </c>
      <c r="X3495" s="3" t="s">
        <v>215</v>
      </c>
      <c r="Y3495" s="3" t="s">
        <v>215</v>
      </c>
      <c r="Z3495" s="3" t="s">
        <v>215</v>
      </c>
      <c r="AA3495" s="3" t="s">
        <v>215</v>
      </c>
      <c r="AB3495" s="3" t="s">
        <v>215</v>
      </c>
      <c r="AC3495" s="3" t="s">
        <v>215</v>
      </c>
      <c r="AD3495" s="3" t="s">
        <v>215</v>
      </c>
      <c r="AE3495" s="3" t="s">
        <v>215</v>
      </c>
      <c r="AF3495" s="3" t="s">
        <v>215</v>
      </c>
      <c r="AG3495" s="3" t="s">
        <v>215</v>
      </c>
      <c r="AH3495" s="3">
        <v>29839.492999999999</v>
      </c>
      <c r="AI3495" s="3">
        <v>49468.974999999999</v>
      </c>
      <c r="AJ3495" s="3">
        <v>58346.614000000001</v>
      </c>
      <c r="AK3495" s="3">
        <v>60141.322</v>
      </c>
      <c r="AL3495" s="3">
        <v>88560.646999999997</v>
      </c>
      <c r="AM3495" s="3">
        <v>60330.968999999997</v>
      </c>
      <c r="AN3495" s="3">
        <v>73571.55</v>
      </c>
      <c r="AO3495" s="3">
        <v>104563.988</v>
      </c>
      <c r="AP3495" s="3">
        <v>119449.32399999999</v>
      </c>
      <c r="AQ3495" s="3">
        <v>115417.554</v>
      </c>
      <c r="AR3495" s="3">
        <v>104385.70299999999</v>
      </c>
      <c r="AS3495" s="3">
        <v>63450.137999999999</v>
      </c>
      <c r="AT3495" s="3">
        <v>55497.781999999999</v>
      </c>
      <c r="AU3495" s="3">
        <v>76841.952000000005</v>
      </c>
      <c r="AV3495" s="3">
        <v>102853.175</v>
      </c>
      <c r="AW3495" s="3">
        <v>103171.079</v>
      </c>
      <c r="AX3495" s="3">
        <v>100437.823</v>
      </c>
      <c r="AY3495" s="3">
        <v>99553.877999999997</v>
      </c>
      <c r="AZ3495" s="3">
        <v>100497.212</v>
      </c>
      <c r="BA3495">
        <v>102788.607</v>
      </c>
      <c r="BB3495">
        <v>2016</v>
      </c>
    </row>
    <row r="3496" spans="1:54" hidden="1" x14ac:dyDescent="0.2">
      <c r="A3496">
        <v>433</v>
      </c>
      <c r="B3496" t="s">
        <v>484</v>
      </c>
      <c r="C3496" t="s">
        <v>261</v>
      </c>
      <c r="D3496" t="s">
        <v>211</v>
      </c>
      <c r="E3496" t="s">
        <v>260</v>
      </c>
      <c r="F3496" t="s">
        <v>259</v>
      </c>
      <c r="G3496" t="s">
        <v>217</v>
      </c>
      <c r="I3496" t="s">
        <v>258</v>
      </c>
      <c r="J3496" s="3" t="s">
        <v>215</v>
      </c>
      <c r="K3496" s="3" t="s">
        <v>215</v>
      </c>
      <c r="L3496" s="3" t="s">
        <v>215</v>
      </c>
      <c r="M3496" s="3" t="s">
        <v>215</v>
      </c>
      <c r="N3496" s="3" t="s">
        <v>215</v>
      </c>
      <c r="O3496" s="3" t="s">
        <v>215</v>
      </c>
      <c r="P3496" s="3" t="s">
        <v>215</v>
      </c>
      <c r="Q3496" s="3" t="s">
        <v>215</v>
      </c>
      <c r="R3496" s="3" t="s">
        <v>215</v>
      </c>
      <c r="S3496" s="3" t="s">
        <v>215</v>
      </c>
      <c r="T3496" s="3" t="s">
        <v>215</v>
      </c>
      <c r="U3496" s="3" t="s">
        <v>215</v>
      </c>
      <c r="V3496" s="3" t="s">
        <v>215</v>
      </c>
      <c r="W3496" s="3" t="s">
        <v>215</v>
      </c>
      <c r="X3496" s="3" t="s">
        <v>215</v>
      </c>
      <c r="Y3496" s="3" t="s">
        <v>215</v>
      </c>
      <c r="Z3496" s="3" t="s">
        <v>215</v>
      </c>
      <c r="AA3496" s="3" t="s">
        <v>215</v>
      </c>
      <c r="AB3496" s="3" t="s">
        <v>215</v>
      </c>
      <c r="AC3496" s="3" t="s">
        <v>215</v>
      </c>
      <c r="AD3496" s="3" t="s">
        <v>215</v>
      </c>
      <c r="AE3496" s="3" t="s">
        <v>215</v>
      </c>
      <c r="AF3496" s="3" t="s">
        <v>215</v>
      </c>
      <c r="AG3496" s="3" t="s">
        <v>215</v>
      </c>
      <c r="AH3496" s="3">
        <v>56.052</v>
      </c>
      <c r="AI3496" s="3">
        <v>67.274000000000001</v>
      </c>
      <c r="AJ3496" s="3">
        <v>61.04</v>
      </c>
      <c r="AK3496" s="3">
        <v>53.96</v>
      </c>
      <c r="AL3496" s="3">
        <v>56.399000000000001</v>
      </c>
      <c r="AM3496" s="3">
        <v>46.18</v>
      </c>
      <c r="AN3496" s="3">
        <v>45.396000000000001</v>
      </c>
      <c r="AO3496" s="3">
        <v>48.113999999999997</v>
      </c>
      <c r="AP3496" s="3">
        <v>46.985999999999997</v>
      </c>
      <c r="AQ3496" s="3">
        <v>42.186999999999998</v>
      </c>
      <c r="AR3496" s="3">
        <v>38.152000000000001</v>
      </c>
      <c r="AS3496" s="3">
        <v>30.259</v>
      </c>
      <c r="AT3496" s="3">
        <v>27.385999999999999</v>
      </c>
      <c r="AU3496" s="3">
        <v>32.883000000000003</v>
      </c>
      <c r="AV3496" s="3">
        <v>38.975999999999999</v>
      </c>
      <c r="AW3496" s="3">
        <v>37.396999999999998</v>
      </c>
      <c r="AX3496" s="3">
        <v>34.796999999999997</v>
      </c>
      <c r="AY3496" s="3">
        <v>32.768000000000001</v>
      </c>
      <c r="AZ3496" s="3">
        <v>31.23</v>
      </c>
      <c r="BA3496">
        <v>30.007999999999999</v>
      </c>
      <c r="BB3496">
        <v>2016</v>
      </c>
    </row>
    <row r="3497" spans="1:54" hidden="1" x14ac:dyDescent="0.2">
      <c r="A3497">
        <v>433</v>
      </c>
      <c r="B3497" t="s">
        <v>484</v>
      </c>
      <c r="C3497" t="s">
        <v>257</v>
      </c>
      <c r="D3497" t="s">
        <v>211</v>
      </c>
      <c r="E3497" t="s">
        <v>255</v>
      </c>
      <c r="F3497" t="s">
        <v>254</v>
      </c>
      <c r="G3497" t="s">
        <v>225</v>
      </c>
      <c r="H3497" t="s">
        <v>222</v>
      </c>
      <c r="I3497" t="s">
        <v>1236</v>
      </c>
      <c r="J3497" s="3" t="s">
        <v>215</v>
      </c>
      <c r="K3497" s="3" t="s">
        <v>215</v>
      </c>
      <c r="L3497" s="3" t="s">
        <v>215</v>
      </c>
      <c r="M3497" s="3" t="s">
        <v>215</v>
      </c>
      <c r="N3497" s="3" t="s">
        <v>215</v>
      </c>
      <c r="O3497" s="3" t="s">
        <v>215</v>
      </c>
      <c r="P3497" s="3" t="s">
        <v>215</v>
      </c>
      <c r="Q3497" s="3" t="s">
        <v>215</v>
      </c>
      <c r="R3497" s="3" t="s">
        <v>215</v>
      </c>
      <c r="S3497" s="3" t="s">
        <v>215</v>
      </c>
      <c r="T3497" s="3" t="s">
        <v>215</v>
      </c>
      <c r="U3497" s="3" t="s">
        <v>215</v>
      </c>
      <c r="V3497" s="3" t="s">
        <v>215</v>
      </c>
      <c r="W3497" s="3" t="s">
        <v>215</v>
      </c>
      <c r="X3497" s="3" t="s">
        <v>215</v>
      </c>
      <c r="Y3497" s="3" t="s">
        <v>215</v>
      </c>
      <c r="Z3497" s="3" t="s">
        <v>215</v>
      </c>
      <c r="AA3497" s="3" t="s">
        <v>215</v>
      </c>
      <c r="AB3497" s="3" t="s">
        <v>215</v>
      </c>
      <c r="AC3497" s="3" t="s">
        <v>215</v>
      </c>
      <c r="AD3497" s="3" t="s">
        <v>215</v>
      </c>
      <c r="AE3497" s="3" t="s">
        <v>215</v>
      </c>
      <c r="AF3497" s="3" t="s">
        <v>215</v>
      </c>
      <c r="AG3497" s="3" t="s">
        <v>215</v>
      </c>
      <c r="AH3497" s="3">
        <v>48683.837</v>
      </c>
      <c r="AI3497" s="3">
        <v>46477.127</v>
      </c>
      <c r="AJ3497" s="3">
        <v>48108.374000000003</v>
      </c>
      <c r="AK3497" s="3">
        <v>51406.137000000002</v>
      </c>
      <c r="AL3497" s="3">
        <v>89904.107999999993</v>
      </c>
      <c r="AM3497" s="3">
        <v>76990.152000000002</v>
      </c>
      <c r="AN3497" s="3">
        <v>80344.081999999995</v>
      </c>
      <c r="AO3497" s="3">
        <v>94252.995999999999</v>
      </c>
      <c r="AP3497" s="3">
        <v>109041.145</v>
      </c>
      <c r="AQ3497" s="3">
        <v>131242.204</v>
      </c>
      <c r="AR3497" s="3">
        <v>119030.01300000001</v>
      </c>
      <c r="AS3497" s="3">
        <v>89262.126000000004</v>
      </c>
      <c r="AT3497" s="3">
        <v>83618.099000000002</v>
      </c>
      <c r="AU3497" s="3">
        <v>82313.398000000001</v>
      </c>
      <c r="AV3497" s="3">
        <v>101968.43799999999</v>
      </c>
      <c r="AW3497" s="3">
        <v>104853.266</v>
      </c>
      <c r="AX3497" s="3">
        <v>106200.16</v>
      </c>
      <c r="AY3497" s="3">
        <v>105028.592</v>
      </c>
      <c r="AZ3497" s="3">
        <v>104715.277</v>
      </c>
      <c r="BA3497">
        <v>108533.59</v>
      </c>
      <c r="BB3497">
        <v>2016</v>
      </c>
    </row>
    <row r="3498" spans="1:54" hidden="1" x14ac:dyDescent="0.2">
      <c r="A3498">
        <v>433</v>
      </c>
      <c r="B3498" t="s">
        <v>484</v>
      </c>
      <c r="C3498" t="s">
        <v>256</v>
      </c>
      <c r="D3498" t="s">
        <v>211</v>
      </c>
      <c r="E3498" t="s">
        <v>255</v>
      </c>
      <c r="F3498" t="s">
        <v>254</v>
      </c>
      <c r="G3498" t="s">
        <v>217</v>
      </c>
      <c r="I3498" t="s">
        <v>253</v>
      </c>
      <c r="J3498" s="3" t="s">
        <v>215</v>
      </c>
      <c r="K3498" s="3" t="s">
        <v>215</v>
      </c>
      <c r="L3498" s="3" t="s">
        <v>215</v>
      </c>
      <c r="M3498" s="3" t="s">
        <v>215</v>
      </c>
      <c r="N3498" s="3" t="s">
        <v>215</v>
      </c>
      <c r="O3498" s="3" t="s">
        <v>215</v>
      </c>
      <c r="P3498" s="3" t="s">
        <v>215</v>
      </c>
      <c r="Q3498" s="3" t="s">
        <v>215</v>
      </c>
      <c r="R3498" s="3" t="s">
        <v>215</v>
      </c>
      <c r="S3498" s="3" t="s">
        <v>215</v>
      </c>
      <c r="T3498" s="3" t="s">
        <v>215</v>
      </c>
      <c r="U3498" s="3" t="s">
        <v>215</v>
      </c>
      <c r="V3498" s="3" t="s">
        <v>215</v>
      </c>
      <c r="W3498" s="3" t="s">
        <v>215</v>
      </c>
      <c r="X3498" s="3" t="s">
        <v>215</v>
      </c>
      <c r="Y3498" s="3" t="s">
        <v>215</v>
      </c>
      <c r="Z3498" s="3" t="s">
        <v>215</v>
      </c>
      <c r="AA3498" s="3" t="s">
        <v>215</v>
      </c>
      <c r="AB3498" s="3" t="s">
        <v>215</v>
      </c>
      <c r="AC3498" s="3" t="s">
        <v>215</v>
      </c>
      <c r="AD3498" s="3" t="s">
        <v>215</v>
      </c>
      <c r="AE3498" s="3" t="s">
        <v>215</v>
      </c>
      <c r="AF3498" s="3" t="s">
        <v>215</v>
      </c>
      <c r="AG3498" s="3" t="s">
        <v>215</v>
      </c>
      <c r="AH3498" s="3">
        <v>91.45</v>
      </c>
      <c r="AI3498" s="3">
        <v>63.204999999999998</v>
      </c>
      <c r="AJ3498" s="3">
        <v>50.329000000000001</v>
      </c>
      <c r="AK3498" s="3">
        <v>46.122</v>
      </c>
      <c r="AL3498" s="3">
        <v>57.253999999999998</v>
      </c>
      <c r="AM3498" s="3">
        <v>58.932000000000002</v>
      </c>
      <c r="AN3498" s="3">
        <v>49.575000000000003</v>
      </c>
      <c r="AO3498" s="3">
        <v>43.369</v>
      </c>
      <c r="AP3498" s="3">
        <v>42.892000000000003</v>
      </c>
      <c r="AQ3498" s="3">
        <v>47.970999999999997</v>
      </c>
      <c r="AR3498" s="3">
        <v>43.505000000000003</v>
      </c>
      <c r="AS3498" s="3">
        <v>42.567999999999998</v>
      </c>
      <c r="AT3498" s="3">
        <v>41.262</v>
      </c>
      <c r="AU3498" s="3">
        <v>35.225000000000001</v>
      </c>
      <c r="AV3498" s="3">
        <v>38.64</v>
      </c>
      <c r="AW3498" s="3">
        <v>38.006999999999998</v>
      </c>
      <c r="AX3498" s="3">
        <v>36.792999999999999</v>
      </c>
      <c r="AY3498" s="3">
        <v>34.57</v>
      </c>
      <c r="AZ3498" s="3">
        <v>32.540999999999997</v>
      </c>
      <c r="BA3498">
        <v>31.684999999999999</v>
      </c>
      <c r="BB3498">
        <v>2016</v>
      </c>
    </row>
    <row r="3499" spans="1:54" hidden="1" x14ac:dyDescent="0.2">
      <c r="A3499">
        <v>433</v>
      </c>
      <c r="B3499" t="s">
        <v>484</v>
      </c>
      <c r="C3499" t="s">
        <v>252</v>
      </c>
      <c r="D3499" t="s">
        <v>211</v>
      </c>
      <c r="E3499" t="s">
        <v>250</v>
      </c>
      <c r="F3499" t="s">
        <v>249</v>
      </c>
      <c r="G3499" t="s">
        <v>225</v>
      </c>
      <c r="H3499" t="s">
        <v>222</v>
      </c>
      <c r="I3499" t="s">
        <v>1236</v>
      </c>
      <c r="J3499" s="3" t="s">
        <v>215</v>
      </c>
      <c r="K3499" s="3" t="s">
        <v>215</v>
      </c>
      <c r="L3499" s="3" t="s">
        <v>215</v>
      </c>
      <c r="M3499" s="3" t="s">
        <v>215</v>
      </c>
      <c r="N3499" s="3" t="s">
        <v>215</v>
      </c>
      <c r="O3499" s="3" t="s">
        <v>215</v>
      </c>
      <c r="P3499" s="3" t="s">
        <v>215</v>
      </c>
      <c r="Q3499" s="3" t="s">
        <v>215</v>
      </c>
      <c r="R3499" s="3" t="s">
        <v>215</v>
      </c>
      <c r="S3499" s="3" t="s">
        <v>215</v>
      </c>
      <c r="T3499" s="3" t="s">
        <v>215</v>
      </c>
      <c r="U3499" s="3" t="s">
        <v>215</v>
      </c>
      <c r="V3499" s="3" t="s">
        <v>215</v>
      </c>
      <c r="W3499" s="3" t="s">
        <v>215</v>
      </c>
      <c r="X3499" s="3" t="s">
        <v>215</v>
      </c>
      <c r="Y3499" s="3" t="s">
        <v>215</v>
      </c>
      <c r="Z3499" s="3" t="s">
        <v>215</v>
      </c>
      <c r="AA3499" s="3" t="s">
        <v>215</v>
      </c>
      <c r="AB3499" s="3" t="s">
        <v>215</v>
      </c>
      <c r="AC3499" s="3" t="s">
        <v>215</v>
      </c>
      <c r="AD3499" s="3" t="s">
        <v>215</v>
      </c>
      <c r="AE3499" s="3" t="s">
        <v>215</v>
      </c>
      <c r="AF3499" s="3" t="s">
        <v>215</v>
      </c>
      <c r="AG3499" s="3" t="s">
        <v>215</v>
      </c>
      <c r="AH3499" s="3">
        <v>-18844.343000000001</v>
      </c>
      <c r="AI3499" s="3">
        <v>2991.848</v>
      </c>
      <c r="AJ3499" s="3">
        <v>10238.24</v>
      </c>
      <c r="AK3499" s="3">
        <v>8735.1849999999995</v>
      </c>
      <c r="AL3499" s="3">
        <v>-1343.461</v>
      </c>
      <c r="AM3499" s="3">
        <v>-16659.183000000001</v>
      </c>
      <c r="AN3499" s="3">
        <v>-6772.5309999999999</v>
      </c>
      <c r="AO3499" s="3">
        <v>10310.993</v>
      </c>
      <c r="AP3499" s="3">
        <v>10408.179</v>
      </c>
      <c r="AQ3499" s="3">
        <v>-15824.65</v>
      </c>
      <c r="AR3499" s="3">
        <v>-14644.31</v>
      </c>
      <c r="AS3499" s="3">
        <v>-25811.988000000001</v>
      </c>
      <c r="AT3499" s="3">
        <v>-28120.315999999999</v>
      </c>
      <c r="AU3499" s="3">
        <v>-5471.4459999999999</v>
      </c>
      <c r="AV3499" s="3">
        <v>884.73699999999997</v>
      </c>
      <c r="AW3499" s="3">
        <v>-1682.1869999999999</v>
      </c>
      <c r="AX3499" s="3">
        <v>-5762.3370000000004</v>
      </c>
      <c r="AY3499" s="3">
        <v>-5474.7129999999997</v>
      </c>
      <c r="AZ3499" s="3">
        <v>-4218.0649999999996</v>
      </c>
      <c r="BA3499">
        <v>-5744.9830000000002</v>
      </c>
      <c r="BB3499">
        <v>2016</v>
      </c>
    </row>
    <row r="3500" spans="1:54" hidden="1" x14ac:dyDescent="0.2">
      <c r="A3500">
        <v>433</v>
      </c>
      <c r="B3500" t="s">
        <v>484</v>
      </c>
      <c r="C3500" t="s">
        <v>251</v>
      </c>
      <c r="D3500" t="s">
        <v>211</v>
      </c>
      <c r="E3500" t="s">
        <v>250</v>
      </c>
      <c r="F3500" t="s">
        <v>249</v>
      </c>
      <c r="G3500" t="s">
        <v>217</v>
      </c>
      <c r="I3500" t="s">
        <v>248</v>
      </c>
      <c r="J3500" s="3" t="s">
        <v>215</v>
      </c>
      <c r="K3500" s="3" t="s">
        <v>215</v>
      </c>
      <c r="L3500" s="3" t="s">
        <v>215</v>
      </c>
      <c r="M3500" s="3" t="s">
        <v>215</v>
      </c>
      <c r="N3500" s="3" t="s">
        <v>215</v>
      </c>
      <c r="O3500" s="3" t="s">
        <v>215</v>
      </c>
      <c r="P3500" s="3" t="s">
        <v>215</v>
      </c>
      <c r="Q3500" s="3" t="s">
        <v>215</v>
      </c>
      <c r="R3500" s="3" t="s">
        <v>215</v>
      </c>
      <c r="S3500" s="3" t="s">
        <v>215</v>
      </c>
      <c r="T3500" s="3" t="s">
        <v>215</v>
      </c>
      <c r="U3500" s="3" t="s">
        <v>215</v>
      </c>
      <c r="V3500" s="3" t="s">
        <v>215</v>
      </c>
      <c r="W3500" s="3" t="s">
        <v>215</v>
      </c>
      <c r="X3500" s="3" t="s">
        <v>215</v>
      </c>
      <c r="Y3500" s="3" t="s">
        <v>215</v>
      </c>
      <c r="Z3500" s="3" t="s">
        <v>215</v>
      </c>
      <c r="AA3500" s="3" t="s">
        <v>215</v>
      </c>
      <c r="AB3500" s="3" t="s">
        <v>215</v>
      </c>
      <c r="AC3500" s="3" t="s">
        <v>215</v>
      </c>
      <c r="AD3500" s="3" t="s">
        <v>215</v>
      </c>
      <c r="AE3500" s="3" t="s">
        <v>215</v>
      </c>
      <c r="AF3500" s="3" t="s">
        <v>215</v>
      </c>
      <c r="AG3500" s="3" t="s">
        <v>215</v>
      </c>
      <c r="AH3500" s="3">
        <v>-35.398000000000003</v>
      </c>
      <c r="AI3500" s="3">
        <v>4.069</v>
      </c>
      <c r="AJ3500" s="3">
        <v>10.711</v>
      </c>
      <c r="AK3500" s="3">
        <v>7.8369999999999997</v>
      </c>
      <c r="AL3500" s="3">
        <v>-0.85599999999999998</v>
      </c>
      <c r="AM3500" s="3">
        <v>-12.752000000000001</v>
      </c>
      <c r="AN3500" s="3">
        <v>-4.1790000000000003</v>
      </c>
      <c r="AO3500" s="3">
        <v>4.7439999999999998</v>
      </c>
      <c r="AP3500" s="3">
        <v>4.0940000000000003</v>
      </c>
      <c r="AQ3500" s="3">
        <v>-5.7839999999999998</v>
      </c>
      <c r="AR3500" s="3">
        <v>-5.3520000000000003</v>
      </c>
      <c r="AS3500" s="3">
        <v>-12.31</v>
      </c>
      <c r="AT3500" s="3">
        <v>-13.875999999999999</v>
      </c>
      <c r="AU3500" s="3">
        <v>-2.3410000000000002</v>
      </c>
      <c r="AV3500" s="3">
        <v>0.33500000000000002</v>
      </c>
      <c r="AW3500" s="3">
        <v>-0.61</v>
      </c>
      <c r="AX3500" s="3">
        <v>-1.996</v>
      </c>
      <c r="AY3500" s="3">
        <v>-1.802</v>
      </c>
      <c r="AZ3500" s="3">
        <v>-1.3109999999999999</v>
      </c>
      <c r="BA3500">
        <v>-1.677</v>
      </c>
      <c r="BB3500">
        <v>2016</v>
      </c>
    </row>
    <row r="3501" spans="1:54" hidden="1" x14ac:dyDescent="0.2">
      <c r="A3501">
        <v>433</v>
      </c>
      <c r="B3501" t="s">
        <v>484</v>
      </c>
      <c r="C3501" t="s">
        <v>247</v>
      </c>
      <c r="D3501" t="s">
        <v>211</v>
      </c>
      <c r="E3501" t="s">
        <v>245</v>
      </c>
      <c r="F3501" t="s">
        <v>244</v>
      </c>
      <c r="G3501" t="s">
        <v>225</v>
      </c>
      <c r="H3501" t="s">
        <v>222</v>
      </c>
    </row>
    <row r="3502" spans="1:54" hidden="1" x14ac:dyDescent="0.2">
      <c r="A3502">
        <v>433</v>
      </c>
      <c r="B3502" t="s">
        <v>484</v>
      </c>
      <c r="C3502" t="s">
        <v>246</v>
      </c>
      <c r="D3502" t="s">
        <v>211</v>
      </c>
      <c r="E3502" t="s">
        <v>245</v>
      </c>
      <c r="F3502" t="s">
        <v>244</v>
      </c>
      <c r="G3502" t="s">
        <v>243</v>
      </c>
    </row>
    <row r="3503" spans="1:54" hidden="1" x14ac:dyDescent="0.2">
      <c r="A3503">
        <v>433</v>
      </c>
      <c r="B3503" t="s">
        <v>484</v>
      </c>
      <c r="C3503" t="s">
        <v>242</v>
      </c>
      <c r="D3503" t="s">
        <v>211</v>
      </c>
      <c r="E3503" t="s">
        <v>240</v>
      </c>
      <c r="F3503" t="s">
        <v>239</v>
      </c>
      <c r="G3503" t="s">
        <v>225</v>
      </c>
      <c r="H3503" t="s">
        <v>222</v>
      </c>
      <c r="I3503" t="s">
        <v>1236</v>
      </c>
      <c r="J3503" s="3" t="s">
        <v>215</v>
      </c>
      <c r="K3503" s="3" t="s">
        <v>215</v>
      </c>
      <c r="L3503" s="3" t="s">
        <v>215</v>
      </c>
      <c r="M3503" s="3" t="s">
        <v>215</v>
      </c>
      <c r="N3503" s="3" t="s">
        <v>215</v>
      </c>
      <c r="O3503" s="3" t="s">
        <v>215</v>
      </c>
      <c r="P3503" s="3" t="s">
        <v>215</v>
      </c>
      <c r="Q3503" s="3" t="s">
        <v>215</v>
      </c>
      <c r="R3503" s="3" t="s">
        <v>215</v>
      </c>
      <c r="S3503" s="3" t="s">
        <v>215</v>
      </c>
      <c r="T3503" s="3" t="s">
        <v>215</v>
      </c>
      <c r="U3503" s="3" t="s">
        <v>215</v>
      </c>
      <c r="V3503" s="3" t="s">
        <v>215</v>
      </c>
      <c r="W3503" s="3" t="s">
        <v>215</v>
      </c>
      <c r="X3503" s="3" t="s">
        <v>215</v>
      </c>
      <c r="Y3503" s="3" t="s">
        <v>215</v>
      </c>
      <c r="Z3503" s="3" t="s">
        <v>215</v>
      </c>
      <c r="AA3503" s="3" t="s">
        <v>215</v>
      </c>
      <c r="AB3503" s="3" t="s">
        <v>215</v>
      </c>
      <c r="AC3503" s="3" t="s">
        <v>215</v>
      </c>
      <c r="AD3503" s="3" t="s">
        <v>215</v>
      </c>
      <c r="AE3503" s="3" t="s">
        <v>215</v>
      </c>
      <c r="AF3503" s="3" t="s">
        <v>215</v>
      </c>
      <c r="AG3503" s="3" t="s">
        <v>215</v>
      </c>
      <c r="AH3503" s="3">
        <v>-18582.976999999999</v>
      </c>
      <c r="AI3503" s="3">
        <v>2882.326</v>
      </c>
      <c r="AJ3503" s="3">
        <v>10246.361000000001</v>
      </c>
      <c r="AK3503" s="3">
        <v>8186.3819999999996</v>
      </c>
      <c r="AL3503" s="3">
        <v>-1540.3679999999999</v>
      </c>
      <c r="AM3503" s="3">
        <v>-16458.857</v>
      </c>
      <c r="AN3503" s="3">
        <v>-5984.1379999999999</v>
      </c>
      <c r="AO3503" s="3">
        <v>11868.767</v>
      </c>
      <c r="AP3503" s="3">
        <v>11330.08</v>
      </c>
      <c r="AQ3503" s="3">
        <v>-14839.473</v>
      </c>
      <c r="AR3503" s="3">
        <v>-13942.591</v>
      </c>
      <c r="AS3503" s="3">
        <v>-24503.177</v>
      </c>
      <c r="AT3503" s="3">
        <v>-26726.986000000001</v>
      </c>
      <c r="AU3503" s="3">
        <v>-2726.6770000000001</v>
      </c>
      <c r="AV3503" s="3">
        <v>4959.7560000000003</v>
      </c>
      <c r="AW3503" s="3">
        <v>2176.1149999999998</v>
      </c>
      <c r="AX3503" s="3">
        <v>-1824.319</v>
      </c>
      <c r="AY3503" s="3">
        <v>-1409.65</v>
      </c>
      <c r="AZ3503" s="3">
        <v>174.006</v>
      </c>
      <c r="BA3503">
        <v>-953.24099999999999</v>
      </c>
      <c r="BB3503">
        <v>2016</v>
      </c>
    </row>
    <row r="3504" spans="1:54" hidden="1" x14ac:dyDescent="0.2">
      <c r="A3504">
        <v>433</v>
      </c>
      <c r="B3504" t="s">
        <v>484</v>
      </c>
      <c r="C3504" t="s">
        <v>241</v>
      </c>
      <c r="D3504" t="s">
        <v>211</v>
      </c>
      <c r="E3504" t="s">
        <v>240</v>
      </c>
      <c r="F3504" t="s">
        <v>239</v>
      </c>
      <c r="G3504" t="s">
        <v>217</v>
      </c>
      <c r="I3504" t="s">
        <v>238</v>
      </c>
      <c r="J3504" s="3" t="s">
        <v>215</v>
      </c>
      <c r="K3504" s="3" t="s">
        <v>215</v>
      </c>
      <c r="L3504" s="3" t="s">
        <v>215</v>
      </c>
      <c r="M3504" s="3" t="s">
        <v>215</v>
      </c>
      <c r="N3504" s="3" t="s">
        <v>215</v>
      </c>
      <c r="O3504" s="3" t="s">
        <v>215</v>
      </c>
      <c r="P3504" s="3" t="s">
        <v>215</v>
      </c>
      <c r="Q3504" s="3" t="s">
        <v>215</v>
      </c>
      <c r="R3504" s="3" t="s">
        <v>215</v>
      </c>
      <c r="S3504" s="3" t="s">
        <v>215</v>
      </c>
      <c r="T3504" s="3" t="s">
        <v>215</v>
      </c>
      <c r="U3504" s="3" t="s">
        <v>215</v>
      </c>
      <c r="V3504" s="3" t="s">
        <v>215</v>
      </c>
      <c r="W3504" s="3" t="s">
        <v>215</v>
      </c>
      <c r="X3504" s="3" t="s">
        <v>215</v>
      </c>
      <c r="Y3504" s="3" t="s">
        <v>215</v>
      </c>
      <c r="Z3504" s="3" t="s">
        <v>215</v>
      </c>
      <c r="AA3504" s="3" t="s">
        <v>215</v>
      </c>
      <c r="AB3504" s="3" t="s">
        <v>215</v>
      </c>
      <c r="AC3504" s="3" t="s">
        <v>215</v>
      </c>
      <c r="AD3504" s="3" t="s">
        <v>215</v>
      </c>
      <c r="AE3504" s="3" t="s">
        <v>215</v>
      </c>
      <c r="AF3504" s="3" t="s">
        <v>215</v>
      </c>
      <c r="AG3504" s="3" t="s">
        <v>215</v>
      </c>
      <c r="AH3504" s="3">
        <v>-34.906999999999996</v>
      </c>
      <c r="AI3504" s="3">
        <v>3.92</v>
      </c>
      <c r="AJ3504" s="3">
        <v>10.718999999999999</v>
      </c>
      <c r="AK3504" s="3">
        <v>7.3449999999999998</v>
      </c>
      <c r="AL3504" s="3">
        <v>-0.98099999999999998</v>
      </c>
      <c r="AM3504" s="3">
        <v>-12.598000000000001</v>
      </c>
      <c r="AN3504" s="3">
        <v>-3.6920000000000002</v>
      </c>
      <c r="AO3504" s="3">
        <v>5.4610000000000003</v>
      </c>
      <c r="AP3504" s="3">
        <v>4.4569999999999999</v>
      </c>
      <c r="AQ3504" s="3">
        <v>-5.4240000000000004</v>
      </c>
      <c r="AR3504" s="3">
        <v>-5.0960000000000001</v>
      </c>
      <c r="AS3504" s="3">
        <v>-11.685</v>
      </c>
      <c r="AT3504" s="3">
        <v>-13.189</v>
      </c>
      <c r="AU3504" s="3">
        <v>-1.167</v>
      </c>
      <c r="AV3504" s="3">
        <v>1.879</v>
      </c>
      <c r="AW3504" s="3">
        <v>0.78900000000000003</v>
      </c>
      <c r="AX3504" s="3">
        <v>-0.63200000000000001</v>
      </c>
      <c r="AY3504" s="3">
        <v>-0.46400000000000002</v>
      </c>
      <c r="AZ3504" s="3">
        <v>5.3999999999999999E-2</v>
      </c>
      <c r="BA3504">
        <v>-0.27800000000000002</v>
      </c>
      <c r="BB3504">
        <v>2016</v>
      </c>
    </row>
    <row r="3505" spans="1:54" hidden="1" x14ac:dyDescent="0.2">
      <c r="A3505">
        <v>433</v>
      </c>
      <c r="B3505" t="s">
        <v>484</v>
      </c>
      <c r="C3505" t="s">
        <v>237</v>
      </c>
      <c r="D3505" t="s">
        <v>211</v>
      </c>
      <c r="E3505" t="s">
        <v>235</v>
      </c>
      <c r="F3505" t="s">
        <v>234</v>
      </c>
      <c r="G3505" t="s">
        <v>225</v>
      </c>
      <c r="H3505" t="s">
        <v>222</v>
      </c>
    </row>
    <row r="3506" spans="1:54" hidden="1" x14ac:dyDescent="0.2">
      <c r="A3506">
        <v>433</v>
      </c>
      <c r="B3506" t="s">
        <v>484</v>
      </c>
      <c r="C3506" t="s">
        <v>236</v>
      </c>
      <c r="D3506" t="s">
        <v>211</v>
      </c>
      <c r="E3506" t="s">
        <v>235</v>
      </c>
      <c r="F3506" t="s">
        <v>234</v>
      </c>
      <c r="G3506" t="s">
        <v>217</v>
      </c>
    </row>
    <row r="3507" spans="1:54" hidden="1" x14ac:dyDescent="0.2">
      <c r="A3507">
        <v>433</v>
      </c>
      <c r="B3507" t="s">
        <v>484</v>
      </c>
      <c r="C3507" t="s">
        <v>233</v>
      </c>
      <c r="D3507" t="s">
        <v>211</v>
      </c>
      <c r="E3507" t="s">
        <v>231</v>
      </c>
      <c r="F3507" t="s">
        <v>230</v>
      </c>
      <c r="G3507" t="s">
        <v>225</v>
      </c>
      <c r="H3507" t="s">
        <v>222</v>
      </c>
      <c r="I3507" t="s">
        <v>1236</v>
      </c>
      <c r="J3507" s="3" t="s">
        <v>215</v>
      </c>
      <c r="K3507" s="3" t="s">
        <v>215</v>
      </c>
      <c r="L3507" s="3" t="s">
        <v>215</v>
      </c>
      <c r="M3507" s="3" t="s">
        <v>215</v>
      </c>
      <c r="N3507" s="3" t="s">
        <v>215</v>
      </c>
      <c r="O3507" s="3" t="s">
        <v>215</v>
      </c>
      <c r="P3507" s="3" t="s">
        <v>215</v>
      </c>
      <c r="Q3507" s="3" t="s">
        <v>215</v>
      </c>
      <c r="R3507" s="3" t="s">
        <v>215</v>
      </c>
      <c r="S3507" s="3" t="s">
        <v>215</v>
      </c>
      <c r="T3507" s="3" t="s">
        <v>215</v>
      </c>
      <c r="U3507" s="3" t="s">
        <v>215</v>
      </c>
      <c r="V3507" s="3" t="s">
        <v>215</v>
      </c>
      <c r="W3507" s="3" t="s">
        <v>215</v>
      </c>
      <c r="X3507" s="3" t="s">
        <v>215</v>
      </c>
      <c r="Y3507" s="3" t="s">
        <v>215</v>
      </c>
      <c r="Z3507" s="3" t="s">
        <v>215</v>
      </c>
      <c r="AA3507" s="3" t="s">
        <v>215</v>
      </c>
      <c r="AB3507" s="3" t="s">
        <v>215</v>
      </c>
      <c r="AC3507" s="3" t="s">
        <v>215</v>
      </c>
      <c r="AD3507" s="3" t="s">
        <v>215</v>
      </c>
      <c r="AE3507" s="3" t="s">
        <v>215</v>
      </c>
      <c r="AF3507" s="3" t="s">
        <v>215</v>
      </c>
      <c r="AG3507" s="3" t="s">
        <v>215</v>
      </c>
      <c r="AH3507" s="3">
        <v>182419.27499999999</v>
      </c>
      <c r="AI3507" s="3">
        <v>166484.851</v>
      </c>
      <c r="AJ3507" s="3">
        <v>150942.35</v>
      </c>
      <c r="AK3507" s="3">
        <v>134588.71100000001</v>
      </c>
      <c r="AL3507" s="3">
        <v>118477.23299999999</v>
      </c>
      <c r="AM3507" s="3">
        <v>114148.74099999999</v>
      </c>
      <c r="AN3507" s="3">
        <v>86757.353000000003</v>
      </c>
      <c r="AO3507" s="3">
        <v>88493.744000000006</v>
      </c>
      <c r="AP3507" s="3">
        <v>88424.2</v>
      </c>
      <c r="AQ3507" s="3">
        <v>85229.428</v>
      </c>
      <c r="AR3507" s="3">
        <v>87629.745999999999</v>
      </c>
      <c r="AS3507" s="3">
        <v>115591.49</v>
      </c>
      <c r="AT3507" s="3">
        <v>130449.773</v>
      </c>
      <c r="AU3507" s="3">
        <v>135488.15</v>
      </c>
      <c r="AV3507" s="3">
        <v>144328.54800000001</v>
      </c>
      <c r="AW3507" s="3">
        <v>150176.46799999999</v>
      </c>
      <c r="AX3507" s="3">
        <v>156466.98699999999</v>
      </c>
      <c r="AY3507" s="3">
        <v>162618.595</v>
      </c>
      <c r="AZ3507" s="3">
        <v>167720.636</v>
      </c>
      <c r="BA3507">
        <v>173379.386</v>
      </c>
      <c r="BB3507">
        <v>2016</v>
      </c>
    </row>
    <row r="3508" spans="1:54" hidden="1" x14ac:dyDescent="0.2">
      <c r="A3508">
        <v>433</v>
      </c>
      <c r="B3508" t="s">
        <v>484</v>
      </c>
      <c r="C3508" t="s">
        <v>232</v>
      </c>
      <c r="D3508" t="s">
        <v>211</v>
      </c>
      <c r="E3508" t="s">
        <v>231</v>
      </c>
      <c r="F3508" t="s">
        <v>230</v>
      </c>
      <c r="G3508" t="s">
        <v>217</v>
      </c>
      <c r="I3508" t="s">
        <v>229</v>
      </c>
      <c r="J3508" s="3" t="s">
        <v>215</v>
      </c>
      <c r="K3508" s="3" t="s">
        <v>215</v>
      </c>
      <c r="L3508" s="3" t="s">
        <v>215</v>
      </c>
      <c r="M3508" s="3" t="s">
        <v>215</v>
      </c>
      <c r="N3508" s="3" t="s">
        <v>215</v>
      </c>
      <c r="O3508" s="3" t="s">
        <v>215</v>
      </c>
      <c r="P3508" s="3" t="s">
        <v>215</v>
      </c>
      <c r="Q3508" s="3" t="s">
        <v>215</v>
      </c>
      <c r="R3508" s="3" t="s">
        <v>215</v>
      </c>
      <c r="S3508" s="3" t="s">
        <v>215</v>
      </c>
      <c r="T3508" s="3" t="s">
        <v>215</v>
      </c>
      <c r="U3508" s="3" t="s">
        <v>215</v>
      </c>
      <c r="V3508" s="3" t="s">
        <v>215</v>
      </c>
      <c r="W3508" s="3" t="s">
        <v>215</v>
      </c>
      <c r="X3508" s="3" t="s">
        <v>215</v>
      </c>
      <c r="Y3508" s="3" t="s">
        <v>215</v>
      </c>
      <c r="Z3508" s="3" t="s">
        <v>215</v>
      </c>
      <c r="AA3508" s="3" t="s">
        <v>215</v>
      </c>
      <c r="AB3508" s="3" t="s">
        <v>215</v>
      </c>
      <c r="AC3508" s="3" t="s">
        <v>215</v>
      </c>
      <c r="AD3508" s="3" t="s">
        <v>215</v>
      </c>
      <c r="AE3508" s="3" t="s">
        <v>215</v>
      </c>
      <c r="AF3508" s="3" t="s">
        <v>215</v>
      </c>
      <c r="AG3508" s="3" t="s">
        <v>215</v>
      </c>
      <c r="AH3508" s="3">
        <v>342.666</v>
      </c>
      <c r="AI3508" s="3">
        <v>226.40700000000001</v>
      </c>
      <c r="AJ3508" s="3">
        <v>157.90899999999999</v>
      </c>
      <c r="AK3508" s="3">
        <v>120.755</v>
      </c>
      <c r="AL3508" s="3">
        <v>75.450999999999993</v>
      </c>
      <c r="AM3508" s="3">
        <v>87.375</v>
      </c>
      <c r="AN3508" s="3">
        <v>53.533000000000001</v>
      </c>
      <c r="AO3508" s="3">
        <v>40.719000000000001</v>
      </c>
      <c r="AP3508" s="3">
        <v>34.781999999999996</v>
      </c>
      <c r="AQ3508" s="3">
        <v>31.152999999999999</v>
      </c>
      <c r="AR3508" s="3">
        <v>32.027999999999999</v>
      </c>
      <c r="AS3508" s="3">
        <v>55.125</v>
      </c>
      <c r="AT3508" s="3">
        <v>64.370999999999995</v>
      </c>
      <c r="AU3508" s="3">
        <v>57.98</v>
      </c>
      <c r="AV3508" s="3">
        <v>54.692</v>
      </c>
      <c r="AW3508" s="3">
        <v>54.435000000000002</v>
      </c>
      <c r="AX3508" s="3">
        <v>54.207999999999998</v>
      </c>
      <c r="AY3508" s="3">
        <v>53.526000000000003</v>
      </c>
      <c r="AZ3508" s="3">
        <v>52.121000000000002</v>
      </c>
      <c r="BA3508">
        <v>50.616</v>
      </c>
      <c r="BB3508">
        <v>2016</v>
      </c>
    </row>
    <row r="3509" spans="1:54" hidden="1" x14ac:dyDescent="0.2">
      <c r="A3509">
        <v>433</v>
      </c>
      <c r="B3509" t="s">
        <v>484</v>
      </c>
      <c r="C3509" t="s">
        <v>228</v>
      </c>
      <c r="D3509" t="s">
        <v>211</v>
      </c>
      <c r="E3509" t="s">
        <v>227</v>
      </c>
      <c r="F3509" t="s">
        <v>226</v>
      </c>
      <c r="G3509" t="s">
        <v>225</v>
      </c>
      <c r="H3509" t="s">
        <v>222</v>
      </c>
      <c r="I3509" t="s">
        <v>1236</v>
      </c>
      <c r="J3509" s="3" t="s">
        <v>215</v>
      </c>
      <c r="K3509" s="3" t="s">
        <v>215</v>
      </c>
      <c r="L3509" s="3" t="s">
        <v>215</v>
      </c>
      <c r="M3509" s="3" t="s">
        <v>215</v>
      </c>
      <c r="N3509" s="3" t="s">
        <v>215</v>
      </c>
      <c r="O3509" s="3" t="s">
        <v>215</v>
      </c>
      <c r="P3509" s="3" t="s">
        <v>215</v>
      </c>
      <c r="Q3509" s="3" t="s">
        <v>215</v>
      </c>
      <c r="R3509" s="3" t="s">
        <v>215</v>
      </c>
      <c r="S3509" s="3" t="s">
        <v>215</v>
      </c>
      <c r="T3509" s="3" t="s">
        <v>215</v>
      </c>
      <c r="U3509" s="3" t="s">
        <v>215</v>
      </c>
      <c r="V3509" s="3" t="s">
        <v>215</v>
      </c>
      <c r="W3509" s="3" t="s">
        <v>215</v>
      </c>
      <c r="X3509" s="3" t="s">
        <v>215</v>
      </c>
      <c r="Y3509" s="3" t="s">
        <v>215</v>
      </c>
      <c r="Z3509" s="3" t="s">
        <v>215</v>
      </c>
      <c r="AA3509" s="3" t="s">
        <v>215</v>
      </c>
      <c r="AB3509" s="3" t="s">
        <v>215</v>
      </c>
      <c r="AC3509" s="3" t="s">
        <v>215</v>
      </c>
      <c r="AD3509" s="3" t="s">
        <v>215</v>
      </c>
      <c r="AE3509" s="3" t="s">
        <v>215</v>
      </c>
      <c r="AF3509" s="3" t="s">
        <v>215</v>
      </c>
      <c r="AG3509" s="3" t="s">
        <v>215</v>
      </c>
      <c r="AH3509" s="3">
        <v>53235.358999999997</v>
      </c>
      <c r="AI3509" s="3">
        <v>73533.599000000002</v>
      </c>
      <c r="AJ3509" s="3">
        <v>95587.955000000002</v>
      </c>
      <c r="AK3509" s="3">
        <v>111455.81299999999</v>
      </c>
      <c r="AL3509" s="3">
        <v>157026.06200000001</v>
      </c>
      <c r="AM3509" s="3">
        <v>130642.18700000001</v>
      </c>
      <c r="AN3509" s="3">
        <v>162064.56599999999</v>
      </c>
      <c r="AO3509" s="3">
        <v>217327.10699999999</v>
      </c>
      <c r="AP3509" s="3">
        <v>254225.49100000001</v>
      </c>
      <c r="AQ3509" s="3">
        <v>273587.52899999998</v>
      </c>
      <c r="AR3509" s="3">
        <v>273603.02</v>
      </c>
      <c r="AS3509" s="3">
        <v>209690.97700000001</v>
      </c>
      <c r="AT3509" s="3">
        <v>202653.601</v>
      </c>
      <c r="AU3509" s="3">
        <v>233680.734</v>
      </c>
      <c r="AV3509" s="3">
        <v>263891.37099999998</v>
      </c>
      <c r="AW3509" s="3">
        <v>275880.641</v>
      </c>
      <c r="AX3509" s="3">
        <v>288642.80200000003</v>
      </c>
      <c r="AY3509" s="3">
        <v>303813.18</v>
      </c>
      <c r="AZ3509" s="3">
        <v>321792.57799999998</v>
      </c>
      <c r="BA3509">
        <v>342538.25300000003</v>
      </c>
      <c r="BB3509">
        <v>2016</v>
      </c>
    </row>
    <row r="3510" spans="1:54" hidden="1" x14ac:dyDescent="0.2">
      <c r="A3510">
        <v>433</v>
      </c>
      <c r="B3510" t="s">
        <v>484</v>
      </c>
      <c r="C3510" t="s">
        <v>224</v>
      </c>
      <c r="D3510" t="s">
        <v>211</v>
      </c>
      <c r="E3510" t="s">
        <v>219</v>
      </c>
      <c r="F3510" t="s">
        <v>218</v>
      </c>
      <c r="G3510" t="s">
        <v>223</v>
      </c>
      <c r="H3510" t="s">
        <v>222</v>
      </c>
      <c r="I3510" t="s">
        <v>1237</v>
      </c>
      <c r="J3510" s="3" t="s">
        <v>215</v>
      </c>
      <c r="K3510" s="3" t="s">
        <v>215</v>
      </c>
      <c r="L3510" s="3" t="s">
        <v>215</v>
      </c>
      <c r="M3510" s="3" t="s">
        <v>215</v>
      </c>
      <c r="N3510" s="3" t="s">
        <v>215</v>
      </c>
      <c r="O3510" s="3" t="s">
        <v>215</v>
      </c>
      <c r="P3510" s="3" t="s">
        <v>215</v>
      </c>
      <c r="Q3510" s="3" t="s">
        <v>215</v>
      </c>
      <c r="R3510" s="3" t="s">
        <v>215</v>
      </c>
      <c r="S3510" s="3" t="s">
        <v>215</v>
      </c>
      <c r="T3510" s="3" t="s">
        <v>215</v>
      </c>
      <c r="U3510" s="3" t="s">
        <v>215</v>
      </c>
      <c r="V3510" s="3" t="s">
        <v>215</v>
      </c>
      <c r="W3510" s="3" t="s">
        <v>215</v>
      </c>
      <c r="X3510" s="3" t="s">
        <v>215</v>
      </c>
      <c r="Y3510" s="3" t="s">
        <v>215</v>
      </c>
      <c r="Z3510" s="3" t="s">
        <v>215</v>
      </c>
      <c r="AA3510" s="3" t="s">
        <v>215</v>
      </c>
      <c r="AB3510" s="3" t="s">
        <v>215</v>
      </c>
      <c r="AC3510" s="3" t="s">
        <v>215</v>
      </c>
      <c r="AD3510" s="3" t="s">
        <v>215</v>
      </c>
      <c r="AE3510" s="3">
        <v>0.41399999999999998</v>
      </c>
      <c r="AF3510" s="3">
        <v>-0.38600000000000001</v>
      </c>
      <c r="AG3510" s="3">
        <v>-1.6830000000000001</v>
      </c>
      <c r="AH3510" s="3">
        <v>-8.8109999999999999</v>
      </c>
      <c r="AI3510" s="3">
        <v>4.3499999999999996</v>
      </c>
      <c r="AJ3510" s="3">
        <v>2.1059999999999999</v>
      </c>
      <c r="AK3510" s="3">
        <v>-3.0070000000000001</v>
      </c>
      <c r="AL3510" s="3">
        <v>16.713999999999999</v>
      </c>
      <c r="AM3510" s="3">
        <v>-12.865</v>
      </c>
      <c r="AN3510" s="3">
        <v>2.2669999999999999</v>
      </c>
      <c r="AO3510" s="3">
        <v>20.207999999999998</v>
      </c>
      <c r="AP3510" s="3">
        <v>11.026999999999999</v>
      </c>
      <c r="AQ3510" s="3">
        <v>2.681</v>
      </c>
      <c r="AR3510" s="3">
        <v>6.1059999999999999</v>
      </c>
      <c r="AS3510" s="3">
        <v>-11.632999999999999</v>
      </c>
      <c r="AT3510" s="3">
        <v>-14.717000000000001</v>
      </c>
      <c r="AU3510" s="3">
        <v>1.42</v>
      </c>
      <c r="AV3510" s="3">
        <v>0.40300000000000002</v>
      </c>
      <c r="AW3510" s="3">
        <v>-3.6960000000000002</v>
      </c>
      <c r="AX3510" s="3">
        <v>-10.06</v>
      </c>
      <c r="AY3510" s="3">
        <v>-11.769</v>
      </c>
      <c r="AZ3510" s="3">
        <v>-11.644</v>
      </c>
      <c r="BA3510">
        <v>-12.788</v>
      </c>
      <c r="BB3510">
        <v>2016</v>
      </c>
    </row>
    <row r="3511" spans="1:54" hidden="1" x14ac:dyDescent="0.2">
      <c r="A3511">
        <v>433</v>
      </c>
      <c r="B3511" t="s">
        <v>484</v>
      </c>
      <c r="C3511" t="s">
        <v>220</v>
      </c>
      <c r="D3511" t="s">
        <v>211</v>
      </c>
      <c r="E3511" t="s">
        <v>219</v>
      </c>
      <c r="F3511" t="s">
        <v>218</v>
      </c>
      <c r="G3511" t="s">
        <v>217</v>
      </c>
      <c r="I3511" t="s">
        <v>216</v>
      </c>
      <c r="J3511" s="3" t="s">
        <v>215</v>
      </c>
      <c r="K3511" s="3" t="s">
        <v>215</v>
      </c>
      <c r="L3511" s="3" t="s">
        <v>215</v>
      </c>
      <c r="M3511" s="3" t="s">
        <v>215</v>
      </c>
      <c r="N3511" s="3" t="s">
        <v>215</v>
      </c>
      <c r="O3511" s="3" t="s">
        <v>215</v>
      </c>
      <c r="P3511" s="3" t="s">
        <v>215</v>
      </c>
      <c r="Q3511" s="3" t="s">
        <v>215</v>
      </c>
      <c r="R3511" s="3" t="s">
        <v>215</v>
      </c>
      <c r="S3511" s="3" t="s">
        <v>215</v>
      </c>
      <c r="T3511" s="3" t="s">
        <v>215</v>
      </c>
      <c r="U3511" s="3" t="s">
        <v>215</v>
      </c>
      <c r="V3511" s="3" t="s">
        <v>215</v>
      </c>
      <c r="W3511" s="3" t="s">
        <v>215</v>
      </c>
      <c r="X3511" s="3" t="s">
        <v>215</v>
      </c>
      <c r="Y3511" s="3" t="s">
        <v>215</v>
      </c>
      <c r="Z3511" s="3" t="s">
        <v>215</v>
      </c>
      <c r="AA3511" s="3" t="s">
        <v>215</v>
      </c>
      <c r="AB3511" s="3" t="s">
        <v>215</v>
      </c>
      <c r="AC3511" s="3" t="s">
        <v>215</v>
      </c>
      <c r="AD3511" s="3" t="s">
        <v>215</v>
      </c>
      <c r="AE3511" s="3">
        <v>2.1859999999999999</v>
      </c>
      <c r="AF3511" s="3">
        <v>-2.036</v>
      </c>
      <c r="AG3511" s="3">
        <v>-10.651999999999999</v>
      </c>
      <c r="AH3511" s="3">
        <v>-24.047000000000001</v>
      </c>
      <c r="AI3511" s="3">
        <v>8.6880000000000006</v>
      </c>
      <c r="AJ3511" s="3">
        <v>3.2320000000000002</v>
      </c>
      <c r="AK3511" s="3">
        <v>-3.3849999999999998</v>
      </c>
      <c r="AL3511" s="3">
        <v>12.699</v>
      </c>
      <c r="AM3511" s="3">
        <v>-11.522</v>
      </c>
      <c r="AN3511" s="3">
        <v>1.6359999999999999</v>
      </c>
      <c r="AO3511" s="3">
        <v>10.879</v>
      </c>
      <c r="AP3511" s="3">
        <v>5.0579999999999998</v>
      </c>
      <c r="AQ3511" s="3">
        <v>1.143</v>
      </c>
      <c r="AR3511" s="3">
        <v>2.6019999999999999</v>
      </c>
      <c r="AS3511" s="3">
        <v>-6.4690000000000003</v>
      </c>
      <c r="AT3511" s="3">
        <v>-8.5709999999999997</v>
      </c>
      <c r="AU3511" s="3">
        <v>0.71799999999999997</v>
      </c>
      <c r="AV3511" s="3">
        <v>0.18099999999999999</v>
      </c>
      <c r="AW3511" s="3">
        <v>-1.5840000000000001</v>
      </c>
      <c r="AX3511" s="3">
        <v>-4.12</v>
      </c>
      <c r="AY3511" s="3">
        <v>-4.5789999999999997</v>
      </c>
      <c r="AZ3511" s="3">
        <v>-4.2770000000000001</v>
      </c>
      <c r="BA3511">
        <v>-4.4130000000000003</v>
      </c>
      <c r="BB3511">
        <v>2016</v>
      </c>
    </row>
    <row r="3512" spans="1:54" x14ac:dyDescent="0.2">
      <c r="A3512">
        <v>178</v>
      </c>
      <c r="B3512" t="s">
        <v>483</v>
      </c>
      <c r="C3512" t="s">
        <v>352</v>
      </c>
      <c r="D3512" t="s">
        <v>67</v>
      </c>
      <c r="E3512" t="s">
        <v>349</v>
      </c>
      <c r="F3512" t="s">
        <v>351</v>
      </c>
      <c r="G3512" t="s">
        <v>225</v>
      </c>
      <c r="H3512" t="s">
        <v>222</v>
      </c>
      <c r="I3512" t="s">
        <v>1238</v>
      </c>
      <c r="J3512" s="3">
        <v>51.433</v>
      </c>
      <c r="K3512" s="3">
        <v>52.725000000000001</v>
      </c>
      <c r="L3512" s="3">
        <v>53.512999999999998</v>
      </c>
      <c r="M3512" s="3">
        <v>53.122</v>
      </c>
      <c r="N3512" s="3">
        <v>54.825000000000003</v>
      </c>
      <c r="O3512" s="3">
        <v>55.892000000000003</v>
      </c>
      <c r="P3512" s="3">
        <v>56.128999999999998</v>
      </c>
      <c r="Q3512" s="3">
        <v>58.173000000000002</v>
      </c>
      <c r="R3512" s="3">
        <v>59.917000000000002</v>
      </c>
      <c r="S3512" s="3">
        <v>63.280999999999999</v>
      </c>
      <c r="T3512" s="3">
        <v>68.16</v>
      </c>
      <c r="U3512" s="3">
        <v>69.278999999999996</v>
      </c>
      <c r="V3512" s="3">
        <v>71.759</v>
      </c>
      <c r="W3512" s="3">
        <v>73.418999999999997</v>
      </c>
      <c r="X3512" s="3">
        <v>77.745999999999995</v>
      </c>
      <c r="Y3512" s="3">
        <v>85.204999999999998</v>
      </c>
      <c r="Z3512" s="3">
        <v>92.950999999999993</v>
      </c>
      <c r="AA3512" s="3">
        <v>102.941</v>
      </c>
      <c r="AB3512" s="3">
        <v>111.669</v>
      </c>
      <c r="AC3512" s="3">
        <v>123.536</v>
      </c>
      <c r="AD3512" s="3">
        <v>135.364</v>
      </c>
      <c r="AE3512" s="3">
        <v>143.26400000000001</v>
      </c>
      <c r="AF3512" s="3">
        <v>152.31800000000001</v>
      </c>
      <c r="AG3512" s="3">
        <v>157.101</v>
      </c>
      <c r="AH3512" s="3">
        <v>167.71199999999999</v>
      </c>
      <c r="AI3512" s="3">
        <v>177.809</v>
      </c>
      <c r="AJ3512" s="3">
        <v>187.65799999999999</v>
      </c>
      <c r="AK3512" s="3">
        <v>197.33500000000001</v>
      </c>
      <c r="AL3512" s="3">
        <v>189.57599999999999</v>
      </c>
      <c r="AM3512" s="3">
        <v>180.727</v>
      </c>
      <c r="AN3512" s="3">
        <v>183.90899999999999</v>
      </c>
      <c r="AO3512" s="3">
        <v>189.30600000000001</v>
      </c>
      <c r="AP3512" s="3">
        <v>189.38399999999999</v>
      </c>
      <c r="AQ3512" s="3">
        <v>192.45500000000001</v>
      </c>
      <c r="AR3512" s="3">
        <v>208.42400000000001</v>
      </c>
      <c r="AS3512" s="3">
        <v>261.54199999999997</v>
      </c>
      <c r="AT3512" s="3">
        <v>274.96499999999997</v>
      </c>
      <c r="AU3512" s="3">
        <v>296.435</v>
      </c>
      <c r="AV3512" s="3">
        <v>309.779</v>
      </c>
      <c r="AW3512" s="3">
        <v>322.20600000000002</v>
      </c>
      <c r="AX3512" s="3">
        <v>333.55399999999997</v>
      </c>
      <c r="AY3512" s="3">
        <v>343.61700000000002</v>
      </c>
      <c r="AZ3512" s="3">
        <v>353.38499999999999</v>
      </c>
      <c r="BA3512">
        <v>363.31799999999998</v>
      </c>
      <c r="BB3512">
        <v>2017</v>
      </c>
    </row>
    <row r="3513" spans="1:54" hidden="1" x14ac:dyDescent="0.2">
      <c r="A3513">
        <v>178</v>
      </c>
      <c r="B3513" t="s">
        <v>483</v>
      </c>
      <c r="C3513" t="s">
        <v>350</v>
      </c>
      <c r="D3513" t="s">
        <v>67</v>
      </c>
      <c r="E3513" t="s">
        <v>349</v>
      </c>
      <c r="F3513" t="s">
        <v>348</v>
      </c>
      <c r="G3513" t="s">
        <v>275</v>
      </c>
      <c r="I3513" t="s">
        <v>347</v>
      </c>
      <c r="J3513" s="3">
        <v>2.8980000000000001</v>
      </c>
      <c r="K3513" s="3">
        <v>2.512</v>
      </c>
      <c r="L3513" s="3">
        <v>1.4950000000000001</v>
      </c>
      <c r="M3513" s="3">
        <v>-0.72899999999999998</v>
      </c>
      <c r="N3513" s="3">
        <v>3.2040000000000002</v>
      </c>
      <c r="O3513" s="3">
        <v>1.9470000000000001</v>
      </c>
      <c r="P3513" s="3">
        <v>0.42399999999999999</v>
      </c>
      <c r="Q3513" s="3">
        <v>3.641</v>
      </c>
      <c r="R3513" s="3">
        <v>2.9980000000000002</v>
      </c>
      <c r="S3513" s="3">
        <v>5.6139999999999999</v>
      </c>
      <c r="T3513" s="3">
        <v>7.7110000000000003</v>
      </c>
      <c r="U3513" s="3">
        <v>1.6419999999999999</v>
      </c>
      <c r="V3513" s="3">
        <v>3.5790000000000002</v>
      </c>
      <c r="W3513" s="3">
        <v>2.3140000000000001</v>
      </c>
      <c r="X3513" s="3">
        <v>5.8940000000000001</v>
      </c>
      <c r="Y3513" s="3">
        <v>9.593</v>
      </c>
      <c r="Z3513" s="3">
        <v>9.0920000000000005</v>
      </c>
      <c r="AA3513" s="3">
        <v>10.747</v>
      </c>
      <c r="AB3513" s="3">
        <v>8.4789999999999992</v>
      </c>
      <c r="AC3513" s="3">
        <v>10.627000000000001</v>
      </c>
      <c r="AD3513" s="3">
        <v>9.5749999999999993</v>
      </c>
      <c r="AE3513" s="3">
        <v>5.8360000000000003</v>
      </c>
      <c r="AF3513" s="3">
        <v>6.32</v>
      </c>
      <c r="AG3513" s="3">
        <v>3.14</v>
      </c>
      <c r="AH3513" s="3">
        <v>6.7539999999999996</v>
      </c>
      <c r="AI3513" s="3">
        <v>6.02</v>
      </c>
      <c r="AJ3513" s="3">
        <v>5.5389999999999997</v>
      </c>
      <c r="AK3513" s="3">
        <v>5.157</v>
      </c>
      <c r="AL3513" s="3">
        <v>-3.9319999999999999</v>
      </c>
      <c r="AM3513" s="3">
        <v>-4.6680000000000001</v>
      </c>
      <c r="AN3513" s="3">
        <v>1.7609999999999999</v>
      </c>
      <c r="AO3513" s="3">
        <v>2.9350000000000001</v>
      </c>
      <c r="AP3513" s="3">
        <v>4.1000000000000002E-2</v>
      </c>
      <c r="AQ3513" s="3">
        <v>1.6220000000000001</v>
      </c>
      <c r="AR3513" s="3">
        <v>8.298</v>
      </c>
      <c r="AS3513" s="3">
        <v>25.486000000000001</v>
      </c>
      <c r="AT3513" s="3">
        <v>5.1319999999999997</v>
      </c>
      <c r="AU3513" s="3">
        <v>7.8079999999999998</v>
      </c>
      <c r="AV3513" s="3">
        <v>4.5010000000000003</v>
      </c>
      <c r="AW3513" s="3">
        <v>4.0119999999999996</v>
      </c>
      <c r="AX3513" s="3">
        <v>3.5219999999999998</v>
      </c>
      <c r="AY3513" s="3">
        <v>3.0169999999999999</v>
      </c>
      <c r="AZ3513" s="3">
        <v>2.843</v>
      </c>
      <c r="BA3513">
        <v>2.8109999999999999</v>
      </c>
      <c r="BB3513">
        <v>2017</v>
      </c>
    </row>
    <row r="3514" spans="1:54" hidden="1" x14ac:dyDescent="0.2">
      <c r="A3514">
        <v>178</v>
      </c>
      <c r="B3514" t="s">
        <v>483</v>
      </c>
      <c r="C3514" t="s">
        <v>346</v>
      </c>
      <c r="D3514" t="s">
        <v>67</v>
      </c>
      <c r="E3514" t="s">
        <v>342</v>
      </c>
      <c r="F3514" t="s">
        <v>345</v>
      </c>
      <c r="G3514" t="s">
        <v>225</v>
      </c>
      <c r="H3514" t="s">
        <v>222</v>
      </c>
      <c r="I3514" t="s">
        <v>1238</v>
      </c>
      <c r="J3514" s="3">
        <v>13.202</v>
      </c>
      <c r="K3514" s="3">
        <v>16.02</v>
      </c>
      <c r="L3514" s="3">
        <v>19.004000000000001</v>
      </c>
      <c r="M3514" s="3">
        <v>20.946999999999999</v>
      </c>
      <c r="N3514" s="3">
        <v>23.198</v>
      </c>
      <c r="O3514" s="3">
        <v>25.2</v>
      </c>
      <c r="P3514" s="3">
        <v>26.843</v>
      </c>
      <c r="Q3514" s="3">
        <v>28.687000000000001</v>
      </c>
      <c r="R3514" s="3">
        <v>30.645</v>
      </c>
      <c r="S3514" s="3">
        <v>33.994</v>
      </c>
      <c r="T3514" s="3">
        <v>36.857999999999997</v>
      </c>
      <c r="U3514" s="3">
        <v>38.35</v>
      </c>
      <c r="V3514" s="3">
        <v>40.847000000000001</v>
      </c>
      <c r="W3514" s="3">
        <v>43.993000000000002</v>
      </c>
      <c r="X3514" s="3">
        <v>47.284999999999997</v>
      </c>
      <c r="Y3514" s="3">
        <v>54.77</v>
      </c>
      <c r="Z3514" s="3">
        <v>60.158000000000001</v>
      </c>
      <c r="AA3514" s="3">
        <v>69.311999999999998</v>
      </c>
      <c r="AB3514" s="3">
        <v>80.302000000000007</v>
      </c>
      <c r="AC3514" s="3">
        <v>92.606999999999999</v>
      </c>
      <c r="AD3514" s="3">
        <v>108.35</v>
      </c>
      <c r="AE3514" s="3">
        <v>121.932</v>
      </c>
      <c r="AF3514" s="3">
        <v>135.923</v>
      </c>
      <c r="AG3514" s="3">
        <v>145.51400000000001</v>
      </c>
      <c r="AH3514" s="3">
        <v>156.13399999999999</v>
      </c>
      <c r="AI3514" s="3">
        <v>170.17099999999999</v>
      </c>
      <c r="AJ3514" s="3">
        <v>185.05600000000001</v>
      </c>
      <c r="AK3514" s="3">
        <v>197.261</v>
      </c>
      <c r="AL3514" s="3">
        <v>187.81899999999999</v>
      </c>
      <c r="AM3514" s="3">
        <v>170.125</v>
      </c>
      <c r="AN3514" s="3">
        <v>167.559</v>
      </c>
      <c r="AO3514" s="3">
        <v>171.86699999999999</v>
      </c>
      <c r="AP3514" s="3">
        <v>175.40600000000001</v>
      </c>
      <c r="AQ3514" s="3">
        <v>180.01499999999999</v>
      </c>
      <c r="AR3514" s="3">
        <v>194.215</v>
      </c>
      <c r="AS3514" s="3">
        <v>261.61200000000002</v>
      </c>
      <c r="AT3514" s="3">
        <v>275.16399999999999</v>
      </c>
      <c r="AU3514" s="3">
        <v>295.79199999999997</v>
      </c>
      <c r="AV3514" s="3">
        <v>310.66300000000001</v>
      </c>
      <c r="AW3514" s="3">
        <v>326.34899999999999</v>
      </c>
      <c r="AX3514" s="3">
        <v>342.50599999999997</v>
      </c>
      <c r="AY3514" s="3">
        <v>358.3</v>
      </c>
      <c r="AZ3514" s="3">
        <v>374.57499999999999</v>
      </c>
      <c r="BA3514">
        <v>391.50299999999999</v>
      </c>
      <c r="BB3514">
        <v>2017</v>
      </c>
    </row>
    <row r="3515" spans="1:54" hidden="1" x14ac:dyDescent="0.2">
      <c r="A3515">
        <v>178</v>
      </c>
      <c r="B3515" t="s">
        <v>483</v>
      </c>
      <c r="C3515" t="s">
        <v>344</v>
      </c>
      <c r="D3515" t="s">
        <v>67</v>
      </c>
      <c r="E3515" t="s">
        <v>342</v>
      </c>
      <c r="F3515" t="s">
        <v>343</v>
      </c>
      <c r="G3515" t="s">
        <v>223</v>
      </c>
      <c r="H3515" t="s">
        <v>222</v>
      </c>
      <c r="I3515" t="s">
        <v>310</v>
      </c>
      <c r="J3515" s="3">
        <v>21.398</v>
      </c>
      <c r="K3515" s="3">
        <v>20.396999999999998</v>
      </c>
      <c r="L3515" s="3">
        <v>21.286000000000001</v>
      </c>
      <c r="M3515" s="3">
        <v>20.591999999999999</v>
      </c>
      <c r="N3515" s="3">
        <v>19.858000000000001</v>
      </c>
      <c r="O3515" s="3">
        <v>21.140999999999998</v>
      </c>
      <c r="P3515" s="3">
        <v>28.478999999999999</v>
      </c>
      <c r="Q3515" s="3">
        <v>33.616999999999997</v>
      </c>
      <c r="R3515" s="3">
        <v>36.828000000000003</v>
      </c>
      <c r="S3515" s="3">
        <v>37.981999999999999</v>
      </c>
      <c r="T3515" s="3">
        <v>48.137999999999998</v>
      </c>
      <c r="U3515" s="3">
        <v>48.777999999999999</v>
      </c>
      <c r="V3515" s="3">
        <v>54.841999999999999</v>
      </c>
      <c r="W3515" s="3">
        <v>51.298999999999999</v>
      </c>
      <c r="X3515" s="3">
        <v>55.771999999999998</v>
      </c>
      <c r="Y3515" s="3">
        <v>69.171999999999997</v>
      </c>
      <c r="Z3515" s="3">
        <v>75.831999999999994</v>
      </c>
      <c r="AA3515" s="3">
        <v>82.852000000000004</v>
      </c>
      <c r="AB3515" s="3">
        <v>90.161000000000001</v>
      </c>
      <c r="AC3515" s="3">
        <v>98.792000000000002</v>
      </c>
      <c r="AD3515" s="3">
        <v>100.098</v>
      </c>
      <c r="AE3515" s="3">
        <v>109.18600000000001</v>
      </c>
      <c r="AF3515" s="3">
        <v>128.31100000000001</v>
      </c>
      <c r="AG3515" s="3">
        <v>164.51900000000001</v>
      </c>
      <c r="AH3515" s="3">
        <v>194.06200000000001</v>
      </c>
      <c r="AI3515" s="3">
        <v>211.97200000000001</v>
      </c>
      <c r="AJ3515" s="3">
        <v>232.35499999999999</v>
      </c>
      <c r="AK3515" s="3">
        <v>270.37299999999999</v>
      </c>
      <c r="AL3515" s="3">
        <v>276.416</v>
      </c>
      <c r="AM3515" s="3">
        <v>236.95</v>
      </c>
      <c r="AN3515" s="3">
        <v>222.333</v>
      </c>
      <c r="AO3515" s="3">
        <v>239.137</v>
      </c>
      <c r="AP3515" s="3">
        <v>225.49700000000001</v>
      </c>
      <c r="AQ3515" s="3">
        <v>239.08799999999999</v>
      </c>
      <c r="AR3515" s="3">
        <v>258.08100000000002</v>
      </c>
      <c r="AS3515" s="3">
        <v>290.291</v>
      </c>
      <c r="AT3515" s="3">
        <v>304.49900000000002</v>
      </c>
      <c r="AU3515" s="3">
        <v>333.99400000000003</v>
      </c>
      <c r="AV3515" s="3">
        <v>385.142</v>
      </c>
      <c r="AW3515" s="3">
        <v>409.22500000000002</v>
      </c>
      <c r="AX3515" s="3">
        <v>434.40899999999999</v>
      </c>
      <c r="AY3515" s="3">
        <v>457.63600000000002</v>
      </c>
      <c r="AZ3515" s="3">
        <v>481.75</v>
      </c>
      <c r="BA3515">
        <v>505.64299999999997</v>
      </c>
      <c r="BB3515">
        <v>2017</v>
      </c>
    </row>
    <row r="3516" spans="1:54" hidden="1" x14ac:dyDescent="0.2">
      <c r="A3516">
        <v>178</v>
      </c>
      <c r="B3516" t="s">
        <v>483</v>
      </c>
      <c r="C3516" t="s">
        <v>213</v>
      </c>
      <c r="D3516" t="s">
        <v>67</v>
      </c>
      <c r="E3516" t="s">
        <v>342</v>
      </c>
      <c r="F3516" t="s">
        <v>341</v>
      </c>
      <c r="G3516" t="s">
        <v>323</v>
      </c>
      <c r="H3516" t="s">
        <v>222</v>
      </c>
      <c r="I3516" t="s">
        <v>310</v>
      </c>
      <c r="J3516" s="3">
        <v>24.245999999999999</v>
      </c>
      <c r="K3516" s="3">
        <v>27.175999999999998</v>
      </c>
      <c r="L3516" s="3">
        <v>29.292999999999999</v>
      </c>
      <c r="M3516" s="3">
        <v>30.227</v>
      </c>
      <c r="N3516" s="3">
        <v>32.302999999999997</v>
      </c>
      <c r="O3516" s="3">
        <v>33.985999999999997</v>
      </c>
      <c r="P3516" s="3">
        <v>34.817999999999998</v>
      </c>
      <c r="Q3516" s="3">
        <v>37.006999999999998</v>
      </c>
      <c r="R3516" s="3">
        <v>39.451000000000001</v>
      </c>
      <c r="S3516" s="3">
        <v>43.286000000000001</v>
      </c>
      <c r="T3516" s="3">
        <v>48.347999999999999</v>
      </c>
      <c r="U3516" s="3">
        <v>50.777000000000001</v>
      </c>
      <c r="V3516" s="3">
        <v>53.793999999999997</v>
      </c>
      <c r="W3516" s="3">
        <v>56.347999999999999</v>
      </c>
      <c r="X3516" s="3">
        <v>60.939</v>
      </c>
      <c r="Y3516" s="3">
        <v>68.177999999999997</v>
      </c>
      <c r="Z3516" s="3">
        <v>75.733999999999995</v>
      </c>
      <c r="AA3516" s="3">
        <v>85.308999999999997</v>
      </c>
      <c r="AB3516" s="3">
        <v>93.546000000000006</v>
      </c>
      <c r="AC3516" s="3">
        <v>105.071</v>
      </c>
      <c r="AD3516" s="3">
        <v>117.751</v>
      </c>
      <c r="AE3516" s="3">
        <v>127.46299999999999</v>
      </c>
      <c r="AF3516" s="3">
        <v>137.59899999999999</v>
      </c>
      <c r="AG3516" s="3">
        <v>144.75</v>
      </c>
      <c r="AH3516" s="3">
        <v>158.77600000000001</v>
      </c>
      <c r="AI3516" s="3">
        <v>173.75</v>
      </c>
      <c r="AJ3516" s="3">
        <v>189.00899999999999</v>
      </c>
      <c r="AK3516" s="3">
        <v>204.04499999999999</v>
      </c>
      <c r="AL3516" s="3">
        <v>199.86699999999999</v>
      </c>
      <c r="AM3516" s="3">
        <v>191.98500000000001</v>
      </c>
      <c r="AN3516" s="3">
        <v>197.75200000000001</v>
      </c>
      <c r="AO3516" s="3">
        <v>207.75700000000001</v>
      </c>
      <c r="AP3516" s="3">
        <v>211.67099999999999</v>
      </c>
      <c r="AQ3516" s="3">
        <v>218.578</v>
      </c>
      <c r="AR3516" s="3">
        <v>240.96299999999999</v>
      </c>
      <c r="AS3516" s="3">
        <v>305.65199999999999</v>
      </c>
      <c r="AT3516" s="3">
        <v>325.43900000000002</v>
      </c>
      <c r="AU3516" s="3">
        <v>357.16300000000001</v>
      </c>
      <c r="AV3516" s="3">
        <v>381.72</v>
      </c>
      <c r="AW3516" s="3">
        <v>405.64400000000001</v>
      </c>
      <c r="AX3516" s="3">
        <v>428.18200000000002</v>
      </c>
      <c r="AY3516" s="3">
        <v>449.50599999999997</v>
      </c>
      <c r="AZ3516" s="3">
        <v>470.22199999999998</v>
      </c>
      <c r="BA3516">
        <v>491.851</v>
      </c>
      <c r="BB3516">
        <v>2017</v>
      </c>
    </row>
    <row r="3517" spans="1:54" hidden="1" x14ac:dyDescent="0.2">
      <c r="A3517">
        <v>178</v>
      </c>
      <c r="B3517" t="s">
        <v>483</v>
      </c>
      <c r="C3517" t="s">
        <v>340</v>
      </c>
      <c r="D3517" t="s">
        <v>67</v>
      </c>
      <c r="E3517" t="s">
        <v>339</v>
      </c>
      <c r="F3517" t="s">
        <v>338</v>
      </c>
      <c r="G3517" t="s">
        <v>295</v>
      </c>
      <c r="I3517" t="s">
        <v>337</v>
      </c>
      <c r="J3517" s="3">
        <v>25.669</v>
      </c>
      <c r="K3517" s="3">
        <v>30.384</v>
      </c>
      <c r="L3517" s="3">
        <v>35.514000000000003</v>
      </c>
      <c r="M3517" s="3">
        <v>39.430999999999997</v>
      </c>
      <c r="N3517" s="3">
        <v>42.313000000000002</v>
      </c>
      <c r="O3517" s="3">
        <v>45.085999999999999</v>
      </c>
      <c r="P3517" s="3">
        <v>47.823</v>
      </c>
      <c r="Q3517" s="3">
        <v>49.314</v>
      </c>
      <c r="R3517" s="3">
        <v>51.146000000000001</v>
      </c>
      <c r="S3517" s="3">
        <v>53.72</v>
      </c>
      <c r="T3517" s="3">
        <v>54.075000000000003</v>
      </c>
      <c r="U3517" s="3">
        <v>55.356000000000002</v>
      </c>
      <c r="V3517" s="3">
        <v>56.921999999999997</v>
      </c>
      <c r="W3517" s="3">
        <v>59.920999999999999</v>
      </c>
      <c r="X3517" s="3">
        <v>60.82</v>
      </c>
      <c r="Y3517" s="3">
        <v>64.28</v>
      </c>
      <c r="Z3517" s="3">
        <v>64.72</v>
      </c>
      <c r="AA3517" s="3">
        <v>67.331999999999994</v>
      </c>
      <c r="AB3517" s="3">
        <v>71.911000000000001</v>
      </c>
      <c r="AC3517" s="3">
        <v>74.963999999999999</v>
      </c>
      <c r="AD3517" s="3">
        <v>80.043000000000006</v>
      </c>
      <c r="AE3517" s="3">
        <v>85.11</v>
      </c>
      <c r="AF3517" s="3">
        <v>89.236000000000004</v>
      </c>
      <c r="AG3517" s="3">
        <v>92.623999999999995</v>
      </c>
      <c r="AH3517" s="3">
        <v>93.096000000000004</v>
      </c>
      <c r="AI3517" s="3">
        <v>95.703999999999994</v>
      </c>
      <c r="AJ3517" s="3">
        <v>98.613</v>
      </c>
      <c r="AK3517" s="3">
        <v>99.962999999999994</v>
      </c>
      <c r="AL3517" s="3">
        <v>99.072999999999993</v>
      </c>
      <c r="AM3517" s="3">
        <v>94.134</v>
      </c>
      <c r="AN3517" s="3">
        <v>91.11</v>
      </c>
      <c r="AO3517" s="3">
        <v>90.787999999999997</v>
      </c>
      <c r="AP3517" s="3">
        <v>92.619</v>
      </c>
      <c r="AQ3517" s="3">
        <v>93.536000000000001</v>
      </c>
      <c r="AR3517" s="3">
        <v>93.183000000000007</v>
      </c>
      <c r="AS3517" s="3">
        <v>100.027</v>
      </c>
      <c r="AT3517" s="3">
        <v>100.072</v>
      </c>
      <c r="AU3517" s="3">
        <v>99.783000000000001</v>
      </c>
      <c r="AV3517" s="3">
        <v>100.285</v>
      </c>
      <c r="AW3517" s="3">
        <v>101.286</v>
      </c>
      <c r="AX3517" s="3">
        <v>102.684</v>
      </c>
      <c r="AY3517" s="3">
        <v>104.273</v>
      </c>
      <c r="AZ3517" s="3">
        <v>105.996</v>
      </c>
      <c r="BA3517">
        <v>107.758</v>
      </c>
      <c r="BB3517">
        <v>2017</v>
      </c>
    </row>
    <row r="3518" spans="1:54" hidden="1" x14ac:dyDescent="0.2">
      <c r="A3518">
        <v>178</v>
      </c>
      <c r="B3518" t="s">
        <v>483</v>
      </c>
      <c r="C3518" t="s">
        <v>336</v>
      </c>
      <c r="D3518" t="s">
        <v>67</v>
      </c>
      <c r="E3518" t="s">
        <v>333</v>
      </c>
      <c r="F3518" t="s">
        <v>335</v>
      </c>
      <c r="G3518" t="s">
        <v>225</v>
      </c>
      <c r="H3518" t="s">
        <v>322</v>
      </c>
      <c r="I3518" t="s">
        <v>330</v>
      </c>
      <c r="J3518" s="3">
        <v>15005.067999999999</v>
      </c>
      <c r="K3518" s="3">
        <v>15192.624</v>
      </c>
      <c r="L3518" s="3">
        <v>15257.512000000001</v>
      </c>
      <c r="M3518" s="3">
        <v>15042.476000000001</v>
      </c>
      <c r="N3518" s="3">
        <v>15414.526</v>
      </c>
      <c r="O3518" s="3">
        <v>15665.892</v>
      </c>
      <c r="P3518" s="3">
        <v>15729.632</v>
      </c>
      <c r="Q3518" s="3">
        <v>16275.2</v>
      </c>
      <c r="R3518" s="3">
        <v>16838.147000000001</v>
      </c>
      <c r="S3518" s="3">
        <v>17890.900000000001</v>
      </c>
      <c r="T3518" s="3">
        <v>19290.728999999999</v>
      </c>
      <c r="U3518" s="3">
        <v>19496.718000000001</v>
      </c>
      <c r="V3518" s="3">
        <v>20030.977999999999</v>
      </c>
      <c r="W3518" s="3">
        <v>20382.114000000001</v>
      </c>
      <c r="X3518" s="3">
        <v>21512.374</v>
      </c>
      <c r="Y3518" s="3">
        <v>23475.260999999999</v>
      </c>
      <c r="Z3518" s="3">
        <v>25434.429</v>
      </c>
      <c r="AA3518" s="3">
        <v>27874.282999999999</v>
      </c>
      <c r="AB3518" s="3">
        <v>29920.823</v>
      </c>
      <c r="AC3518" s="3">
        <v>32735.521000000001</v>
      </c>
      <c r="AD3518" s="3">
        <v>35358.036999999997</v>
      </c>
      <c r="AE3518" s="3">
        <v>36842.904000000002</v>
      </c>
      <c r="AF3518" s="3">
        <v>38501.476000000002</v>
      </c>
      <c r="AG3518" s="3">
        <v>39067.411</v>
      </c>
      <c r="AH3518" s="3">
        <v>40907.262000000002</v>
      </c>
      <c r="AI3518" s="3">
        <v>42335.98</v>
      </c>
      <c r="AJ3518" s="3">
        <v>43430.805999999997</v>
      </c>
      <c r="AK3518" s="3">
        <v>44395.923999999999</v>
      </c>
      <c r="AL3518" s="3">
        <v>41980.322999999997</v>
      </c>
      <c r="AM3518" s="3">
        <v>39745.902000000002</v>
      </c>
      <c r="AN3518" s="3">
        <v>40260.730000000003</v>
      </c>
      <c r="AO3518" s="3">
        <v>41331.021999999997</v>
      </c>
      <c r="AP3518" s="3">
        <v>41208.686999999998</v>
      </c>
      <c r="AQ3518" s="3">
        <v>41754.896999999997</v>
      </c>
      <c r="AR3518" s="3">
        <v>45093.703999999998</v>
      </c>
      <c r="AS3518" s="3">
        <v>56181.315000000002</v>
      </c>
      <c r="AT3518" s="3">
        <v>58508.294999999998</v>
      </c>
      <c r="AU3518" s="3">
        <v>62694.707999999999</v>
      </c>
      <c r="AV3518" s="3">
        <v>64861.574999999997</v>
      </c>
      <c r="AW3518" s="3">
        <v>66788.880999999994</v>
      </c>
      <c r="AX3518" s="3">
        <v>68449.767000000007</v>
      </c>
      <c r="AY3518" s="3">
        <v>69809.599000000002</v>
      </c>
      <c r="AZ3518" s="3">
        <v>71076.070000000007</v>
      </c>
      <c r="BA3518">
        <v>72343.108999999997</v>
      </c>
      <c r="BB3518">
        <v>2017</v>
      </c>
    </row>
    <row r="3519" spans="1:54" hidden="1" x14ac:dyDescent="0.2">
      <c r="A3519">
        <v>178</v>
      </c>
      <c r="B3519" t="s">
        <v>483</v>
      </c>
      <c r="C3519" t="s">
        <v>334</v>
      </c>
      <c r="D3519" t="s">
        <v>67</v>
      </c>
      <c r="E3519" t="s">
        <v>333</v>
      </c>
      <c r="F3519" t="s">
        <v>332</v>
      </c>
      <c r="G3519" t="s">
        <v>331</v>
      </c>
      <c r="H3519" t="s">
        <v>322</v>
      </c>
      <c r="I3519" t="s">
        <v>330</v>
      </c>
      <c r="J3519" s="3">
        <v>16467.565999999999</v>
      </c>
      <c r="K3519" s="3">
        <v>16673.401999999998</v>
      </c>
      <c r="L3519" s="3">
        <v>16744.615000000002</v>
      </c>
      <c r="M3519" s="3">
        <v>16508.62</v>
      </c>
      <c r="N3519" s="3">
        <v>16916.933000000001</v>
      </c>
      <c r="O3519" s="3">
        <v>17192.798999999999</v>
      </c>
      <c r="P3519" s="3">
        <v>17262.751</v>
      </c>
      <c r="Q3519" s="3">
        <v>17861.493999999999</v>
      </c>
      <c r="R3519" s="3">
        <v>18479.310000000001</v>
      </c>
      <c r="S3519" s="3">
        <v>19634.671999999999</v>
      </c>
      <c r="T3519" s="3">
        <v>21170.937999999998</v>
      </c>
      <c r="U3519" s="3">
        <v>21397.004000000001</v>
      </c>
      <c r="V3519" s="3">
        <v>21983.335999999999</v>
      </c>
      <c r="W3519" s="3">
        <v>22368.697</v>
      </c>
      <c r="X3519" s="3">
        <v>23609.118999999999</v>
      </c>
      <c r="Y3519" s="3">
        <v>25763.324000000001</v>
      </c>
      <c r="Z3519" s="3">
        <v>27913.446</v>
      </c>
      <c r="AA3519" s="3">
        <v>30591.105</v>
      </c>
      <c r="AB3519" s="3">
        <v>32837.114999999998</v>
      </c>
      <c r="AC3519" s="3">
        <v>35926.152999999998</v>
      </c>
      <c r="AD3519" s="3">
        <v>38804.277000000002</v>
      </c>
      <c r="AE3519" s="3">
        <v>40433.870000000003</v>
      </c>
      <c r="AF3519" s="3">
        <v>42254.097999999998</v>
      </c>
      <c r="AG3519" s="3">
        <v>42875.192999999999</v>
      </c>
      <c r="AH3519" s="3">
        <v>44894.368000000002</v>
      </c>
      <c r="AI3519" s="3">
        <v>46462.339</v>
      </c>
      <c r="AJ3519" s="3">
        <v>47663.875</v>
      </c>
      <c r="AK3519" s="3">
        <v>48723.06</v>
      </c>
      <c r="AL3519" s="3">
        <v>46072.017</v>
      </c>
      <c r="AM3519" s="3">
        <v>43619.813999999998</v>
      </c>
      <c r="AN3519" s="3">
        <v>44184.82</v>
      </c>
      <c r="AO3519" s="3">
        <v>45359.430999999997</v>
      </c>
      <c r="AP3519" s="3">
        <v>45225.173000000003</v>
      </c>
      <c r="AQ3519" s="3">
        <v>45824.62</v>
      </c>
      <c r="AR3519" s="3">
        <v>49488.85</v>
      </c>
      <c r="AS3519" s="3">
        <v>61657.137000000002</v>
      </c>
      <c r="AT3519" s="3">
        <v>64210.921000000002</v>
      </c>
      <c r="AU3519" s="3">
        <v>68805.370999999999</v>
      </c>
      <c r="AV3519" s="3">
        <v>71183.434999999998</v>
      </c>
      <c r="AW3519" s="3">
        <v>73298.59</v>
      </c>
      <c r="AX3519" s="3">
        <v>75121.357999999993</v>
      </c>
      <c r="AY3519" s="3">
        <v>76613.728000000003</v>
      </c>
      <c r="AZ3519" s="3">
        <v>78003.638999999996</v>
      </c>
      <c r="BA3519">
        <v>79394.172000000006</v>
      </c>
      <c r="BB3519">
        <v>2017</v>
      </c>
    </row>
    <row r="3520" spans="1:54" hidden="1" x14ac:dyDescent="0.2">
      <c r="A3520">
        <v>178</v>
      </c>
      <c r="B3520" t="s">
        <v>483</v>
      </c>
      <c r="C3520" t="s">
        <v>329</v>
      </c>
      <c r="D3520" t="s">
        <v>67</v>
      </c>
      <c r="E3520" t="s">
        <v>325</v>
      </c>
      <c r="F3520" t="s">
        <v>328</v>
      </c>
      <c r="G3520" t="s">
        <v>225</v>
      </c>
      <c r="H3520" t="s">
        <v>322</v>
      </c>
      <c r="I3520" t="s">
        <v>321</v>
      </c>
      <c r="J3520" s="3">
        <v>3851.6790000000001</v>
      </c>
      <c r="K3520" s="3">
        <v>4616.1049999999996</v>
      </c>
      <c r="L3520" s="3">
        <v>5418.5039999999999</v>
      </c>
      <c r="M3520" s="3">
        <v>5931.4589999999998</v>
      </c>
      <c r="N3520" s="3">
        <v>6522.393</v>
      </c>
      <c r="O3520" s="3">
        <v>7063.1229999999996</v>
      </c>
      <c r="P3520" s="3">
        <v>7522.3590000000004</v>
      </c>
      <c r="Q3520" s="3">
        <v>8025.9530000000004</v>
      </c>
      <c r="R3520" s="3">
        <v>8612.0460000000003</v>
      </c>
      <c r="S3520" s="3">
        <v>9610.9770000000008</v>
      </c>
      <c r="T3520" s="3">
        <v>10431.531000000001</v>
      </c>
      <c r="U3520" s="3">
        <v>10792.598</v>
      </c>
      <c r="V3520" s="3">
        <v>11402.067999999999</v>
      </c>
      <c r="W3520" s="3">
        <v>12213.076999999999</v>
      </c>
      <c r="X3520" s="3">
        <v>13083.807000000001</v>
      </c>
      <c r="Y3520" s="3">
        <v>15089.892</v>
      </c>
      <c r="Z3520" s="3">
        <v>16461.214</v>
      </c>
      <c r="AA3520" s="3">
        <v>18768.249</v>
      </c>
      <c r="AB3520" s="3">
        <v>21516.284</v>
      </c>
      <c r="AC3520" s="3">
        <v>24539.716</v>
      </c>
      <c r="AD3520" s="3">
        <v>28301.788</v>
      </c>
      <c r="AE3520" s="3">
        <v>31356.998</v>
      </c>
      <c r="AF3520" s="3">
        <v>34357.305999999997</v>
      </c>
      <c r="AG3520" s="3">
        <v>36185.991000000002</v>
      </c>
      <c r="AH3520" s="3">
        <v>38083.228000000003</v>
      </c>
      <c r="AI3520" s="3">
        <v>40517.387000000002</v>
      </c>
      <c r="AJ3520" s="3">
        <v>42828.61</v>
      </c>
      <c r="AK3520" s="3">
        <v>44379.275999999998</v>
      </c>
      <c r="AL3520" s="3">
        <v>41591.247000000003</v>
      </c>
      <c r="AM3520" s="3">
        <v>37414.285000000003</v>
      </c>
      <c r="AN3520" s="3">
        <v>36681.444000000003</v>
      </c>
      <c r="AO3520" s="3">
        <v>37523.58</v>
      </c>
      <c r="AP3520" s="3">
        <v>38167.167999999998</v>
      </c>
      <c r="AQ3520" s="3">
        <v>39055.923000000003</v>
      </c>
      <c r="AR3520" s="3">
        <v>42019.506999999998</v>
      </c>
      <c r="AS3520" s="3">
        <v>56196.351999999999</v>
      </c>
      <c r="AT3520" s="3">
        <v>58550.64</v>
      </c>
      <c r="AU3520" s="3">
        <v>62558.716</v>
      </c>
      <c r="AV3520" s="3">
        <v>65046.665999999997</v>
      </c>
      <c r="AW3520" s="3">
        <v>67647.675000000003</v>
      </c>
      <c r="AX3520" s="3">
        <v>70286.760999999999</v>
      </c>
      <c r="AY3520" s="3">
        <v>72792.55</v>
      </c>
      <c r="AZ3520" s="3">
        <v>75338.054999999993</v>
      </c>
      <c r="BA3520">
        <v>77955.152000000002</v>
      </c>
      <c r="BB3520">
        <v>2017</v>
      </c>
    </row>
    <row r="3521" spans="1:54" hidden="1" x14ac:dyDescent="0.2">
      <c r="A3521">
        <v>178</v>
      </c>
      <c r="B3521" t="s">
        <v>483</v>
      </c>
      <c r="C3521" t="s">
        <v>327</v>
      </c>
      <c r="D3521" t="s">
        <v>67</v>
      </c>
      <c r="E3521" t="s">
        <v>325</v>
      </c>
      <c r="F3521" t="s">
        <v>326</v>
      </c>
      <c r="G3521" t="s">
        <v>223</v>
      </c>
      <c r="H3521" t="s">
        <v>322</v>
      </c>
      <c r="I3521" t="s">
        <v>321</v>
      </c>
      <c r="J3521" s="3">
        <v>6242.7569999999996</v>
      </c>
      <c r="K3521" s="3">
        <v>5877.4709999999995</v>
      </c>
      <c r="L3521" s="3">
        <v>6068.9560000000001</v>
      </c>
      <c r="M3521" s="3">
        <v>5831.0050000000001</v>
      </c>
      <c r="N3521" s="3">
        <v>5583.3580000000002</v>
      </c>
      <c r="O3521" s="3">
        <v>5925.5780000000004</v>
      </c>
      <c r="P3521" s="3">
        <v>7981.0680000000002</v>
      </c>
      <c r="Q3521" s="3">
        <v>9405.268</v>
      </c>
      <c r="R3521" s="3">
        <v>10349.617</v>
      </c>
      <c r="S3521" s="3">
        <v>10738.36</v>
      </c>
      <c r="T3521" s="3">
        <v>13624.165999999999</v>
      </c>
      <c r="U3521" s="3">
        <v>13727.415000000001</v>
      </c>
      <c r="V3521" s="3">
        <v>15308.718999999999</v>
      </c>
      <c r="W3521" s="3">
        <v>14241.239</v>
      </c>
      <c r="X3521" s="3">
        <v>15431.992</v>
      </c>
      <c r="Y3521" s="3">
        <v>19057.947</v>
      </c>
      <c r="Z3521" s="3">
        <v>20749.98</v>
      </c>
      <c r="AA3521" s="3">
        <v>22434.648000000001</v>
      </c>
      <c r="AB3521" s="3">
        <v>24157.792000000001</v>
      </c>
      <c r="AC3521" s="3">
        <v>26178.705000000002</v>
      </c>
      <c r="AD3521" s="3">
        <v>26146.240000000002</v>
      </c>
      <c r="AE3521" s="3">
        <v>28079.103999999999</v>
      </c>
      <c r="AF3521" s="3">
        <v>32433.222000000002</v>
      </c>
      <c r="AG3521" s="3">
        <v>40912.212</v>
      </c>
      <c r="AH3521" s="3">
        <v>47334.506999999998</v>
      </c>
      <c r="AI3521" s="3">
        <v>50470.122000000003</v>
      </c>
      <c r="AJ3521" s="3">
        <v>53775.400999999998</v>
      </c>
      <c r="AK3521" s="3">
        <v>60827.817000000003</v>
      </c>
      <c r="AL3521" s="3">
        <v>61210.442999999999</v>
      </c>
      <c r="AM3521" s="3">
        <v>52110.519</v>
      </c>
      <c r="AN3521" s="3">
        <v>48672.387000000002</v>
      </c>
      <c r="AO3521" s="3">
        <v>52210.597000000002</v>
      </c>
      <c r="AP3521" s="3">
        <v>49066.701000000001</v>
      </c>
      <c r="AQ3521" s="3">
        <v>51872.351000000002</v>
      </c>
      <c r="AR3521" s="3">
        <v>55837.271000000001</v>
      </c>
      <c r="AS3521" s="3">
        <v>62356.877</v>
      </c>
      <c r="AT3521" s="3">
        <v>64792.625999999997</v>
      </c>
      <c r="AU3521" s="3">
        <v>70638.259000000005</v>
      </c>
      <c r="AV3521" s="3">
        <v>80641.171000000002</v>
      </c>
      <c r="AW3521" s="3">
        <v>84826.781000000003</v>
      </c>
      <c r="AX3521" s="3">
        <v>89146.573000000004</v>
      </c>
      <c r="AY3521" s="3">
        <v>92973.793999999994</v>
      </c>
      <c r="AZ3521" s="3">
        <v>96894.112999999998</v>
      </c>
      <c r="BA3521">
        <v>100682.435</v>
      </c>
      <c r="BB3521">
        <v>2017</v>
      </c>
    </row>
    <row r="3522" spans="1:54" hidden="1" x14ac:dyDescent="0.2">
      <c r="A3522">
        <v>178</v>
      </c>
      <c r="B3522" t="s">
        <v>483</v>
      </c>
      <c r="C3522" t="s">
        <v>212</v>
      </c>
      <c r="D3522" t="s">
        <v>67</v>
      </c>
      <c r="E3522" t="s">
        <v>325</v>
      </c>
      <c r="F3522" t="s">
        <v>324</v>
      </c>
      <c r="G3522" t="s">
        <v>323</v>
      </c>
      <c r="H3522" t="s">
        <v>322</v>
      </c>
      <c r="I3522" t="s">
        <v>321</v>
      </c>
      <c r="J3522" s="3">
        <v>7073.549</v>
      </c>
      <c r="K3522" s="3">
        <v>7830.6949999999997</v>
      </c>
      <c r="L3522" s="3">
        <v>8352.0709999999999</v>
      </c>
      <c r="M3522" s="3">
        <v>8559.4060000000009</v>
      </c>
      <c r="N3522" s="3">
        <v>9082.3889999999992</v>
      </c>
      <c r="O3522" s="3">
        <v>9525.8780000000006</v>
      </c>
      <c r="P3522" s="3">
        <v>9757.4709999999995</v>
      </c>
      <c r="Q3522" s="3">
        <v>10353.574000000001</v>
      </c>
      <c r="R3522" s="3">
        <v>11086.665999999999</v>
      </c>
      <c r="S3522" s="3">
        <v>12237.895</v>
      </c>
      <c r="T3522" s="3">
        <v>13683.478999999999</v>
      </c>
      <c r="U3522" s="3">
        <v>14289.906999999999</v>
      </c>
      <c r="V3522" s="3">
        <v>15016.188</v>
      </c>
      <c r="W3522" s="3">
        <v>15642.905000000001</v>
      </c>
      <c r="X3522" s="3">
        <v>16861.767</v>
      </c>
      <c r="Y3522" s="3">
        <v>18784.056</v>
      </c>
      <c r="Z3522" s="3">
        <v>20723.147000000001</v>
      </c>
      <c r="AA3522" s="3">
        <v>23099.915000000001</v>
      </c>
      <c r="AB3522" s="3">
        <v>25064.973999999998</v>
      </c>
      <c r="AC3522" s="3">
        <v>27842.557000000001</v>
      </c>
      <c r="AD3522" s="3">
        <v>30757.334999999999</v>
      </c>
      <c r="AE3522" s="3">
        <v>32779.404000000002</v>
      </c>
      <c r="AF3522" s="3">
        <v>34780.927000000003</v>
      </c>
      <c r="AG3522" s="3">
        <v>35995.885999999999</v>
      </c>
      <c r="AH3522" s="3">
        <v>38727.555999999997</v>
      </c>
      <c r="AI3522" s="3">
        <v>41369.644</v>
      </c>
      <c r="AJ3522" s="3">
        <v>43743.531000000003</v>
      </c>
      <c r="AK3522" s="3">
        <v>45905.457000000002</v>
      </c>
      <c r="AL3522" s="3">
        <v>44259.220999999998</v>
      </c>
      <c r="AM3522" s="3">
        <v>42221.724000000002</v>
      </c>
      <c r="AN3522" s="3">
        <v>43291.161</v>
      </c>
      <c r="AO3522" s="3">
        <v>45359.430999999997</v>
      </c>
      <c r="AP3522" s="3">
        <v>46058.269</v>
      </c>
      <c r="AQ3522" s="3">
        <v>47422.421999999999</v>
      </c>
      <c r="AR3522" s="3">
        <v>52133.597000000002</v>
      </c>
      <c r="AS3522" s="3">
        <v>65656.453999999998</v>
      </c>
      <c r="AT3522" s="3">
        <v>69248.282000000007</v>
      </c>
      <c r="AU3522" s="3">
        <v>75538.357999999993</v>
      </c>
      <c r="AV3522" s="3">
        <v>79924.706000000006</v>
      </c>
      <c r="AW3522" s="3">
        <v>84084.476999999999</v>
      </c>
      <c r="AX3522" s="3">
        <v>87868.687999999995</v>
      </c>
      <c r="AY3522" s="3">
        <v>91322.15</v>
      </c>
      <c r="AZ3522" s="3">
        <v>94575.429000000004</v>
      </c>
      <c r="BA3522">
        <v>97936.178</v>
      </c>
      <c r="BB3522">
        <v>2017</v>
      </c>
    </row>
    <row r="3523" spans="1:54" hidden="1" x14ac:dyDescent="0.2">
      <c r="A3523">
        <v>178</v>
      </c>
      <c r="B3523" t="s">
        <v>483</v>
      </c>
      <c r="C3523" t="s">
        <v>320</v>
      </c>
      <c r="D3523" t="s">
        <v>67</v>
      </c>
      <c r="E3523" t="s">
        <v>319</v>
      </c>
      <c r="F3523" s="3" t="s">
        <v>318</v>
      </c>
      <c r="G3523" t="s">
        <v>243</v>
      </c>
      <c r="I3523" t="s">
        <v>347</v>
      </c>
      <c r="J3523">
        <v>10.967000000000001</v>
      </c>
      <c r="K3523">
        <v>11.032</v>
      </c>
      <c r="L3523">
        <v>10.891999999999999</v>
      </c>
      <c r="M3523">
        <v>9.8629999999999995</v>
      </c>
      <c r="N3523">
        <v>6.4640000000000004</v>
      </c>
      <c r="O3523">
        <v>6.9</v>
      </c>
      <c r="P3523">
        <v>5.9589999999999996</v>
      </c>
      <c r="Q3523">
        <v>3.3679999999999999</v>
      </c>
      <c r="R3523">
        <v>3.403</v>
      </c>
      <c r="S3523">
        <v>2.5880000000000001</v>
      </c>
      <c r="T3523">
        <v>3.6640000000000001</v>
      </c>
      <c r="U3523">
        <v>6.1340000000000003</v>
      </c>
      <c r="V3523">
        <v>2.8759999999999999</v>
      </c>
      <c r="W3523">
        <v>1.0549999999999999</v>
      </c>
      <c r="X3523">
        <v>-1.841</v>
      </c>
      <c r="Y3523">
        <v>-6.7439999999999998</v>
      </c>
      <c r="Z3523">
        <v>-4.3099999999999996</v>
      </c>
      <c r="AA3523">
        <v>-2.242</v>
      </c>
      <c r="AB3523">
        <v>0.23300000000000001</v>
      </c>
      <c r="AC3523">
        <v>0.45800000000000002</v>
      </c>
      <c r="AD3523">
        <v>2.907</v>
      </c>
      <c r="AE3523">
        <v>1.8580000000000001</v>
      </c>
      <c r="AF3523">
        <v>0.78500000000000003</v>
      </c>
      <c r="AG3523">
        <v>1.2390000000000001</v>
      </c>
      <c r="AH3523">
        <v>0.81100000000000005</v>
      </c>
      <c r="AI3523">
        <v>2.512</v>
      </c>
      <c r="AJ3523">
        <v>4.4139999999999997</v>
      </c>
      <c r="AK3523">
        <v>5.6459999999999999</v>
      </c>
      <c r="AL3523">
        <v>2.4129999999999998</v>
      </c>
      <c r="AM3523">
        <v>-3.7789999999999999</v>
      </c>
      <c r="AN3523">
        <v>-3.8759999999999999</v>
      </c>
      <c r="AO3523">
        <v>-4.2</v>
      </c>
      <c r="AP3523">
        <v>-4.9480000000000004</v>
      </c>
      <c r="AQ3523">
        <v>-3.165</v>
      </c>
      <c r="AR3523">
        <v>-1.798</v>
      </c>
      <c r="AS3523">
        <v>0.442</v>
      </c>
      <c r="AT3523">
        <v>1.149</v>
      </c>
      <c r="AU3523">
        <v>1.78</v>
      </c>
      <c r="AV3523">
        <v>1.7909999999999999</v>
      </c>
      <c r="AW3523">
        <v>1.607</v>
      </c>
      <c r="AX3523" t="s">
        <v>215</v>
      </c>
      <c r="AY3523" t="s">
        <v>215</v>
      </c>
      <c r="AZ3523" t="s">
        <v>215</v>
      </c>
      <c r="BA3523" t="s">
        <v>215</v>
      </c>
      <c r="BB3523">
        <v>2017</v>
      </c>
    </row>
    <row r="3524" spans="1:54" hidden="1" x14ac:dyDescent="0.2">
      <c r="A3524">
        <v>178</v>
      </c>
      <c r="B3524" t="s">
        <v>483</v>
      </c>
      <c r="C3524" t="s">
        <v>317</v>
      </c>
      <c r="D3524" t="s">
        <v>67</v>
      </c>
      <c r="E3524" t="s">
        <v>316</v>
      </c>
      <c r="F3524" s="3" t="s">
        <v>315</v>
      </c>
      <c r="G3524" t="s">
        <v>288</v>
      </c>
      <c r="I3524" t="s">
        <v>310</v>
      </c>
      <c r="J3524">
        <v>0.184</v>
      </c>
      <c r="K3524">
        <v>0.185</v>
      </c>
      <c r="L3524">
        <v>0.187</v>
      </c>
      <c r="M3524">
        <v>0.18099999999999999</v>
      </c>
      <c r="N3524">
        <v>0.17899999999999999</v>
      </c>
      <c r="O3524">
        <v>0.17599999999999999</v>
      </c>
      <c r="P3524">
        <v>0.17100000000000001</v>
      </c>
      <c r="Q3524">
        <v>0.17100000000000001</v>
      </c>
      <c r="R3524">
        <v>0.16800000000000001</v>
      </c>
      <c r="S3524">
        <v>0.17100000000000001</v>
      </c>
      <c r="T3524">
        <v>0.17699999999999999</v>
      </c>
      <c r="U3524">
        <v>0.17599999999999999</v>
      </c>
      <c r="V3524">
        <v>0.16400000000000001</v>
      </c>
      <c r="W3524">
        <v>0.16400000000000001</v>
      </c>
      <c r="X3524">
        <v>0.16900000000000001</v>
      </c>
      <c r="Y3524">
        <v>0.17899999999999999</v>
      </c>
      <c r="Z3524">
        <v>0.188</v>
      </c>
      <c r="AA3524">
        <v>0.19900000000000001</v>
      </c>
      <c r="AB3524">
        <v>0.21099999999999999</v>
      </c>
      <c r="AC3524">
        <v>0.22500000000000001</v>
      </c>
      <c r="AD3524">
        <v>0.23599999999999999</v>
      </c>
      <c r="AE3524">
        <v>0.24399999999999999</v>
      </c>
      <c r="AF3524">
        <v>0.252</v>
      </c>
      <c r="AG3524">
        <v>0.249</v>
      </c>
      <c r="AH3524">
        <v>0.253</v>
      </c>
      <c r="AI3524">
        <v>0.25600000000000001</v>
      </c>
      <c r="AJ3524">
        <v>0.25700000000000001</v>
      </c>
      <c r="AK3524">
        <v>0.25600000000000001</v>
      </c>
      <c r="AL3524">
        <v>0.23899999999999999</v>
      </c>
      <c r="AM3524">
        <v>0.22900000000000001</v>
      </c>
      <c r="AN3524">
        <v>0.221</v>
      </c>
      <c r="AO3524">
        <v>0.219</v>
      </c>
      <c r="AP3524">
        <v>0.21199999999999999</v>
      </c>
      <c r="AQ3524">
        <v>0.20899999999999999</v>
      </c>
      <c r="AR3524">
        <v>0.218</v>
      </c>
      <c r="AS3524">
        <v>0.26500000000000001</v>
      </c>
      <c r="AT3524">
        <v>0.27</v>
      </c>
      <c r="AU3524">
        <v>0.28100000000000003</v>
      </c>
      <c r="AV3524">
        <v>0.28299999999999997</v>
      </c>
      <c r="AW3524">
        <v>0.28299999999999997</v>
      </c>
      <c r="AX3524">
        <v>0.28299999999999997</v>
      </c>
      <c r="AY3524">
        <v>0.28100000000000003</v>
      </c>
      <c r="AZ3524">
        <v>0.27900000000000003</v>
      </c>
      <c r="BA3524">
        <v>0.27600000000000002</v>
      </c>
      <c r="BB3524">
        <v>2017</v>
      </c>
    </row>
    <row r="3525" spans="1:54" hidden="1" x14ac:dyDescent="0.2">
      <c r="A3525">
        <v>178</v>
      </c>
      <c r="B3525" t="s">
        <v>483</v>
      </c>
      <c r="C3525" t="s">
        <v>314</v>
      </c>
      <c r="D3525" t="s">
        <v>67</v>
      </c>
      <c r="E3525" t="s">
        <v>313</v>
      </c>
      <c r="F3525" s="3" t="s">
        <v>312</v>
      </c>
      <c r="G3525" t="s">
        <v>311</v>
      </c>
      <c r="I3525" t="s">
        <v>310</v>
      </c>
      <c r="J3525">
        <v>0.54500000000000004</v>
      </c>
      <c r="K3525">
        <v>0.58899999999999997</v>
      </c>
      <c r="L3525">
        <v>0.64900000000000002</v>
      </c>
      <c r="M3525">
        <v>0.69299999999999995</v>
      </c>
      <c r="N3525">
        <v>0.71799999999999997</v>
      </c>
      <c r="O3525">
        <v>0.74099999999999999</v>
      </c>
      <c r="P3525">
        <v>0.77100000000000002</v>
      </c>
      <c r="Q3525">
        <v>0.77500000000000002</v>
      </c>
      <c r="R3525">
        <v>0.77700000000000002</v>
      </c>
      <c r="S3525">
        <v>0.78500000000000003</v>
      </c>
      <c r="T3525">
        <v>0.76200000000000001</v>
      </c>
      <c r="U3525">
        <v>0.755</v>
      </c>
      <c r="V3525">
        <v>0.75900000000000001</v>
      </c>
      <c r="W3525">
        <v>0.78100000000000003</v>
      </c>
      <c r="X3525">
        <v>0.77600000000000002</v>
      </c>
      <c r="Y3525">
        <v>0.80300000000000005</v>
      </c>
      <c r="Z3525">
        <v>0.79400000000000004</v>
      </c>
      <c r="AA3525">
        <v>0.81200000000000006</v>
      </c>
      <c r="AB3525">
        <v>0.85799999999999998</v>
      </c>
      <c r="AC3525">
        <v>0.88100000000000001</v>
      </c>
      <c r="AD3525">
        <v>0.92</v>
      </c>
      <c r="AE3525">
        <v>0.95699999999999996</v>
      </c>
      <c r="AF3525">
        <v>0.98799999999999999</v>
      </c>
      <c r="AG3525">
        <v>1.0049999999999999</v>
      </c>
      <c r="AH3525">
        <v>0.98299999999999998</v>
      </c>
      <c r="AI3525">
        <v>0.97899999999999998</v>
      </c>
      <c r="AJ3525">
        <v>0.97899999999999998</v>
      </c>
      <c r="AK3525">
        <v>0.96699999999999997</v>
      </c>
      <c r="AL3525">
        <v>0.94</v>
      </c>
      <c r="AM3525">
        <v>0.88600000000000001</v>
      </c>
      <c r="AN3525">
        <v>0.84699999999999998</v>
      </c>
      <c r="AO3525">
        <v>0.82699999999999996</v>
      </c>
      <c r="AP3525">
        <v>0.82899999999999996</v>
      </c>
      <c r="AQ3525">
        <v>0.82399999999999995</v>
      </c>
      <c r="AR3525">
        <v>0.80600000000000005</v>
      </c>
      <c r="AS3525">
        <v>0.85599999999999998</v>
      </c>
      <c r="AT3525">
        <v>0.84599999999999997</v>
      </c>
      <c r="AU3525">
        <v>0.82799999999999996</v>
      </c>
      <c r="AV3525">
        <v>0.81399999999999995</v>
      </c>
      <c r="AW3525">
        <v>0.80500000000000005</v>
      </c>
      <c r="AX3525">
        <v>0.8</v>
      </c>
      <c r="AY3525">
        <v>0.79700000000000004</v>
      </c>
      <c r="AZ3525">
        <v>0.79700000000000004</v>
      </c>
      <c r="BA3525">
        <v>0.79600000000000004</v>
      </c>
      <c r="BB3525">
        <v>2017</v>
      </c>
    </row>
    <row r="3526" spans="1:54" hidden="1" x14ac:dyDescent="0.2">
      <c r="A3526">
        <v>178</v>
      </c>
      <c r="B3526" t="s">
        <v>483</v>
      </c>
      <c r="C3526" t="s">
        <v>309</v>
      </c>
      <c r="D3526" t="s">
        <v>67</v>
      </c>
      <c r="E3526" t="s">
        <v>308</v>
      </c>
      <c r="F3526" s="3" t="s">
        <v>307</v>
      </c>
      <c r="G3526" t="s">
        <v>217</v>
      </c>
      <c r="I3526" s="3" t="s">
        <v>1238</v>
      </c>
      <c r="J3526">
        <v>28.202999999999999</v>
      </c>
      <c r="K3526">
        <v>29.196999999999999</v>
      </c>
      <c r="L3526">
        <v>27.67</v>
      </c>
      <c r="M3526">
        <v>24.087</v>
      </c>
      <c r="N3526">
        <v>22.79</v>
      </c>
      <c r="O3526">
        <v>20.143999999999998</v>
      </c>
      <c r="P3526">
        <v>19.146999999999998</v>
      </c>
      <c r="Q3526">
        <v>17.387</v>
      </c>
      <c r="R3526">
        <v>16.692</v>
      </c>
      <c r="S3526">
        <v>19.282</v>
      </c>
      <c r="T3526">
        <v>22.172000000000001</v>
      </c>
      <c r="U3526">
        <v>20.16</v>
      </c>
      <c r="V3526">
        <v>17.239999999999998</v>
      </c>
      <c r="W3526">
        <v>16.047999999999998</v>
      </c>
      <c r="X3526">
        <v>17.149999999999999</v>
      </c>
      <c r="Y3526">
        <v>18.908000000000001</v>
      </c>
      <c r="Z3526">
        <v>20.568999999999999</v>
      </c>
      <c r="AA3526">
        <v>22.279</v>
      </c>
      <c r="AB3526">
        <v>24.135000000000002</v>
      </c>
      <c r="AC3526">
        <v>24.722000000000001</v>
      </c>
      <c r="AD3526">
        <v>24.533000000000001</v>
      </c>
      <c r="AE3526">
        <v>24.276</v>
      </c>
      <c r="AF3526">
        <v>24.109000000000002</v>
      </c>
      <c r="AG3526">
        <v>25.805</v>
      </c>
      <c r="AH3526">
        <v>27.295000000000002</v>
      </c>
      <c r="AI3526">
        <v>30.443000000000001</v>
      </c>
      <c r="AJ3526">
        <v>31.88</v>
      </c>
      <c r="AK3526">
        <v>29.138999999999999</v>
      </c>
      <c r="AL3526">
        <v>24.516999999999999</v>
      </c>
      <c r="AM3526">
        <v>20.178000000000001</v>
      </c>
      <c r="AN3526">
        <v>17.222999999999999</v>
      </c>
      <c r="AO3526">
        <v>17.210999999999999</v>
      </c>
      <c r="AP3526">
        <v>20.207999999999998</v>
      </c>
      <c r="AQ3526">
        <v>18.783000000000001</v>
      </c>
      <c r="AR3526">
        <v>22.364999999999998</v>
      </c>
      <c r="AS3526">
        <v>21.135000000000002</v>
      </c>
      <c r="AT3526">
        <v>32.359000000000002</v>
      </c>
      <c r="AU3526">
        <v>24.167000000000002</v>
      </c>
      <c r="AV3526">
        <v>25.898</v>
      </c>
      <c r="AW3526">
        <v>26.768999999999998</v>
      </c>
      <c r="AX3526">
        <v>27.34</v>
      </c>
      <c r="AY3526">
        <v>27.599</v>
      </c>
      <c r="AZ3526">
        <v>27.75</v>
      </c>
      <c r="BA3526">
        <v>27.911999999999999</v>
      </c>
      <c r="BB3526">
        <v>2017</v>
      </c>
    </row>
    <row r="3527" spans="1:54" hidden="1" x14ac:dyDescent="0.2">
      <c r="A3527">
        <v>178</v>
      </c>
      <c r="B3527" t="s">
        <v>483</v>
      </c>
      <c r="C3527" t="s">
        <v>306</v>
      </c>
      <c r="D3527" t="s">
        <v>67</v>
      </c>
      <c r="E3527" t="s">
        <v>305</v>
      </c>
      <c r="F3527" s="3" t="s">
        <v>304</v>
      </c>
      <c r="G3527" t="s">
        <v>217</v>
      </c>
      <c r="I3527" s="3" t="s">
        <v>1238</v>
      </c>
      <c r="J3527">
        <v>15.321999999999999</v>
      </c>
      <c r="K3527">
        <v>13.451000000000001</v>
      </c>
      <c r="L3527">
        <v>16.004000000000001</v>
      </c>
      <c r="M3527">
        <v>15.862</v>
      </c>
      <c r="N3527">
        <v>15.531000000000001</v>
      </c>
      <c r="O3527">
        <v>14.657999999999999</v>
      </c>
      <c r="P3527">
        <v>14.763</v>
      </c>
      <c r="Q3527">
        <v>16.045999999999999</v>
      </c>
      <c r="R3527">
        <v>15.561</v>
      </c>
      <c r="S3527">
        <v>16.582999999999998</v>
      </c>
      <c r="T3527">
        <v>19.364999999999998</v>
      </c>
      <c r="U3527">
        <v>18.826000000000001</v>
      </c>
      <c r="V3527">
        <v>16.745999999999999</v>
      </c>
      <c r="W3527">
        <v>18.890999999999998</v>
      </c>
      <c r="X3527">
        <v>19.120999999999999</v>
      </c>
      <c r="Y3527">
        <v>20.92</v>
      </c>
      <c r="Z3527">
        <v>22.8</v>
      </c>
      <c r="AA3527">
        <v>24.437999999999999</v>
      </c>
      <c r="AB3527">
        <v>24.916</v>
      </c>
      <c r="AC3527">
        <v>24.966000000000001</v>
      </c>
      <c r="AD3527">
        <v>25.148</v>
      </c>
      <c r="AE3527">
        <v>24.452000000000002</v>
      </c>
      <c r="AF3527">
        <v>24.356000000000002</v>
      </c>
      <c r="AG3527">
        <v>26.297999999999998</v>
      </c>
      <c r="AH3527">
        <v>27.196999999999999</v>
      </c>
      <c r="AI3527">
        <v>26.901</v>
      </c>
      <c r="AJ3527">
        <v>26.53</v>
      </c>
      <c r="AK3527">
        <v>22.634</v>
      </c>
      <c r="AL3527">
        <v>18.28</v>
      </c>
      <c r="AM3527">
        <v>15.526999999999999</v>
      </c>
      <c r="AN3527">
        <v>16.024999999999999</v>
      </c>
      <c r="AO3527">
        <v>15.576000000000001</v>
      </c>
      <c r="AP3527">
        <v>17.582999999999998</v>
      </c>
      <c r="AQ3527">
        <v>20.923999999999999</v>
      </c>
      <c r="AR3527">
        <v>24.013999999999999</v>
      </c>
      <c r="AS3527">
        <v>32.067999999999998</v>
      </c>
      <c r="AT3527">
        <v>35.700000000000003</v>
      </c>
      <c r="AU3527">
        <v>36.706000000000003</v>
      </c>
      <c r="AV3527">
        <v>35.689</v>
      </c>
      <c r="AW3527">
        <v>35.445999999999998</v>
      </c>
      <c r="AX3527">
        <v>35.04</v>
      </c>
      <c r="AY3527">
        <v>34.863</v>
      </c>
      <c r="AZ3527">
        <v>34.634999999999998</v>
      </c>
      <c r="BA3527">
        <v>34.441000000000003</v>
      </c>
      <c r="BB3527">
        <v>2017</v>
      </c>
    </row>
    <row r="3528" spans="1:54" hidden="1" x14ac:dyDescent="0.2">
      <c r="A3528">
        <v>178</v>
      </c>
      <c r="B3528" t="s">
        <v>483</v>
      </c>
      <c r="C3528" t="s">
        <v>303</v>
      </c>
      <c r="D3528" t="s">
        <v>67</v>
      </c>
      <c r="E3528" t="s">
        <v>300</v>
      </c>
      <c r="F3528" s="3" t="s">
        <v>302</v>
      </c>
      <c r="G3528" t="s">
        <v>295</v>
      </c>
      <c r="I3528" t="s">
        <v>1239</v>
      </c>
      <c r="J3528">
        <v>28.731999999999999</v>
      </c>
      <c r="K3528">
        <v>34.548000000000002</v>
      </c>
      <c r="L3528">
        <v>40.487000000000002</v>
      </c>
      <c r="M3528">
        <v>44.695999999999998</v>
      </c>
      <c r="N3528">
        <v>48.555999999999997</v>
      </c>
      <c r="O3528">
        <v>51.210999999999999</v>
      </c>
      <c r="P3528">
        <v>52.768999999999998</v>
      </c>
      <c r="Q3528">
        <v>54.433</v>
      </c>
      <c r="R3528">
        <v>55.612000000000002</v>
      </c>
      <c r="S3528">
        <v>57.83</v>
      </c>
      <c r="T3528">
        <v>59.771999999999998</v>
      </c>
      <c r="U3528">
        <v>61.643999999999998</v>
      </c>
      <c r="V3528">
        <v>63.585999999999999</v>
      </c>
      <c r="W3528">
        <v>64.486999999999995</v>
      </c>
      <c r="X3528">
        <v>66.013000000000005</v>
      </c>
      <c r="Y3528">
        <v>67.674999999999997</v>
      </c>
      <c r="Z3528">
        <v>69.150000000000006</v>
      </c>
      <c r="AA3528">
        <v>70.016999999999996</v>
      </c>
      <c r="AB3528">
        <v>71.507999999999996</v>
      </c>
      <c r="AC3528">
        <v>73.233000000000004</v>
      </c>
      <c r="AD3528">
        <v>77.117000000000004</v>
      </c>
      <c r="AE3528">
        <v>80.2</v>
      </c>
      <c r="AF3528">
        <v>83.957999999999998</v>
      </c>
      <c r="AG3528">
        <v>87.316999999999993</v>
      </c>
      <c r="AH3528">
        <v>89.332999999999998</v>
      </c>
      <c r="AI3528">
        <v>91.3</v>
      </c>
      <c r="AJ3528">
        <v>93.742000000000004</v>
      </c>
      <c r="AK3528">
        <v>96.45</v>
      </c>
      <c r="AL3528">
        <v>99.457999999999998</v>
      </c>
      <c r="AM3528">
        <v>97.792000000000002</v>
      </c>
      <c r="AN3528">
        <v>96.191999999999993</v>
      </c>
      <c r="AO3528">
        <v>97.358000000000004</v>
      </c>
      <c r="AP3528">
        <v>99.191999999999993</v>
      </c>
      <c r="AQ3528">
        <v>99.742000000000004</v>
      </c>
      <c r="AR3528">
        <v>100.033</v>
      </c>
      <c r="AS3528">
        <v>99.983000000000004</v>
      </c>
      <c r="AT3528">
        <v>99.792000000000002</v>
      </c>
      <c r="AU3528">
        <v>100.05</v>
      </c>
      <c r="AV3528">
        <v>100.996</v>
      </c>
      <c r="AW3528">
        <v>102.354</v>
      </c>
      <c r="AX3528">
        <v>104.053</v>
      </c>
      <c r="AY3528">
        <v>105.985</v>
      </c>
      <c r="AZ3528">
        <v>108.01900000000001</v>
      </c>
      <c r="BA3528">
        <v>110.045</v>
      </c>
      <c r="BB3528">
        <v>2017</v>
      </c>
    </row>
    <row r="3529" spans="1:54" hidden="1" x14ac:dyDescent="0.2">
      <c r="A3529">
        <v>178</v>
      </c>
      <c r="B3529" t="s">
        <v>483</v>
      </c>
      <c r="C3529" t="s">
        <v>301</v>
      </c>
      <c r="D3529" t="s">
        <v>67</v>
      </c>
      <c r="E3529" t="s">
        <v>300</v>
      </c>
      <c r="F3529" t="s">
        <v>299</v>
      </c>
      <c r="G3529" t="s">
        <v>275</v>
      </c>
      <c r="I3529" t="s">
        <v>298</v>
      </c>
      <c r="J3529">
        <v>18.344999999999999</v>
      </c>
      <c r="K3529">
        <v>20.242999999999999</v>
      </c>
      <c r="L3529">
        <v>17.189</v>
      </c>
      <c r="M3529">
        <v>10.397</v>
      </c>
      <c r="N3529">
        <v>8.6359999999999992</v>
      </c>
      <c r="O3529">
        <v>5.468</v>
      </c>
      <c r="P3529">
        <v>3.0409999999999999</v>
      </c>
      <c r="Q3529">
        <v>3.1539999999999999</v>
      </c>
      <c r="R3529">
        <v>2.1659999999999999</v>
      </c>
      <c r="S3529">
        <v>3.99</v>
      </c>
      <c r="T3529">
        <v>3.3570000000000002</v>
      </c>
      <c r="U3529">
        <v>3.1320000000000001</v>
      </c>
      <c r="V3529">
        <v>3.15</v>
      </c>
      <c r="W3529">
        <v>1.4179999999999999</v>
      </c>
      <c r="X3529">
        <v>2.3660000000000001</v>
      </c>
      <c r="Y3529">
        <v>2.5179999999999998</v>
      </c>
      <c r="Z3529">
        <v>2.1800000000000002</v>
      </c>
      <c r="AA3529">
        <v>1.2529999999999999</v>
      </c>
      <c r="AB3529">
        <v>2.13</v>
      </c>
      <c r="AC3529">
        <v>2.4119999999999999</v>
      </c>
      <c r="AD3529">
        <v>5.3029999999999999</v>
      </c>
      <c r="AE3529">
        <v>3.9980000000000002</v>
      </c>
      <c r="AF3529">
        <v>4.6859999999999999</v>
      </c>
      <c r="AG3529">
        <v>4</v>
      </c>
      <c r="AH3529">
        <v>2.31</v>
      </c>
      <c r="AI3529">
        <v>2.2010000000000001</v>
      </c>
      <c r="AJ3529">
        <v>2.6739999999999999</v>
      </c>
      <c r="AK3529">
        <v>2.8889999999999998</v>
      </c>
      <c r="AL3529">
        <v>3.1190000000000002</v>
      </c>
      <c r="AM3529">
        <v>-1.6759999999999999</v>
      </c>
      <c r="AN3529">
        <v>-1.6359999999999999</v>
      </c>
      <c r="AO3529">
        <v>1.2130000000000001</v>
      </c>
      <c r="AP3529">
        <v>1.883</v>
      </c>
      <c r="AQ3529">
        <v>0.55400000000000005</v>
      </c>
      <c r="AR3529">
        <v>0.29199999999999998</v>
      </c>
      <c r="AS3529">
        <v>-0.05</v>
      </c>
      <c r="AT3529">
        <v>-0.192</v>
      </c>
      <c r="AU3529">
        <v>0.25900000000000001</v>
      </c>
      <c r="AV3529">
        <v>0.94499999999999995</v>
      </c>
      <c r="AW3529">
        <v>1.345</v>
      </c>
      <c r="AX3529">
        <v>1.66</v>
      </c>
      <c r="AY3529">
        <v>1.8560000000000001</v>
      </c>
      <c r="AZ3529">
        <v>1.92</v>
      </c>
      <c r="BA3529">
        <v>1.8759999999999999</v>
      </c>
      <c r="BB3529">
        <v>2017</v>
      </c>
    </row>
    <row r="3530" spans="1:54" hidden="1" x14ac:dyDescent="0.2">
      <c r="A3530">
        <v>178</v>
      </c>
      <c r="B3530" t="s">
        <v>483</v>
      </c>
      <c r="C3530" t="s">
        <v>297</v>
      </c>
      <c r="D3530" t="s">
        <v>67</v>
      </c>
      <c r="E3530" t="s">
        <v>293</v>
      </c>
      <c r="F3530" s="3" t="s">
        <v>296</v>
      </c>
      <c r="G3530" t="s">
        <v>295</v>
      </c>
      <c r="I3530" t="s">
        <v>1239</v>
      </c>
      <c r="J3530" t="s">
        <v>215</v>
      </c>
      <c r="K3530" t="s">
        <v>215</v>
      </c>
      <c r="L3530" t="s">
        <v>215</v>
      </c>
      <c r="M3530" t="s">
        <v>215</v>
      </c>
      <c r="N3530" t="s">
        <v>215</v>
      </c>
      <c r="O3530" t="s">
        <v>215</v>
      </c>
      <c r="P3530" t="s">
        <v>215</v>
      </c>
      <c r="Q3530" t="s">
        <v>215</v>
      </c>
      <c r="R3530" t="s">
        <v>215</v>
      </c>
      <c r="S3530" t="s">
        <v>215</v>
      </c>
      <c r="T3530" t="s">
        <v>215</v>
      </c>
      <c r="U3530" t="s">
        <v>215</v>
      </c>
      <c r="V3530" t="s">
        <v>215</v>
      </c>
      <c r="W3530" t="s">
        <v>215</v>
      </c>
      <c r="X3530" t="s">
        <v>215</v>
      </c>
      <c r="Y3530">
        <v>73.5</v>
      </c>
      <c r="Z3530">
        <v>73.8</v>
      </c>
      <c r="AA3530">
        <v>74</v>
      </c>
      <c r="AB3530">
        <v>74.099999999999994</v>
      </c>
      <c r="AC3530">
        <v>74.900000000000006</v>
      </c>
      <c r="AD3530">
        <v>78.5</v>
      </c>
      <c r="AE3530">
        <v>81.900000000000006</v>
      </c>
      <c r="AF3530">
        <v>85.6</v>
      </c>
      <c r="AG3530">
        <v>88.2</v>
      </c>
      <c r="AH3530">
        <v>90.3</v>
      </c>
      <c r="AI3530">
        <v>92.1</v>
      </c>
      <c r="AJ3530">
        <v>94.9</v>
      </c>
      <c r="AK3530">
        <v>98</v>
      </c>
      <c r="AL3530">
        <v>99.3</v>
      </c>
      <c r="AM3530">
        <v>96.8</v>
      </c>
      <c r="AN3530">
        <v>96.6</v>
      </c>
      <c r="AO3530">
        <v>98</v>
      </c>
      <c r="AP3530">
        <v>99.7</v>
      </c>
      <c r="AQ3530">
        <v>100</v>
      </c>
      <c r="AR3530">
        <v>99.7</v>
      </c>
      <c r="AS3530">
        <v>100</v>
      </c>
      <c r="AT3530">
        <v>99.7</v>
      </c>
      <c r="AU3530">
        <v>99.6</v>
      </c>
      <c r="AV3530">
        <v>101.384</v>
      </c>
      <c r="AW3530">
        <v>102.831</v>
      </c>
      <c r="AX3530">
        <v>104.639</v>
      </c>
      <c r="AY3530">
        <v>106.61499999999999</v>
      </c>
      <c r="AZ3530">
        <v>108.63800000000001</v>
      </c>
      <c r="BA3530">
        <v>110.676</v>
      </c>
      <c r="BB3530">
        <v>2017</v>
      </c>
    </row>
    <row r="3531" spans="1:54" hidden="1" x14ac:dyDescent="0.2">
      <c r="A3531">
        <v>178</v>
      </c>
      <c r="B3531" t="s">
        <v>483</v>
      </c>
      <c r="C3531" t="s">
        <v>294</v>
      </c>
      <c r="D3531" t="s">
        <v>67</v>
      </c>
      <c r="E3531" t="s">
        <v>293</v>
      </c>
      <c r="F3531" t="s">
        <v>292</v>
      </c>
      <c r="G3531" t="s">
        <v>275</v>
      </c>
      <c r="I3531" t="s">
        <v>291</v>
      </c>
      <c r="J3531" t="s">
        <v>215</v>
      </c>
      <c r="K3531" t="s">
        <v>215</v>
      </c>
      <c r="L3531" t="s">
        <v>215</v>
      </c>
      <c r="M3531" t="s">
        <v>215</v>
      </c>
      <c r="N3531" t="s">
        <v>215</v>
      </c>
      <c r="O3531" t="s">
        <v>215</v>
      </c>
      <c r="P3531" t="s">
        <v>215</v>
      </c>
      <c r="Q3531" t="s">
        <v>215</v>
      </c>
      <c r="R3531" t="s">
        <v>215</v>
      </c>
      <c r="S3531" t="s">
        <v>215</v>
      </c>
      <c r="T3531" t="s">
        <v>215</v>
      </c>
      <c r="U3531" t="s">
        <v>215</v>
      </c>
      <c r="V3531" t="s">
        <v>215</v>
      </c>
      <c r="W3531" t="s">
        <v>215</v>
      </c>
      <c r="X3531" t="s">
        <v>215</v>
      </c>
      <c r="Y3531" t="s">
        <v>215</v>
      </c>
      <c r="Z3531">
        <v>0.40799999999999997</v>
      </c>
      <c r="AA3531">
        <v>0.27100000000000002</v>
      </c>
      <c r="AB3531">
        <v>0.13500000000000001</v>
      </c>
      <c r="AC3531">
        <v>1.08</v>
      </c>
      <c r="AD3531">
        <v>4.806</v>
      </c>
      <c r="AE3531">
        <v>4.3310000000000004</v>
      </c>
      <c r="AF3531">
        <v>4.5179999999999998</v>
      </c>
      <c r="AG3531">
        <v>3.0369999999999999</v>
      </c>
      <c r="AH3531">
        <v>2.3809999999999998</v>
      </c>
      <c r="AI3531">
        <v>1.9930000000000001</v>
      </c>
      <c r="AJ3531">
        <v>3.04</v>
      </c>
      <c r="AK3531">
        <v>3.2669999999999999</v>
      </c>
      <c r="AL3531">
        <v>1.327</v>
      </c>
      <c r="AM3531">
        <v>-2.5179999999999998</v>
      </c>
      <c r="AN3531">
        <v>-0.20699999999999999</v>
      </c>
      <c r="AO3531">
        <v>1.4490000000000001</v>
      </c>
      <c r="AP3531">
        <v>1.7350000000000001</v>
      </c>
      <c r="AQ3531">
        <v>0.30099999999999999</v>
      </c>
      <c r="AR3531">
        <v>-0.3</v>
      </c>
      <c r="AS3531">
        <v>0.30099999999999999</v>
      </c>
      <c r="AT3531">
        <v>-0.3</v>
      </c>
      <c r="AU3531">
        <v>-0.1</v>
      </c>
      <c r="AV3531">
        <v>1.7909999999999999</v>
      </c>
      <c r="AW3531">
        <v>1.4279999999999999</v>
      </c>
      <c r="AX3531">
        <v>1.758</v>
      </c>
      <c r="AY3531">
        <v>1.8879999999999999</v>
      </c>
      <c r="AZ3531">
        <v>1.8979999999999999</v>
      </c>
      <c r="BA3531">
        <v>1.8759999999999999</v>
      </c>
      <c r="BB3531">
        <v>2017</v>
      </c>
    </row>
    <row r="3532" spans="1:54" hidden="1" x14ac:dyDescent="0.2">
      <c r="A3532">
        <v>178</v>
      </c>
      <c r="B3532" t="s">
        <v>483</v>
      </c>
      <c r="C3532" t="s">
        <v>290</v>
      </c>
      <c r="D3532" t="s">
        <v>67</v>
      </c>
      <c r="E3532" t="s">
        <v>289</v>
      </c>
      <c r="G3532" t="s">
        <v>288</v>
      </c>
      <c r="J3532"/>
      <c r="K3532"/>
      <c r="L3532"/>
      <c r="M3532"/>
      <c r="N3532"/>
      <c r="O3532"/>
      <c r="P3532"/>
      <c r="Q3532"/>
      <c r="R3532"/>
      <c r="S3532"/>
      <c r="T3532"/>
      <c r="U3532"/>
      <c r="V3532"/>
      <c r="W3532"/>
      <c r="X3532"/>
      <c r="Y3532"/>
      <c r="Z3532"/>
      <c r="AA3532"/>
      <c r="AB3532"/>
      <c r="AC3532"/>
      <c r="AD3532"/>
      <c r="AE3532"/>
      <c r="AF3532"/>
      <c r="AG3532"/>
      <c r="AH3532"/>
      <c r="AI3532"/>
      <c r="AJ3532"/>
      <c r="AK3532"/>
      <c r="AL3532"/>
      <c r="AM3532"/>
      <c r="AN3532"/>
      <c r="AO3532"/>
      <c r="AP3532"/>
      <c r="AQ3532"/>
      <c r="AR3532"/>
      <c r="AS3532"/>
      <c r="AT3532"/>
      <c r="AU3532"/>
      <c r="AV3532"/>
      <c r="AW3532"/>
      <c r="AX3532"/>
      <c r="AY3532"/>
      <c r="AZ3532"/>
    </row>
    <row r="3533" spans="1:54" hidden="1" x14ac:dyDescent="0.2">
      <c r="A3533">
        <v>178</v>
      </c>
      <c r="B3533" t="s">
        <v>483</v>
      </c>
      <c r="C3533" t="s">
        <v>287</v>
      </c>
      <c r="D3533" t="s">
        <v>67</v>
      </c>
      <c r="E3533" t="s">
        <v>286</v>
      </c>
      <c r="F3533" s="3" t="s">
        <v>285</v>
      </c>
      <c r="G3533" t="s">
        <v>275</v>
      </c>
      <c r="I3533" s="3" t="s">
        <v>1240</v>
      </c>
      <c r="J3533">
        <v>-4.407</v>
      </c>
      <c r="K3533">
        <v>1.6279999999999999</v>
      </c>
      <c r="L3533">
        <v>-3.6930000000000001</v>
      </c>
      <c r="M3533">
        <v>4.9770000000000003</v>
      </c>
      <c r="N3533">
        <v>9.7509999999999994</v>
      </c>
      <c r="O3533">
        <v>3.1579999999999999</v>
      </c>
      <c r="P3533">
        <v>5.2039999999999997</v>
      </c>
      <c r="Q3533">
        <v>7.298</v>
      </c>
      <c r="R3533">
        <v>6.4340000000000002</v>
      </c>
      <c r="S3533">
        <v>13.885999999999999</v>
      </c>
      <c r="T3533">
        <v>6.024</v>
      </c>
      <c r="U3533">
        <v>2.4390000000000001</v>
      </c>
      <c r="V3533">
        <v>8.0630000000000006</v>
      </c>
      <c r="W3533">
        <v>7.5289999999999999</v>
      </c>
      <c r="X3533">
        <v>15.48</v>
      </c>
      <c r="Y3533">
        <v>15.93</v>
      </c>
      <c r="Z3533">
        <v>12.842000000000001</v>
      </c>
      <c r="AA3533">
        <v>16.645</v>
      </c>
      <c r="AB3533">
        <v>27.853000000000002</v>
      </c>
      <c r="AC3533">
        <v>12.608000000000001</v>
      </c>
      <c r="AD3533">
        <v>21.664999999999999</v>
      </c>
      <c r="AE3533">
        <v>13.083</v>
      </c>
      <c r="AF3533">
        <v>5.3319999999999999</v>
      </c>
      <c r="AG3533">
        <v>-2.4460000000000002</v>
      </c>
      <c r="AH3533">
        <v>1.8959999999999999</v>
      </c>
      <c r="AI3533">
        <v>12.76</v>
      </c>
      <c r="AJ3533">
        <v>9.3190000000000008</v>
      </c>
      <c r="AK3533">
        <v>9.34</v>
      </c>
      <c r="AL3533">
        <v>-2.7989999999999999</v>
      </c>
      <c r="AM3533">
        <v>-1.706</v>
      </c>
      <c r="AN3533">
        <v>0.42</v>
      </c>
      <c r="AO3533">
        <v>2.6890000000000001</v>
      </c>
      <c r="AP3533">
        <v>2.4980000000000002</v>
      </c>
      <c r="AQ3533">
        <v>0.85</v>
      </c>
      <c r="AR3533">
        <v>14.863</v>
      </c>
      <c r="AS3533">
        <v>26.024999999999999</v>
      </c>
      <c r="AT3533">
        <v>16.379000000000001</v>
      </c>
      <c r="AU3533">
        <v>-6.1609999999999996</v>
      </c>
      <c r="AV3533">
        <v>5.4</v>
      </c>
      <c r="AW3533">
        <v>4.75</v>
      </c>
      <c r="AX3533">
        <v>4.6399999999999997</v>
      </c>
      <c r="AY3533">
        <v>4.5999999999999996</v>
      </c>
      <c r="AZ3533">
        <v>4.55</v>
      </c>
      <c r="BA3533">
        <v>4.55</v>
      </c>
      <c r="BB3533">
        <v>2017</v>
      </c>
    </row>
    <row r="3534" spans="1:54" hidden="1" x14ac:dyDescent="0.2">
      <c r="A3534">
        <v>178</v>
      </c>
      <c r="B3534" t="s">
        <v>483</v>
      </c>
      <c r="C3534" t="s">
        <v>284</v>
      </c>
      <c r="D3534" t="s">
        <v>67</v>
      </c>
      <c r="E3534" t="s">
        <v>283</v>
      </c>
      <c r="F3534" s="3" t="s">
        <v>282</v>
      </c>
      <c r="G3534" t="s">
        <v>275</v>
      </c>
      <c r="I3534" s="3" t="s">
        <v>1240</v>
      </c>
      <c r="J3534">
        <v>-4.4470000000000001</v>
      </c>
      <c r="K3534">
        <v>1.8540000000000001</v>
      </c>
      <c r="L3534">
        <v>-3.3519999999999999</v>
      </c>
      <c r="M3534">
        <v>3.048</v>
      </c>
      <c r="N3534">
        <v>10.411</v>
      </c>
      <c r="O3534">
        <v>3.3690000000000002</v>
      </c>
      <c r="P3534">
        <v>2.972</v>
      </c>
      <c r="Q3534">
        <v>6.242</v>
      </c>
      <c r="R3534">
        <v>4.5380000000000003</v>
      </c>
      <c r="S3534">
        <v>13.143000000000001</v>
      </c>
      <c r="T3534">
        <v>6.9429999999999996</v>
      </c>
      <c r="U3534">
        <v>0.63300000000000001</v>
      </c>
      <c r="V3534">
        <v>4.8879999999999999</v>
      </c>
      <c r="W3534">
        <v>6.798</v>
      </c>
      <c r="X3534">
        <v>13.099</v>
      </c>
      <c r="Y3534">
        <v>14.598000000000001</v>
      </c>
      <c r="Z3534">
        <v>10.044</v>
      </c>
      <c r="AA3534">
        <v>14.817</v>
      </c>
      <c r="AB3534">
        <v>3.9940000000000002</v>
      </c>
      <c r="AC3534">
        <v>13.9</v>
      </c>
      <c r="AD3534">
        <v>13.94</v>
      </c>
      <c r="AE3534">
        <v>11.21</v>
      </c>
      <c r="AF3534">
        <v>4.734</v>
      </c>
      <c r="AG3534">
        <v>-9.1289999999999996</v>
      </c>
      <c r="AH3534">
        <v>-2.5019999999999998</v>
      </c>
      <c r="AI3534">
        <v>17.751999999999999</v>
      </c>
      <c r="AJ3534">
        <v>10.38</v>
      </c>
      <c r="AK3534">
        <v>11.637</v>
      </c>
      <c r="AL3534">
        <v>-11.558</v>
      </c>
      <c r="AM3534">
        <v>-1.518</v>
      </c>
      <c r="AN3534">
        <v>-5.6349999999999998</v>
      </c>
      <c r="AO3534">
        <v>3.492</v>
      </c>
      <c r="AP3534">
        <v>5.7759999999999998</v>
      </c>
      <c r="AQ3534">
        <v>2.3180000000000001</v>
      </c>
      <c r="AR3534">
        <v>9.1489999999999991</v>
      </c>
      <c r="AS3534">
        <v>15.712999999999999</v>
      </c>
      <c r="AT3534">
        <v>8.2560000000000002</v>
      </c>
      <c r="AU3534">
        <v>-4.2779999999999996</v>
      </c>
      <c r="AV3534">
        <v>4.95</v>
      </c>
      <c r="AW3534">
        <v>4.71</v>
      </c>
      <c r="AX3534">
        <v>4.5999999999999996</v>
      </c>
      <c r="AY3534">
        <v>4.4400000000000004</v>
      </c>
      <c r="AZ3534">
        <v>4.4400000000000004</v>
      </c>
      <c r="BA3534">
        <v>4.4000000000000004</v>
      </c>
      <c r="BB3534">
        <v>2017</v>
      </c>
    </row>
    <row r="3535" spans="1:54" hidden="1" x14ac:dyDescent="0.2">
      <c r="A3535">
        <v>178</v>
      </c>
      <c r="B3535" t="s">
        <v>483</v>
      </c>
      <c r="C3535" t="s">
        <v>281</v>
      </c>
      <c r="D3535" t="s">
        <v>67</v>
      </c>
      <c r="E3535" t="s">
        <v>280</v>
      </c>
      <c r="F3535" s="3" t="s">
        <v>279</v>
      </c>
      <c r="G3535" t="s">
        <v>275</v>
      </c>
      <c r="I3535" s="3" t="s">
        <v>1240</v>
      </c>
      <c r="J3535">
        <v>7.0650000000000004</v>
      </c>
      <c r="K3535">
        <v>1.7050000000000001</v>
      </c>
      <c r="L3535">
        <v>4.4820000000000002</v>
      </c>
      <c r="M3535">
        <v>10.52</v>
      </c>
      <c r="N3535">
        <v>16.245999999999999</v>
      </c>
      <c r="O3535">
        <v>6.6</v>
      </c>
      <c r="P3535">
        <v>2.71</v>
      </c>
      <c r="Q3535">
        <v>13.879</v>
      </c>
      <c r="R3535">
        <v>8.1509999999999998</v>
      </c>
      <c r="S3535">
        <v>11.417</v>
      </c>
      <c r="T3535">
        <v>9.173</v>
      </c>
      <c r="U3535">
        <v>5.61</v>
      </c>
      <c r="V3535">
        <v>13.859</v>
      </c>
      <c r="W3535">
        <v>9.8119999999999994</v>
      </c>
      <c r="X3535">
        <v>15.101000000000001</v>
      </c>
      <c r="Y3535">
        <v>20.140999999999998</v>
      </c>
      <c r="Z3535">
        <v>12.420999999999999</v>
      </c>
      <c r="AA3535">
        <v>17.548999999999999</v>
      </c>
      <c r="AB3535">
        <v>22.782</v>
      </c>
      <c r="AC3535">
        <v>15.743</v>
      </c>
      <c r="AD3535">
        <v>21.129000000000001</v>
      </c>
      <c r="AE3535">
        <v>14.09</v>
      </c>
      <c r="AF3535">
        <v>6.5179999999999998</v>
      </c>
      <c r="AG3535">
        <v>-1.7829999999999999</v>
      </c>
      <c r="AH3535">
        <v>6.5739999999999998</v>
      </c>
      <c r="AI3535">
        <v>5.5270000000000001</v>
      </c>
      <c r="AJ3535">
        <v>6.1260000000000003</v>
      </c>
      <c r="AK3535">
        <v>8.9209999999999994</v>
      </c>
      <c r="AL3535">
        <v>-3.8490000000000002</v>
      </c>
      <c r="AM3535">
        <v>4.6349999999999998</v>
      </c>
      <c r="AN3535">
        <v>5.6710000000000003</v>
      </c>
      <c r="AO3535">
        <v>3.1680000000000001</v>
      </c>
      <c r="AP3535">
        <v>1.4910000000000001</v>
      </c>
      <c r="AQ3535">
        <v>3.016</v>
      </c>
      <c r="AR3535">
        <v>14.382999999999999</v>
      </c>
      <c r="AS3535">
        <v>38.442999999999998</v>
      </c>
      <c r="AT3535">
        <v>4.6749999999999998</v>
      </c>
      <c r="AU3535">
        <v>6.827</v>
      </c>
      <c r="AV3535">
        <v>4.5</v>
      </c>
      <c r="AW3535">
        <v>4.4000000000000004</v>
      </c>
      <c r="AX3535">
        <v>4.3</v>
      </c>
      <c r="AY3535">
        <v>4.28</v>
      </c>
      <c r="AZ3535">
        <v>4.2300000000000004</v>
      </c>
      <c r="BA3535">
        <v>4.2300000000000004</v>
      </c>
      <c r="BB3535">
        <v>2017</v>
      </c>
    </row>
    <row r="3536" spans="1:54" hidden="1" x14ac:dyDescent="0.2">
      <c r="A3536">
        <v>178</v>
      </c>
      <c r="B3536" t="s">
        <v>483</v>
      </c>
      <c r="C3536" t="s">
        <v>278</v>
      </c>
      <c r="D3536" t="s">
        <v>67</v>
      </c>
      <c r="E3536" t="s">
        <v>277</v>
      </c>
      <c r="F3536" s="3" t="s">
        <v>276</v>
      </c>
      <c r="G3536" t="s">
        <v>275</v>
      </c>
      <c r="I3536" s="3" t="s">
        <v>1240</v>
      </c>
      <c r="J3536">
        <v>7.8280000000000003</v>
      </c>
      <c r="K3536">
        <v>0.70299999999999996</v>
      </c>
      <c r="L3536">
        <v>7.2089999999999996</v>
      </c>
      <c r="M3536">
        <v>12.148</v>
      </c>
      <c r="N3536">
        <v>18.375</v>
      </c>
      <c r="O3536">
        <v>6.5359999999999996</v>
      </c>
      <c r="P3536">
        <v>3.681</v>
      </c>
      <c r="Q3536">
        <v>14.497</v>
      </c>
      <c r="R3536">
        <v>7.1059999999999999</v>
      </c>
      <c r="S3536">
        <v>11.218</v>
      </c>
      <c r="T3536">
        <v>8.4600000000000009</v>
      </c>
      <c r="U3536">
        <v>5.6</v>
      </c>
      <c r="V3536">
        <v>14.678000000000001</v>
      </c>
      <c r="W3536">
        <v>10.157</v>
      </c>
      <c r="X3536">
        <v>14.843</v>
      </c>
      <c r="Y3536">
        <v>20.103999999999999</v>
      </c>
      <c r="Z3536">
        <v>9.891</v>
      </c>
      <c r="AA3536">
        <v>14.936</v>
      </c>
      <c r="AB3536">
        <v>7.8040000000000003</v>
      </c>
      <c r="AC3536">
        <v>13.823</v>
      </c>
      <c r="AD3536">
        <v>17.327000000000002</v>
      </c>
      <c r="AE3536">
        <v>11.894</v>
      </c>
      <c r="AF3536">
        <v>7.44</v>
      </c>
      <c r="AG3536">
        <v>-7.109</v>
      </c>
      <c r="AH3536">
        <v>7.0869999999999997</v>
      </c>
      <c r="AI3536">
        <v>3.9620000000000002</v>
      </c>
      <c r="AJ3536">
        <v>2.8809999999999998</v>
      </c>
      <c r="AK3536">
        <v>8.7840000000000007</v>
      </c>
      <c r="AL3536">
        <v>-5.95</v>
      </c>
      <c r="AM3536">
        <v>6.3010000000000002</v>
      </c>
      <c r="AN3536">
        <v>2.3690000000000002</v>
      </c>
      <c r="AO3536">
        <v>-0.63700000000000001</v>
      </c>
      <c r="AP3536">
        <v>-2.266</v>
      </c>
      <c r="AQ3536">
        <v>-0.42599999999999999</v>
      </c>
      <c r="AR3536">
        <v>16.262</v>
      </c>
      <c r="AS3536">
        <v>59.155999999999999</v>
      </c>
      <c r="AT3536">
        <v>0.96</v>
      </c>
      <c r="AU3536">
        <v>2.851</v>
      </c>
      <c r="AV3536">
        <v>4.3</v>
      </c>
      <c r="AW3536">
        <v>4.3</v>
      </c>
      <c r="AX3536">
        <v>4.26</v>
      </c>
      <c r="AY3536">
        <v>4.2</v>
      </c>
      <c r="AZ3536">
        <v>4.2</v>
      </c>
      <c r="BA3536">
        <v>4.2</v>
      </c>
      <c r="BB3536">
        <v>2017</v>
      </c>
    </row>
    <row r="3537" spans="1:54" hidden="1" x14ac:dyDescent="0.2">
      <c r="A3537">
        <v>178</v>
      </c>
      <c r="B3537" t="s">
        <v>483</v>
      </c>
      <c r="C3537" t="s">
        <v>274</v>
      </c>
      <c r="D3537" t="s">
        <v>67</v>
      </c>
      <c r="E3537" t="s">
        <v>273</v>
      </c>
      <c r="F3537" s="3" t="s">
        <v>272</v>
      </c>
      <c r="G3537" t="s">
        <v>271</v>
      </c>
      <c r="I3537" s="3" t="s">
        <v>1241</v>
      </c>
      <c r="J3537" t="s">
        <v>215</v>
      </c>
      <c r="K3537" t="s">
        <v>215</v>
      </c>
      <c r="L3537" t="s">
        <v>215</v>
      </c>
      <c r="M3537" t="s">
        <v>215</v>
      </c>
      <c r="N3537" t="s">
        <v>215</v>
      </c>
      <c r="O3537">
        <v>17.7</v>
      </c>
      <c r="P3537">
        <v>18.100000000000001</v>
      </c>
      <c r="Q3537">
        <v>18.8</v>
      </c>
      <c r="R3537">
        <v>18.399999999999999</v>
      </c>
      <c r="S3537">
        <v>17.899999999999999</v>
      </c>
      <c r="T3537">
        <v>17.2</v>
      </c>
      <c r="U3537">
        <v>19</v>
      </c>
      <c r="V3537">
        <v>16.3</v>
      </c>
      <c r="W3537">
        <v>16.7</v>
      </c>
      <c r="X3537">
        <v>15.1</v>
      </c>
      <c r="Y3537">
        <v>14.1</v>
      </c>
      <c r="Z3537">
        <v>11.8</v>
      </c>
      <c r="AA3537">
        <v>9.8580000000000005</v>
      </c>
      <c r="AB3537">
        <v>7.55</v>
      </c>
      <c r="AC3537">
        <v>5.8079999999999998</v>
      </c>
      <c r="AD3537">
        <v>4.5170000000000003</v>
      </c>
      <c r="AE3537">
        <v>4.2</v>
      </c>
      <c r="AF3537">
        <v>4.758</v>
      </c>
      <c r="AG3537">
        <v>4.8499999999999996</v>
      </c>
      <c r="AH3537">
        <v>4.758</v>
      </c>
      <c r="AI3537">
        <v>4.6500000000000004</v>
      </c>
      <c r="AJ3537">
        <v>4.7830000000000004</v>
      </c>
      <c r="AK3537">
        <v>5</v>
      </c>
      <c r="AL3537">
        <v>6.8170000000000002</v>
      </c>
      <c r="AM3537">
        <v>12.667</v>
      </c>
      <c r="AN3537">
        <v>14.608000000000001</v>
      </c>
      <c r="AO3537">
        <v>15.425000000000001</v>
      </c>
      <c r="AP3537">
        <v>15.542</v>
      </c>
      <c r="AQ3537">
        <v>13.808</v>
      </c>
      <c r="AR3537">
        <v>11.9</v>
      </c>
      <c r="AS3537">
        <v>9.9749999999999996</v>
      </c>
      <c r="AT3537">
        <v>8.3919999999999995</v>
      </c>
      <c r="AU3537">
        <v>6.7249999999999996</v>
      </c>
      <c r="AV3537">
        <v>5.4740000000000002</v>
      </c>
      <c r="AW3537">
        <v>5.2389999999999999</v>
      </c>
      <c r="AX3537">
        <v>5.0979999999999999</v>
      </c>
      <c r="AY3537">
        <v>5.1349999999999998</v>
      </c>
      <c r="AZ3537">
        <v>5.0519999999999996</v>
      </c>
      <c r="BA3537">
        <v>4.968</v>
      </c>
      <c r="BB3537">
        <v>2016</v>
      </c>
    </row>
    <row r="3538" spans="1:54" hidden="1" x14ac:dyDescent="0.2">
      <c r="A3538">
        <v>178</v>
      </c>
      <c r="B3538" t="s">
        <v>483</v>
      </c>
      <c r="C3538" t="s">
        <v>270</v>
      </c>
      <c r="D3538" t="s">
        <v>67</v>
      </c>
      <c r="E3538" t="s">
        <v>269</v>
      </c>
      <c r="F3538" s="3" t="s">
        <v>268</v>
      </c>
      <c r="G3538" t="s">
        <v>264</v>
      </c>
      <c r="H3538" t="s">
        <v>263</v>
      </c>
      <c r="I3538" s="3" t="s">
        <v>1241</v>
      </c>
      <c r="J3538" t="s">
        <v>215</v>
      </c>
      <c r="K3538" t="s">
        <v>215</v>
      </c>
      <c r="L3538" t="s">
        <v>215</v>
      </c>
      <c r="M3538" t="s">
        <v>215</v>
      </c>
      <c r="N3538" t="s">
        <v>215</v>
      </c>
      <c r="O3538" t="s">
        <v>215</v>
      </c>
      <c r="P3538">
        <v>1.1439999999999999</v>
      </c>
      <c r="Q3538">
        <v>1.1599999999999999</v>
      </c>
      <c r="R3538">
        <v>1.1599999999999999</v>
      </c>
      <c r="S3538">
        <v>1.1599999999999999</v>
      </c>
      <c r="T3538">
        <v>1.2110000000000001</v>
      </c>
      <c r="U3538">
        <v>1.2070000000000001</v>
      </c>
      <c r="V3538">
        <v>1.2170000000000001</v>
      </c>
      <c r="W3538">
        <v>1.236</v>
      </c>
      <c r="X3538">
        <v>1.2749999999999999</v>
      </c>
      <c r="Y3538">
        <v>1.339</v>
      </c>
      <c r="Z3538">
        <v>1.3879999999999999</v>
      </c>
      <c r="AA3538">
        <v>1.4410000000000001</v>
      </c>
      <c r="AB3538">
        <v>1.5940000000000001</v>
      </c>
      <c r="AC3538">
        <v>1.698</v>
      </c>
      <c r="AD3538">
        <v>1.7729999999999999</v>
      </c>
      <c r="AE3538">
        <v>1.823</v>
      </c>
      <c r="AF3538">
        <v>1.85</v>
      </c>
      <c r="AG3538">
        <v>1.8859999999999999</v>
      </c>
      <c r="AH3538">
        <v>1.9470000000000001</v>
      </c>
      <c r="AI3538">
        <v>2.0379999999999998</v>
      </c>
      <c r="AJ3538">
        <v>2.13</v>
      </c>
      <c r="AK3538">
        <v>2.2210000000000001</v>
      </c>
      <c r="AL3538">
        <v>2.1989999999999998</v>
      </c>
      <c r="AM3538">
        <v>2.0150000000000001</v>
      </c>
      <c r="AN3538">
        <v>1.925</v>
      </c>
      <c r="AO3538">
        <v>1.8879999999999999</v>
      </c>
      <c r="AP3538">
        <v>1.88</v>
      </c>
      <c r="AQ3538">
        <v>1.9370000000000001</v>
      </c>
      <c r="AR3538">
        <v>1.9890000000000001</v>
      </c>
      <c r="AS3538">
        <v>2.0579999999999998</v>
      </c>
      <c r="AT3538">
        <v>2.133</v>
      </c>
      <c r="AU3538">
        <v>2.1949999999999998</v>
      </c>
      <c r="AV3538">
        <v>2.2330000000000001</v>
      </c>
      <c r="AW3538">
        <v>2.2639999999999998</v>
      </c>
      <c r="AX3538" t="s">
        <v>215</v>
      </c>
      <c r="AY3538" t="s">
        <v>215</v>
      </c>
      <c r="AZ3538" t="s">
        <v>215</v>
      </c>
      <c r="BA3538" t="s">
        <v>215</v>
      </c>
      <c r="BB3538">
        <v>2016</v>
      </c>
    </row>
    <row r="3539" spans="1:54" hidden="1" x14ac:dyDescent="0.2">
      <c r="A3539">
        <v>178</v>
      </c>
      <c r="B3539" t="s">
        <v>483</v>
      </c>
      <c r="C3539" t="s">
        <v>267</v>
      </c>
      <c r="D3539" t="s">
        <v>67</v>
      </c>
      <c r="E3539" t="s">
        <v>266</v>
      </c>
      <c r="F3539" s="3" t="s">
        <v>265</v>
      </c>
      <c r="G3539" t="s">
        <v>264</v>
      </c>
      <c r="H3539" t="s">
        <v>263</v>
      </c>
      <c r="I3539" t="s">
        <v>1242</v>
      </c>
      <c r="J3539">
        <v>3.4279999999999999</v>
      </c>
      <c r="K3539">
        <v>3.47</v>
      </c>
      <c r="L3539">
        <v>3.5070000000000001</v>
      </c>
      <c r="M3539">
        <v>3.5310000000000001</v>
      </c>
      <c r="N3539">
        <v>3.5569999999999999</v>
      </c>
      <c r="O3539">
        <v>3.5680000000000001</v>
      </c>
      <c r="P3539">
        <v>3.5680000000000001</v>
      </c>
      <c r="Q3539">
        <v>3.5739999999999998</v>
      </c>
      <c r="R3539">
        <v>3.5579999999999998</v>
      </c>
      <c r="S3539">
        <v>3.5369999999999999</v>
      </c>
      <c r="T3539">
        <v>3.5329999999999999</v>
      </c>
      <c r="U3539">
        <v>3.5529999999999999</v>
      </c>
      <c r="V3539">
        <v>3.5819999999999999</v>
      </c>
      <c r="W3539">
        <v>3.6019999999999999</v>
      </c>
      <c r="X3539">
        <v>3.6139999999999999</v>
      </c>
      <c r="Y3539">
        <v>3.63</v>
      </c>
      <c r="Z3539">
        <v>3.6549999999999998</v>
      </c>
      <c r="AA3539">
        <v>3.6930000000000001</v>
      </c>
      <c r="AB3539">
        <v>3.7320000000000002</v>
      </c>
      <c r="AC3539">
        <v>3.774</v>
      </c>
      <c r="AD3539">
        <v>3.8279999999999998</v>
      </c>
      <c r="AE3539">
        <v>3.8889999999999998</v>
      </c>
      <c r="AF3539">
        <v>3.956</v>
      </c>
      <c r="AG3539">
        <v>4.0209999999999999</v>
      </c>
      <c r="AH3539">
        <v>4.0999999999999996</v>
      </c>
      <c r="AI3539">
        <v>4.2</v>
      </c>
      <c r="AJ3539">
        <v>4.3209999999999997</v>
      </c>
      <c r="AK3539">
        <v>4.4450000000000003</v>
      </c>
      <c r="AL3539">
        <v>4.516</v>
      </c>
      <c r="AM3539">
        <v>4.5469999999999997</v>
      </c>
      <c r="AN3539">
        <v>4.5679999999999996</v>
      </c>
      <c r="AO3539">
        <v>4.58</v>
      </c>
      <c r="AP3539">
        <v>4.5960000000000001</v>
      </c>
      <c r="AQ3539">
        <v>4.609</v>
      </c>
      <c r="AR3539">
        <v>4.6219999999999999</v>
      </c>
      <c r="AS3539">
        <v>4.6550000000000002</v>
      </c>
      <c r="AT3539">
        <v>4.7</v>
      </c>
      <c r="AU3539">
        <v>4.7279999999999998</v>
      </c>
      <c r="AV3539">
        <v>4.7759999999999998</v>
      </c>
      <c r="AW3539">
        <v>4.8239999999999998</v>
      </c>
      <c r="AX3539">
        <v>4.8730000000000002</v>
      </c>
      <c r="AY3539">
        <v>4.9219999999999997</v>
      </c>
      <c r="AZ3539">
        <v>4.9720000000000004</v>
      </c>
      <c r="BA3539">
        <v>5.0220000000000002</v>
      </c>
      <c r="BB3539">
        <v>2017</v>
      </c>
    </row>
    <row r="3540" spans="1:54" hidden="1" x14ac:dyDescent="0.2">
      <c r="A3540">
        <v>178</v>
      </c>
      <c r="B3540" t="s">
        <v>483</v>
      </c>
      <c r="C3540" t="s">
        <v>262</v>
      </c>
      <c r="D3540" t="s">
        <v>67</v>
      </c>
      <c r="E3540" t="s">
        <v>260</v>
      </c>
      <c r="F3540" t="s">
        <v>259</v>
      </c>
      <c r="G3540" t="s">
        <v>225</v>
      </c>
      <c r="H3540" t="s">
        <v>222</v>
      </c>
      <c r="I3540" t="s">
        <v>1243</v>
      </c>
      <c r="J3540" s="3">
        <v>4.9930000000000003</v>
      </c>
      <c r="K3540" s="3">
        <v>6.2</v>
      </c>
      <c r="L3540" s="3">
        <v>7.7619999999999996</v>
      </c>
      <c r="M3540" s="3">
        <v>8.9459999999999997</v>
      </c>
      <c r="N3540" s="3">
        <v>9.9480000000000004</v>
      </c>
      <c r="O3540" s="3">
        <v>12.162000000000001</v>
      </c>
      <c r="P3540" s="3">
        <v>12.545</v>
      </c>
      <c r="Q3540" s="3">
        <v>12.840999999999999</v>
      </c>
      <c r="R3540" s="3">
        <v>14.063000000000001</v>
      </c>
      <c r="S3540" s="3">
        <v>14.321</v>
      </c>
      <c r="T3540" s="3">
        <v>15.637</v>
      </c>
      <c r="U3540" s="3">
        <v>16.823</v>
      </c>
      <c r="V3540" s="3">
        <v>18.202999999999999</v>
      </c>
      <c r="W3540" s="3">
        <v>18.707000000000001</v>
      </c>
      <c r="X3540" s="3">
        <v>20.323</v>
      </c>
      <c r="Y3540" s="3">
        <v>21.21</v>
      </c>
      <c r="Z3540" s="3">
        <v>23.326000000000001</v>
      </c>
      <c r="AA3540" s="3">
        <v>26.245999999999999</v>
      </c>
      <c r="AB3540" s="3">
        <v>29.417999999999999</v>
      </c>
      <c r="AC3540" s="3">
        <v>33.707000000000001</v>
      </c>
      <c r="AD3540" s="3">
        <v>38.738999999999997</v>
      </c>
      <c r="AE3540" s="3">
        <v>40.808999999999997</v>
      </c>
      <c r="AF3540" s="3">
        <v>44.433</v>
      </c>
      <c r="AG3540" s="3">
        <v>48.543999999999997</v>
      </c>
      <c r="AH3540" s="3">
        <v>53.828000000000003</v>
      </c>
      <c r="AI3540" s="3">
        <v>59.451999999999998</v>
      </c>
      <c r="AJ3540" s="3">
        <v>67.784000000000006</v>
      </c>
      <c r="AK3540" s="3">
        <v>71.385000000000005</v>
      </c>
      <c r="AL3540" s="3">
        <v>65.363</v>
      </c>
      <c r="AM3540" s="3">
        <v>56.488</v>
      </c>
      <c r="AN3540" s="3">
        <v>55.377000000000002</v>
      </c>
      <c r="AO3540" s="3">
        <v>57.735999999999997</v>
      </c>
      <c r="AP3540" s="3">
        <v>59.493000000000002</v>
      </c>
      <c r="AQ3540" s="3">
        <v>61.514000000000003</v>
      </c>
      <c r="AR3540" s="3">
        <v>65.942999999999998</v>
      </c>
      <c r="AS3540" s="3">
        <v>70.602999999999994</v>
      </c>
      <c r="AT3540" s="3">
        <v>72.644999999999996</v>
      </c>
      <c r="AU3540" s="3">
        <v>74.882999999999996</v>
      </c>
      <c r="AV3540" s="3">
        <v>78.408000000000001</v>
      </c>
      <c r="AW3540" s="3">
        <v>81.313000000000002</v>
      </c>
      <c r="AX3540" s="3">
        <v>84.274000000000001</v>
      </c>
      <c r="AY3540" s="3">
        <v>87.605000000000004</v>
      </c>
      <c r="AZ3540" s="3">
        <v>91.039000000000001</v>
      </c>
      <c r="BA3540">
        <v>94.774000000000001</v>
      </c>
      <c r="BB3540">
        <v>2016</v>
      </c>
    </row>
    <row r="3541" spans="1:54" hidden="1" x14ac:dyDescent="0.2">
      <c r="A3541">
        <v>178</v>
      </c>
      <c r="B3541" t="s">
        <v>483</v>
      </c>
      <c r="C3541" t="s">
        <v>261</v>
      </c>
      <c r="D3541" t="s">
        <v>67</v>
      </c>
      <c r="E3541" t="s">
        <v>260</v>
      </c>
      <c r="F3541" t="s">
        <v>259</v>
      </c>
      <c r="G3541" t="s">
        <v>217</v>
      </c>
      <c r="I3541" t="s">
        <v>258</v>
      </c>
      <c r="J3541" s="3" t="s">
        <v>215</v>
      </c>
      <c r="K3541" s="3" t="s">
        <v>215</v>
      </c>
      <c r="L3541" s="3" t="s">
        <v>215</v>
      </c>
      <c r="M3541" s="3" t="s">
        <v>215</v>
      </c>
      <c r="N3541" s="3" t="s">
        <v>215</v>
      </c>
      <c r="O3541" s="3" t="s">
        <v>215</v>
      </c>
      <c r="P3541" s="3" t="s">
        <v>215</v>
      </c>
      <c r="Q3541" s="3" t="s">
        <v>215</v>
      </c>
      <c r="R3541" s="3" t="s">
        <v>215</v>
      </c>
      <c r="S3541" s="3" t="s">
        <v>215</v>
      </c>
      <c r="T3541" s="3" t="s">
        <v>215</v>
      </c>
      <c r="U3541" s="3" t="s">
        <v>215</v>
      </c>
      <c r="V3541" s="3" t="s">
        <v>215</v>
      </c>
      <c r="W3541" s="3" t="s">
        <v>215</v>
      </c>
      <c r="X3541" s="3" t="s">
        <v>215</v>
      </c>
      <c r="Y3541" s="3">
        <v>38.725999999999999</v>
      </c>
      <c r="Z3541" s="3">
        <v>38.774000000000001</v>
      </c>
      <c r="AA3541" s="3">
        <v>37.866</v>
      </c>
      <c r="AB3541" s="3">
        <v>36.634</v>
      </c>
      <c r="AC3541" s="3">
        <v>36.398000000000003</v>
      </c>
      <c r="AD3541" s="3">
        <v>35.753999999999998</v>
      </c>
      <c r="AE3541" s="3">
        <v>33.469000000000001</v>
      </c>
      <c r="AF3541" s="3">
        <v>32.69</v>
      </c>
      <c r="AG3541" s="3">
        <v>33.36</v>
      </c>
      <c r="AH3541" s="3">
        <v>34.475000000000001</v>
      </c>
      <c r="AI3541" s="3">
        <v>34.936999999999998</v>
      </c>
      <c r="AJ3541" s="3">
        <v>36.628999999999998</v>
      </c>
      <c r="AK3541" s="3">
        <v>36.188000000000002</v>
      </c>
      <c r="AL3541" s="3">
        <v>34.801000000000002</v>
      </c>
      <c r="AM3541" s="3">
        <v>33.204000000000001</v>
      </c>
      <c r="AN3541" s="3">
        <v>33.048999999999999</v>
      </c>
      <c r="AO3541" s="3">
        <v>33.594000000000001</v>
      </c>
      <c r="AP3541" s="3">
        <v>33.917000000000002</v>
      </c>
      <c r="AQ3541" s="3">
        <v>34.170999999999999</v>
      </c>
      <c r="AR3541" s="3">
        <v>33.954000000000001</v>
      </c>
      <c r="AS3541" s="3">
        <v>26.988</v>
      </c>
      <c r="AT3541" s="3">
        <v>26.401</v>
      </c>
      <c r="AU3541" s="3">
        <v>25.315999999999999</v>
      </c>
      <c r="AV3541" s="3">
        <v>25.239000000000001</v>
      </c>
      <c r="AW3541" s="3">
        <v>24.916</v>
      </c>
      <c r="AX3541" s="3">
        <v>24.605</v>
      </c>
      <c r="AY3541" s="3">
        <v>24.45</v>
      </c>
      <c r="AZ3541" s="3">
        <v>24.305</v>
      </c>
      <c r="BA3541">
        <v>24.207999999999998</v>
      </c>
      <c r="BB3541">
        <v>2016</v>
      </c>
    </row>
    <row r="3542" spans="1:54" hidden="1" x14ac:dyDescent="0.2">
      <c r="A3542">
        <v>178</v>
      </c>
      <c r="B3542" t="s">
        <v>483</v>
      </c>
      <c r="C3542" t="s">
        <v>257</v>
      </c>
      <c r="D3542" t="s">
        <v>67</v>
      </c>
      <c r="E3542" t="s">
        <v>255</v>
      </c>
      <c r="F3542" t="s">
        <v>254</v>
      </c>
      <c r="G3542" t="s">
        <v>225</v>
      </c>
      <c r="H3542" t="s">
        <v>222</v>
      </c>
      <c r="I3542" t="s">
        <v>1243</v>
      </c>
      <c r="J3542" s="3">
        <v>6.407</v>
      </c>
      <c r="K3542" s="3">
        <v>8.0299999999999994</v>
      </c>
      <c r="L3542" s="3">
        <v>10.081</v>
      </c>
      <c r="M3542" s="3">
        <v>11.166</v>
      </c>
      <c r="N3542" s="3">
        <v>12.092000000000001</v>
      </c>
      <c r="O3542" s="3">
        <v>14.814</v>
      </c>
      <c r="P3542" s="3">
        <v>15.318</v>
      </c>
      <c r="Q3542" s="3">
        <v>15.180999999999999</v>
      </c>
      <c r="R3542" s="3">
        <v>15.355</v>
      </c>
      <c r="S3542" s="3">
        <v>15.073</v>
      </c>
      <c r="T3542" s="3">
        <v>16.658999999999999</v>
      </c>
      <c r="U3542" s="3">
        <v>17.928999999999998</v>
      </c>
      <c r="V3542" s="3">
        <v>19.398</v>
      </c>
      <c r="W3542" s="3">
        <v>19.898</v>
      </c>
      <c r="X3542" s="3">
        <v>21.215</v>
      </c>
      <c r="Y3542" s="3">
        <v>22.384</v>
      </c>
      <c r="Z3542" s="3">
        <v>23.48</v>
      </c>
      <c r="AA3542" s="3">
        <v>25.326000000000001</v>
      </c>
      <c r="AB3542" s="3">
        <v>27.79</v>
      </c>
      <c r="AC3542" s="3">
        <v>31.466999999999999</v>
      </c>
      <c r="AD3542" s="3">
        <v>33.463999999999999</v>
      </c>
      <c r="AE3542" s="3">
        <v>39.625999999999998</v>
      </c>
      <c r="AF3542" s="3">
        <v>45.131</v>
      </c>
      <c r="AG3542" s="3">
        <v>48.018999999999998</v>
      </c>
      <c r="AH3542" s="3">
        <v>51.774999999999999</v>
      </c>
      <c r="AI3542" s="3">
        <v>56.746000000000002</v>
      </c>
      <c r="AJ3542" s="3">
        <v>62.613999999999997</v>
      </c>
      <c r="AK3542" s="3">
        <v>70.814999999999998</v>
      </c>
      <c r="AL3542" s="3">
        <v>78.504999999999995</v>
      </c>
      <c r="AM3542" s="3">
        <v>79.956999999999994</v>
      </c>
      <c r="AN3542" s="3">
        <v>109.08799999999999</v>
      </c>
      <c r="AO3542" s="3">
        <v>79.622</v>
      </c>
      <c r="AP3542" s="3">
        <v>73.602999999999994</v>
      </c>
      <c r="AQ3542" s="3">
        <v>72.533000000000001</v>
      </c>
      <c r="AR3542" s="3">
        <v>73.042000000000002</v>
      </c>
      <c r="AS3542" s="3">
        <v>75.572000000000003</v>
      </c>
      <c r="AT3542" s="3">
        <v>74.552999999999997</v>
      </c>
      <c r="AU3542" s="3">
        <v>76.200999999999993</v>
      </c>
      <c r="AV3542" s="3">
        <v>78.978999999999999</v>
      </c>
      <c r="AW3542" s="3">
        <v>81.634</v>
      </c>
      <c r="AX3542" s="3">
        <v>83.674999999999997</v>
      </c>
      <c r="AY3542" s="3">
        <v>85.575999999999993</v>
      </c>
      <c r="AZ3542" s="3">
        <v>87.997</v>
      </c>
      <c r="BA3542">
        <v>91.040999999999997</v>
      </c>
      <c r="BB3542">
        <v>2016</v>
      </c>
    </row>
    <row r="3543" spans="1:54" hidden="1" x14ac:dyDescent="0.2">
      <c r="A3543">
        <v>178</v>
      </c>
      <c r="B3543" t="s">
        <v>483</v>
      </c>
      <c r="C3543" t="s">
        <v>256</v>
      </c>
      <c r="D3543" t="s">
        <v>67</v>
      </c>
      <c r="E3543" t="s">
        <v>255</v>
      </c>
      <c r="F3543" t="s">
        <v>254</v>
      </c>
      <c r="G3543" t="s">
        <v>217</v>
      </c>
      <c r="I3543" t="s">
        <v>253</v>
      </c>
      <c r="J3543" s="3" t="s">
        <v>215</v>
      </c>
      <c r="K3543" s="3" t="s">
        <v>215</v>
      </c>
      <c r="L3543" s="3" t="s">
        <v>215</v>
      </c>
      <c r="M3543" s="3" t="s">
        <v>215</v>
      </c>
      <c r="N3543" s="3" t="s">
        <v>215</v>
      </c>
      <c r="O3543" s="3" t="s">
        <v>215</v>
      </c>
      <c r="P3543" s="3" t="s">
        <v>215</v>
      </c>
      <c r="Q3543" s="3" t="s">
        <v>215</v>
      </c>
      <c r="R3543" s="3" t="s">
        <v>215</v>
      </c>
      <c r="S3543" s="3" t="s">
        <v>215</v>
      </c>
      <c r="T3543" s="3" t="s">
        <v>215</v>
      </c>
      <c r="U3543" s="3" t="s">
        <v>215</v>
      </c>
      <c r="V3543" s="3" t="s">
        <v>215</v>
      </c>
      <c r="W3543" s="3" t="s">
        <v>215</v>
      </c>
      <c r="X3543" s="3" t="s">
        <v>215</v>
      </c>
      <c r="Y3543" s="3">
        <v>40.869999999999997</v>
      </c>
      <c r="Z3543" s="3">
        <v>39.03</v>
      </c>
      <c r="AA3543" s="3">
        <v>36.539000000000001</v>
      </c>
      <c r="AB3543" s="3">
        <v>34.606000000000002</v>
      </c>
      <c r="AC3543" s="3">
        <v>33.978999999999999</v>
      </c>
      <c r="AD3543" s="3">
        <v>30.885000000000002</v>
      </c>
      <c r="AE3543" s="3">
        <v>32.499000000000002</v>
      </c>
      <c r="AF3543" s="3">
        <v>33.204000000000001</v>
      </c>
      <c r="AG3543" s="3">
        <v>32.999000000000002</v>
      </c>
      <c r="AH3543" s="3">
        <v>33.161000000000001</v>
      </c>
      <c r="AI3543" s="3">
        <v>33.345999999999997</v>
      </c>
      <c r="AJ3543" s="3">
        <v>33.835000000000001</v>
      </c>
      <c r="AK3543" s="3">
        <v>35.899000000000001</v>
      </c>
      <c r="AL3543" s="3">
        <v>41.798000000000002</v>
      </c>
      <c r="AM3543" s="3">
        <v>46.999000000000002</v>
      </c>
      <c r="AN3543" s="3">
        <v>65.103999999999999</v>
      </c>
      <c r="AO3543" s="3">
        <v>46.328000000000003</v>
      </c>
      <c r="AP3543" s="3">
        <v>41.962000000000003</v>
      </c>
      <c r="AQ3543" s="3">
        <v>40.292999999999999</v>
      </c>
      <c r="AR3543" s="3">
        <v>37.609000000000002</v>
      </c>
      <c r="AS3543" s="3">
        <v>28.887</v>
      </c>
      <c r="AT3543" s="3">
        <v>27.094000000000001</v>
      </c>
      <c r="AU3543" s="3">
        <v>25.762</v>
      </c>
      <c r="AV3543" s="3">
        <v>25.422999999999998</v>
      </c>
      <c r="AW3543" s="3">
        <v>25.013999999999999</v>
      </c>
      <c r="AX3543" s="3">
        <v>24.43</v>
      </c>
      <c r="AY3543" s="3">
        <v>23.884</v>
      </c>
      <c r="AZ3543" s="3">
        <v>23.492000000000001</v>
      </c>
      <c r="BA3543">
        <v>23.254000000000001</v>
      </c>
      <c r="BB3543">
        <v>2016</v>
      </c>
    </row>
    <row r="3544" spans="1:54" hidden="1" x14ac:dyDescent="0.2">
      <c r="A3544">
        <v>178</v>
      </c>
      <c r="B3544" t="s">
        <v>483</v>
      </c>
      <c r="C3544" t="s">
        <v>252</v>
      </c>
      <c r="D3544" t="s">
        <v>67</v>
      </c>
      <c r="E3544" t="s">
        <v>250</v>
      </c>
      <c r="F3544" t="s">
        <v>249</v>
      </c>
      <c r="G3544" t="s">
        <v>225</v>
      </c>
      <c r="H3544" t="s">
        <v>222</v>
      </c>
      <c r="I3544" t="s">
        <v>1243</v>
      </c>
      <c r="J3544" s="3">
        <v>-1.4139999999999999</v>
      </c>
      <c r="K3544" s="3">
        <v>-1.829</v>
      </c>
      <c r="L3544" s="3">
        <v>-2.319</v>
      </c>
      <c r="M3544" s="3">
        <v>-2.2189999999999999</v>
      </c>
      <c r="N3544" s="3">
        <v>-2.145</v>
      </c>
      <c r="O3544" s="3">
        <v>-2.6520000000000001</v>
      </c>
      <c r="P3544" s="3">
        <v>-2.7730000000000001</v>
      </c>
      <c r="Q3544" s="3">
        <v>-2.34</v>
      </c>
      <c r="R3544" s="3">
        <v>-1.2929999999999999</v>
      </c>
      <c r="S3544" s="3">
        <v>-0.752</v>
      </c>
      <c r="T3544" s="3">
        <v>-1.022</v>
      </c>
      <c r="U3544" s="3">
        <v>-1.1060000000000001</v>
      </c>
      <c r="V3544" s="3">
        <v>-1.1950000000000001</v>
      </c>
      <c r="W3544" s="3">
        <v>-1.19</v>
      </c>
      <c r="X3544" s="3">
        <v>-0.89200000000000002</v>
      </c>
      <c r="Y3544" s="3">
        <v>-1.1739999999999999</v>
      </c>
      <c r="Z3544" s="3">
        <v>-0.154</v>
      </c>
      <c r="AA3544" s="3">
        <v>0.92</v>
      </c>
      <c r="AB3544" s="3">
        <v>1.6279999999999999</v>
      </c>
      <c r="AC3544" s="3">
        <v>2.2400000000000002</v>
      </c>
      <c r="AD3544" s="3">
        <v>5.2750000000000004</v>
      </c>
      <c r="AE3544" s="3">
        <v>1.1830000000000001</v>
      </c>
      <c r="AF3544" s="3">
        <v>-0.69799999999999995</v>
      </c>
      <c r="AG3544" s="3">
        <v>0.52500000000000002</v>
      </c>
      <c r="AH3544" s="3">
        <v>2.0529999999999999</v>
      </c>
      <c r="AI3544" s="3">
        <v>2.706</v>
      </c>
      <c r="AJ3544" s="3">
        <v>5.17</v>
      </c>
      <c r="AK3544" s="3">
        <v>0.56999999999999995</v>
      </c>
      <c r="AL3544" s="3">
        <v>-13.141</v>
      </c>
      <c r="AM3544" s="3">
        <v>-23.469000000000001</v>
      </c>
      <c r="AN3544" s="3">
        <v>-53.710999999999999</v>
      </c>
      <c r="AO3544" s="3">
        <v>-21.885999999999999</v>
      </c>
      <c r="AP3544" s="3">
        <v>-14.111000000000001</v>
      </c>
      <c r="AQ3544" s="3">
        <v>-11.02</v>
      </c>
      <c r="AR3544" s="3">
        <v>-7.0990000000000002</v>
      </c>
      <c r="AS3544" s="3">
        <v>-4.968</v>
      </c>
      <c r="AT3544" s="3">
        <v>-1.907</v>
      </c>
      <c r="AU3544" s="3">
        <v>-1.319</v>
      </c>
      <c r="AV3544" s="3">
        <v>-0.57099999999999995</v>
      </c>
      <c r="AW3544" s="3">
        <v>-0.32100000000000001</v>
      </c>
      <c r="AX3544" s="3">
        <v>0.59799999999999998</v>
      </c>
      <c r="AY3544" s="3">
        <v>2.0289999999999999</v>
      </c>
      <c r="AZ3544" s="3">
        <v>3.0419999999999998</v>
      </c>
      <c r="BA3544">
        <v>3.734</v>
      </c>
      <c r="BB3544">
        <v>2016</v>
      </c>
    </row>
    <row r="3545" spans="1:54" hidden="1" x14ac:dyDescent="0.2">
      <c r="A3545">
        <v>178</v>
      </c>
      <c r="B3545" t="s">
        <v>483</v>
      </c>
      <c r="C3545" t="s">
        <v>251</v>
      </c>
      <c r="D3545" t="s">
        <v>67</v>
      </c>
      <c r="E3545" t="s">
        <v>250</v>
      </c>
      <c r="F3545" t="s">
        <v>249</v>
      </c>
      <c r="G3545" t="s">
        <v>217</v>
      </c>
      <c r="I3545" t="s">
        <v>248</v>
      </c>
      <c r="J3545" s="3" t="s">
        <v>215</v>
      </c>
      <c r="K3545" s="3" t="s">
        <v>215</v>
      </c>
      <c r="L3545" s="3" t="s">
        <v>215</v>
      </c>
      <c r="M3545" s="3" t="s">
        <v>215</v>
      </c>
      <c r="N3545" s="3" t="s">
        <v>215</v>
      </c>
      <c r="O3545" s="3" t="s">
        <v>215</v>
      </c>
      <c r="P3545" s="3" t="s">
        <v>215</v>
      </c>
      <c r="Q3545" s="3" t="s">
        <v>215</v>
      </c>
      <c r="R3545" s="3" t="s">
        <v>215</v>
      </c>
      <c r="S3545" s="3" t="s">
        <v>215</v>
      </c>
      <c r="T3545" s="3" t="s">
        <v>215</v>
      </c>
      <c r="U3545" s="3" t="s">
        <v>215</v>
      </c>
      <c r="V3545" s="3" t="s">
        <v>215</v>
      </c>
      <c r="W3545" s="3" t="s">
        <v>215</v>
      </c>
      <c r="X3545" s="3" t="s">
        <v>215</v>
      </c>
      <c r="Y3545" s="3">
        <v>-2.1440000000000001</v>
      </c>
      <c r="Z3545" s="3">
        <v>-0.25600000000000001</v>
      </c>
      <c r="AA3545" s="3">
        <v>1.327</v>
      </c>
      <c r="AB3545" s="3">
        <v>2.0270000000000001</v>
      </c>
      <c r="AC3545" s="3">
        <v>2.419</v>
      </c>
      <c r="AD3545" s="3">
        <v>4.8680000000000003</v>
      </c>
      <c r="AE3545" s="3">
        <v>0.97</v>
      </c>
      <c r="AF3545" s="3">
        <v>-0.51400000000000001</v>
      </c>
      <c r="AG3545" s="3">
        <v>0.36099999999999999</v>
      </c>
      <c r="AH3545" s="3">
        <v>1.3149999999999999</v>
      </c>
      <c r="AI3545" s="3">
        <v>1.59</v>
      </c>
      <c r="AJ3545" s="3">
        <v>2.794</v>
      </c>
      <c r="AK3545" s="3">
        <v>0.28899999999999998</v>
      </c>
      <c r="AL3545" s="3">
        <v>-6.9969999999999999</v>
      </c>
      <c r="AM3545" s="3">
        <v>-13.795</v>
      </c>
      <c r="AN3545" s="3">
        <v>-32.055</v>
      </c>
      <c r="AO3545" s="3">
        <v>-12.734</v>
      </c>
      <c r="AP3545" s="3">
        <v>-8.0449999999999999</v>
      </c>
      <c r="AQ3545" s="3">
        <v>-6.1210000000000004</v>
      </c>
      <c r="AR3545" s="3">
        <v>-3.6549999999999998</v>
      </c>
      <c r="AS3545" s="3">
        <v>-1.899</v>
      </c>
      <c r="AT3545" s="3">
        <v>-0.69299999999999995</v>
      </c>
      <c r="AU3545" s="3">
        <v>-0.44600000000000001</v>
      </c>
      <c r="AV3545" s="3">
        <v>-0.184</v>
      </c>
      <c r="AW3545" s="3">
        <v>-9.8000000000000004E-2</v>
      </c>
      <c r="AX3545" s="3">
        <v>0.17499999999999999</v>
      </c>
      <c r="AY3545" s="3">
        <v>0.56599999999999995</v>
      </c>
      <c r="AZ3545" s="3">
        <v>0.81200000000000006</v>
      </c>
      <c r="BA3545">
        <v>0.95399999999999996</v>
      </c>
      <c r="BB3545">
        <v>2016</v>
      </c>
    </row>
    <row r="3546" spans="1:54" hidden="1" x14ac:dyDescent="0.2">
      <c r="A3546">
        <v>178</v>
      </c>
      <c r="B3546" t="s">
        <v>483</v>
      </c>
      <c r="C3546" t="s">
        <v>247</v>
      </c>
      <c r="D3546" t="s">
        <v>67</v>
      </c>
      <c r="E3546" t="s">
        <v>245</v>
      </c>
      <c r="F3546" t="s">
        <v>244</v>
      </c>
      <c r="G3546" t="s">
        <v>225</v>
      </c>
      <c r="H3546" t="s">
        <v>222</v>
      </c>
      <c r="I3546" t="s">
        <v>1243</v>
      </c>
      <c r="J3546" s="3" t="s">
        <v>215</v>
      </c>
      <c r="K3546" s="3" t="s">
        <v>215</v>
      </c>
      <c r="L3546" s="3" t="s">
        <v>215</v>
      </c>
      <c r="M3546" s="3" t="s">
        <v>215</v>
      </c>
      <c r="N3546" s="3" t="s">
        <v>215</v>
      </c>
      <c r="O3546" s="3" t="s">
        <v>215</v>
      </c>
      <c r="P3546" s="3" t="s">
        <v>215</v>
      </c>
      <c r="Q3546" s="3" t="s">
        <v>215</v>
      </c>
      <c r="R3546" s="3" t="s">
        <v>215</v>
      </c>
      <c r="S3546" s="3" t="s">
        <v>215</v>
      </c>
      <c r="T3546" s="3" t="s">
        <v>215</v>
      </c>
      <c r="U3546" s="3" t="s">
        <v>215</v>
      </c>
      <c r="V3546" s="3" t="s">
        <v>215</v>
      </c>
      <c r="W3546" s="3" t="s">
        <v>215</v>
      </c>
      <c r="X3546" s="3" t="s">
        <v>215</v>
      </c>
      <c r="Y3546" s="3" t="s">
        <v>215</v>
      </c>
      <c r="Z3546" s="3" t="s">
        <v>215</v>
      </c>
      <c r="AA3546" s="3" t="s">
        <v>215</v>
      </c>
      <c r="AB3546" s="3" t="s">
        <v>215</v>
      </c>
      <c r="AC3546" s="3">
        <v>4.0469999999999997</v>
      </c>
      <c r="AD3546" s="3">
        <v>3.512</v>
      </c>
      <c r="AE3546" s="3">
        <v>-1.498</v>
      </c>
      <c r="AF3546" s="3">
        <v>-1.4279999999999999</v>
      </c>
      <c r="AG3546" s="3">
        <v>-0.19700000000000001</v>
      </c>
      <c r="AH3546" s="3">
        <v>1.524</v>
      </c>
      <c r="AI3546" s="3">
        <v>0.92800000000000005</v>
      </c>
      <c r="AJ3546" s="3">
        <v>1.6930000000000001</v>
      </c>
      <c r="AK3546" s="3">
        <v>-4.0679999999999996</v>
      </c>
      <c r="AL3546" s="3">
        <v>-15.031000000000001</v>
      </c>
      <c r="AM3546" s="3">
        <v>-16.677</v>
      </c>
      <c r="AN3546" s="3">
        <v>-16.876000000000001</v>
      </c>
      <c r="AO3546" s="3">
        <v>-12.367000000000001</v>
      </c>
      <c r="AP3546" s="3">
        <v>-10.425000000000001</v>
      </c>
      <c r="AQ3546" s="3">
        <v>-8.5519999999999996</v>
      </c>
      <c r="AR3546" s="3">
        <v>-6.0620000000000003</v>
      </c>
      <c r="AS3546" s="3">
        <v>-4.0010000000000003</v>
      </c>
      <c r="AT3546" s="3">
        <v>-3.3239999999999998</v>
      </c>
      <c r="AU3546" s="3">
        <v>-2.7759999999999998</v>
      </c>
      <c r="AV3546" s="3">
        <v>-2.2909999999999999</v>
      </c>
      <c r="AW3546" s="3">
        <v>-1.9259999999999999</v>
      </c>
      <c r="AX3546" s="3">
        <v>-0.83599999999999997</v>
      </c>
      <c r="AY3546" s="3">
        <v>0.93799999999999994</v>
      </c>
      <c r="AZ3546" s="3">
        <v>2.3540000000000001</v>
      </c>
      <c r="BA3546">
        <v>3.5190000000000001</v>
      </c>
      <c r="BB3546">
        <v>2016</v>
      </c>
    </row>
    <row r="3547" spans="1:54" hidden="1" x14ac:dyDescent="0.2">
      <c r="A3547">
        <v>178</v>
      </c>
      <c r="B3547" t="s">
        <v>483</v>
      </c>
      <c r="C3547" t="s">
        <v>246</v>
      </c>
      <c r="D3547" t="s">
        <v>67</v>
      </c>
      <c r="E3547" t="s">
        <v>245</v>
      </c>
      <c r="F3547" t="s">
        <v>244</v>
      </c>
      <c r="G3547" t="s">
        <v>243</v>
      </c>
      <c r="I3547" t="s">
        <v>362</v>
      </c>
      <c r="J3547" s="3" t="s">
        <v>215</v>
      </c>
      <c r="K3547" s="3" t="s">
        <v>215</v>
      </c>
      <c r="L3547" s="3" t="s">
        <v>215</v>
      </c>
      <c r="M3547" s="3" t="s">
        <v>215</v>
      </c>
      <c r="N3547" s="3" t="s">
        <v>215</v>
      </c>
      <c r="O3547" s="3" t="s">
        <v>215</v>
      </c>
      <c r="P3547" s="3" t="s">
        <v>215</v>
      </c>
      <c r="Q3547" s="3" t="s">
        <v>215</v>
      </c>
      <c r="R3547" s="3" t="s">
        <v>215</v>
      </c>
      <c r="S3547" s="3" t="s">
        <v>215</v>
      </c>
      <c r="T3547" s="3" t="s">
        <v>215</v>
      </c>
      <c r="U3547" s="3" t="s">
        <v>215</v>
      </c>
      <c r="V3547" s="3" t="s">
        <v>215</v>
      </c>
      <c r="W3547" s="3" t="s">
        <v>215</v>
      </c>
      <c r="X3547" s="3" t="s">
        <v>215</v>
      </c>
      <c r="Y3547" s="3" t="s">
        <v>215</v>
      </c>
      <c r="Z3547" s="3" t="s">
        <v>215</v>
      </c>
      <c r="AA3547" s="3" t="s">
        <v>215</v>
      </c>
      <c r="AB3547" s="3" t="s">
        <v>215</v>
      </c>
      <c r="AC3547" s="3">
        <v>4.3899999999999997</v>
      </c>
      <c r="AD3547" s="3">
        <v>3.3359999999999999</v>
      </c>
      <c r="AE3547" s="3">
        <v>-1.2509999999999999</v>
      </c>
      <c r="AF3547" s="3">
        <v>-1.0589999999999999</v>
      </c>
      <c r="AG3547" s="3">
        <v>-0.13700000000000001</v>
      </c>
      <c r="AH3547" s="3">
        <v>0.98399999999999999</v>
      </c>
      <c r="AI3547" s="3">
        <v>0.55900000000000005</v>
      </c>
      <c r="AJ3547" s="3">
        <v>0.95499999999999996</v>
      </c>
      <c r="AK3547" s="3">
        <v>-2.1779999999999999</v>
      </c>
      <c r="AL3547" s="3">
        <v>-8.1959999999999997</v>
      </c>
      <c r="AM3547" s="3">
        <v>-9.4320000000000004</v>
      </c>
      <c r="AN3547" s="3">
        <v>-9.6809999999999992</v>
      </c>
      <c r="AO3547" s="3">
        <v>-6.8929999999999998</v>
      </c>
      <c r="AP3547" s="3">
        <v>-5.649</v>
      </c>
      <c r="AQ3547" s="3">
        <v>-4.5999999999999996</v>
      </c>
      <c r="AR3547" s="3">
        <v>-3.0649999999999999</v>
      </c>
      <c r="AS3547" s="3">
        <v>-1.536</v>
      </c>
      <c r="AT3547" s="3">
        <v>-1.222</v>
      </c>
      <c r="AU3547" s="3">
        <v>-0.95499999999999996</v>
      </c>
      <c r="AV3547" s="3">
        <v>-0.751</v>
      </c>
      <c r="AW3547" s="3">
        <v>-0.6</v>
      </c>
      <c r="AX3547" s="3">
        <v>-0.248</v>
      </c>
      <c r="AY3547" s="3">
        <v>0.26500000000000001</v>
      </c>
      <c r="AZ3547" s="3">
        <v>0.63200000000000001</v>
      </c>
      <c r="BA3547">
        <v>0.90100000000000002</v>
      </c>
      <c r="BB3547">
        <v>2016</v>
      </c>
    </row>
    <row r="3548" spans="1:54" hidden="1" x14ac:dyDescent="0.2">
      <c r="A3548">
        <v>178</v>
      </c>
      <c r="B3548" t="s">
        <v>483</v>
      </c>
      <c r="C3548" t="s">
        <v>242</v>
      </c>
      <c r="D3548" t="s">
        <v>67</v>
      </c>
      <c r="E3548" t="s">
        <v>240</v>
      </c>
      <c r="F3548" t="s">
        <v>239</v>
      </c>
      <c r="G3548" t="s">
        <v>225</v>
      </c>
      <c r="H3548" t="s">
        <v>222</v>
      </c>
      <c r="I3548" t="s">
        <v>1243</v>
      </c>
      <c r="J3548" s="3">
        <v>-0.60699999999999998</v>
      </c>
      <c r="K3548" s="3">
        <v>-0.72499999999999998</v>
      </c>
      <c r="L3548" s="3">
        <v>-0.73599999999999999</v>
      </c>
      <c r="M3548" s="3">
        <v>-0.41299999999999998</v>
      </c>
      <c r="N3548" s="3">
        <v>-0.11600000000000001</v>
      </c>
      <c r="O3548" s="3">
        <v>-0.252</v>
      </c>
      <c r="P3548" s="3">
        <v>-0.376</v>
      </c>
      <c r="Q3548" s="3">
        <v>0.217</v>
      </c>
      <c r="R3548" s="3">
        <v>1.2789999999999999</v>
      </c>
      <c r="S3548" s="3">
        <v>1.8320000000000001</v>
      </c>
      <c r="T3548" s="3">
        <v>1.9850000000000001</v>
      </c>
      <c r="U3548" s="3">
        <v>1.9259999999999999</v>
      </c>
      <c r="V3548" s="3">
        <v>1.8180000000000001</v>
      </c>
      <c r="W3548" s="3">
        <v>1.768</v>
      </c>
      <c r="X3548" s="3">
        <v>2.0219999999999998</v>
      </c>
      <c r="Y3548" s="3">
        <v>1.427</v>
      </c>
      <c r="Z3548" s="3">
        <v>2.2509999999999999</v>
      </c>
      <c r="AA3548" s="3">
        <v>3.2549999999999999</v>
      </c>
      <c r="AB3548" s="3">
        <v>4.0730000000000004</v>
      </c>
      <c r="AC3548" s="3">
        <v>4.181</v>
      </c>
      <c r="AD3548" s="3">
        <v>7.02</v>
      </c>
      <c r="AE3548" s="3">
        <v>2.492</v>
      </c>
      <c r="AF3548" s="3">
        <v>0.83299999999999996</v>
      </c>
      <c r="AG3548" s="3">
        <v>2.1139999999999999</v>
      </c>
      <c r="AH3548" s="3">
        <v>3.556</v>
      </c>
      <c r="AI3548" s="3">
        <v>4.1680000000000001</v>
      </c>
      <c r="AJ3548" s="3">
        <v>6.5339999999999998</v>
      </c>
      <c r="AK3548" s="3">
        <v>1.794</v>
      </c>
      <c r="AL3548" s="3">
        <v>-11.84</v>
      </c>
      <c r="AM3548" s="3">
        <v>-21.023</v>
      </c>
      <c r="AN3548" s="3">
        <v>-49.825000000000003</v>
      </c>
      <c r="AO3548" s="3">
        <v>-17.484999999999999</v>
      </c>
      <c r="AP3548" s="3">
        <v>-8.4190000000000005</v>
      </c>
      <c r="AQ3548" s="3">
        <v>-4.641</v>
      </c>
      <c r="AR3548" s="3">
        <v>-0.53600000000000003</v>
      </c>
      <c r="AS3548" s="3">
        <v>1.2250000000000001</v>
      </c>
      <c r="AT3548" s="3">
        <v>4.0389999999999997</v>
      </c>
      <c r="AU3548" s="3">
        <v>4.1550000000000002</v>
      </c>
      <c r="AV3548" s="3">
        <v>4.5640000000000001</v>
      </c>
      <c r="AW3548" s="3">
        <v>4.8040000000000003</v>
      </c>
      <c r="AX3548" s="3">
        <v>5.5339999999999998</v>
      </c>
      <c r="AY3548" s="3">
        <v>6.976</v>
      </c>
      <c r="AZ3548" s="3">
        <v>7.9669999999999996</v>
      </c>
      <c r="BA3548">
        <v>9.0239999999999991</v>
      </c>
      <c r="BB3548">
        <v>2016</v>
      </c>
    </row>
    <row r="3549" spans="1:54" hidden="1" x14ac:dyDescent="0.2">
      <c r="A3549">
        <v>178</v>
      </c>
      <c r="B3549" t="s">
        <v>483</v>
      </c>
      <c r="C3549" t="s">
        <v>241</v>
      </c>
      <c r="D3549" t="s">
        <v>67</v>
      </c>
      <c r="E3549" t="s">
        <v>240</v>
      </c>
      <c r="F3549" t="s">
        <v>239</v>
      </c>
      <c r="G3549" t="s">
        <v>217</v>
      </c>
      <c r="I3549" t="s">
        <v>238</v>
      </c>
      <c r="J3549" s="3" t="s">
        <v>215</v>
      </c>
      <c r="K3549" s="3" t="s">
        <v>215</v>
      </c>
      <c r="L3549" s="3" t="s">
        <v>215</v>
      </c>
      <c r="M3549" s="3" t="s">
        <v>215</v>
      </c>
      <c r="N3549" s="3" t="s">
        <v>215</v>
      </c>
      <c r="O3549" s="3" t="s">
        <v>215</v>
      </c>
      <c r="P3549" s="3" t="s">
        <v>215</v>
      </c>
      <c r="Q3549" s="3" t="s">
        <v>215</v>
      </c>
      <c r="R3549" s="3" t="s">
        <v>215</v>
      </c>
      <c r="S3549" s="3" t="s">
        <v>215</v>
      </c>
      <c r="T3549" s="3" t="s">
        <v>215</v>
      </c>
      <c r="U3549" s="3" t="s">
        <v>215</v>
      </c>
      <c r="V3549" s="3" t="s">
        <v>215</v>
      </c>
      <c r="W3549" s="3" t="s">
        <v>215</v>
      </c>
      <c r="X3549" s="3" t="s">
        <v>215</v>
      </c>
      <c r="Y3549" s="3">
        <v>2.605</v>
      </c>
      <c r="Z3549" s="3">
        <v>3.742</v>
      </c>
      <c r="AA3549" s="3">
        <v>4.6959999999999997</v>
      </c>
      <c r="AB3549" s="3">
        <v>5.0720000000000001</v>
      </c>
      <c r="AC3549" s="3">
        <v>4.5140000000000002</v>
      </c>
      <c r="AD3549" s="3">
        <v>6.4790000000000001</v>
      </c>
      <c r="AE3549" s="3">
        <v>2.044</v>
      </c>
      <c r="AF3549" s="3">
        <v>0.61299999999999999</v>
      </c>
      <c r="AG3549" s="3">
        <v>1.4530000000000001</v>
      </c>
      <c r="AH3549" s="3">
        <v>2.2770000000000001</v>
      </c>
      <c r="AI3549" s="3">
        <v>2.4489999999999998</v>
      </c>
      <c r="AJ3549" s="3">
        <v>3.5310000000000001</v>
      </c>
      <c r="AK3549" s="3">
        <v>0.90900000000000003</v>
      </c>
      <c r="AL3549" s="3">
        <v>-6.3040000000000003</v>
      </c>
      <c r="AM3549" s="3">
        <v>-12.358000000000001</v>
      </c>
      <c r="AN3549" s="3">
        <v>-29.736000000000001</v>
      </c>
      <c r="AO3549" s="3">
        <v>-10.173</v>
      </c>
      <c r="AP3549" s="3">
        <v>-4.8</v>
      </c>
      <c r="AQ3549" s="3">
        <v>-2.5779999999999998</v>
      </c>
      <c r="AR3549" s="3">
        <v>-0.27600000000000002</v>
      </c>
      <c r="AS3549" s="3">
        <v>0.46800000000000003</v>
      </c>
      <c r="AT3549" s="3">
        <v>1.468</v>
      </c>
      <c r="AU3549" s="3">
        <v>1.405</v>
      </c>
      <c r="AV3549" s="3">
        <v>1.4690000000000001</v>
      </c>
      <c r="AW3549" s="3">
        <v>1.472</v>
      </c>
      <c r="AX3549" s="3">
        <v>1.6160000000000001</v>
      </c>
      <c r="AY3549" s="3">
        <v>1.9470000000000001</v>
      </c>
      <c r="AZ3549" s="3">
        <v>2.1269999999999998</v>
      </c>
      <c r="BA3549">
        <v>2.3050000000000002</v>
      </c>
      <c r="BB3549">
        <v>2016</v>
      </c>
    </row>
    <row r="3550" spans="1:54" hidden="1" x14ac:dyDescent="0.2">
      <c r="A3550">
        <v>178</v>
      </c>
      <c r="B3550" t="s">
        <v>483</v>
      </c>
      <c r="C3550" t="s">
        <v>237</v>
      </c>
      <c r="D3550" t="s">
        <v>67</v>
      </c>
      <c r="E3550" t="s">
        <v>235</v>
      </c>
      <c r="F3550" t="s">
        <v>234</v>
      </c>
      <c r="G3550" t="s">
        <v>225</v>
      </c>
      <c r="H3550" t="s">
        <v>222</v>
      </c>
      <c r="I3550" t="s">
        <v>1243</v>
      </c>
      <c r="J3550" s="3" t="s">
        <v>215</v>
      </c>
      <c r="K3550" s="3" t="s">
        <v>215</v>
      </c>
      <c r="L3550" s="3" t="s">
        <v>215</v>
      </c>
      <c r="M3550" s="3" t="s">
        <v>215</v>
      </c>
      <c r="N3550" s="3" t="s">
        <v>215</v>
      </c>
      <c r="O3550" s="3" t="s">
        <v>215</v>
      </c>
      <c r="P3550" s="3" t="s">
        <v>215</v>
      </c>
      <c r="Q3550" s="3" t="s">
        <v>215</v>
      </c>
      <c r="R3550" s="3" t="s">
        <v>215</v>
      </c>
      <c r="S3550" s="3" t="s">
        <v>215</v>
      </c>
      <c r="T3550" s="3" t="s">
        <v>215</v>
      </c>
      <c r="U3550" s="3" t="s">
        <v>215</v>
      </c>
      <c r="V3550" s="3" t="s">
        <v>215</v>
      </c>
      <c r="W3550" s="3" t="s">
        <v>215</v>
      </c>
      <c r="X3550" s="3" t="s">
        <v>215</v>
      </c>
      <c r="Y3550" s="3" t="s">
        <v>215</v>
      </c>
      <c r="Z3550" s="3" t="s">
        <v>215</v>
      </c>
      <c r="AA3550" s="3" t="s">
        <v>215</v>
      </c>
      <c r="AB3550" s="3">
        <v>35.442999999999998</v>
      </c>
      <c r="AC3550" s="3">
        <v>32.963000000000001</v>
      </c>
      <c r="AD3550" s="3">
        <v>26.687999999999999</v>
      </c>
      <c r="AE3550" s="3">
        <v>25.547000000000001</v>
      </c>
      <c r="AF3550" s="3">
        <v>30.72</v>
      </c>
      <c r="AG3550" s="3">
        <v>32.343000000000004</v>
      </c>
      <c r="AH3550" s="3">
        <v>30.875</v>
      </c>
      <c r="AI3550" s="3">
        <v>29.936</v>
      </c>
      <c r="AJ3550" s="3">
        <v>26.567</v>
      </c>
      <c r="AK3550" s="3">
        <v>28.131</v>
      </c>
      <c r="AL3550" s="3">
        <v>42.298000000000002</v>
      </c>
      <c r="AM3550" s="3">
        <v>62.146999999999998</v>
      </c>
      <c r="AN3550" s="3">
        <v>110.883</v>
      </c>
      <c r="AO3550" s="3">
        <v>135.09399999999999</v>
      </c>
      <c r="AP3550" s="3">
        <v>152.11099999999999</v>
      </c>
      <c r="AQ3550" s="3">
        <v>161.459</v>
      </c>
      <c r="AR3550" s="3">
        <v>167.20599999999999</v>
      </c>
      <c r="AS3550" s="3">
        <v>172.51300000000001</v>
      </c>
      <c r="AT3550" s="3">
        <v>175.56399999999999</v>
      </c>
      <c r="AU3550" s="3">
        <v>176.97</v>
      </c>
      <c r="AV3550" s="3">
        <v>180.48599999999999</v>
      </c>
      <c r="AW3550" s="3">
        <v>182.82</v>
      </c>
      <c r="AX3550" s="3">
        <v>187.77799999999999</v>
      </c>
      <c r="AY3550" s="3">
        <v>189.279</v>
      </c>
      <c r="AZ3550" s="3">
        <v>188.23699999999999</v>
      </c>
      <c r="BA3550">
        <v>187.00299999999999</v>
      </c>
      <c r="BB3550">
        <v>2016</v>
      </c>
    </row>
    <row r="3551" spans="1:54" hidden="1" x14ac:dyDescent="0.2">
      <c r="A3551">
        <v>178</v>
      </c>
      <c r="B3551" t="s">
        <v>483</v>
      </c>
      <c r="C3551" t="s">
        <v>236</v>
      </c>
      <c r="D3551" t="s">
        <v>67</v>
      </c>
      <c r="E3551" t="s">
        <v>235</v>
      </c>
      <c r="F3551" t="s">
        <v>234</v>
      </c>
      <c r="G3551" t="s">
        <v>217</v>
      </c>
      <c r="I3551" t="s">
        <v>354</v>
      </c>
      <c r="J3551" s="3" t="s">
        <v>215</v>
      </c>
      <c r="K3551" s="3" t="s">
        <v>215</v>
      </c>
      <c r="L3551" s="3" t="s">
        <v>215</v>
      </c>
      <c r="M3551" s="3" t="s">
        <v>215</v>
      </c>
      <c r="N3551" s="3" t="s">
        <v>215</v>
      </c>
      <c r="O3551" s="3" t="s">
        <v>215</v>
      </c>
      <c r="P3551" s="3" t="s">
        <v>215</v>
      </c>
      <c r="Q3551" s="3" t="s">
        <v>215</v>
      </c>
      <c r="R3551" s="3" t="s">
        <v>215</v>
      </c>
      <c r="S3551" s="3" t="s">
        <v>215</v>
      </c>
      <c r="T3551" s="3" t="s">
        <v>215</v>
      </c>
      <c r="U3551" s="3" t="s">
        <v>215</v>
      </c>
      <c r="V3551" s="3" t="s">
        <v>215</v>
      </c>
      <c r="W3551" s="3" t="s">
        <v>215</v>
      </c>
      <c r="X3551" s="3" t="s">
        <v>215</v>
      </c>
      <c r="Y3551" s="3" t="s">
        <v>215</v>
      </c>
      <c r="Z3551" s="3" t="s">
        <v>215</v>
      </c>
      <c r="AA3551" s="3" t="s">
        <v>215</v>
      </c>
      <c r="AB3551" s="3">
        <v>44.137</v>
      </c>
      <c r="AC3551" s="3">
        <v>35.594000000000001</v>
      </c>
      <c r="AD3551" s="3">
        <v>24.631</v>
      </c>
      <c r="AE3551" s="3">
        <v>20.952000000000002</v>
      </c>
      <c r="AF3551" s="3">
        <v>22.600999999999999</v>
      </c>
      <c r="AG3551" s="3">
        <v>22.227</v>
      </c>
      <c r="AH3551" s="3">
        <v>19.774999999999999</v>
      </c>
      <c r="AI3551" s="3">
        <v>17.591999999999999</v>
      </c>
      <c r="AJ3551" s="3">
        <v>14.356</v>
      </c>
      <c r="AK3551" s="3">
        <v>14.260999999999999</v>
      </c>
      <c r="AL3551" s="3">
        <v>22.52</v>
      </c>
      <c r="AM3551" s="3">
        <v>36.53</v>
      </c>
      <c r="AN3551" s="3">
        <v>66.176000000000002</v>
      </c>
      <c r="AO3551" s="3">
        <v>78.603999999999999</v>
      </c>
      <c r="AP3551" s="3">
        <v>86.718999999999994</v>
      </c>
      <c r="AQ3551" s="3">
        <v>89.691999999999993</v>
      </c>
      <c r="AR3551" s="3">
        <v>86.093000000000004</v>
      </c>
      <c r="AS3551" s="3">
        <v>65.941999999999993</v>
      </c>
      <c r="AT3551" s="3">
        <v>63.802999999999997</v>
      </c>
      <c r="AU3551" s="3">
        <v>59.829000000000001</v>
      </c>
      <c r="AV3551" s="3">
        <v>58.097000000000001</v>
      </c>
      <c r="AW3551" s="3">
        <v>56.02</v>
      </c>
      <c r="AX3551" s="3">
        <v>54.825000000000003</v>
      </c>
      <c r="AY3551" s="3">
        <v>52.826999999999998</v>
      </c>
      <c r="AZ3551" s="3">
        <v>50.253999999999998</v>
      </c>
      <c r="BA3551">
        <v>47.765999999999998</v>
      </c>
      <c r="BB3551">
        <v>2016</v>
      </c>
    </row>
    <row r="3552" spans="1:54" hidden="1" x14ac:dyDescent="0.2">
      <c r="A3552">
        <v>178</v>
      </c>
      <c r="B3552" t="s">
        <v>483</v>
      </c>
      <c r="C3552" t="s">
        <v>233</v>
      </c>
      <c r="D3552" t="s">
        <v>67</v>
      </c>
      <c r="E3552" t="s">
        <v>231</v>
      </c>
      <c r="F3552" t="s">
        <v>230</v>
      </c>
      <c r="G3552" t="s">
        <v>225</v>
      </c>
      <c r="H3552" t="s">
        <v>222</v>
      </c>
      <c r="I3552" t="s">
        <v>1243</v>
      </c>
      <c r="J3552" s="3" t="s">
        <v>215</v>
      </c>
      <c r="K3552" s="3" t="s">
        <v>215</v>
      </c>
      <c r="L3552" s="3" t="s">
        <v>215</v>
      </c>
      <c r="M3552" s="3" t="s">
        <v>215</v>
      </c>
      <c r="N3552" s="3" t="s">
        <v>215</v>
      </c>
      <c r="O3552" s="3" t="s">
        <v>215</v>
      </c>
      <c r="P3552" s="3" t="s">
        <v>215</v>
      </c>
      <c r="Q3552" s="3" t="s">
        <v>215</v>
      </c>
      <c r="R3552" s="3" t="s">
        <v>215</v>
      </c>
      <c r="S3552" s="3" t="s">
        <v>215</v>
      </c>
      <c r="T3552" s="3">
        <v>34.194000000000003</v>
      </c>
      <c r="U3552" s="3">
        <v>36.003999999999998</v>
      </c>
      <c r="V3552" s="3">
        <v>37.040999999999997</v>
      </c>
      <c r="W3552" s="3">
        <v>41.128</v>
      </c>
      <c r="X3552" s="3">
        <v>41.673000000000002</v>
      </c>
      <c r="Y3552" s="3">
        <v>43.061</v>
      </c>
      <c r="Z3552" s="3">
        <v>42.064</v>
      </c>
      <c r="AA3552" s="3">
        <v>42.734999999999999</v>
      </c>
      <c r="AB3552" s="3">
        <v>41.353000000000002</v>
      </c>
      <c r="AC3552" s="3">
        <v>43.213000000000001</v>
      </c>
      <c r="AD3552" s="3">
        <v>39.094000000000001</v>
      </c>
      <c r="AE3552" s="3">
        <v>40.524000000000001</v>
      </c>
      <c r="AF3552" s="3">
        <v>41.539000000000001</v>
      </c>
      <c r="AG3552" s="3">
        <v>43.555999999999997</v>
      </c>
      <c r="AH3552" s="3">
        <v>44.055999999999997</v>
      </c>
      <c r="AI3552" s="3">
        <v>44.378999999999998</v>
      </c>
      <c r="AJ3552" s="3">
        <v>43.692</v>
      </c>
      <c r="AK3552" s="3">
        <v>47.148000000000003</v>
      </c>
      <c r="AL3552" s="3">
        <v>79.62</v>
      </c>
      <c r="AM3552" s="3">
        <v>104.684</v>
      </c>
      <c r="AN3552" s="3">
        <v>144.227</v>
      </c>
      <c r="AO3552" s="3">
        <v>189.72499999999999</v>
      </c>
      <c r="AP3552" s="3">
        <v>210.01599999999999</v>
      </c>
      <c r="AQ3552" s="3">
        <v>215.29599999999999</v>
      </c>
      <c r="AR3552" s="3">
        <v>203.32599999999999</v>
      </c>
      <c r="AS3552" s="3">
        <v>201.589</v>
      </c>
      <c r="AT3552" s="3">
        <v>200.59200000000001</v>
      </c>
      <c r="AU3552" s="3">
        <v>202.678</v>
      </c>
      <c r="AV3552" s="3">
        <v>208.51400000000001</v>
      </c>
      <c r="AW3552" s="3">
        <v>211.66300000000001</v>
      </c>
      <c r="AX3552" s="3">
        <v>209.04400000000001</v>
      </c>
      <c r="AY3552" s="3">
        <v>210.72900000000001</v>
      </c>
      <c r="AZ3552" s="3">
        <v>208.18700000000001</v>
      </c>
      <c r="BA3552">
        <v>204.953</v>
      </c>
      <c r="BB3552">
        <v>2016</v>
      </c>
    </row>
    <row r="3553" spans="1:54" hidden="1" x14ac:dyDescent="0.2">
      <c r="A3553">
        <v>178</v>
      </c>
      <c r="B3553" t="s">
        <v>483</v>
      </c>
      <c r="C3553" t="s">
        <v>232</v>
      </c>
      <c r="D3553" t="s">
        <v>67</v>
      </c>
      <c r="E3553" t="s">
        <v>231</v>
      </c>
      <c r="F3553" t="s">
        <v>230</v>
      </c>
      <c r="G3553" t="s">
        <v>217</v>
      </c>
      <c r="I3553" t="s">
        <v>229</v>
      </c>
      <c r="J3553" s="3" t="s">
        <v>215</v>
      </c>
      <c r="K3553" s="3" t="s">
        <v>215</v>
      </c>
      <c r="L3553" s="3" t="s">
        <v>215</v>
      </c>
      <c r="M3553" s="3" t="s">
        <v>215</v>
      </c>
      <c r="N3553" s="3" t="s">
        <v>215</v>
      </c>
      <c r="O3553" s="3" t="s">
        <v>215</v>
      </c>
      <c r="P3553" s="3" t="s">
        <v>215</v>
      </c>
      <c r="Q3553" s="3" t="s">
        <v>215</v>
      </c>
      <c r="R3553" s="3" t="s">
        <v>215</v>
      </c>
      <c r="S3553" s="3" t="s">
        <v>215</v>
      </c>
      <c r="T3553" s="3" t="s">
        <v>215</v>
      </c>
      <c r="U3553" s="3" t="s">
        <v>215</v>
      </c>
      <c r="V3553" s="3" t="s">
        <v>215</v>
      </c>
      <c r="W3553" s="3" t="s">
        <v>215</v>
      </c>
      <c r="X3553" s="3" t="s">
        <v>215</v>
      </c>
      <c r="Y3553" s="3">
        <v>78.622</v>
      </c>
      <c r="Z3553" s="3">
        <v>69.921999999999997</v>
      </c>
      <c r="AA3553" s="3">
        <v>61.656999999999996</v>
      </c>
      <c r="AB3553" s="3">
        <v>51.496000000000002</v>
      </c>
      <c r="AC3553" s="3">
        <v>46.662999999999997</v>
      </c>
      <c r="AD3553" s="3">
        <v>36.081000000000003</v>
      </c>
      <c r="AE3553" s="3">
        <v>33.234999999999999</v>
      </c>
      <c r="AF3553" s="3">
        <v>30.56</v>
      </c>
      <c r="AG3553" s="3">
        <v>29.931999999999999</v>
      </c>
      <c r="AH3553" s="3">
        <v>28.216999999999999</v>
      </c>
      <c r="AI3553" s="3">
        <v>26.079000000000001</v>
      </c>
      <c r="AJ3553" s="3">
        <v>23.61</v>
      </c>
      <c r="AK3553" s="3">
        <v>23.901</v>
      </c>
      <c r="AL3553" s="3">
        <v>42.392000000000003</v>
      </c>
      <c r="AM3553" s="3">
        <v>61.533999999999999</v>
      </c>
      <c r="AN3553" s="3">
        <v>86.075000000000003</v>
      </c>
      <c r="AO3553" s="3">
        <v>110.39100000000001</v>
      </c>
      <c r="AP3553" s="3">
        <v>119.73099999999999</v>
      </c>
      <c r="AQ3553" s="3">
        <v>119.599</v>
      </c>
      <c r="AR3553" s="3">
        <v>104.691</v>
      </c>
      <c r="AS3553" s="3">
        <v>77.055999999999997</v>
      </c>
      <c r="AT3553" s="3">
        <v>72.899000000000001</v>
      </c>
      <c r="AU3553" s="3">
        <v>68.52</v>
      </c>
      <c r="AV3553" s="3">
        <v>67.119</v>
      </c>
      <c r="AW3553" s="3">
        <v>64.858000000000004</v>
      </c>
      <c r="AX3553" s="3">
        <v>61.033999999999999</v>
      </c>
      <c r="AY3553" s="3">
        <v>58.814</v>
      </c>
      <c r="AZ3553" s="3">
        <v>55.579000000000001</v>
      </c>
      <c r="BA3553">
        <v>52.35</v>
      </c>
      <c r="BB3553">
        <v>2016</v>
      </c>
    </row>
    <row r="3554" spans="1:54" hidden="1" x14ac:dyDescent="0.2">
      <c r="A3554">
        <v>178</v>
      </c>
      <c r="B3554" t="s">
        <v>483</v>
      </c>
      <c r="C3554" t="s">
        <v>228</v>
      </c>
      <c r="D3554" t="s">
        <v>67</v>
      </c>
      <c r="E3554" t="s">
        <v>227</v>
      </c>
      <c r="F3554" t="s">
        <v>226</v>
      </c>
      <c r="G3554" t="s">
        <v>225</v>
      </c>
      <c r="H3554" t="s">
        <v>222</v>
      </c>
      <c r="I3554" t="s">
        <v>1243</v>
      </c>
      <c r="J3554" s="3" t="s">
        <v>215</v>
      </c>
      <c r="K3554" s="3" t="s">
        <v>215</v>
      </c>
      <c r="L3554" s="3" t="s">
        <v>215</v>
      </c>
      <c r="M3554" s="3" t="s">
        <v>215</v>
      </c>
      <c r="N3554" s="3" t="s">
        <v>215</v>
      </c>
      <c r="O3554" s="3" t="s">
        <v>215</v>
      </c>
      <c r="P3554" s="3" t="s">
        <v>215</v>
      </c>
      <c r="Q3554" s="3" t="s">
        <v>215</v>
      </c>
      <c r="R3554" s="3" t="s">
        <v>215</v>
      </c>
      <c r="S3554" s="3" t="s">
        <v>215</v>
      </c>
      <c r="T3554" s="3" t="s">
        <v>215</v>
      </c>
      <c r="U3554" s="3" t="s">
        <v>215</v>
      </c>
      <c r="V3554" s="3" t="s">
        <v>215</v>
      </c>
      <c r="W3554" s="3" t="s">
        <v>215</v>
      </c>
      <c r="X3554" s="3" t="s">
        <v>215</v>
      </c>
      <c r="Y3554" s="3">
        <v>54.77</v>
      </c>
      <c r="Z3554" s="3">
        <v>60.158000000000001</v>
      </c>
      <c r="AA3554" s="3">
        <v>69.311999999999998</v>
      </c>
      <c r="AB3554" s="3">
        <v>80.302000000000007</v>
      </c>
      <c r="AC3554" s="3">
        <v>92.606999999999999</v>
      </c>
      <c r="AD3554" s="3">
        <v>108.35</v>
      </c>
      <c r="AE3554" s="3">
        <v>121.932</v>
      </c>
      <c r="AF3554" s="3">
        <v>135.923</v>
      </c>
      <c r="AG3554" s="3">
        <v>145.51400000000001</v>
      </c>
      <c r="AH3554" s="3">
        <v>156.13399999999999</v>
      </c>
      <c r="AI3554" s="3">
        <v>170.17099999999999</v>
      </c>
      <c r="AJ3554" s="3">
        <v>185.05600000000001</v>
      </c>
      <c r="AK3554" s="3">
        <v>197.261</v>
      </c>
      <c r="AL3554" s="3">
        <v>187.81899999999999</v>
      </c>
      <c r="AM3554" s="3">
        <v>170.125</v>
      </c>
      <c r="AN3554" s="3">
        <v>167.559</v>
      </c>
      <c r="AO3554" s="3">
        <v>171.86699999999999</v>
      </c>
      <c r="AP3554" s="3">
        <v>175.40600000000001</v>
      </c>
      <c r="AQ3554" s="3">
        <v>180.01499999999999</v>
      </c>
      <c r="AR3554" s="3">
        <v>194.215</v>
      </c>
      <c r="AS3554" s="3">
        <v>261.61200000000002</v>
      </c>
      <c r="AT3554" s="3">
        <v>275.16399999999999</v>
      </c>
      <c r="AU3554" s="3">
        <v>295.79199999999997</v>
      </c>
      <c r="AV3554" s="3">
        <v>310.66300000000001</v>
      </c>
      <c r="AW3554" s="3">
        <v>326.34899999999999</v>
      </c>
      <c r="AX3554" s="3">
        <v>342.50599999999997</v>
      </c>
      <c r="AY3554" s="3">
        <v>358.3</v>
      </c>
      <c r="AZ3554" s="3">
        <v>374.57499999999999</v>
      </c>
      <c r="BA3554">
        <v>391.50299999999999</v>
      </c>
      <c r="BB3554">
        <v>2016</v>
      </c>
    </row>
    <row r="3555" spans="1:54" hidden="1" x14ac:dyDescent="0.2">
      <c r="A3555">
        <v>178</v>
      </c>
      <c r="B3555" t="s">
        <v>483</v>
      </c>
      <c r="C3555" t="s">
        <v>224</v>
      </c>
      <c r="D3555" t="s">
        <v>67</v>
      </c>
      <c r="E3555" t="s">
        <v>219</v>
      </c>
      <c r="F3555" t="s">
        <v>218</v>
      </c>
      <c r="G3555" t="s">
        <v>223</v>
      </c>
      <c r="H3555" t="s">
        <v>222</v>
      </c>
      <c r="I3555" t="s">
        <v>1244</v>
      </c>
      <c r="J3555" s="3">
        <v>-2.262</v>
      </c>
      <c r="K3555" s="3">
        <v>-2.58</v>
      </c>
      <c r="L3555" s="3">
        <v>-1.8720000000000001</v>
      </c>
      <c r="M3555" s="3">
        <v>-1.155</v>
      </c>
      <c r="N3555" s="3">
        <v>-1.0269999999999999</v>
      </c>
      <c r="O3555" s="3">
        <v>-0.69199999999999995</v>
      </c>
      <c r="P3555" s="3">
        <v>-0.82</v>
      </c>
      <c r="Q3555" s="3">
        <v>-8.7999999999999995E-2</v>
      </c>
      <c r="R3555" s="3">
        <v>9.4E-2</v>
      </c>
      <c r="S3555" s="3">
        <v>-0.49399999999999999</v>
      </c>
      <c r="T3555" s="3">
        <v>-0.372</v>
      </c>
      <c r="U3555" s="3">
        <v>0.34</v>
      </c>
      <c r="V3555" s="3">
        <v>0.54500000000000004</v>
      </c>
      <c r="W3555" s="3">
        <v>1.83</v>
      </c>
      <c r="X3555" s="3">
        <v>1.496</v>
      </c>
      <c r="Y3555" s="3">
        <v>1.716</v>
      </c>
      <c r="Z3555" s="3">
        <v>2.0249999999999999</v>
      </c>
      <c r="AA3555" s="3">
        <v>1.9470000000000001</v>
      </c>
      <c r="AB3555" s="3">
        <v>0.70399999999999996</v>
      </c>
      <c r="AC3555" s="3">
        <v>0.24099999999999999</v>
      </c>
      <c r="AD3555" s="3">
        <v>0.61599999999999999</v>
      </c>
      <c r="AE3555" s="3">
        <v>0.193</v>
      </c>
      <c r="AF3555" s="3">
        <v>0.317</v>
      </c>
      <c r="AG3555" s="3">
        <v>0.81100000000000005</v>
      </c>
      <c r="AH3555" s="3">
        <v>-0.19</v>
      </c>
      <c r="AI3555" s="3">
        <v>-7.51</v>
      </c>
      <c r="AJ3555" s="3">
        <v>-12.429</v>
      </c>
      <c r="AK3555" s="3">
        <v>-17.585999999999999</v>
      </c>
      <c r="AL3555" s="3">
        <v>-17.239999999999998</v>
      </c>
      <c r="AM3555" s="3">
        <v>-11.02</v>
      </c>
      <c r="AN3555" s="3">
        <v>-2.6629999999999998</v>
      </c>
      <c r="AO3555" s="3">
        <v>-3.91</v>
      </c>
      <c r="AP3555" s="3">
        <v>-5.92</v>
      </c>
      <c r="AQ3555" s="3">
        <v>5.12</v>
      </c>
      <c r="AR3555" s="3">
        <v>4.2560000000000002</v>
      </c>
      <c r="AS3555" s="3">
        <v>31.739000000000001</v>
      </c>
      <c r="AT3555" s="3">
        <v>10.173</v>
      </c>
      <c r="AU3555" s="3">
        <v>41.88</v>
      </c>
      <c r="AV3555" s="3">
        <v>37.709000000000003</v>
      </c>
      <c r="AW3555" s="3">
        <v>35.506999999999998</v>
      </c>
      <c r="AX3555" s="3">
        <v>33.448</v>
      </c>
      <c r="AY3555" s="3">
        <v>33.241999999999997</v>
      </c>
      <c r="AZ3555" s="3">
        <v>33.165999999999997</v>
      </c>
      <c r="BA3555">
        <v>33.015000000000001</v>
      </c>
      <c r="BB3555">
        <v>2017</v>
      </c>
    </row>
    <row r="3556" spans="1:54" hidden="1" x14ac:dyDescent="0.2">
      <c r="A3556">
        <v>178</v>
      </c>
      <c r="B3556" t="s">
        <v>483</v>
      </c>
      <c r="C3556" t="s">
        <v>220</v>
      </c>
      <c r="D3556" t="s">
        <v>67</v>
      </c>
      <c r="E3556" t="s">
        <v>219</v>
      </c>
      <c r="F3556" t="s">
        <v>218</v>
      </c>
      <c r="G3556" t="s">
        <v>217</v>
      </c>
      <c r="I3556" t="s">
        <v>216</v>
      </c>
      <c r="J3556" s="3">
        <v>-10.57</v>
      </c>
      <c r="K3556" s="3">
        <v>-12.647</v>
      </c>
      <c r="L3556" s="3">
        <v>-8.7929999999999993</v>
      </c>
      <c r="M3556" s="3">
        <v>-5.609</v>
      </c>
      <c r="N3556" s="3">
        <v>-5.1689999999999996</v>
      </c>
      <c r="O3556" s="3">
        <v>-3.2749999999999999</v>
      </c>
      <c r="P3556" s="3">
        <v>-2.879</v>
      </c>
      <c r="Q3556" s="3">
        <v>-0.26100000000000001</v>
      </c>
      <c r="R3556" s="3">
        <v>0.255</v>
      </c>
      <c r="S3556" s="3">
        <v>-1.3</v>
      </c>
      <c r="T3556" s="3">
        <v>-0.77300000000000002</v>
      </c>
      <c r="U3556" s="3">
        <v>0.69599999999999995</v>
      </c>
      <c r="V3556" s="3">
        <v>0.99399999999999999</v>
      </c>
      <c r="W3556" s="3">
        <v>3.5680000000000001</v>
      </c>
      <c r="X3556" s="3">
        <v>2.6819999999999999</v>
      </c>
      <c r="Y3556" s="3">
        <v>2.4820000000000002</v>
      </c>
      <c r="Z3556" s="3">
        <v>2.67</v>
      </c>
      <c r="AA3556" s="3">
        <v>2.351</v>
      </c>
      <c r="AB3556" s="3">
        <v>0.78100000000000003</v>
      </c>
      <c r="AC3556" s="3">
        <v>0.24399999999999999</v>
      </c>
      <c r="AD3556" s="3">
        <v>0.61599999999999999</v>
      </c>
      <c r="AE3556" s="3">
        <v>0.17599999999999999</v>
      </c>
      <c r="AF3556" s="3">
        <v>0.247</v>
      </c>
      <c r="AG3556" s="3">
        <v>0.49299999999999999</v>
      </c>
      <c r="AH3556" s="3">
        <v>-9.8000000000000004E-2</v>
      </c>
      <c r="AI3556" s="3">
        <v>-3.5430000000000001</v>
      </c>
      <c r="AJ3556" s="3">
        <v>-5.3490000000000002</v>
      </c>
      <c r="AK3556" s="3">
        <v>-6.5039999999999996</v>
      </c>
      <c r="AL3556" s="3">
        <v>-6.2370000000000001</v>
      </c>
      <c r="AM3556" s="3">
        <v>-4.6509999999999998</v>
      </c>
      <c r="AN3556" s="3">
        <v>-1.198</v>
      </c>
      <c r="AO3556" s="3">
        <v>-1.635</v>
      </c>
      <c r="AP3556" s="3">
        <v>-2.625</v>
      </c>
      <c r="AQ3556" s="3">
        <v>2.141</v>
      </c>
      <c r="AR3556" s="3">
        <v>1.649</v>
      </c>
      <c r="AS3556" s="3">
        <v>10.933</v>
      </c>
      <c r="AT3556" s="3">
        <v>3.3410000000000002</v>
      </c>
      <c r="AU3556" s="3">
        <v>12.539</v>
      </c>
      <c r="AV3556" s="3">
        <v>9.7910000000000004</v>
      </c>
      <c r="AW3556" s="3">
        <v>8.6769999999999996</v>
      </c>
      <c r="AX3556" s="3">
        <v>7.7</v>
      </c>
      <c r="AY3556" s="3">
        <v>7.2640000000000002</v>
      </c>
      <c r="AZ3556" s="3">
        <v>6.8849999999999998</v>
      </c>
      <c r="BA3556">
        <v>6.5289999999999999</v>
      </c>
      <c r="BB3556">
        <v>2017</v>
      </c>
    </row>
    <row r="3557" spans="1:54" x14ac:dyDescent="0.2">
      <c r="A3557">
        <v>436</v>
      </c>
      <c r="B3557" t="s">
        <v>482</v>
      </c>
      <c r="C3557" t="s">
        <v>352</v>
      </c>
      <c r="D3557" t="s">
        <v>27</v>
      </c>
      <c r="E3557" t="s">
        <v>349</v>
      </c>
      <c r="F3557" t="s">
        <v>351</v>
      </c>
      <c r="G3557" t="s">
        <v>225</v>
      </c>
      <c r="H3557" t="s">
        <v>222</v>
      </c>
      <c r="I3557" t="s">
        <v>1245</v>
      </c>
      <c r="J3557" s="3">
        <v>279.15499999999997</v>
      </c>
      <c r="K3557" s="3">
        <v>292.33999999999997</v>
      </c>
      <c r="L3557" s="3">
        <v>296.505</v>
      </c>
      <c r="M3557" s="3">
        <v>304.17200000000003</v>
      </c>
      <c r="N3557" s="3">
        <v>310.89499999999998</v>
      </c>
      <c r="O3557" s="3">
        <v>324.733</v>
      </c>
      <c r="P3557" s="3">
        <v>336.26299999999998</v>
      </c>
      <c r="Q3557" s="3">
        <v>361.45</v>
      </c>
      <c r="R3557" s="3">
        <v>374.33199999999999</v>
      </c>
      <c r="S3557" s="3">
        <v>379.64400000000001</v>
      </c>
      <c r="T3557" s="3">
        <v>404.82600000000002</v>
      </c>
      <c r="U3557" s="3">
        <v>423.51900000000001</v>
      </c>
      <c r="V3557" s="3">
        <v>453.82100000000003</v>
      </c>
      <c r="W3557" s="3">
        <v>470.93599999999998</v>
      </c>
      <c r="X3557" s="3">
        <v>503.95299999999997</v>
      </c>
      <c r="Y3557" s="3">
        <v>552.60400000000004</v>
      </c>
      <c r="Z3557" s="3">
        <v>585.83500000000004</v>
      </c>
      <c r="AA3557" s="3">
        <v>609.51700000000005</v>
      </c>
      <c r="AB3557" s="3">
        <v>634.88099999999997</v>
      </c>
      <c r="AC3557" s="3">
        <v>657.245</v>
      </c>
      <c r="AD3557" s="3">
        <v>715.16200000000003</v>
      </c>
      <c r="AE3557" s="3">
        <v>715.82399999999996</v>
      </c>
      <c r="AF3557" s="3">
        <v>714.60900000000004</v>
      </c>
      <c r="AG3557" s="3">
        <v>722.60900000000004</v>
      </c>
      <c r="AH3557" s="3">
        <v>758.79200000000003</v>
      </c>
      <c r="AI3557" s="3">
        <v>789.92100000000005</v>
      </c>
      <c r="AJ3557" s="3">
        <v>835.10699999999997</v>
      </c>
      <c r="AK3557" s="3">
        <v>886.73099999999999</v>
      </c>
      <c r="AL3557" s="3">
        <v>912.93100000000004</v>
      </c>
      <c r="AM3557" s="3">
        <v>926.23299999999995</v>
      </c>
      <c r="AN3557" s="3">
        <v>976.99099999999999</v>
      </c>
      <c r="AO3557" s="3">
        <v>1027.953</v>
      </c>
      <c r="AP3557" s="3">
        <v>1050.528</v>
      </c>
      <c r="AQ3557" s="3">
        <v>1094.69</v>
      </c>
      <c r="AR3557" s="3">
        <v>1132.7629999999999</v>
      </c>
      <c r="AS3557" s="3">
        <v>1162.5329999999999</v>
      </c>
      <c r="AT3557" s="3">
        <v>1208.585</v>
      </c>
      <c r="AU3557" s="3">
        <v>1248.7180000000001</v>
      </c>
      <c r="AV3557" s="3">
        <v>1289.8119999999999</v>
      </c>
      <c r="AW3557" s="3">
        <v>1335.375</v>
      </c>
      <c r="AX3557" s="3">
        <v>1376.058</v>
      </c>
      <c r="AY3557" s="3">
        <v>1417.6479999999999</v>
      </c>
      <c r="AZ3557" s="3">
        <v>1460.2639999999999</v>
      </c>
      <c r="BA3557">
        <v>1504.162</v>
      </c>
      <c r="BB3557">
        <v>2017</v>
      </c>
    </row>
    <row r="3558" spans="1:54" hidden="1" x14ac:dyDescent="0.2">
      <c r="A3558">
        <v>436</v>
      </c>
      <c r="B3558" t="s">
        <v>482</v>
      </c>
      <c r="C3558" t="s">
        <v>350</v>
      </c>
      <c r="D3558" t="s">
        <v>27</v>
      </c>
      <c r="E3558" t="s">
        <v>349</v>
      </c>
      <c r="F3558" t="s">
        <v>348</v>
      </c>
      <c r="G3558" t="s">
        <v>275</v>
      </c>
      <c r="I3558" t="s">
        <v>347</v>
      </c>
      <c r="J3558" s="3">
        <v>3.5680000000000001</v>
      </c>
      <c r="K3558" s="3">
        <v>4.7229999999999999</v>
      </c>
      <c r="L3558" s="3">
        <v>1.4239999999999999</v>
      </c>
      <c r="M3558" s="3">
        <v>2.5859999999999999</v>
      </c>
      <c r="N3558" s="3">
        <v>2.21</v>
      </c>
      <c r="O3558" s="3">
        <v>4.4509999999999996</v>
      </c>
      <c r="P3558" s="3">
        <v>3.5510000000000002</v>
      </c>
      <c r="Q3558" s="3">
        <v>7.49</v>
      </c>
      <c r="R3558" s="3">
        <v>3.5640000000000001</v>
      </c>
      <c r="S3558" s="3">
        <v>1.419</v>
      </c>
      <c r="T3558" s="3">
        <v>6.633</v>
      </c>
      <c r="U3558" s="3">
        <v>4.6180000000000003</v>
      </c>
      <c r="V3558" s="3">
        <v>7.1550000000000002</v>
      </c>
      <c r="W3558" s="3">
        <v>3.7709999999999999</v>
      </c>
      <c r="X3558" s="3">
        <v>7.0110000000000001</v>
      </c>
      <c r="Y3558" s="3">
        <v>9.6539999999999999</v>
      </c>
      <c r="Z3558" s="3">
        <v>6.0140000000000002</v>
      </c>
      <c r="AA3558" s="3">
        <v>4.0419999999999998</v>
      </c>
      <c r="AB3558" s="3">
        <v>4.1609999999999996</v>
      </c>
      <c r="AC3558" s="3">
        <v>3.5230000000000001</v>
      </c>
      <c r="AD3558" s="3">
        <v>8.8119999999999994</v>
      </c>
      <c r="AE3558" s="3">
        <v>9.2999999999999999E-2</v>
      </c>
      <c r="AF3558" s="3">
        <v>-0.17</v>
      </c>
      <c r="AG3558" s="3">
        <v>1.119</v>
      </c>
      <c r="AH3558" s="3">
        <v>5.0069999999999997</v>
      </c>
      <c r="AI3558" s="3">
        <v>4.1020000000000003</v>
      </c>
      <c r="AJ3558" s="3">
        <v>5.72</v>
      </c>
      <c r="AK3558" s="3">
        <v>6.1820000000000004</v>
      </c>
      <c r="AL3558" s="3">
        <v>2.9550000000000001</v>
      </c>
      <c r="AM3558" s="3">
        <v>1.4570000000000001</v>
      </c>
      <c r="AN3558" s="3">
        <v>5.48</v>
      </c>
      <c r="AO3558" s="3">
        <v>5.2160000000000002</v>
      </c>
      <c r="AP3558" s="3">
        <v>2.1960000000000002</v>
      </c>
      <c r="AQ3558" s="3">
        <v>4.2039999999999997</v>
      </c>
      <c r="AR3558" s="3">
        <v>3.4780000000000002</v>
      </c>
      <c r="AS3558" s="3">
        <v>2.6280000000000001</v>
      </c>
      <c r="AT3558" s="3">
        <v>3.9609999999999999</v>
      </c>
      <c r="AU3558" s="3">
        <v>3.3210000000000002</v>
      </c>
      <c r="AV3558" s="3">
        <v>3.2909999999999999</v>
      </c>
      <c r="AW3558" s="3">
        <v>3.532</v>
      </c>
      <c r="AX3558" s="3">
        <v>3.0470000000000002</v>
      </c>
      <c r="AY3558" s="3">
        <v>3.0219999999999998</v>
      </c>
      <c r="AZ3558" s="3">
        <v>3.0059999999999998</v>
      </c>
      <c r="BA3558">
        <v>3.0059999999999998</v>
      </c>
      <c r="BB3558">
        <v>2017</v>
      </c>
    </row>
    <row r="3559" spans="1:54" hidden="1" x14ac:dyDescent="0.2">
      <c r="A3559">
        <v>436</v>
      </c>
      <c r="B3559" t="s">
        <v>482</v>
      </c>
      <c r="C3559" t="s">
        <v>346</v>
      </c>
      <c r="D3559" t="s">
        <v>27</v>
      </c>
      <c r="E3559" t="s">
        <v>342</v>
      </c>
      <c r="F3559" t="s">
        <v>345</v>
      </c>
      <c r="G3559" t="s">
        <v>225</v>
      </c>
      <c r="H3559" t="s">
        <v>222</v>
      </c>
      <c r="I3559" t="s">
        <v>1245</v>
      </c>
      <c r="J3559" s="3">
        <v>0.122</v>
      </c>
      <c r="K3559" s="3">
        <v>0.28899999999999998</v>
      </c>
      <c r="L3559" s="3">
        <v>0.65700000000000003</v>
      </c>
      <c r="M3559" s="3">
        <v>1.6970000000000001</v>
      </c>
      <c r="N3559" s="3">
        <v>8.3789999999999996</v>
      </c>
      <c r="O3559" s="3">
        <v>31.309000000000001</v>
      </c>
      <c r="P3559" s="3">
        <v>48.646999999999998</v>
      </c>
      <c r="Q3559" s="3">
        <v>62.274000000000001</v>
      </c>
      <c r="R3559" s="3">
        <v>77.350999999999999</v>
      </c>
      <c r="S3559" s="3">
        <v>94.33</v>
      </c>
      <c r="T3559" s="3">
        <v>117.104</v>
      </c>
      <c r="U3559" s="3">
        <v>150.16300000000001</v>
      </c>
      <c r="V3559" s="3">
        <v>181.047</v>
      </c>
      <c r="W3559" s="3">
        <v>209.41499999999999</v>
      </c>
      <c r="X3559" s="3">
        <v>254.33600000000001</v>
      </c>
      <c r="Y3559" s="3">
        <v>302.16399999999999</v>
      </c>
      <c r="Z3559" s="3">
        <v>350.95</v>
      </c>
      <c r="AA3559" s="3">
        <v>395.73200000000003</v>
      </c>
      <c r="AB3559" s="3">
        <v>440.733</v>
      </c>
      <c r="AC3559" s="3">
        <v>485.13099999999997</v>
      </c>
      <c r="AD3559" s="3">
        <v>539.58900000000006</v>
      </c>
      <c r="AE3559" s="3">
        <v>549.71100000000001</v>
      </c>
      <c r="AF3559" s="3">
        <v>573.60199999999998</v>
      </c>
      <c r="AG3559" s="3">
        <v>577.75699999999995</v>
      </c>
      <c r="AH3559" s="3">
        <v>607.06500000000005</v>
      </c>
      <c r="AI3559" s="3">
        <v>639.33299999999997</v>
      </c>
      <c r="AJ3559" s="3">
        <v>686.04600000000005</v>
      </c>
      <c r="AK3559" s="3">
        <v>734.14400000000001</v>
      </c>
      <c r="AL3559" s="3">
        <v>774.43600000000004</v>
      </c>
      <c r="AM3559" s="3">
        <v>815.63499999999999</v>
      </c>
      <c r="AN3559" s="3">
        <v>873.46600000000001</v>
      </c>
      <c r="AO3559" s="3">
        <v>936.13400000000001</v>
      </c>
      <c r="AP3559" s="3">
        <v>992.11</v>
      </c>
      <c r="AQ3559" s="3">
        <v>1056.1189999999999</v>
      </c>
      <c r="AR3559" s="3">
        <v>1103.4849999999999</v>
      </c>
      <c r="AS3559" s="3">
        <v>1162.53</v>
      </c>
      <c r="AT3559" s="3">
        <v>1220.3309999999999</v>
      </c>
      <c r="AU3559" s="3">
        <v>1262.038</v>
      </c>
      <c r="AV3559" s="3">
        <v>1306.4369999999999</v>
      </c>
      <c r="AW3559" s="3">
        <v>1372.547</v>
      </c>
      <c r="AX3559" s="3">
        <v>1441.3230000000001</v>
      </c>
      <c r="AY3559" s="3">
        <v>1516.01</v>
      </c>
      <c r="AZ3559" s="3">
        <v>1594.373</v>
      </c>
      <c r="BA3559">
        <v>1676.6130000000001</v>
      </c>
      <c r="BB3559">
        <v>2017</v>
      </c>
    </row>
    <row r="3560" spans="1:54" hidden="1" x14ac:dyDescent="0.2">
      <c r="A3560">
        <v>436</v>
      </c>
      <c r="B3560" t="s">
        <v>482</v>
      </c>
      <c r="C3560" t="s">
        <v>344</v>
      </c>
      <c r="D3560" t="s">
        <v>27</v>
      </c>
      <c r="E3560" t="s">
        <v>342</v>
      </c>
      <c r="F3560" t="s">
        <v>343</v>
      </c>
      <c r="G3560" t="s">
        <v>223</v>
      </c>
      <c r="H3560" t="s">
        <v>222</v>
      </c>
      <c r="I3560" t="s">
        <v>310</v>
      </c>
      <c r="J3560" s="3">
        <v>23.834</v>
      </c>
      <c r="K3560" s="3">
        <v>25.254000000000001</v>
      </c>
      <c r="L3560" s="3">
        <v>27.065000000000001</v>
      </c>
      <c r="M3560" s="3">
        <v>30.184999999999999</v>
      </c>
      <c r="N3560" s="3">
        <v>28.576000000000001</v>
      </c>
      <c r="O3560" s="3">
        <v>26.559000000000001</v>
      </c>
      <c r="P3560" s="3">
        <v>32.695999999999998</v>
      </c>
      <c r="Q3560" s="3">
        <v>39.052</v>
      </c>
      <c r="R3560" s="3">
        <v>48.377000000000002</v>
      </c>
      <c r="S3560" s="3">
        <v>49.222000000000001</v>
      </c>
      <c r="T3560" s="3">
        <v>58.082000000000001</v>
      </c>
      <c r="U3560" s="3">
        <v>65.887</v>
      </c>
      <c r="V3560" s="3">
        <v>73.623999999999995</v>
      </c>
      <c r="W3560" s="3">
        <v>73.995999999999995</v>
      </c>
      <c r="X3560" s="3">
        <v>84.468000000000004</v>
      </c>
      <c r="Y3560" s="3">
        <v>100.34399999999999</v>
      </c>
      <c r="Z3560" s="3">
        <v>109.959</v>
      </c>
      <c r="AA3560" s="3">
        <v>114.727</v>
      </c>
      <c r="AB3560" s="3">
        <v>115.98</v>
      </c>
      <c r="AC3560" s="3">
        <v>117.18899999999999</v>
      </c>
      <c r="AD3560" s="3">
        <v>132.339</v>
      </c>
      <c r="AE3560" s="3">
        <v>130.708</v>
      </c>
      <c r="AF3560" s="3">
        <v>121.069</v>
      </c>
      <c r="AG3560" s="3">
        <v>126.864</v>
      </c>
      <c r="AH3560" s="3">
        <v>135.446</v>
      </c>
      <c r="AI3560" s="3">
        <v>142.46299999999999</v>
      </c>
      <c r="AJ3560" s="3">
        <v>153.96700000000001</v>
      </c>
      <c r="AK3560" s="3">
        <v>178.70699999999999</v>
      </c>
      <c r="AL3560" s="3">
        <v>215.839</v>
      </c>
      <c r="AM3560" s="3">
        <v>207.417</v>
      </c>
      <c r="AN3560" s="3">
        <v>233.61099999999999</v>
      </c>
      <c r="AO3560" s="3">
        <v>261.62700000000001</v>
      </c>
      <c r="AP3560" s="3">
        <v>257.29500000000002</v>
      </c>
      <c r="AQ3560" s="3">
        <v>292.49200000000002</v>
      </c>
      <c r="AR3560" s="3">
        <v>308.41500000000002</v>
      </c>
      <c r="AS3560" s="3">
        <v>299.09399999999999</v>
      </c>
      <c r="AT3560" s="3">
        <v>317.74799999999999</v>
      </c>
      <c r="AU3560" s="3">
        <v>350.60899999999998</v>
      </c>
      <c r="AV3560" s="3">
        <v>373.75099999999998</v>
      </c>
      <c r="AW3560" s="3">
        <v>390.65600000000001</v>
      </c>
      <c r="AX3560" s="3">
        <v>411.16500000000002</v>
      </c>
      <c r="AY3560" s="3">
        <v>433.09500000000003</v>
      </c>
      <c r="AZ3560" s="3">
        <v>457.16399999999999</v>
      </c>
      <c r="BA3560">
        <v>482.072</v>
      </c>
      <c r="BB3560">
        <v>2017</v>
      </c>
    </row>
    <row r="3561" spans="1:54" hidden="1" x14ac:dyDescent="0.2">
      <c r="A3561">
        <v>436</v>
      </c>
      <c r="B3561" t="s">
        <v>482</v>
      </c>
      <c r="C3561" t="s">
        <v>213</v>
      </c>
      <c r="D3561" t="s">
        <v>27</v>
      </c>
      <c r="E3561" t="s">
        <v>342</v>
      </c>
      <c r="F3561" t="s">
        <v>341</v>
      </c>
      <c r="G3561" t="s">
        <v>323</v>
      </c>
      <c r="H3561" t="s">
        <v>222</v>
      </c>
      <c r="I3561" t="s">
        <v>310</v>
      </c>
      <c r="J3561" s="3">
        <v>27.681999999999999</v>
      </c>
      <c r="K3561" s="3">
        <v>31.696000000000002</v>
      </c>
      <c r="L3561" s="3">
        <v>34.142000000000003</v>
      </c>
      <c r="M3561" s="3">
        <v>36.408000000000001</v>
      </c>
      <c r="N3561" s="3">
        <v>38.533000000000001</v>
      </c>
      <c r="O3561" s="3">
        <v>41.536000000000001</v>
      </c>
      <c r="P3561" s="3">
        <v>43.878</v>
      </c>
      <c r="Q3561" s="3">
        <v>48.369</v>
      </c>
      <c r="R3561" s="3">
        <v>51.845999999999997</v>
      </c>
      <c r="S3561" s="3">
        <v>54.627000000000002</v>
      </c>
      <c r="T3561" s="3">
        <v>60.404000000000003</v>
      </c>
      <c r="U3561" s="3">
        <v>65.296999999999997</v>
      </c>
      <c r="V3561" s="3">
        <v>71.563999999999993</v>
      </c>
      <c r="W3561" s="3">
        <v>76.03</v>
      </c>
      <c r="X3561" s="3">
        <v>83.091999999999999</v>
      </c>
      <c r="Y3561" s="3">
        <v>93.013000000000005</v>
      </c>
      <c r="Z3561" s="3">
        <v>100.40600000000001</v>
      </c>
      <c r="AA3561" s="3">
        <v>106.254</v>
      </c>
      <c r="AB3561" s="3">
        <v>111.876</v>
      </c>
      <c r="AC3561" s="3">
        <v>117.59</v>
      </c>
      <c r="AD3561" s="3">
        <v>130.863</v>
      </c>
      <c r="AE3561" s="3">
        <v>133.96899999999999</v>
      </c>
      <c r="AF3561" s="3">
        <v>135.79499999999999</v>
      </c>
      <c r="AG3561" s="3">
        <v>140.053</v>
      </c>
      <c r="AH3561" s="3">
        <v>151.11099999999999</v>
      </c>
      <c r="AI3561" s="3">
        <v>162.37100000000001</v>
      </c>
      <c r="AJ3561" s="3">
        <v>176.934</v>
      </c>
      <c r="AK3561" s="3">
        <v>192.87</v>
      </c>
      <c r="AL3561" s="3">
        <v>202.464</v>
      </c>
      <c r="AM3561" s="3">
        <v>206.97399999999999</v>
      </c>
      <c r="AN3561" s="3">
        <v>220.98400000000001</v>
      </c>
      <c r="AO3561" s="3">
        <v>237.31100000000001</v>
      </c>
      <c r="AP3561" s="3">
        <v>246.99</v>
      </c>
      <c r="AQ3561" s="3">
        <v>261.529</v>
      </c>
      <c r="AR3561" s="3">
        <v>275.48200000000003</v>
      </c>
      <c r="AS3561" s="3">
        <v>285.78699999999998</v>
      </c>
      <c r="AT3561" s="3">
        <v>300.899</v>
      </c>
      <c r="AU3561" s="3">
        <v>316.48500000000001</v>
      </c>
      <c r="AV3561" s="3">
        <v>334.32799999999997</v>
      </c>
      <c r="AW3561" s="3">
        <v>353.64499999999998</v>
      </c>
      <c r="AX3561" s="3">
        <v>371.57900000000001</v>
      </c>
      <c r="AY3561" s="3">
        <v>390.10500000000002</v>
      </c>
      <c r="AZ3561" s="3">
        <v>408.73200000000003</v>
      </c>
      <c r="BA3561">
        <v>428.34399999999999</v>
      </c>
      <c r="BB3561">
        <v>2017</v>
      </c>
    </row>
    <row r="3562" spans="1:54" hidden="1" x14ac:dyDescent="0.2">
      <c r="A3562">
        <v>436</v>
      </c>
      <c r="B3562" t="s">
        <v>482</v>
      </c>
      <c r="C3562" t="s">
        <v>340</v>
      </c>
      <c r="D3562" t="s">
        <v>27</v>
      </c>
      <c r="E3562" t="s">
        <v>339</v>
      </c>
      <c r="F3562" t="s">
        <v>338</v>
      </c>
      <c r="G3562" t="s">
        <v>295</v>
      </c>
      <c r="I3562" t="s">
        <v>337</v>
      </c>
      <c r="J3562" s="3">
        <v>4.3999999999999997E-2</v>
      </c>
      <c r="K3562" s="3">
        <v>9.9000000000000005E-2</v>
      </c>
      <c r="L3562" s="3">
        <v>0.222</v>
      </c>
      <c r="M3562" s="3">
        <v>0.55800000000000005</v>
      </c>
      <c r="N3562" s="3">
        <v>2.6949999999999998</v>
      </c>
      <c r="O3562" s="3">
        <v>9.6419999999999995</v>
      </c>
      <c r="P3562" s="3">
        <v>14.467000000000001</v>
      </c>
      <c r="Q3562" s="3">
        <v>17.228999999999999</v>
      </c>
      <c r="R3562" s="3">
        <v>20.664000000000001</v>
      </c>
      <c r="S3562" s="3">
        <v>24.847000000000001</v>
      </c>
      <c r="T3562" s="3">
        <v>28.927</v>
      </c>
      <c r="U3562" s="3">
        <v>35.456000000000003</v>
      </c>
      <c r="V3562" s="3">
        <v>39.893999999999998</v>
      </c>
      <c r="W3562" s="3">
        <v>44.468000000000004</v>
      </c>
      <c r="X3562" s="3">
        <v>50.468000000000004</v>
      </c>
      <c r="Y3562" s="3">
        <v>54.68</v>
      </c>
      <c r="Z3562" s="3">
        <v>59.905999999999999</v>
      </c>
      <c r="AA3562" s="3">
        <v>64.926000000000002</v>
      </c>
      <c r="AB3562" s="3">
        <v>69.42</v>
      </c>
      <c r="AC3562" s="3">
        <v>73.813000000000002</v>
      </c>
      <c r="AD3562" s="3">
        <v>75.45</v>
      </c>
      <c r="AE3562" s="3">
        <v>76.793999999999997</v>
      </c>
      <c r="AF3562" s="3">
        <v>80.268000000000001</v>
      </c>
      <c r="AG3562" s="3">
        <v>79.953999999999994</v>
      </c>
      <c r="AH3562" s="3">
        <v>80.004000000000005</v>
      </c>
      <c r="AI3562" s="3">
        <v>80.936000000000007</v>
      </c>
      <c r="AJ3562" s="3">
        <v>82.150999999999996</v>
      </c>
      <c r="AK3562" s="3">
        <v>82.792000000000002</v>
      </c>
      <c r="AL3562" s="3">
        <v>84.83</v>
      </c>
      <c r="AM3562" s="3">
        <v>88.058999999999997</v>
      </c>
      <c r="AN3562" s="3">
        <v>89.403999999999996</v>
      </c>
      <c r="AO3562" s="3">
        <v>91.067999999999998</v>
      </c>
      <c r="AP3562" s="3">
        <v>94.438999999999993</v>
      </c>
      <c r="AQ3562" s="3">
        <v>96.477000000000004</v>
      </c>
      <c r="AR3562" s="3">
        <v>97.415000000000006</v>
      </c>
      <c r="AS3562" s="3">
        <v>100</v>
      </c>
      <c r="AT3562" s="3">
        <v>100.97199999999999</v>
      </c>
      <c r="AU3562" s="3">
        <v>101.06699999999999</v>
      </c>
      <c r="AV3562" s="3">
        <v>101.289</v>
      </c>
      <c r="AW3562" s="3">
        <v>102.78400000000001</v>
      </c>
      <c r="AX3562" s="3">
        <v>104.74299999999999</v>
      </c>
      <c r="AY3562" s="3">
        <v>106.938</v>
      </c>
      <c r="AZ3562" s="3">
        <v>109.184</v>
      </c>
      <c r="BA3562">
        <v>111.465</v>
      </c>
      <c r="BB3562">
        <v>2017</v>
      </c>
    </row>
    <row r="3563" spans="1:54" hidden="1" x14ac:dyDescent="0.2">
      <c r="A3563">
        <v>436</v>
      </c>
      <c r="B3563" t="s">
        <v>482</v>
      </c>
      <c r="C3563" t="s">
        <v>336</v>
      </c>
      <c r="D3563" t="s">
        <v>27</v>
      </c>
      <c r="E3563" t="s">
        <v>333</v>
      </c>
      <c r="F3563" t="s">
        <v>335</v>
      </c>
      <c r="G3563" t="s">
        <v>225</v>
      </c>
      <c r="H3563" t="s">
        <v>322</v>
      </c>
      <c r="I3563" t="s">
        <v>330</v>
      </c>
      <c r="J3563" s="3">
        <v>71221.456000000006</v>
      </c>
      <c r="K3563" s="3">
        <v>74054.875</v>
      </c>
      <c r="L3563" s="3">
        <v>73785.308999999994</v>
      </c>
      <c r="M3563" s="3">
        <v>74119.032000000007</v>
      </c>
      <c r="N3563" s="3">
        <v>74791.914999999994</v>
      </c>
      <c r="O3563" s="3">
        <v>76756.983999999997</v>
      </c>
      <c r="P3563" s="3">
        <v>78265.725000000006</v>
      </c>
      <c r="Q3563" s="3">
        <v>82778.216</v>
      </c>
      <c r="R3563" s="3">
        <v>84323.222999999998</v>
      </c>
      <c r="S3563" s="3">
        <v>84071.997000000003</v>
      </c>
      <c r="T3563" s="3">
        <v>86916.76</v>
      </c>
      <c r="U3563" s="3">
        <v>85622.171000000002</v>
      </c>
      <c r="V3563" s="3">
        <v>88575.951000000001</v>
      </c>
      <c r="W3563" s="3">
        <v>89549.053</v>
      </c>
      <c r="X3563" s="3">
        <v>93418.114000000001</v>
      </c>
      <c r="Y3563" s="3">
        <v>99717.565000000002</v>
      </c>
      <c r="Z3563" s="3">
        <v>103106.836</v>
      </c>
      <c r="AA3563" s="3">
        <v>104664.315</v>
      </c>
      <c r="AB3563" s="3">
        <v>106393.344</v>
      </c>
      <c r="AC3563" s="3">
        <v>107438.618</v>
      </c>
      <c r="AD3563" s="3">
        <v>113772.864</v>
      </c>
      <c r="AE3563" s="3">
        <v>111216.261</v>
      </c>
      <c r="AF3563" s="3">
        <v>108825.363</v>
      </c>
      <c r="AG3563" s="3">
        <v>108061.35799999999</v>
      </c>
      <c r="AH3563" s="3">
        <v>111486.36599999999</v>
      </c>
      <c r="AI3563" s="3">
        <v>114037.001</v>
      </c>
      <c r="AJ3563" s="3">
        <v>118427.037</v>
      </c>
      <c r="AK3563" s="3">
        <v>123565.53599999999</v>
      </c>
      <c r="AL3563" s="3">
        <v>124947.216</v>
      </c>
      <c r="AM3563" s="3">
        <v>123794.014</v>
      </c>
      <c r="AN3563" s="3">
        <v>128200.302</v>
      </c>
      <c r="AO3563" s="3">
        <v>132415.98300000001</v>
      </c>
      <c r="AP3563" s="3">
        <v>132856.86300000001</v>
      </c>
      <c r="AQ3563" s="3">
        <v>135884.35200000001</v>
      </c>
      <c r="AR3563" s="3">
        <v>137938.84599999999</v>
      </c>
      <c r="AS3563" s="3">
        <v>138781.326</v>
      </c>
      <c r="AT3563" s="3">
        <v>141464.033</v>
      </c>
      <c r="AU3563" s="3">
        <v>143382.75200000001</v>
      </c>
      <c r="AV3563" s="3">
        <v>145339.90299999999</v>
      </c>
      <c r="AW3563" s="3">
        <v>147668.307</v>
      </c>
      <c r="AX3563" s="3">
        <v>149329.85399999999</v>
      </c>
      <c r="AY3563" s="3">
        <v>150974.70699999999</v>
      </c>
      <c r="AZ3563" s="3">
        <v>152613.53</v>
      </c>
      <c r="BA3563">
        <v>154270.196</v>
      </c>
      <c r="BB3563">
        <v>2017</v>
      </c>
    </row>
    <row r="3564" spans="1:54" hidden="1" x14ac:dyDescent="0.2">
      <c r="A3564">
        <v>436</v>
      </c>
      <c r="B3564" t="s">
        <v>482</v>
      </c>
      <c r="C3564" t="s">
        <v>334</v>
      </c>
      <c r="D3564" t="s">
        <v>27</v>
      </c>
      <c r="E3564" t="s">
        <v>333</v>
      </c>
      <c r="F3564" t="s">
        <v>332</v>
      </c>
      <c r="G3564" t="s">
        <v>331</v>
      </c>
      <c r="H3564" t="s">
        <v>322</v>
      </c>
      <c r="I3564" t="s">
        <v>330</v>
      </c>
      <c r="J3564" s="3">
        <v>16442</v>
      </c>
      <c r="K3564" s="3">
        <v>17096.116000000002</v>
      </c>
      <c r="L3564" s="3">
        <v>17033.884999999998</v>
      </c>
      <c r="M3564" s="3">
        <v>17110.927</v>
      </c>
      <c r="N3564" s="3">
        <v>17266.267</v>
      </c>
      <c r="O3564" s="3">
        <v>17719.918000000001</v>
      </c>
      <c r="P3564" s="3">
        <v>18068.222000000002</v>
      </c>
      <c r="Q3564" s="3">
        <v>19109.964</v>
      </c>
      <c r="R3564" s="3">
        <v>19466.64</v>
      </c>
      <c r="S3564" s="3">
        <v>19408.643</v>
      </c>
      <c r="T3564" s="3">
        <v>20065.378000000001</v>
      </c>
      <c r="U3564" s="3">
        <v>19766.511999999999</v>
      </c>
      <c r="V3564" s="3">
        <v>20448.414000000001</v>
      </c>
      <c r="W3564" s="3">
        <v>20673.062000000002</v>
      </c>
      <c r="X3564" s="3">
        <v>21566.262999999999</v>
      </c>
      <c r="Y3564" s="3">
        <v>23020.538</v>
      </c>
      <c r="Z3564" s="3">
        <v>23802.976999999999</v>
      </c>
      <c r="AA3564" s="3">
        <v>24162.531999999999</v>
      </c>
      <c r="AB3564" s="3">
        <v>24561.690999999999</v>
      </c>
      <c r="AC3564" s="3">
        <v>24803.001</v>
      </c>
      <c r="AD3564" s="3">
        <v>26265.308000000001</v>
      </c>
      <c r="AE3564" s="3">
        <v>25675.097000000002</v>
      </c>
      <c r="AF3564" s="3">
        <v>25123.141</v>
      </c>
      <c r="AG3564" s="3">
        <v>24946.764999999999</v>
      </c>
      <c r="AH3564" s="3">
        <v>25737.453000000001</v>
      </c>
      <c r="AI3564" s="3">
        <v>26326.286</v>
      </c>
      <c r="AJ3564" s="3">
        <v>27339.758000000002</v>
      </c>
      <c r="AK3564" s="3">
        <v>28526.019</v>
      </c>
      <c r="AL3564" s="3">
        <v>28844.99</v>
      </c>
      <c r="AM3564" s="3">
        <v>28578.764999999999</v>
      </c>
      <c r="AN3564" s="3">
        <v>29595.989000000001</v>
      </c>
      <c r="AO3564" s="3">
        <v>30569.21</v>
      </c>
      <c r="AP3564" s="3">
        <v>30670.991000000002</v>
      </c>
      <c r="AQ3564" s="3">
        <v>31369.909</v>
      </c>
      <c r="AR3564" s="3">
        <v>31844.204000000002</v>
      </c>
      <c r="AS3564" s="3">
        <v>32038.697</v>
      </c>
      <c r="AT3564" s="3">
        <v>32658.02</v>
      </c>
      <c r="AU3564" s="3">
        <v>33100.97</v>
      </c>
      <c r="AV3564" s="3">
        <v>33552.792999999998</v>
      </c>
      <c r="AW3564" s="3">
        <v>34090.322</v>
      </c>
      <c r="AX3564" s="3">
        <v>34473.902999999998</v>
      </c>
      <c r="AY3564" s="3">
        <v>34853.629000000001</v>
      </c>
      <c r="AZ3564" s="3">
        <v>35231.964</v>
      </c>
      <c r="BA3564">
        <v>35614.417000000001</v>
      </c>
      <c r="BB3564">
        <v>2017</v>
      </c>
    </row>
    <row r="3565" spans="1:54" hidden="1" x14ac:dyDescent="0.2">
      <c r="A3565">
        <v>436</v>
      </c>
      <c r="B3565" t="s">
        <v>482</v>
      </c>
      <c r="C3565" t="s">
        <v>329</v>
      </c>
      <c r="D3565" t="s">
        <v>27</v>
      </c>
      <c r="E3565" t="s">
        <v>325</v>
      </c>
      <c r="F3565" t="s">
        <v>328</v>
      </c>
      <c r="G3565" t="s">
        <v>225</v>
      </c>
      <c r="H3565" t="s">
        <v>322</v>
      </c>
      <c r="I3565" t="s">
        <v>321</v>
      </c>
      <c r="J3565" s="3">
        <v>31.16</v>
      </c>
      <c r="K3565" s="3">
        <v>73.123999999999995</v>
      </c>
      <c r="L3565" s="3">
        <v>163.44399999999999</v>
      </c>
      <c r="M3565" s="3">
        <v>413.47500000000002</v>
      </c>
      <c r="N3565" s="3">
        <v>2015.663</v>
      </c>
      <c r="O3565" s="3">
        <v>7400.5550000000003</v>
      </c>
      <c r="P3565" s="3">
        <v>11322.68</v>
      </c>
      <c r="Q3565" s="3">
        <v>14261.906999999999</v>
      </c>
      <c r="R3565" s="3">
        <v>17424.393</v>
      </c>
      <c r="S3565" s="3">
        <v>20889.3</v>
      </c>
      <c r="T3565" s="3">
        <v>25142.425999999999</v>
      </c>
      <c r="U3565" s="3">
        <v>30358.174999999999</v>
      </c>
      <c r="V3565" s="3">
        <v>35336.385000000002</v>
      </c>
      <c r="W3565" s="3">
        <v>39820.527999999998</v>
      </c>
      <c r="X3565" s="3">
        <v>47146.557999999997</v>
      </c>
      <c r="Y3565" s="3">
        <v>54525.589</v>
      </c>
      <c r="Z3565" s="3">
        <v>61767.125999999997</v>
      </c>
      <c r="AA3565" s="3">
        <v>67953.837</v>
      </c>
      <c r="AB3565" s="3">
        <v>73858.025999999998</v>
      </c>
      <c r="AC3565" s="3">
        <v>79303.462</v>
      </c>
      <c r="AD3565" s="3">
        <v>85841.51</v>
      </c>
      <c r="AE3565" s="3">
        <v>85407.589000000007</v>
      </c>
      <c r="AF3565" s="3">
        <v>87351.888999999996</v>
      </c>
      <c r="AG3565" s="3">
        <v>86399.706999999995</v>
      </c>
      <c r="AH3565" s="3">
        <v>89193.706000000006</v>
      </c>
      <c r="AI3565" s="3">
        <v>92297.354000000007</v>
      </c>
      <c r="AJ3565" s="3">
        <v>97288.604999999996</v>
      </c>
      <c r="AK3565" s="3">
        <v>102302.611</v>
      </c>
      <c r="AL3565" s="3">
        <v>105992.26300000001</v>
      </c>
      <c r="AM3565" s="3">
        <v>109012.236</v>
      </c>
      <c r="AN3565" s="3">
        <v>114615.8</v>
      </c>
      <c r="AO3565" s="3">
        <v>120588.299</v>
      </c>
      <c r="AP3565" s="3">
        <v>125468.928</v>
      </c>
      <c r="AQ3565" s="3">
        <v>131096.51699999999</v>
      </c>
      <c r="AR3565" s="3">
        <v>134373.60500000001</v>
      </c>
      <c r="AS3565" s="3">
        <v>138780.96799999999</v>
      </c>
      <c r="AT3565" s="3">
        <v>142838.894</v>
      </c>
      <c r="AU3565" s="3">
        <v>144912.20800000001</v>
      </c>
      <c r="AV3565" s="3">
        <v>147213.234</v>
      </c>
      <c r="AW3565" s="3">
        <v>151778.87100000001</v>
      </c>
      <c r="AX3565" s="3">
        <v>156412.465</v>
      </c>
      <c r="AY3565" s="3">
        <v>161449.91699999999</v>
      </c>
      <c r="AZ3565" s="3">
        <v>166629.405</v>
      </c>
      <c r="BA3565">
        <v>171957.13399999999</v>
      </c>
      <c r="BB3565">
        <v>2017</v>
      </c>
    </row>
    <row r="3566" spans="1:54" hidden="1" x14ac:dyDescent="0.2">
      <c r="A3566">
        <v>436</v>
      </c>
      <c r="B3566" t="s">
        <v>482</v>
      </c>
      <c r="C3566" t="s">
        <v>327</v>
      </c>
      <c r="D3566" t="s">
        <v>27</v>
      </c>
      <c r="E3566" t="s">
        <v>325</v>
      </c>
      <c r="F3566" t="s">
        <v>326</v>
      </c>
      <c r="G3566" t="s">
        <v>223</v>
      </c>
      <c r="H3566" t="s">
        <v>322</v>
      </c>
      <c r="I3566" t="s">
        <v>321</v>
      </c>
      <c r="J3566" s="3">
        <v>6080.8490000000002</v>
      </c>
      <c r="K3566" s="3">
        <v>6397.24</v>
      </c>
      <c r="L3566" s="3">
        <v>6735.2430000000004</v>
      </c>
      <c r="M3566" s="3">
        <v>7355.31</v>
      </c>
      <c r="N3566" s="3">
        <v>6874.4759999999997</v>
      </c>
      <c r="O3566" s="3">
        <v>6277.7790000000005</v>
      </c>
      <c r="P3566" s="3">
        <v>7610.1379999999999</v>
      </c>
      <c r="Q3566" s="3">
        <v>8943.6440000000002</v>
      </c>
      <c r="R3566" s="3">
        <v>10897.511</v>
      </c>
      <c r="S3566" s="3">
        <v>10900.187</v>
      </c>
      <c r="T3566" s="3">
        <v>12470.359</v>
      </c>
      <c r="U3566" s="3">
        <v>13320.198</v>
      </c>
      <c r="V3566" s="3">
        <v>14369.739</v>
      </c>
      <c r="W3566" s="3">
        <v>14070.442999999999</v>
      </c>
      <c r="X3566" s="3">
        <v>15657.819</v>
      </c>
      <c r="Y3566" s="3">
        <v>18107.043000000001</v>
      </c>
      <c r="Z3566" s="3">
        <v>19352.724999999999</v>
      </c>
      <c r="AA3566" s="3">
        <v>19700.475999999999</v>
      </c>
      <c r="AB3566" s="3">
        <v>19435.938999999998</v>
      </c>
      <c r="AC3566" s="3">
        <v>19156.737000000001</v>
      </c>
      <c r="AD3566" s="3">
        <v>21053.346000000001</v>
      </c>
      <c r="AE3566" s="3">
        <v>20307.821</v>
      </c>
      <c r="AF3566" s="3">
        <v>18437.129000000001</v>
      </c>
      <c r="AG3566" s="3">
        <v>18971.712</v>
      </c>
      <c r="AH3566" s="3">
        <v>19900.499</v>
      </c>
      <c r="AI3566" s="3">
        <v>20566.739000000001</v>
      </c>
      <c r="AJ3566" s="3">
        <v>21834.109</v>
      </c>
      <c r="AK3566" s="3">
        <v>24902.761999999999</v>
      </c>
      <c r="AL3566" s="3">
        <v>29540.59</v>
      </c>
      <c r="AM3566" s="3">
        <v>27722.008000000002</v>
      </c>
      <c r="AN3566" s="3">
        <v>30654.337</v>
      </c>
      <c r="AO3566" s="3">
        <v>33701.493000000002</v>
      </c>
      <c r="AP3566" s="3">
        <v>32539.281999999999</v>
      </c>
      <c r="AQ3566" s="3">
        <v>36307.197999999997</v>
      </c>
      <c r="AR3566" s="3">
        <v>37556.294000000002</v>
      </c>
      <c r="AS3566" s="3">
        <v>35705.406999999999</v>
      </c>
      <c r="AT3566" s="3">
        <v>37192.14</v>
      </c>
      <c r="AU3566" s="3">
        <v>40258.360999999997</v>
      </c>
      <c r="AV3566" s="3">
        <v>42115.328999999998</v>
      </c>
      <c r="AW3566" s="3">
        <v>43199.47</v>
      </c>
      <c r="AX3566" s="3">
        <v>44619.642</v>
      </c>
      <c r="AY3566" s="3">
        <v>46123.144</v>
      </c>
      <c r="AZ3566" s="3">
        <v>47778.652000000002</v>
      </c>
      <c r="BA3566">
        <v>49442.375</v>
      </c>
      <c r="BB3566">
        <v>2017</v>
      </c>
    </row>
    <row r="3567" spans="1:54" hidden="1" x14ac:dyDescent="0.2">
      <c r="A3567">
        <v>436</v>
      </c>
      <c r="B3567" t="s">
        <v>482</v>
      </c>
      <c r="C3567" t="s">
        <v>212</v>
      </c>
      <c r="D3567" t="s">
        <v>27</v>
      </c>
      <c r="E3567" t="s">
        <v>325</v>
      </c>
      <c r="F3567" t="s">
        <v>324</v>
      </c>
      <c r="G3567" t="s">
        <v>323</v>
      </c>
      <c r="H3567" t="s">
        <v>322</v>
      </c>
      <c r="I3567" t="s">
        <v>321</v>
      </c>
      <c r="J3567" s="3">
        <v>7062.5680000000002</v>
      </c>
      <c r="K3567" s="3">
        <v>8029.2240000000002</v>
      </c>
      <c r="L3567" s="3">
        <v>8496.357</v>
      </c>
      <c r="M3567" s="3">
        <v>8871.6910000000007</v>
      </c>
      <c r="N3567" s="3">
        <v>9269.94</v>
      </c>
      <c r="O3567" s="3">
        <v>9817.9349999999995</v>
      </c>
      <c r="P3567" s="3">
        <v>10212.749</v>
      </c>
      <c r="Q3567" s="3">
        <v>11077.261</v>
      </c>
      <c r="R3567" s="3">
        <v>11679.014999999999</v>
      </c>
      <c r="S3567" s="3">
        <v>12097.016</v>
      </c>
      <c r="T3567" s="3">
        <v>12968.919</v>
      </c>
      <c r="U3567" s="3">
        <v>13200.99</v>
      </c>
      <c r="V3567" s="3">
        <v>13967.727000000001</v>
      </c>
      <c r="W3567" s="3">
        <v>14457.111000000001</v>
      </c>
      <c r="X3567" s="3">
        <v>15402.746999999999</v>
      </c>
      <c r="Y3567" s="3">
        <v>16784.29</v>
      </c>
      <c r="Z3567" s="3">
        <v>17671.505000000001</v>
      </c>
      <c r="AA3567" s="3">
        <v>18245.580000000002</v>
      </c>
      <c r="AB3567" s="3">
        <v>18748.241999999998</v>
      </c>
      <c r="AC3567" s="3">
        <v>19222.18</v>
      </c>
      <c r="AD3567" s="3">
        <v>20818.603999999999</v>
      </c>
      <c r="AE3567" s="3">
        <v>20814.589</v>
      </c>
      <c r="AF3567" s="3">
        <v>20679.795999999998</v>
      </c>
      <c r="AG3567" s="3">
        <v>20944.066999999999</v>
      </c>
      <c r="AH3567" s="3">
        <v>22202.087</v>
      </c>
      <c r="AI3567" s="3">
        <v>23440.685000000001</v>
      </c>
      <c r="AJ3567" s="3">
        <v>25091.069</v>
      </c>
      <c r="AK3567" s="3">
        <v>26876.388999999999</v>
      </c>
      <c r="AL3567" s="3">
        <v>27710.026000000002</v>
      </c>
      <c r="AM3567" s="3">
        <v>27662.766</v>
      </c>
      <c r="AN3567" s="3">
        <v>28997.396000000001</v>
      </c>
      <c r="AO3567" s="3">
        <v>30569.21</v>
      </c>
      <c r="AP3567" s="3">
        <v>31235.983</v>
      </c>
      <c r="AQ3567" s="3">
        <v>32463.707999999999</v>
      </c>
      <c r="AR3567" s="3">
        <v>33545.999000000003</v>
      </c>
      <c r="AS3567" s="3">
        <v>34116.849000000002</v>
      </c>
      <c r="AT3567" s="3">
        <v>35220.048999999999</v>
      </c>
      <c r="AU3567" s="3">
        <v>36340.084000000003</v>
      </c>
      <c r="AV3567" s="3">
        <v>37673.050000000003</v>
      </c>
      <c r="AW3567" s="3">
        <v>39106.712</v>
      </c>
      <c r="AX3567" s="3">
        <v>40323.773000000001</v>
      </c>
      <c r="AY3567" s="3">
        <v>41544.883000000002</v>
      </c>
      <c r="AZ3567" s="3">
        <v>42716.957000000002</v>
      </c>
      <c r="BA3567">
        <v>43931.938999999998</v>
      </c>
      <c r="BB3567">
        <v>2017</v>
      </c>
    </row>
    <row r="3568" spans="1:54" hidden="1" x14ac:dyDescent="0.2">
      <c r="A3568">
        <v>436</v>
      </c>
      <c r="B3568" t="s">
        <v>482</v>
      </c>
      <c r="C3568" t="s">
        <v>320</v>
      </c>
      <c r="D3568" t="s">
        <v>27</v>
      </c>
      <c r="E3568" t="s">
        <v>319</v>
      </c>
      <c r="F3568" s="3" t="s">
        <v>318</v>
      </c>
      <c r="G3568" t="s">
        <v>243</v>
      </c>
      <c r="J3568"/>
      <c r="K3568"/>
      <c r="L3568"/>
      <c r="M3568"/>
      <c r="N3568"/>
      <c r="O3568"/>
      <c r="P3568"/>
      <c r="Q3568"/>
      <c r="R3568"/>
      <c r="S3568"/>
      <c r="T3568"/>
      <c r="U3568"/>
      <c r="V3568"/>
      <c r="W3568"/>
      <c r="X3568"/>
      <c r="Y3568"/>
      <c r="Z3568"/>
      <c r="AA3568"/>
      <c r="AB3568"/>
      <c r="AC3568"/>
      <c r="AD3568"/>
      <c r="AE3568"/>
      <c r="AF3568"/>
      <c r="AG3568"/>
      <c r="AH3568"/>
      <c r="AI3568"/>
      <c r="AJ3568"/>
      <c r="AK3568"/>
      <c r="AL3568"/>
      <c r="AM3568"/>
      <c r="AN3568"/>
      <c r="AO3568"/>
      <c r="AP3568"/>
      <c r="AQ3568"/>
      <c r="AR3568"/>
      <c r="AS3568"/>
      <c r="AT3568"/>
      <c r="AU3568"/>
      <c r="AV3568"/>
      <c r="AW3568"/>
      <c r="AX3568"/>
      <c r="AY3568"/>
      <c r="AZ3568"/>
    </row>
    <row r="3569" spans="1:54" hidden="1" x14ac:dyDescent="0.2">
      <c r="A3569">
        <v>436</v>
      </c>
      <c r="B3569" t="s">
        <v>482</v>
      </c>
      <c r="C3569" t="s">
        <v>317</v>
      </c>
      <c r="D3569" t="s">
        <v>27</v>
      </c>
      <c r="E3569" t="s">
        <v>316</v>
      </c>
      <c r="F3569" s="3" t="s">
        <v>315</v>
      </c>
      <c r="G3569" t="s">
        <v>288</v>
      </c>
      <c r="I3569" t="s">
        <v>310</v>
      </c>
      <c r="J3569">
        <v>0.21</v>
      </c>
      <c r="K3569">
        <v>0.216</v>
      </c>
      <c r="L3569">
        <v>0.218</v>
      </c>
      <c r="M3569">
        <v>0.218</v>
      </c>
      <c r="N3569">
        <v>0.214</v>
      </c>
      <c r="O3569">
        <v>0.215</v>
      </c>
      <c r="P3569">
        <v>0.215</v>
      </c>
      <c r="Q3569">
        <v>0.223</v>
      </c>
      <c r="R3569">
        <v>0.221</v>
      </c>
      <c r="S3569">
        <v>0.216</v>
      </c>
      <c r="T3569">
        <v>0.221</v>
      </c>
      <c r="U3569">
        <v>0.22600000000000001</v>
      </c>
      <c r="V3569">
        <v>0.218</v>
      </c>
      <c r="W3569">
        <v>0.222</v>
      </c>
      <c r="X3569">
        <v>0.23</v>
      </c>
      <c r="Y3569">
        <v>0.24399999999999999</v>
      </c>
      <c r="Z3569">
        <v>0.249</v>
      </c>
      <c r="AA3569">
        <v>0.248</v>
      </c>
      <c r="AB3569">
        <v>0.252</v>
      </c>
      <c r="AC3569">
        <v>0.252</v>
      </c>
      <c r="AD3569">
        <v>0.26200000000000001</v>
      </c>
      <c r="AE3569">
        <v>0.25600000000000001</v>
      </c>
      <c r="AF3569">
        <v>0.248</v>
      </c>
      <c r="AG3569">
        <v>0.24099999999999999</v>
      </c>
      <c r="AH3569">
        <v>0.24099999999999999</v>
      </c>
      <c r="AI3569">
        <v>0.23899999999999999</v>
      </c>
      <c r="AJ3569">
        <v>0.24</v>
      </c>
      <c r="AK3569">
        <v>0.24199999999999999</v>
      </c>
      <c r="AL3569">
        <v>0.24199999999999999</v>
      </c>
      <c r="AM3569">
        <v>0.247</v>
      </c>
      <c r="AN3569">
        <v>0.247</v>
      </c>
      <c r="AO3569">
        <v>0.25</v>
      </c>
      <c r="AP3569">
        <v>0.248</v>
      </c>
      <c r="AQ3569">
        <v>0.25</v>
      </c>
      <c r="AR3569">
        <v>0.25</v>
      </c>
      <c r="AS3569">
        <v>0.248</v>
      </c>
      <c r="AT3569">
        <v>0.25</v>
      </c>
      <c r="AU3569">
        <v>0.249</v>
      </c>
      <c r="AV3569">
        <v>0.248</v>
      </c>
      <c r="AW3569">
        <v>0.247</v>
      </c>
      <c r="AX3569">
        <v>0.245</v>
      </c>
      <c r="AY3569">
        <v>0.24399999999999999</v>
      </c>
      <c r="AZ3569">
        <v>0.24199999999999999</v>
      </c>
      <c r="BA3569">
        <v>0.24099999999999999</v>
      </c>
      <c r="BB3569">
        <v>2017</v>
      </c>
    </row>
    <row r="3570" spans="1:54" hidden="1" x14ac:dyDescent="0.2">
      <c r="A3570">
        <v>436</v>
      </c>
      <c r="B3570" t="s">
        <v>482</v>
      </c>
      <c r="C3570" t="s">
        <v>314</v>
      </c>
      <c r="D3570" t="s">
        <v>27</v>
      </c>
      <c r="E3570" t="s">
        <v>313</v>
      </c>
      <c r="F3570" s="3" t="s">
        <v>312</v>
      </c>
      <c r="G3570" t="s">
        <v>311</v>
      </c>
      <c r="I3570" t="s">
        <v>310</v>
      </c>
      <c r="J3570">
        <v>4.0000000000000001E-3</v>
      </c>
      <c r="K3570">
        <v>8.9999999999999993E-3</v>
      </c>
      <c r="L3570">
        <v>1.9E-2</v>
      </c>
      <c r="M3570">
        <v>4.7E-2</v>
      </c>
      <c r="N3570">
        <v>0.217</v>
      </c>
      <c r="O3570">
        <v>0.754</v>
      </c>
      <c r="P3570">
        <v>1.109</v>
      </c>
      <c r="Q3570">
        <v>1.2869999999999999</v>
      </c>
      <c r="R3570">
        <v>1.492</v>
      </c>
      <c r="S3570">
        <v>1.7270000000000001</v>
      </c>
      <c r="T3570">
        <v>1.9390000000000001</v>
      </c>
      <c r="U3570">
        <v>2.2999999999999998</v>
      </c>
      <c r="V3570">
        <v>2.5299999999999998</v>
      </c>
      <c r="W3570">
        <v>2.754</v>
      </c>
      <c r="X3570">
        <v>3.0609999999999999</v>
      </c>
      <c r="Y3570">
        <v>3.2490000000000001</v>
      </c>
      <c r="Z3570">
        <v>3.4950000000000001</v>
      </c>
      <c r="AA3570">
        <v>3.7240000000000002</v>
      </c>
      <c r="AB3570">
        <v>3.9390000000000001</v>
      </c>
      <c r="AC3570">
        <v>4.1260000000000003</v>
      </c>
      <c r="AD3570">
        <v>4.1230000000000002</v>
      </c>
      <c r="AE3570">
        <v>4.1029999999999998</v>
      </c>
      <c r="AF3570">
        <v>4.2240000000000002</v>
      </c>
      <c r="AG3570">
        <v>4.125</v>
      </c>
      <c r="AH3570">
        <v>4.0170000000000003</v>
      </c>
      <c r="AI3570">
        <v>3.9369999999999998</v>
      </c>
      <c r="AJ3570">
        <v>3.8769999999999998</v>
      </c>
      <c r="AK3570">
        <v>3.806</v>
      </c>
      <c r="AL3570">
        <v>3.8250000000000002</v>
      </c>
      <c r="AM3570">
        <v>3.9409999999999998</v>
      </c>
      <c r="AN3570">
        <v>3.9529999999999998</v>
      </c>
      <c r="AO3570">
        <v>3.9449999999999998</v>
      </c>
      <c r="AP3570">
        <v>4.0170000000000003</v>
      </c>
      <c r="AQ3570">
        <v>4.0380000000000003</v>
      </c>
      <c r="AR3570">
        <v>4.0060000000000002</v>
      </c>
      <c r="AS3570">
        <v>4.0679999999999996</v>
      </c>
      <c r="AT3570">
        <v>4.056</v>
      </c>
      <c r="AU3570">
        <v>3.988</v>
      </c>
      <c r="AV3570">
        <v>3.9079999999999999</v>
      </c>
      <c r="AW3570">
        <v>3.8809999999999998</v>
      </c>
      <c r="AX3570">
        <v>3.879</v>
      </c>
      <c r="AY3570">
        <v>3.8860000000000001</v>
      </c>
      <c r="AZ3570">
        <v>3.9009999999999998</v>
      </c>
      <c r="BA3570">
        <v>3.9140000000000001</v>
      </c>
      <c r="BB3570">
        <v>2017</v>
      </c>
    </row>
    <row r="3571" spans="1:54" hidden="1" x14ac:dyDescent="0.2">
      <c r="A3571">
        <v>436</v>
      </c>
      <c r="B3571" t="s">
        <v>482</v>
      </c>
      <c r="C3571" t="s">
        <v>309</v>
      </c>
      <c r="D3571" t="s">
        <v>27</v>
      </c>
      <c r="E3571" t="s">
        <v>308</v>
      </c>
      <c r="F3571" s="3" t="s">
        <v>307</v>
      </c>
      <c r="G3571" t="s">
        <v>217</v>
      </c>
      <c r="I3571" s="3" t="s">
        <v>1245</v>
      </c>
      <c r="J3571">
        <v>20.686</v>
      </c>
      <c r="K3571">
        <v>19.407</v>
      </c>
      <c r="L3571">
        <v>21.98</v>
      </c>
      <c r="M3571">
        <v>22.873000000000001</v>
      </c>
      <c r="N3571">
        <v>20.91</v>
      </c>
      <c r="O3571">
        <v>17.7</v>
      </c>
      <c r="P3571">
        <v>18.161999999999999</v>
      </c>
      <c r="Q3571">
        <v>18.084</v>
      </c>
      <c r="R3571">
        <v>17.914999999999999</v>
      </c>
      <c r="S3571">
        <v>17.286999999999999</v>
      </c>
      <c r="T3571">
        <v>19.321999999999999</v>
      </c>
      <c r="U3571">
        <v>25.126000000000001</v>
      </c>
      <c r="V3571">
        <v>25.122</v>
      </c>
      <c r="W3571">
        <v>25.343</v>
      </c>
      <c r="X3571">
        <v>24.696999999999999</v>
      </c>
      <c r="Y3571">
        <v>25.852</v>
      </c>
      <c r="Z3571">
        <v>25.876999999999999</v>
      </c>
      <c r="AA3571">
        <v>24.888999999999999</v>
      </c>
      <c r="AB3571">
        <v>23.143999999999998</v>
      </c>
      <c r="AC3571">
        <v>23.577000000000002</v>
      </c>
      <c r="AD3571">
        <v>22.798999999999999</v>
      </c>
      <c r="AE3571">
        <v>22.477</v>
      </c>
      <c r="AF3571">
        <v>20.765000000000001</v>
      </c>
      <c r="AG3571">
        <v>19.506</v>
      </c>
      <c r="AH3571">
        <v>19.759</v>
      </c>
      <c r="AI3571">
        <v>20.545999999999999</v>
      </c>
      <c r="AJ3571">
        <v>20.457999999999998</v>
      </c>
      <c r="AK3571">
        <v>21.181999999999999</v>
      </c>
      <c r="AL3571">
        <v>19.975000000000001</v>
      </c>
      <c r="AM3571">
        <v>18.263999999999999</v>
      </c>
      <c r="AN3571">
        <v>18.440999999999999</v>
      </c>
      <c r="AO3571">
        <v>20.399000000000001</v>
      </c>
      <c r="AP3571">
        <v>21.236999999999998</v>
      </c>
      <c r="AQ3571">
        <v>19.959</v>
      </c>
      <c r="AR3571">
        <v>20.207000000000001</v>
      </c>
      <c r="AS3571">
        <v>19.756</v>
      </c>
      <c r="AT3571">
        <v>20.483000000000001</v>
      </c>
      <c r="AU3571">
        <v>20.745999999999999</v>
      </c>
      <c r="AV3571">
        <v>20.917999999999999</v>
      </c>
      <c r="AW3571">
        <v>21.302</v>
      </c>
      <c r="AX3571">
        <v>21.172000000000001</v>
      </c>
      <c r="AY3571">
        <v>21.105</v>
      </c>
      <c r="AZ3571">
        <v>21.085999999999999</v>
      </c>
      <c r="BA3571">
        <v>21.068000000000001</v>
      </c>
      <c r="BB3571">
        <v>2017</v>
      </c>
    </row>
    <row r="3572" spans="1:54" hidden="1" x14ac:dyDescent="0.2">
      <c r="A3572">
        <v>436</v>
      </c>
      <c r="B3572" t="s">
        <v>482</v>
      </c>
      <c r="C3572" t="s">
        <v>306</v>
      </c>
      <c r="D3572" t="s">
        <v>27</v>
      </c>
      <c r="E3572" t="s">
        <v>305</v>
      </c>
      <c r="F3572" s="3" t="s">
        <v>304</v>
      </c>
      <c r="G3572" t="s">
        <v>217</v>
      </c>
      <c r="I3572" s="3" t="s">
        <v>1245</v>
      </c>
      <c r="J3572">
        <v>15.805</v>
      </c>
      <c r="K3572">
        <v>12.797000000000001</v>
      </c>
      <c r="L3572">
        <v>12.398999999999999</v>
      </c>
      <c r="M3572">
        <v>13.74</v>
      </c>
      <c r="N3572">
        <v>14.281000000000001</v>
      </c>
      <c r="O3572">
        <v>20.398</v>
      </c>
      <c r="P3572">
        <v>21.161000000000001</v>
      </c>
      <c r="Q3572">
        <v>13.403</v>
      </c>
      <c r="R3572">
        <v>15.215</v>
      </c>
      <c r="S3572">
        <v>16.803999999999998</v>
      </c>
      <c r="T3572">
        <v>18.587</v>
      </c>
      <c r="U3572">
        <v>21.771000000000001</v>
      </c>
      <c r="V3572">
        <v>22.552</v>
      </c>
      <c r="W3572">
        <v>20.588999999999999</v>
      </c>
      <c r="X3572">
        <v>19.286000000000001</v>
      </c>
      <c r="Y3572">
        <v>20.905000000000001</v>
      </c>
      <c r="Z3572">
        <v>21.01</v>
      </c>
      <c r="AA3572">
        <v>21.713000000000001</v>
      </c>
      <c r="AB3572">
        <v>22.135000000000002</v>
      </c>
      <c r="AC3572">
        <v>22.265000000000001</v>
      </c>
      <c r="AD3572">
        <v>21.295999999999999</v>
      </c>
      <c r="AE3572">
        <v>21</v>
      </c>
      <c r="AF3572">
        <v>19.872</v>
      </c>
      <c r="AG3572">
        <v>20.109000000000002</v>
      </c>
      <c r="AH3572">
        <v>21.259</v>
      </c>
      <c r="AI3572">
        <v>23.606999999999999</v>
      </c>
      <c r="AJ3572">
        <v>24.56</v>
      </c>
      <c r="AK3572">
        <v>24.327999999999999</v>
      </c>
      <c r="AL3572">
        <v>20.943999999999999</v>
      </c>
      <c r="AM3572">
        <v>21.547999999999998</v>
      </c>
      <c r="AN3572">
        <v>22.099</v>
      </c>
      <c r="AO3572">
        <v>22.591000000000001</v>
      </c>
      <c r="AP3572">
        <v>21.738</v>
      </c>
      <c r="AQ3572">
        <v>23.041</v>
      </c>
      <c r="AR3572">
        <v>24.189</v>
      </c>
      <c r="AS3572">
        <v>24.693000000000001</v>
      </c>
      <c r="AT3572">
        <v>24</v>
      </c>
      <c r="AU3572">
        <v>23.710999999999999</v>
      </c>
      <c r="AV3572">
        <v>23.559000000000001</v>
      </c>
      <c r="AW3572">
        <v>24.010999999999999</v>
      </c>
      <c r="AX3572">
        <v>24.154</v>
      </c>
      <c r="AY3572">
        <v>24.15</v>
      </c>
      <c r="AZ3572">
        <v>24.132000000000001</v>
      </c>
      <c r="BA3572">
        <v>24.105</v>
      </c>
      <c r="BB3572">
        <v>2017</v>
      </c>
    </row>
    <row r="3573" spans="1:54" hidden="1" x14ac:dyDescent="0.2">
      <c r="A3573">
        <v>436</v>
      </c>
      <c r="B3573" t="s">
        <v>482</v>
      </c>
      <c r="C3573" t="s">
        <v>303</v>
      </c>
      <c r="D3573" t="s">
        <v>27</v>
      </c>
      <c r="E3573" t="s">
        <v>300</v>
      </c>
      <c r="F3573" s="3" t="s">
        <v>302</v>
      </c>
      <c r="G3573" t="s">
        <v>295</v>
      </c>
      <c r="I3573" t="s">
        <v>1246</v>
      </c>
      <c r="J3573">
        <v>4.7E-2</v>
      </c>
      <c r="K3573">
        <v>0.10199999999999999</v>
      </c>
      <c r="L3573">
        <v>0.224</v>
      </c>
      <c r="M3573">
        <v>0.55000000000000004</v>
      </c>
      <c r="N3573">
        <v>2.6059999999999999</v>
      </c>
      <c r="O3573">
        <v>10.542999999999999</v>
      </c>
      <c r="P3573">
        <v>15.62</v>
      </c>
      <c r="Q3573">
        <v>18.721</v>
      </c>
      <c r="R3573">
        <v>21.76</v>
      </c>
      <c r="S3573">
        <v>26.166</v>
      </c>
      <c r="T3573">
        <v>30.66</v>
      </c>
      <c r="U3573">
        <v>36.487000000000002</v>
      </c>
      <c r="V3573">
        <v>40.845999999999997</v>
      </c>
      <c r="W3573">
        <v>45.317</v>
      </c>
      <c r="X3573">
        <v>50.91</v>
      </c>
      <c r="Y3573">
        <v>56.023000000000003</v>
      </c>
      <c r="Z3573">
        <v>62.34</v>
      </c>
      <c r="AA3573">
        <v>67.950999999999993</v>
      </c>
      <c r="AB3573">
        <v>71.644000000000005</v>
      </c>
      <c r="AC3573">
        <v>75.366</v>
      </c>
      <c r="AD3573">
        <v>76.213999999999999</v>
      </c>
      <c r="AE3573">
        <v>77.063999999999993</v>
      </c>
      <c r="AF3573">
        <v>81.447000000000003</v>
      </c>
      <c r="AG3573">
        <v>81.992000000000004</v>
      </c>
      <c r="AH3573">
        <v>81.653000000000006</v>
      </c>
      <c r="AI3573">
        <v>82.739000000000004</v>
      </c>
      <c r="AJ3573">
        <v>84.481999999999999</v>
      </c>
      <c r="AK3573">
        <v>84.918000000000006</v>
      </c>
      <c r="AL3573">
        <v>88.819000000000003</v>
      </c>
      <c r="AM3573">
        <v>91.765000000000001</v>
      </c>
      <c r="AN3573">
        <v>94.236999999999995</v>
      </c>
      <c r="AO3573">
        <v>97.488</v>
      </c>
      <c r="AP3573">
        <v>99.153000000000006</v>
      </c>
      <c r="AQ3573">
        <v>100.666</v>
      </c>
      <c r="AR3573">
        <v>101.145</v>
      </c>
      <c r="AS3573">
        <v>100.506</v>
      </c>
      <c r="AT3573">
        <v>99.957999999999998</v>
      </c>
      <c r="AU3573">
        <v>100.2</v>
      </c>
      <c r="AV3573">
        <v>100.943</v>
      </c>
      <c r="AW3573">
        <v>102.259</v>
      </c>
      <c r="AX3573">
        <v>104.074</v>
      </c>
      <c r="AY3573">
        <v>106.154</v>
      </c>
      <c r="AZ3573">
        <v>108.27500000000001</v>
      </c>
      <c r="BA3573">
        <v>110.438</v>
      </c>
      <c r="BB3573">
        <v>2017</v>
      </c>
    </row>
    <row r="3574" spans="1:54" hidden="1" x14ac:dyDescent="0.2">
      <c r="A3574">
        <v>436</v>
      </c>
      <c r="B3574" t="s">
        <v>482</v>
      </c>
      <c r="C3574" t="s">
        <v>301</v>
      </c>
      <c r="D3574" t="s">
        <v>27</v>
      </c>
      <c r="E3574" t="s">
        <v>300</v>
      </c>
      <c r="F3574" t="s">
        <v>299</v>
      </c>
      <c r="G3574" t="s">
        <v>275</v>
      </c>
      <c r="I3574" t="s">
        <v>298</v>
      </c>
      <c r="J3574">
        <v>316.59500000000003</v>
      </c>
      <c r="K3574">
        <v>116.80800000000001</v>
      </c>
      <c r="L3574">
        <v>120.36499999999999</v>
      </c>
      <c r="M3574">
        <v>145.637</v>
      </c>
      <c r="N3574">
        <v>373.82100000000003</v>
      </c>
      <c r="O3574">
        <v>304.584</v>
      </c>
      <c r="P3574">
        <v>48.155000000000001</v>
      </c>
      <c r="Q3574">
        <v>19.853000000000002</v>
      </c>
      <c r="R3574">
        <v>16.231000000000002</v>
      </c>
      <c r="S3574">
        <v>20.248999999999999</v>
      </c>
      <c r="T3574">
        <v>17.172999999999998</v>
      </c>
      <c r="U3574">
        <v>19.006</v>
      </c>
      <c r="V3574">
        <v>11.948</v>
      </c>
      <c r="W3574">
        <v>10.944000000000001</v>
      </c>
      <c r="X3574">
        <v>12.342000000000001</v>
      </c>
      <c r="Y3574">
        <v>10.042999999999999</v>
      </c>
      <c r="Z3574">
        <v>11.276999999999999</v>
      </c>
      <c r="AA3574">
        <v>9.0009999999999994</v>
      </c>
      <c r="AB3574">
        <v>5.4349999999999996</v>
      </c>
      <c r="AC3574">
        <v>5.194</v>
      </c>
      <c r="AD3574">
        <v>1.125</v>
      </c>
      <c r="AE3574">
        <v>1.1160000000000001</v>
      </c>
      <c r="AF3574">
        <v>5.6870000000000003</v>
      </c>
      <c r="AG3574">
        <v>0.67</v>
      </c>
      <c r="AH3574">
        <v>-0.41399999999999998</v>
      </c>
      <c r="AI3574">
        <v>1.329</v>
      </c>
      <c r="AJ3574">
        <v>2.1070000000000002</v>
      </c>
      <c r="AK3574">
        <v>0.51600000000000001</v>
      </c>
      <c r="AL3574">
        <v>4.5940000000000003</v>
      </c>
      <c r="AM3574">
        <v>3.3170000000000002</v>
      </c>
      <c r="AN3574">
        <v>2.694</v>
      </c>
      <c r="AO3574">
        <v>3.45</v>
      </c>
      <c r="AP3574">
        <v>1.708</v>
      </c>
      <c r="AQ3574">
        <v>1.526</v>
      </c>
      <c r="AR3574">
        <v>0.47599999999999998</v>
      </c>
      <c r="AS3574">
        <v>-0.63200000000000001</v>
      </c>
      <c r="AT3574">
        <v>-0.54500000000000004</v>
      </c>
      <c r="AU3574">
        <v>0.24199999999999999</v>
      </c>
      <c r="AV3574">
        <v>0.74199999999999999</v>
      </c>
      <c r="AW3574">
        <v>1.304</v>
      </c>
      <c r="AX3574">
        <v>1.7749999999999999</v>
      </c>
      <c r="AY3574">
        <v>1.998</v>
      </c>
      <c r="AZ3574">
        <v>1.998</v>
      </c>
      <c r="BA3574">
        <v>1.998</v>
      </c>
      <c r="BB3574">
        <v>2017</v>
      </c>
    </row>
    <row r="3575" spans="1:54" hidden="1" x14ac:dyDescent="0.2">
      <c r="A3575">
        <v>436</v>
      </c>
      <c r="B3575" t="s">
        <v>482</v>
      </c>
      <c r="C3575" t="s">
        <v>297</v>
      </c>
      <c r="D3575" t="s">
        <v>27</v>
      </c>
      <c r="E3575" t="s">
        <v>293</v>
      </c>
      <c r="F3575" s="3" t="s">
        <v>296</v>
      </c>
      <c r="G3575" t="s">
        <v>295</v>
      </c>
      <c r="I3575" t="s">
        <v>1246</v>
      </c>
      <c r="J3575">
        <v>6.8000000000000005E-2</v>
      </c>
      <c r="K3575">
        <v>0.13700000000000001</v>
      </c>
      <c r="L3575">
        <v>0.318</v>
      </c>
      <c r="M3575">
        <v>0.92500000000000004</v>
      </c>
      <c r="N3575">
        <v>5.04</v>
      </c>
      <c r="O3575">
        <v>14.374000000000001</v>
      </c>
      <c r="P3575">
        <v>17.198</v>
      </c>
      <c r="Q3575">
        <v>19.972000000000001</v>
      </c>
      <c r="R3575">
        <v>23.245999999999999</v>
      </c>
      <c r="S3575">
        <v>28.056999999999999</v>
      </c>
      <c r="T3575">
        <v>32.997999999999998</v>
      </c>
      <c r="U3575">
        <v>38.950000000000003</v>
      </c>
      <c r="V3575">
        <v>42.6</v>
      </c>
      <c r="W3575">
        <v>47.390999999999998</v>
      </c>
      <c r="X3575">
        <v>54.24</v>
      </c>
      <c r="Y3575">
        <v>58.636000000000003</v>
      </c>
      <c r="Z3575">
        <v>64.843999999999994</v>
      </c>
      <c r="AA3575">
        <v>69.375</v>
      </c>
      <c r="AB3575">
        <v>75.355999999999995</v>
      </c>
      <c r="AC3575">
        <v>76.369</v>
      </c>
      <c r="AD3575">
        <v>76.369</v>
      </c>
      <c r="AE3575">
        <v>77.444999999999993</v>
      </c>
      <c r="AF3575">
        <v>82.475999999999999</v>
      </c>
      <c r="AG3575">
        <v>80.921000000000006</v>
      </c>
      <c r="AH3575">
        <v>81.897000000000006</v>
      </c>
      <c r="AI3575">
        <v>83.850999999999999</v>
      </c>
      <c r="AJ3575">
        <v>83.77</v>
      </c>
      <c r="AK3575">
        <v>86.614999999999995</v>
      </c>
      <c r="AL3575">
        <v>89.911000000000001</v>
      </c>
      <c r="AM3575">
        <v>93.43</v>
      </c>
      <c r="AN3575">
        <v>95.917000000000002</v>
      </c>
      <c r="AO3575">
        <v>97.998999999999995</v>
      </c>
      <c r="AP3575">
        <v>99.600999999999999</v>
      </c>
      <c r="AQ3575">
        <v>101.41</v>
      </c>
      <c r="AR3575">
        <v>101.211</v>
      </c>
      <c r="AS3575">
        <v>100.202</v>
      </c>
      <c r="AT3575">
        <v>100</v>
      </c>
      <c r="AU3575">
        <v>100.4</v>
      </c>
      <c r="AV3575">
        <v>101.429</v>
      </c>
      <c r="AW3575">
        <v>102.961</v>
      </c>
      <c r="AX3575">
        <v>105.018</v>
      </c>
      <c r="AY3575">
        <v>107.116</v>
      </c>
      <c r="AZ3575">
        <v>109.25700000000001</v>
      </c>
      <c r="BA3575">
        <v>111.44</v>
      </c>
      <c r="BB3575">
        <v>2017</v>
      </c>
    </row>
    <row r="3576" spans="1:54" hidden="1" x14ac:dyDescent="0.2">
      <c r="A3576">
        <v>436</v>
      </c>
      <c r="B3576" t="s">
        <v>482</v>
      </c>
      <c r="C3576" t="s">
        <v>294</v>
      </c>
      <c r="D3576" t="s">
        <v>27</v>
      </c>
      <c r="E3576" t="s">
        <v>293</v>
      </c>
      <c r="F3576" t="s">
        <v>292</v>
      </c>
      <c r="G3576" t="s">
        <v>275</v>
      </c>
      <c r="I3576" t="s">
        <v>291</v>
      </c>
      <c r="J3576">
        <v>188.57</v>
      </c>
      <c r="K3576">
        <v>101.495</v>
      </c>
      <c r="L3576">
        <v>131.50399999999999</v>
      </c>
      <c r="M3576">
        <v>190.69200000000001</v>
      </c>
      <c r="N3576">
        <v>444.87799999999999</v>
      </c>
      <c r="O3576">
        <v>185.17500000000001</v>
      </c>
      <c r="P3576">
        <v>19.652999999999999</v>
      </c>
      <c r="Q3576">
        <v>16.125</v>
      </c>
      <c r="R3576">
        <v>16.396999999999998</v>
      </c>
      <c r="S3576">
        <v>20.692</v>
      </c>
      <c r="T3576">
        <v>17.611999999999998</v>
      </c>
      <c r="U3576">
        <v>18.036999999999999</v>
      </c>
      <c r="V3576">
        <v>9.3699999999999992</v>
      </c>
      <c r="W3576">
        <v>11.247999999999999</v>
      </c>
      <c r="X3576">
        <v>14.452</v>
      </c>
      <c r="Y3576">
        <v>8.1039999999999992</v>
      </c>
      <c r="Z3576">
        <v>10.587</v>
      </c>
      <c r="AA3576">
        <v>6.9880000000000004</v>
      </c>
      <c r="AB3576">
        <v>8.6219999999999999</v>
      </c>
      <c r="AC3576">
        <v>1.3440000000000001</v>
      </c>
      <c r="AD3576">
        <v>0</v>
      </c>
      <c r="AE3576">
        <v>1.409</v>
      </c>
      <c r="AF3576">
        <v>6.4960000000000004</v>
      </c>
      <c r="AG3576">
        <v>-1.8859999999999999</v>
      </c>
      <c r="AH3576">
        <v>1.2070000000000001</v>
      </c>
      <c r="AI3576">
        <v>2.3860000000000001</v>
      </c>
      <c r="AJ3576">
        <v>-9.7000000000000003E-2</v>
      </c>
      <c r="AK3576">
        <v>3.3969999999999998</v>
      </c>
      <c r="AL3576">
        <v>3.8050000000000002</v>
      </c>
      <c r="AM3576">
        <v>3.915</v>
      </c>
      <c r="AN3576">
        <v>2.6619999999999999</v>
      </c>
      <c r="AO3576">
        <v>2.17</v>
      </c>
      <c r="AP3576">
        <v>1.635</v>
      </c>
      <c r="AQ3576">
        <v>1.8160000000000001</v>
      </c>
      <c r="AR3576">
        <v>-0.19600000000000001</v>
      </c>
      <c r="AS3576">
        <v>-0.997</v>
      </c>
      <c r="AT3576">
        <v>-0.20200000000000001</v>
      </c>
      <c r="AU3576">
        <v>0.4</v>
      </c>
      <c r="AV3576">
        <v>1.0249999999999999</v>
      </c>
      <c r="AW3576">
        <v>1.51</v>
      </c>
      <c r="AX3576">
        <v>1.998</v>
      </c>
      <c r="AY3576">
        <v>1.998</v>
      </c>
      <c r="AZ3576">
        <v>1.998</v>
      </c>
      <c r="BA3576">
        <v>1.998</v>
      </c>
      <c r="BB3576">
        <v>2017</v>
      </c>
    </row>
    <row r="3577" spans="1:54" hidden="1" x14ac:dyDescent="0.2">
      <c r="A3577">
        <v>436</v>
      </c>
      <c r="B3577" t="s">
        <v>482</v>
      </c>
      <c r="C3577" t="s">
        <v>290</v>
      </c>
      <c r="D3577" t="s">
        <v>27</v>
      </c>
      <c r="E3577" t="s">
        <v>289</v>
      </c>
      <c r="G3577" t="s">
        <v>288</v>
      </c>
      <c r="J3577"/>
      <c r="K3577"/>
      <c r="L3577"/>
      <c r="M3577"/>
      <c r="N3577"/>
      <c r="O3577"/>
      <c r="P3577"/>
      <c r="Q3577"/>
      <c r="R3577"/>
      <c r="S3577"/>
      <c r="T3577"/>
      <c r="U3577"/>
      <c r="V3577"/>
      <c r="W3577"/>
      <c r="X3577"/>
      <c r="Y3577"/>
      <c r="Z3577"/>
      <c r="AA3577"/>
      <c r="AB3577"/>
      <c r="AC3577"/>
      <c r="AD3577"/>
      <c r="AE3577"/>
      <c r="AF3577"/>
      <c r="AG3577"/>
      <c r="AH3577"/>
      <c r="AI3577"/>
      <c r="AJ3577"/>
      <c r="AK3577"/>
      <c r="AL3577"/>
      <c r="AM3577"/>
      <c r="AN3577"/>
      <c r="AO3577"/>
      <c r="AP3577"/>
      <c r="AQ3577"/>
      <c r="AR3577"/>
      <c r="AS3577"/>
      <c r="AT3577"/>
      <c r="AU3577"/>
      <c r="AV3577"/>
      <c r="AW3577"/>
      <c r="AX3577"/>
      <c r="AY3577"/>
      <c r="AZ3577"/>
    </row>
    <row r="3578" spans="1:54" hidden="1" x14ac:dyDescent="0.2">
      <c r="A3578">
        <v>436</v>
      </c>
      <c r="B3578" t="s">
        <v>482</v>
      </c>
      <c r="C3578" t="s">
        <v>287</v>
      </c>
      <c r="D3578" t="s">
        <v>27</v>
      </c>
      <c r="E3578" t="s">
        <v>286</v>
      </c>
      <c r="F3578" s="3" t="s">
        <v>285</v>
      </c>
      <c r="G3578" t="s">
        <v>275</v>
      </c>
      <c r="I3578" s="3" t="s">
        <v>1247</v>
      </c>
      <c r="J3578">
        <v>-6.28</v>
      </c>
      <c r="K3578">
        <v>9.7490000000000006</v>
      </c>
      <c r="L3578">
        <v>4.1260000000000003</v>
      </c>
      <c r="M3578">
        <v>6.3860000000000001</v>
      </c>
      <c r="N3578">
        <v>-0.82799999999999996</v>
      </c>
      <c r="O3578">
        <v>-0.93400000000000005</v>
      </c>
      <c r="P3578">
        <v>9.2240000000000002</v>
      </c>
      <c r="Q3578">
        <v>18.962</v>
      </c>
      <c r="R3578">
        <v>-2.9359999999999999</v>
      </c>
      <c r="S3578">
        <v>-4.9039999999999999</v>
      </c>
      <c r="T3578">
        <v>8.8559999999999999</v>
      </c>
      <c r="U3578">
        <v>15.97</v>
      </c>
      <c r="V3578">
        <v>8.7829999999999995</v>
      </c>
      <c r="W3578">
        <v>14.07</v>
      </c>
      <c r="X3578">
        <v>13.196</v>
      </c>
      <c r="Y3578">
        <v>9.3680000000000003</v>
      </c>
      <c r="Z3578">
        <v>7.1859999999999999</v>
      </c>
      <c r="AA3578">
        <v>4.1920000000000002</v>
      </c>
      <c r="AB3578">
        <v>2.1219999999999999</v>
      </c>
      <c r="AC3578">
        <v>15.55</v>
      </c>
      <c r="AD3578">
        <v>11.96</v>
      </c>
      <c r="AE3578">
        <v>-5.4409999999999998</v>
      </c>
      <c r="AF3578">
        <v>-1.2470000000000001</v>
      </c>
      <c r="AG3578">
        <v>-0.78600000000000003</v>
      </c>
      <c r="AH3578">
        <v>11.848000000000001</v>
      </c>
      <c r="AI3578">
        <v>3.488</v>
      </c>
      <c r="AJ3578">
        <v>3.4129999999999998</v>
      </c>
      <c r="AK3578">
        <v>11.093</v>
      </c>
      <c r="AL3578">
        <v>2.4729999999999999</v>
      </c>
      <c r="AM3578">
        <v>-13.837</v>
      </c>
      <c r="AN3578">
        <v>15.247</v>
      </c>
      <c r="AO3578">
        <v>11.117000000000001</v>
      </c>
      <c r="AP3578">
        <v>2.2789999999999999</v>
      </c>
      <c r="AQ3578">
        <v>-0.183</v>
      </c>
      <c r="AR3578">
        <v>3.9950000000000001</v>
      </c>
      <c r="AS3578">
        <v>-0.28699999999999998</v>
      </c>
      <c r="AT3578">
        <v>9.4049999999999994</v>
      </c>
      <c r="AU3578">
        <v>4.0250000000000004</v>
      </c>
      <c r="AV3578">
        <v>4.5570000000000004</v>
      </c>
      <c r="AW3578">
        <v>4.766</v>
      </c>
      <c r="AX3578">
        <v>3.6</v>
      </c>
      <c r="AY3578">
        <v>3.6</v>
      </c>
      <c r="AZ3578">
        <v>3.6</v>
      </c>
      <c r="BA3578">
        <v>3.6</v>
      </c>
      <c r="BB3578">
        <v>2017</v>
      </c>
    </row>
    <row r="3579" spans="1:54" hidden="1" x14ac:dyDescent="0.2">
      <c r="A3579">
        <v>436</v>
      </c>
      <c r="B3579" t="s">
        <v>482</v>
      </c>
      <c r="C3579" t="s">
        <v>284</v>
      </c>
      <c r="D3579" t="s">
        <v>27</v>
      </c>
      <c r="E3579" t="s">
        <v>283</v>
      </c>
      <c r="F3579" s="3" t="s">
        <v>282</v>
      </c>
      <c r="G3579" t="s">
        <v>275</v>
      </c>
      <c r="I3579" s="3" t="s">
        <v>1247</v>
      </c>
      <c r="J3579">
        <v>-2.79</v>
      </c>
      <c r="K3579">
        <v>8.391</v>
      </c>
      <c r="L3579">
        <v>1.244</v>
      </c>
      <c r="M3579">
        <v>4.53</v>
      </c>
      <c r="N3579">
        <v>-1.6779999999999999</v>
      </c>
      <c r="O3579">
        <v>5.5250000000000004</v>
      </c>
      <c r="P3579">
        <v>8.6069999999999993</v>
      </c>
      <c r="Q3579">
        <v>20.213999999999999</v>
      </c>
      <c r="R3579">
        <v>-6.9429999999999996</v>
      </c>
      <c r="S3579">
        <v>-7.0140000000000002</v>
      </c>
      <c r="T3579">
        <v>8.8550000000000004</v>
      </c>
      <c r="U3579">
        <v>8.3719999999999999</v>
      </c>
      <c r="V3579">
        <v>5.742</v>
      </c>
      <c r="W3579">
        <v>12.843999999999999</v>
      </c>
      <c r="X3579">
        <v>12.602</v>
      </c>
      <c r="Y3579">
        <v>10.108000000000001</v>
      </c>
      <c r="Z3579">
        <v>8.5950000000000006</v>
      </c>
      <c r="AA3579">
        <v>4.9269999999999996</v>
      </c>
      <c r="AB3579">
        <v>-0.39700000000000002</v>
      </c>
      <c r="AC3579">
        <v>15.882999999999999</v>
      </c>
      <c r="AD3579">
        <v>12.79</v>
      </c>
      <c r="AE3579">
        <v>-6.7720000000000002</v>
      </c>
      <c r="AF3579">
        <v>0.32</v>
      </c>
      <c r="AG3579">
        <v>-3.0139999999999998</v>
      </c>
      <c r="AH3579">
        <v>9.9879999999999995</v>
      </c>
      <c r="AI3579">
        <v>4.2149999999999999</v>
      </c>
      <c r="AJ3579">
        <v>2.8650000000000002</v>
      </c>
      <c r="AK3579">
        <v>26.626999999999999</v>
      </c>
      <c r="AL3579">
        <v>5.2380000000000004</v>
      </c>
      <c r="AM3579">
        <v>-15.875999999999999</v>
      </c>
      <c r="AN3579">
        <v>18.346</v>
      </c>
      <c r="AO3579">
        <v>10.079000000000001</v>
      </c>
      <c r="AP3579">
        <v>0.54100000000000004</v>
      </c>
      <c r="AQ3579">
        <v>-0.72099999999999997</v>
      </c>
      <c r="AR3579">
        <v>2.8969999999999998</v>
      </c>
      <c r="AS3579">
        <v>0.375</v>
      </c>
      <c r="AT3579">
        <v>10.526999999999999</v>
      </c>
      <c r="AU3579">
        <v>2.3319999999999999</v>
      </c>
      <c r="AV3579">
        <v>3.9</v>
      </c>
      <c r="AW3579">
        <v>4.766</v>
      </c>
      <c r="AX3579">
        <v>3.6</v>
      </c>
      <c r="AY3579">
        <v>3.6</v>
      </c>
      <c r="AZ3579">
        <v>3.6</v>
      </c>
      <c r="BA3579">
        <v>3.6</v>
      </c>
      <c r="BB3579">
        <v>2017</v>
      </c>
    </row>
    <row r="3580" spans="1:54" hidden="1" x14ac:dyDescent="0.2">
      <c r="A3580">
        <v>436</v>
      </c>
      <c r="B3580" t="s">
        <v>482</v>
      </c>
      <c r="C3580" t="s">
        <v>281</v>
      </c>
      <c r="D3580" t="s">
        <v>27</v>
      </c>
      <c r="E3580" t="s">
        <v>280</v>
      </c>
      <c r="F3580" s="3" t="s">
        <v>279</v>
      </c>
      <c r="G3580" t="s">
        <v>275</v>
      </c>
      <c r="I3580" s="3" t="s">
        <v>1247</v>
      </c>
      <c r="J3580">
        <v>5.73</v>
      </c>
      <c r="K3580">
        <v>4.609</v>
      </c>
      <c r="L3580">
        <v>-2.9550000000000001</v>
      </c>
      <c r="M3580">
        <v>2.113</v>
      </c>
      <c r="N3580">
        <v>13.912000000000001</v>
      </c>
      <c r="O3580">
        <v>10.013999999999999</v>
      </c>
      <c r="P3580">
        <v>5.556</v>
      </c>
      <c r="Q3580">
        <v>10.237</v>
      </c>
      <c r="R3580">
        <v>-1.472</v>
      </c>
      <c r="S3580">
        <v>3.992</v>
      </c>
      <c r="T3580">
        <v>2.1019999999999999</v>
      </c>
      <c r="U3580">
        <v>-2.56</v>
      </c>
      <c r="V3580">
        <v>14.081</v>
      </c>
      <c r="W3580">
        <v>9.9410000000000007</v>
      </c>
      <c r="X3580">
        <v>13.239000000000001</v>
      </c>
      <c r="Y3580">
        <v>9.6920000000000002</v>
      </c>
      <c r="Z3580">
        <v>6.1139999999999999</v>
      </c>
      <c r="AA3580">
        <v>9.0850000000000009</v>
      </c>
      <c r="AB3580">
        <v>6.2169999999999996</v>
      </c>
      <c r="AC3580">
        <v>14.474</v>
      </c>
      <c r="AD3580">
        <v>23.398</v>
      </c>
      <c r="AE3580">
        <v>-11.672000000000001</v>
      </c>
      <c r="AF3580">
        <v>-2.08</v>
      </c>
      <c r="AG3580">
        <v>8.0990000000000002</v>
      </c>
      <c r="AH3580">
        <v>17.523</v>
      </c>
      <c r="AI3580">
        <v>4.6740000000000004</v>
      </c>
      <c r="AJ3580">
        <v>4.9779999999999998</v>
      </c>
      <c r="AK3580">
        <v>10.375</v>
      </c>
      <c r="AL3580">
        <v>5.7370000000000001</v>
      </c>
      <c r="AM3580">
        <v>-11.804</v>
      </c>
      <c r="AN3580">
        <v>15.175000000000001</v>
      </c>
      <c r="AO3580">
        <v>9.577</v>
      </c>
      <c r="AP3580">
        <v>-1.9730000000000001</v>
      </c>
      <c r="AQ3580">
        <v>3.3050000000000002</v>
      </c>
      <c r="AR3580">
        <v>1.8819999999999999</v>
      </c>
      <c r="AS3580">
        <v>-2.67</v>
      </c>
      <c r="AT3580">
        <v>2.5449999999999999</v>
      </c>
      <c r="AU3580">
        <v>3.2469999999999999</v>
      </c>
      <c r="AV3580">
        <v>4.2149999999999999</v>
      </c>
      <c r="AW3580">
        <v>4.7519999999999998</v>
      </c>
      <c r="AX3580">
        <v>4.0999999999999996</v>
      </c>
      <c r="AY3580">
        <v>3.8</v>
      </c>
      <c r="AZ3580">
        <v>3.6</v>
      </c>
      <c r="BA3580">
        <v>3.6</v>
      </c>
      <c r="BB3580">
        <v>2017</v>
      </c>
    </row>
    <row r="3581" spans="1:54" hidden="1" x14ac:dyDescent="0.2">
      <c r="A3581">
        <v>436</v>
      </c>
      <c r="B3581" t="s">
        <v>482</v>
      </c>
      <c r="C3581" t="s">
        <v>278</v>
      </c>
      <c r="D3581" t="s">
        <v>27</v>
      </c>
      <c r="E3581" t="s">
        <v>277</v>
      </c>
      <c r="F3581" s="3" t="s">
        <v>276</v>
      </c>
      <c r="G3581" t="s">
        <v>275</v>
      </c>
      <c r="I3581" s="3" t="s">
        <v>1247</v>
      </c>
      <c r="J3581">
        <v>3.36</v>
      </c>
      <c r="K3581">
        <v>6.2220000000000004</v>
      </c>
      <c r="L3581">
        <v>-0.64300000000000002</v>
      </c>
      <c r="M3581">
        <v>2.4039999999999999</v>
      </c>
      <c r="N3581">
        <v>12.061999999999999</v>
      </c>
      <c r="O3581">
        <v>7.58</v>
      </c>
      <c r="P3581">
        <v>11.223000000000001</v>
      </c>
      <c r="Q3581">
        <v>10.882999999999999</v>
      </c>
      <c r="R3581">
        <v>-1.7290000000000001</v>
      </c>
      <c r="S3581">
        <v>0.495</v>
      </c>
      <c r="T3581">
        <v>4.1550000000000002</v>
      </c>
      <c r="U3581">
        <v>-4.4470000000000001</v>
      </c>
      <c r="V3581">
        <v>13.502000000000001</v>
      </c>
      <c r="W3581">
        <v>13.298</v>
      </c>
      <c r="X3581">
        <v>15.493</v>
      </c>
      <c r="Y3581">
        <v>6.9109999999999996</v>
      </c>
      <c r="Z3581">
        <v>7.9850000000000003</v>
      </c>
      <c r="AA3581">
        <v>12.629</v>
      </c>
      <c r="AB3581">
        <v>6.0419999999999998</v>
      </c>
      <c r="AC3581">
        <v>7.9059999999999997</v>
      </c>
      <c r="AD3581">
        <v>25.46</v>
      </c>
      <c r="AE3581">
        <v>-4.992</v>
      </c>
      <c r="AF3581">
        <v>0.68700000000000006</v>
      </c>
      <c r="AG3581">
        <v>3.6150000000000002</v>
      </c>
      <c r="AH3581">
        <v>15.569000000000001</v>
      </c>
      <c r="AI3581">
        <v>2.5920000000000001</v>
      </c>
      <c r="AJ3581">
        <v>4.2750000000000004</v>
      </c>
      <c r="AK3581">
        <v>9.5310000000000006</v>
      </c>
      <c r="AL3581">
        <v>3.4990000000000001</v>
      </c>
      <c r="AM3581">
        <v>-12.207000000000001</v>
      </c>
      <c r="AN3581">
        <v>16.420000000000002</v>
      </c>
      <c r="AO3581">
        <v>7.5979999999999999</v>
      </c>
      <c r="AP3581">
        <v>-6.548</v>
      </c>
      <c r="AQ3581">
        <v>1.1020000000000001</v>
      </c>
      <c r="AR3581">
        <v>2.4420000000000002</v>
      </c>
      <c r="AS3581">
        <v>-5.8209999999999997</v>
      </c>
      <c r="AT3581">
        <v>-0.25700000000000001</v>
      </c>
      <c r="AU3581">
        <v>-4.2000000000000003E-2</v>
      </c>
      <c r="AV3581">
        <v>2.5289999999999999</v>
      </c>
      <c r="AW3581">
        <v>2.851</v>
      </c>
      <c r="AX3581">
        <v>2.46</v>
      </c>
      <c r="AY3581">
        <v>2.2799999999999998</v>
      </c>
      <c r="AZ3581">
        <v>2.16</v>
      </c>
      <c r="BA3581">
        <v>2.16</v>
      </c>
      <c r="BB3581">
        <v>2017</v>
      </c>
    </row>
    <row r="3582" spans="1:54" hidden="1" x14ac:dyDescent="0.2">
      <c r="A3582">
        <v>436</v>
      </c>
      <c r="B3582" t="s">
        <v>482</v>
      </c>
      <c r="C3582" t="s">
        <v>274</v>
      </c>
      <c r="D3582" t="s">
        <v>27</v>
      </c>
      <c r="E3582" t="s">
        <v>273</v>
      </c>
      <c r="F3582" s="3" t="s">
        <v>272</v>
      </c>
      <c r="G3582" t="s">
        <v>271</v>
      </c>
      <c r="I3582" t="s">
        <v>1248</v>
      </c>
      <c r="J3582">
        <v>4.78</v>
      </c>
      <c r="K3582">
        <v>5.1150000000000002</v>
      </c>
      <c r="L3582">
        <v>5.048</v>
      </c>
      <c r="M3582">
        <v>4.5620000000000003</v>
      </c>
      <c r="N3582">
        <v>5.8929999999999998</v>
      </c>
      <c r="O3582">
        <v>6.6929999999999996</v>
      </c>
      <c r="P3582">
        <v>7.0780000000000003</v>
      </c>
      <c r="Q3582">
        <v>6.0570000000000004</v>
      </c>
      <c r="R3582">
        <v>6.4279999999999999</v>
      </c>
      <c r="S3582">
        <v>8.8810000000000002</v>
      </c>
      <c r="T3582">
        <v>9.5670000000000002</v>
      </c>
      <c r="U3582">
        <v>10.585000000000001</v>
      </c>
      <c r="V3582">
        <v>11.154999999999999</v>
      </c>
      <c r="W3582">
        <v>10.015000000000001</v>
      </c>
      <c r="X3582">
        <v>7.8280000000000003</v>
      </c>
      <c r="Y3582">
        <v>6.8630000000000004</v>
      </c>
      <c r="Z3582">
        <v>8.3249999999999993</v>
      </c>
      <c r="AA3582">
        <v>9.5250000000000004</v>
      </c>
      <c r="AB3582">
        <v>10.675000000000001</v>
      </c>
      <c r="AC3582">
        <v>11.074999999999999</v>
      </c>
      <c r="AD3582">
        <v>10.9</v>
      </c>
      <c r="AE3582">
        <v>11.625</v>
      </c>
      <c r="AF3582">
        <v>12.875</v>
      </c>
      <c r="AG3582">
        <v>13.4</v>
      </c>
      <c r="AH3582">
        <v>12.9</v>
      </c>
      <c r="AI3582">
        <v>11.2</v>
      </c>
      <c r="AJ3582">
        <v>10.45</v>
      </c>
      <c r="AK3582">
        <v>9.15</v>
      </c>
      <c r="AL3582">
        <v>7.65</v>
      </c>
      <c r="AM3582">
        <v>9.4250000000000007</v>
      </c>
      <c r="AN3582">
        <v>8.25</v>
      </c>
      <c r="AO3582">
        <v>7.05</v>
      </c>
      <c r="AP3582">
        <v>6.85</v>
      </c>
      <c r="AQ3582">
        <v>6.25</v>
      </c>
      <c r="AR3582">
        <v>5.9249999999999998</v>
      </c>
      <c r="AS3582">
        <v>5.2750000000000004</v>
      </c>
      <c r="AT3582">
        <v>4.7750000000000004</v>
      </c>
      <c r="AU3582">
        <v>4.2380000000000004</v>
      </c>
      <c r="AV3582">
        <v>4.2380000000000004</v>
      </c>
      <c r="AW3582">
        <v>4.2380000000000004</v>
      </c>
      <c r="AX3582">
        <v>4.2380000000000004</v>
      </c>
      <c r="AY3582">
        <v>4.2380000000000004</v>
      </c>
      <c r="AZ3582">
        <v>4.2380000000000004</v>
      </c>
      <c r="BA3582">
        <v>4.2380000000000004</v>
      </c>
      <c r="BB3582">
        <v>2017</v>
      </c>
    </row>
    <row r="3583" spans="1:54" hidden="1" x14ac:dyDescent="0.2">
      <c r="A3583">
        <v>436</v>
      </c>
      <c r="B3583" t="s">
        <v>482</v>
      </c>
      <c r="C3583" t="s">
        <v>270</v>
      </c>
      <c r="D3583" t="s">
        <v>27</v>
      </c>
      <c r="E3583" t="s">
        <v>269</v>
      </c>
      <c r="F3583" s="3" t="s">
        <v>268</v>
      </c>
      <c r="G3583" t="s">
        <v>264</v>
      </c>
      <c r="H3583" t="s">
        <v>263</v>
      </c>
      <c r="I3583" t="s">
        <v>1248</v>
      </c>
      <c r="J3583">
        <v>1.2549999999999999</v>
      </c>
      <c r="K3583">
        <v>1.28</v>
      </c>
      <c r="L3583">
        <v>1.298</v>
      </c>
      <c r="M3583">
        <v>1.339</v>
      </c>
      <c r="N3583">
        <v>1.359</v>
      </c>
      <c r="O3583">
        <v>1.349</v>
      </c>
      <c r="P3583">
        <v>1.3680000000000001</v>
      </c>
      <c r="Q3583">
        <v>1.4039999999999999</v>
      </c>
      <c r="R3583">
        <v>1.4530000000000001</v>
      </c>
      <c r="S3583">
        <v>1.4610000000000001</v>
      </c>
      <c r="T3583">
        <v>1.492</v>
      </c>
      <c r="U3583">
        <v>1.583</v>
      </c>
      <c r="V3583">
        <v>1.65</v>
      </c>
      <c r="W3583">
        <v>1.7509999999999999</v>
      </c>
      <c r="X3583">
        <v>1.871</v>
      </c>
      <c r="Y3583">
        <v>1.96</v>
      </c>
      <c r="Z3583">
        <v>2.165</v>
      </c>
      <c r="AA3583">
        <v>2.194</v>
      </c>
      <c r="AB3583">
        <v>2.2280000000000002</v>
      </c>
      <c r="AC3583">
        <v>2.2970000000000002</v>
      </c>
      <c r="AD3583">
        <v>2.3919999999999999</v>
      </c>
      <c r="AE3583">
        <v>2.4340000000000002</v>
      </c>
      <c r="AF3583">
        <v>2.4529999999999998</v>
      </c>
      <c r="AG3583">
        <v>2.5049999999999999</v>
      </c>
      <c r="AH3583">
        <v>2.5840000000000001</v>
      </c>
      <c r="AI3583">
        <v>2.6819999999999999</v>
      </c>
      <c r="AJ3583">
        <v>2.7669999999999999</v>
      </c>
      <c r="AK3583">
        <v>2.8860000000000001</v>
      </c>
      <c r="AL3583">
        <v>2.9910000000000001</v>
      </c>
      <c r="AM3583">
        <v>3.05</v>
      </c>
      <c r="AN3583">
        <v>3.157</v>
      </c>
      <c r="AO3583">
        <v>3.2530000000000001</v>
      </c>
      <c r="AP3583">
        <v>3.36</v>
      </c>
      <c r="AQ3583">
        <v>3.448</v>
      </c>
      <c r="AR3583">
        <v>3.552</v>
      </c>
      <c r="AS3583">
        <v>3.6440000000000001</v>
      </c>
      <c r="AT3583">
        <v>3.7410000000000001</v>
      </c>
      <c r="AU3583">
        <v>3.8250000000000002</v>
      </c>
      <c r="AV3583">
        <v>3.92</v>
      </c>
      <c r="AW3583">
        <v>4.0060000000000002</v>
      </c>
      <c r="AX3583" t="s">
        <v>215</v>
      </c>
      <c r="AY3583" t="s">
        <v>215</v>
      </c>
      <c r="AZ3583" t="s">
        <v>215</v>
      </c>
      <c r="BA3583" t="s">
        <v>215</v>
      </c>
      <c r="BB3583">
        <v>2017</v>
      </c>
    </row>
    <row r="3584" spans="1:54" hidden="1" x14ac:dyDescent="0.2">
      <c r="A3584">
        <v>436</v>
      </c>
      <c r="B3584" t="s">
        <v>482</v>
      </c>
      <c r="C3584" t="s">
        <v>267</v>
      </c>
      <c r="D3584" t="s">
        <v>27</v>
      </c>
      <c r="E3584" t="s">
        <v>266</v>
      </c>
      <c r="F3584" s="3" t="s">
        <v>265</v>
      </c>
      <c r="G3584" t="s">
        <v>264</v>
      </c>
      <c r="H3584" t="s">
        <v>263</v>
      </c>
      <c r="I3584" t="s">
        <v>1249</v>
      </c>
      <c r="J3584">
        <v>3.92</v>
      </c>
      <c r="K3584">
        <v>3.948</v>
      </c>
      <c r="L3584">
        <v>4.0179999999999998</v>
      </c>
      <c r="M3584">
        <v>4.1040000000000001</v>
      </c>
      <c r="N3584">
        <v>4.157</v>
      </c>
      <c r="O3584">
        <v>4.2309999999999999</v>
      </c>
      <c r="P3584">
        <v>4.2960000000000003</v>
      </c>
      <c r="Q3584">
        <v>4.3659999999999997</v>
      </c>
      <c r="R3584">
        <v>4.4390000000000001</v>
      </c>
      <c r="S3584">
        <v>4.516</v>
      </c>
      <c r="T3584">
        <v>4.6580000000000004</v>
      </c>
      <c r="U3584">
        <v>4.9459999999999997</v>
      </c>
      <c r="V3584">
        <v>5.1239999999999997</v>
      </c>
      <c r="W3584">
        <v>5.2590000000000003</v>
      </c>
      <c r="X3584">
        <v>5.3949999999999996</v>
      </c>
      <c r="Y3584">
        <v>5.5419999999999998</v>
      </c>
      <c r="Z3584">
        <v>5.6820000000000004</v>
      </c>
      <c r="AA3584">
        <v>5.8239999999999998</v>
      </c>
      <c r="AB3584">
        <v>5.9669999999999996</v>
      </c>
      <c r="AC3584">
        <v>6.117</v>
      </c>
      <c r="AD3584">
        <v>6.2859999999999996</v>
      </c>
      <c r="AE3584">
        <v>6.4359999999999999</v>
      </c>
      <c r="AF3584">
        <v>6.5670000000000002</v>
      </c>
      <c r="AG3584">
        <v>6.6870000000000003</v>
      </c>
      <c r="AH3584">
        <v>6.806</v>
      </c>
      <c r="AI3584">
        <v>6.9269999999999996</v>
      </c>
      <c r="AJ3584">
        <v>7.0519999999999996</v>
      </c>
      <c r="AK3584">
        <v>7.1760000000000002</v>
      </c>
      <c r="AL3584">
        <v>7.3070000000000004</v>
      </c>
      <c r="AM3584">
        <v>7.4820000000000002</v>
      </c>
      <c r="AN3584">
        <v>7.6210000000000004</v>
      </c>
      <c r="AO3584">
        <v>7.7629999999999999</v>
      </c>
      <c r="AP3584">
        <v>7.907</v>
      </c>
      <c r="AQ3584">
        <v>8.0559999999999992</v>
      </c>
      <c r="AR3584">
        <v>8.2119999999999997</v>
      </c>
      <c r="AS3584">
        <v>8.3770000000000007</v>
      </c>
      <c r="AT3584">
        <v>8.5429999999999993</v>
      </c>
      <c r="AU3584">
        <v>8.7089999999999996</v>
      </c>
      <c r="AV3584">
        <v>8.8740000000000006</v>
      </c>
      <c r="AW3584">
        <v>9.0429999999999993</v>
      </c>
      <c r="AX3584">
        <v>9.2149999999999999</v>
      </c>
      <c r="AY3584">
        <v>9.39</v>
      </c>
      <c r="AZ3584">
        <v>9.5679999999999996</v>
      </c>
      <c r="BA3584">
        <v>9.75</v>
      </c>
      <c r="BB3584">
        <v>2017</v>
      </c>
    </row>
    <row r="3585" spans="1:54" hidden="1" x14ac:dyDescent="0.2">
      <c r="A3585">
        <v>436</v>
      </c>
      <c r="B3585" t="s">
        <v>482</v>
      </c>
      <c r="C3585" t="s">
        <v>262</v>
      </c>
      <c r="D3585" t="s">
        <v>27</v>
      </c>
      <c r="E3585" t="s">
        <v>260</v>
      </c>
      <c r="F3585" t="s">
        <v>259</v>
      </c>
      <c r="G3585" t="s">
        <v>225</v>
      </c>
      <c r="H3585" t="s">
        <v>222</v>
      </c>
      <c r="I3585" t="s">
        <v>1250</v>
      </c>
      <c r="J3585" s="3" t="s">
        <v>215</v>
      </c>
      <c r="K3585" s="3" t="s">
        <v>215</v>
      </c>
      <c r="L3585" s="3" t="s">
        <v>215</v>
      </c>
      <c r="M3585" s="3" t="s">
        <v>215</v>
      </c>
      <c r="N3585" s="3" t="s">
        <v>215</v>
      </c>
      <c r="O3585" s="3" t="s">
        <v>215</v>
      </c>
      <c r="P3585" s="3" t="s">
        <v>215</v>
      </c>
      <c r="Q3585" s="3" t="s">
        <v>215</v>
      </c>
      <c r="R3585" s="3" t="s">
        <v>215</v>
      </c>
      <c r="S3585" s="3" t="s">
        <v>215</v>
      </c>
      <c r="T3585" s="3" t="s">
        <v>215</v>
      </c>
      <c r="U3585" s="3" t="s">
        <v>215</v>
      </c>
      <c r="V3585" s="3" t="s">
        <v>215</v>
      </c>
      <c r="W3585" s="3" t="s">
        <v>215</v>
      </c>
      <c r="X3585" s="3" t="s">
        <v>215</v>
      </c>
      <c r="Y3585" s="3" t="s">
        <v>215</v>
      </c>
      <c r="Z3585" s="3" t="s">
        <v>215</v>
      </c>
      <c r="AA3585" s="3" t="s">
        <v>215</v>
      </c>
      <c r="AB3585" s="3" t="s">
        <v>215</v>
      </c>
      <c r="AC3585" s="3" t="s">
        <v>215</v>
      </c>
      <c r="AD3585" s="3">
        <v>237.328</v>
      </c>
      <c r="AE3585" s="3">
        <v>240.499</v>
      </c>
      <c r="AF3585" s="3">
        <v>249.29900000000001</v>
      </c>
      <c r="AG3585" s="3">
        <v>242.839</v>
      </c>
      <c r="AH3585" s="3">
        <v>249.535</v>
      </c>
      <c r="AI3585" s="3">
        <v>263.24900000000002</v>
      </c>
      <c r="AJ3585" s="3">
        <v>289.18200000000002</v>
      </c>
      <c r="AK3585" s="3">
        <v>302.983</v>
      </c>
      <c r="AL3585" s="3">
        <v>300.488</v>
      </c>
      <c r="AM3585" s="3">
        <v>293.11700000000002</v>
      </c>
      <c r="AN3585" s="3">
        <v>323.67399999999998</v>
      </c>
      <c r="AO3585" s="3">
        <v>346.69200000000001</v>
      </c>
      <c r="AP3585" s="3">
        <v>358.55799999999999</v>
      </c>
      <c r="AQ3585" s="3">
        <v>385.37599999999998</v>
      </c>
      <c r="AR3585" s="3">
        <v>406.745</v>
      </c>
      <c r="AS3585" s="3">
        <v>429.99299999999999</v>
      </c>
      <c r="AT3585" s="3">
        <v>448.12400000000002</v>
      </c>
      <c r="AU3585" s="3">
        <v>480.495</v>
      </c>
      <c r="AV3585" s="3">
        <v>482.12</v>
      </c>
      <c r="AW3585" s="3">
        <v>503.62</v>
      </c>
      <c r="AX3585" s="3">
        <v>528.85599999999999</v>
      </c>
      <c r="AY3585" s="3">
        <v>556.26</v>
      </c>
      <c r="AZ3585" s="3">
        <v>585.01300000000003</v>
      </c>
      <c r="BA3585">
        <v>615.18899999999996</v>
      </c>
      <c r="BB3585">
        <v>2017</v>
      </c>
    </row>
    <row r="3586" spans="1:54" hidden="1" x14ac:dyDescent="0.2">
      <c r="A3586">
        <v>436</v>
      </c>
      <c r="B3586" t="s">
        <v>482</v>
      </c>
      <c r="C3586" t="s">
        <v>261</v>
      </c>
      <c r="D3586" t="s">
        <v>27</v>
      </c>
      <c r="E3586" t="s">
        <v>260</v>
      </c>
      <c r="F3586" t="s">
        <v>259</v>
      </c>
      <c r="G3586" t="s">
        <v>217</v>
      </c>
      <c r="I3586" t="s">
        <v>258</v>
      </c>
      <c r="J3586" s="3" t="s">
        <v>215</v>
      </c>
      <c r="K3586" s="3" t="s">
        <v>215</v>
      </c>
      <c r="L3586" s="3" t="s">
        <v>215</v>
      </c>
      <c r="M3586" s="3" t="s">
        <v>215</v>
      </c>
      <c r="N3586" s="3" t="s">
        <v>215</v>
      </c>
      <c r="O3586" s="3" t="s">
        <v>215</v>
      </c>
      <c r="P3586" s="3" t="s">
        <v>215</v>
      </c>
      <c r="Q3586" s="3" t="s">
        <v>215</v>
      </c>
      <c r="R3586" s="3" t="s">
        <v>215</v>
      </c>
      <c r="S3586" s="3" t="s">
        <v>215</v>
      </c>
      <c r="T3586" s="3" t="s">
        <v>215</v>
      </c>
      <c r="U3586" s="3" t="s">
        <v>215</v>
      </c>
      <c r="V3586" s="3" t="s">
        <v>215</v>
      </c>
      <c r="W3586" s="3" t="s">
        <v>215</v>
      </c>
      <c r="X3586" s="3" t="s">
        <v>215</v>
      </c>
      <c r="Y3586" s="3" t="s">
        <v>215</v>
      </c>
      <c r="Z3586" s="3" t="s">
        <v>215</v>
      </c>
      <c r="AA3586" s="3" t="s">
        <v>215</v>
      </c>
      <c r="AB3586" s="3" t="s">
        <v>215</v>
      </c>
      <c r="AC3586" s="3" t="s">
        <v>215</v>
      </c>
      <c r="AD3586" s="3">
        <v>43.982999999999997</v>
      </c>
      <c r="AE3586" s="3">
        <v>43.75</v>
      </c>
      <c r="AF3586" s="3">
        <v>43.462000000000003</v>
      </c>
      <c r="AG3586" s="3">
        <v>42.030999999999999</v>
      </c>
      <c r="AH3586" s="3">
        <v>41.104999999999997</v>
      </c>
      <c r="AI3586" s="3">
        <v>41.176000000000002</v>
      </c>
      <c r="AJ3586" s="3">
        <v>42.152000000000001</v>
      </c>
      <c r="AK3586" s="3">
        <v>41.27</v>
      </c>
      <c r="AL3586" s="3">
        <v>38.801000000000002</v>
      </c>
      <c r="AM3586" s="3">
        <v>35.936999999999998</v>
      </c>
      <c r="AN3586" s="3">
        <v>37.055999999999997</v>
      </c>
      <c r="AO3586" s="3">
        <v>37.033999999999999</v>
      </c>
      <c r="AP3586" s="3">
        <v>36.140999999999998</v>
      </c>
      <c r="AQ3586" s="3">
        <v>36.49</v>
      </c>
      <c r="AR3586" s="3">
        <v>36.86</v>
      </c>
      <c r="AS3586" s="3">
        <v>36.988</v>
      </c>
      <c r="AT3586" s="3">
        <v>36.722000000000001</v>
      </c>
      <c r="AU3586" s="3">
        <v>38.073</v>
      </c>
      <c r="AV3586" s="3">
        <v>36.902999999999999</v>
      </c>
      <c r="AW3586" s="3">
        <v>36.692</v>
      </c>
      <c r="AX3586" s="3">
        <v>36.692</v>
      </c>
      <c r="AY3586" s="3">
        <v>36.692</v>
      </c>
      <c r="AZ3586" s="3">
        <v>36.692</v>
      </c>
      <c r="BA3586">
        <v>36.692</v>
      </c>
      <c r="BB3586">
        <v>2017</v>
      </c>
    </row>
    <row r="3587" spans="1:54" hidden="1" x14ac:dyDescent="0.2">
      <c r="A3587">
        <v>436</v>
      </c>
      <c r="B3587" t="s">
        <v>482</v>
      </c>
      <c r="C3587" t="s">
        <v>257</v>
      </c>
      <c r="D3587" t="s">
        <v>27</v>
      </c>
      <c r="E3587" t="s">
        <v>255</v>
      </c>
      <c r="F3587" t="s">
        <v>254</v>
      </c>
      <c r="G3587" t="s">
        <v>225</v>
      </c>
      <c r="H3587" t="s">
        <v>222</v>
      </c>
      <c r="I3587" t="s">
        <v>1250</v>
      </c>
      <c r="J3587" s="3" t="s">
        <v>215</v>
      </c>
      <c r="K3587" s="3" t="s">
        <v>215</v>
      </c>
      <c r="L3587" s="3" t="s">
        <v>215</v>
      </c>
      <c r="M3587" s="3" t="s">
        <v>215</v>
      </c>
      <c r="N3587" s="3" t="s">
        <v>215</v>
      </c>
      <c r="O3587" s="3" t="s">
        <v>215</v>
      </c>
      <c r="P3587" s="3" t="s">
        <v>215</v>
      </c>
      <c r="Q3587" s="3" t="s">
        <v>215</v>
      </c>
      <c r="R3587" s="3" t="s">
        <v>215</v>
      </c>
      <c r="S3587" s="3" t="s">
        <v>215</v>
      </c>
      <c r="T3587" s="3" t="s">
        <v>215</v>
      </c>
      <c r="U3587" s="3" t="s">
        <v>215</v>
      </c>
      <c r="V3587" s="3" t="s">
        <v>215</v>
      </c>
      <c r="W3587" s="3" t="s">
        <v>215</v>
      </c>
      <c r="X3587" s="3" t="s">
        <v>215</v>
      </c>
      <c r="Y3587" s="3" t="s">
        <v>215</v>
      </c>
      <c r="Z3587" s="3" t="s">
        <v>215</v>
      </c>
      <c r="AA3587" s="3" t="s">
        <v>215</v>
      </c>
      <c r="AB3587" s="3" t="s">
        <v>215</v>
      </c>
      <c r="AC3587" s="3" t="s">
        <v>215</v>
      </c>
      <c r="AD3587" s="3">
        <v>254.74299999999999</v>
      </c>
      <c r="AE3587" s="3">
        <v>271.36099999999999</v>
      </c>
      <c r="AF3587" s="3">
        <v>288.20800000000003</v>
      </c>
      <c r="AG3587" s="3">
        <v>287.00299999999999</v>
      </c>
      <c r="AH3587" s="3">
        <v>281.03899999999999</v>
      </c>
      <c r="AI3587" s="3">
        <v>289.19</v>
      </c>
      <c r="AJ3587" s="3">
        <v>301.084</v>
      </c>
      <c r="AK3587" s="3">
        <v>307.97800000000001</v>
      </c>
      <c r="AL3587" s="3">
        <v>321.93700000000001</v>
      </c>
      <c r="AM3587" s="3">
        <v>339.30500000000001</v>
      </c>
      <c r="AN3587" s="3">
        <v>355.81599999999997</v>
      </c>
      <c r="AO3587" s="3">
        <v>374.12799999999999</v>
      </c>
      <c r="AP3587" s="3">
        <v>406.09399999999999</v>
      </c>
      <c r="AQ3587" s="3">
        <v>429.07799999999997</v>
      </c>
      <c r="AR3587" s="3">
        <v>443.68200000000002</v>
      </c>
      <c r="AS3587" s="3">
        <v>454.48599999999999</v>
      </c>
      <c r="AT3587" s="3">
        <v>473.88799999999998</v>
      </c>
      <c r="AU3587" s="3">
        <v>507.81400000000002</v>
      </c>
      <c r="AV3587" s="3">
        <v>523.34699999999998</v>
      </c>
      <c r="AW3587" s="3">
        <v>548.81799999999998</v>
      </c>
      <c r="AX3587" s="3">
        <v>577.26199999999994</v>
      </c>
      <c r="AY3587" s="3">
        <v>607.327</v>
      </c>
      <c r="AZ3587" s="3">
        <v>638.55999999999995</v>
      </c>
      <c r="BA3587">
        <v>671.49800000000005</v>
      </c>
      <c r="BB3587">
        <v>2017</v>
      </c>
    </row>
    <row r="3588" spans="1:54" hidden="1" x14ac:dyDescent="0.2">
      <c r="A3588">
        <v>436</v>
      </c>
      <c r="B3588" t="s">
        <v>482</v>
      </c>
      <c r="C3588" t="s">
        <v>256</v>
      </c>
      <c r="D3588" t="s">
        <v>27</v>
      </c>
      <c r="E3588" t="s">
        <v>255</v>
      </c>
      <c r="F3588" t="s">
        <v>254</v>
      </c>
      <c r="G3588" t="s">
        <v>217</v>
      </c>
      <c r="I3588" t="s">
        <v>253</v>
      </c>
      <c r="J3588" s="3" t="s">
        <v>215</v>
      </c>
      <c r="K3588" s="3" t="s">
        <v>215</v>
      </c>
      <c r="L3588" s="3" t="s">
        <v>215</v>
      </c>
      <c r="M3588" s="3" t="s">
        <v>215</v>
      </c>
      <c r="N3588" s="3" t="s">
        <v>215</v>
      </c>
      <c r="O3588" s="3" t="s">
        <v>215</v>
      </c>
      <c r="P3588" s="3" t="s">
        <v>215</v>
      </c>
      <c r="Q3588" s="3" t="s">
        <v>215</v>
      </c>
      <c r="R3588" s="3" t="s">
        <v>215</v>
      </c>
      <c r="S3588" s="3" t="s">
        <v>215</v>
      </c>
      <c r="T3588" s="3" t="s">
        <v>215</v>
      </c>
      <c r="U3588" s="3" t="s">
        <v>215</v>
      </c>
      <c r="V3588" s="3" t="s">
        <v>215</v>
      </c>
      <c r="W3588" s="3" t="s">
        <v>215</v>
      </c>
      <c r="X3588" s="3" t="s">
        <v>215</v>
      </c>
      <c r="Y3588" s="3" t="s">
        <v>215</v>
      </c>
      <c r="Z3588" s="3" t="s">
        <v>215</v>
      </c>
      <c r="AA3588" s="3" t="s">
        <v>215</v>
      </c>
      <c r="AB3588" s="3" t="s">
        <v>215</v>
      </c>
      <c r="AC3588" s="3" t="s">
        <v>215</v>
      </c>
      <c r="AD3588" s="3">
        <v>47.210999999999999</v>
      </c>
      <c r="AE3588" s="3">
        <v>49.363999999999997</v>
      </c>
      <c r="AF3588" s="3">
        <v>50.244999999999997</v>
      </c>
      <c r="AG3588" s="3">
        <v>49.674999999999997</v>
      </c>
      <c r="AH3588" s="3">
        <v>46.295000000000002</v>
      </c>
      <c r="AI3588" s="3">
        <v>45.232999999999997</v>
      </c>
      <c r="AJ3588" s="3">
        <v>43.887</v>
      </c>
      <c r="AK3588" s="3">
        <v>41.951000000000001</v>
      </c>
      <c r="AL3588" s="3">
        <v>41.57</v>
      </c>
      <c r="AM3588" s="3">
        <v>41.6</v>
      </c>
      <c r="AN3588" s="3">
        <v>40.735999999999997</v>
      </c>
      <c r="AO3588" s="3">
        <v>39.965000000000003</v>
      </c>
      <c r="AP3588" s="3">
        <v>40.932000000000002</v>
      </c>
      <c r="AQ3588" s="3">
        <v>40.628</v>
      </c>
      <c r="AR3588" s="3">
        <v>40.207000000000001</v>
      </c>
      <c r="AS3588" s="3">
        <v>39.094999999999999</v>
      </c>
      <c r="AT3588" s="3">
        <v>38.832999999999998</v>
      </c>
      <c r="AU3588" s="3">
        <v>40.238</v>
      </c>
      <c r="AV3588" s="3">
        <v>40.058999999999997</v>
      </c>
      <c r="AW3588" s="3">
        <v>39.984999999999999</v>
      </c>
      <c r="AX3588" s="3">
        <v>40.051000000000002</v>
      </c>
      <c r="AY3588" s="3">
        <v>40.061</v>
      </c>
      <c r="AZ3588" s="3">
        <v>40.051000000000002</v>
      </c>
      <c r="BA3588">
        <v>40.051000000000002</v>
      </c>
      <c r="BB3588">
        <v>2017</v>
      </c>
    </row>
    <row r="3589" spans="1:54" hidden="1" x14ac:dyDescent="0.2">
      <c r="A3589">
        <v>436</v>
      </c>
      <c r="B3589" t="s">
        <v>482</v>
      </c>
      <c r="C3589" t="s">
        <v>252</v>
      </c>
      <c r="D3589" t="s">
        <v>27</v>
      </c>
      <c r="E3589" t="s">
        <v>250</v>
      </c>
      <c r="F3589" t="s">
        <v>249</v>
      </c>
      <c r="G3589" t="s">
        <v>225</v>
      </c>
      <c r="H3589" t="s">
        <v>222</v>
      </c>
      <c r="I3589" t="s">
        <v>1250</v>
      </c>
      <c r="J3589" s="3" t="s">
        <v>215</v>
      </c>
      <c r="K3589" s="3" t="s">
        <v>215</v>
      </c>
      <c r="L3589" s="3" t="s">
        <v>215</v>
      </c>
      <c r="M3589" s="3" t="s">
        <v>215</v>
      </c>
      <c r="N3589" s="3" t="s">
        <v>215</v>
      </c>
      <c r="O3589" s="3" t="s">
        <v>215</v>
      </c>
      <c r="P3589" s="3" t="s">
        <v>215</v>
      </c>
      <c r="Q3589" s="3" t="s">
        <v>215</v>
      </c>
      <c r="R3589" s="3" t="s">
        <v>215</v>
      </c>
      <c r="S3589" s="3" t="s">
        <v>215</v>
      </c>
      <c r="T3589" s="3" t="s">
        <v>215</v>
      </c>
      <c r="U3589" s="3" t="s">
        <v>215</v>
      </c>
      <c r="V3589" s="3" t="s">
        <v>215</v>
      </c>
      <c r="W3589" s="3" t="s">
        <v>215</v>
      </c>
      <c r="X3589" s="3" t="s">
        <v>215</v>
      </c>
      <c r="Y3589" s="3" t="s">
        <v>215</v>
      </c>
      <c r="Z3589" s="3" t="s">
        <v>215</v>
      </c>
      <c r="AA3589" s="3" t="s">
        <v>215</v>
      </c>
      <c r="AB3589" s="3" t="s">
        <v>215</v>
      </c>
      <c r="AC3589" s="3" t="s">
        <v>215</v>
      </c>
      <c r="AD3589" s="3">
        <v>-17.414999999999999</v>
      </c>
      <c r="AE3589" s="3">
        <v>-30.861999999999998</v>
      </c>
      <c r="AF3589" s="3">
        <v>-38.908999999999999</v>
      </c>
      <c r="AG3589" s="3">
        <v>-44.164000000000001</v>
      </c>
      <c r="AH3589" s="3">
        <v>-31.504000000000001</v>
      </c>
      <c r="AI3589" s="3">
        <v>-25.940999999999999</v>
      </c>
      <c r="AJ3589" s="3">
        <v>-11.901999999999999</v>
      </c>
      <c r="AK3589" s="3">
        <v>-4.9950000000000001</v>
      </c>
      <c r="AL3589" s="3">
        <v>-21.449000000000002</v>
      </c>
      <c r="AM3589" s="3">
        <v>-46.188000000000002</v>
      </c>
      <c r="AN3589" s="3">
        <v>-32.142000000000003</v>
      </c>
      <c r="AO3589" s="3">
        <v>-27.436</v>
      </c>
      <c r="AP3589" s="3">
        <v>-47.536999999999999</v>
      </c>
      <c r="AQ3589" s="3">
        <v>-43.701999999999998</v>
      </c>
      <c r="AR3589" s="3">
        <v>-36.936999999999998</v>
      </c>
      <c r="AS3589" s="3">
        <v>-24.492999999999999</v>
      </c>
      <c r="AT3589" s="3">
        <v>-25.763999999999999</v>
      </c>
      <c r="AU3589" s="3">
        <v>-27.318999999999999</v>
      </c>
      <c r="AV3589" s="3">
        <v>-41.226999999999997</v>
      </c>
      <c r="AW3589" s="3">
        <v>-45.198</v>
      </c>
      <c r="AX3589" s="3">
        <v>-48.406999999999996</v>
      </c>
      <c r="AY3589" s="3">
        <v>-51.067</v>
      </c>
      <c r="AZ3589" s="3">
        <v>-53.546999999999997</v>
      </c>
      <c r="BA3589">
        <v>-56.308999999999997</v>
      </c>
      <c r="BB3589">
        <v>2017</v>
      </c>
    </row>
    <row r="3590" spans="1:54" hidden="1" x14ac:dyDescent="0.2">
      <c r="A3590">
        <v>436</v>
      </c>
      <c r="B3590" t="s">
        <v>482</v>
      </c>
      <c r="C3590" t="s">
        <v>251</v>
      </c>
      <c r="D3590" t="s">
        <v>27</v>
      </c>
      <c r="E3590" t="s">
        <v>250</v>
      </c>
      <c r="F3590" t="s">
        <v>249</v>
      </c>
      <c r="G3590" t="s">
        <v>217</v>
      </c>
      <c r="I3590" t="s">
        <v>248</v>
      </c>
      <c r="J3590" s="3" t="s">
        <v>215</v>
      </c>
      <c r="K3590" s="3" t="s">
        <v>215</v>
      </c>
      <c r="L3590" s="3" t="s">
        <v>215</v>
      </c>
      <c r="M3590" s="3" t="s">
        <v>215</v>
      </c>
      <c r="N3590" s="3" t="s">
        <v>215</v>
      </c>
      <c r="O3590" s="3" t="s">
        <v>215</v>
      </c>
      <c r="P3590" s="3" t="s">
        <v>215</v>
      </c>
      <c r="Q3590" s="3" t="s">
        <v>215</v>
      </c>
      <c r="R3590" s="3" t="s">
        <v>215</v>
      </c>
      <c r="S3590" s="3" t="s">
        <v>215</v>
      </c>
      <c r="T3590" s="3" t="s">
        <v>215</v>
      </c>
      <c r="U3590" s="3" t="s">
        <v>215</v>
      </c>
      <c r="V3590" s="3" t="s">
        <v>215</v>
      </c>
      <c r="W3590" s="3" t="s">
        <v>215</v>
      </c>
      <c r="X3590" s="3" t="s">
        <v>215</v>
      </c>
      <c r="Y3590" s="3" t="s">
        <v>215</v>
      </c>
      <c r="Z3590" s="3" t="s">
        <v>215</v>
      </c>
      <c r="AA3590" s="3" t="s">
        <v>215</v>
      </c>
      <c r="AB3590" s="3" t="s">
        <v>215</v>
      </c>
      <c r="AC3590" s="3" t="s">
        <v>215</v>
      </c>
      <c r="AD3590" s="3">
        <v>-3.2269999999999999</v>
      </c>
      <c r="AE3590" s="3">
        <v>-5.6139999999999999</v>
      </c>
      <c r="AF3590" s="3">
        <v>-6.7830000000000004</v>
      </c>
      <c r="AG3590" s="3">
        <v>-7.6440000000000001</v>
      </c>
      <c r="AH3590" s="3">
        <v>-5.19</v>
      </c>
      <c r="AI3590" s="3">
        <v>-4.0579999999999998</v>
      </c>
      <c r="AJ3590" s="3">
        <v>-1.7350000000000001</v>
      </c>
      <c r="AK3590" s="3">
        <v>-0.68</v>
      </c>
      <c r="AL3590" s="3">
        <v>-2.77</v>
      </c>
      <c r="AM3590" s="3">
        <v>-5.6630000000000003</v>
      </c>
      <c r="AN3590" s="3">
        <v>-3.68</v>
      </c>
      <c r="AO3590" s="3">
        <v>-2.931</v>
      </c>
      <c r="AP3590" s="3">
        <v>-4.7910000000000004</v>
      </c>
      <c r="AQ3590" s="3">
        <v>-4.1379999999999999</v>
      </c>
      <c r="AR3590" s="3">
        <v>-3.347</v>
      </c>
      <c r="AS3590" s="3">
        <v>-2.1070000000000002</v>
      </c>
      <c r="AT3590" s="3">
        <v>-2.1110000000000002</v>
      </c>
      <c r="AU3590" s="3">
        <v>-2.165</v>
      </c>
      <c r="AV3590" s="3">
        <v>-3.1560000000000001</v>
      </c>
      <c r="AW3590" s="3">
        <v>-3.2930000000000001</v>
      </c>
      <c r="AX3590" s="3">
        <v>-3.3580000000000001</v>
      </c>
      <c r="AY3590" s="3">
        <v>-3.3679999999999999</v>
      </c>
      <c r="AZ3590" s="3">
        <v>-3.3580000000000001</v>
      </c>
      <c r="BA3590">
        <v>-3.3580000000000001</v>
      </c>
      <c r="BB3590">
        <v>2017</v>
      </c>
    </row>
    <row r="3591" spans="1:54" hidden="1" x14ac:dyDescent="0.2">
      <c r="A3591">
        <v>436</v>
      </c>
      <c r="B3591" t="s">
        <v>482</v>
      </c>
      <c r="C3591" t="s">
        <v>247</v>
      </c>
      <c r="D3591" t="s">
        <v>27</v>
      </c>
      <c r="E3591" t="s">
        <v>245</v>
      </c>
      <c r="F3591" t="s">
        <v>244</v>
      </c>
      <c r="G3591" t="s">
        <v>225</v>
      </c>
      <c r="H3591" t="s">
        <v>222</v>
      </c>
      <c r="I3591" t="s">
        <v>1250</v>
      </c>
      <c r="J3591" s="3" t="s">
        <v>215</v>
      </c>
      <c r="K3591" s="3" t="s">
        <v>215</v>
      </c>
      <c r="L3591" s="3" t="s">
        <v>215</v>
      </c>
      <c r="M3591" s="3" t="s">
        <v>215</v>
      </c>
      <c r="N3591" s="3" t="s">
        <v>215</v>
      </c>
      <c r="O3591" s="3" t="s">
        <v>215</v>
      </c>
      <c r="P3591" s="3" t="s">
        <v>215</v>
      </c>
      <c r="Q3591" s="3" t="s">
        <v>215</v>
      </c>
      <c r="R3591" s="3" t="s">
        <v>215</v>
      </c>
      <c r="S3591" s="3" t="s">
        <v>215</v>
      </c>
      <c r="T3591" s="3" t="s">
        <v>215</v>
      </c>
      <c r="U3591" s="3" t="s">
        <v>215</v>
      </c>
      <c r="V3591" s="3" t="s">
        <v>215</v>
      </c>
      <c r="W3591" s="3" t="s">
        <v>215</v>
      </c>
      <c r="X3591" s="3" t="s">
        <v>215</v>
      </c>
      <c r="Y3591" s="3" t="s">
        <v>215</v>
      </c>
      <c r="Z3591" s="3" t="s">
        <v>215</v>
      </c>
      <c r="AA3591" s="3" t="s">
        <v>215</v>
      </c>
      <c r="AB3591" s="3" t="s">
        <v>215</v>
      </c>
      <c r="AC3591" s="3" t="s">
        <v>215</v>
      </c>
      <c r="AD3591" s="3">
        <v>-29.72</v>
      </c>
      <c r="AE3591" s="3">
        <v>-35.475999999999999</v>
      </c>
      <c r="AF3591" s="3">
        <v>-34.707000000000001</v>
      </c>
      <c r="AG3591" s="3">
        <v>-34.161999999999999</v>
      </c>
      <c r="AH3591" s="3">
        <v>-24.622</v>
      </c>
      <c r="AI3591" s="3">
        <v>-19.622</v>
      </c>
      <c r="AJ3591" s="3">
        <v>-10.268000000000001</v>
      </c>
      <c r="AK3591" s="3">
        <v>-9.9139999999999997</v>
      </c>
      <c r="AL3591" s="3">
        <v>-23.681000000000001</v>
      </c>
      <c r="AM3591" s="3">
        <v>-41.47</v>
      </c>
      <c r="AN3591" s="3">
        <v>-32.052</v>
      </c>
      <c r="AO3591" s="3">
        <v>-32.037999999999997</v>
      </c>
      <c r="AP3591" s="3">
        <v>-47.009</v>
      </c>
      <c r="AQ3591" s="3">
        <v>-44.933999999999997</v>
      </c>
      <c r="AR3591" s="3">
        <v>-37.472000000000001</v>
      </c>
      <c r="AS3591" s="3">
        <v>-22.106999999999999</v>
      </c>
      <c r="AT3591" s="3">
        <v>-31.492000000000001</v>
      </c>
      <c r="AU3591" s="3">
        <v>-42.994999999999997</v>
      </c>
      <c r="AV3591" s="3">
        <v>-41.789000000000001</v>
      </c>
      <c r="AW3591" s="3">
        <v>-46.238</v>
      </c>
      <c r="AX3591" s="3">
        <v>-49.19</v>
      </c>
      <c r="AY3591" s="3">
        <v>-51.969000000000001</v>
      </c>
      <c r="AZ3591" s="3">
        <v>-54.633000000000003</v>
      </c>
      <c r="BA3591">
        <v>-57.604999999999997</v>
      </c>
      <c r="BB3591">
        <v>2017</v>
      </c>
    </row>
    <row r="3592" spans="1:54" hidden="1" x14ac:dyDescent="0.2">
      <c r="A3592">
        <v>436</v>
      </c>
      <c r="B3592" t="s">
        <v>482</v>
      </c>
      <c r="C3592" t="s">
        <v>246</v>
      </c>
      <c r="D3592" t="s">
        <v>27</v>
      </c>
      <c r="E3592" t="s">
        <v>245</v>
      </c>
      <c r="F3592" t="s">
        <v>244</v>
      </c>
      <c r="G3592" t="s">
        <v>243</v>
      </c>
      <c r="I3592" t="s">
        <v>362</v>
      </c>
      <c r="J3592" s="3" t="s">
        <v>215</v>
      </c>
      <c r="K3592" s="3" t="s">
        <v>215</v>
      </c>
      <c r="L3592" s="3" t="s">
        <v>215</v>
      </c>
      <c r="M3592" s="3" t="s">
        <v>215</v>
      </c>
      <c r="N3592" s="3" t="s">
        <v>215</v>
      </c>
      <c r="O3592" s="3" t="s">
        <v>215</v>
      </c>
      <c r="P3592" s="3" t="s">
        <v>215</v>
      </c>
      <c r="Q3592" s="3" t="s">
        <v>215</v>
      </c>
      <c r="R3592" s="3" t="s">
        <v>215</v>
      </c>
      <c r="S3592" s="3" t="s">
        <v>215</v>
      </c>
      <c r="T3592" s="3" t="s">
        <v>215</v>
      </c>
      <c r="U3592" s="3" t="s">
        <v>215</v>
      </c>
      <c r="V3592" s="3" t="s">
        <v>215</v>
      </c>
      <c r="W3592" s="3" t="s">
        <v>215</v>
      </c>
      <c r="X3592" s="3" t="s">
        <v>215</v>
      </c>
      <c r="Y3592" s="3" t="s">
        <v>215</v>
      </c>
      <c r="Z3592" s="3" t="s">
        <v>215</v>
      </c>
      <c r="AA3592" s="3" t="s">
        <v>215</v>
      </c>
      <c r="AB3592" s="3" t="s">
        <v>215</v>
      </c>
      <c r="AC3592" s="3" t="s">
        <v>215</v>
      </c>
      <c r="AD3592" s="3">
        <v>-5.8090000000000002</v>
      </c>
      <c r="AE3592" s="3">
        <v>-6.58</v>
      </c>
      <c r="AF3592" s="3">
        <v>-5.95</v>
      </c>
      <c r="AG3592" s="3">
        <v>-5.6790000000000003</v>
      </c>
      <c r="AH3592" s="3">
        <v>-3.9470000000000001</v>
      </c>
      <c r="AI3592" s="3">
        <v>-2.9969999999999999</v>
      </c>
      <c r="AJ3592" s="3">
        <v>-1.488</v>
      </c>
      <c r="AK3592" s="3">
        <v>-1.373</v>
      </c>
      <c r="AL3592" s="3">
        <v>-3.081</v>
      </c>
      <c r="AM3592" s="3">
        <v>-5.0039999999999996</v>
      </c>
      <c r="AN3592" s="3">
        <v>-3.6680000000000001</v>
      </c>
      <c r="AO3592" s="3">
        <v>-3.468</v>
      </c>
      <c r="AP3592" s="3">
        <v>-4.7309999999999999</v>
      </c>
      <c r="AQ3592" s="3">
        <v>-4.2679999999999998</v>
      </c>
      <c r="AR3592" s="3">
        <v>-3.4</v>
      </c>
      <c r="AS3592" s="3">
        <v>-1.891</v>
      </c>
      <c r="AT3592" s="3">
        <v>-2.581</v>
      </c>
      <c r="AU3592" s="3">
        <v>-3.4089999999999998</v>
      </c>
      <c r="AV3592" s="3">
        <v>-3.202</v>
      </c>
      <c r="AW3592" s="3">
        <v>-3.3759999999999999</v>
      </c>
      <c r="AX3592" s="3">
        <v>-3.4180000000000001</v>
      </c>
      <c r="AY3592" s="3">
        <v>-3.4340000000000002</v>
      </c>
      <c r="AZ3592" s="3">
        <v>-3.4329999999999998</v>
      </c>
      <c r="BA3592">
        <v>-3.4430000000000001</v>
      </c>
      <c r="BB3592">
        <v>2017</v>
      </c>
    </row>
    <row r="3593" spans="1:54" hidden="1" x14ac:dyDescent="0.2">
      <c r="A3593">
        <v>436</v>
      </c>
      <c r="B3593" t="s">
        <v>482</v>
      </c>
      <c r="C3593" t="s">
        <v>242</v>
      </c>
      <c r="D3593" t="s">
        <v>27</v>
      </c>
      <c r="E3593" t="s">
        <v>240</v>
      </c>
      <c r="F3593" t="s">
        <v>239</v>
      </c>
      <c r="G3593" t="s">
        <v>225</v>
      </c>
      <c r="H3593" t="s">
        <v>222</v>
      </c>
      <c r="I3593" t="s">
        <v>1250</v>
      </c>
      <c r="J3593" s="3" t="s">
        <v>215</v>
      </c>
      <c r="K3593" s="3" t="s">
        <v>215</v>
      </c>
      <c r="L3593" s="3" t="s">
        <v>215</v>
      </c>
      <c r="M3593" s="3" t="s">
        <v>215</v>
      </c>
      <c r="N3593" s="3" t="s">
        <v>215</v>
      </c>
      <c r="O3593" s="3" t="s">
        <v>215</v>
      </c>
      <c r="P3593" s="3" t="s">
        <v>215</v>
      </c>
      <c r="Q3593" s="3" t="s">
        <v>215</v>
      </c>
      <c r="R3593" s="3" t="s">
        <v>215</v>
      </c>
      <c r="S3593" s="3" t="s">
        <v>215</v>
      </c>
      <c r="T3593" s="3" t="s">
        <v>215</v>
      </c>
      <c r="U3593" s="3" t="s">
        <v>215</v>
      </c>
      <c r="V3593" s="3" t="s">
        <v>215</v>
      </c>
      <c r="W3593" s="3" t="s">
        <v>215</v>
      </c>
      <c r="X3593" s="3" t="s">
        <v>215</v>
      </c>
      <c r="Y3593" s="3" t="s">
        <v>215</v>
      </c>
      <c r="Z3593" s="3" t="s">
        <v>215</v>
      </c>
      <c r="AA3593" s="3" t="s">
        <v>215</v>
      </c>
      <c r="AB3593" s="3" t="s">
        <v>215</v>
      </c>
      <c r="AC3593" s="3" t="s">
        <v>215</v>
      </c>
      <c r="AD3593" s="3">
        <v>17.489000000000001</v>
      </c>
      <c r="AE3593" s="3">
        <v>3.641</v>
      </c>
      <c r="AF3593" s="3">
        <v>-4.0650000000000004</v>
      </c>
      <c r="AG3593" s="3">
        <v>-4.8529999999999998</v>
      </c>
      <c r="AH3593" s="3">
        <v>7.23</v>
      </c>
      <c r="AI3593" s="3">
        <v>13.717000000000001</v>
      </c>
      <c r="AJ3593" s="3">
        <v>22.120999999999999</v>
      </c>
      <c r="AK3593" s="3">
        <v>27.724</v>
      </c>
      <c r="AL3593" s="3">
        <v>9.5109999999999992</v>
      </c>
      <c r="AM3593" s="3">
        <v>-15.465999999999999</v>
      </c>
      <c r="AN3593" s="3">
        <v>-1.2999999999999999E-2</v>
      </c>
      <c r="AO3593" s="3">
        <v>6.0640000000000001</v>
      </c>
      <c r="AP3593" s="3">
        <v>-12.537000000000001</v>
      </c>
      <c r="AQ3593" s="3">
        <v>-9.7330000000000005</v>
      </c>
      <c r="AR3593" s="3">
        <v>-2.5270000000000001</v>
      </c>
      <c r="AS3593" s="3">
        <v>9.6050000000000004</v>
      </c>
      <c r="AT3593" s="3">
        <v>6.4180000000000001</v>
      </c>
      <c r="AU3593" s="3">
        <v>7.28</v>
      </c>
      <c r="AV3593" s="3">
        <v>-5.2949999999999999</v>
      </c>
      <c r="AW3593" s="3">
        <v>-7.25</v>
      </c>
      <c r="AX3593" s="3">
        <v>-8.2349999999999994</v>
      </c>
      <c r="AY3593" s="3">
        <v>-8.3469999999999995</v>
      </c>
      <c r="AZ3593" s="3">
        <v>-8.0730000000000004</v>
      </c>
      <c r="BA3593">
        <v>-7.819</v>
      </c>
      <c r="BB3593">
        <v>2017</v>
      </c>
    </row>
    <row r="3594" spans="1:54" hidden="1" x14ac:dyDescent="0.2">
      <c r="A3594">
        <v>436</v>
      </c>
      <c r="B3594" t="s">
        <v>482</v>
      </c>
      <c r="C3594" t="s">
        <v>241</v>
      </c>
      <c r="D3594" t="s">
        <v>27</v>
      </c>
      <c r="E3594" t="s">
        <v>240</v>
      </c>
      <c r="F3594" t="s">
        <v>239</v>
      </c>
      <c r="G3594" t="s">
        <v>217</v>
      </c>
      <c r="I3594" t="s">
        <v>238</v>
      </c>
      <c r="J3594" s="3" t="s">
        <v>215</v>
      </c>
      <c r="K3594" s="3" t="s">
        <v>215</v>
      </c>
      <c r="L3594" s="3" t="s">
        <v>215</v>
      </c>
      <c r="M3594" s="3" t="s">
        <v>215</v>
      </c>
      <c r="N3594" s="3" t="s">
        <v>215</v>
      </c>
      <c r="O3594" s="3" t="s">
        <v>215</v>
      </c>
      <c r="P3594" s="3" t="s">
        <v>215</v>
      </c>
      <c r="Q3594" s="3" t="s">
        <v>215</v>
      </c>
      <c r="R3594" s="3" t="s">
        <v>215</v>
      </c>
      <c r="S3594" s="3" t="s">
        <v>215</v>
      </c>
      <c r="T3594" s="3" t="s">
        <v>215</v>
      </c>
      <c r="U3594" s="3" t="s">
        <v>215</v>
      </c>
      <c r="V3594" s="3" t="s">
        <v>215</v>
      </c>
      <c r="W3594" s="3" t="s">
        <v>215</v>
      </c>
      <c r="X3594" s="3" t="s">
        <v>215</v>
      </c>
      <c r="Y3594" s="3" t="s">
        <v>215</v>
      </c>
      <c r="Z3594" s="3" t="s">
        <v>215</v>
      </c>
      <c r="AA3594" s="3" t="s">
        <v>215</v>
      </c>
      <c r="AB3594" s="3" t="s">
        <v>215</v>
      </c>
      <c r="AC3594" s="3" t="s">
        <v>215</v>
      </c>
      <c r="AD3594" s="3">
        <v>3.2410000000000001</v>
      </c>
      <c r="AE3594" s="3">
        <v>0.66200000000000003</v>
      </c>
      <c r="AF3594" s="3">
        <v>-0.70899999999999996</v>
      </c>
      <c r="AG3594" s="3">
        <v>-0.84</v>
      </c>
      <c r="AH3594" s="3">
        <v>1.1910000000000001</v>
      </c>
      <c r="AI3594" s="3">
        <v>2.145</v>
      </c>
      <c r="AJ3594" s="3">
        <v>3.2240000000000002</v>
      </c>
      <c r="AK3594" s="3">
        <v>3.7759999999999998</v>
      </c>
      <c r="AL3594" s="3">
        <v>1.228</v>
      </c>
      <c r="AM3594" s="3">
        <v>-1.8959999999999999</v>
      </c>
      <c r="AN3594" s="3">
        <v>-2E-3</v>
      </c>
      <c r="AO3594" s="3">
        <v>0.64800000000000002</v>
      </c>
      <c r="AP3594" s="3">
        <v>-1.264</v>
      </c>
      <c r="AQ3594" s="3">
        <v>-0.92200000000000004</v>
      </c>
      <c r="AR3594" s="3">
        <v>-0.22900000000000001</v>
      </c>
      <c r="AS3594" s="3">
        <v>0.82599999999999996</v>
      </c>
      <c r="AT3594" s="3">
        <v>0.52600000000000002</v>
      </c>
      <c r="AU3594" s="3">
        <v>0.57699999999999996</v>
      </c>
      <c r="AV3594" s="3">
        <v>-0.40500000000000003</v>
      </c>
      <c r="AW3594" s="3">
        <v>-0.52800000000000002</v>
      </c>
      <c r="AX3594" s="3">
        <v>-0.57099999999999995</v>
      </c>
      <c r="AY3594" s="3">
        <v>-0.55100000000000005</v>
      </c>
      <c r="AZ3594" s="3">
        <v>-0.50600000000000001</v>
      </c>
      <c r="BA3594">
        <v>-0.46600000000000003</v>
      </c>
      <c r="BB3594">
        <v>2017</v>
      </c>
    </row>
    <row r="3595" spans="1:54" hidden="1" x14ac:dyDescent="0.2">
      <c r="A3595">
        <v>436</v>
      </c>
      <c r="B3595" t="s">
        <v>482</v>
      </c>
      <c r="C3595" t="s">
        <v>237</v>
      </c>
      <c r="D3595" t="s">
        <v>27</v>
      </c>
      <c r="E3595" t="s">
        <v>235</v>
      </c>
      <c r="F3595" t="s">
        <v>234</v>
      </c>
      <c r="G3595" t="s">
        <v>225</v>
      </c>
      <c r="H3595" t="s">
        <v>222</v>
      </c>
      <c r="I3595" t="s">
        <v>1250</v>
      </c>
      <c r="J3595" s="3" t="s">
        <v>215</v>
      </c>
      <c r="K3595" s="3" t="s">
        <v>215</v>
      </c>
      <c r="L3595" s="3" t="s">
        <v>215</v>
      </c>
      <c r="M3595" s="3" t="s">
        <v>215</v>
      </c>
      <c r="N3595" s="3" t="s">
        <v>215</v>
      </c>
      <c r="O3595" s="3" t="s">
        <v>215</v>
      </c>
      <c r="P3595" s="3" t="s">
        <v>215</v>
      </c>
      <c r="Q3595" s="3" t="s">
        <v>215</v>
      </c>
      <c r="R3595" s="3" t="s">
        <v>215</v>
      </c>
      <c r="S3595" s="3" t="s">
        <v>215</v>
      </c>
      <c r="T3595" s="3" t="s">
        <v>215</v>
      </c>
      <c r="U3595" s="3" t="s">
        <v>215</v>
      </c>
      <c r="V3595" s="3" t="s">
        <v>215</v>
      </c>
      <c r="W3595" s="3" t="s">
        <v>215</v>
      </c>
      <c r="X3595" s="3" t="s">
        <v>215</v>
      </c>
      <c r="Y3595" s="3" t="s">
        <v>215</v>
      </c>
      <c r="Z3595" s="3" t="s">
        <v>215</v>
      </c>
      <c r="AA3595" s="3" t="s">
        <v>215</v>
      </c>
      <c r="AB3595" s="3" t="s">
        <v>215</v>
      </c>
      <c r="AC3595" s="3" t="s">
        <v>215</v>
      </c>
      <c r="AD3595" s="3">
        <v>366.92099999999999</v>
      </c>
      <c r="AE3595" s="3">
        <v>400.19</v>
      </c>
      <c r="AF3595" s="3">
        <v>459.45499999999998</v>
      </c>
      <c r="AG3595" s="3">
        <v>478.96100000000001</v>
      </c>
      <c r="AH3595" s="3">
        <v>503.25700000000001</v>
      </c>
      <c r="AI3595" s="3">
        <v>508.90899999999999</v>
      </c>
      <c r="AJ3595" s="3">
        <v>492.58100000000002</v>
      </c>
      <c r="AK3595" s="3">
        <v>483.06700000000001</v>
      </c>
      <c r="AL3595" s="3">
        <v>498.73700000000002</v>
      </c>
      <c r="AM3595" s="3">
        <v>541.58199999999999</v>
      </c>
      <c r="AN3595" s="3">
        <v>560.76499999999999</v>
      </c>
      <c r="AO3595" s="3">
        <v>592.57299999999998</v>
      </c>
      <c r="AP3595" s="3">
        <v>626.02099999999996</v>
      </c>
      <c r="AQ3595" s="3">
        <v>654.79399999999998</v>
      </c>
      <c r="AR3595" s="3">
        <v>684.16099999999994</v>
      </c>
      <c r="AS3595" s="3">
        <v>699.84299999999996</v>
      </c>
      <c r="AT3595" s="3">
        <v>715.11400000000003</v>
      </c>
      <c r="AU3595" s="3">
        <v>731.07500000000005</v>
      </c>
      <c r="AV3595" s="3">
        <v>765.77</v>
      </c>
      <c r="AW3595" s="3">
        <v>804.10500000000002</v>
      </c>
      <c r="AX3595" s="3">
        <v>845.30499999999995</v>
      </c>
      <c r="AY3595" s="3">
        <v>888.79200000000003</v>
      </c>
      <c r="AZ3595" s="3">
        <v>934.36699999999996</v>
      </c>
      <c r="BA3595">
        <v>982.29300000000001</v>
      </c>
      <c r="BB3595">
        <v>2017</v>
      </c>
    </row>
    <row r="3596" spans="1:54" hidden="1" x14ac:dyDescent="0.2">
      <c r="A3596">
        <v>436</v>
      </c>
      <c r="B3596" t="s">
        <v>482</v>
      </c>
      <c r="C3596" t="s">
        <v>236</v>
      </c>
      <c r="D3596" t="s">
        <v>27</v>
      </c>
      <c r="E3596" t="s">
        <v>235</v>
      </c>
      <c r="F3596" t="s">
        <v>234</v>
      </c>
      <c r="G3596" t="s">
        <v>217</v>
      </c>
      <c r="I3596" t="s">
        <v>354</v>
      </c>
      <c r="J3596" s="3" t="s">
        <v>215</v>
      </c>
      <c r="K3596" s="3" t="s">
        <v>215</v>
      </c>
      <c r="L3596" s="3" t="s">
        <v>215</v>
      </c>
      <c r="M3596" s="3" t="s">
        <v>215</v>
      </c>
      <c r="N3596" s="3" t="s">
        <v>215</v>
      </c>
      <c r="O3596" s="3" t="s">
        <v>215</v>
      </c>
      <c r="P3596" s="3" t="s">
        <v>215</v>
      </c>
      <c r="Q3596" s="3" t="s">
        <v>215</v>
      </c>
      <c r="R3596" s="3" t="s">
        <v>215</v>
      </c>
      <c r="S3596" s="3" t="s">
        <v>215</v>
      </c>
      <c r="T3596" s="3" t="s">
        <v>215</v>
      </c>
      <c r="U3596" s="3" t="s">
        <v>215</v>
      </c>
      <c r="V3596" s="3" t="s">
        <v>215</v>
      </c>
      <c r="W3596" s="3" t="s">
        <v>215</v>
      </c>
      <c r="X3596" s="3" t="s">
        <v>215</v>
      </c>
      <c r="Y3596" s="3" t="s">
        <v>215</v>
      </c>
      <c r="Z3596" s="3" t="s">
        <v>215</v>
      </c>
      <c r="AA3596" s="3" t="s">
        <v>215</v>
      </c>
      <c r="AB3596" s="3" t="s">
        <v>215</v>
      </c>
      <c r="AC3596" s="3" t="s">
        <v>215</v>
      </c>
      <c r="AD3596" s="3">
        <v>68</v>
      </c>
      <c r="AE3596" s="3">
        <v>72.8</v>
      </c>
      <c r="AF3596" s="3">
        <v>80.099999999999994</v>
      </c>
      <c r="AG3596" s="3">
        <v>82.9</v>
      </c>
      <c r="AH3596" s="3">
        <v>82.9</v>
      </c>
      <c r="AI3596" s="3">
        <v>79.599999999999994</v>
      </c>
      <c r="AJ3596" s="3">
        <v>71.8</v>
      </c>
      <c r="AK3596" s="3">
        <v>65.8</v>
      </c>
      <c r="AL3596" s="3">
        <v>64.400000000000006</v>
      </c>
      <c r="AM3596" s="3">
        <v>66.400000000000006</v>
      </c>
      <c r="AN3596" s="3">
        <v>64.2</v>
      </c>
      <c r="AO3596" s="3">
        <v>63.3</v>
      </c>
      <c r="AP3596" s="3">
        <v>63.1</v>
      </c>
      <c r="AQ3596" s="3">
        <v>62</v>
      </c>
      <c r="AR3596" s="3">
        <v>62</v>
      </c>
      <c r="AS3596" s="3">
        <v>60.2</v>
      </c>
      <c r="AT3596" s="3">
        <v>58.6</v>
      </c>
      <c r="AU3596" s="3">
        <v>57.927999999999997</v>
      </c>
      <c r="AV3596" s="3">
        <v>58.615000000000002</v>
      </c>
      <c r="AW3596" s="3">
        <v>58.585000000000001</v>
      </c>
      <c r="AX3596" s="3">
        <v>58.648000000000003</v>
      </c>
      <c r="AY3596" s="3">
        <v>58.627000000000002</v>
      </c>
      <c r="AZ3596" s="3">
        <v>58.603999999999999</v>
      </c>
      <c r="BA3596">
        <v>58.588000000000001</v>
      </c>
      <c r="BB3596">
        <v>2017</v>
      </c>
    </row>
    <row r="3597" spans="1:54" hidden="1" x14ac:dyDescent="0.2">
      <c r="A3597">
        <v>436</v>
      </c>
      <c r="B3597" t="s">
        <v>482</v>
      </c>
      <c r="C3597" t="s">
        <v>233</v>
      </c>
      <c r="D3597" t="s">
        <v>27</v>
      </c>
      <c r="E3597" t="s">
        <v>231</v>
      </c>
      <c r="F3597" t="s">
        <v>230</v>
      </c>
      <c r="G3597" t="s">
        <v>225</v>
      </c>
      <c r="H3597" t="s">
        <v>222</v>
      </c>
      <c r="I3597" t="s">
        <v>1250</v>
      </c>
      <c r="J3597" s="3" t="s">
        <v>215</v>
      </c>
      <c r="K3597" s="3" t="s">
        <v>215</v>
      </c>
      <c r="L3597" s="3" t="s">
        <v>215</v>
      </c>
      <c r="M3597" s="3" t="s">
        <v>215</v>
      </c>
      <c r="N3597" s="3" t="s">
        <v>215</v>
      </c>
      <c r="O3597" s="3" t="s">
        <v>215</v>
      </c>
      <c r="P3597" s="3" t="s">
        <v>215</v>
      </c>
      <c r="Q3597" s="3" t="s">
        <v>215</v>
      </c>
      <c r="R3597" s="3" t="s">
        <v>215</v>
      </c>
      <c r="S3597" s="3" t="s">
        <v>215</v>
      </c>
      <c r="T3597" s="3" t="s">
        <v>215</v>
      </c>
      <c r="U3597" s="3" t="s">
        <v>215</v>
      </c>
      <c r="V3597" s="3" t="s">
        <v>215</v>
      </c>
      <c r="W3597" s="3" t="s">
        <v>215</v>
      </c>
      <c r="X3597" s="3" t="s">
        <v>215</v>
      </c>
      <c r="Y3597" s="3" t="s">
        <v>215</v>
      </c>
      <c r="Z3597" s="3" t="s">
        <v>215</v>
      </c>
      <c r="AA3597" s="3" t="s">
        <v>215</v>
      </c>
      <c r="AB3597" s="3" t="s">
        <v>215</v>
      </c>
      <c r="AC3597" s="3" t="s">
        <v>215</v>
      </c>
      <c r="AD3597" s="3">
        <v>429.41</v>
      </c>
      <c r="AE3597" s="3">
        <v>460.12</v>
      </c>
      <c r="AF3597" s="3">
        <v>517.39</v>
      </c>
      <c r="AG3597" s="3">
        <v>536.41999999999996</v>
      </c>
      <c r="AH3597" s="3">
        <v>553.97</v>
      </c>
      <c r="AI3597" s="3">
        <v>563.58000000000004</v>
      </c>
      <c r="AJ3597" s="3">
        <v>549.14</v>
      </c>
      <c r="AK3597" s="3">
        <v>536.36</v>
      </c>
      <c r="AL3597" s="3">
        <v>556.84</v>
      </c>
      <c r="AM3597" s="3">
        <v>608.12</v>
      </c>
      <c r="AN3597" s="3">
        <v>617.80999999999995</v>
      </c>
      <c r="AO3597" s="3">
        <v>643.65</v>
      </c>
      <c r="AP3597" s="3">
        <v>678.81</v>
      </c>
      <c r="AQ3597" s="3">
        <v>709.11</v>
      </c>
      <c r="AR3597" s="3">
        <v>729.34</v>
      </c>
      <c r="AS3597" s="3">
        <v>745.97</v>
      </c>
      <c r="AT3597" s="3">
        <v>760.35</v>
      </c>
      <c r="AU3597" s="3">
        <v>769.48199999999997</v>
      </c>
      <c r="AV3597" s="3">
        <v>804.17700000000002</v>
      </c>
      <c r="AW3597" s="3">
        <v>842.51199999999994</v>
      </c>
      <c r="AX3597" s="3">
        <v>883.71199999999999</v>
      </c>
      <c r="AY3597" s="3">
        <v>927.19899999999996</v>
      </c>
      <c r="AZ3597" s="3">
        <v>972.774</v>
      </c>
      <c r="BA3597">
        <v>1020.7</v>
      </c>
      <c r="BB3597">
        <v>2017</v>
      </c>
    </row>
    <row r="3598" spans="1:54" hidden="1" x14ac:dyDescent="0.2">
      <c r="A3598">
        <v>436</v>
      </c>
      <c r="B3598" t="s">
        <v>482</v>
      </c>
      <c r="C3598" t="s">
        <v>232</v>
      </c>
      <c r="D3598" t="s">
        <v>27</v>
      </c>
      <c r="E3598" t="s">
        <v>231</v>
      </c>
      <c r="F3598" t="s">
        <v>230</v>
      </c>
      <c r="G3598" t="s">
        <v>217</v>
      </c>
      <c r="I3598" t="s">
        <v>229</v>
      </c>
      <c r="J3598" s="3" t="s">
        <v>215</v>
      </c>
      <c r="K3598" s="3" t="s">
        <v>215</v>
      </c>
      <c r="L3598" s="3" t="s">
        <v>215</v>
      </c>
      <c r="M3598" s="3" t="s">
        <v>215</v>
      </c>
      <c r="N3598" s="3" t="s">
        <v>215</v>
      </c>
      <c r="O3598" s="3" t="s">
        <v>215</v>
      </c>
      <c r="P3598" s="3" t="s">
        <v>215</v>
      </c>
      <c r="Q3598" s="3" t="s">
        <v>215</v>
      </c>
      <c r="R3598" s="3" t="s">
        <v>215</v>
      </c>
      <c r="S3598" s="3" t="s">
        <v>215</v>
      </c>
      <c r="T3598" s="3" t="s">
        <v>215</v>
      </c>
      <c r="U3598" s="3" t="s">
        <v>215</v>
      </c>
      <c r="V3598" s="3" t="s">
        <v>215</v>
      </c>
      <c r="W3598" s="3" t="s">
        <v>215</v>
      </c>
      <c r="X3598" s="3" t="s">
        <v>215</v>
      </c>
      <c r="Y3598" s="3" t="s">
        <v>215</v>
      </c>
      <c r="Z3598" s="3" t="s">
        <v>215</v>
      </c>
      <c r="AA3598" s="3" t="s">
        <v>215</v>
      </c>
      <c r="AB3598" s="3" t="s">
        <v>215</v>
      </c>
      <c r="AC3598" s="3" t="s">
        <v>215</v>
      </c>
      <c r="AD3598" s="3">
        <v>79.581000000000003</v>
      </c>
      <c r="AE3598" s="3">
        <v>83.701999999999998</v>
      </c>
      <c r="AF3598" s="3">
        <v>90.2</v>
      </c>
      <c r="AG3598" s="3">
        <v>92.844999999999999</v>
      </c>
      <c r="AH3598" s="3">
        <v>91.254000000000005</v>
      </c>
      <c r="AI3598" s="3">
        <v>88.150999999999996</v>
      </c>
      <c r="AJ3598" s="3">
        <v>80.043999999999997</v>
      </c>
      <c r="AK3598" s="3">
        <v>73.058999999999997</v>
      </c>
      <c r="AL3598" s="3">
        <v>71.903000000000006</v>
      </c>
      <c r="AM3598" s="3">
        <v>74.558000000000007</v>
      </c>
      <c r="AN3598" s="3">
        <v>70.730999999999995</v>
      </c>
      <c r="AO3598" s="3">
        <v>68.756</v>
      </c>
      <c r="AP3598" s="3">
        <v>68.421000000000006</v>
      </c>
      <c r="AQ3598" s="3">
        <v>67.143000000000001</v>
      </c>
      <c r="AR3598" s="3">
        <v>66.093999999999994</v>
      </c>
      <c r="AS3598" s="3">
        <v>64.168000000000006</v>
      </c>
      <c r="AT3598" s="3">
        <v>62.307000000000002</v>
      </c>
      <c r="AU3598" s="3">
        <v>60.970999999999997</v>
      </c>
      <c r="AV3598" s="3">
        <v>61.555</v>
      </c>
      <c r="AW3598" s="3">
        <v>61.383000000000003</v>
      </c>
      <c r="AX3598" s="3">
        <v>61.313000000000002</v>
      </c>
      <c r="AY3598" s="3">
        <v>61.16</v>
      </c>
      <c r="AZ3598" s="3">
        <v>61.012999999999998</v>
      </c>
      <c r="BA3598">
        <v>60.878999999999998</v>
      </c>
      <c r="BB3598">
        <v>2017</v>
      </c>
    </row>
    <row r="3599" spans="1:54" hidden="1" x14ac:dyDescent="0.2">
      <c r="A3599">
        <v>436</v>
      </c>
      <c r="B3599" t="s">
        <v>482</v>
      </c>
      <c r="C3599" t="s">
        <v>228</v>
      </c>
      <c r="D3599" t="s">
        <v>27</v>
      </c>
      <c r="E3599" t="s">
        <v>227</v>
      </c>
      <c r="F3599" t="s">
        <v>226</v>
      </c>
      <c r="G3599" t="s">
        <v>225</v>
      </c>
      <c r="H3599" t="s">
        <v>222</v>
      </c>
      <c r="I3599" t="s">
        <v>1250</v>
      </c>
      <c r="J3599" s="3">
        <v>0.122</v>
      </c>
      <c r="K3599" s="3">
        <v>0.28899999999999998</v>
      </c>
      <c r="L3599" s="3">
        <v>0.65700000000000003</v>
      </c>
      <c r="M3599" s="3">
        <v>1.6970000000000001</v>
      </c>
      <c r="N3599" s="3">
        <v>8.3789999999999996</v>
      </c>
      <c r="O3599" s="3">
        <v>31.309000000000001</v>
      </c>
      <c r="P3599" s="3">
        <v>48.646999999999998</v>
      </c>
      <c r="Q3599" s="3">
        <v>62.274000000000001</v>
      </c>
      <c r="R3599" s="3">
        <v>77.350999999999999</v>
      </c>
      <c r="S3599" s="3">
        <v>94.33</v>
      </c>
      <c r="T3599" s="3">
        <v>117.104</v>
      </c>
      <c r="U3599" s="3">
        <v>150.16300000000001</v>
      </c>
      <c r="V3599" s="3">
        <v>181.047</v>
      </c>
      <c r="W3599" s="3">
        <v>209.41499999999999</v>
      </c>
      <c r="X3599" s="3">
        <v>254.33600000000001</v>
      </c>
      <c r="Y3599" s="3">
        <v>302.16399999999999</v>
      </c>
      <c r="Z3599" s="3">
        <v>350.95</v>
      </c>
      <c r="AA3599" s="3">
        <v>395.73200000000003</v>
      </c>
      <c r="AB3599" s="3">
        <v>440.733</v>
      </c>
      <c r="AC3599" s="3">
        <v>485.13099999999997</v>
      </c>
      <c r="AD3599" s="3">
        <v>539.58900000000006</v>
      </c>
      <c r="AE3599" s="3">
        <v>549.71100000000001</v>
      </c>
      <c r="AF3599" s="3">
        <v>573.60199999999998</v>
      </c>
      <c r="AG3599" s="3">
        <v>577.75699999999995</v>
      </c>
      <c r="AH3599" s="3">
        <v>607.06500000000005</v>
      </c>
      <c r="AI3599" s="3">
        <v>639.33299999999997</v>
      </c>
      <c r="AJ3599" s="3">
        <v>686.04600000000005</v>
      </c>
      <c r="AK3599" s="3">
        <v>734.14400000000001</v>
      </c>
      <c r="AL3599" s="3">
        <v>774.43600000000004</v>
      </c>
      <c r="AM3599" s="3">
        <v>815.63499999999999</v>
      </c>
      <c r="AN3599" s="3">
        <v>873.46600000000001</v>
      </c>
      <c r="AO3599" s="3">
        <v>936.13400000000001</v>
      </c>
      <c r="AP3599" s="3">
        <v>992.11</v>
      </c>
      <c r="AQ3599" s="3">
        <v>1056.1189999999999</v>
      </c>
      <c r="AR3599" s="3">
        <v>1103.4849999999999</v>
      </c>
      <c r="AS3599" s="3">
        <v>1162.53</v>
      </c>
      <c r="AT3599" s="3">
        <v>1220.3309999999999</v>
      </c>
      <c r="AU3599" s="3">
        <v>1262.038</v>
      </c>
      <c r="AV3599" s="3">
        <v>1306.4369999999999</v>
      </c>
      <c r="AW3599" s="3">
        <v>1372.547</v>
      </c>
      <c r="AX3599" s="3">
        <v>1441.3230000000001</v>
      </c>
      <c r="AY3599" s="3">
        <v>1516.01</v>
      </c>
      <c r="AZ3599" s="3">
        <v>1594.373</v>
      </c>
      <c r="BA3599">
        <v>1676.6130000000001</v>
      </c>
      <c r="BB3599">
        <v>2017</v>
      </c>
    </row>
    <row r="3600" spans="1:54" hidden="1" x14ac:dyDescent="0.2">
      <c r="A3600">
        <v>436</v>
      </c>
      <c r="B3600" t="s">
        <v>482</v>
      </c>
      <c r="C3600" t="s">
        <v>224</v>
      </c>
      <c r="D3600" t="s">
        <v>27</v>
      </c>
      <c r="E3600" t="s">
        <v>219</v>
      </c>
      <c r="F3600" t="s">
        <v>218</v>
      </c>
      <c r="G3600" t="s">
        <v>223</v>
      </c>
      <c r="H3600" t="s">
        <v>222</v>
      </c>
      <c r="I3600" t="s">
        <v>1251</v>
      </c>
      <c r="J3600" s="3">
        <v>-0.879</v>
      </c>
      <c r="K3600" s="3">
        <v>-1.3640000000000001</v>
      </c>
      <c r="L3600" s="3">
        <v>-2.258</v>
      </c>
      <c r="M3600" s="3">
        <v>-2.3690000000000002</v>
      </c>
      <c r="N3600" s="3">
        <v>-1.573</v>
      </c>
      <c r="O3600" s="3">
        <v>0.99099999999999999</v>
      </c>
      <c r="P3600" s="3">
        <v>1.28</v>
      </c>
      <c r="Q3600" s="3">
        <v>-1.4059999999999999</v>
      </c>
      <c r="R3600" s="3">
        <v>-0.83199999999999996</v>
      </c>
      <c r="S3600" s="3">
        <v>0.214</v>
      </c>
      <c r="T3600" s="3">
        <v>0.16900000000000001</v>
      </c>
      <c r="U3600" s="3">
        <v>-1.2729999999999999</v>
      </c>
      <c r="V3600" s="3">
        <v>-0.87</v>
      </c>
      <c r="W3600" s="3">
        <v>-2.4809999999999999</v>
      </c>
      <c r="X3600" s="3">
        <v>-3.4089999999999998</v>
      </c>
      <c r="Y3600" s="3">
        <v>-4.9640000000000004</v>
      </c>
      <c r="Z3600" s="3">
        <v>-5.3520000000000003</v>
      </c>
      <c r="AA3600" s="3">
        <v>-3.6429999999999998</v>
      </c>
      <c r="AB3600" s="3">
        <v>-1.171</v>
      </c>
      <c r="AC3600" s="3">
        <v>-1.538</v>
      </c>
      <c r="AD3600" s="3">
        <v>-1.99</v>
      </c>
      <c r="AE3600" s="3">
        <v>-1.93</v>
      </c>
      <c r="AF3600" s="3">
        <v>-1.0820000000000001</v>
      </c>
      <c r="AG3600" s="3">
        <v>0.76500000000000001</v>
      </c>
      <c r="AH3600" s="3">
        <v>2.0329999999999999</v>
      </c>
      <c r="AI3600" s="3">
        <v>4.3600000000000003</v>
      </c>
      <c r="AJ3600" s="3">
        <v>6.3170000000000002</v>
      </c>
      <c r="AK3600" s="3">
        <v>5.6230000000000002</v>
      </c>
      <c r="AL3600" s="3">
        <v>2.0910000000000002</v>
      </c>
      <c r="AM3600" s="3">
        <v>6.8120000000000003</v>
      </c>
      <c r="AN3600" s="3">
        <v>8.5440000000000005</v>
      </c>
      <c r="AO3600" s="3">
        <v>5.734</v>
      </c>
      <c r="AP3600" s="3">
        <v>1.29</v>
      </c>
      <c r="AQ3600" s="3">
        <v>9.0139999999999993</v>
      </c>
      <c r="AR3600" s="3">
        <v>12.279</v>
      </c>
      <c r="AS3600" s="3">
        <v>14.768000000000001</v>
      </c>
      <c r="AT3600" s="3">
        <v>11.173999999999999</v>
      </c>
      <c r="AU3600" s="3">
        <v>10.394</v>
      </c>
      <c r="AV3600" s="3">
        <v>9.8719999999999999</v>
      </c>
      <c r="AW3600" s="3">
        <v>10.584</v>
      </c>
      <c r="AX3600" s="3">
        <v>12.263999999999999</v>
      </c>
      <c r="AY3600" s="3">
        <v>13.186</v>
      </c>
      <c r="AZ3600" s="3">
        <v>13.926</v>
      </c>
      <c r="BA3600">
        <v>14.641</v>
      </c>
      <c r="BB3600">
        <v>2017</v>
      </c>
    </row>
    <row r="3601" spans="1:54" hidden="1" x14ac:dyDescent="0.2">
      <c r="A3601">
        <v>436</v>
      </c>
      <c r="B3601" t="s">
        <v>482</v>
      </c>
      <c r="C3601" t="s">
        <v>220</v>
      </c>
      <c r="D3601" t="s">
        <v>27</v>
      </c>
      <c r="E3601" t="s">
        <v>219</v>
      </c>
      <c r="F3601" t="s">
        <v>218</v>
      </c>
      <c r="G3601" t="s">
        <v>217</v>
      </c>
      <c r="I3601" t="s">
        <v>216</v>
      </c>
      <c r="J3601" s="3">
        <v>-3.6880000000000002</v>
      </c>
      <c r="K3601" s="3">
        <v>-5.4009999999999998</v>
      </c>
      <c r="L3601" s="3">
        <v>-8.343</v>
      </c>
      <c r="M3601" s="3">
        <v>-7.8479999999999999</v>
      </c>
      <c r="N3601" s="3">
        <v>-5.5049999999999999</v>
      </c>
      <c r="O3601" s="3">
        <v>3.7309999999999999</v>
      </c>
      <c r="P3601" s="3">
        <v>3.915</v>
      </c>
      <c r="Q3601" s="3">
        <v>-3.6</v>
      </c>
      <c r="R3601" s="3">
        <v>-1.72</v>
      </c>
      <c r="S3601" s="3">
        <v>0.435</v>
      </c>
      <c r="T3601" s="3">
        <v>0.29099999999999998</v>
      </c>
      <c r="U3601" s="3">
        <v>-1.9319999999999999</v>
      </c>
      <c r="V3601" s="3">
        <v>-1.1819999999999999</v>
      </c>
      <c r="W3601" s="3">
        <v>-3.3530000000000002</v>
      </c>
      <c r="X3601" s="3">
        <v>-4.0359999999999996</v>
      </c>
      <c r="Y3601" s="3">
        <v>-4.9470000000000001</v>
      </c>
      <c r="Z3601" s="3">
        <v>-4.867</v>
      </c>
      <c r="AA3601" s="3">
        <v>-3.1760000000000002</v>
      </c>
      <c r="AB3601" s="3">
        <v>-1.0089999999999999</v>
      </c>
      <c r="AC3601" s="3">
        <v>-1.3129999999999999</v>
      </c>
      <c r="AD3601" s="3">
        <v>-1.5029999999999999</v>
      </c>
      <c r="AE3601" s="3">
        <v>-1.4770000000000001</v>
      </c>
      <c r="AF3601" s="3">
        <v>-0.89400000000000002</v>
      </c>
      <c r="AG3601" s="3">
        <v>0.60299999999999998</v>
      </c>
      <c r="AH3601" s="3">
        <v>1.5009999999999999</v>
      </c>
      <c r="AI3601" s="3">
        <v>3.0609999999999999</v>
      </c>
      <c r="AJ3601" s="3">
        <v>4.1029999999999998</v>
      </c>
      <c r="AK3601" s="3">
        <v>3.1459999999999999</v>
      </c>
      <c r="AL3601" s="3">
        <v>0.96899999999999997</v>
      </c>
      <c r="AM3601" s="3">
        <v>3.2839999999999998</v>
      </c>
      <c r="AN3601" s="3">
        <v>3.6579999999999999</v>
      </c>
      <c r="AO3601" s="3">
        <v>2.1920000000000002</v>
      </c>
      <c r="AP3601" s="3">
        <v>0.501</v>
      </c>
      <c r="AQ3601" s="3">
        <v>3.0819999999999999</v>
      </c>
      <c r="AR3601" s="3">
        <v>3.9809999999999999</v>
      </c>
      <c r="AS3601" s="3">
        <v>4.9379999999999997</v>
      </c>
      <c r="AT3601" s="3">
        <v>3.5169999999999999</v>
      </c>
      <c r="AU3601" s="3">
        <v>2.9649999999999999</v>
      </c>
      <c r="AV3601" s="3">
        <v>2.641</v>
      </c>
      <c r="AW3601" s="3">
        <v>2.7090000000000001</v>
      </c>
      <c r="AX3601" s="3">
        <v>2.9830000000000001</v>
      </c>
      <c r="AY3601" s="3">
        <v>3.0449999999999999</v>
      </c>
      <c r="AZ3601" s="3">
        <v>3.0459999999999998</v>
      </c>
      <c r="BA3601">
        <v>3.0369999999999999</v>
      </c>
      <c r="BB3601">
        <v>2017</v>
      </c>
    </row>
    <row r="3602" spans="1:54" x14ac:dyDescent="0.2">
      <c r="A3602">
        <v>136</v>
      </c>
      <c r="B3602" t="s">
        <v>481</v>
      </c>
      <c r="C3602" t="s">
        <v>352</v>
      </c>
      <c r="D3602" t="s">
        <v>53</v>
      </c>
      <c r="E3602" t="s">
        <v>349</v>
      </c>
      <c r="F3602" t="s">
        <v>351</v>
      </c>
      <c r="G3602" t="s">
        <v>225</v>
      </c>
      <c r="H3602" t="s">
        <v>222</v>
      </c>
      <c r="I3602" t="s">
        <v>1252</v>
      </c>
      <c r="J3602" s="3">
        <v>1048.2049999999999</v>
      </c>
      <c r="K3602" s="3">
        <v>1057.0540000000001</v>
      </c>
      <c r="L3602" s="3">
        <v>1061.4269999999999</v>
      </c>
      <c r="M3602" s="3">
        <v>1073.836</v>
      </c>
      <c r="N3602" s="3">
        <v>1108.4770000000001</v>
      </c>
      <c r="O3602" s="3">
        <v>1139.4939999999999</v>
      </c>
      <c r="P3602" s="3">
        <v>1172.0820000000001</v>
      </c>
      <c r="Q3602" s="3">
        <v>1209.4960000000001</v>
      </c>
      <c r="R3602" s="3">
        <v>1260.2249999999999</v>
      </c>
      <c r="S3602" s="3">
        <v>1302.9269999999999</v>
      </c>
      <c r="T3602" s="3">
        <v>1329.67</v>
      </c>
      <c r="U3602" s="3">
        <v>1350.0650000000001</v>
      </c>
      <c r="V3602" s="3">
        <v>1360.499</v>
      </c>
      <c r="W3602" s="3">
        <v>1348.4159999999999</v>
      </c>
      <c r="X3602" s="3">
        <v>1377.431</v>
      </c>
      <c r="Y3602" s="3">
        <v>1409.059</v>
      </c>
      <c r="Z3602" s="3">
        <v>1427.184</v>
      </c>
      <c r="AA3602" s="3">
        <v>1453.3779999999999</v>
      </c>
      <c r="AB3602" s="3">
        <v>1476.866</v>
      </c>
      <c r="AC3602" s="3">
        <v>1499.903</v>
      </c>
      <c r="AD3602" s="3">
        <v>1555.5509999999999</v>
      </c>
      <c r="AE3602" s="3">
        <v>1583.1179999999999</v>
      </c>
      <c r="AF3602" s="3">
        <v>1587.0530000000001</v>
      </c>
      <c r="AG3602" s="3">
        <v>1589.4549999999999</v>
      </c>
      <c r="AH3602" s="3">
        <v>1614.5989999999999</v>
      </c>
      <c r="AI3602" s="3">
        <v>1629.932</v>
      </c>
      <c r="AJ3602" s="3">
        <v>1662.6379999999999</v>
      </c>
      <c r="AK3602" s="3">
        <v>1687.143</v>
      </c>
      <c r="AL3602" s="3">
        <v>1669.421</v>
      </c>
      <c r="AM3602" s="3">
        <v>1577.903</v>
      </c>
      <c r="AN3602" s="3">
        <v>1604.5150000000001</v>
      </c>
      <c r="AO3602" s="3">
        <v>1613.7670000000001</v>
      </c>
      <c r="AP3602" s="3">
        <v>1568.2739999999999</v>
      </c>
      <c r="AQ3602" s="3">
        <v>1541.172</v>
      </c>
      <c r="AR3602" s="3">
        <v>1542.924</v>
      </c>
      <c r="AS3602" s="3">
        <v>1557.6120000000001</v>
      </c>
      <c r="AT3602" s="3">
        <v>1570.98</v>
      </c>
      <c r="AU3602" s="3">
        <v>1594.07</v>
      </c>
      <c r="AV3602" s="3">
        <v>1618.633</v>
      </c>
      <c r="AW3602" s="3">
        <v>1637.0139999999999</v>
      </c>
      <c r="AX3602" s="3">
        <v>1651.7470000000001</v>
      </c>
      <c r="AY3602" s="3">
        <v>1664.961</v>
      </c>
      <c r="AZ3602" s="3">
        <v>1678.28</v>
      </c>
      <c r="BA3602">
        <v>1691.203</v>
      </c>
      <c r="BB3602">
        <v>2016</v>
      </c>
    </row>
    <row r="3603" spans="1:54" hidden="1" x14ac:dyDescent="0.2">
      <c r="A3603">
        <v>136</v>
      </c>
      <c r="B3603" t="s">
        <v>481</v>
      </c>
      <c r="C3603" t="s">
        <v>350</v>
      </c>
      <c r="D3603" t="s">
        <v>53</v>
      </c>
      <c r="E3603" t="s">
        <v>349</v>
      </c>
      <c r="F3603" t="s">
        <v>348</v>
      </c>
      <c r="G3603" t="s">
        <v>275</v>
      </c>
      <c r="I3603" t="s">
        <v>347</v>
      </c>
      <c r="J3603" s="3">
        <v>3.43</v>
      </c>
      <c r="K3603" s="3">
        <v>0.84399999999999997</v>
      </c>
      <c r="L3603" s="3">
        <v>0.41399999999999998</v>
      </c>
      <c r="M3603" s="3">
        <v>1.169</v>
      </c>
      <c r="N3603" s="3">
        <v>3.226</v>
      </c>
      <c r="O3603" s="3">
        <v>2.798</v>
      </c>
      <c r="P3603" s="3">
        <v>2.86</v>
      </c>
      <c r="Q3603" s="3">
        <v>3.1920000000000002</v>
      </c>
      <c r="R3603" s="3">
        <v>4.194</v>
      </c>
      <c r="S3603" s="3">
        <v>3.3879999999999999</v>
      </c>
      <c r="T3603" s="3">
        <v>2.0529999999999999</v>
      </c>
      <c r="U3603" s="3">
        <v>1.534</v>
      </c>
      <c r="V3603" s="3">
        <v>0.77300000000000002</v>
      </c>
      <c r="W3603" s="3">
        <v>-0.88800000000000001</v>
      </c>
      <c r="X3603" s="3">
        <v>2.1520000000000001</v>
      </c>
      <c r="Y3603" s="3">
        <v>2.2959999999999998</v>
      </c>
      <c r="Z3603" s="3">
        <v>1.286</v>
      </c>
      <c r="AA3603" s="3">
        <v>1.835</v>
      </c>
      <c r="AB3603" s="3">
        <v>1.6160000000000001</v>
      </c>
      <c r="AC3603" s="3">
        <v>1.56</v>
      </c>
      <c r="AD3603" s="3">
        <v>3.71</v>
      </c>
      <c r="AE3603" s="3">
        <v>1.772</v>
      </c>
      <c r="AF3603" s="3">
        <v>0.249</v>
      </c>
      <c r="AG3603" s="3">
        <v>0.151</v>
      </c>
      <c r="AH3603" s="3">
        <v>1.5820000000000001</v>
      </c>
      <c r="AI3603" s="3">
        <v>0.95</v>
      </c>
      <c r="AJ3603" s="3">
        <v>2.0070000000000001</v>
      </c>
      <c r="AK3603" s="3">
        <v>1.474</v>
      </c>
      <c r="AL3603" s="3">
        <v>-1.05</v>
      </c>
      <c r="AM3603" s="3">
        <v>-5.4820000000000002</v>
      </c>
      <c r="AN3603" s="3">
        <v>1.6870000000000001</v>
      </c>
      <c r="AO3603" s="3">
        <v>0.57699999999999996</v>
      </c>
      <c r="AP3603" s="3">
        <v>-2.819</v>
      </c>
      <c r="AQ3603" s="3">
        <v>-1.728</v>
      </c>
      <c r="AR3603" s="3">
        <v>0.114</v>
      </c>
      <c r="AS3603" s="3">
        <v>0.95199999999999996</v>
      </c>
      <c r="AT3603" s="3">
        <v>0.85799999999999998</v>
      </c>
      <c r="AU3603" s="3">
        <v>1.47</v>
      </c>
      <c r="AV3603" s="3">
        <v>1.5409999999999999</v>
      </c>
      <c r="AW3603" s="3">
        <v>1.1359999999999999</v>
      </c>
      <c r="AX3603" s="3">
        <v>0.9</v>
      </c>
      <c r="AY3603" s="3">
        <v>0.8</v>
      </c>
      <c r="AZ3603" s="3">
        <v>0.8</v>
      </c>
      <c r="BA3603">
        <v>0.77</v>
      </c>
      <c r="BB3603">
        <v>2016</v>
      </c>
    </row>
    <row r="3604" spans="1:54" hidden="1" x14ac:dyDescent="0.2">
      <c r="A3604">
        <v>136</v>
      </c>
      <c r="B3604" t="s">
        <v>481</v>
      </c>
      <c r="C3604" t="s">
        <v>346</v>
      </c>
      <c r="D3604" t="s">
        <v>53</v>
      </c>
      <c r="E3604" t="s">
        <v>342</v>
      </c>
      <c r="F3604" t="s">
        <v>345</v>
      </c>
      <c r="G3604" t="s">
        <v>225</v>
      </c>
      <c r="H3604" t="s">
        <v>222</v>
      </c>
      <c r="I3604" t="s">
        <v>1252</v>
      </c>
      <c r="J3604" s="3">
        <v>213.00800000000001</v>
      </c>
      <c r="K3604" s="3">
        <v>255.161</v>
      </c>
      <c r="L3604" s="3">
        <v>301.16000000000003</v>
      </c>
      <c r="M3604" s="3">
        <v>350.678</v>
      </c>
      <c r="N3604" s="3">
        <v>400.94600000000003</v>
      </c>
      <c r="O3604" s="3">
        <v>449.98</v>
      </c>
      <c r="P3604" s="3">
        <v>497.51</v>
      </c>
      <c r="Q3604" s="3">
        <v>544.24099999999999</v>
      </c>
      <c r="R3604" s="3">
        <v>604.78200000000004</v>
      </c>
      <c r="S3604" s="3">
        <v>664.024</v>
      </c>
      <c r="T3604" s="3">
        <v>722.81100000000004</v>
      </c>
      <c r="U3604" s="3">
        <v>789.57299999999998</v>
      </c>
      <c r="V3604" s="3">
        <v>830.93799999999999</v>
      </c>
      <c r="W3604" s="3">
        <v>855.86599999999999</v>
      </c>
      <c r="X3604" s="3">
        <v>905.24599999999998</v>
      </c>
      <c r="Y3604" s="3">
        <v>984.98400000000004</v>
      </c>
      <c r="Z3604" s="3">
        <v>1043.086</v>
      </c>
      <c r="AA3604" s="3">
        <v>1089.8699999999999</v>
      </c>
      <c r="AB3604" s="3">
        <v>1135.502</v>
      </c>
      <c r="AC3604" s="3">
        <v>1171.9010000000001</v>
      </c>
      <c r="AD3604" s="3">
        <v>1239.2660000000001</v>
      </c>
      <c r="AE3604" s="3">
        <v>1298.8900000000001</v>
      </c>
      <c r="AF3604" s="3">
        <v>1345.7950000000001</v>
      </c>
      <c r="AG3604" s="3">
        <v>1390.7090000000001</v>
      </c>
      <c r="AH3604" s="3">
        <v>1448.3630000000001</v>
      </c>
      <c r="AI3604" s="3">
        <v>1489.7260000000001</v>
      </c>
      <c r="AJ3604" s="3">
        <v>1548.473</v>
      </c>
      <c r="AK3604" s="3">
        <v>1609.5509999999999</v>
      </c>
      <c r="AL3604" s="3">
        <v>1632.152</v>
      </c>
      <c r="AM3604" s="3">
        <v>1572.8779999999999</v>
      </c>
      <c r="AN3604" s="3">
        <v>1604.5139999999999</v>
      </c>
      <c r="AO3604" s="3">
        <v>1637.461</v>
      </c>
      <c r="AP3604" s="3">
        <v>1613.2650000000001</v>
      </c>
      <c r="AQ3604" s="3">
        <v>1604.6</v>
      </c>
      <c r="AR3604" s="3">
        <v>1621.828</v>
      </c>
      <c r="AS3604" s="3">
        <v>1652.623</v>
      </c>
      <c r="AT3604" s="3">
        <v>1680.9490000000001</v>
      </c>
      <c r="AU3604" s="3">
        <v>1716.239</v>
      </c>
      <c r="AV3604" s="3">
        <v>1760.0170000000001</v>
      </c>
      <c r="AW3604" s="3">
        <v>1803.4670000000001</v>
      </c>
      <c r="AX3604" s="3">
        <v>1845.144</v>
      </c>
      <c r="AY3604" s="3">
        <v>1887.3889999999999</v>
      </c>
      <c r="AZ3604" s="3">
        <v>1932.1489999999999</v>
      </c>
      <c r="BA3604">
        <v>1977.652</v>
      </c>
      <c r="BB3604">
        <v>2016</v>
      </c>
    </row>
    <row r="3605" spans="1:54" hidden="1" x14ac:dyDescent="0.2">
      <c r="A3605">
        <v>136</v>
      </c>
      <c r="B3605" t="s">
        <v>481</v>
      </c>
      <c r="C3605" t="s">
        <v>344</v>
      </c>
      <c r="D3605" t="s">
        <v>53</v>
      </c>
      <c r="E3605" t="s">
        <v>342</v>
      </c>
      <c r="F3605" t="s">
        <v>343</v>
      </c>
      <c r="G3605" t="s">
        <v>223</v>
      </c>
      <c r="H3605" t="s">
        <v>222</v>
      </c>
      <c r="I3605" t="s">
        <v>310</v>
      </c>
      <c r="J3605" s="3">
        <v>482.42899999999997</v>
      </c>
      <c r="K3605" s="3">
        <v>437.49400000000003</v>
      </c>
      <c r="L3605" s="3">
        <v>432.37</v>
      </c>
      <c r="M3605" s="3">
        <v>448.685</v>
      </c>
      <c r="N3605" s="3">
        <v>443.30500000000001</v>
      </c>
      <c r="O3605" s="3">
        <v>457.78699999999998</v>
      </c>
      <c r="P3605" s="3">
        <v>648.37300000000005</v>
      </c>
      <c r="Q3605" s="3">
        <v>813.77700000000004</v>
      </c>
      <c r="R3605" s="3">
        <v>901.59900000000005</v>
      </c>
      <c r="S3605" s="3">
        <v>937.70500000000004</v>
      </c>
      <c r="T3605" s="3">
        <v>1170.287</v>
      </c>
      <c r="U3605" s="3">
        <v>1236.1949999999999</v>
      </c>
      <c r="V3605" s="3">
        <v>1311.778</v>
      </c>
      <c r="W3605" s="3">
        <v>1054.8389999999999</v>
      </c>
      <c r="X3605" s="3">
        <v>1087.9939999999999</v>
      </c>
      <c r="Y3605" s="3">
        <v>1171.4010000000001</v>
      </c>
      <c r="Z3605" s="3">
        <v>1309.287</v>
      </c>
      <c r="AA3605" s="3">
        <v>1240.3979999999999</v>
      </c>
      <c r="AB3605" s="3">
        <v>1267.9559999999999</v>
      </c>
      <c r="AC3605" s="3">
        <v>1250.171</v>
      </c>
      <c r="AD3605" s="3">
        <v>1144.8800000000001</v>
      </c>
      <c r="AE3605" s="3">
        <v>1163.1110000000001</v>
      </c>
      <c r="AF3605" s="3">
        <v>1270.4280000000001</v>
      </c>
      <c r="AG3605" s="3">
        <v>1572.348</v>
      </c>
      <c r="AH3605" s="3">
        <v>1800.203</v>
      </c>
      <c r="AI3605" s="3">
        <v>1855.664</v>
      </c>
      <c r="AJ3605" s="3">
        <v>1944.2550000000001</v>
      </c>
      <c r="AK3605" s="3">
        <v>2206.1080000000002</v>
      </c>
      <c r="AL3605" s="3">
        <v>2402.0619999999999</v>
      </c>
      <c r="AM3605" s="3">
        <v>2190.6999999999998</v>
      </c>
      <c r="AN3605" s="3">
        <v>2129.02</v>
      </c>
      <c r="AO3605" s="3">
        <v>2278.3760000000002</v>
      </c>
      <c r="AP3605" s="3">
        <v>2073.971</v>
      </c>
      <c r="AQ3605" s="3">
        <v>2131.1590000000001</v>
      </c>
      <c r="AR3605" s="3">
        <v>2155.1529999999998</v>
      </c>
      <c r="AS3605" s="3">
        <v>1833.7919999999999</v>
      </c>
      <c r="AT3605" s="3">
        <v>1860.152</v>
      </c>
      <c r="AU3605" s="3">
        <v>1937.894</v>
      </c>
      <c r="AV3605" s="3">
        <v>2181.9699999999998</v>
      </c>
      <c r="AW3605" s="3">
        <v>2261.4560000000001</v>
      </c>
      <c r="AX3605" s="3">
        <v>2340.2460000000001</v>
      </c>
      <c r="AY3605" s="3">
        <v>2410.654</v>
      </c>
      <c r="AZ3605" s="3">
        <v>2484.9839999999999</v>
      </c>
      <c r="BA3605">
        <v>2554.223</v>
      </c>
      <c r="BB3605">
        <v>2016</v>
      </c>
    </row>
    <row r="3606" spans="1:54" hidden="1" x14ac:dyDescent="0.2">
      <c r="A3606">
        <v>136</v>
      </c>
      <c r="B3606" t="s">
        <v>481</v>
      </c>
      <c r="C3606" t="s">
        <v>213</v>
      </c>
      <c r="D3606" t="s">
        <v>53</v>
      </c>
      <c r="E3606" t="s">
        <v>342</v>
      </c>
      <c r="F3606" t="s">
        <v>341</v>
      </c>
      <c r="G3606" t="s">
        <v>323</v>
      </c>
      <c r="H3606" t="s">
        <v>222</v>
      </c>
      <c r="I3606" t="s">
        <v>310</v>
      </c>
      <c r="J3606" s="3">
        <v>594.54300000000001</v>
      </c>
      <c r="K3606" s="3">
        <v>655.54499999999996</v>
      </c>
      <c r="L3606" s="3">
        <v>699.09799999999996</v>
      </c>
      <c r="M3606" s="3">
        <v>735.19</v>
      </c>
      <c r="N3606" s="3">
        <v>785.84</v>
      </c>
      <c r="O3606" s="3">
        <v>833.68</v>
      </c>
      <c r="P3606" s="3">
        <v>874.81100000000004</v>
      </c>
      <c r="Q3606" s="3">
        <v>925.77599999999995</v>
      </c>
      <c r="R3606" s="3">
        <v>998.37199999999996</v>
      </c>
      <c r="S3606" s="3">
        <v>1072.3389999999999</v>
      </c>
      <c r="T3606" s="3">
        <v>1134.826</v>
      </c>
      <c r="U3606" s="3">
        <v>1190.5840000000001</v>
      </c>
      <c r="V3606" s="3">
        <v>1227.1379999999999</v>
      </c>
      <c r="W3606" s="3">
        <v>1245.173</v>
      </c>
      <c r="X3606" s="3">
        <v>1299.039</v>
      </c>
      <c r="Y3606" s="3">
        <v>1356.5809999999999</v>
      </c>
      <c r="Z3606" s="3">
        <v>1399.1079999999999</v>
      </c>
      <c r="AA3606" s="3">
        <v>1449.181</v>
      </c>
      <c r="AB3606" s="3">
        <v>1488.58</v>
      </c>
      <c r="AC3606" s="3">
        <v>1534.9369999999999</v>
      </c>
      <c r="AD3606" s="3">
        <v>1628.105</v>
      </c>
      <c r="AE3606" s="3">
        <v>1694.72</v>
      </c>
      <c r="AF3606" s="3">
        <v>1725.0139999999999</v>
      </c>
      <c r="AG3606" s="3">
        <v>1762.0730000000001</v>
      </c>
      <c r="AH3606" s="3">
        <v>1839.17</v>
      </c>
      <c r="AI3606" s="3">
        <v>1916.3689999999999</v>
      </c>
      <c r="AJ3606" s="3">
        <v>2014.8889999999999</v>
      </c>
      <c r="AK3606" s="3">
        <v>2098.991</v>
      </c>
      <c r="AL3606" s="3">
        <v>2117.6849999999999</v>
      </c>
      <c r="AM3606" s="3">
        <v>2016.7929999999999</v>
      </c>
      <c r="AN3606" s="3">
        <v>2075.864</v>
      </c>
      <c r="AO3606" s="3">
        <v>2130.933</v>
      </c>
      <c r="AP3606" s="3">
        <v>2109.0079999999998</v>
      </c>
      <c r="AQ3606" s="3">
        <v>2106.0320000000002</v>
      </c>
      <c r="AR3606" s="3">
        <v>2146.2669999999998</v>
      </c>
      <c r="AS3606" s="3">
        <v>2190.192</v>
      </c>
      <c r="AT3606" s="3">
        <v>2237.174</v>
      </c>
      <c r="AU3606" s="3">
        <v>2310.902</v>
      </c>
      <c r="AV3606" s="3">
        <v>2399.8249999999998</v>
      </c>
      <c r="AW3606" s="3">
        <v>2479.7130000000002</v>
      </c>
      <c r="AX3606" s="3">
        <v>2551.192</v>
      </c>
      <c r="AY3606" s="3">
        <v>2620.61</v>
      </c>
      <c r="AZ3606" s="3">
        <v>2686.933</v>
      </c>
      <c r="BA3606">
        <v>2754.7310000000002</v>
      </c>
      <c r="BB3606">
        <v>2016</v>
      </c>
    </row>
    <row r="3607" spans="1:54" hidden="1" x14ac:dyDescent="0.2">
      <c r="A3607">
        <v>136</v>
      </c>
      <c r="B3607" t="s">
        <v>481</v>
      </c>
      <c r="C3607" t="s">
        <v>340</v>
      </c>
      <c r="D3607" t="s">
        <v>53</v>
      </c>
      <c r="E3607" t="s">
        <v>339</v>
      </c>
      <c r="F3607" t="s">
        <v>338</v>
      </c>
      <c r="G3607" t="s">
        <v>295</v>
      </c>
      <c r="I3607" t="s">
        <v>337</v>
      </c>
      <c r="J3607" s="3">
        <v>20.321000000000002</v>
      </c>
      <c r="K3607" s="3">
        <v>24.138999999999999</v>
      </c>
      <c r="L3607" s="3">
        <v>28.373000000000001</v>
      </c>
      <c r="M3607" s="3">
        <v>32.656999999999996</v>
      </c>
      <c r="N3607" s="3">
        <v>36.170999999999999</v>
      </c>
      <c r="O3607" s="3">
        <v>39.488999999999997</v>
      </c>
      <c r="P3607" s="3">
        <v>42.447000000000003</v>
      </c>
      <c r="Q3607" s="3">
        <v>44.997</v>
      </c>
      <c r="R3607" s="3">
        <v>47.99</v>
      </c>
      <c r="S3607" s="3">
        <v>50.963999999999999</v>
      </c>
      <c r="T3607" s="3">
        <v>54.36</v>
      </c>
      <c r="U3607" s="3">
        <v>58.484000000000002</v>
      </c>
      <c r="V3607" s="3">
        <v>61.076000000000001</v>
      </c>
      <c r="W3607" s="3">
        <v>63.472000000000001</v>
      </c>
      <c r="X3607" s="3">
        <v>65.72</v>
      </c>
      <c r="Y3607" s="3">
        <v>69.903999999999996</v>
      </c>
      <c r="Z3607" s="3">
        <v>73.087000000000003</v>
      </c>
      <c r="AA3607" s="3">
        <v>74.989000000000004</v>
      </c>
      <c r="AB3607" s="3">
        <v>76.885999999999996</v>
      </c>
      <c r="AC3607" s="3">
        <v>78.132000000000005</v>
      </c>
      <c r="AD3607" s="3">
        <v>79.667000000000002</v>
      </c>
      <c r="AE3607" s="3">
        <v>82.046000000000006</v>
      </c>
      <c r="AF3607" s="3">
        <v>84.798000000000002</v>
      </c>
      <c r="AG3607" s="3">
        <v>87.495999999999995</v>
      </c>
      <c r="AH3607" s="3">
        <v>89.703999999999994</v>
      </c>
      <c r="AI3607" s="3">
        <v>91.397999999999996</v>
      </c>
      <c r="AJ3607" s="3">
        <v>93.134</v>
      </c>
      <c r="AK3607" s="3">
        <v>95.400999999999996</v>
      </c>
      <c r="AL3607" s="3">
        <v>97.768000000000001</v>
      </c>
      <c r="AM3607" s="3">
        <v>99.682000000000002</v>
      </c>
      <c r="AN3607" s="3">
        <v>100</v>
      </c>
      <c r="AO3607" s="3">
        <v>101.468</v>
      </c>
      <c r="AP3607" s="3">
        <v>102.869</v>
      </c>
      <c r="AQ3607" s="3">
        <v>104.116</v>
      </c>
      <c r="AR3607" s="3">
        <v>105.114</v>
      </c>
      <c r="AS3607" s="3">
        <v>106.1</v>
      </c>
      <c r="AT3607" s="3">
        <v>107</v>
      </c>
      <c r="AU3607" s="3">
        <v>107.664</v>
      </c>
      <c r="AV3607" s="3">
        <v>108.735</v>
      </c>
      <c r="AW3607" s="3">
        <v>110.16800000000001</v>
      </c>
      <c r="AX3607" s="3">
        <v>111.709</v>
      </c>
      <c r="AY3607" s="3">
        <v>113.35899999999999</v>
      </c>
      <c r="AZ3607" s="3">
        <v>115.127</v>
      </c>
      <c r="BA3607">
        <v>116.938</v>
      </c>
      <c r="BB3607">
        <v>2016</v>
      </c>
    </row>
    <row r="3608" spans="1:54" hidden="1" x14ac:dyDescent="0.2">
      <c r="A3608">
        <v>136</v>
      </c>
      <c r="B3608" t="s">
        <v>481</v>
      </c>
      <c r="C3608" t="s">
        <v>336</v>
      </c>
      <c r="D3608" t="s">
        <v>53</v>
      </c>
      <c r="E3608" t="s">
        <v>333</v>
      </c>
      <c r="F3608" t="s">
        <v>335</v>
      </c>
      <c r="G3608" t="s">
        <v>225</v>
      </c>
      <c r="H3608" t="s">
        <v>322</v>
      </c>
      <c r="I3608" t="s">
        <v>330</v>
      </c>
      <c r="J3608" s="3">
        <v>18588.991999999998</v>
      </c>
      <c r="K3608" s="3">
        <v>18715.781999999999</v>
      </c>
      <c r="L3608" s="3">
        <v>18778.321</v>
      </c>
      <c r="M3608" s="3">
        <v>18984.768</v>
      </c>
      <c r="N3608" s="3">
        <v>19596.476999999999</v>
      </c>
      <c r="O3608" s="3">
        <v>20136.559000000001</v>
      </c>
      <c r="P3608" s="3">
        <v>20708.958999999999</v>
      </c>
      <c r="Q3608" s="3">
        <v>21371.269</v>
      </c>
      <c r="R3608" s="3">
        <v>22261.772000000001</v>
      </c>
      <c r="S3608" s="3">
        <v>22999.918000000001</v>
      </c>
      <c r="T3608" s="3">
        <v>23453.303</v>
      </c>
      <c r="U3608" s="3">
        <v>23792.156999999999</v>
      </c>
      <c r="V3608" s="3">
        <v>23963.870999999999</v>
      </c>
      <c r="W3608" s="3">
        <v>23730.84</v>
      </c>
      <c r="X3608" s="3">
        <v>24232.46</v>
      </c>
      <c r="Y3608" s="3">
        <v>24787.996999999999</v>
      </c>
      <c r="Z3608" s="3">
        <v>25106.942999999999</v>
      </c>
      <c r="AA3608" s="3">
        <v>25553.286</v>
      </c>
      <c r="AB3608" s="3">
        <v>25953.468000000001</v>
      </c>
      <c r="AC3608" s="3">
        <v>26356.115000000002</v>
      </c>
      <c r="AD3608" s="3">
        <v>27327.032999999999</v>
      </c>
      <c r="AE3608" s="3">
        <v>27793.167000000001</v>
      </c>
      <c r="AF3608" s="3">
        <v>27843.581999999999</v>
      </c>
      <c r="AG3608" s="3">
        <v>27787.594000000001</v>
      </c>
      <c r="AH3608" s="3">
        <v>28019.094000000001</v>
      </c>
      <c r="AI3608" s="3">
        <v>28070.960999999999</v>
      </c>
      <c r="AJ3608" s="3">
        <v>28510.602999999999</v>
      </c>
      <c r="AK3608" s="3">
        <v>28820.234</v>
      </c>
      <c r="AL3608" s="3">
        <v>28278.744999999999</v>
      </c>
      <c r="AM3608" s="3">
        <v>26542.013999999999</v>
      </c>
      <c r="AN3608" s="3">
        <v>26873.019</v>
      </c>
      <c r="AO3608" s="3">
        <v>26917.669000000002</v>
      </c>
      <c r="AP3608" s="3">
        <v>26064.906999999999</v>
      </c>
      <c r="AQ3608" s="3">
        <v>25469.616000000002</v>
      </c>
      <c r="AR3608" s="3">
        <v>25384.276000000002</v>
      </c>
      <c r="AS3608" s="3">
        <v>25620.467000000001</v>
      </c>
      <c r="AT3608" s="3">
        <v>25895.751</v>
      </c>
      <c r="AU3608" s="3">
        <v>26309.367999999999</v>
      </c>
      <c r="AV3608" s="3">
        <v>26641.670999999998</v>
      </c>
      <c r="AW3608" s="3">
        <v>26951.040000000001</v>
      </c>
      <c r="AX3608" s="3">
        <v>27203.32</v>
      </c>
      <c r="AY3608" s="3">
        <v>27432.811000000002</v>
      </c>
      <c r="AZ3608" s="3">
        <v>27667.074000000001</v>
      </c>
      <c r="BA3608">
        <v>27897.026000000002</v>
      </c>
      <c r="BB3608">
        <v>2016</v>
      </c>
    </row>
    <row r="3609" spans="1:54" hidden="1" x14ac:dyDescent="0.2">
      <c r="A3609">
        <v>136</v>
      </c>
      <c r="B3609" t="s">
        <v>481</v>
      </c>
      <c r="C3609" t="s">
        <v>334</v>
      </c>
      <c r="D3609" t="s">
        <v>53</v>
      </c>
      <c r="E3609" t="s">
        <v>333</v>
      </c>
      <c r="F3609" t="s">
        <v>332</v>
      </c>
      <c r="G3609" t="s">
        <v>331</v>
      </c>
      <c r="H3609" t="s">
        <v>322</v>
      </c>
      <c r="I3609" t="s">
        <v>330</v>
      </c>
      <c r="J3609" s="3">
        <v>24546.227999999999</v>
      </c>
      <c r="K3609" s="3">
        <v>24713.651000000002</v>
      </c>
      <c r="L3609" s="3">
        <v>24796.231</v>
      </c>
      <c r="M3609" s="3">
        <v>25068.838</v>
      </c>
      <c r="N3609" s="3">
        <v>25876.581999999999</v>
      </c>
      <c r="O3609" s="3">
        <v>26589.744999999999</v>
      </c>
      <c r="P3609" s="3">
        <v>27345.582999999999</v>
      </c>
      <c r="Q3609" s="3">
        <v>28220.144</v>
      </c>
      <c r="R3609" s="3">
        <v>29396.027999999998</v>
      </c>
      <c r="S3609" s="3">
        <v>30370.728999999999</v>
      </c>
      <c r="T3609" s="3">
        <v>30969.41</v>
      </c>
      <c r="U3609" s="3">
        <v>31416.857</v>
      </c>
      <c r="V3609" s="3">
        <v>31643.599999999999</v>
      </c>
      <c r="W3609" s="3">
        <v>31335.89</v>
      </c>
      <c r="X3609" s="3">
        <v>31998.264999999999</v>
      </c>
      <c r="Y3609" s="3">
        <v>32731.834999999999</v>
      </c>
      <c r="Z3609" s="3">
        <v>33152.993999999999</v>
      </c>
      <c r="AA3609" s="3">
        <v>33742.377</v>
      </c>
      <c r="AB3609" s="3">
        <v>34270.805999999997</v>
      </c>
      <c r="AC3609" s="3">
        <v>34802.489000000001</v>
      </c>
      <c r="AD3609" s="3">
        <v>36084.557999999997</v>
      </c>
      <c r="AE3609" s="3">
        <v>36700.074999999997</v>
      </c>
      <c r="AF3609" s="3">
        <v>36766.646999999997</v>
      </c>
      <c r="AG3609" s="3">
        <v>36692.716</v>
      </c>
      <c r="AH3609" s="3">
        <v>36998.404999999999</v>
      </c>
      <c r="AI3609" s="3">
        <v>37066.894999999997</v>
      </c>
      <c r="AJ3609" s="3">
        <v>37647.428999999996</v>
      </c>
      <c r="AK3609" s="3">
        <v>38056.286999999997</v>
      </c>
      <c r="AL3609" s="3">
        <v>37341.267</v>
      </c>
      <c r="AM3609" s="3">
        <v>35047.964</v>
      </c>
      <c r="AN3609" s="3">
        <v>35485.046000000002</v>
      </c>
      <c r="AO3609" s="3">
        <v>35544.006000000001</v>
      </c>
      <c r="AP3609" s="3">
        <v>34417.957999999999</v>
      </c>
      <c r="AQ3609" s="3">
        <v>33631.892999999996</v>
      </c>
      <c r="AR3609" s="3">
        <v>33519.203999999998</v>
      </c>
      <c r="AS3609" s="3">
        <v>33831.088000000003</v>
      </c>
      <c r="AT3609" s="3">
        <v>34194.591999999997</v>
      </c>
      <c r="AU3609" s="3">
        <v>34740.760999999999</v>
      </c>
      <c r="AV3609" s="3">
        <v>35179.557999999997</v>
      </c>
      <c r="AW3609" s="3">
        <v>35588.071000000004</v>
      </c>
      <c r="AX3609" s="3">
        <v>35921.199999999997</v>
      </c>
      <c r="AY3609" s="3">
        <v>36224.235999999997</v>
      </c>
      <c r="AZ3609" s="3">
        <v>36533.572999999997</v>
      </c>
      <c r="BA3609">
        <v>36837.218000000001</v>
      </c>
      <c r="BB3609">
        <v>2016</v>
      </c>
    </row>
    <row r="3610" spans="1:54" hidden="1" x14ac:dyDescent="0.2">
      <c r="A3610">
        <v>136</v>
      </c>
      <c r="B3610" t="s">
        <v>481</v>
      </c>
      <c r="C3610" t="s">
        <v>329</v>
      </c>
      <c r="D3610" t="s">
        <v>53</v>
      </c>
      <c r="E3610" t="s">
        <v>325</v>
      </c>
      <c r="F3610" t="s">
        <v>328</v>
      </c>
      <c r="G3610" t="s">
        <v>225</v>
      </c>
      <c r="H3610" t="s">
        <v>322</v>
      </c>
      <c r="I3610" t="s">
        <v>321</v>
      </c>
      <c r="J3610" s="3">
        <v>3777.509</v>
      </c>
      <c r="K3610" s="3">
        <v>4517.78</v>
      </c>
      <c r="L3610" s="3">
        <v>5327.9960000000001</v>
      </c>
      <c r="M3610" s="3">
        <v>6199.7740000000003</v>
      </c>
      <c r="N3610" s="3">
        <v>7088.22</v>
      </c>
      <c r="O3610" s="3">
        <v>7951.8180000000002</v>
      </c>
      <c r="P3610" s="3">
        <v>8790.2669999999998</v>
      </c>
      <c r="Q3610" s="3">
        <v>9616.5020000000004</v>
      </c>
      <c r="R3610" s="3">
        <v>10683.424999999999</v>
      </c>
      <c r="S3610" s="3">
        <v>11721.683000000001</v>
      </c>
      <c r="T3610" s="3">
        <v>12749.258</v>
      </c>
      <c r="U3610" s="3">
        <v>13914.623</v>
      </c>
      <c r="V3610" s="3">
        <v>14636.166999999999</v>
      </c>
      <c r="W3610" s="3">
        <v>15062.428</v>
      </c>
      <c r="X3610" s="3">
        <v>15925.544</v>
      </c>
      <c r="Y3610" s="3">
        <v>17327.72</v>
      </c>
      <c r="Z3610" s="3">
        <v>18349.912</v>
      </c>
      <c r="AA3610" s="3">
        <v>19162.09</v>
      </c>
      <c r="AB3610" s="3">
        <v>19954.562999999998</v>
      </c>
      <c r="AC3610" s="3">
        <v>20592.503000000001</v>
      </c>
      <c r="AD3610" s="3">
        <v>21770.718000000001</v>
      </c>
      <c r="AE3610" s="3">
        <v>22803.269</v>
      </c>
      <c r="AF3610" s="3">
        <v>23610.902999999998</v>
      </c>
      <c r="AG3610" s="3">
        <v>24313.023000000001</v>
      </c>
      <c r="AH3610" s="3">
        <v>25134.302</v>
      </c>
      <c r="AI3610" s="3">
        <v>25656.31</v>
      </c>
      <c r="AJ3610" s="3">
        <v>26552.922999999999</v>
      </c>
      <c r="AK3610" s="3">
        <v>27494.786</v>
      </c>
      <c r="AL3610" s="3">
        <v>27647.436000000002</v>
      </c>
      <c r="AM3610" s="3">
        <v>26457.488000000001</v>
      </c>
      <c r="AN3610" s="3">
        <v>26873.002</v>
      </c>
      <c r="AO3610" s="3">
        <v>27312.885999999999</v>
      </c>
      <c r="AP3610" s="3">
        <v>26812.663</v>
      </c>
      <c r="AQ3610" s="3">
        <v>26517.834999999999</v>
      </c>
      <c r="AR3610" s="3">
        <v>26682.409</v>
      </c>
      <c r="AS3610" s="3">
        <v>27183.260999999999</v>
      </c>
      <c r="AT3610" s="3">
        <v>27708.46</v>
      </c>
      <c r="AU3610" s="3">
        <v>28325.708999999999</v>
      </c>
      <c r="AV3610" s="3">
        <v>28968.758999999998</v>
      </c>
      <c r="AW3610" s="3">
        <v>29691.444</v>
      </c>
      <c r="AX3610" s="3">
        <v>30388.468000000001</v>
      </c>
      <c r="AY3610" s="3">
        <v>31097.655999999999</v>
      </c>
      <c r="AZ3610" s="3">
        <v>31852.190999999999</v>
      </c>
      <c r="BA3610">
        <v>32622.106</v>
      </c>
      <c r="BB3610">
        <v>2016</v>
      </c>
    </row>
    <row r="3611" spans="1:54" hidden="1" x14ac:dyDescent="0.2">
      <c r="A3611">
        <v>136</v>
      </c>
      <c r="B3611" t="s">
        <v>481</v>
      </c>
      <c r="C3611" t="s">
        <v>327</v>
      </c>
      <c r="D3611" t="s">
        <v>53</v>
      </c>
      <c r="E3611" t="s">
        <v>325</v>
      </c>
      <c r="F3611" t="s">
        <v>326</v>
      </c>
      <c r="G3611" t="s">
        <v>223</v>
      </c>
      <c r="H3611" t="s">
        <v>322</v>
      </c>
      <c r="I3611" t="s">
        <v>321</v>
      </c>
      <c r="J3611" s="3">
        <v>8555.4519999999993</v>
      </c>
      <c r="K3611" s="3">
        <v>7746.0940000000001</v>
      </c>
      <c r="L3611" s="3">
        <v>7649.3069999999998</v>
      </c>
      <c r="M3611" s="3">
        <v>7932.48</v>
      </c>
      <c r="N3611" s="3">
        <v>7837.0659999999998</v>
      </c>
      <c r="O3611" s="3">
        <v>8089.78</v>
      </c>
      <c r="P3611" s="3">
        <v>11455.793</v>
      </c>
      <c r="Q3611" s="3">
        <v>14379.089</v>
      </c>
      <c r="R3611" s="3">
        <v>15926.68</v>
      </c>
      <c r="S3611" s="3">
        <v>16552.846000000001</v>
      </c>
      <c r="T3611" s="3">
        <v>20642.028999999999</v>
      </c>
      <c r="U3611" s="3">
        <v>21785.435000000001</v>
      </c>
      <c r="V3611" s="3">
        <v>23105.704000000002</v>
      </c>
      <c r="W3611" s="3">
        <v>18564.171999999999</v>
      </c>
      <c r="X3611" s="3">
        <v>19140.539000000001</v>
      </c>
      <c r="Y3611" s="3">
        <v>20607.137999999999</v>
      </c>
      <c r="Z3611" s="3">
        <v>23032.906999999999</v>
      </c>
      <c r="AA3611" s="3">
        <v>21808.664000000001</v>
      </c>
      <c r="AB3611" s="3">
        <v>22282.215</v>
      </c>
      <c r="AC3611" s="3">
        <v>21967.861000000001</v>
      </c>
      <c r="AD3611" s="3">
        <v>20112.596000000001</v>
      </c>
      <c r="AE3611" s="3">
        <v>20419.537</v>
      </c>
      <c r="AF3611" s="3">
        <v>22288.641</v>
      </c>
      <c r="AG3611" s="3">
        <v>27488.526000000002</v>
      </c>
      <c r="AH3611" s="3">
        <v>31239.992999999999</v>
      </c>
      <c r="AI3611" s="3">
        <v>31958.554</v>
      </c>
      <c r="AJ3611" s="3">
        <v>33339.724999999999</v>
      </c>
      <c r="AK3611" s="3">
        <v>37685.334000000003</v>
      </c>
      <c r="AL3611" s="3">
        <v>40689.133000000002</v>
      </c>
      <c r="AM3611" s="3">
        <v>36849.919999999998</v>
      </c>
      <c r="AN3611" s="3">
        <v>35657.625</v>
      </c>
      <c r="AO3611" s="3">
        <v>38003.358999999997</v>
      </c>
      <c r="AP3611" s="3">
        <v>34469.65</v>
      </c>
      <c r="AQ3611" s="3">
        <v>35219.817000000003</v>
      </c>
      <c r="AR3611" s="3">
        <v>35456.697</v>
      </c>
      <c r="AS3611" s="3">
        <v>30163.225999999999</v>
      </c>
      <c r="AT3611" s="3">
        <v>30662.413</v>
      </c>
      <c r="AU3611" s="3">
        <v>31984.012999999999</v>
      </c>
      <c r="AV3611" s="3">
        <v>35913.826000000001</v>
      </c>
      <c r="AW3611" s="3">
        <v>37231.576999999997</v>
      </c>
      <c r="AX3611" s="3">
        <v>38542.504000000001</v>
      </c>
      <c r="AY3611" s="3">
        <v>39719.271000000001</v>
      </c>
      <c r="AZ3611" s="3">
        <v>40965.881000000001</v>
      </c>
      <c r="BA3611">
        <v>42132.853999999999</v>
      </c>
      <c r="BB3611">
        <v>2016</v>
      </c>
    </row>
    <row r="3612" spans="1:54" hidden="1" x14ac:dyDescent="0.2">
      <c r="A3612">
        <v>136</v>
      </c>
      <c r="B3612" t="s">
        <v>481</v>
      </c>
      <c r="C3612" t="s">
        <v>212</v>
      </c>
      <c r="D3612" t="s">
        <v>53</v>
      </c>
      <c r="E3612" t="s">
        <v>325</v>
      </c>
      <c r="F3612" t="s">
        <v>324</v>
      </c>
      <c r="G3612" t="s">
        <v>323</v>
      </c>
      <c r="H3612" t="s">
        <v>322</v>
      </c>
      <c r="I3612" t="s">
        <v>321</v>
      </c>
      <c r="J3612" s="3">
        <v>10543.691999999999</v>
      </c>
      <c r="K3612" s="3">
        <v>11606.813</v>
      </c>
      <c r="L3612" s="3">
        <v>12368.148999999999</v>
      </c>
      <c r="M3612" s="3">
        <v>12997.716</v>
      </c>
      <c r="N3612" s="3">
        <v>13892.659</v>
      </c>
      <c r="O3612" s="3">
        <v>14732.369000000001</v>
      </c>
      <c r="P3612" s="3">
        <v>15456.617</v>
      </c>
      <c r="Q3612" s="3">
        <v>16358.058000000001</v>
      </c>
      <c r="R3612" s="3">
        <v>17636.153999999999</v>
      </c>
      <c r="S3612" s="3">
        <v>18929.463</v>
      </c>
      <c r="T3612" s="3">
        <v>20016.556</v>
      </c>
      <c r="U3612" s="3">
        <v>20981.628000000001</v>
      </c>
      <c r="V3612" s="3">
        <v>21614.838</v>
      </c>
      <c r="W3612" s="3">
        <v>21913.852999999999</v>
      </c>
      <c r="X3612" s="3">
        <v>22853.342000000001</v>
      </c>
      <c r="Y3612" s="3">
        <v>23864.802</v>
      </c>
      <c r="Z3612" s="3">
        <v>24613.026999999998</v>
      </c>
      <c r="AA3612" s="3">
        <v>25479.5</v>
      </c>
      <c r="AB3612" s="3">
        <v>26159.329000000002</v>
      </c>
      <c r="AC3612" s="3">
        <v>26971.724999999999</v>
      </c>
      <c r="AD3612" s="3">
        <v>28601.612000000001</v>
      </c>
      <c r="AE3612" s="3">
        <v>29752.447</v>
      </c>
      <c r="AF3612" s="3">
        <v>30264.001</v>
      </c>
      <c r="AG3612" s="3">
        <v>30805.384999999998</v>
      </c>
      <c r="AH3612" s="3">
        <v>31916.204000000002</v>
      </c>
      <c r="AI3612" s="3">
        <v>33004.025000000001</v>
      </c>
      <c r="AJ3612" s="3">
        <v>34550.934999999998</v>
      </c>
      <c r="AK3612" s="3">
        <v>35855.531999999999</v>
      </c>
      <c r="AL3612" s="3">
        <v>35872</v>
      </c>
      <c r="AM3612" s="3">
        <v>33924.616000000002</v>
      </c>
      <c r="AN3612" s="3">
        <v>34767.343999999997</v>
      </c>
      <c r="AO3612" s="3">
        <v>35544.006000000001</v>
      </c>
      <c r="AP3612" s="3">
        <v>35051.974000000002</v>
      </c>
      <c r="AQ3612" s="3">
        <v>34804.561999999998</v>
      </c>
      <c r="AR3612" s="3">
        <v>35310.512999999999</v>
      </c>
      <c r="AS3612" s="3">
        <v>36025.502</v>
      </c>
      <c r="AT3612" s="3">
        <v>36877.165999999997</v>
      </c>
      <c r="AU3612" s="3">
        <v>38140.338000000003</v>
      </c>
      <c r="AV3612" s="3">
        <v>39499.580999999998</v>
      </c>
      <c r="AW3612" s="3">
        <v>40824.855000000003</v>
      </c>
      <c r="AX3612" s="3">
        <v>42016.661999999997</v>
      </c>
      <c r="AY3612" s="3">
        <v>43178.620999999999</v>
      </c>
      <c r="AZ3612" s="3">
        <v>44295.091999999997</v>
      </c>
      <c r="BA3612">
        <v>45440.317000000003</v>
      </c>
      <c r="BB3612">
        <v>2016</v>
      </c>
    </row>
    <row r="3613" spans="1:54" hidden="1" x14ac:dyDescent="0.2">
      <c r="A3613">
        <v>136</v>
      </c>
      <c r="B3613" t="s">
        <v>481</v>
      </c>
      <c r="C3613" t="s">
        <v>320</v>
      </c>
      <c r="D3613" t="s">
        <v>53</v>
      </c>
      <c r="E3613" t="s">
        <v>319</v>
      </c>
      <c r="F3613" t="s">
        <v>318</v>
      </c>
      <c r="G3613" t="s">
        <v>243</v>
      </c>
      <c r="I3613" t="s">
        <v>347</v>
      </c>
      <c r="J3613" s="3" t="s">
        <v>215</v>
      </c>
      <c r="K3613" s="3">
        <v>-1.619</v>
      </c>
      <c r="L3613" s="3">
        <v>-2.7869999999999999</v>
      </c>
      <c r="M3613" s="3">
        <v>-3.7509999999999999</v>
      </c>
      <c r="N3613" s="3">
        <v>-2.86</v>
      </c>
      <c r="O3613" s="3">
        <v>-2.66</v>
      </c>
      <c r="P3613" s="3">
        <v>-2.4700000000000002</v>
      </c>
      <c r="Q3613" s="3">
        <v>-1.96</v>
      </c>
      <c r="R3613" s="3">
        <v>-0.44400000000000001</v>
      </c>
      <c r="S3613" s="3">
        <v>0.51500000000000001</v>
      </c>
      <c r="T3613" s="3">
        <v>0.48299999999999998</v>
      </c>
      <c r="U3613" s="3">
        <v>0.161</v>
      </c>
      <c r="V3613" s="3">
        <v>-0.69899999999999995</v>
      </c>
      <c r="W3613" s="3">
        <v>-3.03</v>
      </c>
      <c r="X3613" s="3">
        <v>-2.62</v>
      </c>
      <c r="Y3613" s="3">
        <v>-2.09</v>
      </c>
      <c r="Z3613" s="3">
        <v>-2.44</v>
      </c>
      <c r="AA3613" s="3">
        <v>-2.25</v>
      </c>
      <c r="AB3613" s="3">
        <v>-2.2000000000000002</v>
      </c>
      <c r="AC3613" s="3">
        <v>-2.16</v>
      </c>
      <c r="AD3613" s="3">
        <v>-0.108</v>
      </c>
      <c r="AE3613" s="3">
        <v>0.35799999999999998</v>
      </c>
      <c r="AF3613" s="3">
        <v>-0.4</v>
      </c>
      <c r="AG3613" s="3">
        <v>-1.08</v>
      </c>
      <c r="AH3613" s="3">
        <v>-0.31900000000000001</v>
      </c>
      <c r="AI3613" s="3">
        <v>3.0000000000000001E-3</v>
      </c>
      <c r="AJ3613" s="3">
        <v>1.48</v>
      </c>
      <c r="AK3613" s="3">
        <v>2.69</v>
      </c>
      <c r="AL3613" s="3">
        <v>1.78</v>
      </c>
      <c r="AM3613" s="3">
        <v>-3.17</v>
      </c>
      <c r="AN3613" s="3">
        <v>-1.31</v>
      </c>
      <c r="AO3613" s="3">
        <v>-0.45800000000000002</v>
      </c>
      <c r="AP3613" s="3">
        <v>-2.79</v>
      </c>
      <c r="AQ3613" s="3">
        <v>-4.07</v>
      </c>
      <c r="AR3613" s="3">
        <v>-4.0999999999999996</v>
      </c>
      <c r="AS3613" s="3">
        <v>-3.23</v>
      </c>
      <c r="AT3613" s="3">
        <v>-2.5840000000000001</v>
      </c>
      <c r="AU3613" s="3">
        <v>-1.556</v>
      </c>
      <c r="AV3613" s="3">
        <v>-0.65500000000000003</v>
      </c>
      <c r="AW3613" s="3">
        <v>-0.185</v>
      </c>
      <c r="AX3613" s="3">
        <v>3.3000000000000002E-2</v>
      </c>
      <c r="AY3613" s="3">
        <v>0.13200000000000001</v>
      </c>
      <c r="AZ3613" s="3">
        <v>0.182</v>
      </c>
      <c r="BA3613">
        <v>0.152</v>
      </c>
      <c r="BB3613">
        <v>2016</v>
      </c>
    </row>
    <row r="3614" spans="1:54" hidden="1" x14ac:dyDescent="0.2">
      <c r="A3614">
        <v>136</v>
      </c>
      <c r="B3614" t="s">
        <v>481</v>
      </c>
      <c r="C3614" t="s">
        <v>317</v>
      </c>
      <c r="D3614" t="s">
        <v>53</v>
      </c>
      <c r="E3614" t="s">
        <v>316</v>
      </c>
      <c r="F3614" s="3" t="s">
        <v>315</v>
      </c>
      <c r="G3614" t="s">
        <v>288</v>
      </c>
      <c r="I3614" t="s">
        <v>310</v>
      </c>
      <c r="J3614">
        <v>4.5030000000000001</v>
      </c>
      <c r="K3614">
        <v>4.4630000000000001</v>
      </c>
      <c r="L3614">
        <v>4.4690000000000003</v>
      </c>
      <c r="M3614">
        <v>4.407</v>
      </c>
      <c r="N3614">
        <v>4.3570000000000002</v>
      </c>
      <c r="O3614">
        <v>4.3239999999999998</v>
      </c>
      <c r="P3614">
        <v>4.2960000000000003</v>
      </c>
      <c r="Q3614">
        <v>4.2670000000000003</v>
      </c>
      <c r="R3614">
        <v>4.2549999999999999</v>
      </c>
      <c r="S3614">
        <v>4.2430000000000003</v>
      </c>
      <c r="T3614">
        <v>4.1589999999999998</v>
      </c>
      <c r="U3614">
        <v>4.1239999999999997</v>
      </c>
      <c r="V3614">
        <v>3.734</v>
      </c>
      <c r="W3614">
        <v>3.629</v>
      </c>
      <c r="X3614">
        <v>3.5990000000000002</v>
      </c>
      <c r="Y3614">
        <v>3.5529999999999999</v>
      </c>
      <c r="Z3614">
        <v>3.4649999999999999</v>
      </c>
      <c r="AA3614">
        <v>3.3889999999999998</v>
      </c>
      <c r="AB3614">
        <v>3.355</v>
      </c>
      <c r="AC3614">
        <v>3.2930000000000001</v>
      </c>
      <c r="AD3614">
        <v>3.2589999999999999</v>
      </c>
      <c r="AE3614">
        <v>3.238</v>
      </c>
      <c r="AF3614">
        <v>3.1539999999999999</v>
      </c>
      <c r="AG3614">
        <v>3.036</v>
      </c>
      <c r="AH3614">
        <v>2.931</v>
      </c>
      <c r="AI3614">
        <v>2.8239999999999998</v>
      </c>
      <c r="AJ3614">
        <v>2.7349999999999999</v>
      </c>
      <c r="AK3614">
        <v>2.6339999999999999</v>
      </c>
      <c r="AL3614">
        <v>2.5329999999999999</v>
      </c>
      <c r="AM3614">
        <v>2.4049999999999998</v>
      </c>
      <c r="AN3614">
        <v>2.323</v>
      </c>
      <c r="AO3614">
        <v>2.2450000000000001</v>
      </c>
      <c r="AP3614">
        <v>2.1150000000000002</v>
      </c>
      <c r="AQ3614">
        <v>2.0110000000000001</v>
      </c>
      <c r="AR3614">
        <v>1.9450000000000001</v>
      </c>
      <c r="AS3614">
        <v>1.9</v>
      </c>
      <c r="AT3614">
        <v>1.859</v>
      </c>
      <c r="AU3614">
        <v>1.819</v>
      </c>
      <c r="AV3614">
        <v>1.778</v>
      </c>
      <c r="AW3614">
        <v>1.7310000000000001</v>
      </c>
      <c r="AX3614">
        <v>1.6839999999999999</v>
      </c>
      <c r="AY3614">
        <v>1.637</v>
      </c>
      <c r="AZ3614">
        <v>1.5920000000000001</v>
      </c>
      <c r="BA3614">
        <v>1.5469999999999999</v>
      </c>
      <c r="BB3614">
        <v>2016</v>
      </c>
    </row>
    <row r="3615" spans="1:54" hidden="1" x14ac:dyDescent="0.2">
      <c r="A3615">
        <v>136</v>
      </c>
      <c r="B3615" t="s">
        <v>481</v>
      </c>
      <c r="C3615" t="s">
        <v>314</v>
      </c>
      <c r="D3615" t="s">
        <v>53</v>
      </c>
      <c r="E3615" t="s">
        <v>313</v>
      </c>
      <c r="F3615" s="3" t="s">
        <v>312</v>
      </c>
      <c r="G3615" t="s">
        <v>311</v>
      </c>
      <c r="I3615" t="s">
        <v>310</v>
      </c>
      <c r="J3615">
        <v>0.35799999999999998</v>
      </c>
      <c r="K3615">
        <v>0.38900000000000001</v>
      </c>
      <c r="L3615">
        <v>0.43099999999999999</v>
      </c>
      <c r="M3615">
        <v>0.47699999999999998</v>
      </c>
      <c r="N3615">
        <v>0.51</v>
      </c>
      <c r="O3615">
        <v>0.54</v>
      </c>
      <c r="P3615">
        <v>0.56899999999999995</v>
      </c>
      <c r="Q3615">
        <v>0.58799999999999997</v>
      </c>
      <c r="R3615">
        <v>0.60599999999999998</v>
      </c>
      <c r="S3615">
        <v>0.61899999999999999</v>
      </c>
      <c r="T3615">
        <v>0.63700000000000001</v>
      </c>
      <c r="U3615">
        <v>0.66300000000000003</v>
      </c>
      <c r="V3615">
        <v>0.67700000000000005</v>
      </c>
      <c r="W3615">
        <v>0.68700000000000006</v>
      </c>
      <c r="X3615">
        <v>0.69699999999999995</v>
      </c>
      <c r="Y3615">
        <v>0.72599999999999998</v>
      </c>
      <c r="Z3615">
        <v>0.746</v>
      </c>
      <c r="AA3615">
        <v>0.752</v>
      </c>
      <c r="AB3615">
        <v>0.76300000000000001</v>
      </c>
      <c r="AC3615">
        <v>0.76300000000000001</v>
      </c>
      <c r="AD3615">
        <v>0.76100000000000001</v>
      </c>
      <c r="AE3615">
        <v>0.76600000000000001</v>
      </c>
      <c r="AF3615">
        <v>0.78</v>
      </c>
      <c r="AG3615">
        <v>0.78900000000000003</v>
      </c>
      <c r="AH3615">
        <v>0.78800000000000003</v>
      </c>
      <c r="AI3615">
        <v>0.77700000000000002</v>
      </c>
      <c r="AJ3615">
        <v>0.76900000000000002</v>
      </c>
      <c r="AK3615">
        <v>0.76700000000000002</v>
      </c>
      <c r="AL3615">
        <v>0.77100000000000002</v>
      </c>
      <c r="AM3615">
        <v>0.78</v>
      </c>
      <c r="AN3615">
        <v>0.77300000000000002</v>
      </c>
      <c r="AO3615">
        <v>0.76800000000000002</v>
      </c>
      <c r="AP3615">
        <v>0.76500000000000001</v>
      </c>
      <c r="AQ3615">
        <v>0.76200000000000001</v>
      </c>
      <c r="AR3615">
        <v>0.75600000000000001</v>
      </c>
      <c r="AS3615">
        <v>0.755</v>
      </c>
      <c r="AT3615">
        <v>0.751</v>
      </c>
      <c r="AU3615">
        <v>0.74299999999999999</v>
      </c>
      <c r="AV3615">
        <v>0.73299999999999998</v>
      </c>
      <c r="AW3615">
        <v>0.72699999999999998</v>
      </c>
      <c r="AX3615">
        <v>0.72299999999999998</v>
      </c>
      <c r="AY3615">
        <v>0.72</v>
      </c>
      <c r="AZ3615">
        <v>0.71899999999999997</v>
      </c>
      <c r="BA3615">
        <v>0.71799999999999997</v>
      </c>
      <c r="BB3615">
        <v>2016</v>
      </c>
    </row>
    <row r="3616" spans="1:54" hidden="1" x14ac:dyDescent="0.2">
      <c r="A3616">
        <v>136</v>
      </c>
      <c r="B3616" t="s">
        <v>481</v>
      </c>
      <c r="C3616" t="s">
        <v>309</v>
      </c>
      <c r="D3616" t="s">
        <v>53</v>
      </c>
      <c r="E3616" t="s">
        <v>308</v>
      </c>
      <c r="F3616" t="s">
        <v>307</v>
      </c>
      <c r="G3616" t="s">
        <v>217</v>
      </c>
      <c r="I3616" t="s">
        <v>1252</v>
      </c>
      <c r="J3616" s="3">
        <v>27.459</v>
      </c>
      <c r="K3616" s="3">
        <v>23.82</v>
      </c>
      <c r="L3616" s="3">
        <v>23.257000000000001</v>
      </c>
      <c r="M3616" s="3">
        <v>21.670999999999999</v>
      </c>
      <c r="N3616" s="3">
        <v>23.614999999999998</v>
      </c>
      <c r="O3616" s="3">
        <v>23.667000000000002</v>
      </c>
      <c r="P3616" s="3">
        <v>21.777999999999999</v>
      </c>
      <c r="Q3616" s="3">
        <v>22.431000000000001</v>
      </c>
      <c r="R3616" s="3">
        <v>22.914000000000001</v>
      </c>
      <c r="S3616" s="3">
        <v>22.436</v>
      </c>
      <c r="T3616" s="3">
        <v>22.527000000000001</v>
      </c>
      <c r="U3616" s="3">
        <v>22.271999999999998</v>
      </c>
      <c r="V3616" s="3">
        <v>21.652000000000001</v>
      </c>
      <c r="W3616" s="3">
        <v>18.943000000000001</v>
      </c>
      <c r="X3616" s="3">
        <v>19.010999999999999</v>
      </c>
      <c r="Y3616" s="3">
        <v>19.812999999999999</v>
      </c>
      <c r="Z3616" s="3">
        <v>19.137</v>
      </c>
      <c r="AA3616" s="3">
        <v>19.268999999999998</v>
      </c>
      <c r="AB3616" s="3">
        <v>19.489000000000001</v>
      </c>
      <c r="AC3616" s="3">
        <v>20.004999999999999</v>
      </c>
      <c r="AD3616" s="3">
        <v>20.718</v>
      </c>
      <c r="AE3616" s="3">
        <v>20.67</v>
      </c>
      <c r="AF3616" s="3">
        <v>21.417000000000002</v>
      </c>
      <c r="AG3616" s="3">
        <v>21.065000000000001</v>
      </c>
      <c r="AH3616" s="3">
        <v>21.170999999999999</v>
      </c>
      <c r="AI3616" s="3">
        <v>21.103000000000002</v>
      </c>
      <c r="AJ3616" s="3">
        <v>21.893999999999998</v>
      </c>
      <c r="AK3616" s="3">
        <v>22.184999999999999</v>
      </c>
      <c r="AL3616" s="3">
        <v>21.780999999999999</v>
      </c>
      <c r="AM3616" s="3">
        <v>19.393000000000001</v>
      </c>
      <c r="AN3616" s="3">
        <v>20.538</v>
      </c>
      <c r="AO3616" s="3">
        <v>20.462</v>
      </c>
      <c r="AP3616" s="3">
        <v>17.861999999999998</v>
      </c>
      <c r="AQ3616" s="3">
        <v>16.954999999999998</v>
      </c>
      <c r="AR3616" s="3">
        <v>17.033000000000001</v>
      </c>
      <c r="AS3616" s="3">
        <v>17.306000000000001</v>
      </c>
      <c r="AT3616" s="3">
        <v>17.094999999999999</v>
      </c>
      <c r="AU3616" s="3">
        <v>17.510000000000002</v>
      </c>
      <c r="AV3616" s="3">
        <v>17.663</v>
      </c>
      <c r="AW3616" s="3">
        <v>17.87</v>
      </c>
      <c r="AX3616" s="3">
        <v>18.053000000000001</v>
      </c>
      <c r="AY3616" s="3">
        <v>18.244</v>
      </c>
      <c r="AZ3616" s="3">
        <v>18.515000000000001</v>
      </c>
      <c r="BA3616">
        <v>18.792999999999999</v>
      </c>
      <c r="BB3616">
        <v>2016</v>
      </c>
    </row>
    <row r="3617" spans="1:54" hidden="1" x14ac:dyDescent="0.2">
      <c r="A3617">
        <v>136</v>
      </c>
      <c r="B3617" t="s">
        <v>481</v>
      </c>
      <c r="C3617" t="s">
        <v>306</v>
      </c>
      <c r="D3617" t="s">
        <v>53</v>
      </c>
      <c r="E3617" t="s">
        <v>305</v>
      </c>
      <c r="F3617" t="s">
        <v>304</v>
      </c>
      <c r="G3617" t="s">
        <v>217</v>
      </c>
      <c r="I3617" t="s">
        <v>1252</v>
      </c>
      <c r="J3617" s="3">
        <v>22.704999999999998</v>
      </c>
      <c r="K3617" s="3">
        <v>20.285</v>
      </c>
      <c r="L3617" s="3">
        <v>19.629000000000001</v>
      </c>
      <c r="M3617" s="3">
        <v>19.846</v>
      </c>
      <c r="N3617" s="3">
        <v>20.167000000000002</v>
      </c>
      <c r="O3617" s="3">
        <v>19.303999999999998</v>
      </c>
      <c r="P3617" s="3">
        <v>20.170999999999999</v>
      </c>
      <c r="Q3617" s="3">
        <v>19.513000000000002</v>
      </c>
      <c r="R3617" s="3">
        <v>20.635999999999999</v>
      </c>
      <c r="S3617" s="3">
        <v>19.687999999999999</v>
      </c>
      <c r="T3617" s="3">
        <v>19.827999999999999</v>
      </c>
      <c r="U3617" s="3">
        <v>18.934999999999999</v>
      </c>
      <c r="V3617" s="3">
        <v>18.173999999999999</v>
      </c>
      <c r="W3617" s="3">
        <v>19.420999999999999</v>
      </c>
      <c r="X3617" s="3">
        <v>19.754999999999999</v>
      </c>
      <c r="Y3617" s="3">
        <v>22.213000000000001</v>
      </c>
      <c r="Z3617" s="3">
        <v>22.437999999999999</v>
      </c>
      <c r="AA3617" s="3">
        <v>22.23</v>
      </c>
      <c r="AB3617" s="3">
        <v>21.538</v>
      </c>
      <c r="AC3617" s="3">
        <v>21.131</v>
      </c>
      <c r="AD3617" s="3">
        <v>20.774000000000001</v>
      </c>
      <c r="AE3617" s="3">
        <v>21.193999999999999</v>
      </c>
      <c r="AF3617" s="3">
        <v>21.146999999999998</v>
      </c>
      <c r="AG3617" s="3">
        <v>20.456</v>
      </c>
      <c r="AH3617" s="3">
        <v>20.824000000000002</v>
      </c>
      <c r="AI3617" s="3">
        <v>20.202999999999999</v>
      </c>
      <c r="AJ3617" s="3">
        <v>20.390999999999998</v>
      </c>
      <c r="AK3617" s="3">
        <v>20.795999999999999</v>
      </c>
      <c r="AL3617" s="3">
        <v>18.963000000000001</v>
      </c>
      <c r="AM3617" s="3">
        <v>17.503</v>
      </c>
      <c r="AN3617" s="3">
        <v>17.126000000000001</v>
      </c>
      <c r="AO3617" s="3">
        <v>17.466000000000001</v>
      </c>
      <c r="AP3617" s="3">
        <v>17.523</v>
      </c>
      <c r="AQ3617" s="3">
        <v>17.946999999999999</v>
      </c>
      <c r="AR3617" s="3">
        <v>18.949000000000002</v>
      </c>
      <c r="AS3617" s="3">
        <v>18.853000000000002</v>
      </c>
      <c r="AT3617" s="3">
        <v>19.806000000000001</v>
      </c>
      <c r="AU3617" s="3">
        <v>20.422000000000001</v>
      </c>
      <c r="AV3617" s="3">
        <v>20.236000000000001</v>
      </c>
      <c r="AW3617" s="3">
        <v>20.114000000000001</v>
      </c>
      <c r="AX3617" s="3">
        <v>19.992000000000001</v>
      </c>
      <c r="AY3617" s="3">
        <v>19.87</v>
      </c>
      <c r="AZ3617" s="3">
        <v>19.785</v>
      </c>
      <c r="BA3617">
        <v>19.689</v>
      </c>
      <c r="BB3617">
        <v>2016</v>
      </c>
    </row>
    <row r="3618" spans="1:54" hidden="1" x14ac:dyDescent="0.2">
      <c r="A3618">
        <v>136</v>
      </c>
      <c r="B3618" t="s">
        <v>481</v>
      </c>
      <c r="C3618" t="s">
        <v>303</v>
      </c>
      <c r="D3618" t="s">
        <v>53</v>
      </c>
      <c r="E3618" t="s">
        <v>300</v>
      </c>
      <c r="F3618" t="s">
        <v>302</v>
      </c>
      <c r="G3618" t="s">
        <v>295</v>
      </c>
      <c r="I3618" t="s">
        <v>1081</v>
      </c>
      <c r="J3618" s="3">
        <v>20.3</v>
      </c>
      <c r="K3618" s="3">
        <v>24.26</v>
      </c>
      <c r="L3618" s="3">
        <v>28.253</v>
      </c>
      <c r="M3618" s="3">
        <v>32.406999999999996</v>
      </c>
      <c r="N3618" s="3">
        <v>35.887</v>
      </c>
      <c r="O3618" s="3">
        <v>39.106000000000002</v>
      </c>
      <c r="P3618" s="3">
        <v>41.381999999999998</v>
      </c>
      <c r="Q3618" s="3">
        <v>43.335000000000001</v>
      </c>
      <c r="R3618" s="3">
        <v>45.540999999999997</v>
      </c>
      <c r="S3618" s="3">
        <v>48.384999999999998</v>
      </c>
      <c r="T3618" s="3">
        <v>51.478999999999999</v>
      </c>
      <c r="U3618" s="3">
        <v>54.682000000000002</v>
      </c>
      <c r="V3618" s="3">
        <v>57.417000000000002</v>
      </c>
      <c r="W3618" s="3">
        <v>59.999000000000002</v>
      </c>
      <c r="X3618" s="3">
        <v>62.497</v>
      </c>
      <c r="Y3618" s="3">
        <v>65.867999999999995</v>
      </c>
      <c r="Z3618" s="3">
        <v>68.492000000000004</v>
      </c>
      <c r="AA3618" s="3">
        <v>69.757999999999996</v>
      </c>
      <c r="AB3618" s="3">
        <v>71.174999999999997</v>
      </c>
      <c r="AC3618" s="3">
        <v>72.349999999999994</v>
      </c>
      <c r="AD3618" s="3">
        <v>74.216999999999999</v>
      </c>
      <c r="AE3618" s="3">
        <v>75.941999999999993</v>
      </c>
      <c r="AF3618" s="3">
        <v>77.924999999999997</v>
      </c>
      <c r="AG3618" s="3">
        <v>80.117000000000004</v>
      </c>
      <c r="AH3618" s="3">
        <v>81.924999999999997</v>
      </c>
      <c r="AI3618" s="3">
        <v>83.733000000000004</v>
      </c>
      <c r="AJ3618" s="3">
        <v>85.6</v>
      </c>
      <c r="AK3618" s="3">
        <v>87.332999999999998</v>
      </c>
      <c r="AL3618" s="3">
        <v>90.382999999999996</v>
      </c>
      <c r="AM3618" s="3">
        <v>91.075000000000003</v>
      </c>
      <c r="AN3618" s="3">
        <v>92.55</v>
      </c>
      <c r="AO3618" s="3">
        <v>95.266999999999996</v>
      </c>
      <c r="AP3618" s="3">
        <v>98.424999999999997</v>
      </c>
      <c r="AQ3618" s="3">
        <v>99.65</v>
      </c>
      <c r="AR3618" s="3">
        <v>99.882999999999996</v>
      </c>
      <c r="AS3618" s="3">
        <v>99.992000000000004</v>
      </c>
      <c r="AT3618" s="3">
        <v>99.941999999999993</v>
      </c>
      <c r="AU3618" s="3">
        <v>101.267</v>
      </c>
      <c r="AV3618" s="3">
        <v>102.373</v>
      </c>
      <c r="AW3618" s="3">
        <v>103.712</v>
      </c>
      <c r="AX3618" s="3">
        <v>105.163</v>
      </c>
      <c r="AY3618" s="3">
        <v>106.76900000000001</v>
      </c>
      <c r="AZ3618" s="3">
        <v>108.48699999999999</v>
      </c>
      <c r="BA3618">
        <v>110.248</v>
      </c>
      <c r="BB3618">
        <v>2017</v>
      </c>
    </row>
    <row r="3619" spans="1:54" hidden="1" x14ac:dyDescent="0.2">
      <c r="A3619">
        <v>136</v>
      </c>
      <c r="B3619" t="s">
        <v>481</v>
      </c>
      <c r="C3619" t="s">
        <v>301</v>
      </c>
      <c r="D3619" t="s">
        <v>53</v>
      </c>
      <c r="E3619" t="s">
        <v>300</v>
      </c>
      <c r="F3619" t="s">
        <v>299</v>
      </c>
      <c r="G3619" t="s">
        <v>275</v>
      </c>
      <c r="I3619" t="s">
        <v>298</v>
      </c>
      <c r="J3619" s="3">
        <v>21.8</v>
      </c>
      <c r="K3619" s="3">
        <v>19.510000000000002</v>
      </c>
      <c r="L3619" s="3">
        <v>16.46</v>
      </c>
      <c r="M3619" s="3">
        <v>14.7</v>
      </c>
      <c r="N3619" s="3">
        <v>10.74</v>
      </c>
      <c r="O3619" s="3">
        <v>8.9689999999999994</v>
      </c>
      <c r="P3619" s="3">
        <v>5.82</v>
      </c>
      <c r="Q3619" s="3">
        <v>4.72</v>
      </c>
      <c r="R3619" s="3">
        <v>5.09</v>
      </c>
      <c r="S3619" s="3">
        <v>6.2450000000000001</v>
      </c>
      <c r="T3619" s="3">
        <v>6.3949999999999996</v>
      </c>
      <c r="U3619" s="3">
        <v>6.2220000000000004</v>
      </c>
      <c r="V3619" s="3">
        <v>5.0030000000000001</v>
      </c>
      <c r="W3619" s="3">
        <v>4.4969999999999999</v>
      </c>
      <c r="X3619" s="3">
        <v>4.1639999999999997</v>
      </c>
      <c r="Y3619" s="3">
        <v>5.3929999999999998</v>
      </c>
      <c r="Z3619" s="3">
        <v>3.9830000000000001</v>
      </c>
      <c r="AA3619" s="3">
        <v>1.849</v>
      </c>
      <c r="AB3619" s="3">
        <v>2.0310000000000001</v>
      </c>
      <c r="AC3619" s="3">
        <v>1.651</v>
      </c>
      <c r="AD3619" s="3">
        <v>2.58</v>
      </c>
      <c r="AE3619" s="3">
        <v>2.3239999999999998</v>
      </c>
      <c r="AF3619" s="3">
        <v>2.6120000000000001</v>
      </c>
      <c r="AG3619" s="3">
        <v>2.8130000000000002</v>
      </c>
      <c r="AH3619" s="3">
        <v>2.2570000000000001</v>
      </c>
      <c r="AI3619" s="3">
        <v>2.2069999999999999</v>
      </c>
      <c r="AJ3619" s="3">
        <v>2.2290000000000001</v>
      </c>
      <c r="AK3619" s="3">
        <v>2.0249999999999999</v>
      </c>
      <c r="AL3619" s="3">
        <v>3.492</v>
      </c>
      <c r="AM3619" s="3">
        <v>0.76500000000000001</v>
      </c>
      <c r="AN3619" s="3">
        <v>1.62</v>
      </c>
      <c r="AO3619" s="3">
        <v>2.9350000000000001</v>
      </c>
      <c r="AP3619" s="3">
        <v>3.3149999999999999</v>
      </c>
      <c r="AQ3619" s="3">
        <v>1.2450000000000001</v>
      </c>
      <c r="AR3619" s="3">
        <v>0.23400000000000001</v>
      </c>
      <c r="AS3619" s="3">
        <v>0.108</v>
      </c>
      <c r="AT3619" s="3">
        <v>-0.05</v>
      </c>
      <c r="AU3619" s="3">
        <v>1.3260000000000001</v>
      </c>
      <c r="AV3619" s="3">
        <v>1.0920000000000001</v>
      </c>
      <c r="AW3619" s="3">
        <v>1.3089999999999999</v>
      </c>
      <c r="AX3619" s="3">
        <v>1.3979999999999999</v>
      </c>
      <c r="AY3619" s="3">
        <v>1.528</v>
      </c>
      <c r="AZ3619" s="3">
        <v>1.609</v>
      </c>
      <c r="BA3619">
        <v>1.623</v>
      </c>
      <c r="BB3619">
        <v>2017</v>
      </c>
    </row>
    <row r="3620" spans="1:54" hidden="1" x14ac:dyDescent="0.2">
      <c r="A3620">
        <v>136</v>
      </c>
      <c r="B3620" t="s">
        <v>481</v>
      </c>
      <c r="C3620" t="s">
        <v>297</v>
      </c>
      <c r="D3620" t="s">
        <v>53</v>
      </c>
      <c r="E3620" t="s">
        <v>293</v>
      </c>
      <c r="F3620" t="s">
        <v>296</v>
      </c>
      <c r="G3620" t="s">
        <v>295</v>
      </c>
      <c r="I3620" t="s">
        <v>1081</v>
      </c>
      <c r="J3620" s="3">
        <v>20.268999999999998</v>
      </c>
      <c r="K3620" s="3">
        <v>24.222999999999999</v>
      </c>
      <c r="L3620" s="3">
        <v>28.22</v>
      </c>
      <c r="M3620" s="3">
        <v>32.360999999999997</v>
      </c>
      <c r="N3620" s="3">
        <v>35.832000000000001</v>
      </c>
      <c r="O3620" s="3">
        <v>39.143000000000001</v>
      </c>
      <c r="P3620" s="3">
        <v>41.433</v>
      </c>
      <c r="Q3620" s="3">
        <v>43.377000000000002</v>
      </c>
      <c r="R3620" s="3">
        <v>45.59</v>
      </c>
      <c r="S3620" s="3">
        <v>48.445</v>
      </c>
      <c r="T3620" s="3">
        <v>52.954999999999998</v>
      </c>
      <c r="U3620" s="3">
        <v>55.969000000000001</v>
      </c>
      <c r="V3620" s="3">
        <v>58.573</v>
      </c>
      <c r="W3620" s="3">
        <v>61.176000000000002</v>
      </c>
      <c r="X3620" s="3">
        <v>63.642000000000003</v>
      </c>
      <c r="Y3620" s="3">
        <v>67.272999999999996</v>
      </c>
      <c r="Z3620" s="3">
        <v>69.2</v>
      </c>
      <c r="AA3620" s="3">
        <v>70.400000000000006</v>
      </c>
      <c r="AB3620" s="3">
        <v>71.599999999999994</v>
      </c>
      <c r="AC3620" s="3">
        <v>73.099999999999994</v>
      </c>
      <c r="AD3620" s="3">
        <v>75.099999999999994</v>
      </c>
      <c r="AE3620" s="3">
        <v>76.8</v>
      </c>
      <c r="AF3620" s="3">
        <v>79.099999999999994</v>
      </c>
      <c r="AG3620" s="3">
        <v>81.099999999999994</v>
      </c>
      <c r="AH3620" s="3">
        <v>83</v>
      </c>
      <c r="AI3620" s="3">
        <v>84.7</v>
      </c>
      <c r="AJ3620" s="3">
        <v>86.5</v>
      </c>
      <c r="AK3620" s="3">
        <v>88.9</v>
      </c>
      <c r="AL3620" s="3">
        <v>91</v>
      </c>
      <c r="AM3620" s="3">
        <v>92</v>
      </c>
      <c r="AN3620" s="3">
        <v>93.9</v>
      </c>
      <c r="AO3620" s="3">
        <v>97.4</v>
      </c>
      <c r="AP3620" s="3">
        <v>99.9</v>
      </c>
      <c r="AQ3620" s="3">
        <v>100.5</v>
      </c>
      <c r="AR3620" s="3">
        <v>100.5</v>
      </c>
      <c r="AS3620" s="3">
        <v>100.6</v>
      </c>
      <c r="AT3620" s="3">
        <v>101.1</v>
      </c>
      <c r="AU3620" s="3">
        <v>101.8</v>
      </c>
      <c r="AV3620" s="3">
        <v>103.467</v>
      </c>
      <c r="AW3620" s="3">
        <v>104.821</v>
      </c>
      <c r="AX3620" s="3">
        <v>106.28700000000001</v>
      </c>
      <c r="AY3620" s="3">
        <v>107.911</v>
      </c>
      <c r="AZ3620" s="3">
        <v>109.64700000000001</v>
      </c>
      <c r="BA3620">
        <v>111.42700000000001</v>
      </c>
      <c r="BB3620">
        <v>2017</v>
      </c>
    </row>
    <row r="3621" spans="1:54" hidden="1" x14ac:dyDescent="0.2">
      <c r="A3621">
        <v>136</v>
      </c>
      <c r="B3621" t="s">
        <v>481</v>
      </c>
      <c r="C3621" t="s">
        <v>294</v>
      </c>
      <c r="D3621" t="s">
        <v>53</v>
      </c>
      <c r="E3621" t="s">
        <v>293</v>
      </c>
      <c r="F3621" t="s">
        <v>292</v>
      </c>
      <c r="G3621" t="s">
        <v>275</v>
      </c>
      <c r="I3621" t="s">
        <v>291</v>
      </c>
      <c r="J3621" s="3">
        <v>21.175000000000001</v>
      </c>
      <c r="K3621" s="3">
        <v>19.507000000000001</v>
      </c>
      <c r="L3621" s="3">
        <v>16.504000000000001</v>
      </c>
      <c r="M3621" s="3">
        <v>14.672000000000001</v>
      </c>
      <c r="N3621" s="3">
        <v>10.725</v>
      </c>
      <c r="O3621" s="3">
        <v>9.2409999999999997</v>
      </c>
      <c r="P3621" s="3">
        <v>5.85</v>
      </c>
      <c r="Q3621" s="3">
        <v>4.6920000000000002</v>
      </c>
      <c r="R3621" s="3">
        <v>5.1020000000000003</v>
      </c>
      <c r="S3621" s="3">
        <v>6.2640000000000002</v>
      </c>
      <c r="T3621" s="3">
        <v>9.3089999999999993</v>
      </c>
      <c r="U3621" s="3">
        <v>5.6920000000000002</v>
      </c>
      <c r="V3621" s="3">
        <v>4.6509999999999998</v>
      </c>
      <c r="W3621" s="3">
        <v>4.444</v>
      </c>
      <c r="X3621" s="3">
        <v>4.0309999999999997</v>
      </c>
      <c r="Y3621" s="3">
        <v>5.7050000000000001</v>
      </c>
      <c r="Z3621" s="3">
        <v>2.8639999999999999</v>
      </c>
      <c r="AA3621" s="3">
        <v>1.734</v>
      </c>
      <c r="AB3621" s="3">
        <v>1.7050000000000001</v>
      </c>
      <c r="AC3621" s="3">
        <v>2.0950000000000002</v>
      </c>
      <c r="AD3621" s="3">
        <v>2.7360000000000002</v>
      </c>
      <c r="AE3621" s="3">
        <v>2.2639999999999998</v>
      </c>
      <c r="AF3621" s="3">
        <v>2.9950000000000001</v>
      </c>
      <c r="AG3621" s="3">
        <v>2.528</v>
      </c>
      <c r="AH3621" s="3">
        <v>2.343</v>
      </c>
      <c r="AI3621" s="3">
        <v>2.048</v>
      </c>
      <c r="AJ3621" s="3">
        <v>2.125</v>
      </c>
      <c r="AK3621" s="3">
        <v>2.7749999999999999</v>
      </c>
      <c r="AL3621" s="3">
        <v>2.3620000000000001</v>
      </c>
      <c r="AM3621" s="3">
        <v>1.099</v>
      </c>
      <c r="AN3621" s="3">
        <v>2.0649999999999999</v>
      </c>
      <c r="AO3621" s="3">
        <v>3.7269999999999999</v>
      </c>
      <c r="AP3621" s="3">
        <v>2.5670000000000002</v>
      </c>
      <c r="AQ3621" s="3">
        <v>0.60099999999999998</v>
      </c>
      <c r="AR3621" s="3">
        <v>0</v>
      </c>
      <c r="AS3621" s="3">
        <v>0.1</v>
      </c>
      <c r="AT3621" s="3">
        <v>0.497</v>
      </c>
      <c r="AU3621" s="3">
        <v>0.69199999999999995</v>
      </c>
      <c r="AV3621" s="3">
        <v>1.6379999999999999</v>
      </c>
      <c r="AW3621" s="3">
        <v>1.3089999999999999</v>
      </c>
      <c r="AX3621" s="3">
        <v>1.3979999999999999</v>
      </c>
      <c r="AY3621" s="3">
        <v>1.528</v>
      </c>
      <c r="AZ3621" s="3">
        <v>1.609</v>
      </c>
      <c r="BA3621">
        <v>1.623</v>
      </c>
      <c r="BB3621">
        <v>2017</v>
      </c>
    </row>
    <row r="3622" spans="1:54" hidden="1" x14ac:dyDescent="0.2">
      <c r="A3622">
        <v>136</v>
      </c>
      <c r="B3622" t="s">
        <v>481</v>
      </c>
      <c r="C3622" t="s">
        <v>290</v>
      </c>
      <c r="D3622" t="s">
        <v>53</v>
      </c>
      <c r="E3622" t="s">
        <v>289</v>
      </c>
      <c r="G3622" t="s">
        <v>288</v>
      </c>
    </row>
    <row r="3623" spans="1:54" hidden="1" x14ac:dyDescent="0.2">
      <c r="A3623">
        <v>136</v>
      </c>
      <c r="B3623" t="s">
        <v>481</v>
      </c>
      <c r="C3623" t="s">
        <v>287</v>
      </c>
      <c r="D3623" t="s">
        <v>53</v>
      </c>
      <c r="E3623" t="s">
        <v>286</v>
      </c>
      <c r="F3623" t="s">
        <v>285</v>
      </c>
      <c r="G3623" t="s">
        <v>275</v>
      </c>
      <c r="I3623" t="s">
        <v>1253</v>
      </c>
      <c r="J3623" s="3">
        <v>3.0059999999999998</v>
      </c>
      <c r="K3623" s="3">
        <v>-1.661</v>
      </c>
      <c r="L3623" s="3">
        <v>-5.3999999999999999E-2</v>
      </c>
      <c r="M3623" s="3">
        <v>-3.0649999999999999</v>
      </c>
      <c r="N3623" s="3">
        <v>12.823</v>
      </c>
      <c r="O3623" s="3">
        <v>4.2759999999999998</v>
      </c>
      <c r="P3623" s="3">
        <v>5.3150000000000004</v>
      </c>
      <c r="Q3623" s="3">
        <v>12.032999999999999</v>
      </c>
      <c r="R3623" s="3">
        <v>5.9630000000000001</v>
      </c>
      <c r="S3623" s="3">
        <v>8.5500000000000007</v>
      </c>
      <c r="T3623" s="3">
        <v>9.6310000000000002</v>
      </c>
      <c r="U3623" s="3">
        <v>1.798</v>
      </c>
      <c r="V3623" s="3">
        <v>7.1139999999999999</v>
      </c>
      <c r="W3623" s="3">
        <v>-11.195</v>
      </c>
      <c r="X3623" s="3">
        <v>8.0500000000000007</v>
      </c>
      <c r="Y3623" s="3">
        <v>9.5540000000000003</v>
      </c>
      <c r="Z3623" s="3">
        <v>-0.29699999999999999</v>
      </c>
      <c r="AA3623" s="3">
        <v>9.952</v>
      </c>
      <c r="AB3623" s="3">
        <v>8.85</v>
      </c>
      <c r="AC3623" s="3">
        <v>4.3209999999999997</v>
      </c>
      <c r="AD3623" s="3">
        <v>10.257</v>
      </c>
      <c r="AE3623" s="3">
        <v>2.1259999999999999</v>
      </c>
      <c r="AF3623" s="3">
        <v>0.73199999999999998</v>
      </c>
      <c r="AG3623" s="3">
        <v>1.4630000000000001</v>
      </c>
      <c r="AH3623" s="3">
        <v>4.67</v>
      </c>
      <c r="AI3623" s="3">
        <v>3.0310000000000001</v>
      </c>
      <c r="AJ3623" s="3">
        <v>7.7990000000000004</v>
      </c>
      <c r="AK3623" s="3">
        <v>5.3730000000000002</v>
      </c>
      <c r="AL3623" s="3">
        <v>-3.6509999999999998</v>
      </c>
      <c r="AM3623" s="3">
        <v>-12.884</v>
      </c>
      <c r="AN3623" s="3">
        <v>12.391999999999999</v>
      </c>
      <c r="AO3623" s="3">
        <v>0.52600000000000002</v>
      </c>
      <c r="AP3623" s="3">
        <v>-8.0549999999999997</v>
      </c>
      <c r="AQ3623" s="3">
        <v>-2.3620000000000001</v>
      </c>
      <c r="AR3623" s="3">
        <v>3.238</v>
      </c>
      <c r="AS3623" s="3">
        <v>6.7690000000000001</v>
      </c>
      <c r="AT3623" s="3">
        <v>3.5419999999999998</v>
      </c>
      <c r="AU3623" s="3">
        <v>5.343</v>
      </c>
      <c r="AV3623" s="3">
        <v>6.1760000000000002</v>
      </c>
      <c r="AW3623" s="3">
        <v>4.1470000000000002</v>
      </c>
      <c r="AX3623" s="3">
        <v>3.8439999999999999</v>
      </c>
      <c r="AY3623" s="3">
        <v>3.637</v>
      </c>
      <c r="AZ3623" s="3">
        <v>3.476</v>
      </c>
      <c r="BA3623">
        <v>3.4159999999999999</v>
      </c>
      <c r="BB3623">
        <v>2016</v>
      </c>
    </row>
    <row r="3624" spans="1:54" hidden="1" x14ac:dyDescent="0.2">
      <c r="A3624">
        <v>136</v>
      </c>
      <c r="B3624" t="s">
        <v>481</v>
      </c>
      <c r="C3624" t="s">
        <v>284</v>
      </c>
      <c r="D3624" t="s">
        <v>53</v>
      </c>
      <c r="E3624" t="s">
        <v>283</v>
      </c>
      <c r="F3624" t="s">
        <v>282</v>
      </c>
      <c r="G3624" t="s">
        <v>275</v>
      </c>
      <c r="I3624" t="s">
        <v>1253</v>
      </c>
      <c r="J3624" s="3">
        <v>4.4370000000000003</v>
      </c>
      <c r="K3624" s="3">
        <v>-6.8070000000000004</v>
      </c>
      <c r="L3624" s="3">
        <v>-0.89500000000000002</v>
      </c>
      <c r="M3624" s="3">
        <v>-3.3759999999999999</v>
      </c>
      <c r="N3624" s="3">
        <v>12.853</v>
      </c>
      <c r="O3624" s="3">
        <v>3.867</v>
      </c>
      <c r="P3624" s="3">
        <v>6.7080000000000002</v>
      </c>
      <c r="Q3624" s="3">
        <v>12.760999999999999</v>
      </c>
      <c r="R3624" s="3">
        <v>7.4829999999999997</v>
      </c>
      <c r="S3624" s="3">
        <v>9.0540000000000003</v>
      </c>
      <c r="T3624" s="3">
        <v>6.2530000000000001</v>
      </c>
      <c r="U3624" s="3">
        <v>4.8049999999999997</v>
      </c>
      <c r="V3624" s="3">
        <v>3.766</v>
      </c>
      <c r="W3624" s="3">
        <v>-10.648999999999999</v>
      </c>
      <c r="X3624" s="3">
        <v>12.156000000000001</v>
      </c>
      <c r="Y3624" s="3">
        <v>11.581</v>
      </c>
      <c r="Z3624" s="3">
        <v>-1.401</v>
      </c>
      <c r="AA3624" s="3">
        <v>11.196999999999999</v>
      </c>
      <c r="AB3624" s="3">
        <v>8.4930000000000003</v>
      </c>
      <c r="AC3624" s="3">
        <v>5.83</v>
      </c>
      <c r="AD3624" s="3">
        <v>12.444000000000001</v>
      </c>
      <c r="AE3624" s="3">
        <v>1.599</v>
      </c>
      <c r="AF3624" s="3">
        <v>0.62</v>
      </c>
      <c r="AG3624" s="3">
        <v>1.645</v>
      </c>
      <c r="AH3624" s="3">
        <v>5.8440000000000003</v>
      </c>
      <c r="AI3624" s="3">
        <v>2.8380000000000001</v>
      </c>
      <c r="AJ3624" s="3">
        <v>7.7560000000000002</v>
      </c>
      <c r="AK3624" s="3">
        <v>4.141</v>
      </c>
      <c r="AL3624" s="3">
        <v>-3.32</v>
      </c>
      <c r="AM3624" s="3">
        <v>-13.141999999999999</v>
      </c>
      <c r="AN3624" s="3">
        <v>14.837999999999999</v>
      </c>
      <c r="AO3624" s="3">
        <v>1.1579999999999999</v>
      </c>
      <c r="AP3624" s="3">
        <v>-8.7560000000000002</v>
      </c>
      <c r="AQ3624" s="3">
        <v>-2.6429999999999998</v>
      </c>
      <c r="AR3624" s="3">
        <v>3.5350000000000001</v>
      </c>
      <c r="AS3624" s="3">
        <v>8.4469999999999992</v>
      </c>
      <c r="AT3624" s="3">
        <v>3.62</v>
      </c>
      <c r="AU3624" s="3">
        <v>5.0979999999999999</v>
      </c>
      <c r="AV3624" s="3">
        <v>5.7370000000000001</v>
      </c>
      <c r="AW3624" s="3">
        <v>3.3090000000000002</v>
      </c>
      <c r="AX3624" s="3">
        <v>3.5</v>
      </c>
      <c r="AY3624" s="3">
        <v>3.5</v>
      </c>
      <c r="AZ3624" s="3">
        <v>3.5</v>
      </c>
      <c r="BA3624">
        <v>3.5</v>
      </c>
      <c r="BB3624">
        <v>2016</v>
      </c>
    </row>
    <row r="3625" spans="1:54" hidden="1" x14ac:dyDescent="0.2">
      <c r="A3625">
        <v>136</v>
      </c>
      <c r="B3625" t="s">
        <v>481</v>
      </c>
      <c r="C3625" t="s">
        <v>281</v>
      </c>
      <c r="D3625" t="s">
        <v>53</v>
      </c>
      <c r="E3625" t="s">
        <v>280</v>
      </c>
      <c r="F3625" t="s">
        <v>279</v>
      </c>
      <c r="G3625" t="s">
        <v>275</v>
      </c>
      <c r="I3625" t="s">
        <v>1253</v>
      </c>
      <c r="J3625" s="3">
        <v>1.786</v>
      </c>
      <c r="K3625" s="3">
        <v>6.282</v>
      </c>
      <c r="L3625" s="3">
        <v>-1.304</v>
      </c>
      <c r="M3625" s="3">
        <v>3.7989999999999999</v>
      </c>
      <c r="N3625" s="3">
        <v>7.7009999999999996</v>
      </c>
      <c r="O3625" s="3">
        <v>3.5760000000000001</v>
      </c>
      <c r="P3625" s="3">
        <v>1.6839999999999999</v>
      </c>
      <c r="Q3625" s="3">
        <v>4.1130000000000004</v>
      </c>
      <c r="R3625" s="3">
        <v>5.1890000000000001</v>
      </c>
      <c r="S3625" s="3">
        <v>8.5280000000000005</v>
      </c>
      <c r="T3625" s="3">
        <v>6.8570000000000002</v>
      </c>
      <c r="U3625" s="3">
        <v>-1.9710000000000001</v>
      </c>
      <c r="V3625" s="3">
        <v>7.2850000000000001</v>
      </c>
      <c r="W3625" s="3">
        <v>8.9740000000000002</v>
      </c>
      <c r="X3625" s="3">
        <v>9.6259999999999994</v>
      </c>
      <c r="Y3625" s="3">
        <v>12.584</v>
      </c>
      <c r="Z3625" s="3">
        <v>1.4370000000000001</v>
      </c>
      <c r="AA3625" s="3">
        <v>5.0469999999999997</v>
      </c>
      <c r="AB3625" s="3">
        <v>2.7309999999999999</v>
      </c>
      <c r="AC3625" s="3">
        <v>-0.95899999999999996</v>
      </c>
      <c r="AD3625" s="3">
        <v>11.925000000000001</v>
      </c>
      <c r="AE3625" s="3">
        <v>2.6749999999999998</v>
      </c>
      <c r="AF3625" s="3">
        <v>-2.794</v>
      </c>
      <c r="AG3625" s="3">
        <v>-1.3</v>
      </c>
      <c r="AH3625" s="3">
        <v>6.1619999999999999</v>
      </c>
      <c r="AI3625" s="3">
        <v>3.3769999999999998</v>
      </c>
      <c r="AJ3625" s="3">
        <v>8.2270000000000003</v>
      </c>
      <c r="AK3625" s="3">
        <v>6.1760000000000002</v>
      </c>
      <c r="AL3625" s="3">
        <v>-3.0920000000000001</v>
      </c>
      <c r="AM3625" s="3">
        <v>-18.050999999999998</v>
      </c>
      <c r="AN3625" s="3">
        <v>11.786</v>
      </c>
      <c r="AO3625" s="3">
        <v>5.1859999999999999</v>
      </c>
      <c r="AP3625" s="3">
        <v>2.3239999999999998</v>
      </c>
      <c r="AQ3625" s="3">
        <v>0.70099999999999996</v>
      </c>
      <c r="AR3625" s="3">
        <v>2.718</v>
      </c>
      <c r="AS3625" s="3">
        <v>4.4240000000000004</v>
      </c>
      <c r="AT3625" s="3">
        <v>2.4079999999999999</v>
      </c>
      <c r="AU3625" s="3">
        <v>5.44</v>
      </c>
      <c r="AV3625" s="3">
        <v>5.649</v>
      </c>
      <c r="AW3625" s="3">
        <v>4.0209999999999999</v>
      </c>
      <c r="AX3625" s="3">
        <v>3.76</v>
      </c>
      <c r="AY3625" s="3">
        <v>3.6</v>
      </c>
      <c r="AZ3625" s="3">
        <v>3.48</v>
      </c>
      <c r="BA3625">
        <v>3.4</v>
      </c>
      <c r="BB3625">
        <v>2016</v>
      </c>
    </row>
    <row r="3626" spans="1:54" hidden="1" x14ac:dyDescent="0.2">
      <c r="A3626">
        <v>136</v>
      </c>
      <c r="B3626" t="s">
        <v>481</v>
      </c>
      <c r="C3626" t="s">
        <v>278</v>
      </c>
      <c r="D3626" t="s">
        <v>53</v>
      </c>
      <c r="E3626" t="s">
        <v>277</v>
      </c>
      <c r="F3626" t="s">
        <v>276</v>
      </c>
      <c r="G3626" t="s">
        <v>275</v>
      </c>
      <c r="I3626" t="s">
        <v>1253</v>
      </c>
      <c r="J3626" s="3">
        <v>0.32800000000000001</v>
      </c>
      <c r="K3626" s="3">
        <v>14.516999999999999</v>
      </c>
      <c r="L3626" s="3">
        <v>-2.5590000000000002</v>
      </c>
      <c r="M3626" s="3">
        <v>4.5579999999999998</v>
      </c>
      <c r="N3626" s="3">
        <v>7.968</v>
      </c>
      <c r="O3626" s="3">
        <v>2.7040000000000002</v>
      </c>
      <c r="P3626" s="3">
        <v>5.3390000000000004</v>
      </c>
      <c r="Q3626" s="3">
        <v>4.234</v>
      </c>
      <c r="R3626" s="3">
        <v>7.3840000000000003</v>
      </c>
      <c r="S3626" s="3">
        <v>8.8230000000000004</v>
      </c>
      <c r="T3626" s="3">
        <v>3.5089999999999999</v>
      </c>
      <c r="U3626" s="3">
        <v>0.39200000000000002</v>
      </c>
      <c r="V3626" s="3">
        <v>4.8440000000000003</v>
      </c>
      <c r="W3626" s="3">
        <v>8.5169999999999995</v>
      </c>
      <c r="X3626" s="3">
        <v>12.336</v>
      </c>
      <c r="Y3626" s="3">
        <v>13.776999999999999</v>
      </c>
      <c r="Z3626" s="3">
        <v>2.508</v>
      </c>
      <c r="AA3626" s="3">
        <v>3.7749999999999999</v>
      </c>
      <c r="AB3626" s="3">
        <v>2.5590000000000002</v>
      </c>
      <c r="AC3626" s="3">
        <v>2.5000000000000001E-2</v>
      </c>
      <c r="AD3626" s="3">
        <v>12.292</v>
      </c>
      <c r="AE3626" s="3">
        <v>2.8380000000000001</v>
      </c>
      <c r="AF3626" s="3">
        <v>-2.5630000000000002</v>
      </c>
      <c r="AG3626" s="3">
        <v>-0.70299999999999996</v>
      </c>
      <c r="AH3626" s="3">
        <v>6.45</v>
      </c>
      <c r="AI3626" s="3">
        <v>3.5009999999999999</v>
      </c>
      <c r="AJ3626" s="3">
        <v>8.2420000000000009</v>
      </c>
      <c r="AK3626" s="3">
        <v>7.0810000000000004</v>
      </c>
      <c r="AL3626" s="3">
        <v>-1.4690000000000001</v>
      </c>
      <c r="AM3626" s="3">
        <v>-19.068999999999999</v>
      </c>
      <c r="AN3626" s="3">
        <v>12.516999999999999</v>
      </c>
      <c r="AO3626" s="3">
        <v>6.2430000000000003</v>
      </c>
      <c r="AP3626" s="3">
        <v>1.756</v>
      </c>
      <c r="AQ3626" s="3">
        <v>1.0169999999999999</v>
      </c>
      <c r="AR3626" s="3">
        <v>3.0169999999999999</v>
      </c>
      <c r="AS3626" s="3">
        <v>4.6050000000000004</v>
      </c>
      <c r="AT3626" s="3">
        <v>2.1619999999999999</v>
      </c>
      <c r="AU3626" s="3">
        <v>5.2050000000000001</v>
      </c>
      <c r="AV3626" s="3">
        <v>6.0289999999999999</v>
      </c>
      <c r="AW3626" s="3">
        <v>4.0209999999999999</v>
      </c>
      <c r="AX3626" s="3">
        <v>3.76</v>
      </c>
      <c r="AY3626" s="3">
        <v>3.6</v>
      </c>
      <c r="AZ3626" s="3">
        <v>3.48</v>
      </c>
      <c r="BA3626">
        <v>3.4</v>
      </c>
      <c r="BB3626">
        <v>2016</v>
      </c>
    </row>
    <row r="3627" spans="1:54" hidden="1" x14ac:dyDescent="0.2">
      <c r="A3627">
        <v>136</v>
      </c>
      <c r="B3627" t="s">
        <v>481</v>
      </c>
      <c r="C3627" t="s">
        <v>274</v>
      </c>
      <c r="D3627" t="s">
        <v>53</v>
      </c>
      <c r="E3627" t="s">
        <v>273</v>
      </c>
      <c r="F3627" t="s">
        <v>272</v>
      </c>
      <c r="G3627" t="s">
        <v>271</v>
      </c>
      <c r="I3627" t="s">
        <v>792</v>
      </c>
      <c r="J3627" s="3">
        <v>7.37</v>
      </c>
      <c r="K3627" s="3">
        <v>7.649</v>
      </c>
      <c r="L3627" s="3">
        <v>8.2880000000000003</v>
      </c>
      <c r="M3627" s="3">
        <v>7.367</v>
      </c>
      <c r="N3627" s="3">
        <v>7.8330000000000002</v>
      </c>
      <c r="O3627" s="3">
        <v>8.1669999999999998</v>
      </c>
      <c r="P3627" s="3">
        <v>8.8670000000000009</v>
      </c>
      <c r="Q3627" s="3">
        <v>9.6170000000000009</v>
      </c>
      <c r="R3627" s="3">
        <v>9.6829999999999998</v>
      </c>
      <c r="S3627" s="3">
        <v>9.6669999999999998</v>
      </c>
      <c r="T3627" s="3">
        <v>8.8580000000000005</v>
      </c>
      <c r="U3627" s="3">
        <v>8.5329999999999995</v>
      </c>
      <c r="V3627" s="3">
        <v>8.8079999999999998</v>
      </c>
      <c r="W3627" s="3">
        <v>9.8330000000000002</v>
      </c>
      <c r="X3627" s="3">
        <v>10.632999999999999</v>
      </c>
      <c r="Y3627" s="3">
        <v>11.15</v>
      </c>
      <c r="Z3627" s="3">
        <v>11.15</v>
      </c>
      <c r="AA3627" s="3">
        <v>11.242000000000001</v>
      </c>
      <c r="AB3627" s="3">
        <v>11.333</v>
      </c>
      <c r="AC3627" s="3">
        <v>10.942</v>
      </c>
      <c r="AD3627" s="3">
        <v>10.1</v>
      </c>
      <c r="AE3627" s="3">
        <v>9.1</v>
      </c>
      <c r="AF3627" s="3">
        <v>8.6080000000000005</v>
      </c>
      <c r="AG3627" s="3">
        <v>8.4499999999999993</v>
      </c>
      <c r="AH3627" s="3">
        <v>7.9580000000000002</v>
      </c>
      <c r="AI3627" s="3">
        <v>7.7</v>
      </c>
      <c r="AJ3627" s="3">
        <v>6.7919999999999998</v>
      </c>
      <c r="AK3627" s="3">
        <v>6.133</v>
      </c>
      <c r="AL3627" s="3">
        <v>6.742</v>
      </c>
      <c r="AM3627" s="3">
        <v>7.7329999999999997</v>
      </c>
      <c r="AN3627" s="3">
        <v>8.3330000000000002</v>
      </c>
      <c r="AO3627" s="3">
        <v>8.4079999999999995</v>
      </c>
      <c r="AP3627" s="3">
        <v>10.675000000000001</v>
      </c>
      <c r="AQ3627" s="3">
        <v>12.132999999999999</v>
      </c>
      <c r="AR3627" s="3">
        <v>12.625</v>
      </c>
      <c r="AS3627" s="3">
        <v>11.917</v>
      </c>
      <c r="AT3627" s="3">
        <v>11.657999999999999</v>
      </c>
      <c r="AU3627" s="3">
        <v>11.25</v>
      </c>
      <c r="AV3627" s="3">
        <v>10.85</v>
      </c>
      <c r="AW3627" s="3">
        <v>10.55</v>
      </c>
      <c r="AX3627" s="3">
        <v>10.25</v>
      </c>
      <c r="AY3627" s="3">
        <v>10.050000000000001</v>
      </c>
      <c r="AZ3627" s="3">
        <v>9.85</v>
      </c>
      <c r="BA3627">
        <v>9.65</v>
      </c>
      <c r="BB3627">
        <v>2016</v>
      </c>
    </row>
    <row r="3628" spans="1:54" hidden="1" x14ac:dyDescent="0.2">
      <c r="A3628">
        <v>136</v>
      </c>
      <c r="B3628" t="s">
        <v>481</v>
      </c>
      <c r="C3628" t="s">
        <v>270</v>
      </c>
      <c r="D3628" t="s">
        <v>53</v>
      </c>
      <c r="E3628" t="s">
        <v>269</v>
      </c>
      <c r="F3628" t="s">
        <v>268</v>
      </c>
      <c r="G3628" t="s">
        <v>264</v>
      </c>
      <c r="H3628" t="s">
        <v>263</v>
      </c>
      <c r="I3628" t="s">
        <v>792</v>
      </c>
      <c r="J3628" s="3">
        <v>20.172000000000001</v>
      </c>
      <c r="K3628" s="3">
        <v>20.262</v>
      </c>
      <c r="L3628" s="3">
        <v>20.247</v>
      </c>
      <c r="M3628" s="3">
        <v>20.350999999999999</v>
      </c>
      <c r="N3628" s="3">
        <v>20.483000000000001</v>
      </c>
      <c r="O3628" s="3">
        <v>20.597999999999999</v>
      </c>
      <c r="P3628" s="3">
        <v>20.707000000000001</v>
      </c>
      <c r="Q3628" s="3">
        <v>20.841000000000001</v>
      </c>
      <c r="R3628" s="3">
        <v>21.001999999999999</v>
      </c>
      <c r="S3628" s="3">
        <v>21.216999999999999</v>
      </c>
      <c r="T3628" s="3">
        <v>21.527999999999999</v>
      </c>
      <c r="U3628" s="3">
        <v>21.666</v>
      </c>
      <c r="V3628" s="3">
        <v>21.623000000000001</v>
      </c>
      <c r="W3628" s="3">
        <v>21.306999999999999</v>
      </c>
      <c r="X3628" s="3">
        <v>20.914999999999999</v>
      </c>
      <c r="Y3628" s="3">
        <v>20.760999999999999</v>
      </c>
      <c r="Z3628" s="3">
        <v>20.818999999999999</v>
      </c>
      <c r="AA3628" s="3">
        <v>20.858000000000001</v>
      </c>
      <c r="AB3628" s="3">
        <v>21.047999999999998</v>
      </c>
      <c r="AC3628" s="3">
        <v>21.276</v>
      </c>
      <c r="AD3628" s="3">
        <v>21.594999999999999</v>
      </c>
      <c r="AE3628" s="3">
        <v>21.965</v>
      </c>
      <c r="AF3628" s="3">
        <v>22.23</v>
      </c>
      <c r="AG3628" s="3">
        <v>22.244</v>
      </c>
      <c r="AH3628" s="3">
        <v>22.363</v>
      </c>
      <c r="AI3628" s="3">
        <v>22.407</v>
      </c>
      <c r="AJ3628" s="3">
        <v>22.757999999999999</v>
      </c>
      <c r="AK3628" s="3">
        <v>22.895</v>
      </c>
      <c r="AL3628" s="3">
        <v>23.091000000000001</v>
      </c>
      <c r="AM3628" s="3">
        <v>22.699000000000002</v>
      </c>
      <c r="AN3628" s="3">
        <v>22.527000000000001</v>
      </c>
      <c r="AO3628" s="3">
        <v>22.597999999999999</v>
      </c>
      <c r="AP3628" s="3">
        <v>22.565999999999999</v>
      </c>
      <c r="AQ3628" s="3">
        <v>22.190999999999999</v>
      </c>
      <c r="AR3628" s="3">
        <v>22.279</v>
      </c>
      <c r="AS3628" s="3">
        <v>22.465</v>
      </c>
      <c r="AT3628" s="3">
        <v>22.757999999999999</v>
      </c>
      <c r="AU3628" s="3">
        <v>23.007999999999999</v>
      </c>
      <c r="AV3628" s="3">
        <v>23.227</v>
      </c>
      <c r="AW3628" s="3">
        <v>23.399000000000001</v>
      </c>
      <c r="AX3628" s="3" t="s">
        <v>215</v>
      </c>
      <c r="AY3628" s="3" t="s">
        <v>215</v>
      </c>
      <c r="AZ3628" s="3" t="s">
        <v>215</v>
      </c>
      <c r="BA3628" t="s">
        <v>215</v>
      </c>
      <c r="BB3628">
        <v>2016</v>
      </c>
    </row>
    <row r="3629" spans="1:54" hidden="1" x14ac:dyDescent="0.2">
      <c r="A3629">
        <v>136</v>
      </c>
      <c r="B3629" t="s">
        <v>481</v>
      </c>
      <c r="C3629" t="s">
        <v>267</v>
      </c>
      <c r="D3629" t="s">
        <v>53</v>
      </c>
      <c r="E3629" t="s">
        <v>266</v>
      </c>
      <c r="F3629" t="s">
        <v>265</v>
      </c>
      <c r="G3629" t="s">
        <v>264</v>
      </c>
      <c r="H3629" t="s">
        <v>263</v>
      </c>
      <c r="I3629" t="s">
        <v>1084</v>
      </c>
      <c r="J3629" s="3">
        <v>56.387999999999998</v>
      </c>
      <c r="K3629" s="3">
        <v>56.478999999999999</v>
      </c>
      <c r="L3629" s="3">
        <v>56.524000000000001</v>
      </c>
      <c r="M3629" s="3">
        <v>56.563000000000002</v>
      </c>
      <c r="N3629" s="3">
        <v>56.564999999999998</v>
      </c>
      <c r="O3629" s="3">
        <v>56.588000000000001</v>
      </c>
      <c r="P3629" s="3">
        <v>56.597999999999999</v>
      </c>
      <c r="Q3629" s="3">
        <v>56.594000000000001</v>
      </c>
      <c r="R3629" s="3">
        <v>56.609000000000002</v>
      </c>
      <c r="S3629" s="3">
        <v>56.649000000000001</v>
      </c>
      <c r="T3629" s="3">
        <v>56.694000000000003</v>
      </c>
      <c r="U3629" s="3">
        <v>56.744</v>
      </c>
      <c r="V3629" s="3">
        <v>56.773000000000003</v>
      </c>
      <c r="W3629" s="3">
        <v>56.820999999999998</v>
      </c>
      <c r="X3629" s="3">
        <v>56.841999999999999</v>
      </c>
      <c r="Y3629" s="3">
        <v>56.844000000000001</v>
      </c>
      <c r="Z3629" s="3">
        <v>56.844000000000001</v>
      </c>
      <c r="AA3629" s="3">
        <v>56.875999999999998</v>
      </c>
      <c r="AB3629" s="3">
        <v>56.904000000000003</v>
      </c>
      <c r="AC3629" s="3">
        <v>56.908999999999999</v>
      </c>
      <c r="AD3629" s="3">
        <v>56.923999999999999</v>
      </c>
      <c r="AE3629" s="3">
        <v>56.960999999999999</v>
      </c>
      <c r="AF3629" s="3">
        <v>56.999000000000002</v>
      </c>
      <c r="AG3629" s="3">
        <v>57.2</v>
      </c>
      <c r="AH3629" s="3">
        <v>57.625</v>
      </c>
      <c r="AI3629" s="3">
        <v>58.064999999999998</v>
      </c>
      <c r="AJ3629" s="3">
        <v>58.316000000000003</v>
      </c>
      <c r="AK3629" s="3">
        <v>58.54</v>
      </c>
      <c r="AL3629" s="3">
        <v>59.033999999999999</v>
      </c>
      <c r="AM3629" s="3">
        <v>59.448999999999998</v>
      </c>
      <c r="AN3629" s="3">
        <v>59.707000000000001</v>
      </c>
      <c r="AO3629" s="3">
        <v>59.951999999999998</v>
      </c>
      <c r="AP3629" s="3">
        <v>60.167999999999999</v>
      </c>
      <c r="AQ3629" s="3">
        <v>60.51</v>
      </c>
      <c r="AR3629" s="3">
        <v>60.783000000000001</v>
      </c>
      <c r="AS3629" s="3">
        <v>60.795999999999999</v>
      </c>
      <c r="AT3629" s="3">
        <v>60.665999999999997</v>
      </c>
      <c r="AU3629" s="3">
        <v>60.588999999999999</v>
      </c>
      <c r="AV3629" s="3">
        <v>60.756</v>
      </c>
      <c r="AW3629" s="3">
        <v>60.74</v>
      </c>
      <c r="AX3629" s="3">
        <v>60.719000000000001</v>
      </c>
      <c r="AY3629" s="3">
        <v>60.692</v>
      </c>
      <c r="AZ3629" s="3">
        <v>60.66</v>
      </c>
      <c r="BA3629">
        <v>60.622999999999998</v>
      </c>
      <c r="BB3629">
        <v>2017</v>
      </c>
    </row>
    <row r="3630" spans="1:54" hidden="1" x14ac:dyDescent="0.2">
      <c r="A3630">
        <v>136</v>
      </c>
      <c r="B3630" t="s">
        <v>481</v>
      </c>
      <c r="C3630" t="s">
        <v>262</v>
      </c>
      <c r="D3630" t="s">
        <v>53</v>
      </c>
      <c r="E3630" t="s">
        <v>260</v>
      </c>
      <c r="F3630" t="s">
        <v>259</v>
      </c>
      <c r="G3630" t="s">
        <v>225</v>
      </c>
      <c r="H3630" t="s">
        <v>222</v>
      </c>
      <c r="I3630" t="s">
        <v>1254</v>
      </c>
      <c r="J3630" s="3" t="s">
        <v>215</v>
      </c>
      <c r="K3630" s="3" t="s">
        <v>215</v>
      </c>
      <c r="L3630" s="3" t="s">
        <v>215</v>
      </c>
      <c r="M3630" s="3" t="s">
        <v>215</v>
      </c>
      <c r="N3630" s="3" t="s">
        <v>215</v>
      </c>
      <c r="O3630" s="3" t="s">
        <v>215</v>
      </c>
      <c r="P3630" s="3" t="s">
        <v>215</v>
      </c>
      <c r="Q3630" s="3" t="s">
        <v>215</v>
      </c>
      <c r="R3630" s="3">
        <v>227.148</v>
      </c>
      <c r="S3630" s="3">
        <v>254.65100000000001</v>
      </c>
      <c r="T3630" s="3">
        <v>309.798</v>
      </c>
      <c r="U3630" s="3">
        <v>347.91500000000002</v>
      </c>
      <c r="V3630" s="3">
        <v>386.459</v>
      </c>
      <c r="W3630" s="3">
        <v>409.31599999999997</v>
      </c>
      <c r="X3630" s="3">
        <v>416.82100000000003</v>
      </c>
      <c r="Y3630" s="3">
        <v>438.82299999999998</v>
      </c>
      <c r="Z3630" s="3">
        <v>469.27499999999998</v>
      </c>
      <c r="AA3630" s="3">
        <v>508.00400000000002</v>
      </c>
      <c r="AB3630" s="3">
        <v>514.27300000000002</v>
      </c>
      <c r="AC3630" s="3">
        <v>533.95500000000004</v>
      </c>
      <c r="AD3630" s="3">
        <v>547.43700000000001</v>
      </c>
      <c r="AE3630" s="3">
        <v>573.13599999999997</v>
      </c>
      <c r="AF3630" s="3">
        <v>588.29100000000005</v>
      </c>
      <c r="AG3630" s="3">
        <v>609.56600000000003</v>
      </c>
      <c r="AH3630" s="3">
        <v>626.72500000000002</v>
      </c>
      <c r="AI3630" s="3">
        <v>640.14300000000003</v>
      </c>
      <c r="AJ3630" s="3">
        <v>681.98299999999995</v>
      </c>
      <c r="AK3630" s="3">
        <v>728.55600000000004</v>
      </c>
      <c r="AL3630" s="3">
        <v>736.72799999999995</v>
      </c>
      <c r="AM3630" s="3">
        <v>721.78</v>
      </c>
      <c r="AN3630" s="3">
        <v>732.37300000000005</v>
      </c>
      <c r="AO3630" s="3">
        <v>747.78099999999995</v>
      </c>
      <c r="AP3630" s="3">
        <v>771.65800000000002</v>
      </c>
      <c r="AQ3630" s="3">
        <v>772.048</v>
      </c>
      <c r="AR3630" s="3">
        <v>777.12</v>
      </c>
      <c r="AS3630" s="3">
        <v>788.60699999999997</v>
      </c>
      <c r="AT3630" s="3">
        <v>787.81299999999999</v>
      </c>
      <c r="AU3630" s="3">
        <v>800.2</v>
      </c>
      <c r="AV3630" s="3">
        <v>821.529</v>
      </c>
      <c r="AW3630" s="3">
        <v>856.50699999999995</v>
      </c>
      <c r="AX3630" s="3">
        <v>876.55</v>
      </c>
      <c r="AY3630" s="3">
        <v>896.87199999999996</v>
      </c>
      <c r="AZ3630" s="3">
        <v>918.41200000000003</v>
      </c>
      <c r="BA3630">
        <v>940.31799999999998</v>
      </c>
      <c r="BB3630">
        <v>2016</v>
      </c>
    </row>
    <row r="3631" spans="1:54" hidden="1" x14ac:dyDescent="0.2">
      <c r="A3631">
        <v>136</v>
      </c>
      <c r="B3631" t="s">
        <v>481</v>
      </c>
      <c r="C3631" t="s">
        <v>261</v>
      </c>
      <c r="D3631" t="s">
        <v>53</v>
      </c>
      <c r="E3631" t="s">
        <v>260</v>
      </c>
      <c r="F3631" t="s">
        <v>259</v>
      </c>
      <c r="G3631" t="s">
        <v>217</v>
      </c>
      <c r="I3631" t="s">
        <v>258</v>
      </c>
      <c r="J3631" s="3" t="s">
        <v>215</v>
      </c>
      <c r="K3631" s="3" t="s">
        <v>215</v>
      </c>
      <c r="L3631" s="3" t="s">
        <v>215</v>
      </c>
      <c r="M3631" s="3" t="s">
        <v>215</v>
      </c>
      <c r="N3631" s="3" t="s">
        <v>215</v>
      </c>
      <c r="O3631" s="3" t="s">
        <v>215</v>
      </c>
      <c r="P3631" s="3" t="s">
        <v>215</v>
      </c>
      <c r="Q3631" s="3" t="s">
        <v>215</v>
      </c>
      <c r="R3631" s="3">
        <v>37.558999999999997</v>
      </c>
      <c r="S3631" s="3">
        <v>38.35</v>
      </c>
      <c r="T3631" s="3">
        <v>42.86</v>
      </c>
      <c r="U3631" s="3">
        <v>44.064</v>
      </c>
      <c r="V3631" s="3">
        <v>46.509</v>
      </c>
      <c r="W3631" s="3">
        <v>47.825000000000003</v>
      </c>
      <c r="X3631" s="3">
        <v>46.045000000000002</v>
      </c>
      <c r="Y3631" s="3">
        <v>44.551000000000002</v>
      </c>
      <c r="Z3631" s="3">
        <v>44.988999999999997</v>
      </c>
      <c r="AA3631" s="3">
        <v>46.610999999999997</v>
      </c>
      <c r="AB3631" s="3">
        <v>45.29</v>
      </c>
      <c r="AC3631" s="3">
        <v>45.563000000000002</v>
      </c>
      <c r="AD3631" s="3">
        <v>44.173999999999999</v>
      </c>
      <c r="AE3631" s="3">
        <v>44.125</v>
      </c>
      <c r="AF3631" s="3">
        <v>43.713000000000001</v>
      </c>
      <c r="AG3631" s="3">
        <v>43.831000000000003</v>
      </c>
      <c r="AH3631" s="3">
        <v>43.271000000000001</v>
      </c>
      <c r="AI3631" s="3">
        <v>42.970999999999997</v>
      </c>
      <c r="AJ3631" s="3">
        <v>44.042000000000002</v>
      </c>
      <c r="AK3631" s="3">
        <v>45.265000000000001</v>
      </c>
      <c r="AL3631" s="3">
        <v>45.137999999999998</v>
      </c>
      <c r="AM3631" s="3">
        <v>45.889000000000003</v>
      </c>
      <c r="AN3631" s="3">
        <v>45.645000000000003</v>
      </c>
      <c r="AO3631" s="3">
        <v>45.667000000000002</v>
      </c>
      <c r="AP3631" s="3">
        <v>47.832000000000001</v>
      </c>
      <c r="AQ3631" s="3">
        <v>48.115000000000002</v>
      </c>
      <c r="AR3631" s="3">
        <v>47.915999999999997</v>
      </c>
      <c r="AS3631" s="3">
        <v>47.719000000000001</v>
      </c>
      <c r="AT3631" s="3">
        <v>46.866999999999997</v>
      </c>
      <c r="AU3631" s="3">
        <v>46.625</v>
      </c>
      <c r="AV3631" s="3">
        <v>46.677</v>
      </c>
      <c r="AW3631" s="3">
        <v>47.491999999999997</v>
      </c>
      <c r="AX3631" s="3">
        <v>47.506</v>
      </c>
      <c r="AY3631" s="3">
        <v>47.518999999999998</v>
      </c>
      <c r="AZ3631" s="3">
        <v>47.533000000000001</v>
      </c>
      <c r="BA3631">
        <v>47.546999999999997</v>
      </c>
      <c r="BB3631">
        <v>2016</v>
      </c>
    </row>
    <row r="3632" spans="1:54" hidden="1" x14ac:dyDescent="0.2">
      <c r="A3632">
        <v>136</v>
      </c>
      <c r="B3632" t="s">
        <v>481</v>
      </c>
      <c r="C3632" t="s">
        <v>257</v>
      </c>
      <c r="D3632" t="s">
        <v>53</v>
      </c>
      <c r="E3632" t="s">
        <v>255</v>
      </c>
      <c r="F3632" t="s">
        <v>254</v>
      </c>
      <c r="G3632" t="s">
        <v>225</v>
      </c>
      <c r="H3632" t="s">
        <v>222</v>
      </c>
      <c r="I3632" t="s">
        <v>1254</v>
      </c>
      <c r="J3632" s="3" t="s">
        <v>215</v>
      </c>
      <c r="K3632" s="3" t="s">
        <v>215</v>
      </c>
      <c r="L3632" s="3" t="s">
        <v>215</v>
      </c>
      <c r="M3632" s="3" t="s">
        <v>215</v>
      </c>
      <c r="N3632" s="3" t="s">
        <v>215</v>
      </c>
      <c r="O3632" s="3" t="s">
        <v>215</v>
      </c>
      <c r="P3632" s="3" t="s">
        <v>215</v>
      </c>
      <c r="Q3632" s="3" t="s">
        <v>215</v>
      </c>
      <c r="R3632" s="3">
        <v>290.93299999999999</v>
      </c>
      <c r="S3632" s="3">
        <v>327.113</v>
      </c>
      <c r="T3632" s="3">
        <v>390.05900000000003</v>
      </c>
      <c r="U3632" s="3">
        <v>435.13</v>
      </c>
      <c r="V3632" s="3">
        <v>470.029</v>
      </c>
      <c r="W3632" s="3">
        <v>492.54399999999998</v>
      </c>
      <c r="X3632" s="3">
        <v>496.54300000000001</v>
      </c>
      <c r="Y3632" s="3">
        <v>510.267</v>
      </c>
      <c r="Z3632" s="3">
        <v>538.65099999999995</v>
      </c>
      <c r="AA3632" s="3">
        <v>540.83000000000004</v>
      </c>
      <c r="AB3632" s="3">
        <v>548.57899999999995</v>
      </c>
      <c r="AC3632" s="3">
        <v>555.10199999999998</v>
      </c>
      <c r="AD3632" s="3">
        <v>563.84100000000001</v>
      </c>
      <c r="AE3632" s="3">
        <v>617.21</v>
      </c>
      <c r="AF3632" s="3">
        <v>629.649</v>
      </c>
      <c r="AG3632" s="3">
        <v>657.03899999999999</v>
      </c>
      <c r="AH3632" s="3">
        <v>678.38699999999994</v>
      </c>
      <c r="AI3632" s="3">
        <v>702.31500000000005</v>
      </c>
      <c r="AJ3632" s="3">
        <v>737.53200000000004</v>
      </c>
      <c r="AK3632" s="3">
        <v>753.12699999999995</v>
      </c>
      <c r="AL3632" s="3">
        <v>780.66399999999999</v>
      </c>
      <c r="AM3632" s="3">
        <v>804.66099999999994</v>
      </c>
      <c r="AN3632" s="3">
        <v>800.49400000000003</v>
      </c>
      <c r="AO3632" s="3">
        <v>808.56200000000001</v>
      </c>
      <c r="AP3632" s="3">
        <v>818.87400000000002</v>
      </c>
      <c r="AQ3632" s="3">
        <v>819.38099999999997</v>
      </c>
      <c r="AR3632" s="3">
        <v>825.54600000000005</v>
      </c>
      <c r="AS3632" s="3">
        <v>831.17399999999998</v>
      </c>
      <c r="AT3632" s="3">
        <v>829.45100000000002</v>
      </c>
      <c r="AU3632" s="3">
        <v>833.38400000000001</v>
      </c>
      <c r="AV3632" s="3">
        <v>849.01</v>
      </c>
      <c r="AW3632" s="3">
        <v>872.63300000000004</v>
      </c>
      <c r="AX3632" s="3">
        <v>881.19799999999998</v>
      </c>
      <c r="AY3632" s="3">
        <v>896.87599999999998</v>
      </c>
      <c r="AZ3632" s="3">
        <v>918.98400000000004</v>
      </c>
      <c r="BA3632">
        <v>940.85799999999995</v>
      </c>
      <c r="BB3632">
        <v>2016</v>
      </c>
    </row>
    <row r="3633" spans="1:54" hidden="1" x14ac:dyDescent="0.2">
      <c r="A3633">
        <v>136</v>
      </c>
      <c r="B3633" t="s">
        <v>481</v>
      </c>
      <c r="C3633" t="s">
        <v>256</v>
      </c>
      <c r="D3633" t="s">
        <v>53</v>
      </c>
      <c r="E3633" t="s">
        <v>255</v>
      </c>
      <c r="F3633" t="s">
        <v>254</v>
      </c>
      <c r="G3633" t="s">
        <v>217</v>
      </c>
      <c r="I3633" t="s">
        <v>253</v>
      </c>
      <c r="J3633" s="3" t="s">
        <v>215</v>
      </c>
      <c r="K3633" s="3" t="s">
        <v>215</v>
      </c>
      <c r="L3633" s="3" t="s">
        <v>215</v>
      </c>
      <c r="M3633" s="3" t="s">
        <v>215</v>
      </c>
      <c r="N3633" s="3" t="s">
        <v>215</v>
      </c>
      <c r="O3633" s="3" t="s">
        <v>215</v>
      </c>
      <c r="P3633" s="3" t="s">
        <v>215</v>
      </c>
      <c r="Q3633" s="3" t="s">
        <v>215</v>
      </c>
      <c r="R3633" s="3">
        <v>48.104999999999997</v>
      </c>
      <c r="S3633" s="3">
        <v>49.262</v>
      </c>
      <c r="T3633" s="3">
        <v>53.963999999999999</v>
      </c>
      <c r="U3633" s="3">
        <v>55.11</v>
      </c>
      <c r="V3633" s="3">
        <v>56.566000000000003</v>
      </c>
      <c r="W3633" s="3">
        <v>57.548999999999999</v>
      </c>
      <c r="X3633" s="3">
        <v>54.851999999999997</v>
      </c>
      <c r="Y3633" s="3">
        <v>51.805</v>
      </c>
      <c r="Z3633" s="3">
        <v>51.64</v>
      </c>
      <c r="AA3633" s="3">
        <v>49.622999999999998</v>
      </c>
      <c r="AB3633" s="3">
        <v>48.311999999999998</v>
      </c>
      <c r="AC3633" s="3">
        <v>47.368000000000002</v>
      </c>
      <c r="AD3633" s="3">
        <v>45.497999999999998</v>
      </c>
      <c r="AE3633" s="3">
        <v>47.518000000000001</v>
      </c>
      <c r="AF3633" s="3">
        <v>46.786000000000001</v>
      </c>
      <c r="AG3633" s="3">
        <v>47.244999999999997</v>
      </c>
      <c r="AH3633" s="3">
        <v>46.838000000000001</v>
      </c>
      <c r="AI3633" s="3">
        <v>47.143999999999998</v>
      </c>
      <c r="AJ3633" s="3">
        <v>47.63</v>
      </c>
      <c r="AK3633" s="3">
        <v>46.790999999999997</v>
      </c>
      <c r="AL3633" s="3">
        <v>47.83</v>
      </c>
      <c r="AM3633" s="3">
        <v>51.158999999999999</v>
      </c>
      <c r="AN3633" s="3">
        <v>49.89</v>
      </c>
      <c r="AO3633" s="3">
        <v>49.378999999999998</v>
      </c>
      <c r="AP3633" s="3">
        <v>50.759</v>
      </c>
      <c r="AQ3633" s="3">
        <v>51.064999999999998</v>
      </c>
      <c r="AR3633" s="3">
        <v>50.902000000000001</v>
      </c>
      <c r="AS3633" s="3">
        <v>50.293999999999997</v>
      </c>
      <c r="AT3633" s="3">
        <v>49.344000000000001</v>
      </c>
      <c r="AU3633" s="3">
        <v>48.558999999999997</v>
      </c>
      <c r="AV3633" s="3">
        <v>48.238999999999997</v>
      </c>
      <c r="AW3633" s="3">
        <v>48.386000000000003</v>
      </c>
      <c r="AX3633" s="3">
        <v>47.758000000000003</v>
      </c>
      <c r="AY3633" s="3">
        <v>47.518999999999998</v>
      </c>
      <c r="AZ3633" s="3">
        <v>47.563000000000002</v>
      </c>
      <c r="BA3633">
        <v>47.575000000000003</v>
      </c>
      <c r="BB3633">
        <v>2016</v>
      </c>
    </row>
    <row r="3634" spans="1:54" hidden="1" x14ac:dyDescent="0.2">
      <c r="A3634">
        <v>136</v>
      </c>
      <c r="B3634" t="s">
        <v>481</v>
      </c>
      <c r="C3634" t="s">
        <v>252</v>
      </c>
      <c r="D3634" t="s">
        <v>53</v>
      </c>
      <c r="E3634" t="s">
        <v>250</v>
      </c>
      <c r="F3634" t="s">
        <v>249</v>
      </c>
      <c r="G3634" t="s">
        <v>225</v>
      </c>
      <c r="H3634" t="s">
        <v>222</v>
      </c>
      <c r="I3634" t="s">
        <v>1254</v>
      </c>
      <c r="J3634" s="3" t="s">
        <v>215</v>
      </c>
      <c r="K3634" s="3" t="s">
        <v>215</v>
      </c>
      <c r="L3634" s="3" t="s">
        <v>215</v>
      </c>
      <c r="M3634" s="3" t="s">
        <v>215</v>
      </c>
      <c r="N3634" s="3" t="s">
        <v>215</v>
      </c>
      <c r="O3634" s="3" t="s">
        <v>215</v>
      </c>
      <c r="P3634" s="3" t="s">
        <v>215</v>
      </c>
      <c r="Q3634" s="3" t="s">
        <v>215</v>
      </c>
      <c r="R3634" s="3">
        <v>-63.784999999999997</v>
      </c>
      <c r="S3634" s="3">
        <v>-72.462000000000003</v>
      </c>
      <c r="T3634" s="3">
        <v>-80.260999999999996</v>
      </c>
      <c r="U3634" s="3">
        <v>-87.215000000000003</v>
      </c>
      <c r="V3634" s="3">
        <v>-83.57</v>
      </c>
      <c r="W3634" s="3">
        <v>-83.227999999999994</v>
      </c>
      <c r="X3634" s="3">
        <v>-79.721999999999994</v>
      </c>
      <c r="Y3634" s="3">
        <v>-71.444000000000003</v>
      </c>
      <c r="Z3634" s="3">
        <v>-69.376000000000005</v>
      </c>
      <c r="AA3634" s="3">
        <v>-32.826000000000001</v>
      </c>
      <c r="AB3634" s="3">
        <v>-34.305999999999997</v>
      </c>
      <c r="AC3634" s="3">
        <v>-21.146999999999998</v>
      </c>
      <c r="AD3634" s="3">
        <v>-16.404</v>
      </c>
      <c r="AE3634" s="3">
        <v>-44.073999999999998</v>
      </c>
      <c r="AF3634" s="3">
        <v>-41.357999999999997</v>
      </c>
      <c r="AG3634" s="3">
        <v>-47.472999999999999</v>
      </c>
      <c r="AH3634" s="3">
        <v>-51.661999999999999</v>
      </c>
      <c r="AI3634" s="3">
        <v>-62.171999999999997</v>
      </c>
      <c r="AJ3634" s="3">
        <v>-55.548999999999999</v>
      </c>
      <c r="AK3634" s="3">
        <v>-24.571000000000002</v>
      </c>
      <c r="AL3634" s="3">
        <v>-43.936</v>
      </c>
      <c r="AM3634" s="3">
        <v>-82.881</v>
      </c>
      <c r="AN3634" s="3">
        <v>-68.120999999999995</v>
      </c>
      <c r="AO3634" s="3">
        <v>-60.780999999999999</v>
      </c>
      <c r="AP3634" s="3">
        <v>-47.216000000000001</v>
      </c>
      <c r="AQ3634" s="3">
        <v>-47.332999999999998</v>
      </c>
      <c r="AR3634" s="3">
        <v>-48.426000000000002</v>
      </c>
      <c r="AS3634" s="3">
        <v>-42.567</v>
      </c>
      <c r="AT3634" s="3">
        <v>-41.637999999999998</v>
      </c>
      <c r="AU3634" s="3">
        <v>-33.183999999999997</v>
      </c>
      <c r="AV3634" s="3">
        <v>-27.481000000000002</v>
      </c>
      <c r="AW3634" s="3">
        <v>-16.126000000000001</v>
      </c>
      <c r="AX3634" s="3">
        <v>-4.649</v>
      </c>
      <c r="AY3634" s="3">
        <v>-5.0000000000000001E-3</v>
      </c>
      <c r="AZ3634" s="3">
        <v>-0.57199999999999995</v>
      </c>
      <c r="BA3634">
        <v>-0.54</v>
      </c>
      <c r="BB3634">
        <v>2016</v>
      </c>
    </row>
    <row r="3635" spans="1:54" hidden="1" x14ac:dyDescent="0.2">
      <c r="A3635">
        <v>136</v>
      </c>
      <c r="B3635" t="s">
        <v>481</v>
      </c>
      <c r="C3635" t="s">
        <v>251</v>
      </c>
      <c r="D3635" t="s">
        <v>53</v>
      </c>
      <c r="E3635" t="s">
        <v>250</v>
      </c>
      <c r="F3635" t="s">
        <v>249</v>
      </c>
      <c r="G3635" t="s">
        <v>217</v>
      </c>
      <c r="I3635" t="s">
        <v>248</v>
      </c>
      <c r="J3635" s="3" t="s">
        <v>215</v>
      </c>
      <c r="K3635" s="3" t="s">
        <v>215</v>
      </c>
      <c r="L3635" s="3" t="s">
        <v>215</v>
      </c>
      <c r="M3635" s="3" t="s">
        <v>215</v>
      </c>
      <c r="N3635" s="3" t="s">
        <v>215</v>
      </c>
      <c r="O3635" s="3" t="s">
        <v>215</v>
      </c>
      <c r="P3635" s="3" t="s">
        <v>215</v>
      </c>
      <c r="Q3635" s="3" t="s">
        <v>215</v>
      </c>
      <c r="R3635" s="3">
        <v>-10.547000000000001</v>
      </c>
      <c r="S3635" s="3">
        <v>-10.913</v>
      </c>
      <c r="T3635" s="3">
        <v>-11.103999999999999</v>
      </c>
      <c r="U3635" s="3">
        <v>-11.045999999999999</v>
      </c>
      <c r="V3635" s="3">
        <v>-10.057</v>
      </c>
      <c r="W3635" s="3">
        <v>-9.7240000000000002</v>
      </c>
      <c r="X3635" s="3">
        <v>-8.8070000000000004</v>
      </c>
      <c r="Y3635" s="3">
        <v>-7.2530000000000001</v>
      </c>
      <c r="Z3635" s="3">
        <v>-6.6509999999999998</v>
      </c>
      <c r="AA3635" s="3">
        <v>-3.012</v>
      </c>
      <c r="AB3635" s="3">
        <v>-3.0209999999999999</v>
      </c>
      <c r="AC3635" s="3">
        <v>-1.8049999999999999</v>
      </c>
      <c r="AD3635" s="3">
        <v>-1.3240000000000001</v>
      </c>
      <c r="AE3635" s="3">
        <v>-3.3929999999999998</v>
      </c>
      <c r="AF3635" s="3">
        <v>-3.073</v>
      </c>
      <c r="AG3635" s="3">
        <v>-3.4140000000000001</v>
      </c>
      <c r="AH3635" s="3">
        <v>-3.5670000000000002</v>
      </c>
      <c r="AI3635" s="3">
        <v>-4.173</v>
      </c>
      <c r="AJ3635" s="3">
        <v>-3.5870000000000002</v>
      </c>
      <c r="AK3635" s="3">
        <v>-1.5269999999999999</v>
      </c>
      <c r="AL3635" s="3">
        <v>-2.6920000000000002</v>
      </c>
      <c r="AM3635" s="3">
        <v>-5.2690000000000001</v>
      </c>
      <c r="AN3635" s="3">
        <v>-4.2460000000000004</v>
      </c>
      <c r="AO3635" s="3">
        <v>-3.7120000000000002</v>
      </c>
      <c r="AP3635" s="3">
        <v>-2.927</v>
      </c>
      <c r="AQ3635" s="3">
        <v>-2.95</v>
      </c>
      <c r="AR3635" s="3">
        <v>-2.9860000000000002</v>
      </c>
      <c r="AS3635" s="3">
        <v>-2.5760000000000001</v>
      </c>
      <c r="AT3635" s="3">
        <v>-2.4769999999999999</v>
      </c>
      <c r="AU3635" s="3">
        <v>-1.9339999999999999</v>
      </c>
      <c r="AV3635" s="3">
        <v>-1.5609999999999999</v>
      </c>
      <c r="AW3635" s="3">
        <v>-0.89400000000000002</v>
      </c>
      <c r="AX3635" s="3">
        <v>-0.252</v>
      </c>
      <c r="AY3635" s="3" t="s">
        <v>355</v>
      </c>
      <c r="AZ3635" s="3">
        <v>-0.03</v>
      </c>
      <c r="BA3635">
        <v>-2.7E-2</v>
      </c>
      <c r="BB3635">
        <v>2016</v>
      </c>
    </row>
    <row r="3636" spans="1:54" hidden="1" x14ac:dyDescent="0.2">
      <c r="A3636">
        <v>136</v>
      </c>
      <c r="B3636" t="s">
        <v>481</v>
      </c>
      <c r="C3636" t="s">
        <v>247</v>
      </c>
      <c r="D3636" t="s">
        <v>53</v>
      </c>
      <c r="E3636" t="s">
        <v>245</v>
      </c>
      <c r="F3636" t="s">
        <v>244</v>
      </c>
      <c r="G3636" t="s">
        <v>225</v>
      </c>
      <c r="H3636" t="s">
        <v>222</v>
      </c>
      <c r="I3636" t="s">
        <v>1254</v>
      </c>
      <c r="J3636" s="3" t="s">
        <v>215</v>
      </c>
      <c r="K3636" s="3" t="s">
        <v>215</v>
      </c>
      <c r="L3636" s="3" t="s">
        <v>215</v>
      </c>
      <c r="M3636" s="3" t="s">
        <v>215</v>
      </c>
      <c r="N3636" s="3" t="s">
        <v>215</v>
      </c>
      <c r="O3636" s="3" t="s">
        <v>215</v>
      </c>
      <c r="P3636" s="3" t="s">
        <v>215</v>
      </c>
      <c r="Q3636" s="3" t="s">
        <v>215</v>
      </c>
      <c r="R3636" s="3">
        <v>-62.945</v>
      </c>
      <c r="S3636" s="3">
        <v>-65.16</v>
      </c>
      <c r="T3636" s="3">
        <v>-84.974000000000004</v>
      </c>
      <c r="U3636" s="3">
        <v>-90.588999999999999</v>
      </c>
      <c r="V3636" s="3">
        <v>-83.930999999999997</v>
      </c>
      <c r="W3636" s="3">
        <v>-74.165999999999997</v>
      </c>
      <c r="X3636" s="3">
        <v>-70.808999999999997</v>
      </c>
      <c r="Y3636" s="3">
        <v>-61.783000000000001</v>
      </c>
      <c r="Z3636" s="3">
        <v>-57.195</v>
      </c>
      <c r="AA3636" s="3">
        <v>-30.699000000000002</v>
      </c>
      <c r="AB3636" s="3">
        <v>-27.872</v>
      </c>
      <c r="AC3636" s="3">
        <v>-10.02</v>
      </c>
      <c r="AD3636" s="3">
        <v>-30.928999999999998</v>
      </c>
      <c r="AE3636" s="3">
        <v>-53.313000000000002</v>
      </c>
      <c r="AF3636" s="3">
        <v>-54.649000000000001</v>
      </c>
      <c r="AG3636" s="3">
        <v>-63.554000000000002</v>
      </c>
      <c r="AH3636" s="3">
        <v>-67.162999999999997</v>
      </c>
      <c r="AI3636" s="3">
        <v>-68.611999999999995</v>
      </c>
      <c r="AJ3636" s="3">
        <v>-60.267000000000003</v>
      </c>
      <c r="AK3636" s="3">
        <v>-48.271000000000001</v>
      </c>
      <c r="AL3636" s="3">
        <v>-61.36</v>
      </c>
      <c r="AM3636" s="3">
        <v>-68.650999999999996</v>
      </c>
      <c r="AN3636" s="3">
        <v>-60.895000000000003</v>
      </c>
      <c r="AO3636" s="3">
        <v>-67.882000000000005</v>
      </c>
      <c r="AP3636" s="3">
        <v>-25.484000000000002</v>
      </c>
      <c r="AQ3636" s="3">
        <v>-10.031000000000001</v>
      </c>
      <c r="AR3636" s="3">
        <v>-17.742999999999999</v>
      </c>
      <c r="AS3636" s="3">
        <v>-12.538</v>
      </c>
      <c r="AT3636" s="3">
        <v>-23.044</v>
      </c>
      <c r="AU3636" s="3">
        <v>-25.908999999999999</v>
      </c>
      <c r="AV3636" s="3">
        <v>-22.411000000000001</v>
      </c>
      <c r="AW3636" s="3">
        <v>-13.063000000000001</v>
      </c>
      <c r="AX3636" s="3">
        <v>-3.7839999999999998</v>
      </c>
      <c r="AY3636" s="3">
        <v>-1.415</v>
      </c>
      <c r="AZ3636" s="3">
        <v>-2.7360000000000002</v>
      </c>
      <c r="BA3636">
        <v>-2.3860000000000001</v>
      </c>
      <c r="BB3636">
        <v>2016</v>
      </c>
    </row>
    <row r="3637" spans="1:54" hidden="1" x14ac:dyDescent="0.2">
      <c r="A3637">
        <v>136</v>
      </c>
      <c r="B3637" t="s">
        <v>481</v>
      </c>
      <c r="C3637" t="s">
        <v>246</v>
      </c>
      <c r="D3637" t="s">
        <v>53</v>
      </c>
      <c r="E3637" t="s">
        <v>245</v>
      </c>
      <c r="F3637" t="s">
        <v>244</v>
      </c>
      <c r="G3637" t="s">
        <v>243</v>
      </c>
      <c r="I3637" t="s">
        <v>362</v>
      </c>
      <c r="J3637" s="3" t="s">
        <v>215</v>
      </c>
      <c r="K3637" s="3" t="s">
        <v>215</v>
      </c>
      <c r="L3637" s="3" t="s">
        <v>215</v>
      </c>
      <c r="M3637" s="3" t="s">
        <v>215</v>
      </c>
      <c r="N3637" s="3" t="s">
        <v>215</v>
      </c>
      <c r="O3637" s="3" t="s">
        <v>215</v>
      </c>
      <c r="P3637" s="3" t="s">
        <v>215</v>
      </c>
      <c r="Q3637" s="3" t="s">
        <v>215</v>
      </c>
      <c r="R3637" s="3">
        <v>-10.938000000000001</v>
      </c>
      <c r="S3637" s="3">
        <v>-10.412000000000001</v>
      </c>
      <c r="T3637" s="3">
        <v>-12.425000000000001</v>
      </c>
      <c r="U3637" s="3">
        <v>-12.022</v>
      </c>
      <c r="V3637" s="3">
        <v>-10.446999999999999</v>
      </c>
      <c r="W3637" s="3">
        <v>-8.7650000000000006</v>
      </c>
      <c r="X3637" s="3">
        <v>-7.9720000000000004</v>
      </c>
      <c r="Y3637" s="3">
        <v>-6.141</v>
      </c>
      <c r="Z3637" s="3">
        <v>-5.3490000000000002</v>
      </c>
      <c r="AA3637" s="3">
        <v>-2.7530000000000001</v>
      </c>
      <c r="AB3637" s="3">
        <v>-2.4009999999999998</v>
      </c>
      <c r="AC3637" s="3">
        <v>-0.83699999999999997</v>
      </c>
      <c r="AD3637" s="3">
        <v>-2.4929999999999999</v>
      </c>
      <c r="AE3637" s="3">
        <v>-4.1189999999999998</v>
      </c>
      <c r="AF3637" s="3">
        <v>-4.0439999999999996</v>
      </c>
      <c r="AG3637" s="3">
        <v>-4.5209999999999999</v>
      </c>
      <c r="AH3637" s="3">
        <v>-4.6219999999999999</v>
      </c>
      <c r="AI3637" s="3">
        <v>-4.6059999999999999</v>
      </c>
      <c r="AJ3637" s="3">
        <v>-3.95</v>
      </c>
      <c r="AK3637" s="3">
        <v>-3.08</v>
      </c>
      <c r="AL3637" s="3">
        <v>-3.8260000000000001</v>
      </c>
      <c r="AM3637" s="3">
        <v>-4.226</v>
      </c>
      <c r="AN3637" s="3">
        <v>-3.746</v>
      </c>
      <c r="AO3637" s="3">
        <v>-4.1269999999999998</v>
      </c>
      <c r="AP3637" s="3">
        <v>-1.536</v>
      </c>
      <c r="AQ3637" s="3">
        <v>-0.6</v>
      </c>
      <c r="AR3637" s="3">
        <v>-1.0489999999999999</v>
      </c>
      <c r="AS3637" s="3">
        <v>-0.73399999999999999</v>
      </c>
      <c r="AT3637" s="3">
        <v>-1.335</v>
      </c>
      <c r="AU3637" s="3">
        <v>-1.486</v>
      </c>
      <c r="AV3637" s="3">
        <v>-1.2649999999999999</v>
      </c>
      <c r="AW3637" s="3">
        <v>-0.72299999999999998</v>
      </c>
      <c r="AX3637" s="3">
        <v>-0.20499999999999999</v>
      </c>
      <c r="AY3637" s="3">
        <v>-7.4999999999999997E-2</v>
      </c>
      <c r="AZ3637" s="3">
        <v>-0.14199999999999999</v>
      </c>
      <c r="BA3637">
        <v>-0.121</v>
      </c>
      <c r="BB3637">
        <v>2016</v>
      </c>
    </row>
    <row r="3638" spans="1:54" hidden="1" x14ac:dyDescent="0.2">
      <c r="A3638">
        <v>136</v>
      </c>
      <c r="B3638" t="s">
        <v>481</v>
      </c>
      <c r="C3638" t="s">
        <v>242</v>
      </c>
      <c r="D3638" t="s">
        <v>53</v>
      </c>
      <c r="E3638" t="s">
        <v>240</v>
      </c>
      <c r="F3638" t="s">
        <v>239</v>
      </c>
      <c r="G3638" t="s">
        <v>225</v>
      </c>
      <c r="H3638" t="s">
        <v>222</v>
      </c>
      <c r="I3638" t="s">
        <v>1254</v>
      </c>
      <c r="J3638" s="3" t="s">
        <v>215</v>
      </c>
      <c r="K3638" s="3" t="s">
        <v>215</v>
      </c>
      <c r="L3638" s="3" t="s">
        <v>215</v>
      </c>
      <c r="M3638" s="3" t="s">
        <v>215</v>
      </c>
      <c r="N3638" s="3" t="s">
        <v>215</v>
      </c>
      <c r="O3638" s="3" t="s">
        <v>215</v>
      </c>
      <c r="P3638" s="3" t="s">
        <v>215</v>
      </c>
      <c r="Q3638" s="3" t="s">
        <v>215</v>
      </c>
      <c r="R3638" s="3">
        <v>-18.599</v>
      </c>
      <c r="S3638" s="3">
        <v>-17.388000000000002</v>
      </c>
      <c r="T3638" s="3">
        <v>-12.919</v>
      </c>
      <c r="U3638" s="3">
        <v>-3.8319999999999999</v>
      </c>
      <c r="V3638" s="3">
        <v>10.647</v>
      </c>
      <c r="W3638" s="3">
        <v>17.428999999999998</v>
      </c>
      <c r="X3638" s="3">
        <v>13.487</v>
      </c>
      <c r="Y3638" s="3">
        <v>30.268000000000001</v>
      </c>
      <c r="Z3638" s="3">
        <v>38.914999999999999</v>
      </c>
      <c r="AA3638" s="3">
        <v>61.619</v>
      </c>
      <c r="AB3638" s="3">
        <v>50.951999999999998</v>
      </c>
      <c r="AC3638" s="3">
        <v>50.668999999999997</v>
      </c>
      <c r="AD3638" s="3">
        <v>56.241999999999997</v>
      </c>
      <c r="AE3638" s="3">
        <v>31.219000000000001</v>
      </c>
      <c r="AF3638" s="3">
        <v>29.003</v>
      </c>
      <c r="AG3638" s="3">
        <v>18.815000000000001</v>
      </c>
      <c r="AH3638" s="3">
        <v>13.005000000000001</v>
      </c>
      <c r="AI3638" s="3">
        <v>2.3849999999999998</v>
      </c>
      <c r="AJ3638" s="3">
        <v>10.135999999999999</v>
      </c>
      <c r="AK3638" s="3">
        <v>48.496000000000002</v>
      </c>
      <c r="AL3638" s="3">
        <v>32.869</v>
      </c>
      <c r="AM3638" s="3">
        <v>-16.463000000000001</v>
      </c>
      <c r="AN3638" s="3">
        <v>-1.895</v>
      </c>
      <c r="AO3638" s="3">
        <v>12.340999999999999</v>
      </c>
      <c r="AP3638" s="3">
        <v>33.491</v>
      </c>
      <c r="AQ3638" s="3">
        <v>27.338000000000001</v>
      </c>
      <c r="AR3638" s="3">
        <v>22.937000000000001</v>
      </c>
      <c r="AS3638" s="3">
        <v>22.622</v>
      </c>
      <c r="AT3638" s="3">
        <v>21.925000000000001</v>
      </c>
      <c r="AU3638" s="3">
        <v>29.273</v>
      </c>
      <c r="AV3638" s="3">
        <v>33.695</v>
      </c>
      <c r="AW3638" s="3">
        <v>45.689</v>
      </c>
      <c r="AX3638" s="3">
        <v>58.131</v>
      </c>
      <c r="AY3638" s="3">
        <v>66.197999999999993</v>
      </c>
      <c r="AZ3638" s="3">
        <v>69.459000000000003</v>
      </c>
      <c r="BA3638">
        <v>71.44</v>
      </c>
      <c r="BB3638">
        <v>2016</v>
      </c>
    </row>
    <row r="3639" spans="1:54" hidden="1" x14ac:dyDescent="0.2">
      <c r="A3639">
        <v>136</v>
      </c>
      <c r="B3639" t="s">
        <v>481</v>
      </c>
      <c r="C3639" t="s">
        <v>241</v>
      </c>
      <c r="D3639" t="s">
        <v>53</v>
      </c>
      <c r="E3639" t="s">
        <v>240</v>
      </c>
      <c r="F3639" t="s">
        <v>239</v>
      </c>
      <c r="G3639" t="s">
        <v>217</v>
      </c>
      <c r="I3639" t="s">
        <v>238</v>
      </c>
      <c r="J3639" s="3" t="s">
        <v>215</v>
      </c>
      <c r="K3639" s="3" t="s">
        <v>215</v>
      </c>
      <c r="L3639" s="3" t="s">
        <v>215</v>
      </c>
      <c r="M3639" s="3" t="s">
        <v>215</v>
      </c>
      <c r="N3639" s="3" t="s">
        <v>215</v>
      </c>
      <c r="O3639" s="3" t="s">
        <v>215</v>
      </c>
      <c r="P3639" s="3" t="s">
        <v>215</v>
      </c>
      <c r="Q3639" s="3" t="s">
        <v>215</v>
      </c>
      <c r="R3639" s="3">
        <v>-3.0750000000000002</v>
      </c>
      <c r="S3639" s="3">
        <v>-2.6190000000000002</v>
      </c>
      <c r="T3639" s="3">
        <v>-1.7869999999999999</v>
      </c>
      <c r="U3639" s="3">
        <v>-0.48499999999999999</v>
      </c>
      <c r="V3639" s="3">
        <v>1.2809999999999999</v>
      </c>
      <c r="W3639" s="3">
        <v>2.036</v>
      </c>
      <c r="X3639" s="3">
        <v>1.49</v>
      </c>
      <c r="Y3639" s="3">
        <v>3.073</v>
      </c>
      <c r="Z3639" s="3">
        <v>3.7309999999999999</v>
      </c>
      <c r="AA3639" s="3">
        <v>5.6539999999999999</v>
      </c>
      <c r="AB3639" s="3">
        <v>4.4870000000000001</v>
      </c>
      <c r="AC3639" s="3">
        <v>4.3239999999999998</v>
      </c>
      <c r="AD3639" s="3">
        <v>4.5380000000000003</v>
      </c>
      <c r="AE3639" s="3">
        <v>2.4039999999999999</v>
      </c>
      <c r="AF3639" s="3">
        <v>2.1549999999999998</v>
      </c>
      <c r="AG3639" s="3">
        <v>1.353</v>
      </c>
      <c r="AH3639" s="3">
        <v>0.89800000000000002</v>
      </c>
      <c r="AI3639" s="3">
        <v>0.16</v>
      </c>
      <c r="AJ3639" s="3">
        <v>0.65500000000000003</v>
      </c>
      <c r="AK3639" s="3">
        <v>3.0129999999999999</v>
      </c>
      <c r="AL3639" s="3">
        <v>2.0139999999999998</v>
      </c>
      <c r="AM3639" s="3">
        <v>-1.0469999999999999</v>
      </c>
      <c r="AN3639" s="3">
        <v>-0.11799999999999999</v>
      </c>
      <c r="AO3639" s="3">
        <v>0.754</v>
      </c>
      <c r="AP3639" s="3">
        <v>2.0760000000000001</v>
      </c>
      <c r="AQ3639" s="3">
        <v>1.704</v>
      </c>
      <c r="AR3639" s="3">
        <v>1.4139999999999999</v>
      </c>
      <c r="AS3639" s="3">
        <v>1.369</v>
      </c>
      <c r="AT3639" s="3">
        <v>1.304</v>
      </c>
      <c r="AU3639" s="3">
        <v>1.706</v>
      </c>
      <c r="AV3639" s="3">
        <v>1.9139999999999999</v>
      </c>
      <c r="AW3639" s="3">
        <v>2.5329999999999999</v>
      </c>
      <c r="AX3639" s="3">
        <v>3.15</v>
      </c>
      <c r="AY3639" s="3">
        <v>3.5070000000000001</v>
      </c>
      <c r="AZ3639" s="3">
        <v>3.5950000000000002</v>
      </c>
      <c r="BA3639">
        <v>3.6120000000000001</v>
      </c>
      <c r="BB3639">
        <v>2016</v>
      </c>
    </row>
    <row r="3640" spans="1:54" hidden="1" x14ac:dyDescent="0.2">
      <c r="A3640">
        <v>136</v>
      </c>
      <c r="B3640" t="s">
        <v>481</v>
      </c>
      <c r="C3640" t="s">
        <v>237</v>
      </c>
      <c r="D3640" t="s">
        <v>53</v>
      </c>
      <c r="E3640" t="s">
        <v>235</v>
      </c>
      <c r="F3640" t="s">
        <v>234</v>
      </c>
      <c r="G3640" t="s">
        <v>225</v>
      </c>
      <c r="H3640" t="s">
        <v>222</v>
      </c>
      <c r="I3640" t="s">
        <v>1254</v>
      </c>
      <c r="J3640" s="3" t="s">
        <v>215</v>
      </c>
      <c r="K3640" s="3" t="s">
        <v>215</v>
      </c>
      <c r="L3640" s="3" t="s">
        <v>215</v>
      </c>
      <c r="M3640" s="3" t="s">
        <v>215</v>
      </c>
      <c r="N3640" s="3" t="s">
        <v>215</v>
      </c>
      <c r="O3640" s="3" t="s">
        <v>215</v>
      </c>
      <c r="P3640" s="3" t="s">
        <v>215</v>
      </c>
      <c r="Q3640" s="3" t="s">
        <v>215</v>
      </c>
      <c r="R3640" s="3">
        <v>523.21699999999998</v>
      </c>
      <c r="S3640" s="3">
        <v>590.17700000000002</v>
      </c>
      <c r="T3640" s="3">
        <v>663.96799999999996</v>
      </c>
      <c r="U3640" s="3">
        <v>749.03099999999995</v>
      </c>
      <c r="V3640" s="3">
        <v>844.68899999999996</v>
      </c>
      <c r="W3640" s="3">
        <v>955.59400000000005</v>
      </c>
      <c r="X3640" s="3">
        <v>1062.806</v>
      </c>
      <c r="Y3640" s="3">
        <v>993.59500000000003</v>
      </c>
      <c r="Z3640" s="3">
        <v>1118.865</v>
      </c>
      <c r="AA3640" s="3">
        <v>1143.2929999999999</v>
      </c>
      <c r="AB3640" s="3">
        <v>1165.152</v>
      </c>
      <c r="AC3640" s="3">
        <v>1175.8520000000001</v>
      </c>
      <c r="AD3640" s="3">
        <v>1196.6110000000001</v>
      </c>
      <c r="AE3640" s="3">
        <v>1252.9179999999999</v>
      </c>
      <c r="AF3640" s="3">
        <v>1262.4059999999999</v>
      </c>
      <c r="AG3640" s="3">
        <v>1296.1679999999999</v>
      </c>
      <c r="AH3640" s="3">
        <v>1341.172</v>
      </c>
      <c r="AI3640" s="3">
        <v>1392.126</v>
      </c>
      <c r="AJ3640" s="3">
        <v>1458.5889999999999</v>
      </c>
      <c r="AK3640" s="3">
        <v>1482.953</v>
      </c>
      <c r="AL3640" s="3">
        <v>1535.3710000000001</v>
      </c>
      <c r="AM3640" s="3">
        <v>1616.182</v>
      </c>
      <c r="AN3640" s="3">
        <v>1680.395</v>
      </c>
      <c r="AO3640" s="3">
        <v>1748.123</v>
      </c>
      <c r="AP3640" s="3">
        <v>1800.41</v>
      </c>
      <c r="AQ3640" s="3">
        <v>1872.444</v>
      </c>
      <c r="AR3640" s="3">
        <v>1927.5319999999999</v>
      </c>
      <c r="AS3640" s="3">
        <v>1974.808</v>
      </c>
      <c r="AT3640" s="3">
        <v>2020.9659999999999</v>
      </c>
      <c r="AU3640" s="3">
        <v>2057.5210000000002</v>
      </c>
      <c r="AV3640" s="3">
        <v>2085.002</v>
      </c>
      <c r="AW3640" s="3">
        <v>2101.1280000000002</v>
      </c>
      <c r="AX3640" s="3">
        <v>2105.777</v>
      </c>
      <c r="AY3640" s="3">
        <v>2105.7809999999999</v>
      </c>
      <c r="AZ3640" s="3">
        <v>2106.3539999999998</v>
      </c>
      <c r="BA3640">
        <v>2106.8939999999998</v>
      </c>
      <c r="BB3640">
        <v>2016</v>
      </c>
    </row>
    <row r="3641" spans="1:54" hidden="1" x14ac:dyDescent="0.2">
      <c r="A3641">
        <v>136</v>
      </c>
      <c r="B3641" t="s">
        <v>481</v>
      </c>
      <c r="C3641" t="s">
        <v>236</v>
      </c>
      <c r="D3641" t="s">
        <v>53</v>
      </c>
      <c r="E3641" t="s">
        <v>235</v>
      </c>
      <c r="F3641" t="s">
        <v>234</v>
      </c>
      <c r="G3641" t="s">
        <v>217</v>
      </c>
      <c r="I3641" t="s">
        <v>354</v>
      </c>
      <c r="J3641" s="3" t="s">
        <v>215</v>
      </c>
      <c r="K3641" s="3" t="s">
        <v>215</v>
      </c>
      <c r="L3641" s="3" t="s">
        <v>215</v>
      </c>
      <c r="M3641" s="3" t="s">
        <v>215</v>
      </c>
      <c r="N3641" s="3" t="s">
        <v>215</v>
      </c>
      <c r="O3641" s="3" t="s">
        <v>215</v>
      </c>
      <c r="P3641" s="3" t="s">
        <v>215</v>
      </c>
      <c r="Q3641" s="3" t="s">
        <v>215</v>
      </c>
      <c r="R3641" s="3">
        <v>86.513000000000005</v>
      </c>
      <c r="S3641" s="3">
        <v>88.879000000000005</v>
      </c>
      <c r="T3641" s="3">
        <v>91.858999999999995</v>
      </c>
      <c r="U3641" s="3">
        <v>94.864999999999995</v>
      </c>
      <c r="V3641" s="3">
        <v>101.655</v>
      </c>
      <c r="W3641" s="3">
        <v>111.652</v>
      </c>
      <c r="X3641" s="3">
        <v>117.405</v>
      </c>
      <c r="Y3641" s="3">
        <v>100.874</v>
      </c>
      <c r="Z3641" s="3">
        <v>107.265</v>
      </c>
      <c r="AA3641" s="3">
        <v>104.902</v>
      </c>
      <c r="AB3641" s="3">
        <v>102.611</v>
      </c>
      <c r="AC3641" s="3">
        <v>100.337</v>
      </c>
      <c r="AD3641" s="3">
        <v>96.558000000000007</v>
      </c>
      <c r="AE3641" s="3">
        <v>96.460999999999999</v>
      </c>
      <c r="AF3641" s="3">
        <v>93.804000000000002</v>
      </c>
      <c r="AG3641" s="3">
        <v>93.201999999999998</v>
      </c>
      <c r="AH3641" s="3">
        <v>92.599000000000004</v>
      </c>
      <c r="AI3641" s="3">
        <v>93.447999999999993</v>
      </c>
      <c r="AJ3641" s="3">
        <v>94.194999999999993</v>
      </c>
      <c r="AK3641" s="3">
        <v>92.135000000000005</v>
      </c>
      <c r="AL3641" s="3">
        <v>94.07</v>
      </c>
      <c r="AM3641" s="3">
        <v>102.753</v>
      </c>
      <c r="AN3641" s="3">
        <v>104.729</v>
      </c>
      <c r="AO3641" s="3">
        <v>106.758</v>
      </c>
      <c r="AP3641" s="3">
        <v>111.6</v>
      </c>
      <c r="AQ3641" s="3">
        <v>116.69199999999999</v>
      </c>
      <c r="AR3641" s="3">
        <v>118.849</v>
      </c>
      <c r="AS3641" s="3">
        <v>119.495</v>
      </c>
      <c r="AT3641" s="3">
        <v>120.22799999999999</v>
      </c>
      <c r="AU3641" s="3">
        <v>119.88500000000001</v>
      </c>
      <c r="AV3641" s="3">
        <v>118.465</v>
      </c>
      <c r="AW3641" s="3">
        <v>116.505</v>
      </c>
      <c r="AX3641" s="3">
        <v>114.125</v>
      </c>
      <c r="AY3641" s="3">
        <v>111.571</v>
      </c>
      <c r="AZ3641" s="3">
        <v>109.01600000000001</v>
      </c>
      <c r="BA3641">
        <v>106.535</v>
      </c>
      <c r="BB3641">
        <v>2016</v>
      </c>
    </row>
    <row r="3642" spans="1:54" hidden="1" x14ac:dyDescent="0.2">
      <c r="A3642">
        <v>136</v>
      </c>
      <c r="B3642" t="s">
        <v>481</v>
      </c>
      <c r="C3642" t="s">
        <v>233</v>
      </c>
      <c r="D3642" t="s">
        <v>53</v>
      </c>
      <c r="E3642" t="s">
        <v>231</v>
      </c>
      <c r="F3642" t="s">
        <v>230</v>
      </c>
      <c r="G3642" t="s">
        <v>225</v>
      </c>
      <c r="H3642" t="s">
        <v>222</v>
      </c>
      <c r="I3642" t="s">
        <v>1254</v>
      </c>
      <c r="J3642" s="3" t="s">
        <v>215</v>
      </c>
      <c r="K3642" s="3" t="s">
        <v>215</v>
      </c>
      <c r="L3642" s="3" t="s">
        <v>215</v>
      </c>
      <c r="M3642" s="3" t="s">
        <v>215</v>
      </c>
      <c r="N3642" s="3" t="s">
        <v>215</v>
      </c>
      <c r="O3642" s="3" t="s">
        <v>215</v>
      </c>
      <c r="P3642" s="3" t="s">
        <v>215</v>
      </c>
      <c r="Q3642" s="3" t="s">
        <v>215</v>
      </c>
      <c r="R3642" s="3">
        <v>562.26599999999996</v>
      </c>
      <c r="S3642" s="3">
        <v>634.61599999999999</v>
      </c>
      <c r="T3642" s="3">
        <v>714.03700000000003</v>
      </c>
      <c r="U3642" s="3">
        <v>807.58100000000002</v>
      </c>
      <c r="V3642" s="3">
        <v>911.7</v>
      </c>
      <c r="W3642" s="3">
        <v>1031.6489999999999</v>
      </c>
      <c r="X3642" s="3">
        <v>1150.2950000000001</v>
      </c>
      <c r="Y3642" s="3">
        <v>1151.539</v>
      </c>
      <c r="Z3642" s="3">
        <v>1213.5350000000001</v>
      </c>
      <c r="AA3642" s="3">
        <v>1239.8789999999999</v>
      </c>
      <c r="AB3642" s="3">
        <v>1258.223</v>
      </c>
      <c r="AC3642" s="3">
        <v>1285.0540000000001</v>
      </c>
      <c r="AD3642" s="3">
        <v>1302.548</v>
      </c>
      <c r="AE3642" s="3">
        <v>1360.2850000000001</v>
      </c>
      <c r="AF3642" s="3">
        <v>1371.6790000000001</v>
      </c>
      <c r="AG3642" s="3">
        <v>1397.46</v>
      </c>
      <c r="AH3642" s="3">
        <v>1449.6569999999999</v>
      </c>
      <c r="AI3642" s="3">
        <v>1518.64</v>
      </c>
      <c r="AJ3642" s="3">
        <v>1588.0719999999999</v>
      </c>
      <c r="AK3642" s="3">
        <v>1606.203</v>
      </c>
      <c r="AL3642" s="3">
        <v>1671.4010000000001</v>
      </c>
      <c r="AM3642" s="3">
        <v>1770.23</v>
      </c>
      <c r="AN3642" s="3">
        <v>1851.817</v>
      </c>
      <c r="AO3642" s="3">
        <v>1907.973</v>
      </c>
      <c r="AP3642" s="3">
        <v>1990.1079999999999</v>
      </c>
      <c r="AQ3642" s="3">
        <v>2070.2280000000001</v>
      </c>
      <c r="AR3642" s="3">
        <v>2137.3159999999998</v>
      </c>
      <c r="AS3642" s="3">
        <v>2173.348</v>
      </c>
      <c r="AT3642" s="3">
        <v>2219.5059999999999</v>
      </c>
      <c r="AU3642" s="3">
        <v>2256.0610000000001</v>
      </c>
      <c r="AV3642" s="3">
        <v>2283.5419999999999</v>
      </c>
      <c r="AW3642" s="3">
        <v>2299.6680000000001</v>
      </c>
      <c r="AX3642" s="3">
        <v>2304.317</v>
      </c>
      <c r="AY3642" s="3">
        <v>2304.3209999999999</v>
      </c>
      <c r="AZ3642" s="3">
        <v>2304.8939999999998</v>
      </c>
      <c r="BA3642">
        <v>2305.4340000000002</v>
      </c>
      <c r="BB3642">
        <v>2016</v>
      </c>
    </row>
    <row r="3643" spans="1:54" hidden="1" x14ac:dyDescent="0.2">
      <c r="A3643">
        <v>136</v>
      </c>
      <c r="B3643" t="s">
        <v>481</v>
      </c>
      <c r="C3643" t="s">
        <v>232</v>
      </c>
      <c r="D3643" t="s">
        <v>53</v>
      </c>
      <c r="E3643" t="s">
        <v>231</v>
      </c>
      <c r="F3643" t="s">
        <v>230</v>
      </c>
      <c r="G3643" t="s">
        <v>217</v>
      </c>
      <c r="I3643" t="s">
        <v>229</v>
      </c>
      <c r="J3643" s="3" t="s">
        <v>215</v>
      </c>
      <c r="K3643" s="3" t="s">
        <v>215</v>
      </c>
      <c r="L3643" s="3" t="s">
        <v>215</v>
      </c>
      <c r="M3643" s="3" t="s">
        <v>215</v>
      </c>
      <c r="N3643" s="3" t="s">
        <v>215</v>
      </c>
      <c r="O3643" s="3" t="s">
        <v>215</v>
      </c>
      <c r="P3643" s="3" t="s">
        <v>215</v>
      </c>
      <c r="Q3643" s="3" t="s">
        <v>215</v>
      </c>
      <c r="R3643" s="3">
        <v>92.97</v>
      </c>
      <c r="S3643" s="3">
        <v>95.570999999999998</v>
      </c>
      <c r="T3643" s="3">
        <v>98.786000000000001</v>
      </c>
      <c r="U3643" s="3">
        <v>102.28100000000001</v>
      </c>
      <c r="V3643" s="3">
        <v>109.71899999999999</v>
      </c>
      <c r="W3643" s="3">
        <v>120.539</v>
      </c>
      <c r="X3643" s="3">
        <v>127.07</v>
      </c>
      <c r="Y3643" s="3">
        <v>116.90900000000001</v>
      </c>
      <c r="Z3643" s="3">
        <v>116.34099999999999</v>
      </c>
      <c r="AA3643" s="3">
        <v>113.764</v>
      </c>
      <c r="AB3643" s="3">
        <v>110.80800000000001</v>
      </c>
      <c r="AC3643" s="3">
        <v>109.65600000000001</v>
      </c>
      <c r="AD3643" s="3">
        <v>105.10599999999999</v>
      </c>
      <c r="AE3643" s="3">
        <v>104.727</v>
      </c>
      <c r="AF3643" s="3">
        <v>101.923</v>
      </c>
      <c r="AG3643" s="3">
        <v>100.485</v>
      </c>
      <c r="AH3643" s="3">
        <v>100.089</v>
      </c>
      <c r="AI3643" s="3">
        <v>101.941</v>
      </c>
      <c r="AJ3643" s="3">
        <v>102.557</v>
      </c>
      <c r="AK3643" s="3">
        <v>99.792000000000002</v>
      </c>
      <c r="AL3643" s="3">
        <v>102.405</v>
      </c>
      <c r="AM3643" s="3">
        <v>112.547</v>
      </c>
      <c r="AN3643" s="3">
        <v>115.413</v>
      </c>
      <c r="AO3643" s="3">
        <v>116.52</v>
      </c>
      <c r="AP3643" s="3">
        <v>123.35899999999999</v>
      </c>
      <c r="AQ3643" s="3">
        <v>129.018</v>
      </c>
      <c r="AR3643" s="3">
        <v>131.78399999999999</v>
      </c>
      <c r="AS3643" s="3">
        <v>131.50899999999999</v>
      </c>
      <c r="AT3643" s="3">
        <v>132.03899999999999</v>
      </c>
      <c r="AU3643" s="3">
        <v>131.45400000000001</v>
      </c>
      <c r="AV3643" s="3">
        <v>129.745</v>
      </c>
      <c r="AW3643" s="3">
        <v>127.514</v>
      </c>
      <c r="AX3643" s="3">
        <v>124.88500000000001</v>
      </c>
      <c r="AY3643" s="3">
        <v>122.09</v>
      </c>
      <c r="AZ3643" s="3">
        <v>119.292</v>
      </c>
      <c r="BA3643">
        <v>116.574</v>
      </c>
      <c r="BB3643">
        <v>2016</v>
      </c>
    </row>
    <row r="3644" spans="1:54" hidden="1" x14ac:dyDescent="0.2">
      <c r="A3644">
        <v>136</v>
      </c>
      <c r="B3644" t="s">
        <v>481</v>
      </c>
      <c r="C3644" t="s">
        <v>228</v>
      </c>
      <c r="D3644" t="s">
        <v>53</v>
      </c>
      <c r="E3644" t="s">
        <v>227</v>
      </c>
      <c r="F3644" t="s">
        <v>226</v>
      </c>
      <c r="G3644" t="s">
        <v>225</v>
      </c>
      <c r="H3644" t="s">
        <v>222</v>
      </c>
      <c r="I3644" t="s">
        <v>1254</v>
      </c>
      <c r="J3644" s="3">
        <v>213.00800000000001</v>
      </c>
      <c r="K3644" s="3">
        <v>255.161</v>
      </c>
      <c r="L3644" s="3">
        <v>301.16000000000003</v>
      </c>
      <c r="M3644" s="3">
        <v>350.678</v>
      </c>
      <c r="N3644" s="3">
        <v>400.94600000000003</v>
      </c>
      <c r="O3644" s="3">
        <v>449.98</v>
      </c>
      <c r="P3644" s="3">
        <v>497.51</v>
      </c>
      <c r="Q3644" s="3">
        <v>544.24099999999999</v>
      </c>
      <c r="R3644" s="3">
        <v>604.78200000000004</v>
      </c>
      <c r="S3644" s="3">
        <v>664.024</v>
      </c>
      <c r="T3644" s="3">
        <v>722.81100000000004</v>
      </c>
      <c r="U3644" s="3">
        <v>789.57299999999998</v>
      </c>
      <c r="V3644" s="3">
        <v>830.93799999999999</v>
      </c>
      <c r="W3644" s="3">
        <v>855.86599999999999</v>
      </c>
      <c r="X3644" s="3">
        <v>905.24599999999998</v>
      </c>
      <c r="Y3644" s="3">
        <v>984.98400000000004</v>
      </c>
      <c r="Z3644" s="3">
        <v>1043.086</v>
      </c>
      <c r="AA3644" s="3">
        <v>1089.8699999999999</v>
      </c>
      <c r="AB3644" s="3">
        <v>1135.502</v>
      </c>
      <c r="AC3644" s="3">
        <v>1171.9010000000001</v>
      </c>
      <c r="AD3644" s="3">
        <v>1239.2660000000001</v>
      </c>
      <c r="AE3644" s="3">
        <v>1298.8900000000001</v>
      </c>
      <c r="AF3644" s="3">
        <v>1345.7950000000001</v>
      </c>
      <c r="AG3644" s="3">
        <v>1390.7090000000001</v>
      </c>
      <c r="AH3644" s="3">
        <v>1448.3630000000001</v>
      </c>
      <c r="AI3644" s="3">
        <v>1489.7260000000001</v>
      </c>
      <c r="AJ3644" s="3">
        <v>1548.473</v>
      </c>
      <c r="AK3644" s="3">
        <v>1609.5509999999999</v>
      </c>
      <c r="AL3644" s="3">
        <v>1632.152</v>
      </c>
      <c r="AM3644" s="3">
        <v>1572.8779999999999</v>
      </c>
      <c r="AN3644" s="3">
        <v>1604.5139999999999</v>
      </c>
      <c r="AO3644" s="3">
        <v>1637.461</v>
      </c>
      <c r="AP3644" s="3">
        <v>1613.2650000000001</v>
      </c>
      <c r="AQ3644" s="3">
        <v>1604.6</v>
      </c>
      <c r="AR3644" s="3">
        <v>1621.828</v>
      </c>
      <c r="AS3644" s="3">
        <v>1652.623</v>
      </c>
      <c r="AT3644" s="3">
        <v>1680.9490000000001</v>
      </c>
      <c r="AU3644" s="3">
        <v>1716.239</v>
      </c>
      <c r="AV3644" s="3">
        <v>1760.0170000000001</v>
      </c>
      <c r="AW3644" s="3">
        <v>1803.4670000000001</v>
      </c>
      <c r="AX3644" s="3">
        <v>1845.144</v>
      </c>
      <c r="AY3644" s="3">
        <v>1887.3889999999999</v>
      </c>
      <c r="AZ3644" s="3">
        <v>1932.1489999999999</v>
      </c>
      <c r="BA3644">
        <v>1977.652</v>
      </c>
      <c r="BB3644">
        <v>2016</v>
      </c>
    </row>
    <row r="3645" spans="1:54" hidden="1" x14ac:dyDescent="0.2">
      <c r="A3645">
        <v>136</v>
      </c>
      <c r="B3645" t="s">
        <v>481</v>
      </c>
      <c r="C3645" t="s">
        <v>224</v>
      </c>
      <c r="D3645" t="s">
        <v>53</v>
      </c>
      <c r="E3645" t="s">
        <v>219</v>
      </c>
      <c r="F3645" t="s">
        <v>218</v>
      </c>
      <c r="G3645" t="s">
        <v>223</v>
      </c>
      <c r="H3645" t="s">
        <v>222</v>
      </c>
      <c r="I3645" t="s">
        <v>1255</v>
      </c>
      <c r="J3645" s="3">
        <v>-16.95</v>
      </c>
      <c r="K3645" s="3">
        <v>-15.430999999999999</v>
      </c>
      <c r="L3645" s="3">
        <v>-10.254</v>
      </c>
      <c r="M3645" s="3">
        <v>1.3660000000000001</v>
      </c>
      <c r="N3645" s="3">
        <v>-4.0259999999999998</v>
      </c>
      <c r="O3645" s="3">
        <v>-5.5670000000000002</v>
      </c>
      <c r="P3645" s="3">
        <v>2.7559999999999998</v>
      </c>
      <c r="Q3645" s="3">
        <v>-2.92</v>
      </c>
      <c r="R3645" s="3">
        <v>-8.0530000000000008</v>
      </c>
      <c r="S3645" s="3">
        <v>-15.031000000000001</v>
      </c>
      <c r="T3645" s="3">
        <v>-21.692</v>
      </c>
      <c r="U3645" s="3">
        <v>-29.946000000000002</v>
      </c>
      <c r="V3645" s="3">
        <v>-34.125</v>
      </c>
      <c r="W3645" s="3">
        <v>11.907999999999999</v>
      </c>
      <c r="X3645" s="3">
        <v>12.647</v>
      </c>
      <c r="Y3645" s="3">
        <v>24.414999999999999</v>
      </c>
      <c r="Z3645" s="3">
        <v>38.652999999999999</v>
      </c>
      <c r="AA3645" s="3">
        <v>36.725999999999999</v>
      </c>
      <c r="AB3645" s="3">
        <v>25.975000000000001</v>
      </c>
      <c r="AC3645" s="3">
        <v>14.076000000000001</v>
      </c>
      <c r="AD3645" s="3">
        <v>0.64500000000000002</v>
      </c>
      <c r="AE3645" s="3">
        <v>6.1029999999999998</v>
      </c>
      <c r="AF3645" s="3">
        <v>-3.4279999999999999</v>
      </c>
      <c r="AG3645" s="3">
        <v>-9.5749999999999993</v>
      </c>
      <c r="AH3645" s="3">
        <v>-6.2430000000000003</v>
      </c>
      <c r="AI3645" s="3">
        <v>-16.707000000000001</v>
      </c>
      <c r="AJ3645" s="3">
        <v>-29.213999999999999</v>
      </c>
      <c r="AK3645" s="3">
        <v>-30.655999999999999</v>
      </c>
      <c r="AL3645" s="3">
        <v>-67.694000000000003</v>
      </c>
      <c r="AM3645" s="3">
        <v>-41.389000000000003</v>
      </c>
      <c r="AN3645" s="3">
        <v>-72.635999999999996</v>
      </c>
      <c r="AO3645" s="3">
        <v>-68.263999999999996</v>
      </c>
      <c r="AP3645" s="3">
        <v>-7.0129999999999999</v>
      </c>
      <c r="AQ3645" s="3">
        <v>21.14</v>
      </c>
      <c r="AR3645" s="3">
        <v>41.302</v>
      </c>
      <c r="AS3645" s="3">
        <v>28.364000000000001</v>
      </c>
      <c r="AT3645" s="3">
        <v>50.430999999999997</v>
      </c>
      <c r="AU3645" s="3">
        <v>56.073999999999998</v>
      </c>
      <c r="AV3645" s="3">
        <v>56.142000000000003</v>
      </c>
      <c r="AW3645" s="3">
        <v>50.752000000000002</v>
      </c>
      <c r="AX3645" s="3">
        <v>46.116</v>
      </c>
      <c r="AY3645" s="3">
        <v>38.472999999999999</v>
      </c>
      <c r="AZ3645" s="3">
        <v>30.885000000000002</v>
      </c>
      <c r="BA3645">
        <v>23.158999999999999</v>
      </c>
      <c r="BB3645">
        <v>2016</v>
      </c>
    </row>
    <row r="3646" spans="1:54" hidden="1" x14ac:dyDescent="0.2">
      <c r="A3646">
        <v>136</v>
      </c>
      <c r="B3646" t="s">
        <v>481</v>
      </c>
      <c r="C3646" t="s">
        <v>220</v>
      </c>
      <c r="D3646" t="s">
        <v>53</v>
      </c>
      <c r="E3646" t="s">
        <v>219</v>
      </c>
      <c r="F3646" t="s">
        <v>218</v>
      </c>
      <c r="G3646" t="s">
        <v>217</v>
      </c>
      <c r="I3646" t="s">
        <v>216</v>
      </c>
      <c r="J3646" s="3">
        <v>-3.5129999999999999</v>
      </c>
      <c r="K3646" s="3">
        <v>-3.5270000000000001</v>
      </c>
      <c r="L3646" s="3">
        <v>-2.371</v>
      </c>
      <c r="M3646" s="3">
        <v>0.30499999999999999</v>
      </c>
      <c r="N3646" s="3">
        <v>-0.90800000000000003</v>
      </c>
      <c r="O3646" s="3">
        <v>-1.216</v>
      </c>
      <c r="P3646" s="3">
        <v>0.42499999999999999</v>
      </c>
      <c r="Q3646" s="3">
        <v>-0.35899999999999999</v>
      </c>
      <c r="R3646" s="3">
        <v>-0.89300000000000002</v>
      </c>
      <c r="S3646" s="3">
        <v>-1.603</v>
      </c>
      <c r="T3646" s="3">
        <v>-1.8540000000000001</v>
      </c>
      <c r="U3646" s="3">
        <v>-2.4220000000000002</v>
      </c>
      <c r="V3646" s="3">
        <v>-2.601</v>
      </c>
      <c r="W3646" s="3">
        <v>1.129</v>
      </c>
      <c r="X3646" s="3">
        <v>1.1619999999999999</v>
      </c>
      <c r="Y3646" s="3">
        <v>2.0840000000000001</v>
      </c>
      <c r="Z3646" s="3">
        <v>2.952</v>
      </c>
      <c r="AA3646" s="3">
        <v>2.9609999999999999</v>
      </c>
      <c r="AB3646" s="3">
        <v>2.0489999999999999</v>
      </c>
      <c r="AC3646" s="3">
        <v>1.1259999999999999</v>
      </c>
      <c r="AD3646" s="3">
        <v>5.6000000000000001E-2</v>
      </c>
      <c r="AE3646" s="3">
        <v>0.52500000000000002</v>
      </c>
      <c r="AF3646" s="3">
        <v>-0.27</v>
      </c>
      <c r="AG3646" s="3">
        <v>-0.60899999999999999</v>
      </c>
      <c r="AH3646" s="3">
        <v>-0.34699999999999998</v>
      </c>
      <c r="AI3646" s="3">
        <v>-0.9</v>
      </c>
      <c r="AJ3646" s="3">
        <v>-1.5029999999999999</v>
      </c>
      <c r="AK3646" s="3">
        <v>-1.39</v>
      </c>
      <c r="AL3646" s="3">
        <v>-2.8180000000000001</v>
      </c>
      <c r="AM3646" s="3">
        <v>-1.889</v>
      </c>
      <c r="AN3646" s="3">
        <v>-3.4119999999999999</v>
      </c>
      <c r="AO3646" s="3">
        <v>-2.996</v>
      </c>
      <c r="AP3646" s="3">
        <v>-0.33800000000000002</v>
      </c>
      <c r="AQ3646" s="3">
        <v>0.99199999999999999</v>
      </c>
      <c r="AR3646" s="3">
        <v>1.9159999999999999</v>
      </c>
      <c r="AS3646" s="3">
        <v>1.5469999999999999</v>
      </c>
      <c r="AT3646" s="3">
        <v>2.7109999999999999</v>
      </c>
      <c r="AU3646" s="3">
        <v>2.8940000000000001</v>
      </c>
      <c r="AV3646" s="3">
        <v>2.573</v>
      </c>
      <c r="AW3646" s="3">
        <v>2.2440000000000002</v>
      </c>
      <c r="AX3646" s="3">
        <v>1.9710000000000001</v>
      </c>
      <c r="AY3646" s="3">
        <v>1.5960000000000001</v>
      </c>
      <c r="AZ3646" s="3">
        <v>1.2430000000000001</v>
      </c>
      <c r="BA3646">
        <v>0.90700000000000003</v>
      </c>
      <c r="BB3646">
        <v>2016</v>
      </c>
    </row>
    <row r="3647" spans="1:54" x14ac:dyDescent="0.2">
      <c r="A3647">
        <v>343</v>
      </c>
      <c r="B3647" t="s">
        <v>480</v>
      </c>
      <c r="C3647" t="s">
        <v>352</v>
      </c>
      <c r="D3647" t="s">
        <v>182</v>
      </c>
      <c r="E3647" t="s">
        <v>349</v>
      </c>
      <c r="F3647" t="s">
        <v>351</v>
      </c>
      <c r="G3647" t="s">
        <v>225</v>
      </c>
      <c r="H3647" t="s">
        <v>222</v>
      </c>
      <c r="I3647" t="s">
        <v>1256</v>
      </c>
      <c r="J3647" s="3">
        <v>455.27800000000002</v>
      </c>
      <c r="K3647" s="3">
        <v>475.40100000000001</v>
      </c>
      <c r="L3647" s="3">
        <v>490.041</v>
      </c>
      <c r="M3647" s="3">
        <v>510.392</v>
      </c>
      <c r="N3647" s="3">
        <v>515.23900000000003</v>
      </c>
      <c r="O3647" s="3">
        <v>510.60199999999998</v>
      </c>
      <c r="P3647" s="3">
        <v>546.34400000000005</v>
      </c>
      <c r="Q3647" s="3">
        <v>588.41200000000003</v>
      </c>
      <c r="R3647" s="3">
        <v>564.91999999999996</v>
      </c>
      <c r="S3647" s="3">
        <v>591.471</v>
      </c>
      <c r="T3647" s="3">
        <v>620.30600000000004</v>
      </c>
      <c r="U3647" s="3">
        <v>625.48</v>
      </c>
      <c r="V3647" s="3">
        <v>642.85400000000004</v>
      </c>
      <c r="W3647" s="3">
        <v>657.06500000000005</v>
      </c>
      <c r="X3647" s="3">
        <v>669.38400000000001</v>
      </c>
      <c r="Y3647" s="3">
        <v>686.26099999999997</v>
      </c>
      <c r="Z3647" s="3">
        <v>687.87900000000002</v>
      </c>
      <c r="AA3647" s="3">
        <v>676.59100000000001</v>
      </c>
      <c r="AB3647" s="3">
        <v>668.40499999999997</v>
      </c>
      <c r="AC3647" s="3">
        <v>674.96100000000001</v>
      </c>
      <c r="AD3647" s="3">
        <v>680.20100000000002</v>
      </c>
      <c r="AE3647" s="3">
        <v>688.91300000000001</v>
      </c>
      <c r="AF3647" s="3">
        <v>693.56200000000001</v>
      </c>
      <c r="AG3647" s="3">
        <v>718.99</v>
      </c>
      <c r="AH3647" s="3">
        <v>728.50800000000004</v>
      </c>
      <c r="AI3647" s="3">
        <v>735.01900000000001</v>
      </c>
      <c r="AJ3647" s="3">
        <v>756.32799999999997</v>
      </c>
      <c r="AK3647" s="3">
        <v>767.25099999999998</v>
      </c>
      <c r="AL3647" s="3">
        <v>760.96600000000001</v>
      </c>
      <c r="AM3647" s="3">
        <v>735.09799999999996</v>
      </c>
      <c r="AN3647" s="3">
        <v>724.471</v>
      </c>
      <c r="AO3647" s="3">
        <v>734.80799999999999</v>
      </c>
      <c r="AP3647" s="3">
        <v>731.04</v>
      </c>
      <c r="AQ3647" s="3">
        <v>732.51900000000001</v>
      </c>
      <c r="AR3647" s="3">
        <v>736.66700000000003</v>
      </c>
      <c r="AS3647" s="3">
        <v>742.827</v>
      </c>
      <c r="AT3647" s="3">
        <v>753.94299999999998</v>
      </c>
      <c r="AU3647" s="3">
        <v>761.21</v>
      </c>
      <c r="AV3647" s="3">
        <v>772.827</v>
      </c>
      <c r="AW3647" s="3">
        <v>786.93</v>
      </c>
      <c r="AX3647" s="3">
        <v>802.66899999999998</v>
      </c>
      <c r="AY3647" s="3">
        <v>819.726</v>
      </c>
      <c r="AZ3647" s="3">
        <v>837.96400000000006</v>
      </c>
      <c r="BA3647">
        <v>858.07600000000002</v>
      </c>
      <c r="BB3647">
        <v>2016</v>
      </c>
    </row>
    <row r="3648" spans="1:54" hidden="1" x14ac:dyDescent="0.2">
      <c r="A3648">
        <v>343</v>
      </c>
      <c r="B3648" t="s">
        <v>480</v>
      </c>
      <c r="C3648" t="s">
        <v>350</v>
      </c>
      <c r="D3648" t="s">
        <v>182</v>
      </c>
      <c r="E3648" t="s">
        <v>349</v>
      </c>
      <c r="F3648" t="s">
        <v>348</v>
      </c>
      <c r="G3648" t="s">
        <v>275</v>
      </c>
      <c r="I3648" t="s">
        <v>347</v>
      </c>
      <c r="J3648" s="3">
        <v>-4.0410000000000004</v>
      </c>
      <c r="K3648" s="3">
        <v>4.42</v>
      </c>
      <c r="L3648" s="3">
        <v>3.08</v>
      </c>
      <c r="M3648" s="3">
        <v>4.1529999999999996</v>
      </c>
      <c r="N3648" s="3">
        <v>0.95</v>
      </c>
      <c r="O3648" s="3">
        <v>-0.9</v>
      </c>
      <c r="P3648" s="3">
        <v>7</v>
      </c>
      <c r="Q3648" s="3">
        <v>7.7</v>
      </c>
      <c r="R3648" s="3">
        <v>-3.9929999999999999</v>
      </c>
      <c r="S3648" s="3">
        <v>4.7</v>
      </c>
      <c r="T3648" s="3">
        <v>4.875</v>
      </c>
      <c r="U3648" s="3">
        <v>0.83399999999999996</v>
      </c>
      <c r="V3648" s="3">
        <v>2.778</v>
      </c>
      <c r="W3648" s="3">
        <v>2.2109999999999999</v>
      </c>
      <c r="X3648" s="3">
        <v>1.875</v>
      </c>
      <c r="Y3648" s="3">
        <v>2.5209999999999999</v>
      </c>
      <c r="Z3648" s="3">
        <v>0.23599999999999999</v>
      </c>
      <c r="AA3648" s="3">
        <v>-1.641</v>
      </c>
      <c r="AB3648" s="3">
        <v>-1.21</v>
      </c>
      <c r="AC3648" s="3">
        <v>0.98099999999999998</v>
      </c>
      <c r="AD3648" s="3">
        <v>0.77600000000000002</v>
      </c>
      <c r="AE3648" s="3">
        <v>1.2809999999999999</v>
      </c>
      <c r="AF3648" s="3">
        <v>0.67500000000000004</v>
      </c>
      <c r="AG3648" s="3">
        <v>3.6659999999999999</v>
      </c>
      <c r="AH3648" s="3">
        <v>1.3240000000000001</v>
      </c>
      <c r="AI3648" s="3">
        <v>0.89400000000000002</v>
      </c>
      <c r="AJ3648" s="3">
        <v>2.899</v>
      </c>
      <c r="AK3648" s="3">
        <v>1.444</v>
      </c>
      <c r="AL3648" s="3">
        <v>-0.81899999999999995</v>
      </c>
      <c r="AM3648" s="3">
        <v>-3.399</v>
      </c>
      <c r="AN3648" s="3">
        <v>-1.446</v>
      </c>
      <c r="AO3648" s="3">
        <v>1.427</v>
      </c>
      <c r="AP3648" s="3">
        <v>-0.51300000000000001</v>
      </c>
      <c r="AQ3648" s="3">
        <v>0.20200000000000001</v>
      </c>
      <c r="AR3648" s="3">
        <v>0.56599999999999995</v>
      </c>
      <c r="AS3648" s="3">
        <v>0.83599999999999997</v>
      </c>
      <c r="AT3648" s="3">
        <v>1.496</v>
      </c>
      <c r="AU3648" s="3">
        <v>0.96399999999999997</v>
      </c>
      <c r="AV3648" s="3">
        <v>1.526</v>
      </c>
      <c r="AW3648" s="3">
        <v>1.825</v>
      </c>
      <c r="AX3648" s="3">
        <v>2</v>
      </c>
      <c r="AY3648" s="3">
        <v>2.125</v>
      </c>
      <c r="AZ3648" s="3">
        <v>2.2250000000000001</v>
      </c>
      <c r="BA3648">
        <v>2.4</v>
      </c>
      <c r="BB3648">
        <v>2016</v>
      </c>
    </row>
    <row r="3649" spans="1:54" hidden="1" x14ac:dyDescent="0.2">
      <c r="A3649">
        <v>343</v>
      </c>
      <c r="B3649" t="s">
        <v>480</v>
      </c>
      <c r="C3649" t="s">
        <v>346</v>
      </c>
      <c r="D3649" t="s">
        <v>182</v>
      </c>
      <c r="E3649" t="s">
        <v>342</v>
      </c>
      <c r="F3649" t="s">
        <v>345</v>
      </c>
      <c r="G3649" t="s">
        <v>225</v>
      </c>
      <c r="H3649" t="s">
        <v>222</v>
      </c>
      <c r="I3649" t="s">
        <v>1256</v>
      </c>
      <c r="J3649" s="3">
        <v>4.5650000000000004</v>
      </c>
      <c r="K3649" s="3">
        <v>5.0149999999999997</v>
      </c>
      <c r="L3649" s="3">
        <v>5.758</v>
      </c>
      <c r="M3649" s="3">
        <v>7.1020000000000003</v>
      </c>
      <c r="N3649" s="3">
        <v>9.2390000000000008</v>
      </c>
      <c r="O3649" s="3">
        <v>11.260999999999999</v>
      </c>
      <c r="P3649" s="3">
        <v>13.03</v>
      </c>
      <c r="Q3649" s="3">
        <v>14.696</v>
      </c>
      <c r="R3649" s="3">
        <v>17.513999999999999</v>
      </c>
      <c r="S3649" s="3">
        <v>21.045999999999999</v>
      </c>
      <c r="T3649" s="3">
        <v>33.576999999999998</v>
      </c>
      <c r="U3649" s="3">
        <v>51.847000000000001</v>
      </c>
      <c r="V3649" s="3">
        <v>99.548000000000002</v>
      </c>
      <c r="W3649" s="3">
        <v>137.613</v>
      </c>
      <c r="X3649" s="3">
        <v>182.92699999999999</v>
      </c>
      <c r="Y3649" s="3">
        <v>230.93199999999999</v>
      </c>
      <c r="Z3649" s="3">
        <v>261.53300000000002</v>
      </c>
      <c r="AA3649" s="3">
        <v>285.91800000000001</v>
      </c>
      <c r="AB3649" s="3">
        <v>309.303</v>
      </c>
      <c r="AC3649" s="3">
        <v>331.70499999999998</v>
      </c>
      <c r="AD3649" s="3">
        <v>371.34100000000001</v>
      </c>
      <c r="AE3649" s="3">
        <v>406.37400000000002</v>
      </c>
      <c r="AF3649" s="3">
        <v>451.79899999999998</v>
      </c>
      <c r="AG3649" s="3">
        <v>519.33100000000002</v>
      </c>
      <c r="AH3649" s="3">
        <v>596.21400000000006</v>
      </c>
      <c r="AI3649" s="3">
        <v>670.55600000000004</v>
      </c>
      <c r="AJ3649" s="3">
        <v>752.96</v>
      </c>
      <c r="AK3649" s="3">
        <v>885.63199999999995</v>
      </c>
      <c r="AL3649" s="3">
        <v>997.44399999999996</v>
      </c>
      <c r="AM3649" s="3">
        <v>1065.316</v>
      </c>
      <c r="AN3649" s="3">
        <v>1152.6859999999999</v>
      </c>
      <c r="AO3649" s="3">
        <v>1240.28</v>
      </c>
      <c r="AP3649" s="3">
        <v>1313.528</v>
      </c>
      <c r="AQ3649" s="3">
        <v>1430.94</v>
      </c>
      <c r="AR3649" s="3">
        <v>1541.7370000000001</v>
      </c>
      <c r="AS3649" s="3">
        <v>1658.413</v>
      </c>
      <c r="AT3649" s="3">
        <v>1758.4490000000001</v>
      </c>
      <c r="AU3649" s="3">
        <v>1844.183</v>
      </c>
      <c r="AV3649" s="3">
        <v>1970.989</v>
      </c>
      <c r="AW3649" s="3">
        <v>2107.02</v>
      </c>
      <c r="AX3649" s="3">
        <v>2256.7550000000001</v>
      </c>
      <c r="AY3649" s="3">
        <v>2419.9470000000001</v>
      </c>
      <c r="AZ3649" s="3">
        <v>2597.48</v>
      </c>
      <c r="BA3649">
        <v>2792.8110000000001</v>
      </c>
      <c r="BB3649">
        <v>2016</v>
      </c>
    </row>
    <row r="3650" spans="1:54" hidden="1" x14ac:dyDescent="0.2">
      <c r="A3650">
        <v>343</v>
      </c>
      <c r="B3650" t="s">
        <v>480</v>
      </c>
      <c r="C3650" t="s">
        <v>344</v>
      </c>
      <c r="D3650" t="s">
        <v>182</v>
      </c>
      <c r="E3650" t="s">
        <v>342</v>
      </c>
      <c r="F3650" t="s">
        <v>343</v>
      </c>
      <c r="G3650" t="s">
        <v>223</v>
      </c>
      <c r="H3650" t="s">
        <v>222</v>
      </c>
      <c r="I3650" t="s">
        <v>310</v>
      </c>
      <c r="J3650" s="3">
        <v>2.5649999999999999</v>
      </c>
      <c r="K3650" s="3">
        <v>2.8170000000000002</v>
      </c>
      <c r="L3650" s="3">
        <v>3.2349999999999999</v>
      </c>
      <c r="M3650" s="3">
        <v>2.875</v>
      </c>
      <c r="N3650" s="3">
        <v>2.1190000000000002</v>
      </c>
      <c r="O3650" s="3">
        <v>1.9930000000000001</v>
      </c>
      <c r="P3650" s="3">
        <v>2.3690000000000002</v>
      </c>
      <c r="Q3650" s="3">
        <v>2.6720000000000002</v>
      </c>
      <c r="R3650" s="3">
        <v>3.1840000000000002</v>
      </c>
      <c r="S3650" s="3">
        <v>3.6920000000000002</v>
      </c>
      <c r="T3650" s="3">
        <v>4.6630000000000003</v>
      </c>
      <c r="U3650" s="3">
        <v>4.2850000000000001</v>
      </c>
      <c r="V3650" s="3">
        <v>4.3280000000000003</v>
      </c>
      <c r="W3650" s="3">
        <v>5.516</v>
      </c>
      <c r="X3650" s="3">
        <v>5.5289999999999999</v>
      </c>
      <c r="Y3650" s="3">
        <v>6.5430000000000001</v>
      </c>
      <c r="Z3650" s="3">
        <v>7.0460000000000003</v>
      </c>
      <c r="AA3650" s="3">
        <v>8.0760000000000005</v>
      </c>
      <c r="AB3650" s="3">
        <v>8.4619999999999997</v>
      </c>
      <c r="AC3650" s="3">
        <v>8.4960000000000004</v>
      </c>
      <c r="AD3650" s="3">
        <v>8.6959999999999997</v>
      </c>
      <c r="AE3650" s="3">
        <v>8.8350000000000009</v>
      </c>
      <c r="AF3650" s="3">
        <v>9.3320000000000007</v>
      </c>
      <c r="AG3650" s="3">
        <v>8.9939999999999998</v>
      </c>
      <c r="AH3650" s="3">
        <v>9.7430000000000003</v>
      </c>
      <c r="AI3650" s="3">
        <v>10.756</v>
      </c>
      <c r="AJ3650" s="3">
        <v>11.468</v>
      </c>
      <c r="AK3650" s="3">
        <v>12.881</v>
      </c>
      <c r="AL3650" s="3">
        <v>13.743</v>
      </c>
      <c r="AM3650" s="3">
        <v>12.106999999999999</v>
      </c>
      <c r="AN3650" s="3">
        <v>13.192</v>
      </c>
      <c r="AO3650" s="3">
        <v>14.407999999999999</v>
      </c>
      <c r="AP3650" s="3">
        <v>14.759</v>
      </c>
      <c r="AQ3650" s="3">
        <v>14.202</v>
      </c>
      <c r="AR3650" s="3">
        <v>13.864000000000001</v>
      </c>
      <c r="AS3650" s="3">
        <v>14.143000000000001</v>
      </c>
      <c r="AT3650" s="3">
        <v>14.002000000000001</v>
      </c>
      <c r="AU3650" s="3">
        <v>14.359</v>
      </c>
      <c r="AV3650" s="3">
        <v>15.256</v>
      </c>
      <c r="AW3650" s="3">
        <v>15.845000000000001</v>
      </c>
      <c r="AX3650" s="3">
        <v>16.597999999999999</v>
      </c>
      <c r="AY3650" s="3">
        <v>17.385000000000002</v>
      </c>
      <c r="AZ3650" s="3">
        <v>18.222999999999999</v>
      </c>
      <c r="BA3650">
        <v>19.134</v>
      </c>
      <c r="BB3650">
        <v>2016</v>
      </c>
    </row>
    <row r="3651" spans="1:54" hidden="1" x14ac:dyDescent="0.2">
      <c r="A3651">
        <v>343</v>
      </c>
      <c r="B3651" t="s">
        <v>480</v>
      </c>
      <c r="C3651" t="s">
        <v>213</v>
      </c>
      <c r="D3651" t="s">
        <v>182</v>
      </c>
      <c r="E3651" t="s">
        <v>342</v>
      </c>
      <c r="F3651" s="3" t="s">
        <v>341</v>
      </c>
      <c r="G3651" t="s">
        <v>323</v>
      </c>
      <c r="H3651" t="s">
        <v>222</v>
      </c>
      <c r="I3651" t="s">
        <v>310</v>
      </c>
      <c r="J3651">
        <v>6.0990000000000002</v>
      </c>
      <c r="K3651">
        <v>6.9630000000000001</v>
      </c>
      <c r="L3651">
        <v>7.6230000000000002</v>
      </c>
      <c r="M3651">
        <v>8.2530000000000001</v>
      </c>
      <c r="N3651">
        <v>8.6270000000000007</v>
      </c>
      <c r="O3651">
        <v>8.8230000000000004</v>
      </c>
      <c r="P3651">
        <v>9.6310000000000002</v>
      </c>
      <c r="Q3651">
        <v>10.637</v>
      </c>
      <c r="R3651">
        <v>10.57</v>
      </c>
      <c r="S3651">
        <v>11.497</v>
      </c>
      <c r="T3651">
        <v>12.504</v>
      </c>
      <c r="U3651">
        <v>13.028</v>
      </c>
      <c r="V3651">
        <v>13.695</v>
      </c>
      <c r="W3651">
        <v>14.33</v>
      </c>
      <c r="X3651">
        <v>14.91</v>
      </c>
      <c r="Y3651">
        <v>15.605</v>
      </c>
      <c r="Z3651">
        <v>15.927</v>
      </c>
      <c r="AA3651">
        <v>15.933999999999999</v>
      </c>
      <c r="AB3651">
        <v>15.912000000000001</v>
      </c>
      <c r="AC3651">
        <v>16.314</v>
      </c>
      <c r="AD3651">
        <v>16.814</v>
      </c>
      <c r="AE3651">
        <v>17.417999999999999</v>
      </c>
      <c r="AF3651">
        <v>17.805</v>
      </c>
      <c r="AG3651">
        <v>18.824999999999999</v>
      </c>
      <c r="AH3651">
        <v>19.599</v>
      </c>
      <c r="AI3651">
        <v>20.411000000000001</v>
      </c>
      <c r="AJ3651">
        <v>21.648</v>
      </c>
      <c r="AK3651">
        <v>22.545000000000002</v>
      </c>
      <c r="AL3651">
        <v>22.798999999999999</v>
      </c>
      <c r="AM3651">
        <v>22.190999999999999</v>
      </c>
      <c r="AN3651">
        <v>22.137</v>
      </c>
      <c r="AO3651">
        <v>22.917000000000002</v>
      </c>
      <c r="AP3651">
        <v>23.219000000000001</v>
      </c>
      <c r="AQ3651">
        <v>23.641999999999999</v>
      </c>
      <c r="AR3651">
        <v>24.202000000000002</v>
      </c>
      <c r="AS3651">
        <v>24.669</v>
      </c>
      <c r="AT3651">
        <v>25.358000000000001</v>
      </c>
      <c r="AU3651">
        <v>26.062999999999999</v>
      </c>
      <c r="AV3651">
        <v>27.062000000000001</v>
      </c>
      <c r="AW3651">
        <v>28.152999999999999</v>
      </c>
      <c r="AX3651">
        <v>29.280999999999999</v>
      </c>
      <c r="AY3651">
        <v>30.472999999999999</v>
      </c>
      <c r="AZ3651">
        <v>31.686</v>
      </c>
      <c r="BA3651">
        <v>33.011000000000003</v>
      </c>
      <c r="BB3651">
        <v>2016</v>
      </c>
    </row>
    <row r="3652" spans="1:54" hidden="1" x14ac:dyDescent="0.2">
      <c r="A3652">
        <v>343</v>
      </c>
      <c r="B3652" t="s">
        <v>480</v>
      </c>
      <c r="C3652" t="s">
        <v>340</v>
      </c>
      <c r="D3652" t="s">
        <v>182</v>
      </c>
      <c r="E3652" t="s">
        <v>339</v>
      </c>
      <c r="F3652" t="s">
        <v>338</v>
      </c>
      <c r="G3652" t="s">
        <v>295</v>
      </c>
      <c r="I3652" t="s">
        <v>337</v>
      </c>
      <c r="J3652" s="3">
        <v>1.0029999999999999</v>
      </c>
      <c r="K3652" s="3">
        <v>1.0549999999999999</v>
      </c>
      <c r="L3652" s="3">
        <v>1.175</v>
      </c>
      <c r="M3652" s="3">
        <v>1.391</v>
      </c>
      <c r="N3652" s="3">
        <v>1.7929999999999999</v>
      </c>
      <c r="O3652" s="3">
        <v>2.2050000000000001</v>
      </c>
      <c r="P3652" s="3">
        <v>2.3849999999999998</v>
      </c>
      <c r="Q3652" s="3">
        <v>2.4980000000000002</v>
      </c>
      <c r="R3652" s="3">
        <v>3.1</v>
      </c>
      <c r="S3652" s="3">
        <v>3.5579999999999998</v>
      </c>
      <c r="T3652" s="3">
        <v>5.4130000000000003</v>
      </c>
      <c r="U3652" s="3">
        <v>8.2889999999999997</v>
      </c>
      <c r="V3652" s="3">
        <v>15.484999999999999</v>
      </c>
      <c r="W3652" s="3">
        <v>20.943999999999999</v>
      </c>
      <c r="X3652" s="3">
        <v>27.327999999999999</v>
      </c>
      <c r="Y3652" s="3">
        <v>33.651000000000003</v>
      </c>
      <c r="Z3652" s="3">
        <v>38.020000000000003</v>
      </c>
      <c r="AA3652" s="3">
        <v>42.259</v>
      </c>
      <c r="AB3652" s="3">
        <v>46.274999999999999</v>
      </c>
      <c r="AC3652" s="3">
        <v>49.143999999999998</v>
      </c>
      <c r="AD3652" s="3">
        <v>54.593000000000004</v>
      </c>
      <c r="AE3652" s="3">
        <v>58.988</v>
      </c>
      <c r="AF3652" s="3">
        <v>65.141999999999996</v>
      </c>
      <c r="AG3652" s="3">
        <v>72.230999999999995</v>
      </c>
      <c r="AH3652" s="3">
        <v>81.84</v>
      </c>
      <c r="AI3652" s="3">
        <v>91.23</v>
      </c>
      <c r="AJ3652" s="3">
        <v>99.555000000000007</v>
      </c>
      <c r="AK3652" s="3">
        <v>115.429</v>
      </c>
      <c r="AL3652" s="3">
        <v>131.07599999999999</v>
      </c>
      <c r="AM3652" s="3">
        <v>144.922</v>
      </c>
      <c r="AN3652" s="3">
        <v>159.107</v>
      </c>
      <c r="AO3652" s="3">
        <v>168.79</v>
      </c>
      <c r="AP3652" s="3">
        <v>179.679</v>
      </c>
      <c r="AQ3652" s="3">
        <v>195.345</v>
      </c>
      <c r="AR3652" s="3">
        <v>209.285</v>
      </c>
      <c r="AS3652" s="3">
        <v>223.25700000000001</v>
      </c>
      <c r="AT3652" s="3">
        <v>233.23400000000001</v>
      </c>
      <c r="AU3652" s="3">
        <v>242.27</v>
      </c>
      <c r="AV3652" s="3">
        <v>255.036</v>
      </c>
      <c r="AW3652" s="3">
        <v>267.75200000000001</v>
      </c>
      <c r="AX3652" s="3">
        <v>281.15600000000001</v>
      </c>
      <c r="AY3652" s="3">
        <v>295.214</v>
      </c>
      <c r="AZ3652" s="3">
        <v>309.97500000000002</v>
      </c>
      <c r="BA3652">
        <v>325.47399999999999</v>
      </c>
      <c r="BB3652">
        <v>2016</v>
      </c>
    </row>
    <row r="3653" spans="1:54" hidden="1" x14ac:dyDescent="0.2">
      <c r="A3653">
        <v>343</v>
      </c>
      <c r="B3653" t="s">
        <v>480</v>
      </c>
      <c r="C3653" t="s">
        <v>336</v>
      </c>
      <c r="D3653" t="s">
        <v>182</v>
      </c>
      <c r="E3653" t="s">
        <v>333</v>
      </c>
      <c r="F3653" t="s">
        <v>335</v>
      </c>
      <c r="G3653" t="s">
        <v>225</v>
      </c>
      <c r="H3653" t="s">
        <v>322</v>
      </c>
      <c r="I3653" t="s">
        <v>330</v>
      </c>
      <c r="J3653" s="3">
        <v>215563.49900000001</v>
      </c>
      <c r="K3653" s="3">
        <v>221129.38699999999</v>
      </c>
      <c r="L3653" s="3">
        <v>224127.427</v>
      </c>
      <c r="M3653" s="3">
        <v>228854.92300000001</v>
      </c>
      <c r="N3653" s="3">
        <v>230508.95600000001</v>
      </c>
      <c r="O3653" s="3">
        <v>225021.49799999999</v>
      </c>
      <c r="P3653" s="3">
        <v>238627.69099999999</v>
      </c>
      <c r="Q3653" s="3">
        <v>255145.97</v>
      </c>
      <c r="R3653" s="3">
        <v>243522.99600000001</v>
      </c>
      <c r="S3653" s="3">
        <v>254471.27600000001</v>
      </c>
      <c r="T3653" s="3">
        <v>262262.44699999999</v>
      </c>
      <c r="U3653" s="3">
        <v>262717.70600000001</v>
      </c>
      <c r="V3653" s="3">
        <v>268005.17499999999</v>
      </c>
      <c r="W3653" s="3">
        <v>271678.09499999997</v>
      </c>
      <c r="X3653" s="3">
        <v>274355.83199999999</v>
      </c>
      <c r="Y3653" s="3">
        <v>278735.68199999997</v>
      </c>
      <c r="Z3653" s="3">
        <v>276786.70400000003</v>
      </c>
      <c r="AA3653" s="3">
        <v>269618.49699999997</v>
      </c>
      <c r="AB3653" s="3">
        <v>263761.44199999998</v>
      </c>
      <c r="AC3653" s="3">
        <v>263803.179</v>
      </c>
      <c r="AD3653" s="3">
        <v>263417.08299999998</v>
      </c>
      <c r="AE3653" s="3">
        <v>264463.38099999999</v>
      </c>
      <c r="AF3653" s="3">
        <v>264041.56199999998</v>
      </c>
      <c r="AG3653" s="3">
        <v>271612.72399999999</v>
      </c>
      <c r="AH3653" s="3">
        <v>273291.56</v>
      </c>
      <c r="AI3653" s="3">
        <v>274041.16399999999</v>
      </c>
      <c r="AJ3653" s="3">
        <v>280513.60700000002</v>
      </c>
      <c r="AK3653" s="3">
        <v>283311.74800000002</v>
      </c>
      <c r="AL3653" s="3">
        <v>279884.13500000001</v>
      </c>
      <c r="AM3653" s="3">
        <v>269300.19799999997</v>
      </c>
      <c r="AN3653" s="3">
        <v>264262.38699999999</v>
      </c>
      <c r="AO3653" s="3">
        <v>266750.11800000002</v>
      </c>
      <c r="AP3653" s="3">
        <v>264014.42300000001</v>
      </c>
      <c r="AQ3653" s="3">
        <v>263128.06</v>
      </c>
      <c r="AR3653" s="3">
        <v>263197.35700000002</v>
      </c>
      <c r="AS3653" s="3">
        <v>263973.24</v>
      </c>
      <c r="AT3653" s="3">
        <v>266484.78100000002</v>
      </c>
      <c r="AU3653" s="3">
        <v>267608.82199999999</v>
      </c>
      <c r="AV3653" s="3">
        <v>270234.01299999998</v>
      </c>
      <c r="AW3653" s="3">
        <v>273688.24099999998</v>
      </c>
      <c r="AX3653" s="3">
        <v>277663.15500000003</v>
      </c>
      <c r="AY3653" s="3">
        <v>282041.01299999998</v>
      </c>
      <c r="AZ3653" s="3">
        <v>286768.42300000001</v>
      </c>
      <c r="BA3653">
        <v>292074.22200000001</v>
      </c>
      <c r="BB3653">
        <v>2015</v>
      </c>
    </row>
    <row r="3654" spans="1:54" hidden="1" x14ac:dyDescent="0.2">
      <c r="A3654">
        <v>343</v>
      </c>
      <c r="B3654" t="s">
        <v>480</v>
      </c>
      <c r="C3654" t="s">
        <v>334</v>
      </c>
      <c r="D3654" t="s">
        <v>182</v>
      </c>
      <c r="E3654" t="s">
        <v>333</v>
      </c>
      <c r="F3654" t="s">
        <v>332</v>
      </c>
      <c r="G3654" t="s">
        <v>331</v>
      </c>
      <c r="H3654" t="s">
        <v>322</v>
      </c>
      <c r="I3654" t="s">
        <v>330</v>
      </c>
      <c r="J3654" s="3">
        <v>6722.7889999999998</v>
      </c>
      <c r="K3654" s="3">
        <v>6896.3729999999996</v>
      </c>
      <c r="L3654" s="3">
        <v>6989.8729999999996</v>
      </c>
      <c r="M3654" s="3">
        <v>7137.31</v>
      </c>
      <c r="N3654" s="3">
        <v>7188.8940000000002</v>
      </c>
      <c r="O3654" s="3">
        <v>7017.7569999999996</v>
      </c>
      <c r="P3654" s="3">
        <v>7442.0940000000001</v>
      </c>
      <c r="Q3654" s="3">
        <v>7957.25</v>
      </c>
      <c r="R3654" s="3">
        <v>7594.7640000000001</v>
      </c>
      <c r="S3654" s="3">
        <v>7936.2079999999996</v>
      </c>
      <c r="T3654" s="3">
        <v>8179.192</v>
      </c>
      <c r="U3654" s="3">
        <v>8193.39</v>
      </c>
      <c r="V3654" s="3">
        <v>8358.2909999999993</v>
      </c>
      <c r="W3654" s="3">
        <v>8472.8379999999997</v>
      </c>
      <c r="X3654" s="3">
        <v>8556.3490000000002</v>
      </c>
      <c r="Y3654" s="3">
        <v>8692.9429999999993</v>
      </c>
      <c r="Z3654" s="3">
        <v>8632.1610000000001</v>
      </c>
      <c r="AA3654" s="3">
        <v>8408.6049999999996</v>
      </c>
      <c r="AB3654" s="3">
        <v>8225.9410000000007</v>
      </c>
      <c r="AC3654" s="3">
        <v>8227.2430000000004</v>
      </c>
      <c r="AD3654" s="3">
        <v>8215.2019999999993</v>
      </c>
      <c r="AE3654" s="3">
        <v>8247.8320000000003</v>
      </c>
      <c r="AF3654" s="3">
        <v>8234.6769999999997</v>
      </c>
      <c r="AG3654" s="3">
        <v>8470.7990000000009</v>
      </c>
      <c r="AH3654" s="3">
        <v>8523.1569999999992</v>
      </c>
      <c r="AI3654" s="3">
        <v>8546.5349999999999</v>
      </c>
      <c r="AJ3654" s="3">
        <v>8748.3919999999998</v>
      </c>
      <c r="AK3654" s="3">
        <v>8835.6569999999992</v>
      </c>
      <c r="AL3654" s="3">
        <v>8728.76</v>
      </c>
      <c r="AM3654" s="3">
        <v>8398.6790000000001</v>
      </c>
      <c r="AN3654" s="3">
        <v>8241.5640000000003</v>
      </c>
      <c r="AO3654" s="3">
        <v>8319.1489999999994</v>
      </c>
      <c r="AP3654" s="3">
        <v>8233.8310000000001</v>
      </c>
      <c r="AQ3654" s="3">
        <v>8206.1880000000001</v>
      </c>
      <c r="AR3654" s="3">
        <v>8208.3490000000002</v>
      </c>
      <c r="AS3654" s="3">
        <v>8232.5460000000003</v>
      </c>
      <c r="AT3654" s="3">
        <v>8310.8739999999998</v>
      </c>
      <c r="AU3654" s="3">
        <v>8345.93</v>
      </c>
      <c r="AV3654" s="3">
        <v>8427.8019999999997</v>
      </c>
      <c r="AW3654" s="3">
        <v>8535.5290000000005</v>
      </c>
      <c r="AX3654" s="3">
        <v>8659.4950000000008</v>
      </c>
      <c r="AY3654" s="3">
        <v>8796.027</v>
      </c>
      <c r="AZ3654" s="3">
        <v>8943.4609999999993</v>
      </c>
      <c r="BA3654">
        <v>9108.9330000000009</v>
      </c>
      <c r="BB3654">
        <v>2015</v>
      </c>
    </row>
    <row r="3655" spans="1:54" hidden="1" x14ac:dyDescent="0.2">
      <c r="A3655">
        <v>343</v>
      </c>
      <c r="B3655" t="s">
        <v>480</v>
      </c>
      <c r="C3655" t="s">
        <v>329</v>
      </c>
      <c r="D3655" t="s">
        <v>182</v>
      </c>
      <c r="E3655" t="s">
        <v>325</v>
      </c>
      <c r="F3655" t="s">
        <v>328</v>
      </c>
      <c r="G3655" t="s">
        <v>225</v>
      </c>
      <c r="H3655" t="s">
        <v>322</v>
      </c>
      <c r="I3655" t="s">
        <v>321</v>
      </c>
      <c r="J3655" s="3">
        <v>2161.5949999999998</v>
      </c>
      <c r="K3655" s="3">
        <v>2332.6950000000002</v>
      </c>
      <c r="L3655" s="3">
        <v>2633.5259999999998</v>
      </c>
      <c r="M3655" s="3">
        <v>3184.3969999999999</v>
      </c>
      <c r="N3655" s="3">
        <v>4133.2809999999999</v>
      </c>
      <c r="O3655" s="3">
        <v>4962.7259999999997</v>
      </c>
      <c r="P3655" s="3">
        <v>5691.2420000000002</v>
      </c>
      <c r="Q3655" s="3">
        <v>6372.2780000000002</v>
      </c>
      <c r="R3655" s="3">
        <v>7550.0339999999997</v>
      </c>
      <c r="S3655" s="3">
        <v>9054.777</v>
      </c>
      <c r="T3655" s="3">
        <v>14196.207</v>
      </c>
      <c r="U3655" s="3">
        <v>21777.257000000001</v>
      </c>
      <c r="V3655" s="3">
        <v>41501.449000000001</v>
      </c>
      <c r="W3655" s="3">
        <v>56899.188999999998</v>
      </c>
      <c r="X3655" s="3">
        <v>74975.195000000007</v>
      </c>
      <c r="Y3655" s="3">
        <v>93796.629000000001</v>
      </c>
      <c r="Z3655" s="3">
        <v>105234.895</v>
      </c>
      <c r="AA3655" s="3">
        <v>113937.17200000001</v>
      </c>
      <c r="AB3655" s="3">
        <v>122054.94</v>
      </c>
      <c r="AC3655" s="3">
        <v>129644.39200000001</v>
      </c>
      <c r="AD3655" s="3">
        <v>143806.88</v>
      </c>
      <c r="AE3655" s="3">
        <v>156001.122</v>
      </c>
      <c r="AF3655" s="3">
        <v>172001.28099999999</v>
      </c>
      <c r="AG3655" s="3">
        <v>196187.55100000001</v>
      </c>
      <c r="AH3655" s="3">
        <v>223663.00399999999</v>
      </c>
      <c r="AI3655" s="3">
        <v>250006.94500000001</v>
      </c>
      <c r="AJ3655" s="3">
        <v>279264.23800000001</v>
      </c>
      <c r="AK3655" s="3">
        <v>327024.42099999997</v>
      </c>
      <c r="AL3655" s="3">
        <v>366860.92599999998</v>
      </c>
      <c r="AM3655" s="3">
        <v>390274.23200000002</v>
      </c>
      <c r="AN3655" s="3">
        <v>420460.54700000002</v>
      </c>
      <c r="AO3655" s="3">
        <v>450246.435</v>
      </c>
      <c r="AP3655" s="3">
        <v>474379.12800000003</v>
      </c>
      <c r="AQ3655" s="3">
        <v>514007.80599999998</v>
      </c>
      <c r="AR3655" s="3">
        <v>550833.75100000005</v>
      </c>
      <c r="AS3655" s="3">
        <v>589338.45400000003</v>
      </c>
      <c r="AT3655" s="3">
        <v>621532.34100000001</v>
      </c>
      <c r="AU3655" s="3">
        <v>648335.74600000004</v>
      </c>
      <c r="AV3655" s="3">
        <v>689195.06299999997</v>
      </c>
      <c r="AW3655" s="3">
        <v>732805.14099999995</v>
      </c>
      <c r="AX3655" s="3">
        <v>780667.94299999997</v>
      </c>
      <c r="AY3655" s="3">
        <v>832625.40500000003</v>
      </c>
      <c r="AZ3655" s="3">
        <v>888910.46499999997</v>
      </c>
      <c r="BA3655">
        <v>950624.97</v>
      </c>
      <c r="BB3655">
        <v>2015</v>
      </c>
    </row>
    <row r="3656" spans="1:54" hidden="1" x14ac:dyDescent="0.2">
      <c r="A3656">
        <v>343</v>
      </c>
      <c r="B3656" t="s">
        <v>480</v>
      </c>
      <c r="C3656" t="s">
        <v>327</v>
      </c>
      <c r="D3656" t="s">
        <v>182</v>
      </c>
      <c r="E3656" t="s">
        <v>325</v>
      </c>
      <c r="F3656" t="s">
        <v>326</v>
      </c>
      <c r="G3656" t="s">
        <v>223</v>
      </c>
      <c r="H3656" t="s">
        <v>322</v>
      </c>
      <c r="I3656" t="s">
        <v>321</v>
      </c>
      <c r="J3656" s="3">
        <v>1214.3789999999999</v>
      </c>
      <c r="K3656" s="3">
        <v>1310.5029999999999</v>
      </c>
      <c r="L3656" s="3">
        <v>1479.509</v>
      </c>
      <c r="M3656" s="3">
        <v>1289.23</v>
      </c>
      <c r="N3656" s="3">
        <v>948</v>
      </c>
      <c r="O3656" s="3">
        <v>878.35900000000004</v>
      </c>
      <c r="P3656" s="3">
        <v>1034.771</v>
      </c>
      <c r="Q3656" s="3">
        <v>1158.596</v>
      </c>
      <c r="R3656" s="3">
        <v>1372.7339999999999</v>
      </c>
      <c r="S3656" s="3">
        <v>1588.557</v>
      </c>
      <c r="T3656" s="3">
        <v>1971.6949999999999</v>
      </c>
      <c r="U3656" s="3">
        <v>1799.7729999999999</v>
      </c>
      <c r="V3656" s="3">
        <v>1804.4110000000001</v>
      </c>
      <c r="W3656" s="3">
        <v>2280.6610000000001</v>
      </c>
      <c r="X3656" s="3">
        <v>2266.0749999999998</v>
      </c>
      <c r="Y3656" s="3">
        <v>2657.6680000000001</v>
      </c>
      <c r="Z3656" s="3">
        <v>2835.0259999999998</v>
      </c>
      <c r="AA3656" s="3">
        <v>3218.1579999999999</v>
      </c>
      <c r="AB3656" s="3">
        <v>3339.3960000000002</v>
      </c>
      <c r="AC3656" s="3">
        <v>3320.51</v>
      </c>
      <c r="AD3656" s="3">
        <v>3367.7530000000002</v>
      </c>
      <c r="AE3656" s="3">
        <v>3391.605</v>
      </c>
      <c r="AF3656" s="3">
        <v>3552.5749999999998</v>
      </c>
      <c r="AG3656" s="3">
        <v>3397.7240000000002</v>
      </c>
      <c r="AH3656" s="3">
        <v>3654.7910000000002</v>
      </c>
      <c r="AI3656" s="3">
        <v>4010.1790000000001</v>
      </c>
      <c r="AJ3656" s="3">
        <v>4253.2690000000002</v>
      </c>
      <c r="AK3656" s="3">
        <v>4756.2719999999999</v>
      </c>
      <c r="AL3656" s="3">
        <v>5054.5649999999996</v>
      </c>
      <c r="AM3656" s="3">
        <v>4435.2690000000002</v>
      </c>
      <c r="AN3656" s="3">
        <v>4811.8630000000003</v>
      </c>
      <c r="AO3656" s="3">
        <v>5230.5259999999998</v>
      </c>
      <c r="AP3656" s="3">
        <v>5330.0619999999999</v>
      </c>
      <c r="AQ3656" s="3">
        <v>5101.3609999999999</v>
      </c>
      <c r="AR3656" s="3">
        <v>4953.1809999999996</v>
      </c>
      <c r="AS3656" s="3">
        <v>5026.0659999999998</v>
      </c>
      <c r="AT3656" s="3">
        <v>4949.12</v>
      </c>
      <c r="AU3656" s="3">
        <v>5047.9560000000001</v>
      </c>
      <c r="AV3656" s="3">
        <v>5334.5349999999999</v>
      </c>
      <c r="AW3656" s="3">
        <v>5510.6059999999998</v>
      </c>
      <c r="AX3656" s="3">
        <v>5741.5249999999996</v>
      </c>
      <c r="AY3656" s="3">
        <v>5981.55</v>
      </c>
      <c r="AZ3656" s="3">
        <v>6236.23</v>
      </c>
      <c r="BA3656">
        <v>6512.8850000000002</v>
      </c>
      <c r="BB3656">
        <v>2015</v>
      </c>
    </row>
    <row r="3657" spans="1:54" hidden="1" x14ac:dyDescent="0.2">
      <c r="A3657">
        <v>343</v>
      </c>
      <c r="B3657" t="s">
        <v>480</v>
      </c>
      <c r="C3657" t="s">
        <v>212</v>
      </c>
      <c r="D3657" t="s">
        <v>182</v>
      </c>
      <c r="E3657" t="s">
        <v>325</v>
      </c>
      <c r="F3657" t="s">
        <v>324</v>
      </c>
      <c r="G3657" t="s">
        <v>323</v>
      </c>
      <c r="H3657" t="s">
        <v>322</v>
      </c>
      <c r="I3657" t="s">
        <v>321</v>
      </c>
      <c r="J3657" s="3">
        <v>2887.7359999999999</v>
      </c>
      <c r="K3657" s="3">
        <v>3238.895</v>
      </c>
      <c r="L3657" s="3">
        <v>3486.489</v>
      </c>
      <c r="M3657" s="3">
        <v>3700.56</v>
      </c>
      <c r="N3657" s="3">
        <v>3859.585</v>
      </c>
      <c r="O3657" s="3">
        <v>3888.2730000000001</v>
      </c>
      <c r="P3657" s="3">
        <v>4206.5140000000001</v>
      </c>
      <c r="Q3657" s="3">
        <v>4612.491</v>
      </c>
      <c r="R3657" s="3">
        <v>4556.4799999999996</v>
      </c>
      <c r="S3657" s="3">
        <v>4946.4790000000003</v>
      </c>
      <c r="T3657" s="3">
        <v>5286.4830000000002</v>
      </c>
      <c r="U3657" s="3">
        <v>5471.924</v>
      </c>
      <c r="V3657" s="3">
        <v>5709.3090000000002</v>
      </c>
      <c r="W3657" s="3">
        <v>5925.2359999999999</v>
      </c>
      <c r="X3657" s="3">
        <v>6110.9930000000004</v>
      </c>
      <c r="Y3657" s="3">
        <v>6338.0309999999999</v>
      </c>
      <c r="Z3657" s="3">
        <v>6408.58</v>
      </c>
      <c r="AA3657" s="3">
        <v>6349.4949999999999</v>
      </c>
      <c r="AB3657" s="3">
        <v>6278.9620000000004</v>
      </c>
      <c r="AC3657" s="3">
        <v>6376.0649999999996</v>
      </c>
      <c r="AD3657" s="3">
        <v>6511.5940000000001</v>
      </c>
      <c r="AE3657" s="3">
        <v>6686.45</v>
      </c>
      <c r="AF3657" s="3">
        <v>6778.27</v>
      </c>
      <c r="AG3657" s="3">
        <v>7111.6629999999996</v>
      </c>
      <c r="AH3657" s="3">
        <v>7352.393</v>
      </c>
      <c r="AI3657" s="3">
        <v>7609.7569999999996</v>
      </c>
      <c r="AJ3657" s="3">
        <v>8028.8379999999997</v>
      </c>
      <c r="AK3657" s="3">
        <v>8324.7009999999991</v>
      </c>
      <c r="AL3657" s="3">
        <v>8385.31</v>
      </c>
      <c r="AM3657" s="3">
        <v>8129.4870000000001</v>
      </c>
      <c r="AN3657" s="3">
        <v>8074.8739999999998</v>
      </c>
      <c r="AO3657" s="3">
        <v>8319.1489999999994</v>
      </c>
      <c r="AP3657" s="3">
        <v>8385.5069999999996</v>
      </c>
      <c r="AQ3657" s="3">
        <v>8492.3189999999995</v>
      </c>
      <c r="AR3657" s="3">
        <v>8647.0139999999992</v>
      </c>
      <c r="AS3657" s="3">
        <v>8766.5409999999993</v>
      </c>
      <c r="AT3657" s="3">
        <v>8962.8639999999996</v>
      </c>
      <c r="AU3657" s="3">
        <v>9162.625</v>
      </c>
      <c r="AV3657" s="3">
        <v>9462.7289999999994</v>
      </c>
      <c r="AW3657" s="3">
        <v>9791.5319999999992</v>
      </c>
      <c r="AX3657" s="3">
        <v>10128.923000000001</v>
      </c>
      <c r="AY3657" s="3">
        <v>10484.701999999999</v>
      </c>
      <c r="AZ3657" s="3">
        <v>10843.49</v>
      </c>
      <c r="BA3657">
        <v>11236.267</v>
      </c>
      <c r="BB3657">
        <v>2015</v>
      </c>
    </row>
    <row r="3658" spans="1:54" hidden="1" x14ac:dyDescent="0.2">
      <c r="A3658">
        <v>343</v>
      </c>
      <c r="B3658" t="s">
        <v>480</v>
      </c>
      <c r="C3658" t="s">
        <v>320</v>
      </c>
      <c r="D3658" t="s">
        <v>182</v>
      </c>
      <c r="E3658" t="s">
        <v>319</v>
      </c>
      <c r="F3658" t="s">
        <v>318</v>
      </c>
      <c r="G3658" t="s">
        <v>243</v>
      </c>
    </row>
    <row r="3659" spans="1:54" hidden="1" x14ac:dyDescent="0.2">
      <c r="A3659">
        <v>343</v>
      </c>
      <c r="B3659" t="s">
        <v>480</v>
      </c>
      <c r="C3659" t="s">
        <v>317</v>
      </c>
      <c r="D3659" t="s">
        <v>182</v>
      </c>
      <c r="E3659" t="s">
        <v>316</v>
      </c>
      <c r="F3659" t="s">
        <v>315</v>
      </c>
      <c r="G3659" t="s">
        <v>288</v>
      </c>
      <c r="I3659" t="s">
        <v>310</v>
      </c>
      <c r="J3659" s="3">
        <v>4.5999999999999999E-2</v>
      </c>
      <c r="K3659" s="3">
        <v>4.7E-2</v>
      </c>
      <c r="L3659" s="3">
        <v>4.9000000000000002E-2</v>
      </c>
      <c r="M3659" s="3">
        <v>4.9000000000000002E-2</v>
      </c>
      <c r="N3659" s="3">
        <v>4.8000000000000001E-2</v>
      </c>
      <c r="O3659" s="3">
        <v>4.5999999999999999E-2</v>
      </c>
      <c r="P3659" s="3">
        <v>4.7E-2</v>
      </c>
      <c r="Q3659" s="3">
        <v>4.9000000000000002E-2</v>
      </c>
      <c r="R3659" s="3">
        <v>4.4999999999999998E-2</v>
      </c>
      <c r="S3659" s="3">
        <v>4.4999999999999998E-2</v>
      </c>
      <c r="T3659" s="3">
        <v>4.5999999999999999E-2</v>
      </c>
      <c r="U3659" s="3">
        <v>4.4999999999999998E-2</v>
      </c>
      <c r="V3659" s="3">
        <v>4.2000000000000003E-2</v>
      </c>
      <c r="W3659" s="3">
        <v>4.2000000000000003E-2</v>
      </c>
      <c r="X3659" s="3">
        <v>4.1000000000000002E-2</v>
      </c>
      <c r="Y3659" s="3">
        <v>4.1000000000000002E-2</v>
      </c>
      <c r="Z3659" s="3">
        <v>3.9E-2</v>
      </c>
      <c r="AA3659" s="3">
        <v>3.6999999999999998E-2</v>
      </c>
      <c r="AB3659" s="3">
        <v>3.5999999999999997E-2</v>
      </c>
      <c r="AC3659" s="3">
        <v>3.5000000000000003E-2</v>
      </c>
      <c r="AD3659" s="3">
        <v>3.4000000000000002E-2</v>
      </c>
      <c r="AE3659" s="3">
        <v>3.3000000000000002E-2</v>
      </c>
      <c r="AF3659" s="3">
        <v>3.3000000000000002E-2</v>
      </c>
      <c r="AG3659" s="3">
        <v>3.2000000000000001E-2</v>
      </c>
      <c r="AH3659" s="3">
        <v>3.1E-2</v>
      </c>
      <c r="AI3659" s="3">
        <v>0.03</v>
      </c>
      <c r="AJ3659" s="3">
        <v>2.9000000000000001E-2</v>
      </c>
      <c r="AK3659" s="3">
        <v>2.8000000000000001E-2</v>
      </c>
      <c r="AL3659" s="3">
        <v>2.7E-2</v>
      </c>
      <c r="AM3659" s="3">
        <v>2.5999999999999999E-2</v>
      </c>
      <c r="AN3659" s="3">
        <v>2.5000000000000001E-2</v>
      </c>
      <c r="AO3659" s="3">
        <v>2.4E-2</v>
      </c>
      <c r="AP3659" s="3">
        <v>2.3E-2</v>
      </c>
      <c r="AQ3659" s="3">
        <v>2.3E-2</v>
      </c>
      <c r="AR3659" s="3">
        <v>2.1999999999999999E-2</v>
      </c>
      <c r="AS3659" s="3">
        <v>2.1000000000000001E-2</v>
      </c>
      <c r="AT3659" s="3">
        <v>2.1000000000000001E-2</v>
      </c>
      <c r="AU3659" s="3">
        <v>2.1000000000000001E-2</v>
      </c>
      <c r="AV3659" s="3">
        <v>0.02</v>
      </c>
      <c r="AW3659" s="3">
        <v>0.02</v>
      </c>
      <c r="AX3659" s="3">
        <v>1.9E-2</v>
      </c>
      <c r="AY3659" s="3">
        <v>1.9E-2</v>
      </c>
      <c r="AZ3659" s="3">
        <v>1.9E-2</v>
      </c>
      <c r="BA3659">
        <v>1.9E-2</v>
      </c>
      <c r="BB3659">
        <v>2016</v>
      </c>
    </row>
    <row r="3660" spans="1:54" hidden="1" x14ac:dyDescent="0.2">
      <c r="A3660">
        <v>343</v>
      </c>
      <c r="B3660" t="s">
        <v>480</v>
      </c>
      <c r="C3660" t="s">
        <v>314</v>
      </c>
      <c r="D3660" t="s">
        <v>182</v>
      </c>
      <c r="E3660" t="s">
        <v>313</v>
      </c>
      <c r="F3660" s="3" t="s">
        <v>312</v>
      </c>
      <c r="G3660" t="s">
        <v>311</v>
      </c>
      <c r="I3660" t="s">
        <v>310</v>
      </c>
      <c r="J3660">
        <v>0.749</v>
      </c>
      <c r="K3660">
        <v>0.72</v>
      </c>
      <c r="L3660">
        <v>0.755</v>
      </c>
      <c r="M3660">
        <v>0.86099999999999999</v>
      </c>
      <c r="N3660">
        <v>1.071</v>
      </c>
      <c r="O3660">
        <v>1.276</v>
      </c>
      <c r="P3660">
        <v>1.353</v>
      </c>
      <c r="Q3660">
        <v>1.3819999999999999</v>
      </c>
      <c r="R3660">
        <v>1.657</v>
      </c>
      <c r="S3660">
        <v>1.831</v>
      </c>
      <c r="T3660">
        <v>2.6850000000000001</v>
      </c>
      <c r="U3660">
        <v>3.98</v>
      </c>
      <c r="V3660">
        <v>7.2690000000000001</v>
      </c>
      <c r="W3660">
        <v>9.6029999999999998</v>
      </c>
      <c r="X3660">
        <v>12.269</v>
      </c>
      <c r="Y3660">
        <v>14.798999999999999</v>
      </c>
      <c r="Z3660">
        <v>16.420999999999999</v>
      </c>
      <c r="AA3660">
        <v>17.943999999999999</v>
      </c>
      <c r="AB3660">
        <v>19.439</v>
      </c>
      <c r="AC3660">
        <v>20.332999999999998</v>
      </c>
      <c r="AD3660">
        <v>22.085000000000001</v>
      </c>
      <c r="AE3660">
        <v>23.331</v>
      </c>
      <c r="AF3660">
        <v>25.375</v>
      </c>
      <c r="AG3660">
        <v>27.587</v>
      </c>
      <c r="AH3660">
        <v>30.42</v>
      </c>
      <c r="AI3660">
        <v>32.853000000000002</v>
      </c>
      <c r="AJ3660">
        <v>34.783000000000001</v>
      </c>
      <c r="AK3660">
        <v>39.283999999999999</v>
      </c>
      <c r="AL3660">
        <v>43.75</v>
      </c>
      <c r="AM3660">
        <v>48.006999999999998</v>
      </c>
      <c r="AN3660">
        <v>52.07</v>
      </c>
      <c r="AO3660">
        <v>54.122</v>
      </c>
      <c r="AP3660">
        <v>56.570999999999998</v>
      </c>
      <c r="AQ3660">
        <v>60.526000000000003</v>
      </c>
      <c r="AR3660">
        <v>63.701999999999998</v>
      </c>
      <c r="AS3660">
        <v>67.225999999999999</v>
      </c>
      <c r="AT3660">
        <v>69.344999999999999</v>
      </c>
      <c r="AU3660">
        <v>70.759</v>
      </c>
      <c r="AV3660">
        <v>72.832999999999998</v>
      </c>
      <c r="AW3660">
        <v>74.840999999999994</v>
      </c>
      <c r="AX3660">
        <v>77.072999999999993</v>
      </c>
      <c r="AY3660">
        <v>79.412999999999997</v>
      </c>
      <c r="AZ3660">
        <v>81.975999999999999</v>
      </c>
      <c r="BA3660">
        <v>84.602999999999994</v>
      </c>
      <c r="BB3660">
        <v>2016</v>
      </c>
    </row>
    <row r="3661" spans="1:54" hidden="1" x14ac:dyDescent="0.2">
      <c r="A3661">
        <v>343</v>
      </c>
      <c r="B3661" t="s">
        <v>480</v>
      </c>
      <c r="C3661" t="s">
        <v>309</v>
      </c>
      <c r="D3661" t="s">
        <v>182</v>
      </c>
      <c r="E3661" t="s">
        <v>308</v>
      </c>
      <c r="F3661" t="s">
        <v>307</v>
      </c>
      <c r="G3661" t="s">
        <v>217</v>
      </c>
      <c r="I3661" t="s">
        <v>1256</v>
      </c>
      <c r="J3661" s="3">
        <v>12.012</v>
      </c>
      <c r="K3661" s="3">
        <v>14.688000000000001</v>
      </c>
      <c r="L3661" s="3">
        <v>14.944000000000001</v>
      </c>
      <c r="M3661" s="3">
        <v>15.923</v>
      </c>
      <c r="N3661" s="3">
        <v>16.806999999999999</v>
      </c>
      <c r="O3661" s="3">
        <v>16.327000000000002</v>
      </c>
      <c r="P3661" s="3">
        <v>16.463000000000001</v>
      </c>
      <c r="Q3661" s="3">
        <v>17.879000000000001</v>
      </c>
      <c r="R3661" s="3">
        <v>20.692</v>
      </c>
      <c r="S3661" s="3">
        <v>19.785</v>
      </c>
      <c r="T3661" s="3">
        <v>17.588000000000001</v>
      </c>
      <c r="U3661" s="3">
        <v>16.143000000000001</v>
      </c>
      <c r="V3661" s="3">
        <v>28.236999999999998</v>
      </c>
      <c r="W3661" s="3">
        <v>27.937999999999999</v>
      </c>
      <c r="X3661" s="3">
        <v>23.896999999999998</v>
      </c>
      <c r="Y3661" s="3">
        <v>25.283000000000001</v>
      </c>
      <c r="Z3661" s="3">
        <v>26.817</v>
      </c>
      <c r="AA3661" s="3">
        <v>26.727</v>
      </c>
      <c r="AB3661" s="3">
        <v>23.468</v>
      </c>
      <c r="AC3661" s="3">
        <v>22.242999999999999</v>
      </c>
      <c r="AD3661" s="3">
        <v>24.457999999999998</v>
      </c>
      <c r="AE3661" s="3">
        <v>26.934000000000001</v>
      </c>
      <c r="AF3661" s="3">
        <v>28.472999999999999</v>
      </c>
      <c r="AG3661" s="3">
        <v>27.52</v>
      </c>
      <c r="AH3661" s="3">
        <v>27.640999999999998</v>
      </c>
      <c r="AI3661" s="3">
        <v>28.137</v>
      </c>
      <c r="AJ3661" s="3">
        <v>29.606999999999999</v>
      </c>
      <c r="AK3661" s="3">
        <v>26.571000000000002</v>
      </c>
      <c r="AL3661" s="3">
        <v>24.350999999999999</v>
      </c>
      <c r="AM3661" s="3">
        <v>21.056000000000001</v>
      </c>
      <c r="AN3661" s="3">
        <v>20.207999999999998</v>
      </c>
      <c r="AO3661" s="3">
        <v>21.443999999999999</v>
      </c>
      <c r="AP3661" s="3">
        <v>19.942</v>
      </c>
      <c r="AQ3661" s="3">
        <v>21.277000000000001</v>
      </c>
      <c r="AR3661" s="3">
        <v>22.475999999999999</v>
      </c>
      <c r="AS3661" s="3">
        <v>21.27</v>
      </c>
      <c r="AT3661" s="3">
        <v>21.347000000000001</v>
      </c>
      <c r="AU3661" s="3">
        <v>19.847000000000001</v>
      </c>
      <c r="AV3661" s="3">
        <v>19.202000000000002</v>
      </c>
      <c r="AW3661" s="3">
        <v>19.146999999999998</v>
      </c>
      <c r="AX3661" s="3">
        <v>18.859000000000002</v>
      </c>
      <c r="AY3661" s="3">
        <v>18.742999999999999</v>
      </c>
      <c r="AZ3661" s="3">
        <v>18.763999999999999</v>
      </c>
      <c r="BA3661">
        <v>16.891999999999999</v>
      </c>
      <c r="BB3661">
        <v>2016</v>
      </c>
    </row>
    <row r="3662" spans="1:54" hidden="1" x14ac:dyDescent="0.2">
      <c r="A3662">
        <v>343</v>
      </c>
      <c r="B3662" t="s">
        <v>480</v>
      </c>
      <c r="C3662" t="s">
        <v>306</v>
      </c>
      <c r="D3662" t="s">
        <v>182</v>
      </c>
      <c r="E3662" t="s">
        <v>305</v>
      </c>
      <c r="F3662" t="s">
        <v>304</v>
      </c>
      <c r="G3662" t="s">
        <v>217</v>
      </c>
      <c r="I3662" t="s">
        <v>1256</v>
      </c>
      <c r="J3662" s="3">
        <v>11.151999999999999</v>
      </c>
      <c r="K3662" s="3">
        <v>8.5909999999999993</v>
      </c>
      <c r="L3662" s="3">
        <v>8.3439999999999994</v>
      </c>
      <c r="M3662" s="3">
        <v>14.191000000000001</v>
      </c>
      <c r="N3662" s="3">
        <v>16.616</v>
      </c>
      <c r="O3662" s="3">
        <v>16.434999999999999</v>
      </c>
      <c r="P3662" s="3">
        <v>17.867999999999999</v>
      </c>
      <c r="Q3662" s="3">
        <v>19.352</v>
      </c>
      <c r="R3662" s="3">
        <v>22.878</v>
      </c>
      <c r="S3662" s="3">
        <v>20.73</v>
      </c>
      <c r="T3662" s="3">
        <v>25.521999999999998</v>
      </c>
      <c r="U3662" s="3">
        <v>28.341000000000001</v>
      </c>
      <c r="V3662" s="3">
        <v>26.814</v>
      </c>
      <c r="W3662" s="3">
        <v>25.445</v>
      </c>
      <c r="X3662" s="3">
        <v>25.556999999999999</v>
      </c>
      <c r="Y3662" s="3">
        <v>23.638999999999999</v>
      </c>
      <c r="Z3662" s="3">
        <v>24.919</v>
      </c>
      <c r="AA3662" s="3">
        <v>22.561</v>
      </c>
      <c r="AB3662" s="3">
        <v>19.477</v>
      </c>
      <c r="AC3662" s="3">
        <v>19.553999999999998</v>
      </c>
      <c r="AD3662" s="3">
        <v>17.504999999999999</v>
      </c>
      <c r="AE3662" s="3">
        <v>18.073</v>
      </c>
      <c r="AF3662" s="3">
        <v>16.486999999999998</v>
      </c>
      <c r="AG3662" s="3">
        <v>18.606999999999999</v>
      </c>
      <c r="AH3662" s="3">
        <v>21.638999999999999</v>
      </c>
      <c r="AI3662" s="3">
        <v>15.699</v>
      </c>
      <c r="AJ3662" s="3">
        <v>18.161999999999999</v>
      </c>
      <c r="AK3662" s="3">
        <v>15.486000000000001</v>
      </c>
      <c r="AL3662" s="3">
        <v>6.1059999999999999</v>
      </c>
      <c r="AM3662" s="3">
        <v>12.958</v>
      </c>
      <c r="AN3662" s="3">
        <v>13.419</v>
      </c>
      <c r="AO3662" s="3">
        <v>8.5419999999999998</v>
      </c>
      <c r="AP3662" s="3">
        <v>10.992000000000001</v>
      </c>
      <c r="AQ3662" s="3">
        <v>12.161</v>
      </c>
      <c r="AR3662" s="3">
        <v>14.117000000000001</v>
      </c>
      <c r="AS3662" s="3">
        <v>17.978000000000002</v>
      </c>
      <c r="AT3662" s="3">
        <v>20.584</v>
      </c>
      <c r="AU3662" s="3">
        <v>17.434999999999999</v>
      </c>
      <c r="AV3662" s="3">
        <v>16.571000000000002</v>
      </c>
      <c r="AW3662" s="3">
        <v>16.53</v>
      </c>
      <c r="AX3662" s="3">
        <v>16.382000000000001</v>
      </c>
      <c r="AY3662" s="3">
        <v>16.088999999999999</v>
      </c>
      <c r="AZ3662" s="3">
        <v>16.212</v>
      </c>
      <c r="BA3662">
        <v>16.120999999999999</v>
      </c>
      <c r="BB3662">
        <v>2016</v>
      </c>
    </row>
    <row r="3663" spans="1:54" hidden="1" x14ac:dyDescent="0.2">
      <c r="A3663">
        <v>343</v>
      </c>
      <c r="B3663" t="s">
        <v>480</v>
      </c>
      <c r="C3663" t="s">
        <v>303</v>
      </c>
      <c r="D3663" t="s">
        <v>182</v>
      </c>
      <c r="E3663" t="s">
        <v>300</v>
      </c>
      <c r="F3663" t="s">
        <v>302</v>
      </c>
      <c r="G3663" t="s">
        <v>295</v>
      </c>
      <c r="I3663" t="s">
        <v>1257</v>
      </c>
      <c r="J3663" s="3">
        <v>2.2519999999999998</v>
      </c>
      <c r="K3663" s="3">
        <v>2.4590000000000001</v>
      </c>
      <c r="L3663" s="3">
        <v>2.6269999999999998</v>
      </c>
      <c r="M3663" s="3">
        <v>3.0649999999999999</v>
      </c>
      <c r="N3663" s="3">
        <v>4.0220000000000002</v>
      </c>
      <c r="O3663" s="3">
        <v>5.2169999999999996</v>
      </c>
      <c r="P3663" s="3">
        <v>6.49</v>
      </c>
      <c r="Q3663" s="3">
        <v>7.2169999999999996</v>
      </c>
      <c r="R3663" s="3">
        <v>7.8090000000000002</v>
      </c>
      <c r="S3663" s="3">
        <v>9.0670000000000002</v>
      </c>
      <c r="T3663" s="3">
        <v>11.314</v>
      </c>
      <c r="U3663" s="3">
        <v>17.091999999999999</v>
      </c>
      <c r="V3663" s="3">
        <v>30.303999999999998</v>
      </c>
      <c r="W3663" s="3">
        <v>36.991999999999997</v>
      </c>
      <c r="X3663" s="3">
        <v>49.963000000000001</v>
      </c>
      <c r="Y3663" s="3">
        <v>59.91</v>
      </c>
      <c r="Z3663" s="3">
        <v>75.73</v>
      </c>
      <c r="AA3663" s="3">
        <v>83.043999999999997</v>
      </c>
      <c r="AB3663" s="3">
        <v>90.212000000000003</v>
      </c>
      <c r="AC3663" s="3">
        <v>95.608000000000004</v>
      </c>
      <c r="AD3663" s="3">
        <v>100</v>
      </c>
      <c r="AE3663" s="3">
        <v>109.509</v>
      </c>
      <c r="AF3663" s="3">
        <v>118.515</v>
      </c>
      <c r="AG3663" s="3">
        <v>130.297</v>
      </c>
      <c r="AH3663" s="3">
        <v>149.63499999999999</v>
      </c>
      <c r="AI3663" s="3">
        <v>169.71600000000001</v>
      </c>
      <c r="AJ3663" s="3">
        <v>184.86099999999999</v>
      </c>
      <c r="AK3663" s="3">
        <v>201.81200000000001</v>
      </c>
      <c r="AL3663" s="3">
        <v>246.226</v>
      </c>
      <c r="AM3663" s="3">
        <v>269.80900000000003</v>
      </c>
      <c r="AN3663" s="3">
        <v>303.839</v>
      </c>
      <c r="AO3663" s="3">
        <v>326.70499999999998</v>
      </c>
      <c r="AP3663" s="3">
        <v>349.23099999999999</v>
      </c>
      <c r="AQ3663" s="3">
        <v>381.90600000000001</v>
      </c>
      <c r="AR3663" s="3">
        <v>413.51</v>
      </c>
      <c r="AS3663" s="3">
        <v>428.74200000000002</v>
      </c>
      <c r="AT3663" s="3">
        <v>438.81299999999999</v>
      </c>
      <c r="AU3663" s="3">
        <v>458.04500000000002</v>
      </c>
      <c r="AV3663" s="3">
        <v>480.33499999999998</v>
      </c>
      <c r="AW3663" s="3">
        <v>504.47399999999999</v>
      </c>
      <c r="AX3663" s="3">
        <v>529.69799999999998</v>
      </c>
      <c r="AY3663" s="3">
        <v>556.18299999999999</v>
      </c>
      <c r="AZ3663" s="3">
        <v>583.99199999999996</v>
      </c>
      <c r="BA3663">
        <v>613.19100000000003</v>
      </c>
      <c r="BB3663">
        <v>2016</v>
      </c>
    </row>
    <row r="3664" spans="1:54" hidden="1" x14ac:dyDescent="0.2">
      <c r="A3664">
        <v>343</v>
      </c>
      <c r="B3664" t="s">
        <v>480</v>
      </c>
      <c r="C3664" t="s">
        <v>301</v>
      </c>
      <c r="D3664" t="s">
        <v>182</v>
      </c>
      <c r="E3664" t="s">
        <v>300</v>
      </c>
      <c r="F3664" t="s">
        <v>299</v>
      </c>
      <c r="G3664" t="s">
        <v>275</v>
      </c>
      <c r="I3664" t="s">
        <v>298</v>
      </c>
      <c r="J3664" s="3">
        <v>17.984000000000002</v>
      </c>
      <c r="K3664" s="3">
        <v>9.1720000000000006</v>
      </c>
      <c r="L3664" s="3">
        <v>6.83</v>
      </c>
      <c r="M3664" s="3">
        <v>16.657</v>
      </c>
      <c r="N3664" s="3">
        <v>31.254999999999999</v>
      </c>
      <c r="O3664" s="3">
        <v>29.7</v>
      </c>
      <c r="P3664" s="3">
        <v>24.4</v>
      </c>
      <c r="Q3664" s="3">
        <v>11.2</v>
      </c>
      <c r="R3664" s="3">
        <v>8.1999999999999993</v>
      </c>
      <c r="S3664" s="3">
        <v>16.12</v>
      </c>
      <c r="T3664" s="3">
        <v>24.779</v>
      </c>
      <c r="U3664" s="3">
        <v>51.070999999999998</v>
      </c>
      <c r="V3664" s="3">
        <v>77.296999999999997</v>
      </c>
      <c r="W3664" s="3">
        <v>22.07</v>
      </c>
      <c r="X3664" s="3">
        <v>35.063000000000002</v>
      </c>
      <c r="Y3664" s="3">
        <v>19.908999999999999</v>
      </c>
      <c r="Z3664" s="3">
        <v>26.407</v>
      </c>
      <c r="AA3664" s="3">
        <v>9.6579999999999995</v>
      </c>
      <c r="AB3664" s="3">
        <v>8.6319999999999997</v>
      </c>
      <c r="AC3664" s="3">
        <v>5.9820000000000002</v>
      </c>
      <c r="AD3664" s="3">
        <v>4.593</v>
      </c>
      <c r="AE3664" s="3">
        <v>9.5090000000000003</v>
      </c>
      <c r="AF3664" s="3">
        <v>8.2240000000000002</v>
      </c>
      <c r="AG3664" s="3">
        <v>9.9420000000000002</v>
      </c>
      <c r="AH3664" s="3">
        <v>14.842000000000001</v>
      </c>
      <c r="AI3664" s="3">
        <v>13.419</v>
      </c>
      <c r="AJ3664" s="3">
        <v>8.9239999999999995</v>
      </c>
      <c r="AK3664" s="3">
        <v>9.17</v>
      </c>
      <c r="AL3664" s="3">
        <v>22.007000000000001</v>
      </c>
      <c r="AM3664" s="3">
        <v>9.5779999999999994</v>
      </c>
      <c r="AN3664" s="3">
        <v>12.613</v>
      </c>
      <c r="AO3664" s="3">
        <v>7.5259999999999998</v>
      </c>
      <c r="AP3664" s="3">
        <v>6.8949999999999996</v>
      </c>
      <c r="AQ3664" s="3">
        <v>9.3559999999999999</v>
      </c>
      <c r="AR3664" s="3">
        <v>8.2750000000000004</v>
      </c>
      <c r="AS3664" s="3">
        <v>3.6829999999999998</v>
      </c>
      <c r="AT3664" s="3">
        <v>2.3490000000000002</v>
      </c>
      <c r="AU3664" s="3">
        <v>4.383</v>
      </c>
      <c r="AV3664" s="3">
        <v>4.8659999999999997</v>
      </c>
      <c r="AW3664" s="3">
        <v>5.0259999999999998</v>
      </c>
      <c r="AX3664" s="3">
        <v>5</v>
      </c>
      <c r="AY3664" s="3">
        <v>5</v>
      </c>
      <c r="AZ3664" s="3">
        <v>5</v>
      </c>
      <c r="BA3664">
        <v>5</v>
      </c>
      <c r="BB3664">
        <v>2016</v>
      </c>
    </row>
    <row r="3665" spans="1:54" hidden="1" x14ac:dyDescent="0.2">
      <c r="A3665">
        <v>343</v>
      </c>
      <c r="B3665" t="s">
        <v>480</v>
      </c>
      <c r="C3665" t="s">
        <v>297</v>
      </c>
      <c r="D3665" t="s">
        <v>182</v>
      </c>
      <c r="E3665" t="s">
        <v>293</v>
      </c>
      <c r="F3665" t="s">
        <v>296</v>
      </c>
      <c r="G3665" t="s">
        <v>295</v>
      </c>
      <c r="I3665" t="s">
        <v>1257</v>
      </c>
      <c r="J3665" s="3">
        <v>2.9569999999999999</v>
      </c>
      <c r="K3665" s="3">
        <v>3.0979999999999999</v>
      </c>
      <c r="L3665" s="3">
        <v>3.3149999999999999</v>
      </c>
      <c r="M3665" s="3">
        <v>3.8679999999999999</v>
      </c>
      <c r="N3665" s="3">
        <v>5.0730000000000004</v>
      </c>
      <c r="O3665" s="3">
        <v>6.2450000000000001</v>
      </c>
      <c r="P3665" s="3">
        <v>6.915</v>
      </c>
      <c r="Q3665" s="3">
        <v>7.4930000000000003</v>
      </c>
      <c r="R3665" s="3">
        <v>8.1340000000000003</v>
      </c>
      <c r="S3665" s="3">
        <v>9.5310000000000006</v>
      </c>
      <c r="T3665" s="3">
        <v>12.372999999999999</v>
      </c>
      <c r="U3665" s="3">
        <v>22.901</v>
      </c>
      <c r="V3665" s="3">
        <v>32.106000000000002</v>
      </c>
      <c r="W3665" s="3">
        <v>41.777999999999999</v>
      </c>
      <c r="X3665" s="3">
        <v>52.972000000000001</v>
      </c>
      <c r="Y3665" s="3">
        <v>66.515000000000001</v>
      </c>
      <c r="Z3665" s="3">
        <v>77.052999999999997</v>
      </c>
      <c r="AA3665" s="3">
        <v>84.116</v>
      </c>
      <c r="AB3665" s="3">
        <v>90.72</v>
      </c>
      <c r="AC3665" s="3">
        <v>96.873000000000005</v>
      </c>
      <c r="AD3665" s="3">
        <v>100</v>
      </c>
      <c r="AE3665" s="3">
        <v>111.753</v>
      </c>
      <c r="AF3665" s="3">
        <v>119.462</v>
      </c>
      <c r="AG3665" s="3">
        <v>136.339</v>
      </c>
      <c r="AH3665" s="3">
        <v>157.90199999999999</v>
      </c>
      <c r="AI3665" s="3">
        <v>174.50700000000001</v>
      </c>
      <c r="AJ3665" s="3">
        <v>184.09299999999999</v>
      </c>
      <c r="AK3665" s="3">
        <v>215.05500000000001</v>
      </c>
      <c r="AL3665" s="3">
        <v>251.28</v>
      </c>
      <c r="AM3665" s="3">
        <v>276.947</v>
      </c>
      <c r="AN3665" s="3">
        <v>309.45999999999998</v>
      </c>
      <c r="AO3665" s="3">
        <v>328.06400000000002</v>
      </c>
      <c r="AP3665" s="3">
        <v>354.31700000000001</v>
      </c>
      <c r="AQ3665" s="3">
        <v>387.88299999999998</v>
      </c>
      <c r="AR3665" s="3">
        <v>412.53899999999999</v>
      </c>
      <c r="AS3665" s="3">
        <v>427.64299999999997</v>
      </c>
      <c r="AT3665" s="3">
        <v>435.01799999999997</v>
      </c>
      <c r="AU3665" s="3">
        <v>457.839</v>
      </c>
      <c r="AV3665" s="3">
        <v>480.96499999999997</v>
      </c>
      <c r="AW3665" s="3">
        <v>505.01299999999998</v>
      </c>
      <c r="AX3665" s="3">
        <v>530.26400000000001</v>
      </c>
      <c r="AY3665" s="3">
        <v>556.77700000000004</v>
      </c>
      <c r="AZ3665" s="3">
        <v>584.61599999999999</v>
      </c>
      <c r="BA3665">
        <v>613.846</v>
      </c>
      <c r="BB3665">
        <v>2016</v>
      </c>
    </row>
    <row r="3666" spans="1:54" hidden="1" x14ac:dyDescent="0.2">
      <c r="A3666">
        <v>343</v>
      </c>
      <c r="B3666" t="s">
        <v>480</v>
      </c>
      <c r="C3666" t="s">
        <v>294</v>
      </c>
      <c r="D3666" t="s">
        <v>182</v>
      </c>
      <c r="E3666" t="s">
        <v>293</v>
      </c>
      <c r="F3666" t="s">
        <v>292</v>
      </c>
      <c r="G3666" t="s">
        <v>275</v>
      </c>
      <c r="I3666" t="s">
        <v>291</v>
      </c>
      <c r="J3666" s="3">
        <v>28.699000000000002</v>
      </c>
      <c r="K3666" s="3">
        <v>4.7869999999999999</v>
      </c>
      <c r="L3666" s="3">
        <v>7.0030000000000001</v>
      </c>
      <c r="M3666" s="3">
        <v>16.657</v>
      </c>
      <c r="N3666" s="3">
        <v>31.158000000000001</v>
      </c>
      <c r="O3666" s="3">
        <v>23.114000000000001</v>
      </c>
      <c r="P3666" s="3">
        <v>10.722</v>
      </c>
      <c r="Q3666" s="3">
        <v>8.3640000000000008</v>
      </c>
      <c r="R3666" s="3">
        <v>8.5540000000000003</v>
      </c>
      <c r="S3666" s="3">
        <v>17.177</v>
      </c>
      <c r="T3666" s="3">
        <v>29.809000000000001</v>
      </c>
      <c r="U3666" s="3">
        <v>85.096999999999994</v>
      </c>
      <c r="V3666" s="3">
        <v>40.194000000000003</v>
      </c>
      <c r="W3666" s="3">
        <v>30.123999999999999</v>
      </c>
      <c r="X3666" s="3">
        <v>26.795000000000002</v>
      </c>
      <c r="Y3666" s="3">
        <v>25.567</v>
      </c>
      <c r="Z3666" s="3">
        <v>15.842000000000001</v>
      </c>
      <c r="AA3666" s="3">
        <v>9.1669999999999998</v>
      </c>
      <c r="AB3666" s="3">
        <v>7.851</v>
      </c>
      <c r="AC3666" s="3">
        <v>6.782</v>
      </c>
      <c r="AD3666" s="3">
        <v>3.2280000000000002</v>
      </c>
      <c r="AE3666" s="3">
        <v>11.753</v>
      </c>
      <c r="AF3666" s="3">
        <v>6.899</v>
      </c>
      <c r="AG3666" s="3">
        <v>14.127000000000001</v>
      </c>
      <c r="AH3666" s="3">
        <v>15.815</v>
      </c>
      <c r="AI3666" s="3">
        <v>10.516</v>
      </c>
      <c r="AJ3666" s="3">
        <v>5.4930000000000003</v>
      </c>
      <c r="AK3666" s="3">
        <v>16.818999999999999</v>
      </c>
      <c r="AL3666" s="3">
        <v>16.844000000000001</v>
      </c>
      <c r="AM3666" s="3">
        <v>10.215</v>
      </c>
      <c r="AN3666" s="3">
        <v>11.74</v>
      </c>
      <c r="AO3666" s="3">
        <v>6.0119999999999996</v>
      </c>
      <c r="AP3666" s="3">
        <v>8.0020000000000007</v>
      </c>
      <c r="AQ3666" s="3">
        <v>9.4730000000000008</v>
      </c>
      <c r="AR3666" s="3">
        <v>6.3570000000000002</v>
      </c>
      <c r="AS3666" s="3">
        <v>3.661</v>
      </c>
      <c r="AT3666" s="3">
        <v>1.7250000000000001</v>
      </c>
      <c r="AU3666" s="3">
        <v>5.2460000000000004</v>
      </c>
      <c r="AV3666" s="3">
        <v>5.0510000000000002</v>
      </c>
      <c r="AW3666" s="3">
        <v>5</v>
      </c>
      <c r="AX3666" s="3">
        <v>5</v>
      </c>
      <c r="AY3666" s="3">
        <v>5</v>
      </c>
      <c r="AZ3666" s="3">
        <v>5</v>
      </c>
      <c r="BA3666">
        <v>5</v>
      </c>
      <c r="BB3666">
        <v>2016</v>
      </c>
    </row>
    <row r="3667" spans="1:54" hidden="1" x14ac:dyDescent="0.2">
      <c r="A3667">
        <v>343</v>
      </c>
      <c r="B3667" t="s">
        <v>480</v>
      </c>
      <c r="C3667" t="s">
        <v>290</v>
      </c>
      <c r="D3667" t="s">
        <v>182</v>
      </c>
      <c r="E3667" t="s">
        <v>289</v>
      </c>
      <c r="G3667" t="s">
        <v>288</v>
      </c>
    </row>
    <row r="3668" spans="1:54" hidden="1" x14ac:dyDescent="0.2">
      <c r="A3668">
        <v>343</v>
      </c>
      <c r="B3668" t="s">
        <v>480</v>
      </c>
      <c r="C3668" t="s">
        <v>287</v>
      </c>
      <c r="D3668" t="s">
        <v>182</v>
      </c>
      <c r="E3668" t="s">
        <v>286</v>
      </c>
      <c r="F3668" t="s">
        <v>285</v>
      </c>
      <c r="G3668" t="s">
        <v>275</v>
      </c>
      <c r="I3668" t="s">
        <v>1258</v>
      </c>
      <c r="J3668" s="3">
        <v>-6.5880000000000001</v>
      </c>
      <c r="K3668" s="3">
        <v>17.669</v>
      </c>
      <c r="L3668" s="3">
        <v>6.867</v>
      </c>
      <c r="M3668" s="3">
        <v>-27.425999999999998</v>
      </c>
      <c r="N3668" s="3">
        <v>-44.406999999999996</v>
      </c>
      <c r="O3668" s="3">
        <v>-32.411000000000001</v>
      </c>
      <c r="P3668" s="3">
        <v>2.3210000000000002</v>
      </c>
      <c r="Q3668" s="3">
        <v>5.4859999999999998</v>
      </c>
      <c r="R3668" s="3">
        <v>10.117000000000001</v>
      </c>
      <c r="S3668" s="3">
        <v>-8.7550000000000008</v>
      </c>
      <c r="T3668" s="3">
        <v>-10.132999999999999</v>
      </c>
      <c r="U3668" s="3">
        <v>10.111000000000001</v>
      </c>
      <c r="V3668" s="3">
        <v>9.1820000000000004</v>
      </c>
      <c r="W3668" s="3">
        <v>31.931999999999999</v>
      </c>
      <c r="X3668" s="3">
        <v>43.747999999999998</v>
      </c>
      <c r="Y3668" s="3">
        <v>23.433</v>
      </c>
      <c r="Z3668" s="3">
        <v>5.3460000000000001</v>
      </c>
      <c r="AA3668" s="3">
        <v>4.3010000000000002</v>
      </c>
      <c r="AB3668" s="3">
        <v>18.184999999999999</v>
      </c>
      <c r="AC3668" s="3">
        <v>-0.27200000000000002</v>
      </c>
      <c r="AD3668" s="3">
        <v>0.19500000000000001</v>
      </c>
      <c r="AE3668" s="3">
        <v>19.751000000000001</v>
      </c>
      <c r="AF3668" s="3">
        <v>13.329000000000001</v>
      </c>
      <c r="AG3668" s="3">
        <v>12.364000000000001</v>
      </c>
      <c r="AH3668" s="3">
        <v>-0.85499999999999998</v>
      </c>
      <c r="AI3668" s="3">
        <v>2.2970000000000002</v>
      </c>
      <c r="AJ3668" s="3">
        <v>11.01</v>
      </c>
      <c r="AK3668" s="3">
        <v>18.495999999999999</v>
      </c>
      <c r="AL3668" s="3">
        <v>-5.306</v>
      </c>
      <c r="AM3668" s="3">
        <v>8.7949999999999999</v>
      </c>
      <c r="AN3668" s="3">
        <v>-16.331</v>
      </c>
      <c r="AO3668" s="3">
        <v>-1.0489999999999999</v>
      </c>
      <c r="AP3668" s="3">
        <v>5.8319999999999999</v>
      </c>
      <c r="AQ3668" s="3">
        <v>10.731</v>
      </c>
      <c r="AR3668" s="3">
        <v>11.378</v>
      </c>
      <c r="AS3668" s="3">
        <v>16.5</v>
      </c>
      <c r="AT3668" s="3">
        <v>15.728999999999999</v>
      </c>
      <c r="AU3668" s="3">
        <v>-0.39800000000000002</v>
      </c>
      <c r="AV3668" s="3">
        <v>-0.22600000000000001</v>
      </c>
      <c r="AW3668" s="3">
        <v>8.31</v>
      </c>
      <c r="AX3668" s="3">
        <v>6.4539999999999997</v>
      </c>
      <c r="AY3668" s="3">
        <v>5.7220000000000004</v>
      </c>
      <c r="AZ3668" s="3">
        <v>5.8639999999999999</v>
      </c>
      <c r="BA3668">
        <v>1.978</v>
      </c>
      <c r="BB3668">
        <v>2016</v>
      </c>
    </row>
    <row r="3669" spans="1:54" hidden="1" x14ac:dyDescent="0.2">
      <c r="A3669">
        <v>343</v>
      </c>
      <c r="B3669" t="s">
        <v>480</v>
      </c>
      <c r="C3669" t="s">
        <v>284</v>
      </c>
      <c r="D3669" t="s">
        <v>182</v>
      </c>
      <c r="E3669" t="s">
        <v>283</v>
      </c>
      <c r="F3669" t="s">
        <v>282</v>
      </c>
      <c r="G3669" t="s">
        <v>275</v>
      </c>
      <c r="I3669" t="s">
        <v>1258</v>
      </c>
      <c r="J3669" s="3">
        <v>-6.431</v>
      </c>
      <c r="K3669" s="3">
        <v>18.375</v>
      </c>
      <c r="L3669" s="3">
        <v>7</v>
      </c>
      <c r="M3669" s="3">
        <v>-28.934999999999999</v>
      </c>
      <c r="N3669" s="3">
        <v>-46.67</v>
      </c>
      <c r="O3669" s="3">
        <v>-36.695999999999998</v>
      </c>
      <c r="P3669" s="3">
        <v>3.1640000000000001</v>
      </c>
      <c r="Q3669" s="3">
        <v>8.6129999999999995</v>
      </c>
      <c r="R3669" s="3">
        <v>13.616</v>
      </c>
      <c r="S3669" s="3">
        <v>-10.425000000000001</v>
      </c>
      <c r="T3669" s="3">
        <v>-4.4779999999999998</v>
      </c>
      <c r="U3669" s="3">
        <v>0.622</v>
      </c>
      <c r="V3669" s="3">
        <v>0.61799999999999999</v>
      </c>
      <c r="W3669" s="3">
        <v>32.741999999999997</v>
      </c>
      <c r="X3669" s="3">
        <v>42.671999999999997</v>
      </c>
      <c r="Y3669" s="3">
        <v>14.186999999999999</v>
      </c>
      <c r="Z3669" s="3">
        <v>1.8</v>
      </c>
      <c r="AA3669" s="3">
        <v>4</v>
      </c>
      <c r="AB3669" s="3">
        <v>15.712999999999999</v>
      </c>
      <c r="AC3669" s="3">
        <v>-1.367</v>
      </c>
      <c r="AD3669" s="3">
        <v>-9.4E-2</v>
      </c>
      <c r="AE3669" s="3">
        <v>18.399999999999999</v>
      </c>
      <c r="AF3669" s="3">
        <v>14.023999999999999</v>
      </c>
      <c r="AG3669" s="3">
        <v>12.694000000000001</v>
      </c>
      <c r="AH3669" s="3">
        <v>0.19800000000000001</v>
      </c>
      <c r="AI3669" s="3">
        <v>6.6840000000000002</v>
      </c>
      <c r="AJ3669" s="3">
        <v>11.82</v>
      </c>
      <c r="AK3669" s="3">
        <v>21.998999999999999</v>
      </c>
      <c r="AL3669" s="3">
        <v>-3.5129999999999999</v>
      </c>
      <c r="AM3669" s="3">
        <v>4.7009999999999996</v>
      </c>
      <c r="AN3669" s="3">
        <v>-16.683</v>
      </c>
      <c r="AO3669" s="3">
        <v>2.016</v>
      </c>
      <c r="AP3669" s="3">
        <v>4.4370000000000003</v>
      </c>
      <c r="AQ3669" s="3">
        <v>8.8209999999999997</v>
      </c>
      <c r="AR3669" s="3">
        <v>8.6760000000000002</v>
      </c>
      <c r="AS3669" s="3">
        <v>12.117000000000001</v>
      </c>
      <c r="AT3669" s="3">
        <v>14.207000000000001</v>
      </c>
      <c r="AU3669" s="3">
        <v>0.878</v>
      </c>
      <c r="AV3669" s="3">
        <v>0.93799999999999994</v>
      </c>
      <c r="AW3669" s="3">
        <v>8.609</v>
      </c>
      <c r="AX3669" s="3">
        <v>6.5780000000000003</v>
      </c>
      <c r="AY3669" s="3">
        <v>5.7770000000000001</v>
      </c>
      <c r="AZ3669" s="3">
        <v>5.9320000000000004</v>
      </c>
      <c r="BA3669">
        <v>1.014</v>
      </c>
      <c r="BB3669">
        <v>2016</v>
      </c>
    </row>
    <row r="3670" spans="1:54" hidden="1" x14ac:dyDescent="0.2">
      <c r="A3670">
        <v>343</v>
      </c>
      <c r="B3670" t="s">
        <v>480</v>
      </c>
      <c r="C3670" t="s">
        <v>281</v>
      </c>
      <c r="D3670" t="s">
        <v>182</v>
      </c>
      <c r="E3670" t="s">
        <v>280</v>
      </c>
      <c r="F3670" t="s">
        <v>279</v>
      </c>
      <c r="G3670" t="s">
        <v>275</v>
      </c>
      <c r="I3670" t="s">
        <v>1258</v>
      </c>
      <c r="J3670" s="3">
        <v>4.7210000000000001</v>
      </c>
      <c r="K3670" s="3">
        <v>-10.233000000000001</v>
      </c>
      <c r="L3670" s="3">
        <v>-12.49</v>
      </c>
      <c r="M3670" s="3">
        <v>-4.8630000000000004</v>
      </c>
      <c r="N3670" s="3">
        <v>-37.718000000000004</v>
      </c>
      <c r="O3670" s="3">
        <v>-20.222000000000001</v>
      </c>
      <c r="P3670" s="3">
        <v>15.243</v>
      </c>
      <c r="Q3670" s="3">
        <v>7.0309999999999997</v>
      </c>
      <c r="R3670" s="3">
        <v>6.3579999999999997</v>
      </c>
      <c r="S3670" s="3">
        <v>1.2050000000000001</v>
      </c>
      <c r="T3670" s="3">
        <v>8.984</v>
      </c>
      <c r="U3670" s="3">
        <v>-37.738999999999997</v>
      </c>
      <c r="V3670" s="3">
        <v>94.664000000000001</v>
      </c>
      <c r="W3670" s="3">
        <v>16.349</v>
      </c>
      <c r="X3670" s="3">
        <v>42.186999999999998</v>
      </c>
      <c r="Y3670" s="3">
        <v>22.3</v>
      </c>
      <c r="Z3670" s="3">
        <v>7.851</v>
      </c>
      <c r="AA3670" s="3">
        <v>-1.782</v>
      </c>
      <c r="AB3670" s="3">
        <v>9.4190000000000005</v>
      </c>
      <c r="AC3670" s="3">
        <v>4.1470000000000002</v>
      </c>
      <c r="AD3670" s="3">
        <v>4.8920000000000003</v>
      </c>
      <c r="AE3670" s="3">
        <v>5.7240000000000002</v>
      </c>
      <c r="AF3670" s="3">
        <v>4.0460000000000003</v>
      </c>
      <c r="AG3670" s="3">
        <v>23.113</v>
      </c>
      <c r="AH3670" s="3">
        <v>4.16</v>
      </c>
      <c r="AI3670" s="3">
        <v>1.4</v>
      </c>
      <c r="AJ3670" s="3">
        <v>14.538</v>
      </c>
      <c r="AK3670" s="3">
        <v>9.0760000000000005</v>
      </c>
      <c r="AL3670" s="3">
        <v>-6.6660000000000004</v>
      </c>
      <c r="AM3670" s="3">
        <v>11.724</v>
      </c>
      <c r="AN3670" s="3">
        <v>-13.955</v>
      </c>
      <c r="AO3670" s="3">
        <v>-7.3860000000000001</v>
      </c>
      <c r="AP3670" s="3">
        <v>8.9350000000000005</v>
      </c>
      <c r="AQ3670" s="3">
        <v>11.518000000000001</v>
      </c>
      <c r="AR3670" s="3">
        <v>13.909000000000001</v>
      </c>
      <c r="AS3670" s="3">
        <v>17.795000000000002</v>
      </c>
      <c r="AT3670" s="3">
        <v>14.888</v>
      </c>
      <c r="AU3670" s="3">
        <v>3.0680000000000001</v>
      </c>
      <c r="AV3670" s="3">
        <v>1.998</v>
      </c>
      <c r="AW3670" s="3">
        <v>6.694</v>
      </c>
      <c r="AX3670" s="3">
        <v>5.6040000000000001</v>
      </c>
      <c r="AY3670" s="3">
        <v>4.5119999999999996</v>
      </c>
      <c r="AZ3670" s="3">
        <v>5.6070000000000002</v>
      </c>
      <c r="BA3670">
        <v>12.198</v>
      </c>
      <c r="BB3670">
        <v>2016</v>
      </c>
    </row>
    <row r="3671" spans="1:54" hidden="1" x14ac:dyDescent="0.2">
      <c r="A3671">
        <v>343</v>
      </c>
      <c r="B3671" t="s">
        <v>480</v>
      </c>
      <c r="C3671" t="s">
        <v>278</v>
      </c>
      <c r="D3671" t="s">
        <v>182</v>
      </c>
      <c r="E3671" t="s">
        <v>277</v>
      </c>
      <c r="F3671" t="s">
        <v>276</v>
      </c>
      <c r="G3671" t="s">
        <v>275</v>
      </c>
      <c r="I3671" t="s">
        <v>1258</v>
      </c>
      <c r="J3671" s="3">
        <v>4.6219999999999999</v>
      </c>
      <c r="K3671" s="3">
        <v>-12.975</v>
      </c>
      <c r="L3671" s="3">
        <v>-15.185</v>
      </c>
      <c r="M3671" s="3">
        <v>-8.7050000000000001</v>
      </c>
      <c r="N3671" s="3">
        <v>-51.631</v>
      </c>
      <c r="O3671" s="3">
        <v>-34.912999999999997</v>
      </c>
      <c r="P3671" s="3">
        <v>15.627000000000001</v>
      </c>
      <c r="Q3671" s="3">
        <v>14.363</v>
      </c>
      <c r="R3671" s="3">
        <v>-10.577999999999999</v>
      </c>
      <c r="S3671" s="3">
        <v>22.891999999999999</v>
      </c>
      <c r="T3671" s="3">
        <v>14.057</v>
      </c>
      <c r="U3671" s="3">
        <v>-46.719000000000001</v>
      </c>
      <c r="V3671" s="3">
        <v>84.388999999999996</v>
      </c>
      <c r="W3671" s="3">
        <v>14.646000000000001</v>
      </c>
      <c r="X3671" s="3">
        <v>45.463000000000001</v>
      </c>
      <c r="Y3671" s="3">
        <v>34.683999999999997</v>
      </c>
      <c r="Z3671" s="3">
        <v>7.9610000000000003</v>
      </c>
      <c r="AA3671" s="3">
        <v>-2.6749999999999998</v>
      </c>
      <c r="AB3671" s="3">
        <v>4.5839999999999996</v>
      </c>
      <c r="AC3671" s="3">
        <v>1.6120000000000001</v>
      </c>
      <c r="AD3671" s="3">
        <v>-0.78100000000000003</v>
      </c>
      <c r="AE3671" s="3">
        <v>6.5049999999999999</v>
      </c>
      <c r="AF3671" s="3">
        <v>-2.302</v>
      </c>
      <c r="AG3671" s="3">
        <v>20.594999999999999</v>
      </c>
      <c r="AH3671" s="3">
        <v>5.2450000000000001</v>
      </c>
      <c r="AI3671" s="3">
        <v>7.35</v>
      </c>
      <c r="AJ3671" s="3">
        <v>19.173999999999999</v>
      </c>
      <c r="AK3671" s="3">
        <v>14.914999999999999</v>
      </c>
      <c r="AL3671" s="3">
        <v>-7.92</v>
      </c>
      <c r="AM3671" s="3">
        <v>-8.0470000000000006</v>
      </c>
      <c r="AN3671" s="3">
        <v>-22.155000000000001</v>
      </c>
      <c r="AO3671" s="3">
        <v>-0.71</v>
      </c>
      <c r="AP3671" s="3">
        <v>13.475</v>
      </c>
      <c r="AQ3671" s="3">
        <v>4.617</v>
      </c>
      <c r="AR3671" s="3">
        <v>4.2610000000000001</v>
      </c>
      <c r="AS3671" s="3">
        <v>4.2270000000000003</v>
      </c>
      <c r="AT3671" s="3">
        <v>11.564</v>
      </c>
      <c r="AU3671" s="3">
        <v>5.5259999999999998</v>
      </c>
      <c r="AV3671" s="3">
        <v>9.625</v>
      </c>
      <c r="AW3671" s="3">
        <v>8.6839999999999993</v>
      </c>
      <c r="AX3671" s="3">
        <v>4.9790000000000001</v>
      </c>
      <c r="AY3671" s="3">
        <v>4.024</v>
      </c>
      <c r="AZ3671" s="3">
        <v>6.1150000000000002</v>
      </c>
      <c r="BA3671">
        <v>9.3119999999999994</v>
      </c>
      <c r="BB3671">
        <v>2016</v>
      </c>
    </row>
    <row r="3672" spans="1:54" hidden="1" x14ac:dyDescent="0.2">
      <c r="A3672">
        <v>343</v>
      </c>
      <c r="B3672" t="s">
        <v>480</v>
      </c>
      <c r="C3672" t="s">
        <v>274</v>
      </c>
      <c r="D3672" t="s">
        <v>182</v>
      </c>
      <c r="E3672" t="s">
        <v>273</v>
      </c>
      <c r="F3672" t="s">
        <v>272</v>
      </c>
      <c r="G3672" t="s">
        <v>271</v>
      </c>
      <c r="I3672" t="s">
        <v>1259</v>
      </c>
      <c r="J3672" s="3">
        <v>27.262</v>
      </c>
      <c r="K3672" s="3">
        <v>25.940999999999999</v>
      </c>
      <c r="L3672" s="3">
        <v>27.577000000000002</v>
      </c>
      <c r="M3672" s="3">
        <v>26.378</v>
      </c>
      <c r="N3672" s="3">
        <v>25.512</v>
      </c>
      <c r="O3672" s="3">
        <v>25.01</v>
      </c>
      <c r="P3672" s="3">
        <v>23.654</v>
      </c>
      <c r="Q3672" s="3">
        <v>20.968</v>
      </c>
      <c r="R3672" s="3">
        <v>19.088999999999999</v>
      </c>
      <c r="S3672" s="3">
        <v>15.2</v>
      </c>
      <c r="T3672" s="3">
        <v>15.7</v>
      </c>
      <c r="U3672" s="3">
        <v>15.4</v>
      </c>
      <c r="V3672" s="3">
        <v>15.7</v>
      </c>
      <c r="W3672" s="3">
        <v>16.3</v>
      </c>
      <c r="X3672" s="3">
        <v>15.4</v>
      </c>
      <c r="Y3672" s="3">
        <v>16.2</v>
      </c>
      <c r="Z3672" s="3">
        <v>16</v>
      </c>
      <c r="AA3672" s="3">
        <v>16.5</v>
      </c>
      <c r="AB3672" s="3">
        <v>15.5</v>
      </c>
      <c r="AC3672" s="3">
        <v>15.7</v>
      </c>
      <c r="AD3672" s="3">
        <v>15.5</v>
      </c>
      <c r="AE3672" s="3">
        <v>15</v>
      </c>
      <c r="AF3672" s="3">
        <v>14.2</v>
      </c>
      <c r="AG3672" s="3">
        <v>11.8</v>
      </c>
      <c r="AH3672" s="3">
        <v>12.2</v>
      </c>
      <c r="AI3672" s="3">
        <v>11.225</v>
      </c>
      <c r="AJ3672" s="3">
        <v>10.324999999999999</v>
      </c>
      <c r="AK3672" s="3">
        <v>9.85</v>
      </c>
      <c r="AL3672" s="3">
        <v>10.574999999999999</v>
      </c>
      <c r="AM3672" s="3">
        <v>11.35</v>
      </c>
      <c r="AN3672" s="3">
        <v>12.375</v>
      </c>
      <c r="AO3672" s="3">
        <v>12.996</v>
      </c>
      <c r="AP3672" s="3">
        <v>13.925000000000001</v>
      </c>
      <c r="AQ3672" s="3">
        <v>15.275</v>
      </c>
      <c r="AR3672" s="3">
        <v>14.2</v>
      </c>
      <c r="AS3672" s="3">
        <v>13.5</v>
      </c>
      <c r="AT3672" s="3">
        <v>12.835000000000001</v>
      </c>
      <c r="AU3672" s="3">
        <v>12.202</v>
      </c>
      <c r="AV3672" s="3">
        <v>11.6</v>
      </c>
      <c r="AW3672" s="3">
        <v>11.028</v>
      </c>
      <c r="AX3672" s="3">
        <v>10.484999999999999</v>
      </c>
      <c r="AY3672" s="3">
        <v>9.968</v>
      </c>
      <c r="AZ3672" s="3">
        <v>9.4770000000000003</v>
      </c>
      <c r="BA3672">
        <v>9.0090000000000003</v>
      </c>
      <c r="BB3672">
        <v>2016</v>
      </c>
    </row>
    <row r="3673" spans="1:54" hidden="1" x14ac:dyDescent="0.2">
      <c r="A3673">
        <v>343</v>
      </c>
      <c r="B3673" t="s">
        <v>480</v>
      </c>
      <c r="C3673" t="s">
        <v>270</v>
      </c>
      <c r="D3673" t="s">
        <v>182</v>
      </c>
      <c r="E3673" t="s">
        <v>269</v>
      </c>
      <c r="F3673" t="s">
        <v>268</v>
      </c>
      <c r="G3673" t="s">
        <v>264</v>
      </c>
      <c r="H3673" t="s">
        <v>263</v>
      </c>
    </row>
    <row r="3674" spans="1:54" hidden="1" x14ac:dyDescent="0.2">
      <c r="A3674">
        <v>343</v>
      </c>
      <c r="B3674" t="s">
        <v>480</v>
      </c>
      <c r="C3674" t="s">
        <v>267</v>
      </c>
      <c r="D3674" t="s">
        <v>182</v>
      </c>
      <c r="E3674" t="s">
        <v>266</v>
      </c>
      <c r="F3674" t="s">
        <v>265</v>
      </c>
      <c r="G3674" t="s">
        <v>264</v>
      </c>
      <c r="H3674" t="s">
        <v>263</v>
      </c>
      <c r="I3674" t="s">
        <v>1260</v>
      </c>
      <c r="J3674" s="3">
        <v>2.1120000000000001</v>
      </c>
      <c r="K3674" s="3">
        <v>2.15</v>
      </c>
      <c r="L3674" s="3">
        <v>2.1859999999999999</v>
      </c>
      <c r="M3674" s="3">
        <v>2.23</v>
      </c>
      <c r="N3674" s="3">
        <v>2.2349999999999999</v>
      </c>
      <c r="O3674" s="3">
        <v>2.2690000000000001</v>
      </c>
      <c r="P3674" s="3">
        <v>2.29</v>
      </c>
      <c r="Q3674" s="3">
        <v>2.306</v>
      </c>
      <c r="R3674" s="3">
        <v>2.3199999999999998</v>
      </c>
      <c r="S3674" s="3">
        <v>2.3239999999999998</v>
      </c>
      <c r="T3674" s="3">
        <v>2.3650000000000002</v>
      </c>
      <c r="U3674" s="3">
        <v>2.3809999999999998</v>
      </c>
      <c r="V3674" s="3">
        <v>2.399</v>
      </c>
      <c r="W3674" s="3">
        <v>2.419</v>
      </c>
      <c r="X3674" s="3">
        <v>2.44</v>
      </c>
      <c r="Y3674" s="3">
        <v>2.4620000000000002</v>
      </c>
      <c r="Z3674" s="3">
        <v>2.4849999999999999</v>
      </c>
      <c r="AA3674" s="3">
        <v>2.5089999999999999</v>
      </c>
      <c r="AB3674" s="3">
        <v>2.5339999999999998</v>
      </c>
      <c r="AC3674" s="3">
        <v>2.5590000000000002</v>
      </c>
      <c r="AD3674" s="3">
        <v>2.5819999999999999</v>
      </c>
      <c r="AE3674" s="3">
        <v>2.605</v>
      </c>
      <c r="AF3674" s="3">
        <v>2.6269999999999998</v>
      </c>
      <c r="AG3674" s="3">
        <v>2.6469999999999998</v>
      </c>
      <c r="AH3674" s="3">
        <v>2.6659999999999999</v>
      </c>
      <c r="AI3674" s="3">
        <v>2.6819999999999999</v>
      </c>
      <c r="AJ3674" s="3">
        <v>2.6960000000000002</v>
      </c>
      <c r="AK3674" s="3">
        <v>2.7080000000000002</v>
      </c>
      <c r="AL3674" s="3">
        <v>2.7189999999999999</v>
      </c>
      <c r="AM3674" s="3">
        <v>2.73</v>
      </c>
      <c r="AN3674" s="3">
        <v>2.7410000000000001</v>
      </c>
      <c r="AO3674" s="3">
        <v>2.7549999999999999</v>
      </c>
      <c r="AP3674" s="3">
        <v>2.7690000000000001</v>
      </c>
      <c r="AQ3674" s="3">
        <v>2.7839999999999998</v>
      </c>
      <c r="AR3674" s="3">
        <v>2.7989999999999999</v>
      </c>
      <c r="AS3674" s="3">
        <v>2.8140000000000001</v>
      </c>
      <c r="AT3674" s="3">
        <v>2.8290000000000002</v>
      </c>
      <c r="AU3674" s="3">
        <v>2.8439999999999999</v>
      </c>
      <c r="AV3674" s="3">
        <v>2.86</v>
      </c>
      <c r="AW3674" s="3">
        <v>2.875</v>
      </c>
      <c r="AX3674" s="3">
        <v>2.891</v>
      </c>
      <c r="AY3674" s="3">
        <v>2.9060000000000001</v>
      </c>
      <c r="AZ3674" s="3">
        <v>2.9220000000000002</v>
      </c>
      <c r="BA3674">
        <v>2.9380000000000002</v>
      </c>
      <c r="BB3674">
        <v>2015</v>
      </c>
    </row>
    <row r="3675" spans="1:54" hidden="1" x14ac:dyDescent="0.2">
      <c r="A3675">
        <v>343</v>
      </c>
      <c r="B3675" t="s">
        <v>480</v>
      </c>
      <c r="C3675" t="s">
        <v>262</v>
      </c>
      <c r="D3675" t="s">
        <v>182</v>
      </c>
      <c r="E3675" t="s">
        <v>260</v>
      </c>
      <c r="F3675" t="s">
        <v>259</v>
      </c>
      <c r="G3675" t="s">
        <v>225</v>
      </c>
      <c r="H3675" t="s">
        <v>222</v>
      </c>
      <c r="I3675" t="s">
        <v>1261</v>
      </c>
      <c r="J3675" s="3" t="s">
        <v>215</v>
      </c>
      <c r="K3675" s="3" t="s">
        <v>215</v>
      </c>
      <c r="L3675" s="3" t="s">
        <v>215</v>
      </c>
      <c r="M3675" s="3" t="s">
        <v>215</v>
      </c>
      <c r="N3675" s="3" t="s">
        <v>215</v>
      </c>
      <c r="O3675" s="3" t="s">
        <v>215</v>
      </c>
      <c r="P3675" s="3" t="s">
        <v>215</v>
      </c>
      <c r="Q3675" s="3" t="s">
        <v>215</v>
      </c>
      <c r="R3675" s="3" t="s">
        <v>215</v>
      </c>
      <c r="S3675" s="3" t="s">
        <v>215</v>
      </c>
      <c r="T3675" s="3">
        <v>9.6489999999999991</v>
      </c>
      <c r="U3675" s="3">
        <v>15.074999999999999</v>
      </c>
      <c r="V3675" s="3">
        <v>23.556999999999999</v>
      </c>
      <c r="W3675" s="3">
        <v>33.613999999999997</v>
      </c>
      <c r="X3675" s="3">
        <v>44.595999999999997</v>
      </c>
      <c r="Y3675" s="3">
        <v>58.524000000000001</v>
      </c>
      <c r="Z3675" s="3">
        <v>63.085000000000001</v>
      </c>
      <c r="AA3675" s="3">
        <v>66.426000000000002</v>
      </c>
      <c r="AB3675" s="3">
        <v>74.096000000000004</v>
      </c>
      <c r="AC3675" s="3">
        <v>90.373000000000005</v>
      </c>
      <c r="AD3675" s="3">
        <v>101.021</v>
      </c>
      <c r="AE3675" s="3">
        <v>102.58799999999999</v>
      </c>
      <c r="AF3675" s="3">
        <v>117.238</v>
      </c>
      <c r="AG3675" s="3">
        <v>149.90199999999999</v>
      </c>
      <c r="AH3675" s="3">
        <v>171.53899999999999</v>
      </c>
      <c r="AI3675" s="3">
        <v>186.684</v>
      </c>
      <c r="AJ3675" s="3">
        <v>211.31100000000001</v>
      </c>
      <c r="AK3675" s="3">
        <v>252.036</v>
      </c>
      <c r="AL3675" s="3">
        <v>276.2</v>
      </c>
      <c r="AM3675" s="3">
        <v>300.19299999999998</v>
      </c>
      <c r="AN3675" s="3">
        <v>314.55799999999999</v>
      </c>
      <c r="AO3675" s="3">
        <v>322.45699999999999</v>
      </c>
      <c r="AP3675" s="3">
        <v>344.66800000000001</v>
      </c>
      <c r="AQ3675" s="3">
        <v>396.98200000000003</v>
      </c>
      <c r="AR3675" s="3">
        <v>411.71600000000001</v>
      </c>
      <c r="AS3675" s="3">
        <v>455.83600000000001</v>
      </c>
      <c r="AT3675" s="3">
        <v>499.88</v>
      </c>
      <c r="AU3675" s="3">
        <v>553.05899999999997</v>
      </c>
      <c r="AV3675" s="3">
        <v>591.46600000000001</v>
      </c>
      <c r="AW3675" s="3">
        <v>631.18399999999997</v>
      </c>
      <c r="AX3675" s="3">
        <v>669.97</v>
      </c>
      <c r="AY3675" s="3">
        <v>715.40499999999997</v>
      </c>
      <c r="AZ3675" s="3">
        <v>763.45299999999997</v>
      </c>
      <c r="BA3675">
        <v>812.60400000000004</v>
      </c>
      <c r="BB3675">
        <v>2017</v>
      </c>
    </row>
    <row r="3676" spans="1:54" hidden="1" x14ac:dyDescent="0.2">
      <c r="A3676">
        <v>343</v>
      </c>
      <c r="B3676" t="s">
        <v>480</v>
      </c>
      <c r="C3676" t="s">
        <v>261</v>
      </c>
      <c r="D3676" t="s">
        <v>182</v>
      </c>
      <c r="E3676" t="s">
        <v>260</v>
      </c>
      <c r="F3676" t="s">
        <v>259</v>
      </c>
      <c r="G3676" t="s">
        <v>217</v>
      </c>
      <c r="I3676" t="s">
        <v>258</v>
      </c>
      <c r="J3676" s="3" t="s">
        <v>215</v>
      </c>
      <c r="K3676" s="3" t="s">
        <v>215</v>
      </c>
      <c r="L3676" s="3" t="s">
        <v>215</v>
      </c>
      <c r="M3676" s="3" t="s">
        <v>215</v>
      </c>
      <c r="N3676" s="3" t="s">
        <v>215</v>
      </c>
      <c r="O3676" s="3" t="s">
        <v>215</v>
      </c>
      <c r="P3676" s="3" t="s">
        <v>215</v>
      </c>
      <c r="Q3676" s="3" t="s">
        <v>215</v>
      </c>
      <c r="R3676" s="3" t="s">
        <v>215</v>
      </c>
      <c r="S3676" s="3" t="s">
        <v>215</v>
      </c>
      <c r="T3676" s="3">
        <v>25.295999999999999</v>
      </c>
      <c r="U3676" s="3">
        <v>23.638999999999999</v>
      </c>
      <c r="V3676" s="3">
        <v>21.6</v>
      </c>
      <c r="W3676" s="3">
        <v>22.568999999999999</v>
      </c>
      <c r="X3676" s="3">
        <v>22.878</v>
      </c>
      <c r="Y3676" s="3">
        <v>24.202000000000002</v>
      </c>
      <c r="Z3676" s="3">
        <v>23.864999999999998</v>
      </c>
      <c r="AA3676" s="3">
        <v>22.606000000000002</v>
      </c>
      <c r="AB3676" s="3">
        <v>23.678000000000001</v>
      </c>
      <c r="AC3676" s="3">
        <v>26.292999999999999</v>
      </c>
      <c r="AD3676" s="3">
        <v>26.66</v>
      </c>
      <c r="AE3676" s="3">
        <v>24.640999999999998</v>
      </c>
      <c r="AF3676" s="3">
        <v>25.099</v>
      </c>
      <c r="AG3676" s="3">
        <v>27.677</v>
      </c>
      <c r="AH3676" s="3">
        <v>27.957000000000001</v>
      </c>
      <c r="AI3676" s="3">
        <v>27.175999999999998</v>
      </c>
      <c r="AJ3676" s="3">
        <v>26.85</v>
      </c>
      <c r="AK3676" s="3">
        <v>27.550999999999998</v>
      </c>
      <c r="AL3676" s="3">
        <v>27.286999999999999</v>
      </c>
      <c r="AM3676" s="3">
        <v>27.545000000000002</v>
      </c>
      <c r="AN3676" s="3">
        <v>26.849</v>
      </c>
      <c r="AO3676" s="3">
        <v>25.585999999999999</v>
      </c>
      <c r="AP3676" s="3">
        <v>25.745999999999999</v>
      </c>
      <c r="AQ3676" s="3">
        <v>27.163</v>
      </c>
      <c r="AR3676" s="3">
        <v>26.257999999999999</v>
      </c>
      <c r="AS3676" s="3">
        <v>27.013999999999999</v>
      </c>
      <c r="AT3676" s="3">
        <v>28.023</v>
      </c>
      <c r="AU3676" s="3">
        <v>29.308</v>
      </c>
      <c r="AV3676" s="3">
        <v>29.337</v>
      </c>
      <c r="AW3676" s="3">
        <v>29.274999999999999</v>
      </c>
      <c r="AX3676" s="3">
        <v>28.998999999999999</v>
      </c>
      <c r="AY3676" s="3">
        <v>28.870999999999999</v>
      </c>
      <c r="AZ3676" s="3">
        <v>28.696999999999999</v>
      </c>
      <c r="BA3676">
        <v>28.393999999999998</v>
      </c>
      <c r="BB3676">
        <v>2017</v>
      </c>
    </row>
    <row r="3677" spans="1:54" hidden="1" x14ac:dyDescent="0.2">
      <c r="A3677">
        <v>343</v>
      </c>
      <c r="B3677" t="s">
        <v>480</v>
      </c>
      <c r="C3677" t="s">
        <v>257</v>
      </c>
      <c r="D3677" t="s">
        <v>182</v>
      </c>
      <c r="E3677" t="s">
        <v>255</v>
      </c>
      <c r="F3677" t="s">
        <v>254</v>
      </c>
      <c r="G3677" t="s">
        <v>225</v>
      </c>
      <c r="H3677" t="s">
        <v>222</v>
      </c>
      <c r="I3677" t="s">
        <v>1261</v>
      </c>
      <c r="J3677" s="3" t="s">
        <v>215</v>
      </c>
      <c r="K3677" s="3" t="s">
        <v>215</v>
      </c>
      <c r="L3677" s="3" t="s">
        <v>215</v>
      </c>
      <c r="M3677" s="3" t="s">
        <v>215</v>
      </c>
      <c r="N3677" s="3" t="s">
        <v>215</v>
      </c>
      <c r="O3677" s="3" t="s">
        <v>215</v>
      </c>
      <c r="P3677" s="3" t="s">
        <v>215</v>
      </c>
      <c r="Q3677" s="3" t="s">
        <v>215</v>
      </c>
      <c r="R3677" s="3" t="s">
        <v>215</v>
      </c>
      <c r="S3677" s="3" t="s">
        <v>215</v>
      </c>
      <c r="T3677" s="3">
        <v>8.8420000000000005</v>
      </c>
      <c r="U3677" s="3">
        <v>13.018000000000001</v>
      </c>
      <c r="V3677" s="3">
        <v>20.385999999999999</v>
      </c>
      <c r="W3677" s="3">
        <v>29.997</v>
      </c>
      <c r="X3677" s="3">
        <v>39.802</v>
      </c>
      <c r="Y3677" s="3">
        <v>54.718000000000004</v>
      </c>
      <c r="Z3677" s="3">
        <v>78.052000000000007</v>
      </c>
      <c r="AA3677" s="3">
        <v>86.388999999999996</v>
      </c>
      <c r="AB3677" s="3">
        <v>93.266999999999996</v>
      </c>
      <c r="AC3677" s="3">
        <v>102.94799999999999</v>
      </c>
      <c r="AD3677" s="3">
        <v>104.193</v>
      </c>
      <c r="AE3677" s="3">
        <v>123.792</v>
      </c>
      <c r="AF3677" s="3">
        <v>149.905</v>
      </c>
      <c r="AG3677" s="3">
        <v>181.57499999999999</v>
      </c>
      <c r="AH3677" s="3">
        <v>201.44300000000001</v>
      </c>
      <c r="AI3677" s="3">
        <v>210.4</v>
      </c>
      <c r="AJ3677" s="3">
        <v>250.75200000000001</v>
      </c>
      <c r="AK3677" s="3">
        <v>286.78899999999999</v>
      </c>
      <c r="AL3677" s="3">
        <v>352.23</v>
      </c>
      <c r="AM3677" s="3">
        <v>421.45800000000003</v>
      </c>
      <c r="AN3677" s="3">
        <v>388.76799999999997</v>
      </c>
      <c r="AO3677" s="3">
        <v>403.19200000000001</v>
      </c>
      <c r="AP3677" s="3">
        <v>399.279</v>
      </c>
      <c r="AQ3677" s="3">
        <v>395.24200000000002</v>
      </c>
      <c r="AR3677" s="3">
        <v>419.49099999999999</v>
      </c>
      <c r="AS3677" s="3">
        <v>460.72</v>
      </c>
      <c r="AT3677" s="3">
        <v>503.35599999999999</v>
      </c>
      <c r="AU3677" s="3">
        <v>552.03499999999997</v>
      </c>
      <c r="AV3677" s="3">
        <v>594.86300000000006</v>
      </c>
      <c r="AW3677" s="3">
        <v>622.90800000000002</v>
      </c>
      <c r="AX3677" s="3">
        <v>666.47799999999995</v>
      </c>
      <c r="AY3677" s="3">
        <v>702.75199999999995</v>
      </c>
      <c r="AZ3677" s="3">
        <v>741.53200000000004</v>
      </c>
      <c r="BA3677">
        <v>778.85</v>
      </c>
      <c r="BB3677">
        <v>2017</v>
      </c>
    </row>
    <row r="3678" spans="1:54" hidden="1" x14ac:dyDescent="0.2">
      <c r="A3678">
        <v>343</v>
      </c>
      <c r="B3678" t="s">
        <v>480</v>
      </c>
      <c r="C3678" t="s">
        <v>256</v>
      </c>
      <c r="D3678" t="s">
        <v>182</v>
      </c>
      <c r="E3678" t="s">
        <v>255</v>
      </c>
      <c r="F3678" t="s">
        <v>254</v>
      </c>
      <c r="G3678" t="s">
        <v>217</v>
      </c>
      <c r="I3678" t="s">
        <v>253</v>
      </c>
      <c r="J3678" s="3" t="s">
        <v>215</v>
      </c>
      <c r="K3678" s="3" t="s">
        <v>215</v>
      </c>
      <c r="L3678" s="3" t="s">
        <v>215</v>
      </c>
      <c r="M3678" s="3" t="s">
        <v>215</v>
      </c>
      <c r="N3678" s="3" t="s">
        <v>215</v>
      </c>
      <c r="O3678" s="3" t="s">
        <v>215</v>
      </c>
      <c r="P3678" s="3" t="s">
        <v>215</v>
      </c>
      <c r="Q3678" s="3" t="s">
        <v>215</v>
      </c>
      <c r="R3678" s="3" t="s">
        <v>215</v>
      </c>
      <c r="S3678" s="3" t="s">
        <v>215</v>
      </c>
      <c r="T3678" s="3">
        <v>23.18</v>
      </c>
      <c r="U3678" s="3">
        <v>20.414000000000001</v>
      </c>
      <c r="V3678" s="3">
        <v>18.692</v>
      </c>
      <c r="W3678" s="3">
        <v>20.14</v>
      </c>
      <c r="X3678" s="3">
        <v>20.419</v>
      </c>
      <c r="Y3678" s="3">
        <v>22.628</v>
      </c>
      <c r="Z3678" s="3">
        <v>29.527000000000001</v>
      </c>
      <c r="AA3678" s="3">
        <v>29.4</v>
      </c>
      <c r="AB3678" s="3">
        <v>29.805</v>
      </c>
      <c r="AC3678" s="3">
        <v>29.952000000000002</v>
      </c>
      <c r="AD3678" s="3">
        <v>27.497</v>
      </c>
      <c r="AE3678" s="3">
        <v>29.734000000000002</v>
      </c>
      <c r="AF3678" s="3">
        <v>32.091999999999999</v>
      </c>
      <c r="AG3678" s="3">
        <v>33.524999999999999</v>
      </c>
      <c r="AH3678" s="3">
        <v>32.831000000000003</v>
      </c>
      <c r="AI3678" s="3">
        <v>30.628</v>
      </c>
      <c r="AJ3678" s="3">
        <v>31.861000000000001</v>
      </c>
      <c r="AK3678" s="3">
        <v>31.35</v>
      </c>
      <c r="AL3678" s="3">
        <v>34.798000000000002</v>
      </c>
      <c r="AM3678" s="3">
        <v>38.671999999999997</v>
      </c>
      <c r="AN3678" s="3">
        <v>33.183</v>
      </c>
      <c r="AO3678" s="3">
        <v>31.992000000000001</v>
      </c>
      <c r="AP3678" s="3">
        <v>29.826000000000001</v>
      </c>
      <c r="AQ3678" s="3">
        <v>27.044</v>
      </c>
      <c r="AR3678" s="3">
        <v>26.754000000000001</v>
      </c>
      <c r="AS3678" s="3">
        <v>27.303999999999998</v>
      </c>
      <c r="AT3678" s="3">
        <v>28.218</v>
      </c>
      <c r="AU3678" s="3">
        <v>29.253</v>
      </c>
      <c r="AV3678" s="3">
        <v>29.506</v>
      </c>
      <c r="AW3678" s="3">
        <v>28.890999999999998</v>
      </c>
      <c r="AX3678" s="3">
        <v>28.847999999999999</v>
      </c>
      <c r="AY3678" s="3">
        <v>28.36</v>
      </c>
      <c r="AZ3678" s="3">
        <v>27.873000000000001</v>
      </c>
      <c r="BA3678">
        <v>27.215</v>
      </c>
      <c r="BB3678">
        <v>2017</v>
      </c>
    </row>
    <row r="3679" spans="1:54" hidden="1" x14ac:dyDescent="0.2">
      <c r="A3679">
        <v>343</v>
      </c>
      <c r="B3679" t="s">
        <v>480</v>
      </c>
      <c r="C3679" t="s">
        <v>252</v>
      </c>
      <c r="D3679" t="s">
        <v>182</v>
      </c>
      <c r="E3679" t="s">
        <v>250</v>
      </c>
      <c r="F3679" t="s">
        <v>249</v>
      </c>
      <c r="G3679" t="s">
        <v>225</v>
      </c>
      <c r="H3679" t="s">
        <v>222</v>
      </c>
      <c r="I3679" t="s">
        <v>1261</v>
      </c>
      <c r="J3679" s="3" t="s">
        <v>215</v>
      </c>
      <c r="K3679" s="3" t="s">
        <v>215</v>
      </c>
      <c r="L3679" s="3" t="s">
        <v>215</v>
      </c>
      <c r="M3679" s="3" t="s">
        <v>215</v>
      </c>
      <c r="N3679" s="3" t="s">
        <v>215</v>
      </c>
      <c r="O3679" s="3" t="s">
        <v>215</v>
      </c>
      <c r="P3679" s="3" t="s">
        <v>215</v>
      </c>
      <c r="Q3679" s="3" t="s">
        <v>215</v>
      </c>
      <c r="R3679" s="3" t="s">
        <v>215</v>
      </c>
      <c r="S3679" s="3" t="s">
        <v>215</v>
      </c>
      <c r="T3679" s="3">
        <v>0.80700000000000005</v>
      </c>
      <c r="U3679" s="3">
        <v>2.0569999999999999</v>
      </c>
      <c r="V3679" s="3">
        <v>3.1709999999999998</v>
      </c>
      <c r="W3679" s="3">
        <v>3.617</v>
      </c>
      <c r="X3679" s="3">
        <v>4.7939999999999996</v>
      </c>
      <c r="Y3679" s="3">
        <v>3.806</v>
      </c>
      <c r="Z3679" s="3">
        <v>-14.967000000000001</v>
      </c>
      <c r="AA3679" s="3">
        <v>-19.962</v>
      </c>
      <c r="AB3679" s="3">
        <v>-19.170999999999999</v>
      </c>
      <c r="AC3679" s="3">
        <v>-12.574999999999999</v>
      </c>
      <c r="AD3679" s="3">
        <v>-3.1720000000000002</v>
      </c>
      <c r="AE3679" s="3">
        <v>-21.202999999999999</v>
      </c>
      <c r="AF3679" s="3">
        <v>-32.665999999999997</v>
      </c>
      <c r="AG3679" s="3">
        <v>-31.673999999999999</v>
      </c>
      <c r="AH3679" s="3">
        <v>-29.904</v>
      </c>
      <c r="AI3679" s="3">
        <v>-23.716000000000001</v>
      </c>
      <c r="AJ3679" s="3">
        <v>-39.442</v>
      </c>
      <c r="AK3679" s="3">
        <v>-34.752000000000002</v>
      </c>
      <c r="AL3679" s="3">
        <v>-76.03</v>
      </c>
      <c r="AM3679" s="3">
        <v>-121.265</v>
      </c>
      <c r="AN3679" s="3">
        <v>-74.209999999999994</v>
      </c>
      <c r="AO3679" s="3">
        <v>-80.733999999999995</v>
      </c>
      <c r="AP3679" s="3">
        <v>-54.61</v>
      </c>
      <c r="AQ3679" s="3">
        <v>1.74</v>
      </c>
      <c r="AR3679" s="3">
        <v>-7.7750000000000004</v>
      </c>
      <c r="AS3679" s="3">
        <v>-4.8840000000000003</v>
      </c>
      <c r="AT3679" s="3">
        <v>-3.476</v>
      </c>
      <c r="AU3679" s="3">
        <v>1.024</v>
      </c>
      <c r="AV3679" s="3">
        <v>-3.3969999999999998</v>
      </c>
      <c r="AW3679" s="3">
        <v>8.2759999999999998</v>
      </c>
      <c r="AX3679" s="3">
        <v>3.4910000000000001</v>
      </c>
      <c r="AY3679" s="3">
        <v>12.651999999999999</v>
      </c>
      <c r="AZ3679" s="3">
        <v>21.920999999999999</v>
      </c>
      <c r="BA3679">
        <v>33.753</v>
      </c>
      <c r="BB3679">
        <v>2017</v>
      </c>
    </row>
    <row r="3680" spans="1:54" hidden="1" x14ac:dyDescent="0.2">
      <c r="A3680">
        <v>343</v>
      </c>
      <c r="B3680" t="s">
        <v>480</v>
      </c>
      <c r="C3680" t="s">
        <v>251</v>
      </c>
      <c r="D3680" t="s">
        <v>182</v>
      </c>
      <c r="E3680" t="s">
        <v>250</v>
      </c>
      <c r="F3680" t="s">
        <v>249</v>
      </c>
      <c r="G3680" t="s">
        <v>217</v>
      </c>
      <c r="I3680" t="s">
        <v>248</v>
      </c>
      <c r="J3680" s="3" t="s">
        <v>215</v>
      </c>
      <c r="K3680" s="3" t="s">
        <v>215</v>
      </c>
      <c r="L3680" s="3" t="s">
        <v>215</v>
      </c>
      <c r="M3680" s="3" t="s">
        <v>215</v>
      </c>
      <c r="N3680" s="3" t="s">
        <v>215</v>
      </c>
      <c r="O3680" s="3" t="s">
        <v>215</v>
      </c>
      <c r="P3680" s="3" t="s">
        <v>215</v>
      </c>
      <c r="Q3680" s="3" t="s">
        <v>215</v>
      </c>
      <c r="R3680" s="3" t="s">
        <v>215</v>
      </c>
      <c r="S3680" s="3" t="s">
        <v>215</v>
      </c>
      <c r="T3680" s="3">
        <v>2.1160000000000001</v>
      </c>
      <c r="U3680" s="3">
        <v>3.226</v>
      </c>
      <c r="V3680" s="3">
        <v>2.9079999999999999</v>
      </c>
      <c r="W3680" s="3">
        <v>2.4279999999999999</v>
      </c>
      <c r="X3680" s="3">
        <v>2.4590000000000001</v>
      </c>
      <c r="Y3680" s="3">
        <v>1.5740000000000001</v>
      </c>
      <c r="Z3680" s="3">
        <v>-5.6619999999999999</v>
      </c>
      <c r="AA3680" s="3">
        <v>-6.7939999999999996</v>
      </c>
      <c r="AB3680" s="3">
        <v>-6.1260000000000003</v>
      </c>
      <c r="AC3680" s="3">
        <v>-3.6589999999999998</v>
      </c>
      <c r="AD3680" s="3">
        <v>-0.83699999999999997</v>
      </c>
      <c r="AE3680" s="3">
        <v>-5.093</v>
      </c>
      <c r="AF3680" s="3">
        <v>-6.9930000000000003</v>
      </c>
      <c r="AG3680" s="3">
        <v>-5.8479999999999999</v>
      </c>
      <c r="AH3680" s="3">
        <v>-4.8739999999999997</v>
      </c>
      <c r="AI3680" s="3">
        <v>-3.452</v>
      </c>
      <c r="AJ3680" s="3">
        <v>-5.0119999999999996</v>
      </c>
      <c r="AK3680" s="3">
        <v>-3.7989999999999999</v>
      </c>
      <c r="AL3680" s="3">
        <v>-7.5110000000000001</v>
      </c>
      <c r="AM3680" s="3">
        <v>-11.127000000000001</v>
      </c>
      <c r="AN3680" s="3">
        <v>-6.3339999999999996</v>
      </c>
      <c r="AO3680" s="3">
        <v>-6.4059999999999997</v>
      </c>
      <c r="AP3680" s="3">
        <v>-4.0789999999999997</v>
      </c>
      <c r="AQ3680" s="3">
        <v>0.11899999999999999</v>
      </c>
      <c r="AR3680" s="3">
        <v>-0.496</v>
      </c>
      <c r="AS3680" s="3">
        <v>-0.28899999999999998</v>
      </c>
      <c r="AT3680" s="3">
        <v>-0.19500000000000001</v>
      </c>
      <c r="AU3680" s="3">
        <v>5.3999999999999999E-2</v>
      </c>
      <c r="AV3680" s="3">
        <v>-0.16800000000000001</v>
      </c>
      <c r="AW3680" s="3">
        <v>0.38400000000000001</v>
      </c>
      <c r="AX3680" s="3">
        <v>0.151</v>
      </c>
      <c r="AY3680" s="3">
        <v>0.51100000000000001</v>
      </c>
      <c r="AZ3680" s="3">
        <v>0.82399999999999995</v>
      </c>
      <c r="BA3680">
        <v>1.179</v>
      </c>
      <c r="BB3680">
        <v>2017</v>
      </c>
    </row>
    <row r="3681" spans="1:54" hidden="1" x14ac:dyDescent="0.2">
      <c r="A3681">
        <v>343</v>
      </c>
      <c r="B3681" t="s">
        <v>480</v>
      </c>
      <c r="C3681" t="s">
        <v>247</v>
      </c>
      <c r="D3681" t="s">
        <v>182</v>
      </c>
      <c r="E3681" t="s">
        <v>245</v>
      </c>
      <c r="F3681" t="s">
        <v>244</v>
      </c>
      <c r="G3681" t="s">
        <v>225</v>
      </c>
      <c r="H3681" t="s">
        <v>222</v>
      </c>
    </row>
    <row r="3682" spans="1:54" hidden="1" x14ac:dyDescent="0.2">
      <c r="A3682">
        <v>343</v>
      </c>
      <c r="B3682" t="s">
        <v>480</v>
      </c>
      <c r="C3682" t="s">
        <v>246</v>
      </c>
      <c r="D3682" t="s">
        <v>182</v>
      </c>
      <c r="E3682" t="s">
        <v>245</v>
      </c>
      <c r="F3682" t="s">
        <v>244</v>
      </c>
      <c r="G3682" t="s">
        <v>243</v>
      </c>
    </row>
    <row r="3683" spans="1:54" hidden="1" x14ac:dyDescent="0.2">
      <c r="A3683">
        <v>343</v>
      </c>
      <c r="B3683" t="s">
        <v>480</v>
      </c>
      <c r="C3683" t="s">
        <v>242</v>
      </c>
      <c r="D3683" t="s">
        <v>182</v>
      </c>
      <c r="E3683" t="s">
        <v>240</v>
      </c>
      <c r="F3683" t="s">
        <v>239</v>
      </c>
      <c r="G3683" t="s">
        <v>225</v>
      </c>
      <c r="H3683" t="s">
        <v>222</v>
      </c>
      <c r="I3683" t="s">
        <v>1261</v>
      </c>
      <c r="J3683" s="3" t="s">
        <v>215</v>
      </c>
      <c r="K3683" s="3" t="s">
        <v>215</v>
      </c>
      <c r="L3683" s="3" t="s">
        <v>215</v>
      </c>
      <c r="M3683" s="3" t="s">
        <v>215</v>
      </c>
      <c r="N3683" s="3" t="s">
        <v>215</v>
      </c>
      <c r="O3683" s="3" t="s">
        <v>215</v>
      </c>
      <c r="P3683" s="3" t="s">
        <v>215</v>
      </c>
      <c r="Q3683" s="3" t="s">
        <v>215</v>
      </c>
      <c r="R3683" s="3" t="s">
        <v>215</v>
      </c>
      <c r="S3683" s="3" t="s">
        <v>215</v>
      </c>
      <c r="T3683" s="3">
        <v>3.7330000000000001</v>
      </c>
      <c r="U3683" s="3">
        <v>6.1980000000000004</v>
      </c>
      <c r="V3683" s="3">
        <v>10.044</v>
      </c>
      <c r="W3683" s="3">
        <v>13.493</v>
      </c>
      <c r="X3683" s="3">
        <v>19.809000000000001</v>
      </c>
      <c r="Y3683" s="3">
        <v>21.777000000000001</v>
      </c>
      <c r="Z3683" s="3">
        <v>12.314</v>
      </c>
      <c r="AA3683" s="3">
        <v>4.601</v>
      </c>
      <c r="AB3683" s="3">
        <v>15.417999999999999</v>
      </c>
      <c r="AC3683" s="3">
        <v>29.209</v>
      </c>
      <c r="AD3683" s="3">
        <v>39.747999999999998</v>
      </c>
      <c r="AE3683" s="3">
        <v>29.806999999999999</v>
      </c>
      <c r="AF3683" s="3">
        <v>29.454000000000001</v>
      </c>
      <c r="AG3683" s="3">
        <v>59.795999999999999</v>
      </c>
      <c r="AH3683" s="3">
        <v>65.504999999999995</v>
      </c>
      <c r="AI3683" s="3">
        <v>70.680000000000007</v>
      </c>
      <c r="AJ3683" s="3">
        <v>57.427</v>
      </c>
      <c r="AK3683" s="3">
        <v>72.012</v>
      </c>
      <c r="AL3683" s="3">
        <v>49.984000000000002</v>
      </c>
      <c r="AM3683" s="3">
        <v>67.450999999999993</v>
      </c>
      <c r="AN3683" s="3">
        <v>54.145000000000003</v>
      </c>
      <c r="AO3683" s="3">
        <v>39.97</v>
      </c>
      <c r="AP3683" s="3">
        <v>72.326999999999998</v>
      </c>
      <c r="AQ3683" s="3">
        <v>111.65900000000001</v>
      </c>
      <c r="AR3683" s="3">
        <v>117.242</v>
      </c>
      <c r="AS3683" s="3">
        <v>120.79600000000001</v>
      </c>
      <c r="AT3683" s="3">
        <v>135.88</v>
      </c>
      <c r="AU3683" s="3">
        <v>132.47300000000001</v>
      </c>
      <c r="AV3683" s="3">
        <v>140.72399999999999</v>
      </c>
      <c r="AW3683" s="3">
        <v>150.494</v>
      </c>
      <c r="AX3683" s="3">
        <v>150.16900000000001</v>
      </c>
      <c r="AY3683" s="3">
        <v>161.06700000000001</v>
      </c>
      <c r="AZ3683" s="3">
        <v>172.92599999999999</v>
      </c>
      <c r="BA3683">
        <v>186.02099999999999</v>
      </c>
      <c r="BB3683">
        <v>2017</v>
      </c>
    </row>
    <row r="3684" spans="1:54" hidden="1" x14ac:dyDescent="0.2">
      <c r="A3684">
        <v>343</v>
      </c>
      <c r="B3684" t="s">
        <v>480</v>
      </c>
      <c r="C3684" t="s">
        <v>241</v>
      </c>
      <c r="D3684" t="s">
        <v>182</v>
      </c>
      <c r="E3684" t="s">
        <v>240</v>
      </c>
      <c r="F3684" t="s">
        <v>239</v>
      </c>
      <c r="G3684" t="s">
        <v>217</v>
      </c>
      <c r="I3684" t="s">
        <v>238</v>
      </c>
      <c r="J3684" s="3" t="s">
        <v>215</v>
      </c>
      <c r="K3684" s="3" t="s">
        <v>215</v>
      </c>
      <c r="L3684" s="3" t="s">
        <v>215</v>
      </c>
      <c r="M3684" s="3" t="s">
        <v>215</v>
      </c>
      <c r="N3684" s="3" t="s">
        <v>215</v>
      </c>
      <c r="O3684" s="3" t="s">
        <v>215</v>
      </c>
      <c r="P3684" s="3" t="s">
        <v>215</v>
      </c>
      <c r="Q3684" s="3" t="s">
        <v>215</v>
      </c>
      <c r="R3684" s="3" t="s">
        <v>215</v>
      </c>
      <c r="S3684" s="3" t="s">
        <v>215</v>
      </c>
      <c r="T3684" s="3">
        <v>9.7870000000000008</v>
      </c>
      <c r="U3684" s="3">
        <v>9.718</v>
      </c>
      <c r="V3684" s="3">
        <v>9.2100000000000009</v>
      </c>
      <c r="W3684" s="3">
        <v>9.0589999999999993</v>
      </c>
      <c r="X3684" s="3">
        <v>10.162000000000001</v>
      </c>
      <c r="Y3684" s="3">
        <v>9.0060000000000002</v>
      </c>
      <c r="Z3684" s="3">
        <v>4.6580000000000004</v>
      </c>
      <c r="AA3684" s="3">
        <v>1.5660000000000001</v>
      </c>
      <c r="AB3684" s="3">
        <v>4.9269999999999996</v>
      </c>
      <c r="AC3684" s="3">
        <v>8.4979999999999993</v>
      </c>
      <c r="AD3684" s="3">
        <v>10.49</v>
      </c>
      <c r="AE3684" s="3">
        <v>7.1589999999999998</v>
      </c>
      <c r="AF3684" s="3">
        <v>6.306</v>
      </c>
      <c r="AG3684" s="3">
        <v>11.041</v>
      </c>
      <c r="AH3684" s="3">
        <v>10.676</v>
      </c>
      <c r="AI3684" s="3">
        <v>10.289</v>
      </c>
      <c r="AJ3684" s="3">
        <v>7.2969999999999997</v>
      </c>
      <c r="AK3684" s="3">
        <v>7.8719999999999999</v>
      </c>
      <c r="AL3684" s="3">
        <v>4.9379999999999997</v>
      </c>
      <c r="AM3684" s="3">
        <v>6.1890000000000001</v>
      </c>
      <c r="AN3684" s="3">
        <v>4.6219999999999999</v>
      </c>
      <c r="AO3684" s="3">
        <v>3.1709999999999998</v>
      </c>
      <c r="AP3684" s="3">
        <v>5.4029999999999996</v>
      </c>
      <c r="AQ3684" s="3">
        <v>7.64</v>
      </c>
      <c r="AR3684" s="3">
        <v>7.4770000000000003</v>
      </c>
      <c r="AS3684" s="3">
        <v>7.1589999999999998</v>
      </c>
      <c r="AT3684" s="3">
        <v>7.617</v>
      </c>
      <c r="AU3684" s="3">
        <v>7.02</v>
      </c>
      <c r="AV3684" s="3">
        <v>6.98</v>
      </c>
      <c r="AW3684" s="3">
        <v>6.98</v>
      </c>
      <c r="AX3684" s="3">
        <v>6.5</v>
      </c>
      <c r="AY3684" s="3">
        <v>6.5</v>
      </c>
      <c r="AZ3684" s="3">
        <v>6.5</v>
      </c>
      <c r="BA3684">
        <v>6.5</v>
      </c>
      <c r="BB3684">
        <v>2017</v>
      </c>
    </row>
    <row r="3685" spans="1:54" hidden="1" x14ac:dyDescent="0.2">
      <c r="A3685">
        <v>343</v>
      </c>
      <c r="B3685" t="s">
        <v>480</v>
      </c>
      <c r="C3685" t="s">
        <v>237</v>
      </c>
      <c r="D3685" t="s">
        <v>182</v>
      </c>
      <c r="E3685" t="s">
        <v>235</v>
      </c>
      <c r="F3685" t="s">
        <v>234</v>
      </c>
      <c r="G3685" t="s">
        <v>225</v>
      </c>
      <c r="H3685" t="s">
        <v>222</v>
      </c>
    </row>
    <row r="3686" spans="1:54" hidden="1" x14ac:dyDescent="0.2">
      <c r="A3686">
        <v>343</v>
      </c>
      <c r="B3686" t="s">
        <v>480</v>
      </c>
      <c r="C3686" t="s">
        <v>236</v>
      </c>
      <c r="D3686" t="s">
        <v>182</v>
      </c>
      <c r="E3686" t="s">
        <v>235</v>
      </c>
      <c r="F3686" t="s">
        <v>234</v>
      </c>
      <c r="G3686" t="s">
        <v>217</v>
      </c>
    </row>
    <row r="3687" spans="1:54" hidden="1" x14ac:dyDescent="0.2">
      <c r="A3687">
        <v>343</v>
      </c>
      <c r="B3687" t="s">
        <v>480</v>
      </c>
      <c r="C3687" t="s">
        <v>233</v>
      </c>
      <c r="D3687" t="s">
        <v>182</v>
      </c>
      <c r="E3687" t="s">
        <v>231</v>
      </c>
      <c r="F3687" t="s">
        <v>230</v>
      </c>
      <c r="G3687" t="s">
        <v>225</v>
      </c>
      <c r="H3687" t="s">
        <v>222</v>
      </c>
      <c r="I3687" t="s">
        <v>1261</v>
      </c>
      <c r="J3687" s="3" t="s">
        <v>215</v>
      </c>
      <c r="K3687" s="3" t="s">
        <v>215</v>
      </c>
      <c r="L3687" s="3" t="s">
        <v>215</v>
      </c>
      <c r="M3687" s="3" t="s">
        <v>215</v>
      </c>
      <c r="N3687" s="3" t="s">
        <v>215</v>
      </c>
      <c r="O3687" s="3" t="s">
        <v>215</v>
      </c>
      <c r="P3687" s="3" t="s">
        <v>215</v>
      </c>
      <c r="Q3687" s="3" t="s">
        <v>215</v>
      </c>
      <c r="R3687" s="3" t="s">
        <v>215</v>
      </c>
      <c r="S3687" s="3" t="s">
        <v>215</v>
      </c>
      <c r="T3687" s="3" t="s">
        <v>215</v>
      </c>
      <c r="U3687" s="3" t="s">
        <v>215</v>
      </c>
      <c r="V3687" s="3" t="s">
        <v>215</v>
      </c>
      <c r="W3687" s="3" t="s">
        <v>215</v>
      </c>
      <c r="X3687" s="3" t="s">
        <v>215</v>
      </c>
      <c r="Y3687" s="3" t="s">
        <v>215</v>
      </c>
      <c r="Z3687" s="3" t="s">
        <v>215</v>
      </c>
      <c r="AA3687" s="3" t="s">
        <v>215</v>
      </c>
      <c r="AB3687" s="3" t="s">
        <v>215</v>
      </c>
      <c r="AC3687" s="3">
        <v>297.09199999999998</v>
      </c>
      <c r="AD3687" s="3">
        <v>362.65300000000002</v>
      </c>
      <c r="AE3687" s="3">
        <v>467.97199999999998</v>
      </c>
      <c r="AF3687" s="3">
        <v>575.202</v>
      </c>
      <c r="AG3687" s="3">
        <v>700.48699999999997</v>
      </c>
      <c r="AH3687" s="3">
        <v>767.22</v>
      </c>
      <c r="AI3687" s="3">
        <v>855.57500000000005</v>
      </c>
      <c r="AJ3687" s="3">
        <v>949.59500000000003</v>
      </c>
      <c r="AK3687" s="3">
        <v>1047.252</v>
      </c>
      <c r="AL3687" s="3">
        <v>1285.6420000000001</v>
      </c>
      <c r="AM3687" s="3">
        <v>1546.9929999999999</v>
      </c>
      <c r="AN3687" s="3">
        <v>1663.9659999999999</v>
      </c>
      <c r="AO3687" s="3">
        <v>1769.0070000000001</v>
      </c>
      <c r="AP3687" s="3">
        <v>1942.443</v>
      </c>
      <c r="AQ3687" s="3">
        <v>2053.9899999999998</v>
      </c>
      <c r="AR3687" s="3">
        <v>2190.4960000000001</v>
      </c>
      <c r="AS3687" s="3">
        <v>2047.569</v>
      </c>
      <c r="AT3687" s="3">
        <v>2031.5609999999999</v>
      </c>
      <c r="AU3687" s="3">
        <v>1963.971</v>
      </c>
      <c r="AV3687" s="3">
        <v>1981.4269999999999</v>
      </c>
      <c r="AW3687" s="3">
        <v>2026.566</v>
      </c>
      <c r="AX3687" s="3">
        <v>2036.8340000000001</v>
      </c>
      <c r="AY3687" s="3">
        <v>2068.6880000000001</v>
      </c>
      <c r="AZ3687" s="3">
        <v>2076.5889999999999</v>
      </c>
      <c r="BA3687">
        <v>2094.652</v>
      </c>
      <c r="BB3687">
        <v>2017</v>
      </c>
    </row>
    <row r="3688" spans="1:54" hidden="1" x14ac:dyDescent="0.2">
      <c r="A3688">
        <v>343</v>
      </c>
      <c r="B3688" t="s">
        <v>480</v>
      </c>
      <c r="C3688" t="s">
        <v>232</v>
      </c>
      <c r="D3688" t="s">
        <v>182</v>
      </c>
      <c r="E3688" t="s">
        <v>231</v>
      </c>
      <c r="F3688" t="s">
        <v>230</v>
      </c>
      <c r="G3688" t="s">
        <v>217</v>
      </c>
      <c r="I3688" t="s">
        <v>229</v>
      </c>
      <c r="J3688" s="3" t="s">
        <v>215</v>
      </c>
      <c r="K3688" s="3" t="s">
        <v>215</v>
      </c>
      <c r="L3688" s="3" t="s">
        <v>215</v>
      </c>
      <c r="M3688" s="3" t="s">
        <v>215</v>
      </c>
      <c r="N3688" s="3" t="s">
        <v>215</v>
      </c>
      <c r="O3688" s="3" t="s">
        <v>215</v>
      </c>
      <c r="P3688" s="3" t="s">
        <v>215</v>
      </c>
      <c r="Q3688" s="3" t="s">
        <v>215</v>
      </c>
      <c r="R3688" s="3" t="s">
        <v>215</v>
      </c>
      <c r="S3688" s="3" t="s">
        <v>215</v>
      </c>
      <c r="T3688" s="3" t="s">
        <v>215</v>
      </c>
      <c r="U3688" s="3" t="s">
        <v>215</v>
      </c>
      <c r="V3688" s="3" t="s">
        <v>215</v>
      </c>
      <c r="W3688" s="3" t="s">
        <v>215</v>
      </c>
      <c r="X3688" s="3" t="s">
        <v>215</v>
      </c>
      <c r="Y3688" s="3" t="s">
        <v>215</v>
      </c>
      <c r="Z3688" s="3" t="s">
        <v>215</v>
      </c>
      <c r="AA3688" s="3" t="s">
        <v>215</v>
      </c>
      <c r="AB3688" s="3" t="s">
        <v>215</v>
      </c>
      <c r="AC3688" s="3">
        <v>86.435000000000002</v>
      </c>
      <c r="AD3688" s="3">
        <v>95.706999999999994</v>
      </c>
      <c r="AE3688" s="3">
        <v>112.405</v>
      </c>
      <c r="AF3688" s="3">
        <v>123.14100000000001</v>
      </c>
      <c r="AG3688" s="3">
        <v>129.33600000000001</v>
      </c>
      <c r="AH3688" s="3">
        <v>125.04</v>
      </c>
      <c r="AI3688" s="3">
        <v>124.548</v>
      </c>
      <c r="AJ3688" s="3">
        <v>120.657</v>
      </c>
      <c r="AK3688" s="3">
        <v>114.47799999999999</v>
      </c>
      <c r="AL3688" s="3">
        <v>127.014</v>
      </c>
      <c r="AM3688" s="3">
        <v>141.94800000000001</v>
      </c>
      <c r="AN3688" s="3">
        <v>142.02799999999999</v>
      </c>
      <c r="AO3688" s="3">
        <v>140.364</v>
      </c>
      <c r="AP3688" s="3">
        <v>145.09800000000001</v>
      </c>
      <c r="AQ3688" s="3">
        <v>140.541</v>
      </c>
      <c r="AR3688" s="3">
        <v>139.703</v>
      </c>
      <c r="AS3688" s="3">
        <v>121.346</v>
      </c>
      <c r="AT3688" s="3">
        <v>113.89</v>
      </c>
      <c r="AU3688" s="3">
        <v>104.074</v>
      </c>
      <c r="AV3688" s="3">
        <v>98.28</v>
      </c>
      <c r="AW3688" s="3">
        <v>93.992999999999995</v>
      </c>
      <c r="AX3688" s="3">
        <v>88.164000000000001</v>
      </c>
      <c r="AY3688" s="3">
        <v>83.483999999999995</v>
      </c>
      <c r="AZ3688" s="3">
        <v>78.055999999999997</v>
      </c>
      <c r="BA3688">
        <v>73.191999999999993</v>
      </c>
      <c r="BB3688">
        <v>2017</v>
      </c>
    </row>
    <row r="3689" spans="1:54" hidden="1" x14ac:dyDescent="0.2">
      <c r="A3689">
        <v>343</v>
      </c>
      <c r="B3689" t="s">
        <v>480</v>
      </c>
      <c r="C3689" t="s">
        <v>228</v>
      </c>
      <c r="D3689" t="s">
        <v>182</v>
      </c>
      <c r="E3689" t="s">
        <v>227</v>
      </c>
      <c r="F3689" t="s">
        <v>226</v>
      </c>
      <c r="G3689" t="s">
        <v>225</v>
      </c>
      <c r="H3689" t="s">
        <v>222</v>
      </c>
      <c r="I3689" t="s">
        <v>1261</v>
      </c>
      <c r="J3689" s="3" t="s">
        <v>215</v>
      </c>
      <c r="K3689" s="3" t="s">
        <v>215</v>
      </c>
      <c r="L3689" s="3" t="s">
        <v>215</v>
      </c>
      <c r="M3689" s="3" t="s">
        <v>215</v>
      </c>
      <c r="N3689" s="3" t="s">
        <v>215</v>
      </c>
      <c r="O3689" s="3" t="s">
        <v>215</v>
      </c>
      <c r="P3689" s="3" t="s">
        <v>215</v>
      </c>
      <c r="Q3689" s="3" t="s">
        <v>215</v>
      </c>
      <c r="R3689" s="3" t="s">
        <v>215</v>
      </c>
      <c r="S3689" s="3" t="s">
        <v>215</v>
      </c>
      <c r="T3689" s="3">
        <v>38.145000000000003</v>
      </c>
      <c r="U3689" s="3">
        <v>63.773000000000003</v>
      </c>
      <c r="V3689" s="3">
        <v>109.06399999999999</v>
      </c>
      <c r="W3689" s="3">
        <v>148.94200000000001</v>
      </c>
      <c r="X3689" s="3">
        <v>194.929</v>
      </c>
      <c r="Y3689" s="3">
        <v>241.81399999999999</v>
      </c>
      <c r="Z3689" s="3">
        <v>264.34199999999998</v>
      </c>
      <c r="AA3689" s="3">
        <v>293.83800000000002</v>
      </c>
      <c r="AB3689" s="3">
        <v>312.928</v>
      </c>
      <c r="AC3689" s="3">
        <v>343.71499999999997</v>
      </c>
      <c r="AD3689" s="3">
        <v>378.92099999999999</v>
      </c>
      <c r="AE3689" s="3">
        <v>416.32799999999997</v>
      </c>
      <c r="AF3689" s="3">
        <v>467.108</v>
      </c>
      <c r="AG3689" s="3">
        <v>541.60299999999995</v>
      </c>
      <c r="AH3689" s="3">
        <v>613.57899999999995</v>
      </c>
      <c r="AI3689" s="3">
        <v>686.94200000000001</v>
      </c>
      <c r="AJ3689" s="3">
        <v>787.01900000000001</v>
      </c>
      <c r="AK3689" s="3">
        <v>914.80899999999997</v>
      </c>
      <c r="AL3689" s="3">
        <v>1012.202</v>
      </c>
      <c r="AM3689" s="3">
        <v>1089.828</v>
      </c>
      <c r="AN3689" s="3">
        <v>1171.579</v>
      </c>
      <c r="AO3689" s="3">
        <v>1260.2950000000001</v>
      </c>
      <c r="AP3689" s="3">
        <v>1338.7139999999999</v>
      </c>
      <c r="AQ3689" s="3">
        <v>1461.4839999999999</v>
      </c>
      <c r="AR3689" s="3">
        <v>1567.9639999999999</v>
      </c>
      <c r="AS3689" s="3">
        <v>1687.385</v>
      </c>
      <c r="AT3689" s="3">
        <v>1783.789</v>
      </c>
      <c r="AU3689" s="3">
        <v>1887.0820000000001</v>
      </c>
      <c r="AV3689" s="3">
        <v>2016.107</v>
      </c>
      <c r="AW3689" s="3">
        <v>2156.076</v>
      </c>
      <c r="AX3689" s="3">
        <v>2310.2890000000002</v>
      </c>
      <c r="AY3689" s="3">
        <v>2477.9580000000001</v>
      </c>
      <c r="AZ3689" s="3">
        <v>2660.3980000000001</v>
      </c>
      <c r="BA3689">
        <v>2861.8560000000002</v>
      </c>
      <c r="BB3689">
        <v>2017</v>
      </c>
    </row>
    <row r="3690" spans="1:54" hidden="1" x14ac:dyDescent="0.2">
      <c r="A3690">
        <v>343</v>
      </c>
      <c r="B3690" t="s">
        <v>480</v>
      </c>
      <c r="C3690" t="s">
        <v>224</v>
      </c>
      <c r="D3690" t="s">
        <v>182</v>
      </c>
      <c r="E3690" t="s">
        <v>219</v>
      </c>
      <c r="F3690" t="s">
        <v>218</v>
      </c>
      <c r="G3690" t="s">
        <v>223</v>
      </c>
      <c r="H3690" t="s">
        <v>222</v>
      </c>
      <c r="I3690" t="s">
        <v>1262</v>
      </c>
      <c r="J3690" s="3">
        <v>-0.11700000000000001</v>
      </c>
      <c r="K3690" s="3">
        <v>-0.434</v>
      </c>
      <c r="L3690" s="3">
        <v>-0.53900000000000003</v>
      </c>
      <c r="M3690" s="3">
        <v>-0.29899999999999999</v>
      </c>
      <c r="N3690" s="3">
        <v>-0.245</v>
      </c>
      <c r="O3690" s="3">
        <v>-0.254</v>
      </c>
      <c r="P3690" s="3">
        <v>-8.3000000000000004E-2</v>
      </c>
      <c r="Q3690" s="3">
        <v>-0.14099999999999999</v>
      </c>
      <c r="R3690" s="3">
        <v>-6.0999999999999999E-2</v>
      </c>
      <c r="S3690" s="3">
        <v>-0.32400000000000001</v>
      </c>
      <c r="T3690" s="3">
        <v>-0.33400000000000002</v>
      </c>
      <c r="U3690" s="3">
        <v>-0.17</v>
      </c>
      <c r="V3690" s="3">
        <v>-7.8E-2</v>
      </c>
      <c r="W3690" s="3">
        <v>-8.5000000000000006E-2</v>
      </c>
      <c r="X3690" s="3">
        <v>-0.02</v>
      </c>
      <c r="Y3690" s="3">
        <v>-0.09</v>
      </c>
      <c r="Z3690" s="3">
        <v>-0.10199999999999999</v>
      </c>
      <c r="AA3690" s="3">
        <v>-0.313</v>
      </c>
      <c r="AB3690" s="3">
        <v>-0.26100000000000001</v>
      </c>
      <c r="AC3690" s="3">
        <v>-0.29299999999999998</v>
      </c>
      <c r="AD3690" s="3">
        <v>-0.35899999999999999</v>
      </c>
      <c r="AE3690" s="3">
        <v>-0.64300000000000002</v>
      </c>
      <c r="AF3690" s="3">
        <v>-1.0329999999999999</v>
      </c>
      <c r="AG3690" s="3">
        <v>-0.7</v>
      </c>
      <c r="AH3690" s="3">
        <v>-0.64200000000000002</v>
      </c>
      <c r="AI3690" s="3">
        <v>-1.073</v>
      </c>
      <c r="AJ3690" s="3">
        <v>-1.2</v>
      </c>
      <c r="AK3690" s="3">
        <v>-1.9690000000000001</v>
      </c>
      <c r="AL3690" s="3">
        <v>-2.4289999999999998</v>
      </c>
      <c r="AM3690" s="3">
        <v>-1.333</v>
      </c>
      <c r="AN3690" s="3">
        <v>-1.052</v>
      </c>
      <c r="AO3690" s="3">
        <v>-1.7629999999999999</v>
      </c>
      <c r="AP3690" s="3">
        <v>-1.637</v>
      </c>
      <c r="AQ3690" s="3">
        <v>-1.3029999999999999</v>
      </c>
      <c r="AR3690" s="3">
        <v>-1.0329999999999999</v>
      </c>
      <c r="AS3690" s="3">
        <v>-0.45400000000000001</v>
      </c>
      <c r="AT3690" s="3">
        <v>-0.38100000000000001</v>
      </c>
      <c r="AU3690" s="3">
        <v>-0.40600000000000003</v>
      </c>
      <c r="AV3690" s="3">
        <v>-0.44500000000000001</v>
      </c>
      <c r="AW3690" s="3">
        <v>-0.46</v>
      </c>
      <c r="AX3690" s="3">
        <v>-0.46600000000000003</v>
      </c>
      <c r="AY3690" s="3">
        <v>-0.46899999999999997</v>
      </c>
      <c r="AZ3690" s="3">
        <v>-0.47299999999999998</v>
      </c>
      <c r="BA3690">
        <v>-0.156</v>
      </c>
      <c r="BB3690">
        <v>2016</v>
      </c>
    </row>
    <row r="3691" spans="1:54" hidden="1" x14ac:dyDescent="0.2">
      <c r="A3691">
        <v>343</v>
      </c>
      <c r="B3691" t="s">
        <v>480</v>
      </c>
      <c r="C3691" t="s">
        <v>220</v>
      </c>
      <c r="D3691" t="s">
        <v>182</v>
      </c>
      <c r="E3691" t="s">
        <v>219</v>
      </c>
      <c r="F3691" t="s">
        <v>218</v>
      </c>
      <c r="G3691" t="s">
        <v>217</v>
      </c>
      <c r="I3691" t="s">
        <v>216</v>
      </c>
      <c r="J3691" s="3">
        <v>-4.5789999999999997</v>
      </c>
      <c r="K3691" s="3">
        <v>-15.407</v>
      </c>
      <c r="L3691" s="3">
        <v>-16.661000000000001</v>
      </c>
      <c r="M3691" s="3">
        <v>-10.404999999999999</v>
      </c>
      <c r="N3691" s="3">
        <v>-11.564</v>
      </c>
      <c r="O3691" s="3">
        <v>-12.738</v>
      </c>
      <c r="P3691" s="3">
        <v>-3.5179999999999998</v>
      </c>
      <c r="Q3691" s="3">
        <v>-5.2629999999999999</v>
      </c>
      <c r="R3691" s="3">
        <v>-1.907</v>
      </c>
      <c r="S3691" s="3">
        <v>-8.7639999999999993</v>
      </c>
      <c r="T3691" s="3">
        <v>-7.1719999999999997</v>
      </c>
      <c r="U3691" s="3">
        <v>-3.9780000000000002</v>
      </c>
      <c r="V3691" s="3">
        <v>-1.8009999999999999</v>
      </c>
      <c r="W3691" s="3">
        <v>-1.55</v>
      </c>
      <c r="X3691" s="3">
        <v>-0.36899999999999999</v>
      </c>
      <c r="Y3691" s="3">
        <v>-1.38</v>
      </c>
      <c r="Z3691" s="3">
        <v>-1.45</v>
      </c>
      <c r="AA3691" s="3">
        <v>-3.8769999999999998</v>
      </c>
      <c r="AB3691" s="3">
        <v>-3.0830000000000002</v>
      </c>
      <c r="AC3691" s="3">
        <v>-3.4449999999999998</v>
      </c>
      <c r="AD3691" s="3">
        <v>-4.1230000000000002</v>
      </c>
      <c r="AE3691" s="3">
        <v>-7.2750000000000004</v>
      </c>
      <c r="AF3691" s="3">
        <v>-11.069000000000001</v>
      </c>
      <c r="AG3691" s="3">
        <v>-7.7869999999999999</v>
      </c>
      <c r="AH3691" s="3">
        <v>-6.593</v>
      </c>
      <c r="AI3691" s="3">
        <v>-9.9719999999999995</v>
      </c>
      <c r="AJ3691" s="3">
        <v>-10.462999999999999</v>
      </c>
      <c r="AK3691" s="3">
        <v>-15.284000000000001</v>
      </c>
      <c r="AL3691" s="3">
        <v>-17.678000000000001</v>
      </c>
      <c r="AM3691" s="3">
        <v>-11.012</v>
      </c>
      <c r="AN3691" s="3">
        <v>-7.9729999999999999</v>
      </c>
      <c r="AO3691" s="3">
        <v>-12.234999999999999</v>
      </c>
      <c r="AP3691" s="3">
        <v>-11.093999999999999</v>
      </c>
      <c r="AQ3691" s="3">
        <v>-9.1760000000000002</v>
      </c>
      <c r="AR3691" s="3">
        <v>-7.452</v>
      </c>
      <c r="AS3691" s="3">
        <v>-3.2080000000000002</v>
      </c>
      <c r="AT3691" s="3">
        <v>-2.7240000000000002</v>
      </c>
      <c r="AU3691" s="3">
        <v>-2.83</v>
      </c>
      <c r="AV3691" s="3">
        <v>-2.92</v>
      </c>
      <c r="AW3691" s="3">
        <v>-2.9060000000000001</v>
      </c>
      <c r="AX3691" s="3">
        <v>-2.8050000000000002</v>
      </c>
      <c r="AY3691" s="3">
        <v>-2.6960000000000002</v>
      </c>
      <c r="AZ3691" s="3">
        <v>-2.5939999999999999</v>
      </c>
      <c r="BA3691">
        <v>-0.81399999999999995</v>
      </c>
      <c r="BB3691">
        <v>2016</v>
      </c>
    </row>
    <row r="3692" spans="1:54" x14ac:dyDescent="0.2">
      <c r="A3692">
        <v>158</v>
      </c>
      <c r="B3692" t="s">
        <v>479</v>
      </c>
      <c r="C3692" t="s">
        <v>352</v>
      </c>
      <c r="D3692" t="s">
        <v>24</v>
      </c>
      <c r="E3692" t="s">
        <v>349</v>
      </c>
      <c r="F3692" t="s">
        <v>351</v>
      </c>
      <c r="G3692" t="s">
        <v>225</v>
      </c>
      <c r="H3692" t="s">
        <v>222</v>
      </c>
      <c r="I3692" t="s">
        <v>1263</v>
      </c>
      <c r="J3692" s="3">
        <v>260625.4</v>
      </c>
      <c r="K3692" s="3">
        <v>271596.09999999998</v>
      </c>
      <c r="L3692" s="3">
        <v>280592.5</v>
      </c>
      <c r="M3692" s="3">
        <v>290477.8</v>
      </c>
      <c r="N3692" s="3">
        <v>303555.3</v>
      </c>
      <c r="O3692" s="3">
        <v>319441.40000000002</v>
      </c>
      <c r="P3692" s="3">
        <v>330067.7</v>
      </c>
      <c r="Q3692" s="3">
        <v>345682.1</v>
      </c>
      <c r="R3692" s="3">
        <v>369136.7</v>
      </c>
      <c r="S3692" s="3">
        <v>387069.6</v>
      </c>
      <c r="T3692" s="3">
        <v>406007.8</v>
      </c>
      <c r="U3692" s="3">
        <v>419883</v>
      </c>
      <c r="V3692" s="3">
        <v>423443.9</v>
      </c>
      <c r="W3692" s="3">
        <v>421250.8</v>
      </c>
      <c r="X3692" s="3">
        <v>425434.1</v>
      </c>
      <c r="Y3692" s="3">
        <v>437100.1</v>
      </c>
      <c r="Z3692" s="3">
        <v>450650.2</v>
      </c>
      <c r="AA3692" s="3">
        <v>455499.5</v>
      </c>
      <c r="AB3692" s="3">
        <v>450359.5</v>
      </c>
      <c r="AC3692" s="3">
        <v>449224.8</v>
      </c>
      <c r="AD3692" s="3">
        <v>461711.6</v>
      </c>
      <c r="AE3692" s="3">
        <v>463587.7</v>
      </c>
      <c r="AF3692" s="3">
        <v>464134.6</v>
      </c>
      <c r="AG3692" s="3">
        <v>471227.8</v>
      </c>
      <c r="AH3692" s="3">
        <v>481616.8</v>
      </c>
      <c r="AI3692" s="3">
        <v>489624.5</v>
      </c>
      <c r="AJ3692" s="3">
        <v>496577.1</v>
      </c>
      <c r="AK3692" s="3">
        <v>504791.5</v>
      </c>
      <c r="AL3692" s="3">
        <v>499271.4</v>
      </c>
      <c r="AM3692" s="3">
        <v>472228.7</v>
      </c>
      <c r="AN3692" s="3">
        <v>492023.4</v>
      </c>
      <c r="AO3692" s="3">
        <v>491455.5</v>
      </c>
      <c r="AP3692" s="3">
        <v>498803.1</v>
      </c>
      <c r="AQ3692" s="3">
        <v>508780.5</v>
      </c>
      <c r="AR3692" s="3">
        <v>510687.1</v>
      </c>
      <c r="AS3692" s="3">
        <v>517601</v>
      </c>
      <c r="AT3692" s="3">
        <v>522456.8</v>
      </c>
      <c r="AU3692" s="3">
        <v>531404.30000000005</v>
      </c>
      <c r="AV3692" s="3">
        <v>537848.87199999997</v>
      </c>
      <c r="AW3692" s="3">
        <v>542819.65800000005</v>
      </c>
      <c r="AX3692" s="3">
        <v>544572.321</v>
      </c>
      <c r="AY3692" s="3">
        <v>548244.26399999997</v>
      </c>
      <c r="AZ3692" s="3">
        <v>551066.87600000005</v>
      </c>
      <c r="BA3692">
        <v>553907.26399999997</v>
      </c>
      <c r="BB3692">
        <v>2017</v>
      </c>
    </row>
    <row r="3693" spans="1:54" hidden="1" x14ac:dyDescent="0.2">
      <c r="A3693">
        <v>158</v>
      </c>
      <c r="B3693" t="s">
        <v>479</v>
      </c>
      <c r="C3693" t="s">
        <v>350</v>
      </c>
      <c r="D3693" t="s">
        <v>24</v>
      </c>
      <c r="E3693" t="s">
        <v>349</v>
      </c>
      <c r="F3693" t="s">
        <v>348</v>
      </c>
      <c r="G3693" t="s">
        <v>275</v>
      </c>
      <c r="I3693" t="s">
        <v>347</v>
      </c>
      <c r="J3693" s="3">
        <v>3.181</v>
      </c>
      <c r="K3693" s="3">
        <v>4.2089999999999996</v>
      </c>
      <c r="L3693" s="3">
        <v>3.3119999999999998</v>
      </c>
      <c r="M3693" s="3">
        <v>3.5230000000000001</v>
      </c>
      <c r="N3693" s="3">
        <v>4.5019999999999998</v>
      </c>
      <c r="O3693" s="3">
        <v>5.2329999999999997</v>
      </c>
      <c r="P3693" s="3">
        <v>3.327</v>
      </c>
      <c r="Q3693" s="3">
        <v>4.7309999999999999</v>
      </c>
      <c r="R3693" s="3">
        <v>6.7850000000000001</v>
      </c>
      <c r="S3693" s="3">
        <v>4.8579999999999997</v>
      </c>
      <c r="T3693" s="3">
        <v>4.8929999999999998</v>
      </c>
      <c r="U3693" s="3">
        <v>3.4169999999999998</v>
      </c>
      <c r="V3693" s="3">
        <v>0.84799999999999998</v>
      </c>
      <c r="W3693" s="3">
        <v>-0.51800000000000002</v>
      </c>
      <c r="X3693" s="3">
        <v>0.99299999999999999</v>
      </c>
      <c r="Y3693" s="3">
        <v>2.742</v>
      </c>
      <c r="Z3693" s="3">
        <v>3.1</v>
      </c>
      <c r="AA3693" s="3">
        <v>1.0760000000000001</v>
      </c>
      <c r="AB3693" s="3">
        <v>-1.1279999999999999</v>
      </c>
      <c r="AC3693" s="3">
        <v>-0.252</v>
      </c>
      <c r="AD3693" s="3">
        <v>2.78</v>
      </c>
      <c r="AE3693" s="3">
        <v>0.40600000000000003</v>
      </c>
      <c r="AF3693" s="3">
        <v>0.11799999999999999</v>
      </c>
      <c r="AG3693" s="3">
        <v>1.528</v>
      </c>
      <c r="AH3693" s="3">
        <v>2.2050000000000001</v>
      </c>
      <c r="AI3693" s="3">
        <v>1.663</v>
      </c>
      <c r="AJ3693" s="3">
        <v>1.42</v>
      </c>
      <c r="AK3693" s="3">
        <v>1.6539999999999999</v>
      </c>
      <c r="AL3693" s="3">
        <v>-1.0940000000000001</v>
      </c>
      <c r="AM3693" s="3">
        <v>-5.4160000000000004</v>
      </c>
      <c r="AN3693" s="3">
        <v>4.1920000000000002</v>
      </c>
      <c r="AO3693" s="3">
        <v>-0.115</v>
      </c>
      <c r="AP3693" s="3">
        <v>1.4950000000000001</v>
      </c>
      <c r="AQ3693" s="3">
        <v>2</v>
      </c>
      <c r="AR3693" s="3">
        <v>0.375</v>
      </c>
      <c r="AS3693" s="3">
        <v>1.3540000000000001</v>
      </c>
      <c r="AT3693" s="3">
        <v>0.93799999999999994</v>
      </c>
      <c r="AU3693" s="3">
        <v>1.7130000000000001</v>
      </c>
      <c r="AV3693" s="3">
        <v>1.2130000000000001</v>
      </c>
      <c r="AW3693" s="3">
        <v>0.92400000000000004</v>
      </c>
      <c r="AX3693" s="3">
        <v>0.32300000000000001</v>
      </c>
      <c r="AY3693" s="3">
        <v>0.67400000000000004</v>
      </c>
      <c r="AZ3693" s="3">
        <v>0.51500000000000001</v>
      </c>
      <c r="BA3693">
        <v>0.51500000000000001</v>
      </c>
      <c r="BB3693">
        <v>2017</v>
      </c>
    </row>
    <row r="3694" spans="1:54" hidden="1" x14ac:dyDescent="0.2">
      <c r="A3694">
        <v>158</v>
      </c>
      <c r="B3694" t="s">
        <v>479</v>
      </c>
      <c r="C3694" t="s">
        <v>346</v>
      </c>
      <c r="D3694" t="s">
        <v>24</v>
      </c>
      <c r="E3694" t="s">
        <v>342</v>
      </c>
      <c r="F3694" t="s">
        <v>345</v>
      </c>
      <c r="G3694" t="s">
        <v>225</v>
      </c>
      <c r="H3694" t="s">
        <v>222</v>
      </c>
      <c r="I3694" t="s">
        <v>1263</v>
      </c>
      <c r="J3694" s="3">
        <v>250636.2</v>
      </c>
      <c r="K3694" s="3">
        <v>268830.7</v>
      </c>
      <c r="L3694" s="3">
        <v>282582</v>
      </c>
      <c r="M3694" s="3">
        <v>295303.90000000002</v>
      </c>
      <c r="N3694" s="3">
        <v>313145.3</v>
      </c>
      <c r="O3694" s="3">
        <v>333686.09999999998</v>
      </c>
      <c r="P3694" s="3">
        <v>350344.8</v>
      </c>
      <c r="Q3694" s="3">
        <v>366339.1</v>
      </c>
      <c r="R3694" s="3">
        <v>393641.4</v>
      </c>
      <c r="S3694" s="3">
        <v>421469.4</v>
      </c>
      <c r="T3694" s="3">
        <v>453608.4</v>
      </c>
      <c r="U3694" s="3">
        <v>482845.3</v>
      </c>
      <c r="V3694" s="3">
        <v>495055.7</v>
      </c>
      <c r="W3694" s="3">
        <v>495290.9</v>
      </c>
      <c r="X3694" s="3">
        <v>501537.7</v>
      </c>
      <c r="Y3694" s="3">
        <v>512541.7</v>
      </c>
      <c r="Z3694" s="3">
        <v>525806.9</v>
      </c>
      <c r="AA3694" s="3">
        <v>534142.6</v>
      </c>
      <c r="AB3694" s="3">
        <v>527876.9</v>
      </c>
      <c r="AC3694" s="3">
        <v>519651.7</v>
      </c>
      <c r="AD3694" s="3">
        <v>526705.9</v>
      </c>
      <c r="AE3694" s="3">
        <v>523005.1</v>
      </c>
      <c r="AF3694" s="3">
        <v>515986.2</v>
      </c>
      <c r="AG3694" s="3">
        <v>515400.7</v>
      </c>
      <c r="AH3694" s="3">
        <v>520965.6</v>
      </c>
      <c r="AI3694" s="3">
        <v>524132.9</v>
      </c>
      <c r="AJ3694" s="3">
        <v>526879.6</v>
      </c>
      <c r="AK3694" s="3">
        <v>531688.30000000005</v>
      </c>
      <c r="AL3694" s="3">
        <v>520715.7</v>
      </c>
      <c r="AM3694" s="3">
        <v>489501</v>
      </c>
      <c r="AN3694" s="3">
        <v>500353.9</v>
      </c>
      <c r="AO3694" s="3">
        <v>491408.4</v>
      </c>
      <c r="AP3694" s="3">
        <v>494957.2</v>
      </c>
      <c r="AQ3694" s="3">
        <v>503175.6</v>
      </c>
      <c r="AR3694" s="3">
        <v>513876.1</v>
      </c>
      <c r="AS3694" s="3">
        <v>531985.69999999995</v>
      </c>
      <c r="AT3694" s="3">
        <v>538445.6</v>
      </c>
      <c r="AU3694" s="3">
        <v>546488.6</v>
      </c>
      <c r="AV3694" s="3">
        <v>555607.35800000001</v>
      </c>
      <c r="AW3694" s="3">
        <v>566663.70499999996</v>
      </c>
      <c r="AX3694" s="3">
        <v>576805.30099999998</v>
      </c>
      <c r="AY3694" s="3">
        <v>584216.73600000003</v>
      </c>
      <c r="AZ3694" s="3">
        <v>591124.07400000002</v>
      </c>
      <c r="BA3694">
        <v>598980.68599999999</v>
      </c>
      <c r="BB3694">
        <v>2017</v>
      </c>
    </row>
    <row r="3695" spans="1:54" hidden="1" x14ac:dyDescent="0.2">
      <c r="A3695">
        <v>158</v>
      </c>
      <c r="B3695" t="s">
        <v>479</v>
      </c>
      <c r="C3695" t="s">
        <v>344</v>
      </c>
      <c r="D3695" t="s">
        <v>24</v>
      </c>
      <c r="E3695" t="s">
        <v>342</v>
      </c>
      <c r="F3695" t="s">
        <v>343</v>
      </c>
      <c r="G3695" t="s">
        <v>223</v>
      </c>
      <c r="H3695" t="s">
        <v>222</v>
      </c>
      <c r="I3695" t="s">
        <v>310</v>
      </c>
      <c r="J3695" s="3">
        <v>1105.386</v>
      </c>
      <c r="K3695" s="3">
        <v>1218.989</v>
      </c>
      <c r="L3695" s="3">
        <v>1134.518</v>
      </c>
      <c r="M3695" s="3">
        <v>1243.3240000000001</v>
      </c>
      <c r="N3695" s="3">
        <v>1318.3820000000001</v>
      </c>
      <c r="O3695" s="3">
        <v>1398.893</v>
      </c>
      <c r="P3695" s="3">
        <v>2078.953</v>
      </c>
      <c r="Q3695" s="3">
        <v>2532.8090000000002</v>
      </c>
      <c r="R3695" s="3">
        <v>3071.6840000000002</v>
      </c>
      <c r="S3695" s="3">
        <v>3054.9140000000002</v>
      </c>
      <c r="T3695" s="3">
        <v>3132.817</v>
      </c>
      <c r="U3695" s="3">
        <v>3584.42</v>
      </c>
      <c r="V3695" s="3">
        <v>3908.808</v>
      </c>
      <c r="W3695" s="3">
        <v>4454.1440000000002</v>
      </c>
      <c r="X3695" s="3">
        <v>4907.0389999999998</v>
      </c>
      <c r="Y3695" s="3">
        <v>5449.1180000000004</v>
      </c>
      <c r="Z3695" s="3">
        <v>4833.7139999999999</v>
      </c>
      <c r="AA3695" s="3">
        <v>4414.7349999999997</v>
      </c>
      <c r="AB3695" s="3">
        <v>4032.51</v>
      </c>
      <c r="AC3695" s="3">
        <v>4562.0780000000004</v>
      </c>
      <c r="AD3695" s="3">
        <v>4887.5190000000002</v>
      </c>
      <c r="AE3695" s="3">
        <v>4303.5429999999997</v>
      </c>
      <c r="AF3695" s="3">
        <v>4115.116</v>
      </c>
      <c r="AG3695" s="3">
        <v>4445.6589999999997</v>
      </c>
      <c r="AH3695" s="3">
        <v>4815.17</v>
      </c>
      <c r="AI3695" s="3">
        <v>4755.4110000000001</v>
      </c>
      <c r="AJ3695" s="3">
        <v>4530.3760000000002</v>
      </c>
      <c r="AK3695" s="3">
        <v>4515.2640000000001</v>
      </c>
      <c r="AL3695" s="3">
        <v>5037.9089999999997</v>
      </c>
      <c r="AM3695" s="3">
        <v>5231.3829999999998</v>
      </c>
      <c r="AN3695" s="3">
        <v>5700.098</v>
      </c>
      <c r="AO3695" s="3">
        <v>6157.4579999999996</v>
      </c>
      <c r="AP3695" s="3">
        <v>6203.2129999999997</v>
      </c>
      <c r="AQ3695" s="3">
        <v>5155.7169999999996</v>
      </c>
      <c r="AR3695" s="3">
        <v>4850.4139999999998</v>
      </c>
      <c r="AS3695" s="3">
        <v>4394.9769999999999</v>
      </c>
      <c r="AT3695" s="3">
        <v>4949.2719999999999</v>
      </c>
      <c r="AU3695" s="3">
        <v>4872.1350000000002</v>
      </c>
      <c r="AV3695" s="3">
        <v>5167.0510000000004</v>
      </c>
      <c r="AW3695" s="3">
        <v>5362.223</v>
      </c>
      <c r="AX3695" s="3">
        <v>5498.777</v>
      </c>
      <c r="AY3695" s="3">
        <v>5641.473</v>
      </c>
      <c r="AZ3695" s="3">
        <v>5796.7349999999997</v>
      </c>
      <c r="BA3695">
        <v>5962.3819999999996</v>
      </c>
      <c r="BB3695">
        <v>2017</v>
      </c>
    </row>
    <row r="3696" spans="1:54" hidden="1" x14ac:dyDescent="0.2">
      <c r="A3696">
        <v>158</v>
      </c>
      <c r="B3696" t="s">
        <v>479</v>
      </c>
      <c r="C3696" t="s">
        <v>213</v>
      </c>
      <c r="D3696" t="s">
        <v>24</v>
      </c>
      <c r="E3696" t="s">
        <v>342</v>
      </c>
      <c r="F3696" t="s">
        <v>341</v>
      </c>
      <c r="G3696" t="s">
        <v>323</v>
      </c>
      <c r="H3696" t="s">
        <v>222</v>
      </c>
      <c r="I3696" t="s">
        <v>310</v>
      </c>
      <c r="J3696" s="3">
        <v>1041.74</v>
      </c>
      <c r="K3696" s="3">
        <v>1186.9549999999999</v>
      </c>
      <c r="L3696" s="3">
        <v>1302.356</v>
      </c>
      <c r="M3696" s="3">
        <v>1401.4590000000001</v>
      </c>
      <c r="N3696" s="3">
        <v>1516.53</v>
      </c>
      <c r="O3696" s="3">
        <v>1646.9649999999999</v>
      </c>
      <c r="P3696" s="3">
        <v>1736.0609999999999</v>
      </c>
      <c r="Q3696" s="3">
        <v>1864.5930000000001</v>
      </c>
      <c r="R3696" s="3">
        <v>2060.806</v>
      </c>
      <c r="S3696" s="3">
        <v>2244.951</v>
      </c>
      <c r="T3696" s="3">
        <v>2441.886</v>
      </c>
      <c r="U3696" s="3">
        <v>2609.3919999999998</v>
      </c>
      <c r="V3696" s="3">
        <v>2691.5140000000001</v>
      </c>
      <c r="W3696" s="3">
        <v>2741.2719999999999</v>
      </c>
      <c r="X3696" s="3">
        <v>2827.4189999999999</v>
      </c>
      <c r="Y3696" s="3">
        <v>2965.5349999999999</v>
      </c>
      <c r="Z3696" s="3">
        <v>3113.268</v>
      </c>
      <c r="AA3696" s="3">
        <v>3200.6469999999999</v>
      </c>
      <c r="AB3696" s="3">
        <v>3198.8679999999999</v>
      </c>
      <c r="AC3696" s="3">
        <v>3239.64</v>
      </c>
      <c r="AD3696" s="3">
        <v>3405.45</v>
      </c>
      <c r="AE3696" s="3">
        <v>3497.2150000000001</v>
      </c>
      <c r="AF3696" s="3">
        <v>3555.0929999999998</v>
      </c>
      <c r="AG3696" s="3">
        <v>3681.3939999999998</v>
      </c>
      <c r="AH3696" s="3">
        <v>3866.0239999999999</v>
      </c>
      <c r="AI3696" s="3">
        <v>4056.752</v>
      </c>
      <c r="AJ3696" s="3">
        <v>4240.7809999999999</v>
      </c>
      <c r="AK3696" s="3">
        <v>4425.6440000000002</v>
      </c>
      <c r="AL3696" s="3">
        <v>4463.1130000000003</v>
      </c>
      <c r="AM3696" s="3">
        <v>4253.4290000000001</v>
      </c>
      <c r="AN3696" s="3">
        <v>4485.8689999999997</v>
      </c>
      <c r="AO3696" s="3">
        <v>4573.1859999999997</v>
      </c>
      <c r="AP3696" s="3">
        <v>4727.0609999999997</v>
      </c>
      <c r="AQ3696" s="3">
        <v>4899.4799999999996</v>
      </c>
      <c r="AR3696" s="3">
        <v>5006.1040000000003</v>
      </c>
      <c r="AS3696" s="3">
        <v>5128.8950000000004</v>
      </c>
      <c r="AT3696" s="3">
        <v>5243.0640000000003</v>
      </c>
      <c r="AU3696" s="3">
        <v>5428.8130000000001</v>
      </c>
      <c r="AV3696" s="3">
        <v>5619.4920000000002</v>
      </c>
      <c r="AW3696" s="3">
        <v>5794.4260000000004</v>
      </c>
      <c r="AX3696" s="3">
        <v>5927.3549999999996</v>
      </c>
      <c r="AY3696" s="3">
        <v>6081.0460000000003</v>
      </c>
      <c r="AZ3696" s="3">
        <v>6217.308</v>
      </c>
      <c r="BA3696">
        <v>6358.0839999999998</v>
      </c>
      <c r="BB3696">
        <v>2017</v>
      </c>
    </row>
    <row r="3697" spans="1:54" hidden="1" x14ac:dyDescent="0.2">
      <c r="A3697">
        <v>158</v>
      </c>
      <c r="B3697" t="s">
        <v>479</v>
      </c>
      <c r="C3697" t="s">
        <v>340</v>
      </c>
      <c r="D3697" t="s">
        <v>24</v>
      </c>
      <c r="E3697" t="s">
        <v>339</v>
      </c>
      <c r="F3697" t="s">
        <v>338</v>
      </c>
      <c r="G3697" t="s">
        <v>295</v>
      </c>
      <c r="I3697" t="s">
        <v>337</v>
      </c>
      <c r="J3697" s="3">
        <v>96.167000000000002</v>
      </c>
      <c r="K3697" s="3">
        <v>98.981999999999999</v>
      </c>
      <c r="L3697" s="3">
        <v>100.709</v>
      </c>
      <c r="M3697" s="3">
        <v>101.661</v>
      </c>
      <c r="N3697" s="3">
        <v>103.15900000000001</v>
      </c>
      <c r="O3697" s="3">
        <v>104.459</v>
      </c>
      <c r="P3697" s="3">
        <v>106.143</v>
      </c>
      <c r="Q3697" s="3">
        <v>105.976</v>
      </c>
      <c r="R3697" s="3">
        <v>106.63800000000001</v>
      </c>
      <c r="S3697" s="3">
        <v>108.887</v>
      </c>
      <c r="T3697" s="3">
        <v>111.724</v>
      </c>
      <c r="U3697" s="3">
        <v>114.995</v>
      </c>
      <c r="V3697" s="3">
        <v>116.91200000000001</v>
      </c>
      <c r="W3697" s="3">
        <v>117.57599999999999</v>
      </c>
      <c r="X3697" s="3">
        <v>117.88800000000001</v>
      </c>
      <c r="Y3697" s="3">
        <v>117.26</v>
      </c>
      <c r="Z3697" s="3">
        <v>116.67700000000001</v>
      </c>
      <c r="AA3697" s="3">
        <v>117.265</v>
      </c>
      <c r="AB3697" s="3">
        <v>117.212</v>
      </c>
      <c r="AC3697" s="3">
        <v>115.67700000000001</v>
      </c>
      <c r="AD3697" s="3">
        <v>114.077</v>
      </c>
      <c r="AE3697" s="3">
        <v>112.81699999999999</v>
      </c>
      <c r="AF3697" s="3">
        <v>111.172</v>
      </c>
      <c r="AG3697" s="3">
        <v>109.374</v>
      </c>
      <c r="AH3697" s="3">
        <v>108.17</v>
      </c>
      <c r="AI3697" s="3">
        <v>107.048</v>
      </c>
      <c r="AJ3697" s="3">
        <v>106.102</v>
      </c>
      <c r="AK3697" s="3">
        <v>105.328</v>
      </c>
      <c r="AL3697" s="3">
        <v>104.295</v>
      </c>
      <c r="AM3697" s="3">
        <v>103.658</v>
      </c>
      <c r="AN3697" s="3">
        <v>101.693</v>
      </c>
      <c r="AO3697" s="3">
        <v>99.99</v>
      </c>
      <c r="AP3697" s="3">
        <v>99.228999999999999</v>
      </c>
      <c r="AQ3697" s="3">
        <v>98.897999999999996</v>
      </c>
      <c r="AR3697" s="3">
        <v>100.624</v>
      </c>
      <c r="AS3697" s="3">
        <v>102.779</v>
      </c>
      <c r="AT3697" s="3">
        <v>103.06</v>
      </c>
      <c r="AU3697" s="3">
        <v>102.839</v>
      </c>
      <c r="AV3697" s="3">
        <v>103.30200000000001</v>
      </c>
      <c r="AW3697" s="3">
        <v>104.393</v>
      </c>
      <c r="AX3697" s="3">
        <v>105.919</v>
      </c>
      <c r="AY3697" s="3">
        <v>106.56100000000001</v>
      </c>
      <c r="AZ3697" s="3">
        <v>107.26900000000001</v>
      </c>
      <c r="BA3697">
        <v>108.137</v>
      </c>
      <c r="BB3697">
        <v>2017</v>
      </c>
    </row>
    <row r="3698" spans="1:54" hidden="1" x14ac:dyDescent="0.2">
      <c r="A3698">
        <v>158</v>
      </c>
      <c r="B3698" t="s">
        <v>479</v>
      </c>
      <c r="C3698" t="s">
        <v>336</v>
      </c>
      <c r="D3698" t="s">
        <v>24</v>
      </c>
      <c r="E3698" t="s">
        <v>333</v>
      </c>
      <c r="F3698" t="s">
        <v>335</v>
      </c>
      <c r="G3698" t="s">
        <v>225</v>
      </c>
      <c r="H3698" t="s">
        <v>322</v>
      </c>
      <c r="I3698" t="s">
        <v>330</v>
      </c>
      <c r="J3698" s="3">
        <v>2231966.2749999999</v>
      </c>
      <c r="K3698" s="3">
        <v>2309037.4130000002</v>
      </c>
      <c r="L3698" s="3">
        <v>2368845.389</v>
      </c>
      <c r="M3698" s="3">
        <v>2435447.057</v>
      </c>
      <c r="N3698" s="3">
        <v>2528570.4169999999</v>
      </c>
      <c r="O3698" s="3">
        <v>2644373.3289999999</v>
      </c>
      <c r="P3698" s="3">
        <v>2717823.8259999999</v>
      </c>
      <c r="Q3698" s="3">
        <v>2832747.7790000001</v>
      </c>
      <c r="R3698" s="3">
        <v>3012178.4849999999</v>
      </c>
      <c r="S3698" s="3">
        <v>3146184.7179999999</v>
      </c>
      <c r="T3698" s="3">
        <v>3289152.6880000001</v>
      </c>
      <c r="U3698" s="3">
        <v>3388109.13</v>
      </c>
      <c r="V3698" s="3">
        <v>3404793.0720000002</v>
      </c>
      <c r="W3698" s="3">
        <v>3376225.4070000001</v>
      </c>
      <c r="X3698" s="3">
        <v>3400308.2459999998</v>
      </c>
      <c r="Y3698" s="3">
        <v>3484639.4079999998</v>
      </c>
      <c r="Z3698" s="3">
        <v>3584806.4410000001</v>
      </c>
      <c r="AA3698" s="3">
        <v>3614762.213</v>
      </c>
      <c r="AB3698" s="3">
        <v>3564418.3029999998</v>
      </c>
      <c r="AC3698" s="3">
        <v>3548743.5520000001</v>
      </c>
      <c r="AD3698" s="3">
        <v>3640359.1120000002</v>
      </c>
      <c r="AE3698" s="3">
        <v>3646497.219</v>
      </c>
      <c r="AF3698" s="3">
        <v>3643119.196</v>
      </c>
      <c r="AG3698" s="3">
        <v>3692012.0159999998</v>
      </c>
      <c r="AH3698" s="3">
        <v>3770454.452</v>
      </c>
      <c r="AI3698" s="3">
        <v>3832617.102</v>
      </c>
      <c r="AJ3698" s="3">
        <v>3887214.693</v>
      </c>
      <c r="AK3698" s="3">
        <v>3951171.7850000001</v>
      </c>
      <c r="AL3698" s="3">
        <v>3909955.9619999998</v>
      </c>
      <c r="AM3698" s="3">
        <v>3702285.6940000001</v>
      </c>
      <c r="AN3698" s="3">
        <v>3856154.0090000001</v>
      </c>
      <c r="AO3698" s="3">
        <v>3844577.1430000002</v>
      </c>
      <c r="AP3698" s="3">
        <v>3910593.9350000001</v>
      </c>
      <c r="AQ3698" s="3">
        <v>3995681.912</v>
      </c>
      <c r="AR3698" s="3">
        <v>4017378.1359999999</v>
      </c>
      <c r="AS3698" s="3">
        <v>4076320.608</v>
      </c>
      <c r="AT3698" s="3">
        <v>4115126.4730000002</v>
      </c>
      <c r="AU3698" s="3">
        <v>4192602.2549999999</v>
      </c>
      <c r="AV3698" s="3">
        <v>4252077.8669999996</v>
      </c>
      <c r="AW3698" s="3">
        <v>4304523.892</v>
      </c>
      <c r="AX3698" s="3">
        <v>4333274.8310000002</v>
      </c>
      <c r="AY3698" s="3">
        <v>4379014.8080000002</v>
      </c>
      <c r="AZ3698" s="3">
        <v>4419659.6869999999</v>
      </c>
      <c r="BA3698">
        <v>4462530.6349999998</v>
      </c>
      <c r="BB3698">
        <v>2017</v>
      </c>
    </row>
    <row r="3699" spans="1:54" hidden="1" x14ac:dyDescent="0.2">
      <c r="A3699">
        <v>158</v>
      </c>
      <c r="B3699" t="s">
        <v>479</v>
      </c>
      <c r="C3699" t="s">
        <v>334</v>
      </c>
      <c r="D3699" t="s">
        <v>24</v>
      </c>
      <c r="E3699" t="s">
        <v>333</v>
      </c>
      <c r="F3699" t="s">
        <v>332</v>
      </c>
      <c r="G3699" t="s">
        <v>331</v>
      </c>
      <c r="H3699" t="s">
        <v>322</v>
      </c>
      <c r="I3699" t="s">
        <v>330</v>
      </c>
      <c r="J3699" s="3">
        <v>20769.32</v>
      </c>
      <c r="K3699" s="3">
        <v>21486.496999999999</v>
      </c>
      <c r="L3699" s="3">
        <v>22043.034</v>
      </c>
      <c r="M3699" s="3">
        <v>22662.788</v>
      </c>
      <c r="N3699" s="3">
        <v>23529.338</v>
      </c>
      <c r="O3699" s="3">
        <v>24606.929</v>
      </c>
      <c r="P3699" s="3">
        <v>25290.415000000001</v>
      </c>
      <c r="Q3699" s="3">
        <v>26359.827000000001</v>
      </c>
      <c r="R3699" s="3">
        <v>28029.5</v>
      </c>
      <c r="S3699" s="3">
        <v>29276.481</v>
      </c>
      <c r="T3699" s="3">
        <v>30606.853999999999</v>
      </c>
      <c r="U3699" s="3">
        <v>31527.682000000001</v>
      </c>
      <c r="V3699" s="3">
        <v>31682.933000000001</v>
      </c>
      <c r="W3699" s="3">
        <v>31417.098999999998</v>
      </c>
      <c r="X3699" s="3">
        <v>31641.200000000001</v>
      </c>
      <c r="Y3699" s="3">
        <v>32425.934000000001</v>
      </c>
      <c r="Z3699" s="3">
        <v>33358.027999999998</v>
      </c>
      <c r="AA3699" s="3">
        <v>33636.777999999998</v>
      </c>
      <c r="AB3699" s="3">
        <v>33168.307999999997</v>
      </c>
      <c r="AC3699" s="3">
        <v>33022.447999999997</v>
      </c>
      <c r="AD3699" s="3">
        <v>33874.966999999997</v>
      </c>
      <c r="AE3699" s="3">
        <v>33932.084000000003</v>
      </c>
      <c r="AF3699" s="3">
        <v>33900.650999999998</v>
      </c>
      <c r="AG3699" s="3">
        <v>34355.616999999998</v>
      </c>
      <c r="AH3699" s="3">
        <v>35085.555</v>
      </c>
      <c r="AI3699" s="3">
        <v>35664.002999999997</v>
      </c>
      <c r="AJ3699" s="3">
        <v>36172.055</v>
      </c>
      <c r="AK3699" s="3">
        <v>36767.201000000001</v>
      </c>
      <c r="AL3699" s="3">
        <v>36383.671000000002</v>
      </c>
      <c r="AM3699" s="3">
        <v>34451.218000000001</v>
      </c>
      <c r="AN3699" s="3">
        <v>35883.023000000001</v>
      </c>
      <c r="AO3699" s="3">
        <v>35775.296000000002</v>
      </c>
      <c r="AP3699" s="3">
        <v>36389.608</v>
      </c>
      <c r="AQ3699" s="3">
        <v>37181.385000000002</v>
      </c>
      <c r="AR3699" s="3">
        <v>37383.277000000002</v>
      </c>
      <c r="AS3699" s="3">
        <v>37931.758999999998</v>
      </c>
      <c r="AT3699" s="3">
        <v>38292.862999999998</v>
      </c>
      <c r="AU3699" s="3">
        <v>39013.805999999997</v>
      </c>
      <c r="AV3699" s="3">
        <v>39567.249000000003</v>
      </c>
      <c r="AW3699" s="3">
        <v>40055.279999999999</v>
      </c>
      <c r="AX3699" s="3">
        <v>40322.819000000003</v>
      </c>
      <c r="AY3699" s="3">
        <v>40748.447</v>
      </c>
      <c r="AZ3699" s="3">
        <v>41126.663999999997</v>
      </c>
      <c r="BA3699">
        <v>41525.595000000001</v>
      </c>
      <c r="BB3699">
        <v>2017</v>
      </c>
    </row>
    <row r="3700" spans="1:54" hidden="1" x14ac:dyDescent="0.2">
      <c r="A3700">
        <v>158</v>
      </c>
      <c r="B3700" t="s">
        <v>479</v>
      </c>
      <c r="C3700" t="s">
        <v>329</v>
      </c>
      <c r="D3700" t="s">
        <v>24</v>
      </c>
      <c r="E3700" t="s">
        <v>325</v>
      </c>
      <c r="F3700" t="s">
        <v>328</v>
      </c>
      <c r="G3700" t="s">
        <v>225</v>
      </c>
      <c r="H3700" t="s">
        <v>322</v>
      </c>
      <c r="I3700" t="s">
        <v>321</v>
      </c>
      <c r="J3700" s="3">
        <v>2146419.9029999999</v>
      </c>
      <c r="K3700" s="3">
        <v>2285526.7209999999</v>
      </c>
      <c r="L3700" s="3">
        <v>2385641.34</v>
      </c>
      <c r="M3700" s="3">
        <v>2475910.4279999998</v>
      </c>
      <c r="N3700" s="3">
        <v>2608453.6880000001</v>
      </c>
      <c r="O3700" s="3">
        <v>2762292.625</v>
      </c>
      <c r="P3700" s="3">
        <v>2884788.3169999998</v>
      </c>
      <c r="Q3700" s="3">
        <v>3002024.9010000001</v>
      </c>
      <c r="R3700" s="3">
        <v>3212138.3650000002</v>
      </c>
      <c r="S3700" s="3">
        <v>3425793.6690000002</v>
      </c>
      <c r="T3700" s="3">
        <v>3674774.9380000001</v>
      </c>
      <c r="U3700" s="3">
        <v>3896162.906</v>
      </c>
      <c r="V3700" s="3">
        <v>3980603.375</v>
      </c>
      <c r="W3700" s="3">
        <v>3969639.2760000001</v>
      </c>
      <c r="X3700" s="3">
        <v>4008570.9569999999</v>
      </c>
      <c r="Y3700" s="3">
        <v>4086073.2050000001</v>
      </c>
      <c r="Z3700" s="3">
        <v>4182658.6609999998</v>
      </c>
      <c r="AA3700" s="3">
        <v>4238859.7280000001</v>
      </c>
      <c r="AB3700" s="3">
        <v>4177938.034</v>
      </c>
      <c r="AC3700" s="3">
        <v>4105095.31</v>
      </c>
      <c r="AD3700" s="3">
        <v>4152805.8259999999</v>
      </c>
      <c r="AE3700" s="3">
        <v>4113863.7689999999</v>
      </c>
      <c r="AF3700" s="3">
        <v>4050116.5619999999</v>
      </c>
      <c r="AG3700" s="3">
        <v>4038101.27</v>
      </c>
      <c r="AH3700" s="3">
        <v>4078506.1189999999</v>
      </c>
      <c r="AI3700" s="3">
        <v>4102737.335</v>
      </c>
      <c r="AJ3700" s="3">
        <v>4124423.2220000001</v>
      </c>
      <c r="AK3700" s="3">
        <v>4161702.0279999999</v>
      </c>
      <c r="AL3700" s="3">
        <v>4077893.2170000002</v>
      </c>
      <c r="AM3700" s="3">
        <v>3837700.9909999999</v>
      </c>
      <c r="AN3700" s="3">
        <v>3921442.9589999998</v>
      </c>
      <c r="AO3700" s="3">
        <v>3844208.6869999999</v>
      </c>
      <c r="AP3700" s="3">
        <v>3880442.2519999999</v>
      </c>
      <c r="AQ3700" s="3">
        <v>3951664.1129999999</v>
      </c>
      <c r="AR3700" s="3">
        <v>4042464.767</v>
      </c>
      <c r="AS3700" s="3">
        <v>4189606.0329999998</v>
      </c>
      <c r="AT3700" s="3">
        <v>4241062.1189999999</v>
      </c>
      <c r="AU3700" s="3">
        <v>4311612.3389999997</v>
      </c>
      <c r="AV3700" s="3">
        <v>4392471.3310000002</v>
      </c>
      <c r="AW3700" s="3">
        <v>4493605.6040000003</v>
      </c>
      <c r="AX3700" s="3">
        <v>4589759.3339999998</v>
      </c>
      <c r="AY3700" s="3">
        <v>4666339.2649999997</v>
      </c>
      <c r="AZ3700" s="3">
        <v>4740925.9270000001</v>
      </c>
      <c r="BA3700">
        <v>4825662.7609999999</v>
      </c>
      <c r="BB3700">
        <v>2017</v>
      </c>
    </row>
    <row r="3701" spans="1:54" hidden="1" x14ac:dyDescent="0.2">
      <c r="A3701">
        <v>158</v>
      </c>
      <c r="B3701" t="s">
        <v>479</v>
      </c>
      <c r="C3701" t="s">
        <v>327</v>
      </c>
      <c r="D3701" t="s">
        <v>24</v>
      </c>
      <c r="E3701" t="s">
        <v>325</v>
      </c>
      <c r="F3701" t="s">
        <v>326</v>
      </c>
      <c r="G3701" t="s">
        <v>223</v>
      </c>
      <c r="H3701" t="s">
        <v>322</v>
      </c>
      <c r="I3701" t="s">
        <v>321</v>
      </c>
      <c r="J3701" s="3">
        <v>9466.402</v>
      </c>
      <c r="K3701" s="3">
        <v>10363.516</v>
      </c>
      <c r="L3701" s="3">
        <v>9577.94</v>
      </c>
      <c r="M3701" s="3">
        <v>10424.374</v>
      </c>
      <c r="N3701" s="3">
        <v>10981.923000000001</v>
      </c>
      <c r="O3701" s="3">
        <v>11580.2</v>
      </c>
      <c r="P3701" s="3">
        <v>17118.391</v>
      </c>
      <c r="Q3701" s="3">
        <v>20755.508999999998</v>
      </c>
      <c r="R3701" s="3">
        <v>25065.131000000001</v>
      </c>
      <c r="S3701" s="3">
        <v>24830.993999999999</v>
      </c>
      <c r="T3701" s="3">
        <v>25379.595000000001</v>
      </c>
      <c r="U3701" s="3">
        <v>28923.312000000002</v>
      </c>
      <c r="V3701" s="3">
        <v>31429.620999999999</v>
      </c>
      <c r="W3701" s="3">
        <v>35698.906000000003</v>
      </c>
      <c r="X3701" s="3">
        <v>39219.811999999998</v>
      </c>
      <c r="Y3701" s="3">
        <v>43441.33</v>
      </c>
      <c r="Z3701" s="3">
        <v>38450.955000000002</v>
      </c>
      <c r="AA3701" s="3">
        <v>35034.544000000002</v>
      </c>
      <c r="AB3701" s="3">
        <v>31915.727999999999</v>
      </c>
      <c r="AC3701" s="3">
        <v>36039.07</v>
      </c>
      <c r="AD3701" s="3">
        <v>38535.578999999998</v>
      </c>
      <c r="AE3701" s="3">
        <v>33850.896000000001</v>
      </c>
      <c r="AF3701" s="3">
        <v>32300.666000000001</v>
      </c>
      <c r="AG3701" s="3">
        <v>34831.196000000004</v>
      </c>
      <c r="AH3701" s="3">
        <v>37696.730000000003</v>
      </c>
      <c r="AI3701" s="3">
        <v>37223.769999999997</v>
      </c>
      <c r="AJ3701" s="3">
        <v>35463.866000000002</v>
      </c>
      <c r="AK3701" s="3">
        <v>35342.482000000004</v>
      </c>
      <c r="AL3701" s="3">
        <v>39453.493999999999</v>
      </c>
      <c r="AM3701" s="3">
        <v>41014.184999999998</v>
      </c>
      <c r="AN3701" s="3">
        <v>44673.599000000002</v>
      </c>
      <c r="AO3701" s="3">
        <v>48168.803999999996</v>
      </c>
      <c r="AP3701" s="3">
        <v>48632.913</v>
      </c>
      <c r="AQ3701" s="3">
        <v>40490.163</v>
      </c>
      <c r="AR3701" s="3">
        <v>38156.337</v>
      </c>
      <c r="AS3701" s="3">
        <v>34612.25</v>
      </c>
      <c r="AT3701" s="3">
        <v>38982.894</v>
      </c>
      <c r="AU3701" s="3">
        <v>38439.517</v>
      </c>
      <c r="AV3701" s="3">
        <v>40849.21</v>
      </c>
      <c r="AW3701" s="3">
        <v>42522.074999999997</v>
      </c>
      <c r="AX3701" s="3">
        <v>43754.91</v>
      </c>
      <c r="AY3701" s="3">
        <v>45060.375999999997</v>
      </c>
      <c r="AZ3701" s="3">
        <v>46490.904000000002</v>
      </c>
      <c r="BA3701">
        <v>48035.677000000003</v>
      </c>
      <c r="BB3701">
        <v>2017</v>
      </c>
    </row>
    <row r="3702" spans="1:54" hidden="1" x14ac:dyDescent="0.2">
      <c r="A3702">
        <v>158</v>
      </c>
      <c r="B3702" t="s">
        <v>479</v>
      </c>
      <c r="C3702" t="s">
        <v>212</v>
      </c>
      <c r="D3702" t="s">
        <v>24</v>
      </c>
      <c r="E3702" t="s">
        <v>325</v>
      </c>
      <c r="F3702" t="s">
        <v>324</v>
      </c>
      <c r="G3702" t="s">
        <v>323</v>
      </c>
      <c r="H3702" t="s">
        <v>322</v>
      </c>
      <c r="I3702" t="s">
        <v>321</v>
      </c>
      <c r="J3702" s="3">
        <v>8921.3430000000008</v>
      </c>
      <c r="K3702" s="3">
        <v>10091.174999999999</v>
      </c>
      <c r="L3702" s="3">
        <v>10994.877</v>
      </c>
      <c r="M3702" s="3">
        <v>11750.225</v>
      </c>
      <c r="N3702" s="3">
        <v>12632.467000000001</v>
      </c>
      <c r="O3702" s="3">
        <v>13633.766</v>
      </c>
      <c r="P3702" s="3">
        <v>14294.968999999999</v>
      </c>
      <c r="Q3702" s="3">
        <v>15279.709000000001</v>
      </c>
      <c r="R3702" s="3">
        <v>16816.305</v>
      </c>
      <c r="S3702" s="3">
        <v>18247.440999999999</v>
      </c>
      <c r="T3702" s="3">
        <v>19782.223999999998</v>
      </c>
      <c r="U3702" s="3">
        <v>21055.642</v>
      </c>
      <c r="V3702" s="3">
        <v>21641.705000000002</v>
      </c>
      <c r="W3702" s="3">
        <v>21970.645</v>
      </c>
      <c r="X3702" s="3">
        <v>22598.324000000001</v>
      </c>
      <c r="Y3702" s="3">
        <v>23641.77</v>
      </c>
      <c r="Z3702" s="3">
        <v>24765.244999999999</v>
      </c>
      <c r="AA3702" s="3">
        <v>25399.759999999998</v>
      </c>
      <c r="AB3702" s="3">
        <v>25317.777999999998</v>
      </c>
      <c r="AC3702" s="3">
        <v>25592.204000000002</v>
      </c>
      <c r="AD3702" s="3">
        <v>26850.228999999999</v>
      </c>
      <c r="AE3702" s="3">
        <v>27508.46</v>
      </c>
      <c r="AF3702" s="3">
        <v>27904.892</v>
      </c>
      <c r="AG3702" s="3">
        <v>28843.273000000001</v>
      </c>
      <c r="AH3702" s="3">
        <v>30266.108</v>
      </c>
      <c r="AI3702" s="3">
        <v>31754.902999999998</v>
      </c>
      <c r="AJ3702" s="3">
        <v>33196.911</v>
      </c>
      <c r="AK3702" s="3">
        <v>34640.991999999998</v>
      </c>
      <c r="AL3702" s="3">
        <v>34952.082999999999</v>
      </c>
      <c r="AM3702" s="3">
        <v>33346.998</v>
      </c>
      <c r="AN3702" s="3">
        <v>35157.271000000001</v>
      </c>
      <c r="AO3702" s="3">
        <v>35775.296000000002</v>
      </c>
      <c r="AP3702" s="3">
        <v>37059.944000000003</v>
      </c>
      <c r="AQ3702" s="3">
        <v>38477.817000000003</v>
      </c>
      <c r="AR3702" s="3">
        <v>39381.087</v>
      </c>
      <c r="AS3702" s="3">
        <v>40392.158000000003</v>
      </c>
      <c r="AT3702" s="3">
        <v>41296.947</v>
      </c>
      <c r="AU3702" s="3">
        <v>42831.523000000001</v>
      </c>
      <c r="AV3702" s="3">
        <v>44426.076999999997</v>
      </c>
      <c r="AW3702" s="3">
        <v>45949.413999999997</v>
      </c>
      <c r="AX3702" s="3">
        <v>47165.190999999999</v>
      </c>
      <c r="AY3702" s="3">
        <v>48571.396999999997</v>
      </c>
      <c r="AZ3702" s="3">
        <v>49863.98</v>
      </c>
      <c r="BA3702">
        <v>51223.633999999998</v>
      </c>
      <c r="BB3702">
        <v>2017</v>
      </c>
    </row>
    <row r="3703" spans="1:54" hidden="1" x14ac:dyDescent="0.2">
      <c r="A3703">
        <v>158</v>
      </c>
      <c r="B3703" t="s">
        <v>479</v>
      </c>
      <c r="C3703" t="s">
        <v>320</v>
      </c>
      <c r="D3703" t="s">
        <v>24</v>
      </c>
      <c r="E3703" t="s">
        <v>319</v>
      </c>
      <c r="F3703" t="s">
        <v>318</v>
      </c>
      <c r="G3703" t="s">
        <v>243</v>
      </c>
      <c r="I3703" t="s">
        <v>347</v>
      </c>
      <c r="J3703" s="3">
        <v>-5.7460000000000004</v>
      </c>
      <c r="K3703" s="3">
        <v>-4.5149999999999997</v>
      </c>
      <c r="L3703" s="3">
        <v>-4.0119999999999996</v>
      </c>
      <c r="M3703" s="3">
        <v>-3.2719999999999998</v>
      </c>
      <c r="N3703" s="3">
        <v>-1.857</v>
      </c>
      <c r="O3703" s="3">
        <v>-0.313</v>
      </c>
      <c r="P3703" s="3">
        <v>-0.89100000000000001</v>
      </c>
      <c r="Q3703" s="3">
        <v>-0.27600000000000002</v>
      </c>
      <c r="R3703" s="3">
        <v>2.0369999999999999</v>
      </c>
      <c r="S3703" s="3">
        <v>2.4180000000000001</v>
      </c>
      <c r="T3703" s="3">
        <v>3.173</v>
      </c>
      <c r="U3703" s="3">
        <v>2.9910000000000001</v>
      </c>
      <c r="V3703" s="3">
        <v>1.125</v>
      </c>
      <c r="W3703" s="3">
        <v>-1.4419999999999999</v>
      </c>
      <c r="X3703" s="3">
        <v>-1.8080000000000001</v>
      </c>
      <c r="Y3703" s="3">
        <v>-0.22900000000000001</v>
      </c>
      <c r="Z3703" s="3">
        <v>1.327</v>
      </c>
      <c r="AA3703" s="3">
        <v>0.97299999999999998</v>
      </c>
      <c r="AB3703" s="3">
        <v>-1.131</v>
      </c>
      <c r="AC3703" s="3">
        <v>-2.0430000000000001</v>
      </c>
      <c r="AD3703" s="3">
        <v>-0.219</v>
      </c>
      <c r="AE3703" s="3">
        <v>-0.83399999999999996</v>
      </c>
      <c r="AF3703" s="3">
        <v>-1.7370000000000001</v>
      </c>
      <c r="AG3703" s="3">
        <v>-1.361</v>
      </c>
      <c r="AH3703" s="3">
        <v>-0.46200000000000002</v>
      </c>
      <c r="AI3703" s="3">
        <v>-0.16900000000000001</v>
      </c>
      <c r="AJ3703" s="3">
        <v>8.0000000000000002E-3</v>
      </c>
      <c r="AK3703" s="3">
        <v>0.49099999999999999</v>
      </c>
      <c r="AL3703" s="3">
        <v>-1.397</v>
      </c>
      <c r="AM3703" s="3">
        <v>-7.2949999999999999</v>
      </c>
      <c r="AN3703" s="3">
        <v>-3.9689999999999999</v>
      </c>
      <c r="AO3703" s="3">
        <v>-4.641</v>
      </c>
      <c r="AP3703" s="3">
        <v>-3.7050000000000001</v>
      </c>
      <c r="AQ3703" s="3">
        <v>-2.2509999999999999</v>
      </c>
      <c r="AR3703" s="3">
        <v>-2.58</v>
      </c>
      <c r="AS3703" s="3">
        <v>-1.974</v>
      </c>
      <c r="AT3703" s="3">
        <v>-1.8280000000000001</v>
      </c>
      <c r="AU3703" s="3">
        <v>-0.80400000000000005</v>
      </c>
      <c r="AV3703" s="3">
        <v>-0.23400000000000001</v>
      </c>
      <c r="AW3703" s="3">
        <v>7.4999999999999997E-2</v>
      </c>
      <c r="AX3703" s="3">
        <v>-0.25</v>
      </c>
      <c r="AY3703" s="3">
        <v>-0.20100000000000001</v>
      </c>
      <c r="AZ3703" s="3">
        <v>-0.14199999999999999</v>
      </c>
      <c r="BA3703">
        <v>-9.1999999999999998E-2</v>
      </c>
      <c r="BB3703">
        <v>2017</v>
      </c>
    </row>
    <row r="3704" spans="1:54" hidden="1" x14ac:dyDescent="0.2">
      <c r="A3704">
        <v>158</v>
      </c>
      <c r="B3704" t="s">
        <v>479</v>
      </c>
      <c r="C3704" t="s">
        <v>317</v>
      </c>
      <c r="D3704" t="s">
        <v>24</v>
      </c>
      <c r="E3704" t="s">
        <v>316</v>
      </c>
      <c r="F3704" s="3" t="s">
        <v>315</v>
      </c>
      <c r="G3704" t="s">
        <v>288</v>
      </c>
      <c r="I3704" t="s">
        <v>310</v>
      </c>
      <c r="J3704">
        <v>7.89</v>
      </c>
      <c r="K3704">
        <v>8.0809999999999995</v>
      </c>
      <c r="L3704">
        <v>8.3249999999999993</v>
      </c>
      <c r="M3704">
        <v>8.4009999999999998</v>
      </c>
      <c r="N3704">
        <v>8.4079999999999995</v>
      </c>
      <c r="O3704">
        <v>8.5419999999999998</v>
      </c>
      <c r="P3704">
        <v>8.5250000000000004</v>
      </c>
      <c r="Q3704">
        <v>8.5950000000000006</v>
      </c>
      <c r="R3704">
        <v>8.782</v>
      </c>
      <c r="S3704">
        <v>8.8829999999999991</v>
      </c>
      <c r="T3704">
        <v>8.9499999999999993</v>
      </c>
      <c r="U3704">
        <v>9.0389999999999997</v>
      </c>
      <c r="V3704">
        <v>8.1890000000000001</v>
      </c>
      <c r="W3704">
        <v>7.9889999999999999</v>
      </c>
      <c r="X3704">
        <v>7.8339999999999996</v>
      </c>
      <c r="Y3704">
        <v>7.766</v>
      </c>
      <c r="Z3704">
        <v>7.7110000000000003</v>
      </c>
      <c r="AA3704">
        <v>7.484</v>
      </c>
      <c r="AB3704">
        <v>7.2089999999999996</v>
      </c>
      <c r="AC3704">
        <v>6.9509999999999996</v>
      </c>
      <c r="AD3704">
        <v>6.8159999999999998</v>
      </c>
      <c r="AE3704">
        <v>6.6829999999999998</v>
      </c>
      <c r="AF3704">
        <v>6.5010000000000003</v>
      </c>
      <c r="AG3704">
        <v>6.343</v>
      </c>
      <c r="AH3704">
        <v>6.16</v>
      </c>
      <c r="AI3704">
        <v>5.9779999999999998</v>
      </c>
      <c r="AJ3704">
        <v>5.7569999999999997</v>
      </c>
      <c r="AK3704">
        <v>5.5529999999999999</v>
      </c>
      <c r="AL3704">
        <v>5.3390000000000004</v>
      </c>
      <c r="AM3704">
        <v>5.0720000000000001</v>
      </c>
      <c r="AN3704">
        <v>5.0209999999999999</v>
      </c>
      <c r="AO3704">
        <v>4.8179999999999996</v>
      </c>
      <c r="AP3704">
        <v>4.74</v>
      </c>
      <c r="AQ3704">
        <v>4.6769999999999996</v>
      </c>
      <c r="AR3704">
        <v>4.5369999999999999</v>
      </c>
      <c r="AS3704">
        <v>4.45</v>
      </c>
      <c r="AT3704">
        <v>4.3559999999999999</v>
      </c>
      <c r="AU3704">
        <v>4.2729999999999997</v>
      </c>
      <c r="AV3704">
        <v>4.1630000000000003</v>
      </c>
      <c r="AW3704">
        <v>4.0439999999999996</v>
      </c>
      <c r="AX3704">
        <v>3.9119999999999999</v>
      </c>
      <c r="AY3704">
        <v>3.798</v>
      </c>
      <c r="AZ3704">
        <v>3.6829999999999998</v>
      </c>
      <c r="BA3704">
        <v>3.5720000000000001</v>
      </c>
      <c r="BB3704">
        <v>2017</v>
      </c>
    </row>
    <row r="3705" spans="1:54" hidden="1" x14ac:dyDescent="0.2">
      <c r="A3705">
        <v>158</v>
      </c>
      <c r="B3705" t="s">
        <v>479</v>
      </c>
      <c r="C3705" t="s">
        <v>314</v>
      </c>
      <c r="D3705" t="s">
        <v>24</v>
      </c>
      <c r="E3705" t="s">
        <v>313</v>
      </c>
      <c r="F3705" s="3" t="s">
        <v>312</v>
      </c>
      <c r="G3705" t="s">
        <v>311</v>
      </c>
      <c r="I3705" t="s">
        <v>310</v>
      </c>
      <c r="J3705">
        <v>240.59399999999999</v>
      </c>
      <c r="K3705">
        <v>226.488</v>
      </c>
      <c r="L3705">
        <v>216.97800000000001</v>
      </c>
      <c r="M3705">
        <v>210.71199999999999</v>
      </c>
      <c r="N3705">
        <v>206.488</v>
      </c>
      <c r="O3705">
        <v>202.607</v>
      </c>
      <c r="P3705">
        <v>201.804</v>
      </c>
      <c r="Q3705">
        <v>196.471</v>
      </c>
      <c r="R3705">
        <v>191.01300000000001</v>
      </c>
      <c r="S3705">
        <v>187.74100000000001</v>
      </c>
      <c r="T3705">
        <v>185.761</v>
      </c>
      <c r="U3705">
        <v>185.041</v>
      </c>
      <c r="V3705">
        <v>183.93199999999999</v>
      </c>
      <c r="W3705">
        <v>180.679</v>
      </c>
      <c r="X3705">
        <v>177.38399999999999</v>
      </c>
      <c r="Y3705">
        <v>172.833</v>
      </c>
      <c r="Z3705">
        <v>168.892</v>
      </c>
      <c r="AA3705">
        <v>166.886</v>
      </c>
      <c r="AB3705">
        <v>165.02</v>
      </c>
      <c r="AC3705">
        <v>160.404</v>
      </c>
      <c r="AD3705">
        <v>154.666</v>
      </c>
      <c r="AE3705">
        <v>149.54900000000001</v>
      </c>
      <c r="AF3705">
        <v>145.13999999999999</v>
      </c>
      <c r="AG3705">
        <v>140.001</v>
      </c>
      <c r="AH3705">
        <v>134.755</v>
      </c>
      <c r="AI3705">
        <v>129.19999999999999</v>
      </c>
      <c r="AJ3705">
        <v>124.241</v>
      </c>
      <c r="AK3705">
        <v>120.13800000000001</v>
      </c>
      <c r="AL3705">
        <v>116.67100000000001</v>
      </c>
      <c r="AM3705">
        <v>115.084</v>
      </c>
      <c r="AN3705">
        <v>111.54</v>
      </c>
      <c r="AO3705">
        <v>107.45399999999999</v>
      </c>
      <c r="AP3705">
        <v>104.70699999999999</v>
      </c>
      <c r="AQ3705">
        <v>102.7</v>
      </c>
      <c r="AR3705">
        <v>102.65</v>
      </c>
      <c r="AS3705">
        <v>103.723</v>
      </c>
      <c r="AT3705">
        <v>102.697</v>
      </c>
      <c r="AU3705">
        <v>100.664</v>
      </c>
      <c r="AV3705">
        <v>98.870999999999995</v>
      </c>
      <c r="AW3705">
        <v>97.795000000000002</v>
      </c>
      <c r="AX3705">
        <v>97.311999999999998</v>
      </c>
      <c r="AY3705">
        <v>96.072000000000003</v>
      </c>
      <c r="AZ3705">
        <v>95.076999999999998</v>
      </c>
      <c r="BA3705">
        <v>94.207999999999998</v>
      </c>
      <c r="BB3705">
        <v>2017</v>
      </c>
    </row>
    <row r="3706" spans="1:54" hidden="1" x14ac:dyDescent="0.2">
      <c r="A3706">
        <v>158</v>
      </c>
      <c r="B3706" t="s">
        <v>479</v>
      </c>
      <c r="C3706" t="s">
        <v>309</v>
      </c>
      <c r="D3706" t="s">
        <v>24</v>
      </c>
      <c r="E3706" t="s">
        <v>308</v>
      </c>
      <c r="F3706" t="s">
        <v>307</v>
      </c>
      <c r="G3706" t="s">
        <v>217</v>
      </c>
      <c r="I3706" t="s">
        <v>1263</v>
      </c>
      <c r="J3706" s="3">
        <v>33.911999999999999</v>
      </c>
      <c r="K3706" s="3">
        <v>32.762</v>
      </c>
      <c r="L3706" s="3">
        <v>31.552</v>
      </c>
      <c r="M3706" s="3">
        <v>30.15</v>
      </c>
      <c r="N3706" s="3">
        <v>29.959</v>
      </c>
      <c r="O3706" s="3">
        <v>29.920999999999999</v>
      </c>
      <c r="P3706" s="3">
        <v>29.867999999999999</v>
      </c>
      <c r="Q3706" s="3">
        <v>30.920999999999999</v>
      </c>
      <c r="R3706" s="3">
        <v>32.981000000000002</v>
      </c>
      <c r="S3706" s="3">
        <v>33.750999999999998</v>
      </c>
      <c r="T3706" s="3">
        <v>34.470999999999997</v>
      </c>
      <c r="U3706" s="3">
        <v>34.167999999999999</v>
      </c>
      <c r="V3706" s="3">
        <v>32.511000000000003</v>
      </c>
      <c r="W3706" s="3">
        <v>30.744</v>
      </c>
      <c r="X3706" s="3">
        <v>29.545000000000002</v>
      </c>
      <c r="Y3706" s="3">
        <v>29.882999999999999</v>
      </c>
      <c r="Z3706" s="3">
        <v>30.864999999999998</v>
      </c>
      <c r="AA3706" s="3">
        <v>29.951000000000001</v>
      </c>
      <c r="AB3706" s="3">
        <v>28.515000000000001</v>
      </c>
      <c r="AC3706" s="3">
        <v>27.119</v>
      </c>
      <c r="AD3706" s="3">
        <v>27.306999999999999</v>
      </c>
      <c r="AE3706" s="3">
        <v>26.56</v>
      </c>
      <c r="AF3706" s="3">
        <v>24.655999999999999</v>
      </c>
      <c r="AG3706" s="3">
        <v>24.396999999999998</v>
      </c>
      <c r="AH3706" s="3">
        <v>24.349</v>
      </c>
      <c r="AI3706" s="3">
        <v>24.748999999999999</v>
      </c>
      <c r="AJ3706" s="3">
        <v>24.748999999999999</v>
      </c>
      <c r="AK3706" s="3">
        <v>24.483000000000001</v>
      </c>
      <c r="AL3706" s="3">
        <v>24.547999999999998</v>
      </c>
      <c r="AM3706" s="3">
        <v>21.324000000000002</v>
      </c>
      <c r="AN3706" s="3">
        <v>21.297999999999998</v>
      </c>
      <c r="AO3706" s="3">
        <v>22.103000000000002</v>
      </c>
      <c r="AP3706" s="3">
        <v>22.654</v>
      </c>
      <c r="AQ3706" s="3">
        <v>23.190999999999999</v>
      </c>
      <c r="AR3706" s="3">
        <v>23.916</v>
      </c>
      <c r="AS3706" s="3">
        <v>24.004999999999999</v>
      </c>
      <c r="AT3706" s="3">
        <v>23.564</v>
      </c>
      <c r="AU3706" s="3">
        <v>23.97</v>
      </c>
      <c r="AV3706" s="3">
        <v>24.585000000000001</v>
      </c>
      <c r="AW3706" s="3">
        <v>24.734999999999999</v>
      </c>
      <c r="AX3706" s="3">
        <v>24.806999999999999</v>
      </c>
      <c r="AY3706" s="3">
        <v>24.724</v>
      </c>
      <c r="AZ3706" s="3">
        <v>24.588000000000001</v>
      </c>
      <c r="BA3706">
        <v>24.486000000000001</v>
      </c>
      <c r="BB3706">
        <v>2017</v>
      </c>
    </row>
    <row r="3707" spans="1:54" hidden="1" x14ac:dyDescent="0.2">
      <c r="A3707">
        <v>158</v>
      </c>
      <c r="B3707" t="s">
        <v>479</v>
      </c>
      <c r="C3707" t="s">
        <v>306</v>
      </c>
      <c r="D3707" t="s">
        <v>24</v>
      </c>
      <c r="E3707" t="s">
        <v>305</v>
      </c>
      <c r="F3707" t="s">
        <v>304</v>
      </c>
      <c r="G3707" t="s">
        <v>217</v>
      </c>
      <c r="I3707" t="s">
        <v>1263</v>
      </c>
      <c r="J3707" s="3">
        <v>30.298999999999999</v>
      </c>
      <c r="K3707" s="3">
        <v>30.81</v>
      </c>
      <c r="L3707" s="3">
        <v>29.707000000000001</v>
      </c>
      <c r="M3707" s="3">
        <v>28.856000000000002</v>
      </c>
      <c r="N3707" s="3">
        <v>29.725000000000001</v>
      </c>
      <c r="O3707" s="3">
        <v>31.367000000000001</v>
      </c>
      <c r="P3707" s="3">
        <v>31.643000000000001</v>
      </c>
      <c r="Q3707" s="3">
        <v>31.297000000000001</v>
      </c>
      <c r="R3707" s="3">
        <v>32.511000000000003</v>
      </c>
      <c r="S3707" s="3">
        <v>33.340000000000003</v>
      </c>
      <c r="T3707" s="3">
        <v>33.439</v>
      </c>
      <c r="U3707" s="3">
        <v>33.537999999999997</v>
      </c>
      <c r="V3707" s="3">
        <v>32.979999999999997</v>
      </c>
      <c r="W3707" s="3">
        <v>31.997</v>
      </c>
      <c r="X3707" s="3">
        <v>30.384</v>
      </c>
      <c r="Y3707" s="3">
        <v>29.547999999999998</v>
      </c>
      <c r="Z3707" s="3">
        <v>32.290999999999997</v>
      </c>
      <c r="AA3707" s="3">
        <v>32.106000000000002</v>
      </c>
      <c r="AB3707" s="3">
        <v>31.369</v>
      </c>
      <c r="AC3707" s="3">
        <v>29.623000000000001</v>
      </c>
      <c r="AD3707" s="3">
        <v>29.98</v>
      </c>
      <c r="AE3707" s="3">
        <v>28.562999999999999</v>
      </c>
      <c r="AF3707" s="3">
        <v>27.306999999999999</v>
      </c>
      <c r="AG3707" s="3">
        <v>27.533000000000001</v>
      </c>
      <c r="AH3707" s="3">
        <v>28.129000000000001</v>
      </c>
      <c r="AI3707" s="3">
        <v>28.327000000000002</v>
      </c>
      <c r="AJ3707" s="3">
        <v>28.600999999999999</v>
      </c>
      <c r="AK3707" s="3">
        <v>29.181999999999999</v>
      </c>
      <c r="AL3707" s="3">
        <v>27.378</v>
      </c>
      <c r="AM3707" s="3">
        <v>24.1</v>
      </c>
      <c r="AN3707" s="3">
        <v>25.173999999999999</v>
      </c>
      <c r="AO3707" s="3">
        <v>24.212</v>
      </c>
      <c r="AP3707" s="3">
        <v>23.617000000000001</v>
      </c>
      <c r="AQ3707" s="3">
        <v>24.082000000000001</v>
      </c>
      <c r="AR3707" s="3">
        <v>24.675000000000001</v>
      </c>
      <c r="AS3707" s="3">
        <v>27.056000000000001</v>
      </c>
      <c r="AT3707" s="3">
        <v>27.364999999999998</v>
      </c>
      <c r="AU3707" s="3">
        <v>27.981000000000002</v>
      </c>
      <c r="AV3707" s="3">
        <v>28.349</v>
      </c>
      <c r="AW3707" s="3">
        <v>28.446000000000002</v>
      </c>
      <c r="AX3707" s="3">
        <v>28.802</v>
      </c>
      <c r="AY3707" s="3">
        <v>28.861000000000001</v>
      </c>
      <c r="AZ3707" s="3">
        <v>28.581</v>
      </c>
      <c r="BA3707">
        <v>28.492999999999999</v>
      </c>
      <c r="BB3707">
        <v>2017</v>
      </c>
    </row>
    <row r="3708" spans="1:54" hidden="1" x14ac:dyDescent="0.2">
      <c r="A3708">
        <v>158</v>
      </c>
      <c r="B3708" t="s">
        <v>479</v>
      </c>
      <c r="C3708" t="s">
        <v>303</v>
      </c>
      <c r="D3708" t="s">
        <v>24</v>
      </c>
      <c r="E3708" t="s">
        <v>300</v>
      </c>
      <c r="F3708" t="s">
        <v>302</v>
      </c>
      <c r="G3708" t="s">
        <v>295</v>
      </c>
      <c r="I3708" t="s">
        <v>1264</v>
      </c>
      <c r="J3708" s="3">
        <v>74.468999999999994</v>
      </c>
      <c r="K3708" s="3">
        <v>78.13</v>
      </c>
      <c r="L3708" s="3">
        <v>80.272999999999996</v>
      </c>
      <c r="M3708" s="3">
        <v>81.799000000000007</v>
      </c>
      <c r="N3708" s="3">
        <v>83.649000000000001</v>
      </c>
      <c r="O3708" s="3">
        <v>85.347999999999999</v>
      </c>
      <c r="P3708" s="3">
        <v>85.858000000000004</v>
      </c>
      <c r="Q3708" s="3">
        <v>85.965000000000003</v>
      </c>
      <c r="R3708" s="3">
        <v>86.55</v>
      </c>
      <c r="S3708" s="3">
        <v>88.516999999999996</v>
      </c>
      <c r="T3708" s="3">
        <v>91.245000000000005</v>
      </c>
      <c r="U3708" s="3">
        <v>94.210999999999999</v>
      </c>
      <c r="V3708" s="3">
        <v>95.867000000000004</v>
      </c>
      <c r="W3708" s="3">
        <v>97.055999999999997</v>
      </c>
      <c r="X3708" s="3">
        <v>97.730999999999995</v>
      </c>
      <c r="Y3708" s="3">
        <v>97.605000000000004</v>
      </c>
      <c r="Z3708" s="3">
        <v>97.736999999999995</v>
      </c>
      <c r="AA3708" s="3">
        <v>99.444000000000003</v>
      </c>
      <c r="AB3708" s="3">
        <v>100.107</v>
      </c>
      <c r="AC3708" s="3">
        <v>99.766000000000005</v>
      </c>
      <c r="AD3708" s="3">
        <v>99.093000000000004</v>
      </c>
      <c r="AE3708" s="3">
        <v>98.36</v>
      </c>
      <c r="AF3708" s="3">
        <v>97.450999999999993</v>
      </c>
      <c r="AG3708" s="3">
        <v>97.198999999999998</v>
      </c>
      <c r="AH3708" s="3">
        <v>97.188999999999993</v>
      </c>
      <c r="AI3708" s="3">
        <v>96.914000000000001</v>
      </c>
      <c r="AJ3708" s="3">
        <v>97.158000000000001</v>
      </c>
      <c r="AK3708" s="3">
        <v>97.218999999999994</v>
      </c>
      <c r="AL3708" s="3">
        <v>98.564999999999998</v>
      </c>
      <c r="AM3708" s="3">
        <v>97.233999999999995</v>
      </c>
      <c r="AN3708" s="3">
        <v>96.533000000000001</v>
      </c>
      <c r="AO3708" s="3">
        <v>96.27</v>
      </c>
      <c r="AP3708" s="3">
        <v>96.215999999999994</v>
      </c>
      <c r="AQ3708" s="3">
        <v>96.546000000000006</v>
      </c>
      <c r="AR3708" s="3">
        <v>99.21</v>
      </c>
      <c r="AS3708" s="3">
        <v>99.997</v>
      </c>
      <c r="AT3708" s="3">
        <v>99.882999999999996</v>
      </c>
      <c r="AU3708" s="3">
        <v>100.35</v>
      </c>
      <c r="AV3708" s="3">
        <v>101.46899999999999</v>
      </c>
      <c r="AW3708" s="3">
        <v>102.58799999999999</v>
      </c>
      <c r="AX3708" s="3">
        <v>104.286</v>
      </c>
      <c r="AY3708" s="3">
        <v>105.38500000000001</v>
      </c>
      <c r="AZ3708" s="3">
        <v>106.655</v>
      </c>
      <c r="BA3708">
        <v>108.07599999999999</v>
      </c>
      <c r="BB3708">
        <v>2017</v>
      </c>
    </row>
    <row r="3709" spans="1:54" hidden="1" x14ac:dyDescent="0.2">
      <c r="A3709">
        <v>158</v>
      </c>
      <c r="B3709" t="s">
        <v>479</v>
      </c>
      <c r="C3709" t="s">
        <v>301</v>
      </c>
      <c r="D3709" t="s">
        <v>24</v>
      </c>
      <c r="E3709" t="s">
        <v>300</v>
      </c>
      <c r="F3709" t="s">
        <v>299</v>
      </c>
      <c r="G3709" t="s">
        <v>275</v>
      </c>
      <c r="I3709" t="s">
        <v>298</v>
      </c>
      <c r="J3709" s="3">
        <v>7.8079999999999998</v>
      </c>
      <c r="K3709" s="3">
        <v>4.9160000000000004</v>
      </c>
      <c r="L3709" s="3">
        <v>2.7440000000000002</v>
      </c>
      <c r="M3709" s="3">
        <v>1.9</v>
      </c>
      <c r="N3709" s="3">
        <v>2.262</v>
      </c>
      <c r="O3709" s="3">
        <v>2.0310000000000001</v>
      </c>
      <c r="P3709" s="3">
        <v>0.59699999999999998</v>
      </c>
      <c r="Q3709" s="3">
        <v>0.125</v>
      </c>
      <c r="R3709" s="3">
        <v>0.68100000000000005</v>
      </c>
      <c r="S3709" s="3">
        <v>2.2719999999999998</v>
      </c>
      <c r="T3709" s="3">
        <v>3.0819999999999999</v>
      </c>
      <c r="U3709" s="3">
        <v>3.2509999999999999</v>
      </c>
      <c r="V3709" s="3">
        <v>1.758</v>
      </c>
      <c r="W3709" s="3">
        <v>1.24</v>
      </c>
      <c r="X3709" s="3">
        <v>0.69499999999999995</v>
      </c>
      <c r="Y3709" s="3">
        <v>-0.129</v>
      </c>
      <c r="Z3709" s="3">
        <v>0.13600000000000001</v>
      </c>
      <c r="AA3709" s="3">
        <v>1.7470000000000001</v>
      </c>
      <c r="AB3709" s="3">
        <v>0.66600000000000004</v>
      </c>
      <c r="AC3709" s="3">
        <v>-0.34</v>
      </c>
      <c r="AD3709" s="3">
        <v>-0.67500000000000004</v>
      </c>
      <c r="AE3709" s="3">
        <v>-0.74</v>
      </c>
      <c r="AF3709" s="3">
        <v>-0.92400000000000004</v>
      </c>
      <c r="AG3709" s="3">
        <v>-0.25900000000000001</v>
      </c>
      <c r="AH3709" s="3">
        <v>-0.01</v>
      </c>
      <c r="AI3709" s="3">
        <v>-0.28299999999999997</v>
      </c>
      <c r="AJ3709" s="3">
        <v>0.252</v>
      </c>
      <c r="AK3709" s="3">
        <v>6.3E-2</v>
      </c>
      <c r="AL3709" s="3">
        <v>1.3839999999999999</v>
      </c>
      <c r="AM3709" s="3">
        <v>-1.35</v>
      </c>
      <c r="AN3709" s="3">
        <v>-0.72099999999999997</v>
      </c>
      <c r="AO3709" s="3">
        <v>-0.27300000000000002</v>
      </c>
      <c r="AP3709" s="3">
        <v>-5.7000000000000002E-2</v>
      </c>
      <c r="AQ3709" s="3">
        <v>0.34300000000000003</v>
      </c>
      <c r="AR3709" s="3">
        <v>2.76</v>
      </c>
      <c r="AS3709" s="3">
        <v>0.79300000000000004</v>
      </c>
      <c r="AT3709" s="3">
        <v>-0.114</v>
      </c>
      <c r="AU3709" s="3">
        <v>0.46800000000000003</v>
      </c>
      <c r="AV3709" s="3">
        <v>1.115</v>
      </c>
      <c r="AW3709" s="3">
        <v>1.103</v>
      </c>
      <c r="AX3709" s="3">
        <v>1.655</v>
      </c>
      <c r="AY3709" s="3">
        <v>1.054</v>
      </c>
      <c r="AZ3709" s="3">
        <v>1.2050000000000001</v>
      </c>
      <c r="BA3709">
        <v>1.3320000000000001</v>
      </c>
      <c r="BB3709">
        <v>2017</v>
      </c>
    </row>
    <row r="3710" spans="1:54" hidden="1" x14ac:dyDescent="0.2">
      <c r="A3710">
        <v>158</v>
      </c>
      <c r="B3710" t="s">
        <v>479</v>
      </c>
      <c r="C3710" t="s">
        <v>297</v>
      </c>
      <c r="D3710" t="s">
        <v>24</v>
      </c>
      <c r="E3710" t="s">
        <v>293</v>
      </c>
      <c r="F3710" t="s">
        <v>296</v>
      </c>
      <c r="G3710" t="s">
        <v>295</v>
      </c>
      <c r="I3710" t="s">
        <v>1264</v>
      </c>
      <c r="J3710" s="3">
        <v>76.09</v>
      </c>
      <c r="K3710" s="3">
        <v>79.186000000000007</v>
      </c>
      <c r="L3710" s="3">
        <v>81.125</v>
      </c>
      <c r="M3710" s="3">
        <v>82.480999999999995</v>
      </c>
      <c r="N3710" s="3">
        <v>84.415999999999997</v>
      </c>
      <c r="O3710" s="3">
        <v>85.754000000000005</v>
      </c>
      <c r="P3710" s="3">
        <v>85.566999999999993</v>
      </c>
      <c r="Q3710" s="3">
        <v>86.203000000000003</v>
      </c>
      <c r="R3710" s="3">
        <v>87.17</v>
      </c>
      <c r="S3710" s="3">
        <v>89.430999999999997</v>
      </c>
      <c r="T3710" s="3">
        <v>92.644999999999996</v>
      </c>
      <c r="U3710" s="3">
        <v>95.221000000000004</v>
      </c>
      <c r="V3710" s="3">
        <v>96.2</v>
      </c>
      <c r="W3710" s="3">
        <v>97.233000000000004</v>
      </c>
      <c r="X3710" s="3">
        <v>98.033000000000001</v>
      </c>
      <c r="Y3710" s="3">
        <v>97.411000000000001</v>
      </c>
      <c r="Z3710" s="3">
        <v>97.915000000000006</v>
      </c>
      <c r="AA3710" s="3">
        <v>100.01600000000001</v>
      </c>
      <c r="AB3710" s="3">
        <v>100.541</v>
      </c>
      <c r="AC3710" s="3">
        <v>99.54</v>
      </c>
      <c r="AD3710" s="3">
        <v>98.79</v>
      </c>
      <c r="AE3710" s="3">
        <v>97.805999999999997</v>
      </c>
      <c r="AF3710" s="3">
        <v>97.29</v>
      </c>
      <c r="AG3710" s="3">
        <v>96.995000000000005</v>
      </c>
      <c r="AH3710" s="3">
        <v>97.495999999999995</v>
      </c>
      <c r="AI3710" s="3">
        <v>96.765000000000001</v>
      </c>
      <c r="AJ3710" s="3">
        <v>97.111000000000004</v>
      </c>
      <c r="AK3710" s="3">
        <v>97.665999999999997</v>
      </c>
      <c r="AL3710" s="3">
        <v>98.694999999999993</v>
      </c>
      <c r="AM3710" s="3">
        <v>96.691999999999993</v>
      </c>
      <c r="AN3710" s="3">
        <v>96.451999999999998</v>
      </c>
      <c r="AO3710" s="3">
        <v>96.168999999999997</v>
      </c>
      <c r="AP3710" s="3">
        <v>95.941999999999993</v>
      </c>
      <c r="AQ3710" s="3">
        <v>97.337000000000003</v>
      </c>
      <c r="AR3710" s="3">
        <v>99.790999999999997</v>
      </c>
      <c r="AS3710" s="3">
        <v>99.975999999999999</v>
      </c>
      <c r="AT3710" s="3">
        <v>100.297</v>
      </c>
      <c r="AU3710" s="3">
        <v>100.89</v>
      </c>
      <c r="AV3710" s="3">
        <v>101.669</v>
      </c>
      <c r="AW3710" s="3">
        <v>103.76600000000001</v>
      </c>
      <c r="AX3710" s="3">
        <v>104.598</v>
      </c>
      <c r="AY3710" s="3">
        <v>105.85899999999999</v>
      </c>
      <c r="AZ3710" s="3">
        <v>107.13500000000001</v>
      </c>
      <c r="BA3710">
        <v>108.643</v>
      </c>
      <c r="BB3710">
        <v>2017</v>
      </c>
    </row>
    <row r="3711" spans="1:54" hidden="1" x14ac:dyDescent="0.2">
      <c r="A3711">
        <v>158</v>
      </c>
      <c r="B3711" t="s">
        <v>479</v>
      </c>
      <c r="C3711" t="s">
        <v>294</v>
      </c>
      <c r="D3711" t="s">
        <v>24</v>
      </c>
      <c r="E3711" t="s">
        <v>293</v>
      </c>
      <c r="F3711" t="s">
        <v>292</v>
      </c>
      <c r="G3711" t="s">
        <v>275</v>
      </c>
      <c r="I3711" t="s">
        <v>291</v>
      </c>
      <c r="J3711" s="3">
        <v>7.24</v>
      </c>
      <c r="K3711" s="3">
        <v>4.069</v>
      </c>
      <c r="L3711" s="3">
        <v>2.448</v>
      </c>
      <c r="M3711" s="3">
        <v>1.6719999999999999</v>
      </c>
      <c r="N3711" s="3">
        <v>2.3450000000000002</v>
      </c>
      <c r="O3711" s="3">
        <v>1.585</v>
      </c>
      <c r="P3711" s="3">
        <v>-0.218</v>
      </c>
      <c r="Q3711" s="3">
        <v>0.74299999999999999</v>
      </c>
      <c r="R3711" s="3">
        <v>1.1220000000000001</v>
      </c>
      <c r="S3711" s="3">
        <v>2.5939999999999999</v>
      </c>
      <c r="T3711" s="3">
        <v>3.5939999999999999</v>
      </c>
      <c r="U3711" s="3">
        <v>2.7810000000000001</v>
      </c>
      <c r="V3711" s="3">
        <v>1.0289999999999999</v>
      </c>
      <c r="W3711" s="3">
        <v>1.073</v>
      </c>
      <c r="X3711" s="3">
        <v>0.82299999999999995</v>
      </c>
      <c r="Y3711" s="3">
        <v>-0.63500000000000001</v>
      </c>
      <c r="Z3711" s="3">
        <v>0.51800000000000002</v>
      </c>
      <c r="AA3711" s="3">
        <v>2.145</v>
      </c>
      <c r="AB3711" s="3">
        <v>0.52600000000000002</v>
      </c>
      <c r="AC3711" s="3">
        <v>-0.996</v>
      </c>
      <c r="AD3711" s="3">
        <v>-0.754</v>
      </c>
      <c r="AE3711" s="3">
        <v>-0.996</v>
      </c>
      <c r="AF3711" s="3">
        <v>-0.52700000000000002</v>
      </c>
      <c r="AG3711" s="3">
        <v>-0.30299999999999999</v>
      </c>
      <c r="AH3711" s="3">
        <v>0.51600000000000001</v>
      </c>
      <c r="AI3711" s="3">
        <v>-0.75</v>
      </c>
      <c r="AJ3711" s="3">
        <v>0.35799999999999998</v>
      </c>
      <c r="AK3711" s="3">
        <v>0.57099999999999995</v>
      </c>
      <c r="AL3711" s="3">
        <v>1.054</v>
      </c>
      <c r="AM3711" s="3">
        <v>-2.0299999999999998</v>
      </c>
      <c r="AN3711" s="3">
        <v>-0.248</v>
      </c>
      <c r="AO3711" s="3">
        <v>-0.29299999999999998</v>
      </c>
      <c r="AP3711" s="3">
        <v>-0.23599999999999999</v>
      </c>
      <c r="AQ3711" s="3">
        <v>1.454</v>
      </c>
      <c r="AR3711" s="3">
        <v>2.5209999999999999</v>
      </c>
      <c r="AS3711" s="3">
        <v>0.186</v>
      </c>
      <c r="AT3711" s="3">
        <v>0.32100000000000001</v>
      </c>
      <c r="AU3711" s="3">
        <v>0.59199999999999997</v>
      </c>
      <c r="AV3711" s="3">
        <v>0.77200000000000002</v>
      </c>
      <c r="AW3711" s="3">
        <v>2.0619999999999998</v>
      </c>
      <c r="AX3711" s="3">
        <v>0.80200000000000005</v>
      </c>
      <c r="AY3711" s="3">
        <v>1.2050000000000001</v>
      </c>
      <c r="AZ3711" s="3">
        <v>1.2050000000000001</v>
      </c>
      <c r="BA3711">
        <v>1.407</v>
      </c>
      <c r="BB3711">
        <v>2017</v>
      </c>
    </row>
    <row r="3712" spans="1:54" hidden="1" x14ac:dyDescent="0.2">
      <c r="A3712">
        <v>158</v>
      </c>
      <c r="B3712" t="s">
        <v>479</v>
      </c>
      <c r="C3712" t="s">
        <v>290</v>
      </c>
      <c r="D3712" t="s">
        <v>24</v>
      </c>
      <c r="E3712" t="s">
        <v>289</v>
      </c>
      <c r="G3712" t="s">
        <v>288</v>
      </c>
      <c r="J3712" s="3">
        <v>10.861000000000001</v>
      </c>
      <c r="K3712" s="3">
        <v>7.9320000000000004</v>
      </c>
      <c r="L3712" s="3">
        <v>7.0570000000000004</v>
      </c>
      <c r="M3712" s="3">
        <v>6.5460000000000003</v>
      </c>
      <c r="N3712" s="3">
        <v>6.4610000000000003</v>
      </c>
      <c r="O3712" s="3">
        <v>6.5629999999999997</v>
      </c>
      <c r="P3712" s="3">
        <v>5.0170000000000003</v>
      </c>
      <c r="Q3712" s="3">
        <v>4.2690000000000001</v>
      </c>
      <c r="R3712" s="3">
        <v>4.5620000000000003</v>
      </c>
      <c r="S3712" s="3">
        <v>5.5010000000000003</v>
      </c>
      <c r="T3712" s="3">
        <v>7.8360000000000003</v>
      </c>
      <c r="U3712" s="3">
        <v>7.1609999999999996</v>
      </c>
      <c r="V3712" s="3">
        <v>4.3209999999999997</v>
      </c>
      <c r="W3712" s="3">
        <v>2.956</v>
      </c>
      <c r="X3712" s="3">
        <v>2.3559999999999999</v>
      </c>
      <c r="Y3712" s="3">
        <v>1.264</v>
      </c>
      <c r="Z3712" s="3">
        <v>0.70599999999999996</v>
      </c>
      <c r="AA3712" s="3">
        <v>0.65400000000000003</v>
      </c>
      <c r="AB3712" s="3">
        <v>0.71099999999999997</v>
      </c>
      <c r="AC3712" s="3">
        <v>0.23899999999999999</v>
      </c>
      <c r="AD3712" s="3">
        <v>0.315</v>
      </c>
      <c r="AE3712" s="3">
        <v>0.154</v>
      </c>
      <c r="AF3712" s="3">
        <v>8.5999999999999993E-2</v>
      </c>
      <c r="AG3712" s="3">
        <v>7.1999999999999995E-2</v>
      </c>
      <c r="AH3712" s="3">
        <v>6.4000000000000001E-2</v>
      </c>
      <c r="AI3712" s="3">
        <v>7.0000000000000007E-2</v>
      </c>
      <c r="AJ3712" s="3">
        <v>0.36499999999999999</v>
      </c>
      <c r="AK3712" s="3">
        <v>0.86099999999999999</v>
      </c>
      <c r="AL3712" s="3">
        <v>1.002</v>
      </c>
      <c r="AM3712" s="3">
        <v>0.67</v>
      </c>
      <c r="AN3712" s="3">
        <v>0.43099999999999999</v>
      </c>
      <c r="AO3712" s="3">
        <v>0.34100000000000003</v>
      </c>
      <c r="AP3712" s="3">
        <v>0.32500000000000001</v>
      </c>
      <c r="AQ3712" s="3">
        <v>0.23599999999999999</v>
      </c>
      <c r="AR3712" s="3">
        <v>0.17799999999999999</v>
      </c>
      <c r="AS3712" s="3">
        <v>0.13200000000000001</v>
      </c>
      <c r="AT3712" s="3">
        <v>1.2999999999999999E-2</v>
      </c>
      <c r="AU3712" s="3">
        <v>1.4999999999999999E-2</v>
      </c>
      <c r="AV3712" s="3">
        <v>0.03</v>
      </c>
      <c r="AW3712" s="3">
        <v>7.5999999999999998E-2</v>
      </c>
      <c r="AX3712" s="3" t="s">
        <v>215</v>
      </c>
      <c r="AY3712" s="3" t="s">
        <v>215</v>
      </c>
      <c r="AZ3712" s="3" t="s">
        <v>215</v>
      </c>
      <c r="BA3712" t="s">
        <v>215</v>
      </c>
      <c r="BB3712">
        <v>2017</v>
      </c>
    </row>
    <row r="3713" spans="1:54" hidden="1" x14ac:dyDescent="0.2">
      <c r="A3713">
        <v>158</v>
      </c>
      <c r="B3713" t="s">
        <v>479</v>
      </c>
      <c r="C3713" t="s">
        <v>287</v>
      </c>
      <c r="D3713" t="s">
        <v>24</v>
      </c>
      <c r="E3713" t="s">
        <v>286</v>
      </c>
      <c r="F3713" t="s">
        <v>285</v>
      </c>
      <c r="G3713" t="s">
        <v>275</v>
      </c>
      <c r="I3713" t="s">
        <v>1265</v>
      </c>
      <c r="J3713" s="3">
        <v>-7.7610000000000001</v>
      </c>
      <c r="K3713" s="3">
        <v>2.1360000000000001</v>
      </c>
      <c r="L3713" s="3">
        <v>-0.67400000000000004</v>
      </c>
      <c r="M3713" s="3">
        <v>-3.4430000000000001</v>
      </c>
      <c r="N3713" s="3">
        <v>10.537000000000001</v>
      </c>
      <c r="O3713" s="3">
        <v>-2.6909999999999998</v>
      </c>
      <c r="P3713" s="3">
        <v>3.7559999999999998</v>
      </c>
      <c r="Q3713" s="3">
        <v>9.0180000000000007</v>
      </c>
      <c r="R3713" s="3">
        <v>18.661000000000001</v>
      </c>
      <c r="S3713" s="3">
        <v>17.994</v>
      </c>
      <c r="T3713" s="3">
        <v>8.1059999999999999</v>
      </c>
      <c r="U3713" s="3">
        <v>-1.1120000000000001</v>
      </c>
      <c r="V3713" s="3">
        <v>-1.087</v>
      </c>
      <c r="W3713" s="3">
        <v>-1.2849999999999999</v>
      </c>
      <c r="X3713" s="3">
        <v>23.641999999999999</v>
      </c>
      <c r="Y3713" s="3">
        <v>11.42</v>
      </c>
      <c r="Z3713" s="3">
        <v>11.029</v>
      </c>
      <c r="AA3713" s="3">
        <v>0.34799999999999998</v>
      </c>
      <c r="AB3713" s="3">
        <v>-6.7080000000000002</v>
      </c>
      <c r="AC3713" s="3">
        <v>3.6059999999999999</v>
      </c>
      <c r="AD3713" s="3">
        <v>9.2669999999999995</v>
      </c>
      <c r="AE3713" s="3">
        <v>1.0289999999999999</v>
      </c>
      <c r="AF3713" s="3">
        <v>0.68700000000000006</v>
      </c>
      <c r="AG3713" s="3">
        <v>3.3969999999999998</v>
      </c>
      <c r="AH3713" s="3">
        <v>8.1210000000000004</v>
      </c>
      <c r="AI3713" s="3">
        <v>6.1</v>
      </c>
      <c r="AJ3713" s="3">
        <v>4.7069999999999999</v>
      </c>
      <c r="AK3713" s="3">
        <v>2.1850000000000001</v>
      </c>
      <c r="AL3713" s="3">
        <v>0.69699999999999995</v>
      </c>
      <c r="AM3713" s="3">
        <v>-15.65</v>
      </c>
      <c r="AN3713" s="3">
        <v>11.173</v>
      </c>
      <c r="AO3713" s="3">
        <v>5.8040000000000003</v>
      </c>
      <c r="AP3713" s="3">
        <v>5.41</v>
      </c>
      <c r="AQ3713" s="3">
        <v>3.274</v>
      </c>
      <c r="AR3713" s="3">
        <v>8.2680000000000007</v>
      </c>
      <c r="AS3713" s="3">
        <v>0.751</v>
      </c>
      <c r="AT3713" s="3">
        <v>-1.903</v>
      </c>
      <c r="AU3713" s="3">
        <v>3.5920000000000001</v>
      </c>
      <c r="AV3713" s="3">
        <v>4.3019999999999996</v>
      </c>
      <c r="AW3713" s="3">
        <v>3.3439999999999999</v>
      </c>
      <c r="AX3713" s="3">
        <v>1.883</v>
      </c>
      <c r="AY3713" s="3">
        <v>1.5069999999999999</v>
      </c>
      <c r="AZ3713" s="3">
        <v>1.1879999999999999</v>
      </c>
      <c r="BA3713">
        <v>1.272</v>
      </c>
      <c r="BB3713">
        <v>2017</v>
      </c>
    </row>
    <row r="3714" spans="1:54" hidden="1" x14ac:dyDescent="0.2">
      <c r="A3714">
        <v>158</v>
      </c>
      <c r="B3714" t="s">
        <v>479</v>
      </c>
      <c r="C3714" t="s">
        <v>284</v>
      </c>
      <c r="D3714" t="s">
        <v>24</v>
      </c>
      <c r="E3714" t="s">
        <v>283</v>
      </c>
      <c r="F3714" t="s">
        <v>282</v>
      </c>
      <c r="G3714" t="s">
        <v>275</v>
      </c>
      <c r="I3714" t="s">
        <v>1265</v>
      </c>
      <c r="J3714" s="3">
        <v>-16.649999999999999</v>
      </c>
      <c r="K3714" s="3">
        <v>2.056</v>
      </c>
      <c r="L3714" s="3">
        <v>-0.20899999999999999</v>
      </c>
      <c r="M3714" s="3">
        <v>-2.0289999999999999</v>
      </c>
      <c r="N3714" s="3">
        <v>11.725</v>
      </c>
      <c r="O3714" s="3">
        <v>1.6970000000000001</v>
      </c>
      <c r="P3714" s="3">
        <v>5.7210000000000001</v>
      </c>
      <c r="Q3714" s="3">
        <v>7.7050000000000001</v>
      </c>
      <c r="R3714" s="3">
        <v>18.795999999999999</v>
      </c>
      <c r="S3714" s="3">
        <v>9.016</v>
      </c>
      <c r="T3714" s="3">
        <v>5.282</v>
      </c>
      <c r="U3714" s="3">
        <v>2.3029999999999999</v>
      </c>
      <c r="V3714" s="3">
        <v>16.747</v>
      </c>
      <c r="W3714" s="3">
        <v>2.85</v>
      </c>
      <c r="X3714" s="3">
        <v>12.961</v>
      </c>
      <c r="Y3714" s="3">
        <v>14.18</v>
      </c>
      <c r="Z3714" s="3">
        <v>10.742000000000001</v>
      </c>
      <c r="AA3714" s="3">
        <v>0.10100000000000001</v>
      </c>
      <c r="AB3714" s="3">
        <v>-7.14</v>
      </c>
      <c r="AC3714" s="3">
        <v>6.8380000000000001</v>
      </c>
      <c r="AD3714" s="3">
        <v>10.691000000000001</v>
      </c>
      <c r="AE3714" s="3">
        <v>0.155</v>
      </c>
      <c r="AF3714" s="3">
        <v>0.53400000000000003</v>
      </c>
      <c r="AG3714" s="3">
        <v>6.5369999999999999</v>
      </c>
      <c r="AH3714" s="3">
        <v>6.7809999999999997</v>
      </c>
      <c r="AI3714" s="3">
        <v>4.383</v>
      </c>
      <c r="AJ3714" s="3">
        <v>4.6459999999999999</v>
      </c>
      <c r="AK3714" s="3">
        <v>0.59399999999999997</v>
      </c>
      <c r="AL3714" s="3">
        <v>0.111</v>
      </c>
      <c r="AM3714" s="3">
        <v>-14.242000000000001</v>
      </c>
      <c r="AN3714" s="3">
        <v>11.996</v>
      </c>
      <c r="AO3714" s="3">
        <v>7.2069999999999999</v>
      </c>
      <c r="AP3714" s="3">
        <v>4.6920000000000002</v>
      </c>
      <c r="AQ3714" s="3">
        <v>1.0109999999999999</v>
      </c>
      <c r="AR3714" s="3">
        <v>6.0529999999999999</v>
      </c>
      <c r="AS3714" s="3">
        <v>-3.9449999999999998</v>
      </c>
      <c r="AT3714" s="3">
        <v>-0.1</v>
      </c>
      <c r="AU3714" s="3">
        <v>2.4790000000000001</v>
      </c>
      <c r="AV3714" s="3">
        <v>2.4279999999999999</v>
      </c>
      <c r="AW3714" s="3">
        <v>3.0670000000000002</v>
      </c>
      <c r="AX3714" s="3">
        <v>1.754</v>
      </c>
      <c r="AY3714" s="3">
        <v>1.407</v>
      </c>
      <c r="AZ3714" s="3">
        <v>1.0880000000000001</v>
      </c>
      <c r="BA3714">
        <v>1.1719999999999999</v>
      </c>
      <c r="BB3714">
        <v>2017</v>
      </c>
    </row>
    <row r="3715" spans="1:54" hidden="1" x14ac:dyDescent="0.2">
      <c r="A3715">
        <v>158</v>
      </c>
      <c r="B3715" t="s">
        <v>479</v>
      </c>
      <c r="C3715" t="s">
        <v>281</v>
      </c>
      <c r="D3715" t="s">
        <v>24</v>
      </c>
      <c r="E3715" t="s">
        <v>280</v>
      </c>
      <c r="F3715" t="s">
        <v>279</v>
      </c>
      <c r="G3715" t="s">
        <v>275</v>
      </c>
      <c r="I3715" t="s">
        <v>1265</v>
      </c>
      <c r="J3715" s="3">
        <v>16.983000000000001</v>
      </c>
      <c r="K3715" s="3">
        <v>13.32</v>
      </c>
      <c r="L3715" s="3">
        <v>1.4319999999999999</v>
      </c>
      <c r="M3715" s="3">
        <v>4.9720000000000004</v>
      </c>
      <c r="N3715" s="3">
        <v>15.32</v>
      </c>
      <c r="O3715" s="3">
        <v>5.2539999999999996</v>
      </c>
      <c r="P3715" s="3">
        <v>-5.12</v>
      </c>
      <c r="Q3715" s="3">
        <v>-0.10299999999999999</v>
      </c>
      <c r="R3715" s="3">
        <v>6.6959999999999997</v>
      </c>
      <c r="S3715" s="3">
        <v>9.4740000000000002</v>
      </c>
      <c r="T3715" s="3">
        <v>7.1829999999999998</v>
      </c>
      <c r="U3715" s="3">
        <v>5.2370000000000001</v>
      </c>
      <c r="V3715" s="3">
        <v>4.38</v>
      </c>
      <c r="W3715" s="3">
        <v>0.36299999999999999</v>
      </c>
      <c r="X3715" s="3">
        <v>2.1669999999999998</v>
      </c>
      <c r="Y3715" s="3">
        <v>4.1859999999999999</v>
      </c>
      <c r="Z3715" s="3">
        <v>4.8090000000000002</v>
      </c>
      <c r="AA3715" s="3">
        <v>11.052</v>
      </c>
      <c r="AB3715" s="3">
        <v>-2.4489999999999998</v>
      </c>
      <c r="AC3715" s="3">
        <v>1.9470000000000001</v>
      </c>
      <c r="AD3715" s="3">
        <v>12.741</v>
      </c>
      <c r="AE3715" s="3">
        <v>-6.7080000000000002</v>
      </c>
      <c r="AF3715" s="3">
        <v>7.7649999999999997</v>
      </c>
      <c r="AG3715" s="3">
        <v>9.516</v>
      </c>
      <c r="AH3715" s="3">
        <v>14.273999999999999</v>
      </c>
      <c r="AI3715" s="3">
        <v>7.1689999999999996</v>
      </c>
      <c r="AJ3715" s="3">
        <v>10.315</v>
      </c>
      <c r="AK3715" s="3">
        <v>8.6720000000000006</v>
      </c>
      <c r="AL3715" s="3">
        <v>1.5580000000000001</v>
      </c>
      <c r="AM3715" s="3">
        <v>-23.427</v>
      </c>
      <c r="AN3715" s="3">
        <v>24.911000000000001</v>
      </c>
      <c r="AO3715" s="3">
        <v>-0.246</v>
      </c>
      <c r="AP3715" s="3">
        <v>-8.7999999999999995E-2</v>
      </c>
      <c r="AQ3715" s="3">
        <v>0.76100000000000001</v>
      </c>
      <c r="AR3715" s="3">
        <v>9.2899999999999991</v>
      </c>
      <c r="AS3715" s="3">
        <v>2.9409999999999998</v>
      </c>
      <c r="AT3715" s="3">
        <v>1.339</v>
      </c>
      <c r="AU3715" s="3">
        <v>6.7930000000000001</v>
      </c>
      <c r="AV3715" s="3">
        <v>4.9749999999999996</v>
      </c>
      <c r="AW3715" s="3">
        <v>2.8889999999999998</v>
      </c>
      <c r="AX3715" s="3">
        <v>3.2120000000000002</v>
      </c>
      <c r="AY3715" s="3">
        <v>1.885</v>
      </c>
      <c r="AZ3715" s="3">
        <v>1.5589999999999999</v>
      </c>
      <c r="BA3715">
        <v>1.4830000000000001</v>
      </c>
      <c r="BB3715">
        <v>2017</v>
      </c>
    </row>
    <row r="3716" spans="1:54" hidden="1" x14ac:dyDescent="0.2">
      <c r="A3716">
        <v>158</v>
      </c>
      <c r="B3716" t="s">
        <v>479</v>
      </c>
      <c r="C3716" t="s">
        <v>278</v>
      </c>
      <c r="D3716" t="s">
        <v>24</v>
      </c>
      <c r="E3716" t="s">
        <v>277</v>
      </c>
      <c r="F3716" t="s">
        <v>276</v>
      </c>
      <c r="G3716" t="s">
        <v>275</v>
      </c>
      <c r="I3716" t="s">
        <v>1265</v>
      </c>
      <c r="J3716" s="3">
        <v>8.8339999999999996</v>
      </c>
      <c r="K3716" s="3">
        <v>11.865</v>
      </c>
      <c r="L3716" s="3">
        <v>-1.5289999999999999</v>
      </c>
      <c r="M3716" s="3">
        <v>5.1619999999999999</v>
      </c>
      <c r="N3716" s="3">
        <v>15.911</v>
      </c>
      <c r="O3716" s="3">
        <v>5.1669999999999998</v>
      </c>
      <c r="P3716" s="3">
        <v>-2.54</v>
      </c>
      <c r="Q3716" s="3">
        <v>7.4999999999999997E-2</v>
      </c>
      <c r="R3716" s="3">
        <v>4.5990000000000002</v>
      </c>
      <c r="S3716" s="3">
        <v>4.8520000000000003</v>
      </c>
      <c r="T3716" s="3">
        <v>5.0209999999999999</v>
      </c>
      <c r="U3716" s="3">
        <v>2.0699999999999998</v>
      </c>
      <c r="V3716" s="3">
        <v>12.744</v>
      </c>
      <c r="W3716" s="3">
        <v>-2.306</v>
      </c>
      <c r="X3716" s="3">
        <v>1.5680000000000001</v>
      </c>
      <c r="Y3716" s="3">
        <v>3.3109999999999999</v>
      </c>
      <c r="Z3716" s="3">
        <v>1.591</v>
      </c>
      <c r="AA3716" s="3">
        <v>11.597</v>
      </c>
      <c r="AB3716" s="3">
        <v>-2.19</v>
      </c>
      <c r="AC3716" s="3">
        <v>4.3949999999999996</v>
      </c>
      <c r="AD3716" s="3">
        <v>12.994999999999999</v>
      </c>
      <c r="AE3716" s="3">
        <v>-8.7080000000000002</v>
      </c>
      <c r="AF3716" s="3">
        <v>7.6230000000000002</v>
      </c>
      <c r="AG3716" s="3">
        <v>9.4529999999999994</v>
      </c>
      <c r="AH3716" s="3">
        <v>13.659000000000001</v>
      </c>
      <c r="AI3716" s="3">
        <v>6.952</v>
      </c>
      <c r="AJ3716" s="3">
        <v>10.997</v>
      </c>
      <c r="AK3716" s="3">
        <v>8.9459999999999997</v>
      </c>
      <c r="AL3716" s="3">
        <v>2.8090000000000002</v>
      </c>
      <c r="AM3716" s="3">
        <v>-25.994</v>
      </c>
      <c r="AN3716" s="3">
        <v>29.07</v>
      </c>
      <c r="AO3716" s="3">
        <v>-0.16500000000000001</v>
      </c>
      <c r="AP3716" s="3">
        <v>0.28299999999999997</v>
      </c>
      <c r="AQ3716" s="3">
        <v>-1.919</v>
      </c>
      <c r="AR3716" s="3">
        <v>5.8440000000000003</v>
      </c>
      <c r="AS3716" s="3">
        <v>-4.9130000000000003</v>
      </c>
      <c r="AT3716" s="3">
        <v>0.66900000000000004</v>
      </c>
      <c r="AU3716" s="3">
        <v>2.19</v>
      </c>
      <c r="AV3716" s="3">
        <v>1.8919999999999999</v>
      </c>
      <c r="AW3716" s="3">
        <v>1.9119999999999999</v>
      </c>
      <c r="AX3716" s="3">
        <v>1.2849999999999999</v>
      </c>
      <c r="AY3716" s="3">
        <v>0.16500000000000001</v>
      </c>
      <c r="AZ3716" s="3">
        <v>-0.65600000000000003</v>
      </c>
      <c r="BA3716">
        <v>-0.72399999999999998</v>
      </c>
      <c r="BB3716">
        <v>2017</v>
      </c>
    </row>
    <row r="3717" spans="1:54" hidden="1" x14ac:dyDescent="0.2">
      <c r="A3717">
        <v>158</v>
      </c>
      <c r="B3717" t="s">
        <v>479</v>
      </c>
      <c r="C3717" t="s">
        <v>274</v>
      </c>
      <c r="D3717" t="s">
        <v>24</v>
      </c>
      <c r="E3717" t="s">
        <v>273</v>
      </c>
      <c r="F3717" t="s">
        <v>272</v>
      </c>
      <c r="G3717" t="s">
        <v>271</v>
      </c>
      <c r="I3717" t="s">
        <v>1266</v>
      </c>
      <c r="J3717" s="3">
        <v>2.0169999999999999</v>
      </c>
      <c r="K3717" s="3">
        <v>2.2080000000000002</v>
      </c>
      <c r="L3717" s="3">
        <v>2.35</v>
      </c>
      <c r="M3717" s="3">
        <v>2.6579999999999999</v>
      </c>
      <c r="N3717" s="3">
        <v>2.7080000000000002</v>
      </c>
      <c r="O3717" s="3">
        <v>2.625</v>
      </c>
      <c r="P3717" s="3">
        <v>2.7669999999999999</v>
      </c>
      <c r="Q3717" s="3">
        <v>2.85</v>
      </c>
      <c r="R3717" s="3">
        <v>2.5169999999999999</v>
      </c>
      <c r="S3717" s="3">
        <v>2.25</v>
      </c>
      <c r="T3717" s="3">
        <v>2.1</v>
      </c>
      <c r="U3717" s="3">
        <v>2.0920000000000001</v>
      </c>
      <c r="V3717" s="3">
        <v>2.15</v>
      </c>
      <c r="W3717" s="3">
        <v>2.5</v>
      </c>
      <c r="X3717" s="3">
        <v>2.8919999999999999</v>
      </c>
      <c r="Y3717" s="3">
        <v>3.15</v>
      </c>
      <c r="Z3717" s="3">
        <v>3.367</v>
      </c>
      <c r="AA3717" s="3">
        <v>3.4</v>
      </c>
      <c r="AB3717" s="3">
        <v>4.0999999999999996</v>
      </c>
      <c r="AC3717" s="3">
        <v>4.6669999999999998</v>
      </c>
      <c r="AD3717" s="3">
        <v>4.7329999999999997</v>
      </c>
      <c r="AE3717" s="3">
        <v>5.0419999999999998</v>
      </c>
      <c r="AF3717" s="3">
        <v>5.3579999999999997</v>
      </c>
      <c r="AG3717" s="3">
        <v>5.242</v>
      </c>
      <c r="AH3717" s="3">
        <v>4.7329999999999997</v>
      </c>
      <c r="AI3717" s="3">
        <v>4.4249999999999998</v>
      </c>
      <c r="AJ3717" s="3">
        <v>4.117</v>
      </c>
      <c r="AK3717" s="3">
        <v>3.8330000000000002</v>
      </c>
      <c r="AL3717" s="3">
        <v>3.9830000000000001</v>
      </c>
      <c r="AM3717" s="3">
        <v>5.0750000000000002</v>
      </c>
      <c r="AN3717" s="3">
        <v>5.0579999999999998</v>
      </c>
      <c r="AO3717" s="3">
        <v>4.5830000000000002</v>
      </c>
      <c r="AP3717" s="3">
        <v>4.3250000000000002</v>
      </c>
      <c r="AQ3717" s="3">
        <v>4.008</v>
      </c>
      <c r="AR3717" s="3">
        <v>3.5830000000000002</v>
      </c>
      <c r="AS3717" s="3">
        <v>3.375</v>
      </c>
      <c r="AT3717" s="3">
        <v>3.117</v>
      </c>
      <c r="AU3717" s="3">
        <v>2.875</v>
      </c>
      <c r="AV3717" s="3">
        <v>2.867</v>
      </c>
      <c r="AW3717" s="3">
        <v>2.867</v>
      </c>
      <c r="AX3717" s="3">
        <v>2.867</v>
      </c>
      <c r="AY3717" s="3">
        <v>2.867</v>
      </c>
      <c r="AZ3717" s="3">
        <v>2.867</v>
      </c>
      <c r="BA3717">
        <v>2.867</v>
      </c>
      <c r="BB3717">
        <v>2017</v>
      </c>
    </row>
    <row r="3718" spans="1:54" hidden="1" x14ac:dyDescent="0.2">
      <c r="A3718">
        <v>158</v>
      </c>
      <c r="B3718" t="s">
        <v>479</v>
      </c>
      <c r="C3718" t="s">
        <v>270</v>
      </c>
      <c r="D3718" t="s">
        <v>24</v>
      </c>
      <c r="E3718" t="s">
        <v>269</v>
      </c>
      <c r="F3718" t="s">
        <v>268</v>
      </c>
      <c r="G3718" t="s">
        <v>264</v>
      </c>
      <c r="H3718" t="s">
        <v>263</v>
      </c>
      <c r="I3718" t="s">
        <v>1266</v>
      </c>
      <c r="J3718" s="3">
        <v>55.360999999999997</v>
      </c>
      <c r="K3718" s="3">
        <v>55.817999999999998</v>
      </c>
      <c r="L3718" s="3">
        <v>56.386000000000003</v>
      </c>
      <c r="M3718" s="3">
        <v>57.326999999999998</v>
      </c>
      <c r="N3718" s="3">
        <v>57.66</v>
      </c>
      <c r="O3718" s="3">
        <v>58.073</v>
      </c>
      <c r="P3718" s="3">
        <v>58.536000000000001</v>
      </c>
      <c r="Q3718" s="3">
        <v>59.106999999999999</v>
      </c>
      <c r="R3718" s="3">
        <v>60.103999999999999</v>
      </c>
      <c r="S3718" s="3">
        <v>61.277999999999999</v>
      </c>
      <c r="T3718" s="3">
        <v>62.491999999999997</v>
      </c>
      <c r="U3718" s="3">
        <v>63.686</v>
      </c>
      <c r="V3718" s="3">
        <v>64.363</v>
      </c>
      <c r="W3718" s="3">
        <v>64.5</v>
      </c>
      <c r="X3718" s="3">
        <v>64.537000000000006</v>
      </c>
      <c r="Y3718" s="3">
        <v>64.572999999999993</v>
      </c>
      <c r="Z3718" s="3">
        <v>64.863</v>
      </c>
      <c r="AA3718" s="3">
        <v>65.569000000000003</v>
      </c>
      <c r="AB3718" s="3">
        <v>65.14</v>
      </c>
      <c r="AC3718" s="3">
        <v>64.617999999999995</v>
      </c>
      <c r="AD3718" s="3">
        <v>64.457999999999998</v>
      </c>
      <c r="AE3718" s="3">
        <v>64.122</v>
      </c>
      <c r="AF3718" s="3">
        <v>63.31</v>
      </c>
      <c r="AG3718" s="3">
        <v>63.167000000000002</v>
      </c>
      <c r="AH3718" s="3">
        <v>63.292000000000002</v>
      </c>
      <c r="AI3718" s="3">
        <v>63.566000000000003</v>
      </c>
      <c r="AJ3718" s="3">
        <v>63.895000000000003</v>
      </c>
      <c r="AK3718" s="3">
        <v>64.281999999999996</v>
      </c>
      <c r="AL3718" s="3">
        <v>64.097999999999999</v>
      </c>
      <c r="AM3718" s="3">
        <v>63.152999999999999</v>
      </c>
      <c r="AN3718" s="3">
        <v>62.984000000000002</v>
      </c>
      <c r="AO3718" s="3">
        <v>62.933</v>
      </c>
      <c r="AP3718" s="3">
        <v>62.792000000000002</v>
      </c>
      <c r="AQ3718" s="3">
        <v>63.262</v>
      </c>
      <c r="AR3718" s="3">
        <v>63.707999999999998</v>
      </c>
      <c r="AS3718" s="3">
        <v>64.013000000000005</v>
      </c>
      <c r="AT3718" s="3">
        <v>64.647999999999996</v>
      </c>
      <c r="AU3718" s="3">
        <v>65.305000000000007</v>
      </c>
      <c r="AV3718" s="3">
        <v>65.587999999999994</v>
      </c>
      <c r="AW3718" s="3">
        <v>65.436000000000007</v>
      </c>
      <c r="AX3718" s="3" t="s">
        <v>215</v>
      </c>
      <c r="AY3718" s="3" t="s">
        <v>215</v>
      </c>
      <c r="AZ3718" s="3" t="s">
        <v>215</v>
      </c>
      <c r="BA3718" t="s">
        <v>215</v>
      </c>
      <c r="BB3718">
        <v>2017</v>
      </c>
    </row>
    <row r="3719" spans="1:54" hidden="1" x14ac:dyDescent="0.2">
      <c r="A3719">
        <v>158</v>
      </c>
      <c r="B3719" t="s">
        <v>479</v>
      </c>
      <c r="C3719" t="s">
        <v>267</v>
      </c>
      <c r="D3719" t="s">
        <v>24</v>
      </c>
      <c r="E3719" t="s">
        <v>266</v>
      </c>
      <c r="F3719" t="s">
        <v>265</v>
      </c>
      <c r="G3719" t="s">
        <v>264</v>
      </c>
      <c r="H3719" t="s">
        <v>263</v>
      </c>
      <c r="I3719" t="s">
        <v>1267</v>
      </c>
      <c r="J3719" s="3">
        <v>116.76900000000001</v>
      </c>
      <c r="K3719" s="3">
        <v>117.623</v>
      </c>
      <c r="L3719" s="3">
        <v>118.45099999999999</v>
      </c>
      <c r="M3719" s="3">
        <v>119.271</v>
      </c>
      <c r="N3719" s="3">
        <v>120.05</v>
      </c>
      <c r="O3719" s="3">
        <v>120.8</v>
      </c>
      <c r="P3719" s="3">
        <v>121.446</v>
      </c>
      <c r="Q3719" s="3">
        <v>122.03100000000001</v>
      </c>
      <c r="R3719" s="3">
        <v>122.548</v>
      </c>
      <c r="S3719" s="3">
        <v>123.02800000000001</v>
      </c>
      <c r="T3719" s="3">
        <v>123.438</v>
      </c>
      <c r="U3719" s="3">
        <v>123.928</v>
      </c>
      <c r="V3719" s="3">
        <v>124.367</v>
      </c>
      <c r="W3719" s="3">
        <v>124.77</v>
      </c>
      <c r="X3719" s="3">
        <v>125.116</v>
      </c>
      <c r="Y3719" s="3">
        <v>125.43600000000001</v>
      </c>
      <c r="Z3719" s="3">
        <v>125.711</v>
      </c>
      <c r="AA3719" s="3">
        <v>126.011</v>
      </c>
      <c r="AB3719" s="3">
        <v>126.349</v>
      </c>
      <c r="AC3719" s="3">
        <v>126.587</v>
      </c>
      <c r="AD3719" s="3">
        <v>126.831</v>
      </c>
      <c r="AE3719" s="3">
        <v>127.13200000000001</v>
      </c>
      <c r="AF3719" s="3">
        <v>127.4</v>
      </c>
      <c r="AG3719" s="3">
        <v>127.634</v>
      </c>
      <c r="AH3719" s="3">
        <v>127.73399999999999</v>
      </c>
      <c r="AI3719" s="3">
        <v>127.752</v>
      </c>
      <c r="AJ3719" s="3">
        <v>127.746</v>
      </c>
      <c r="AK3719" s="3">
        <v>127.75700000000001</v>
      </c>
      <c r="AL3719" s="3">
        <v>127.69199999999999</v>
      </c>
      <c r="AM3719" s="3">
        <v>127.551</v>
      </c>
      <c r="AN3719" s="3">
        <v>127.59399999999999</v>
      </c>
      <c r="AO3719" s="3">
        <v>127.831</v>
      </c>
      <c r="AP3719" s="3">
        <v>127.55200000000001</v>
      </c>
      <c r="AQ3719" s="3">
        <v>127.333</v>
      </c>
      <c r="AR3719" s="3">
        <v>127.12</v>
      </c>
      <c r="AS3719" s="3">
        <v>126.97799999999999</v>
      </c>
      <c r="AT3719" s="3">
        <v>126.96</v>
      </c>
      <c r="AU3719" s="3">
        <v>126.748</v>
      </c>
      <c r="AV3719" s="3">
        <v>126.491</v>
      </c>
      <c r="AW3719" s="3">
        <v>126.104</v>
      </c>
      <c r="AX3719" s="3">
        <v>125.672</v>
      </c>
      <c r="AY3719" s="3">
        <v>125.19799999999999</v>
      </c>
      <c r="AZ3719" s="3">
        <v>124.685</v>
      </c>
      <c r="BA3719">
        <v>124.124</v>
      </c>
      <c r="BB3719">
        <v>2017</v>
      </c>
    </row>
    <row r="3720" spans="1:54" hidden="1" x14ac:dyDescent="0.2">
      <c r="A3720">
        <v>158</v>
      </c>
      <c r="B3720" t="s">
        <v>479</v>
      </c>
      <c r="C3720" t="s">
        <v>262</v>
      </c>
      <c r="D3720" t="s">
        <v>24</v>
      </c>
      <c r="E3720" t="s">
        <v>260</v>
      </c>
      <c r="F3720" t="s">
        <v>259</v>
      </c>
      <c r="G3720" t="s">
        <v>225</v>
      </c>
      <c r="H3720" t="s">
        <v>222</v>
      </c>
      <c r="I3720" t="s">
        <v>1268</v>
      </c>
      <c r="J3720" s="3">
        <v>67409.899999999994</v>
      </c>
      <c r="K3720" s="3">
        <v>75950.5</v>
      </c>
      <c r="L3720" s="3">
        <v>80575.399999999994</v>
      </c>
      <c r="M3720" s="3">
        <v>84192.2</v>
      </c>
      <c r="N3720" s="3">
        <v>91346.2</v>
      </c>
      <c r="O3720" s="3">
        <v>98831.6</v>
      </c>
      <c r="P3720" s="3">
        <v>103735.3</v>
      </c>
      <c r="Q3720" s="3">
        <v>113028.3</v>
      </c>
      <c r="R3720" s="3">
        <v>121728.6</v>
      </c>
      <c r="S3720" s="3">
        <v>130502</v>
      </c>
      <c r="T3720" s="3">
        <v>144928.79999999999</v>
      </c>
      <c r="U3720" s="3">
        <v>152208.9</v>
      </c>
      <c r="V3720" s="3">
        <v>155623.4</v>
      </c>
      <c r="W3720" s="3">
        <v>150070.70000000001</v>
      </c>
      <c r="X3720" s="3">
        <v>148325</v>
      </c>
      <c r="Y3720" s="3">
        <v>151769.29999999999</v>
      </c>
      <c r="Z3720" s="3">
        <v>154994.1</v>
      </c>
      <c r="AA3720" s="3">
        <v>160664.6</v>
      </c>
      <c r="AB3720" s="3">
        <v>153346.29999999999</v>
      </c>
      <c r="AC3720" s="3">
        <v>152181.79999999999</v>
      </c>
      <c r="AD3720" s="3">
        <v>149068</v>
      </c>
      <c r="AE3720" s="3">
        <v>154260</v>
      </c>
      <c r="AF3720" s="3">
        <v>147161.9</v>
      </c>
      <c r="AG3720" s="3">
        <v>144760.79999999999</v>
      </c>
      <c r="AH3720" s="3">
        <v>150468.6</v>
      </c>
      <c r="AI3720" s="3">
        <v>155326.29999999999</v>
      </c>
      <c r="AJ3720" s="3">
        <v>161143.1</v>
      </c>
      <c r="AK3720" s="3">
        <v>163748.20000000001</v>
      </c>
      <c r="AL3720" s="3">
        <v>158467</v>
      </c>
      <c r="AM3720" s="3">
        <v>143516.20000000001</v>
      </c>
      <c r="AN3720" s="3">
        <v>145176.4</v>
      </c>
      <c r="AO3720" s="3">
        <v>147309.29999999999</v>
      </c>
      <c r="AP3720" s="3">
        <v>152250.4</v>
      </c>
      <c r="AQ3720" s="3">
        <v>158880.1</v>
      </c>
      <c r="AR3720" s="3">
        <v>170880.7</v>
      </c>
      <c r="AS3720" s="3">
        <v>181787.4</v>
      </c>
      <c r="AT3720" s="3">
        <v>183624.4</v>
      </c>
      <c r="AU3720" s="3">
        <v>181605.43799999999</v>
      </c>
      <c r="AV3720" s="3">
        <v>183989.12400000001</v>
      </c>
      <c r="AW3720" s="3">
        <v>187830.81200000001</v>
      </c>
      <c r="AX3720" s="3">
        <v>195058.682</v>
      </c>
      <c r="AY3720" s="3">
        <v>197842.288</v>
      </c>
      <c r="AZ3720" s="3">
        <v>200049.63500000001</v>
      </c>
      <c r="BA3720">
        <v>202628.644</v>
      </c>
      <c r="BB3720">
        <v>2016</v>
      </c>
    </row>
    <row r="3721" spans="1:54" hidden="1" x14ac:dyDescent="0.2">
      <c r="A3721">
        <v>158</v>
      </c>
      <c r="B3721" t="s">
        <v>479</v>
      </c>
      <c r="C3721" t="s">
        <v>261</v>
      </c>
      <c r="D3721" t="s">
        <v>24</v>
      </c>
      <c r="E3721" t="s">
        <v>260</v>
      </c>
      <c r="F3721" t="s">
        <v>259</v>
      </c>
      <c r="G3721" t="s">
        <v>217</v>
      </c>
      <c r="I3721" t="s">
        <v>258</v>
      </c>
      <c r="J3721" s="3">
        <v>26.896000000000001</v>
      </c>
      <c r="K3721" s="3">
        <v>28.251999999999999</v>
      </c>
      <c r="L3721" s="3">
        <v>28.513999999999999</v>
      </c>
      <c r="M3721" s="3">
        <v>28.51</v>
      </c>
      <c r="N3721" s="3">
        <v>29.170999999999999</v>
      </c>
      <c r="O3721" s="3">
        <v>29.617999999999999</v>
      </c>
      <c r="P3721" s="3">
        <v>29.609000000000002</v>
      </c>
      <c r="Q3721" s="3">
        <v>30.853000000000002</v>
      </c>
      <c r="R3721" s="3">
        <v>30.923999999999999</v>
      </c>
      <c r="S3721" s="3">
        <v>30.963999999999999</v>
      </c>
      <c r="T3721" s="3">
        <v>31.95</v>
      </c>
      <c r="U3721" s="3">
        <v>31.523</v>
      </c>
      <c r="V3721" s="3">
        <v>31.436</v>
      </c>
      <c r="W3721" s="3">
        <v>30.3</v>
      </c>
      <c r="X3721" s="3">
        <v>29.574000000000002</v>
      </c>
      <c r="Y3721" s="3">
        <v>29.611000000000001</v>
      </c>
      <c r="Z3721" s="3">
        <v>29.477</v>
      </c>
      <c r="AA3721" s="3">
        <v>30.079000000000001</v>
      </c>
      <c r="AB3721" s="3">
        <v>29.05</v>
      </c>
      <c r="AC3721" s="3">
        <v>29.285</v>
      </c>
      <c r="AD3721" s="3">
        <v>28.302</v>
      </c>
      <c r="AE3721" s="3">
        <v>29.495000000000001</v>
      </c>
      <c r="AF3721" s="3">
        <v>28.521000000000001</v>
      </c>
      <c r="AG3721" s="3">
        <v>28.087</v>
      </c>
      <c r="AH3721" s="3">
        <v>28.882999999999999</v>
      </c>
      <c r="AI3721" s="3">
        <v>29.635000000000002</v>
      </c>
      <c r="AJ3721" s="3">
        <v>30.584</v>
      </c>
      <c r="AK3721" s="3">
        <v>30.797999999999998</v>
      </c>
      <c r="AL3721" s="3">
        <v>30.433</v>
      </c>
      <c r="AM3721" s="3">
        <v>29.318999999999999</v>
      </c>
      <c r="AN3721" s="3">
        <v>29.015000000000001</v>
      </c>
      <c r="AO3721" s="3">
        <v>29.977</v>
      </c>
      <c r="AP3721" s="3">
        <v>30.76</v>
      </c>
      <c r="AQ3721" s="3">
        <v>31.574999999999999</v>
      </c>
      <c r="AR3721" s="3">
        <v>33.253</v>
      </c>
      <c r="AS3721" s="3">
        <v>34.170999999999999</v>
      </c>
      <c r="AT3721" s="3">
        <v>34.103000000000002</v>
      </c>
      <c r="AU3721" s="3">
        <v>33.231000000000002</v>
      </c>
      <c r="AV3721" s="3">
        <v>33.115000000000002</v>
      </c>
      <c r="AW3721" s="3">
        <v>33.146999999999998</v>
      </c>
      <c r="AX3721" s="3">
        <v>33.817</v>
      </c>
      <c r="AY3721" s="3">
        <v>33.865000000000002</v>
      </c>
      <c r="AZ3721" s="3">
        <v>33.841999999999999</v>
      </c>
      <c r="BA3721">
        <v>33.829000000000001</v>
      </c>
      <c r="BB3721">
        <v>2016</v>
      </c>
    </row>
    <row r="3722" spans="1:54" hidden="1" x14ac:dyDescent="0.2">
      <c r="A3722">
        <v>158</v>
      </c>
      <c r="B3722" t="s">
        <v>479</v>
      </c>
      <c r="C3722" t="s">
        <v>257</v>
      </c>
      <c r="D3722" t="s">
        <v>24</v>
      </c>
      <c r="E3722" t="s">
        <v>255</v>
      </c>
      <c r="F3722" t="s">
        <v>254</v>
      </c>
      <c r="G3722" t="s">
        <v>225</v>
      </c>
      <c r="H3722" t="s">
        <v>222</v>
      </c>
      <c r="I3722" t="s">
        <v>1268</v>
      </c>
      <c r="J3722" s="3">
        <v>78715.199999999997</v>
      </c>
      <c r="K3722" s="3">
        <v>86529.5</v>
      </c>
      <c r="L3722" s="3">
        <v>91579.199999999997</v>
      </c>
      <c r="M3722" s="3">
        <v>96105.600000000006</v>
      </c>
      <c r="N3722" s="3">
        <v>99735.5</v>
      </c>
      <c r="O3722" s="3">
        <v>103498.7</v>
      </c>
      <c r="P3722" s="3">
        <v>108601.1</v>
      </c>
      <c r="Q3722" s="3">
        <v>114369.60000000001</v>
      </c>
      <c r="R3722" s="3">
        <v>119747.2</v>
      </c>
      <c r="S3722" s="3">
        <v>125220.3</v>
      </c>
      <c r="T3722" s="3">
        <v>135893.20000000001</v>
      </c>
      <c r="U3722" s="3">
        <v>143978.6</v>
      </c>
      <c r="V3722" s="3">
        <v>152727.79999999999</v>
      </c>
      <c r="W3722" s="3">
        <v>162132.79999999999</v>
      </c>
      <c r="X3722" s="3">
        <v>167440.29999999999</v>
      </c>
      <c r="Y3722" s="3">
        <v>174282.2</v>
      </c>
      <c r="Z3722" s="3">
        <v>181206.6</v>
      </c>
      <c r="AA3722" s="3">
        <v>179873.2</v>
      </c>
      <c r="AB3722" s="3">
        <v>207319.8</v>
      </c>
      <c r="AC3722" s="3">
        <v>187898.3</v>
      </c>
      <c r="AD3722" s="3">
        <v>192532.9</v>
      </c>
      <c r="AE3722" s="3">
        <v>188455.7</v>
      </c>
      <c r="AF3722" s="3">
        <v>187996.4</v>
      </c>
      <c r="AG3722" s="3">
        <v>186232.4</v>
      </c>
      <c r="AH3722" s="3">
        <v>181108.6</v>
      </c>
      <c r="AI3722" s="3">
        <v>181340.5</v>
      </c>
      <c r="AJ3722" s="3">
        <v>179543.3</v>
      </c>
      <c r="AK3722" s="3">
        <v>180817.5</v>
      </c>
      <c r="AL3722" s="3">
        <v>182060.2</v>
      </c>
      <c r="AM3722" s="3">
        <v>193408.4</v>
      </c>
      <c r="AN3722" s="3">
        <v>192882.3</v>
      </c>
      <c r="AO3722" s="3">
        <v>193705</v>
      </c>
      <c r="AP3722" s="3">
        <v>194882</v>
      </c>
      <c r="AQ3722" s="3">
        <v>198683.9</v>
      </c>
      <c r="AR3722" s="3">
        <v>199841.5</v>
      </c>
      <c r="AS3722" s="3">
        <v>202016.5</v>
      </c>
      <c r="AT3722" s="3">
        <v>203350.3</v>
      </c>
      <c r="AU3722" s="3">
        <v>204718.18100000001</v>
      </c>
      <c r="AV3722" s="3">
        <v>203154.66899999999</v>
      </c>
      <c r="AW3722" s="3">
        <v>203855.97500000001</v>
      </c>
      <c r="AX3722" s="3">
        <v>207927.81400000001</v>
      </c>
      <c r="AY3722" s="3">
        <v>209998.101</v>
      </c>
      <c r="AZ3722" s="3">
        <v>211795.16699999999</v>
      </c>
      <c r="BA3722">
        <v>214370.60399999999</v>
      </c>
      <c r="BB3722">
        <v>2016</v>
      </c>
    </row>
    <row r="3723" spans="1:54" hidden="1" x14ac:dyDescent="0.2">
      <c r="A3723">
        <v>158</v>
      </c>
      <c r="B3723" t="s">
        <v>479</v>
      </c>
      <c r="C3723" t="s">
        <v>256</v>
      </c>
      <c r="D3723" t="s">
        <v>24</v>
      </c>
      <c r="E3723" t="s">
        <v>255</v>
      </c>
      <c r="F3723" t="s">
        <v>254</v>
      </c>
      <c r="G3723" t="s">
        <v>217</v>
      </c>
      <c r="I3723" t="s">
        <v>253</v>
      </c>
      <c r="J3723" s="3">
        <v>31.405999999999999</v>
      </c>
      <c r="K3723" s="3">
        <v>32.186999999999998</v>
      </c>
      <c r="L3723" s="3">
        <v>32.408000000000001</v>
      </c>
      <c r="M3723" s="3">
        <v>32.545000000000002</v>
      </c>
      <c r="N3723" s="3">
        <v>31.85</v>
      </c>
      <c r="O3723" s="3">
        <v>31.016999999999999</v>
      </c>
      <c r="P3723" s="3">
        <v>30.998000000000001</v>
      </c>
      <c r="Q3723" s="3">
        <v>31.22</v>
      </c>
      <c r="R3723" s="3">
        <v>30.42</v>
      </c>
      <c r="S3723" s="3">
        <v>29.71</v>
      </c>
      <c r="T3723" s="3">
        <v>29.957999999999998</v>
      </c>
      <c r="U3723" s="3">
        <v>29.818999999999999</v>
      </c>
      <c r="V3723" s="3">
        <v>30.850999999999999</v>
      </c>
      <c r="W3723" s="3">
        <v>32.734999999999999</v>
      </c>
      <c r="X3723" s="3">
        <v>33.384999999999998</v>
      </c>
      <c r="Y3723" s="3">
        <v>34.003999999999998</v>
      </c>
      <c r="Z3723" s="3">
        <v>34.463000000000001</v>
      </c>
      <c r="AA3723" s="3">
        <v>33.674999999999997</v>
      </c>
      <c r="AB3723" s="3">
        <v>39.274000000000001</v>
      </c>
      <c r="AC3723" s="3">
        <v>36.158999999999999</v>
      </c>
      <c r="AD3723" s="3">
        <v>36.554000000000002</v>
      </c>
      <c r="AE3723" s="3">
        <v>36.033000000000001</v>
      </c>
      <c r="AF3723" s="3">
        <v>36.433999999999997</v>
      </c>
      <c r="AG3723" s="3">
        <v>36.134</v>
      </c>
      <c r="AH3723" s="3">
        <v>34.764000000000003</v>
      </c>
      <c r="AI3723" s="3">
        <v>34.597999999999999</v>
      </c>
      <c r="AJ3723" s="3">
        <v>34.076999999999998</v>
      </c>
      <c r="AK3723" s="3">
        <v>34.008000000000003</v>
      </c>
      <c r="AL3723" s="3">
        <v>34.963000000000001</v>
      </c>
      <c r="AM3723" s="3">
        <v>39.511000000000003</v>
      </c>
      <c r="AN3723" s="3">
        <v>38.548999999999999</v>
      </c>
      <c r="AO3723" s="3">
        <v>39.417999999999999</v>
      </c>
      <c r="AP3723" s="3">
        <v>39.374000000000002</v>
      </c>
      <c r="AQ3723" s="3">
        <v>39.485999999999997</v>
      </c>
      <c r="AR3723" s="3">
        <v>38.889000000000003</v>
      </c>
      <c r="AS3723" s="3">
        <v>37.973999999999997</v>
      </c>
      <c r="AT3723" s="3">
        <v>37.765999999999998</v>
      </c>
      <c r="AU3723" s="3">
        <v>37.460999999999999</v>
      </c>
      <c r="AV3723" s="3">
        <v>36.564</v>
      </c>
      <c r="AW3723" s="3">
        <v>35.975000000000001</v>
      </c>
      <c r="AX3723" s="3">
        <v>36.048000000000002</v>
      </c>
      <c r="AY3723" s="3">
        <v>35.945</v>
      </c>
      <c r="AZ3723" s="3">
        <v>35.829000000000001</v>
      </c>
      <c r="BA3723">
        <v>35.789000000000001</v>
      </c>
      <c r="BB3723">
        <v>2016</v>
      </c>
    </row>
    <row r="3724" spans="1:54" hidden="1" x14ac:dyDescent="0.2">
      <c r="A3724">
        <v>158</v>
      </c>
      <c r="B3724" t="s">
        <v>479</v>
      </c>
      <c r="C3724" t="s">
        <v>252</v>
      </c>
      <c r="D3724" t="s">
        <v>24</v>
      </c>
      <c r="E3724" t="s">
        <v>250</v>
      </c>
      <c r="F3724" t="s">
        <v>249</v>
      </c>
      <c r="G3724" t="s">
        <v>225</v>
      </c>
      <c r="H3724" t="s">
        <v>222</v>
      </c>
      <c r="I3724" t="s">
        <v>1268</v>
      </c>
      <c r="J3724" s="3">
        <v>-11305.3</v>
      </c>
      <c r="K3724" s="3">
        <v>-10579</v>
      </c>
      <c r="L3724" s="3">
        <v>-11003.8</v>
      </c>
      <c r="M3724" s="3">
        <v>-11913.4</v>
      </c>
      <c r="N3724" s="3">
        <v>-8389.2999999999993</v>
      </c>
      <c r="O3724" s="3">
        <v>-4667.1000000000004</v>
      </c>
      <c r="P3724" s="3">
        <v>-4865.8</v>
      </c>
      <c r="Q3724" s="3">
        <v>-1341.3</v>
      </c>
      <c r="R3724" s="3">
        <v>1981.4</v>
      </c>
      <c r="S3724" s="3">
        <v>5281.7</v>
      </c>
      <c r="T3724" s="3">
        <v>9035.6</v>
      </c>
      <c r="U3724" s="3">
        <v>8230.2999999999993</v>
      </c>
      <c r="V3724" s="3">
        <v>2895.6</v>
      </c>
      <c r="W3724" s="3">
        <v>-12062.1</v>
      </c>
      <c r="X3724" s="3">
        <v>-19115.3</v>
      </c>
      <c r="Y3724" s="3">
        <v>-22512.9</v>
      </c>
      <c r="Z3724" s="3">
        <v>-26212.5</v>
      </c>
      <c r="AA3724" s="3">
        <v>-19208.599999999999</v>
      </c>
      <c r="AB3724" s="3">
        <v>-53973.5</v>
      </c>
      <c r="AC3724" s="3">
        <v>-35716.5</v>
      </c>
      <c r="AD3724" s="3">
        <v>-43464.9</v>
      </c>
      <c r="AE3724" s="3">
        <v>-34195.699999999997</v>
      </c>
      <c r="AF3724" s="3">
        <v>-40834.5</v>
      </c>
      <c r="AG3724" s="3">
        <v>-41471.599999999999</v>
      </c>
      <c r="AH3724" s="3">
        <v>-30640</v>
      </c>
      <c r="AI3724" s="3">
        <v>-26014.2</v>
      </c>
      <c r="AJ3724" s="3">
        <v>-18400.2</v>
      </c>
      <c r="AK3724" s="3">
        <v>-17069.3</v>
      </c>
      <c r="AL3724" s="3">
        <v>-23593.200000000001</v>
      </c>
      <c r="AM3724" s="3">
        <v>-49892.2</v>
      </c>
      <c r="AN3724" s="3">
        <v>-47705.9</v>
      </c>
      <c r="AO3724" s="3">
        <v>-46395.7</v>
      </c>
      <c r="AP3724" s="3">
        <v>-42631.6</v>
      </c>
      <c r="AQ3724" s="3">
        <v>-39803.800000000003</v>
      </c>
      <c r="AR3724" s="3">
        <v>-28960.799999999999</v>
      </c>
      <c r="AS3724" s="3">
        <v>-20229.099999999999</v>
      </c>
      <c r="AT3724" s="3">
        <v>-19725.900000000001</v>
      </c>
      <c r="AU3724" s="3">
        <v>-23112.742999999999</v>
      </c>
      <c r="AV3724" s="3">
        <v>-19165.544999999998</v>
      </c>
      <c r="AW3724" s="3">
        <v>-16025.163</v>
      </c>
      <c r="AX3724" s="3">
        <v>-12869.132</v>
      </c>
      <c r="AY3724" s="3">
        <v>-12155.813</v>
      </c>
      <c r="AZ3724" s="3">
        <v>-11745.531999999999</v>
      </c>
      <c r="BA3724">
        <v>-11741.96</v>
      </c>
      <c r="BB3724">
        <v>2016</v>
      </c>
    </row>
    <row r="3725" spans="1:54" hidden="1" x14ac:dyDescent="0.2">
      <c r="A3725">
        <v>158</v>
      </c>
      <c r="B3725" t="s">
        <v>479</v>
      </c>
      <c r="C3725" t="s">
        <v>251</v>
      </c>
      <c r="D3725" t="s">
        <v>24</v>
      </c>
      <c r="E3725" t="s">
        <v>250</v>
      </c>
      <c r="F3725" t="s">
        <v>249</v>
      </c>
      <c r="G3725" t="s">
        <v>217</v>
      </c>
      <c r="I3725" t="s">
        <v>248</v>
      </c>
      <c r="J3725" s="3">
        <v>-4.5110000000000001</v>
      </c>
      <c r="K3725" s="3">
        <v>-3.9350000000000001</v>
      </c>
      <c r="L3725" s="3">
        <v>-3.8940000000000001</v>
      </c>
      <c r="M3725" s="3">
        <v>-4.0339999999999998</v>
      </c>
      <c r="N3725" s="3">
        <v>-2.6789999999999998</v>
      </c>
      <c r="O3725" s="3">
        <v>-1.399</v>
      </c>
      <c r="P3725" s="3">
        <v>-1.389</v>
      </c>
      <c r="Q3725" s="3">
        <v>-0.36599999999999999</v>
      </c>
      <c r="R3725" s="3">
        <v>0.503</v>
      </c>
      <c r="S3725" s="3">
        <v>1.2529999999999999</v>
      </c>
      <c r="T3725" s="3">
        <v>1.992</v>
      </c>
      <c r="U3725" s="3">
        <v>1.7050000000000001</v>
      </c>
      <c r="V3725" s="3">
        <v>0.58499999999999996</v>
      </c>
      <c r="W3725" s="3">
        <v>-2.4350000000000001</v>
      </c>
      <c r="X3725" s="3">
        <v>-3.8109999999999999</v>
      </c>
      <c r="Y3725" s="3">
        <v>-4.3920000000000003</v>
      </c>
      <c r="Z3725" s="3">
        <v>-4.9850000000000003</v>
      </c>
      <c r="AA3725" s="3">
        <v>-3.5960000000000001</v>
      </c>
      <c r="AB3725" s="3">
        <v>-10.225</v>
      </c>
      <c r="AC3725" s="3">
        <v>-6.8730000000000002</v>
      </c>
      <c r="AD3725" s="3">
        <v>-8.2520000000000007</v>
      </c>
      <c r="AE3725" s="3">
        <v>-6.5380000000000003</v>
      </c>
      <c r="AF3725" s="3">
        <v>-7.9139999999999997</v>
      </c>
      <c r="AG3725" s="3">
        <v>-8.0459999999999994</v>
      </c>
      <c r="AH3725" s="3">
        <v>-5.8810000000000002</v>
      </c>
      <c r="AI3725" s="3">
        <v>-4.9630000000000001</v>
      </c>
      <c r="AJ3725" s="3">
        <v>-3.492</v>
      </c>
      <c r="AK3725" s="3">
        <v>-3.21</v>
      </c>
      <c r="AL3725" s="3">
        <v>-4.5309999999999997</v>
      </c>
      <c r="AM3725" s="3">
        <v>-10.192</v>
      </c>
      <c r="AN3725" s="3">
        <v>-9.5340000000000007</v>
      </c>
      <c r="AO3725" s="3">
        <v>-9.4410000000000007</v>
      </c>
      <c r="AP3725" s="3">
        <v>-8.6129999999999995</v>
      </c>
      <c r="AQ3725" s="3">
        <v>-7.9109999999999996</v>
      </c>
      <c r="AR3725" s="3">
        <v>-5.6360000000000001</v>
      </c>
      <c r="AS3725" s="3">
        <v>-3.8029999999999999</v>
      </c>
      <c r="AT3725" s="3">
        <v>-3.6629999999999998</v>
      </c>
      <c r="AU3725" s="3">
        <v>-4.2290000000000001</v>
      </c>
      <c r="AV3725" s="3">
        <v>-3.4489999999999998</v>
      </c>
      <c r="AW3725" s="3">
        <v>-2.8279999999999998</v>
      </c>
      <c r="AX3725" s="3">
        <v>-2.2309999999999999</v>
      </c>
      <c r="AY3725" s="3">
        <v>-2.081</v>
      </c>
      <c r="AZ3725" s="3">
        <v>-1.9870000000000001</v>
      </c>
      <c r="BA3725">
        <v>-1.96</v>
      </c>
      <c r="BB3725">
        <v>2016</v>
      </c>
    </row>
    <row r="3726" spans="1:54" hidden="1" x14ac:dyDescent="0.2">
      <c r="A3726">
        <v>158</v>
      </c>
      <c r="B3726" t="s">
        <v>479</v>
      </c>
      <c r="C3726" t="s">
        <v>247</v>
      </c>
      <c r="D3726" t="s">
        <v>24</v>
      </c>
      <c r="E3726" t="s">
        <v>245</v>
      </c>
      <c r="F3726" t="s">
        <v>244</v>
      </c>
      <c r="G3726" t="s">
        <v>225</v>
      </c>
      <c r="H3726" t="s">
        <v>222</v>
      </c>
      <c r="I3726" t="s">
        <v>1268</v>
      </c>
      <c r="J3726" s="3" t="s">
        <v>215</v>
      </c>
      <c r="K3726" s="3" t="s">
        <v>215</v>
      </c>
      <c r="L3726" s="3" t="s">
        <v>215</v>
      </c>
      <c r="M3726" s="3" t="s">
        <v>215</v>
      </c>
      <c r="N3726" s="3" t="s">
        <v>215</v>
      </c>
      <c r="O3726" s="3" t="s">
        <v>215</v>
      </c>
      <c r="P3726" s="3" t="s">
        <v>215</v>
      </c>
      <c r="Q3726" s="3" t="s">
        <v>215</v>
      </c>
      <c r="R3726" s="3" t="s">
        <v>215</v>
      </c>
      <c r="S3726" s="3" t="s">
        <v>215</v>
      </c>
      <c r="T3726" s="3" t="s">
        <v>215</v>
      </c>
      <c r="U3726" s="3" t="s">
        <v>215</v>
      </c>
      <c r="V3726" s="3" t="s">
        <v>215</v>
      </c>
      <c r="W3726" s="3" t="s">
        <v>215</v>
      </c>
      <c r="X3726" s="3">
        <v>-17290.22</v>
      </c>
      <c r="Y3726" s="3">
        <v>-22284.839</v>
      </c>
      <c r="Z3726" s="3">
        <v>-27526.851999999999</v>
      </c>
      <c r="AA3726" s="3">
        <v>-20211.93</v>
      </c>
      <c r="AB3726" s="3">
        <v>-28668.828000000001</v>
      </c>
      <c r="AC3726" s="3">
        <v>-33712.42</v>
      </c>
      <c r="AD3726" s="3">
        <v>-38882.805999999997</v>
      </c>
      <c r="AE3726" s="3">
        <v>-33371.932000000001</v>
      </c>
      <c r="AF3726" s="3">
        <v>-39222.964</v>
      </c>
      <c r="AG3726" s="3">
        <v>-40858.75</v>
      </c>
      <c r="AH3726" s="3">
        <v>-36322.745999999999</v>
      </c>
      <c r="AI3726" s="3">
        <v>-28852.734</v>
      </c>
      <c r="AJ3726" s="3">
        <v>-20508.042000000001</v>
      </c>
      <c r="AK3726" s="3">
        <v>-18274.014999999999</v>
      </c>
      <c r="AL3726" s="3">
        <v>-21106.737000000001</v>
      </c>
      <c r="AM3726" s="3">
        <v>-35121.756999999998</v>
      </c>
      <c r="AN3726" s="3">
        <v>-41029.470999999998</v>
      </c>
      <c r="AO3726" s="3">
        <v>-40218.432000000001</v>
      </c>
      <c r="AP3726" s="3">
        <v>-38153.178999999996</v>
      </c>
      <c r="AQ3726" s="3">
        <v>-37712.201000000001</v>
      </c>
      <c r="AR3726" s="3">
        <v>-28138.469000000001</v>
      </c>
      <c r="AS3726" s="3">
        <v>-22827.863000000001</v>
      </c>
      <c r="AT3726" s="3">
        <v>-22377.120999999999</v>
      </c>
      <c r="AU3726" s="3">
        <v>-22295.371999999999</v>
      </c>
      <c r="AV3726" s="3">
        <v>-18924.39</v>
      </c>
      <c r="AW3726" s="3">
        <v>-16104.093999999999</v>
      </c>
      <c r="AX3726" s="3">
        <v>-12589.932000000001</v>
      </c>
      <c r="AY3726" s="3">
        <v>-11928.045</v>
      </c>
      <c r="AZ3726" s="3">
        <v>-11582.53</v>
      </c>
      <c r="BA3726">
        <v>-11635.558000000001</v>
      </c>
      <c r="BB3726">
        <v>2016</v>
      </c>
    </row>
    <row r="3727" spans="1:54" hidden="1" x14ac:dyDescent="0.2">
      <c r="A3727">
        <v>158</v>
      </c>
      <c r="B3727" t="s">
        <v>479</v>
      </c>
      <c r="C3727" t="s">
        <v>246</v>
      </c>
      <c r="D3727" t="s">
        <v>24</v>
      </c>
      <c r="E3727" t="s">
        <v>245</v>
      </c>
      <c r="F3727" t="s">
        <v>244</v>
      </c>
      <c r="G3727" t="s">
        <v>243</v>
      </c>
      <c r="I3727" t="s">
        <v>362</v>
      </c>
      <c r="J3727" s="3" t="s">
        <v>215</v>
      </c>
      <c r="K3727" s="3" t="s">
        <v>215</v>
      </c>
      <c r="L3727" s="3" t="s">
        <v>215</v>
      </c>
      <c r="M3727" s="3" t="s">
        <v>215</v>
      </c>
      <c r="N3727" s="3" t="s">
        <v>215</v>
      </c>
      <c r="O3727" s="3" t="s">
        <v>215</v>
      </c>
      <c r="P3727" s="3" t="s">
        <v>215</v>
      </c>
      <c r="Q3727" s="3" t="s">
        <v>215</v>
      </c>
      <c r="R3727" s="3" t="s">
        <v>215</v>
      </c>
      <c r="S3727" s="3" t="s">
        <v>215</v>
      </c>
      <c r="T3727" s="3" t="s">
        <v>215</v>
      </c>
      <c r="U3727" s="3" t="s">
        <v>215</v>
      </c>
      <c r="V3727" s="3" t="s">
        <v>215</v>
      </c>
      <c r="W3727" s="3" t="s">
        <v>215</v>
      </c>
      <c r="X3727" s="3">
        <v>-3.3860000000000001</v>
      </c>
      <c r="Y3727" s="3">
        <v>-4.3390000000000004</v>
      </c>
      <c r="Z3727" s="3">
        <v>-5.306</v>
      </c>
      <c r="AA3727" s="3">
        <v>-3.8210000000000002</v>
      </c>
      <c r="AB3727" s="3">
        <v>-5.37</v>
      </c>
      <c r="AC3727" s="3">
        <v>-6.3550000000000004</v>
      </c>
      <c r="AD3727" s="3">
        <v>-7.3659999999999997</v>
      </c>
      <c r="AE3727" s="3">
        <v>-6.3289999999999997</v>
      </c>
      <c r="AF3727" s="3">
        <v>-7.47</v>
      </c>
      <c r="AG3727" s="3">
        <v>-7.8220000000000001</v>
      </c>
      <c r="AH3727" s="3">
        <v>-6.9429999999999996</v>
      </c>
      <c r="AI3727" s="3">
        <v>-5.4969999999999999</v>
      </c>
      <c r="AJ3727" s="3">
        <v>-3.8940000000000001</v>
      </c>
      <c r="AK3727" s="3">
        <v>-3.4540000000000002</v>
      </c>
      <c r="AL3727" s="3">
        <v>-3.9969999999999999</v>
      </c>
      <c r="AM3727" s="3">
        <v>-6.6509999999999998</v>
      </c>
      <c r="AN3727" s="3">
        <v>-7.8739999999999997</v>
      </c>
      <c r="AO3727" s="3">
        <v>-7.8040000000000003</v>
      </c>
      <c r="AP3727" s="3">
        <v>-7.423</v>
      </c>
      <c r="AQ3727" s="3">
        <v>-7.327</v>
      </c>
      <c r="AR3727" s="3">
        <v>-5.3339999999999996</v>
      </c>
      <c r="AS3727" s="3">
        <v>-4.2069999999999999</v>
      </c>
      <c r="AT3727" s="3">
        <v>-4.0810000000000004</v>
      </c>
      <c r="AU3727" s="3">
        <v>-4.048</v>
      </c>
      <c r="AV3727" s="3">
        <v>-3.3980000000000001</v>
      </c>
      <c r="AW3727" s="3">
        <v>-2.8439999999999999</v>
      </c>
      <c r="AX3727" s="3">
        <v>-2.177</v>
      </c>
      <c r="AY3727" s="3">
        <v>-2.0379999999999998</v>
      </c>
      <c r="AZ3727" s="3">
        <v>-1.9570000000000001</v>
      </c>
      <c r="BA3727">
        <v>-1.9410000000000001</v>
      </c>
      <c r="BB3727">
        <v>2016</v>
      </c>
    </row>
    <row r="3728" spans="1:54" hidden="1" x14ac:dyDescent="0.2">
      <c r="A3728">
        <v>158</v>
      </c>
      <c r="B3728" t="s">
        <v>479</v>
      </c>
      <c r="C3728" t="s">
        <v>242</v>
      </c>
      <c r="D3728" t="s">
        <v>24</v>
      </c>
      <c r="E3728" t="s">
        <v>240</v>
      </c>
      <c r="F3728" t="s">
        <v>239</v>
      </c>
      <c r="G3728" t="s">
        <v>225</v>
      </c>
      <c r="H3728" t="s">
        <v>222</v>
      </c>
      <c r="I3728" t="s">
        <v>1268</v>
      </c>
      <c r="J3728" s="3">
        <v>-8315.4</v>
      </c>
      <c r="K3728" s="3">
        <v>-7025.5</v>
      </c>
      <c r="L3728" s="3">
        <v>-6562.5</v>
      </c>
      <c r="M3728" s="3">
        <v>-6176.3</v>
      </c>
      <c r="N3728" s="3">
        <v>-1860.4</v>
      </c>
      <c r="O3728" s="3">
        <v>2309.8000000000002</v>
      </c>
      <c r="P3728" s="3">
        <v>2281.4</v>
      </c>
      <c r="Q3728" s="3">
        <v>5827.2</v>
      </c>
      <c r="R3728" s="3">
        <v>8768.6</v>
      </c>
      <c r="S3728" s="3">
        <v>11408.6</v>
      </c>
      <c r="T3728" s="3">
        <v>14598.6</v>
      </c>
      <c r="U3728" s="3">
        <v>13243.8</v>
      </c>
      <c r="V3728" s="3">
        <v>8434.2999999999993</v>
      </c>
      <c r="W3728" s="3">
        <v>-6283.7</v>
      </c>
      <c r="X3728" s="3">
        <v>-13633.4</v>
      </c>
      <c r="Y3728" s="3">
        <v>-16517.400000000001</v>
      </c>
      <c r="Z3728" s="3">
        <v>-19902.8</v>
      </c>
      <c r="AA3728" s="3">
        <v>-12796.9</v>
      </c>
      <c r="AB3728" s="3">
        <v>-46993.1</v>
      </c>
      <c r="AC3728" s="3">
        <v>-28745.8</v>
      </c>
      <c r="AD3728" s="3">
        <v>-36385.800000000003</v>
      </c>
      <c r="AE3728" s="3">
        <v>-27499.7</v>
      </c>
      <c r="AF3728" s="3">
        <v>-34191.800000000003</v>
      </c>
      <c r="AG3728" s="3">
        <v>-35271.599999999999</v>
      </c>
      <c r="AH3728" s="3">
        <v>-25322.1</v>
      </c>
      <c r="AI3728" s="3">
        <v>-22378</v>
      </c>
      <c r="AJ3728" s="3">
        <v>-15892.3</v>
      </c>
      <c r="AK3728" s="3">
        <v>-14587.5</v>
      </c>
      <c r="AL3728" s="3">
        <v>-19751.8</v>
      </c>
      <c r="AM3728" s="3">
        <v>-45443.7</v>
      </c>
      <c r="AN3728" s="3">
        <v>-42887</v>
      </c>
      <c r="AO3728" s="3">
        <v>-40985.1</v>
      </c>
      <c r="AP3728" s="3">
        <v>-36945.199999999997</v>
      </c>
      <c r="AQ3728" s="3">
        <v>-35125.300000000003</v>
      </c>
      <c r="AR3728" s="3">
        <v>-24965.7</v>
      </c>
      <c r="AS3728" s="3">
        <v>-16771.7</v>
      </c>
      <c r="AT3728" s="3">
        <v>-15808.7</v>
      </c>
      <c r="AU3728" s="3">
        <v>-20428.153999999999</v>
      </c>
      <c r="AV3728" s="3">
        <v>-17714.385999999999</v>
      </c>
      <c r="AW3728" s="3">
        <v>-15036.603999999999</v>
      </c>
      <c r="AX3728" s="3">
        <v>-12132.486999999999</v>
      </c>
      <c r="AY3728" s="3">
        <v>-11568.937</v>
      </c>
      <c r="AZ3728" s="3">
        <v>-11091.022000000001</v>
      </c>
      <c r="BA3728">
        <v>-11082.85</v>
      </c>
      <c r="BB3728">
        <v>2016</v>
      </c>
    </row>
    <row r="3729" spans="1:54" hidden="1" x14ac:dyDescent="0.2">
      <c r="A3729">
        <v>158</v>
      </c>
      <c r="B3729" t="s">
        <v>479</v>
      </c>
      <c r="C3729" t="s">
        <v>241</v>
      </c>
      <c r="D3729" t="s">
        <v>24</v>
      </c>
      <c r="E3729" t="s">
        <v>240</v>
      </c>
      <c r="F3729" t="s">
        <v>239</v>
      </c>
      <c r="G3729" t="s">
        <v>217</v>
      </c>
      <c r="I3729" t="s">
        <v>238</v>
      </c>
      <c r="J3729" s="3">
        <v>-3.3180000000000001</v>
      </c>
      <c r="K3729" s="3">
        <v>-2.613</v>
      </c>
      <c r="L3729" s="3">
        <v>-2.3220000000000001</v>
      </c>
      <c r="M3729" s="3">
        <v>-2.0920000000000001</v>
      </c>
      <c r="N3729" s="3">
        <v>-0.59399999999999997</v>
      </c>
      <c r="O3729" s="3">
        <v>0.69199999999999995</v>
      </c>
      <c r="P3729" s="3">
        <v>0.65100000000000002</v>
      </c>
      <c r="Q3729" s="3">
        <v>1.591</v>
      </c>
      <c r="R3729" s="3">
        <v>2.2280000000000002</v>
      </c>
      <c r="S3729" s="3">
        <v>2.7069999999999999</v>
      </c>
      <c r="T3729" s="3">
        <v>3.218</v>
      </c>
      <c r="U3729" s="3">
        <v>2.7429999999999999</v>
      </c>
      <c r="V3729" s="3">
        <v>1.704</v>
      </c>
      <c r="W3729" s="3">
        <v>-1.2689999999999999</v>
      </c>
      <c r="X3729" s="3">
        <v>-2.718</v>
      </c>
      <c r="Y3729" s="3">
        <v>-3.2229999999999999</v>
      </c>
      <c r="Z3729" s="3">
        <v>-3.7850000000000001</v>
      </c>
      <c r="AA3729" s="3">
        <v>-2.3959999999999999</v>
      </c>
      <c r="AB3729" s="3">
        <v>-8.9019999999999992</v>
      </c>
      <c r="AC3729" s="3">
        <v>-5.532</v>
      </c>
      <c r="AD3729" s="3">
        <v>-6.9080000000000004</v>
      </c>
      <c r="AE3729" s="3">
        <v>-5.258</v>
      </c>
      <c r="AF3729" s="3">
        <v>-6.6260000000000003</v>
      </c>
      <c r="AG3729" s="3">
        <v>-6.8440000000000003</v>
      </c>
      <c r="AH3729" s="3">
        <v>-4.8609999999999998</v>
      </c>
      <c r="AI3729" s="3">
        <v>-4.2699999999999996</v>
      </c>
      <c r="AJ3729" s="3">
        <v>-3.016</v>
      </c>
      <c r="AK3729" s="3">
        <v>-2.7440000000000002</v>
      </c>
      <c r="AL3729" s="3">
        <v>-3.7930000000000001</v>
      </c>
      <c r="AM3729" s="3">
        <v>-9.2840000000000007</v>
      </c>
      <c r="AN3729" s="3">
        <v>-8.5709999999999997</v>
      </c>
      <c r="AO3729" s="3">
        <v>-8.34</v>
      </c>
      <c r="AP3729" s="3">
        <v>-7.4640000000000004</v>
      </c>
      <c r="AQ3729" s="3">
        <v>-6.9809999999999999</v>
      </c>
      <c r="AR3729" s="3">
        <v>-4.8579999999999997</v>
      </c>
      <c r="AS3729" s="3">
        <v>-3.153</v>
      </c>
      <c r="AT3729" s="3">
        <v>-2.9359999999999999</v>
      </c>
      <c r="AU3729" s="3">
        <v>-3.738</v>
      </c>
      <c r="AV3729" s="3">
        <v>-3.1880000000000002</v>
      </c>
      <c r="AW3729" s="3">
        <v>-2.6539999999999999</v>
      </c>
      <c r="AX3729" s="3">
        <v>-2.1030000000000002</v>
      </c>
      <c r="AY3729" s="3">
        <v>-1.98</v>
      </c>
      <c r="AZ3729" s="3">
        <v>-1.8759999999999999</v>
      </c>
      <c r="BA3729">
        <v>-1.85</v>
      </c>
      <c r="BB3729">
        <v>2016</v>
      </c>
    </row>
    <row r="3730" spans="1:54" hidden="1" x14ac:dyDescent="0.2">
      <c r="A3730">
        <v>158</v>
      </c>
      <c r="B3730" t="s">
        <v>479</v>
      </c>
      <c r="C3730" t="s">
        <v>237</v>
      </c>
      <c r="D3730" t="s">
        <v>24</v>
      </c>
      <c r="E3730" t="s">
        <v>235</v>
      </c>
      <c r="F3730" t="s">
        <v>234</v>
      </c>
      <c r="G3730" t="s">
        <v>225</v>
      </c>
      <c r="H3730" t="s">
        <v>222</v>
      </c>
      <c r="I3730" t="s">
        <v>1268</v>
      </c>
      <c r="J3730" s="3">
        <v>44619.1</v>
      </c>
      <c r="K3730" s="3">
        <v>57895</v>
      </c>
      <c r="L3730" s="3">
        <v>73262.899999999994</v>
      </c>
      <c r="M3730" s="3">
        <v>90702.1</v>
      </c>
      <c r="N3730" s="3">
        <v>103728.2</v>
      </c>
      <c r="O3730" s="3">
        <v>114955</v>
      </c>
      <c r="P3730" s="3">
        <v>130735.3</v>
      </c>
      <c r="Q3730" s="3">
        <v>126283.1</v>
      </c>
      <c r="R3730" s="3">
        <v>114126.9</v>
      </c>
      <c r="S3730" s="3">
        <v>96077.1</v>
      </c>
      <c r="T3730" s="3">
        <v>88110.3</v>
      </c>
      <c r="U3730" s="3">
        <v>84994.2</v>
      </c>
      <c r="V3730" s="3">
        <v>97774.9</v>
      </c>
      <c r="W3730" s="3">
        <v>119404.1</v>
      </c>
      <c r="X3730" s="3">
        <v>152256.9</v>
      </c>
      <c r="Y3730" s="3">
        <v>194023.2</v>
      </c>
      <c r="Z3730" s="3">
        <v>219997.5</v>
      </c>
      <c r="AA3730" s="3">
        <v>244278.6</v>
      </c>
      <c r="AB3730" s="3">
        <v>291979.90000000002</v>
      </c>
      <c r="AC3730" s="3">
        <v>334443.5</v>
      </c>
      <c r="AD3730" s="3">
        <v>356565.6</v>
      </c>
      <c r="AE3730" s="3">
        <v>392370.2</v>
      </c>
      <c r="AF3730" s="3">
        <v>441574.3</v>
      </c>
      <c r="AG3730" s="3">
        <v>471490.5</v>
      </c>
      <c r="AH3730" s="3">
        <v>495752</v>
      </c>
      <c r="AI3730" s="3">
        <v>505003.7</v>
      </c>
      <c r="AJ3730" s="3">
        <v>502707.7</v>
      </c>
      <c r="AK3730" s="3">
        <v>518820</v>
      </c>
      <c r="AL3730" s="3">
        <v>564944</v>
      </c>
      <c r="AM3730" s="3">
        <v>600843.5</v>
      </c>
      <c r="AN3730" s="3">
        <v>655787.6</v>
      </c>
      <c r="AO3730" s="3">
        <v>699968</v>
      </c>
      <c r="AP3730" s="3">
        <v>726341.4</v>
      </c>
      <c r="AQ3730" s="3">
        <v>736427.7</v>
      </c>
      <c r="AR3730" s="3">
        <v>763177.8</v>
      </c>
      <c r="AS3730" s="3">
        <v>785279.9</v>
      </c>
      <c r="AT3730" s="3">
        <v>823011.5</v>
      </c>
      <c r="AU3730" s="3">
        <v>836347.20799999998</v>
      </c>
      <c r="AV3730" s="3">
        <v>847912.45700000005</v>
      </c>
      <c r="AW3730" s="3">
        <v>854722.38300000003</v>
      </c>
      <c r="AX3730" s="3">
        <v>859138.70499999996</v>
      </c>
      <c r="AY3730" s="3">
        <v>865117.24100000004</v>
      </c>
      <c r="AZ3730" s="3">
        <v>871105.64899999998</v>
      </c>
      <c r="BA3730">
        <v>876299.28599999996</v>
      </c>
      <c r="BB3730">
        <v>2016</v>
      </c>
    </row>
    <row r="3731" spans="1:54" hidden="1" x14ac:dyDescent="0.2">
      <c r="A3731">
        <v>158</v>
      </c>
      <c r="B3731" t="s">
        <v>479</v>
      </c>
      <c r="C3731" t="s">
        <v>236</v>
      </c>
      <c r="D3731" t="s">
        <v>24</v>
      </c>
      <c r="E3731" t="s">
        <v>235</v>
      </c>
      <c r="F3731" t="s">
        <v>234</v>
      </c>
      <c r="G3731" t="s">
        <v>217</v>
      </c>
      <c r="I3731" t="s">
        <v>354</v>
      </c>
      <c r="J3731" s="3">
        <v>17.802</v>
      </c>
      <c r="K3731" s="3">
        <v>21.536000000000001</v>
      </c>
      <c r="L3731" s="3">
        <v>25.925999999999998</v>
      </c>
      <c r="M3731" s="3">
        <v>30.715</v>
      </c>
      <c r="N3731" s="3">
        <v>33.125</v>
      </c>
      <c r="O3731" s="3">
        <v>34.450000000000003</v>
      </c>
      <c r="P3731" s="3">
        <v>37.316000000000003</v>
      </c>
      <c r="Q3731" s="3">
        <v>34.472000000000001</v>
      </c>
      <c r="R3731" s="3">
        <v>28.992999999999999</v>
      </c>
      <c r="S3731" s="3">
        <v>22.795999999999999</v>
      </c>
      <c r="T3731" s="3">
        <v>19.423999999999999</v>
      </c>
      <c r="U3731" s="3">
        <v>17.603000000000002</v>
      </c>
      <c r="V3731" s="3">
        <v>19.75</v>
      </c>
      <c r="W3731" s="3">
        <v>24.108000000000001</v>
      </c>
      <c r="X3731" s="3">
        <v>30.358000000000001</v>
      </c>
      <c r="Y3731" s="3">
        <v>37.854999999999997</v>
      </c>
      <c r="Z3731" s="3">
        <v>41.84</v>
      </c>
      <c r="AA3731" s="3">
        <v>45.732999999999997</v>
      </c>
      <c r="AB3731" s="3">
        <v>55.311999999999998</v>
      </c>
      <c r="AC3731" s="3">
        <v>64.358999999999995</v>
      </c>
      <c r="AD3731" s="3">
        <v>67.697000000000003</v>
      </c>
      <c r="AE3731" s="3">
        <v>75.022000000000006</v>
      </c>
      <c r="AF3731" s="3">
        <v>85.578999999999994</v>
      </c>
      <c r="AG3731" s="3">
        <v>91.48</v>
      </c>
      <c r="AH3731" s="3">
        <v>95.16</v>
      </c>
      <c r="AI3731" s="3">
        <v>96.35</v>
      </c>
      <c r="AJ3731" s="3">
        <v>95.412000000000006</v>
      </c>
      <c r="AK3731" s="3">
        <v>97.58</v>
      </c>
      <c r="AL3731" s="3">
        <v>108.494</v>
      </c>
      <c r="AM3731" s="3">
        <v>122.746</v>
      </c>
      <c r="AN3731" s="3">
        <v>131.065</v>
      </c>
      <c r="AO3731" s="3">
        <v>142.441</v>
      </c>
      <c r="AP3731" s="3">
        <v>146.74799999999999</v>
      </c>
      <c r="AQ3731" s="3">
        <v>146.35599999999999</v>
      </c>
      <c r="AR3731" s="3">
        <v>148.51400000000001</v>
      </c>
      <c r="AS3731" s="3">
        <v>147.613</v>
      </c>
      <c r="AT3731" s="3">
        <v>152.85</v>
      </c>
      <c r="AU3731" s="3">
        <v>153.04</v>
      </c>
      <c r="AV3731" s="3">
        <v>152.61000000000001</v>
      </c>
      <c r="AW3731" s="3">
        <v>150.834</v>
      </c>
      <c r="AX3731" s="3">
        <v>148.94800000000001</v>
      </c>
      <c r="AY3731" s="3">
        <v>148.08199999999999</v>
      </c>
      <c r="AZ3731" s="3">
        <v>147.364</v>
      </c>
      <c r="BA3731">
        <v>146.298</v>
      </c>
      <c r="BB3731">
        <v>2016</v>
      </c>
    </row>
    <row r="3732" spans="1:54" hidden="1" x14ac:dyDescent="0.2">
      <c r="A3732">
        <v>158</v>
      </c>
      <c r="B3732" t="s">
        <v>479</v>
      </c>
      <c r="C3732" t="s">
        <v>233</v>
      </c>
      <c r="D3732" t="s">
        <v>24</v>
      </c>
      <c r="E3732" t="s">
        <v>231</v>
      </c>
      <c r="F3732" t="s">
        <v>230</v>
      </c>
      <c r="G3732" t="s">
        <v>225</v>
      </c>
      <c r="H3732" t="s">
        <v>222</v>
      </c>
      <c r="I3732" t="s">
        <v>1268</v>
      </c>
      <c r="J3732" s="3">
        <v>122341.9</v>
      </c>
      <c r="K3732" s="3">
        <v>145038.29999999999</v>
      </c>
      <c r="L3732" s="3">
        <v>166617.29999999999</v>
      </c>
      <c r="M3732" s="3">
        <v>191704.6</v>
      </c>
      <c r="N3732" s="3">
        <v>209705.2</v>
      </c>
      <c r="O3732" s="3">
        <v>232523.5</v>
      </c>
      <c r="P3732" s="3">
        <v>264667</v>
      </c>
      <c r="Q3732" s="3">
        <v>283065.90000000002</v>
      </c>
      <c r="R3732" s="3">
        <v>288184.90000000002</v>
      </c>
      <c r="S3732" s="3">
        <v>281739.7</v>
      </c>
      <c r="T3732" s="3">
        <v>291689.2</v>
      </c>
      <c r="U3732" s="3">
        <v>306569.40000000002</v>
      </c>
      <c r="V3732" s="3">
        <v>336606.4</v>
      </c>
      <c r="W3732" s="3">
        <v>367463.7</v>
      </c>
      <c r="X3732" s="3">
        <v>426269</v>
      </c>
      <c r="Y3732" s="3">
        <v>491515.8</v>
      </c>
      <c r="Z3732" s="3">
        <v>531245.9</v>
      </c>
      <c r="AA3732" s="3">
        <v>569804.9</v>
      </c>
      <c r="AB3732" s="3">
        <v>622583.4</v>
      </c>
      <c r="AC3732" s="3">
        <v>681369.5</v>
      </c>
      <c r="AD3732" s="3">
        <v>726279.7</v>
      </c>
      <c r="AE3732" s="3">
        <v>767939</v>
      </c>
      <c r="AF3732" s="3">
        <v>809191.3</v>
      </c>
      <c r="AG3732" s="3">
        <v>838714.9</v>
      </c>
      <c r="AH3732" s="3">
        <v>894288.3</v>
      </c>
      <c r="AI3732" s="3">
        <v>926580.2</v>
      </c>
      <c r="AJ3732" s="3">
        <v>929338.4</v>
      </c>
      <c r="AK3732" s="3">
        <v>932720.3</v>
      </c>
      <c r="AL3732" s="3">
        <v>955074.5</v>
      </c>
      <c r="AM3732" s="3">
        <v>984109</v>
      </c>
      <c r="AN3732" s="3">
        <v>1039993.4</v>
      </c>
      <c r="AO3732" s="3">
        <v>1091354.3999999999</v>
      </c>
      <c r="AP3732" s="3">
        <v>1133490.3999999999</v>
      </c>
      <c r="AQ3732" s="3">
        <v>1169727.8</v>
      </c>
      <c r="AR3732" s="3">
        <v>1213100.8</v>
      </c>
      <c r="AS3732" s="3">
        <v>1230274.8</v>
      </c>
      <c r="AT3732" s="3">
        <v>1268721.3999999999</v>
      </c>
      <c r="AU3732" s="3">
        <v>1291834.1429999999</v>
      </c>
      <c r="AV3732" s="3">
        <v>1310999.6880000001</v>
      </c>
      <c r="AW3732" s="3">
        <v>1327024.8500000001</v>
      </c>
      <c r="AX3732" s="3">
        <v>1339893.9820000001</v>
      </c>
      <c r="AY3732" s="3">
        <v>1352049.7949999999</v>
      </c>
      <c r="AZ3732" s="3">
        <v>1363795.328</v>
      </c>
      <c r="BA3732">
        <v>1375537.287</v>
      </c>
      <c r="BB3732">
        <v>2016</v>
      </c>
    </row>
    <row r="3733" spans="1:54" hidden="1" x14ac:dyDescent="0.2">
      <c r="A3733">
        <v>158</v>
      </c>
      <c r="B3733" t="s">
        <v>479</v>
      </c>
      <c r="C3733" t="s">
        <v>232</v>
      </c>
      <c r="D3733" t="s">
        <v>24</v>
      </c>
      <c r="E3733" t="s">
        <v>231</v>
      </c>
      <c r="F3733" t="s">
        <v>230</v>
      </c>
      <c r="G3733" t="s">
        <v>217</v>
      </c>
      <c r="I3733" t="s">
        <v>229</v>
      </c>
      <c r="J3733" s="3">
        <v>48.813000000000002</v>
      </c>
      <c r="K3733" s="3">
        <v>53.951999999999998</v>
      </c>
      <c r="L3733" s="3">
        <v>58.962000000000003</v>
      </c>
      <c r="M3733" s="3">
        <v>64.918000000000006</v>
      </c>
      <c r="N3733" s="3">
        <v>66.966999999999999</v>
      </c>
      <c r="O3733" s="3">
        <v>69.683000000000007</v>
      </c>
      <c r="P3733" s="3">
        <v>75.545000000000002</v>
      </c>
      <c r="Q3733" s="3">
        <v>77.269000000000005</v>
      </c>
      <c r="R3733" s="3">
        <v>73.209999999999994</v>
      </c>
      <c r="S3733" s="3">
        <v>66.846999999999994</v>
      </c>
      <c r="T3733" s="3">
        <v>64.304000000000002</v>
      </c>
      <c r="U3733" s="3">
        <v>63.491999999999997</v>
      </c>
      <c r="V3733" s="3">
        <v>67.994</v>
      </c>
      <c r="W3733" s="3">
        <v>74.191000000000003</v>
      </c>
      <c r="X3733" s="3">
        <v>84.992000000000004</v>
      </c>
      <c r="Y3733" s="3">
        <v>95.897999999999996</v>
      </c>
      <c r="Z3733" s="3">
        <v>101.03400000000001</v>
      </c>
      <c r="AA3733" s="3">
        <v>106.67700000000001</v>
      </c>
      <c r="AB3733" s="3">
        <v>117.941</v>
      </c>
      <c r="AC3733" s="3">
        <v>131.12</v>
      </c>
      <c r="AD3733" s="3">
        <v>137.89099999999999</v>
      </c>
      <c r="AE3733" s="3">
        <v>146.83199999999999</v>
      </c>
      <c r="AF3733" s="3">
        <v>156.82400000000001</v>
      </c>
      <c r="AG3733" s="3">
        <v>162.73099999999999</v>
      </c>
      <c r="AH3733" s="3">
        <v>171.66</v>
      </c>
      <c r="AI3733" s="3">
        <v>176.78299999999999</v>
      </c>
      <c r="AJ3733" s="3">
        <v>176.38499999999999</v>
      </c>
      <c r="AK3733" s="3">
        <v>175.42599999999999</v>
      </c>
      <c r="AL3733" s="3">
        <v>183.416</v>
      </c>
      <c r="AM3733" s="3">
        <v>201.04300000000001</v>
      </c>
      <c r="AN3733" s="3">
        <v>207.852</v>
      </c>
      <c r="AO3733" s="3">
        <v>222.08699999999999</v>
      </c>
      <c r="AP3733" s="3">
        <v>229.00800000000001</v>
      </c>
      <c r="AQ3733" s="3">
        <v>232.46899999999999</v>
      </c>
      <c r="AR3733" s="3">
        <v>236.06899999999999</v>
      </c>
      <c r="AS3733" s="3">
        <v>231.261</v>
      </c>
      <c r="AT3733" s="3">
        <v>235.62700000000001</v>
      </c>
      <c r="AU3733" s="3">
        <v>236.38800000000001</v>
      </c>
      <c r="AV3733" s="3">
        <v>235.958</v>
      </c>
      <c r="AW3733" s="3">
        <v>234.18199999999999</v>
      </c>
      <c r="AX3733" s="3">
        <v>232.29599999999999</v>
      </c>
      <c r="AY3733" s="3">
        <v>231.429</v>
      </c>
      <c r="AZ3733" s="3">
        <v>230.71199999999999</v>
      </c>
      <c r="BA3733">
        <v>229.64599999999999</v>
      </c>
      <c r="BB3733">
        <v>2016</v>
      </c>
    </row>
    <row r="3734" spans="1:54" hidden="1" x14ac:dyDescent="0.2">
      <c r="A3734">
        <v>158</v>
      </c>
      <c r="B3734" t="s">
        <v>479</v>
      </c>
      <c r="C3734" t="s">
        <v>228</v>
      </c>
      <c r="D3734" t="s">
        <v>24</v>
      </c>
      <c r="E3734" t="s">
        <v>227</v>
      </c>
      <c r="F3734" t="s">
        <v>226</v>
      </c>
      <c r="G3734" t="s">
        <v>225</v>
      </c>
      <c r="H3734" t="s">
        <v>222</v>
      </c>
      <c r="I3734" t="s">
        <v>1268</v>
      </c>
      <c r="J3734" s="3">
        <v>250636.2</v>
      </c>
      <c r="K3734" s="3">
        <v>268830.7</v>
      </c>
      <c r="L3734" s="3">
        <v>282582</v>
      </c>
      <c r="M3734" s="3">
        <v>295303.90000000002</v>
      </c>
      <c r="N3734" s="3">
        <v>313145.3</v>
      </c>
      <c r="O3734" s="3">
        <v>333686.09999999998</v>
      </c>
      <c r="P3734" s="3">
        <v>350344.8</v>
      </c>
      <c r="Q3734" s="3">
        <v>366339.1</v>
      </c>
      <c r="R3734" s="3">
        <v>393641.4</v>
      </c>
      <c r="S3734" s="3">
        <v>421469.4</v>
      </c>
      <c r="T3734" s="3">
        <v>453608.4</v>
      </c>
      <c r="U3734" s="3">
        <v>482845.3</v>
      </c>
      <c r="V3734" s="3">
        <v>495055.7</v>
      </c>
      <c r="W3734" s="3">
        <v>495290.9</v>
      </c>
      <c r="X3734" s="3">
        <v>501537.7</v>
      </c>
      <c r="Y3734" s="3">
        <v>512541.7</v>
      </c>
      <c r="Z3734" s="3">
        <v>525806.9</v>
      </c>
      <c r="AA3734" s="3">
        <v>534142.6</v>
      </c>
      <c r="AB3734" s="3">
        <v>527876.9</v>
      </c>
      <c r="AC3734" s="3">
        <v>519651.7</v>
      </c>
      <c r="AD3734" s="3">
        <v>526705.9</v>
      </c>
      <c r="AE3734" s="3">
        <v>523005.1</v>
      </c>
      <c r="AF3734" s="3">
        <v>515986.2</v>
      </c>
      <c r="AG3734" s="3">
        <v>515400.7</v>
      </c>
      <c r="AH3734" s="3">
        <v>520965.6</v>
      </c>
      <c r="AI3734" s="3">
        <v>524132.9</v>
      </c>
      <c r="AJ3734" s="3">
        <v>526879.6</v>
      </c>
      <c r="AK3734" s="3">
        <v>531688.30000000005</v>
      </c>
      <c r="AL3734" s="3">
        <v>520715.7</v>
      </c>
      <c r="AM3734" s="3">
        <v>489501</v>
      </c>
      <c r="AN3734" s="3">
        <v>500353.9</v>
      </c>
      <c r="AO3734" s="3">
        <v>491408.4</v>
      </c>
      <c r="AP3734" s="3">
        <v>494957.2</v>
      </c>
      <c r="AQ3734" s="3">
        <v>503175.6</v>
      </c>
      <c r="AR3734" s="3">
        <v>513876.1</v>
      </c>
      <c r="AS3734" s="3">
        <v>531985.69999999995</v>
      </c>
      <c r="AT3734" s="3">
        <v>538445.6</v>
      </c>
      <c r="AU3734" s="3">
        <v>546488.6</v>
      </c>
      <c r="AV3734" s="3">
        <v>555607.35800000001</v>
      </c>
      <c r="AW3734" s="3">
        <v>566663.70499999996</v>
      </c>
      <c r="AX3734" s="3">
        <v>576805.30099999998</v>
      </c>
      <c r="AY3734" s="3">
        <v>584216.73600000003</v>
      </c>
      <c r="AZ3734" s="3">
        <v>591124.07400000002</v>
      </c>
      <c r="BA3734">
        <v>598980.68599999999</v>
      </c>
      <c r="BB3734">
        <v>2016</v>
      </c>
    </row>
    <row r="3735" spans="1:54" hidden="1" x14ac:dyDescent="0.2">
      <c r="A3735">
        <v>158</v>
      </c>
      <c r="B3735" t="s">
        <v>479</v>
      </c>
      <c r="C3735" t="s">
        <v>224</v>
      </c>
      <c r="D3735" t="s">
        <v>24</v>
      </c>
      <c r="E3735" t="s">
        <v>219</v>
      </c>
      <c r="F3735" t="s">
        <v>218</v>
      </c>
      <c r="G3735" t="s">
        <v>223</v>
      </c>
      <c r="H3735" t="s">
        <v>222</v>
      </c>
      <c r="I3735" t="s">
        <v>1269</v>
      </c>
      <c r="J3735" s="3">
        <v>-10.75</v>
      </c>
      <c r="K3735" s="3">
        <v>4.7610000000000001</v>
      </c>
      <c r="L3735" s="3">
        <v>6.8470000000000004</v>
      </c>
      <c r="M3735" s="3">
        <v>20.803999999999998</v>
      </c>
      <c r="N3735" s="3">
        <v>35.009</v>
      </c>
      <c r="O3735" s="3">
        <v>50.18</v>
      </c>
      <c r="P3735" s="3">
        <v>84.522000000000006</v>
      </c>
      <c r="Q3735" s="3">
        <v>84.253</v>
      </c>
      <c r="R3735" s="3">
        <v>79.173000000000002</v>
      </c>
      <c r="S3735" s="3">
        <v>63.142000000000003</v>
      </c>
      <c r="T3735" s="3">
        <v>44.709000000000003</v>
      </c>
      <c r="U3735" s="3">
        <v>68.116</v>
      </c>
      <c r="V3735" s="3">
        <v>112.39400000000001</v>
      </c>
      <c r="W3735" s="3">
        <v>131.91800000000001</v>
      </c>
      <c r="X3735" s="3">
        <v>130.54300000000001</v>
      </c>
      <c r="Y3735" s="3">
        <v>110.422</v>
      </c>
      <c r="Z3735" s="3">
        <v>68.936999999999998</v>
      </c>
      <c r="AA3735" s="3">
        <v>95.153999999999996</v>
      </c>
      <c r="AB3735" s="3">
        <v>115.093</v>
      </c>
      <c r="AC3735" s="3">
        <v>114.244</v>
      </c>
      <c r="AD3735" s="3">
        <v>130.65100000000001</v>
      </c>
      <c r="AE3735" s="3">
        <v>86.186000000000007</v>
      </c>
      <c r="AF3735" s="3">
        <v>109.125</v>
      </c>
      <c r="AG3735" s="3">
        <v>139.41399999999999</v>
      </c>
      <c r="AH3735" s="3">
        <v>182.04900000000001</v>
      </c>
      <c r="AI3735" s="3">
        <v>170.13499999999999</v>
      </c>
      <c r="AJ3735" s="3">
        <v>174.536</v>
      </c>
      <c r="AK3735" s="3">
        <v>212.13800000000001</v>
      </c>
      <c r="AL3735" s="3">
        <v>142.59899999999999</v>
      </c>
      <c r="AM3735" s="3">
        <v>145.25</v>
      </c>
      <c r="AN3735" s="3">
        <v>220.98599999999999</v>
      </c>
      <c r="AO3735" s="3">
        <v>129.834</v>
      </c>
      <c r="AP3735" s="3">
        <v>59.703000000000003</v>
      </c>
      <c r="AQ3735" s="3">
        <v>45.944000000000003</v>
      </c>
      <c r="AR3735" s="3">
        <v>36.793999999999997</v>
      </c>
      <c r="AS3735" s="3">
        <v>134.09100000000001</v>
      </c>
      <c r="AT3735" s="3">
        <v>188.09200000000001</v>
      </c>
      <c r="AU3735" s="3">
        <v>195.44</v>
      </c>
      <c r="AV3735" s="3">
        <v>194.49600000000001</v>
      </c>
      <c r="AW3735" s="3">
        <v>198.96</v>
      </c>
      <c r="AX3735" s="3">
        <v>219.697</v>
      </c>
      <c r="AY3735" s="3">
        <v>233.39400000000001</v>
      </c>
      <c r="AZ3735" s="3">
        <v>231.441</v>
      </c>
      <c r="BA3735">
        <v>238.89400000000001</v>
      </c>
      <c r="BB3735">
        <v>2017</v>
      </c>
    </row>
    <row r="3736" spans="1:54" hidden="1" x14ac:dyDescent="0.2">
      <c r="A3736">
        <v>158</v>
      </c>
      <c r="B3736" t="s">
        <v>479</v>
      </c>
      <c r="C3736" t="s">
        <v>220</v>
      </c>
      <c r="D3736" t="s">
        <v>24</v>
      </c>
      <c r="E3736" t="s">
        <v>219</v>
      </c>
      <c r="F3736" t="s">
        <v>218</v>
      </c>
      <c r="G3736" t="s">
        <v>217</v>
      </c>
      <c r="I3736" t="s">
        <v>216</v>
      </c>
      <c r="J3736" s="3">
        <v>-0.97299999999999998</v>
      </c>
      <c r="K3736" s="3">
        <v>0.39100000000000001</v>
      </c>
      <c r="L3736" s="3">
        <v>0.60299999999999998</v>
      </c>
      <c r="M3736" s="3">
        <v>1.673</v>
      </c>
      <c r="N3736" s="3">
        <v>2.6549999999999998</v>
      </c>
      <c r="O3736" s="3">
        <v>3.5870000000000002</v>
      </c>
      <c r="P3736" s="3">
        <v>4.0659999999999998</v>
      </c>
      <c r="Q3736" s="3">
        <v>3.3260000000000001</v>
      </c>
      <c r="R3736" s="3">
        <v>2.577</v>
      </c>
      <c r="S3736" s="3">
        <v>2.0670000000000002</v>
      </c>
      <c r="T3736" s="3">
        <v>1.427</v>
      </c>
      <c r="U3736" s="3">
        <v>1.9</v>
      </c>
      <c r="V3736" s="3">
        <v>2.875</v>
      </c>
      <c r="W3736" s="3">
        <v>2.9620000000000002</v>
      </c>
      <c r="X3736" s="3">
        <v>2.66</v>
      </c>
      <c r="Y3736" s="3">
        <v>2.0259999999999998</v>
      </c>
      <c r="Z3736" s="3">
        <v>1.4259999999999999</v>
      </c>
      <c r="AA3736" s="3">
        <v>2.1549999999999998</v>
      </c>
      <c r="AB3736" s="3">
        <v>2.8540000000000001</v>
      </c>
      <c r="AC3736" s="3">
        <v>2.504</v>
      </c>
      <c r="AD3736" s="3">
        <v>2.673</v>
      </c>
      <c r="AE3736" s="3">
        <v>2.0030000000000001</v>
      </c>
      <c r="AF3736" s="3">
        <v>2.6520000000000001</v>
      </c>
      <c r="AG3736" s="3">
        <v>3.1360000000000001</v>
      </c>
      <c r="AH3736" s="3">
        <v>3.7810000000000001</v>
      </c>
      <c r="AI3736" s="3">
        <v>3.5779999999999998</v>
      </c>
      <c r="AJ3736" s="3">
        <v>3.8530000000000002</v>
      </c>
      <c r="AK3736" s="3">
        <v>4.6980000000000004</v>
      </c>
      <c r="AL3736" s="3">
        <v>2.831</v>
      </c>
      <c r="AM3736" s="3">
        <v>2.7770000000000001</v>
      </c>
      <c r="AN3736" s="3">
        <v>3.8769999999999998</v>
      </c>
      <c r="AO3736" s="3">
        <v>2.109</v>
      </c>
      <c r="AP3736" s="3">
        <v>0.96199999999999997</v>
      </c>
      <c r="AQ3736" s="3">
        <v>0.89100000000000001</v>
      </c>
      <c r="AR3736" s="3">
        <v>0.75900000000000001</v>
      </c>
      <c r="AS3736" s="3">
        <v>3.0510000000000002</v>
      </c>
      <c r="AT3736" s="3">
        <v>3.8</v>
      </c>
      <c r="AU3736" s="3">
        <v>4.0110000000000001</v>
      </c>
      <c r="AV3736" s="3">
        <v>3.7639999999999998</v>
      </c>
      <c r="AW3736" s="3">
        <v>3.71</v>
      </c>
      <c r="AX3736" s="3">
        <v>3.9950000000000001</v>
      </c>
      <c r="AY3736" s="3">
        <v>4.1369999999999996</v>
      </c>
      <c r="AZ3736" s="3">
        <v>3.9929999999999999</v>
      </c>
      <c r="BA3736">
        <v>4.0069999999999997</v>
      </c>
      <c r="BB3736">
        <v>2017</v>
      </c>
    </row>
    <row r="3737" spans="1:54" x14ac:dyDescent="0.2">
      <c r="A3737">
        <v>439</v>
      </c>
      <c r="B3737" t="s">
        <v>478</v>
      </c>
      <c r="C3737" t="s">
        <v>352</v>
      </c>
      <c r="D3737" t="s">
        <v>206</v>
      </c>
      <c r="E3737" t="s">
        <v>349</v>
      </c>
      <c r="F3737" t="s">
        <v>351</v>
      </c>
      <c r="G3737" t="s">
        <v>225</v>
      </c>
      <c r="H3737" t="s">
        <v>222</v>
      </c>
      <c r="I3737" t="s">
        <v>1270</v>
      </c>
      <c r="J3737" s="3">
        <v>2.8180000000000001</v>
      </c>
      <c r="K3737" s="3">
        <v>3.302</v>
      </c>
      <c r="L3737" s="3">
        <v>3.5339999999999998</v>
      </c>
      <c r="M3737" s="3">
        <v>3.456</v>
      </c>
      <c r="N3737" s="3">
        <v>3.6040000000000001</v>
      </c>
      <c r="O3737" s="3">
        <v>3.5070000000000001</v>
      </c>
      <c r="P3737" s="3">
        <v>3.7</v>
      </c>
      <c r="Q3737" s="3">
        <v>3.786</v>
      </c>
      <c r="R3737" s="3">
        <v>3.8410000000000002</v>
      </c>
      <c r="S3737" s="3">
        <v>3.4289999999999998</v>
      </c>
      <c r="T3737" s="3">
        <v>3.419</v>
      </c>
      <c r="U3737" s="3">
        <v>3.4740000000000002</v>
      </c>
      <c r="V3737" s="3">
        <v>3.9729999999999999</v>
      </c>
      <c r="W3737" s="3">
        <v>4.1509999999999998</v>
      </c>
      <c r="X3737" s="3">
        <v>4.3579999999999997</v>
      </c>
      <c r="Y3737" s="3">
        <v>4.6280000000000001</v>
      </c>
      <c r="Z3737" s="3">
        <v>4.7240000000000002</v>
      </c>
      <c r="AA3737" s="3">
        <v>4.8810000000000002</v>
      </c>
      <c r="AB3737" s="3">
        <v>5.0279999999999996</v>
      </c>
      <c r="AC3737" s="3">
        <v>5.1980000000000004</v>
      </c>
      <c r="AD3737" s="3">
        <v>5.4189999999999996</v>
      </c>
      <c r="AE3737" s="3">
        <v>5.7039999999999997</v>
      </c>
      <c r="AF3737" s="3">
        <v>6.0339999999999998</v>
      </c>
      <c r="AG3737" s="3">
        <v>6.2859999999999996</v>
      </c>
      <c r="AH3737" s="3">
        <v>6.8239999999999998</v>
      </c>
      <c r="AI3737" s="3">
        <v>7.38</v>
      </c>
      <c r="AJ3737" s="3">
        <v>7.9770000000000003</v>
      </c>
      <c r="AK3737" s="3">
        <v>8.6289999999999996</v>
      </c>
      <c r="AL3737" s="3">
        <v>9.2530000000000001</v>
      </c>
      <c r="AM3737" s="3">
        <v>9.76</v>
      </c>
      <c r="AN3737" s="3">
        <v>9.9849999999999994</v>
      </c>
      <c r="AO3737" s="3">
        <v>10.244</v>
      </c>
      <c r="AP3737" s="3">
        <v>10.515000000000001</v>
      </c>
      <c r="AQ3737" s="3">
        <v>10.813000000000001</v>
      </c>
      <c r="AR3737" s="3">
        <v>11.148</v>
      </c>
      <c r="AS3737" s="3">
        <v>11.413</v>
      </c>
      <c r="AT3737" s="3">
        <v>11.643000000000001</v>
      </c>
      <c r="AU3737" s="3">
        <v>11.911</v>
      </c>
      <c r="AV3737" s="3">
        <v>12.208</v>
      </c>
      <c r="AW3737" s="3">
        <v>12.538</v>
      </c>
      <c r="AX3737" s="3">
        <v>12.901999999999999</v>
      </c>
      <c r="AY3737" s="3">
        <v>13.289</v>
      </c>
      <c r="AZ3737" s="3">
        <v>13.686999999999999</v>
      </c>
      <c r="BA3737">
        <v>14.098000000000001</v>
      </c>
      <c r="BB3737">
        <v>2016</v>
      </c>
    </row>
    <row r="3738" spans="1:54" hidden="1" x14ac:dyDescent="0.2">
      <c r="A3738">
        <v>439</v>
      </c>
      <c r="B3738" t="s">
        <v>478</v>
      </c>
      <c r="C3738" t="s">
        <v>350</v>
      </c>
      <c r="D3738" t="s">
        <v>206</v>
      </c>
      <c r="E3738" t="s">
        <v>349</v>
      </c>
      <c r="F3738" t="s">
        <v>348</v>
      </c>
      <c r="G3738" t="s">
        <v>275</v>
      </c>
      <c r="I3738" t="s">
        <v>347</v>
      </c>
      <c r="J3738" s="3">
        <v>11.173</v>
      </c>
      <c r="K3738" s="3">
        <v>17.183</v>
      </c>
      <c r="L3738" s="3">
        <v>7.0259999999999998</v>
      </c>
      <c r="M3738" s="3">
        <v>-2.2130000000000001</v>
      </c>
      <c r="N3738" s="3">
        <v>4.2850000000000001</v>
      </c>
      <c r="O3738" s="3">
        <v>-2.7029999999999998</v>
      </c>
      <c r="P3738" s="3">
        <v>5.5039999999999996</v>
      </c>
      <c r="Q3738" s="3">
        <v>2.3250000000000002</v>
      </c>
      <c r="R3738" s="3">
        <v>1.4610000000000001</v>
      </c>
      <c r="S3738" s="3">
        <v>-10.734</v>
      </c>
      <c r="T3738" s="3">
        <v>-0.28000000000000003</v>
      </c>
      <c r="U3738" s="3">
        <v>1.62</v>
      </c>
      <c r="V3738" s="3">
        <v>14.351000000000001</v>
      </c>
      <c r="W3738" s="3">
        <v>4.4850000000000003</v>
      </c>
      <c r="X3738" s="3">
        <v>4.9790000000000001</v>
      </c>
      <c r="Y3738" s="3">
        <v>6.1890000000000001</v>
      </c>
      <c r="Z3738" s="3">
        <v>2.0750000000000002</v>
      </c>
      <c r="AA3738" s="3">
        <v>3.3220000000000001</v>
      </c>
      <c r="AB3738" s="3">
        <v>3.012</v>
      </c>
      <c r="AC3738" s="3">
        <v>3.3820000000000001</v>
      </c>
      <c r="AD3738" s="3">
        <v>4.2519999999999998</v>
      </c>
      <c r="AE3738" s="3">
        <v>5.2690000000000001</v>
      </c>
      <c r="AF3738" s="3">
        <v>5.7859999999999996</v>
      </c>
      <c r="AG3738" s="3">
        <v>4.18</v>
      </c>
      <c r="AH3738" s="3">
        <v>8.5589999999999993</v>
      </c>
      <c r="AI3738" s="3">
        <v>8.1359999999999992</v>
      </c>
      <c r="AJ3738" s="3">
        <v>8.093</v>
      </c>
      <c r="AK3738" s="3">
        <v>8.1760000000000002</v>
      </c>
      <c r="AL3738" s="3">
        <v>7.2320000000000002</v>
      </c>
      <c r="AM3738" s="3">
        <v>5.4770000000000003</v>
      </c>
      <c r="AN3738" s="3">
        <v>2.3109999999999999</v>
      </c>
      <c r="AO3738" s="3">
        <v>2.5870000000000002</v>
      </c>
      <c r="AP3738" s="3">
        <v>2.6509999999999998</v>
      </c>
      <c r="AQ3738" s="3">
        <v>2.8290000000000002</v>
      </c>
      <c r="AR3738" s="3">
        <v>3.0960000000000001</v>
      </c>
      <c r="AS3738" s="3">
        <v>2.383</v>
      </c>
      <c r="AT3738" s="3">
        <v>2.0129999999999999</v>
      </c>
      <c r="AU3738" s="3">
        <v>2.2999999999999998</v>
      </c>
      <c r="AV3738" s="3">
        <v>2.5</v>
      </c>
      <c r="AW3738" s="3">
        <v>2.7</v>
      </c>
      <c r="AX3738" s="3">
        <v>2.9</v>
      </c>
      <c r="AY3738" s="3">
        <v>3</v>
      </c>
      <c r="AZ3738" s="3">
        <v>3</v>
      </c>
      <c r="BA3738">
        <v>3</v>
      </c>
      <c r="BB3738">
        <v>2016</v>
      </c>
    </row>
    <row r="3739" spans="1:54" hidden="1" x14ac:dyDescent="0.2">
      <c r="A3739">
        <v>439</v>
      </c>
      <c r="B3739" t="s">
        <v>478</v>
      </c>
      <c r="C3739" t="s">
        <v>346</v>
      </c>
      <c r="D3739" t="s">
        <v>206</v>
      </c>
      <c r="E3739" t="s">
        <v>342</v>
      </c>
      <c r="F3739" t="s">
        <v>345</v>
      </c>
      <c r="G3739" t="s">
        <v>225</v>
      </c>
      <c r="H3739" t="s">
        <v>222</v>
      </c>
      <c r="I3739" t="s">
        <v>1270</v>
      </c>
      <c r="J3739" s="3">
        <v>1.165</v>
      </c>
      <c r="K3739" s="3">
        <v>1.4490000000000001</v>
      </c>
      <c r="L3739" s="3">
        <v>1.65</v>
      </c>
      <c r="M3739" s="3">
        <v>1.7869999999999999</v>
      </c>
      <c r="N3739" s="3">
        <v>1.91</v>
      </c>
      <c r="O3739" s="3">
        <v>1.9710000000000001</v>
      </c>
      <c r="P3739" s="3">
        <v>2.2410000000000001</v>
      </c>
      <c r="Q3739" s="3">
        <v>2.2869999999999999</v>
      </c>
      <c r="R3739" s="3">
        <v>2.35</v>
      </c>
      <c r="S3739" s="3">
        <v>2.4260000000000002</v>
      </c>
      <c r="T3739" s="3">
        <v>2.7610000000000001</v>
      </c>
      <c r="U3739" s="3">
        <v>2.9580000000000002</v>
      </c>
      <c r="V3739" s="3">
        <v>3.65</v>
      </c>
      <c r="W3739" s="3">
        <v>3.8839999999999999</v>
      </c>
      <c r="X3739" s="3">
        <v>4.3579999999999997</v>
      </c>
      <c r="Y3739" s="3">
        <v>4.7149999999999999</v>
      </c>
      <c r="Z3739" s="3">
        <v>4.9119999999999999</v>
      </c>
      <c r="AA3739" s="3">
        <v>5.1379999999999999</v>
      </c>
      <c r="AB3739" s="3">
        <v>5.61</v>
      </c>
      <c r="AC3739" s="3">
        <v>5.7779999999999996</v>
      </c>
      <c r="AD3739" s="3">
        <v>5.9989999999999997</v>
      </c>
      <c r="AE3739" s="3">
        <v>6.3630000000000004</v>
      </c>
      <c r="AF3739" s="3">
        <v>6.7939999999999996</v>
      </c>
      <c r="AG3739" s="3">
        <v>7.2290000000000001</v>
      </c>
      <c r="AH3739" s="3">
        <v>8.0909999999999993</v>
      </c>
      <c r="AI3739" s="3">
        <v>8.9250000000000007</v>
      </c>
      <c r="AJ3739" s="3">
        <v>10.675000000000001</v>
      </c>
      <c r="AK3739" s="3">
        <v>12.131</v>
      </c>
      <c r="AL3739" s="3">
        <v>15.593</v>
      </c>
      <c r="AM3739" s="3">
        <v>16.911999999999999</v>
      </c>
      <c r="AN3739" s="3">
        <v>18.762</v>
      </c>
      <c r="AO3739" s="3">
        <v>20.477</v>
      </c>
      <c r="AP3739" s="3">
        <v>21.965</v>
      </c>
      <c r="AQ3739" s="3">
        <v>23.852</v>
      </c>
      <c r="AR3739" s="3">
        <v>25.437000000000001</v>
      </c>
      <c r="AS3739" s="3">
        <v>26.637</v>
      </c>
      <c r="AT3739" s="3">
        <v>27.445</v>
      </c>
      <c r="AU3739" s="3">
        <v>28.704999999999998</v>
      </c>
      <c r="AV3739" s="3">
        <v>30.17</v>
      </c>
      <c r="AW3739" s="3">
        <v>31.759</v>
      </c>
      <c r="AX3739" s="3">
        <v>33.497</v>
      </c>
      <c r="AY3739" s="3">
        <v>35.365000000000002</v>
      </c>
      <c r="AZ3739" s="3">
        <v>37.335999999999999</v>
      </c>
      <c r="BA3739">
        <v>39.417999999999999</v>
      </c>
      <c r="BB3739">
        <v>2016</v>
      </c>
    </row>
    <row r="3740" spans="1:54" hidden="1" x14ac:dyDescent="0.2">
      <c r="A3740">
        <v>439</v>
      </c>
      <c r="B3740" t="s">
        <v>478</v>
      </c>
      <c r="C3740" t="s">
        <v>344</v>
      </c>
      <c r="D3740" t="s">
        <v>206</v>
      </c>
      <c r="E3740" t="s">
        <v>342</v>
      </c>
      <c r="F3740" t="s">
        <v>343</v>
      </c>
      <c r="G3740" t="s">
        <v>223</v>
      </c>
      <c r="H3740" t="s">
        <v>222</v>
      </c>
      <c r="I3740" t="s">
        <v>310</v>
      </c>
      <c r="J3740" s="3">
        <v>3.9079999999999999</v>
      </c>
      <c r="K3740" s="3">
        <v>4.3879999999999999</v>
      </c>
      <c r="L3740" s="3">
        <v>4.6840000000000002</v>
      </c>
      <c r="M3740" s="3">
        <v>4.9219999999999997</v>
      </c>
      <c r="N3740" s="3">
        <v>4.9720000000000004</v>
      </c>
      <c r="O3740" s="3">
        <v>5.0010000000000003</v>
      </c>
      <c r="P3740" s="3">
        <v>6.4039999999999999</v>
      </c>
      <c r="Q3740" s="3">
        <v>6.7510000000000003</v>
      </c>
      <c r="R3740" s="3">
        <v>6.3239999999999998</v>
      </c>
      <c r="S3740" s="3">
        <v>4.2519999999999998</v>
      </c>
      <c r="T3740" s="3">
        <v>4.1609999999999996</v>
      </c>
      <c r="U3740" s="3">
        <v>4.3449999999999998</v>
      </c>
      <c r="V3740" s="3">
        <v>5.3689999999999998</v>
      </c>
      <c r="W3740" s="3">
        <v>5.532</v>
      </c>
      <c r="X3740" s="3">
        <v>6.1970000000000001</v>
      </c>
      <c r="Y3740" s="3">
        <v>6.65</v>
      </c>
      <c r="Z3740" s="3">
        <v>6.9279999999999999</v>
      </c>
      <c r="AA3740" s="3">
        <v>7.2460000000000004</v>
      </c>
      <c r="AB3740" s="3">
        <v>7.9119999999999999</v>
      </c>
      <c r="AC3740" s="3">
        <v>8.1489999999999991</v>
      </c>
      <c r="AD3740" s="3">
        <v>8.4610000000000003</v>
      </c>
      <c r="AE3740" s="3">
        <v>8.9749999999999996</v>
      </c>
      <c r="AF3740" s="3">
        <v>9.5820000000000007</v>
      </c>
      <c r="AG3740" s="3">
        <v>10.196</v>
      </c>
      <c r="AH3740" s="3">
        <v>11.411</v>
      </c>
      <c r="AI3740" s="3">
        <v>12.589</v>
      </c>
      <c r="AJ3740" s="3">
        <v>15.057</v>
      </c>
      <c r="AK3740" s="3">
        <v>17.111000000000001</v>
      </c>
      <c r="AL3740" s="3">
        <v>21.963000000000001</v>
      </c>
      <c r="AM3740" s="3">
        <v>23.82</v>
      </c>
      <c r="AN3740" s="3">
        <v>26.425000000000001</v>
      </c>
      <c r="AO3740" s="3">
        <v>28.84</v>
      </c>
      <c r="AP3740" s="3">
        <v>30.981000000000002</v>
      </c>
      <c r="AQ3740" s="3">
        <v>33.640999999999998</v>
      </c>
      <c r="AR3740" s="3">
        <v>35.878</v>
      </c>
      <c r="AS3740" s="3">
        <v>37.57</v>
      </c>
      <c r="AT3740" s="3">
        <v>38.709000000000003</v>
      </c>
      <c r="AU3740" s="3">
        <v>40.487000000000002</v>
      </c>
      <c r="AV3740" s="3">
        <v>42.552999999999997</v>
      </c>
      <c r="AW3740" s="3">
        <v>44.793999999999997</v>
      </c>
      <c r="AX3740" s="3">
        <v>47.246000000000002</v>
      </c>
      <c r="AY3740" s="3">
        <v>49.88</v>
      </c>
      <c r="AZ3740" s="3">
        <v>52.66</v>
      </c>
      <c r="BA3740">
        <v>55.595999999999997</v>
      </c>
      <c r="BB3740">
        <v>2016</v>
      </c>
    </row>
    <row r="3741" spans="1:54" hidden="1" x14ac:dyDescent="0.2">
      <c r="A3741">
        <v>439</v>
      </c>
      <c r="B3741" t="s">
        <v>478</v>
      </c>
      <c r="C3741" t="s">
        <v>213</v>
      </c>
      <c r="D3741" t="s">
        <v>206</v>
      </c>
      <c r="E3741" t="s">
        <v>342</v>
      </c>
      <c r="F3741" t="s">
        <v>341</v>
      </c>
      <c r="G3741" t="s">
        <v>323</v>
      </c>
      <c r="H3741" t="s">
        <v>222</v>
      </c>
      <c r="I3741" t="s">
        <v>310</v>
      </c>
      <c r="J3741" s="3">
        <v>8.2469999999999999</v>
      </c>
      <c r="K3741" s="3">
        <v>10.567</v>
      </c>
      <c r="L3741" s="3">
        <v>12.010999999999999</v>
      </c>
      <c r="M3741" s="3">
        <v>12.209</v>
      </c>
      <c r="N3741" s="3">
        <v>13.183999999999999</v>
      </c>
      <c r="O3741" s="3">
        <v>13.238</v>
      </c>
      <c r="P3741" s="3">
        <v>14.247999999999999</v>
      </c>
      <c r="Q3741" s="3">
        <v>14.951000000000001</v>
      </c>
      <c r="R3741" s="3">
        <v>15.701000000000001</v>
      </c>
      <c r="S3741" s="3">
        <v>14.561</v>
      </c>
      <c r="T3741" s="3">
        <v>15.057</v>
      </c>
      <c r="U3741" s="3">
        <v>15.81</v>
      </c>
      <c r="V3741" s="3">
        <v>18.491</v>
      </c>
      <c r="W3741" s="3">
        <v>19.78</v>
      </c>
      <c r="X3741" s="3">
        <v>21.207000000000001</v>
      </c>
      <c r="Y3741" s="3">
        <v>22.989000000000001</v>
      </c>
      <c r="Z3741" s="3">
        <v>23.893999999999998</v>
      </c>
      <c r="AA3741" s="3">
        <v>25.111000000000001</v>
      </c>
      <c r="AB3741" s="3">
        <v>26.148</v>
      </c>
      <c r="AC3741" s="3">
        <v>27.446000000000002</v>
      </c>
      <c r="AD3741" s="3">
        <v>29.263999999999999</v>
      </c>
      <c r="AE3741" s="3">
        <v>31.507999999999999</v>
      </c>
      <c r="AF3741" s="3">
        <v>33.843000000000004</v>
      </c>
      <c r="AG3741" s="3">
        <v>35.96</v>
      </c>
      <c r="AH3741" s="3">
        <v>40.110999999999997</v>
      </c>
      <c r="AI3741" s="3">
        <v>44.77</v>
      </c>
      <c r="AJ3741" s="3">
        <v>49.881</v>
      </c>
      <c r="AK3741" s="3">
        <v>55.395000000000003</v>
      </c>
      <c r="AL3741" s="3">
        <v>60.566000000000003</v>
      </c>
      <c r="AM3741" s="3">
        <v>64.367999999999995</v>
      </c>
      <c r="AN3741" s="3">
        <v>66.661000000000001</v>
      </c>
      <c r="AO3741" s="3">
        <v>69.796999999999997</v>
      </c>
      <c r="AP3741" s="3">
        <v>72.966999999999999</v>
      </c>
      <c r="AQ3741" s="3">
        <v>76.242999999999995</v>
      </c>
      <c r="AR3741" s="3">
        <v>80.013999999999996</v>
      </c>
      <c r="AS3741" s="3">
        <v>82.808999999999997</v>
      </c>
      <c r="AT3741" s="3">
        <v>85.554000000000002</v>
      </c>
      <c r="AU3741" s="3">
        <v>89.096000000000004</v>
      </c>
      <c r="AV3741" s="3">
        <v>93.399000000000001</v>
      </c>
      <c r="AW3741" s="3">
        <v>98.001000000000005</v>
      </c>
      <c r="AX3741" s="3">
        <v>102.824</v>
      </c>
      <c r="AY3741" s="3">
        <v>107.92700000000001</v>
      </c>
      <c r="AZ3741" s="3">
        <v>113.074</v>
      </c>
      <c r="BA3741">
        <v>118.492</v>
      </c>
      <c r="BB3741">
        <v>2016</v>
      </c>
    </row>
    <row r="3742" spans="1:54" hidden="1" x14ac:dyDescent="0.2">
      <c r="A3742">
        <v>439</v>
      </c>
      <c r="B3742" t="s">
        <v>478</v>
      </c>
      <c r="C3742" t="s">
        <v>340</v>
      </c>
      <c r="D3742" t="s">
        <v>206</v>
      </c>
      <c r="E3742" t="s">
        <v>339</v>
      </c>
      <c r="F3742" t="s">
        <v>338</v>
      </c>
      <c r="G3742" t="s">
        <v>295</v>
      </c>
      <c r="I3742" t="s">
        <v>337</v>
      </c>
      <c r="J3742" s="3">
        <v>41.338999999999999</v>
      </c>
      <c r="K3742" s="3">
        <v>43.869</v>
      </c>
      <c r="L3742" s="3">
        <v>46.691000000000003</v>
      </c>
      <c r="M3742" s="3">
        <v>51.697000000000003</v>
      </c>
      <c r="N3742" s="3">
        <v>52.988</v>
      </c>
      <c r="O3742" s="3">
        <v>56.197000000000003</v>
      </c>
      <c r="P3742" s="3">
        <v>60.561</v>
      </c>
      <c r="Q3742" s="3">
        <v>60.405000000000001</v>
      </c>
      <c r="R3742" s="3">
        <v>61.173000000000002</v>
      </c>
      <c r="S3742" s="3">
        <v>70.742999999999995</v>
      </c>
      <c r="T3742" s="3">
        <v>80.757999999999996</v>
      </c>
      <c r="U3742" s="3">
        <v>85.137</v>
      </c>
      <c r="V3742" s="3">
        <v>91.86</v>
      </c>
      <c r="W3742" s="3">
        <v>93.57</v>
      </c>
      <c r="X3742" s="3">
        <v>100.00700000000001</v>
      </c>
      <c r="Y3742" s="3">
        <v>101.881</v>
      </c>
      <c r="Z3742" s="3">
        <v>103.992</v>
      </c>
      <c r="AA3742" s="3">
        <v>105.267</v>
      </c>
      <c r="AB3742" s="3">
        <v>111.58199999999999</v>
      </c>
      <c r="AC3742" s="3">
        <v>111.16200000000001</v>
      </c>
      <c r="AD3742" s="3">
        <v>110.703</v>
      </c>
      <c r="AE3742" s="3">
        <v>111.559</v>
      </c>
      <c r="AF3742" s="3">
        <v>112.592</v>
      </c>
      <c r="AG3742" s="3">
        <v>114.991</v>
      </c>
      <c r="AH3742" s="3">
        <v>118.55500000000001</v>
      </c>
      <c r="AI3742" s="3">
        <v>120.946</v>
      </c>
      <c r="AJ3742" s="3">
        <v>133.82900000000001</v>
      </c>
      <c r="AK3742" s="3">
        <v>140.58799999999999</v>
      </c>
      <c r="AL3742" s="3">
        <v>168.52099999999999</v>
      </c>
      <c r="AM3742" s="3">
        <v>173.28299999999999</v>
      </c>
      <c r="AN3742" s="3">
        <v>187.89400000000001</v>
      </c>
      <c r="AO3742" s="3">
        <v>199.893</v>
      </c>
      <c r="AP3742" s="3">
        <v>208.89099999999999</v>
      </c>
      <c r="AQ3742" s="3">
        <v>220.58699999999999</v>
      </c>
      <c r="AR3742" s="3">
        <v>228.185</v>
      </c>
      <c r="AS3742" s="3">
        <v>233.39099999999999</v>
      </c>
      <c r="AT3742" s="3">
        <v>235.721</v>
      </c>
      <c r="AU3742" s="3">
        <v>241.001</v>
      </c>
      <c r="AV3742" s="3">
        <v>247.12299999999999</v>
      </c>
      <c r="AW3742" s="3">
        <v>253.30099999999999</v>
      </c>
      <c r="AX3742" s="3">
        <v>259.63299999999998</v>
      </c>
      <c r="AY3742" s="3">
        <v>266.12400000000002</v>
      </c>
      <c r="AZ3742" s="3">
        <v>272.77699999999999</v>
      </c>
      <c r="BA3742">
        <v>279.59699999999998</v>
      </c>
      <c r="BB3742">
        <v>2016</v>
      </c>
    </row>
    <row r="3743" spans="1:54" hidden="1" x14ac:dyDescent="0.2">
      <c r="A3743">
        <v>439</v>
      </c>
      <c r="B3743" t="s">
        <v>478</v>
      </c>
      <c r="C3743" t="s">
        <v>336</v>
      </c>
      <c r="D3743" t="s">
        <v>206</v>
      </c>
      <c r="E3743" t="s">
        <v>333</v>
      </c>
      <c r="F3743" t="s">
        <v>335</v>
      </c>
      <c r="G3743" t="s">
        <v>225</v>
      </c>
      <c r="H3743" t="s">
        <v>322</v>
      </c>
      <c r="I3743" t="s">
        <v>330</v>
      </c>
      <c r="J3743" s="3">
        <v>1261.9349999999999</v>
      </c>
      <c r="K3743" s="3">
        <v>1423.933</v>
      </c>
      <c r="L3743" s="3">
        <v>1467.04</v>
      </c>
      <c r="M3743" s="3">
        <v>1381.2550000000001</v>
      </c>
      <c r="N3743" s="3">
        <v>1386.6869999999999</v>
      </c>
      <c r="O3743" s="3">
        <v>1298.741</v>
      </c>
      <c r="P3743" s="3">
        <v>1318.93</v>
      </c>
      <c r="Q3743" s="3">
        <v>1299.1079999999999</v>
      </c>
      <c r="R3743" s="3">
        <v>1268.8800000000001</v>
      </c>
      <c r="S3743" s="3">
        <v>1090.5219999999999</v>
      </c>
      <c r="T3743" s="3">
        <v>985.87099999999998</v>
      </c>
      <c r="U3743" s="3">
        <v>938.77300000000002</v>
      </c>
      <c r="V3743" s="3">
        <v>1033.559</v>
      </c>
      <c r="W3743" s="3">
        <v>1039.6189999999999</v>
      </c>
      <c r="X3743" s="3">
        <v>1052.7850000000001</v>
      </c>
      <c r="Y3743" s="3">
        <v>1085.2719999999999</v>
      </c>
      <c r="Z3743" s="3">
        <v>1077.7149999999999</v>
      </c>
      <c r="AA3743" s="3">
        <v>1083.1199999999999</v>
      </c>
      <c r="AB3743" s="3">
        <v>1087.5050000000001</v>
      </c>
      <c r="AC3743" s="3">
        <v>1096.9949999999999</v>
      </c>
      <c r="AD3743" s="3">
        <v>1115.6199999999999</v>
      </c>
      <c r="AE3743" s="3">
        <v>1145.8589999999999</v>
      </c>
      <c r="AF3743" s="3">
        <v>1183.624</v>
      </c>
      <c r="AG3743" s="3">
        <v>1201.9770000000001</v>
      </c>
      <c r="AH3743" s="3">
        <v>1275.586</v>
      </c>
      <c r="AI3743" s="3">
        <v>1348.367</v>
      </c>
      <c r="AJ3743" s="3">
        <v>1424.44</v>
      </c>
      <c r="AK3743" s="3">
        <v>1507.7809999999999</v>
      </c>
      <c r="AL3743" s="3">
        <v>1581.73</v>
      </c>
      <c r="AM3743" s="3">
        <v>1632.086</v>
      </c>
      <c r="AN3743" s="3">
        <v>1633.4770000000001</v>
      </c>
      <c r="AO3743" s="3">
        <v>1639.2639999999999</v>
      </c>
      <c r="AP3743" s="3">
        <v>1646.098</v>
      </c>
      <c r="AQ3743" s="3">
        <v>1655.835</v>
      </c>
      <c r="AR3743" s="3">
        <v>1669.95</v>
      </c>
      <c r="AS3743" s="3">
        <v>1672.5329999999999</v>
      </c>
      <c r="AT3743" s="3">
        <v>1669.0630000000001</v>
      </c>
      <c r="AU3743" s="3">
        <v>1670.2909999999999</v>
      </c>
      <c r="AV3743" s="3">
        <v>1674.789</v>
      </c>
      <c r="AW3743" s="3">
        <v>1682.575</v>
      </c>
      <c r="AX3743" s="3">
        <v>1693.6890000000001</v>
      </c>
      <c r="AY3743" s="3">
        <v>1706.5329999999999</v>
      </c>
      <c r="AZ3743" s="3">
        <v>1719.4749999999999</v>
      </c>
      <c r="BA3743">
        <v>1732.5139999999999</v>
      </c>
      <c r="BB3743">
        <v>2015</v>
      </c>
    </row>
    <row r="3744" spans="1:54" hidden="1" x14ac:dyDescent="0.2">
      <c r="A3744">
        <v>439</v>
      </c>
      <c r="B3744" t="s">
        <v>478</v>
      </c>
      <c r="C3744" t="s">
        <v>334</v>
      </c>
      <c r="D3744" t="s">
        <v>206</v>
      </c>
      <c r="E3744" t="s">
        <v>333</v>
      </c>
      <c r="F3744" t="s">
        <v>332</v>
      </c>
      <c r="G3744" t="s">
        <v>331</v>
      </c>
      <c r="H3744" t="s">
        <v>322</v>
      </c>
      <c r="I3744" t="s">
        <v>330</v>
      </c>
      <c r="J3744" s="3">
        <v>8598.3209999999999</v>
      </c>
      <c r="K3744" s="3">
        <v>9702.1119999999992</v>
      </c>
      <c r="L3744" s="3">
        <v>9995.8289999999997</v>
      </c>
      <c r="M3744" s="3">
        <v>9411.3230000000003</v>
      </c>
      <c r="N3744" s="3">
        <v>9448.3349999999991</v>
      </c>
      <c r="O3744" s="3">
        <v>8849.1029999999992</v>
      </c>
      <c r="P3744" s="3">
        <v>8986.6679999999997</v>
      </c>
      <c r="Q3744" s="3">
        <v>8851.6039999999994</v>
      </c>
      <c r="R3744" s="3">
        <v>8645.6450000000004</v>
      </c>
      <c r="S3744" s="3">
        <v>7430.3810000000003</v>
      </c>
      <c r="T3744" s="3">
        <v>6717.3320000000003</v>
      </c>
      <c r="U3744" s="3">
        <v>6396.4279999999999</v>
      </c>
      <c r="V3744" s="3">
        <v>7042.259</v>
      </c>
      <c r="W3744" s="3">
        <v>7083.5529999999999</v>
      </c>
      <c r="X3744" s="3">
        <v>7173.2610000000004</v>
      </c>
      <c r="Y3744" s="3">
        <v>7394.6120000000001</v>
      </c>
      <c r="Z3744" s="3">
        <v>7343.1210000000001</v>
      </c>
      <c r="AA3744" s="3">
        <v>7379.9470000000001</v>
      </c>
      <c r="AB3744" s="3">
        <v>7409.8289999999997</v>
      </c>
      <c r="AC3744" s="3">
        <v>7474.49</v>
      </c>
      <c r="AD3744" s="3">
        <v>7601.393</v>
      </c>
      <c r="AE3744" s="3">
        <v>7807.4269999999997</v>
      </c>
      <c r="AF3744" s="3">
        <v>8064.7460000000001</v>
      </c>
      <c r="AG3744" s="3">
        <v>8189.7950000000001</v>
      </c>
      <c r="AH3744" s="3">
        <v>8691.3369999999995</v>
      </c>
      <c r="AI3744" s="3">
        <v>9187.2340000000004</v>
      </c>
      <c r="AJ3744" s="3">
        <v>9705.5709999999999</v>
      </c>
      <c r="AK3744" s="3">
        <v>10273.423000000001</v>
      </c>
      <c r="AL3744" s="3">
        <v>10777.279</v>
      </c>
      <c r="AM3744" s="3">
        <v>11120.385</v>
      </c>
      <c r="AN3744" s="3">
        <v>11129.86</v>
      </c>
      <c r="AO3744" s="3">
        <v>11169.296</v>
      </c>
      <c r="AP3744" s="3">
        <v>11215.86</v>
      </c>
      <c r="AQ3744" s="3">
        <v>11282.199000000001</v>
      </c>
      <c r="AR3744" s="3">
        <v>11378.374</v>
      </c>
      <c r="AS3744" s="3">
        <v>11395.973</v>
      </c>
      <c r="AT3744" s="3">
        <v>11372.333000000001</v>
      </c>
      <c r="AU3744" s="3">
        <v>11380.701999999999</v>
      </c>
      <c r="AV3744" s="3">
        <v>11411.343999999999</v>
      </c>
      <c r="AW3744" s="3">
        <v>11464.394</v>
      </c>
      <c r="AX3744" s="3">
        <v>11540.120999999999</v>
      </c>
      <c r="AY3744" s="3">
        <v>11627.637000000001</v>
      </c>
      <c r="AZ3744" s="3">
        <v>11715.816000000001</v>
      </c>
      <c r="BA3744">
        <v>11804.664000000001</v>
      </c>
      <c r="BB3744">
        <v>2015</v>
      </c>
    </row>
    <row r="3745" spans="1:54" hidden="1" x14ac:dyDescent="0.2">
      <c r="A3745">
        <v>439</v>
      </c>
      <c r="B3745" t="s">
        <v>478</v>
      </c>
      <c r="C3745" t="s">
        <v>329</v>
      </c>
      <c r="D3745" t="s">
        <v>206</v>
      </c>
      <c r="E3745" t="s">
        <v>325</v>
      </c>
      <c r="F3745" t="s">
        <v>328</v>
      </c>
      <c r="G3745" t="s">
        <v>225</v>
      </c>
      <c r="H3745" t="s">
        <v>322</v>
      </c>
      <c r="I3745" t="s">
        <v>321</v>
      </c>
      <c r="J3745" s="3">
        <v>521.67499999999995</v>
      </c>
      <c r="K3745" s="3">
        <v>624.66600000000005</v>
      </c>
      <c r="L3745" s="3">
        <v>684.97299999999996</v>
      </c>
      <c r="M3745" s="3">
        <v>714.06899999999996</v>
      </c>
      <c r="N3745" s="3">
        <v>734.78300000000002</v>
      </c>
      <c r="O3745" s="3">
        <v>729.85199999999998</v>
      </c>
      <c r="P3745" s="3">
        <v>798.75199999999995</v>
      </c>
      <c r="Q3745" s="3">
        <v>784.72900000000004</v>
      </c>
      <c r="R3745" s="3">
        <v>776.21400000000006</v>
      </c>
      <c r="S3745" s="3">
        <v>771.46900000000005</v>
      </c>
      <c r="T3745" s="3">
        <v>796.16499999999996</v>
      </c>
      <c r="U3745" s="3">
        <v>799.24300000000005</v>
      </c>
      <c r="V3745" s="3">
        <v>949.428</v>
      </c>
      <c r="W3745" s="3">
        <v>972.76800000000003</v>
      </c>
      <c r="X3745" s="3">
        <v>1052.864</v>
      </c>
      <c r="Y3745" s="3">
        <v>1105.691</v>
      </c>
      <c r="Z3745" s="3">
        <v>1120.7339999999999</v>
      </c>
      <c r="AA3745" s="3">
        <v>1140.165</v>
      </c>
      <c r="AB3745" s="3">
        <v>1213.4570000000001</v>
      </c>
      <c r="AC3745" s="3">
        <v>1219.4390000000001</v>
      </c>
      <c r="AD3745" s="3">
        <v>1235.0229999999999</v>
      </c>
      <c r="AE3745" s="3">
        <v>1278.3040000000001</v>
      </c>
      <c r="AF3745" s="3">
        <v>1332.671</v>
      </c>
      <c r="AG3745" s="3">
        <v>1382.165</v>
      </c>
      <c r="AH3745" s="3">
        <v>1512.2760000000001</v>
      </c>
      <c r="AI3745" s="3">
        <v>1630.799</v>
      </c>
      <c r="AJ3745" s="3">
        <v>1906.316</v>
      </c>
      <c r="AK3745" s="3">
        <v>2119.7660000000001</v>
      </c>
      <c r="AL3745" s="3">
        <v>2665.54</v>
      </c>
      <c r="AM3745" s="3">
        <v>2828.1289999999999</v>
      </c>
      <c r="AN3745" s="3">
        <v>3069.2</v>
      </c>
      <c r="AO3745" s="3">
        <v>3276.7710000000002</v>
      </c>
      <c r="AP3745" s="3">
        <v>3438.5549999999998</v>
      </c>
      <c r="AQ3745" s="3">
        <v>3652.5569999999998</v>
      </c>
      <c r="AR3745" s="3">
        <v>3810.5770000000002</v>
      </c>
      <c r="AS3745" s="3">
        <v>3903.5329999999999</v>
      </c>
      <c r="AT3745" s="3">
        <v>3934.3330000000001</v>
      </c>
      <c r="AU3745" s="3">
        <v>4025.422</v>
      </c>
      <c r="AV3745" s="3">
        <v>4138.7820000000002</v>
      </c>
      <c r="AW3745" s="3">
        <v>4261.973</v>
      </c>
      <c r="AX3745" s="3">
        <v>4397.3779999999997</v>
      </c>
      <c r="AY3745" s="3">
        <v>4541.4939999999997</v>
      </c>
      <c r="AZ3745" s="3">
        <v>4690.3329999999996</v>
      </c>
      <c r="BA3745">
        <v>4844.0510000000004</v>
      </c>
      <c r="BB3745">
        <v>2015</v>
      </c>
    </row>
    <row r="3746" spans="1:54" hidden="1" x14ac:dyDescent="0.2">
      <c r="A3746">
        <v>439</v>
      </c>
      <c r="B3746" t="s">
        <v>478</v>
      </c>
      <c r="C3746" t="s">
        <v>327</v>
      </c>
      <c r="D3746" t="s">
        <v>206</v>
      </c>
      <c r="E3746" t="s">
        <v>325</v>
      </c>
      <c r="F3746" t="s">
        <v>326</v>
      </c>
      <c r="G3746" t="s">
        <v>223</v>
      </c>
      <c r="H3746" t="s">
        <v>322</v>
      </c>
      <c r="I3746" t="s">
        <v>321</v>
      </c>
      <c r="J3746" s="3">
        <v>1750</v>
      </c>
      <c r="K3746" s="3">
        <v>1892.3530000000001</v>
      </c>
      <c r="L3746" s="3">
        <v>1944.289</v>
      </c>
      <c r="M3746" s="3">
        <v>1967.1310000000001</v>
      </c>
      <c r="N3746" s="3">
        <v>1912.998</v>
      </c>
      <c r="O3746" s="3">
        <v>1852.29</v>
      </c>
      <c r="P3746" s="3">
        <v>2283.096</v>
      </c>
      <c r="Q3746" s="3">
        <v>2316.703</v>
      </c>
      <c r="R3746" s="3">
        <v>2089.2710000000002</v>
      </c>
      <c r="S3746" s="3">
        <v>1352.556</v>
      </c>
      <c r="T3746" s="3">
        <v>1199.7070000000001</v>
      </c>
      <c r="U3746" s="3">
        <v>1174.0239999999999</v>
      </c>
      <c r="V3746" s="3">
        <v>1396.769</v>
      </c>
      <c r="W3746" s="3">
        <v>1385.329</v>
      </c>
      <c r="X3746" s="3">
        <v>1497.162</v>
      </c>
      <c r="Y3746" s="3">
        <v>1559.511</v>
      </c>
      <c r="Z3746" s="3">
        <v>1580.7270000000001</v>
      </c>
      <c r="AA3746" s="3">
        <v>1608.134</v>
      </c>
      <c r="AB3746" s="3">
        <v>1711.508</v>
      </c>
      <c r="AC3746" s="3">
        <v>1719.9459999999999</v>
      </c>
      <c r="AD3746" s="3">
        <v>1741.9259999999999</v>
      </c>
      <c r="AE3746" s="3">
        <v>1802.971</v>
      </c>
      <c r="AF3746" s="3">
        <v>1879.653</v>
      </c>
      <c r="AG3746" s="3">
        <v>1949.461</v>
      </c>
      <c r="AH3746" s="3">
        <v>2132.9740000000002</v>
      </c>
      <c r="AI3746" s="3">
        <v>2300.1439999999998</v>
      </c>
      <c r="AJ3746" s="3">
        <v>2688.739</v>
      </c>
      <c r="AK3746" s="3">
        <v>2989.8029999999999</v>
      </c>
      <c r="AL3746" s="3">
        <v>3754.2820000000002</v>
      </c>
      <c r="AM3746" s="3">
        <v>3983.28</v>
      </c>
      <c r="AN3746" s="3">
        <v>4322.817</v>
      </c>
      <c r="AO3746" s="3">
        <v>4615.17</v>
      </c>
      <c r="AP3746" s="3">
        <v>4849.875</v>
      </c>
      <c r="AQ3746" s="3">
        <v>5151.7129999999997</v>
      </c>
      <c r="AR3746" s="3">
        <v>5374.59</v>
      </c>
      <c r="AS3746" s="3">
        <v>5505.7</v>
      </c>
      <c r="AT3746" s="3">
        <v>5549.1409999999996</v>
      </c>
      <c r="AU3746" s="3">
        <v>5677.6170000000002</v>
      </c>
      <c r="AV3746" s="3">
        <v>5837.5029999999997</v>
      </c>
      <c r="AW3746" s="3">
        <v>6011.2569999999996</v>
      </c>
      <c r="AX3746" s="3">
        <v>6202.2380000000003</v>
      </c>
      <c r="AY3746" s="3">
        <v>6405.5050000000001</v>
      </c>
      <c r="AZ3746" s="3">
        <v>6615.4340000000002</v>
      </c>
      <c r="BA3746">
        <v>6832.2430000000004</v>
      </c>
      <c r="BB3746">
        <v>2015</v>
      </c>
    </row>
    <row r="3747" spans="1:54" hidden="1" x14ac:dyDescent="0.2">
      <c r="A3747">
        <v>439</v>
      </c>
      <c r="B3747" t="s">
        <v>478</v>
      </c>
      <c r="C3747" t="s">
        <v>212</v>
      </c>
      <c r="D3747" t="s">
        <v>206</v>
      </c>
      <c r="E3747" t="s">
        <v>325</v>
      </c>
      <c r="F3747" t="s">
        <v>324</v>
      </c>
      <c r="G3747" t="s">
        <v>323</v>
      </c>
      <c r="H3747" t="s">
        <v>322</v>
      </c>
      <c r="I3747" t="s">
        <v>321</v>
      </c>
      <c r="J3747" s="3">
        <v>3693.36</v>
      </c>
      <c r="K3747" s="3">
        <v>4556.6149999999998</v>
      </c>
      <c r="L3747" s="3">
        <v>4985.8339999999998</v>
      </c>
      <c r="M3747" s="3">
        <v>4879.5919999999996</v>
      </c>
      <c r="N3747" s="3">
        <v>5072.6369999999997</v>
      </c>
      <c r="O3747" s="3">
        <v>4902.9520000000002</v>
      </c>
      <c r="P3747" s="3">
        <v>5079.558</v>
      </c>
      <c r="Q3747" s="3">
        <v>5130.9110000000001</v>
      </c>
      <c r="R3747" s="3">
        <v>5186.9560000000001</v>
      </c>
      <c r="S3747" s="3">
        <v>4631.2070000000003</v>
      </c>
      <c r="T3747" s="3">
        <v>4341.634</v>
      </c>
      <c r="U3747" s="3">
        <v>4271.83</v>
      </c>
      <c r="V3747" s="3">
        <v>4810.366</v>
      </c>
      <c r="W3747" s="3">
        <v>4953.6790000000001</v>
      </c>
      <c r="X3747" s="3">
        <v>5123.1840000000002</v>
      </c>
      <c r="Y3747" s="3">
        <v>5391.4170000000004</v>
      </c>
      <c r="Z3747" s="3">
        <v>5451.5870000000004</v>
      </c>
      <c r="AA3747" s="3">
        <v>5572.7359999999999</v>
      </c>
      <c r="AB3747" s="3">
        <v>5656.0140000000001</v>
      </c>
      <c r="AC3747" s="3">
        <v>5792.6859999999997</v>
      </c>
      <c r="AD3747" s="3">
        <v>6025.0730000000003</v>
      </c>
      <c r="AE3747" s="3">
        <v>6329.4170000000004</v>
      </c>
      <c r="AF3747" s="3">
        <v>6638.3940000000002</v>
      </c>
      <c r="AG3747" s="3">
        <v>6875.7460000000001</v>
      </c>
      <c r="AH3747" s="3">
        <v>7497.4709999999995</v>
      </c>
      <c r="AI3747" s="3">
        <v>8180.2290000000003</v>
      </c>
      <c r="AJ3747" s="3">
        <v>8907.2900000000009</v>
      </c>
      <c r="AK3747" s="3">
        <v>9679.3220000000001</v>
      </c>
      <c r="AL3747" s="3">
        <v>10353.225</v>
      </c>
      <c r="AM3747" s="3">
        <v>10763.958000000001</v>
      </c>
      <c r="AN3747" s="3">
        <v>10904.753000000001</v>
      </c>
      <c r="AO3747" s="3">
        <v>11169.296</v>
      </c>
      <c r="AP3747" s="3">
        <v>11422.468000000001</v>
      </c>
      <c r="AQ3747" s="3">
        <v>11675.584999999999</v>
      </c>
      <c r="AR3747" s="3">
        <v>11986.449000000001</v>
      </c>
      <c r="AS3747" s="3">
        <v>12135.159</v>
      </c>
      <c r="AT3747" s="3">
        <v>12264.495000000001</v>
      </c>
      <c r="AU3747" s="3">
        <v>12494.367</v>
      </c>
      <c r="AV3747" s="3">
        <v>12812.647999999999</v>
      </c>
      <c r="AW3747" s="3">
        <v>13151.38</v>
      </c>
      <c r="AX3747" s="3">
        <v>13498.361999999999</v>
      </c>
      <c r="AY3747" s="3">
        <v>13859.928</v>
      </c>
      <c r="AZ3747" s="3">
        <v>14204.829</v>
      </c>
      <c r="BA3747">
        <v>14561.569</v>
      </c>
      <c r="BB3747">
        <v>2015</v>
      </c>
    </row>
    <row r="3748" spans="1:54" hidden="1" x14ac:dyDescent="0.2">
      <c r="A3748">
        <v>439</v>
      </c>
      <c r="B3748" t="s">
        <v>478</v>
      </c>
      <c r="C3748" t="s">
        <v>320</v>
      </c>
      <c r="D3748" t="s">
        <v>206</v>
      </c>
      <c r="E3748" t="s">
        <v>319</v>
      </c>
      <c r="F3748" t="s">
        <v>318</v>
      </c>
      <c r="G3748" t="s">
        <v>243</v>
      </c>
    </row>
    <row r="3749" spans="1:54" hidden="1" x14ac:dyDescent="0.2">
      <c r="A3749">
        <v>439</v>
      </c>
      <c r="B3749" t="s">
        <v>478</v>
      </c>
      <c r="C3749" t="s">
        <v>317</v>
      </c>
      <c r="D3749" t="s">
        <v>206</v>
      </c>
      <c r="E3749" t="s">
        <v>316</v>
      </c>
      <c r="F3749" t="s">
        <v>315</v>
      </c>
      <c r="G3749" t="s">
        <v>288</v>
      </c>
      <c r="I3749" t="s">
        <v>310</v>
      </c>
      <c r="J3749" s="3">
        <v>6.2E-2</v>
      </c>
      <c r="K3749" s="3">
        <v>7.1999999999999995E-2</v>
      </c>
      <c r="L3749" s="3">
        <v>7.6999999999999999E-2</v>
      </c>
      <c r="M3749" s="3">
        <v>7.2999999999999995E-2</v>
      </c>
      <c r="N3749" s="3">
        <v>7.2999999999999995E-2</v>
      </c>
      <c r="O3749" s="3">
        <v>6.9000000000000006E-2</v>
      </c>
      <c r="P3749" s="3">
        <v>7.0000000000000007E-2</v>
      </c>
      <c r="Q3749" s="3">
        <v>6.9000000000000006E-2</v>
      </c>
      <c r="R3749" s="3">
        <v>6.7000000000000004E-2</v>
      </c>
      <c r="S3749" s="3">
        <v>5.8000000000000003E-2</v>
      </c>
      <c r="T3749" s="3">
        <v>5.5E-2</v>
      </c>
      <c r="U3749" s="3">
        <v>5.5E-2</v>
      </c>
      <c r="V3749" s="3">
        <v>5.6000000000000001E-2</v>
      </c>
      <c r="W3749" s="3">
        <v>5.8000000000000003E-2</v>
      </c>
      <c r="X3749" s="3">
        <v>5.8999999999999997E-2</v>
      </c>
      <c r="Y3749" s="3">
        <v>0.06</v>
      </c>
      <c r="Z3749" s="3">
        <v>5.8999999999999997E-2</v>
      </c>
      <c r="AA3749" s="3">
        <v>5.8999999999999997E-2</v>
      </c>
      <c r="AB3749" s="3">
        <v>5.8999999999999997E-2</v>
      </c>
      <c r="AC3749" s="3">
        <v>5.8999999999999997E-2</v>
      </c>
      <c r="AD3749" s="3">
        <v>5.8999999999999997E-2</v>
      </c>
      <c r="AE3749" s="3">
        <v>0.06</v>
      </c>
      <c r="AF3749" s="3">
        <v>6.2E-2</v>
      </c>
      <c r="AG3749" s="3">
        <v>6.2E-2</v>
      </c>
      <c r="AH3749" s="3">
        <v>6.4000000000000001E-2</v>
      </c>
      <c r="AI3749" s="3">
        <v>6.6000000000000003E-2</v>
      </c>
      <c r="AJ3749" s="3">
        <v>6.8000000000000005E-2</v>
      </c>
      <c r="AK3749" s="3">
        <v>7.0000000000000007E-2</v>
      </c>
      <c r="AL3749" s="3">
        <v>7.1999999999999995E-2</v>
      </c>
      <c r="AM3749" s="3">
        <v>7.6999999999999999E-2</v>
      </c>
      <c r="AN3749" s="3">
        <v>7.4999999999999997E-2</v>
      </c>
      <c r="AO3749" s="3">
        <v>7.3999999999999996E-2</v>
      </c>
      <c r="AP3749" s="3">
        <v>7.2999999999999995E-2</v>
      </c>
      <c r="AQ3749" s="3">
        <v>7.2999999999999995E-2</v>
      </c>
      <c r="AR3749" s="3">
        <v>7.2999999999999995E-2</v>
      </c>
      <c r="AS3749" s="3">
        <v>7.1999999999999995E-2</v>
      </c>
      <c r="AT3749" s="3">
        <v>7.0999999999999994E-2</v>
      </c>
      <c r="AU3749" s="3">
        <v>7.0000000000000007E-2</v>
      </c>
      <c r="AV3749" s="3">
        <v>6.9000000000000006E-2</v>
      </c>
      <c r="AW3749" s="3">
        <v>6.8000000000000005E-2</v>
      </c>
      <c r="AX3749" s="3">
        <v>6.8000000000000005E-2</v>
      </c>
      <c r="AY3749" s="3">
        <v>6.7000000000000004E-2</v>
      </c>
      <c r="AZ3749" s="3">
        <v>6.7000000000000004E-2</v>
      </c>
      <c r="BA3749">
        <v>6.7000000000000004E-2</v>
      </c>
      <c r="BB3749">
        <v>2016</v>
      </c>
    </row>
    <row r="3750" spans="1:54" hidden="1" x14ac:dyDescent="0.2">
      <c r="A3750">
        <v>439</v>
      </c>
      <c r="B3750" t="s">
        <v>478</v>
      </c>
      <c r="C3750" t="s">
        <v>314</v>
      </c>
      <c r="D3750" t="s">
        <v>206</v>
      </c>
      <c r="E3750" t="s">
        <v>313</v>
      </c>
      <c r="F3750" t="s">
        <v>312</v>
      </c>
      <c r="G3750" t="s">
        <v>311</v>
      </c>
      <c r="I3750" t="s">
        <v>310</v>
      </c>
      <c r="J3750" s="3">
        <v>0.14099999999999999</v>
      </c>
      <c r="K3750" s="3">
        <v>0.13700000000000001</v>
      </c>
      <c r="L3750" s="3">
        <v>0.13700000000000001</v>
      </c>
      <c r="M3750" s="3">
        <v>0.14599999999999999</v>
      </c>
      <c r="N3750" s="3">
        <v>0.14499999999999999</v>
      </c>
      <c r="O3750" s="3">
        <v>0.14899999999999999</v>
      </c>
      <c r="P3750" s="3">
        <v>0.157</v>
      </c>
      <c r="Q3750" s="3">
        <v>0.153</v>
      </c>
      <c r="R3750" s="3">
        <v>0.15</v>
      </c>
      <c r="S3750" s="3">
        <v>0.16700000000000001</v>
      </c>
      <c r="T3750" s="3">
        <v>0.183</v>
      </c>
      <c r="U3750" s="3">
        <v>0.187</v>
      </c>
      <c r="V3750" s="3">
        <v>0.19700000000000001</v>
      </c>
      <c r="W3750" s="3">
        <v>0.19600000000000001</v>
      </c>
      <c r="X3750" s="3">
        <v>0.20599999999999999</v>
      </c>
      <c r="Y3750" s="3">
        <v>0.20499999999999999</v>
      </c>
      <c r="Z3750" s="3">
        <v>0.20599999999999999</v>
      </c>
      <c r="AA3750" s="3">
        <v>0.20499999999999999</v>
      </c>
      <c r="AB3750" s="3">
        <v>0.215</v>
      </c>
      <c r="AC3750" s="3">
        <v>0.21099999999999999</v>
      </c>
      <c r="AD3750" s="3">
        <v>0.20499999999999999</v>
      </c>
      <c r="AE3750" s="3">
        <v>0.20200000000000001</v>
      </c>
      <c r="AF3750" s="3">
        <v>0.20100000000000001</v>
      </c>
      <c r="AG3750" s="3">
        <v>0.20100000000000001</v>
      </c>
      <c r="AH3750" s="3">
        <v>0.20200000000000001</v>
      </c>
      <c r="AI3750" s="3">
        <v>0.19900000000000001</v>
      </c>
      <c r="AJ3750" s="3">
        <v>0.214</v>
      </c>
      <c r="AK3750" s="3">
        <v>0.219</v>
      </c>
      <c r="AL3750" s="3">
        <v>0.25700000000000001</v>
      </c>
      <c r="AM3750" s="3">
        <v>0.26300000000000001</v>
      </c>
      <c r="AN3750" s="3">
        <v>0.28100000000000003</v>
      </c>
      <c r="AO3750" s="3">
        <v>0.29299999999999998</v>
      </c>
      <c r="AP3750" s="3">
        <v>0.30099999999999999</v>
      </c>
      <c r="AQ3750" s="3">
        <v>0.313</v>
      </c>
      <c r="AR3750" s="3">
        <v>0.318</v>
      </c>
      <c r="AS3750" s="3">
        <v>0.32200000000000001</v>
      </c>
      <c r="AT3750" s="3">
        <v>0.32100000000000001</v>
      </c>
      <c r="AU3750" s="3">
        <v>0.32200000000000001</v>
      </c>
      <c r="AV3750" s="3">
        <v>0.32300000000000001</v>
      </c>
      <c r="AW3750" s="3">
        <v>0.32400000000000001</v>
      </c>
      <c r="AX3750" s="3">
        <v>0.32600000000000001</v>
      </c>
      <c r="AY3750" s="3">
        <v>0.32800000000000001</v>
      </c>
      <c r="AZ3750" s="3">
        <v>0.33</v>
      </c>
      <c r="BA3750">
        <v>0.33300000000000002</v>
      </c>
      <c r="BB3750">
        <v>2016</v>
      </c>
    </row>
    <row r="3751" spans="1:54" hidden="1" x14ac:dyDescent="0.2">
      <c r="A3751">
        <v>439</v>
      </c>
      <c r="B3751" t="s">
        <v>478</v>
      </c>
      <c r="C3751" t="s">
        <v>309</v>
      </c>
      <c r="D3751" t="s">
        <v>206</v>
      </c>
      <c r="E3751" t="s">
        <v>308</v>
      </c>
      <c r="F3751" t="s">
        <v>307</v>
      </c>
      <c r="G3751" t="s">
        <v>217</v>
      </c>
      <c r="I3751" t="s">
        <v>1270</v>
      </c>
      <c r="J3751" s="3">
        <v>37.170999999999999</v>
      </c>
      <c r="K3751" s="3">
        <v>46.030999999999999</v>
      </c>
      <c r="L3751" s="3">
        <v>39.44</v>
      </c>
      <c r="M3751" s="3">
        <v>33.012</v>
      </c>
      <c r="N3751" s="3">
        <v>29.91</v>
      </c>
      <c r="O3751" s="3">
        <v>21.055</v>
      </c>
      <c r="P3751" s="3">
        <v>19.835000000000001</v>
      </c>
      <c r="Q3751" s="3">
        <v>22.552</v>
      </c>
      <c r="R3751" s="3">
        <v>22.663</v>
      </c>
      <c r="S3751" s="3">
        <v>23.236000000000001</v>
      </c>
      <c r="T3751" s="3">
        <v>30.795999999999999</v>
      </c>
      <c r="U3751" s="3">
        <v>24.966000000000001</v>
      </c>
      <c r="V3751" s="3">
        <v>33.121000000000002</v>
      </c>
      <c r="W3751" s="3">
        <v>36.631999999999998</v>
      </c>
      <c r="X3751" s="3">
        <v>33.296999999999997</v>
      </c>
      <c r="Y3751" s="3">
        <v>32.965000000000003</v>
      </c>
      <c r="Z3751" s="3">
        <v>30.523</v>
      </c>
      <c r="AA3751" s="3">
        <v>25.728000000000002</v>
      </c>
      <c r="AB3751" s="3">
        <v>21.818999999999999</v>
      </c>
      <c r="AC3751" s="3">
        <v>21.57</v>
      </c>
      <c r="AD3751" s="3">
        <v>22.361999999999998</v>
      </c>
      <c r="AE3751" s="3">
        <v>21.056999999999999</v>
      </c>
      <c r="AF3751" s="3">
        <v>20.096</v>
      </c>
      <c r="AG3751" s="3">
        <v>20.841000000000001</v>
      </c>
      <c r="AH3751" s="3">
        <v>27.376000000000001</v>
      </c>
      <c r="AI3751" s="3">
        <v>34.149000000000001</v>
      </c>
      <c r="AJ3751" s="3">
        <v>28.34</v>
      </c>
      <c r="AK3751" s="3">
        <v>30.268000000000001</v>
      </c>
      <c r="AL3751" s="3">
        <v>29.895</v>
      </c>
      <c r="AM3751" s="3">
        <v>26.3</v>
      </c>
      <c r="AN3751" s="3">
        <v>25.513999999999999</v>
      </c>
      <c r="AO3751" s="3">
        <v>23.216999999999999</v>
      </c>
      <c r="AP3751" s="3">
        <v>21.713999999999999</v>
      </c>
      <c r="AQ3751" s="3">
        <v>20.721</v>
      </c>
      <c r="AR3751" s="3">
        <v>21.236999999999998</v>
      </c>
      <c r="AS3751" s="3">
        <v>19.242999999999999</v>
      </c>
      <c r="AT3751" s="3">
        <v>18.859000000000002</v>
      </c>
      <c r="AU3751" s="3">
        <v>20.251000000000001</v>
      </c>
      <c r="AV3751" s="3">
        <v>21.186</v>
      </c>
      <c r="AW3751" s="3">
        <v>22.481999999999999</v>
      </c>
      <c r="AX3751" s="3">
        <v>22.661000000000001</v>
      </c>
      <c r="AY3751" s="3">
        <v>22.841999999999999</v>
      </c>
      <c r="AZ3751" s="3">
        <v>23.035</v>
      </c>
      <c r="BA3751">
        <v>23.231000000000002</v>
      </c>
      <c r="BB3751">
        <v>2016</v>
      </c>
    </row>
    <row r="3752" spans="1:54" hidden="1" x14ac:dyDescent="0.2">
      <c r="A3752">
        <v>439</v>
      </c>
      <c r="B3752" t="s">
        <v>478</v>
      </c>
      <c r="C3752" t="s">
        <v>306</v>
      </c>
      <c r="D3752" t="s">
        <v>206</v>
      </c>
      <c r="E3752" t="s">
        <v>305</v>
      </c>
      <c r="F3752" t="s">
        <v>304</v>
      </c>
      <c r="G3752" t="s">
        <v>217</v>
      </c>
      <c r="I3752" t="s">
        <v>1270</v>
      </c>
      <c r="J3752" s="3">
        <v>32.155999999999999</v>
      </c>
      <c r="K3752" s="3">
        <v>43.506999999999998</v>
      </c>
      <c r="L3752" s="3">
        <v>29.225000000000001</v>
      </c>
      <c r="M3752" s="3">
        <v>13.708</v>
      </c>
      <c r="N3752" s="3">
        <v>10.509</v>
      </c>
      <c r="O3752" s="3">
        <v>5.78</v>
      </c>
      <c r="P3752" s="3">
        <v>7.7119999999999997</v>
      </c>
      <c r="Q3752" s="3">
        <v>5.4340000000000002</v>
      </c>
      <c r="R3752" s="3">
        <v>16.268999999999998</v>
      </c>
      <c r="S3752" s="3">
        <v>27.544</v>
      </c>
      <c r="T3752" s="3">
        <v>15.246</v>
      </c>
      <c r="U3752" s="3">
        <v>8.6310000000000002</v>
      </c>
      <c r="V3752" s="3">
        <v>16.45</v>
      </c>
      <c r="W3752" s="3">
        <v>24.959</v>
      </c>
      <c r="X3752" s="3">
        <v>26.87</v>
      </c>
      <c r="Y3752" s="3">
        <v>29.105</v>
      </c>
      <c r="Z3752" s="3">
        <v>27.318000000000001</v>
      </c>
      <c r="AA3752" s="3">
        <v>26.131</v>
      </c>
      <c r="AB3752" s="3">
        <v>22.094999999999999</v>
      </c>
      <c r="AC3752" s="3">
        <v>26.536999999999999</v>
      </c>
      <c r="AD3752" s="3">
        <v>23.065999999999999</v>
      </c>
      <c r="AE3752" s="3">
        <v>21.108000000000001</v>
      </c>
      <c r="AF3752" s="3">
        <v>25.785</v>
      </c>
      <c r="AG3752" s="3">
        <v>32.335999999999999</v>
      </c>
      <c r="AH3752" s="3">
        <v>27.719000000000001</v>
      </c>
      <c r="AI3752" s="3">
        <v>16.102</v>
      </c>
      <c r="AJ3752" s="3">
        <v>16.876000000000001</v>
      </c>
      <c r="AK3752" s="3">
        <v>13.468999999999999</v>
      </c>
      <c r="AL3752" s="3">
        <v>20.547000000000001</v>
      </c>
      <c r="AM3752" s="3">
        <v>21.071999999999999</v>
      </c>
      <c r="AN3752" s="3">
        <v>18.381</v>
      </c>
      <c r="AO3752" s="3">
        <v>12.952999999999999</v>
      </c>
      <c r="AP3752" s="3">
        <v>6.4850000000000003</v>
      </c>
      <c r="AQ3752" s="3">
        <v>10.292</v>
      </c>
      <c r="AR3752" s="3">
        <v>13.958</v>
      </c>
      <c r="AS3752" s="3">
        <v>10.153</v>
      </c>
      <c r="AT3752" s="3">
        <v>9.5250000000000004</v>
      </c>
      <c r="AU3752" s="3">
        <v>11.599</v>
      </c>
      <c r="AV3752" s="3">
        <v>12.659000000000001</v>
      </c>
      <c r="AW3752" s="3">
        <v>14.59</v>
      </c>
      <c r="AX3752" s="3">
        <v>15.675000000000001</v>
      </c>
      <c r="AY3752" s="3">
        <v>16.387</v>
      </c>
      <c r="AZ3752" s="3">
        <v>16.678999999999998</v>
      </c>
      <c r="BA3752">
        <v>16.876999999999999</v>
      </c>
      <c r="BB3752">
        <v>2016</v>
      </c>
    </row>
    <row r="3753" spans="1:54" hidden="1" x14ac:dyDescent="0.2">
      <c r="A3753">
        <v>439</v>
      </c>
      <c r="B3753" t="s">
        <v>478</v>
      </c>
      <c r="C3753" t="s">
        <v>303</v>
      </c>
      <c r="D3753" t="s">
        <v>206</v>
      </c>
      <c r="E3753" t="s">
        <v>300</v>
      </c>
      <c r="F3753" t="s">
        <v>302</v>
      </c>
      <c r="G3753" t="s">
        <v>295</v>
      </c>
      <c r="I3753" t="s">
        <v>1271</v>
      </c>
      <c r="J3753" s="3">
        <v>23.571000000000002</v>
      </c>
      <c r="K3753" s="3">
        <v>25.373999999999999</v>
      </c>
      <c r="L3753" s="3">
        <v>27.306000000000001</v>
      </c>
      <c r="M3753" s="3">
        <v>28.658999999999999</v>
      </c>
      <c r="N3753" s="3">
        <v>29.818000000000001</v>
      </c>
      <c r="O3753" s="3">
        <v>30.655000000000001</v>
      </c>
      <c r="P3753" s="3">
        <v>30.655000000000001</v>
      </c>
      <c r="Q3753" s="3">
        <v>30.591000000000001</v>
      </c>
      <c r="R3753" s="3">
        <v>32.642000000000003</v>
      </c>
      <c r="S3753" s="3">
        <v>41.021000000000001</v>
      </c>
      <c r="T3753" s="3">
        <v>47.662999999999997</v>
      </c>
      <c r="U3753" s="3">
        <v>51.55</v>
      </c>
      <c r="V3753" s="3">
        <v>53.621000000000002</v>
      </c>
      <c r="W3753" s="3">
        <v>55.393000000000001</v>
      </c>
      <c r="X3753" s="3">
        <v>57.344999999999999</v>
      </c>
      <c r="Y3753" s="3">
        <v>58.694000000000003</v>
      </c>
      <c r="Z3753" s="3">
        <v>62.51</v>
      </c>
      <c r="AA3753" s="3">
        <v>64.409000000000006</v>
      </c>
      <c r="AB3753" s="3">
        <v>66.391999999999996</v>
      </c>
      <c r="AC3753" s="3">
        <v>66.789000000000001</v>
      </c>
      <c r="AD3753" s="3">
        <v>67.239000000000004</v>
      </c>
      <c r="AE3753" s="3">
        <v>68.427999999999997</v>
      </c>
      <c r="AF3753" s="3">
        <v>69.683000000000007</v>
      </c>
      <c r="AG3753" s="3">
        <v>70.816999999999993</v>
      </c>
      <c r="AH3753" s="3">
        <v>73.2</v>
      </c>
      <c r="AI3753" s="3">
        <v>75.754999999999995</v>
      </c>
      <c r="AJ3753" s="3">
        <v>80.494</v>
      </c>
      <c r="AK3753" s="3">
        <v>84.311999999999998</v>
      </c>
      <c r="AL3753" s="3">
        <v>96.091999999999999</v>
      </c>
      <c r="AM3753" s="3">
        <v>95.381</v>
      </c>
      <c r="AN3753" s="3">
        <v>100.003</v>
      </c>
      <c r="AO3753" s="3">
        <v>104.166</v>
      </c>
      <c r="AP3753" s="3">
        <v>108.869</v>
      </c>
      <c r="AQ3753" s="3">
        <v>114.122</v>
      </c>
      <c r="AR3753" s="3">
        <v>117.431</v>
      </c>
      <c r="AS3753" s="3">
        <v>116.401</v>
      </c>
      <c r="AT3753" s="3">
        <v>115.495</v>
      </c>
      <c r="AU3753" s="3">
        <v>119.343</v>
      </c>
      <c r="AV3753" s="3">
        <v>121.081</v>
      </c>
      <c r="AW3753" s="3">
        <v>124.077</v>
      </c>
      <c r="AX3753" s="3">
        <v>127.151</v>
      </c>
      <c r="AY3753" s="3">
        <v>130.339</v>
      </c>
      <c r="AZ3753" s="3">
        <v>133.624</v>
      </c>
      <c r="BA3753">
        <v>136.99</v>
      </c>
      <c r="BB3753">
        <v>2016</v>
      </c>
    </row>
    <row r="3754" spans="1:54" hidden="1" x14ac:dyDescent="0.2">
      <c r="A3754">
        <v>439</v>
      </c>
      <c r="B3754" t="s">
        <v>478</v>
      </c>
      <c r="C3754" t="s">
        <v>301</v>
      </c>
      <c r="D3754" t="s">
        <v>206</v>
      </c>
      <c r="E3754" t="s">
        <v>300</v>
      </c>
      <c r="F3754" t="s">
        <v>299</v>
      </c>
      <c r="G3754" t="s">
        <v>275</v>
      </c>
      <c r="I3754" t="s">
        <v>298</v>
      </c>
      <c r="J3754" s="3">
        <v>10.909000000000001</v>
      </c>
      <c r="K3754" s="3">
        <v>7.65</v>
      </c>
      <c r="L3754" s="3">
        <v>7.6139999999999999</v>
      </c>
      <c r="M3754" s="3">
        <v>4.9530000000000003</v>
      </c>
      <c r="N3754" s="3">
        <v>4.0449999999999999</v>
      </c>
      <c r="O3754" s="3">
        <v>2.8079999999999998</v>
      </c>
      <c r="P3754" s="3" t="s">
        <v>355</v>
      </c>
      <c r="Q3754" s="3">
        <v>-0.21</v>
      </c>
      <c r="R3754" s="3">
        <v>6.7050000000000001</v>
      </c>
      <c r="S3754" s="3">
        <v>25.667999999999999</v>
      </c>
      <c r="T3754" s="3">
        <v>16.192</v>
      </c>
      <c r="U3754" s="3">
        <v>8.1549999999999994</v>
      </c>
      <c r="V3754" s="3">
        <v>4.0170000000000003</v>
      </c>
      <c r="W3754" s="3">
        <v>3.3039999999999998</v>
      </c>
      <c r="X3754" s="3">
        <v>3.524</v>
      </c>
      <c r="Y3754" s="3">
        <v>2.3530000000000002</v>
      </c>
      <c r="Z3754" s="3">
        <v>6.5010000000000003</v>
      </c>
      <c r="AA3754" s="3">
        <v>3.0379999999999998</v>
      </c>
      <c r="AB3754" s="3">
        <v>3.0790000000000002</v>
      </c>
      <c r="AC3754" s="3">
        <v>0.59799999999999998</v>
      </c>
      <c r="AD3754" s="3">
        <v>0.67400000000000004</v>
      </c>
      <c r="AE3754" s="3">
        <v>1.768</v>
      </c>
      <c r="AF3754" s="3">
        <v>1.835</v>
      </c>
      <c r="AG3754" s="3">
        <v>1.627</v>
      </c>
      <c r="AH3754" s="3">
        <v>3.3650000000000002</v>
      </c>
      <c r="AI3754" s="3">
        <v>3.4910000000000001</v>
      </c>
      <c r="AJ3754" s="3">
        <v>6.2549999999999999</v>
      </c>
      <c r="AK3754" s="3">
        <v>4.7439999999999998</v>
      </c>
      <c r="AL3754" s="3">
        <v>13.971</v>
      </c>
      <c r="AM3754" s="3">
        <v>-0.73899999999999999</v>
      </c>
      <c r="AN3754" s="3">
        <v>4.8460000000000001</v>
      </c>
      <c r="AO3754" s="3">
        <v>4.1619999999999999</v>
      </c>
      <c r="AP3754" s="3">
        <v>4.5149999999999997</v>
      </c>
      <c r="AQ3754" s="3">
        <v>4.8250000000000002</v>
      </c>
      <c r="AR3754" s="3">
        <v>2.899</v>
      </c>
      <c r="AS3754" s="3">
        <v>-0.877</v>
      </c>
      <c r="AT3754" s="3">
        <v>-0.77800000000000002</v>
      </c>
      <c r="AU3754" s="3">
        <v>3.3319999999999999</v>
      </c>
      <c r="AV3754" s="3">
        <v>1.456</v>
      </c>
      <c r="AW3754" s="3">
        <v>2.4750000000000001</v>
      </c>
      <c r="AX3754" s="3">
        <v>2.4769999999999999</v>
      </c>
      <c r="AY3754" s="3">
        <v>2.508</v>
      </c>
      <c r="AZ3754" s="3">
        <v>2.52</v>
      </c>
      <c r="BA3754">
        <v>2.52</v>
      </c>
      <c r="BB3754">
        <v>2016</v>
      </c>
    </row>
    <row r="3755" spans="1:54" hidden="1" x14ac:dyDescent="0.2">
      <c r="A3755">
        <v>439</v>
      </c>
      <c r="B3755" t="s">
        <v>478</v>
      </c>
      <c r="C3755" t="s">
        <v>297</v>
      </c>
      <c r="D3755" t="s">
        <v>206</v>
      </c>
      <c r="E3755" t="s">
        <v>293</v>
      </c>
      <c r="F3755" t="s">
        <v>296</v>
      </c>
      <c r="G3755" t="s">
        <v>295</v>
      </c>
      <c r="I3755" t="s">
        <v>1271</v>
      </c>
      <c r="J3755" s="3">
        <v>28.65</v>
      </c>
      <c r="K3755" s="3">
        <v>33.56</v>
      </c>
      <c r="L3755" s="3">
        <v>36.323999999999998</v>
      </c>
      <c r="M3755" s="3">
        <v>34.674999999999997</v>
      </c>
      <c r="N3755" s="3">
        <v>37.042999999999999</v>
      </c>
      <c r="O3755" s="3">
        <v>37.042999999999999</v>
      </c>
      <c r="P3755" s="3">
        <v>37.408999999999999</v>
      </c>
      <c r="Q3755" s="3">
        <v>31.625</v>
      </c>
      <c r="R3755" s="3">
        <v>35.863999999999997</v>
      </c>
      <c r="S3755" s="3">
        <v>45.165999999999997</v>
      </c>
      <c r="T3755" s="3">
        <v>49.435000000000002</v>
      </c>
      <c r="U3755" s="3">
        <v>52.82</v>
      </c>
      <c r="V3755" s="3">
        <v>54.753</v>
      </c>
      <c r="W3755" s="3">
        <v>55.825000000000003</v>
      </c>
      <c r="X3755" s="3">
        <v>58.491</v>
      </c>
      <c r="Y3755" s="3">
        <v>60.944000000000003</v>
      </c>
      <c r="Z3755" s="3">
        <v>62.49</v>
      </c>
      <c r="AA3755" s="3">
        <v>66.436000000000007</v>
      </c>
      <c r="AB3755" s="3">
        <v>65.89</v>
      </c>
      <c r="AC3755" s="3">
        <v>67.751000000000005</v>
      </c>
      <c r="AD3755" s="3">
        <v>66.492999999999995</v>
      </c>
      <c r="AE3755" s="3">
        <v>69</v>
      </c>
      <c r="AF3755" s="3">
        <v>69.349000000000004</v>
      </c>
      <c r="AG3755" s="3">
        <v>71.33</v>
      </c>
      <c r="AH3755" s="3">
        <v>74.11</v>
      </c>
      <c r="AI3755" s="3">
        <v>77.200999999999993</v>
      </c>
      <c r="AJ3755" s="3">
        <v>82.956999999999994</v>
      </c>
      <c r="AK3755" s="3">
        <v>87.183000000000007</v>
      </c>
      <c r="AL3755" s="3">
        <v>95.046000000000006</v>
      </c>
      <c r="AM3755" s="3">
        <v>97.587999999999994</v>
      </c>
      <c r="AN3755" s="3">
        <v>103.13200000000001</v>
      </c>
      <c r="AO3755" s="3">
        <v>106.136</v>
      </c>
      <c r="AP3755" s="3">
        <v>112.499</v>
      </c>
      <c r="AQ3755" s="3">
        <v>115.997</v>
      </c>
      <c r="AR3755" s="3">
        <v>117.928</v>
      </c>
      <c r="AS3755" s="3">
        <v>116.071</v>
      </c>
      <c r="AT3755" s="3">
        <v>117.04900000000001</v>
      </c>
      <c r="AU3755" s="3">
        <v>119.93600000000001</v>
      </c>
      <c r="AV3755" s="3">
        <v>122.93300000000001</v>
      </c>
      <c r="AW3755" s="3">
        <v>125.953</v>
      </c>
      <c r="AX3755" s="3">
        <v>129.09399999999999</v>
      </c>
      <c r="AY3755" s="3">
        <v>132.34700000000001</v>
      </c>
      <c r="AZ3755" s="3">
        <v>135.68100000000001</v>
      </c>
      <c r="BA3755">
        <v>139.1</v>
      </c>
      <c r="BB3755">
        <v>2016</v>
      </c>
    </row>
    <row r="3756" spans="1:54" hidden="1" x14ac:dyDescent="0.2">
      <c r="A3756">
        <v>439</v>
      </c>
      <c r="B3756" t="s">
        <v>478</v>
      </c>
      <c r="C3756" t="s">
        <v>294</v>
      </c>
      <c r="D3756" t="s">
        <v>206</v>
      </c>
      <c r="E3756" t="s">
        <v>293</v>
      </c>
      <c r="F3756" t="s">
        <v>292</v>
      </c>
      <c r="G3756" t="s">
        <v>275</v>
      </c>
      <c r="I3756" t="s">
        <v>291</v>
      </c>
      <c r="J3756" s="3">
        <v>3.343</v>
      </c>
      <c r="K3756" s="3">
        <v>17.14</v>
      </c>
      <c r="L3756" s="3">
        <v>8.2360000000000007</v>
      </c>
      <c r="M3756" s="3">
        <v>-4.54</v>
      </c>
      <c r="N3756" s="3">
        <v>6.8289999999999997</v>
      </c>
      <c r="O3756" s="3">
        <v>0</v>
      </c>
      <c r="P3756" s="3">
        <v>0.98899999999999999</v>
      </c>
      <c r="Q3756" s="3">
        <v>-15.462</v>
      </c>
      <c r="R3756" s="3">
        <v>13.404</v>
      </c>
      <c r="S3756" s="3">
        <v>25.934999999999999</v>
      </c>
      <c r="T3756" s="3">
        <v>9.4529999999999994</v>
      </c>
      <c r="U3756" s="3">
        <v>6.8479999999999999</v>
      </c>
      <c r="V3756" s="3">
        <v>3.6589999999999998</v>
      </c>
      <c r="W3756" s="3">
        <v>1.9590000000000001</v>
      </c>
      <c r="X3756" s="3">
        <v>4.7759999999999998</v>
      </c>
      <c r="Y3756" s="3">
        <v>4.1929999999999996</v>
      </c>
      <c r="Z3756" s="3">
        <v>2.5369999999999999</v>
      </c>
      <c r="AA3756" s="3">
        <v>6.3140000000000001</v>
      </c>
      <c r="AB3756" s="3">
        <v>-0.82199999999999995</v>
      </c>
      <c r="AC3756" s="3">
        <v>2.8239999999999998</v>
      </c>
      <c r="AD3756" s="3">
        <v>-1.857</v>
      </c>
      <c r="AE3756" s="3">
        <v>3.7709999999999999</v>
      </c>
      <c r="AF3756" s="3">
        <v>0.50700000000000001</v>
      </c>
      <c r="AG3756" s="3">
        <v>2.8559999999999999</v>
      </c>
      <c r="AH3756" s="3">
        <v>3.8969999999999998</v>
      </c>
      <c r="AI3756" s="3">
        <v>4.1710000000000003</v>
      </c>
      <c r="AJ3756" s="3">
        <v>7.4569999999999999</v>
      </c>
      <c r="AK3756" s="3">
        <v>5.0940000000000003</v>
      </c>
      <c r="AL3756" s="3">
        <v>9.0190000000000001</v>
      </c>
      <c r="AM3756" s="3">
        <v>2.6739999999999999</v>
      </c>
      <c r="AN3756" s="3">
        <v>5.681</v>
      </c>
      <c r="AO3756" s="3">
        <v>2.9129999999999998</v>
      </c>
      <c r="AP3756" s="3">
        <v>5.9950000000000001</v>
      </c>
      <c r="AQ3756" s="3">
        <v>3.11</v>
      </c>
      <c r="AR3756" s="3">
        <v>1.665</v>
      </c>
      <c r="AS3756" s="3">
        <v>-1.575</v>
      </c>
      <c r="AT3756" s="3">
        <v>0.84299999999999997</v>
      </c>
      <c r="AU3756" s="3">
        <v>2.4670000000000001</v>
      </c>
      <c r="AV3756" s="3">
        <v>2.4980000000000002</v>
      </c>
      <c r="AW3756" s="3">
        <v>2.4569999999999999</v>
      </c>
      <c r="AX3756" s="3">
        <v>2.4940000000000002</v>
      </c>
      <c r="AY3756" s="3">
        <v>2.52</v>
      </c>
      <c r="AZ3756" s="3">
        <v>2.52</v>
      </c>
      <c r="BA3756">
        <v>2.52</v>
      </c>
      <c r="BB3756">
        <v>2016</v>
      </c>
    </row>
    <row r="3757" spans="1:54" hidden="1" x14ac:dyDescent="0.2">
      <c r="A3757">
        <v>439</v>
      </c>
      <c r="B3757" t="s">
        <v>478</v>
      </c>
      <c r="C3757" t="s">
        <v>290</v>
      </c>
      <c r="D3757" t="s">
        <v>206</v>
      </c>
      <c r="E3757" t="s">
        <v>289</v>
      </c>
      <c r="G3757" t="s">
        <v>288</v>
      </c>
    </row>
    <row r="3758" spans="1:54" hidden="1" x14ac:dyDescent="0.2">
      <c r="A3758">
        <v>439</v>
      </c>
      <c r="B3758" t="s">
        <v>478</v>
      </c>
      <c r="C3758" t="s">
        <v>287</v>
      </c>
      <c r="D3758" t="s">
        <v>206</v>
      </c>
      <c r="E3758" t="s">
        <v>286</v>
      </c>
      <c r="F3758" t="s">
        <v>285</v>
      </c>
      <c r="G3758" t="s">
        <v>275</v>
      </c>
      <c r="I3758" t="s">
        <v>1272</v>
      </c>
      <c r="J3758" s="3">
        <v>-1.524</v>
      </c>
      <c r="K3758" s="3">
        <v>17.123000000000001</v>
      </c>
      <c r="L3758" s="3">
        <v>-2.4710000000000001</v>
      </c>
      <c r="M3758" s="3">
        <v>1.36</v>
      </c>
      <c r="N3758" s="3">
        <v>-5.4539999999999997</v>
      </c>
      <c r="O3758" s="3">
        <v>-7.9649999999999999</v>
      </c>
      <c r="P3758" s="3">
        <v>9.2850000000000001</v>
      </c>
      <c r="Q3758" s="3">
        <v>7.5229999999999997</v>
      </c>
      <c r="R3758" s="3">
        <v>-7.9210000000000003</v>
      </c>
      <c r="S3758" s="3">
        <v>-39.866999999999997</v>
      </c>
      <c r="T3758" s="3">
        <v>13.9</v>
      </c>
      <c r="U3758" s="3">
        <v>-5.9</v>
      </c>
      <c r="V3758" s="3">
        <v>29.9</v>
      </c>
      <c r="W3758" s="3">
        <v>6.1</v>
      </c>
      <c r="X3758" s="3">
        <v>-2.629</v>
      </c>
      <c r="Y3758" s="3">
        <v>-3.1</v>
      </c>
      <c r="Z3758" s="3">
        <v>7.74</v>
      </c>
      <c r="AA3758" s="3">
        <v>-2.331</v>
      </c>
      <c r="AB3758" s="3">
        <v>-5.4589999999999996</v>
      </c>
      <c r="AC3758" s="3">
        <v>-1.1839999999999999</v>
      </c>
      <c r="AD3758" s="3">
        <v>20.812000000000001</v>
      </c>
      <c r="AE3758" s="3">
        <v>3.2010000000000001</v>
      </c>
      <c r="AF3758" s="3">
        <v>3.0169999999999999</v>
      </c>
      <c r="AG3758" s="3">
        <v>2.1589999999999998</v>
      </c>
      <c r="AH3758" s="3">
        <v>22.614999999999998</v>
      </c>
      <c r="AI3758" s="3">
        <v>16.329999999999998</v>
      </c>
      <c r="AJ3758" s="3">
        <v>3.2269999999999999</v>
      </c>
      <c r="AK3758" s="3">
        <v>6.6790000000000003</v>
      </c>
      <c r="AL3758" s="3">
        <v>5.4509999999999996</v>
      </c>
      <c r="AM3758" s="3">
        <v>-4.7080000000000002</v>
      </c>
      <c r="AN3758" s="3">
        <v>-4.0110000000000001</v>
      </c>
      <c r="AO3758" s="3">
        <v>-2.722</v>
      </c>
      <c r="AP3758" s="3">
        <v>5.7270000000000003</v>
      </c>
      <c r="AQ3758" s="3">
        <v>3.0960000000000001</v>
      </c>
      <c r="AR3758" s="3">
        <v>0.23200000000000001</v>
      </c>
      <c r="AS3758" s="3">
        <v>-3.1629999999999998</v>
      </c>
      <c r="AT3758" s="3">
        <v>-2.92</v>
      </c>
      <c r="AU3758" s="3">
        <v>-2.7679999999999998</v>
      </c>
      <c r="AV3758" s="3">
        <v>3.2850000000000001</v>
      </c>
      <c r="AW3758" s="3">
        <v>2.5139999999999998</v>
      </c>
      <c r="AX3758" s="3">
        <v>2.0920000000000001</v>
      </c>
      <c r="AY3758" s="3">
        <v>2.4820000000000002</v>
      </c>
      <c r="AZ3758" s="3">
        <v>2.996</v>
      </c>
      <c r="BA3758">
        <v>3.2050000000000001</v>
      </c>
      <c r="BB3758">
        <v>2016</v>
      </c>
    </row>
    <row r="3759" spans="1:54" hidden="1" x14ac:dyDescent="0.2">
      <c r="A3759">
        <v>439</v>
      </c>
      <c r="B3759" t="s">
        <v>478</v>
      </c>
      <c r="C3759" t="s">
        <v>284</v>
      </c>
      <c r="D3759" t="s">
        <v>206</v>
      </c>
      <c r="E3759" t="s">
        <v>283</v>
      </c>
      <c r="F3759" t="s">
        <v>282</v>
      </c>
      <c r="G3759" t="s">
        <v>275</v>
      </c>
      <c r="I3759" t="s">
        <v>1272</v>
      </c>
      <c r="J3759" s="3">
        <v>-2.1859999999999999</v>
      </c>
      <c r="K3759" s="3">
        <v>29.245000000000001</v>
      </c>
      <c r="L3759" s="3">
        <v>2.5329999999999999</v>
      </c>
      <c r="M3759" s="3">
        <v>0.97499999999999998</v>
      </c>
      <c r="N3759" s="3">
        <v>-12.638</v>
      </c>
      <c r="O3759" s="3">
        <v>-5.8570000000000002</v>
      </c>
      <c r="P3759" s="3">
        <v>16.77</v>
      </c>
      <c r="Q3759" s="3">
        <v>9.3640000000000008</v>
      </c>
      <c r="R3759" s="3">
        <v>0.54100000000000004</v>
      </c>
      <c r="S3759" s="3">
        <v>-39.186999999999998</v>
      </c>
      <c r="T3759" s="3">
        <v>13.9</v>
      </c>
      <c r="U3759" s="3">
        <v>-5.9</v>
      </c>
      <c r="V3759" s="3">
        <v>29.9</v>
      </c>
      <c r="W3759" s="3">
        <v>6.1</v>
      </c>
      <c r="X3759" s="3">
        <v>-2.629</v>
      </c>
      <c r="Y3759" s="3">
        <v>-3.1</v>
      </c>
      <c r="Z3759" s="3">
        <v>7.74</v>
      </c>
      <c r="AA3759" s="3">
        <v>-2.331</v>
      </c>
      <c r="AB3759" s="3">
        <v>-5.4589999999999996</v>
      </c>
      <c r="AC3759" s="3">
        <v>-1.1839999999999999</v>
      </c>
      <c r="AD3759" s="3">
        <v>20.812000000000001</v>
      </c>
      <c r="AE3759" s="3">
        <v>3.2010000000000001</v>
      </c>
      <c r="AF3759" s="3">
        <v>3.0169999999999999</v>
      </c>
      <c r="AG3759" s="3">
        <v>2.1589999999999998</v>
      </c>
      <c r="AH3759" s="3">
        <v>22.614999999999998</v>
      </c>
      <c r="AI3759" s="3">
        <v>16.155000000000001</v>
      </c>
      <c r="AJ3759" s="3">
        <v>0.57099999999999995</v>
      </c>
      <c r="AK3759" s="3">
        <v>4.0679999999999996</v>
      </c>
      <c r="AL3759" s="3">
        <v>2.6389999999999998</v>
      </c>
      <c r="AM3759" s="3">
        <v>-3.952</v>
      </c>
      <c r="AN3759" s="3">
        <v>-11.343</v>
      </c>
      <c r="AO3759" s="3">
        <v>-1.6930000000000001</v>
      </c>
      <c r="AP3759" s="3">
        <v>8.7140000000000004</v>
      </c>
      <c r="AQ3759" s="3">
        <v>4.4580000000000002</v>
      </c>
      <c r="AR3759" s="3">
        <v>0.83899999999999997</v>
      </c>
      <c r="AS3759" s="3">
        <v>-3.6549999999999998</v>
      </c>
      <c r="AT3759" s="3">
        <v>-4.694</v>
      </c>
      <c r="AU3759" s="3">
        <v>-4.1050000000000004</v>
      </c>
      <c r="AV3759" s="3">
        <v>3.1379999999999999</v>
      </c>
      <c r="AW3759" s="3">
        <v>3.528</v>
      </c>
      <c r="AX3759" s="3">
        <v>3.133</v>
      </c>
      <c r="AY3759" s="3">
        <v>3.419</v>
      </c>
      <c r="AZ3759" s="3">
        <v>2.8090000000000002</v>
      </c>
      <c r="BA3759">
        <v>2.8479999999999999</v>
      </c>
      <c r="BB3759">
        <v>2016</v>
      </c>
    </row>
    <row r="3760" spans="1:54" hidden="1" x14ac:dyDescent="0.2">
      <c r="A3760">
        <v>439</v>
      </c>
      <c r="B3760" t="s">
        <v>478</v>
      </c>
      <c r="C3760" t="s">
        <v>281</v>
      </c>
      <c r="D3760" t="s">
        <v>206</v>
      </c>
      <c r="E3760" t="s">
        <v>280</v>
      </c>
      <c r="F3760" t="s">
        <v>279</v>
      </c>
      <c r="G3760" t="s">
        <v>275</v>
      </c>
      <c r="I3760" t="s">
        <v>1272</v>
      </c>
      <c r="J3760" s="3">
        <v>24.434999999999999</v>
      </c>
      <c r="K3760" s="3">
        <v>18.925000000000001</v>
      </c>
      <c r="L3760" s="3">
        <v>-10.433</v>
      </c>
      <c r="M3760" s="3">
        <v>-0.434</v>
      </c>
      <c r="N3760" s="3">
        <v>5.681</v>
      </c>
      <c r="O3760" s="3">
        <v>0.91900000000000004</v>
      </c>
      <c r="P3760" s="3">
        <v>2.907</v>
      </c>
      <c r="Q3760" s="3">
        <v>9.5169999999999995</v>
      </c>
      <c r="R3760" s="3">
        <v>-39.384999999999998</v>
      </c>
      <c r="S3760" s="3">
        <v>-7.5709999999999997</v>
      </c>
      <c r="T3760" s="3">
        <v>-4.0999999999999996</v>
      </c>
      <c r="U3760" s="3">
        <v>6.4</v>
      </c>
      <c r="V3760" s="3">
        <v>7.7</v>
      </c>
      <c r="W3760" s="3">
        <v>2.2999999999999998</v>
      </c>
      <c r="X3760" s="3">
        <v>7.0659999999999998</v>
      </c>
      <c r="Y3760" s="3">
        <v>8.6999999999999993</v>
      </c>
      <c r="Z3760" s="3">
        <v>-2.6909999999999998</v>
      </c>
      <c r="AA3760" s="3">
        <v>6.7990000000000004</v>
      </c>
      <c r="AB3760" s="3">
        <v>2.8180000000000001</v>
      </c>
      <c r="AC3760" s="3">
        <v>2.891</v>
      </c>
      <c r="AD3760" s="3">
        <v>7.859</v>
      </c>
      <c r="AE3760" s="3">
        <v>23.099</v>
      </c>
      <c r="AF3760" s="3">
        <v>15.01</v>
      </c>
      <c r="AG3760" s="3">
        <v>7.4429999999999996</v>
      </c>
      <c r="AH3760" s="3">
        <v>22.491</v>
      </c>
      <c r="AI3760" s="3">
        <v>1.772</v>
      </c>
      <c r="AJ3760" s="3">
        <v>13.999000000000001</v>
      </c>
      <c r="AK3760" s="3">
        <v>2.5070000000000001</v>
      </c>
      <c r="AL3760" s="3">
        <v>4.6589999999999998</v>
      </c>
      <c r="AM3760" s="3">
        <v>-10.747999999999999</v>
      </c>
      <c r="AN3760" s="3">
        <v>12.452</v>
      </c>
      <c r="AO3760" s="3">
        <v>-0.99199999999999999</v>
      </c>
      <c r="AP3760" s="3">
        <v>-1.2729999999999999</v>
      </c>
      <c r="AQ3760" s="3">
        <v>0.65100000000000002</v>
      </c>
      <c r="AR3760" s="3">
        <v>6.1689999999999996</v>
      </c>
      <c r="AS3760" s="3">
        <v>-7.4329999999999998</v>
      </c>
      <c r="AT3760" s="3">
        <v>0.751</v>
      </c>
      <c r="AU3760" s="3">
        <v>2.0249999999999999</v>
      </c>
      <c r="AV3760" s="3">
        <v>3.2120000000000002</v>
      </c>
      <c r="AW3760" s="3">
        <v>3.8319999999999999</v>
      </c>
      <c r="AX3760" s="3">
        <v>4.1520000000000001</v>
      </c>
      <c r="AY3760" s="3">
        <v>4.2119999999999997</v>
      </c>
      <c r="AZ3760" s="3">
        <v>3.6070000000000002</v>
      </c>
      <c r="BA3760">
        <v>3.222</v>
      </c>
      <c r="BB3760">
        <v>2016</v>
      </c>
    </row>
    <row r="3761" spans="1:54" hidden="1" x14ac:dyDescent="0.2">
      <c r="A3761">
        <v>439</v>
      </c>
      <c r="B3761" t="s">
        <v>478</v>
      </c>
      <c r="C3761" t="s">
        <v>278</v>
      </c>
      <c r="D3761" t="s">
        <v>206</v>
      </c>
      <c r="E3761" t="s">
        <v>277</v>
      </c>
      <c r="F3761" t="s">
        <v>276</v>
      </c>
      <c r="G3761" t="s">
        <v>275</v>
      </c>
      <c r="I3761" t="s">
        <v>1272</v>
      </c>
      <c r="J3761" s="3">
        <v>21.058</v>
      </c>
      <c r="K3761" s="3">
        <v>22.227</v>
      </c>
      <c r="L3761" s="3">
        <v>-7.915</v>
      </c>
      <c r="M3761" s="3">
        <v>-15.436</v>
      </c>
      <c r="N3761" s="3">
        <v>20.059000000000001</v>
      </c>
      <c r="O3761" s="3">
        <v>30.465</v>
      </c>
      <c r="P3761" s="3">
        <v>10.753</v>
      </c>
      <c r="Q3761" s="3">
        <v>30.478999999999999</v>
      </c>
      <c r="R3761" s="3">
        <v>-20.393000000000001</v>
      </c>
      <c r="S3761" s="3">
        <v>7.5819999999999999</v>
      </c>
      <c r="T3761" s="3">
        <v>-4.0999999999999996</v>
      </c>
      <c r="U3761" s="3">
        <v>6.4</v>
      </c>
      <c r="V3761" s="3">
        <v>7.7</v>
      </c>
      <c r="W3761" s="3">
        <v>2.2999999999999998</v>
      </c>
      <c r="X3761" s="3">
        <v>7.0659999999999998</v>
      </c>
      <c r="Y3761" s="3">
        <v>8.6999999999999993</v>
      </c>
      <c r="Z3761" s="3">
        <v>-2.6909999999999998</v>
      </c>
      <c r="AA3761" s="3">
        <v>6.7990000000000004</v>
      </c>
      <c r="AB3761" s="3">
        <v>2.8180000000000001</v>
      </c>
      <c r="AC3761" s="3">
        <v>2.891</v>
      </c>
      <c r="AD3761" s="3">
        <v>7.859</v>
      </c>
      <c r="AE3761" s="3">
        <v>23.099</v>
      </c>
      <c r="AF3761" s="3">
        <v>15.01</v>
      </c>
      <c r="AG3761" s="3">
        <v>7.4429999999999996</v>
      </c>
      <c r="AH3761" s="3">
        <v>22.491</v>
      </c>
      <c r="AI3761" s="3">
        <v>-1.59</v>
      </c>
      <c r="AJ3761" s="3">
        <v>15.019</v>
      </c>
      <c r="AK3761" s="3">
        <v>-2.8109999999999999</v>
      </c>
      <c r="AL3761" s="3">
        <v>2.1989999999999998</v>
      </c>
      <c r="AM3761" s="3">
        <v>-14.712</v>
      </c>
      <c r="AN3761" s="3">
        <v>12.042999999999999</v>
      </c>
      <c r="AO3761" s="3">
        <v>2.911</v>
      </c>
      <c r="AP3761" s="3">
        <v>-7.657</v>
      </c>
      <c r="AQ3761" s="3">
        <v>7.4720000000000004</v>
      </c>
      <c r="AR3761" s="3">
        <v>3.681</v>
      </c>
      <c r="AS3761" s="3">
        <v>-1.87</v>
      </c>
      <c r="AT3761" s="3">
        <v>4.3849999999999998</v>
      </c>
      <c r="AU3761" s="3">
        <v>1.4490000000000001</v>
      </c>
      <c r="AV3761" s="3">
        <v>4.5970000000000004</v>
      </c>
      <c r="AW3761" s="3">
        <v>4.6989999999999998</v>
      </c>
      <c r="AX3761" s="3">
        <v>5.149</v>
      </c>
      <c r="AY3761" s="3">
        <v>5.085</v>
      </c>
      <c r="AZ3761" s="3">
        <v>4.6230000000000002</v>
      </c>
      <c r="BA3761">
        <v>4.1580000000000004</v>
      </c>
      <c r="BB3761">
        <v>2016</v>
      </c>
    </row>
    <row r="3762" spans="1:54" hidden="1" x14ac:dyDescent="0.2">
      <c r="A3762">
        <v>439</v>
      </c>
      <c r="B3762" t="s">
        <v>478</v>
      </c>
      <c r="C3762" t="s">
        <v>274</v>
      </c>
      <c r="D3762" t="s">
        <v>206</v>
      </c>
      <c r="E3762" t="s">
        <v>273</v>
      </c>
      <c r="F3762" t="s">
        <v>272</v>
      </c>
      <c r="G3762" t="s">
        <v>271</v>
      </c>
      <c r="I3762" t="s">
        <v>1273</v>
      </c>
      <c r="J3762" s="3" t="s">
        <v>215</v>
      </c>
      <c r="K3762" s="3" t="s">
        <v>215</v>
      </c>
      <c r="L3762" s="3" t="s">
        <v>215</v>
      </c>
      <c r="M3762" s="3" t="s">
        <v>215</v>
      </c>
      <c r="N3762" s="3">
        <v>5.3609999999999998</v>
      </c>
      <c r="O3762" s="3">
        <v>5.976</v>
      </c>
      <c r="P3762" s="3">
        <v>8.0370000000000008</v>
      </c>
      <c r="Q3762" s="3">
        <v>8.391</v>
      </c>
      <c r="R3762" s="3">
        <v>8.8049999999999997</v>
      </c>
      <c r="S3762" s="3">
        <v>10.282</v>
      </c>
      <c r="T3762" s="3">
        <v>16.8</v>
      </c>
      <c r="U3762" s="3">
        <v>18.8</v>
      </c>
      <c r="V3762" s="3">
        <v>17.600000000000001</v>
      </c>
      <c r="W3762" s="3">
        <v>19.600000000000001</v>
      </c>
      <c r="X3762" s="3">
        <v>15.8</v>
      </c>
      <c r="Y3762" s="3">
        <v>15.4</v>
      </c>
      <c r="Z3762" s="3">
        <v>13.1</v>
      </c>
      <c r="AA3762" s="3">
        <v>14.4</v>
      </c>
      <c r="AB3762" s="3">
        <v>13.5</v>
      </c>
      <c r="AC3762" s="3">
        <v>14.38</v>
      </c>
      <c r="AD3762" s="3">
        <v>13.706</v>
      </c>
      <c r="AE3762" s="3">
        <v>14.691000000000001</v>
      </c>
      <c r="AF3762" s="3">
        <v>15.324999999999999</v>
      </c>
      <c r="AG3762" s="3">
        <v>14.439</v>
      </c>
      <c r="AH3762" s="3">
        <v>14.7</v>
      </c>
      <c r="AI3762" s="3">
        <v>14.843999999999999</v>
      </c>
      <c r="AJ3762" s="3">
        <v>14.058</v>
      </c>
      <c r="AK3762" s="3">
        <v>13.1</v>
      </c>
      <c r="AL3762" s="3">
        <v>12.65</v>
      </c>
      <c r="AM3762" s="3">
        <v>12.938000000000001</v>
      </c>
      <c r="AN3762" s="3">
        <v>12.5</v>
      </c>
      <c r="AO3762" s="3">
        <v>12.9</v>
      </c>
      <c r="AP3762" s="3">
        <v>12.2</v>
      </c>
      <c r="AQ3762" s="3">
        <v>12.6</v>
      </c>
      <c r="AR3762" s="3">
        <v>11.875</v>
      </c>
      <c r="AS3762" s="3">
        <v>13.074999999999999</v>
      </c>
      <c r="AT3762" s="3">
        <v>15.275</v>
      </c>
      <c r="AU3762" s="3" t="s">
        <v>215</v>
      </c>
      <c r="AV3762" s="3" t="s">
        <v>215</v>
      </c>
      <c r="AW3762" s="3" t="s">
        <v>215</v>
      </c>
      <c r="AX3762" s="3" t="s">
        <v>215</v>
      </c>
      <c r="AY3762" s="3" t="s">
        <v>215</v>
      </c>
      <c r="AZ3762" s="3" t="s">
        <v>215</v>
      </c>
      <c r="BA3762" t="s">
        <v>215</v>
      </c>
      <c r="BB3762">
        <v>2016</v>
      </c>
    </row>
    <row r="3763" spans="1:54" hidden="1" x14ac:dyDescent="0.2">
      <c r="A3763">
        <v>439</v>
      </c>
      <c r="B3763" t="s">
        <v>478</v>
      </c>
      <c r="C3763" t="s">
        <v>270</v>
      </c>
      <c r="D3763" t="s">
        <v>206</v>
      </c>
      <c r="E3763" t="s">
        <v>269</v>
      </c>
      <c r="F3763" t="s">
        <v>268</v>
      </c>
      <c r="G3763" t="s">
        <v>264</v>
      </c>
      <c r="H3763" t="s">
        <v>263</v>
      </c>
    </row>
    <row r="3764" spans="1:54" hidden="1" x14ac:dyDescent="0.2">
      <c r="A3764">
        <v>439</v>
      </c>
      <c r="B3764" t="s">
        <v>478</v>
      </c>
      <c r="C3764" t="s">
        <v>267</v>
      </c>
      <c r="D3764" t="s">
        <v>206</v>
      </c>
      <c r="E3764" t="s">
        <v>266</v>
      </c>
      <c r="F3764" t="s">
        <v>265</v>
      </c>
      <c r="G3764" t="s">
        <v>264</v>
      </c>
      <c r="H3764" t="s">
        <v>263</v>
      </c>
      <c r="I3764" t="s">
        <v>1274</v>
      </c>
      <c r="J3764" s="3">
        <v>2.2330000000000001</v>
      </c>
      <c r="K3764" s="3">
        <v>2.319</v>
      </c>
      <c r="L3764" s="3">
        <v>2.4089999999999998</v>
      </c>
      <c r="M3764" s="3">
        <v>2.5019999999999998</v>
      </c>
      <c r="N3764" s="3">
        <v>2.5990000000000002</v>
      </c>
      <c r="O3764" s="3">
        <v>2.7</v>
      </c>
      <c r="P3764" s="3">
        <v>2.8050000000000002</v>
      </c>
      <c r="Q3764" s="3">
        <v>2.9140000000000001</v>
      </c>
      <c r="R3764" s="3">
        <v>3.0270000000000001</v>
      </c>
      <c r="S3764" s="3">
        <v>3.1440000000000001</v>
      </c>
      <c r="T3764" s="3">
        <v>3.468</v>
      </c>
      <c r="U3764" s="3">
        <v>3.7010000000000001</v>
      </c>
      <c r="V3764" s="3">
        <v>3.8439999999999999</v>
      </c>
      <c r="W3764" s="3">
        <v>3.9929999999999999</v>
      </c>
      <c r="X3764" s="3">
        <v>4.1390000000000002</v>
      </c>
      <c r="Y3764" s="3">
        <v>4.2640000000000002</v>
      </c>
      <c r="Z3764" s="3">
        <v>4.383</v>
      </c>
      <c r="AA3764" s="3">
        <v>4.5060000000000002</v>
      </c>
      <c r="AB3764" s="3">
        <v>4.6230000000000002</v>
      </c>
      <c r="AC3764" s="3">
        <v>4.7380000000000004</v>
      </c>
      <c r="AD3764" s="3">
        <v>4.8570000000000002</v>
      </c>
      <c r="AE3764" s="3">
        <v>4.9779999999999998</v>
      </c>
      <c r="AF3764" s="3">
        <v>5.0979999999999999</v>
      </c>
      <c r="AG3764" s="3">
        <v>5.23</v>
      </c>
      <c r="AH3764" s="3">
        <v>5.35</v>
      </c>
      <c r="AI3764" s="3">
        <v>5.4729999999999999</v>
      </c>
      <c r="AJ3764" s="3">
        <v>5.6</v>
      </c>
      <c r="AK3764" s="3">
        <v>5.7229999999999999</v>
      </c>
      <c r="AL3764" s="3">
        <v>5.85</v>
      </c>
      <c r="AM3764" s="3">
        <v>5.98</v>
      </c>
      <c r="AN3764" s="3">
        <v>6.1130000000000004</v>
      </c>
      <c r="AO3764" s="3">
        <v>6.2489999999999997</v>
      </c>
      <c r="AP3764" s="3">
        <v>6.3879999999999999</v>
      </c>
      <c r="AQ3764" s="3">
        <v>6.53</v>
      </c>
      <c r="AR3764" s="3">
        <v>6.6749999999999998</v>
      </c>
      <c r="AS3764" s="3">
        <v>6.8239999999999998</v>
      </c>
      <c r="AT3764" s="3">
        <v>6.976</v>
      </c>
      <c r="AU3764" s="3">
        <v>7.1310000000000002</v>
      </c>
      <c r="AV3764" s="3">
        <v>7.29</v>
      </c>
      <c r="AW3764" s="3">
        <v>7.452</v>
      </c>
      <c r="AX3764" s="3">
        <v>7.6180000000000003</v>
      </c>
      <c r="AY3764" s="3">
        <v>7.7869999999999999</v>
      </c>
      <c r="AZ3764" s="3">
        <v>7.96</v>
      </c>
      <c r="BA3764">
        <v>8.1370000000000005</v>
      </c>
      <c r="BB3764">
        <v>2015</v>
      </c>
    </row>
    <row r="3765" spans="1:54" hidden="1" x14ac:dyDescent="0.2">
      <c r="A3765">
        <v>439</v>
      </c>
      <c r="B3765" t="s">
        <v>478</v>
      </c>
      <c r="C3765" t="s">
        <v>262</v>
      </c>
      <c r="D3765" t="s">
        <v>206</v>
      </c>
      <c r="E3765" t="s">
        <v>260</v>
      </c>
      <c r="F3765" t="s">
        <v>259</v>
      </c>
      <c r="G3765" t="s">
        <v>225</v>
      </c>
      <c r="H3765" t="s">
        <v>222</v>
      </c>
      <c r="I3765" t="s">
        <v>1275</v>
      </c>
      <c r="J3765" s="3" t="s">
        <v>215</v>
      </c>
      <c r="K3765" s="3" t="s">
        <v>215</v>
      </c>
      <c r="L3765" s="3" t="s">
        <v>215</v>
      </c>
      <c r="M3765" s="3" t="s">
        <v>215</v>
      </c>
      <c r="N3765" s="3" t="s">
        <v>215</v>
      </c>
      <c r="O3765" s="3">
        <v>0.70299999999999996</v>
      </c>
      <c r="P3765" s="3">
        <v>0.70899999999999996</v>
      </c>
      <c r="Q3765" s="3">
        <v>0.66</v>
      </c>
      <c r="R3765" s="3">
        <v>0.73799999999999999</v>
      </c>
      <c r="S3765" s="3">
        <v>0.87</v>
      </c>
      <c r="T3765" s="3">
        <v>1.0149999999999999</v>
      </c>
      <c r="U3765" s="3">
        <v>1.034</v>
      </c>
      <c r="V3765" s="3">
        <v>1.371</v>
      </c>
      <c r="W3765" s="3">
        <v>1.3520000000000001</v>
      </c>
      <c r="X3765" s="3">
        <v>1.4219999999999999</v>
      </c>
      <c r="Y3765" s="3">
        <v>1.621</v>
      </c>
      <c r="Z3765" s="3">
        <v>1.65</v>
      </c>
      <c r="AA3765" s="3">
        <v>1.62</v>
      </c>
      <c r="AB3765" s="3">
        <v>1.7050000000000001</v>
      </c>
      <c r="AC3765" s="3">
        <v>1.788</v>
      </c>
      <c r="AD3765" s="3">
        <v>1.802</v>
      </c>
      <c r="AE3765" s="3">
        <v>1.9259999999999999</v>
      </c>
      <c r="AF3765" s="3">
        <v>2.0099999999999998</v>
      </c>
      <c r="AG3765" s="3">
        <v>2.5110000000000001</v>
      </c>
      <c r="AH3765" s="3">
        <v>2.9620000000000002</v>
      </c>
      <c r="AI3765" s="3">
        <v>2.9710000000000001</v>
      </c>
      <c r="AJ3765" s="3">
        <v>3.4540000000000002</v>
      </c>
      <c r="AK3765" s="3">
        <v>3.92</v>
      </c>
      <c r="AL3765" s="3">
        <v>4.6900000000000004</v>
      </c>
      <c r="AM3765" s="3">
        <v>4.476</v>
      </c>
      <c r="AN3765" s="3">
        <v>4.6639999999999997</v>
      </c>
      <c r="AO3765" s="3">
        <v>5.4139999999999997</v>
      </c>
      <c r="AP3765" s="3">
        <v>5.0540000000000003</v>
      </c>
      <c r="AQ3765" s="3">
        <v>5.758</v>
      </c>
      <c r="AR3765" s="3">
        <v>7.0910000000000002</v>
      </c>
      <c r="AS3765" s="3">
        <v>6.6580000000000004</v>
      </c>
      <c r="AT3765" s="3">
        <v>7.0129999999999999</v>
      </c>
      <c r="AU3765" s="3">
        <v>8.0030000000000001</v>
      </c>
      <c r="AV3765" s="3">
        <v>9.1349999999999998</v>
      </c>
      <c r="AW3765" s="3">
        <v>9.7390000000000008</v>
      </c>
      <c r="AX3765" s="3">
        <v>10.574999999999999</v>
      </c>
      <c r="AY3765" s="3">
        <v>11.151</v>
      </c>
      <c r="AZ3765" s="3">
        <v>11.795999999999999</v>
      </c>
      <c r="BA3765">
        <v>12.44</v>
      </c>
      <c r="BB3765">
        <v>2016</v>
      </c>
    </row>
    <row r="3766" spans="1:54" hidden="1" x14ac:dyDescent="0.2">
      <c r="A3766">
        <v>439</v>
      </c>
      <c r="B3766" t="s">
        <v>478</v>
      </c>
      <c r="C3766" t="s">
        <v>261</v>
      </c>
      <c r="D3766" t="s">
        <v>206</v>
      </c>
      <c r="E3766" t="s">
        <v>260</v>
      </c>
      <c r="F3766" t="s">
        <v>259</v>
      </c>
      <c r="G3766" t="s">
        <v>217</v>
      </c>
      <c r="I3766" t="s">
        <v>258</v>
      </c>
      <c r="J3766" s="3" t="s">
        <v>215</v>
      </c>
      <c r="K3766" s="3" t="s">
        <v>215</v>
      </c>
      <c r="L3766" s="3" t="s">
        <v>215</v>
      </c>
      <c r="M3766" s="3" t="s">
        <v>215</v>
      </c>
      <c r="N3766" s="3" t="s">
        <v>215</v>
      </c>
      <c r="O3766" s="3">
        <v>35.695</v>
      </c>
      <c r="P3766" s="3">
        <v>31.649000000000001</v>
      </c>
      <c r="Q3766" s="3">
        <v>28.858000000000001</v>
      </c>
      <c r="R3766" s="3">
        <v>31.427</v>
      </c>
      <c r="S3766" s="3">
        <v>35.847999999999999</v>
      </c>
      <c r="T3766" s="3">
        <v>36.743000000000002</v>
      </c>
      <c r="U3766" s="3">
        <v>34.963000000000001</v>
      </c>
      <c r="V3766" s="3">
        <v>37.575000000000003</v>
      </c>
      <c r="W3766" s="3">
        <v>34.798000000000002</v>
      </c>
      <c r="X3766" s="3">
        <v>32.627000000000002</v>
      </c>
      <c r="Y3766" s="3">
        <v>34.374000000000002</v>
      </c>
      <c r="Z3766" s="3">
        <v>33.6</v>
      </c>
      <c r="AA3766" s="3">
        <v>31.533000000000001</v>
      </c>
      <c r="AB3766" s="3">
        <v>30.391999999999999</v>
      </c>
      <c r="AC3766" s="3">
        <v>30.940999999999999</v>
      </c>
      <c r="AD3766" s="3">
        <v>30.033999999999999</v>
      </c>
      <c r="AE3766" s="3">
        <v>30.263999999999999</v>
      </c>
      <c r="AF3766" s="3">
        <v>29.582999999999998</v>
      </c>
      <c r="AG3766" s="3">
        <v>34.735999999999997</v>
      </c>
      <c r="AH3766" s="3">
        <v>36.613</v>
      </c>
      <c r="AI3766" s="3">
        <v>33.290999999999997</v>
      </c>
      <c r="AJ3766" s="3">
        <v>32.353000000000002</v>
      </c>
      <c r="AK3766" s="3">
        <v>32.314</v>
      </c>
      <c r="AL3766" s="3">
        <v>30.077000000000002</v>
      </c>
      <c r="AM3766" s="3">
        <v>26.466999999999999</v>
      </c>
      <c r="AN3766" s="3">
        <v>24.856000000000002</v>
      </c>
      <c r="AO3766" s="3">
        <v>26.439</v>
      </c>
      <c r="AP3766" s="3">
        <v>23.010999999999999</v>
      </c>
      <c r="AQ3766" s="3">
        <v>24.14</v>
      </c>
      <c r="AR3766" s="3">
        <v>27.876000000000001</v>
      </c>
      <c r="AS3766" s="3">
        <v>24.994</v>
      </c>
      <c r="AT3766" s="3">
        <v>25.553999999999998</v>
      </c>
      <c r="AU3766" s="3">
        <v>27.881</v>
      </c>
      <c r="AV3766" s="3">
        <v>30.277999999999999</v>
      </c>
      <c r="AW3766" s="3">
        <v>30.664999999999999</v>
      </c>
      <c r="AX3766" s="3">
        <v>31.568000000000001</v>
      </c>
      <c r="AY3766" s="3">
        <v>31.530999999999999</v>
      </c>
      <c r="AZ3766" s="3">
        <v>31.594999999999999</v>
      </c>
      <c r="BA3766">
        <v>31.56</v>
      </c>
      <c r="BB3766">
        <v>2016</v>
      </c>
    </row>
    <row r="3767" spans="1:54" hidden="1" x14ac:dyDescent="0.2">
      <c r="A3767">
        <v>439</v>
      </c>
      <c r="B3767" t="s">
        <v>478</v>
      </c>
      <c r="C3767" t="s">
        <v>257</v>
      </c>
      <c r="D3767" t="s">
        <v>206</v>
      </c>
      <c r="E3767" t="s">
        <v>255</v>
      </c>
      <c r="F3767" t="s">
        <v>254</v>
      </c>
      <c r="G3767" t="s">
        <v>225</v>
      </c>
      <c r="H3767" t="s">
        <v>222</v>
      </c>
      <c r="I3767" t="s">
        <v>1275</v>
      </c>
      <c r="J3767" s="3" t="s">
        <v>215</v>
      </c>
      <c r="K3767" s="3" t="s">
        <v>215</v>
      </c>
      <c r="L3767" s="3" t="s">
        <v>215</v>
      </c>
      <c r="M3767" s="3" t="s">
        <v>215</v>
      </c>
      <c r="N3767" s="3" t="s">
        <v>215</v>
      </c>
      <c r="O3767" s="3">
        <v>0.86699999999999999</v>
      </c>
      <c r="P3767" s="3">
        <v>0.80400000000000005</v>
      </c>
      <c r="Q3767" s="3">
        <v>1</v>
      </c>
      <c r="R3767" s="3">
        <v>1.075</v>
      </c>
      <c r="S3767" s="3">
        <v>1.054</v>
      </c>
      <c r="T3767" s="3">
        <v>1.224</v>
      </c>
      <c r="U3767" s="3">
        <v>1.3009999999999999</v>
      </c>
      <c r="V3767" s="3">
        <v>1.2869999999999999</v>
      </c>
      <c r="W3767" s="3">
        <v>1.4139999999999999</v>
      </c>
      <c r="X3767" s="3">
        <v>1.504</v>
      </c>
      <c r="Y3767" s="3">
        <v>1.698</v>
      </c>
      <c r="Z3767" s="3">
        <v>1.7989999999999999</v>
      </c>
      <c r="AA3767" s="3">
        <v>1.7749999999999999</v>
      </c>
      <c r="AB3767" s="3">
        <v>2.0619999999999998</v>
      </c>
      <c r="AC3767" s="3">
        <v>2.0139999999999998</v>
      </c>
      <c r="AD3767" s="3">
        <v>2.0350000000000001</v>
      </c>
      <c r="AE3767" s="3">
        <v>2.1160000000000001</v>
      </c>
      <c r="AF3767" s="3">
        <v>2.2869999999999999</v>
      </c>
      <c r="AG3767" s="3">
        <v>2.6779999999999999</v>
      </c>
      <c r="AH3767" s="3">
        <v>3.0430000000000001</v>
      </c>
      <c r="AI3767" s="3">
        <v>3.5259999999999998</v>
      </c>
      <c r="AJ3767" s="3">
        <v>3.931</v>
      </c>
      <c r="AK3767" s="3">
        <v>4.5309999999999997</v>
      </c>
      <c r="AL3767" s="3">
        <v>5.383</v>
      </c>
      <c r="AM3767" s="3">
        <v>5.984</v>
      </c>
      <c r="AN3767" s="3">
        <v>5.7089999999999996</v>
      </c>
      <c r="AO3767" s="3">
        <v>6.8019999999999996</v>
      </c>
      <c r="AP3767" s="3">
        <v>7.1520000000000001</v>
      </c>
      <c r="AQ3767" s="3">
        <v>8.4290000000000003</v>
      </c>
      <c r="AR3767" s="3">
        <v>9.6579999999999995</v>
      </c>
      <c r="AS3767" s="3">
        <v>8.0050000000000008</v>
      </c>
      <c r="AT3767" s="3">
        <v>7.9370000000000003</v>
      </c>
      <c r="AU3767" s="3">
        <v>8.718</v>
      </c>
      <c r="AV3767" s="3">
        <v>9.2479999999999993</v>
      </c>
      <c r="AW3767" s="3">
        <v>9.8089999999999993</v>
      </c>
      <c r="AX3767" s="3">
        <v>10.180999999999999</v>
      </c>
      <c r="AY3767" s="3">
        <v>10.734</v>
      </c>
      <c r="AZ3767" s="3">
        <v>11.231</v>
      </c>
      <c r="BA3767">
        <v>11.836</v>
      </c>
      <c r="BB3767">
        <v>2016</v>
      </c>
    </row>
    <row r="3768" spans="1:54" hidden="1" x14ac:dyDescent="0.2">
      <c r="A3768">
        <v>439</v>
      </c>
      <c r="B3768" t="s">
        <v>478</v>
      </c>
      <c r="C3768" t="s">
        <v>256</v>
      </c>
      <c r="D3768" t="s">
        <v>206</v>
      </c>
      <c r="E3768" t="s">
        <v>255</v>
      </c>
      <c r="F3768" t="s">
        <v>254</v>
      </c>
      <c r="G3768" t="s">
        <v>217</v>
      </c>
      <c r="I3768" t="s">
        <v>253</v>
      </c>
      <c r="J3768" s="3" t="s">
        <v>215</v>
      </c>
      <c r="K3768" s="3" t="s">
        <v>215</v>
      </c>
      <c r="L3768" s="3" t="s">
        <v>215</v>
      </c>
      <c r="M3768" s="3" t="s">
        <v>215</v>
      </c>
      <c r="N3768" s="3" t="s">
        <v>215</v>
      </c>
      <c r="O3768" s="3">
        <v>44.002000000000002</v>
      </c>
      <c r="P3768" s="3">
        <v>35.889000000000003</v>
      </c>
      <c r="Q3768" s="3">
        <v>43.722000000000001</v>
      </c>
      <c r="R3768" s="3">
        <v>45.752000000000002</v>
      </c>
      <c r="S3768" s="3">
        <v>43.447000000000003</v>
      </c>
      <c r="T3768" s="3">
        <v>44.323</v>
      </c>
      <c r="U3768" s="3">
        <v>43.969000000000001</v>
      </c>
      <c r="V3768" s="3">
        <v>35.271999999999998</v>
      </c>
      <c r="W3768" s="3">
        <v>36.402999999999999</v>
      </c>
      <c r="X3768" s="3">
        <v>34.512999999999998</v>
      </c>
      <c r="Y3768" s="3">
        <v>36.005000000000003</v>
      </c>
      <c r="Z3768" s="3">
        <v>36.622999999999998</v>
      </c>
      <c r="AA3768" s="3">
        <v>34.548000000000002</v>
      </c>
      <c r="AB3768" s="3">
        <v>36.761000000000003</v>
      </c>
      <c r="AC3768" s="3">
        <v>34.851999999999997</v>
      </c>
      <c r="AD3768" s="3">
        <v>33.923000000000002</v>
      </c>
      <c r="AE3768" s="3">
        <v>33.259</v>
      </c>
      <c r="AF3768" s="3">
        <v>33.661999999999999</v>
      </c>
      <c r="AG3768" s="3">
        <v>37.040999999999997</v>
      </c>
      <c r="AH3768" s="3">
        <v>37.615000000000002</v>
      </c>
      <c r="AI3768" s="3">
        <v>39.503999999999998</v>
      </c>
      <c r="AJ3768" s="3">
        <v>36.826999999999998</v>
      </c>
      <c r="AK3768" s="3">
        <v>37.35</v>
      </c>
      <c r="AL3768" s="3">
        <v>34.518000000000001</v>
      </c>
      <c r="AM3768" s="3">
        <v>35.384999999999998</v>
      </c>
      <c r="AN3768" s="3">
        <v>30.427</v>
      </c>
      <c r="AO3768" s="3">
        <v>33.216999999999999</v>
      </c>
      <c r="AP3768" s="3">
        <v>32.56</v>
      </c>
      <c r="AQ3768" s="3">
        <v>35.338000000000001</v>
      </c>
      <c r="AR3768" s="3">
        <v>37.969000000000001</v>
      </c>
      <c r="AS3768" s="3">
        <v>30.050999999999998</v>
      </c>
      <c r="AT3768" s="3">
        <v>28.920999999999999</v>
      </c>
      <c r="AU3768" s="3">
        <v>30.372</v>
      </c>
      <c r="AV3768" s="3">
        <v>30.652999999999999</v>
      </c>
      <c r="AW3768" s="3">
        <v>30.885999999999999</v>
      </c>
      <c r="AX3768" s="3">
        <v>30.391999999999999</v>
      </c>
      <c r="AY3768" s="3">
        <v>30.350999999999999</v>
      </c>
      <c r="AZ3768" s="3">
        <v>30.081</v>
      </c>
      <c r="BA3768">
        <v>30.027000000000001</v>
      </c>
      <c r="BB3768">
        <v>2016</v>
      </c>
    </row>
    <row r="3769" spans="1:54" hidden="1" x14ac:dyDescent="0.2">
      <c r="A3769">
        <v>439</v>
      </c>
      <c r="B3769" t="s">
        <v>478</v>
      </c>
      <c r="C3769" t="s">
        <v>252</v>
      </c>
      <c r="D3769" t="s">
        <v>206</v>
      </c>
      <c r="E3769" t="s">
        <v>250</v>
      </c>
      <c r="F3769" t="s">
        <v>249</v>
      </c>
      <c r="G3769" t="s">
        <v>225</v>
      </c>
      <c r="H3769" t="s">
        <v>222</v>
      </c>
      <c r="I3769" t="s">
        <v>1275</v>
      </c>
      <c r="J3769" s="3" t="s">
        <v>215</v>
      </c>
      <c r="K3769" s="3" t="s">
        <v>215</v>
      </c>
      <c r="L3769" s="3" t="s">
        <v>215</v>
      </c>
      <c r="M3769" s="3" t="s">
        <v>215</v>
      </c>
      <c r="N3769" s="3" t="s">
        <v>215</v>
      </c>
      <c r="O3769" s="3">
        <v>-0.16400000000000001</v>
      </c>
      <c r="P3769" s="3">
        <v>-9.5000000000000001E-2</v>
      </c>
      <c r="Q3769" s="3">
        <v>-0.34</v>
      </c>
      <c r="R3769" s="3">
        <v>-0.33700000000000002</v>
      </c>
      <c r="S3769" s="3">
        <v>-0.184</v>
      </c>
      <c r="T3769" s="3">
        <v>-0.20899999999999999</v>
      </c>
      <c r="U3769" s="3">
        <v>-0.26600000000000001</v>
      </c>
      <c r="V3769" s="3">
        <v>8.4000000000000005E-2</v>
      </c>
      <c r="W3769" s="3">
        <v>-6.2E-2</v>
      </c>
      <c r="X3769" s="3">
        <v>-8.2000000000000003E-2</v>
      </c>
      <c r="Y3769" s="3">
        <v>-7.6999999999999999E-2</v>
      </c>
      <c r="Z3769" s="3">
        <v>-0.14899999999999999</v>
      </c>
      <c r="AA3769" s="3">
        <v>-0.155</v>
      </c>
      <c r="AB3769" s="3">
        <v>-0.35699999999999998</v>
      </c>
      <c r="AC3769" s="3">
        <v>-0.22600000000000001</v>
      </c>
      <c r="AD3769" s="3">
        <v>-0.23300000000000001</v>
      </c>
      <c r="AE3769" s="3">
        <v>-0.191</v>
      </c>
      <c r="AF3769" s="3">
        <v>-0.27700000000000002</v>
      </c>
      <c r="AG3769" s="3">
        <v>-0.16700000000000001</v>
      </c>
      <c r="AH3769" s="3">
        <v>-8.1000000000000003E-2</v>
      </c>
      <c r="AI3769" s="3">
        <v>-0.55500000000000005</v>
      </c>
      <c r="AJ3769" s="3">
        <v>-0.47799999999999998</v>
      </c>
      <c r="AK3769" s="3">
        <v>-0.61099999999999999</v>
      </c>
      <c r="AL3769" s="3">
        <v>-0.69199999999999995</v>
      </c>
      <c r="AM3769" s="3">
        <v>-1.508</v>
      </c>
      <c r="AN3769" s="3">
        <v>-1.0449999999999999</v>
      </c>
      <c r="AO3769" s="3">
        <v>-1.3879999999999999</v>
      </c>
      <c r="AP3769" s="3">
        <v>-2.0979999999999999</v>
      </c>
      <c r="AQ3769" s="3">
        <v>-2.6709999999999998</v>
      </c>
      <c r="AR3769" s="3">
        <v>-2.5670000000000002</v>
      </c>
      <c r="AS3769" s="3">
        <v>-1.347</v>
      </c>
      <c r="AT3769" s="3">
        <v>-0.92400000000000004</v>
      </c>
      <c r="AU3769" s="3">
        <v>-0.71499999999999997</v>
      </c>
      <c r="AV3769" s="3">
        <v>-0.113</v>
      </c>
      <c r="AW3769" s="3">
        <v>-7.0000000000000007E-2</v>
      </c>
      <c r="AX3769" s="3">
        <v>0.39400000000000002</v>
      </c>
      <c r="AY3769" s="3">
        <v>0.41699999999999998</v>
      </c>
      <c r="AZ3769" s="3">
        <v>0.56499999999999995</v>
      </c>
      <c r="BA3769">
        <v>0.60399999999999998</v>
      </c>
      <c r="BB3769">
        <v>2016</v>
      </c>
    </row>
    <row r="3770" spans="1:54" hidden="1" x14ac:dyDescent="0.2">
      <c r="A3770">
        <v>439</v>
      </c>
      <c r="B3770" t="s">
        <v>478</v>
      </c>
      <c r="C3770" t="s">
        <v>251</v>
      </c>
      <c r="D3770" t="s">
        <v>206</v>
      </c>
      <c r="E3770" t="s">
        <v>250</v>
      </c>
      <c r="F3770" t="s">
        <v>249</v>
      </c>
      <c r="G3770" t="s">
        <v>217</v>
      </c>
      <c r="I3770" t="s">
        <v>248</v>
      </c>
      <c r="J3770" s="3" t="s">
        <v>215</v>
      </c>
      <c r="K3770" s="3" t="s">
        <v>215</v>
      </c>
      <c r="L3770" s="3" t="s">
        <v>215</v>
      </c>
      <c r="M3770" s="3" t="s">
        <v>215</v>
      </c>
      <c r="N3770" s="3" t="s">
        <v>215</v>
      </c>
      <c r="O3770" s="3">
        <v>-8.3070000000000004</v>
      </c>
      <c r="P3770" s="3">
        <v>-4.24</v>
      </c>
      <c r="Q3770" s="3">
        <v>-14.864000000000001</v>
      </c>
      <c r="R3770" s="3">
        <v>-14.326000000000001</v>
      </c>
      <c r="S3770" s="3">
        <v>-7.5979999999999999</v>
      </c>
      <c r="T3770" s="3">
        <v>-7.58</v>
      </c>
      <c r="U3770" s="3">
        <v>-9.0060000000000002</v>
      </c>
      <c r="V3770" s="3">
        <v>2.3029999999999999</v>
      </c>
      <c r="W3770" s="3">
        <v>-1.605</v>
      </c>
      <c r="X3770" s="3">
        <v>-1.887</v>
      </c>
      <c r="Y3770" s="3">
        <v>-1.631</v>
      </c>
      <c r="Z3770" s="3">
        <v>-3.0230000000000001</v>
      </c>
      <c r="AA3770" s="3">
        <v>-3.0150000000000001</v>
      </c>
      <c r="AB3770" s="3">
        <v>-6.3689999999999998</v>
      </c>
      <c r="AC3770" s="3">
        <v>-3.911</v>
      </c>
      <c r="AD3770" s="3">
        <v>-3.8889999999999998</v>
      </c>
      <c r="AE3770" s="3">
        <v>-2.9950000000000001</v>
      </c>
      <c r="AF3770" s="3">
        <v>-4.0789999999999997</v>
      </c>
      <c r="AG3770" s="3">
        <v>-2.306</v>
      </c>
      <c r="AH3770" s="3">
        <v>-1.002</v>
      </c>
      <c r="AI3770" s="3">
        <v>-6.2140000000000004</v>
      </c>
      <c r="AJ3770" s="3">
        <v>-4.4740000000000002</v>
      </c>
      <c r="AK3770" s="3">
        <v>-5.0359999999999996</v>
      </c>
      <c r="AL3770" s="3">
        <v>-4.4400000000000004</v>
      </c>
      <c r="AM3770" s="3">
        <v>-8.9179999999999993</v>
      </c>
      <c r="AN3770" s="3">
        <v>-5.57</v>
      </c>
      <c r="AO3770" s="3">
        <v>-6.7779999999999996</v>
      </c>
      <c r="AP3770" s="3">
        <v>-9.5500000000000007</v>
      </c>
      <c r="AQ3770" s="3">
        <v>-11.198</v>
      </c>
      <c r="AR3770" s="3">
        <v>-10.093</v>
      </c>
      <c r="AS3770" s="3">
        <v>-5.0579999999999998</v>
      </c>
      <c r="AT3770" s="3">
        <v>-3.367</v>
      </c>
      <c r="AU3770" s="3">
        <v>-2.492</v>
      </c>
      <c r="AV3770" s="3">
        <v>-0.374</v>
      </c>
      <c r="AW3770" s="3">
        <v>-0.221</v>
      </c>
      <c r="AX3770" s="3">
        <v>1.1759999999999999</v>
      </c>
      <c r="AY3770" s="3">
        <v>1.18</v>
      </c>
      <c r="AZ3770" s="3">
        <v>1.514</v>
      </c>
      <c r="BA3770">
        <v>1.534</v>
      </c>
      <c r="BB3770">
        <v>2016</v>
      </c>
    </row>
    <row r="3771" spans="1:54" hidden="1" x14ac:dyDescent="0.2">
      <c r="A3771">
        <v>439</v>
      </c>
      <c r="B3771" t="s">
        <v>478</v>
      </c>
      <c r="C3771" t="s">
        <v>247</v>
      </c>
      <c r="D3771" t="s">
        <v>206</v>
      </c>
      <c r="E3771" t="s">
        <v>245</v>
      </c>
      <c r="F3771" t="s">
        <v>244</v>
      </c>
      <c r="G3771" t="s">
        <v>225</v>
      </c>
      <c r="H3771" t="s">
        <v>222</v>
      </c>
      <c r="I3771" t="s">
        <v>1275</v>
      </c>
      <c r="J3771" s="3" t="s">
        <v>215</v>
      </c>
      <c r="K3771" s="3" t="s">
        <v>215</v>
      </c>
      <c r="L3771" s="3" t="s">
        <v>215</v>
      </c>
      <c r="M3771" s="3" t="s">
        <v>215</v>
      </c>
      <c r="N3771" s="3" t="s">
        <v>215</v>
      </c>
      <c r="O3771" s="3" t="s">
        <v>215</v>
      </c>
      <c r="P3771" s="3" t="s">
        <v>215</v>
      </c>
      <c r="Q3771" s="3" t="s">
        <v>215</v>
      </c>
      <c r="R3771" s="3" t="s">
        <v>215</v>
      </c>
      <c r="S3771" s="3" t="s">
        <v>215</v>
      </c>
      <c r="T3771" s="3" t="s">
        <v>215</v>
      </c>
      <c r="U3771" s="3" t="s">
        <v>215</v>
      </c>
      <c r="V3771" s="3" t="s">
        <v>215</v>
      </c>
      <c r="W3771" s="3" t="s">
        <v>215</v>
      </c>
      <c r="X3771" s="3" t="s">
        <v>215</v>
      </c>
      <c r="Y3771" s="3" t="s">
        <v>215</v>
      </c>
      <c r="Z3771" s="3" t="s">
        <v>215</v>
      </c>
      <c r="AA3771" s="3" t="s">
        <v>215</v>
      </c>
      <c r="AB3771" s="3" t="s">
        <v>215</v>
      </c>
      <c r="AC3771" s="3" t="s">
        <v>215</v>
      </c>
      <c r="AD3771" s="3">
        <v>-0.20499999999999999</v>
      </c>
      <c r="AE3771" s="3">
        <v>-0.14299999999999999</v>
      </c>
      <c r="AF3771" s="3">
        <v>-0.17399999999999999</v>
      </c>
      <c r="AG3771" s="3">
        <v>0.182</v>
      </c>
      <c r="AH3771" s="3">
        <v>-2.8000000000000001E-2</v>
      </c>
      <c r="AI3771" s="3">
        <v>-0.40799999999999997</v>
      </c>
      <c r="AJ3771" s="3">
        <v>-0.41</v>
      </c>
      <c r="AK3771" s="3">
        <v>-0.83899999999999997</v>
      </c>
      <c r="AL3771" s="3">
        <v>-1.131</v>
      </c>
      <c r="AM3771" s="3">
        <v>-1.782</v>
      </c>
      <c r="AN3771" s="3">
        <v>-1.206</v>
      </c>
      <c r="AO3771" s="3">
        <v>-1.3620000000000001</v>
      </c>
      <c r="AP3771" s="3">
        <v>-1.373</v>
      </c>
      <c r="AQ3771" s="3">
        <v>-1.2170000000000001</v>
      </c>
      <c r="AR3771" s="3">
        <v>-1.0529999999999999</v>
      </c>
      <c r="AS3771" s="3">
        <v>-0.91700000000000004</v>
      </c>
      <c r="AT3771" s="3">
        <v>-0.79500000000000004</v>
      </c>
      <c r="AU3771" s="3">
        <v>-0.75800000000000001</v>
      </c>
      <c r="AV3771" s="3">
        <v>-0.75800000000000001</v>
      </c>
      <c r="AW3771" s="3">
        <v>0.24199999999999999</v>
      </c>
      <c r="AX3771" s="3">
        <v>1.242</v>
      </c>
      <c r="AY3771" s="3">
        <v>1.242</v>
      </c>
      <c r="AZ3771" s="3">
        <v>2.242</v>
      </c>
      <c r="BA3771">
        <v>2.242</v>
      </c>
      <c r="BB3771">
        <v>2016</v>
      </c>
    </row>
    <row r="3772" spans="1:54" hidden="1" x14ac:dyDescent="0.2">
      <c r="A3772">
        <v>439</v>
      </c>
      <c r="B3772" t="s">
        <v>478</v>
      </c>
      <c r="C3772" t="s">
        <v>246</v>
      </c>
      <c r="D3772" t="s">
        <v>206</v>
      </c>
      <c r="E3772" t="s">
        <v>245</v>
      </c>
      <c r="F3772" t="s">
        <v>244</v>
      </c>
      <c r="G3772" t="s">
        <v>243</v>
      </c>
      <c r="I3772" t="s">
        <v>362</v>
      </c>
      <c r="J3772" s="3" t="s">
        <v>215</v>
      </c>
      <c r="K3772" s="3" t="s">
        <v>215</v>
      </c>
      <c r="L3772" s="3" t="s">
        <v>215</v>
      </c>
      <c r="M3772" s="3" t="s">
        <v>215</v>
      </c>
      <c r="N3772" s="3" t="s">
        <v>215</v>
      </c>
      <c r="O3772" s="3" t="s">
        <v>215</v>
      </c>
      <c r="P3772" s="3" t="s">
        <v>215</v>
      </c>
      <c r="Q3772" s="3" t="s">
        <v>215</v>
      </c>
      <c r="R3772" s="3" t="s">
        <v>215</v>
      </c>
      <c r="S3772" s="3" t="s">
        <v>215</v>
      </c>
      <c r="T3772" s="3" t="s">
        <v>215</v>
      </c>
      <c r="U3772" s="3" t="s">
        <v>215</v>
      </c>
      <c r="V3772" s="3" t="s">
        <v>215</v>
      </c>
      <c r="W3772" s="3" t="s">
        <v>215</v>
      </c>
      <c r="X3772" s="3" t="s">
        <v>215</v>
      </c>
      <c r="Y3772" s="3" t="s">
        <v>215</v>
      </c>
      <c r="Z3772" s="3" t="s">
        <v>215</v>
      </c>
      <c r="AA3772" s="3" t="s">
        <v>215</v>
      </c>
      <c r="AB3772" s="3" t="s">
        <v>215</v>
      </c>
      <c r="AC3772" s="3" t="s">
        <v>215</v>
      </c>
      <c r="AD3772" s="3">
        <v>-3.411</v>
      </c>
      <c r="AE3772" s="3">
        <v>-2.1739999999999999</v>
      </c>
      <c r="AF3772" s="3">
        <v>-2.403</v>
      </c>
      <c r="AG3772" s="3">
        <v>2.2559999999999998</v>
      </c>
      <c r="AH3772" s="3">
        <v>-0.30299999999999999</v>
      </c>
      <c r="AI3772" s="3">
        <v>-3.9790000000000001</v>
      </c>
      <c r="AJ3772" s="3">
        <v>-3.536</v>
      </c>
      <c r="AK3772" s="3">
        <v>-6.4180000000000001</v>
      </c>
      <c r="AL3772" s="3">
        <v>-7.69</v>
      </c>
      <c r="AM3772" s="3">
        <v>-10.843</v>
      </c>
      <c r="AN3772" s="3">
        <v>-6.61</v>
      </c>
      <c r="AO3772" s="3">
        <v>-6.77</v>
      </c>
      <c r="AP3772" s="3">
        <v>-6.2329999999999997</v>
      </c>
      <c r="AQ3772" s="3" t="s">
        <v>215</v>
      </c>
      <c r="AR3772" s="3" t="s">
        <v>215</v>
      </c>
      <c r="AS3772" s="3" t="s">
        <v>215</v>
      </c>
      <c r="AT3772" s="3" t="s">
        <v>215</v>
      </c>
      <c r="AU3772" s="3" t="s">
        <v>215</v>
      </c>
      <c r="AV3772" s="3" t="s">
        <v>215</v>
      </c>
      <c r="AW3772" s="3" t="s">
        <v>215</v>
      </c>
      <c r="AX3772" s="3" t="s">
        <v>215</v>
      </c>
      <c r="AY3772" s="3" t="s">
        <v>215</v>
      </c>
      <c r="AZ3772" s="3" t="s">
        <v>215</v>
      </c>
      <c r="BA3772" t="s">
        <v>215</v>
      </c>
      <c r="BB3772">
        <v>2016</v>
      </c>
    </row>
    <row r="3773" spans="1:54" hidden="1" x14ac:dyDescent="0.2">
      <c r="A3773">
        <v>439</v>
      </c>
      <c r="B3773" t="s">
        <v>478</v>
      </c>
      <c r="C3773" t="s">
        <v>242</v>
      </c>
      <c r="D3773" t="s">
        <v>206</v>
      </c>
      <c r="E3773" t="s">
        <v>240</v>
      </c>
      <c r="F3773" t="s">
        <v>239</v>
      </c>
      <c r="G3773" t="s">
        <v>225</v>
      </c>
      <c r="H3773" t="s">
        <v>222</v>
      </c>
      <c r="I3773" t="s">
        <v>1275</v>
      </c>
      <c r="J3773" s="3" t="s">
        <v>215</v>
      </c>
      <c r="K3773" s="3" t="s">
        <v>215</v>
      </c>
      <c r="L3773" s="3" t="s">
        <v>215</v>
      </c>
      <c r="M3773" s="3" t="s">
        <v>215</v>
      </c>
      <c r="N3773" s="3" t="s">
        <v>215</v>
      </c>
      <c r="O3773" s="3">
        <v>-0.10199999999999999</v>
      </c>
      <c r="P3773" s="3">
        <v>-1.7999999999999999E-2</v>
      </c>
      <c r="Q3773" s="3">
        <v>-0.251</v>
      </c>
      <c r="R3773" s="3">
        <v>-0.19500000000000001</v>
      </c>
      <c r="S3773" s="3">
        <v>2.5999999999999999E-2</v>
      </c>
      <c r="T3773" s="3">
        <v>4.7E-2</v>
      </c>
      <c r="U3773" s="3">
        <v>1.4999999999999999E-2</v>
      </c>
      <c r="V3773" s="3">
        <v>0.38400000000000001</v>
      </c>
      <c r="W3773" s="3">
        <v>0.16800000000000001</v>
      </c>
      <c r="X3773" s="3">
        <v>0.13600000000000001</v>
      </c>
      <c r="Y3773" s="3">
        <v>0.157</v>
      </c>
      <c r="Z3773" s="3">
        <v>7.0000000000000007E-2</v>
      </c>
      <c r="AA3773" s="3">
        <v>6.5000000000000002E-2</v>
      </c>
      <c r="AB3773" s="3">
        <v>-0.12</v>
      </c>
      <c r="AC3773" s="3">
        <v>3.1E-2</v>
      </c>
      <c r="AD3773" s="3">
        <v>6.2E-2</v>
      </c>
      <c r="AE3773" s="3">
        <v>6.6000000000000003E-2</v>
      </c>
      <c r="AF3773" s="3">
        <v>-4.7E-2</v>
      </c>
      <c r="AG3773" s="3">
        <v>8.2000000000000003E-2</v>
      </c>
      <c r="AH3773" s="3">
        <v>0.129</v>
      </c>
      <c r="AI3773" s="3">
        <v>-0.308</v>
      </c>
      <c r="AJ3773" s="3">
        <v>-0.17899999999999999</v>
      </c>
      <c r="AK3773" s="3">
        <v>-0.26600000000000001</v>
      </c>
      <c r="AL3773" s="3">
        <v>-0.33300000000000002</v>
      </c>
      <c r="AM3773" s="3">
        <v>-1.1319999999999999</v>
      </c>
      <c r="AN3773" s="3">
        <v>-0.66</v>
      </c>
      <c r="AO3773" s="3">
        <v>-0.97199999999999998</v>
      </c>
      <c r="AP3773" s="3">
        <v>-1.528</v>
      </c>
      <c r="AQ3773" s="3">
        <v>-1.948</v>
      </c>
      <c r="AR3773" s="3">
        <v>-1.663</v>
      </c>
      <c r="AS3773" s="3">
        <v>-0.46</v>
      </c>
      <c r="AT3773" s="3">
        <v>-0.104</v>
      </c>
      <c r="AU3773" s="3">
        <v>0.23200000000000001</v>
      </c>
      <c r="AV3773" s="3">
        <v>0.94699999999999995</v>
      </c>
      <c r="AW3773" s="3">
        <v>1.0469999999999999</v>
      </c>
      <c r="AX3773" s="3">
        <v>1.64</v>
      </c>
      <c r="AY3773" s="3">
        <v>1.7310000000000001</v>
      </c>
      <c r="AZ3773" s="3">
        <v>1.865</v>
      </c>
      <c r="BA3773">
        <v>1.9690000000000001</v>
      </c>
      <c r="BB3773">
        <v>2016</v>
      </c>
    </row>
    <row r="3774" spans="1:54" hidden="1" x14ac:dyDescent="0.2">
      <c r="A3774">
        <v>439</v>
      </c>
      <c r="B3774" t="s">
        <v>478</v>
      </c>
      <c r="C3774" t="s">
        <v>241</v>
      </c>
      <c r="D3774" t="s">
        <v>206</v>
      </c>
      <c r="E3774" t="s">
        <v>240</v>
      </c>
      <c r="F3774" t="s">
        <v>239</v>
      </c>
      <c r="G3774" t="s">
        <v>217</v>
      </c>
      <c r="I3774" t="s">
        <v>238</v>
      </c>
      <c r="J3774" s="3" t="s">
        <v>215</v>
      </c>
      <c r="K3774" s="3" t="s">
        <v>215</v>
      </c>
      <c r="L3774" s="3" t="s">
        <v>215</v>
      </c>
      <c r="M3774" s="3" t="s">
        <v>215</v>
      </c>
      <c r="N3774" s="3" t="s">
        <v>215</v>
      </c>
      <c r="O3774" s="3">
        <v>-5.1559999999999997</v>
      </c>
      <c r="P3774" s="3">
        <v>-0.82099999999999995</v>
      </c>
      <c r="Q3774" s="3">
        <v>-10.972</v>
      </c>
      <c r="R3774" s="3">
        <v>-8.282</v>
      </c>
      <c r="S3774" s="3">
        <v>1.0840000000000001</v>
      </c>
      <c r="T3774" s="3">
        <v>1.6910000000000001</v>
      </c>
      <c r="U3774" s="3">
        <v>0.504</v>
      </c>
      <c r="V3774" s="3">
        <v>10.525</v>
      </c>
      <c r="W3774" s="3">
        <v>4.3140000000000001</v>
      </c>
      <c r="X3774" s="3">
        <v>3.1259999999999999</v>
      </c>
      <c r="Y3774" s="3">
        <v>3.3340000000000001</v>
      </c>
      <c r="Z3774" s="3">
        <v>1.423</v>
      </c>
      <c r="AA3774" s="3">
        <v>1.2709999999999999</v>
      </c>
      <c r="AB3774" s="3">
        <v>-2.141</v>
      </c>
      <c r="AC3774" s="3">
        <v>0.53900000000000003</v>
      </c>
      <c r="AD3774" s="3">
        <v>1.034</v>
      </c>
      <c r="AE3774" s="3">
        <v>1.0429999999999999</v>
      </c>
      <c r="AF3774" s="3">
        <v>-0.69399999999999995</v>
      </c>
      <c r="AG3774" s="3">
        <v>1.135</v>
      </c>
      <c r="AH3774" s="3">
        <v>1.5960000000000001</v>
      </c>
      <c r="AI3774" s="3">
        <v>-3.4489999999999998</v>
      </c>
      <c r="AJ3774" s="3">
        <v>-1.6759999999999999</v>
      </c>
      <c r="AK3774" s="3">
        <v>-2.1949999999999998</v>
      </c>
      <c r="AL3774" s="3">
        <v>-2.1360000000000001</v>
      </c>
      <c r="AM3774" s="3">
        <v>-6.6929999999999996</v>
      </c>
      <c r="AN3774" s="3">
        <v>-3.516</v>
      </c>
      <c r="AO3774" s="3">
        <v>-4.7460000000000004</v>
      </c>
      <c r="AP3774" s="3">
        <v>-6.9560000000000004</v>
      </c>
      <c r="AQ3774" s="3">
        <v>-8.1679999999999993</v>
      </c>
      <c r="AR3774" s="3">
        <v>-6.5369999999999999</v>
      </c>
      <c r="AS3774" s="3">
        <v>-1.726</v>
      </c>
      <c r="AT3774" s="3">
        <v>-0.378</v>
      </c>
      <c r="AU3774" s="3">
        <v>0.80800000000000005</v>
      </c>
      <c r="AV3774" s="3">
        <v>3.1379999999999999</v>
      </c>
      <c r="AW3774" s="3">
        <v>3.298</v>
      </c>
      <c r="AX3774" s="3">
        <v>4.8959999999999999</v>
      </c>
      <c r="AY3774" s="3">
        <v>4.8940000000000001</v>
      </c>
      <c r="AZ3774" s="3">
        <v>4.9939999999999998</v>
      </c>
      <c r="BA3774">
        <v>4.9939999999999998</v>
      </c>
      <c r="BB3774">
        <v>2016</v>
      </c>
    </row>
    <row r="3775" spans="1:54" hidden="1" x14ac:dyDescent="0.2">
      <c r="A3775">
        <v>439</v>
      </c>
      <c r="B3775" t="s">
        <v>478</v>
      </c>
      <c r="C3775" t="s">
        <v>237</v>
      </c>
      <c r="D3775" t="s">
        <v>206</v>
      </c>
      <c r="E3775" t="s">
        <v>235</v>
      </c>
      <c r="F3775" t="s">
        <v>234</v>
      </c>
      <c r="G3775" t="s">
        <v>225</v>
      </c>
      <c r="H3775" t="s">
        <v>222</v>
      </c>
      <c r="I3775" t="s">
        <v>1275</v>
      </c>
      <c r="J3775" s="3" t="s">
        <v>215</v>
      </c>
      <c r="K3775" s="3" t="s">
        <v>215</v>
      </c>
      <c r="L3775" s="3" t="s">
        <v>215</v>
      </c>
      <c r="M3775" s="3" t="s">
        <v>215</v>
      </c>
      <c r="N3775" s="3" t="s">
        <v>215</v>
      </c>
      <c r="O3775" s="3" t="s">
        <v>215</v>
      </c>
      <c r="P3775" s="3" t="s">
        <v>215</v>
      </c>
      <c r="Q3775" s="3" t="s">
        <v>215</v>
      </c>
      <c r="R3775" s="3">
        <v>4.0209999999999999</v>
      </c>
      <c r="S3775" s="3">
        <v>4.92</v>
      </c>
      <c r="T3775" s="3">
        <v>5.859</v>
      </c>
      <c r="U3775" s="3">
        <v>5.6470000000000002</v>
      </c>
      <c r="V3775" s="3">
        <v>5.2140000000000004</v>
      </c>
      <c r="W3775" s="3">
        <v>5.0049999999999999</v>
      </c>
      <c r="X3775" s="3">
        <v>5.09</v>
      </c>
      <c r="Y3775" s="3">
        <v>5.0750000000000002</v>
      </c>
      <c r="Z3775" s="3">
        <v>5.0620000000000003</v>
      </c>
      <c r="AA3775" s="3">
        <v>4.8890000000000002</v>
      </c>
      <c r="AB3775" s="3">
        <v>5.8550000000000004</v>
      </c>
      <c r="AC3775" s="3">
        <v>5.8540000000000001</v>
      </c>
      <c r="AD3775" s="3">
        <v>5.2930000000000001</v>
      </c>
      <c r="AE3775" s="3">
        <v>5.8940000000000001</v>
      </c>
      <c r="AF3775" s="3">
        <v>6.4539999999999997</v>
      </c>
      <c r="AG3775" s="3">
        <v>7.0919999999999996</v>
      </c>
      <c r="AH3775" s="3">
        <v>7.18</v>
      </c>
      <c r="AI3775" s="3">
        <v>7.4939999999999998</v>
      </c>
      <c r="AJ3775" s="3">
        <v>7.3479999999999999</v>
      </c>
      <c r="AK3775" s="3">
        <v>8.2010000000000005</v>
      </c>
      <c r="AL3775" s="3">
        <v>8.5939999999999994</v>
      </c>
      <c r="AM3775" s="3">
        <v>10.205</v>
      </c>
      <c r="AN3775" s="3">
        <v>11.462</v>
      </c>
      <c r="AO3775" s="3">
        <v>13.403</v>
      </c>
      <c r="AP3775" s="3">
        <v>16.701000000000001</v>
      </c>
      <c r="AQ3775" s="3">
        <v>19.097000000000001</v>
      </c>
      <c r="AR3775" s="3">
        <v>20.556000000000001</v>
      </c>
      <c r="AS3775" s="3">
        <v>22.847999999999999</v>
      </c>
      <c r="AT3775" s="3">
        <v>24.064</v>
      </c>
      <c r="AU3775" s="3">
        <v>25.401</v>
      </c>
      <c r="AV3775" s="3">
        <v>26.184999999999999</v>
      </c>
      <c r="AW3775" s="3">
        <v>26.818000000000001</v>
      </c>
      <c r="AX3775" s="3">
        <v>26.896000000000001</v>
      </c>
      <c r="AY3775" s="3">
        <v>26.972000000000001</v>
      </c>
      <c r="AZ3775" s="3">
        <v>26.898</v>
      </c>
      <c r="BA3775">
        <v>26.898</v>
      </c>
      <c r="BB3775">
        <v>2016</v>
      </c>
    </row>
    <row r="3776" spans="1:54" hidden="1" x14ac:dyDescent="0.2">
      <c r="A3776">
        <v>439</v>
      </c>
      <c r="B3776" t="s">
        <v>478</v>
      </c>
      <c r="C3776" t="s">
        <v>236</v>
      </c>
      <c r="D3776" t="s">
        <v>206</v>
      </c>
      <c r="E3776" t="s">
        <v>235</v>
      </c>
      <c r="F3776" t="s">
        <v>234</v>
      </c>
      <c r="G3776" t="s">
        <v>217</v>
      </c>
      <c r="I3776" t="s">
        <v>354</v>
      </c>
      <c r="J3776" s="3" t="s">
        <v>215</v>
      </c>
      <c r="K3776" s="3" t="s">
        <v>215</v>
      </c>
      <c r="L3776" s="3" t="s">
        <v>215</v>
      </c>
      <c r="M3776" s="3" t="s">
        <v>215</v>
      </c>
      <c r="N3776" s="3" t="s">
        <v>215</v>
      </c>
      <c r="O3776" s="3" t="s">
        <v>215</v>
      </c>
      <c r="P3776" s="3" t="s">
        <v>215</v>
      </c>
      <c r="Q3776" s="3" t="s">
        <v>215</v>
      </c>
      <c r="R3776" s="3">
        <v>171.143</v>
      </c>
      <c r="S3776" s="3">
        <v>202.833</v>
      </c>
      <c r="T3776" s="3">
        <v>212.20500000000001</v>
      </c>
      <c r="U3776" s="3">
        <v>190.905</v>
      </c>
      <c r="V3776" s="3">
        <v>142.863</v>
      </c>
      <c r="W3776" s="3">
        <v>128.86099999999999</v>
      </c>
      <c r="X3776" s="3">
        <v>116.795</v>
      </c>
      <c r="Y3776" s="3">
        <v>107.636</v>
      </c>
      <c r="Z3776" s="3">
        <v>103.06</v>
      </c>
      <c r="AA3776" s="3">
        <v>95.168000000000006</v>
      </c>
      <c r="AB3776" s="3">
        <v>104.364</v>
      </c>
      <c r="AC3776" s="3">
        <v>101.321</v>
      </c>
      <c r="AD3776" s="3">
        <v>88.244</v>
      </c>
      <c r="AE3776" s="3">
        <v>92.623000000000005</v>
      </c>
      <c r="AF3776" s="3">
        <v>94.99</v>
      </c>
      <c r="AG3776" s="3">
        <v>98.102999999999994</v>
      </c>
      <c r="AH3776" s="3">
        <v>88.748000000000005</v>
      </c>
      <c r="AI3776" s="3">
        <v>83.965000000000003</v>
      </c>
      <c r="AJ3776" s="3">
        <v>68.831000000000003</v>
      </c>
      <c r="AK3776" s="3">
        <v>67.597999999999999</v>
      </c>
      <c r="AL3776" s="3">
        <v>55.113999999999997</v>
      </c>
      <c r="AM3776" s="3">
        <v>60.341000000000001</v>
      </c>
      <c r="AN3776" s="3">
        <v>61.09</v>
      </c>
      <c r="AO3776" s="3">
        <v>65.453999999999994</v>
      </c>
      <c r="AP3776" s="3">
        <v>76.033000000000001</v>
      </c>
      <c r="AQ3776" s="3">
        <v>80.064999999999998</v>
      </c>
      <c r="AR3776" s="3">
        <v>80.808999999999997</v>
      </c>
      <c r="AS3776" s="3">
        <v>85.774000000000001</v>
      </c>
      <c r="AT3776" s="3">
        <v>87.680999999999997</v>
      </c>
      <c r="AU3776" s="3">
        <v>88.489000000000004</v>
      </c>
      <c r="AV3776" s="3">
        <v>86.793000000000006</v>
      </c>
      <c r="AW3776" s="3">
        <v>84.441000000000003</v>
      </c>
      <c r="AX3776" s="3">
        <v>80.293999999999997</v>
      </c>
      <c r="AY3776" s="3">
        <v>76.269000000000005</v>
      </c>
      <c r="AZ3776" s="3">
        <v>72.043999999999997</v>
      </c>
      <c r="BA3776">
        <v>68.239999999999995</v>
      </c>
      <c r="BB3776">
        <v>2016</v>
      </c>
    </row>
    <row r="3777" spans="1:54" hidden="1" x14ac:dyDescent="0.2">
      <c r="A3777">
        <v>439</v>
      </c>
      <c r="B3777" t="s">
        <v>478</v>
      </c>
      <c r="C3777" t="s">
        <v>233</v>
      </c>
      <c r="D3777" t="s">
        <v>206</v>
      </c>
      <c r="E3777" t="s">
        <v>231</v>
      </c>
      <c r="F3777" t="s">
        <v>230</v>
      </c>
      <c r="G3777" t="s">
        <v>225</v>
      </c>
      <c r="H3777" t="s">
        <v>222</v>
      </c>
      <c r="I3777" t="s">
        <v>1275</v>
      </c>
      <c r="J3777" s="3" t="s">
        <v>215</v>
      </c>
      <c r="K3777" s="3" t="s">
        <v>215</v>
      </c>
      <c r="L3777" s="3" t="s">
        <v>215</v>
      </c>
      <c r="M3777" s="3" t="s">
        <v>215</v>
      </c>
      <c r="N3777" s="3" t="s">
        <v>215</v>
      </c>
      <c r="O3777" s="3" t="s">
        <v>215</v>
      </c>
      <c r="P3777" s="3" t="s">
        <v>215</v>
      </c>
      <c r="Q3777" s="3" t="s">
        <v>215</v>
      </c>
      <c r="R3777" s="3">
        <v>4.1710000000000003</v>
      </c>
      <c r="S3777" s="3">
        <v>5.1319999999999997</v>
      </c>
      <c r="T3777" s="3">
        <v>6.0670000000000002</v>
      </c>
      <c r="U3777" s="3">
        <v>5.9349999999999996</v>
      </c>
      <c r="V3777" s="3">
        <v>5.4649999999999999</v>
      </c>
      <c r="W3777" s="3">
        <v>5.32</v>
      </c>
      <c r="X3777" s="3">
        <v>5.5039999999999996</v>
      </c>
      <c r="Y3777" s="3">
        <v>5.4189999999999996</v>
      </c>
      <c r="Z3777" s="3">
        <v>5.5910000000000002</v>
      </c>
      <c r="AA3777" s="3">
        <v>5.4790000000000001</v>
      </c>
      <c r="AB3777" s="3">
        <v>6.1539999999999999</v>
      </c>
      <c r="AC3777" s="3">
        <v>6.2409999999999997</v>
      </c>
      <c r="AD3777" s="3">
        <v>6.0270000000000001</v>
      </c>
      <c r="AE3777" s="3">
        <v>6.1390000000000002</v>
      </c>
      <c r="AF3777" s="3">
        <v>6.7750000000000004</v>
      </c>
      <c r="AG3777" s="3">
        <v>7.2030000000000003</v>
      </c>
      <c r="AH3777" s="3">
        <v>7.4290000000000003</v>
      </c>
      <c r="AI3777" s="3">
        <v>7.5250000000000004</v>
      </c>
      <c r="AJ3777" s="3">
        <v>8.1489999999999991</v>
      </c>
      <c r="AK3777" s="3">
        <v>8.9489999999999998</v>
      </c>
      <c r="AL3777" s="3">
        <v>9.3940000000000001</v>
      </c>
      <c r="AM3777" s="3">
        <v>10.955</v>
      </c>
      <c r="AN3777" s="3">
        <v>12.592000000000001</v>
      </c>
      <c r="AO3777" s="3">
        <v>14.483000000000001</v>
      </c>
      <c r="AP3777" s="3">
        <v>17.73</v>
      </c>
      <c r="AQ3777" s="3">
        <v>20.673999999999999</v>
      </c>
      <c r="AR3777" s="3">
        <v>22.652000000000001</v>
      </c>
      <c r="AS3777" s="3">
        <v>24.876999999999999</v>
      </c>
      <c r="AT3777" s="3">
        <v>26.093</v>
      </c>
      <c r="AU3777" s="3">
        <v>27.428999999999998</v>
      </c>
      <c r="AV3777" s="3">
        <v>28.213999999999999</v>
      </c>
      <c r="AW3777" s="3">
        <v>28.847000000000001</v>
      </c>
      <c r="AX3777" s="3">
        <v>28.925000000000001</v>
      </c>
      <c r="AY3777" s="3">
        <v>29.001000000000001</v>
      </c>
      <c r="AZ3777" s="3">
        <v>28.927</v>
      </c>
      <c r="BA3777">
        <v>30.402999999999999</v>
      </c>
      <c r="BB3777">
        <v>2016</v>
      </c>
    </row>
    <row r="3778" spans="1:54" hidden="1" x14ac:dyDescent="0.2">
      <c r="A3778">
        <v>439</v>
      </c>
      <c r="B3778" t="s">
        <v>478</v>
      </c>
      <c r="C3778" t="s">
        <v>232</v>
      </c>
      <c r="D3778" t="s">
        <v>206</v>
      </c>
      <c r="E3778" t="s">
        <v>231</v>
      </c>
      <c r="F3778" t="s">
        <v>230</v>
      </c>
      <c r="G3778" t="s">
        <v>217</v>
      </c>
      <c r="I3778" t="s">
        <v>229</v>
      </c>
      <c r="J3778" s="3" t="s">
        <v>215</v>
      </c>
      <c r="K3778" s="3" t="s">
        <v>215</v>
      </c>
      <c r="L3778" s="3" t="s">
        <v>215</v>
      </c>
      <c r="M3778" s="3" t="s">
        <v>215</v>
      </c>
      <c r="N3778" s="3" t="s">
        <v>215</v>
      </c>
      <c r="O3778" s="3" t="s">
        <v>215</v>
      </c>
      <c r="P3778" s="3" t="s">
        <v>215</v>
      </c>
      <c r="Q3778" s="3" t="s">
        <v>215</v>
      </c>
      <c r="R3778" s="3">
        <v>177.53200000000001</v>
      </c>
      <c r="S3778" s="3">
        <v>211.57300000000001</v>
      </c>
      <c r="T3778" s="3">
        <v>219.73400000000001</v>
      </c>
      <c r="U3778" s="3">
        <v>200.631</v>
      </c>
      <c r="V3778" s="3">
        <v>149.749</v>
      </c>
      <c r="W3778" s="3">
        <v>136.94999999999999</v>
      </c>
      <c r="X3778" s="3">
        <v>126.28700000000001</v>
      </c>
      <c r="Y3778" s="3">
        <v>114.938</v>
      </c>
      <c r="Z3778" s="3">
        <v>113.82899999999999</v>
      </c>
      <c r="AA3778" s="3">
        <v>106.646</v>
      </c>
      <c r="AB3778" s="3">
        <v>109.708</v>
      </c>
      <c r="AC3778" s="3">
        <v>108.01300000000001</v>
      </c>
      <c r="AD3778" s="3">
        <v>100.479</v>
      </c>
      <c r="AE3778" s="3">
        <v>96.477999999999994</v>
      </c>
      <c r="AF3778" s="3">
        <v>99.718999999999994</v>
      </c>
      <c r="AG3778" s="3">
        <v>99.644000000000005</v>
      </c>
      <c r="AH3778" s="3">
        <v>91.822999999999993</v>
      </c>
      <c r="AI3778" s="3">
        <v>84.308000000000007</v>
      </c>
      <c r="AJ3778" s="3">
        <v>76.33</v>
      </c>
      <c r="AK3778" s="3">
        <v>73.77</v>
      </c>
      <c r="AL3778" s="3">
        <v>60.244</v>
      </c>
      <c r="AM3778" s="3">
        <v>64.775000000000006</v>
      </c>
      <c r="AN3778" s="3">
        <v>67.113</v>
      </c>
      <c r="AO3778" s="3">
        <v>70.728999999999999</v>
      </c>
      <c r="AP3778" s="3">
        <v>80.718000000000004</v>
      </c>
      <c r="AQ3778" s="3">
        <v>86.677999999999997</v>
      </c>
      <c r="AR3778" s="3">
        <v>89.049000000000007</v>
      </c>
      <c r="AS3778" s="3">
        <v>93.391000000000005</v>
      </c>
      <c r="AT3778" s="3">
        <v>95.072999999999993</v>
      </c>
      <c r="AU3778" s="3">
        <v>95.557000000000002</v>
      </c>
      <c r="AV3778" s="3">
        <v>93.516999999999996</v>
      </c>
      <c r="AW3778" s="3">
        <v>90.83</v>
      </c>
      <c r="AX3778" s="3">
        <v>86.350999999999999</v>
      </c>
      <c r="AY3778" s="3">
        <v>82.006</v>
      </c>
      <c r="AZ3778" s="3">
        <v>77.477999999999994</v>
      </c>
      <c r="BA3778">
        <v>77.13</v>
      </c>
      <c r="BB3778">
        <v>2016</v>
      </c>
    </row>
    <row r="3779" spans="1:54" hidden="1" x14ac:dyDescent="0.2">
      <c r="A3779">
        <v>439</v>
      </c>
      <c r="B3779" t="s">
        <v>478</v>
      </c>
      <c r="C3779" t="s">
        <v>228</v>
      </c>
      <c r="D3779" t="s">
        <v>206</v>
      </c>
      <c r="E3779" t="s">
        <v>227</v>
      </c>
      <c r="F3779" t="s">
        <v>226</v>
      </c>
      <c r="G3779" t="s">
        <v>225</v>
      </c>
      <c r="H3779" t="s">
        <v>222</v>
      </c>
      <c r="I3779" t="s">
        <v>1275</v>
      </c>
      <c r="J3779" s="3">
        <v>1.165</v>
      </c>
      <c r="K3779" s="3">
        <v>1.4490000000000001</v>
      </c>
      <c r="L3779" s="3">
        <v>1.65</v>
      </c>
      <c r="M3779" s="3">
        <v>1.7869999999999999</v>
      </c>
      <c r="N3779" s="3">
        <v>1.91</v>
      </c>
      <c r="O3779" s="3">
        <v>1.9710000000000001</v>
      </c>
      <c r="P3779" s="3">
        <v>2.2410000000000001</v>
      </c>
      <c r="Q3779" s="3">
        <v>2.2869999999999999</v>
      </c>
      <c r="R3779" s="3">
        <v>2.35</v>
      </c>
      <c r="S3779" s="3">
        <v>2.4260000000000002</v>
      </c>
      <c r="T3779" s="3">
        <v>2.7610000000000001</v>
      </c>
      <c r="U3779" s="3">
        <v>2.9580000000000002</v>
      </c>
      <c r="V3779" s="3">
        <v>3.65</v>
      </c>
      <c r="W3779" s="3">
        <v>3.8839999999999999</v>
      </c>
      <c r="X3779" s="3">
        <v>4.3579999999999997</v>
      </c>
      <c r="Y3779" s="3">
        <v>4.7149999999999999</v>
      </c>
      <c r="Z3779" s="3">
        <v>4.9119999999999999</v>
      </c>
      <c r="AA3779" s="3">
        <v>5.1379999999999999</v>
      </c>
      <c r="AB3779" s="3">
        <v>5.61</v>
      </c>
      <c r="AC3779" s="3">
        <v>5.7779999999999996</v>
      </c>
      <c r="AD3779" s="3">
        <v>5.9989999999999997</v>
      </c>
      <c r="AE3779" s="3">
        <v>6.3630000000000004</v>
      </c>
      <c r="AF3779" s="3">
        <v>6.7939999999999996</v>
      </c>
      <c r="AG3779" s="3">
        <v>7.2290000000000001</v>
      </c>
      <c r="AH3779" s="3">
        <v>8.0909999999999993</v>
      </c>
      <c r="AI3779" s="3">
        <v>8.9250000000000007</v>
      </c>
      <c r="AJ3779" s="3">
        <v>10.675000000000001</v>
      </c>
      <c r="AK3779" s="3">
        <v>12.131</v>
      </c>
      <c r="AL3779" s="3">
        <v>15.593</v>
      </c>
      <c r="AM3779" s="3">
        <v>16.911999999999999</v>
      </c>
      <c r="AN3779" s="3">
        <v>18.762</v>
      </c>
      <c r="AO3779" s="3">
        <v>20.477</v>
      </c>
      <c r="AP3779" s="3">
        <v>21.965</v>
      </c>
      <c r="AQ3779" s="3">
        <v>23.852</v>
      </c>
      <c r="AR3779" s="3">
        <v>25.437000000000001</v>
      </c>
      <c r="AS3779" s="3">
        <v>26.637</v>
      </c>
      <c r="AT3779" s="3">
        <v>27.445</v>
      </c>
      <c r="AU3779" s="3">
        <v>28.704999999999998</v>
      </c>
      <c r="AV3779" s="3">
        <v>30.17</v>
      </c>
      <c r="AW3779" s="3">
        <v>31.759</v>
      </c>
      <c r="AX3779" s="3">
        <v>33.497</v>
      </c>
      <c r="AY3779" s="3">
        <v>35.365000000000002</v>
      </c>
      <c r="AZ3779" s="3">
        <v>37.335999999999999</v>
      </c>
      <c r="BA3779">
        <v>39.417999999999999</v>
      </c>
      <c r="BB3779">
        <v>2016</v>
      </c>
    </row>
    <row r="3780" spans="1:54" hidden="1" x14ac:dyDescent="0.2">
      <c r="A3780">
        <v>439</v>
      </c>
      <c r="B3780" t="s">
        <v>478</v>
      </c>
      <c r="C3780" t="s">
        <v>224</v>
      </c>
      <c r="D3780" t="s">
        <v>206</v>
      </c>
      <c r="E3780" t="s">
        <v>219</v>
      </c>
      <c r="F3780" t="s">
        <v>218</v>
      </c>
      <c r="G3780" t="s">
        <v>223</v>
      </c>
      <c r="H3780" t="s">
        <v>222</v>
      </c>
      <c r="I3780" t="s">
        <v>1276</v>
      </c>
      <c r="J3780" s="3">
        <v>0.374</v>
      </c>
      <c r="K3780" s="3">
        <v>-4.2000000000000003E-2</v>
      </c>
      <c r="L3780" s="3">
        <v>-0.33600000000000002</v>
      </c>
      <c r="M3780" s="3">
        <v>-0.39</v>
      </c>
      <c r="N3780" s="3">
        <v>-0.27100000000000002</v>
      </c>
      <c r="O3780" s="3">
        <v>-0.2</v>
      </c>
      <c r="P3780" s="3">
        <v>-4.5999999999999999E-2</v>
      </c>
      <c r="Q3780" s="3">
        <v>-0.35499999999999998</v>
      </c>
      <c r="R3780" s="3">
        <v>-0.28899999999999998</v>
      </c>
      <c r="S3780" s="3">
        <v>0.155</v>
      </c>
      <c r="T3780" s="3">
        <v>-0.65400000000000003</v>
      </c>
      <c r="U3780" s="3">
        <v>-0.64600000000000002</v>
      </c>
      <c r="V3780" s="3">
        <v>-0.77400000000000002</v>
      </c>
      <c r="W3780" s="3">
        <v>-0.64400000000000002</v>
      </c>
      <c r="X3780" s="3">
        <v>-0.4</v>
      </c>
      <c r="Y3780" s="3">
        <v>-0.25700000000000001</v>
      </c>
      <c r="Z3780" s="3">
        <v>-0.222</v>
      </c>
      <c r="AA3780" s="3">
        <v>2.9000000000000001E-2</v>
      </c>
      <c r="AB3780" s="3">
        <v>2.1999999999999999E-2</v>
      </c>
      <c r="AC3780" s="3">
        <v>0.40500000000000003</v>
      </c>
      <c r="AD3780" s="3">
        <v>0.06</v>
      </c>
      <c r="AE3780" s="3">
        <v>5.0000000000000001E-3</v>
      </c>
      <c r="AF3780" s="3">
        <v>0.54500000000000004</v>
      </c>
      <c r="AG3780" s="3">
        <v>1.1719999999999999</v>
      </c>
      <c r="AH3780" s="3">
        <v>3.9E-2</v>
      </c>
      <c r="AI3780" s="3">
        <v>-2.2719999999999998</v>
      </c>
      <c r="AJ3780" s="3">
        <v>-1.726</v>
      </c>
      <c r="AK3780" s="3">
        <v>-2.8740000000000001</v>
      </c>
      <c r="AL3780" s="3">
        <v>-2.0550000000000002</v>
      </c>
      <c r="AM3780" s="3">
        <v>-1.2450000000000001</v>
      </c>
      <c r="AN3780" s="3">
        <v>-1.885</v>
      </c>
      <c r="AO3780" s="3">
        <v>-2.96</v>
      </c>
      <c r="AP3780" s="3">
        <v>-4.718</v>
      </c>
      <c r="AQ3780" s="3">
        <v>-3.5089999999999999</v>
      </c>
      <c r="AR3780" s="3">
        <v>-2.6120000000000001</v>
      </c>
      <c r="AS3780" s="3">
        <v>-3.415</v>
      </c>
      <c r="AT3780" s="3">
        <v>-3.613</v>
      </c>
      <c r="AU3780" s="3">
        <v>-3.5030000000000001</v>
      </c>
      <c r="AV3780" s="3">
        <v>-3.6280000000000001</v>
      </c>
      <c r="AW3780" s="3">
        <v>-3.5350000000000001</v>
      </c>
      <c r="AX3780" s="3">
        <v>-3.3</v>
      </c>
      <c r="AY3780" s="3">
        <v>-3.22</v>
      </c>
      <c r="AZ3780" s="3">
        <v>-3.347</v>
      </c>
      <c r="BA3780">
        <v>-3.532</v>
      </c>
      <c r="BB3780">
        <v>2016</v>
      </c>
    </row>
    <row r="3781" spans="1:54" hidden="1" x14ac:dyDescent="0.2">
      <c r="A3781">
        <v>439</v>
      </c>
      <c r="B3781" t="s">
        <v>478</v>
      </c>
      <c r="C3781" t="s">
        <v>220</v>
      </c>
      <c r="D3781" t="s">
        <v>206</v>
      </c>
      <c r="E3781" t="s">
        <v>219</v>
      </c>
      <c r="F3781" t="s">
        <v>218</v>
      </c>
      <c r="G3781" t="s">
        <v>217</v>
      </c>
      <c r="I3781" t="s">
        <v>216</v>
      </c>
      <c r="J3781" s="3">
        <v>9.58</v>
      </c>
      <c r="K3781" s="3">
        <v>-0.94599999999999995</v>
      </c>
      <c r="L3781" s="3">
        <v>-7.1689999999999996</v>
      </c>
      <c r="M3781" s="3">
        <v>-7.9139999999999997</v>
      </c>
      <c r="N3781" s="3">
        <v>-5.4509999999999996</v>
      </c>
      <c r="O3781" s="3">
        <v>-4.0060000000000002</v>
      </c>
      <c r="P3781" s="3">
        <v>-0.71899999999999997</v>
      </c>
      <c r="Q3781" s="3">
        <v>-5.2549999999999999</v>
      </c>
      <c r="R3781" s="3">
        <v>-4.569</v>
      </c>
      <c r="S3781" s="3">
        <v>3.65</v>
      </c>
      <c r="T3781" s="3">
        <v>-15.71</v>
      </c>
      <c r="U3781" s="3">
        <v>-14.864000000000001</v>
      </c>
      <c r="V3781" s="3">
        <v>-14.407</v>
      </c>
      <c r="W3781" s="3">
        <v>-11.643000000000001</v>
      </c>
      <c r="X3781" s="3">
        <v>-6.4470000000000001</v>
      </c>
      <c r="Y3781" s="3">
        <v>-3.86</v>
      </c>
      <c r="Z3781" s="3">
        <v>-3.2050000000000001</v>
      </c>
      <c r="AA3781" s="3">
        <v>0.40300000000000002</v>
      </c>
      <c r="AB3781" s="3">
        <v>0.27600000000000002</v>
      </c>
      <c r="AC3781" s="3">
        <v>4.9669999999999996</v>
      </c>
      <c r="AD3781" s="3">
        <v>0.70399999999999996</v>
      </c>
      <c r="AE3781" s="3">
        <v>5.0999999999999997E-2</v>
      </c>
      <c r="AF3781" s="3">
        <v>5.6890000000000001</v>
      </c>
      <c r="AG3781" s="3">
        <v>11.494999999999999</v>
      </c>
      <c r="AH3781" s="3">
        <v>0.34300000000000003</v>
      </c>
      <c r="AI3781" s="3">
        <v>-18.047000000000001</v>
      </c>
      <c r="AJ3781" s="3">
        <v>-11.464</v>
      </c>
      <c r="AK3781" s="3">
        <v>-16.798999999999999</v>
      </c>
      <c r="AL3781" s="3">
        <v>-9.3580000000000005</v>
      </c>
      <c r="AM3781" s="3">
        <v>-5.2279999999999998</v>
      </c>
      <c r="AN3781" s="3">
        <v>-7.133</v>
      </c>
      <c r="AO3781" s="3">
        <v>-10.263999999999999</v>
      </c>
      <c r="AP3781" s="3">
        <v>-15.228</v>
      </c>
      <c r="AQ3781" s="3">
        <v>-10.429</v>
      </c>
      <c r="AR3781" s="3">
        <v>-7.28</v>
      </c>
      <c r="AS3781" s="3">
        <v>-9.09</v>
      </c>
      <c r="AT3781" s="3">
        <v>-9.3339999999999996</v>
      </c>
      <c r="AU3781" s="3">
        <v>-8.6509999999999998</v>
      </c>
      <c r="AV3781" s="3">
        <v>-8.5269999999999992</v>
      </c>
      <c r="AW3781" s="3">
        <v>-7.8920000000000003</v>
      </c>
      <c r="AX3781" s="3">
        <v>-6.9850000000000003</v>
      </c>
      <c r="AY3781" s="3">
        <v>-6.4560000000000004</v>
      </c>
      <c r="AZ3781" s="3">
        <v>-6.3559999999999999</v>
      </c>
      <c r="BA3781">
        <v>-6.3540000000000001</v>
      </c>
      <c r="BB3781">
        <v>2016</v>
      </c>
    </row>
    <row r="3782" spans="1:54" x14ac:dyDescent="0.2">
      <c r="A3782">
        <v>916</v>
      </c>
      <c r="B3782" t="s">
        <v>477</v>
      </c>
      <c r="C3782" t="s">
        <v>352</v>
      </c>
      <c r="D3782" t="s">
        <v>39</v>
      </c>
      <c r="E3782" t="s">
        <v>349</v>
      </c>
      <c r="F3782" t="s">
        <v>351</v>
      </c>
      <c r="G3782" t="s">
        <v>225</v>
      </c>
      <c r="H3782" t="s">
        <v>222</v>
      </c>
      <c r="I3782" t="s">
        <v>1277</v>
      </c>
      <c r="J3782" s="3" t="s">
        <v>215</v>
      </c>
      <c r="K3782" s="3" t="s">
        <v>215</v>
      </c>
      <c r="L3782" s="3" t="s">
        <v>215</v>
      </c>
      <c r="M3782" s="3" t="s">
        <v>215</v>
      </c>
      <c r="N3782" s="3" t="s">
        <v>215</v>
      </c>
      <c r="O3782" s="3" t="s">
        <v>215</v>
      </c>
      <c r="P3782" s="3" t="s">
        <v>215</v>
      </c>
      <c r="Q3782" s="3" t="s">
        <v>215</v>
      </c>
      <c r="R3782" s="3" t="s">
        <v>215</v>
      </c>
      <c r="S3782" s="3" t="s">
        <v>215</v>
      </c>
      <c r="T3782" s="3" t="s">
        <v>215</v>
      </c>
      <c r="U3782" s="3" t="s">
        <v>215</v>
      </c>
      <c r="V3782" s="3">
        <v>7899.7939999999999</v>
      </c>
      <c r="W3782" s="3">
        <v>7173.0129999999999</v>
      </c>
      <c r="X3782" s="3">
        <v>6270.665</v>
      </c>
      <c r="Y3782" s="3">
        <v>5756.4709999999995</v>
      </c>
      <c r="Z3782" s="3">
        <v>5785.2529999999997</v>
      </c>
      <c r="AA3782" s="3">
        <v>5883.6030000000001</v>
      </c>
      <c r="AB3782" s="3">
        <v>5771.8140000000003</v>
      </c>
      <c r="AC3782" s="3">
        <v>5927.6530000000002</v>
      </c>
      <c r="AD3782" s="3">
        <v>6508.5630000000001</v>
      </c>
      <c r="AE3782" s="3">
        <v>7387.2190000000001</v>
      </c>
      <c r="AF3782" s="3">
        <v>8111.1670000000004</v>
      </c>
      <c r="AG3782" s="3">
        <v>8865.5049999999992</v>
      </c>
      <c r="AH3782" s="3">
        <v>9716.5939999999991</v>
      </c>
      <c r="AI3782" s="3">
        <v>10659.102999999999</v>
      </c>
      <c r="AJ3782" s="3">
        <v>11799.627</v>
      </c>
      <c r="AK3782" s="3">
        <v>12849.794</v>
      </c>
      <c r="AL3782" s="3">
        <v>13273.837</v>
      </c>
      <c r="AM3782" s="3">
        <v>13433.123</v>
      </c>
      <c r="AN3782" s="3">
        <v>14413.741</v>
      </c>
      <c r="AO3782" s="3">
        <v>15494.772000000001</v>
      </c>
      <c r="AP3782" s="3">
        <v>16269.51</v>
      </c>
      <c r="AQ3782" s="3">
        <v>17245.681</v>
      </c>
      <c r="AR3782" s="3">
        <v>17987.244999999999</v>
      </c>
      <c r="AS3782" s="3">
        <v>18203.092000000001</v>
      </c>
      <c r="AT3782" s="3">
        <v>18400.208999999999</v>
      </c>
      <c r="AU3782" s="3">
        <v>19133.842000000001</v>
      </c>
      <c r="AV3782" s="3">
        <v>19739.004000000001</v>
      </c>
      <c r="AW3782" s="3">
        <v>20298.171999999999</v>
      </c>
      <c r="AX3782" s="3">
        <v>20886.957999999999</v>
      </c>
      <c r="AY3782" s="3">
        <v>21539.307000000001</v>
      </c>
      <c r="AZ3782" s="3">
        <v>22268.323</v>
      </c>
      <c r="BA3782">
        <v>23018.334999999999</v>
      </c>
      <c r="BB3782">
        <v>2016</v>
      </c>
    </row>
    <row r="3783" spans="1:54" hidden="1" x14ac:dyDescent="0.2">
      <c r="A3783">
        <v>916</v>
      </c>
      <c r="B3783" t="s">
        <v>477</v>
      </c>
      <c r="C3783" t="s">
        <v>350</v>
      </c>
      <c r="D3783" t="s">
        <v>39</v>
      </c>
      <c r="E3783" t="s">
        <v>349</v>
      </c>
      <c r="F3783" t="s">
        <v>348</v>
      </c>
      <c r="G3783" t="s">
        <v>275</v>
      </c>
      <c r="I3783" t="s">
        <v>347</v>
      </c>
      <c r="J3783" s="3" t="s">
        <v>215</v>
      </c>
      <c r="K3783" s="3" t="s">
        <v>215</v>
      </c>
      <c r="L3783" s="3" t="s">
        <v>215</v>
      </c>
      <c r="M3783" s="3" t="s">
        <v>215</v>
      </c>
      <c r="N3783" s="3" t="s">
        <v>215</v>
      </c>
      <c r="O3783" s="3" t="s">
        <v>215</v>
      </c>
      <c r="P3783" s="3" t="s">
        <v>215</v>
      </c>
      <c r="Q3783" s="3" t="s">
        <v>215</v>
      </c>
      <c r="R3783" s="3" t="s">
        <v>215</v>
      </c>
      <c r="S3783" s="3" t="s">
        <v>215</v>
      </c>
      <c r="T3783" s="3" t="s">
        <v>215</v>
      </c>
      <c r="U3783" s="3" t="s">
        <v>215</v>
      </c>
      <c r="V3783" s="3" t="s">
        <v>215</v>
      </c>
      <c r="W3783" s="3">
        <v>-9.1999999999999993</v>
      </c>
      <c r="X3783" s="3">
        <v>-12.58</v>
      </c>
      <c r="Y3783" s="3">
        <v>-8.1999999999999993</v>
      </c>
      <c r="Z3783" s="3">
        <v>0.5</v>
      </c>
      <c r="AA3783" s="3">
        <v>1.7</v>
      </c>
      <c r="AB3783" s="3">
        <v>-1.9</v>
      </c>
      <c r="AC3783" s="3">
        <v>2.7</v>
      </c>
      <c r="AD3783" s="3">
        <v>9.8000000000000007</v>
      </c>
      <c r="AE3783" s="3">
        <v>13.5</v>
      </c>
      <c r="AF3783" s="3">
        <v>9.8000000000000007</v>
      </c>
      <c r="AG3783" s="3">
        <v>9.3000000000000007</v>
      </c>
      <c r="AH3783" s="3">
        <v>9.6</v>
      </c>
      <c r="AI3783" s="3">
        <v>9.6999999999999993</v>
      </c>
      <c r="AJ3783" s="3">
        <v>10.7</v>
      </c>
      <c r="AK3783" s="3">
        <v>8.9</v>
      </c>
      <c r="AL3783" s="3">
        <v>3.3</v>
      </c>
      <c r="AM3783" s="3">
        <v>1.2</v>
      </c>
      <c r="AN3783" s="3">
        <v>7.3</v>
      </c>
      <c r="AO3783" s="3">
        <v>7.5</v>
      </c>
      <c r="AP3783" s="3">
        <v>5</v>
      </c>
      <c r="AQ3783" s="3">
        <v>6</v>
      </c>
      <c r="AR3783" s="3">
        <v>4.3</v>
      </c>
      <c r="AS3783" s="3">
        <v>1.2</v>
      </c>
      <c r="AT3783" s="3">
        <v>1.083</v>
      </c>
      <c r="AU3783" s="3">
        <v>3.9870000000000001</v>
      </c>
      <c r="AV3783" s="3">
        <v>3.1629999999999998</v>
      </c>
      <c r="AW3783" s="3">
        <v>2.8330000000000002</v>
      </c>
      <c r="AX3783" s="3">
        <v>2.9009999999999998</v>
      </c>
      <c r="AY3783" s="3">
        <v>3.1230000000000002</v>
      </c>
      <c r="AZ3783" s="3">
        <v>3.3849999999999998</v>
      </c>
      <c r="BA3783">
        <v>3.3679999999999999</v>
      </c>
      <c r="BB3783">
        <v>2016</v>
      </c>
    </row>
    <row r="3784" spans="1:54" hidden="1" x14ac:dyDescent="0.2">
      <c r="A3784">
        <v>916</v>
      </c>
      <c r="B3784" t="s">
        <v>477</v>
      </c>
      <c r="C3784" t="s">
        <v>346</v>
      </c>
      <c r="D3784" t="s">
        <v>39</v>
      </c>
      <c r="E3784" t="s">
        <v>342</v>
      </c>
      <c r="F3784" t="s">
        <v>345</v>
      </c>
      <c r="G3784" t="s">
        <v>225</v>
      </c>
      <c r="H3784" t="s">
        <v>222</v>
      </c>
      <c r="I3784" t="s">
        <v>1277</v>
      </c>
      <c r="J3784" s="3" t="s">
        <v>215</v>
      </c>
      <c r="K3784" s="3" t="s">
        <v>215</v>
      </c>
      <c r="L3784" s="3" t="s">
        <v>215</v>
      </c>
      <c r="M3784" s="3" t="s">
        <v>215</v>
      </c>
      <c r="N3784" s="3" t="s">
        <v>215</v>
      </c>
      <c r="O3784" s="3" t="s">
        <v>215</v>
      </c>
      <c r="P3784" s="3" t="s">
        <v>215</v>
      </c>
      <c r="Q3784" s="3" t="s">
        <v>215</v>
      </c>
      <c r="R3784" s="3" t="s">
        <v>215</v>
      </c>
      <c r="S3784" s="3" t="s">
        <v>215</v>
      </c>
      <c r="T3784" s="3" t="s">
        <v>215</v>
      </c>
      <c r="U3784" s="3" t="s">
        <v>215</v>
      </c>
      <c r="V3784" s="3">
        <v>2.4350000000000001</v>
      </c>
      <c r="W3784" s="3">
        <v>29.881</v>
      </c>
      <c r="X3784" s="3">
        <v>423.46899999999999</v>
      </c>
      <c r="Y3784" s="3">
        <v>1014.19</v>
      </c>
      <c r="Z3784" s="3">
        <v>1415.75</v>
      </c>
      <c r="AA3784" s="3">
        <v>1672.143</v>
      </c>
      <c r="AB3784" s="3">
        <v>1733.2639999999999</v>
      </c>
      <c r="AC3784" s="3">
        <v>2016.4559999999999</v>
      </c>
      <c r="AD3784" s="3">
        <v>2599.902</v>
      </c>
      <c r="AE3784" s="3">
        <v>3250.5929999999998</v>
      </c>
      <c r="AF3784" s="3">
        <v>3776.277</v>
      </c>
      <c r="AG3784" s="3">
        <v>4611.9750000000004</v>
      </c>
      <c r="AH3784" s="3">
        <v>5870.134</v>
      </c>
      <c r="AI3784" s="3">
        <v>7590.6</v>
      </c>
      <c r="AJ3784" s="3">
        <v>10213.700000000001</v>
      </c>
      <c r="AK3784" s="3">
        <v>12849.794</v>
      </c>
      <c r="AL3784" s="3">
        <v>16052.9</v>
      </c>
      <c r="AM3784" s="3">
        <v>17007.647000000001</v>
      </c>
      <c r="AN3784" s="3">
        <v>21815.517</v>
      </c>
      <c r="AO3784" s="3">
        <v>28243.053</v>
      </c>
      <c r="AP3784" s="3">
        <v>31015.187000000002</v>
      </c>
      <c r="AQ3784" s="3">
        <v>35999.025000000001</v>
      </c>
      <c r="AR3784" s="3">
        <v>39675.832999999999</v>
      </c>
      <c r="AS3784" s="3">
        <v>40884.133999999998</v>
      </c>
      <c r="AT3784" s="3">
        <v>45732.11</v>
      </c>
      <c r="AU3784" s="3">
        <v>52433.493999999999</v>
      </c>
      <c r="AV3784" s="3">
        <v>59002.050999999999</v>
      </c>
      <c r="AW3784" s="3">
        <v>63104.396999999997</v>
      </c>
      <c r="AX3784" s="3">
        <v>67408.698000000004</v>
      </c>
      <c r="AY3784" s="3">
        <v>72322.903999999995</v>
      </c>
      <c r="AZ3784" s="3">
        <v>78267.512000000002</v>
      </c>
      <c r="BA3784">
        <v>84188.877999999997</v>
      </c>
      <c r="BB3784">
        <v>2016</v>
      </c>
    </row>
    <row r="3785" spans="1:54" hidden="1" x14ac:dyDescent="0.2">
      <c r="A3785">
        <v>916</v>
      </c>
      <c r="B3785" t="s">
        <v>477</v>
      </c>
      <c r="C3785" t="s">
        <v>344</v>
      </c>
      <c r="D3785" t="s">
        <v>39</v>
      </c>
      <c r="E3785" t="s">
        <v>342</v>
      </c>
      <c r="F3785" t="s">
        <v>343</v>
      </c>
      <c r="G3785" t="s">
        <v>223</v>
      </c>
      <c r="H3785" t="s">
        <v>222</v>
      </c>
      <c r="I3785" t="s">
        <v>310</v>
      </c>
      <c r="J3785" s="3" t="s">
        <v>215</v>
      </c>
      <c r="K3785" s="3" t="s">
        <v>215</v>
      </c>
      <c r="L3785" s="3" t="s">
        <v>215</v>
      </c>
      <c r="M3785" s="3" t="s">
        <v>215</v>
      </c>
      <c r="N3785" s="3" t="s">
        <v>215</v>
      </c>
      <c r="O3785" s="3" t="s">
        <v>215</v>
      </c>
      <c r="P3785" s="3" t="s">
        <v>215</v>
      </c>
      <c r="Q3785" s="3" t="s">
        <v>215</v>
      </c>
      <c r="R3785" s="3" t="s">
        <v>215</v>
      </c>
      <c r="S3785" s="3" t="s">
        <v>215</v>
      </c>
      <c r="T3785" s="3" t="s">
        <v>215</v>
      </c>
      <c r="U3785" s="3" t="s">
        <v>215</v>
      </c>
      <c r="V3785" s="3">
        <v>2.875</v>
      </c>
      <c r="W3785" s="3">
        <v>5.1520000000000001</v>
      </c>
      <c r="X3785" s="3">
        <v>11.648</v>
      </c>
      <c r="Y3785" s="3">
        <v>16.594000000000001</v>
      </c>
      <c r="Z3785" s="3">
        <v>20.893000000000001</v>
      </c>
      <c r="AA3785" s="3">
        <v>22.13</v>
      </c>
      <c r="AB3785" s="3">
        <v>21.623999999999999</v>
      </c>
      <c r="AC3785" s="3">
        <v>16.87</v>
      </c>
      <c r="AD3785" s="3">
        <v>18.292000000000002</v>
      </c>
      <c r="AE3785" s="3">
        <v>22.152999999999999</v>
      </c>
      <c r="AF3785" s="3">
        <v>24.637</v>
      </c>
      <c r="AG3785" s="3">
        <v>30.834</v>
      </c>
      <c r="AH3785" s="3">
        <v>43.152000000000001</v>
      </c>
      <c r="AI3785" s="3">
        <v>57.125</v>
      </c>
      <c r="AJ3785" s="3">
        <v>81.003</v>
      </c>
      <c r="AK3785" s="3">
        <v>104.85</v>
      </c>
      <c r="AL3785" s="3">
        <v>133.441</v>
      </c>
      <c r="AM3785" s="3">
        <v>115.309</v>
      </c>
      <c r="AN3785" s="3">
        <v>148.047</v>
      </c>
      <c r="AO3785" s="3">
        <v>192.626</v>
      </c>
      <c r="AP3785" s="3">
        <v>207.999</v>
      </c>
      <c r="AQ3785" s="3">
        <v>236.63499999999999</v>
      </c>
      <c r="AR3785" s="3">
        <v>221.416</v>
      </c>
      <c r="AS3785" s="3">
        <v>184.38800000000001</v>
      </c>
      <c r="AT3785" s="3">
        <v>133.66800000000001</v>
      </c>
      <c r="AU3785" s="3">
        <v>160.839</v>
      </c>
      <c r="AV3785" s="3">
        <v>179.25</v>
      </c>
      <c r="AW3785" s="3">
        <v>190.46899999999999</v>
      </c>
      <c r="AX3785" s="3">
        <v>203.46100000000001</v>
      </c>
      <c r="AY3785" s="3">
        <v>218.29400000000001</v>
      </c>
      <c r="AZ3785" s="3">
        <v>236.23599999999999</v>
      </c>
      <c r="BA3785">
        <v>254.10900000000001</v>
      </c>
      <c r="BB3785">
        <v>2016</v>
      </c>
    </row>
    <row r="3786" spans="1:54" hidden="1" x14ac:dyDescent="0.2">
      <c r="A3786">
        <v>916</v>
      </c>
      <c r="B3786" t="s">
        <v>477</v>
      </c>
      <c r="C3786" t="s">
        <v>213</v>
      </c>
      <c r="D3786" t="s">
        <v>39</v>
      </c>
      <c r="E3786" t="s">
        <v>342</v>
      </c>
      <c r="F3786" t="s">
        <v>341</v>
      </c>
      <c r="G3786" t="s">
        <v>323</v>
      </c>
      <c r="H3786" t="s">
        <v>222</v>
      </c>
      <c r="I3786" t="s">
        <v>310</v>
      </c>
      <c r="J3786" s="3" t="s">
        <v>215</v>
      </c>
      <c r="K3786" s="3" t="s">
        <v>215</v>
      </c>
      <c r="L3786" s="3" t="s">
        <v>215</v>
      </c>
      <c r="M3786" s="3" t="s">
        <v>215</v>
      </c>
      <c r="N3786" s="3" t="s">
        <v>215</v>
      </c>
      <c r="O3786" s="3" t="s">
        <v>215</v>
      </c>
      <c r="P3786" s="3" t="s">
        <v>215</v>
      </c>
      <c r="Q3786" s="3" t="s">
        <v>215</v>
      </c>
      <c r="R3786" s="3" t="s">
        <v>215</v>
      </c>
      <c r="S3786" s="3" t="s">
        <v>215</v>
      </c>
      <c r="T3786" s="3" t="s">
        <v>215</v>
      </c>
      <c r="U3786" s="3" t="s">
        <v>215</v>
      </c>
      <c r="V3786" s="3">
        <v>122.685</v>
      </c>
      <c r="W3786" s="3">
        <v>114.048</v>
      </c>
      <c r="X3786" s="3">
        <v>101.82299999999999</v>
      </c>
      <c r="Y3786" s="3">
        <v>95.423000000000002</v>
      </c>
      <c r="Z3786" s="3">
        <v>97.650999999999996</v>
      </c>
      <c r="AA3786" s="3">
        <v>101.011</v>
      </c>
      <c r="AB3786" s="3">
        <v>100.167</v>
      </c>
      <c r="AC3786" s="3">
        <v>104.446</v>
      </c>
      <c r="AD3786" s="3">
        <v>117.291</v>
      </c>
      <c r="AE3786" s="3">
        <v>136.15899999999999</v>
      </c>
      <c r="AF3786" s="3">
        <v>151.798</v>
      </c>
      <c r="AG3786" s="3">
        <v>169.22399999999999</v>
      </c>
      <c r="AH3786" s="3">
        <v>190.56899999999999</v>
      </c>
      <c r="AI3786" s="3">
        <v>215.78</v>
      </c>
      <c r="AJ3786" s="3">
        <v>246.209</v>
      </c>
      <c r="AK3786" s="3">
        <v>275.25599999999997</v>
      </c>
      <c r="AL3786" s="3">
        <v>289.91699999999997</v>
      </c>
      <c r="AM3786" s="3">
        <v>295.62400000000002</v>
      </c>
      <c r="AN3786" s="3">
        <v>321.08</v>
      </c>
      <c r="AO3786" s="3">
        <v>352.286</v>
      </c>
      <c r="AP3786" s="3">
        <v>376.71499999999997</v>
      </c>
      <c r="AQ3786" s="3">
        <v>405.76600000000002</v>
      </c>
      <c r="AR3786" s="3">
        <v>430.81</v>
      </c>
      <c r="AS3786" s="3">
        <v>440.70699999999999</v>
      </c>
      <c r="AT3786" s="3">
        <v>451.16300000000001</v>
      </c>
      <c r="AU3786" s="3">
        <v>477.59300000000002</v>
      </c>
      <c r="AV3786" s="3">
        <v>503.89299999999997</v>
      </c>
      <c r="AW3786" s="3">
        <v>529.40499999999997</v>
      </c>
      <c r="AX3786" s="3">
        <v>555.46500000000003</v>
      </c>
      <c r="AY3786" s="3">
        <v>583.73</v>
      </c>
      <c r="AZ3786" s="3">
        <v>613.84900000000005</v>
      </c>
      <c r="BA3786">
        <v>645.56399999999996</v>
      </c>
      <c r="BB3786">
        <v>2016</v>
      </c>
    </row>
    <row r="3787" spans="1:54" hidden="1" x14ac:dyDescent="0.2">
      <c r="A3787">
        <v>916</v>
      </c>
      <c r="B3787" t="s">
        <v>477</v>
      </c>
      <c r="C3787" t="s">
        <v>340</v>
      </c>
      <c r="D3787" t="s">
        <v>39</v>
      </c>
      <c r="E3787" t="s">
        <v>339</v>
      </c>
      <c r="F3787" t="s">
        <v>338</v>
      </c>
      <c r="G3787" t="s">
        <v>295</v>
      </c>
      <c r="I3787" t="s">
        <v>337</v>
      </c>
      <c r="J3787" s="3" t="s">
        <v>215</v>
      </c>
      <c r="K3787" s="3" t="s">
        <v>215</v>
      </c>
      <c r="L3787" s="3" t="s">
        <v>215</v>
      </c>
      <c r="M3787" s="3" t="s">
        <v>215</v>
      </c>
      <c r="N3787" s="3" t="s">
        <v>215</v>
      </c>
      <c r="O3787" s="3" t="s">
        <v>215</v>
      </c>
      <c r="P3787" s="3" t="s">
        <v>215</v>
      </c>
      <c r="Q3787" s="3" t="s">
        <v>215</v>
      </c>
      <c r="R3787" s="3" t="s">
        <v>215</v>
      </c>
      <c r="S3787" s="3" t="s">
        <v>215</v>
      </c>
      <c r="T3787" s="3" t="s">
        <v>215</v>
      </c>
      <c r="U3787" s="3" t="s">
        <v>215</v>
      </c>
      <c r="V3787" s="3">
        <v>3.1E-2</v>
      </c>
      <c r="W3787" s="3">
        <v>0.41699999999999998</v>
      </c>
      <c r="X3787" s="3">
        <v>6.7530000000000001</v>
      </c>
      <c r="Y3787" s="3">
        <v>17.617999999999999</v>
      </c>
      <c r="Z3787" s="3">
        <v>24.472000000000001</v>
      </c>
      <c r="AA3787" s="3">
        <v>28.42</v>
      </c>
      <c r="AB3787" s="3">
        <v>30.03</v>
      </c>
      <c r="AC3787" s="3">
        <v>34.018000000000001</v>
      </c>
      <c r="AD3787" s="3">
        <v>39.945999999999998</v>
      </c>
      <c r="AE3787" s="3">
        <v>44.003</v>
      </c>
      <c r="AF3787" s="3">
        <v>46.557000000000002</v>
      </c>
      <c r="AG3787" s="3">
        <v>52.021999999999998</v>
      </c>
      <c r="AH3787" s="3">
        <v>60.414000000000001</v>
      </c>
      <c r="AI3787" s="3">
        <v>71.212000000000003</v>
      </c>
      <c r="AJ3787" s="3">
        <v>86.56</v>
      </c>
      <c r="AK3787" s="3">
        <v>100</v>
      </c>
      <c r="AL3787" s="3">
        <v>120.93600000000001</v>
      </c>
      <c r="AM3787" s="3">
        <v>126.61</v>
      </c>
      <c r="AN3787" s="3">
        <v>151.352</v>
      </c>
      <c r="AO3787" s="3">
        <v>182.27500000000001</v>
      </c>
      <c r="AP3787" s="3">
        <v>190.63399999999999</v>
      </c>
      <c r="AQ3787" s="3">
        <v>208.74199999999999</v>
      </c>
      <c r="AR3787" s="3">
        <v>220.578</v>
      </c>
      <c r="AS3787" s="3">
        <v>224.6</v>
      </c>
      <c r="AT3787" s="3">
        <v>248.541</v>
      </c>
      <c r="AU3787" s="3">
        <v>274.03500000000003</v>
      </c>
      <c r="AV3787" s="3">
        <v>298.911</v>
      </c>
      <c r="AW3787" s="3">
        <v>310.887</v>
      </c>
      <c r="AX3787" s="3">
        <v>322.73099999999999</v>
      </c>
      <c r="AY3787" s="3">
        <v>335.77199999999999</v>
      </c>
      <c r="AZ3787" s="3">
        <v>351.47500000000002</v>
      </c>
      <c r="BA3787">
        <v>365.74700000000001</v>
      </c>
      <c r="BB3787">
        <v>2016</v>
      </c>
    </row>
    <row r="3788" spans="1:54" hidden="1" x14ac:dyDescent="0.2">
      <c r="A3788">
        <v>916</v>
      </c>
      <c r="B3788" t="s">
        <v>477</v>
      </c>
      <c r="C3788" t="s">
        <v>336</v>
      </c>
      <c r="D3788" t="s">
        <v>39</v>
      </c>
      <c r="E3788" t="s">
        <v>333</v>
      </c>
      <c r="F3788" t="s">
        <v>335</v>
      </c>
      <c r="G3788" t="s">
        <v>225</v>
      </c>
      <c r="H3788" t="s">
        <v>322</v>
      </c>
      <c r="I3788" t="s">
        <v>330</v>
      </c>
      <c r="J3788" s="3" t="s">
        <v>215</v>
      </c>
      <c r="K3788" s="3" t="s">
        <v>215</v>
      </c>
      <c r="L3788" s="3" t="s">
        <v>215</v>
      </c>
      <c r="M3788" s="3" t="s">
        <v>215</v>
      </c>
      <c r="N3788" s="3" t="s">
        <v>215</v>
      </c>
      <c r="O3788" s="3" t="s">
        <v>215</v>
      </c>
      <c r="P3788" s="3" t="s">
        <v>215</v>
      </c>
      <c r="Q3788" s="3" t="s">
        <v>215</v>
      </c>
      <c r="R3788" s="3" t="s">
        <v>215</v>
      </c>
      <c r="S3788" s="3" t="s">
        <v>215</v>
      </c>
      <c r="T3788" s="3" t="s">
        <v>215</v>
      </c>
      <c r="U3788" s="3" t="s">
        <v>215</v>
      </c>
      <c r="V3788" s="3">
        <v>463376.065</v>
      </c>
      <c r="W3788" s="3">
        <v>424438.66800000001</v>
      </c>
      <c r="X3788" s="3">
        <v>396877.56099999999</v>
      </c>
      <c r="Y3788" s="3">
        <v>367220.23100000003</v>
      </c>
      <c r="Z3788" s="3">
        <v>373709.886</v>
      </c>
      <c r="AA3788" s="3">
        <v>387379.84499999997</v>
      </c>
      <c r="AB3788" s="3">
        <v>385937.70199999999</v>
      </c>
      <c r="AC3788" s="3">
        <v>397786.35100000002</v>
      </c>
      <c r="AD3788" s="3">
        <v>437827.13799999998</v>
      </c>
      <c r="AE3788" s="3">
        <v>497418.98700000002</v>
      </c>
      <c r="AF3788" s="3">
        <v>545587.43700000003</v>
      </c>
      <c r="AG3788" s="3">
        <v>592962.77800000005</v>
      </c>
      <c r="AH3788" s="3">
        <v>644558.70499999996</v>
      </c>
      <c r="AI3788" s="3">
        <v>700367.50300000003</v>
      </c>
      <c r="AJ3788" s="3">
        <v>766363.82499999995</v>
      </c>
      <c r="AK3788" s="3">
        <v>825212.34299999999</v>
      </c>
      <c r="AL3788" s="3">
        <v>830528.40599999996</v>
      </c>
      <c r="AM3788" s="3">
        <v>829051.61100000003</v>
      </c>
      <c r="AN3788" s="3">
        <v>876742.91799999995</v>
      </c>
      <c r="AO3788" s="3">
        <v>929327.59</v>
      </c>
      <c r="AP3788" s="3">
        <v>962135</v>
      </c>
      <c r="AQ3788" s="3">
        <v>1004946.2169999999</v>
      </c>
      <c r="AR3788" s="3">
        <v>1032699.227</v>
      </c>
      <c r="AS3788" s="3">
        <v>1030134.363</v>
      </c>
      <c r="AT3788" s="3">
        <v>1026425.0550000001</v>
      </c>
      <c r="AU3788" s="3">
        <v>1051738.1510000001</v>
      </c>
      <c r="AV3788" s="3">
        <v>1069132.7120000001</v>
      </c>
      <c r="AW3788" s="3">
        <v>1083338.6580000001</v>
      </c>
      <c r="AX3788" s="3">
        <v>1098458.013</v>
      </c>
      <c r="AY3788" s="3">
        <v>1116197.19</v>
      </c>
      <c r="AZ3788" s="3">
        <v>1137097.3489999999</v>
      </c>
      <c r="BA3788">
        <v>1158203.797</v>
      </c>
      <c r="BB3788">
        <v>2015</v>
      </c>
    </row>
    <row r="3789" spans="1:54" hidden="1" x14ac:dyDescent="0.2">
      <c r="A3789">
        <v>916</v>
      </c>
      <c r="B3789" t="s">
        <v>477</v>
      </c>
      <c r="C3789" t="s">
        <v>334</v>
      </c>
      <c r="D3789" t="s">
        <v>39</v>
      </c>
      <c r="E3789" t="s">
        <v>333</v>
      </c>
      <c r="F3789" t="s">
        <v>332</v>
      </c>
      <c r="G3789" t="s">
        <v>331</v>
      </c>
      <c r="H3789" t="s">
        <v>322</v>
      </c>
      <c r="I3789" t="s">
        <v>330</v>
      </c>
      <c r="J3789" s="3" t="s">
        <v>215</v>
      </c>
      <c r="K3789" s="3" t="s">
        <v>215</v>
      </c>
      <c r="L3789" s="3" t="s">
        <v>215</v>
      </c>
      <c r="M3789" s="3" t="s">
        <v>215</v>
      </c>
      <c r="N3789" s="3" t="s">
        <v>215</v>
      </c>
      <c r="O3789" s="3" t="s">
        <v>215</v>
      </c>
      <c r="P3789" s="3" t="s">
        <v>215</v>
      </c>
      <c r="Q3789" s="3" t="s">
        <v>215</v>
      </c>
      <c r="R3789" s="3" t="s">
        <v>215</v>
      </c>
      <c r="S3789" s="3" t="s">
        <v>215</v>
      </c>
      <c r="T3789" s="3" t="s">
        <v>215</v>
      </c>
      <c r="U3789" s="3" t="s">
        <v>215</v>
      </c>
      <c r="V3789" s="3">
        <v>10535.239</v>
      </c>
      <c r="W3789" s="3">
        <v>9649.9650000000001</v>
      </c>
      <c r="X3789" s="3">
        <v>9023.34</v>
      </c>
      <c r="Y3789" s="3">
        <v>8349.0560000000005</v>
      </c>
      <c r="Z3789" s="3">
        <v>8496.6039999999994</v>
      </c>
      <c r="AA3789" s="3">
        <v>8807.402</v>
      </c>
      <c r="AB3789" s="3">
        <v>8774.6129999999994</v>
      </c>
      <c r="AC3789" s="3">
        <v>9044.0020000000004</v>
      </c>
      <c r="AD3789" s="3">
        <v>9954.3629999999994</v>
      </c>
      <c r="AE3789" s="3">
        <v>11309.233</v>
      </c>
      <c r="AF3789" s="3">
        <v>12404.382</v>
      </c>
      <c r="AG3789" s="3">
        <v>13481.5</v>
      </c>
      <c r="AH3789" s="3">
        <v>14654.575999999999</v>
      </c>
      <c r="AI3789" s="3">
        <v>15923.434999999999</v>
      </c>
      <c r="AJ3789" s="3">
        <v>17423.916000000001</v>
      </c>
      <c r="AK3789" s="3">
        <v>18761.885999999999</v>
      </c>
      <c r="AL3789" s="3">
        <v>18882.751</v>
      </c>
      <c r="AM3789" s="3">
        <v>18849.174999999999</v>
      </c>
      <c r="AN3789" s="3">
        <v>19933.476999999999</v>
      </c>
      <c r="AO3789" s="3">
        <v>21129.032999999999</v>
      </c>
      <c r="AP3789" s="3">
        <v>21874.936000000002</v>
      </c>
      <c r="AQ3789" s="3">
        <v>22848.285</v>
      </c>
      <c r="AR3789" s="3">
        <v>23479.272000000001</v>
      </c>
      <c r="AS3789" s="3">
        <v>23420.957999999999</v>
      </c>
      <c r="AT3789" s="3">
        <v>23336.624</v>
      </c>
      <c r="AU3789" s="3">
        <v>23912.137999999999</v>
      </c>
      <c r="AV3789" s="3">
        <v>24307.617999999999</v>
      </c>
      <c r="AW3789" s="3">
        <v>24630.601999999999</v>
      </c>
      <c r="AX3789" s="3">
        <v>24974.352999999999</v>
      </c>
      <c r="AY3789" s="3">
        <v>25377.668000000001</v>
      </c>
      <c r="AZ3789" s="3">
        <v>25852.85</v>
      </c>
      <c r="BA3789">
        <v>26332.723000000002</v>
      </c>
      <c r="BB3789">
        <v>2015</v>
      </c>
    </row>
    <row r="3790" spans="1:54" hidden="1" x14ac:dyDescent="0.2">
      <c r="A3790">
        <v>916</v>
      </c>
      <c r="B3790" t="s">
        <v>477</v>
      </c>
      <c r="C3790" t="s">
        <v>329</v>
      </c>
      <c r="D3790" t="s">
        <v>39</v>
      </c>
      <c r="E3790" t="s">
        <v>325</v>
      </c>
      <c r="F3790" t="s">
        <v>328</v>
      </c>
      <c r="G3790" t="s">
        <v>225</v>
      </c>
      <c r="H3790" t="s">
        <v>322</v>
      </c>
      <c r="I3790" t="s">
        <v>321</v>
      </c>
      <c r="J3790" s="3" t="s">
        <v>215</v>
      </c>
      <c r="K3790" s="3" t="s">
        <v>215</v>
      </c>
      <c r="L3790" s="3" t="s">
        <v>215</v>
      </c>
      <c r="M3790" s="3" t="s">
        <v>215</v>
      </c>
      <c r="N3790" s="3" t="s">
        <v>215</v>
      </c>
      <c r="O3790" s="3" t="s">
        <v>215</v>
      </c>
      <c r="P3790" s="3" t="s">
        <v>215</v>
      </c>
      <c r="Q3790" s="3" t="s">
        <v>215</v>
      </c>
      <c r="R3790" s="3" t="s">
        <v>215</v>
      </c>
      <c r="S3790" s="3" t="s">
        <v>215</v>
      </c>
      <c r="T3790" s="3" t="s">
        <v>215</v>
      </c>
      <c r="U3790" s="3" t="s">
        <v>215</v>
      </c>
      <c r="V3790" s="3">
        <v>142.84200000000001</v>
      </c>
      <c r="W3790" s="3">
        <v>1768.126</v>
      </c>
      <c r="X3790" s="3">
        <v>26801.823</v>
      </c>
      <c r="Y3790" s="3">
        <v>64697.813999999998</v>
      </c>
      <c r="Z3790" s="3">
        <v>91453.153999999995</v>
      </c>
      <c r="AA3790" s="3">
        <v>110094.84299999999</v>
      </c>
      <c r="AB3790" s="3">
        <v>115896.27099999999</v>
      </c>
      <c r="AC3790" s="3">
        <v>135318.10699999999</v>
      </c>
      <c r="AD3790" s="3">
        <v>174893.82199999999</v>
      </c>
      <c r="AE3790" s="3">
        <v>218878.95800000001</v>
      </c>
      <c r="AF3790" s="3">
        <v>254006.55100000001</v>
      </c>
      <c r="AG3790" s="3">
        <v>308468.571</v>
      </c>
      <c r="AH3790" s="3">
        <v>389400.47600000002</v>
      </c>
      <c r="AI3790" s="3">
        <v>498748.3</v>
      </c>
      <c r="AJ3790" s="3">
        <v>663360.80599999998</v>
      </c>
      <c r="AK3790" s="3">
        <v>825212.34299999999</v>
      </c>
      <c r="AL3790" s="3">
        <v>1004411.102</v>
      </c>
      <c r="AM3790" s="3">
        <v>1049660.372</v>
      </c>
      <c r="AN3790" s="3">
        <v>1326969.848</v>
      </c>
      <c r="AO3790" s="3">
        <v>1693929.3049999999</v>
      </c>
      <c r="AP3790" s="3">
        <v>1834154.5490000001</v>
      </c>
      <c r="AQ3790" s="3">
        <v>2097747.4879999999</v>
      </c>
      <c r="AR3790" s="3">
        <v>2277903.1039999998</v>
      </c>
      <c r="AS3790" s="3">
        <v>2313681.12</v>
      </c>
      <c r="AT3790" s="3">
        <v>2551089.727</v>
      </c>
      <c r="AU3790" s="3">
        <v>2882134.4180000001</v>
      </c>
      <c r="AV3790" s="3">
        <v>3195755.0380000002</v>
      </c>
      <c r="AW3790" s="3">
        <v>3367960.1230000001</v>
      </c>
      <c r="AX3790" s="3">
        <v>3545064.9550000001</v>
      </c>
      <c r="AY3790" s="3">
        <v>3747874.6370000001</v>
      </c>
      <c r="AZ3790" s="3">
        <v>3996609.0550000002</v>
      </c>
      <c r="BA3790">
        <v>4236096.085</v>
      </c>
      <c r="BB3790">
        <v>2015</v>
      </c>
    </row>
    <row r="3791" spans="1:54" hidden="1" x14ac:dyDescent="0.2">
      <c r="A3791">
        <v>916</v>
      </c>
      <c r="B3791" t="s">
        <v>477</v>
      </c>
      <c r="C3791" t="s">
        <v>327</v>
      </c>
      <c r="D3791" t="s">
        <v>39</v>
      </c>
      <c r="E3791" t="s">
        <v>325</v>
      </c>
      <c r="F3791" t="s">
        <v>326</v>
      </c>
      <c r="G3791" t="s">
        <v>223</v>
      </c>
      <c r="H3791" t="s">
        <v>322</v>
      </c>
      <c r="I3791" t="s">
        <v>321</v>
      </c>
      <c r="J3791" s="3" t="s">
        <v>215</v>
      </c>
      <c r="K3791" s="3" t="s">
        <v>215</v>
      </c>
      <c r="L3791" s="3" t="s">
        <v>215</v>
      </c>
      <c r="M3791" s="3" t="s">
        <v>215</v>
      </c>
      <c r="N3791" s="3" t="s">
        <v>215</v>
      </c>
      <c r="O3791" s="3" t="s">
        <v>215</v>
      </c>
      <c r="P3791" s="3" t="s">
        <v>215</v>
      </c>
      <c r="Q3791" s="3" t="s">
        <v>215</v>
      </c>
      <c r="R3791" s="3" t="s">
        <v>215</v>
      </c>
      <c r="S3791" s="3" t="s">
        <v>215</v>
      </c>
      <c r="T3791" s="3" t="s">
        <v>215</v>
      </c>
      <c r="U3791" s="3" t="s">
        <v>215</v>
      </c>
      <c r="V3791" s="3">
        <v>168.64500000000001</v>
      </c>
      <c r="W3791" s="3">
        <v>304.84899999999999</v>
      </c>
      <c r="X3791" s="3">
        <v>737.24199999999996</v>
      </c>
      <c r="Y3791" s="3">
        <v>1058.5809999999999</v>
      </c>
      <c r="Z3791" s="3">
        <v>1349.596</v>
      </c>
      <c r="AA3791" s="3">
        <v>1457.027</v>
      </c>
      <c r="AB3791" s="3">
        <v>1445.8979999999999</v>
      </c>
      <c r="AC3791" s="3">
        <v>1132.124</v>
      </c>
      <c r="AD3791" s="3">
        <v>1230.491</v>
      </c>
      <c r="AE3791" s="3">
        <v>1491.653</v>
      </c>
      <c r="AF3791" s="3">
        <v>1657.15</v>
      </c>
      <c r="AG3791" s="3">
        <v>2062.2890000000002</v>
      </c>
      <c r="AH3791" s="3">
        <v>2862.502</v>
      </c>
      <c r="AI3791" s="3">
        <v>3753.444</v>
      </c>
      <c r="AJ3791" s="3">
        <v>5261.01</v>
      </c>
      <c r="AK3791" s="3">
        <v>6733.45</v>
      </c>
      <c r="AL3791" s="3">
        <v>8349.277</v>
      </c>
      <c r="AM3791" s="3">
        <v>7116.5020000000004</v>
      </c>
      <c r="AN3791" s="3">
        <v>9005.2579999999998</v>
      </c>
      <c r="AO3791" s="3">
        <v>11553.128000000001</v>
      </c>
      <c r="AP3791" s="3">
        <v>12300.475</v>
      </c>
      <c r="AQ3791" s="3">
        <v>13789.252</v>
      </c>
      <c r="AR3791" s="3">
        <v>12712.103999999999</v>
      </c>
      <c r="AS3791" s="3">
        <v>10434.755999999999</v>
      </c>
      <c r="AT3791" s="3">
        <v>7456.4380000000001</v>
      </c>
      <c r="AU3791" s="3">
        <v>8840.8809999999994</v>
      </c>
      <c r="AV3791" s="3">
        <v>9708.82</v>
      </c>
      <c r="AW3791" s="3">
        <v>10165.584999999999</v>
      </c>
      <c r="AX3791" s="3">
        <v>10700.145</v>
      </c>
      <c r="AY3791" s="3">
        <v>11312.29</v>
      </c>
      <c r="AZ3791" s="3">
        <v>12063.05</v>
      </c>
      <c r="BA3791">
        <v>12785.898999999999</v>
      </c>
      <c r="BB3791">
        <v>2015</v>
      </c>
    </row>
    <row r="3792" spans="1:54" hidden="1" x14ac:dyDescent="0.2">
      <c r="A3792">
        <v>916</v>
      </c>
      <c r="B3792" t="s">
        <v>477</v>
      </c>
      <c r="C3792" t="s">
        <v>212</v>
      </c>
      <c r="D3792" t="s">
        <v>39</v>
      </c>
      <c r="E3792" t="s">
        <v>325</v>
      </c>
      <c r="F3792" t="s">
        <v>324</v>
      </c>
      <c r="G3792" t="s">
        <v>323</v>
      </c>
      <c r="H3792" t="s">
        <v>322</v>
      </c>
      <c r="I3792" t="s">
        <v>321</v>
      </c>
      <c r="J3792" s="3" t="s">
        <v>215</v>
      </c>
      <c r="K3792" s="3" t="s">
        <v>215</v>
      </c>
      <c r="L3792" s="3" t="s">
        <v>215</v>
      </c>
      <c r="M3792" s="3" t="s">
        <v>215</v>
      </c>
      <c r="N3792" s="3" t="s">
        <v>215</v>
      </c>
      <c r="O3792" s="3" t="s">
        <v>215</v>
      </c>
      <c r="P3792" s="3" t="s">
        <v>215</v>
      </c>
      <c r="Q3792" s="3" t="s">
        <v>215</v>
      </c>
      <c r="R3792" s="3" t="s">
        <v>215</v>
      </c>
      <c r="S3792" s="3" t="s">
        <v>215</v>
      </c>
      <c r="T3792" s="3" t="s">
        <v>215</v>
      </c>
      <c r="U3792" s="3" t="s">
        <v>215</v>
      </c>
      <c r="V3792" s="3">
        <v>7196.32</v>
      </c>
      <c r="W3792" s="3">
        <v>6748.4250000000002</v>
      </c>
      <c r="X3792" s="3">
        <v>6444.5209999999997</v>
      </c>
      <c r="Y3792" s="3">
        <v>6087.3019999999997</v>
      </c>
      <c r="Z3792" s="3">
        <v>6307.9409999999998</v>
      </c>
      <c r="AA3792" s="3">
        <v>6650.634</v>
      </c>
      <c r="AB3792" s="3">
        <v>6697.7709999999997</v>
      </c>
      <c r="AC3792" s="3">
        <v>7009.049</v>
      </c>
      <c r="AD3792" s="3">
        <v>7890.1009999999997</v>
      </c>
      <c r="AE3792" s="3">
        <v>9168.3009999999995</v>
      </c>
      <c r="AF3792" s="3">
        <v>10210.511</v>
      </c>
      <c r="AG3792" s="3">
        <v>11318.398999999999</v>
      </c>
      <c r="AH3792" s="3">
        <v>12641.584000000001</v>
      </c>
      <c r="AI3792" s="3">
        <v>14178.082</v>
      </c>
      <c r="AJ3792" s="3">
        <v>15990.803</v>
      </c>
      <c r="AK3792" s="3">
        <v>17676.905999999999</v>
      </c>
      <c r="AL3792" s="3">
        <v>18139.772000000001</v>
      </c>
      <c r="AM3792" s="3">
        <v>18245.026999999998</v>
      </c>
      <c r="AN3792" s="3">
        <v>19530.312000000002</v>
      </c>
      <c r="AO3792" s="3">
        <v>21129.032999999999</v>
      </c>
      <c r="AP3792" s="3">
        <v>22277.896000000001</v>
      </c>
      <c r="AQ3792" s="3">
        <v>23644.954000000002</v>
      </c>
      <c r="AR3792" s="3">
        <v>24734.035</v>
      </c>
      <c r="AS3792" s="3">
        <v>24940.131000000001</v>
      </c>
      <c r="AT3792" s="3">
        <v>25167.386999999999</v>
      </c>
      <c r="AU3792" s="3">
        <v>26252.074000000001</v>
      </c>
      <c r="AV3792" s="3">
        <v>27292.575000000001</v>
      </c>
      <c r="AW3792" s="3">
        <v>28254.993999999999</v>
      </c>
      <c r="AX3792" s="3">
        <v>29212.245999999999</v>
      </c>
      <c r="AY3792" s="3">
        <v>30249.712</v>
      </c>
      <c r="AZ3792" s="3">
        <v>31345.260999999999</v>
      </c>
      <c r="BA3792">
        <v>32482.562999999998</v>
      </c>
      <c r="BB3792">
        <v>2015</v>
      </c>
    </row>
    <row r="3793" spans="1:54" hidden="1" x14ac:dyDescent="0.2">
      <c r="A3793">
        <v>916</v>
      </c>
      <c r="B3793" t="s">
        <v>477</v>
      </c>
      <c r="C3793" t="s">
        <v>320</v>
      </c>
      <c r="D3793" t="s">
        <v>39</v>
      </c>
      <c r="E3793" t="s">
        <v>319</v>
      </c>
      <c r="F3793" s="3" t="s">
        <v>318</v>
      </c>
      <c r="G3793" t="s">
        <v>243</v>
      </c>
      <c r="J3793"/>
      <c r="K3793"/>
      <c r="L3793"/>
      <c r="M3793"/>
      <c r="N3793"/>
      <c r="O3793"/>
      <c r="P3793"/>
      <c r="Q3793"/>
      <c r="R3793"/>
      <c r="S3793"/>
      <c r="T3793"/>
      <c r="U3793"/>
      <c r="V3793"/>
      <c r="W3793"/>
      <c r="X3793"/>
      <c r="Y3793"/>
      <c r="Z3793"/>
      <c r="AA3793"/>
      <c r="AB3793"/>
      <c r="AC3793"/>
      <c r="AD3793"/>
      <c r="AE3793"/>
      <c r="AF3793"/>
      <c r="AG3793"/>
      <c r="AH3793"/>
      <c r="AI3793"/>
      <c r="AJ3793"/>
      <c r="AK3793"/>
      <c r="AL3793"/>
      <c r="AM3793"/>
      <c r="AN3793"/>
      <c r="AO3793"/>
      <c r="AP3793"/>
      <c r="AQ3793"/>
      <c r="AR3793"/>
      <c r="AS3793"/>
      <c r="AT3793"/>
      <c r="AU3793"/>
      <c r="AV3793"/>
      <c r="AW3793"/>
      <c r="AX3793"/>
      <c r="AY3793"/>
      <c r="AZ3793"/>
    </row>
    <row r="3794" spans="1:54" hidden="1" x14ac:dyDescent="0.2">
      <c r="A3794">
        <v>916</v>
      </c>
      <c r="B3794" t="s">
        <v>477</v>
      </c>
      <c r="C3794" t="s">
        <v>317</v>
      </c>
      <c r="D3794" t="s">
        <v>39</v>
      </c>
      <c r="E3794" t="s">
        <v>316</v>
      </c>
      <c r="F3794" s="3" t="s">
        <v>315</v>
      </c>
      <c r="G3794" t="s">
        <v>288</v>
      </c>
      <c r="I3794" t="s">
        <v>310</v>
      </c>
      <c r="J3794" t="s">
        <v>215</v>
      </c>
      <c r="K3794" t="s">
        <v>215</v>
      </c>
      <c r="L3794" t="s">
        <v>215</v>
      </c>
      <c r="M3794" t="s">
        <v>215</v>
      </c>
      <c r="N3794" t="s">
        <v>215</v>
      </c>
      <c r="O3794" t="s">
        <v>215</v>
      </c>
      <c r="P3794" t="s">
        <v>215</v>
      </c>
      <c r="Q3794" t="s">
        <v>215</v>
      </c>
      <c r="R3794" t="s">
        <v>215</v>
      </c>
      <c r="S3794" t="s">
        <v>215</v>
      </c>
      <c r="T3794" t="s">
        <v>215</v>
      </c>
      <c r="U3794" t="s">
        <v>215</v>
      </c>
      <c r="V3794">
        <v>0.373</v>
      </c>
      <c r="W3794">
        <v>0.33200000000000002</v>
      </c>
      <c r="X3794">
        <v>0.28199999999999997</v>
      </c>
      <c r="Y3794">
        <v>0.25</v>
      </c>
      <c r="Z3794">
        <v>0.24199999999999999</v>
      </c>
      <c r="AA3794">
        <v>0.23599999999999999</v>
      </c>
      <c r="AB3794">
        <v>0.22600000000000001</v>
      </c>
      <c r="AC3794">
        <v>0.224</v>
      </c>
      <c r="AD3794">
        <v>0.23499999999999999</v>
      </c>
      <c r="AE3794">
        <v>0.26</v>
      </c>
      <c r="AF3794">
        <v>0.27800000000000002</v>
      </c>
      <c r="AG3794">
        <v>0.29199999999999998</v>
      </c>
      <c r="AH3794">
        <v>0.30399999999999999</v>
      </c>
      <c r="AI3794">
        <v>0.318</v>
      </c>
      <c r="AJ3794">
        <v>0.33400000000000002</v>
      </c>
      <c r="AK3794">
        <v>0.34499999999999997</v>
      </c>
      <c r="AL3794">
        <v>0.34699999999999998</v>
      </c>
      <c r="AM3794">
        <v>0.35299999999999998</v>
      </c>
      <c r="AN3794">
        <v>0.35899999999999999</v>
      </c>
      <c r="AO3794">
        <v>0.371</v>
      </c>
      <c r="AP3794">
        <v>0.378</v>
      </c>
      <c r="AQ3794">
        <v>0.38700000000000001</v>
      </c>
      <c r="AR3794">
        <v>0.39</v>
      </c>
      <c r="AS3794">
        <v>0.38200000000000001</v>
      </c>
      <c r="AT3794">
        <v>0.375</v>
      </c>
      <c r="AU3794">
        <v>0.376</v>
      </c>
      <c r="AV3794">
        <v>0.373</v>
      </c>
      <c r="AW3794">
        <v>0.36899999999999999</v>
      </c>
      <c r="AX3794">
        <v>0.36699999999999999</v>
      </c>
      <c r="AY3794">
        <v>0.36499999999999999</v>
      </c>
      <c r="AZ3794">
        <v>0.36399999999999999</v>
      </c>
      <c r="BA3794">
        <v>0.36299999999999999</v>
      </c>
      <c r="BB3794">
        <v>2016</v>
      </c>
    </row>
    <row r="3795" spans="1:54" hidden="1" x14ac:dyDescent="0.2">
      <c r="A3795">
        <v>916</v>
      </c>
      <c r="B3795" t="s">
        <v>477</v>
      </c>
      <c r="C3795" t="s">
        <v>314</v>
      </c>
      <c r="D3795" t="s">
        <v>39</v>
      </c>
      <c r="E3795" t="s">
        <v>313</v>
      </c>
      <c r="F3795" s="3" t="s">
        <v>312</v>
      </c>
      <c r="G3795" t="s">
        <v>311</v>
      </c>
      <c r="I3795" t="s">
        <v>310</v>
      </c>
      <c r="J3795" t="s">
        <v>215</v>
      </c>
      <c r="K3795" t="s">
        <v>215</v>
      </c>
      <c r="L3795" t="s">
        <v>215</v>
      </c>
      <c r="M3795" t="s">
        <v>215</v>
      </c>
      <c r="N3795" t="s">
        <v>215</v>
      </c>
      <c r="O3795" t="s">
        <v>215</v>
      </c>
      <c r="P3795" t="s">
        <v>215</v>
      </c>
      <c r="Q3795" t="s">
        <v>215</v>
      </c>
      <c r="R3795" t="s">
        <v>215</v>
      </c>
      <c r="S3795" t="s">
        <v>215</v>
      </c>
      <c r="T3795" t="s">
        <v>215</v>
      </c>
      <c r="U3795" t="s">
        <v>215</v>
      </c>
      <c r="V3795">
        <v>0.02</v>
      </c>
      <c r="W3795">
        <v>0.26200000000000001</v>
      </c>
      <c r="X3795">
        <v>4.1589999999999998</v>
      </c>
      <c r="Y3795">
        <v>10.628</v>
      </c>
      <c r="Z3795">
        <v>14.497999999999999</v>
      </c>
      <c r="AA3795">
        <v>16.553999999999998</v>
      </c>
      <c r="AB3795">
        <v>17.303999999999998</v>
      </c>
      <c r="AC3795">
        <v>19.306000000000001</v>
      </c>
      <c r="AD3795">
        <v>22.166</v>
      </c>
      <c r="AE3795">
        <v>23.873000000000001</v>
      </c>
      <c r="AF3795">
        <v>24.876999999999999</v>
      </c>
      <c r="AG3795">
        <v>27.254000000000001</v>
      </c>
      <c r="AH3795">
        <v>30.803000000000001</v>
      </c>
      <c r="AI3795">
        <v>35.177</v>
      </c>
      <c r="AJ3795">
        <v>41.484000000000002</v>
      </c>
      <c r="AK3795">
        <v>46.683</v>
      </c>
      <c r="AL3795">
        <v>55.371000000000002</v>
      </c>
      <c r="AM3795">
        <v>57.530999999999999</v>
      </c>
      <c r="AN3795">
        <v>67.944000000000003</v>
      </c>
      <c r="AO3795">
        <v>80.171000000000006</v>
      </c>
      <c r="AP3795">
        <v>82.331000000000003</v>
      </c>
      <c r="AQ3795">
        <v>88.718999999999994</v>
      </c>
      <c r="AR3795">
        <v>92.096000000000004</v>
      </c>
      <c r="AS3795">
        <v>92.769000000000005</v>
      </c>
      <c r="AT3795">
        <v>101.36499999999999</v>
      </c>
      <c r="AU3795">
        <v>109.78700000000001</v>
      </c>
      <c r="AV3795">
        <v>117.092</v>
      </c>
      <c r="AW3795">
        <v>119.199</v>
      </c>
      <c r="AX3795">
        <v>121.355</v>
      </c>
      <c r="AY3795">
        <v>123.898</v>
      </c>
      <c r="AZ3795">
        <v>127.503</v>
      </c>
      <c r="BA3795">
        <v>130.411</v>
      </c>
      <c r="BB3795">
        <v>2016</v>
      </c>
    </row>
    <row r="3796" spans="1:54" hidden="1" x14ac:dyDescent="0.2">
      <c r="A3796">
        <v>916</v>
      </c>
      <c r="B3796" t="s">
        <v>477</v>
      </c>
      <c r="C3796" t="s">
        <v>309</v>
      </c>
      <c r="D3796" t="s">
        <v>39</v>
      </c>
      <c r="E3796" t="s">
        <v>308</v>
      </c>
      <c r="F3796" s="3" t="s">
        <v>307</v>
      </c>
      <c r="G3796" t="s">
        <v>217</v>
      </c>
      <c r="I3796" s="3" t="s">
        <v>1277</v>
      </c>
      <c r="J3796" t="s">
        <v>215</v>
      </c>
      <c r="K3796" t="s">
        <v>215</v>
      </c>
      <c r="L3796" t="s">
        <v>215</v>
      </c>
      <c r="M3796" t="s">
        <v>215</v>
      </c>
      <c r="N3796" t="s">
        <v>215</v>
      </c>
      <c r="O3796" t="s">
        <v>215</v>
      </c>
      <c r="P3796" t="s">
        <v>215</v>
      </c>
      <c r="Q3796" t="s">
        <v>215</v>
      </c>
      <c r="R3796" t="s">
        <v>215</v>
      </c>
      <c r="S3796" t="s">
        <v>215</v>
      </c>
      <c r="T3796" t="s">
        <v>215</v>
      </c>
      <c r="U3796" t="s">
        <v>215</v>
      </c>
      <c r="V3796">
        <v>40.914999999999999</v>
      </c>
      <c r="W3796">
        <v>26.85</v>
      </c>
      <c r="X3796">
        <v>28.704000000000001</v>
      </c>
      <c r="Y3796">
        <v>23.318999999999999</v>
      </c>
      <c r="Z3796">
        <v>16.146999999999998</v>
      </c>
      <c r="AA3796">
        <v>15.599</v>
      </c>
      <c r="AB3796">
        <v>15.804</v>
      </c>
      <c r="AC3796">
        <v>17.776</v>
      </c>
      <c r="AD3796">
        <v>18.138999999999999</v>
      </c>
      <c r="AE3796">
        <v>26.876000000000001</v>
      </c>
      <c r="AF3796">
        <v>27.288</v>
      </c>
      <c r="AG3796">
        <v>25.704000000000001</v>
      </c>
      <c r="AH3796">
        <v>26.311</v>
      </c>
      <c r="AI3796">
        <v>30.97</v>
      </c>
      <c r="AJ3796">
        <v>33.901000000000003</v>
      </c>
      <c r="AK3796">
        <v>35.527000000000001</v>
      </c>
      <c r="AL3796">
        <v>27.506</v>
      </c>
      <c r="AM3796">
        <v>29.414999999999999</v>
      </c>
      <c r="AN3796">
        <v>25.373999999999999</v>
      </c>
      <c r="AO3796">
        <v>22.998000000000001</v>
      </c>
      <c r="AP3796">
        <v>25.23</v>
      </c>
      <c r="AQ3796">
        <v>24.57</v>
      </c>
      <c r="AR3796">
        <v>25.79</v>
      </c>
      <c r="AS3796">
        <v>29.344999999999999</v>
      </c>
      <c r="AT3796">
        <v>28.692</v>
      </c>
      <c r="AU3796">
        <v>27.032</v>
      </c>
      <c r="AV3796">
        <v>26.233000000000001</v>
      </c>
      <c r="AW3796">
        <v>26.783000000000001</v>
      </c>
      <c r="AX3796">
        <v>27.375</v>
      </c>
      <c r="AY3796">
        <v>28.172999999999998</v>
      </c>
      <c r="AZ3796">
        <v>29.087</v>
      </c>
      <c r="BA3796">
        <v>30.489000000000001</v>
      </c>
      <c r="BB3796">
        <v>2016</v>
      </c>
    </row>
    <row r="3797" spans="1:54" hidden="1" x14ac:dyDescent="0.2">
      <c r="A3797">
        <v>916</v>
      </c>
      <c r="B3797" t="s">
        <v>477</v>
      </c>
      <c r="C3797" t="s">
        <v>306</v>
      </c>
      <c r="D3797" t="s">
        <v>39</v>
      </c>
      <c r="E3797" t="s">
        <v>305</v>
      </c>
      <c r="F3797" s="3" t="s">
        <v>304</v>
      </c>
      <c r="G3797" t="s">
        <v>217</v>
      </c>
      <c r="I3797" s="3" t="s">
        <v>1277</v>
      </c>
      <c r="J3797" t="s">
        <v>215</v>
      </c>
      <c r="K3797" t="s">
        <v>215</v>
      </c>
      <c r="L3797" t="s">
        <v>215</v>
      </c>
      <c r="M3797" t="s">
        <v>215</v>
      </c>
      <c r="N3797" t="s">
        <v>215</v>
      </c>
      <c r="O3797" t="s">
        <v>215</v>
      </c>
      <c r="P3797" t="s">
        <v>215</v>
      </c>
      <c r="Q3797" t="s">
        <v>215</v>
      </c>
      <c r="R3797" t="s">
        <v>215</v>
      </c>
      <c r="S3797" t="s">
        <v>215</v>
      </c>
      <c r="T3797" t="s">
        <v>215</v>
      </c>
      <c r="U3797" t="s">
        <v>215</v>
      </c>
      <c r="V3797">
        <v>7.5019999999999998</v>
      </c>
      <c r="W3797">
        <v>14.101000000000001</v>
      </c>
      <c r="X3797">
        <v>20.902999999999999</v>
      </c>
      <c r="Y3797">
        <v>21.991</v>
      </c>
      <c r="Z3797">
        <v>12.71</v>
      </c>
      <c r="AA3797">
        <v>12.132</v>
      </c>
      <c r="AB3797">
        <v>10.403</v>
      </c>
      <c r="AC3797">
        <v>16.721</v>
      </c>
      <c r="AD3797">
        <v>20.134</v>
      </c>
      <c r="AE3797">
        <v>20.783000000000001</v>
      </c>
      <c r="AF3797">
        <v>23.402000000000001</v>
      </c>
      <c r="AG3797">
        <v>24.847999999999999</v>
      </c>
      <c r="AH3797">
        <v>27.088999999999999</v>
      </c>
      <c r="AI3797">
        <v>29.155999999999999</v>
      </c>
      <c r="AJ3797">
        <v>31.431999999999999</v>
      </c>
      <c r="AK3797">
        <v>27.541</v>
      </c>
      <c r="AL3797">
        <v>32.19</v>
      </c>
      <c r="AM3797">
        <v>25.841000000000001</v>
      </c>
      <c r="AN3797">
        <v>26.309000000000001</v>
      </c>
      <c r="AO3797">
        <v>28.292999999999999</v>
      </c>
      <c r="AP3797">
        <v>25.738</v>
      </c>
      <c r="AQ3797">
        <v>25.108000000000001</v>
      </c>
      <c r="AR3797">
        <v>28.562999999999999</v>
      </c>
      <c r="AS3797">
        <v>26.56</v>
      </c>
      <c r="AT3797">
        <v>22.015000000000001</v>
      </c>
      <c r="AU3797">
        <v>24.132999999999999</v>
      </c>
      <c r="AV3797">
        <v>24.858000000000001</v>
      </c>
      <c r="AW3797">
        <v>25.524000000000001</v>
      </c>
      <c r="AX3797">
        <v>26.228999999999999</v>
      </c>
      <c r="AY3797">
        <v>27.029</v>
      </c>
      <c r="AZ3797">
        <v>28.361000000000001</v>
      </c>
      <c r="BA3797">
        <v>30.170999999999999</v>
      </c>
      <c r="BB3797">
        <v>2016</v>
      </c>
    </row>
    <row r="3798" spans="1:54" hidden="1" x14ac:dyDescent="0.2">
      <c r="A3798">
        <v>916</v>
      </c>
      <c r="B3798" t="s">
        <v>477</v>
      </c>
      <c r="C3798" t="s">
        <v>303</v>
      </c>
      <c r="D3798" t="s">
        <v>39</v>
      </c>
      <c r="E3798" t="s">
        <v>300</v>
      </c>
      <c r="F3798" s="3" t="s">
        <v>302</v>
      </c>
      <c r="G3798" t="s">
        <v>295</v>
      </c>
      <c r="I3798" s="3" t="s">
        <v>1278</v>
      </c>
      <c r="J3798" t="s">
        <v>215</v>
      </c>
      <c r="K3798" t="s">
        <v>215</v>
      </c>
      <c r="L3798" t="s">
        <v>215</v>
      </c>
      <c r="M3798" t="s">
        <v>215</v>
      </c>
      <c r="N3798" t="s">
        <v>215</v>
      </c>
      <c r="O3798" t="s">
        <v>215</v>
      </c>
      <c r="P3798" t="s">
        <v>215</v>
      </c>
      <c r="Q3798" t="s">
        <v>215</v>
      </c>
      <c r="R3798" t="s">
        <v>215</v>
      </c>
      <c r="S3798" t="s">
        <v>215</v>
      </c>
      <c r="T3798" t="s">
        <v>215</v>
      </c>
      <c r="U3798" t="s">
        <v>215</v>
      </c>
      <c r="V3798">
        <v>6.3E-2</v>
      </c>
      <c r="W3798">
        <v>1.119</v>
      </c>
      <c r="X3798">
        <v>16.805</v>
      </c>
      <c r="Y3798">
        <v>46.427999999999997</v>
      </c>
      <c r="Z3798">
        <v>64.594999999999999</v>
      </c>
      <c r="AA3798">
        <v>75.861000000000004</v>
      </c>
      <c r="AB3798">
        <v>81.393000000000001</v>
      </c>
      <c r="AC3798">
        <v>88.236999999999995</v>
      </c>
      <c r="AD3798">
        <v>100</v>
      </c>
      <c r="AE3798">
        <v>108.375</v>
      </c>
      <c r="AF3798">
        <v>114.72</v>
      </c>
      <c r="AG3798">
        <v>122.121</v>
      </c>
      <c r="AH3798">
        <v>130.53100000000001</v>
      </c>
      <c r="AI3798">
        <v>140.374</v>
      </c>
      <c r="AJ3798">
        <v>152.411</v>
      </c>
      <c r="AK3798">
        <v>168.845</v>
      </c>
      <c r="AL3798">
        <v>197.8</v>
      </c>
      <c r="AM3798">
        <v>212.232</v>
      </c>
      <c r="AN3798">
        <v>227.35499999999999</v>
      </c>
      <c r="AO3798">
        <v>246.291</v>
      </c>
      <c r="AP3798">
        <v>258.89800000000002</v>
      </c>
      <c r="AQ3798">
        <v>273.99099999999999</v>
      </c>
      <c r="AR3798">
        <v>292.39999999999998</v>
      </c>
      <c r="AS3798">
        <v>311.86200000000002</v>
      </c>
      <c r="AT3798">
        <v>357.245</v>
      </c>
      <c r="AU3798">
        <v>383.78699999999998</v>
      </c>
      <c r="AV3798">
        <v>408.39100000000002</v>
      </c>
      <c r="AW3798">
        <v>431.14499999999998</v>
      </c>
      <c r="AX3798">
        <v>451.54700000000003</v>
      </c>
      <c r="AY3798">
        <v>469.86900000000003</v>
      </c>
      <c r="AZ3798">
        <v>488.66399999999999</v>
      </c>
      <c r="BA3798">
        <v>499.16</v>
      </c>
      <c r="BB3798">
        <v>2016</v>
      </c>
    </row>
    <row r="3799" spans="1:54" hidden="1" x14ac:dyDescent="0.2">
      <c r="A3799">
        <v>916</v>
      </c>
      <c r="B3799" t="s">
        <v>477</v>
      </c>
      <c r="C3799" t="s">
        <v>301</v>
      </c>
      <c r="D3799" t="s">
        <v>39</v>
      </c>
      <c r="E3799" t="s">
        <v>300</v>
      </c>
      <c r="F3799" t="s">
        <v>299</v>
      </c>
      <c r="G3799" t="s">
        <v>275</v>
      </c>
      <c r="I3799" t="s">
        <v>298</v>
      </c>
      <c r="J3799" t="s">
        <v>215</v>
      </c>
      <c r="K3799" t="s">
        <v>215</v>
      </c>
      <c r="L3799" t="s">
        <v>215</v>
      </c>
      <c r="M3799" t="s">
        <v>215</v>
      </c>
      <c r="N3799" t="s">
        <v>215</v>
      </c>
      <c r="O3799" t="s">
        <v>215</v>
      </c>
      <c r="P3799" t="s">
        <v>215</v>
      </c>
      <c r="Q3799" t="s">
        <v>215</v>
      </c>
      <c r="R3799" t="s">
        <v>215</v>
      </c>
      <c r="S3799" t="s">
        <v>215</v>
      </c>
      <c r="T3799" t="s">
        <v>215</v>
      </c>
      <c r="U3799" t="s">
        <v>215</v>
      </c>
      <c r="V3799" t="s">
        <v>215</v>
      </c>
      <c r="W3799">
        <v>1662.2750000000001</v>
      </c>
      <c r="X3799">
        <v>1401.9870000000001</v>
      </c>
      <c r="Y3799">
        <v>176.27500000000001</v>
      </c>
      <c r="Z3799">
        <v>39.128999999999998</v>
      </c>
      <c r="AA3799">
        <v>17.440999999999999</v>
      </c>
      <c r="AB3799">
        <v>7.2919999999999998</v>
      </c>
      <c r="AC3799">
        <v>8.4079999999999995</v>
      </c>
      <c r="AD3799">
        <v>13.331</v>
      </c>
      <c r="AE3799">
        <v>8.375</v>
      </c>
      <c r="AF3799">
        <v>5.8540000000000001</v>
      </c>
      <c r="AG3799">
        <v>6.452</v>
      </c>
      <c r="AH3799">
        <v>6.8860000000000001</v>
      </c>
      <c r="AI3799">
        <v>7.5410000000000004</v>
      </c>
      <c r="AJ3799">
        <v>8.5749999999999993</v>
      </c>
      <c r="AK3799">
        <v>10.782999999999999</v>
      </c>
      <c r="AL3799">
        <v>17.149000000000001</v>
      </c>
      <c r="AM3799">
        <v>7.2960000000000003</v>
      </c>
      <c r="AN3799">
        <v>7.1260000000000003</v>
      </c>
      <c r="AO3799">
        <v>8.3290000000000006</v>
      </c>
      <c r="AP3799">
        <v>5.1189999999999998</v>
      </c>
      <c r="AQ3799">
        <v>5.83</v>
      </c>
      <c r="AR3799">
        <v>6.7190000000000003</v>
      </c>
      <c r="AS3799">
        <v>6.6559999999999997</v>
      </c>
      <c r="AT3799">
        <v>14.552</v>
      </c>
      <c r="AU3799">
        <v>7.43</v>
      </c>
      <c r="AV3799">
        <v>6.4109999999999996</v>
      </c>
      <c r="AW3799">
        <v>5.5720000000000001</v>
      </c>
      <c r="AX3799">
        <v>4.7320000000000002</v>
      </c>
      <c r="AY3799">
        <v>4.0579999999999998</v>
      </c>
      <c r="AZ3799">
        <v>4</v>
      </c>
      <c r="BA3799">
        <v>2.1480000000000001</v>
      </c>
      <c r="BB3799">
        <v>2016</v>
      </c>
    </row>
    <row r="3800" spans="1:54" hidden="1" x14ac:dyDescent="0.2">
      <c r="A3800">
        <v>916</v>
      </c>
      <c r="B3800" t="s">
        <v>477</v>
      </c>
      <c r="C3800" t="s">
        <v>297</v>
      </c>
      <c r="D3800" t="s">
        <v>39</v>
      </c>
      <c r="E3800" t="s">
        <v>293</v>
      </c>
      <c r="F3800" s="3" t="s">
        <v>296</v>
      </c>
      <c r="G3800" t="s">
        <v>295</v>
      </c>
      <c r="I3800" s="3" t="s">
        <v>1278</v>
      </c>
      <c r="J3800" t="s">
        <v>215</v>
      </c>
      <c r="K3800" t="s">
        <v>215</v>
      </c>
      <c r="L3800" t="s">
        <v>215</v>
      </c>
      <c r="M3800" t="s">
        <v>215</v>
      </c>
      <c r="N3800" t="s">
        <v>215</v>
      </c>
      <c r="O3800" t="s">
        <v>215</v>
      </c>
      <c r="P3800" t="s">
        <v>215</v>
      </c>
      <c r="Q3800" t="s">
        <v>215</v>
      </c>
      <c r="R3800" t="s">
        <v>215</v>
      </c>
      <c r="S3800" t="s">
        <v>215</v>
      </c>
      <c r="T3800" t="s">
        <v>215</v>
      </c>
      <c r="U3800" t="s">
        <v>215</v>
      </c>
      <c r="V3800">
        <v>0.159</v>
      </c>
      <c r="W3800">
        <v>3.6110000000000002</v>
      </c>
      <c r="X3800">
        <v>34.468000000000004</v>
      </c>
      <c r="Y3800">
        <v>55.283000000000001</v>
      </c>
      <c r="Z3800">
        <v>71.114999999999995</v>
      </c>
      <c r="AA3800">
        <v>79.165999999999997</v>
      </c>
      <c r="AB3800">
        <v>80.653999999999996</v>
      </c>
      <c r="AC3800">
        <v>95.248000000000005</v>
      </c>
      <c r="AD3800">
        <v>104.592</v>
      </c>
      <c r="AE3800">
        <v>111.337</v>
      </c>
      <c r="AF3800">
        <v>118.685</v>
      </c>
      <c r="AG3800">
        <v>126.69799999999999</v>
      </c>
      <c r="AH3800">
        <v>135.249</v>
      </c>
      <c r="AI3800">
        <v>145.52699999999999</v>
      </c>
      <c r="AJ3800">
        <v>157.75200000000001</v>
      </c>
      <c r="AK3800">
        <v>187.33199999999999</v>
      </c>
      <c r="AL3800">
        <v>205.12799999999999</v>
      </c>
      <c r="AM3800">
        <v>217.74600000000001</v>
      </c>
      <c r="AN3800">
        <v>234.73</v>
      </c>
      <c r="AO3800">
        <v>252.1</v>
      </c>
      <c r="AP3800">
        <v>267.226</v>
      </c>
      <c r="AQ3800">
        <v>280.053</v>
      </c>
      <c r="AR3800">
        <v>300.86</v>
      </c>
      <c r="AS3800">
        <v>341.77699999999999</v>
      </c>
      <c r="AT3800">
        <v>370.82799999999997</v>
      </c>
      <c r="AU3800">
        <v>397.15699999999998</v>
      </c>
      <c r="AV3800">
        <v>421.10599999999999</v>
      </c>
      <c r="AW3800">
        <v>442.96100000000001</v>
      </c>
      <c r="AX3800">
        <v>462.23</v>
      </c>
      <c r="AY3800">
        <v>480.71899999999999</v>
      </c>
      <c r="AZ3800">
        <v>499.94799999999998</v>
      </c>
      <c r="BA3800">
        <v>519.94600000000003</v>
      </c>
      <c r="BB3800">
        <v>2016</v>
      </c>
    </row>
    <row r="3801" spans="1:54" hidden="1" x14ac:dyDescent="0.2">
      <c r="A3801">
        <v>916</v>
      </c>
      <c r="B3801" t="s">
        <v>477</v>
      </c>
      <c r="C3801" t="s">
        <v>294</v>
      </c>
      <c r="D3801" t="s">
        <v>39</v>
      </c>
      <c r="E3801" t="s">
        <v>293</v>
      </c>
      <c r="F3801" t="s">
        <v>292</v>
      </c>
      <c r="G3801" t="s">
        <v>275</v>
      </c>
      <c r="I3801" t="s">
        <v>291</v>
      </c>
      <c r="J3801" t="s">
        <v>215</v>
      </c>
      <c r="K3801" t="s">
        <v>215</v>
      </c>
      <c r="L3801" t="s">
        <v>215</v>
      </c>
      <c r="M3801" t="s">
        <v>215</v>
      </c>
      <c r="N3801" t="s">
        <v>215</v>
      </c>
      <c r="O3801" t="s">
        <v>215</v>
      </c>
      <c r="P3801" t="s">
        <v>215</v>
      </c>
      <c r="Q3801" t="s">
        <v>215</v>
      </c>
      <c r="R3801" t="s">
        <v>215</v>
      </c>
      <c r="S3801" t="s">
        <v>215</v>
      </c>
      <c r="T3801" t="s">
        <v>215</v>
      </c>
      <c r="U3801" t="s">
        <v>215</v>
      </c>
      <c r="V3801" t="s">
        <v>215</v>
      </c>
      <c r="W3801">
        <v>2165</v>
      </c>
      <c r="X3801">
        <v>854.58500000000004</v>
      </c>
      <c r="Y3801">
        <v>60.387999999999998</v>
      </c>
      <c r="Z3801">
        <v>28.638000000000002</v>
      </c>
      <c r="AA3801">
        <v>11.321</v>
      </c>
      <c r="AB3801">
        <v>1.88</v>
      </c>
      <c r="AC3801">
        <v>18.094999999999999</v>
      </c>
      <c r="AD3801">
        <v>9.81</v>
      </c>
      <c r="AE3801">
        <v>6.4489999999999998</v>
      </c>
      <c r="AF3801">
        <v>6.6</v>
      </c>
      <c r="AG3801">
        <v>6.7510000000000003</v>
      </c>
      <c r="AH3801">
        <v>6.7489999999999997</v>
      </c>
      <c r="AI3801">
        <v>7.6</v>
      </c>
      <c r="AJ3801">
        <v>8.4</v>
      </c>
      <c r="AK3801">
        <v>18.751000000000001</v>
      </c>
      <c r="AL3801">
        <v>9.5</v>
      </c>
      <c r="AM3801">
        <v>6.1509999999999998</v>
      </c>
      <c r="AN3801">
        <v>7.8</v>
      </c>
      <c r="AO3801">
        <v>7.4</v>
      </c>
      <c r="AP3801">
        <v>6</v>
      </c>
      <c r="AQ3801">
        <v>4.8</v>
      </c>
      <c r="AR3801">
        <v>7.43</v>
      </c>
      <c r="AS3801">
        <v>13.6</v>
      </c>
      <c r="AT3801">
        <v>8.5</v>
      </c>
      <c r="AU3801">
        <v>7.1</v>
      </c>
      <c r="AV3801">
        <v>6.03</v>
      </c>
      <c r="AW3801">
        <v>5.19</v>
      </c>
      <c r="AX3801">
        <v>4.3499999999999996</v>
      </c>
      <c r="AY3801">
        <v>4</v>
      </c>
      <c r="AZ3801">
        <v>4</v>
      </c>
      <c r="BA3801">
        <v>4</v>
      </c>
      <c r="BB3801">
        <v>2016</v>
      </c>
    </row>
    <row r="3802" spans="1:54" hidden="1" x14ac:dyDescent="0.2">
      <c r="A3802">
        <v>916</v>
      </c>
      <c r="B3802" t="s">
        <v>477</v>
      </c>
      <c r="C3802" t="s">
        <v>290</v>
      </c>
      <c r="D3802" t="s">
        <v>39</v>
      </c>
      <c r="E3802" t="s">
        <v>289</v>
      </c>
      <c r="G3802" t="s">
        <v>288</v>
      </c>
      <c r="J3802"/>
      <c r="K3802"/>
      <c r="L3802"/>
      <c r="M3802"/>
      <c r="N3802"/>
      <c r="O3802"/>
      <c r="P3802"/>
      <c r="Q3802"/>
      <c r="R3802"/>
      <c r="S3802"/>
      <c r="T3802"/>
      <c r="U3802"/>
      <c r="V3802"/>
      <c r="W3802"/>
      <c r="X3802"/>
      <c r="Y3802"/>
      <c r="Z3802"/>
      <c r="AA3802"/>
      <c r="AB3802"/>
      <c r="AC3802"/>
      <c r="AD3802"/>
      <c r="AE3802"/>
      <c r="AF3802"/>
      <c r="AG3802"/>
      <c r="AH3802"/>
      <c r="AI3802"/>
      <c r="AJ3802"/>
      <c r="AK3802"/>
      <c r="AL3802"/>
      <c r="AM3802"/>
      <c r="AN3802"/>
      <c r="AO3802"/>
      <c r="AP3802"/>
      <c r="AQ3802"/>
      <c r="AR3802"/>
      <c r="AS3802"/>
      <c r="AT3802"/>
      <c r="AU3802"/>
      <c r="AV3802"/>
      <c r="AW3802"/>
      <c r="AX3802"/>
      <c r="AY3802"/>
      <c r="AZ3802"/>
    </row>
    <row r="3803" spans="1:54" hidden="1" x14ac:dyDescent="0.2">
      <c r="A3803">
        <v>916</v>
      </c>
      <c r="B3803" t="s">
        <v>477</v>
      </c>
      <c r="C3803" t="s">
        <v>287</v>
      </c>
      <c r="D3803" t="s">
        <v>39</v>
      </c>
      <c r="E3803" t="s">
        <v>286</v>
      </c>
      <c r="F3803" s="3" t="s">
        <v>285</v>
      </c>
      <c r="G3803" t="s">
        <v>275</v>
      </c>
      <c r="I3803" s="3" t="s">
        <v>1279</v>
      </c>
      <c r="J3803" t="s">
        <v>215</v>
      </c>
      <c r="K3803" t="s">
        <v>215</v>
      </c>
      <c r="L3803" t="s">
        <v>215</v>
      </c>
      <c r="M3803" t="s">
        <v>215</v>
      </c>
      <c r="N3803" t="s">
        <v>215</v>
      </c>
      <c r="O3803" t="s">
        <v>215</v>
      </c>
      <c r="P3803" t="s">
        <v>215</v>
      </c>
      <c r="Q3803" t="s">
        <v>215</v>
      </c>
      <c r="R3803" t="s">
        <v>215</v>
      </c>
      <c r="S3803" t="s">
        <v>215</v>
      </c>
      <c r="T3803" t="s">
        <v>215</v>
      </c>
      <c r="U3803" t="s">
        <v>215</v>
      </c>
      <c r="V3803" t="s">
        <v>215</v>
      </c>
      <c r="W3803">
        <v>13.087</v>
      </c>
      <c r="X3803">
        <v>-20.773</v>
      </c>
      <c r="Y3803">
        <v>23.123000000000001</v>
      </c>
      <c r="Z3803">
        <v>21.6</v>
      </c>
      <c r="AA3803">
        <v>17.288</v>
      </c>
      <c r="AB3803">
        <v>2.0489999999999999</v>
      </c>
      <c r="AC3803">
        <v>-6.1660000000000004</v>
      </c>
      <c r="AD3803">
        <v>29.963999999999999</v>
      </c>
      <c r="AE3803">
        <v>22.951000000000001</v>
      </c>
      <c r="AF3803">
        <v>12.199</v>
      </c>
      <c r="AG3803">
        <v>2.577</v>
      </c>
      <c r="AH3803">
        <v>28.166</v>
      </c>
      <c r="AI3803">
        <v>28.303000000000001</v>
      </c>
      <c r="AJ3803">
        <v>22.939</v>
      </c>
      <c r="AK3803">
        <v>25.965</v>
      </c>
      <c r="AL3803">
        <v>-2.4590000000000001</v>
      </c>
      <c r="AM3803">
        <v>-12.464</v>
      </c>
      <c r="AN3803">
        <v>8.6319999999999997</v>
      </c>
      <c r="AO3803">
        <v>3.9420000000000002</v>
      </c>
      <c r="AP3803">
        <v>23.206</v>
      </c>
      <c r="AQ3803">
        <v>2.2949999999999999</v>
      </c>
      <c r="AR3803">
        <v>-7.9610000000000003</v>
      </c>
      <c r="AS3803">
        <v>-5.7030000000000003</v>
      </c>
      <c r="AT3803">
        <v>-10.481</v>
      </c>
      <c r="AU3803">
        <v>4.4960000000000004</v>
      </c>
      <c r="AV3803">
        <v>5.5670000000000002</v>
      </c>
      <c r="AW3803">
        <v>0.79100000000000004</v>
      </c>
      <c r="AX3803">
        <v>0.91300000000000003</v>
      </c>
      <c r="AY3803">
        <v>1.4610000000000001</v>
      </c>
      <c r="AZ3803">
        <v>0.18</v>
      </c>
      <c r="BA3803">
        <v>0.123</v>
      </c>
      <c r="BB3803">
        <v>2016</v>
      </c>
    </row>
    <row r="3804" spans="1:54" hidden="1" x14ac:dyDescent="0.2">
      <c r="A3804">
        <v>916</v>
      </c>
      <c r="B3804" t="s">
        <v>477</v>
      </c>
      <c r="C3804" t="s">
        <v>284</v>
      </c>
      <c r="D3804" t="s">
        <v>39</v>
      </c>
      <c r="E3804" t="s">
        <v>283</v>
      </c>
      <c r="F3804" s="3" t="s">
        <v>282</v>
      </c>
      <c r="G3804" t="s">
        <v>275</v>
      </c>
      <c r="I3804" s="3" t="s">
        <v>1279</v>
      </c>
      <c r="J3804" t="s">
        <v>215</v>
      </c>
      <c r="K3804" t="s">
        <v>215</v>
      </c>
      <c r="L3804" t="s">
        <v>215</v>
      </c>
      <c r="M3804" t="s">
        <v>215</v>
      </c>
      <c r="N3804" t="s">
        <v>215</v>
      </c>
      <c r="O3804" t="s">
        <v>215</v>
      </c>
      <c r="P3804" t="s">
        <v>215</v>
      </c>
      <c r="Q3804" t="s">
        <v>215</v>
      </c>
      <c r="R3804" t="s">
        <v>215</v>
      </c>
      <c r="S3804" t="s">
        <v>215</v>
      </c>
      <c r="T3804" t="s">
        <v>215</v>
      </c>
      <c r="U3804" t="s">
        <v>215</v>
      </c>
      <c r="V3804" t="s">
        <v>215</v>
      </c>
      <c r="W3804">
        <v>17.687999999999999</v>
      </c>
      <c r="X3804">
        <v>-16.795000000000002</v>
      </c>
      <c r="Y3804">
        <v>20.286999999999999</v>
      </c>
      <c r="Z3804">
        <v>21.6</v>
      </c>
      <c r="AA3804">
        <v>15.603</v>
      </c>
      <c r="AB3804">
        <v>0.63300000000000001</v>
      </c>
      <c r="AC3804">
        <v>7.6779999999999999</v>
      </c>
      <c r="AD3804">
        <v>31.462</v>
      </c>
      <c r="AE3804">
        <v>17.323</v>
      </c>
      <c r="AF3804">
        <v>0.52900000000000003</v>
      </c>
      <c r="AG3804">
        <v>5.4749999999999996</v>
      </c>
      <c r="AH3804">
        <v>30.925999999999998</v>
      </c>
      <c r="AI3804">
        <v>23.544</v>
      </c>
      <c r="AJ3804">
        <v>27.196999999999999</v>
      </c>
      <c r="AK3804">
        <v>26.616</v>
      </c>
      <c r="AL3804">
        <v>2.0880000000000001</v>
      </c>
      <c r="AM3804">
        <v>-14.824999999999999</v>
      </c>
      <c r="AN3804">
        <v>7.8230000000000004</v>
      </c>
      <c r="AO3804">
        <v>8.5399999999999991</v>
      </c>
      <c r="AP3804">
        <v>24.282</v>
      </c>
      <c r="AQ3804">
        <v>4.1180000000000003</v>
      </c>
      <c r="AR3804">
        <v>-10.61</v>
      </c>
      <c r="AS3804">
        <v>-7.5910000000000002</v>
      </c>
      <c r="AT3804">
        <v>-13.054</v>
      </c>
      <c r="AU3804">
        <v>8.42</v>
      </c>
      <c r="AV3804">
        <v>5.5250000000000004</v>
      </c>
      <c r="AW3804">
        <v>0.81299999999999994</v>
      </c>
      <c r="AX3804">
        <v>0.94099999999999995</v>
      </c>
      <c r="AY3804">
        <v>1.512</v>
      </c>
      <c r="AZ3804">
        <v>0.29099999999999998</v>
      </c>
      <c r="BA3804">
        <v>0.23400000000000001</v>
      </c>
      <c r="BB3804">
        <v>2016</v>
      </c>
    </row>
    <row r="3805" spans="1:54" hidden="1" x14ac:dyDescent="0.2">
      <c r="A3805">
        <v>916</v>
      </c>
      <c r="B3805" t="s">
        <v>477</v>
      </c>
      <c r="C3805" t="s">
        <v>281</v>
      </c>
      <c r="D3805" t="s">
        <v>39</v>
      </c>
      <c r="E3805" t="s">
        <v>280</v>
      </c>
      <c r="F3805" s="3" t="s">
        <v>279</v>
      </c>
      <c r="G3805" t="s">
        <v>275</v>
      </c>
      <c r="I3805" s="3" t="s">
        <v>1279</v>
      </c>
      <c r="J3805" t="s">
        <v>215</v>
      </c>
      <c r="K3805" t="s">
        <v>215</v>
      </c>
      <c r="L3805" t="s">
        <v>215</v>
      </c>
      <c r="M3805" t="s">
        <v>215</v>
      </c>
      <c r="N3805" t="s">
        <v>215</v>
      </c>
      <c r="O3805" t="s">
        <v>215</v>
      </c>
      <c r="P3805" t="s">
        <v>215</v>
      </c>
      <c r="Q3805" t="s">
        <v>215</v>
      </c>
      <c r="R3805" t="s">
        <v>215</v>
      </c>
      <c r="S3805" t="s">
        <v>215</v>
      </c>
      <c r="T3805" t="s">
        <v>215</v>
      </c>
      <c r="U3805" t="s">
        <v>215</v>
      </c>
      <c r="V3805" t="s">
        <v>215</v>
      </c>
      <c r="W3805">
        <v>41.185000000000002</v>
      </c>
      <c r="X3805">
        <v>-30.209</v>
      </c>
      <c r="Y3805">
        <v>24.821999999999999</v>
      </c>
      <c r="Z3805">
        <v>10.526</v>
      </c>
      <c r="AA3805">
        <v>15.526999999999999</v>
      </c>
      <c r="AB3805">
        <v>6.8179999999999996</v>
      </c>
      <c r="AC3805">
        <v>-8.2919999999999998</v>
      </c>
      <c r="AD3805">
        <v>57.497</v>
      </c>
      <c r="AE3805">
        <v>2.109</v>
      </c>
      <c r="AF3805">
        <v>9.1780000000000008</v>
      </c>
      <c r="AG3805">
        <v>12.852</v>
      </c>
      <c r="AH3805">
        <v>32.807000000000002</v>
      </c>
      <c r="AI3805">
        <v>21.67</v>
      </c>
      <c r="AJ3805">
        <v>25.655000000000001</v>
      </c>
      <c r="AK3805">
        <v>14.39</v>
      </c>
      <c r="AL3805">
        <v>25.297999999999998</v>
      </c>
      <c r="AM3805">
        <v>-24.690999999999999</v>
      </c>
      <c r="AN3805">
        <v>25.521999999999998</v>
      </c>
      <c r="AO3805">
        <v>16.175000000000001</v>
      </c>
      <c r="AP3805">
        <v>2.8250000000000002</v>
      </c>
      <c r="AQ3805">
        <v>1.0609999999999999</v>
      </c>
      <c r="AR3805">
        <v>-2.5099999999999998</v>
      </c>
      <c r="AS3805">
        <v>-26.053999999999998</v>
      </c>
      <c r="AT3805">
        <v>-10.983000000000001</v>
      </c>
      <c r="AU3805">
        <v>20.084</v>
      </c>
      <c r="AV3805">
        <v>16.053000000000001</v>
      </c>
      <c r="AW3805">
        <v>-1.5109999999999999</v>
      </c>
      <c r="AX3805">
        <v>-0.71399999999999997</v>
      </c>
      <c r="AY3805">
        <v>0.63400000000000001</v>
      </c>
      <c r="AZ3805">
        <v>2.3090000000000002</v>
      </c>
      <c r="BA3805">
        <v>2.859</v>
      </c>
      <c r="BB3805">
        <v>2016</v>
      </c>
    </row>
    <row r="3806" spans="1:54" hidden="1" x14ac:dyDescent="0.2">
      <c r="A3806">
        <v>916</v>
      </c>
      <c r="B3806" t="s">
        <v>477</v>
      </c>
      <c r="C3806" t="s">
        <v>278</v>
      </c>
      <c r="D3806" t="s">
        <v>39</v>
      </c>
      <c r="E3806" t="s">
        <v>277</v>
      </c>
      <c r="F3806" s="3" t="s">
        <v>276</v>
      </c>
      <c r="G3806" t="s">
        <v>275</v>
      </c>
      <c r="I3806" s="3" t="s">
        <v>1279</v>
      </c>
      <c r="J3806" t="s">
        <v>215</v>
      </c>
      <c r="K3806" t="s">
        <v>215</v>
      </c>
      <c r="L3806" t="s">
        <v>215</v>
      </c>
      <c r="M3806" t="s">
        <v>215</v>
      </c>
      <c r="N3806" t="s">
        <v>215</v>
      </c>
      <c r="O3806" t="s">
        <v>215</v>
      </c>
      <c r="P3806" t="s">
        <v>215</v>
      </c>
      <c r="Q3806" t="s">
        <v>215</v>
      </c>
      <c r="R3806" t="s">
        <v>215</v>
      </c>
      <c r="S3806" t="s">
        <v>215</v>
      </c>
      <c r="T3806" t="s">
        <v>215</v>
      </c>
      <c r="U3806" t="s">
        <v>215</v>
      </c>
      <c r="V3806" t="s">
        <v>215</v>
      </c>
      <c r="W3806">
        <v>42.003999999999998</v>
      </c>
      <c r="X3806">
        <v>-17.756</v>
      </c>
      <c r="Y3806">
        <v>28.113</v>
      </c>
      <c r="Z3806">
        <v>9.6440000000000001</v>
      </c>
      <c r="AA3806">
        <v>13.999000000000001</v>
      </c>
      <c r="AB3806">
        <v>3.8580000000000001</v>
      </c>
      <c r="AC3806">
        <v>100.794</v>
      </c>
      <c r="AD3806">
        <v>43.241</v>
      </c>
      <c r="AE3806">
        <v>5.2850000000000001</v>
      </c>
      <c r="AF3806">
        <v>8.4160000000000004</v>
      </c>
      <c r="AG3806">
        <v>16.405000000000001</v>
      </c>
      <c r="AH3806">
        <v>36.094999999999999</v>
      </c>
      <c r="AI3806">
        <v>23.609000000000002</v>
      </c>
      <c r="AJ3806">
        <v>24.925000000000001</v>
      </c>
      <c r="AK3806">
        <v>13.643000000000001</v>
      </c>
      <c r="AL3806">
        <v>23.63</v>
      </c>
      <c r="AM3806">
        <v>-25.183</v>
      </c>
      <c r="AN3806">
        <v>27.376999999999999</v>
      </c>
      <c r="AO3806">
        <v>14.888999999999999</v>
      </c>
      <c r="AP3806">
        <v>2.1480000000000001</v>
      </c>
      <c r="AQ3806">
        <v>0.83</v>
      </c>
      <c r="AR3806">
        <v>-3.6480000000000001</v>
      </c>
      <c r="AS3806">
        <v>-27.716999999999999</v>
      </c>
      <c r="AT3806">
        <v>-12.03</v>
      </c>
      <c r="AU3806">
        <v>22.655000000000001</v>
      </c>
      <c r="AV3806">
        <v>16.486000000000001</v>
      </c>
      <c r="AW3806">
        <v>-2.1709999999999998</v>
      </c>
      <c r="AX3806">
        <v>-1.292</v>
      </c>
      <c r="AY3806">
        <v>7.3999999999999996E-2</v>
      </c>
      <c r="AZ3806">
        <v>2.0070000000000001</v>
      </c>
      <c r="BA3806">
        <v>2.5979999999999999</v>
      </c>
      <c r="BB3806">
        <v>2016</v>
      </c>
    </row>
    <row r="3807" spans="1:54" hidden="1" x14ac:dyDescent="0.2">
      <c r="A3807">
        <v>916</v>
      </c>
      <c r="B3807" t="s">
        <v>477</v>
      </c>
      <c r="C3807" t="s">
        <v>274</v>
      </c>
      <c r="D3807" t="s">
        <v>39</v>
      </c>
      <c r="E3807" t="s">
        <v>273</v>
      </c>
      <c r="F3807" s="3" t="s">
        <v>272</v>
      </c>
      <c r="G3807" t="s">
        <v>271</v>
      </c>
      <c r="I3807" t="s">
        <v>1280</v>
      </c>
      <c r="J3807" t="s">
        <v>215</v>
      </c>
      <c r="K3807" t="s">
        <v>215</v>
      </c>
      <c r="L3807" t="s">
        <v>215</v>
      </c>
      <c r="M3807" t="s">
        <v>215</v>
      </c>
      <c r="N3807" t="s">
        <v>215</v>
      </c>
      <c r="O3807" t="s">
        <v>215</v>
      </c>
      <c r="P3807" t="s">
        <v>215</v>
      </c>
      <c r="Q3807" t="s">
        <v>215</v>
      </c>
      <c r="R3807" t="s">
        <v>215</v>
      </c>
      <c r="S3807" t="s">
        <v>215</v>
      </c>
      <c r="T3807" t="s">
        <v>215</v>
      </c>
      <c r="U3807" t="s">
        <v>215</v>
      </c>
      <c r="V3807" t="s">
        <v>215</v>
      </c>
      <c r="W3807" t="s">
        <v>215</v>
      </c>
      <c r="X3807">
        <v>10.1</v>
      </c>
      <c r="Y3807">
        <v>10.983000000000001</v>
      </c>
      <c r="Z3807">
        <v>12.959</v>
      </c>
      <c r="AA3807">
        <v>13.007999999999999</v>
      </c>
      <c r="AB3807">
        <v>13.116</v>
      </c>
      <c r="AC3807">
        <v>13.465</v>
      </c>
      <c r="AD3807">
        <v>12.753</v>
      </c>
      <c r="AE3807">
        <v>10.433</v>
      </c>
      <c r="AF3807">
        <v>9.3339999999999996</v>
      </c>
      <c r="AG3807">
        <v>8.7769999999999992</v>
      </c>
      <c r="AH3807">
        <v>8.4019999999999992</v>
      </c>
      <c r="AI3807">
        <v>8.1</v>
      </c>
      <c r="AJ3807">
        <v>7.8</v>
      </c>
      <c r="AK3807">
        <v>7.258</v>
      </c>
      <c r="AL3807">
        <v>6.625</v>
      </c>
      <c r="AM3807">
        <v>6.5750000000000002</v>
      </c>
      <c r="AN3807">
        <v>5.7830000000000004</v>
      </c>
      <c r="AO3807">
        <v>5.4</v>
      </c>
      <c r="AP3807">
        <v>5.2919999999999998</v>
      </c>
      <c r="AQ3807">
        <v>5.2249999999999996</v>
      </c>
      <c r="AR3807">
        <v>5.0419999999999998</v>
      </c>
      <c r="AS3807">
        <v>4.9710000000000001</v>
      </c>
      <c r="AT3807">
        <v>4.9509999999999996</v>
      </c>
      <c r="AU3807">
        <v>4.9509999999999996</v>
      </c>
      <c r="AV3807">
        <v>4.9509999999999996</v>
      </c>
      <c r="AW3807">
        <v>4.9509999999999996</v>
      </c>
      <c r="AX3807">
        <v>4.9509999999999996</v>
      </c>
      <c r="AY3807">
        <v>4.9509999999999996</v>
      </c>
      <c r="AZ3807">
        <v>4.9509999999999996</v>
      </c>
      <c r="BA3807">
        <v>4.9509999999999996</v>
      </c>
      <c r="BB3807">
        <v>2016</v>
      </c>
    </row>
    <row r="3808" spans="1:54" hidden="1" x14ac:dyDescent="0.2">
      <c r="A3808">
        <v>916</v>
      </c>
      <c r="B3808" t="s">
        <v>477</v>
      </c>
      <c r="C3808" t="s">
        <v>270</v>
      </c>
      <c r="D3808" t="s">
        <v>39</v>
      </c>
      <c r="E3808" t="s">
        <v>269</v>
      </c>
      <c r="F3808" s="3" t="s">
        <v>268</v>
      </c>
      <c r="G3808" t="s">
        <v>264</v>
      </c>
      <c r="H3808" t="s">
        <v>263</v>
      </c>
      <c r="J3808"/>
      <c r="K3808"/>
      <c r="L3808"/>
      <c r="M3808"/>
      <c r="N3808"/>
      <c r="O3808"/>
      <c r="P3808"/>
      <c r="Q3808"/>
      <c r="R3808"/>
      <c r="S3808"/>
      <c r="T3808"/>
      <c r="U3808"/>
      <c r="V3808"/>
      <c r="W3808"/>
      <c r="X3808"/>
      <c r="Y3808"/>
      <c r="Z3808"/>
      <c r="AA3808"/>
      <c r="AB3808"/>
      <c r="AC3808"/>
      <c r="AD3808"/>
      <c r="AE3808"/>
      <c r="AF3808"/>
      <c r="AG3808"/>
      <c r="AH3808"/>
      <c r="AI3808"/>
      <c r="AJ3808"/>
      <c r="AK3808"/>
      <c r="AL3808"/>
      <c r="AM3808"/>
      <c r="AN3808"/>
      <c r="AO3808"/>
      <c r="AP3808"/>
      <c r="AQ3808"/>
      <c r="AR3808"/>
      <c r="AS3808"/>
      <c r="AT3808"/>
      <c r="AU3808"/>
      <c r="AV3808"/>
      <c r="AW3808"/>
      <c r="AX3808"/>
      <c r="AY3808"/>
      <c r="AZ3808"/>
    </row>
    <row r="3809" spans="1:54" hidden="1" x14ac:dyDescent="0.2">
      <c r="A3809">
        <v>916</v>
      </c>
      <c r="B3809" t="s">
        <v>477</v>
      </c>
      <c r="C3809" t="s">
        <v>267</v>
      </c>
      <c r="D3809" t="s">
        <v>39</v>
      </c>
      <c r="E3809" t="s">
        <v>266</v>
      </c>
      <c r="F3809" s="3" t="s">
        <v>265</v>
      </c>
      <c r="G3809" t="s">
        <v>264</v>
      </c>
      <c r="H3809" t="s">
        <v>263</v>
      </c>
      <c r="I3809" t="s">
        <v>1281</v>
      </c>
      <c r="J3809" t="s">
        <v>215</v>
      </c>
      <c r="K3809" t="s">
        <v>215</v>
      </c>
      <c r="L3809" t="s">
        <v>215</v>
      </c>
      <c r="M3809" t="s">
        <v>215</v>
      </c>
      <c r="N3809" t="s">
        <v>215</v>
      </c>
      <c r="O3809" t="s">
        <v>215</v>
      </c>
      <c r="P3809" t="s">
        <v>215</v>
      </c>
      <c r="Q3809" t="s">
        <v>215</v>
      </c>
      <c r="R3809" t="s">
        <v>215</v>
      </c>
      <c r="S3809" t="s">
        <v>215</v>
      </c>
      <c r="T3809" t="s">
        <v>215</v>
      </c>
      <c r="U3809" t="s">
        <v>215</v>
      </c>
      <c r="V3809">
        <v>17.047999999999998</v>
      </c>
      <c r="W3809">
        <v>16.899999999999999</v>
      </c>
      <c r="X3809">
        <v>15.8</v>
      </c>
      <c r="Y3809">
        <v>15.676</v>
      </c>
      <c r="Z3809">
        <v>15.481</v>
      </c>
      <c r="AA3809">
        <v>15.188000000000001</v>
      </c>
      <c r="AB3809">
        <v>14.955</v>
      </c>
      <c r="AC3809">
        <v>14.901999999999999</v>
      </c>
      <c r="AD3809">
        <v>14.866</v>
      </c>
      <c r="AE3809">
        <v>14.851000000000001</v>
      </c>
      <c r="AF3809">
        <v>14.867000000000001</v>
      </c>
      <c r="AG3809">
        <v>14.951000000000001</v>
      </c>
      <c r="AH3809">
        <v>15.074999999999999</v>
      </c>
      <c r="AI3809">
        <v>15.218999999999999</v>
      </c>
      <c r="AJ3809">
        <v>15.397</v>
      </c>
      <c r="AK3809">
        <v>15.571999999999999</v>
      </c>
      <c r="AL3809">
        <v>15.981999999999999</v>
      </c>
      <c r="AM3809">
        <v>16.202999999999999</v>
      </c>
      <c r="AN3809">
        <v>16.440000000000001</v>
      </c>
      <c r="AO3809">
        <v>16.672999999999998</v>
      </c>
      <c r="AP3809">
        <v>16.91</v>
      </c>
      <c r="AQ3809">
        <v>17.161000000000001</v>
      </c>
      <c r="AR3809">
        <v>17.417999999999999</v>
      </c>
      <c r="AS3809">
        <v>17.670999999999999</v>
      </c>
      <c r="AT3809">
        <v>17.927</v>
      </c>
      <c r="AU3809">
        <v>18.193000000000001</v>
      </c>
      <c r="AV3809">
        <v>18.463000000000001</v>
      </c>
      <c r="AW3809">
        <v>18.736999999999998</v>
      </c>
      <c r="AX3809">
        <v>19.015000000000001</v>
      </c>
      <c r="AY3809">
        <v>19.297000000000001</v>
      </c>
      <c r="AZ3809">
        <v>19.582999999999998</v>
      </c>
      <c r="BA3809">
        <v>19.873999999999999</v>
      </c>
      <c r="BB3809">
        <v>2015</v>
      </c>
    </row>
    <row r="3810" spans="1:54" hidden="1" x14ac:dyDescent="0.2">
      <c r="A3810">
        <v>916</v>
      </c>
      <c r="B3810" t="s">
        <v>477</v>
      </c>
      <c r="C3810" t="s">
        <v>262</v>
      </c>
      <c r="D3810" t="s">
        <v>39</v>
      </c>
      <c r="E3810" t="s">
        <v>260</v>
      </c>
      <c r="F3810" t="s">
        <v>259</v>
      </c>
      <c r="G3810" t="s">
        <v>225</v>
      </c>
      <c r="H3810" t="s">
        <v>222</v>
      </c>
      <c r="I3810" t="s">
        <v>1282</v>
      </c>
      <c r="J3810" s="3" t="s">
        <v>215</v>
      </c>
      <c r="K3810" s="3" t="s">
        <v>215</v>
      </c>
      <c r="L3810" s="3" t="s">
        <v>215</v>
      </c>
      <c r="M3810" s="3" t="s">
        <v>215</v>
      </c>
      <c r="N3810" s="3" t="s">
        <v>215</v>
      </c>
      <c r="O3810" s="3" t="s">
        <v>215</v>
      </c>
      <c r="P3810" s="3" t="s">
        <v>215</v>
      </c>
      <c r="Q3810" s="3" t="s">
        <v>215</v>
      </c>
      <c r="R3810" s="3" t="s">
        <v>215</v>
      </c>
      <c r="S3810" s="3" t="s">
        <v>215</v>
      </c>
      <c r="T3810" s="3" t="s">
        <v>215</v>
      </c>
      <c r="U3810" s="3" t="s">
        <v>215</v>
      </c>
      <c r="V3810" s="3" t="s">
        <v>215</v>
      </c>
      <c r="W3810" s="3" t="s">
        <v>215</v>
      </c>
      <c r="X3810" s="3">
        <v>94</v>
      </c>
      <c r="Y3810" s="3">
        <v>171</v>
      </c>
      <c r="Z3810" s="3">
        <v>187.2</v>
      </c>
      <c r="AA3810" s="3">
        <v>225.24600000000001</v>
      </c>
      <c r="AB3810" s="3">
        <v>315.24200000000002</v>
      </c>
      <c r="AC3810" s="3">
        <v>353.65100000000001</v>
      </c>
      <c r="AD3810" s="3">
        <v>568.20000000000005</v>
      </c>
      <c r="AE3810" s="3">
        <v>833.9</v>
      </c>
      <c r="AF3810" s="3">
        <v>847.81500000000005</v>
      </c>
      <c r="AG3810" s="3">
        <v>1169.1890000000001</v>
      </c>
      <c r="AH3810" s="3">
        <v>1441.123</v>
      </c>
      <c r="AI3810" s="3">
        <v>2131.7240000000002</v>
      </c>
      <c r="AJ3810" s="3">
        <v>2803.9169999999999</v>
      </c>
      <c r="AK3810" s="3">
        <v>3705.752</v>
      </c>
      <c r="AL3810" s="3">
        <v>4542.2430000000004</v>
      </c>
      <c r="AM3810" s="3">
        <v>3765.8510000000001</v>
      </c>
      <c r="AN3810" s="3">
        <v>5223.3140000000003</v>
      </c>
      <c r="AO3810" s="3">
        <v>7638.32</v>
      </c>
      <c r="AP3810" s="3">
        <v>8170.3010000000004</v>
      </c>
      <c r="AQ3810" s="3">
        <v>8911.3189999999995</v>
      </c>
      <c r="AR3810" s="3">
        <v>9419.884</v>
      </c>
      <c r="AS3810" s="3">
        <v>6791.2669999999998</v>
      </c>
      <c r="AT3810" s="3">
        <v>7573.9560000000001</v>
      </c>
      <c r="AU3810" s="3">
        <v>9754.36</v>
      </c>
      <c r="AV3810" s="3">
        <v>11471.619000000001</v>
      </c>
      <c r="AW3810" s="3">
        <v>12428.684999999999</v>
      </c>
      <c r="AX3810" s="3">
        <v>13569.630999999999</v>
      </c>
      <c r="AY3810" s="3">
        <v>14367.903</v>
      </c>
      <c r="AZ3810" s="3">
        <v>15802.081</v>
      </c>
      <c r="BA3810">
        <v>17124.740000000002</v>
      </c>
      <c r="BB3810">
        <v>2016</v>
      </c>
    </row>
    <row r="3811" spans="1:54" hidden="1" x14ac:dyDescent="0.2">
      <c r="A3811">
        <v>916</v>
      </c>
      <c r="B3811" t="s">
        <v>477</v>
      </c>
      <c r="C3811" t="s">
        <v>261</v>
      </c>
      <c r="D3811" t="s">
        <v>39</v>
      </c>
      <c r="E3811" t="s">
        <v>260</v>
      </c>
      <c r="F3811" t="s">
        <v>259</v>
      </c>
      <c r="G3811" t="s">
        <v>217</v>
      </c>
      <c r="I3811" t="s">
        <v>258</v>
      </c>
      <c r="J3811" s="3" t="s">
        <v>215</v>
      </c>
      <c r="K3811" s="3" t="s">
        <v>215</v>
      </c>
      <c r="L3811" s="3" t="s">
        <v>215</v>
      </c>
      <c r="M3811" s="3" t="s">
        <v>215</v>
      </c>
      <c r="N3811" s="3" t="s">
        <v>215</v>
      </c>
      <c r="O3811" s="3" t="s">
        <v>215</v>
      </c>
      <c r="P3811" s="3" t="s">
        <v>215</v>
      </c>
      <c r="Q3811" s="3" t="s">
        <v>215</v>
      </c>
      <c r="R3811" s="3" t="s">
        <v>215</v>
      </c>
      <c r="S3811" s="3" t="s">
        <v>215</v>
      </c>
      <c r="T3811" s="3" t="s">
        <v>215</v>
      </c>
      <c r="U3811" s="3" t="s">
        <v>215</v>
      </c>
      <c r="V3811" s="3" t="s">
        <v>215</v>
      </c>
      <c r="W3811" s="3" t="s">
        <v>215</v>
      </c>
      <c r="X3811" s="3">
        <v>22.198</v>
      </c>
      <c r="Y3811" s="3">
        <v>16.861000000000001</v>
      </c>
      <c r="Z3811" s="3">
        <v>13.223000000000001</v>
      </c>
      <c r="AA3811" s="3">
        <v>13.471</v>
      </c>
      <c r="AB3811" s="3">
        <v>18.187999999999999</v>
      </c>
      <c r="AC3811" s="3">
        <v>17.538</v>
      </c>
      <c r="AD3811" s="3">
        <v>21.855</v>
      </c>
      <c r="AE3811" s="3">
        <v>25.654</v>
      </c>
      <c r="AF3811" s="3">
        <v>22.451000000000001</v>
      </c>
      <c r="AG3811" s="3">
        <v>25.350999999999999</v>
      </c>
      <c r="AH3811" s="3">
        <v>24.55</v>
      </c>
      <c r="AI3811" s="3">
        <v>28.084</v>
      </c>
      <c r="AJ3811" s="3">
        <v>27.452999999999999</v>
      </c>
      <c r="AK3811" s="3">
        <v>28.838999999999999</v>
      </c>
      <c r="AL3811" s="3">
        <v>28.295000000000002</v>
      </c>
      <c r="AM3811" s="3">
        <v>22.141999999999999</v>
      </c>
      <c r="AN3811" s="3">
        <v>23.943000000000001</v>
      </c>
      <c r="AO3811" s="3">
        <v>27.045000000000002</v>
      </c>
      <c r="AP3811" s="3">
        <v>26.343</v>
      </c>
      <c r="AQ3811" s="3">
        <v>24.754000000000001</v>
      </c>
      <c r="AR3811" s="3">
        <v>23.742000000000001</v>
      </c>
      <c r="AS3811" s="3">
        <v>16.611000000000001</v>
      </c>
      <c r="AT3811" s="3">
        <v>16.562000000000001</v>
      </c>
      <c r="AU3811" s="3">
        <v>18.603000000000002</v>
      </c>
      <c r="AV3811" s="3">
        <v>19.443000000000001</v>
      </c>
      <c r="AW3811" s="3">
        <v>19.695</v>
      </c>
      <c r="AX3811" s="3">
        <v>20.13</v>
      </c>
      <c r="AY3811" s="3">
        <v>19.866</v>
      </c>
      <c r="AZ3811" s="3">
        <v>20.190000000000001</v>
      </c>
      <c r="BA3811">
        <v>20.341000000000001</v>
      </c>
      <c r="BB3811">
        <v>2016</v>
      </c>
    </row>
    <row r="3812" spans="1:54" hidden="1" x14ac:dyDescent="0.2">
      <c r="A3812">
        <v>916</v>
      </c>
      <c r="B3812" t="s">
        <v>477</v>
      </c>
      <c r="C3812" t="s">
        <v>257</v>
      </c>
      <c r="D3812" t="s">
        <v>39</v>
      </c>
      <c r="E3812" t="s">
        <v>255</v>
      </c>
      <c r="F3812" t="s">
        <v>254</v>
      </c>
      <c r="G3812" t="s">
        <v>225</v>
      </c>
      <c r="H3812" t="s">
        <v>222</v>
      </c>
      <c r="I3812" t="s">
        <v>1282</v>
      </c>
      <c r="J3812" s="3" t="s">
        <v>215</v>
      </c>
      <c r="K3812" s="3" t="s">
        <v>215</v>
      </c>
      <c r="L3812" s="3" t="s">
        <v>215</v>
      </c>
      <c r="M3812" s="3" t="s">
        <v>215</v>
      </c>
      <c r="N3812" s="3" t="s">
        <v>215</v>
      </c>
      <c r="O3812" s="3" t="s">
        <v>215</v>
      </c>
      <c r="P3812" s="3" t="s">
        <v>215</v>
      </c>
      <c r="Q3812" s="3" t="s">
        <v>215</v>
      </c>
      <c r="R3812" s="3" t="s">
        <v>215</v>
      </c>
      <c r="S3812" s="3" t="s">
        <v>215</v>
      </c>
      <c r="T3812" s="3" t="s">
        <v>215</v>
      </c>
      <c r="U3812" s="3" t="s">
        <v>215</v>
      </c>
      <c r="V3812" s="3" t="s">
        <v>215</v>
      </c>
      <c r="W3812" s="3" t="s">
        <v>215</v>
      </c>
      <c r="X3812" s="3" t="s">
        <v>215</v>
      </c>
      <c r="Y3812" s="3" t="s">
        <v>215</v>
      </c>
      <c r="Z3812" s="3" t="s">
        <v>215</v>
      </c>
      <c r="AA3812" s="3" t="s">
        <v>215</v>
      </c>
      <c r="AB3812" s="3" t="s">
        <v>215</v>
      </c>
      <c r="AC3812" s="3" t="s">
        <v>215</v>
      </c>
      <c r="AD3812" s="3" t="s">
        <v>215</v>
      </c>
      <c r="AE3812" s="3" t="s">
        <v>215</v>
      </c>
      <c r="AF3812" s="3">
        <v>775.16300000000001</v>
      </c>
      <c r="AG3812" s="3">
        <v>984.89200000000005</v>
      </c>
      <c r="AH3812" s="3">
        <v>1248.1400000000001</v>
      </c>
      <c r="AI3812" s="3">
        <v>1679.883</v>
      </c>
      <c r="AJ3812" s="3">
        <v>2022.2</v>
      </c>
      <c r="AK3812" s="3">
        <v>3045.9520000000002</v>
      </c>
      <c r="AL3812" s="3">
        <v>4345.2520000000004</v>
      </c>
      <c r="AM3812" s="3">
        <v>3991.72</v>
      </c>
      <c r="AN3812" s="3">
        <v>4902.6930000000002</v>
      </c>
      <c r="AO3812" s="3">
        <v>5997.1059999999998</v>
      </c>
      <c r="AP3812" s="3">
        <v>6796.0540000000001</v>
      </c>
      <c r="AQ3812" s="3">
        <v>7130.9170000000004</v>
      </c>
      <c r="AR3812" s="3">
        <v>8435.1740000000009</v>
      </c>
      <c r="AS3812" s="3">
        <v>9348.9169999999995</v>
      </c>
      <c r="AT3812" s="3">
        <v>10085.885</v>
      </c>
      <c r="AU3812" s="3">
        <v>13072.22</v>
      </c>
      <c r="AV3812" s="3">
        <v>12824.572</v>
      </c>
      <c r="AW3812" s="3">
        <v>13795.796</v>
      </c>
      <c r="AX3812" s="3">
        <v>14767.332</v>
      </c>
      <c r="AY3812" s="3">
        <v>15803.826999999999</v>
      </c>
      <c r="AZ3812" s="3">
        <v>17107.439999999999</v>
      </c>
      <c r="BA3812">
        <v>18333.974999999999</v>
      </c>
      <c r="BB3812">
        <v>2016</v>
      </c>
    </row>
    <row r="3813" spans="1:54" hidden="1" x14ac:dyDescent="0.2">
      <c r="A3813">
        <v>916</v>
      </c>
      <c r="B3813" t="s">
        <v>477</v>
      </c>
      <c r="C3813" t="s">
        <v>256</v>
      </c>
      <c r="D3813" t="s">
        <v>39</v>
      </c>
      <c r="E3813" t="s">
        <v>255</v>
      </c>
      <c r="F3813" t="s">
        <v>254</v>
      </c>
      <c r="G3813" t="s">
        <v>217</v>
      </c>
      <c r="I3813" t="s">
        <v>253</v>
      </c>
      <c r="J3813" s="3" t="s">
        <v>215</v>
      </c>
      <c r="K3813" s="3" t="s">
        <v>215</v>
      </c>
      <c r="L3813" s="3" t="s">
        <v>215</v>
      </c>
      <c r="M3813" s="3" t="s">
        <v>215</v>
      </c>
      <c r="N3813" s="3" t="s">
        <v>215</v>
      </c>
      <c r="O3813" s="3" t="s">
        <v>215</v>
      </c>
      <c r="P3813" s="3" t="s">
        <v>215</v>
      </c>
      <c r="Q3813" s="3" t="s">
        <v>215</v>
      </c>
      <c r="R3813" s="3" t="s">
        <v>215</v>
      </c>
      <c r="S3813" s="3" t="s">
        <v>215</v>
      </c>
      <c r="T3813" s="3" t="s">
        <v>215</v>
      </c>
      <c r="U3813" s="3" t="s">
        <v>215</v>
      </c>
      <c r="V3813" s="3" t="s">
        <v>215</v>
      </c>
      <c r="W3813" s="3" t="s">
        <v>215</v>
      </c>
      <c r="X3813" s="3" t="s">
        <v>215</v>
      </c>
      <c r="Y3813" s="3" t="s">
        <v>215</v>
      </c>
      <c r="Z3813" s="3" t="s">
        <v>215</v>
      </c>
      <c r="AA3813" s="3" t="s">
        <v>215</v>
      </c>
      <c r="AB3813" s="3" t="s">
        <v>215</v>
      </c>
      <c r="AC3813" s="3" t="s">
        <v>215</v>
      </c>
      <c r="AD3813" s="3" t="s">
        <v>215</v>
      </c>
      <c r="AE3813" s="3" t="s">
        <v>215</v>
      </c>
      <c r="AF3813" s="3">
        <v>20.527000000000001</v>
      </c>
      <c r="AG3813" s="3">
        <v>21.355</v>
      </c>
      <c r="AH3813" s="3">
        <v>21.263000000000002</v>
      </c>
      <c r="AI3813" s="3">
        <v>22.131</v>
      </c>
      <c r="AJ3813" s="3">
        <v>19.798999999999999</v>
      </c>
      <c r="AK3813" s="3">
        <v>23.704000000000001</v>
      </c>
      <c r="AL3813" s="3">
        <v>27.068000000000001</v>
      </c>
      <c r="AM3813" s="3">
        <v>23.47</v>
      </c>
      <c r="AN3813" s="3">
        <v>22.472999999999999</v>
      </c>
      <c r="AO3813" s="3">
        <v>21.234000000000002</v>
      </c>
      <c r="AP3813" s="3">
        <v>21.911999999999999</v>
      </c>
      <c r="AQ3813" s="3">
        <v>19.809000000000001</v>
      </c>
      <c r="AR3813" s="3">
        <v>21.26</v>
      </c>
      <c r="AS3813" s="3">
        <v>22.867000000000001</v>
      </c>
      <c r="AT3813" s="3">
        <v>22.053999999999998</v>
      </c>
      <c r="AU3813" s="3">
        <v>24.931000000000001</v>
      </c>
      <c r="AV3813" s="3">
        <v>21.736000000000001</v>
      </c>
      <c r="AW3813" s="3">
        <v>21.861999999999998</v>
      </c>
      <c r="AX3813" s="3">
        <v>21.907</v>
      </c>
      <c r="AY3813" s="3">
        <v>21.852</v>
      </c>
      <c r="AZ3813" s="3">
        <v>21.858000000000001</v>
      </c>
      <c r="BA3813">
        <v>21.777000000000001</v>
      </c>
      <c r="BB3813">
        <v>2016</v>
      </c>
    </row>
    <row r="3814" spans="1:54" hidden="1" x14ac:dyDescent="0.2">
      <c r="A3814">
        <v>916</v>
      </c>
      <c r="B3814" t="s">
        <v>477</v>
      </c>
      <c r="C3814" t="s">
        <v>252</v>
      </c>
      <c r="D3814" t="s">
        <v>39</v>
      </c>
      <c r="E3814" t="s">
        <v>250</v>
      </c>
      <c r="F3814" t="s">
        <v>249</v>
      </c>
      <c r="G3814" t="s">
        <v>225</v>
      </c>
      <c r="H3814" t="s">
        <v>222</v>
      </c>
      <c r="I3814" t="s">
        <v>1282</v>
      </c>
      <c r="J3814" s="3" t="s">
        <v>215</v>
      </c>
      <c r="K3814" s="3" t="s">
        <v>215</v>
      </c>
      <c r="L3814" s="3" t="s">
        <v>215</v>
      </c>
      <c r="M3814" s="3" t="s">
        <v>215</v>
      </c>
      <c r="N3814" s="3" t="s">
        <v>215</v>
      </c>
      <c r="O3814" s="3" t="s">
        <v>215</v>
      </c>
      <c r="P3814" s="3" t="s">
        <v>215</v>
      </c>
      <c r="Q3814" s="3" t="s">
        <v>215</v>
      </c>
      <c r="R3814" s="3" t="s">
        <v>215</v>
      </c>
      <c r="S3814" s="3" t="s">
        <v>215</v>
      </c>
      <c r="T3814" s="3" t="s">
        <v>215</v>
      </c>
      <c r="U3814" s="3" t="s">
        <v>215</v>
      </c>
      <c r="V3814" s="3" t="s">
        <v>215</v>
      </c>
      <c r="W3814" s="3" t="s">
        <v>215</v>
      </c>
      <c r="X3814" s="3" t="s">
        <v>215</v>
      </c>
      <c r="Y3814" s="3" t="s">
        <v>215</v>
      </c>
      <c r="Z3814" s="3" t="s">
        <v>215</v>
      </c>
      <c r="AA3814" s="3" t="s">
        <v>215</v>
      </c>
      <c r="AB3814" s="3" t="s">
        <v>215</v>
      </c>
      <c r="AC3814" s="3" t="s">
        <v>215</v>
      </c>
      <c r="AD3814" s="3" t="s">
        <v>215</v>
      </c>
      <c r="AE3814" s="3" t="s">
        <v>215</v>
      </c>
      <c r="AF3814" s="3">
        <v>72.650999999999996</v>
      </c>
      <c r="AG3814" s="3">
        <v>184.297</v>
      </c>
      <c r="AH3814" s="3">
        <v>192.982</v>
      </c>
      <c r="AI3814" s="3">
        <v>451.84100000000001</v>
      </c>
      <c r="AJ3814" s="3">
        <v>781.71699999999998</v>
      </c>
      <c r="AK3814" s="3">
        <v>659.8</v>
      </c>
      <c r="AL3814" s="3">
        <v>196.99100000000001</v>
      </c>
      <c r="AM3814" s="3">
        <v>-225.87</v>
      </c>
      <c r="AN3814" s="3">
        <v>320.62099999999998</v>
      </c>
      <c r="AO3814" s="3">
        <v>1641.2139999999999</v>
      </c>
      <c r="AP3814" s="3">
        <v>1374.2460000000001</v>
      </c>
      <c r="AQ3814" s="3">
        <v>1780.4010000000001</v>
      </c>
      <c r="AR3814" s="3">
        <v>984.71</v>
      </c>
      <c r="AS3814" s="3">
        <v>-2557.6489999999999</v>
      </c>
      <c r="AT3814" s="3">
        <v>-2511.9290000000001</v>
      </c>
      <c r="AU3814" s="3">
        <v>-3317.86</v>
      </c>
      <c r="AV3814" s="3">
        <v>-1352.953</v>
      </c>
      <c r="AW3814" s="3">
        <v>-1367.1110000000001</v>
      </c>
      <c r="AX3814" s="3">
        <v>-1197.701</v>
      </c>
      <c r="AY3814" s="3">
        <v>-1435.924</v>
      </c>
      <c r="AZ3814" s="3">
        <v>-1305.3599999999999</v>
      </c>
      <c r="BA3814">
        <v>-1209.2349999999999</v>
      </c>
      <c r="BB3814">
        <v>2016</v>
      </c>
    </row>
    <row r="3815" spans="1:54" hidden="1" x14ac:dyDescent="0.2">
      <c r="A3815">
        <v>916</v>
      </c>
      <c r="B3815" t="s">
        <v>477</v>
      </c>
      <c r="C3815" t="s">
        <v>251</v>
      </c>
      <c r="D3815" t="s">
        <v>39</v>
      </c>
      <c r="E3815" t="s">
        <v>250</v>
      </c>
      <c r="F3815" t="s">
        <v>249</v>
      </c>
      <c r="G3815" t="s">
        <v>217</v>
      </c>
      <c r="I3815" t="s">
        <v>248</v>
      </c>
      <c r="J3815" s="3" t="s">
        <v>215</v>
      </c>
      <c r="K3815" s="3" t="s">
        <v>215</v>
      </c>
      <c r="L3815" s="3" t="s">
        <v>215</v>
      </c>
      <c r="M3815" s="3" t="s">
        <v>215</v>
      </c>
      <c r="N3815" s="3" t="s">
        <v>215</v>
      </c>
      <c r="O3815" s="3" t="s">
        <v>215</v>
      </c>
      <c r="P3815" s="3" t="s">
        <v>215</v>
      </c>
      <c r="Q3815" s="3" t="s">
        <v>215</v>
      </c>
      <c r="R3815" s="3" t="s">
        <v>215</v>
      </c>
      <c r="S3815" s="3" t="s">
        <v>215</v>
      </c>
      <c r="T3815" s="3" t="s">
        <v>215</v>
      </c>
      <c r="U3815" s="3" t="s">
        <v>215</v>
      </c>
      <c r="V3815" s="3" t="s">
        <v>215</v>
      </c>
      <c r="W3815" s="3" t="s">
        <v>215</v>
      </c>
      <c r="X3815" s="3" t="s">
        <v>215</v>
      </c>
      <c r="Y3815" s="3" t="s">
        <v>215</v>
      </c>
      <c r="Z3815" s="3" t="s">
        <v>215</v>
      </c>
      <c r="AA3815" s="3" t="s">
        <v>215</v>
      </c>
      <c r="AB3815" s="3" t="s">
        <v>215</v>
      </c>
      <c r="AC3815" s="3" t="s">
        <v>215</v>
      </c>
      <c r="AD3815" s="3" t="s">
        <v>215</v>
      </c>
      <c r="AE3815" s="3" t="s">
        <v>215</v>
      </c>
      <c r="AF3815" s="3">
        <v>1.9239999999999999</v>
      </c>
      <c r="AG3815" s="3">
        <v>3.996</v>
      </c>
      <c r="AH3815" s="3">
        <v>3.2879999999999998</v>
      </c>
      <c r="AI3815" s="3">
        <v>5.9530000000000003</v>
      </c>
      <c r="AJ3815" s="3">
        <v>7.6539999999999999</v>
      </c>
      <c r="AK3815" s="3">
        <v>5.1349999999999998</v>
      </c>
      <c r="AL3815" s="3">
        <v>1.2270000000000001</v>
      </c>
      <c r="AM3815" s="3">
        <v>-1.3280000000000001</v>
      </c>
      <c r="AN3815" s="3">
        <v>1.47</v>
      </c>
      <c r="AO3815" s="3">
        <v>5.8109999999999999</v>
      </c>
      <c r="AP3815" s="3">
        <v>4.431</v>
      </c>
      <c r="AQ3815" s="3">
        <v>4.9459999999999997</v>
      </c>
      <c r="AR3815" s="3">
        <v>2.4820000000000002</v>
      </c>
      <c r="AS3815" s="3">
        <v>-6.2560000000000002</v>
      </c>
      <c r="AT3815" s="3">
        <v>-5.4930000000000003</v>
      </c>
      <c r="AU3815" s="3">
        <v>-6.3280000000000003</v>
      </c>
      <c r="AV3815" s="3">
        <v>-2.2930000000000001</v>
      </c>
      <c r="AW3815" s="3">
        <v>-2.1659999999999999</v>
      </c>
      <c r="AX3815" s="3">
        <v>-1.7769999999999999</v>
      </c>
      <c r="AY3815" s="3">
        <v>-1.9850000000000001</v>
      </c>
      <c r="AZ3815" s="3">
        <v>-1.6679999999999999</v>
      </c>
      <c r="BA3815">
        <v>-1.4359999999999999</v>
      </c>
      <c r="BB3815">
        <v>2016</v>
      </c>
    </row>
    <row r="3816" spans="1:54" hidden="1" x14ac:dyDescent="0.2">
      <c r="A3816">
        <v>916</v>
      </c>
      <c r="B3816" t="s">
        <v>477</v>
      </c>
      <c r="C3816" t="s">
        <v>247</v>
      </c>
      <c r="D3816" t="s">
        <v>39</v>
      </c>
      <c r="E3816" t="s">
        <v>245</v>
      </c>
      <c r="F3816" t="s">
        <v>244</v>
      </c>
      <c r="G3816" t="s">
        <v>225</v>
      </c>
      <c r="H3816" t="s">
        <v>222</v>
      </c>
      <c r="I3816" t="s">
        <v>1282</v>
      </c>
      <c r="J3816" s="3" t="s">
        <v>215</v>
      </c>
      <c r="K3816" s="3" t="s">
        <v>215</v>
      </c>
      <c r="L3816" s="3" t="s">
        <v>215</v>
      </c>
      <c r="M3816" s="3" t="s">
        <v>215</v>
      </c>
      <c r="N3816" s="3" t="s">
        <v>215</v>
      </c>
      <c r="O3816" s="3" t="s">
        <v>215</v>
      </c>
      <c r="P3816" s="3" t="s">
        <v>215</v>
      </c>
      <c r="Q3816" s="3" t="s">
        <v>215</v>
      </c>
      <c r="R3816" s="3" t="s">
        <v>215</v>
      </c>
      <c r="S3816" s="3" t="s">
        <v>215</v>
      </c>
      <c r="T3816" s="3" t="s">
        <v>215</v>
      </c>
      <c r="U3816" s="3" t="s">
        <v>215</v>
      </c>
      <c r="V3816" s="3" t="s">
        <v>215</v>
      </c>
      <c r="W3816" s="3" t="s">
        <v>215</v>
      </c>
      <c r="X3816" s="3" t="s">
        <v>215</v>
      </c>
      <c r="Y3816" s="3" t="s">
        <v>215</v>
      </c>
      <c r="Z3816" s="3" t="s">
        <v>215</v>
      </c>
      <c r="AA3816" s="3" t="s">
        <v>215</v>
      </c>
      <c r="AB3816" s="3" t="s">
        <v>215</v>
      </c>
      <c r="AC3816" s="3" t="s">
        <v>215</v>
      </c>
      <c r="AD3816" s="3" t="s">
        <v>215</v>
      </c>
      <c r="AE3816" s="3" t="s">
        <v>215</v>
      </c>
      <c r="AF3816" s="3">
        <v>81.677999999999997</v>
      </c>
      <c r="AG3816" s="3">
        <v>225.16399999999999</v>
      </c>
      <c r="AH3816" s="3">
        <v>204.928</v>
      </c>
      <c r="AI3816" s="3">
        <v>428.738</v>
      </c>
      <c r="AJ3816" s="3">
        <v>644.64300000000003</v>
      </c>
      <c r="AK3816" s="3">
        <v>416.221</v>
      </c>
      <c r="AL3816" s="3">
        <v>81.424000000000007</v>
      </c>
      <c r="AM3816" s="3">
        <v>-136.99799999999999</v>
      </c>
      <c r="AN3816" s="3">
        <v>359.85899999999998</v>
      </c>
      <c r="AO3816" s="3">
        <v>1533.9849999999999</v>
      </c>
      <c r="AP3816" s="3">
        <v>1240.761</v>
      </c>
      <c r="AQ3816" s="3">
        <v>1492.376</v>
      </c>
      <c r="AR3816" s="3">
        <v>899.50900000000001</v>
      </c>
      <c r="AS3816" s="3">
        <v>-2644.614</v>
      </c>
      <c r="AT3816" s="3">
        <v>-2443.9659999999999</v>
      </c>
      <c r="AU3816" s="3">
        <v>-3331.9839999999999</v>
      </c>
      <c r="AV3816" s="3">
        <v>-1482.01</v>
      </c>
      <c r="AW3816" s="3">
        <v>-1577.864</v>
      </c>
      <c r="AX3816" s="3">
        <v>-1471.298</v>
      </c>
      <c r="AY3816" s="3">
        <v>-1751.5409999999999</v>
      </c>
      <c r="AZ3816" s="3">
        <v>-1686.5060000000001</v>
      </c>
      <c r="BA3816">
        <v>-1651.3430000000001</v>
      </c>
      <c r="BB3816">
        <v>2016</v>
      </c>
    </row>
    <row r="3817" spans="1:54" hidden="1" x14ac:dyDescent="0.2">
      <c r="A3817">
        <v>916</v>
      </c>
      <c r="B3817" t="s">
        <v>477</v>
      </c>
      <c r="C3817" t="s">
        <v>246</v>
      </c>
      <c r="D3817" t="s">
        <v>39</v>
      </c>
      <c r="E3817" t="s">
        <v>245</v>
      </c>
      <c r="F3817" t="s">
        <v>244</v>
      </c>
      <c r="G3817" t="s">
        <v>243</v>
      </c>
      <c r="I3817" t="s">
        <v>362</v>
      </c>
      <c r="J3817" s="3" t="s">
        <v>215</v>
      </c>
      <c r="K3817" s="3" t="s">
        <v>215</v>
      </c>
      <c r="L3817" s="3" t="s">
        <v>215</v>
      </c>
      <c r="M3817" s="3" t="s">
        <v>215</v>
      </c>
      <c r="N3817" s="3" t="s">
        <v>215</v>
      </c>
      <c r="O3817" s="3" t="s">
        <v>215</v>
      </c>
      <c r="P3817" s="3" t="s">
        <v>215</v>
      </c>
      <c r="Q3817" s="3" t="s">
        <v>215</v>
      </c>
      <c r="R3817" s="3" t="s">
        <v>215</v>
      </c>
      <c r="S3817" s="3" t="s">
        <v>215</v>
      </c>
      <c r="T3817" s="3" t="s">
        <v>215</v>
      </c>
      <c r="U3817" s="3" t="s">
        <v>215</v>
      </c>
      <c r="V3817" s="3" t="s">
        <v>215</v>
      </c>
      <c r="W3817" s="3" t="s">
        <v>215</v>
      </c>
      <c r="X3817" s="3" t="s">
        <v>215</v>
      </c>
      <c r="Y3817" s="3" t="s">
        <v>215</v>
      </c>
      <c r="Z3817" s="3" t="s">
        <v>215</v>
      </c>
      <c r="AA3817" s="3" t="s">
        <v>215</v>
      </c>
      <c r="AB3817" s="3" t="s">
        <v>215</v>
      </c>
      <c r="AC3817" s="3" t="s">
        <v>215</v>
      </c>
      <c r="AD3817" s="3" t="s">
        <v>215</v>
      </c>
      <c r="AE3817" s="3" t="s">
        <v>215</v>
      </c>
      <c r="AF3817" s="3">
        <v>2.085</v>
      </c>
      <c r="AG3817" s="3">
        <v>4.7530000000000001</v>
      </c>
      <c r="AH3817" s="3">
        <v>3.4449999999999998</v>
      </c>
      <c r="AI3817" s="3">
        <v>5.6689999999999996</v>
      </c>
      <c r="AJ3817" s="3">
        <v>6.5250000000000004</v>
      </c>
      <c r="AK3817" s="3">
        <v>3.4079999999999999</v>
      </c>
      <c r="AL3817" s="3">
        <v>0.51800000000000002</v>
      </c>
      <c r="AM3817" s="3">
        <v>-0.78500000000000003</v>
      </c>
      <c r="AN3817" s="3">
        <v>1.633</v>
      </c>
      <c r="AO3817" s="3">
        <v>5.4980000000000002</v>
      </c>
      <c r="AP3817" s="3">
        <v>4.0599999999999996</v>
      </c>
      <c r="AQ3817" s="3">
        <v>4.274</v>
      </c>
      <c r="AR3817" s="3">
        <v>2.3450000000000002</v>
      </c>
      <c r="AS3817" s="3">
        <v>-6.5350000000000001</v>
      </c>
      <c r="AT3817" s="3">
        <v>-5.2850000000000001</v>
      </c>
      <c r="AU3817" s="3">
        <v>-6.3529999999999998</v>
      </c>
      <c r="AV3817" s="3">
        <v>-2.5369999999999999</v>
      </c>
      <c r="AW3817" s="3">
        <v>-2.54</v>
      </c>
      <c r="AX3817" s="3">
        <v>-2.2250000000000001</v>
      </c>
      <c r="AY3817" s="3">
        <v>-2.4729999999999999</v>
      </c>
      <c r="AZ3817" s="3">
        <v>-2.2050000000000001</v>
      </c>
      <c r="BA3817">
        <v>-2.0110000000000001</v>
      </c>
      <c r="BB3817">
        <v>2016</v>
      </c>
    </row>
    <row r="3818" spans="1:54" hidden="1" x14ac:dyDescent="0.2">
      <c r="A3818">
        <v>916</v>
      </c>
      <c r="B3818" t="s">
        <v>477</v>
      </c>
      <c r="C3818" t="s">
        <v>242</v>
      </c>
      <c r="D3818" t="s">
        <v>39</v>
      </c>
      <c r="E3818" t="s">
        <v>240</v>
      </c>
      <c r="F3818" t="s">
        <v>239</v>
      </c>
      <c r="G3818" t="s">
        <v>225</v>
      </c>
      <c r="H3818" t="s">
        <v>222</v>
      </c>
      <c r="I3818" t="s">
        <v>1282</v>
      </c>
      <c r="J3818" s="3" t="s">
        <v>215</v>
      </c>
      <c r="K3818" s="3" t="s">
        <v>215</v>
      </c>
      <c r="L3818" s="3" t="s">
        <v>215</v>
      </c>
      <c r="M3818" s="3" t="s">
        <v>215</v>
      </c>
      <c r="N3818" s="3" t="s">
        <v>215</v>
      </c>
      <c r="O3818" s="3" t="s">
        <v>215</v>
      </c>
      <c r="P3818" s="3" t="s">
        <v>215</v>
      </c>
      <c r="Q3818" s="3" t="s">
        <v>215</v>
      </c>
      <c r="R3818" s="3" t="s">
        <v>215</v>
      </c>
      <c r="S3818" s="3" t="s">
        <v>215</v>
      </c>
      <c r="T3818" s="3" t="s">
        <v>215</v>
      </c>
      <c r="U3818" s="3" t="s">
        <v>215</v>
      </c>
      <c r="V3818" s="3" t="s">
        <v>215</v>
      </c>
      <c r="W3818" s="3" t="s">
        <v>215</v>
      </c>
      <c r="X3818" s="3" t="s">
        <v>215</v>
      </c>
      <c r="Y3818" s="3" t="s">
        <v>215</v>
      </c>
      <c r="Z3818" s="3" t="s">
        <v>215</v>
      </c>
      <c r="AA3818" s="3" t="s">
        <v>215</v>
      </c>
      <c r="AB3818" s="3" t="s">
        <v>215</v>
      </c>
      <c r="AC3818" s="3" t="s">
        <v>215</v>
      </c>
      <c r="AD3818" s="3" t="s">
        <v>215</v>
      </c>
      <c r="AE3818" s="3" t="s">
        <v>215</v>
      </c>
      <c r="AF3818" s="3">
        <v>84.055000000000007</v>
      </c>
      <c r="AG3818" s="3">
        <v>170.13300000000001</v>
      </c>
      <c r="AH3818" s="3">
        <v>160.834</v>
      </c>
      <c r="AI3818" s="3">
        <v>415.47</v>
      </c>
      <c r="AJ3818" s="3">
        <v>735.01800000000003</v>
      </c>
      <c r="AK3818" s="3">
        <v>537.50199999999995</v>
      </c>
      <c r="AL3818" s="3">
        <v>247.22300000000001</v>
      </c>
      <c r="AM3818" s="3">
        <v>-240.91800000000001</v>
      </c>
      <c r="AN3818" s="3">
        <v>396.14</v>
      </c>
      <c r="AO3818" s="3">
        <v>1612.0519999999999</v>
      </c>
      <c r="AP3818" s="3">
        <v>1173.2650000000001</v>
      </c>
      <c r="AQ3818" s="3">
        <v>1590.537</v>
      </c>
      <c r="AR3818" s="3">
        <v>799.072</v>
      </c>
      <c r="AS3818" s="3">
        <v>-2405.6280000000002</v>
      </c>
      <c r="AT3818" s="3">
        <v>-2199.0329999999999</v>
      </c>
      <c r="AU3818" s="3">
        <v>-3329.4690000000001</v>
      </c>
      <c r="AV3818" s="3">
        <v>-1222.9970000000001</v>
      </c>
      <c r="AW3818" s="3">
        <v>-1173.847</v>
      </c>
      <c r="AX3818" s="3">
        <v>-966.23</v>
      </c>
      <c r="AY3818" s="3">
        <v>-1115.3309999999999</v>
      </c>
      <c r="AZ3818" s="3">
        <v>-885.12900000000002</v>
      </c>
      <c r="BA3818">
        <v>-680.85</v>
      </c>
      <c r="BB3818">
        <v>2016</v>
      </c>
    </row>
    <row r="3819" spans="1:54" hidden="1" x14ac:dyDescent="0.2">
      <c r="A3819">
        <v>916</v>
      </c>
      <c r="B3819" t="s">
        <v>477</v>
      </c>
      <c r="C3819" t="s">
        <v>241</v>
      </c>
      <c r="D3819" t="s">
        <v>39</v>
      </c>
      <c r="E3819" t="s">
        <v>240</v>
      </c>
      <c r="F3819" t="s">
        <v>239</v>
      </c>
      <c r="G3819" t="s">
        <v>217</v>
      </c>
      <c r="I3819" t="s">
        <v>238</v>
      </c>
      <c r="J3819" s="3" t="s">
        <v>215</v>
      </c>
      <c r="K3819" s="3" t="s">
        <v>215</v>
      </c>
      <c r="L3819" s="3" t="s">
        <v>215</v>
      </c>
      <c r="M3819" s="3" t="s">
        <v>215</v>
      </c>
      <c r="N3819" s="3" t="s">
        <v>215</v>
      </c>
      <c r="O3819" s="3" t="s">
        <v>215</v>
      </c>
      <c r="P3819" s="3" t="s">
        <v>215</v>
      </c>
      <c r="Q3819" s="3" t="s">
        <v>215</v>
      </c>
      <c r="R3819" s="3" t="s">
        <v>215</v>
      </c>
      <c r="S3819" s="3" t="s">
        <v>215</v>
      </c>
      <c r="T3819" s="3" t="s">
        <v>215</v>
      </c>
      <c r="U3819" s="3" t="s">
        <v>215</v>
      </c>
      <c r="V3819" s="3" t="s">
        <v>215</v>
      </c>
      <c r="W3819" s="3" t="s">
        <v>215</v>
      </c>
      <c r="X3819" s="3" t="s">
        <v>215</v>
      </c>
      <c r="Y3819" s="3" t="s">
        <v>215</v>
      </c>
      <c r="Z3819" s="3" t="s">
        <v>215</v>
      </c>
      <c r="AA3819" s="3" t="s">
        <v>215</v>
      </c>
      <c r="AB3819" s="3" t="s">
        <v>215</v>
      </c>
      <c r="AC3819" s="3" t="s">
        <v>215</v>
      </c>
      <c r="AD3819" s="3" t="s">
        <v>215</v>
      </c>
      <c r="AE3819" s="3" t="s">
        <v>215</v>
      </c>
      <c r="AF3819" s="3">
        <v>2.226</v>
      </c>
      <c r="AG3819" s="3">
        <v>3.6890000000000001</v>
      </c>
      <c r="AH3819" s="3">
        <v>2.74</v>
      </c>
      <c r="AI3819" s="3">
        <v>5.4729999999999999</v>
      </c>
      <c r="AJ3819" s="3">
        <v>7.1959999999999997</v>
      </c>
      <c r="AK3819" s="3">
        <v>4.1829999999999998</v>
      </c>
      <c r="AL3819" s="3">
        <v>1.54</v>
      </c>
      <c r="AM3819" s="3">
        <v>-1.417</v>
      </c>
      <c r="AN3819" s="3">
        <v>1.8160000000000001</v>
      </c>
      <c r="AO3819" s="3">
        <v>5.7080000000000002</v>
      </c>
      <c r="AP3819" s="3">
        <v>3.7829999999999999</v>
      </c>
      <c r="AQ3819" s="3">
        <v>4.4180000000000001</v>
      </c>
      <c r="AR3819" s="3">
        <v>2.0139999999999998</v>
      </c>
      <c r="AS3819" s="3">
        <v>-5.8840000000000003</v>
      </c>
      <c r="AT3819" s="3">
        <v>-4.8090000000000002</v>
      </c>
      <c r="AU3819" s="3">
        <v>-6.35</v>
      </c>
      <c r="AV3819" s="3">
        <v>-2.073</v>
      </c>
      <c r="AW3819" s="3">
        <v>-1.86</v>
      </c>
      <c r="AX3819" s="3">
        <v>-1.4330000000000001</v>
      </c>
      <c r="AY3819" s="3">
        <v>-1.542</v>
      </c>
      <c r="AZ3819" s="3">
        <v>-1.131</v>
      </c>
      <c r="BA3819">
        <v>-0.80900000000000005</v>
      </c>
      <c r="BB3819">
        <v>2016</v>
      </c>
    </row>
    <row r="3820" spans="1:54" hidden="1" x14ac:dyDescent="0.2">
      <c r="A3820">
        <v>916</v>
      </c>
      <c r="B3820" t="s">
        <v>477</v>
      </c>
      <c r="C3820" t="s">
        <v>237</v>
      </c>
      <c r="D3820" t="s">
        <v>39</v>
      </c>
      <c r="E3820" t="s">
        <v>235</v>
      </c>
      <c r="F3820" t="s">
        <v>234</v>
      </c>
      <c r="G3820" t="s">
        <v>225</v>
      </c>
      <c r="H3820" t="s">
        <v>222</v>
      </c>
      <c r="I3820" t="s">
        <v>1282</v>
      </c>
      <c r="J3820" s="3" t="s">
        <v>215</v>
      </c>
      <c r="K3820" s="3" t="s">
        <v>215</v>
      </c>
      <c r="L3820" s="3" t="s">
        <v>215</v>
      </c>
      <c r="M3820" s="3" t="s">
        <v>215</v>
      </c>
      <c r="N3820" s="3" t="s">
        <v>215</v>
      </c>
      <c r="O3820" s="3" t="s">
        <v>215</v>
      </c>
      <c r="P3820" s="3" t="s">
        <v>215</v>
      </c>
      <c r="Q3820" s="3" t="s">
        <v>215</v>
      </c>
      <c r="R3820" s="3" t="s">
        <v>215</v>
      </c>
      <c r="S3820" s="3" t="s">
        <v>215</v>
      </c>
      <c r="T3820" s="3" t="s">
        <v>215</v>
      </c>
      <c r="U3820" s="3" t="s">
        <v>215</v>
      </c>
      <c r="V3820" s="3" t="s">
        <v>215</v>
      </c>
      <c r="W3820" s="3" t="s">
        <v>215</v>
      </c>
      <c r="X3820" s="3" t="s">
        <v>215</v>
      </c>
      <c r="Y3820" s="3" t="s">
        <v>215</v>
      </c>
      <c r="Z3820" s="3" t="s">
        <v>215</v>
      </c>
      <c r="AA3820" s="3" t="s">
        <v>215</v>
      </c>
      <c r="AB3820" s="3" t="s">
        <v>215</v>
      </c>
      <c r="AC3820" s="3" t="s">
        <v>215</v>
      </c>
      <c r="AD3820" s="3" t="s">
        <v>215</v>
      </c>
      <c r="AE3820" s="3" t="s">
        <v>215</v>
      </c>
      <c r="AF3820" s="3">
        <v>296.51799999999997</v>
      </c>
      <c r="AG3820" s="3">
        <v>165.10599999999999</v>
      </c>
      <c r="AH3820" s="3">
        <v>1.67</v>
      </c>
      <c r="AI3820" s="3">
        <v>-465.25900000000001</v>
      </c>
      <c r="AJ3820" s="3">
        <v>-1108.703</v>
      </c>
      <c r="AK3820" s="3">
        <v>-1772.2729999999999</v>
      </c>
      <c r="AL3820" s="3">
        <v>-2233.3649999999998</v>
      </c>
      <c r="AM3820" s="3">
        <v>-1878.296</v>
      </c>
      <c r="AN3820" s="3">
        <v>-2235.9580000000001</v>
      </c>
      <c r="AO3820" s="3">
        <v>-3588.4659999999999</v>
      </c>
      <c r="AP3820" s="3">
        <v>-4944.0159999999996</v>
      </c>
      <c r="AQ3820" s="3">
        <v>-6337.5789999999997</v>
      </c>
      <c r="AR3820" s="3">
        <v>-7604.3159999999998</v>
      </c>
      <c r="AS3820" s="3">
        <v>-12612.82</v>
      </c>
      <c r="AT3820" s="3">
        <v>-10421.396000000001</v>
      </c>
      <c r="AU3820" s="3">
        <v>-6178.826</v>
      </c>
      <c r="AV3820" s="3">
        <v>-4827.9189999999999</v>
      </c>
      <c r="AW3820" s="3">
        <v>-3460.808</v>
      </c>
      <c r="AX3820" s="3">
        <v>-2263.1080000000002</v>
      </c>
      <c r="AY3820" s="3">
        <v>-826.18399999999997</v>
      </c>
      <c r="AZ3820" s="3">
        <v>481.17500000000001</v>
      </c>
      <c r="BA3820">
        <v>1693.41</v>
      </c>
      <c r="BB3820">
        <v>2016</v>
      </c>
    </row>
    <row r="3821" spans="1:54" hidden="1" x14ac:dyDescent="0.2">
      <c r="A3821">
        <v>916</v>
      </c>
      <c r="B3821" t="s">
        <v>477</v>
      </c>
      <c r="C3821" t="s">
        <v>236</v>
      </c>
      <c r="D3821" t="s">
        <v>39</v>
      </c>
      <c r="E3821" t="s">
        <v>235</v>
      </c>
      <c r="F3821" t="s">
        <v>234</v>
      </c>
      <c r="G3821" t="s">
        <v>217</v>
      </c>
      <c r="I3821" t="s">
        <v>354</v>
      </c>
      <c r="J3821" s="3" t="s">
        <v>215</v>
      </c>
      <c r="K3821" s="3" t="s">
        <v>215</v>
      </c>
      <c r="L3821" s="3" t="s">
        <v>215</v>
      </c>
      <c r="M3821" s="3" t="s">
        <v>215</v>
      </c>
      <c r="N3821" s="3" t="s">
        <v>215</v>
      </c>
      <c r="O3821" s="3" t="s">
        <v>215</v>
      </c>
      <c r="P3821" s="3" t="s">
        <v>215</v>
      </c>
      <c r="Q3821" s="3" t="s">
        <v>215</v>
      </c>
      <c r="R3821" s="3" t="s">
        <v>215</v>
      </c>
      <c r="S3821" s="3" t="s">
        <v>215</v>
      </c>
      <c r="T3821" s="3" t="s">
        <v>215</v>
      </c>
      <c r="U3821" s="3" t="s">
        <v>215</v>
      </c>
      <c r="V3821" s="3" t="s">
        <v>215</v>
      </c>
      <c r="W3821" s="3" t="s">
        <v>215</v>
      </c>
      <c r="X3821" s="3" t="s">
        <v>215</v>
      </c>
      <c r="Y3821" s="3" t="s">
        <v>215</v>
      </c>
      <c r="Z3821" s="3" t="s">
        <v>215</v>
      </c>
      <c r="AA3821" s="3" t="s">
        <v>215</v>
      </c>
      <c r="AB3821" s="3" t="s">
        <v>215</v>
      </c>
      <c r="AC3821" s="3" t="s">
        <v>215</v>
      </c>
      <c r="AD3821" s="3" t="s">
        <v>215</v>
      </c>
      <c r="AE3821" s="3" t="s">
        <v>215</v>
      </c>
      <c r="AF3821" s="3">
        <v>7.8520000000000003</v>
      </c>
      <c r="AG3821" s="3">
        <v>3.58</v>
      </c>
      <c r="AH3821" s="3">
        <v>2.8000000000000001E-2</v>
      </c>
      <c r="AI3821" s="3">
        <v>-6.1289999999999996</v>
      </c>
      <c r="AJ3821" s="3">
        <v>-10.855</v>
      </c>
      <c r="AK3821" s="3">
        <v>-13.792</v>
      </c>
      <c r="AL3821" s="3">
        <v>-13.913</v>
      </c>
      <c r="AM3821" s="3">
        <v>-11.044</v>
      </c>
      <c r="AN3821" s="3">
        <v>-10.249000000000001</v>
      </c>
      <c r="AO3821" s="3">
        <v>-12.706</v>
      </c>
      <c r="AP3821" s="3">
        <v>-15.941000000000001</v>
      </c>
      <c r="AQ3821" s="3">
        <v>-17.605</v>
      </c>
      <c r="AR3821" s="3">
        <v>-19.166</v>
      </c>
      <c r="AS3821" s="3">
        <v>-30.85</v>
      </c>
      <c r="AT3821" s="3">
        <v>-22.788</v>
      </c>
      <c r="AU3821" s="3">
        <v>-11.784000000000001</v>
      </c>
      <c r="AV3821" s="3">
        <v>-8.1829999999999998</v>
      </c>
      <c r="AW3821" s="3">
        <v>-5.484</v>
      </c>
      <c r="AX3821" s="3">
        <v>-3.3570000000000002</v>
      </c>
      <c r="AY3821" s="3">
        <v>-1.1419999999999999</v>
      </c>
      <c r="AZ3821" s="3">
        <v>0.61499999999999999</v>
      </c>
      <c r="BA3821">
        <v>2.0110000000000001</v>
      </c>
      <c r="BB3821">
        <v>2016</v>
      </c>
    </row>
    <row r="3822" spans="1:54" hidden="1" x14ac:dyDescent="0.2">
      <c r="A3822">
        <v>916</v>
      </c>
      <c r="B3822" t="s">
        <v>477</v>
      </c>
      <c r="C3822" t="s">
        <v>233</v>
      </c>
      <c r="D3822" t="s">
        <v>39</v>
      </c>
      <c r="E3822" t="s">
        <v>231</v>
      </c>
      <c r="F3822" t="s">
        <v>230</v>
      </c>
      <c r="G3822" t="s">
        <v>225</v>
      </c>
      <c r="H3822" t="s">
        <v>222</v>
      </c>
      <c r="I3822" t="s">
        <v>1282</v>
      </c>
      <c r="J3822" s="3" t="s">
        <v>215</v>
      </c>
      <c r="K3822" s="3" t="s">
        <v>215</v>
      </c>
      <c r="L3822" s="3" t="s">
        <v>215</v>
      </c>
      <c r="M3822" s="3" t="s">
        <v>215</v>
      </c>
      <c r="N3822" s="3" t="s">
        <v>215</v>
      </c>
      <c r="O3822" s="3" t="s">
        <v>215</v>
      </c>
      <c r="P3822" s="3" t="s">
        <v>215</v>
      </c>
      <c r="Q3822" s="3" t="s">
        <v>215</v>
      </c>
      <c r="R3822" s="3" t="s">
        <v>215</v>
      </c>
      <c r="S3822" s="3" t="s">
        <v>215</v>
      </c>
      <c r="T3822" s="3" t="s">
        <v>215</v>
      </c>
      <c r="U3822" s="3" t="s">
        <v>215</v>
      </c>
      <c r="V3822" s="3" t="s">
        <v>215</v>
      </c>
      <c r="W3822" s="3" t="s">
        <v>215</v>
      </c>
      <c r="X3822" s="3" t="s">
        <v>215</v>
      </c>
      <c r="Y3822" s="3" t="s">
        <v>215</v>
      </c>
      <c r="Z3822" s="3" t="s">
        <v>215</v>
      </c>
      <c r="AA3822" s="3" t="s">
        <v>215</v>
      </c>
      <c r="AB3822" s="3" t="s">
        <v>215</v>
      </c>
      <c r="AC3822" s="3" t="s">
        <v>215</v>
      </c>
      <c r="AD3822" s="3" t="s">
        <v>215</v>
      </c>
      <c r="AE3822" s="3" t="s">
        <v>215</v>
      </c>
      <c r="AF3822" s="3">
        <v>664.31799999999998</v>
      </c>
      <c r="AG3822" s="3">
        <v>690.06600000000003</v>
      </c>
      <c r="AH3822" s="3">
        <v>668.7</v>
      </c>
      <c r="AI3822" s="3">
        <v>614.79999999999995</v>
      </c>
      <c r="AJ3822" s="3">
        <v>680.98099999999999</v>
      </c>
      <c r="AK3822" s="3">
        <v>754.74900000000002</v>
      </c>
      <c r="AL3822" s="3">
        <v>1086.1199999999999</v>
      </c>
      <c r="AM3822" s="3">
        <v>1739.377</v>
      </c>
      <c r="AN3822" s="3">
        <v>2330.4940000000001</v>
      </c>
      <c r="AO3822" s="3">
        <v>2869.779</v>
      </c>
      <c r="AP3822" s="3">
        <v>3760.674</v>
      </c>
      <c r="AQ3822" s="3">
        <v>4536.78</v>
      </c>
      <c r="AR3822" s="3">
        <v>5751.5450000000001</v>
      </c>
      <c r="AS3822" s="3">
        <v>8946.241</v>
      </c>
      <c r="AT3822" s="3">
        <v>9585.7360000000008</v>
      </c>
      <c r="AU3822" s="3">
        <v>11107.388000000001</v>
      </c>
      <c r="AV3822" s="3">
        <v>12773.633</v>
      </c>
      <c r="AW3822" s="3">
        <v>14603.847</v>
      </c>
      <c r="AX3822" s="3">
        <v>16524.043000000001</v>
      </c>
      <c r="AY3822" s="3">
        <v>18643.091</v>
      </c>
      <c r="AZ3822" s="3">
        <v>20970.524000000001</v>
      </c>
      <c r="BA3822">
        <v>23380.385999999999</v>
      </c>
      <c r="BB3822">
        <v>2016</v>
      </c>
    </row>
    <row r="3823" spans="1:54" hidden="1" x14ac:dyDescent="0.2">
      <c r="A3823">
        <v>916</v>
      </c>
      <c r="B3823" t="s">
        <v>477</v>
      </c>
      <c r="C3823" t="s">
        <v>232</v>
      </c>
      <c r="D3823" t="s">
        <v>39</v>
      </c>
      <c r="E3823" t="s">
        <v>231</v>
      </c>
      <c r="F3823" t="s">
        <v>230</v>
      </c>
      <c r="G3823" t="s">
        <v>217</v>
      </c>
      <c r="I3823" t="s">
        <v>229</v>
      </c>
      <c r="J3823" s="3" t="s">
        <v>215</v>
      </c>
      <c r="K3823" s="3" t="s">
        <v>215</v>
      </c>
      <c r="L3823" s="3" t="s">
        <v>215</v>
      </c>
      <c r="M3823" s="3" t="s">
        <v>215</v>
      </c>
      <c r="N3823" s="3" t="s">
        <v>215</v>
      </c>
      <c r="O3823" s="3" t="s">
        <v>215</v>
      </c>
      <c r="P3823" s="3" t="s">
        <v>215</v>
      </c>
      <c r="Q3823" s="3" t="s">
        <v>215</v>
      </c>
      <c r="R3823" s="3" t="s">
        <v>215</v>
      </c>
      <c r="S3823" s="3" t="s">
        <v>215</v>
      </c>
      <c r="T3823" s="3" t="s">
        <v>215</v>
      </c>
      <c r="U3823" s="3" t="s">
        <v>215</v>
      </c>
      <c r="V3823" s="3" t="s">
        <v>215</v>
      </c>
      <c r="W3823" s="3" t="s">
        <v>215</v>
      </c>
      <c r="X3823" s="3" t="s">
        <v>215</v>
      </c>
      <c r="Y3823" s="3" t="s">
        <v>215</v>
      </c>
      <c r="Z3823" s="3" t="s">
        <v>215</v>
      </c>
      <c r="AA3823" s="3" t="s">
        <v>215</v>
      </c>
      <c r="AB3823" s="3" t="s">
        <v>215</v>
      </c>
      <c r="AC3823" s="3" t="s">
        <v>215</v>
      </c>
      <c r="AD3823" s="3" t="s">
        <v>215</v>
      </c>
      <c r="AE3823" s="3" t="s">
        <v>215</v>
      </c>
      <c r="AF3823" s="3">
        <v>17.591999999999999</v>
      </c>
      <c r="AG3823" s="3">
        <v>14.962</v>
      </c>
      <c r="AH3823" s="3">
        <v>11.391999999999999</v>
      </c>
      <c r="AI3823" s="3">
        <v>8.0990000000000002</v>
      </c>
      <c r="AJ3823" s="3">
        <v>6.6669999999999998</v>
      </c>
      <c r="AK3823" s="3">
        <v>5.8739999999999997</v>
      </c>
      <c r="AL3823" s="3">
        <v>6.766</v>
      </c>
      <c r="AM3823" s="3">
        <v>10.227</v>
      </c>
      <c r="AN3823" s="3">
        <v>10.683</v>
      </c>
      <c r="AO3823" s="3">
        <v>10.161</v>
      </c>
      <c r="AP3823" s="3">
        <v>12.125</v>
      </c>
      <c r="AQ3823" s="3">
        <v>12.603</v>
      </c>
      <c r="AR3823" s="3">
        <v>14.496</v>
      </c>
      <c r="AS3823" s="3">
        <v>21.882000000000001</v>
      </c>
      <c r="AT3823" s="3">
        <v>20.960999999999999</v>
      </c>
      <c r="AU3823" s="3">
        <v>21.184000000000001</v>
      </c>
      <c r="AV3823" s="3">
        <v>21.649000000000001</v>
      </c>
      <c r="AW3823" s="3">
        <v>23.141999999999999</v>
      </c>
      <c r="AX3823" s="3">
        <v>24.513000000000002</v>
      </c>
      <c r="AY3823" s="3">
        <v>25.777999999999999</v>
      </c>
      <c r="AZ3823" s="3">
        <v>26.792999999999999</v>
      </c>
      <c r="BA3823">
        <v>27.771000000000001</v>
      </c>
      <c r="BB3823">
        <v>2016</v>
      </c>
    </row>
    <row r="3824" spans="1:54" hidden="1" x14ac:dyDescent="0.2">
      <c r="A3824">
        <v>916</v>
      </c>
      <c r="B3824" t="s">
        <v>477</v>
      </c>
      <c r="C3824" t="s">
        <v>228</v>
      </c>
      <c r="D3824" t="s">
        <v>39</v>
      </c>
      <c r="E3824" t="s">
        <v>227</v>
      </c>
      <c r="F3824" t="s">
        <v>226</v>
      </c>
      <c r="G3824" t="s">
        <v>225</v>
      </c>
      <c r="H3824" t="s">
        <v>222</v>
      </c>
      <c r="I3824" t="s">
        <v>1282</v>
      </c>
      <c r="J3824" s="3" t="s">
        <v>215</v>
      </c>
      <c r="K3824" s="3" t="s">
        <v>215</v>
      </c>
      <c r="L3824" s="3" t="s">
        <v>215</v>
      </c>
      <c r="M3824" s="3" t="s">
        <v>215</v>
      </c>
      <c r="N3824" s="3" t="s">
        <v>215</v>
      </c>
      <c r="O3824" s="3" t="s">
        <v>215</v>
      </c>
      <c r="P3824" s="3" t="s">
        <v>215</v>
      </c>
      <c r="Q3824" s="3" t="s">
        <v>215</v>
      </c>
      <c r="R3824" s="3" t="s">
        <v>215</v>
      </c>
      <c r="S3824" s="3" t="s">
        <v>215</v>
      </c>
      <c r="T3824" s="3" t="s">
        <v>215</v>
      </c>
      <c r="U3824" s="3" t="s">
        <v>215</v>
      </c>
      <c r="V3824" s="3">
        <v>2.4350000000000001</v>
      </c>
      <c r="W3824" s="3">
        <v>29.881</v>
      </c>
      <c r="X3824" s="3">
        <v>423.46899999999999</v>
      </c>
      <c r="Y3824" s="3">
        <v>1014.19</v>
      </c>
      <c r="Z3824" s="3">
        <v>1415.75</v>
      </c>
      <c r="AA3824" s="3">
        <v>1672.143</v>
      </c>
      <c r="AB3824" s="3">
        <v>1733.2639999999999</v>
      </c>
      <c r="AC3824" s="3">
        <v>2016.4559999999999</v>
      </c>
      <c r="AD3824" s="3">
        <v>2599.902</v>
      </c>
      <c r="AE3824" s="3">
        <v>3250.5929999999998</v>
      </c>
      <c r="AF3824" s="3">
        <v>3776.277</v>
      </c>
      <c r="AG3824" s="3">
        <v>4611.9750000000004</v>
      </c>
      <c r="AH3824" s="3">
        <v>5870.134</v>
      </c>
      <c r="AI3824" s="3">
        <v>7590.6</v>
      </c>
      <c r="AJ3824" s="3">
        <v>10213.700000000001</v>
      </c>
      <c r="AK3824" s="3">
        <v>12849.794</v>
      </c>
      <c r="AL3824" s="3">
        <v>16052.9</v>
      </c>
      <c r="AM3824" s="3">
        <v>17007.647000000001</v>
      </c>
      <c r="AN3824" s="3">
        <v>21815.517</v>
      </c>
      <c r="AO3824" s="3">
        <v>28243.053</v>
      </c>
      <c r="AP3824" s="3">
        <v>31015.187000000002</v>
      </c>
      <c r="AQ3824" s="3">
        <v>35999.025000000001</v>
      </c>
      <c r="AR3824" s="3">
        <v>39675.832999999999</v>
      </c>
      <c r="AS3824" s="3">
        <v>40884.133999999998</v>
      </c>
      <c r="AT3824" s="3">
        <v>45732.11</v>
      </c>
      <c r="AU3824" s="3">
        <v>52433.493999999999</v>
      </c>
      <c r="AV3824" s="3">
        <v>59002.050999999999</v>
      </c>
      <c r="AW3824" s="3">
        <v>63104.396999999997</v>
      </c>
      <c r="AX3824" s="3">
        <v>67408.698000000004</v>
      </c>
      <c r="AY3824" s="3">
        <v>72322.903999999995</v>
      </c>
      <c r="AZ3824" s="3">
        <v>78267.512000000002</v>
      </c>
      <c r="BA3824">
        <v>84188.877999999997</v>
      </c>
      <c r="BB3824">
        <v>2016</v>
      </c>
    </row>
    <row r="3825" spans="1:54" hidden="1" x14ac:dyDescent="0.2">
      <c r="A3825">
        <v>916</v>
      </c>
      <c r="B3825" t="s">
        <v>477</v>
      </c>
      <c r="C3825" t="s">
        <v>224</v>
      </c>
      <c r="D3825" t="s">
        <v>39</v>
      </c>
      <c r="E3825" t="s">
        <v>219</v>
      </c>
      <c r="F3825" t="s">
        <v>218</v>
      </c>
      <c r="G3825" t="s">
        <v>223</v>
      </c>
      <c r="H3825" t="s">
        <v>222</v>
      </c>
      <c r="I3825" t="s">
        <v>1283</v>
      </c>
      <c r="J3825" s="3" t="s">
        <v>215</v>
      </c>
      <c r="K3825" s="3" t="s">
        <v>215</v>
      </c>
      <c r="L3825" s="3" t="s">
        <v>215</v>
      </c>
      <c r="M3825" s="3" t="s">
        <v>215</v>
      </c>
      <c r="N3825" s="3" t="s">
        <v>215</v>
      </c>
      <c r="O3825" s="3" t="s">
        <v>215</v>
      </c>
      <c r="P3825" s="3" t="s">
        <v>215</v>
      </c>
      <c r="Q3825" s="3" t="s">
        <v>215</v>
      </c>
      <c r="R3825" s="3" t="s">
        <v>215</v>
      </c>
      <c r="S3825" s="3" t="s">
        <v>215</v>
      </c>
      <c r="T3825" s="3" t="s">
        <v>215</v>
      </c>
      <c r="U3825" s="3" t="s">
        <v>215</v>
      </c>
      <c r="V3825" s="3">
        <v>-1.4850000000000001</v>
      </c>
      <c r="W3825" s="3">
        <v>-0.44500000000000001</v>
      </c>
      <c r="X3825" s="3">
        <v>-0.91</v>
      </c>
      <c r="Y3825" s="3">
        <v>-0.21299999999999999</v>
      </c>
      <c r="Z3825" s="3">
        <v>-0.751</v>
      </c>
      <c r="AA3825" s="3">
        <v>-0.79900000000000004</v>
      </c>
      <c r="AB3825" s="3">
        <v>-1.2250000000000001</v>
      </c>
      <c r="AC3825" s="3">
        <v>-0.17100000000000001</v>
      </c>
      <c r="AD3825" s="3">
        <v>0.36599999999999999</v>
      </c>
      <c r="AE3825" s="3">
        <v>-1.39</v>
      </c>
      <c r="AF3825" s="3">
        <v>-1.024</v>
      </c>
      <c r="AG3825" s="3">
        <v>-0.27300000000000002</v>
      </c>
      <c r="AH3825" s="3">
        <v>0.33500000000000002</v>
      </c>
      <c r="AI3825" s="3">
        <v>-1.036</v>
      </c>
      <c r="AJ3825" s="3">
        <v>-2</v>
      </c>
      <c r="AK3825" s="3">
        <v>-8.3729999999999993</v>
      </c>
      <c r="AL3825" s="3">
        <v>6.25</v>
      </c>
      <c r="AM3825" s="3">
        <v>-4.1210000000000004</v>
      </c>
      <c r="AN3825" s="3">
        <v>1.385</v>
      </c>
      <c r="AO3825" s="3">
        <v>10.199</v>
      </c>
      <c r="AP3825" s="3">
        <v>1.0580000000000001</v>
      </c>
      <c r="AQ3825" s="3">
        <v>1.274</v>
      </c>
      <c r="AR3825" s="3">
        <v>6.14</v>
      </c>
      <c r="AS3825" s="3">
        <v>-5.1340000000000003</v>
      </c>
      <c r="AT3825" s="3">
        <v>-8.9260000000000002</v>
      </c>
      <c r="AU3825" s="3">
        <v>-4.6619999999999999</v>
      </c>
      <c r="AV3825" s="3">
        <v>-2.4630000000000001</v>
      </c>
      <c r="AW3825" s="3">
        <v>-2.3969999999999998</v>
      </c>
      <c r="AX3825" s="3">
        <v>-2.3319999999999999</v>
      </c>
      <c r="AY3825" s="3">
        <v>-2.4969999999999999</v>
      </c>
      <c r="AZ3825" s="3">
        <v>-1.716</v>
      </c>
      <c r="BA3825">
        <v>-0.80800000000000005</v>
      </c>
      <c r="BB3825">
        <v>2016</v>
      </c>
    </row>
    <row r="3826" spans="1:54" hidden="1" x14ac:dyDescent="0.2">
      <c r="A3826">
        <v>916</v>
      </c>
      <c r="B3826" t="s">
        <v>477</v>
      </c>
      <c r="C3826" t="s">
        <v>220</v>
      </c>
      <c r="D3826" t="s">
        <v>39</v>
      </c>
      <c r="E3826" t="s">
        <v>219</v>
      </c>
      <c r="F3826" t="s">
        <v>218</v>
      </c>
      <c r="G3826" t="s">
        <v>217</v>
      </c>
      <c r="I3826" t="s">
        <v>216</v>
      </c>
      <c r="J3826" s="3" t="s">
        <v>215</v>
      </c>
      <c r="K3826" s="3" t="s">
        <v>215</v>
      </c>
      <c r="L3826" s="3" t="s">
        <v>215</v>
      </c>
      <c r="M3826" s="3" t="s">
        <v>215</v>
      </c>
      <c r="N3826" s="3" t="s">
        <v>215</v>
      </c>
      <c r="O3826" s="3" t="s">
        <v>215</v>
      </c>
      <c r="P3826" s="3" t="s">
        <v>215</v>
      </c>
      <c r="Q3826" s="3" t="s">
        <v>215</v>
      </c>
      <c r="R3826" s="3" t="s">
        <v>215</v>
      </c>
      <c r="S3826" s="3" t="s">
        <v>215</v>
      </c>
      <c r="T3826" s="3" t="s">
        <v>215</v>
      </c>
      <c r="U3826" s="3" t="s">
        <v>215</v>
      </c>
      <c r="V3826" s="3">
        <v>-51.66</v>
      </c>
      <c r="W3826" s="3">
        <v>-8.6370000000000005</v>
      </c>
      <c r="X3826" s="3">
        <v>-7.8159999999999998</v>
      </c>
      <c r="Y3826" s="3">
        <v>-1.284</v>
      </c>
      <c r="Z3826" s="3">
        <v>-3.5950000000000002</v>
      </c>
      <c r="AA3826" s="3">
        <v>-3.6120000000000001</v>
      </c>
      <c r="AB3826" s="3">
        <v>-5.665</v>
      </c>
      <c r="AC3826" s="3">
        <v>-1.014</v>
      </c>
      <c r="AD3826" s="3">
        <v>2.0030000000000001</v>
      </c>
      <c r="AE3826" s="3">
        <v>-6.2720000000000002</v>
      </c>
      <c r="AF3826" s="3">
        <v>-4.1580000000000004</v>
      </c>
      <c r="AG3826" s="3">
        <v>-0.88400000000000001</v>
      </c>
      <c r="AH3826" s="3">
        <v>0.77700000000000002</v>
      </c>
      <c r="AI3826" s="3">
        <v>-1.8140000000000001</v>
      </c>
      <c r="AJ3826" s="3">
        <v>-2.4689999999999999</v>
      </c>
      <c r="AK3826" s="3">
        <v>-7.9859999999999998</v>
      </c>
      <c r="AL3826" s="3">
        <v>4.6840000000000002</v>
      </c>
      <c r="AM3826" s="3">
        <v>-3.5739999999999998</v>
      </c>
      <c r="AN3826" s="3">
        <v>0.93600000000000005</v>
      </c>
      <c r="AO3826" s="3">
        <v>5.2949999999999999</v>
      </c>
      <c r="AP3826" s="3">
        <v>0.50900000000000001</v>
      </c>
      <c r="AQ3826" s="3">
        <v>0.53800000000000003</v>
      </c>
      <c r="AR3826" s="3">
        <v>2.7730000000000001</v>
      </c>
      <c r="AS3826" s="3">
        <v>-2.7850000000000001</v>
      </c>
      <c r="AT3826" s="3">
        <v>-6.6779999999999999</v>
      </c>
      <c r="AU3826" s="3">
        <v>-2.8980000000000001</v>
      </c>
      <c r="AV3826" s="3">
        <v>-1.3740000000000001</v>
      </c>
      <c r="AW3826" s="3">
        <v>-1.2589999999999999</v>
      </c>
      <c r="AX3826" s="3">
        <v>-1.1459999999999999</v>
      </c>
      <c r="AY3826" s="3">
        <v>-1.1439999999999999</v>
      </c>
      <c r="AZ3826" s="3">
        <v>-0.72699999999999998</v>
      </c>
      <c r="BA3826">
        <v>-0.318</v>
      </c>
      <c r="BB3826">
        <v>2016</v>
      </c>
    </row>
    <row r="3827" spans="1:54" x14ac:dyDescent="0.2">
      <c r="A3827">
        <v>664</v>
      </c>
      <c r="B3827" t="s">
        <v>476</v>
      </c>
      <c r="C3827" t="s">
        <v>352</v>
      </c>
      <c r="D3827" t="s">
        <v>3</v>
      </c>
      <c r="E3827" t="s">
        <v>349</v>
      </c>
      <c r="F3827" t="s">
        <v>351</v>
      </c>
      <c r="G3827" t="s">
        <v>225</v>
      </c>
      <c r="H3827" t="s">
        <v>222</v>
      </c>
      <c r="I3827" t="s">
        <v>1284</v>
      </c>
      <c r="J3827" s="3">
        <v>1131.7639999999999</v>
      </c>
      <c r="K3827" s="3">
        <v>1178.1659999999999</v>
      </c>
      <c r="L3827" s="3">
        <v>1237.691</v>
      </c>
      <c r="M3827" s="3">
        <v>1257.4079999999999</v>
      </c>
      <c r="N3827" s="3">
        <v>1277.528</v>
      </c>
      <c r="O3827" s="3">
        <v>1329.5609999999999</v>
      </c>
      <c r="P3827" s="3">
        <v>1422.3920000000001</v>
      </c>
      <c r="Q3827" s="3">
        <v>1505.0429999999999</v>
      </c>
      <c r="R3827" s="3">
        <v>1596.713</v>
      </c>
      <c r="S3827" s="3">
        <v>1669.43</v>
      </c>
      <c r="T3827" s="3">
        <v>1738.4390000000001</v>
      </c>
      <c r="U3827" s="3">
        <v>1761.722</v>
      </c>
      <c r="V3827" s="3">
        <v>1742.692</v>
      </c>
      <c r="W3827" s="3">
        <v>1741.0409999999999</v>
      </c>
      <c r="X3827" s="3">
        <v>1785.11</v>
      </c>
      <c r="Y3827" s="3">
        <v>1861.635</v>
      </c>
      <c r="Z3827" s="3">
        <v>1938.855</v>
      </c>
      <c r="AA3827" s="3">
        <v>1946.825</v>
      </c>
      <c r="AB3827" s="3">
        <v>2004.8910000000001</v>
      </c>
      <c r="AC3827" s="3">
        <v>2048.9839999999999</v>
      </c>
      <c r="AD3827" s="3">
        <v>2056.0929999999998</v>
      </c>
      <c r="AE3827" s="3">
        <v>2137.902</v>
      </c>
      <c r="AF3827" s="3">
        <v>2148.1950000000002</v>
      </c>
      <c r="AG3827" s="3">
        <v>2211.5439999999999</v>
      </c>
      <c r="AH3827" s="3">
        <v>2314.0509999999999</v>
      </c>
      <c r="AI3827" s="3">
        <v>2445.134</v>
      </c>
      <c r="AJ3827" s="3">
        <v>2588.279</v>
      </c>
      <c r="AK3827" s="3">
        <v>2765.596</v>
      </c>
      <c r="AL3827" s="3">
        <v>2772.0189999999998</v>
      </c>
      <c r="AM3827" s="3">
        <v>2863.6880000000001</v>
      </c>
      <c r="AN3827" s="3">
        <v>3104.3029999999999</v>
      </c>
      <c r="AO3827" s="3">
        <v>3294.0259999999998</v>
      </c>
      <c r="AP3827" s="3">
        <v>3444.3429999999998</v>
      </c>
      <c r="AQ3827" s="3">
        <v>3646.8589999999999</v>
      </c>
      <c r="AR3827" s="3">
        <v>3842.0329999999999</v>
      </c>
      <c r="AS3827" s="3">
        <v>4061.5439999999999</v>
      </c>
      <c r="AT3827" s="3">
        <v>4299.0879999999997</v>
      </c>
      <c r="AU3827" s="3">
        <v>4505.76</v>
      </c>
      <c r="AV3827" s="3">
        <v>4752.473</v>
      </c>
      <c r="AW3827" s="3">
        <v>5038.0919999999996</v>
      </c>
      <c r="AX3827" s="3">
        <v>5349.5280000000002</v>
      </c>
      <c r="AY3827" s="3">
        <v>5696.4719999999998</v>
      </c>
      <c r="AZ3827" s="3">
        <v>6065.88</v>
      </c>
      <c r="BA3827">
        <v>6432.3609999999999</v>
      </c>
      <c r="BB3827">
        <v>2016</v>
      </c>
    </row>
    <row r="3828" spans="1:54" hidden="1" x14ac:dyDescent="0.2">
      <c r="A3828">
        <v>664</v>
      </c>
      <c r="B3828" t="s">
        <v>476</v>
      </c>
      <c r="C3828" t="s">
        <v>350</v>
      </c>
      <c r="D3828" t="s">
        <v>3</v>
      </c>
      <c r="E3828" t="s">
        <v>349</v>
      </c>
      <c r="F3828" t="s">
        <v>348</v>
      </c>
      <c r="G3828" t="s">
        <v>275</v>
      </c>
      <c r="I3828" t="s">
        <v>347</v>
      </c>
      <c r="J3828" s="3">
        <v>5.5720000000000001</v>
      </c>
      <c r="K3828" s="3">
        <v>4.0999999999999996</v>
      </c>
      <c r="L3828" s="3">
        <v>5.0519999999999996</v>
      </c>
      <c r="M3828" s="3">
        <v>1.593</v>
      </c>
      <c r="N3828" s="3">
        <v>1.6</v>
      </c>
      <c r="O3828" s="3">
        <v>4.0730000000000004</v>
      </c>
      <c r="P3828" s="3">
        <v>6.9820000000000002</v>
      </c>
      <c r="Q3828" s="3">
        <v>5.8109999999999999</v>
      </c>
      <c r="R3828" s="3">
        <v>6.0910000000000002</v>
      </c>
      <c r="S3828" s="3">
        <v>4.5540000000000003</v>
      </c>
      <c r="T3828" s="3">
        <v>4.1340000000000003</v>
      </c>
      <c r="U3828" s="3">
        <v>1.339</v>
      </c>
      <c r="V3828" s="3">
        <v>-1.08</v>
      </c>
      <c r="W3828" s="3">
        <v>-9.5000000000000001E-2</v>
      </c>
      <c r="X3828" s="3">
        <v>2.5310000000000001</v>
      </c>
      <c r="Y3828" s="3">
        <v>4.2869999999999999</v>
      </c>
      <c r="Z3828" s="3">
        <v>4.1479999999999997</v>
      </c>
      <c r="AA3828" s="3">
        <v>0.41099999999999998</v>
      </c>
      <c r="AB3828" s="3">
        <v>2.9830000000000001</v>
      </c>
      <c r="AC3828" s="3">
        <v>2.1989999999999998</v>
      </c>
      <c r="AD3828" s="3">
        <v>0.34699999999999998</v>
      </c>
      <c r="AE3828" s="3">
        <v>3.9790000000000001</v>
      </c>
      <c r="AF3828" s="3">
        <v>0.48099999999999998</v>
      </c>
      <c r="AG3828" s="3">
        <v>2.9489999999999998</v>
      </c>
      <c r="AH3828" s="3">
        <v>4.6349999999999998</v>
      </c>
      <c r="AI3828" s="3">
        <v>5.665</v>
      </c>
      <c r="AJ3828" s="3">
        <v>5.8540000000000001</v>
      </c>
      <c r="AK3828" s="3">
        <v>6.851</v>
      </c>
      <c r="AL3828" s="3">
        <v>0.23200000000000001</v>
      </c>
      <c r="AM3828" s="3">
        <v>3.3069999999999999</v>
      </c>
      <c r="AN3828" s="3">
        <v>8.4019999999999992</v>
      </c>
      <c r="AO3828" s="3">
        <v>6.1120000000000001</v>
      </c>
      <c r="AP3828" s="3">
        <v>4.5629999999999997</v>
      </c>
      <c r="AQ3828" s="3">
        <v>5.88</v>
      </c>
      <c r="AR3828" s="3">
        <v>5.3520000000000003</v>
      </c>
      <c r="AS3828" s="3">
        <v>5.7130000000000001</v>
      </c>
      <c r="AT3828" s="3">
        <v>5.8490000000000002</v>
      </c>
      <c r="AU3828" s="3">
        <v>4.8070000000000004</v>
      </c>
      <c r="AV3828" s="3">
        <v>5.4749999999999996</v>
      </c>
      <c r="AW3828" s="3">
        <v>6.01</v>
      </c>
      <c r="AX3828" s="3">
        <v>6.1820000000000004</v>
      </c>
      <c r="AY3828" s="3">
        <v>6.4859999999999998</v>
      </c>
      <c r="AZ3828" s="3">
        <v>6.4850000000000003</v>
      </c>
      <c r="BA3828">
        <v>6.0419999999999998</v>
      </c>
      <c r="BB3828">
        <v>2016</v>
      </c>
    </row>
    <row r="3829" spans="1:54" hidden="1" x14ac:dyDescent="0.2">
      <c r="A3829">
        <v>664</v>
      </c>
      <c r="B3829" t="s">
        <v>476</v>
      </c>
      <c r="C3829" t="s">
        <v>346</v>
      </c>
      <c r="D3829" t="s">
        <v>3</v>
      </c>
      <c r="E3829" t="s">
        <v>342</v>
      </c>
      <c r="F3829" t="s">
        <v>345</v>
      </c>
      <c r="G3829" t="s">
        <v>225</v>
      </c>
      <c r="H3829" t="s">
        <v>222</v>
      </c>
      <c r="I3829" t="s">
        <v>1284</v>
      </c>
      <c r="J3829" s="3">
        <v>74.94</v>
      </c>
      <c r="K3829" s="3">
        <v>86.061000000000007</v>
      </c>
      <c r="L3829" s="3">
        <v>100.03400000000001</v>
      </c>
      <c r="M3829" s="3">
        <v>112.748</v>
      </c>
      <c r="N3829" s="3">
        <v>126.675</v>
      </c>
      <c r="O3829" s="3">
        <v>143.715</v>
      </c>
      <c r="P3829" s="3">
        <v>168.542</v>
      </c>
      <c r="Q3829" s="3">
        <v>187.369</v>
      </c>
      <c r="R3829" s="3">
        <v>209.58799999999999</v>
      </c>
      <c r="S3829" s="3">
        <v>241.12700000000001</v>
      </c>
      <c r="T3829" s="3">
        <v>278.50200000000001</v>
      </c>
      <c r="U3829" s="3">
        <v>316.35199999999998</v>
      </c>
      <c r="V3829" s="3">
        <v>364.41500000000002</v>
      </c>
      <c r="W3829" s="3">
        <v>456.43400000000003</v>
      </c>
      <c r="X3829" s="3">
        <v>528.10599999999999</v>
      </c>
      <c r="Y3829" s="3">
        <v>614.26700000000005</v>
      </c>
      <c r="Z3829" s="3">
        <v>774.78800000000001</v>
      </c>
      <c r="AA3829" s="3">
        <v>866.47799999999995</v>
      </c>
      <c r="AB3829" s="3">
        <v>950.11900000000003</v>
      </c>
      <c r="AC3829" s="3">
        <v>1009.409</v>
      </c>
      <c r="AD3829" s="3">
        <v>1076.846</v>
      </c>
      <c r="AE3829" s="3">
        <v>1142.0219999999999</v>
      </c>
      <c r="AF3829" s="3">
        <v>1162.623</v>
      </c>
      <c r="AG3829" s="3">
        <v>1275.433</v>
      </c>
      <c r="AH3829" s="3">
        <v>1430.193</v>
      </c>
      <c r="AI3829" s="3">
        <v>1586.739</v>
      </c>
      <c r="AJ3829" s="3">
        <v>1862.0409999999999</v>
      </c>
      <c r="AK3829" s="3">
        <v>2151.3490000000002</v>
      </c>
      <c r="AL3829" s="3">
        <v>2483.058</v>
      </c>
      <c r="AM3829" s="3">
        <v>2863.6880000000001</v>
      </c>
      <c r="AN3829" s="3">
        <v>3169.3009999999999</v>
      </c>
      <c r="AO3829" s="3">
        <v>3725.9180000000001</v>
      </c>
      <c r="AP3829" s="3">
        <v>4261.37</v>
      </c>
      <c r="AQ3829" s="3">
        <v>4745.1419999999998</v>
      </c>
      <c r="AR3829" s="3">
        <v>5402.4080000000004</v>
      </c>
      <c r="AS3829" s="3">
        <v>6260.6440000000002</v>
      </c>
      <c r="AT3829" s="3">
        <v>7158.692</v>
      </c>
      <c r="AU3829" s="3">
        <v>8224.8469999999998</v>
      </c>
      <c r="AV3829" s="3">
        <v>9136.8880000000008</v>
      </c>
      <c r="AW3829" s="3">
        <v>10238.745999999999</v>
      </c>
      <c r="AX3829" s="3">
        <v>11441.710999999999</v>
      </c>
      <c r="AY3829" s="3">
        <v>12795.477000000001</v>
      </c>
      <c r="AZ3829" s="3">
        <v>14308.694</v>
      </c>
      <c r="BA3829">
        <v>15938.092000000001</v>
      </c>
      <c r="BB3829">
        <v>2016</v>
      </c>
    </row>
    <row r="3830" spans="1:54" hidden="1" x14ac:dyDescent="0.2">
      <c r="A3830">
        <v>664</v>
      </c>
      <c r="B3830" t="s">
        <v>476</v>
      </c>
      <c r="C3830" t="s">
        <v>344</v>
      </c>
      <c r="D3830" t="s">
        <v>3</v>
      </c>
      <c r="E3830" t="s">
        <v>342</v>
      </c>
      <c r="F3830" t="s">
        <v>343</v>
      </c>
      <c r="G3830" t="s">
        <v>223</v>
      </c>
      <c r="H3830" t="s">
        <v>222</v>
      </c>
      <c r="I3830" t="s">
        <v>310</v>
      </c>
      <c r="J3830" s="3">
        <v>10.099</v>
      </c>
      <c r="K3830" s="3">
        <v>9.5129999999999999</v>
      </c>
      <c r="L3830" s="3">
        <v>9.1590000000000007</v>
      </c>
      <c r="M3830" s="3">
        <v>8.4700000000000006</v>
      </c>
      <c r="N3830" s="3">
        <v>8.7880000000000003</v>
      </c>
      <c r="O3830" s="3">
        <v>8.7460000000000004</v>
      </c>
      <c r="P3830" s="3">
        <v>10.387</v>
      </c>
      <c r="Q3830" s="3">
        <v>11.387</v>
      </c>
      <c r="R3830" s="3">
        <v>11.805999999999999</v>
      </c>
      <c r="S3830" s="3">
        <v>11.705</v>
      </c>
      <c r="T3830" s="3">
        <v>12.18</v>
      </c>
      <c r="U3830" s="3">
        <v>11.500999999999999</v>
      </c>
      <c r="V3830" s="3">
        <v>11.327</v>
      </c>
      <c r="W3830" s="3">
        <v>7.8689999999999998</v>
      </c>
      <c r="X3830" s="3">
        <v>9.4220000000000006</v>
      </c>
      <c r="Y3830" s="3">
        <v>11.944000000000001</v>
      </c>
      <c r="Z3830" s="3">
        <v>13.565</v>
      </c>
      <c r="AA3830" s="3">
        <v>13.742000000000001</v>
      </c>
      <c r="AB3830" s="3">
        <v>15.739000000000001</v>
      </c>
      <c r="AC3830" s="3">
        <v>14.353</v>
      </c>
      <c r="AD3830" s="3">
        <v>14.135999999999999</v>
      </c>
      <c r="AE3830" s="3">
        <v>14.536</v>
      </c>
      <c r="AF3830" s="3">
        <v>14.763999999999999</v>
      </c>
      <c r="AG3830" s="3">
        <v>16.795999999999999</v>
      </c>
      <c r="AH3830" s="3">
        <v>18.064</v>
      </c>
      <c r="AI3830" s="3">
        <v>21.001000000000001</v>
      </c>
      <c r="AJ3830" s="3">
        <v>25.826000000000001</v>
      </c>
      <c r="AK3830" s="3">
        <v>31.957999999999998</v>
      </c>
      <c r="AL3830" s="3">
        <v>35.895000000000003</v>
      </c>
      <c r="AM3830" s="3">
        <v>37.021999999999998</v>
      </c>
      <c r="AN3830" s="3">
        <v>40</v>
      </c>
      <c r="AO3830" s="3">
        <v>41.671999999999997</v>
      </c>
      <c r="AP3830" s="3">
        <v>50.421999999999997</v>
      </c>
      <c r="AQ3830" s="3">
        <v>55.125999999999998</v>
      </c>
      <c r="AR3830" s="3">
        <v>61.543999999999997</v>
      </c>
      <c r="AS3830" s="3">
        <v>63.994999999999997</v>
      </c>
      <c r="AT3830" s="3">
        <v>70.527000000000001</v>
      </c>
      <c r="AU3830" s="3">
        <v>79.510999999999996</v>
      </c>
      <c r="AV3830" s="3">
        <v>88.271000000000001</v>
      </c>
      <c r="AW3830" s="3">
        <v>95.802999999999997</v>
      </c>
      <c r="AX3830" s="3">
        <v>103.462</v>
      </c>
      <c r="AY3830" s="3">
        <v>112.401</v>
      </c>
      <c r="AZ3830" s="3">
        <v>122.709</v>
      </c>
      <c r="BA3830">
        <v>133.43700000000001</v>
      </c>
      <c r="BB3830">
        <v>2016</v>
      </c>
    </row>
    <row r="3831" spans="1:54" hidden="1" x14ac:dyDescent="0.2">
      <c r="A3831">
        <v>664</v>
      </c>
      <c r="B3831" t="s">
        <v>476</v>
      </c>
      <c r="C3831" t="s">
        <v>213</v>
      </c>
      <c r="D3831" t="s">
        <v>3</v>
      </c>
      <c r="E3831" t="s">
        <v>342</v>
      </c>
      <c r="F3831" t="s">
        <v>341</v>
      </c>
      <c r="G3831" t="s">
        <v>323</v>
      </c>
      <c r="H3831" t="s">
        <v>222</v>
      </c>
      <c r="I3831" t="s">
        <v>310</v>
      </c>
      <c r="J3831" s="3">
        <v>16.032</v>
      </c>
      <c r="K3831" s="3">
        <v>18.248000000000001</v>
      </c>
      <c r="L3831" s="3">
        <v>20.36</v>
      </c>
      <c r="M3831" s="3">
        <v>21.5</v>
      </c>
      <c r="N3831" s="3">
        <v>22.62</v>
      </c>
      <c r="O3831" s="3">
        <v>24.294</v>
      </c>
      <c r="P3831" s="3">
        <v>26.513999999999999</v>
      </c>
      <c r="Q3831" s="3">
        <v>28.771000000000001</v>
      </c>
      <c r="R3831" s="3">
        <v>31.591999999999999</v>
      </c>
      <c r="S3831" s="3">
        <v>34.314999999999998</v>
      </c>
      <c r="T3831" s="3">
        <v>37.055</v>
      </c>
      <c r="U3831" s="3">
        <v>38.802</v>
      </c>
      <c r="V3831" s="3">
        <v>39.258000000000003</v>
      </c>
      <c r="W3831" s="3">
        <v>40.152999999999999</v>
      </c>
      <c r="X3831" s="3">
        <v>42.045999999999999</v>
      </c>
      <c r="Y3831" s="3">
        <v>44.762999999999998</v>
      </c>
      <c r="Z3831" s="3">
        <v>47.470999999999997</v>
      </c>
      <c r="AA3831" s="3">
        <v>48.481999999999999</v>
      </c>
      <c r="AB3831" s="3">
        <v>50.47</v>
      </c>
      <c r="AC3831" s="3">
        <v>52.369</v>
      </c>
      <c r="AD3831" s="3">
        <v>53.746000000000002</v>
      </c>
      <c r="AE3831" s="3">
        <v>57.158000000000001</v>
      </c>
      <c r="AF3831" s="3">
        <v>58.314999999999998</v>
      </c>
      <c r="AG3831" s="3">
        <v>61.231999999999999</v>
      </c>
      <c r="AH3831" s="3">
        <v>65.831999999999994</v>
      </c>
      <c r="AI3831" s="3">
        <v>71.799000000000007</v>
      </c>
      <c r="AJ3831" s="3">
        <v>78.337999999999994</v>
      </c>
      <c r="AK3831" s="3">
        <v>85.932000000000002</v>
      </c>
      <c r="AL3831" s="3">
        <v>87.820999999999998</v>
      </c>
      <c r="AM3831" s="3">
        <v>91.414000000000001</v>
      </c>
      <c r="AN3831" s="3">
        <v>100.306</v>
      </c>
      <c r="AO3831" s="3">
        <v>108.633</v>
      </c>
      <c r="AP3831" s="3">
        <v>115.68300000000001</v>
      </c>
      <c r="AQ3831" s="3">
        <v>124.46299999999999</v>
      </c>
      <c r="AR3831" s="3">
        <v>133.477</v>
      </c>
      <c r="AS3831" s="3">
        <v>142.63300000000001</v>
      </c>
      <c r="AT3831" s="3">
        <v>152.90199999999999</v>
      </c>
      <c r="AU3831" s="3">
        <v>163.136</v>
      </c>
      <c r="AV3831" s="3">
        <v>175.97800000000001</v>
      </c>
      <c r="AW3831" s="3">
        <v>190.6</v>
      </c>
      <c r="AX3831" s="3">
        <v>206.35900000000001</v>
      </c>
      <c r="AY3831" s="3">
        <v>223.93</v>
      </c>
      <c r="AZ3831" s="3">
        <v>242.54599999999999</v>
      </c>
      <c r="BA3831">
        <v>261.67399999999998</v>
      </c>
      <c r="BB3831">
        <v>2016</v>
      </c>
    </row>
    <row r="3832" spans="1:54" hidden="1" x14ac:dyDescent="0.2">
      <c r="A3832">
        <v>664</v>
      </c>
      <c r="B3832" t="s">
        <v>476</v>
      </c>
      <c r="C3832" t="s">
        <v>340</v>
      </c>
      <c r="D3832" t="s">
        <v>3</v>
      </c>
      <c r="E3832" t="s">
        <v>339</v>
      </c>
      <c r="F3832" t="s">
        <v>338</v>
      </c>
      <c r="G3832" t="s">
        <v>295</v>
      </c>
      <c r="I3832" t="s">
        <v>337</v>
      </c>
      <c r="J3832" s="3">
        <v>6.6219999999999999</v>
      </c>
      <c r="K3832" s="3">
        <v>7.3049999999999997</v>
      </c>
      <c r="L3832" s="3">
        <v>8.0820000000000007</v>
      </c>
      <c r="M3832" s="3">
        <v>8.9670000000000005</v>
      </c>
      <c r="N3832" s="3">
        <v>9.9160000000000004</v>
      </c>
      <c r="O3832" s="3">
        <v>10.808999999999999</v>
      </c>
      <c r="P3832" s="3">
        <v>11.849</v>
      </c>
      <c r="Q3832" s="3">
        <v>12.449</v>
      </c>
      <c r="R3832" s="3">
        <v>13.125999999999999</v>
      </c>
      <c r="S3832" s="3">
        <v>14.444000000000001</v>
      </c>
      <c r="T3832" s="3">
        <v>16.02</v>
      </c>
      <c r="U3832" s="3">
        <v>17.957000000000001</v>
      </c>
      <c r="V3832" s="3">
        <v>20.911000000000001</v>
      </c>
      <c r="W3832" s="3">
        <v>26.216000000000001</v>
      </c>
      <c r="X3832" s="3">
        <v>29.584</v>
      </c>
      <c r="Y3832" s="3">
        <v>32.996000000000002</v>
      </c>
      <c r="Z3832" s="3">
        <v>39.960999999999999</v>
      </c>
      <c r="AA3832" s="3">
        <v>44.506999999999998</v>
      </c>
      <c r="AB3832" s="3">
        <v>47.39</v>
      </c>
      <c r="AC3832" s="3">
        <v>49.264000000000003</v>
      </c>
      <c r="AD3832" s="3">
        <v>52.372999999999998</v>
      </c>
      <c r="AE3832" s="3">
        <v>53.417999999999999</v>
      </c>
      <c r="AF3832" s="3">
        <v>54.121000000000002</v>
      </c>
      <c r="AG3832" s="3">
        <v>57.671999999999997</v>
      </c>
      <c r="AH3832" s="3">
        <v>61.805</v>
      </c>
      <c r="AI3832" s="3">
        <v>64.894000000000005</v>
      </c>
      <c r="AJ3832" s="3">
        <v>71.941000000000003</v>
      </c>
      <c r="AK3832" s="3">
        <v>77.790000000000006</v>
      </c>
      <c r="AL3832" s="3">
        <v>89.575999999999993</v>
      </c>
      <c r="AM3832" s="3">
        <v>100</v>
      </c>
      <c r="AN3832" s="3">
        <v>102.09399999999999</v>
      </c>
      <c r="AO3832" s="3">
        <v>113.111</v>
      </c>
      <c r="AP3832" s="3">
        <v>123.721</v>
      </c>
      <c r="AQ3832" s="3">
        <v>130.11600000000001</v>
      </c>
      <c r="AR3832" s="3">
        <v>140.613</v>
      </c>
      <c r="AS3832" s="3">
        <v>154.14400000000001</v>
      </c>
      <c r="AT3832" s="3">
        <v>166.517</v>
      </c>
      <c r="AU3832" s="3">
        <v>182.541</v>
      </c>
      <c r="AV3832" s="3">
        <v>192.255</v>
      </c>
      <c r="AW3832" s="3">
        <v>203.227</v>
      </c>
      <c r="AX3832" s="3">
        <v>213.88300000000001</v>
      </c>
      <c r="AY3832" s="3">
        <v>224.62100000000001</v>
      </c>
      <c r="AZ3832" s="3">
        <v>235.88800000000001</v>
      </c>
      <c r="BA3832">
        <v>247.78</v>
      </c>
      <c r="BB3832">
        <v>2016</v>
      </c>
    </row>
    <row r="3833" spans="1:54" hidden="1" x14ac:dyDescent="0.2">
      <c r="A3833">
        <v>664</v>
      </c>
      <c r="B3833" t="s">
        <v>476</v>
      </c>
      <c r="C3833" t="s">
        <v>336</v>
      </c>
      <c r="D3833" t="s">
        <v>3</v>
      </c>
      <c r="E3833" t="s">
        <v>333</v>
      </c>
      <c r="F3833" t="s">
        <v>335</v>
      </c>
      <c r="G3833" t="s">
        <v>225</v>
      </c>
      <c r="H3833" t="s">
        <v>322</v>
      </c>
      <c r="I3833" t="s">
        <v>330</v>
      </c>
      <c r="J3833" s="3">
        <v>71904.745999999999</v>
      </c>
      <c r="K3833" s="3">
        <v>72160.112999999998</v>
      </c>
      <c r="L3833" s="3">
        <v>73148.286999999997</v>
      </c>
      <c r="M3833" s="3">
        <v>71861.445000000007</v>
      </c>
      <c r="N3833" s="3">
        <v>70602.153999999995</v>
      </c>
      <c r="O3833" s="3">
        <v>71053.145999999993</v>
      </c>
      <c r="P3833" s="3">
        <v>73505.902000000002</v>
      </c>
      <c r="Q3833" s="3">
        <v>75210.678</v>
      </c>
      <c r="R3833" s="3">
        <v>77158.751999999993</v>
      </c>
      <c r="S3833" s="3">
        <v>78010.767999999996</v>
      </c>
      <c r="T3833" s="3">
        <v>78885.827000000005</v>
      </c>
      <c r="U3833" s="3">
        <v>77630.087</v>
      </c>
      <c r="V3833" s="3">
        <v>74570.413</v>
      </c>
      <c r="W3833" s="3">
        <v>72344.914000000004</v>
      </c>
      <c r="X3833" s="3">
        <v>72030.620999999999</v>
      </c>
      <c r="Y3833" s="3">
        <v>72945.748999999996</v>
      </c>
      <c r="Z3833" s="3">
        <v>73774.104999999996</v>
      </c>
      <c r="AA3833" s="3">
        <v>71934.724000000002</v>
      </c>
      <c r="AB3833" s="3">
        <v>71937.557000000001</v>
      </c>
      <c r="AC3833" s="3">
        <v>71393.168999999994</v>
      </c>
      <c r="AD3833" s="3">
        <v>69713.182000000001</v>
      </c>
      <c r="AE3833" s="3">
        <v>70536.53</v>
      </c>
      <c r="AF3833" s="3">
        <v>68969.013000000006</v>
      </c>
      <c r="AG3833" s="3">
        <v>69092.356</v>
      </c>
      <c r="AH3833" s="3">
        <v>70349.532000000007</v>
      </c>
      <c r="AI3833" s="3">
        <v>72334.441000000006</v>
      </c>
      <c r="AJ3833" s="3">
        <v>74508.805999999997</v>
      </c>
      <c r="AK3833" s="3">
        <v>77471.014999999999</v>
      </c>
      <c r="AL3833" s="3">
        <v>75561.539000000004</v>
      </c>
      <c r="AM3833" s="3">
        <v>75959.894</v>
      </c>
      <c r="AN3833" s="3">
        <v>80631.258000000002</v>
      </c>
      <c r="AO3833" s="3">
        <v>83393.062000000005</v>
      </c>
      <c r="AP3833" s="3">
        <v>84627.604000000007</v>
      </c>
      <c r="AQ3833" s="3">
        <v>87245.418999999994</v>
      </c>
      <c r="AR3833" s="3">
        <v>89349.593999999997</v>
      </c>
      <c r="AS3833" s="3">
        <v>91890.126000000004</v>
      </c>
      <c r="AT3833" s="3">
        <v>94586.847999999998</v>
      </c>
      <c r="AU3833" s="3">
        <v>96423.691000000006</v>
      </c>
      <c r="AV3833" s="3">
        <v>98942.078999999998</v>
      </c>
      <c r="AW3833" s="3">
        <v>102060.496</v>
      </c>
      <c r="AX3833" s="3">
        <v>105468.26300000001</v>
      </c>
      <c r="AY3833" s="3">
        <v>109323.001</v>
      </c>
      <c r="AZ3833" s="3">
        <v>113340.00599999999</v>
      </c>
      <c r="BA3833">
        <v>117038.363</v>
      </c>
      <c r="BB3833">
        <v>2013</v>
      </c>
    </row>
    <row r="3834" spans="1:54" hidden="1" x14ac:dyDescent="0.2">
      <c r="A3834">
        <v>664</v>
      </c>
      <c r="B3834" t="s">
        <v>476</v>
      </c>
      <c r="C3834" t="s">
        <v>334</v>
      </c>
      <c r="D3834" t="s">
        <v>3</v>
      </c>
      <c r="E3834" t="s">
        <v>333</v>
      </c>
      <c r="F3834" t="s">
        <v>332</v>
      </c>
      <c r="G3834" t="s">
        <v>331</v>
      </c>
      <c r="H3834" t="s">
        <v>322</v>
      </c>
      <c r="I3834" t="s">
        <v>330</v>
      </c>
      <c r="J3834" s="3">
        <v>2371.3389999999999</v>
      </c>
      <c r="K3834" s="3">
        <v>2379.761</v>
      </c>
      <c r="L3834" s="3">
        <v>2412.35</v>
      </c>
      <c r="M3834" s="3">
        <v>2369.9110000000001</v>
      </c>
      <c r="N3834" s="3">
        <v>2328.3809999999999</v>
      </c>
      <c r="O3834" s="3">
        <v>2343.2550000000001</v>
      </c>
      <c r="P3834" s="3">
        <v>2424.1439999999998</v>
      </c>
      <c r="Q3834" s="3">
        <v>2480.3649999999998</v>
      </c>
      <c r="R3834" s="3">
        <v>2544.6109999999999</v>
      </c>
      <c r="S3834" s="3">
        <v>2572.7089999999998</v>
      </c>
      <c r="T3834" s="3">
        <v>2601.5680000000002</v>
      </c>
      <c r="U3834" s="3">
        <v>2560.1550000000002</v>
      </c>
      <c r="V3834" s="3">
        <v>2459.25</v>
      </c>
      <c r="W3834" s="3">
        <v>2385.8560000000002</v>
      </c>
      <c r="X3834" s="3">
        <v>2375.491</v>
      </c>
      <c r="Y3834" s="3">
        <v>2405.6709999999998</v>
      </c>
      <c r="Z3834" s="3">
        <v>2432.989</v>
      </c>
      <c r="AA3834" s="3">
        <v>2372.328</v>
      </c>
      <c r="AB3834" s="3">
        <v>2372.4209999999998</v>
      </c>
      <c r="AC3834" s="3">
        <v>2354.4679999999998</v>
      </c>
      <c r="AD3834" s="3">
        <v>2299.0639999999999</v>
      </c>
      <c r="AE3834" s="3">
        <v>2326.2170000000001</v>
      </c>
      <c r="AF3834" s="3">
        <v>2274.5219999999999</v>
      </c>
      <c r="AG3834" s="3">
        <v>2278.59</v>
      </c>
      <c r="AH3834" s="3">
        <v>2320.0500000000002</v>
      </c>
      <c r="AI3834" s="3">
        <v>2385.5100000000002</v>
      </c>
      <c r="AJ3834" s="3">
        <v>2457.2179999999998</v>
      </c>
      <c r="AK3834" s="3">
        <v>2554.9090000000001</v>
      </c>
      <c r="AL3834" s="3">
        <v>2491.9360000000001</v>
      </c>
      <c r="AM3834" s="3">
        <v>2505.0740000000001</v>
      </c>
      <c r="AN3834" s="3">
        <v>2659.13</v>
      </c>
      <c r="AO3834" s="3">
        <v>2750.2109999999998</v>
      </c>
      <c r="AP3834" s="3">
        <v>2790.9250000000002</v>
      </c>
      <c r="AQ3834" s="3">
        <v>2877.2579999999998</v>
      </c>
      <c r="AR3834" s="3">
        <v>2946.6509999999998</v>
      </c>
      <c r="AS3834" s="3">
        <v>3030.4349999999999</v>
      </c>
      <c r="AT3834" s="3">
        <v>3119.37</v>
      </c>
      <c r="AU3834" s="3">
        <v>3179.9470000000001</v>
      </c>
      <c r="AV3834" s="3">
        <v>3263.0010000000002</v>
      </c>
      <c r="AW3834" s="3">
        <v>3365.8429999999998</v>
      </c>
      <c r="AX3834" s="3">
        <v>3478.2269999999999</v>
      </c>
      <c r="AY3834" s="3">
        <v>3605.3519999999999</v>
      </c>
      <c r="AZ3834" s="3">
        <v>3737.8290000000002</v>
      </c>
      <c r="BA3834">
        <v>3859.7959999999998</v>
      </c>
      <c r="BB3834">
        <v>2013</v>
      </c>
    </row>
    <row r="3835" spans="1:54" hidden="1" x14ac:dyDescent="0.2">
      <c r="A3835">
        <v>664</v>
      </c>
      <c r="B3835" t="s">
        <v>476</v>
      </c>
      <c r="C3835" t="s">
        <v>329</v>
      </c>
      <c r="D3835" t="s">
        <v>3</v>
      </c>
      <c r="E3835" t="s">
        <v>325</v>
      </c>
      <c r="F3835" t="s">
        <v>328</v>
      </c>
      <c r="G3835" t="s">
        <v>225</v>
      </c>
      <c r="H3835" t="s">
        <v>322</v>
      </c>
      <c r="I3835" t="s">
        <v>321</v>
      </c>
      <c r="J3835" s="3">
        <v>4761.1940000000004</v>
      </c>
      <c r="K3835" s="3">
        <v>5271.0510000000004</v>
      </c>
      <c r="L3835" s="3">
        <v>5912.0780000000004</v>
      </c>
      <c r="M3835" s="3">
        <v>6443.5929999999998</v>
      </c>
      <c r="N3835" s="3">
        <v>7000.643</v>
      </c>
      <c r="O3835" s="3">
        <v>7680.3019999999997</v>
      </c>
      <c r="P3835" s="3">
        <v>8709.8349999999991</v>
      </c>
      <c r="Q3835" s="3">
        <v>9363.2659999999996</v>
      </c>
      <c r="R3835" s="3">
        <v>10128.050999999999</v>
      </c>
      <c r="S3835" s="3">
        <v>11267.602000000001</v>
      </c>
      <c r="T3835" s="3">
        <v>12637.696</v>
      </c>
      <c r="U3835" s="3">
        <v>13939.996999999999</v>
      </c>
      <c r="V3835" s="3">
        <v>15593.427</v>
      </c>
      <c r="W3835" s="3">
        <v>18966.067999999999</v>
      </c>
      <c r="X3835" s="3">
        <v>21309.507000000001</v>
      </c>
      <c r="Y3835" s="3">
        <v>24069.256000000001</v>
      </c>
      <c r="Z3835" s="3">
        <v>29480.95</v>
      </c>
      <c r="AA3835" s="3">
        <v>32016.17</v>
      </c>
      <c r="AB3835" s="3">
        <v>34091.243000000002</v>
      </c>
      <c r="AC3835" s="3">
        <v>35171.03</v>
      </c>
      <c r="AD3835" s="3">
        <v>36511.178999999996</v>
      </c>
      <c r="AE3835" s="3">
        <v>37679.120999999999</v>
      </c>
      <c r="AF3835" s="3">
        <v>37326.673999999999</v>
      </c>
      <c r="AG3835" s="3">
        <v>39846.654999999999</v>
      </c>
      <c r="AH3835" s="3">
        <v>43479.357000000004</v>
      </c>
      <c r="AI3835" s="3">
        <v>46940.512999999999</v>
      </c>
      <c r="AJ3835" s="3">
        <v>53602.574999999997</v>
      </c>
      <c r="AK3835" s="3">
        <v>60264.487999999998</v>
      </c>
      <c r="AL3835" s="3">
        <v>67684.847999999998</v>
      </c>
      <c r="AM3835" s="3">
        <v>75959.894</v>
      </c>
      <c r="AN3835" s="3">
        <v>82319.505999999994</v>
      </c>
      <c r="AO3835" s="3">
        <v>94327.028000000006</v>
      </c>
      <c r="AP3835" s="3">
        <v>104701.966</v>
      </c>
      <c r="AQ3835" s="3">
        <v>113520.144</v>
      </c>
      <c r="AR3835" s="3">
        <v>125637.395</v>
      </c>
      <c r="AS3835" s="3">
        <v>141643.52900000001</v>
      </c>
      <c r="AT3835" s="3">
        <v>157502.74900000001</v>
      </c>
      <c r="AU3835" s="3">
        <v>176012.486</v>
      </c>
      <c r="AV3835" s="3">
        <v>190221.52900000001</v>
      </c>
      <c r="AW3835" s="3">
        <v>207414.12700000001</v>
      </c>
      <c r="AX3835" s="3">
        <v>225578.269</v>
      </c>
      <c r="AY3835" s="3">
        <v>245562.50700000001</v>
      </c>
      <c r="AZ3835" s="3">
        <v>267355.679</v>
      </c>
      <c r="BA3835">
        <v>289997.43</v>
      </c>
      <c r="BB3835">
        <v>2013</v>
      </c>
    </row>
    <row r="3836" spans="1:54" hidden="1" x14ac:dyDescent="0.2">
      <c r="A3836">
        <v>664</v>
      </c>
      <c r="B3836" t="s">
        <v>476</v>
      </c>
      <c r="C3836" t="s">
        <v>327</v>
      </c>
      <c r="D3836" t="s">
        <v>3</v>
      </c>
      <c r="E3836" t="s">
        <v>325</v>
      </c>
      <c r="F3836" t="s">
        <v>326</v>
      </c>
      <c r="G3836" t="s">
        <v>223</v>
      </c>
      <c r="H3836" t="s">
        <v>322</v>
      </c>
      <c r="I3836" t="s">
        <v>321</v>
      </c>
      <c r="J3836" s="3">
        <v>641.654</v>
      </c>
      <c r="K3836" s="3">
        <v>582.63</v>
      </c>
      <c r="L3836" s="3">
        <v>541.28399999999999</v>
      </c>
      <c r="M3836" s="3">
        <v>484.06200000000001</v>
      </c>
      <c r="N3836" s="3">
        <v>485.68799999999999</v>
      </c>
      <c r="O3836" s="3">
        <v>467.39600000000002</v>
      </c>
      <c r="P3836" s="3">
        <v>536.79100000000005</v>
      </c>
      <c r="Q3836" s="3">
        <v>569.04</v>
      </c>
      <c r="R3836" s="3">
        <v>570.524</v>
      </c>
      <c r="S3836" s="3">
        <v>546.95000000000005</v>
      </c>
      <c r="T3836" s="3">
        <v>552.68100000000004</v>
      </c>
      <c r="U3836" s="3">
        <v>506.80200000000002</v>
      </c>
      <c r="V3836" s="3">
        <v>484.69900000000001</v>
      </c>
      <c r="W3836" s="3">
        <v>326.99400000000003</v>
      </c>
      <c r="X3836" s="3">
        <v>380.18299999999999</v>
      </c>
      <c r="Y3836" s="3">
        <v>468.00200000000001</v>
      </c>
      <c r="Z3836" s="3">
        <v>516.16800000000001</v>
      </c>
      <c r="AA3836" s="3">
        <v>507.78</v>
      </c>
      <c r="AB3836" s="3">
        <v>564.73599999999999</v>
      </c>
      <c r="AC3836" s="3">
        <v>500.113</v>
      </c>
      <c r="AD3836" s="3">
        <v>479.303</v>
      </c>
      <c r="AE3836" s="3">
        <v>479.60300000000001</v>
      </c>
      <c r="AF3836" s="3">
        <v>473.995</v>
      </c>
      <c r="AG3836" s="3">
        <v>524.74300000000005</v>
      </c>
      <c r="AH3836" s="3">
        <v>549.16300000000001</v>
      </c>
      <c r="AI3836" s="3">
        <v>621.28300000000002</v>
      </c>
      <c r="AJ3836" s="3">
        <v>743.43899999999996</v>
      </c>
      <c r="AK3836" s="3">
        <v>895.226</v>
      </c>
      <c r="AL3836" s="3">
        <v>978.45399999999995</v>
      </c>
      <c r="AM3836" s="3">
        <v>982.00300000000004</v>
      </c>
      <c r="AN3836" s="3">
        <v>1038.953</v>
      </c>
      <c r="AO3836" s="3">
        <v>1054.979</v>
      </c>
      <c r="AP3836" s="3">
        <v>1238.875</v>
      </c>
      <c r="AQ3836" s="3">
        <v>1318.8030000000001</v>
      </c>
      <c r="AR3836" s="3">
        <v>1431.2570000000001</v>
      </c>
      <c r="AS3836" s="3">
        <v>1447.8520000000001</v>
      </c>
      <c r="AT3836" s="3">
        <v>1551.7049999999999</v>
      </c>
      <c r="AU3836" s="3">
        <v>1701.55</v>
      </c>
      <c r="AV3836" s="3">
        <v>1837.71</v>
      </c>
      <c r="AW3836" s="3">
        <v>1940.759</v>
      </c>
      <c r="AX3836" s="3">
        <v>2039.799</v>
      </c>
      <c r="AY3836" s="3">
        <v>2157.125</v>
      </c>
      <c r="AZ3836" s="3">
        <v>2292.7979999999998</v>
      </c>
      <c r="BA3836">
        <v>2427.9160000000002</v>
      </c>
      <c r="BB3836">
        <v>2013</v>
      </c>
    </row>
    <row r="3837" spans="1:54" hidden="1" x14ac:dyDescent="0.2">
      <c r="A3837">
        <v>664</v>
      </c>
      <c r="B3837" t="s">
        <v>476</v>
      </c>
      <c r="C3837" t="s">
        <v>212</v>
      </c>
      <c r="D3837" t="s">
        <v>3</v>
      </c>
      <c r="E3837" t="s">
        <v>325</v>
      </c>
      <c r="F3837" t="s">
        <v>324</v>
      </c>
      <c r="G3837" t="s">
        <v>323</v>
      </c>
      <c r="H3837" t="s">
        <v>322</v>
      </c>
      <c r="I3837" t="s">
        <v>321</v>
      </c>
      <c r="J3837" s="3">
        <v>1018.595</v>
      </c>
      <c r="K3837" s="3">
        <v>1117.6590000000001</v>
      </c>
      <c r="L3837" s="3">
        <v>1203.26</v>
      </c>
      <c r="M3837" s="3">
        <v>1228.7539999999999</v>
      </c>
      <c r="N3837" s="3">
        <v>1250.0650000000001</v>
      </c>
      <c r="O3837" s="3">
        <v>1298.308</v>
      </c>
      <c r="P3837" s="3">
        <v>1370.2049999999999</v>
      </c>
      <c r="Q3837" s="3">
        <v>1437.7660000000001</v>
      </c>
      <c r="R3837" s="3">
        <v>1526.64</v>
      </c>
      <c r="S3837" s="3">
        <v>1603.518</v>
      </c>
      <c r="T3837" s="3">
        <v>1681.479</v>
      </c>
      <c r="U3837" s="3">
        <v>1709.79</v>
      </c>
      <c r="V3837" s="3">
        <v>1679.8430000000001</v>
      </c>
      <c r="W3837" s="3">
        <v>1668.48</v>
      </c>
      <c r="X3837" s="3">
        <v>1696.5889999999999</v>
      </c>
      <c r="Y3837" s="3">
        <v>1753.9760000000001</v>
      </c>
      <c r="Z3837" s="3">
        <v>1806.269</v>
      </c>
      <c r="AA3837" s="3">
        <v>1791.3889999999999</v>
      </c>
      <c r="AB3837" s="3">
        <v>1810.8989999999999</v>
      </c>
      <c r="AC3837" s="3">
        <v>1824.6990000000001</v>
      </c>
      <c r="AD3837" s="3">
        <v>1822.3009999999999</v>
      </c>
      <c r="AE3837" s="3">
        <v>1885.845</v>
      </c>
      <c r="AF3837" s="3">
        <v>1872.2439999999999</v>
      </c>
      <c r="AG3837" s="3">
        <v>1912.991</v>
      </c>
      <c r="AH3837" s="3">
        <v>2001.3620000000001</v>
      </c>
      <c r="AI3837" s="3">
        <v>2124.0369999999998</v>
      </c>
      <c r="AJ3837" s="3">
        <v>2255.1129999999998</v>
      </c>
      <c r="AK3837" s="3">
        <v>2407.1610000000001</v>
      </c>
      <c r="AL3837" s="3">
        <v>2393.886</v>
      </c>
      <c r="AM3837" s="3">
        <v>2424.7820000000002</v>
      </c>
      <c r="AN3837" s="3">
        <v>2605.348</v>
      </c>
      <c r="AO3837" s="3">
        <v>2750.2109999999998</v>
      </c>
      <c r="AP3837" s="3">
        <v>2842.337</v>
      </c>
      <c r="AQ3837" s="3">
        <v>2977.5819999999999</v>
      </c>
      <c r="AR3837" s="3">
        <v>3104.1239999999998</v>
      </c>
      <c r="AS3837" s="3">
        <v>3227.0010000000002</v>
      </c>
      <c r="AT3837" s="3">
        <v>3364.085</v>
      </c>
      <c r="AU3837" s="3">
        <v>3491.123</v>
      </c>
      <c r="AV3837" s="3">
        <v>3663.6950000000002</v>
      </c>
      <c r="AW3837" s="3">
        <v>3861.127</v>
      </c>
      <c r="AX3837" s="3">
        <v>4068.4470000000001</v>
      </c>
      <c r="AY3837" s="3">
        <v>4297.5129999999999</v>
      </c>
      <c r="AZ3837" s="3">
        <v>4531.9260000000004</v>
      </c>
      <c r="BA3837">
        <v>4761.2269999999999</v>
      </c>
      <c r="BB3837">
        <v>2013</v>
      </c>
    </row>
    <row r="3838" spans="1:54" hidden="1" x14ac:dyDescent="0.2">
      <c r="A3838">
        <v>664</v>
      </c>
      <c r="B3838" t="s">
        <v>476</v>
      </c>
      <c r="C3838" t="s">
        <v>320</v>
      </c>
      <c r="D3838" t="s">
        <v>3</v>
      </c>
      <c r="E3838" t="s">
        <v>319</v>
      </c>
      <c r="F3838" s="3" t="s">
        <v>318</v>
      </c>
      <c r="G3838" t="s">
        <v>243</v>
      </c>
      <c r="J3838"/>
      <c r="K3838"/>
      <c r="L3838"/>
      <c r="M3838"/>
      <c r="N3838"/>
      <c r="O3838"/>
      <c r="P3838"/>
      <c r="Q3838"/>
      <c r="R3838"/>
      <c r="S3838"/>
      <c r="T3838"/>
      <c r="U3838"/>
      <c r="V3838"/>
      <c r="W3838"/>
      <c r="X3838"/>
      <c r="Y3838"/>
      <c r="Z3838"/>
      <c r="AA3838"/>
      <c r="AB3838"/>
      <c r="AC3838"/>
      <c r="AD3838"/>
      <c r="AE3838"/>
      <c r="AF3838"/>
      <c r="AG3838"/>
      <c r="AH3838"/>
      <c r="AI3838"/>
      <c r="AJ3838"/>
      <c r="AK3838"/>
      <c r="AL3838"/>
      <c r="AM3838"/>
      <c r="AN3838"/>
      <c r="AO3838"/>
      <c r="AP3838"/>
      <c r="AQ3838"/>
      <c r="AR3838"/>
      <c r="AS3838"/>
      <c r="AT3838"/>
      <c r="AU3838"/>
      <c r="AV3838"/>
      <c r="AW3838"/>
      <c r="AX3838"/>
      <c r="AY3838"/>
      <c r="AZ3838"/>
    </row>
    <row r="3839" spans="1:54" hidden="1" x14ac:dyDescent="0.2">
      <c r="A3839">
        <v>664</v>
      </c>
      <c r="B3839" t="s">
        <v>476</v>
      </c>
      <c r="C3839" t="s">
        <v>317</v>
      </c>
      <c r="D3839" t="s">
        <v>3</v>
      </c>
      <c r="E3839" t="s">
        <v>316</v>
      </c>
      <c r="F3839" s="3" t="s">
        <v>315</v>
      </c>
      <c r="G3839" t="s">
        <v>288</v>
      </c>
      <c r="I3839" t="s">
        <v>310</v>
      </c>
      <c r="J3839">
        <v>0.121</v>
      </c>
      <c r="K3839">
        <v>0.124</v>
      </c>
      <c r="L3839">
        <v>0.13</v>
      </c>
      <c r="M3839">
        <v>0.129</v>
      </c>
      <c r="N3839">
        <v>0.125</v>
      </c>
      <c r="O3839">
        <v>0.126</v>
      </c>
      <c r="P3839">
        <v>0.13</v>
      </c>
      <c r="Q3839">
        <v>0.13300000000000001</v>
      </c>
      <c r="R3839">
        <v>0.13500000000000001</v>
      </c>
      <c r="S3839">
        <v>0.13600000000000001</v>
      </c>
      <c r="T3839">
        <v>0.13600000000000001</v>
      </c>
      <c r="U3839">
        <v>0.13400000000000001</v>
      </c>
      <c r="V3839">
        <v>0.11899999999999999</v>
      </c>
      <c r="W3839">
        <v>0.11700000000000001</v>
      </c>
      <c r="X3839">
        <v>0.11600000000000001</v>
      </c>
      <c r="Y3839">
        <v>0.11700000000000001</v>
      </c>
      <c r="Z3839">
        <v>0.11799999999999999</v>
      </c>
      <c r="AA3839">
        <v>0.113</v>
      </c>
      <c r="AB3839">
        <v>0.114</v>
      </c>
      <c r="AC3839">
        <v>0.112</v>
      </c>
      <c r="AD3839">
        <v>0.108</v>
      </c>
      <c r="AE3839">
        <v>0.109</v>
      </c>
      <c r="AF3839">
        <v>0.107</v>
      </c>
      <c r="AG3839">
        <v>0.105</v>
      </c>
      <c r="AH3839">
        <v>0.105</v>
      </c>
      <c r="AI3839">
        <v>0.106</v>
      </c>
      <c r="AJ3839">
        <v>0.106</v>
      </c>
      <c r="AK3839">
        <v>0.108</v>
      </c>
      <c r="AL3839">
        <v>0.105</v>
      </c>
      <c r="AM3839">
        <v>0.109</v>
      </c>
      <c r="AN3839">
        <v>0.112</v>
      </c>
      <c r="AO3839">
        <v>0.114</v>
      </c>
      <c r="AP3839">
        <v>0.11600000000000001</v>
      </c>
      <c r="AQ3839">
        <v>0.11899999999999999</v>
      </c>
      <c r="AR3839">
        <v>0.121</v>
      </c>
      <c r="AS3839">
        <v>0.124</v>
      </c>
      <c r="AT3839">
        <v>0.127</v>
      </c>
      <c r="AU3839">
        <v>0.128</v>
      </c>
      <c r="AV3839">
        <v>0.13</v>
      </c>
      <c r="AW3839">
        <v>0.13300000000000001</v>
      </c>
      <c r="AX3839">
        <v>0.13600000000000001</v>
      </c>
      <c r="AY3839">
        <v>0.14000000000000001</v>
      </c>
      <c r="AZ3839">
        <v>0.14399999999999999</v>
      </c>
      <c r="BA3839">
        <v>0.14699999999999999</v>
      </c>
      <c r="BB3839">
        <v>2016</v>
      </c>
    </row>
    <row r="3840" spans="1:54" hidden="1" x14ac:dyDescent="0.2">
      <c r="A3840">
        <v>664</v>
      </c>
      <c r="B3840" t="s">
        <v>476</v>
      </c>
      <c r="C3840" t="s">
        <v>314</v>
      </c>
      <c r="D3840" t="s">
        <v>3</v>
      </c>
      <c r="E3840" t="s">
        <v>313</v>
      </c>
      <c r="F3840" s="3" t="s">
        <v>312</v>
      </c>
      <c r="G3840" t="s">
        <v>311</v>
      </c>
      <c r="I3840" t="s">
        <v>310</v>
      </c>
      <c r="J3840">
        <v>4.6740000000000004</v>
      </c>
      <c r="K3840">
        <v>4.7160000000000002</v>
      </c>
      <c r="L3840">
        <v>4.9130000000000003</v>
      </c>
      <c r="M3840">
        <v>5.2439999999999998</v>
      </c>
      <c r="N3840">
        <v>5.6</v>
      </c>
      <c r="O3840">
        <v>5.9160000000000004</v>
      </c>
      <c r="P3840">
        <v>6.3570000000000002</v>
      </c>
      <c r="Q3840">
        <v>6.5119999999999996</v>
      </c>
      <c r="R3840">
        <v>6.6340000000000003</v>
      </c>
      <c r="S3840">
        <v>7.0270000000000001</v>
      </c>
      <c r="T3840">
        <v>7.516</v>
      </c>
      <c r="U3840">
        <v>8.1530000000000005</v>
      </c>
      <c r="V3840">
        <v>9.2829999999999995</v>
      </c>
      <c r="W3840">
        <v>11.367000000000001</v>
      </c>
      <c r="X3840">
        <v>12.56</v>
      </c>
      <c r="Y3840">
        <v>13.723000000000001</v>
      </c>
      <c r="Z3840">
        <v>16.321000000000002</v>
      </c>
      <c r="AA3840">
        <v>17.872</v>
      </c>
      <c r="AB3840">
        <v>18.826000000000001</v>
      </c>
      <c r="AC3840">
        <v>19.274999999999999</v>
      </c>
      <c r="AD3840">
        <v>20.036000000000001</v>
      </c>
      <c r="AE3840">
        <v>19.98</v>
      </c>
      <c r="AF3840">
        <v>19.937000000000001</v>
      </c>
      <c r="AG3840">
        <v>20.83</v>
      </c>
      <c r="AH3840">
        <v>21.725000000000001</v>
      </c>
      <c r="AI3840">
        <v>22.1</v>
      </c>
      <c r="AJ3840">
        <v>23.768999999999998</v>
      </c>
      <c r="AK3840">
        <v>25.036000000000001</v>
      </c>
      <c r="AL3840">
        <v>28.274000000000001</v>
      </c>
      <c r="AM3840">
        <v>31.326000000000001</v>
      </c>
      <c r="AN3840">
        <v>31.596</v>
      </c>
      <c r="AO3840">
        <v>34.298000000000002</v>
      </c>
      <c r="AP3840">
        <v>36.837000000000003</v>
      </c>
      <c r="AQ3840">
        <v>38.125</v>
      </c>
      <c r="AR3840">
        <v>40.473999999999997</v>
      </c>
      <c r="AS3840">
        <v>43.893000000000001</v>
      </c>
      <c r="AT3840">
        <v>46.819000000000003</v>
      </c>
      <c r="AU3840">
        <v>50.417000000000002</v>
      </c>
      <c r="AV3840">
        <v>51.920999999999999</v>
      </c>
      <c r="AW3840">
        <v>53.719000000000001</v>
      </c>
      <c r="AX3840">
        <v>55.445999999999998</v>
      </c>
      <c r="AY3840">
        <v>57.140999999999998</v>
      </c>
      <c r="AZ3840">
        <v>58.994</v>
      </c>
      <c r="BA3840">
        <v>60.908000000000001</v>
      </c>
      <c r="BB3840">
        <v>2016</v>
      </c>
    </row>
    <row r="3841" spans="1:54" hidden="1" x14ac:dyDescent="0.2">
      <c r="A3841">
        <v>664</v>
      </c>
      <c r="B3841" t="s">
        <v>476</v>
      </c>
      <c r="C3841" t="s">
        <v>309</v>
      </c>
      <c r="D3841" t="s">
        <v>3</v>
      </c>
      <c r="E3841" t="s">
        <v>308</v>
      </c>
      <c r="F3841" s="3" t="s">
        <v>307</v>
      </c>
      <c r="G3841" t="s">
        <v>217</v>
      </c>
      <c r="I3841" s="3" t="s">
        <v>1284</v>
      </c>
      <c r="J3841">
        <v>25.526</v>
      </c>
      <c r="K3841">
        <v>26.988</v>
      </c>
      <c r="L3841">
        <v>24.422999999999998</v>
      </c>
      <c r="M3841">
        <v>23.974</v>
      </c>
      <c r="N3841">
        <v>22.433</v>
      </c>
      <c r="O3841">
        <v>28.55</v>
      </c>
      <c r="P3841">
        <v>26.027999999999999</v>
      </c>
      <c r="Q3841">
        <v>26.812999999999999</v>
      </c>
      <c r="R3841">
        <v>27.228999999999999</v>
      </c>
      <c r="S3841">
        <v>20.876999999999999</v>
      </c>
      <c r="T3841">
        <v>26.302</v>
      </c>
      <c r="U3841">
        <v>23.385000000000002</v>
      </c>
      <c r="V3841">
        <v>17.204999999999998</v>
      </c>
      <c r="W3841">
        <v>18.884</v>
      </c>
      <c r="X3841">
        <v>17.439</v>
      </c>
      <c r="Y3841">
        <v>17.581</v>
      </c>
      <c r="Z3841">
        <v>13.519</v>
      </c>
      <c r="AA3841">
        <v>14.266999999999999</v>
      </c>
      <c r="AB3841">
        <v>13.814</v>
      </c>
      <c r="AC3841">
        <v>16.317</v>
      </c>
      <c r="AD3841">
        <v>18.053999999999998</v>
      </c>
      <c r="AE3841">
        <v>19.402999999999999</v>
      </c>
      <c r="AF3841">
        <v>16.437000000000001</v>
      </c>
      <c r="AG3841">
        <v>16.878</v>
      </c>
      <c r="AH3841">
        <v>17.516999999999999</v>
      </c>
      <c r="AI3841">
        <v>18.215</v>
      </c>
      <c r="AJ3841">
        <v>18.634</v>
      </c>
      <c r="AK3841">
        <v>20.457000000000001</v>
      </c>
      <c r="AL3841">
        <v>19.613</v>
      </c>
      <c r="AM3841">
        <v>19.332999999999998</v>
      </c>
      <c r="AN3841">
        <v>20.734999999999999</v>
      </c>
      <c r="AO3841">
        <v>21.702999999999999</v>
      </c>
      <c r="AP3841">
        <v>21.475999999999999</v>
      </c>
      <c r="AQ3841">
        <v>20.105</v>
      </c>
      <c r="AR3841">
        <v>22.433</v>
      </c>
      <c r="AS3841">
        <v>17.66</v>
      </c>
      <c r="AT3841">
        <v>14.936999999999999</v>
      </c>
      <c r="AU3841">
        <v>16.977</v>
      </c>
      <c r="AV3841">
        <v>18.123000000000001</v>
      </c>
      <c r="AW3841">
        <v>19.125</v>
      </c>
      <c r="AX3841">
        <v>20.018999999999998</v>
      </c>
      <c r="AY3841">
        <v>20.137</v>
      </c>
      <c r="AZ3841">
        <v>19.850999999999999</v>
      </c>
      <c r="BA3841">
        <v>19.832000000000001</v>
      </c>
      <c r="BB3841">
        <v>2016</v>
      </c>
    </row>
    <row r="3842" spans="1:54" hidden="1" x14ac:dyDescent="0.2">
      <c r="A3842">
        <v>664</v>
      </c>
      <c r="B3842" t="s">
        <v>476</v>
      </c>
      <c r="C3842" t="s">
        <v>306</v>
      </c>
      <c r="D3842" t="s">
        <v>3</v>
      </c>
      <c r="E3842" t="s">
        <v>305</v>
      </c>
      <c r="F3842" s="3" t="s">
        <v>304</v>
      </c>
      <c r="G3842" t="s">
        <v>217</v>
      </c>
      <c r="I3842" s="3" t="s">
        <v>1284</v>
      </c>
      <c r="J3842">
        <v>5.2809999999999997</v>
      </c>
      <c r="K3842">
        <v>10.097</v>
      </c>
      <c r="L3842">
        <v>13.994999999999999</v>
      </c>
      <c r="M3842">
        <v>16.852</v>
      </c>
      <c r="N3842">
        <v>14.21</v>
      </c>
      <c r="O3842">
        <v>20.527000000000001</v>
      </c>
      <c r="P3842">
        <v>18.393000000000001</v>
      </c>
      <c r="Q3842">
        <v>16.010999999999999</v>
      </c>
      <c r="R3842">
        <v>16.222000000000001</v>
      </c>
      <c r="S3842">
        <v>12.38</v>
      </c>
      <c r="T3842">
        <v>15.081</v>
      </c>
      <c r="U3842">
        <v>14.856999999999999</v>
      </c>
      <c r="V3842">
        <v>10.837</v>
      </c>
      <c r="W3842">
        <v>14.307</v>
      </c>
      <c r="X3842">
        <v>13.781000000000001</v>
      </c>
      <c r="Y3842">
        <v>11.715999999999999</v>
      </c>
      <c r="Z3842">
        <v>11.766999999999999</v>
      </c>
      <c r="AA3842">
        <v>10.286</v>
      </c>
      <c r="AB3842">
        <v>11.368</v>
      </c>
      <c r="AC3842">
        <v>23.686</v>
      </c>
      <c r="AD3842">
        <v>16.643000000000001</v>
      </c>
      <c r="AE3842">
        <v>17.2</v>
      </c>
      <c r="AF3842">
        <v>15.64</v>
      </c>
      <c r="AG3842">
        <v>17.667000000000002</v>
      </c>
      <c r="AH3842">
        <v>16.788</v>
      </c>
      <c r="AI3842">
        <v>16.904</v>
      </c>
      <c r="AJ3842">
        <v>16.693999999999999</v>
      </c>
      <c r="AK3842">
        <v>17.146999999999998</v>
      </c>
      <c r="AL3842">
        <v>14.15</v>
      </c>
      <c r="AM3842">
        <v>14.922000000000001</v>
      </c>
      <c r="AN3842">
        <v>14.808999999999999</v>
      </c>
      <c r="AO3842">
        <v>12.497</v>
      </c>
      <c r="AP3842">
        <v>13.112</v>
      </c>
      <c r="AQ3842">
        <v>11.318</v>
      </c>
      <c r="AR3842">
        <v>12.047000000000001</v>
      </c>
      <c r="AS3842">
        <v>10.917999999999999</v>
      </c>
      <c r="AT3842">
        <v>9.7569999999999997</v>
      </c>
      <c r="AU3842">
        <v>10.609</v>
      </c>
      <c r="AV3842">
        <v>11.973000000000001</v>
      </c>
      <c r="AW3842">
        <v>13.471</v>
      </c>
      <c r="AX3842">
        <v>14.689</v>
      </c>
      <c r="AY3842">
        <v>14.670999999999999</v>
      </c>
      <c r="AZ3842">
        <v>14.348000000000001</v>
      </c>
      <c r="BA3842">
        <v>14.605</v>
      </c>
      <c r="BB3842">
        <v>2016</v>
      </c>
    </row>
    <row r="3843" spans="1:54" hidden="1" x14ac:dyDescent="0.2">
      <c r="A3843">
        <v>664</v>
      </c>
      <c r="B3843" t="s">
        <v>476</v>
      </c>
      <c r="C3843" t="s">
        <v>303</v>
      </c>
      <c r="D3843" t="s">
        <v>3</v>
      </c>
      <c r="E3843" t="s">
        <v>300</v>
      </c>
      <c r="F3843" s="3" t="s">
        <v>302</v>
      </c>
      <c r="G3843" t="s">
        <v>295</v>
      </c>
      <c r="I3843" t="s">
        <v>1285</v>
      </c>
      <c r="J3843">
        <v>7.4950000000000001</v>
      </c>
      <c r="K3843">
        <v>8.3650000000000002</v>
      </c>
      <c r="L3843">
        <v>10.093999999999999</v>
      </c>
      <c r="M3843">
        <v>11.244</v>
      </c>
      <c r="N3843">
        <v>12.4</v>
      </c>
      <c r="O3843">
        <v>14.013</v>
      </c>
      <c r="P3843">
        <v>14.368</v>
      </c>
      <c r="Q3843">
        <v>15.61</v>
      </c>
      <c r="R3843">
        <v>17.524000000000001</v>
      </c>
      <c r="S3843">
        <v>19.940000000000001</v>
      </c>
      <c r="T3843">
        <v>23.486000000000001</v>
      </c>
      <c r="U3843">
        <v>28.202999999999999</v>
      </c>
      <c r="V3843">
        <v>35.911999999999999</v>
      </c>
      <c r="W3843">
        <v>52.423999999999999</v>
      </c>
      <c r="X3843">
        <v>67.53</v>
      </c>
      <c r="Y3843">
        <v>68.578999999999994</v>
      </c>
      <c r="Z3843">
        <v>74.658000000000001</v>
      </c>
      <c r="AA3843">
        <v>83.688999999999993</v>
      </c>
      <c r="AB3843">
        <v>88.385999999999996</v>
      </c>
      <c r="AC3843">
        <v>92.79</v>
      </c>
      <c r="AD3843">
        <v>100</v>
      </c>
      <c r="AE3843">
        <v>105.824</v>
      </c>
      <c r="AF3843">
        <v>108.10599999999999</v>
      </c>
      <c r="AG3843">
        <v>114.574</v>
      </c>
      <c r="AH3843">
        <v>124.176</v>
      </c>
      <c r="AI3843">
        <v>133.88999999999999</v>
      </c>
      <c r="AJ3843">
        <v>141.97800000000001</v>
      </c>
      <c r="AK3843">
        <v>148.03299999999999</v>
      </c>
      <c r="AL3843">
        <v>170.38800000000001</v>
      </c>
      <c r="AM3843">
        <v>188.36699999999999</v>
      </c>
      <c r="AN3843">
        <v>196.48400000000001</v>
      </c>
      <c r="AO3843">
        <v>224.036</v>
      </c>
      <c r="AP3843">
        <v>245.04599999999999</v>
      </c>
      <c r="AQ3843">
        <v>259.05599999999998</v>
      </c>
      <c r="AR3843">
        <v>276.87400000000002</v>
      </c>
      <c r="AS3843">
        <v>295.09899999999999</v>
      </c>
      <c r="AT3843">
        <v>313.74200000000002</v>
      </c>
      <c r="AU3843">
        <v>338.79399999999998</v>
      </c>
      <c r="AV3843">
        <v>355.214</v>
      </c>
      <c r="AW3843">
        <v>372.923</v>
      </c>
      <c r="AX3843">
        <v>391.56900000000002</v>
      </c>
      <c r="AY3843">
        <v>411.14699999999999</v>
      </c>
      <c r="AZ3843">
        <v>431.70499999999998</v>
      </c>
      <c r="BA3843">
        <v>453.29</v>
      </c>
      <c r="BB3843">
        <v>2017</v>
      </c>
    </row>
    <row r="3844" spans="1:54" hidden="1" x14ac:dyDescent="0.2">
      <c r="A3844">
        <v>664</v>
      </c>
      <c r="B3844" t="s">
        <v>476</v>
      </c>
      <c r="C3844" t="s">
        <v>301</v>
      </c>
      <c r="D3844" t="s">
        <v>3</v>
      </c>
      <c r="E3844" t="s">
        <v>300</v>
      </c>
      <c r="F3844" t="s">
        <v>299</v>
      </c>
      <c r="G3844" t="s">
        <v>275</v>
      </c>
      <c r="I3844" t="s">
        <v>298</v>
      </c>
      <c r="J3844">
        <v>13.858000000000001</v>
      </c>
      <c r="K3844">
        <v>11.603</v>
      </c>
      <c r="L3844">
        <v>20.667000000000002</v>
      </c>
      <c r="M3844">
        <v>11.398</v>
      </c>
      <c r="N3844">
        <v>10.284000000000001</v>
      </c>
      <c r="O3844">
        <v>13.007</v>
      </c>
      <c r="P3844">
        <v>2.5339999999999998</v>
      </c>
      <c r="Q3844">
        <v>8.6379999999999999</v>
      </c>
      <c r="R3844">
        <v>12.265000000000001</v>
      </c>
      <c r="S3844">
        <v>13.789</v>
      </c>
      <c r="T3844">
        <v>17.782</v>
      </c>
      <c r="U3844">
        <v>20.084</v>
      </c>
      <c r="V3844">
        <v>27.332000000000001</v>
      </c>
      <c r="W3844">
        <v>45.978999999999999</v>
      </c>
      <c r="X3844">
        <v>28.814</v>
      </c>
      <c r="Y3844">
        <v>1.554</v>
      </c>
      <c r="Z3844">
        <v>8.8640000000000008</v>
      </c>
      <c r="AA3844">
        <v>12.096</v>
      </c>
      <c r="AB3844">
        <v>5.6120000000000001</v>
      </c>
      <c r="AC3844">
        <v>4.984</v>
      </c>
      <c r="AD3844">
        <v>7.77</v>
      </c>
      <c r="AE3844">
        <v>5.8239999999999998</v>
      </c>
      <c r="AF3844">
        <v>2.1560000000000001</v>
      </c>
      <c r="AG3844">
        <v>5.9829999999999997</v>
      </c>
      <c r="AH3844">
        <v>8.3810000000000002</v>
      </c>
      <c r="AI3844">
        <v>7.8230000000000004</v>
      </c>
      <c r="AJ3844">
        <v>6.0410000000000004</v>
      </c>
      <c r="AK3844">
        <v>4.2649999999999997</v>
      </c>
      <c r="AL3844">
        <v>15.101000000000001</v>
      </c>
      <c r="AM3844">
        <v>10.552</v>
      </c>
      <c r="AN3844">
        <v>4.3090000000000002</v>
      </c>
      <c r="AO3844">
        <v>14.022</v>
      </c>
      <c r="AP3844">
        <v>9.3780000000000001</v>
      </c>
      <c r="AQ3844">
        <v>5.7169999999999996</v>
      </c>
      <c r="AR3844">
        <v>6.8780000000000001</v>
      </c>
      <c r="AS3844">
        <v>6.5819999999999999</v>
      </c>
      <c r="AT3844">
        <v>6.3179999999999996</v>
      </c>
      <c r="AU3844">
        <v>7.9850000000000003</v>
      </c>
      <c r="AV3844">
        <v>4.8470000000000004</v>
      </c>
      <c r="AW3844">
        <v>4.9850000000000003</v>
      </c>
      <c r="AX3844">
        <v>5</v>
      </c>
      <c r="AY3844">
        <v>5</v>
      </c>
      <c r="AZ3844">
        <v>5</v>
      </c>
      <c r="BA3844">
        <v>5</v>
      </c>
      <c r="BB3844">
        <v>2017</v>
      </c>
    </row>
    <row r="3845" spans="1:54" hidden="1" x14ac:dyDescent="0.2">
      <c r="A3845">
        <v>664</v>
      </c>
      <c r="B3845" t="s">
        <v>476</v>
      </c>
      <c r="C3845" t="s">
        <v>297</v>
      </c>
      <c r="D3845" t="s">
        <v>3</v>
      </c>
      <c r="E3845" t="s">
        <v>293</v>
      </c>
      <c r="F3845" s="3" t="s">
        <v>296</v>
      </c>
      <c r="G3845" t="s">
        <v>295</v>
      </c>
      <c r="I3845" t="s">
        <v>1285</v>
      </c>
      <c r="J3845">
        <v>7.8789999999999996</v>
      </c>
      <c r="K3845">
        <v>9.4009999999999998</v>
      </c>
      <c r="L3845">
        <v>10.692</v>
      </c>
      <c r="M3845">
        <v>11.718</v>
      </c>
      <c r="N3845">
        <v>12.997</v>
      </c>
      <c r="O3845">
        <v>14.327</v>
      </c>
      <c r="P3845">
        <v>14.936999999999999</v>
      </c>
      <c r="Q3845">
        <v>16.364000000000001</v>
      </c>
      <c r="R3845">
        <v>18.585999999999999</v>
      </c>
      <c r="S3845">
        <v>21.103999999999999</v>
      </c>
      <c r="T3845">
        <v>25.986000000000001</v>
      </c>
      <c r="U3845">
        <v>29.747</v>
      </c>
      <c r="V3845">
        <v>39.762</v>
      </c>
      <c r="W3845">
        <v>61.512</v>
      </c>
      <c r="X3845">
        <v>65.578999999999994</v>
      </c>
      <c r="Y3845">
        <v>70.096999999999994</v>
      </c>
      <c r="Z3845">
        <v>77.572000000000003</v>
      </c>
      <c r="AA3845">
        <v>86.034999999999997</v>
      </c>
      <c r="AB3845">
        <v>88.028999999999996</v>
      </c>
      <c r="AC3845">
        <v>95.114999999999995</v>
      </c>
      <c r="AD3845">
        <v>103.48</v>
      </c>
      <c r="AE3845">
        <v>106.505</v>
      </c>
      <c r="AF3845">
        <v>110.194</v>
      </c>
      <c r="AG3845">
        <v>115.34</v>
      </c>
      <c r="AH3845">
        <v>128.941</v>
      </c>
      <c r="AI3845">
        <v>135.27500000000001</v>
      </c>
      <c r="AJ3845">
        <v>145.17099999999999</v>
      </c>
      <c r="AK3845">
        <v>153.30099999999999</v>
      </c>
      <c r="AL3845">
        <v>177.03</v>
      </c>
      <c r="AM3845">
        <v>191.22</v>
      </c>
      <c r="AN3845">
        <v>202.244</v>
      </c>
      <c r="AO3845">
        <v>240.536</v>
      </c>
      <c r="AP3845">
        <v>248.23500000000001</v>
      </c>
      <c r="AQ3845">
        <v>265.98</v>
      </c>
      <c r="AR3845">
        <v>281.98899999999998</v>
      </c>
      <c r="AS3845">
        <v>304.56700000000001</v>
      </c>
      <c r="AT3845">
        <v>323.90600000000001</v>
      </c>
      <c r="AU3845">
        <v>338.46800000000002</v>
      </c>
      <c r="AV3845">
        <v>355.596</v>
      </c>
      <c r="AW3845">
        <v>373.36200000000002</v>
      </c>
      <c r="AX3845">
        <v>378.846</v>
      </c>
      <c r="AY3845">
        <v>397.78800000000001</v>
      </c>
      <c r="AZ3845">
        <v>417.678</v>
      </c>
      <c r="BA3845">
        <v>438.56099999999998</v>
      </c>
      <c r="BB3845">
        <v>2017</v>
      </c>
    </row>
    <row r="3846" spans="1:54" hidden="1" x14ac:dyDescent="0.2">
      <c r="A3846">
        <v>664</v>
      </c>
      <c r="B3846" t="s">
        <v>476</v>
      </c>
      <c r="C3846" t="s">
        <v>294</v>
      </c>
      <c r="D3846" t="s">
        <v>3</v>
      </c>
      <c r="E3846" t="s">
        <v>293</v>
      </c>
      <c r="F3846" t="s">
        <v>292</v>
      </c>
      <c r="G3846" t="s">
        <v>275</v>
      </c>
      <c r="I3846" t="s">
        <v>291</v>
      </c>
      <c r="J3846">
        <v>13.1</v>
      </c>
      <c r="K3846">
        <v>19.318000000000001</v>
      </c>
      <c r="L3846">
        <v>13.73</v>
      </c>
      <c r="M3846">
        <v>9.5980000000000008</v>
      </c>
      <c r="N3846">
        <v>10.916</v>
      </c>
      <c r="O3846">
        <v>10.231</v>
      </c>
      <c r="P3846">
        <v>4.2549999999999999</v>
      </c>
      <c r="Q3846">
        <v>9.5559999999999992</v>
      </c>
      <c r="R3846">
        <v>13.577999999999999</v>
      </c>
      <c r="S3846">
        <v>13.545999999999999</v>
      </c>
      <c r="T3846">
        <v>23.134</v>
      </c>
      <c r="U3846">
        <v>14.473000000000001</v>
      </c>
      <c r="V3846">
        <v>33.667999999999999</v>
      </c>
      <c r="W3846">
        <v>54.7</v>
      </c>
      <c r="X3846">
        <v>6.6120000000000001</v>
      </c>
      <c r="Y3846">
        <v>6.89</v>
      </c>
      <c r="Z3846">
        <v>10.664</v>
      </c>
      <c r="AA3846">
        <v>10.909000000000001</v>
      </c>
      <c r="AB3846">
        <v>2.3180000000000001</v>
      </c>
      <c r="AC3846">
        <v>8.0500000000000007</v>
      </c>
      <c r="AD3846">
        <v>8.7949999999999999</v>
      </c>
      <c r="AE3846">
        <v>2.923</v>
      </c>
      <c r="AF3846">
        <v>3.464</v>
      </c>
      <c r="AG3846">
        <v>4.67</v>
      </c>
      <c r="AH3846">
        <v>11.792</v>
      </c>
      <c r="AI3846">
        <v>4.9119999999999999</v>
      </c>
      <c r="AJ3846">
        <v>7.3159999999999998</v>
      </c>
      <c r="AK3846">
        <v>5.6</v>
      </c>
      <c r="AL3846">
        <v>15.478</v>
      </c>
      <c r="AM3846">
        <v>8.016</v>
      </c>
      <c r="AN3846">
        <v>5.7649999999999997</v>
      </c>
      <c r="AO3846">
        <v>18.934000000000001</v>
      </c>
      <c r="AP3846">
        <v>3.2</v>
      </c>
      <c r="AQ3846">
        <v>7.149</v>
      </c>
      <c r="AR3846">
        <v>6.0190000000000001</v>
      </c>
      <c r="AS3846">
        <v>8.0069999999999997</v>
      </c>
      <c r="AT3846">
        <v>6.35</v>
      </c>
      <c r="AU3846">
        <v>4.4960000000000004</v>
      </c>
      <c r="AV3846">
        <v>5.0609999999999999</v>
      </c>
      <c r="AW3846">
        <v>4.9960000000000004</v>
      </c>
      <c r="AX3846">
        <v>1.4690000000000001</v>
      </c>
      <c r="AY3846">
        <v>5</v>
      </c>
      <c r="AZ3846">
        <v>5</v>
      </c>
      <c r="BA3846">
        <v>5</v>
      </c>
      <c r="BB3846">
        <v>2017</v>
      </c>
    </row>
    <row r="3847" spans="1:54" hidden="1" x14ac:dyDescent="0.2">
      <c r="A3847">
        <v>664</v>
      </c>
      <c r="B3847" t="s">
        <v>476</v>
      </c>
      <c r="C3847" t="s">
        <v>290</v>
      </c>
      <c r="D3847" t="s">
        <v>3</v>
      </c>
      <c r="E3847" t="s">
        <v>289</v>
      </c>
      <c r="G3847" t="s">
        <v>288</v>
      </c>
      <c r="J3847"/>
      <c r="K3847"/>
      <c r="L3847"/>
      <c r="M3847"/>
      <c r="N3847"/>
      <c r="O3847"/>
      <c r="P3847"/>
      <c r="Q3847"/>
      <c r="R3847"/>
      <c r="S3847"/>
      <c r="T3847"/>
      <c r="U3847"/>
      <c r="V3847"/>
      <c r="W3847"/>
      <c r="X3847"/>
      <c r="Y3847"/>
      <c r="Z3847"/>
      <c r="AA3847"/>
      <c r="AB3847"/>
      <c r="AC3847"/>
      <c r="AD3847"/>
      <c r="AE3847"/>
      <c r="AF3847"/>
      <c r="AG3847"/>
      <c r="AH3847"/>
      <c r="AI3847"/>
      <c r="AJ3847"/>
      <c r="AK3847"/>
      <c r="AL3847"/>
      <c r="AM3847"/>
      <c r="AN3847"/>
      <c r="AO3847"/>
      <c r="AP3847"/>
      <c r="AQ3847"/>
      <c r="AR3847"/>
      <c r="AS3847"/>
      <c r="AT3847"/>
      <c r="AU3847"/>
      <c r="AV3847"/>
      <c r="AW3847"/>
      <c r="AX3847"/>
      <c r="AY3847"/>
      <c r="AZ3847"/>
    </row>
    <row r="3848" spans="1:54" hidden="1" x14ac:dyDescent="0.2">
      <c r="A3848">
        <v>664</v>
      </c>
      <c r="B3848" t="s">
        <v>476</v>
      </c>
      <c r="C3848" t="s">
        <v>287</v>
      </c>
      <c r="D3848" t="s">
        <v>3</v>
      </c>
      <c r="E3848" t="s">
        <v>286</v>
      </c>
      <c r="F3848" s="3" t="s">
        <v>285</v>
      </c>
      <c r="G3848" t="s">
        <v>275</v>
      </c>
      <c r="I3848" s="3" t="s">
        <v>1286</v>
      </c>
      <c r="J3848">
        <v>12.5</v>
      </c>
      <c r="K3848">
        <v>-19.7</v>
      </c>
      <c r="L3848">
        <v>-17.5</v>
      </c>
      <c r="M3848">
        <v>-18.100000000000001</v>
      </c>
      <c r="N3848">
        <v>17.899999999999999</v>
      </c>
      <c r="O3848">
        <v>-7.1</v>
      </c>
      <c r="P3848">
        <v>16.8</v>
      </c>
      <c r="Q3848">
        <v>13.3</v>
      </c>
      <c r="R3848">
        <v>9</v>
      </c>
      <c r="S3848" t="s">
        <v>355</v>
      </c>
      <c r="T3848">
        <v>4.75</v>
      </c>
      <c r="U3848">
        <v>-8.0389999999999997</v>
      </c>
      <c r="V3848">
        <v>-0.71899999999999997</v>
      </c>
      <c r="W3848">
        <v>-12.255000000000001</v>
      </c>
      <c r="X3848">
        <v>25.673999999999999</v>
      </c>
      <c r="Y3848">
        <v>32.069000000000003</v>
      </c>
      <c r="Z3848">
        <v>2.1629999999999998</v>
      </c>
      <c r="AA3848">
        <v>1.1220000000000001</v>
      </c>
      <c r="AB3848">
        <v>-3.198</v>
      </c>
      <c r="AC3848">
        <v>-7.1870000000000003</v>
      </c>
      <c r="AD3848">
        <v>6.7590000000000003</v>
      </c>
      <c r="AE3848">
        <v>11.44</v>
      </c>
      <c r="AF3848">
        <v>-3.8210000000000002</v>
      </c>
      <c r="AG3848">
        <v>1.2929999999999999</v>
      </c>
      <c r="AH3848">
        <v>7.51</v>
      </c>
      <c r="AI3848">
        <v>14.733000000000001</v>
      </c>
      <c r="AJ3848">
        <v>10.11</v>
      </c>
      <c r="AK3848">
        <v>17.3</v>
      </c>
      <c r="AL3848">
        <v>0.221</v>
      </c>
      <c r="AM3848">
        <v>13.55</v>
      </c>
      <c r="AN3848">
        <v>8.1129999999999995</v>
      </c>
      <c r="AO3848">
        <v>13.238</v>
      </c>
      <c r="AP3848">
        <v>5.2</v>
      </c>
      <c r="AQ3848">
        <v>-0.443</v>
      </c>
      <c r="AR3848">
        <v>10.379</v>
      </c>
      <c r="AS3848">
        <v>1.2230000000000001</v>
      </c>
      <c r="AT3848">
        <v>-4.7190000000000003</v>
      </c>
      <c r="AU3848">
        <v>8.8010000000000002</v>
      </c>
      <c r="AV3848">
        <v>3.246</v>
      </c>
      <c r="AW3848">
        <v>8.2149999999999999</v>
      </c>
      <c r="AX3848">
        <v>9.09</v>
      </c>
      <c r="AY3848">
        <v>9.0879999999999992</v>
      </c>
      <c r="AZ3848">
        <v>8.1639999999999997</v>
      </c>
      <c r="BA3848">
        <v>6.6139999999999999</v>
      </c>
      <c r="BB3848">
        <v>2017</v>
      </c>
    </row>
    <row r="3849" spans="1:54" hidden="1" x14ac:dyDescent="0.2">
      <c r="A3849">
        <v>664</v>
      </c>
      <c r="B3849" t="s">
        <v>476</v>
      </c>
      <c r="C3849" t="s">
        <v>284</v>
      </c>
      <c r="D3849" t="s">
        <v>3</v>
      </c>
      <c r="E3849" t="s">
        <v>283</v>
      </c>
      <c r="F3849" s="3" t="s">
        <v>282</v>
      </c>
      <c r="G3849" t="s">
        <v>275</v>
      </c>
      <c r="I3849" s="3" t="s">
        <v>1286</v>
      </c>
      <c r="J3849">
        <v>12.5</v>
      </c>
      <c r="K3849">
        <v>0</v>
      </c>
      <c r="L3849">
        <v>0</v>
      </c>
      <c r="M3849">
        <v>0</v>
      </c>
      <c r="N3849">
        <v>0</v>
      </c>
      <c r="O3849">
        <v>0</v>
      </c>
      <c r="P3849" t="s">
        <v>355</v>
      </c>
      <c r="Q3849" t="s">
        <v>355</v>
      </c>
      <c r="R3849" t="s">
        <v>355</v>
      </c>
      <c r="S3849" t="s">
        <v>355</v>
      </c>
      <c r="T3849">
        <v>4.75</v>
      </c>
      <c r="U3849">
        <v>-8.0389999999999997</v>
      </c>
      <c r="V3849">
        <v>-0.71899999999999997</v>
      </c>
      <c r="W3849">
        <v>-12.255000000000001</v>
      </c>
      <c r="X3849">
        <v>25.673999999999999</v>
      </c>
      <c r="Y3849">
        <v>32.069000000000003</v>
      </c>
      <c r="Z3849">
        <v>2.1629999999999998</v>
      </c>
      <c r="AA3849">
        <v>1.3129999999999999</v>
      </c>
      <c r="AB3849">
        <v>-3.2810000000000001</v>
      </c>
      <c r="AC3849">
        <v>-7.0149999999999997</v>
      </c>
      <c r="AD3849">
        <v>6.7590000000000003</v>
      </c>
      <c r="AE3849">
        <v>9.0530000000000008</v>
      </c>
      <c r="AF3849">
        <v>-1.0960000000000001</v>
      </c>
      <c r="AG3849">
        <v>1.5189999999999999</v>
      </c>
      <c r="AH3849">
        <v>6.4279999999999999</v>
      </c>
      <c r="AI3849">
        <v>17.890999999999998</v>
      </c>
      <c r="AJ3849">
        <v>12.414999999999999</v>
      </c>
      <c r="AK3849">
        <v>17.48</v>
      </c>
      <c r="AL3849">
        <v>1.546</v>
      </c>
      <c r="AM3849">
        <v>18.622</v>
      </c>
      <c r="AN3849">
        <v>-5</v>
      </c>
      <c r="AO3849">
        <v>11.579000000000001</v>
      </c>
      <c r="AP3849">
        <v>-0.94299999999999995</v>
      </c>
      <c r="AQ3849">
        <v>1.905</v>
      </c>
      <c r="AR3849">
        <v>6.5419999999999998</v>
      </c>
      <c r="AS3849">
        <v>0</v>
      </c>
      <c r="AT3849">
        <v>-2.5640000000000001</v>
      </c>
      <c r="AU3849">
        <v>9.5259999999999998</v>
      </c>
      <c r="AV3849">
        <v>3.222</v>
      </c>
      <c r="AW3849">
        <v>8.9079999999999995</v>
      </c>
      <c r="AX3849">
        <v>9.7910000000000004</v>
      </c>
      <c r="AY3849">
        <v>9.41</v>
      </c>
      <c r="AZ3849">
        <v>8.468</v>
      </c>
      <c r="BA3849">
        <v>7.0419999999999998</v>
      </c>
      <c r="BB3849">
        <v>2017</v>
      </c>
    </row>
    <row r="3850" spans="1:54" hidden="1" x14ac:dyDescent="0.2">
      <c r="A3850">
        <v>664</v>
      </c>
      <c r="B3850" t="s">
        <v>476</v>
      </c>
      <c r="C3850" t="s">
        <v>281</v>
      </c>
      <c r="D3850" t="s">
        <v>3</v>
      </c>
      <c r="E3850" t="s">
        <v>280</v>
      </c>
      <c r="F3850" s="3" t="s">
        <v>279</v>
      </c>
      <c r="G3850" t="s">
        <v>275</v>
      </c>
      <c r="I3850" s="3" t="s">
        <v>1286</v>
      </c>
      <c r="J3850">
        <v>-0.1</v>
      </c>
      <c r="K3850">
        <v>-4.2</v>
      </c>
      <c r="L3850">
        <v>3.2</v>
      </c>
      <c r="M3850">
        <v>1.2</v>
      </c>
      <c r="N3850">
        <v>0.9</v>
      </c>
      <c r="O3850">
        <v>6.7</v>
      </c>
      <c r="P3850">
        <v>9.8000000000000007</v>
      </c>
      <c r="Q3850">
        <v>0.9</v>
      </c>
      <c r="R3850">
        <v>3.9</v>
      </c>
      <c r="S3850">
        <v>0</v>
      </c>
      <c r="T3850">
        <v>7.9169999999999998</v>
      </c>
      <c r="U3850">
        <v>6.5049999999999999</v>
      </c>
      <c r="V3850">
        <v>-4.9880000000000004</v>
      </c>
      <c r="W3850">
        <v>11.675000000000001</v>
      </c>
      <c r="X3850">
        <v>19.111999999999998</v>
      </c>
      <c r="Y3850">
        <v>16.600999999999999</v>
      </c>
      <c r="Z3850">
        <v>10.853999999999999</v>
      </c>
      <c r="AA3850">
        <v>-10.009</v>
      </c>
      <c r="AB3850">
        <v>-2.0459999999999998</v>
      </c>
      <c r="AC3850">
        <v>-5.2149999999999999</v>
      </c>
      <c r="AD3850">
        <v>-4.9249999999999998</v>
      </c>
      <c r="AE3850">
        <v>18.631</v>
      </c>
      <c r="AF3850">
        <v>11.039</v>
      </c>
      <c r="AG3850">
        <v>4.0279999999999996</v>
      </c>
      <c r="AH3850">
        <v>8.782</v>
      </c>
      <c r="AI3850">
        <v>15.701000000000001</v>
      </c>
      <c r="AJ3850">
        <v>-7.0999999999999994E-2</v>
      </c>
      <c r="AK3850">
        <v>17.123999999999999</v>
      </c>
      <c r="AL3850">
        <v>3.7469999999999999</v>
      </c>
      <c r="AM3850">
        <v>-6.258</v>
      </c>
      <c r="AN3850">
        <v>8.7439999999999998</v>
      </c>
      <c r="AO3850">
        <v>9.2100000000000009</v>
      </c>
      <c r="AP3850">
        <v>6.7830000000000004</v>
      </c>
      <c r="AQ3850">
        <v>-2.1629999999999998</v>
      </c>
      <c r="AR3850">
        <v>5.8380000000000001</v>
      </c>
      <c r="AS3850">
        <v>6.2389999999999999</v>
      </c>
      <c r="AT3850">
        <v>0.57999999999999996</v>
      </c>
      <c r="AU3850">
        <v>9.4830000000000005</v>
      </c>
      <c r="AV3850">
        <v>15.882</v>
      </c>
      <c r="AW3850">
        <v>9.5239999999999991</v>
      </c>
      <c r="AX3850">
        <v>8.9629999999999992</v>
      </c>
      <c r="AY3850">
        <v>8.1739999999999995</v>
      </c>
      <c r="AZ3850">
        <v>8.016</v>
      </c>
      <c r="BA3850">
        <v>7.9489999999999998</v>
      </c>
      <c r="BB3850">
        <v>2017</v>
      </c>
    </row>
    <row r="3851" spans="1:54" hidden="1" x14ac:dyDescent="0.2">
      <c r="A3851">
        <v>664</v>
      </c>
      <c r="B3851" t="s">
        <v>476</v>
      </c>
      <c r="C3851" t="s">
        <v>278</v>
      </c>
      <c r="D3851" t="s">
        <v>3</v>
      </c>
      <c r="E3851" t="s">
        <v>277</v>
      </c>
      <c r="F3851" s="3" t="s">
        <v>276</v>
      </c>
      <c r="G3851" t="s">
        <v>275</v>
      </c>
      <c r="I3851" s="3" t="s">
        <v>1286</v>
      </c>
      <c r="J3851">
        <v>-0.1</v>
      </c>
      <c r="K3851">
        <v>0</v>
      </c>
      <c r="L3851">
        <v>0</v>
      </c>
      <c r="M3851">
        <v>0</v>
      </c>
      <c r="N3851">
        <v>0</v>
      </c>
      <c r="O3851">
        <v>0</v>
      </c>
      <c r="P3851">
        <v>0</v>
      </c>
      <c r="Q3851">
        <v>0</v>
      </c>
      <c r="R3851">
        <v>0</v>
      </c>
      <c r="S3851">
        <v>0</v>
      </c>
      <c r="T3851">
        <v>7.9169999999999998</v>
      </c>
      <c r="U3851">
        <v>6.5049999999999999</v>
      </c>
      <c r="V3851">
        <v>-4.9880000000000004</v>
      </c>
      <c r="W3851">
        <v>11.675000000000001</v>
      </c>
      <c r="X3851">
        <v>19.111999999999998</v>
      </c>
      <c r="Y3851">
        <v>16.600999999999999</v>
      </c>
      <c r="Z3851">
        <v>10.853999999999999</v>
      </c>
      <c r="AA3851">
        <v>-10.009</v>
      </c>
      <c r="AB3851">
        <v>-2.0459999999999998</v>
      </c>
      <c r="AC3851">
        <v>-5.2149999999999999</v>
      </c>
      <c r="AD3851">
        <v>-4.4560000000000004</v>
      </c>
      <c r="AE3851">
        <v>17.818000000000001</v>
      </c>
      <c r="AF3851">
        <v>15.792999999999999</v>
      </c>
      <c r="AG3851">
        <v>4.8899999999999997</v>
      </c>
      <c r="AH3851">
        <v>1.9379999999999999</v>
      </c>
      <c r="AI3851">
        <v>20.355</v>
      </c>
      <c r="AJ3851">
        <v>-10.058</v>
      </c>
      <c r="AK3851">
        <v>16.327000000000002</v>
      </c>
      <c r="AL3851">
        <v>5.1710000000000003</v>
      </c>
      <c r="AM3851">
        <v>-4.7169999999999996</v>
      </c>
      <c r="AN3851">
        <v>-8</v>
      </c>
      <c r="AO3851">
        <v>23.913</v>
      </c>
      <c r="AP3851">
        <v>-0.877</v>
      </c>
      <c r="AQ3851">
        <v>-7.9649999999999999</v>
      </c>
      <c r="AR3851">
        <v>5.7690000000000001</v>
      </c>
      <c r="AS3851">
        <v>-6.7709999999999999</v>
      </c>
      <c r="AT3851">
        <v>2.0369999999999999</v>
      </c>
      <c r="AU3851">
        <v>7.819</v>
      </c>
      <c r="AV3851">
        <v>17.553000000000001</v>
      </c>
      <c r="AW3851">
        <v>11.987</v>
      </c>
      <c r="AX3851">
        <v>10.62</v>
      </c>
      <c r="AY3851">
        <v>9.43</v>
      </c>
      <c r="AZ3851">
        <v>9.6479999999999997</v>
      </c>
      <c r="BA3851">
        <v>9.4960000000000004</v>
      </c>
      <c r="BB3851">
        <v>2017</v>
      </c>
    </row>
    <row r="3852" spans="1:54" hidden="1" x14ac:dyDescent="0.2">
      <c r="A3852">
        <v>664</v>
      </c>
      <c r="B3852" t="s">
        <v>476</v>
      </c>
      <c r="C3852" t="s">
        <v>274</v>
      </c>
      <c r="D3852" t="s">
        <v>3</v>
      </c>
      <c r="E3852" t="s">
        <v>273</v>
      </c>
      <c r="F3852" s="3" t="s">
        <v>272</v>
      </c>
      <c r="G3852" t="s">
        <v>271</v>
      </c>
      <c r="J3852"/>
      <c r="K3852"/>
      <c r="L3852"/>
      <c r="M3852"/>
      <c r="N3852"/>
      <c r="O3852"/>
      <c r="P3852"/>
      <c r="Q3852"/>
      <c r="R3852"/>
      <c r="S3852"/>
      <c r="T3852"/>
      <c r="U3852"/>
      <c r="V3852"/>
      <c r="W3852"/>
      <c r="X3852"/>
      <c r="Y3852"/>
      <c r="Z3852"/>
      <c r="AA3852"/>
      <c r="AB3852"/>
      <c r="AC3852"/>
      <c r="AD3852"/>
      <c r="AE3852"/>
      <c r="AF3852"/>
      <c r="AG3852"/>
      <c r="AH3852"/>
      <c r="AI3852"/>
      <c r="AJ3852"/>
      <c r="AK3852"/>
      <c r="AL3852"/>
      <c r="AM3852"/>
      <c r="AN3852"/>
      <c r="AO3852"/>
      <c r="AP3852"/>
      <c r="AQ3852"/>
      <c r="AR3852"/>
      <c r="AS3852"/>
      <c r="AT3852"/>
      <c r="AU3852"/>
      <c r="AV3852"/>
      <c r="AW3852"/>
      <c r="AX3852"/>
      <c r="AY3852"/>
      <c r="AZ3852"/>
    </row>
    <row r="3853" spans="1:54" hidden="1" x14ac:dyDescent="0.2">
      <c r="A3853">
        <v>664</v>
      </c>
      <c r="B3853" t="s">
        <v>476</v>
      </c>
      <c r="C3853" t="s">
        <v>270</v>
      </c>
      <c r="D3853" t="s">
        <v>3</v>
      </c>
      <c r="E3853" t="s">
        <v>269</v>
      </c>
      <c r="F3853" s="3" t="s">
        <v>268</v>
      </c>
      <c r="G3853" t="s">
        <v>264</v>
      </c>
      <c r="H3853" t="s">
        <v>263</v>
      </c>
      <c r="J3853"/>
      <c r="K3853"/>
      <c r="L3853"/>
      <c r="M3853"/>
      <c r="N3853"/>
      <c r="O3853"/>
      <c r="P3853"/>
      <c r="Q3853"/>
      <c r="R3853"/>
      <c r="S3853"/>
      <c r="T3853"/>
      <c r="U3853"/>
      <c r="V3853"/>
      <c r="W3853"/>
      <c r="X3853"/>
      <c r="Y3853"/>
      <c r="Z3853"/>
      <c r="AA3853"/>
      <c r="AB3853"/>
      <c r="AC3853"/>
      <c r="AD3853"/>
      <c r="AE3853"/>
      <c r="AF3853"/>
      <c r="AG3853"/>
      <c r="AH3853"/>
      <c r="AI3853"/>
      <c r="AJ3853"/>
      <c r="AK3853"/>
      <c r="AL3853"/>
      <c r="AM3853"/>
      <c r="AN3853"/>
      <c r="AO3853"/>
      <c r="AP3853"/>
      <c r="AQ3853"/>
      <c r="AR3853"/>
      <c r="AS3853"/>
      <c r="AT3853"/>
      <c r="AU3853"/>
      <c r="AV3853"/>
      <c r="AW3853"/>
      <c r="AX3853"/>
      <c r="AY3853"/>
      <c r="AZ3853"/>
    </row>
    <row r="3854" spans="1:54" hidden="1" x14ac:dyDescent="0.2">
      <c r="A3854">
        <v>664</v>
      </c>
      <c r="B3854" t="s">
        <v>476</v>
      </c>
      <c r="C3854" t="s">
        <v>267</v>
      </c>
      <c r="D3854" t="s">
        <v>3</v>
      </c>
      <c r="E3854" t="s">
        <v>266</v>
      </c>
      <c r="F3854" s="3" t="s">
        <v>265</v>
      </c>
      <c r="G3854" t="s">
        <v>264</v>
      </c>
      <c r="H3854" t="s">
        <v>263</v>
      </c>
      <c r="I3854" s="3" t="s">
        <v>1287</v>
      </c>
      <c r="J3854">
        <v>15.74</v>
      </c>
      <c r="K3854">
        <v>16.327000000000002</v>
      </c>
      <c r="L3854">
        <v>16.920000000000002</v>
      </c>
      <c r="M3854">
        <v>17.498000000000001</v>
      </c>
      <c r="N3854">
        <v>18.094999999999999</v>
      </c>
      <c r="O3854">
        <v>18.712</v>
      </c>
      <c r="P3854">
        <v>19.350999999999999</v>
      </c>
      <c r="Q3854">
        <v>20.010999999999999</v>
      </c>
      <c r="R3854">
        <v>20.693999999999999</v>
      </c>
      <c r="S3854">
        <v>21.4</v>
      </c>
      <c r="T3854">
        <v>22.036999999999999</v>
      </c>
      <c r="U3854">
        <v>22.693999999999999</v>
      </c>
      <c r="V3854">
        <v>23.37</v>
      </c>
      <c r="W3854">
        <v>24.065999999999999</v>
      </c>
      <c r="X3854">
        <v>24.783000000000001</v>
      </c>
      <c r="Y3854">
        <v>25.521000000000001</v>
      </c>
      <c r="Z3854">
        <v>26.280999999999999</v>
      </c>
      <c r="AA3854">
        <v>27.064</v>
      </c>
      <c r="AB3854">
        <v>27.87</v>
      </c>
      <c r="AC3854">
        <v>28.7</v>
      </c>
      <c r="AD3854">
        <v>29.494</v>
      </c>
      <c r="AE3854">
        <v>30.309000000000001</v>
      </c>
      <c r="AF3854">
        <v>31.146999999999998</v>
      </c>
      <c r="AG3854">
        <v>32.009</v>
      </c>
      <c r="AH3854">
        <v>32.893999999999998</v>
      </c>
      <c r="AI3854">
        <v>33.802999999999997</v>
      </c>
      <c r="AJ3854">
        <v>34.738</v>
      </c>
      <c r="AK3854">
        <v>35.698</v>
      </c>
      <c r="AL3854">
        <v>36.686</v>
      </c>
      <c r="AM3854">
        <v>37.700000000000003</v>
      </c>
      <c r="AN3854">
        <v>38.5</v>
      </c>
      <c r="AO3854">
        <v>39.5</v>
      </c>
      <c r="AP3854">
        <v>40.700000000000003</v>
      </c>
      <c r="AQ3854">
        <v>41.8</v>
      </c>
      <c r="AR3854">
        <v>43</v>
      </c>
      <c r="AS3854">
        <v>44.2</v>
      </c>
      <c r="AT3854">
        <v>45.451000000000001</v>
      </c>
      <c r="AU3854">
        <v>46.728999999999999</v>
      </c>
      <c r="AV3854">
        <v>48.033000000000001</v>
      </c>
      <c r="AW3854">
        <v>49.363999999999997</v>
      </c>
      <c r="AX3854">
        <v>50.722000000000001</v>
      </c>
      <c r="AY3854">
        <v>52.106999999999999</v>
      </c>
      <c r="AZ3854">
        <v>53.518999999999998</v>
      </c>
      <c r="BA3854">
        <v>54.959000000000003</v>
      </c>
      <c r="BB3854">
        <v>2013</v>
      </c>
    </row>
    <row r="3855" spans="1:54" hidden="1" x14ac:dyDescent="0.2">
      <c r="A3855">
        <v>664</v>
      </c>
      <c r="B3855" t="s">
        <v>476</v>
      </c>
      <c r="C3855" t="s">
        <v>262</v>
      </c>
      <c r="D3855" t="s">
        <v>3</v>
      </c>
      <c r="E3855" t="s">
        <v>260</v>
      </c>
      <c r="F3855" t="s">
        <v>259</v>
      </c>
      <c r="G3855" t="s">
        <v>225</v>
      </c>
      <c r="H3855" t="s">
        <v>222</v>
      </c>
      <c r="I3855" t="s">
        <v>1288</v>
      </c>
      <c r="J3855" s="3" t="s">
        <v>215</v>
      </c>
      <c r="K3855" s="3" t="s">
        <v>215</v>
      </c>
      <c r="L3855" s="3">
        <v>17.463000000000001</v>
      </c>
      <c r="M3855" s="3">
        <v>18.709</v>
      </c>
      <c r="N3855" s="3">
        <v>20.783999999999999</v>
      </c>
      <c r="O3855" s="3">
        <v>23.992999999999999</v>
      </c>
      <c r="P3855" s="3">
        <v>27.638000000000002</v>
      </c>
      <c r="Q3855" s="3">
        <v>32.953000000000003</v>
      </c>
      <c r="R3855" s="3">
        <v>38.975999999999999</v>
      </c>
      <c r="S3855" s="3">
        <v>44.695999999999998</v>
      </c>
      <c r="T3855" s="3">
        <v>51.561</v>
      </c>
      <c r="U3855" s="3">
        <v>41.603999999999999</v>
      </c>
      <c r="V3855" s="3">
        <v>45.252000000000002</v>
      </c>
      <c r="W3855" s="3">
        <v>62.893000000000001</v>
      </c>
      <c r="X3855" s="3">
        <v>103.05500000000001</v>
      </c>
      <c r="Y3855" s="3">
        <v>139.863</v>
      </c>
      <c r="Z3855" s="3">
        <v>151.95400000000001</v>
      </c>
      <c r="AA3855" s="3">
        <v>168.976</v>
      </c>
      <c r="AB3855" s="3">
        <v>190.727</v>
      </c>
      <c r="AC3855" s="3">
        <v>190.93299999999999</v>
      </c>
      <c r="AD3855" s="3">
        <v>200.53700000000001</v>
      </c>
      <c r="AE3855" s="3">
        <v>210.49199999999999</v>
      </c>
      <c r="AF3855" s="3">
        <v>215.142</v>
      </c>
      <c r="AG3855" s="3">
        <v>248.28700000000001</v>
      </c>
      <c r="AH3855" s="3">
        <v>287.79399999999998</v>
      </c>
      <c r="AI3855" s="3">
        <v>318.01400000000001</v>
      </c>
      <c r="AJ3855" s="3">
        <v>359.92200000000003</v>
      </c>
      <c r="AK3855" s="3">
        <v>423.33</v>
      </c>
      <c r="AL3855" s="3">
        <v>482.87</v>
      </c>
      <c r="AM3855" s="3">
        <v>538.19399999999996</v>
      </c>
      <c r="AN3855" s="3">
        <v>627.54700000000003</v>
      </c>
      <c r="AO3855" s="3">
        <v>724.88099999999997</v>
      </c>
      <c r="AP3855" s="3">
        <v>815.81</v>
      </c>
      <c r="AQ3855" s="3">
        <v>934.77099999999996</v>
      </c>
      <c r="AR3855" s="3">
        <v>1067.569</v>
      </c>
      <c r="AS3855" s="3">
        <v>1200.6220000000001</v>
      </c>
      <c r="AT3855" s="3">
        <v>1348.8689999999999</v>
      </c>
      <c r="AU3855" s="3">
        <v>1538.125</v>
      </c>
      <c r="AV3855" s="3">
        <v>1736.09</v>
      </c>
      <c r="AW3855" s="3">
        <v>1931.7929999999999</v>
      </c>
      <c r="AX3855" s="3">
        <v>2163.3150000000001</v>
      </c>
      <c r="AY3855" s="3">
        <v>2430.48</v>
      </c>
      <c r="AZ3855" s="3">
        <v>2727.4110000000001</v>
      </c>
      <c r="BA3855">
        <v>3054.7840000000001</v>
      </c>
      <c r="BB3855">
        <v>2017</v>
      </c>
    </row>
    <row r="3856" spans="1:54" hidden="1" x14ac:dyDescent="0.2">
      <c r="A3856">
        <v>664</v>
      </c>
      <c r="B3856" t="s">
        <v>476</v>
      </c>
      <c r="C3856" t="s">
        <v>261</v>
      </c>
      <c r="D3856" t="s">
        <v>3</v>
      </c>
      <c r="E3856" t="s">
        <v>260</v>
      </c>
      <c r="F3856" t="s">
        <v>259</v>
      </c>
      <c r="G3856" t="s">
        <v>217</v>
      </c>
      <c r="I3856" t="s">
        <v>258</v>
      </c>
      <c r="J3856" s="3" t="s">
        <v>215</v>
      </c>
      <c r="K3856" s="3" t="s">
        <v>215</v>
      </c>
      <c r="L3856" s="3">
        <v>17.457000000000001</v>
      </c>
      <c r="M3856" s="3">
        <v>16.593</v>
      </c>
      <c r="N3856" s="3">
        <v>16.407</v>
      </c>
      <c r="O3856" s="3">
        <v>16.695</v>
      </c>
      <c r="P3856" s="3">
        <v>16.398</v>
      </c>
      <c r="Q3856" s="3">
        <v>17.587</v>
      </c>
      <c r="R3856" s="3">
        <v>18.597000000000001</v>
      </c>
      <c r="S3856" s="3">
        <v>18.536000000000001</v>
      </c>
      <c r="T3856" s="3">
        <v>18.513999999999999</v>
      </c>
      <c r="U3856" s="3">
        <v>13.151</v>
      </c>
      <c r="V3856" s="3">
        <v>12.417999999999999</v>
      </c>
      <c r="W3856" s="3">
        <v>13.779</v>
      </c>
      <c r="X3856" s="3">
        <v>19.513999999999999</v>
      </c>
      <c r="Y3856" s="3">
        <v>22.768999999999998</v>
      </c>
      <c r="Z3856" s="3">
        <v>19.611999999999998</v>
      </c>
      <c r="AA3856" s="3">
        <v>19.501000000000001</v>
      </c>
      <c r="AB3856" s="3">
        <v>20.074000000000002</v>
      </c>
      <c r="AC3856" s="3">
        <v>18.914999999999999</v>
      </c>
      <c r="AD3856" s="3">
        <v>18.623000000000001</v>
      </c>
      <c r="AE3856" s="3">
        <v>18.431999999999999</v>
      </c>
      <c r="AF3856" s="3">
        <v>18.504999999999999</v>
      </c>
      <c r="AG3856" s="3">
        <v>19.466999999999999</v>
      </c>
      <c r="AH3856" s="3">
        <v>20.123000000000001</v>
      </c>
      <c r="AI3856" s="3">
        <v>20.042000000000002</v>
      </c>
      <c r="AJ3856" s="3">
        <v>19.329000000000001</v>
      </c>
      <c r="AK3856" s="3">
        <v>19.677</v>
      </c>
      <c r="AL3856" s="3">
        <v>19.446999999999999</v>
      </c>
      <c r="AM3856" s="3">
        <v>18.794</v>
      </c>
      <c r="AN3856" s="3">
        <v>19.800999999999998</v>
      </c>
      <c r="AO3856" s="3">
        <v>19.454999999999998</v>
      </c>
      <c r="AP3856" s="3">
        <v>19.143999999999998</v>
      </c>
      <c r="AQ3856" s="3">
        <v>19.7</v>
      </c>
      <c r="AR3856" s="3">
        <v>19.760999999999999</v>
      </c>
      <c r="AS3856" s="3">
        <v>19.177</v>
      </c>
      <c r="AT3856" s="3">
        <v>18.841999999999999</v>
      </c>
      <c r="AU3856" s="3">
        <v>18.701000000000001</v>
      </c>
      <c r="AV3856" s="3">
        <v>19.001000000000001</v>
      </c>
      <c r="AW3856" s="3">
        <v>18.867000000000001</v>
      </c>
      <c r="AX3856" s="3">
        <v>18.907</v>
      </c>
      <c r="AY3856" s="3">
        <v>18.995000000000001</v>
      </c>
      <c r="AZ3856" s="3">
        <v>19.061</v>
      </c>
      <c r="BA3856">
        <v>19.167000000000002</v>
      </c>
      <c r="BB3856">
        <v>2017</v>
      </c>
    </row>
    <row r="3857" spans="1:54" hidden="1" x14ac:dyDescent="0.2">
      <c r="A3857">
        <v>664</v>
      </c>
      <c r="B3857" t="s">
        <v>476</v>
      </c>
      <c r="C3857" t="s">
        <v>257</v>
      </c>
      <c r="D3857" t="s">
        <v>3</v>
      </c>
      <c r="E3857" t="s">
        <v>255</v>
      </c>
      <c r="F3857" t="s">
        <v>254</v>
      </c>
      <c r="G3857" t="s">
        <v>225</v>
      </c>
      <c r="H3857" t="s">
        <v>222</v>
      </c>
      <c r="I3857" t="s">
        <v>1288</v>
      </c>
      <c r="J3857" s="3" t="s">
        <v>215</v>
      </c>
      <c r="K3857" s="3" t="s">
        <v>215</v>
      </c>
      <c r="L3857" s="3">
        <v>21.722000000000001</v>
      </c>
      <c r="M3857" s="3">
        <v>22.131</v>
      </c>
      <c r="N3857" s="3">
        <v>25.283999999999999</v>
      </c>
      <c r="O3857" s="3">
        <v>30.064</v>
      </c>
      <c r="P3857" s="3">
        <v>34.595999999999997</v>
      </c>
      <c r="Q3857" s="3">
        <v>38.912999999999997</v>
      </c>
      <c r="R3857" s="3">
        <v>44.819000000000003</v>
      </c>
      <c r="S3857" s="3">
        <v>52.786000000000001</v>
      </c>
      <c r="T3857" s="3">
        <v>64.221000000000004</v>
      </c>
      <c r="U3857" s="3">
        <v>69.783000000000001</v>
      </c>
      <c r="V3857" s="3">
        <v>86.078999999999994</v>
      </c>
      <c r="W3857" s="3">
        <v>115.905</v>
      </c>
      <c r="X3857" s="3">
        <v>133.214</v>
      </c>
      <c r="Y3857" s="3">
        <v>142.846</v>
      </c>
      <c r="Z3857" s="3">
        <v>158.553</v>
      </c>
      <c r="AA3857" s="3">
        <v>180.92400000000001</v>
      </c>
      <c r="AB3857" s="3">
        <v>195.751</v>
      </c>
      <c r="AC3857" s="3">
        <v>188.35</v>
      </c>
      <c r="AD3857" s="3">
        <v>201.05099999999999</v>
      </c>
      <c r="AE3857" s="3">
        <v>224.988</v>
      </c>
      <c r="AF3857" s="3">
        <v>245.69800000000001</v>
      </c>
      <c r="AG3857" s="3">
        <v>269.17399999999998</v>
      </c>
      <c r="AH3857" s="3">
        <v>288.45800000000003</v>
      </c>
      <c r="AI3857" s="3">
        <v>340.30799999999999</v>
      </c>
      <c r="AJ3857" s="3">
        <v>397.93</v>
      </c>
      <c r="AK3857" s="3">
        <v>475.34500000000003</v>
      </c>
      <c r="AL3857" s="3">
        <v>566.78099999999995</v>
      </c>
      <c r="AM3857" s="3">
        <v>662.49</v>
      </c>
      <c r="AN3857" s="3">
        <v>767.35900000000004</v>
      </c>
      <c r="AO3857" s="3">
        <v>878.27700000000004</v>
      </c>
      <c r="AP3857" s="3">
        <v>1030.232</v>
      </c>
      <c r="AQ3857" s="3">
        <v>1205.0730000000001</v>
      </c>
      <c r="AR3857" s="3">
        <v>1466.837</v>
      </c>
      <c r="AS3857" s="3">
        <v>1708.9559999999999</v>
      </c>
      <c r="AT3857" s="3">
        <v>1943.771</v>
      </c>
      <c r="AU3857" s="3">
        <v>2233.5590000000002</v>
      </c>
      <c r="AV3857" s="3">
        <v>2419.9940000000001</v>
      </c>
      <c r="AW3857" s="3">
        <v>2563.681</v>
      </c>
      <c r="AX3857" s="3">
        <v>2774.78</v>
      </c>
      <c r="AY3857" s="3">
        <v>3038.788</v>
      </c>
      <c r="AZ3857" s="3">
        <v>3355.1370000000002</v>
      </c>
      <c r="BA3857">
        <v>3717.759</v>
      </c>
      <c r="BB3857">
        <v>2017</v>
      </c>
    </row>
    <row r="3858" spans="1:54" hidden="1" x14ac:dyDescent="0.2">
      <c r="A3858">
        <v>664</v>
      </c>
      <c r="B3858" t="s">
        <v>476</v>
      </c>
      <c r="C3858" t="s">
        <v>256</v>
      </c>
      <c r="D3858" t="s">
        <v>3</v>
      </c>
      <c r="E3858" t="s">
        <v>255</v>
      </c>
      <c r="F3858" t="s">
        <v>254</v>
      </c>
      <c r="G3858" t="s">
        <v>217</v>
      </c>
      <c r="I3858" t="s">
        <v>253</v>
      </c>
      <c r="J3858" s="3" t="s">
        <v>215</v>
      </c>
      <c r="K3858" s="3" t="s">
        <v>215</v>
      </c>
      <c r="L3858" s="3">
        <v>21.715</v>
      </c>
      <c r="M3858" s="3">
        <v>19.629000000000001</v>
      </c>
      <c r="N3858" s="3">
        <v>19.959</v>
      </c>
      <c r="O3858" s="3">
        <v>20.919</v>
      </c>
      <c r="P3858" s="3">
        <v>20.527000000000001</v>
      </c>
      <c r="Q3858" s="3">
        <v>20.768000000000001</v>
      </c>
      <c r="R3858" s="3">
        <v>21.384</v>
      </c>
      <c r="S3858" s="3">
        <v>21.890999999999998</v>
      </c>
      <c r="T3858" s="3">
        <v>23.059000000000001</v>
      </c>
      <c r="U3858" s="3">
        <v>22.059000000000001</v>
      </c>
      <c r="V3858" s="3">
        <v>23.620999999999999</v>
      </c>
      <c r="W3858" s="3">
        <v>25.393999999999998</v>
      </c>
      <c r="X3858" s="3">
        <v>25.225000000000001</v>
      </c>
      <c r="Y3858" s="3">
        <v>23.254999999999999</v>
      </c>
      <c r="Z3858" s="3">
        <v>20.463999999999999</v>
      </c>
      <c r="AA3858" s="3">
        <v>20.88</v>
      </c>
      <c r="AB3858" s="3">
        <v>20.603000000000002</v>
      </c>
      <c r="AC3858" s="3">
        <v>18.658999999999999</v>
      </c>
      <c r="AD3858" s="3">
        <v>18.670000000000002</v>
      </c>
      <c r="AE3858" s="3">
        <v>19.701000000000001</v>
      </c>
      <c r="AF3858" s="3">
        <v>21.132999999999999</v>
      </c>
      <c r="AG3858" s="3">
        <v>21.105</v>
      </c>
      <c r="AH3858" s="3">
        <v>20.169</v>
      </c>
      <c r="AI3858" s="3">
        <v>21.446999999999999</v>
      </c>
      <c r="AJ3858" s="3">
        <v>21.370999999999999</v>
      </c>
      <c r="AK3858" s="3">
        <v>22.094999999999999</v>
      </c>
      <c r="AL3858" s="3">
        <v>22.826000000000001</v>
      </c>
      <c r="AM3858" s="3">
        <v>23.134</v>
      </c>
      <c r="AN3858" s="3">
        <v>24.212</v>
      </c>
      <c r="AO3858" s="3">
        <v>23.571999999999999</v>
      </c>
      <c r="AP3858" s="3">
        <v>24.175999999999998</v>
      </c>
      <c r="AQ3858" s="3">
        <v>25.396000000000001</v>
      </c>
      <c r="AR3858" s="3">
        <v>27.152000000000001</v>
      </c>
      <c r="AS3858" s="3">
        <v>27.297000000000001</v>
      </c>
      <c r="AT3858" s="3">
        <v>27.152999999999999</v>
      </c>
      <c r="AU3858" s="3">
        <v>27.155999999999999</v>
      </c>
      <c r="AV3858" s="3">
        <v>26.486000000000001</v>
      </c>
      <c r="AW3858" s="3">
        <v>25.039000000000001</v>
      </c>
      <c r="AX3858" s="3">
        <v>24.251000000000001</v>
      </c>
      <c r="AY3858" s="3">
        <v>23.748999999999999</v>
      </c>
      <c r="AZ3858" s="3">
        <v>23.448</v>
      </c>
      <c r="BA3858">
        <v>23.326000000000001</v>
      </c>
      <c r="BB3858">
        <v>2017</v>
      </c>
    </row>
    <row r="3859" spans="1:54" hidden="1" x14ac:dyDescent="0.2">
      <c r="A3859">
        <v>664</v>
      </c>
      <c r="B3859" t="s">
        <v>476</v>
      </c>
      <c r="C3859" t="s">
        <v>252</v>
      </c>
      <c r="D3859" t="s">
        <v>3</v>
      </c>
      <c r="E3859" t="s">
        <v>250</v>
      </c>
      <c r="F3859" t="s">
        <v>249</v>
      </c>
      <c r="G3859" t="s">
        <v>225</v>
      </c>
      <c r="H3859" t="s">
        <v>222</v>
      </c>
      <c r="I3859" t="s">
        <v>1288</v>
      </c>
      <c r="J3859" s="3" t="s">
        <v>215</v>
      </c>
      <c r="K3859" s="3" t="s">
        <v>215</v>
      </c>
      <c r="L3859" s="3">
        <v>-4.2590000000000003</v>
      </c>
      <c r="M3859" s="3">
        <v>-3.423</v>
      </c>
      <c r="N3859" s="3">
        <v>-4.5</v>
      </c>
      <c r="O3859" s="3">
        <v>-6.07</v>
      </c>
      <c r="P3859" s="3">
        <v>-6.9580000000000002</v>
      </c>
      <c r="Q3859" s="3">
        <v>-5.9610000000000003</v>
      </c>
      <c r="R3859" s="3">
        <v>-5.843</v>
      </c>
      <c r="S3859" s="3">
        <v>-8.0890000000000004</v>
      </c>
      <c r="T3859" s="3">
        <v>-12.66</v>
      </c>
      <c r="U3859" s="3">
        <v>-28.178999999999998</v>
      </c>
      <c r="V3859" s="3">
        <v>-40.826999999999998</v>
      </c>
      <c r="W3859" s="3">
        <v>-53.012</v>
      </c>
      <c r="X3859" s="3">
        <v>-30.158000000000001</v>
      </c>
      <c r="Y3859" s="3">
        <v>-2.9830000000000001</v>
      </c>
      <c r="Z3859" s="3">
        <v>-6.5990000000000002</v>
      </c>
      <c r="AA3859" s="3">
        <v>-11.948</v>
      </c>
      <c r="AB3859" s="3">
        <v>-5.0250000000000004</v>
      </c>
      <c r="AC3859" s="3">
        <v>2.5830000000000002</v>
      </c>
      <c r="AD3859" s="3">
        <v>-0.51400000000000001</v>
      </c>
      <c r="AE3859" s="3">
        <v>-14.496</v>
      </c>
      <c r="AF3859" s="3">
        <v>-30.556999999999999</v>
      </c>
      <c r="AG3859" s="3">
        <v>-20.888000000000002</v>
      </c>
      <c r="AH3859" s="3">
        <v>-0.66400000000000003</v>
      </c>
      <c r="AI3859" s="3">
        <v>-22.294</v>
      </c>
      <c r="AJ3859" s="3">
        <v>-38.008000000000003</v>
      </c>
      <c r="AK3859" s="3">
        <v>-52.014000000000003</v>
      </c>
      <c r="AL3859" s="3">
        <v>-83.91</v>
      </c>
      <c r="AM3859" s="3">
        <v>-124.297</v>
      </c>
      <c r="AN3859" s="3">
        <v>-139.81299999999999</v>
      </c>
      <c r="AO3859" s="3">
        <v>-153.39599999999999</v>
      </c>
      <c r="AP3859" s="3">
        <v>-214.422</v>
      </c>
      <c r="AQ3859" s="3">
        <v>-270.303</v>
      </c>
      <c r="AR3859" s="3">
        <v>-399.26799999999997</v>
      </c>
      <c r="AS3859" s="3">
        <v>-508.33499999999998</v>
      </c>
      <c r="AT3859" s="3">
        <v>-594.90200000000004</v>
      </c>
      <c r="AU3859" s="3">
        <v>-695.43299999999999</v>
      </c>
      <c r="AV3859" s="3">
        <v>-683.904</v>
      </c>
      <c r="AW3859" s="3">
        <v>-631.88800000000003</v>
      </c>
      <c r="AX3859" s="3">
        <v>-611.46600000000001</v>
      </c>
      <c r="AY3859" s="3">
        <v>-608.30700000000002</v>
      </c>
      <c r="AZ3859" s="3">
        <v>-627.726</v>
      </c>
      <c r="BA3859">
        <v>-662.97500000000002</v>
      </c>
      <c r="BB3859">
        <v>2017</v>
      </c>
    </row>
    <row r="3860" spans="1:54" hidden="1" x14ac:dyDescent="0.2">
      <c r="A3860">
        <v>664</v>
      </c>
      <c r="B3860" t="s">
        <v>476</v>
      </c>
      <c r="C3860" t="s">
        <v>251</v>
      </c>
      <c r="D3860" t="s">
        <v>3</v>
      </c>
      <c r="E3860" t="s">
        <v>250</v>
      </c>
      <c r="F3860" t="s">
        <v>249</v>
      </c>
      <c r="G3860" t="s">
        <v>217</v>
      </c>
      <c r="I3860" t="s">
        <v>248</v>
      </c>
      <c r="J3860" s="3" t="s">
        <v>215</v>
      </c>
      <c r="K3860" s="3" t="s">
        <v>215</v>
      </c>
      <c r="L3860" s="3">
        <v>-4.2569999999999997</v>
      </c>
      <c r="M3860" s="3">
        <v>-3.036</v>
      </c>
      <c r="N3860" s="3">
        <v>-3.552</v>
      </c>
      <c r="O3860" s="3">
        <v>-4.2240000000000002</v>
      </c>
      <c r="P3860" s="3">
        <v>-4.1280000000000001</v>
      </c>
      <c r="Q3860" s="3">
        <v>-3.181</v>
      </c>
      <c r="R3860" s="3">
        <v>-2.7879999999999998</v>
      </c>
      <c r="S3860" s="3">
        <v>-3.355</v>
      </c>
      <c r="T3860" s="3">
        <v>-4.5460000000000003</v>
      </c>
      <c r="U3860" s="3">
        <v>-8.907</v>
      </c>
      <c r="V3860" s="3">
        <v>-11.202999999999999</v>
      </c>
      <c r="W3860" s="3">
        <v>-11.614000000000001</v>
      </c>
      <c r="X3860" s="3">
        <v>-5.7110000000000003</v>
      </c>
      <c r="Y3860" s="3">
        <v>-0.48599999999999999</v>
      </c>
      <c r="Z3860" s="3">
        <v>-0.85199999999999998</v>
      </c>
      <c r="AA3860" s="3">
        <v>-1.379</v>
      </c>
      <c r="AB3860" s="3">
        <v>-0.52900000000000003</v>
      </c>
      <c r="AC3860" s="3">
        <v>0.25600000000000001</v>
      </c>
      <c r="AD3860" s="3">
        <v>-4.8000000000000001E-2</v>
      </c>
      <c r="AE3860" s="3">
        <v>-1.2689999999999999</v>
      </c>
      <c r="AF3860" s="3">
        <v>-2.6280000000000001</v>
      </c>
      <c r="AG3860" s="3">
        <v>-1.6379999999999999</v>
      </c>
      <c r="AH3860" s="3">
        <v>-4.5999999999999999E-2</v>
      </c>
      <c r="AI3860" s="3">
        <v>-1.405</v>
      </c>
      <c r="AJ3860" s="3">
        <v>-2.0409999999999999</v>
      </c>
      <c r="AK3860" s="3">
        <v>-2.4180000000000001</v>
      </c>
      <c r="AL3860" s="3">
        <v>-3.379</v>
      </c>
      <c r="AM3860" s="3">
        <v>-4.34</v>
      </c>
      <c r="AN3860" s="3">
        <v>-4.4109999999999996</v>
      </c>
      <c r="AO3860" s="3">
        <v>-4.117</v>
      </c>
      <c r="AP3860" s="3">
        <v>-5.032</v>
      </c>
      <c r="AQ3860" s="3">
        <v>-5.6959999999999997</v>
      </c>
      <c r="AR3860" s="3">
        <v>-7.391</v>
      </c>
      <c r="AS3860" s="3">
        <v>-8.1199999999999992</v>
      </c>
      <c r="AT3860" s="3">
        <v>-8.31</v>
      </c>
      <c r="AU3860" s="3">
        <v>-8.4550000000000001</v>
      </c>
      <c r="AV3860" s="3">
        <v>-7.4850000000000003</v>
      </c>
      <c r="AW3860" s="3">
        <v>-6.1719999999999997</v>
      </c>
      <c r="AX3860" s="3">
        <v>-5.3440000000000003</v>
      </c>
      <c r="AY3860" s="3">
        <v>-4.7539999999999996</v>
      </c>
      <c r="AZ3860" s="3">
        <v>-4.3869999999999996</v>
      </c>
      <c r="BA3860">
        <v>-4.16</v>
      </c>
      <c r="BB3860">
        <v>2017</v>
      </c>
    </row>
    <row r="3861" spans="1:54" hidden="1" x14ac:dyDescent="0.2">
      <c r="A3861">
        <v>664</v>
      </c>
      <c r="B3861" t="s">
        <v>476</v>
      </c>
      <c r="C3861" t="s">
        <v>247</v>
      </c>
      <c r="D3861" t="s">
        <v>3</v>
      </c>
      <c r="E3861" t="s">
        <v>245</v>
      </c>
      <c r="F3861" t="s">
        <v>244</v>
      </c>
      <c r="G3861" t="s">
        <v>225</v>
      </c>
      <c r="H3861" t="s">
        <v>222</v>
      </c>
    </row>
    <row r="3862" spans="1:54" hidden="1" x14ac:dyDescent="0.2">
      <c r="A3862">
        <v>664</v>
      </c>
      <c r="B3862" t="s">
        <v>476</v>
      </c>
      <c r="C3862" t="s">
        <v>246</v>
      </c>
      <c r="D3862" t="s">
        <v>3</v>
      </c>
      <c r="E3862" t="s">
        <v>245</v>
      </c>
      <c r="F3862" t="s">
        <v>244</v>
      </c>
      <c r="G3862" t="s">
        <v>243</v>
      </c>
    </row>
    <row r="3863" spans="1:54" hidden="1" x14ac:dyDescent="0.2">
      <c r="A3863">
        <v>664</v>
      </c>
      <c r="B3863" t="s">
        <v>476</v>
      </c>
      <c r="C3863" t="s">
        <v>242</v>
      </c>
      <c r="D3863" t="s">
        <v>3</v>
      </c>
      <c r="E3863" t="s">
        <v>240</v>
      </c>
      <c r="F3863" t="s">
        <v>239</v>
      </c>
      <c r="G3863" t="s">
        <v>225</v>
      </c>
      <c r="H3863" t="s">
        <v>222</v>
      </c>
      <c r="I3863" t="s">
        <v>1288</v>
      </c>
      <c r="J3863" s="3" t="s">
        <v>215</v>
      </c>
      <c r="K3863" s="3" t="s">
        <v>215</v>
      </c>
      <c r="L3863" s="3">
        <v>-1.659</v>
      </c>
      <c r="M3863" s="3">
        <v>-0.32300000000000001</v>
      </c>
      <c r="N3863" s="3">
        <v>-0.9</v>
      </c>
      <c r="O3863" s="3">
        <v>-1.47</v>
      </c>
      <c r="P3863" s="3">
        <v>-1.3580000000000001</v>
      </c>
      <c r="Q3863" s="3">
        <v>0.63900000000000001</v>
      </c>
      <c r="R3863" s="3">
        <v>2.5569999999999999</v>
      </c>
      <c r="S3863" s="3">
        <v>1.611</v>
      </c>
      <c r="T3863" s="3">
        <v>-0.46</v>
      </c>
      <c r="U3863" s="3">
        <v>-13.478999999999999</v>
      </c>
      <c r="V3863" s="3">
        <v>-16.085000000000001</v>
      </c>
      <c r="W3863" s="3">
        <v>-12.473000000000001</v>
      </c>
      <c r="X3863" s="3">
        <v>9.0790000000000006</v>
      </c>
      <c r="Y3863" s="3">
        <v>27.481999999999999</v>
      </c>
      <c r="Z3863" s="3">
        <v>23.849</v>
      </c>
      <c r="AA3863" s="3">
        <v>15.996</v>
      </c>
      <c r="AB3863" s="3">
        <v>19.399000000000001</v>
      </c>
      <c r="AC3863" s="3">
        <v>28.699000000000002</v>
      </c>
      <c r="AD3863" s="3">
        <v>26.2</v>
      </c>
      <c r="AE3863" s="3">
        <v>10.385</v>
      </c>
      <c r="AF3863" s="3">
        <v>-3.157</v>
      </c>
      <c r="AG3863" s="3">
        <v>4.2190000000000003</v>
      </c>
      <c r="AH3863" s="3">
        <v>20.81</v>
      </c>
      <c r="AI3863" s="3">
        <v>5.1210000000000004</v>
      </c>
      <c r="AJ3863" s="3">
        <v>-6.8609999999999998</v>
      </c>
      <c r="AK3863" s="3">
        <v>-16.957000000000001</v>
      </c>
      <c r="AL3863" s="3">
        <v>-43.463999999999999</v>
      </c>
      <c r="AM3863" s="3">
        <v>-76.531999999999996</v>
      </c>
      <c r="AN3863" s="3">
        <v>-79.671999999999997</v>
      </c>
      <c r="AO3863" s="3">
        <v>-82.296999999999997</v>
      </c>
      <c r="AP3863" s="3">
        <v>-122.893</v>
      </c>
      <c r="AQ3863" s="3">
        <v>-156.43100000000001</v>
      </c>
      <c r="AR3863" s="3">
        <v>-258.63900000000001</v>
      </c>
      <c r="AS3863" s="3">
        <v>-330.55399999999997</v>
      </c>
      <c r="AT3863" s="3">
        <v>-375.608</v>
      </c>
      <c r="AU3863" s="3">
        <v>-433.38499999999999</v>
      </c>
      <c r="AV3863" s="3">
        <v>-368.85199999999998</v>
      </c>
      <c r="AW3863" s="3">
        <v>-272.16800000000001</v>
      </c>
      <c r="AX3863" s="3">
        <v>-222.85499999999999</v>
      </c>
      <c r="AY3863" s="3">
        <v>-184.571</v>
      </c>
      <c r="AZ3863" s="3">
        <v>-170.72900000000001</v>
      </c>
      <c r="BA3863">
        <v>-183.648</v>
      </c>
      <c r="BB3863">
        <v>2017</v>
      </c>
    </row>
    <row r="3864" spans="1:54" hidden="1" x14ac:dyDescent="0.2">
      <c r="A3864">
        <v>664</v>
      </c>
      <c r="B3864" t="s">
        <v>476</v>
      </c>
      <c r="C3864" t="s">
        <v>241</v>
      </c>
      <c r="D3864" t="s">
        <v>3</v>
      </c>
      <c r="E3864" t="s">
        <v>240</v>
      </c>
      <c r="F3864" t="s">
        <v>239</v>
      </c>
      <c r="G3864" t="s">
        <v>217</v>
      </c>
      <c r="I3864" t="s">
        <v>238</v>
      </c>
      <c r="J3864" s="3" t="s">
        <v>215</v>
      </c>
      <c r="K3864" s="3" t="s">
        <v>215</v>
      </c>
      <c r="L3864" s="3">
        <v>-1.6579999999999999</v>
      </c>
      <c r="M3864" s="3">
        <v>-0.28599999999999998</v>
      </c>
      <c r="N3864" s="3">
        <v>-0.71</v>
      </c>
      <c r="O3864" s="3">
        <v>-1.0229999999999999</v>
      </c>
      <c r="P3864" s="3">
        <v>-0.80600000000000005</v>
      </c>
      <c r="Q3864" s="3">
        <v>0.34100000000000003</v>
      </c>
      <c r="R3864" s="3">
        <v>1.22</v>
      </c>
      <c r="S3864" s="3">
        <v>0.66800000000000004</v>
      </c>
      <c r="T3864" s="3">
        <v>-0.16500000000000001</v>
      </c>
      <c r="U3864" s="3">
        <v>-4.2610000000000001</v>
      </c>
      <c r="V3864" s="3">
        <v>-4.4139999999999997</v>
      </c>
      <c r="W3864" s="3">
        <v>-2.7330000000000001</v>
      </c>
      <c r="X3864" s="3">
        <v>1.7190000000000001</v>
      </c>
      <c r="Y3864" s="3">
        <v>4.4740000000000002</v>
      </c>
      <c r="Z3864" s="3">
        <v>3.0779999999999998</v>
      </c>
      <c r="AA3864" s="3">
        <v>1.8460000000000001</v>
      </c>
      <c r="AB3864" s="3">
        <v>2.0419999999999998</v>
      </c>
      <c r="AC3864" s="3">
        <v>2.843</v>
      </c>
      <c r="AD3864" s="3">
        <v>2.4329999999999998</v>
      </c>
      <c r="AE3864" s="3">
        <v>0.90900000000000003</v>
      </c>
      <c r="AF3864" s="3">
        <v>-0.27100000000000002</v>
      </c>
      <c r="AG3864" s="3">
        <v>0.33100000000000002</v>
      </c>
      <c r="AH3864" s="3">
        <v>1.4550000000000001</v>
      </c>
      <c r="AI3864" s="3">
        <v>0.32300000000000001</v>
      </c>
      <c r="AJ3864" s="3">
        <v>-0.36799999999999999</v>
      </c>
      <c r="AK3864" s="3">
        <v>-0.78800000000000003</v>
      </c>
      <c r="AL3864" s="3">
        <v>-1.75</v>
      </c>
      <c r="AM3864" s="3">
        <v>-2.673</v>
      </c>
      <c r="AN3864" s="3">
        <v>-2.5139999999999998</v>
      </c>
      <c r="AO3864" s="3">
        <v>-2.2090000000000001</v>
      </c>
      <c r="AP3864" s="3">
        <v>-2.8839999999999999</v>
      </c>
      <c r="AQ3864" s="3">
        <v>-3.2970000000000002</v>
      </c>
      <c r="AR3864" s="3">
        <v>-4.7869999999999999</v>
      </c>
      <c r="AS3864" s="3">
        <v>-5.28</v>
      </c>
      <c r="AT3864" s="3">
        <v>-5.2469999999999999</v>
      </c>
      <c r="AU3864" s="3">
        <v>-5.2690000000000001</v>
      </c>
      <c r="AV3864" s="3">
        <v>-4.0369999999999999</v>
      </c>
      <c r="AW3864" s="3">
        <v>-2.6579999999999999</v>
      </c>
      <c r="AX3864" s="3">
        <v>-1.948</v>
      </c>
      <c r="AY3864" s="3">
        <v>-1.4419999999999999</v>
      </c>
      <c r="AZ3864" s="3">
        <v>-1.1930000000000001</v>
      </c>
      <c r="BA3864">
        <v>-1.1519999999999999</v>
      </c>
      <c r="BB3864">
        <v>2017</v>
      </c>
    </row>
    <row r="3865" spans="1:54" hidden="1" x14ac:dyDescent="0.2">
      <c r="A3865">
        <v>664</v>
      </c>
      <c r="B3865" t="s">
        <v>476</v>
      </c>
      <c r="C3865" t="s">
        <v>237</v>
      </c>
      <c r="D3865" t="s">
        <v>3</v>
      </c>
      <c r="E3865" t="s">
        <v>235</v>
      </c>
      <c r="F3865" t="s">
        <v>234</v>
      </c>
      <c r="G3865" t="s">
        <v>225</v>
      </c>
      <c r="H3865" t="s">
        <v>222</v>
      </c>
      <c r="I3865" t="s">
        <v>1288</v>
      </c>
      <c r="J3865" s="3" t="s">
        <v>215</v>
      </c>
      <c r="K3865" s="3" t="s">
        <v>215</v>
      </c>
      <c r="L3865" s="3" t="s">
        <v>215</v>
      </c>
      <c r="M3865" s="3" t="s">
        <v>215</v>
      </c>
      <c r="N3865" s="3" t="s">
        <v>215</v>
      </c>
      <c r="O3865" s="3" t="s">
        <v>215</v>
      </c>
      <c r="P3865" s="3" t="s">
        <v>215</v>
      </c>
      <c r="Q3865" s="3" t="s">
        <v>215</v>
      </c>
      <c r="R3865" s="3" t="s">
        <v>215</v>
      </c>
      <c r="S3865" s="3" t="s">
        <v>215</v>
      </c>
      <c r="T3865" s="3" t="s">
        <v>215</v>
      </c>
      <c r="U3865" s="3" t="s">
        <v>215</v>
      </c>
      <c r="V3865" s="3" t="s">
        <v>215</v>
      </c>
      <c r="W3865" s="3" t="s">
        <v>215</v>
      </c>
      <c r="X3865" s="3" t="s">
        <v>215</v>
      </c>
      <c r="Y3865" s="3" t="s">
        <v>215</v>
      </c>
      <c r="Z3865" s="3" t="s">
        <v>215</v>
      </c>
      <c r="AA3865" s="3" t="s">
        <v>215</v>
      </c>
      <c r="AB3865" s="3">
        <v>481.07499999999999</v>
      </c>
      <c r="AC3865" s="3">
        <v>508.26299999999998</v>
      </c>
      <c r="AD3865" s="3">
        <v>536.66099999999994</v>
      </c>
      <c r="AE3865" s="3">
        <v>599.55799999999999</v>
      </c>
      <c r="AF3865" s="3">
        <v>679.46199999999999</v>
      </c>
      <c r="AG3865" s="3">
        <v>718.08799999999997</v>
      </c>
      <c r="AH3865" s="3">
        <v>710.23299999999995</v>
      </c>
      <c r="AI3865" s="3">
        <v>694.85799999999995</v>
      </c>
      <c r="AJ3865" s="3">
        <v>743.07</v>
      </c>
      <c r="AK3865" s="3">
        <v>740.54899999999998</v>
      </c>
      <c r="AL3865" s="3">
        <v>922.01099999999997</v>
      </c>
      <c r="AM3865" s="3">
        <v>1055.675</v>
      </c>
      <c r="AN3865" s="3">
        <v>1274.79</v>
      </c>
      <c r="AO3865" s="3">
        <v>1455.4449999999999</v>
      </c>
      <c r="AP3865" s="3">
        <v>1710.367</v>
      </c>
      <c r="AQ3865" s="3">
        <v>1902.4490000000001</v>
      </c>
      <c r="AR3865" s="3">
        <v>2399.7260000000001</v>
      </c>
      <c r="AS3865" s="3">
        <v>2911.5610000000001</v>
      </c>
      <c r="AT3865" s="3">
        <v>3448.7139999999999</v>
      </c>
      <c r="AU3865" s="3">
        <v>4142.3590000000004</v>
      </c>
      <c r="AV3865" s="3">
        <v>4903.2979999999998</v>
      </c>
      <c r="AW3865" s="3">
        <v>5540.7719999999999</v>
      </c>
      <c r="AX3865" s="3">
        <v>6043.7139999999999</v>
      </c>
      <c r="AY3865" s="3">
        <v>6532.165</v>
      </c>
      <c r="AZ3865" s="3">
        <v>7184.6480000000001</v>
      </c>
      <c r="BA3865">
        <v>7853.1710000000003</v>
      </c>
      <c r="BB3865">
        <v>2017</v>
      </c>
    </row>
    <row r="3866" spans="1:54" hidden="1" x14ac:dyDescent="0.2">
      <c r="A3866">
        <v>664</v>
      </c>
      <c r="B3866" t="s">
        <v>476</v>
      </c>
      <c r="C3866" t="s">
        <v>236</v>
      </c>
      <c r="D3866" t="s">
        <v>3</v>
      </c>
      <c r="E3866" t="s">
        <v>235</v>
      </c>
      <c r="F3866" t="s">
        <v>234</v>
      </c>
      <c r="G3866" t="s">
        <v>217</v>
      </c>
      <c r="I3866" t="s">
        <v>354</v>
      </c>
      <c r="J3866" s="3" t="s">
        <v>215</v>
      </c>
      <c r="K3866" s="3" t="s">
        <v>215</v>
      </c>
      <c r="L3866" s="3" t="s">
        <v>215</v>
      </c>
      <c r="M3866" s="3" t="s">
        <v>215</v>
      </c>
      <c r="N3866" s="3" t="s">
        <v>215</v>
      </c>
      <c r="O3866" s="3" t="s">
        <v>215</v>
      </c>
      <c r="P3866" s="3" t="s">
        <v>215</v>
      </c>
      <c r="Q3866" s="3" t="s">
        <v>215</v>
      </c>
      <c r="R3866" s="3" t="s">
        <v>215</v>
      </c>
      <c r="S3866" s="3" t="s">
        <v>215</v>
      </c>
      <c r="T3866" s="3" t="s">
        <v>215</v>
      </c>
      <c r="U3866" s="3" t="s">
        <v>215</v>
      </c>
      <c r="V3866" s="3" t="s">
        <v>215</v>
      </c>
      <c r="W3866" s="3" t="s">
        <v>215</v>
      </c>
      <c r="X3866" s="3" t="s">
        <v>215</v>
      </c>
      <c r="Y3866" s="3" t="s">
        <v>215</v>
      </c>
      <c r="Z3866" s="3" t="s">
        <v>215</v>
      </c>
      <c r="AA3866" s="3" t="s">
        <v>215</v>
      </c>
      <c r="AB3866" s="3">
        <v>50.633000000000003</v>
      </c>
      <c r="AC3866" s="3">
        <v>50.353000000000002</v>
      </c>
      <c r="AD3866" s="3">
        <v>49.835999999999999</v>
      </c>
      <c r="AE3866" s="3">
        <v>52.5</v>
      </c>
      <c r="AF3866" s="3">
        <v>58.442</v>
      </c>
      <c r="AG3866" s="3">
        <v>56.302</v>
      </c>
      <c r="AH3866" s="3">
        <v>49.66</v>
      </c>
      <c r="AI3866" s="3">
        <v>43.792000000000002</v>
      </c>
      <c r="AJ3866" s="3">
        <v>39.905999999999999</v>
      </c>
      <c r="AK3866" s="3">
        <v>34.423000000000002</v>
      </c>
      <c r="AL3866" s="3">
        <v>37.131999999999998</v>
      </c>
      <c r="AM3866" s="3">
        <v>36.863999999999997</v>
      </c>
      <c r="AN3866" s="3">
        <v>40.222999999999999</v>
      </c>
      <c r="AO3866" s="3">
        <v>39.063000000000002</v>
      </c>
      <c r="AP3866" s="3">
        <v>40.137</v>
      </c>
      <c r="AQ3866" s="3">
        <v>40.093000000000004</v>
      </c>
      <c r="AR3866" s="3">
        <v>44.42</v>
      </c>
      <c r="AS3866" s="3">
        <v>46.506</v>
      </c>
      <c r="AT3866" s="3">
        <v>48.174999999999997</v>
      </c>
      <c r="AU3866" s="3">
        <v>50.363999999999997</v>
      </c>
      <c r="AV3866" s="3">
        <v>53.664999999999999</v>
      </c>
      <c r="AW3866" s="3">
        <v>54.116</v>
      </c>
      <c r="AX3866" s="3">
        <v>52.822000000000003</v>
      </c>
      <c r="AY3866" s="3">
        <v>51.051000000000002</v>
      </c>
      <c r="AZ3866" s="3">
        <v>50.212000000000003</v>
      </c>
      <c r="BA3866">
        <v>49.273000000000003</v>
      </c>
      <c r="BB3866">
        <v>2017</v>
      </c>
    </row>
    <row r="3867" spans="1:54" hidden="1" x14ac:dyDescent="0.2">
      <c r="A3867">
        <v>664</v>
      </c>
      <c r="B3867" t="s">
        <v>476</v>
      </c>
      <c r="C3867" t="s">
        <v>233</v>
      </c>
      <c r="D3867" t="s">
        <v>3</v>
      </c>
      <c r="E3867" t="s">
        <v>231</v>
      </c>
      <c r="F3867" t="s">
        <v>230</v>
      </c>
      <c r="G3867" t="s">
        <v>225</v>
      </c>
      <c r="H3867" t="s">
        <v>222</v>
      </c>
      <c r="I3867" t="s">
        <v>1288</v>
      </c>
      <c r="J3867" s="3" t="s">
        <v>215</v>
      </c>
      <c r="K3867" s="3" t="s">
        <v>215</v>
      </c>
      <c r="L3867" s="3" t="s">
        <v>215</v>
      </c>
      <c r="M3867" s="3" t="s">
        <v>215</v>
      </c>
      <c r="N3867" s="3" t="s">
        <v>215</v>
      </c>
      <c r="O3867" s="3" t="s">
        <v>215</v>
      </c>
      <c r="P3867" s="3" t="s">
        <v>215</v>
      </c>
      <c r="Q3867" s="3" t="s">
        <v>215</v>
      </c>
      <c r="R3867" s="3" t="s">
        <v>215</v>
      </c>
      <c r="S3867" s="3" t="s">
        <v>215</v>
      </c>
      <c r="T3867" s="3" t="s">
        <v>215</v>
      </c>
      <c r="U3867" s="3" t="s">
        <v>215</v>
      </c>
      <c r="V3867" s="3" t="s">
        <v>215</v>
      </c>
      <c r="W3867" s="3" t="s">
        <v>215</v>
      </c>
      <c r="X3867" s="3" t="s">
        <v>215</v>
      </c>
      <c r="Y3867" s="3" t="s">
        <v>215</v>
      </c>
      <c r="Z3867" s="3" t="s">
        <v>215</v>
      </c>
      <c r="AA3867" s="3" t="s">
        <v>215</v>
      </c>
      <c r="AB3867" s="3">
        <v>517.14200000000005</v>
      </c>
      <c r="AC3867" s="3">
        <v>541.74800000000005</v>
      </c>
      <c r="AD3867" s="3">
        <v>562.44100000000003</v>
      </c>
      <c r="AE3867" s="3">
        <v>642.02700000000004</v>
      </c>
      <c r="AF3867" s="3">
        <v>719.01499999999999</v>
      </c>
      <c r="AG3867" s="3">
        <v>766.95299999999997</v>
      </c>
      <c r="AH3867" s="3">
        <v>769.375</v>
      </c>
      <c r="AI3867" s="3">
        <v>767.077</v>
      </c>
      <c r="AJ3867" s="3">
        <v>818.83299999999997</v>
      </c>
      <c r="AK3867" s="3">
        <v>825.524</v>
      </c>
      <c r="AL3867" s="3">
        <v>1029.7</v>
      </c>
      <c r="AM3867" s="3">
        <v>1176.826</v>
      </c>
      <c r="AN3867" s="3">
        <v>1407.27</v>
      </c>
      <c r="AO3867" s="3">
        <v>1603.9860000000001</v>
      </c>
      <c r="AP3867" s="3">
        <v>1869.8889999999999</v>
      </c>
      <c r="AQ3867" s="3">
        <v>2085.9250000000002</v>
      </c>
      <c r="AR3867" s="3">
        <v>2623.6170000000002</v>
      </c>
      <c r="AS3867" s="3">
        <v>3232.9720000000002</v>
      </c>
      <c r="AT3867" s="3">
        <v>3827.424</v>
      </c>
      <c r="AU3867" s="3">
        <v>4576.8339999999998</v>
      </c>
      <c r="AV3867" s="3">
        <v>5312.7730000000001</v>
      </c>
      <c r="AW3867" s="3">
        <v>5830.741</v>
      </c>
      <c r="AX3867" s="3">
        <v>6248.4970000000003</v>
      </c>
      <c r="AY3867" s="3">
        <v>6759.1220000000003</v>
      </c>
      <c r="AZ3867" s="3">
        <v>7438.2169999999996</v>
      </c>
      <c r="BA3867">
        <v>8134.2889999999998</v>
      </c>
      <c r="BB3867">
        <v>2017</v>
      </c>
    </row>
    <row r="3868" spans="1:54" hidden="1" x14ac:dyDescent="0.2">
      <c r="A3868">
        <v>664</v>
      </c>
      <c r="B3868" t="s">
        <v>476</v>
      </c>
      <c r="C3868" t="s">
        <v>232</v>
      </c>
      <c r="D3868" t="s">
        <v>3</v>
      </c>
      <c r="E3868" t="s">
        <v>231</v>
      </c>
      <c r="F3868" t="s">
        <v>230</v>
      </c>
      <c r="G3868" t="s">
        <v>217</v>
      </c>
      <c r="I3868" t="s">
        <v>229</v>
      </c>
      <c r="J3868" s="3" t="s">
        <v>215</v>
      </c>
      <c r="K3868" s="3" t="s">
        <v>215</v>
      </c>
      <c r="L3868" s="3" t="s">
        <v>215</v>
      </c>
      <c r="M3868" s="3" t="s">
        <v>215</v>
      </c>
      <c r="N3868" s="3" t="s">
        <v>215</v>
      </c>
      <c r="O3868" s="3" t="s">
        <v>215</v>
      </c>
      <c r="P3868" s="3" t="s">
        <v>215</v>
      </c>
      <c r="Q3868" s="3" t="s">
        <v>215</v>
      </c>
      <c r="R3868" s="3" t="s">
        <v>215</v>
      </c>
      <c r="S3868" s="3" t="s">
        <v>215</v>
      </c>
      <c r="T3868" s="3" t="s">
        <v>215</v>
      </c>
      <c r="U3868" s="3" t="s">
        <v>215</v>
      </c>
      <c r="V3868" s="3" t="s">
        <v>215</v>
      </c>
      <c r="W3868" s="3" t="s">
        <v>215</v>
      </c>
      <c r="X3868" s="3" t="s">
        <v>215</v>
      </c>
      <c r="Y3868" s="3" t="s">
        <v>215</v>
      </c>
      <c r="Z3868" s="3" t="s">
        <v>215</v>
      </c>
      <c r="AA3868" s="3" t="s">
        <v>215</v>
      </c>
      <c r="AB3868" s="3">
        <v>54.429000000000002</v>
      </c>
      <c r="AC3868" s="3">
        <v>53.67</v>
      </c>
      <c r="AD3868" s="3">
        <v>52.23</v>
      </c>
      <c r="AE3868" s="3">
        <v>56.218000000000004</v>
      </c>
      <c r="AF3868" s="3">
        <v>61.844000000000001</v>
      </c>
      <c r="AG3868" s="3">
        <v>60.133000000000003</v>
      </c>
      <c r="AH3868" s="3">
        <v>53.795000000000002</v>
      </c>
      <c r="AI3868" s="3">
        <v>48.343000000000004</v>
      </c>
      <c r="AJ3868" s="3">
        <v>43.975000000000001</v>
      </c>
      <c r="AK3868" s="3">
        <v>38.372</v>
      </c>
      <c r="AL3868" s="3">
        <v>41.469000000000001</v>
      </c>
      <c r="AM3868" s="3">
        <v>41.094999999999999</v>
      </c>
      <c r="AN3868" s="3">
        <v>44.402999999999999</v>
      </c>
      <c r="AO3868" s="3">
        <v>43.048999999999999</v>
      </c>
      <c r="AP3868" s="3">
        <v>43.88</v>
      </c>
      <c r="AQ3868" s="3">
        <v>43.959000000000003</v>
      </c>
      <c r="AR3868" s="3">
        <v>48.564</v>
      </c>
      <c r="AS3868" s="3">
        <v>51.64</v>
      </c>
      <c r="AT3868" s="3">
        <v>53.465000000000003</v>
      </c>
      <c r="AU3868" s="3">
        <v>55.646000000000001</v>
      </c>
      <c r="AV3868" s="3">
        <v>58.146000000000001</v>
      </c>
      <c r="AW3868" s="3">
        <v>56.948</v>
      </c>
      <c r="AX3868" s="3">
        <v>54.612000000000002</v>
      </c>
      <c r="AY3868" s="3">
        <v>52.823999999999998</v>
      </c>
      <c r="AZ3868" s="3">
        <v>51.984000000000002</v>
      </c>
      <c r="BA3868">
        <v>51.036999999999999</v>
      </c>
      <c r="BB3868">
        <v>2017</v>
      </c>
    </row>
    <row r="3869" spans="1:54" hidden="1" x14ac:dyDescent="0.2">
      <c r="A3869">
        <v>664</v>
      </c>
      <c r="B3869" t="s">
        <v>476</v>
      </c>
      <c r="C3869" t="s">
        <v>228</v>
      </c>
      <c r="D3869" t="s">
        <v>3</v>
      </c>
      <c r="E3869" t="s">
        <v>227</v>
      </c>
      <c r="F3869" t="s">
        <v>226</v>
      </c>
      <c r="G3869" t="s">
        <v>225</v>
      </c>
      <c r="H3869" t="s">
        <v>222</v>
      </c>
      <c r="I3869" t="s">
        <v>1288</v>
      </c>
      <c r="J3869" s="3">
        <v>74.94</v>
      </c>
      <c r="K3869" s="3">
        <v>86.061000000000007</v>
      </c>
      <c r="L3869" s="3">
        <v>100.03400000000001</v>
      </c>
      <c r="M3869" s="3">
        <v>112.748</v>
      </c>
      <c r="N3869" s="3">
        <v>126.675</v>
      </c>
      <c r="O3869" s="3">
        <v>143.715</v>
      </c>
      <c r="P3869" s="3">
        <v>168.542</v>
      </c>
      <c r="Q3869" s="3">
        <v>187.369</v>
      </c>
      <c r="R3869" s="3">
        <v>209.58799999999999</v>
      </c>
      <c r="S3869" s="3">
        <v>241.12700000000001</v>
      </c>
      <c r="T3869" s="3">
        <v>278.50200000000001</v>
      </c>
      <c r="U3869" s="3">
        <v>316.35199999999998</v>
      </c>
      <c r="V3869" s="3">
        <v>364.41500000000002</v>
      </c>
      <c r="W3869" s="3">
        <v>456.43400000000003</v>
      </c>
      <c r="X3869" s="3">
        <v>528.10599999999999</v>
      </c>
      <c r="Y3869" s="3">
        <v>614.26700000000005</v>
      </c>
      <c r="Z3869" s="3">
        <v>774.78800000000001</v>
      </c>
      <c r="AA3869" s="3">
        <v>866.47799999999995</v>
      </c>
      <c r="AB3869" s="3">
        <v>950.11900000000003</v>
      </c>
      <c r="AC3869" s="3">
        <v>1009.409</v>
      </c>
      <c r="AD3869" s="3">
        <v>1076.846</v>
      </c>
      <c r="AE3869" s="3">
        <v>1142.0219999999999</v>
      </c>
      <c r="AF3869" s="3">
        <v>1162.623</v>
      </c>
      <c r="AG3869" s="3">
        <v>1275.433</v>
      </c>
      <c r="AH3869" s="3">
        <v>1430.193</v>
      </c>
      <c r="AI3869" s="3">
        <v>1586.739</v>
      </c>
      <c r="AJ3869" s="3">
        <v>1862.0409999999999</v>
      </c>
      <c r="AK3869" s="3">
        <v>2151.3490000000002</v>
      </c>
      <c r="AL3869" s="3">
        <v>2483.058</v>
      </c>
      <c r="AM3869" s="3">
        <v>2863.6880000000001</v>
      </c>
      <c r="AN3869" s="3">
        <v>3169.3009999999999</v>
      </c>
      <c r="AO3869" s="3">
        <v>3725.9180000000001</v>
      </c>
      <c r="AP3869" s="3">
        <v>4261.37</v>
      </c>
      <c r="AQ3869" s="3">
        <v>4745.1419999999998</v>
      </c>
      <c r="AR3869" s="3">
        <v>5402.4080000000004</v>
      </c>
      <c r="AS3869" s="3">
        <v>6260.6440000000002</v>
      </c>
      <c r="AT3869" s="3">
        <v>7158.692</v>
      </c>
      <c r="AU3869" s="3">
        <v>8224.8469999999998</v>
      </c>
      <c r="AV3869" s="3">
        <v>9136.8880000000008</v>
      </c>
      <c r="AW3869" s="3">
        <v>10238.745999999999</v>
      </c>
      <c r="AX3869" s="3">
        <v>11441.710999999999</v>
      </c>
      <c r="AY3869" s="3">
        <v>12795.477000000001</v>
      </c>
      <c r="AZ3869" s="3">
        <v>14308.694</v>
      </c>
      <c r="BA3869">
        <v>15938.092000000001</v>
      </c>
      <c r="BB3869">
        <v>2017</v>
      </c>
    </row>
    <row r="3870" spans="1:54" hidden="1" x14ac:dyDescent="0.2">
      <c r="A3870">
        <v>664</v>
      </c>
      <c r="B3870" t="s">
        <v>476</v>
      </c>
      <c r="C3870" t="s">
        <v>224</v>
      </c>
      <c r="D3870" t="s">
        <v>3</v>
      </c>
      <c r="E3870" t="s">
        <v>219</v>
      </c>
      <c r="F3870" t="s">
        <v>218</v>
      </c>
      <c r="G3870" t="s">
        <v>223</v>
      </c>
      <c r="H3870" t="s">
        <v>222</v>
      </c>
      <c r="I3870" t="s">
        <v>1289</v>
      </c>
      <c r="J3870" s="3">
        <v>-0.876</v>
      </c>
      <c r="K3870" s="3">
        <v>-0.56200000000000006</v>
      </c>
      <c r="L3870" s="3">
        <v>-0.30499999999999999</v>
      </c>
      <c r="M3870" s="3">
        <v>-4.7E-2</v>
      </c>
      <c r="N3870" s="3">
        <v>-0.127</v>
      </c>
      <c r="O3870" s="3">
        <v>-0.115</v>
      </c>
      <c r="P3870" s="3">
        <v>-4.4999999999999998E-2</v>
      </c>
      <c r="Q3870" s="3">
        <v>-0.502</v>
      </c>
      <c r="R3870" s="3">
        <v>-0.47099999999999997</v>
      </c>
      <c r="S3870" s="3">
        <v>-0.59</v>
      </c>
      <c r="T3870" s="3">
        <v>-0.70499999999999996</v>
      </c>
      <c r="U3870" s="3">
        <v>-0.28799999999999998</v>
      </c>
      <c r="V3870" s="3">
        <v>-0.35699999999999998</v>
      </c>
      <c r="W3870" s="3">
        <v>0.89800000000000002</v>
      </c>
      <c r="X3870" s="3">
        <v>0.72899999999999998</v>
      </c>
      <c r="Y3870" s="3">
        <v>-0.28299999999999997</v>
      </c>
      <c r="Z3870" s="3">
        <v>6.6000000000000003E-2</v>
      </c>
      <c r="AA3870" s="3">
        <v>6.3E-2</v>
      </c>
      <c r="AB3870" s="3">
        <v>0.28100000000000003</v>
      </c>
      <c r="AC3870" s="3">
        <v>1.0580000000000001</v>
      </c>
      <c r="AD3870" s="3">
        <v>-0.19900000000000001</v>
      </c>
      <c r="AE3870" s="3">
        <v>-0.32</v>
      </c>
      <c r="AF3870" s="3">
        <v>-0.11799999999999999</v>
      </c>
      <c r="AG3870" s="3">
        <v>0.13200000000000001</v>
      </c>
      <c r="AH3870" s="3">
        <v>-0.13200000000000001</v>
      </c>
      <c r="AI3870" s="3">
        <v>-0.27500000000000002</v>
      </c>
      <c r="AJ3870" s="3">
        <v>-0.501</v>
      </c>
      <c r="AK3870" s="3">
        <v>-1.0580000000000001</v>
      </c>
      <c r="AL3870" s="3">
        <v>-1.9610000000000001</v>
      </c>
      <c r="AM3870" s="3">
        <v>-1.633</v>
      </c>
      <c r="AN3870" s="3">
        <v>-2.37</v>
      </c>
      <c r="AO3870" s="3">
        <v>-3.8359999999999999</v>
      </c>
      <c r="AP3870" s="3">
        <v>-4.2160000000000002</v>
      </c>
      <c r="AQ3870" s="3">
        <v>-4.8419999999999996</v>
      </c>
      <c r="AR3870" s="3">
        <v>-6.3810000000000002</v>
      </c>
      <c r="AS3870" s="3">
        <v>-4.2990000000000004</v>
      </c>
      <c r="AT3870" s="3">
        <v>-3.653</v>
      </c>
      <c r="AU3870" s="3">
        <v>-5.0730000000000004</v>
      </c>
      <c r="AV3870" s="3">
        <v>-5.4290000000000003</v>
      </c>
      <c r="AW3870" s="3">
        <v>-5.4169999999999998</v>
      </c>
      <c r="AX3870" s="3">
        <v>-5.5149999999999997</v>
      </c>
      <c r="AY3870" s="3">
        <v>-6.1449999999999996</v>
      </c>
      <c r="AZ3870" s="3">
        <v>-6.7530000000000001</v>
      </c>
      <c r="BA3870">
        <v>-6.9749999999999996</v>
      </c>
      <c r="BB3870">
        <v>2017</v>
      </c>
    </row>
    <row r="3871" spans="1:54" hidden="1" x14ac:dyDescent="0.2">
      <c r="A3871">
        <v>664</v>
      </c>
      <c r="B3871" t="s">
        <v>476</v>
      </c>
      <c r="C3871" t="s">
        <v>220</v>
      </c>
      <c r="D3871" t="s">
        <v>3</v>
      </c>
      <c r="E3871" t="s">
        <v>219</v>
      </c>
      <c r="F3871" t="s">
        <v>218</v>
      </c>
      <c r="G3871" t="s">
        <v>217</v>
      </c>
      <c r="I3871" t="s">
        <v>216</v>
      </c>
      <c r="J3871" s="3">
        <v>-8.6760000000000002</v>
      </c>
      <c r="K3871" s="3">
        <v>-5.9039999999999999</v>
      </c>
      <c r="L3871" s="3">
        <v>-3.3340000000000001</v>
      </c>
      <c r="M3871" s="3">
        <v>-0.55800000000000005</v>
      </c>
      <c r="N3871" s="3">
        <v>-1.444</v>
      </c>
      <c r="O3871" s="3">
        <v>-1.3149999999999999</v>
      </c>
      <c r="P3871" s="3">
        <v>-0.433</v>
      </c>
      <c r="Q3871" s="3">
        <v>-4.4089999999999998</v>
      </c>
      <c r="R3871" s="3">
        <v>-3.992</v>
      </c>
      <c r="S3871" s="3">
        <v>-5.0439999999999996</v>
      </c>
      <c r="T3871" s="3">
        <v>-5.79</v>
      </c>
      <c r="U3871" s="3">
        <v>-2.5009999999999999</v>
      </c>
      <c r="V3871" s="3">
        <v>-3.1549999999999998</v>
      </c>
      <c r="W3871" s="3">
        <v>11.417</v>
      </c>
      <c r="X3871" s="3">
        <v>7.7329999999999997</v>
      </c>
      <c r="Y3871" s="3">
        <v>-2.3690000000000002</v>
      </c>
      <c r="Z3871" s="3">
        <v>0.48499999999999999</v>
      </c>
      <c r="AA3871" s="3">
        <v>0.45900000000000002</v>
      </c>
      <c r="AB3871" s="3">
        <v>1.7869999999999999</v>
      </c>
      <c r="AC3871" s="3">
        <v>7.37</v>
      </c>
      <c r="AD3871" s="3">
        <v>-1.41</v>
      </c>
      <c r="AE3871" s="3">
        <v>-2.2029999999999998</v>
      </c>
      <c r="AF3871" s="3">
        <v>-0.79700000000000004</v>
      </c>
      <c r="AG3871" s="3">
        <v>0.78800000000000003</v>
      </c>
      <c r="AH3871" s="3">
        <v>-0.72899999999999998</v>
      </c>
      <c r="AI3871" s="3">
        <v>-1.3109999999999999</v>
      </c>
      <c r="AJ3871" s="3">
        <v>-1.9390000000000001</v>
      </c>
      <c r="AK3871" s="3">
        <v>-3.31</v>
      </c>
      <c r="AL3871" s="3">
        <v>-5.4619999999999997</v>
      </c>
      <c r="AM3871" s="3">
        <v>-4.4109999999999996</v>
      </c>
      <c r="AN3871" s="3">
        <v>-5.9260000000000002</v>
      </c>
      <c r="AO3871" s="3">
        <v>-9.2059999999999995</v>
      </c>
      <c r="AP3871" s="3">
        <v>-8.3620000000000001</v>
      </c>
      <c r="AQ3871" s="3">
        <v>-8.7829999999999995</v>
      </c>
      <c r="AR3871" s="3">
        <v>-10.369</v>
      </c>
      <c r="AS3871" s="3">
        <v>-6.718</v>
      </c>
      <c r="AT3871" s="3">
        <v>-5.18</v>
      </c>
      <c r="AU3871" s="3">
        <v>-6.3810000000000002</v>
      </c>
      <c r="AV3871" s="3">
        <v>-6.15</v>
      </c>
      <c r="AW3871" s="3">
        <v>-5.6550000000000002</v>
      </c>
      <c r="AX3871" s="3">
        <v>-5.33</v>
      </c>
      <c r="AY3871" s="3">
        <v>-5.4669999999999996</v>
      </c>
      <c r="AZ3871" s="3">
        <v>-5.5030000000000001</v>
      </c>
      <c r="BA3871">
        <v>-5.2270000000000003</v>
      </c>
      <c r="BB3871">
        <v>2016</v>
      </c>
    </row>
    <row r="3872" spans="1:54" x14ac:dyDescent="0.2">
      <c r="A3872">
        <v>826</v>
      </c>
      <c r="B3872" t="s">
        <v>475</v>
      </c>
      <c r="C3872" t="s">
        <v>352</v>
      </c>
      <c r="D3872" t="s">
        <v>89</v>
      </c>
      <c r="E3872" t="s">
        <v>349</v>
      </c>
      <c r="F3872" t="s">
        <v>351</v>
      </c>
      <c r="G3872" t="s">
        <v>225</v>
      </c>
      <c r="H3872" t="s">
        <v>222</v>
      </c>
      <c r="I3872" t="s">
        <v>1290</v>
      </c>
      <c r="J3872" s="3">
        <v>0.121</v>
      </c>
      <c r="K3872" s="3">
        <v>0.11700000000000001</v>
      </c>
      <c r="L3872" s="3">
        <v>0.125</v>
      </c>
      <c r="M3872" s="3">
        <v>0.124</v>
      </c>
      <c r="N3872" s="3">
        <v>0.13</v>
      </c>
      <c r="O3872" s="3">
        <v>0.121</v>
      </c>
      <c r="P3872" s="3">
        <v>0.12</v>
      </c>
      <c r="Q3872" s="3">
        <v>0.109</v>
      </c>
      <c r="R3872" s="3">
        <v>0.11899999999999999</v>
      </c>
      <c r="S3872" s="3">
        <v>0.115</v>
      </c>
      <c r="T3872" s="3">
        <v>0.114</v>
      </c>
      <c r="U3872" s="3">
        <v>0.114</v>
      </c>
      <c r="V3872" s="3">
        <v>0.115</v>
      </c>
      <c r="W3872" s="3">
        <v>0.11600000000000001</v>
      </c>
      <c r="X3872" s="3">
        <v>0.11799999999999999</v>
      </c>
      <c r="Y3872" s="3">
        <v>0.11799999999999999</v>
      </c>
      <c r="Z3872" s="3">
        <v>0.12</v>
      </c>
      <c r="AA3872" s="3">
        <v>0.122</v>
      </c>
      <c r="AB3872" s="3">
        <v>0.13</v>
      </c>
      <c r="AC3872" s="3">
        <v>0.128</v>
      </c>
      <c r="AD3872" s="3">
        <v>0.13600000000000001</v>
      </c>
      <c r="AE3872" s="3">
        <v>0.13400000000000001</v>
      </c>
      <c r="AF3872" s="3">
        <v>0.13900000000000001</v>
      </c>
      <c r="AG3872" s="3">
        <v>0.14199999999999999</v>
      </c>
      <c r="AH3872" s="3">
        <v>0.14000000000000001</v>
      </c>
      <c r="AI3872" s="3">
        <v>0.14599999999999999</v>
      </c>
      <c r="AJ3872" s="3">
        <v>0.14599999999999999</v>
      </c>
      <c r="AK3872" s="3">
        <v>0.14899999999999999</v>
      </c>
      <c r="AL3872" s="3">
        <v>0.14599999999999999</v>
      </c>
      <c r="AM3872" s="3">
        <v>0.14699999999999999</v>
      </c>
      <c r="AN3872" s="3">
        <v>0.14599999999999999</v>
      </c>
      <c r="AO3872" s="3">
        <v>0.14799999999999999</v>
      </c>
      <c r="AP3872" s="3">
        <v>0.155</v>
      </c>
      <c r="AQ3872" s="3">
        <v>0.16200000000000001</v>
      </c>
      <c r="AR3872" s="3">
        <v>0.161</v>
      </c>
      <c r="AS3872" s="3">
        <v>0.17799999999999999</v>
      </c>
      <c r="AT3872" s="3">
        <v>0.18</v>
      </c>
      <c r="AU3872" s="3">
        <v>0.185</v>
      </c>
      <c r="AV3872" s="3">
        <v>0.189</v>
      </c>
      <c r="AW3872" s="3">
        <v>0.19400000000000001</v>
      </c>
      <c r="AX3872" s="3">
        <v>0.19800000000000001</v>
      </c>
      <c r="AY3872" s="3">
        <v>0.20200000000000001</v>
      </c>
      <c r="AZ3872" s="3">
        <v>0.20599999999999999</v>
      </c>
      <c r="BA3872">
        <v>0.21</v>
      </c>
      <c r="BB3872">
        <v>2016</v>
      </c>
    </row>
    <row r="3873" spans="1:54" hidden="1" x14ac:dyDescent="0.2">
      <c r="A3873">
        <v>826</v>
      </c>
      <c r="B3873" t="s">
        <v>475</v>
      </c>
      <c r="C3873" t="s">
        <v>350</v>
      </c>
      <c r="D3873" t="s">
        <v>89</v>
      </c>
      <c r="E3873" t="s">
        <v>349</v>
      </c>
      <c r="F3873" t="s">
        <v>348</v>
      </c>
      <c r="G3873" t="s">
        <v>275</v>
      </c>
      <c r="I3873" t="s">
        <v>347</v>
      </c>
      <c r="J3873" s="3" t="s">
        <v>215</v>
      </c>
      <c r="K3873" s="3">
        <v>-3.4830000000000001</v>
      </c>
      <c r="L3873" s="3">
        <v>6.7910000000000004</v>
      </c>
      <c r="M3873" s="3">
        <v>-0.71299999999999997</v>
      </c>
      <c r="N3873" s="3">
        <v>5.024</v>
      </c>
      <c r="O3873" s="3">
        <v>-6.6059999999999999</v>
      </c>
      <c r="P3873" s="3">
        <v>-1.22</v>
      </c>
      <c r="Q3873" s="3">
        <v>-9.1660000000000004</v>
      </c>
      <c r="R3873" s="3">
        <v>9.1489999999999991</v>
      </c>
      <c r="S3873" s="3">
        <v>-3.101</v>
      </c>
      <c r="T3873" s="3">
        <v>-1.331</v>
      </c>
      <c r="U3873" s="3">
        <v>0.13400000000000001</v>
      </c>
      <c r="V3873" s="3">
        <v>1.3069999999999999</v>
      </c>
      <c r="W3873" s="3">
        <v>1.046</v>
      </c>
      <c r="X3873" s="3">
        <v>1.754</v>
      </c>
      <c r="Y3873" s="3">
        <v>-8.4000000000000005E-2</v>
      </c>
      <c r="Z3873" s="3">
        <v>1.141</v>
      </c>
      <c r="AA3873" s="3">
        <v>1.9650000000000001</v>
      </c>
      <c r="AB3873" s="3">
        <v>6.85</v>
      </c>
      <c r="AC3873" s="3">
        <v>-1.7709999999999999</v>
      </c>
      <c r="AD3873" s="3">
        <v>5.9560000000000004</v>
      </c>
      <c r="AE3873" s="3">
        <v>-1.4179999999999999</v>
      </c>
      <c r="AF3873" s="3">
        <v>3.9620000000000002</v>
      </c>
      <c r="AG3873" s="3">
        <v>2.0059999999999998</v>
      </c>
      <c r="AH3873" s="3">
        <v>-1.629</v>
      </c>
      <c r="AI3873" s="3">
        <v>4.952</v>
      </c>
      <c r="AJ3873" s="3">
        <v>-4.9000000000000002E-2</v>
      </c>
      <c r="AK3873" s="3">
        <v>2.0350000000000001</v>
      </c>
      <c r="AL3873" s="3">
        <v>-2.0920000000000001</v>
      </c>
      <c r="AM3873" s="3">
        <v>0.80300000000000005</v>
      </c>
      <c r="AN3873" s="3">
        <v>-0.92400000000000004</v>
      </c>
      <c r="AO3873" s="3">
        <v>1.5940000000000001</v>
      </c>
      <c r="AP3873" s="3">
        <v>4.6500000000000004</v>
      </c>
      <c r="AQ3873" s="3">
        <v>4.2779999999999996</v>
      </c>
      <c r="AR3873" s="3">
        <v>-0.60499999999999998</v>
      </c>
      <c r="AS3873" s="3">
        <v>10.295999999999999</v>
      </c>
      <c r="AT3873" s="3">
        <v>1.1399999999999999</v>
      </c>
      <c r="AU3873" s="3">
        <v>3.1030000000000002</v>
      </c>
      <c r="AV3873" s="3">
        <v>2.3029999999999999</v>
      </c>
      <c r="AW3873" s="3">
        <v>2.4140000000000001</v>
      </c>
      <c r="AX3873" s="3">
        <v>2.335</v>
      </c>
      <c r="AY3873" s="3">
        <v>1.865</v>
      </c>
      <c r="AZ3873" s="3">
        <v>1.873</v>
      </c>
      <c r="BA3873">
        <v>1.8169999999999999</v>
      </c>
      <c r="BB3873">
        <v>2016</v>
      </c>
    </row>
    <row r="3874" spans="1:54" hidden="1" x14ac:dyDescent="0.2">
      <c r="A3874">
        <v>826</v>
      </c>
      <c r="B3874" t="s">
        <v>475</v>
      </c>
      <c r="C3874" t="s">
        <v>346</v>
      </c>
      <c r="D3874" t="s">
        <v>89</v>
      </c>
      <c r="E3874" t="s">
        <v>342</v>
      </c>
      <c r="F3874" t="s">
        <v>345</v>
      </c>
      <c r="G3874" t="s">
        <v>225</v>
      </c>
      <c r="H3874" t="s">
        <v>222</v>
      </c>
      <c r="I3874" t="s">
        <v>1290</v>
      </c>
      <c r="J3874" s="3">
        <v>3.6999999999999998E-2</v>
      </c>
      <c r="K3874" s="3">
        <v>3.7999999999999999E-2</v>
      </c>
      <c r="L3874" s="3">
        <v>0.04</v>
      </c>
      <c r="M3874" s="3">
        <v>4.2000000000000003E-2</v>
      </c>
      <c r="N3874" s="3">
        <v>4.8000000000000001E-2</v>
      </c>
      <c r="O3874" s="3">
        <v>4.5999999999999999E-2</v>
      </c>
      <c r="P3874" s="3">
        <v>4.7E-2</v>
      </c>
      <c r="Q3874" s="3">
        <v>5.0999999999999997E-2</v>
      </c>
      <c r="R3874" s="3">
        <v>5.7000000000000002E-2</v>
      </c>
      <c r="S3874" s="3">
        <v>5.6000000000000001E-2</v>
      </c>
      <c r="T3874" s="3">
        <v>5.5E-2</v>
      </c>
      <c r="U3874" s="3">
        <v>6.0999999999999999E-2</v>
      </c>
      <c r="V3874" s="3">
        <v>6.5000000000000002E-2</v>
      </c>
      <c r="W3874" s="3">
        <v>6.9000000000000006E-2</v>
      </c>
      <c r="X3874" s="3">
        <v>7.4999999999999997E-2</v>
      </c>
      <c r="Y3874" s="3">
        <v>7.5999999999999998E-2</v>
      </c>
      <c r="Z3874" s="3">
        <v>8.5000000000000006E-2</v>
      </c>
      <c r="AA3874" s="3">
        <v>9.0999999999999998E-2</v>
      </c>
      <c r="AB3874" s="3">
        <v>0.104</v>
      </c>
      <c r="AC3874" s="3">
        <v>0.107</v>
      </c>
      <c r="AD3874" s="3">
        <v>0.11600000000000001</v>
      </c>
      <c r="AE3874" s="3">
        <v>0.122</v>
      </c>
      <c r="AF3874" s="3">
        <v>0.13300000000000001</v>
      </c>
      <c r="AG3874" s="3">
        <v>0.13900000000000001</v>
      </c>
      <c r="AH3874" s="3">
        <v>0.13900000000000001</v>
      </c>
      <c r="AI3874" s="3">
        <v>0.14699999999999999</v>
      </c>
      <c r="AJ3874" s="3">
        <v>0.14599999999999999</v>
      </c>
      <c r="AK3874" s="3">
        <v>0.159</v>
      </c>
      <c r="AL3874" s="3">
        <v>0.16800000000000001</v>
      </c>
      <c r="AM3874" s="3">
        <v>0.17</v>
      </c>
      <c r="AN3874" s="3">
        <v>0.17</v>
      </c>
      <c r="AO3874" s="3">
        <v>0.17599999999999999</v>
      </c>
      <c r="AP3874" s="3">
        <v>0.184</v>
      </c>
      <c r="AQ3874" s="3">
        <v>0.192</v>
      </c>
      <c r="AR3874" s="3">
        <v>0.19800000000000001</v>
      </c>
      <c r="AS3874" s="3">
        <v>0.22500000000000001</v>
      </c>
      <c r="AT3874" s="3">
        <v>0.24399999999999999</v>
      </c>
      <c r="AU3874" s="3">
        <v>0.25700000000000001</v>
      </c>
      <c r="AV3874" s="3">
        <v>0.26700000000000002</v>
      </c>
      <c r="AW3874" s="3">
        <v>0.27800000000000002</v>
      </c>
      <c r="AX3874" s="3">
        <v>0.28899999999999998</v>
      </c>
      <c r="AY3874" s="3">
        <v>0.3</v>
      </c>
      <c r="AZ3874" s="3">
        <v>0.312</v>
      </c>
      <c r="BA3874">
        <v>0.32400000000000001</v>
      </c>
      <c r="BB3874">
        <v>2016</v>
      </c>
    </row>
    <row r="3875" spans="1:54" hidden="1" x14ac:dyDescent="0.2">
      <c r="A3875">
        <v>826</v>
      </c>
      <c r="B3875" t="s">
        <v>475</v>
      </c>
      <c r="C3875" t="s">
        <v>344</v>
      </c>
      <c r="D3875" t="s">
        <v>89</v>
      </c>
      <c r="E3875" t="s">
        <v>342</v>
      </c>
      <c r="F3875" t="s">
        <v>343</v>
      </c>
      <c r="G3875" t="s">
        <v>223</v>
      </c>
      <c r="H3875" t="s">
        <v>222</v>
      </c>
      <c r="I3875" t="s">
        <v>310</v>
      </c>
      <c r="J3875" s="3">
        <v>4.2000000000000003E-2</v>
      </c>
      <c r="K3875" s="3">
        <v>4.3999999999999997E-2</v>
      </c>
      <c r="L3875" s="3">
        <v>4.1000000000000002E-2</v>
      </c>
      <c r="M3875" s="3">
        <v>3.7999999999999999E-2</v>
      </c>
      <c r="N3875" s="3">
        <v>4.2000000000000003E-2</v>
      </c>
      <c r="O3875" s="3">
        <v>3.2000000000000001E-2</v>
      </c>
      <c r="P3875" s="3">
        <v>3.1E-2</v>
      </c>
      <c r="Q3875" s="3">
        <v>7.2999999999999995E-2</v>
      </c>
      <c r="R3875" s="3">
        <v>4.4999999999999998E-2</v>
      </c>
      <c r="S3875" s="3">
        <v>4.3999999999999997E-2</v>
      </c>
      <c r="T3875" s="3">
        <v>4.2999999999999997E-2</v>
      </c>
      <c r="U3875" s="3">
        <v>4.7E-2</v>
      </c>
      <c r="V3875" s="3">
        <v>4.8000000000000001E-2</v>
      </c>
      <c r="W3875" s="3">
        <v>4.7E-2</v>
      </c>
      <c r="X3875" s="3">
        <v>5.5E-2</v>
      </c>
      <c r="Y3875" s="3">
        <v>5.6000000000000001E-2</v>
      </c>
      <c r="Z3875" s="3">
        <v>6.7000000000000004E-2</v>
      </c>
      <c r="AA3875" s="3">
        <v>6.7000000000000004E-2</v>
      </c>
      <c r="AB3875" s="3">
        <v>6.6000000000000003E-2</v>
      </c>
      <c r="AC3875" s="3">
        <v>6.9000000000000006E-2</v>
      </c>
      <c r="AD3875" s="3">
        <v>6.8000000000000005E-2</v>
      </c>
      <c r="AE3875" s="3">
        <v>6.3E-2</v>
      </c>
      <c r="AF3875" s="3">
        <v>7.1999999999999995E-2</v>
      </c>
      <c r="AG3875" s="3">
        <v>9.0999999999999998E-2</v>
      </c>
      <c r="AH3875" s="3">
        <v>0.10299999999999999</v>
      </c>
      <c r="AI3875" s="3">
        <v>0.112</v>
      </c>
      <c r="AJ3875" s="3">
        <v>0.11</v>
      </c>
      <c r="AK3875" s="3">
        <v>0.13300000000000001</v>
      </c>
      <c r="AL3875" s="3">
        <v>0.14399999999999999</v>
      </c>
      <c r="AM3875" s="3">
        <v>0.13400000000000001</v>
      </c>
      <c r="AN3875" s="3">
        <v>0.157</v>
      </c>
      <c r="AO3875" s="3">
        <v>0.182</v>
      </c>
      <c r="AP3875" s="3">
        <v>0.19</v>
      </c>
      <c r="AQ3875" s="3">
        <v>0.186</v>
      </c>
      <c r="AR3875" s="3">
        <v>0.17899999999999999</v>
      </c>
      <c r="AS3875" s="3">
        <v>0.16900000000000001</v>
      </c>
      <c r="AT3875" s="3">
        <v>0.182</v>
      </c>
      <c r="AU3875" s="3">
        <v>0.19700000000000001</v>
      </c>
      <c r="AV3875" s="3">
        <v>0.21099999999999999</v>
      </c>
      <c r="AW3875" s="3">
        <v>0.22</v>
      </c>
      <c r="AX3875" s="3">
        <v>0.22900000000000001</v>
      </c>
      <c r="AY3875" s="3">
        <v>0.23599999999999999</v>
      </c>
      <c r="AZ3875" s="3">
        <v>0.24399999999999999</v>
      </c>
      <c r="BA3875">
        <v>0.252</v>
      </c>
      <c r="BB3875">
        <v>2016</v>
      </c>
    </row>
    <row r="3876" spans="1:54" hidden="1" x14ac:dyDescent="0.2">
      <c r="A3876">
        <v>826</v>
      </c>
      <c r="B3876" t="s">
        <v>475</v>
      </c>
      <c r="C3876" t="s">
        <v>213</v>
      </c>
      <c r="D3876" t="s">
        <v>89</v>
      </c>
      <c r="E3876" t="s">
        <v>342</v>
      </c>
      <c r="F3876" t="s">
        <v>341</v>
      </c>
      <c r="G3876" t="s">
        <v>323</v>
      </c>
      <c r="H3876" t="s">
        <v>222</v>
      </c>
      <c r="I3876" t="s">
        <v>310</v>
      </c>
      <c r="J3876" s="3">
        <v>5.8000000000000003E-2</v>
      </c>
      <c r="K3876" s="3">
        <v>6.0999999999999999E-2</v>
      </c>
      <c r="L3876" s="3">
        <v>6.9000000000000006E-2</v>
      </c>
      <c r="M3876" s="3">
        <v>7.0999999999999994E-2</v>
      </c>
      <c r="N3876" s="3">
        <v>7.8E-2</v>
      </c>
      <c r="O3876" s="3">
        <v>7.4999999999999997E-2</v>
      </c>
      <c r="P3876" s="3">
        <v>7.4999999999999997E-2</v>
      </c>
      <c r="Q3876" s="3">
        <v>7.0000000000000007E-2</v>
      </c>
      <c r="R3876" s="3">
        <v>7.9000000000000001E-2</v>
      </c>
      <c r="S3876" s="3">
        <v>0.08</v>
      </c>
      <c r="T3876" s="3">
        <v>8.2000000000000003E-2</v>
      </c>
      <c r="U3876" s="3">
        <v>8.5000000000000006E-2</v>
      </c>
      <c r="V3876" s="3">
        <v>8.7999999999999995E-2</v>
      </c>
      <c r="W3876" s="3">
        <v>9.0999999999999998E-2</v>
      </c>
      <c r="X3876" s="3">
        <v>9.4E-2</v>
      </c>
      <c r="Y3876" s="3">
        <v>9.6000000000000002E-2</v>
      </c>
      <c r="Z3876" s="3">
        <v>9.9000000000000005E-2</v>
      </c>
      <c r="AA3876" s="3">
        <v>0.10299999999999999</v>
      </c>
      <c r="AB3876" s="3">
        <v>0.111</v>
      </c>
      <c r="AC3876" s="3">
        <v>0.111</v>
      </c>
      <c r="AD3876" s="3">
        <v>0.12</v>
      </c>
      <c r="AE3876" s="3">
        <v>0.121</v>
      </c>
      <c r="AF3876" s="3">
        <v>0.128</v>
      </c>
      <c r="AG3876" s="3">
        <v>0.13300000000000001</v>
      </c>
      <c r="AH3876" s="3">
        <v>0.13400000000000001</v>
      </c>
      <c r="AI3876" s="3">
        <v>0.14499999999999999</v>
      </c>
      <c r="AJ3876" s="3">
        <v>0.15</v>
      </c>
      <c r="AK3876" s="3">
        <v>0.157</v>
      </c>
      <c r="AL3876" s="3">
        <v>0.157</v>
      </c>
      <c r="AM3876" s="3">
        <v>0.159</v>
      </c>
      <c r="AN3876" s="3">
        <v>0.159</v>
      </c>
      <c r="AO3876" s="3">
        <v>0.16500000000000001</v>
      </c>
      <c r="AP3876" s="3">
        <v>0.17599999999999999</v>
      </c>
      <c r="AQ3876" s="3">
        <v>0.187</v>
      </c>
      <c r="AR3876" s="3">
        <v>0.189</v>
      </c>
      <c r="AS3876" s="3">
        <v>0.21099999999999999</v>
      </c>
      <c r="AT3876" s="3">
        <v>0.216</v>
      </c>
      <c r="AU3876" s="3">
        <v>0.22600000000000001</v>
      </c>
      <c r="AV3876" s="3">
        <v>0.23699999999999999</v>
      </c>
      <c r="AW3876" s="3">
        <v>0.248</v>
      </c>
      <c r="AX3876" s="3">
        <v>0.25900000000000001</v>
      </c>
      <c r="AY3876" s="3">
        <v>0.26800000000000002</v>
      </c>
      <c r="AZ3876" s="3">
        <v>0.27800000000000002</v>
      </c>
      <c r="BA3876">
        <v>0.28799999999999998</v>
      </c>
      <c r="BB3876">
        <v>2016</v>
      </c>
    </row>
    <row r="3877" spans="1:54" hidden="1" x14ac:dyDescent="0.2">
      <c r="A3877">
        <v>826</v>
      </c>
      <c r="B3877" t="s">
        <v>475</v>
      </c>
      <c r="C3877" t="s">
        <v>340</v>
      </c>
      <c r="D3877" t="s">
        <v>89</v>
      </c>
      <c r="E3877" t="s">
        <v>339</v>
      </c>
      <c r="F3877" t="s">
        <v>338</v>
      </c>
      <c r="G3877" t="s">
        <v>295</v>
      </c>
      <c r="I3877" t="s">
        <v>337</v>
      </c>
      <c r="J3877" s="3">
        <v>30.603999999999999</v>
      </c>
      <c r="K3877" s="3">
        <v>32.932000000000002</v>
      </c>
      <c r="L3877" s="3">
        <v>32.250999999999998</v>
      </c>
      <c r="M3877" s="3">
        <v>34.365000000000002</v>
      </c>
      <c r="N3877" s="3">
        <v>36.677</v>
      </c>
      <c r="O3877" s="3">
        <v>37.665999999999997</v>
      </c>
      <c r="P3877" s="3">
        <v>39.093000000000004</v>
      </c>
      <c r="Q3877" s="3">
        <v>46.701999999999998</v>
      </c>
      <c r="R3877" s="3">
        <v>48.213000000000001</v>
      </c>
      <c r="S3877" s="3">
        <v>48.765999999999998</v>
      </c>
      <c r="T3877" s="3">
        <v>48.508000000000003</v>
      </c>
      <c r="U3877" s="3">
        <v>53.491999999999997</v>
      </c>
      <c r="V3877" s="3">
        <v>56.85</v>
      </c>
      <c r="W3877" s="3">
        <v>59.442</v>
      </c>
      <c r="X3877" s="3">
        <v>63.305999999999997</v>
      </c>
      <c r="Y3877" s="3">
        <v>63.826999999999998</v>
      </c>
      <c r="Z3877" s="3">
        <v>71.403000000000006</v>
      </c>
      <c r="AA3877" s="3">
        <v>74.233000000000004</v>
      </c>
      <c r="AB3877" s="3">
        <v>80.138999999999996</v>
      </c>
      <c r="AC3877" s="3">
        <v>83.697000000000003</v>
      </c>
      <c r="AD3877" s="3">
        <v>85.811999999999998</v>
      </c>
      <c r="AE3877" s="3">
        <v>91.067999999999998</v>
      </c>
      <c r="AF3877" s="3">
        <v>95.549000000000007</v>
      </c>
      <c r="AG3877" s="3">
        <v>98.070999999999998</v>
      </c>
      <c r="AH3877" s="3">
        <v>99.745000000000005</v>
      </c>
      <c r="AI3877" s="3">
        <v>100.256</v>
      </c>
      <c r="AJ3877" s="3">
        <v>100</v>
      </c>
      <c r="AK3877" s="3">
        <v>106.149</v>
      </c>
      <c r="AL3877" s="3">
        <v>114.977</v>
      </c>
      <c r="AM3877" s="3">
        <v>115.173</v>
      </c>
      <c r="AN3877" s="3">
        <v>116.53</v>
      </c>
      <c r="AO3877" s="3">
        <v>118.718</v>
      </c>
      <c r="AP3877" s="3">
        <v>118.246</v>
      </c>
      <c r="AQ3877" s="3">
        <v>118.40900000000001</v>
      </c>
      <c r="AR3877" s="3">
        <v>123.29</v>
      </c>
      <c r="AS3877" s="3">
        <v>126.825</v>
      </c>
      <c r="AT3877" s="3">
        <v>136.02199999999999</v>
      </c>
      <c r="AU3877" s="3">
        <v>138.92699999999999</v>
      </c>
      <c r="AV3877" s="3">
        <v>140.822</v>
      </c>
      <c r="AW3877" s="3">
        <v>143.19900000000001</v>
      </c>
      <c r="AX3877" s="3">
        <v>145.74</v>
      </c>
      <c r="AY3877" s="3">
        <v>148.38</v>
      </c>
      <c r="AZ3877" s="3">
        <v>151.279</v>
      </c>
      <c r="BA3877">
        <v>154.41900000000001</v>
      </c>
      <c r="BB3877">
        <v>2016</v>
      </c>
    </row>
    <row r="3878" spans="1:54" hidden="1" x14ac:dyDescent="0.2">
      <c r="A3878">
        <v>826</v>
      </c>
      <c r="B3878" t="s">
        <v>475</v>
      </c>
      <c r="C3878" t="s">
        <v>336</v>
      </c>
      <c r="D3878" t="s">
        <v>89</v>
      </c>
      <c r="E3878" t="s">
        <v>333</v>
      </c>
      <c r="F3878" t="s">
        <v>335</v>
      </c>
      <c r="G3878" t="s">
        <v>225</v>
      </c>
      <c r="H3878" t="s">
        <v>322</v>
      </c>
      <c r="I3878" t="s">
        <v>330</v>
      </c>
      <c r="J3878" s="3">
        <v>2013.2750000000001</v>
      </c>
      <c r="K3878" s="3">
        <v>1943.152</v>
      </c>
      <c r="L3878" s="3">
        <v>2075.11</v>
      </c>
      <c r="M3878" s="3">
        <v>1990.521</v>
      </c>
      <c r="N3878" s="3">
        <v>2049.2449999999999</v>
      </c>
      <c r="O3878" s="3">
        <v>1897.55</v>
      </c>
      <c r="P3878" s="3">
        <v>1828.692</v>
      </c>
      <c r="Q3878" s="3">
        <v>1620.567</v>
      </c>
      <c r="R3878" s="3">
        <v>1742.3130000000001</v>
      </c>
      <c r="S3878" s="3">
        <v>1649.8910000000001</v>
      </c>
      <c r="T3878" s="3">
        <v>1584.624</v>
      </c>
      <c r="U3878" s="3">
        <v>1549.52</v>
      </c>
      <c r="V3878" s="3">
        <v>1547.64</v>
      </c>
      <c r="W3878" s="3">
        <v>1541.79</v>
      </c>
      <c r="X3878" s="3">
        <v>1546.6990000000001</v>
      </c>
      <c r="Y3878" s="3">
        <v>1523.6020000000001</v>
      </c>
      <c r="Z3878" s="3">
        <v>1515.2159999999999</v>
      </c>
      <c r="AA3878" s="3">
        <v>1519.144</v>
      </c>
      <c r="AB3878" s="3">
        <v>1596.047</v>
      </c>
      <c r="AC3878" s="3">
        <v>1541.548</v>
      </c>
      <c r="AD3878" s="3">
        <v>1606.0219999999999</v>
      </c>
      <c r="AE3878" s="3">
        <v>1554.7349999999999</v>
      </c>
      <c r="AF3878" s="3">
        <v>1587.2139999999999</v>
      </c>
      <c r="AG3878" s="3">
        <v>1589.895</v>
      </c>
      <c r="AH3878" s="3">
        <v>1535.818</v>
      </c>
      <c r="AI3878" s="3">
        <v>1582.8330000000001</v>
      </c>
      <c r="AJ3878" s="3">
        <v>1548.33</v>
      </c>
      <c r="AK3878" s="3">
        <v>1546.165</v>
      </c>
      <c r="AL3878" s="3">
        <v>1481.558</v>
      </c>
      <c r="AM3878" s="3">
        <v>1461.6210000000001</v>
      </c>
      <c r="AN3878" s="3">
        <v>1417.249</v>
      </c>
      <c r="AO3878" s="3">
        <v>1420.845</v>
      </c>
      <c r="AP3878" s="3">
        <v>1467.289</v>
      </c>
      <c r="AQ3878" s="3">
        <v>1509.8679999999999</v>
      </c>
      <c r="AR3878" s="3">
        <v>1480.931</v>
      </c>
      <c r="AS3878" s="3">
        <v>1611.8510000000001</v>
      </c>
      <c r="AT3878" s="3">
        <v>1598.2650000000001</v>
      </c>
      <c r="AU3878" s="3">
        <v>1615.546</v>
      </c>
      <c r="AV3878" s="3">
        <v>1620.345</v>
      </c>
      <c r="AW3878" s="3">
        <v>1626.923</v>
      </c>
      <c r="AX3878" s="3">
        <v>1632.271</v>
      </c>
      <c r="AY3878" s="3">
        <v>1630.1079999999999</v>
      </c>
      <c r="AZ3878" s="3">
        <v>1628.0809999999999</v>
      </c>
      <c r="BA3878">
        <v>1625.1590000000001</v>
      </c>
      <c r="BB3878">
        <v>2015</v>
      </c>
    </row>
    <row r="3879" spans="1:54" hidden="1" x14ac:dyDescent="0.2">
      <c r="A3879">
        <v>826</v>
      </c>
      <c r="B3879" t="s">
        <v>475</v>
      </c>
      <c r="C3879" t="s">
        <v>334</v>
      </c>
      <c r="D3879" t="s">
        <v>89</v>
      </c>
      <c r="E3879" t="s">
        <v>333</v>
      </c>
      <c r="F3879" t="s">
        <v>332</v>
      </c>
      <c r="G3879" t="s">
        <v>331</v>
      </c>
      <c r="H3879" t="s">
        <v>322</v>
      </c>
      <c r="I3879" t="s">
        <v>330</v>
      </c>
      <c r="J3879" s="3">
        <v>2242.7649999999999</v>
      </c>
      <c r="K3879" s="3">
        <v>2164.6489999999999</v>
      </c>
      <c r="L3879" s="3">
        <v>2311.6469999999999</v>
      </c>
      <c r="M3879" s="3">
        <v>2217.4169999999999</v>
      </c>
      <c r="N3879" s="3">
        <v>2282.8339999999998</v>
      </c>
      <c r="O3879" s="3">
        <v>2113.848</v>
      </c>
      <c r="P3879" s="3">
        <v>2037.14</v>
      </c>
      <c r="Q3879" s="3">
        <v>1805.2919999999999</v>
      </c>
      <c r="R3879" s="3">
        <v>1940.915</v>
      </c>
      <c r="S3879" s="3">
        <v>1837.9580000000001</v>
      </c>
      <c r="T3879" s="3">
        <v>1765.252</v>
      </c>
      <c r="U3879" s="3">
        <v>1726.1469999999999</v>
      </c>
      <c r="V3879" s="3">
        <v>1724.0530000000001</v>
      </c>
      <c r="W3879" s="3">
        <v>1717.5350000000001</v>
      </c>
      <c r="X3879" s="3">
        <v>1723.0039999999999</v>
      </c>
      <c r="Y3879" s="3">
        <v>1697.2750000000001</v>
      </c>
      <c r="Z3879" s="3">
        <v>1687.932</v>
      </c>
      <c r="AA3879" s="3">
        <v>1692.308</v>
      </c>
      <c r="AB3879" s="3">
        <v>1777.9770000000001</v>
      </c>
      <c r="AC3879" s="3">
        <v>1717.2660000000001</v>
      </c>
      <c r="AD3879" s="3">
        <v>1789.0889999999999</v>
      </c>
      <c r="AE3879" s="3">
        <v>1731.9559999999999</v>
      </c>
      <c r="AF3879" s="3">
        <v>1768.1379999999999</v>
      </c>
      <c r="AG3879" s="3">
        <v>1771.124</v>
      </c>
      <c r="AH3879" s="3">
        <v>1710.883</v>
      </c>
      <c r="AI3879" s="3">
        <v>1763.2570000000001</v>
      </c>
      <c r="AJ3879" s="3">
        <v>1724.8209999999999</v>
      </c>
      <c r="AK3879" s="3">
        <v>1722.41</v>
      </c>
      <c r="AL3879" s="3">
        <v>1650.4380000000001</v>
      </c>
      <c r="AM3879" s="3">
        <v>1628.229</v>
      </c>
      <c r="AN3879" s="3">
        <v>1578.798</v>
      </c>
      <c r="AO3879" s="3">
        <v>1582.8040000000001</v>
      </c>
      <c r="AP3879" s="3">
        <v>1634.5419999999999</v>
      </c>
      <c r="AQ3879" s="3">
        <v>1681.9749999999999</v>
      </c>
      <c r="AR3879" s="3">
        <v>1649.739</v>
      </c>
      <c r="AS3879" s="3">
        <v>1795.5830000000001</v>
      </c>
      <c r="AT3879" s="3">
        <v>1780.4480000000001</v>
      </c>
      <c r="AU3879" s="3">
        <v>1799.6980000000001</v>
      </c>
      <c r="AV3879" s="3">
        <v>1805.0450000000001</v>
      </c>
      <c r="AW3879" s="3">
        <v>1812.3720000000001</v>
      </c>
      <c r="AX3879" s="3">
        <v>1818.33</v>
      </c>
      <c r="AY3879" s="3">
        <v>1815.921</v>
      </c>
      <c r="AZ3879" s="3">
        <v>1813.663</v>
      </c>
      <c r="BA3879">
        <v>1810.4069999999999</v>
      </c>
      <c r="BB3879">
        <v>2015</v>
      </c>
    </row>
    <row r="3880" spans="1:54" hidden="1" x14ac:dyDescent="0.2">
      <c r="A3880">
        <v>826</v>
      </c>
      <c r="B3880" t="s">
        <v>475</v>
      </c>
      <c r="C3880" t="s">
        <v>329</v>
      </c>
      <c r="D3880" t="s">
        <v>89</v>
      </c>
      <c r="E3880" t="s">
        <v>325</v>
      </c>
      <c r="F3880" t="s">
        <v>328</v>
      </c>
      <c r="G3880" t="s">
        <v>225</v>
      </c>
      <c r="H3880" t="s">
        <v>322</v>
      </c>
      <c r="I3880" t="s">
        <v>321</v>
      </c>
      <c r="J3880" s="3">
        <v>616.14300000000003</v>
      </c>
      <c r="K3880" s="3">
        <v>639.91899999999998</v>
      </c>
      <c r="L3880" s="3">
        <v>669.25099999999998</v>
      </c>
      <c r="M3880" s="3">
        <v>684.03899999999999</v>
      </c>
      <c r="N3880" s="3">
        <v>751.596</v>
      </c>
      <c r="O3880" s="3">
        <v>714.74</v>
      </c>
      <c r="P3880" s="3">
        <v>714.88300000000004</v>
      </c>
      <c r="Q3880" s="3">
        <v>756.83900000000006</v>
      </c>
      <c r="R3880" s="3">
        <v>840.02099999999996</v>
      </c>
      <c r="S3880" s="3">
        <v>804.58199999999999</v>
      </c>
      <c r="T3880" s="3">
        <v>768.67600000000004</v>
      </c>
      <c r="U3880" s="3">
        <v>828.86500000000001</v>
      </c>
      <c r="V3880" s="3">
        <v>879.827</v>
      </c>
      <c r="W3880" s="3">
        <v>916.46600000000001</v>
      </c>
      <c r="X3880" s="3">
        <v>979.16</v>
      </c>
      <c r="Y3880" s="3">
        <v>972.47500000000002</v>
      </c>
      <c r="Z3880" s="3">
        <v>1081.904</v>
      </c>
      <c r="AA3880" s="3">
        <v>1127.713</v>
      </c>
      <c r="AB3880" s="3">
        <v>1279.048</v>
      </c>
      <c r="AC3880" s="3">
        <v>1290.2270000000001</v>
      </c>
      <c r="AD3880" s="3">
        <v>1378.1559999999999</v>
      </c>
      <c r="AE3880" s="3">
        <v>1415.86</v>
      </c>
      <c r="AF3880" s="3">
        <v>1516.566</v>
      </c>
      <c r="AG3880" s="3">
        <v>1559.222</v>
      </c>
      <c r="AH3880" s="3">
        <v>1531.9079999999999</v>
      </c>
      <c r="AI3880" s="3">
        <v>1586.8869999999999</v>
      </c>
      <c r="AJ3880" s="3">
        <v>1548.33</v>
      </c>
      <c r="AK3880" s="3">
        <v>1641.2349999999999</v>
      </c>
      <c r="AL3880" s="3">
        <v>1703.4580000000001</v>
      </c>
      <c r="AM3880" s="3">
        <v>1683.3879999999999</v>
      </c>
      <c r="AN3880" s="3">
        <v>1651.519</v>
      </c>
      <c r="AO3880" s="3">
        <v>1686.8009999999999</v>
      </c>
      <c r="AP3880" s="3">
        <v>1735.0070000000001</v>
      </c>
      <c r="AQ3880" s="3">
        <v>1787.819</v>
      </c>
      <c r="AR3880" s="3">
        <v>1825.847</v>
      </c>
      <c r="AS3880" s="3">
        <v>2044.2270000000001</v>
      </c>
      <c r="AT3880" s="3">
        <v>2173.9879999999998</v>
      </c>
      <c r="AU3880" s="3">
        <v>2244.4259999999999</v>
      </c>
      <c r="AV3880" s="3">
        <v>2281.8049999999998</v>
      </c>
      <c r="AW3880" s="3">
        <v>2329.7330000000002</v>
      </c>
      <c r="AX3880" s="3">
        <v>2378.8670000000002</v>
      </c>
      <c r="AY3880" s="3">
        <v>2418.7530000000002</v>
      </c>
      <c r="AZ3880" s="3">
        <v>2462.94</v>
      </c>
      <c r="BA3880">
        <v>2509.549</v>
      </c>
      <c r="BB3880">
        <v>2015</v>
      </c>
    </row>
    <row r="3881" spans="1:54" hidden="1" x14ac:dyDescent="0.2">
      <c r="A3881">
        <v>826</v>
      </c>
      <c r="B3881" t="s">
        <v>475</v>
      </c>
      <c r="C3881" t="s">
        <v>327</v>
      </c>
      <c r="D3881" t="s">
        <v>89</v>
      </c>
      <c r="E3881" t="s">
        <v>325</v>
      </c>
      <c r="F3881" t="s">
        <v>326</v>
      </c>
      <c r="G3881" t="s">
        <v>223</v>
      </c>
      <c r="H3881" t="s">
        <v>322</v>
      </c>
      <c r="I3881" t="s">
        <v>321</v>
      </c>
      <c r="J3881" s="3">
        <v>702.09400000000005</v>
      </c>
      <c r="K3881" s="3">
        <v>735.45799999999997</v>
      </c>
      <c r="L3881" s="3">
        <v>680.89599999999996</v>
      </c>
      <c r="M3881" s="3">
        <v>617.27700000000004</v>
      </c>
      <c r="N3881" s="3">
        <v>661.10400000000004</v>
      </c>
      <c r="O3881" s="3">
        <v>500.88900000000001</v>
      </c>
      <c r="P3881" s="3">
        <v>479.61500000000001</v>
      </c>
      <c r="Q3881" s="3">
        <v>1080.9280000000001</v>
      </c>
      <c r="R3881" s="3">
        <v>658.65499999999997</v>
      </c>
      <c r="S3881" s="3">
        <v>637.48400000000004</v>
      </c>
      <c r="T3881" s="3">
        <v>600.45000000000005</v>
      </c>
      <c r="U3881" s="3">
        <v>645.74599999999998</v>
      </c>
      <c r="V3881" s="3">
        <v>646.91399999999999</v>
      </c>
      <c r="W3881" s="3">
        <v>623.58000000000004</v>
      </c>
      <c r="X3881" s="3">
        <v>716.41600000000005</v>
      </c>
      <c r="Y3881" s="3">
        <v>721.08699999999999</v>
      </c>
      <c r="Z3881" s="3">
        <v>847.06100000000004</v>
      </c>
      <c r="AA3881" s="3">
        <v>839.08600000000001</v>
      </c>
      <c r="AB3881" s="3">
        <v>805.03</v>
      </c>
      <c r="AC3881" s="3">
        <v>832.62199999999996</v>
      </c>
      <c r="AD3881" s="3">
        <v>802.47799999999995</v>
      </c>
      <c r="AE3881" s="3">
        <v>732.87300000000005</v>
      </c>
      <c r="AF3881" s="3">
        <v>824.82899999999995</v>
      </c>
      <c r="AG3881" s="3">
        <v>1016.375</v>
      </c>
      <c r="AH3881" s="3">
        <v>1128.3710000000001</v>
      </c>
      <c r="AI3881" s="3">
        <v>1212.1320000000001</v>
      </c>
      <c r="AJ3881" s="3">
        <v>1166.4349999999999</v>
      </c>
      <c r="AK3881" s="3">
        <v>1376.2750000000001</v>
      </c>
      <c r="AL3881" s="3">
        <v>1456.9079999999999</v>
      </c>
      <c r="AM3881" s="3">
        <v>1332.0709999999999</v>
      </c>
      <c r="AN3881" s="3">
        <v>1518.57</v>
      </c>
      <c r="AO3881" s="3">
        <v>1741.1369999999999</v>
      </c>
      <c r="AP3881" s="3">
        <v>1797.1189999999999</v>
      </c>
      <c r="AQ3881" s="3">
        <v>1731.3710000000001</v>
      </c>
      <c r="AR3881" s="3">
        <v>1648.183</v>
      </c>
      <c r="AS3881" s="3">
        <v>1538.511</v>
      </c>
      <c r="AT3881" s="3">
        <v>1617.2059999999999</v>
      </c>
      <c r="AU3881" s="3">
        <v>1720.9659999999999</v>
      </c>
      <c r="AV3881" s="3">
        <v>1804.558</v>
      </c>
      <c r="AW3881" s="3">
        <v>1845.393</v>
      </c>
      <c r="AX3881" s="3">
        <v>1880.1179999999999</v>
      </c>
      <c r="AY3881" s="3">
        <v>1901.8630000000001</v>
      </c>
      <c r="AZ3881" s="3">
        <v>1927.38</v>
      </c>
      <c r="BA3881">
        <v>1952.3789999999999</v>
      </c>
      <c r="BB3881">
        <v>2015</v>
      </c>
    </row>
    <row r="3882" spans="1:54" hidden="1" x14ac:dyDescent="0.2">
      <c r="A3882">
        <v>826</v>
      </c>
      <c r="B3882" t="s">
        <v>475</v>
      </c>
      <c r="C3882" t="s">
        <v>212</v>
      </c>
      <c r="D3882" t="s">
        <v>89</v>
      </c>
      <c r="E3882" t="s">
        <v>325</v>
      </c>
      <c r="F3882" t="s">
        <v>324</v>
      </c>
      <c r="G3882" t="s">
        <v>323</v>
      </c>
      <c r="H3882" t="s">
        <v>322</v>
      </c>
      <c r="I3882" t="s">
        <v>321</v>
      </c>
      <c r="J3882" s="3">
        <v>963.36699999999996</v>
      </c>
      <c r="K3882" s="3">
        <v>1016.631</v>
      </c>
      <c r="L3882" s="3">
        <v>1153.03</v>
      </c>
      <c r="M3882" s="3">
        <v>1149.6890000000001</v>
      </c>
      <c r="N3882" s="3">
        <v>1225.6110000000001</v>
      </c>
      <c r="O3882" s="3">
        <v>1171.203</v>
      </c>
      <c r="P3882" s="3">
        <v>1151.4580000000001</v>
      </c>
      <c r="Q3882" s="3">
        <v>1046.454</v>
      </c>
      <c r="R3882" s="3">
        <v>1164.453</v>
      </c>
      <c r="S3882" s="3">
        <v>1145.5630000000001</v>
      </c>
      <c r="T3882" s="3">
        <v>1140.941</v>
      </c>
      <c r="U3882" s="3">
        <v>1152.8009999999999</v>
      </c>
      <c r="V3882" s="3">
        <v>1177.6510000000001</v>
      </c>
      <c r="W3882" s="3">
        <v>1201.1089999999999</v>
      </c>
      <c r="X3882" s="3">
        <v>1230.579</v>
      </c>
      <c r="Y3882" s="3">
        <v>1237.4839999999999</v>
      </c>
      <c r="Z3882" s="3">
        <v>1253.133</v>
      </c>
      <c r="AA3882" s="3">
        <v>1277.894</v>
      </c>
      <c r="AB3882" s="3">
        <v>1357.152</v>
      </c>
      <c r="AC3882" s="3">
        <v>1330.8710000000001</v>
      </c>
      <c r="AD3882" s="3">
        <v>1418.0809999999999</v>
      </c>
      <c r="AE3882" s="3">
        <v>1404.0820000000001</v>
      </c>
      <c r="AF3882" s="3">
        <v>1455.42</v>
      </c>
      <c r="AG3882" s="3">
        <v>1486.9480000000001</v>
      </c>
      <c r="AH3882" s="3">
        <v>1475.8720000000001</v>
      </c>
      <c r="AI3882" s="3">
        <v>1569.9880000000001</v>
      </c>
      <c r="AJ3882" s="3">
        <v>1582.9549999999999</v>
      </c>
      <c r="AK3882" s="3">
        <v>1622.8040000000001</v>
      </c>
      <c r="AL3882" s="3">
        <v>1585.498</v>
      </c>
      <c r="AM3882" s="3">
        <v>1576.0409999999999</v>
      </c>
      <c r="AN3882" s="3">
        <v>1546.866</v>
      </c>
      <c r="AO3882" s="3">
        <v>1582.8040000000001</v>
      </c>
      <c r="AP3882" s="3">
        <v>1664.652</v>
      </c>
      <c r="AQ3882" s="3">
        <v>1740.6220000000001</v>
      </c>
      <c r="AR3882" s="3">
        <v>1737.904</v>
      </c>
      <c r="AS3882" s="3">
        <v>1912.0509999999999</v>
      </c>
      <c r="AT3882" s="3">
        <v>1920.125</v>
      </c>
      <c r="AU3882" s="3">
        <v>1975.809</v>
      </c>
      <c r="AV3882" s="3">
        <v>2026.703</v>
      </c>
      <c r="AW3882" s="3">
        <v>2079.0630000000001</v>
      </c>
      <c r="AX3882" s="3">
        <v>2126.8820000000001</v>
      </c>
      <c r="AY3882" s="3">
        <v>2164.5439999999999</v>
      </c>
      <c r="AZ3882" s="3">
        <v>2198.9740000000002</v>
      </c>
      <c r="BA3882">
        <v>2233.2159999999999</v>
      </c>
      <c r="BB3882">
        <v>2015</v>
      </c>
    </row>
    <row r="3883" spans="1:54" hidden="1" x14ac:dyDescent="0.2">
      <c r="A3883">
        <v>826</v>
      </c>
      <c r="B3883" t="s">
        <v>475</v>
      </c>
      <c r="C3883" t="s">
        <v>320</v>
      </c>
      <c r="D3883" t="s">
        <v>89</v>
      </c>
      <c r="E3883" t="s">
        <v>319</v>
      </c>
      <c r="F3883" t="s">
        <v>318</v>
      </c>
      <c r="G3883" t="s">
        <v>243</v>
      </c>
    </row>
    <row r="3884" spans="1:54" hidden="1" x14ac:dyDescent="0.2">
      <c r="A3884">
        <v>826</v>
      </c>
      <c r="B3884" t="s">
        <v>475</v>
      </c>
      <c r="C3884" t="s">
        <v>317</v>
      </c>
      <c r="D3884" t="s">
        <v>89</v>
      </c>
      <c r="E3884" t="s">
        <v>316</v>
      </c>
      <c r="F3884" t="s">
        <v>315</v>
      </c>
      <c r="G3884" t="s">
        <v>288</v>
      </c>
      <c r="I3884" t="s">
        <v>310</v>
      </c>
      <c r="J3884" s="3" t="s">
        <v>355</v>
      </c>
      <c r="K3884" s="3" t="s">
        <v>355</v>
      </c>
      <c r="L3884" s="3" t="s">
        <v>355</v>
      </c>
      <c r="M3884" s="3" t="s">
        <v>355</v>
      </c>
      <c r="N3884" s="3" t="s">
        <v>355</v>
      </c>
      <c r="O3884" s="3" t="s">
        <v>355</v>
      </c>
      <c r="P3884" s="3" t="s">
        <v>355</v>
      </c>
      <c r="Q3884" s="3" t="s">
        <v>355</v>
      </c>
      <c r="R3884" s="3" t="s">
        <v>355</v>
      </c>
      <c r="S3884" s="3" t="s">
        <v>355</v>
      </c>
      <c r="T3884" s="3" t="s">
        <v>355</v>
      </c>
      <c r="U3884" s="3" t="s">
        <v>355</v>
      </c>
      <c r="V3884" s="3" t="s">
        <v>355</v>
      </c>
      <c r="W3884" s="3" t="s">
        <v>355</v>
      </c>
      <c r="X3884" s="3" t="s">
        <v>355</v>
      </c>
      <c r="Y3884" s="3" t="s">
        <v>355</v>
      </c>
      <c r="Z3884" s="3" t="s">
        <v>355</v>
      </c>
      <c r="AA3884" s="3" t="s">
        <v>355</v>
      </c>
      <c r="AB3884" s="3" t="s">
        <v>355</v>
      </c>
      <c r="AC3884" s="3" t="s">
        <v>355</v>
      </c>
      <c r="AD3884" s="3" t="s">
        <v>355</v>
      </c>
      <c r="AE3884" s="3" t="s">
        <v>355</v>
      </c>
      <c r="AF3884" s="3" t="s">
        <v>355</v>
      </c>
      <c r="AG3884" s="3" t="s">
        <v>355</v>
      </c>
      <c r="AH3884" s="3" t="s">
        <v>355</v>
      </c>
      <c r="AI3884" s="3" t="s">
        <v>355</v>
      </c>
      <c r="AJ3884" s="3" t="s">
        <v>355</v>
      </c>
      <c r="AK3884" s="3" t="s">
        <v>355</v>
      </c>
      <c r="AL3884" s="3" t="s">
        <v>355</v>
      </c>
      <c r="AM3884" s="3" t="s">
        <v>355</v>
      </c>
      <c r="AN3884" s="3" t="s">
        <v>355</v>
      </c>
      <c r="AO3884" s="3" t="s">
        <v>355</v>
      </c>
      <c r="AP3884" s="3" t="s">
        <v>355</v>
      </c>
      <c r="AQ3884" s="3" t="s">
        <v>355</v>
      </c>
      <c r="AR3884" s="3" t="s">
        <v>355</v>
      </c>
      <c r="AS3884" s="3" t="s">
        <v>355</v>
      </c>
      <c r="AT3884" s="3" t="s">
        <v>355</v>
      </c>
      <c r="AU3884" s="3" t="s">
        <v>355</v>
      </c>
      <c r="AV3884" s="3" t="s">
        <v>355</v>
      </c>
      <c r="AW3884" s="3" t="s">
        <v>355</v>
      </c>
      <c r="AX3884" s="3" t="s">
        <v>355</v>
      </c>
      <c r="AY3884" s="3" t="s">
        <v>355</v>
      </c>
      <c r="AZ3884" s="3" t="s">
        <v>355</v>
      </c>
      <c r="BA3884" t="s">
        <v>355</v>
      </c>
      <c r="BB3884">
        <v>2016</v>
      </c>
    </row>
    <row r="3885" spans="1:54" hidden="1" x14ac:dyDescent="0.2">
      <c r="A3885">
        <v>826</v>
      </c>
      <c r="B3885" t="s">
        <v>475</v>
      </c>
      <c r="C3885" t="s">
        <v>314</v>
      </c>
      <c r="D3885" t="s">
        <v>89</v>
      </c>
      <c r="E3885" t="s">
        <v>313</v>
      </c>
      <c r="F3885" t="s">
        <v>312</v>
      </c>
      <c r="G3885" t="s">
        <v>311</v>
      </c>
      <c r="I3885" t="s">
        <v>310</v>
      </c>
      <c r="J3885" s="3">
        <v>0.64</v>
      </c>
      <c r="K3885" s="3">
        <v>0.629</v>
      </c>
      <c r="L3885" s="3">
        <v>0.57999999999999996</v>
      </c>
      <c r="M3885" s="3">
        <v>0.59499999999999997</v>
      </c>
      <c r="N3885" s="3">
        <v>0.61299999999999999</v>
      </c>
      <c r="O3885" s="3">
        <v>0.61</v>
      </c>
      <c r="P3885" s="3">
        <v>0.621</v>
      </c>
      <c r="Q3885" s="3">
        <v>0.72299999999999998</v>
      </c>
      <c r="R3885" s="3">
        <v>0.72099999999999997</v>
      </c>
      <c r="S3885" s="3">
        <v>0.70199999999999996</v>
      </c>
      <c r="T3885" s="3">
        <v>0.67400000000000004</v>
      </c>
      <c r="U3885" s="3">
        <v>0.71899999999999997</v>
      </c>
      <c r="V3885" s="3">
        <v>0.747</v>
      </c>
      <c r="W3885" s="3">
        <v>0.76300000000000001</v>
      </c>
      <c r="X3885" s="3">
        <v>0.79600000000000004</v>
      </c>
      <c r="Y3885" s="3">
        <v>0.78600000000000003</v>
      </c>
      <c r="Z3885" s="3">
        <v>0.86299999999999999</v>
      </c>
      <c r="AA3885" s="3">
        <v>0.88200000000000001</v>
      </c>
      <c r="AB3885" s="3">
        <v>0.94199999999999995</v>
      </c>
      <c r="AC3885" s="3">
        <v>0.96899999999999997</v>
      </c>
      <c r="AD3885" s="3">
        <v>0.97199999999999998</v>
      </c>
      <c r="AE3885" s="3">
        <v>1.008</v>
      </c>
      <c r="AF3885" s="3">
        <v>1.042</v>
      </c>
      <c r="AG3885" s="3">
        <v>1.0489999999999999</v>
      </c>
      <c r="AH3885" s="3">
        <v>1.038</v>
      </c>
      <c r="AI3885" s="3">
        <v>1.0109999999999999</v>
      </c>
      <c r="AJ3885" s="3">
        <v>0.97799999999999998</v>
      </c>
      <c r="AK3885" s="3">
        <v>1.0109999999999999</v>
      </c>
      <c r="AL3885" s="3">
        <v>1.0740000000000001</v>
      </c>
      <c r="AM3885" s="3">
        <v>1.0680000000000001</v>
      </c>
      <c r="AN3885" s="3">
        <v>1.0680000000000001</v>
      </c>
      <c r="AO3885" s="3">
        <v>1.0660000000000001</v>
      </c>
      <c r="AP3885" s="3">
        <v>1.042</v>
      </c>
      <c r="AQ3885" s="3">
        <v>1.0269999999999999</v>
      </c>
      <c r="AR3885" s="3">
        <v>1.0509999999999999</v>
      </c>
      <c r="AS3885" s="3">
        <v>1.069</v>
      </c>
      <c r="AT3885" s="3">
        <v>1.1319999999999999</v>
      </c>
      <c r="AU3885" s="3">
        <v>1.1359999999999999</v>
      </c>
      <c r="AV3885" s="3">
        <v>1.1259999999999999</v>
      </c>
      <c r="AW3885" s="3">
        <v>1.121</v>
      </c>
      <c r="AX3885" s="3">
        <v>1.1180000000000001</v>
      </c>
      <c r="AY3885" s="3">
        <v>1.117</v>
      </c>
      <c r="AZ3885" s="3">
        <v>1.1200000000000001</v>
      </c>
      <c r="BA3885">
        <v>1.1240000000000001</v>
      </c>
      <c r="BB3885">
        <v>2016</v>
      </c>
    </row>
    <row r="3886" spans="1:54" hidden="1" x14ac:dyDescent="0.2">
      <c r="A3886">
        <v>826</v>
      </c>
      <c r="B3886" t="s">
        <v>475</v>
      </c>
      <c r="C3886" t="s">
        <v>309</v>
      </c>
      <c r="D3886" t="s">
        <v>89</v>
      </c>
      <c r="E3886" t="s">
        <v>308</v>
      </c>
      <c r="F3886" t="s">
        <v>307</v>
      </c>
      <c r="G3886" t="s">
        <v>217</v>
      </c>
    </row>
    <row r="3887" spans="1:54" hidden="1" x14ac:dyDescent="0.2">
      <c r="A3887">
        <v>826</v>
      </c>
      <c r="B3887" t="s">
        <v>475</v>
      </c>
      <c r="C3887" t="s">
        <v>306</v>
      </c>
      <c r="D3887" t="s">
        <v>89</v>
      </c>
      <c r="E3887" t="s">
        <v>305</v>
      </c>
      <c r="F3887" t="s">
        <v>304</v>
      </c>
      <c r="G3887" t="s">
        <v>217</v>
      </c>
    </row>
    <row r="3888" spans="1:54" hidden="1" x14ac:dyDescent="0.2">
      <c r="A3888">
        <v>826</v>
      </c>
      <c r="B3888" t="s">
        <v>475</v>
      </c>
      <c r="C3888" t="s">
        <v>303</v>
      </c>
      <c r="D3888" t="s">
        <v>89</v>
      </c>
      <c r="E3888" t="s">
        <v>300</v>
      </c>
      <c r="F3888" t="s">
        <v>302</v>
      </c>
      <c r="G3888" t="s">
        <v>295</v>
      </c>
      <c r="I3888" t="s">
        <v>1291</v>
      </c>
      <c r="J3888" s="3">
        <v>47.426000000000002</v>
      </c>
      <c r="K3888" s="3">
        <v>51.078000000000003</v>
      </c>
      <c r="L3888" s="3">
        <v>53.881</v>
      </c>
      <c r="M3888" s="3">
        <v>57.280999999999999</v>
      </c>
      <c r="N3888" s="3">
        <v>60.398000000000003</v>
      </c>
      <c r="O3888" s="3">
        <v>63.11</v>
      </c>
      <c r="P3888" s="3">
        <v>67.28</v>
      </c>
      <c r="Q3888" s="3">
        <v>60.41</v>
      </c>
      <c r="R3888" s="3">
        <v>61.095999999999997</v>
      </c>
      <c r="S3888" s="3">
        <v>64.522999999999996</v>
      </c>
      <c r="T3888" s="3">
        <v>67.072000000000003</v>
      </c>
      <c r="U3888" s="3">
        <v>71.147999999999996</v>
      </c>
      <c r="V3888" s="3">
        <v>74.149000000000001</v>
      </c>
      <c r="W3888" s="3">
        <v>78.679000000000002</v>
      </c>
      <c r="X3888" s="3">
        <v>81.825999999999993</v>
      </c>
      <c r="Y3888" s="3">
        <v>85.180999999999997</v>
      </c>
      <c r="Z3888" s="3">
        <v>83.760999999999996</v>
      </c>
      <c r="AA3888" s="3">
        <v>85.9</v>
      </c>
      <c r="AB3888" s="3">
        <v>89.051000000000002</v>
      </c>
      <c r="AC3888" s="3">
        <v>90.614000000000004</v>
      </c>
      <c r="AD3888" s="3">
        <v>90.956000000000003</v>
      </c>
      <c r="AE3888" s="3">
        <v>96.415000000000006</v>
      </c>
      <c r="AF3888" s="3">
        <v>99.475999999999999</v>
      </c>
      <c r="AG3888" s="3">
        <v>101.1</v>
      </c>
      <c r="AH3888" s="3">
        <v>100.352</v>
      </c>
      <c r="AI3888" s="3">
        <v>100</v>
      </c>
      <c r="AJ3888" s="3">
        <v>99.003</v>
      </c>
      <c r="AK3888" s="3">
        <v>102.559</v>
      </c>
      <c r="AL3888" s="3">
        <v>116.574</v>
      </c>
      <c r="AM3888" s="3">
        <v>128.018</v>
      </c>
      <c r="AN3888" s="3">
        <v>123.026</v>
      </c>
      <c r="AO3888" s="3">
        <v>124.86799999999999</v>
      </c>
      <c r="AP3888" s="3">
        <v>121.065</v>
      </c>
      <c r="AQ3888" s="3">
        <v>119.26300000000001</v>
      </c>
      <c r="AR3888" s="3">
        <v>121.77200000000001</v>
      </c>
      <c r="AS3888" s="3">
        <v>122.46899999999999</v>
      </c>
      <c r="AT3888" s="3">
        <v>124.81699999999999</v>
      </c>
      <c r="AU3888" s="3">
        <v>127.563</v>
      </c>
      <c r="AV3888" s="3">
        <v>130.75200000000001</v>
      </c>
      <c r="AW3888" s="3">
        <v>134.02099999999999</v>
      </c>
      <c r="AX3888" s="3">
        <v>137.37100000000001</v>
      </c>
      <c r="AY3888" s="3">
        <v>140.80600000000001</v>
      </c>
      <c r="AZ3888" s="3">
        <v>144.32599999999999</v>
      </c>
      <c r="BA3888">
        <v>147.934</v>
      </c>
      <c r="BB3888">
        <v>2016</v>
      </c>
    </row>
    <row r="3889" spans="1:54" hidden="1" x14ac:dyDescent="0.2">
      <c r="A3889">
        <v>826</v>
      </c>
      <c r="B3889" t="s">
        <v>475</v>
      </c>
      <c r="C3889" t="s">
        <v>301</v>
      </c>
      <c r="D3889" t="s">
        <v>89</v>
      </c>
      <c r="E3889" t="s">
        <v>300</v>
      </c>
      <c r="F3889" t="s">
        <v>299</v>
      </c>
      <c r="G3889" t="s">
        <v>275</v>
      </c>
      <c r="I3889" t="s">
        <v>298</v>
      </c>
      <c r="J3889" s="3">
        <v>16.100000000000001</v>
      </c>
      <c r="K3889" s="3">
        <v>7.7</v>
      </c>
      <c r="L3889" s="3">
        <v>5.4859999999999998</v>
      </c>
      <c r="M3889" s="3">
        <v>6.3109999999999999</v>
      </c>
      <c r="N3889" s="3">
        <v>5.4420000000000002</v>
      </c>
      <c r="O3889" s="3">
        <v>4.4909999999999997</v>
      </c>
      <c r="P3889" s="3">
        <v>6.6070000000000002</v>
      </c>
      <c r="Q3889" s="3">
        <v>-10.211</v>
      </c>
      <c r="R3889" s="3">
        <v>1.135</v>
      </c>
      <c r="S3889" s="3">
        <v>5.609</v>
      </c>
      <c r="T3889" s="3">
        <v>3.9510000000000001</v>
      </c>
      <c r="U3889" s="3">
        <v>6.077</v>
      </c>
      <c r="V3889" s="3">
        <v>4.2169999999999996</v>
      </c>
      <c r="W3889" s="3">
        <v>6.109</v>
      </c>
      <c r="X3889" s="3">
        <v>4</v>
      </c>
      <c r="Y3889" s="3">
        <v>4.0999999999999996</v>
      </c>
      <c r="Z3889" s="3">
        <v>-1.667</v>
      </c>
      <c r="AA3889" s="3">
        <v>2.5539999999999998</v>
      </c>
      <c r="AB3889" s="3">
        <v>3.6680000000000001</v>
      </c>
      <c r="AC3889" s="3">
        <v>1.7549999999999999</v>
      </c>
      <c r="AD3889" s="3">
        <v>0.377</v>
      </c>
      <c r="AE3889" s="3">
        <v>6.0019999999999998</v>
      </c>
      <c r="AF3889" s="3">
        <v>3.1760000000000002</v>
      </c>
      <c r="AG3889" s="3">
        <v>1.633</v>
      </c>
      <c r="AH3889" s="3">
        <v>-0.74</v>
      </c>
      <c r="AI3889" s="3">
        <v>-0.35099999999999998</v>
      </c>
      <c r="AJ3889" s="3">
        <v>-0.997</v>
      </c>
      <c r="AK3889" s="3">
        <v>3.593</v>
      </c>
      <c r="AL3889" s="3">
        <v>13.664999999999999</v>
      </c>
      <c r="AM3889" s="3">
        <v>9.8160000000000007</v>
      </c>
      <c r="AN3889" s="3">
        <v>-3.9</v>
      </c>
      <c r="AO3889" s="3">
        <v>1.4970000000000001</v>
      </c>
      <c r="AP3889" s="3">
        <v>-3.0459999999999998</v>
      </c>
      <c r="AQ3889" s="3">
        <v>-1.488</v>
      </c>
      <c r="AR3889" s="3">
        <v>2.1040000000000001</v>
      </c>
      <c r="AS3889" s="3">
        <v>0.57199999999999995</v>
      </c>
      <c r="AT3889" s="3">
        <v>1.917</v>
      </c>
      <c r="AU3889" s="3">
        <v>2.2000000000000002</v>
      </c>
      <c r="AV3889" s="3">
        <v>2.5</v>
      </c>
      <c r="AW3889" s="3">
        <v>2.5</v>
      </c>
      <c r="AX3889" s="3">
        <v>2.5</v>
      </c>
      <c r="AY3889" s="3">
        <v>2.5</v>
      </c>
      <c r="AZ3889" s="3">
        <v>2.5</v>
      </c>
      <c r="BA3889">
        <v>2.5</v>
      </c>
      <c r="BB3889">
        <v>2016</v>
      </c>
    </row>
    <row r="3890" spans="1:54" hidden="1" x14ac:dyDescent="0.2">
      <c r="A3890">
        <v>826</v>
      </c>
      <c r="B3890" t="s">
        <v>475</v>
      </c>
      <c r="C3890" t="s">
        <v>297</v>
      </c>
      <c r="D3890" t="s">
        <v>89</v>
      </c>
      <c r="E3890" t="s">
        <v>293</v>
      </c>
      <c r="F3890" t="s">
        <v>296</v>
      </c>
      <c r="G3890" t="s">
        <v>295</v>
      </c>
      <c r="I3890" t="s">
        <v>1291</v>
      </c>
      <c r="J3890" s="3" t="s">
        <v>215</v>
      </c>
      <c r="K3890" s="3" t="s">
        <v>215</v>
      </c>
      <c r="L3890" s="3" t="s">
        <v>215</v>
      </c>
      <c r="M3890" s="3" t="s">
        <v>215</v>
      </c>
      <c r="N3890" s="3" t="s">
        <v>215</v>
      </c>
      <c r="O3890" s="3" t="s">
        <v>215</v>
      </c>
      <c r="P3890" s="3" t="s">
        <v>215</v>
      </c>
      <c r="Q3890" s="3" t="s">
        <v>215</v>
      </c>
      <c r="R3890" s="3">
        <v>61.698999999999998</v>
      </c>
      <c r="S3890" s="3">
        <v>65.16</v>
      </c>
      <c r="T3890" s="3">
        <v>67.734999999999999</v>
      </c>
      <c r="U3890" s="3">
        <v>71.850999999999999</v>
      </c>
      <c r="V3890" s="3">
        <v>74.881</v>
      </c>
      <c r="W3890" s="3">
        <v>79.456000000000003</v>
      </c>
      <c r="X3890" s="3">
        <v>82.634</v>
      </c>
      <c r="Y3890" s="3">
        <v>86.022000000000006</v>
      </c>
      <c r="Z3890" s="3">
        <v>84.587000000000003</v>
      </c>
      <c r="AA3890" s="3">
        <v>86.733999999999995</v>
      </c>
      <c r="AB3890" s="3">
        <v>90.832999999999998</v>
      </c>
      <c r="AC3890" s="3">
        <v>91.224000000000004</v>
      </c>
      <c r="AD3890" s="3">
        <v>92.165999999999997</v>
      </c>
      <c r="AE3890" s="3">
        <v>99.210999999999999</v>
      </c>
      <c r="AF3890" s="3">
        <v>100.03400000000001</v>
      </c>
      <c r="AG3890" s="3">
        <v>101.307</v>
      </c>
      <c r="AH3890" s="3">
        <v>100.637</v>
      </c>
      <c r="AI3890" s="3">
        <v>100</v>
      </c>
      <c r="AJ3890" s="3">
        <v>103.08</v>
      </c>
      <c r="AK3890" s="3">
        <v>103.11799999999999</v>
      </c>
      <c r="AL3890" s="3">
        <v>128.11099999999999</v>
      </c>
      <c r="AM3890" s="3">
        <v>126.43600000000001</v>
      </c>
      <c r="AN3890" s="3">
        <v>124.005</v>
      </c>
      <c r="AO3890" s="3">
        <v>122.97799999999999</v>
      </c>
      <c r="AP3890" s="3">
        <v>118.268</v>
      </c>
      <c r="AQ3890" s="3">
        <v>119.251</v>
      </c>
      <c r="AR3890" s="3">
        <v>122.967</v>
      </c>
      <c r="AS3890" s="3">
        <v>123.746</v>
      </c>
      <c r="AT3890" s="3">
        <v>124.67100000000001</v>
      </c>
      <c r="AU3890" s="3">
        <v>127.414</v>
      </c>
      <c r="AV3890" s="3">
        <v>130.59899999999999</v>
      </c>
      <c r="AW3890" s="3">
        <v>133.864</v>
      </c>
      <c r="AX3890" s="3">
        <v>137.21100000000001</v>
      </c>
      <c r="AY3890" s="3">
        <v>140.64099999999999</v>
      </c>
      <c r="AZ3890" s="3">
        <v>144.15700000000001</v>
      </c>
      <c r="BA3890">
        <v>147.761</v>
      </c>
      <c r="BB3890">
        <v>2016</v>
      </c>
    </row>
    <row r="3891" spans="1:54" hidden="1" x14ac:dyDescent="0.2">
      <c r="A3891">
        <v>826</v>
      </c>
      <c r="B3891" t="s">
        <v>475</v>
      </c>
      <c r="C3891" t="s">
        <v>294</v>
      </c>
      <c r="D3891" t="s">
        <v>89</v>
      </c>
      <c r="E3891" t="s">
        <v>293</v>
      </c>
      <c r="F3891" t="s">
        <v>292</v>
      </c>
      <c r="G3891" t="s">
        <v>275</v>
      </c>
      <c r="I3891" t="s">
        <v>291</v>
      </c>
      <c r="J3891" s="3" t="s">
        <v>215</v>
      </c>
      <c r="K3891" s="3" t="s">
        <v>215</v>
      </c>
      <c r="L3891" s="3" t="s">
        <v>215</v>
      </c>
      <c r="M3891" s="3" t="s">
        <v>215</v>
      </c>
      <c r="N3891" s="3" t="s">
        <v>215</v>
      </c>
      <c r="O3891" s="3" t="s">
        <v>215</v>
      </c>
      <c r="P3891" s="3" t="s">
        <v>215</v>
      </c>
      <c r="Q3891" s="3" t="s">
        <v>215</v>
      </c>
      <c r="R3891" s="3" t="s">
        <v>215</v>
      </c>
      <c r="S3891" s="3">
        <v>5.609</v>
      </c>
      <c r="T3891" s="3">
        <v>3.9510000000000001</v>
      </c>
      <c r="U3891" s="3">
        <v>6.077</v>
      </c>
      <c r="V3891" s="3">
        <v>4.2169999999999996</v>
      </c>
      <c r="W3891" s="3">
        <v>6.109</v>
      </c>
      <c r="X3891" s="3">
        <v>4</v>
      </c>
      <c r="Y3891" s="3">
        <v>4.0999999999999996</v>
      </c>
      <c r="Z3891" s="3">
        <v>-1.667</v>
      </c>
      <c r="AA3891" s="3">
        <v>2.5379999999999998</v>
      </c>
      <c r="AB3891" s="3">
        <v>4.726</v>
      </c>
      <c r="AC3891" s="3">
        <v>0.43</v>
      </c>
      <c r="AD3891" s="3">
        <v>1.0329999999999999</v>
      </c>
      <c r="AE3891" s="3">
        <v>7.6429999999999998</v>
      </c>
      <c r="AF3891" s="3">
        <v>0.83</v>
      </c>
      <c r="AG3891" s="3">
        <v>1.2729999999999999</v>
      </c>
      <c r="AH3891" s="3">
        <v>-0.66200000000000003</v>
      </c>
      <c r="AI3891" s="3">
        <v>-0.63300000000000001</v>
      </c>
      <c r="AJ3891" s="3">
        <v>3.08</v>
      </c>
      <c r="AK3891" s="3">
        <v>3.6999999999999998E-2</v>
      </c>
      <c r="AL3891" s="3">
        <v>24.236999999999998</v>
      </c>
      <c r="AM3891" s="3">
        <v>-1.3069999999999999</v>
      </c>
      <c r="AN3891" s="3">
        <v>-1.923</v>
      </c>
      <c r="AO3891" s="3">
        <v>-0.82799999999999996</v>
      </c>
      <c r="AP3891" s="3">
        <v>-3.83</v>
      </c>
      <c r="AQ3891" s="3">
        <v>0.83199999999999996</v>
      </c>
      <c r="AR3891" s="3">
        <v>3.1160000000000001</v>
      </c>
      <c r="AS3891" s="3">
        <v>0.63300000000000001</v>
      </c>
      <c r="AT3891" s="3">
        <v>0.748</v>
      </c>
      <c r="AU3891" s="3">
        <v>2.2000000000000002</v>
      </c>
      <c r="AV3891" s="3">
        <v>2.5</v>
      </c>
      <c r="AW3891" s="3">
        <v>2.5</v>
      </c>
      <c r="AX3891" s="3">
        <v>2.5</v>
      </c>
      <c r="AY3891" s="3">
        <v>2.5</v>
      </c>
      <c r="AZ3891" s="3">
        <v>2.5</v>
      </c>
      <c r="BA3891">
        <v>2.5</v>
      </c>
      <c r="BB3891">
        <v>2016</v>
      </c>
    </row>
    <row r="3892" spans="1:54" hidden="1" x14ac:dyDescent="0.2">
      <c r="A3892">
        <v>826</v>
      </c>
      <c r="B3892" t="s">
        <v>475</v>
      </c>
      <c r="C3892" t="s">
        <v>290</v>
      </c>
      <c r="D3892" t="s">
        <v>89</v>
      </c>
      <c r="E3892" t="s">
        <v>289</v>
      </c>
      <c r="G3892" t="s">
        <v>288</v>
      </c>
    </row>
    <row r="3893" spans="1:54" hidden="1" x14ac:dyDescent="0.2">
      <c r="A3893">
        <v>826</v>
      </c>
      <c r="B3893" t="s">
        <v>475</v>
      </c>
      <c r="C3893" t="s">
        <v>287</v>
      </c>
      <c r="D3893" t="s">
        <v>89</v>
      </c>
      <c r="E3893" t="s">
        <v>286</v>
      </c>
      <c r="F3893" t="s">
        <v>285</v>
      </c>
      <c r="G3893" t="s">
        <v>275</v>
      </c>
      <c r="I3893" t="s">
        <v>1292</v>
      </c>
      <c r="J3893" s="3">
        <v>403.51600000000002</v>
      </c>
      <c r="K3893" s="3">
        <v>47.844999999999999</v>
      </c>
      <c r="L3893" s="3">
        <v>-6.0449999999999999</v>
      </c>
      <c r="M3893" s="3">
        <v>-10.257</v>
      </c>
      <c r="N3893" s="3">
        <v>-6.6779999999999999</v>
      </c>
      <c r="O3893" s="3">
        <v>-18.302</v>
      </c>
      <c r="P3893" s="3">
        <v>-10.141</v>
      </c>
      <c r="Q3893" s="3">
        <v>138.90799999999999</v>
      </c>
      <c r="R3893" s="3">
        <v>-18.608000000000001</v>
      </c>
      <c r="S3893" s="3">
        <v>4.1479999999999997</v>
      </c>
      <c r="T3893" s="3">
        <v>21.597999999999999</v>
      </c>
      <c r="U3893" s="3">
        <v>-12.867000000000001</v>
      </c>
      <c r="V3893" s="3">
        <v>30.114000000000001</v>
      </c>
      <c r="W3893" s="3">
        <v>-15.005000000000001</v>
      </c>
      <c r="X3893" s="3">
        <v>-18.645</v>
      </c>
      <c r="Y3893" s="3">
        <v>26.863</v>
      </c>
      <c r="Z3893" s="3">
        <v>-10.972</v>
      </c>
      <c r="AA3893" s="3">
        <v>2.2170000000000001</v>
      </c>
      <c r="AB3893" s="3">
        <v>-7.2869999999999999</v>
      </c>
      <c r="AC3893" s="3">
        <v>15.481999999999999</v>
      </c>
      <c r="AD3893" s="3">
        <v>4.282</v>
      </c>
      <c r="AE3893" s="3">
        <v>4.6289999999999996</v>
      </c>
      <c r="AF3893" s="3">
        <v>16.885000000000002</v>
      </c>
      <c r="AG3893" s="3">
        <v>-13.726000000000001</v>
      </c>
      <c r="AH3893" s="3">
        <v>-4.3559999999999999</v>
      </c>
      <c r="AI3893" s="3">
        <v>28.619</v>
      </c>
      <c r="AJ3893" s="3">
        <v>-19.544</v>
      </c>
      <c r="AK3893" s="3">
        <v>-0.48199999999999998</v>
      </c>
      <c r="AL3893" s="3">
        <v>-1.4870000000000001</v>
      </c>
      <c r="AM3893" s="3">
        <v>-1.2130000000000001</v>
      </c>
      <c r="AN3893" s="3">
        <v>-9.5960000000000001</v>
      </c>
      <c r="AO3893" s="3">
        <v>11.939</v>
      </c>
      <c r="AP3893" s="3">
        <v>9.73</v>
      </c>
      <c r="AQ3893" s="3">
        <v>1.871</v>
      </c>
      <c r="AR3893" s="3">
        <v>18.140999999999998</v>
      </c>
      <c r="AS3893" s="3">
        <v>8.2249999999999996</v>
      </c>
      <c r="AT3893" s="3">
        <v>-6.484</v>
      </c>
      <c r="AU3893" s="3">
        <v>2.9209999999999998</v>
      </c>
      <c r="AV3893" s="3">
        <v>3.37</v>
      </c>
      <c r="AW3893" s="3">
        <v>3.181</v>
      </c>
      <c r="AX3893" s="3">
        <v>3.1059999999999999</v>
      </c>
      <c r="AY3893" s="3">
        <v>3.0070000000000001</v>
      </c>
      <c r="AZ3893" s="3">
        <v>2.931</v>
      </c>
      <c r="BA3893">
        <v>2.84</v>
      </c>
      <c r="BB3893">
        <v>2016</v>
      </c>
    </row>
    <row r="3894" spans="1:54" hidden="1" x14ac:dyDescent="0.2">
      <c r="A3894">
        <v>826</v>
      </c>
      <c r="B3894" t="s">
        <v>475</v>
      </c>
      <c r="C3894" t="s">
        <v>284</v>
      </c>
      <c r="D3894" t="s">
        <v>89</v>
      </c>
      <c r="E3894" t="s">
        <v>283</v>
      </c>
      <c r="F3894" t="s">
        <v>282</v>
      </c>
      <c r="G3894" t="s">
        <v>275</v>
      </c>
      <c r="I3894" t="s">
        <v>1292</v>
      </c>
      <c r="J3894" s="3">
        <v>-5.2770000000000001</v>
      </c>
      <c r="K3894" s="3">
        <v>72.251999999999995</v>
      </c>
      <c r="L3894" s="3">
        <v>-5.335</v>
      </c>
      <c r="M3894" s="3">
        <v>-18.667999999999999</v>
      </c>
      <c r="N3894" s="3">
        <v>-1.7270000000000001</v>
      </c>
      <c r="O3894" s="3">
        <v>-21.44</v>
      </c>
      <c r="P3894" s="3">
        <v>-10.682</v>
      </c>
      <c r="Q3894" s="3">
        <v>161.202</v>
      </c>
      <c r="R3894" s="3">
        <v>-19.771000000000001</v>
      </c>
      <c r="S3894" s="3">
        <v>0.33300000000000002</v>
      </c>
      <c r="T3894" s="3">
        <v>21.024999999999999</v>
      </c>
      <c r="U3894" s="3">
        <v>-12.509</v>
      </c>
      <c r="V3894" s="3">
        <v>43.046999999999997</v>
      </c>
      <c r="W3894" s="3">
        <v>-22.606999999999999</v>
      </c>
      <c r="X3894" s="3">
        <v>-16.991</v>
      </c>
      <c r="Y3894" s="3">
        <v>30.632999999999999</v>
      </c>
      <c r="Z3894" s="3">
        <v>-8.7200000000000006</v>
      </c>
      <c r="AA3894" s="3">
        <v>3.93</v>
      </c>
      <c r="AB3894" s="3">
        <v>-8.5009999999999994</v>
      </c>
      <c r="AC3894" s="3">
        <v>17.504999999999999</v>
      </c>
      <c r="AD3894" s="3">
        <v>3.8740000000000001</v>
      </c>
      <c r="AE3894" s="3">
        <v>1.02</v>
      </c>
      <c r="AF3894" s="3">
        <v>13.941000000000001</v>
      </c>
      <c r="AG3894" s="3">
        <v>-16.681000000000001</v>
      </c>
      <c r="AH3894" s="3">
        <v>-1.629</v>
      </c>
      <c r="AI3894" s="3">
        <v>23.468</v>
      </c>
      <c r="AJ3894" s="3">
        <v>-12.832000000000001</v>
      </c>
      <c r="AK3894" s="3">
        <v>-4.415</v>
      </c>
      <c r="AL3894" s="3">
        <v>-2.74</v>
      </c>
      <c r="AM3894" s="3">
        <v>-0.37</v>
      </c>
      <c r="AN3894" s="3">
        <v>-11.411</v>
      </c>
      <c r="AO3894" s="3">
        <v>9.8160000000000007</v>
      </c>
      <c r="AP3894" s="3">
        <v>17.388000000000002</v>
      </c>
      <c r="AQ3894" s="3">
        <v>1.2529999999999999</v>
      </c>
      <c r="AR3894" s="3">
        <v>6.0910000000000002</v>
      </c>
      <c r="AS3894" s="3">
        <v>14.718</v>
      </c>
      <c r="AT3894" s="3">
        <v>0.84099999999999997</v>
      </c>
      <c r="AU3894" s="3">
        <v>4.1550000000000002</v>
      </c>
      <c r="AV3894" s="3">
        <v>4.8499999999999996</v>
      </c>
      <c r="AW3894" s="3">
        <v>4.62</v>
      </c>
      <c r="AX3894" s="3">
        <v>4.54</v>
      </c>
      <c r="AY3894" s="3">
        <v>4.6029999999999998</v>
      </c>
      <c r="AZ3894" s="3">
        <v>4.4850000000000003</v>
      </c>
      <c r="BA3894">
        <v>4.3689999999999998</v>
      </c>
      <c r="BB3894">
        <v>2016</v>
      </c>
    </row>
    <row r="3895" spans="1:54" hidden="1" x14ac:dyDescent="0.2">
      <c r="A3895">
        <v>826</v>
      </c>
      <c r="B3895" t="s">
        <v>475</v>
      </c>
      <c r="C3895" t="s">
        <v>281</v>
      </c>
      <c r="D3895" t="s">
        <v>89</v>
      </c>
      <c r="E3895" t="s">
        <v>280</v>
      </c>
      <c r="F3895" t="s">
        <v>279</v>
      </c>
      <c r="G3895" t="s">
        <v>275</v>
      </c>
      <c r="I3895" t="s">
        <v>1292</v>
      </c>
      <c r="J3895" s="3">
        <v>274.87799999999999</v>
      </c>
      <c r="K3895" s="3">
        <v>-37.116999999999997</v>
      </c>
      <c r="L3895" s="3">
        <v>-7.19</v>
      </c>
      <c r="M3895" s="3">
        <v>3.3919999999999999</v>
      </c>
      <c r="N3895" s="3">
        <v>54.387</v>
      </c>
      <c r="O3895" s="3">
        <v>-32.926000000000002</v>
      </c>
      <c r="P3895" s="3">
        <v>6.1929999999999996</v>
      </c>
      <c r="Q3895" s="3">
        <v>-14.257</v>
      </c>
      <c r="R3895" s="3">
        <v>-19.84</v>
      </c>
      <c r="S3895" s="3">
        <v>-2.5619999999999998</v>
      </c>
      <c r="T3895" s="3">
        <v>-14.627000000000001</v>
      </c>
      <c r="U3895" s="3">
        <v>14.205</v>
      </c>
      <c r="V3895" s="3">
        <v>-3.2770000000000001</v>
      </c>
      <c r="W3895" s="3">
        <v>-1.4139999999999999</v>
      </c>
      <c r="X3895" s="3">
        <v>-2.9409999999999998</v>
      </c>
      <c r="Y3895" s="3">
        <v>6.6109999999999998</v>
      </c>
      <c r="Z3895" s="3">
        <v>-32.466999999999999</v>
      </c>
      <c r="AA3895" s="3">
        <v>47.253</v>
      </c>
      <c r="AB3895" s="3">
        <v>-7.8280000000000003</v>
      </c>
      <c r="AC3895" s="3">
        <v>6.5279999999999996</v>
      </c>
      <c r="AD3895" s="3">
        <v>-31.286999999999999</v>
      </c>
      <c r="AE3895" s="3">
        <v>31.446999999999999</v>
      </c>
      <c r="AF3895" s="3">
        <v>27.844000000000001</v>
      </c>
      <c r="AG3895" s="3">
        <v>-10.119999999999999</v>
      </c>
      <c r="AH3895" s="3">
        <v>-30.193999999999999</v>
      </c>
      <c r="AI3895" s="3">
        <v>22.116</v>
      </c>
      <c r="AJ3895" s="3">
        <v>-22.422000000000001</v>
      </c>
      <c r="AK3895" s="3">
        <v>53.034999999999997</v>
      </c>
      <c r="AL3895" s="3">
        <v>-9.2080000000000002</v>
      </c>
      <c r="AM3895" s="3">
        <v>0.41699999999999998</v>
      </c>
      <c r="AN3895" s="3">
        <v>-21.413</v>
      </c>
      <c r="AO3895" s="3">
        <v>17.701000000000001</v>
      </c>
      <c r="AP3895" s="3">
        <v>2.4260000000000002</v>
      </c>
      <c r="AQ3895" s="3">
        <v>-4.8849999999999998</v>
      </c>
      <c r="AR3895" s="3">
        <v>8.4019999999999992</v>
      </c>
      <c r="AS3895" s="3">
        <v>-21.710999999999999</v>
      </c>
      <c r="AT3895" s="3">
        <v>14.295</v>
      </c>
      <c r="AU3895" s="3">
        <v>-5.4610000000000003</v>
      </c>
      <c r="AV3895" s="3">
        <v>6.4050000000000002</v>
      </c>
      <c r="AW3895" s="3">
        <v>3.6949999999999998</v>
      </c>
      <c r="AX3895" s="3">
        <v>3.516</v>
      </c>
      <c r="AY3895" s="3">
        <v>3.0150000000000001</v>
      </c>
      <c r="AZ3895" s="3">
        <v>2.9350000000000001</v>
      </c>
      <c r="BA3895">
        <v>2.83</v>
      </c>
      <c r="BB3895">
        <v>2016</v>
      </c>
    </row>
    <row r="3896" spans="1:54" hidden="1" x14ac:dyDescent="0.2">
      <c r="A3896">
        <v>826</v>
      </c>
      <c r="B3896" t="s">
        <v>475</v>
      </c>
      <c r="C3896" t="s">
        <v>278</v>
      </c>
      <c r="D3896" t="s">
        <v>89</v>
      </c>
      <c r="E3896" t="s">
        <v>277</v>
      </c>
      <c r="F3896" t="s">
        <v>276</v>
      </c>
      <c r="G3896" t="s">
        <v>275</v>
      </c>
      <c r="I3896" t="s">
        <v>1292</v>
      </c>
      <c r="J3896" s="3">
        <v>-83.637</v>
      </c>
      <c r="K3896" s="3">
        <v>107.614</v>
      </c>
      <c r="L3896" s="3">
        <v>-36.81</v>
      </c>
      <c r="M3896" s="3">
        <v>57.435000000000002</v>
      </c>
      <c r="N3896" s="3">
        <v>188.39400000000001</v>
      </c>
      <c r="O3896" s="3">
        <v>-62.912999999999997</v>
      </c>
      <c r="P3896" s="3">
        <v>-66.206999999999994</v>
      </c>
      <c r="Q3896" s="3">
        <v>416.49900000000002</v>
      </c>
      <c r="R3896" s="3">
        <v>-4.67</v>
      </c>
      <c r="S3896" s="3">
        <v>-3.8260000000000001</v>
      </c>
      <c r="T3896" s="3">
        <v>-38.201000000000001</v>
      </c>
      <c r="U3896" s="3">
        <v>83.486000000000004</v>
      </c>
      <c r="V3896" s="3">
        <v>-20.364999999999998</v>
      </c>
      <c r="W3896" s="3">
        <v>-17.850000000000001</v>
      </c>
      <c r="X3896" s="3">
        <v>25.402000000000001</v>
      </c>
      <c r="Y3896" s="3">
        <v>34.799999999999997</v>
      </c>
      <c r="Z3896" s="3">
        <v>-39.968000000000004</v>
      </c>
      <c r="AA3896" s="3">
        <v>17.827000000000002</v>
      </c>
      <c r="AB3896" s="3">
        <v>4.3639999999999999</v>
      </c>
      <c r="AC3896" s="3">
        <v>32.271000000000001</v>
      </c>
      <c r="AD3896" s="3">
        <v>-58.826999999999998</v>
      </c>
      <c r="AE3896" s="3">
        <v>13.55</v>
      </c>
      <c r="AF3896" s="3">
        <v>-0.70199999999999996</v>
      </c>
      <c r="AG3896" s="3">
        <v>-28.271999999999998</v>
      </c>
      <c r="AH3896" s="3">
        <v>-24.343</v>
      </c>
      <c r="AI3896" s="3">
        <v>61.648000000000003</v>
      </c>
      <c r="AJ3896" s="3">
        <v>-38.988</v>
      </c>
      <c r="AK3896" s="3">
        <v>191.84200000000001</v>
      </c>
      <c r="AL3896" s="3">
        <v>-24.937999999999999</v>
      </c>
      <c r="AM3896" s="3">
        <v>-13.254</v>
      </c>
      <c r="AN3896" s="3">
        <v>-24.556000000000001</v>
      </c>
      <c r="AO3896" s="3">
        <v>50.466000000000001</v>
      </c>
      <c r="AP3896" s="3">
        <v>-11.194000000000001</v>
      </c>
      <c r="AQ3896" s="3">
        <v>-18.768999999999998</v>
      </c>
      <c r="AR3896" s="3">
        <v>47.622999999999998</v>
      </c>
      <c r="AS3896" s="3">
        <v>-19.564</v>
      </c>
      <c r="AT3896" s="3">
        <v>10.731999999999999</v>
      </c>
      <c r="AU3896" s="3">
        <v>-18.131</v>
      </c>
      <c r="AV3896" s="3">
        <v>5.5949999999999998</v>
      </c>
      <c r="AW3896" s="3">
        <v>0</v>
      </c>
      <c r="AX3896" s="3" t="s">
        <v>355</v>
      </c>
      <c r="AY3896" s="3">
        <v>0</v>
      </c>
      <c r="AZ3896" s="3" t="s">
        <v>355</v>
      </c>
      <c r="BA3896" t="s">
        <v>355</v>
      </c>
      <c r="BB3896">
        <v>2016</v>
      </c>
    </row>
    <row r="3897" spans="1:54" hidden="1" x14ac:dyDescent="0.2">
      <c r="A3897">
        <v>826</v>
      </c>
      <c r="B3897" t="s">
        <v>475</v>
      </c>
      <c r="C3897" t="s">
        <v>274</v>
      </c>
      <c r="D3897" t="s">
        <v>89</v>
      </c>
      <c r="E3897" t="s">
        <v>273</v>
      </c>
      <c r="F3897" t="s">
        <v>272</v>
      </c>
      <c r="G3897" t="s">
        <v>271</v>
      </c>
    </row>
    <row r="3898" spans="1:54" hidden="1" x14ac:dyDescent="0.2">
      <c r="A3898">
        <v>826</v>
      </c>
      <c r="B3898" t="s">
        <v>475</v>
      </c>
      <c r="C3898" t="s">
        <v>270</v>
      </c>
      <c r="D3898" t="s">
        <v>89</v>
      </c>
      <c r="E3898" t="s">
        <v>269</v>
      </c>
      <c r="F3898" t="s">
        <v>268</v>
      </c>
      <c r="G3898" t="s">
        <v>264</v>
      </c>
      <c r="H3898" t="s">
        <v>263</v>
      </c>
    </row>
    <row r="3899" spans="1:54" hidden="1" x14ac:dyDescent="0.2">
      <c r="A3899">
        <v>826</v>
      </c>
      <c r="B3899" t="s">
        <v>475</v>
      </c>
      <c r="C3899" t="s">
        <v>267</v>
      </c>
      <c r="D3899" t="s">
        <v>89</v>
      </c>
      <c r="E3899" t="s">
        <v>266</v>
      </c>
      <c r="F3899" t="s">
        <v>265</v>
      </c>
      <c r="G3899" t="s">
        <v>264</v>
      </c>
      <c r="H3899" t="s">
        <v>263</v>
      </c>
      <c r="I3899" t="s">
        <v>1293</v>
      </c>
      <c r="J3899" s="3">
        <v>0.06</v>
      </c>
      <c r="K3899" s="3">
        <v>0.06</v>
      </c>
      <c r="L3899" s="3">
        <v>0.06</v>
      </c>
      <c r="M3899" s="3">
        <v>6.2E-2</v>
      </c>
      <c r="N3899" s="3">
        <v>6.3E-2</v>
      </c>
      <c r="O3899" s="3">
        <v>6.4000000000000001E-2</v>
      </c>
      <c r="P3899" s="3">
        <v>6.5000000000000002E-2</v>
      </c>
      <c r="Q3899" s="3">
        <v>6.7000000000000004E-2</v>
      </c>
      <c r="R3899" s="3">
        <v>6.8000000000000005E-2</v>
      </c>
      <c r="S3899" s="3">
        <v>7.0000000000000007E-2</v>
      </c>
      <c r="T3899" s="3">
        <v>7.1999999999999995E-2</v>
      </c>
      <c r="U3899" s="3">
        <v>7.2999999999999995E-2</v>
      </c>
      <c r="V3899" s="3">
        <v>7.3999999999999996E-2</v>
      </c>
      <c r="W3899" s="3">
        <v>7.4999999999999997E-2</v>
      </c>
      <c r="X3899" s="3">
        <v>7.6999999999999999E-2</v>
      </c>
      <c r="Y3899" s="3">
        <v>7.8E-2</v>
      </c>
      <c r="Z3899" s="3">
        <v>7.9000000000000001E-2</v>
      </c>
      <c r="AA3899" s="3">
        <v>0.08</v>
      </c>
      <c r="AB3899" s="3">
        <v>8.2000000000000003E-2</v>
      </c>
      <c r="AC3899" s="3">
        <v>8.3000000000000004E-2</v>
      </c>
      <c r="AD3899" s="3">
        <v>8.4000000000000005E-2</v>
      </c>
      <c r="AE3899" s="3">
        <v>8.5999999999999993E-2</v>
      </c>
      <c r="AF3899" s="3">
        <v>8.7999999999999995E-2</v>
      </c>
      <c r="AG3899" s="3">
        <v>8.8999999999999996E-2</v>
      </c>
      <c r="AH3899" s="3">
        <v>9.0999999999999998E-2</v>
      </c>
      <c r="AI3899" s="3">
        <v>9.2999999999999999E-2</v>
      </c>
      <c r="AJ3899" s="3">
        <v>9.5000000000000001E-2</v>
      </c>
      <c r="AK3899" s="3">
        <v>9.7000000000000003E-2</v>
      </c>
      <c r="AL3899" s="3">
        <v>9.9000000000000005E-2</v>
      </c>
      <c r="AM3899" s="3">
        <v>0.10100000000000001</v>
      </c>
      <c r="AN3899" s="3">
        <v>0.10299999999999999</v>
      </c>
      <c r="AO3899" s="3">
        <v>0.104</v>
      </c>
      <c r="AP3899" s="3">
        <v>0.106</v>
      </c>
      <c r="AQ3899" s="3">
        <v>0.107</v>
      </c>
      <c r="AR3899" s="3">
        <v>0.109</v>
      </c>
      <c r="AS3899" s="3">
        <v>0.11</v>
      </c>
      <c r="AT3899" s="3">
        <v>0.112</v>
      </c>
      <c r="AU3899" s="3">
        <v>0.115</v>
      </c>
      <c r="AV3899" s="3">
        <v>0.11700000000000001</v>
      </c>
      <c r="AW3899" s="3">
        <v>0.11899999999999999</v>
      </c>
      <c r="AX3899" s="3">
        <v>0.122</v>
      </c>
      <c r="AY3899" s="3">
        <v>0.124</v>
      </c>
      <c r="AZ3899" s="3">
        <v>0.127</v>
      </c>
      <c r="BA3899">
        <v>0.129</v>
      </c>
      <c r="BB3899">
        <v>2015</v>
      </c>
    </row>
    <row r="3900" spans="1:54" hidden="1" x14ac:dyDescent="0.2">
      <c r="A3900">
        <v>826</v>
      </c>
      <c r="B3900" t="s">
        <v>475</v>
      </c>
      <c r="C3900" t="s">
        <v>262</v>
      </c>
      <c r="D3900" t="s">
        <v>89</v>
      </c>
      <c r="E3900" t="s">
        <v>260</v>
      </c>
      <c r="F3900" t="s">
        <v>259</v>
      </c>
      <c r="G3900" t="s">
        <v>225</v>
      </c>
      <c r="H3900" t="s">
        <v>222</v>
      </c>
      <c r="I3900" t="s">
        <v>1294</v>
      </c>
      <c r="J3900" s="3" t="s">
        <v>215</v>
      </c>
      <c r="K3900" s="3" t="s">
        <v>215</v>
      </c>
      <c r="L3900" s="3" t="s">
        <v>215</v>
      </c>
      <c r="M3900" s="3" t="s">
        <v>215</v>
      </c>
      <c r="N3900" s="3" t="s">
        <v>215</v>
      </c>
      <c r="O3900" s="3" t="s">
        <v>215</v>
      </c>
      <c r="P3900" s="3" t="s">
        <v>215</v>
      </c>
      <c r="Q3900" s="3" t="s">
        <v>215</v>
      </c>
      <c r="R3900" s="3">
        <v>2.4E-2</v>
      </c>
      <c r="S3900" s="3">
        <v>0.03</v>
      </c>
      <c r="T3900" s="3">
        <v>4.4999999999999998E-2</v>
      </c>
      <c r="U3900" s="3">
        <v>3.7999999999999999E-2</v>
      </c>
      <c r="V3900" s="3">
        <v>5.1999999999999998E-2</v>
      </c>
      <c r="W3900" s="3">
        <v>4.8000000000000001E-2</v>
      </c>
      <c r="X3900" s="3">
        <v>4.9000000000000002E-2</v>
      </c>
      <c r="Y3900" s="3">
        <v>5.8000000000000003E-2</v>
      </c>
      <c r="Z3900" s="3">
        <v>4.8000000000000001E-2</v>
      </c>
      <c r="AA3900" s="3">
        <v>8.1000000000000003E-2</v>
      </c>
      <c r="AB3900" s="3">
        <v>0.10299999999999999</v>
      </c>
      <c r="AC3900" s="3">
        <v>8.7999999999999995E-2</v>
      </c>
      <c r="AD3900" s="3">
        <v>8.4000000000000005E-2</v>
      </c>
      <c r="AE3900" s="3">
        <v>0.111</v>
      </c>
      <c r="AF3900" s="3">
        <v>0.13300000000000001</v>
      </c>
      <c r="AG3900" s="3">
        <v>0.108</v>
      </c>
      <c r="AH3900" s="3">
        <v>0.115</v>
      </c>
      <c r="AI3900" s="3">
        <v>0.121</v>
      </c>
      <c r="AJ3900" s="3">
        <v>0.10100000000000001</v>
      </c>
      <c r="AK3900" s="3">
        <v>0.10299999999999999</v>
      </c>
      <c r="AL3900" s="3">
        <v>0.109</v>
      </c>
      <c r="AM3900" s="3">
        <v>0.115</v>
      </c>
      <c r="AN3900" s="3">
        <v>0.123</v>
      </c>
      <c r="AO3900" s="3">
        <v>0.11700000000000001</v>
      </c>
      <c r="AP3900" s="3">
        <v>0.159</v>
      </c>
      <c r="AQ3900" s="3">
        <v>0.19400000000000001</v>
      </c>
      <c r="AR3900" s="3">
        <v>0.28499999999999998</v>
      </c>
      <c r="AS3900" s="3">
        <v>0.35099999999999998</v>
      </c>
      <c r="AT3900" s="3">
        <v>0.33600000000000002</v>
      </c>
      <c r="AU3900" s="3">
        <v>0.313</v>
      </c>
      <c r="AV3900" s="3">
        <v>0.42199999999999999</v>
      </c>
      <c r="AW3900" s="3">
        <v>0.36899999999999999</v>
      </c>
      <c r="AX3900" s="3">
        <v>0.34100000000000003</v>
      </c>
      <c r="AY3900" s="3">
        <v>0.246</v>
      </c>
      <c r="AZ3900" s="3">
        <v>0.26</v>
      </c>
      <c r="BA3900">
        <v>0.27100000000000002</v>
      </c>
      <c r="BB3900">
        <v>2016</v>
      </c>
    </row>
    <row r="3901" spans="1:54" hidden="1" x14ac:dyDescent="0.2">
      <c r="A3901">
        <v>826</v>
      </c>
      <c r="B3901" t="s">
        <v>475</v>
      </c>
      <c r="C3901" t="s">
        <v>261</v>
      </c>
      <c r="D3901" t="s">
        <v>89</v>
      </c>
      <c r="E3901" t="s">
        <v>260</v>
      </c>
      <c r="F3901" t="s">
        <v>259</v>
      </c>
      <c r="G3901" t="s">
        <v>217</v>
      </c>
      <c r="I3901" t="s">
        <v>258</v>
      </c>
      <c r="J3901" s="3" t="s">
        <v>215</v>
      </c>
      <c r="K3901" s="3" t="s">
        <v>215</v>
      </c>
      <c r="L3901" s="3" t="s">
        <v>215</v>
      </c>
      <c r="M3901" s="3" t="s">
        <v>215</v>
      </c>
      <c r="N3901" s="3" t="s">
        <v>215</v>
      </c>
      <c r="O3901" s="3" t="s">
        <v>215</v>
      </c>
      <c r="P3901" s="3" t="s">
        <v>215</v>
      </c>
      <c r="Q3901" s="3" t="s">
        <v>215</v>
      </c>
      <c r="R3901" s="3">
        <v>41.481000000000002</v>
      </c>
      <c r="S3901" s="3">
        <v>52.920999999999999</v>
      </c>
      <c r="T3901" s="3">
        <v>81.525000000000006</v>
      </c>
      <c r="U3901" s="3">
        <v>62.320999999999998</v>
      </c>
      <c r="V3901" s="3">
        <v>79.266000000000005</v>
      </c>
      <c r="W3901" s="3">
        <v>69.507000000000005</v>
      </c>
      <c r="X3901" s="3">
        <v>65.667000000000002</v>
      </c>
      <c r="Y3901" s="3">
        <v>76.945999999999998</v>
      </c>
      <c r="Z3901" s="3">
        <v>56.494</v>
      </c>
      <c r="AA3901" s="3">
        <v>89.137</v>
      </c>
      <c r="AB3901" s="3">
        <v>98.97</v>
      </c>
      <c r="AC3901" s="3">
        <v>82.27</v>
      </c>
      <c r="AD3901" s="3">
        <v>71.799000000000007</v>
      </c>
      <c r="AE3901" s="3">
        <v>91.281999999999996</v>
      </c>
      <c r="AF3901" s="3">
        <v>99.846999999999994</v>
      </c>
      <c r="AG3901" s="3">
        <v>77.650999999999996</v>
      </c>
      <c r="AH3901" s="3">
        <v>82.570999999999998</v>
      </c>
      <c r="AI3901" s="3">
        <v>82.69</v>
      </c>
      <c r="AJ3901" s="3">
        <v>68.722999999999999</v>
      </c>
      <c r="AK3901" s="3">
        <v>65.128</v>
      </c>
      <c r="AL3901" s="3">
        <v>64.531000000000006</v>
      </c>
      <c r="AM3901" s="3">
        <v>67.953999999999994</v>
      </c>
      <c r="AN3901" s="3">
        <v>72.287000000000006</v>
      </c>
      <c r="AO3901" s="3">
        <v>66.453000000000003</v>
      </c>
      <c r="AP3901" s="3">
        <v>86.76</v>
      </c>
      <c r="AQ3901" s="3">
        <v>101.423</v>
      </c>
      <c r="AR3901" s="3">
        <v>143.38999999999999</v>
      </c>
      <c r="AS3901" s="3">
        <v>155.80199999999999</v>
      </c>
      <c r="AT3901" s="3">
        <v>137.6</v>
      </c>
      <c r="AU3901" s="3">
        <v>121.873</v>
      </c>
      <c r="AV3901" s="3">
        <v>158.19999999999999</v>
      </c>
      <c r="AW3901" s="3">
        <v>132.887</v>
      </c>
      <c r="AX3901" s="3">
        <v>117.962</v>
      </c>
      <c r="AY3901" s="3">
        <v>82.093000000000004</v>
      </c>
      <c r="AZ3901" s="3">
        <v>83.573999999999998</v>
      </c>
      <c r="BA3901">
        <v>83.546999999999997</v>
      </c>
      <c r="BB3901">
        <v>2016</v>
      </c>
    </row>
    <row r="3902" spans="1:54" hidden="1" x14ac:dyDescent="0.2">
      <c r="A3902">
        <v>826</v>
      </c>
      <c r="B3902" t="s">
        <v>475</v>
      </c>
      <c r="C3902" t="s">
        <v>257</v>
      </c>
      <c r="D3902" t="s">
        <v>89</v>
      </c>
      <c r="E3902" t="s">
        <v>255</v>
      </c>
      <c r="F3902" t="s">
        <v>254</v>
      </c>
      <c r="G3902" t="s">
        <v>225</v>
      </c>
      <c r="H3902" t="s">
        <v>222</v>
      </c>
      <c r="I3902" t="s">
        <v>1294</v>
      </c>
      <c r="J3902" s="3" t="s">
        <v>215</v>
      </c>
      <c r="K3902" s="3" t="s">
        <v>215</v>
      </c>
      <c r="L3902" s="3" t="s">
        <v>215</v>
      </c>
      <c r="M3902" s="3" t="s">
        <v>215</v>
      </c>
      <c r="N3902" s="3" t="s">
        <v>215</v>
      </c>
      <c r="O3902" s="3" t="s">
        <v>215</v>
      </c>
      <c r="P3902" s="3" t="s">
        <v>215</v>
      </c>
      <c r="Q3902" s="3" t="s">
        <v>215</v>
      </c>
      <c r="R3902" s="3" t="s">
        <v>215</v>
      </c>
      <c r="S3902" s="3" t="s">
        <v>215</v>
      </c>
      <c r="T3902" s="3">
        <v>4.9000000000000002E-2</v>
      </c>
      <c r="U3902" s="3">
        <v>4.2999999999999997E-2</v>
      </c>
      <c r="V3902" s="3">
        <v>5.5E-2</v>
      </c>
      <c r="W3902" s="3">
        <v>4.8000000000000001E-2</v>
      </c>
      <c r="X3902" s="3">
        <v>0.05</v>
      </c>
      <c r="Y3902" s="3">
        <v>6.4000000000000001E-2</v>
      </c>
      <c r="Z3902" s="3">
        <v>7.0999999999999994E-2</v>
      </c>
      <c r="AA3902" s="3">
        <v>7.6999999999999999E-2</v>
      </c>
      <c r="AB3902" s="3">
        <v>8.8999999999999996E-2</v>
      </c>
      <c r="AC3902" s="3">
        <v>9.2999999999999999E-2</v>
      </c>
      <c r="AD3902" s="3">
        <v>8.5000000000000006E-2</v>
      </c>
      <c r="AE3902" s="3">
        <v>0.127</v>
      </c>
      <c r="AF3902" s="3">
        <v>0.13300000000000001</v>
      </c>
      <c r="AG3902" s="3">
        <v>0.125</v>
      </c>
      <c r="AH3902" s="3">
        <v>0.14699999999999999</v>
      </c>
      <c r="AI3902" s="3">
        <v>0.14299999999999999</v>
      </c>
      <c r="AJ3902" s="3">
        <v>0.123</v>
      </c>
      <c r="AK3902" s="3">
        <v>0.128</v>
      </c>
      <c r="AL3902" s="3">
        <v>0.14000000000000001</v>
      </c>
      <c r="AM3902" s="3">
        <v>0.13500000000000001</v>
      </c>
      <c r="AN3902" s="3">
        <v>0.13900000000000001</v>
      </c>
      <c r="AO3902" s="3">
        <v>0.155</v>
      </c>
      <c r="AP3902" s="3">
        <v>0.17499999999999999</v>
      </c>
      <c r="AQ3902" s="3">
        <v>0.17399999999999999</v>
      </c>
      <c r="AR3902" s="3">
        <v>0.23499999999999999</v>
      </c>
      <c r="AS3902" s="3">
        <v>0.248</v>
      </c>
      <c r="AT3902" s="3">
        <v>0.32100000000000001</v>
      </c>
      <c r="AU3902" s="3">
        <v>0.28799999999999998</v>
      </c>
      <c r="AV3902" s="3">
        <v>0.437</v>
      </c>
      <c r="AW3902" s="3">
        <v>0.38600000000000001</v>
      </c>
      <c r="AX3902" s="3">
        <v>0.35499999999999998</v>
      </c>
      <c r="AY3902" s="3">
        <v>0.26300000000000001</v>
      </c>
      <c r="AZ3902" s="3">
        <v>0.27900000000000003</v>
      </c>
      <c r="BA3902">
        <v>0.28999999999999998</v>
      </c>
      <c r="BB3902">
        <v>2016</v>
      </c>
    </row>
    <row r="3903" spans="1:54" hidden="1" x14ac:dyDescent="0.2">
      <c r="A3903">
        <v>826</v>
      </c>
      <c r="B3903" t="s">
        <v>475</v>
      </c>
      <c r="C3903" t="s">
        <v>256</v>
      </c>
      <c r="D3903" t="s">
        <v>89</v>
      </c>
      <c r="E3903" t="s">
        <v>255</v>
      </c>
      <c r="F3903" t="s">
        <v>254</v>
      </c>
      <c r="G3903" t="s">
        <v>217</v>
      </c>
      <c r="I3903" t="s">
        <v>253</v>
      </c>
      <c r="J3903" s="3" t="s">
        <v>215</v>
      </c>
      <c r="K3903" s="3" t="s">
        <v>215</v>
      </c>
      <c r="L3903" s="3" t="s">
        <v>215</v>
      </c>
      <c r="M3903" s="3" t="s">
        <v>215</v>
      </c>
      <c r="N3903" s="3" t="s">
        <v>215</v>
      </c>
      <c r="O3903" s="3" t="s">
        <v>215</v>
      </c>
      <c r="P3903" s="3" t="s">
        <v>215</v>
      </c>
      <c r="Q3903" s="3" t="s">
        <v>215</v>
      </c>
      <c r="R3903" s="3" t="s">
        <v>215</v>
      </c>
      <c r="S3903" s="3" t="s">
        <v>215</v>
      </c>
      <c r="T3903" s="3">
        <v>89.695999999999998</v>
      </c>
      <c r="U3903" s="3">
        <v>71.450999999999993</v>
      </c>
      <c r="V3903" s="3">
        <v>84.305999999999997</v>
      </c>
      <c r="W3903" s="3">
        <v>69.251999999999995</v>
      </c>
      <c r="X3903" s="3">
        <v>66.778000000000006</v>
      </c>
      <c r="Y3903" s="3">
        <v>85.311999999999998</v>
      </c>
      <c r="Z3903" s="3">
        <v>83.320999999999998</v>
      </c>
      <c r="AA3903" s="3">
        <v>84.596999999999994</v>
      </c>
      <c r="AB3903" s="3">
        <v>85.293000000000006</v>
      </c>
      <c r="AC3903" s="3">
        <v>86.78</v>
      </c>
      <c r="AD3903" s="3">
        <v>73.236000000000004</v>
      </c>
      <c r="AE3903" s="3">
        <v>104.389</v>
      </c>
      <c r="AF3903" s="3">
        <v>100.301</v>
      </c>
      <c r="AG3903" s="3">
        <v>89.912000000000006</v>
      </c>
      <c r="AH3903" s="3">
        <v>105.497</v>
      </c>
      <c r="AI3903" s="3">
        <v>97.122</v>
      </c>
      <c r="AJ3903" s="3">
        <v>83.747</v>
      </c>
      <c r="AK3903" s="3">
        <v>80.489999999999995</v>
      </c>
      <c r="AL3903" s="3">
        <v>83.207999999999998</v>
      </c>
      <c r="AM3903" s="3">
        <v>79.427999999999997</v>
      </c>
      <c r="AN3903" s="3">
        <v>81.623999999999995</v>
      </c>
      <c r="AO3903" s="3">
        <v>88.263000000000005</v>
      </c>
      <c r="AP3903" s="3">
        <v>95.073999999999998</v>
      </c>
      <c r="AQ3903" s="3">
        <v>90.933000000000007</v>
      </c>
      <c r="AR3903" s="3">
        <v>118.20099999999999</v>
      </c>
      <c r="AS3903" s="3">
        <v>110.21899999999999</v>
      </c>
      <c r="AT3903" s="3">
        <v>131.55699999999999</v>
      </c>
      <c r="AU3903" s="3">
        <v>111.863</v>
      </c>
      <c r="AV3903" s="3">
        <v>163.88300000000001</v>
      </c>
      <c r="AW3903" s="3">
        <v>138.82499999999999</v>
      </c>
      <c r="AX3903" s="3">
        <v>122.66500000000001</v>
      </c>
      <c r="AY3903" s="3">
        <v>87.584000000000003</v>
      </c>
      <c r="AZ3903" s="3">
        <v>89.671999999999997</v>
      </c>
      <c r="BA3903">
        <v>89.42</v>
      </c>
      <c r="BB3903">
        <v>2016</v>
      </c>
    </row>
    <row r="3904" spans="1:54" hidden="1" x14ac:dyDescent="0.2">
      <c r="A3904">
        <v>826</v>
      </c>
      <c r="B3904" t="s">
        <v>475</v>
      </c>
      <c r="C3904" t="s">
        <v>252</v>
      </c>
      <c r="D3904" t="s">
        <v>89</v>
      </c>
      <c r="E3904" t="s">
        <v>250</v>
      </c>
      <c r="F3904" t="s">
        <v>249</v>
      </c>
      <c r="G3904" t="s">
        <v>225</v>
      </c>
      <c r="H3904" t="s">
        <v>222</v>
      </c>
      <c r="I3904" t="s">
        <v>1294</v>
      </c>
      <c r="J3904" s="3" t="s">
        <v>215</v>
      </c>
      <c r="K3904" s="3" t="s">
        <v>215</v>
      </c>
      <c r="L3904" s="3" t="s">
        <v>215</v>
      </c>
      <c r="M3904" s="3" t="s">
        <v>215</v>
      </c>
      <c r="N3904" s="3" t="s">
        <v>215</v>
      </c>
      <c r="O3904" s="3" t="s">
        <v>215</v>
      </c>
      <c r="P3904" s="3" t="s">
        <v>215</v>
      </c>
      <c r="Q3904" s="3" t="s">
        <v>215</v>
      </c>
      <c r="R3904" s="3" t="s">
        <v>215</v>
      </c>
      <c r="S3904" s="3" t="s">
        <v>215</v>
      </c>
      <c r="T3904" s="3">
        <v>-5.0000000000000001E-3</v>
      </c>
      <c r="U3904" s="3">
        <v>-6.0000000000000001E-3</v>
      </c>
      <c r="V3904" s="3">
        <v>-3.0000000000000001E-3</v>
      </c>
      <c r="W3904" s="3" t="s">
        <v>355</v>
      </c>
      <c r="X3904" s="3">
        <v>-1E-3</v>
      </c>
      <c r="Y3904" s="3">
        <v>-6.0000000000000001E-3</v>
      </c>
      <c r="Z3904" s="3">
        <v>-2.3E-2</v>
      </c>
      <c r="AA3904" s="3">
        <v>4.0000000000000001E-3</v>
      </c>
      <c r="AB3904" s="3">
        <v>1.4E-2</v>
      </c>
      <c r="AC3904" s="3">
        <v>-5.0000000000000001E-3</v>
      </c>
      <c r="AD3904" s="3">
        <v>-2E-3</v>
      </c>
      <c r="AE3904" s="3">
        <v>-1.6E-2</v>
      </c>
      <c r="AF3904" s="3">
        <v>-1E-3</v>
      </c>
      <c r="AG3904" s="3">
        <v>-1.7000000000000001E-2</v>
      </c>
      <c r="AH3904" s="3">
        <v>-3.2000000000000001E-2</v>
      </c>
      <c r="AI3904" s="3">
        <v>-2.1000000000000001E-2</v>
      </c>
      <c r="AJ3904" s="3">
        <v>-2.1999999999999999E-2</v>
      </c>
      <c r="AK3904" s="3">
        <v>-2.4E-2</v>
      </c>
      <c r="AL3904" s="3">
        <v>-3.1E-2</v>
      </c>
      <c r="AM3904" s="3">
        <v>-1.9E-2</v>
      </c>
      <c r="AN3904" s="3">
        <v>-1.6E-2</v>
      </c>
      <c r="AO3904" s="3">
        <v>-3.7999999999999999E-2</v>
      </c>
      <c r="AP3904" s="3">
        <v>-1.4999999999999999E-2</v>
      </c>
      <c r="AQ3904" s="3">
        <v>0.02</v>
      </c>
      <c r="AR3904" s="3">
        <v>0.05</v>
      </c>
      <c r="AS3904" s="3">
        <v>0.10299999999999999</v>
      </c>
      <c r="AT3904" s="3">
        <v>1.4999999999999999E-2</v>
      </c>
      <c r="AU3904" s="3">
        <v>2.5999999999999999E-2</v>
      </c>
      <c r="AV3904" s="3">
        <v>-1.4999999999999999E-2</v>
      </c>
      <c r="AW3904" s="3">
        <v>-1.6E-2</v>
      </c>
      <c r="AX3904" s="3">
        <v>-1.4E-2</v>
      </c>
      <c r="AY3904" s="3">
        <v>-1.6E-2</v>
      </c>
      <c r="AZ3904" s="3">
        <v>-1.9E-2</v>
      </c>
      <c r="BA3904">
        <v>-1.9E-2</v>
      </c>
      <c r="BB3904">
        <v>2016</v>
      </c>
    </row>
    <row r="3905" spans="1:54" hidden="1" x14ac:dyDescent="0.2">
      <c r="A3905">
        <v>826</v>
      </c>
      <c r="B3905" t="s">
        <v>475</v>
      </c>
      <c r="C3905" t="s">
        <v>251</v>
      </c>
      <c r="D3905" t="s">
        <v>89</v>
      </c>
      <c r="E3905" t="s">
        <v>250</v>
      </c>
      <c r="F3905" t="s">
        <v>249</v>
      </c>
      <c r="G3905" t="s">
        <v>217</v>
      </c>
      <c r="I3905" t="s">
        <v>248</v>
      </c>
      <c r="J3905" s="3" t="s">
        <v>215</v>
      </c>
      <c r="K3905" s="3" t="s">
        <v>215</v>
      </c>
      <c r="L3905" s="3" t="s">
        <v>215</v>
      </c>
      <c r="M3905" s="3" t="s">
        <v>215</v>
      </c>
      <c r="N3905" s="3" t="s">
        <v>215</v>
      </c>
      <c r="O3905" s="3" t="s">
        <v>215</v>
      </c>
      <c r="P3905" s="3" t="s">
        <v>215</v>
      </c>
      <c r="Q3905" s="3" t="s">
        <v>215</v>
      </c>
      <c r="R3905" s="3" t="s">
        <v>215</v>
      </c>
      <c r="S3905" s="3" t="s">
        <v>215</v>
      </c>
      <c r="T3905" s="3">
        <v>-8.1709999999999994</v>
      </c>
      <c r="U3905" s="3">
        <v>-9.1300000000000008</v>
      </c>
      <c r="V3905" s="3">
        <v>-5.04</v>
      </c>
      <c r="W3905" s="3">
        <v>0.254</v>
      </c>
      <c r="X3905" s="3">
        <v>-1.111</v>
      </c>
      <c r="Y3905" s="3">
        <v>-8.3659999999999997</v>
      </c>
      <c r="Z3905" s="3">
        <v>-26.827000000000002</v>
      </c>
      <c r="AA3905" s="3">
        <v>4.5410000000000004</v>
      </c>
      <c r="AB3905" s="3">
        <v>13.677</v>
      </c>
      <c r="AC3905" s="3">
        <v>-4.51</v>
      </c>
      <c r="AD3905" s="3">
        <v>-1.4370000000000001</v>
      </c>
      <c r="AE3905" s="3">
        <v>-13.108000000000001</v>
      </c>
      <c r="AF3905" s="3">
        <v>-0.45400000000000001</v>
      </c>
      <c r="AG3905" s="3">
        <v>-12.260999999999999</v>
      </c>
      <c r="AH3905" s="3">
        <v>-22.925999999999998</v>
      </c>
      <c r="AI3905" s="3">
        <v>-14.433</v>
      </c>
      <c r="AJ3905" s="3">
        <v>-15.023999999999999</v>
      </c>
      <c r="AK3905" s="3">
        <v>-15.361000000000001</v>
      </c>
      <c r="AL3905" s="3">
        <v>-18.677</v>
      </c>
      <c r="AM3905" s="3">
        <v>-11.474</v>
      </c>
      <c r="AN3905" s="3">
        <v>-9.3369999999999997</v>
      </c>
      <c r="AO3905" s="3">
        <v>-21.81</v>
      </c>
      <c r="AP3905" s="3">
        <v>-8.3130000000000006</v>
      </c>
      <c r="AQ3905" s="3">
        <v>10.491</v>
      </c>
      <c r="AR3905" s="3">
        <v>25.19</v>
      </c>
      <c r="AS3905" s="3">
        <v>45.582999999999998</v>
      </c>
      <c r="AT3905" s="3">
        <v>6.0430000000000001</v>
      </c>
      <c r="AU3905" s="3">
        <v>10.01</v>
      </c>
      <c r="AV3905" s="3">
        <v>-5.6829999999999998</v>
      </c>
      <c r="AW3905" s="3">
        <v>-5.9379999999999997</v>
      </c>
      <c r="AX3905" s="3">
        <v>-4.7030000000000003</v>
      </c>
      <c r="AY3905" s="3">
        <v>-5.4909999999999997</v>
      </c>
      <c r="AZ3905" s="3">
        <v>-6.0990000000000002</v>
      </c>
      <c r="BA3905">
        <v>-5.8730000000000002</v>
      </c>
      <c r="BB3905">
        <v>2016</v>
      </c>
    </row>
    <row r="3906" spans="1:54" hidden="1" x14ac:dyDescent="0.2">
      <c r="A3906">
        <v>826</v>
      </c>
      <c r="B3906" t="s">
        <v>475</v>
      </c>
      <c r="C3906" t="s">
        <v>247</v>
      </c>
      <c r="D3906" t="s">
        <v>89</v>
      </c>
      <c r="E3906" t="s">
        <v>245</v>
      </c>
      <c r="F3906" t="s">
        <v>244</v>
      </c>
      <c r="G3906" t="s">
        <v>225</v>
      </c>
      <c r="H3906" t="s">
        <v>222</v>
      </c>
    </row>
    <row r="3907" spans="1:54" hidden="1" x14ac:dyDescent="0.2">
      <c r="A3907">
        <v>826</v>
      </c>
      <c r="B3907" t="s">
        <v>475</v>
      </c>
      <c r="C3907" t="s">
        <v>246</v>
      </c>
      <c r="D3907" t="s">
        <v>89</v>
      </c>
      <c r="E3907" t="s">
        <v>245</v>
      </c>
      <c r="F3907" t="s">
        <v>244</v>
      </c>
      <c r="G3907" t="s">
        <v>243</v>
      </c>
    </row>
    <row r="3908" spans="1:54" hidden="1" x14ac:dyDescent="0.2">
      <c r="A3908">
        <v>826</v>
      </c>
      <c r="B3908" t="s">
        <v>475</v>
      </c>
      <c r="C3908" t="s">
        <v>242</v>
      </c>
      <c r="D3908" t="s">
        <v>89</v>
      </c>
      <c r="E3908" t="s">
        <v>240</v>
      </c>
      <c r="F3908" t="s">
        <v>239</v>
      </c>
      <c r="G3908" t="s">
        <v>225</v>
      </c>
      <c r="H3908" t="s">
        <v>222</v>
      </c>
      <c r="I3908" t="s">
        <v>1294</v>
      </c>
      <c r="J3908" s="3" t="s">
        <v>215</v>
      </c>
      <c r="K3908" s="3" t="s">
        <v>215</v>
      </c>
      <c r="L3908" s="3" t="s">
        <v>215</v>
      </c>
      <c r="M3908" s="3" t="s">
        <v>215</v>
      </c>
      <c r="N3908" s="3" t="s">
        <v>215</v>
      </c>
      <c r="O3908" s="3" t="s">
        <v>215</v>
      </c>
      <c r="P3908" s="3" t="s">
        <v>215</v>
      </c>
      <c r="Q3908" s="3" t="s">
        <v>215</v>
      </c>
      <c r="R3908" s="3" t="s">
        <v>215</v>
      </c>
      <c r="S3908" s="3" t="s">
        <v>215</v>
      </c>
      <c r="T3908" s="3">
        <v>-4.0000000000000001E-3</v>
      </c>
      <c r="U3908" s="3">
        <v>-6.0000000000000001E-3</v>
      </c>
      <c r="V3908" s="3">
        <v>-3.0000000000000001E-3</v>
      </c>
      <c r="W3908" s="3" t="s">
        <v>355</v>
      </c>
      <c r="X3908" s="3">
        <v>-1E-3</v>
      </c>
      <c r="Y3908" s="3">
        <v>-6.0000000000000001E-3</v>
      </c>
      <c r="Z3908" s="3">
        <v>-2.3E-2</v>
      </c>
      <c r="AA3908" s="3">
        <v>5.0000000000000001E-3</v>
      </c>
      <c r="AB3908" s="3">
        <v>1.4E-2</v>
      </c>
      <c r="AC3908" s="3">
        <v>-5.0000000000000001E-3</v>
      </c>
      <c r="AD3908" s="3">
        <v>-1E-3</v>
      </c>
      <c r="AE3908" s="3">
        <v>-1.6E-2</v>
      </c>
      <c r="AF3908" s="3" t="s">
        <v>355</v>
      </c>
      <c r="AG3908" s="3">
        <v>-1.7000000000000001E-2</v>
      </c>
      <c r="AH3908" s="3">
        <v>-3.2000000000000001E-2</v>
      </c>
      <c r="AI3908" s="3">
        <v>-2.1000000000000001E-2</v>
      </c>
      <c r="AJ3908" s="3">
        <v>-2.1999999999999999E-2</v>
      </c>
      <c r="AK3908" s="3">
        <v>-2.4E-2</v>
      </c>
      <c r="AL3908" s="3">
        <v>-3.1E-2</v>
      </c>
      <c r="AM3908" s="3">
        <v>-1.9E-2</v>
      </c>
      <c r="AN3908" s="3">
        <v>-1.6E-2</v>
      </c>
      <c r="AO3908" s="3">
        <v>-3.7999999999999999E-2</v>
      </c>
      <c r="AP3908" s="3">
        <v>-1.4999999999999999E-2</v>
      </c>
      <c r="AQ3908" s="3">
        <v>0.02</v>
      </c>
      <c r="AR3908" s="3">
        <v>0.05</v>
      </c>
      <c r="AS3908" s="3">
        <v>0.10299999999999999</v>
      </c>
      <c r="AT3908" s="3">
        <v>1.4999999999999999E-2</v>
      </c>
      <c r="AU3908" s="3">
        <v>2.7E-2</v>
      </c>
      <c r="AV3908" s="3">
        <v>-1.4999999999999999E-2</v>
      </c>
      <c r="AW3908" s="3">
        <v>-1.4E-2</v>
      </c>
      <c r="AX3908" s="3">
        <v>-0.01</v>
      </c>
      <c r="AY3908" s="3">
        <v>-1.4E-2</v>
      </c>
      <c r="AZ3908" s="3">
        <v>-1.7000000000000001E-2</v>
      </c>
      <c r="BA3908">
        <v>-1.7000000000000001E-2</v>
      </c>
      <c r="BB3908">
        <v>2016</v>
      </c>
    </row>
    <row r="3909" spans="1:54" hidden="1" x14ac:dyDescent="0.2">
      <c r="A3909">
        <v>826</v>
      </c>
      <c r="B3909" t="s">
        <v>475</v>
      </c>
      <c r="C3909" t="s">
        <v>241</v>
      </c>
      <c r="D3909" t="s">
        <v>89</v>
      </c>
      <c r="E3909" t="s">
        <v>240</v>
      </c>
      <c r="F3909" t="s">
        <v>239</v>
      </c>
      <c r="G3909" t="s">
        <v>217</v>
      </c>
      <c r="I3909" t="s">
        <v>238</v>
      </c>
      <c r="J3909" s="3" t="s">
        <v>215</v>
      </c>
      <c r="K3909" s="3" t="s">
        <v>215</v>
      </c>
      <c r="L3909" s="3" t="s">
        <v>215</v>
      </c>
      <c r="M3909" s="3" t="s">
        <v>215</v>
      </c>
      <c r="N3909" s="3" t="s">
        <v>215</v>
      </c>
      <c r="O3909" s="3" t="s">
        <v>215</v>
      </c>
      <c r="P3909" s="3" t="s">
        <v>215</v>
      </c>
      <c r="Q3909" s="3" t="s">
        <v>215</v>
      </c>
      <c r="R3909" s="3" t="s">
        <v>215</v>
      </c>
      <c r="S3909" s="3" t="s">
        <v>215</v>
      </c>
      <c r="T3909" s="3">
        <v>-8.109</v>
      </c>
      <c r="U3909" s="3">
        <v>-9.0570000000000004</v>
      </c>
      <c r="V3909" s="3">
        <v>-4.9729999999999999</v>
      </c>
      <c r="W3909" s="3">
        <v>0.316</v>
      </c>
      <c r="X3909" s="3">
        <v>-1.0329999999999999</v>
      </c>
      <c r="Y3909" s="3">
        <v>-8.2200000000000006</v>
      </c>
      <c r="Z3909" s="3">
        <v>-26.689</v>
      </c>
      <c r="AA3909" s="3">
        <v>5.0389999999999997</v>
      </c>
      <c r="AB3909" s="3">
        <v>13.868</v>
      </c>
      <c r="AC3909" s="3">
        <v>-4.3410000000000002</v>
      </c>
      <c r="AD3909" s="3">
        <v>-1.2809999999999999</v>
      </c>
      <c r="AE3909" s="3">
        <v>-12.994</v>
      </c>
      <c r="AF3909" s="3">
        <v>-0.313</v>
      </c>
      <c r="AG3909" s="3">
        <v>-12.148</v>
      </c>
      <c r="AH3909" s="3">
        <v>-22.814</v>
      </c>
      <c r="AI3909" s="3">
        <v>-14.319000000000001</v>
      </c>
      <c r="AJ3909" s="3">
        <v>-14.917999999999999</v>
      </c>
      <c r="AK3909" s="3">
        <v>-15.256</v>
      </c>
      <c r="AL3909" s="3">
        <v>-18.582999999999998</v>
      </c>
      <c r="AM3909" s="3">
        <v>-11.346</v>
      </c>
      <c r="AN3909" s="3">
        <v>-9.2439999999999998</v>
      </c>
      <c r="AO3909" s="3">
        <v>-21.728000000000002</v>
      </c>
      <c r="AP3909" s="3">
        <v>-8.2360000000000007</v>
      </c>
      <c r="AQ3909" s="3">
        <v>10.561999999999999</v>
      </c>
      <c r="AR3909" s="3">
        <v>25.27</v>
      </c>
      <c r="AS3909" s="3">
        <v>45.737000000000002</v>
      </c>
      <c r="AT3909" s="3">
        <v>6.218</v>
      </c>
      <c r="AU3909" s="3">
        <v>10.371</v>
      </c>
      <c r="AV3909" s="3">
        <v>-5.5039999999999996</v>
      </c>
      <c r="AW3909" s="3">
        <v>-5.1280000000000001</v>
      </c>
      <c r="AX3909" s="3">
        <v>-3.5230000000000001</v>
      </c>
      <c r="AY3909" s="3">
        <v>-4.657</v>
      </c>
      <c r="AZ3909" s="3">
        <v>-5.3319999999999999</v>
      </c>
      <c r="BA3909">
        <v>-5.1710000000000003</v>
      </c>
      <c r="BB3909">
        <v>2016</v>
      </c>
    </row>
    <row r="3910" spans="1:54" hidden="1" x14ac:dyDescent="0.2">
      <c r="A3910">
        <v>826</v>
      </c>
      <c r="B3910" t="s">
        <v>475</v>
      </c>
      <c r="C3910" t="s">
        <v>237</v>
      </c>
      <c r="D3910" t="s">
        <v>89</v>
      </c>
      <c r="E3910" t="s">
        <v>235</v>
      </c>
      <c r="F3910" t="s">
        <v>234</v>
      </c>
      <c r="G3910" t="s">
        <v>225</v>
      </c>
      <c r="H3910" t="s">
        <v>222</v>
      </c>
    </row>
    <row r="3911" spans="1:54" hidden="1" x14ac:dyDescent="0.2">
      <c r="A3911">
        <v>826</v>
      </c>
      <c r="B3911" t="s">
        <v>475</v>
      </c>
      <c r="C3911" t="s">
        <v>236</v>
      </c>
      <c r="D3911" t="s">
        <v>89</v>
      </c>
      <c r="E3911" t="s">
        <v>235</v>
      </c>
      <c r="F3911" t="s">
        <v>234</v>
      </c>
      <c r="G3911" t="s">
        <v>217</v>
      </c>
    </row>
    <row r="3912" spans="1:54" hidden="1" x14ac:dyDescent="0.2">
      <c r="A3912">
        <v>826</v>
      </c>
      <c r="B3912" t="s">
        <v>475</v>
      </c>
      <c r="C3912" t="s">
        <v>233</v>
      </c>
      <c r="D3912" t="s">
        <v>89</v>
      </c>
      <c r="E3912" t="s">
        <v>231</v>
      </c>
      <c r="F3912" t="s">
        <v>230</v>
      </c>
      <c r="G3912" t="s">
        <v>225</v>
      </c>
      <c r="H3912" t="s">
        <v>222</v>
      </c>
      <c r="I3912" t="s">
        <v>1294</v>
      </c>
      <c r="J3912" s="3" t="s">
        <v>215</v>
      </c>
      <c r="K3912" s="3" t="s">
        <v>215</v>
      </c>
      <c r="L3912" s="3" t="s">
        <v>215</v>
      </c>
      <c r="M3912" s="3" t="s">
        <v>215</v>
      </c>
      <c r="N3912" s="3" t="s">
        <v>215</v>
      </c>
      <c r="O3912" s="3" t="s">
        <v>215</v>
      </c>
      <c r="P3912" s="3" t="s">
        <v>215</v>
      </c>
      <c r="Q3912" s="3" t="s">
        <v>215</v>
      </c>
      <c r="R3912" s="3">
        <v>1E-3</v>
      </c>
      <c r="S3912" s="3">
        <v>2E-3</v>
      </c>
      <c r="T3912" s="3">
        <v>4.0000000000000001E-3</v>
      </c>
      <c r="U3912" s="3">
        <v>4.0000000000000001E-3</v>
      </c>
      <c r="V3912" s="3">
        <v>6.0000000000000001E-3</v>
      </c>
      <c r="W3912" s="3">
        <v>8.9999999999999993E-3</v>
      </c>
      <c r="X3912" s="3">
        <v>1.0999999999999999E-2</v>
      </c>
      <c r="Y3912" s="3">
        <v>1.0999999999999999E-2</v>
      </c>
      <c r="Z3912" s="3">
        <v>1.0999999999999999E-2</v>
      </c>
      <c r="AA3912" s="3">
        <v>1.2E-2</v>
      </c>
      <c r="AB3912" s="3">
        <v>1.2E-2</v>
      </c>
      <c r="AC3912" s="3">
        <v>1.4E-2</v>
      </c>
      <c r="AD3912" s="3">
        <v>1.4E-2</v>
      </c>
      <c r="AE3912" s="3">
        <v>1.9E-2</v>
      </c>
      <c r="AF3912" s="3">
        <v>1.6E-2</v>
      </c>
      <c r="AG3912" s="3">
        <v>1.6E-2</v>
      </c>
      <c r="AH3912" s="3">
        <v>1.7000000000000001E-2</v>
      </c>
      <c r="AI3912" s="3">
        <v>1.4999999999999999E-2</v>
      </c>
      <c r="AJ3912" s="3">
        <v>1.7000000000000001E-2</v>
      </c>
      <c r="AK3912" s="3">
        <v>1.6E-2</v>
      </c>
      <c r="AL3912" s="3">
        <v>2.1000000000000001E-2</v>
      </c>
      <c r="AM3912" s="3">
        <v>1.6E-2</v>
      </c>
      <c r="AN3912" s="3">
        <v>1.4E-2</v>
      </c>
      <c r="AO3912" s="3">
        <v>1.4E-2</v>
      </c>
      <c r="AP3912" s="3">
        <v>1.4E-2</v>
      </c>
      <c r="AQ3912" s="3">
        <v>1.6E-2</v>
      </c>
      <c r="AR3912" s="3">
        <v>1.7000000000000001E-2</v>
      </c>
      <c r="AS3912" s="3">
        <v>4.4999999999999998E-2</v>
      </c>
      <c r="AT3912" s="3">
        <v>5.6000000000000001E-2</v>
      </c>
      <c r="AU3912" s="3">
        <v>6.8000000000000005E-2</v>
      </c>
      <c r="AV3912" s="3">
        <v>0.08</v>
      </c>
      <c r="AW3912" s="3">
        <v>9.0999999999999998E-2</v>
      </c>
      <c r="AX3912" s="3">
        <v>0.10299999999999999</v>
      </c>
      <c r="AY3912" s="3">
        <v>0.114</v>
      </c>
      <c r="AZ3912" s="3">
        <v>0.124</v>
      </c>
      <c r="BA3912">
        <v>0.13400000000000001</v>
      </c>
      <c r="BB3912">
        <v>2016</v>
      </c>
    </row>
    <row r="3913" spans="1:54" hidden="1" x14ac:dyDescent="0.2">
      <c r="A3913">
        <v>826</v>
      </c>
      <c r="B3913" t="s">
        <v>475</v>
      </c>
      <c r="C3913" t="s">
        <v>232</v>
      </c>
      <c r="D3913" t="s">
        <v>89</v>
      </c>
      <c r="E3913" t="s">
        <v>231</v>
      </c>
      <c r="F3913" t="s">
        <v>230</v>
      </c>
      <c r="G3913" t="s">
        <v>217</v>
      </c>
      <c r="I3913" t="s">
        <v>229</v>
      </c>
      <c r="J3913" s="3" t="s">
        <v>215</v>
      </c>
      <c r="K3913" s="3" t="s">
        <v>215</v>
      </c>
      <c r="L3913" s="3" t="s">
        <v>215</v>
      </c>
      <c r="M3913" s="3" t="s">
        <v>215</v>
      </c>
      <c r="N3913" s="3" t="s">
        <v>215</v>
      </c>
      <c r="O3913" s="3" t="s">
        <v>215</v>
      </c>
      <c r="P3913" s="3" t="s">
        <v>215</v>
      </c>
      <c r="Q3913" s="3" t="s">
        <v>215</v>
      </c>
      <c r="R3913" s="3">
        <v>2.1070000000000002</v>
      </c>
      <c r="S3913" s="3">
        <v>4.2699999999999996</v>
      </c>
      <c r="T3913" s="3">
        <v>6.5579999999999998</v>
      </c>
      <c r="U3913" s="3">
        <v>7.3410000000000002</v>
      </c>
      <c r="V3913" s="3">
        <v>9.3539999999999992</v>
      </c>
      <c r="W3913" s="3">
        <v>13.693</v>
      </c>
      <c r="X3913" s="3">
        <v>15.038</v>
      </c>
      <c r="Y3913" s="3">
        <v>15.034000000000001</v>
      </c>
      <c r="Z3913" s="3">
        <v>13.42</v>
      </c>
      <c r="AA3913" s="3">
        <v>12.785</v>
      </c>
      <c r="AB3913" s="3">
        <v>11.193</v>
      </c>
      <c r="AC3913" s="3">
        <v>13.239000000000001</v>
      </c>
      <c r="AD3913" s="3">
        <v>11.851000000000001</v>
      </c>
      <c r="AE3913" s="3">
        <v>15.396000000000001</v>
      </c>
      <c r="AF3913" s="3">
        <v>11.776</v>
      </c>
      <c r="AG3913" s="3">
        <v>11.247999999999999</v>
      </c>
      <c r="AH3913" s="3">
        <v>11.984</v>
      </c>
      <c r="AI3913" s="3">
        <v>10.534000000000001</v>
      </c>
      <c r="AJ3913" s="3">
        <v>11.34</v>
      </c>
      <c r="AK3913" s="3">
        <v>9.8249999999999993</v>
      </c>
      <c r="AL3913" s="3">
        <v>12.464</v>
      </c>
      <c r="AM3913" s="3">
        <v>9.3870000000000005</v>
      </c>
      <c r="AN3913" s="3">
        <v>8.4659999999999993</v>
      </c>
      <c r="AO3913" s="3">
        <v>8.0169999999999995</v>
      </c>
      <c r="AP3913" s="3">
        <v>7.4409999999999998</v>
      </c>
      <c r="AQ3913" s="3">
        <v>8.3000000000000007</v>
      </c>
      <c r="AR3913" s="3">
        <v>8.7390000000000008</v>
      </c>
      <c r="AS3913" s="3">
        <v>19.916</v>
      </c>
      <c r="AT3913" s="3">
        <v>22.879000000000001</v>
      </c>
      <c r="AU3913" s="3">
        <v>26.315000000000001</v>
      </c>
      <c r="AV3913" s="3">
        <v>29.97</v>
      </c>
      <c r="AW3913" s="3">
        <v>32.881</v>
      </c>
      <c r="AX3913" s="3">
        <v>35.509</v>
      </c>
      <c r="AY3913" s="3">
        <v>37.917999999999999</v>
      </c>
      <c r="AZ3913" s="3">
        <v>39.768000000000001</v>
      </c>
      <c r="BA3913">
        <v>41.4</v>
      </c>
      <c r="BB3913">
        <v>2016</v>
      </c>
    </row>
    <row r="3914" spans="1:54" hidden="1" x14ac:dyDescent="0.2">
      <c r="A3914">
        <v>826</v>
      </c>
      <c r="B3914" t="s">
        <v>475</v>
      </c>
      <c r="C3914" t="s">
        <v>228</v>
      </c>
      <c r="D3914" t="s">
        <v>89</v>
      </c>
      <c r="E3914" t="s">
        <v>227</v>
      </c>
      <c r="F3914" t="s">
        <v>226</v>
      </c>
      <c r="G3914" t="s">
        <v>225</v>
      </c>
      <c r="H3914" t="s">
        <v>222</v>
      </c>
      <c r="I3914" t="s">
        <v>1294</v>
      </c>
      <c r="J3914" s="3">
        <v>3.5999999999999997E-2</v>
      </c>
      <c r="K3914" s="3">
        <v>3.6999999999999998E-2</v>
      </c>
      <c r="L3914" s="3">
        <v>4.2000000000000003E-2</v>
      </c>
      <c r="M3914" s="3">
        <v>4.3999999999999997E-2</v>
      </c>
      <c r="N3914" s="3">
        <v>4.9000000000000002E-2</v>
      </c>
      <c r="O3914" s="3">
        <v>4.8000000000000001E-2</v>
      </c>
      <c r="P3914" s="3">
        <v>0.05</v>
      </c>
      <c r="Q3914" s="3">
        <v>0.05</v>
      </c>
      <c r="R3914" s="3">
        <v>5.7000000000000002E-2</v>
      </c>
      <c r="S3914" s="3">
        <v>5.6000000000000001E-2</v>
      </c>
      <c r="T3914" s="3">
        <v>5.5E-2</v>
      </c>
      <c r="U3914" s="3">
        <v>6.0999999999999999E-2</v>
      </c>
      <c r="V3914" s="3">
        <v>6.5000000000000002E-2</v>
      </c>
      <c r="W3914" s="3">
        <v>6.9000000000000006E-2</v>
      </c>
      <c r="X3914" s="3">
        <v>7.4999999999999997E-2</v>
      </c>
      <c r="Y3914" s="3">
        <v>7.5999999999999998E-2</v>
      </c>
      <c r="Z3914" s="3">
        <v>8.5000000000000006E-2</v>
      </c>
      <c r="AA3914" s="3">
        <v>9.0999999999999998E-2</v>
      </c>
      <c r="AB3914" s="3">
        <v>0.104</v>
      </c>
      <c r="AC3914" s="3">
        <v>0.107</v>
      </c>
      <c r="AD3914" s="3">
        <v>0.11600000000000001</v>
      </c>
      <c r="AE3914" s="3">
        <v>0.122</v>
      </c>
      <c r="AF3914" s="3">
        <v>0.13300000000000001</v>
      </c>
      <c r="AG3914" s="3">
        <v>0.13900000000000001</v>
      </c>
      <c r="AH3914" s="3">
        <v>0.13900000000000001</v>
      </c>
      <c r="AI3914" s="3">
        <v>0.14699999999999999</v>
      </c>
      <c r="AJ3914" s="3">
        <v>0.14599999999999999</v>
      </c>
      <c r="AK3914" s="3">
        <v>0.159</v>
      </c>
      <c r="AL3914" s="3">
        <v>0.16800000000000001</v>
      </c>
      <c r="AM3914" s="3">
        <v>0.17</v>
      </c>
      <c r="AN3914" s="3">
        <v>0.17</v>
      </c>
      <c r="AO3914" s="3">
        <v>0.17599999999999999</v>
      </c>
      <c r="AP3914" s="3">
        <v>0.184</v>
      </c>
      <c r="AQ3914" s="3">
        <v>0.192</v>
      </c>
      <c r="AR3914" s="3">
        <v>0.19800000000000001</v>
      </c>
      <c r="AS3914" s="3">
        <v>0.22500000000000001</v>
      </c>
      <c r="AT3914" s="3">
        <v>0.24399999999999999</v>
      </c>
      <c r="AU3914" s="3">
        <v>0.25700000000000001</v>
      </c>
      <c r="AV3914" s="3">
        <v>0.26700000000000002</v>
      </c>
      <c r="AW3914" s="3">
        <v>0.27800000000000002</v>
      </c>
      <c r="AX3914" s="3">
        <v>0.28899999999999998</v>
      </c>
      <c r="AY3914" s="3">
        <v>0.3</v>
      </c>
      <c r="AZ3914" s="3">
        <v>0.312</v>
      </c>
      <c r="BA3914">
        <v>0.32400000000000001</v>
      </c>
      <c r="BB3914">
        <v>2016</v>
      </c>
    </row>
    <row r="3915" spans="1:54" hidden="1" x14ac:dyDescent="0.2">
      <c r="A3915">
        <v>826</v>
      </c>
      <c r="B3915" t="s">
        <v>475</v>
      </c>
      <c r="C3915" t="s">
        <v>224</v>
      </c>
      <c r="D3915" t="s">
        <v>89</v>
      </c>
      <c r="E3915" t="s">
        <v>219</v>
      </c>
      <c r="F3915" t="s">
        <v>218</v>
      </c>
      <c r="G3915" t="s">
        <v>223</v>
      </c>
      <c r="H3915" t="s">
        <v>222</v>
      </c>
      <c r="I3915" t="s">
        <v>1295</v>
      </c>
      <c r="J3915" s="3">
        <v>1.0999999999999999E-2</v>
      </c>
      <c r="K3915" s="3">
        <v>8.9999999999999993E-3</v>
      </c>
      <c r="L3915" s="3">
        <v>5.0000000000000001E-3</v>
      </c>
      <c r="M3915" s="3">
        <v>4.0000000000000001E-3</v>
      </c>
      <c r="N3915" s="3">
        <v>0.01</v>
      </c>
      <c r="O3915" s="3">
        <v>6.0000000000000001E-3</v>
      </c>
      <c r="P3915" s="3">
        <v>1.0999999999999999E-2</v>
      </c>
      <c r="Q3915" s="3">
        <v>6.0000000000000001E-3</v>
      </c>
      <c r="R3915" s="3">
        <v>1E-3</v>
      </c>
      <c r="S3915" s="3">
        <v>3.0000000000000001E-3</v>
      </c>
      <c r="T3915" s="3">
        <v>-6.0000000000000001E-3</v>
      </c>
      <c r="U3915" s="3">
        <v>8.9999999999999993E-3</v>
      </c>
      <c r="V3915" s="3">
        <v>-8.9999999999999993E-3</v>
      </c>
      <c r="W3915" s="3">
        <v>-1E-3</v>
      </c>
      <c r="X3915" s="3" t="s">
        <v>355</v>
      </c>
      <c r="Y3915" s="3">
        <v>-6.0000000000000001E-3</v>
      </c>
      <c r="Z3915" s="3">
        <v>-1.7000000000000001E-2</v>
      </c>
      <c r="AA3915" s="3">
        <v>4.0000000000000001E-3</v>
      </c>
      <c r="AB3915" s="3">
        <v>1.6E-2</v>
      </c>
      <c r="AC3915" s="3">
        <v>2E-3</v>
      </c>
      <c r="AD3915" s="3">
        <v>-2E-3</v>
      </c>
      <c r="AE3915" s="3">
        <v>-6.0000000000000001E-3</v>
      </c>
      <c r="AF3915" s="3">
        <v>-8.9999999999999993E-3</v>
      </c>
      <c r="AG3915" s="3">
        <v>-8.0000000000000002E-3</v>
      </c>
      <c r="AH3915" s="3">
        <v>-7.0000000000000001E-3</v>
      </c>
      <c r="AI3915" s="3">
        <v>-2.9000000000000001E-2</v>
      </c>
      <c r="AJ3915" s="3">
        <v>-1.4E-2</v>
      </c>
      <c r="AK3915" s="3">
        <v>-7.0000000000000001E-3</v>
      </c>
      <c r="AL3915" s="3">
        <v>-8.9999999999999993E-3</v>
      </c>
      <c r="AM3915" s="3">
        <v>-1.7999999999999999E-2</v>
      </c>
      <c r="AN3915" s="3">
        <v>-3.0000000000000001E-3</v>
      </c>
      <c r="AO3915" s="3">
        <v>-2.4E-2</v>
      </c>
      <c r="AP3915" s="3">
        <v>-8.0000000000000002E-3</v>
      </c>
      <c r="AQ3915" s="3">
        <v>1.4999999999999999E-2</v>
      </c>
      <c r="AR3915" s="3">
        <v>4.4999999999999998E-2</v>
      </c>
      <c r="AS3915" s="3">
        <v>7.9000000000000001E-2</v>
      </c>
      <c r="AT3915" s="3">
        <v>3.5000000000000003E-2</v>
      </c>
      <c r="AU3915" s="3">
        <v>1.7999999999999999E-2</v>
      </c>
      <c r="AV3915" s="3">
        <v>3.5999999999999997E-2</v>
      </c>
      <c r="AW3915" s="3">
        <v>1.6E-2</v>
      </c>
      <c r="AX3915" s="3">
        <v>4.0000000000000001E-3</v>
      </c>
      <c r="AY3915" s="3">
        <v>-2.8000000000000001E-2</v>
      </c>
      <c r="AZ3915" s="3">
        <v>-3.4000000000000002E-2</v>
      </c>
      <c r="BA3915">
        <v>-3.9E-2</v>
      </c>
      <c r="BB3915">
        <v>2016</v>
      </c>
    </row>
    <row r="3916" spans="1:54" hidden="1" x14ac:dyDescent="0.2">
      <c r="A3916">
        <v>826</v>
      </c>
      <c r="B3916" t="s">
        <v>475</v>
      </c>
      <c r="C3916" t="s">
        <v>220</v>
      </c>
      <c r="D3916" t="s">
        <v>89</v>
      </c>
      <c r="E3916" t="s">
        <v>219</v>
      </c>
      <c r="F3916" t="s">
        <v>218</v>
      </c>
      <c r="G3916" t="s">
        <v>217</v>
      </c>
      <c r="I3916" t="s">
        <v>216</v>
      </c>
      <c r="J3916" s="3">
        <v>27.238</v>
      </c>
      <c r="K3916" s="3">
        <v>20.587</v>
      </c>
      <c r="L3916" s="3">
        <v>11.497999999999999</v>
      </c>
      <c r="M3916" s="3">
        <v>10.346</v>
      </c>
      <c r="N3916" s="3">
        <v>23.091999999999999</v>
      </c>
      <c r="O3916" s="3">
        <v>17.66</v>
      </c>
      <c r="P3916" s="3">
        <v>33.844999999999999</v>
      </c>
      <c r="Q3916" s="3">
        <v>8.6029999999999998</v>
      </c>
      <c r="R3916" s="3">
        <v>1.6120000000000001</v>
      </c>
      <c r="S3916" s="3">
        <v>5.9279999999999999</v>
      </c>
      <c r="T3916" s="3">
        <v>-14.613</v>
      </c>
      <c r="U3916" s="3">
        <v>18.295000000000002</v>
      </c>
      <c r="V3916" s="3">
        <v>-17.960999999999999</v>
      </c>
      <c r="W3916" s="3">
        <v>-1.653</v>
      </c>
      <c r="X3916" s="3">
        <v>0.76900000000000002</v>
      </c>
      <c r="Y3916" s="3">
        <v>-10.680999999999999</v>
      </c>
      <c r="Z3916" s="3">
        <v>-24.789000000000001</v>
      </c>
      <c r="AA3916" s="3">
        <v>6.1849999999999996</v>
      </c>
      <c r="AB3916" s="3">
        <v>24.335999999999999</v>
      </c>
      <c r="AC3916" s="3">
        <v>2.629</v>
      </c>
      <c r="AD3916" s="3">
        <v>-3.65</v>
      </c>
      <c r="AE3916" s="3">
        <v>-9.8460000000000001</v>
      </c>
      <c r="AF3916" s="3">
        <v>-11.805999999999999</v>
      </c>
      <c r="AG3916" s="3">
        <v>-9.2919999999999998</v>
      </c>
      <c r="AH3916" s="3">
        <v>-7.2919999999999998</v>
      </c>
      <c r="AI3916" s="3">
        <v>-25.433</v>
      </c>
      <c r="AJ3916" s="3">
        <v>-12.87</v>
      </c>
      <c r="AK3916" s="3">
        <v>-5.3239999999999998</v>
      </c>
      <c r="AL3916" s="3">
        <v>-6.3360000000000003</v>
      </c>
      <c r="AM3916" s="3">
        <v>-13.071</v>
      </c>
      <c r="AN3916" s="3">
        <v>-2.1579999999999999</v>
      </c>
      <c r="AO3916" s="3">
        <v>-13.069000000000001</v>
      </c>
      <c r="AP3916" s="3">
        <v>-4.4290000000000003</v>
      </c>
      <c r="AQ3916" s="3">
        <v>8.3309999999999995</v>
      </c>
      <c r="AR3916" s="3">
        <v>24.978000000000002</v>
      </c>
      <c r="AS3916" s="3">
        <v>46.695999999999998</v>
      </c>
      <c r="AT3916" s="3">
        <v>19.440000000000001</v>
      </c>
      <c r="AU3916" s="3">
        <v>8.9879999999999995</v>
      </c>
      <c r="AV3916" s="3">
        <v>16.984000000000002</v>
      </c>
      <c r="AW3916" s="3">
        <v>7.12</v>
      </c>
      <c r="AX3916" s="3">
        <v>1.726</v>
      </c>
      <c r="AY3916" s="3">
        <v>-12.055999999999999</v>
      </c>
      <c r="AZ3916" s="3">
        <v>-14.044</v>
      </c>
      <c r="BA3916">
        <v>-15.664999999999999</v>
      </c>
      <c r="BB3916">
        <v>2016</v>
      </c>
    </row>
    <row r="3917" spans="1:54" x14ac:dyDescent="0.2">
      <c r="A3917">
        <v>542</v>
      </c>
      <c r="B3917" t="s">
        <v>474</v>
      </c>
      <c r="C3917" t="s">
        <v>352</v>
      </c>
      <c r="D3917" t="s">
        <v>22</v>
      </c>
      <c r="E3917" t="s">
        <v>349</v>
      </c>
      <c r="F3917" t="s">
        <v>351</v>
      </c>
      <c r="G3917" t="s">
        <v>225</v>
      </c>
      <c r="H3917" t="s">
        <v>222</v>
      </c>
      <c r="I3917" t="s">
        <v>1296</v>
      </c>
      <c r="J3917" s="3">
        <v>163065</v>
      </c>
      <c r="K3917" s="3">
        <v>174773.9</v>
      </c>
      <c r="L3917" s="3">
        <v>189219.1</v>
      </c>
      <c r="M3917" s="3">
        <v>214275.5</v>
      </c>
      <c r="N3917" s="3">
        <v>236652</v>
      </c>
      <c r="O3917" s="3">
        <v>254991.8</v>
      </c>
      <c r="P3917" s="3">
        <v>283612.3</v>
      </c>
      <c r="Q3917" s="3">
        <v>318971</v>
      </c>
      <c r="R3917" s="3">
        <v>356943.6</v>
      </c>
      <c r="S3917" s="3">
        <v>382035.6</v>
      </c>
      <c r="T3917" s="3">
        <v>419518</v>
      </c>
      <c r="U3917" s="3">
        <v>462954.8</v>
      </c>
      <c r="V3917" s="3">
        <v>491544.4</v>
      </c>
      <c r="W3917" s="3">
        <v>525199.5</v>
      </c>
      <c r="X3917" s="3">
        <v>573550</v>
      </c>
      <c r="Y3917" s="3">
        <v>628442.1</v>
      </c>
      <c r="Z3917" s="3">
        <v>676169.3</v>
      </c>
      <c r="AA3917" s="3">
        <v>716213.2</v>
      </c>
      <c r="AB3917" s="3">
        <v>677027.8</v>
      </c>
      <c r="AC3917" s="3">
        <v>753590.2</v>
      </c>
      <c r="AD3917" s="3">
        <v>820843.7</v>
      </c>
      <c r="AE3917" s="3">
        <v>857989.5</v>
      </c>
      <c r="AF3917" s="3">
        <v>921759</v>
      </c>
      <c r="AG3917" s="3">
        <v>948796.1</v>
      </c>
      <c r="AH3917" s="3">
        <v>995285.7</v>
      </c>
      <c r="AI3917" s="3">
        <v>1034337.6</v>
      </c>
      <c r="AJ3917" s="3">
        <v>1087876.3</v>
      </c>
      <c r="AK3917" s="3">
        <v>1147311.3999999999</v>
      </c>
      <c r="AL3917" s="3">
        <v>1179771.3</v>
      </c>
      <c r="AM3917" s="3">
        <v>1188118.3999999999</v>
      </c>
      <c r="AN3917" s="3">
        <v>1265308</v>
      </c>
      <c r="AO3917" s="3">
        <v>1311892.8</v>
      </c>
      <c r="AP3917" s="3">
        <v>1341966.3999999999</v>
      </c>
      <c r="AQ3917" s="3">
        <v>1380832.7</v>
      </c>
      <c r="AR3917" s="3">
        <v>1426972.5</v>
      </c>
      <c r="AS3917" s="3">
        <v>1466788.2</v>
      </c>
      <c r="AT3917" s="3">
        <v>1508265</v>
      </c>
      <c r="AU3917" s="3">
        <v>1554789.1</v>
      </c>
      <c r="AV3917" s="3">
        <v>1602073.476</v>
      </c>
      <c r="AW3917" s="3">
        <v>1648782.4550000001</v>
      </c>
      <c r="AX3917" s="3">
        <v>1695705.7080000001</v>
      </c>
      <c r="AY3917" s="3">
        <v>1742915.736</v>
      </c>
      <c r="AZ3917" s="3">
        <v>1789713.531</v>
      </c>
      <c r="BA3917">
        <v>1836577.726</v>
      </c>
      <c r="BB3917">
        <v>2017</v>
      </c>
    </row>
    <row r="3918" spans="1:54" hidden="1" x14ac:dyDescent="0.2">
      <c r="A3918">
        <v>542</v>
      </c>
      <c r="B3918" t="s">
        <v>474</v>
      </c>
      <c r="C3918" t="s">
        <v>350</v>
      </c>
      <c r="D3918" t="s">
        <v>22</v>
      </c>
      <c r="E3918" t="s">
        <v>349</v>
      </c>
      <c r="F3918" t="s">
        <v>348</v>
      </c>
      <c r="G3918" t="s">
        <v>275</v>
      </c>
      <c r="I3918" t="s">
        <v>347</v>
      </c>
      <c r="J3918" s="3">
        <v>-1.7010000000000001</v>
      </c>
      <c r="K3918" s="3">
        <v>7.181</v>
      </c>
      <c r="L3918" s="3">
        <v>8.2650000000000006</v>
      </c>
      <c r="M3918" s="3">
        <v>13.242000000000001</v>
      </c>
      <c r="N3918" s="3">
        <v>10.443</v>
      </c>
      <c r="O3918" s="3">
        <v>7.75</v>
      </c>
      <c r="P3918" s="3">
        <v>11.224</v>
      </c>
      <c r="Q3918" s="3">
        <v>12.467000000000001</v>
      </c>
      <c r="R3918" s="3">
        <v>11.904999999999999</v>
      </c>
      <c r="S3918" s="3">
        <v>7.03</v>
      </c>
      <c r="T3918" s="3">
        <v>9.8109999999999999</v>
      </c>
      <c r="U3918" s="3">
        <v>10.353999999999999</v>
      </c>
      <c r="V3918" s="3">
        <v>6.1749999999999998</v>
      </c>
      <c r="W3918" s="3">
        <v>6.8470000000000004</v>
      </c>
      <c r="X3918" s="3">
        <v>9.2059999999999995</v>
      </c>
      <c r="Y3918" s="3">
        <v>9.5709999999999997</v>
      </c>
      <c r="Z3918" s="3">
        <v>7.5949999999999998</v>
      </c>
      <c r="AA3918" s="3">
        <v>5.9219999999999997</v>
      </c>
      <c r="AB3918" s="3">
        <v>-5.4710000000000001</v>
      </c>
      <c r="AC3918" s="3">
        <v>11.308999999999999</v>
      </c>
      <c r="AD3918" s="3">
        <v>8.9239999999999995</v>
      </c>
      <c r="AE3918" s="3">
        <v>4.5250000000000004</v>
      </c>
      <c r="AF3918" s="3">
        <v>7.4320000000000004</v>
      </c>
      <c r="AG3918" s="3">
        <v>2.9329999999999998</v>
      </c>
      <c r="AH3918" s="3">
        <v>4.9000000000000004</v>
      </c>
      <c r="AI3918" s="3">
        <v>3.9239999999999999</v>
      </c>
      <c r="AJ3918" s="3">
        <v>5.1760000000000002</v>
      </c>
      <c r="AK3918" s="3">
        <v>5.4630000000000001</v>
      </c>
      <c r="AL3918" s="3">
        <v>2.8290000000000002</v>
      </c>
      <c r="AM3918" s="3">
        <v>0.70799999999999996</v>
      </c>
      <c r="AN3918" s="3">
        <v>6.4969999999999999</v>
      </c>
      <c r="AO3918" s="3">
        <v>3.6819999999999999</v>
      </c>
      <c r="AP3918" s="3">
        <v>2.2919999999999998</v>
      </c>
      <c r="AQ3918" s="3">
        <v>2.8959999999999999</v>
      </c>
      <c r="AR3918" s="3">
        <v>3.3410000000000002</v>
      </c>
      <c r="AS3918" s="3">
        <v>2.79</v>
      </c>
      <c r="AT3918" s="3">
        <v>2.8279999999999998</v>
      </c>
      <c r="AU3918" s="3">
        <v>3.085</v>
      </c>
      <c r="AV3918" s="3">
        <v>3.0409999999999999</v>
      </c>
      <c r="AW3918" s="3">
        <v>2.9159999999999999</v>
      </c>
      <c r="AX3918" s="3">
        <v>2.8460000000000001</v>
      </c>
      <c r="AY3918" s="3">
        <v>2.7839999999999998</v>
      </c>
      <c r="AZ3918" s="3">
        <v>2.6850000000000001</v>
      </c>
      <c r="BA3918">
        <v>2.6190000000000002</v>
      </c>
      <c r="BB3918">
        <v>2017</v>
      </c>
    </row>
    <row r="3919" spans="1:54" hidden="1" x14ac:dyDescent="0.2">
      <c r="A3919">
        <v>542</v>
      </c>
      <c r="B3919" t="s">
        <v>474</v>
      </c>
      <c r="C3919" t="s">
        <v>346</v>
      </c>
      <c r="D3919" t="s">
        <v>22</v>
      </c>
      <c r="E3919" t="s">
        <v>342</v>
      </c>
      <c r="F3919" t="s">
        <v>345</v>
      </c>
      <c r="G3919" t="s">
        <v>225</v>
      </c>
      <c r="H3919" t="s">
        <v>222</v>
      </c>
      <c r="I3919" t="s">
        <v>1296</v>
      </c>
      <c r="J3919" s="3">
        <v>39471.4</v>
      </c>
      <c r="K3919" s="3">
        <v>49324</v>
      </c>
      <c r="L3919" s="3">
        <v>56858.6</v>
      </c>
      <c r="M3919" s="3">
        <v>67509.3</v>
      </c>
      <c r="N3919" s="3">
        <v>77855.600000000006</v>
      </c>
      <c r="O3919" s="3">
        <v>87239.6</v>
      </c>
      <c r="P3919" s="3">
        <v>101840.2</v>
      </c>
      <c r="Q3919" s="3">
        <v>120204.9</v>
      </c>
      <c r="R3919" s="3">
        <v>144073.4</v>
      </c>
      <c r="S3919" s="3">
        <v>163518.1</v>
      </c>
      <c r="T3919" s="3">
        <v>197712.3</v>
      </c>
      <c r="U3919" s="3">
        <v>238877.2</v>
      </c>
      <c r="V3919" s="3">
        <v>273267.40000000002</v>
      </c>
      <c r="W3919" s="3">
        <v>310073.7</v>
      </c>
      <c r="X3919" s="3">
        <v>366054.2</v>
      </c>
      <c r="Y3919" s="3">
        <v>428927.2</v>
      </c>
      <c r="Z3919" s="3">
        <v>481140.8</v>
      </c>
      <c r="AA3919" s="3">
        <v>530347.1</v>
      </c>
      <c r="AB3919" s="3">
        <v>524476.69999999995</v>
      </c>
      <c r="AC3919" s="3">
        <v>576872.80000000005</v>
      </c>
      <c r="AD3919" s="3">
        <v>635184.5</v>
      </c>
      <c r="AE3919" s="3">
        <v>688164.8</v>
      </c>
      <c r="AF3919" s="3">
        <v>761938.9</v>
      </c>
      <c r="AG3919" s="3">
        <v>810915.4</v>
      </c>
      <c r="AH3919" s="3">
        <v>876033.1</v>
      </c>
      <c r="AI3919" s="3">
        <v>919797.3</v>
      </c>
      <c r="AJ3919" s="3">
        <v>966054.6</v>
      </c>
      <c r="AK3919" s="3">
        <v>1043257.8</v>
      </c>
      <c r="AL3919" s="3">
        <v>1104492.2</v>
      </c>
      <c r="AM3919" s="3">
        <v>1151707.8</v>
      </c>
      <c r="AN3919" s="3">
        <v>1265308</v>
      </c>
      <c r="AO3919" s="3">
        <v>1332681.1000000001</v>
      </c>
      <c r="AP3919" s="3">
        <v>1377456.6</v>
      </c>
      <c r="AQ3919" s="3">
        <v>1429445.4</v>
      </c>
      <c r="AR3919" s="3">
        <v>1486079.4</v>
      </c>
      <c r="AS3919" s="3">
        <v>1564123.9</v>
      </c>
      <c r="AT3919" s="3">
        <v>1637420.8</v>
      </c>
      <c r="AU3919" s="3">
        <v>1738626.568</v>
      </c>
      <c r="AV3919" s="3">
        <v>1828826.798</v>
      </c>
      <c r="AW3919" s="3">
        <v>1923432.3759999999</v>
      </c>
      <c r="AX3919" s="3">
        <v>2015034.8019999999</v>
      </c>
      <c r="AY3919" s="3">
        <v>2113372.08</v>
      </c>
      <c r="AZ3919" s="3">
        <v>2211298.0070000002</v>
      </c>
      <c r="BA3919">
        <v>2312130.827</v>
      </c>
      <c r="BB3919">
        <v>2017</v>
      </c>
    </row>
    <row r="3920" spans="1:54" hidden="1" x14ac:dyDescent="0.2">
      <c r="A3920">
        <v>542</v>
      </c>
      <c r="B3920" t="s">
        <v>474</v>
      </c>
      <c r="C3920" t="s">
        <v>344</v>
      </c>
      <c r="D3920" t="s">
        <v>22</v>
      </c>
      <c r="E3920" t="s">
        <v>342</v>
      </c>
      <c r="F3920" t="s">
        <v>343</v>
      </c>
      <c r="G3920" t="s">
        <v>223</v>
      </c>
      <c r="H3920" t="s">
        <v>222</v>
      </c>
      <c r="I3920" t="s">
        <v>310</v>
      </c>
      <c r="J3920" s="3">
        <v>64.980999999999995</v>
      </c>
      <c r="K3920" s="3">
        <v>72.426000000000002</v>
      </c>
      <c r="L3920" s="3">
        <v>77.772999999999996</v>
      </c>
      <c r="M3920" s="3">
        <v>87.025000000000006</v>
      </c>
      <c r="N3920" s="3">
        <v>96.597999999999999</v>
      </c>
      <c r="O3920" s="3">
        <v>100.273</v>
      </c>
      <c r="P3920" s="3">
        <v>115.53700000000001</v>
      </c>
      <c r="Q3920" s="3">
        <v>146.13399999999999</v>
      </c>
      <c r="R3920" s="3">
        <v>196.965</v>
      </c>
      <c r="S3920" s="3">
        <v>243.52799999999999</v>
      </c>
      <c r="T3920" s="3">
        <v>279.34800000000001</v>
      </c>
      <c r="U3920" s="3">
        <v>325.733</v>
      </c>
      <c r="V3920" s="3">
        <v>350.05099999999999</v>
      </c>
      <c r="W3920" s="3">
        <v>386.30200000000002</v>
      </c>
      <c r="X3920" s="3">
        <v>455.60500000000002</v>
      </c>
      <c r="Y3920" s="3">
        <v>556.12900000000002</v>
      </c>
      <c r="Z3920" s="3">
        <v>598.09699999999998</v>
      </c>
      <c r="AA3920" s="3">
        <v>557.50400000000002</v>
      </c>
      <c r="AB3920" s="3">
        <v>374.24200000000002</v>
      </c>
      <c r="AC3920" s="3">
        <v>485.25</v>
      </c>
      <c r="AD3920" s="3">
        <v>561.63400000000001</v>
      </c>
      <c r="AE3920" s="3">
        <v>533.04999999999995</v>
      </c>
      <c r="AF3920" s="3">
        <v>609.02099999999996</v>
      </c>
      <c r="AG3920" s="3">
        <v>680.51800000000003</v>
      </c>
      <c r="AH3920" s="3">
        <v>764.88099999999997</v>
      </c>
      <c r="AI3920" s="3">
        <v>898.13699999999994</v>
      </c>
      <c r="AJ3920" s="3">
        <v>1011.797</v>
      </c>
      <c r="AK3920" s="3">
        <v>1122.6790000000001</v>
      </c>
      <c r="AL3920" s="3">
        <v>1002.2190000000001</v>
      </c>
      <c r="AM3920" s="3">
        <v>901.93499999999995</v>
      </c>
      <c r="AN3920" s="3">
        <v>1094.499</v>
      </c>
      <c r="AO3920" s="3">
        <v>1202.4639999999999</v>
      </c>
      <c r="AP3920" s="3">
        <v>1222.807</v>
      </c>
      <c r="AQ3920" s="3">
        <v>1305.605</v>
      </c>
      <c r="AR3920" s="3">
        <v>1411.3340000000001</v>
      </c>
      <c r="AS3920" s="3">
        <v>1382.7639999999999</v>
      </c>
      <c r="AT3920" s="3">
        <v>1411.0419999999999</v>
      </c>
      <c r="AU3920" s="3">
        <v>1538.03</v>
      </c>
      <c r="AV3920" s="3">
        <v>1693.2460000000001</v>
      </c>
      <c r="AW3920" s="3">
        <v>1777.65</v>
      </c>
      <c r="AX3920" s="3">
        <v>1863.9970000000001</v>
      </c>
      <c r="AY3920" s="3">
        <v>1957.4349999999999</v>
      </c>
      <c r="AZ3920" s="3">
        <v>2055.357</v>
      </c>
      <c r="BA3920">
        <v>2154.6489999999999</v>
      </c>
      <c r="BB3920">
        <v>2017</v>
      </c>
    </row>
    <row r="3921" spans="1:54" hidden="1" x14ac:dyDescent="0.2">
      <c r="A3921">
        <v>542</v>
      </c>
      <c r="B3921" t="s">
        <v>474</v>
      </c>
      <c r="C3921" t="s">
        <v>213</v>
      </c>
      <c r="D3921" t="s">
        <v>22</v>
      </c>
      <c r="E3921" t="s">
        <v>342</v>
      </c>
      <c r="F3921" t="s">
        <v>341</v>
      </c>
      <c r="G3921" t="s">
        <v>323</v>
      </c>
      <c r="H3921" t="s">
        <v>222</v>
      </c>
      <c r="I3921" t="s">
        <v>310</v>
      </c>
      <c r="J3921" s="3">
        <v>83.260999999999996</v>
      </c>
      <c r="K3921" s="3">
        <v>97.572000000000003</v>
      </c>
      <c r="L3921" s="3">
        <v>112.191</v>
      </c>
      <c r="M3921" s="3">
        <v>132.06200000000001</v>
      </c>
      <c r="N3921" s="3">
        <v>151.029</v>
      </c>
      <c r="O3921" s="3">
        <v>167.941</v>
      </c>
      <c r="P3921" s="3">
        <v>190.55699999999999</v>
      </c>
      <c r="Q3921" s="3">
        <v>219.78399999999999</v>
      </c>
      <c r="R3921" s="3">
        <v>254.55799999999999</v>
      </c>
      <c r="S3921" s="3">
        <v>283.04700000000003</v>
      </c>
      <c r="T3921" s="3">
        <v>322.31400000000002</v>
      </c>
      <c r="U3921" s="3">
        <v>367.52499999999998</v>
      </c>
      <c r="V3921" s="3">
        <v>399.11799999999999</v>
      </c>
      <c r="W3921" s="3">
        <v>436.589</v>
      </c>
      <c r="X3921" s="3">
        <v>486.93</v>
      </c>
      <c r="Y3921" s="3">
        <v>544.65899999999999</v>
      </c>
      <c r="Z3921" s="3">
        <v>596.71900000000005</v>
      </c>
      <c r="AA3921" s="3">
        <v>642.88</v>
      </c>
      <c r="AB3921" s="3">
        <v>614.30100000000004</v>
      </c>
      <c r="AC3921" s="3">
        <v>694.23400000000004</v>
      </c>
      <c r="AD3921" s="3">
        <v>773.39599999999996</v>
      </c>
      <c r="AE3921" s="3">
        <v>826.81799999999998</v>
      </c>
      <c r="AF3921" s="3">
        <v>901.90700000000004</v>
      </c>
      <c r="AG3921" s="3">
        <v>946.87300000000005</v>
      </c>
      <c r="AH3921" s="3">
        <v>1020.583</v>
      </c>
      <c r="AI3921" s="3">
        <v>1094.751</v>
      </c>
      <c r="AJ3921" s="3">
        <v>1186.797</v>
      </c>
      <c r="AK3921" s="3">
        <v>1284.941</v>
      </c>
      <c r="AL3921" s="3">
        <v>1347.2139999999999</v>
      </c>
      <c r="AM3921" s="3">
        <v>1367.049</v>
      </c>
      <c r="AN3921" s="3">
        <v>1473.6510000000001</v>
      </c>
      <c r="AO3921" s="3">
        <v>1559.4469999999999</v>
      </c>
      <c r="AP3921" s="3">
        <v>1624.5809999999999</v>
      </c>
      <c r="AQ3921" s="3">
        <v>1698.6279999999999</v>
      </c>
      <c r="AR3921" s="3">
        <v>1786.8920000000001</v>
      </c>
      <c r="AS3921" s="3">
        <v>1856.6659999999999</v>
      </c>
      <c r="AT3921" s="3">
        <v>1933.5260000000001</v>
      </c>
      <c r="AU3921" s="3">
        <v>2029.0319999999999</v>
      </c>
      <c r="AV3921" s="3">
        <v>2138.2420000000002</v>
      </c>
      <c r="AW3921" s="3">
        <v>2248.308</v>
      </c>
      <c r="AX3921" s="3">
        <v>2357.7269999999999</v>
      </c>
      <c r="AY3921" s="3">
        <v>2469.5520000000001</v>
      </c>
      <c r="AZ3921" s="3">
        <v>2579.4029999999998</v>
      </c>
      <c r="BA3921">
        <v>2692.998</v>
      </c>
      <c r="BB3921">
        <v>2017</v>
      </c>
    </row>
    <row r="3922" spans="1:54" hidden="1" x14ac:dyDescent="0.2">
      <c r="A3922">
        <v>542</v>
      </c>
      <c r="B3922" t="s">
        <v>474</v>
      </c>
      <c r="C3922" t="s">
        <v>340</v>
      </c>
      <c r="D3922" t="s">
        <v>22</v>
      </c>
      <c r="E3922" t="s">
        <v>339</v>
      </c>
      <c r="F3922" t="s">
        <v>338</v>
      </c>
      <c r="G3922" t="s">
        <v>295</v>
      </c>
      <c r="I3922" t="s">
        <v>337</v>
      </c>
      <c r="J3922" s="3">
        <v>24.206</v>
      </c>
      <c r="K3922" s="3">
        <v>28.222000000000001</v>
      </c>
      <c r="L3922" s="3">
        <v>30.048999999999999</v>
      </c>
      <c r="M3922" s="3">
        <v>31.506</v>
      </c>
      <c r="N3922" s="3">
        <v>32.899000000000001</v>
      </c>
      <c r="O3922" s="3">
        <v>34.213000000000001</v>
      </c>
      <c r="P3922" s="3">
        <v>35.908000000000001</v>
      </c>
      <c r="Q3922" s="3">
        <v>37.685000000000002</v>
      </c>
      <c r="R3922" s="3">
        <v>40.363</v>
      </c>
      <c r="S3922" s="3">
        <v>42.802</v>
      </c>
      <c r="T3922" s="3">
        <v>47.128</v>
      </c>
      <c r="U3922" s="3">
        <v>51.597999999999999</v>
      </c>
      <c r="V3922" s="3">
        <v>55.594000000000001</v>
      </c>
      <c r="W3922" s="3">
        <v>59.039000000000001</v>
      </c>
      <c r="X3922" s="3">
        <v>63.823</v>
      </c>
      <c r="Y3922" s="3">
        <v>68.251999999999995</v>
      </c>
      <c r="Z3922" s="3">
        <v>71.156999999999996</v>
      </c>
      <c r="AA3922" s="3">
        <v>74.049000000000007</v>
      </c>
      <c r="AB3922" s="3">
        <v>77.468000000000004</v>
      </c>
      <c r="AC3922" s="3">
        <v>76.55</v>
      </c>
      <c r="AD3922" s="3">
        <v>77.382000000000005</v>
      </c>
      <c r="AE3922" s="3">
        <v>80.206999999999994</v>
      </c>
      <c r="AF3922" s="3">
        <v>82.661000000000001</v>
      </c>
      <c r="AG3922" s="3">
        <v>85.468000000000004</v>
      </c>
      <c r="AH3922" s="3">
        <v>88.018000000000001</v>
      </c>
      <c r="AI3922" s="3">
        <v>88.926000000000002</v>
      </c>
      <c r="AJ3922" s="3">
        <v>88.802000000000007</v>
      </c>
      <c r="AK3922" s="3">
        <v>90.930999999999997</v>
      </c>
      <c r="AL3922" s="3">
        <v>93.619</v>
      </c>
      <c r="AM3922" s="3">
        <v>96.935000000000002</v>
      </c>
      <c r="AN3922" s="3">
        <v>100</v>
      </c>
      <c r="AO3922" s="3">
        <v>101.58499999999999</v>
      </c>
      <c r="AP3922" s="3">
        <v>102.645</v>
      </c>
      <c r="AQ3922" s="3">
        <v>103.521</v>
      </c>
      <c r="AR3922" s="3">
        <v>104.142</v>
      </c>
      <c r="AS3922" s="3">
        <v>106.636</v>
      </c>
      <c r="AT3922" s="3">
        <v>108.563</v>
      </c>
      <c r="AU3922" s="3">
        <v>111.824</v>
      </c>
      <c r="AV3922" s="3">
        <v>114.154</v>
      </c>
      <c r="AW3922" s="3">
        <v>116.658</v>
      </c>
      <c r="AX3922" s="3">
        <v>118.83199999999999</v>
      </c>
      <c r="AY3922" s="3">
        <v>121.255</v>
      </c>
      <c r="AZ3922" s="3">
        <v>123.556</v>
      </c>
      <c r="BA3922">
        <v>125.893</v>
      </c>
      <c r="BB3922">
        <v>2017</v>
      </c>
    </row>
    <row r="3923" spans="1:54" hidden="1" x14ac:dyDescent="0.2">
      <c r="A3923">
        <v>542</v>
      </c>
      <c r="B3923" t="s">
        <v>474</v>
      </c>
      <c r="C3923" t="s">
        <v>336</v>
      </c>
      <c r="D3923" t="s">
        <v>22</v>
      </c>
      <c r="E3923" t="s">
        <v>333</v>
      </c>
      <c r="F3923" t="s">
        <v>335</v>
      </c>
      <c r="G3923" t="s">
        <v>225</v>
      </c>
      <c r="H3923" t="s">
        <v>322</v>
      </c>
      <c r="I3923" t="s">
        <v>330</v>
      </c>
      <c r="J3923" s="3">
        <v>4277252.1869999999</v>
      </c>
      <c r="K3923" s="3">
        <v>4513410.1349999998</v>
      </c>
      <c r="L3923" s="3">
        <v>4811509.0870000003</v>
      </c>
      <c r="M3923" s="3">
        <v>5368913.4630000005</v>
      </c>
      <c r="N3923" s="3">
        <v>5856859.3200000003</v>
      </c>
      <c r="O3923" s="3">
        <v>6248919.2699999996</v>
      </c>
      <c r="P3923" s="3">
        <v>6881509.7630000003</v>
      </c>
      <c r="Q3923" s="3">
        <v>7663576.3710000003</v>
      </c>
      <c r="R3923" s="3">
        <v>8492339.0449999999</v>
      </c>
      <c r="S3923" s="3">
        <v>8999864.7320000008</v>
      </c>
      <c r="T3923" s="3">
        <v>9785981.2579999994</v>
      </c>
      <c r="U3923" s="3">
        <v>10692857.655999999</v>
      </c>
      <c r="V3923" s="3">
        <v>11235823.968</v>
      </c>
      <c r="W3923" s="3">
        <v>11883785.966</v>
      </c>
      <c r="X3923" s="3">
        <v>12847899.063999999</v>
      </c>
      <c r="Y3923" s="3">
        <v>13936580.521</v>
      </c>
      <c r="Z3923" s="3">
        <v>14852806.986</v>
      </c>
      <c r="AA3923" s="3">
        <v>15585580.057</v>
      </c>
      <c r="AB3923" s="3">
        <v>14626894.58</v>
      </c>
      <c r="AC3923" s="3">
        <v>16165678.220000001</v>
      </c>
      <c r="AD3923" s="3">
        <v>17461746.120000001</v>
      </c>
      <c r="AE3923" s="3">
        <v>18112445.210000001</v>
      </c>
      <c r="AF3923" s="3">
        <v>19346502.41</v>
      </c>
      <c r="AG3923" s="3">
        <v>19811024.02</v>
      </c>
      <c r="AH3923" s="3">
        <v>20699533.23</v>
      </c>
      <c r="AI3923" s="3">
        <v>21466162.159000002</v>
      </c>
      <c r="AJ3923" s="3">
        <v>22459014.451000001</v>
      </c>
      <c r="AK3923" s="3">
        <v>23566673.467999998</v>
      </c>
      <c r="AL3923" s="3">
        <v>24050113.600000001</v>
      </c>
      <c r="AM3923" s="3">
        <v>24095935.261</v>
      </c>
      <c r="AN3923" s="3">
        <v>25533864.879000001</v>
      </c>
      <c r="AO3923" s="3">
        <v>26271147.848999999</v>
      </c>
      <c r="AP3923" s="3">
        <v>26732476.686999999</v>
      </c>
      <c r="AQ3923" s="3">
        <v>27381776.951000001</v>
      </c>
      <c r="AR3923" s="3">
        <v>28119535.909000002</v>
      </c>
      <c r="AS3923" s="3">
        <v>28752126.313000001</v>
      </c>
      <c r="AT3923" s="3">
        <v>29432026.374000002</v>
      </c>
      <c r="AU3923" s="3">
        <v>30216971.68</v>
      </c>
      <c r="AV3923" s="3">
        <v>31009789.616999999</v>
      </c>
      <c r="AW3923" s="3">
        <v>31784595.32</v>
      </c>
      <c r="AX3923" s="3">
        <v>32556727.942000002</v>
      </c>
      <c r="AY3923" s="3">
        <v>33327566.133000001</v>
      </c>
      <c r="AZ3923" s="3">
        <v>34083773.354999997</v>
      </c>
      <c r="BA3923">
        <v>34834565.634000003</v>
      </c>
      <c r="BB3923">
        <v>2015</v>
      </c>
    </row>
    <row r="3924" spans="1:54" hidden="1" x14ac:dyDescent="0.2">
      <c r="A3924">
        <v>542</v>
      </c>
      <c r="B3924" t="s">
        <v>474</v>
      </c>
      <c r="C3924" t="s">
        <v>334</v>
      </c>
      <c r="D3924" t="s">
        <v>22</v>
      </c>
      <c r="E3924" t="s">
        <v>333</v>
      </c>
      <c r="F3924" t="s">
        <v>332</v>
      </c>
      <c r="G3924" t="s">
        <v>331</v>
      </c>
      <c r="H3924" t="s">
        <v>322</v>
      </c>
      <c r="I3924" t="s">
        <v>330</v>
      </c>
      <c r="J3924" s="3">
        <v>5084.37</v>
      </c>
      <c r="K3924" s="3">
        <v>5365.0910000000003</v>
      </c>
      <c r="L3924" s="3">
        <v>5719.4409999999998</v>
      </c>
      <c r="M3924" s="3">
        <v>6382.027</v>
      </c>
      <c r="N3924" s="3">
        <v>6962.049</v>
      </c>
      <c r="O3924" s="3">
        <v>7428.09</v>
      </c>
      <c r="P3924" s="3">
        <v>8180.0510000000004</v>
      </c>
      <c r="Q3924" s="3">
        <v>9109.6929999999993</v>
      </c>
      <c r="R3924" s="3">
        <v>10094.843000000001</v>
      </c>
      <c r="S3924" s="3">
        <v>10698.138999999999</v>
      </c>
      <c r="T3924" s="3">
        <v>11632.596</v>
      </c>
      <c r="U3924" s="3">
        <v>12710.6</v>
      </c>
      <c r="V3924" s="3">
        <v>13356.023999999999</v>
      </c>
      <c r="W3924" s="3">
        <v>14126.255999999999</v>
      </c>
      <c r="X3924" s="3">
        <v>15272.297</v>
      </c>
      <c r="Y3924" s="3">
        <v>16566.413</v>
      </c>
      <c r="Z3924" s="3">
        <v>17655.530999999999</v>
      </c>
      <c r="AA3924" s="3">
        <v>18526.579000000002</v>
      </c>
      <c r="AB3924" s="3">
        <v>17386.989000000001</v>
      </c>
      <c r="AC3924" s="3">
        <v>19216.141</v>
      </c>
      <c r="AD3924" s="3">
        <v>20756.776999999998</v>
      </c>
      <c r="AE3924" s="3">
        <v>21530.262999999999</v>
      </c>
      <c r="AF3924" s="3">
        <v>22997.187000000002</v>
      </c>
      <c r="AG3924" s="3">
        <v>23549.364000000001</v>
      </c>
      <c r="AH3924" s="3">
        <v>24605.535</v>
      </c>
      <c r="AI3924" s="3">
        <v>25516.827000000001</v>
      </c>
      <c r="AJ3924" s="3">
        <v>26697.03</v>
      </c>
      <c r="AK3924" s="3">
        <v>28013.704000000002</v>
      </c>
      <c r="AL3924" s="3">
        <v>28588.37</v>
      </c>
      <c r="AM3924" s="3">
        <v>28642.838</v>
      </c>
      <c r="AN3924" s="3">
        <v>30352.105</v>
      </c>
      <c r="AO3924" s="3">
        <v>31228.512999999999</v>
      </c>
      <c r="AP3924" s="3">
        <v>31776.895</v>
      </c>
      <c r="AQ3924" s="3">
        <v>32548.718000000001</v>
      </c>
      <c r="AR3924" s="3">
        <v>33425.692000000003</v>
      </c>
      <c r="AS3924" s="3">
        <v>34177.652000000002</v>
      </c>
      <c r="AT3924" s="3">
        <v>34985.849000000002</v>
      </c>
      <c r="AU3924" s="3">
        <v>35918.913999999997</v>
      </c>
      <c r="AV3924" s="3">
        <v>36861.336000000003</v>
      </c>
      <c r="AW3924" s="3">
        <v>37782.347999999998</v>
      </c>
      <c r="AX3924" s="3">
        <v>38700.182000000001</v>
      </c>
      <c r="AY3924" s="3">
        <v>39616.476999999999</v>
      </c>
      <c r="AZ3924" s="3">
        <v>40515.381000000001</v>
      </c>
      <c r="BA3924">
        <v>41407.847999999998</v>
      </c>
      <c r="BB3924">
        <v>2015</v>
      </c>
    </row>
    <row r="3925" spans="1:54" hidden="1" x14ac:dyDescent="0.2">
      <c r="A3925">
        <v>542</v>
      </c>
      <c r="B3925" t="s">
        <v>474</v>
      </c>
      <c r="C3925" t="s">
        <v>329</v>
      </c>
      <c r="D3925" t="s">
        <v>22</v>
      </c>
      <c r="E3925" t="s">
        <v>325</v>
      </c>
      <c r="F3925" t="s">
        <v>328</v>
      </c>
      <c r="G3925" t="s">
        <v>225</v>
      </c>
      <c r="H3925" t="s">
        <v>322</v>
      </c>
      <c r="I3925" t="s">
        <v>321</v>
      </c>
      <c r="J3925" s="3">
        <v>1035348.677</v>
      </c>
      <c r="K3925" s="3">
        <v>1273756.7879999999</v>
      </c>
      <c r="L3925" s="3">
        <v>1445814.247</v>
      </c>
      <c r="M3925" s="3">
        <v>1691521.3810000001</v>
      </c>
      <c r="N3925" s="3">
        <v>1926834.747</v>
      </c>
      <c r="O3925" s="3">
        <v>2137924.5040000002</v>
      </c>
      <c r="P3925" s="3">
        <v>2471029.3969999999</v>
      </c>
      <c r="Q3925" s="3">
        <v>2888035.0610000002</v>
      </c>
      <c r="R3925" s="3">
        <v>3427768.8689999999</v>
      </c>
      <c r="S3925" s="3">
        <v>3852103.7859999998</v>
      </c>
      <c r="T3925" s="3">
        <v>4611980.5640000002</v>
      </c>
      <c r="U3925" s="3">
        <v>5517341.8590000002</v>
      </c>
      <c r="V3925" s="3">
        <v>6246402.9749999996</v>
      </c>
      <c r="W3925" s="3">
        <v>7016094.807</v>
      </c>
      <c r="X3925" s="3">
        <v>8199856.0089999996</v>
      </c>
      <c r="Y3925" s="3">
        <v>9512059.2019999996</v>
      </c>
      <c r="Z3925" s="3">
        <v>10568790.147</v>
      </c>
      <c r="AA3925" s="3">
        <v>11540931.086999999</v>
      </c>
      <c r="AB3925" s="3">
        <v>11331093.65</v>
      </c>
      <c r="AC3925" s="3">
        <v>12374815.99</v>
      </c>
      <c r="AD3925" s="3">
        <v>13512231.960000001</v>
      </c>
      <c r="AE3925" s="3">
        <v>14527389.01</v>
      </c>
      <c r="AF3925" s="3">
        <v>15992089.869999999</v>
      </c>
      <c r="AG3925" s="3">
        <v>16932051.539999999</v>
      </c>
      <c r="AH3925" s="3">
        <v>18219367.829999998</v>
      </c>
      <c r="AI3925" s="3">
        <v>19089045.971000001</v>
      </c>
      <c r="AJ3925" s="3">
        <v>19944026.927999999</v>
      </c>
      <c r="AK3925" s="3">
        <v>21429331.144000001</v>
      </c>
      <c r="AL3925" s="3">
        <v>22515518.796</v>
      </c>
      <c r="AM3925" s="3">
        <v>23357500.892000001</v>
      </c>
      <c r="AN3925" s="3">
        <v>25533864.879000001</v>
      </c>
      <c r="AO3925" s="3">
        <v>26687441.392999999</v>
      </c>
      <c r="AP3925" s="3">
        <v>27439454.853</v>
      </c>
      <c r="AQ3925" s="3">
        <v>28345762.022</v>
      </c>
      <c r="AR3925" s="3">
        <v>29284280.567000002</v>
      </c>
      <c r="AS3925" s="3">
        <v>30660110.261</v>
      </c>
      <c r="AT3925" s="3">
        <v>31952350.662</v>
      </c>
      <c r="AU3925" s="3">
        <v>33789810.950999998</v>
      </c>
      <c r="AV3925" s="3">
        <v>35398834.763999999</v>
      </c>
      <c r="AW3925" s="3">
        <v>37079191.072999999</v>
      </c>
      <c r="AX3925" s="3">
        <v>38687691.828000002</v>
      </c>
      <c r="AY3925" s="3">
        <v>40411332.748000003</v>
      </c>
      <c r="AZ3925" s="3">
        <v>42112538.572999999</v>
      </c>
      <c r="BA3925">
        <v>43854432.031000003</v>
      </c>
      <c r="BB3925">
        <v>2015</v>
      </c>
    </row>
    <row r="3926" spans="1:54" hidden="1" x14ac:dyDescent="0.2">
      <c r="A3926">
        <v>542</v>
      </c>
      <c r="B3926" t="s">
        <v>474</v>
      </c>
      <c r="C3926" t="s">
        <v>327</v>
      </c>
      <c r="D3926" t="s">
        <v>22</v>
      </c>
      <c r="E3926" t="s">
        <v>325</v>
      </c>
      <c r="F3926" t="s">
        <v>326</v>
      </c>
      <c r="G3926" t="s">
        <v>223</v>
      </c>
      <c r="H3926" t="s">
        <v>322</v>
      </c>
      <c r="I3926" t="s">
        <v>321</v>
      </c>
      <c r="J3926" s="3">
        <v>1704.4670000000001</v>
      </c>
      <c r="K3926" s="3">
        <v>1870.3430000000001</v>
      </c>
      <c r="L3926" s="3">
        <v>1977.63</v>
      </c>
      <c r="M3926" s="3">
        <v>2180.5030000000002</v>
      </c>
      <c r="N3926" s="3">
        <v>2390.6860000000001</v>
      </c>
      <c r="O3926" s="3">
        <v>2457.328</v>
      </c>
      <c r="P3926" s="3">
        <v>2803.3560000000002</v>
      </c>
      <c r="Q3926" s="3">
        <v>3511.0010000000002</v>
      </c>
      <c r="R3926" s="3">
        <v>4686.1480000000001</v>
      </c>
      <c r="S3926" s="3">
        <v>5736.9430000000002</v>
      </c>
      <c r="T3926" s="3">
        <v>6516.2669999999998</v>
      </c>
      <c r="U3926" s="3">
        <v>7523.4430000000002</v>
      </c>
      <c r="V3926" s="3">
        <v>8001.5320000000002</v>
      </c>
      <c r="W3926" s="3">
        <v>8740.9369999999999</v>
      </c>
      <c r="X3926" s="3">
        <v>10205.86</v>
      </c>
      <c r="Y3926" s="3">
        <v>12332.929</v>
      </c>
      <c r="Z3926" s="3">
        <v>13137.853999999999</v>
      </c>
      <c r="AA3926" s="3">
        <v>12131.885</v>
      </c>
      <c r="AB3926" s="3">
        <v>8085.3410000000003</v>
      </c>
      <c r="AC3926" s="3">
        <v>10409.356</v>
      </c>
      <c r="AD3926" s="3">
        <v>11947.603999999999</v>
      </c>
      <c r="AE3926" s="3">
        <v>11252.866</v>
      </c>
      <c r="AF3926" s="3">
        <v>12782.543</v>
      </c>
      <c r="AG3926" s="3">
        <v>14209.341</v>
      </c>
      <c r="AH3926" s="3">
        <v>15907.677</v>
      </c>
      <c r="AI3926" s="3">
        <v>18639.523000000001</v>
      </c>
      <c r="AJ3926" s="3">
        <v>20888.38</v>
      </c>
      <c r="AK3926" s="3">
        <v>23060.708999999999</v>
      </c>
      <c r="AL3926" s="3">
        <v>20430.64</v>
      </c>
      <c r="AM3926" s="3">
        <v>18291.919999999998</v>
      </c>
      <c r="AN3926" s="3">
        <v>22086.953000000001</v>
      </c>
      <c r="AO3926" s="3">
        <v>24079.79</v>
      </c>
      <c r="AP3926" s="3">
        <v>24358.78</v>
      </c>
      <c r="AQ3926" s="3">
        <v>25890.018</v>
      </c>
      <c r="AR3926" s="3">
        <v>27811.366999999998</v>
      </c>
      <c r="AS3926" s="3">
        <v>27105.076000000001</v>
      </c>
      <c r="AT3926" s="3">
        <v>27534.841</v>
      </c>
      <c r="AU3926" s="3">
        <v>29891.255000000001</v>
      </c>
      <c r="AV3926" s="3">
        <v>32774.536999999997</v>
      </c>
      <c r="AW3926" s="3">
        <v>34268.857000000004</v>
      </c>
      <c r="AX3926" s="3">
        <v>35787.837</v>
      </c>
      <c r="AY3926" s="3">
        <v>37429.552000000003</v>
      </c>
      <c r="AZ3926" s="3">
        <v>39142.758000000002</v>
      </c>
      <c r="BA3926">
        <v>40867.46</v>
      </c>
      <c r="BB3926">
        <v>2015</v>
      </c>
    </row>
    <row r="3927" spans="1:54" hidden="1" x14ac:dyDescent="0.2">
      <c r="A3927">
        <v>542</v>
      </c>
      <c r="B3927" t="s">
        <v>474</v>
      </c>
      <c r="C3927" t="s">
        <v>212</v>
      </c>
      <c r="D3927" t="s">
        <v>22</v>
      </c>
      <c r="E3927" t="s">
        <v>325</v>
      </c>
      <c r="F3927" t="s">
        <v>324</v>
      </c>
      <c r="G3927" t="s">
        <v>323</v>
      </c>
      <c r="H3927" t="s">
        <v>322</v>
      </c>
      <c r="I3927" t="s">
        <v>321</v>
      </c>
      <c r="J3927" s="3">
        <v>2183.962</v>
      </c>
      <c r="K3927" s="3">
        <v>2519.7249999999999</v>
      </c>
      <c r="L3927" s="3">
        <v>2852.808</v>
      </c>
      <c r="M3927" s="3">
        <v>3308.96</v>
      </c>
      <c r="N3927" s="3">
        <v>3737.7950000000001</v>
      </c>
      <c r="O3927" s="3">
        <v>4115.6229999999996</v>
      </c>
      <c r="P3927" s="3">
        <v>4623.6319999999996</v>
      </c>
      <c r="Q3927" s="3">
        <v>5280.5150000000003</v>
      </c>
      <c r="R3927" s="3">
        <v>6056.4040000000005</v>
      </c>
      <c r="S3927" s="3">
        <v>6667.9350000000004</v>
      </c>
      <c r="T3927" s="3">
        <v>7518.5320000000002</v>
      </c>
      <c r="U3927" s="3">
        <v>8488.7260000000006</v>
      </c>
      <c r="V3927" s="3">
        <v>9123.1180000000004</v>
      </c>
      <c r="W3927" s="3">
        <v>9878.7909999999993</v>
      </c>
      <c r="X3927" s="3">
        <v>10907.561</v>
      </c>
      <c r="Y3927" s="3">
        <v>12078.583000000001</v>
      </c>
      <c r="Z3927" s="3">
        <v>13107.596</v>
      </c>
      <c r="AA3927" s="3">
        <v>13989.766</v>
      </c>
      <c r="AB3927" s="3">
        <v>13271.703</v>
      </c>
      <c r="AC3927" s="3">
        <v>14892.397000000001</v>
      </c>
      <c r="AD3927" s="3">
        <v>16452.392</v>
      </c>
      <c r="AE3927" s="3">
        <v>17454.405999999999</v>
      </c>
      <c r="AF3927" s="3">
        <v>18929.844000000001</v>
      </c>
      <c r="AG3927" s="3">
        <v>19770.878000000001</v>
      </c>
      <c r="AH3927" s="3">
        <v>21225.651999999998</v>
      </c>
      <c r="AI3927" s="3">
        <v>22719.95</v>
      </c>
      <c r="AJ3927" s="3">
        <v>24501.205000000002</v>
      </c>
      <c r="AK3927" s="3">
        <v>26393.701000000001</v>
      </c>
      <c r="AL3927" s="3">
        <v>27463.503000000001</v>
      </c>
      <c r="AM3927" s="3">
        <v>27724.786</v>
      </c>
      <c r="AN3927" s="3">
        <v>29738.219000000001</v>
      </c>
      <c r="AO3927" s="3">
        <v>31228.512999999999</v>
      </c>
      <c r="AP3927" s="3">
        <v>32362.258999999998</v>
      </c>
      <c r="AQ3927" s="3">
        <v>33683.618999999999</v>
      </c>
      <c r="AR3927" s="3">
        <v>35212.004000000001</v>
      </c>
      <c r="AS3927" s="3">
        <v>36394.544999999998</v>
      </c>
      <c r="AT3927" s="3">
        <v>37730.497000000003</v>
      </c>
      <c r="AU3927" s="3">
        <v>39433.779000000002</v>
      </c>
      <c r="AV3927" s="3">
        <v>41387.879999999997</v>
      </c>
      <c r="AW3927" s="3">
        <v>43342.02</v>
      </c>
      <c r="AX3927" s="3">
        <v>45267.209000000003</v>
      </c>
      <c r="AY3927" s="3">
        <v>47222.11</v>
      </c>
      <c r="AZ3927" s="3">
        <v>49122.83</v>
      </c>
      <c r="BA3927">
        <v>51078.387999999999</v>
      </c>
      <c r="BB3927">
        <v>2015</v>
      </c>
    </row>
    <row r="3928" spans="1:54" hidden="1" x14ac:dyDescent="0.2">
      <c r="A3928">
        <v>542</v>
      </c>
      <c r="B3928" t="s">
        <v>474</v>
      </c>
      <c r="C3928" t="s">
        <v>320</v>
      </c>
      <c r="D3928" t="s">
        <v>22</v>
      </c>
      <c r="E3928" t="s">
        <v>319</v>
      </c>
      <c r="F3928" t="s">
        <v>318</v>
      </c>
      <c r="G3928" t="s">
        <v>243</v>
      </c>
      <c r="I3928" t="s">
        <v>347</v>
      </c>
      <c r="J3928" s="3">
        <v>-2.7919999999999998</v>
      </c>
      <c r="K3928" s="3">
        <v>-2.1869999999999998</v>
      </c>
      <c r="L3928" s="3">
        <v>-2.0049999999999999</v>
      </c>
      <c r="M3928" s="3">
        <v>0.60799999999999998</v>
      </c>
      <c r="N3928" s="3">
        <v>0.437</v>
      </c>
      <c r="O3928" s="3">
        <v>-2.3420000000000001</v>
      </c>
      <c r="P3928" s="3">
        <v>-1.0409999999999999</v>
      </c>
      <c r="Q3928" s="3">
        <v>0.495</v>
      </c>
      <c r="R3928" s="3">
        <v>2.1</v>
      </c>
      <c r="S3928" s="3">
        <v>-9.2999999999999999E-2</v>
      </c>
      <c r="T3928" s="3">
        <v>-0.42599999999999999</v>
      </c>
      <c r="U3928" s="3">
        <v>0.97199999999999998</v>
      </c>
      <c r="V3928" s="3">
        <v>-0.91300000000000003</v>
      </c>
      <c r="W3928" s="3">
        <v>-1.9790000000000001</v>
      </c>
      <c r="X3928" s="3">
        <v>-0.51700000000000002</v>
      </c>
      <c r="Y3928" s="3">
        <v>1.6559999999999999</v>
      </c>
      <c r="Z3928" s="3">
        <v>2.9940000000000002</v>
      </c>
      <c r="AA3928" s="3">
        <v>3.714</v>
      </c>
      <c r="AB3928" s="3">
        <v>-6.6369999999999996</v>
      </c>
      <c r="AC3928" s="3">
        <v>-1.575</v>
      </c>
      <c r="AD3928" s="3">
        <v>0.21</v>
      </c>
      <c r="AE3928" s="3">
        <v>-0.45700000000000002</v>
      </c>
      <c r="AF3928" s="3">
        <v>1.869</v>
      </c>
      <c r="AG3928" s="3">
        <v>6.4000000000000001E-2</v>
      </c>
      <c r="AH3928" s="3">
        <v>0.34599999999999997</v>
      </c>
      <c r="AI3928" s="3">
        <v>-0.13700000000000001</v>
      </c>
      <c r="AJ3928" s="3">
        <v>0.745</v>
      </c>
      <c r="AK3928" s="3">
        <v>2.0720000000000001</v>
      </c>
      <c r="AL3928" s="3">
        <v>0.98</v>
      </c>
      <c r="AM3928" s="3">
        <v>-2.0499999999999998</v>
      </c>
      <c r="AN3928" s="3">
        <v>0.14699999999999999</v>
      </c>
      <c r="AO3928" s="3">
        <v>0.20499999999999999</v>
      </c>
      <c r="AP3928" s="3">
        <v>-0.80800000000000005</v>
      </c>
      <c r="AQ3928" s="3">
        <v>-1.117</v>
      </c>
      <c r="AR3928" s="3">
        <v>-0.91900000000000004</v>
      </c>
      <c r="AS3928" s="3">
        <v>-1.05</v>
      </c>
      <c r="AT3928" s="3">
        <v>-1.05</v>
      </c>
      <c r="AU3928" s="3">
        <v>-0.77600000000000002</v>
      </c>
      <c r="AV3928" s="3">
        <v>-0.495</v>
      </c>
      <c r="AW3928" s="3">
        <v>-0.28599999999999998</v>
      </c>
      <c r="AX3928" s="3" t="s">
        <v>215</v>
      </c>
      <c r="AY3928" s="3" t="s">
        <v>215</v>
      </c>
      <c r="AZ3928" s="3" t="s">
        <v>215</v>
      </c>
      <c r="BA3928" t="s">
        <v>215</v>
      </c>
      <c r="BB3928">
        <v>2017</v>
      </c>
    </row>
    <row r="3929" spans="1:54" hidden="1" x14ac:dyDescent="0.2">
      <c r="A3929">
        <v>542</v>
      </c>
      <c r="B3929" t="s">
        <v>474</v>
      </c>
      <c r="C3929" t="s">
        <v>317</v>
      </c>
      <c r="D3929" t="s">
        <v>22</v>
      </c>
      <c r="E3929" t="s">
        <v>316</v>
      </c>
      <c r="F3929" s="3" t="s">
        <v>315</v>
      </c>
      <c r="G3929" t="s">
        <v>288</v>
      </c>
      <c r="I3929" t="s">
        <v>310</v>
      </c>
      <c r="J3929">
        <v>0.63100000000000001</v>
      </c>
      <c r="K3929">
        <v>0.66400000000000003</v>
      </c>
      <c r="L3929">
        <v>0.71699999999999997</v>
      </c>
      <c r="M3929">
        <v>0.79200000000000004</v>
      </c>
      <c r="N3929">
        <v>0.83699999999999997</v>
      </c>
      <c r="O3929">
        <v>0.871</v>
      </c>
      <c r="P3929">
        <v>0.93600000000000005</v>
      </c>
      <c r="Q3929">
        <v>1.0129999999999999</v>
      </c>
      <c r="R3929">
        <v>1.085</v>
      </c>
      <c r="S3929">
        <v>1.1200000000000001</v>
      </c>
      <c r="T3929">
        <v>1.181</v>
      </c>
      <c r="U3929">
        <v>1.2729999999999999</v>
      </c>
      <c r="V3929">
        <v>1.214</v>
      </c>
      <c r="W3929">
        <v>1.272</v>
      </c>
      <c r="X3929">
        <v>1.349</v>
      </c>
      <c r="Y3929">
        <v>1.4259999999999999</v>
      </c>
      <c r="Z3929">
        <v>1.478</v>
      </c>
      <c r="AA3929">
        <v>1.5029999999999999</v>
      </c>
      <c r="AB3929">
        <v>1.3839999999999999</v>
      </c>
      <c r="AC3929">
        <v>1.4890000000000001</v>
      </c>
      <c r="AD3929">
        <v>1.548</v>
      </c>
      <c r="AE3929">
        <v>1.58</v>
      </c>
      <c r="AF3929">
        <v>1.649</v>
      </c>
      <c r="AG3929">
        <v>1.631</v>
      </c>
      <c r="AH3929">
        <v>1.6259999999999999</v>
      </c>
      <c r="AI3929">
        <v>1.613</v>
      </c>
      <c r="AJ3929">
        <v>1.611</v>
      </c>
      <c r="AK3929">
        <v>1.6120000000000001</v>
      </c>
      <c r="AL3929">
        <v>1.611</v>
      </c>
      <c r="AM3929">
        <v>1.63</v>
      </c>
      <c r="AN3929">
        <v>1.649</v>
      </c>
      <c r="AO3929">
        <v>1.643</v>
      </c>
      <c r="AP3929">
        <v>1.629</v>
      </c>
      <c r="AQ3929">
        <v>1.6220000000000001</v>
      </c>
      <c r="AR3929">
        <v>1.619</v>
      </c>
      <c r="AS3929">
        <v>1.611</v>
      </c>
      <c r="AT3929">
        <v>1.6060000000000001</v>
      </c>
      <c r="AU3929">
        <v>1.597</v>
      </c>
      <c r="AV3929">
        <v>1.5840000000000001</v>
      </c>
      <c r="AW3929">
        <v>1.569</v>
      </c>
      <c r="AX3929">
        <v>1.556</v>
      </c>
      <c r="AY3929">
        <v>1.542</v>
      </c>
      <c r="AZ3929">
        <v>1.528</v>
      </c>
      <c r="BA3929">
        <v>1.5129999999999999</v>
      </c>
      <c r="BB3929">
        <v>2017</v>
      </c>
    </row>
    <row r="3930" spans="1:54" hidden="1" x14ac:dyDescent="0.2">
      <c r="A3930">
        <v>542</v>
      </c>
      <c r="B3930" t="s">
        <v>474</v>
      </c>
      <c r="C3930" t="s">
        <v>314</v>
      </c>
      <c r="D3930" t="s">
        <v>22</v>
      </c>
      <c r="E3930" t="s">
        <v>313</v>
      </c>
      <c r="F3930" s="3" t="s">
        <v>312</v>
      </c>
      <c r="G3930" t="s">
        <v>311</v>
      </c>
      <c r="I3930" t="s">
        <v>310</v>
      </c>
      <c r="J3930">
        <v>474.06900000000002</v>
      </c>
      <c r="K3930">
        <v>505.51400000000001</v>
      </c>
      <c r="L3930">
        <v>506.80399999999997</v>
      </c>
      <c r="M3930">
        <v>511.19400000000002</v>
      </c>
      <c r="N3930">
        <v>515.5</v>
      </c>
      <c r="O3930">
        <v>519.46600000000001</v>
      </c>
      <c r="P3930">
        <v>534.43499999999995</v>
      </c>
      <c r="Q3930">
        <v>546.923</v>
      </c>
      <c r="R3930">
        <v>565.97400000000005</v>
      </c>
      <c r="S3930">
        <v>577.70600000000002</v>
      </c>
      <c r="T3930">
        <v>613.41499999999996</v>
      </c>
      <c r="U3930">
        <v>649.96100000000001</v>
      </c>
      <c r="V3930">
        <v>684.67899999999997</v>
      </c>
      <c r="W3930">
        <v>710.21799999999996</v>
      </c>
      <c r="X3930">
        <v>751.75900000000001</v>
      </c>
      <c r="Y3930">
        <v>787.51499999999999</v>
      </c>
      <c r="Z3930">
        <v>806.31</v>
      </c>
      <c r="AA3930">
        <v>824.95500000000004</v>
      </c>
      <c r="AB3930">
        <v>853.77800000000002</v>
      </c>
      <c r="AC3930">
        <v>830.94899999999996</v>
      </c>
      <c r="AD3930">
        <v>821.29300000000001</v>
      </c>
      <c r="AE3930">
        <v>832.30499999999995</v>
      </c>
      <c r="AF3930">
        <v>844.80799999999999</v>
      </c>
      <c r="AG3930">
        <v>856.41399999999999</v>
      </c>
      <c r="AH3930">
        <v>858.36599999999999</v>
      </c>
      <c r="AI3930">
        <v>840.18899999999996</v>
      </c>
      <c r="AJ3930">
        <v>814.00199999999995</v>
      </c>
      <c r="AK3930">
        <v>811.91099999999994</v>
      </c>
      <c r="AL3930">
        <v>819.83399999999995</v>
      </c>
      <c r="AM3930">
        <v>842.47699999999998</v>
      </c>
      <c r="AN3930">
        <v>858.62099999999998</v>
      </c>
      <c r="AO3930">
        <v>854.58600000000001</v>
      </c>
      <c r="AP3930">
        <v>847.88400000000001</v>
      </c>
      <c r="AQ3930">
        <v>841.53</v>
      </c>
      <c r="AR3930">
        <v>831.65599999999995</v>
      </c>
      <c r="AS3930">
        <v>842.43700000000001</v>
      </c>
      <c r="AT3930">
        <v>846.85699999999997</v>
      </c>
      <c r="AU3930">
        <v>856.875</v>
      </c>
      <c r="AV3930">
        <v>855.29499999999996</v>
      </c>
      <c r="AW3930">
        <v>855.50199999999995</v>
      </c>
      <c r="AX3930">
        <v>854.65200000000004</v>
      </c>
      <c r="AY3930">
        <v>855.77099999999996</v>
      </c>
      <c r="AZ3930">
        <v>857.29100000000005</v>
      </c>
      <c r="BA3930">
        <v>858.57100000000003</v>
      </c>
      <c r="BB3930">
        <v>2017</v>
      </c>
    </row>
    <row r="3931" spans="1:54" hidden="1" x14ac:dyDescent="0.2">
      <c r="A3931">
        <v>542</v>
      </c>
      <c r="B3931" t="s">
        <v>474</v>
      </c>
      <c r="C3931" t="s">
        <v>309</v>
      </c>
      <c r="D3931" t="s">
        <v>22</v>
      </c>
      <c r="E3931" t="s">
        <v>308</v>
      </c>
      <c r="F3931" t="s">
        <v>307</v>
      </c>
      <c r="G3931" t="s">
        <v>217</v>
      </c>
      <c r="I3931" t="s">
        <v>1296</v>
      </c>
      <c r="J3931" s="3">
        <v>34.456000000000003</v>
      </c>
      <c r="K3931" s="3">
        <v>32.445</v>
      </c>
      <c r="L3931" s="3">
        <v>32.209000000000003</v>
      </c>
      <c r="M3931" s="3">
        <v>32.781999999999996</v>
      </c>
      <c r="N3931" s="3">
        <v>32.247999999999998</v>
      </c>
      <c r="O3931" s="3">
        <v>32.566000000000003</v>
      </c>
      <c r="P3931" s="3">
        <v>32.421999999999997</v>
      </c>
      <c r="Q3931" s="3">
        <v>33.090000000000003</v>
      </c>
      <c r="R3931" s="3">
        <v>34.704000000000001</v>
      </c>
      <c r="S3931" s="3">
        <v>37.095999999999997</v>
      </c>
      <c r="T3931" s="3">
        <v>39.616</v>
      </c>
      <c r="U3931" s="3">
        <v>41.374000000000002</v>
      </c>
      <c r="V3931" s="3">
        <v>38.484999999999999</v>
      </c>
      <c r="W3931" s="3">
        <v>37.479999999999997</v>
      </c>
      <c r="X3931" s="3">
        <v>38.539000000000001</v>
      </c>
      <c r="Y3931" s="3">
        <v>39.003</v>
      </c>
      <c r="Z3931" s="3">
        <v>39.680999999999997</v>
      </c>
      <c r="AA3931" s="3">
        <v>37.424999999999997</v>
      </c>
      <c r="AB3931" s="3">
        <v>27.762</v>
      </c>
      <c r="AC3931" s="3">
        <v>30.916</v>
      </c>
      <c r="AD3931" s="3">
        <v>32.942</v>
      </c>
      <c r="AE3931" s="3">
        <v>31.56</v>
      </c>
      <c r="AF3931" s="3">
        <v>30.94</v>
      </c>
      <c r="AG3931" s="3">
        <v>32.015000000000001</v>
      </c>
      <c r="AH3931" s="3">
        <v>32.116999999999997</v>
      </c>
      <c r="AI3931" s="3">
        <v>32.162999999999997</v>
      </c>
      <c r="AJ3931" s="3">
        <v>32.701000000000001</v>
      </c>
      <c r="AK3931" s="3">
        <v>32.58</v>
      </c>
      <c r="AL3931" s="3">
        <v>33.018999999999998</v>
      </c>
      <c r="AM3931" s="3">
        <v>28.466000000000001</v>
      </c>
      <c r="AN3931" s="3">
        <v>32.023000000000003</v>
      </c>
      <c r="AO3931" s="3">
        <v>32.959000000000003</v>
      </c>
      <c r="AP3931" s="3">
        <v>31.001000000000001</v>
      </c>
      <c r="AQ3931" s="3">
        <v>29.102</v>
      </c>
      <c r="AR3931" s="3">
        <v>29.277000000000001</v>
      </c>
      <c r="AS3931" s="3">
        <v>28.917999999999999</v>
      </c>
      <c r="AT3931" s="3">
        <v>29.21</v>
      </c>
      <c r="AU3931" s="3">
        <v>31.417000000000002</v>
      </c>
      <c r="AV3931" s="3">
        <v>30.995999999999999</v>
      </c>
      <c r="AW3931" s="3">
        <v>30.594000000000001</v>
      </c>
      <c r="AX3931" s="3">
        <v>30.331</v>
      </c>
      <c r="AY3931" s="3">
        <v>30.119</v>
      </c>
      <c r="AZ3931" s="3">
        <v>29.896999999999998</v>
      </c>
      <c r="BA3931">
        <v>29.704000000000001</v>
      </c>
      <c r="BB3931">
        <v>2017</v>
      </c>
    </row>
    <row r="3932" spans="1:54" hidden="1" x14ac:dyDescent="0.2">
      <c r="A3932">
        <v>542</v>
      </c>
      <c r="B3932" t="s">
        <v>474</v>
      </c>
      <c r="C3932" t="s">
        <v>306</v>
      </c>
      <c r="D3932" t="s">
        <v>22</v>
      </c>
      <c r="E3932" t="s">
        <v>305</v>
      </c>
      <c r="F3932" t="s">
        <v>304</v>
      </c>
      <c r="G3932" t="s">
        <v>217</v>
      </c>
      <c r="I3932" t="s">
        <v>1296</v>
      </c>
      <c r="J3932" s="3">
        <v>23.922000000000001</v>
      </c>
      <c r="K3932" s="3">
        <v>23.577999999999999</v>
      </c>
      <c r="L3932" s="3">
        <v>25.082999999999998</v>
      </c>
      <c r="M3932" s="3">
        <v>28.754000000000001</v>
      </c>
      <c r="N3932" s="3">
        <v>30.431000000000001</v>
      </c>
      <c r="O3932" s="3">
        <v>30.492000000000001</v>
      </c>
      <c r="P3932" s="3">
        <v>34.813000000000002</v>
      </c>
      <c r="Q3932" s="3">
        <v>39.131</v>
      </c>
      <c r="R3932" s="3">
        <v>41.332000000000001</v>
      </c>
      <c r="S3932" s="3">
        <v>38.802</v>
      </c>
      <c r="T3932" s="3">
        <v>38.756</v>
      </c>
      <c r="U3932" s="3">
        <v>39.039000000000001</v>
      </c>
      <c r="V3932" s="3">
        <v>37.790999999999997</v>
      </c>
      <c r="W3932" s="3">
        <v>38.003999999999998</v>
      </c>
      <c r="X3932" s="3">
        <v>37.558999999999997</v>
      </c>
      <c r="Y3932" s="3">
        <v>37.25</v>
      </c>
      <c r="Z3932" s="3">
        <v>35.695999999999998</v>
      </c>
      <c r="AA3932" s="3">
        <v>35.58</v>
      </c>
      <c r="AB3932" s="3">
        <v>38.465000000000003</v>
      </c>
      <c r="AC3932" s="3">
        <v>35.369</v>
      </c>
      <c r="AD3932" s="3">
        <v>34.801000000000002</v>
      </c>
      <c r="AE3932" s="3">
        <v>32.066000000000003</v>
      </c>
      <c r="AF3932" s="3">
        <v>31.71</v>
      </c>
      <c r="AG3932" s="3">
        <v>33.76</v>
      </c>
      <c r="AH3932" s="3">
        <v>36.006</v>
      </c>
      <c r="AI3932" s="3">
        <v>33.572000000000003</v>
      </c>
      <c r="AJ3932" s="3">
        <v>33.052999999999997</v>
      </c>
      <c r="AK3932" s="3">
        <v>33.630000000000003</v>
      </c>
      <c r="AL3932" s="3">
        <v>33.337000000000003</v>
      </c>
      <c r="AM3932" s="3">
        <v>32.19</v>
      </c>
      <c r="AN3932" s="3">
        <v>34.658999999999999</v>
      </c>
      <c r="AO3932" s="3">
        <v>34.51</v>
      </c>
      <c r="AP3932" s="3">
        <v>35.158000000000001</v>
      </c>
      <c r="AQ3932" s="3">
        <v>35.317999999999998</v>
      </c>
      <c r="AR3932" s="3">
        <v>35.255000000000003</v>
      </c>
      <c r="AS3932" s="3">
        <v>36.58</v>
      </c>
      <c r="AT3932" s="3">
        <v>36.243000000000002</v>
      </c>
      <c r="AU3932" s="3">
        <v>36.518999999999998</v>
      </c>
      <c r="AV3932" s="3">
        <v>36.454999999999998</v>
      </c>
      <c r="AW3932" s="3">
        <v>36.442</v>
      </c>
      <c r="AX3932" s="3">
        <v>36.167999999999999</v>
      </c>
      <c r="AY3932" s="3">
        <v>35.923000000000002</v>
      </c>
      <c r="AZ3932" s="3">
        <v>35.570999999999998</v>
      </c>
      <c r="BA3932">
        <v>35.26</v>
      </c>
      <c r="BB3932">
        <v>2017</v>
      </c>
    </row>
    <row r="3933" spans="1:54" hidden="1" x14ac:dyDescent="0.2">
      <c r="A3933">
        <v>542</v>
      </c>
      <c r="B3933" t="s">
        <v>474</v>
      </c>
      <c r="C3933" t="s">
        <v>303</v>
      </c>
      <c r="D3933" t="s">
        <v>22</v>
      </c>
      <c r="E3933" t="s">
        <v>300</v>
      </c>
      <c r="F3933" t="s">
        <v>302</v>
      </c>
      <c r="G3933" t="s">
        <v>295</v>
      </c>
      <c r="I3933" t="s">
        <v>1297</v>
      </c>
      <c r="J3933" s="3">
        <v>22.100999999999999</v>
      </c>
      <c r="K3933" s="3">
        <v>26.82</v>
      </c>
      <c r="L3933" s="3">
        <v>28.748000000000001</v>
      </c>
      <c r="M3933" s="3">
        <v>29.731999999999999</v>
      </c>
      <c r="N3933" s="3">
        <v>30.408000000000001</v>
      </c>
      <c r="O3933" s="3">
        <v>31.155999999999999</v>
      </c>
      <c r="P3933" s="3">
        <v>32.012999999999998</v>
      </c>
      <c r="Q3933" s="3">
        <v>32.988999999999997</v>
      </c>
      <c r="R3933" s="3">
        <v>35.345999999999997</v>
      </c>
      <c r="S3933" s="3">
        <v>37.360999999999997</v>
      </c>
      <c r="T3933" s="3">
        <v>40.564</v>
      </c>
      <c r="U3933" s="3">
        <v>44.35</v>
      </c>
      <c r="V3933" s="3">
        <v>47.106000000000002</v>
      </c>
      <c r="W3933" s="3">
        <v>49.366999999999997</v>
      </c>
      <c r="X3933" s="3">
        <v>52.46</v>
      </c>
      <c r="Y3933" s="3">
        <v>54.811</v>
      </c>
      <c r="Z3933" s="3">
        <v>57.51</v>
      </c>
      <c r="AA3933" s="3">
        <v>60.063000000000002</v>
      </c>
      <c r="AB3933" s="3">
        <v>64.575999999999993</v>
      </c>
      <c r="AC3933" s="3">
        <v>65.100999999999999</v>
      </c>
      <c r="AD3933" s="3">
        <v>66.572000000000003</v>
      </c>
      <c r="AE3933" s="3">
        <v>69.278999999999996</v>
      </c>
      <c r="AF3933" s="3">
        <v>71.192999999999998</v>
      </c>
      <c r="AG3933" s="3">
        <v>73.694999999999993</v>
      </c>
      <c r="AH3933" s="3">
        <v>76.340999999999994</v>
      </c>
      <c r="AI3933" s="3">
        <v>78.444000000000003</v>
      </c>
      <c r="AJ3933" s="3">
        <v>80.201999999999998</v>
      </c>
      <c r="AK3933" s="3">
        <v>82.234999999999999</v>
      </c>
      <c r="AL3933" s="3">
        <v>86.078999999999994</v>
      </c>
      <c r="AM3933" s="3">
        <v>88.451999999999998</v>
      </c>
      <c r="AN3933" s="3">
        <v>91.051000000000002</v>
      </c>
      <c r="AO3933" s="3">
        <v>94.716999999999999</v>
      </c>
      <c r="AP3933" s="3">
        <v>96.789000000000001</v>
      </c>
      <c r="AQ3933" s="3">
        <v>98.048000000000002</v>
      </c>
      <c r="AR3933" s="3">
        <v>99.298000000000002</v>
      </c>
      <c r="AS3933" s="3">
        <v>99.998999999999995</v>
      </c>
      <c r="AT3933" s="3">
        <v>100.971</v>
      </c>
      <c r="AU3933" s="3">
        <v>102.934</v>
      </c>
      <c r="AV3933" s="3">
        <v>104.71</v>
      </c>
      <c r="AW3933" s="3">
        <v>106.72499999999999</v>
      </c>
      <c r="AX3933" s="3">
        <v>108.86</v>
      </c>
      <c r="AY3933" s="3">
        <v>111.03700000000001</v>
      </c>
      <c r="AZ3933" s="3">
        <v>113.258</v>
      </c>
      <c r="BA3933">
        <v>115.523</v>
      </c>
      <c r="BB3933">
        <v>2017</v>
      </c>
    </row>
    <row r="3934" spans="1:54" hidden="1" x14ac:dyDescent="0.2">
      <c r="A3934">
        <v>542</v>
      </c>
      <c r="B3934" t="s">
        <v>474</v>
      </c>
      <c r="C3934" t="s">
        <v>301</v>
      </c>
      <c r="D3934" t="s">
        <v>22</v>
      </c>
      <c r="E3934" t="s">
        <v>300</v>
      </c>
      <c r="F3934" t="s">
        <v>299</v>
      </c>
      <c r="G3934" t="s">
        <v>275</v>
      </c>
      <c r="I3934" t="s">
        <v>298</v>
      </c>
      <c r="J3934" s="3">
        <v>28.696999999999999</v>
      </c>
      <c r="K3934" s="3">
        <v>21.352</v>
      </c>
      <c r="L3934" s="3">
        <v>7.1909999999999998</v>
      </c>
      <c r="M3934" s="3">
        <v>3.4209999999999998</v>
      </c>
      <c r="N3934" s="3">
        <v>2.274</v>
      </c>
      <c r="O3934" s="3">
        <v>2.46</v>
      </c>
      <c r="P3934" s="3">
        <v>2.75</v>
      </c>
      <c r="Q3934" s="3">
        <v>3.048</v>
      </c>
      <c r="R3934" s="3">
        <v>7.1459999999999999</v>
      </c>
      <c r="S3934" s="3">
        <v>5.7009999999999996</v>
      </c>
      <c r="T3934" s="3">
        <v>8.5739999999999998</v>
      </c>
      <c r="U3934" s="3">
        <v>9.3330000000000002</v>
      </c>
      <c r="V3934" s="3">
        <v>6.2130000000000001</v>
      </c>
      <c r="W3934" s="3">
        <v>4.8010000000000002</v>
      </c>
      <c r="X3934" s="3">
        <v>6.266</v>
      </c>
      <c r="Y3934" s="3">
        <v>4.4809999999999999</v>
      </c>
      <c r="Z3934" s="3">
        <v>4.9249999999999998</v>
      </c>
      <c r="AA3934" s="3">
        <v>4.4390000000000001</v>
      </c>
      <c r="AB3934" s="3">
        <v>7.5129999999999999</v>
      </c>
      <c r="AC3934" s="3">
        <v>0.81299999999999994</v>
      </c>
      <c r="AD3934" s="3">
        <v>2.2589999999999999</v>
      </c>
      <c r="AE3934" s="3">
        <v>4.0659999999999998</v>
      </c>
      <c r="AF3934" s="3">
        <v>2.7629999999999999</v>
      </c>
      <c r="AG3934" s="3">
        <v>3.5150000000000001</v>
      </c>
      <c r="AH3934" s="3">
        <v>3.5910000000000002</v>
      </c>
      <c r="AI3934" s="3">
        <v>2.754</v>
      </c>
      <c r="AJ3934" s="3">
        <v>2.242</v>
      </c>
      <c r="AK3934" s="3">
        <v>2.5350000000000001</v>
      </c>
      <c r="AL3934" s="3">
        <v>4.6740000000000004</v>
      </c>
      <c r="AM3934" s="3">
        <v>2.7570000000000001</v>
      </c>
      <c r="AN3934" s="3">
        <v>2.9390000000000001</v>
      </c>
      <c r="AO3934" s="3">
        <v>4.0259999999999998</v>
      </c>
      <c r="AP3934" s="3">
        <v>2.1869999999999998</v>
      </c>
      <c r="AQ3934" s="3">
        <v>1.3009999999999999</v>
      </c>
      <c r="AR3934" s="3">
        <v>1.2749999999999999</v>
      </c>
      <c r="AS3934" s="3">
        <v>0.70599999999999996</v>
      </c>
      <c r="AT3934" s="3">
        <v>0.97199999999999998</v>
      </c>
      <c r="AU3934" s="3">
        <v>1.944</v>
      </c>
      <c r="AV3934" s="3">
        <v>1.7250000000000001</v>
      </c>
      <c r="AW3934" s="3">
        <v>1.925</v>
      </c>
      <c r="AX3934" s="3">
        <v>2</v>
      </c>
      <c r="AY3934" s="3">
        <v>2</v>
      </c>
      <c r="AZ3934" s="3">
        <v>2</v>
      </c>
      <c r="BA3934">
        <v>2</v>
      </c>
      <c r="BB3934">
        <v>2017</v>
      </c>
    </row>
    <row r="3935" spans="1:54" hidden="1" x14ac:dyDescent="0.2">
      <c r="A3935">
        <v>542</v>
      </c>
      <c r="B3935" t="s">
        <v>474</v>
      </c>
      <c r="C3935" t="s">
        <v>297</v>
      </c>
      <c r="D3935" t="s">
        <v>22</v>
      </c>
      <c r="E3935" t="s">
        <v>293</v>
      </c>
      <c r="F3935" t="s">
        <v>296</v>
      </c>
      <c r="G3935" t="s">
        <v>295</v>
      </c>
      <c r="I3935" t="s">
        <v>1297</v>
      </c>
      <c r="J3935" s="3">
        <v>24.533999999999999</v>
      </c>
      <c r="K3935" s="3">
        <v>27.893999999999998</v>
      </c>
      <c r="L3935" s="3">
        <v>29.242000000000001</v>
      </c>
      <c r="M3935" s="3">
        <v>29.815999999999999</v>
      </c>
      <c r="N3935" s="3">
        <v>30.545999999999999</v>
      </c>
      <c r="O3935" s="3">
        <v>31.466999999999999</v>
      </c>
      <c r="P3935" s="3">
        <v>31.904</v>
      </c>
      <c r="Q3935" s="3">
        <v>33.835000000000001</v>
      </c>
      <c r="R3935" s="3">
        <v>36.265000000000001</v>
      </c>
      <c r="S3935" s="3">
        <v>38.103999999999999</v>
      </c>
      <c r="T3935" s="3">
        <v>41.661999999999999</v>
      </c>
      <c r="U3935" s="3">
        <v>45.515999999999998</v>
      </c>
      <c r="V3935" s="3">
        <v>47.545000000000002</v>
      </c>
      <c r="W3935" s="3">
        <v>50.302999999999997</v>
      </c>
      <c r="X3935" s="3">
        <v>53.103999999999999</v>
      </c>
      <c r="Y3935" s="3">
        <v>55.628</v>
      </c>
      <c r="Z3935" s="3">
        <v>58.368000000000002</v>
      </c>
      <c r="AA3935" s="3">
        <v>62.204999999999998</v>
      </c>
      <c r="AB3935" s="3">
        <v>64.671999999999997</v>
      </c>
      <c r="AC3935" s="3">
        <v>65.548000000000002</v>
      </c>
      <c r="AD3935" s="3">
        <v>67.37</v>
      </c>
      <c r="AE3935" s="3">
        <v>69.501000000000005</v>
      </c>
      <c r="AF3935" s="3">
        <v>72.096000000000004</v>
      </c>
      <c r="AG3935" s="3">
        <v>74.561000000000007</v>
      </c>
      <c r="AH3935" s="3">
        <v>76.823999999999998</v>
      </c>
      <c r="AI3935" s="3">
        <v>78.835999999999999</v>
      </c>
      <c r="AJ3935" s="3">
        <v>80.483000000000004</v>
      </c>
      <c r="AK3935" s="3">
        <v>83.385999999999996</v>
      </c>
      <c r="AL3935" s="3">
        <v>86.837000000000003</v>
      </c>
      <c r="AM3935" s="3">
        <v>89.269000000000005</v>
      </c>
      <c r="AN3935" s="3">
        <v>91.977000000000004</v>
      </c>
      <c r="AO3935" s="3">
        <v>95.802000000000007</v>
      </c>
      <c r="AP3935" s="3">
        <v>97.168000000000006</v>
      </c>
      <c r="AQ3935" s="3">
        <v>98.278999999999996</v>
      </c>
      <c r="AR3935" s="3">
        <v>99.097999999999999</v>
      </c>
      <c r="AS3935" s="3">
        <v>100.22</v>
      </c>
      <c r="AT3935" s="3">
        <v>101.56</v>
      </c>
      <c r="AU3935" s="3">
        <v>103.04</v>
      </c>
      <c r="AV3935" s="3">
        <v>105.18300000000001</v>
      </c>
      <c r="AW3935" s="3">
        <v>107.28700000000001</v>
      </c>
      <c r="AX3935" s="3">
        <v>109.43300000000001</v>
      </c>
      <c r="AY3935" s="3">
        <v>111.621</v>
      </c>
      <c r="AZ3935" s="3">
        <v>113.854</v>
      </c>
      <c r="BA3935">
        <v>116.131</v>
      </c>
      <c r="BB3935">
        <v>2017</v>
      </c>
    </row>
    <row r="3936" spans="1:54" hidden="1" x14ac:dyDescent="0.2">
      <c r="A3936">
        <v>542</v>
      </c>
      <c r="B3936" t="s">
        <v>474</v>
      </c>
      <c r="C3936" t="s">
        <v>294</v>
      </c>
      <c r="D3936" t="s">
        <v>22</v>
      </c>
      <c r="E3936" t="s">
        <v>293</v>
      </c>
      <c r="F3936" t="s">
        <v>292</v>
      </c>
      <c r="G3936" t="s">
        <v>275</v>
      </c>
      <c r="I3936" t="s">
        <v>291</v>
      </c>
      <c r="J3936" s="3">
        <v>32.201999999999998</v>
      </c>
      <c r="K3936" s="3">
        <v>13.695</v>
      </c>
      <c r="L3936" s="3">
        <v>4.8330000000000002</v>
      </c>
      <c r="M3936" s="3">
        <v>1.9630000000000001</v>
      </c>
      <c r="N3936" s="3">
        <v>2.448</v>
      </c>
      <c r="O3936" s="3">
        <v>3.0150000000000001</v>
      </c>
      <c r="P3936" s="3">
        <v>1.389</v>
      </c>
      <c r="Q3936" s="3">
        <v>6.0529999999999999</v>
      </c>
      <c r="R3936" s="3">
        <v>7.1820000000000004</v>
      </c>
      <c r="S3936" s="3">
        <v>5.0709999999999997</v>
      </c>
      <c r="T3936" s="3">
        <v>9.3379999999999992</v>
      </c>
      <c r="U3936" s="3">
        <v>9.2509999999999994</v>
      </c>
      <c r="V3936" s="3">
        <v>4.4580000000000002</v>
      </c>
      <c r="W3936" s="3">
        <v>5.8010000000000002</v>
      </c>
      <c r="X3936" s="3">
        <v>5.5679999999999996</v>
      </c>
      <c r="Y3936" s="3">
        <v>4.7530000000000001</v>
      </c>
      <c r="Z3936" s="3">
        <v>4.9260000000000002</v>
      </c>
      <c r="AA3936" s="3">
        <v>6.5739999999999998</v>
      </c>
      <c r="AB3936" s="3">
        <v>3.9660000000000002</v>
      </c>
      <c r="AC3936" s="3">
        <v>1.355</v>
      </c>
      <c r="AD3936" s="3">
        <v>2.78</v>
      </c>
      <c r="AE3936" s="3">
        <v>3.1629999999999998</v>
      </c>
      <c r="AF3936" s="3">
        <v>3.734</v>
      </c>
      <c r="AG3936" s="3">
        <v>3.419</v>
      </c>
      <c r="AH3936" s="3">
        <v>3.0350000000000001</v>
      </c>
      <c r="AI3936" s="3">
        <v>2.6190000000000002</v>
      </c>
      <c r="AJ3936" s="3">
        <v>2.089</v>
      </c>
      <c r="AK3936" s="3">
        <v>3.6070000000000002</v>
      </c>
      <c r="AL3936" s="3">
        <v>4.1390000000000002</v>
      </c>
      <c r="AM3936" s="3">
        <v>2.8010000000000002</v>
      </c>
      <c r="AN3936" s="3">
        <v>3.0339999999999998</v>
      </c>
      <c r="AO3936" s="3">
        <v>4.1589999999999998</v>
      </c>
      <c r="AP3936" s="3">
        <v>1.4259999999999999</v>
      </c>
      <c r="AQ3936" s="3">
        <v>1.143</v>
      </c>
      <c r="AR3936" s="3">
        <v>0.83299999999999996</v>
      </c>
      <c r="AS3936" s="3">
        <v>1.1319999999999999</v>
      </c>
      <c r="AT3936" s="3">
        <v>1.337</v>
      </c>
      <c r="AU3936" s="3">
        <v>1.4570000000000001</v>
      </c>
      <c r="AV3936" s="3">
        <v>2.08</v>
      </c>
      <c r="AW3936" s="3">
        <v>2</v>
      </c>
      <c r="AX3936" s="3">
        <v>2</v>
      </c>
      <c r="AY3936" s="3">
        <v>2</v>
      </c>
      <c r="AZ3936" s="3">
        <v>2</v>
      </c>
      <c r="BA3936">
        <v>2</v>
      </c>
      <c r="BB3936">
        <v>2017</v>
      </c>
    </row>
    <row r="3937" spans="1:54" hidden="1" x14ac:dyDescent="0.2">
      <c r="A3937">
        <v>542</v>
      </c>
      <c r="B3937" t="s">
        <v>474</v>
      </c>
      <c r="C3937" t="s">
        <v>290</v>
      </c>
      <c r="D3937" t="s">
        <v>22</v>
      </c>
      <c r="E3937" t="s">
        <v>289</v>
      </c>
      <c r="G3937" t="s">
        <v>288</v>
      </c>
    </row>
    <row r="3938" spans="1:54" hidden="1" x14ac:dyDescent="0.2">
      <c r="A3938">
        <v>542</v>
      </c>
      <c r="B3938" t="s">
        <v>474</v>
      </c>
      <c r="C3938" t="s">
        <v>287</v>
      </c>
      <c r="D3938" t="s">
        <v>22</v>
      </c>
      <c r="E3938" t="s">
        <v>286</v>
      </c>
      <c r="F3938" t="s">
        <v>285</v>
      </c>
      <c r="G3938" t="s">
        <v>275</v>
      </c>
      <c r="I3938" t="s">
        <v>1298</v>
      </c>
      <c r="J3938" s="3">
        <v>-5.3230000000000004</v>
      </c>
      <c r="K3938" s="3">
        <v>6.2859999999999996</v>
      </c>
      <c r="L3938" s="3">
        <v>3.8839999999999999</v>
      </c>
      <c r="M3938" s="3">
        <v>10.183</v>
      </c>
      <c r="N3938" s="3">
        <v>7.9119999999999999</v>
      </c>
      <c r="O3938" s="3">
        <v>0.60399999999999998</v>
      </c>
      <c r="P3938" s="3">
        <v>18.431000000000001</v>
      </c>
      <c r="Q3938" s="3">
        <v>19.559000000000001</v>
      </c>
      <c r="R3938" s="3">
        <v>13.733000000000001</v>
      </c>
      <c r="S3938" s="3">
        <v>15.727</v>
      </c>
      <c r="T3938" s="3">
        <v>13.502000000000001</v>
      </c>
      <c r="U3938" s="3">
        <v>19.997</v>
      </c>
      <c r="V3938" s="3">
        <v>4.76</v>
      </c>
      <c r="W3938" s="3">
        <v>6.83</v>
      </c>
      <c r="X3938" s="3">
        <v>22.754000000000001</v>
      </c>
      <c r="Y3938" s="3">
        <v>22.526</v>
      </c>
      <c r="Z3938" s="3">
        <v>15.03</v>
      </c>
      <c r="AA3938" s="3">
        <v>2.4900000000000002</v>
      </c>
      <c r="AB3938" s="3">
        <v>-23.984999999999999</v>
      </c>
      <c r="AC3938" s="3">
        <v>24.911999999999999</v>
      </c>
      <c r="AD3938" s="3">
        <v>21.794</v>
      </c>
      <c r="AE3938" s="3">
        <v>-3.6389999999999998</v>
      </c>
      <c r="AF3938" s="3">
        <v>15.007</v>
      </c>
      <c r="AG3938" s="3">
        <v>10.617000000000001</v>
      </c>
      <c r="AH3938" s="3">
        <v>12.32</v>
      </c>
      <c r="AI3938" s="3">
        <v>7.806</v>
      </c>
      <c r="AJ3938" s="3">
        <v>12.352</v>
      </c>
      <c r="AK3938" s="3">
        <v>11.641999999999999</v>
      </c>
      <c r="AL3938" s="3">
        <v>3.1949999999999998</v>
      </c>
      <c r="AM3938" s="3">
        <v>-6.7560000000000002</v>
      </c>
      <c r="AN3938" s="3">
        <v>17.256</v>
      </c>
      <c r="AO3938" s="3">
        <v>14.345000000000001</v>
      </c>
      <c r="AP3938" s="3">
        <v>2.4039999999999999</v>
      </c>
      <c r="AQ3938" s="3">
        <v>1.71</v>
      </c>
      <c r="AR3938" s="3">
        <v>1.466</v>
      </c>
      <c r="AS3938" s="3">
        <v>2.0939999999999999</v>
      </c>
      <c r="AT3938" s="3">
        <v>4.4690000000000003</v>
      </c>
      <c r="AU3938" s="3">
        <v>7.2140000000000004</v>
      </c>
      <c r="AV3938" s="3">
        <v>4.3689999999999998</v>
      </c>
      <c r="AW3938" s="3">
        <v>4.4870000000000001</v>
      </c>
      <c r="AX3938" s="3">
        <v>3.9569999999999999</v>
      </c>
      <c r="AY3938" s="3">
        <v>3.9430000000000001</v>
      </c>
      <c r="AZ3938" s="3">
        <v>3.9380000000000002</v>
      </c>
      <c r="BA3938">
        <v>3.9140000000000001</v>
      </c>
      <c r="BB3938">
        <v>2017</v>
      </c>
    </row>
    <row r="3939" spans="1:54" hidden="1" x14ac:dyDescent="0.2">
      <c r="A3939">
        <v>542</v>
      </c>
      <c r="B3939" t="s">
        <v>474</v>
      </c>
      <c r="C3939" t="s">
        <v>284</v>
      </c>
      <c r="D3939" t="s">
        <v>22</v>
      </c>
      <c r="E3939" t="s">
        <v>283</v>
      </c>
      <c r="F3939" t="s">
        <v>282</v>
      </c>
      <c r="G3939" t="s">
        <v>275</v>
      </c>
      <c r="I3939" t="s">
        <v>1298</v>
      </c>
      <c r="J3939" s="3">
        <v>-9</v>
      </c>
      <c r="K3939" s="3">
        <v>11.2</v>
      </c>
      <c r="L3939" s="3">
        <v>0.3</v>
      </c>
      <c r="M3939" s="3">
        <v>13.3</v>
      </c>
      <c r="N3939" s="3">
        <v>15.5</v>
      </c>
      <c r="O3939" s="3">
        <v>6.1</v>
      </c>
      <c r="P3939" s="3">
        <v>8.1</v>
      </c>
      <c r="Q3939" s="3">
        <v>20.9</v>
      </c>
      <c r="R3939" s="3">
        <v>16.7</v>
      </c>
      <c r="S3939" s="3">
        <v>16.745999999999999</v>
      </c>
      <c r="T3939" s="3">
        <v>16.337</v>
      </c>
      <c r="U3939" s="3">
        <v>21.17</v>
      </c>
      <c r="V3939" s="3">
        <v>1.4610000000000001</v>
      </c>
      <c r="W3939" s="3">
        <v>2.621</v>
      </c>
      <c r="X3939" s="3">
        <v>15.906000000000001</v>
      </c>
      <c r="Y3939" s="3">
        <v>22.936</v>
      </c>
      <c r="Z3939" s="3">
        <v>15.742000000000001</v>
      </c>
      <c r="AA3939" s="3">
        <v>1.8360000000000001</v>
      </c>
      <c r="AB3939" s="3">
        <v>-25.768999999999998</v>
      </c>
      <c r="AC3939" s="3">
        <v>25.257999999999999</v>
      </c>
      <c r="AD3939" s="3">
        <v>22.106999999999999</v>
      </c>
      <c r="AE3939" s="3">
        <v>-2.452</v>
      </c>
      <c r="AF3939" s="3">
        <v>8.7490000000000006</v>
      </c>
      <c r="AG3939" s="3">
        <v>11.276</v>
      </c>
      <c r="AH3939" s="3">
        <v>8.5649999999999995</v>
      </c>
      <c r="AI3939" s="3">
        <v>1.744</v>
      </c>
      <c r="AJ3939" s="3">
        <v>9.4510000000000005</v>
      </c>
      <c r="AK3939" s="3">
        <v>5.9729999999999999</v>
      </c>
      <c r="AL3939" s="3">
        <v>8.0640000000000001</v>
      </c>
      <c r="AM3939" s="3">
        <v>-12.731999999999999</v>
      </c>
      <c r="AN3939" s="3">
        <v>16.712</v>
      </c>
      <c r="AO3939" s="3">
        <v>5.5869999999999997</v>
      </c>
      <c r="AP3939" s="3">
        <v>0.53600000000000003</v>
      </c>
      <c r="AQ3939" s="3">
        <v>4.3179999999999996</v>
      </c>
      <c r="AR3939" s="3">
        <v>4.7210000000000001</v>
      </c>
      <c r="AS3939" s="3">
        <v>3.1139999999999999</v>
      </c>
      <c r="AT3939" s="3">
        <v>1.0820000000000001</v>
      </c>
      <c r="AU3939" s="3">
        <v>8.5649999999999995</v>
      </c>
      <c r="AV3939" s="3">
        <v>4.1529999999999996</v>
      </c>
      <c r="AW3939" s="3">
        <v>4.6100000000000003</v>
      </c>
      <c r="AX3939" s="3">
        <v>3.919</v>
      </c>
      <c r="AY3939" s="3">
        <v>3.9049999999999998</v>
      </c>
      <c r="AZ3939" s="3">
        <v>3.8820000000000001</v>
      </c>
      <c r="BA3939">
        <v>3.8570000000000002</v>
      </c>
      <c r="BB3939">
        <v>2017</v>
      </c>
    </row>
    <row r="3940" spans="1:54" hidden="1" x14ac:dyDescent="0.2">
      <c r="A3940">
        <v>542</v>
      </c>
      <c r="B3940" t="s">
        <v>474</v>
      </c>
      <c r="C3940" t="s">
        <v>281</v>
      </c>
      <c r="D3940" t="s">
        <v>22</v>
      </c>
      <c r="E3940" t="s">
        <v>280</v>
      </c>
      <c r="F3940" t="s">
        <v>279</v>
      </c>
      <c r="G3940" t="s">
        <v>275</v>
      </c>
      <c r="I3940" t="s">
        <v>1298</v>
      </c>
      <c r="J3940" s="3">
        <v>8.5760000000000005</v>
      </c>
      <c r="K3940" s="3">
        <v>15.97</v>
      </c>
      <c r="L3940" s="3">
        <v>8.19</v>
      </c>
      <c r="M3940" s="3">
        <v>14.288</v>
      </c>
      <c r="N3940" s="3">
        <v>8.2040000000000006</v>
      </c>
      <c r="O3940" s="3">
        <v>4.1559999999999997</v>
      </c>
      <c r="P3940" s="3">
        <v>26.817</v>
      </c>
      <c r="Q3940" s="3">
        <v>21.78</v>
      </c>
      <c r="R3940" s="3">
        <v>11.662000000000001</v>
      </c>
      <c r="S3940" s="3">
        <v>-3.5670000000000002</v>
      </c>
      <c r="T3940" s="3">
        <v>4.5919999999999996</v>
      </c>
      <c r="U3940" s="3">
        <v>12.388</v>
      </c>
      <c r="V3940" s="3">
        <v>12.843</v>
      </c>
      <c r="W3940" s="3">
        <v>9.5890000000000004</v>
      </c>
      <c r="X3940" s="3">
        <v>16.562999999999999</v>
      </c>
      <c r="Y3940" s="3">
        <v>23.067</v>
      </c>
      <c r="Z3940" s="3">
        <v>11.337</v>
      </c>
      <c r="AA3940" s="3">
        <v>18.827999999999999</v>
      </c>
      <c r="AB3940" s="3">
        <v>14.253</v>
      </c>
      <c r="AC3940" s="3">
        <v>13.077999999999999</v>
      </c>
      <c r="AD3940" s="3">
        <v>17.172000000000001</v>
      </c>
      <c r="AE3940" s="3">
        <v>-2.2850000000000001</v>
      </c>
      <c r="AF3940" s="3">
        <v>13.031000000000001</v>
      </c>
      <c r="AG3940" s="3">
        <v>13.891999999999999</v>
      </c>
      <c r="AH3940" s="3">
        <v>20.622</v>
      </c>
      <c r="AI3940" s="3">
        <v>7.8159999999999998</v>
      </c>
      <c r="AJ3940" s="3">
        <v>12.084</v>
      </c>
      <c r="AK3940" s="3">
        <v>12.656000000000001</v>
      </c>
      <c r="AL3940" s="3">
        <v>7.4960000000000004</v>
      </c>
      <c r="AM3940" s="3">
        <v>-0.32500000000000001</v>
      </c>
      <c r="AN3940" s="3">
        <v>12.696999999999999</v>
      </c>
      <c r="AO3940" s="3">
        <v>15.134</v>
      </c>
      <c r="AP3940" s="3">
        <v>5.0860000000000003</v>
      </c>
      <c r="AQ3940" s="3">
        <v>4.26</v>
      </c>
      <c r="AR3940" s="3">
        <v>2.0299999999999998</v>
      </c>
      <c r="AS3940" s="3">
        <v>-0.13100000000000001</v>
      </c>
      <c r="AT3940" s="3">
        <v>2.145</v>
      </c>
      <c r="AU3940" s="3">
        <v>2.04</v>
      </c>
      <c r="AV3940" s="3">
        <v>4.6310000000000002</v>
      </c>
      <c r="AW3940" s="3">
        <v>4.4089999999999998</v>
      </c>
      <c r="AX3940" s="3">
        <v>3.6789999999999998</v>
      </c>
      <c r="AY3940" s="3">
        <v>3.57</v>
      </c>
      <c r="AZ3940" s="3">
        <v>3.4489999999999998</v>
      </c>
      <c r="BA3940">
        <v>3.3319999999999999</v>
      </c>
      <c r="BB3940">
        <v>2017</v>
      </c>
    </row>
    <row r="3941" spans="1:54" hidden="1" x14ac:dyDescent="0.2">
      <c r="A3941">
        <v>542</v>
      </c>
      <c r="B3941" t="s">
        <v>474</v>
      </c>
      <c r="C3941" t="s">
        <v>278</v>
      </c>
      <c r="D3941" t="s">
        <v>22</v>
      </c>
      <c r="E3941" t="s">
        <v>277</v>
      </c>
      <c r="F3941" t="s">
        <v>276</v>
      </c>
      <c r="G3941" t="s">
        <v>275</v>
      </c>
      <c r="I3941" t="s">
        <v>1298</v>
      </c>
      <c r="J3941" s="3">
        <v>11.4</v>
      </c>
      <c r="K3941" s="3">
        <v>17.600000000000001</v>
      </c>
      <c r="L3941" s="3">
        <v>6.5</v>
      </c>
      <c r="M3941" s="3">
        <v>16.3</v>
      </c>
      <c r="N3941" s="3">
        <v>15.6</v>
      </c>
      <c r="O3941" s="3">
        <v>7.6</v>
      </c>
      <c r="P3941" s="3">
        <v>12.3</v>
      </c>
      <c r="Q3941" s="3">
        <v>23.7</v>
      </c>
      <c r="R3941" s="3">
        <v>15.3</v>
      </c>
      <c r="S3941" s="3">
        <v>-3.8639999999999999</v>
      </c>
      <c r="T3941" s="3">
        <v>1.151</v>
      </c>
      <c r="U3941" s="3">
        <v>7.6440000000000001</v>
      </c>
      <c r="V3941" s="3">
        <v>7.48</v>
      </c>
      <c r="W3941" s="3">
        <v>8.2270000000000003</v>
      </c>
      <c r="X3941" s="3">
        <v>15.095000000000001</v>
      </c>
      <c r="Y3941" s="3">
        <v>21.731999999999999</v>
      </c>
      <c r="Z3941" s="3">
        <v>10.349</v>
      </c>
      <c r="AA3941" s="3">
        <v>14.515000000000001</v>
      </c>
      <c r="AB3941" s="3">
        <v>12.089</v>
      </c>
      <c r="AC3941" s="3">
        <v>16.399000000000001</v>
      </c>
      <c r="AD3941" s="3">
        <v>16.071999999999999</v>
      </c>
      <c r="AE3941" s="3">
        <v>0.95199999999999996</v>
      </c>
      <c r="AF3941" s="3">
        <v>14.404</v>
      </c>
      <c r="AG3941" s="3">
        <v>17.163</v>
      </c>
      <c r="AH3941" s="3">
        <v>19.129000000000001</v>
      </c>
      <c r="AI3941" s="3">
        <v>6.49</v>
      </c>
      <c r="AJ3941" s="3">
        <v>15.551</v>
      </c>
      <c r="AK3941" s="3">
        <v>13.038</v>
      </c>
      <c r="AL3941" s="3">
        <v>4.2869999999999999</v>
      </c>
      <c r="AM3941" s="3">
        <v>0.09</v>
      </c>
      <c r="AN3941" s="3">
        <v>22.344000000000001</v>
      </c>
      <c r="AO3941" s="3">
        <v>13.893000000000001</v>
      </c>
      <c r="AP3941" s="3">
        <v>5.617</v>
      </c>
      <c r="AQ3941" s="3">
        <v>4.7809999999999997</v>
      </c>
      <c r="AR3941" s="3">
        <v>4.3559999999999999</v>
      </c>
      <c r="AS3941" s="3">
        <v>2.4740000000000002</v>
      </c>
      <c r="AT3941" s="3">
        <v>0.83199999999999996</v>
      </c>
      <c r="AU3941" s="3">
        <v>5.32</v>
      </c>
      <c r="AV3941" s="3">
        <v>4.5279999999999996</v>
      </c>
      <c r="AW3941" s="3">
        <v>4.3949999999999996</v>
      </c>
      <c r="AX3941" s="3">
        <v>3.7109999999999999</v>
      </c>
      <c r="AY3941" s="3">
        <v>3.5920000000000001</v>
      </c>
      <c r="AZ3941" s="3">
        <v>3.4489999999999998</v>
      </c>
      <c r="BA3941">
        <v>3.3210000000000002</v>
      </c>
      <c r="BB3941">
        <v>2017</v>
      </c>
    </row>
    <row r="3942" spans="1:54" hidden="1" x14ac:dyDescent="0.2">
      <c r="A3942">
        <v>542</v>
      </c>
      <c r="B3942" t="s">
        <v>474</v>
      </c>
      <c r="C3942" t="s">
        <v>274</v>
      </c>
      <c r="D3942" t="s">
        <v>22</v>
      </c>
      <c r="E3942" t="s">
        <v>273</v>
      </c>
      <c r="F3942" t="s">
        <v>272</v>
      </c>
      <c r="G3942" t="s">
        <v>271</v>
      </c>
      <c r="I3942" t="s">
        <v>1299</v>
      </c>
      <c r="J3942" s="3">
        <v>5.2</v>
      </c>
      <c r="K3942" s="3">
        <v>4.5</v>
      </c>
      <c r="L3942" s="3">
        <v>4.133</v>
      </c>
      <c r="M3942" s="3">
        <v>4.117</v>
      </c>
      <c r="N3942" s="3">
        <v>3.85</v>
      </c>
      <c r="O3942" s="3">
        <v>4.0250000000000004</v>
      </c>
      <c r="P3942" s="3">
        <v>3.8420000000000001</v>
      </c>
      <c r="Q3942" s="3">
        <v>3.1080000000000001</v>
      </c>
      <c r="R3942" s="3">
        <v>2.5249999999999999</v>
      </c>
      <c r="S3942" s="3">
        <v>2.5830000000000002</v>
      </c>
      <c r="T3942" s="3">
        <v>2.4580000000000002</v>
      </c>
      <c r="U3942" s="3">
        <v>2.4500000000000002</v>
      </c>
      <c r="V3942" s="3">
        <v>2.5249999999999999</v>
      </c>
      <c r="W3942" s="3">
        <v>2.9</v>
      </c>
      <c r="X3942" s="3">
        <v>2.4750000000000001</v>
      </c>
      <c r="Y3942" s="3">
        <v>2.0670000000000002</v>
      </c>
      <c r="Z3942" s="3">
        <v>2.0579999999999998</v>
      </c>
      <c r="AA3942" s="3">
        <v>2.617</v>
      </c>
      <c r="AB3942" s="3">
        <v>6.95</v>
      </c>
      <c r="AC3942" s="3">
        <v>6.55</v>
      </c>
      <c r="AD3942" s="3">
        <v>4.4249999999999998</v>
      </c>
      <c r="AE3942" s="3">
        <v>4</v>
      </c>
      <c r="AF3942" s="3">
        <v>3.258</v>
      </c>
      <c r="AG3942" s="3">
        <v>3.55</v>
      </c>
      <c r="AH3942" s="3">
        <v>3.6579999999999999</v>
      </c>
      <c r="AI3942" s="3">
        <v>3.75</v>
      </c>
      <c r="AJ3942" s="3">
        <v>3.4750000000000001</v>
      </c>
      <c r="AK3942" s="3">
        <v>3.258</v>
      </c>
      <c r="AL3942" s="3">
        <v>3.1749999999999998</v>
      </c>
      <c r="AM3942" s="3">
        <v>3.633</v>
      </c>
      <c r="AN3942" s="3">
        <v>3.7080000000000002</v>
      </c>
      <c r="AO3942" s="3">
        <v>3.4079999999999999</v>
      </c>
      <c r="AP3942" s="3">
        <v>3.2250000000000001</v>
      </c>
      <c r="AQ3942" s="3">
        <v>3.1</v>
      </c>
      <c r="AR3942" s="3">
        <v>3.492</v>
      </c>
      <c r="AS3942" s="3">
        <v>3.5920000000000001</v>
      </c>
      <c r="AT3942" s="3">
        <v>3.6749999999999998</v>
      </c>
      <c r="AU3942" s="3">
        <v>3.6829999999999998</v>
      </c>
      <c r="AV3942" s="3">
        <v>3.6</v>
      </c>
      <c r="AW3942" s="3">
        <v>3.3</v>
      </c>
      <c r="AX3942" s="3">
        <v>3.2</v>
      </c>
      <c r="AY3942" s="3">
        <v>3.1</v>
      </c>
      <c r="AZ3942" s="3">
        <v>3.1</v>
      </c>
      <c r="BA3942">
        <v>3.1</v>
      </c>
      <c r="BB3942">
        <v>2017</v>
      </c>
    </row>
    <row r="3943" spans="1:54" hidden="1" x14ac:dyDescent="0.2">
      <c r="A3943">
        <v>542</v>
      </c>
      <c r="B3943" t="s">
        <v>474</v>
      </c>
      <c r="C3943" t="s">
        <v>270</v>
      </c>
      <c r="D3943" t="s">
        <v>22</v>
      </c>
      <c r="E3943" t="s">
        <v>269</v>
      </c>
      <c r="F3943" t="s">
        <v>268</v>
      </c>
      <c r="G3943" t="s">
        <v>264</v>
      </c>
      <c r="H3943" t="s">
        <v>263</v>
      </c>
      <c r="I3943" t="s">
        <v>1299</v>
      </c>
      <c r="J3943" s="3">
        <v>13.52</v>
      </c>
      <c r="K3943" s="3">
        <v>13.856</v>
      </c>
      <c r="L3943" s="3">
        <v>14.379</v>
      </c>
      <c r="M3943" s="3">
        <v>14.505000000000001</v>
      </c>
      <c r="N3943" s="3">
        <v>14.429</v>
      </c>
      <c r="O3943" s="3">
        <v>14.97</v>
      </c>
      <c r="P3943" s="3">
        <v>15.505000000000001</v>
      </c>
      <c r="Q3943" s="3">
        <v>16.353999999999999</v>
      </c>
      <c r="R3943" s="3">
        <v>16.869</v>
      </c>
      <c r="S3943" s="3">
        <v>17.561</v>
      </c>
      <c r="T3943" s="3">
        <v>18.085000000000001</v>
      </c>
      <c r="U3943" s="3">
        <v>18.649000000000001</v>
      </c>
      <c r="V3943" s="3">
        <v>19.009</v>
      </c>
      <c r="W3943" s="3">
        <v>19.234999999999999</v>
      </c>
      <c r="X3943" s="3">
        <v>19.847999999999999</v>
      </c>
      <c r="Y3943" s="3">
        <v>20.414000000000001</v>
      </c>
      <c r="Z3943" s="3">
        <v>20.853000000000002</v>
      </c>
      <c r="AA3943" s="3">
        <v>21.213999999999999</v>
      </c>
      <c r="AB3943" s="3">
        <v>19.937000000000001</v>
      </c>
      <c r="AC3943" s="3">
        <v>20.291</v>
      </c>
      <c r="AD3943" s="3">
        <v>21.172999999999998</v>
      </c>
      <c r="AE3943" s="3">
        <v>21.614000000000001</v>
      </c>
      <c r="AF3943" s="3">
        <v>22.231999999999999</v>
      </c>
      <c r="AG3943" s="3">
        <v>22.222000000000001</v>
      </c>
      <c r="AH3943" s="3">
        <v>22.681999999999999</v>
      </c>
      <c r="AI3943" s="3">
        <v>22.831</v>
      </c>
      <c r="AJ3943" s="3">
        <v>23.187999999999999</v>
      </c>
      <c r="AK3943" s="3">
        <v>23.561</v>
      </c>
      <c r="AL3943" s="3">
        <v>23.774999999999999</v>
      </c>
      <c r="AM3943" s="3">
        <v>23.687999999999999</v>
      </c>
      <c r="AN3943" s="3">
        <v>24.033000000000001</v>
      </c>
      <c r="AO3943" s="3">
        <v>24.527000000000001</v>
      </c>
      <c r="AP3943" s="3">
        <v>24.954999999999998</v>
      </c>
      <c r="AQ3943" s="3">
        <v>25.298999999999999</v>
      </c>
      <c r="AR3943" s="3">
        <v>25.896999999999998</v>
      </c>
      <c r="AS3943" s="3">
        <v>26.178000000000001</v>
      </c>
      <c r="AT3943" s="3">
        <v>26.408999999999999</v>
      </c>
      <c r="AU3943" s="3">
        <v>26.725000000000001</v>
      </c>
      <c r="AV3943" s="3">
        <v>26.917000000000002</v>
      </c>
      <c r="AW3943" s="3">
        <v>27.135999999999999</v>
      </c>
      <c r="AX3943" s="3" t="s">
        <v>215</v>
      </c>
      <c r="AY3943" s="3" t="s">
        <v>215</v>
      </c>
      <c r="AZ3943" s="3" t="s">
        <v>215</v>
      </c>
      <c r="BA3943" t="s">
        <v>215</v>
      </c>
      <c r="BB3943">
        <v>2017</v>
      </c>
    </row>
    <row r="3944" spans="1:54" hidden="1" x14ac:dyDescent="0.2">
      <c r="A3944">
        <v>542</v>
      </c>
      <c r="B3944" t="s">
        <v>474</v>
      </c>
      <c r="C3944" t="s">
        <v>267</v>
      </c>
      <c r="D3944" t="s">
        <v>22</v>
      </c>
      <c r="E3944" t="s">
        <v>266</v>
      </c>
      <c r="F3944" t="s">
        <v>265</v>
      </c>
      <c r="G3944" t="s">
        <v>264</v>
      </c>
      <c r="H3944" t="s">
        <v>263</v>
      </c>
      <c r="I3944" t="s">
        <v>1300</v>
      </c>
      <c r="J3944" s="3">
        <v>38.124000000000002</v>
      </c>
      <c r="K3944" s="3">
        <v>38.722999999999999</v>
      </c>
      <c r="L3944" s="3">
        <v>39.326000000000001</v>
      </c>
      <c r="M3944" s="3">
        <v>39.909999999999997</v>
      </c>
      <c r="N3944" s="3">
        <v>40.405999999999999</v>
      </c>
      <c r="O3944" s="3">
        <v>40.805999999999997</v>
      </c>
      <c r="P3944" s="3">
        <v>41.213999999999999</v>
      </c>
      <c r="Q3944" s="3">
        <v>41.622</v>
      </c>
      <c r="R3944" s="3">
        <v>42.030999999999999</v>
      </c>
      <c r="S3944" s="3">
        <v>42.448999999999998</v>
      </c>
      <c r="T3944" s="3">
        <v>42.869</v>
      </c>
      <c r="U3944" s="3">
        <v>43.295999999999999</v>
      </c>
      <c r="V3944" s="3">
        <v>43.747999999999998</v>
      </c>
      <c r="W3944" s="3">
        <v>44.195</v>
      </c>
      <c r="X3944" s="3">
        <v>44.642000000000003</v>
      </c>
      <c r="Y3944" s="3">
        <v>45.093000000000004</v>
      </c>
      <c r="Z3944" s="3">
        <v>45.524999999999999</v>
      </c>
      <c r="AA3944" s="3">
        <v>45.954000000000001</v>
      </c>
      <c r="AB3944" s="3">
        <v>46.286999999999999</v>
      </c>
      <c r="AC3944" s="3">
        <v>46.616999999999997</v>
      </c>
      <c r="AD3944" s="3">
        <v>47.008000000000003</v>
      </c>
      <c r="AE3944" s="3">
        <v>47.37</v>
      </c>
      <c r="AF3944" s="3">
        <v>47.645000000000003</v>
      </c>
      <c r="AG3944" s="3">
        <v>47.892000000000003</v>
      </c>
      <c r="AH3944" s="3">
        <v>48.082999999999998</v>
      </c>
      <c r="AI3944" s="3">
        <v>48.185000000000002</v>
      </c>
      <c r="AJ3944" s="3">
        <v>48.438000000000002</v>
      </c>
      <c r="AK3944" s="3">
        <v>48.683999999999997</v>
      </c>
      <c r="AL3944" s="3">
        <v>49.055</v>
      </c>
      <c r="AM3944" s="3">
        <v>49.308</v>
      </c>
      <c r="AN3944" s="3">
        <v>49.554000000000002</v>
      </c>
      <c r="AO3944" s="3">
        <v>49.936999999999998</v>
      </c>
      <c r="AP3944" s="3">
        <v>50.2</v>
      </c>
      <c r="AQ3944" s="3">
        <v>50.429000000000002</v>
      </c>
      <c r="AR3944" s="3">
        <v>50.747</v>
      </c>
      <c r="AS3944" s="3">
        <v>51.015000000000001</v>
      </c>
      <c r="AT3944" s="3">
        <v>51.246000000000002</v>
      </c>
      <c r="AU3944" s="3">
        <v>51.454000000000001</v>
      </c>
      <c r="AV3944" s="3">
        <v>51.662999999999997</v>
      </c>
      <c r="AW3944" s="3">
        <v>51.874000000000002</v>
      </c>
      <c r="AX3944" s="3">
        <v>52.085000000000001</v>
      </c>
      <c r="AY3944" s="3">
        <v>52.296999999999997</v>
      </c>
      <c r="AZ3944" s="3">
        <v>52.509</v>
      </c>
      <c r="BA3944">
        <v>52.722999999999999</v>
      </c>
      <c r="BB3944">
        <v>2015</v>
      </c>
    </row>
    <row r="3945" spans="1:54" hidden="1" x14ac:dyDescent="0.2">
      <c r="A3945">
        <v>542</v>
      </c>
      <c r="B3945" t="s">
        <v>474</v>
      </c>
      <c r="C3945" t="s">
        <v>262</v>
      </c>
      <c r="D3945" t="s">
        <v>22</v>
      </c>
      <c r="E3945" t="s">
        <v>260</v>
      </c>
      <c r="F3945" t="s">
        <v>259</v>
      </c>
      <c r="G3945" t="s">
        <v>225</v>
      </c>
      <c r="H3945" t="s">
        <v>222</v>
      </c>
      <c r="I3945" t="s">
        <v>1301</v>
      </c>
      <c r="J3945" s="3" t="s">
        <v>215</v>
      </c>
      <c r="K3945" s="3" t="s">
        <v>215</v>
      </c>
      <c r="L3945" s="3" t="s">
        <v>215</v>
      </c>
      <c r="M3945" s="3" t="s">
        <v>215</v>
      </c>
      <c r="N3945" s="3" t="s">
        <v>215</v>
      </c>
      <c r="O3945" s="3" t="s">
        <v>215</v>
      </c>
      <c r="P3945" s="3" t="s">
        <v>215</v>
      </c>
      <c r="Q3945" s="3" t="s">
        <v>215</v>
      </c>
      <c r="R3945" s="3" t="s">
        <v>215</v>
      </c>
      <c r="S3945" s="3" t="s">
        <v>215</v>
      </c>
      <c r="T3945" s="3" t="s">
        <v>215</v>
      </c>
      <c r="U3945" s="3" t="s">
        <v>215</v>
      </c>
      <c r="V3945" s="3" t="s">
        <v>215</v>
      </c>
      <c r="W3945" s="3" t="s">
        <v>215</v>
      </c>
      <c r="X3945" s="3" t="s">
        <v>215</v>
      </c>
      <c r="Y3945" s="3">
        <v>70862</v>
      </c>
      <c r="Z3945" s="3">
        <v>82971</v>
      </c>
      <c r="AA3945" s="3">
        <v>90740</v>
      </c>
      <c r="AB3945" s="3">
        <v>95349.441999999995</v>
      </c>
      <c r="AC3945" s="3">
        <v>106006.34299999999</v>
      </c>
      <c r="AD3945" s="3">
        <v>134647.239</v>
      </c>
      <c r="AE3945" s="3">
        <v>141863.84899999999</v>
      </c>
      <c r="AF3945" s="3">
        <v>155444.451</v>
      </c>
      <c r="AG3945" s="3">
        <v>168216.315</v>
      </c>
      <c r="AH3945" s="3">
        <v>175250.01199999999</v>
      </c>
      <c r="AI3945" s="3">
        <v>188543.6</v>
      </c>
      <c r="AJ3945" s="3">
        <v>206084.2</v>
      </c>
      <c r="AK3945" s="3">
        <v>236006.24600000001</v>
      </c>
      <c r="AL3945" s="3">
        <v>246608.524</v>
      </c>
      <c r="AM3945" s="3">
        <v>245476.799</v>
      </c>
      <c r="AN3945" s="3">
        <v>265779.72200000001</v>
      </c>
      <c r="AO3945" s="3">
        <v>287403.636</v>
      </c>
      <c r="AP3945" s="3">
        <v>304677.45</v>
      </c>
      <c r="AQ3945" s="3">
        <v>308023.65000000002</v>
      </c>
      <c r="AR3945" s="3">
        <v>315003.15000000002</v>
      </c>
      <c r="AS3945" s="3">
        <v>335911</v>
      </c>
      <c r="AT3945" s="3">
        <v>367888</v>
      </c>
      <c r="AU3945" s="3">
        <v>400284.10700000002</v>
      </c>
      <c r="AV3945" s="3">
        <v>421050.91200000001</v>
      </c>
      <c r="AW3945" s="3">
        <v>442831.96100000001</v>
      </c>
      <c r="AX3945" s="3">
        <v>463921.59299999999</v>
      </c>
      <c r="AY3945" s="3">
        <v>486561.79100000003</v>
      </c>
      <c r="AZ3945" s="3">
        <v>509107.28399999999</v>
      </c>
      <c r="BA3945">
        <v>532322.03</v>
      </c>
      <c r="BB3945">
        <v>2017</v>
      </c>
    </row>
    <row r="3946" spans="1:54" hidden="1" x14ac:dyDescent="0.2">
      <c r="A3946">
        <v>542</v>
      </c>
      <c r="B3946" t="s">
        <v>474</v>
      </c>
      <c r="C3946" t="s">
        <v>261</v>
      </c>
      <c r="D3946" t="s">
        <v>22</v>
      </c>
      <c r="E3946" t="s">
        <v>260</v>
      </c>
      <c r="F3946" t="s">
        <v>259</v>
      </c>
      <c r="G3946" t="s">
        <v>217</v>
      </c>
      <c r="I3946" t="s">
        <v>258</v>
      </c>
      <c r="J3946" s="3" t="s">
        <v>215</v>
      </c>
      <c r="K3946" s="3" t="s">
        <v>215</v>
      </c>
      <c r="L3946" s="3" t="s">
        <v>215</v>
      </c>
      <c r="M3946" s="3" t="s">
        <v>215</v>
      </c>
      <c r="N3946" s="3" t="s">
        <v>215</v>
      </c>
      <c r="O3946" s="3" t="s">
        <v>215</v>
      </c>
      <c r="P3946" s="3" t="s">
        <v>215</v>
      </c>
      <c r="Q3946" s="3" t="s">
        <v>215</v>
      </c>
      <c r="R3946" s="3" t="s">
        <v>215</v>
      </c>
      <c r="S3946" s="3" t="s">
        <v>215</v>
      </c>
      <c r="T3946" s="3" t="s">
        <v>215</v>
      </c>
      <c r="U3946" s="3" t="s">
        <v>215</v>
      </c>
      <c r="V3946" s="3" t="s">
        <v>215</v>
      </c>
      <c r="W3946" s="3" t="s">
        <v>215</v>
      </c>
      <c r="X3946" s="3" t="s">
        <v>215</v>
      </c>
      <c r="Y3946" s="3">
        <v>16.521000000000001</v>
      </c>
      <c r="Z3946" s="3">
        <v>17.245000000000001</v>
      </c>
      <c r="AA3946" s="3">
        <v>17.11</v>
      </c>
      <c r="AB3946" s="3">
        <v>18.18</v>
      </c>
      <c r="AC3946" s="3">
        <v>18.376000000000001</v>
      </c>
      <c r="AD3946" s="3">
        <v>21.198</v>
      </c>
      <c r="AE3946" s="3">
        <v>20.614999999999998</v>
      </c>
      <c r="AF3946" s="3">
        <v>20.401</v>
      </c>
      <c r="AG3946" s="3">
        <v>20.744</v>
      </c>
      <c r="AH3946" s="3">
        <v>20.004999999999999</v>
      </c>
      <c r="AI3946" s="3">
        <v>20.498000000000001</v>
      </c>
      <c r="AJ3946" s="3">
        <v>21.332999999999998</v>
      </c>
      <c r="AK3946" s="3">
        <v>22.622</v>
      </c>
      <c r="AL3946" s="3">
        <v>22.327999999999999</v>
      </c>
      <c r="AM3946" s="3">
        <v>21.314</v>
      </c>
      <c r="AN3946" s="3">
        <v>21.004999999999999</v>
      </c>
      <c r="AO3946" s="3">
        <v>21.565999999999999</v>
      </c>
      <c r="AP3946" s="3">
        <v>22.119</v>
      </c>
      <c r="AQ3946" s="3">
        <v>21.547999999999998</v>
      </c>
      <c r="AR3946" s="3">
        <v>21.196999999999999</v>
      </c>
      <c r="AS3946" s="3">
        <v>21.475999999999999</v>
      </c>
      <c r="AT3946" s="3">
        <v>22.468</v>
      </c>
      <c r="AU3946" s="3">
        <v>23.023</v>
      </c>
      <c r="AV3946" s="3">
        <v>23.023</v>
      </c>
      <c r="AW3946" s="3">
        <v>23.023</v>
      </c>
      <c r="AX3946" s="3">
        <v>23.023</v>
      </c>
      <c r="AY3946" s="3">
        <v>23.023</v>
      </c>
      <c r="AZ3946" s="3">
        <v>23.023</v>
      </c>
      <c r="BA3946">
        <v>23.023</v>
      </c>
      <c r="BB3946">
        <v>2017</v>
      </c>
    </row>
    <row r="3947" spans="1:54" hidden="1" x14ac:dyDescent="0.2">
      <c r="A3947">
        <v>542</v>
      </c>
      <c r="B3947" t="s">
        <v>474</v>
      </c>
      <c r="C3947" t="s">
        <v>257</v>
      </c>
      <c r="D3947" t="s">
        <v>22</v>
      </c>
      <c r="E3947" t="s">
        <v>255</v>
      </c>
      <c r="F3947" t="s">
        <v>254</v>
      </c>
      <c r="G3947" t="s">
        <v>225</v>
      </c>
      <c r="H3947" t="s">
        <v>222</v>
      </c>
      <c r="I3947" t="s">
        <v>1301</v>
      </c>
      <c r="J3947" s="3" t="s">
        <v>215</v>
      </c>
      <c r="K3947" s="3" t="s">
        <v>215</v>
      </c>
      <c r="L3947" s="3" t="s">
        <v>215</v>
      </c>
      <c r="M3947" s="3" t="s">
        <v>215</v>
      </c>
      <c r="N3947" s="3" t="s">
        <v>215</v>
      </c>
      <c r="O3947" s="3" t="s">
        <v>215</v>
      </c>
      <c r="P3947" s="3" t="s">
        <v>215</v>
      </c>
      <c r="Q3947" s="3" t="s">
        <v>215</v>
      </c>
      <c r="R3947" s="3" t="s">
        <v>215</v>
      </c>
      <c r="S3947" s="3" t="s">
        <v>215</v>
      </c>
      <c r="T3947" s="3" t="s">
        <v>215</v>
      </c>
      <c r="U3947" s="3" t="s">
        <v>215</v>
      </c>
      <c r="V3947" s="3" t="s">
        <v>215</v>
      </c>
      <c r="W3947" s="3" t="s">
        <v>215</v>
      </c>
      <c r="X3947" s="3" t="s">
        <v>215</v>
      </c>
      <c r="Y3947" s="3">
        <v>61095</v>
      </c>
      <c r="Z3947" s="3">
        <v>71299</v>
      </c>
      <c r="AA3947" s="3">
        <v>77765</v>
      </c>
      <c r="AB3947" s="3">
        <v>89276.570999999996</v>
      </c>
      <c r="AC3947" s="3">
        <v>98984.558000000005</v>
      </c>
      <c r="AD3947" s="3">
        <v>108258.65300000001</v>
      </c>
      <c r="AE3947" s="3">
        <v>124132.679</v>
      </c>
      <c r="AF3947" s="3">
        <v>129187.041</v>
      </c>
      <c r="AG3947" s="3">
        <v>155120.50599999999</v>
      </c>
      <c r="AH3947" s="3">
        <v>174436.552</v>
      </c>
      <c r="AI3947" s="3">
        <v>180663.2</v>
      </c>
      <c r="AJ3947" s="3">
        <v>195700.8</v>
      </c>
      <c r="AK3947" s="3">
        <v>213396.122</v>
      </c>
      <c r="AL3947" s="3">
        <v>229789.55900000001</v>
      </c>
      <c r="AM3947" s="3">
        <v>245273.34700000001</v>
      </c>
      <c r="AN3947" s="3">
        <v>246379.731</v>
      </c>
      <c r="AO3947" s="3">
        <v>264870.52899999998</v>
      </c>
      <c r="AP3947" s="3">
        <v>283219</v>
      </c>
      <c r="AQ3947" s="3">
        <v>298734</v>
      </c>
      <c r="AR3947" s="3">
        <v>308797</v>
      </c>
      <c r="AS3947" s="3">
        <v>327262</v>
      </c>
      <c r="AT3947" s="3">
        <v>339236</v>
      </c>
      <c r="AU3947" s="3">
        <v>366629.61200000002</v>
      </c>
      <c r="AV3947" s="3">
        <v>383625.08500000002</v>
      </c>
      <c r="AW3947" s="3">
        <v>405891.88099999999</v>
      </c>
      <c r="AX3947" s="3">
        <v>427158.94300000003</v>
      </c>
      <c r="AY3947" s="3">
        <v>448153.08500000002</v>
      </c>
      <c r="AZ3947" s="3">
        <v>468200.38500000001</v>
      </c>
      <c r="BA3947">
        <v>488826.27799999999</v>
      </c>
      <c r="BB3947">
        <v>2017</v>
      </c>
    </row>
    <row r="3948" spans="1:54" hidden="1" x14ac:dyDescent="0.2">
      <c r="A3948">
        <v>542</v>
      </c>
      <c r="B3948" t="s">
        <v>474</v>
      </c>
      <c r="C3948" t="s">
        <v>256</v>
      </c>
      <c r="D3948" t="s">
        <v>22</v>
      </c>
      <c r="E3948" t="s">
        <v>255</v>
      </c>
      <c r="F3948" t="s">
        <v>254</v>
      </c>
      <c r="G3948" t="s">
        <v>217</v>
      </c>
      <c r="I3948" t="s">
        <v>253</v>
      </c>
      <c r="J3948" s="3" t="s">
        <v>215</v>
      </c>
      <c r="K3948" s="3" t="s">
        <v>215</v>
      </c>
      <c r="L3948" s="3" t="s">
        <v>215</v>
      </c>
      <c r="M3948" s="3" t="s">
        <v>215</v>
      </c>
      <c r="N3948" s="3" t="s">
        <v>215</v>
      </c>
      <c r="O3948" s="3" t="s">
        <v>215</v>
      </c>
      <c r="P3948" s="3" t="s">
        <v>215</v>
      </c>
      <c r="Q3948" s="3" t="s">
        <v>215</v>
      </c>
      <c r="R3948" s="3" t="s">
        <v>215</v>
      </c>
      <c r="S3948" s="3" t="s">
        <v>215</v>
      </c>
      <c r="T3948" s="3" t="s">
        <v>215</v>
      </c>
      <c r="U3948" s="3" t="s">
        <v>215</v>
      </c>
      <c r="V3948" s="3" t="s">
        <v>215</v>
      </c>
      <c r="W3948" s="3" t="s">
        <v>215</v>
      </c>
      <c r="X3948" s="3" t="s">
        <v>215</v>
      </c>
      <c r="Y3948" s="3">
        <v>14.244</v>
      </c>
      <c r="Z3948" s="3">
        <v>14.819000000000001</v>
      </c>
      <c r="AA3948" s="3">
        <v>14.663</v>
      </c>
      <c r="AB3948" s="3">
        <v>17.021999999999998</v>
      </c>
      <c r="AC3948" s="3">
        <v>17.158999999999999</v>
      </c>
      <c r="AD3948" s="3">
        <v>17.044</v>
      </c>
      <c r="AE3948" s="3">
        <v>18.038</v>
      </c>
      <c r="AF3948" s="3">
        <v>16.954999999999998</v>
      </c>
      <c r="AG3948" s="3">
        <v>19.129000000000001</v>
      </c>
      <c r="AH3948" s="3">
        <v>19.911999999999999</v>
      </c>
      <c r="AI3948" s="3">
        <v>19.641999999999999</v>
      </c>
      <c r="AJ3948" s="3">
        <v>20.257999999999999</v>
      </c>
      <c r="AK3948" s="3">
        <v>20.454999999999998</v>
      </c>
      <c r="AL3948" s="3">
        <v>20.805</v>
      </c>
      <c r="AM3948" s="3">
        <v>21.295999999999999</v>
      </c>
      <c r="AN3948" s="3">
        <v>19.472000000000001</v>
      </c>
      <c r="AO3948" s="3">
        <v>19.875</v>
      </c>
      <c r="AP3948" s="3">
        <v>20.561</v>
      </c>
      <c r="AQ3948" s="3">
        <v>20.899000000000001</v>
      </c>
      <c r="AR3948" s="3">
        <v>20.779</v>
      </c>
      <c r="AS3948" s="3">
        <v>20.922999999999998</v>
      </c>
      <c r="AT3948" s="3">
        <v>20.718</v>
      </c>
      <c r="AU3948" s="3">
        <v>21.087</v>
      </c>
      <c r="AV3948" s="3">
        <v>20.977</v>
      </c>
      <c r="AW3948" s="3">
        <v>21.102</v>
      </c>
      <c r="AX3948" s="3">
        <v>21.199000000000002</v>
      </c>
      <c r="AY3948" s="3">
        <v>21.206</v>
      </c>
      <c r="AZ3948" s="3">
        <v>21.172999999999998</v>
      </c>
      <c r="BA3948">
        <v>21.141999999999999</v>
      </c>
      <c r="BB3948">
        <v>2017</v>
      </c>
    </row>
    <row r="3949" spans="1:54" hidden="1" x14ac:dyDescent="0.2">
      <c r="A3949">
        <v>542</v>
      </c>
      <c r="B3949" t="s">
        <v>474</v>
      </c>
      <c r="C3949" t="s">
        <v>252</v>
      </c>
      <c r="D3949" t="s">
        <v>22</v>
      </c>
      <c r="E3949" t="s">
        <v>250</v>
      </c>
      <c r="F3949" t="s">
        <v>249</v>
      </c>
      <c r="G3949" t="s">
        <v>225</v>
      </c>
      <c r="H3949" t="s">
        <v>222</v>
      </c>
      <c r="I3949" t="s">
        <v>1301</v>
      </c>
      <c r="J3949" s="3" t="s">
        <v>215</v>
      </c>
      <c r="K3949" s="3" t="s">
        <v>215</v>
      </c>
      <c r="L3949" s="3" t="s">
        <v>215</v>
      </c>
      <c r="M3949" s="3" t="s">
        <v>215</v>
      </c>
      <c r="N3949" s="3" t="s">
        <v>215</v>
      </c>
      <c r="O3949" s="3" t="s">
        <v>215</v>
      </c>
      <c r="P3949" s="3" t="s">
        <v>215</v>
      </c>
      <c r="Q3949" s="3" t="s">
        <v>215</v>
      </c>
      <c r="R3949" s="3" t="s">
        <v>215</v>
      </c>
      <c r="S3949" s="3" t="s">
        <v>215</v>
      </c>
      <c r="T3949" s="3" t="s">
        <v>215</v>
      </c>
      <c r="U3949" s="3" t="s">
        <v>215</v>
      </c>
      <c r="V3949" s="3" t="s">
        <v>215</v>
      </c>
      <c r="W3949" s="3" t="s">
        <v>215</v>
      </c>
      <c r="X3949" s="3" t="s">
        <v>215</v>
      </c>
      <c r="Y3949" s="3">
        <v>9767</v>
      </c>
      <c r="Z3949" s="3">
        <v>11672</v>
      </c>
      <c r="AA3949" s="3">
        <v>12975</v>
      </c>
      <c r="AB3949" s="3">
        <v>6072.8710000000001</v>
      </c>
      <c r="AC3949" s="3">
        <v>7021.7849999999999</v>
      </c>
      <c r="AD3949" s="3">
        <v>26388.585999999999</v>
      </c>
      <c r="AE3949" s="3">
        <v>17731.169999999998</v>
      </c>
      <c r="AF3949" s="3">
        <v>26257.41</v>
      </c>
      <c r="AG3949" s="3">
        <v>13095.808999999999</v>
      </c>
      <c r="AH3949" s="3">
        <v>813.46</v>
      </c>
      <c r="AI3949" s="3">
        <v>7880.4</v>
      </c>
      <c r="AJ3949" s="3">
        <v>10383.4</v>
      </c>
      <c r="AK3949" s="3">
        <v>22610.124</v>
      </c>
      <c r="AL3949" s="3">
        <v>16818.965</v>
      </c>
      <c r="AM3949" s="3">
        <v>203.452</v>
      </c>
      <c r="AN3949" s="3">
        <v>19399.991000000002</v>
      </c>
      <c r="AO3949" s="3">
        <v>22533.107</v>
      </c>
      <c r="AP3949" s="3">
        <v>21458.45</v>
      </c>
      <c r="AQ3949" s="3">
        <v>9289.65</v>
      </c>
      <c r="AR3949" s="3">
        <v>6206.15</v>
      </c>
      <c r="AS3949" s="3">
        <v>8649</v>
      </c>
      <c r="AT3949" s="3">
        <v>28652</v>
      </c>
      <c r="AU3949" s="3">
        <v>33654.495000000003</v>
      </c>
      <c r="AV3949" s="3">
        <v>37425.826999999997</v>
      </c>
      <c r="AW3949" s="3">
        <v>36940.080000000002</v>
      </c>
      <c r="AX3949" s="3">
        <v>36762.65</v>
      </c>
      <c r="AY3949" s="3">
        <v>38408.707000000002</v>
      </c>
      <c r="AZ3949" s="3">
        <v>40906.898000000001</v>
      </c>
      <c r="BA3949">
        <v>43495.752999999997</v>
      </c>
      <c r="BB3949">
        <v>2017</v>
      </c>
    </row>
    <row r="3950" spans="1:54" hidden="1" x14ac:dyDescent="0.2">
      <c r="A3950">
        <v>542</v>
      </c>
      <c r="B3950" t="s">
        <v>474</v>
      </c>
      <c r="C3950" t="s">
        <v>251</v>
      </c>
      <c r="D3950" t="s">
        <v>22</v>
      </c>
      <c r="E3950" t="s">
        <v>250</v>
      </c>
      <c r="F3950" t="s">
        <v>249</v>
      </c>
      <c r="G3950" t="s">
        <v>217</v>
      </c>
      <c r="I3950" t="s">
        <v>248</v>
      </c>
      <c r="J3950" s="3" t="s">
        <v>215</v>
      </c>
      <c r="K3950" s="3" t="s">
        <v>215</v>
      </c>
      <c r="L3950" s="3" t="s">
        <v>215</v>
      </c>
      <c r="M3950" s="3" t="s">
        <v>215</v>
      </c>
      <c r="N3950" s="3" t="s">
        <v>215</v>
      </c>
      <c r="O3950" s="3" t="s">
        <v>215</v>
      </c>
      <c r="P3950" s="3" t="s">
        <v>215</v>
      </c>
      <c r="Q3950" s="3" t="s">
        <v>215</v>
      </c>
      <c r="R3950" s="3" t="s">
        <v>215</v>
      </c>
      <c r="S3950" s="3" t="s">
        <v>215</v>
      </c>
      <c r="T3950" s="3" t="s">
        <v>215</v>
      </c>
      <c r="U3950" s="3" t="s">
        <v>215</v>
      </c>
      <c r="V3950" s="3" t="s">
        <v>215</v>
      </c>
      <c r="W3950" s="3" t="s">
        <v>215</v>
      </c>
      <c r="X3950" s="3" t="s">
        <v>215</v>
      </c>
      <c r="Y3950" s="3">
        <v>2.2770000000000001</v>
      </c>
      <c r="Z3950" s="3">
        <v>2.4260000000000002</v>
      </c>
      <c r="AA3950" s="3">
        <v>2.4470000000000001</v>
      </c>
      <c r="AB3950" s="3">
        <v>1.1579999999999999</v>
      </c>
      <c r="AC3950" s="3">
        <v>1.2170000000000001</v>
      </c>
      <c r="AD3950" s="3">
        <v>4.1539999999999999</v>
      </c>
      <c r="AE3950" s="3">
        <v>2.577</v>
      </c>
      <c r="AF3950" s="3">
        <v>3.4460000000000002</v>
      </c>
      <c r="AG3950" s="3">
        <v>1.615</v>
      </c>
      <c r="AH3950" s="3">
        <v>9.2999999999999999E-2</v>
      </c>
      <c r="AI3950" s="3">
        <v>0.85699999999999998</v>
      </c>
      <c r="AJ3950" s="3">
        <v>1.075</v>
      </c>
      <c r="AK3950" s="3">
        <v>2.1669999999999998</v>
      </c>
      <c r="AL3950" s="3">
        <v>1.5229999999999999</v>
      </c>
      <c r="AM3950" s="3">
        <v>1.7999999999999999E-2</v>
      </c>
      <c r="AN3950" s="3">
        <v>1.5329999999999999</v>
      </c>
      <c r="AO3950" s="3">
        <v>1.6910000000000001</v>
      </c>
      <c r="AP3950" s="3">
        <v>1.5580000000000001</v>
      </c>
      <c r="AQ3950" s="3">
        <v>0.65</v>
      </c>
      <c r="AR3950" s="3">
        <v>0.41799999999999998</v>
      </c>
      <c r="AS3950" s="3">
        <v>0.55300000000000005</v>
      </c>
      <c r="AT3950" s="3">
        <v>1.75</v>
      </c>
      <c r="AU3950" s="3">
        <v>1.9359999999999999</v>
      </c>
      <c r="AV3950" s="3">
        <v>2.0459999999999998</v>
      </c>
      <c r="AW3950" s="3">
        <v>1.921</v>
      </c>
      <c r="AX3950" s="3">
        <v>1.8240000000000001</v>
      </c>
      <c r="AY3950" s="3">
        <v>1.8169999999999999</v>
      </c>
      <c r="AZ3950" s="3">
        <v>1.85</v>
      </c>
      <c r="BA3950">
        <v>1.881</v>
      </c>
      <c r="BB3950">
        <v>2017</v>
      </c>
    </row>
    <row r="3951" spans="1:54" hidden="1" x14ac:dyDescent="0.2">
      <c r="A3951">
        <v>542</v>
      </c>
      <c r="B3951" t="s">
        <v>474</v>
      </c>
      <c r="C3951" t="s">
        <v>247</v>
      </c>
      <c r="D3951" t="s">
        <v>22</v>
      </c>
      <c r="E3951" t="s">
        <v>245</v>
      </c>
      <c r="F3951" t="s">
        <v>244</v>
      </c>
      <c r="G3951" t="s">
        <v>225</v>
      </c>
      <c r="H3951" t="s">
        <v>222</v>
      </c>
      <c r="I3951" t="s">
        <v>1301</v>
      </c>
      <c r="J3951" s="3" t="s">
        <v>215</v>
      </c>
      <c r="K3951" s="3" t="s">
        <v>215</v>
      </c>
      <c r="L3951" s="3" t="s">
        <v>215</v>
      </c>
      <c r="M3951" s="3" t="s">
        <v>215</v>
      </c>
      <c r="N3951" s="3" t="s">
        <v>215</v>
      </c>
      <c r="O3951" s="3" t="s">
        <v>215</v>
      </c>
      <c r="P3951" s="3" t="s">
        <v>215</v>
      </c>
      <c r="Q3951" s="3" t="s">
        <v>215</v>
      </c>
      <c r="R3951" s="3" t="s">
        <v>215</v>
      </c>
      <c r="S3951" s="3" t="s">
        <v>215</v>
      </c>
      <c r="T3951" s="3" t="s">
        <v>215</v>
      </c>
      <c r="U3951" s="3" t="s">
        <v>215</v>
      </c>
      <c r="V3951" s="3" t="s">
        <v>215</v>
      </c>
      <c r="W3951" s="3" t="s">
        <v>215</v>
      </c>
      <c r="X3951" s="3" t="s">
        <v>215</v>
      </c>
      <c r="Y3951" s="3">
        <v>8612.7790000000005</v>
      </c>
      <c r="Z3951" s="3">
        <v>9259.85</v>
      </c>
      <c r="AA3951" s="3">
        <v>9725.4879999999994</v>
      </c>
      <c r="AB3951" s="3">
        <v>12850.871999999999</v>
      </c>
      <c r="AC3951" s="3">
        <v>8717.9869999999992</v>
      </c>
      <c r="AD3951" s="3">
        <v>26106.508999999998</v>
      </c>
      <c r="AE3951" s="3">
        <v>18382.696</v>
      </c>
      <c r="AF3951" s="3">
        <v>23405.109</v>
      </c>
      <c r="AG3951" s="3">
        <v>12987.484</v>
      </c>
      <c r="AH3951" s="3">
        <v>208.78100000000001</v>
      </c>
      <c r="AI3951" s="3">
        <v>8138.55</v>
      </c>
      <c r="AJ3951" s="3">
        <v>8859.6810000000005</v>
      </c>
      <c r="AK3951" s="3">
        <v>17818.832999999999</v>
      </c>
      <c r="AL3951" s="3">
        <v>14425.656000000001</v>
      </c>
      <c r="AM3951" s="3">
        <v>5341.0469999999996</v>
      </c>
      <c r="AN3951" s="3">
        <v>19010.41</v>
      </c>
      <c r="AO3951" s="3">
        <v>21944.032999999999</v>
      </c>
      <c r="AP3951" s="3">
        <v>23941.548999999999</v>
      </c>
      <c r="AQ3951" s="3">
        <v>12770.234</v>
      </c>
      <c r="AR3951" s="3">
        <v>9129.01</v>
      </c>
      <c r="AS3951" s="3">
        <v>12213.493</v>
      </c>
      <c r="AT3951" s="3">
        <v>32555.813999999998</v>
      </c>
      <c r="AU3951" s="3">
        <v>36785.19</v>
      </c>
      <c r="AV3951" s="3">
        <v>39519.69</v>
      </c>
      <c r="AW3951" s="3">
        <v>38210.235999999997</v>
      </c>
      <c r="AX3951" s="3">
        <v>37402.580999999998</v>
      </c>
      <c r="AY3951" s="3">
        <v>38444.218000000001</v>
      </c>
      <c r="AZ3951" s="3">
        <v>40621.620999999999</v>
      </c>
      <c r="BA3951">
        <v>43101.394999999997</v>
      </c>
      <c r="BB3951">
        <v>2017</v>
      </c>
    </row>
    <row r="3952" spans="1:54" hidden="1" x14ac:dyDescent="0.2">
      <c r="A3952">
        <v>542</v>
      </c>
      <c r="B3952" t="s">
        <v>474</v>
      </c>
      <c r="C3952" t="s">
        <v>246</v>
      </c>
      <c r="D3952" t="s">
        <v>22</v>
      </c>
      <c r="E3952" t="s">
        <v>245</v>
      </c>
      <c r="F3952" t="s">
        <v>244</v>
      </c>
      <c r="G3952" t="s">
        <v>243</v>
      </c>
      <c r="I3952" t="s">
        <v>362</v>
      </c>
      <c r="J3952" s="3" t="s">
        <v>215</v>
      </c>
      <c r="K3952" s="3" t="s">
        <v>215</v>
      </c>
      <c r="L3952" s="3" t="s">
        <v>215</v>
      </c>
      <c r="M3952" s="3" t="s">
        <v>215</v>
      </c>
      <c r="N3952" s="3" t="s">
        <v>215</v>
      </c>
      <c r="O3952" s="3" t="s">
        <v>215</v>
      </c>
      <c r="P3952" s="3" t="s">
        <v>215</v>
      </c>
      <c r="Q3952" s="3" t="s">
        <v>215</v>
      </c>
      <c r="R3952" s="3" t="s">
        <v>215</v>
      </c>
      <c r="S3952" s="3" t="s">
        <v>215</v>
      </c>
      <c r="T3952" s="3" t="s">
        <v>215</v>
      </c>
      <c r="U3952" s="3" t="s">
        <v>215</v>
      </c>
      <c r="V3952" s="3" t="s">
        <v>215</v>
      </c>
      <c r="W3952" s="3" t="s">
        <v>215</v>
      </c>
      <c r="X3952" s="3" t="s">
        <v>215</v>
      </c>
      <c r="Y3952" s="3">
        <v>2.0409999999999999</v>
      </c>
      <c r="Z3952" s="3">
        <v>1.982</v>
      </c>
      <c r="AA3952" s="3">
        <v>1.9019999999999999</v>
      </c>
      <c r="AB3952" s="3">
        <v>2.2879999999999998</v>
      </c>
      <c r="AC3952" s="3">
        <v>1.4870000000000001</v>
      </c>
      <c r="AD3952" s="3">
        <v>4.1189999999999998</v>
      </c>
      <c r="AE3952" s="3">
        <v>2.6589999999999998</v>
      </c>
      <c r="AF3952" s="3">
        <v>3.129</v>
      </c>
      <c r="AG3952" s="3">
        <v>1.603</v>
      </c>
      <c r="AH3952" s="3">
        <v>2.4E-2</v>
      </c>
      <c r="AI3952" s="3">
        <v>0.88400000000000001</v>
      </c>
      <c r="AJ3952" s="3">
        <v>0.92400000000000004</v>
      </c>
      <c r="AK3952" s="3">
        <v>1.7430000000000001</v>
      </c>
      <c r="AL3952" s="3">
        <v>1.319</v>
      </c>
      <c r="AM3952" s="3">
        <v>0.45400000000000001</v>
      </c>
      <c r="AN3952" s="3">
        <v>1.5049999999999999</v>
      </c>
      <c r="AO3952" s="3">
        <v>1.65</v>
      </c>
      <c r="AP3952" s="3">
        <v>1.724</v>
      </c>
      <c r="AQ3952" s="3">
        <v>0.88300000000000001</v>
      </c>
      <c r="AR3952" s="3">
        <v>0.60899999999999999</v>
      </c>
      <c r="AS3952" s="3">
        <v>0.77300000000000002</v>
      </c>
      <c r="AT3952" s="3">
        <v>1.9670000000000001</v>
      </c>
      <c r="AU3952" s="3">
        <v>2.0990000000000002</v>
      </c>
      <c r="AV3952" s="3">
        <v>2.15</v>
      </c>
      <c r="AW3952" s="3">
        <v>1.9810000000000001</v>
      </c>
      <c r="AX3952" s="3">
        <v>1.8540000000000001</v>
      </c>
      <c r="AY3952" s="3">
        <v>1.819</v>
      </c>
      <c r="AZ3952" s="3">
        <v>1.8380000000000001</v>
      </c>
      <c r="BA3952">
        <v>1.8660000000000001</v>
      </c>
      <c r="BB3952">
        <v>2017</v>
      </c>
    </row>
    <row r="3953" spans="1:54" hidden="1" x14ac:dyDescent="0.2">
      <c r="A3953">
        <v>542</v>
      </c>
      <c r="B3953" t="s">
        <v>474</v>
      </c>
      <c r="C3953" t="s">
        <v>242</v>
      </c>
      <c r="D3953" t="s">
        <v>22</v>
      </c>
      <c r="E3953" t="s">
        <v>240</v>
      </c>
      <c r="F3953" t="s">
        <v>239</v>
      </c>
      <c r="G3953" t="s">
        <v>225</v>
      </c>
      <c r="H3953" t="s">
        <v>222</v>
      </c>
      <c r="I3953" t="s">
        <v>1301</v>
      </c>
      <c r="J3953" s="3" t="s">
        <v>215</v>
      </c>
      <c r="K3953" s="3" t="s">
        <v>215</v>
      </c>
      <c r="L3953" s="3" t="s">
        <v>215</v>
      </c>
      <c r="M3953" s="3" t="s">
        <v>215</v>
      </c>
      <c r="N3953" s="3" t="s">
        <v>215</v>
      </c>
      <c r="O3953" s="3" t="s">
        <v>215</v>
      </c>
      <c r="P3953" s="3" t="s">
        <v>215</v>
      </c>
      <c r="Q3953" s="3" t="s">
        <v>215</v>
      </c>
      <c r="R3953" s="3" t="s">
        <v>215</v>
      </c>
      <c r="S3953" s="3" t="s">
        <v>215</v>
      </c>
      <c r="T3953" s="3" t="s">
        <v>215</v>
      </c>
      <c r="U3953" s="3" t="s">
        <v>215</v>
      </c>
      <c r="V3953" s="3" t="s">
        <v>215</v>
      </c>
      <c r="W3953" s="3" t="s">
        <v>215</v>
      </c>
      <c r="X3953" s="3" t="s">
        <v>215</v>
      </c>
      <c r="Y3953" s="3">
        <v>11710</v>
      </c>
      <c r="Z3953" s="3">
        <v>13636</v>
      </c>
      <c r="AA3953" s="3">
        <v>15233</v>
      </c>
      <c r="AB3953" s="3">
        <v>9471.5210000000006</v>
      </c>
      <c r="AC3953" s="3">
        <v>12905.619000000001</v>
      </c>
      <c r="AD3953" s="3">
        <v>33276.879000000001</v>
      </c>
      <c r="AE3953" s="3">
        <v>24928.883000000002</v>
      </c>
      <c r="AF3953" s="3">
        <v>33103.249000000003</v>
      </c>
      <c r="AG3953" s="3">
        <v>19693.386999999999</v>
      </c>
      <c r="AH3953" s="3">
        <v>9523.5020000000004</v>
      </c>
      <c r="AI3953" s="3">
        <v>17974.5</v>
      </c>
      <c r="AJ3953" s="3">
        <v>22533.5</v>
      </c>
      <c r="AK3953" s="3">
        <v>14986.874</v>
      </c>
      <c r="AL3953" s="3">
        <v>12741.904</v>
      </c>
      <c r="AM3953" s="3">
        <v>-7528.5379999999996</v>
      </c>
      <c r="AN3953" s="3">
        <v>10126.567999999999</v>
      </c>
      <c r="AO3953" s="3">
        <v>12646.388999999999</v>
      </c>
      <c r="AP3953" s="3">
        <v>10845.136</v>
      </c>
      <c r="AQ3953" s="3">
        <v>-2841.9470000000001</v>
      </c>
      <c r="AR3953" s="3">
        <v>-4604.1049999999996</v>
      </c>
      <c r="AS3953" s="3">
        <v>-4867.5280000000002</v>
      </c>
      <c r="AT3953" s="3">
        <v>12864.898999999999</v>
      </c>
      <c r="AU3953" s="3">
        <v>15958.184999999999</v>
      </c>
      <c r="AV3953" s="3">
        <v>20053.222000000002</v>
      </c>
      <c r="AW3953" s="3">
        <v>16128.531999999999</v>
      </c>
      <c r="AX3953" s="3">
        <v>18125.526999999998</v>
      </c>
      <c r="AY3953" s="3">
        <v>22134.991999999998</v>
      </c>
      <c r="AZ3953" s="3">
        <v>26344.064999999999</v>
      </c>
      <c r="BA3953">
        <v>28008.423999999999</v>
      </c>
      <c r="BB3953">
        <v>2017</v>
      </c>
    </row>
    <row r="3954" spans="1:54" hidden="1" x14ac:dyDescent="0.2">
      <c r="A3954">
        <v>542</v>
      </c>
      <c r="B3954" t="s">
        <v>474</v>
      </c>
      <c r="C3954" t="s">
        <v>241</v>
      </c>
      <c r="D3954" t="s">
        <v>22</v>
      </c>
      <c r="E3954" t="s">
        <v>240</v>
      </c>
      <c r="F3954" t="s">
        <v>239</v>
      </c>
      <c r="G3954" t="s">
        <v>217</v>
      </c>
      <c r="I3954" t="s">
        <v>238</v>
      </c>
      <c r="J3954" s="3" t="s">
        <v>215</v>
      </c>
      <c r="K3954" s="3" t="s">
        <v>215</v>
      </c>
      <c r="L3954" s="3" t="s">
        <v>215</v>
      </c>
      <c r="M3954" s="3" t="s">
        <v>215</v>
      </c>
      <c r="N3954" s="3" t="s">
        <v>215</v>
      </c>
      <c r="O3954" s="3" t="s">
        <v>215</v>
      </c>
      <c r="P3954" s="3" t="s">
        <v>215</v>
      </c>
      <c r="Q3954" s="3" t="s">
        <v>215</v>
      </c>
      <c r="R3954" s="3" t="s">
        <v>215</v>
      </c>
      <c r="S3954" s="3" t="s">
        <v>215</v>
      </c>
      <c r="T3954" s="3" t="s">
        <v>215</v>
      </c>
      <c r="U3954" s="3" t="s">
        <v>215</v>
      </c>
      <c r="V3954" s="3" t="s">
        <v>215</v>
      </c>
      <c r="W3954" s="3" t="s">
        <v>215</v>
      </c>
      <c r="X3954" s="3" t="s">
        <v>215</v>
      </c>
      <c r="Y3954" s="3">
        <v>2.73</v>
      </c>
      <c r="Z3954" s="3">
        <v>2.8340000000000001</v>
      </c>
      <c r="AA3954" s="3">
        <v>2.8719999999999999</v>
      </c>
      <c r="AB3954" s="3">
        <v>1.806</v>
      </c>
      <c r="AC3954" s="3">
        <v>2.2370000000000001</v>
      </c>
      <c r="AD3954" s="3">
        <v>5.2389999999999999</v>
      </c>
      <c r="AE3954" s="3">
        <v>3.6230000000000002</v>
      </c>
      <c r="AF3954" s="3">
        <v>4.3449999999999998</v>
      </c>
      <c r="AG3954" s="3">
        <v>2.4289999999999998</v>
      </c>
      <c r="AH3954" s="3">
        <v>1.087</v>
      </c>
      <c r="AI3954" s="3">
        <v>1.954</v>
      </c>
      <c r="AJ3954" s="3">
        <v>2.3330000000000002</v>
      </c>
      <c r="AK3954" s="3">
        <v>1.4370000000000001</v>
      </c>
      <c r="AL3954" s="3">
        <v>1.1539999999999999</v>
      </c>
      <c r="AM3954" s="3">
        <v>-0.65400000000000003</v>
      </c>
      <c r="AN3954" s="3">
        <v>0.8</v>
      </c>
      <c r="AO3954" s="3">
        <v>0.94899999999999995</v>
      </c>
      <c r="AP3954" s="3">
        <v>0.78700000000000003</v>
      </c>
      <c r="AQ3954" s="3">
        <v>-0.19900000000000001</v>
      </c>
      <c r="AR3954" s="3">
        <v>-0.31</v>
      </c>
      <c r="AS3954" s="3">
        <v>-0.311</v>
      </c>
      <c r="AT3954" s="3">
        <v>0.78600000000000003</v>
      </c>
      <c r="AU3954" s="3">
        <v>0.91800000000000004</v>
      </c>
      <c r="AV3954" s="3">
        <v>1.097</v>
      </c>
      <c r="AW3954" s="3">
        <v>0.83899999999999997</v>
      </c>
      <c r="AX3954" s="3">
        <v>0.9</v>
      </c>
      <c r="AY3954" s="3">
        <v>1.0469999999999999</v>
      </c>
      <c r="AZ3954" s="3">
        <v>1.1910000000000001</v>
      </c>
      <c r="BA3954">
        <v>1.2110000000000001</v>
      </c>
      <c r="BB3954">
        <v>2017</v>
      </c>
    </row>
    <row r="3955" spans="1:54" hidden="1" x14ac:dyDescent="0.2">
      <c r="A3955">
        <v>542</v>
      </c>
      <c r="B3955" t="s">
        <v>474</v>
      </c>
      <c r="C3955" t="s">
        <v>237</v>
      </c>
      <c r="D3955" t="s">
        <v>22</v>
      </c>
      <c r="E3955" t="s">
        <v>235</v>
      </c>
      <c r="F3955" t="s">
        <v>234</v>
      </c>
      <c r="G3955" t="s">
        <v>225</v>
      </c>
      <c r="H3955" t="s">
        <v>222</v>
      </c>
      <c r="I3955" t="s">
        <v>1301</v>
      </c>
      <c r="J3955" s="3" t="s">
        <v>215</v>
      </c>
      <c r="K3955" s="3" t="s">
        <v>215</v>
      </c>
      <c r="L3955" s="3" t="s">
        <v>215</v>
      </c>
      <c r="M3955" s="3" t="s">
        <v>215</v>
      </c>
      <c r="N3955" s="3" t="s">
        <v>215</v>
      </c>
      <c r="O3955" s="3" t="s">
        <v>215</v>
      </c>
      <c r="P3955" s="3" t="s">
        <v>215</v>
      </c>
      <c r="Q3955" s="3" t="s">
        <v>215</v>
      </c>
      <c r="R3955" s="3" t="s">
        <v>215</v>
      </c>
      <c r="S3955" s="3" t="s">
        <v>215</v>
      </c>
      <c r="T3955" s="3" t="s">
        <v>215</v>
      </c>
      <c r="U3955" s="3" t="s">
        <v>215</v>
      </c>
      <c r="V3955" s="3" t="s">
        <v>215</v>
      </c>
      <c r="W3955" s="3" t="s">
        <v>215</v>
      </c>
      <c r="X3955" s="3" t="s">
        <v>215</v>
      </c>
      <c r="Y3955" s="3" t="s">
        <v>215</v>
      </c>
      <c r="Z3955" s="3" t="s">
        <v>215</v>
      </c>
      <c r="AA3955" s="3" t="s">
        <v>215</v>
      </c>
      <c r="AB3955" s="3" t="s">
        <v>215</v>
      </c>
      <c r="AC3955" s="3" t="s">
        <v>215</v>
      </c>
      <c r="AD3955" s="3" t="s">
        <v>215</v>
      </c>
      <c r="AE3955" s="3" t="s">
        <v>215</v>
      </c>
      <c r="AF3955" s="3" t="s">
        <v>215</v>
      </c>
      <c r="AG3955" s="3">
        <v>164330</v>
      </c>
      <c r="AH3955" s="3">
        <v>197622.30799999999</v>
      </c>
      <c r="AI3955" s="3">
        <v>234429.984</v>
      </c>
      <c r="AJ3955" s="3">
        <v>266300.29499999998</v>
      </c>
      <c r="AK3955" s="3">
        <v>279617.397</v>
      </c>
      <c r="AL3955" s="3">
        <v>297084.24</v>
      </c>
      <c r="AM3955" s="3">
        <v>345666.94500000001</v>
      </c>
      <c r="AN3955" s="3">
        <v>369777.08199999999</v>
      </c>
      <c r="AO3955" s="3">
        <v>398876.99599999998</v>
      </c>
      <c r="AP3955" s="3">
        <v>-27684.5</v>
      </c>
      <c r="AQ3955" s="3">
        <v>27096.7</v>
      </c>
      <c r="AR3955" s="3">
        <v>51417.235999999997</v>
      </c>
      <c r="AS3955" s="3">
        <v>99364.788</v>
      </c>
      <c r="AT3955" s="3">
        <v>111718.609</v>
      </c>
      <c r="AU3955" s="3">
        <v>114903.815</v>
      </c>
      <c r="AV3955" s="3">
        <v>104126.73</v>
      </c>
      <c r="AW3955" s="3">
        <v>97950.585000000006</v>
      </c>
      <c r="AX3955" s="3">
        <v>96014.414000000004</v>
      </c>
      <c r="AY3955" s="3">
        <v>92553.796000000002</v>
      </c>
      <c r="AZ3955" s="3">
        <v>90397.025999999998</v>
      </c>
      <c r="BA3955">
        <v>88601.224000000002</v>
      </c>
      <c r="BB3955">
        <v>2017</v>
      </c>
    </row>
    <row r="3956" spans="1:54" hidden="1" x14ac:dyDescent="0.2">
      <c r="A3956">
        <v>542</v>
      </c>
      <c r="B3956" t="s">
        <v>474</v>
      </c>
      <c r="C3956" t="s">
        <v>236</v>
      </c>
      <c r="D3956" t="s">
        <v>22</v>
      </c>
      <c r="E3956" t="s">
        <v>235</v>
      </c>
      <c r="F3956" t="s">
        <v>234</v>
      </c>
      <c r="G3956" t="s">
        <v>217</v>
      </c>
      <c r="I3956" t="s">
        <v>354</v>
      </c>
      <c r="J3956" s="3" t="s">
        <v>215</v>
      </c>
      <c r="K3956" s="3" t="s">
        <v>215</v>
      </c>
      <c r="L3956" s="3" t="s">
        <v>215</v>
      </c>
      <c r="M3956" s="3" t="s">
        <v>215</v>
      </c>
      <c r="N3956" s="3" t="s">
        <v>215</v>
      </c>
      <c r="O3956" s="3" t="s">
        <v>215</v>
      </c>
      <c r="P3956" s="3" t="s">
        <v>215</v>
      </c>
      <c r="Q3956" s="3" t="s">
        <v>215</v>
      </c>
      <c r="R3956" s="3" t="s">
        <v>215</v>
      </c>
      <c r="S3956" s="3" t="s">
        <v>215</v>
      </c>
      <c r="T3956" s="3" t="s">
        <v>215</v>
      </c>
      <c r="U3956" s="3" t="s">
        <v>215</v>
      </c>
      <c r="V3956" s="3" t="s">
        <v>215</v>
      </c>
      <c r="W3956" s="3" t="s">
        <v>215</v>
      </c>
      <c r="X3956" s="3" t="s">
        <v>215</v>
      </c>
      <c r="Y3956" s="3" t="s">
        <v>215</v>
      </c>
      <c r="Z3956" s="3" t="s">
        <v>215</v>
      </c>
      <c r="AA3956" s="3" t="s">
        <v>215</v>
      </c>
      <c r="AB3956" s="3" t="s">
        <v>215</v>
      </c>
      <c r="AC3956" s="3" t="s">
        <v>215</v>
      </c>
      <c r="AD3956" s="3" t="s">
        <v>215</v>
      </c>
      <c r="AE3956" s="3" t="s">
        <v>215</v>
      </c>
      <c r="AF3956" s="3" t="s">
        <v>215</v>
      </c>
      <c r="AG3956" s="3">
        <v>20.265000000000001</v>
      </c>
      <c r="AH3956" s="3">
        <v>22.559000000000001</v>
      </c>
      <c r="AI3956" s="3">
        <v>25.486999999999998</v>
      </c>
      <c r="AJ3956" s="3">
        <v>27.565999999999999</v>
      </c>
      <c r="AK3956" s="3">
        <v>26.802</v>
      </c>
      <c r="AL3956" s="3">
        <v>26.898</v>
      </c>
      <c r="AM3956" s="3">
        <v>30.013000000000002</v>
      </c>
      <c r="AN3956" s="3">
        <v>29.224</v>
      </c>
      <c r="AO3956" s="3">
        <v>29.93</v>
      </c>
      <c r="AP3956" s="3">
        <v>-2.0099999999999998</v>
      </c>
      <c r="AQ3956" s="3">
        <v>1.8959999999999999</v>
      </c>
      <c r="AR3956" s="3">
        <v>3.46</v>
      </c>
      <c r="AS3956" s="3">
        <v>6.3529999999999998</v>
      </c>
      <c r="AT3956" s="3">
        <v>6.8230000000000004</v>
      </c>
      <c r="AU3956" s="3">
        <v>6.609</v>
      </c>
      <c r="AV3956" s="3">
        <v>5.694</v>
      </c>
      <c r="AW3956" s="3">
        <v>5.0919999999999996</v>
      </c>
      <c r="AX3956" s="3">
        <v>4.7649999999999997</v>
      </c>
      <c r="AY3956" s="3">
        <v>4.3789999999999996</v>
      </c>
      <c r="AZ3956" s="3">
        <v>4.0880000000000001</v>
      </c>
      <c r="BA3956">
        <v>3.8319999999999999</v>
      </c>
      <c r="BB3956">
        <v>2017</v>
      </c>
    </row>
    <row r="3957" spans="1:54" hidden="1" x14ac:dyDescent="0.2">
      <c r="A3957">
        <v>542</v>
      </c>
      <c r="B3957" t="s">
        <v>474</v>
      </c>
      <c r="C3957" t="s">
        <v>233</v>
      </c>
      <c r="D3957" t="s">
        <v>22</v>
      </c>
      <c r="E3957" t="s">
        <v>231</v>
      </c>
      <c r="F3957" t="s">
        <v>230</v>
      </c>
      <c r="G3957" t="s">
        <v>225</v>
      </c>
      <c r="H3957" t="s">
        <v>222</v>
      </c>
      <c r="I3957" t="s">
        <v>1301</v>
      </c>
      <c r="J3957" s="3" t="s">
        <v>215</v>
      </c>
      <c r="K3957" s="3" t="s">
        <v>215</v>
      </c>
      <c r="L3957" s="3" t="s">
        <v>215</v>
      </c>
      <c r="M3957" s="3" t="s">
        <v>215</v>
      </c>
      <c r="N3957" s="3" t="s">
        <v>215</v>
      </c>
      <c r="O3957" s="3" t="s">
        <v>215</v>
      </c>
      <c r="P3957" s="3" t="s">
        <v>215</v>
      </c>
      <c r="Q3957" s="3" t="s">
        <v>215</v>
      </c>
      <c r="R3957" s="3" t="s">
        <v>215</v>
      </c>
      <c r="S3957" s="3" t="s">
        <v>215</v>
      </c>
      <c r="T3957" s="3">
        <v>26432.991999999998</v>
      </c>
      <c r="U3957" s="3">
        <v>29810.113000000001</v>
      </c>
      <c r="V3957" s="3">
        <v>33356.406000000003</v>
      </c>
      <c r="W3957" s="3">
        <v>35372.264000000003</v>
      </c>
      <c r="X3957" s="3">
        <v>37079.17</v>
      </c>
      <c r="Y3957" s="3">
        <v>38366.080999999998</v>
      </c>
      <c r="Z3957" s="3">
        <v>39659.451999999997</v>
      </c>
      <c r="AA3957" s="3">
        <v>54334.559999999998</v>
      </c>
      <c r="AB3957" s="3">
        <v>76932.25</v>
      </c>
      <c r="AC3957" s="3">
        <v>96614.459000000003</v>
      </c>
      <c r="AD3957" s="3">
        <v>108705.56600000001</v>
      </c>
      <c r="AE3957" s="3">
        <v>121815.723</v>
      </c>
      <c r="AF3957" s="3">
        <v>133730</v>
      </c>
      <c r="AG3957" s="3">
        <v>165825</v>
      </c>
      <c r="AH3957" s="3">
        <v>203687</v>
      </c>
      <c r="AI3957" s="3">
        <v>247972</v>
      </c>
      <c r="AJ3957" s="3">
        <v>282783</v>
      </c>
      <c r="AK3957" s="3">
        <v>298902</v>
      </c>
      <c r="AL3957" s="3">
        <v>311046</v>
      </c>
      <c r="AM3957" s="3">
        <v>361409</v>
      </c>
      <c r="AN3957" s="3">
        <v>390037.5</v>
      </c>
      <c r="AO3957" s="3">
        <v>419939</v>
      </c>
      <c r="AP3957" s="3">
        <v>443560.5</v>
      </c>
      <c r="AQ3957" s="3">
        <v>505873.7</v>
      </c>
      <c r="AR3957" s="3">
        <v>554513.68099999998</v>
      </c>
      <c r="AS3957" s="3">
        <v>618231.40800000005</v>
      </c>
      <c r="AT3957" s="3">
        <v>654900</v>
      </c>
      <c r="AU3957" s="3">
        <v>691658.18299999996</v>
      </c>
      <c r="AV3957" s="3">
        <v>710803.20799999998</v>
      </c>
      <c r="AW3957" s="3">
        <v>736010.56</v>
      </c>
      <c r="AX3957" s="3">
        <v>764461.65</v>
      </c>
      <c r="AY3957" s="3">
        <v>793622.44400000002</v>
      </c>
      <c r="AZ3957" s="3">
        <v>823950.63</v>
      </c>
      <c r="BA3957">
        <v>855604.08600000001</v>
      </c>
      <c r="BB3957">
        <v>2017</v>
      </c>
    </row>
    <row r="3958" spans="1:54" hidden="1" x14ac:dyDescent="0.2">
      <c r="A3958">
        <v>542</v>
      </c>
      <c r="B3958" t="s">
        <v>474</v>
      </c>
      <c r="C3958" t="s">
        <v>232</v>
      </c>
      <c r="D3958" t="s">
        <v>22</v>
      </c>
      <c r="E3958" t="s">
        <v>231</v>
      </c>
      <c r="F3958" t="s">
        <v>230</v>
      </c>
      <c r="G3958" t="s">
        <v>217</v>
      </c>
      <c r="I3958" t="s">
        <v>229</v>
      </c>
      <c r="J3958" s="3" t="s">
        <v>215</v>
      </c>
      <c r="K3958" s="3" t="s">
        <v>215</v>
      </c>
      <c r="L3958" s="3" t="s">
        <v>215</v>
      </c>
      <c r="M3958" s="3" t="s">
        <v>215</v>
      </c>
      <c r="N3958" s="3" t="s">
        <v>215</v>
      </c>
      <c r="O3958" s="3" t="s">
        <v>215</v>
      </c>
      <c r="P3958" s="3" t="s">
        <v>215</v>
      </c>
      <c r="Q3958" s="3" t="s">
        <v>215</v>
      </c>
      <c r="R3958" s="3" t="s">
        <v>215</v>
      </c>
      <c r="S3958" s="3" t="s">
        <v>215</v>
      </c>
      <c r="T3958" s="3">
        <v>13.369</v>
      </c>
      <c r="U3958" s="3">
        <v>12.478999999999999</v>
      </c>
      <c r="V3958" s="3">
        <v>12.207000000000001</v>
      </c>
      <c r="W3958" s="3">
        <v>11.407999999999999</v>
      </c>
      <c r="X3958" s="3">
        <v>10.129</v>
      </c>
      <c r="Y3958" s="3">
        <v>8.9450000000000003</v>
      </c>
      <c r="Z3958" s="3">
        <v>8.2430000000000003</v>
      </c>
      <c r="AA3958" s="3">
        <v>10.244999999999999</v>
      </c>
      <c r="AB3958" s="3">
        <v>14.667999999999999</v>
      </c>
      <c r="AC3958" s="3">
        <v>16.748000000000001</v>
      </c>
      <c r="AD3958" s="3">
        <v>17.114000000000001</v>
      </c>
      <c r="AE3958" s="3">
        <v>17.702000000000002</v>
      </c>
      <c r="AF3958" s="3">
        <v>17.550999999999998</v>
      </c>
      <c r="AG3958" s="3">
        <v>20.449000000000002</v>
      </c>
      <c r="AH3958" s="3">
        <v>23.251000000000001</v>
      </c>
      <c r="AI3958" s="3">
        <v>26.959</v>
      </c>
      <c r="AJ3958" s="3">
        <v>29.271999999999998</v>
      </c>
      <c r="AK3958" s="3">
        <v>28.651</v>
      </c>
      <c r="AL3958" s="3">
        <v>28.161999999999999</v>
      </c>
      <c r="AM3958" s="3">
        <v>31.38</v>
      </c>
      <c r="AN3958" s="3">
        <v>30.824999999999999</v>
      </c>
      <c r="AO3958" s="3">
        <v>31.510999999999999</v>
      </c>
      <c r="AP3958" s="3">
        <v>32.201000000000001</v>
      </c>
      <c r="AQ3958" s="3">
        <v>35.39</v>
      </c>
      <c r="AR3958" s="3">
        <v>37.314</v>
      </c>
      <c r="AS3958" s="3">
        <v>39.526000000000003</v>
      </c>
      <c r="AT3958" s="3">
        <v>39.996000000000002</v>
      </c>
      <c r="AU3958" s="3">
        <v>39.781999999999996</v>
      </c>
      <c r="AV3958" s="3">
        <v>38.866999999999997</v>
      </c>
      <c r="AW3958" s="3">
        <v>38.265000000000001</v>
      </c>
      <c r="AX3958" s="3">
        <v>37.938000000000002</v>
      </c>
      <c r="AY3958" s="3">
        <v>37.552</v>
      </c>
      <c r="AZ3958" s="3">
        <v>37.261000000000003</v>
      </c>
      <c r="BA3958">
        <v>37.005000000000003</v>
      </c>
      <c r="BB3958">
        <v>2017</v>
      </c>
    </row>
    <row r="3959" spans="1:54" hidden="1" x14ac:dyDescent="0.2">
      <c r="A3959">
        <v>542</v>
      </c>
      <c r="B3959" t="s">
        <v>474</v>
      </c>
      <c r="C3959" t="s">
        <v>228</v>
      </c>
      <c r="D3959" t="s">
        <v>22</v>
      </c>
      <c r="E3959" t="s">
        <v>227</v>
      </c>
      <c r="F3959" t="s">
        <v>226</v>
      </c>
      <c r="G3959" t="s">
        <v>225</v>
      </c>
      <c r="H3959" t="s">
        <v>222</v>
      </c>
      <c r="I3959" t="s">
        <v>1301</v>
      </c>
      <c r="J3959" s="3">
        <v>39471.4</v>
      </c>
      <c r="K3959" s="3">
        <v>49324</v>
      </c>
      <c r="L3959" s="3">
        <v>56858.6</v>
      </c>
      <c r="M3959" s="3">
        <v>67509.3</v>
      </c>
      <c r="N3959" s="3">
        <v>77855.600000000006</v>
      </c>
      <c r="O3959" s="3">
        <v>87239.6</v>
      </c>
      <c r="P3959" s="3">
        <v>101840.2</v>
      </c>
      <c r="Q3959" s="3">
        <v>120204.9</v>
      </c>
      <c r="R3959" s="3">
        <v>144073.4</v>
      </c>
      <c r="S3959" s="3">
        <v>163518.1</v>
      </c>
      <c r="T3959" s="3">
        <v>197712.3</v>
      </c>
      <c r="U3959" s="3">
        <v>238877.2</v>
      </c>
      <c r="V3959" s="3">
        <v>273267.40000000002</v>
      </c>
      <c r="W3959" s="3">
        <v>310073.7</v>
      </c>
      <c r="X3959" s="3">
        <v>366054.2</v>
      </c>
      <c r="Y3959" s="3">
        <v>428927.2</v>
      </c>
      <c r="Z3959" s="3">
        <v>481140.8</v>
      </c>
      <c r="AA3959" s="3">
        <v>530347.1</v>
      </c>
      <c r="AB3959" s="3">
        <v>524476.69999999995</v>
      </c>
      <c r="AC3959" s="3">
        <v>576872.80000000005</v>
      </c>
      <c r="AD3959" s="3">
        <v>635184.5</v>
      </c>
      <c r="AE3959" s="3">
        <v>688164.8</v>
      </c>
      <c r="AF3959" s="3">
        <v>761938.9</v>
      </c>
      <c r="AG3959" s="3">
        <v>810915.4</v>
      </c>
      <c r="AH3959" s="3">
        <v>876033.1</v>
      </c>
      <c r="AI3959" s="3">
        <v>919797.3</v>
      </c>
      <c r="AJ3959" s="3">
        <v>966054.6</v>
      </c>
      <c r="AK3959" s="3">
        <v>1043257.8</v>
      </c>
      <c r="AL3959" s="3">
        <v>1104492.2</v>
      </c>
      <c r="AM3959" s="3">
        <v>1151707.8</v>
      </c>
      <c r="AN3959" s="3">
        <v>1265308</v>
      </c>
      <c r="AO3959" s="3">
        <v>1332681.1000000001</v>
      </c>
      <c r="AP3959" s="3">
        <v>1377456.6</v>
      </c>
      <c r="AQ3959" s="3">
        <v>1429445.4</v>
      </c>
      <c r="AR3959" s="3">
        <v>1486079.4</v>
      </c>
      <c r="AS3959" s="3">
        <v>1564123.9</v>
      </c>
      <c r="AT3959" s="3">
        <v>1637420.8</v>
      </c>
      <c r="AU3959" s="3">
        <v>1738626.568</v>
      </c>
      <c r="AV3959" s="3">
        <v>1828826.798</v>
      </c>
      <c r="AW3959" s="3">
        <v>1923432.3759999999</v>
      </c>
      <c r="AX3959" s="3">
        <v>2015034.8019999999</v>
      </c>
      <c r="AY3959" s="3">
        <v>2113372.08</v>
      </c>
      <c r="AZ3959" s="3">
        <v>2211298.0070000002</v>
      </c>
      <c r="BA3959">
        <v>2312130.827</v>
      </c>
      <c r="BB3959">
        <v>2017</v>
      </c>
    </row>
    <row r="3960" spans="1:54" hidden="1" x14ac:dyDescent="0.2">
      <c r="A3960">
        <v>542</v>
      </c>
      <c r="B3960" t="s">
        <v>474</v>
      </c>
      <c r="C3960" t="s">
        <v>224</v>
      </c>
      <c r="D3960" t="s">
        <v>22</v>
      </c>
      <c r="E3960" t="s">
        <v>219</v>
      </c>
      <c r="F3960" t="s">
        <v>218</v>
      </c>
      <c r="G3960" t="s">
        <v>223</v>
      </c>
      <c r="H3960" t="s">
        <v>222</v>
      </c>
      <c r="I3960" t="s">
        <v>1302</v>
      </c>
      <c r="J3960" s="3">
        <v>-6.8449999999999998</v>
      </c>
      <c r="K3960" s="3">
        <v>-6.4219999999999997</v>
      </c>
      <c r="L3960" s="3">
        <v>-5.5419999999999998</v>
      </c>
      <c r="M3960" s="3">
        <v>-3.5059999999999998</v>
      </c>
      <c r="N3960" s="3">
        <v>-1.756</v>
      </c>
      <c r="O3960" s="3">
        <v>-2.0790000000000002</v>
      </c>
      <c r="P3960" s="3">
        <v>2.762</v>
      </c>
      <c r="Q3960" s="3">
        <v>8.8279999999999994</v>
      </c>
      <c r="R3960" s="3">
        <v>13.055</v>
      </c>
      <c r="S3960" s="3">
        <v>4.1550000000000002</v>
      </c>
      <c r="T3960" s="3">
        <v>-2.4039999999999999</v>
      </c>
      <c r="U3960" s="3">
        <v>-7.6050000000000004</v>
      </c>
      <c r="V3960" s="3">
        <v>-2.4319999999999999</v>
      </c>
      <c r="W3960" s="3">
        <v>2.0259999999999998</v>
      </c>
      <c r="X3960" s="3">
        <v>-4.4640000000000004</v>
      </c>
      <c r="Y3960" s="3">
        <v>-9.7520000000000007</v>
      </c>
      <c r="Z3960" s="3">
        <v>-23.831</v>
      </c>
      <c r="AA3960" s="3">
        <v>-10.285</v>
      </c>
      <c r="AB3960" s="3">
        <v>40.057000000000002</v>
      </c>
      <c r="AC3960" s="3">
        <v>21.608000000000001</v>
      </c>
      <c r="AD3960" s="3">
        <v>10.444000000000001</v>
      </c>
      <c r="AE3960" s="3">
        <v>2.7</v>
      </c>
      <c r="AF3960" s="3">
        <v>4.6929999999999996</v>
      </c>
      <c r="AG3960" s="3">
        <v>11.877000000000001</v>
      </c>
      <c r="AH3960" s="3">
        <v>29.742999999999999</v>
      </c>
      <c r="AI3960" s="3">
        <v>12.654999999999999</v>
      </c>
      <c r="AJ3960" s="3">
        <v>3.569</v>
      </c>
      <c r="AK3960" s="3">
        <v>11.795</v>
      </c>
      <c r="AL3960" s="3">
        <v>3.19</v>
      </c>
      <c r="AM3960" s="3">
        <v>33.593000000000004</v>
      </c>
      <c r="AN3960" s="3">
        <v>28.85</v>
      </c>
      <c r="AO3960" s="3">
        <v>18.655999999999999</v>
      </c>
      <c r="AP3960" s="3">
        <v>50.835000000000001</v>
      </c>
      <c r="AQ3960" s="3">
        <v>81.147999999999996</v>
      </c>
      <c r="AR3960" s="3">
        <v>84.373000000000005</v>
      </c>
      <c r="AS3960" s="3">
        <v>105.94</v>
      </c>
      <c r="AT3960" s="3">
        <v>99.242999999999995</v>
      </c>
      <c r="AU3960" s="3">
        <v>78.459999999999994</v>
      </c>
      <c r="AV3960" s="3">
        <v>92.418999999999997</v>
      </c>
      <c r="AW3960" s="3">
        <v>103.95399999999999</v>
      </c>
      <c r="AX3960" s="3">
        <v>108.80500000000001</v>
      </c>
      <c r="AY3960" s="3">
        <v>113.599</v>
      </c>
      <c r="AZ3960" s="3">
        <v>116.63200000000001</v>
      </c>
      <c r="BA3960">
        <v>119.72199999999999</v>
      </c>
      <c r="BB3960">
        <v>2017</v>
      </c>
    </row>
    <row r="3961" spans="1:54" hidden="1" x14ac:dyDescent="0.2">
      <c r="A3961">
        <v>542</v>
      </c>
      <c r="B3961" t="s">
        <v>474</v>
      </c>
      <c r="C3961" t="s">
        <v>220</v>
      </c>
      <c r="D3961" t="s">
        <v>22</v>
      </c>
      <c r="E3961" t="s">
        <v>219</v>
      </c>
      <c r="F3961" t="s">
        <v>218</v>
      </c>
      <c r="G3961" t="s">
        <v>217</v>
      </c>
      <c r="I3961" t="s">
        <v>216</v>
      </c>
      <c r="J3961" s="3">
        <v>-10.534000000000001</v>
      </c>
      <c r="K3961" s="3">
        <v>-8.8670000000000009</v>
      </c>
      <c r="L3961" s="3">
        <v>-7.1260000000000003</v>
      </c>
      <c r="M3961" s="3">
        <v>-4.0279999999999996</v>
      </c>
      <c r="N3961" s="3">
        <v>-1.8180000000000001</v>
      </c>
      <c r="O3961" s="3">
        <v>-2.0739999999999998</v>
      </c>
      <c r="P3961" s="3">
        <v>2.391</v>
      </c>
      <c r="Q3961" s="3">
        <v>6.0410000000000004</v>
      </c>
      <c r="R3961" s="3">
        <v>6.6280000000000001</v>
      </c>
      <c r="S3961" s="3">
        <v>1.706</v>
      </c>
      <c r="T3961" s="3">
        <v>-0.86</v>
      </c>
      <c r="U3961" s="3">
        <v>-2.335</v>
      </c>
      <c r="V3961" s="3">
        <v>-0.69499999999999995</v>
      </c>
      <c r="W3961" s="3">
        <v>0.52400000000000002</v>
      </c>
      <c r="X3961" s="3">
        <v>-0.98</v>
      </c>
      <c r="Y3961" s="3">
        <v>-1.7529999999999999</v>
      </c>
      <c r="Z3961" s="3">
        <v>-3.984</v>
      </c>
      <c r="AA3961" s="3">
        <v>-1.845</v>
      </c>
      <c r="AB3961" s="3">
        <v>10.702999999999999</v>
      </c>
      <c r="AC3961" s="3">
        <v>4.4530000000000003</v>
      </c>
      <c r="AD3961" s="3">
        <v>1.86</v>
      </c>
      <c r="AE3961" s="3">
        <v>0.50700000000000001</v>
      </c>
      <c r="AF3961" s="3">
        <v>0.77100000000000002</v>
      </c>
      <c r="AG3961" s="3">
        <v>1.7450000000000001</v>
      </c>
      <c r="AH3961" s="3">
        <v>3.8889999999999998</v>
      </c>
      <c r="AI3961" s="3">
        <v>1.409</v>
      </c>
      <c r="AJ3961" s="3">
        <v>0.35299999999999998</v>
      </c>
      <c r="AK3961" s="3">
        <v>1.0509999999999999</v>
      </c>
      <c r="AL3961" s="3">
        <v>0.318</v>
      </c>
      <c r="AM3961" s="3">
        <v>3.7250000000000001</v>
      </c>
      <c r="AN3961" s="3">
        <v>2.6360000000000001</v>
      </c>
      <c r="AO3961" s="3">
        <v>1.5509999999999999</v>
      </c>
      <c r="AP3961" s="3">
        <v>4.157</v>
      </c>
      <c r="AQ3961" s="3">
        <v>6.2149999999999999</v>
      </c>
      <c r="AR3961" s="3">
        <v>5.9779999999999998</v>
      </c>
      <c r="AS3961" s="3">
        <v>7.6609999999999996</v>
      </c>
      <c r="AT3961" s="3">
        <v>7.0330000000000004</v>
      </c>
      <c r="AU3961" s="3">
        <v>5.101</v>
      </c>
      <c r="AV3961" s="3">
        <v>5.4580000000000002</v>
      </c>
      <c r="AW3961" s="3">
        <v>5.8479999999999999</v>
      </c>
      <c r="AX3961" s="3">
        <v>5.8369999999999997</v>
      </c>
      <c r="AY3961" s="3">
        <v>5.8029999999999999</v>
      </c>
      <c r="AZ3961" s="3">
        <v>5.6749999999999998</v>
      </c>
      <c r="BA3961">
        <v>5.556</v>
      </c>
      <c r="BB3961">
        <v>2017</v>
      </c>
    </row>
    <row r="3962" spans="1:54" x14ac:dyDescent="0.2">
      <c r="A3962">
        <v>967</v>
      </c>
      <c r="B3962" t="s">
        <v>473</v>
      </c>
      <c r="C3962" t="s">
        <v>352</v>
      </c>
      <c r="D3962" t="s">
        <v>83</v>
      </c>
      <c r="E3962" t="s">
        <v>349</v>
      </c>
      <c r="F3962" t="s">
        <v>351</v>
      </c>
      <c r="G3962" t="s">
        <v>225</v>
      </c>
      <c r="H3962" t="s">
        <v>222</v>
      </c>
      <c r="I3962" t="s">
        <v>1303</v>
      </c>
      <c r="J3962" s="3" t="s">
        <v>215</v>
      </c>
      <c r="K3962" s="3" t="s">
        <v>215</v>
      </c>
      <c r="L3962" s="3" t="s">
        <v>215</v>
      </c>
      <c r="M3962" s="3" t="s">
        <v>215</v>
      </c>
      <c r="N3962" s="3" t="s">
        <v>215</v>
      </c>
      <c r="O3962" s="3" t="s">
        <v>215</v>
      </c>
      <c r="P3962" s="3" t="s">
        <v>215</v>
      </c>
      <c r="Q3962" s="3" t="s">
        <v>215</v>
      </c>
      <c r="R3962" s="3" t="s">
        <v>215</v>
      </c>
      <c r="S3962" s="3" t="s">
        <v>215</v>
      </c>
      <c r="T3962" s="3" t="s">
        <v>215</v>
      </c>
      <c r="U3962" s="3" t="s">
        <v>215</v>
      </c>
      <c r="V3962" s="3" t="s">
        <v>215</v>
      </c>
      <c r="W3962" s="3" t="s">
        <v>215</v>
      </c>
      <c r="X3962" s="3" t="s">
        <v>215</v>
      </c>
      <c r="Y3962" s="3" t="s">
        <v>215</v>
      </c>
      <c r="Z3962" s="3" t="s">
        <v>215</v>
      </c>
      <c r="AA3962" s="3" t="s">
        <v>215</v>
      </c>
      <c r="AB3962" s="3" t="s">
        <v>215</v>
      </c>
      <c r="AC3962" s="3" t="s">
        <v>215</v>
      </c>
      <c r="AD3962" s="3">
        <v>3.2050000000000001</v>
      </c>
      <c r="AE3962" s="3">
        <v>3.569</v>
      </c>
      <c r="AF3962" s="3">
        <v>3.544</v>
      </c>
      <c r="AG3962" s="3">
        <v>3.7360000000000002</v>
      </c>
      <c r="AH3962" s="3">
        <v>3.835</v>
      </c>
      <c r="AI3962" s="3">
        <v>3.9820000000000002</v>
      </c>
      <c r="AJ3962" s="3">
        <v>4.1180000000000003</v>
      </c>
      <c r="AK3962" s="3">
        <v>4.4589999999999996</v>
      </c>
      <c r="AL3962" s="3">
        <v>4.66</v>
      </c>
      <c r="AM3962" s="3">
        <v>4.827</v>
      </c>
      <c r="AN3962" s="3">
        <v>4.9870000000000001</v>
      </c>
      <c r="AO3962" s="3">
        <v>5.2050000000000001</v>
      </c>
      <c r="AP3962" s="3">
        <v>5.351</v>
      </c>
      <c r="AQ3962" s="3">
        <v>5.5359999999999996</v>
      </c>
      <c r="AR3962" s="3">
        <v>5.6029999999999998</v>
      </c>
      <c r="AS3962" s="3">
        <v>5.8330000000000002</v>
      </c>
      <c r="AT3962" s="3">
        <v>6.07</v>
      </c>
      <c r="AU3962" s="3">
        <v>6.319</v>
      </c>
      <c r="AV3962" s="3">
        <v>6.5720000000000001</v>
      </c>
      <c r="AW3962" s="3">
        <v>6.835</v>
      </c>
      <c r="AX3962" s="3">
        <v>7.1079999999999997</v>
      </c>
      <c r="AY3962" s="3">
        <v>7.3920000000000003</v>
      </c>
      <c r="AZ3962" s="3">
        <v>7.6879999999999997</v>
      </c>
      <c r="BA3962">
        <v>7.9960000000000004</v>
      </c>
      <c r="BB3962">
        <v>2016</v>
      </c>
    </row>
    <row r="3963" spans="1:54" hidden="1" x14ac:dyDescent="0.2">
      <c r="A3963">
        <v>967</v>
      </c>
      <c r="B3963" t="s">
        <v>473</v>
      </c>
      <c r="C3963" t="s">
        <v>350</v>
      </c>
      <c r="D3963" t="s">
        <v>83</v>
      </c>
      <c r="E3963" t="s">
        <v>349</v>
      </c>
      <c r="F3963" t="s">
        <v>348</v>
      </c>
      <c r="G3963" t="s">
        <v>275</v>
      </c>
      <c r="I3963" t="s">
        <v>347</v>
      </c>
      <c r="J3963" s="3" t="s">
        <v>215</v>
      </c>
      <c r="K3963" s="3" t="s">
        <v>215</v>
      </c>
      <c r="L3963" s="3" t="s">
        <v>215</v>
      </c>
      <c r="M3963" s="3" t="s">
        <v>215</v>
      </c>
      <c r="N3963" s="3" t="s">
        <v>215</v>
      </c>
      <c r="O3963" s="3" t="s">
        <v>215</v>
      </c>
      <c r="P3963" s="3" t="s">
        <v>215</v>
      </c>
      <c r="Q3963" s="3" t="s">
        <v>215</v>
      </c>
      <c r="R3963" s="3" t="s">
        <v>215</v>
      </c>
      <c r="S3963" s="3" t="s">
        <v>215</v>
      </c>
      <c r="T3963" s="3" t="s">
        <v>215</v>
      </c>
      <c r="U3963" s="3" t="s">
        <v>215</v>
      </c>
      <c r="V3963" s="3" t="s">
        <v>215</v>
      </c>
      <c r="W3963" s="3" t="s">
        <v>215</v>
      </c>
      <c r="X3963" s="3" t="s">
        <v>215</v>
      </c>
      <c r="Y3963" s="3" t="s">
        <v>215</v>
      </c>
      <c r="Z3963" s="3" t="s">
        <v>215</v>
      </c>
      <c r="AA3963" s="3" t="s">
        <v>215</v>
      </c>
      <c r="AB3963" s="3" t="s">
        <v>215</v>
      </c>
      <c r="AC3963" s="3" t="s">
        <v>215</v>
      </c>
      <c r="AD3963" s="3" t="s">
        <v>215</v>
      </c>
      <c r="AE3963" s="3">
        <v>11.358000000000001</v>
      </c>
      <c r="AF3963" s="3">
        <v>-0.70199999999999996</v>
      </c>
      <c r="AG3963" s="3">
        <v>5.4189999999999996</v>
      </c>
      <c r="AH3963" s="3">
        <v>2.6320000000000001</v>
      </c>
      <c r="AI3963" s="3">
        <v>3.8330000000000002</v>
      </c>
      <c r="AJ3963" s="3">
        <v>3.4079999999999999</v>
      </c>
      <c r="AK3963" s="3">
        <v>8.3010000000000002</v>
      </c>
      <c r="AL3963" s="3">
        <v>4.4889999999999999</v>
      </c>
      <c r="AM3963" s="3">
        <v>3.597</v>
      </c>
      <c r="AN3963" s="3">
        <v>3.3090000000000002</v>
      </c>
      <c r="AO3963" s="3">
        <v>4.3769999999999998</v>
      </c>
      <c r="AP3963" s="3">
        <v>2.81</v>
      </c>
      <c r="AQ3963" s="3">
        <v>3.4420000000000002</v>
      </c>
      <c r="AR3963" s="3">
        <v>1.222</v>
      </c>
      <c r="AS3963" s="3">
        <v>4.1029999999999998</v>
      </c>
      <c r="AT3963" s="3">
        <v>4.0620000000000003</v>
      </c>
      <c r="AU3963" s="3">
        <v>4.0999999999999996</v>
      </c>
      <c r="AV3963" s="3">
        <v>4</v>
      </c>
      <c r="AW3963" s="3">
        <v>4</v>
      </c>
      <c r="AX3963" s="3">
        <v>4</v>
      </c>
      <c r="AY3963" s="3">
        <v>4</v>
      </c>
      <c r="AZ3963" s="3">
        <v>4</v>
      </c>
      <c r="BA3963">
        <v>4</v>
      </c>
      <c r="BB3963">
        <v>2016</v>
      </c>
    </row>
    <row r="3964" spans="1:54" hidden="1" x14ac:dyDescent="0.2">
      <c r="A3964">
        <v>967</v>
      </c>
      <c r="B3964" t="s">
        <v>473</v>
      </c>
      <c r="C3964" t="s">
        <v>346</v>
      </c>
      <c r="D3964" t="s">
        <v>83</v>
      </c>
      <c r="E3964" t="s">
        <v>342</v>
      </c>
      <c r="F3964" t="s">
        <v>345</v>
      </c>
      <c r="G3964" t="s">
        <v>225</v>
      </c>
      <c r="H3964" t="s">
        <v>222</v>
      </c>
      <c r="I3964" t="s">
        <v>1303</v>
      </c>
      <c r="J3964" s="3" t="s">
        <v>215</v>
      </c>
      <c r="K3964" s="3" t="s">
        <v>215</v>
      </c>
      <c r="L3964" s="3" t="s">
        <v>215</v>
      </c>
      <c r="M3964" s="3" t="s">
        <v>215</v>
      </c>
      <c r="N3964" s="3" t="s">
        <v>215</v>
      </c>
      <c r="O3964" s="3" t="s">
        <v>215</v>
      </c>
      <c r="P3964" s="3" t="s">
        <v>215</v>
      </c>
      <c r="Q3964" s="3" t="s">
        <v>215</v>
      </c>
      <c r="R3964" s="3" t="s">
        <v>215</v>
      </c>
      <c r="S3964" s="3" t="s">
        <v>215</v>
      </c>
      <c r="T3964" s="3" t="s">
        <v>215</v>
      </c>
      <c r="U3964" s="3" t="s">
        <v>215</v>
      </c>
      <c r="V3964" s="3" t="s">
        <v>215</v>
      </c>
      <c r="W3964" s="3" t="s">
        <v>215</v>
      </c>
      <c r="X3964" s="3" t="s">
        <v>215</v>
      </c>
      <c r="Y3964" s="3" t="s">
        <v>215</v>
      </c>
      <c r="Z3964" s="3" t="s">
        <v>215</v>
      </c>
      <c r="AA3964" s="3" t="s">
        <v>215</v>
      </c>
      <c r="AB3964" s="3" t="s">
        <v>215</v>
      </c>
      <c r="AC3964" s="3" t="s">
        <v>215</v>
      </c>
      <c r="AD3964" s="3">
        <v>2.282</v>
      </c>
      <c r="AE3964" s="3">
        <v>2.831</v>
      </c>
      <c r="AF3964" s="3">
        <v>2.8620000000000001</v>
      </c>
      <c r="AG3964" s="3">
        <v>2.9670000000000001</v>
      </c>
      <c r="AH3964" s="3">
        <v>2.9119999999999999</v>
      </c>
      <c r="AI3964" s="3">
        <v>3.0030000000000001</v>
      </c>
      <c r="AJ3964" s="3">
        <v>3.12</v>
      </c>
      <c r="AK3964" s="3">
        <v>3.4609999999999999</v>
      </c>
      <c r="AL3964" s="3">
        <v>3.883</v>
      </c>
      <c r="AM3964" s="3">
        <v>4.07</v>
      </c>
      <c r="AN3964" s="3">
        <v>4.4020000000000001</v>
      </c>
      <c r="AO3964" s="3">
        <v>4.8140000000000001</v>
      </c>
      <c r="AP3964" s="3">
        <v>5.0590000000000002</v>
      </c>
      <c r="AQ3964" s="3">
        <v>5.327</v>
      </c>
      <c r="AR3964" s="3">
        <v>5.5670000000000002</v>
      </c>
      <c r="AS3964" s="3">
        <v>5.8070000000000004</v>
      </c>
      <c r="AT3964" s="3">
        <v>6.07</v>
      </c>
      <c r="AU3964" s="3">
        <v>6.4139999999999997</v>
      </c>
      <c r="AV3964" s="3">
        <v>6.7430000000000003</v>
      </c>
      <c r="AW3964" s="3">
        <v>7.125</v>
      </c>
      <c r="AX3964" s="3">
        <v>7.54</v>
      </c>
      <c r="AY3964" s="3">
        <v>7.992</v>
      </c>
      <c r="AZ3964" s="3">
        <v>8.4819999999999993</v>
      </c>
      <c r="BA3964">
        <v>9.0039999999999996</v>
      </c>
      <c r="BB3964">
        <v>2016</v>
      </c>
    </row>
    <row r="3965" spans="1:54" hidden="1" x14ac:dyDescent="0.2">
      <c r="A3965">
        <v>967</v>
      </c>
      <c r="B3965" t="s">
        <v>473</v>
      </c>
      <c r="C3965" t="s">
        <v>344</v>
      </c>
      <c r="D3965" t="s">
        <v>83</v>
      </c>
      <c r="E3965" t="s">
        <v>342</v>
      </c>
      <c r="F3965" t="s">
        <v>343</v>
      </c>
      <c r="G3965" t="s">
        <v>223</v>
      </c>
      <c r="H3965" t="s">
        <v>222</v>
      </c>
      <c r="I3965" t="s">
        <v>310</v>
      </c>
      <c r="J3965" s="3" t="s">
        <v>215</v>
      </c>
      <c r="K3965" s="3" t="s">
        <v>215</v>
      </c>
      <c r="L3965" s="3" t="s">
        <v>215</v>
      </c>
      <c r="M3965" s="3" t="s">
        <v>215</v>
      </c>
      <c r="N3965" s="3" t="s">
        <v>215</v>
      </c>
      <c r="O3965" s="3" t="s">
        <v>215</v>
      </c>
      <c r="P3965" s="3" t="s">
        <v>215</v>
      </c>
      <c r="Q3965" s="3" t="s">
        <v>215</v>
      </c>
      <c r="R3965" s="3" t="s">
        <v>215</v>
      </c>
      <c r="S3965" s="3" t="s">
        <v>215</v>
      </c>
      <c r="T3965" s="3" t="s">
        <v>215</v>
      </c>
      <c r="U3965" s="3" t="s">
        <v>215</v>
      </c>
      <c r="V3965" s="3" t="s">
        <v>215</v>
      </c>
      <c r="W3965" s="3" t="s">
        <v>215</v>
      </c>
      <c r="X3965" s="3" t="s">
        <v>215</v>
      </c>
      <c r="Y3965" s="3" t="s">
        <v>215</v>
      </c>
      <c r="Z3965" s="3" t="s">
        <v>215</v>
      </c>
      <c r="AA3965" s="3" t="s">
        <v>215</v>
      </c>
      <c r="AB3965" s="3" t="s">
        <v>215</v>
      </c>
      <c r="AC3965" s="3" t="s">
        <v>215</v>
      </c>
      <c r="AD3965" s="3">
        <v>2.1080000000000001</v>
      </c>
      <c r="AE3965" s="3">
        <v>2.5350000000000001</v>
      </c>
      <c r="AF3965" s="3">
        <v>2.7010000000000001</v>
      </c>
      <c r="AG3965" s="3">
        <v>3.3540000000000001</v>
      </c>
      <c r="AH3965" s="3">
        <v>3.62</v>
      </c>
      <c r="AI3965" s="3">
        <v>3.74</v>
      </c>
      <c r="AJ3965" s="3">
        <v>3.9180000000000001</v>
      </c>
      <c r="AK3965" s="3">
        <v>4.7430000000000003</v>
      </c>
      <c r="AL3965" s="3">
        <v>5.7140000000000004</v>
      </c>
      <c r="AM3965" s="3">
        <v>5.6680000000000001</v>
      </c>
      <c r="AN3965" s="3">
        <v>5.8410000000000002</v>
      </c>
      <c r="AO3965" s="3">
        <v>6.6989999999999998</v>
      </c>
      <c r="AP3965" s="3">
        <v>6.5030000000000001</v>
      </c>
      <c r="AQ3965" s="3">
        <v>7.0750000000000002</v>
      </c>
      <c r="AR3965" s="3">
        <v>7.3979999999999997</v>
      </c>
      <c r="AS3965" s="3">
        <v>6.444</v>
      </c>
      <c r="AT3965" s="3">
        <v>6.7169999999999996</v>
      </c>
      <c r="AU3965" s="3">
        <v>7.2430000000000003</v>
      </c>
      <c r="AV3965" s="3">
        <v>8.359</v>
      </c>
      <c r="AW3965" s="3">
        <v>8.9339999999999993</v>
      </c>
      <c r="AX3965" s="3">
        <v>9.5630000000000006</v>
      </c>
      <c r="AY3965" s="3">
        <v>10.208</v>
      </c>
      <c r="AZ3965" s="3">
        <v>10.909000000000001</v>
      </c>
      <c r="BA3965">
        <v>11.629</v>
      </c>
      <c r="BB3965">
        <v>2016</v>
      </c>
    </row>
    <row r="3966" spans="1:54" hidden="1" x14ac:dyDescent="0.2">
      <c r="A3966">
        <v>967</v>
      </c>
      <c r="B3966" t="s">
        <v>473</v>
      </c>
      <c r="C3966" t="s">
        <v>213</v>
      </c>
      <c r="D3966" t="s">
        <v>83</v>
      </c>
      <c r="E3966" t="s">
        <v>342</v>
      </c>
      <c r="F3966" t="s">
        <v>341</v>
      </c>
      <c r="G3966" t="s">
        <v>323</v>
      </c>
      <c r="H3966" t="s">
        <v>222</v>
      </c>
      <c r="I3966" t="s">
        <v>310</v>
      </c>
      <c r="J3966" s="3" t="s">
        <v>215</v>
      </c>
      <c r="K3966" s="3" t="s">
        <v>215</v>
      </c>
      <c r="L3966" s="3" t="s">
        <v>215</v>
      </c>
      <c r="M3966" s="3" t="s">
        <v>215</v>
      </c>
      <c r="N3966" s="3" t="s">
        <v>215</v>
      </c>
      <c r="O3966" s="3" t="s">
        <v>215</v>
      </c>
      <c r="P3966" s="3" t="s">
        <v>215</v>
      </c>
      <c r="Q3966" s="3" t="s">
        <v>215</v>
      </c>
      <c r="R3966" s="3" t="s">
        <v>215</v>
      </c>
      <c r="S3966" s="3" t="s">
        <v>215</v>
      </c>
      <c r="T3966" s="3" t="s">
        <v>215</v>
      </c>
      <c r="U3966" s="3" t="s">
        <v>215</v>
      </c>
      <c r="V3966" s="3" t="s">
        <v>215</v>
      </c>
      <c r="W3966" s="3" t="s">
        <v>215</v>
      </c>
      <c r="X3966" s="3" t="s">
        <v>215</v>
      </c>
      <c r="Y3966" s="3" t="s">
        <v>215</v>
      </c>
      <c r="Z3966" s="3" t="s">
        <v>215</v>
      </c>
      <c r="AA3966" s="3" t="s">
        <v>215</v>
      </c>
      <c r="AB3966" s="3" t="s">
        <v>215</v>
      </c>
      <c r="AC3966" s="3" t="s">
        <v>215</v>
      </c>
      <c r="AD3966" s="3">
        <v>7.1879999999999997</v>
      </c>
      <c r="AE3966" s="3">
        <v>8.1869999999999994</v>
      </c>
      <c r="AF3966" s="3">
        <v>8.2539999999999996</v>
      </c>
      <c r="AG3966" s="3">
        <v>8.875</v>
      </c>
      <c r="AH3966" s="3">
        <v>9.359</v>
      </c>
      <c r="AI3966" s="3">
        <v>10.029999999999999</v>
      </c>
      <c r="AJ3966" s="3">
        <v>10.691000000000001</v>
      </c>
      <c r="AK3966" s="3">
        <v>11.885999999999999</v>
      </c>
      <c r="AL3966" s="3">
        <v>12.664</v>
      </c>
      <c r="AM3966" s="3">
        <v>13.218999999999999</v>
      </c>
      <c r="AN3966" s="3">
        <v>13.823</v>
      </c>
      <c r="AO3966" s="3">
        <v>14.726000000000001</v>
      </c>
      <c r="AP3966" s="3">
        <v>15.419</v>
      </c>
      <c r="AQ3966" s="3">
        <v>16.207000000000001</v>
      </c>
      <c r="AR3966" s="3">
        <v>16.7</v>
      </c>
      <c r="AS3966" s="3">
        <v>17.573</v>
      </c>
      <c r="AT3966" s="3">
        <v>18.52</v>
      </c>
      <c r="AU3966" s="3">
        <v>19.626999999999999</v>
      </c>
      <c r="AV3966" s="3">
        <v>20.876000000000001</v>
      </c>
      <c r="AW3966" s="3">
        <v>22.181000000000001</v>
      </c>
      <c r="AX3966" s="3">
        <v>23.521999999999998</v>
      </c>
      <c r="AY3966" s="3">
        <v>24.928999999999998</v>
      </c>
      <c r="AZ3966" s="3">
        <v>26.370999999999999</v>
      </c>
      <c r="BA3966">
        <v>27.902999999999999</v>
      </c>
      <c r="BB3966">
        <v>2016</v>
      </c>
    </row>
    <row r="3967" spans="1:54" hidden="1" x14ac:dyDescent="0.2">
      <c r="A3967">
        <v>967</v>
      </c>
      <c r="B3967" t="s">
        <v>473</v>
      </c>
      <c r="C3967" t="s">
        <v>340</v>
      </c>
      <c r="D3967" t="s">
        <v>83</v>
      </c>
      <c r="E3967" t="s">
        <v>339</v>
      </c>
      <c r="F3967" t="s">
        <v>338</v>
      </c>
      <c r="G3967" t="s">
        <v>295</v>
      </c>
      <c r="I3967" t="s">
        <v>337</v>
      </c>
      <c r="J3967" s="3" t="s">
        <v>215</v>
      </c>
      <c r="K3967" s="3" t="s">
        <v>215</v>
      </c>
      <c r="L3967" s="3" t="s">
        <v>215</v>
      </c>
      <c r="M3967" s="3" t="s">
        <v>215</v>
      </c>
      <c r="N3967" s="3" t="s">
        <v>215</v>
      </c>
      <c r="O3967" s="3" t="s">
        <v>215</v>
      </c>
      <c r="P3967" s="3" t="s">
        <v>215</v>
      </c>
      <c r="Q3967" s="3" t="s">
        <v>215</v>
      </c>
      <c r="R3967" s="3" t="s">
        <v>215</v>
      </c>
      <c r="S3967" s="3" t="s">
        <v>215</v>
      </c>
      <c r="T3967" s="3" t="s">
        <v>215</v>
      </c>
      <c r="U3967" s="3" t="s">
        <v>215</v>
      </c>
      <c r="V3967" s="3" t="s">
        <v>215</v>
      </c>
      <c r="W3967" s="3" t="s">
        <v>215</v>
      </c>
      <c r="X3967" s="3" t="s">
        <v>215</v>
      </c>
      <c r="Y3967" s="3" t="s">
        <v>215</v>
      </c>
      <c r="Z3967" s="3" t="s">
        <v>215</v>
      </c>
      <c r="AA3967" s="3" t="s">
        <v>215</v>
      </c>
      <c r="AB3967" s="3" t="s">
        <v>215</v>
      </c>
      <c r="AC3967" s="3" t="s">
        <v>215</v>
      </c>
      <c r="AD3967" s="3">
        <v>71.186999999999998</v>
      </c>
      <c r="AE3967" s="3">
        <v>79.302999999999997</v>
      </c>
      <c r="AF3967" s="3">
        <v>80.736000000000004</v>
      </c>
      <c r="AG3967" s="3">
        <v>79.403000000000006</v>
      </c>
      <c r="AH3967" s="3">
        <v>75.945999999999998</v>
      </c>
      <c r="AI3967" s="3">
        <v>75.412000000000006</v>
      </c>
      <c r="AJ3967" s="3">
        <v>75.784000000000006</v>
      </c>
      <c r="AK3967" s="3">
        <v>77.606999999999999</v>
      </c>
      <c r="AL3967" s="3">
        <v>83.33</v>
      </c>
      <c r="AM3967" s="3">
        <v>84.307000000000002</v>
      </c>
      <c r="AN3967" s="3">
        <v>88.271000000000001</v>
      </c>
      <c r="AO3967" s="3">
        <v>92.495999999999995</v>
      </c>
      <c r="AP3967" s="3">
        <v>94.531000000000006</v>
      </c>
      <c r="AQ3967" s="3">
        <v>96.224999999999994</v>
      </c>
      <c r="AR3967" s="3">
        <v>99.361999999999995</v>
      </c>
      <c r="AS3967" s="3">
        <v>99.558999999999997</v>
      </c>
      <c r="AT3967" s="3">
        <v>100</v>
      </c>
      <c r="AU3967" s="3">
        <v>101.51</v>
      </c>
      <c r="AV3967" s="3">
        <v>102.599</v>
      </c>
      <c r="AW3967" s="3">
        <v>104.245</v>
      </c>
      <c r="AX3967" s="3">
        <v>106.072</v>
      </c>
      <c r="AY3967" s="3">
        <v>108.11799999999999</v>
      </c>
      <c r="AZ3967" s="3">
        <v>110.32599999999999</v>
      </c>
      <c r="BA3967">
        <v>112.617</v>
      </c>
      <c r="BB3967">
        <v>2016</v>
      </c>
    </row>
    <row r="3968" spans="1:54" hidden="1" x14ac:dyDescent="0.2">
      <c r="A3968">
        <v>967</v>
      </c>
      <c r="B3968" t="s">
        <v>473</v>
      </c>
      <c r="C3968" t="s">
        <v>336</v>
      </c>
      <c r="D3968" t="s">
        <v>83</v>
      </c>
      <c r="E3968" t="s">
        <v>333</v>
      </c>
      <c r="F3968" t="s">
        <v>335</v>
      </c>
      <c r="G3968" t="s">
        <v>225</v>
      </c>
      <c r="H3968" t="s">
        <v>322</v>
      </c>
      <c r="I3968" t="s">
        <v>330</v>
      </c>
      <c r="J3968" s="3" t="s">
        <v>215</v>
      </c>
      <c r="K3968" s="3" t="s">
        <v>215</v>
      </c>
      <c r="L3968" s="3" t="s">
        <v>215</v>
      </c>
      <c r="M3968" s="3" t="s">
        <v>215</v>
      </c>
      <c r="N3968" s="3" t="s">
        <v>215</v>
      </c>
      <c r="O3968" s="3" t="s">
        <v>215</v>
      </c>
      <c r="P3968" s="3" t="s">
        <v>215</v>
      </c>
      <c r="Q3968" s="3" t="s">
        <v>215</v>
      </c>
      <c r="R3968" s="3" t="s">
        <v>215</v>
      </c>
      <c r="S3968" s="3" t="s">
        <v>215</v>
      </c>
      <c r="T3968" s="3" t="s">
        <v>215</v>
      </c>
      <c r="U3968" s="3" t="s">
        <v>215</v>
      </c>
      <c r="V3968" s="3" t="s">
        <v>215</v>
      </c>
      <c r="W3968" s="3" t="s">
        <v>215</v>
      </c>
      <c r="X3968" s="3" t="s">
        <v>215</v>
      </c>
      <c r="Y3968" s="3" t="s">
        <v>215</v>
      </c>
      <c r="Z3968" s="3" t="s">
        <v>215</v>
      </c>
      <c r="AA3968" s="3" t="s">
        <v>215</v>
      </c>
      <c r="AB3968" s="3" t="s">
        <v>215</v>
      </c>
      <c r="AC3968" s="3" t="s">
        <v>215</v>
      </c>
      <c r="AD3968" s="3">
        <v>2177.511</v>
      </c>
      <c r="AE3968" s="3">
        <v>2424.8229999999999</v>
      </c>
      <c r="AF3968" s="3">
        <v>2346.308</v>
      </c>
      <c r="AG3968" s="3">
        <v>2431.3989999999999</v>
      </c>
      <c r="AH3968" s="3">
        <v>2351.8209999999999</v>
      </c>
      <c r="AI3968" s="3">
        <v>2412.0509999999999</v>
      </c>
      <c r="AJ3968" s="3">
        <v>2459.3049999999998</v>
      </c>
      <c r="AK3968" s="3">
        <v>2625.4059999999999</v>
      </c>
      <c r="AL3968" s="3">
        <v>2709.721</v>
      </c>
      <c r="AM3968" s="3">
        <v>2762.5160000000001</v>
      </c>
      <c r="AN3968" s="3">
        <v>2809.5149999999999</v>
      </c>
      <c r="AO3968" s="3">
        <v>2888.7809999999999</v>
      </c>
      <c r="AP3968" s="3">
        <v>2960.9279999999999</v>
      </c>
      <c r="AQ3968" s="3">
        <v>3050.134</v>
      </c>
      <c r="AR3968" s="3">
        <v>3041.931</v>
      </c>
      <c r="AS3968" s="3">
        <v>3173.64</v>
      </c>
      <c r="AT3968" s="3">
        <v>3300.768</v>
      </c>
      <c r="AU3968" s="3">
        <v>3385.32</v>
      </c>
      <c r="AV3968" s="3">
        <v>3468.7020000000002</v>
      </c>
      <c r="AW3968" s="3">
        <v>3554.1379999999999</v>
      </c>
      <c r="AX3968" s="3">
        <v>3641.6790000000001</v>
      </c>
      <c r="AY3968" s="3">
        <v>3731.375</v>
      </c>
      <c r="AZ3968" s="3">
        <v>3823.2809999999999</v>
      </c>
      <c r="BA3968">
        <v>3917.451</v>
      </c>
      <c r="BB3968">
        <v>0</v>
      </c>
    </row>
    <row r="3969" spans="1:54" hidden="1" x14ac:dyDescent="0.2">
      <c r="A3969">
        <v>967</v>
      </c>
      <c r="B3969" t="s">
        <v>473</v>
      </c>
      <c r="C3969" t="s">
        <v>334</v>
      </c>
      <c r="D3969" t="s">
        <v>83</v>
      </c>
      <c r="E3969" t="s">
        <v>333</v>
      </c>
      <c r="F3969" t="s">
        <v>332</v>
      </c>
      <c r="G3969" t="s">
        <v>331</v>
      </c>
      <c r="H3969" t="s">
        <v>322</v>
      </c>
      <c r="I3969" t="s">
        <v>330</v>
      </c>
      <c r="J3969" s="3" t="s">
        <v>215</v>
      </c>
      <c r="K3969" s="3" t="s">
        <v>215</v>
      </c>
      <c r="L3969" s="3" t="s">
        <v>215</v>
      </c>
      <c r="M3969" s="3" t="s">
        <v>215</v>
      </c>
      <c r="N3969" s="3" t="s">
        <v>215</v>
      </c>
      <c r="O3969" s="3" t="s">
        <v>215</v>
      </c>
      <c r="P3969" s="3" t="s">
        <v>215</v>
      </c>
      <c r="Q3969" s="3" t="s">
        <v>215</v>
      </c>
      <c r="R3969" s="3" t="s">
        <v>215</v>
      </c>
      <c r="S3969" s="3" t="s">
        <v>215</v>
      </c>
      <c r="T3969" s="3" t="s">
        <v>215</v>
      </c>
      <c r="U3969" s="3" t="s">
        <v>215</v>
      </c>
      <c r="V3969" s="3" t="s">
        <v>215</v>
      </c>
      <c r="W3969" s="3" t="s">
        <v>215</v>
      </c>
      <c r="X3969" s="3" t="s">
        <v>215</v>
      </c>
      <c r="Y3969" s="3" t="s">
        <v>215</v>
      </c>
      <c r="Z3969" s="3" t="s">
        <v>215</v>
      </c>
      <c r="AA3969" s="3" t="s">
        <v>215</v>
      </c>
      <c r="AB3969" s="3" t="s">
        <v>215</v>
      </c>
      <c r="AC3969" s="3" t="s">
        <v>215</v>
      </c>
      <c r="AD3969" s="3">
        <v>6160.4880000000003</v>
      </c>
      <c r="AE3969" s="3">
        <v>6860.1689999999999</v>
      </c>
      <c r="AF3969" s="3">
        <v>6638.0389999999998</v>
      </c>
      <c r="AG3969" s="3">
        <v>6878.7749999999996</v>
      </c>
      <c r="AH3969" s="3">
        <v>6653.6360000000004</v>
      </c>
      <c r="AI3969" s="3">
        <v>6824.0339999999997</v>
      </c>
      <c r="AJ3969" s="3">
        <v>6957.7240000000002</v>
      </c>
      <c r="AK3969" s="3">
        <v>7427.6480000000001</v>
      </c>
      <c r="AL3969" s="3">
        <v>7666.1850000000004</v>
      </c>
      <c r="AM3969" s="3">
        <v>7815.5510000000004</v>
      </c>
      <c r="AN3969" s="3">
        <v>7948.5169999999998</v>
      </c>
      <c r="AO3969" s="3">
        <v>8172.7719999999999</v>
      </c>
      <c r="AP3969" s="3">
        <v>8376.8870000000006</v>
      </c>
      <c r="AQ3969" s="3">
        <v>8629.2610000000004</v>
      </c>
      <c r="AR3969" s="3">
        <v>8606.0560000000005</v>
      </c>
      <c r="AS3969" s="3">
        <v>8978.6790000000001</v>
      </c>
      <c r="AT3969" s="3">
        <v>9338.3430000000008</v>
      </c>
      <c r="AU3969" s="3">
        <v>9577.5519999999997</v>
      </c>
      <c r="AV3969" s="3">
        <v>9813.4519999999993</v>
      </c>
      <c r="AW3969" s="3">
        <v>10055.163</v>
      </c>
      <c r="AX3969" s="3">
        <v>10302.826999999999</v>
      </c>
      <c r="AY3969" s="3">
        <v>10556.591</v>
      </c>
      <c r="AZ3969" s="3">
        <v>10816.606</v>
      </c>
      <c r="BA3969">
        <v>11083.023999999999</v>
      </c>
      <c r="BB3969">
        <v>0</v>
      </c>
    </row>
    <row r="3970" spans="1:54" hidden="1" x14ac:dyDescent="0.2">
      <c r="A3970">
        <v>967</v>
      </c>
      <c r="B3970" t="s">
        <v>473</v>
      </c>
      <c r="C3970" t="s">
        <v>329</v>
      </c>
      <c r="D3970" t="s">
        <v>83</v>
      </c>
      <c r="E3970" t="s">
        <v>325</v>
      </c>
      <c r="F3970" t="s">
        <v>328</v>
      </c>
      <c r="G3970" t="s">
        <v>225</v>
      </c>
      <c r="H3970" t="s">
        <v>322</v>
      </c>
      <c r="I3970" t="s">
        <v>321</v>
      </c>
      <c r="J3970" s="3" t="s">
        <v>215</v>
      </c>
      <c r="K3970" s="3" t="s">
        <v>215</v>
      </c>
      <c r="L3970" s="3" t="s">
        <v>215</v>
      </c>
      <c r="M3970" s="3" t="s">
        <v>215</v>
      </c>
      <c r="N3970" s="3" t="s">
        <v>215</v>
      </c>
      <c r="O3970" s="3" t="s">
        <v>215</v>
      </c>
      <c r="P3970" s="3" t="s">
        <v>215</v>
      </c>
      <c r="Q3970" s="3" t="s">
        <v>215</v>
      </c>
      <c r="R3970" s="3" t="s">
        <v>215</v>
      </c>
      <c r="S3970" s="3" t="s">
        <v>215</v>
      </c>
      <c r="T3970" s="3" t="s">
        <v>215</v>
      </c>
      <c r="U3970" s="3" t="s">
        <v>215</v>
      </c>
      <c r="V3970" s="3" t="s">
        <v>215</v>
      </c>
      <c r="W3970" s="3" t="s">
        <v>215</v>
      </c>
      <c r="X3970" s="3" t="s">
        <v>215</v>
      </c>
      <c r="Y3970" s="3" t="s">
        <v>215</v>
      </c>
      <c r="Z3970" s="3" t="s">
        <v>215</v>
      </c>
      <c r="AA3970" s="3" t="s">
        <v>215</v>
      </c>
      <c r="AB3970" s="3" t="s">
        <v>215</v>
      </c>
      <c r="AC3970" s="3" t="s">
        <v>215</v>
      </c>
      <c r="AD3970" s="3">
        <v>1550.115</v>
      </c>
      <c r="AE3970" s="3">
        <v>1922.954</v>
      </c>
      <c r="AF3970" s="3">
        <v>1894.3040000000001</v>
      </c>
      <c r="AG3970" s="3">
        <v>1930.614</v>
      </c>
      <c r="AH3970" s="3">
        <v>1786.1089999999999</v>
      </c>
      <c r="AI3970" s="3">
        <v>1818.9659999999999</v>
      </c>
      <c r="AJ3970" s="3">
        <v>1863.751</v>
      </c>
      <c r="AK3970" s="3">
        <v>2037.509</v>
      </c>
      <c r="AL3970" s="3">
        <v>2258</v>
      </c>
      <c r="AM3970" s="3">
        <v>2329</v>
      </c>
      <c r="AN3970" s="3">
        <v>2480</v>
      </c>
      <c r="AO3970" s="3">
        <v>2671.9949999999999</v>
      </c>
      <c r="AP3970" s="3">
        <v>2799</v>
      </c>
      <c r="AQ3970" s="3">
        <v>2935</v>
      </c>
      <c r="AR3970" s="3">
        <v>3022.527</v>
      </c>
      <c r="AS3970" s="3">
        <v>3159.6579999999999</v>
      </c>
      <c r="AT3970" s="3">
        <v>3300.768</v>
      </c>
      <c r="AU3970" s="3">
        <v>3436.43</v>
      </c>
      <c r="AV3970" s="3">
        <v>3558.866</v>
      </c>
      <c r="AW3970" s="3">
        <v>3705.0039999999999</v>
      </c>
      <c r="AX3970" s="3">
        <v>3862.808</v>
      </c>
      <c r="AY3970" s="3">
        <v>4034.2890000000002</v>
      </c>
      <c r="AZ3970" s="3">
        <v>4218.0690000000004</v>
      </c>
      <c r="BA3970">
        <v>4411.7079999999996</v>
      </c>
      <c r="BB3970">
        <v>0</v>
      </c>
    </row>
    <row r="3971" spans="1:54" hidden="1" x14ac:dyDescent="0.2">
      <c r="A3971">
        <v>967</v>
      </c>
      <c r="B3971" t="s">
        <v>473</v>
      </c>
      <c r="C3971" t="s">
        <v>327</v>
      </c>
      <c r="D3971" t="s">
        <v>83</v>
      </c>
      <c r="E3971" t="s">
        <v>325</v>
      </c>
      <c r="F3971" t="s">
        <v>326</v>
      </c>
      <c r="G3971" t="s">
        <v>223</v>
      </c>
      <c r="H3971" t="s">
        <v>322</v>
      </c>
      <c r="I3971" t="s">
        <v>321</v>
      </c>
      <c r="J3971" s="3" t="s">
        <v>215</v>
      </c>
      <c r="K3971" s="3" t="s">
        <v>215</v>
      </c>
      <c r="L3971" s="3" t="s">
        <v>215</v>
      </c>
      <c r="M3971" s="3" t="s">
        <v>215</v>
      </c>
      <c r="N3971" s="3" t="s">
        <v>215</v>
      </c>
      <c r="O3971" s="3" t="s">
        <v>215</v>
      </c>
      <c r="P3971" s="3" t="s">
        <v>215</v>
      </c>
      <c r="Q3971" s="3" t="s">
        <v>215</v>
      </c>
      <c r="R3971" s="3" t="s">
        <v>215</v>
      </c>
      <c r="S3971" s="3" t="s">
        <v>215</v>
      </c>
      <c r="T3971" s="3" t="s">
        <v>215</v>
      </c>
      <c r="U3971" s="3" t="s">
        <v>215</v>
      </c>
      <c r="V3971" s="3" t="s">
        <v>215</v>
      </c>
      <c r="W3971" s="3" t="s">
        <v>215</v>
      </c>
      <c r="X3971" s="3" t="s">
        <v>215</v>
      </c>
      <c r="Y3971" s="3" t="s">
        <v>215</v>
      </c>
      <c r="Z3971" s="3" t="s">
        <v>215</v>
      </c>
      <c r="AA3971" s="3" t="s">
        <v>215</v>
      </c>
      <c r="AB3971" s="3" t="s">
        <v>215</v>
      </c>
      <c r="AC3971" s="3" t="s">
        <v>215</v>
      </c>
      <c r="AD3971" s="3">
        <v>1432.0540000000001</v>
      </c>
      <c r="AE3971" s="3">
        <v>1721.9380000000001</v>
      </c>
      <c r="AF3971" s="3">
        <v>1788.2190000000001</v>
      </c>
      <c r="AG3971" s="3">
        <v>2182.77</v>
      </c>
      <c r="AH3971" s="3">
        <v>2219.9949999999999</v>
      </c>
      <c r="AI3971" s="3">
        <v>2265.779</v>
      </c>
      <c r="AJ3971" s="3">
        <v>2340.1170000000002</v>
      </c>
      <c r="AK3971" s="3">
        <v>2792.6819999999998</v>
      </c>
      <c r="AL3971" s="3">
        <v>3323.1309999999999</v>
      </c>
      <c r="AM3971" s="3">
        <v>3243.8249999999998</v>
      </c>
      <c r="AN3971" s="3">
        <v>3290.6970000000001</v>
      </c>
      <c r="AO3971" s="3">
        <v>3717.8339999999998</v>
      </c>
      <c r="AP3971" s="3">
        <v>3598.32</v>
      </c>
      <c r="AQ3971" s="3">
        <v>3898.1370000000002</v>
      </c>
      <c r="AR3971" s="3">
        <v>4016.4589999999998</v>
      </c>
      <c r="AS3971" s="3">
        <v>3506.0360000000001</v>
      </c>
      <c r="AT3971" s="3">
        <v>3652.6579999999999</v>
      </c>
      <c r="AU3971" s="3">
        <v>3880.2489999999998</v>
      </c>
      <c r="AV3971" s="3">
        <v>4412.08</v>
      </c>
      <c r="AW3971" s="3">
        <v>4645.8879999999999</v>
      </c>
      <c r="AX3971" s="3">
        <v>4899.3029999999999</v>
      </c>
      <c r="AY3971" s="3">
        <v>5152.768</v>
      </c>
      <c r="AZ3971" s="3">
        <v>5424.9620000000004</v>
      </c>
      <c r="BA3971">
        <v>5697.91</v>
      </c>
      <c r="BB3971">
        <v>0</v>
      </c>
    </row>
    <row r="3972" spans="1:54" hidden="1" x14ac:dyDescent="0.2">
      <c r="A3972">
        <v>967</v>
      </c>
      <c r="B3972" t="s">
        <v>473</v>
      </c>
      <c r="C3972" t="s">
        <v>212</v>
      </c>
      <c r="D3972" t="s">
        <v>83</v>
      </c>
      <c r="E3972" t="s">
        <v>325</v>
      </c>
      <c r="F3972" t="s">
        <v>324</v>
      </c>
      <c r="G3972" t="s">
        <v>323</v>
      </c>
      <c r="H3972" t="s">
        <v>322</v>
      </c>
      <c r="I3972" t="s">
        <v>321</v>
      </c>
      <c r="J3972" s="3" t="s">
        <v>215</v>
      </c>
      <c r="K3972" s="3" t="s">
        <v>215</v>
      </c>
      <c r="L3972" s="3" t="s">
        <v>215</v>
      </c>
      <c r="M3972" s="3" t="s">
        <v>215</v>
      </c>
      <c r="N3972" s="3" t="s">
        <v>215</v>
      </c>
      <c r="O3972" s="3" t="s">
        <v>215</v>
      </c>
      <c r="P3972" s="3" t="s">
        <v>215</v>
      </c>
      <c r="Q3972" s="3" t="s">
        <v>215</v>
      </c>
      <c r="R3972" s="3" t="s">
        <v>215</v>
      </c>
      <c r="S3972" s="3" t="s">
        <v>215</v>
      </c>
      <c r="T3972" s="3" t="s">
        <v>215</v>
      </c>
      <c r="U3972" s="3" t="s">
        <v>215</v>
      </c>
      <c r="V3972" s="3" t="s">
        <v>215</v>
      </c>
      <c r="W3972" s="3" t="s">
        <v>215</v>
      </c>
      <c r="X3972" s="3" t="s">
        <v>215</v>
      </c>
      <c r="Y3972" s="3" t="s">
        <v>215</v>
      </c>
      <c r="Z3972" s="3" t="s">
        <v>215</v>
      </c>
      <c r="AA3972" s="3" t="s">
        <v>215</v>
      </c>
      <c r="AB3972" s="3" t="s">
        <v>215</v>
      </c>
      <c r="AC3972" s="3" t="s">
        <v>215</v>
      </c>
      <c r="AD3972" s="3">
        <v>4882.9719999999998</v>
      </c>
      <c r="AE3972" s="3">
        <v>5561.482</v>
      </c>
      <c r="AF3972" s="3">
        <v>5464.018</v>
      </c>
      <c r="AG3972" s="3">
        <v>5775.0780000000004</v>
      </c>
      <c r="AH3972" s="3">
        <v>5739.674</v>
      </c>
      <c r="AI3972" s="3">
        <v>6076.058</v>
      </c>
      <c r="AJ3972" s="3">
        <v>6385.4530000000004</v>
      </c>
      <c r="AK3972" s="3">
        <v>6998.1149999999998</v>
      </c>
      <c r="AL3972" s="3">
        <v>7364.5429999999997</v>
      </c>
      <c r="AM3972" s="3">
        <v>7565.049</v>
      </c>
      <c r="AN3972" s="3">
        <v>7787.7539999999999</v>
      </c>
      <c r="AO3972" s="3">
        <v>8172.7719999999999</v>
      </c>
      <c r="AP3972" s="3">
        <v>8531.1980000000003</v>
      </c>
      <c r="AQ3972" s="3">
        <v>8930.1450000000004</v>
      </c>
      <c r="AR3972" s="3">
        <v>9065.9750000000004</v>
      </c>
      <c r="AS3972" s="3">
        <v>9561.07</v>
      </c>
      <c r="AT3972" s="3">
        <v>10070.938</v>
      </c>
      <c r="AU3972" s="3">
        <v>10514.768</v>
      </c>
      <c r="AV3972" s="3">
        <v>11018.536</v>
      </c>
      <c r="AW3972" s="3">
        <v>11534.78</v>
      </c>
      <c r="AX3972" s="3">
        <v>12051.111999999999</v>
      </c>
      <c r="AY3972" s="3">
        <v>12583.262000000001</v>
      </c>
      <c r="AZ3972" s="3">
        <v>13114.582</v>
      </c>
      <c r="BA3972">
        <v>13671.395</v>
      </c>
      <c r="BB3972">
        <v>0</v>
      </c>
    </row>
    <row r="3973" spans="1:54" hidden="1" x14ac:dyDescent="0.2">
      <c r="A3973">
        <v>967</v>
      </c>
      <c r="B3973" t="s">
        <v>473</v>
      </c>
      <c r="C3973" t="s">
        <v>320</v>
      </c>
      <c r="D3973" t="s">
        <v>83</v>
      </c>
      <c r="E3973" t="s">
        <v>319</v>
      </c>
      <c r="F3973" t="s">
        <v>318</v>
      </c>
      <c r="G3973" t="s">
        <v>243</v>
      </c>
    </row>
    <row r="3974" spans="1:54" hidden="1" x14ac:dyDescent="0.2">
      <c r="A3974">
        <v>967</v>
      </c>
      <c r="B3974" t="s">
        <v>473</v>
      </c>
      <c r="C3974" t="s">
        <v>317</v>
      </c>
      <c r="D3974" t="s">
        <v>83</v>
      </c>
      <c r="E3974" t="s">
        <v>316</v>
      </c>
      <c r="F3974" t="s">
        <v>315</v>
      </c>
      <c r="G3974" t="s">
        <v>288</v>
      </c>
      <c r="I3974" t="s">
        <v>310</v>
      </c>
      <c r="J3974" s="3" t="s">
        <v>215</v>
      </c>
      <c r="K3974" s="3" t="s">
        <v>215</v>
      </c>
      <c r="L3974" s="3" t="s">
        <v>215</v>
      </c>
      <c r="M3974" s="3" t="s">
        <v>215</v>
      </c>
      <c r="N3974" s="3" t="s">
        <v>215</v>
      </c>
      <c r="O3974" s="3" t="s">
        <v>215</v>
      </c>
      <c r="P3974" s="3" t="s">
        <v>215</v>
      </c>
      <c r="Q3974" s="3" t="s">
        <v>215</v>
      </c>
      <c r="R3974" s="3" t="s">
        <v>215</v>
      </c>
      <c r="S3974" s="3" t="s">
        <v>215</v>
      </c>
      <c r="T3974" s="3" t="s">
        <v>215</v>
      </c>
      <c r="U3974" s="3" t="s">
        <v>215</v>
      </c>
      <c r="V3974" s="3" t="s">
        <v>215</v>
      </c>
      <c r="W3974" s="3" t="s">
        <v>215</v>
      </c>
      <c r="X3974" s="3" t="s">
        <v>215</v>
      </c>
      <c r="Y3974" s="3" t="s">
        <v>215</v>
      </c>
      <c r="Z3974" s="3" t="s">
        <v>215</v>
      </c>
      <c r="AA3974" s="3" t="s">
        <v>215</v>
      </c>
      <c r="AB3974" s="3" t="s">
        <v>215</v>
      </c>
      <c r="AC3974" s="3" t="s">
        <v>215</v>
      </c>
      <c r="AD3974" s="3">
        <v>1.4E-2</v>
      </c>
      <c r="AE3974" s="3">
        <v>1.6E-2</v>
      </c>
      <c r="AF3974" s="3">
        <v>1.4999999999999999E-2</v>
      </c>
      <c r="AG3974" s="3">
        <v>1.4999999999999999E-2</v>
      </c>
      <c r="AH3974" s="3">
        <v>1.4999999999999999E-2</v>
      </c>
      <c r="AI3974" s="3">
        <v>1.4999999999999999E-2</v>
      </c>
      <c r="AJ3974" s="3">
        <v>1.4999999999999999E-2</v>
      </c>
      <c r="AK3974" s="3">
        <v>1.4999999999999999E-2</v>
      </c>
      <c r="AL3974" s="3">
        <v>1.4999999999999999E-2</v>
      </c>
      <c r="AM3974" s="3">
        <v>1.6E-2</v>
      </c>
      <c r="AN3974" s="3">
        <v>1.4999999999999999E-2</v>
      </c>
      <c r="AO3974" s="3">
        <v>1.6E-2</v>
      </c>
      <c r="AP3974" s="3">
        <v>1.4999999999999999E-2</v>
      </c>
      <c r="AQ3974" s="3">
        <v>1.4999999999999999E-2</v>
      </c>
      <c r="AR3974" s="3">
        <v>1.4999999999999999E-2</v>
      </c>
      <c r="AS3974" s="3">
        <v>1.4999999999999999E-2</v>
      </c>
      <c r="AT3974" s="3">
        <v>1.4999999999999999E-2</v>
      </c>
      <c r="AU3974" s="3">
        <v>1.4999999999999999E-2</v>
      </c>
      <c r="AV3974" s="3">
        <v>1.4999999999999999E-2</v>
      </c>
      <c r="AW3974" s="3">
        <v>1.4999999999999999E-2</v>
      </c>
      <c r="AX3974" s="3">
        <v>1.6E-2</v>
      </c>
      <c r="AY3974" s="3">
        <v>1.6E-2</v>
      </c>
      <c r="AZ3974" s="3">
        <v>1.6E-2</v>
      </c>
      <c r="BA3974">
        <v>1.6E-2</v>
      </c>
      <c r="BB3974">
        <v>2016</v>
      </c>
    </row>
    <row r="3975" spans="1:54" hidden="1" x14ac:dyDescent="0.2">
      <c r="A3975">
        <v>967</v>
      </c>
      <c r="B3975" t="s">
        <v>473</v>
      </c>
      <c r="C3975" t="s">
        <v>314</v>
      </c>
      <c r="D3975" t="s">
        <v>83</v>
      </c>
      <c r="E3975" t="s">
        <v>313</v>
      </c>
      <c r="F3975" t="s">
        <v>312</v>
      </c>
      <c r="G3975" t="s">
        <v>311</v>
      </c>
      <c r="I3975" t="s">
        <v>310</v>
      </c>
      <c r="J3975" s="3" t="s">
        <v>215</v>
      </c>
      <c r="K3975" s="3" t="s">
        <v>215</v>
      </c>
      <c r="L3975" s="3" t="s">
        <v>215</v>
      </c>
      <c r="M3975" s="3" t="s">
        <v>215</v>
      </c>
      <c r="N3975" s="3" t="s">
        <v>215</v>
      </c>
      <c r="O3975" s="3" t="s">
        <v>215</v>
      </c>
      <c r="P3975" s="3" t="s">
        <v>215</v>
      </c>
      <c r="Q3975" s="3" t="s">
        <v>215</v>
      </c>
      <c r="R3975" s="3" t="s">
        <v>215</v>
      </c>
      <c r="S3975" s="3" t="s">
        <v>215</v>
      </c>
      <c r="T3975" s="3" t="s">
        <v>215</v>
      </c>
      <c r="U3975" s="3" t="s">
        <v>215</v>
      </c>
      <c r="V3975" s="3" t="s">
        <v>215</v>
      </c>
      <c r="W3975" s="3" t="s">
        <v>215</v>
      </c>
      <c r="X3975" s="3" t="s">
        <v>215</v>
      </c>
      <c r="Y3975" s="3" t="s">
        <v>215</v>
      </c>
      <c r="Z3975" s="3" t="s">
        <v>215</v>
      </c>
      <c r="AA3975" s="3" t="s">
        <v>215</v>
      </c>
      <c r="AB3975" s="3" t="s">
        <v>215</v>
      </c>
      <c r="AC3975" s="3" t="s">
        <v>215</v>
      </c>
      <c r="AD3975" s="3">
        <v>0.317</v>
      </c>
      <c r="AE3975" s="3">
        <v>0.34599999999999997</v>
      </c>
      <c r="AF3975" s="3">
        <v>0.34699999999999998</v>
      </c>
      <c r="AG3975" s="3">
        <v>0.33400000000000002</v>
      </c>
      <c r="AH3975" s="3">
        <v>0.311</v>
      </c>
      <c r="AI3975" s="3">
        <v>0.29899999999999999</v>
      </c>
      <c r="AJ3975" s="3">
        <v>0.29199999999999998</v>
      </c>
      <c r="AK3975" s="3">
        <v>0.29099999999999998</v>
      </c>
      <c r="AL3975" s="3">
        <v>0.307</v>
      </c>
      <c r="AM3975" s="3">
        <v>0.308</v>
      </c>
      <c r="AN3975" s="3">
        <v>0.318</v>
      </c>
      <c r="AO3975" s="3">
        <v>0.32700000000000001</v>
      </c>
      <c r="AP3975" s="3">
        <v>0.32800000000000001</v>
      </c>
      <c r="AQ3975" s="3">
        <v>0.32900000000000001</v>
      </c>
      <c r="AR3975" s="3">
        <v>0.33300000000000002</v>
      </c>
      <c r="AS3975" s="3">
        <v>0.33</v>
      </c>
      <c r="AT3975" s="3">
        <v>0.32800000000000001</v>
      </c>
      <c r="AU3975" s="3">
        <v>0.32700000000000001</v>
      </c>
      <c r="AV3975" s="3">
        <v>0.32300000000000001</v>
      </c>
      <c r="AW3975" s="3">
        <v>0.32100000000000001</v>
      </c>
      <c r="AX3975" s="3">
        <v>0.32100000000000001</v>
      </c>
      <c r="AY3975" s="3">
        <v>0.32100000000000001</v>
      </c>
      <c r="AZ3975" s="3">
        <v>0.32200000000000001</v>
      </c>
      <c r="BA3975">
        <v>0.32300000000000001</v>
      </c>
      <c r="BB3975">
        <v>2016</v>
      </c>
    </row>
    <row r="3976" spans="1:54" hidden="1" x14ac:dyDescent="0.2">
      <c r="A3976">
        <v>967</v>
      </c>
      <c r="B3976" t="s">
        <v>473</v>
      </c>
      <c r="C3976" t="s">
        <v>309</v>
      </c>
      <c r="D3976" t="s">
        <v>83</v>
      </c>
      <c r="E3976" t="s">
        <v>308</v>
      </c>
      <c r="F3976" t="s">
        <v>307</v>
      </c>
      <c r="G3976" t="s">
        <v>217</v>
      </c>
    </row>
    <row r="3977" spans="1:54" hidden="1" x14ac:dyDescent="0.2">
      <c r="A3977">
        <v>967</v>
      </c>
      <c r="B3977" t="s">
        <v>473</v>
      </c>
      <c r="C3977" t="s">
        <v>306</v>
      </c>
      <c r="D3977" t="s">
        <v>83</v>
      </c>
      <c r="E3977" t="s">
        <v>305</v>
      </c>
      <c r="F3977" t="s">
        <v>304</v>
      </c>
      <c r="G3977" t="s">
        <v>217</v>
      </c>
    </row>
    <row r="3978" spans="1:54" hidden="1" x14ac:dyDescent="0.2">
      <c r="A3978">
        <v>967</v>
      </c>
      <c r="B3978" t="s">
        <v>473</v>
      </c>
      <c r="C3978" t="s">
        <v>303</v>
      </c>
      <c r="D3978" t="s">
        <v>83</v>
      </c>
      <c r="E3978" t="s">
        <v>300</v>
      </c>
      <c r="F3978" t="s">
        <v>302</v>
      </c>
      <c r="G3978" t="s">
        <v>295</v>
      </c>
      <c r="I3978" t="s">
        <v>1304</v>
      </c>
      <c r="J3978" s="3" t="s">
        <v>215</v>
      </c>
      <c r="K3978" s="3" t="s">
        <v>215</v>
      </c>
      <c r="L3978" s="3" t="s">
        <v>215</v>
      </c>
      <c r="M3978" s="3" t="s">
        <v>215</v>
      </c>
      <c r="N3978" s="3" t="s">
        <v>215</v>
      </c>
      <c r="O3978" s="3" t="s">
        <v>215</v>
      </c>
      <c r="P3978" s="3" t="s">
        <v>215</v>
      </c>
      <c r="Q3978" s="3" t="s">
        <v>215</v>
      </c>
      <c r="R3978" s="3" t="s">
        <v>215</v>
      </c>
      <c r="S3978" s="3" t="s">
        <v>215</v>
      </c>
      <c r="T3978" s="3" t="s">
        <v>215</v>
      </c>
      <c r="U3978" s="3" t="s">
        <v>215</v>
      </c>
      <c r="V3978" s="3" t="s">
        <v>215</v>
      </c>
      <c r="W3978" s="3" t="s">
        <v>215</v>
      </c>
      <c r="X3978" s="3" t="s">
        <v>215</v>
      </c>
      <c r="Y3978" s="3" t="s">
        <v>215</v>
      </c>
      <c r="Z3978" s="3" t="s">
        <v>215</v>
      </c>
      <c r="AA3978" s="3" t="s">
        <v>215</v>
      </c>
      <c r="AB3978" s="3" t="s">
        <v>215</v>
      </c>
      <c r="AC3978" s="3" t="s">
        <v>215</v>
      </c>
      <c r="AD3978" s="3">
        <v>68.152000000000001</v>
      </c>
      <c r="AE3978" s="3">
        <v>76.099999999999994</v>
      </c>
      <c r="AF3978" s="3">
        <v>78.813000000000002</v>
      </c>
      <c r="AG3978" s="3">
        <v>79.05</v>
      </c>
      <c r="AH3978" s="3">
        <v>78.215000000000003</v>
      </c>
      <c r="AI3978" s="3">
        <v>77.125</v>
      </c>
      <c r="AJ3978" s="3">
        <v>77.605000000000004</v>
      </c>
      <c r="AK3978" s="3">
        <v>80.986999999999995</v>
      </c>
      <c r="AL3978" s="3">
        <v>88.56</v>
      </c>
      <c r="AM3978" s="3">
        <v>86.424999999999997</v>
      </c>
      <c r="AN3978" s="3">
        <v>89.433000000000007</v>
      </c>
      <c r="AO3978" s="3">
        <v>95.994</v>
      </c>
      <c r="AP3978" s="3">
        <v>98.372</v>
      </c>
      <c r="AQ3978" s="3">
        <v>100.11</v>
      </c>
      <c r="AR3978" s="3">
        <v>100.54</v>
      </c>
      <c r="AS3978" s="3">
        <v>100</v>
      </c>
      <c r="AT3978" s="3">
        <v>100.273</v>
      </c>
      <c r="AU3978" s="3">
        <v>101.77</v>
      </c>
      <c r="AV3978" s="3">
        <v>102.78</v>
      </c>
      <c r="AW3978" s="3">
        <v>104.759</v>
      </c>
      <c r="AX3978" s="3">
        <v>106.979</v>
      </c>
      <c r="AY3978" s="3">
        <v>109.339</v>
      </c>
      <c r="AZ3978" s="3">
        <v>111.745</v>
      </c>
      <c r="BA3978">
        <v>114.2</v>
      </c>
      <c r="BB3978">
        <v>2016</v>
      </c>
    </row>
    <row r="3979" spans="1:54" hidden="1" x14ac:dyDescent="0.2">
      <c r="A3979">
        <v>967</v>
      </c>
      <c r="B3979" t="s">
        <v>473</v>
      </c>
      <c r="C3979" t="s">
        <v>301</v>
      </c>
      <c r="D3979" t="s">
        <v>83</v>
      </c>
      <c r="E3979" t="s">
        <v>300</v>
      </c>
      <c r="F3979" t="s">
        <v>299</v>
      </c>
      <c r="G3979" t="s">
        <v>275</v>
      </c>
      <c r="I3979" t="s">
        <v>298</v>
      </c>
      <c r="J3979" s="3" t="s">
        <v>215</v>
      </c>
      <c r="K3979" s="3" t="s">
        <v>215</v>
      </c>
      <c r="L3979" s="3" t="s">
        <v>215</v>
      </c>
      <c r="M3979" s="3" t="s">
        <v>215</v>
      </c>
      <c r="N3979" s="3" t="s">
        <v>215</v>
      </c>
      <c r="O3979" s="3" t="s">
        <v>215</v>
      </c>
      <c r="P3979" s="3" t="s">
        <v>215</v>
      </c>
      <c r="Q3979" s="3" t="s">
        <v>215</v>
      </c>
      <c r="R3979" s="3" t="s">
        <v>215</v>
      </c>
      <c r="S3979" s="3" t="s">
        <v>215</v>
      </c>
      <c r="T3979" s="3" t="s">
        <v>215</v>
      </c>
      <c r="U3979" s="3" t="s">
        <v>215</v>
      </c>
      <c r="V3979" s="3" t="s">
        <v>215</v>
      </c>
      <c r="W3979" s="3" t="s">
        <v>215</v>
      </c>
      <c r="X3979" s="3" t="s">
        <v>215</v>
      </c>
      <c r="Y3979" s="3" t="s">
        <v>215</v>
      </c>
      <c r="Z3979" s="3" t="s">
        <v>215</v>
      </c>
      <c r="AA3979" s="3" t="s">
        <v>215</v>
      </c>
      <c r="AB3979" s="3" t="s">
        <v>215</v>
      </c>
      <c r="AC3979" s="3" t="s">
        <v>215</v>
      </c>
      <c r="AD3979" s="3" t="s">
        <v>215</v>
      </c>
      <c r="AE3979" s="3">
        <v>11.662000000000001</v>
      </c>
      <c r="AF3979" s="3">
        <v>3.5649999999999999</v>
      </c>
      <c r="AG3979" s="3">
        <v>0.3</v>
      </c>
      <c r="AH3979" s="3">
        <v>-1.0549999999999999</v>
      </c>
      <c r="AI3979" s="3">
        <v>-1.3939999999999999</v>
      </c>
      <c r="AJ3979" s="3">
        <v>0.622</v>
      </c>
      <c r="AK3979" s="3">
        <v>4.3579999999999997</v>
      </c>
      <c r="AL3979" s="3">
        <v>9.35</v>
      </c>
      <c r="AM3979" s="3">
        <v>-2.41</v>
      </c>
      <c r="AN3979" s="3">
        <v>3.4809999999999999</v>
      </c>
      <c r="AO3979" s="3">
        <v>7.3360000000000003</v>
      </c>
      <c r="AP3979" s="3">
        <v>2.4769999999999999</v>
      </c>
      <c r="AQ3979" s="3">
        <v>1.7669999999999999</v>
      </c>
      <c r="AR3979" s="3">
        <v>0.42899999999999999</v>
      </c>
      <c r="AS3979" s="3">
        <v>-0.53700000000000003</v>
      </c>
      <c r="AT3979" s="3">
        <v>0.27300000000000002</v>
      </c>
      <c r="AU3979" s="3">
        <v>1.4930000000000001</v>
      </c>
      <c r="AV3979" s="3">
        <v>0.99299999999999999</v>
      </c>
      <c r="AW3979" s="3">
        <v>1.925</v>
      </c>
      <c r="AX3979" s="3">
        <v>2.1190000000000002</v>
      </c>
      <c r="AY3979" s="3">
        <v>2.206</v>
      </c>
      <c r="AZ3979" s="3">
        <v>2.2010000000000001</v>
      </c>
      <c r="BA3979">
        <v>2.1970000000000001</v>
      </c>
      <c r="BB3979">
        <v>2016</v>
      </c>
    </row>
    <row r="3980" spans="1:54" hidden="1" x14ac:dyDescent="0.2">
      <c r="A3980">
        <v>967</v>
      </c>
      <c r="B3980" t="s">
        <v>473</v>
      </c>
      <c r="C3980" t="s">
        <v>297</v>
      </c>
      <c r="D3980" t="s">
        <v>83</v>
      </c>
      <c r="E3980" t="s">
        <v>293</v>
      </c>
      <c r="F3980" t="s">
        <v>296</v>
      </c>
      <c r="G3980" t="s">
        <v>295</v>
      </c>
      <c r="I3980" t="s">
        <v>1304</v>
      </c>
      <c r="J3980" s="3" t="s">
        <v>215</v>
      </c>
      <c r="K3980" s="3" t="s">
        <v>215</v>
      </c>
      <c r="L3980" s="3" t="s">
        <v>215</v>
      </c>
      <c r="M3980" s="3" t="s">
        <v>215</v>
      </c>
      <c r="N3980" s="3" t="s">
        <v>215</v>
      </c>
      <c r="O3980" s="3" t="s">
        <v>215</v>
      </c>
      <c r="P3980" s="3" t="s">
        <v>215</v>
      </c>
      <c r="Q3980" s="3" t="s">
        <v>215</v>
      </c>
      <c r="R3980" s="3" t="s">
        <v>215</v>
      </c>
      <c r="S3980" s="3" t="s">
        <v>215</v>
      </c>
      <c r="T3980" s="3" t="s">
        <v>215</v>
      </c>
      <c r="U3980" s="3" t="s">
        <v>215</v>
      </c>
      <c r="V3980" s="3" t="s">
        <v>215</v>
      </c>
      <c r="W3980" s="3" t="s">
        <v>215</v>
      </c>
      <c r="X3980" s="3" t="s">
        <v>215</v>
      </c>
      <c r="Y3980" s="3" t="s">
        <v>215</v>
      </c>
      <c r="Z3980" s="3" t="s">
        <v>215</v>
      </c>
      <c r="AA3980" s="3" t="s">
        <v>215</v>
      </c>
      <c r="AB3980" s="3" t="s">
        <v>215</v>
      </c>
      <c r="AC3980" s="3" t="s">
        <v>215</v>
      </c>
      <c r="AD3980" s="3" t="s">
        <v>215</v>
      </c>
      <c r="AE3980" s="3" t="s">
        <v>215</v>
      </c>
      <c r="AF3980" s="3">
        <v>78.876000000000005</v>
      </c>
      <c r="AG3980" s="3">
        <v>79.265000000000001</v>
      </c>
      <c r="AH3980" s="3">
        <v>76.308999999999997</v>
      </c>
      <c r="AI3980" s="3">
        <v>76.852999999999994</v>
      </c>
      <c r="AJ3980" s="3">
        <v>77.709000000000003</v>
      </c>
      <c r="AK3980" s="3">
        <v>85.876000000000005</v>
      </c>
      <c r="AL3980" s="3">
        <v>86.265000000000001</v>
      </c>
      <c r="AM3980" s="3">
        <v>86.343000000000004</v>
      </c>
      <c r="AN3980" s="3">
        <v>92.022000000000006</v>
      </c>
      <c r="AO3980" s="3">
        <v>95.289000000000001</v>
      </c>
      <c r="AP3980" s="3">
        <v>98.789000000000001</v>
      </c>
      <c r="AQ3980" s="3">
        <v>99.290999999999997</v>
      </c>
      <c r="AR3980" s="3">
        <v>98.853999999999999</v>
      </c>
      <c r="AS3980" s="3">
        <v>98.721999999999994</v>
      </c>
      <c r="AT3980" s="3">
        <v>100</v>
      </c>
      <c r="AU3980" s="3">
        <v>100.68</v>
      </c>
      <c r="AV3980" s="3">
        <v>102.509</v>
      </c>
      <c r="AW3980" s="3">
        <v>104.57599999999999</v>
      </c>
      <c r="AX3980" s="3">
        <v>106.883</v>
      </c>
      <c r="AY3980" s="3">
        <v>109.241</v>
      </c>
      <c r="AZ3980" s="3">
        <v>111.64100000000001</v>
      </c>
      <c r="BA3980">
        <v>112.039</v>
      </c>
      <c r="BB3980">
        <v>2016</v>
      </c>
    </row>
    <row r="3981" spans="1:54" hidden="1" x14ac:dyDescent="0.2">
      <c r="A3981">
        <v>967</v>
      </c>
      <c r="B3981" t="s">
        <v>473</v>
      </c>
      <c r="C3981" t="s">
        <v>294</v>
      </c>
      <c r="D3981" t="s">
        <v>83</v>
      </c>
      <c r="E3981" t="s">
        <v>293</v>
      </c>
      <c r="F3981" t="s">
        <v>292</v>
      </c>
      <c r="G3981" t="s">
        <v>275</v>
      </c>
      <c r="I3981" t="s">
        <v>291</v>
      </c>
      <c r="J3981" s="3" t="s">
        <v>215</v>
      </c>
      <c r="K3981" s="3" t="s">
        <v>215</v>
      </c>
      <c r="L3981" s="3" t="s">
        <v>215</v>
      </c>
      <c r="M3981" s="3" t="s">
        <v>215</v>
      </c>
      <c r="N3981" s="3" t="s">
        <v>215</v>
      </c>
      <c r="O3981" s="3" t="s">
        <v>215</v>
      </c>
      <c r="P3981" s="3" t="s">
        <v>215</v>
      </c>
      <c r="Q3981" s="3" t="s">
        <v>215</v>
      </c>
      <c r="R3981" s="3" t="s">
        <v>215</v>
      </c>
      <c r="S3981" s="3" t="s">
        <v>215</v>
      </c>
      <c r="T3981" s="3" t="s">
        <v>215</v>
      </c>
      <c r="U3981" s="3" t="s">
        <v>215</v>
      </c>
      <c r="V3981" s="3" t="s">
        <v>215</v>
      </c>
      <c r="W3981" s="3" t="s">
        <v>215</v>
      </c>
      <c r="X3981" s="3" t="s">
        <v>215</v>
      </c>
      <c r="Y3981" s="3" t="s">
        <v>215</v>
      </c>
      <c r="Z3981" s="3" t="s">
        <v>215</v>
      </c>
      <c r="AA3981" s="3" t="s">
        <v>215</v>
      </c>
      <c r="AB3981" s="3" t="s">
        <v>215</v>
      </c>
      <c r="AC3981" s="3" t="s">
        <v>215</v>
      </c>
      <c r="AD3981" s="3" t="s">
        <v>215</v>
      </c>
      <c r="AE3981" s="3" t="s">
        <v>215</v>
      </c>
      <c r="AF3981" s="3" t="s">
        <v>215</v>
      </c>
      <c r="AG3981" s="3">
        <v>0.49299999999999999</v>
      </c>
      <c r="AH3981" s="3">
        <v>-3.7290000000000001</v>
      </c>
      <c r="AI3981" s="3">
        <v>0.71399999999999997</v>
      </c>
      <c r="AJ3981" s="3">
        <v>1.113</v>
      </c>
      <c r="AK3981" s="3">
        <v>10.510999999999999</v>
      </c>
      <c r="AL3981" s="3">
        <v>0.45300000000000001</v>
      </c>
      <c r="AM3981" s="3">
        <v>0.09</v>
      </c>
      <c r="AN3981" s="3">
        <v>6.577</v>
      </c>
      <c r="AO3981" s="3">
        <v>3.55</v>
      </c>
      <c r="AP3981" s="3">
        <v>3.673</v>
      </c>
      <c r="AQ3981" s="3">
        <v>0.50800000000000001</v>
      </c>
      <c r="AR3981" s="3">
        <v>-0.441</v>
      </c>
      <c r="AS3981" s="3">
        <v>-0.13400000000000001</v>
      </c>
      <c r="AT3981" s="3">
        <v>1.2949999999999999</v>
      </c>
      <c r="AU3981" s="3">
        <v>0.68</v>
      </c>
      <c r="AV3981" s="3">
        <v>1.8160000000000001</v>
      </c>
      <c r="AW3981" s="3">
        <v>2.016</v>
      </c>
      <c r="AX3981" s="3">
        <v>2.206</v>
      </c>
      <c r="AY3981" s="3">
        <v>2.206</v>
      </c>
      <c r="AZ3981" s="3">
        <v>2.1970000000000001</v>
      </c>
      <c r="BA3981">
        <v>0.35699999999999998</v>
      </c>
      <c r="BB3981">
        <v>2016</v>
      </c>
    </row>
    <row r="3982" spans="1:54" hidden="1" x14ac:dyDescent="0.2">
      <c r="A3982">
        <v>967</v>
      </c>
      <c r="B3982" t="s">
        <v>473</v>
      </c>
      <c r="C3982" t="s">
        <v>290</v>
      </c>
      <c r="D3982" t="s">
        <v>83</v>
      </c>
      <c r="E3982" t="s">
        <v>289</v>
      </c>
      <c r="G3982" t="s">
        <v>288</v>
      </c>
    </row>
    <row r="3983" spans="1:54" hidden="1" x14ac:dyDescent="0.2">
      <c r="A3983">
        <v>967</v>
      </c>
      <c r="B3983" t="s">
        <v>473</v>
      </c>
      <c r="C3983" t="s">
        <v>287</v>
      </c>
      <c r="D3983" t="s">
        <v>83</v>
      </c>
      <c r="E3983" t="s">
        <v>286</v>
      </c>
      <c r="F3983" t="s">
        <v>285</v>
      </c>
      <c r="G3983" t="s">
        <v>275</v>
      </c>
      <c r="I3983" t="s">
        <v>1305</v>
      </c>
      <c r="J3983" s="3" t="s">
        <v>215</v>
      </c>
      <c r="K3983" s="3" t="s">
        <v>215</v>
      </c>
      <c r="L3983" s="3" t="s">
        <v>215</v>
      </c>
      <c r="M3983" s="3" t="s">
        <v>215</v>
      </c>
      <c r="N3983" s="3" t="s">
        <v>215</v>
      </c>
      <c r="O3983" s="3" t="s">
        <v>215</v>
      </c>
      <c r="P3983" s="3" t="s">
        <v>215</v>
      </c>
      <c r="Q3983" s="3" t="s">
        <v>215</v>
      </c>
      <c r="R3983" s="3" t="s">
        <v>215</v>
      </c>
      <c r="S3983" s="3" t="s">
        <v>215</v>
      </c>
      <c r="T3983" s="3" t="s">
        <v>215</v>
      </c>
      <c r="U3983" s="3" t="s">
        <v>215</v>
      </c>
      <c r="V3983" s="3" t="s">
        <v>215</v>
      </c>
      <c r="W3983" s="3" t="s">
        <v>215</v>
      </c>
      <c r="X3983" s="3" t="s">
        <v>215</v>
      </c>
      <c r="Y3983" s="3" t="s">
        <v>215</v>
      </c>
      <c r="Z3983" s="3" t="s">
        <v>215</v>
      </c>
      <c r="AA3983" s="3" t="s">
        <v>215</v>
      </c>
      <c r="AB3983" s="3" t="s">
        <v>215</v>
      </c>
      <c r="AC3983" s="3" t="s">
        <v>215</v>
      </c>
      <c r="AD3983" s="3" t="s">
        <v>215</v>
      </c>
      <c r="AE3983" s="3">
        <v>-17.701000000000001</v>
      </c>
      <c r="AF3983" s="3">
        <v>-4.9000000000000004</v>
      </c>
      <c r="AG3983" s="3">
        <v>13.839</v>
      </c>
      <c r="AH3983" s="3">
        <v>23.504000000000001</v>
      </c>
      <c r="AI3983" s="3">
        <v>4.3019999999999996</v>
      </c>
      <c r="AJ3983" s="3">
        <v>6.391</v>
      </c>
      <c r="AK3983" s="3">
        <v>17.719000000000001</v>
      </c>
      <c r="AL3983" s="3">
        <v>18.670000000000002</v>
      </c>
      <c r="AM3983" s="3">
        <v>-2.5619999999999998</v>
      </c>
      <c r="AN3983" s="3">
        <v>3.1019999999999999</v>
      </c>
      <c r="AO3983" s="3">
        <v>8.5150000000000006</v>
      </c>
      <c r="AP3983" s="3">
        <v>-16.545000000000002</v>
      </c>
      <c r="AQ3983" s="3">
        <v>0.72599999999999998</v>
      </c>
      <c r="AR3983" s="3">
        <v>8.5980000000000008</v>
      </c>
      <c r="AS3983" s="3">
        <v>-12.984</v>
      </c>
      <c r="AT3983" s="3">
        <v>6.165</v>
      </c>
      <c r="AU3983" s="3">
        <v>9.0009999999999994</v>
      </c>
      <c r="AV3983" s="3">
        <v>15.608000000000001</v>
      </c>
      <c r="AW3983" s="3">
        <v>8.5020000000000007</v>
      </c>
      <c r="AX3983" s="3">
        <v>8.1300000000000008</v>
      </c>
      <c r="AY3983" s="3">
        <v>8.3059999999999992</v>
      </c>
      <c r="AZ3983" s="3">
        <v>6.5659999999999998</v>
      </c>
      <c r="BA3983">
        <v>6.6849999999999996</v>
      </c>
      <c r="BB3983">
        <v>2016</v>
      </c>
    </row>
    <row r="3984" spans="1:54" hidden="1" x14ac:dyDescent="0.2">
      <c r="A3984">
        <v>967</v>
      </c>
      <c r="B3984" t="s">
        <v>473</v>
      </c>
      <c r="C3984" t="s">
        <v>284</v>
      </c>
      <c r="D3984" t="s">
        <v>83</v>
      </c>
      <c r="E3984" t="s">
        <v>283</v>
      </c>
      <c r="F3984" t="s">
        <v>282</v>
      </c>
      <c r="G3984" t="s">
        <v>275</v>
      </c>
      <c r="I3984" t="s">
        <v>1305</v>
      </c>
      <c r="J3984" s="3" t="s">
        <v>215</v>
      </c>
      <c r="K3984" s="3" t="s">
        <v>215</v>
      </c>
      <c r="L3984" s="3" t="s">
        <v>215</v>
      </c>
      <c r="M3984" s="3" t="s">
        <v>215</v>
      </c>
      <c r="N3984" s="3" t="s">
        <v>215</v>
      </c>
      <c r="O3984" s="3" t="s">
        <v>215</v>
      </c>
      <c r="P3984" s="3" t="s">
        <v>215</v>
      </c>
      <c r="Q3984" s="3" t="s">
        <v>215</v>
      </c>
      <c r="R3984" s="3" t="s">
        <v>215</v>
      </c>
      <c r="S3984" s="3" t="s">
        <v>215</v>
      </c>
      <c r="T3984" s="3" t="s">
        <v>215</v>
      </c>
      <c r="U3984" s="3" t="s">
        <v>215</v>
      </c>
      <c r="V3984" s="3" t="s">
        <v>215</v>
      </c>
      <c r="W3984" s="3" t="s">
        <v>215</v>
      </c>
      <c r="X3984" s="3" t="s">
        <v>215</v>
      </c>
      <c r="Y3984" s="3" t="s">
        <v>215</v>
      </c>
      <c r="Z3984" s="3" t="s">
        <v>215</v>
      </c>
      <c r="AA3984" s="3" t="s">
        <v>215</v>
      </c>
      <c r="AB3984" s="3" t="s">
        <v>215</v>
      </c>
      <c r="AC3984" s="3" t="s">
        <v>215</v>
      </c>
      <c r="AD3984" s="3" t="s">
        <v>215</v>
      </c>
      <c r="AE3984" s="3">
        <v>-18.305</v>
      </c>
      <c r="AF3984" s="3">
        <v>-7.4219999999999997</v>
      </c>
      <c r="AG3984" s="3">
        <v>5.883</v>
      </c>
      <c r="AH3984" s="3">
        <v>15.148999999999999</v>
      </c>
      <c r="AI3984" s="3">
        <v>5.5540000000000003</v>
      </c>
      <c r="AJ3984" s="3">
        <v>7.665</v>
      </c>
      <c r="AK3984" s="3">
        <v>22.199000000000002</v>
      </c>
      <c r="AL3984" s="3">
        <v>22.352</v>
      </c>
      <c r="AM3984" s="3">
        <v>-3.62</v>
      </c>
      <c r="AN3984" s="3">
        <v>0.39300000000000002</v>
      </c>
      <c r="AO3984" s="3">
        <v>10.01</v>
      </c>
      <c r="AP3984" s="3">
        <v>-15.58</v>
      </c>
      <c r="AQ3984" s="3">
        <v>1.319</v>
      </c>
      <c r="AR3984" s="3">
        <v>4.9109999999999996</v>
      </c>
      <c r="AS3984" s="3">
        <v>-13.816000000000001</v>
      </c>
      <c r="AT3984" s="3">
        <v>8.02</v>
      </c>
      <c r="AU3984" s="3">
        <v>9.1890000000000001</v>
      </c>
      <c r="AV3984" s="3">
        <v>16.082000000000001</v>
      </c>
      <c r="AW3984" s="3">
        <v>9.0549999999999997</v>
      </c>
      <c r="AX3984" s="3">
        <v>8.4830000000000005</v>
      </c>
      <c r="AY3984" s="3">
        <v>8.7590000000000003</v>
      </c>
      <c r="AZ3984" s="3">
        <v>5.5759999999999996</v>
      </c>
      <c r="BA3984">
        <v>5.8440000000000003</v>
      </c>
      <c r="BB3984">
        <v>2016</v>
      </c>
    </row>
    <row r="3985" spans="1:54" hidden="1" x14ac:dyDescent="0.2">
      <c r="A3985">
        <v>967</v>
      </c>
      <c r="B3985" t="s">
        <v>473</v>
      </c>
      <c r="C3985" t="s">
        <v>281</v>
      </c>
      <c r="D3985" t="s">
        <v>83</v>
      </c>
      <c r="E3985" t="s">
        <v>280</v>
      </c>
      <c r="F3985" t="s">
        <v>279</v>
      </c>
      <c r="G3985" t="s">
        <v>275</v>
      </c>
      <c r="I3985" t="s">
        <v>1305</v>
      </c>
      <c r="J3985" s="3" t="s">
        <v>215</v>
      </c>
      <c r="K3985" s="3" t="s">
        <v>215</v>
      </c>
      <c r="L3985" s="3" t="s">
        <v>215</v>
      </c>
      <c r="M3985" s="3" t="s">
        <v>215</v>
      </c>
      <c r="N3985" s="3" t="s">
        <v>215</v>
      </c>
      <c r="O3985" s="3" t="s">
        <v>215</v>
      </c>
      <c r="P3985" s="3" t="s">
        <v>215</v>
      </c>
      <c r="Q3985" s="3" t="s">
        <v>215</v>
      </c>
      <c r="R3985" s="3" t="s">
        <v>215</v>
      </c>
      <c r="S3985" s="3" t="s">
        <v>215</v>
      </c>
      <c r="T3985" s="3" t="s">
        <v>215</v>
      </c>
      <c r="U3985" s="3" t="s">
        <v>215</v>
      </c>
      <c r="V3985" s="3" t="s">
        <v>215</v>
      </c>
      <c r="W3985" s="3" t="s">
        <v>215</v>
      </c>
      <c r="X3985" s="3" t="s">
        <v>215</v>
      </c>
      <c r="Y3985" s="3" t="s">
        <v>215</v>
      </c>
      <c r="Z3985" s="3" t="s">
        <v>215</v>
      </c>
      <c r="AA3985" s="3" t="s">
        <v>215</v>
      </c>
      <c r="AB3985" s="3" t="s">
        <v>215</v>
      </c>
      <c r="AC3985" s="3" t="s">
        <v>215</v>
      </c>
      <c r="AD3985" s="3" t="s">
        <v>215</v>
      </c>
      <c r="AE3985" s="3">
        <v>60.185000000000002</v>
      </c>
      <c r="AF3985" s="3">
        <v>-32.959000000000003</v>
      </c>
      <c r="AG3985" s="3">
        <v>-5.0259999999999998</v>
      </c>
      <c r="AH3985" s="3">
        <v>123.604</v>
      </c>
      <c r="AI3985" s="3">
        <v>8.36</v>
      </c>
      <c r="AJ3985" s="3">
        <v>33.040999999999997</v>
      </c>
      <c r="AK3985" s="3">
        <v>23.696000000000002</v>
      </c>
      <c r="AL3985" s="3">
        <v>11.083</v>
      </c>
      <c r="AM3985" s="3">
        <v>14.228</v>
      </c>
      <c r="AN3985" s="3">
        <v>12.792999999999999</v>
      </c>
      <c r="AO3985" s="3">
        <v>29.513000000000002</v>
      </c>
      <c r="AP3985" s="3">
        <v>-6.819</v>
      </c>
      <c r="AQ3985" s="3">
        <v>0.96499999999999997</v>
      </c>
      <c r="AR3985" s="3">
        <v>4.0839999999999996</v>
      </c>
      <c r="AS3985" s="3">
        <v>-14.018000000000001</v>
      </c>
      <c r="AT3985" s="3">
        <v>6.3550000000000004</v>
      </c>
      <c r="AU3985" s="3">
        <v>20.492000000000001</v>
      </c>
      <c r="AV3985" s="3">
        <v>13.111000000000001</v>
      </c>
      <c r="AW3985" s="3">
        <v>6.5270000000000001</v>
      </c>
      <c r="AX3985" s="3">
        <v>6.242</v>
      </c>
      <c r="AY3985" s="3">
        <v>6.5609999999999999</v>
      </c>
      <c r="AZ3985" s="3">
        <v>7.8760000000000003</v>
      </c>
      <c r="BA3985">
        <v>10.041</v>
      </c>
      <c r="BB3985">
        <v>2016</v>
      </c>
    </row>
    <row r="3986" spans="1:54" hidden="1" x14ac:dyDescent="0.2">
      <c r="A3986">
        <v>967</v>
      </c>
      <c r="B3986" t="s">
        <v>473</v>
      </c>
      <c r="C3986" t="s">
        <v>278</v>
      </c>
      <c r="D3986" t="s">
        <v>83</v>
      </c>
      <c r="E3986" t="s">
        <v>277</v>
      </c>
      <c r="F3986" t="s">
        <v>276</v>
      </c>
      <c r="G3986" t="s">
        <v>275</v>
      </c>
      <c r="I3986" t="s">
        <v>1305</v>
      </c>
      <c r="J3986" s="3" t="s">
        <v>215</v>
      </c>
      <c r="K3986" s="3" t="s">
        <v>215</v>
      </c>
      <c r="L3986" s="3" t="s">
        <v>215</v>
      </c>
      <c r="M3986" s="3" t="s">
        <v>215</v>
      </c>
      <c r="N3986" s="3" t="s">
        <v>215</v>
      </c>
      <c r="O3986" s="3" t="s">
        <v>215</v>
      </c>
      <c r="P3986" s="3" t="s">
        <v>215</v>
      </c>
      <c r="Q3986" s="3" t="s">
        <v>215</v>
      </c>
      <c r="R3986" s="3" t="s">
        <v>215</v>
      </c>
      <c r="S3986" s="3" t="s">
        <v>215</v>
      </c>
      <c r="T3986" s="3" t="s">
        <v>215</v>
      </c>
      <c r="U3986" s="3" t="s">
        <v>215</v>
      </c>
      <c r="V3986" s="3" t="s">
        <v>215</v>
      </c>
      <c r="W3986" s="3" t="s">
        <v>215</v>
      </c>
      <c r="X3986" s="3" t="s">
        <v>215</v>
      </c>
      <c r="Y3986" s="3" t="s">
        <v>215</v>
      </c>
      <c r="Z3986" s="3" t="s">
        <v>215</v>
      </c>
      <c r="AA3986" s="3" t="s">
        <v>215</v>
      </c>
      <c r="AB3986" s="3" t="s">
        <v>215</v>
      </c>
      <c r="AC3986" s="3" t="s">
        <v>215</v>
      </c>
      <c r="AD3986" s="3" t="s">
        <v>215</v>
      </c>
      <c r="AE3986" s="3">
        <v>-50.475000000000001</v>
      </c>
      <c r="AF3986" s="3">
        <v>168.803</v>
      </c>
      <c r="AG3986" s="3">
        <v>53.94</v>
      </c>
      <c r="AH3986" s="3">
        <v>105.81399999999999</v>
      </c>
      <c r="AI3986" s="3">
        <v>7.2350000000000003</v>
      </c>
      <c r="AJ3986" s="3">
        <v>81.293999999999997</v>
      </c>
      <c r="AK3986" s="3">
        <v>54.203000000000003</v>
      </c>
      <c r="AL3986" s="3">
        <v>22.721</v>
      </c>
      <c r="AM3986" s="3">
        <v>-23.766999999999999</v>
      </c>
      <c r="AN3986" s="3">
        <v>53.631999999999998</v>
      </c>
      <c r="AO3986" s="3">
        <v>5.8540000000000001</v>
      </c>
      <c r="AP3986" s="3">
        <v>-19.478000000000002</v>
      </c>
      <c r="AQ3986" s="3">
        <v>4.88</v>
      </c>
      <c r="AR3986" s="3">
        <v>7.7850000000000001</v>
      </c>
      <c r="AS3986" s="3">
        <v>-16.655000000000001</v>
      </c>
      <c r="AT3986" s="3">
        <v>-4.9180000000000001</v>
      </c>
      <c r="AU3986" s="3">
        <v>25.42</v>
      </c>
      <c r="AV3986" s="3">
        <v>16.920000000000002</v>
      </c>
      <c r="AW3986" s="3">
        <v>6.0469999999999997</v>
      </c>
      <c r="AX3986" s="3">
        <v>5.7809999999999997</v>
      </c>
      <c r="AY3986" s="3">
        <v>6.5339999999999998</v>
      </c>
      <c r="AZ3986" s="3">
        <v>9.4670000000000005</v>
      </c>
      <c r="BA3986">
        <v>11.569000000000001</v>
      </c>
      <c r="BB3986">
        <v>2016</v>
      </c>
    </row>
    <row r="3987" spans="1:54" hidden="1" x14ac:dyDescent="0.2">
      <c r="A3987">
        <v>967</v>
      </c>
      <c r="B3987" t="s">
        <v>473</v>
      </c>
      <c r="C3987" t="s">
        <v>274</v>
      </c>
      <c r="D3987" t="s">
        <v>83</v>
      </c>
      <c r="E3987" t="s">
        <v>273</v>
      </c>
      <c r="F3987" t="s">
        <v>272</v>
      </c>
      <c r="G3987" t="s">
        <v>271</v>
      </c>
    </row>
    <row r="3988" spans="1:54" hidden="1" x14ac:dyDescent="0.2">
      <c r="A3988">
        <v>967</v>
      </c>
      <c r="B3988" t="s">
        <v>473</v>
      </c>
      <c r="C3988" t="s">
        <v>270</v>
      </c>
      <c r="D3988" t="s">
        <v>83</v>
      </c>
      <c r="E3988" t="s">
        <v>269</v>
      </c>
      <c r="F3988" t="s">
        <v>268</v>
      </c>
      <c r="G3988" t="s">
        <v>264</v>
      </c>
      <c r="H3988" t="s">
        <v>263</v>
      </c>
    </row>
    <row r="3989" spans="1:54" hidden="1" x14ac:dyDescent="0.2">
      <c r="A3989">
        <v>967</v>
      </c>
      <c r="B3989" t="s">
        <v>473</v>
      </c>
      <c r="C3989" t="s">
        <v>267</v>
      </c>
      <c r="D3989" t="s">
        <v>83</v>
      </c>
      <c r="E3989" t="s">
        <v>266</v>
      </c>
      <c r="F3989" t="s">
        <v>265</v>
      </c>
      <c r="G3989" t="s">
        <v>264</v>
      </c>
      <c r="H3989" t="s">
        <v>263</v>
      </c>
      <c r="I3989" t="s">
        <v>1306</v>
      </c>
      <c r="J3989" s="3" t="s">
        <v>215</v>
      </c>
      <c r="K3989" s="3" t="s">
        <v>215</v>
      </c>
      <c r="L3989" s="3" t="s">
        <v>215</v>
      </c>
      <c r="M3989" s="3" t="s">
        <v>215</v>
      </c>
      <c r="N3989" s="3" t="s">
        <v>215</v>
      </c>
      <c r="O3989" s="3" t="s">
        <v>215</v>
      </c>
      <c r="P3989" s="3" t="s">
        <v>215</v>
      </c>
      <c r="Q3989" s="3" t="s">
        <v>215</v>
      </c>
      <c r="R3989" s="3" t="s">
        <v>215</v>
      </c>
      <c r="S3989" s="3" t="s">
        <v>215</v>
      </c>
      <c r="T3989" s="3" t="s">
        <v>215</v>
      </c>
      <c r="U3989" s="3" t="s">
        <v>215</v>
      </c>
      <c r="V3989" s="3" t="s">
        <v>215</v>
      </c>
      <c r="W3989" s="3" t="s">
        <v>215</v>
      </c>
      <c r="X3989" s="3" t="s">
        <v>215</v>
      </c>
      <c r="Y3989" s="3" t="s">
        <v>215</v>
      </c>
      <c r="Z3989" s="3" t="s">
        <v>215</v>
      </c>
      <c r="AA3989" s="3" t="s">
        <v>215</v>
      </c>
      <c r="AB3989" s="3" t="s">
        <v>215</v>
      </c>
      <c r="AC3989" s="3" t="s">
        <v>215</v>
      </c>
      <c r="AD3989" s="3">
        <v>1.472</v>
      </c>
      <c r="AE3989" s="3">
        <v>1.472</v>
      </c>
      <c r="AF3989" s="3">
        <v>1.5109999999999999</v>
      </c>
      <c r="AG3989" s="3">
        <v>1.5369999999999999</v>
      </c>
      <c r="AH3989" s="3">
        <v>1.631</v>
      </c>
      <c r="AI3989" s="3">
        <v>1.651</v>
      </c>
      <c r="AJ3989" s="3">
        <v>1.6739999999999999</v>
      </c>
      <c r="AK3989" s="3">
        <v>1.6990000000000001</v>
      </c>
      <c r="AL3989" s="3">
        <v>1.72</v>
      </c>
      <c r="AM3989" s="3">
        <v>1.7470000000000001</v>
      </c>
      <c r="AN3989" s="3">
        <v>1.7749999999999999</v>
      </c>
      <c r="AO3989" s="3">
        <v>1.802</v>
      </c>
      <c r="AP3989" s="3">
        <v>1.8069999999999999</v>
      </c>
      <c r="AQ3989" s="3">
        <v>1.8149999999999999</v>
      </c>
      <c r="AR3989" s="3">
        <v>1.8420000000000001</v>
      </c>
      <c r="AS3989" s="3">
        <v>1.8380000000000001</v>
      </c>
      <c r="AT3989" s="3">
        <v>1.839</v>
      </c>
      <c r="AU3989" s="3">
        <v>1.867</v>
      </c>
      <c r="AV3989" s="3">
        <v>1.895</v>
      </c>
      <c r="AW3989" s="3">
        <v>1.923</v>
      </c>
      <c r="AX3989" s="3">
        <v>1.952</v>
      </c>
      <c r="AY3989" s="3">
        <v>1.9810000000000001</v>
      </c>
      <c r="AZ3989" s="3">
        <v>2.0110000000000001</v>
      </c>
      <c r="BA3989">
        <v>2.0409999999999999</v>
      </c>
      <c r="BB3989">
        <v>0</v>
      </c>
    </row>
    <row r="3990" spans="1:54" hidden="1" x14ac:dyDescent="0.2">
      <c r="A3990">
        <v>967</v>
      </c>
      <c r="B3990" t="s">
        <v>473</v>
      </c>
      <c r="C3990" t="s">
        <v>262</v>
      </c>
      <c r="D3990" t="s">
        <v>83</v>
      </c>
      <c r="E3990" t="s">
        <v>260</v>
      </c>
      <c r="F3990" t="s">
        <v>259</v>
      </c>
      <c r="G3990" t="s">
        <v>225</v>
      </c>
      <c r="H3990" t="s">
        <v>222</v>
      </c>
      <c r="I3990" t="s">
        <v>1307</v>
      </c>
      <c r="J3990" s="3" t="s">
        <v>215</v>
      </c>
      <c r="K3990" s="3" t="s">
        <v>215</v>
      </c>
      <c r="L3990" s="3" t="s">
        <v>215</v>
      </c>
      <c r="M3990" s="3" t="s">
        <v>215</v>
      </c>
      <c r="N3990" s="3" t="s">
        <v>215</v>
      </c>
      <c r="O3990" s="3" t="s">
        <v>215</v>
      </c>
      <c r="P3990" s="3" t="s">
        <v>215</v>
      </c>
      <c r="Q3990" s="3" t="s">
        <v>215</v>
      </c>
      <c r="R3990" s="3" t="s">
        <v>215</v>
      </c>
      <c r="S3990" s="3" t="s">
        <v>215</v>
      </c>
      <c r="T3990" s="3" t="s">
        <v>215</v>
      </c>
      <c r="U3990" s="3" t="s">
        <v>215</v>
      </c>
      <c r="V3990" s="3" t="s">
        <v>215</v>
      </c>
      <c r="W3990" s="3" t="s">
        <v>215</v>
      </c>
      <c r="X3990" s="3" t="s">
        <v>215</v>
      </c>
      <c r="Y3990" s="3" t="s">
        <v>215</v>
      </c>
      <c r="Z3990" s="3" t="s">
        <v>215</v>
      </c>
      <c r="AA3990" s="3" t="s">
        <v>215</v>
      </c>
      <c r="AB3990" s="3" t="s">
        <v>215</v>
      </c>
      <c r="AC3990" s="3">
        <v>3.5000000000000003E-2</v>
      </c>
      <c r="AD3990" s="3">
        <v>0.249</v>
      </c>
      <c r="AE3990" s="3">
        <v>0.36199999999999999</v>
      </c>
      <c r="AF3990" s="3">
        <v>0.50900000000000001</v>
      </c>
      <c r="AG3990" s="3">
        <v>0.59</v>
      </c>
      <c r="AH3990" s="3">
        <v>0.61499999999999999</v>
      </c>
      <c r="AI3990" s="3">
        <v>0.628</v>
      </c>
      <c r="AJ3990" s="3">
        <v>0.72</v>
      </c>
      <c r="AK3990" s="3">
        <v>0.89800000000000002</v>
      </c>
      <c r="AL3990" s="3">
        <v>0.94299999999999995</v>
      </c>
      <c r="AM3990" s="3">
        <v>1.151</v>
      </c>
      <c r="AN3990" s="3">
        <v>1.1639999999999999</v>
      </c>
      <c r="AO3990" s="3">
        <v>1.3049999999999999</v>
      </c>
      <c r="AP3990" s="3">
        <v>1.3220000000000001</v>
      </c>
      <c r="AQ3990" s="3">
        <v>1.3120000000000001</v>
      </c>
      <c r="AR3990" s="3">
        <v>1.3340000000000001</v>
      </c>
      <c r="AS3990" s="3">
        <v>1.456</v>
      </c>
      <c r="AT3990" s="3">
        <v>1.595</v>
      </c>
      <c r="AU3990" s="3">
        <v>1.68</v>
      </c>
      <c r="AV3990" s="3">
        <v>1.8169999999999999</v>
      </c>
      <c r="AW3990" s="3">
        <v>1.897</v>
      </c>
      <c r="AX3990" s="3">
        <v>2</v>
      </c>
      <c r="AY3990" s="3">
        <v>2.113</v>
      </c>
      <c r="AZ3990" s="3">
        <v>2.23</v>
      </c>
      <c r="BA3990">
        <v>2.3490000000000002</v>
      </c>
      <c r="BB3990">
        <v>2016</v>
      </c>
    </row>
    <row r="3991" spans="1:54" hidden="1" x14ac:dyDescent="0.2">
      <c r="A3991">
        <v>967</v>
      </c>
      <c r="B3991" t="s">
        <v>473</v>
      </c>
      <c r="C3991" t="s">
        <v>261</v>
      </c>
      <c r="D3991" t="s">
        <v>83</v>
      </c>
      <c r="E3991" t="s">
        <v>260</v>
      </c>
      <c r="F3991" t="s">
        <v>259</v>
      </c>
      <c r="G3991" t="s">
        <v>217</v>
      </c>
      <c r="I3991" t="s">
        <v>258</v>
      </c>
      <c r="J3991" s="3" t="s">
        <v>215</v>
      </c>
      <c r="K3991" s="3" t="s">
        <v>215</v>
      </c>
      <c r="L3991" s="3" t="s">
        <v>215</v>
      </c>
      <c r="M3991" s="3" t="s">
        <v>215</v>
      </c>
      <c r="N3991" s="3" t="s">
        <v>215</v>
      </c>
      <c r="O3991" s="3" t="s">
        <v>215</v>
      </c>
      <c r="P3991" s="3" t="s">
        <v>215</v>
      </c>
      <c r="Q3991" s="3" t="s">
        <v>215</v>
      </c>
      <c r="R3991" s="3" t="s">
        <v>215</v>
      </c>
      <c r="S3991" s="3" t="s">
        <v>215</v>
      </c>
      <c r="T3991" s="3" t="s">
        <v>215</v>
      </c>
      <c r="U3991" s="3" t="s">
        <v>215</v>
      </c>
      <c r="V3991" s="3" t="s">
        <v>215</v>
      </c>
      <c r="W3991" s="3" t="s">
        <v>215</v>
      </c>
      <c r="X3991" s="3" t="s">
        <v>215</v>
      </c>
      <c r="Y3991" s="3" t="s">
        <v>215</v>
      </c>
      <c r="Z3991" s="3" t="s">
        <v>215</v>
      </c>
      <c r="AA3991" s="3" t="s">
        <v>215</v>
      </c>
      <c r="AB3991" s="3" t="s">
        <v>215</v>
      </c>
      <c r="AC3991" s="3" t="s">
        <v>215</v>
      </c>
      <c r="AD3991" s="3">
        <v>10.913</v>
      </c>
      <c r="AE3991" s="3">
        <v>12.804</v>
      </c>
      <c r="AF3991" s="3">
        <v>17.794</v>
      </c>
      <c r="AG3991" s="3">
        <v>19.876000000000001</v>
      </c>
      <c r="AH3991" s="3">
        <v>21.117000000000001</v>
      </c>
      <c r="AI3991" s="3">
        <v>20.919</v>
      </c>
      <c r="AJ3991" s="3">
        <v>23.062000000000001</v>
      </c>
      <c r="AK3991" s="3">
        <v>25.946999999999999</v>
      </c>
      <c r="AL3991" s="3">
        <v>24.291</v>
      </c>
      <c r="AM3991" s="3">
        <v>28.289000000000001</v>
      </c>
      <c r="AN3991" s="3">
        <v>26.443000000000001</v>
      </c>
      <c r="AO3991" s="3">
        <v>27.103999999999999</v>
      </c>
      <c r="AP3991" s="3">
        <v>26.129000000000001</v>
      </c>
      <c r="AQ3991" s="3">
        <v>24.638999999999999</v>
      </c>
      <c r="AR3991" s="3">
        <v>23.963000000000001</v>
      </c>
      <c r="AS3991" s="3">
        <v>25.064</v>
      </c>
      <c r="AT3991" s="3">
        <v>26.283999999999999</v>
      </c>
      <c r="AU3991" s="3">
        <v>26.183</v>
      </c>
      <c r="AV3991" s="3">
        <v>26.946999999999999</v>
      </c>
      <c r="AW3991" s="3">
        <v>26.620999999999999</v>
      </c>
      <c r="AX3991" s="3">
        <v>26.529</v>
      </c>
      <c r="AY3991" s="3">
        <v>26.437000000000001</v>
      </c>
      <c r="AZ3991" s="3">
        <v>26.297000000000001</v>
      </c>
      <c r="BA3991">
        <v>26.087</v>
      </c>
      <c r="BB3991">
        <v>2016</v>
      </c>
    </row>
    <row r="3992" spans="1:54" hidden="1" x14ac:dyDescent="0.2">
      <c r="A3992">
        <v>967</v>
      </c>
      <c r="B3992" t="s">
        <v>473</v>
      </c>
      <c r="C3992" t="s">
        <v>257</v>
      </c>
      <c r="D3992" t="s">
        <v>83</v>
      </c>
      <c r="E3992" t="s">
        <v>255</v>
      </c>
      <c r="F3992" t="s">
        <v>254</v>
      </c>
      <c r="G3992" t="s">
        <v>225</v>
      </c>
      <c r="H3992" t="s">
        <v>222</v>
      </c>
      <c r="I3992" t="s">
        <v>1307</v>
      </c>
      <c r="J3992" s="3" t="s">
        <v>215</v>
      </c>
      <c r="K3992" s="3" t="s">
        <v>215</v>
      </c>
      <c r="L3992" s="3" t="s">
        <v>215</v>
      </c>
      <c r="M3992" s="3" t="s">
        <v>215</v>
      </c>
      <c r="N3992" s="3" t="s">
        <v>215</v>
      </c>
      <c r="O3992" s="3" t="s">
        <v>215</v>
      </c>
      <c r="P3992" s="3" t="s">
        <v>215</v>
      </c>
      <c r="Q3992" s="3" t="s">
        <v>215</v>
      </c>
      <c r="R3992" s="3" t="s">
        <v>215</v>
      </c>
      <c r="S3992" s="3" t="s">
        <v>215</v>
      </c>
      <c r="T3992" s="3" t="s">
        <v>215</v>
      </c>
      <c r="U3992" s="3" t="s">
        <v>215</v>
      </c>
      <c r="V3992" s="3" t="s">
        <v>215</v>
      </c>
      <c r="W3992" s="3" t="s">
        <v>215</v>
      </c>
      <c r="X3992" s="3" t="s">
        <v>215</v>
      </c>
      <c r="Y3992" s="3" t="s">
        <v>215</v>
      </c>
      <c r="Z3992" s="3" t="s">
        <v>215</v>
      </c>
      <c r="AA3992" s="3" t="s">
        <v>215</v>
      </c>
      <c r="AB3992" s="3" t="s">
        <v>215</v>
      </c>
      <c r="AC3992" s="3">
        <v>4.3999999999999997E-2</v>
      </c>
      <c r="AD3992" s="3">
        <v>0.20399999999999999</v>
      </c>
      <c r="AE3992" s="3">
        <v>0.23899999999999999</v>
      </c>
      <c r="AF3992" s="3">
        <v>0.40200000000000002</v>
      </c>
      <c r="AG3992" s="3">
        <v>0.54300000000000004</v>
      </c>
      <c r="AH3992" s="3">
        <v>0.749</v>
      </c>
      <c r="AI3992" s="3">
        <v>0.72</v>
      </c>
      <c r="AJ3992" s="3">
        <v>0.63400000000000001</v>
      </c>
      <c r="AK3992" s="3">
        <v>0.65500000000000003</v>
      </c>
      <c r="AL3992" s="3">
        <v>0.95</v>
      </c>
      <c r="AM3992" s="3">
        <v>1.177</v>
      </c>
      <c r="AN3992" s="3">
        <v>1.262</v>
      </c>
      <c r="AO3992" s="3">
        <v>1.389</v>
      </c>
      <c r="AP3992" s="3">
        <v>1.4510000000000001</v>
      </c>
      <c r="AQ3992" s="3">
        <v>1.48</v>
      </c>
      <c r="AR3992" s="3">
        <v>1.4690000000000001</v>
      </c>
      <c r="AS3992" s="3">
        <v>1.5620000000000001</v>
      </c>
      <c r="AT3992" s="3">
        <v>1.6679999999999999</v>
      </c>
      <c r="AU3992" s="3">
        <v>1.7549999999999999</v>
      </c>
      <c r="AV3992" s="3">
        <v>2.0230000000000001</v>
      </c>
      <c r="AW3992" s="3">
        <v>2.169</v>
      </c>
      <c r="AX3992" s="3">
        <v>2.222</v>
      </c>
      <c r="AY3992" s="3">
        <v>2.36</v>
      </c>
      <c r="AZ3992" s="3">
        <v>2.484</v>
      </c>
      <c r="BA3992">
        <v>2.6150000000000002</v>
      </c>
      <c r="BB3992">
        <v>2016</v>
      </c>
    </row>
    <row r="3993" spans="1:54" hidden="1" x14ac:dyDescent="0.2">
      <c r="A3993">
        <v>967</v>
      </c>
      <c r="B3993" t="s">
        <v>473</v>
      </c>
      <c r="C3993" t="s">
        <v>256</v>
      </c>
      <c r="D3993" t="s">
        <v>83</v>
      </c>
      <c r="E3993" t="s">
        <v>255</v>
      </c>
      <c r="F3993" t="s">
        <v>254</v>
      </c>
      <c r="G3993" t="s">
        <v>217</v>
      </c>
      <c r="I3993" t="s">
        <v>253</v>
      </c>
      <c r="J3993" s="3" t="s">
        <v>215</v>
      </c>
      <c r="K3993" s="3" t="s">
        <v>215</v>
      </c>
      <c r="L3993" s="3" t="s">
        <v>215</v>
      </c>
      <c r="M3993" s="3" t="s">
        <v>215</v>
      </c>
      <c r="N3993" s="3" t="s">
        <v>215</v>
      </c>
      <c r="O3993" s="3" t="s">
        <v>215</v>
      </c>
      <c r="P3993" s="3" t="s">
        <v>215</v>
      </c>
      <c r="Q3993" s="3" t="s">
        <v>215</v>
      </c>
      <c r="R3993" s="3" t="s">
        <v>215</v>
      </c>
      <c r="S3993" s="3" t="s">
        <v>215</v>
      </c>
      <c r="T3993" s="3" t="s">
        <v>215</v>
      </c>
      <c r="U3993" s="3" t="s">
        <v>215</v>
      </c>
      <c r="V3993" s="3" t="s">
        <v>215</v>
      </c>
      <c r="W3993" s="3" t="s">
        <v>215</v>
      </c>
      <c r="X3993" s="3" t="s">
        <v>215</v>
      </c>
      <c r="Y3993" s="3" t="s">
        <v>215</v>
      </c>
      <c r="Z3993" s="3" t="s">
        <v>215</v>
      </c>
      <c r="AA3993" s="3" t="s">
        <v>215</v>
      </c>
      <c r="AB3993" s="3" t="s">
        <v>215</v>
      </c>
      <c r="AC3993" s="3" t="s">
        <v>215</v>
      </c>
      <c r="AD3993" s="3">
        <v>8.9450000000000003</v>
      </c>
      <c r="AE3993" s="3">
        <v>8.4600000000000009</v>
      </c>
      <c r="AF3993" s="3">
        <v>14.032</v>
      </c>
      <c r="AG3993" s="3">
        <v>18.29</v>
      </c>
      <c r="AH3993" s="3">
        <v>25.701000000000001</v>
      </c>
      <c r="AI3993" s="3">
        <v>23.992000000000001</v>
      </c>
      <c r="AJ3993" s="3">
        <v>20.318000000000001</v>
      </c>
      <c r="AK3993" s="3">
        <v>18.914999999999999</v>
      </c>
      <c r="AL3993" s="3">
        <v>24.478999999999999</v>
      </c>
      <c r="AM3993" s="3">
        <v>28.923999999999999</v>
      </c>
      <c r="AN3993" s="3">
        <v>28.667999999999999</v>
      </c>
      <c r="AO3993" s="3">
        <v>28.856999999999999</v>
      </c>
      <c r="AP3993" s="3">
        <v>28.684999999999999</v>
      </c>
      <c r="AQ3993" s="3">
        <v>27.786000000000001</v>
      </c>
      <c r="AR3993" s="3">
        <v>26.385999999999999</v>
      </c>
      <c r="AS3993" s="3">
        <v>26.896999999999998</v>
      </c>
      <c r="AT3993" s="3">
        <v>27.478999999999999</v>
      </c>
      <c r="AU3993" s="3">
        <v>27.356999999999999</v>
      </c>
      <c r="AV3993" s="3">
        <v>30.007999999999999</v>
      </c>
      <c r="AW3993" s="3">
        <v>30.442</v>
      </c>
      <c r="AX3993" s="3">
        <v>29.468</v>
      </c>
      <c r="AY3993" s="3">
        <v>29.521999999999998</v>
      </c>
      <c r="AZ3993" s="3">
        <v>29.282</v>
      </c>
      <c r="BA3993">
        <v>29.041</v>
      </c>
      <c r="BB3993">
        <v>2016</v>
      </c>
    </row>
    <row r="3994" spans="1:54" hidden="1" x14ac:dyDescent="0.2">
      <c r="A3994">
        <v>967</v>
      </c>
      <c r="B3994" t="s">
        <v>473</v>
      </c>
      <c r="C3994" t="s">
        <v>252</v>
      </c>
      <c r="D3994" t="s">
        <v>83</v>
      </c>
      <c r="E3994" t="s">
        <v>250</v>
      </c>
      <c r="F3994" t="s">
        <v>249</v>
      </c>
      <c r="G3994" t="s">
        <v>225</v>
      </c>
      <c r="H3994" t="s">
        <v>222</v>
      </c>
      <c r="I3994" t="s">
        <v>1307</v>
      </c>
      <c r="J3994" s="3" t="s">
        <v>215</v>
      </c>
      <c r="K3994" s="3" t="s">
        <v>215</v>
      </c>
      <c r="L3994" s="3" t="s">
        <v>215</v>
      </c>
      <c r="M3994" s="3" t="s">
        <v>215</v>
      </c>
      <c r="N3994" s="3" t="s">
        <v>215</v>
      </c>
      <c r="O3994" s="3" t="s">
        <v>215</v>
      </c>
      <c r="P3994" s="3" t="s">
        <v>215</v>
      </c>
      <c r="Q3994" s="3" t="s">
        <v>215</v>
      </c>
      <c r="R3994" s="3" t="s">
        <v>215</v>
      </c>
      <c r="S3994" s="3" t="s">
        <v>215</v>
      </c>
      <c r="T3994" s="3" t="s">
        <v>215</v>
      </c>
      <c r="U3994" s="3" t="s">
        <v>215</v>
      </c>
      <c r="V3994" s="3" t="s">
        <v>215</v>
      </c>
      <c r="W3994" s="3" t="s">
        <v>215</v>
      </c>
      <c r="X3994" s="3" t="s">
        <v>215</v>
      </c>
      <c r="Y3994" s="3" t="s">
        <v>215</v>
      </c>
      <c r="Z3994" s="3" t="s">
        <v>215</v>
      </c>
      <c r="AA3994" s="3" t="s">
        <v>215</v>
      </c>
      <c r="AB3994" s="3" t="s">
        <v>215</v>
      </c>
      <c r="AC3994" s="3">
        <v>-8.9999999999999993E-3</v>
      </c>
      <c r="AD3994" s="3">
        <v>4.4999999999999998E-2</v>
      </c>
      <c r="AE3994" s="3">
        <v>0.123</v>
      </c>
      <c r="AF3994" s="3">
        <v>0.108</v>
      </c>
      <c r="AG3994" s="3">
        <v>4.7E-2</v>
      </c>
      <c r="AH3994" s="3">
        <v>-0.13300000000000001</v>
      </c>
      <c r="AI3994" s="3">
        <v>-9.1999999999999998E-2</v>
      </c>
      <c r="AJ3994" s="3">
        <v>8.5999999999999993E-2</v>
      </c>
      <c r="AK3994" s="3">
        <v>0.24299999999999999</v>
      </c>
      <c r="AL3994" s="3">
        <v>-7.0000000000000001E-3</v>
      </c>
      <c r="AM3994" s="3">
        <v>-2.5999999999999999E-2</v>
      </c>
      <c r="AN3994" s="3">
        <v>-9.8000000000000004E-2</v>
      </c>
      <c r="AO3994" s="3">
        <v>-8.4000000000000005E-2</v>
      </c>
      <c r="AP3994" s="3">
        <v>-0.129</v>
      </c>
      <c r="AQ3994" s="3">
        <v>-0.16800000000000001</v>
      </c>
      <c r="AR3994" s="3">
        <v>-0.13500000000000001</v>
      </c>
      <c r="AS3994" s="3">
        <v>-0.106</v>
      </c>
      <c r="AT3994" s="3">
        <v>-7.2999999999999995E-2</v>
      </c>
      <c r="AU3994" s="3">
        <v>-7.4999999999999997E-2</v>
      </c>
      <c r="AV3994" s="3">
        <v>-0.20599999999999999</v>
      </c>
      <c r="AW3994" s="3">
        <v>-0.27200000000000002</v>
      </c>
      <c r="AX3994" s="3">
        <v>-0.222</v>
      </c>
      <c r="AY3994" s="3">
        <v>-0.247</v>
      </c>
      <c r="AZ3994" s="3">
        <v>-0.253</v>
      </c>
      <c r="BA3994">
        <v>-0.26600000000000001</v>
      </c>
      <c r="BB3994">
        <v>2016</v>
      </c>
    </row>
    <row r="3995" spans="1:54" hidden="1" x14ac:dyDescent="0.2">
      <c r="A3995">
        <v>967</v>
      </c>
      <c r="B3995" t="s">
        <v>473</v>
      </c>
      <c r="C3995" t="s">
        <v>251</v>
      </c>
      <c r="D3995" t="s">
        <v>83</v>
      </c>
      <c r="E3995" t="s">
        <v>250</v>
      </c>
      <c r="F3995" t="s">
        <v>249</v>
      </c>
      <c r="G3995" t="s">
        <v>217</v>
      </c>
      <c r="I3995" t="s">
        <v>248</v>
      </c>
      <c r="J3995" s="3" t="s">
        <v>215</v>
      </c>
      <c r="K3995" s="3" t="s">
        <v>215</v>
      </c>
      <c r="L3995" s="3" t="s">
        <v>215</v>
      </c>
      <c r="M3995" s="3" t="s">
        <v>215</v>
      </c>
      <c r="N3995" s="3" t="s">
        <v>215</v>
      </c>
      <c r="O3995" s="3" t="s">
        <v>215</v>
      </c>
      <c r="P3995" s="3" t="s">
        <v>215</v>
      </c>
      <c r="Q3995" s="3" t="s">
        <v>215</v>
      </c>
      <c r="R3995" s="3" t="s">
        <v>215</v>
      </c>
      <c r="S3995" s="3" t="s">
        <v>215</v>
      </c>
      <c r="T3995" s="3" t="s">
        <v>215</v>
      </c>
      <c r="U3995" s="3" t="s">
        <v>215</v>
      </c>
      <c r="V3995" s="3" t="s">
        <v>215</v>
      </c>
      <c r="W3995" s="3" t="s">
        <v>215</v>
      </c>
      <c r="X3995" s="3" t="s">
        <v>215</v>
      </c>
      <c r="Y3995" s="3" t="s">
        <v>215</v>
      </c>
      <c r="Z3995" s="3" t="s">
        <v>215</v>
      </c>
      <c r="AA3995" s="3" t="s">
        <v>215</v>
      </c>
      <c r="AB3995" s="3" t="s">
        <v>215</v>
      </c>
      <c r="AC3995" s="3" t="s">
        <v>215</v>
      </c>
      <c r="AD3995" s="3">
        <v>1.968</v>
      </c>
      <c r="AE3995" s="3">
        <v>4.3440000000000003</v>
      </c>
      <c r="AF3995" s="3">
        <v>3.762</v>
      </c>
      <c r="AG3995" s="3">
        <v>1.587</v>
      </c>
      <c r="AH3995" s="3">
        <v>-4.5830000000000002</v>
      </c>
      <c r="AI3995" s="3">
        <v>-3.073</v>
      </c>
      <c r="AJ3995" s="3">
        <v>2.7440000000000002</v>
      </c>
      <c r="AK3995" s="3">
        <v>7.0309999999999997</v>
      </c>
      <c r="AL3995" s="3">
        <v>-0.188</v>
      </c>
      <c r="AM3995" s="3">
        <v>-0.63500000000000001</v>
      </c>
      <c r="AN3995" s="3">
        <v>-2.2250000000000001</v>
      </c>
      <c r="AO3995" s="3">
        <v>-1.752</v>
      </c>
      <c r="AP3995" s="3">
        <v>-2.556</v>
      </c>
      <c r="AQ3995" s="3">
        <v>-3.1469999999999998</v>
      </c>
      <c r="AR3995" s="3">
        <v>-2.423</v>
      </c>
      <c r="AS3995" s="3">
        <v>-1.833</v>
      </c>
      <c r="AT3995" s="3">
        <v>-1.1950000000000001</v>
      </c>
      <c r="AU3995" s="3">
        <v>-1.1739999999999999</v>
      </c>
      <c r="AV3995" s="3">
        <v>-3.0619999999999998</v>
      </c>
      <c r="AW3995" s="3">
        <v>-3.8210000000000002</v>
      </c>
      <c r="AX3995" s="3">
        <v>-2.9390000000000001</v>
      </c>
      <c r="AY3995" s="3">
        <v>-3.0840000000000001</v>
      </c>
      <c r="AZ3995" s="3">
        <v>-2.9849999999999999</v>
      </c>
      <c r="BA3995">
        <v>-2.9540000000000002</v>
      </c>
      <c r="BB3995">
        <v>2016</v>
      </c>
    </row>
    <row r="3996" spans="1:54" hidden="1" x14ac:dyDescent="0.2">
      <c r="A3996">
        <v>967</v>
      </c>
      <c r="B3996" t="s">
        <v>473</v>
      </c>
      <c r="C3996" t="s">
        <v>247</v>
      </c>
      <c r="D3996" t="s">
        <v>83</v>
      </c>
      <c r="E3996" t="s">
        <v>245</v>
      </c>
      <c r="F3996" t="s">
        <v>244</v>
      </c>
      <c r="G3996" t="s">
        <v>225</v>
      </c>
      <c r="H3996" t="s">
        <v>222</v>
      </c>
    </row>
    <row r="3997" spans="1:54" hidden="1" x14ac:dyDescent="0.2">
      <c r="A3997">
        <v>967</v>
      </c>
      <c r="B3997" t="s">
        <v>473</v>
      </c>
      <c r="C3997" t="s">
        <v>246</v>
      </c>
      <c r="D3997" t="s">
        <v>83</v>
      </c>
      <c r="E3997" t="s">
        <v>245</v>
      </c>
      <c r="F3997" t="s">
        <v>244</v>
      </c>
      <c r="G3997" t="s">
        <v>243</v>
      </c>
    </row>
    <row r="3998" spans="1:54" hidden="1" x14ac:dyDescent="0.2">
      <c r="A3998">
        <v>967</v>
      </c>
      <c r="B3998" t="s">
        <v>473</v>
      </c>
      <c r="C3998" t="s">
        <v>242</v>
      </c>
      <c r="D3998" t="s">
        <v>83</v>
      </c>
      <c r="E3998" t="s">
        <v>240</v>
      </c>
      <c r="F3998" t="s">
        <v>239</v>
      </c>
      <c r="G3998" t="s">
        <v>225</v>
      </c>
      <c r="H3998" t="s">
        <v>222</v>
      </c>
    </row>
    <row r="3999" spans="1:54" hidden="1" x14ac:dyDescent="0.2">
      <c r="A3999">
        <v>967</v>
      </c>
      <c r="B3999" t="s">
        <v>473</v>
      </c>
      <c r="C3999" t="s">
        <v>241</v>
      </c>
      <c r="D3999" t="s">
        <v>83</v>
      </c>
      <c r="E3999" t="s">
        <v>240</v>
      </c>
      <c r="F3999" t="s">
        <v>239</v>
      </c>
      <c r="G3999" t="s">
        <v>217</v>
      </c>
    </row>
    <row r="4000" spans="1:54" hidden="1" x14ac:dyDescent="0.2">
      <c r="A4000">
        <v>967</v>
      </c>
      <c r="B4000" t="s">
        <v>473</v>
      </c>
      <c r="C4000" t="s">
        <v>237</v>
      </c>
      <c r="D4000" t="s">
        <v>83</v>
      </c>
      <c r="E4000" t="s">
        <v>235</v>
      </c>
      <c r="F4000" t="s">
        <v>234</v>
      </c>
      <c r="G4000" t="s">
        <v>225</v>
      </c>
      <c r="H4000" t="s">
        <v>222</v>
      </c>
    </row>
    <row r="4001" spans="1:54" hidden="1" x14ac:dyDescent="0.2">
      <c r="A4001">
        <v>967</v>
      </c>
      <c r="B4001" t="s">
        <v>473</v>
      </c>
      <c r="C4001" t="s">
        <v>236</v>
      </c>
      <c r="D4001" t="s">
        <v>83</v>
      </c>
      <c r="E4001" t="s">
        <v>235</v>
      </c>
      <c r="F4001" t="s">
        <v>234</v>
      </c>
      <c r="G4001" t="s">
        <v>217</v>
      </c>
    </row>
    <row r="4002" spans="1:54" hidden="1" x14ac:dyDescent="0.2">
      <c r="A4002">
        <v>967</v>
      </c>
      <c r="B4002" t="s">
        <v>473</v>
      </c>
      <c r="C4002" t="s">
        <v>233</v>
      </c>
      <c r="D4002" t="s">
        <v>83</v>
      </c>
      <c r="E4002" t="s">
        <v>231</v>
      </c>
      <c r="F4002" t="s">
        <v>230</v>
      </c>
      <c r="G4002" t="s">
        <v>225</v>
      </c>
      <c r="H4002" t="s">
        <v>222</v>
      </c>
      <c r="I4002" t="s">
        <v>1307</v>
      </c>
      <c r="J4002" s="3" t="s">
        <v>215</v>
      </c>
      <c r="K4002" s="3" t="s">
        <v>215</v>
      </c>
      <c r="L4002" s="3" t="s">
        <v>215</v>
      </c>
      <c r="M4002" s="3" t="s">
        <v>215</v>
      </c>
      <c r="N4002" s="3" t="s">
        <v>215</v>
      </c>
      <c r="O4002" s="3" t="s">
        <v>215</v>
      </c>
      <c r="P4002" s="3" t="s">
        <v>215</v>
      </c>
      <c r="Q4002" s="3" t="s">
        <v>215</v>
      </c>
      <c r="R4002" s="3" t="s">
        <v>215</v>
      </c>
      <c r="S4002" s="3" t="s">
        <v>215</v>
      </c>
      <c r="T4002" s="3" t="s">
        <v>215</v>
      </c>
      <c r="U4002" s="3" t="s">
        <v>215</v>
      </c>
      <c r="V4002" s="3" t="s">
        <v>215</v>
      </c>
      <c r="W4002" s="3" t="s">
        <v>215</v>
      </c>
      <c r="X4002" s="3" t="s">
        <v>215</v>
      </c>
      <c r="Y4002" s="3" t="s">
        <v>215</v>
      </c>
      <c r="Z4002" s="3" t="s">
        <v>215</v>
      </c>
      <c r="AA4002" s="3" t="s">
        <v>215</v>
      </c>
      <c r="AB4002" s="3" t="s">
        <v>215</v>
      </c>
      <c r="AC4002" s="3" t="s">
        <v>215</v>
      </c>
      <c r="AD4002" s="3" t="s">
        <v>215</v>
      </c>
      <c r="AE4002" s="3" t="s">
        <v>215</v>
      </c>
      <c r="AF4002" s="3" t="s">
        <v>215</v>
      </c>
      <c r="AG4002" s="3" t="s">
        <v>215</v>
      </c>
      <c r="AH4002" s="3" t="s">
        <v>215</v>
      </c>
      <c r="AI4002" s="3" t="s">
        <v>215</v>
      </c>
      <c r="AJ4002" s="3">
        <v>0.89500000000000002</v>
      </c>
      <c r="AK4002" s="3">
        <v>0.85899999999999999</v>
      </c>
      <c r="AL4002" s="3">
        <v>0.82299999999999995</v>
      </c>
      <c r="AM4002" s="3">
        <v>0.249</v>
      </c>
      <c r="AN4002" s="3">
        <v>0.68799999999999994</v>
      </c>
      <c r="AO4002" s="3">
        <v>0.66800000000000004</v>
      </c>
      <c r="AP4002" s="3">
        <v>0.80500000000000005</v>
      </c>
      <c r="AQ4002" s="3">
        <v>0.86399999999999999</v>
      </c>
      <c r="AR4002" s="3">
        <v>0.93100000000000005</v>
      </c>
      <c r="AS4002" s="3">
        <v>1.099</v>
      </c>
      <c r="AT4002" s="3">
        <v>1.1890000000000001</v>
      </c>
      <c r="AU4002" s="3">
        <v>1.343</v>
      </c>
      <c r="AV4002" s="3">
        <v>1.5069999999999999</v>
      </c>
      <c r="AW4002" s="3">
        <v>1.772</v>
      </c>
      <c r="AX4002" s="3">
        <v>1.984</v>
      </c>
      <c r="AY4002" s="3">
        <v>2.2160000000000002</v>
      </c>
      <c r="AZ4002" s="3">
        <v>2.4529999999999998</v>
      </c>
      <c r="BA4002">
        <v>2.7010000000000001</v>
      </c>
      <c r="BB4002">
        <v>2016</v>
      </c>
    </row>
    <row r="4003" spans="1:54" hidden="1" x14ac:dyDescent="0.2">
      <c r="A4003">
        <v>967</v>
      </c>
      <c r="B4003" t="s">
        <v>473</v>
      </c>
      <c r="C4003" t="s">
        <v>232</v>
      </c>
      <c r="D4003" t="s">
        <v>83</v>
      </c>
      <c r="E4003" t="s">
        <v>231</v>
      </c>
      <c r="F4003" t="s">
        <v>230</v>
      </c>
      <c r="G4003" t="s">
        <v>217</v>
      </c>
      <c r="I4003" t="s">
        <v>229</v>
      </c>
      <c r="J4003" s="3" t="s">
        <v>215</v>
      </c>
      <c r="K4003" s="3" t="s">
        <v>215</v>
      </c>
      <c r="L4003" s="3" t="s">
        <v>215</v>
      </c>
      <c r="M4003" s="3" t="s">
        <v>215</v>
      </c>
      <c r="N4003" s="3" t="s">
        <v>215</v>
      </c>
      <c r="O4003" s="3" t="s">
        <v>215</v>
      </c>
      <c r="P4003" s="3" t="s">
        <v>215</v>
      </c>
      <c r="Q4003" s="3" t="s">
        <v>215</v>
      </c>
      <c r="R4003" s="3" t="s">
        <v>215</v>
      </c>
      <c r="S4003" s="3" t="s">
        <v>215</v>
      </c>
      <c r="T4003" s="3" t="s">
        <v>215</v>
      </c>
      <c r="U4003" s="3" t="s">
        <v>215</v>
      </c>
      <c r="V4003" s="3" t="s">
        <v>215</v>
      </c>
      <c r="W4003" s="3" t="s">
        <v>215</v>
      </c>
      <c r="X4003" s="3" t="s">
        <v>215</v>
      </c>
      <c r="Y4003" s="3" t="s">
        <v>215</v>
      </c>
      <c r="Z4003" s="3" t="s">
        <v>215</v>
      </c>
      <c r="AA4003" s="3" t="s">
        <v>215</v>
      </c>
      <c r="AB4003" s="3" t="s">
        <v>215</v>
      </c>
      <c r="AC4003" s="3" t="s">
        <v>215</v>
      </c>
      <c r="AD4003" s="3" t="s">
        <v>215</v>
      </c>
      <c r="AE4003" s="3" t="s">
        <v>215</v>
      </c>
      <c r="AF4003" s="3" t="s">
        <v>215</v>
      </c>
      <c r="AG4003" s="3" t="s">
        <v>215</v>
      </c>
      <c r="AH4003" s="3" t="s">
        <v>215</v>
      </c>
      <c r="AI4003" s="3" t="s">
        <v>215</v>
      </c>
      <c r="AJ4003" s="3">
        <v>28.673999999999999</v>
      </c>
      <c r="AK4003" s="3">
        <v>24.812999999999999</v>
      </c>
      <c r="AL4003" s="3">
        <v>21.202000000000002</v>
      </c>
      <c r="AM4003" s="3">
        <v>6.13</v>
      </c>
      <c r="AN4003" s="3">
        <v>15.628</v>
      </c>
      <c r="AO4003" s="3">
        <v>13.88</v>
      </c>
      <c r="AP4003" s="3">
        <v>15.914999999999999</v>
      </c>
      <c r="AQ4003" s="3">
        <v>16.216000000000001</v>
      </c>
      <c r="AR4003" s="3">
        <v>16.716999999999999</v>
      </c>
      <c r="AS4003" s="3">
        <v>18.919</v>
      </c>
      <c r="AT4003" s="3">
        <v>19.585999999999999</v>
      </c>
      <c r="AU4003" s="3">
        <v>20.94</v>
      </c>
      <c r="AV4003" s="3">
        <v>22.355</v>
      </c>
      <c r="AW4003" s="3">
        <v>24.870999999999999</v>
      </c>
      <c r="AX4003" s="3">
        <v>26.314</v>
      </c>
      <c r="AY4003" s="3">
        <v>27.728999999999999</v>
      </c>
      <c r="AZ4003" s="3">
        <v>28.92</v>
      </c>
      <c r="BA4003">
        <v>30</v>
      </c>
      <c r="BB4003">
        <v>2016</v>
      </c>
    </row>
    <row r="4004" spans="1:54" hidden="1" x14ac:dyDescent="0.2">
      <c r="A4004">
        <v>967</v>
      </c>
      <c r="B4004" t="s">
        <v>473</v>
      </c>
      <c r="C4004" t="s">
        <v>228</v>
      </c>
      <c r="D4004" t="s">
        <v>83</v>
      </c>
      <c r="E4004" t="s">
        <v>227</v>
      </c>
      <c r="F4004" t="s">
        <v>226</v>
      </c>
      <c r="G4004" t="s">
        <v>225</v>
      </c>
      <c r="H4004" t="s">
        <v>222</v>
      </c>
      <c r="I4004" t="s">
        <v>1307</v>
      </c>
      <c r="J4004" s="3" t="s">
        <v>215</v>
      </c>
      <c r="K4004" s="3" t="s">
        <v>215</v>
      </c>
      <c r="L4004" s="3" t="s">
        <v>215</v>
      </c>
      <c r="M4004" s="3" t="s">
        <v>215</v>
      </c>
      <c r="N4004" s="3" t="s">
        <v>215</v>
      </c>
      <c r="O4004" s="3" t="s">
        <v>215</v>
      </c>
      <c r="P4004" s="3" t="s">
        <v>215</v>
      </c>
      <c r="Q4004" s="3" t="s">
        <v>215</v>
      </c>
      <c r="R4004" s="3" t="s">
        <v>215</v>
      </c>
      <c r="S4004" s="3" t="s">
        <v>215</v>
      </c>
      <c r="T4004" s="3" t="s">
        <v>215</v>
      </c>
      <c r="U4004" s="3" t="s">
        <v>215</v>
      </c>
      <c r="V4004" s="3" t="s">
        <v>215</v>
      </c>
      <c r="W4004" s="3" t="s">
        <v>215</v>
      </c>
      <c r="X4004" s="3" t="s">
        <v>215</v>
      </c>
      <c r="Y4004" s="3" t="s">
        <v>215</v>
      </c>
      <c r="Z4004" s="3" t="s">
        <v>215</v>
      </c>
      <c r="AA4004" s="3" t="s">
        <v>215</v>
      </c>
      <c r="AB4004" s="3" t="s">
        <v>215</v>
      </c>
      <c r="AC4004" s="3" t="s">
        <v>215</v>
      </c>
      <c r="AD4004" s="3">
        <v>2.282</v>
      </c>
      <c r="AE4004" s="3">
        <v>2.831</v>
      </c>
      <c r="AF4004" s="3">
        <v>2.8620000000000001</v>
      </c>
      <c r="AG4004" s="3">
        <v>2.9670000000000001</v>
      </c>
      <c r="AH4004" s="3">
        <v>2.9119999999999999</v>
      </c>
      <c r="AI4004" s="3">
        <v>3.0030000000000001</v>
      </c>
      <c r="AJ4004" s="3">
        <v>3.12</v>
      </c>
      <c r="AK4004" s="3">
        <v>3.4609999999999999</v>
      </c>
      <c r="AL4004" s="3">
        <v>3.883</v>
      </c>
      <c r="AM4004" s="3">
        <v>4.07</v>
      </c>
      <c r="AN4004" s="3">
        <v>4.4020000000000001</v>
      </c>
      <c r="AO4004" s="3">
        <v>4.8140000000000001</v>
      </c>
      <c r="AP4004" s="3">
        <v>5.0590000000000002</v>
      </c>
      <c r="AQ4004" s="3">
        <v>5.327</v>
      </c>
      <c r="AR4004" s="3">
        <v>5.5670000000000002</v>
      </c>
      <c r="AS4004" s="3">
        <v>5.8070000000000004</v>
      </c>
      <c r="AT4004" s="3">
        <v>6.07</v>
      </c>
      <c r="AU4004" s="3">
        <v>6.4139999999999997</v>
      </c>
      <c r="AV4004" s="3">
        <v>6.7430000000000003</v>
      </c>
      <c r="AW4004" s="3">
        <v>7.125</v>
      </c>
      <c r="AX4004" s="3">
        <v>7.54</v>
      </c>
      <c r="AY4004" s="3">
        <v>7.992</v>
      </c>
      <c r="AZ4004" s="3">
        <v>8.4819999999999993</v>
      </c>
      <c r="BA4004">
        <v>9.0039999999999996</v>
      </c>
      <c r="BB4004">
        <v>2016</v>
      </c>
    </row>
    <row r="4005" spans="1:54" hidden="1" x14ac:dyDescent="0.2">
      <c r="A4005">
        <v>967</v>
      </c>
      <c r="B4005" t="s">
        <v>473</v>
      </c>
      <c r="C4005" t="s">
        <v>224</v>
      </c>
      <c r="D4005" t="s">
        <v>83</v>
      </c>
      <c r="E4005" t="s">
        <v>219</v>
      </c>
      <c r="F4005" t="s">
        <v>218</v>
      </c>
      <c r="G4005" t="s">
        <v>223</v>
      </c>
      <c r="H4005" t="s">
        <v>222</v>
      </c>
      <c r="I4005" t="s">
        <v>1308</v>
      </c>
      <c r="J4005" s="3" t="s">
        <v>215</v>
      </c>
      <c r="K4005" s="3" t="s">
        <v>215</v>
      </c>
      <c r="L4005" s="3" t="s">
        <v>215</v>
      </c>
      <c r="M4005" s="3" t="s">
        <v>215</v>
      </c>
      <c r="N4005" s="3" t="s">
        <v>215</v>
      </c>
      <c r="O4005" s="3" t="s">
        <v>215</v>
      </c>
      <c r="P4005" s="3" t="s">
        <v>215</v>
      </c>
      <c r="Q4005" s="3" t="s">
        <v>215</v>
      </c>
      <c r="R4005" s="3" t="s">
        <v>215</v>
      </c>
      <c r="S4005" s="3" t="s">
        <v>215</v>
      </c>
      <c r="T4005" s="3" t="s">
        <v>215</v>
      </c>
      <c r="U4005" s="3" t="s">
        <v>215</v>
      </c>
      <c r="V4005" s="3" t="s">
        <v>215</v>
      </c>
      <c r="W4005" s="3" t="s">
        <v>215</v>
      </c>
      <c r="X4005" s="3" t="s">
        <v>215</v>
      </c>
      <c r="Y4005" s="3" t="s">
        <v>215</v>
      </c>
      <c r="Z4005" s="3" t="s">
        <v>215</v>
      </c>
      <c r="AA4005" s="3" t="s">
        <v>215</v>
      </c>
      <c r="AB4005" s="3" t="s">
        <v>215</v>
      </c>
      <c r="AC4005" s="3" t="s">
        <v>215</v>
      </c>
      <c r="AD4005" s="3">
        <v>-0.45</v>
      </c>
      <c r="AE4005" s="3">
        <v>-0.14799999999999999</v>
      </c>
      <c r="AF4005" s="3">
        <v>-0.18099999999999999</v>
      </c>
      <c r="AG4005" s="3">
        <v>-0.27100000000000002</v>
      </c>
      <c r="AH4005" s="3">
        <v>-0.26</v>
      </c>
      <c r="AI4005" s="3">
        <v>-0.308</v>
      </c>
      <c r="AJ4005" s="3">
        <v>-0.28399999999999997</v>
      </c>
      <c r="AK4005" s="3">
        <v>-0.48499999999999999</v>
      </c>
      <c r="AL4005" s="3">
        <v>-0.92500000000000004</v>
      </c>
      <c r="AM4005" s="3">
        <v>-0.52200000000000002</v>
      </c>
      <c r="AN4005" s="3">
        <v>-0.67900000000000005</v>
      </c>
      <c r="AO4005" s="3">
        <v>-0.85299999999999998</v>
      </c>
      <c r="AP4005" s="3">
        <v>-0.377</v>
      </c>
      <c r="AQ4005" s="3">
        <v>-0.254</v>
      </c>
      <c r="AR4005" s="3">
        <v>-0.52100000000000002</v>
      </c>
      <c r="AS4005" s="3">
        <v>-0.55900000000000005</v>
      </c>
      <c r="AT4005" s="3">
        <v>-0.6</v>
      </c>
      <c r="AU4005" s="3">
        <v>-0.63300000000000001</v>
      </c>
      <c r="AV4005" s="3">
        <v>-0.74299999999999999</v>
      </c>
      <c r="AW4005" s="3">
        <v>-0.76600000000000001</v>
      </c>
      <c r="AX4005" s="3">
        <v>-0.751</v>
      </c>
      <c r="AY4005" s="3">
        <v>-0.81499999999999995</v>
      </c>
      <c r="AZ4005" s="3">
        <v>-0.83</v>
      </c>
      <c r="BA4005">
        <v>-0.89300000000000002</v>
      </c>
      <c r="BB4005">
        <v>2016</v>
      </c>
    </row>
    <row r="4006" spans="1:54" hidden="1" x14ac:dyDescent="0.2">
      <c r="A4006">
        <v>967</v>
      </c>
      <c r="B4006" t="s">
        <v>473</v>
      </c>
      <c r="C4006" t="s">
        <v>220</v>
      </c>
      <c r="D4006" t="s">
        <v>83</v>
      </c>
      <c r="E4006" t="s">
        <v>219</v>
      </c>
      <c r="F4006" t="s">
        <v>218</v>
      </c>
      <c r="G4006" t="s">
        <v>217</v>
      </c>
      <c r="I4006" t="s">
        <v>216</v>
      </c>
      <c r="J4006" s="3" t="s">
        <v>215</v>
      </c>
      <c r="K4006" s="3" t="s">
        <v>215</v>
      </c>
      <c r="L4006" s="3" t="s">
        <v>215</v>
      </c>
      <c r="M4006" s="3" t="s">
        <v>215</v>
      </c>
      <c r="N4006" s="3" t="s">
        <v>215</v>
      </c>
      <c r="O4006" s="3" t="s">
        <v>215</v>
      </c>
      <c r="P4006" s="3" t="s">
        <v>215</v>
      </c>
      <c r="Q4006" s="3" t="s">
        <v>215</v>
      </c>
      <c r="R4006" s="3" t="s">
        <v>215</v>
      </c>
      <c r="S4006" s="3" t="s">
        <v>215</v>
      </c>
      <c r="T4006" s="3" t="s">
        <v>215</v>
      </c>
      <c r="U4006" s="3" t="s">
        <v>215</v>
      </c>
      <c r="V4006" s="3" t="s">
        <v>215</v>
      </c>
      <c r="W4006" s="3" t="s">
        <v>215</v>
      </c>
      <c r="X4006" s="3" t="s">
        <v>215</v>
      </c>
      <c r="Y4006" s="3" t="s">
        <v>215</v>
      </c>
      <c r="Z4006" s="3" t="s">
        <v>215</v>
      </c>
      <c r="AA4006" s="3" t="s">
        <v>215</v>
      </c>
      <c r="AB4006" s="3" t="s">
        <v>215</v>
      </c>
      <c r="AC4006" s="3" t="s">
        <v>215</v>
      </c>
      <c r="AD4006" s="3">
        <v>-21.343</v>
      </c>
      <c r="AE4006" s="3">
        <v>-5.8339999999999996</v>
      </c>
      <c r="AF4006" s="3">
        <v>-6.694</v>
      </c>
      <c r="AG4006" s="3">
        <v>-8.0660000000000007</v>
      </c>
      <c r="AH4006" s="3">
        <v>-7.173</v>
      </c>
      <c r="AI4006" s="3">
        <v>-8.2390000000000008</v>
      </c>
      <c r="AJ4006" s="3">
        <v>-7.2450000000000001</v>
      </c>
      <c r="AK4006" s="3">
        <v>-10.231</v>
      </c>
      <c r="AL4006" s="3">
        <v>-16.192</v>
      </c>
      <c r="AM4006" s="3">
        <v>-9.2159999999999993</v>
      </c>
      <c r="AN4006" s="3">
        <v>-11.63</v>
      </c>
      <c r="AO4006" s="3">
        <v>-12.736000000000001</v>
      </c>
      <c r="AP4006" s="3">
        <v>-5.798</v>
      </c>
      <c r="AQ4006" s="3">
        <v>-3.5920000000000001</v>
      </c>
      <c r="AR4006" s="3">
        <v>-7.0380000000000003</v>
      </c>
      <c r="AS4006" s="3">
        <v>-8.6720000000000006</v>
      </c>
      <c r="AT4006" s="3">
        <v>-8.9390000000000001</v>
      </c>
      <c r="AU4006" s="3">
        <v>-8.7349999999999994</v>
      </c>
      <c r="AV4006" s="3">
        <v>-8.8879999999999999</v>
      </c>
      <c r="AW4006" s="3">
        <v>-8.5690000000000008</v>
      </c>
      <c r="AX4006" s="3">
        <v>-7.8529999999999998</v>
      </c>
      <c r="AY4006" s="3">
        <v>-7.9859999999999998</v>
      </c>
      <c r="AZ4006" s="3">
        <v>-7.6070000000000002</v>
      </c>
      <c r="BA4006">
        <v>-7.68</v>
      </c>
      <c r="BB4006">
        <v>2016</v>
      </c>
    </row>
    <row r="4007" spans="1:54" x14ac:dyDescent="0.2">
      <c r="A4007">
        <v>443</v>
      </c>
      <c r="B4007" t="s">
        <v>472</v>
      </c>
      <c r="C4007" t="s">
        <v>352</v>
      </c>
      <c r="D4007" t="s">
        <v>197</v>
      </c>
      <c r="E4007" t="s">
        <v>349</v>
      </c>
      <c r="F4007" t="s">
        <v>351</v>
      </c>
      <c r="G4007" t="s">
        <v>225</v>
      </c>
      <c r="H4007" t="s">
        <v>222</v>
      </c>
      <c r="I4007" t="s">
        <v>1309</v>
      </c>
      <c r="J4007" s="3">
        <v>15.664</v>
      </c>
      <c r="K4007" s="3">
        <v>12.7</v>
      </c>
      <c r="L4007" s="3">
        <v>11.493</v>
      </c>
      <c r="M4007" s="3">
        <v>12.097</v>
      </c>
      <c r="N4007" s="3">
        <v>12.731</v>
      </c>
      <c r="O4007" s="3">
        <v>12.189</v>
      </c>
      <c r="P4007" s="3">
        <v>13.233000000000001</v>
      </c>
      <c r="Q4007" s="3">
        <v>14.31</v>
      </c>
      <c r="R4007" s="3">
        <v>12.872</v>
      </c>
      <c r="S4007" s="3">
        <v>16.206</v>
      </c>
      <c r="T4007" s="3">
        <v>11.955</v>
      </c>
      <c r="U4007" s="3">
        <v>7.0529999999999999</v>
      </c>
      <c r="V4007" s="3">
        <v>12.893000000000001</v>
      </c>
      <c r="W4007" s="3">
        <v>17.422000000000001</v>
      </c>
      <c r="X4007" s="3">
        <v>18.922999999999998</v>
      </c>
      <c r="Y4007" s="3">
        <v>19.239000000000001</v>
      </c>
      <c r="Z4007" s="3">
        <v>19.353999999999999</v>
      </c>
      <c r="AA4007" s="3">
        <v>19.837</v>
      </c>
      <c r="AB4007" s="3">
        <v>20.561</v>
      </c>
      <c r="AC4007" s="3">
        <v>20.193999999999999</v>
      </c>
      <c r="AD4007" s="3">
        <v>21.140999999999998</v>
      </c>
      <c r="AE4007" s="3">
        <v>21.184999999999999</v>
      </c>
      <c r="AF4007" s="3">
        <v>21.824000000000002</v>
      </c>
      <c r="AG4007" s="3">
        <v>25.606999999999999</v>
      </c>
      <c r="AH4007" s="3">
        <v>28.363</v>
      </c>
      <c r="AI4007" s="3">
        <v>31.221</v>
      </c>
      <c r="AJ4007" s="3">
        <v>33.569000000000003</v>
      </c>
      <c r="AK4007" s="3">
        <v>35.58</v>
      </c>
      <c r="AL4007" s="3">
        <v>36.463000000000001</v>
      </c>
      <c r="AM4007" s="3">
        <v>33.881999999999998</v>
      </c>
      <c r="AN4007" s="3">
        <v>33.079000000000001</v>
      </c>
      <c r="AO4007" s="3">
        <v>36.695</v>
      </c>
      <c r="AP4007" s="3">
        <v>39.58</v>
      </c>
      <c r="AQ4007" s="3">
        <v>39.723999999999997</v>
      </c>
      <c r="AR4007" s="3">
        <v>39.970999999999997</v>
      </c>
      <c r="AS4007" s="3">
        <v>39.57</v>
      </c>
      <c r="AT4007" s="3">
        <v>40.438000000000002</v>
      </c>
      <c r="AU4007" s="3">
        <v>39.414999999999999</v>
      </c>
      <c r="AV4007" s="3">
        <v>39.918999999999997</v>
      </c>
      <c r="AW4007" s="3">
        <v>41.456000000000003</v>
      </c>
      <c r="AX4007" s="3">
        <v>43.072000000000003</v>
      </c>
      <c r="AY4007" s="3">
        <v>44.795000000000002</v>
      </c>
      <c r="AZ4007" s="3">
        <v>46.484999999999999</v>
      </c>
      <c r="BA4007">
        <v>47.814</v>
      </c>
      <c r="BB4007">
        <v>2016</v>
      </c>
    </row>
    <row r="4008" spans="1:54" hidden="1" x14ac:dyDescent="0.2">
      <c r="A4008">
        <v>443</v>
      </c>
      <c r="B4008" t="s">
        <v>472</v>
      </c>
      <c r="C4008" t="s">
        <v>350</v>
      </c>
      <c r="D4008" t="s">
        <v>197</v>
      </c>
      <c r="E4008" t="s">
        <v>349</v>
      </c>
      <c r="F4008" t="s">
        <v>348</v>
      </c>
      <c r="G4008" t="s">
        <v>275</v>
      </c>
      <c r="I4008" t="s">
        <v>347</v>
      </c>
      <c r="J4008" s="3">
        <v>-20.364000000000001</v>
      </c>
      <c r="K4008" s="3">
        <v>-18.920999999999999</v>
      </c>
      <c r="L4008" s="3">
        <v>-9.5039999999999996</v>
      </c>
      <c r="M4008" s="3">
        <v>5.2530000000000001</v>
      </c>
      <c r="N4008" s="3">
        <v>5.24</v>
      </c>
      <c r="O4008" s="3">
        <v>-4.258</v>
      </c>
      <c r="P4008" s="3">
        <v>8.5649999999999995</v>
      </c>
      <c r="Q4008" s="3">
        <v>8.1419999999999995</v>
      </c>
      <c r="R4008" s="3">
        <v>-10.050000000000001</v>
      </c>
      <c r="S4008" s="3">
        <v>25.896000000000001</v>
      </c>
      <c r="T4008" s="3">
        <v>-26.228999999999999</v>
      </c>
      <c r="U4008" s="3">
        <v>-41.008000000000003</v>
      </c>
      <c r="V4008" s="3">
        <v>82.808999999999997</v>
      </c>
      <c r="W4008" s="3">
        <v>35.131999999999998</v>
      </c>
      <c r="X4008" s="3">
        <v>8.6159999999999997</v>
      </c>
      <c r="Y4008" s="3">
        <v>1.669</v>
      </c>
      <c r="Z4008" s="3">
        <v>0.59799999999999998</v>
      </c>
      <c r="AA4008" s="3">
        <v>2.4929999999999999</v>
      </c>
      <c r="AB4008" s="3">
        <v>3.6539999999999999</v>
      </c>
      <c r="AC4008" s="3">
        <v>-1.7889999999999999</v>
      </c>
      <c r="AD4008" s="3">
        <v>4.6909999999999998</v>
      </c>
      <c r="AE4008" s="3">
        <v>0.20899999999999999</v>
      </c>
      <c r="AF4008" s="3">
        <v>3.0139999999999998</v>
      </c>
      <c r="AG4008" s="3">
        <v>17.337</v>
      </c>
      <c r="AH4008" s="3">
        <v>10.762</v>
      </c>
      <c r="AI4008" s="3">
        <v>10.076000000000001</v>
      </c>
      <c r="AJ4008" s="3">
        <v>7.52</v>
      </c>
      <c r="AK4008" s="3">
        <v>5.992</v>
      </c>
      <c r="AL4008" s="3">
        <v>2.48</v>
      </c>
      <c r="AM4008" s="3">
        <v>-7.0759999999999996</v>
      </c>
      <c r="AN4008" s="3">
        <v>-2.371</v>
      </c>
      <c r="AO4008" s="3">
        <v>10.930999999999999</v>
      </c>
      <c r="AP4008" s="3">
        <v>7.8609999999999998</v>
      </c>
      <c r="AQ4008" s="3">
        <v>0.36499999999999999</v>
      </c>
      <c r="AR4008" s="3">
        <v>0.621</v>
      </c>
      <c r="AS4008" s="3">
        <v>-1.004</v>
      </c>
      <c r="AT4008" s="3">
        <v>2.1960000000000002</v>
      </c>
      <c r="AU4008" s="3">
        <v>-2.5299999999999998</v>
      </c>
      <c r="AV4008" s="3">
        <v>1.2789999999999999</v>
      </c>
      <c r="AW4008" s="3">
        <v>3.8490000000000002</v>
      </c>
      <c r="AX4008" s="3">
        <v>3.899</v>
      </c>
      <c r="AY4008" s="3">
        <v>4</v>
      </c>
      <c r="AZ4008" s="3">
        <v>3.7709999999999999</v>
      </c>
      <c r="BA4008">
        <v>2.859</v>
      </c>
      <c r="BB4008">
        <v>2016</v>
      </c>
    </row>
    <row r="4009" spans="1:54" hidden="1" x14ac:dyDescent="0.2">
      <c r="A4009">
        <v>443</v>
      </c>
      <c r="B4009" t="s">
        <v>472</v>
      </c>
      <c r="C4009" t="s">
        <v>346</v>
      </c>
      <c r="D4009" t="s">
        <v>197</v>
      </c>
      <c r="E4009" t="s">
        <v>342</v>
      </c>
      <c r="F4009" t="s">
        <v>345</v>
      </c>
      <c r="G4009" t="s">
        <v>225</v>
      </c>
      <c r="H4009" t="s">
        <v>222</v>
      </c>
      <c r="I4009" t="s">
        <v>1309</v>
      </c>
      <c r="J4009" s="3">
        <v>7.7640000000000002</v>
      </c>
      <c r="K4009" s="3">
        <v>7.0389999999999997</v>
      </c>
      <c r="L4009" s="3">
        <v>6.2140000000000004</v>
      </c>
      <c r="M4009" s="3">
        <v>6.0830000000000002</v>
      </c>
      <c r="N4009" s="3">
        <v>6.4249999999999998</v>
      </c>
      <c r="O4009" s="3">
        <v>6.45</v>
      </c>
      <c r="P4009" s="3">
        <v>5.2030000000000003</v>
      </c>
      <c r="Q4009" s="3">
        <v>6.2329999999999997</v>
      </c>
      <c r="R4009" s="3">
        <v>5.7729999999999997</v>
      </c>
      <c r="S4009" s="3">
        <v>7.1429999999999998</v>
      </c>
      <c r="T4009" s="3">
        <v>5.3280000000000003</v>
      </c>
      <c r="U4009" s="3">
        <v>3.1309999999999998</v>
      </c>
      <c r="V4009" s="3">
        <v>5.827</v>
      </c>
      <c r="W4009" s="3">
        <v>7.2309999999999999</v>
      </c>
      <c r="X4009" s="3">
        <v>7.38</v>
      </c>
      <c r="Y4009" s="3">
        <v>8.1140000000000008</v>
      </c>
      <c r="Z4009" s="3">
        <v>9.4290000000000003</v>
      </c>
      <c r="AA4009" s="3">
        <v>9.2070000000000007</v>
      </c>
      <c r="AB4009" s="3">
        <v>7.9059999999999997</v>
      </c>
      <c r="AC4009" s="3">
        <v>9.17</v>
      </c>
      <c r="AD4009" s="3">
        <v>11.571</v>
      </c>
      <c r="AE4009" s="3">
        <v>10.696</v>
      </c>
      <c r="AF4009" s="3">
        <v>11.589</v>
      </c>
      <c r="AG4009" s="3">
        <v>14.257999999999999</v>
      </c>
      <c r="AH4009" s="3">
        <v>17.516999999999999</v>
      </c>
      <c r="AI4009" s="3">
        <v>23.594999999999999</v>
      </c>
      <c r="AJ4009" s="3">
        <v>29.47</v>
      </c>
      <c r="AK4009" s="3">
        <v>32.581000000000003</v>
      </c>
      <c r="AL4009" s="3">
        <v>39.619999999999997</v>
      </c>
      <c r="AM4009" s="3">
        <v>30.495999999999999</v>
      </c>
      <c r="AN4009" s="3">
        <v>33.079000000000001</v>
      </c>
      <c r="AO4009" s="3">
        <v>42.512</v>
      </c>
      <c r="AP4009" s="3">
        <v>48.722000000000001</v>
      </c>
      <c r="AQ4009" s="3">
        <v>49.392000000000003</v>
      </c>
      <c r="AR4009" s="3">
        <v>46.284999999999997</v>
      </c>
      <c r="AS4009" s="3">
        <v>34.472999999999999</v>
      </c>
      <c r="AT4009" s="3">
        <v>33.506999999999998</v>
      </c>
      <c r="AU4009" s="3">
        <v>36.334000000000003</v>
      </c>
      <c r="AV4009" s="3">
        <v>40.848999999999997</v>
      </c>
      <c r="AW4009" s="3">
        <v>42.31</v>
      </c>
      <c r="AX4009" s="3">
        <v>44.218000000000004</v>
      </c>
      <c r="AY4009" s="3">
        <v>46.692999999999998</v>
      </c>
      <c r="AZ4009" s="3">
        <v>49.521999999999998</v>
      </c>
      <c r="BA4009">
        <v>52.463999999999999</v>
      </c>
      <c r="BB4009">
        <v>2016</v>
      </c>
    </row>
    <row r="4010" spans="1:54" hidden="1" x14ac:dyDescent="0.2">
      <c r="A4010">
        <v>443</v>
      </c>
      <c r="B4010" t="s">
        <v>472</v>
      </c>
      <c r="C4010" t="s">
        <v>344</v>
      </c>
      <c r="D4010" t="s">
        <v>197</v>
      </c>
      <c r="E4010" t="s">
        <v>342</v>
      </c>
      <c r="F4010" t="s">
        <v>343</v>
      </c>
      <c r="G4010" t="s">
        <v>223</v>
      </c>
      <c r="H4010" t="s">
        <v>222</v>
      </c>
      <c r="I4010" t="s">
        <v>310</v>
      </c>
      <c r="J4010" s="3">
        <v>28.724</v>
      </c>
      <c r="K4010" s="3">
        <v>25.248999999999999</v>
      </c>
      <c r="L4010" s="3">
        <v>21.582999999999998</v>
      </c>
      <c r="M4010" s="3">
        <v>20.317</v>
      </c>
      <c r="N4010" s="3">
        <v>21.457000000000001</v>
      </c>
      <c r="O4010" s="3">
        <v>21.54</v>
      </c>
      <c r="P4010" s="3">
        <v>17.376000000000001</v>
      </c>
      <c r="Q4010" s="3">
        <v>20.817</v>
      </c>
      <c r="R4010" s="3">
        <v>19.280999999999999</v>
      </c>
      <c r="S4010" s="3">
        <v>23.855</v>
      </c>
      <c r="T4010" s="3">
        <v>18.292999999999999</v>
      </c>
      <c r="U4010" s="3">
        <v>10.826000000000001</v>
      </c>
      <c r="V4010" s="3">
        <v>19.866</v>
      </c>
      <c r="W4010" s="3">
        <v>23.995999999999999</v>
      </c>
      <c r="X4010" s="3">
        <v>24.795999999999999</v>
      </c>
      <c r="Y4010" s="3">
        <v>27.189</v>
      </c>
      <c r="Z4010" s="3">
        <v>31.492000000000001</v>
      </c>
      <c r="AA4010" s="3">
        <v>30.35</v>
      </c>
      <c r="AB4010" s="3">
        <v>25.943999999999999</v>
      </c>
      <c r="AC4010" s="3">
        <v>30.123000000000001</v>
      </c>
      <c r="AD4010" s="3">
        <v>37.720999999999997</v>
      </c>
      <c r="AE4010" s="3">
        <v>34.886000000000003</v>
      </c>
      <c r="AF4010" s="3">
        <v>38.134999999999998</v>
      </c>
      <c r="AG4010" s="3">
        <v>47.844000000000001</v>
      </c>
      <c r="AH4010" s="3">
        <v>59.439</v>
      </c>
      <c r="AI4010" s="3">
        <v>80.807000000000002</v>
      </c>
      <c r="AJ4010" s="3">
        <v>101.559</v>
      </c>
      <c r="AK4010" s="3">
        <v>114.67700000000001</v>
      </c>
      <c r="AL4010" s="3">
        <v>147.40199999999999</v>
      </c>
      <c r="AM4010" s="3">
        <v>105.992</v>
      </c>
      <c r="AN4010" s="3">
        <v>115.401</v>
      </c>
      <c r="AO4010" s="3">
        <v>154.02000000000001</v>
      </c>
      <c r="AP4010" s="3">
        <v>174.066</v>
      </c>
      <c r="AQ4010" s="3">
        <v>174.179</v>
      </c>
      <c r="AR4010" s="3">
        <v>162.69499999999999</v>
      </c>
      <c r="AS4010" s="3">
        <v>114.60599999999999</v>
      </c>
      <c r="AT4010" s="3">
        <v>110.873</v>
      </c>
      <c r="AU4010" s="3">
        <v>120.351</v>
      </c>
      <c r="AV4010" s="3">
        <v>135.30500000000001</v>
      </c>
      <c r="AW4010" s="3">
        <v>140.14599999999999</v>
      </c>
      <c r="AX4010" s="3">
        <v>146.465</v>
      </c>
      <c r="AY4010" s="3">
        <v>154.66399999999999</v>
      </c>
      <c r="AZ4010" s="3">
        <v>164.035</v>
      </c>
      <c r="BA4010">
        <v>173.77799999999999</v>
      </c>
      <c r="BB4010">
        <v>2016</v>
      </c>
    </row>
    <row r="4011" spans="1:54" hidden="1" x14ac:dyDescent="0.2">
      <c r="A4011">
        <v>443</v>
      </c>
      <c r="B4011" t="s">
        <v>472</v>
      </c>
      <c r="C4011" t="s">
        <v>213</v>
      </c>
      <c r="D4011" t="s">
        <v>197</v>
      </c>
      <c r="E4011" t="s">
        <v>342</v>
      </c>
      <c r="F4011" t="s">
        <v>341</v>
      </c>
      <c r="G4011" t="s">
        <v>323</v>
      </c>
      <c r="H4011" t="s">
        <v>222</v>
      </c>
      <c r="I4011" t="s">
        <v>310</v>
      </c>
      <c r="J4011" s="3">
        <v>45.323</v>
      </c>
      <c r="K4011" s="3">
        <v>40.177999999999997</v>
      </c>
      <c r="L4011" s="3">
        <v>38.616</v>
      </c>
      <c r="M4011" s="3">
        <v>42.249000000000002</v>
      </c>
      <c r="N4011" s="3">
        <v>46.04</v>
      </c>
      <c r="O4011" s="3">
        <v>45.491</v>
      </c>
      <c r="P4011" s="3">
        <v>50.383000000000003</v>
      </c>
      <c r="Q4011" s="3">
        <v>55.875999999999998</v>
      </c>
      <c r="R4011" s="3">
        <v>52.02</v>
      </c>
      <c r="S4011" s="3">
        <v>68.037000000000006</v>
      </c>
      <c r="T4011" s="3">
        <v>52.048000000000002</v>
      </c>
      <c r="U4011" s="3">
        <v>31.727</v>
      </c>
      <c r="V4011" s="3">
        <v>59.320999999999998</v>
      </c>
      <c r="W4011" s="3">
        <v>82.069000000000003</v>
      </c>
      <c r="X4011" s="3">
        <v>91.037000000000006</v>
      </c>
      <c r="Y4011" s="3">
        <v>94.486999999999995</v>
      </c>
      <c r="Z4011" s="3">
        <v>96.786000000000001</v>
      </c>
      <c r="AA4011" s="3">
        <v>100.898</v>
      </c>
      <c r="AB4011" s="3">
        <v>105.72</v>
      </c>
      <c r="AC4011" s="3">
        <v>105.41800000000001</v>
      </c>
      <c r="AD4011" s="3">
        <v>112.874</v>
      </c>
      <c r="AE4011" s="3">
        <v>115.688</v>
      </c>
      <c r="AF4011" s="3">
        <v>121.005</v>
      </c>
      <c r="AG4011" s="3">
        <v>144.81399999999999</v>
      </c>
      <c r="AH4011" s="3">
        <v>164.81</v>
      </c>
      <c r="AI4011" s="3">
        <v>187.25200000000001</v>
      </c>
      <c r="AJ4011" s="3">
        <v>207.52099999999999</v>
      </c>
      <c r="AK4011" s="3">
        <v>225.80799999999999</v>
      </c>
      <c r="AL4011" s="3">
        <v>235.947</v>
      </c>
      <c r="AM4011" s="3">
        <v>220.916</v>
      </c>
      <c r="AN4011" s="3">
        <v>218.31399999999999</v>
      </c>
      <c r="AO4011" s="3">
        <v>247.17699999999999</v>
      </c>
      <c r="AP4011" s="3">
        <v>271.51799999999997</v>
      </c>
      <c r="AQ4011" s="3">
        <v>276.90899999999999</v>
      </c>
      <c r="AR4011" s="3">
        <v>283.63</v>
      </c>
      <c r="AS4011" s="3">
        <v>283.82799999999997</v>
      </c>
      <c r="AT4011" s="3">
        <v>293.76100000000002</v>
      </c>
      <c r="AU4011" s="3">
        <v>291.48</v>
      </c>
      <c r="AV4011" s="3">
        <v>301.916</v>
      </c>
      <c r="AW4011" s="3">
        <v>320.33800000000002</v>
      </c>
      <c r="AX4011" s="3">
        <v>339.36700000000002</v>
      </c>
      <c r="AY4011" s="3">
        <v>359.66800000000001</v>
      </c>
      <c r="AZ4011" s="3">
        <v>379.642</v>
      </c>
      <c r="BA4011">
        <v>397.28899999999999</v>
      </c>
      <c r="BB4011">
        <v>2016</v>
      </c>
    </row>
    <row r="4012" spans="1:54" hidden="1" x14ac:dyDescent="0.2">
      <c r="A4012">
        <v>443</v>
      </c>
      <c r="B4012" t="s">
        <v>472</v>
      </c>
      <c r="C4012" t="s">
        <v>340</v>
      </c>
      <c r="D4012" t="s">
        <v>197</v>
      </c>
      <c r="E4012" t="s">
        <v>339</v>
      </c>
      <c r="F4012" t="s">
        <v>338</v>
      </c>
      <c r="G4012" t="s">
        <v>295</v>
      </c>
      <c r="I4012" t="s">
        <v>337</v>
      </c>
      <c r="J4012" s="3">
        <v>49.564999999999998</v>
      </c>
      <c r="K4012" s="3">
        <v>55.423999999999999</v>
      </c>
      <c r="L4012" s="3">
        <v>54.066000000000003</v>
      </c>
      <c r="M4012" s="3">
        <v>50.287999999999997</v>
      </c>
      <c r="N4012" s="3">
        <v>50.465000000000003</v>
      </c>
      <c r="O4012" s="3">
        <v>52.914000000000001</v>
      </c>
      <c r="P4012" s="3">
        <v>39.317</v>
      </c>
      <c r="Q4012" s="3">
        <v>43.557000000000002</v>
      </c>
      <c r="R4012" s="3">
        <v>44.848999999999997</v>
      </c>
      <c r="S4012" s="3">
        <v>44.076000000000001</v>
      </c>
      <c r="T4012" s="3">
        <v>44.563000000000002</v>
      </c>
      <c r="U4012" s="3">
        <v>44.393000000000001</v>
      </c>
      <c r="V4012" s="3">
        <v>45.192999999999998</v>
      </c>
      <c r="W4012" s="3">
        <v>41.502000000000002</v>
      </c>
      <c r="X4012" s="3">
        <v>38.999000000000002</v>
      </c>
      <c r="Y4012" s="3">
        <v>42.173999999999999</v>
      </c>
      <c r="Z4012" s="3">
        <v>48.719000000000001</v>
      </c>
      <c r="AA4012" s="3">
        <v>46.411999999999999</v>
      </c>
      <c r="AB4012" s="3">
        <v>38.451999999999998</v>
      </c>
      <c r="AC4012" s="3">
        <v>45.408999999999999</v>
      </c>
      <c r="AD4012" s="3">
        <v>54.731999999999999</v>
      </c>
      <c r="AE4012" s="3">
        <v>50.488999999999997</v>
      </c>
      <c r="AF4012" s="3">
        <v>53.103000000000002</v>
      </c>
      <c r="AG4012" s="3">
        <v>55.677999999999997</v>
      </c>
      <c r="AH4012" s="3">
        <v>61.759</v>
      </c>
      <c r="AI4012" s="3">
        <v>75.575000000000003</v>
      </c>
      <c r="AJ4012" s="3">
        <v>87.787999999999997</v>
      </c>
      <c r="AK4012" s="3">
        <v>91.569000000000003</v>
      </c>
      <c r="AL4012" s="3">
        <v>108.65900000000001</v>
      </c>
      <c r="AM4012" s="3">
        <v>90.006</v>
      </c>
      <c r="AN4012" s="3">
        <v>100</v>
      </c>
      <c r="AO4012" s="3">
        <v>115.851</v>
      </c>
      <c r="AP4012" s="3">
        <v>123.099</v>
      </c>
      <c r="AQ4012" s="3">
        <v>124.339</v>
      </c>
      <c r="AR4012" s="3">
        <v>115.797</v>
      </c>
      <c r="AS4012" s="3">
        <v>87.120999999999995</v>
      </c>
      <c r="AT4012" s="3">
        <v>82.858000000000004</v>
      </c>
      <c r="AU4012" s="3">
        <v>92.183000000000007</v>
      </c>
      <c r="AV4012" s="3">
        <v>102.328</v>
      </c>
      <c r="AW4012" s="3">
        <v>102.06</v>
      </c>
      <c r="AX4012" s="3">
        <v>102.65900000000001</v>
      </c>
      <c r="AY4012" s="3">
        <v>104.236</v>
      </c>
      <c r="AZ4012" s="3">
        <v>106.53400000000001</v>
      </c>
      <c r="BA4012">
        <v>109.72499999999999</v>
      </c>
      <c r="BB4012">
        <v>2016</v>
      </c>
    </row>
    <row r="4013" spans="1:54" hidden="1" x14ac:dyDescent="0.2">
      <c r="A4013">
        <v>443</v>
      </c>
      <c r="B4013" t="s">
        <v>472</v>
      </c>
      <c r="C4013" t="s">
        <v>336</v>
      </c>
      <c r="D4013" t="s">
        <v>197</v>
      </c>
      <c r="E4013" t="s">
        <v>333</v>
      </c>
      <c r="F4013" t="s">
        <v>335</v>
      </c>
      <c r="G4013" t="s">
        <v>225</v>
      </c>
      <c r="H4013" t="s">
        <v>322</v>
      </c>
      <c r="I4013" t="s">
        <v>330</v>
      </c>
      <c r="J4013" s="3">
        <v>11433.688</v>
      </c>
      <c r="K4013" s="3">
        <v>8868.9060000000009</v>
      </c>
      <c r="L4013" s="3">
        <v>7677.5420000000004</v>
      </c>
      <c r="M4013" s="3">
        <v>7724.8239999999996</v>
      </c>
      <c r="N4013" s="3">
        <v>7956.8249999999998</v>
      </c>
      <c r="O4013" s="3">
        <v>7169.9279999999999</v>
      </c>
      <c r="P4013" s="3">
        <v>7351.6019999999999</v>
      </c>
      <c r="Q4013" s="3">
        <v>7531.7650000000003</v>
      </c>
      <c r="R4013" s="3">
        <v>6436.1090000000004</v>
      </c>
      <c r="S4013" s="3">
        <v>7716.9520000000002</v>
      </c>
      <c r="T4013" s="3">
        <v>5612.6989999999996</v>
      </c>
      <c r="U4013" s="3">
        <v>5185.6970000000001</v>
      </c>
      <c r="V4013" s="3">
        <v>9079.3770000000004</v>
      </c>
      <c r="W4013" s="3">
        <v>11771.716</v>
      </c>
      <c r="X4013" s="3">
        <v>10340.519</v>
      </c>
      <c r="Y4013" s="3">
        <v>9815.8420000000006</v>
      </c>
      <c r="Z4013" s="3">
        <v>9260.3109999999997</v>
      </c>
      <c r="AA4013" s="3">
        <v>8980.7009999999991</v>
      </c>
      <c r="AB4013" s="3">
        <v>9054.7049999999999</v>
      </c>
      <c r="AC4013" s="3">
        <v>8955.0619999999999</v>
      </c>
      <c r="AD4013" s="3">
        <v>9534.9660000000003</v>
      </c>
      <c r="AE4013" s="3">
        <v>9174.625</v>
      </c>
      <c r="AF4013" s="3">
        <v>9018.4449999999997</v>
      </c>
      <c r="AG4013" s="3">
        <v>10055.063</v>
      </c>
      <c r="AH4013" s="3">
        <v>10300.171</v>
      </c>
      <c r="AI4013" s="3">
        <v>10437.611000000001</v>
      </c>
      <c r="AJ4013" s="3">
        <v>10546.433999999999</v>
      </c>
      <c r="AK4013" s="3">
        <v>10465.999</v>
      </c>
      <c r="AL4013" s="3">
        <v>10594.034</v>
      </c>
      <c r="AM4013" s="3">
        <v>9722.6370000000006</v>
      </c>
      <c r="AN4013" s="3">
        <v>9234.7019999999993</v>
      </c>
      <c r="AO4013" s="3">
        <v>9924.8449999999993</v>
      </c>
      <c r="AP4013" s="3">
        <v>10397.34</v>
      </c>
      <c r="AQ4013" s="3">
        <v>10206.822</v>
      </c>
      <c r="AR4013" s="3">
        <v>9895.4639999999999</v>
      </c>
      <c r="AS4013" s="3">
        <v>9334.65</v>
      </c>
      <c r="AT4013" s="3">
        <v>9434.9930000000004</v>
      </c>
      <c r="AU4013" s="3">
        <v>8946.8289999999997</v>
      </c>
      <c r="AV4013" s="3">
        <v>8815.5210000000006</v>
      </c>
      <c r="AW4013" s="3">
        <v>8906.5709999999999</v>
      </c>
      <c r="AX4013" s="3">
        <v>9002.8439999999991</v>
      </c>
      <c r="AY4013" s="3">
        <v>9109.0110000000004</v>
      </c>
      <c r="AZ4013" s="3">
        <v>9196.1720000000005</v>
      </c>
      <c r="BA4013">
        <v>9202.5229999999992</v>
      </c>
      <c r="BB4013">
        <v>2016</v>
      </c>
    </row>
    <row r="4014" spans="1:54" hidden="1" x14ac:dyDescent="0.2">
      <c r="A4014">
        <v>443</v>
      </c>
      <c r="B4014" t="s">
        <v>472</v>
      </c>
      <c r="C4014" t="s">
        <v>334</v>
      </c>
      <c r="D4014" t="s">
        <v>197</v>
      </c>
      <c r="E4014" t="s">
        <v>333</v>
      </c>
      <c r="F4014" t="s">
        <v>332</v>
      </c>
      <c r="G4014" t="s">
        <v>331</v>
      </c>
      <c r="H4014" t="s">
        <v>322</v>
      </c>
      <c r="I4014" t="s">
        <v>330</v>
      </c>
      <c r="J4014" s="3">
        <v>77016.978000000003</v>
      </c>
      <c r="K4014" s="3">
        <v>59740.684999999998</v>
      </c>
      <c r="L4014" s="3">
        <v>51715.694000000003</v>
      </c>
      <c r="M4014" s="3">
        <v>52034.18</v>
      </c>
      <c r="N4014" s="3">
        <v>53596.932999999997</v>
      </c>
      <c r="O4014" s="3">
        <v>48296.417999999998</v>
      </c>
      <c r="P4014" s="3">
        <v>49520.173000000003</v>
      </c>
      <c r="Q4014" s="3">
        <v>50733.74</v>
      </c>
      <c r="R4014" s="3">
        <v>43353.434999999998</v>
      </c>
      <c r="S4014" s="3">
        <v>51981.156000000003</v>
      </c>
      <c r="T4014" s="3">
        <v>37806.974999999999</v>
      </c>
      <c r="U4014" s="3">
        <v>34930.699999999997</v>
      </c>
      <c r="V4014" s="3">
        <v>61158.413</v>
      </c>
      <c r="W4014" s="3">
        <v>79293.926000000007</v>
      </c>
      <c r="X4014" s="3">
        <v>69653.425000000003</v>
      </c>
      <c r="Y4014" s="3">
        <v>66119.214999999997</v>
      </c>
      <c r="Z4014" s="3">
        <v>62377.173999999999</v>
      </c>
      <c r="AA4014" s="3">
        <v>60493.733</v>
      </c>
      <c r="AB4014" s="3">
        <v>60992.222999999998</v>
      </c>
      <c r="AC4014" s="3">
        <v>60321.025000000001</v>
      </c>
      <c r="AD4014" s="3">
        <v>64227.245999999999</v>
      </c>
      <c r="AE4014" s="3">
        <v>61799.997000000003</v>
      </c>
      <c r="AF4014" s="3">
        <v>60747.974999999999</v>
      </c>
      <c r="AG4014" s="3">
        <v>67730.599000000002</v>
      </c>
      <c r="AH4014" s="3">
        <v>69381.641000000003</v>
      </c>
      <c r="AI4014" s="3">
        <v>70307.433999999994</v>
      </c>
      <c r="AJ4014" s="3">
        <v>71040.463000000003</v>
      </c>
      <c r="AK4014" s="3">
        <v>70498.657000000007</v>
      </c>
      <c r="AL4014" s="3">
        <v>71361.092000000004</v>
      </c>
      <c r="AM4014" s="3">
        <v>65491.391000000003</v>
      </c>
      <c r="AN4014" s="3">
        <v>62204.671999999999</v>
      </c>
      <c r="AO4014" s="3">
        <v>66853.457999999999</v>
      </c>
      <c r="AP4014" s="3">
        <v>70036.172000000006</v>
      </c>
      <c r="AQ4014" s="3">
        <v>68752.842999999993</v>
      </c>
      <c r="AR4014" s="3">
        <v>66655.547999999995</v>
      </c>
      <c r="AS4014" s="3">
        <v>62877.923000000003</v>
      </c>
      <c r="AT4014" s="3">
        <v>63553.830999999998</v>
      </c>
      <c r="AU4014" s="3">
        <v>60265.571000000004</v>
      </c>
      <c r="AV4014" s="3">
        <v>59381.084999999999</v>
      </c>
      <c r="AW4014" s="3">
        <v>59994.394</v>
      </c>
      <c r="AX4014" s="3">
        <v>60642.885000000002</v>
      </c>
      <c r="AY4014" s="3">
        <v>61358.027000000002</v>
      </c>
      <c r="AZ4014" s="3">
        <v>61945.137000000002</v>
      </c>
      <c r="BA4014">
        <v>61987.915999999997</v>
      </c>
      <c r="BB4014">
        <v>2016</v>
      </c>
    </row>
    <row r="4015" spans="1:54" hidden="1" x14ac:dyDescent="0.2">
      <c r="A4015">
        <v>443</v>
      </c>
      <c r="B4015" t="s">
        <v>472</v>
      </c>
      <c r="C4015" t="s">
        <v>329</v>
      </c>
      <c r="D4015" t="s">
        <v>197</v>
      </c>
      <c r="E4015" t="s">
        <v>325</v>
      </c>
      <c r="F4015" t="s">
        <v>328</v>
      </c>
      <c r="G4015" t="s">
        <v>225</v>
      </c>
      <c r="H4015" t="s">
        <v>322</v>
      </c>
      <c r="I4015" t="s">
        <v>321</v>
      </c>
      <c r="J4015" s="3">
        <v>5667.1030000000001</v>
      </c>
      <c r="K4015" s="3">
        <v>4915.5029999999997</v>
      </c>
      <c r="L4015" s="3">
        <v>4150.9690000000001</v>
      </c>
      <c r="M4015" s="3">
        <v>3884.6970000000001</v>
      </c>
      <c r="N4015" s="3">
        <v>4015.375</v>
      </c>
      <c r="O4015" s="3">
        <v>3793.8820000000001</v>
      </c>
      <c r="P4015" s="3">
        <v>2890.462</v>
      </c>
      <c r="Q4015" s="3">
        <v>3280.6120000000001</v>
      </c>
      <c r="R4015" s="3">
        <v>2886.55</v>
      </c>
      <c r="S4015" s="3">
        <v>3401.2860000000001</v>
      </c>
      <c r="T4015" s="3">
        <v>2501.2109999999998</v>
      </c>
      <c r="U4015" s="3">
        <v>2302.1010000000001</v>
      </c>
      <c r="V4015" s="3">
        <v>4103.2190000000001</v>
      </c>
      <c r="W4015" s="3">
        <v>4885.5280000000002</v>
      </c>
      <c r="X4015" s="3">
        <v>4032.654</v>
      </c>
      <c r="Y4015" s="3">
        <v>4139.7690000000002</v>
      </c>
      <c r="Z4015" s="3">
        <v>4511.5410000000002</v>
      </c>
      <c r="AA4015" s="3">
        <v>4168.1040000000003</v>
      </c>
      <c r="AB4015" s="3">
        <v>3481.7020000000002</v>
      </c>
      <c r="AC4015" s="3">
        <v>4066.3719999999998</v>
      </c>
      <c r="AD4015" s="3">
        <v>5218.6790000000001</v>
      </c>
      <c r="AE4015" s="3">
        <v>4632.1469999999999</v>
      </c>
      <c r="AF4015" s="3">
        <v>4789.0820000000003</v>
      </c>
      <c r="AG4015" s="3">
        <v>5598.4210000000003</v>
      </c>
      <c r="AH4015" s="3">
        <v>6361.2520000000004</v>
      </c>
      <c r="AI4015" s="3">
        <v>7888.2389999999996</v>
      </c>
      <c r="AJ4015" s="3">
        <v>9258.52</v>
      </c>
      <c r="AK4015" s="3">
        <v>9583.6270000000004</v>
      </c>
      <c r="AL4015" s="3">
        <v>11511.36</v>
      </c>
      <c r="AM4015" s="3">
        <v>8750.9539999999997</v>
      </c>
      <c r="AN4015" s="3">
        <v>9234.6740000000009</v>
      </c>
      <c r="AO4015" s="3">
        <v>11498.01</v>
      </c>
      <c r="AP4015" s="3">
        <v>12799.065000000001</v>
      </c>
      <c r="AQ4015" s="3">
        <v>12691.026</v>
      </c>
      <c r="AR4015" s="3">
        <v>11458.666999999999</v>
      </c>
      <c r="AS4015" s="3">
        <v>8132.4179999999997</v>
      </c>
      <c r="AT4015" s="3">
        <v>7817.674</v>
      </c>
      <c r="AU4015" s="3">
        <v>8247.4599999999991</v>
      </c>
      <c r="AV4015" s="3">
        <v>9020.7060000000001</v>
      </c>
      <c r="AW4015" s="3">
        <v>9090.0499999999993</v>
      </c>
      <c r="AX4015" s="3">
        <v>9242.2459999999992</v>
      </c>
      <c r="AY4015" s="3">
        <v>9494.8909999999996</v>
      </c>
      <c r="AZ4015" s="3">
        <v>9797.0669999999991</v>
      </c>
      <c r="BA4015">
        <v>10097.474</v>
      </c>
      <c r="BB4015">
        <v>2016</v>
      </c>
    </row>
    <row r="4016" spans="1:54" hidden="1" x14ac:dyDescent="0.2">
      <c r="A4016">
        <v>443</v>
      </c>
      <c r="B4016" t="s">
        <v>472</v>
      </c>
      <c r="C4016" t="s">
        <v>327</v>
      </c>
      <c r="D4016" t="s">
        <v>197</v>
      </c>
      <c r="E4016" t="s">
        <v>325</v>
      </c>
      <c r="F4016" t="s">
        <v>326</v>
      </c>
      <c r="G4016" t="s">
        <v>223</v>
      </c>
      <c r="H4016" t="s">
        <v>322</v>
      </c>
      <c r="I4016" t="s">
        <v>321</v>
      </c>
      <c r="J4016" s="3">
        <v>20966.177</v>
      </c>
      <c r="K4016" s="3">
        <v>17631.853999999999</v>
      </c>
      <c r="L4016" s="3">
        <v>14417.540999999999</v>
      </c>
      <c r="M4016" s="3">
        <v>12973.987999999999</v>
      </c>
      <c r="N4016" s="3">
        <v>13410.421</v>
      </c>
      <c r="O4016" s="3">
        <v>12670.687</v>
      </c>
      <c r="P4016" s="3">
        <v>9653.473</v>
      </c>
      <c r="Q4016" s="3">
        <v>10956.483</v>
      </c>
      <c r="R4016" s="3">
        <v>9640.4069999999992</v>
      </c>
      <c r="S4016" s="3">
        <v>11359.504999999999</v>
      </c>
      <c r="T4016" s="3">
        <v>8588.1450000000004</v>
      </c>
      <c r="U4016" s="3">
        <v>7960.5129999999999</v>
      </c>
      <c r="V4016" s="3">
        <v>13989.932000000001</v>
      </c>
      <c r="W4016" s="3">
        <v>16213.487999999999</v>
      </c>
      <c r="X4016" s="3">
        <v>13549.775</v>
      </c>
      <c r="Y4016" s="3">
        <v>13871.989</v>
      </c>
      <c r="Z4016" s="3">
        <v>15068.13</v>
      </c>
      <c r="AA4016" s="3">
        <v>13740.681</v>
      </c>
      <c r="AB4016" s="3">
        <v>11424.919</v>
      </c>
      <c r="AC4016" s="3">
        <v>13358.134</v>
      </c>
      <c r="AD4016" s="3">
        <v>17012.776000000002</v>
      </c>
      <c r="AE4016" s="3">
        <v>15108.111999999999</v>
      </c>
      <c r="AF4016" s="3">
        <v>15759.074000000001</v>
      </c>
      <c r="AG4016" s="3">
        <v>18786.749</v>
      </c>
      <c r="AH4016" s="3">
        <v>21585.562999999998</v>
      </c>
      <c r="AI4016" s="3">
        <v>27014.773000000001</v>
      </c>
      <c r="AJ4016" s="3">
        <v>31907.199000000001</v>
      </c>
      <c r="AK4016" s="3">
        <v>33732.521999999997</v>
      </c>
      <c r="AL4016" s="3">
        <v>42827.125999999997</v>
      </c>
      <c r="AM4016" s="3">
        <v>30414.739000000001</v>
      </c>
      <c r="AN4016" s="3">
        <v>32216.413</v>
      </c>
      <c r="AO4016" s="3">
        <v>41657.444000000003</v>
      </c>
      <c r="AP4016" s="3">
        <v>45726.188000000002</v>
      </c>
      <c r="AQ4016" s="3">
        <v>44754.341</v>
      </c>
      <c r="AR4016" s="3">
        <v>40278.044999999998</v>
      </c>
      <c r="AS4016" s="3">
        <v>27036.135999999999</v>
      </c>
      <c r="AT4016" s="3">
        <v>25868.683000000001</v>
      </c>
      <c r="AU4016" s="3">
        <v>27318.517</v>
      </c>
      <c r="AV4016" s="3">
        <v>29879.780999999999</v>
      </c>
      <c r="AW4016" s="3">
        <v>30109.473000000002</v>
      </c>
      <c r="AX4016" s="3">
        <v>30613.600999999999</v>
      </c>
      <c r="AY4016" s="3">
        <v>31450.452000000001</v>
      </c>
      <c r="AZ4016" s="3">
        <v>32451.366000000002</v>
      </c>
      <c r="BA4016">
        <v>33446.419000000002</v>
      </c>
      <c r="BB4016">
        <v>2016</v>
      </c>
    </row>
    <row r="4017" spans="1:54" hidden="1" x14ac:dyDescent="0.2">
      <c r="A4017">
        <v>443</v>
      </c>
      <c r="B4017" t="s">
        <v>472</v>
      </c>
      <c r="C4017" t="s">
        <v>212</v>
      </c>
      <c r="D4017" t="s">
        <v>197</v>
      </c>
      <c r="E4017" t="s">
        <v>325</v>
      </c>
      <c r="F4017" t="s">
        <v>324</v>
      </c>
      <c r="G4017" t="s">
        <v>323</v>
      </c>
      <c r="H4017" t="s">
        <v>322</v>
      </c>
      <c r="I4017" t="s">
        <v>321</v>
      </c>
      <c r="J4017" s="3">
        <v>33082.203999999998</v>
      </c>
      <c r="K4017" s="3">
        <v>28057.327000000001</v>
      </c>
      <c r="L4017" s="3">
        <v>25795.347000000002</v>
      </c>
      <c r="M4017" s="3">
        <v>26978.734</v>
      </c>
      <c r="N4017" s="3">
        <v>28775.204000000002</v>
      </c>
      <c r="O4017" s="3">
        <v>26759.213</v>
      </c>
      <c r="P4017" s="3">
        <v>27990.419000000002</v>
      </c>
      <c r="Q4017" s="3">
        <v>29408.264999999999</v>
      </c>
      <c r="R4017" s="3">
        <v>26009.902999999998</v>
      </c>
      <c r="S4017" s="3">
        <v>32398.807000000001</v>
      </c>
      <c r="T4017" s="3">
        <v>24435.901000000002</v>
      </c>
      <c r="U4017" s="3">
        <v>23328.334999999999</v>
      </c>
      <c r="V4017" s="3">
        <v>41775.561999999998</v>
      </c>
      <c r="W4017" s="3">
        <v>55451.925999999999</v>
      </c>
      <c r="X4017" s="3">
        <v>49746.870999999999</v>
      </c>
      <c r="Y4017" s="3">
        <v>48207.563999999998</v>
      </c>
      <c r="Z4017" s="3">
        <v>46309.273000000001</v>
      </c>
      <c r="AA4017" s="3">
        <v>45679.949000000001</v>
      </c>
      <c r="AB4017" s="3">
        <v>46556.116000000002</v>
      </c>
      <c r="AC4017" s="3">
        <v>46748.440999999999</v>
      </c>
      <c r="AD4017" s="3">
        <v>50908.279000000002</v>
      </c>
      <c r="AE4017" s="3">
        <v>50100.745999999999</v>
      </c>
      <c r="AF4017" s="3">
        <v>50003.928</v>
      </c>
      <c r="AG4017" s="3">
        <v>56863.252</v>
      </c>
      <c r="AH4017" s="3">
        <v>59851.190999999999</v>
      </c>
      <c r="AI4017" s="3">
        <v>62601.099000000002</v>
      </c>
      <c r="AJ4017" s="3">
        <v>65197.398999999998</v>
      </c>
      <c r="AK4017" s="3">
        <v>66421.793000000005</v>
      </c>
      <c r="AL4017" s="3">
        <v>68553.247000000003</v>
      </c>
      <c r="AM4017" s="3">
        <v>63392.279000000002</v>
      </c>
      <c r="AN4017" s="3">
        <v>60946.553</v>
      </c>
      <c r="AO4017" s="3">
        <v>66853.457999999999</v>
      </c>
      <c r="AP4017" s="3">
        <v>71326.312999999995</v>
      </c>
      <c r="AQ4017" s="3">
        <v>71150.101999999999</v>
      </c>
      <c r="AR4017" s="3">
        <v>70217.706000000006</v>
      </c>
      <c r="AS4017" s="3">
        <v>66956.425000000003</v>
      </c>
      <c r="AT4017" s="3">
        <v>68539.644</v>
      </c>
      <c r="AU4017" s="3">
        <v>66162.892000000007</v>
      </c>
      <c r="AV4017" s="3">
        <v>66673.035999999993</v>
      </c>
      <c r="AW4017" s="3">
        <v>68822.567999999999</v>
      </c>
      <c r="AX4017" s="3">
        <v>70933.365999999995</v>
      </c>
      <c r="AY4017" s="3">
        <v>73137.635999999999</v>
      </c>
      <c r="AZ4017" s="3">
        <v>75105.315000000002</v>
      </c>
      <c r="BA4017">
        <v>76464.801000000007</v>
      </c>
      <c r="BB4017">
        <v>2016</v>
      </c>
    </row>
    <row r="4018" spans="1:54" hidden="1" x14ac:dyDescent="0.2">
      <c r="A4018">
        <v>443</v>
      </c>
      <c r="B4018" t="s">
        <v>472</v>
      </c>
      <c r="C4018" t="s">
        <v>320</v>
      </c>
      <c r="D4018" t="s">
        <v>197</v>
      </c>
      <c r="E4018" t="s">
        <v>319</v>
      </c>
      <c r="F4018" t="s">
        <v>318</v>
      </c>
      <c r="G4018" t="s">
        <v>243</v>
      </c>
    </row>
    <row r="4019" spans="1:54" hidden="1" x14ac:dyDescent="0.2">
      <c r="A4019">
        <v>443</v>
      </c>
      <c r="B4019" t="s">
        <v>472</v>
      </c>
      <c r="C4019" t="s">
        <v>317</v>
      </c>
      <c r="D4019" t="s">
        <v>197</v>
      </c>
      <c r="E4019" t="s">
        <v>316</v>
      </c>
      <c r="F4019" t="s">
        <v>315</v>
      </c>
      <c r="G4019" t="s">
        <v>288</v>
      </c>
      <c r="I4019" t="s">
        <v>310</v>
      </c>
      <c r="J4019" s="3">
        <v>0.34300000000000003</v>
      </c>
      <c r="K4019" s="3">
        <v>0.27400000000000002</v>
      </c>
      <c r="L4019" s="3">
        <v>0.247</v>
      </c>
      <c r="M4019" s="3">
        <v>0.253</v>
      </c>
      <c r="N4019" s="3">
        <v>0.255</v>
      </c>
      <c r="O4019" s="3">
        <v>0.23599999999999999</v>
      </c>
      <c r="P4019" s="3">
        <v>0.247</v>
      </c>
      <c r="Q4019" s="3">
        <v>0.25800000000000001</v>
      </c>
      <c r="R4019" s="3">
        <v>0.222</v>
      </c>
      <c r="S4019" s="3">
        <v>0.26900000000000002</v>
      </c>
      <c r="T4019" s="3">
        <v>0.191</v>
      </c>
      <c r="U4019" s="3">
        <v>0.11</v>
      </c>
      <c r="V4019" s="3">
        <v>0.18</v>
      </c>
      <c r="W4019" s="3">
        <v>0.23899999999999999</v>
      </c>
      <c r="X4019" s="3">
        <v>0.252</v>
      </c>
      <c r="Y4019" s="3">
        <v>0.247</v>
      </c>
      <c r="Z4019" s="3">
        <v>0.24</v>
      </c>
      <c r="AA4019" s="3">
        <v>0.23599999999999999</v>
      </c>
      <c r="AB4019" s="3">
        <v>0.23799999999999999</v>
      </c>
      <c r="AC4019" s="3">
        <v>0.22600000000000001</v>
      </c>
      <c r="AD4019" s="3">
        <v>0.22600000000000001</v>
      </c>
      <c r="AE4019" s="3">
        <v>0.221</v>
      </c>
      <c r="AF4019" s="3">
        <v>0.221</v>
      </c>
      <c r="AG4019" s="3">
        <v>0.249</v>
      </c>
      <c r="AH4019" s="3">
        <v>0.26300000000000001</v>
      </c>
      <c r="AI4019" s="3">
        <v>0.27600000000000002</v>
      </c>
      <c r="AJ4019" s="3">
        <v>0.28199999999999997</v>
      </c>
      <c r="AK4019" s="3">
        <v>0.28299999999999997</v>
      </c>
      <c r="AL4019" s="3">
        <v>0.28199999999999997</v>
      </c>
      <c r="AM4019" s="3">
        <v>0.26300000000000001</v>
      </c>
      <c r="AN4019" s="3">
        <v>0.24399999999999999</v>
      </c>
      <c r="AO4019" s="3">
        <v>0.26</v>
      </c>
      <c r="AP4019" s="3">
        <v>0.27200000000000002</v>
      </c>
      <c r="AQ4019" s="3">
        <v>0.26400000000000001</v>
      </c>
      <c r="AR4019" s="3">
        <v>0.25700000000000001</v>
      </c>
      <c r="AS4019" s="3">
        <v>0.246</v>
      </c>
      <c r="AT4019" s="3">
        <v>0.24399999999999999</v>
      </c>
      <c r="AU4019" s="3">
        <v>0.22900000000000001</v>
      </c>
      <c r="AV4019" s="3">
        <v>0.224</v>
      </c>
      <c r="AW4019" s="3">
        <v>0.224</v>
      </c>
      <c r="AX4019" s="3">
        <v>0.224</v>
      </c>
      <c r="AY4019" s="3">
        <v>0.22500000000000001</v>
      </c>
      <c r="AZ4019" s="3">
        <v>0.22500000000000001</v>
      </c>
      <c r="BA4019">
        <v>0.223</v>
      </c>
      <c r="BB4019">
        <v>2016</v>
      </c>
    </row>
    <row r="4020" spans="1:54" hidden="1" x14ac:dyDescent="0.2">
      <c r="A4020">
        <v>443</v>
      </c>
      <c r="B4020" t="s">
        <v>472</v>
      </c>
      <c r="C4020" t="s">
        <v>314</v>
      </c>
      <c r="D4020" t="s">
        <v>197</v>
      </c>
      <c r="E4020" t="s">
        <v>313</v>
      </c>
      <c r="F4020" t="s">
        <v>312</v>
      </c>
      <c r="G4020" t="s">
        <v>311</v>
      </c>
      <c r="I4020" t="s">
        <v>310</v>
      </c>
      <c r="J4020" s="3">
        <v>0.17100000000000001</v>
      </c>
      <c r="K4020" s="3">
        <v>0.17499999999999999</v>
      </c>
      <c r="L4020" s="3">
        <v>0.161</v>
      </c>
      <c r="M4020" s="3">
        <v>0.14399999999999999</v>
      </c>
      <c r="N4020" s="3">
        <v>0.14000000000000001</v>
      </c>
      <c r="O4020" s="3">
        <v>0.14199999999999999</v>
      </c>
      <c r="P4020" s="3">
        <v>0.10299999999999999</v>
      </c>
      <c r="Q4020" s="3">
        <v>0.112</v>
      </c>
      <c r="R4020" s="3">
        <v>0.111</v>
      </c>
      <c r="S4020" s="3">
        <v>0.105</v>
      </c>
      <c r="T4020" s="3">
        <v>0.10199999999999999</v>
      </c>
      <c r="U4020" s="3">
        <v>9.9000000000000005E-2</v>
      </c>
      <c r="V4020" s="3">
        <v>9.8000000000000004E-2</v>
      </c>
      <c r="W4020" s="3">
        <v>8.7999999999999995E-2</v>
      </c>
      <c r="X4020" s="3">
        <v>8.1000000000000003E-2</v>
      </c>
      <c r="Y4020" s="3">
        <v>8.5999999999999993E-2</v>
      </c>
      <c r="Z4020" s="3">
        <v>9.7000000000000003E-2</v>
      </c>
      <c r="AA4020" s="3">
        <v>9.0999999999999998E-2</v>
      </c>
      <c r="AB4020" s="3">
        <v>7.4999999999999997E-2</v>
      </c>
      <c r="AC4020" s="3">
        <v>8.6999999999999994E-2</v>
      </c>
      <c r="AD4020" s="3">
        <v>0.10299999999999999</v>
      </c>
      <c r="AE4020" s="3">
        <v>9.1999999999999998E-2</v>
      </c>
      <c r="AF4020" s="3">
        <v>9.6000000000000002E-2</v>
      </c>
      <c r="AG4020" s="3">
        <v>9.8000000000000004E-2</v>
      </c>
      <c r="AH4020" s="3">
        <v>0.106</v>
      </c>
      <c r="AI4020" s="3">
        <v>0.126</v>
      </c>
      <c r="AJ4020" s="3">
        <v>0.14199999999999999</v>
      </c>
      <c r="AK4020" s="3">
        <v>0.14399999999999999</v>
      </c>
      <c r="AL4020" s="3">
        <v>0.16800000000000001</v>
      </c>
      <c r="AM4020" s="3">
        <v>0.13800000000000001</v>
      </c>
      <c r="AN4020" s="3">
        <v>0.152</v>
      </c>
      <c r="AO4020" s="3">
        <v>0.17199999999999999</v>
      </c>
      <c r="AP4020" s="3">
        <v>0.17899999999999999</v>
      </c>
      <c r="AQ4020" s="3">
        <v>0.17799999999999999</v>
      </c>
      <c r="AR4020" s="3">
        <v>0.16300000000000001</v>
      </c>
      <c r="AS4020" s="3">
        <v>0.121</v>
      </c>
      <c r="AT4020" s="3">
        <v>0.114</v>
      </c>
      <c r="AU4020" s="3">
        <v>0.125</v>
      </c>
      <c r="AV4020" s="3">
        <v>0.13500000000000001</v>
      </c>
      <c r="AW4020" s="3">
        <v>0.13200000000000001</v>
      </c>
      <c r="AX4020" s="3">
        <v>0.13</v>
      </c>
      <c r="AY4020" s="3">
        <v>0.13</v>
      </c>
      <c r="AZ4020" s="3">
        <v>0.13</v>
      </c>
      <c r="BA4020">
        <v>0.13200000000000001</v>
      </c>
      <c r="BB4020">
        <v>2016</v>
      </c>
    </row>
    <row r="4021" spans="1:54" hidden="1" x14ac:dyDescent="0.2">
      <c r="A4021">
        <v>443</v>
      </c>
      <c r="B4021" t="s">
        <v>472</v>
      </c>
      <c r="C4021" t="s">
        <v>309</v>
      </c>
      <c r="D4021" t="s">
        <v>197</v>
      </c>
      <c r="E4021" t="s">
        <v>308</v>
      </c>
      <c r="F4021" t="s">
        <v>307</v>
      </c>
      <c r="G4021" t="s">
        <v>217</v>
      </c>
      <c r="I4021" t="s">
        <v>1309</v>
      </c>
      <c r="J4021" s="3">
        <v>13.885</v>
      </c>
      <c r="K4021" s="3">
        <v>16.507999999999999</v>
      </c>
      <c r="L4021" s="3">
        <v>22.948</v>
      </c>
      <c r="M4021" s="3">
        <v>24.786000000000001</v>
      </c>
      <c r="N4021" s="3">
        <v>21.024000000000001</v>
      </c>
      <c r="O4021" s="3">
        <v>18.855</v>
      </c>
      <c r="P4021" s="3">
        <v>22.11</v>
      </c>
      <c r="Q4021" s="3">
        <v>17.545000000000002</v>
      </c>
      <c r="R4021" s="3">
        <v>15.696</v>
      </c>
      <c r="S4021" s="3">
        <v>12.298999999999999</v>
      </c>
      <c r="T4021" s="3">
        <v>15.872</v>
      </c>
      <c r="U4021" s="3">
        <v>39.292999999999999</v>
      </c>
      <c r="V4021" s="3">
        <v>19.867000000000001</v>
      </c>
      <c r="W4021" s="3">
        <v>17.187000000000001</v>
      </c>
      <c r="X4021" s="3">
        <v>19.869</v>
      </c>
      <c r="Y4021" s="3">
        <v>14.759</v>
      </c>
      <c r="Z4021" s="3">
        <v>15.106</v>
      </c>
      <c r="AA4021" s="3">
        <v>13.637</v>
      </c>
      <c r="AB4021" s="3">
        <v>18.448</v>
      </c>
      <c r="AC4021" s="3">
        <v>14.555</v>
      </c>
      <c r="AD4021" s="3">
        <v>10.67</v>
      </c>
      <c r="AE4021" s="3">
        <v>14.31</v>
      </c>
      <c r="AF4021" s="3">
        <v>17.129000000000001</v>
      </c>
      <c r="AG4021" s="3">
        <v>16.643999999999998</v>
      </c>
      <c r="AH4021" s="3">
        <v>18.186</v>
      </c>
      <c r="AI4021" s="3">
        <v>16.425000000000001</v>
      </c>
      <c r="AJ4021" s="3">
        <v>16.158000000000001</v>
      </c>
      <c r="AK4021" s="3">
        <v>20.456</v>
      </c>
      <c r="AL4021" s="3">
        <v>17.63</v>
      </c>
      <c r="AM4021" s="3">
        <v>17.966000000000001</v>
      </c>
      <c r="AN4021" s="3">
        <v>17.658999999999999</v>
      </c>
      <c r="AO4021" s="3">
        <v>13.548</v>
      </c>
      <c r="AP4021" s="3">
        <v>12.835000000000001</v>
      </c>
      <c r="AQ4021" s="3">
        <v>14.351000000000001</v>
      </c>
      <c r="AR4021" s="3">
        <v>16.29</v>
      </c>
      <c r="AS4021" s="3">
        <v>25.428000000000001</v>
      </c>
      <c r="AT4021" s="3">
        <v>26.994</v>
      </c>
      <c r="AU4021" s="3">
        <v>24.06</v>
      </c>
      <c r="AV4021" s="3">
        <v>22.63</v>
      </c>
      <c r="AW4021" s="3">
        <v>23.585999999999999</v>
      </c>
      <c r="AX4021" s="3">
        <v>24.393999999999998</v>
      </c>
      <c r="AY4021" s="3">
        <v>25.012</v>
      </c>
      <c r="AZ4021" s="3">
        <v>25.059000000000001</v>
      </c>
      <c r="BA4021">
        <v>24.972999999999999</v>
      </c>
      <c r="BB4021">
        <v>2016</v>
      </c>
    </row>
    <row r="4022" spans="1:54" hidden="1" x14ac:dyDescent="0.2">
      <c r="A4022">
        <v>443</v>
      </c>
      <c r="B4022" t="s">
        <v>472</v>
      </c>
      <c r="C4022" t="s">
        <v>306</v>
      </c>
      <c r="D4022" t="s">
        <v>197</v>
      </c>
      <c r="E4022" t="s">
        <v>305</v>
      </c>
      <c r="F4022" t="s">
        <v>304</v>
      </c>
      <c r="G4022" t="s">
        <v>217</v>
      </c>
      <c r="I4022" t="s">
        <v>1309</v>
      </c>
      <c r="J4022" s="3">
        <v>70.286000000000001</v>
      </c>
      <c r="K4022" s="3">
        <v>72.311000000000007</v>
      </c>
      <c r="L4022" s="3">
        <v>47.491</v>
      </c>
      <c r="M4022" s="3">
        <v>51.567999999999998</v>
      </c>
      <c r="N4022" s="3">
        <v>53.301000000000002</v>
      </c>
      <c r="O4022" s="3">
        <v>43.811999999999998</v>
      </c>
      <c r="P4022" s="3">
        <v>56.226999999999997</v>
      </c>
      <c r="Q4022" s="3">
        <v>52.767000000000003</v>
      </c>
      <c r="R4022" s="3">
        <v>50.531999999999996</v>
      </c>
      <c r="S4022" s="3">
        <v>50.929000000000002</v>
      </c>
      <c r="T4022" s="3">
        <v>2.7890000000000001</v>
      </c>
      <c r="U4022" s="3">
        <v>-236.428</v>
      </c>
      <c r="V4022" s="3">
        <v>-3.49</v>
      </c>
      <c r="W4022" s="3">
        <v>31.196999999999999</v>
      </c>
      <c r="X4022" s="3">
        <v>35.478999999999999</v>
      </c>
      <c r="Y4022" s="3">
        <v>37.72</v>
      </c>
      <c r="Z4022" s="3">
        <v>39.921999999999997</v>
      </c>
      <c r="AA4022" s="3">
        <v>42.616999999999997</v>
      </c>
      <c r="AB4022" s="3">
        <v>26.986999999999998</v>
      </c>
      <c r="AC4022" s="3">
        <v>31.361999999999998</v>
      </c>
      <c r="AD4022" s="3">
        <v>49.57</v>
      </c>
      <c r="AE4022" s="3">
        <v>38.149000000000001</v>
      </c>
      <c r="AF4022" s="3">
        <v>28.280999999999999</v>
      </c>
      <c r="AG4022" s="3">
        <v>36.267000000000003</v>
      </c>
      <c r="AH4022" s="3">
        <v>47.3</v>
      </c>
      <c r="AI4022" s="3">
        <v>56.795000000000002</v>
      </c>
      <c r="AJ4022" s="3">
        <v>64.716999999999999</v>
      </c>
      <c r="AK4022" s="3">
        <v>57.247</v>
      </c>
      <c r="AL4022" s="3">
        <v>58.500999999999998</v>
      </c>
      <c r="AM4022" s="3">
        <v>42.273000000000003</v>
      </c>
      <c r="AN4022" s="3">
        <v>50.831000000000003</v>
      </c>
      <c r="AO4022" s="3">
        <v>57.143000000000001</v>
      </c>
      <c r="AP4022" s="3">
        <v>58.697000000000003</v>
      </c>
      <c r="AQ4022" s="3">
        <v>55.911000000000001</v>
      </c>
      <c r="AR4022" s="3">
        <v>50.207999999999998</v>
      </c>
      <c r="AS4022" s="3">
        <v>37.116</v>
      </c>
      <c r="AT4022" s="3">
        <v>32.567</v>
      </c>
      <c r="AU4022" s="3">
        <v>26.033999999999999</v>
      </c>
      <c r="AV4022" s="3">
        <v>28.425000000000001</v>
      </c>
      <c r="AW4022" s="3">
        <v>27.161000000000001</v>
      </c>
      <c r="AX4022" s="3">
        <v>26.613</v>
      </c>
      <c r="AY4022" s="3">
        <v>26.085000000000001</v>
      </c>
      <c r="AZ4022" s="3">
        <v>25.486000000000001</v>
      </c>
      <c r="BA4022">
        <v>24.687000000000001</v>
      </c>
      <c r="BB4022">
        <v>2016</v>
      </c>
    </row>
    <row r="4023" spans="1:54" hidden="1" x14ac:dyDescent="0.2">
      <c r="A4023">
        <v>443</v>
      </c>
      <c r="B4023" t="s">
        <v>472</v>
      </c>
      <c r="C4023" t="s">
        <v>303</v>
      </c>
      <c r="D4023" t="s">
        <v>197</v>
      </c>
      <c r="E4023" t="s">
        <v>300</v>
      </c>
      <c r="F4023" t="s">
        <v>302</v>
      </c>
      <c r="G4023" t="s">
        <v>295</v>
      </c>
      <c r="I4023" t="s">
        <v>1310</v>
      </c>
      <c r="J4023" s="3">
        <v>55.088999999999999</v>
      </c>
      <c r="K4023" s="3">
        <v>59.151000000000003</v>
      </c>
      <c r="L4023" s="3">
        <v>63.750999999999998</v>
      </c>
      <c r="M4023" s="3">
        <v>66.759</v>
      </c>
      <c r="N4023" s="3">
        <v>67.545000000000002</v>
      </c>
      <c r="O4023" s="3">
        <v>68.552000000000007</v>
      </c>
      <c r="P4023" s="3">
        <v>69.206000000000003</v>
      </c>
      <c r="Q4023" s="3">
        <v>69.659000000000006</v>
      </c>
      <c r="R4023" s="3">
        <v>70.682000000000002</v>
      </c>
      <c r="S4023" s="3">
        <v>73.043999999999997</v>
      </c>
      <c r="T4023" s="3">
        <v>84.582999999999998</v>
      </c>
      <c r="U4023" s="3">
        <v>91.460999999999999</v>
      </c>
      <c r="V4023" s="3">
        <v>91.165999999999997</v>
      </c>
      <c r="W4023" s="3">
        <v>91.715999999999994</v>
      </c>
      <c r="X4023" s="3">
        <v>93.893000000000001</v>
      </c>
      <c r="Y4023" s="3">
        <v>96.272000000000006</v>
      </c>
      <c r="Z4023" s="3">
        <v>99.197000000000003</v>
      </c>
      <c r="AA4023" s="3">
        <v>100</v>
      </c>
      <c r="AB4023" s="3">
        <v>100.6</v>
      </c>
      <c r="AC4023" s="3">
        <v>103.702</v>
      </c>
      <c r="AD4023" s="3">
        <v>105.328</v>
      </c>
      <c r="AE4023" s="3">
        <v>106.854</v>
      </c>
      <c r="AF4023" s="3">
        <v>107.705</v>
      </c>
      <c r="AG4023" s="3">
        <v>108.767</v>
      </c>
      <c r="AH4023" s="3">
        <v>110.134</v>
      </c>
      <c r="AI4023" s="3">
        <v>114.672</v>
      </c>
      <c r="AJ4023" s="3">
        <v>118.218</v>
      </c>
      <c r="AK4023" s="3">
        <v>124.678</v>
      </c>
      <c r="AL4023" s="3">
        <v>132.53299999999999</v>
      </c>
      <c r="AM4023" s="3">
        <v>138.642</v>
      </c>
      <c r="AN4023" s="3">
        <v>144.876</v>
      </c>
      <c r="AO4023" s="3">
        <v>151.983</v>
      </c>
      <c r="AP4023" s="3">
        <v>156.845</v>
      </c>
      <c r="AQ4023" s="3">
        <v>161.084</v>
      </c>
      <c r="AR4023" s="3">
        <v>166.12100000000001</v>
      </c>
      <c r="AS4023" s="3">
        <v>172.23099999999999</v>
      </c>
      <c r="AT4023" s="3">
        <v>178.22800000000001</v>
      </c>
      <c r="AU4023" s="3">
        <v>180.91300000000001</v>
      </c>
      <c r="AV4023" s="3">
        <v>185.43600000000001</v>
      </c>
      <c r="AW4023" s="3">
        <v>192.297</v>
      </c>
      <c r="AX4023" s="3">
        <v>198.45099999999999</v>
      </c>
      <c r="AY4023" s="3">
        <v>204.404</v>
      </c>
      <c r="AZ4023" s="3">
        <v>209.923</v>
      </c>
      <c r="BA4023">
        <v>215.59100000000001</v>
      </c>
      <c r="BB4023">
        <v>2016</v>
      </c>
    </row>
    <row r="4024" spans="1:54" hidden="1" x14ac:dyDescent="0.2">
      <c r="A4024">
        <v>443</v>
      </c>
      <c r="B4024" t="s">
        <v>472</v>
      </c>
      <c r="C4024" t="s">
        <v>301</v>
      </c>
      <c r="D4024" t="s">
        <v>197</v>
      </c>
      <c r="E4024" t="s">
        <v>300</v>
      </c>
      <c r="F4024" t="s">
        <v>299</v>
      </c>
      <c r="G4024" t="s">
        <v>275</v>
      </c>
      <c r="I4024" t="s">
        <v>298</v>
      </c>
      <c r="J4024" s="3">
        <v>6.9279999999999999</v>
      </c>
      <c r="K4024" s="3">
        <v>7.375</v>
      </c>
      <c r="L4024" s="3">
        <v>7.7770000000000001</v>
      </c>
      <c r="M4024" s="3">
        <v>4.718</v>
      </c>
      <c r="N4024" s="3">
        <v>1.177</v>
      </c>
      <c r="O4024" s="3">
        <v>1.49</v>
      </c>
      <c r="P4024" s="3">
        <v>0.95399999999999996</v>
      </c>
      <c r="Q4024" s="3">
        <v>0.65500000000000003</v>
      </c>
      <c r="R4024" s="3">
        <v>1.468</v>
      </c>
      <c r="S4024" s="3">
        <v>3.3420000000000001</v>
      </c>
      <c r="T4024" s="3">
        <v>15.798</v>
      </c>
      <c r="U4024" s="3">
        <v>8.1319999999999997</v>
      </c>
      <c r="V4024" s="3">
        <v>-0.32300000000000001</v>
      </c>
      <c r="W4024" s="3">
        <v>0.60299999999999998</v>
      </c>
      <c r="X4024" s="3">
        <v>2.3740000000000001</v>
      </c>
      <c r="Y4024" s="3">
        <v>2.5329999999999999</v>
      </c>
      <c r="Z4024" s="3">
        <v>3.0379999999999998</v>
      </c>
      <c r="AA4024" s="3">
        <v>0.80900000000000005</v>
      </c>
      <c r="AB4024" s="3">
        <v>0.6</v>
      </c>
      <c r="AC4024" s="3">
        <v>3.0830000000000002</v>
      </c>
      <c r="AD4024" s="3">
        <v>1.569</v>
      </c>
      <c r="AE4024" s="3">
        <v>1.448</v>
      </c>
      <c r="AF4024" s="3">
        <v>0.79700000000000004</v>
      </c>
      <c r="AG4024" s="3">
        <v>0.98599999999999999</v>
      </c>
      <c r="AH4024" s="3">
        <v>1.2569999999999999</v>
      </c>
      <c r="AI4024" s="3">
        <v>4.12</v>
      </c>
      <c r="AJ4024" s="3">
        <v>3.0920000000000001</v>
      </c>
      <c r="AK4024" s="3">
        <v>5.4649999999999999</v>
      </c>
      <c r="AL4024" s="3">
        <v>6.3</v>
      </c>
      <c r="AM4024" s="3">
        <v>4.6100000000000003</v>
      </c>
      <c r="AN4024" s="3">
        <v>4.4960000000000004</v>
      </c>
      <c r="AO4024" s="3">
        <v>4.9050000000000002</v>
      </c>
      <c r="AP4024" s="3">
        <v>3.1989999999999998</v>
      </c>
      <c r="AQ4024" s="3">
        <v>2.7029999999999998</v>
      </c>
      <c r="AR4024" s="3">
        <v>3.1269999999999998</v>
      </c>
      <c r="AS4024" s="3">
        <v>3.6779999999999999</v>
      </c>
      <c r="AT4024" s="3">
        <v>3.4820000000000002</v>
      </c>
      <c r="AU4024" s="3">
        <v>1.5069999999999999</v>
      </c>
      <c r="AV4024" s="3">
        <v>2.5</v>
      </c>
      <c r="AW4024" s="3">
        <v>3.7</v>
      </c>
      <c r="AX4024" s="3">
        <v>3.2</v>
      </c>
      <c r="AY4024" s="3">
        <v>3</v>
      </c>
      <c r="AZ4024" s="3">
        <v>2.7</v>
      </c>
      <c r="BA4024">
        <v>2.7</v>
      </c>
      <c r="BB4024">
        <v>2016</v>
      </c>
    </row>
    <row r="4025" spans="1:54" hidden="1" x14ac:dyDescent="0.2">
      <c r="A4025">
        <v>443</v>
      </c>
      <c r="B4025" t="s">
        <v>472</v>
      </c>
      <c r="C4025" t="s">
        <v>297</v>
      </c>
      <c r="D4025" t="s">
        <v>197</v>
      </c>
      <c r="E4025" t="s">
        <v>293</v>
      </c>
      <c r="F4025" t="s">
        <v>296</v>
      </c>
      <c r="G4025" t="s">
        <v>295</v>
      </c>
      <c r="I4025" t="s">
        <v>1310</v>
      </c>
      <c r="J4025" s="3">
        <v>59.406999999999996</v>
      </c>
      <c r="K4025" s="3">
        <v>63.579000000000001</v>
      </c>
      <c r="L4025" s="3">
        <v>68.956999999999994</v>
      </c>
      <c r="M4025" s="3">
        <v>70.313999999999993</v>
      </c>
      <c r="N4025" s="3">
        <v>71.369</v>
      </c>
      <c r="O4025" s="3">
        <v>72.022999999999996</v>
      </c>
      <c r="P4025" s="3">
        <v>72.373999999999995</v>
      </c>
      <c r="Q4025" s="3">
        <v>72.876999999999995</v>
      </c>
      <c r="R4025" s="3">
        <v>74.585999999999999</v>
      </c>
      <c r="S4025" s="3">
        <v>77.049000000000007</v>
      </c>
      <c r="T4025" s="3">
        <v>78.864000000000004</v>
      </c>
      <c r="U4025" s="3">
        <v>91.195999999999998</v>
      </c>
      <c r="V4025" s="3">
        <v>90.393000000000001</v>
      </c>
      <c r="W4025" s="3">
        <v>92.852000000000004</v>
      </c>
      <c r="X4025" s="3">
        <v>95.613</v>
      </c>
      <c r="Y4025" s="3">
        <v>97.62</v>
      </c>
      <c r="Z4025" s="3">
        <v>99.978999999999999</v>
      </c>
      <c r="AA4025" s="3">
        <v>100.63200000000001</v>
      </c>
      <c r="AB4025" s="3">
        <v>101.836</v>
      </c>
      <c r="AC4025" s="3">
        <v>105.651</v>
      </c>
      <c r="AD4025" s="3">
        <v>106.102</v>
      </c>
      <c r="AE4025" s="3">
        <v>109.164</v>
      </c>
      <c r="AF4025" s="3">
        <v>108.14400000000001</v>
      </c>
      <c r="AG4025" s="3">
        <v>109.089</v>
      </c>
      <c r="AH4025" s="3">
        <v>111.92400000000001</v>
      </c>
      <c r="AI4025" s="3">
        <v>116.91</v>
      </c>
      <c r="AJ4025" s="3">
        <v>121.163</v>
      </c>
      <c r="AK4025" s="3">
        <v>130.297</v>
      </c>
      <c r="AL4025" s="3">
        <v>142.05699999999999</v>
      </c>
      <c r="AM4025" s="3">
        <v>144.99700000000001</v>
      </c>
      <c r="AN4025" s="3">
        <v>153.71100000000001</v>
      </c>
      <c r="AO4025" s="3">
        <v>158.43600000000001</v>
      </c>
      <c r="AP4025" s="3">
        <v>165.35599999999999</v>
      </c>
      <c r="AQ4025" s="3">
        <v>169.749</v>
      </c>
      <c r="AR4025" s="3">
        <v>174.916</v>
      </c>
      <c r="AS4025" s="3">
        <v>180.21299999999999</v>
      </c>
      <c r="AT4025" s="3">
        <v>186.54300000000001</v>
      </c>
      <c r="AU4025" s="3">
        <v>189.35400000000001</v>
      </c>
      <c r="AV4025" s="3">
        <v>194.08799999999999</v>
      </c>
      <c r="AW4025" s="3">
        <v>201.26900000000001</v>
      </c>
      <c r="AX4025" s="3">
        <v>207.71</v>
      </c>
      <c r="AY4025" s="3">
        <v>213.941</v>
      </c>
      <c r="AZ4025" s="3">
        <v>219.71799999999999</v>
      </c>
      <c r="BA4025">
        <v>225.65</v>
      </c>
      <c r="BB4025">
        <v>2016</v>
      </c>
    </row>
    <row r="4026" spans="1:54" hidden="1" x14ac:dyDescent="0.2">
      <c r="A4026">
        <v>443</v>
      </c>
      <c r="B4026" t="s">
        <v>472</v>
      </c>
      <c r="C4026" t="s">
        <v>294</v>
      </c>
      <c r="D4026" t="s">
        <v>197</v>
      </c>
      <c r="E4026" t="s">
        <v>293</v>
      </c>
      <c r="F4026" t="s">
        <v>292</v>
      </c>
      <c r="G4026" t="s">
        <v>275</v>
      </c>
      <c r="I4026" t="s">
        <v>291</v>
      </c>
      <c r="J4026" s="3">
        <v>8.64</v>
      </c>
      <c r="K4026" s="3">
        <v>7.0220000000000002</v>
      </c>
      <c r="L4026" s="3">
        <v>8.4580000000000002</v>
      </c>
      <c r="M4026" s="3">
        <v>1.968</v>
      </c>
      <c r="N4026" s="3">
        <v>1.5009999999999999</v>
      </c>
      <c r="O4026" s="3">
        <v>0.91500000000000004</v>
      </c>
      <c r="P4026" s="3">
        <v>0.48799999999999999</v>
      </c>
      <c r="Q4026" s="3">
        <v>0.69399999999999995</v>
      </c>
      <c r="R4026" s="3">
        <v>2.3450000000000002</v>
      </c>
      <c r="S4026" s="3">
        <v>3.302</v>
      </c>
      <c r="T4026" s="3">
        <v>2.3559999999999999</v>
      </c>
      <c r="U4026" s="3">
        <v>15.637</v>
      </c>
      <c r="V4026" s="3">
        <v>-0.88100000000000001</v>
      </c>
      <c r="W4026" s="3">
        <v>2.7210000000000001</v>
      </c>
      <c r="X4026" s="3">
        <v>2.9729999999999999</v>
      </c>
      <c r="Y4026" s="3">
        <v>2.1</v>
      </c>
      <c r="Z4026" s="3">
        <v>2.4159999999999999</v>
      </c>
      <c r="AA4026" s="3">
        <v>0.65300000000000002</v>
      </c>
      <c r="AB4026" s="3">
        <v>1.1970000000000001</v>
      </c>
      <c r="AC4026" s="3">
        <v>3.746</v>
      </c>
      <c r="AD4026" s="3">
        <v>0.42799999999999999</v>
      </c>
      <c r="AE4026" s="3">
        <v>2.8860000000000001</v>
      </c>
      <c r="AF4026" s="3">
        <v>-0.93500000000000005</v>
      </c>
      <c r="AG4026" s="3">
        <v>0.874</v>
      </c>
      <c r="AH4026" s="3">
        <v>2.5990000000000002</v>
      </c>
      <c r="AI4026" s="3">
        <v>4.4550000000000001</v>
      </c>
      <c r="AJ4026" s="3">
        <v>3.6379999999999999</v>
      </c>
      <c r="AK4026" s="3">
        <v>7.5389999999999997</v>
      </c>
      <c r="AL4026" s="3">
        <v>9.0250000000000004</v>
      </c>
      <c r="AM4026" s="3">
        <v>2.069</v>
      </c>
      <c r="AN4026" s="3">
        <v>6.01</v>
      </c>
      <c r="AO4026" s="3">
        <v>3.0739999999999998</v>
      </c>
      <c r="AP4026" s="3">
        <v>4.3680000000000003</v>
      </c>
      <c r="AQ4026" s="3">
        <v>2.6560000000000001</v>
      </c>
      <c r="AR4026" s="3">
        <v>3.044</v>
      </c>
      <c r="AS4026" s="3">
        <v>3.028</v>
      </c>
      <c r="AT4026" s="3">
        <v>3.5129999999999999</v>
      </c>
      <c r="AU4026" s="3">
        <v>1.5069999999999999</v>
      </c>
      <c r="AV4026" s="3">
        <v>2.5</v>
      </c>
      <c r="AW4026" s="3">
        <v>3.7</v>
      </c>
      <c r="AX4026" s="3">
        <v>3.2</v>
      </c>
      <c r="AY4026" s="3">
        <v>3</v>
      </c>
      <c r="AZ4026" s="3">
        <v>2.7</v>
      </c>
      <c r="BA4026">
        <v>2.7</v>
      </c>
      <c r="BB4026">
        <v>2016</v>
      </c>
    </row>
    <row r="4027" spans="1:54" hidden="1" x14ac:dyDescent="0.2">
      <c r="A4027">
        <v>443</v>
      </c>
      <c r="B4027" t="s">
        <v>472</v>
      </c>
      <c r="C4027" t="s">
        <v>290</v>
      </c>
      <c r="D4027" t="s">
        <v>197</v>
      </c>
      <c r="E4027" t="s">
        <v>289</v>
      </c>
      <c r="G4027" t="s">
        <v>288</v>
      </c>
    </row>
    <row r="4028" spans="1:54" hidden="1" x14ac:dyDescent="0.2">
      <c r="A4028">
        <v>443</v>
      </c>
      <c r="B4028" t="s">
        <v>472</v>
      </c>
      <c r="C4028" t="s">
        <v>287</v>
      </c>
      <c r="D4028" t="s">
        <v>197</v>
      </c>
      <c r="E4028" t="s">
        <v>286</v>
      </c>
      <c r="F4028" t="s">
        <v>285</v>
      </c>
      <c r="G4028" t="s">
        <v>275</v>
      </c>
      <c r="I4028" t="s">
        <v>1311</v>
      </c>
      <c r="J4028" s="3">
        <v>29.047999999999998</v>
      </c>
      <c r="K4028" s="3">
        <v>-7.0540000000000003</v>
      </c>
      <c r="L4028" s="3">
        <v>7.72</v>
      </c>
      <c r="M4028" s="3">
        <v>3.8940000000000001</v>
      </c>
      <c r="N4028" s="3">
        <v>-1.474</v>
      </c>
      <c r="O4028" s="3">
        <v>-3.5979999999999999</v>
      </c>
      <c r="P4028" s="3">
        <v>-17.687000000000001</v>
      </c>
      <c r="Q4028" s="3">
        <v>-9.1790000000000003</v>
      </c>
      <c r="R4028" s="3">
        <v>5.0270000000000001</v>
      </c>
      <c r="S4028" s="3">
        <v>13.829000000000001</v>
      </c>
      <c r="T4028" s="3">
        <v>6.6</v>
      </c>
      <c r="U4028" s="3">
        <v>125.095</v>
      </c>
      <c r="V4028" s="3">
        <v>-18.850000000000001</v>
      </c>
      <c r="W4028" s="3">
        <v>-1.446</v>
      </c>
      <c r="X4028" s="3">
        <v>-2.9569999999999999</v>
      </c>
      <c r="Y4028" s="3">
        <v>3.83</v>
      </c>
      <c r="Z4028" s="3">
        <v>2.5670000000000002</v>
      </c>
      <c r="AA4028" s="3">
        <v>-0.126</v>
      </c>
      <c r="AB4028" s="3">
        <v>13.443</v>
      </c>
      <c r="AC4028" s="3">
        <v>-9.07</v>
      </c>
      <c r="AD4028" s="3">
        <v>-12.456</v>
      </c>
      <c r="AE4028" s="3">
        <v>6.9809999999999999</v>
      </c>
      <c r="AF4028" s="3">
        <v>6.9779999999999998</v>
      </c>
      <c r="AG4028" s="3">
        <v>13.016</v>
      </c>
      <c r="AH4028" s="3">
        <v>14.977</v>
      </c>
      <c r="AI4028" s="3">
        <v>12.226000000000001</v>
      </c>
      <c r="AJ4028" s="3">
        <v>4.7119999999999997</v>
      </c>
      <c r="AK4028" s="3">
        <v>24.744</v>
      </c>
      <c r="AL4028" s="3">
        <v>3.7930000000000001</v>
      </c>
      <c r="AM4028" s="3">
        <v>-12.492000000000001</v>
      </c>
      <c r="AN4028" s="3">
        <v>6.33</v>
      </c>
      <c r="AO4028" s="3">
        <v>5.1680000000000001</v>
      </c>
      <c r="AP4028" s="3">
        <v>13.964</v>
      </c>
      <c r="AQ4028" s="3">
        <v>-8.5000000000000006E-2</v>
      </c>
      <c r="AR4028" s="3">
        <v>7.952</v>
      </c>
      <c r="AS4028" s="3">
        <v>6.8360000000000003</v>
      </c>
      <c r="AT4028" s="3">
        <v>1.0620000000000001</v>
      </c>
      <c r="AU4028" s="3">
        <v>1.2589999999999999</v>
      </c>
      <c r="AV4028" s="3">
        <v>0.71299999999999997</v>
      </c>
      <c r="AW4028" s="3">
        <v>1.5569999999999999</v>
      </c>
      <c r="AX4028" s="3">
        <v>2.4209999999999998</v>
      </c>
      <c r="AY4028" s="3">
        <v>2.9159999999999999</v>
      </c>
      <c r="AZ4028" s="3">
        <v>2.9159999999999999</v>
      </c>
      <c r="BA4028">
        <v>3.26</v>
      </c>
      <c r="BB4028">
        <v>2016</v>
      </c>
    </row>
    <row r="4029" spans="1:54" hidden="1" x14ac:dyDescent="0.2">
      <c r="A4029">
        <v>443</v>
      </c>
      <c r="B4029" t="s">
        <v>472</v>
      </c>
      <c r="C4029" t="s">
        <v>284</v>
      </c>
      <c r="D4029" t="s">
        <v>197</v>
      </c>
      <c r="E4029" t="s">
        <v>283</v>
      </c>
      <c r="F4029" t="s">
        <v>282</v>
      </c>
      <c r="G4029" t="s">
        <v>275</v>
      </c>
      <c r="I4029" t="s">
        <v>1311</v>
      </c>
      <c r="J4029" s="3">
        <v>24.981999999999999</v>
      </c>
      <c r="K4029" s="3">
        <v>1.7150000000000001</v>
      </c>
      <c r="L4029" s="3">
        <v>7.13</v>
      </c>
      <c r="M4029" s="3">
        <v>-8.3789999999999996</v>
      </c>
      <c r="N4029" s="3">
        <v>-2.867</v>
      </c>
      <c r="O4029" s="3">
        <v>-9.3819999999999997</v>
      </c>
      <c r="P4029" s="3">
        <v>-18.335000000000001</v>
      </c>
      <c r="Q4029" s="3">
        <v>-9.2539999999999996</v>
      </c>
      <c r="R4029" s="3">
        <v>10.214</v>
      </c>
      <c r="S4029" s="3">
        <v>2.931</v>
      </c>
      <c r="T4029" s="3">
        <v>6.6</v>
      </c>
      <c r="U4029" s="3">
        <v>125.095</v>
      </c>
      <c r="V4029" s="3">
        <v>-18.850000000000001</v>
      </c>
      <c r="W4029" s="3">
        <v>-1.446</v>
      </c>
      <c r="X4029" s="3">
        <v>-2.9569999999999999</v>
      </c>
      <c r="Y4029" s="3">
        <v>3.83</v>
      </c>
      <c r="Z4029" s="3">
        <v>2.5670000000000002</v>
      </c>
      <c r="AA4029" s="3">
        <v>-0.126</v>
      </c>
      <c r="AB4029" s="3">
        <v>13.443</v>
      </c>
      <c r="AC4029" s="3">
        <v>-9.07</v>
      </c>
      <c r="AD4029" s="3">
        <v>-12.456</v>
      </c>
      <c r="AE4029" s="3">
        <v>6.9809999999999999</v>
      </c>
      <c r="AF4029" s="3">
        <v>6.9779999999999998</v>
      </c>
      <c r="AG4029" s="3">
        <v>13.016</v>
      </c>
      <c r="AH4029" s="3">
        <v>14.977</v>
      </c>
      <c r="AI4029" s="3">
        <v>12.226000000000001</v>
      </c>
      <c r="AJ4029" s="3">
        <v>4.7119999999999997</v>
      </c>
      <c r="AK4029" s="3">
        <v>24.744</v>
      </c>
      <c r="AL4029" s="3">
        <v>3.7930000000000001</v>
      </c>
      <c r="AM4029" s="3">
        <v>-12.492000000000001</v>
      </c>
      <c r="AN4029" s="3">
        <v>6.33</v>
      </c>
      <c r="AO4029" s="3">
        <v>5.1680000000000001</v>
      </c>
      <c r="AP4029" s="3">
        <v>13.964</v>
      </c>
      <c r="AQ4029" s="3">
        <v>-8.5000000000000006E-2</v>
      </c>
      <c r="AR4029" s="3">
        <v>7.952</v>
      </c>
      <c r="AS4029" s="3">
        <v>6.8360000000000003</v>
      </c>
      <c r="AT4029" s="3">
        <v>1.0620000000000001</v>
      </c>
      <c r="AU4029" s="3">
        <v>1.2589999999999999</v>
      </c>
      <c r="AV4029" s="3">
        <v>0.71299999999999997</v>
      </c>
      <c r="AW4029" s="3">
        <v>1.5569999999999999</v>
      </c>
      <c r="AX4029" s="3">
        <v>2.4209999999999998</v>
      </c>
      <c r="AY4029" s="3">
        <v>2.9159999999999999</v>
      </c>
      <c r="AZ4029" s="3">
        <v>2.9159999999999999</v>
      </c>
      <c r="BA4029">
        <v>3.26</v>
      </c>
      <c r="BB4029">
        <v>2016</v>
      </c>
    </row>
    <row r="4030" spans="1:54" hidden="1" x14ac:dyDescent="0.2">
      <c r="A4030">
        <v>443</v>
      </c>
      <c r="B4030" t="s">
        <v>472</v>
      </c>
      <c r="C4030" t="s">
        <v>281</v>
      </c>
      <c r="D4030" t="s">
        <v>197</v>
      </c>
      <c r="E4030" t="s">
        <v>280</v>
      </c>
      <c r="F4030" t="s">
        <v>279</v>
      </c>
      <c r="G4030" t="s">
        <v>275</v>
      </c>
      <c r="I4030" t="s">
        <v>1311</v>
      </c>
      <c r="J4030" s="3">
        <v>-30.888999999999999</v>
      </c>
      <c r="K4030" s="3">
        <v>-26.391999999999999</v>
      </c>
      <c r="L4030" s="3">
        <v>-28.847999999999999</v>
      </c>
      <c r="M4030" s="3">
        <v>18.463000000000001</v>
      </c>
      <c r="N4030" s="3">
        <v>9.8260000000000005</v>
      </c>
      <c r="O4030" s="3">
        <v>-8.8409999999999993</v>
      </c>
      <c r="P4030" s="3">
        <v>12.303000000000001</v>
      </c>
      <c r="Q4030" s="3">
        <v>5.33</v>
      </c>
      <c r="R4030" s="3">
        <v>-16.727</v>
      </c>
      <c r="S4030" s="3">
        <v>55.04</v>
      </c>
      <c r="T4030" s="3">
        <v>-45.4</v>
      </c>
      <c r="U4030" s="3">
        <v>-83.567999999999998</v>
      </c>
      <c r="V4030" s="3">
        <v>466.93</v>
      </c>
      <c r="W4030" s="3">
        <v>96.191000000000003</v>
      </c>
      <c r="X4030" s="3">
        <v>0.25600000000000001</v>
      </c>
      <c r="Y4030" s="3">
        <v>-1.1339999999999999</v>
      </c>
      <c r="Z4030" s="3">
        <v>-0.49399999999999999</v>
      </c>
      <c r="AA4030" s="3">
        <v>0.40200000000000002</v>
      </c>
      <c r="AB4030" s="3">
        <v>2.5920000000000001</v>
      </c>
      <c r="AC4030" s="3">
        <v>-14.316000000000001</v>
      </c>
      <c r="AD4030" s="3">
        <v>-28.765999999999998</v>
      </c>
      <c r="AE4030" s="3">
        <v>-0.66700000000000004</v>
      </c>
      <c r="AF4030" s="3">
        <v>-11.955</v>
      </c>
      <c r="AG4030" s="3">
        <v>31.408000000000001</v>
      </c>
      <c r="AH4030" s="3">
        <v>8.1289999999999996</v>
      </c>
      <c r="AI4030" s="3">
        <v>8.7870000000000008</v>
      </c>
      <c r="AJ4030" s="3">
        <v>7.7460000000000004</v>
      </c>
      <c r="AK4030" s="3">
        <v>-0.254</v>
      </c>
      <c r="AL4030" s="3">
        <v>2.21</v>
      </c>
      <c r="AM4030" s="3">
        <v>-6.3440000000000003</v>
      </c>
      <c r="AN4030" s="3">
        <v>-0.497</v>
      </c>
      <c r="AO4030" s="3">
        <v>14.262</v>
      </c>
      <c r="AP4030" s="3">
        <v>7.6870000000000003</v>
      </c>
      <c r="AQ4030" s="3">
        <v>-3.9929999999999999</v>
      </c>
      <c r="AR4030" s="3">
        <v>1.405</v>
      </c>
      <c r="AS4030" s="3">
        <v>-0.86799999999999999</v>
      </c>
      <c r="AT4030" s="3">
        <v>1.8009999999999999</v>
      </c>
      <c r="AU4030" s="3">
        <v>-9.7029999999999994</v>
      </c>
      <c r="AV4030" s="3">
        <v>-0.38200000000000001</v>
      </c>
      <c r="AW4030" s="3">
        <v>4.6920000000000002</v>
      </c>
      <c r="AX4030" s="3">
        <v>4.351</v>
      </c>
      <c r="AY4030" s="3">
        <v>4.1239999999999997</v>
      </c>
      <c r="AZ4030" s="3">
        <v>3.673</v>
      </c>
      <c r="BA4030">
        <v>1.992</v>
      </c>
      <c r="BB4030">
        <v>2016</v>
      </c>
    </row>
    <row r="4031" spans="1:54" hidden="1" x14ac:dyDescent="0.2">
      <c r="A4031">
        <v>443</v>
      </c>
      <c r="B4031" t="s">
        <v>472</v>
      </c>
      <c r="C4031" t="s">
        <v>278</v>
      </c>
      <c r="D4031" t="s">
        <v>197</v>
      </c>
      <c r="E4031" t="s">
        <v>277</v>
      </c>
      <c r="F4031" t="s">
        <v>276</v>
      </c>
      <c r="G4031" t="s">
        <v>275</v>
      </c>
      <c r="I4031" t="s">
        <v>1311</v>
      </c>
      <c r="J4031" s="3">
        <v>-29.396999999999998</v>
      </c>
      <c r="K4031" s="3">
        <v>-28.748000000000001</v>
      </c>
      <c r="L4031" s="3">
        <v>-28.856999999999999</v>
      </c>
      <c r="M4031" s="3">
        <v>19.745000000000001</v>
      </c>
      <c r="N4031" s="3">
        <v>10.663</v>
      </c>
      <c r="O4031" s="3">
        <v>-13.093999999999999</v>
      </c>
      <c r="P4031" s="3">
        <v>9.9979999999999993</v>
      </c>
      <c r="Q4031" s="3">
        <v>-16.221</v>
      </c>
      <c r="R4031" s="3">
        <v>-6.0010000000000003</v>
      </c>
      <c r="S4031" s="3">
        <v>66.119</v>
      </c>
      <c r="T4031" s="3">
        <v>-44.8</v>
      </c>
      <c r="U4031" s="3">
        <v>-94.781000000000006</v>
      </c>
      <c r="V4031" s="3">
        <v>1684.788</v>
      </c>
      <c r="W4031" s="3">
        <v>96.191000000000003</v>
      </c>
      <c r="X4031" s="3">
        <v>0.25600000000000001</v>
      </c>
      <c r="Y4031" s="3">
        <v>-1.1339999999999999</v>
      </c>
      <c r="Z4031" s="3">
        <v>0.40600000000000003</v>
      </c>
      <c r="AA4031" s="3">
        <v>-0.114</v>
      </c>
      <c r="AB4031" s="3">
        <v>0.53500000000000003</v>
      </c>
      <c r="AC4031" s="3">
        <v>-10.220000000000001</v>
      </c>
      <c r="AD4031" s="3">
        <v>6.2279999999999998</v>
      </c>
      <c r="AE4031" s="3">
        <v>-0.89400000000000002</v>
      </c>
      <c r="AF4031" s="3">
        <v>-13.412000000000001</v>
      </c>
      <c r="AG4031" s="3">
        <v>29.225000000000001</v>
      </c>
      <c r="AH4031" s="3">
        <v>6.4160000000000004</v>
      </c>
      <c r="AI4031" s="3">
        <v>17.181000000000001</v>
      </c>
      <c r="AJ4031" s="3">
        <v>-4.609</v>
      </c>
      <c r="AK4031" s="3">
        <v>-0.317</v>
      </c>
      <c r="AL4031" s="3">
        <v>4.1909999999999998</v>
      </c>
      <c r="AM4031" s="3">
        <v>-7.5190000000000001</v>
      </c>
      <c r="AN4031" s="3">
        <v>0</v>
      </c>
      <c r="AO4031" s="3">
        <v>17.29</v>
      </c>
      <c r="AP4031" s="3">
        <v>12.452999999999999</v>
      </c>
      <c r="AQ4031" s="3">
        <v>-2.5259999999999998</v>
      </c>
      <c r="AR4031" s="3">
        <v>-1.7509999999999999</v>
      </c>
      <c r="AS4031" s="3">
        <v>8.5000000000000006E-2</v>
      </c>
      <c r="AT4031" s="3">
        <v>1.081</v>
      </c>
      <c r="AU4031" s="3">
        <v>-9.7029999999999994</v>
      </c>
      <c r="AV4031" s="3">
        <v>-0.38200000000000001</v>
      </c>
      <c r="AW4031" s="3">
        <v>4.6920000000000002</v>
      </c>
      <c r="AX4031" s="3">
        <v>4.351</v>
      </c>
      <c r="AY4031" s="3">
        <v>4.1239999999999997</v>
      </c>
      <c r="AZ4031" s="3">
        <v>3.673</v>
      </c>
      <c r="BA4031">
        <v>1.992</v>
      </c>
      <c r="BB4031">
        <v>2016</v>
      </c>
    </row>
    <row r="4032" spans="1:54" hidden="1" x14ac:dyDescent="0.2">
      <c r="A4032">
        <v>443</v>
      </c>
      <c r="B4032" t="s">
        <v>472</v>
      </c>
      <c r="C4032" t="s">
        <v>274</v>
      </c>
      <c r="D4032" t="s">
        <v>197</v>
      </c>
      <c r="E4032" t="s">
        <v>273</v>
      </c>
      <c r="F4032" t="s">
        <v>272</v>
      </c>
      <c r="G4032" t="s">
        <v>271</v>
      </c>
      <c r="I4032" t="s">
        <v>1312</v>
      </c>
      <c r="J4032" s="3" t="s">
        <v>215</v>
      </c>
      <c r="K4032" s="3">
        <v>0.5</v>
      </c>
      <c r="L4032" s="3">
        <v>0.5</v>
      </c>
      <c r="M4032" s="3">
        <v>0.5</v>
      </c>
      <c r="N4032" s="3">
        <v>0.5</v>
      </c>
      <c r="O4032" s="3">
        <v>0.5</v>
      </c>
      <c r="P4032" s="3">
        <v>0.5</v>
      </c>
      <c r="Q4032" s="3">
        <v>0.5</v>
      </c>
      <c r="R4032" s="3">
        <v>0.5</v>
      </c>
      <c r="S4032" s="3">
        <v>0.5</v>
      </c>
      <c r="T4032" s="3">
        <v>0.5</v>
      </c>
      <c r="U4032" s="3">
        <v>0.5</v>
      </c>
      <c r="V4032" s="3">
        <v>0.5</v>
      </c>
      <c r="W4032" s="3">
        <v>3.8420000000000001</v>
      </c>
      <c r="X4032" s="3">
        <v>7.1829999999999998</v>
      </c>
      <c r="Y4032" s="3">
        <v>1.5</v>
      </c>
      <c r="Z4032" s="3">
        <v>1.8</v>
      </c>
      <c r="AA4032" s="3">
        <v>0.69899999999999995</v>
      </c>
      <c r="AB4032" s="3">
        <v>0.71099999999999997</v>
      </c>
      <c r="AC4032" s="3">
        <v>0.79100000000000004</v>
      </c>
      <c r="AD4032" s="3">
        <v>0.77700000000000002</v>
      </c>
      <c r="AE4032" s="3">
        <v>1.097</v>
      </c>
      <c r="AF4032" s="3">
        <v>1.3049999999999999</v>
      </c>
      <c r="AG4032" s="3">
        <v>1.2210000000000001</v>
      </c>
      <c r="AH4032" s="3">
        <v>1.42</v>
      </c>
      <c r="AI4032" s="3">
        <v>1.349</v>
      </c>
      <c r="AJ4032" s="3">
        <v>1.37</v>
      </c>
      <c r="AK4032" s="3">
        <v>1.7010000000000001</v>
      </c>
      <c r="AL4032" s="3">
        <v>1.671</v>
      </c>
      <c r="AM4032" s="3">
        <v>1.639</v>
      </c>
      <c r="AN4032" s="3">
        <v>2.0720000000000001</v>
      </c>
      <c r="AO4032" s="3">
        <v>2.0779999999999998</v>
      </c>
      <c r="AP4032" s="3">
        <v>1.986</v>
      </c>
      <c r="AQ4032" s="3">
        <v>1.9019999999999999</v>
      </c>
      <c r="AR4032" s="3">
        <v>1.722</v>
      </c>
      <c r="AS4032" s="3">
        <v>1.1339999999999999</v>
      </c>
      <c r="AT4032" s="3">
        <v>1.1339999999999999</v>
      </c>
      <c r="AU4032" s="3">
        <v>1.1339999999999999</v>
      </c>
      <c r="AV4032" s="3">
        <v>1.1339999999999999</v>
      </c>
      <c r="AW4032" s="3">
        <v>1.1339999999999999</v>
      </c>
      <c r="AX4032" s="3">
        <v>1.1339999999999999</v>
      </c>
      <c r="AY4032" s="3">
        <v>1.1339999999999999</v>
      </c>
      <c r="AZ4032" s="3">
        <v>1.1339999999999999</v>
      </c>
      <c r="BA4032">
        <v>1.1339999999999999</v>
      </c>
      <c r="BB4032">
        <v>2015</v>
      </c>
    </row>
    <row r="4033" spans="1:54" hidden="1" x14ac:dyDescent="0.2">
      <c r="A4033">
        <v>443</v>
      </c>
      <c r="B4033" t="s">
        <v>472</v>
      </c>
      <c r="C4033" t="s">
        <v>270</v>
      </c>
      <c r="D4033" t="s">
        <v>197</v>
      </c>
      <c r="E4033" t="s">
        <v>269</v>
      </c>
      <c r="F4033" t="s">
        <v>268</v>
      </c>
      <c r="G4033" t="s">
        <v>264</v>
      </c>
      <c r="H4033" t="s">
        <v>263</v>
      </c>
    </row>
    <row r="4034" spans="1:54" hidden="1" x14ac:dyDescent="0.2">
      <c r="A4034">
        <v>443</v>
      </c>
      <c r="B4034" t="s">
        <v>472</v>
      </c>
      <c r="C4034" t="s">
        <v>267</v>
      </c>
      <c r="D4034" t="s">
        <v>197</v>
      </c>
      <c r="E4034" t="s">
        <v>266</v>
      </c>
      <c r="F4034" t="s">
        <v>265</v>
      </c>
      <c r="G4034" t="s">
        <v>264</v>
      </c>
      <c r="H4034" t="s">
        <v>263</v>
      </c>
      <c r="I4034" t="s">
        <v>1313</v>
      </c>
      <c r="J4034" s="3">
        <v>1.37</v>
      </c>
      <c r="K4034" s="3">
        <v>1.4319999999999999</v>
      </c>
      <c r="L4034" s="3">
        <v>1.4970000000000001</v>
      </c>
      <c r="M4034" s="3">
        <v>1.5660000000000001</v>
      </c>
      <c r="N4034" s="3">
        <v>1.6</v>
      </c>
      <c r="O4034" s="3">
        <v>1.7</v>
      </c>
      <c r="P4034" s="3">
        <v>1.8</v>
      </c>
      <c r="Q4034" s="3">
        <v>1.9</v>
      </c>
      <c r="R4034" s="3">
        <v>2</v>
      </c>
      <c r="S4034" s="3">
        <v>2.1</v>
      </c>
      <c r="T4034" s="3">
        <v>2.13</v>
      </c>
      <c r="U4034" s="3">
        <v>1.36</v>
      </c>
      <c r="V4034" s="3">
        <v>1.42</v>
      </c>
      <c r="W4034" s="3">
        <v>1.48</v>
      </c>
      <c r="X4034" s="3">
        <v>1.83</v>
      </c>
      <c r="Y4034" s="3">
        <v>1.96</v>
      </c>
      <c r="Z4034" s="3">
        <v>2.09</v>
      </c>
      <c r="AA4034" s="3">
        <v>2.2090000000000001</v>
      </c>
      <c r="AB4034" s="3">
        <v>2.2709999999999999</v>
      </c>
      <c r="AC4034" s="3">
        <v>2.2549999999999999</v>
      </c>
      <c r="AD4034" s="3">
        <v>2.2170000000000001</v>
      </c>
      <c r="AE4034" s="3">
        <v>2.3090000000000002</v>
      </c>
      <c r="AF4034" s="3">
        <v>2.42</v>
      </c>
      <c r="AG4034" s="3">
        <v>2.5470000000000002</v>
      </c>
      <c r="AH4034" s="3">
        <v>2.754</v>
      </c>
      <c r="AI4034" s="3">
        <v>2.9910000000000001</v>
      </c>
      <c r="AJ4034" s="3">
        <v>3.1829999999999998</v>
      </c>
      <c r="AK4034" s="3">
        <v>3.4</v>
      </c>
      <c r="AL4034" s="3">
        <v>3.4420000000000002</v>
      </c>
      <c r="AM4034" s="3">
        <v>3.4849999999999999</v>
      </c>
      <c r="AN4034" s="3">
        <v>3.5819999999999999</v>
      </c>
      <c r="AO4034" s="3">
        <v>3.6970000000000001</v>
      </c>
      <c r="AP4034" s="3">
        <v>3.8069999999999999</v>
      </c>
      <c r="AQ4034" s="3">
        <v>3.8919999999999999</v>
      </c>
      <c r="AR4034" s="3">
        <v>4.0389999999999997</v>
      </c>
      <c r="AS4034" s="3">
        <v>4.2389999999999999</v>
      </c>
      <c r="AT4034" s="3">
        <v>4.2859999999999996</v>
      </c>
      <c r="AU4034" s="3">
        <v>4.4050000000000002</v>
      </c>
      <c r="AV4034" s="3">
        <v>4.5279999999999996</v>
      </c>
      <c r="AW4034" s="3">
        <v>4.6550000000000002</v>
      </c>
      <c r="AX4034" s="3">
        <v>4.7839999999999998</v>
      </c>
      <c r="AY4034" s="3">
        <v>4.9180000000000001</v>
      </c>
      <c r="AZ4034" s="3">
        <v>5.0549999999999997</v>
      </c>
      <c r="BA4034">
        <v>5.1959999999999997</v>
      </c>
      <c r="BB4034">
        <v>2016</v>
      </c>
    </row>
    <row r="4035" spans="1:54" hidden="1" x14ac:dyDescent="0.2">
      <c r="A4035">
        <v>443</v>
      </c>
      <c r="B4035" t="s">
        <v>472</v>
      </c>
      <c r="C4035" t="s">
        <v>262</v>
      </c>
      <c r="D4035" t="s">
        <v>197</v>
      </c>
      <c r="E4035" t="s">
        <v>260</v>
      </c>
      <c r="F4035" t="s">
        <v>259</v>
      </c>
      <c r="G4035" t="s">
        <v>225</v>
      </c>
      <c r="H4035" t="s">
        <v>222</v>
      </c>
      <c r="I4035" t="s">
        <v>1314</v>
      </c>
      <c r="J4035" s="3" t="s">
        <v>215</v>
      </c>
      <c r="K4035" s="3" t="s">
        <v>215</v>
      </c>
      <c r="L4035" s="3" t="s">
        <v>215</v>
      </c>
      <c r="M4035" s="3" t="s">
        <v>215</v>
      </c>
      <c r="N4035" s="3" t="s">
        <v>215</v>
      </c>
      <c r="O4035" s="3" t="s">
        <v>215</v>
      </c>
      <c r="P4035" s="3" t="s">
        <v>215</v>
      </c>
      <c r="Q4035" s="3" t="s">
        <v>215</v>
      </c>
      <c r="R4035" s="3" t="s">
        <v>215</v>
      </c>
      <c r="S4035" s="3" t="s">
        <v>215</v>
      </c>
      <c r="T4035" s="3">
        <v>3.214</v>
      </c>
      <c r="U4035" s="3">
        <v>1.655</v>
      </c>
      <c r="V4035" s="3">
        <v>2.403</v>
      </c>
      <c r="W4035" s="3">
        <v>3.3</v>
      </c>
      <c r="X4035" s="3">
        <v>3.645</v>
      </c>
      <c r="Y4035" s="3">
        <v>4.2789999999999999</v>
      </c>
      <c r="Z4035" s="3">
        <v>5.2919999999999998</v>
      </c>
      <c r="AA4035" s="3">
        <v>5.6020000000000003</v>
      </c>
      <c r="AB4035" s="3">
        <v>4.6559999999999997</v>
      </c>
      <c r="AC4035" s="3">
        <v>5.5090000000000003</v>
      </c>
      <c r="AD4035" s="3">
        <v>7.8879999999999999</v>
      </c>
      <c r="AE4035" s="3">
        <v>7.6609999999999996</v>
      </c>
      <c r="AF4035" s="3">
        <v>7.093</v>
      </c>
      <c r="AG4035" s="3">
        <v>7.7489999999999997</v>
      </c>
      <c r="AH4035" s="3">
        <v>9.8819999999999997</v>
      </c>
      <c r="AI4035" s="3">
        <v>16.852</v>
      </c>
      <c r="AJ4035" s="3">
        <v>18.803999999999998</v>
      </c>
      <c r="AK4035" s="3">
        <v>21.989000000000001</v>
      </c>
      <c r="AL4035" s="3">
        <v>23.994</v>
      </c>
      <c r="AM4035" s="3">
        <v>21.256</v>
      </c>
      <c r="AN4035" s="3">
        <v>23.388000000000002</v>
      </c>
      <c r="AO4035" s="3">
        <v>30.753</v>
      </c>
      <c r="AP4035" s="3">
        <v>34.710999999999999</v>
      </c>
      <c r="AQ4035" s="3">
        <v>35.691000000000003</v>
      </c>
      <c r="AR4035" s="3">
        <v>30.846</v>
      </c>
      <c r="AS4035" s="3">
        <v>20.683</v>
      </c>
      <c r="AT4035" s="3">
        <v>17.890999999999998</v>
      </c>
      <c r="AU4035" s="3">
        <v>19.742999999999999</v>
      </c>
      <c r="AV4035" s="3">
        <v>22.186</v>
      </c>
      <c r="AW4035" s="3">
        <v>22.879000000000001</v>
      </c>
      <c r="AX4035" s="3">
        <v>23.164000000000001</v>
      </c>
      <c r="AY4035" s="3">
        <v>23.532</v>
      </c>
      <c r="AZ4035" s="3">
        <v>24.035</v>
      </c>
      <c r="BA4035">
        <v>24.477</v>
      </c>
      <c r="BB4035">
        <v>2016</v>
      </c>
    </row>
    <row r="4036" spans="1:54" hidden="1" x14ac:dyDescent="0.2">
      <c r="A4036">
        <v>443</v>
      </c>
      <c r="B4036" t="s">
        <v>472</v>
      </c>
      <c r="C4036" t="s">
        <v>261</v>
      </c>
      <c r="D4036" t="s">
        <v>197</v>
      </c>
      <c r="E4036" t="s">
        <v>260</v>
      </c>
      <c r="F4036" t="s">
        <v>259</v>
      </c>
      <c r="G4036" t="s">
        <v>217</v>
      </c>
      <c r="I4036" t="s">
        <v>258</v>
      </c>
      <c r="J4036" s="3" t="s">
        <v>215</v>
      </c>
      <c r="K4036" s="3" t="s">
        <v>215</v>
      </c>
      <c r="L4036" s="3" t="s">
        <v>215</v>
      </c>
      <c r="M4036" s="3" t="s">
        <v>215</v>
      </c>
      <c r="N4036" s="3" t="s">
        <v>215</v>
      </c>
      <c r="O4036" s="3" t="s">
        <v>215</v>
      </c>
      <c r="P4036" s="3" t="s">
        <v>215</v>
      </c>
      <c r="Q4036" s="3" t="s">
        <v>215</v>
      </c>
      <c r="R4036" s="3" t="s">
        <v>215</v>
      </c>
      <c r="S4036" s="3" t="s">
        <v>215</v>
      </c>
      <c r="T4036" s="3">
        <v>60.328000000000003</v>
      </c>
      <c r="U4036" s="3">
        <v>52.860999999999997</v>
      </c>
      <c r="V4036" s="3">
        <v>41.241999999999997</v>
      </c>
      <c r="W4036" s="3">
        <v>45.633000000000003</v>
      </c>
      <c r="X4036" s="3">
        <v>49.392000000000003</v>
      </c>
      <c r="Y4036" s="3">
        <v>52.734000000000002</v>
      </c>
      <c r="Z4036" s="3">
        <v>56.122999999999998</v>
      </c>
      <c r="AA4036" s="3">
        <v>60.844000000000001</v>
      </c>
      <c r="AB4036" s="3">
        <v>58.890999999999998</v>
      </c>
      <c r="AC4036" s="3">
        <v>60.073999999999998</v>
      </c>
      <c r="AD4036" s="3">
        <v>68.168000000000006</v>
      </c>
      <c r="AE4036" s="3">
        <v>71.623000000000005</v>
      </c>
      <c r="AF4036" s="3">
        <v>61.201000000000001</v>
      </c>
      <c r="AG4036" s="3">
        <v>54.347999999999999</v>
      </c>
      <c r="AH4036" s="3">
        <v>56.414000000000001</v>
      </c>
      <c r="AI4036" s="3">
        <v>71.421999999999997</v>
      </c>
      <c r="AJ4036" s="3">
        <v>63.808999999999997</v>
      </c>
      <c r="AK4036" s="3">
        <v>67.491</v>
      </c>
      <c r="AL4036" s="3">
        <v>60.561</v>
      </c>
      <c r="AM4036" s="3">
        <v>69.700999999999993</v>
      </c>
      <c r="AN4036" s="3">
        <v>70.703000000000003</v>
      </c>
      <c r="AO4036" s="3">
        <v>72.34</v>
      </c>
      <c r="AP4036" s="3">
        <v>71.242000000000004</v>
      </c>
      <c r="AQ4036" s="3">
        <v>72.260000000000005</v>
      </c>
      <c r="AR4036" s="3">
        <v>66.644000000000005</v>
      </c>
      <c r="AS4036" s="3">
        <v>59.997999999999998</v>
      </c>
      <c r="AT4036" s="3">
        <v>53.396999999999998</v>
      </c>
      <c r="AU4036" s="3">
        <v>54.337000000000003</v>
      </c>
      <c r="AV4036" s="3">
        <v>54.314</v>
      </c>
      <c r="AW4036" s="3">
        <v>54.075000000000003</v>
      </c>
      <c r="AX4036" s="3">
        <v>52.384999999999998</v>
      </c>
      <c r="AY4036" s="3">
        <v>50.398000000000003</v>
      </c>
      <c r="AZ4036" s="3">
        <v>48.533999999999999</v>
      </c>
      <c r="BA4036">
        <v>46.655000000000001</v>
      </c>
      <c r="BB4036">
        <v>2016</v>
      </c>
    </row>
    <row r="4037" spans="1:54" hidden="1" x14ac:dyDescent="0.2">
      <c r="A4037">
        <v>443</v>
      </c>
      <c r="B4037" t="s">
        <v>472</v>
      </c>
      <c r="C4037" t="s">
        <v>257</v>
      </c>
      <c r="D4037" t="s">
        <v>197</v>
      </c>
      <c r="E4037" t="s">
        <v>255</v>
      </c>
      <c r="F4037" t="s">
        <v>254</v>
      </c>
      <c r="G4037" t="s">
        <v>225</v>
      </c>
      <c r="H4037" t="s">
        <v>222</v>
      </c>
      <c r="I4037" t="s">
        <v>1314</v>
      </c>
      <c r="J4037" s="3" t="s">
        <v>215</v>
      </c>
      <c r="K4037" s="3" t="s">
        <v>215</v>
      </c>
      <c r="L4037" s="3" t="s">
        <v>215</v>
      </c>
      <c r="M4037" s="3" t="s">
        <v>215</v>
      </c>
      <c r="N4037" s="3" t="s">
        <v>215</v>
      </c>
      <c r="O4037" s="3" t="s">
        <v>215</v>
      </c>
      <c r="P4037" s="3" t="s">
        <v>215</v>
      </c>
      <c r="Q4037" s="3" t="s">
        <v>215</v>
      </c>
      <c r="R4037" s="3" t="s">
        <v>215</v>
      </c>
      <c r="S4037" s="3" t="s">
        <v>215</v>
      </c>
      <c r="T4037" s="3">
        <v>4.9180000000000001</v>
      </c>
      <c r="U4037" s="3">
        <v>6.3920000000000003</v>
      </c>
      <c r="V4037" s="3">
        <v>5.2919999999999998</v>
      </c>
      <c r="W4037" s="3">
        <v>4.4379999999999997</v>
      </c>
      <c r="X4037" s="3">
        <v>4.319</v>
      </c>
      <c r="Y4037" s="3">
        <v>4.4290000000000003</v>
      </c>
      <c r="Z4037" s="3">
        <v>4.1980000000000004</v>
      </c>
      <c r="AA4037" s="3">
        <v>4.0209999999999999</v>
      </c>
      <c r="AB4037" s="3">
        <v>4.1120000000000001</v>
      </c>
      <c r="AC4037" s="3">
        <v>4.1189999999999998</v>
      </c>
      <c r="AD4037" s="3">
        <v>4.2300000000000004</v>
      </c>
      <c r="AE4037" s="3">
        <v>4.5940000000000003</v>
      </c>
      <c r="AF4037" s="3">
        <v>4.8520000000000003</v>
      </c>
      <c r="AG4037" s="3">
        <v>5.2809999999999997</v>
      </c>
      <c r="AH4037" s="3">
        <v>5.9909999999999997</v>
      </c>
      <c r="AI4037" s="3">
        <v>6.6349999999999998</v>
      </c>
      <c r="AJ4037" s="3">
        <v>9.4049999999999994</v>
      </c>
      <c r="AK4037" s="3">
        <v>9.8000000000000007</v>
      </c>
      <c r="AL4037" s="3">
        <v>16.004999999999999</v>
      </c>
      <c r="AM4037" s="3">
        <v>12.866</v>
      </c>
      <c r="AN4037" s="3">
        <v>14.8</v>
      </c>
      <c r="AO4037" s="3">
        <v>16.603999999999999</v>
      </c>
      <c r="AP4037" s="3">
        <v>18.911000000000001</v>
      </c>
      <c r="AQ4037" s="3">
        <v>18.841000000000001</v>
      </c>
      <c r="AR4037" s="3">
        <v>20.495999999999999</v>
      </c>
      <c r="AS4037" s="3">
        <v>18.754999999999999</v>
      </c>
      <c r="AT4037" s="3">
        <v>17.681000000000001</v>
      </c>
      <c r="AU4037" s="3">
        <v>18.303000000000001</v>
      </c>
      <c r="AV4037" s="3">
        <v>19.3</v>
      </c>
      <c r="AW4037" s="3">
        <v>20.271999999999998</v>
      </c>
      <c r="AX4037" s="3">
        <v>21.277999999999999</v>
      </c>
      <c r="AY4037" s="3">
        <v>22.344999999999999</v>
      </c>
      <c r="AZ4037" s="3">
        <v>23.103000000000002</v>
      </c>
      <c r="BA4037">
        <v>23.791</v>
      </c>
      <c r="BB4037">
        <v>2016</v>
      </c>
    </row>
    <row r="4038" spans="1:54" hidden="1" x14ac:dyDescent="0.2">
      <c r="A4038">
        <v>443</v>
      </c>
      <c r="B4038" t="s">
        <v>472</v>
      </c>
      <c r="C4038" t="s">
        <v>256</v>
      </c>
      <c r="D4038" t="s">
        <v>197</v>
      </c>
      <c r="E4038" t="s">
        <v>255</v>
      </c>
      <c r="F4038" t="s">
        <v>254</v>
      </c>
      <c r="G4038" t="s">
        <v>217</v>
      </c>
      <c r="I4038" t="s">
        <v>253</v>
      </c>
      <c r="J4038" s="3" t="s">
        <v>215</v>
      </c>
      <c r="K4038" s="3" t="s">
        <v>215</v>
      </c>
      <c r="L4038" s="3" t="s">
        <v>215</v>
      </c>
      <c r="M4038" s="3" t="s">
        <v>215</v>
      </c>
      <c r="N4038" s="3" t="s">
        <v>215</v>
      </c>
      <c r="O4038" s="3" t="s">
        <v>215</v>
      </c>
      <c r="P4038" s="3" t="s">
        <v>215</v>
      </c>
      <c r="Q4038" s="3" t="s">
        <v>215</v>
      </c>
      <c r="R4038" s="3" t="s">
        <v>215</v>
      </c>
      <c r="S4038" s="3" t="s">
        <v>215</v>
      </c>
      <c r="T4038" s="3">
        <v>92.311000000000007</v>
      </c>
      <c r="U4038" s="3">
        <v>204.17</v>
      </c>
      <c r="V4038" s="3">
        <v>90.820999999999998</v>
      </c>
      <c r="W4038" s="3">
        <v>61.38</v>
      </c>
      <c r="X4038" s="3">
        <v>58.53</v>
      </c>
      <c r="Y4038" s="3">
        <v>54.59</v>
      </c>
      <c r="Z4038" s="3">
        <v>44.517000000000003</v>
      </c>
      <c r="AA4038" s="3">
        <v>43.677999999999997</v>
      </c>
      <c r="AB4038" s="3">
        <v>52.012</v>
      </c>
      <c r="AC4038" s="3">
        <v>44.92</v>
      </c>
      <c r="AD4038" s="3">
        <v>36.554000000000002</v>
      </c>
      <c r="AE4038" s="3">
        <v>42.951999999999998</v>
      </c>
      <c r="AF4038" s="3">
        <v>41.866</v>
      </c>
      <c r="AG4038" s="3">
        <v>37.039000000000001</v>
      </c>
      <c r="AH4038" s="3">
        <v>34.201999999999998</v>
      </c>
      <c r="AI4038" s="3">
        <v>28.119</v>
      </c>
      <c r="AJ4038" s="3">
        <v>31.914000000000001</v>
      </c>
      <c r="AK4038" s="3">
        <v>30.08</v>
      </c>
      <c r="AL4038" s="3">
        <v>40.396000000000001</v>
      </c>
      <c r="AM4038" s="3">
        <v>42.186999999999998</v>
      </c>
      <c r="AN4038" s="3">
        <v>44.741</v>
      </c>
      <c r="AO4038" s="3">
        <v>39.058</v>
      </c>
      <c r="AP4038" s="3">
        <v>38.814999999999998</v>
      </c>
      <c r="AQ4038" s="3">
        <v>38.146000000000001</v>
      </c>
      <c r="AR4038" s="3">
        <v>44.280999999999999</v>
      </c>
      <c r="AS4038" s="3">
        <v>54.405000000000001</v>
      </c>
      <c r="AT4038" s="3">
        <v>52.77</v>
      </c>
      <c r="AU4038" s="3">
        <v>50.375</v>
      </c>
      <c r="AV4038" s="3">
        <v>47.247</v>
      </c>
      <c r="AW4038" s="3">
        <v>47.911999999999999</v>
      </c>
      <c r="AX4038" s="3">
        <v>48.121000000000002</v>
      </c>
      <c r="AY4038" s="3">
        <v>47.853999999999999</v>
      </c>
      <c r="AZ4038" s="3">
        <v>46.651000000000003</v>
      </c>
      <c r="BA4038">
        <v>45.347000000000001</v>
      </c>
      <c r="BB4038">
        <v>2016</v>
      </c>
    </row>
    <row r="4039" spans="1:54" hidden="1" x14ac:dyDescent="0.2">
      <c r="A4039">
        <v>443</v>
      </c>
      <c r="B4039" t="s">
        <v>472</v>
      </c>
      <c r="C4039" t="s">
        <v>252</v>
      </c>
      <c r="D4039" t="s">
        <v>197</v>
      </c>
      <c r="E4039" t="s">
        <v>250</v>
      </c>
      <c r="F4039" t="s">
        <v>249</v>
      </c>
      <c r="G4039" t="s">
        <v>225</v>
      </c>
      <c r="H4039" t="s">
        <v>222</v>
      </c>
      <c r="I4039" t="s">
        <v>1314</v>
      </c>
      <c r="J4039" s="3" t="s">
        <v>215</v>
      </c>
      <c r="K4039" s="3" t="s">
        <v>215</v>
      </c>
      <c r="L4039" s="3" t="s">
        <v>215</v>
      </c>
      <c r="M4039" s="3" t="s">
        <v>215</v>
      </c>
      <c r="N4039" s="3" t="s">
        <v>215</v>
      </c>
      <c r="O4039" s="3" t="s">
        <v>215</v>
      </c>
      <c r="P4039" s="3" t="s">
        <v>215</v>
      </c>
      <c r="Q4039" s="3" t="s">
        <v>215</v>
      </c>
      <c r="R4039" s="3" t="s">
        <v>215</v>
      </c>
      <c r="S4039" s="3" t="s">
        <v>215</v>
      </c>
      <c r="T4039" s="3">
        <v>-1.704</v>
      </c>
      <c r="U4039" s="3">
        <v>-4.7370000000000001</v>
      </c>
      <c r="V4039" s="3">
        <v>-2.8889999999999998</v>
      </c>
      <c r="W4039" s="3">
        <v>-1.139</v>
      </c>
      <c r="X4039" s="3">
        <v>-0.67400000000000004</v>
      </c>
      <c r="Y4039" s="3">
        <v>-0.151</v>
      </c>
      <c r="Z4039" s="3">
        <v>1.0940000000000001</v>
      </c>
      <c r="AA4039" s="3">
        <v>1.58</v>
      </c>
      <c r="AB4039" s="3">
        <v>0.54400000000000004</v>
      </c>
      <c r="AC4039" s="3">
        <v>1.39</v>
      </c>
      <c r="AD4039" s="3">
        <v>3.6579999999999999</v>
      </c>
      <c r="AE4039" s="3">
        <v>3.0670000000000002</v>
      </c>
      <c r="AF4039" s="3">
        <v>2.2410000000000001</v>
      </c>
      <c r="AG4039" s="3">
        <v>2.468</v>
      </c>
      <c r="AH4039" s="3">
        <v>3.891</v>
      </c>
      <c r="AI4039" s="3">
        <v>10.217000000000001</v>
      </c>
      <c r="AJ4039" s="3">
        <v>9.3989999999999991</v>
      </c>
      <c r="AK4039" s="3">
        <v>12.189</v>
      </c>
      <c r="AL4039" s="3">
        <v>7.9889999999999999</v>
      </c>
      <c r="AM4039" s="3">
        <v>8.391</v>
      </c>
      <c r="AN4039" s="3">
        <v>8.5879999999999992</v>
      </c>
      <c r="AO4039" s="3">
        <v>14.148</v>
      </c>
      <c r="AP4039" s="3">
        <v>15.798999999999999</v>
      </c>
      <c r="AQ4039" s="3">
        <v>16.850000000000001</v>
      </c>
      <c r="AR4039" s="3">
        <v>10.35</v>
      </c>
      <c r="AS4039" s="3">
        <v>1.9279999999999999</v>
      </c>
      <c r="AT4039" s="3">
        <v>0.21</v>
      </c>
      <c r="AU4039" s="3">
        <v>1.44</v>
      </c>
      <c r="AV4039" s="3">
        <v>2.887</v>
      </c>
      <c r="AW4039" s="3">
        <v>2.6070000000000002</v>
      </c>
      <c r="AX4039" s="3">
        <v>1.8859999999999999</v>
      </c>
      <c r="AY4039" s="3">
        <v>1.1879999999999999</v>
      </c>
      <c r="AZ4039" s="3">
        <v>0.93300000000000005</v>
      </c>
      <c r="BA4039">
        <v>0.68700000000000006</v>
      </c>
      <c r="BB4039">
        <v>2016</v>
      </c>
    </row>
    <row r="4040" spans="1:54" hidden="1" x14ac:dyDescent="0.2">
      <c r="A4040">
        <v>443</v>
      </c>
      <c r="B4040" t="s">
        <v>472</v>
      </c>
      <c r="C4040" t="s">
        <v>251</v>
      </c>
      <c r="D4040" t="s">
        <v>197</v>
      </c>
      <c r="E4040" t="s">
        <v>250</v>
      </c>
      <c r="F4040" t="s">
        <v>249</v>
      </c>
      <c r="G4040" t="s">
        <v>217</v>
      </c>
      <c r="I4040" t="s">
        <v>248</v>
      </c>
      <c r="J4040" s="3" t="s">
        <v>215</v>
      </c>
      <c r="K4040" s="3" t="s">
        <v>215</v>
      </c>
      <c r="L4040" s="3" t="s">
        <v>215</v>
      </c>
      <c r="M4040" s="3" t="s">
        <v>215</v>
      </c>
      <c r="N4040" s="3" t="s">
        <v>215</v>
      </c>
      <c r="O4040" s="3" t="s">
        <v>215</v>
      </c>
      <c r="P4040" s="3" t="s">
        <v>215</v>
      </c>
      <c r="Q4040" s="3" t="s">
        <v>215</v>
      </c>
      <c r="R4040" s="3" t="s">
        <v>215</v>
      </c>
      <c r="S4040" s="3" t="s">
        <v>215</v>
      </c>
      <c r="T4040" s="3">
        <v>-31.983000000000001</v>
      </c>
      <c r="U4040" s="3">
        <v>-151.309</v>
      </c>
      <c r="V4040" s="3">
        <v>-49.578000000000003</v>
      </c>
      <c r="W4040" s="3">
        <v>-15.747</v>
      </c>
      <c r="X4040" s="3">
        <v>-9.1379999999999999</v>
      </c>
      <c r="Y4040" s="3">
        <v>-1.857</v>
      </c>
      <c r="Z4040" s="3">
        <v>11.606999999999999</v>
      </c>
      <c r="AA4040" s="3">
        <v>17.166</v>
      </c>
      <c r="AB4040" s="3">
        <v>6.8789999999999996</v>
      </c>
      <c r="AC4040" s="3">
        <v>15.154</v>
      </c>
      <c r="AD4040" s="3">
        <v>31.614000000000001</v>
      </c>
      <c r="AE4040" s="3">
        <v>28.670999999999999</v>
      </c>
      <c r="AF4040" s="3">
        <v>19.335000000000001</v>
      </c>
      <c r="AG4040" s="3">
        <v>17.308</v>
      </c>
      <c r="AH4040" s="3">
        <v>22.212</v>
      </c>
      <c r="AI4040" s="3">
        <v>43.302999999999997</v>
      </c>
      <c r="AJ4040" s="3">
        <v>31.895</v>
      </c>
      <c r="AK4040" s="3">
        <v>37.411000000000001</v>
      </c>
      <c r="AL4040" s="3">
        <v>20.164999999999999</v>
      </c>
      <c r="AM4040" s="3">
        <v>27.513000000000002</v>
      </c>
      <c r="AN4040" s="3">
        <v>25.962</v>
      </c>
      <c r="AO4040" s="3">
        <v>33.280999999999999</v>
      </c>
      <c r="AP4040" s="3">
        <v>32.427999999999997</v>
      </c>
      <c r="AQ4040" s="3">
        <v>34.113999999999997</v>
      </c>
      <c r="AR4040" s="3">
        <v>22.361999999999998</v>
      </c>
      <c r="AS4040" s="3">
        <v>5.593</v>
      </c>
      <c r="AT4040" s="3">
        <v>0.627</v>
      </c>
      <c r="AU4040" s="3">
        <v>3.9620000000000002</v>
      </c>
      <c r="AV4040" s="3">
        <v>7.0659999999999998</v>
      </c>
      <c r="AW4040" s="3">
        <v>6.1619999999999999</v>
      </c>
      <c r="AX4040" s="3">
        <v>4.2640000000000002</v>
      </c>
      <c r="AY4040" s="3">
        <v>2.544</v>
      </c>
      <c r="AZ4040" s="3">
        <v>1.883</v>
      </c>
      <c r="BA4040">
        <v>1.3089999999999999</v>
      </c>
      <c r="BB4040">
        <v>2016</v>
      </c>
    </row>
    <row r="4041" spans="1:54" hidden="1" x14ac:dyDescent="0.2">
      <c r="A4041">
        <v>443</v>
      </c>
      <c r="B4041" t="s">
        <v>472</v>
      </c>
      <c r="C4041" t="s">
        <v>247</v>
      </c>
      <c r="D4041" t="s">
        <v>197</v>
      </c>
      <c r="E4041" t="s">
        <v>245</v>
      </c>
      <c r="F4041" t="s">
        <v>244</v>
      </c>
      <c r="G4041" t="s">
        <v>225</v>
      </c>
      <c r="H4041" t="s">
        <v>222</v>
      </c>
    </row>
    <row r="4042" spans="1:54" hidden="1" x14ac:dyDescent="0.2">
      <c r="A4042">
        <v>443</v>
      </c>
      <c r="B4042" t="s">
        <v>472</v>
      </c>
      <c r="C4042" t="s">
        <v>246</v>
      </c>
      <c r="D4042" t="s">
        <v>197</v>
      </c>
      <c r="E4042" t="s">
        <v>245</v>
      </c>
      <c r="F4042" t="s">
        <v>244</v>
      </c>
      <c r="G4042" t="s">
        <v>243</v>
      </c>
    </row>
    <row r="4043" spans="1:54" hidden="1" x14ac:dyDescent="0.2">
      <c r="A4043">
        <v>443</v>
      </c>
      <c r="B4043" t="s">
        <v>472</v>
      </c>
      <c r="C4043" t="s">
        <v>242</v>
      </c>
      <c r="D4043" t="s">
        <v>197</v>
      </c>
      <c r="E4043" t="s">
        <v>240</v>
      </c>
      <c r="F4043" t="s">
        <v>239</v>
      </c>
      <c r="G4043" t="s">
        <v>225</v>
      </c>
      <c r="H4043" t="s">
        <v>222</v>
      </c>
      <c r="I4043" t="s">
        <v>1314</v>
      </c>
      <c r="J4043" s="3" t="s">
        <v>215</v>
      </c>
      <c r="K4043" s="3" t="s">
        <v>215</v>
      </c>
      <c r="L4043" s="3" t="s">
        <v>215</v>
      </c>
      <c r="M4043" s="3" t="s">
        <v>215</v>
      </c>
      <c r="N4043" s="3" t="s">
        <v>215</v>
      </c>
      <c r="O4043" s="3" t="s">
        <v>215</v>
      </c>
      <c r="P4043" s="3" t="s">
        <v>215</v>
      </c>
      <c r="Q4043" s="3" t="s">
        <v>215</v>
      </c>
      <c r="R4043" s="3" t="s">
        <v>215</v>
      </c>
      <c r="S4043" s="3" t="s">
        <v>215</v>
      </c>
      <c r="T4043" s="3">
        <v>-3.09</v>
      </c>
      <c r="U4043" s="3">
        <v>-5.8479999999999999</v>
      </c>
      <c r="V4043" s="3">
        <v>-3.5169999999999999</v>
      </c>
      <c r="W4043" s="3">
        <v>-1.4530000000000001</v>
      </c>
      <c r="X4043" s="3">
        <v>-1.002</v>
      </c>
      <c r="Y4043" s="3">
        <v>-0.76400000000000001</v>
      </c>
      <c r="Z4043" s="3">
        <v>2.9000000000000001E-2</v>
      </c>
      <c r="AA4043" s="3">
        <v>0.16500000000000001</v>
      </c>
      <c r="AB4043" s="3">
        <v>-0.82299999999999995</v>
      </c>
      <c r="AC4043" s="3">
        <v>-4.2999999999999997E-2</v>
      </c>
      <c r="AD4043" s="3">
        <v>1.819</v>
      </c>
      <c r="AE4043" s="3">
        <v>1.518</v>
      </c>
      <c r="AF4043" s="3">
        <v>1.175</v>
      </c>
      <c r="AG4043" s="3">
        <v>1.4390000000000001</v>
      </c>
      <c r="AH4043" s="3">
        <v>2.407</v>
      </c>
      <c r="AI4043" s="3">
        <v>5.8559999999999999</v>
      </c>
      <c r="AJ4043" s="3">
        <v>5.6529999999999996</v>
      </c>
      <c r="AK4043" s="3">
        <v>8.327</v>
      </c>
      <c r="AL4043" s="3">
        <v>4.4000000000000004</v>
      </c>
      <c r="AM4043" s="3">
        <v>5.5179999999999998</v>
      </c>
      <c r="AN4043" s="3">
        <v>5.5839999999999996</v>
      </c>
      <c r="AO4043" s="3">
        <v>11.272</v>
      </c>
      <c r="AP4043" s="3">
        <v>12.39</v>
      </c>
      <c r="AQ4043" s="3">
        <v>12.726000000000001</v>
      </c>
      <c r="AR4043" s="3">
        <v>5.867</v>
      </c>
      <c r="AS4043" s="3">
        <v>-2.5840000000000001</v>
      </c>
      <c r="AT4043" s="3">
        <v>-4.6109999999999998</v>
      </c>
      <c r="AU4043" s="3">
        <v>-3.548</v>
      </c>
      <c r="AV4043" s="3">
        <v>-2.2610000000000001</v>
      </c>
      <c r="AW4043" s="3">
        <v>-2.7029999999999998</v>
      </c>
      <c r="AX4043" s="3">
        <v>-3.5750000000000002</v>
      </c>
      <c r="AY4043" s="3">
        <v>-4.3490000000000002</v>
      </c>
      <c r="AZ4043" s="3">
        <v>-4.6479999999999997</v>
      </c>
      <c r="BA4043">
        <v>-4.9279999999999999</v>
      </c>
      <c r="BB4043">
        <v>2016</v>
      </c>
    </row>
    <row r="4044" spans="1:54" hidden="1" x14ac:dyDescent="0.2">
      <c r="A4044">
        <v>443</v>
      </c>
      <c r="B4044" t="s">
        <v>472</v>
      </c>
      <c r="C4044" t="s">
        <v>241</v>
      </c>
      <c r="D4044" t="s">
        <v>197</v>
      </c>
      <c r="E4044" t="s">
        <v>240</v>
      </c>
      <c r="F4044" t="s">
        <v>239</v>
      </c>
      <c r="G4044" t="s">
        <v>217</v>
      </c>
      <c r="I4044" t="s">
        <v>238</v>
      </c>
      <c r="J4044" s="3" t="s">
        <v>215</v>
      </c>
      <c r="K4044" s="3" t="s">
        <v>215</v>
      </c>
      <c r="L4044" s="3" t="s">
        <v>215</v>
      </c>
      <c r="M4044" s="3" t="s">
        <v>215</v>
      </c>
      <c r="N4044" s="3" t="s">
        <v>215</v>
      </c>
      <c r="O4044" s="3" t="s">
        <v>215</v>
      </c>
      <c r="P4044" s="3" t="s">
        <v>215</v>
      </c>
      <c r="Q4044" s="3" t="s">
        <v>215</v>
      </c>
      <c r="R4044" s="3" t="s">
        <v>215</v>
      </c>
      <c r="S4044" s="3" t="s">
        <v>215</v>
      </c>
      <c r="T4044" s="3">
        <v>-58</v>
      </c>
      <c r="U4044" s="3">
        <v>-186.79400000000001</v>
      </c>
      <c r="V4044" s="3">
        <v>-60.356999999999999</v>
      </c>
      <c r="W4044" s="3">
        <v>-20.088000000000001</v>
      </c>
      <c r="X4044" s="3">
        <v>-13.576000000000001</v>
      </c>
      <c r="Y4044" s="3">
        <v>-9.4120000000000008</v>
      </c>
      <c r="Z4044" s="3">
        <v>0.312</v>
      </c>
      <c r="AA4044" s="3">
        <v>1.796</v>
      </c>
      <c r="AB4044" s="3">
        <v>-10.406000000000001</v>
      </c>
      <c r="AC4044" s="3">
        <v>-0.47199999999999998</v>
      </c>
      <c r="AD4044" s="3">
        <v>15.72</v>
      </c>
      <c r="AE4044" s="3">
        <v>14.192</v>
      </c>
      <c r="AF4044" s="3">
        <v>10.137</v>
      </c>
      <c r="AG4044" s="3">
        <v>10.092000000000001</v>
      </c>
      <c r="AH4044" s="3">
        <v>13.741</v>
      </c>
      <c r="AI4044" s="3">
        <v>24.821000000000002</v>
      </c>
      <c r="AJ4044" s="3">
        <v>19.181999999999999</v>
      </c>
      <c r="AK4044" s="3">
        <v>25.556999999999999</v>
      </c>
      <c r="AL4044" s="3">
        <v>11.106</v>
      </c>
      <c r="AM4044" s="3">
        <v>18.094000000000001</v>
      </c>
      <c r="AN4044" s="3">
        <v>16.879000000000001</v>
      </c>
      <c r="AO4044" s="3">
        <v>26.515999999999998</v>
      </c>
      <c r="AP4044" s="3">
        <v>25.428999999999998</v>
      </c>
      <c r="AQ4044" s="3">
        <v>25.765000000000001</v>
      </c>
      <c r="AR4044" s="3">
        <v>12.676</v>
      </c>
      <c r="AS4044" s="3">
        <v>-7.4969999999999999</v>
      </c>
      <c r="AT4044" s="3">
        <v>-13.760999999999999</v>
      </c>
      <c r="AU4044" s="3">
        <v>-9.766</v>
      </c>
      <c r="AV4044" s="3">
        <v>-5.5339999999999998</v>
      </c>
      <c r="AW4044" s="3">
        <v>-6.3890000000000002</v>
      </c>
      <c r="AX4044" s="3">
        <v>-8.0850000000000009</v>
      </c>
      <c r="AY4044" s="3">
        <v>-9.3130000000000006</v>
      </c>
      <c r="AZ4044" s="3">
        <v>-9.3849999999999998</v>
      </c>
      <c r="BA4044">
        <v>-9.3940000000000001</v>
      </c>
      <c r="BB4044">
        <v>2016</v>
      </c>
    </row>
    <row r="4045" spans="1:54" hidden="1" x14ac:dyDescent="0.2">
      <c r="A4045">
        <v>443</v>
      </c>
      <c r="B4045" t="s">
        <v>472</v>
      </c>
      <c r="C4045" t="s">
        <v>237</v>
      </c>
      <c r="D4045" t="s">
        <v>197</v>
      </c>
      <c r="E4045" t="s">
        <v>235</v>
      </c>
      <c r="F4045" t="s">
        <v>234</v>
      </c>
      <c r="G4045" t="s">
        <v>225</v>
      </c>
      <c r="H4045" t="s">
        <v>222</v>
      </c>
    </row>
    <row r="4046" spans="1:54" hidden="1" x14ac:dyDescent="0.2">
      <c r="A4046">
        <v>443</v>
      </c>
      <c r="B4046" t="s">
        <v>472</v>
      </c>
      <c r="C4046" t="s">
        <v>236</v>
      </c>
      <c r="D4046" t="s">
        <v>197</v>
      </c>
      <c r="E4046" t="s">
        <v>235</v>
      </c>
      <c r="F4046" t="s">
        <v>234</v>
      </c>
      <c r="G4046" t="s">
        <v>217</v>
      </c>
    </row>
    <row r="4047" spans="1:54" hidden="1" x14ac:dyDescent="0.2">
      <c r="A4047">
        <v>443</v>
      </c>
      <c r="B4047" t="s">
        <v>472</v>
      </c>
      <c r="C4047" t="s">
        <v>233</v>
      </c>
      <c r="D4047" t="s">
        <v>197</v>
      </c>
      <c r="E4047" t="s">
        <v>231</v>
      </c>
      <c r="F4047" t="s">
        <v>230</v>
      </c>
      <c r="G4047" t="s">
        <v>225</v>
      </c>
      <c r="H4047" t="s">
        <v>222</v>
      </c>
      <c r="I4047" t="s">
        <v>1314</v>
      </c>
      <c r="J4047" s="3" t="s">
        <v>215</v>
      </c>
      <c r="K4047" s="3" t="s">
        <v>215</v>
      </c>
      <c r="L4047" s="3" t="s">
        <v>215</v>
      </c>
      <c r="M4047" s="3" t="s">
        <v>215</v>
      </c>
      <c r="N4047" s="3" t="s">
        <v>215</v>
      </c>
      <c r="O4047" s="3" t="s">
        <v>215</v>
      </c>
      <c r="P4047" s="3" t="s">
        <v>215</v>
      </c>
      <c r="Q4047" s="3" t="s">
        <v>215</v>
      </c>
      <c r="R4047" s="3" t="s">
        <v>215</v>
      </c>
      <c r="S4047" s="3" t="s">
        <v>215</v>
      </c>
      <c r="T4047" s="3" t="s">
        <v>215</v>
      </c>
      <c r="U4047" s="3">
        <v>4.7320000000000002</v>
      </c>
      <c r="V4047" s="3">
        <v>6.8579999999999997</v>
      </c>
      <c r="W4047" s="3">
        <v>6.4279999999999999</v>
      </c>
      <c r="X4047" s="3">
        <v>6.5279999999999996</v>
      </c>
      <c r="Y4047" s="3">
        <v>6.327</v>
      </c>
      <c r="Z4047" s="3">
        <v>5.5609999999999999</v>
      </c>
      <c r="AA4047" s="3">
        <v>4.8019999999999996</v>
      </c>
      <c r="AB4047" s="3">
        <v>4.359</v>
      </c>
      <c r="AC4047" s="3">
        <v>4.2690000000000001</v>
      </c>
      <c r="AD4047" s="3">
        <v>4.04</v>
      </c>
      <c r="AE4047" s="3">
        <v>3.7570000000000001</v>
      </c>
      <c r="AF4047" s="3">
        <v>3.4710000000000001</v>
      </c>
      <c r="AG4047" s="3">
        <v>3.2789999999999999</v>
      </c>
      <c r="AH4047" s="3">
        <v>3.0310000000000001</v>
      </c>
      <c r="AI4047" s="3">
        <v>2.7850000000000001</v>
      </c>
      <c r="AJ4047" s="3">
        <v>2.4329999999999998</v>
      </c>
      <c r="AK4047" s="3">
        <v>2.2959999999999998</v>
      </c>
      <c r="AL4047" s="3">
        <v>2.13</v>
      </c>
      <c r="AM4047" s="3">
        <v>2.0289999999999999</v>
      </c>
      <c r="AN4047" s="3">
        <v>2.0379999999999998</v>
      </c>
      <c r="AO4047" s="3">
        <v>1.9730000000000001</v>
      </c>
      <c r="AP4047" s="3">
        <v>1.7549999999999999</v>
      </c>
      <c r="AQ4047" s="3">
        <v>1.5269999999999999</v>
      </c>
      <c r="AR4047" s="3">
        <v>1.587</v>
      </c>
      <c r="AS4047" s="3">
        <v>1.6040000000000001</v>
      </c>
      <c r="AT4047" s="3">
        <v>3.3119999999999998</v>
      </c>
      <c r="AU4047" s="3">
        <v>7.5</v>
      </c>
      <c r="AV4047" s="3">
        <v>10.916</v>
      </c>
      <c r="AW4047" s="3">
        <v>13.715999999999999</v>
      </c>
      <c r="AX4047" s="3">
        <v>16.515999999999998</v>
      </c>
      <c r="AY4047" s="3">
        <v>19.315999999999999</v>
      </c>
      <c r="AZ4047" s="3">
        <v>22.116</v>
      </c>
      <c r="BA4047">
        <v>24.576000000000001</v>
      </c>
      <c r="BB4047">
        <v>2016</v>
      </c>
    </row>
    <row r="4048" spans="1:54" hidden="1" x14ac:dyDescent="0.2">
      <c r="A4048">
        <v>443</v>
      </c>
      <c r="B4048" t="s">
        <v>472</v>
      </c>
      <c r="C4048" t="s">
        <v>232</v>
      </c>
      <c r="D4048" t="s">
        <v>197</v>
      </c>
      <c r="E4048" t="s">
        <v>231</v>
      </c>
      <c r="F4048" t="s">
        <v>230</v>
      </c>
      <c r="G4048" t="s">
        <v>217</v>
      </c>
      <c r="I4048" t="s">
        <v>229</v>
      </c>
      <c r="J4048" s="3" t="s">
        <v>215</v>
      </c>
      <c r="K4048" s="3" t="s">
        <v>215</v>
      </c>
      <c r="L4048" s="3" t="s">
        <v>215</v>
      </c>
      <c r="M4048" s="3" t="s">
        <v>215</v>
      </c>
      <c r="N4048" s="3" t="s">
        <v>215</v>
      </c>
      <c r="O4048" s="3" t="s">
        <v>215</v>
      </c>
      <c r="P4048" s="3" t="s">
        <v>215</v>
      </c>
      <c r="Q4048" s="3" t="s">
        <v>215</v>
      </c>
      <c r="R4048" s="3" t="s">
        <v>215</v>
      </c>
      <c r="S4048" s="3" t="s">
        <v>215</v>
      </c>
      <c r="T4048" s="3" t="s">
        <v>215</v>
      </c>
      <c r="U4048" s="3">
        <v>151.13800000000001</v>
      </c>
      <c r="V4048" s="3">
        <v>117.702</v>
      </c>
      <c r="W4048" s="3">
        <v>88.906000000000006</v>
      </c>
      <c r="X4048" s="3">
        <v>88.457999999999998</v>
      </c>
      <c r="Y4048" s="3">
        <v>77.977000000000004</v>
      </c>
      <c r="Z4048" s="3">
        <v>58.975999999999999</v>
      </c>
      <c r="AA4048" s="3">
        <v>52.16</v>
      </c>
      <c r="AB4048" s="3">
        <v>55.139000000000003</v>
      </c>
      <c r="AC4048" s="3">
        <v>46.554000000000002</v>
      </c>
      <c r="AD4048" s="3">
        <v>34.914999999999999</v>
      </c>
      <c r="AE4048" s="3">
        <v>35.119999999999997</v>
      </c>
      <c r="AF4048" s="3">
        <v>29.951000000000001</v>
      </c>
      <c r="AG4048" s="3">
        <v>22.998000000000001</v>
      </c>
      <c r="AH4048" s="3">
        <v>17.302</v>
      </c>
      <c r="AI4048" s="3">
        <v>11.805</v>
      </c>
      <c r="AJ4048" s="3">
        <v>8.2569999999999997</v>
      </c>
      <c r="AK4048" s="3">
        <v>7.0469999999999997</v>
      </c>
      <c r="AL4048" s="3">
        <v>5.3760000000000003</v>
      </c>
      <c r="AM4048" s="3">
        <v>6.6529999999999996</v>
      </c>
      <c r="AN4048" s="3">
        <v>6.1609999999999996</v>
      </c>
      <c r="AO4048" s="3">
        <v>4.641</v>
      </c>
      <c r="AP4048" s="3">
        <v>3.6019999999999999</v>
      </c>
      <c r="AQ4048" s="3">
        <v>3.0920000000000001</v>
      </c>
      <c r="AR4048" s="3">
        <v>3.4289999999999998</v>
      </c>
      <c r="AS4048" s="3">
        <v>4.6529999999999996</v>
      </c>
      <c r="AT4048" s="3">
        <v>9.8829999999999991</v>
      </c>
      <c r="AU4048" s="3">
        <v>20.640999999999998</v>
      </c>
      <c r="AV4048" s="3">
        <v>26.722000000000001</v>
      </c>
      <c r="AW4048" s="3">
        <v>32.417000000000002</v>
      </c>
      <c r="AX4048" s="3">
        <v>37.350999999999999</v>
      </c>
      <c r="AY4048" s="3">
        <v>41.366999999999997</v>
      </c>
      <c r="AZ4048" s="3">
        <v>44.658000000000001</v>
      </c>
      <c r="BA4048">
        <v>46.843000000000004</v>
      </c>
      <c r="BB4048">
        <v>2016</v>
      </c>
    </row>
    <row r="4049" spans="1:54" hidden="1" x14ac:dyDescent="0.2">
      <c r="A4049">
        <v>443</v>
      </c>
      <c r="B4049" t="s">
        <v>472</v>
      </c>
      <c r="C4049" t="s">
        <v>228</v>
      </c>
      <c r="D4049" t="s">
        <v>197</v>
      </c>
      <c r="E4049" t="s">
        <v>227</v>
      </c>
      <c r="F4049" t="s">
        <v>226</v>
      </c>
      <c r="G4049" t="s">
        <v>225</v>
      </c>
      <c r="H4049" t="s">
        <v>222</v>
      </c>
      <c r="I4049" t="s">
        <v>1314</v>
      </c>
      <c r="J4049" s="3">
        <v>7.7640000000000002</v>
      </c>
      <c r="K4049" s="3">
        <v>7.0389999999999997</v>
      </c>
      <c r="L4049" s="3">
        <v>6.2140000000000004</v>
      </c>
      <c r="M4049" s="3">
        <v>6.0830000000000002</v>
      </c>
      <c r="N4049" s="3">
        <v>6.4249999999999998</v>
      </c>
      <c r="O4049" s="3">
        <v>6.45</v>
      </c>
      <c r="P4049" s="3">
        <v>5.2030000000000003</v>
      </c>
      <c r="Q4049" s="3">
        <v>6.2329999999999997</v>
      </c>
      <c r="R4049" s="3">
        <v>5.7729999999999997</v>
      </c>
      <c r="S4049" s="3">
        <v>7.1429999999999998</v>
      </c>
      <c r="T4049" s="3">
        <v>5.3280000000000003</v>
      </c>
      <c r="U4049" s="3">
        <v>3.1309999999999998</v>
      </c>
      <c r="V4049" s="3">
        <v>5.827</v>
      </c>
      <c r="W4049" s="3">
        <v>7.2309999999999999</v>
      </c>
      <c r="X4049" s="3">
        <v>7.38</v>
      </c>
      <c r="Y4049" s="3">
        <v>8.1140000000000008</v>
      </c>
      <c r="Z4049" s="3">
        <v>9.4290000000000003</v>
      </c>
      <c r="AA4049" s="3">
        <v>9.2070000000000007</v>
      </c>
      <c r="AB4049" s="3">
        <v>7.9059999999999997</v>
      </c>
      <c r="AC4049" s="3">
        <v>9.17</v>
      </c>
      <c r="AD4049" s="3">
        <v>11.571</v>
      </c>
      <c r="AE4049" s="3">
        <v>10.696</v>
      </c>
      <c r="AF4049" s="3">
        <v>11.589</v>
      </c>
      <c r="AG4049" s="3">
        <v>14.257999999999999</v>
      </c>
      <c r="AH4049" s="3">
        <v>17.516999999999999</v>
      </c>
      <c r="AI4049" s="3">
        <v>23.594999999999999</v>
      </c>
      <c r="AJ4049" s="3">
        <v>29.47</v>
      </c>
      <c r="AK4049" s="3">
        <v>32.581000000000003</v>
      </c>
      <c r="AL4049" s="3">
        <v>39.619999999999997</v>
      </c>
      <c r="AM4049" s="3">
        <v>30.495999999999999</v>
      </c>
      <c r="AN4049" s="3">
        <v>33.079000000000001</v>
      </c>
      <c r="AO4049" s="3">
        <v>42.512</v>
      </c>
      <c r="AP4049" s="3">
        <v>48.722000000000001</v>
      </c>
      <c r="AQ4049" s="3">
        <v>49.392000000000003</v>
      </c>
      <c r="AR4049" s="3">
        <v>46.284999999999997</v>
      </c>
      <c r="AS4049" s="3">
        <v>34.472999999999999</v>
      </c>
      <c r="AT4049" s="3">
        <v>33.506999999999998</v>
      </c>
      <c r="AU4049" s="3">
        <v>36.334000000000003</v>
      </c>
      <c r="AV4049" s="3">
        <v>40.848999999999997</v>
      </c>
      <c r="AW4049" s="3">
        <v>42.31</v>
      </c>
      <c r="AX4049" s="3">
        <v>44.218000000000004</v>
      </c>
      <c r="AY4049" s="3">
        <v>46.692999999999998</v>
      </c>
      <c r="AZ4049" s="3">
        <v>49.521999999999998</v>
      </c>
      <c r="BA4049">
        <v>52.463999999999999</v>
      </c>
      <c r="BB4049">
        <v>2016</v>
      </c>
    </row>
    <row r="4050" spans="1:54" hidden="1" x14ac:dyDescent="0.2">
      <c r="A4050">
        <v>443</v>
      </c>
      <c r="B4050" t="s">
        <v>472</v>
      </c>
      <c r="C4050" t="s">
        <v>224</v>
      </c>
      <c r="D4050" t="s">
        <v>197</v>
      </c>
      <c r="E4050" t="s">
        <v>219</v>
      </c>
      <c r="F4050" t="s">
        <v>218</v>
      </c>
      <c r="G4050" t="s">
        <v>223</v>
      </c>
      <c r="H4050" t="s">
        <v>222</v>
      </c>
      <c r="I4050" t="s">
        <v>1315</v>
      </c>
      <c r="J4050" s="3">
        <v>15.302</v>
      </c>
      <c r="K4050" s="3">
        <v>13.778</v>
      </c>
      <c r="L4050" s="3">
        <v>4.8730000000000002</v>
      </c>
      <c r="M4050" s="3">
        <v>5.6539999999999999</v>
      </c>
      <c r="N4050" s="3">
        <v>7.0039999999999996</v>
      </c>
      <c r="O4050" s="3">
        <v>4.9610000000000003</v>
      </c>
      <c r="P4050" s="3">
        <v>5.67</v>
      </c>
      <c r="Q4050" s="3">
        <v>4.3949999999999996</v>
      </c>
      <c r="R4050" s="3">
        <v>5.093</v>
      </c>
      <c r="S4050" s="3">
        <v>9.6210000000000004</v>
      </c>
      <c r="T4050" s="3">
        <v>3.72</v>
      </c>
      <c r="U4050" s="3">
        <v>-26.22</v>
      </c>
      <c r="V4050" s="3">
        <v>-0.45100000000000001</v>
      </c>
      <c r="W4050" s="3">
        <v>2.5019999999999998</v>
      </c>
      <c r="X4050" s="3">
        <v>3.2189999999999999</v>
      </c>
      <c r="Y4050" s="3">
        <v>5.016</v>
      </c>
      <c r="Z4050" s="3">
        <v>7.1070000000000002</v>
      </c>
      <c r="AA4050" s="3">
        <v>7.8730000000000002</v>
      </c>
      <c r="AB4050" s="3">
        <v>2.2149999999999999</v>
      </c>
      <c r="AC4050" s="3">
        <v>5.0640000000000001</v>
      </c>
      <c r="AD4050" s="3">
        <v>14.67</v>
      </c>
      <c r="AE4050" s="3">
        <v>8.327</v>
      </c>
      <c r="AF4050" s="3">
        <v>4.2649999999999997</v>
      </c>
      <c r="AG4050" s="3">
        <v>9.423</v>
      </c>
      <c r="AH4050" s="3">
        <v>15.596</v>
      </c>
      <c r="AI4050" s="3">
        <v>30.068999999999999</v>
      </c>
      <c r="AJ4050" s="3">
        <v>45.311</v>
      </c>
      <c r="AK4050" s="3">
        <v>42.188000000000002</v>
      </c>
      <c r="AL4050" s="3">
        <v>60.244999999999997</v>
      </c>
      <c r="AM4050" s="3">
        <v>28.289000000000001</v>
      </c>
      <c r="AN4050" s="3">
        <v>36.713999999999999</v>
      </c>
      <c r="AO4050" s="3">
        <v>66.14</v>
      </c>
      <c r="AP4050" s="3">
        <v>79.132999999999996</v>
      </c>
      <c r="AQ4050" s="3">
        <v>70.206000000000003</v>
      </c>
      <c r="AR4050" s="3">
        <v>54.412999999999997</v>
      </c>
      <c r="AS4050" s="3">
        <v>4.016</v>
      </c>
      <c r="AT4050" s="3">
        <v>-4.9969999999999999</v>
      </c>
      <c r="AU4050" s="3">
        <v>2.375</v>
      </c>
      <c r="AV4050" s="3">
        <v>7.84</v>
      </c>
      <c r="AW4050" s="3">
        <v>5.01</v>
      </c>
      <c r="AX4050" s="3">
        <v>3.2509999999999999</v>
      </c>
      <c r="AY4050" s="3">
        <v>1.66</v>
      </c>
      <c r="AZ4050" s="3">
        <v>0.7</v>
      </c>
      <c r="BA4050">
        <v>-0.497</v>
      </c>
      <c r="BB4050">
        <v>2016</v>
      </c>
    </row>
    <row r="4051" spans="1:54" hidden="1" x14ac:dyDescent="0.2">
      <c r="A4051">
        <v>443</v>
      </c>
      <c r="B4051" t="s">
        <v>472</v>
      </c>
      <c r="C4051" t="s">
        <v>220</v>
      </c>
      <c r="D4051" t="s">
        <v>197</v>
      </c>
      <c r="E4051" t="s">
        <v>219</v>
      </c>
      <c r="F4051" t="s">
        <v>218</v>
      </c>
      <c r="G4051" t="s">
        <v>217</v>
      </c>
      <c r="I4051" t="s">
        <v>216</v>
      </c>
      <c r="J4051" s="3">
        <v>53.271999999999998</v>
      </c>
      <c r="K4051" s="3">
        <v>54.567</v>
      </c>
      <c r="L4051" s="3">
        <v>22.577999999999999</v>
      </c>
      <c r="M4051" s="3">
        <v>27.829000000000001</v>
      </c>
      <c r="N4051" s="3">
        <v>32.640999999999998</v>
      </c>
      <c r="O4051" s="3">
        <v>23.033000000000001</v>
      </c>
      <c r="P4051" s="3">
        <v>32.631</v>
      </c>
      <c r="Q4051" s="3">
        <v>21.111000000000001</v>
      </c>
      <c r="R4051" s="3">
        <v>26.416</v>
      </c>
      <c r="S4051" s="3">
        <v>40.332000000000001</v>
      </c>
      <c r="T4051" s="3">
        <v>20.335999999999999</v>
      </c>
      <c r="U4051" s="3">
        <v>-242.18799999999999</v>
      </c>
      <c r="V4051" s="3">
        <v>-2.27</v>
      </c>
      <c r="W4051" s="3">
        <v>10.426</v>
      </c>
      <c r="X4051" s="3">
        <v>12.98</v>
      </c>
      <c r="Y4051" s="3">
        <v>18.448</v>
      </c>
      <c r="Z4051" s="3">
        <v>22.567</v>
      </c>
      <c r="AA4051" s="3">
        <v>25.942</v>
      </c>
      <c r="AB4051" s="3">
        <v>8.5359999999999996</v>
      </c>
      <c r="AC4051" s="3">
        <v>16.811</v>
      </c>
      <c r="AD4051" s="3">
        <v>38.892000000000003</v>
      </c>
      <c r="AE4051" s="3">
        <v>23.867999999999999</v>
      </c>
      <c r="AF4051" s="3">
        <v>11.183</v>
      </c>
      <c r="AG4051" s="3">
        <v>19.695</v>
      </c>
      <c r="AH4051" s="3">
        <v>26.238</v>
      </c>
      <c r="AI4051" s="3">
        <v>37.210999999999999</v>
      </c>
      <c r="AJ4051" s="3">
        <v>44.616</v>
      </c>
      <c r="AK4051" s="3">
        <v>36.789000000000001</v>
      </c>
      <c r="AL4051" s="3">
        <v>40.871000000000002</v>
      </c>
      <c r="AM4051" s="3">
        <v>26.689</v>
      </c>
      <c r="AN4051" s="3">
        <v>31.814</v>
      </c>
      <c r="AO4051" s="3">
        <v>42.942</v>
      </c>
      <c r="AP4051" s="3">
        <v>45.462000000000003</v>
      </c>
      <c r="AQ4051" s="3">
        <v>40.307000000000002</v>
      </c>
      <c r="AR4051" s="3">
        <v>33.445</v>
      </c>
      <c r="AS4051" s="3">
        <v>3.504</v>
      </c>
      <c r="AT4051" s="3">
        <v>-4.5069999999999997</v>
      </c>
      <c r="AU4051" s="3">
        <v>1.9730000000000001</v>
      </c>
      <c r="AV4051" s="3">
        <v>5.7939999999999996</v>
      </c>
      <c r="AW4051" s="3">
        <v>3.5750000000000002</v>
      </c>
      <c r="AX4051" s="3">
        <v>2.2189999999999999</v>
      </c>
      <c r="AY4051" s="3">
        <v>1.073</v>
      </c>
      <c r="AZ4051" s="3">
        <v>0.42699999999999999</v>
      </c>
      <c r="BA4051">
        <v>-0.28599999999999998</v>
      </c>
      <c r="BB4051">
        <v>2016</v>
      </c>
    </row>
    <row r="4052" spans="1:54" x14ac:dyDescent="0.2">
      <c r="A4052">
        <v>917</v>
      </c>
      <c r="B4052" t="s">
        <v>471</v>
      </c>
      <c r="C4052" t="s">
        <v>352</v>
      </c>
      <c r="D4052" t="s">
        <v>169</v>
      </c>
      <c r="E4052" t="s">
        <v>349</v>
      </c>
      <c r="F4052" t="s">
        <v>351</v>
      </c>
      <c r="G4052" t="s">
        <v>225</v>
      </c>
      <c r="H4052" t="s">
        <v>222</v>
      </c>
      <c r="I4052" t="s">
        <v>1316</v>
      </c>
      <c r="J4052" s="3" t="s">
        <v>215</v>
      </c>
      <c r="K4052" s="3" t="s">
        <v>215</v>
      </c>
      <c r="L4052" s="3" t="s">
        <v>215</v>
      </c>
      <c r="M4052" s="3" t="s">
        <v>215</v>
      </c>
      <c r="N4052" s="3" t="s">
        <v>215</v>
      </c>
      <c r="O4052" s="3" t="s">
        <v>215</v>
      </c>
      <c r="P4052" s="3" t="s">
        <v>215</v>
      </c>
      <c r="Q4052" s="3" t="s">
        <v>215</v>
      </c>
      <c r="R4052" s="3" t="s">
        <v>215</v>
      </c>
      <c r="S4052" s="3" t="s">
        <v>215</v>
      </c>
      <c r="T4052" s="3" t="s">
        <v>215</v>
      </c>
      <c r="U4052" s="3" t="s">
        <v>215</v>
      </c>
      <c r="V4052" s="3">
        <v>96.667000000000002</v>
      </c>
      <c r="W4052" s="3">
        <v>84.096000000000004</v>
      </c>
      <c r="X4052" s="3">
        <v>67.438999999999993</v>
      </c>
      <c r="Y4052" s="3">
        <v>63.780999999999999</v>
      </c>
      <c r="Z4052" s="3">
        <v>68.3</v>
      </c>
      <c r="AA4052" s="3">
        <v>75.072000000000003</v>
      </c>
      <c r="AB4052" s="3">
        <v>76.665000000000006</v>
      </c>
      <c r="AC4052" s="3">
        <v>79.468000000000004</v>
      </c>
      <c r="AD4052" s="3">
        <v>83.793000000000006</v>
      </c>
      <c r="AE4052" s="3">
        <v>88.251999999999995</v>
      </c>
      <c r="AF4052" s="3">
        <v>88.236999999999995</v>
      </c>
      <c r="AG4052" s="3">
        <v>94.44</v>
      </c>
      <c r="AH4052" s="3">
        <v>101.077</v>
      </c>
      <c r="AI4052" s="3">
        <v>100.899</v>
      </c>
      <c r="AJ4052" s="3">
        <v>104.03</v>
      </c>
      <c r="AK4052" s="3">
        <v>112.917</v>
      </c>
      <c r="AL4052" s="3">
        <v>121.461</v>
      </c>
      <c r="AM4052" s="3">
        <v>124.96599999999999</v>
      </c>
      <c r="AN4052" s="3">
        <v>124.377</v>
      </c>
      <c r="AO4052" s="3">
        <v>131.785</v>
      </c>
      <c r="AP4052" s="3">
        <v>131.66900000000001</v>
      </c>
      <c r="AQ4052" s="3">
        <v>146.042</v>
      </c>
      <c r="AR4052" s="3">
        <v>151.91800000000001</v>
      </c>
      <c r="AS4052" s="3">
        <v>157.80600000000001</v>
      </c>
      <c r="AT4052" s="3">
        <v>163.845</v>
      </c>
      <c r="AU4052" s="3">
        <v>171.20099999999999</v>
      </c>
      <c r="AV4052" s="3">
        <v>176.91399999999999</v>
      </c>
      <c r="AW4052" s="3">
        <v>185.67</v>
      </c>
      <c r="AX4052" s="3">
        <v>194.179</v>
      </c>
      <c r="AY4052" s="3">
        <v>201.97200000000001</v>
      </c>
      <c r="AZ4052" s="3">
        <v>211.744</v>
      </c>
      <c r="BA4052">
        <v>218.803</v>
      </c>
      <c r="BB4052">
        <v>2016</v>
      </c>
    </row>
    <row r="4053" spans="1:54" hidden="1" x14ac:dyDescent="0.2">
      <c r="A4053">
        <v>917</v>
      </c>
      <c r="B4053" t="s">
        <v>471</v>
      </c>
      <c r="C4053" t="s">
        <v>350</v>
      </c>
      <c r="D4053" t="s">
        <v>169</v>
      </c>
      <c r="E4053" t="s">
        <v>349</v>
      </c>
      <c r="F4053" t="s">
        <v>348</v>
      </c>
      <c r="G4053" t="s">
        <v>275</v>
      </c>
      <c r="I4053" t="s">
        <v>347</v>
      </c>
      <c r="J4053" s="3" t="s">
        <v>215</v>
      </c>
      <c r="K4053" s="3" t="s">
        <v>215</v>
      </c>
      <c r="L4053" s="3" t="s">
        <v>215</v>
      </c>
      <c r="M4053" s="3" t="s">
        <v>215</v>
      </c>
      <c r="N4053" s="3" t="s">
        <v>215</v>
      </c>
      <c r="O4053" s="3" t="s">
        <v>215</v>
      </c>
      <c r="P4053" s="3" t="s">
        <v>215</v>
      </c>
      <c r="Q4053" s="3" t="s">
        <v>215</v>
      </c>
      <c r="R4053" s="3" t="s">
        <v>215</v>
      </c>
      <c r="S4053" s="3" t="s">
        <v>215</v>
      </c>
      <c r="T4053" s="3" t="s">
        <v>215</v>
      </c>
      <c r="U4053" s="3" t="s">
        <v>215</v>
      </c>
      <c r="V4053" s="3" t="s">
        <v>215</v>
      </c>
      <c r="W4053" s="3">
        <v>-13.005000000000001</v>
      </c>
      <c r="X4053" s="3">
        <v>-19.806999999999999</v>
      </c>
      <c r="Y4053" s="3">
        <v>-5.4240000000000004</v>
      </c>
      <c r="Z4053" s="3">
        <v>7.085</v>
      </c>
      <c r="AA4053" s="3">
        <v>9.9149999999999991</v>
      </c>
      <c r="AB4053" s="3">
        <v>2.1219999999999999</v>
      </c>
      <c r="AC4053" s="3">
        <v>3.6560000000000001</v>
      </c>
      <c r="AD4053" s="3">
        <v>5.4429999999999996</v>
      </c>
      <c r="AE4053" s="3">
        <v>5.3220000000000001</v>
      </c>
      <c r="AF4053" s="3">
        <v>-1.7000000000000001E-2</v>
      </c>
      <c r="AG4053" s="3">
        <v>7.03</v>
      </c>
      <c r="AH4053" s="3">
        <v>7.0270000000000001</v>
      </c>
      <c r="AI4053" s="3">
        <v>-0.17599999999999999</v>
      </c>
      <c r="AJ4053" s="3">
        <v>3.1030000000000002</v>
      </c>
      <c r="AK4053" s="3">
        <v>8.5429999999999993</v>
      </c>
      <c r="AL4053" s="3">
        <v>7.5659999999999998</v>
      </c>
      <c r="AM4053" s="3">
        <v>2.8860000000000001</v>
      </c>
      <c r="AN4053" s="3">
        <v>-0.47199999999999998</v>
      </c>
      <c r="AO4053" s="3">
        <v>5.9560000000000004</v>
      </c>
      <c r="AP4053" s="3">
        <v>-8.7999999999999995E-2</v>
      </c>
      <c r="AQ4053" s="3">
        <v>10.914999999999999</v>
      </c>
      <c r="AR4053" s="3">
        <v>4.024</v>
      </c>
      <c r="AS4053" s="3">
        <v>3.8759999999999999</v>
      </c>
      <c r="AT4053" s="3">
        <v>3.8260000000000001</v>
      </c>
      <c r="AU4053" s="3">
        <v>4.49</v>
      </c>
      <c r="AV4053" s="3">
        <v>3.3370000000000002</v>
      </c>
      <c r="AW4053" s="3">
        <v>4.9489999999999998</v>
      </c>
      <c r="AX4053" s="3">
        <v>4.5830000000000002</v>
      </c>
      <c r="AY4053" s="3">
        <v>4.0129999999999999</v>
      </c>
      <c r="AZ4053" s="3">
        <v>4.8380000000000001</v>
      </c>
      <c r="BA4053">
        <v>3.3340000000000001</v>
      </c>
      <c r="BB4053">
        <v>2016</v>
      </c>
    </row>
    <row r="4054" spans="1:54" hidden="1" x14ac:dyDescent="0.2">
      <c r="A4054">
        <v>917</v>
      </c>
      <c r="B4054" t="s">
        <v>471</v>
      </c>
      <c r="C4054" t="s">
        <v>346</v>
      </c>
      <c r="D4054" t="s">
        <v>169</v>
      </c>
      <c r="E4054" t="s">
        <v>342</v>
      </c>
      <c r="F4054" t="s">
        <v>345</v>
      </c>
      <c r="G4054" t="s">
        <v>225</v>
      </c>
      <c r="H4054" t="s">
        <v>222</v>
      </c>
      <c r="I4054" t="s">
        <v>1316</v>
      </c>
      <c r="J4054" s="3" t="s">
        <v>215</v>
      </c>
      <c r="K4054" s="3" t="s">
        <v>215</v>
      </c>
      <c r="L4054" s="3" t="s">
        <v>215</v>
      </c>
      <c r="M4054" s="3" t="s">
        <v>215</v>
      </c>
      <c r="N4054" s="3" t="s">
        <v>215</v>
      </c>
      <c r="O4054" s="3" t="s">
        <v>215</v>
      </c>
      <c r="P4054" s="3" t="s">
        <v>215</v>
      </c>
      <c r="Q4054" s="3" t="s">
        <v>215</v>
      </c>
      <c r="R4054" s="3" t="s">
        <v>215</v>
      </c>
      <c r="S4054" s="3" t="s">
        <v>215</v>
      </c>
      <c r="T4054" s="3" t="s">
        <v>215</v>
      </c>
      <c r="U4054" s="3" t="s">
        <v>215</v>
      </c>
      <c r="V4054" s="3">
        <v>0.73799999999999999</v>
      </c>
      <c r="W4054" s="3">
        <v>5.3360000000000003</v>
      </c>
      <c r="X4054" s="3">
        <v>12.019</v>
      </c>
      <c r="Y4054" s="3">
        <v>16.145</v>
      </c>
      <c r="Z4054" s="3">
        <v>23.399000000000001</v>
      </c>
      <c r="AA4054" s="3">
        <v>30.686</v>
      </c>
      <c r="AB4054" s="3">
        <v>34.180999999999997</v>
      </c>
      <c r="AC4054" s="3">
        <v>48.744</v>
      </c>
      <c r="AD4054" s="3">
        <v>65.358000000000004</v>
      </c>
      <c r="AE4054" s="3">
        <v>73.882999999999996</v>
      </c>
      <c r="AF4054" s="3">
        <v>75.367000000000004</v>
      </c>
      <c r="AG4054" s="3">
        <v>83.872</v>
      </c>
      <c r="AH4054" s="3">
        <v>94.350999999999999</v>
      </c>
      <c r="AI4054" s="3">
        <v>100.899</v>
      </c>
      <c r="AJ4054" s="3">
        <v>113.8</v>
      </c>
      <c r="AK4054" s="3">
        <v>141.898</v>
      </c>
      <c r="AL4054" s="3">
        <v>187.99199999999999</v>
      </c>
      <c r="AM4054" s="3">
        <v>201.22300000000001</v>
      </c>
      <c r="AN4054" s="3">
        <v>220.369</v>
      </c>
      <c r="AO4054" s="3">
        <v>285.98899999999998</v>
      </c>
      <c r="AP4054" s="3">
        <v>310.471</v>
      </c>
      <c r="AQ4054" s="3">
        <v>355.29500000000002</v>
      </c>
      <c r="AR4054" s="3">
        <v>400.69400000000002</v>
      </c>
      <c r="AS4054" s="3">
        <v>430.48899999999998</v>
      </c>
      <c r="AT4054" s="3">
        <v>458.02699999999999</v>
      </c>
      <c r="AU4054" s="3">
        <v>493.322</v>
      </c>
      <c r="AV4054" s="3">
        <v>530.16899999999998</v>
      </c>
      <c r="AW4054" s="3">
        <v>577.76599999999996</v>
      </c>
      <c r="AX4054" s="3">
        <v>627.02099999999996</v>
      </c>
      <c r="AY4054" s="3">
        <v>676.73099999999999</v>
      </c>
      <c r="AZ4054" s="3">
        <v>736.42499999999995</v>
      </c>
      <c r="BA4054">
        <v>794.92499999999995</v>
      </c>
      <c r="BB4054">
        <v>2016</v>
      </c>
    </row>
    <row r="4055" spans="1:54" hidden="1" x14ac:dyDescent="0.2">
      <c r="A4055">
        <v>917</v>
      </c>
      <c r="B4055" t="s">
        <v>471</v>
      </c>
      <c r="C4055" t="s">
        <v>344</v>
      </c>
      <c r="D4055" t="s">
        <v>169</v>
      </c>
      <c r="E4055" t="s">
        <v>342</v>
      </c>
      <c r="F4055" t="s">
        <v>343</v>
      </c>
      <c r="G4055" t="s">
        <v>223</v>
      </c>
      <c r="H4055" t="s">
        <v>222</v>
      </c>
      <c r="I4055" t="s">
        <v>310</v>
      </c>
      <c r="J4055" s="3" t="s">
        <v>215</v>
      </c>
      <c r="K4055" s="3" t="s">
        <v>215</v>
      </c>
      <c r="L4055" s="3" t="s">
        <v>215</v>
      </c>
      <c r="M4055" s="3" t="s">
        <v>215</v>
      </c>
      <c r="N4055" s="3" t="s">
        <v>215</v>
      </c>
      <c r="O4055" s="3" t="s">
        <v>215</v>
      </c>
      <c r="P4055" s="3" t="s">
        <v>215</v>
      </c>
      <c r="Q4055" s="3" t="s">
        <v>215</v>
      </c>
      <c r="R4055" s="3" t="s">
        <v>215</v>
      </c>
      <c r="S4055" s="3" t="s">
        <v>215</v>
      </c>
      <c r="T4055" s="3" t="s">
        <v>215</v>
      </c>
      <c r="U4055" s="3" t="s">
        <v>215</v>
      </c>
      <c r="V4055" s="3">
        <v>0.91700000000000004</v>
      </c>
      <c r="W4055" s="3">
        <v>0.66500000000000004</v>
      </c>
      <c r="X4055" s="3">
        <v>1.1080000000000001</v>
      </c>
      <c r="Y4055" s="3">
        <v>1.4930000000000001</v>
      </c>
      <c r="Z4055" s="3">
        <v>1.8220000000000001</v>
      </c>
      <c r="AA4055" s="3">
        <v>1.7669999999999999</v>
      </c>
      <c r="AB4055" s="3">
        <v>1.63</v>
      </c>
      <c r="AC4055" s="3">
        <v>1.242</v>
      </c>
      <c r="AD4055" s="3">
        <v>1.3680000000000001</v>
      </c>
      <c r="AE4055" s="3">
        <v>1.5249999999999999</v>
      </c>
      <c r="AF4055" s="3">
        <v>1.6060000000000001</v>
      </c>
      <c r="AG4055" s="3">
        <v>1.92</v>
      </c>
      <c r="AH4055" s="3">
        <v>2.214</v>
      </c>
      <c r="AI4055" s="3">
        <v>2.4590000000000001</v>
      </c>
      <c r="AJ4055" s="3">
        <v>2.8370000000000002</v>
      </c>
      <c r="AK4055" s="3">
        <v>3.8069999999999999</v>
      </c>
      <c r="AL4055" s="3">
        <v>5.1390000000000002</v>
      </c>
      <c r="AM4055" s="3">
        <v>4.6900000000000004</v>
      </c>
      <c r="AN4055" s="3">
        <v>4.7939999999999996</v>
      </c>
      <c r="AO4055" s="3">
        <v>6.1980000000000004</v>
      </c>
      <c r="AP4055" s="3">
        <v>6.6040000000000001</v>
      </c>
      <c r="AQ4055" s="3">
        <v>7.335</v>
      </c>
      <c r="AR4055" s="3">
        <v>7.4669999999999996</v>
      </c>
      <c r="AS4055" s="3">
        <v>6.6779999999999999</v>
      </c>
      <c r="AT4055" s="3">
        <v>6.5510000000000002</v>
      </c>
      <c r="AU4055" s="3">
        <v>7.1630000000000003</v>
      </c>
      <c r="AV4055" s="3">
        <v>7.5880000000000001</v>
      </c>
      <c r="AW4055" s="3">
        <v>8.0289999999999999</v>
      </c>
      <c r="AX4055" s="3">
        <v>8.4670000000000005</v>
      </c>
      <c r="AY4055" s="3">
        <v>8.8719999999999999</v>
      </c>
      <c r="AZ4055" s="3">
        <v>9.3740000000000006</v>
      </c>
      <c r="BA4055">
        <v>9.8239999999999998</v>
      </c>
      <c r="BB4055">
        <v>2016</v>
      </c>
    </row>
    <row r="4056" spans="1:54" hidden="1" x14ac:dyDescent="0.2">
      <c r="A4056">
        <v>917</v>
      </c>
      <c r="B4056" t="s">
        <v>471</v>
      </c>
      <c r="C4056" t="s">
        <v>213</v>
      </c>
      <c r="D4056" t="s">
        <v>169</v>
      </c>
      <c r="E4056" t="s">
        <v>342</v>
      </c>
      <c r="F4056" s="3" t="s">
        <v>341</v>
      </c>
      <c r="G4056" t="s">
        <v>323</v>
      </c>
      <c r="H4056" t="s">
        <v>222</v>
      </c>
      <c r="I4056" t="s">
        <v>310</v>
      </c>
      <c r="J4056" t="s">
        <v>215</v>
      </c>
      <c r="K4056" t="s">
        <v>215</v>
      </c>
      <c r="L4056" t="s">
        <v>215</v>
      </c>
      <c r="M4056" t="s">
        <v>215</v>
      </c>
      <c r="N4056" t="s">
        <v>215</v>
      </c>
      <c r="O4056" t="s">
        <v>215</v>
      </c>
      <c r="P4056" t="s">
        <v>215</v>
      </c>
      <c r="Q4056" t="s">
        <v>215</v>
      </c>
      <c r="R4056" t="s">
        <v>215</v>
      </c>
      <c r="S4056" t="s">
        <v>215</v>
      </c>
      <c r="T4056" t="s">
        <v>215</v>
      </c>
      <c r="U4056" t="s">
        <v>215</v>
      </c>
      <c r="V4056">
        <v>8.07</v>
      </c>
      <c r="W4056">
        <v>7.1870000000000003</v>
      </c>
      <c r="X4056">
        <v>5.8860000000000001</v>
      </c>
      <c r="Y4056">
        <v>5.6829999999999998</v>
      </c>
      <c r="Z4056">
        <v>6.1970000000000001</v>
      </c>
      <c r="AA4056">
        <v>6.9279999999999999</v>
      </c>
      <c r="AB4056">
        <v>7.1520000000000001</v>
      </c>
      <c r="AC4056">
        <v>7.5270000000000001</v>
      </c>
      <c r="AD4056">
        <v>8.1170000000000009</v>
      </c>
      <c r="AE4056">
        <v>8.7439999999999998</v>
      </c>
      <c r="AF4056">
        <v>8.8770000000000007</v>
      </c>
      <c r="AG4056">
        <v>9.69</v>
      </c>
      <c r="AH4056">
        <v>10.656000000000001</v>
      </c>
      <c r="AI4056">
        <v>10.98</v>
      </c>
      <c r="AJ4056">
        <v>11.667999999999999</v>
      </c>
      <c r="AK4056">
        <v>13.002000000000001</v>
      </c>
      <c r="AL4056">
        <v>14.26</v>
      </c>
      <c r="AM4056">
        <v>14.782999999999999</v>
      </c>
      <c r="AN4056">
        <v>14.893000000000001</v>
      </c>
      <c r="AO4056">
        <v>16.106000000000002</v>
      </c>
      <c r="AP4056">
        <v>16.388000000000002</v>
      </c>
      <c r="AQ4056">
        <v>18.471</v>
      </c>
      <c r="AR4056">
        <v>19.559000000000001</v>
      </c>
      <c r="AS4056">
        <v>20.536999999999999</v>
      </c>
      <c r="AT4056">
        <v>21.594999999999999</v>
      </c>
      <c r="AU4056">
        <v>22.971</v>
      </c>
      <c r="AV4056">
        <v>24.276</v>
      </c>
      <c r="AW4056">
        <v>26.03</v>
      </c>
      <c r="AX4056">
        <v>27.757999999999999</v>
      </c>
      <c r="AY4056">
        <v>29.422999999999998</v>
      </c>
      <c r="AZ4056">
        <v>31.376000000000001</v>
      </c>
      <c r="BA4056">
        <v>32.985999999999997</v>
      </c>
      <c r="BB4056">
        <v>2016</v>
      </c>
    </row>
    <row r="4057" spans="1:54" hidden="1" x14ac:dyDescent="0.2">
      <c r="A4057">
        <v>917</v>
      </c>
      <c r="B4057" t="s">
        <v>471</v>
      </c>
      <c r="C4057" t="s">
        <v>340</v>
      </c>
      <c r="D4057" t="s">
        <v>169</v>
      </c>
      <c r="E4057" t="s">
        <v>339</v>
      </c>
      <c r="F4057" t="s">
        <v>338</v>
      </c>
      <c r="G4057" t="s">
        <v>295</v>
      </c>
      <c r="I4057" t="s">
        <v>337</v>
      </c>
      <c r="J4057" s="3" t="s">
        <v>215</v>
      </c>
      <c r="K4057" s="3" t="s">
        <v>215</v>
      </c>
      <c r="L4057" s="3" t="s">
        <v>215</v>
      </c>
      <c r="M4057" s="3" t="s">
        <v>215</v>
      </c>
      <c r="N4057" s="3" t="s">
        <v>215</v>
      </c>
      <c r="O4057" s="3" t="s">
        <v>215</v>
      </c>
      <c r="P4057" s="3" t="s">
        <v>215</v>
      </c>
      <c r="Q4057" s="3" t="s">
        <v>215</v>
      </c>
      <c r="R4057" s="3" t="s">
        <v>215</v>
      </c>
      <c r="S4057" s="3" t="s">
        <v>215</v>
      </c>
      <c r="T4057" s="3" t="s">
        <v>215</v>
      </c>
      <c r="U4057" s="3" t="s">
        <v>215</v>
      </c>
      <c r="V4057" s="3">
        <v>0.76400000000000001</v>
      </c>
      <c r="W4057" s="3">
        <v>6.3449999999999998</v>
      </c>
      <c r="X4057" s="3">
        <v>17.821999999999999</v>
      </c>
      <c r="Y4057" s="3">
        <v>25.312999999999999</v>
      </c>
      <c r="Z4057" s="3">
        <v>34.26</v>
      </c>
      <c r="AA4057" s="3">
        <v>40.875</v>
      </c>
      <c r="AB4057" s="3">
        <v>44.585999999999999</v>
      </c>
      <c r="AC4057" s="3">
        <v>61.338000000000001</v>
      </c>
      <c r="AD4057" s="3">
        <v>77.998999999999995</v>
      </c>
      <c r="AE4057" s="3">
        <v>83.718000000000004</v>
      </c>
      <c r="AF4057" s="3">
        <v>85.414000000000001</v>
      </c>
      <c r="AG4057" s="3">
        <v>88.808999999999997</v>
      </c>
      <c r="AH4057" s="3">
        <v>93.346000000000004</v>
      </c>
      <c r="AI4057" s="3">
        <v>100</v>
      </c>
      <c r="AJ4057" s="3">
        <v>109.392</v>
      </c>
      <c r="AK4057" s="3">
        <v>125.66500000000001</v>
      </c>
      <c r="AL4057" s="3">
        <v>154.77600000000001</v>
      </c>
      <c r="AM4057" s="3">
        <v>161.02199999999999</v>
      </c>
      <c r="AN4057" s="3">
        <v>177.178</v>
      </c>
      <c r="AO4057" s="3">
        <v>217.011</v>
      </c>
      <c r="AP4057" s="3">
        <v>235.79599999999999</v>
      </c>
      <c r="AQ4057" s="3">
        <v>243.28299999999999</v>
      </c>
      <c r="AR4057" s="3">
        <v>263.75599999999997</v>
      </c>
      <c r="AS4057" s="3">
        <v>272.79599999999999</v>
      </c>
      <c r="AT4057" s="3">
        <v>279.55</v>
      </c>
      <c r="AU4057" s="3">
        <v>288.154</v>
      </c>
      <c r="AV4057" s="3">
        <v>299.67599999999999</v>
      </c>
      <c r="AW4057" s="3">
        <v>311.17899999999997</v>
      </c>
      <c r="AX4057" s="3">
        <v>322.91000000000003</v>
      </c>
      <c r="AY4057" s="3">
        <v>335.06200000000001</v>
      </c>
      <c r="AZ4057" s="3">
        <v>347.79</v>
      </c>
      <c r="BA4057">
        <v>363.30599999999998</v>
      </c>
      <c r="BB4057">
        <v>2016</v>
      </c>
    </row>
    <row r="4058" spans="1:54" hidden="1" x14ac:dyDescent="0.2">
      <c r="A4058">
        <v>917</v>
      </c>
      <c r="B4058" t="s">
        <v>471</v>
      </c>
      <c r="C4058" t="s">
        <v>336</v>
      </c>
      <c r="D4058" t="s">
        <v>169</v>
      </c>
      <c r="E4058" t="s">
        <v>333</v>
      </c>
      <c r="F4058" t="s">
        <v>335</v>
      </c>
      <c r="G4058" t="s">
        <v>225</v>
      </c>
      <c r="H4058" t="s">
        <v>322</v>
      </c>
      <c r="I4058" t="s">
        <v>330</v>
      </c>
      <c r="J4058" s="3" t="s">
        <v>215</v>
      </c>
      <c r="K4058" s="3" t="s">
        <v>215</v>
      </c>
      <c r="L4058" s="3" t="s">
        <v>215</v>
      </c>
      <c r="M4058" s="3" t="s">
        <v>215</v>
      </c>
      <c r="N4058" s="3" t="s">
        <v>215</v>
      </c>
      <c r="O4058" s="3" t="s">
        <v>215</v>
      </c>
      <c r="P4058" s="3" t="s">
        <v>215</v>
      </c>
      <c r="Q4058" s="3" t="s">
        <v>215</v>
      </c>
      <c r="R4058" s="3" t="s">
        <v>215</v>
      </c>
      <c r="S4058" s="3" t="s">
        <v>215</v>
      </c>
      <c r="T4058" s="3" t="s">
        <v>215</v>
      </c>
      <c r="U4058" s="3" t="s">
        <v>215</v>
      </c>
      <c r="V4058" s="3">
        <v>21820.643</v>
      </c>
      <c r="W4058" s="3">
        <v>18666.578000000001</v>
      </c>
      <c r="X4058" s="3">
        <v>14903.677</v>
      </c>
      <c r="Y4058" s="3">
        <v>13877.808999999999</v>
      </c>
      <c r="Z4058" s="3">
        <v>14653.6</v>
      </c>
      <c r="AA4058" s="3">
        <v>15865.132</v>
      </c>
      <c r="AB4058" s="3">
        <v>15951.413</v>
      </c>
      <c r="AC4058" s="3">
        <v>16302.047</v>
      </c>
      <c r="AD4058" s="3">
        <v>17024.133000000002</v>
      </c>
      <c r="AE4058" s="3">
        <v>17763.741999999998</v>
      </c>
      <c r="AF4058" s="3">
        <v>17600.64</v>
      </c>
      <c r="AG4058" s="3">
        <v>18615.09</v>
      </c>
      <c r="AH4058" s="3">
        <v>19679.654999999999</v>
      </c>
      <c r="AI4058" s="3">
        <v>19444.147000000001</v>
      </c>
      <c r="AJ4058" s="3">
        <v>19824.433000000001</v>
      </c>
      <c r="AK4058" s="3">
        <v>21348.61</v>
      </c>
      <c r="AL4058" s="3">
        <v>22710.35</v>
      </c>
      <c r="AM4058" s="3">
        <v>23063.776000000002</v>
      </c>
      <c r="AN4058" s="3">
        <v>22706.419000000002</v>
      </c>
      <c r="AO4058" s="3">
        <v>23737.038</v>
      </c>
      <c r="AP4058" s="3">
        <v>23250.241000000002</v>
      </c>
      <c r="AQ4058" s="3">
        <v>25281.702000000001</v>
      </c>
      <c r="AR4058" s="3">
        <v>25770.431</v>
      </c>
      <c r="AS4058" s="3">
        <v>26215.948</v>
      </c>
      <c r="AT4058" s="3">
        <v>26683.953000000001</v>
      </c>
      <c r="AU4058" s="3">
        <v>27333.796999999999</v>
      </c>
      <c r="AV4058" s="3">
        <v>27690.631000000001</v>
      </c>
      <c r="AW4058" s="3">
        <v>28489.772000000001</v>
      </c>
      <c r="AX4058" s="3">
        <v>29209.526999999998</v>
      </c>
      <c r="AY4058" s="3">
        <v>29784.514999999999</v>
      </c>
      <c r="AZ4058" s="3">
        <v>30611.707999999999</v>
      </c>
      <c r="BA4058">
        <v>31010.27</v>
      </c>
      <c r="BB4058">
        <v>2015</v>
      </c>
    </row>
    <row r="4059" spans="1:54" hidden="1" x14ac:dyDescent="0.2">
      <c r="A4059">
        <v>917</v>
      </c>
      <c r="B4059" t="s">
        <v>471</v>
      </c>
      <c r="C4059" t="s">
        <v>334</v>
      </c>
      <c r="D4059" t="s">
        <v>169</v>
      </c>
      <c r="E4059" t="s">
        <v>333</v>
      </c>
      <c r="F4059" t="s">
        <v>332</v>
      </c>
      <c r="G4059" t="s">
        <v>331</v>
      </c>
      <c r="H4059" t="s">
        <v>322</v>
      </c>
      <c r="I4059" t="s">
        <v>330</v>
      </c>
      <c r="J4059" s="3" t="s">
        <v>215</v>
      </c>
      <c r="K4059" s="3" t="s">
        <v>215</v>
      </c>
      <c r="L4059" s="3" t="s">
        <v>215</v>
      </c>
      <c r="M4059" s="3" t="s">
        <v>215</v>
      </c>
      <c r="N4059" s="3" t="s">
        <v>215</v>
      </c>
      <c r="O4059" s="3" t="s">
        <v>215</v>
      </c>
      <c r="P4059" s="3" t="s">
        <v>215</v>
      </c>
      <c r="Q4059" s="3" t="s">
        <v>215</v>
      </c>
      <c r="R4059" s="3" t="s">
        <v>215</v>
      </c>
      <c r="S4059" s="3" t="s">
        <v>215</v>
      </c>
      <c r="T4059" s="3" t="s">
        <v>215</v>
      </c>
      <c r="U4059" s="3" t="s">
        <v>215</v>
      </c>
      <c r="V4059" s="3">
        <v>2666.7779999999998</v>
      </c>
      <c r="W4059" s="3">
        <v>2281.3090000000002</v>
      </c>
      <c r="X4059" s="3">
        <v>1821.431</v>
      </c>
      <c r="Y4059" s="3">
        <v>1696.056</v>
      </c>
      <c r="Z4059" s="3">
        <v>1790.8679999999999</v>
      </c>
      <c r="AA4059" s="3">
        <v>1938.934</v>
      </c>
      <c r="AB4059" s="3">
        <v>1949.479</v>
      </c>
      <c r="AC4059" s="3">
        <v>1992.3309999999999</v>
      </c>
      <c r="AD4059" s="3">
        <v>2080.58</v>
      </c>
      <c r="AE4059" s="3">
        <v>2170.9699999999998</v>
      </c>
      <c r="AF4059" s="3">
        <v>2151.0369999999998</v>
      </c>
      <c r="AG4059" s="3">
        <v>2275.0160000000001</v>
      </c>
      <c r="AH4059" s="3">
        <v>2405.1210000000001</v>
      </c>
      <c r="AI4059" s="3">
        <v>2376.3380000000002</v>
      </c>
      <c r="AJ4059" s="3">
        <v>2422.8139999999999</v>
      </c>
      <c r="AK4059" s="3">
        <v>2609.0889999999999</v>
      </c>
      <c r="AL4059" s="3">
        <v>2775.5120000000002</v>
      </c>
      <c r="AM4059" s="3">
        <v>2818.7060000000001</v>
      </c>
      <c r="AN4059" s="3">
        <v>2775.0320000000002</v>
      </c>
      <c r="AO4059" s="3">
        <v>2900.9879999999998</v>
      </c>
      <c r="AP4059" s="3">
        <v>2841.4940000000001</v>
      </c>
      <c r="AQ4059" s="3">
        <v>3089.7660000000001</v>
      </c>
      <c r="AR4059" s="3">
        <v>3149.4960000000001</v>
      </c>
      <c r="AS4059" s="3">
        <v>3203.944</v>
      </c>
      <c r="AT4059" s="3">
        <v>3261.1410000000001</v>
      </c>
      <c r="AU4059" s="3">
        <v>3340.56</v>
      </c>
      <c r="AV4059" s="3">
        <v>3384.17</v>
      </c>
      <c r="AW4059" s="3">
        <v>3481.8359999999998</v>
      </c>
      <c r="AX4059" s="3">
        <v>3569.8</v>
      </c>
      <c r="AY4059" s="3">
        <v>3640.0709999999999</v>
      </c>
      <c r="AZ4059" s="3">
        <v>3741.165</v>
      </c>
      <c r="BA4059">
        <v>3789.875</v>
      </c>
      <c r="BB4059">
        <v>2015</v>
      </c>
    </row>
    <row r="4060" spans="1:54" hidden="1" x14ac:dyDescent="0.2">
      <c r="A4060">
        <v>917</v>
      </c>
      <c r="B4060" t="s">
        <v>471</v>
      </c>
      <c r="C4060" t="s">
        <v>329</v>
      </c>
      <c r="D4060" t="s">
        <v>169</v>
      </c>
      <c r="E4060" t="s">
        <v>325</v>
      </c>
      <c r="F4060" t="s">
        <v>328</v>
      </c>
      <c r="G4060" t="s">
        <v>225</v>
      </c>
      <c r="H4060" t="s">
        <v>322</v>
      </c>
      <c r="I4060" t="s">
        <v>321</v>
      </c>
      <c r="J4060" s="3" t="s">
        <v>215</v>
      </c>
      <c r="K4060" s="3" t="s">
        <v>215</v>
      </c>
      <c r="L4060" s="3" t="s">
        <v>215</v>
      </c>
      <c r="M4060" s="3" t="s">
        <v>215</v>
      </c>
      <c r="N4060" s="3" t="s">
        <v>215</v>
      </c>
      <c r="O4060" s="3" t="s">
        <v>215</v>
      </c>
      <c r="P4060" s="3" t="s">
        <v>215</v>
      </c>
      <c r="Q4060" s="3" t="s">
        <v>215</v>
      </c>
      <c r="R4060" s="3" t="s">
        <v>215</v>
      </c>
      <c r="S4060" s="3" t="s">
        <v>215</v>
      </c>
      <c r="T4060" s="3" t="s">
        <v>215</v>
      </c>
      <c r="U4060" s="3" t="s">
        <v>215</v>
      </c>
      <c r="V4060" s="3">
        <v>166.68700000000001</v>
      </c>
      <c r="W4060" s="3">
        <v>1184.4639999999999</v>
      </c>
      <c r="X4060" s="3">
        <v>2656.181</v>
      </c>
      <c r="Y4060" s="3">
        <v>3512.9229999999998</v>
      </c>
      <c r="Z4060" s="3">
        <v>5020.2759999999998</v>
      </c>
      <c r="AA4060" s="3">
        <v>6484.8829999999998</v>
      </c>
      <c r="AB4060" s="3">
        <v>7112.0169999999998</v>
      </c>
      <c r="AC4060" s="3">
        <v>9999.3909999999996</v>
      </c>
      <c r="AD4060" s="3">
        <v>13278.657999999999</v>
      </c>
      <c r="AE4060" s="3">
        <v>14871.484</v>
      </c>
      <c r="AF4060" s="3">
        <v>15033.380999999999</v>
      </c>
      <c r="AG4060" s="3">
        <v>16531.874</v>
      </c>
      <c r="AH4060" s="3">
        <v>18370.118999999999</v>
      </c>
      <c r="AI4060" s="3">
        <v>19444.147000000001</v>
      </c>
      <c r="AJ4060" s="3">
        <v>21686.268</v>
      </c>
      <c r="AK4060" s="3">
        <v>26827.798999999999</v>
      </c>
      <c r="AL4060" s="3">
        <v>35150.144</v>
      </c>
      <c r="AM4060" s="3">
        <v>37137.652000000002</v>
      </c>
      <c r="AN4060" s="3">
        <v>40230.847999999998</v>
      </c>
      <c r="AO4060" s="3">
        <v>51512.044000000002</v>
      </c>
      <c r="AP4060" s="3">
        <v>54823.24</v>
      </c>
      <c r="AQ4060" s="3">
        <v>61506.188000000002</v>
      </c>
      <c r="AR4060" s="3">
        <v>67971.126000000004</v>
      </c>
      <c r="AS4060" s="3">
        <v>71516.044999999998</v>
      </c>
      <c r="AT4060" s="3">
        <v>74594.866999999998</v>
      </c>
      <c r="AU4060" s="3">
        <v>78763.394</v>
      </c>
      <c r="AV4060" s="3">
        <v>82982.096999999994</v>
      </c>
      <c r="AW4060" s="3">
        <v>88654.176999999996</v>
      </c>
      <c r="AX4060" s="3">
        <v>94320.395999999993</v>
      </c>
      <c r="AY4060" s="3">
        <v>99796.578999999998</v>
      </c>
      <c r="AZ4060" s="3">
        <v>106464.524</v>
      </c>
      <c r="BA4060">
        <v>112662.317</v>
      </c>
      <c r="BB4060">
        <v>2015</v>
      </c>
    </row>
    <row r="4061" spans="1:54" hidden="1" x14ac:dyDescent="0.2">
      <c r="A4061">
        <v>917</v>
      </c>
      <c r="B4061" t="s">
        <v>471</v>
      </c>
      <c r="C4061" t="s">
        <v>327</v>
      </c>
      <c r="D4061" t="s">
        <v>169</v>
      </c>
      <c r="E4061" t="s">
        <v>325</v>
      </c>
      <c r="F4061" t="s">
        <v>326</v>
      </c>
      <c r="G4061" t="s">
        <v>223</v>
      </c>
      <c r="H4061" t="s">
        <v>322</v>
      </c>
      <c r="I4061" t="s">
        <v>321</v>
      </c>
      <c r="J4061" s="3" t="s">
        <v>215</v>
      </c>
      <c r="K4061" s="3" t="s">
        <v>215</v>
      </c>
      <c r="L4061" s="3" t="s">
        <v>215</v>
      </c>
      <c r="M4061" s="3" t="s">
        <v>215</v>
      </c>
      <c r="N4061" s="3" t="s">
        <v>215</v>
      </c>
      <c r="O4061" s="3" t="s">
        <v>215</v>
      </c>
      <c r="P4061" s="3" t="s">
        <v>215</v>
      </c>
      <c r="Q4061" s="3" t="s">
        <v>215</v>
      </c>
      <c r="R4061" s="3" t="s">
        <v>215</v>
      </c>
      <c r="S4061" s="3" t="s">
        <v>215</v>
      </c>
      <c r="T4061" s="3" t="s">
        <v>215</v>
      </c>
      <c r="U4061" s="3" t="s">
        <v>215</v>
      </c>
      <c r="V4061" s="3">
        <v>207.06399999999999</v>
      </c>
      <c r="W4061" s="3">
        <v>147.505</v>
      </c>
      <c r="X4061" s="3">
        <v>244.77199999999999</v>
      </c>
      <c r="Y4061" s="3">
        <v>324.84300000000002</v>
      </c>
      <c r="Z4061" s="3">
        <v>390.96199999999999</v>
      </c>
      <c r="AA4061" s="3">
        <v>373.37400000000002</v>
      </c>
      <c r="AB4061" s="3">
        <v>339.08199999999999</v>
      </c>
      <c r="AC4061" s="3">
        <v>254.83199999999999</v>
      </c>
      <c r="AD4061" s="3">
        <v>277.93700000000001</v>
      </c>
      <c r="AE4061" s="3">
        <v>307.03800000000001</v>
      </c>
      <c r="AF4061" s="3">
        <v>320.43</v>
      </c>
      <c r="AG4061" s="3">
        <v>378.35700000000003</v>
      </c>
      <c r="AH4061" s="3">
        <v>431.16199999999998</v>
      </c>
      <c r="AI4061" s="3">
        <v>473.87299999999999</v>
      </c>
      <c r="AJ4061" s="3">
        <v>540.53899999999999</v>
      </c>
      <c r="AK4061" s="3">
        <v>719.77499999999998</v>
      </c>
      <c r="AL4061" s="3">
        <v>960.95</v>
      </c>
      <c r="AM4061" s="3">
        <v>865.59699999999998</v>
      </c>
      <c r="AN4061" s="3">
        <v>875.26400000000001</v>
      </c>
      <c r="AO4061" s="3">
        <v>1116.335</v>
      </c>
      <c r="AP4061" s="3">
        <v>1166.1500000000001</v>
      </c>
      <c r="AQ4061" s="3">
        <v>1269.7909999999999</v>
      </c>
      <c r="AR4061" s="3">
        <v>1266.6389999999999</v>
      </c>
      <c r="AS4061" s="3">
        <v>1109.4280000000001</v>
      </c>
      <c r="AT4061" s="3">
        <v>1066.951</v>
      </c>
      <c r="AU4061" s="3">
        <v>1143.7090000000001</v>
      </c>
      <c r="AV4061" s="3">
        <v>1187.7139999999999</v>
      </c>
      <c r="AW4061" s="3">
        <v>1231.9639999999999</v>
      </c>
      <c r="AX4061" s="3">
        <v>1273.614</v>
      </c>
      <c r="AY4061" s="3">
        <v>1308.386</v>
      </c>
      <c r="AZ4061" s="3">
        <v>1355.1510000000001</v>
      </c>
      <c r="BA4061">
        <v>1392.2729999999999</v>
      </c>
      <c r="BB4061">
        <v>2015</v>
      </c>
    </row>
    <row r="4062" spans="1:54" hidden="1" x14ac:dyDescent="0.2">
      <c r="A4062">
        <v>917</v>
      </c>
      <c r="B4062" t="s">
        <v>471</v>
      </c>
      <c r="C4062" t="s">
        <v>212</v>
      </c>
      <c r="D4062" t="s">
        <v>169</v>
      </c>
      <c r="E4062" t="s">
        <v>325</v>
      </c>
      <c r="F4062" t="s">
        <v>324</v>
      </c>
      <c r="G4062" t="s">
        <v>323</v>
      </c>
      <c r="H4062" t="s">
        <v>322</v>
      </c>
      <c r="I4062" t="s">
        <v>321</v>
      </c>
      <c r="J4062" s="3" t="s">
        <v>215</v>
      </c>
      <c r="K4062" s="3" t="s">
        <v>215</v>
      </c>
      <c r="L4062" s="3" t="s">
        <v>215</v>
      </c>
      <c r="M4062" s="3" t="s">
        <v>215</v>
      </c>
      <c r="N4062" s="3" t="s">
        <v>215</v>
      </c>
      <c r="O4062" s="3" t="s">
        <v>215</v>
      </c>
      <c r="P4062" s="3" t="s">
        <v>215</v>
      </c>
      <c r="Q4062" s="3" t="s">
        <v>215</v>
      </c>
      <c r="R4062" s="3" t="s">
        <v>215</v>
      </c>
      <c r="S4062" s="3" t="s">
        <v>215</v>
      </c>
      <c r="T4062" s="3" t="s">
        <v>215</v>
      </c>
      <c r="U4062" s="3" t="s">
        <v>215</v>
      </c>
      <c r="V4062" s="3">
        <v>1821.6</v>
      </c>
      <c r="W4062" s="3">
        <v>1595.3679999999999</v>
      </c>
      <c r="X4062" s="3">
        <v>1300.877</v>
      </c>
      <c r="Y4062" s="3">
        <v>1236.596</v>
      </c>
      <c r="Z4062" s="3">
        <v>1329.5540000000001</v>
      </c>
      <c r="AA4062" s="3">
        <v>1464.125</v>
      </c>
      <c r="AB4062" s="3">
        <v>1488.0609999999999</v>
      </c>
      <c r="AC4062" s="3">
        <v>1544.0450000000001</v>
      </c>
      <c r="AD4062" s="3">
        <v>1649.125</v>
      </c>
      <c r="AE4062" s="3">
        <v>1759.9870000000001</v>
      </c>
      <c r="AF4062" s="3">
        <v>1770.5989999999999</v>
      </c>
      <c r="AG4062" s="3">
        <v>1909.991</v>
      </c>
      <c r="AH4062" s="3">
        <v>2074.7469999999998</v>
      </c>
      <c r="AI4062" s="3">
        <v>2115.87</v>
      </c>
      <c r="AJ4062" s="3">
        <v>2223.538</v>
      </c>
      <c r="AK4062" s="3">
        <v>2458.2080000000001</v>
      </c>
      <c r="AL4062" s="3">
        <v>2666.3040000000001</v>
      </c>
      <c r="AM4062" s="3">
        <v>2728.3620000000001</v>
      </c>
      <c r="AN4062" s="3">
        <v>2718.9059999999999</v>
      </c>
      <c r="AO4062" s="3">
        <v>2900.9879999999998</v>
      </c>
      <c r="AP4062" s="3">
        <v>2893.8380000000002</v>
      </c>
      <c r="AQ4062" s="3">
        <v>3197.5</v>
      </c>
      <c r="AR4062" s="3">
        <v>3317.8090000000002</v>
      </c>
      <c r="AS4062" s="3">
        <v>3411.7640000000001</v>
      </c>
      <c r="AT4062" s="3">
        <v>3516.9780000000001</v>
      </c>
      <c r="AU4062" s="3">
        <v>3667.453</v>
      </c>
      <c r="AV4062" s="3">
        <v>3799.7440000000001</v>
      </c>
      <c r="AW4062" s="3">
        <v>3994.1880000000001</v>
      </c>
      <c r="AX4062" s="3">
        <v>4175.5590000000002</v>
      </c>
      <c r="AY4062" s="3">
        <v>4338.8980000000001</v>
      </c>
      <c r="AZ4062" s="3">
        <v>4535.9719999999998</v>
      </c>
      <c r="BA4062">
        <v>4674.9759999999997</v>
      </c>
      <c r="BB4062">
        <v>2015</v>
      </c>
    </row>
    <row r="4063" spans="1:54" hidden="1" x14ac:dyDescent="0.2">
      <c r="A4063">
        <v>917</v>
      </c>
      <c r="B4063" t="s">
        <v>471</v>
      </c>
      <c r="C4063" t="s">
        <v>320</v>
      </c>
      <c r="D4063" t="s">
        <v>169</v>
      </c>
      <c r="E4063" t="s">
        <v>319</v>
      </c>
      <c r="F4063" t="s">
        <v>318</v>
      </c>
      <c r="G4063" t="s">
        <v>243</v>
      </c>
    </row>
    <row r="4064" spans="1:54" hidden="1" x14ac:dyDescent="0.2">
      <c r="A4064">
        <v>917</v>
      </c>
      <c r="B4064" t="s">
        <v>471</v>
      </c>
      <c r="C4064" t="s">
        <v>317</v>
      </c>
      <c r="D4064" t="s">
        <v>169</v>
      </c>
      <c r="E4064" t="s">
        <v>316</v>
      </c>
      <c r="F4064" s="3" t="s">
        <v>315</v>
      </c>
      <c r="G4064" t="s">
        <v>288</v>
      </c>
      <c r="I4064" t="s">
        <v>310</v>
      </c>
      <c r="J4064" t="s">
        <v>215</v>
      </c>
      <c r="K4064" t="s">
        <v>215</v>
      </c>
      <c r="L4064" t="s">
        <v>215</v>
      </c>
      <c r="M4064" t="s">
        <v>215</v>
      </c>
      <c r="N4064" t="s">
        <v>215</v>
      </c>
      <c r="O4064" t="s">
        <v>215</v>
      </c>
      <c r="P4064" t="s">
        <v>215</v>
      </c>
      <c r="Q4064" t="s">
        <v>215</v>
      </c>
      <c r="R4064" t="s">
        <v>215</v>
      </c>
      <c r="S4064" t="s">
        <v>215</v>
      </c>
      <c r="T4064" t="s">
        <v>215</v>
      </c>
      <c r="U4064" t="s">
        <v>215</v>
      </c>
      <c r="V4064">
        <v>2.5000000000000001E-2</v>
      </c>
      <c r="W4064">
        <v>2.1000000000000001E-2</v>
      </c>
      <c r="X4064">
        <v>1.6E-2</v>
      </c>
      <c r="Y4064">
        <v>1.4999999999999999E-2</v>
      </c>
      <c r="Z4064">
        <v>1.4999999999999999E-2</v>
      </c>
      <c r="AA4064">
        <v>1.6E-2</v>
      </c>
      <c r="AB4064">
        <v>1.6E-2</v>
      </c>
      <c r="AC4064">
        <v>1.6E-2</v>
      </c>
      <c r="AD4064">
        <v>1.6E-2</v>
      </c>
      <c r="AE4064">
        <v>1.7000000000000001E-2</v>
      </c>
      <c r="AF4064">
        <v>1.6E-2</v>
      </c>
      <c r="AG4064">
        <v>1.7000000000000001E-2</v>
      </c>
      <c r="AH4064">
        <v>1.7000000000000001E-2</v>
      </c>
      <c r="AI4064">
        <v>1.6E-2</v>
      </c>
      <c r="AJ4064">
        <v>1.6E-2</v>
      </c>
      <c r="AK4064">
        <v>1.6E-2</v>
      </c>
      <c r="AL4064">
        <v>1.7000000000000001E-2</v>
      </c>
      <c r="AM4064">
        <v>1.7999999999999999E-2</v>
      </c>
      <c r="AN4064">
        <v>1.7000000000000001E-2</v>
      </c>
      <c r="AO4064">
        <v>1.7000000000000001E-2</v>
      </c>
      <c r="AP4064">
        <v>1.6E-2</v>
      </c>
      <c r="AQ4064">
        <v>1.7999999999999999E-2</v>
      </c>
      <c r="AR4064">
        <v>1.7999999999999999E-2</v>
      </c>
      <c r="AS4064">
        <v>1.7999999999999999E-2</v>
      </c>
      <c r="AT4064">
        <v>1.7999999999999999E-2</v>
      </c>
      <c r="AU4064">
        <v>1.7999999999999999E-2</v>
      </c>
      <c r="AV4064">
        <v>1.7999999999999999E-2</v>
      </c>
      <c r="AW4064">
        <v>1.7999999999999999E-2</v>
      </c>
      <c r="AX4064">
        <v>1.7999999999999999E-2</v>
      </c>
      <c r="AY4064">
        <v>1.7999999999999999E-2</v>
      </c>
      <c r="AZ4064">
        <v>1.9E-2</v>
      </c>
      <c r="BA4064">
        <v>1.9E-2</v>
      </c>
      <c r="BB4064">
        <v>2016</v>
      </c>
    </row>
    <row r="4065" spans="1:54" hidden="1" x14ac:dyDescent="0.2">
      <c r="A4065">
        <v>917</v>
      </c>
      <c r="B4065" t="s">
        <v>471</v>
      </c>
      <c r="C4065" t="s">
        <v>314</v>
      </c>
      <c r="D4065" t="s">
        <v>169</v>
      </c>
      <c r="E4065" t="s">
        <v>313</v>
      </c>
      <c r="F4065" s="3" t="s">
        <v>312</v>
      </c>
      <c r="G4065" t="s">
        <v>311</v>
      </c>
      <c r="I4065" t="s">
        <v>310</v>
      </c>
      <c r="J4065" t="s">
        <v>215</v>
      </c>
      <c r="K4065" t="s">
        <v>215</v>
      </c>
      <c r="L4065" t="s">
        <v>215</v>
      </c>
      <c r="M4065" t="s">
        <v>215</v>
      </c>
      <c r="N4065" t="s">
        <v>215</v>
      </c>
      <c r="O4065" t="s">
        <v>215</v>
      </c>
      <c r="P4065" t="s">
        <v>215</v>
      </c>
      <c r="Q4065" t="s">
        <v>215</v>
      </c>
      <c r="R4065" t="s">
        <v>215</v>
      </c>
      <c r="S4065" t="s">
        <v>215</v>
      </c>
      <c r="T4065" t="s">
        <v>215</v>
      </c>
      <c r="U4065" t="s">
        <v>215</v>
      </c>
      <c r="V4065">
        <v>9.1999999999999998E-2</v>
      </c>
      <c r="W4065">
        <v>0.74199999999999999</v>
      </c>
      <c r="X4065">
        <v>2.0419999999999998</v>
      </c>
      <c r="Y4065">
        <v>2.8410000000000002</v>
      </c>
      <c r="Z4065">
        <v>3.7759999999999998</v>
      </c>
      <c r="AA4065">
        <v>4.4290000000000003</v>
      </c>
      <c r="AB4065">
        <v>4.7789999999999999</v>
      </c>
      <c r="AC4065">
        <v>6.476</v>
      </c>
      <c r="AD4065">
        <v>8.0519999999999996</v>
      </c>
      <c r="AE4065">
        <v>8.4499999999999993</v>
      </c>
      <c r="AF4065">
        <v>8.4909999999999997</v>
      </c>
      <c r="AG4065">
        <v>8.6549999999999994</v>
      </c>
      <c r="AH4065">
        <v>8.8539999999999992</v>
      </c>
      <c r="AI4065">
        <v>9.19</v>
      </c>
      <c r="AJ4065">
        <v>9.7530000000000001</v>
      </c>
      <c r="AK4065">
        <v>10.914</v>
      </c>
      <c r="AL4065">
        <v>13.183</v>
      </c>
      <c r="AM4065">
        <v>13.612</v>
      </c>
      <c r="AN4065">
        <v>14.797000000000001</v>
      </c>
      <c r="AO4065">
        <v>17.757000000000001</v>
      </c>
      <c r="AP4065">
        <v>18.945</v>
      </c>
      <c r="AQ4065">
        <v>19.236000000000001</v>
      </c>
      <c r="AR4065">
        <v>20.486999999999998</v>
      </c>
      <c r="AS4065">
        <v>20.962</v>
      </c>
      <c r="AT4065">
        <v>21.21</v>
      </c>
      <c r="AU4065">
        <v>21.475999999999999</v>
      </c>
      <c r="AV4065">
        <v>21.838999999999999</v>
      </c>
      <c r="AW4065">
        <v>22.196000000000002</v>
      </c>
      <c r="AX4065">
        <v>22.588999999999999</v>
      </c>
      <c r="AY4065">
        <v>23</v>
      </c>
      <c r="AZ4065">
        <v>23.471</v>
      </c>
      <c r="BA4065">
        <v>24.099</v>
      </c>
      <c r="BB4065">
        <v>2016</v>
      </c>
    </row>
    <row r="4066" spans="1:54" hidden="1" x14ac:dyDescent="0.2">
      <c r="A4066">
        <v>917</v>
      </c>
      <c r="B4066" t="s">
        <v>471</v>
      </c>
      <c r="C4066" t="s">
        <v>309</v>
      </c>
      <c r="D4066" t="s">
        <v>169</v>
      </c>
      <c r="E4066" t="s">
        <v>308</v>
      </c>
      <c r="F4066" t="s">
        <v>307</v>
      </c>
      <c r="G4066" t="s">
        <v>217</v>
      </c>
      <c r="I4066" t="s">
        <v>1316</v>
      </c>
      <c r="J4066" s="3" t="s">
        <v>215</v>
      </c>
      <c r="K4066" s="3" t="s">
        <v>215</v>
      </c>
      <c r="L4066" s="3" t="s">
        <v>215</v>
      </c>
      <c r="M4066" s="3" t="s">
        <v>215</v>
      </c>
      <c r="N4066" s="3" t="s">
        <v>215</v>
      </c>
      <c r="O4066" s="3" t="s">
        <v>215</v>
      </c>
      <c r="P4066" s="3" t="s">
        <v>215</v>
      </c>
      <c r="Q4066" s="3" t="s">
        <v>215</v>
      </c>
      <c r="R4066" s="3" t="s">
        <v>215</v>
      </c>
      <c r="S4066" s="3" t="s">
        <v>215</v>
      </c>
      <c r="T4066" s="3" t="s">
        <v>215</v>
      </c>
      <c r="U4066" s="3" t="s">
        <v>215</v>
      </c>
      <c r="V4066" s="3">
        <v>18.209</v>
      </c>
      <c r="W4066" s="3">
        <v>11.468999999999999</v>
      </c>
      <c r="X4066" s="3">
        <v>8.6639999999999997</v>
      </c>
      <c r="Y4066" s="3">
        <v>18.044</v>
      </c>
      <c r="Z4066" s="3">
        <v>24.972999999999999</v>
      </c>
      <c r="AA4066" s="3">
        <v>21.454000000000001</v>
      </c>
      <c r="AB4066" s="3">
        <v>15.164</v>
      </c>
      <c r="AC4066" s="3">
        <v>17.757999999999999</v>
      </c>
      <c r="AD4066" s="3">
        <v>19.765000000000001</v>
      </c>
      <c r="AE4066" s="3">
        <v>17.777999999999999</v>
      </c>
      <c r="AF4066" s="3">
        <v>17.388000000000002</v>
      </c>
      <c r="AG4066" s="3">
        <v>11.63</v>
      </c>
      <c r="AH4066" s="3">
        <v>14.291</v>
      </c>
      <c r="AI4066" s="3">
        <v>16.213000000000001</v>
      </c>
      <c r="AJ4066" s="3">
        <v>23.795999999999999</v>
      </c>
      <c r="AK4066" s="3">
        <v>26.248999999999999</v>
      </c>
      <c r="AL4066" s="3">
        <v>28.547999999999998</v>
      </c>
      <c r="AM4066" s="3">
        <v>26.884</v>
      </c>
      <c r="AN4066" s="3">
        <v>27.053999999999998</v>
      </c>
      <c r="AO4066" s="3">
        <v>25.164999999999999</v>
      </c>
      <c r="AP4066" s="3">
        <v>34.622999999999998</v>
      </c>
      <c r="AQ4066" s="3">
        <v>33.542000000000002</v>
      </c>
      <c r="AR4066" s="3">
        <v>36.405000000000001</v>
      </c>
      <c r="AS4066" s="3">
        <v>34.284999999999997</v>
      </c>
      <c r="AT4066" s="3">
        <v>32.872999999999998</v>
      </c>
      <c r="AU4066" s="3">
        <v>33.164999999999999</v>
      </c>
      <c r="AV4066" s="3">
        <v>32.198999999999998</v>
      </c>
      <c r="AW4066" s="3">
        <v>32.161999999999999</v>
      </c>
      <c r="AX4066" s="3">
        <v>30.492999999999999</v>
      </c>
      <c r="AY4066" s="3">
        <v>30.977</v>
      </c>
      <c r="AZ4066" s="3">
        <v>31.31</v>
      </c>
      <c r="BA4066">
        <v>31.606000000000002</v>
      </c>
      <c r="BB4066">
        <v>2016</v>
      </c>
    </row>
    <row r="4067" spans="1:54" hidden="1" x14ac:dyDescent="0.2">
      <c r="A4067">
        <v>917</v>
      </c>
      <c r="B4067" t="s">
        <v>471</v>
      </c>
      <c r="C4067" t="s">
        <v>306</v>
      </c>
      <c r="D4067" t="s">
        <v>169</v>
      </c>
      <c r="E4067" t="s">
        <v>305</v>
      </c>
      <c r="F4067" t="s">
        <v>304</v>
      </c>
      <c r="G4067" t="s">
        <v>217</v>
      </c>
      <c r="I4067" t="s">
        <v>1316</v>
      </c>
      <c r="J4067" s="3" t="s">
        <v>215</v>
      </c>
      <c r="K4067" s="3" t="s">
        <v>215</v>
      </c>
      <c r="L4067" s="3" t="s">
        <v>215</v>
      </c>
      <c r="M4067" s="3" t="s">
        <v>215</v>
      </c>
      <c r="N4067" s="3" t="s">
        <v>215</v>
      </c>
      <c r="O4067" s="3" t="s">
        <v>215</v>
      </c>
      <c r="P4067" s="3" t="s">
        <v>215</v>
      </c>
      <c r="Q4067" s="3" t="s">
        <v>215</v>
      </c>
      <c r="R4067" s="3" t="s">
        <v>215</v>
      </c>
      <c r="S4067" s="3" t="s">
        <v>215</v>
      </c>
      <c r="T4067" s="3" t="s">
        <v>215</v>
      </c>
      <c r="U4067" s="3" t="s">
        <v>215</v>
      </c>
      <c r="V4067" s="3">
        <v>5.4550000000000001</v>
      </c>
      <c r="W4067" s="3">
        <v>-27.901</v>
      </c>
      <c r="X4067" s="3">
        <v>-2.2200000000000002</v>
      </c>
      <c r="Y4067" s="3">
        <v>2.089</v>
      </c>
      <c r="Z4067" s="3">
        <v>1.734</v>
      </c>
      <c r="AA4067" s="3">
        <v>13.63</v>
      </c>
      <c r="AB4067" s="3">
        <v>-7.11</v>
      </c>
      <c r="AC4067" s="3">
        <v>2.75</v>
      </c>
      <c r="AD4067" s="3">
        <v>15.446999999999999</v>
      </c>
      <c r="AE4067" s="3">
        <v>16.236999999999998</v>
      </c>
      <c r="AF4067" s="3">
        <v>20.213000000000001</v>
      </c>
      <c r="AG4067" s="3">
        <v>21.759</v>
      </c>
      <c r="AH4067" s="3">
        <v>20.370999999999999</v>
      </c>
      <c r="AI4067" s="3">
        <v>20.010999999999999</v>
      </c>
      <c r="AJ4067" s="3">
        <v>21.324000000000002</v>
      </c>
      <c r="AK4067" s="3">
        <v>21.172000000000001</v>
      </c>
      <c r="AL4067" s="3">
        <v>14.223000000000001</v>
      </c>
      <c r="AM4067" s="3">
        <v>27.754000000000001</v>
      </c>
      <c r="AN4067" s="3">
        <v>24.869</v>
      </c>
      <c r="AO4067" s="3">
        <v>22.263000000000002</v>
      </c>
      <c r="AP4067" s="3">
        <v>38.372</v>
      </c>
      <c r="AQ4067" s="3">
        <v>20.289000000000001</v>
      </c>
      <c r="AR4067" s="3">
        <v>20.407</v>
      </c>
      <c r="AS4067" s="3">
        <v>18.283999999999999</v>
      </c>
      <c r="AT4067" s="3">
        <v>20.791</v>
      </c>
      <c r="AU4067" s="3">
        <v>25.379000000000001</v>
      </c>
      <c r="AV4067" s="3">
        <v>18.622</v>
      </c>
      <c r="AW4067" s="3">
        <v>20.001000000000001</v>
      </c>
      <c r="AX4067" s="3">
        <v>18.86</v>
      </c>
      <c r="AY4067" s="3">
        <v>19.948</v>
      </c>
      <c r="AZ4067" s="3">
        <v>20.652999999999999</v>
      </c>
      <c r="BA4067">
        <v>21.516999999999999</v>
      </c>
      <c r="BB4067">
        <v>2016</v>
      </c>
    </row>
    <row r="4068" spans="1:54" hidden="1" x14ac:dyDescent="0.2">
      <c r="A4068">
        <v>917</v>
      </c>
      <c r="B4068" t="s">
        <v>471</v>
      </c>
      <c r="C4068" t="s">
        <v>303</v>
      </c>
      <c r="D4068" t="s">
        <v>169</v>
      </c>
      <c r="E4068" t="s">
        <v>300</v>
      </c>
      <c r="F4068" t="s">
        <v>302</v>
      </c>
      <c r="G4068" t="s">
        <v>295</v>
      </c>
      <c r="I4068" t="s">
        <v>1317</v>
      </c>
      <c r="J4068" s="3" t="s">
        <v>215</v>
      </c>
      <c r="K4068" s="3" t="s">
        <v>215</v>
      </c>
      <c r="L4068" s="3" t="s">
        <v>215</v>
      </c>
      <c r="M4068" s="3" t="s">
        <v>215</v>
      </c>
      <c r="N4068" s="3" t="s">
        <v>215</v>
      </c>
      <c r="O4068" s="3" t="s">
        <v>215</v>
      </c>
      <c r="P4068" s="3" t="s">
        <v>215</v>
      </c>
      <c r="Q4068" s="3" t="s">
        <v>215</v>
      </c>
      <c r="R4068" s="3" t="s">
        <v>215</v>
      </c>
      <c r="S4068" s="3" t="s">
        <v>215</v>
      </c>
      <c r="T4068" s="3" t="s">
        <v>215</v>
      </c>
      <c r="U4068" s="3" t="s">
        <v>215</v>
      </c>
      <c r="V4068" s="3">
        <v>0.35399999999999998</v>
      </c>
      <c r="W4068" s="3">
        <v>4.1950000000000003</v>
      </c>
      <c r="X4068" s="3">
        <v>11.775</v>
      </c>
      <c r="Y4068" s="3">
        <v>16.734999999999999</v>
      </c>
      <c r="Z4068" s="3">
        <v>22.081</v>
      </c>
      <c r="AA4068" s="3">
        <v>27.256</v>
      </c>
      <c r="AB4068" s="3">
        <v>30.106000000000002</v>
      </c>
      <c r="AC4068" s="3">
        <v>40.914000000000001</v>
      </c>
      <c r="AD4068" s="3">
        <v>48.969000000000001</v>
      </c>
      <c r="AE4068" s="3">
        <v>52.357999999999997</v>
      </c>
      <c r="AF4068" s="3">
        <v>53.475000000000001</v>
      </c>
      <c r="AG4068" s="3">
        <v>55.085999999999999</v>
      </c>
      <c r="AH4068" s="3">
        <v>57.35</v>
      </c>
      <c r="AI4068" s="3">
        <v>59.838000000000001</v>
      </c>
      <c r="AJ4068" s="3">
        <v>63.161000000000001</v>
      </c>
      <c r="AK4068" s="3">
        <v>69.622</v>
      </c>
      <c r="AL4068" s="3">
        <v>86.692999999999998</v>
      </c>
      <c r="AM4068" s="3">
        <v>92.62</v>
      </c>
      <c r="AN4068" s="3">
        <v>100</v>
      </c>
      <c r="AO4068" s="3">
        <v>116.636</v>
      </c>
      <c r="AP4068" s="3">
        <v>119.86499999999999</v>
      </c>
      <c r="AQ4068" s="3">
        <v>127.79300000000001</v>
      </c>
      <c r="AR4068" s="3">
        <v>137.42099999999999</v>
      </c>
      <c r="AS4068" s="3">
        <v>146.358</v>
      </c>
      <c r="AT4068" s="3">
        <v>146.93600000000001</v>
      </c>
      <c r="AU4068" s="3">
        <v>151.59700000000001</v>
      </c>
      <c r="AV4068" s="3">
        <v>158.417</v>
      </c>
      <c r="AW4068" s="3">
        <v>166.26400000000001</v>
      </c>
      <c r="AX4068" s="3">
        <v>174.59899999999999</v>
      </c>
      <c r="AY4068" s="3">
        <v>183.398</v>
      </c>
      <c r="AZ4068" s="3">
        <v>192.566</v>
      </c>
      <c r="BA4068">
        <v>202.12</v>
      </c>
      <c r="BB4068">
        <v>2017</v>
      </c>
    </row>
    <row r="4069" spans="1:54" hidden="1" x14ac:dyDescent="0.2">
      <c r="A4069">
        <v>917</v>
      </c>
      <c r="B4069" t="s">
        <v>471</v>
      </c>
      <c r="C4069" t="s">
        <v>301</v>
      </c>
      <c r="D4069" t="s">
        <v>169</v>
      </c>
      <c r="E4069" t="s">
        <v>300</v>
      </c>
      <c r="F4069" t="s">
        <v>299</v>
      </c>
      <c r="G4069" t="s">
        <v>275</v>
      </c>
      <c r="I4069" t="s">
        <v>298</v>
      </c>
      <c r="J4069" s="3" t="s">
        <v>215</v>
      </c>
      <c r="K4069" s="3" t="s">
        <v>215</v>
      </c>
      <c r="L4069" s="3" t="s">
        <v>215</v>
      </c>
      <c r="M4069" s="3" t="s">
        <v>215</v>
      </c>
      <c r="N4069" s="3" t="s">
        <v>215</v>
      </c>
      <c r="O4069" s="3" t="s">
        <v>215</v>
      </c>
      <c r="P4069" s="3" t="s">
        <v>215</v>
      </c>
      <c r="Q4069" s="3" t="s">
        <v>215</v>
      </c>
      <c r="R4069" s="3" t="s">
        <v>215</v>
      </c>
      <c r="S4069" s="3" t="s">
        <v>215</v>
      </c>
      <c r="T4069" s="3" t="s">
        <v>215</v>
      </c>
      <c r="U4069" s="3" t="s">
        <v>215</v>
      </c>
      <c r="V4069" s="3" t="s">
        <v>215</v>
      </c>
      <c r="W4069" s="3">
        <v>1086.19</v>
      </c>
      <c r="X4069" s="3">
        <v>180.68299999999999</v>
      </c>
      <c r="Y4069" s="3">
        <v>42.122999999999998</v>
      </c>
      <c r="Z4069" s="3">
        <v>31.946999999999999</v>
      </c>
      <c r="AA4069" s="3">
        <v>23.434999999999999</v>
      </c>
      <c r="AB4069" s="3">
        <v>10.457000000000001</v>
      </c>
      <c r="AC4069" s="3">
        <v>35.901000000000003</v>
      </c>
      <c r="AD4069" s="3">
        <v>19.687999999999999</v>
      </c>
      <c r="AE4069" s="3">
        <v>6.92</v>
      </c>
      <c r="AF4069" s="3">
        <v>2.1339999999999999</v>
      </c>
      <c r="AG4069" s="3">
        <v>3.012</v>
      </c>
      <c r="AH4069" s="3">
        <v>4.1109999999999998</v>
      </c>
      <c r="AI4069" s="3">
        <v>4.3390000000000004</v>
      </c>
      <c r="AJ4069" s="3">
        <v>5.5519999999999996</v>
      </c>
      <c r="AK4069" s="3">
        <v>10.23</v>
      </c>
      <c r="AL4069" s="3">
        <v>24.52</v>
      </c>
      <c r="AM4069" s="3">
        <v>6.8369999999999997</v>
      </c>
      <c r="AN4069" s="3">
        <v>7.968</v>
      </c>
      <c r="AO4069" s="3">
        <v>16.635999999999999</v>
      </c>
      <c r="AP4069" s="3">
        <v>2.7679999999999998</v>
      </c>
      <c r="AQ4069" s="3">
        <v>6.6139999999999999</v>
      </c>
      <c r="AR4069" s="3">
        <v>7.5339999999999998</v>
      </c>
      <c r="AS4069" s="3">
        <v>6.5030000000000001</v>
      </c>
      <c r="AT4069" s="3">
        <v>0.39500000000000002</v>
      </c>
      <c r="AU4069" s="3">
        <v>3.1720000000000002</v>
      </c>
      <c r="AV4069" s="3">
        <v>4.4989999999999997</v>
      </c>
      <c r="AW4069" s="3">
        <v>4.9539999999999997</v>
      </c>
      <c r="AX4069" s="3">
        <v>5.0129999999999999</v>
      </c>
      <c r="AY4069" s="3">
        <v>5.04</v>
      </c>
      <c r="AZ4069" s="3">
        <v>4.9989999999999997</v>
      </c>
      <c r="BA4069">
        <v>4.9610000000000003</v>
      </c>
      <c r="BB4069">
        <v>2017</v>
      </c>
    </row>
    <row r="4070" spans="1:54" hidden="1" x14ac:dyDescent="0.2">
      <c r="A4070">
        <v>917</v>
      </c>
      <c r="B4070" t="s">
        <v>471</v>
      </c>
      <c r="C4070" t="s">
        <v>297</v>
      </c>
      <c r="D4070" t="s">
        <v>169</v>
      </c>
      <c r="E4070" t="s">
        <v>293</v>
      </c>
      <c r="F4070" t="s">
        <v>296</v>
      </c>
      <c r="G4070" t="s">
        <v>295</v>
      </c>
      <c r="I4070" t="s">
        <v>1317</v>
      </c>
      <c r="J4070" s="3" t="s">
        <v>215</v>
      </c>
      <c r="K4070" s="3" t="s">
        <v>215</v>
      </c>
      <c r="L4070" s="3" t="s">
        <v>215</v>
      </c>
      <c r="M4070" s="3" t="s">
        <v>215</v>
      </c>
      <c r="N4070" s="3" t="s">
        <v>215</v>
      </c>
      <c r="O4070" s="3" t="s">
        <v>215</v>
      </c>
      <c r="P4070" s="3" t="s">
        <v>215</v>
      </c>
      <c r="Q4070" s="3" t="s">
        <v>215</v>
      </c>
      <c r="R4070" s="3" t="s">
        <v>215</v>
      </c>
      <c r="S4070" s="3" t="s">
        <v>215</v>
      </c>
      <c r="T4070" s="3" t="s">
        <v>215</v>
      </c>
      <c r="U4070" s="3" t="s">
        <v>215</v>
      </c>
      <c r="V4070" s="3">
        <v>0.84399999999999997</v>
      </c>
      <c r="W4070" s="3">
        <v>8.6959999999999997</v>
      </c>
      <c r="X4070" s="3">
        <v>14.099</v>
      </c>
      <c r="Y4070" s="3">
        <v>18.457000000000001</v>
      </c>
      <c r="Z4070" s="3">
        <v>24.882000000000001</v>
      </c>
      <c r="AA4070" s="3">
        <v>28.111999999999998</v>
      </c>
      <c r="AB4070" s="3">
        <v>32.847000000000001</v>
      </c>
      <c r="AC4070" s="3">
        <v>45.933</v>
      </c>
      <c r="AD4070" s="3">
        <v>50.747</v>
      </c>
      <c r="AE4070" s="3">
        <v>52.616999999999997</v>
      </c>
      <c r="AF4070" s="3">
        <v>53.819000000000003</v>
      </c>
      <c r="AG4070" s="3">
        <v>56.834000000000003</v>
      </c>
      <c r="AH4070" s="3">
        <v>58.405000000000001</v>
      </c>
      <c r="AI4070" s="3">
        <v>61.279000000000003</v>
      </c>
      <c r="AJ4070" s="3">
        <v>64.403000000000006</v>
      </c>
      <c r="AK4070" s="3">
        <v>77.343999999999994</v>
      </c>
      <c r="AL4070" s="3">
        <v>92.834999999999994</v>
      </c>
      <c r="AM4070" s="3">
        <v>92.798000000000002</v>
      </c>
      <c r="AN4070" s="3">
        <v>110.639</v>
      </c>
      <c r="AO4070" s="3">
        <v>116.95399999999999</v>
      </c>
      <c r="AP4070" s="3">
        <v>125.72</v>
      </c>
      <c r="AQ4070" s="3">
        <v>130.71100000000001</v>
      </c>
      <c r="AR4070" s="3">
        <v>144.40299999999999</v>
      </c>
      <c r="AS4070" s="3">
        <v>149.244</v>
      </c>
      <c r="AT4070" s="3">
        <v>148.494</v>
      </c>
      <c r="AU4070" s="3">
        <v>153.922</v>
      </c>
      <c r="AV4070" s="3">
        <v>162.42400000000001</v>
      </c>
      <c r="AW4070" s="3">
        <v>170.81200000000001</v>
      </c>
      <c r="AX4070" s="3">
        <v>179.53700000000001</v>
      </c>
      <c r="AY4070" s="3">
        <v>188.512</v>
      </c>
      <c r="AZ4070" s="3">
        <v>197.935</v>
      </c>
      <c r="BA4070">
        <v>207.85</v>
      </c>
      <c r="BB4070">
        <v>2017</v>
      </c>
    </row>
    <row r="4071" spans="1:54" hidden="1" x14ac:dyDescent="0.2">
      <c r="A4071">
        <v>917</v>
      </c>
      <c r="B4071" t="s">
        <v>471</v>
      </c>
      <c r="C4071" t="s">
        <v>294</v>
      </c>
      <c r="D4071" t="s">
        <v>169</v>
      </c>
      <c r="E4071" t="s">
        <v>293</v>
      </c>
      <c r="F4071" t="s">
        <v>292</v>
      </c>
      <c r="G4071" t="s">
        <v>275</v>
      </c>
      <c r="I4071" t="s">
        <v>291</v>
      </c>
      <c r="J4071" s="3" t="s">
        <v>215</v>
      </c>
      <c r="K4071" s="3" t="s">
        <v>215</v>
      </c>
      <c r="L4071" s="3" t="s">
        <v>215</v>
      </c>
      <c r="M4071" s="3" t="s">
        <v>215</v>
      </c>
      <c r="N4071" s="3" t="s">
        <v>215</v>
      </c>
      <c r="O4071" s="3" t="s">
        <v>215</v>
      </c>
      <c r="P4071" s="3" t="s">
        <v>215</v>
      </c>
      <c r="Q4071" s="3" t="s">
        <v>215</v>
      </c>
      <c r="R4071" s="3" t="s">
        <v>215</v>
      </c>
      <c r="S4071" s="3" t="s">
        <v>215</v>
      </c>
      <c r="T4071" s="3" t="s">
        <v>215</v>
      </c>
      <c r="U4071" s="3" t="s">
        <v>215</v>
      </c>
      <c r="V4071" s="3" t="s">
        <v>215</v>
      </c>
      <c r="W4071" s="3">
        <v>929.86699999999996</v>
      </c>
      <c r="X4071" s="3">
        <v>62.124000000000002</v>
      </c>
      <c r="Y4071" s="3">
        <v>30.911999999999999</v>
      </c>
      <c r="Z4071" s="3">
        <v>34.814</v>
      </c>
      <c r="AA4071" s="3">
        <v>12.978999999999999</v>
      </c>
      <c r="AB4071" s="3">
        <v>16.844999999999999</v>
      </c>
      <c r="AC4071" s="3">
        <v>39.837000000000003</v>
      </c>
      <c r="AD4071" s="3">
        <v>10.48</v>
      </c>
      <c r="AE4071" s="3">
        <v>3.6850000000000001</v>
      </c>
      <c r="AF4071" s="3">
        <v>2.2850000000000001</v>
      </c>
      <c r="AG4071" s="3">
        <v>5.6029999999999998</v>
      </c>
      <c r="AH4071" s="3">
        <v>2.7639999999999998</v>
      </c>
      <c r="AI4071" s="3">
        <v>4.9210000000000003</v>
      </c>
      <c r="AJ4071" s="3">
        <v>5.0979999999999999</v>
      </c>
      <c r="AK4071" s="3">
        <v>20.094000000000001</v>
      </c>
      <c r="AL4071" s="3">
        <v>20.027999999999999</v>
      </c>
      <c r="AM4071" s="3">
        <v>-0.04</v>
      </c>
      <c r="AN4071" s="3">
        <v>19.225999999999999</v>
      </c>
      <c r="AO4071" s="3">
        <v>5.7080000000000002</v>
      </c>
      <c r="AP4071" s="3">
        <v>7.4950000000000001</v>
      </c>
      <c r="AQ4071" s="3">
        <v>3.97</v>
      </c>
      <c r="AR4071" s="3">
        <v>10.475</v>
      </c>
      <c r="AS4071" s="3">
        <v>3.3519999999999999</v>
      </c>
      <c r="AT4071" s="3">
        <v>-0.503</v>
      </c>
      <c r="AU4071" s="3">
        <v>3.6560000000000001</v>
      </c>
      <c r="AV4071" s="3">
        <v>5.5229999999999997</v>
      </c>
      <c r="AW4071" s="3">
        <v>5.1639999999999997</v>
      </c>
      <c r="AX4071" s="3">
        <v>5.1079999999999997</v>
      </c>
      <c r="AY4071" s="3">
        <v>4.9989999999999997</v>
      </c>
      <c r="AZ4071" s="3">
        <v>4.9989999999999997</v>
      </c>
      <c r="BA4071">
        <v>5.0090000000000003</v>
      </c>
      <c r="BB4071">
        <v>2017</v>
      </c>
    </row>
    <row r="4072" spans="1:54" hidden="1" x14ac:dyDescent="0.2">
      <c r="A4072">
        <v>917</v>
      </c>
      <c r="B4072" t="s">
        <v>471</v>
      </c>
      <c r="C4072" t="s">
        <v>290</v>
      </c>
      <c r="D4072" t="s">
        <v>169</v>
      </c>
      <c r="E4072" t="s">
        <v>289</v>
      </c>
      <c r="G4072" t="s">
        <v>288</v>
      </c>
    </row>
    <row r="4073" spans="1:54" hidden="1" x14ac:dyDescent="0.2">
      <c r="A4073">
        <v>917</v>
      </c>
      <c r="B4073" t="s">
        <v>471</v>
      </c>
      <c r="C4073" t="s">
        <v>287</v>
      </c>
      <c r="D4073" t="s">
        <v>169</v>
      </c>
      <c r="E4073" t="s">
        <v>286</v>
      </c>
      <c r="F4073" t="s">
        <v>285</v>
      </c>
      <c r="G4073" t="s">
        <v>275</v>
      </c>
      <c r="I4073" t="s">
        <v>1318</v>
      </c>
      <c r="J4073" s="3" t="s">
        <v>215</v>
      </c>
      <c r="K4073" s="3" t="s">
        <v>215</v>
      </c>
      <c r="L4073" s="3" t="s">
        <v>215</v>
      </c>
      <c r="M4073" s="3" t="s">
        <v>215</v>
      </c>
      <c r="N4073" s="3" t="s">
        <v>215</v>
      </c>
      <c r="O4073" s="3" t="s">
        <v>215</v>
      </c>
      <c r="P4073" s="3" t="s">
        <v>215</v>
      </c>
      <c r="Q4073" s="3" t="s">
        <v>215</v>
      </c>
      <c r="R4073" s="3" t="s">
        <v>215</v>
      </c>
      <c r="S4073" s="3" t="s">
        <v>215</v>
      </c>
      <c r="T4073" s="3" t="s">
        <v>215</v>
      </c>
      <c r="U4073" s="3" t="s">
        <v>215</v>
      </c>
      <c r="V4073" s="3" t="s">
        <v>215</v>
      </c>
      <c r="W4073" s="3">
        <v>-17.625</v>
      </c>
      <c r="X4073" s="3">
        <v>-22.109000000000002</v>
      </c>
      <c r="Y4073" s="3">
        <v>-18.510999999999999</v>
      </c>
      <c r="Z4073" s="3">
        <v>6.8949999999999996</v>
      </c>
      <c r="AA4073" s="3">
        <v>-20.187000000000001</v>
      </c>
      <c r="AB4073" s="3">
        <v>1.55</v>
      </c>
      <c r="AC4073" s="3">
        <v>-4.9180000000000001</v>
      </c>
      <c r="AD4073" s="3">
        <v>0.46899999999999997</v>
      </c>
      <c r="AE4073" s="3">
        <v>-9.93</v>
      </c>
      <c r="AF4073" s="3">
        <v>19.216000000000001</v>
      </c>
      <c r="AG4073" s="3">
        <v>13.098000000000001</v>
      </c>
      <c r="AH4073" s="3">
        <v>23.945</v>
      </c>
      <c r="AI4073" s="3">
        <v>12.802</v>
      </c>
      <c r="AJ4073" s="3">
        <v>44.609000000000002</v>
      </c>
      <c r="AK4073" s="3">
        <v>35.720999999999997</v>
      </c>
      <c r="AL4073" s="3">
        <v>24.038</v>
      </c>
      <c r="AM4073" s="3">
        <v>-22.010999999999999</v>
      </c>
      <c r="AN4073" s="3">
        <v>-13.785</v>
      </c>
      <c r="AO4073" s="3">
        <v>6.0019999999999998</v>
      </c>
      <c r="AP4073" s="3">
        <v>24.876000000000001</v>
      </c>
      <c r="AQ4073" s="3">
        <v>13.119</v>
      </c>
      <c r="AR4073" s="3">
        <v>7.5579999999999998</v>
      </c>
      <c r="AS4073" s="3">
        <v>-14.544</v>
      </c>
      <c r="AT4073" s="3">
        <v>4.766</v>
      </c>
      <c r="AU4073" s="3">
        <v>4.1189999999999998</v>
      </c>
      <c r="AV4073" s="3">
        <v>11.901999999999999</v>
      </c>
      <c r="AW4073" s="3">
        <v>8.9499999999999993</v>
      </c>
      <c r="AX4073" s="3">
        <v>7.226</v>
      </c>
      <c r="AY4073" s="3">
        <v>5.1740000000000004</v>
      </c>
      <c r="AZ4073" s="3">
        <v>4.915</v>
      </c>
      <c r="BA4073">
        <v>4.5830000000000002</v>
      </c>
      <c r="BB4073">
        <v>2016</v>
      </c>
    </row>
    <row r="4074" spans="1:54" hidden="1" x14ac:dyDescent="0.2">
      <c r="A4074">
        <v>917</v>
      </c>
      <c r="B4074" t="s">
        <v>471</v>
      </c>
      <c r="C4074" t="s">
        <v>284</v>
      </c>
      <c r="D4074" t="s">
        <v>169</v>
      </c>
      <c r="E4074" t="s">
        <v>283</v>
      </c>
      <c r="F4074" t="s">
        <v>282</v>
      </c>
      <c r="G4074" t="s">
        <v>275</v>
      </c>
      <c r="I4074" t="s">
        <v>1318</v>
      </c>
      <c r="J4074" s="3" t="s">
        <v>215</v>
      </c>
      <c r="K4074" s="3" t="s">
        <v>215</v>
      </c>
      <c r="L4074" s="3" t="s">
        <v>215</v>
      </c>
      <c r="M4074" s="3" t="s">
        <v>215</v>
      </c>
      <c r="N4074" s="3" t="s">
        <v>215</v>
      </c>
      <c r="O4074" s="3" t="s">
        <v>215</v>
      </c>
      <c r="P4074" s="3" t="s">
        <v>215</v>
      </c>
      <c r="Q4074" s="3" t="s">
        <v>215</v>
      </c>
      <c r="R4074" s="3" t="s">
        <v>215</v>
      </c>
      <c r="S4074" s="3" t="s">
        <v>215</v>
      </c>
      <c r="T4074" s="3" t="s">
        <v>215</v>
      </c>
      <c r="U4074" s="3" t="s">
        <v>215</v>
      </c>
      <c r="V4074" s="3" t="s">
        <v>215</v>
      </c>
      <c r="W4074" s="3">
        <v>23.952000000000002</v>
      </c>
      <c r="X4074" s="3">
        <v>-5.867</v>
      </c>
      <c r="Y4074" s="3">
        <v>33.104999999999997</v>
      </c>
      <c r="Z4074" s="3">
        <v>35.174999999999997</v>
      </c>
      <c r="AA4074" s="3">
        <v>-20.2</v>
      </c>
      <c r="AB4074" s="3">
        <v>0</v>
      </c>
      <c r="AC4074" s="3" t="s">
        <v>355</v>
      </c>
      <c r="AD4074" s="3">
        <v>-0.57199999999999995</v>
      </c>
      <c r="AE4074" s="3">
        <v>-8.0709999999999997</v>
      </c>
      <c r="AF4074" s="3">
        <v>21.445</v>
      </c>
      <c r="AG4074" s="3">
        <v>15.223000000000001</v>
      </c>
      <c r="AH4074" s="3">
        <v>21.344000000000001</v>
      </c>
      <c r="AI4074" s="3">
        <v>10.516</v>
      </c>
      <c r="AJ4074" s="3">
        <v>44.927</v>
      </c>
      <c r="AK4074" s="3">
        <v>36.872999999999998</v>
      </c>
      <c r="AL4074" s="3">
        <v>23.48</v>
      </c>
      <c r="AM4074" s="3">
        <v>-23.971</v>
      </c>
      <c r="AN4074" s="3">
        <v>-12.025</v>
      </c>
      <c r="AO4074" s="3">
        <v>6.5410000000000004</v>
      </c>
      <c r="AP4074" s="3">
        <v>21.312000000000001</v>
      </c>
      <c r="AQ4074" s="3">
        <v>22.48</v>
      </c>
      <c r="AR4074" s="3">
        <v>6.4729999999999999</v>
      </c>
      <c r="AS4074" s="3">
        <v>-17.085000000000001</v>
      </c>
      <c r="AT4074" s="3">
        <v>3.8849999999999998</v>
      </c>
      <c r="AU4074" s="3">
        <v>4.2759999999999998</v>
      </c>
      <c r="AV4074" s="3">
        <v>14.332000000000001</v>
      </c>
      <c r="AW4074" s="3">
        <v>10.048</v>
      </c>
      <c r="AX4074" s="3">
        <v>7.9809999999999999</v>
      </c>
      <c r="AY4074" s="3">
        <v>5.4889999999999999</v>
      </c>
      <c r="AZ4074" s="3">
        <v>5.27</v>
      </c>
      <c r="BA4074">
        <v>5.1020000000000003</v>
      </c>
      <c r="BB4074">
        <v>2016</v>
      </c>
    </row>
    <row r="4075" spans="1:54" hidden="1" x14ac:dyDescent="0.2">
      <c r="A4075">
        <v>917</v>
      </c>
      <c r="B4075" t="s">
        <v>471</v>
      </c>
      <c r="C4075" t="s">
        <v>281</v>
      </c>
      <c r="D4075" t="s">
        <v>169</v>
      </c>
      <c r="E4075" t="s">
        <v>280</v>
      </c>
      <c r="F4075" t="s">
        <v>279</v>
      </c>
      <c r="G4075" t="s">
        <v>275</v>
      </c>
      <c r="I4075" t="s">
        <v>1318</v>
      </c>
      <c r="J4075" s="3" t="s">
        <v>215</v>
      </c>
      <c r="K4075" s="3" t="s">
        <v>215</v>
      </c>
      <c r="L4075" s="3" t="s">
        <v>215</v>
      </c>
      <c r="M4075" s="3" t="s">
        <v>215</v>
      </c>
      <c r="N4075" s="3" t="s">
        <v>215</v>
      </c>
      <c r="O4075" s="3" t="s">
        <v>215</v>
      </c>
      <c r="P4075" s="3" t="s">
        <v>215</v>
      </c>
      <c r="Q4075" s="3" t="s">
        <v>215</v>
      </c>
      <c r="R4075" s="3" t="s">
        <v>215</v>
      </c>
      <c r="S4075" s="3" t="s">
        <v>215</v>
      </c>
      <c r="T4075" s="3" t="s">
        <v>215</v>
      </c>
      <c r="U4075" s="3" t="s">
        <v>215</v>
      </c>
      <c r="V4075" s="3" t="s">
        <v>215</v>
      </c>
      <c r="W4075" s="3">
        <v>-27.123000000000001</v>
      </c>
      <c r="X4075" s="3">
        <v>-18.97</v>
      </c>
      <c r="Y4075" s="3">
        <v>-17.364000000000001</v>
      </c>
      <c r="Z4075" s="3">
        <v>6.7009999999999996</v>
      </c>
      <c r="AA4075" s="3">
        <v>21.056000000000001</v>
      </c>
      <c r="AB4075" s="3">
        <v>-8.7349999999999994</v>
      </c>
      <c r="AC4075" s="3">
        <v>-10.412000000000001</v>
      </c>
      <c r="AD4075" s="3">
        <v>10.522</v>
      </c>
      <c r="AE4075" s="3">
        <v>-3.2389999999999999</v>
      </c>
      <c r="AF4075" s="3">
        <v>7.3159999999999998</v>
      </c>
      <c r="AG4075" s="3">
        <v>21.155999999999999</v>
      </c>
      <c r="AH4075" s="3">
        <v>19.97</v>
      </c>
      <c r="AI4075" s="3">
        <v>-3.907</v>
      </c>
      <c r="AJ4075" s="3">
        <v>20.934000000000001</v>
      </c>
      <c r="AK4075" s="3">
        <v>31.318000000000001</v>
      </c>
      <c r="AL4075" s="3">
        <v>17.652000000000001</v>
      </c>
      <c r="AM4075" s="3">
        <v>-7.9560000000000004</v>
      </c>
      <c r="AN4075" s="3">
        <v>-11.446999999999999</v>
      </c>
      <c r="AO4075" s="3">
        <v>12.835000000000001</v>
      </c>
      <c r="AP4075" s="3">
        <v>22.963000000000001</v>
      </c>
      <c r="AQ4075" s="3">
        <v>12.545999999999999</v>
      </c>
      <c r="AR4075" s="3">
        <v>-22.632999999999999</v>
      </c>
      <c r="AS4075" s="3">
        <v>-6.98</v>
      </c>
      <c r="AT4075" s="3">
        <v>-0.81499999999999995</v>
      </c>
      <c r="AU4075" s="3">
        <v>7.0510000000000002</v>
      </c>
      <c r="AV4075" s="3">
        <v>3.9609999999999999</v>
      </c>
      <c r="AW4075" s="3">
        <v>12.542999999999999</v>
      </c>
      <c r="AX4075" s="3">
        <v>9.0389999999999997</v>
      </c>
      <c r="AY4075" s="3">
        <v>5.1920000000000002</v>
      </c>
      <c r="AZ4075" s="3">
        <v>8.7829999999999995</v>
      </c>
      <c r="BA4075">
        <v>6.4569999999999999</v>
      </c>
      <c r="BB4075">
        <v>2016</v>
      </c>
    </row>
    <row r="4076" spans="1:54" hidden="1" x14ac:dyDescent="0.2">
      <c r="A4076">
        <v>917</v>
      </c>
      <c r="B4076" t="s">
        <v>471</v>
      </c>
      <c r="C4076" t="s">
        <v>278</v>
      </c>
      <c r="D4076" t="s">
        <v>169</v>
      </c>
      <c r="E4076" t="s">
        <v>277</v>
      </c>
      <c r="F4076" t="s">
        <v>276</v>
      </c>
      <c r="G4076" t="s">
        <v>275</v>
      </c>
      <c r="I4076" t="s">
        <v>1318</v>
      </c>
      <c r="J4076" s="3" t="s">
        <v>215</v>
      </c>
      <c r="K4076" s="3" t="s">
        <v>215</v>
      </c>
      <c r="L4076" s="3" t="s">
        <v>215</v>
      </c>
      <c r="M4076" s="3" t="s">
        <v>215</v>
      </c>
      <c r="N4076" s="3" t="s">
        <v>215</v>
      </c>
      <c r="O4076" s="3" t="s">
        <v>215</v>
      </c>
      <c r="P4076" s="3" t="s">
        <v>215</v>
      </c>
      <c r="Q4076" s="3" t="s">
        <v>215</v>
      </c>
      <c r="R4076" s="3" t="s">
        <v>215</v>
      </c>
      <c r="S4076" s="3" t="s">
        <v>215</v>
      </c>
      <c r="T4076" s="3" t="s">
        <v>215</v>
      </c>
      <c r="U4076" s="3" t="s">
        <v>215</v>
      </c>
      <c r="V4076" s="3" t="s">
        <v>215</v>
      </c>
      <c r="W4076" s="3">
        <v>25.013000000000002</v>
      </c>
      <c r="X4076" s="3">
        <v>-4.6040000000000001</v>
      </c>
      <c r="Y4076" s="3">
        <v>16.257000000000001</v>
      </c>
      <c r="Z4076" s="3">
        <v>22.007999999999999</v>
      </c>
      <c r="AA4076" s="3">
        <v>21.1</v>
      </c>
      <c r="AB4076" s="3">
        <v>1.4999999999999999E-2</v>
      </c>
      <c r="AC4076" s="3">
        <v>-4.9000000000000002E-2</v>
      </c>
      <c r="AD4076" s="3">
        <v>12.435</v>
      </c>
      <c r="AE4076" s="3">
        <v>-7.0650000000000004</v>
      </c>
      <c r="AF4076" s="3">
        <v>-2.5350000000000001</v>
      </c>
      <c r="AG4076" s="3">
        <v>25.821999999999999</v>
      </c>
      <c r="AH4076" s="3">
        <v>18.029</v>
      </c>
      <c r="AI4076" s="3">
        <v>-8.984</v>
      </c>
      <c r="AJ4076" s="3">
        <v>17.231999999999999</v>
      </c>
      <c r="AK4076" s="3">
        <v>17.204999999999998</v>
      </c>
      <c r="AL4076" s="3">
        <v>18.824000000000002</v>
      </c>
      <c r="AM4076" s="3">
        <v>-1.383</v>
      </c>
      <c r="AN4076" s="3">
        <v>-5.5369999999999999</v>
      </c>
      <c r="AO4076" s="3">
        <v>8.6679999999999993</v>
      </c>
      <c r="AP4076" s="3">
        <v>25.196999999999999</v>
      </c>
      <c r="AQ4076" s="3">
        <v>14.423999999999999</v>
      </c>
      <c r="AR4076" s="3">
        <v>-25.361999999999998</v>
      </c>
      <c r="AS4076" s="3">
        <v>-15.247</v>
      </c>
      <c r="AT4076" s="3">
        <v>-2.5529999999999999</v>
      </c>
      <c r="AU4076" s="3">
        <v>4.7039999999999997</v>
      </c>
      <c r="AV4076" s="3">
        <v>1.292</v>
      </c>
      <c r="AW4076" s="3">
        <v>15.205</v>
      </c>
      <c r="AX4076" s="3">
        <v>9.5879999999999992</v>
      </c>
      <c r="AY4076" s="3">
        <v>3.7250000000000001</v>
      </c>
      <c r="AZ4076" s="3">
        <v>9.5879999999999992</v>
      </c>
      <c r="BA4076">
        <v>6.032</v>
      </c>
      <c r="BB4076">
        <v>2016</v>
      </c>
    </row>
    <row r="4077" spans="1:54" hidden="1" x14ac:dyDescent="0.2">
      <c r="A4077">
        <v>917</v>
      </c>
      <c r="B4077" t="s">
        <v>471</v>
      </c>
      <c r="C4077" t="s">
        <v>274</v>
      </c>
      <c r="D4077" t="s">
        <v>169</v>
      </c>
      <c r="E4077" t="s">
        <v>273</v>
      </c>
      <c r="F4077" t="s">
        <v>272</v>
      </c>
      <c r="G4077" t="s">
        <v>271</v>
      </c>
      <c r="I4077" t="s">
        <v>1319</v>
      </c>
      <c r="J4077" s="3" t="s">
        <v>215</v>
      </c>
      <c r="K4077" s="3" t="s">
        <v>215</v>
      </c>
      <c r="L4077" s="3" t="s">
        <v>215</v>
      </c>
      <c r="M4077" s="3" t="s">
        <v>215</v>
      </c>
      <c r="N4077" s="3" t="s">
        <v>215</v>
      </c>
      <c r="O4077" s="3" t="s">
        <v>215</v>
      </c>
      <c r="P4077" s="3" t="s">
        <v>215</v>
      </c>
      <c r="Q4077" s="3" t="s">
        <v>215</v>
      </c>
      <c r="R4077" s="3" t="s">
        <v>215</v>
      </c>
      <c r="S4077" s="3" t="s">
        <v>215</v>
      </c>
      <c r="T4077" s="3" t="s">
        <v>215</v>
      </c>
      <c r="U4077" s="3" t="s">
        <v>215</v>
      </c>
      <c r="V4077" s="3" t="s">
        <v>215</v>
      </c>
      <c r="W4077" s="3" t="s">
        <v>215</v>
      </c>
      <c r="X4077" s="3">
        <v>4.1139999999999999</v>
      </c>
      <c r="Y4077" s="3">
        <v>5.742</v>
      </c>
      <c r="Z4077" s="3">
        <v>7.8150000000000004</v>
      </c>
      <c r="AA4077" s="3">
        <v>5.7469999999999999</v>
      </c>
      <c r="AB4077" s="3">
        <v>5.8739999999999997</v>
      </c>
      <c r="AC4077" s="3">
        <v>7.1959999999999997</v>
      </c>
      <c r="AD4077" s="3">
        <v>7.5439999999999996</v>
      </c>
      <c r="AE4077" s="3">
        <v>7.8390000000000004</v>
      </c>
      <c r="AF4077" s="3">
        <v>12.55</v>
      </c>
      <c r="AG4077" s="3">
        <v>9.9030000000000005</v>
      </c>
      <c r="AH4077" s="3">
        <v>8.5299999999999994</v>
      </c>
      <c r="AI4077" s="3">
        <v>8.1170000000000009</v>
      </c>
      <c r="AJ4077" s="3">
        <v>8.2669999999999995</v>
      </c>
      <c r="AK4077" s="3">
        <v>8.1530000000000005</v>
      </c>
      <c r="AL4077" s="3">
        <v>8.2189999999999994</v>
      </c>
      <c r="AM4077" s="3">
        <v>8.4169999999999998</v>
      </c>
      <c r="AN4077" s="3">
        <v>8.6440000000000001</v>
      </c>
      <c r="AO4077" s="3">
        <v>8.5299999999999994</v>
      </c>
      <c r="AP4077" s="3">
        <v>8.4269999999999996</v>
      </c>
      <c r="AQ4077" s="3">
        <v>8.3320000000000007</v>
      </c>
      <c r="AR4077" s="3">
        <v>8.0459999999999994</v>
      </c>
      <c r="AS4077" s="3">
        <v>7.5540000000000003</v>
      </c>
      <c r="AT4077" s="3">
        <v>7.2110000000000003</v>
      </c>
      <c r="AU4077" s="3">
        <v>7.12</v>
      </c>
      <c r="AV4077" s="3">
        <v>7.0289999999999999</v>
      </c>
      <c r="AW4077" s="3">
        <v>7.0289999999999999</v>
      </c>
      <c r="AX4077" s="3">
        <v>7.0289999999999999</v>
      </c>
      <c r="AY4077" s="3">
        <v>7.0289999999999999</v>
      </c>
      <c r="AZ4077" s="3">
        <v>7.0289999999999999</v>
      </c>
      <c r="BA4077">
        <v>7.0289999999999999</v>
      </c>
      <c r="BB4077">
        <v>2015</v>
      </c>
    </row>
    <row r="4078" spans="1:54" hidden="1" x14ac:dyDescent="0.2">
      <c r="A4078">
        <v>917</v>
      </c>
      <c r="B4078" t="s">
        <v>471</v>
      </c>
      <c r="C4078" t="s">
        <v>270</v>
      </c>
      <c r="D4078" t="s">
        <v>169</v>
      </c>
      <c r="E4078" t="s">
        <v>269</v>
      </c>
      <c r="F4078" t="s">
        <v>268</v>
      </c>
      <c r="G4078" t="s">
        <v>264</v>
      </c>
      <c r="H4078" t="s">
        <v>263</v>
      </c>
    </row>
    <row r="4079" spans="1:54" hidden="1" x14ac:dyDescent="0.2">
      <c r="A4079">
        <v>917</v>
      </c>
      <c r="B4079" t="s">
        <v>471</v>
      </c>
      <c r="C4079" t="s">
        <v>267</v>
      </c>
      <c r="D4079" t="s">
        <v>169</v>
      </c>
      <c r="E4079" t="s">
        <v>266</v>
      </c>
      <c r="F4079" t="s">
        <v>265</v>
      </c>
      <c r="G4079" t="s">
        <v>264</v>
      </c>
      <c r="H4079" t="s">
        <v>263</v>
      </c>
      <c r="I4079" t="s">
        <v>1320</v>
      </c>
      <c r="J4079" s="3" t="s">
        <v>215</v>
      </c>
      <c r="K4079" s="3" t="s">
        <v>215</v>
      </c>
      <c r="L4079" s="3" t="s">
        <v>215</v>
      </c>
      <c r="M4079" s="3" t="s">
        <v>215</v>
      </c>
      <c r="N4079" s="3" t="s">
        <v>215</v>
      </c>
      <c r="O4079" s="3" t="s">
        <v>215</v>
      </c>
      <c r="P4079" s="3" t="s">
        <v>215</v>
      </c>
      <c r="Q4079" s="3" t="s">
        <v>215</v>
      </c>
      <c r="R4079" s="3" t="s">
        <v>215</v>
      </c>
      <c r="S4079" s="3" t="s">
        <v>215</v>
      </c>
      <c r="T4079" s="3" t="s">
        <v>215</v>
      </c>
      <c r="U4079" s="3" t="s">
        <v>215</v>
      </c>
      <c r="V4079" s="3">
        <v>4.43</v>
      </c>
      <c r="W4079" s="3">
        <v>4.5049999999999999</v>
      </c>
      <c r="X4079" s="3">
        <v>4.5250000000000004</v>
      </c>
      <c r="Y4079" s="3">
        <v>4.5960000000000001</v>
      </c>
      <c r="Z4079" s="3">
        <v>4.6609999999999996</v>
      </c>
      <c r="AA4079" s="3">
        <v>4.7320000000000002</v>
      </c>
      <c r="AB4079" s="3">
        <v>4.806</v>
      </c>
      <c r="AC4079" s="3">
        <v>4.875</v>
      </c>
      <c r="AD4079" s="3">
        <v>4.9219999999999997</v>
      </c>
      <c r="AE4079" s="3">
        <v>4.968</v>
      </c>
      <c r="AF4079" s="3">
        <v>5.0129999999999999</v>
      </c>
      <c r="AG4079" s="3">
        <v>5.0730000000000004</v>
      </c>
      <c r="AH4079" s="3">
        <v>5.1360000000000001</v>
      </c>
      <c r="AI4079" s="3">
        <v>5.1890000000000001</v>
      </c>
      <c r="AJ4079" s="3">
        <v>5.2480000000000002</v>
      </c>
      <c r="AK4079" s="3">
        <v>5.2889999999999997</v>
      </c>
      <c r="AL4079" s="3">
        <v>5.3479999999999999</v>
      </c>
      <c r="AM4079" s="3">
        <v>5.4180000000000001</v>
      </c>
      <c r="AN4079" s="3">
        <v>5.4779999999999998</v>
      </c>
      <c r="AO4079" s="3">
        <v>5.5519999999999996</v>
      </c>
      <c r="AP4079" s="3">
        <v>5.6630000000000003</v>
      </c>
      <c r="AQ4079" s="3">
        <v>5.7770000000000001</v>
      </c>
      <c r="AR4079" s="3">
        <v>5.8949999999999996</v>
      </c>
      <c r="AS4079" s="3">
        <v>6.0190000000000001</v>
      </c>
      <c r="AT4079" s="3">
        <v>6.14</v>
      </c>
      <c r="AU4079" s="3">
        <v>6.2629999999999999</v>
      </c>
      <c r="AV4079" s="3">
        <v>6.3890000000000002</v>
      </c>
      <c r="AW4079" s="3">
        <v>6.5170000000000003</v>
      </c>
      <c r="AX4079" s="3">
        <v>6.6479999999999997</v>
      </c>
      <c r="AY4079" s="3">
        <v>6.7809999999999997</v>
      </c>
      <c r="AZ4079" s="3">
        <v>6.9169999999999998</v>
      </c>
      <c r="BA4079">
        <v>7.056</v>
      </c>
      <c r="BB4079">
        <v>2015</v>
      </c>
    </row>
    <row r="4080" spans="1:54" hidden="1" x14ac:dyDescent="0.2">
      <c r="A4080">
        <v>917</v>
      </c>
      <c r="B4080" t="s">
        <v>471</v>
      </c>
      <c r="C4080" t="s">
        <v>262</v>
      </c>
      <c r="D4080" t="s">
        <v>169</v>
      </c>
      <c r="E4080" t="s">
        <v>260</v>
      </c>
      <c r="F4080" t="s">
        <v>259</v>
      </c>
      <c r="G4080" t="s">
        <v>225</v>
      </c>
      <c r="H4080" t="s">
        <v>222</v>
      </c>
      <c r="I4080" t="s">
        <v>1321</v>
      </c>
      <c r="J4080" s="3" t="s">
        <v>215</v>
      </c>
      <c r="K4080" s="3" t="s">
        <v>215</v>
      </c>
      <c r="L4080" s="3" t="s">
        <v>215</v>
      </c>
      <c r="M4080" s="3" t="s">
        <v>215</v>
      </c>
      <c r="N4080" s="3" t="s">
        <v>215</v>
      </c>
      <c r="O4080" s="3" t="s">
        <v>215</v>
      </c>
      <c r="P4080" s="3" t="s">
        <v>215</v>
      </c>
      <c r="Q4080" s="3" t="s">
        <v>215</v>
      </c>
      <c r="R4080" s="3" t="s">
        <v>215</v>
      </c>
      <c r="S4080" s="3" t="s">
        <v>215</v>
      </c>
      <c r="T4080" s="3" t="s">
        <v>215</v>
      </c>
      <c r="U4080" s="3" t="s">
        <v>215</v>
      </c>
      <c r="V4080" s="3" t="s">
        <v>215</v>
      </c>
      <c r="W4080" s="3">
        <v>1.3180000000000001</v>
      </c>
      <c r="X4080" s="3">
        <v>2.5030000000000001</v>
      </c>
      <c r="Y4080" s="3">
        <v>3.9329999999999998</v>
      </c>
      <c r="Z4080" s="3">
        <v>4.5670000000000002</v>
      </c>
      <c r="AA4080" s="3">
        <v>6.702</v>
      </c>
      <c r="AB4080" s="3">
        <v>8.1910000000000007</v>
      </c>
      <c r="AC4080" s="3">
        <v>10.895</v>
      </c>
      <c r="AD4080" s="3">
        <v>12.757</v>
      </c>
      <c r="AE4080" s="3">
        <v>15.766999999999999</v>
      </c>
      <c r="AF4080" s="3">
        <v>17.672999999999998</v>
      </c>
      <c r="AG4080" s="3">
        <v>19.213000000000001</v>
      </c>
      <c r="AH4080" s="3">
        <v>22.234000000000002</v>
      </c>
      <c r="AI4080" s="3">
        <v>25.504000000000001</v>
      </c>
      <c r="AJ4080" s="3">
        <v>30.765000000000001</v>
      </c>
      <c r="AK4080" s="3">
        <v>43.79</v>
      </c>
      <c r="AL4080" s="3">
        <v>56.036000000000001</v>
      </c>
      <c r="AM4080" s="3">
        <v>66.239000000000004</v>
      </c>
      <c r="AN4080" s="3">
        <v>68.665999999999997</v>
      </c>
      <c r="AO4080" s="3">
        <v>93.41</v>
      </c>
      <c r="AP4080" s="3">
        <v>107.8</v>
      </c>
      <c r="AQ4080" s="3">
        <v>122.39</v>
      </c>
      <c r="AR4080" s="3">
        <v>142.03</v>
      </c>
      <c r="AS4080" s="3">
        <v>153.333</v>
      </c>
      <c r="AT4080" s="3">
        <v>158.88900000000001</v>
      </c>
      <c r="AU4080" s="3">
        <v>186.42500000000001</v>
      </c>
      <c r="AV4080" s="3">
        <v>185.85599999999999</v>
      </c>
      <c r="AW4080" s="3">
        <v>193.38</v>
      </c>
      <c r="AX4080" s="3">
        <v>209.078</v>
      </c>
      <c r="AY4080" s="3">
        <v>230.35300000000001</v>
      </c>
      <c r="AZ4080" s="3">
        <v>250.70500000000001</v>
      </c>
      <c r="BA4080">
        <v>271.96699999999998</v>
      </c>
      <c r="BB4080">
        <v>2016</v>
      </c>
    </row>
    <row r="4081" spans="1:54" hidden="1" x14ac:dyDescent="0.2">
      <c r="A4081">
        <v>917</v>
      </c>
      <c r="B4081" t="s">
        <v>471</v>
      </c>
      <c r="C4081" t="s">
        <v>261</v>
      </c>
      <c r="D4081" t="s">
        <v>169</v>
      </c>
      <c r="E4081" t="s">
        <v>260</v>
      </c>
      <c r="F4081" t="s">
        <v>259</v>
      </c>
      <c r="G4081" t="s">
        <v>217</v>
      </c>
      <c r="I4081" t="s">
        <v>258</v>
      </c>
      <c r="J4081" s="3" t="s">
        <v>215</v>
      </c>
      <c r="K4081" s="3" t="s">
        <v>215</v>
      </c>
      <c r="L4081" s="3" t="s">
        <v>215</v>
      </c>
      <c r="M4081" s="3" t="s">
        <v>215</v>
      </c>
      <c r="N4081" s="3" t="s">
        <v>215</v>
      </c>
      <c r="O4081" s="3" t="s">
        <v>215</v>
      </c>
      <c r="P4081" s="3" t="s">
        <v>215</v>
      </c>
      <c r="Q4081" s="3" t="s">
        <v>215</v>
      </c>
      <c r="R4081" s="3" t="s">
        <v>215</v>
      </c>
      <c r="S4081" s="3" t="s">
        <v>215</v>
      </c>
      <c r="T4081" s="3" t="s">
        <v>215</v>
      </c>
      <c r="U4081" s="3" t="s">
        <v>215</v>
      </c>
      <c r="V4081" s="3" t="s">
        <v>215</v>
      </c>
      <c r="W4081" s="3">
        <v>24.61</v>
      </c>
      <c r="X4081" s="3">
        <v>20.754000000000001</v>
      </c>
      <c r="Y4081" s="3">
        <v>24.359000000000002</v>
      </c>
      <c r="Z4081" s="3">
        <v>19.516999999999999</v>
      </c>
      <c r="AA4081" s="3">
        <v>21.85</v>
      </c>
      <c r="AB4081" s="3">
        <v>23.972000000000001</v>
      </c>
      <c r="AC4081" s="3">
        <v>22.359000000000002</v>
      </c>
      <c r="AD4081" s="3">
        <v>19.518000000000001</v>
      </c>
      <c r="AE4081" s="3">
        <v>21.341000000000001</v>
      </c>
      <c r="AF4081" s="3">
        <v>23.45</v>
      </c>
      <c r="AG4081" s="3">
        <v>22.908000000000001</v>
      </c>
      <c r="AH4081" s="3">
        <v>23.565000000000001</v>
      </c>
      <c r="AI4081" s="3">
        <v>25.277000000000001</v>
      </c>
      <c r="AJ4081" s="3">
        <v>27.033999999999999</v>
      </c>
      <c r="AK4081" s="3">
        <v>30.86</v>
      </c>
      <c r="AL4081" s="3">
        <v>29.808</v>
      </c>
      <c r="AM4081" s="3">
        <v>32.917999999999999</v>
      </c>
      <c r="AN4081" s="3">
        <v>31.16</v>
      </c>
      <c r="AO4081" s="3">
        <v>32.661999999999999</v>
      </c>
      <c r="AP4081" s="3">
        <v>34.720999999999997</v>
      </c>
      <c r="AQ4081" s="3">
        <v>34.447000000000003</v>
      </c>
      <c r="AR4081" s="3">
        <v>35.445999999999998</v>
      </c>
      <c r="AS4081" s="3">
        <v>35.618000000000002</v>
      </c>
      <c r="AT4081" s="3">
        <v>34.69</v>
      </c>
      <c r="AU4081" s="3">
        <v>37.79</v>
      </c>
      <c r="AV4081" s="3">
        <v>35.055999999999997</v>
      </c>
      <c r="AW4081" s="3">
        <v>33.47</v>
      </c>
      <c r="AX4081" s="3">
        <v>33.344999999999999</v>
      </c>
      <c r="AY4081" s="3">
        <v>34.039000000000001</v>
      </c>
      <c r="AZ4081" s="3">
        <v>34.043999999999997</v>
      </c>
      <c r="BA4081">
        <v>34.213000000000001</v>
      </c>
      <c r="BB4081">
        <v>2016</v>
      </c>
    </row>
    <row r="4082" spans="1:54" hidden="1" x14ac:dyDescent="0.2">
      <c r="A4082">
        <v>917</v>
      </c>
      <c r="B4082" t="s">
        <v>471</v>
      </c>
      <c r="C4082" t="s">
        <v>257</v>
      </c>
      <c r="D4082" t="s">
        <v>169</v>
      </c>
      <c r="E4082" t="s">
        <v>255</v>
      </c>
      <c r="F4082" t="s">
        <v>254</v>
      </c>
      <c r="G4082" t="s">
        <v>225</v>
      </c>
      <c r="H4082" t="s">
        <v>222</v>
      </c>
      <c r="I4082" t="s">
        <v>1321</v>
      </c>
      <c r="J4082" s="3" t="s">
        <v>215</v>
      </c>
      <c r="K4082" s="3" t="s">
        <v>215</v>
      </c>
      <c r="L4082" s="3" t="s">
        <v>215</v>
      </c>
      <c r="M4082" s="3" t="s">
        <v>215</v>
      </c>
      <c r="N4082" s="3" t="s">
        <v>215</v>
      </c>
      <c r="O4082" s="3" t="s">
        <v>215</v>
      </c>
      <c r="P4082" s="3" t="s">
        <v>215</v>
      </c>
      <c r="Q4082" s="3" t="s">
        <v>215</v>
      </c>
      <c r="R4082" s="3" t="s">
        <v>215</v>
      </c>
      <c r="S4082" s="3" t="s">
        <v>215</v>
      </c>
      <c r="T4082" s="3" t="s">
        <v>215</v>
      </c>
      <c r="U4082" s="3" t="s">
        <v>215</v>
      </c>
      <c r="V4082" s="3" t="s">
        <v>215</v>
      </c>
      <c r="W4082" s="3" t="s">
        <v>215</v>
      </c>
      <c r="X4082" s="3" t="s">
        <v>215</v>
      </c>
      <c r="Y4082" s="3">
        <v>6.1150000000000002</v>
      </c>
      <c r="Z4082" s="3">
        <v>6.6950000000000003</v>
      </c>
      <c r="AA4082" s="3">
        <v>9.5570000000000004</v>
      </c>
      <c r="AB4082" s="3">
        <v>12.281000000000001</v>
      </c>
      <c r="AC4082" s="3">
        <v>17.486999999999998</v>
      </c>
      <c r="AD4082" s="3">
        <v>19.748000000000001</v>
      </c>
      <c r="AE4082" s="3">
        <v>20.753</v>
      </c>
      <c r="AF4082" s="3">
        <v>22.12</v>
      </c>
      <c r="AG4082" s="3">
        <v>23.548999999999999</v>
      </c>
      <c r="AH4082" s="3">
        <v>26.849</v>
      </c>
      <c r="AI4082" s="3">
        <v>29.873000000000001</v>
      </c>
      <c r="AJ4082" s="3">
        <v>34.26</v>
      </c>
      <c r="AK4082" s="3">
        <v>45.151000000000003</v>
      </c>
      <c r="AL4082" s="3">
        <v>55.094000000000001</v>
      </c>
      <c r="AM4082" s="3">
        <v>69.164000000000001</v>
      </c>
      <c r="AN4082" s="3">
        <v>81.754000000000005</v>
      </c>
      <c r="AO4082" s="3">
        <v>106.867</v>
      </c>
      <c r="AP4082" s="3">
        <v>126.001</v>
      </c>
      <c r="AQ4082" s="3">
        <v>135.535</v>
      </c>
      <c r="AR4082" s="3">
        <v>139.857</v>
      </c>
      <c r="AS4082" s="3">
        <v>158.33600000000001</v>
      </c>
      <c r="AT4082" s="3">
        <v>179.786</v>
      </c>
      <c r="AU4082" s="3">
        <v>202.92</v>
      </c>
      <c r="AV4082" s="3">
        <v>199.309</v>
      </c>
      <c r="AW4082" s="3">
        <v>207.81100000000001</v>
      </c>
      <c r="AX4082" s="3">
        <v>223.51599999999999</v>
      </c>
      <c r="AY4082" s="3">
        <v>244.55799999999999</v>
      </c>
      <c r="AZ4082" s="3">
        <v>264.66500000000002</v>
      </c>
      <c r="BA4082">
        <v>287.09699999999998</v>
      </c>
      <c r="BB4082">
        <v>2016</v>
      </c>
    </row>
    <row r="4083" spans="1:54" hidden="1" x14ac:dyDescent="0.2">
      <c r="A4083">
        <v>917</v>
      </c>
      <c r="B4083" t="s">
        <v>471</v>
      </c>
      <c r="C4083" t="s">
        <v>256</v>
      </c>
      <c r="D4083" t="s">
        <v>169</v>
      </c>
      <c r="E4083" t="s">
        <v>255</v>
      </c>
      <c r="F4083" t="s">
        <v>254</v>
      </c>
      <c r="G4083" t="s">
        <v>217</v>
      </c>
      <c r="I4083" t="s">
        <v>253</v>
      </c>
      <c r="J4083" s="3" t="s">
        <v>215</v>
      </c>
      <c r="K4083" s="3" t="s">
        <v>215</v>
      </c>
      <c r="L4083" s="3" t="s">
        <v>215</v>
      </c>
      <c r="M4083" s="3" t="s">
        <v>215</v>
      </c>
      <c r="N4083" s="3" t="s">
        <v>215</v>
      </c>
      <c r="O4083" s="3" t="s">
        <v>215</v>
      </c>
      <c r="P4083" s="3" t="s">
        <v>215</v>
      </c>
      <c r="Q4083" s="3" t="s">
        <v>215</v>
      </c>
      <c r="R4083" s="3" t="s">
        <v>215</v>
      </c>
      <c r="S4083" s="3" t="s">
        <v>215</v>
      </c>
      <c r="T4083" s="3" t="s">
        <v>215</v>
      </c>
      <c r="U4083" s="3" t="s">
        <v>215</v>
      </c>
      <c r="V4083" s="3" t="s">
        <v>215</v>
      </c>
      <c r="W4083" s="3" t="s">
        <v>215</v>
      </c>
      <c r="X4083" s="3" t="s">
        <v>215</v>
      </c>
      <c r="Y4083" s="3">
        <v>37.875999999999998</v>
      </c>
      <c r="Z4083" s="3">
        <v>28.613</v>
      </c>
      <c r="AA4083" s="3">
        <v>31.158000000000001</v>
      </c>
      <c r="AB4083" s="3">
        <v>35.941000000000003</v>
      </c>
      <c r="AC4083" s="3">
        <v>35.887</v>
      </c>
      <c r="AD4083" s="3">
        <v>30.215</v>
      </c>
      <c r="AE4083" s="3">
        <v>28.088000000000001</v>
      </c>
      <c r="AF4083" s="3">
        <v>29.35</v>
      </c>
      <c r="AG4083" s="3">
        <v>28.077000000000002</v>
      </c>
      <c r="AH4083" s="3">
        <v>28.457000000000001</v>
      </c>
      <c r="AI4083" s="3">
        <v>29.606999999999999</v>
      </c>
      <c r="AJ4083" s="3">
        <v>30.106000000000002</v>
      </c>
      <c r="AK4083" s="3">
        <v>31.818999999999999</v>
      </c>
      <c r="AL4083" s="3">
        <v>29.306000000000001</v>
      </c>
      <c r="AM4083" s="3">
        <v>34.372</v>
      </c>
      <c r="AN4083" s="3">
        <v>37.098999999999997</v>
      </c>
      <c r="AO4083" s="3">
        <v>37.366999999999997</v>
      </c>
      <c r="AP4083" s="3">
        <v>40.584000000000003</v>
      </c>
      <c r="AQ4083" s="3">
        <v>38.146999999999998</v>
      </c>
      <c r="AR4083" s="3">
        <v>34.904000000000003</v>
      </c>
      <c r="AS4083" s="3">
        <v>36.78</v>
      </c>
      <c r="AT4083" s="3">
        <v>39.252000000000002</v>
      </c>
      <c r="AU4083" s="3">
        <v>41.133000000000003</v>
      </c>
      <c r="AV4083" s="3">
        <v>37.594000000000001</v>
      </c>
      <c r="AW4083" s="3">
        <v>35.968000000000004</v>
      </c>
      <c r="AX4083" s="3">
        <v>35.646999999999998</v>
      </c>
      <c r="AY4083" s="3">
        <v>36.137999999999998</v>
      </c>
      <c r="AZ4083" s="3">
        <v>35.939</v>
      </c>
      <c r="BA4083">
        <v>36.116</v>
      </c>
      <c r="BB4083">
        <v>2016</v>
      </c>
    </row>
    <row r="4084" spans="1:54" hidden="1" x14ac:dyDescent="0.2">
      <c r="A4084">
        <v>917</v>
      </c>
      <c r="B4084" t="s">
        <v>471</v>
      </c>
      <c r="C4084" t="s">
        <v>252</v>
      </c>
      <c r="D4084" t="s">
        <v>169</v>
      </c>
      <c r="E4084" t="s">
        <v>250</v>
      </c>
      <c r="F4084" t="s">
        <v>249</v>
      </c>
      <c r="G4084" t="s">
        <v>225</v>
      </c>
      <c r="H4084" t="s">
        <v>222</v>
      </c>
      <c r="I4084" t="s">
        <v>1321</v>
      </c>
      <c r="J4084" s="3" t="s">
        <v>215</v>
      </c>
      <c r="K4084" s="3" t="s">
        <v>215</v>
      </c>
      <c r="L4084" s="3" t="s">
        <v>215</v>
      </c>
      <c r="M4084" s="3" t="s">
        <v>215</v>
      </c>
      <c r="N4084" s="3" t="s">
        <v>215</v>
      </c>
      <c r="O4084" s="3" t="s">
        <v>215</v>
      </c>
      <c r="P4084" s="3" t="s">
        <v>215</v>
      </c>
      <c r="Q4084" s="3" t="s">
        <v>215</v>
      </c>
      <c r="R4084" s="3" t="s">
        <v>215</v>
      </c>
      <c r="S4084" s="3" t="s">
        <v>215</v>
      </c>
      <c r="T4084" s="3" t="s">
        <v>215</v>
      </c>
      <c r="U4084" s="3" t="s">
        <v>215</v>
      </c>
      <c r="V4084" s="3" t="s">
        <v>215</v>
      </c>
      <c r="W4084" s="3" t="s">
        <v>215</v>
      </c>
      <c r="X4084" s="3" t="s">
        <v>215</v>
      </c>
      <c r="Y4084" s="3">
        <v>-2.1819999999999999</v>
      </c>
      <c r="Z4084" s="3">
        <v>-2.1280000000000001</v>
      </c>
      <c r="AA4084" s="3">
        <v>-2.855</v>
      </c>
      <c r="AB4084" s="3">
        <v>-4.09</v>
      </c>
      <c r="AC4084" s="3">
        <v>-6.5919999999999996</v>
      </c>
      <c r="AD4084" s="3">
        <v>-6.9909999999999997</v>
      </c>
      <c r="AE4084" s="3">
        <v>-4.9850000000000003</v>
      </c>
      <c r="AF4084" s="3">
        <v>-4.4470000000000001</v>
      </c>
      <c r="AG4084" s="3">
        <v>-4.3360000000000003</v>
      </c>
      <c r="AH4084" s="3">
        <v>-4.6150000000000002</v>
      </c>
      <c r="AI4084" s="3">
        <v>-4.3689999999999998</v>
      </c>
      <c r="AJ4084" s="3">
        <v>-3.4950000000000001</v>
      </c>
      <c r="AK4084" s="3">
        <v>-1.36</v>
      </c>
      <c r="AL4084" s="3">
        <v>0.94199999999999995</v>
      </c>
      <c r="AM4084" s="3">
        <v>-2.9249999999999998</v>
      </c>
      <c r="AN4084" s="3">
        <v>-13.087999999999999</v>
      </c>
      <c r="AO4084" s="3">
        <v>-13.456</v>
      </c>
      <c r="AP4084" s="3">
        <v>-18.201000000000001</v>
      </c>
      <c r="AQ4084" s="3">
        <v>-13.145</v>
      </c>
      <c r="AR4084" s="3">
        <v>2.173</v>
      </c>
      <c r="AS4084" s="3">
        <v>-5.0030000000000001</v>
      </c>
      <c r="AT4084" s="3">
        <v>-20.896999999999998</v>
      </c>
      <c r="AU4084" s="3">
        <v>-16.495999999999999</v>
      </c>
      <c r="AV4084" s="3">
        <v>-13.452999999999999</v>
      </c>
      <c r="AW4084" s="3">
        <v>-14.430999999999999</v>
      </c>
      <c r="AX4084" s="3">
        <v>-14.438000000000001</v>
      </c>
      <c r="AY4084" s="3">
        <v>-14.205</v>
      </c>
      <c r="AZ4084" s="3">
        <v>-13.96</v>
      </c>
      <c r="BA4084">
        <v>-15.13</v>
      </c>
      <c r="BB4084">
        <v>2016</v>
      </c>
    </row>
    <row r="4085" spans="1:54" hidden="1" x14ac:dyDescent="0.2">
      <c r="A4085">
        <v>917</v>
      </c>
      <c r="B4085" t="s">
        <v>471</v>
      </c>
      <c r="C4085" t="s">
        <v>251</v>
      </c>
      <c r="D4085" t="s">
        <v>169</v>
      </c>
      <c r="E4085" t="s">
        <v>250</v>
      </c>
      <c r="F4085" t="s">
        <v>249</v>
      </c>
      <c r="G4085" t="s">
        <v>217</v>
      </c>
      <c r="I4085" t="s">
        <v>248</v>
      </c>
      <c r="J4085" s="3" t="s">
        <v>215</v>
      </c>
      <c r="K4085" s="3" t="s">
        <v>215</v>
      </c>
      <c r="L4085" s="3" t="s">
        <v>215</v>
      </c>
      <c r="M4085" s="3" t="s">
        <v>215</v>
      </c>
      <c r="N4085" s="3" t="s">
        <v>215</v>
      </c>
      <c r="O4085" s="3" t="s">
        <v>215</v>
      </c>
      <c r="P4085" s="3" t="s">
        <v>215</v>
      </c>
      <c r="Q4085" s="3" t="s">
        <v>215</v>
      </c>
      <c r="R4085" s="3" t="s">
        <v>215</v>
      </c>
      <c r="S4085" s="3" t="s">
        <v>215</v>
      </c>
      <c r="T4085" s="3" t="s">
        <v>215</v>
      </c>
      <c r="U4085" s="3" t="s">
        <v>215</v>
      </c>
      <c r="V4085" s="3" t="s">
        <v>215</v>
      </c>
      <c r="W4085" s="3" t="s">
        <v>215</v>
      </c>
      <c r="X4085" s="3" t="s">
        <v>215</v>
      </c>
      <c r="Y4085" s="3">
        <v>-13.516999999999999</v>
      </c>
      <c r="Z4085" s="3">
        <v>-9.0950000000000006</v>
      </c>
      <c r="AA4085" s="3">
        <v>-9.3079999999999998</v>
      </c>
      <c r="AB4085" s="3">
        <v>-11.968999999999999</v>
      </c>
      <c r="AC4085" s="3">
        <v>-13.528</v>
      </c>
      <c r="AD4085" s="3">
        <v>-10.696999999999999</v>
      </c>
      <c r="AE4085" s="3">
        <v>-6.7469999999999999</v>
      </c>
      <c r="AF4085" s="3">
        <v>-5.9</v>
      </c>
      <c r="AG4085" s="3">
        <v>-5.1689999999999996</v>
      </c>
      <c r="AH4085" s="3">
        <v>-4.8920000000000003</v>
      </c>
      <c r="AI4085" s="3">
        <v>-4.33</v>
      </c>
      <c r="AJ4085" s="3">
        <v>-3.0710000000000002</v>
      </c>
      <c r="AK4085" s="3">
        <v>-0.95899999999999996</v>
      </c>
      <c r="AL4085" s="3">
        <v>0.501</v>
      </c>
      <c r="AM4085" s="3">
        <v>-1.454</v>
      </c>
      <c r="AN4085" s="3">
        <v>-5.9390000000000001</v>
      </c>
      <c r="AO4085" s="3">
        <v>-4.7050000000000001</v>
      </c>
      <c r="AP4085" s="3">
        <v>-5.8620000000000001</v>
      </c>
      <c r="AQ4085" s="3">
        <v>-3.7</v>
      </c>
      <c r="AR4085" s="3">
        <v>0.54200000000000004</v>
      </c>
      <c r="AS4085" s="3">
        <v>-1.1619999999999999</v>
      </c>
      <c r="AT4085" s="3">
        <v>-4.5620000000000003</v>
      </c>
      <c r="AU4085" s="3">
        <v>-3.3439999999999999</v>
      </c>
      <c r="AV4085" s="3">
        <v>-2.5379999999999998</v>
      </c>
      <c r="AW4085" s="3">
        <v>-2.4980000000000002</v>
      </c>
      <c r="AX4085" s="3">
        <v>-2.3029999999999999</v>
      </c>
      <c r="AY4085" s="3">
        <v>-2.0990000000000002</v>
      </c>
      <c r="AZ4085" s="3">
        <v>-1.8959999999999999</v>
      </c>
      <c r="BA4085">
        <v>-1.903</v>
      </c>
      <c r="BB4085">
        <v>2016</v>
      </c>
    </row>
    <row r="4086" spans="1:54" hidden="1" x14ac:dyDescent="0.2">
      <c r="A4086">
        <v>917</v>
      </c>
      <c r="B4086" t="s">
        <v>471</v>
      </c>
      <c r="C4086" t="s">
        <v>247</v>
      </c>
      <c r="D4086" t="s">
        <v>169</v>
      </c>
      <c r="E4086" t="s">
        <v>245</v>
      </c>
      <c r="F4086" t="s">
        <v>244</v>
      </c>
      <c r="G4086" t="s">
        <v>225</v>
      </c>
      <c r="H4086" t="s">
        <v>222</v>
      </c>
      <c r="I4086" t="s">
        <v>1321</v>
      </c>
      <c r="J4086" s="3" t="s">
        <v>215</v>
      </c>
      <c r="K4086" s="3" t="s">
        <v>215</v>
      </c>
      <c r="L4086" s="3" t="s">
        <v>215</v>
      </c>
      <c r="M4086" s="3" t="s">
        <v>215</v>
      </c>
      <c r="N4086" s="3" t="s">
        <v>215</v>
      </c>
      <c r="O4086" s="3" t="s">
        <v>215</v>
      </c>
      <c r="P4086" s="3" t="s">
        <v>215</v>
      </c>
      <c r="Q4086" s="3" t="s">
        <v>215</v>
      </c>
      <c r="R4086" s="3" t="s">
        <v>215</v>
      </c>
      <c r="S4086" s="3" t="s">
        <v>215</v>
      </c>
      <c r="T4086" s="3" t="s">
        <v>215</v>
      </c>
      <c r="U4086" s="3" t="s">
        <v>215</v>
      </c>
      <c r="V4086" s="3" t="s">
        <v>215</v>
      </c>
      <c r="W4086" s="3" t="s">
        <v>215</v>
      </c>
      <c r="X4086" s="3" t="s">
        <v>215</v>
      </c>
      <c r="Y4086" s="3" t="s">
        <v>215</v>
      </c>
      <c r="Z4086" s="3" t="s">
        <v>215</v>
      </c>
      <c r="AA4086" s="3" t="s">
        <v>215</v>
      </c>
      <c r="AB4086" s="3" t="s">
        <v>215</v>
      </c>
      <c r="AC4086" s="3" t="s">
        <v>215</v>
      </c>
      <c r="AD4086" s="3" t="s">
        <v>215</v>
      </c>
      <c r="AE4086" s="3" t="s">
        <v>215</v>
      </c>
      <c r="AF4086" s="3" t="s">
        <v>215</v>
      </c>
      <c r="AG4086" s="3" t="s">
        <v>215</v>
      </c>
      <c r="AH4086" s="3" t="s">
        <v>215</v>
      </c>
      <c r="AI4086" s="3" t="s">
        <v>215</v>
      </c>
      <c r="AJ4086" s="3" t="s">
        <v>215</v>
      </c>
      <c r="AK4086" s="3" t="s">
        <v>215</v>
      </c>
      <c r="AL4086" s="3" t="s">
        <v>215</v>
      </c>
      <c r="AM4086" s="3" t="s">
        <v>215</v>
      </c>
      <c r="AN4086" s="3" t="s">
        <v>215</v>
      </c>
      <c r="AO4086" s="3" t="s">
        <v>215</v>
      </c>
      <c r="AP4086" s="3" t="s">
        <v>215</v>
      </c>
      <c r="AQ4086" s="3" t="s">
        <v>215</v>
      </c>
      <c r="AR4086" s="3">
        <v>-19.456</v>
      </c>
      <c r="AS4086" s="3">
        <v>-15.19</v>
      </c>
      <c r="AT4086" s="3">
        <v>-31.244</v>
      </c>
      <c r="AU4086" s="3">
        <v>-24.890999999999998</v>
      </c>
      <c r="AV4086" s="3">
        <v>-20.007999999999999</v>
      </c>
      <c r="AW4086" s="3">
        <v>-14.372</v>
      </c>
      <c r="AX4086" s="3">
        <v>-15.042999999999999</v>
      </c>
      <c r="AY4086" s="3">
        <v>-14.15</v>
      </c>
      <c r="AZ4086" s="3">
        <v>-15.010999999999999</v>
      </c>
      <c r="BA4086">
        <v>-15.169</v>
      </c>
      <c r="BB4086">
        <v>2016</v>
      </c>
    </row>
    <row r="4087" spans="1:54" hidden="1" x14ac:dyDescent="0.2">
      <c r="A4087">
        <v>917</v>
      </c>
      <c r="B4087" t="s">
        <v>471</v>
      </c>
      <c r="C4087" t="s">
        <v>246</v>
      </c>
      <c r="D4087" t="s">
        <v>169</v>
      </c>
      <c r="E4087" t="s">
        <v>245</v>
      </c>
      <c r="F4087" t="s">
        <v>244</v>
      </c>
      <c r="G4087" t="s">
        <v>243</v>
      </c>
      <c r="I4087" t="s">
        <v>362</v>
      </c>
      <c r="J4087" s="3" t="s">
        <v>215</v>
      </c>
      <c r="K4087" s="3" t="s">
        <v>215</v>
      </c>
      <c r="L4087" s="3" t="s">
        <v>215</v>
      </c>
      <c r="M4087" s="3" t="s">
        <v>215</v>
      </c>
      <c r="N4087" s="3" t="s">
        <v>215</v>
      </c>
      <c r="O4087" s="3" t="s">
        <v>215</v>
      </c>
      <c r="P4087" s="3" t="s">
        <v>215</v>
      </c>
      <c r="Q4087" s="3" t="s">
        <v>215</v>
      </c>
      <c r="R4087" s="3" t="s">
        <v>215</v>
      </c>
      <c r="S4087" s="3" t="s">
        <v>215</v>
      </c>
      <c r="T4087" s="3" t="s">
        <v>215</v>
      </c>
      <c r="U4087" s="3" t="s">
        <v>215</v>
      </c>
      <c r="V4087" s="3" t="s">
        <v>215</v>
      </c>
      <c r="W4087" s="3" t="s">
        <v>215</v>
      </c>
      <c r="X4087" s="3" t="s">
        <v>215</v>
      </c>
      <c r="Y4087" s="3" t="s">
        <v>215</v>
      </c>
      <c r="Z4087" s="3" t="s">
        <v>215</v>
      </c>
      <c r="AA4087" s="3" t="s">
        <v>215</v>
      </c>
      <c r="AB4087" s="3" t="s">
        <v>215</v>
      </c>
      <c r="AC4087" s="3" t="s">
        <v>215</v>
      </c>
      <c r="AD4087" s="3" t="s">
        <v>215</v>
      </c>
      <c r="AE4087" s="3" t="s">
        <v>215</v>
      </c>
      <c r="AF4087" s="3" t="s">
        <v>215</v>
      </c>
      <c r="AG4087" s="3" t="s">
        <v>215</v>
      </c>
      <c r="AH4087" s="3" t="s">
        <v>215</v>
      </c>
      <c r="AI4087" s="3" t="s">
        <v>215</v>
      </c>
      <c r="AJ4087" s="3" t="s">
        <v>215</v>
      </c>
      <c r="AK4087" s="3" t="s">
        <v>215</v>
      </c>
      <c r="AL4087" s="3" t="s">
        <v>215</v>
      </c>
      <c r="AM4087" s="3" t="s">
        <v>215</v>
      </c>
      <c r="AN4087" s="3" t="s">
        <v>215</v>
      </c>
      <c r="AO4087" s="3" t="s">
        <v>215</v>
      </c>
      <c r="AP4087" s="3" t="s">
        <v>215</v>
      </c>
      <c r="AQ4087" s="3" t="s">
        <v>215</v>
      </c>
      <c r="AR4087" s="3">
        <v>-4.9950000000000001</v>
      </c>
      <c r="AS4087" s="3">
        <v>-3.5720000000000001</v>
      </c>
      <c r="AT4087" s="3">
        <v>-6.79</v>
      </c>
      <c r="AU4087" s="3">
        <v>-5.0149999999999997</v>
      </c>
      <c r="AV4087" s="3">
        <v>-3.7370000000000001</v>
      </c>
      <c r="AW4087" s="3">
        <v>-2.4849999999999999</v>
      </c>
      <c r="AX4087" s="3">
        <v>-2.4039999999999999</v>
      </c>
      <c r="AY4087" s="3">
        <v>-2.089</v>
      </c>
      <c r="AZ4087" s="3">
        <v>-2.0449999999999999</v>
      </c>
      <c r="BA4087">
        <v>-1.907</v>
      </c>
      <c r="BB4087">
        <v>2016</v>
      </c>
    </row>
    <row r="4088" spans="1:54" hidden="1" x14ac:dyDescent="0.2">
      <c r="A4088">
        <v>917</v>
      </c>
      <c r="B4088" t="s">
        <v>471</v>
      </c>
      <c r="C4088" t="s">
        <v>242</v>
      </c>
      <c r="D4088" t="s">
        <v>169</v>
      </c>
      <c r="E4088" t="s">
        <v>240</v>
      </c>
      <c r="F4088" t="s">
        <v>239</v>
      </c>
      <c r="G4088" t="s">
        <v>225</v>
      </c>
      <c r="H4088" t="s">
        <v>222</v>
      </c>
      <c r="I4088" t="s">
        <v>1321</v>
      </c>
      <c r="J4088" s="3" t="s">
        <v>215</v>
      </c>
      <c r="K4088" s="3" t="s">
        <v>215</v>
      </c>
      <c r="L4088" s="3" t="s">
        <v>215</v>
      </c>
      <c r="M4088" s="3" t="s">
        <v>215</v>
      </c>
      <c r="N4088" s="3" t="s">
        <v>215</v>
      </c>
      <c r="O4088" s="3" t="s">
        <v>215</v>
      </c>
      <c r="P4088" s="3" t="s">
        <v>215</v>
      </c>
      <c r="Q4088" s="3" t="s">
        <v>215</v>
      </c>
      <c r="R4088" s="3" t="s">
        <v>215</v>
      </c>
      <c r="S4088" s="3" t="s">
        <v>215</v>
      </c>
      <c r="T4088" s="3" t="s">
        <v>215</v>
      </c>
      <c r="U4088" s="3" t="s">
        <v>215</v>
      </c>
      <c r="V4088" s="3" t="s">
        <v>215</v>
      </c>
      <c r="W4088" s="3" t="s">
        <v>215</v>
      </c>
      <c r="X4088" s="3" t="s">
        <v>215</v>
      </c>
      <c r="Y4088" s="3">
        <v>-2.1139999999999999</v>
      </c>
      <c r="Z4088" s="3">
        <v>-1.8440000000000001</v>
      </c>
      <c r="AA4088" s="3">
        <v>-2.335</v>
      </c>
      <c r="AB4088" s="3">
        <v>-3.375</v>
      </c>
      <c r="AC4088" s="3">
        <v>-5.1559999999999997</v>
      </c>
      <c r="AD4088" s="3">
        <v>-5.569</v>
      </c>
      <c r="AE4088" s="3">
        <v>-3.758</v>
      </c>
      <c r="AF4088" s="3">
        <v>-3.2330000000000001</v>
      </c>
      <c r="AG4088" s="3">
        <v>-3.0670000000000002</v>
      </c>
      <c r="AH4088" s="3">
        <v>-3.339</v>
      </c>
      <c r="AI4088" s="3">
        <v>-2.8050000000000002</v>
      </c>
      <c r="AJ4088" s="3">
        <v>-2.4929999999999999</v>
      </c>
      <c r="AK4088" s="3">
        <v>-0.44400000000000001</v>
      </c>
      <c r="AL4088" s="3">
        <v>2.35</v>
      </c>
      <c r="AM4088" s="3">
        <v>-1.3129999999999999</v>
      </c>
      <c r="AN4088" s="3">
        <v>-11.276</v>
      </c>
      <c r="AO4088" s="3">
        <v>-10.701000000000001</v>
      </c>
      <c r="AP4088" s="3">
        <v>-15.272</v>
      </c>
      <c r="AQ4088" s="3">
        <v>-10.153</v>
      </c>
      <c r="AR4088" s="3">
        <v>5.61</v>
      </c>
      <c r="AS4088" s="3">
        <v>-0.94299999999999995</v>
      </c>
      <c r="AT4088" s="3">
        <v>-15.772</v>
      </c>
      <c r="AU4088" s="3">
        <v>-10.619</v>
      </c>
      <c r="AV4088" s="3">
        <v>-6.8780000000000001</v>
      </c>
      <c r="AW4088" s="3">
        <v>-7.6959999999999997</v>
      </c>
      <c r="AX4088" s="3">
        <v>-7.4569999999999999</v>
      </c>
      <c r="AY4088" s="3">
        <v>-6.4850000000000003</v>
      </c>
      <c r="AZ4088" s="3">
        <v>-5.6859999999999999</v>
      </c>
      <c r="BA4088">
        <v>-6.2930000000000001</v>
      </c>
      <c r="BB4088">
        <v>2016</v>
      </c>
    </row>
    <row r="4089" spans="1:54" hidden="1" x14ac:dyDescent="0.2">
      <c r="A4089">
        <v>917</v>
      </c>
      <c r="B4089" t="s">
        <v>471</v>
      </c>
      <c r="C4089" t="s">
        <v>241</v>
      </c>
      <c r="D4089" t="s">
        <v>169</v>
      </c>
      <c r="E4089" t="s">
        <v>240</v>
      </c>
      <c r="F4089" t="s">
        <v>239</v>
      </c>
      <c r="G4089" t="s">
        <v>217</v>
      </c>
      <c r="I4089" t="s">
        <v>238</v>
      </c>
      <c r="J4089" s="3" t="s">
        <v>215</v>
      </c>
      <c r="K4089" s="3" t="s">
        <v>215</v>
      </c>
      <c r="L4089" s="3" t="s">
        <v>215</v>
      </c>
      <c r="M4089" s="3" t="s">
        <v>215</v>
      </c>
      <c r="N4089" s="3" t="s">
        <v>215</v>
      </c>
      <c r="O4089" s="3" t="s">
        <v>215</v>
      </c>
      <c r="P4089" s="3" t="s">
        <v>215</v>
      </c>
      <c r="Q4089" s="3" t="s">
        <v>215</v>
      </c>
      <c r="R4089" s="3" t="s">
        <v>215</v>
      </c>
      <c r="S4089" s="3" t="s">
        <v>215</v>
      </c>
      <c r="T4089" s="3" t="s">
        <v>215</v>
      </c>
      <c r="U4089" s="3" t="s">
        <v>215</v>
      </c>
      <c r="V4089" s="3" t="s">
        <v>215</v>
      </c>
      <c r="W4089" s="3" t="s">
        <v>215</v>
      </c>
      <c r="X4089" s="3" t="s">
        <v>215</v>
      </c>
      <c r="Y4089" s="3">
        <v>-13.096</v>
      </c>
      <c r="Z4089" s="3">
        <v>-7.8810000000000002</v>
      </c>
      <c r="AA4089" s="3">
        <v>-7.6139999999999999</v>
      </c>
      <c r="AB4089" s="3">
        <v>-9.8759999999999994</v>
      </c>
      <c r="AC4089" s="3">
        <v>-10.581</v>
      </c>
      <c r="AD4089" s="3">
        <v>-8.5210000000000008</v>
      </c>
      <c r="AE4089" s="3">
        <v>-5.0860000000000003</v>
      </c>
      <c r="AF4089" s="3">
        <v>-4.29</v>
      </c>
      <c r="AG4089" s="3">
        <v>-3.6560000000000001</v>
      </c>
      <c r="AH4089" s="3">
        <v>-3.5390000000000001</v>
      </c>
      <c r="AI4089" s="3">
        <v>-2.78</v>
      </c>
      <c r="AJ4089" s="3">
        <v>-2.1909999999999998</v>
      </c>
      <c r="AK4089" s="3">
        <v>-0.313</v>
      </c>
      <c r="AL4089" s="3">
        <v>1.25</v>
      </c>
      <c r="AM4089" s="3">
        <v>-0.65300000000000002</v>
      </c>
      <c r="AN4089" s="3">
        <v>-5.117</v>
      </c>
      <c r="AO4089" s="3">
        <v>-3.742</v>
      </c>
      <c r="AP4089" s="3">
        <v>-4.9189999999999996</v>
      </c>
      <c r="AQ4089" s="3">
        <v>-2.8570000000000002</v>
      </c>
      <c r="AR4089" s="3">
        <v>1.4</v>
      </c>
      <c r="AS4089" s="3">
        <v>-0.219</v>
      </c>
      <c r="AT4089" s="3">
        <v>-3.4430000000000001</v>
      </c>
      <c r="AU4089" s="3">
        <v>-2.153</v>
      </c>
      <c r="AV4089" s="3">
        <v>-1.2969999999999999</v>
      </c>
      <c r="AW4089" s="3">
        <v>-1.3320000000000001</v>
      </c>
      <c r="AX4089" s="3">
        <v>-1.1890000000000001</v>
      </c>
      <c r="AY4089" s="3">
        <v>-0.95799999999999996</v>
      </c>
      <c r="AZ4089" s="3">
        <v>-0.77200000000000002</v>
      </c>
      <c r="BA4089">
        <v>-0.79200000000000004</v>
      </c>
      <c r="BB4089">
        <v>2016</v>
      </c>
    </row>
    <row r="4090" spans="1:54" hidden="1" x14ac:dyDescent="0.2">
      <c r="A4090">
        <v>917</v>
      </c>
      <c r="B4090" t="s">
        <v>471</v>
      </c>
      <c r="C4090" t="s">
        <v>237</v>
      </c>
      <c r="D4090" t="s">
        <v>169</v>
      </c>
      <c r="E4090" t="s">
        <v>235</v>
      </c>
      <c r="F4090" t="s">
        <v>234</v>
      </c>
      <c r="G4090" t="s">
        <v>225</v>
      </c>
      <c r="H4090" t="s">
        <v>222</v>
      </c>
    </row>
    <row r="4091" spans="1:54" hidden="1" x14ac:dyDescent="0.2">
      <c r="A4091">
        <v>917</v>
      </c>
      <c r="B4091" t="s">
        <v>471</v>
      </c>
      <c r="C4091" t="s">
        <v>236</v>
      </c>
      <c r="D4091" t="s">
        <v>169</v>
      </c>
      <c r="E4091" t="s">
        <v>235</v>
      </c>
      <c r="F4091" t="s">
        <v>234</v>
      </c>
      <c r="G4091" t="s">
        <v>217</v>
      </c>
    </row>
    <row r="4092" spans="1:54" hidden="1" x14ac:dyDescent="0.2">
      <c r="A4092">
        <v>917</v>
      </c>
      <c r="B4092" t="s">
        <v>471</v>
      </c>
      <c r="C4092" t="s">
        <v>233</v>
      </c>
      <c r="D4092" t="s">
        <v>169</v>
      </c>
      <c r="E4092" t="s">
        <v>231</v>
      </c>
      <c r="F4092" t="s">
        <v>230</v>
      </c>
      <c r="G4092" t="s">
        <v>225</v>
      </c>
      <c r="H4092" t="s">
        <v>222</v>
      </c>
      <c r="I4092" t="s">
        <v>1321</v>
      </c>
      <c r="J4092" s="3" t="s">
        <v>215</v>
      </c>
      <c r="K4092" s="3" t="s">
        <v>215</v>
      </c>
      <c r="L4092" s="3" t="s">
        <v>215</v>
      </c>
      <c r="M4092" s="3" t="s">
        <v>215</v>
      </c>
      <c r="N4092" s="3" t="s">
        <v>215</v>
      </c>
      <c r="O4092" s="3" t="s">
        <v>215</v>
      </c>
      <c r="P4092" s="3" t="s">
        <v>215</v>
      </c>
      <c r="Q4092" s="3" t="s">
        <v>215</v>
      </c>
      <c r="R4092" s="3" t="s">
        <v>215</v>
      </c>
      <c r="S4092" s="3" t="s">
        <v>215</v>
      </c>
      <c r="T4092" s="3" t="s">
        <v>215</v>
      </c>
      <c r="U4092" s="3" t="s">
        <v>215</v>
      </c>
      <c r="V4092" s="3" t="s">
        <v>215</v>
      </c>
      <c r="W4092" s="3" t="s">
        <v>215</v>
      </c>
      <c r="X4092" s="3" t="s">
        <v>215</v>
      </c>
      <c r="Y4092" s="3" t="s">
        <v>215</v>
      </c>
      <c r="Z4092" s="3" t="s">
        <v>215</v>
      </c>
      <c r="AA4092" s="3" t="s">
        <v>215</v>
      </c>
      <c r="AB4092" s="3" t="s">
        <v>215</v>
      </c>
      <c r="AC4092" s="3" t="s">
        <v>215</v>
      </c>
      <c r="AD4092" s="3">
        <v>79.921000000000006</v>
      </c>
      <c r="AE4092" s="3">
        <v>79.313999999999993</v>
      </c>
      <c r="AF4092" s="3">
        <v>80.685000000000002</v>
      </c>
      <c r="AG4092" s="3">
        <v>90.778000000000006</v>
      </c>
      <c r="AH4092" s="3">
        <v>89.057000000000002</v>
      </c>
      <c r="AI4092" s="3">
        <v>86.713999999999999</v>
      </c>
      <c r="AJ4092" s="3">
        <v>82.66</v>
      </c>
      <c r="AK4092" s="3">
        <v>81.078999999999994</v>
      </c>
      <c r="AL4092" s="3">
        <v>90.727000000000004</v>
      </c>
      <c r="AM4092" s="3">
        <v>116.886</v>
      </c>
      <c r="AN4092" s="3">
        <v>131.553</v>
      </c>
      <c r="AO4092" s="3">
        <v>141.22300000000001</v>
      </c>
      <c r="AP4092" s="3">
        <v>152.05199999999999</v>
      </c>
      <c r="AQ4092" s="3">
        <v>164.114</v>
      </c>
      <c r="AR4092" s="3">
        <v>209.37299999999999</v>
      </c>
      <c r="AS4092" s="3">
        <v>279.363</v>
      </c>
      <c r="AT4092" s="3">
        <v>266.33100000000002</v>
      </c>
      <c r="AU4092" s="3">
        <v>291.51299999999998</v>
      </c>
      <c r="AV4092" s="3">
        <v>292.08199999999999</v>
      </c>
      <c r="AW4092" s="3">
        <v>318.23</v>
      </c>
      <c r="AX4092" s="3">
        <v>330.74</v>
      </c>
      <c r="AY4092" s="3">
        <v>349.92399999999998</v>
      </c>
      <c r="AZ4092" s="3">
        <v>368.35899999999998</v>
      </c>
      <c r="BA4092">
        <v>388.6</v>
      </c>
      <c r="BB4092">
        <v>2016</v>
      </c>
    </row>
    <row r="4093" spans="1:54" hidden="1" x14ac:dyDescent="0.2">
      <c r="A4093">
        <v>917</v>
      </c>
      <c r="B4093" t="s">
        <v>471</v>
      </c>
      <c r="C4093" t="s">
        <v>232</v>
      </c>
      <c r="D4093" t="s">
        <v>169</v>
      </c>
      <c r="E4093" t="s">
        <v>231</v>
      </c>
      <c r="F4093" t="s">
        <v>230</v>
      </c>
      <c r="G4093" t="s">
        <v>217</v>
      </c>
      <c r="I4093" t="s">
        <v>229</v>
      </c>
      <c r="J4093" s="3" t="s">
        <v>215</v>
      </c>
      <c r="K4093" s="3" t="s">
        <v>215</v>
      </c>
      <c r="L4093" s="3" t="s">
        <v>215</v>
      </c>
      <c r="M4093" s="3" t="s">
        <v>215</v>
      </c>
      <c r="N4093" s="3" t="s">
        <v>215</v>
      </c>
      <c r="O4093" s="3" t="s">
        <v>215</v>
      </c>
      <c r="P4093" s="3" t="s">
        <v>215</v>
      </c>
      <c r="Q4093" s="3" t="s">
        <v>215</v>
      </c>
      <c r="R4093" s="3" t="s">
        <v>215</v>
      </c>
      <c r="S4093" s="3" t="s">
        <v>215</v>
      </c>
      <c r="T4093" s="3" t="s">
        <v>215</v>
      </c>
      <c r="U4093" s="3" t="s">
        <v>215</v>
      </c>
      <c r="V4093" s="3" t="s">
        <v>215</v>
      </c>
      <c r="W4093" s="3" t="s">
        <v>215</v>
      </c>
      <c r="X4093" s="3" t="s">
        <v>215</v>
      </c>
      <c r="Y4093" s="3" t="s">
        <v>215</v>
      </c>
      <c r="Z4093" s="3" t="s">
        <v>215</v>
      </c>
      <c r="AA4093" s="3" t="s">
        <v>215</v>
      </c>
      <c r="AB4093" s="3" t="s">
        <v>215</v>
      </c>
      <c r="AC4093" s="3" t="s">
        <v>215</v>
      </c>
      <c r="AD4093" s="3">
        <v>122.282</v>
      </c>
      <c r="AE4093" s="3">
        <v>107.351</v>
      </c>
      <c r="AF4093" s="3">
        <v>107.057</v>
      </c>
      <c r="AG4093" s="3">
        <v>108.23399999999999</v>
      </c>
      <c r="AH4093" s="3">
        <v>94.39</v>
      </c>
      <c r="AI4093" s="3">
        <v>85.941000000000003</v>
      </c>
      <c r="AJ4093" s="3">
        <v>72.635999999999996</v>
      </c>
      <c r="AK4093" s="3">
        <v>57.139000000000003</v>
      </c>
      <c r="AL4093" s="3">
        <v>48.261000000000003</v>
      </c>
      <c r="AM4093" s="3">
        <v>58.088000000000001</v>
      </c>
      <c r="AN4093" s="3">
        <v>59.695999999999998</v>
      </c>
      <c r="AO4093" s="3">
        <v>49.38</v>
      </c>
      <c r="AP4093" s="3">
        <v>48.975000000000001</v>
      </c>
      <c r="AQ4093" s="3">
        <v>46.191000000000003</v>
      </c>
      <c r="AR4093" s="3">
        <v>52.253</v>
      </c>
      <c r="AS4093" s="3">
        <v>64.894000000000005</v>
      </c>
      <c r="AT4093" s="3">
        <v>58.146999999999998</v>
      </c>
      <c r="AU4093" s="3">
        <v>59.091999999999999</v>
      </c>
      <c r="AV4093" s="3">
        <v>55.091999999999999</v>
      </c>
      <c r="AW4093" s="3">
        <v>55.079000000000001</v>
      </c>
      <c r="AX4093" s="3">
        <v>52.747999999999998</v>
      </c>
      <c r="AY4093" s="3">
        <v>51.707999999999998</v>
      </c>
      <c r="AZ4093" s="3">
        <v>50.02</v>
      </c>
      <c r="BA4093">
        <v>48.884999999999998</v>
      </c>
      <c r="BB4093">
        <v>2016</v>
      </c>
    </row>
    <row r="4094" spans="1:54" hidden="1" x14ac:dyDescent="0.2">
      <c r="A4094">
        <v>917</v>
      </c>
      <c r="B4094" t="s">
        <v>471</v>
      </c>
      <c r="C4094" t="s">
        <v>228</v>
      </c>
      <c r="D4094" t="s">
        <v>169</v>
      </c>
      <c r="E4094" t="s">
        <v>227</v>
      </c>
      <c r="F4094" t="s">
        <v>226</v>
      </c>
      <c r="G4094" t="s">
        <v>225</v>
      </c>
      <c r="H4094" t="s">
        <v>222</v>
      </c>
      <c r="I4094" t="s">
        <v>1321</v>
      </c>
      <c r="J4094" s="3" t="s">
        <v>215</v>
      </c>
      <c r="K4094" s="3" t="s">
        <v>215</v>
      </c>
      <c r="L4094" s="3" t="s">
        <v>215</v>
      </c>
      <c r="M4094" s="3" t="s">
        <v>215</v>
      </c>
      <c r="N4094" s="3" t="s">
        <v>215</v>
      </c>
      <c r="O4094" s="3" t="s">
        <v>215</v>
      </c>
      <c r="P4094" s="3" t="s">
        <v>215</v>
      </c>
      <c r="Q4094" s="3" t="s">
        <v>215</v>
      </c>
      <c r="R4094" s="3" t="s">
        <v>215</v>
      </c>
      <c r="S4094" s="3" t="s">
        <v>215</v>
      </c>
      <c r="T4094" s="3" t="s">
        <v>215</v>
      </c>
      <c r="U4094" s="3" t="s">
        <v>215</v>
      </c>
      <c r="V4094" s="3">
        <v>0.74099999999999999</v>
      </c>
      <c r="W4094" s="3">
        <v>5.3550000000000004</v>
      </c>
      <c r="X4094" s="3">
        <v>12.061</v>
      </c>
      <c r="Y4094" s="3">
        <v>16.146000000000001</v>
      </c>
      <c r="Z4094" s="3">
        <v>23.4</v>
      </c>
      <c r="AA4094" s="3">
        <v>30.672999999999998</v>
      </c>
      <c r="AB4094" s="3">
        <v>34.17</v>
      </c>
      <c r="AC4094" s="3">
        <v>48.726999999999997</v>
      </c>
      <c r="AD4094" s="3">
        <v>65.358000000000004</v>
      </c>
      <c r="AE4094" s="3">
        <v>73.882999999999996</v>
      </c>
      <c r="AF4094" s="3">
        <v>75.367000000000004</v>
      </c>
      <c r="AG4094" s="3">
        <v>83.872</v>
      </c>
      <c r="AH4094" s="3">
        <v>94.350999999999999</v>
      </c>
      <c r="AI4094" s="3">
        <v>100.899</v>
      </c>
      <c r="AJ4094" s="3">
        <v>113.8</v>
      </c>
      <c r="AK4094" s="3">
        <v>141.898</v>
      </c>
      <c r="AL4094" s="3">
        <v>187.99199999999999</v>
      </c>
      <c r="AM4094" s="3">
        <v>201.22300000000001</v>
      </c>
      <c r="AN4094" s="3">
        <v>220.369</v>
      </c>
      <c r="AO4094" s="3">
        <v>285.98899999999998</v>
      </c>
      <c r="AP4094" s="3">
        <v>310.471</v>
      </c>
      <c r="AQ4094" s="3">
        <v>355.29500000000002</v>
      </c>
      <c r="AR4094" s="3">
        <v>400.69400000000002</v>
      </c>
      <c r="AS4094" s="3">
        <v>430.48899999999998</v>
      </c>
      <c r="AT4094" s="3">
        <v>458.02699999999999</v>
      </c>
      <c r="AU4094" s="3">
        <v>493.322</v>
      </c>
      <c r="AV4094" s="3">
        <v>530.16899999999998</v>
      </c>
      <c r="AW4094" s="3">
        <v>577.76599999999996</v>
      </c>
      <c r="AX4094" s="3">
        <v>627.02099999999996</v>
      </c>
      <c r="AY4094" s="3">
        <v>676.73099999999999</v>
      </c>
      <c r="AZ4094" s="3">
        <v>736.42499999999995</v>
      </c>
      <c r="BA4094">
        <v>794.92499999999995</v>
      </c>
      <c r="BB4094">
        <v>2016</v>
      </c>
    </row>
    <row r="4095" spans="1:54" hidden="1" x14ac:dyDescent="0.2">
      <c r="A4095">
        <v>917</v>
      </c>
      <c r="B4095" t="s">
        <v>471</v>
      </c>
      <c r="C4095" t="s">
        <v>224</v>
      </c>
      <c r="D4095" t="s">
        <v>169</v>
      </c>
      <c r="E4095" t="s">
        <v>219</v>
      </c>
      <c r="F4095" t="s">
        <v>218</v>
      </c>
      <c r="G4095" t="s">
        <v>223</v>
      </c>
      <c r="H4095" t="s">
        <v>222</v>
      </c>
      <c r="I4095" t="s">
        <v>1322</v>
      </c>
      <c r="J4095" s="3" t="s">
        <v>215</v>
      </c>
      <c r="K4095" s="3" t="s">
        <v>215</v>
      </c>
      <c r="L4095" s="3" t="s">
        <v>215</v>
      </c>
      <c r="M4095" s="3" t="s">
        <v>215</v>
      </c>
      <c r="N4095" s="3" t="s">
        <v>215</v>
      </c>
      <c r="O4095" s="3" t="s">
        <v>215</v>
      </c>
      <c r="P4095" s="3" t="s">
        <v>215</v>
      </c>
      <c r="Q4095" s="3" t="s">
        <v>215</v>
      </c>
      <c r="R4095" s="3" t="s">
        <v>215</v>
      </c>
      <c r="S4095" s="3" t="s">
        <v>215</v>
      </c>
      <c r="T4095" s="3" t="s">
        <v>215</v>
      </c>
      <c r="U4095" s="3" t="s">
        <v>215</v>
      </c>
      <c r="V4095" s="3">
        <v>-5.2999999999999999E-2</v>
      </c>
      <c r="W4095" s="3">
        <v>-8.5999999999999993E-2</v>
      </c>
      <c r="X4095" s="3">
        <v>-8.4000000000000005E-2</v>
      </c>
      <c r="Y4095" s="3">
        <v>-0.23499999999999999</v>
      </c>
      <c r="Z4095" s="3">
        <v>-0.42499999999999999</v>
      </c>
      <c r="AA4095" s="3">
        <v>-0.13800000000000001</v>
      </c>
      <c r="AB4095" s="3">
        <v>-0.36399999999999999</v>
      </c>
      <c r="AC4095" s="3">
        <v>-0.184</v>
      </c>
      <c r="AD4095" s="3">
        <v>-5.8999999999999997E-2</v>
      </c>
      <c r="AE4095" s="3">
        <v>-2.4E-2</v>
      </c>
      <c r="AF4095" s="3">
        <v>4.4999999999999998E-2</v>
      </c>
      <c r="AG4095" s="3">
        <v>0.19400000000000001</v>
      </c>
      <c r="AH4095" s="3">
        <v>0.13500000000000001</v>
      </c>
      <c r="AI4095" s="3">
        <v>9.2999999999999999E-2</v>
      </c>
      <c r="AJ4095" s="3">
        <v>-7.0000000000000007E-2</v>
      </c>
      <c r="AK4095" s="3">
        <v>-0.193</v>
      </c>
      <c r="AL4095" s="3">
        <v>-0.73599999999999999</v>
      </c>
      <c r="AM4095" s="3">
        <v>4.1000000000000002E-2</v>
      </c>
      <c r="AN4095" s="3">
        <v>-0.105</v>
      </c>
      <c r="AO4095" s="3">
        <v>-0.18</v>
      </c>
      <c r="AP4095" s="3">
        <v>0.248</v>
      </c>
      <c r="AQ4095" s="3">
        <v>-0.97199999999999998</v>
      </c>
      <c r="AR4095" s="3">
        <v>-1.1950000000000001</v>
      </c>
      <c r="AS4095" s="3">
        <v>-1.069</v>
      </c>
      <c r="AT4095" s="3">
        <v>-0.79200000000000004</v>
      </c>
      <c r="AU4095" s="3">
        <v>-0.55800000000000005</v>
      </c>
      <c r="AV4095" s="3">
        <v>-1.03</v>
      </c>
      <c r="AW4095" s="3">
        <v>-0.97599999999999998</v>
      </c>
      <c r="AX4095" s="3">
        <v>-0.98499999999999999</v>
      </c>
      <c r="AY4095" s="3">
        <v>-0.97899999999999998</v>
      </c>
      <c r="AZ4095" s="3">
        <v>-0.999</v>
      </c>
      <c r="BA4095">
        <v>-0.99099999999999999</v>
      </c>
      <c r="BB4095">
        <v>2016</v>
      </c>
    </row>
    <row r="4096" spans="1:54" hidden="1" x14ac:dyDescent="0.2">
      <c r="A4096">
        <v>917</v>
      </c>
      <c r="B4096" t="s">
        <v>471</v>
      </c>
      <c r="C4096" t="s">
        <v>220</v>
      </c>
      <c r="D4096" t="s">
        <v>169</v>
      </c>
      <c r="E4096" t="s">
        <v>219</v>
      </c>
      <c r="F4096" t="s">
        <v>218</v>
      </c>
      <c r="G4096" t="s">
        <v>217</v>
      </c>
      <c r="I4096" t="s">
        <v>216</v>
      </c>
      <c r="J4096" s="3" t="s">
        <v>215</v>
      </c>
      <c r="K4096" s="3" t="s">
        <v>215</v>
      </c>
      <c r="L4096" s="3" t="s">
        <v>215</v>
      </c>
      <c r="M4096" s="3" t="s">
        <v>215</v>
      </c>
      <c r="N4096" s="3" t="s">
        <v>215</v>
      </c>
      <c r="O4096" s="3" t="s">
        <v>215</v>
      </c>
      <c r="P4096" s="3" t="s">
        <v>215</v>
      </c>
      <c r="Q4096" s="3" t="s">
        <v>215</v>
      </c>
      <c r="R4096" s="3" t="s">
        <v>215</v>
      </c>
      <c r="S4096" s="3" t="s">
        <v>215</v>
      </c>
      <c r="T4096" s="3" t="s">
        <v>215</v>
      </c>
      <c r="U4096" s="3" t="s">
        <v>215</v>
      </c>
      <c r="V4096" s="3">
        <v>-5.7469999999999999</v>
      </c>
      <c r="W4096" s="3">
        <v>-13.012</v>
      </c>
      <c r="X4096" s="3">
        <v>-7.617</v>
      </c>
      <c r="Y4096" s="3">
        <v>-15.722</v>
      </c>
      <c r="Z4096" s="3">
        <v>-23.308</v>
      </c>
      <c r="AA4096" s="3">
        <v>-7.8330000000000002</v>
      </c>
      <c r="AB4096" s="3">
        <v>-22.33</v>
      </c>
      <c r="AC4096" s="3">
        <v>-14.808</v>
      </c>
      <c r="AD4096" s="3">
        <v>-4.3159999999999998</v>
      </c>
      <c r="AE4096" s="3">
        <v>-1.546</v>
      </c>
      <c r="AF4096" s="3">
        <v>2.8250000000000002</v>
      </c>
      <c r="AG4096" s="3">
        <v>10.129</v>
      </c>
      <c r="AH4096" s="3">
        <v>6.08</v>
      </c>
      <c r="AI4096" s="3">
        <v>3.798</v>
      </c>
      <c r="AJ4096" s="3">
        <v>-2.472</v>
      </c>
      <c r="AK4096" s="3">
        <v>-5.077</v>
      </c>
      <c r="AL4096" s="3">
        <v>-14.324999999999999</v>
      </c>
      <c r="AM4096" s="3">
        <v>0.87</v>
      </c>
      <c r="AN4096" s="3">
        <v>-2.1859999999999999</v>
      </c>
      <c r="AO4096" s="3">
        <v>-2.9020000000000001</v>
      </c>
      <c r="AP4096" s="3">
        <v>3.7490000000000001</v>
      </c>
      <c r="AQ4096" s="3">
        <v>-13.253</v>
      </c>
      <c r="AR4096" s="3">
        <v>-15.997999999999999</v>
      </c>
      <c r="AS4096" s="3">
        <v>-16.001000000000001</v>
      </c>
      <c r="AT4096" s="3">
        <v>-12.082000000000001</v>
      </c>
      <c r="AU4096" s="3">
        <v>-7.7859999999999996</v>
      </c>
      <c r="AV4096" s="3">
        <v>-13.577999999999999</v>
      </c>
      <c r="AW4096" s="3">
        <v>-12.161</v>
      </c>
      <c r="AX4096" s="3">
        <v>-11.632999999999999</v>
      </c>
      <c r="AY4096" s="3">
        <v>-11.029</v>
      </c>
      <c r="AZ4096" s="3">
        <v>-10.657999999999999</v>
      </c>
      <c r="BA4096">
        <v>-10.089</v>
      </c>
      <c r="BB4096">
        <v>2016</v>
      </c>
    </row>
    <row r="4097" spans="1:54" x14ac:dyDescent="0.2">
      <c r="A4097">
        <v>544</v>
      </c>
      <c r="B4097" t="s">
        <v>470</v>
      </c>
      <c r="C4097" t="s">
        <v>352</v>
      </c>
      <c r="D4097" t="s">
        <v>469</v>
      </c>
      <c r="E4097" t="s">
        <v>349</v>
      </c>
      <c r="F4097" t="s">
        <v>351</v>
      </c>
      <c r="G4097" t="s">
        <v>225</v>
      </c>
      <c r="H4097" t="s">
        <v>222</v>
      </c>
      <c r="I4097" t="s">
        <v>1323</v>
      </c>
      <c r="J4097" s="3">
        <v>11305.05</v>
      </c>
      <c r="K4097" s="3">
        <v>13038.325000000001</v>
      </c>
      <c r="L4097" s="3">
        <v>13653.041999999999</v>
      </c>
      <c r="M4097" s="3">
        <v>14062.668</v>
      </c>
      <c r="N4097" s="3">
        <v>14968.075000000001</v>
      </c>
      <c r="O4097" s="3">
        <v>16333.403</v>
      </c>
      <c r="P4097" s="3">
        <v>17122.141</v>
      </c>
      <c r="Q4097" s="3">
        <v>16957.82</v>
      </c>
      <c r="R4097" s="3">
        <v>16601.705999999998</v>
      </c>
      <c r="S4097" s="3">
        <v>18244.087</v>
      </c>
      <c r="T4097" s="3">
        <v>19463.96</v>
      </c>
      <c r="U4097" s="3">
        <v>20242.263999999999</v>
      </c>
      <c r="V4097" s="3">
        <v>21659.096000000001</v>
      </c>
      <c r="W4097" s="3">
        <v>22929.796999999999</v>
      </c>
      <c r="X4097" s="3">
        <v>24800.902999999998</v>
      </c>
      <c r="Y4097" s="3">
        <v>26548.116999999998</v>
      </c>
      <c r="Z4097" s="3">
        <v>28377.925999999999</v>
      </c>
      <c r="AA4097" s="3">
        <v>30337.982</v>
      </c>
      <c r="AB4097" s="3">
        <v>31636.235000000001</v>
      </c>
      <c r="AC4097" s="3">
        <v>32910.538999999997</v>
      </c>
      <c r="AD4097" s="3">
        <v>35026.266000000003</v>
      </c>
      <c r="AE4097" s="3">
        <v>36697.758000000002</v>
      </c>
      <c r="AF4097" s="3">
        <v>39196.339</v>
      </c>
      <c r="AG4097" s="3">
        <v>41618.351999999999</v>
      </c>
      <c r="AH4097" s="3">
        <v>44609.375999999997</v>
      </c>
      <c r="AI4097" s="3">
        <v>47705.195</v>
      </c>
      <c r="AJ4097" s="3">
        <v>51976.500999999997</v>
      </c>
      <c r="AK4097" s="3">
        <v>56057.404999999999</v>
      </c>
      <c r="AL4097" s="3">
        <v>60442.394</v>
      </c>
      <c r="AM4097" s="3">
        <v>64898.803999999996</v>
      </c>
      <c r="AN4097" s="3">
        <v>70102.553</v>
      </c>
      <c r="AO4097" s="3">
        <v>75701.259000000005</v>
      </c>
      <c r="AP4097" s="3">
        <v>81609.86</v>
      </c>
      <c r="AQ4097" s="3">
        <v>88160.112999999998</v>
      </c>
      <c r="AR4097" s="3">
        <v>94870.827999999994</v>
      </c>
      <c r="AS4097" s="3">
        <v>101767.55</v>
      </c>
      <c r="AT4097" s="3">
        <v>108914.77899999999</v>
      </c>
      <c r="AU4097" s="3">
        <v>116353.658</v>
      </c>
      <c r="AV4097" s="3">
        <v>124277.342</v>
      </c>
      <c r="AW4097" s="3">
        <v>132997.644</v>
      </c>
      <c r="AX4097" s="3">
        <v>142306.02100000001</v>
      </c>
      <c r="AY4097" s="3">
        <v>152139.367</v>
      </c>
      <c r="AZ4097" s="3">
        <v>162525.003</v>
      </c>
      <c r="BA4097">
        <v>173574.18400000001</v>
      </c>
      <c r="BB4097">
        <v>2016</v>
      </c>
    </row>
    <row r="4098" spans="1:54" hidden="1" x14ac:dyDescent="0.2">
      <c r="A4098">
        <v>544</v>
      </c>
      <c r="B4098" t="s">
        <v>470</v>
      </c>
      <c r="C4098" t="s">
        <v>350</v>
      </c>
      <c r="D4098" t="s">
        <v>469</v>
      </c>
      <c r="E4098" t="s">
        <v>349</v>
      </c>
      <c r="F4098" t="s">
        <v>348</v>
      </c>
      <c r="G4098" t="s">
        <v>275</v>
      </c>
      <c r="I4098" t="s">
        <v>347</v>
      </c>
      <c r="J4098" s="3">
        <v>10.004</v>
      </c>
      <c r="K4098" s="3">
        <v>15.332000000000001</v>
      </c>
      <c r="L4098" s="3">
        <v>4.7149999999999999</v>
      </c>
      <c r="M4098" s="3">
        <v>3</v>
      </c>
      <c r="N4098" s="3">
        <v>6.4379999999999997</v>
      </c>
      <c r="O4098" s="3">
        <v>9.1219999999999999</v>
      </c>
      <c r="P4098" s="3">
        <v>4.8289999999999997</v>
      </c>
      <c r="Q4098" s="3">
        <v>-0.96</v>
      </c>
      <c r="R4098" s="3">
        <v>-2.1</v>
      </c>
      <c r="S4098" s="3">
        <v>9.8930000000000007</v>
      </c>
      <c r="T4098" s="3">
        <v>6.6859999999999999</v>
      </c>
      <c r="U4098" s="3">
        <v>3.9990000000000001</v>
      </c>
      <c r="V4098" s="3">
        <v>6.9989999999999997</v>
      </c>
      <c r="W4098" s="3">
        <v>5.867</v>
      </c>
      <c r="X4098" s="3">
        <v>8.16</v>
      </c>
      <c r="Y4098" s="3">
        <v>7.0449999999999999</v>
      </c>
      <c r="Z4098" s="3">
        <v>6.8920000000000003</v>
      </c>
      <c r="AA4098" s="3">
        <v>6.907</v>
      </c>
      <c r="AB4098" s="3">
        <v>4.2789999999999999</v>
      </c>
      <c r="AC4098" s="3">
        <v>4.0279999999999996</v>
      </c>
      <c r="AD4098" s="3">
        <v>6.4290000000000003</v>
      </c>
      <c r="AE4098" s="3">
        <v>4.7720000000000002</v>
      </c>
      <c r="AF4098" s="3">
        <v>6.8090000000000002</v>
      </c>
      <c r="AG4098" s="3">
        <v>6.1790000000000003</v>
      </c>
      <c r="AH4098" s="3">
        <v>7.1870000000000003</v>
      </c>
      <c r="AI4098" s="3">
        <v>6.94</v>
      </c>
      <c r="AJ4098" s="3">
        <v>8.9540000000000006</v>
      </c>
      <c r="AK4098" s="3">
        <v>7.851</v>
      </c>
      <c r="AL4098" s="3">
        <v>7.8220000000000001</v>
      </c>
      <c r="AM4098" s="3">
        <v>7.3730000000000002</v>
      </c>
      <c r="AN4098" s="3">
        <v>8.0180000000000007</v>
      </c>
      <c r="AO4098" s="3">
        <v>7.9859999999999998</v>
      </c>
      <c r="AP4098" s="3">
        <v>7.8049999999999997</v>
      </c>
      <c r="AQ4098" s="3">
        <v>8.0259999999999998</v>
      </c>
      <c r="AR4098" s="3">
        <v>7.6120000000000001</v>
      </c>
      <c r="AS4098" s="3">
        <v>7.27</v>
      </c>
      <c r="AT4098" s="3">
        <v>7.0229999999999997</v>
      </c>
      <c r="AU4098" s="3">
        <v>6.83</v>
      </c>
      <c r="AV4098" s="3">
        <v>6.81</v>
      </c>
      <c r="AW4098" s="3">
        <v>7.0170000000000003</v>
      </c>
      <c r="AX4098" s="3">
        <v>6.9989999999999997</v>
      </c>
      <c r="AY4098" s="3">
        <v>6.91</v>
      </c>
      <c r="AZ4098" s="3">
        <v>6.8259999999999996</v>
      </c>
      <c r="BA4098">
        <v>6.798</v>
      </c>
      <c r="BB4098">
        <v>2016</v>
      </c>
    </row>
    <row r="4099" spans="1:54" hidden="1" x14ac:dyDescent="0.2">
      <c r="A4099">
        <v>544</v>
      </c>
      <c r="B4099" t="s">
        <v>470</v>
      </c>
      <c r="C4099" t="s">
        <v>346</v>
      </c>
      <c r="D4099" t="s">
        <v>469</v>
      </c>
      <c r="E4099" t="s">
        <v>342</v>
      </c>
      <c r="F4099" t="s">
        <v>345</v>
      </c>
      <c r="G4099" t="s">
        <v>225</v>
      </c>
      <c r="H4099" t="s">
        <v>222</v>
      </c>
      <c r="I4099" t="s">
        <v>1323</v>
      </c>
      <c r="J4099" s="3">
        <v>19.794</v>
      </c>
      <c r="K4099" s="3">
        <v>22.643000000000001</v>
      </c>
      <c r="L4099" s="3">
        <v>39.652000000000001</v>
      </c>
      <c r="M4099" s="3">
        <v>72.540999999999997</v>
      </c>
      <c r="N4099" s="3">
        <v>103.866</v>
      </c>
      <c r="O4099" s="3">
        <v>167.92500000000001</v>
      </c>
      <c r="P4099" s="3">
        <v>247.89</v>
      </c>
      <c r="Q4099" s="3">
        <v>321.85700000000003</v>
      </c>
      <c r="R4099" s="3">
        <v>469.35599999999999</v>
      </c>
      <c r="S4099" s="3">
        <v>852.82</v>
      </c>
      <c r="T4099" s="3">
        <v>1224.854</v>
      </c>
      <c r="U4099" s="3">
        <v>1443.357</v>
      </c>
      <c r="V4099" s="3">
        <v>1687.848</v>
      </c>
      <c r="W4099" s="3">
        <v>1901.153</v>
      </c>
      <c r="X4099" s="3">
        <v>2215.0129999999999</v>
      </c>
      <c r="Y4099" s="3">
        <v>2836.7359999999999</v>
      </c>
      <c r="Z4099" s="3">
        <v>3450.462</v>
      </c>
      <c r="AA4099" s="3">
        <v>4399.4539999999997</v>
      </c>
      <c r="AB4099" s="3">
        <v>4399.4539999999997</v>
      </c>
      <c r="AC4099" s="3">
        <v>9920.0329999999994</v>
      </c>
      <c r="AD4099" s="3">
        <v>14132.204</v>
      </c>
      <c r="AE4099" s="3">
        <v>16671.691999999999</v>
      </c>
      <c r="AF4099" s="3">
        <v>19693.975999999999</v>
      </c>
      <c r="AG4099" s="3">
        <v>23650.992999999999</v>
      </c>
      <c r="AH4099" s="3">
        <v>28059.236000000001</v>
      </c>
      <c r="AI4099" s="3">
        <v>32483.364000000001</v>
      </c>
      <c r="AJ4099" s="3">
        <v>39704.192999999999</v>
      </c>
      <c r="AK4099" s="3">
        <v>45647.648999999998</v>
      </c>
      <c r="AL4099" s="3">
        <v>51950.014000000003</v>
      </c>
      <c r="AM4099" s="3">
        <v>54789.536999999997</v>
      </c>
      <c r="AN4099" s="3">
        <v>61996.764000000003</v>
      </c>
      <c r="AO4099" s="3">
        <v>71961.759999999995</v>
      </c>
      <c r="AP4099" s="3">
        <v>81609.86</v>
      </c>
      <c r="AQ4099" s="3">
        <v>93867.573999999993</v>
      </c>
      <c r="AR4099" s="3">
        <v>106797.29399999999</v>
      </c>
      <c r="AS4099" s="3">
        <v>117251.584</v>
      </c>
      <c r="AT4099" s="3">
        <v>129279.11900000001</v>
      </c>
      <c r="AU4099" s="3">
        <v>140019.17800000001</v>
      </c>
      <c r="AV4099" s="3">
        <v>152821.842</v>
      </c>
      <c r="AW4099" s="3">
        <v>168513.83799999999</v>
      </c>
      <c r="AX4099" s="3">
        <v>186086.29199999999</v>
      </c>
      <c r="AY4099" s="3">
        <v>204991.1</v>
      </c>
      <c r="AZ4099" s="3">
        <v>225639.891</v>
      </c>
      <c r="BA4099">
        <v>248303.663</v>
      </c>
      <c r="BB4099">
        <v>2016</v>
      </c>
    </row>
    <row r="4100" spans="1:54" hidden="1" x14ac:dyDescent="0.2">
      <c r="A4100">
        <v>544</v>
      </c>
      <c r="B4100" t="s">
        <v>470</v>
      </c>
      <c r="C4100" t="s">
        <v>344</v>
      </c>
      <c r="D4100" t="s">
        <v>469</v>
      </c>
      <c r="E4100" t="s">
        <v>342</v>
      </c>
      <c r="F4100" t="s">
        <v>343</v>
      </c>
      <c r="G4100" t="s">
        <v>223</v>
      </c>
      <c r="H4100" t="s">
        <v>222</v>
      </c>
      <c r="I4100" t="s">
        <v>310</v>
      </c>
      <c r="J4100" s="3">
        <v>1.913</v>
      </c>
      <c r="K4100" s="3">
        <v>1.1180000000000001</v>
      </c>
      <c r="L4100" s="3">
        <v>1.119</v>
      </c>
      <c r="M4100" s="3">
        <v>2.0470000000000002</v>
      </c>
      <c r="N4100" s="3">
        <v>2.93</v>
      </c>
      <c r="O4100" s="3">
        <v>3.6850000000000001</v>
      </c>
      <c r="P4100" s="3">
        <v>2.577</v>
      </c>
      <c r="Q4100" s="3">
        <v>1.8149999999999999</v>
      </c>
      <c r="R4100" s="3">
        <v>1.1819999999999999</v>
      </c>
      <c r="S4100" s="3">
        <v>1.46</v>
      </c>
      <c r="T4100" s="3">
        <v>1.742</v>
      </c>
      <c r="U4100" s="3">
        <v>2.0529999999999999</v>
      </c>
      <c r="V4100" s="3">
        <v>2.3540000000000001</v>
      </c>
      <c r="W4100" s="3">
        <v>2.6520000000000001</v>
      </c>
      <c r="X4100" s="3">
        <v>3.081</v>
      </c>
      <c r="Y4100" s="3">
        <v>3.5790000000000002</v>
      </c>
      <c r="Z4100" s="3">
        <v>3.726</v>
      </c>
      <c r="AA4100" s="3">
        <v>3.5150000000000001</v>
      </c>
      <c r="AB4100" s="3">
        <v>1.3340000000000001</v>
      </c>
      <c r="AC4100" s="3">
        <v>1.415</v>
      </c>
      <c r="AD4100" s="3">
        <v>1.72</v>
      </c>
      <c r="AE4100" s="3">
        <v>1.7569999999999999</v>
      </c>
      <c r="AF4100" s="3">
        <v>1.8440000000000001</v>
      </c>
      <c r="AG4100" s="3">
        <v>2.2589999999999999</v>
      </c>
      <c r="AH4100" s="3">
        <v>2.649</v>
      </c>
      <c r="AI4100" s="3">
        <v>3.0489999999999999</v>
      </c>
      <c r="AJ4100" s="3">
        <v>3.915</v>
      </c>
      <c r="AK4100" s="3">
        <v>4.7569999999999997</v>
      </c>
      <c r="AL4100" s="3">
        <v>5.9480000000000004</v>
      </c>
      <c r="AM4100" s="3">
        <v>6.431</v>
      </c>
      <c r="AN4100" s="3">
        <v>7.5039999999999996</v>
      </c>
      <c r="AO4100" s="3">
        <v>8.9629999999999992</v>
      </c>
      <c r="AP4100" s="3">
        <v>10.195</v>
      </c>
      <c r="AQ4100" s="3">
        <v>11.974</v>
      </c>
      <c r="AR4100" s="3">
        <v>13.266</v>
      </c>
      <c r="AS4100" s="3">
        <v>14.363</v>
      </c>
      <c r="AT4100" s="3">
        <v>15.916</v>
      </c>
      <c r="AU4100" s="3">
        <v>16.984000000000002</v>
      </c>
      <c r="AV4100" s="3">
        <v>18.337</v>
      </c>
      <c r="AW4100" s="3">
        <v>20.059000000000001</v>
      </c>
      <c r="AX4100" s="3">
        <v>21.937999999999999</v>
      </c>
      <c r="AY4100" s="3">
        <v>23.905999999999999</v>
      </c>
      <c r="AZ4100" s="3">
        <v>26.021999999999998</v>
      </c>
      <c r="BA4100">
        <v>28.318000000000001</v>
      </c>
      <c r="BB4100">
        <v>2016</v>
      </c>
    </row>
    <row r="4101" spans="1:54" hidden="1" x14ac:dyDescent="0.2">
      <c r="A4101">
        <v>544</v>
      </c>
      <c r="B4101" t="s">
        <v>470</v>
      </c>
      <c r="C4101" t="s">
        <v>213</v>
      </c>
      <c r="D4101" t="s">
        <v>469</v>
      </c>
      <c r="E4101" t="s">
        <v>342</v>
      </c>
      <c r="F4101" s="3" t="s">
        <v>341</v>
      </c>
      <c r="G4101" t="s">
        <v>323</v>
      </c>
      <c r="H4101" t="s">
        <v>222</v>
      </c>
      <c r="I4101" t="s">
        <v>310</v>
      </c>
      <c r="J4101">
        <v>1.871</v>
      </c>
      <c r="K4101">
        <v>2.359</v>
      </c>
      <c r="L4101">
        <v>2.6230000000000002</v>
      </c>
      <c r="M4101">
        <v>2.8090000000000002</v>
      </c>
      <c r="N4101">
        <v>3.0960000000000001</v>
      </c>
      <c r="O4101">
        <v>3.4860000000000002</v>
      </c>
      <c r="P4101">
        <v>3.7280000000000002</v>
      </c>
      <c r="Q4101">
        <v>3.7869999999999999</v>
      </c>
      <c r="R4101">
        <v>3.8370000000000002</v>
      </c>
      <c r="S4101">
        <v>4.38</v>
      </c>
      <c r="T4101">
        <v>4.8460000000000001</v>
      </c>
      <c r="U4101">
        <v>5.2080000000000002</v>
      </c>
      <c r="V4101">
        <v>5.6989999999999998</v>
      </c>
      <c r="W4101">
        <v>6.1769999999999996</v>
      </c>
      <c r="X4101">
        <v>6.8230000000000004</v>
      </c>
      <c r="Y4101">
        <v>7.4560000000000004</v>
      </c>
      <c r="Z4101">
        <v>8.1159999999999997</v>
      </c>
      <c r="AA4101">
        <v>8.8249999999999993</v>
      </c>
      <c r="AB4101">
        <v>9.3019999999999996</v>
      </c>
      <c r="AC4101">
        <v>9.8249999999999993</v>
      </c>
      <c r="AD4101">
        <v>10.694000000000001</v>
      </c>
      <c r="AE4101">
        <v>11.46</v>
      </c>
      <c r="AF4101">
        <v>12.428000000000001</v>
      </c>
      <c r="AG4101">
        <v>13.459</v>
      </c>
      <c r="AH4101">
        <v>14.824</v>
      </c>
      <c r="AI4101">
        <v>16.361999999999998</v>
      </c>
      <c r="AJ4101">
        <v>18.375</v>
      </c>
      <c r="AK4101">
        <v>20.344999999999999</v>
      </c>
      <c r="AL4101">
        <v>22.367000000000001</v>
      </c>
      <c r="AM4101">
        <v>24.198</v>
      </c>
      <c r="AN4101">
        <v>26.457999999999998</v>
      </c>
      <c r="AO4101">
        <v>29.161000000000001</v>
      </c>
      <c r="AP4101">
        <v>32.015999999999998</v>
      </c>
      <c r="AQ4101">
        <v>35.143999999999998</v>
      </c>
      <c r="AR4101">
        <v>38.497999999999998</v>
      </c>
      <c r="AS4101">
        <v>41.744999999999997</v>
      </c>
      <c r="AT4101">
        <v>45.246000000000002</v>
      </c>
      <c r="AU4101">
        <v>49.206000000000003</v>
      </c>
      <c r="AV4101">
        <v>53.752000000000002</v>
      </c>
      <c r="AW4101">
        <v>58.771000000000001</v>
      </c>
      <c r="AX4101">
        <v>64.12</v>
      </c>
      <c r="AY4101">
        <v>69.856999999999999</v>
      </c>
      <c r="AZ4101">
        <v>75.906999999999996</v>
      </c>
      <c r="BA4101">
        <v>82.477999999999994</v>
      </c>
      <c r="BB4101">
        <v>2016</v>
      </c>
    </row>
    <row r="4102" spans="1:54" hidden="1" x14ac:dyDescent="0.2">
      <c r="A4102">
        <v>544</v>
      </c>
      <c r="B4102" t="s">
        <v>470</v>
      </c>
      <c r="C4102" t="s">
        <v>340</v>
      </c>
      <c r="D4102" t="s">
        <v>469</v>
      </c>
      <c r="E4102" t="s">
        <v>339</v>
      </c>
      <c r="F4102" t="s">
        <v>338</v>
      </c>
      <c r="G4102" t="s">
        <v>295</v>
      </c>
      <c r="I4102" t="s">
        <v>337</v>
      </c>
      <c r="J4102" s="3">
        <v>0.17499999999999999</v>
      </c>
      <c r="K4102" s="3">
        <v>0.17399999999999999</v>
      </c>
      <c r="L4102" s="3">
        <v>0.28999999999999998</v>
      </c>
      <c r="M4102" s="3">
        <v>0.51600000000000001</v>
      </c>
      <c r="N4102" s="3">
        <v>0.69399999999999995</v>
      </c>
      <c r="O4102" s="3">
        <v>1.028</v>
      </c>
      <c r="P4102" s="3">
        <v>1.448</v>
      </c>
      <c r="Q4102" s="3">
        <v>1.8979999999999999</v>
      </c>
      <c r="R4102" s="3">
        <v>2.827</v>
      </c>
      <c r="S4102" s="3">
        <v>4.6749999999999998</v>
      </c>
      <c r="T4102" s="3">
        <v>6.2930000000000001</v>
      </c>
      <c r="U4102" s="3">
        <v>7.13</v>
      </c>
      <c r="V4102" s="3">
        <v>7.7930000000000001</v>
      </c>
      <c r="W4102" s="3">
        <v>8.2910000000000004</v>
      </c>
      <c r="X4102" s="3">
        <v>8.9309999999999992</v>
      </c>
      <c r="Y4102" s="3">
        <v>10.685</v>
      </c>
      <c r="Z4102" s="3">
        <v>12.159000000000001</v>
      </c>
      <c r="AA4102" s="3">
        <v>14.500999999999999</v>
      </c>
      <c r="AB4102" s="3">
        <v>13.906000000000001</v>
      </c>
      <c r="AC4102" s="3">
        <v>30.141999999999999</v>
      </c>
      <c r="AD4102" s="3">
        <v>40.347000000000001</v>
      </c>
      <c r="AE4102" s="3">
        <v>45.43</v>
      </c>
      <c r="AF4102" s="3">
        <v>50.244</v>
      </c>
      <c r="AG4102" s="3">
        <v>56.828000000000003</v>
      </c>
      <c r="AH4102" s="3">
        <v>62.9</v>
      </c>
      <c r="AI4102" s="3">
        <v>68.091999999999999</v>
      </c>
      <c r="AJ4102" s="3">
        <v>76.388999999999996</v>
      </c>
      <c r="AK4102" s="3">
        <v>81.430000000000007</v>
      </c>
      <c r="AL4102" s="3">
        <v>85.95</v>
      </c>
      <c r="AM4102" s="3">
        <v>84.423000000000002</v>
      </c>
      <c r="AN4102" s="3">
        <v>88.436999999999998</v>
      </c>
      <c r="AO4102" s="3">
        <v>95.06</v>
      </c>
      <c r="AP4102" s="3">
        <v>100</v>
      </c>
      <c r="AQ4102" s="3">
        <v>106.474</v>
      </c>
      <c r="AR4102" s="3">
        <v>112.571</v>
      </c>
      <c r="AS4102" s="3">
        <v>115.215</v>
      </c>
      <c r="AT4102" s="3">
        <v>118.697</v>
      </c>
      <c r="AU4102" s="3">
        <v>120.339</v>
      </c>
      <c r="AV4102" s="3">
        <v>122.968</v>
      </c>
      <c r="AW4102" s="3">
        <v>126.70399999999999</v>
      </c>
      <c r="AX4102" s="3">
        <v>130.76499999999999</v>
      </c>
      <c r="AY4102" s="3">
        <v>134.739</v>
      </c>
      <c r="AZ4102" s="3">
        <v>138.834</v>
      </c>
      <c r="BA4102">
        <v>143.053</v>
      </c>
      <c r="BB4102">
        <v>2016</v>
      </c>
    </row>
    <row r="4103" spans="1:54" hidden="1" x14ac:dyDescent="0.2">
      <c r="A4103">
        <v>544</v>
      </c>
      <c r="B4103" t="s">
        <v>470</v>
      </c>
      <c r="C4103" t="s">
        <v>336</v>
      </c>
      <c r="D4103" t="s">
        <v>469</v>
      </c>
      <c r="E4103" t="s">
        <v>333</v>
      </c>
      <c r="F4103" t="s">
        <v>335</v>
      </c>
      <c r="G4103" t="s">
        <v>225</v>
      </c>
      <c r="H4103" t="s">
        <v>322</v>
      </c>
      <c r="I4103" t="s">
        <v>330</v>
      </c>
      <c r="J4103" s="3">
        <v>3626039.7650000001</v>
      </c>
      <c r="K4103" s="3">
        <v>4103408.6379999998</v>
      </c>
      <c r="L4103" s="3">
        <v>4200141.3059999999</v>
      </c>
      <c r="M4103" s="3">
        <v>4217471.49</v>
      </c>
      <c r="N4103" s="3">
        <v>4370377.8710000003</v>
      </c>
      <c r="O4103" s="3">
        <v>4641156.5429999996</v>
      </c>
      <c r="P4103" s="3">
        <v>4731928.8420000002</v>
      </c>
      <c r="Q4103" s="3">
        <v>4556773.4469999997</v>
      </c>
      <c r="R4103" s="3">
        <v>4336538.8480000002</v>
      </c>
      <c r="S4103" s="3">
        <v>4632716.5710000005</v>
      </c>
      <c r="T4103" s="3">
        <v>4762549.773</v>
      </c>
      <c r="U4103" s="3">
        <v>4810835.6940000001</v>
      </c>
      <c r="V4103" s="3">
        <v>5001202.9790000003</v>
      </c>
      <c r="W4103" s="3">
        <v>5148071.03</v>
      </c>
      <c r="X4103" s="3">
        <v>5421336.9450000003</v>
      </c>
      <c r="Y4103" s="3">
        <v>5659921.6969999997</v>
      </c>
      <c r="Z4103" s="3">
        <v>5910357.2089999998</v>
      </c>
      <c r="AA4103" s="3">
        <v>6182049.625</v>
      </c>
      <c r="AB4103" s="3">
        <v>6338837.6220000004</v>
      </c>
      <c r="AC4103" s="3">
        <v>6483938.4139999999</v>
      </c>
      <c r="AD4103" s="3">
        <v>6785420.5630000001</v>
      </c>
      <c r="AE4103" s="3">
        <v>6990391.8090000004</v>
      </c>
      <c r="AF4103" s="3">
        <v>7341529.3059999999</v>
      </c>
      <c r="AG4103" s="3">
        <v>7664872.7740000002</v>
      </c>
      <c r="AH4103" s="3">
        <v>8078398.4790000003</v>
      </c>
      <c r="AI4103" s="3">
        <v>8486958.6879999992</v>
      </c>
      <c r="AJ4103" s="3">
        <v>9115578.1209999993</v>
      </c>
      <c r="AK4103" s="3">
        <v>9691721.4619999994</v>
      </c>
      <c r="AL4103" s="3">
        <v>10301497.244000001</v>
      </c>
      <c r="AM4103" s="3">
        <v>10904007.669</v>
      </c>
      <c r="AN4103" s="3">
        <v>11611118.222999999</v>
      </c>
      <c r="AO4103" s="3">
        <v>12360444.016000001</v>
      </c>
      <c r="AP4103" s="3">
        <v>13136037.079</v>
      </c>
      <c r="AQ4103" s="3">
        <v>13988934.200999999</v>
      </c>
      <c r="AR4103" s="3">
        <v>14840069.753</v>
      </c>
      <c r="AS4103" s="3">
        <v>15675839.533</v>
      </c>
      <c r="AT4103" s="3">
        <v>16538612.130999999</v>
      </c>
      <c r="AU4103" s="3">
        <v>17417388.938000001</v>
      </c>
      <c r="AV4103" s="3">
        <v>18339425.399</v>
      </c>
      <c r="AW4103" s="3">
        <v>19347661.225000001</v>
      </c>
      <c r="AX4103" s="3">
        <v>20407911.464000002</v>
      </c>
      <c r="AY4103" s="3">
        <v>21508377.510000002</v>
      </c>
      <c r="AZ4103" s="3">
        <v>22650458.008000001</v>
      </c>
      <c r="BA4103">
        <v>23846942.059</v>
      </c>
      <c r="BB4103">
        <v>2016</v>
      </c>
    </row>
    <row r="4104" spans="1:54" hidden="1" x14ac:dyDescent="0.2">
      <c r="A4104">
        <v>544</v>
      </c>
      <c r="B4104" t="s">
        <v>470</v>
      </c>
      <c r="C4104" t="s">
        <v>334</v>
      </c>
      <c r="D4104" t="s">
        <v>469</v>
      </c>
      <c r="E4104" t="s">
        <v>333</v>
      </c>
      <c r="F4104" t="s">
        <v>332</v>
      </c>
      <c r="G4104" t="s">
        <v>331</v>
      </c>
      <c r="H4104" t="s">
        <v>322</v>
      </c>
      <c r="I4104" t="s">
        <v>330</v>
      </c>
      <c r="J4104" s="3">
        <v>1396.7850000000001</v>
      </c>
      <c r="K4104" s="3">
        <v>1580.672</v>
      </c>
      <c r="L4104" s="3">
        <v>1617.9349999999999</v>
      </c>
      <c r="M4104" s="3">
        <v>1624.61</v>
      </c>
      <c r="N4104" s="3">
        <v>1683.511</v>
      </c>
      <c r="O4104" s="3">
        <v>1787.818</v>
      </c>
      <c r="P4104" s="3">
        <v>1822.7840000000001</v>
      </c>
      <c r="Q4104" s="3">
        <v>1755.3130000000001</v>
      </c>
      <c r="R4104" s="3">
        <v>1670.4760000000001</v>
      </c>
      <c r="S4104" s="3">
        <v>1784.567</v>
      </c>
      <c r="T4104" s="3">
        <v>1834.58</v>
      </c>
      <c r="U4104" s="3">
        <v>1853.18</v>
      </c>
      <c r="V4104" s="3">
        <v>1926.511</v>
      </c>
      <c r="W4104" s="3">
        <v>1983.086</v>
      </c>
      <c r="X4104" s="3">
        <v>2088.3510000000001</v>
      </c>
      <c r="Y4104" s="3">
        <v>2180.2559999999999</v>
      </c>
      <c r="Z4104" s="3">
        <v>2276.7260000000001</v>
      </c>
      <c r="AA4104" s="3">
        <v>2381.3850000000002</v>
      </c>
      <c r="AB4104" s="3">
        <v>2441.7809999999999</v>
      </c>
      <c r="AC4104" s="3">
        <v>2497.6750000000002</v>
      </c>
      <c r="AD4104" s="3">
        <v>2613.8090000000002</v>
      </c>
      <c r="AE4104" s="3">
        <v>2692.7660000000001</v>
      </c>
      <c r="AF4104" s="3">
        <v>2828.027</v>
      </c>
      <c r="AG4104" s="3">
        <v>2952.5819999999999</v>
      </c>
      <c r="AH4104" s="3">
        <v>3111.8760000000002</v>
      </c>
      <c r="AI4104" s="3">
        <v>3269.2579999999998</v>
      </c>
      <c r="AJ4104" s="3">
        <v>3511.4079999999999</v>
      </c>
      <c r="AK4104" s="3">
        <v>3733.3440000000001</v>
      </c>
      <c r="AL4104" s="3">
        <v>3968.2350000000001</v>
      </c>
      <c r="AM4104" s="3">
        <v>4200.3280000000004</v>
      </c>
      <c r="AN4104" s="3">
        <v>4472.7139999999999</v>
      </c>
      <c r="AO4104" s="3">
        <v>4761.3609999999999</v>
      </c>
      <c r="AP4104" s="3">
        <v>5060.1270000000004</v>
      </c>
      <c r="AQ4104" s="3">
        <v>5388.6710000000003</v>
      </c>
      <c r="AR4104" s="3">
        <v>5716.5370000000003</v>
      </c>
      <c r="AS4104" s="3">
        <v>6038.4830000000002</v>
      </c>
      <c r="AT4104" s="3">
        <v>6370.8310000000001</v>
      </c>
      <c r="AU4104" s="3">
        <v>6709.3450000000003</v>
      </c>
      <c r="AV4104" s="3">
        <v>7064.5219999999999</v>
      </c>
      <c r="AW4104" s="3">
        <v>7452.9040000000005</v>
      </c>
      <c r="AX4104" s="3">
        <v>7861.3220000000001</v>
      </c>
      <c r="AY4104" s="3">
        <v>8285.232</v>
      </c>
      <c r="AZ4104" s="3">
        <v>8725.1730000000007</v>
      </c>
      <c r="BA4104">
        <v>9186.07</v>
      </c>
      <c r="BB4104">
        <v>2016</v>
      </c>
    </row>
    <row r="4105" spans="1:54" hidden="1" x14ac:dyDescent="0.2">
      <c r="A4105">
        <v>544</v>
      </c>
      <c r="B4105" t="s">
        <v>470</v>
      </c>
      <c r="C4105" t="s">
        <v>329</v>
      </c>
      <c r="D4105" t="s">
        <v>469</v>
      </c>
      <c r="E4105" t="s">
        <v>325</v>
      </c>
      <c r="F4105" t="s">
        <v>328</v>
      </c>
      <c r="G4105" t="s">
        <v>225</v>
      </c>
      <c r="H4105" t="s">
        <v>322</v>
      </c>
      <c r="I4105" t="s">
        <v>321</v>
      </c>
      <c r="J4105" s="3">
        <v>6348.7629999999999</v>
      </c>
      <c r="K4105" s="3">
        <v>7126.0649999999996</v>
      </c>
      <c r="L4105" s="3">
        <v>12198.186</v>
      </c>
      <c r="M4105" s="3">
        <v>21755.511999999999</v>
      </c>
      <c r="N4105" s="3">
        <v>30326.905999999999</v>
      </c>
      <c r="O4105" s="3">
        <v>47716.135000000002</v>
      </c>
      <c r="P4105" s="3">
        <v>68507.523000000001</v>
      </c>
      <c r="Q4105" s="3">
        <v>86486.781000000003</v>
      </c>
      <c r="R4105" s="3">
        <v>122600.679</v>
      </c>
      <c r="S4105" s="3">
        <v>216556.34099999999</v>
      </c>
      <c r="T4105" s="3">
        <v>299704.08</v>
      </c>
      <c r="U4105" s="3">
        <v>343032.353</v>
      </c>
      <c r="V4105" s="3">
        <v>389733.19799999997</v>
      </c>
      <c r="W4105" s="3">
        <v>426836.25099999999</v>
      </c>
      <c r="X4105" s="3">
        <v>484189.21100000001</v>
      </c>
      <c r="Y4105" s="3">
        <v>604777.38600000006</v>
      </c>
      <c r="Z4105" s="3">
        <v>718638.22499999998</v>
      </c>
      <c r="AA4105" s="3">
        <v>896488.13500000001</v>
      </c>
      <c r="AB4105" s="3">
        <v>881502.59100000001</v>
      </c>
      <c r="AC4105" s="3">
        <v>1954415.953</v>
      </c>
      <c r="AD4105" s="3">
        <v>2737744.051</v>
      </c>
      <c r="AE4105" s="3">
        <v>3175715.9350000001</v>
      </c>
      <c r="AF4105" s="3">
        <v>3688709.3509999998</v>
      </c>
      <c r="AG4105" s="3">
        <v>4355815.2750000004</v>
      </c>
      <c r="AH4105" s="3">
        <v>5081301.4170000004</v>
      </c>
      <c r="AI4105" s="3">
        <v>5778929.7259999998</v>
      </c>
      <c r="AJ4105" s="3">
        <v>6963275.0829999996</v>
      </c>
      <c r="AK4105" s="3">
        <v>7891986.835</v>
      </c>
      <c r="AL4105" s="3">
        <v>8854098.7880000006</v>
      </c>
      <c r="AM4105" s="3">
        <v>9205493.6750000007</v>
      </c>
      <c r="AN4105" s="3">
        <v>10268552.619999999</v>
      </c>
      <c r="AO4105" s="3">
        <v>11749861.471000001</v>
      </c>
      <c r="AP4105" s="3">
        <v>13136037.079</v>
      </c>
      <c r="AQ4105" s="3">
        <v>14894573.896</v>
      </c>
      <c r="AR4105" s="3">
        <v>16705654.561000001</v>
      </c>
      <c r="AS4105" s="3">
        <v>18060934.089000002</v>
      </c>
      <c r="AT4105" s="3">
        <v>19630919.122000001</v>
      </c>
      <c r="AU4105" s="3">
        <v>20959963.943</v>
      </c>
      <c r="AV4105" s="3">
        <v>22551695.414000001</v>
      </c>
      <c r="AW4105" s="3">
        <v>24514333.903999999</v>
      </c>
      <c r="AX4105" s="3">
        <v>26686380.083999999</v>
      </c>
      <c r="AY4105" s="3">
        <v>28980178.249000002</v>
      </c>
      <c r="AZ4105" s="3">
        <v>31446526.844000001</v>
      </c>
      <c r="BA4105">
        <v>34113846.472000003</v>
      </c>
      <c r="BB4105">
        <v>2016</v>
      </c>
    </row>
    <row r="4106" spans="1:54" hidden="1" x14ac:dyDescent="0.2">
      <c r="A4106">
        <v>544</v>
      </c>
      <c r="B4106" t="s">
        <v>470</v>
      </c>
      <c r="C4106" t="s">
        <v>327</v>
      </c>
      <c r="D4106" t="s">
        <v>469</v>
      </c>
      <c r="E4106" t="s">
        <v>325</v>
      </c>
      <c r="F4106" t="s">
        <v>326</v>
      </c>
      <c r="G4106" t="s">
        <v>223</v>
      </c>
      <c r="H4106" t="s">
        <v>322</v>
      </c>
      <c r="I4106" t="s">
        <v>321</v>
      </c>
      <c r="J4106" s="3">
        <v>613.55399999999997</v>
      </c>
      <c r="K4106" s="3">
        <v>351.82600000000002</v>
      </c>
      <c r="L4106" s="3">
        <v>344.14</v>
      </c>
      <c r="M4106" s="3">
        <v>613.77599999999995</v>
      </c>
      <c r="N4106" s="3">
        <v>855.596</v>
      </c>
      <c r="O4106" s="3">
        <v>1047.0350000000001</v>
      </c>
      <c r="P4106" s="3">
        <v>712.07100000000003</v>
      </c>
      <c r="Q4106" s="3">
        <v>487.67500000000001</v>
      </c>
      <c r="R4106" s="3">
        <v>308.81799999999998</v>
      </c>
      <c r="S4106" s="3">
        <v>370.81599999999997</v>
      </c>
      <c r="T4106" s="3">
        <v>426.322</v>
      </c>
      <c r="U4106" s="3">
        <v>487.95499999999998</v>
      </c>
      <c r="V4106" s="3">
        <v>543.56100000000004</v>
      </c>
      <c r="W4106" s="3">
        <v>595.30899999999997</v>
      </c>
      <c r="X4106" s="3">
        <v>673.42</v>
      </c>
      <c r="Y4106" s="3">
        <v>763.12599999999998</v>
      </c>
      <c r="Z4106" s="3">
        <v>775.94200000000001</v>
      </c>
      <c r="AA4106" s="3">
        <v>716.31899999999996</v>
      </c>
      <c r="AB4106" s="3">
        <v>267.28399999999999</v>
      </c>
      <c r="AC4106" s="3">
        <v>278.72399999999999</v>
      </c>
      <c r="AD4106" s="3">
        <v>333.16</v>
      </c>
      <c r="AE4106" s="3">
        <v>334.63799999999998</v>
      </c>
      <c r="AF4106" s="3">
        <v>345.38499999999999</v>
      </c>
      <c r="AG4106" s="3">
        <v>416.07</v>
      </c>
      <c r="AH4106" s="3">
        <v>479.63</v>
      </c>
      <c r="AI4106" s="3">
        <v>542.38199999999995</v>
      </c>
      <c r="AJ4106" s="3">
        <v>686.65200000000004</v>
      </c>
      <c r="AK4106" s="3">
        <v>822.36</v>
      </c>
      <c r="AL4106" s="3">
        <v>1013.823</v>
      </c>
      <c r="AM4106" s="3">
        <v>1080.4690000000001</v>
      </c>
      <c r="AN4106" s="3">
        <v>1242.962</v>
      </c>
      <c r="AO4106" s="3">
        <v>1463.4690000000001</v>
      </c>
      <c r="AP4106" s="3">
        <v>1640.9349999999999</v>
      </c>
      <c r="AQ4106" s="3">
        <v>1899.979</v>
      </c>
      <c r="AR4106" s="3">
        <v>2075.1419999999998</v>
      </c>
      <c r="AS4106" s="3">
        <v>2212.402</v>
      </c>
      <c r="AT4106" s="3">
        <v>2416.855</v>
      </c>
      <c r="AU4106" s="3">
        <v>2542.451</v>
      </c>
      <c r="AV4106" s="3">
        <v>2705.8989999999999</v>
      </c>
      <c r="AW4106" s="3">
        <v>2918.0859999999998</v>
      </c>
      <c r="AX4106" s="3">
        <v>3146.0369999999998</v>
      </c>
      <c r="AY4106" s="3">
        <v>3379.674</v>
      </c>
      <c r="AZ4106" s="3">
        <v>3626.5729999999999</v>
      </c>
      <c r="BA4106">
        <v>3890.491</v>
      </c>
      <c r="BB4106">
        <v>2016</v>
      </c>
    </row>
    <row r="4107" spans="1:54" hidden="1" x14ac:dyDescent="0.2">
      <c r="A4107">
        <v>544</v>
      </c>
      <c r="B4107" t="s">
        <v>470</v>
      </c>
      <c r="C4107" t="s">
        <v>212</v>
      </c>
      <c r="D4107" t="s">
        <v>469</v>
      </c>
      <c r="E4107" t="s">
        <v>325</v>
      </c>
      <c r="F4107" t="s">
        <v>324</v>
      </c>
      <c r="G4107" t="s">
        <v>323</v>
      </c>
      <c r="H4107" t="s">
        <v>322</v>
      </c>
      <c r="I4107" t="s">
        <v>321</v>
      </c>
      <c r="J4107" s="3">
        <v>599.98099999999999</v>
      </c>
      <c r="K4107" s="3">
        <v>742.36599999999999</v>
      </c>
      <c r="L4107" s="3">
        <v>807.01199999999994</v>
      </c>
      <c r="M4107" s="3">
        <v>842.33</v>
      </c>
      <c r="N4107" s="3">
        <v>903.846</v>
      </c>
      <c r="O4107" s="3">
        <v>990.56200000000001</v>
      </c>
      <c r="P4107" s="3">
        <v>1030.297</v>
      </c>
      <c r="Q4107" s="3">
        <v>1017.4829999999999</v>
      </c>
      <c r="R4107" s="3">
        <v>1002.203</v>
      </c>
      <c r="S4107" s="3">
        <v>1112.2840000000001</v>
      </c>
      <c r="T4107" s="3">
        <v>1185.75</v>
      </c>
      <c r="U4107" s="3">
        <v>1237.6389999999999</v>
      </c>
      <c r="V4107" s="3">
        <v>1315.9449999999999</v>
      </c>
      <c r="W4107" s="3">
        <v>1386.8140000000001</v>
      </c>
      <c r="X4107" s="3">
        <v>1491.5119999999999</v>
      </c>
      <c r="Y4107" s="3">
        <v>1589.626</v>
      </c>
      <c r="Z4107" s="3">
        <v>1690.258</v>
      </c>
      <c r="AA4107" s="3">
        <v>1798.2280000000001</v>
      </c>
      <c r="AB4107" s="3">
        <v>1863.8409999999999</v>
      </c>
      <c r="AC4107" s="3">
        <v>1935.683</v>
      </c>
      <c r="AD4107" s="3">
        <v>2071.777</v>
      </c>
      <c r="AE4107" s="3">
        <v>2183.0030000000002</v>
      </c>
      <c r="AF4107" s="3">
        <v>2327.855</v>
      </c>
      <c r="AG4107" s="3">
        <v>2478.8420000000001</v>
      </c>
      <c r="AH4107" s="3">
        <v>2684.4209999999998</v>
      </c>
      <c r="AI4107" s="3">
        <v>2910.9169999999999</v>
      </c>
      <c r="AJ4107" s="3">
        <v>3222.5949999999998</v>
      </c>
      <c r="AK4107" s="3">
        <v>3517.4479999999999</v>
      </c>
      <c r="AL4107" s="3">
        <v>3812.0970000000002</v>
      </c>
      <c r="AM4107" s="3">
        <v>4065.7</v>
      </c>
      <c r="AN4107" s="3">
        <v>4382.2510000000002</v>
      </c>
      <c r="AO4107" s="3">
        <v>4761.3609999999999</v>
      </c>
      <c r="AP4107" s="3">
        <v>5153.34</v>
      </c>
      <c r="AQ4107" s="3">
        <v>5576.5619999999999</v>
      </c>
      <c r="AR4107" s="3">
        <v>6022.0360000000001</v>
      </c>
      <c r="AS4107" s="3">
        <v>6430.1620000000003</v>
      </c>
      <c r="AT4107" s="3">
        <v>6870.625</v>
      </c>
      <c r="AU4107" s="3">
        <v>7365.8909999999996</v>
      </c>
      <c r="AV4107" s="3">
        <v>7932.04</v>
      </c>
      <c r="AW4107" s="3">
        <v>8549.5990000000002</v>
      </c>
      <c r="AX4107" s="3">
        <v>9195.3089999999993</v>
      </c>
      <c r="AY4107" s="3">
        <v>9875.8439999999991</v>
      </c>
      <c r="AZ4107" s="3">
        <v>10578.825999999999</v>
      </c>
      <c r="BA4107">
        <v>11331.418</v>
      </c>
      <c r="BB4107">
        <v>2016</v>
      </c>
    </row>
    <row r="4108" spans="1:54" hidden="1" x14ac:dyDescent="0.2">
      <c r="A4108">
        <v>544</v>
      </c>
      <c r="B4108" t="s">
        <v>470</v>
      </c>
      <c r="C4108" t="s">
        <v>320</v>
      </c>
      <c r="D4108" t="s">
        <v>469</v>
      </c>
      <c r="E4108" t="s">
        <v>319</v>
      </c>
      <c r="F4108" t="s">
        <v>318</v>
      </c>
      <c r="G4108" t="s">
        <v>243</v>
      </c>
    </row>
    <row r="4109" spans="1:54" hidden="1" x14ac:dyDescent="0.2">
      <c r="A4109">
        <v>544</v>
      </c>
      <c r="B4109" t="s">
        <v>470</v>
      </c>
      <c r="C4109" t="s">
        <v>317</v>
      </c>
      <c r="D4109" t="s">
        <v>469</v>
      </c>
      <c r="E4109" t="s">
        <v>316</v>
      </c>
      <c r="F4109" t="s">
        <v>315</v>
      </c>
      <c r="G4109" t="s">
        <v>288</v>
      </c>
      <c r="I4109" t="s">
        <v>310</v>
      </c>
      <c r="J4109" s="3">
        <v>1.4E-2</v>
      </c>
      <c r="K4109" s="3">
        <v>1.6E-2</v>
      </c>
      <c r="L4109" s="3">
        <v>1.7000000000000001E-2</v>
      </c>
      <c r="M4109" s="3">
        <v>1.7000000000000001E-2</v>
      </c>
      <c r="N4109" s="3">
        <v>1.7000000000000001E-2</v>
      </c>
      <c r="O4109" s="3">
        <v>1.7999999999999999E-2</v>
      </c>
      <c r="P4109" s="3">
        <v>1.7999999999999999E-2</v>
      </c>
      <c r="Q4109" s="3">
        <v>1.7000000000000001E-2</v>
      </c>
      <c r="R4109" s="3">
        <v>1.6E-2</v>
      </c>
      <c r="S4109" s="3">
        <v>1.7000000000000001E-2</v>
      </c>
      <c r="T4109" s="3">
        <v>1.7999999999999999E-2</v>
      </c>
      <c r="U4109" s="3">
        <v>1.7999999999999999E-2</v>
      </c>
      <c r="V4109" s="3">
        <v>1.7000000000000001E-2</v>
      </c>
      <c r="W4109" s="3">
        <v>1.7999999999999999E-2</v>
      </c>
      <c r="X4109" s="3">
        <v>1.9E-2</v>
      </c>
      <c r="Y4109" s="3">
        <v>0.02</v>
      </c>
      <c r="Z4109" s="3">
        <v>0.02</v>
      </c>
      <c r="AA4109" s="3">
        <v>2.1000000000000001E-2</v>
      </c>
      <c r="AB4109" s="3">
        <v>2.1000000000000001E-2</v>
      </c>
      <c r="AC4109" s="3">
        <v>2.1000000000000001E-2</v>
      </c>
      <c r="AD4109" s="3">
        <v>2.1000000000000001E-2</v>
      </c>
      <c r="AE4109" s="3">
        <v>2.1999999999999999E-2</v>
      </c>
      <c r="AF4109" s="3">
        <v>2.3E-2</v>
      </c>
      <c r="AG4109" s="3">
        <v>2.3E-2</v>
      </c>
      <c r="AH4109" s="3">
        <v>2.4E-2</v>
      </c>
      <c r="AI4109" s="3">
        <v>2.4E-2</v>
      </c>
      <c r="AJ4109" s="3">
        <v>2.5000000000000001E-2</v>
      </c>
      <c r="AK4109" s="3">
        <v>2.5999999999999999E-2</v>
      </c>
      <c r="AL4109" s="3">
        <v>2.7E-2</v>
      </c>
      <c r="AM4109" s="3">
        <v>2.9000000000000001E-2</v>
      </c>
      <c r="AN4109" s="3">
        <v>0.03</v>
      </c>
      <c r="AO4109" s="3">
        <v>3.1E-2</v>
      </c>
      <c r="AP4109" s="3">
        <v>3.2000000000000001E-2</v>
      </c>
      <c r="AQ4109" s="3">
        <v>3.4000000000000002E-2</v>
      </c>
      <c r="AR4109" s="3">
        <v>3.5000000000000003E-2</v>
      </c>
      <c r="AS4109" s="3">
        <v>3.5999999999999997E-2</v>
      </c>
      <c r="AT4109" s="3">
        <v>3.7999999999999999E-2</v>
      </c>
      <c r="AU4109" s="3">
        <v>3.9E-2</v>
      </c>
      <c r="AV4109" s="3">
        <v>0.04</v>
      </c>
      <c r="AW4109" s="3">
        <v>4.1000000000000002E-2</v>
      </c>
      <c r="AX4109" s="3">
        <v>4.2000000000000003E-2</v>
      </c>
      <c r="AY4109" s="3">
        <v>4.3999999999999997E-2</v>
      </c>
      <c r="AZ4109" s="3">
        <v>4.4999999999999998E-2</v>
      </c>
      <c r="BA4109">
        <v>4.5999999999999999E-2</v>
      </c>
      <c r="BB4109">
        <v>2016</v>
      </c>
    </row>
    <row r="4110" spans="1:54" hidden="1" x14ac:dyDescent="0.2">
      <c r="A4110">
        <v>544</v>
      </c>
      <c r="B4110" t="s">
        <v>470</v>
      </c>
      <c r="C4110" t="s">
        <v>314</v>
      </c>
      <c r="D4110" t="s">
        <v>469</v>
      </c>
      <c r="E4110" t="s">
        <v>313</v>
      </c>
      <c r="F4110" t="s">
        <v>312</v>
      </c>
      <c r="G4110" t="s">
        <v>311</v>
      </c>
      <c r="I4110" t="s">
        <v>310</v>
      </c>
      <c r="J4110" s="3">
        <v>10.582000000000001</v>
      </c>
      <c r="K4110" s="3">
        <v>9.5990000000000002</v>
      </c>
      <c r="L4110" s="3">
        <v>15.115</v>
      </c>
      <c r="M4110" s="3">
        <v>25.827999999999999</v>
      </c>
      <c r="N4110" s="3">
        <v>33.552999999999997</v>
      </c>
      <c r="O4110" s="3">
        <v>48.170999999999999</v>
      </c>
      <c r="P4110" s="3">
        <v>66.492999999999995</v>
      </c>
      <c r="Q4110" s="3">
        <v>85.001000000000005</v>
      </c>
      <c r="R4110" s="3">
        <v>122.331</v>
      </c>
      <c r="S4110" s="3">
        <v>194.69499999999999</v>
      </c>
      <c r="T4110" s="3">
        <v>252.755</v>
      </c>
      <c r="U4110" s="3">
        <v>277.16699999999997</v>
      </c>
      <c r="V4110" s="3">
        <v>296.16199999999998</v>
      </c>
      <c r="W4110" s="3">
        <v>307.78199999999998</v>
      </c>
      <c r="X4110" s="3">
        <v>324.63</v>
      </c>
      <c r="Y4110" s="3">
        <v>380.45299999999997</v>
      </c>
      <c r="Z4110" s="3">
        <v>425.16500000000002</v>
      </c>
      <c r="AA4110" s="3">
        <v>498.54</v>
      </c>
      <c r="AB4110" s="3">
        <v>472.94900000000001</v>
      </c>
      <c r="AC4110" s="3">
        <v>1009.677</v>
      </c>
      <c r="AD4110" s="3">
        <v>1321.4469999999999</v>
      </c>
      <c r="AE4110" s="3">
        <v>1454.7470000000001</v>
      </c>
      <c r="AF4110" s="3">
        <v>1584.596</v>
      </c>
      <c r="AG4110" s="3">
        <v>1757.1980000000001</v>
      </c>
      <c r="AH4110" s="3">
        <v>1892.886</v>
      </c>
      <c r="AI4110" s="3">
        <v>1985.261</v>
      </c>
      <c r="AJ4110" s="3">
        <v>2160.7660000000001</v>
      </c>
      <c r="AK4110" s="3">
        <v>2243.6680000000001</v>
      </c>
      <c r="AL4110" s="3">
        <v>2322.6320000000001</v>
      </c>
      <c r="AM4110" s="3">
        <v>2264.1840000000002</v>
      </c>
      <c r="AN4110" s="3">
        <v>2343.2139999999999</v>
      </c>
      <c r="AO4110" s="3">
        <v>2467.7530000000002</v>
      </c>
      <c r="AP4110" s="3">
        <v>2549.0340000000001</v>
      </c>
      <c r="AQ4110" s="3">
        <v>2670.924</v>
      </c>
      <c r="AR4110" s="3">
        <v>2774.0880000000002</v>
      </c>
      <c r="AS4110" s="3">
        <v>2808.7840000000001</v>
      </c>
      <c r="AT4110" s="3">
        <v>2857.2249999999999</v>
      </c>
      <c r="AU4110" s="3">
        <v>2845.5439999999999</v>
      </c>
      <c r="AV4110" s="3">
        <v>2843.114</v>
      </c>
      <c r="AW4110" s="3">
        <v>2867.308</v>
      </c>
      <c r="AX4110" s="3">
        <v>2902.1729999999998</v>
      </c>
      <c r="AY4110" s="3">
        <v>2934.451</v>
      </c>
      <c r="AZ4110" s="3">
        <v>2972.5909999999999</v>
      </c>
      <c r="BA4110">
        <v>3010.5540000000001</v>
      </c>
      <c r="BB4110">
        <v>2016</v>
      </c>
    </row>
    <row r="4111" spans="1:54" hidden="1" x14ac:dyDescent="0.2">
      <c r="A4111">
        <v>544</v>
      </c>
      <c r="B4111" t="s">
        <v>470</v>
      </c>
      <c r="C4111" t="s">
        <v>309</v>
      </c>
      <c r="D4111" t="s">
        <v>469</v>
      </c>
      <c r="E4111" t="s">
        <v>308</v>
      </c>
      <c r="F4111" t="s">
        <v>307</v>
      </c>
      <c r="G4111" t="s">
        <v>217</v>
      </c>
    </row>
    <row r="4112" spans="1:54" hidden="1" x14ac:dyDescent="0.2">
      <c r="A4112">
        <v>544</v>
      </c>
      <c r="B4112" t="s">
        <v>470</v>
      </c>
      <c r="C4112" t="s">
        <v>306</v>
      </c>
      <c r="D4112" t="s">
        <v>469</v>
      </c>
      <c r="E4112" t="s">
        <v>305</v>
      </c>
      <c r="F4112" t="s">
        <v>304</v>
      </c>
      <c r="G4112" t="s">
        <v>217</v>
      </c>
    </row>
    <row r="4113" spans="1:54" hidden="1" x14ac:dyDescent="0.2">
      <c r="A4113">
        <v>544</v>
      </c>
      <c r="B4113" t="s">
        <v>470</v>
      </c>
      <c r="C4113" t="s">
        <v>303</v>
      </c>
      <c r="D4113" t="s">
        <v>469</v>
      </c>
      <c r="E4113" t="s">
        <v>300</v>
      </c>
      <c r="F4113" t="s">
        <v>302</v>
      </c>
      <c r="G4113" t="s">
        <v>295</v>
      </c>
      <c r="I4113" t="s">
        <v>1324</v>
      </c>
      <c r="J4113" s="3">
        <v>0.17199999999999999</v>
      </c>
      <c r="K4113" s="3">
        <v>0.23</v>
      </c>
      <c r="L4113" s="3">
        <v>0.39300000000000002</v>
      </c>
      <c r="M4113" s="3">
        <v>0.63800000000000001</v>
      </c>
      <c r="N4113" s="3">
        <v>0.81200000000000006</v>
      </c>
      <c r="O4113" s="3">
        <v>1.7430000000000001</v>
      </c>
      <c r="P4113" s="3">
        <v>2.3530000000000002</v>
      </c>
      <c r="Q4113" s="3">
        <v>2.496</v>
      </c>
      <c r="R4113" s="3">
        <v>2.8660000000000001</v>
      </c>
      <c r="S4113" s="3">
        <v>4.577</v>
      </c>
      <c r="T4113" s="3">
        <v>3.3719999999999999</v>
      </c>
      <c r="U4113" s="3">
        <v>3.8250000000000002</v>
      </c>
      <c r="V4113" s="3">
        <v>4.202</v>
      </c>
      <c r="W4113" s="3">
        <v>4.4400000000000004</v>
      </c>
      <c r="X4113" s="3">
        <v>4.78</v>
      </c>
      <c r="Y4113" s="3">
        <v>5.6920000000000002</v>
      </c>
      <c r="Z4113" s="3">
        <v>6.782</v>
      </c>
      <c r="AA4113" s="3">
        <v>8.1069999999999993</v>
      </c>
      <c r="AB4113" s="3">
        <v>15.414999999999999</v>
      </c>
      <c r="AC4113" s="3">
        <v>35.209000000000003</v>
      </c>
      <c r="AD4113" s="3">
        <v>38.156999999999996</v>
      </c>
      <c r="AE4113" s="3">
        <v>41.137</v>
      </c>
      <c r="AF4113" s="3">
        <v>45.511000000000003</v>
      </c>
      <c r="AG4113" s="3">
        <v>52.56</v>
      </c>
      <c r="AH4113" s="3">
        <v>58.061999999999998</v>
      </c>
      <c r="AI4113" s="3">
        <v>62.223999999999997</v>
      </c>
      <c r="AJ4113" s="3">
        <v>66.296999999999997</v>
      </c>
      <c r="AK4113" s="3">
        <v>69.387</v>
      </c>
      <c r="AL4113" s="3">
        <v>74.680999999999997</v>
      </c>
      <c r="AM4113" s="3">
        <v>74.786000000000001</v>
      </c>
      <c r="AN4113" s="3">
        <v>79.260000000000005</v>
      </c>
      <c r="AO4113" s="3">
        <v>85.259</v>
      </c>
      <c r="AP4113" s="3">
        <v>88.887</v>
      </c>
      <c r="AQ4113" s="3">
        <v>94.551000000000002</v>
      </c>
      <c r="AR4113" s="3">
        <v>98.394999999999996</v>
      </c>
      <c r="AS4113" s="3">
        <v>99.665999999999997</v>
      </c>
      <c r="AT4113" s="3">
        <v>101.30500000000001</v>
      </c>
      <c r="AU4113" s="3">
        <v>102.14100000000001</v>
      </c>
      <c r="AV4113" s="3">
        <v>104.49</v>
      </c>
      <c r="AW4113" s="3">
        <v>107.729</v>
      </c>
      <c r="AX4113" s="3">
        <v>111.28400000000001</v>
      </c>
      <c r="AY4113" s="3">
        <v>114.73399999999999</v>
      </c>
      <c r="AZ4113" s="3">
        <v>118.291</v>
      </c>
      <c r="BA4113">
        <v>121.958</v>
      </c>
      <c r="BB4113">
        <v>2016</v>
      </c>
    </row>
    <row r="4114" spans="1:54" hidden="1" x14ac:dyDescent="0.2">
      <c r="A4114">
        <v>544</v>
      </c>
      <c r="B4114" t="s">
        <v>470</v>
      </c>
      <c r="C4114" t="s">
        <v>301</v>
      </c>
      <c r="D4114" t="s">
        <v>469</v>
      </c>
      <c r="E4114" t="s">
        <v>300</v>
      </c>
      <c r="F4114" t="s">
        <v>299</v>
      </c>
      <c r="G4114" t="s">
        <v>275</v>
      </c>
      <c r="I4114" t="s">
        <v>298</v>
      </c>
      <c r="J4114" s="3">
        <v>188.816</v>
      </c>
      <c r="K4114" s="3">
        <v>33.700000000000003</v>
      </c>
      <c r="L4114" s="3">
        <v>70.381</v>
      </c>
      <c r="M4114" s="3">
        <v>62.511000000000003</v>
      </c>
      <c r="N4114" s="3">
        <v>27.175000000000001</v>
      </c>
      <c r="O4114" s="3">
        <v>114.69799999999999</v>
      </c>
      <c r="P4114" s="3">
        <v>35.002000000000002</v>
      </c>
      <c r="Q4114" s="3">
        <v>6.1120000000000001</v>
      </c>
      <c r="R4114" s="3">
        <v>14.8</v>
      </c>
      <c r="S4114" s="3">
        <v>59.7</v>
      </c>
      <c r="T4114" s="3">
        <v>-26.317</v>
      </c>
      <c r="U4114" s="3">
        <v>13.439</v>
      </c>
      <c r="V4114" s="3">
        <v>9.8469999999999995</v>
      </c>
      <c r="W4114" s="3">
        <v>5.65</v>
      </c>
      <c r="X4114" s="3">
        <v>7.67</v>
      </c>
      <c r="Y4114" s="3">
        <v>19.074999999999999</v>
      </c>
      <c r="Z4114" s="3">
        <v>19.146999999999998</v>
      </c>
      <c r="AA4114" s="3">
        <v>19.544</v>
      </c>
      <c r="AB4114" s="3">
        <v>90.141000000000005</v>
      </c>
      <c r="AC4114" s="3">
        <v>128.40899999999999</v>
      </c>
      <c r="AD4114" s="3">
        <v>8.3729999999999993</v>
      </c>
      <c r="AE4114" s="3">
        <v>7.8090000000000002</v>
      </c>
      <c r="AF4114" s="3">
        <v>10.632999999999999</v>
      </c>
      <c r="AG4114" s="3">
        <v>15.489000000000001</v>
      </c>
      <c r="AH4114" s="3">
        <v>10.467000000000001</v>
      </c>
      <c r="AI4114" s="3">
        <v>7.1669999999999998</v>
      </c>
      <c r="AJ4114" s="3">
        <v>6.5460000000000003</v>
      </c>
      <c r="AK4114" s="3">
        <v>4.6619999999999999</v>
      </c>
      <c r="AL4114" s="3">
        <v>7.6289999999999996</v>
      </c>
      <c r="AM4114" s="3">
        <v>0.14099999999999999</v>
      </c>
      <c r="AN4114" s="3">
        <v>5.9829999999999997</v>
      </c>
      <c r="AO4114" s="3">
        <v>7.569</v>
      </c>
      <c r="AP4114" s="3">
        <v>4.2549999999999999</v>
      </c>
      <c r="AQ4114" s="3">
        <v>6.3710000000000004</v>
      </c>
      <c r="AR4114" s="3">
        <v>4.0659999999999998</v>
      </c>
      <c r="AS4114" s="3">
        <v>1.292</v>
      </c>
      <c r="AT4114" s="3">
        <v>1.6439999999999999</v>
      </c>
      <c r="AU4114" s="3">
        <v>0.82499999999999996</v>
      </c>
      <c r="AV4114" s="3">
        <v>2.2999999999999998</v>
      </c>
      <c r="AW4114" s="3">
        <v>3.1</v>
      </c>
      <c r="AX4114" s="3">
        <v>3.3</v>
      </c>
      <c r="AY4114" s="3">
        <v>3.1</v>
      </c>
      <c r="AZ4114" s="3">
        <v>3.1</v>
      </c>
      <c r="BA4114">
        <v>3.1</v>
      </c>
      <c r="BB4114">
        <v>2016</v>
      </c>
    </row>
    <row r="4115" spans="1:54" hidden="1" x14ac:dyDescent="0.2">
      <c r="A4115">
        <v>544</v>
      </c>
      <c r="B4115" t="s">
        <v>470</v>
      </c>
      <c r="C4115" t="s">
        <v>297</v>
      </c>
      <c r="D4115" t="s">
        <v>469</v>
      </c>
      <c r="E4115" t="s">
        <v>293</v>
      </c>
      <c r="F4115" t="s">
        <v>296</v>
      </c>
      <c r="G4115" t="s">
        <v>295</v>
      </c>
      <c r="I4115" t="s">
        <v>1324</v>
      </c>
      <c r="J4115" s="3" t="s">
        <v>215</v>
      </c>
      <c r="K4115" s="3" t="s">
        <v>215</v>
      </c>
      <c r="L4115" s="3" t="s">
        <v>215</v>
      </c>
      <c r="M4115" s="3" t="s">
        <v>215</v>
      </c>
      <c r="N4115" s="3" t="s">
        <v>215</v>
      </c>
      <c r="O4115" s="3" t="s">
        <v>215</v>
      </c>
      <c r="P4115" s="3" t="s">
        <v>215</v>
      </c>
      <c r="Q4115" s="3">
        <v>1.389</v>
      </c>
      <c r="R4115" s="3">
        <v>1.5940000000000001</v>
      </c>
      <c r="S4115" s="3">
        <v>2.8039999999999998</v>
      </c>
      <c r="T4115" s="3">
        <v>3.6219999999999999</v>
      </c>
      <c r="U4115" s="3">
        <v>3.9969999999999999</v>
      </c>
      <c r="V4115" s="3">
        <v>4.2370000000000001</v>
      </c>
      <c r="W4115" s="3">
        <v>4.6740000000000004</v>
      </c>
      <c r="X4115" s="3">
        <v>4.9400000000000004</v>
      </c>
      <c r="Y4115" s="3">
        <v>6.3609999999999998</v>
      </c>
      <c r="Z4115" s="3">
        <v>7.1719999999999997</v>
      </c>
      <c r="AA4115" s="3">
        <v>7.798</v>
      </c>
      <c r="AB4115" s="3">
        <v>18.861999999999998</v>
      </c>
      <c r="AC4115" s="3">
        <v>35.207000000000001</v>
      </c>
      <c r="AD4115" s="3">
        <v>38.924999999999997</v>
      </c>
      <c r="AE4115" s="3">
        <v>41.853999999999999</v>
      </c>
      <c r="AF4115" s="3">
        <v>48.210999999999999</v>
      </c>
      <c r="AG4115" s="3">
        <v>54.296999999999997</v>
      </c>
      <c r="AH4115" s="3">
        <v>59.000999999999998</v>
      </c>
      <c r="AI4115" s="3">
        <v>64.180999999999997</v>
      </c>
      <c r="AJ4115" s="3">
        <v>67.099000000000004</v>
      </c>
      <c r="AK4115" s="3">
        <v>70.953999999999994</v>
      </c>
      <c r="AL4115" s="3">
        <v>73.206000000000003</v>
      </c>
      <c r="AM4115" s="3">
        <v>76.08</v>
      </c>
      <c r="AN4115" s="3">
        <v>80.460999999999999</v>
      </c>
      <c r="AO4115" s="3">
        <v>86.652000000000001</v>
      </c>
      <c r="AP4115" s="3">
        <v>90.753</v>
      </c>
      <c r="AQ4115" s="3">
        <v>96.789000000000001</v>
      </c>
      <c r="AR4115" s="3">
        <v>99.067999999999998</v>
      </c>
      <c r="AS4115" s="3">
        <v>100</v>
      </c>
      <c r="AT4115" s="3">
        <v>102.48699999999999</v>
      </c>
      <c r="AU4115" s="3">
        <v>102.639</v>
      </c>
      <c r="AV4115" s="3">
        <v>105.30800000000001</v>
      </c>
      <c r="AW4115" s="3">
        <v>108.36199999999999</v>
      </c>
      <c r="AX4115" s="3">
        <v>111.721</v>
      </c>
      <c r="AY4115" s="3">
        <v>115.184</v>
      </c>
      <c r="AZ4115" s="3">
        <v>118.755</v>
      </c>
      <c r="BA4115">
        <v>122.43600000000001</v>
      </c>
      <c r="BB4115">
        <v>2016</v>
      </c>
    </row>
    <row r="4116" spans="1:54" hidden="1" x14ac:dyDescent="0.2">
      <c r="A4116">
        <v>544</v>
      </c>
      <c r="B4116" t="s">
        <v>470</v>
      </c>
      <c r="C4116" t="s">
        <v>294</v>
      </c>
      <c r="D4116" t="s">
        <v>469</v>
      </c>
      <c r="E4116" t="s">
        <v>293</v>
      </c>
      <c r="F4116" t="s">
        <v>292</v>
      </c>
      <c r="G4116" t="s">
        <v>275</v>
      </c>
      <c r="I4116" t="s">
        <v>291</v>
      </c>
      <c r="J4116" s="3" t="s">
        <v>215</v>
      </c>
      <c r="K4116" s="3" t="s">
        <v>215</v>
      </c>
      <c r="L4116" s="3" t="s">
        <v>215</v>
      </c>
      <c r="M4116" s="3" t="s">
        <v>215</v>
      </c>
      <c r="N4116" s="3" t="s">
        <v>215</v>
      </c>
      <c r="O4116" s="3" t="s">
        <v>215</v>
      </c>
      <c r="P4116" s="3" t="s">
        <v>215</v>
      </c>
      <c r="Q4116" s="3" t="s">
        <v>215</v>
      </c>
      <c r="R4116" s="3">
        <v>14.8</v>
      </c>
      <c r="S4116" s="3">
        <v>75.870999999999995</v>
      </c>
      <c r="T4116" s="3">
        <v>29.187999999999999</v>
      </c>
      <c r="U4116" s="3">
        <v>10.36</v>
      </c>
      <c r="V4116" s="3">
        <v>6.0030000000000001</v>
      </c>
      <c r="W4116" s="3">
        <v>10.315</v>
      </c>
      <c r="X4116" s="3">
        <v>5.6909999999999998</v>
      </c>
      <c r="Y4116" s="3">
        <v>28.75</v>
      </c>
      <c r="Z4116" s="3">
        <v>12.76</v>
      </c>
      <c r="AA4116" s="3">
        <v>8.7260000000000009</v>
      </c>
      <c r="AB4116" s="3">
        <v>141.88399999999999</v>
      </c>
      <c r="AC4116" s="3">
        <v>86.656000000000006</v>
      </c>
      <c r="AD4116" s="3">
        <v>10.56</v>
      </c>
      <c r="AE4116" s="3">
        <v>7.5229999999999997</v>
      </c>
      <c r="AF4116" s="3">
        <v>15.189</v>
      </c>
      <c r="AG4116" s="3">
        <v>12.624000000000001</v>
      </c>
      <c r="AH4116" s="3">
        <v>8.6630000000000003</v>
      </c>
      <c r="AI4116" s="3">
        <v>8.7799999999999994</v>
      </c>
      <c r="AJ4116" s="3">
        <v>4.5460000000000003</v>
      </c>
      <c r="AK4116" s="3">
        <v>5.7450000000000001</v>
      </c>
      <c r="AL4116" s="3">
        <v>3.1739999999999999</v>
      </c>
      <c r="AM4116" s="3">
        <v>3.9260000000000002</v>
      </c>
      <c r="AN4116" s="3">
        <v>5.758</v>
      </c>
      <c r="AO4116" s="3">
        <v>7.6959999999999997</v>
      </c>
      <c r="AP4116" s="3">
        <v>4.7329999999999997</v>
      </c>
      <c r="AQ4116" s="3">
        <v>6.65</v>
      </c>
      <c r="AR4116" s="3">
        <v>2.355</v>
      </c>
      <c r="AS4116" s="3">
        <v>0.94099999999999995</v>
      </c>
      <c r="AT4116" s="3">
        <v>2.4870000000000001</v>
      </c>
      <c r="AU4116" s="3">
        <v>0.14799999999999999</v>
      </c>
      <c r="AV4116" s="3">
        <v>2.6</v>
      </c>
      <c r="AW4116" s="3">
        <v>2.9</v>
      </c>
      <c r="AX4116" s="3">
        <v>3.1</v>
      </c>
      <c r="AY4116" s="3">
        <v>3.1</v>
      </c>
      <c r="AZ4116" s="3">
        <v>3.1</v>
      </c>
      <c r="BA4116">
        <v>3.1</v>
      </c>
      <c r="BB4116">
        <v>2016</v>
      </c>
    </row>
    <row r="4117" spans="1:54" hidden="1" x14ac:dyDescent="0.2">
      <c r="A4117">
        <v>544</v>
      </c>
      <c r="B4117" t="s">
        <v>470</v>
      </c>
      <c r="C4117" t="s">
        <v>290</v>
      </c>
      <c r="D4117" t="s">
        <v>469</v>
      </c>
      <c r="E4117" t="s">
        <v>289</v>
      </c>
      <c r="G4117" t="s">
        <v>288</v>
      </c>
    </row>
    <row r="4118" spans="1:54" hidden="1" x14ac:dyDescent="0.2">
      <c r="A4118">
        <v>544</v>
      </c>
      <c r="B4118" t="s">
        <v>470</v>
      </c>
      <c r="C4118" t="s">
        <v>287</v>
      </c>
      <c r="D4118" t="s">
        <v>469</v>
      </c>
      <c r="E4118" t="s">
        <v>286</v>
      </c>
      <c r="F4118" t="s">
        <v>285</v>
      </c>
      <c r="G4118" t="s">
        <v>275</v>
      </c>
      <c r="I4118" t="s">
        <v>1325</v>
      </c>
      <c r="J4118" s="3">
        <v>-13.427</v>
      </c>
      <c r="K4118" s="3">
        <v>16.141999999999999</v>
      </c>
      <c r="L4118" s="3">
        <v>32.697000000000003</v>
      </c>
      <c r="M4118" s="3">
        <v>10.473000000000001</v>
      </c>
      <c r="N4118" s="3">
        <v>14.496</v>
      </c>
      <c r="O4118" s="3">
        <v>7.78</v>
      </c>
      <c r="P4118" s="3">
        <v>-12.803000000000001</v>
      </c>
      <c r="Q4118" s="3">
        <v>6.048</v>
      </c>
      <c r="R4118" s="3">
        <v>3.5790000000000002</v>
      </c>
      <c r="S4118" s="3">
        <v>25.335999999999999</v>
      </c>
      <c r="T4118" s="3">
        <v>-7.5609999999999999</v>
      </c>
      <c r="U4118" s="3">
        <v>13</v>
      </c>
      <c r="V4118" s="3">
        <v>17.8</v>
      </c>
      <c r="W4118" s="3">
        <v>59.8</v>
      </c>
      <c r="X4118" s="3">
        <v>22.3</v>
      </c>
      <c r="Y4118" s="3">
        <v>-1.5</v>
      </c>
      <c r="Z4118" s="3">
        <v>15.2</v>
      </c>
      <c r="AA4118" s="3">
        <v>-6.9390000000000001</v>
      </c>
      <c r="AB4118" s="3">
        <v>-4.0309999999999997</v>
      </c>
      <c r="AC4118" s="3">
        <v>-0.40100000000000002</v>
      </c>
      <c r="AD4118" s="3">
        <v>20.588000000000001</v>
      </c>
      <c r="AE4118" s="3">
        <v>7.1130000000000004</v>
      </c>
      <c r="AF4118" s="3">
        <v>-2.1579999999999999</v>
      </c>
      <c r="AG4118" s="3">
        <v>2.3969999999999998</v>
      </c>
      <c r="AH4118" s="3">
        <v>31.433</v>
      </c>
      <c r="AI4118" s="3">
        <v>16.352</v>
      </c>
      <c r="AJ4118" s="3">
        <v>18.402999999999999</v>
      </c>
      <c r="AK4118" s="3">
        <v>16.414000000000001</v>
      </c>
      <c r="AL4118" s="3">
        <v>22.440999999999999</v>
      </c>
      <c r="AM4118" s="3">
        <v>9.3409999999999993</v>
      </c>
      <c r="AN4118" s="3">
        <v>13.423999999999999</v>
      </c>
      <c r="AO4118" s="3">
        <v>16.693999999999999</v>
      </c>
      <c r="AP4118" s="3">
        <v>34.247</v>
      </c>
      <c r="AQ4118" s="3">
        <v>13.057</v>
      </c>
      <c r="AR4118" s="3">
        <v>12.436</v>
      </c>
      <c r="AS4118" s="3">
        <v>0.61199999999999999</v>
      </c>
      <c r="AT4118" s="3">
        <v>-14.855</v>
      </c>
      <c r="AU4118" s="3">
        <v>9.9450000000000003</v>
      </c>
      <c r="AV4118" s="3">
        <v>7.1589999999999998</v>
      </c>
      <c r="AW4118" s="3">
        <v>4.1879999999999997</v>
      </c>
      <c r="AX4118" s="3">
        <v>4.2060000000000004</v>
      </c>
      <c r="AY4118" s="3">
        <v>-5.8959999999999999</v>
      </c>
      <c r="AZ4118" s="3">
        <v>1.7170000000000001</v>
      </c>
      <c r="BA4118">
        <v>-0.93200000000000005</v>
      </c>
      <c r="BB4118">
        <v>2016</v>
      </c>
    </row>
    <row r="4119" spans="1:54" hidden="1" x14ac:dyDescent="0.2">
      <c r="A4119">
        <v>544</v>
      </c>
      <c r="B4119" t="s">
        <v>470</v>
      </c>
      <c r="C4119" t="s">
        <v>284</v>
      </c>
      <c r="D4119" t="s">
        <v>469</v>
      </c>
      <c r="E4119" t="s">
        <v>283</v>
      </c>
      <c r="F4119" t="s">
        <v>282</v>
      </c>
      <c r="G4119" t="s">
        <v>275</v>
      </c>
      <c r="I4119" t="s">
        <v>1325</v>
      </c>
      <c r="J4119" s="3">
        <v>14.773999999999999</v>
      </c>
      <c r="K4119" s="3">
        <v>20.143000000000001</v>
      </c>
      <c r="L4119" s="3">
        <v>33.228999999999999</v>
      </c>
      <c r="M4119" s="3">
        <v>12.79</v>
      </c>
      <c r="N4119" s="3">
        <v>11.1</v>
      </c>
      <c r="O4119" s="3">
        <v>7.51</v>
      </c>
      <c r="P4119" s="3">
        <v>-9.8879999999999999</v>
      </c>
      <c r="Q4119" s="3">
        <v>6.2430000000000003</v>
      </c>
      <c r="R4119" s="3">
        <v>0.48499999999999999</v>
      </c>
      <c r="S4119" s="3">
        <v>28.021000000000001</v>
      </c>
      <c r="T4119" s="3">
        <v>-6.15</v>
      </c>
      <c r="U4119" s="3">
        <v>3.4</v>
      </c>
      <c r="V4119" s="3">
        <v>23.5</v>
      </c>
      <c r="W4119" s="3">
        <v>62.7</v>
      </c>
      <c r="X4119" s="3">
        <v>30.6</v>
      </c>
      <c r="Y4119" s="3">
        <v>4.4000000000000004</v>
      </c>
      <c r="Z4119" s="3">
        <v>17.114000000000001</v>
      </c>
      <c r="AA4119" s="3">
        <v>-6.0430000000000001</v>
      </c>
      <c r="AB4119" s="3">
        <v>-14.7</v>
      </c>
      <c r="AC4119" s="3">
        <v>0.26800000000000002</v>
      </c>
      <c r="AD4119" s="3">
        <v>23.2</v>
      </c>
      <c r="AE4119" s="3">
        <v>6.8929999999999998</v>
      </c>
      <c r="AF4119" s="3">
        <v>-2.11</v>
      </c>
      <c r="AG4119" s="3">
        <v>1.819</v>
      </c>
      <c r="AH4119" s="3">
        <v>33.631999999999998</v>
      </c>
      <c r="AI4119" s="3">
        <v>12.603</v>
      </c>
      <c r="AJ4119" s="3">
        <v>20.62</v>
      </c>
      <c r="AK4119" s="3">
        <v>20.259</v>
      </c>
      <c r="AL4119" s="3">
        <v>22.167999999999999</v>
      </c>
      <c r="AM4119" s="3">
        <v>8.5150000000000006</v>
      </c>
      <c r="AN4119" s="3">
        <v>10.512</v>
      </c>
      <c r="AO4119" s="3">
        <v>16.968</v>
      </c>
      <c r="AP4119" s="3">
        <v>36.408999999999999</v>
      </c>
      <c r="AQ4119" s="3">
        <v>11.038</v>
      </c>
      <c r="AR4119" s="3">
        <v>14.861000000000001</v>
      </c>
      <c r="AS4119" s="3">
        <v>0.27400000000000002</v>
      </c>
      <c r="AT4119" s="3">
        <v>-16.036999999999999</v>
      </c>
      <c r="AU4119" s="3">
        <v>10.137</v>
      </c>
      <c r="AV4119" s="3">
        <v>7.17</v>
      </c>
      <c r="AW4119" s="3">
        <v>4.0129999999999999</v>
      </c>
      <c r="AX4119" s="3">
        <v>4.0250000000000004</v>
      </c>
      <c r="AY4119" s="3">
        <v>-6.7549999999999999</v>
      </c>
      <c r="AZ4119" s="3">
        <v>1.3140000000000001</v>
      </c>
      <c r="BA4119">
        <v>-1.53</v>
      </c>
      <c r="BB4119">
        <v>2016</v>
      </c>
    </row>
    <row r="4120" spans="1:54" hidden="1" x14ac:dyDescent="0.2">
      <c r="A4120">
        <v>544</v>
      </c>
      <c r="B4120" t="s">
        <v>470</v>
      </c>
      <c r="C4120" t="s">
        <v>281</v>
      </c>
      <c r="D4120" t="s">
        <v>469</v>
      </c>
      <c r="E4120" t="s">
        <v>280</v>
      </c>
      <c r="F4120" t="s">
        <v>279</v>
      </c>
      <c r="G4120" t="s">
        <v>275</v>
      </c>
      <c r="I4120" t="s">
        <v>1325</v>
      </c>
      <c r="J4120" s="3">
        <v>-21.72</v>
      </c>
      <c r="K4120" s="3">
        <v>60.183</v>
      </c>
      <c r="L4120" s="3">
        <v>66.915000000000006</v>
      </c>
      <c r="M4120" s="3">
        <v>-7.4130000000000003</v>
      </c>
      <c r="N4120" s="3">
        <v>8.0790000000000006</v>
      </c>
      <c r="O4120" s="3">
        <v>43.743000000000002</v>
      </c>
      <c r="P4120" s="3">
        <v>-2.5630000000000002</v>
      </c>
      <c r="Q4120" s="3">
        <v>-6.25</v>
      </c>
      <c r="R4120" s="3">
        <v>13.805999999999999</v>
      </c>
      <c r="S4120" s="3">
        <v>17.294</v>
      </c>
      <c r="T4120" s="3">
        <v>26.489000000000001</v>
      </c>
      <c r="U4120" s="3">
        <v>22.1</v>
      </c>
      <c r="V4120" s="3">
        <v>38.200000000000003</v>
      </c>
      <c r="W4120" s="3">
        <v>64.599999999999994</v>
      </c>
      <c r="X4120" s="3">
        <v>12.7</v>
      </c>
      <c r="Y4120" s="3">
        <v>3.7</v>
      </c>
      <c r="Z4120" s="3">
        <v>0.36099999999999999</v>
      </c>
      <c r="AA4120" s="3">
        <v>-3.78</v>
      </c>
      <c r="AB4120" s="3">
        <v>4.1740000000000004</v>
      </c>
      <c r="AC4120" s="3">
        <v>4.4720000000000004</v>
      </c>
      <c r="AD4120" s="3">
        <v>12.635999999999999</v>
      </c>
      <c r="AE4120" s="3">
        <v>-13.731</v>
      </c>
      <c r="AF4120" s="3">
        <v>-4.5709999999999997</v>
      </c>
      <c r="AG4120" s="3">
        <v>-9.2889999999999997</v>
      </c>
      <c r="AH4120" s="3">
        <v>5.9779999999999998</v>
      </c>
      <c r="AI4120" s="3">
        <v>11.734</v>
      </c>
      <c r="AJ4120" s="3">
        <v>14.416</v>
      </c>
      <c r="AK4120" s="3">
        <v>7.56</v>
      </c>
      <c r="AL4120" s="3">
        <v>13.66</v>
      </c>
      <c r="AM4120" s="3">
        <v>4.8840000000000003</v>
      </c>
      <c r="AN4120" s="3">
        <v>16.731000000000002</v>
      </c>
      <c r="AO4120" s="3">
        <v>21.667000000000002</v>
      </c>
      <c r="AP4120" s="3">
        <v>6.6849999999999996</v>
      </c>
      <c r="AQ4120" s="3">
        <v>10.617000000000001</v>
      </c>
      <c r="AR4120" s="3">
        <v>22.084</v>
      </c>
      <c r="AS4120" s="3">
        <v>-4.7969999999999997</v>
      </c>
      <c r="AT4120" s="3">
        <v>10.529</v>
      </c>
      <c r="AU4120" s="3">
        <v>6.0990000000000002</v>
      </c>
      <c r="AV4120" s="3">
        <v>2.2810000000000001</v>
      </c>
      <c r="AW4120" s="3">
        <v>5.202</v>
      </c>
      <c r="AX4120" s="3">
        <v>2.3109999999999999</v>
      </c>
      <c r="AY4120" s="3">
        <v>-3.24</v>
      </c>
      <c r="AZ4120" s="3">
        <v>4.2350000000000003</v>
      </c>
      <c r="BA4120">
        <v>7.9880000000000004</v>
      </c>
      <c r="BB4120">
        <v>2016</v>
      </c>
    </row>
    <row r="4121" spans="1:54" hidden="1" x14ac:dyDescent="0.2">
      <c r="A4121">
        <v>544</v>
      </c>
      <c r="B4121" t="s">
        <v>470</v>
      </c>
      <c r="C4121" t="s">
        <v>278</v>
      </c>
      <c r="D4121" t="s">
        <v>469</v>
      </c>
      <c r="E4121" t="s">
        <v>277</v>
      </c>
      <c r="F4121" t="s">
        <v>276</v>
      </c>
      <c r="G4121" t="s">
        <v>275</v>
      </c>
      <c r="I4121" t="s">
        <v>1325</v>
      </c>
      <c r="J4121" s="3">
        <v>-38.308999999999997</v>
      </c>
      <c r="K4121" s="3">
        <v>122.65</v>
      </c>
      <c r="L4121" s="3">
        <v>72.790999999999997</v>
      </c>
      <c r="M4121" s="3">
        <v>8.3550000000000004</v>
      </c>
      <c r="N4121" s="3">
        <v>-5.4980000000000002</v>
      </c>
      <c r="O4121" s="3">
        <v>46.863</v>
      </c>
      <c r="P4121" s="3">
        <v>-8.1509999999999998</v>
      </c>
      <c r="Q4121" s="3">
        <v>-11.744999999999999</v>
      </c>
      <c r="R4121" s="3">
        <v>28.826000000000001</v>
      </c>
      <c r="S4121" s="3">
        <v>14.879</v>
      </c>
      <c r="T4121" s="3">
        <v>34.793999999999997</v>
      </c>
      <c r="U4121" s="3">
        <v>17.5</v>
      </c>
      <c r="V4121" s="3">
        <v>37.299999999999997</v>
      </c>
      <c r="W4121" s="3">
        <v>81.400000000000006</v>
      </c>
      <c r="X4121" s="3">
        <v>24.9</v>
      </c>
      <c r="Y4121" s="3">
        <v>4.3</v>
      </c>
      <c r="Z4121" s="3">
        <v>2.601</v>
      </c>
      <c r="AA4121" s="3">
        <v>-1.4159999999999999</v>
      </c>
      <c r="AB4121" s="3">
        <v>6.4</v>
      </c>
      <c r="AC4121" s="3">
        <v>1.504</v>
      </c>
      <c r="AD4121" s="3">
        <v>7.1929999999999996</v>
      </c>
      <c r="AE4121" s="3">
        <v>-17.196999999999999</v>
      </c>
      <c r="AF4121" s="3">
        <v>-10.829000000000001</v>
      </c>
      <c r="AG4121" s="3">
        <v>-1.57</v>
      </c>
      <c r="AH4121" s="3">
        <v>4.6210000000000004</v>
      </c>
      <c r="AI4121" s="3">
        <v>14.064</v>
      </c>
      <c r="AJ4121" s="3">
        <v>20.741</v>
      </c>
      <c r="AK4121" s="3">
        <v>5.173</v>
      </c>
      <c r="AL4121" s="3">
        <v>15.36</v>
      </c>
      <c r="AM4121" s="3">
        <v>6.9</v>
      </c>
      <c r="AN4121" s="3">
        <v>16.547000000000001</v>
      </c>
      <c r="AO4121" s="3">
        <v>27.347999999999999</v>
      </c>
      <c r="AP4121" s="3">
        <v>8.0190000000000001</v>
      </c>
      <c r="AQ4121" s="3">
        <v>8.3279999999999994</v>
      </c>
      <c r="AR4121" s="3">
        <v>27.239000000000001</v>
      </c>
      <c r="AS4121" s="3">
        <v>-6.593</v>
      </c>
      <c r="AT4121" s="3">
        <v>14.441000000000001</v>
      </c>
      <c r="AU4121" s="3">
        <v>8.5050000000000008</v>
      </c>
      <c r="AV4121" s="3">
        <v>2.036</v>
      </c>
      <c r="AW4121" s="3">
        <v>5.3540000000000001</v>
      </c>
      <c r="AX4121" s="3">
        <v>2.4089999999999998</v>
      </c>
      <c r="AY4121" s="3">
        <v>-4.0869999999999997</v>
      </c>
      <c r="AZ4121" s="3">
        <v>4.5510000000000002</v>
      </c>
      <c r="BA4121">
        <v>9.0519999999999996</v>
      </c>
      <c r="BB4121">
        <v>2016</v>
      </c>
    </row>
    <row r="4122" spans="1:54" hidden="1" x14ac:dyDescent="0.2">
      <c r="A4122">
        <v>544</v>
      </c>
      <c r="B4122" t="s">
        <v>470</v>
      </c>
      <c r="C4122" t="s">
        <v>274</v>
      </c>
      <c r="D4122" t="s">
        <v>469</v>
      </c>
      <c r="E4122" t="s">
        <v>273</v>
      </c>
      <c r="F4122" t="s">
        <v>272</v>
      </c>
      <c r="G4122" t="s">
        <v>271</v>
      </c>
    </row>
    <row r="4123" spans="1:54" hidden="1" x14ac:dyDescent="0.2">
      <c r="A4123">
        <v>544</v>
      </c>
      <c r="B4123" t="s">
        <v>470</v>
      </c>
      <c r="C4123" t="s">
        <v>270</v>
      </c>
      <c r="D4123" t="s">
        <v>469</v>
      </c>
      <c r="E4123" t="s">
        <v>269</v>
      </c>
      <c r="F4123" t="s">
        <v>268</v>
      </c>
      <c r="G4123" t="s">
        <v>264</v>
      </c>
      <c r="H4123" t="s">
        <v>263</v>
      </c>
    </row>
    <row r="4124" spans="1:54" hidden="1" x14ac:dyDescent="0.2">
      <c r="A4124">
        <v>544</v>
      </c>
      <c r="B4124" t="s">
        <v>470</v>
      </c>
      <c r="C4124" t="s">
        <v>267</v>
      </c>
      <c r="D4124" t="s">
        <v>469</v>
      </c>
      <c r="E4124" t="s">
        <v>266</v>
      </c>
      <c r="F4124" t="s">
        <v>265</v>
      </c>
      <c r="G4124" t="s">
        <v>264</v>
      </c>
      <c r="H4124" t="s">
        <v>263</v>
      </c>
      <c r="I4124" t="s">
        <v>1326</v>
      </c>
      <c r="J4124" s="3">
        <v>3.1179999999999999</v>
      </c>
      <c r="K4124" s="3">
        <v>3.177</v>
      </c>
      <c r="L4124" s="3">
        <v>3.2509999999999999</v>
      </c>
      <c r="M4124" s="3">
        <v>3.3340000000000001</v>
      </c>
      <c r="N4124" s="3">
        <v>3.4249999999999998</v>
      </c>
      <c r="O4124" s="3">
        <v>3.5190000000000001</v>
      </c>
      <c r="P4124" s="3">
        <v>3.6179999999999999</v>
      </c>
      <c r="Q4124" s="3">
        <v>3.7210000000000001</v>
      </c>
      <c r="R4124" s="3">
        <v>3.8279999999999998</v>
      </c>
      <c r="S4124" s="3">
        <v>3.9380000000000002</v>
      </c>
      <c r="T4124" s="3">
        <v>4.0869999999999997</v>
      </c>
      <c r="U4124" s="3">
        <v>4.2080000000000002</v>
      </c>
      <c r="V4124" s="3">
        <v>4.3310000000000004</v>
      </c>
      <c r="W4124" s="3">
        <v>4.4539999999999997</v>
      </c>
      <c r="X4124" s="3">
        <v>4.5750000000000002</v>
      </c>
      <c r="Y4124" s="3">
        <v>4.6909999999999998</v>
      </c>
      <c r="Z4124" s="3">
        <v>4.8010000000000002</v>
      </c>
      <c r="AA4124" s="3">
        <v>4.907</v>
      </c>
      <c r="AB4124" s="3">
        <v>4.9909999999999997</v>
      </c>
      <c r="AC4124" s="3">
        <v>5.0759999999999996</v>
      </c>
      <c r="AD4124" s="3">
        <v>5.1619999999999999</v>
      </c>
      <c r="AE4124" s="3">
        <v>5.25</v>
      </c>
      <c r="AF4124" s="3">
        <v>5.3390000000000004</v>
      </c>
      <c r="AG4124" s="3">
        <v>5.43</v>
      </c>
      <c r="AH4124" s="3">
        <v>5.5220000000000002</v>
      </c>
      <c r="AI4124" s="3">
        <v>5.6210000000000004</v>
      </c>
      <c r="AJ4124" s="3">
        <v>5.702</v>
      </c>
      <c r="AK4124" s="3">
        <v>5.7839999999999998</v>
      </c>
      <c r="AL4124" s="3">
        <v>5.867</v>
      </c>
      <c r="AM4124" s="3">
        <v>5.952</v>
      </c>
      <c r="AN4124" s="3">
        <v>6.0380000000000003</v>
      </c>
      <c r="AO4124" s="3">
        <v>6.1239999999999997</v>
      </c>
      <c r="AP4124" s="3">
        <v>6.2130000000000001</v>
      </c>
      <c r="AQ4124" s="3">
        <v>6.3019999999999996</v>
      </c>
      <c r="AR4124" s="3">
        <v>6.3929999999999998</v>
      </c>
      <c r="AS4124" s="3">
        <v>6.492</v>
      </c>
      <c r="AT4124" s="3">
        <v>6.585</v>
      </c>
      <c r="AU4124" s="3">
        <v>6.68</v>
      </c>
      <c r="AV4124" s="3">
        <v>6.7770000000000001</v>
      </c>
      <c r="AW4124" s="3">
        <v>6.8739999999999997</v>
      </c>
      <c r="AX4124" s="3">
        <v>6.9729999999999999</v>
      </c>
      <c r="AY4124" s="3">
        <v>7.0730000000000004</v>
      </c>
      <c r="AZ4124" s="3">
        <v>7.1749999999999998</v>
      </c>
      <c r="BA4124">
        <v>7.2789999999999999</v>
      </c>
      <c r="BB4124">
        <v>2016</v>
      </c>
    </row>
    <row r="4125" spans="1:54" hidden="1" x14ac:dyDescent="0.2">
      <c r="A4125">
        <v>544</v>
      </c>
      <c r="B4125" t="s">
        <v>470</v>
      </c>
      <c r="C4125" t="s">
        <v>262</v>
      </c>
      <c r="D4125" t="s">
        <v>469</v>
      </c>
      <c r="E4125" t="s">
        <v>260</v>
      </c>
      <c r="F4125" t="s">
        <v>259</v>
      </c>
      <c r="G4125" t="s">
        <v>225</v>
      </c>
      <c r="H4125" t="s">
        <v>222</v>
      </c>
      <c r="I4125" t="s">
        <v>1327</v>
      </c>
      <c r="J4125" s="3" t="s">
        <v>215</v>
      </c>
      <c r="K4125" s="3" t="s">
        <v>215</v>
      </c>
      <c r="L4125" s="3" t="s">
        <v>215</v>
      </c>
      <c r="M4125" s="3" t="s">
        <v>215</v>
      </c>
      <c r="N4125" s="3" t="s">
        <v>215</v>
      </c>
      <c r="O4125" s="3" t="s">
        <v>215</v>
      </c>
      <c r="P4125" s="3" t="s">
        <v>215</v>
      </c>
      <c r="Q4125" s="3" t="s">
        <v>215</v>
      </c>
      <c r="R4125" s="3" t="s">
        <v>215</v>
      </c>
      <c r="S4125" s="3" t="s">
        <v>215</v>
      </c>
      <c r="T4125" s="3" t="s">
        <v>215</v>
      </c>
      <c r="U4125" s="3" t="s">
        <v>215</v>
      </c>
      <c r="V4125" s="3" t="s">
        <v>215</v>
      </c>
      <c r="W4125" s="3" t="s">
        <v>215</v>
      </c>
      <c r="X4125" s="3" t="s">
        <v>215</v>
      </c>
      <c r="Y4125" s="3" t="s">
        <v>215</v>
      </c>
      <c r="Z4125" s="3" t="s">
        <v>215</v>
      </c>
      <c r="AA4125" s="3" t="s">
        <v>215</v>
      </c>
      <c r="AB4125" s="3" t="s">
        <v>215</v>
      </c>
      <c r="AC4125" s="3" t="s">
        <v>215</v>
      </c>
      <c r="AD4125" s="3">
        <v>2248.9</v>
      </c>
      <c r="AE4125" s="3">
        <v>2476.1170000000002</v>
      </c>
      <c r="AF4125" s="3">
        <v>2683.1480000000001</v>
      </c>
      <c r="AG4125" s="3">
        <v>2797.9589999999998</v>
      </c>
      <c r="AH4125" s="3">
        <v>3104.1909999999998</v>
      </c>
      <c r="AI4125" s="3">
        <v>3886.0749999999998</v>
      </c>
      <c r="AJ4125" s="3">
        <v>4962.37</v>
      </c>
      <c r="AK4125" s="3">
        <v>6134.085</v>
      </c>
      <c r="AL4125" s="3">
        <v>7133.7020000000002</v>
      </c>
      <c r="AM4125" s="3">
        <v>8098.5940000000001</v>
      </c>
      <c r="AN4125" s="3">
        <v>12099.142</v>
      </c>
      <c r="AO4125" s="3">
        <v>13891.225</v>
      </c>
      <c r="AP4125" s="3">
        <v>16958.401999999998</v>
      </c>
      <c r="AQ4125" s="3">
        <v>19186.546999999999</v>
      </c>
      <c r="AR4125" s="3">
        <v>21541.93</v>
      </c>
      <c r="AS4125" s="3">
        <v>24224.602999999999</v>
      </c>
      <c r="AT4125" s="3">
        <v>20490</v>
      </c>
      <c r="AU4125" s="3">
        <v>23369.994999999999</v>
      </c>
      <c r="AV4125" s="3">
        <v>25905.198</v>
      </c>
      <c r="AW4125" s="3">
        <v>29328.248</v>
      </c>
      <c r="AX4125" s="3">
        <v>32386.460999999999</v>
      </c>
      <c r="AY4125" s="3">
        <v>34977.762999999999</v>
      </c>
      <c r="AZ4125" s="3">
        <v>37800.300000000003</v>
      </c>
      <c r="BA4125">
        <v>41779.178999999996</v>
      </c>
      <c r="BB4125">
        <v>2016</v>
      </c>
    </row>
    <row r="4126" spans="1:54" hidden="1" x14ac:dyDescent="0.2">
      <c r="A4126">
        <v>544</v>
      </c>
      <c r="B4126" t="s">
        <v>470</v>
      </c>
      <c r="C4126" t="s">
        <v>261</v>
      </c>
      <c r="D4126" t="s">
        <v>469</v>
      </c>
      <c r="E4126" t="s">
        <v>260</v>
      </c>
      <c r="F4126" t="s">
        <v>259</v>
      </c>
      <c r="G4126" t="s">
        <v>217</v>
      </c>
      <c r="I4126" t="s">
        <v>258</v>
      </c>
      <c r="J4126" s="3" t="s">
        <v>215</v>
      </c>
      <c r="K4126" s="3" t="s">
        <v>215</v>
      </c>
      <c r="L4126" s="3" t="s">
        <v>215</v>
      </c>
      <c r="M4126" s="3" t="s">
        <v>215</v>
      </c>
      <c r="N4126" s="3" t="s">
        <v>215</v>
      </c>
      <c r="O4126" s="3" t="s">
        <v>215</v>
      </c>
      <c r="P4126" s="3" t="s">
        <v>215</v>
      </c>
      <c r="Q4126" s="3" t="s">
        <v>215</v>
      </c>
      <c r="R4126" s="3" t="s">
        <v>215</v>
      </c>
      <c r="S4126" s="3" t="s">
        <v>215</v>
      </c>
      <c r="T4126" s="3" t="s">
        <v>215</v>
      </c>
      <c r="U4126" s="3" t="s">
        <v>215</v>
      </c>
      <c r="V4126" s="3" t="s">
        <v>215</v>
      </c>
      <c r="W4126" s="3" t="s">
        <v>215</v>
      </c>
      <c r="X4126" s="3" t="s">
        <v>215</v>
      </c>
      <c r="Y4126" s="3" t="s">
        <v>215</v>
      </c>
      <c r="Z4126" s="3" t="s">
        <v>215</v>
      </c>
      <c r="AA4126" s="3" t="s">
        <v>215</v>
      </c>
      <c r="AB4126" s="3" t="s">
        <v>215</v>
      </c>
      <c r="AC4126" s="3" t="s">
        <v>215</v>
      </c>
      <c r="AD4126" s="3">
        <v>17.52</v>
      </c>
      <c r="AE4126" s="3">
        <v>15.44</v>
      </c>
      <c r="AF4126" s="3">
        <v>14.167999999999999</v>
      </c>
      <c r="AG4126" s="3">
        <v>12.347</v>
      </c>
      <c r="AH4126" s="3">
        <v>11.515000000000001</v>
      </c>
      <c r="AI4126" s="3">
        <v>12.385</v>
      </c>
      <c r="AJ4126" s="3">
        <v>13.093999999999999</v>
      </c>
      <c r="AK4126" s="3">
        <v>13.89</v>
      </c>
      <c r="AL4126" s="3">
        <v>14.161</v>
      </c>
      <c r="AM4126" s="3">
        <v>14.975</v>
      </c>
      <c r="AN4126" s="3">
        <v>20.100000000000001</v>
      </c>
      <c r="AO4126" s="3">
        <v>19.995999999999999</v>
      </c>
      <c r="AP4126" s="3">
        <v>21.413</v>
      </c>
      <c r="AQ4126" s="3">
        <v>21.13</v>
      </c>
      <c r="AR4126" s="3">
        <v>20.8</v>
      </c>
      <c r="AS4126" s="3">
        <v>21.131</v>
      </c>
      <c r="AT4126" s="3">
        <v>16.227</v>
      </c>
      <c r="AU4126" s="3">
        <v>17.016999999999999</v>
      </c>
      <c r="AV4126" s="3">
        <v>17.314</v>
      </c>
      <c r="AW4126" s="3">
        <v>17.818999999999999</v>
      </c>
      <c r="AX4126" s="3">
        <v>17.824999999999999</v>
      </c>
      <c r="AY4126" s="3">
        <v>17.466000000000001</v>
      </c>
      <c r="AZ4126" s="3">
        <v>17.145</v>
      </c>
      <c r="BA4126">
        <v>17.219000000000001</v>
      </c>
      <c r="BB4126">
        <v>2016</v>
      </c>
    </row>
    <row r="4127" spans="1:54" hidden="1" x14ac:dyDescent="0.2">
      <c r="A4127">
        <v>544</v>
      </c>
      <c r="B4127" t="s">
        <v>470</v>
      </c>
      <c r="C4127" t="s">
        <v>257</v>
      </c>
      <c r="D4127" t="s">
        <v>469</v>
      </c>
      <c r="E4127" t="s">
        <v>255</v>
      </c>
      <c r="F4127" t="s">
        <v>254</v>
      </c>
      <c r="G4127" t="s">
        <v>225</v>
      </c>
      <c r="H4127" t="s">
        <v>222</v>
      </c>
      <c r="I4127" t="s">
        <v>1327</v>
      </c>
      <c r="J4127" s="3" t="s">
        <v>215</v>
      </c>
      <c r="K4127" s="3" t="s">
        <v>215</v>
      </c>
      <c r="L4127" s="3" t="s">
        <v>215</v>
      </c>
      <c r="M4127" s="3" t="s">
        <v>215</v>
      </c>
      <c r="N4127" s="3" t="s">
        <v>215</v>
      </c>
      <c r="O4127" s="3" t="s">
        <v>215</v>
      </c>
      <c r="P4127" s="3" t="s">
        <v>215</v>
      </c>
      <c r="Q4127" s="3" t="s">
        <v>215</v>
      </c>
      <c r="R4127" s="3" t="s">
        <v>215</v>
      </c>
      <c r="S4127" s="3" t="s">
        <v>215</v>
      </c>
      <c r="T4127" s="3" t="s">
        <v>215</v>
      </c>
      <c r="U4127" s="3" t="s">
        <v>215</v>
      </c>
      <c r="V4127" s="3" t="s">
        <v>215</v>
      </c>
      <c r="W4127" s="3" t="s">
        <v>215</v>
      </c>
      <c r="X4127" s="3" t="s">
        <v>215</v>
      </c>
      <c r="Y4127" s="3" t="s">
        <v>215</v>
      </c>
      <c r="Z4127" s="3" t="s">
        <v>215</v>
      </c>
      <c r="AA4127" s="3" t="s">
        <v>215</v>
      </c>
      <c r="AB4127" s="3" t="s">
        <v>215</v>
      </c>
      <c r="AC4127" s="3" t="s">
        <v>215</v>
      </c>
      <c r="AD4127" s="3">
        <v>2822.4</v>
      </c>
      <c r="AE4127" s="3">
        <v>3427.6309999999999</v>
      </c>
      <c r="AF4127" s="3">
        <v>3082.8110000000001</v>
      </c>
      <c r="AG4127" s="3">
        <v>4016.598</v>
      </c>
      <c r="AH4127" s="3">
        <v>3721.0430000000001</v>
      </c>
      <c r="AI4127" s="3">
        <v>5124.3500000000004</v>
      </c>
      <c r="AJ4127" s="3">
        <v>5937.91</v>
      </c>
      <c r="AK4127" s="3">
        <v>7192.402</v>
      </c>
      <c r="AL4127" s="3">
        <v>7768.0469999999996</v>
      </c>
      <c r="AM4127" s="3">
        <v>10056.416999999999</v>
      </c>
      <c r="AN4127" s="3">
        <v>13833.215</v>
      </c>
      <c r="AO4127" s="3">
        <v>14972.583000000001</v>
      </c>
      <c r="AP4127" s="3">
        <v>17315.753000000001</v>
      </c>
      <c r="AQ4127" s="3">
        <v>23700.881000000001</v>
      </c>
      <c r="AR4127" s="3">
        <v>25738.598999999998</v>
      </c>
      <c r="AS4127" s="3">
        <v>26933.016</v>
      </c>
      <c r="AT4127" s="3">
        <v>26455</v>
      </c>
      <c r="AU4127" s="3">
        <v>30127.076000000001</v>
      </c>
      <c r="AV4127" s="3">
        <v>32409</v>
      </c>
      <c r="AW4127" s="3">
        <v>36166.904999999999</v>
      </c>
      <c r="AX4127" s="3">
        <v>40169.86</v>
      </c>
      <c r="AY4127" s="3">
        <v>44328.203999999998</v>
      </c>
      <c r="AZ4127" s="3">
        <v>48790.485999999997</v>
      </c>
      <c r="BA4127">
        <v>53965.978999999999</v>
      </c>
      <c r="BB4127">
        <v>2016</v>
      </c>
    </row>
    <row r="4128" spans="1:54" hidden="1" x14ac:dyDescent="0.2">
      <c r="A4128">
        <v>544</v>
      </c>
      <c r="B4128" t="s">
        <v>470</v>
      </c>
      <c r="C4128" t="s">
        <v>256</v>
      </c>
      <c r="D4128" t="s">
        <v>469</v>
      </c>
      <c r="E4128" t="s">
        <v>255</v>
      </c>
      <c r="F4128" t="s">
        <v>254</v>
      </c>
      <c r="G4128" t="s">
        <v>217</v>
      </c>
      <c r="I4128" t="s">
        <v>253</v>
      </c>
      <c r="J4128" s="3" t="s">
        <v>215</v>
      </c>
      <c r="K4128" s="3" t="s">
        <v>215</v>
      </c>
      <c r="L4128" s="3" t="s">
        <v>215</v>
      </c>
      <c r="M4128" s="3" t="s">
        <v>215</v>
      </c>
      <c r="N4128" s="3" t="s">
        <v>215</v>
      </c>
      <c r="O4128" s="3" t="s">
        <v>215</v>
      </c>
      <c r="P4128" s="3" t="s">
        <v>215</v>
      </c>
      <c r="Q4128" s="3" t="s">
        <v>215</v>
      </c>
      <c r="R4128" s="3" t="s">
        <v>215</v>
      </c>
      <c r="S4128" s="3" t="s">
        <v>215</v>
      </c>
      <c r="T4128" s="3" t="s">
        <v>215</v>
      </c>
      <c r="U4128" s="3" t="s">
        <v>215</v>
      </c>
      <c r="V4128" s="3" t="s">
        <v>215</v>
      </c>
      <c r="W4128" s="3" t="s">
        <v>215</v>
      </c>
      <c r="X4128" s="3" t="s">
        <v>215</v>
      </c>
      <c r="Y4128" s="3" t="s">
        <v>215</v>
      </c>
      <c r="Z4128" s="3" t="s">
        <v>215</v>
      </c>
      <c r="AA4128" s="3" t="s">
        <v>215</v>
      </c>
      <c r="AB4128" s="3" t="s">
        <v>215</v>
      </c>
      <c r="AC4128" s="3" t="s">
        <v>215</v>
      </c>
      <c r="AD4128" s="3">
        <v>21.988</v>
      </c>
      <c r="AE4128" s="3">
        <v>21.373999999999999</v>
      </c>
      <c r="AF4128" s="3">
        <v>16.277999999999999</v>
      </c>
      <c r="AG4128" s="3">
        <v>17.724</v>
      </c>
      <c r="AH4128" s="3">
        <v>13.804</v>
      </c>
      <c r="AI4128" s="3">
        <v>16.331</v>
      </c>
      <c r="AJ4128" s="3">
        <v>15.667999999999999</v>
      </c>
      <c r="AK4128" s="3">
        <v>16.286000000000001</v>
      </c>
      <c r="AL4128" s="3">
        <v>15.420999999999999</v>
      </c>
      <c r="AM4128" s="3">
        <v>18.596</v>
      </c>
      <c r="AN4128" s="3">
        <v>22.981000000000002</v>
      </c>
      <c r="AO4128" s="3">
        <v>21.552</v>
      </c>
      <c r="AP4128" s="3">
        <v>21.864000000000001</v>
      </c>
      <c r="AQ4128" s="3">
        <v>26.100999999999999</v>
      </c>
      <c r="AR4128" s="3">
        <v>24.853000000000002</v>
      </c>
      <c r="AS4128" s="3">
        <v>23.494</v>
      </c>
      <c r="AT4128" s="3">
        <v>20.951000000000001</v>
      </c>
      <c r="AU4128" s="3">
        <v>21.937000000000001</v>
      </c>
      <c r="AV4128" s="3">
        <v>21.661000000000001</v>
      </c>
      <c r="AW4128" s="3">
        <v>21.974</v>
      </c>
      <c r="AX4128" s="3">
        <v>22.109000000000002</v>
      </c>
      <c r="AY4128" s="3">
        <v>22.135000000000002</v>
      </c>
      <c r="AZ4128" s="3">
        <v>22.129000000000001</v>
      </c>
      <c r="BA4128">
        <v>22.241</v>
      </c>
      <c r="BB4128">
        <v>2016</v>
      </c>
    </row>
    <row r="4129" spans="1:54" hidden="1" x14ac:dyDescent="0.2">
      <c r="A4129">
        <v>544</v>
      </c>
      <c r="B4129" t="s">
        <v>470</v>
      </c>
      <c r="C4129" t="s">
        <v>252</v>
      </c>
      <c r="D4129" t="s">
        <v>469</v>
      </c>
      <c r="E4129" t="s">
        <v>250</v>
      </c>
      <c r="F4129" t="s">
        <v>249</v>
      </c>
      <c r="G4129" t="s">
        <v>225</v>
      </c>
      <c r="H4129" t="s">
        <v>222</v>
      </c>
      <c r="I4129" t="s">
        <v>1327</v>
      </c>
      <c r="J4129" s="3" t="s">
        <v>215</v>
      </c>
      <c r="K4129" s="3" t="s">
        <v>215</v>
      </c>
      <c r="L4129" s="3" t="s">
        <v>215</v>
      </c>
      <c r="M4129" s="3" t="s">
        <v>215</v>
      </c>
      <c r="N4129" s="3" t="s">
        <v>215</v>
      </c>
      <c r="O4129" s="3" t="s">
        <v>215</v>
      </c>
      <c r="P4129" s="3" t="s">
        <v>215</v>
      </c>
      <c r="Q4129" s="3" t="s">
        <v>215</v>
      </c>
      <c r="R4129" s="3" t="s">
        <v>215</v>
      </c>
      <c r="S4129" s="3" t="s">
        <v>215</v>
      </c>
      <c r="T4129" s="3" t="s">
        <v>215</v>
      </c>
      <c r="U4129" s="3" t="s">
        <v>215</v>
      </c>
      <c r="V4129" s="3" t="s">
        <v>215</v>
      </c>
      <c r="W4129" s="3" t="s">
        <v>215</v>
      </c>
      <c r="X4129" s="3" t="s">
        <v>215</v>
      </c>
      <c r="Y4129" s="3" t="s">
        <v>215</v>
      </c>
      <c r="Z4129" s="3" t="s">
        <v>215</v>
      </c>
      <c r="AA4129" s="3" t="s">
        <v>215</v>
      </c>
      <c r="AB4129" s="3" t="s">
        <v>215</v>
      </c>
      <c r="AC4129" s="3" t="s">
        <v>215</v>
      </c>
      <c r="AD4129" s="3">
        <v>-573.5</v>
      </c>
      <c r="AE4129" s="3">
        <v>-951.51400000000001</v>
      </c>
      <c r="AF4129" s="3">
        <v>-399.66300000000001</v>
      </c>
      <c r="AG4129" s="3">
        <v>-1218.6389999999999</v>
      </c>
      <c r="AH4129" s="3">
        <v>-616.85299999999995</v>
      </c>
      <c r="AI4129" s="3">
        <v>-1238.2760000000001</v>
      </c>
      <c r="AJ4129" s="3">
        <v>-975.54</v>
      </c>
      <c r="AK4129" s="3">
        <v>-1058.317</v>
      </c>
      <c r="AL4129" s="3">
        <v>-634.346</v>
      </c>
      <c r="AM4129" s="3">
        <v>-1957.8230000000001</v>
      </c>
      <c r="AN4129" s="3">
        <v>-1734.0730000000001</v>
      </c>
      <c r="AO4129" s="3">
        <v>-1081.3579999999999</v>
      </c>
      <c r="AP4129" s="3">
        <v>-357.351</v>
      </c>
      <c r="AQ4129" s="3">
        <v>-4514.3339999999998</v>
      </c>
      <c r="AR4129" s="3">
        <v>-4196.6689999999999</v>
      </c>
      <c r="AS4129" s="3">
        <v>-2708.413</v>
      </c>
      <c r="AT4129" s="3">
        <v>-5965</v>
      </c>
      <c r="AU4129" s="3">
        <v>-6757.0810000000001</v>
      </c>
      <c r="AV4129" s="3">
        <v>-6503.8019999999997</v>
      </c>
      <c r="AW4129" s="3">
        <v>-6838.6570000000002</v>
      </c>
      <c r="AX4129" s="3">
        <v>-7783.3990000000003</v>
      </c>
      <c r="AY4129" s="3">
        <v>-9350.4410000000007</v>
      </c>
      <c r="AZ4129" s="3">
        <v>-10990.186</v>
      </c>
      <c r="BA4129">
        <v>-12186.8</v>
      </c>
      <c r="BB4129">
        <v>2016</v>
      </c>
    </row>
    <row r="4130" spans="1:54" hidden="1" x14ac:dyDescent="0.2">
      <c r="A4130">
        <v>544</v>
      </c>
      <c r="B4130" t="s">
        <v>470</v>
      </c>
      <c r="C4130" t="s">
        <v>251</v>
      </c>
      <c r="D4130" t="s">
        <v>469</v>
      </c>
      <c r="E4130" t="s">
        <v>250</v>
      </c>
      <c r="F4130" t="s">
        <v>249</v>
      </c>
      <c r="G4130" t="s">
        <v>217</v>
      </c>
      <c r="I4130" t="s">
        <v>248</v>
      </c>
      <c r="J4130" s="3" t="s">
        <v>215</v>
      </c>
      <c r="K4130" s="3" t="s">
        <v>215</v>
      </c>
      <c r="L4130" s="3" t="s">
        <v>215</v>
      </c>
      <c r="M4130" s="3" t="s">
        <v>215</v>
      </c>
      <c r="N4130" s="3" t="s">
        <v>215</v>
      </c>
      <c r="O4130" s="3" t="s">
        <v>215</v>
      </c>
      <c r="P4130" s="3" t="s">
        <v>215</v>
      </c>
      <c r="Q4130" s="3" t="s">
        <v>215</v>
      </c>
      <c r="R4130" s="3" t="s">
        <v>215</v>
      </c>
      <c r="S4130" s="3" t="s">
        <v>215</v>
      </c>
      <c r="T4130" s="3" t="s">
        <v>215</v>
      </c>
      <c r="U4130" s="3" t="s">
        <v>215</v>
      </c>
      <c r="V4130" s="3" t="s">
        <v>215</v>
      </c>
      <c r="W4130" s="3" t="s">
        <v>215</v>
      </c>
      <c r="X4130" s="3" t="s">
        <v>215</v>
      </c>
      <c r="Y4130" s="3" t="s">
        <v>215</v>
      </c>
      <c r="Z4130" s="3" t="s">
        <v>215</v>
      </c>
      <c r="AA4130" s="3" t="s">
        <v>215</v>
      </c>
      <c r="AB4130" s="3" t="s">
        <v>215</v>
      </c>
      <c r="AC4130" s="3" t="s">
        <v>215</v>
      </c>
      <c r="AD4130" s="3">
        <v>-4.468</v>
      </c>
      <c r="AE4130" s="3">
        <v>-5.9329999999999998</v>
      </c>
      <c r="AF4130" s="3">
        <v>-2.11</v>
      </c>
      <c r="AG4130" s="3">
        <v>-5.3780000000000001</v>
      </c>
      <c r="AH4130" s="3">
        <v>-2.2879999999999998</v>
      </c>
      <c r="AI4130" s="3">
        <v>-3.9460000000000002</v>
      </c>
      <c r="AJ4130" s="3">
        <v>-2.5739999999999998</v>
      </c>
      <c r="AK4130" s="3">
        <v>-2.3959999999999999</v>
      </c>
      <c r="AL4130" s="3">
        <v>-1.2589999999999999</v>
      </c>
      <c r="AM4130" s="3">
        <v>-3.62</v>
      </c>
      <c r="AN4130" s="3">
        <v>-2.8809999999999998</v>
      </c>
      <c r="AO4130" s="3">
        <v>-1.5569999999999999</v>
      </c>
      <c r="AP4130" s="3">
        <v>-0.45100000000000001</v>
      </c>
      <c r="AQ4130" s="3">
        <v>-4.9720000000000004</v>
      </c>
      <c r="AR4130" s="3">
        <v>-4.0519999999999996</v>
      </c>
      <c r="AS4130" s="3">
        <v>-2.363</v>
      </c>
      <c r="AT4130" s="3">
        <v>-4.7240000000000002</v>
      </c>
      <c r="AU4130" s="3">
        <v>-4.92</v>
      </c>
      <c r="AV4130" s="3">
        <v>-4.3470000000000004</v>
      </c>
      <c r="AW4130" s="3">
        <v>-4.1550000000000002</v>
      </c>
      <c r="AX4130" s="3">
        <v>-4.2839999999999998</v>
      </c>
      <c r="AY4130" s="3">
        <v>-4.6689999999999996</v>
      </c>
      <c r="AZ4130" s="3">
        <v>-4.9850000000000003</v>
      </c>
      <c r="BA4130">
        <v>-5.0229999999999997</v>
      </c>
      <c r="BB4130">
        <v>2016</v>
      </c>
    </row>
    <row r="4131" spans="1:54" hidden="1" x14ac:dyDescent="0.2">
      <c r="A4131">
        <v>544</v>
      </c>
      <c r="B4131" t="s">
        <v>470</v>
      </c>
      <c r="C4131" t="s">
        <v>247</v>
      </c>
      <c r="D4131" t="s">
        <v>469</v>
      </c>
      <c r="E4131" t="s">
        <v>245</v>
      </c>
      <c r="F4131" t="s">
        <v>244</v>
      </c>
      <c r="G4131" t="s">
        <v>225</v>
      </c>
      <c r="H4131" t="s">
        <v>222</v>
      </c>
    </row>
    <row r="4132" spans="1:54" hidden="1" x14ac:dyDescent="0.2">
      <c r="A4132">
        <v>544</v>
      </c>
      <c r="B4132" t="s">
        <v>470</v>
      </c>
      <c r="C4132" t="s">
        <v>246</v>
      </c>
      <c r="D4132" t="s">
        <v>469</v>
      </c>
      <c r="E4132" t="s">
        <v>245</v>
      </c>
      <c r="F4132" t="s">
        <v>244</v>
      </c>
      <c r="G4132" t="s">
        <v>243</v>
      </c>
    </row>
    <row r="4133" spans="1:54" hidden="1" x14ac:dyDescent="0.2">
      <c r="A4133">
        <v>544</v>
      </c>
      <c r="B4133" t="s">
        <v>470</v>
      </c>
      <c r="C4133" t="s">
        <v>242</v>
      </c>
      <c r="D4133" t="s">
        <v>469</v>
      </c>
      <c r="E4133" t="s">
        <v>240</v>
      </c>
      <c r="F4133" t="s">
        <v>239</v>
      </c>
      <c r="G4133" t="s">
        <v>225</v>
      </c>
      <c r="H4133" t="s">
        <v>222</v>
      </c>
      <c r="I4133" t="s">
        <v>1327</v>
      </c>
      <c r="J4133" s="3" t="s">
        <v>215</v>
      </c>
      <c r="K4133" s="3" t="s">
        <v>215</v>
      </c>
      <c r="L4133" s="3" t="s">
        <v>215</v>
      </c>
      <c r="M4133" s="3" t="s">
        <v>215</v>
      </c>
      <c r="N4133" s="3" t="s">
        <v>215</v>
      </c>
      <c r="O4133" s="3" t="s">
        <v>215</v>
      </c>
      <c r="P4133" s="3" t="s">
        <v>215</v>
      </c>
      <c r="Q4133" s="3" t="s">
        <v>215</v>
      </c>
      <c r="R4133" s="3" t="s">
        <v>215</v>
      </c>
      <c r="S4133" s="3" t="s">
        <v>215</v>
      </c>
      <c r="T4133" s="3" t="s">
        <v>215</v>
      </c>
      <c r="U4133" s="3" t="s">
        <v>215</v>
      </c>
      <c r="V4133" s="3" t="s">
        <v>215</v>
      </c>
      <c r="W4133" s="3" t="s">
        <v>215</v>
      </c>
      <c r="X4133" s="3" t="s">
        <v>215</v>
      </c>
      <c r="Y4133" s="3" t="s">
        <v>215</v>
      </c>
      <c r="Z4133" s="3" t="s">
        <v>215</v>
      </c>
      <c r="AA4133" s="3" t="s">
        <v>215</v>
      </c>
      <c r="AB4133" s="3" t="s">
        <v>215</v>
      </c>
      <c r="AC4133" s="3" t="s">
        <v>215</v>
      </c>
      <c r="AD4133" s="3">
        <v>-533.56899999999996</v>
      </c>
      <c r="AE4133" s="3">
        <v>-905.46400000000006</v>
      </c>
      <c r="AF4133" s="3">
        <v>-318.65699999999998</v>
      </c>
      <c r="AG4133" s="3">
        <v>-1136.1479999999999</v>
      </c>
      <c r="AH4133" s="3">
        <v>-435.93200000000002</v>
      </c>
      <c r="AI4133" s="3">
        <v>-965.86400000000003</v>
      </c>
      <c r="AJ4133" s="3">
        <v>-756.96600000000001</v>
      </c>
      <c r="AK4133" s="3">
        <v>-847.51400000000001</v>
      </c>
      <c r="AL4133" s="3">
        <v>-378.25099999999998</v>
      </c>
      <c r="AM4133" s="3">
        <v>-1788.702</v>
      </c>
      <c r="AN4133" s="3">
        <v>-1482.998</v>
      </c>
      <c r="AO4133" s="3">
        <v>-749.00099999999998</v>
      </c>
      <c r="AP4133" s="3">
        <v>132.63200000000001</v>
      </c>
      <c r="AQ4133" s="3">
        <v>-3608.7910000000002</v>
      </c>
      <c r="AR4133" s="3">
        <v>-3415.7139999999999</v>
      </c>
      <c r="AS4133" s="3">
        <v>-1682.9870000000001</v>
      </c>
      <c r="AT4133" s="3">
        <v>-4479.5730000000003</v>
      </c>
      <c r="AU4133" s="3">
        <v>-5195.2610000000004</v>
      </c>
      <c r="AV4133" s="3">
        <v>-4233.3760000000002</v>
      </c>
      <c r="AW4133" s="3">
        <v>-4230.4189999999999</v>
      </c>
      <c r="AX4133" s="3">
        <v>-4822.9459999999999</v>
      </c>
      <c r="AY4133" s="3">
        <v>-6029.6170000000002</v>
      </c>
      <c r="AZ4133" s="3">
        <v>-7293.7110000000002</v>
      </c>
      <c r="BA4133">
        <v>-8187.9260000000004</v>
      </c>
      <c r="BB4133">
        <v>2016</v>
      </c>
    </row>
    <row r="4134" spans="1:54" hidden="1" x14ac:dyDescent="0.2">
      <c r="A4134">
        <v>544</v>
      </c>
      <c r="B4134" t="s">
        <v>470</v>
      </c>
      <c r="C4134" t="s">
        <v>241</v>
      </c>
      <c r="D4134" t="s">
        <v>469</v>
      </c>
      <c r="E4134" t="s">
        <v>240</v>
      </c>
      <c r="F4134" t="s">
        <v>239</v>
      </c>
      <c r="G4134" t="s">
        <v>217</v>
      </c>
      <c r="I4134" t="s">
        <v>238</v>
      </c>
      <c r="J4134" s="3" t="s">
        <v>215</v>
      </c>
      <c r="K4134" s="3" t="s">
        <v>215</v>
      </c>
      <c r="L4134" s="3" t="s">
        <v>215</v>
      </c>
      <c r="M4134" s="3" t="s">
        <v>215</v>
      </c>
      <c r="N4134" s="3" t="s">
        <v>215</v>
      </c>
      <c r="O4134" s="3" t="s">
        <v>215</v>
      </c>
      <c r="P4134" s="3" t="s">
        <v>215</v>
      </c>
      <c r="Q4134" s="3" t="s">
        <v>215</v>
      </c>
      <c r="R4134" s="3" t="s">
        <v>215</v>
      </c>
      <c r="S4134" s="3" t="s">
        <v>215</v>
      </c>
      <c r="T4134" s="3" t="s">
        <v>215</v>
      </c>
      <c r="U4134" s="3" t="s">
        <v>215</v>
      </c>
      <c r="V4134" s="3" t="s">
        <v>215</v>
      </c>
      <c r="W4134" s="3" t="s">
        <v>215</v>
      </c>
      <c r="X4134" s="3" t="s">
        <v>215</v>
      </c>
      <c r="Y4134" s="3" t="s">
        <v>215</v>
      </c>
      <c r="Z4134" s="3" t="s">
        <v>215</v>
      </c>
      <c r="AA4134" s="3" t="s">
        <v>215</v>
      </c>
      <c r="AB4134" s="3" t="s">
        <v>215</v>
      </c>
      <c r="AC4134" s="3" t="s">
        <v>215</v>
      </c>
      <c r="AD4134" s="3">
        <v>-4.157</v>
      </c>
      <c r="AE4134" s="3">
        <v>-5.6459999999999999</v>
      </c>
      <c r="AF4134" s="3">
        <v>-1.6830000000000001</v>
      </c>
      <c r="AG4134" s="3">
        <v>-5.0140000000000002</v>
      </c>
      <c r="AH4134" s="3">
        <v>-1.617</v>
      </c>
      <c r="AI4134" s="3">
        <v>-3.0779999999999998</v>
      </c>
      <c r="AJ4134" s="3">
        <v>-1.9970000000000001</v>
      </c>
      <c r="AK4134" s="3">
        <v>-1.919</v>
      </c>
      <c r="AL4134" s="3">
        <v>-0.751</v>
      </c>
      <c r="AM4134" s="3">
        <v>-3.3079999999999998</v>
      </c>
      <c r="AN4134" s="3">
        <v>-2.464</v>
      </c>
      <c r="AO4134" s="3">
        <v>-1.0780000000000001</v>
      </c>
      <c r="AP4134" s="3">
        <v>0.16700000000000001</v>
      </c>
      <c r="AQ4134" s="3">
        <v>-3.9740000000000002</v>
      </c>
      <c r="AR4134" s="3">
        <v>-3.298</v>
      </c>
      <c r="AS4134" s="3">
        <v>-1.468</v>
      </c>
      <c r="AT4134" s="3">
        <v>-3.548</v>
      </c>
      <c r="AU4134" s="3">
        <v>-3.7829999999999999</v>
      </c>
      <c r="AV4134" s="3">
        <v>-2.8290000000000002</v>
      </c>
      <c r="AW4134" s="3">
        <v>-2.57</v>
      </c>
      <c r="AX4134" s="3">
        <v>-2.6539999999999999</v>
      </c>
      <c r="AY4134" s="3">
        <v>-3.0110000000000001</v>
      </c>
      <c r="AZ4134" s="3">
        <v>-3.3079999999999998</v>
      </c>
      <c r="BA4134">
        <v>-3.375</v>
      </c>
      <c r="BB4134">
        <v>2016</v>
      </c>
    </row>
    <row r="4135" spans="1:54" hidden="1" x14ac:dyDescent="0.2">
      <c r="A4135">
        <v>544</v>
      </c>
      <c r="B4135" t="s">
        <v>470</v>
      </c>
      <c r="C4135" t="s">
        <v>237</v>
      </c>
      <c r="D4135" t="s">
        <v>469</v>
      </c>
      <c r="E4135" t="s">
        <v>235</v>
      </c>
      <c r="F4135" t="s">
        <v>234</v>
      </c>
      <c r="G4135" t="s">
        <v>225</v>
      </c>
      <c r="H4135" t="s">
        <v>222</v>
      </c>
    </row>
    <row r="4136" spans="1:54" hidden="1" x14ac:dyDescent="0.2">
      <c r="A4136">
        <v>544</v>
      </c>
      <c r="B4136" t="s">
        <v>470</v>
      </c>
      <c r="C4136" t="s">
        <v>236</v>
      </c>
      <c r="D4136" t="s">
        <v>469</v>
      </c>
      <c r="E4136" t="s">
        <v>235</v>
      </c>
      <c r="F4136" t="s">
        <v>234</v>
      </c>
      <c r="G4136" t="s">
        <v>217</v>
      </c>
    </row>
    <row r="4137" spans="1:54" hidden="1" x14ac:dyDescent="0.2">
      <c r="A4137">
        <v>544</v>
      </c>
      <c r="B4137" t="s">
        <v>470</v>
      </c>
      <c r="C4137" t="s">
        <v>233</v>
      </c>
      <c r="D4137" t="s">
        <v>469</v>
      </c>
      <c r="E4137" t="s">
        <v>231</v>
      </c>
      <c r="F4137" t="s">
        <v>230</v>
      </c>
      <c r="G4137" t="s">
        <v>225</v>
      </c>
      <c r="H4137" t="s">
        <v>222</v>
      </c>
      <c r="I4137" t="s">
        <v>1327</v>
      </c>
      <c r="J4137" s="3" t="s">
        <v>215</v>
      </c>
      <c r="K4137" s="3" t="s">
        <v>215</v>
      </c>
      <c r="L4137" s="3" t="s">
        <v>215</v>
      </c>
      <c r="M4137" s="3" t="s">
        <v>215</v>
      </c>
      <c r="N4137" s="3" t="s">
        <v>215</v>
      </c>
      <c r="O4137" s="3" t="s">
        <v>215</v>
      </c>
      <c r="P4137" s="3" t="s">
        <v>215</v>
      </c>
      <c r="Q4137" s="3" t="s">
        <v>215</v>
      </c>
      <c r="R4137" s="3" t="s">
        <v>215</v>
      </c>
      <c r="S4137" s="3" t="s">
        <v>215</v>
      </c>
      <c r="T4137" s="3" t="s">
        <v>215</v>
      </c>
      <c r="U4137" s="3" t="s">
        <v>215</v>
      </c>
      <c r="V4137" s="3" t="s">
        <v>215</v>
      </c>
      <c r="W4137" s="3" t="s">
        <v>215</v>
      </c>
      <c r="X4137" s="3" t="s">
        <v>215</v>
      </c>
      <c r="Y4137" s="3" t="s">
        <v>215</v>
      </c>
      <c r="Z4137" s="3" t="s">
        <v>215</v>
      </c>
      <c r="AA4137" s="3" t="s">
        <v>215</v>
      </c>
      <c r="AB4137" s="3" t="s">
        <v>215</v>
      </c>
      <c r="AC4137" s="3" t="s">
        <v>215</v>
      </c>
      <c r="AD4137" s="3" t="s">
        <v>215</v>
      </c>
      <c r="AE4137" s="3">
        <v>15799.877</v>
      </c>
      <c r="AF4137" s="3">
        <v>18779.078000000001</v>
      </c>
      <c r="AG4137" s="3">
        <v>21331.286</v>
      </c>
      <c r="AH4137" s="3">
        <v>22641.669000000002</v>
      </c>
      <c r="AI4137" s="3">
        <v>23790.16</v>
      </c>
      <c r="AJ4137" s="3">
        <v>24601.82</v>
      </c>
      <c r="AK4137" s="3">
        <v>25272.076000000001</v>
      </c>
      <c r="AL4137" s="3">
        <v>27020.796999999999</v>
      </c>
      <c r="AM4137" s="3">
        <v>29848.344000000001</v>
      </c>
      <c r="AN4137" s="3">
        <v>33182.004999999997</v>
      </c>
      <c r="AO4137" s="3">
        <v>35294.277999999998</v>
      </c>
      <c r="AP4137" s="3">
        <v>43747.13</v>
      </c>
      <c r="AQ4137" s="3">
        <v>49350.512000000002</v>
      </c>
      <c r="AR4137" s="3">
        <v>60669.423000000003</v>
      </c>
      <c r="AS4137" s="3">
        <v>66596.892000000007</v>
      </c>
      <c r="AT4137" s="3">
        <v>73804.281000000003</v>
      </c>
      <c r="AU4137" s="3">
        <v>86203.005000000005</v>
      </c>
      <c r="AV4137" s="3">
        <v>98019.453999999998</v>
      </c>
      <c r="AW4137" s="3">
        <v>109793.16</v>
      </c>
      <c r="AX4137" s="3">
        <v>122095.03999999999</v>
      </c>
      <c r="AY4137" s="3">
        <v>135650.886</v>
      </c>
      <c r="AZ4137" s="3">
        <v>150665.06200000001</v>
      </c>
      <c r="BA4137">
        <v>167030.31700000001</v>
      </c>
      <c r="BB4137">
        <v>2016</v>
      </c>
    </row>
    <row r="4138" spans="1:54" hidden="1" x14ac:dyDescent="0.2">
      <c r="A4138">
        <v>544</v>
      </c>
      <c r="B4138" t="s">
        <v>470</v>
      </c>
      <c r="C4138" t="s">
        <v>232</v>
      </c>
      <c r="D4138" t="s">
        <v>469</v>
      </c>
      <c r="E4138" t="s">
        <v>231</v>
      </c>
      <c r="F4138" t="s">
        <v>230</v>
      </c>
      <c r="G4138" t="s">
        <v>217</v>
      </c>
      <c r="I4138" t="s">
        <v>229</v>
      </c>
      <c r="J4138" s="3" t="s">
        <v>215</v>
      </c>
      <c r="K4138" s="3" t="s">
        <v>215</v>
      </c>
      <c r="L4138" s="3" t="s">
        <v>215</v>
      </c>
      <c r="M4138" s="3" t="s">
        <v>215</v>
      </c>
      <c r="N4138" s="3" t="s">
        <v>215</v>
      </c>
      <c r="O4138" s="3" t="s">
        <v>215</v>
      </c>
      <c r="P4138" s="3" t="s">
        <v>215</v>
      </c>
      <c r="Q4138" s="3" t="s">
        <v>215</v>
      </c>
      <c r="R4138" s="3" t="s">
        <v>215</v>
      </c>
      <c r="S4138" s="3" t="s">
        <v>215</v>
      </c>
      <c r="T4138" s="3" t="s">
        <v>215</v>
      </c>
      <c r="U4138" s="3" t="s">
        <v>215</v>
      </c>
      <c r="V4138" s="3" t="s">
        <v>215</v>
      </c>
      <c r="W4138" s="3" t="s">
        <v>215</v>
      </c>
      <c r="X4138" s="3" t="s">
        <v>215</v>
      </c>
      <c r="Y4138" s="3" t="s">
        <v>215</v>
      </c>
      <c r="Z4138" s="3" t="s">
        <v>215</v>
      </c>
      <c r="AA4138" s="3" t="s">
        <v>215</v>
      </c>
      <c r="AB4138" s="3" t="s">
        <v>215</v>
      </c>
      <c r="AC4138" s="3" t="s">
        <v>215</v>
      </c>
      <c r="AD4138" s="3" t="s">
        <v>215</v>
      </c>
      <c r="AE4138" s="3">
        <v>98.522999999999996</v>
      </c>
      <c r="AF4138" s="3">
        <v>99.159000000000006</v>
      </c>
      <c r="AG4138" s="3">
        <v>94.129000000000005</v>
      </c>
      <c r="AH4138" s="3">
        <v>83.991</v>
      </c>
      <c r="AI4138" s="3">
        <v>75.819999999999993</v>
      </c>
      <c r="AJ4138" s="3">
        <v>64.914000000000001</v>
      </c>
      <c r="AK4138" s="3">
        <v>57.225999999999999</v>
      </c>
      <c r="AL4138" s="3">
        <v>53.64</v>
      </c>
      <c r="AM4138" s="3">
        <v>55.192999999999998</v>
      </c>
      <c r="AN4138" s="3">
        <v>55.124000000000002</v>
      </c>
      <c r="AO4138" s="3">
        <v>50.805</v>
      </c>
      <c r="AP4138" s="3">
        <v>55.238</v>
      </c>
      <c r="AQ4138" s="3">
        <v>54.348999999999997</v>
      </c>
      <c r="AR4138" s="3">
        <v>58.581000000000003</v>
      </c>
      <c r="AS4138" s="3">
        <v>58.093000000000004</v>
      </c>
      <c r="AT4138" s="3">
        <v>58.448999999999998</v>
      </c>
      <c r="AU4138" s="3">
        <v>62.768999999999998</v>
      </c>
      <c r="AV4138" s="3">
        <v>65.512</v>
      </c>
      <c r="AW4138" s="3">
        <v>66.706999999999994</v>
      </c>
      <c r="AX4138" s="3">
        <v>67.197999999999993</v>
      </c>
      <c r="AY4138" s="3">
        <v>67.736000000000004</v>
      </c>
      <c r="AZ4138" s="3">
        <v>68.335999999999999</v>
      </c>
      <c r="BA4138">
        <v>68.838999999999999</v>
      </c>
      <c r="BB4138">
        <v>2016</v>
      </c>
    </row>
    <row r="4139" spans="1:54" hidden="1" x14ac:dyDescent="0.2">
      <c r="A4139">
        <v>544</v>
      </c>
      <c r="B4139" t="s">
        <v>470</v>
      </c>
      <c r="C4139" t="s">
        <v>228</v>
      </c>
      <c r="D4139" t="s">
        <v>469</v>
      </c>
      <c r="E4139" t="s">
        <v>227</v>
      </c>
      <c r="F4139" t="s">
        <v>226</v>
      </c>
      <c r="G4139" t="s">
        <v>225</v>
      </c>
      <c r="H4139" t="s">
        <v>222</v>
      </c>
      <c r="I4139" t="s">
        <v>1327</v>
      </c>
      <c r="J4139" s="3" t="s">
        <v>215</v>
      </c>
      <c r="K4139" s="3" t="s">
        <v>215</v>
      </c>
      <c r="L4139" s="3" t="s">
        <v>215</v>
      </c>
      <c r="M4139" s="3" t="s">
        <v>215</v>
      </c>
      <c r="N4139" s="3" t="s">
        <v>215</v>
      </c>
      <c r="O4139" s="3" t="s">
        <v>215</v>
      </c>
      <c r="P4139" s="3" t="s">
        <v>215</v>
      </c>
      <c r="Q4139" s="3" t="s">
        <v>215</v>
      </c>
      <c r="R4139" s="3" t="s">
        <v>215</v>
      </c>
      <c r="S4139" s="3" t="s">
        <v>215</v>
      </c>
      <c r="T4139" s="3">
        <v>689.53200000000004</v>
      </c>
      <c r="U4139" s="3">
        <v>846.029</v>
      </c>
      <c r="V4139" s="3">
        <v>991.01800000000003</v>
      </c>
      <c r="W4139" s="3">
        <v>1125.7149999999999</v>
      </c>
      <c r="X4139" s="3">
        <v>1301.607</v>
      </c>
      <c r="Y4139" s="3">
        <v>1633.479</v>
      </c>
      <c r="Z4139" s="3">
        <v>2008.585</v>
      </c>
      <c r="AA4139" s="3">
        <v>2535.6590000000001</v>
      </c>
      <c r="AB4139" s="3">
        <v>4399.4539999999997</v>
      </c>
      <c r="AC4139" s="3">
        <v>8539.8880000000008</v>
      </c>
      <c r="AD4139" s="3">
        <v>12836</v>
      </c>
      <c r="AE4139" s="3">
        <v>16036.82</v>
      </c>
      <c r="AF4139" s="3">
        <v>18938.404999999999</v>
      </c>
      <c r="AG4139" s="3">
        <v>22661.739000000001</v>
      </c>
      <c r="AH4139" s="3">
        <v>26957.174999999999</v>
      </c>
      <c r="AI4139" s="3">
        <v>31377.331999999999</v>
      </c>
      <c r="AJ4139" s="3">
        <v>37898.985999999997</v>
      </c>
      <c r="AK4139" s="3">
        <v>44161.785000000003</v>
      </c>
      <c r="AL4139" s="3">
        <v>50374.423000000003</v>
      </c>
      <c r="AM4139" s="3">
        <v>54079.656000000003</v>
      </c>
      <c r="AN4139" s="3">
        <v>60194.957000000002</v>
      </c>
      <c r="AO4139" s="3">
        <v>69470.510999999999</v>
      </c>
      <c r="AP4139" s="3">
        <v>79197.835000000006</v>
      </c>
      <c r="AQ4139" s="3">
        <v>90803.145000000004</v>
      </c>
      <c r="AR4139" s="3">
        <v>103564.864</v>
      </c>
      <c r="AS4139" s="3">
        <v>114638.011</v>
      </c>
      <c r="AT4139" s="3">
        <v>126272.236</v>
      </c>
      <c r="AU4139" s="3">
        <v>137334.163</v>
      </c>
      <c r="AV4139" s="3">
        <v>149621.17600000001</v>
      </c>
      <c r="AW4139" s="3">
        <v>164590.83900000001</v>
      </c>
      <c r="AX4139" s="3">
        <v>181693.17800000001</v>
      </c>
      <c r="AY4139" s="3">
        <v>200264.89799999999</v>
      </c>
      <c r="AZ4139" s="3">
        <v>220477.693</v>
      </c>
      <c r="BA4139">
        <v>242637.72</v>
      </c>
      <c r="BB4139">
        <v>2016</v>
      </c>
    </row>
    <row r="4140" spans="1:54" hidden="1" x14ac:dyDescent="0.2">
      <c r="A4140">
        <v>544</v>
      </c>
      <c r="B4140" t="s">
        <v>470</v>
      </c>
      <c r="C4140" t="s">
        <v>224</v>
      </c>
      <c r="D4140" t="s">
        <v>469</v>
      </c>
      <c r="E4140" t="s">
        <v>219</v>
      </c>
      <c r="F4140" t="s">
        <v>218</v>
      </c>
      <c r="G4140" t="s">
        <v>223</v>
      </c>
      <c r="H4140" t="s">
        <v>222</v>
      </c>
      <c r="I4140" t="s">
        <v>1328</v>
      </c>
      <c r="J4140" s="3">
        <v>-4.2999999999999997E-2</v>
      </c>
      <c r="K4140" s="3">
        <v>-5.5E-2</v>
      </c>
      <c r="L4140" s="3">
        <v>-5.0999999999999997E-2</v>
      </c>
      <c r="M4140" s="3">
        <v>-7.0999999999999994E-2</v>
      </c>
      <c r="N4140" s="3">
        <v>-5.7000000000000002E-2</v>
      </c>
      <c r="O4140" s="3">
        <v>-5.8999999999999997E-2</v>
      </c>
      <c r="P4140" s="3">
        <v>-6.4000000000000001E-2</v>
      </c>
      <c r="Q4140" s="3">
        <v>-8.2000000000000003E-2</v>
      </c>
      <c r="R4140" s="3">
        <v>-7.9000000000000001E-2</v>
      </c>
      <c r="S4140" s="3">
        <v>-0.11600000000000001</v>
      </c>
      <c r="T4140" s="3">
        <v>-7.8E-2</v>
      </c>
      <c r="U4140" s="3">
        <v>-2.5000000000000001E-2</v>
      </c>
      <c r="V4140" s="3">
        <v>-4.1000000000000002E-2</v>
      </c>
      <c r="W4140" s="3">
        <v>-4.2999999999999997E-2</v>
      </c>
      <c r="X4140" s="3">
        <v>-0.106</v>
      </c>
      <c r="Y4140" s="3">
        <v>-0.124</v>
      </c>
      <c r="Z4140" s="3">
        <v>-0.23300000000000001</v>
      </c>
      <c r="AA4140" s="3">
        <v>-0.20200000000000001</v>
      </c>
      <c r="AB4140" s="3">
        <v>-7.5999999999999998E-2</v>
      </c>
      <c r="AC4140" s="3">
        <v>-9.6000000000000002E-2</v>
      </c>
      <c r="AD4140" s="3">
        <v>2.5000000000000001E-2</v>
      </c>
      <c r="AE4140" s="3">
        <v>-0.215</v>
      </c>
      <c r="AF4140" s="3">
        <v>-0.17199999999999999</v>
      </c>
      <c r="AG4140" s="3">
        <v>-0.26200000000000001</v>
      </c>
      <c r="AH4140" s="3">
        <v>-0.36799999999999999</v>
      </c>
      <c r="AI4140" s="3">
        <v>-0.48199999999999998</v>
      </c>
      <c r="AJ4140" s="3">
        <v>-0.36399999999999999</v>
      </c>
      <c r="AK4140" s="3">
        <v>-0.49399999999999999</v>
      </c>
      <c r="AL4140" s="3">
        <v>-0.92800000000000005</v>
      </c>
      <c r="AM4140" s="3">
        <v>-1.143</v>
      </c>
      <c r="AN4140" s="3">
        <v>-1.2370000000000001</v>
      </c>
      <c r="AO4140" s="3">
        <v>-1.3680000000000001</v>
      </c>
      <c r="AP4140" s="3">
        <v>-2.6539999999999999</v>
      </c>
      <c r="AQ4140" s="3">
        <v>-3.4</v>
      </c>
      <c r="AR4140" s="3">
        <v>-2.657</v>
      </c>
      <c r="AS4140" s="3">
        <v>-2.5859999999999999</v>
      </c>
      <c r="AT4140" s="3">
        <v>-1.903</v>
      </c>
      <c r="AU4140" s="3">
        <v>-2.2040000000000002</v>
      </c>
      <c r="AV4140" s="3">
        <v>-2.7280000000000002</v>
      </c>
      <c r="AW4140" s="3">
        <v>-2.7509999999999999</v>
      </c>
      <c r="AX4140" s="3">
        <v>-2.786</v>
      </c>
      <c r="AY4140" s="3">
        <v>-2.7069999999999999</v>
      </c>
      <c r="AZ4140" s="3">
        <v>-2.7610000000000001</v>
      </c>
      <c r="BA4140">
        <v>-2.605</v>
      </c>
      <c r="BB4140">
        <v>2016</v>
      </c>
    </row>
    <row r="4141" spans="1:54" hidden="1" x14ac:dyDescent="0.2">
      <c r="A4141">
        <v>544</v>
      </c>
      <c r="B4141" t="s">
        <v>470</v>
      </c>
      <c r="C4141" t="s">
        <v>220</v>
      </c>
      <c r="D4141" t="s">
        <v>469</v>
      </c>
      <c r="E4141" t="s">
        <v>219</v>
      </c>
      <c r="F4141" t="s">
        <v>218</v>
      </c>
      <c r="G4141" t="s">
        <v>217</v>
      </c>
      <c r="I4141" t="s">
        <v>216</v>
      </c>
      <c r="J4141" s="3">
        <v>-2.242</v>
      </c>
      <c r="K4141" s="3">
        <v>-4.9340000000000002</v>
      </c>
      <c r="L4141" s="3">
        <v>-4.5229999999999997</v>
      </c>
      <c r="M4141" s="3">
        <v>-3.4849999999999999</v>
      </c>
      <c r="N4141" s="3">
        <v>-1.9610000000000001</v>
      </c>
      <c r="O4141" s="3">
        <v>-1.611</v>
      </c>
      <c r="P4141" s="3">
        <v>-2.4990000000000001</v>
      </c>
      <c r="Q4141" s="3">
        <v>-4.5140000000000002</v>
      </c>
      <c r="R4141" s="3">
        <v>-6.6989999999999998</v>
      </c>
      <c r="S4141" s="3">
        <v>-7.9160000000000004</v>
      </c>
      <c r="T4141" s="3">
        <v>-4.4649999999999999</v>
      </c>
      <c r="U4141" s="3">
        <v>-1.218</v>
      </c>
      <c r="V4141" s="3">
        <v>-1.746</v>
      </c>
      <c r="W4141" s="3">
        <v>-1.607</v>
      </c>
      <c r="X4141" s="3">
        <v>-3.4510000000000001</v>
      </c>
      <c r="Y4141" s="3">
        <v>-3.464</v>
      </c>
      <c r="Z4141" s="3">
        <v>-6.26</v>
      </c>
      <c r="AA4141" s="3">
        <v>-5.7380000000000004</v>
      </c>
      <c r="AB4141" s="3">
        <v>-5.6790000000000003</v>
      </c>
      <c r="AC4141" s="3">
        <v>-6.8049999999999997</v>
      </c>
      <c r="AD4141" s="3">
        <v>1.4590000000000001</v>
      </c>
      <c r="AE4141" s="3">
        <v>-12.259</v>
      </c>
      <c r="AF4141" s="3">
        <v>-9.34</v>
      </c>
      <c r="AG4141" s="3">
        <v>-11.595000000000001</v>
      </c>
      <c r="AH4141" s="3">
        <v>-13.885</v>
      </c>
      <c r="AI4141" s="3">
        <v>-15.817</v>
      </c>
      <c r="AJ4141" s="3">
        <v>-9.3089999999999993</v>
      </c>
      <c r="AK4141" s="3">
        <v>-10.388</v>
      </c>
      <c r="AL4141" s="3">
        <v>-15.605</v>
      </c>
      <c r="AM4141" s="3">
        <v>-17.766999999999999</v>
      </c>
      <c r="AN4141" s="3">
        <v>-16.486999999999998</v>
      </c>
      <c r="AO4141" s="3">
        <v>-15.266999999999999</v>
      </c>
      <c r="AP4141" s="3">
        <v>-26.036999999999999</v>
      </c>
      <c r="AQ4141" s="3">
        <v>-28.396000000000001</v>
      </c>
      <c r="AR4141" s="3">
        <v>-20.030999999999999</v>
      </c>
      <c r="AS4141" s="3">
        <v>-18.001999999999999</v>
      </c>
      <c r="AT4141" s="3">
        <v>-11.958</v>
      </c>
      <c r="AU4141" s="3">
        <v>-12.976000000000001</v>
      </c>
      <c r="AV4141" s="3">
        <v>-14.875</v>
      </c>
      <c r="AW4141" s="3">
        <v>-13.717000000000001</v>
      </c>
      <c r="AX4141" s="3">
        <v>-12.701000000000001</v>
      </c>
      <c r="AY4141" s="3">
        <v>-11.321999999999999</v>
      </c>
      <c r="AZ4141" s="3">
        <v>-10.61</v>
      </c>
      <c r="BA4141">
        <v>-9.1999999999999993</v>
      </c>
      <c r="BB4141">
        <v>2016</v>
      </c>
    </row>
    <row r="4142" spans="1:54" x14ac:dyDescent="0.2">
      <c r="A4142">
        <v>941</v>
      </c>
      <c r="B4142" t="s">
        <v>468</v>
      </c>
      <c r="C4142" t="s">
        <v>352</v>
      </c>
      <c r="D4142" t="s">
        <v>174</v>
      </c>
      <c r="E4142" t="s">
        <v>349</v>
      </c>
      <c r="F4142" t="s">
        <v>351</v>
      </c>
      <c r="G4142" t="s">
        <v>225</v>
      </c>
      <c r="H4142" t="s">
        <v>222</v>
      </c>
      <c r="I4142" t="s">
        <v>1329</v>
      </c>
      <c r="J4142" s="3" t="s">
        <v>215</v>
      </c>
      <c r="K4142" s="3" t="s">
        <v>215</v>
      </c>
      <c r="L4142" s="3" t="s">
        <v>215</v>
      </c>
      <c r="M4142" s="3" t="s">
        <v>215</v>
      </c>
      <c r="N4142" s="3" t="s">
        <v>215</v>
      </c>
      <c r="O4142" s="3" t="s">
        <v>215</v>
      </c>
      <c r="P4142" s="3" t="s">
        <v>215</v>
      </c>
      <c r="Q4142" s="3" t="s">
        <v>215</v>
      </c>
      <c r="R4142" s="3" t="s">
        <v>215</v>
      </c>
      <c r="S4142" s="3" t="s">
        <v>215</v>
      </c>
      <c r="T4142" s="3" t="s">
        <v>215</v>
      </c>
      <c r="U4142" s="3" t="s">
        <v>215</v>
      </c>
      <c r="V4142" s="3">
        <v>10.879</v>
      </c>
      <c r="W4142" s="3">
        <v>9.6389999999999993</v>
      </c>
      <c r="X4142" s="3">
        <v>9.8510000000000009</v>
      </c>
      <c r="Y4142" s="3">
        <v>9.6449999999999996</v>
      </c>
      <c r="Z4142" s="3">
        <v>9.8729999999999993</v>
      </c>
      <c r="AA4142" s="3">
        <v>10.759</v>
      </c>
      <c r="AB4142" s="3">
        <v>11.461</v>
      </c>
      <c r="AC4142" s="3">
        <v>11.760999999999999</v>
      </c>
      <c r="AD4142" s="3">
        <v>12.397</v>
      </c>
      <c r="AE4142" s="3">
        <v>13.198</v>
      </c>
      <c r="AF4142" s="3">
        <v>14.135</v>
      </c>
      <c r="AG4142" s="3">
        <v>15.327</v>
      </c>
      <c r="AH4142" s="3">
        <v>16.603999999999999</v>
      </c>
      <c r="AI4142" s="3">
        <v>18.38</v>
      </c>
      <c r="AJ4142" s="3">
        <v>20.565999999999999</v>
      </c>
      <c r="AK4142" s="3">
        <v>22.617999999999999</v>
      </c>
      <c r="AL4142" s="3">
        <v>21.815999999999999</v>
      </c>
      <c r="AM4142" s="3">
        <v>18.673999999999999</v>
      </c>
      <c r="AN4142" s="3">
        <v>17.937999999999999</v>
      </c>
      <c r="AO4142" s="3">
        <v>19.082999999999998</v>
      </c>
      <c r="AP4142" s="3">
        <v>19.852</v>
      </c>
      <c r="AQ4142" s="3">
        <v>20.335000000000001</v>
      </c>
      <c r="AR4142" s="3">
        <v>20.713000000000001</v>
      </c>
      <c r="AS4142" s="3">
        <v>21.327999999999999</v>
      </c>
      <c r="AT4142" s="3">
        <v>21.8</v>
      </c>
      <c r="AU4142" s="3">
        <v>22.792000000000002</v>
      </c>
      <c r="AV4142" s="3">
        <v>23.702000000000002</v>
      </c>
      <c r="AW4142" s="3">
        <v>24.533000000000001</v>
      </c>
      <c r="AX4142" s="3">
        <v>25.343</v>
      </c>
      <c r="AY4142" s="3">
        <v>26.161999999999999</v>
      </c>
      <c r="AZ4142" s="3">
        <v>26.969000000000001</v>
      </c>
      <c r="BA4142">
        <v>27.785</v>
      </c>
      <c r="BB4142">
        <v>2017</v>
      </c>
    </row>
    <row r="4143" spans="1:54" hidden="1" x14ac:dyDescent="0.2">
      <c r="A4143">
        <v>941</v>
      </c>
      <c r="B4143" t="s">
        <v>468</v>
      </c>
      <c r="C4143" t="s">
        <v>350</v>
      </c>
      <c r="D4143" t="s">
        <v>174</v>
      </c>
      <c r="E4143" t="s">
        <v>349</v>
      </c>
      <c r="F4143" t="s">
        <v>348</v>
      </c>
      <c r="G4143" t="s">
        <v>275</v>
      </c>
      <c r="I4143" t="s">
        <v>347</v>
      </c>
      <c r="J4143" s="3" t="s">
        <v>215</v>
      </c>
      <c r="K4143" s="3" t="s">
        <v>215</v>
      </c>
      <c r="L4143" s="3" t="s">
        <v>215</v>
      </c>
      <c r="M4143" s="3" t="s">
        <v>215</v>
      </c>
      <c r="N4143" s="3" t="s">
        <v>215</v>
      </c>
      <c r="O4143" s="3" t="s">
        <v>215</v>
      </c>
      <c r="P4143" s="3" t="s">
        <v>215</v>
      </c>
      <c r="Q4143" s="3" t="s">
        <v>215</v>
      </c>
      <c r="R4143" s="3" t="s">
        <v>215</v>
      </c>
      <c r="S4143" s="3" t="s">
        <v>215</v>
      </c>
      <c r="T4143" s="3" t="s">
        <v>215</v>
      </c>
      <c r="U4143" s="3" t="s">
        <v>215</v>
      </c>
      <c r="V4143" s="3" t="s">
        <v>215</v>
      </c>
      <c r="W4143" s="3">
        <v>-11.4</v>
      </c>
      <c r="X4143" s="3">
        <v>2.2000000000000002</v>
      </c>
      <c r="Y4143" s="3">
        <v>-2.0840000000000001</v>
      </c>
      <c r="Z4143" s="3">
        <v>2.359</v>
      </c>
      <c r="AA4143" s="3">
        <v>8.9740000000000002</v>
      </c>
      <c r="AB4143" s="3">
        <v>6.5220000000000002</v>
      </c>
      <c r="AC4143" s="3">
        <v>2.6190000000000002</v>
      </c>
      <c r="AD4143" s="3">
        <v>5.407</v>
      </c>
      <c r="AE4143" s="3">
        <v>6.4610000000000003</v>
      </c>
      <c r="AF4143" s="3">
        <v>7.1029999999999998</v>
      </c>
      <c r="AG4143" s="3">
        <v>8.4309999999999992</v>
      </c>
      <c r="AH4143" s="3">
        <v>8.3360000000000003</v>
      </c>
      <c r="AI4143" s="3">
        <v>10.696999999999999</v>
      </c>
      <c r="AJ4143" s="3">
        <v>11.888999999999999</v>
      </c>
      <c r="AK4143" s="3">
        <v>9.9789999999999992</v>
      </c>
      <c r="AL4143" s="3">
        <v>-3.548</v>
      </c>
      <c r="AM4143" s="3">
        <v>-14.401999999999999</v>
      </c>
      <c r="AN4143" s="3">
        <v>-3.9409999999999998</v>
      </c>
      <c r="AO4143" s="3">
        <v>6.3810000000000002</v>
      </c>
      <c r="AP4143" s="3">
        <v>4.0350000000000001</v>
      </c>
      <c r="AQ4143" s="3">
        <v>2.4300000000000002</v>
      </c>
      <c r="AR4143" s="3">
        <v>1.8580000000000001</v>
      </c>
      <c r="AS4143" s="3">
        <v>2.972</v>
      </c>
      <c r="AT4143" s="3">
        <v>2.2130000000000001</v>
      </c>
      <c r="AU4143" s="3">
        <v>4.5490000000000004</v>
      </c>
      <c r="AV4143" s="3">
        <v>3.9940000000000002</v>
      </c>
      <c r="AW4143" s="3">
        <v>3.5030000000000001</v>
      </c>
      <c r="AX4143" s="3">
        <v>3.3029999999999999</v>
      </c>
      <c r="AY4143" s="3">
        <v>3.2309999999999999</v>
      </c>
      <c r="AZ4143" s="3">
        <v>3.0870000000000002</v>
      </c>
      <c r="BA4143">
        <v>3.0249999999999999</v>
      </c>
      <c r="BB4143">
        <v>2017</v>
      </c>
    </row>
    <row r="4144" spans="1:54" hidden="1" x14ac:dyDescent="0.2">
      <c r="A4144">
        <v>941</v>
      </c>
      <c r="B4144" t="s">
        <v>468</v>
      </c>
      <c r="C4144" t="s">
        <v>346</v>
      </c>
      <c r="D4144" t="s">
        <v>174</v>
      </c>
      <c r="E4144" t="s">
        <v>342</v>
      </c>
      <c r="F4144" t="s">
        <v>345</v>
      </c>
      <c r="G4144" t="s">
        <v>225</v>
      </c>
      <c r="H4144" t="s">
        <v>222</v>
      </c>
      <c r="I4144" t="s">
        <v>1329</v>
      </c>
      <c r="J4144" s="3" t="s">
        <v>215</v>
      </c>
      <c r="K4144" s="3" t="s">
        <v>215</v>
      </c>
      <c r="L4144" s="3" t="s">
        <v>215</v>
      </c>
      <c r="M4144" s="3" t="s">
        <v>215</v>
      </c>
      <c r="N4144" s="3" t="s">
        <v>215</v>
      </c>
      <c r="O4144" s="3" t="s">
        <v>215</v>
      </c>
      <c r="P4144" s="3" t="s">
        <v>215</v>
      </c>
      <c r="Q4144" s="3" t="s">
        <v>215</v>
      </c>
      <c r="R4144" s="3" t="s">
        <v>215</v>
      </c>
      <c r="S4144" s="3" t="s">
        <v>215</v>
      </c>
      <c r="T4144" s="3" t="s">
        <v>215</v>
      </c>
      <c r="U4144" s="3" t="s">
        <v>215</v>
      </c>
      <c r="V4144" s="3">
        <v>1.774</v>
      </c>
      <c r="W4144" s="3">
        <v>2.5910000000000002</v>
      </c>
      <c r="X4144" s="3">
        <v>3.6070000000000002</v>
      </c>
      <c r="Y4144" s="3">
        <v>4.0590000000000002</v>
      </c>
      <c r="Z4144" s="3">
        <v>4.6779999999999999</v>
      </c>
      <c r="AA4144" s="3">
        <v>5.3940000000000001</v>
      </c>
      <c r="AB4144" s="3">
        <v>6.0220000000000002</v>
      </c>
      <c r="AC4144" s="3">
        <v>6.2720000000000002</v>
      </c>
      <c r="AD4144" s="3">
        <v>6.85</v>
      </c>
      <c r="AE4144" s="3">
        <v>7.46</v>
      </c>
      <c r="AF4144" s="3">
        <v>8.3970000000000002</v>
      </c>
      <c r="AG4144" s="3">
        <v>9.5530000000000008</v>
      </c>
      <c r="AH4144" s="3">
        <v>11.048999999999999</v>
      </c>
      <c r="AI4144" s="3">
        <v>13.597</v>
      </c>
      <c r="AJ4144" s="3">
        <v>17.102</v>
      </c>
      <c r="AK4144" s="3">
        <v>22.591999999999999</v>
      </c>
      <c r="AL4144" s="3">
        <v>24.350999999999999</v>
      </c>
      <c r="AM4144" s="3">
        <v>18.827000000000002</v>
      </c>
      <c r="AN4144" s="3">
        <v>17.937999999999999</v>
      </c>
      <c r="AO4144" s="3">
        <v>20.303000000000001</v>
      </c>
      <c r="AP4144" s="3">
        <v>21.885999999999999</v>
      </c>
      <c r="AQ4144" s="3">
        <v>22.786999999999999</v>
      </c>
      <c r="AR4144" s="3">
        <v>23.617999999999999</v>
      </c>
      <c r="AS4144" s="3">
        <v>24.32</v>
      </c>
      <c r="AT4144" s="3">
        <v>24.927</v>
      </c>
      <c r="AU4144" s="3">
        <v>26.850999999999999</v>
      </c>
      <c r="AV4144" s="3">
        <v>28.97</v>
      </c>
      <c r="AW4144" s="3">
        <v>30.798999999999999</v>
      </c>
      <c r="AX4144" s="3">
        <v>32.625</v>
      </c>
      <c r="AY4144" s="3">
        <v>34.479999999999997</v>
      </c>
      <c r="AZ4144" s="3">
        <v>36.369999999999997</v>
      </c>
      <c r="BA4144">
        <v>38.287999999999997</v>
      </c>
      <c r="BB4144">
        <v>2017</v>
      </c>
    </row>
    <row r="4145" spans="1:54" hidden="1" x14ac:dyDescent="0.2">
      <c r="A4145">
        <v>941</v>
      </c>
      <c r="B4145" t="s">
        <v>468</v>
      </c>
      <c r="C4145" t="s">
        <v>344</v>
      </c>
      <c r="D4145" t="s">
        <v>174</v>
      </c>
      <c r="E4145" t="s">
        <v>342</v>
      </c>
      <c r="F4145" t="s">
        <v>343</v>
      </c>
      <c r="G4145" t="s">
        <v>223</v>
      </c>
      <c r="H4145" t="s">
        <v>222</v>
      </c>
      <c r="I4145" t="s">
        <v>310</v>
      </c>
      <c r="J4145" s="3" t="s">
        <v>215</v>
      </c>
      <c r="K4145" s="3" t="s">
        <v>215</v>
      </c>
      <c r="L4145" s="3" t="s">
        <v>215</v>
      </c>
      <c r="M4145" s="3" t="s">
        <v>215</v>
      </c>
      <c r="N4145" s="3" t="s">
        <v>215</v>
      </c>
      <c r="O4145" s="3" t="s">
        <v>215</v>
      </c>
      <c r="P4145" s="3" t="s">
        <v>215</v>
      </c>
      <c r="Q4145" s="3" t="s">
        <v>215</v>
      </c>
      <c r="R4145" s="3" t="s">
        <v>215</v>
      </c>
      <c r="S4145" s="3" t="s">
        <v>215</v>
      </c>
      <c r="T4145" s="3" t="s">
        <v>215</v>
      </c>
      <c r="U4145" s="3" t="s">
        <v>215</v>
      </c>
      <c r="V4145" s="3">
        <v>1.694</v>
      </c>
      <c r="W4145" s="3">
        <v>2.7280000000000002</v>
      </c>
      <c r="X4145" s="3">
        <v>4.532</v>
      </c>
      <c r="Y4145" s="3">
        <v>5.41</v>
      </c>
      <c r="Z4145" s="3">
        <v>5.97</v>
      </c>
      <c r="AA4145" s="3">
        <v>6.5270000000000001</v>
      </c>
      <c r="AB4145" s="3">
        <v>7.1779999999999999</v>
      </c>
      <c r="AC4145" s="3">
        <v>7.5339999999999998</v>
      </c>
      <c r="AD4145" s="3">
        <v>7.9409999999999998</v>
      </c>
      <c r="AE4145" s="3">
        <v>8.3510000000000009</v>
      </c>
      <c r="AF4145" s="3">
        <v>9.5530000000000008</v>
      </c>
      <c r="AG4145" s="3">
        <v>11.753</v>
      </c>
      <c r="AH4145" s="3">
        <v>14.377000000000001</v>
      </c>
      <c r="AI4145" s="3">
        <v>16.949000000000002</v>
      </c>
      <c r="AJ4145" s="3">
        <v>21.466000000000001</v>
      </c>
      <c r="AK4145" s="3">
        <v>30.946000000000002</v>
      </c>
      <c r="AL4145" s="3">
        <v>35.762999999999998</v>
      </c>
      <c r="AM4145" s="3">
        <v>26.238</v>
      </c>
      <c r="AN4145" s="3">
        <v>23.809000000000001</v>
      </c>
      <c r="AO4145" s="3">
        <v>28.495999999999999</v>
      </c>
      <c r="AP4145" s="3">
        <v>28.140999999999998</v>
      </c>
      <c r="AQ4145" s="3">
        <v>30.26</v>
      </c>
      <c r="AR4145" s="3">
        <v>31.385000000000002</v>
      </c>
      <c r="AS4145" s="3">
        <v>26.986000000000001</v>
      </c>
      <c r="AT4145" s="3">
        <v>27.584</v>
      </c>
      <c r="AU4145" s="3">
        <v>30.318999999999999</v>
      </c>
      <c r="AV4145" s="3">
        <v>35.914999999999999</v>
      </c>
      <c r="AW4145" s="3">
        <v>38.621000000000002</v>
      </c>
      <c r="AX4145" s="3">
        <v>41.38</v>
      </c>
      <c r="AY4145" s="3">
        <v>44.04</v>
      </c>
      <c r="AZ4145" s="3">
        <v>46.777000000000001</v>
      </c>
      <c r="BA4145">
        <v>49.45</v>
      </c>
      <c r="BB4145">
        <v>2017</v>
      </c>
    </row>
    <row r="4146" spans="1:54" hidden="1" x14ac:dyDescent="0.2">
      <c r="A4146">
        <v>941</v>
      </c>
      <c r="B4146" t="s">
        <v>468</v>
      </c>
      <c r="C4146" t="s">
        <v>213</v>
      </c>
      <c r="D4146" t="s">
        <v>174</v>
      </c>
      <c r="E4146" t="s">
        <v>342</v>
      </c>
      <c r="F4146" t="s">
        <v>341</v>
      </c>
      <c r="G4146" t="s">
        <v>323</v>
      </c>
      <c r="H4146" t="s">
        <v>222</v>
      </c>
      <c r="I4146" t="s">
        <v>310</v>
      </c>
      <c r="J4146" s="3" t="s">
        <v>215</v>
      </c>
      <c r="K4146" s="3" t="s">
        <v>215</v>
      </c>
      <c r="L4146" s="3" t="s">
        <v>215</v>
      </c>
      <c r="M4146" s="3" t="s">
        <v>215</v>
      </c>
      <c r="N4146" s="3" t="s">
        <v>215</v>
      </c>
      <c r="O4146" s="3" t="s">
        <v>215</v>
      </c>
      <c r="P4146" s="3" t="s">
        <v>215</v>
      </c>
      <c r="Q4146" s="3" t="s">
        <v>215</v>
      </c>
      <c r="R4146" s="3" t="s">
        <v>215</v>
      </c>
      <c r="S4146" s="3" t="s">
        <v>215</v>
      </c>
      <c r="T4146" s="3" t="s">
        <v>215</v>
      </c>
      <c r="U4146" s="3" t="s">
        <v>215</v>
      </c>
      <c r="V4146" s="3">
        <v>16.010000000000002</v>
      </c>
      <c r="W4146" s="3">
        <v>14.522</v>
      </c>
      <c r="X4146" s="3">
        <v>15.157</v>
      </c>
      <c r="Y4146" s="3">
        <v>15.151</v>
      </c>
      <c r="Z4146" s="3">
        <v>15.791</v>
      </c>
      <c r="AA4146" s="3">
        <v>17.503</v>
      </c>
      <c r="AB4146" s="3">
        <v>18.847000000000001</v>
      </c>
      <c r="AC4146" s="3">
        <v>19.637</v>
      </c>
      <c r="AD4146" s="3">
        <v>21.169</v>
      </c>
      <c r="AE4146" s="3">
        <v>23.050999999999998</v>
      </c>
      <c r="AF4146" s="3">
        <v>25.067</v>
      </c>
      <c r="AG4146" s="3">
        <v>27.722000000000001</v>
      </c>
      <c r="AH4146" s="3">
        <v>30.859000000000002</v>
      </c>
      <c r="AI4146" s="3">
        <v>35.259</v>
      </c>
      <c r="AJ4146" s="3">
        <v>40.662999999999997</v>
      </c>
      <c r="AK4146" s="3">
        <v>45.911000000000001</v>
      </c>
      <c r="AL4146" s="3">
        <v>45.151000000000003</v>
      </c>
      <c r="AM4146" s="3">
        <v>38.942</v>
      </c>
      <c r="AN4146" s="3">
        <v>37.865000000000002</v>
      </c>
      <c r="AO4146" s="3">
        <v>41.112000000000002</v>
      </c>
      <c r="AP4146" s="3">
        <v>43.558999999999997</v>
      </c>
      <c r="AQ4146" s="3">
        <v>45.338000000000001</v>
      </c>
      <c r="AR4146" s="3">
        <v>47.009</v>
      </c>
      <c r="AS4146" s="3">
        <v>48.930999999999997</v>
      </c>
      <c r="AT4146" s="3">
        <v>50.652000000000001</v>
      </c>
      <c r="AU4146" s="3">
        <v>53.908999999999999</v>
      </c>
      <c r="AV4146" s="3">
        <v>57.335999999999999</v>
      </c>
      <c r="AW4146" s="3">
        <v>60.631999999999998</v>
      </c>
      <c r="AX4146" s="3">
        <v>63.865000000000002</v>
      </c>
      <c r="AY4146" s="3">
        <v>67.185000000000002</v>
      </c>
      <c r="AZ4146" s="3">
        <v>70.447999999999993</v>
      </c>
      <c r="BA4146">
        <v>73.841999999999999</v>
      </c>
      <c r="BB4146">
        <v>2017</v>
      </c>
    </row>
    <row r="4147" spans="1:54" hidden="1" x14ac:dyDescent="0.2">
      <c r="A4147">
        <v>941</v>
      </c>
      <c r="B4147" t="s">
        <v>468</v>
      </c>
      <c r="C4147" t="s">
        <v>340</v>
      </c>
      <c r="D4147" t="s">
        <v>174</v>
      </c>
      <c r="E4147" t="s">
        <v>339</v>
      </c>
      <c r="F4147" t="s">
        <v>338</v>
      </c>
      <c r="G4147" t="s">
        <v>295</v>
      </c>
      <c r="I4147" t="s">
        <v>337</v>
      </c>
      <c r="J4147" s="3" t="s">
        <v>215</v>
      </c>
      <c r="K4147" s="3" t="s">
        <v>215</v>
      </c>
      <c r="L4147" s="3" t="s">
        <v>215</v>
      </c>
      <c r="M4147" s="3" t="s">
        <v>215</v>
      </c>
      <c r="N4147" s="3" t="s">
        <v>215</v>
      </c>
      <c r="O4147" s="3" t="s">
        <v>215</v>
      </c>
      <c r="P4147" s="3" t="s">
        <v>215</v>
      </c>
      <c r="Q4147" s="3" t="s">
        <v>215</v>
      </c>
      <c r="R4147" s="3" t="s">
        <v>215</v>
      </c>
      <c r="S4147" s="3" t="s">
        <v>215</v>
      </c>
      <c r="T4147" s="3" t="s">
        <v>215</v>
      </c>
      <c r="U4147" s="3" t="s">
        <v>215</v>
      </c>
      <c r="V4147" s="3">
        <v>16.308</v>
      </c>
      <c r="W4147" s="3">
        <v>26.879000000000001</v>
      </c>
      <c r="X4147" s="3">
        <v>36.619</v>
      </c>
      <c r="Y4147" s="3">
        <v>42.081000000000003</v>
      </c>
      <c r="Z4147" s="3">
        <v>47.384</v>
      </c>
      <c r="AA4147" s="3">
        <v>50.137</v>
      </c>
      <c r="AB4147" s="3">
        <v>52.545000000000002</v>
      </c>
      <c r="AC4147" s="3">
        <v>53.331000000000003</v>
      </c>
      <c r="AD4147" s="3">
        <v>55.26</v>
      </c>
      <c r="AE4147" s="3">
        <v>56.527000000000001</v>
      </c>
      <c r="AF4147" s="3">
        <v>59.405999999999999</v>
      </c>
      <c r="AG4147" s="3">
        <v>62.326999999999998</v>
      </c>
      <c r="AH4147" s="3">
        <v>66.542000000000002</v>
      </c>
      <c r="AI4147" s="3">
        <v>73.977000000000004</v>
      </c>
      <c r="AJ4147" s="3">
        <v>83.156999999999996</v>
      </c>
      <c r="AK4147" s="3">
        <v>99.885000000000005</v>
      </c>
      <c r="AL4147" s="3">
        <v>111.623</v>
      </c>
      <c r="AM4147" s="3">
        <v>100.818</v>
      </c>
      <c r="AN4147" s="3">
        <v>100</v>
      </c>
      <c r="AO4147" s="3">
        <v>106.395</v>
      </c>
      <c r="AP4147" s="3">
        <v>110.242</v>
      </c>
      <c r="AQ4147" s="3">
        <v>112.057</v>
      </c>
      <c r="AR4147" s="3">
        <v>114.02800000000001</v>
      </c>
      <c r="AS4147" s="3">
        <v>114.029</v>
      </c>
      <c r="AT4147" s="3">
        <v>114.342</v>
      </c>
      <c r="AU4147" s="3">
        <v>117.809</v>
      </c>
      <c r="AV4147" s="3">
        <v>122.223</v>
      </c>
      <c r="AW4147" s="3">
        <v>125.545</v>
      </c>
      <c r="AX4147" s="3">
        <v>128.73599999999999</v>
      </c>
      <c r="AY4147" s="3">
        <v>131.797</v>
      </c>
      <c r="AZ4147" s="3">
        <v>134.858</v>
      </c>
      <c r="BA4147">
        <v>137.79900000000001</v>
      </c>
      <c r="BB4147">
        <v>2017</v>
      </c>
    </row>
    <row r="4148" spans="1:54" hidden="1" x14ac:dyDescent="0.2">
      <c r="A4148">
        <v>941</v>
      </c>
      <c r="B4148" t="s">
        <v>468</v>
      </c>
      <c r="C4148" t="s">
        <v>336</v>
      </c>
      <c r="D4148" t="s">
        <v>174</v>
      </c>
      <c r="E4148" t="s">
        <v>333</v>
      </c>
      <c r="F4148" t="s">
        <v>335</v>
      </c>
      <c r="G4148" t="s">
        <v>225</v>
      </c>
      <c r="H4148" t="s">
        <v>322</v>
      </c>
      <c r="I4148" t="s">
        <v>330</v>
      </c>
      <c r="J4148" s="3" t="s">
        <v>215</v>
      </c>
      <c r="K4148" s="3" t="s">
        <v>215</v>
      </c>
      <c r="L4148" s="3" t="s">
        <v>215</v>
      </c>
      <c r="M4148" s="3" t="s">
        <v>215</v>
      </c>
      <c r="N4148" s="3" t="s">
        <v>215</v>
      </c>
      <c r="O4148" s="3" t="s">
        <v>215</v>
      </c>
      <c r="P4148" s="3" t="s">
        <v>215</v>
      </c>
      <c r="Q4148" s="3" t="s">
        <v>215</v>
      </c>
      <c r="R4148" s="3" t="s">
        <v>215</v>
      </c>
      <c r="S4148" s="3" t="s">
        <v>215</v>
      </c>
      <c r="T4148" s="3" t="s">
        <v>215</v>
      </c>
      <c r="U4148" s="3" t="s">
        <v>215</v>
      </c>
      <c r="V4148" s="3">
        <v>4064.3719999999998</v>
      </c>
      <c r="W4148" s="3">
        <v>3611.8690000000001</v>
      </c>
      <c r="X4148" s="3">
        <v>3749.2339999999999</v>
      </c>
      <c r="Y4148" s="3">
        <v>3857.2339999999999</v>
      </c>
      <c r="Z4148" s="3">
        <v>3997.866</v>
      </c>
      <c r="AA4148" s="3">
        <v>4400.51</v>
      </c>
      <c r="AB4148" s="3">
        <v>4734.2120000000004</v>
      </c>
      <c r="AC4148" s="3">
        <v>4901.817</v>
      </c>
      <c r="AD4148" s="3">
        <v>5204.8869999999997</v>
      </c>
      <c r="AE4148" s="3">
        <v>5607.8969999999999</v>
      </c>
      <c r="AF4148" s="3">
        <v>6090.1450000000004</v>
      </c>
      <c r="AG4148" s="3">
        <v>6665.5209999999997</v>
      </c>
      <c r="AH4148" s="3">
        <v>7293.6729999999998</v>
      </c>
      <c r="AI4148" s="3">
        <v>8170.0469999999996</v>
      </c>
      <c r="AJ4148" s="3">
        <v>9231.07</v>
      </c>
      <c r="AK4148" s="3">
        <v>10239.749</v>
      </c>
      <c r="AL4148" s="3">
        <v>9953.2170000000006</v>
      </c>
      <c r="AM4148" s="3">
        <v>8633.9279999999999</v>
      </c>
      <c r="AN4148" s="3">
        <v>8459.2540000000008</v>
      </c>
      <c r="AO4148" s="3">
        <v>9198.1370000000006</v>
      </c>
      <c r="AP4148" s="3">
        <v>9708.6659999999993</v>
      </c>
      <c r="AQ4148" s="3">
        <v>10047.701999999999</v>
      </c>
      <c r="AR4148" s="3">
        <v>10348.735000000001</v>
      </c>
      <c r="AS4148" s="3">
        <v>10738.745999999999</v>
      </c>
      <c r="AT4148" s="3">
        <v>11071.957</v>
      </c>
      <c r="AU4148" s="3">
        <v>11687.502</v>
      </c>
      <c r="AV4148" s="3">
        <v>12190.861999999999</v>
      </c>
      <c r="AW4148" s="3">
        <v>12655.893</v>
      </c>
      <c r="AX4148" s="3">
        <v>13100.130999999999</v>
      </c>
      <c r="AY4148" s="3">
        <v>13550.458000000001</v>
      </c>
      <c r="AZ4148" s="3">
        <v>13996.79</v>
      </c>
      <c r="BA4148">
        <v>14449.15</v>
      </c>
      <c r="BB4148">
        <v>2017</v>
      </c>
    </row>
    <row r="4149" spans="1:54" hidden="1" x14ac:dyDescent="0.2">
      <c r="A4149">
        <v>941</v>
      </c>
      <c r="B4149" t="s">
        <v>468</v>
      </c>
      <c r="C4149" t="s">
        <v>334</v>
      </c>
      <c r="D4149" t="s">
        <v>174</v>
      </c>
      <c r="E4149" t="s">
        <v>333</v>
      </c>
      <c r="F4149" t="s">
        <v>332</v>
      </c>
      <c r="G4149" t="s">
        <v>331</v>
      </c>
      <c r="H4149" t="s">
        <v>322</v>
      </c>
      <c r="I4149" t="s">
        <v>330</v>
      </c>
      <c r="J4149" s="3" t="s">
        <v>215</v>
      </c>
      <c r="K4149" s="3" t="s">
        <v>215</v>
      </c>
      <c r="L4149" s="3" t="s">
        <v>215</v>
      </c>
      <c r="M4149" s="3" t="s">
        <v>215</v>
      </c>
      <c r="N4149" s="3" t="s">
        <v>215</v>
      </c>
      <c r="O4149" s="3" t="s">
        <v>215</v>
      </c>
      <c r="P4149" s="3" t="s">
        <v>215</v>
      </c>
      <c r="Q4149" s="3" t="s">
        <v>215</v>
      </c>
      <c r="R4149" s="3" t="s">
        <v>215</v>
      </c>
      <c r="S4149" s="3" t="s">
        <v>215</v>
      </c>
      <c r="T4149" s="3" t="s">
        <v>215</v>
      </c>
      <c r="U4149" s="3" t="s">
        <v>215</v>
      </c>
      <c r="V4149" s="3">
        <v>8756.48</v>
      </c>
      <c r="W4149" s="3">
        <v>7781.5870000000004</v>
      </c>
      <c r="X4149" s="3">
        <v>8077.5320000000002</v>
      </c>
      <c r="Y4149" s="3">
        <v>8310.2129999999997</v>
      </c>
      <c r="Z4149" s="3">
        <v>8613.1980000000003</v>
      </c>
      <c r="AA4149" s="3">
        <v>9480.6720000000005</v>
      </c>
      <c r="AB4149" s="3">
        <v>10199.616</v>
      </c>
      <c r="AC4149" s="3">
        <v>10560.713</v>
      </c>
      <c r="AD4149" s="3">
        <v>11213.662</v>
      </c>
      <c r="AE4149" s="3">
        <v>12081.925999999999</v>
      </c>
      <c r="AF4149" s="3">
        <v>13120.904</v>
      </c>
      <c r="AG4149" s="3">
        <v>14360.522999999999</v>
      </c>
      <c r="AH4149" s="3">
        <v>15713.844999999999</v>
      </c>
      <c r="AI4149" s="3">
        <v>17601.947</v>
      </c>
      <c r="AJ4149" s="3">
        <v>19887.866999999998</v>
      </c>
      <c r="AK4149" s="3">
        <v>22061.012999999999</v>
      </c>
      <c r="AL4149" s="3">
        <v>21443.695</v>
      </c>
      <c r="AM4149" s="3">
        <v>18601.353999999999</v>
      </c>
      <c r="AN4149" s="3">
        <v>18225.028999999999</v>
      </c>
      <c r="AO4149" s="3">
        <v>19816.914000000001</v>
      </c>
      <c r="AP4149" s="3">
        <v>20916.823</v>
      </c>
      <c r="AQ4149" s="3">
        <v>21647.258999999998</v>
      </c>
      <c r="AR4149" s="3">
        <v>22295.816999999999</v>
      </c>
      <c r="AS4149" s="3">
        <v>23136.078000000001</v>
      </c>
      <c r="AT4149" s="3">
        <v>23853.963</v>
      </c>
      <c r="AU4149" s="3">
        <v>25180.123</v>
      </c>
      <c r="AV4149" s="3">
        <v>26264.587</v>
      </c>
      <c r="AW4149" s="3">
        <v>27266.471000000001</v>
      </c>
      <c r="AX4149" s="3">
        <v>28223.559000000001</v>
      </c>
      <c r="AY4149" s="3">
        <v>29193.767</v>
      </c>
      <c r="AZ4149" s="3">
        <v>30155.366000000002</v>
      </c>
      <c r="BA4149">
        <v>31129.953000000001</v>
      </c>
      <c r="BB4149">
        <v>2017</v>
      </c>
    </row>
    <row r="4150" spans="1:54" hidden="1" x14ac:dyDescent="0.2">
      <c r="A4150">
        <v>941</v>
      </c>
      <c r="B4150" t="s">
        <v>468</v>
      </c>
      <c r="C4150" t="s">
        <v>329</v>
      </c>
      <c r="D4150" t="s">
        <v>174</v>
      </c>
      <c r="E4150" t="s">
        <v>325</v>
      </c>
      <c r="F4150" t="s">
        <v>328</v>
      </c>
      <c r="G4150" t="s">
        <v>225</v>
      </c>
      <c r="H4150" t="s">
        <v>322</v>
      </c>
      <c r="I4150" t="s">
        <v>321</v>
      </c>
      <c r="J4150" s="3" t="s">
        <v>215</v>
      </c>
      <c r="K4150" s="3" t="s">
        <v>215</v>
      </c>
      <c r="L4150" s="3" t="s">
        <v>215</v>
      </c>
      <c r="M4150" s="3" t="s">
        <v>215</v>
      </c>
      <c r="N4150" s="3" t="s">
        <v>215</v>
      </c>
      <c r="O4150" s="3" t="s">
        <v>215</v>
      </c>
      <c r="P4150" s="3" t="s">
        <v>215</v>
      </c>
      <c r="Q4150" s="3" t="s">
        <v>215</v>
      </c>
      <c r="R4150" s="3" t="s">
        <v>215</v>
      </c>
      <c r="S4150" s="3" t="s">
        <v>215</v>
      </c>
      <c r="T4150" s="3" t="s">
        <v>215</v>
      </c>
      <c r="U4150" s="3" t="s">
        <v>215</v>
      </c>
      <c r="V4150" s="3">
        <v>662.803</v>
      </c>
      <c r="W4150" s="3">
        <v>970.84799999999996</v>
      </c>
      <c r="X4150" s="3">
        <v>1372.9359999999999</v>
      </c>
      <c r="Y4150" s="3">
        <v>1623.144</v>
      </c>
      <c r="Z4150" s="3">
        <v>1894.338</v>
      </c>
      <c r="AA4150" s="3">
        <v>2206.2629999999999</v>
      </c>
      <c r="AB4150" s="3">
        <v>2487.6039999999998</v>
      </c>
      <c r="AC4150" s="3">
        <v>2614.2069999999999</v>
      </c>
      <c r="AD4150" s="3">
        <v>2876.1979999999999</v>
      </c>
      <c r="AE4150" s="3">
        <v>3169.953</v>
      </c>
      <c r="AF4150" s="3">
        <v>3617.9270000000001</v>
      </c>
      <c r="AG4150" s="3">
        <v>4154.43</v>
      </c>
      <c r="AH4150" s="3">
        <v>4853.3429999999998</v>
      </c>
      <c r="AI4150" s="3">
        <v>6043.9549999999999</v>
      </c>
      <c r="AJ4150" s="3">
        <v>7676.3090000000002</v>
      </c>
      <c r="AK4150" s="3">
        <v>10227.998</v>
      </c>
      <c r="AL4150" s="3">
        <v>11110.102999999999</v>
      </c>
      <c r="AM4150" s="3">
        <v>8704.5949999999993</v>
      </c>
      <c r="AN4150" s="3">
        <v>8459.2540000000008</v>
      </c>
      <c r="AO4150" s="3">
        <v>9786.3279999999995</v>
      </c>
      <c r="AP4150" s="3">
        <v>10702.99</v>
      </c>
      <c r="AQ4150" s="3">
        <v>11259.169</v>
      </c>
      <c r="AR4150" s="3">
        <v>11800.42</v>
      </c>
      <c r="AS4150" s="3">
        <v>12245.294</v>
      </c>
      <c r="AT4150" s="3">
        <v>12659.843999999999</v>
      </c>
      <c r="AU4150" s="3">
        <v>13768.957</v>
      </c>
      <c r="AV4150" s="3">
        <v>14900.013999999999</v>
      </c>
      <c r="AW4150" s="3">
        <v>15888.835999999999</v>
      </c>
      <c r="AX4150" s="3">
        <v>16864.524000000001</v>
      </c>
      <c r="AY4150" s="3">
        <v>17859.047999999999</v>
      </c>
      <c r="AZ4150" s="3">
        <v>18875.732</v>
      </c>
      <c r="BA4150">
        <v>19910.804</v>
      </c>
      <c r="BB4150">
        <v>2017</v>
      </c>
    </row>
    <row r="4151" spans="1:54" hidden="1" x14ac:dyDescent="0.2">
      <c r="A4151">
        <v>941</v>
      </c>
      <c r="B4151" t="s">
        <v>468</v>
      </c>
      <c r="C4151" t="s">
        <v>327</v>
      </c>
      <c r="D4151" t="s">
        <v>174</v>
      </c>
      <c r="E4151" t="s">
        <v>325</v>
      </c>
      <c r="F4151" t="s">
        <v>326</v>
      </c>
      <c r="G4151" t="s">
        <v>223</v>
      </c>
      <c r="H4151" t="s">
        <v>322</v>
      </c>
      <c r="I4151" t="s">
        <v>321</v>
      </c>
      <c r="J4151" s="3" t="s">
        <v>215</v>
      </c>
      <c r="K4151" s="3" t="s">
        <v>215</v>
      </c>
      <c r="L4151" s="3" t="s">
        <v>215</v>
      </c>
      <c r="M4151" s="3" t="s">
        <v>215</v>
      </c>
      <c r="N4151" s="3" t="s">
        <v>215</v>
      </c>
      <c r="O4151" s="3" t="s">
        <v>215</v>
      </c>
      <c r="P4151" s="3" t="s">
        <v>215</v>
      </c>
      <c r="Q4151" s="3" t="s">
        <v>215</v>
      </c>
      <c r="R4151" s="3" t="s">
        <v>215</v>
      </c>
      <c r="S4151" s="3" t="s">
        <v>215</v>
      </c>
      <c r="T4151" s="3" t="s">
        <v>215</v>
      </c>
      <c r="U4151" s="3" t="s">
        <v>215</v>
      </c>
      <c r="V4151" s="3">
        <v>632.90800000000002</v>
      </c>
      <c r="W4151" s="3">
        <v>1022.24</v>
      </c>
      <c r="X4151" s="3">
        <v>1724.98</v>
      </c>
      <c r="Y4151" s="3">
        <v>2163.462</v>
      </c>
      <c r="Z4151" s="3">
        <v>2417.4549999999999</v>
      </c>
      <c r="AA4151" s="3">
        <v>2669.569</v>
      </c>
      <c r="AB4151" s="3">
        <v>2965.1550000000002</v>
      </c>
      <c r="AC4151" s="3">
        <v>3140.33</v>
      </c>
      <c r="AD4151" s="3">
        <v>3334.2539999999999</v>
      </c>
      <c r="AE4151" s="3">
        <v>3548.5050000000001</v>
      </c>
      <c r="AF4151" s="3">
        <v>4116.125</v>
      </c>
      <c r="AG4151" s="3">
        <v>5111.4949999999999</v>
      </c>
      <c r="AH4151" s="3">
        <v>6315.4030000000002</v>
      </c>
      <c r="AI4151" s="3">
        <v>7533.7879999999996</v>
      </c>
      <c r="AJ4151" s="3">
        <v>9635.1720000000005</v>
      </c>
      <c r="AK4151" s="3">
        <v>14010.236999999999</v>
      </c>
      <c r="AL4151" s="3">
        <v>16316.826999999999</v>
      </c>
      <c r="AM4151" s="3">
        <v>12131.328</v>
      </c>
      <c r="AN4151" s="3">
        <v>11228.129000000001</v>
      </c>
      <c r="AO4151" s="3">
        <v>13735.616</v>
      </c>
      <c r="AP4151" s="3">
        <v>13762.164000000001</v>
      </c>
      <c r="AQ4151" s="3">
        <v>14951.88</v>
      </c>
      <c r="AR4151" s="3">
        <v>15680.89</v>
      </c>
      <c r="AS4151" s="3">
        <v>13587.683999999999</v>
      </c>
      <c r="AT4151" s="3">
        <v>14009.489</v>
      </c>
      <c r="AU4151" s="3">
        <v>15547.236000000001</v>
      </c>
      <c r="AV4151" s="3">
        <v>18472.192999999999</v>
      </c>
      <c r="AW4151" s="3">
        <v>19923.800999999999</v>
      </c>
      <c r="AX4151" s="3">
        <v>21389.724999999999</v>
      </c>
      <c r="AY4151" s="3">
        <v>22810.348999999998</v>
      </c>
      <c r="AZ4151" s="3">
        <v>24276.541000000001</v>
      </c>
      <c r="BA4151">
        <v>25715.661</v>
      </c>
      <c r="BB4151">
        <v>2017</v>
      </c>
    </row>
    <row r="4152" spans="1:54" hidden="1" x14ac:dyDescent="0.2">
      <c r="A4152">
        <v>941</v>
      </c>
      <c r="B4152" t="s">
        <v>468</v>
      </c>
      <c r="C4152" t="s">
        <v>212</v>
      </c>
      <c r="D4152" t="s">
        <v>174</v>
      </c>
      <c r="E4152" t="s">
        <v>325</v>
      </c>
      <c r="F4152" t="s">
        <v>324</v>
      </c>
      <c r="G4152" t="s">
        <v>323</v>
      </c>
      <c r="H4152" t="s">
        <v>322</v>
      </c>
      <c r="I4152" t="s">
        <v>321</v>
      </c>
      <c r="J4152" s="3" t="s">
        <v>215</v>
      </c>
      <c r="K4152" s="3" t="s">
        <v>215</v>
      </c>
      <c r="L4152" s="3" t="s">
        <v>215</v>
      </c>
      <c r="M4152" s="3" t="s">
        <v>215</v>
      </c>
      <c r="N4152" s="3" t="s">
        <v>215</v>
      </c>
      <c r="O4152" s="3" t="s">
        <v>215</v>
      </c>
      <c r="P4152" s="3" t="s">
        <v>215</v>
      </c>
      <c r="Q4152" s="3" t="s">
        <v>215</v>
      </c>
      <c r="R4152" s="3" t="s">
        <v>215</v>
      </c>
      <c r="S4152" s="3" t="s">
        <v>215</v>
      </c>
      <c r="T4152" s="3" t="s">
        <v>215</v>
      </c>
      <c r="U4152" s="3" t="s">
        <v>215</v>
      </c>
      <c r="V4152" s="3">
        <v>5981.3010000000004</v>
      </c>
      <c r="W4152" s="3">
        <v>5441.8289999999997</v>
      </c>
      <c r="X4152" s="3">
        <v>5769.0190000000002</v>
      </c>
      <c r="Y4152" s="3">
        <v>6058.982</v>
      </c>
      <c r="Z4152" s="3">
        <v>6394.5020000000004</v>
      </c>
      <c r="AA4152" s="3">
        <v>7159.0330000000004</v>
      </c>
      <c r="AB4152" s="3">
        <v>7785.4930000000004</v>
      </c>
      <c r="AC4152" s="3">
        <v>8184.49</v>
      </c>
      <c r="AD4152" s="3">
        <v>8888.2569999999996</v>
      </c>
      <c r="AE4152" s="3">
        <v>9794.7180000000008</v>
      </c>
      <c r="AF4152" s="3">
        <v>10800.306</v>
      </c>
      <c r="AG4152" s="3">
        <v>12056.383</v>
      </c>
      <c r="AH4152" s="3">
        <v>13555.348</v>
      </c>
      <c r="AI4152" s="3">
        <v>15672.612999999999</v>
      </c>
      <c r="AJ4152" s="3">
        <v>18252.094000000001</v>
      </c>
      <c r="AK4152" s="3">
        <v>20785.248</v>
      </c>
      <c r="AL4152" s="3">
        <v>20599.95</v>
      </c>
      <c r="AM4152" s="3">
        <v>18005.148000000001</v>
      </c>
      <c r="AN4152" s="3">
        <v>17856.418000000001</v>
      </c>
      <c r="AO4152" s="3">
        <v>19816.914000000001</v>
      </c>
      <c r="AP4152" s="3">
        <v>21302.133000000002</v>
      </c>
      <c r="AQ4152" s="3">
        <v>22402.050999999999</v>
      </c>
      <c r="AR4152" s="3">
        <v>23487.333999999999</v>
      </c>
      <c r="AS4152" s="3">
        <v>24636.772000000001</v>
      </c>
      <c r="AT4152" s="3">
        <v>25725.311000000002</v>
      </c>
      <c r="AU4152" s="3">
        <v>27644.137999999999</v>
      </c>
      <c r="AV4152" s="3">
        <v>29489.859</v>
      </c>
      <c r="AW4152" s="3">
        <v>31278.731</v>
      </c>
      <c r="AX4152" s="3">
        <v>33012.81</v>
      </c>
      <c r="AY4152" s="3">
        <v>34798.430999999997</v>
      </c>
      <c r="AZ4152" s="3">
        <v>36561.841999999997</v>
      </c>
      <c r="BA4152">
        <v>38400.156000000003</v>
      </c>
      <c r="BB4152">
        <v>2017</v>
      </c>
    </row>
    <row r="4153" spans="1:54" hidden="1" x14ac:dyDescent="0.2">
      <c r="A4153">
        <v>941</v>
      </c>
      <c r="B4153" t="s">
        <v>468</v>
      </c>
      <c r="C4153" t="s">
        <v>320</v>
      </c>
      <c r="D4153" t="s">
        <v>174</v>
      </c>
      <c r="E4153" t="s">
        <v>319</v>
      </c>
      <c r="F4153" t="s">
        <v>318</v>
      </c>
      <c r="G4153" t="s">
        <v>243</v>
      </c>
    </row>
    <row r="4154" spans="1:54" hidden="1" x14ac:dyDescent="0.2">
      <c r="A4154">
        <v>941</v>
      </c>
      <c r="B4154" t="s">
        <v>468</v>
      </c>
      <c r="C4154" t="s">
        <v>317</v>
      </c>
      <c r="D4154" t="s">
        <v>174</v>
      </c>
      <c r="E4154" t="s">
        <v>316</v>
      </c>
      <c r="F4154" t="s">
        <v>315</v>
      </c>
      <c r="G4154" t="s">
        <v>288</v>
      </c>
      <c r="I4154" t="s">
        <v>310</v>
      </c>
      <c r="J4154" s="3" t="s">
        <v>215</v>
      </c>
      <c r="K4154" s="3" t="s">
        <v>215</v>
      </c>
      <c r="L4154" s="3" t="s">
        <v>215</v>
      </c>
      <c r="M4154" s="3" t="s">
        <v>215</v>
      </c>
      <c r="N4154" s="3" t="s">
        <v>215</v>
      </c>
      <c r="O4154" s="3" t="s">
        <v>215</v>
      </c>
      <c r="P4154" s="3" t="s">
        <v>215</v>
      </c>
      <c r="Q4154" s="3" t="s">
        <v>215</v>
      </c>
      <c r="R4154" s="3" t="s">
        <v>215</v>
      </c>
      <c r="S4154" s="3" t="s">
        <v>215</v>
      </c>
      <c r="T4154" s="3" t="s">
        <v>215</v>
      </c>
      <c r="U4154" s="3" t="s">
        <v>215</v>
      </c>
      <c r="V4154" s="3">
        <v>4.9000000000000002E-2</v>
      </c>
      <c r="W4154" s="3">
        <v>4.2000000000000003E-2</v>
      </c>
      <c r="X4154" s="3">
        <v>4.2000000000000003E-2</v>
      </c>
      <c r="Y4154" s="3">
        <v>0.04</v>
      </c>
      <c r="Z4154" s="3">
        <v>3.9E-2</v>
      </c>
      <c r="AA4154" s="3">
        <v>4.1000000000000002E-2</v>
      </c>
      <c r="AB4154" s="3">
        <v>4.2000000000000003E-2</v>
      </c>
      <c r="AC4154" s="3">
        <v>4.2000000000000003E-2</v>
      </c>
      <c r="AD4154" s="3">
        <v>4.2000000000000003E-2</v>
      </c>
      <c r="AE4154" s="3">
        <v>4.3999999999999997E-2</v>
      </c>
      <c r="AF4154" s="3">
        <v>4.5999999999999999E-2</v>
      </c>
      <c r="AG4154" s="3">
        <v>4.8000000000000001E-2</v>
      </c>
      <c r="AH4154" s="3">
        <v>4.9000000000000002E-2</v>
      </c>
      <c r="AI4154" s="3">
        <v>5.1999999999999998E-2</v>
      </c>
      <c r="AJ4154" s="3">
        <v>5.5E-2</v>
      </c>
      <c r="AK4154" s="3">
        <v>5.8000000000000003E-2</v>
      </c>
      <c r="AL4154" s="3">
        <v>5.3999999999999999E-2</v>
      </c>
      <c r="AM4154" s="3">
        <v>4.5999999999999999E-2</v>
      </c>
      <c r="AN4154" s="3">
        <v>4.2000000000000003E-2</v>
      </c>
      <c r="AO4154" s="3">
        <v>4.2999999999999997E-2</v>
      </c>
      <c r="AP4154" s="3">
        <v>4.3999999999999997E-2</v>
      </c>
      <c r="AQ4154" s="3">
        <v>4.2999999999999997E-2</v>
      </c>
      <c r="AR4154" s="3">
        <v>4.2999999999999997E-2</v>
      </c>
      <c r="AS4154" s="3">
        <v>4.2000000000000003E-2</v>
      </c>
      <c r="AT4154" s="3">
        <v>4.2000000000000003E-2</v>
      </c>
      <c r="AU4154" s="3">
        <v>4.2000000000000003E-2</v>
      </c>
      <c r="AV4154" s="3">
        <v>4.2000000000000003E-2</v>
      </c>
      <c r="AW4154" s="3">
        <v>4.2000000000000003E-2</v>
      </c>
      <c r="AX4154" s="3">
        <v>4.2000000000000003E-2</v>
      </c>
      <c r="AY4154" s="3">
        <v>4.2000000000000003E-2</v>
      </c>
      <c r="AZ4154" s="3">
        <v>4.2000000000000003E-2</v>
      </c>
      <c r="BA4154">
        <v>4.1000000000000002E-2</v>
      </c>
      <c r="BB4154">
        <v>2017</v>
      </c>
    </row>
    <row r="4155" spans="1:54" hidden="1" x14ac:dyDescent="0.2">
      <c r="A4155">
        <v>941</v>
      </c>
      <c r="B4155" t="s">
        <v>468</v>
      </c>
      <c r="C4155" t="s">
        <v>314</v>
      </c>
      <c r="D4155" t="s">
        <v>174</v>
      </c>
      <c r="E4155" t="s">
        <v>313</v>
      </c>
      <c r="F4155" t="s">
        <v>312</v>
      </c>
      <c r="G4155" t="s">
        <v>311</v>
      </c>
      <c r="I4155" t="s">
        <v>310</v>
      </c>
      <c r="J4155" s="3" t="s">
        <v>215</v>
      </c>
      <c r="K4155" s="3" t="s">
        <v>215</v>
      </c>
      <c r="L4155" s="3" t="s">
        <v>215</v>
      </c>
      <c r="M4155" s="3" t="s">
        <v>215</v>
      </c>
      <c r="N4155" s="3" t="s">
        <v>215</v>
      </c>
      <c r="O4155" s="3" t="s">
        <v>215</v>
      </c>
      <c r="P4155" s="3" t="s">
        <v>215</v>
      </c>
      <c r="Q4155" s="3" t="s">
        <v>215</v>
      </c>
      <c r="R4155" s="3" t="s">
        <v>215</v>
      </c>
      <c r="S4155" s="3" t="s">
        <v>215</v>
      </c>
      <c r="T4155" s="3" t="s">
        <v>215</v>
      </c>
      <c r="U4155" s="3" t="s">
        <v>215</v>
      </c>
      <c r="V4155" s="3">
        <v>0.111</v>
      </c>
      <c r="W4155" s="3">
        <v>0.17799999999999999</v>
      </c>
      <c r="X4155" s="3">
        <v>0.23799999999999999</v>
      </c>
      <c r="Y4155" s="3">
        <v>0.26800000000000002</v>
      </c>
      <c r="Z4155" s="3">
        <v>0.29599999999999999</v>
      </c>
      <c r="AA4155" s="3">
        <v>0.308</v>
      </c>
      <c r="AB4155" s="3">
        <v>0.32</v>
      </c>
      <c r="AC4155" s="3">
        <v>0.31900000000000001</v>
      </c>
      <c r="AD4155" s="3">
        <v>0.32400000000000001</v>
      </c>
      <c r="AE4155" s="3">
        <v>0.32400000000000001</v>
      </c>
      <c r="AF4155" s="3">
        <v>0.33500000000000002</v>
      </c>
      <c r="AG4155" s="3">
        <v>0.34499999999999997</v>
      </c>
      <c r="AH4155" s="3">
        <v>0.35799999999999998</v>
      </c>
      <c r="AI4155" s="3">
        <v>0.38600000000000001</v>
      </c>
      <c r="AJ4155" s="3">
        <v>0.42099999999999999</v>
      </c>
      <c r="AK4155" s="3">
        <v>0.49199999999999999</v>
      </c>
      <c r="AL4155" s="3">
        <v>0.53900000000000003</v>
      </c>
      <c r="AM4155" s="3">
        <v>0.48299999999999998</v>
      </c>
      <c r="AN4155" s="3">
        <v>0.47399999999999998</v>
      </c>
      <c r="AO4155" s="3">
        <v>0.49399999999999999</v>
      </c>
      <c r="AP4155" s="3">
        <v>0.502</v>
      </c>
      <c r="AQ4155" s="3">
        <v>0.503</v>
      </c>
      <c r="AR4155" s="3">
        <v>0.502</v>
      </c>
      <c r="AS4155" s="3">
        <v>0.497</v>
      </c>
      <c r="AT4155" s="3">
        <v>0.49199999999999999</v>
      </c>
      <c r="AU4155" s="3">
        <v>0.498</v>
      </c>
      <c r="AV4155" s="3">
        <v>0.505</v>
      </c>
      <c r="AW4155" s="3">
        <v>0.50800000000000001</v>
      </c>
      <c r="AX4155" s="3">
        <v>0.51100000000000001</v>
      </c>
      <c r="AY4155" s="3">
        <v>0.51300000000000001</v>
      </c>
      <c r="AZ4155" s="3">
        <v>0.51600000000000001</v>
      </c>
      <c r="BA4155">
        <v>0.51900000000000002</v>
      </c>
      <c r="BB4155">
        <v>2017</v>
      </c>
    </row>
    <row r="4156" spans="1:54" hidden="1" x14ac:dyDescent="0.2">
      <c r="A4156">
        <v>941</v>
      </c>
      <c r="B4156" t="s">
        <v>468</v>
      </c>
      <c r="C4156" t="s">
        <v>309</v>
      </c>
      <c r="D4156" t="s">
        <v>174</v>
      </c>
      <c r="E4156" t="s">
        <v>308</v>
      </c>
      <c r="F4156" t="s">
        <v>307</v>
      </c>
      <c r="G4156" t="s">
        <v>217</v>
      </c>
      <c r="I4156" t="s">
        <v>1329</v>
      </c>
      <c r="J4156" s="3" t="s">
        <v>215</v>
      </c>
      <c r="K4156" s="3" t="s">
        <v>215</v>
      </c>
      <c r="L4156" s="3" t="s">
        <v>215</v>
      </c>
      <c r="M4156" s="3" t="s">
        <v>215</v>
      </c>
      <c r="N4156" s="3" t="s">
        <v>215</v>
      </c>
      <c r="O4156" s="3" t="s">
        <v>215</v>
      </c>
      <c r="P4156" s="3" t="s">
        <v>215</v>
      </c>
      <c r="Q4156" s="3" t="s">
        <v>215</v>
      </c>
      <c r="R4156" s="3" t="s">
        <v>215</v>
      </c>
      <c r="S4156" s="3" t="s">
        <v>215</v>
      </c>
      <c r="T4156" s="3" t="s">
        <v>215</v>
      </c>
      <c r="U4156" s="3" t="s">
        <v>215</v>
      </c>
      <c r="V4156" s="3">
        <v>22.91</v>
      </c>
      <c r="W4156" s="3">
        <v>10.186999999999999</v>
      </c>
      <c r="X4156" s="3">
        <v>16.670999999999999</v>
      </c>
      <c r="Y4156" s="3">
        <v>15.891999999999999</v>
      </c>
      <c r="Z4156" s="3">
        <v>19.164000000000001</v>
      </c>
      <c r="AA4156" s="3">
        <v>21.332000000000001</v>
      </c>
      <c r="AB4156" s="3">
        <v>25.966000000000001</v>
      </c>
      <c r="AC4156" s="3">
        <v>22.402000000000001</v>
      </c>
      <c r="AD4156" s="3">
        <v>24.731000000000002</v>
      </c>
      <c r="AE4156" s="3">
        <v>28.19</v>
      </c>
      <c r="AF4156" s="3">
        <v>28.158999999999999</v>
      </c>
      <c r="AG4156" s="3">
        <v>30.172999999999998</v>
      </c>
      <c r="AH4156" s="3">
        <v>33.03</v>
      </c>
      <c r="AI4156" s="3">
        <v>35.142000000000003</v>
      </c>
      <c r="AJ4156" s="3">
        <v>39.225999999999999</v>
      </c>
      <c r="AK4156" s="3">
        <v>41.536000000000001</v>
      </c>
      <c r="AL4156" s="3">
        <v>35.088000000000001</v>
      </c>
      <c r="AM4156" s="3">
        <v>21.981999999999999</v>
      </c>
      <c r="AN4156" s="3">
        <v>19.314</v>
      </c>
      <c r="AO4156" s="3">
        <v>25.169</v>
      </c>
      <c r="AP4156" s="3">
        <v>26.170999999999999</v>
      </c>
      <c r="AQ4156" s="3">
        <v>24.283999999999999</v>
      </c>
      <c r="AR4156" s="3">
        <v>22.670999999999999</v>
      </c>
      <c r="AS4156" s="3">
        <v>22.216000000000001</v>
      </c>
      <c r="AT4156" s="3">
        <v>19.565999999999999</v>
      </c>
      <c r="AU4156" s="3">
        <v>21.539000000000001</v>
      </c>
      <c r="AV4156" s="3">
        <v>23.085999999999999</v>
      </c>
      <c r="AW4156" s="3">
        <v>23.471</v>
      </c>
      <c r="AX4156" s="3">
        <v>23.646999999999998</v>
      </c>
      <c r="AY4156" s="3">
        <v>23.8</v>
      </c>
      <c r="AZ4156" s="3">
        <v>23.946999999999999</v>
      </c>
      <c r="BA4156">
        <v>24.108000000000001</v>
      </c>
      <c r="BB4156">
        <v>2017</v>
      </c>
    </row>
    <row r="4157" spans="1:54" hidden="1" x14ac:dyDescent="0.2">
      <c r="A4157">
        <v>941</v>
      </c>
      <c r="B4157" t="s">
        <v>468</v>
      </c>
      <c r="C4157" t="s">
        <v>306</v>
      </c>
      <c r="D4157" t="s">
        <v>174</v>
      </c>
      <c r="E4157" t="s">
        <v>305</v>
      </c>
      <c r="F4157" t="s">
        <v>304</v>
      </c>
      <c r="G4157" t="s">
        <v>217</v>
      </c>
      <c r="I4157" t="s">
        <v>1329</v>
      </c>
      <c r="J4157" s="3" t="s">
        <v>215</v>
      </c>
      <c r="K4157" s="3" t="s">
        <v>215</v>
      </c>
      <c r="L4157" s="3" t="s">
        <v>215</v>
      </c>
      <c r="M4157" s="3" t="s">
        <v>215</v>
      </c>
      <c r="N4157" s="3" t="s">
        <v>215</v>
      </c>
      <c r="O4157" s="3" t="s">
        <v>215</v>
      </c>
      <c r="P4157" s="3" t="s">
        <v>215</v>
      </c>
      <c r="Q4157" s="3" t="s">
        <v>215</v>
      </c>
      <c r="R4157" s="3" t="s">
        <v>215</v>
      </c>
      <c r="S4157" s="3" t="s">
        <v>215</v>
      </c>
      <c r="T4157" s="3" t="s">
        <v>215</v>
      </c>
      <c r="U4157" s="3" t="s">
        <v>215</v>
      </c>
      <c r="V4157" s="3">
        <v>18.206</v>
      </c>
      <c r="W4157" s="3">
        <v>16.036999999999999</v>
      </c>
      <c r="X4157" s="3">
        <v>16.606000000000002</v>
      </c>
      <c r="Y4157" s="3">
        <v>12.64</v>
      </c>
      <c r="Z4157" s="3">
        <v>10.621</v>
      </c>
      <c r="AA4157" s="3">
        <v>13.952999999999999</v>
      </c>
      <c r="AB4157" s="3">
        <v>13.907</v>
      </c>
      <c r="AC4157" s="3">
        <v>21.253</v>
      </c>
      <c r="AD4157" s="3">
        <v>20.004000000000001</v>
      </c>
      <c r="AE4157" s="3">
        <v>20.664000000000001</v>
      </c>
      <c r="AF4157" s="3">
        <v>21.678000000000001</v>
      </c>
      <c r="AG4157" s="3">
        <v>22.384</v>
      </c>
      <c r="AH4157" s="3">
        <v>20.738</v>
      </c>
      <c r="AI4157" s="3">
        <v>23.303000000000001</v>
      </c>
      <c r="AJ4157" s="3">
        <v>18.344999999999999</v>
      </c>
      <c r="AK4157" s="3">
        <v>20.774000000000001</v>
      </c>
      <c r="AL4157" s="3">
        <v>22.741</v>
      </c>
      <c r="AM4157" s="3">
        <v>29.763999999999999</v>
      </c>
      <c r="AN4157" s="3">
        <v>21.364999999999998</v>
      </c>
      <c r="AO4157" s="3">
        <v>22.015000000000001</v>
      </c>
      <c r="AP4157" s="3">
        <v>22.548999999999999</v>
      </c>
      <c r="AQ4157" s="3">
        <v>21.558</v>
      </c>
      <c r="AR4157" s="3">
        <v>20.934000000000001</v>
      </c>
      <c r="AS4157" s="3">
        <v>21.757000000000001</v>
      </c>
      <c r="AT4157" s="3">
        <v>20.954999999999998</v>
      </c>
      <c r="AU4157" s="3">
        <v>20.79</v>
      </c>
      <c r="AV4157" s="3">
        <v>21.172999999999998</v>
      </c>
      <c r="AW4157" s="3">
        <v>21.227</v>
      </c>
      <c r="AX4157" s="3">
        <v>21.437999999999999</v>
      </c>
      <c r="AY4157" s="3">
        <v>21.396000000000001</v>
      </c>
      <c r="AZ4157" s="3">
        <v>21.420999999999999</v>
      </c>
      <c r="BA4157">
        <v>21.6</v>
      </c>
      <c r="BB4157">
        <v>2017</v>
      </c>
    </row>
    <row r="4158" spans="1:54" hidden="1" x14ac:dyDescent="0.2">
      <c r="A4158">
        <v>941</v>
      </c>
      <c r="B4158" t="s">
        <v>468</v>
      </c>
      <c r="C4158" t="s">
        <v>303</v>
      </c>
      <c r="D4158" t="s">
        <v>174</v>
      </c>
      <c r="E4158" t="s">
        <v>300</v>
      </c>
      <c r="F4158" t="s">
        <v>302</v>
      </c>
      <c r="G4158" t="s">
        <v>295</v>
      </c>
      <c r="I4158" t="s">
        <v>1330</v>
      </c>
      <c r="J4158" s="3" t="s">
        <v>215</v>
      </c>
      <c r="K4158" s="3" t="s">
        <v>215</v>
      </c>
      <c r="L4158" s="3" t="s">
        <v>215</v>
      </c>
      <c r="M4158" s="3" t="s">
        <v>215</v>
      </c>
      <c r="N4158" s="3" t="s">
        <v>215</v>
      </c>
      <c r="O4158" s="3" t="s">
        <v>215</v>
      </c>
      <c r="P4158" s="3" t="s">
        <v>215</v>
      </c>
      <c r="Q4158" s="3" t="s">
        <v>215</v>
      </c>
      <c r="R4158" s="3" t="s">
        <v>215</v>
      </c>
      <c r="S4158" s="3" t="s">
        <v>215</v>
      </c>
      <c r="T4158" s="3" t="s">
        <v>215</v>
      </c>
      <c r="U4158" s="3" t="s">
        <v>215</v>
      </c>
      <c r="V4158" s="3">
        <v>11.178000000000001</v>
      </c>
      <c r="W4158" s="3">
        <v>23.384</v>
      </c>
      <c r="X4158" s="3">
        <v>31.779</v>
      </c>
      <c r="Y4158" s="3">
        <v>39.723999999999997</v>
      </c>
      <c r="Z4158" s="3">
        <v>46.715000000000003</v>
      </c>
      <c r="AA4158" s="3">
        <v>50.487000000000002</v>
      </c>
      <c r="AB4158" s="3">
        <v>52.655000000000001</v>
      </c>
      <c r="AC4158" s="3">
        <v>53.768000000000001</v>
      </c>
      <c r="AD4158" s="3">
        <v>55.183999999999997</v>
      </c>
      <c r="AE4158" s="3">
        <v>56.578000000000003</v>
      </c>
      <c r="AF4158" s="3">
        <v>57.689</v>
      </c>
      <c r="AG4158" s="3">
        <v>59.384999999999998</v>
      </c>
      <c r="AH4158" s="3">
        <v>63.058999999999997</v>
      </c>
      <c r="AI4158" s="3">
        <v>67.403999999999996</v>
      </c>
      <c r="AJ4158" s="3">
        <v>71.832999999999998</v>
      </c>
      <c r="AK4158" s="3">
        <v>79.075000000000003</v>
      </c>
      <c r="AL4158" s="3">
        <v>91.137</v>
      </c>
      <c r="AM4158" s="3">
        <v>94.106999999999999</v>
      </c>
      <c r="AN4158" s="3">
        <v>92.954999999999998</v>
      </c>
      <c r="AO4158" s="3">
        <v>96.88</v>
      </c>
      <c r="AP4158" s="3">
        <v>99.093999999999994</v>
      </c>
      <c r="AQ4158" s="3">
        <v>99.105000000000004</v>
      </c>
      <c r="AR4158" s="3">
        <v>99.789000000000001</v>
      </c>
      <c r="AS4158" s="3">
        <v>100.002</v>
      </c>
      <c r="AT4158" s="3">
        <v>100.101</v>
      </c>
      <c r="AU4158" s="3">
        <v>102.998</v>
      </c>
      <c r="AV4158" s="3">
        <v>106.07299999999999</v>
      </c>
      <c r="AW4158" s="3">
        <v>108.71599999999999</v>
      </c>
      <c r="AX4158" s="3">
        <v>111.45099999999999</v>
      </c>
      <c r="AY4158" s="3">
        <v>114.142</v>
      </c>
      <c r="AZ4158" s="3">
        <v>116.896</v>
      </c>
      <c r="BA4158">
        <v>119.562</v>
      </c>
      <c r="BB4158">
        <v>2017</v>
      </c>
    </row>
    <row r="4159" spans="1:54" hidden="1" x14ac:dyDescent="0.2">
      <c r="A4159">
        <v>941</v>
      </c>
      <c r="B4159" t="s">
        <v>468</v>
      </c>
      <c r="C4159" t="s">
        <v>301</v>
      </c>
      <c r="D4159" t="s">
        <v>174</v>
      </c>
      <c r="E4159" t="s">
        <v>300</v>
      </c>
      <c r="F4159" t="s">
        <v>299</v>
      </c>
      <c r="G4159" t="s">
        <v>275</v>
      </c>
      <c r="I4159" t="s">
        <v>298</v>
      </c>
      <c r="J4159" s="3" t="s">
        <v>215</v>
      </c>
      <c r="K4159" s="3" t="s">
        <v>215</v>
      </c>
      <c r="L4159" s="3" t="s">
        <v>215</v>
      </c>
      <c r="M4159" s="3" t="s">
        <v>215</v>
      </c>
      <c r="N4159" s="3" t="s">
        <v>215</v>
      </c>
      <c r="O4159" s="3" t="s">
        <v>215</v>
      </c>
      <c r="P4159" s="3" t="s">
        <v>215</v>
      </c>
      <c r="Q4159" s="3" t="s">
        <v>215</v>
      </c>
      <c r="R4159" s="3" t="s">
        <v>215</v>
      </c>
      <c r="S4159" s="3" t="s">
        <v>215</v>
      </c>
      <c r="T4159" s="3" t="s">
        <v>215</v>
      </c>
      <c r="U4159" s="3" t="s">
        <v>215</v>
      </c>
      <c r="V4159" s="3" t="s">
        <v>215</v>
      </c>
      <c r="W4159" s="3">
        <v>109.2</v>
      </c>
      <c r="X4159" s="3">
        <v>35.9</v>
      </c>
      <c r="Y4159" s="3">
        <v>25</v>
      </c>
      <c r="Z4159" s="3">
        <v>17.600000000000001</v>
      </c>
      <c r="AA4159" s="3">
        <v>8.0739999999999998</v>
      </c>
      <c r="AB4159" s="3">
        <v>4.2949999999999999</v>
      </c>
      <c r="AC4159" s="3">
        <v>2.1139999999999999</v>
      </c>
      <c r="AD4159" s="3">
        <v>2.633</v>
      </c>
      <c r="AE4159" s="3">
        <v>2.5259999999999998</v>
      </c>
      <c r="AF4159" s="3">
        <v>1.9630000000000001</v>
      </c>
      <c r="AG4159" s="3">
        <v>2.94</v>
      </c>
      <c r="AH4159" s="3">
        <v>6.1870000000000003</v>
      </c>
      <c r="AI4159" s="3">
        <v>6.89</v>
      </c>
      <c r="AJ4159" s="3">
        <v>6.5709999999999997</v>
      </c>
      <c r="AK4159" s="3">
        <v>10.081</v>
      </c>
      <c r="AL4159" s="3">
        <v>15.253</v>
      </c>
      <c r="AM4159" s="3">
        <v>3.2589999999999999</v>
      </c>
      <c r="AN4159" s="3">
        <v>-1.224</v>
      </c>
      <c r="AO4159" s="3">
        <v>4.2220000000000004</v>
      </c>
      <c r="AP4159" s="3">
        <v>2.2850000000000001</v>
      </c>
      <c r="AQ4159" s="3">
        <v>1.0999999999999999E-2</v>
      </c>
      <c r="AR4159" s="3">
        <v>0.69</v>
      </c>
      <c r="AS4159" s="3">
        <v>0.21299999999999999</v>
      </c>
      <c r="AT4159" s="3">
        <v>9.9000000000000005E-2</v>
      </c>
      <c r="AU4159" s="3">
        <v>2.8940000000000001</v>
      </c>
      <c r="AV4159" s="3">
        <v>2.9860000000000002</v>
      </c>
      <c r="AW4159" s="3">
        <v>2.492</v>
      </c>
      <c r="AX4159" s="3">
        <v>2.516</v>
      </c>
      <c r="AY4159" s="3">
        <v>2.4140000000000001</v>
      </c>
      <c r="AZ4159" s="3">
        <v>2.4129999999999998</v>
      </c>
      <c r="BA4159">
        <v>2.2799999999999998</v>
      </c>
      <c r="BB4159">
        <v>2017</v>
      </c>
    </row>
    <row r="4160" spans="1:54" hidden="1" x14ac:dyDescent="0.2">
      <c r="A4160">
        <v>941</v>
      </c>
      <c r="B4160" t="s">
        <v>468</v>
      </c>
      <c r="C4160" t="s">
        <v>297</v>
      </c>
      <c r="D4160" t="s">
        <v>174</v>
      </c>
      <c r="E4160" t="s">
        <v>293</v>
      </c>
      <c r="F4160" t="s">
        <v>296</v>
      </c>
      <c r="G4160" t="s">
        <v>295</v>
      </c>
      <c r="I4160" t="s">
        <v>1330</v>
      </c>
      <c r="J4160" s="3" t="s">
        <v>215</v>
      </c>
      <c r="K4160" s="3" t="s">
        <v>215</v>
      </c>
      <c r="L4160" s="3" t="s">
        <v>215</v>
      </c>
      <c r="M4160" s="3" t="s">
        <v>215</v>
      </c>
      <c r="N4160" s="3" t="s">
        <v>215</v>
      </c>
      <c r="O4160" s="3" t="s">
        <v>215</v>
      </c>
      <c r="P4160" s="3" t="s">
        <v>215</v>
      </c>
      <c r="Q4160" s="3" t="s">
        <v>215</v>
      </c>
      <c r="R4160" s="3" t="s">
        <v>215</v>
      </c>
      <c r="S4160" s="3" t="s">
        <v>215</v>
      </c>
      <c r="T4160" s="3" t="s">
        <v>215</v>
      </c>
      <c r="U4160" s="3" t="s">
        <v>215</v>
      </c>
      <c r="V4160" s="3">
        <v>20.419</v>
      </c>
      <c r="W4160" s="3">
        <v>27.515000000000001</v>
      </c>
      <c r="X4160" s="3">
        <v>34.768000000000001</v>
      </c>
      <c r="Y4160" s="3">
        <v>42.814</v>
      </c>
      <c r="Z4160" s="3">
        <v>48.43</v>
      </c>
      <c r="AA4160" s="3">
        <v>51.53</v>
      </c>
      <c r="AB4160" s="3">
        <v>52.92</v>
      </c>
      <c r="AC4160" s="3">
        <v>54.51</v>
      </c>
      <c r="AD4160" s="3">
        <v>55.46</v>
      </c>
      <c r="AE4160" s="3">
        <v>57.22</v>
      </c>
      <c r="AF4160" s="3">
        <v>58.05</v>
      </c>
      <c r="AG4160" s="3">
        <v>60.13</v>
      </c>
      <c r="AH4160" s="3">
        <v>64.540000000000006</v>
      </c>
      <c r="AI4160" s="3">
        <v>69.14</v>
      </c>
      <c r="AJ4160" s="3">
        <v>73.8</v>
      </c>
      <c r="AK4160" s="3">
        <v>84.15</v>
      </c>
      <c r="AL4160" s="3">
        <v>92.9</v>
      </c>
      <c r="AM4160" s="3">
        <v>91.63</v>
      </c>
      <c r="AN4160" s="3">
        <v>93.83</v>
      </c>
      <c r="AO4160" s="3">
        <v>97.47</v>
      </c>
      <c r="AP4160" s="3">
        <v>99.02</v>
      </c>
      <c r="AQ4160" s="3">
        <v>98.62</v>
      </c>
      <c r="AR4160" s="3">
        <v>98.89</v>
      </c>
      <c r="AS4160" s="3">
        <v>99.29</v>
      </c>
      <c r="AT4160" s="3">
        <v>101.38</v>
      </c>
      <c r="AU4160" s="3">
        <v>103.57</v>
      </c>
      <c r="AV4160" s="3">
        <v>106.7</v>
      </c>
      <c r="AW4160" s="3">
        <v>109.35899999999999</v>
      </c>
      <c r="AX4160" s="3">
        <v>112.11</v>
      </c>
      <c r="AY4160" s="3">
        <v>114.81699999999999</v>
      </c>
      <c r="AZ4160" s="3">
        <v>117.587</v>
      </c>
      <c r="BA4160">
        <v>120.26900000000001</v>
      </c>
      <c r="BB4160">
        <v>2017</v>
      </c>
    </row>
    <row r="4161" spans="1:54" hidden="1" x14ac:dyDescent="0.2">
      <c r="A4161">
        <v>941</v>
      </c>
      <c r="B4161" t="s">
        <v>468</v>
      </c>
      <c r="C4161" t="s">
        <v>294</v>
      </c>
      <c r="D4161" t="s">
        <v>174</v>
      </c>
      <c r="E4161" t="s">
        <v>293</v>
      </c>
      <c r="F4161" t="s">
        <v>292</v>
      </c>
      <c r="G4161" t="s">
        <v>275</v>
      </c>
      <c r="I4161" t="s">
        <v>291</v>
      </c>
      <c r="J4161" s="3" t="s">
        <v>215</v>
      </c>
      <c r="K4161" s="3" t="s">
        <v>215</v>
      </c>
      <c r="L4161" s="3" t="s">
        <v>215</v>
      </c>
      <c r="M4161" s="3" t="s">
        <v>215</v>
      </c>
      <c r="N4161" s="3" t="s">
        <v>215</v>
      </c>
      <c r="O4161" s="3" t="s">
        <v>215</v>
      </c>
      <c r="P4161" s="3" t="s">
        <v>215</v>
      </c>
      <c r="Q4161" s="3" t="s">
        <v>215</v>
      </c>
      <c r="R4161" s="3" t="s">
        <v>215</v>
      </c>
      <c r="S4161" s="3" t="s">
        <v>215</v>
      </c>
      <c r="T4161" s="3" t="s">
        <v>215</v>
      </c>
      <c r="U4161" s="3" t="s">
        <v>215</v>
      </c>
      <c r="V4161" s="3" t="s">
        <v>215</v>
      </c>
      <c r="W4161" s="3">
        <v>34.755000000000003</v>
      </c>
      <c r="X4161" s="3">
        <v>26.361999999999998</v>
      </c>
      <c r="Y4161" s="3">
        <v>23.14</v>
      </c>
      <c r="Z4161" s="3">
        <v>13.118</v>
      </c>
      <c r="AA4161" s="3">
        <v>6.4009999999999998</v>
      </c>
      <c r="AB4161" s="3">
        <v>2.6970000000000001</v>
      </c>
      <c r="AC4161" s="3">
        <v>3.0049999999999999</v>
      </c>
      <c r="AD4161" s="3">
        <v>1.7430000000000001</v>
      </c>
      <c r="AE4161" s="3">
        <v>3.173</v>
      </c>
      <c r="AF4161" s="3">
        <v>1.4510000000000001</v>
      </c>
      <c r="AG4161" s="3">
        <v>3.5830000000000002</v>
      </c>
      <c r="AH4161" s="3">
        <v>7.3339999999999996</v>
      </c>
      <c r="AI4161" s="3">
        <v>7.1269999999999998</v>
      </c>
      <c r="AJ4161" s="3">
        <v>6.74</v>
      </c>
      <c r="AK4161" s="3">
        <v>14.023999999999999</v>
      </c>
      <c r="AL4161" s="3">
        <v>10.398</v>
      </c>
      <c r="AM4161" s="3">
        <v>-1.367</v>
      </c>
      <c r="AN4161" s="3">
        <v>2.4009999999999998</v>
      </c>
      <c r="AO4161" s="3">
        <v>3.879</v>
      </c>
      <c r="AP4161" s="3">
        <v>1.59</v>
      </c>
      <c r="AQ4161" s="3">
        <v>-0.40400000000000003</v>
      </c>
      <c r="AR4161" s="3">
        <v>0.27400000000000002</v>
      </c>
      <c r="AS4161" s="3">
        <v>0.40400000000000003</v>
      </c>
      <c r="AT4161" s="3">
        <v>2.105</v>
      </c>
      <c r="AU4161" s="3">
        <v>2.16</v>
      </c>
      <c r="AV4161" s="3">
        <v>3.0219999999999998</v>
      </c>
      <c r="AW4161" s="3">
        <v>2.492</v>
      </c>
      <c r="AX4161" s="3">
        <v>2.516</v>
      </c>
      <c r="AY4161" s="3">
        <v>2.4140000000000001</v>
      </c>
      <c r="AZ4161" s="3">
        <v>2.4129999999999998</v>
      </c>
      <c r="BA4161">
        <v>2.2799999999999998</v>
      </c>
      <c r="BB4161">
        <v>2017</v>
      </c>
    </row>
    <row r="4162" spans="1:54" hidden="1" x14ac:dyDescent="0.2">
      <c r="A4162">
        <v>941</v>
      </c>
      <c r="B4162" t="s">
        <v>468</v>
      </c>
      <c r="C4162" t="s">
        <v>290</v>
      </c>
      <c r="D4162" t="s">
        <v>174</v>
      </c>
      <c r="E4162" t="s">
        <v>289</v>
      </c>
      <c r="G4162" t="s">
        <v>288</v>
      </c>
    </row>
    <row r="4163" spans="1:54" hidden="1" x14ac:dyDescent="0.2">
      <c r="A4163">
        <v>941</v>
      </c>
      <c r="B4163" t="s">
        <v>468</v>
      </c>
      <c r="C4163" t="s">
        <v>287</v>
      </c>
      <c r="D4163" t="s">
        <v>174</v>
      </c>
      <c r="E4163" t="s">
        <v>286</v>
      </c>
      <c r="F4163" t="s">
        <v>285</v>
      </c>
      <c r="G4163" t="s">
        <v>275</v>
      </c>
      <c r="I4163" t="s">
        <v>1331</v>
      </c>
      <c r="J4163" s="3" t="s">
        <v>215</v>
      </c>
      <c r="K4163" s="3" t="s">
        <v>215</v>
      </c>
      <c r="L4163" s="3" t="s">
        <v>215</v>
      </c>
      <c r="M4163" s="3" t="s">
        <v>215</v>
      </c>
      <c r="N4163" s="3" t="s">
        <v>215</v>
      </c>
      <c r="O4163" s="3" t="s">
        <v>215</v>
      </c>
      <c r="P4163" s="3" t="s">
        <v>215</v>
      </c>
      <c r="Q4163" s="3" t="s">
        <v>215</v>
      </c>
      <c r="R4163" s="3" t="s">
        <v>215</v>
      </c>
      <c r="S4163" s="3" t="s">
        <v>215</v>
      </c>
      <c r="T4163" s="3" t="s">
        <v>215</v>
      </c>
      <c r="U4163" s="3" t="s">
        <v>215</v>
      </c>
      <c r="V4163" s="3" t="s">
        <v>215</v>
      </c>
      <c r="W4163" s="3">
        <v>38.109000000000002</v>
      </c>
      <c r="X4163" s="3">
        <v>13.154999999999999</v>
      </c>
      <c r="Y4163" s="3">
        <v>24.858000000000001</v>
      </c>
      <c r="Z4163" s="3">
        <v>33.506</v>
      </c>
      <c r="AA4163" s="3">
        <v>8.9640000000000004</v>
      </c>
      <c r="AB4163" s="3">
        <v>20.356999999999999</v>
      </c>
      <c r="AC4163" s="3">
        <v>-5.351</v>
      </c>
      <c r="AD4163" s="3">
        <v>2.6749999999999998</v>
      </c>
      <c r="AE4163" s="3">
        <v>15.638999999999999</v>
      </c>
      <c r="AF4163" s="3">
        <v>2.7109999999999999</v>
      </c>
      <c r="AG4163" s="3">
        <v>11.865</v>
      </c>
      <c r="AH4163" s="3">
        <v>21.027999999999999</v>
      </c>
      <c r="AI4163" s="3">
        <v>20.056000000000001</v>
      </c>
      <c r="AJ4163" s="3">
        <v>21.388000000000002</v>
      </c>
      <c r="AK4163" s="3">
        <v>17.349</v>
      </c>
      <c r="AL4163" s="3">
        <v>-10.731</v>
      </c>
      <c r="AM4163" s="3">
        <v>-31.713999999999999</v>
      </c>
      <c r="AN4163" s="3">
        <v>12.412000000000001</v>
      </c>
      <c r="AO4163" s="3">
        <v>22.030999999999999</v>
      </c>
      <c r="AP4163" s="3">
        <v>5.3810000000000002</v>
      </c>
      <c r="AQ4163" s="3">
        <v>0.36599999999999999</v>
      </c>
      <c r="AR4163" s="3">
        <v>1.1930000000000001</v>
      </c>
      <c r="AS4163" s="3">
        <v>2.1070000000000002</v>
      </c>
      <c r="AT4163" s="3">
        <v>4.5410000000000004</v>
      </c>
      <c r="AU4163" s="3">
        <v>9.15</v>
      </c>
      <c r="AV4163" s="3">
        <v>7</v>
      </c>
      <c r="AW4163" s="3">
        <v>5</v>
      </c>
      <c r="AX4163" s="3">
        <v>4.5</v>
      </c>
      <c r="AY4163" s="3">
        <v>4.3</v>
      </c>
      <c r="AZ4163" s="3">
        <v>4.3</v>
      </c>
      <c r="BA4163">
        <v>4.3</v>
      </c>
      <c r="BB4163">
        <v>2017</v>
      </c>
    </row>
    <row r="4164" spans="1:54" hidden="1" x14ac:dyDescent="0.2">
      <c r="A4164">
        <v>941</v>
      </c>
      <c r="B4164" t="s">
        <v>468</v>
      </c>
      <c r="C4164" t="s">
        <v>284</v>
      </c>
      <c r="D4164" t="s">
        <v>174</v>
      </c>
      <c r="E4164" t="s">
        <v>283</v>
      </c>
      <c r="F4164" t="s">
        <v>282</v>
      </c>
      <c r="G4164" t="s">
        <v>275</v>
      </c>
      <c r="I4164" t="s">
        <v>1331</v>
      </c>
      <c r="J4164" s="3" t="s">
        <v>215</v>
      </c>
      <c r="K4164" s="3" t="s">
        <v>215</v>
      </c>
      <c r="L4164" s="3" t="s">
        <v>215</v>
      </c>
      <c r="M4164" s="3" t="s">
        <v>215</v>
      </c>
      <c r="N4164" s="3" t="s">
        <v>215</v>
      </c>
      <c r="O4164" s="3" t="s">
        <v>215</v>
      </c>
      <c r="P4164" s="3" t="s">
        <v>215</v>
      </c>
      <c r="Q4164" s="3" t="s">
        <v>215</v>
      </c>
      <c r="R4164" s="3" t="s">
        <v>215</v>
      </c>
      <c r="S4164" s="3" t="s">
        <v>215</v>
      </c>
      <c r="T4164" s="3" t="s">
        <v>215</v>
      </c>
      <c r="U4164" s="3" t="s">
        <v>215</v>
      </c>
      <c r="V4164" s="3" t="s">
        <v>215</v>
      </c>
      <c r="W4164" s="3">
        <v>-11.894</v>
      </c>
      <c r="X4164" s="3">
        <v>16.143000000000001</v>
      </c>
      <c r="Y4164" s="3">
        <v>29.324000000000002</v>
      </c>
      <c r="Z4164" s="3">
        <v>13.534000000000001</v>
      </c>
      <c r="AA4164" s="3">
        <v>15.769</v>
      </c>
      <c r="AB4164" s="3">
        <v>19.343</v>
      </c>
      <c r="AC4164" s="3">
        <v>-2.7</v>
      </c>
      <c r="AD4164" s="3">
        <v>2.6749999999999998</v>
      </c>
      <c r="AE4164" s="3">
        <v>15.638999999999999</v>
      </c>
      <c r="AF4164" s="3">
        <v>2.7109999999999999</v>
      </c>
      <c r="AG4164" s="3">
        <v>11.865</v>
      </c>
      <c r="AH4164" s="3">
        <v>21.027999999999999</v>
      </c>
      <c r="AI4164" s="3">
        <v>16.859000000000002</v>
      </c>
      <c r="AJ4164" s="3">
        <v>21.388000000000002</v>
      </c>
      <c r="AK4164" s="3">
        <v>17.349</v>
      </c>
      <c r="AL4164" s="3">
        <v>-10.731</v>
      </c>
      <c r="AM4164" s="3">
        <v>-31.713999999999999</v>
      </c>
      <c r="AN4164" s="3">
        <v>12.412000000000001</v>
      </c>
      <c r="AO4164" s="3">
        <v>22.030999999999999</v>
      </c>
      <c r="AP4164" s="3">
        <v>5.3810000000000002</v>
      </c>
      <c r="AQ4164" s="3">
        <v>0.36599999999999999</v>
      </c>
      <c r="AR4164" s="3">
        <v>1.1930000000000001</v>
      </c>
      <c r="AS4164" s="3">
        <v>2.1070000000000002</v>
      </c>
      <c r="AT4164" s="3">
        <v>4.5410000000000004</v>
      </c>
      <c r="AU4164" s="3">
        <v>9.15</v>
      </c>
      <c r="AV4164" s="3">
        <v>7</v>
      </c>
      <c r="AW4164" s="3">
        <v>5</v>
      </c>
      <c r="AX4164" s="3">
        <v>4.5</v>
      </c>
      <c r="AY4164" s="3">
        <v>4.3</v>
      </c>
      <c r="AZ4164" s="3">
        <v>4.3</v>
      </c>
      <c r="BA4164">
        <v>4.3</v>
      </c>
      <c r="BB4164">
        <v>2017</v>
      </c>
    </row>
    <row r="4165" spans="1:54" hidden="1" x14ac:dyDescent="0.2">
      <c r="A4165">
        <v>941</v>
      </c>
      <c r="B4165" t="s">
        <v>468</v>
      </c>
      <c r="C4165" t="s">
        <v>281</v>
      </c>
      <c r="D4165" t="s">
        <v>174</v>
      </c>
      <c r="E4165" t="s">
        <v>280</v>
      </c>
      <c r="F4165" t="s">
        <v>279</v>
      </c>
      <c r="G4165" t="s">
        <v>275</v>
      </c>
      <c r="I4165" t="s">
        <v>1331</v>
      </c>
      <c r="J4165" s="3" t="s">
        <v>215</v>
      </c>
      <c r="K4165" s="3" t="s">
        <v>215</v>
      </c>
      <c r="L4165" s="3" t="s">
        <v>215</v>
      </c>
      <c r="M4165" s="3" t="s">
        <v>215</v>
      </c>
      <c r="N4165" s="3" t="s">
        <v>215</v>
      </c>
      <c r="O4165" s="3" t="s">
        <v>215</v>
      </c>
      <c r="P4165" s="3" t="s">
        <v>215</v>
      </c>
      <c r="Q4165" s="3" t="s">
        <v>215</v>
      </c>
      <c r="R4165" s="3" t="s">
        <v>215</v>
      </c>
      <c r="S4165" s="3" t="s">
        <v>215</v>
      </c>
      <c r="T4165" s="3" t="s">
        <v>215</v>
      </c>
      <c r="U4165" s="3" t="s">
        <v>215</v>
      </c>
      <c r="V4165" s="3" t="s">
        <v>215</v>
      </c>
      <c r="W4165" s="3">
        <v>44.954999999999998</v>
      </c>
      <c r="X4165" s="3">
        <v>-1.7909999999999999</v>
      </c>
      <c r="Y4165" s="3">
        <v>9.1189999999999998</v>
      </c>
      <c r="Z4165" s="3">
        <v>26.276</v>
      </c>
      <c r="AA4165" s="3">
        <v>13.493</v>
      </c>
      <c r="AB4165" s="3">
        <v>8.4220000000000006</v>
      </c>
      <c r="AC4165" s="3">
        <v>-6.5780000000000003</v>
      </c>
      <c r="AD4165" s="3">
        <v>14.419</v>
      </c>
      <c r="AE4165" s="3">
        <v>9.0380000000000003</v>
      </c>
      <c r="AF4165" s="3">
        <v>5.03</v>
      </c>
      <c r="AG4165" s="3">
        <v>3.98</v>
      </c>
      <c r="AH4165" s="3">
        <v>13.73</v>
      </c>
      <c r="AI4165" s="3">
        <v>23.577000000000002</v>
      </c>
      <c r="AJ4165" s="3">
        <v>7.4870000000000001</v>
      </c>
      <c r="AK4165" s="3">
        <v>13.757</v>
      </c>
      <c r="AL4165" s="3">
        <v>2.3719999999999999</v>
      </c>
      <c r="AM4165" s="3">
        <v>-12.885</v>
      </c>
      <c r="AN4165" s="3">
        <v>13.443</v>
      </c>
      <c r="AO4165" s="3">
        <v>12.045999999999999</v>
      </c>
      <c r="AP4165" s="3">
        <v>9.7789999999999999</v>
      </c>
      <c r="AQ4165" s="3">
        <v>1.0780000000000001</v>
      </c>
      <c r="AR4165" s="3">
        <v>5.9809999999999999</v>
      </c>
      <c r="AS4165" s="3">
        <v>2.98</v>
      </c>
      <c r="AT4165" s="3">
        <v>4.0780000000000003</v>
      </c>
      <c r="AU4165" s="3">
        <v>4.3869999999999996</v>
      </c>
      <c r="AV4165" s="3">
        <v>4</v>
      </c>
      <c r="AW4165" s="3">
        <v>4</v>
      </c>
      <c r="AX4165" s="3">
        <v>4</v>
      </c>
      <c r="AY4165" s="3">
        <v>4</v>
      </c>
      <c r="AZ4165" s="3">
        <v>3.85</v>
      </c>
      <c r="BA4165">
        <v>3.7549999999999999</v>
      </c>
      <c r="BB4165">
        <v>2017</v>
      </c>
    </row>
    <row r="4166" spans="1:54" hidden="1" x14ac:dyDescent="0.2">
      <c r="A4166">
        <v>941</v>
      </c>
      <c r="B4166" t="s">
        <v>468</v>
      </c>
      <c r="C4166" t="s">
        <v>278</v>
      </c>
      <c r="D4166" t="s">
        <v>174</v>
      </c>
      <c r="E4166" t="s">
        <v>277</v>
      </c>
      <c r="F4166" t="s">
        <v>276</v>
      </c>
      <c r="G4166" t="s">
        <v>275</v>
      </c>
      <c r="I4166" t="s">
        <v>1331</v>
      </c>
      <c r="J4166" s="3" t="s">
        <v>215</v>
      </c>
      <c r="K4166" s="3" t="s">
        <v>215</v>
      </c>
      <c r="L4166" s="3" t="s">
        <v>215</v>
      </c>
      <c r="M4166" s="3" t="s">
        <v>215</v>
      </c>
      <c r="N4166" s="3" t="s">
        <v>215</v>
      </c>
      <c r="O4166" s="3" t="s">
        <v>215</v>
      </c>
      <c r="P4166" s="3" t="s">
        <v>215</v>
      </c>
      <c r="Q4166" s="3" t="s">
        <v>215</v>
      </c>
      <c r="R4166" s="3" t="s">
        <v>215</v>
      </c>
      <c r="S4166" s="3" t="s">
        <v>215</v>
      </c>
      <c r="T4166" s="3" t="s">
        <v>215</v>
      </c>
      <c r="U4166" s="3" t="s">
        <v>215</v>
      </c>
      <c r="V4166" s="3" t="s">
        <v>215</v>
      </c>
      <c r="W4166" s="3">
        <v>13.676</v>
      </c>
      <c r="X4166" s="3">
        <v>-30.321000000000002</v>
      </c>
      <c r="Y4166" s="3">
        <v>8.3339999999999996</v>
      </c>
      <c r="Z4166" s="3">
        <v>7.0880000000000001</v>
      </c>
      <c r="AA4166" s="3">
        <v>28.216000000000001</v>
      </c>
      <c r="AB4166" s="3">
        <v>9.6280000000000001</v>
      </c>
      <c r="AC4166" s="3">
        <v>-3.109</v>
      </c>
      <c r="AD4166" s="3">
        <v>14.419</v>
      </c>
      <c r="AE4166" s="3">
        <v>9.0380000000000003</v>
      </c>
      <c r="AF4166" s="3">
        <v>5.03</v>
      </c>
      <c r="AG4166" s="3">
        <v>3.98</v>
      </c>
      <c r="AH4166" s="3">
        <v>13.73</v>
      </c>
      <c r="AI4166" s="3">
        <v>23.503</v>
      </c>
      <c r="AJ4166" s="3">
        <v>7.4870000000000001</v>
      </c>
      <c r="AK4166" s="3">
        <v>13.757</v>
      </c>
      <c r="AL4166" s="3">
        <v>2.3719999999999999</v>
      </c>
      <c r="AM4166" s="3">
        <v>-12.885</v>
      </c>
      <c r="AN4166" s="3">
        <v>13.443</v>
      </c>
      <c r="AO4166" s="3">
        <v>12.045999999999999</v>
      </c>
      <c r="AP4166" s="3">
        <v>9.7789999999999999</v>
      </c>
      <c r="AQ4166" s="3">
        <v>1.0780000000000001</v>
      </c>
      <c r="AR4166" s="3">
        <v>5.9809999999999999</v>
      </c>
      <c r="AS4166" s="3">
        <v>2.98</v>
      </c>
      <c r="AT4166" s="3">
        <v>4.0780000000000003</v>
      </c>
      <c r="AU4166" s="3">
        <v>4.3869999999999996</v>
      </c>
      <c r="AV4166" s="3">
        <v>4</v>
      </c>
      <c r="AW4166" s="3">
        <v>4</v>
      </c>
      <c r="AX4166" s="3">
        <v>4</v>
      </c>
      <c r="AY4166" s="3">
        <v>4</v>
      </c>
      <c r="AZ4166" s="3">
        <v>3.85</v>
      </c>
      <c r="BA4166">
        <v>3.7549999999999999</v>
      </c>
      <c r="BB4166">
        <v>2017</v>
      </c>
    </row>
    <row r="4167" spans="1:54" hidden="1" x14ac:dyDescent="0.2">
      <c r="A4167">
        <v>941</v>
      </c>
      <c r="B4167" t="s">
        <v>468</v>
      </c>
      <c r="C4167" t="s">
        <v>274</v>
      </c>
      <c r="D4167" t="s">
        <v>174</v>
      </c>
      <c r="E4167" t="s">
        <v>273</v>
      </c>
      <c r="F4167" t="s">
        <v>272</v>
      </c>
      <c r="G4167" t="s">
        <v>271</v>
      </c>
      <c r="I4167" t="s">
        <v>1332</v>
      </c>
      <c r="J4167" s="3" t="s">
        <v>215</v>
      </c>
      <c r="K4167" s="3" t="s">
        <v>215</v>
      </c>
      <c r="L4167" s="3" t="s">
        <v>215</v>
      </c>
      <c r="M4167" s="3" t="s">
        <v>215</v>
      </c>
      <c r="N4167" s="3" t="s">
        <v>215</v>
      </c>
      <c r="O4167" s="3" t="s">
        <v>215</v>
      </c>
      <c r="P4167" s="3" t="s">
        <v>215</v>
      </c>
      <c r="Q4167" s="3" t="s">
        <v>215</v>
      </c>
      <c r="R4167" s="3" t="s">
        <v>215</v>
      </c>
      <c r="S4167" s="3" t="s">
        <v>215</v>
      </c>
      <c r="T4167" s="3" t="s">
        <v>215</v>
      </c>
      <c r="U4167" s="3" t="s">
        <v>215</v>
      </c>
      <c r="V4167" s="3">
        <v>3.1779999999999999</v>
      </c>
      <c r="W4167" s="3">
        <v>6.9509999999999996</v>
      </c>
      <c r="X4167" s="3">
        <v>6.9509999999999996</v>
      </c>
      <c r="Y4167" s="3">
        <v>6.9509999999999996</v>
      </c>
      <c r="Z4167" s="3">
        <v>20.710999999999999</v>
      </c>
      <c r="AA4167" s="3">
        <v>15.167</v>
      </c>
      <c r="AB4167" s="3">
        <v>13.958</v>
      </c>
      <c r="AC4167" s="3">
        <v>14.067</v>
      </c>
      <c r="AD4167" s="3">
        <v>14.342000000000001</v>
      </c>
      <c r="AE4167" s="3">
        <v>13.483000000000001</v>
      </c>
      <c r="AF4167" s="3">
        <v>12.492000000000001</v>
      </c>
      <c r="AG4167" s="3">
        <v>11.641999999999999</v>
      </c>
      <c r="AH4167" s="3">
        <v>11.75</v>
      </c>
      <c r="AI4167" s="3">
        <v>10.050000000000001</v>
      </c>
      <c r="AJ4167" s="3">
        <v>7.0419999999999998</v>
      </c>
      <c r="AK4167" s="3">
        <v>6.0579999999999998</v>
      </c>
      <c r="AL4167" s="3">
        <v>7.742</v>
      </c>
      <c r="AM4167" s="3">
        <v>17.567</v>
      </c>
      <c r="AN4167" s="3">
        <v>19.466999999999999</v>
      </c>
      <c r="AO4167" s="3">
        <v>16.202999999999999</v>
      </c>
      <c r="AP4167" s="3">
        <v>15.048</v>
      </c>
      <c r="AQ4167" s="3">
        <v>11.871</v>
      </c>
      <c r="AR4167" s="3">
        <v>10.843</v>
      </c>
      <c r="AS4167" s="3">
        <v>9.8770000000000007</v>
      </c>
      <c r="AT4167" s="3">
        <v>9.64</v>
      </c>
      <c r="AU4167" s="3">
        <v>8.7119999999999997</v>
      </c>
      <c r="AV4167" s="3">
        <v>8.1609999999999996</v>
      </c>
      <c r="AW4167" s="3">
        <v>8.0530000000000008</v>
      </c>
      <c r="AX4167" s="3">
        <v>7.9710000000000001</v>
      </c>
      <c r="AY4167" s="3">
        <v>7.8719999999999999</v>
      </c>
      <c r="AZ4167" s="3">
        <v>7.83</v>
      </c>
      <c r="BA4167">
        <v>7.8460000000000001</v>
      </c>
      <c r="BB4167">
        <v>2017</v>
      </c>
    </row>
    <row r="4168" spans="1:54" hidden="1" x14ac:dyDescent="0.2">
      <c r="A4168">
        <v>941</v>
      </c>
      <c r="B4168" t="s">
        <v>468</v>
      </c>
      <c r="C4168" t="s">
        <v>270</v>
      </c>
      <c r="D4168" t="s">
        <v>174</v>
      </c>
      <c r="E4168" t="s">
        <v>269</v>
      </c>
      <c r="F4168" t="s">
        <v>268</v>
      </c>
      <c r="G4168" t="s">
        <v>264</v>
      </c>
      <c r="H4168" t="s">
        <v>263</v>
      </c>
      <c r="I4168" t="s">
        <v>1332</v>
      </c>
      <c r="J4168" s="3" t="s">
        <v>215</v>
      </c>
      <c r="K4168" s="3" t="s">
        <v>215</v>
      </c>
      <c r="L4168" s="3" t="s">
        <v>215</v>
      </c>
      <c r="M4168" s="3" t="s">
        <v>215</v>
      </c>
      <c r="N4168" s="3" t="s">
        <v>215</v>
      </c>
      <c r="O4168" s="3" t="s">
        <v>215</v>
      </c>
      <c r="P4168" s="3" t="s">
        <v>215</v>
      </c>
      <c r="Q4168" s="3" t="s">
        <v>215</v>
      </c>
      <c r="R4168" s="3" t="s">
        <v>215</v>
      </c>
      <c r="S4168" s="3" t="s">
        <v>215</v>
      </c>
      <c r="T4168" s="3" t="s">
        <v>215</v>
      </c>
      <c r="U4168" s="3" t="s">
        <v>215</v>
      </c>
      <c r="V4168" s="3">
        <v>1.2889999999999999</v>
      </c>
      <c r="W4168" s="3">
        <v>1.2</v>
      </c>
      <c r="X4168" s="3">
        <v>1.079</v>
      </c>
      <c r="Y4168" s="3">
        <v>1.0409999999999999</v>
      </c>
      <c r="Z4168" s="3">
        <v>0.94499999999999995</v>
      </c>
      <c r="AA4168" s="3">
        <v>0.98599999999999999</v>
      </c>
      <c r="AB4168" s="3">
        <v>0.98499999999999999</v>
      </c>
      <c r="AC4168" s="3">
        <v>0.96799999999999997</v>
      </c>
      <c r="AD4168" s="3">
        <v>0.94</v>
      </c>
      <c r="AE4168" s="3">
        <v>0.94599999999999995</v>
      </c>
      <c r="AF4168" s="3">
        <v>0.96399999999999997</v>
      </c>
      <c r="AG4168" s="3">
        <v>0.96599999999999997</v>
      </c>
      <c r="AH4168" s="3">
        <v>0.96399999999999997</v>
      </c>
      <c r="AI4168" s="3">
        <v>0.97199999999999998</v>
      </c>
      <c r="AJ4168" s="3">
        <v>1.022</v>
      </c>
      <c r="AK4168" s="3">
        <v>1.044</v>
      </c>
      <c r="AL4168" s="3">
        <v>1.036</v>
      </c>
      <c r="AM4168" s="3">
        <v>0.89500000000000002</v>
      </c>
      <c r="AN4168" s="3">
        <v>0.84399999999999997</v>
      </c>
      <c r="AO4168" s="3">
        <v>0.86199999999999999</v>
      </c>
      <c r="AP4168" s="3">
        <v>0.876</v>
      </c>
      <c r="AQ4168" s="3">
        <v>0.89400000000000002</v>
      </c>
      <c r="AR4168" s="3">
        <v>0.88500000000000001</v>
      </c>
      <c r="AS4168" s="3">
        <v>0.89600000000000002</v>
      </c>
      <c r="AT4168" s="3">
        <v>0.89300000000000002</v>
      </c>
      <c r="AU4168" s="3">
        <v>0.89500000000000002</v>
      </c>
      <c r="AV4168" s="3">
        <v>0.89700000000000002</v>
      </c>
      <c r="AW4168" s="3">
        <v>0.89700000000000002</v>
      </c>
      <c r="AX4168" s="3" t="s">
        <v>215</v>
      </c>
      <c r="AY4168" s="3" t="s">
        <v>215</v>
      </c>
      <c r="AZ4168" s="3" t="s">
        <v>215</v>
      </c>
      <c r="BA4168" t="s">
        <v>215</v>
      </c>
      <c r="BB4168">
        <v>2017</v>
      </c>
    </row>
    <row r="4169" spans="1:54" hidden="1" x14ac:dyDescent="0.2">
      <c r="A4169">
        <v>941</v>
      </c>
      <c r="B4169" t="s">
        <v>468</v>
      </c>
      <c r="C4169" t="s">
        <v>267</v>
      </c>
      <c r="D4169" t="s">
        <v>174</v>
      </c>
      <c r="E4169" t="s">
        <v>266</v>
      </c>
      <c r="F4169" t="s">
        <v>265</v>
      </c>
      <c r="G4169" t="s">
        <v>264</v>
      </c>
      <c r="H4169" t="s">
        <v>263</v>
      </c>
      <c r="I4169" t="s">
        <v>1084</v>
      </c>
      <c r="J4169" s="3" t="s">
        <v>215</v>
      </c>
      <c r="K4169" s="3" t="s">
        <v>215</v>
      </c>
      <c r="L4169" s="3" t="s">
        <v>215</v>
      </c>
      <c r="M4169" s="3" t="s">
        <v>215</v>
      </c>
      <c r="N4169" s="3" t="s">
        <v>215</v>
      </c>
      <c r="O4169" s="3" t="s">
        <v>215</v>
      </c>
      <c r="P4169" s="3" t="s">
        <v>215</v>
      </c>
      <c r="Q4169" s="3" t="s">
        <v>215</v>
      </c>
      <c r="R4169" s="3" t="s">
        <v>215</v>
      </c>
      <c r="S4169" s="3" t="s">
        <v>215</v>
      </c>
      <c r="T4169" s="3" t="s">
        <v>215</v>
      </c>
      <c r="U4169" s="3" t="s">
        <v>215</v>
      </c>
      <c r="V4169" s="3">
        <v>2.677</v>
      </c>
      <c r="W4169" s="3">
        <v>2.669</v>
      </c>
      <c r="X4169" s="3">
        <v>2.6269999999999998</v>
      </c>
      <c r="Y4169" s="3">
        <v>2.5009999999999999</v>
      </c>
      <c r="Z4169" s="3">
        <v>2.4700000000000002</v>
      </c>
      <c r="AA4169" s="3">
        <v>2.4449999999999998</v>
      </c>
      <c r="AB4169" s="3">
        <v>2.4209999999999998</v>
      </c>
      <c r="AC4169" s="3">
        <v>2.399</v>
      </c>
      <c r="AD4169" s="3">
        <v>2.3820000000000001</v>
      </c>
      <c r="AE4169" s="3">
        <v>2.3530000000000002</v>
      </c>
      <c r="AF4169" s="3">
        <v>2.3210000000000002</v>
      </c>
      <c r="AG4169" s="3">
        <v>2.2989999999999999</v>
      </c>
      <c r="AH4169" s="3">
        <v>2.2770000000000001</v>
      </c>
      <c r="AI4169" s="3">
        <v>2.25</v>
      </c>
      <c r="AJ4169" s="3">
        <v>2.2280000000000002</v>
      </c>
      <c r="AK4169" s="3">
        <v>2.2090000000000001</v>
      </c>
      <c r="AL4169" s="3">
        <v>2.1920000000000002</v>
      </c>
      <c r="AM4169" s="3">
        <v>2.1629999999999998</v>
      </c>
      <c r="AN4169" s="3">
        <v>2.121</v>
      </c>
      <c r="AO4169" s="3">
        <v>2.0750000000000002</v>
      </c>
      <c r="AP4169" s="3">
        <v>2.0449999999999999</v>
      </c>
      <c r="AQ4169" s="3">
        <v>2.024</v>
      </c>
      <c r="AR4169" s="3">
        <v>2.0009999999999999</v>
      </c>
      <c r="AS4169" s="3">
        <v>1.986</v>
      </c>
      <c r="AT4169" s="3">
        <v>1.9690000000000001</v>
      </c>
      <c r="AU4169" s="3">
        <v>1.95</v>
      </c>
      <c r="AV4169" s="3">
        <v>1.944</v>
      </c>
      <c r="AW4169" s="3">
        <v>1.9379999999999999</v>
      </c>
      <c r="AX4169" s="3">
        <v>1.9350000000000001</v>
      </c>
      <c r="AY4169" s="3">
        <v>1.931</v>
      </c>
      <c r="AZ4169" s="3">
        <v>1.927</v>
      </c>
      <c r="BA4169">
        <v>1.923</v>
      </c>
      <c r="BB4169">
        <v>2017</v>
      </c>
    </row>
    <row r="4170" spans="1:54" hidden="1" x14ac:dyDescent="0.2">
      <c r="A4170">
        <v>941</v>
      </c>
      <c r="B4170" t="s">
        <v>468</v>
      </c>
      <c r="C4170" t="s">
        <v>262</v>
      </c>
      <c r="D4170" t="s">
        <v>174</v>
      </c>
      <c r="E4170" t="s">
        <v>260</v>
      </c>
      <c r="F4170" t="s">
        <v>259</v>
      </c>
      <c r="G4170" t="s">
        <v>225</v>
      </c>
      <c r="H4170" t="s">
        <v>222</v>
      </c>
      <c r="I4170" t="s">
        <v>1333</v>
      </c>
      <c r="J4170" s="3" t="s">
        <v>215</v>
      </c>
      <c r="K4170" s="3" t="s">
        <v>215</v>
      </c>
      <c r="L4170" s="3" t="s">
        <v>215</v>
      </c>
      <c r="M4170" s="3" t="s">
        <v>215</v>
      </c>
      <c r="N4170" s="3" t="s">
        <v>215</v>
      </c>
      <c r="O4170" s="3" t="s">
        <v>215</v>
      </c>
      <c r="P4170" s="3" t="s">
        <v>215</v>
      </c>
      <c r="Q4170" s="3" t="s">
        <v>215</v>
      </c>
      <c r="R4170" s="3" t="s">
        <v>215</v>
      </c>
      <c r="S4170" s="3" t="s">
        <v>215</v>
      </c>
      <c r="T4170" s="3" t="s">
        <v>215</v>
      </c>
      <c r="U4170" s="3" t="s">
        <v>215</v>
      </c>
      <c r="V4170" s="3" t="s">
        <v>215</v>
      </c>
      <c r="W4170" s="3" t="s">
        <v>215</v>
      </c>
      <c r="X4170" s="3" t="s">
        <v>215</v>
      </c>
      <c r="Y4170" s="3" t="s">
        <v>215</v>
      </c>
      <c r="Z4170" s="3" t="s">
        <v>215</v>
      </c>
      <c r="AA4170" s="3" t="s">
        <v>215</v>
      </c>
      <c r="AB4170" s="3">
        <v>2.1909999999999998</v>
      </c>
      <c r="AC4170" s="3">
        <v>2.2490000000000001</v>
      </c>
      <c r="AD4170" s="3">
        <v>2.3090000000000002</v>
      </c>
      <c r="AE4170" s="3">
        <v>2.4140000000000001</v>
      </c>
      <c r="AF4170" s="3">
        <v>2.6669999999999998</v>
      </c>
      <c r="AG4170" s="3">
        <v>2.996</v>
      </c>
      <c r="AH4170" s="3">
        <v>3.589</v>
      </c>
      <c r="AI4170" s="3">
        <v>4.5529999999999999</v>
      </c>
      <c r="AJ4170" s="3">
        <v>5.7140000000000004</v>
      </c>
      <c r="AK4170" s="3">
        <v>7.6120000000000001</v>
      </c>
      <c r="AL4170" s="3">
        <v>8.1489999999999991</v>
      </c>
      <c r="AM4170" s="3">
        <v>6.7370000000000001</v>
      </c>
      <c r="AN4170" s="3">
        <v>6.5549999999999997</v>
      </c>
      <c r="AO4170" s="3">
        <v>7.2359999999999998</v>
      </c>
      <c r="AP4170" s="3">
        <v>8.1750000000000007</v>
      </c>
      <c r="AQ4170" s="3">
        <v>8.3640000000000008</v>
      </c>
      <c r="AR4170" s="3">
        <v>8.5329999999999995</v>
      </c>
      <c r="AS4170" s="3">
        <v>8.8149999999999995</v>
      </c>
      <c r="AT4170" s="3">
        <v>9.0649999999999995</v>
      </c>
      <c r="AU4170" s="3">
        <v>10.022</v>
      </c>
      <c r="AV4170" s="3">
        <v>10.718999999999999</v>
      </c>
      <c r="AW4170" s="3">
        <v>11.061999999999999</v>
      </c>
      <c r="AX4170" s="3">
        <v>11.834</v>
      </c>
      <c r="AY4170" s="3">
        <v>12.419</v>
      </c>
      <c r="AZ4170" s="3">
        <v>13.045</v>
      </c>
      <c r="BA4170">
        <v>13.673</v>
      </c>
      <c r="BB4170">
        <v>2017</v>
      </c>
    </row>
    <row r="4171" spans="1:54" hidden="1" x14ac:dyDescent="0.2">
      <c r="A4171">
        <v>941</v>
      </c>
      <c r="B4171" t="s">
        <v>468</v>
      </c>
      <c r="C4171" t="s">
        <v>261</v>
      </c>
      <c r="D4171" t="s">
        <v>174</v>
      </c>
      <c r="E4171" t="s">
        <v>260</v>
      </c>
      <c r="F4171" t="s">
        <v>259</v>
      </c>
      <c r="G4171" t="s">
        <v>217</v>
      </c>
      <c r="I4171" t="s">
        <v>258</v>
      </c>
      <c r="J4171" s="3" t="s">
        <v>215</v>
      </c>
      <c r="K4171" s="3" t="s">
        <v>215</v>
      </c>
      <c r="L4171" s="3" t="s">
        <v>215</v>
      </c>
      <c r="M4171" s="3" t="s">
        <v>215</v>
      </c>
      <c r="N4171" s="3" t="s">
        <v>215</v>
      </c>
      <c r="O4171" s="3" t="s">
        <v>215</v>
      </c>
      <c r="P4171" s="3" t="s">
        <v>215</v>
      </c>
      <c r="Q4171" s="3" t="s">
        <v>215</v>
      </c>
      <c r="R4171" s="3" t="s">
        <v>215</v>
      </c>
      <c r="S4171" s="3" t="s">
        <v>215</v>
      </c>
      <c r="T4171" s="3" t="s">
        <v>215</v>
      </c>
      <c r="U4171" s="3" t="s">
        <v>215</v>
      </c>
      <c r="V4171" s="3" t="s">
        <v>215</v>
      </c>
      <c r="W4171" s="3" t="s">
        <v>215</v>
      </c>
      <c r="X4171" s="3" t="s">
        <v>215</v>
      </c>
      <c r="Y4171" s="3" t="s">
        <v>215</v>
      </c>
      <c r="Z4171" s="3" t="s">
        <v>215</v>
      </c>
      <c r="AA4171" s="3" t="s">
        <v>215</v>
      </c>
      <c r="AB4171" s="3">
        <v>36.387999999999998</v>
      </c>
      <c r="AC4171" s="3">
        <v>35.863</v>
      </c>
      <c r="AD4171" s="3">
        <v>33.710999999999999</v>
      </c>
      <c r="AE4171" s="3">
        <v>32.365000000000002</v>
      </c>
      <c r="AF4171" s="3">
        <v>31.756</v>
      </c>
      <c r="AG4171" s="3">
        <v>31.361000000000001</v>
      </c>
      <c r="AH4171" s="3">
        <v>32.481000000000002</v>
      </c>
      <c r="AI4171" s="3">
        <v>33.484000000000002</v>
      </c>
      <c r="AJ4171" s="3">
        <v>33.409999999999997</v>
      </c>
      <c r="AK4171" s="3">
        <v>33.695</v>
      </c>
      <c r="AL4171" s="3">
        <v>33.463999999999999</v>
      </c>
      <c r="AM4171" s="3">
        <v>35.783999999999999</v>
      </c>
      <c r="AN4171" s="3">
        <v>36.543999999999997</v>
      </c>
      <c r="AO4171" s="3">
        <v>35.64</v>
      </c>
      <c r="AP4171" s="3">
        <v>37.353000000000002</v>
      </c>
      <c r="AQ4171" s="3">
        <v>36.707000000000001</v>
      </c>
      <c r="AR4171" s="3">
        <v>36.128</v>
      </c>
      <c r="AS4171" s="3">
        <v>36.244</v>
      </c>
      <c r="AT4171" s="3">
        <v>36.366999999999997</v>
      </c>
      <c r="AU4171" s="3">
        <v>37.325000000000003</v>
      </c>
      <c r="AV4171" s="3">
        <v>37.002000000000002</v>
      </c>
      <c r="AW4171" s="3">
        <v>35.917000000000002</v>
      </c>
      <c r="AX4171" s="3">
        <v>36.271999999999998</v>
      </c>
      <c r="AY4171" s="3">
        <v>36.018000000000001</v>
      </c>
      <c r="AZ4171" s="3">
        <v>35.866</v>
      </c>
      <c r="BA4171">
        <v>35.71</v>
      </c>
      <c r="BB4171">
        <v>2017</v>
      </c>
    </row>
    <row r="4172" spans="1:54" hidden="1" x14ac:dyDescent="0.2">
      <c r="A4172">
        <v>941</v>
      </c>
      <c r="B4172" t="s">
        <v>468</v>
      </c>
      <c r="C4172" t="s">
        <v>257</v>
      </c>
      <c r="D4172" t="s">
        <v>174</v>
      </c>
      <c r="E4172" t="s">
        <v>255</v>
      </c>
      <c r="F4172" t="s">
        <v>254</v>
      </c>
      <c r="G4172" t="s">
        <v>225</v>
      </c>
      <c r="H4172" t="s">
        <v>222</v>
      </c>
      <c r="I4172" t="s">
        <v>1333</v>
      </c>
      <c r="J4172" s="3" t="s">
        <v>215</v>
      </c>
      <c r="K4172" s="3" t="s">
        <v>215</v>
      </c>
      <c r="L4172" s="3" t="s">
        <v>215</v>
      </c>
      <c r="M4172" s="3" t="s">
        <v>215</v>
      </c>
      <c r="N4172" s="3" t="s">
        <v>215</v>
      </c>
      <c r="O4172" s="3" t="s">
        <v>215</v>
      </c>
      <c r="P4172" s="3" t="s">
        <v>215</v>
      </c>
      <c r="Q4172" s="3" t="s">
        <v>215</v>
      </c>
      <c r="R4172" s="3" t="s">
        <v>215</v>
      </c>
      <c r="S4172" s="3" t="s">
        <v>215</v>
      </c>
      <c r="T4172" s="3" t="s">
        <v>215</v>
      </c>
      <c r="U4172" s="3" t="s">
        <v>215</v>
      </c>
      <c r="V4172" s="3" t="s">
        <v>215</v>
      </c>
      <c r="W4172" s="3" t="s">
        <v>215</v>
      </c>
      <c r="X4172" s="3" t="s">
        <v>215</v>
      </c>
      <c r="Y4172" s="3" t="s">
        <v>215</v>
      </c>
      <c r="Z4172" s="3" t="s">
        <v>215</v>
      </c>
      <c r="AA4172" s="3" t="s">
        <v>215</v>
      </c>
      <c r="AB4172" s="3">
        <v>2.23</v>
      </c>
      <c r="AC4172" s="3">
        <v>2.4649999999999999</v>
      </c>
      <c r="AD4172" s="3">
        <v>2.4809999999999999</v>
      </c>
      <c r="AE4172" s="3">
        <v>2.5630000000000002</v>
      </c>
      <c r="AF4172" s="3">
        <v>2.8769999999999998</v>
      </c>
      <c r="AG4172" s="3">
        <v>3.1480000000000001</v>
      </c>
      <c r="AH4172" s="3">
        <v>3.6989999999999998</v>
      </c>
      <c r="AI4172" s="3">
        <v>4.6920000000000002</v>
      </c>
      <c r="AJ4172" s="3">
        <v>5.7919999999999998</v>
      </c>
      <c r="AK4172" s="3">
        <v>7.4779999999999998</v>
      </c>
      <c r="AL4172" s="3">
        <v>8.9160000000000004</v>
      </c>
      <c r="AM4172" s="3">
        <v>8.0559999999999992</v>
      </c>
      <c r="AN4172" s="3">
        <v>7.718</v>
      </c>
      <c r="AO4172" s="3">
        <v>7.883</v>
      </c>
      <c r="AP4172" s="3">
        <v>8.1370000000000005</v>
      </c>
      <c r="AQ4172" s="3">
        <v>8.4920000000000009</v>
      </c>
      <c r="AR4172" s="3">
        <v>8.93</v>
      </c>
      <c r="AS4172" s="3">
        <v>9.1880000000000006</v>
      </c>
      <c r="AT4172" s="3">
        <v>9.1649999999999991</v>
      </c>
      <c r="AU4172" s="3">
        <v>10.029</v>
      </c>
      <c r="AV4172" s="3">
        <v>10.868</v>
      </c>
      <c r="AW4172" s="3">
        <v>11.33</v>
      </c>
      <c r="AX4172" s="3">
        <v>11.964</v>
      </c>
      <c r="AY4172" s="3">
        <v>12.497999999999999</v>
      </c>
      <c r="AZ4172" s="3">
        <v>13.115</v>
      </c>
      <c r="BA4172">
        <v>13.734999999999999</v>
      </c>
      <c r="BB4172">
        <v>2017</v>
      </c>
    </row>
    <row r="4173" spans="1:54" hidden="1" x14ac:dyDescent="0.2">
      <c r="A4173">
        <v>941</v>
      </c>
      <c r="B4173" t="s">
        <v>468</v>
      </c>
      <c r="C4173" t="s">
        <v>256</v>
      </c>
      <c r="D4173" t="s">
        <v>174</v>
      </c>
      <c r="E4173" t="s">
        <v>255</v>
      </c>
      <c r="F4173" t="s">
        <v>254</v>
      </c>
      <c r="G4173" t="s">
        <v>217</v>
      </c>
      <c r="I4173" t="s">
        <v>253</v>
      </c>
      <c r="J4173" s="3" t="s">
        <v>215</v>
      </c>
      <c r="K4173" s="3" t="s">
        <v>215</v>
      </c>
      <c r="L4173" s="3" t="s">
        <v>215</v>
      </c>
      <c r="M4173" s="3" t="s">
        <v>215</v>
      </c>
      <c r="N4173" s="3" t="s">
        <v>215</v>
      </c>
      <c r="O4173" s="3" t="s">
        <v>215</v>
      </c>
      <c r="P4173" s="3" t="s">
        <v>215</v>
      </c>
      <c r="Q4173" s="3" t="s">
        <v>215</v>
      </c>
      <c r="R4173" s="3" t="s">
        <v>215</v>
      </c>
      <c r="S4173" s="3" t="s">
        <v>215</v>
      </c>
      <c r="T4173" s="3" t="s">
        <v>215</v>
      </c>
      <c r="U4173" s="3" t="s">
        <v>215</v>
      </c>
      <c r="V4173" s="3" t="s">
        <v>215</v>
      </c>
      <c r="W4173" s="3" t="s">
        <v>215</v>
      </c>
      <c r="X4173" s="3" t="s">
        <v>215</v>
      </c>
      <c r="Y4173" s="3" t="s">
        <v>215</v>
      </c>
      <c r="Z4173" s="3" t="s">
        <v>215</v>
      </c>
      <c r="AA4173" s="3" t="s">
        <v>215</v>
      </c>
      <c r="AB4173" s="3">
        <v>37.027000000000001</v>
      </c>
      <c r="AC4173" s="3">
        <v>39.305999999999997</v>
      </c>
      <c r="AD4173" s="3">
        <v>36.219000000000001</v>
      </c>
      <c r="AE4173" s="3">
        <v>34.353000000000002</v>
      </c>
      <c r="AF4173" s="3">
        <v>34.262999999999998</v>
      </c>
      <c r="AG4173" s="3">
        <v>32.954999999999998</v>
      </c>
      <c r="AH4173" s="3">
        <v>33.478000000000002</v>
      </c>
      <c r="AI4173" s="3">
        <v>34.509</v>
      </c>
      <c r="AJ4173" s="3">
        <v>33.868000000000002</v>
      </c>
      <c r="AK4173" s="3">
        <v>33.098999999999997</v>
      </c>
      <c r="AL4173" s="3">
        <v>36.616</v>
      </c>
      <c r="AM4173" s="3">
        <v>42.789000000000001</v>
      </c>
      <c r="AN4173" s="3">
        <v>43.024000000000001</v>
      </c>
      <c r="AO4173" s="3">
        <v>38.828000000000003</v>
      </c>
      <c r="AP4173" s="3">
        <v>37.177999999999997</v>
      </c>
      <c r="AQ4173" s="3">
        <v>37.267000000000003</v>
      </c>
      <c r="AR4173" s="3">
        <v>37.81</v>
      </c>
      <c r="AS4173" s="3">
        <v>37.78</v>
      </c>
      <c r="AT4173" s="3">
        <v>36.768999999999998</v>
      </c>
      <c r="AU4173" s="3">
        <v>37.35</v>
      </c>
      <c r="AV4173" s="3">
        <v>37.515999999999998</v>
      </c>
      <c r="AW4173" s="3">
        <v>36.786999999999999</v>
      </c>
      <c r="AX4173" s="3">
        <v>36.67</v>
      </c>
      <c r="AY4173" s="3">
        <v>36.246000000000002</v>
      </c>
      <c r="AZ4173" s="3">
        <v>36.061</v>
      </c>
      <c r="BA4173">
        <v>35.874000000000002</v>
      </c>
      <c r="BB4173">
        <v>2017</v>
      </c>
    </row>
    <row r="4174" spans="1:54" hidden="1" x14ac:dyDescent="0.2">
      <c r="A4174">
        <v>941</v>
      </c>
      <c r="B4174" t="s">
        <v>468</v>
      </c>
      <c r="C4174" t="s">
        <v>252</v>
      </c>
      <c r="D4174" t="s">
        <v>174</v>
      </c>
      <c r="E4174" t="s">
        <v>250</v>
      </c>
      <c r="F4174" t="s">
        <v>249</v>
      </c>
      <c r="G4174" t="s">
        <v>225</v>
      </c>
      <c r="H4174" t="s">
        <v>222</v>
      </c>
      <c r="I4174" t="s">
        <v>1333</v>
      </c>
      <c r="J4174" s="3" t="s">
        <v>215</v>
      </c>
      <c r="K4174" s="3" t="s">
        <v>215</v>
      </c>
      <c r="L4174" s="3" t="s">
        <v>215</v>
      </c>
      <c r="M4174" s="3" t="s">
        <v>215</v>
      </c>
      <c r="N4174" s="3" t="s">
        <v>215</v>
      </c>
      <c r="O4174" s="3" t="s">
        <v>215</v>
      </c>
      <c r="P4174" s="3" t="s">
        <v>215</v>
      </c>
      <c r="Q4174" s="3" t="s">
        <v>215</v>
      </c>
      <c r="R4174" s="3" t="s">
        <v>215</v>
      </c>
      <c r="S4174" s="3" t="s">
        <v>215</v>
      </c>
      <c r="T4174" s="3" t="s">
        <v>215</v>
      </c>
      <c r="U4174" s="3" t="s">
        <v>215</v>
      </c>
      <c r="V4174" s="3" t="s">
        <v>215</v>
      </c>
      <c r="W4174" s="3" t="s">
        <v>215</v>
      </c>
      <c r="X4174" s="3" t="s">
        <v>215</v>
      </c>
      <c r="Y4174" s="3" t="s">
        <v>215</v>
      </c>
      <c r="Z4174" s="3" t="s">
        <v>215</v>
      </c>
      <c r="AA4174" s="3" t="s">
        <v>215</v>
      </c>
      <c r="AB4174" s="3">
        <v>-3.9E-2</v>
      </c>
      <c r="AC4174" s="3">
        <v>-0.216</v>
      </c>
      <c r="AD4174" s="3">
        <v>-0.17199999999999999</v>
      </c>
      <c r="AE4174" s="3">
        <v>-0.14799999999999999</v>
      </c>
      <c r="AF4174" s="3">
        <v>-0.21099999999999999</v>
      </c>
      <c r="AG4174" s="3">
        <v>-0.152</v>
      </c>
      <c r="AH4174" s="3">
        <v>-0.11</v>
      </c>
      <c r="AI4174" s="3">
        <v>-0.13900000000000001</v>
      </c>
      <c r="AJ4174" s="3">
        <v>-7.8E-2</v>
      </c>
      <c r="AK4174" s="3">
        <v>0.13500000000000001</v>
      </c>
      <c r="AL4174" s="3">
        <v>-0.76700000000000002</v>
      </c>
      <c r="AM4174" s="3">
        <v>-1.319</v>
      </c>
      <c r="AN4174" s="3">
        <v>-1.1619999999999999</v>
      </c>
      <c r="AO4174" s="3">
        <v>-0.64700000000000002</v>
      </c>
      <c r="AP4174" s="3">
        <v>3.7999999999999999E-2</v>
      </c>
      <c r="AQ4174" s="3">
        <v>-0.128</v>
      </c>
      <c r="AR4174" s="3">
        <v>-0.39700000000000002</v>
      </c>
      <c r="AS4174" s="3">
        <v>-0.373</v>
      </c>
      <c r="AT4174" s="3">
        <v>-0.1</v>
      </c>
      <c r="AU4174" s="3">
        <v>-7.0000000000000001E-3</v>
      </c>
      <c r="AV4174" s="3">
        <v>-0.14899999999999999</v>
      </c>
      <c r="AW4174" s="3">
        <v>-0.26800000000000002</v>
      </c>
      <c r="AX4174" s="3">
        <v>-0.13</v>
      </c>
      <c r="AY4174" s="3">
        <v>-7.9000000000000001E-2</v>
      </c>
      <c r="AZ4174" s="3">
        <v>-7.0999999999999994E-2</v>
      </c>
      <c r="BA4174">
        <v>-6.3E-2</v>
      </c>
      <c r="BB4174">
        <v>2017</v>
      </c>
    </row>
    <row r="4175" spans="1:54" hidden="1" x14ac:dyDescent="0.2">
      <c r="A4175">
        <v>941</v>
      </c>
      <c r="B4175" t="s">
        <v>468</v>
      </c>
      <c r="C4175" t="s">
        <v>251</v>
      </c>
      <c r="D4175" t="s">
        <v>174</v>
      </c>
      <c r="E4175" t="s">
        <v>250</v>
      </c>
      <c r="F4175" t="s">
        <v>249</v>
      </c>
      <c r="G4175" t="s">
        <v>217</v>
      </c>
      <c r="I4175" t="s">
        <v>248</v>
      </c>
      <c r="J4175" s="3" t="s">
        <v>215</v>
      </c>
      <c r="K4175" s="3" t="s">
        <v>215</v>
      </c>
      <c r="L4175" s="3" t="s">
        <v>215</v>
      </c>
      <c r="M4175" s="3" t="s">
        <v>215</v>
      </c>
      <c r="N4175" s="3" t="s">
        <v>215</v>
      </c>
      <c r="O4175" s="3" t="s">
        <v>215</v>
      </c>
      <c r="P4175" s="3" t="s">
        <v>215</v>
      </c>
      <c r="Q4175" s="3" t="s">
        <v>215</v>
      </c>
      <c r="R4175" s="3" t="s">
        <v>215</v>
      </c>
      <c r="S4175" s="3" t="s">
        <v>215</v>
      </c>
      <c r="T4175" s="3" t="s">
        <v>215</v>
      </c>
      <c r="U4175" s="3" t="s">
        <v>215</v>
      </c>
      <c r="V4175" s="3" t="s">
        <v>215</v>
      </c>
      <c r="W4175" s="3" t="s">
        <v>215</v>
      </c>
      <c r="X4175" s="3" t="s">
        <v>215</v>
      </c>
      <c r="Y4175" s="3" t="s">
        <v>215</v>
      </c>
      <c r="Z4175" s="3" t="s">
        <v>215</v>
      </c>
      <c r="AA4175" s="3" t="s">
        <v>215</v>
      </c>
      <c r="AB4175" s="3">
        <v>-0.64</v>
      </c>
      <c r="AC4175" s="3">
        <v>-3.4430000000000001</v>
      </c>
      <c r="AD4175" s="3">
        <v>-2.508</v>
      </c>
      <c r="AE4175" s="3">
        <v>-1.988</v>
      </c>
      <c r="AF4175" s="3">
        <v>-2.508</v>
      </c>
      <c r="AG4175" s="3">
        <v>-1.595</v>
      </c>
      <c r="AH4175" s="3">
        <v>-0.996</v>
      </c>
      <c r="AI4175" s="3">
        <v>-1.0249999999999999</v>
      </c>
      <c r="AJ4175" s="3">
        <v>-0.45900000000000002</v>
      </c>
      <c r="AK4175" s="3">
        <v>0.59699999999999998</v>
      </c>
      <c r="AL4175" s="3">
        <v>-3.1509999999999998</v>
      </c>
      <c r="AM4175" s="3">
        <v>-7.0049999999999999</v>
      </c>
      <c r="AN4175" s="3">
        <v>-6.48</v>
      </c>
      <c r="AO4175" s="3">
        <v>-3.1869999999999998</v>
      </c>
      <c r="AP4175" s="3">
        <v>0.17499999999999999</v>
      </c>
      <c r="AQ4175" s="3">
        <v>-0.56000000000000005</v>
      </c>
      <c r="AR4175" s="3">
        <v>-1.6819999999999999</v>
      </c>
      <c r="AS4175" s="3">
        <v>-1.536</v>
      </c>
      <c r="AT4175" s="3">
        <v>-0.40200000000000002</v>
      </c>
      <c r="AU4175" s="3">
        <v>-2.5000000000000001E-2</v>
      </c>
      <c r="AV4175" s="3">
        <v>-0.51400000000000001</v>
      </c>
      <c r="AW4175" s="3">
        <v>-0.87</v>
      </c>
      <c r="AX4175" s="3">
        <v>-0.39800000000000002</v>
      </c>
      <c r="AY4175" s="3">
        <v>-0.22900000000000001</v>
      </c>
      <c r="AZ4175" s="3">
        <v>-0.19500000000000001</v>
      </c>
      <c r="BA4175">
        <v>-0.16400000000000001</v>
      </c>
      <c r="BB4175">
        <v>2017</v>
      </c>
    </row>
    <row r="4176" spans="1:54" hidden="1" x14ac:dyDescent="0.2">
      <c r="A4176">
        <v>941</v>
      </c>
      <c r="B4176" t="s">
        <v>468</v>
      </c>
      <c r="C4176" t="s">
        <v>247</v>
      </c>
      <c r="D4176" t="s">
        <v>174</v>
      </c>
      <c r="E4176" t="s">
        <v>245</v>
      </c>
      <c r="F4176" t="s">
        <v>244</v>
      </c>
      <c r="G4176" t="s">
        <v>225</v>
      </c>
      <c r="H4176" t="s">
        <v>222</v>
      </c>
      <c r="I4176" t="s">
        <v>1333</v>
      </c>
      <c r="J4176" s="3" t="s">
        <v>215</v>
      </c>
      <c r="K4176" s="3" t="s">
        <v>215</v>
      </c>
      <c r="L4176" s="3" t="s">
        <v>215</v>
      </c>
      <c r="M4176" s="3" t="s">
        <v>215</v>
      </c>
      <c r="N4176" s="3" t="s">
        <v>215</v>
      </c>
      <c r="O4176" s="3" t="s">
        <v>215</v>
      </c>
      <c r="P4176" s="3" t="s">
        <v>215</v>
      </c>
      <c r="Q4176" s="3" t="s">
        <v>215</v>
      </c>
      <c r="R4176" s="3" t="s">
        <v>215</v>
      </c>
      <c r="S4176" s="3" t="s">
        <v>215</v>
      </c>
      <c r="T4176" s="3" t="s">
        <v>215</v>
      </c>
      <c r="U4176" s="3" t="s">
        <v>215</v>
      </c>
      <c r="V4176" s="3" t="s">
        <v>215</v>
      </c>
      <c r="W4176" s="3" t="s">
        <v>215</v>
      </c>
      <c r="X4176" s="3" t="s">
        <v>215</v>
      </c>
      <c r="Y4176" s="3" t="s">
        <v>215</v>
      </c>
      <c r="Z4176" s="3" t="s">
        <v>215</v>
      </c>
      <c r="AA4176" s="3" t="s">
        <v>215</v>
      </c>
      <c r="AB4176" s="3" t="s">
        <v>215</v>
      </c>
      <c r="AC4176" s="3" t="s">
        <v>215</v>
      </c>
      <c r="AD4176" s="3" t="s">
        <v>215</v>
      </c>
      <c r="AE4176" s="3" t="s">
        <v>215</v>
      </c>
      <c r="AF4176" s="3" t="s">
        <v>215</v>
      </c>
      <c r="AG4176" s="3">
        <v>-8.5000000000000006E-2</v>
      </c>
      <c r="AH4176" s="3">
        <v>-0.122</v>
      </c>
      <c r="AI4176" s="3">
        <v>-0.16200000000000001</v>
      </c>
      <c r="AJ4176" s="3">
        <v>-0.23400000000000001</v>
      </c>
      <c r="AK4176" s="3">
        <v>-0.217</v>
      </c>
      <c r="AL4176" s="3">
        <v>-1.0209999999999999</v>
      </c>
      <c r="AM4176" s="3">
        <v>-0.495</v>
      </c>
      <c r="AN4176" s="3">
        <v>-0.51400000000000001</v>
      </c>
      <c r="AO4176" s="3">
        <v>-0.34300000000000003</v>
      </c>
      <c r="AP4176" s="3">
        <v>0.20599999999999999</v>
      </c>
      <c r="AQ4176" s="3">
        <v>-0.219</v>
      </c>
      <c r="AR4176" s="3">
        <v>-0.36199999999999999</v>
      </c>
      <c r="AS4176" s="3">
        <v>-0.34599999999999997</v>
      </c>
      <c r="AT4176" s="3">
        <v>-3.4000000000000002E-2</v>
      </c>
      <c r="AU4176" s="3">
        <v>-4.7E-2</v>
      </c>
      <c r="AV4176" s="3">
        <v>-0.22600000000000001</v>
      </c>
      <c r="AW4176" s="3">
        <v>-0.315</v>
      </c>
      <c r="AX4176" s="3">
        <v>-0.155</v>
      </c>
      <c r="AY4176" s="3">
        <v>-9.1999999999999998E-2</v>
      </c>
      <c r="AZ4176" s="3">
        <v>-7.0999999999999994E-2</v>
      </c>
      <c r="BA4176">
        <v>-6.3E-2</v>
      </c>
      <c r="BB4176">
        <v>2017</v>
      </c>
    </row>
    <row r="4177" spans="1:54" hidden="1" x14ac:dyDescent="0.2">
      <c r="A4177">
        <v>941</v>
      </c>
      <c r="B4177" t="s">
        <v>468</v>
      </c>
      <c r="C4177" t="s">
        <v>246</v>
      </c>
      <c r="D4177" t="s">
        <v>174</v>
      </c>
      <c r="E4177" t="s">
        <v>245</v>
      </c>
      <c r="F4177" t="s">
        <v>244</v>
      </c>
      <c r="G4177" t="s">
        <v>243</v>
      </c>
      <c r="I4177" t="s">
        <v>362</v>
      </c>
      <c r="J4177" s="3" t="s">
        <v>215</v>
      </c>
      <c r="K4177" s="3" t="s">
        <v>215</v>
      </c>
      <c r="L4177" s="3" t="s">
        <v>215</v>
      </c>
      <c r="M4177" s="3" t="s">
        <v>215</v>
      </c>
      <c r="N4177" s="3" t="s">
        <v>215</v>
      </c>
      <c r="O4177" s="3" t="s">
        <v>215</v>
      </c>
      <c r="P4177" s="3" t="s">
        <v>215</v>
      </c>
      <c r="Q4177" s="3" t="s">
        <v>215</v>
      </c>
      <c r="R4177" s="3" t="s">
        <v>215</v>
      </c>
      <c r="S4177" s="3" t="s">
        <v>215</v>
      </c>
      <c r="T4177" s="3" t="s">
        <v>215</v>
      </c>
      <c r="U4177" s="3" t="s">
        <v>215</v>
      </c>
      <c r="V4177" s="3" t="s">
        <v>215</v>
      </c>
      <c r="W4177" s="3" t="s">
        <v>215</v>
      </c>
      <c r="X4177" s="3" t="s">
        <v>215</v>
      </c>
      <c r="Y4177" s="3" t="s">
        <v>215</v>
      </c>
      <c r="Z4177" s="3" t="s">
        <v>215</v>
      </c>
      <c r="AA4177" s="3" t="s">
        <v>215</v>
      </c>
      <c r="AB4177" s="3" t="s">
        <v>215</v>
      </c>
      <c r="AC4177" s="3" t="s">
        <v>215</v>
      </c>
      <c r="AD4177" s="3" t="s">
        <v>215</v>
      </c>
      <c r="AE4177" s="3" t="s">
        <v>215</v>
      </c>
      <c r="AF4177" s="3" t="s">
        <v>215</v>
      </c>
      <c r="AG4177" s="3">
        <v>-0.874</v>
      </c>
      <c r="AH4177" s="3">
        <v>-1.109</v>
      </c>
      <c r="AI4177" s="3">
        <v>-1.1990000000000001</v>
      </c>
      <c r="AJ4177" s="3">
        <v>-1.41</v>
      </c>
      <c r="AK4177" s="3">
        <v>-1.0089999999999999</v>
      </c>
      <c r="AL4177" s="3">
        <v>-4.3369999999999997</v>
      </c>
      <c r="AM4177" s="3">
        <v>-2.274</v>
      </c>
      <c r="AN4177" s="3">
        <v>-2.5169999999999999</v>
      </c>
      <c r="AO4177" s="3">
        <v>-1.59</v>
      </c>
      <c r="AP4177" s="3">
        <v>0.92</v>
      </c>
      <c r="AQ4177" s="3">
        <v>-0.95499999999999996</v>
      </c>
      <c r="AR4177" s="3">
        <v>-1.5249999999999999</v>
      </c>
      <c r="AS4177" s="3">
        <v>-1.417</v>
      </c>
      <c r="AT4177" s="3">
        <v>-0.13500000000000001</v>
      </c>
      <c r="AU4177" s="3">
        <v>-0.17699999999999999</v>
      </c>
      <c r="AV4177" s="3">
        <v>-0.78500000000000003</v>
      </c>
      <c r="AW4177" s="3">
        <v>-1.026</v>
      </c>
      <c r="AX4177" s="3">
        <v>-0.47499999999999998</v>
      </c>
      <c r="AY4177" s="3">
        <v>-0.26700000000000002</v>
      </c>
      <c r="AZ4177" s="3">
        <v>-0.19500000000000001</v>
      </c>
      <c r="BA4177">
        <v>-0.16400000000000001</v>
      </c>
      <c r="BB4177">
        <v>2017</v>
      </c>
    </row>
    <row r="4178" spans="1:54" hidden="1" x14ac:dyDescent="0.2">
      <c r="A4178">
        <v>941</v>
      </c>
      <c r="B4178" t="s">
        <v>468</v>
      </c>
      <c r="C4178" t="s">
        <v>242</v>
      </c>
      <c r="D4178" t="s">
        <v>174</v>
      </c>
      <c r="E4178" t="s">
        <v>240</v>
      </c>
      <c r="F4178" t="s">
        <v>239</v>
      </c>
      <c r="G4178" t="s">
        <v>225</v>
      </c>
      <c r="H4178" t="s">
        <v>222</v>
      </c>
      <c r="I4178" t="s">
        <v>1333</v>
      </c>
      <c r="J4178" s="3" t="s">
        <v>215</v>
      </c>
      <c r="K4178" s="3" t="s">
        <v>215</v>
      </c>
      <c r="L4178" s="3" t="s">
        <v>215</v>
      </c>
      <c r="M4178" s="3" t="s">
        <v>215</v>
      </c>
      <c r="N4178" s="3" t="s">
        <v>215</v>
      </c>
      <c r="O4178" s="3" t="s">
        <v>215</v>
      </c>
      <c r="P4178" s="3" t="s">
        <v>215</v>
      </c>
      <c r="Q4178" s="3" t="s">
        <v>215</v>
      </c>
      <c r="R4178" s="3" t="s">
        <v>215</v>
      </c>
      <c r="S4178" s="3" t="s">
        <v>215</v>
      </c>
      <c r="T4178" s="3" t="s">
        <v>215</v>
      </c>
      <c r="U4178" s="3" t="s">
        <v>215</v>
      </c>
      <c r="V4178" s="3" t="s">
        <v>215</v>
      </c>
      <c r="W4178" s="3" t="s">
        <v>215</v>
      </c>
      <c r="X4178" s="3" t="s">
        <v>215</v>
      </c>
      <c r="Y4178" s="3" t="s">
        <v>215</v>
      </c>
      <c r="Z4178" s="3" t="s">
        <v>215</v>
      </c>
      <c r="AA4178" s="3" t="s">
        <v>215</v>
      </c>
      <c r="AB4178" s="3">
        <v>2E-3</v>
      </c>
      <c r="AC4178" s="3">
        <v>-0.17399999999999999</v>
      </c>
      <c r="AD4178" s="3">
        <v>-0.106</v>
      </c>
      <c r="AE4178" s="3">
        <v>-0.08</v>
      </c>
      <c r="AF4178" s="3">
        <v>-0.14399999999999999</v>
      </c>
      <c r="AG4178" s="3">
        <v>-7.9000000000000001E-2</v>
      </c>
      <c r="AH4178" s="3">
        <v>-3.2000000000000001E-2</v>
      </c>
      <c r="AI4178" s="3">
        <v>-6.4000000000000001E-2</v>
      </c>
      <c r="AJ4178" s="3">
        <v>3.0000000000000001E-3</v>
      </c>
      <c r="AK4178" s="3">
        <v>0.20799999999999999</v>
      </c>
      <c r="AL4178" s="3">
        <v>-0.67600000000000005</v>
      </c>
      <c r="AM4178" s="3">
        <v>-1.1040000000000001</v>
      </c>
      <c r="AN4178" s="3">
        <v>-0.90700000000000003</v>
      </c>
      <c r="AO4178" s="3">
        <v>-0.35699999999999998</v>
      </c>
      <c r="AP4178" s="3">
        <v>0.372</v>
      </c>
      <c r="AQ4178" s="3">
        <v>0.20100000000000001</v>
      </c>
      <c r="AR4178" s="3">
        <v>-4.7E-2</v>
      </c>
      <c r="AS4178" s="3">
        <v>6.2E-2</v>
      </c>
      <c r="AT4178" s="3">
        <v>0.20799999999999999</v>
      </c>
      <c r="AU4178" s="3">
        <v>0.29199999999999998</v>
      </c>
      <c r="AV4178" s="3">
        <v>0.129</v>
      </c>
      <c r="AW4178" s="3">
        <v>1.4999999999999999E-2</v>
      </c>
      <c r="AX4178" s="3">
        <v>0.187</v>
      </c>
      <c r="AY4178" s="3">
        <v>0.218</v>
      </c>
      <c r="AZ4178" s="3">
        <v>0.23</v>
      </c>
      <c r="BA4178">
        <v>0.24099999999999999</v>
      </c>
      <c r="BB4178">
        <v>2017</v>
      </c>
    </row>
    <row r="4179" spans="1:54" hidden="1" x14ac:dyDescent="0.2">
      <c r="A4179">
        <v>941</v>
      </c>
      <c r="B4179" t="s">
        <v>468</v>
      </c>
      <c r="C4179" t="s">
        <v>241</v>
      </c>
      <c r="D4179" t="s">
        <v>174</v>
      </c>
      <c r="E4179" t="s">
        <v>240</v>
      </c>
      <c r="F4179" t="s">
        <v>239</v>
      </c>
      <c r="G4179" t="s">
        <v>217</v>
      </c>
      <c r="I4179" t="s">
        <v>238</v>
      </c>
      <c r="J4179" s="3" t="s">
        <v>215</v>
      </c>
      <c r="K4179" s="3" t="s">
        <v>215</v>
      </c>
      <c r="L4179" s="3" t="s">
        <v>215</v>
      </c>
      <c r="M4179" s="3" t="s">
        <v>215</v>
      </c>
      <c r="N4179" s="3" t="s">
        <v>215</v>
      </c>
      <c r="O4179" s="3" t="s">
        <v>215</v>
      </c>
      <c r="P4179" s="3" t="s">
        <v>215</v>
      </c>
      <c r="Q4179" s="3" t="s">
        <v>215</v>
      </c>
      <c r="R4179" s="3" t="s">
        <v>215</v>
      </c>
      <c r="S4179" s="3" t="s">
        <v>215</v>
      </c>
      <c r="T4179" s="3" t="s">
        <v>215</v>
      </c>
      <c r="U4179" s="3" t="s">
        <v>215</v>
      </c>
      <c r="V4179" s="3" t="s">
        <v>215</v>
      </c>
      <c r="W4179" s="3" t="s">
        <v>215</v>
      </c>
      <c r="X4179" s="3" t="s">
        <v>215</v>
      </c>
      <c r="Y4179" s="3" t="s">
        <v>215</v>
      </c>
      <c r="Z4179" s="3" t="s">
        <v>215</v>
      </c>
      <c r="AA4179" s="3" t="s">
        <v>215</v>
      </c>
      <c r="AB4179" s="3">
        <v>2.9000000000000001E-2</v>
      </c>
      <c r="AC4179" s="3">
        <v>-2.7679999999999998</v>
      </c>
      <c r="AD4179" s="3">
        <v>-1.542</v>
      </c>
      <c r="AE4179" s="3">
        <v>-1.073</v>
      </c>
      <c r="AF4179" s="3">
        <v>-1.716</v>
      </c>
      <c r="AG4179" s="3">
        <v>-0.83</v>
      </c>
      <c r="AH4179" s="3">
        <v>-0.28699999999999998</v>
      </c>
      <c r="AI4179" s="3">
        <v>-0.47099999999999997</v>
      </c>
      <c r="AJ4179" s="3">
        <v>1.9E-2</v>
      </c>
      <c r="AK4179" s="3">
        <v>0.92200000000000004</v>
      </c>
      <c r="AL4179" s="3">
        <v>-2.7770000000000001</v>
      </c>
      <c r="AM4179" s="3">
        <v>-5.867</v>
      </c>
      <c r="AN4179" s="3">
        <v>-5.056</v>
      </c>
      <c r="AO4179" s="3">
        <v>-1.758</v>
      </c>
      <c r="AP4179" s="3">
        <v>1.7010000000000001</v>
      </c>
      <c r="AQ4179" s="3">
        <v>0.88400000000000001</v>
      </c>
      <c r="AR4179" s="3">
        <v>-0.19800000000000001</v>
      </c>
      <c r="AS4179" s="3">
        <v>0.25600000000000001</v>
      </c>
      <c r="AT4179" s="3">
        <v>0.83599999999999997</v>
      </c>
      <c r="AU4179" s="3">
        <v>1.0860000000000001</v>
      </c>
      <c r="AV4179" s="3">
        <v>0.44600000000000001</v>
      </c>
      <c r="AW4179" s="3">
        <v>0.05</v>
      </c>
      <c r="AX4179" s="3">
        <v>0.57199999999999995</v>
      </c>
      <c r="AY4179" s="3">
        <v>0.63200000000000001</v>
      </c>
      <c r="AZ4179" s="3">
        <v>0.63100000000000001</v>
      </c>
      <c r="BA4179">
        <v>0.629</v>
      </c>
      <c r="BB4179">
        <v>2017</v>
      </c>
    </row>
    <row r="4180" spans="1:54" hidden="1" x14ac:dyDescent="0.2">
      <c r="A4180">
        <v>941</v>
      </c>
      <c r="B4180" t="s">
        <v>468</v>
      </c>
      <c r="C4180" t="s">
        <v>237</v>
      </c>
      <c r="D4180" t="s">
        <v>174</v>
      </c>
      <c r="E4180" t="s">
        <v>235</v>
      </c>
      <c r="F4180" t="s">
        <v>234</v>
      </c>
      <c r="G4180" t="s">
        <v>225</v>
      </c>
      <c r="H4180" t="s">
        <v>222</v>
      </c>
      <c r="I4180" t="s">
        <v>1333</v>
      </c>
      <c r="J4180" s="3" t="s">
        <v>215</v>
      </c>
      <c r="K4180" s="3" t="s">
        <v>215</v>
      </c>
      <c r="L4180" s="3" t="s">
        <v>215</v>
      </c>
      <c r="M4180" s="3" t="s">
        <v>215</v>
      </c>
      <c r="N4180" s="3" t="s">
        <v>215</v>
      </c>
      <c r="O4180" s="3" t="s">
        <v>215</v>
      </c>
      <c r="P4180" s="3" t="s">
        <v>215</v>
      </c>
      <c r="Q4180" s="3" t="s">
        <v>215</v>
      </c>
      <c r="R4180" s="3" t="s">
        <v>215</v>
      </c>
      <c r="S4180" s="3" t="s">
        <v>215</v>
      </c>
      <c r="T4180" s="3" t="s">
        <v>215</v>
      </c>
      <c r="U4180" s="3" t="s">
        <v>215</v>
      </c>
      <c r="V4180" s="3" t="s">
        <v>215</v>
      </c>
      <c r="W4180" s="3" t="s">
        <v>215</v>
      </c>
      <c r="X4180" s="3" t="s">
        <v>215</v>
      </c>
      <c r="Y4180" s="3" t="s">
        <v>215</v>
      </c>
      <c r="Z4180" s="3" t="s">
        <v>215</v>
      </c>
      <c r="AA4180" s="3" t="s">
        <v>215</v>
      </c>
      <c r="AB4180" s="3" t="s">
        <v>215</v>
      </c>
      <c r="AC4180" s="3" t="s">
        <v>215</v>
      </c>
      <c r="AD4180" s="3">
        <v>0.46</v>
      </c>
      <c r="AE4180" s="3">
        <v>0.51800000000000002</v>
      </c>
      <c r="AF4180" s="3">
        <v>0.64400000000000002</v>
      </c>
      <c r="AG4180" s="3">
        <v>0.79900000000000004</v>
      </c>
      <c r="AH4180" s="3">
        <v>0.94699999999999995</v>
      </c>
      <c r="AI4180" s="3">
        <v>1.079</v>
      </c>
      <c r="AJ4180" s="3">
        <v>0.93600000000000005</v>
      </c>
      <c r="AK4180" s="3">
        <v>0.73299999999999998</v>
      </c>
      <c r="AL4180" s="3">
        <v>1.466</v>
      </c>
      <c r="AM4180" s="3">
        <v>2.8860000000000001</v>
      </c>
      <c r="AN4180" s="3">
        <v>4.0149999999999997</v>
      </c>
      <c r="AO4180" s="3">
        <v>5.24</v>
      </c>
      <c r="AP4180" s="3">
        <v>5.3970000000000002</v>
      </c>
      <c r="AQ4180" s="3">
        <v>5.9390000000000001</v>
      </c>
      <c r="AR4180" s="3">
        <v>6.4119999999999999</v>
      </c>
      <c r="AS4180" s="3">
        <v>7.0890000000000004</v>
      </c>
      <c r="AT4180" s="3">
        <v>6.99</v>
      </c>
      <c r="AU4180" s="3">
        <v>7.2279999999999998</v>
      </c>
      <c r="AV4180" s="3">
        <v>7.4050000000000002</v>
      </c>
      <c r="AW4180" s="3">
        <v>7.7039999999999997</v>
      </c>
      <c r="AX4180" s="3">
        <v>7.867</v>
      </c>
      <c r="AY4180" s="3">
        <v>7.98</v>
      </c>
      <c r="AZ4180" s="3">
        <v>8.0869999999999997</v>
      </c>
      <c r="BA4180">
        <v>8.1880000000000006</v>
      </c>
      <c r="BB4180">
        <v>2017</v>
      </c>
    </row>
    <row r="4181" spans="1:54" hidden="1" x14ac:dyDescent="0.2">
      <c r="A4181">
        <v>941</v>
      </c>
      <c r="B4181" t="s">
        <v>468</v>
      </c>
      <c r="C4181" t="s">
        <v>236</v>
      </c>
      <c r="D4181" t="s">
        <v>174</v>
      </c>
      <c r="E4181" t="s">
        <v>235</v>
      </c>
      <c r="F4181" t="s">
        <v>234</v>
      </c>
      <c r="G4181" t="s">
        <v>217</v>
      </c>
      <c r="I4181" t="s">
        <v>354</v>
      </c>
      <c r="J4181" s="3" t="s">
        <v>215</v>
      </c>
      <c r="K4181" s="3" t="s">
        <v>215</v>
      </c>
      <c r="L4181" s="3" t="s">
        <v>215</v>
      </c>
      <c r="M4181" s="3" t="s">
        <v>215</v>
      </c>
      <c r="N4181" s="3" t="s">
        <v>215</v>
      </c>
      <c r="O4181" s="3" t="s">
        <v>215</v>
      </c>
      <c r="P4181" s="3" t="s">
        <v>215</v>
      </c>
      <c r="Q4181" s="3" t="s">
        <v>215</v>
      </c>
      <c r="R4181" s="3" t="s">
        <v>215</v>
      </c>
      <c r="S4181" s="3" t="s">
        <v>215</v>
      </c>
      <c r="T4181" s="3" t="s">
        <v>215</v>
      </c>
      <c r="U4181" s="3" t="s">
        <v>215</v>
      </c>
      <c r="V4181" s="3" t="s">
        <v>215</v>
      </c>
      <c r="W4181" s="3" t="s">
        <v>215</v>
      </c>
      <c r="X4181" s="3" t="s">
        <v>215</v>
      </c>
      <c r="Y4181" s="3" t="s">
        <v>215</v>
      </c>
      <c r="Z4181" s="3" t="s">
        <v>215</v>
      </c>
      <c r="AA4181" s="3" t="s">
        <v>215</v>
      </c>
      <c r="AB4181" s="3" t="s">
        <v>215</v>
      </c>
      <c r="AC4181" s="3" t="s">
        <v>215</v>
      </c>
      <c r="AD4181" s="3">
        <v>6.7210000000000001</v>
      </c>
      <c r="AE4181" s="3">
        <v>6.9409999999999998</v>
      </c>
      <c r="AF4181" s="3">
        <v>7.673</v>
      </c>
      <c r="AG4181" s="3">
        <v>8.3640000000000008</v>
      </c>
      <c r="AH4181" s="3">
        <v>8.5739999999999998</v>
      </c>
      <c r="AI4181" s="3">
        <v>7.9359999999999999</v>
      </c>
      <c r="AJ4181" s="3">
        <v>5.4710000000000001</v>
      </c>
      <c r="AK4181" s="3">
        <v>3.246</v>
      </c>
      <c r="AL4181" s="3">
        <v>6.0209999999999999</v>
      </c>
      <c r="AM4181" s="3">
        <v>15.329000000000001</v>
      </c>
      <c r="AN4181" s="3">
        <v>22.381</v>
      </c>
      <c r="AO4181" s="3">
        <v>25.809000000000001</v>
      </c>
      <c r="AP4181" s="3">
        <v>24.66</v>
      </c>
      <c r="AQ4181" s="3">
        <v>26.064</v>
      </c>
      <c r="AR4181" s="3">
        <v>27.149000000000001</v>
      </c>
      <c r="AS4181" s="3">
        <v>29.15</v>
      </c>
      <c r="AT4181" s="3">
        <v>28.044</v>
      </c>
      <c r="AU4181" s="3">
        <v>26.917999999999999</v>
      </c>
      <c r="AV4181" s="3">
        <v>25.562999999999999</v>
      </c>
      <c r="AW4181" s="3">
        <v>25.013999999999999</v>
      </c>
      <c r="AX4181" s="3">
        <v>24.111999999999998</v>
      </c>
      <c r="AY4181" s="3">
        <v>23.143000000000001</v>
      </c>
      <c r="AZ4181" s="3">
        <v>22.234999999999999</v>
      </c>
      <c r="BA4181">
        <v>21.385000000000002</v>
      </c>
      <c r="BB4181">
        <v>2017</v>
      </c>
    </row>
    <row r="4182" spans="1:54" hidden="1" x14ac:dyDescent="0.2">
      <c r="A4182">
        <v>941</v>
      </c>
      <c r="B4182" t="s">
        <v>468</v>
      </c>
      <c r="C4182" t="s">
        <v>233</v>
      </c>
      <c r="D4182" t="s">
        <v>174</v>
      </c>
      <c r="E4182" t="s">
        <v>231</v>
      </c>
      <c r="F4182" t="s">
        <v>230</v>
      </c>
      <c r="G4182" t="s">
        <v>225</v>
      </c>
      <c r="H4182" t="s">
        <v>222</v>
      </c>
      <c r="I4182" t="s">
        <v>1333</v>
      </c>
      <c r="J4182" s="3" t="s">
        <v>215</v>
      </c>
      <c r="K4182" s="3" t="s">
        <v>215</v>
      </c>
      <c r="L4182" s="3" t="s">
        <v>215</v>
      </c>
      <c r="M4182" s="3" t="s">
        <v>215</v>
      </c>
      <c r="N4182" s="3" t="s">
        <v>215</v>
      </c>
      <c r="O4182" s="3" t="s">
        <v>215</v>
      </c>
      <c r="P4182" s="3" t="s">
        <v>215</v>
      </c>
      <c r="Q4182" s="3" t="s">
        <v>215</v>
      </c>
      <c r="R4182" s="3" t="s">
        <v>215</v>
      </c>
      <c r="S4182" s="3" t="s">
        <v>215</v>
      </c>
      <c r="T4182" s="3" t="s">
        <v>215</v>
      </c>
      <c r="U4182" s="3" t="s">
        <v>215</v>
      </c>
      <c r="V4182" s="3" t="s">
        <v>215</v>
      </c>
      <c r="W4182" s="3" t="s">
        <v>215</v>
      </c>
      <c r="X4182" s="3" t="s">
        <v>215</v>
      </c>
      <c r="Y4182" s="3" t="s">
        <v>215</v>
      </c>
      <c r="Z4182" s="3" t="s">
        <v>215</v>
      </c>
      <c r="AA4182" s="3" t="s">
        <v>215</v>
      </c>
      <c r="AB4182" s="3">
        <v>0.54100000000000004</v>
      </c>
      <c r="AC4182" s="3">
        <v>0.74199999999999999</v>
      </c>
      <c r="AD4182" s="3">
        <v>0.82899999999999996</v>
      </c>
      <c r="AE4182" s="3">
        <v>1.0389999999999999</v>
      </c>
      <c r="AF4182" s="3">
        <v>1.103</v>
      </c>
      <c r="AG4182" s="3">
        <v>1.329</v>
      </c>
      <c r="AH4182" s="3">
        <v>1.5249999999999999</v>
      </c>
      <c r="AI4182" s="3">
        <v>1.5169999999999999</v>
      </c>
      <c r="AJ4182" s="3">
        <v>1.5680000000000001</v>
      </c>
      <c r="AK4182" s="3">
        <v>1.6319999999999999</v>
      </c>
      <c r="AL4182" s="3">
        <v>3.9359999999999999</v>
      </c>
      <c r="AM4182" s="3">
        <v>6.1109999999999998</v>
      </c>
      <c r="AN4182" s="3">
        <v>7.2290000000000001</v>
      </c>
      <c r="AO4182" s="3">
        <v>7.6109999999999998</v>
      </c>
      <c r="AP4182" s="3">
        <v>8.0419999999999998</v>
      </c>
      <c r="AQ4182" s="3">
        <v>8.1660000000000004</v>
      </c>
      <c r="AR4182" s="3">
        <v>9.09</v>
      </c>
      <c r="AS4182" s="3">
        <v>8.4890000000000008</v>
      </c>
      <c r="AT4182" s="3">
        <v>9.32</v>
      </c>
      <c r="AU4182" s="3">
        <v>9.3539999999999992</v>
      </c>
      <c r="AV4182" s="3">
        <v>9.5310000000000006</v>
      </c>
      <c r="AW4182" s="3">
        <v>9.83</v>
      </c>
      <c r="AX4182" s="3">
        <v>9.9920000000000009</v>
      </c>
      <c r="AY4182" s="3">
        <v>10.106</v>
      </c>
      <c r="AZ4182" s="3">
        <v>10.212999999999999</v>
      </c>
      <c r="BA4182">
        <v>10.314</v>
      </c>
      <c r="BB4182">
        <v>2017</v>
      </c>
    </row>
    <row r="4183" spans="1:54" hidden="1" x14ac:dyDescent="0.2">
      <c r="A4183">
        <v>941</v>
      </c>
      <c r="B4183" t="s">
        <v>468</v>
      </c>
      <c r="C4183" t="s">
        <v>232</v>
      </c>
      <c r="D4183" t="s">
        <v>174</v>
      </c>
      <c r="E4183" t="s">
        <v>231</v>
      </c>
      <c r="F4183" t="s">
        <v>230</v>
      </c>
      <c r="G4183" t="s">
        <v>217</v>
      </c>
      <c r="I4183" t="s">
        <v>229</v>
      </c>
      <c r="J4183" s="3" t="s">
        <v>215</v>
      </c>
      <c r="K4183" s="3" t="s">
        <v>215</v>
      </c>
      <c r="L4183" s="3" t="s">
        <v>215</v>
      </c>
      <c r="M4183" s="3" t="s">
        <v>215</v>
      </c>
      <c r="N4183" s="3" t="s">
        <v>215</v>
      </c>
      <c r="O4183" s="3" t="s">
        <v>215</v>
      </c>
      <c r="P4183" s="3" t="s">
        <v>215</v>
      </c>
      <c r="Q4183" s="3" t="s">
        <v>215</v>
      </c>
      <c r="R4183" s="3" t="s">
        <v>215</v>
      </c>
      <c r="S4183" s="3" t="s">
        <v>215</v>
      </c>
      <c r="T4183" s="3" t="s">
        <v>215</v>
      </c>
      <c r="U4183" s="3" t="s">
        <v>215</v>
      </c>
      <c r="V4183" s="3" t="s">
        <v>215</v>
      </c>
      <c r="W4183" s="3" t="s">
        <v>215</v>
      </c>
      <c r="X4183" s="3" t="s">
        <v>215</v>
      </c>
      <c r="Y4183" s="3" t="s">
        <v>215</v>
      </c>
      <c r="Z4183" s="3" t="s">
        <v>215</v>
      </c>
      <c r="AA4183" s="3" t="s">
        <v>215</v>
      </c>
      <c r="AB4183" s="3">
        <v>8.9870000000000001</v>
      </c>
      <c r="AC4183" s="3">
        <v>11.826000000000001</v>
      </c>
      <c r="AD4183" s="3">
        <v>12.103999999999999</v>
      </c>
      <c r="AE4183" s="3">
        <v>13.926</v>
      </c>
      <c r="AF4183" s="3">
        <v>13.14</v>
      </c>
      <c r="AG4183" s="3">
        <v>13.91</v>
      </c>
      <c r="AH4183" s="3">
        <v>13.805</v>
      </c>
      <c r="AI4183" s="3">
        <v>11.157999999999999</v>
      </c>
      <c r="AJ4183" s="3">
        <v>9.1660000000000004</v>
      </c>
      <c r="AK4183" s="3">
        <v>7.2249999999999996</v>
      </c>
      <c r="AL4183" s="3">
        <v>16.161999999999999</v>
      </c>
      <c r="AM4183" s="3">
        <v>32.46</v>
      </c>
      <c r="AN4183" s="3">
        <v>40.302999999999997</v>
      </c>
      <c r="AO4183" s="3">
        <v>37.485999999999997</v>
      </c>
      <c r="AP4183" s="3">
        <v>36.746000000000002</v>
      </c>
      <c r="AQ4183" s="3">
        <v>35.837000000000003</v>
      </c>
      <c r="AR4183" s="3">
        <v>38.488</v>
      </c>
      <c r="AS4183" s="3">
        <v>34.905999999999999</v>
      </c>
      <c r="AT4183" s="3">
        <v>37.39</v>
      </c>
      <c r="AU4183" s="3">
        <v>34.835000000000001</v>
      </c>
      <c r="AV4183" s="3">
        <v>32.901000000000003</v>
      </c>
      <c r="AW4183" s="3">
        <v>31.916</v>
      </c>
      <c r="AX4183" s="3">
        <v>30.628</v>
      </c>
      <c r="AY4183" s="3">
        <v>29.309000000000001</v>
      </c>
      <c r="AZ4183" s="3">
        <v>28.08</v>
      </c>
      <c r="BA4183">
        <v>26.937999999999999</v>
      </c>
      <c r="BB4183">
        <v>2017</v>
      </c>
    </row>
    <row r="4184" spans="1:54" hidden="1" x14ac:dyDescent="0.2">
      <c r="A4184">
        <v>941</v>
      </c>
      <c r="B4184" t="s">
        <v>468</v>
      </c>
      <c r="C4184" t="s">
        <v>228</v>
      </c>
      <c r="D4184" t="s">
        <v>174</v>
      </c>
      <c r="E4184" t="s">
        <v>227</v>
      </c>
      <c r="F4184" t="s">
        <v>226</v>
      </c>
      <c r="G4184" t="s">
        <v>225</v>
      </c>
      <c r="H4184" t="s">
        <v>222</v>
      </c>
      <c r="I4184" t="s">
        <v>1333</v>
      </c>
      <c r="J4184" s="3" t="s">
        <v>215</v>
      </c>
      <c r="K4184" s="3" t="s">
        <v>215</v>
      </c>
      <c r="L4184" s="3" t="s">
        <v>215</v>
      </c>
      <c r="M4184" s="3" t="s">
        <v>215</v>
      </c>
      <c r="N4184" s="3" t="s">
        <v>215</v>
      </c>
      <c r="O4184" s="3" t="s">
        <v>215</v>
      </c>
      <c r="P4184" s="3" t="s">
        <v>215</v>
      </c>
      <c r="Q4184" s="3" t="s">
        <v>215</v>
      </c>
      <c r="R4184" s="3" t="s">
        <v>215</v>
      </c>
      <c r="S4184" s="3" t="s">
        <v>215</v>
      </c>
      <c r="T4184" s="3" t="s">
        <v>215</v>
      </c>
      <c r="U4184" s="3" t="s">
        <v>215</v>
      </c>
      <c r="V4184" s="3">
        <v>1.774</v>
      </c>
      <c r="W4184" s="3">
        <v>2.5910000000000002</v>
      </c>
      <c r="X4184" s="3">
        <v>3.6070000000000002</v>
      </c>
      <c r="Y4184" s="3">
        <v>4.0590000000000002</v>
      </c>
      <c r="Z4184" s="3">
        <v>4.6779999999999999</v>
      </c>
      <c r="AA4184" s="3">
        <v>5.3940000000000001</v>
      </c>
      <c r="AB4184" s="3">
        <v>6.0220000000000002</v>
      </c>
      <c r="AC4184" s="3">
        <v>6.2720000000000002</v>
      </c>
      <c r="AD4184" s="3">
        <v>6.85</v>
      </c>
      <c r="AE4184" s="3">
        <v>7.46</v>
      </c>
      <c r="AF4184" s="3">
        <v>8.3970000000000002</v>
      </c>
      <c r="AG4184" s="3">
        <v>9.5530000000000008</v>
      </c>
      <c r="AH4184" s="3">
        <v>11.048999999999999</v>
      </c>
      <c r="AI4184" s="3">
        <v>13.597</v>
      </c>
      <c r="AJ4184" s="3">
        <v>17.102</v>
      </c>
      <c r="AK4184" s="3">
        <v>22.591999999999999</v>
      </c>
      <c r="AL4184" s="3">
        <v>24.350999999999999</v>
      </c>
      <c r="AM4184" s="3">
        <v>18.827000000000002</v>
      </c>
      <c r="AN4184" s="3">
        <v>17.937999999999999</v>
      </c>
      <c r="AO4184" s="3">
        <v>20.303000000000001</v>
      </c>
      <c r="AP4184" s="3">
        <v>21.885999999999999</v>
      </c>
      <c r="AQ4184" s="3">
        <v>22.786999999999999</v>
      </c>
      <c r="AR4184" s="3">
        <v>23.617999999999999</v>
      </c>
      <c r="AS4184" s="3">
        <v>24.32</v>
      </c>
      <c r="AT4184" s="3">
        <v>24.927</v>
      </c>
      <c r="AU4184" s="3">
        <v>26.850999999999999</v>
      </c>
      <c r="AV4184" s="3">
        <v>28.97</v>
      </c>
      <c r="AW4184" s="3">
        <v>30.798999999999999</v>
      </c>
      <c r="AX4184" s="3">
        <v>32.625</v>
      </c>
      <c r="AY4184" s="3">
        <v>34.479999999999997</v>
      </c>
      <c r="AZ4184" s="3">
        <v>36.369999999999997</v>
      </c>
      <c r="BA4184">
        <v>38.287999999999997</v>
      </c>
      <c r="BB4184">
        <v>2017</v>
      </c>
    </row>
    <row r="4185" spans="1:54" hidden="1" x14ac:dyDescent="0.2">
      <c r="A4185">
        <v>941</v>
      </c>
      <c r="B4185" t="s">
        <v>468</v>
      </c>
      <c r="C4185" t="s">
        <v>224</v>
      </c>
      <c r="D4185" t="s">
        <v>174</v>
      </c>
      <c r="E4185" t="s">
        <v>219</v>
      </c>
      <c r="F4185" t="s">
        <v>218</v>
      </c>
      <c r="G4185" t="s">
        <v>223</v>
      </c>
      <c r="H4185" t="s">
        <v>222</v>
      </c>
      <c r="I4185" t="s">
        <v>1109</v>
      </c>
      <c r="J4185" s="3" t="s">
        <v>215</v>
      </c>
      <c r="K4185" s="3" t="s">
        <v>215</v>
      </c>
      <c r="L4185" s="3" t="s">
        <v>215</v>
      </c>
      <c r="M4185" s="3" t="s">
        <v>215</v>
      </c>
      <c r="N4185" s="3" t="s">
        <v>215</v>
      </c>
      <c r="O4185" s="3" t="s">
        <v>215</v>
      </c>
      <c r="P4185" s="3" t="s">
        <v>215</v>
      </c>
      <c r="Q4185" s="3" t="s">
        <v>215</v>
      </c>
      <c r="R4185" s="3" t="s">
        <v>215</v>
      </c>
      <c r="S4185" s="3" t="s">
        <v>215</v>
      </c>
      <c r="T4185" s="3" t="s">
        <v>215</v>
      </c>
      <c r="U4185" s="3" t="s">
        <v>215</v>
      </c>
      <c r="V4185" s="3">
        <v>0.191</v>
      </c>
      <c r="W4185" s="3">
        <v>0.41699999999999998</v>
      </c>
      <c r="X4185" s="3">
        <v>0.20100000000000001</v>
      </c>
      <c r="Y4185" s="3">
        <v>-1.6E-2</v>
      </c>
      <c r="Z4185" s="3">
        <v>-0.28000000000000003</v>
      </c>
      <c r="AA4185" s="3">
        <v>-0.34499999999999997</v>
      </c>
      <c r="AB4185" s="3">
        <v>-0.65</v>
      </c>
      <c r="AC4185" s="3">
        <v>-0.54400000000000004</v>
      </c>
      <c r="AD4185" s="3">
        <v>-0.375</v>
      </c>
      <c r="AE4185" s="3">
        <v>-0.628</v>
      </c>
      <c r="AF4185" s="3">
        <v>-0.61899999999999999</v>
      </c>
      <c r="AG4185" s="3">
        <v>-0.91500000000000004</v>
      </c>
      <c r="AH4185" s="3">
        <v>-1.768</v>
      </c>
      <c r="AI4185" s="3">
        <v>-2.0070000000000001</v>
      </c>
      <c r="AJ4185" s="3">
        <v>-4.4829999999999997</v>
      </c>
      <c r="AK4185" s="3">
        <v>-6.4260000000000002</v>
      </c>
      <c r="AL4185" s="3">
        <v>-4.4160000000000004</v>
      </c>
      <c r="AM4185" s="3">
        <v>2.0409999999999999</v>
      </c>
      <c r="AN4185" s="3">
        <v>0.48699999999999999</v>
      </c>
      <c r="AO4185" s="3">
        <v>-0.9</v>
      </c>
      <c r="AP4185" s="3">
        <v>-1.02</v>
      </c>
      <c r="AQ4185" s="3">
        <v>-0.82599999999999996</v>
      </c>
      <c r="AR4185" s="3">
        <v>-0.54600000000000004</v>
      </c>
      <c r="AS4185" s="3">
        <v>-0.129</v>
      </c>
      <c r="AT4185" s="3">
        <v>0.378</v>
      </c>
      <c r="AU4185" s="3">
        <v>-0.23100000000000001</v>
      </c>
      <c r="AV4185" s="3">
        <v>-0.68700000000000006</v>
      </c>
      <c r="AW4185" s="3">
        <v>-0.86699999999999999</v>
      </c>
      <c r="AX4185" s="3">
        <v>-0.91400000000000003</v>
      </c>
      <c r="AY4185" s="3">
        <v>-1.0589999999999999</v>
      </c>
      <c r="AZ4185" s="3">
        <v>-1.181</v>
      </c>
      <c r="BA4185">
        <v>-1.24</v>
      </c>
      <c r="BB4185">
        <v>2017</v>
      </c>
    </row>
    <row r="4186" spans="1:54" hidden="1" x14ac:dyDescent="0.2">
      <c r="A4186">
        <v>941</v>
      </c>
      <c r="B4186" t="s">
        <v>468</v>
      </c>
      <c r="C4186" t="s">
        <v>220</v>
      </c>
      <c r="D4186" t="s">
        <v>174</v>
      </c>
      <c r="E4186" t="s">
        <v>219</v>
      </c>
      <c r="F4186" t="s">
        <v>218</v>
      </c>
      <c r="G4186" t="s">
        <v>217</v>
      </c>
      <c r="I4186" t="s">
        <v>216</v>
      </c>
      <c r="J4186" s="3" t="s">
        <v>215</v>
      </c>
      <c r="K4186" s="3" t="s">
        <v>215</v>
      </c>
      <c r="L4186" s="3" t="s">
        <v>215</v>
      </c>
      <c r="M4186" s="3" t="s">
        <v>215</v>
      </c>
      <c r="N4186" s="3" t="s">
        <v>215</v>
      </c>
      <c r="O4186" s="3" t="s">
        <v>215</v>
      </c>
      <c r="P4186" s="3" t="s">
        <v>215</v>
      </c>
      <c r="Q4186" s="3" t="s">
        <v>215</v>
      </c>
      <c r="R4186" s="3" t="s">
        <v>215</v>
      </c>
      <c r="S4186" s="3" t="s">
        <v>215</v>
      </c>
      <c r="T4186" s="3" t="s">
        <v>215</v>
      </c>
      <c r="U4186" s="3" t="s">
        <v>215</v>
      </c>
      <c r="V4186" s="3">
        <v>11.3</v>
      </c>
      <c r="W4186" s="3">
        <v>15.279</v>
      </c>
      <c r="X4186" s="3">
        <v>4.4400000000000004</v>
      </c>
      <c r="Y4186" s="3">
        <v>-0.29899999999999999</v>
      </c>
      <c r="Z4186" s="3">
        <v>-4.6859999999999999</v>
      </c>
      <c r="AA4186" s="3">
        <v>-5.2859999999999996</v>
      </c>
      <c r="AB4186" s="3">
        <v>-9.0489999999999995</v>
      </c>
      <c r="AC4186" s="3">
        <v>-7.22</v>
      </c>
      <c r="AD4186" s="3">
        <v>-4.72</v>
      </c>
      <c r="AE4186" s="3">
        <v>-7.5179999999999998</v>
      </c>
      <c r="AF4186" s="3">
        <v>-6.4809999999999999</v>
      </c>
      <c r="AG4186" s="3">
        <v>-7.7880000000000003</v>
      </c>
      <c r="AH4186" s="3">
        <v>-12.297000000000001</v>
      </c>
      <c r="AI4186" s="3">
        <v>-11.840999999999999</v>
      </c>
      <c r="AJ4186" s="3">
        <v>-20.882999999999999</v>
      </c>
      <c r="AK4186" s="3">
        <v>-20.765000000000001</v>
      </c>
      <c r="AL4186" s="3">
        <v>-12.349</v>
      </c>
      <c r="AM4186" s="3">
        <v>7.7779999999999996</v>
      </c>
      <c r="AN4186" s="3">
        <v>2.0459999999999998</v>
      </c>
      <c r="AO4186" s="3">
        <v>-3.1579999999999999</v>
      </c>
      <c r="AP4186" s="3">
        <v>-3.6259999999999999</v>
      </c>
      <c r="AQ4186" s="3">
        <v>-2.73</v>
      </c>
      <c r="AR4186" s="3">
        <v>-1.74</v>
      </c>
      <c r="AS4186" s="3">
        <v>-0.47699999999999998</v>
      </c>
      <c r="AT4186" s="3">
        <v>1.3720000000000001</v>
      </c>
      <c r="AU4186" s="3">
        <v>-0.76300000000000001</v>
      </c>
      <c r="AV4186" s="3">
        <v>-1.913</v>
      </c>
      <c r="AW4186" s="3">
        <v>-2.2440000000000002</v>
      </c>
      <c r="AX4186" s="3">
        <v>-2.21</v>
      </c>
      <c r="AY4186" s="3">
        <v>-2.4039999999999999</v>
      </c>
      <c r="AZ4186" s="3">
        <v>-2.5259999999999998</v>
      </c>
      <c r="BA4186">
        <v>-2.508</v>
      </c>
      <c r="BB4186">
        <v>2017</v>
      </c>
    </row>
    <row r="4187" spans="1:54" x14ac:dyDescent="0.2">
      <c r="A4187">
        <v>446</v>
      </c>
      <c r="B4187" t="s">
        <v>467</v>
      </c>
      <c r="C4187" t="s">
        <v>352</v>
      </c>
      <c r="D4187" t="s">
        <v>200</v>
      </c>
      <c r="E4187" t="s">
        <v>349</v>
      </c>
      <c r="F4187" t="s">
        <v>351</v>
      </c>
      <c r="G4187" t="s">
        <v>225</v>
      </c>
      <c r="H4187" t="s">
        <v>222</v>
      </c>
      <c r="I4187" t="s">
        <v>1334</v>
      </c>
      <c r="J4187" s="3">
        <v>28974.038</v>
      </c>
      <c r="K4187" s="3">
        <v>29133.297999999999</v>
      </c>
      <c r="L4187" s="3">
        <v>18415.5</v>
      </c>
      <c r="M4187" s="3">
        <v>22597.624</v>
      </c>
      <c r="N4187" s="3">
        <v>32648.878000000001</v>
      </c>
      <c r="O4187" s="3">
        <v>40582.525000000001</v>
      </c>
      <c r="P4187" s="3">
        <v>37833.767</v>
      </c>
      <c r="Q4187" s="3">
        <v>44162.989000000001</v>
      </c>
      <c r="R4187" s="3">
        <v>31705.098999999998</v>
      </c>
      <c r="S4187" s="3">
        <v>18327.022000000001</v>
      </c>
      <c r="T4187" s="3">
        <v>15867.295</v>
      </c>
      <c r="U4187" s="3">
        <v>21928.601999999999</v>
      </c>
      <c r="V4187" s="3">
        <v>22914.26</v>
      </c>
      <c r="W4187" s="3">
        <v>24518.194</v>
      </c>
      <c r="X4187" s="3">
        <v>26486.949000000001</v>
      </c>
      <c r="Y4187" s="3">
        <v>28206.688999999998</v>
      </c>
      <c r="Z4187" s="3">
        <v>29345.734</v>
      </c>
      <c r="AA4187" s="3">
        <v>32336.037</v>
      </c>
      <c r="AB4187" s="3">
        <v>33597.142999999996</v>
      </c>
      <c r="AC4187" s="3">
        <v>33328.366000000002</v>
      </c>
      <c r="AD4187" s="3">
        <v>33694.978000000003</v>
      </c>
      <c r="AE4187" s="3">
        <v>35009.082000000002</v>
      </c>
      <c r="AF4187" s="3">
        <v>36199.391000000003</v>
      </c>
      <c r="AG4187" s="3">
        <v>36814.78</v>
      </c>
      <c r="AH4187" s="3">
        <v>39023.614999999998</v>
      </c>
      <c r="AI4187" s="3">
        <v>40096.137999999999</v>
      </c>
      <c r="AJ4187" s="3">
        <v>40778.347000000002</v>
      </c>
      <c r="AK4187" s="3">
        <v>44587.423999999999</v>
      </c>
      <c r="AL4187" s="3">
        <v>48711.245000000003</v>
      </c>
      <c r="AM4187" s="3">
        <v>53608.906000000003</v>
      </c>
      <c r="AN4187" s="3">
        <v>57917.587</v>
      </c>
      <c r="AO4187" s="3">
        <v>58449.095999999998</v>
      </c>
      <c r="AP4187" s="3">
        <v>60088.152000000002</v>
      </c>
      <c r="AQ4187" s="3">
        <v>61672.216999999997</v>
      </c>
      <c r="AR4187" s="3">
        <v>62907.463000000003</v>
      </c>
      <c r="AS4187" s="3">
        <v>63420.510999999999</v>
      </c>
      <c r="AT4187" s="3">
        <v>64054.716</v>
      </c>
      <c r="AU4187" s="3">
        <v>64823.373</v>
      </c>
      <c r="AV4187" s="3">
        <v>65795.722999999998</v>
      </c>
      <c r="AW4187" s="3">
        <v>66980.046000000002</v>
      </c>
      <c r="AX4187" s="3">
        <v>68453.607000000004</v>
      </c>
      <c r="AY4187" s="3">
        <v>70233.400999999998</v>
      </c>
      <c r="AZ4187" s="3">
        <v>72235.053</v>
      </c>
      <c r="BA4187">
        <v>74293.751999999993</v>
      </c>
      <c r="BB4187">
        <v>2013</v>
      </c>
    </row>
    <row r="4188" spans="1:54" hidden="1" x14ac:dyDescent="0.2">
      <c r="A4188">
        <v>446</v>
      </c>
      <c r="B4188" t="s">
        <v>467</v>
      </c>
      <c r="C4188" t="s">
        <v>350</v>
      </c>
      <c r="D4188" t="s">
        <v>200</v>
      </c>
      <c r="E4188" t="s">
        <v>349</v>
      </c>
      <c r="F4188" t="s">
        <v>348</v>
      </c>
      <c r="G4188" t="s">
        <v>275</v>
      </c>
      <c r="I4188" t="s">
        <v>347</v>
      </c>
      <c r="J4188" s="3">
        <v>1.4670000000000001</v>
      </c>
      <c r="K4188" s="3">
        <v>0.55000000000000004</v>
      </c>
      <c r="L4188" s="3">
        <v>-36.789000000000001</v>
      </c>
      <c r="M4188" s="3">
        <v>22.71</v>
      </c>
      <c r="N4188" s="3">
        <v>44.478999999999999</v>
      </c>
      <c r="O4188" s="3">
        <v>24.3</v>
      </c>
      <c r="P4188" s="3">
        <v>-6.7729999999999997</v>
      </c>
      <c r="Q4188" s="3">
        <v>16.728999999999999</v>
      </c>
      <c r="R4188" s="3">
        <v>-28.209</v>
      </c>
      <c r="S4188" s="3">
        <v>-42.195</v>
      </c>
      <c r="T4188" s="3">
        <v>-13.420999999999999</v>
      </c>
      <c r="U4188" s="3">
        <v>38.200000000000003</v>
      </c>
      <c r="V4188" s="3">
        <v>4.4950000000000001</v>
      </c>
      <c r="W4188" s="3">
        <v>7</v>
      </c>
      <c r="X4188" s="3">
        <v>8.0299999999999994</v>
      </c>
      <c r="Y4188" s="3">
        <v>6.4930000000000003</v>
      </c>
      <c r="Z4188" s="3">
        <v>4.0380000000000003</v>
      </c>
      <c r="AA4188" s="3">
        <v>10.19</v>
      </c>
      <c r="AB4188" s="3">
        <v>3.9</v>
      </c>
      <c r="AC4188" s="3">
        <v>-0.8</v>
      </c>
      <c r="AD4188" s="3">
        <v>1.1000000000000001</v>
      </c>
      <c r="AE4188" s="3">
        <v>3.9</v>
      </c>
      <c r="AF4188" s="3">
        <v>3.4</v>
      </c>
      <c r="AG4188" s="3">
        <v>1.7</v>
      </c>
      <c r="AH4188" s="3">
        <v>6</v>
      </c>
      <c r="AI4188" s="3">
        <v>2.7480000000000002</v>
      </c>
      <c r="AJ4188" s="3">
        <v>1.7010000000000001</v>
      </c>
      <c r="AK4188" s="3">
        <v>9.3409999999999993</v>
      </c>
      <c r="AL4188" s="3">
        <v>9.2490000000000006</v>
      </c>
      <c r="AM4188" s="3">
        <v>10.054</v>
      </c>
      <c r="AN4188" s="3">
        <v>8.0370000000000008</v>
      </c>
      <c r="AO4188" s="3">
        <v>0.91800000000000004</v>
      </c>
      <c r="AP4188" s="3">
        <v>2.8039999999999998</v>
      </c>
      <c r="AQ4188" s="3">
        <v>2.6360000000000001</v>
      </c>
      <c r="AR4188" s="3">
        <v>2.0030000000000001</v>
      </c>
      <c r="AS4188" s="3">
        <v>0.81599999999999995</v>
      </c>
      <c r="AT4188" s="3">
        <v>1</v>
      </c>
      <c r="AU4188" s="3">
        <v>1.2</v>
      </c>
      <c r="AV4188" s="3">
        <v>1.5</v>
      </c>
      <c r="AW4188" s="3">
        <v>1.8</v>
      </c>
      <c r="AX4188" s="3">
        <v>2.2000000000000002</v>
      </c>
      <c r="AY4188" s="3">
        <v>2.6</v>
      </c>
      <c r="AZ4188" s="3">
        <v>2.85</v>
      </c>
      <c r="BA4188">
        <v>2.85</v>
      </c>
      <c r="BB4188">
        <v>2013</v>
      </c>
    </row>
    <row r="4189" spans="1:54" hidden="1" x14ac:dyDescent="0.2">
      <c r="A4189">
        <v>446</v>
      </c>
      <c r="B4189" t="s">
        <v>467</v>
      </c>
      <c r="C4189" t="s">
        <v>346</v>
      </c>
      <c r="D4189" t="s">
        <v>200</v>
      </c>
      <c r="E4189" t="s">
        <v>342</v>
      </c>
      <c r="F4189" t="s">
        <v>345</v>
      </c>
      <c r="G4189" t="s">
        <v>225</v>
      </c>
      <c r="H4189" t="s">
        <v>222</v>
      </c>
      <c r="I4189" t="s">
        <v>1334</v>
      </c>
      <c r="J4189" s="3">
        <v>14</v>
      </c>
      <c r="K4189" s="3">
        <v>16.8</v>
      </c>
      <c r="L4189" s="3">
        <v>12.599</v>
      </c>
      <c r="M4189" s="3">
        <v>16.573</v>
      </c>
      <c r="N4189" s="3">
        <v>28.170999999999999</v>
      </c>
      <c r="O4189" s="3">
        <v>59.329000000000001</v>
      </c>
      <c r="P4189" s="3">
        <v>108.096</v>
      </c>
      <c r="Q4189" s="3">
        <v>740.74300000000005</v>
      </c>
      <c r="R4189" s="3">
        <v>1356</v>
      </c>
      <c r="S4189" s="3">
        <v>1350</v>
      </c>
      <c r="T4189" s="3">
        <v>1973</v>
      </c>
      <c r="U4189" s="3">
        <v>4132</v>
      </c>
      <c r="V4189" s="3">
        <v>9499</v>
      </c>
      <c r="W4189" s="3">
        <v>13121.6</v>
      </c>
      <c r="X4189" s="3">
        <v>15305</v>
      </c>
      <c r="Y4189" s="3">
        <v>18027.607</v>
      </c>
      <c r="Z4189" s="3">
        <v>20417.346000000001</v>
      </c>
      <c r="AA4189" s="3">
        <v>24239</v>
      </c>
      <c r="AB4189" s="3">
        <v>26212</v>
      </c>
      <c r="AC4189" s="3">
        <v>26244</v>
      </c>
      <c r="AD4189" s="3">
        <v>26001</v>
      </c>
      <c r="AE4189" s="3">
        <v>26524</v>
      </c>
      <c r="AF4189" s="3">
        <v>28780</v>
      </c>
      <c r="AG4189" s="3">
        <v>29771</v>
      </c>
      <c r="AH4189" s="3">
        <v>31876.868999999999</v>
      </c>
      <c r="AI4189" s="3">
        <v>32396.117999999999</v>
      </c>
      <c r="AJ4189" s="3">
        <v>33238.360999999997</v>
      </c>
      <c r="AK4189" s="3">
        <v>37496.775000000001</v>
      </c>
      <c r="AL4189" s="3">
        <v>44060.521000000001</v>
      </c>
      <c r="AM4189" s="3">
        <v>53482.027999999998</v>
      </c>
      <c r="AN4189" s="3">
        <v>57917.587</v>
      </c>
      <c r="AO4189" s="3">
        <v>60414.078999999998</v>
      </c>
      <c r="AP4189" s="3">
        <v>66131.861999999994</v>
      </c>
      <c r="AQ4189" s="3">
        <v>69366.447</v>
      </c>
      <c r="AR4189" s="3">
        <v>72108.870999999999</v>
      </c>
      <c r="AS4189" s="3">
        <v>74559.888999999996</v>
      </c>
      <c r="AT4189" s="3">
        <v>74788.517999999996</v>
      </c>
      <c r="AU4189" s="3">
        <v>77571.843999999997</v>
      </c>
      <c r="AV4189" s="3">
        <v>80831.588000000003</v>
      </c>
      <c r="AW4189" s="3">
        <v>84990.960999999996</v>
      </c>
      <c r="AX4189" s="3">
        <v>88968.798999999999</v>
      </c>
      <c r="AY4189" s="3">
        <v>93382.044999999998</v>
      </c>
      <c r="AZ4189" s="3">
        <v>98027.37</v>
      </c>
      <c r="BA4189">
        <v>102947.01</v>
      </c>
      <c r="BB4189">
        <v>2013</v>
      </c>
    </row>
    <row r="4190" spans="1:54" hidden="1" x14ac:dyDescent="0.2">
      <c r="A4190">
        <v>446</v>
      </c>
      <c r="B4190" t="s">
        <v>467</v>
      </c>
      <c r="C4190" t="s">
        <v>344</v>
      </c>
      <c r="D4190" t="s">
        <v>200</v>
      </c>
      <c r="E4190" t="s">
        <v>342</v>
      </c>
      <c r="F4190" t="s">
        <v>343</v>
      </c>
      <c r="G4190" t="s">
        <v>223</v>
      </c>
      <c r="H4190" t="s">
        <v>222</v>
      </c>
      <c r="I4190" t="s">
        <v>310</v>
      </c>
      <c r="J4190" s="3">
        <v>4.0739999999999998</v>
      </c>
      <c r="K4190" s="3">
        <v>3.8940000000000001</v>
      </c>
      <c r="L4190" s="3">
        <v>2.6560000000000001</v>
      </c>
      <c r="M4190" s="3">
        <v>3.66</v>
      </c>
      <c r="N4190" s="3">
        <v>4.327</v>
      </c>
      <c r="O4190" s="3">
        <v>3.6139999999999999</v>
      </c>
      <c r="P4190" s="3">
        <v>2.8170000000000002</v>
      </c>
      <c r="Q4190" s="3">
        <v>3.298</v>
      </c>
      <c r="R4190" s="3">
        <v>3.3140000000000001</v>
      </c>
      <c r="S4190" s="3">
        <v>2.718</v>
      </c>
      <c r="T4190" s="3">
        <v>2.8380000000000001</v>
      </c>
      <c r="U4190" s="3">
        <v>4.452</v>
      </c>
      <c r="V4190" s="3">
        <v>5.5460000000000003</v>
      </c>
      <c r="W4190" s="3">
        <v>7.5350000000000001</v>
      </c>
      <c r="X4190" s="3">
        <v>9.11</v>
      </c>
      <c r="Y4190" s="3">
        <v>11.119</v>
      </c>
      <c r="Z4190" s="3">
        <v>12.997</v>
      </c>
      <c r="AA4190" s="3">
        <v>15.744999999999999</v>
      </c>
      <c r="AB4190" s="3">
        <v>17.289000000000001</v>
      </c>
      <c r="AC4190" s="3">
        <v>17.405000000000001</v>
      </c>
      <c r="AD4190" s="3">
        <v>17.248000000000001</v>
      </c>
      <c r="AE4190" s="3">
        <v>17.594999999999999</v>
      </c>
      <c r="AF4190" s="3">
        <v>19.091000000000001</v>
      </c>
      <c r="AG4190" s="3">
        <v>19.748999999999999</v>
      </c>
      <c r="AH4190" s="3">
        <v>21.146000000000001</v>
      </c>
      <c r="AI4190" s="3">
        <v>21.49</v>
      </c>
      <c r="AJ4190" s="3">
        <v>22.048999999999999</v>
      </c>
      <c r="AK4190" s="3">
        <v>24.873000000000001</v>
      </c>
      <c r="AL4190" s="3">
        <v>29.228000000000002</v>
      </c>
      <c r="AM4190" s="3">
        <v>35.476999999999997</v>
      </c>
      <c r="AN4190" s="3">
        <v>38.42</v>
      </c>
      <c r="AO4190" s="3">
        <v>40.076000000000001</v>
      </c>
      <c r="AP4190" s="3">
        <v>43.869</v>
      </c>
      <c r="AQ4190" s="3">
        <v>46.014000000000003</v>
      </c>
      <c r="AR4190" s="3">
        <v>47.832999999999998</v>
      </c>
      <c r="AS4190" s="3">
        <v>49.459000000000003</v>
      </c>
      <c r="AT4190" s="3">
        <v>49.610999999999997</v>
      </c>
      <c r="AU4190" s="3">
        <v>51.457000000000001</v>
      </c>
      <c r="AV4190" s="3">
        <v>53.62</v>
      </c>
      <c r="AW4190" s="3">
        <v>56.378999999999998</v>
      </c>
      <c r="AX4190" s="3">
        <v>59.017000000000003</v>
      </c>
      <c r="AY4190" s="3">
        <v>61.945</v>
      </c>
      <c r="AZ4190" s="3">
        <v>65.025999999999996</v>
      </c>
      <c r="BA4190">
        <v>68.290000000000006</v>
      </c>
      <c r="BB4190">
        <v>2013</v>
      </c>
    </row>
    <row r="4191" spans="1:54" hidden="1" x14ac:dyDescent="0.2">
      <c r="A4191">
        <v>446</v>
      </c>
      <c r="B4191" t="s">
        <v>467</v>
      </c>
      <c r="C4191" t="s">
        <v>213</v>
      </c>
      <c r="D4191" t="s">
        <v>200</v>
      </c>
      <c r="E4191" t="s">
        <v>342</v>
      </c>
      <c r="F4191" t="s">
        <v>341</v>
      </c>
      <c r="G4191" t="s">
        <v>323</v>
      </c>
      <c r="H4191" t="s">
        <v>222</v>
      </c>
      <c r="I4191" t="s">
        <v>310</v>
      </c>
      <c r="J4191" s="3">
        <v>15.333</v>
      </c>
      <c r="K4191" s="3">
        <v>16.856999999999999</v>
      </c>
      <c r="L4191" s="3">
        <v>11.316000000000001</v>
      </c>
      <c r="M4191" s="3">
        <v>14.433999999999999</v>
      </c>
      <c r="N4191" s="3">
        <v>21.594999999999999</v>
      </c>
      <c r="O4191" s="3">
        <v>27.701000000000001</v>
      </c>
      <c r="P4191" s="3">
        <v>26.346</v>
      </c>
      <c r="Q4191" s="3">
        <v>31.538</v>
      </c>
      <c r="R4191" s="3">
        <v>23.434000000000001</v>
      </c>
      <c r="S4191" s="3">
        <v>14.073</v>
      </c>
      <c r="T4191" s="3">
        <v>12.635</v>
      </c>
      <c r="U4191" s="3">
        <v>18.042000000000002</v>
      </c>
      <c r="V4191" s="3">
        <v>19.283000000000001</v>
      </c>
      <c r="W4191" s="3">
        <v>21.123999999999999</v>
      </c>
      <c r="X4191" s="3">
        <v>23.306000000000001</v>
      </c>
      <c r="Y4191" s="3">
        <v>25.335999999999999</v>
      </c>
      <c r="Z4191" s="3">
        <v>26.841000000000001</v>
      </c>
      <c r="AA4191" s="3">
        <v>30.082000000000001</v>
      </c>
      <c r="AB4191" s="3">
        <v>31.594000000000001</v>
      </c>
      <c r="AC4191" s="3">
        <v>31.821000000000002</v>
      </c>
      <c r="AD4191" s="3">
        <v>32.902999999999999</v>
      </c>
      <c r="AE4191" s="3">
        <v>34.966000000000001</v>
      </c>
      <c r="AF4191" s="3">
        <v>36.71</v>
      </c>
      <c r="AG4191" s="3">
        <v>38.078000000000003</v>
      </c>
      <c r="AH4191" s="3">
        <v>41.472999999999999</v>
      </c>
      <c r="AI4191" s="3">
        <v>43.982999999999997</v>
      </c>
      <c r="AJ4191" s="3">
        <v>46.106000000000002</v>
      </c>
      <c r="AK4191" s="3">
        <v>51.753999999999998</v>
      </c>
      <c r="AL4191" s="3">
        <v>57.65</v>
      </c>
      <c r="AM4191" s="3">
        <v>63.929000000000002</v>
      </c>
      <c r="AN4191" s="3">
        <v>69.91</v>
      </c>
      <c r="AO4191" s="3">
        <v>72.007999999999996</v>
      </c>
      <c r="AP4191" s="3">
        <v>75.391000000000005</v>
      </c>
      <c r="AQ4191" s="3">
        <v>78.628</v>
      </c>
      <c r="AR4191" s="3">
        <v>81.643000000000001</v>
      </c>
      <c r="AS4191" s="3">
        <v>83.200999999999993</v>
      </c>
      <c r="AT4191" s="3">
        <v>85.105000000000004</v>
      </c>
      <c r="AU4191" s="3">
        <v>87.676000000000002</v>
      </c>
      <c r="AV4191" s="3">
        <v>91.013000000000005</v>
      </c>
      <c r="AW4191" s="3">
        <v>94.661000000000001</v>
      </c>
      <c r="AX4191" s="3">
        <v>98.644000000000005</v>
      </c>
      <c r="AY4191" s="3">
        <v>103.13800000000001</v>
      </c>
      <c r="AZ4191" s="3">
        <v>107.899</v>
      </c>
      <c r="BA4191">
        <v>112.905</v>
      </c>
      <c r="BB4191">
        <v>2013</v>
      </c>
    </row>
    <row r="4192" spans="1:54" hidden="1" x14ac:dyDescent="0.2">
      <c r="A4192">
        <v>446</v>
      </c>
      <c r="B4192" t="s">
        <v>467</v>
      </c>
      <c r="C4192" t="s">
        <v>340</v>
      </c>
      <c r="D4192" t="s">
        <v>200</v>
      </c>
      <c r="E4192" t="s">
        <v>339</v>
      </c>
      <c r="F4192" t="s">
        <v>338</v>
      </c>
      <c r="G4192" t="s">
        <v>295</v>
      </c>
      <c r="I4192" t="s">
        <v>337</v>
      </c>
      <c r="J4192" s="3">
        <v>4.8000000000000001E-2</v>
      </c>
      <c r="K4192" s="3">
        <v>5.8000000000000003E-2</v>
      </c>
      <c r="L4192" s="3">
        <v>6.8000000000000005E-2</v>
      </c>
      <c r="M4192" s="3">
        <v>7.2999999999999995E-2</v>
      </c>
      <c r="N4192" s="3">
        <v>8.5999999999999993E-2</v>
      </c>
      <c r="O4192" s="3">
        <v>0.14599999999999999</v>
      </c>
      <c r="P4192" s="3">
        <v>0.28599999999999998</v>
      </c>
      <c r="Q4192" s="3">
        <v>1.677</v>
      </c>
      <c r="R4192" s="3">
        <v>4.2770000000000001</v>
      </c>
      <c r="S4192" s="3">
        <v>7.3659999999999997</v>
      </c>
      <c r="T4192" s="3">
        <v>12.433999999999999</v>
      </c>
      <c r="U4192" s="3">
        <v>18.843</v>
      </c>
      <c r="V4192" s="3">
        <v>41.454999999999998</v>
      </c>
      <c r="W4192" s="3">
        <v>53.518000000000001</v>
      </c>
      <c r="X4192" s="3">
        <v>57.783000000000001</v>
      </c>
      <c r="Y4192" s="3">
        <v>63.912999999999997</v>
      </c>
      <c r="Z4192" s="3">
        <v>69.575000000000003</v>
      </c>
      <c r="AA4192" s="3">
        <v>74.959999999999994</v>
      </c>
      <c r="AB4192" s="3">
        <v>78.019000000000005</v>
      </c>
      <c r="AC4192" s="3">
        <v>78.744</v>
      </c>
      <c r="AD4192" s="3">
        <v>77.165999999999997</v>
      </c>
      <c r="AE4192" s="3">
        <v>75.763000000000005</v>
      </c>
      <c r="AF4192" s="3">
        <v>79.504000000000005</v>
      </c>
      <c r="AG4192" s="3">
        <v>80.867000000000004</v>
      </c>
      <c r="AH4192" s="3">
        <v>81.686000000000007</v>
      </c>
      <c r="AI4192" s="3">
        <v>80.796000000000006</v>
      </c>
      <c r="AJ4192" s="3">
        <v>81.510000000000005</v>
      </c>
      <c r="AK4192" s="3">
        <v>84.096999999999994</v>
      </c>
      <c r="AL4192" s="3">
        <v>90.451999999999998</v>
      </c>
      <c r="AM4192" s="3">
        <v>99.763000000000005</v>
      </c>
      <c r="AN4192" s="3">
        <v>100</v>
      </c>
      <c r="AO4192" s="3">
        <v>103.36199999999999</v>
      </c>
      <c r="AP4192" s="3">
        <v>110.05800000000001</v>
      </c>
      <c r="AQ4192" s="3">
        <v>112.476</v>
      </c>
      <c r="AR4192" s="3">
        <v>114.627</v>
      </c>
      <c r="AS4192" s="3">
        <v>117.56399999999999</v>
      </c>
      <c r="AT4192" s="3">
        <v>116.75700000000001</v>
      </c>
      <c r="AU4192" s="3">
        <v>119.666</v>
      </c>
      <c r="AV4192" s="3">
        <v>122.852</v>
      </c>
      <c r="AW4192" s="3">
        <v>126.89</v>
      </c>
      <c r="AX4192" s="3">
        <v>129.96899999999999</v>
      </c>
      <c r="AY4192" s="3">
        <v>132.96</v>
      </c>
      <c r="AZ4192" s="3">
        <v>135.70599999999999</v>
      </c>
      <c r="BA4192">
        <v>138.56800000000001</v>
      </c>
      <c r="BB4192">
        <v>2013</v>
      </c>
    </row>
    <row r="4193" spans="1:54" hidden="1" x14ac:dyDescent="0.2">
      <c r="A4193">
        <v>446</v>
      </c>
      <c r="B4193" t="s">
        <v>467</v>
      </c>
      <c r="C4193" t="s">
        <v>336</v>
      </c>
      <c r="D4193" t="s">
        <v>200</v>
      </c>
      <c r="E4193" t="s">
        <v>333</v>
      </c>
      <c r="F4193" t="s">
        <v>335</v>
      </c>
      <c r="G4193" t="s">
        <v>225</v>
      </c>
      <c r="H4193" t="s">
        <v>322</v>
      </c>
      <c r="I4193" t="s">
        <v>330</v>
      </c>
      <c r="J4193" s="3">
        <v>11362789.416999999</v>
      </c>
      <c r="K4193" s="3">
        <v>11511474.772</v>
      </c>
      <c r="L4193" s="3">
        <v>7304101.0719999997</v>
      </c>
      <c r="M4193" s="3">
        <v>8962848.0930000003</v>
      </c>
      <c r="N4193" s="3">
        <v>12949455.901000001</v>
      </c>
      <c r="O4193" s="3">
        <v>15915306.288000001</v>
      </c>
      <c r="P4193" s="3">
        <v>14618321.257999999</v>
      </c>
      <c r="Q4193" s="3">
        <v>16876994.151999999</v>
      </c>
      <c r="R4193" s="3">
        <v>11984959.134</v>
      </c>
      <c r="S4193" s="3">
        <v>6853636.6679999996</v>
      </c>
      <c r="T4193" s="3">
        <v>5870212.125</v>
      </c>
      <c r="U4193" s="3">
        <v>7966872.5410000002</v>
      </c>
      <c r="V4193" s="3">
        <v>8120245.0599999996</v>
      </c>
      <c r="W4193" s="3">
        <v>8452037.4619999994</v>
      </c>
      <c r="X4193" s="3">
        <v>8904232.6280000005</v>
      </c>
      <c r="Y4193" s="3">
        <v>9298685.8080000002</v>
      </c>
      <c r="Z4193" s="3">
        <v>9555808.1410000008</v>
      </c>
      <c r="AA4193" s="3">
        <v>10455540.209000001</v>
      </c>
      <c r="AB4193" s="3">
        <v>10789014.710000001</v>
      </c>
      <c r="AC4193" s="3">
        <v>10557956.85</v>
      </c>
      <c r="AD4193" s="3">
        <v>10414534.84</v>
      </c>
      <c r="AE4193" s="3">
        <v>10426817.33</v>
      </c>
      <c r="AF4193" s="3">
        <v>10296777.07</v>
      </c>
      <c r="AG4193" s="3">
        <v>9976607.8249999993</v>
      </c>
      <c r="AH4193" s="3">
        <v>10126582.300000001</v>
      </c>
      <c r="AI4193" s="3">
        <v>10057059.370999999</v>
      </c>
      <c r="AJ4193" s="3">
        <v>9995126.5850000009</v>
      </c>
      <c r="AK4193" s="3">
        <v>10770395.672</v>
      </c>
      <c r="AL4193" s="3">
        <v>11636459.751</v>
      </c>
      <c r="AM4193" s="3">
        <v>12622996.216</v>
      </c>
      <c r="AN4193" s="3">
        <v>13341709.208000001</v>
      </c>
      <c r="AO4193" s="3">
        <v>13336047.479</v>
      </c>
      <c r="AP4193" s="3">
        <v>13579587.198999999</v>
      </c>
      <c r="AQ4193" s="3">
        <v>13937576.899</v>
      </c>
      <c r="AR4193" s="3">
        <v>14216735.602</v>
      </c>
      <c r="AS4193" s="3">
        <v>14332681.619999999</v>
      </c>
      <c r="AT4193" s="3">
        <v>14338284.949999999</v>
      </c>
      <c r="AU4193" s="3">
        <v>14372294.214</v>
      </c>
      <c r="AV4193" s="3">
        <v>14449090.817</v>
      </c>
      <c r="AW4193" s="3">
        <v>14569232.643999999</v>
      </c>
      <c r="AX4193" s="3">
        <v>14748095.919</v>
      </c>
      <c r="AY4193" s="3">
        <v>14987586.195</v>
      </c>
      <c r="AZ4193" s="3">
        <v>15268077.977</v>
      </c>
      <c r="BA4193">
        <v>15553819.146</v>
      </c>
      <c r="BB4193">
        <v>2012</v>
      </c>
    </row>
    <row r="4194" spans="1:54" hidden="1" x14ac:dyDescent="0.2">
      <c r="A4194">
        <v>446</v>
      </c>
      <c r="B4194" t="s">
        <v>467</v>
      </c>
      <c r="C4194" t="s">
        <v>334</v>
      </c>
      <c r="D4194" t="s">
        <v>200</v>
      </c>
      <c r="E4194" t="s">
        <v>333</v>
      </c>
      <c r="F4194" t="s">
        <v>332</v>
      </c>
      <c r="G4194" t="s">
        <v>331</v>
      </c>
      <c r="H4194" t="s">
        <v>322</v>
      </c>
      <c r="I4194" t="s">
        <v>330</v>
      </c>
      <c r="J4194" s="3">
        <v>13998.787</v>
      </c>
      <c r="K4194" s="3">
        <v>14181.965</v>
      </c>
      <c r="L4194" s="3">
        <v>8998.5429999999997</v>
      </c>
      <c r="M4194" s="3">
        <v>11042.094999999999</v>
      </c>
      <c r="N4194" s="3">
        <v>15953.536</v>
      </c>
      <c r="O4194" s="3">
        <v>19607.419999999998</v>
      </c>
      <c r="P4194" s="3">
        <v>18009.553</v>
      </c>
      <c r="Q4194" s="3">
        <v>20792.205000000002</v>
      </c>
      <c r="R4194" s="3">
        <v>14765.290999999999</v>
      </c>
      <c r="S4194" s="3">
        <v>8443.5779999999995</v>
      </c>
      <c r="T4194" s="3">
        <v>7232.0140000000001</v>
      </c>
      <c r="U4194" s="3">
        <v>9815.0679999999993</v>
      </c>
      <c r="V4194" s="3">
        <v>10004.021000000001</v>
      </c>
      <c r="W4194" s="3">
        <v>10412.784</v>
      </c>
      <c r="X4194" s="3">
        <v>10969.882</v>
      </c>
      <c r="Y4194" s="3">
        <v>11455.842000000001</v>
      </c>
      <c r="Z4194" s="3">
        <v>11772.612999999999</v>
      </c>
      <c r="AA4194" s="3">
        <v>12881.069</v>
      </c>
      <c r="AB4194" s="3">
        <v>13291.905000000001</v>
      </c>
      <c r="AC4194" s="3">
        <v>13007.245000000001</v>
      </c>
      <c r="AD4194" s="3">
        <v>12830.550999999999</v>
      </c>
      <c r="AE4194" s="3">
        <v>12845.683000000001</v>
      </c>
      <c r="AF4194" s="3">
        <v>12685.476000000001</v>
      </c>
      <c r="AG4194" s="3">
        <v>12291.031999999999</v>
      </c>
      <c r="AH4194" s="3">
        <v>12475.798000000001</v>
      </c>
      <c r="AI4194" s="3">
        <v>12390.147000000001</v>
      </c>
      <c r="AJ4194" s="3">
        <v>12313.847</v>
      </c>
      <c r="AK4194" s="3">
        <v>13268.967000000001</v>
      </c>
      <c r="AL4194" s="3">
        <v>14335.945</v>
      </c>
      <c r="AM4194" s="3">
        <v>15551.343000000001</v>
      </c>
      <c r="AN4194" s="3">
        <v>16436.786</v>
      </c>
      <c r="AO4194" s="3">
        <v>16429.811000000002</v>
      </c>
      <c r="AP4194" s="3">
        <v>16729.848999999998</v>
      </c>
      <c r="AQ4194" s="3">
        <v>17170.886999999999</v>
      </c>
      <c r="AR4194" s="3">
        <v>17514.806</v>
      </c>
      <c r="AS4194" s="3">
        <v>17657.650000000001</v>
      </c>
      <c r="AT4194" s="3">
        <v>17664.553</v>
      </c>
      <c r="AU4194" s="3">
        <v>17706.452000000001</v>
      </c>
      <c r="AV4194" s="3">
        <v>17801.063999999998</v>
      </c>
      <c r="AW4194" s="3">
        <v>17949.077000000001</v>
      </c>
      <c r="AX4194" s="3">
        <v>18169.434000000001</v>
      </c>
      <c r="AY4194" s="3">
        <v>18464.482</v>
      </c>
      <c r="AZ4194" s="3">
        <v>18810.044000000002</v>
      </c>
      <c r="BA4194">
        <v>19162.073</v>
      </c>
      <c r="BB4194">
        <v>2012</v>
      </c>
    </row>
    <row r="4195" spans="1:54" hidden="1" x14ac:dyDescent="0.2">
      <c r="A4195">
        <v>446</v>
      </c>
      <c r="B4195" t="s">
        <v>467</v>
      </c>
      <c r="C4195" t="s">
        <v>329</v>
      </c>
      <c r="D4195" t="s">
        <v>200</v>
      </c>
      <c r="E4195" t="s">
        <v>325</v>
      </c>
      <c r="F4195" t="s">
        <v>328</v>
      </c>
      <c r="G4195" t="s">
        <v>225</v>
      </c>
      <c r="H4195" t="s">
        <v>322</v>
      </c>
      <c r="I4195" t="s">
        <v>321</v>
      </c>
      <c r="J4195" s="3">
        <v>5490.4</v>
      </c>
      <c r="K4195" s="3">
        <v>6638.2039999999997</v>
      </c>
      <c r="L4195" s="3">
        <v>4997.1149999999998</v>
      </c>
      <c r="M4195" s="3">
        <v>6573.3140000000003</v>
      </c>
      <c r="N4195" s="3">
        <v>11173.404</v>
      </c>
      <c r="O4195" s="3">
        <v>23267.136999999999</v>
      </c>
      <c r="P4195" s="3">
        <v>41766.447999999997</v>
      </c>
      <c r="Q4195" s="3">
        <v>283076.74300000002</v>
      </c>
      <c r="R4195" s="3">
        <v>512586.46299999999</v>
      </c>
      <c r="S4195" s="3">
        <v>504850.68900000001</v>
      </c>
      <c r="T4195" s="3">
        <v>729924.57700000005</v>
      </c>
      <c r="U4195" s="3">
        <v>1501195.47</v>
      </c>
      <c r="V4195" s="3">
        <v>3366209.9010000001</v>
      </c>
      <c r="W4195" s="3">
        <v>4523344.9950000001</v>
      </c>
      <c r="X4195" s="3">
        <v>5145148.3150000004</v>
      </c>
      <c r="Y4195" s="3">
        <v>5943024.9110000003</v>
      </c>
      <c r="Z4195" s="3">
        <v>6648470.2309999997</v>
      </c>
      <c r="AA4195" s="3">
        <v>7837442.6639999999</v>
      </c>
      <c r="AB4195" s="3">
        <v>8417431.6490000002</v>
      </c>
      <c r="AC4195" s="3">
        <v>8313729.5650000004</v>
      </c>
      <c r="AD4195" s="3">
        <v>8036459.3959999997</v>
      </c>
      <c r="AE4195" s="3">
        <v>7899690.2549999999</v>
      </c>
      <c r="AF4195" s="3">
        <v>8186360.0109999999</v>
      </c>
      <c r="AG4195" s="3">
        <v>8067781.1770000001</v>
      </c>
      <c r="AH4195" s="3">
        <v>8272010.1169999996</v>
      </c>
      <c r="AI4195" s="3">
        <v>8125712.2659999998</v>
      </c>
      <c r="AJ4195" s="3">
        <v>8147010.6529999999</v>
      </c>
      <c r="AK4195" s="3">
        <v>9057601.1180000007</v>
      </c>
      <c r="AL4195" s="3">
        <v>10525464.517000001</v>
      </c>
      <c r="AM4195" s="3">
        <v>12593121.109999999</v>
      </c>
      <c r="AN4195" s="3">
        <v>13341709.208000001</v>
      </c>
      <c r="AO4195" s="3">
        <v>13784388.210000001</v>
      </c>
      <c r="AP4195" s="3">
        <v>14945431.876</v>
      </c>
      <c r="AQ4195" s="3">
        <v>15676429.982999999</v>
      </c>
      <c r="AR4195" s="3">
        <v>16296202.577</v>
      </c>
      <c r="AS4195" s="3">
        <v>16850119.013</v>
      </c>
      <c r="AT4195" s="3">
        <v>16740985.682</v>
      </c>
      <c r="AU4195" s="3">
        <v>17198817.708000001</v>
      </c>
      <c r="AV4195" s="3">
        <v>17751046.752999999</v>
      </c>
      <c r="AW4195" s="3">
        <v>18486895.088</v>
      </c>
      <c r="AX4195" s="3">
        <v>19168023.846999999</v>
      </c>
      <c r="AY4195" s="3">
        <v>19927433.77</v>
      </c>
      <c r="AZ4195" s="3">
        <v>20719712.488000002</v>
      </c>
      <c r="BA4195">
        <v>21552541.537</v>
      </c>
      <c r="BB4195">
        <v>2012</v>
      </c>
    </row>
    <row r="4196" spans="1:54" hidden="1" x14ac:dyDescent="0.2">
      <c r="A4196">
        <v>446</v>
      </c>
      <c r="B4196" t="s">
        <v>467</v>
      </c>
      <c r="C4196" t="s">
        <v>327</v>
      </c>
      <c r="D4196" t="s">
        <v>200</v>
      </c>
      <c r="E4196" t="s">
        <v>325</v>
      </c>
      <c r="F4196" t="s">
        <v>326</v>
      </c>
      <c r="G4196" t="s">
        <v>223</v>
      </c>
      <c r="H4196" t="s">
        <v>322</v>
      </c>
      <c r="I4196" t="s">
        <v>321</v>
      </c>
      <c r="J4196" s="3">
        <v>1597.854</v>
      </c>
      <c r="K4196" s="3">
        <v>1538.8030000000001</v>
      </c>
      <c r="L4196" s="3">
        <v>1053.4580000000001</v>
      </c>
      <c r="M4196" s="3">
        <v>1451.65</v>
      </c>
      <c r="N4196" s="3">
        <v>1716.057</v>
      </c>
      <c r="O4196" s="3">
        <v>1417.2560000000001</v>
      </c>
      <c r="P4196" s="3">
        <v>1088.521</v>
      </c>
      <c r="Q4196" s="3">
        <v>1260.3800000000001</v>
      </c>
      <c r="R4196" s="3">
        <v>1252.5630000000001</v>
      </c>
      <c r="S4196" s="3">
        <v>1016.432</v>
      </c>
      <c r="T4196" s="3">
        <v>1050.0999999999999</v>
      </c>
      <c r="U4196" s="3">
        <v>1617.319</v>
      </c>
      <c r="V4196" s="3">
        <v>1965.326</v>
      </c>
      <c r="W4196" s="3">
        <v>2597.5340000000001</v>
      </c>
      <c r="X4196" s="3">
        <v>3062.4059999999999</v>
      </c>
      <c r="Y4196" s="3">
        <v>3665.366</v>
      </c>
      <c r="Z4196" s="3">
        <v>4232.268</v>
      </c>
      <c r="AA4196" s="3">
        <v>5090.9009999999998</v>
      </c>
      <c r="AB4196" s="3">
        <v>5552.0290000000005</v>
      </c>
      <c r="AC4196" s="3">
        <v>5513.6930000000002</v>
      </c>
      <c r="AD4196" s="3">
        <v>5330.9849999999997</v>
      </c>
      <c r="AE4196" s="3">
        <v>5240.259</v>
      </c>
      <c r="AF4196" s="3">
        <v>5430.4210000000003</v>
      </c>
      <c r="AG4196" s="3">
        <v>5351.7619999999997</v>
      </c>
      <c r="AH4196" s="3">
        <v>5487.2370000000001</v>
      </c>
      <c r="AI4196" s="3">
        <v>5390.1909999999998</v>
      </c>
      <c r="AJ4196" s="3">
        <v>5404.3190000000004</v>
      </c>
      <c r="AK4196" s="3">
        <v>6008.3590000000004</v>
      </c>
      <c r="AL4196" s="3">
        <v>6982.0659999999998</v>
      </c>
      <c r="AM4196" s="3">
        <v>8353.6460000000006</v>
      </c>
      <c r="AN4196" s="3">
        <v>8850.2219999999998</v>
      </c>
      <c r="AO4196" s="3">
        <v>9143.8729999999996</v>
      </c>
      <c r="AP4196" s="3">
        <v>9914.0509999999995</v>
      </c>
      <c r="AQ4196" s="3">
        <v>10398.959000000001</v>
      </c>
      <c r="AR4196" s="3">
        <v>10810.084999999999</v>
      </c>
      <c r="AS4196" s="3">
        <v>11177.525</v>
      </c>
      <c r="AT4196" s="3">
        <v>11105.130999999999</v>
      </c>
      <c r="AU4196" s="3">
        <v>11408.834000000001</v>
      </c>
      <c r="AV4196" s="3">
        <v>11775.155000000001</v>
      </c>
      <c r="AW4196" s="3">
        <v>12263.28</v>
      </c>
      <c r="AX4196" s="3">
        <v>12715.107</v>
      </c>
      <c r="AY4196" s="3">
        <v>13218.861999999999</v>
      </c>
      <c r="AZ4196" s="3">
        <v>13744.42</v>
      </c>
      <c r="BA4196">
        <v>14296.877</v>
      </c>
      <c r="BB4196">
        <v>2012</v>
      </c>
    </row>
    <row r="4197" spans="1:54" hidden="1" x14ac:dyDescent="0.2">
      <c r="A4197">
        <v>446</v>
      </c>
      <c r="B4197" t="s">
        <v>467</v>
      </c>
      <c r="C4197" t="s">
        <v>212</v>
      </c>
      <c r="D4197" t="s">
        <v>200</v>
      </c>
      <c r="E4197" t="s">
        <v>325</v>
      </c>
      <c r="F4197" t="s">
        <v>324</v>
      </c>
      <c r="G4197" t="s">
        <v>323</v>
      </c>
      <c r="H4197" t="s">
        <v>322</v>
      </c>
      <c r="I4197" t="s">
        <v>321</v>
      </c>
      <c r="J4197" s="3">
        <v>6013.0990000000002</v>
      </c>
      <c r="K4197" s="3">
        <v>6660.5870000000004</v>
      </c>
      <c r="L4197" s="3">
        <v>4488.3969999999999</v>
      </c>
      <c r="M4197" s="3">
        <v>5725.116</v>
      </c>
      <c r="N4197" s="3">
        <v>8565.1589999999997</v>
      </c>
      <c r="O4197" s="3">
        <v>10863.727000000001</v>
      </c>
      <c r="P4197" s="3">
        <v>10179.588</v>
      </c>
      <c r="Q4197" s="3">
        <v>12052.387000000001</v>
      </c>
      <c r="R4197" s="3">
        <v>8858.4390000000003</v>
      </c>
      <c r="S4197" s="3">
        <v>5262.7120000000004</v>
      </c>
      <c r="T4197" s="3">
        <v>4674.29</v>
      </c>
      <c r="U4197" s="3">
        <v>6554.9560000000001</v>
      </c>
      <c r="V4197" s="3">
        <v>6833.46</v>
      </c>
      <c r="W4197" s="3">
        <v>7281.8810000000003</v>
      </c>
      <c r="X4197" s="3">
        <v>7834.7520000000004</v>
      </c>
      <c r="Y4197" s="3">
        <v>8352.4619999999995</v>
      </c>
      <c r="Z4197" s="3">
        <v>8740.0740000000005</v>
      </c>
      <c r="AA4197" s="3">
        <v>9726.7360000000008</v>
      </c>
      <c r="AB4197" s="3">
        <v>10145.875</v>
      </c>
      <c r="AC4197" s="3">
        <v>10080.539000000001</v>
      </c>
      <c r="AD4197" s="3">
        <v>10169.847</v>
      </c>
      <c r="AE4197" s="3">
        <v>10413.888999999999</v>
      </c>
      <c r="AF4197" s="3">
        <v>10441.888999999999</v>
      </c>
      <c r="AG4197" s="3">
        <v>10318.941000000001</v>
      </c>
      <c r="AH4197" s="3">
        <v>10762.089</v>
      </c>
      <c r="AI4197" s="3">
        <v>11032.074000000001</v>
      </c>
      <c r="AJ4197" s="3">
        <v>11301.035</v>
      </c>
      <c r="AK4197" s="3">
        <v>12501.636</v>
      </c>
      <c r="AL4197" s="3">
        <v>13771.868</v>
      </c>
      <c r="AM4197" s="3">
        <v>15052.896000000001</v>
      </c>
      <c r="AN4197" s="3">
        <v>16104.343999999999</v>
      </c>
      <c r="AO4197" s="3">
        <v>16429.811000000002</v>
      </c>
      <c r="AP4197" s="3">
        <v>17038.03</v>
      </c>
      <c r="AQ4197" s="3">
        <v>17769.597000000002</v>
      </c>
      <c r="AR4197" s="3">
        <v>18450.819</v>
      </c>
      <c r="AS4197" s="3">
        <v>18802.991999999998</v>
      </c>
      <c r="AT4197" s="3">
        <v>19050.341</v>
      </c>
      <c r="AU4197" s="3">
        <v>19439.126</v>
      </c>
      <c r="AV4197" s="3">
        <v>19987.021000000001</v>
      </c>
      <c r="AW4197" s="3">
        <v>20590.282999999999</v>
      </c>
      <c r="AX4197" s="3">
        <v>21252.601999999999</v>
      </c>
      <c r="AY4197" s="3">
        <v>22009.322</v>
      </c>
      <c r="AZ4197" s="3">
        <v>22806.218000000001</v>
      </c>
      <c r="BA4197">
        <v>23637.254000000001</v>
      </c>
      <c r="BB4197">
        <v>2012</v>
      </c>
    </row>
    <row r="4198" spans="1:54" hidden="1" x14ac:dyDescent="0.2">
      <c r="A4198">
        <v>446</v>
      </c>
      <c r="B4198" t="s">
        <v>467</v>
      </c>
      <c r="C4198" t="s">
        <v>320</v>
      </c>
      <c r="D4198" t="s">
        <v>200</v>
      </c>
      <c r="E4198" t="s">
        <v>319</v>
      </c>
      <c r="F4198" t="s">
        <v>318</v>
      </c>
      <c r="G4198" t="s">
        <v>243</v>
      </c>
    </row>
    <row r="4199" spans="1:54" hidden="1" x14ac:dyDescent="0.2">
      <c r="A4199">
        <v>446</v>
      </c>
      <c r="B4199" t="s">
        <v>467</v>
      </c>
      <c r="C4199" t="s">
        <v>317</v>
      </c>
      <c r="D4199" t="s">
        <v>200</v>
      </c>
      <c r="E4199" t="s">
        <v>316</v>
      </c>
      <c r="F4199" t="s">
        <v>315</v>
      </c>
      <c r="G4199" t="s">
        <v>288</v>
      </c>
      <c r="I4199" t="s">
        <v>310</v>
      </c>
      <c r="J4199" s="3">
        <v>0.11600000000000001</v>
      </c>
      <c r="K4199" s="3">
        <v>0.115</v>
      </c>
      <c r="L4199" s="3">
        <v>7.1999999999999995E-2</v>
      </c>
      <c r="M4199" s="3">
        <v>8.6999999999999994E-2</v>
      </c>
      <c r="N4199" s="3">
        <v>0.12</v>
      </c>
      <c r="O4199" s="3">
        <v>0.14399999999999999</v>
      </c>
      <c r="P4199" s="3">
        <v>0.129</v>
      </c>
      <c r="Q4199" s="3">
        <v>0.14499999999999999</v>
      </c>
      <c r="R4199" s="3">
        <v>0.1</v>
      </c>
      <c r="S4199" s="3">
        <v>5.6000000000000001E-2</v>
      </c>
      <c r="T4199" s="3">
        <v>4.5999999999999999E-2</v>
      </c>
      <c r="U4199" s="3">
        <v>6.3E-2</v>
      </c>
      <c r="V4199" s="3">
        <v>5.8999999999999997E-2</v>
      </c>
      <c r="W4199" s="3">
        <v>6.2E-2</v>
      </c>
      <c r="X4199" s="3">
        <v>6.5000000000000002E-2</v>
      </c>
      <c r="Y4199" s="3">
        <v>6.6000000000000003E-2</v>
      </c>
      <c r="Z4199" s="3">
        <v>6.6000000000000003E-2</v>
      </c>
      <c r="AA4199" s="3">
        <v>7.0000000000000007E-2</v>
      </c>
      <c r="AB4199" s="3">
        <v>7.0999999999999994E-2</v>
      </c>
      <c r="AC4199" s="3">
        <v>6.8000000000000005E-2</v>
      </c>
      <c r="AD4199" s="3">
        <v>6.6000000000000003E-2</v>
      </c>
      <c r="AE4199" s="3">
        <v>6.7000000000000004E-2</v>
      </c>
      <c r="AF4199" s="3">
        <v>6.7000000000000004E-2</v>
      </c>
      <c r="AG4199" s="3">
        <v>6.6000000000000003E-2</v>
      </c>
      <c r="AH4199" s="3">
        <v>6.6000000000000003E-2</v>
      </c>
      <c r="AI4199" s="3">
        <v>6.5000000000000002E-2</v>
      </c>
      <c r="AJ4199" s="3">
        <v>6.3E-2</v>
      </c>
      <c r="AK4199" s="3">
        <v>6.5000000000000002E-2</v>
      </c>
      <c r="AL4199" s="3">
        <v>6.9000000000000006E-2</v>
      </c>
      <c r="AM4199" s="3">
        <v>7.5999999999999998E-2</v>
      </c>
      <c r="AN4199" s="3">
        <v>7.8E-2</v>
      </c>
      <c r="AO4199" s="3">
        <v>7.5999999999999998E-2</v>
      </c>
      <c r="AP4199" s="3">
        <v>7.5999999999999998E-2</v>
      </c>
      <c r="AQ4199" s="3">
        <v>7.4999999999999997E-2</v>
      </c>
      <c r="AR4199" s="3">
        <v>7.3999999999999996E-2</v>
      </c>
      <c r="AS4199" s="3">
        <v>7.1999999999999995E-2</v>
      </c>
      <c r="AT4199" s="3">
        <v>7.0999999999999994E-2</v>
      </c>
      <c r="AU4199" s="3">
        <v>6.9000000000000006E-2</v>
      </c>
      <c r="AV4199" s="3">
        <v>6.7000000000000004E-2</v>
      </c>
      <c r="AW4199" s="3">
        <v>6.6000000000000003E-2</v>
      </c>
      <c r="AX4199" s="3">
        <v>6.5000000000000002E-2</v>
      </c>
      <c r="AY4199" s="3">
        <v>6.4000000000000001E-2</v>
      </c>
      <c r="AZ4199" s="3">
        <v>6.4000000000000001E-2</v>
      </c>
      <c r="BA4199">
        <v>6.3E-2</v>
      </c>
      <c r="BB4199">
        <v>2013</v>
      </c>
    </row>
    <row r="4200" spans="1:54" hidden="1" x14ac:dyDescent="0.2">
      <c r="A4200">
        <v>446</v>
      </c>
      <c r="B4200" t="s">
        <v>467</v>
      </c>
      <c r="C4200" t="s">
        <v>314</v>
      </c>
      <c r="D4200" t="s">
        <v>200</v>
      </c>
      <c r="E4200" t="s">
        <v>313</v>
      </c>
      <c r="F4200" t="s">
        <v>312</v>
      </c>
      <c r="G4200" t="s">
        <v>311</v>
      </c>
      <c r="I4200" t="s">
        <v>310</v>
      </c>
      <c r="J4200" s="3">
        <v>0.91300000000000003</v>
      </c>
      <c r="K4200" s="3">
        <v>0.997</v>
      </c>
      <c r="L4200" s="3">
        <v>1.113</v>
      </c>
      <c r="M4200" s="3">
        <v>1.1479999999999999</v>
      </c>
      <c r="N4200" s="3">
        <v>1.3049999999999999</v>
      </c>
      <c r="O4200" s="3">
        <v>2.1419999999999999</v>
      </c>
      <c r="P4200" s="3">
        <v>4.1029999999999998</v>
      </c>
      <c r="Q4200" s="3">
        <v>23.486999999999998</v>
      </c>
      <c r="R4200" s="3">
        <v>57.863999999999997</v>
      </c>
      <c r="S4200" s="3">
        <v>95.93</v>
      </c>
      <c r="T4200" s="3">
        <v>156.15700000000001</v>
      </c>
      <c r="U4200" s="3">
        <v>229.017</v>
      </c>
      <c r="V4200" s="3">
        <v>492.60700000000003</v>
      </c>
      <c r="W4200" s="3">
        <v>621.178</v>
      </c>
      <c r="X4200" s="3">
        <v>656.70899999999995</v>
      </c>
      <c r="Y4200" s="3">
        <v>711.53</v>
      </c>
      <c r="Z4200" s="3">
        <v>760.68799999999999</v>
      </c>
      <c r="AA4200" s="3">
        <v>805.76300000000003</v>
      </c>
      <c r="AB4200" s="3">
        <v>829.64099999999996</v>
      </c>
      <c r="AC4200" s="3">
        <v>824.73099999999999</v>
      </c>
      <c r="AD4200" s="3">
        <v>790.22400000000005</v>
      </c>
      <c r="AE4200" s="3">
        <v>758.57299999999998</v>
      </c>
      <c r="AF4200" s="3">
        <v>783.99199999999996</v>
      </c>
      <c r="AG4200" s="3">
        <v>781.84199999999998</v>
      </c>
      <c r="AH4200" s="3">
        <v>768.625</v>
      </c>
      <c r="AI4200" s="3">
        <v>736.553</v>
      </c>
      <c r="AJ4200" s="3">
        <v>720.90800000000002</v>
      </c>
      <c r="AK4200" s="3">
        <v>724.51300000000003</v>
      </c>
      <c r="AL4200" s="3">
        <v>764.27300000000002</v>
      </c>
      <c r="AM4200" s="3">
        <v>836.59100000000001</v>
      </c>
      <c r="AN4200" s="3">
        <v>828.45399999999995</v>
      </c>
      <c r="AO4200" s="3">
        <v>838.98599999999999</v>
      </c>
      <c r="AP4200" s="3">
        <v>877.18100000000004</v>
      </c>
      <c r="AQ4200" s="3">
        <v>882.20500000000004</v>
      </c>
      <c r="AR4200" s="3">
        <v>883.22400000000005</v>
      </c>
      <c r="AS4200" s="3">
        <v>896.14</v>
      </c>
      <c r="AT4200" s="3">
        <v>878.77599999999995</v>
      </c>
      <c r="AU4200" s="3">
        <v>884.75300000000004</v>
      </c>
      <c r="AV4200" s="3">
        <v>888.12900000000002</v>
      </c>
      <c r="AW4200" s="3">
        <v>897.846</v>
      </c>
      <c r="AX4200" s="3">
        <v>901.91399999999999</v>
      </c>
      <c r="AY4200" s="3">
        <v>905.40899999999999</v>
      </c>
      <c r="AZ4200" s="3">
        <v>908.51199999999994</v>
      </c>
      <c r="BA4200">
        <v>911.80399999999997</v>
      </c>
      <c r="BB4200">
        <v>2013</v>
      </c>
    </row>
    <row r="4201" spans="1:54" hidden="1" x14ac:dyDescent="0.2">
      <c r="A4201">
        <v>446</v>
      </c>
      <c r="B4201" t="s">
        <v>467</v>
      </c>
      <c r="C4201" t="s">
        <v>309</v>
      </c>
      <c r="D4201" t="s">
        <v>200</v>
      </c>
      <c r="E4201" t="s">
        <v>308</v>
      </c>
      <c r="F4201" t="s">
        <v>307</v>
      </c>
      <c r="G4201" t="s">
        <v>217</v>
      </c>
    </row>
    <row r="4202" spans="1:54" hidden="1" x14ac:dyDescent="0.2">
      <c r="A4202">
        <v>446</v>
      </c>
      <c r="B4202" t="s">
        <v>467</v>
      </c>
      <c r="C4202" t="s">
        <v>306</v>
      </c>
      <c r="D4202" t="s">
        <v>200</v>
      </c>
      <c r="E4202" t="s">
        <v>305</v>
      </c>
      <c r="F4202" t="s">
        <v>304</v>
      </c>
      <c r="G4202" t="s">
        <v>217</v>
      </c>
      <c r="I4202" t="s">
        <v>1334</v>
      </c>
      <c r="J4202" s="3">
        <v>14.446</v>
      </c>
      <c r="K4202" s="3">
        <v>-1.2689999999999999</v>
      </c>
      <c r="L4202" s="3">
        <v>64.257999999999996</v>
      </c>
      <c r="M4202" s="3">
        <v>-10.871</v>
      </c>
      <c r="N4202" s="3">
        <v>-13.635999999999999</v>
      </c>
      <c r="O4202" s="3">
        <v>-6.0940000000000003</v>
      </c>
      <c r="P4202" s="3">
        <v>-2.1080000000000001</v>
      </c>
      <c r="Q4202" s="3">
        <v>-2.1880000000000002</v>
      </c>
      <c r="R4202" s="3">
        <v>-5.5209999999999999</v>
      </c>
      <c r="S4202" s="3">
        <v>25.65</v>
      </c>
      <c r="T4202" s="3">
        <v>17.77</v>
      </c>
      <c r="U4202" s="3">
        <v>19.288</v>
      </c>
      <c r="V4202" s="3">
        <v>35.811999999999998</v>
      </c>
      <c r="W4202" s="3">
        <v>22.983000000000001</v>
      </c>
      <c r="X4202" s="3">
        <v>26.24</v>
      </c>
      <c r="Y4202" s="3">
        <v>23.31</v>
      </c>
      <c r="Z4202" s="3">
        <v>20.039000000000001</v>
      </c>
      <c r="AA4202" s="3">
        <v>-0.96299999999999997</v>
      </c>
      <c r="AB4202" s="3">
        <v>-1.2689999999999999</v>
      </c>
      <c r="AC4202" s="3">
        <v>4.4409999999999998</v>
      </c>
      <c r="AD4202" s="3">
        <v>1.7569999999999999</v>
      </c>
      <c r="AE4202" s="3">
        <v>3.34</v>
      </c>
      <c r="AF4202" s="3">
        <v>3.3570000000000002</v>
      </c>
      <c r="AG4202" s="3">
        <v>6.5810000000000004</v>
      </c>
      <c r="AH4202" s="3">
        <v>7.851</v>
      </c>
      <c r="AI4202" s="3">
        <v>9.0419999999999998</v>
      </c>
      <c r="AJ4202" s="3">
        <v>13.028</v>
      </c>
      <c r="AK4202" s="3">
        <v>17.558</v>
      </c>
      <c r="AL4202" s="3">
        <v>18.033999999999999</v>
      </c>
      <c r="AM4202" s="3">
        <v>16.448</v>
      </c>
      <c r="AN4202" s="3">
        <v>4.665</v>
      </c>
      <c r="AO4202" s="3">
        <v>11.72</v>
      </c>
      <c r="AP4202" s="3">
        <v>0.50600000000000001</v>
      </c>
      <c r="AQ4202" s="3">
        <v>1.468</v>
      </c>
      <c r="AR4202" s="3">
        <v>-1.718</v>
      </c>
      <c r="AS4202" s="3">
        <v>2.7549999999999999</v>
      </c>
      <c r="AT4202" s="3">
        <v>-2.1150000000000002</v>
      </c>
      <c r="AU4202" s="3">
        <v>-2.2370000000000001</v>
      </c>
      <c r="AV4202" s="3">
        <v>-4.3449999999999998</v>
      </c>
      <c r="AW4202" s="3">
        <v>-4.8079999999999998</v>
      </c>
      <c r="AX4202" s="3">
        <v>-5.2480000000000002</v>
      </c>
      <c r="AY4202" s="3">
        <v>-5.7750000000000004</v>
      </c>
      <c r="AZ4202" s="3">
        <v>-5.3029999999999999</v>
      </c>
      <c r="BA4202">
        <v>-5.53</v>
      </c>
      <c r="BB4202">
        <v>2013</v>
      </c>
    </row>
    <row r="4203" spans="1:54" hidden="1" x14ac:dyDescent="0.2">
      <c r="A4203">
        <v>446</v>
      </c>
      <c r="B4203" t="s">
        <v>467</v>
      </c>
      <c r="C4203" t="s">
        <v>303</v>
      </c>
      <c r="D4203" t="s">
        <v>200</v>
      </c>
      <c r="E4203" t="s">
        <v>300</v>
      </c>
      <c r="F4203" t="s">
        <v>302</v>
      </c>
      <c r="G4203" t="s">
        <v>295</v>
      </c>
      <c r="I4203" t="s">
        <v>1335</v>
      </c>
      <c r="J4203" s="3">
        <v>5.1999999999999998E-2</v>
      </c>
      <c r="K4203" s="3">
        <v>6.2E-2</v>
      </c>
      <c r="L4203" s="3">
        <v>7.3999999999999996E-2</v>
      </c>
      <c r="M4203" s="3">
        <v>7.9000000000000001E-2</v>
      </c>
      <c r="N4203" s="3">
        <v>9.2999999999999999E-2</v>
      </c>
      <c r="O4203" s="3">
        <v>0.157</v>
      </c>
      <c r="P4203" s="3">
        <v>0.308</v>
      </c>
      <c r="Q4203" s="3">
        <v>1.806</v>
      </c>
      <c r="R4203" s="3">
        <v>4.6050000000000004</v>
      </c>
      <c r="S4203" s="3">
        <v>7.93</v>
      </c>
      <c r="T4203" s="3">
        <v>13.394</v>
      </c>
      <c r="U4203" s="3">
        <v>20.106000000000002</v>
      </c>
      <c r="V4203" s="3">
        <v>40.180999999999997</v>
      </c>
      <c r="W4203" s="3">
        <v>50.12</v>
      </c>
      <c r="X4203" s="3">
        <v>54.247</v>
      </c>
      <c r="Y4203" s="3">
        <v>59.825000000000003</v>
      </c>
      <c r="Z4203" s="3">
        <v>65.137</v>
      </c>
      <c r="AA4203" s="3">
        <v>70.183000000000007</v>
      </c>
      <c r="AB4203" s="3">
        <v>73.376000000000005</v>
      </c>
      <c r="AC4203" s="3">
        <v>73.552999999999997</v>
      </c>
      <c r="AD4203" s="3">
        <v>73.290999999999997</v>
      </c>
      <c r="AE4203" s="3">
        <v>73.022000000000006</v>
      </c>
      <c r="AF4203" s="3">
        <v>74.307000000000002</v>
      </c>
      <c r="AG4203" s="3">
        <v>75.248999999999995</v>
      </c>
      <c r="AH4203" s="3">
        <v>76.507000000000005</v>
      </c>
      <c r="AI4203" s="3">
        <v>75.957999999999998</v>
      </c>
      <c r="AJ4203" s="3">
        <v>80.188000000000002</v>
      </c>
      <c r="AK4203" s="3">
        <v>83.441999999999993</v>
      </c>
      <c r="AL4203" s="3">
        <v>92.418999999999997</v>
      </c>
      <c r="AM4203" s="3">
        <v>93.522999999999996</v>
      </c>
      <c r="AN4203" s="3">
        <v>97.248999999999995</v>
      </c>
      <c r="AO4203" s="3">
        <v>102.083</v>
      </c>
      <c r="AP4203" s="3">
        <v>108.80200000000001</v>
      </c>
      <c r="AQ4203" s="3">
        <v>114.047</v>
      </c>
      <c r="AR4203" s="3">
        <v>116.16200000000001</v>
      </c>
      <c r="AS4203" s="3">
        <v>111.807</v>
      </c>
      <c r="AT4203" s="3">
        <v>110.895</v>
      </c>
      <c r="AU4203" s="3">
        <v>115.85899999999999</v>
      </c>
      <c r="AV4203" s="3">
        <v>120.789</v>
      </c>
      <c r="AW4203" s="3">
        <v>124.41200000000001</v>
      </c>
      <c r="AX4203" s="3">
        <v>127.523</v>
      </c>
      <c r="AY4203" s="3">
        <v>130.71100000000001</v>
      </c>
      <c r="AZ4203" s="3">
        <v>133.97900000000001</v>
      </c>
      <c r="BA4203">
        <v>137.328</v>
      </c>
      <c r="BB4203">
        <v>2016</v>
      </c>
    </row>
    <row r="4204" spans="1:54" hidden="1" x14ac:dyDescent="0.2">
      <c r="A4204">
        <v>446</v>
      </c>
      <c r="B4204" t="s">
        <v>467</v>
      </c>
      <c r="C4204" t="s">
        <v>301</v>
      </c>
      <c r="D4204" t="s">
        <v>200</v>
      </c>
      <c r="E4204" t="s">
        <v>300</v>
      </c>
      <c r="F4204" t="s">
        <v>299</v>
      </c>
      <c r="G4204" t="s">
        <v>275</v>
      </c>
      <c r="I4204" t="s">
        <v>298</v>
      </c>
      <c r="J4204" s="3">
        <v>23.9</v>
      </c>
      <c r="K4204" s="3">
        <v>19.3</v>
      </c>
      <c r="L4204" s="3">
        <v>18.600000000000001</v>
      </c>
      <c r="M4204" s="3">
        <v>7.2</v>
      </c>
      <c r="N4204" s="3">
        <v>17.600000000000001</v>
      </c>
      <c r="O4204" s="3">
        <v>69.400000000000006</v>
      </c>
      <c r="P4204" s="3">
        <v>95.4</v>
      </c>
      <c r="Q4204" s="3">
        <v>487.2</v>
      </c>
      <c r="R4204" s="3">
        <v>155</v>
      </c>
      <c r="S4204" s="3">
        <v>72.2</v>
      </c>
      <c r="T4204" s="3">
        <v>68.900000000000006</v>
      </c>
      <c r="U4204" s="3">
        <v>50.115000000000002</v>
      </c>
      <c r="V4204" s="3">
        <v>99.846999999999994</v>
      </c>
      <c r="W4204" s="3">
        <v>24.736999999999998</v>
      </c>
      <c r="X4204" s="3">
        <v>8.2349999999999994</v>
      </c>
      <c r="Y4204" s="3">
        <v>10.282</v>
      </c>
      <c r="Z4204" s="3">
        <v>8.8789999999999996</v>
      </c>
      <c r="AA4204" s="3">
        <v>7.7480000000000002</v>
      </c>
      <c r="AB4204" s="3">
        <v>4.5490000000000004</v>
      </c>
      <c r="AC4204" s="3">
        <v>0.24099999999999999</v>
      </c>
      <c r="AD4204" s="3">
        <v>-0.35599999999999998</v>
      </c>
      <c r="AE4204" s="3">
        <v>-0.36699999999999999</v>
      </c>
      <c r="AF4204" s="3">
        <v>1.7589999999999999</v>
      </c>
      <c r="AG4204" s="3">
        <v>1.268</v>
      </c>
      <c r="AH4204" s="3">
        <v>1.6719999999999999</v>
      </c>
      <c r="AI4204" s="3">
        <v>-0.71799999999999997</v>
      </c>
      <c r="AJ4204" s="3">
        <v>5.57</v>
      </c>
      <c r="AK4204" s="3">
        <v>4.0570000000000004</v>
      </c>
      <c r="AL4204" s="3">
        <v>10.757999999999999</v>
      </c>
      <c r="AM4204" s="3">
        <v>1.1950000000000001</v>
      </c>
      <c r="AN4204" s="3">
        <v>3.9830000000000001</v>
      </c>
      <c r="AO4204" s="3">
        <v>4.9710000000000001</v>
      </c>
      <c r="AP4204" s="3">
        <v>6.5810000000000004</v>
      </c>
      <c r="AQ4204" s="3">
        <v>4.8209999999999997</v>
      </c>
      <c r="AR4204" s="3">
        <v>1.8540000000000001</v>
      </c>
      <c r="AS4204" s="3">
        <v>-3.7490000000000001</v>
      </c>
      <c r="AT4204" s="3">
        <v>-0.81599999999999995</v>
      </c>
      <c r="AU4204" s="3">
        <v>4.476</v>
      </c>
      <c r="AV4204" s="3">
        <v>4.2549999999999999</v>
      </c>
      <c r="AW4204" s="3">
        <v>3</v>
      </c>
      <c r="AX4204" s="3">
        <v>2.5</v>
      </c>
      <c r="AY4204" s="3">
        <v>2.5</v>
      </c>
      <c r="AZ4204" s="3">
        <v>2.5</v>
      </c>
      <c r="BA4204">
        <v>2.5</v>
      </c>
      <c r="BB4204">
        <v>2016</v>
      </c>
    </row>
    <row r="4205" spans="1:54" hidden="1" x14ac:dyDescent="0.2">
      <c r="A4205">
        <v>446</v>
      </c>
      <c r="B4205" t="s">
        <v>467</v>
      </c>
      <c r="C4205" t="s">
        <v>297</v>
      </c>
      <c r="D4205" t="s">
        <v>200</v>
      </c>
      <c r="E4205" t="s">
        <v>293</v>
      </c>
      <c r="F4205" t="s">
        <v>296</v>
      </c>
      <c r="G4205" t="s">
        <v>295</v>
      </c>
      <c r="I4205" t="s">
        <v>1335</v>
      </c>
      <c r="J4205" s="3" t="s">
        <v>215</v>
      </c>
      <c r="K4205" s="3">
        <v>0.113</v>
      </c>
      <c r="L4205" s="3">
        <v>0.124</v>
      </c>
      <c r="M4205" s="3">
        <v>0.129</v>
      </c>
      <c r="N4205" s="3">
        <v>0.161</v>
      </c>
      <c r="O4205" s="3">
        <v>0.25900000000000001</v>
      </c>
      <c r="P4205" s="3">
        <v>0.63800000000000001</v>
      </c>
      <c r="Q4205" s="3">
        <v>5.3680000000000003</v>
      </c>
      <c r="R4205" s="3">
        <v>7.2359999999999998</v>
      </c>
      <c r="S4205" s="3">
        <v>9.4329999999999998</v>
      </c>
      <c r="T4205" s="3">
        <v>16.702999999999999</v>
      </c>
      <c r="U4205" s="3">
        <v>22.414999999999999</v>
      </c>
      <c r="V4205" s="3">
        <v>47.081000000000003</v>
      </c>
      <c r="W4205" s="3">
        <v>49.250999999999998</v>
      </c>
      <c r="X4205" s="3">
        <v>55.067</v>
      </c>
      <c r="Y4205" s="3">
        <v>61.113</v>
      </c>
      <c r="Z4205" s="3">
        <v>65.174999999999997</v>
      </c>
      <c r="AA4205" s="3">
        <v>69.56</v>
      </c>
      <c r="AB4205" s="3">
        <v>73.622</v>
      </c>
      <c r="AC4205" s="3">
        <v>71.637</v>
      </c>
      <c r="AD4205" s="3">
        <v>70.483000000000004</v>
      </c>
      <c r="AE4205" s="3">
        <v>70.436999999999998</v>
      </c>
      <c r="AF4205" s="3">
        <v>73.067999999999998</v>
      </c>
      <c r="AG4205" s="3">
        <v>74.683999999999997</v>
      </c>
      <c r="AH4205" s="3">
        <v>76.161000000000001</v>
      </c>
      <c r="AI4205" s="3">
        <v>76.555000000000007</v>
      </c>
      <c r="AJ4205" s="3">
        <v>82.075999999999993</v>
      </c>
      <c r="AK4205" s="3">
        <v>86.963999999999999</v>
      </c>
      <c r="AL4205" s="3">
        <v>92.495999999999995</v>
      </c>
      <c r="AM4205" s="3">
        <v>95.631</v>
      </c>
      <c r="AN4205" s="3">
        <v>100</v>
      </c>
      <c r="AO4205" s="3">
        <v>103.119</v>
      </c>
      <c r="AP4205" s="3">
        <v>113.514</v>
      </c>
      <c r="AQ4205" s="3">
        <v>114.785</v>
      </c>
      <c r="AR4205" s="3">
        <v>113.974</v>
      </c>
      <c r="AS4205" s="3">
        <v>110.09699999999999</v>
      </c>
      <c r="AT4205" s="3">
        <v>113.556</v>
      </c>
      <c r="AU4205" s="3">
        <v>119.246</v>
      </c>
      <c r="AV4205" s="3">
        <v>123.42</v>
      </c>
      <c r="AW4205" s="3">
        <v>126.505</v>
      </c>
      <c r="AX4205" s="3">
        <v>129.66800000000001</v>
      </c>
      <c r="AY4205" s="3">
        <v>132.91</v>
      </c>
      <c r="AZ4205" s="3">
        <v>136.232</v>
      </c>
      <c r="BA4205">
        <v>139.63800000000001</v>
      </c>
      <c r="BB4205">
        <v>2016</v>
      </c>
    </row>
    <row r="4206" spans="1:54" hidden="1" x14ac:dyDescent="0.2">
      <c r="A4206">
        <v>446</v>
      </c>
      <c r="B4206" t="s">
        <v>467</v>
      </c>
      <c r="C4206" t="s">
        <v>294</v>
      </c>
      <c r="D4206" t="s">
        <v>200</v>
      </c>
      <c r="E4206" t="s">
        <v>293</v>
      </c>
      <c r="F4206" t="s">
        <v>292</v>
      </c>
      <c r="G4206" t="s">
        <v>275</v>
      </c>
      <c r="I4206" t="s">
        <v>291</v>
      </c>
      <c r="J4206" s="3" t="s">
        <v>215</v>
      </c>
      <c r="K4206" s="3" t="s">
        <v>215</v>
      </c>
      <c r="L4206" s="3">
        <v>9.5950000000000006</v>
      </c>
      <c r="M4206" s="3">
        <v>3.7989999999999999</v>
      </c>
      <c r="N4206" s="3">
        <v>25.303000000000001</v>
      </c>
      <c r="O4206" s="3">
        <v>60.104999999999997</v>
      </c>
      <c r="P4206" s="3">
        <v>146.792</v>
      </c>
      <c r="Q4206" s="3">
        <v>741.18700000000001</v>
      </c>
      <c r="R4206" s="3">
        <v>34.799999999999997</v>
      </c>
      <c r="S4206" s="3">
        <v>30.363</v>
      </c>
      <c r="T4206" s="3">
        <v>77.075000000000003</v>
      </c>
      <c r="U4206" s="3">
        <v>34.195</v>
      </c>
      <c r="V4206" s="3">
        <v>110.047</v>
      </c>
      <c r="W4206" s="3">
        <v>4.6079999999999997</v>
      </c>
      <c r="X4206" s="3">
        <v>11.808999999999999</v>
      </c>
      <c r="Y4206" s="3">
        <v>10.981</v>
      </c>
      <c r="Z4206" s="3">
        <v>6.6470000000000002</v>
      </c>
      <c r="AA4206" s="3">
        <v>6.7279999999999998</v>
      </c>
      <c r="AB4206" s="3">
        <v>5.8390000000000004</v>
      </c>
      <c r="AC4206" s="3">
        <v>-2.6960000000000002</v>
      </c>
      <c r="AD4206" s="3">
        <v>-1.611</v>
      </c>
      <c r="AE4206" s="3">
        <v>-6.5000000000000002E-2</v>
      </c>
      <c r="AF4206" s="3">
        <v>3.7349999999999999</v>
      </c>
      <c r="AG4206" s="3">
        <v>2.2109999999999999</v>
      </c>
      <c r="AH4206" s="3">
        <v>1.978</v>
      </c>
      <c r="AI4206" s="3">
        <v>0.51700000000000002</v>
      </c>
      <c r="AJ4206" s="3">
        <v>7.2119999999999997</v>
      </c>
      <c r="AK4206" s="3">
        <v>5.9560000000000004</v>
      </c>
      <c r="AL4206" s="3">
        <v>6.3609999999999998</v>
      </c>
      <c r="AM4206" s="3">
        <v>3.39</v>
      </c>
      <c r="AN4206" s="3">
        <v>4.5679999999999996</v>
      </c>
      <c r="AO4206" s="3">
        <v>3.1190000000000002</v>
      </c>
      <c r="AP4206" s="3">
        <v>10.081</v>
      </c>
      <c r="AQ4206" s="3">
        <v>1.1200000000000001</v>
      </c>
      <c r="AR4206" s="3">
        <v>-0.70699999999999996</v>
      </c>
      <c r="AS4206" s="3">
        <v>-3.4020000000000001</v>
      </c>
      <c r="AT4206" s="3">
        <v>3.1419999999999999</v>
      </c>
      <c r="AU4206" s="3">
        <v>5.0110000000000001</v>
      </c>
      <c r="AV4206" s="3">
        <v>3.5</v>
      </c>
      <c r="AW4206" s="3">
        <v>2.5</v>
      </c>
      <c r="AX4206" s="3">
        <v>2.5</v>
      </c>
      <c r="AY4206" s="3">
        <v>2.5</v>
      </c>
      <c r="AZ4206" s="3">
        <v>2.5</v>
      </c>
      <c r="BA4206">
        <v>2.5</v>
      </c>
      <c r="BB4206">
        <v>2016</v>
      </c>
    </row>
    <row r="4207" spans="1:54" hidden="1" x14ac:dyDescent="0.2">
      <c r="A4207">
        <v>446</v>
      </c>
      <c r="B4207" t="s">
        <v>467</v>
      </c>
      <c r="C4207" t="s">
        <v>290</v>
      </c>
      <c r="D4207" t="s">
        <v>200</v>
      </c>
      <c r="E4207" t="s">
        <v>289</v>
      </c>
      <c r="G4207" t="s">
        <v>288</v>
      </c>
    </row>
    <row r="4208" spans="1:54" hidden="1" x14ac:dyDescent="0.2">
      <c r="A4208">
        <v>446</v>
      </c>
      <c r="B4208" t="s">
        <v>467</v>
      </c>
      <c r="C4208" t="s">
        <v>287</v>
      </c>
      <c r="D4208" t="s">
        <v>200</v>
      </c>
      <c r="E4208" t="s">
        <v>286</v>
      </c>
      <c r="F4208" t="s">
        <v>285</v>
      </c>
      <c r="G4208" t="s">
        <v>275</v>
      </c>
      <c r="I4208" t="s">
        <v>1336</v>
      </c>
      <c r="J4208" s="3">
        <v>30.940999999999999</v>
      </c>
      <c r="K4208" s="3">
        <v>-2.512</v>
      </c>
      <c r="L4208" s="3">
        <v>-6.5289999999999999</v>
      </c>
      <c r="M4208" s="3">
        <v>15.849</v>
      </c>
      <c r="N4208" s="3">
        <v>-20.530999999999999</v>
      </c>
      <c r="O4208" s="3">
        <v>-33.622999999999998</v>
      </c>
      <c r="P4208" s="3">
        <v>-2.766</v>
      </c>
      <c r="Q4208" s="3">
        <v>-8.8130000000000006</v>
      </c>
      <c r="R4208" s="3">
        <v>5.5469999999999997</v>
      </c>
      <c r="S4208" s="3">
        <v>0.53600000000000003</v>
      </c>
      <c r="T4208" s="3">
        <v>1.08</v>
      </c>
      <c r="U4208" s="3">
        <v>1.5489999999999999</v>
      </c>
      <c r="V4208" s="3">
        <v>1.7010000000000001</v>
      </c>
      <c r="W4208" s="3">
        <v>2.0409999999999999</v>
      </c>
      <c r="X4208" s="3">
        <v>1.347</v>
      </c>
      <c r="Y4208" s="3">
        <v>6.4450000000000003</v>
      </c>
      <c r="Z4208" s="3">
        <v>-6.7220000000000004</v>
      </c>
      <c r="AA4208" s="3">
        <v>57.055999999999997</v>
      </c>
      <c r="AB4208" s="3">
        <v>4.6779999999999999</v>
      </c>
      <c r="AC4208" s="3">
        <v>-5.085</v>
      </c>
      <c r="AD4208" s="3">
        <v>-4.5030000000000001</v>
      </c>
      <c r="AE4208" s="3">
        <v>16.940000000000001</v>
      </c>
      <c r="AF4208" s="3">
        <v>-3.8570000000000002</v>
      </c>
      <c r="AG4208" s="3">
        <v>-2.2639999999999998</v>
      </c>
      <c r="AH4208" s="3">
        <v>9.4809999999999999</v>
      </c>
      <c r="AI4208" s="3">
        <v>-8.6609999999999996</v>
      </c>
      <c r="AJ4208" s="3">
        <v>6.0640000000000001</v>
      </c>
      <c r="AK4208" s="3">
        <v>12.483000000000001</v>
      </c>
      <c r="AL4208" s="3">
        <v>20.465</v>
      </c>
      <c r="AM4208" s="3">
        <v>12.561999999999999</v>
      </c>
      <c r="AN4208" s="3">
        <v>-1.8360000000000001</v>
      </c>
      <c r="AO4208" s="3">
        <v>-3.9390000000000001</v>
      </c>
      <c r="AP4208" s="3">
        <v>6.9539999999999997</v>
      </c>
      <c r="AQ4208" s="3">
        <v>4.3959999999999999</v>
      </c>
      <c r="AR4208" s="3">
        <v>-0.71099999999999997</v>
      </c>
      <c r="AS4208" s="3">
        <v>8.4870000000000001</v>
      </c>
      <c r="AT4208" s="3">
        <v>4.984</v>
      </c>
      <c r="AU4208" s="3">
        <v>0.83699999999999997</v>
      </c>
      <c r="AV4208" s="3">
        <v>0.53400000000000003</v>
      </c>
      <c r="AW4208" s="3">
        <v>2.2330000000000001</v>
      </c>
      <c r="AX4208" s="3">
        <v>2.3420000000000001</v>
      </c>
      <c r="AY4208" s="3">
        <v>3.141</v>
      </c>
      <c r="AZ4208" s="3">
        <v>3.714</v>
      </c>
      <c r="BA4208">
        <v>3.8879999999999999</v>
      </c>
      <c r="BB4208">
        <v>2015</v>
      </c>
    </row>
    <row r="4209" spans="1:54" hidden="1" x14ac:dyDescent="0.2">
      <c r="A4209">
        <v>446</v>
      </c>
      <c r="B4209" t="s">
        <v>467</v>
      </c>
      <c r="C4209" t="s">
        <v>284</v>
      </c>
      <c r="D4209" t="s">
        <v>200</v>
      </c>
      <c r="E4209" t="s">
        <v>283</v>
      </c>
      <c r="F4209" t="s">
        <v>282</v>
      </c>
      <c r="G4209" t="s">
        <v>275</v>
      </c>
      <c r="I4209" t="s">
        <v>1336</v>
      </c>
      <c r="J4209" s="3">
        <v>22.498999999999999</v>
      </c>
      <c r="K4209" s="3">
        <v>0.875</v>
      </c>
      <c r="L4209" s="3">
        <v>-4.7060000000000004</v>
      </c>
      <c r="M4209" s="3">
        <v>13.885</v>
      </c>
      <c r="N4209" s="3">
        <v>-21.835000000000001</v>
      </c>
      <c r="O4209" s="3">
        <v>-35.191000000000003</v>
      </c>
      <c r="P4209" s="3">
        <v>-3.8809999999999998</v>
      </c>
      <c r="Q4209" s="3">
        <v>-3.6619999999999999</v>
      </c>
      <c r="R4209" s="3">
        <v>3.3210000000000002</v>
      </c>
      <c r="S4209" s="3">
        <v>0.18099999999999999</v>
      </c>
      <c r="T4209" s="3">
        <v>1.5760000000000001</v>
      </c>
      <c r="U4209" s="3">
        <v>2.2629999999999999</v>
      </c>
      <c r="V4209" s="3">
        <v>2.4870000000000001</v>
      </c>
      <c r="W4209" s="3">
        <v>2.7709999999999999</v>
      </c>
      <c r="X4209" s="3">
        <v>0.85499999999999998</v>
      </c>
      <c r="Y4209" s="3">
        <v>6.4409999999999998</v>
      </c>
      <c r="Z4209" s="3">
        <v>-7.9669999999999996</v>
      </c>
      <c r="AA4209" s="3">
        <v>5.742</v>
      </c>
      <c r="AB4209" s="3">
        <v>2.6840000000000002</v>
      </c>
      <c r="AC4209" s="3">
        <v>-12.635999999999999</v>
      </c>
      <c r="AD4209" s="3">
        <v>-1.9850000000000001</v>
      </c>
      <c r="AE4209" s="3">
        <v>21.846</v>
      </c>
      <c r="AF4209" s="3">
        <v>-15.379</v>
      </c>
      <c r="AG4209" s="3">
        <v>-1.2609999999999999</v>
      </c>
      <c r="AH4209" s="3">
        <v>16.780999999999999</v>
      </c>
      <c r="AI4209" s="3">
        <v>-8.3620000000000001</v>
      </c>
      <c r="AJ4209" s="3">
        <v>4.077</v>
      </c>
      <c r="AK4209" s="3">
        <v>16.082000000000001</v>
      </c>
      <c r="AL4209" s="3">
        <v>18.471</v>
      </c>
      <c r="AM4209" s="3">
        <v>10.648999999999999</v>
      </c>
      <c r="AN4209" s="3">
        <v>2.73</v>
      </c>
      <c r="AO4209" s="3">
        <v>-0.94</v>
      </c>
      <c r="AP4209" s="3">
        <v>13.6</v>
      </c>
      <c r="AQ4209" s="3">
        <v>0.39300000000000002</v>
      </c>
      <c r="AR4209" s="3">
        <v>-2.5619999999999998</v>
      </c>
      <c r="AS4209" s="3">
        <v>2.024</v>
      </c>
      <c r="AT4209" s="3">
        <v>8.1679999999999993</v>
      </c>
      <c r="AU4209" s="3">
        <v>1.409</v>
      </c>
      <c r="AV4209" s="3">
        <v>2.9079999999999999</v>
      </c>
      <c r="AW4209" s="3">
        <v>0.94799999999999995</v>
      </c>
      <c r="AX4209" s="3">
        <v>1.351</v>
      </c>
      <c r="AY4209" s="3">
        <v>2.4870000000000001</v>
      </c>
      <c r="AZ4209" s="3">
        <v>3.33</v>
      </c>
      <c r="BA4209">
        <v>3.6240000000000001</v>
      </c>
      <c r="BB4209">
        <v>2015</v>
      </c>
    </row>
    <row r="4210" spans="1:54" hidden="1" x14ac:dyDescent="0.2">
      <c r="A4210">
        <v>446</v>
      </c>
      <c r="B4210" t="s">
        <v>467</v>
      </c>
      <c r="C4210" t="s">
        <v>281</v>
      </c>
      <c r="D4210" t="s">
        <v>200</v>
      </c>
      <c r="E4210" t="s">
        <v>280</v>
      </c>
      <c r="F4210" t="s">
        <v>279</v>
      </c>
      <c r="G4210" t="s">
        <v>275</v>
      </c>
      <c r="I4210" t="s">
        <v>1336</v>
      </c>
      <c r="J4210" s="3">
        <v>193.66300000000001</v>
      </c>
      <c r="K4210" s="3">
        <v>-16.754000000000001</v>
      </c>
      <c r="L4210" s="3">
        <v>43.328000000000003</v>
      </c>
      <c r="M4210" s="3">
        <v>-35.057000000000002</v>
      </c>
      <c r="N4210" s="3">
        <v>-26.079000000000001</v>
      </c>
      <c r="O4210" s="3">
        <v>-22.806000000000001</v>
      </c>
      <c r="P4210" s="3">
        <v>24.488</v>
      </c>
      <c r="Q4210" s="3">
        <v>4.2169999999999996</v>
      </c>
      <c r="R4210" s="3">
        <v>-17.082000000000001</v>
      </c>
      <c r="S4210" s="3">
        <v>3.286</v>
      </c>
      <c r="T4210" s="3">
        <v>1.61</v>
      </c>
      <c r="U4210" s="3">
        <v>1.9419999999999999</v>
      </c>
      <c r="V4210" s="3">
        <v>2.004</v>
      </c>
      <c r="W4210" s="3">
        <v>2.1930000000000001</v>
      </c>
      <c r="X4210" s="3">
        <v>-1.7090000000000001</v>
      </c>
      <c r="Y4210" s="3">
        <v>-1.391</v>
      </c>
      <c r="Z4210" s="3">
        <v>-1.8180000000000001</v>
      </c>
      <c r="AA4210" s="3">
        <v>12.898</v>
      </c>
      <c r="AB4210" s="3">
        <v>-4.4400000000000004</v>
      </c>
      <c r="AC4210" s="3">
        <v>21.373999999999999</v>
      </c>
      <c r="AD4210" s="3">
        <v>-0.32</v>
      </c>
      <c r="AE4210" s="3">
        <v>9.23</v>
      </c>
      <c r="AF4210" s="3">
        <v>14.673</v>
      </c>
      <c r="AG4210" s="3">
        <v>2.3969999999999998</v>
      </c>
      <c r="AH4210" s="3">
        <v>7.2789999999999999</v>
      </c>
      <c r="AI4210" s="3">
        <v>-0.13800000000000001</v>
      </c>
      <c r="AJ4210" s="3">
        <v>12.18</v>
      </c>
      <c r="AK4210" s="3">
        <v>7.9850000000000003</v>
      </c>
      <c r="AL4210" s="3">
        <v>30.091000000000001</v>
      </c>
      <c r="AM4210" s="3">
        <v>10.651999999999999</v>
      </c>
      <c r="AN4210" s="3">
        <v>-18.27</v>
      </c>
      <c r="AO4210" s="3">
        <v>6.4989999999999997</v>
      </c>
      <c r="AP4210" s="3">
        <v>-12.64</v>
      </c>
      <c r="AQ4210" s="3">
        <v>3.782</v>
      </c>
      <c r="AR4210" s="3">
        <v>-5.8239999999999998</v>
      </c>
      <c r="AS4210" s="3">
        <v>15.401</v>
      </c>
      <c r="AT4210" s="3">
        <v>0.23400000000000001</v>
      </c>
      <c r="AU4210" s="3">
        <v>-1.2829999999999999</v>
      </c>
      <c r="AV4210" s="3">
        <v>1.694</v>
      </c>
      <c r="AW4210" s="3">
        <v>3.8740000000000001</v>
      </c>
      <c r="AX4210" s="3">
        <v>4.327</v>
      </c>
      <c r="AY4210" s="3">
        <v>3.9329999999999998</v>
      </c>
      <c r="AZ4210" s="3">
        <v>4.7060000000000004</v>
      </c>
      <c r="BA4210">
        <v>4.7720000000000002</v>
      </c>
      <c r="BB4210">
        <v>2015</v>
      </c>
    </row>
    <row r="4211" spans="1:54" hidden="1" x14ac:dyDescent="0.2">
      <c r="A4211">
        <v>446</v>
      </c>
      <c r="B4211" t="s">
        <v>467</v>
      </c>
      <c r="C4211" t="s">
        <v>278</v>
      </c>
      <c r="D4211" t="s">
        <v>200</v>
      </c>
      <c r="E4211" t="s">
        <v>277</v>
      </c>
      <c r="F4211" t="s">
        <v>276</v>
      </c>
      <c r="G4211" t="s">
        <v>275</v>
      </c>
      <c r="I4211" t="s">
        <v>1336</v>
      </c>
      <c r="J4211" s="3">
        <v>4.3179999999999996</v>
      </c>
      <c r="K4211" s="3">
        <v>14.318</v>
      </c>
      <c r="L4211" s="3">
        <v>-3.238</v>
      </c>
      <c r="M4211" s="3">
        <v>-24.475000000000001</v>
      </c>
      <c r="N4211" s="3">
        <v>-21.585999999999999</v>
      </c>
      <c r="O4211" s="3">
        <v>-21.786999999999999</v>
      </c>
      <c r="P4211" s="3">
        <v>81.346999999999994</v>
      </c>
      <c r="Q4211" s="3">
        <v>20.548999999999999</v>
      </c>
      <c r="R4211" s="3">
        <v>-17.184000000000001</v>
      </c>
      <c r="S4211" s="3">
        <v>15.888999999999999</v>
      </c>
      <c r="T4211" s="3">
        <v>0.52500000000000002</v>
      </c>
      <c r="U4211" s="3">
        <v>0.61</v>
      </c>
      <c r="V4211" s="3">
        <v>0.64300000000000002</v>
      </c>
      <c r="W4211" s="3">
        <v>0.65300000000000002</v>
      </c>
      <c r="X4211" s="3">
        <v>-11.725</v>
      </c>
      <c r="Y4211" s="3">
        <v>0.161</v>
      </c>
      <c r="Z4211" s="3">
        <v>-10.148999999999999</v>
      </c>
      <c r="AA4211" s="3">
        <v>-24.585999999999999</v>
      </c>
      <c r="AB4211" s="3">
        <v>-3.1019999999999999</v>
      </c>
      <c r="AC4211" s="3">
        <v>3.27</v>
      </c>
      <c r="AD4211" s="3">
        <v>2.8879999999999999</v>
      </c>
      <c r="AE4211" s="3">
        <v>27.068999999999999</v>
      </c>
      <c r="AF4211" s="3">
        <v>33.787999999999997</v>
      </c>
      <c r="AG4211" s="3">
        <v>30.143000000000001</v>
      </c>
      <c r="AH4211" s="3">
        <v>8.3249999999999993</v>
      </c>
      <c r="AI4211" s="3">
        <v>6.2729999999999997</v>
      </c>
      <c r="AJ4211" s="3">
        <v>28.952999999999999</v>
      </c>
      <c r="AK4211" s="3">
        <v>16.111999999999998</v>
      </c>
      <c r="AL4211" s="3">
        <v>13.746</v>
      </c>
      <c r="AM4211" s="3">
        <v>-8.423</v>
      </c>
      <c r="AN4211" s="3">
        <v>-7.5259999999999998</v>
      </c>
      <c r="AO4211" s="3">
        <v>0.26300000000000001</v>
      </c>
      <c r="AP4211" s="3">
        <v>2.3540000000000001</v>
      </c>
      <c r="AQ4211" s="3">
        <v>-2.125</v>
      </c>
      <c r="AR4211" s="3">
        <v>-8.4290000000000003</v>
      </c>
      <c r="AS4211" s="3">
        <v>-4.3010000000000002</v>
      </c>
      <c r="AT4211" s="3">
        <v>-0.378</v>
      </c>
      <c r="AU4211" s="3">
        <v>-6.7409999999999997</v>
      </c>
      <c r="AV4211" s="3">
        <v>5.173</v>
      </c>
      <c r="AW4211" s="3">
        <v>2.7959999999999998</v>
      </c>
      <c r="AX4211" s="3">
        <v>6.2480000000000002</v>
      </c>
      <c r="AY4211" s="3">
        <v>5.915</v>
      </c>
      <c r="AZ4211" s="3">
        <v>6.07</v>
      </c>
      <c r="BA4211">
        <v>5.9640000000000004</v>
      </c>
      <c r="BB4211">
        <v>2015</v>
      </c>
    </row>
    <row r="4212" spans="1:54" hidden="1" x14ac:dyDescent="0.2">
      <c r="A4212">
        <v>446</v>
      </c>
      <c r="B4212" t="s">
        <v>467</v>
      </c>
      <c r="C4212" t="s">
        <v>274</v>
      </c>
      <c r="D4212" t="s">
        <v>200</v>
      </c>
      <c r="E4212" t="s">
        <v>273</v>
      </c>
      <c r="F4212" t="s">
        <v>272</v>
      </c>
      <c r="G4212" t="s">
        <v>271</v>
      </c>
    </row>
    <row r="4213" spans="1:54" hidden="1" x14ac:dyDescent="0.2">
      <c r="A4213">
        <v>446</v>
      </c>
      <c r="B4213" t="s">
        <v>467</v>
      </c>
      <c r="C4213" t="s">
        <v>270</v>
      </c>
      <c r="D4213" t="s">
        <v>200</v>
      </c>
      <c r="E4213" t="s">
        <v>269</v>
      </c>
      <c r="F4213" t="s">
        <v>268</v>
      </c>
      <c r="G4213" t="s">
        <v>264</v>
      </c>
      <c r="H4213" t="s">
        <v>263</v>
      </c>
    </row>
    <row r="4214" spans="1:54" hidden="1" x14ac:dyDescent="0.2">
      <c r="A4214">
        <v>446</v>
      </c>
      <c r="B4214" t="s">
        <v>467</v>
      </c>
      <c r="C4214" t="s">
        <v>267</v>
      </c>
      <c r="D4214" t="s">
        <v>200</v>
      </c>
      <c r="E4214" t="s">
        <v>266</v>
      </c>
      <c r="F4214" t="s">
        <v>265</v>
      </c>
      <c r="G4214" t="s">
        <v>264</v>
      </c>
      <c r="H4214" t="s">
        <v>263</v>
      </c>
      <c r="I4214" t="s">
        <v>1337</v>
      </c>
      <c r="J4214" s="3">
        <v>2.5499999999999998</v>
      </c>
      <c r="K4214" s="3">
        <v>2.5310000000000001</v>
      </c>
      <c r="L4214" s="3">
        <v>2.5209999999999999</v>
      </c>
      <c r="M4214" s="3">
        <v>2.5209999999999999</v>
      </c>
      <c r="N4214" s="3">
        <v>2.5209999999999999</v>
      </c>
      <c r="O4214" s="3">
        <v>2.5499999999999998</v>
      </c>
      <c r="P4214" s="3">
        <v>2.5880000000000001</v>
      </c>
      <c r="Q4214" s="3">
        <v>2.617</v>
      </c>
      <c r="R4214" s="3">
        <v>2.645</v>
      </c>
      <c r="S4214" s="3">
        <v>2.6739999999999999</v>
      </c>
      <c r="T4214" s="3">
        <v>2.7029999999999998</v>
      </c>
      <c r="U4214" s="3">
        <v>2.7519999999999998</v>
      </c>
      <c r="V4214" s="3">
        <v>2.8220000000000001</v>
      </c>
      <c r="W4214" s="3">
        <v>2.9009999999999998</v>
      </c>
      <c r="X4214" s="3">
        <v>2.9750000000000001</v>
      </c>
      <c r="Y4214" s="3">
        <v>3.0329999999999999</v>
      </c>
      <c r="Z4214" s="3">
        <v>3.0710000000000002</v>
      </c>
      <c r="AA4214" s="3">
        <v>3.093</v>
      </c>
      <c r="AB4214" s="3">
        <v>3.1139999999999999</v>
      </c>
      <c r="AC4214" s="3">
        <v>3.157</v>
      </c>
      <c r="AD4214" s="3">
        <v>3.2349999999999999</v>
      </c>
      <c r="AE4214" s="3">
        <v>3.3580000000000001</v>
      </c>
      <c r="AF4214" s="3">
        <v>3.516</v>
      </c>
      <c r="AG4214" s="3">
        <v>3.69</v>
      </c>
      <c r="AH4214" s="3">
        <v>3.8540000000000001</v>
      </c>
      <c r="AI4214" s="3">
        <v>3.9870000000000001</v>
      </c>
      <c r="AJ4214" s="3">
        <v>4.08</v>
      </c>
      <c r="AK4214" s="3">
        <v>4.1399999999999997</v>
      </c>
      <c r="AL4214" s="3">
        <v>4.1859999999999999</v>
      </c>
      <c r="AM4214" s="3">
        <v>4.2469999999999999</v>
      </c>
      <c r="AN4214" s="3">
        <v>4.3410000000000002</v>
      </c>
      <c r="AO4214" s="3">
        <v>4.383</v>
      </c>
      <c r="AP4214" s="3">
        <v>4.4249999999999998</v>
      </c>
      <c r="AQ4214" s="3">
        <v>4.4249999999999998</v>
      </c>
      <c r="AR4214" s="3">
        <v>4.4249999999999998</v>
      </c>
      <c r="AS4214" s="3">
        <v>4.4249999999999998</v>
      </c>
      <c r="AT4214" s="3">
        <v>4.4669999999999996</v>
      </c>
      <c r="AU4214" s="3">
        <v>4.51</v>
      </c>
      <c r="AV4214" s="3">
        <v>4.5540000000000003</v>
      </c>
      <c r="AW4214" s="3">
        <v>4.5970000000000004</v>
      </c>
      <c r="AX4214" s="3">
        <v>4.6420000000000003</v>
      </c>
      <c r="AY4214" s="3">
        <v>4.6859999999999999</v>
      </c>
      <c r="AZ4214" s="3">
        <v>4.7309999999999999</v>
      </c>
      <c r="BA4214">
        <v>4.7770000000000001</v>
      </c>
      <c r="BB4214">
        <v>2012</v>
      </c>
    </row>
    <row r="4215" spans="1:54" hidden="1" x14ac:dyDescent="0.2">
      <c r="A4215">
        <v>446</v>
      </c>
      <c r="B4215" t="s">
        <v>467</v>
      </c>
      <c r="C4215" t="s">
        <v>262</v>
      </c>
      <c r="D4215" t="s">
        <v>200</v>
      </c>
      <c r="E4215" t="s">
        <v>260</v>
      </c>
      <c r="F4215" t="s">
        <v>259</v>
      </c>
      <c r="G4215" t="s">
        <v>225</v>
      </c>
      <c r="H4215" t="s">
        <v>222</v>
      </c>
      <c r="I4215" t="s">
        <v>1338</v>
      </c>
      <c r="J4215" s="3" t="s">
        <v>215</v>
      </c>
      <c r="K4215" s="3" t="s">
        <v>215</v>
      </c>
      <c r="L4215" s="3" t="s">
        <v>215</v>
      </c>
      <c r="M4215" s="3" t="s">
        <v>215</v>
      </c>
      <c r="N4215" s="3" t="s">
        <v>215</v>
      </c>
      <c r="O4215" s="3" t="s">
        <v>215</v>
      </c>
      <c r="P4215" s="3" t="s">
        <v>215</v>
      </c>
      <c r="Q4215" s="3" t="s">
        <v>215</v>
      </c>
      <c r="R4215" s="3" t="s">
        <v>215</v>
      </c>
      <c r="S4215" s="3" t="s">
        <v>215</v>
      </c>
      <c r="T4215" s="3">
        <v>191.1</v>
      </c>
      <c r="U4215" s="3">
        <v>655.9</v>
      </c>
      <c r="V4215" s="3">
        <v>1138.1079999999999</v>
      </c>
      <c r="W4215" s="3">
        <v>2052</v>
      </c>
      <c r="X4215" s="3">
        <v>2748.28</v>
      </c>
      <c r="Y4215" s="3">
        <v>3105.67</v>
      </c>
      <c r="Z4215" s="3">
        <v>3604.57</v>
      </c>
      <c r="AA4215" s="3">
        <v>3825.5509999999999</v>
      </c>
      <c r="AB4215" s="3">
        <v>4503.5370000000003</v>
      </c>
      <c r="AC4215" s="3">
        <v>4880.2749999999996</v>
      </c>
      <c r="AD4215" s="3">
        <v>4848.808</v>
      </c>
      <c r="AE4215" s="3">
        <v>4684.8329999999996</v>
      </c>
      <c r="AF4215" s="3">
        <v>5847.8540000000003</v>
      </c>
      <c r="AG4215" s="3">
        <v>6596.7</v>
      </c>
      <c r="AH4215" s="3">
        <v>7485.2610000000004</v>
      </c>
      <c r="AI4215" s="3">
        <v>7405</v>
      </c>
      <c r="AJ4215" s="3">
        <v>8485.8680000000004</v>
      </c>
      <c r="AK4215" s="3">
        <v>9081.7939999999999</v>
      </c>
      <c r="AL4215" s="3">
        <v>10741</v>
      </c>
      <c r="AM4215" s="3">
        <v>12801.521000000001</v>
      </c>
      <c r="AN4215" s="3">
        <v>12567.4</v>
      </c>
      <c r="AO4215" s="3">
        <v>13768.875</v>
      </c>
      <c r="AP4215" s="3">
        <v>14461.864</v>
      </c>
      <c r="AQ4215" s="3">
        <v>14199.066000000001</v>
      </c>
      <c r="AR4215" s="3">
        <v>16397.866999999998</v>
      </c>
      <c r="AS4215" s="3">
        <v>14432.763000000001</v>
      </c>
      <c r="AT4215" s="3">
        <v>14958</v>
      </c>
      <c r="AU4215" s="3">
        <v>17139.691999999999</v>
      </c>
      <c r="AV4215" s="3">
        <v>18605.455000000002</v>
      </c>
      <c r="AW4215" s="3">
        <v>19715.504000000001</v>
      </c>
      <c r="AX4215" s="3">
        <v>20690.206999999999</v>
      </c>
      <c r="AY4215" s="3">
        <v>21605.393</v>
      </c>
      <c r="AZ4215" s="3">
        <v>22573.236000000001</v>
      </c>
      <c r="BA4215">
        <v>23667.674999999999</v>
      </c>
      <c r="BB4215">
        <v>2015</v>
      </c>
    </row>
    <row r="4216" spans="1:54" hidden="1" x14ac:dyDescent="0.2">
      <c r="A4216">
        <v>446</v>
      </c>
      <c r="B4216" t="s">
        <v>467</v>
      </c>
      <c r="C4216" t="s">
        <v>261</v>
      </c>
      <c r="D4216" t="s">
        <v>200</v>
      </c>
      <c r="E4216" t="s">
        <v>260</v>
      </c>
      <c r="F4216" t="s">
        <v>259</v>
      </c>
      <c r="G4216" t="s">
        <v>217</v>
      </c>
      <c r="I4216" t="s">
        <v>258</v>
      </c>
      <c r="J4216" s="3" t="s">
        <v>215</v>
      </c>
      <c r="K4216" s="3" t="s">
        <v>215</v>
      </c>
      <c r="L4216" s="3" t="s">
        <v>215</v>
      </c>
      <c r="M4216" s="3" t="s">
        <v>215</v>
      </c>
      <c r="N4216" s="3" t="s">
        <v>215</v>
      </c>
      <c r="O4216" s="3" t="s">
        <v>215</v>
      </c>
      <c r="P4216" s="3" t="s">
        <v>215</v>
      </c>
      <c r="Q4216" s="3" t="s">
        <v>215</v>
      </c>
      <c r="R4216" s="3" t="s">
        <v>215</v>
      </c>
      <c r="S4216" s="3" t="s">
        <v>215</v>
      </c>
      <c r="T4216" s="3">
        <v>9.6859999999999999</v>
      </c>
      <c r="U4216" s="3">
        <v>15.874000000000001</v>
      </c>
      <c r="V4216" s="3">
        <v>11.981</v>
      </c>
      <c r="W4216" s="3">
        <v>15.638</v>
      </c>
      <c r="X4216" s="3">
        <v>17.957000000000001</v>
      </c>
      <c r="Y4216" s="3">
        <v>17.227</v>
      </c>
      <c r="Z4216" s="3">
        <v>17.654</v>
      </c>
      <c r="AA4216" s="3">
        <v>15.782999999999999</v>
      </c>
      <c r="AB4216" s="3">
        <v>17.181000000000001</v>
      </c>
      <c r="AC4216" s="3">
        <v>18.596</v>
      </c>
      <c r="AD4216" s="3">
        <v>18.649000000000001</v>
      </c>
      <c r="AE4216" s="3">
        <v>17.663</v>
      </c>
      <c r="AF4216" s="3">
        <v>20.318999999999999</v>
      </c>
      <c r="AG4216" s="3">
        <v>22.158000000000001</v>
      </c>
      <c r="AH4216" s="3">
        <v>23.481999999999999</v>
      </c>
      <c r="AI4216" s="3">
        <v>22.858000000000001</v>
      </c>
      <c r="AJ4216" s="3">
        <v>25.53</v>
      </c>
      <c r="AK4216" s="3">
        <v>24.22</v>
      </c>
      <c r="AL4216" s="3">
        <v>24.378</v>
      </c>
      <c r="AM4216" s="3">
        <v>23.936</v>
      </c>
      <c r="AN4216" s="3">
        <v>21.699000000000002</v>
      </c>
      <c r="AO4216" s="3">
        <v>22.791</v>
      </c>
      <c r="AP4216" s="3">
        <v>21.867999999999999</v>
      </c>
      <c r="AQ4216" s="3">
        <v>20.47</v>
      </c>
      <c r="AR4216" s="3">
        <v>22.74</v>
      </c>
      <c r="AS4216" s="3">
        <v>19.356999999999999</v>
      </c>
      <c r="AT4216" s="3">
        <v>20</v>
      </c>
      <c r="AU4216" s="3">
        <v>22.094999999999999</v>
      </c>
      <c r="AV4216" s="3">
        <v>23.018000000000001</v>
      </c>
      <c r="AW4216" s="3">
        <v>23.196999999999999</v>
      </c>
      <c r="AX4216" s="3">
        <v>23.256</v>
      </c>
      <c r="AY4216" s="3">
        <v>23.137</v>
      </c>
      <c r="AZ4216" s="3">
        <v>23.027000000000001</v>
      </c>
      <c r="BA4216">
        <v>22.99</v>
      </c>
      <c r="BB4216">
        <v>2015</v>
      </c>
    </row>
    <row r="4217" spans="1:54" hidden="1" x14ac:dyDescent="0.2">
      <c r="A4217">
        <v>446</v>
      </c>
      <c r="B4217" t="s">
        <v>467</v>
      </c>
      <c r="C4217" t="s">
        <v>257</v>
      </c>
      <c r="D4217" t="s">
        <v>200</v>
      </c>
      <c r="E4217" t="s">
        <v>255</v>
      </c>
      <c r="F4217" t="s">
        <v>254</v>
      </c>
      <c r="G4217" t="s">
        <v>225</v>
      </c>
      <c r="H4217" t="s">
        <v>222</v>
      </c>
      <c r="I4217" t="s">
        <v>1338</v>
      </c>
      <c r="J4217" s="3" t="s">
        <v>215</v>
      </c>
      <c r="K4217" s="3" t="s">
        <v>215</v>
      </c>
      <c r="L4217" s="3" t="s">
        <v>215</v>
      </c>
      <c r="M4217" s="3" t="s">
        <v>215</v>
      </c>
      <c r="N4217" s="3" t="s">
        <v>215</v>
      </c>
      <c r="O4217" s="3" t="s">
        <v>215</v>
      </c>
      <c r="P4217" s="3" t="s">
        <v>215</v>
      </c>
      <c r="Q4217" s="3" t="s">
        <v>215</v>
      </c>
      <c r="R4217" s="3" t="s">
        <v>215</v>
      </c>
      <c r="S4217" s="3" t="s">
        <v>215</v>
      </c>
      <c r="T4217" s="3">
        <v>778.3</v>
      </c>
      <c r="U4217" s="3">
        <v>1450.877</v>
      </c>
      <c r="V4217" s="3">
        <v>3385.1729999999998</v>
      </c>
      <c r="W4217" s="3">
        <v>2982.3989999999999</v>
      </c>
      <c r="X4217" s="3">
        <v>7144.5550000000003</v>
      </c>
      <c r="Y4217" s="3">
        <v>5532.09</v>
      </c>
      <c r="Z4217" s="3">
        <v>8779.8580000000002</v>
      </c>
      <c r="AA4217" s="3">
        <v>9696.9619999999995</v>
      </c>
      <c r="AB4217" s="3">
        <v>8970.1820000000007</v>
      </c>
      <c r="AC4217" s="3">
        <v>9209.2729999999992</v>
      </c>
      <c r="AD4217" s="3">
        <v>10991.882</v>
      </c>
      <c r="AE4217" s="3">
        <v>10187.392</v>
      </c>
      <c r="AF4217" s="3">
        <v>10444.805</v>
      </c>
      <c r="AG4217" s="3">
        <v>10699.55</v>
      </c>
      <c r="AH4217" s="3">
        <v>10621.575000000001</v>
      </c>
      <c r="AI4217" s="3">
        <v>10183.187</v>
      </c>
      <c r="AJ4217" s="3">
        <v>11995.81</v>
      </c>
      <c r="AK4217" s="3">
        <v>13171.951999999999</v>
      </c>
      <c r="AL4217" s="3">
        <v>15067.536</v>
      </c>
      <c r="AM4217" s="3">
        <v>17122.839</v>
      </c>
      <c r="AN4217" s="3">
        <v>16894.317999999999</v>
      </c>
      <c r="AO4217" s="3">
        <v>17347.142</v>
      </c>
      <c r="AP4217" s="3">
        <v>20058.556</v>
      </c>
      <c r="AQ4217" s="3">
        <v>20434.523000000001</v>
      </c>
      <c r="AR4217" s="3">
        <v>20905.324000000001</v>
      </c>
      <c r="AS4217" s="3">
        <v>20065.762999999999</v>
      </c>
      <c r="AT4217" s="3">
        <v>21808</v>
      </c>
      <c r="AU4217" s="3">
        <v>22811.77</v>
      </c>
      <c r="AV4217" s="3">
        <v>27154.757000000001</v>
      </c>
      <c r="AW4217" s="3">
        <v>29070.794000000002</v>
      </c>
      <c r="AX4217" s="3">
        <v>30741.688999999998</v>
      </c>
      <c r="AY4217" s="3">
        <v>32551.031999999999</v>
      </c>
      <c r="AZ4217" s="3">
        <v>34746.997000000003</v>
      </c>
      <c r="BA4217">
        <v>37099.561000000002</v>
      </c>
      <c r="BB4217">
        <v>2015</v>
      </c>
    </row>
    <row r="4218" spans="1:54" hidden="1" x14ac:dyDescent="0.2">
      <c r="A4218">
        <v>446</v>
      </c>
      <c r="B4218" t="s">
        <v>467</v>
      </c>
      <c r="C4218" t="s">
        <v>256</v>
      </c>
      <c r="D4218" t="s">
        <v>200</v>
      </c>
      <c r="E4218" t="s">
        <v>255</v>
      </c>
      <c r="F4218" t="s">
        <v>254</v>
      </c>
      <c r="G4218" t="s">
        <v>217</v>
      </c>
      <c r="I4218" t="s">
        <v>253</v>
      </c>
      <c r="J4218" s="3" t="s">
        <v>215</v>
      </c>
      <c r="K4218" s="3" t="s">
        <v>215</v>
      </c>
      <c r="L4218" s="3" t="s">
        <v>215</v>
      </c>
      <c r="M4218" s="3" t="s">
        <v>215</v>
      </c>
      <c r="N4218" s="3" t="s">
        <v>215</v>
      </c>
      <c r="O4218" s="3" t="s">
        <v>215</v>
      </c>
      <c r="P4218" s="3" t="s">
        <v>215</v>
      </c>
      <c r="Q4218" s="3" t="s">
        <v>215</v>
      </c>
      <c r="R4218" s="3" t="s">
        <v>215</v>
      </c>
      <c r="S4218" s="3" t="s">
        <v>215</v>
      </c>
      <c r="T4218" s="3">
        <v>39.448</v>
      </c>
      <c r="U4218" s="3">
        <v>35.113</v>
      </c>
      <c r="V4218" s="3">
        <v>35.637</v>
      </c>
      <c r="W4218" s="3">
        <v>22.728999999999999</v>
      </c>
      <c r="X4218" s="3">
        <v>46.680999999999997</v>
      </c>
      <c r="Y4218" s="3">
        <v>30.687000000000001</v>
      </c>
      <c r="Z4218" s="3">
        <v>43.002000000000002</v>
      </c>
      <c r="AA4218" s="3">
        <v>40.006</v>
      </c>
      <c r="AB4218" s="3">
        <v>34.222000000000001</v>
      </c>
      <c r="AC4218" s="3">
        <v>35.091000000000001</v>
      </c>
      <c r="AD4218" s="3">
        <v>42.274999999999999</v>
      </c>
      <c r="AE4218" s="3">
        <v>38.408000000000001</v>
      </c>
      <c r="AF4218" s="3">
        <v>36.292000000000002</v>
      </c>
      <c r="AG4218" s="3">
        <v>35.94</v>
      </c>
      <c r="AH4218" s="3">
        <v>33.320999999999998</v>
      </c>
      <c r="AI4218" s="3">
        <v>31.433</v>
      </c>
      <c r="AJ4218" s="3">
        <v>36.090000000000003</v>
      </c>
      <c r="AK4218" s="3">
        <v>35.128</v>
      </c>
      <c r="AL4218" s="3">
        <v>34.197000000000003</v>
      </c>
      <c r="AM4218" s="3">
        <v>32.015999999999998</v>
      </c>
      <c r="AN4218" s="3">
        <v>29.17</v>
      </c>
      <c r="AO4218" s="3">
        <v>28.713999999999999</v>
      </c>
      <c r="AP4218" s="3">
        <v>30.331</v>
      </c>
      <c r="AQ4218" s="3">
        <v>29.459</v>
      </c>
      <c r="AR4218" s="3">
        <v>28.991</v>
      </c>
      <c r="AS4218" s="3">
        <v>26.911999999999999</v>
      </c>
      <c r="AT4218" s="3">
        <v>29.16</v>
      </c>
      <c r="AU4218" s="3">
        <v>29.407</v>
      </c>
      <c r="AV4218" s="3">
        <v>33.594000000000001</v>
      </c>
      <c r="AW4218" s="3">
        <v>34.204999999999998</v>
      </c>
      <c r="AX4218" s="3">
        <v>34.552999999999997</v>
      </c>
      <c r="AY4218" s="3">
        <v>34.857999999999997</v>
      </c>
      <c r="AZ4218" s="3">
        <v>35.445999999999998</v>
      </c>
      <c r="BA4218">
        <v>36.037999999999997</v>
      </c>
      <c r="BB4218">
        <v>2015</v>
      </c>
    </row>
    <row r="4219" spans="1:54" hidden="1" x14ac:dyDescent="0.2">
      <c r="A4219">
        <v>446</v>
      </c>
      <c r="B4219" t="s">
        <v>467</v>
      </c>
      <c r="C4219" t="s">
        <v>252</v>
      </c>
      <c r="D4219" t="s">
        <v>200</v>
      </c>
      <c r="E4219" t="s">
        <v>250</v>
      </c>
      <c r="F4219" t="s">
        <v>249</v>
      </c>
      <c r="G4219" t="s">
        <v>225</v>
      </c>
      <c r="H4219" t="s">
        <v>222</v>
      </c>
      <c r="I4219" t="s">
        <v>1338</v>
      </c>
      <c r="J4219" s="3" t="s">
        <v>215</v>
      </c>
      <c r="K4219" s="3" t="s">
        <v>215</v>
      </c>
      <c r="L4219" s="3" t="s">
        <v>215</v>
      </c>
      <c r="M4219" s="3" t="s">
        <v>215</v>
      </c>
      <c r="N4219" s="3" t="s">
        <v>215</v>
      </c>
      <c r="O4219" s="3" t="s">
        <v>215</v>
      </c>
      <c r="P4219" s="3" t="s">
        <v>215</v>
      </c>
      <c r="Q4219" s="3" t="s">
        <v>215</v>
      </c>
      <c r="R4219" s="3" t="s">
        <v>215</v>
      </c>
      <c r="S4219" s="3" t="s">
        <v>215</v>
      </c>
      <c r="T4219" s="3">
        <v>-587.20000000000005</v>
      </c>
      <c r="U4219" s="3">
        <v>-794.97699999999998</v>
      </c>
      <c r="V4219" s="3">
        <v>-2247.0650000000001</v>
      </c>
      <c r="W4219" s="3">
        <v>-930.399</v>
      </c>
      <c r="X4219" s="3">
        <v>-4396.2749999999996</v>
      </c>
      <c r="Y4219" s="3">
        <v>-2426.42</v>
      </c>
      <c r="Z4219" s="3">
        <v>-5175.2879999999996</v>
      </c>
      <c r="AA4219" s="3">
        <v>-5871.4110000000001</v>
      </c>
      <c r="AB4219" s="3">
        <v>-4466.6450000000004</v>
      </c>
      <c r="AC4219" s="3">
        <v>-4328.9979999999996</v>
      </c>
      <c r="AD4219" s="3">
        <v>-6143.0739999999996</v>
      </c>
      <c r="AE4219" s="3">
        <v>-5502.5590000000002</v>
      </c>
      <c r="AF4219" s="3">
        <v>-4596.9520000000002</v>
      </c>
      <c r="AG4219" s="3">
        <v>-4102.8500000000004</v>
      </c>
      <c r="AH4219" s="3">
        <v>-3136.3139999999999</v>
      </c>
      <c r="AI4219" s="3">
        <v>-2778.1869999999999</v>
      </c>
      <c r="AJ4219" s="3">
        <v>-3509.942</v>
      </c>
      <c r="AK4219" s="3">
        <v>-4090.1579999999999</v>
      </c>
      <c r="AL4219" s="3">
        <v>-4326.5360000000001</v>
      </c>
      <c r="AM4219" s="3">
        <v>-4321.3180000000002</v>
      </c>
      <c r="AN4219" s="3">
        <v>-4326.9179999999997</v>
      </c>
      <c r="AO4219" s="3">
        <v>-3578.2669999999998</v>
      </c>
      <c r="AP4219" s="3">
        <v>-5596.692</v>
      </c>
      <c r="AQ4219" s="3">
        <v>-6235.4570000000003</v>
      </c>
      <c r="AR4219" s="3">
        <v>-4507.4570000000003</v>
      </c>
      <c r="AS4219" s="3">
        <v>-5633</v>
      </c>
      <c r="AT4219" s="3">
        <v>-6850</v>
      </c>
      <c r="AU4219" s="3">
        <v>-5672.0770000000002</v>
      </c>
      <c r="AV4219" s="3">
        <v>-8549.3019999999997</v>
      </c>
      <c r="AW4219" s="3">
        <v>-9355.2900000000009</v>
      </c>
      <c r="AX4219" s="3">
        <v>-10051.482</v>
      </c>
      <c r="AY4219" s="3">
        <v>-10945.638999999999</v>
      </c>
      <c r="AZ4219" s="3">
        <v>-12173.761</v>
      </c>
      <c r="BA4219">
        <v>-13431.886</v>
      </c>
      <c r="BB4219">
        <v>2015</v>
      </c>
    </row>
    <row r="4220" spans="1:54" hidden="1" x14ac:dyDescent="0.2">
      <c r="A4220">
        <v>446</v>
      </c>
      <c r="B4220" t="s">
        <v>467</v>
      </c>
      <c r="C4220" t="s">
        <v>251</v>
      </c>
      <c r="D4220" t="s">
        <v>200</v>
      </c>
      <c r="E4220" t="s">
        <v>250</v>
      </c>
      <c r="F4220" t="s">
        <v>249</v>
      </c>
      <c r="G4220" t="s">
        <v>217</v>
      </c>
      <c r="I4220" t="s">
        <v>248</v>
      </c>
      <c r="J4220" s="3" t="s">
        <v>215</v>
      </c>
      <c r="K4220" s="3" t="s">
        <v>215</v>
      </c>
      <c r="L4220" s="3" t="s">
        <v>215</v>
      </c>
      <c r="M4220" s="3" t="s">
        <v>215</v>
      </c>
      <c r="N4220" s="3" t="s">
        <v>215</v>
      </c>
      <c r="O4220" s="3" t="s">
        <v>215</v>
      </c>
      <c r="P4220" s="3" t="s">
        <v>215</v>
      </c>
      <c r="Q4220" s="3" t="s">
        <v>215</v>
      </c>
      <c r="R4220" s="3" t="s">
        <v>215</v>
      </c>
      <c r="S4220" s="3" t="s">
        <v>215</v>
      </c>
      <c r="T4220" s="3">
        <v>-29.762</v>
      </c>
      <c r="U4220" s="3">
        <v>-19.239999999999998</v>
      </c>
      <c r="V4220" s="3">
        <v>-23.655999999999999</v>
      </c>
      <c r="W4220" s="3">
        <v>-7.0910000000000002</v>
      </c>
      <c r="X4220" s="3">
        <v>-28.724</v>
      </c>
      <c r="Y4220" s="3">
        <v>-13.459</v>
      </c>
      <c r="Z4220" s="3">
        <v>-25.347999999999999</v>
      </c>
      <c r="AA4220" s="3">
        <v>-24.222999999999999</v>
      </c>
      <c r="AB4220" s="3">
        <v>-17.04</v>
      </c>
      <c r="AC4220" s="3">
        <v>-16.495000000000001</v>
      </c>
      <c r="AD4220" s="3">
        <v>-23.626000000000001</v>
      </c>
      <c r="AE4220" s="3">
        <v>-20.745999999999999</v>
      </c>
      <c r="AF4220" s="3">
        <v>-15.973000000000001</v>
      </c>
      <c r="AG4220" s="3">
        <v>-13.781000000000001</v>
      </c>
      <c r="AH4220" s="3">
        <v>-9.8390000000000004</v>
      </c>
      <c r="AI4220" s="3">
        <v>-8.5760000000000005</v>
      </c>
      <c r="AJ4220" s="3">
        <v>-10.56</v>
      </c>
      <c r="AK4220" s="3">
        <v>-10.907999999999999</v>
      </c>
      <c r="AL4220" s="3">
        <v>-9.82</v>
      </c>
      <c r="AM4220" s="3">
        <v>-8.08</v>
      </c>
      <c r="AN4220" s="3">
        <v>-7.4710000000000001</v>
      </c>
      <c r="AO4220" s="3">
        <v>-5.923</v>
      </c>
      <c r="AP4220" s="3">
        <v>-8.4629999999999992</v>
      </c>
      <c r="AQ4220" s="3">
        <v>-8.9890000000000008</v>
      </c>
      <c r="AR4220" s="3">
        <v>-6.2510000000000003</v>
      </c>
      <c r="AS4220" s="3">
        <v>-7.5549999999999997</v>
      </c>
      <c r="AT4220" s="3">
        <v>-9.1590000000000007</v>
      </c>
      <c r="AU4220" s="3">
        <v>-7.3120000000000003</v>
      </c>
      <c r="AV4220" s="3">
        <v>-10.577</v>
      </c>
      <c r="AW4220" s="3">
        <v>-11.007</v>
      </c>
      <c r="AX4220" s="3">
        <v>-11.298</v>
      </c>
      <c r="AY4220" s="3">
        <v>-11.721</v>
      </c>
      <c r="AZ4220" s="3">
        <v>-12.419</v>
      </c>
      <c r="BA4220">
        <v>-13.047000000000001</v>
      </c>
      <c r="BB4220">
        <v>2015</v>
      </c>
    </row>
    <row r="4221" spans="1:54" hidden="1" x14ac:dyDescent="0.2">
      <c r="A4221">
        <v>446</v>
      </c>
      <c r="B4221" t="s">
        <v>467</v>
      </c>
      <c r="C4221" t="s">
        <v>247</v>
      </c>
      <c r="D4221" t="s">
        <v>200</v>
      </c>
      <c r="E4221" t="s">
        <v>245</v>
      </c>
      <c r="F4221" t="s">
        <v>244</v>
      </c>
      <c r="G4221" t="s">
        <v>225</v>
      </c>
      <c r="H4221" t="s">
        <v>222</v>
      </c>
      <c r="I4221" t="s">
        <v>1338</v>
      </c>
      <c r="J4221" s="3" t="s">
        <v>215</v>
      </c>
      <c r="K4221" s="3" t="s">
        <v>215</v>
      </c>
      <c r="L4221" s="3" t="s">
        <v>215</v>
      </c>
      <c r="M4221" s="3" t="s">
        <v>215</v>
      </c>
      <c r="N4221" s="3" t="s">
        <v>215</v>
      </c>
      <c r="O4221" s="3" t="s">
        <v>215</v>
      </c>
      <c r="P4221" s="3" t="s">
        <v>215</v>
      </c>
      <c r="Q4221" s="3" t="s">
        <v>215</v>
      </c>
      <c r="R4221" s="3" t="s">
        <v>215</v>
      </c>
      <c r="S4221" s="3" t="s">
        <v>215</v>
      </c>
      <c r="T4221" s="3" t="s">
        <v>215</v>
      </c>
      <c r="U4221" s="3" t="s">
        <v>215</v>
      </c>
      <c r="V4221" s="3" t="s">
        <v>215</v>
      </c>
      <c r="W4221" s="3" t="s">
        <v>215</v>
      </c>
      <c r="X4221" s="3" t="s">
        <v>215</v>
      </c>
      <c r="Y4221" s="3" t="s">
        <v>215</v>
      </c>
      <c r="Z4221" s="3" t="s">
        <v>215</v>
      </c>
      <c r="AA4221" s="3" t="s">
        <v>215</v>
      </c>
      <c r="AB4221" s="3" t="s">
        <v>215</v>
      </c>
      <c r="AC4221" s="3" t="s">
        <v>215</v>
      </c>
      <c r="AD4221" s="3">
        <v>-5981.5230000000001</v>
      </c>
      <c r="AE4221" s="3">
        <v>-4669.7380000000003</v>
      </c>
      <c r="AF4221" s="3">
        <v>-4364.3649999999998</v>
      </c>
      <c r="AG4221" s="3">
        <v>-5407.4620000000004</v>
      </c>
      <c r="AH4221" s="3">
        <v>-4511.4650000000001</v>
      </c>
      <c r="AI4221" s="3">
        <v>-4581.5749999999998</v>
      </c>
      <c r="AJ4221" s="3">
        <v>-6272.326</v>
      </c>
      <c r="AK4221" s="3">
        <v>-6993.5360000000001</v>
      </c>
      <c r="AL4221" s="3">
        <v>-7300.817</v>
      </c>
      <c r="AM4221" s="3">
        <v>-7928.3819999999996</v>
      </c>
      <c r="AN4221" s="3">
        <v>-7081.0309999999999</v>
      </c>
      <c r="AO4221" s="3">
        <v>-7428.482</v>
      </c>
      <c r="AP4221" s="3">
        <v>-11316.527</v>
      </c>
      <c r="AQ4221" s="3">
        <v>-9628.3449999999993</v>
      </c>
      <c r="AR4221" s="3">
        <v>-9862.348</v>
      </c>
      <c r="AS4221" s="3">
        <v>-9176.9359999999997</v>
      </c>
      <c r="AT4221" s="3">
        <v>-9029.2630000000008</v>
      </c>
      <c r="AU4221" s="3">
        <v>-10439.824000000001</v>
      </c>
      <c r="AV4221" s="3">
        <v>-9073.6560000000009</v>
      </c>
      <c r="AW4221" s="3">
        <v>-11943.468000000001</v>
      </c>
      <c r="AX4221" s="3">
        <v>-12881.261</v>
      </c>
      <c r="AY4221" s="3">
        <v>-13752.692999999999</v>
      </c>
      <c r="AZ4221" s="3">
        <v>-14895.817999999999</v>
      </c>
      <c r="BA4221">
        <v>-16576.802</v>
      </c>
      <c r="BB4221">
        <v>2015</v>
      </c>
    </row>
    <row r="4222" spans="1:54" hidden="1" x14ac:dyDescent="0.2">
      <c r="A4222">
        <v>446</v>
      </c>
      <c r="B4222" t="s">
        <v>467</v>
      </c>
      <c r="C4222" t="s">
        <v>246</v>
      </c>
      <c r="D4222" t="s">
        <v>200</v>
      </c>
      <c r="E4222" t="s">
        <v>245</v>
      </c>
      <c r="F4222" t="s">
        <v>244</v>
      </c>
      <c r="G4222" t="s">
        <v>243</v>
      </c>
      <c r="I4222" t="s">
        <v>362</v>
      </c>
      <c r="J4222" s="3" t="s">
        <v>215</v>
      </c>
      <c r="K4222" s="3" t="s">
        <v>215</v>
      </c>
      <c r="L4222" s="3" t="s">
        <v>215</v>
      </c>
      <c r="M4222" s="3" t="s">
        <v>215</v>
      </c>
      <c r="N4222" s="3" t="s">
        <v>215</v>
      </c>
      <c r="O4222" s="3" t="s">
        <v>215</v>
      </c>
      <c r="P4222" s="3" t="s">
        <v>215</v>
      </c>
      <c r="Q4222" s="3" t="s">
        <v>215</v>
      </c>
      <c r="R4222" s="3" t="s">
        <v>215</v>
      </c>
      <c r="S4222" s="3" t="s">
        <v>215</v>
      </c>
      <c r="T4222" s="3" t="s">
        <v>215</v>
      </c>
      <c r="U4222" s="3" t="s">
        <v>215</v>
      </c>
      <c r="V4222" s="3" t="s">
        <v>215</v>
      </c>
      <c r="W4222" s="3" t="s">
        <v>215</v>
      </c>
      <c r="X4222" s="3" t="s">
        <v>215</v>
      </c>
      <c r="Y4222" s="3" t="s">
        <v>215</v>
      </c>
      <c r="Z4222" s="3" t="s">
        <v>215</v>
      </c>
      <c r="AA4222" s="3" t="s">
        <v>215</v>
      </c>
      <c r="AB4222" s="3" t="s">
        <v>215</v>
      </c>
      <c r="AC4222" s="3" t="s">
        <v>215</v>
      </c>
      <c r="AD4222" s="3">
        <v>-22.462</v>
      </c>
      <c r="AE4222" s="3">
        <v>-17.062000000000001</v>
      </c>
      <c r="AF4222" s="3">
        <v>-15.436</v>
      </c>
      <c r="AG4222" s="3">
        <v>-18.390999999999998</v>
      </c>
      <c r="AH4222" s="3">
        <v>-14.605</v>
      </c>
      <c r="AI4222" s="3">
        <v>-13.912000000000001</v>
      </c>
      <c r="AJ4222" s="3">
        <v>-17.478999999999999</v>
      </c>
      <c r="AK4222" s="3">
        <v>-17.477</v>
      </c>
      <c r="AL4222" s="3">
        <v>-16.161999999999999</v>
      </c>
      <c r="AM4222" s="3">
        <v>-15.609</v>
      </c>
      <c r="AN4222" s="3">
        <v>-12.612</v>
      </c>
      <c r="AO4222" s="3">
        <v>-12.193</v>
      </c>
      <c r="AP4222" s="3">
        <v>-17.382000000000001</v>
      </c>
      <c r="AQ4222" s="3">
        <v>-14.038</v>
      </c>
      <c r="AR4222" s="3">
        <v>-13.807</v>
      </c>
      <c r="AS4222" s="3">
        <v>-12.430999999999999</v>
      </c>
      <c r="AT4222" s="3">
        <v>-11.872999999999999</v>
      </c>
      <c r="AU4222" s="3">
        <v>-13.292999999999999</v>
      </c>
      <c r="AV4222" s="3">
        <v>-11.135999999999999</v>
      </c>
      <c r="AW4222" s="3">
        <v>-14.061</v>
      </c>
      <c r="AX4222" s="3">
        <v>-14.494</v>
      </c>
      <c r="AY4222" s="3">
        <v>-14.750999999999999</v>
      </c>
      <c r="AZ4222" s="3">
        <v>-15.2</v>
      </c>
      <c r="BA4222">
        <v>-16.067</v>
      </c>
      <c r="BB4222">
        <v>2015</v>
      </c>
    </row>
    <row r="4223" spans="1:54" hidden="1" x14ac:dyDescent="0.2">
      <c r="A4223">
        <v>446</v>
      </c>
      <c r="B4223" t="s">
        <v>467</v>
      </c>
      <c r="C4223" t="s">
        <v>242</v>
      </c>
      <c r="D4223" t="s">
        <v>200</v>
      </c>
      <c r="E4223" t="s">
        <v>240</v>
      </c>
      <c r="F4223" t="s">
        <v>239</v>
      </c>
      <c r="G4223" t="s">
        <v>225</v>
      </c>
      <c r="H4223" t="s">
        <v>222</v>
      </c>
      <c r="I4223" t="s">
        <v>1338</v>
      </c>
      <c r="J4223" s="3" t="s">
        <v>215</v>
      </c>
      <c r="K4223" s="3" t="s">
        <v>215</v>
      </c>
      <c r="L4223" s="3" t="s">
        <v>215</v>
      </c>
      <c r="M4223" s="3" t="s">
        <v>215</v>
      </c>
      <c r="N4223" s="3" t="s">
        <v>215</v>
      </c>
      <c r="O4223" s="3" t="s">
        <v>215</v>
      </c>
      <c r="P4223" s="3" t="s">
        <v>215</v>
      </c>
      <c r="Q4223" s="3" t="s">
        <v>215</v>
      </c>
      <c r="R4223" s="3" t="s">
        <v>215</v>
      </c>
      <c r="S4223" s="3" t="s">
        <v>215</v>
      </c>
      <c r="T4223" s="3">
        <v>-373.7</v>
      </c>
      <c r="U4223" s="3">
        <v>-589.47699999999998</v>
      </c>
      <c r="V4223" s="3">
        <v>-1728.49</v>
      </c>
      <c r="W4223" s="3">
        <v>-146.69900000000001</v>
      </c>
      <c r="X4223" s="3">
        <v>-2908.5749999999998</v>
      </c>
      <c r="Y4223" s="3">
        <v>-551.22</v>
      </c>
      <c r="Z4223" s="3">
        <v>-2522.288</v>
      </c>
      <c r="AA4223" s="3">
        <v>-2389.3110000000001</v>
      </c>
      <c r="AB4223" s="3">
        <v>-1114.732</v>
      </c>
      <c r="AC4223" s="3">
        <v>-704.20100000000002</v>
      </c>
      <c r="AD4223" s="3">
        <v>-1945.66</v>
      </c>
      <c r="AE4223" s="3">
        <v>-1190.9839999999999</v>
      </c>
      <c r="AF4223" s="3">
        <v>115.339</v>
      </c>
      <c r="AG4223" s="3">
        <v>839.45</v>
      </c>
      <c r="AH4223" s="3">
        <v>785.17200000000003</v>
      </c>
      <c r="AI4223" s="3">
        <v>631.81299999999999</v>
      </c>
      <c r="AJ4223" s="3">
        <v>871.05799999999999</v>
      </c>
      <c r="AK4223" s="3">
        <v>641.34199999999998</v>
      </c>
      <c r="AL4223" s="3">
        <v>652.46400000000006</v>
      </c>
      <c r="AM4223" s="3">
        <v>1477.682</v>
      </c>
      <c r="AN4223" s="3">
        <v>1578.0820000000001</v>
      </c>
      <c r="AO4223" s="3">
        <v>2086.7330000000002</v>
      </c>
      <c r="AP4223" s="3">
        <v>-131.69200000000001</v>
      </c>
      <c r="AQ4223" s="3">
        <v>-515.45699999999999</v>
      </c>
      <c r="AR4223" s="3">
        <v>1806.8</v>
      </c>
      <c r="AS4223" s="3">
        <v>1088.7629999999999</v>
      </c>
      <c r="AT4223" s="3">
        <v>335</v>
      </c>
      <c r="AU4223" s="3">
        <v>1907.8579999999999</v>
      </c>
      <c r="AV4223" s="3">
        <v>147.57599999999999</v>
      </c>
      <c r="AW4223" s="3">
        <v>219.34</v>
      </c>
      <c r="AX4223" s="3">
        <v>407.64499999999998</v>
      </c>
      <c r="AY4223" s="3">
        <v>398.428</v>
      </c>
      <c r="AZ4223" s="3">
        <v>314.21699999999998</v>
      </c>
      <c r="BA4223">
        <v>272.54300000000001</v>
      </c>
      <c r="BB4223">
        <v>2015</v>
      </c>
    </row>
    <row r="4224" spans="1:54" hidden="1" x14ac:dyDescent="0.2">
      <c r="A4224">
        <v>446</v>
      </c>
      <c r="B4224" t="s">
        <v>467</v>
      </c>
      <c r="C4224" t="s">
        <v>241</v>
      </c>
      <c r="D4224" t="s">
        <v>200</v>
      </c>
      <c r="E4224" t="s">
        <v>240</v>
      </c>
      <c r="F4224" t="s">
        <v>239</v>
      </c>
      <c r="G4224" t="s">
        <v>217</v>
      </c>
      <c r="I4224" t="s">
        <v>238</v>
      </c>
      <c r="J4224" s="3" t="s">
        <v>215</v>
      </c>
      <c r="K4224" s="3" t="s">
        <v>215</v>
      </c>
      <c r="L4224" s="3" t="s">
        <v>215</v>
      </c>
      <c r="M4224" s="3" t="s">
        <v>215</v>
      </c>
      <c r="N4224" s="3" t="s">
        <v>215</v>
      </c>
      <c r="O4224" s="3" t="s">
        <v>215</v>
      </c>
      <c r="P4224" s="3" t="s">
        <v>215</v>
      </c>
      <c r="Q4224" s="3" t="s">
        <v>215</v>
      </c>
      <c r="R4224" s="3" t="s">
        <v>215</v>
      </c>
      <c r="S4224" s="3" t="s">
        <v>215</v>
      </c>
      <c r="T4224" s="3">
        <v>-18.940999999999999</v>
      </c>
      <c r="U4224" s="3">
        <v>-14.266</v>
      </c>
      <c r="V4224" s="3">
        <v>-18.196999999999999</v>
      </c>
      <c r="W4224" s="3">
        <v>-1.1180000000000001</v>
      </c>
      <c r="X4224" s="3">
        <v>-19.004000000000001</v>
      </c>
      <c r="Y4224" s="3">
        <v>-3.0579999999999998</v>
      </c>
      <c r="Z4224" s="3">
        <v>-12.353999999999999</v>
      </c>
      <c r="AA4224" s="3">
        <v>-9.8569999999999993</v>
      </c>
      <c r="AB4224" s="3">
        <v>-4.2530000000000001</v>
      </c>
      <c r="AC4224" s="3">
        <v>-2.6829999999999998</v>
      </c>
      <c r="AD4224" s="3">
        <v>-7.4829999999999997</v>
      </c>
      <c r="AE4224" s="3">
        <v>-4.49</v>
      </c>
      <c r="AF4224" s="3">
        <v>0.40100000000000002</v>
      </c>
      <c r="AG4224" s="3">
        <v>2.82</v>
      </c>
      <c r="AH4224" s="3">
        <v>2.4630000000000001</v>
      </c>
      <c r="AI4224" s="3">
        <v>1.95</v>
      </c>
      <c r="AJ4224" s="3">
        <v>2.621</v>
      </c>
      <c r="AK4224" s="3">
        <v>1.71</v>
      </c>
      <c r="AL4224" s="3">
        <v>1.4810000000000001</v>
      </c>
      <c r="AM4224" s="3">
        <v>2.7629999999999999</v>
      </c>
      <c r="AN4224" s="3">
        <v>2.7250000000000001</v>
      </c>
      <c r="AO4224" s="3">
        <v>3.4540000000000002</v>
      </c>
      <c r="AP4224" s="3">
        <v>-0.19900000000000001</v>
      </c>
      <c r="AQ4224" s="3">
        <v>-0.74299999999999999</v>
      </c>
      <c r="AR4224" s="3">
        <v>2.5059999999999998</v>
      </c>
      <c r="AS4224" s="3">
        <v>1.46</v>
      </c>
      <c r="AT4224" s="3">
        <v>0.44800000000000001</v>
      </c>
      <c r="AU4224" s="3">
        <v>2.4590000000000001</v>
      </c>
      <c r="AV4224" s="3">
        <v>0.183</v>
      </c>
      <c r="AW4224" s="3">
        <v>0.25800000000000001</v>
      </c>
      <c r="AX4224" s="3">
        <v>0.45800000000000002</v>
      </c>
      <c r="AY4224" s="3">
        <v>0.42699999999999999</v>
      </c>
      <c r="AZ4224" s="3">
        <v>0.32100000000000001</v>
      </c>
      <c r="BA4224">
        <v>0.26500000000000001</v>
      </c>
      <c r="BB4224">
        <v>2015</v>
      </c>
    </row>
    <row r="4225" spans="1:54" hidden="1" x14ac:dyDescent="0.2">
      <c r="A4225">
        <v>446</v>
      </c>
      <c r="B4225" t="s">
        <v>467</v>
      </c>
      <c r="C4225" t="s">
        <v>237</v>
      </c>
      <c r="D4225" t="s">
        <v>200</v>
      </c>
      <c r="E4225" t="s">
        <v>235</v>
      </c>
      <c r="F4225" t="s">
        <v>234</v>
      </c>
      <c r="G4225" t="s">
        <v>225</v>
      </c>
      <c r="H4225" t="s">
        <v>222</v>
      </c>
      <c r="I4225" t="s">
        <v>1338</v>
      </c>
      <c r="J4225" s="3" t="s">
        <v>215</v>
      </c>
      <c r="K4225" s="3" t="s">
        <v>215</v>
      </c>
      <c r="L4225" s="3" t="s">
        <v>215</v>
      </c>
      <c r="M4225" s="3" t="s">
        <v>215</v>
      </c>
      <c r="N4225" s="3" t="s">
        <v>215</v>
      </c>
      <c r="O4225" s="3" t="s">
        <v>215</v>
      </c>
      <c r="P4225" s="3" t="s">
        <v>215</v>
      </c>
      <c r="Q4225" s="3" t="s">
        <v>215</v>
      </c>
      <c r="R4225" s="3" t="s">
        <v>215</v>
      </c>
      <c r="S4225" s="3" t="s">
        <v>215</v>
      </c>
      <c r="T4225" s="3" t="s">
        <v>215</v>
      </c>
      <c r="U4225" s="3" t="s">
        <v>215</v>
      </c>
      <c r="V4225" s="3" t="s">
        <v>215</v>
      </c>
      <c r="W4225" s="3" t="s">
        <v>215</v>
      </c>
      <c r="X4225" s="3" t="s">
        <v>215</v>
      </c>
      <c r="Y4225" s="3" t="s">
        <v>215</v>
      </c>
      <c r="Z4225" s="3" t="s">
        <v>215</v>
      </c>
      <c r="AA4225" s="3" t="s">
        <v>215</v>
      </c>
      <c r="AB4225" s="3" t="s">
        <v>215</v>
      </c>
      <c r="AC4225" s="3" t="s">
        <v>215</v>
      </c>
      <c r="AD4225" s="3">
        <v>37240.588000000003</v>
      </c>
      <c r="AE4225" s="3">
        <v>42171.38</v>
      </c>
      <c r="AF4225" s="3">
        <v>44797.940999999999</v>
      </c>
      <c r="AG4225" s="3">
        <v>49503.186000000002</v>
      </c>
      <c r="AH4225" s="3">
        <v>52339</v>
      </c>
      <c r="AI4225" s="3">
        <v>55323.5</v>
      </c>
      <c r="AJ4225" s="3">
        <v>59211.642</v>
      </c>
      <c r="AK4225" s="3">
        <v>61200.182000000001</v>
      </c>
      <c r="AL4225" s="3">
        <v>65704.195999999996</v>
      </c>
      <c r="AM4225" s="3">
        <v>69990</v>
      </c>
      <c r="AN4225" s="3">
        <v>73930.955000000002</v>
      </c>
      <c r="AO4225" s="3">
        <v>77496.764999999999</v>
      </c>
      <c r="AP4225" s="3">
        <v>82094</v>
      </c>
      <c r="AQ4225" s="3">
        <v>89111</v>
      </c>
      <c r="AR4225" s="3">
        <v>94268</v>
      </c>
      <c r="AS4225" s="3">
        <v>101165</v>
      </c>
      <c r="AT4225" s="3">
        <v>108482</v>
      </c>
      <c r="AU4225" s="3">
        <v>114158.077</v>
      </c>
      <c r="AV4225" s="3">
        <v>122707.378</v>
      </c>
      <c r="AW4225" s="3">
        <v>132062.66800000001</v>
      </c>
      <c r="AX4225" s="3">
        <v>142114.15</v>
      </c>
      <c r="AY4225" s="3">
        <v>153059.78899999999</v>
      </c>
      <c r="AZ4225" s="3">
        <v>165233.54999999999</v>
      </c>
      <c r="BA4225">
        <v>178665.435</v>
      </c>
      <c r="BB4225">
        <v>2015</v>
      </c>
    </row>
    <row r="4226" spans="1:54" hidden="1" x14ac:dyDescent="0.2">
      <c r="A4226">
        <v>446</v>
      </c>
      <c r="B4226" t="s">
        <v>467</v>
      </c>
      <c r="C4226" t="s">
        <v>236</v>
      </c>
      <c r="D4226" t="s">
        <v>200</v>
      </c>
      <c r="E4226" t="s">
        <v>235</v>
      </c>
      <c r="F4226" t="s">
        <v>234</v>
      </c>
      <c r="G4226" t="s">
        <v>217</v>
      </c>
      <c r="I4226" t="s">
        <v>354</v>
      </c>
      <c r="J4226" s="3" t="s">
        <v>215</v>
      </c>
      <c r="K4226" s="3" t="s">
        <v>215</v>
      </c>
      <c r="L4226" s="3" t="s">
        <v>215</v>
      </c>
      <c r="M4226" s="3" t="s">
        <v>215</v>
      </c>
      <c r="N4226" s="3" t="s">
        <v>215</v>
      </c>
      <c r="O4226" s="3" t="s">
        <v>215</v>
      </c>
      <c r="P4226" s="3" t="s">
        <v>215</v>
      </c>
      <c r="Q4226" s="3" t="s">
        <v>215</v>
      </c>
      <c r="R4226" s="3" t="s">
        <v>215</v>
      </c>
      <c r="S4226" s="3" t="s">
        <v>215</v>
      </c>
      <c r="T4226" s="3" t="s">
        <v>215</v>
      </c>
      <c r="U4226" s="3" t="s">
        <v>215</v>
      </c>
      <c r="V4226" s="3" t="s">
        <v>215</v>
      </c>
      <c r="W4226" s="3" t="s">
        <v>215</v>
      </c>
      <c r="X4226" s="3" t="s">
        <v>215</v>
      </c>
      <c r="Y4226" s="3" t="s">
        <v>215</v>
      </c>
      <c r="Z4226" s="3" t="s">
        <v>215</v>
      </c>
      <c r="AA4226" s="3" t="s">
        <v>215</v>
      </c>
      <c r="AB4226" s="3" t="s">
        <v>215</v>
      </c>
      <c r="AC4226" s="3" t="s">
        <v>215</v>
      </c>
      <c r="AD4226" s="3">
        <v>143.22800000000001</v>
      </c>
      <c r="AE4226" s="3">
        <v>158.99299999999999</v>
      </c>
      <c r="AF4226" s="3">
        <v>155.65700000000001</v>
      </c>
      <c r="AG4226" s="3">
        <v>166.28</v>
      </c>
      <c r="AH4226" s="3">
        <v>164.191</v>
      </c>
      <c r="AI4226" s="3">
        <v>170.77199999999999</v>
      </c>
      <c r="AJ4226" s="3">
        <v>178.142</v>
      </c>
      <c r="AK4226" s="3">
        <v>163.215</v>
      </c>
      <c r="AL4226" s="3">
        <v>149.12299999999999</v>
      </c>
      <c r="AM4226" s="3">
        <v>130.86600000000001</v>
      </c>
      <c r="AN4226" s="3">
        <v>127.649</v>
      </c>
      <c r="AO4226" s="3">
        <v>128.27600000000001</v>
      </c>
      <c r="AP4226" s="3">
        <v>124.137</v>
      </c>
      <c r="AQ4226" s="3">
        <v>128.464</v>
      </c>
      <c r="AR4226" s="3">
        <v>130.72999999999999</v>
      </c>
      <c r="AS4226" s="3">
        <v>135.68299999999999</v>
      </c>
      <c r="AT4226" s="3">
        <v>145.05199999999999</v>
      </c>
      <c r="AU4226" s="3">
        <v>147.16399999999999</v>
      </c>
      <c r="AV4226" s="3">
        <v>151.80600000000001</v>
      </c>
      <c r="AW4226" s="3">
        <v>155.38399999999999</v>
      </c>
      <c r="AX4226" s="3">
        <v>159.73500000000001</v>
      </c>
      <c r="AY4226" s="3">
        <v>163.90700000000001</v>
      </c>
      <c r="AZ4226" s="3">
        <v>168.559</v>
      </c>
      <c r="BA4226">
        <v>173.55099999999999</v>
      </c>
      <c r="BB4226">
        <v>2015</v>
      </c>
    </row>
    <row r="4227" spans="1:54" hidden="1" x14ac:dyDescent="0.2">
      <c r="A4227">
        <v>446</v>
      </c>
      <c r="B4227" t="s">
        <v>467</v>
      </c>
      <c r="C4227" t="s">
        <v>233</v>
      </c>
      <c r="D4227" t="s">
        <v>200</v>
      </c>
      <c r="E4227" t="s">
        <v>231</v>
      </c>
      <c r="F4227" t="s">
        <v>230</v>
      </c>
      <c r="G4227" t="s">
        <v>225</v>
      </c>
      <c r="H4227" t="s">
        <v>222</v>
      </c>
      <c r="I4227" t="s">
        <v>1338</v>
      </c>
      <c r="J4227" s="3" t="s">
        <v>215</v>
      </c>
      <c r="K4227" s="3" t="s">
        <v>215</v>
      </c>
      <c r="L4227" s="3" t="s">
        <v>215</v>
      </c>
      <c r="M4227" s="3" t="s">
        <v>215</v>
      </c>
      <c r="N4227" s="3" t="s">
        <v>215</v>
      </c>
      <c r="O4227" s="3" t="s">
        <v>215</v>
      </c>
      <c r="P4227" s="3" t="s">
        <v>215</v>
      </c>
      <c r="Q4227" s="3" t="s">
        <v>215</v>
      </c>
      <c r="R4227" s="3" t="s">
        <v>215</v>
      </c>
      <c r="S4227" s="3" t="s">
        <v>215</v>
      </c>
      <c r="T4227" s="3" t="s">
        <v>215</v>
      </c>
      <c r="U4227" s="3" t="s">
        <v>215</v>
      </c>
      <c r="V4227" s="3" t="s">
        <v>215</v>
      </c>
      <c r="W4227" s="3" t="s">
        <v>215</v>
      </c>
      <c r="X4227" s="3" t="s">
        <v>215</v>
      </c>
      <c r="Y4227" s="3" t="s">
        <v>215</v>
      </c>
      <c r="Z4227" s="3" t="s">
        <v>215</v>
      </c>
      <c r="AA4227" s="3" t="s">
        <v>215</v>
      </c>
      <c r="AB4227" s="3" t="s">
        <v>215</v>
      </c>
      <c r="AC4227" s="3" t="s">
        <v>215</v>
      </c>
      <c r="AD4227" s="3">
        <v>37989.088000000003</v>
      </c>
      <c r="AE4227" s="3">
        <v>42680.58</v>
      </c>
      <c r="AF4227" s="3">
        <v>46320.625</v>
      </c>
      <c r="AG4227" s="3">
        <v>50321.885999999999</v>
      </c>
      <c r="AH4227" s="3">
        <v>54082</v>
      </c>
      <c r="AI4227" s="3">
        <v>57984.5</v>
      </c>
      <c r="AJ4227" s="3">
        <v>60850.923000000003</v>
      </c>
      <c r="AK4227" s="3">
        <v>63364.148999999998</v>
      </c>
      <c r="AL4227" s="3">
        <v>70888</v>
      </c>
      <c r="AM4227" s="3">
        <v>77112</v>
      </c>
      <c r="AN4227" s="3">
        <v>79298</v>
      </c>
      <c r="AO4227" s="3">
        <v>80887</v>
      </c>
      <c r="AP4227" s="3">
        <v>86959</v>
      </c>
      <c r="AQ4227" s="3">
        <v>95692</v>
      </c>
      <c r="AR4227" s="3">
        <v>100345</v>
      </c>
      <c r="AS4227" s="3">
        <v>106008</v>
      </c>
      <c r="AT4227" s="3">
        <v>112890</v>
      </c>
      <c r="AU4227" s="3">
        <v>118565.077</v>
      </c>
      <c r="AV4227" s="3">
        <v>127113.378</v>
      </c>
      <c r="AW4227" s="3">
        <v>136467.66800000001</v>
      </c>
      <c r="AX4227" s="3">
        <v>146518.15</v>
      </c>
      <c r="AY4227" s="3">
        <v>157462.78899999999</v>
      </c>
      <c r="AZ4227" s="3">
        <v>169635.55</v>
      </c>
      <c r="BA4227">
        <v>183066.435</v>
      </c>
      <c r="BB4227">
        <v>2015</v>
      </c>
    </row>
    <row r="4228" spans="1:54" hidden="1" x14ac:dyDescent="0.2">
      <c r="A4228">
        <v>446</v>
      </c>
      <c r="B4228" t="s">
        <v>467</v>
      </c>
      <c r="C4228" t="s">
        <v>232</v>
      </c>
      <c r="D4228" t="s">
        <v>200</v>
      </c>
      <c r="E4228" t="s">
        <v>231</v>
      </c>
      <c r="F4228" t="s">
        <v>230</v>
      </c>
      <c r="G4228" t="s">
        <v>217</v>
      </c>
      <c r="I4228" t="s">
        <v>229</v>
      </c>
      <c r="J4228" s="3" t="s">
        <v>215</v>
      </c>
      <c r="K4228" s="3" t="s">
        <v>215</v>
      </c>
      <c r="L4228" s="3" t="s">
        <v>215</v>
      </c>
      <c r="M4228" s="3" t="s">
        <v>215</v>
      </c>
      <c r="N4228" s="3" t="s">
        <v>215</v>
      </c>
      <c r="O4228" s="3" t="s">
        <v>215</v>
      </c>
      <c r="P4228" s="3" t="s">
        <v>215</v>
      </c>
      <c r="Q4228" s="3" t="s">
        <v>215</v>
      </c>
      <c r="R4228" s="3" t="s">
        <v>215</v>
      </c>
      <c r="S4228" s="3" t="s">
        <v>215</v>
      </c>
      <c r="T4228" s="3" t="s">
        <v>215</v>
      </c>
      <c r="U4228" s="3" t="s">
        <v>215</v>
      </c>
      <c r="V4228" s="3" t="s">
        <v>215</v>
      </c>
      <c r="W4228" s="3" t="s">
        <v>215</v>
      </c>
      <c r="X4228" s="3" t="s">
        <v>215</v>
      </c>
      <c r="Y4228" s="3" t="s">
        <v>215</v>
      </c>
      <c r="Z4228" s="3" t="s">
        <v>215</v>
      </c>
      <c r="AA4228" s="3" t="s">
        <v>215</v>
      </c>
      <c r="AB4228" s="3" t="s">
        <v>215</v>
      </c>
      <c r="AC4228" s="3" t="s">
        <v>215</v>
      </c>
      <c r="AD4228" s="3">
        <v>146.10599999999999</v>
      </c>
      <c r="AE4228" s="3">
        <v>160.91300000000001</v>
      </c>
      <c r="AF4228" s="3">
        <v>160.947</v>
      </c>
      <c r="AG4228" s="3">
        <v>169.03</v>
      </c>
      <c r="AH4228" s="3">
        <v>169.65899999999999</v>
      </c>
      <c r="AI4228" s="3">
        <v>178.98599999999999</v>
      </c>
      <c r="AJ4228" s="3">
        <v>183.07400000000001</v>
      </c>
      <c r="AK4228" s="3">
        <v>168.98599999999999</v>
      </c>
      <c r="AL4228" s="3">
        <v>160.88800000000001</v>
      </c>
      <c r="AM4228" s="3">
        <v>144.18299999999999</v>
      </c>
      <c r="AN4228" s="3">
        <v>136.91499999999999</v>
      </c>
      <c r="AO4228" s="3">
        <v>133.88800000000001</v>
      </c>
      <c r="AP4228" s="3">
        <v>131.49299999999999</v>
      </c>
      <c r="AQ4228" s="3">
        <v>137.95099999999999</v>
      </c>
      <c r="AR4228" s="3">
        <v>139.15799999999999</v>
      </c>
      <c r="AS4228" s="3">
        <v>142.178</v>
      </c>
      <c r="AT4228" s="3">
        <v>150.946</v>
      </c>
      <c r="AU4228" s="3">
        <v>152.846</v>
      </c>
      <c r="AV4228" s="3">
        <v>157.25700000000001</v>
      </c>
      <c r="AW4228" s="3">
        <v>160.56700000000001</v>
      </c>
      <c r="AX4228" s="3">
        <v>164.685</v>
      </c>
      <c r="AY4228" s="3">
        <v>168.62200000000001</v>
      </c>
      <c r="AZ4228" s="3">
        <v>173.04900000000001</v>
      </c>
      <c r="BA4228">
        <v>177.82599999999999</v>
      </c>
      <c r="BB4228">
        <v>2015</v>
      </c>
    </row>
    <row r="4229" spans="1:54" hidden="1" x14ac:dyDescent="0.2">
      <c r="A4229">
        <v>446</v>
      </c>
      <c r="B4229" t="s">
        <v>467</v>
      </c>
      <c r="C4229" t="s">
        <v>228</v>
      </c>
      <c r="D4229" t="s">
        <v>200</v>
      </c>
      <c r="E4229" t="s">
        <v>227</v>
      </c>
      <c r="F4229" t="s">
        <v>226</v>
      </c>
      <c r="G4229" t="s">
        <v>225</v>
      </c>
      <c r="H4229" t="s">
        <v>222</v>
      </c>
      <c r="I4229" t="s">
        <v>1338</v>
      </c>
      <c r="J4229" s="3">
        <v>14</v>
      </c>
      <c r="K4229" s="3">
        <v>16.8</v>
      </c>
      <c r="L4229" s="3">
        <v>12.599</v>
      </c>
      <c r="M4229" s="3">
        <v>16.573</v>
      </c>
      <c r="N4229" s="3">
        <v>28.170999999999999</v>
      </c>
      <c r="O4229" s="3">
        <v>59.329000000000001</v>
      </c>
      <c r="P4229" s="3">
        <v>108.096</v>
      </c>
      <c r="Q4229" s="3">
        <v>740.74300000000005</v>
      </c>
      <c r="R4229" s="3">
        <v>1356</v>
      </c>
      <c r="S4229" s="3">
        <v>1350</v>
      </c>
      <c r="T4229" s="3">
        <v>1973</v>
      </c>
      <c r="U4229" s="3">
        <v>4132</v>
      </c>
      <c r="V4229" s="3">
        <v>9499</v>
      </c>
      <c r="W4229" s="3">
        <v>13121.6</v>
      </c>
      <c r="X4229" s="3">
        <v>15305</v>
      </c>
      <c r="Y4229" s="3">
        <v>18027.607</v>
      </c>
      <c r="Z4229" s="3">
        <v>20417.346000000001</v>
      </c>
      <c r="AA4229" s="3">
        <v>24239</v>
      </c>
      <c r="AB4229" s="3">
        <v>26212</v>
      </c>
      <c r="AC4229" s="3">
        <v>26244</v>
      </c>
      <c r="AD4229" s="3">
        <v>26001</v>
      </c>
      <c r="AE4229" s="3">
        <v>26524</v>
      </c>
      <c r="AF4229" s="3">
        <v>28780</v>
      </c>
      <c r="AG4229" s="3">
        <v>29771</v>
      </c>
      <c r="AH4229" s="3">
        <v>31876.868999999999</v>
      </c>
      <c r="AI4229" s="3">
        <v>32396.117999999999</v>
      </c>
      <c r="AJ4229" s="3">
        <v>33238.360999999997</v>
      </c>
      <c r="AK4229" s="3">
        <v>37496.775000000001</v>
      </c>
      <c r="AL4229" s="3">
        <v>44060.521000000001</v>
      </c>
      <c r="AM4229" s="3">
        <v>53482.027999999998</v>
      </c>
      <c r="AN4229" s="3">
        <v>57917.587</v>
      </c>
      <c r="AO4229" s="3">
        <v>60414.078999999998</v>
      </c>
      <c r="AP4229" s="3">
        <v>66131.861999999994</v>
      </c>
      <c r="AQ4229" s="3">
        <v>69366.447</v>
      </c>
      <c r="AR4229" s="3">
        <v>72108.870999999999</v>
      </c>
      <c r="AS4229" s="3">
        <v>74559.888999999996</v>
      </c>
      <c r="AT4229" s="3">
        <v>74788.517999999996</v>
      </c>
      <c r="AU4229" s="3">
        <v>77571.843999999997</v>
      </c>
      <c r="AV4229" s="3">
        <v>80831.588000000003</v>
      </c>
      <c r="AW4229" s="3">
        <v>84990.960999999996</v>
      </c>
      <c r="AX4229" s="3">
        <v>88968.798999999999</v>
      </c>
      <c r="AY4229" s="3">
        <v>93382.044999999998</v>
      </c>
      <c r="AZ4229" s="3">
        <v>98027.37</v>
      </c>
      <c r="BA4229">
        <v>102947.01</v>
      </c>
      <c r="BB4229">
        <v>2015</v>
      </c>
    </row>
    <row r="4230" spans="1:54" hidden="1" x14ac:dyDescent="0.2">
      <c r="A4230">
        <v>446</v>
      </c>
      <c r="B4230" t="s">
        <v>467</v>
      </c>
      <c r="C4230" t="s">
        <v>224</v>
      </c>
      <c r="D4230" t="s">
        <v>200</v>
      </c>
      <c r="E4230" t="s">
        <v>219</v>
      </c>
      <c r="F4230" t="s">
        <v>218</v>
      </c>
      <c r="G4230" t="s">
        <v>223</v>
      </c>
      <c r="H4230" t="s">
        <v>222</v>
      </c>
      <c r="I4230" t="s">
        <v>1339</v>
      </c>
      <c r="J4230" s="3">
        <v>-0.13900000000000001</v>
      </c>
      <c r="K4230" s="3">
        <v>-0.746</v>
      </c>
      <c r="L4230" s="3">
        <v>0.99099999999999999</v>
      </c>
      <c r="M4230" s="3">
        <v>-1.177</v>
      </c>
      <c r="N4230" s="3">
        <v>-1.159</v>
      </c>
      <c r="O4230" s="3">
        <v>-0.49099999999999999</v>
      </c>
      <c r="P4230" s="3">
        <v>-0.21</v>
      </c>
      <c r="Q4230" s="3">
        <v>-0.2</v>
      </c>
      <c r="R4230" s="3">
        <v>-0.70899999999999996</v>
      </c>
      <c r="S4230" s="3">
        <v>-0.60299999999999998</v>
      </c>
      <c r="T4230" s="3">
        <v>-1.0980000000000001</v>
      </c>
      <c r="U4230" s="3">
        <v>-2.524</v>
      </c>
      <c r="V4230" s="3">
        <v>-2.7650000000000001</v>
      </c>
      <c r="W4230" s="3">
        <v>-0.46</v>
      </c>
      <c r="X4230" s="3">
        <v>-0.56200000000000006</v>
      </c>
      <c r="Y4230" s="3">
        <v>-1.071</v>
      </c>
      <c r="Z4230" s="3">
        <v>-1.3169999999999999</v>
      </c>
      <c r="AA4230" s="3">
        <v>-5.0359999999999996</v>
      </c>
      <c r="AB4230" s="3">
        <v>-5.1040000000000001</v>
      </c>
      <c r="AC4230" s="3">
        <v>-3.3279999999999998</v>
      </c>
      <c r="AD4230" s="3">
        <v>-2.996</v>
      </c>
      <c r="AE4230" s="3">
        <v>-3.4180000000000001</v>
      </c>
      <c r="AF4230" s="3">
        <v>-2.746</v>
      </c>
      <c r="AG4230" s="3">
        <v>-2.665</v>
      </c>
      <c r="AH4230" s="3">
        <v>-3.3319999999999999</v>
      </c>
      <c r="AI4230" s="3">
        <v>-2.9260000000000002</v>
      </c>
      <c r="AJ4230" s="3">
        <v>-1.482</v>
      </c>
      <c r="AK4230" s="3">
        <v>-1.74</v>
      </c>
      <c r="AL4230" s="3">
        <v>-2.88</v>
      </c>
      <c r="AM4230" s="3">
        <v>-3.75</v>
      </c>
      <c r="AN4230" s="3">
        <v>-7.7469999999999999</v>
      </c>
      <c r="AO4230" s="3">
        <v>-6.0970000000000004</v>
      </c>
      <c r="AP4230" s="3">
        <v>-11.255000000000001</v>
      </c>
      <c r="AQ4230" s="3">
        <v>-13.579000000000001</v>
      </c>
      <c r="AR4230" s="3">
        <v>-14.94</v>
      </c>
      <c r="AS4230" s="3">
        <v>-9.718</v>
      </c>
      <c r="AT4230" s="3">
        <v>-11.577</v>
      </c>
      <c r="AU4230" s="3">
        <v>-12.882</v>
      </c>
      <c r="AV4230" s="3">
        <v>-13.859</v>
      </c>
      <c r="AW4230" s="3">
        <v>-14.234999999999999</v>
      </c>
      <c r="AX4230" s="3">
        <v>-14.589</v>
      </c>
      <c r="AY4230" s="3">
        <v>-15.009</v>
      </c>
      <c r="AZ4230" s="3">
        <v>-15.448</v>
      </c>
      <c r="BA4230">
        <v>-15.986000000000001</v>
      </c>
      <c r="BB4230">
        <v>2015</v>
      </c>
    </row>
    <row r="4231" spans="1:54" hidden="1" x14ac:dyDescent="0.2">
      <c r="A4231">
        <v>446</v>
      </c>
      <c r="B4231" t="s">
        <v>467</v>
      </c>
      <c r="C4231" t="s">
        <v>220</v>
      </c>
      <c r="D4231" t="s">
        <v>200</v>
      </c>
      <c r="E4231" t="s">
        <v>219</v>
      </c>
      <c r="F4231" t="s">
        <v>218</v>
      </c>
      <c r="G4231" t="s">
        <v>217</v>
      </c>
      <c r="I4231" t="s">
        <v>216</v>
      </c>
      <c r="J4231" s="3">
        <v>-3.411</v>
      </c>
      <c r="K4231" s="3">
        <v>-19.155999999999999</v>
      </c>
      <c r="L4231" s="3">
        <v>37.311</v>
      </c>
      <c r="M4231" s="3">
        <v>-32.158999999999999</v>
      </c>
      <c r="N4231" s="3">
        <v>-26.788</v>
      </c>
      <c r="O4231" s="3">
        <v>-13.587</v>
      </c>
      <c r="P4231" s="3">
        <v>-7.4539999999999997</v>
      </c>
      <c r="Q4231" s="3">
        <v>-6.0640000000000001</v>
      </c>
      <c r="R4231" s="3">
        <v>-21.4</v>
      </c>
      <c r="S4231" s="3">
        <v>-22.2</v>
      </c>
      <c r="T4231" s="3">
        <v>-38.683</v>
      </c>
      <c r="U4231" s="3">
        <v>-56.698</v>
      </c>
      <c r="V4231" s="3">
        <v>-49.856999999999999</v>
      </c>
      <c r="W4231" s="3">
        <v>-6.1059999999999999</v>
      </c>
      <c r="X4231" s="3">
        <v>-6.1660000000000004</v>
      </c>
      <c r="Y4231" s="3">
        <v>-9.6340000000000003</v>
      </c>
      <c r="Z4231" s="3">
        <v>-10.129</v>
      </c>
      <c r="AA4231" s="3">
        <v>-31.986999999999998</v>
      </c>
      <c r="AB4231" s="3">
        <v>-29.52</v>
      </c>
      <c r="AC4231" s="3">
        <v>-19.122</v>
      </c>
      <c r="AD4231" s="3">
        <v>-17.367999999999999</v>
      </c>
      <c r="AE4231" s="3">
        <v>-19.427</v>
      </c>
      <c r="AF4231" s="3">
        <v>-14.384</v>
      </c>
      <c r="AG4231" s="3">
        <v>-13.492000000000001</v>
      </c>
      <c r="AH4231" s="3">
        <v>-15.757</v>
      </c>
      <c r="AI4231" s="3">
        <v>-13.617000000000001</v>
      </c>
      <c r="AJ4231" s="3">
        <v>-6.7220000000000004</v>
      </c>
      <c r="AK4231" s="3">
        <v>-6.9939999999999998</v>
      </c>
      <c r="AL4231" s="3">
        <v>-9.8539999999999992</v>
      </c>
      <c r="AM4231" s="3">
        <v>-10.571999999999999</v>
      </c>
      <c r="AN4231" s="3">
        <v>-20.164999999999999</v>
      </c>
      <c r="AO4231" s="3">
        <v>-15.215</v>
      </c>
      <c r="AP4231" s="3">
        <v>-25.655999999999999</v>
      </c>
      <c r="AQ4231" s="3">
        <v>-29.51</v>
      </c>
      <c r="AR4231" s="3">
        <v>-31.234000000000002</v>
      </c>
      <c r="AS4231" s="3">
        <v>-19.648</v>
      </c>
      <c r="AT4231" s="3">
        <v>-23.335999999999999</v>
      </c>
      <c r="AU4231" s="3">
        <v>-25.033999999999999</v>
      </c>
      <c r="AV4231" s="3">
        <v>-25.847000000000001</v>
      </c>
      <c r="AW4231" s="3">
        <v>-25.25</v>
      </c>
      <c r="AX4231" s="3">
        <v>-24.72</v>
      </c>
      <c r="AY4231" s="3">
        <v>-24.23</v>
      </c>
      <c r="AZ4231" s="3">
        <v>-23.757000000000001</v>
      </c>
      <c r="BA4231">
        <v>-23.408999999999999</v>
      </c>
      <c r="BB4231">
        <v>2013</v>
      </c>
    </row>
    <row r="4232" spans="1:54" x14ac:dyDescent="0.2">
      <c r="A4232">
        <v>666</v>
      </c>
      <c r="B4232" t="s">
        <v>466</v>
      </c>
      <c r="C4232" t="s">
        <v>352</v>
      </c>
      <c r="D4232" t="s">
        <v>149</v>
      </c>
      <c r="E4232" t="s">
        <v>349</v>
      </c>
      <c r="F4232" t="s">
        <v>351</v>
      </c>
      <c r="G4232" t="s">
        <v>225</v>
      </c>
      <c r="H4232" t="s">
        <v>222</v>
      </c>
      <c r="I4232" t="s">
        <v>1340</v>
      </c>
      <c r="J4232" s="3">
        <v>6.0380000000000003</v>
      </c>
      <c r="K4232" s="3">
        <v>6.2240000000000002</v>
      </c>
      <c r="L4232" s="3">
        <v>6.57</v>
      </c>
      <c r="M4232" s="3">
        <v>6.7649999999999997</v>
      </c>
      <c r="N4232" s="3">
        <v>7.0579999999999998</v>
      </c>
      <c r="O4232" s="3">
        <v>7.2919999999999998</v>
      </c>
      <c r="P4232" s="3">
        <v>7.5890000000000004</v>
      </c>
      <c r="Q4232" s="3">
        <v>7.7510000000000003</v>
      </c>
      <c r="R4232" s="3">
        <v>8.3510000000000009</v>
      </c>
      <c r="S4232" s="3">
        <v>8.8119999999999994</v>
      </c>
      <c r="T4232" s="3">
        <v>9.2690000000000001</v>
      </c>
      <c r="U4232" s="3">
        <v>9.7110000000000003</v>
      </c>
      <c r="V4232" s="3">
        <v>10.315</v>
      </c>
      <c r="W4232" s="3">
        <v>10.712</v>
      </c>
      <c r="X4232" s="3">
        <v>11.192</v>
      </c>
      <c r="Y4232" s="3">
        <v>11.507</v>
      </c>
      <c r="Z4232" s="3">
        <v>12.073</v>
      </c>
      <c r="AA4232" s="3">
        <v>12.493</v>
      </c>
      <c r="AB4232" s="3">
        <v>12.669</v>
      </c>
      <c r="AC4232" s="3">
        <v>12.87</v>
      </c>
      <c r="AD4232" s="3">
        <v>13.500999999999999</v>
      </c>
      <c r="AE4232" s="3">
        <v>13.944000000000001</v>
      </c>
      <c r="AF4232" s="3">
        <v>14.163</v>
      </c>
      <c r="AG4232" s="3">
        <v>14.74</v>
      </c>
      <c r="AH4232" s="3">
        <v>15.093</v>
      </c>
      <c r="AI4232" s="3">
        <v>15.563000000000001</v>
      </c>
      <c r="AJ4232" s="3">
        <v>16.25</v>
      </c>
      <c r="AK4232" s="3">
        <v>17.062000000000001</v>
      </c>
      <c r="AL4232" s="3">
        <v>18.006</v>
      </c>
      <c r="AM4232" s="3">
        <v>18.574000000000002</v>
      </c>
      <c r="AN4232" s="3">
        <v>19.742000000000001</v>
      </c>
      <c r="AO4232" s="3">
        <v>21.056999999999999</v>
      </c>
      <c r="AP4232" s="3">
        <v>22.091999999999999</v>
      </c>
      <c r="AQ4232" s="3">
        <v>22.57</v>
      </c>
      <c r="AR4232" s="3">
        <v>23.24</v>
      </c>
      <c r="AS4232" s="3">
        <v>23.818000000000001</v>
      </c>
      <c r="AT4232" s="3">
        <v>24.547000000000001</v>
      </c>
      <c r="AU4232" s="3">
        <v>25.306000000000001</v>
      </c>
      <c r="AV4232" s="3">
        <v>25.725000000000001</v>
      </c>
      <c r="AW4232" s="3">
        <v>26.382999999999999</v>
      </c>
      <c r="AX4232" s="3">
        <v>26.940999999999999</v>
      </c>
      <c r="AY4232" s="3">
        <v>27.713000000000001</v>
      </c>
      <c r="AZ4232" s="3">
        <v>28.692</v>
      </c>
      <c r="BA4232">
        <v>29.216999999999999</v>
      </c>
      <c r="BB4232">
        <v>2016</v>
      </c>
    </row>
    <row r="4233" spans="1:54" hidden="1" x14ac:dyDescent="0.2">
      <c r="A4233">
        <v>666</v>
      </c>
      <c r="B4233" t="s">
        <v>466</v>
      </c>
      <c r="C4233" t="s">
        <v>350</v>
      </c>
      <c r="D4233" t="s">
        <v>149</v>
      </c>
      <c r="E4233" t="s">
        <v>349</v>
      </c>
      <c r="F4233" t="s">
        <v>348</v>
      </c>
      <c r="G4233" t="s">
        <v>275</v>
      </c>
      <c r="I4233" t="s">
        <v>347</v>
      </c>
      <c r="J4233" s="3">
        <v>-0.82499999999999996</v>
      </c>
      <c r="K4233" s="3">
        <v>3.0790000000000002</v>
      </c>
      <c r="L4233" s="3">
        <v>5.556</v>
      </c>
      <c r="M4233" s="3">
        <v>2.98</v>
      </c>
      <c r="N4233" s="3">
        <v>4.3289999999999997</v>
      </c>
      <c r="O4233" s="3">
        <v>3.3090000000000002</v>
      </c>
      <c r="P4233" s="3">
        <v>4.0720000000000001</v>
      </c>
      <c r="Q4233" s="3">
        <v>2.14</v>
      </c>
      <c r="R4233" s="3">
        <v>7.7380000000000004</v>
      </c>
      <c r="S4233" s="3">
        <v>5.52</v>
      </c>
      <c r="T4233" s="3">
        <v>5.1909999999999998</v>
      </c>
      <c r="U4233" s="3">
        <v>4.7670000000000003</v>
      </c>
      <c r="V4233" s="3">
        <v>6.2220000000000004</v>
      </c>
      <c r="W4233" s="3">
        <v>3.847</v>
      </c>
      <c r="X4233" s="3">
        <v>4.4749999999999996</v>
      </c>
      <c r="Y4233" s="3">
        <v>2.8140000000000001</v>
      </c>
      <c r="Z4233" s="3">
        <v>4.9210000000000003</v>
      </c>
      <c r="AA4233" s="3">
        <v>3.4820000000000002</v>
      </c>
      <c r="AB4233" s="3">
        <v>1.4039999999999999</v>
      </c>
      <c r="AC4233" s="3">
        <v>1.59</v>
      </c>
      <c r="AD4233" s="3">
        <v>4.9039999999999999</v>
      </c>
      <c r="AE4233" s="3">
        <v>3.2759999999999998</v>
      </c>
      <c r="AF4233" s="3">
        <v>1.5760000000000001</v>
      </c>
      <c r="AG4233" s="3">
        <v>4.0709999999999997</v>
      </c>
      <c r="AH4233" s="3">
        <v>2.3980000000000001</v>
      </c>
      <c r="AI4233" s="3">
        <v>3.1120000000000001</v>
      </c>
      <c r="AJ4233" s="3">
        <v>4.4169999999999998</v>
      </c>
      <c r="AK4233" s="3">
        <v>4.9930000000000003</v>
      </c>
      <c r="AL4233" s="3">
        <v>5.5359999999999996</v>
      </c>
      <c r="AM4233" s="3">
        <v>3.149</v>
      </c>
      <c r="AN4233" s="3">
        <v>6.2889999999999997</v>
      </c>
      <c r="AO4233" s="3">
        <v>6.6639999999999997</v>
      </c>
      <c r="AP4233" s="3">
        <v>4.9130000000000003</v>
      </c>
      <c r="AQ4233" s="3">
        <v>2.1669999999999998</v>
      </c>
      <c r="AR4233" s="3">
        <v>2.9670000000000001</v>
      </c>
      <c r="AS4233" s="3">
        <v>2.4860000000000002</v>
      </c>
      <c r="AT4233" s="3">
        <v>3.0609999999999999</v>
      </c>
      <c r="AU4233" s="3">
        <v>3.0910000000000002</v>
      </c>
      <c r="AV4233" s="3">
        <v>1.659</v>
      </c>
      <c r="AW4233" s="3">
        <v>2.556</v>
      </c>
      <c r="AX4233" s="3">
        <v>2.117</v>
      </c>
      <c r="AY4233" s="3">
        <v>2.8650000000000002</v>
      </c>
      <c r="AZ4233" s="3">
        <v>3.53</v>
      </c>
      <c r="BA4233">
        <v>1.831</v>
      </c>
      <c r="BB4233">
        <v>2016</v>
      </c>
    </row>
    <row r="4234" spans="1:54" hidden="1" x14ac:dyDescent="0.2">
      <c r="A4234">
        <v>666</v>
      </c>
      <c r="B4234" t="s">
        <v>466</v>
      </c>
      <c r="C4234" t="s">
        <v>346</v>
      </c>
      <c r="D4234" t="s">
        <v>149</v>
      </c>
      <c r="E4234" t="s">
        <v>342</v>
      </c>
      <c r="F4234" t="s">
        <v>345</v>
      </c>
      <c r="G4234" t="s">
        <v>225</v>
      </c>
      <c r="H4234" t="s">
        <v>222</v>
      </c>
      <c r="I4234" t="s">
        <v>1340</v>
      </c>
      <c r="J4234" s="3">
        <v>0.36499999999999999</v>
      </c>
      <c r="K4234" s="3">
        <v>0.41499999999999998</v>
      </c>
      <c r="L4234" s="3">
        <v>0.42899999999999999</v>
      </c>
      <c r="M4234" s="3">
        <v>0.48499999999999999</v>
      </c>
      <c r="N4234" s="3">
        <v>0.56200000000000006</v>
      </c>
      <c r="O4234" s="3">
        <v>0.68400000000000005</v>
      </c>
      <c r="P4234" s="3">
        <v>0.81299999999999994</v>
      </c>
      <c r="Q4234" s="3">
        <v>0.95299999999999996</v>
      </c>
      <c r="R4234" s="3">
        <v>1.208</v>
      </c>
      <c r="S4234" s="3">
        <v>1.4490000000000001</v>
      </c>
      <c r="T4234" s="3">
        <v>1.724</v>
      </c>
      <c r="U4234" s="3">
        <v>2.0880000000000001</v>
      </c>
      <c r="V4234" s="3">
        <v>2.5009999999999999</v>
      </c>
      <c r="W4234" s="3">
        <v>2.8620000000000001</v>
      </c>
      <c r="X4234" s="3">
        <v>3.2789999999999999</v>
      </c>
      <c r="Y4234" s="3">
        <v>3.7650000000000001</v>
      </c>
      <c r="Z4234" s="3">
        <v>4.2240000000000002</v>
      </c>
      <c r="AA4234" s="3">
        <v>4.774</v>
      </c>
      <c r="AB4234" s="3">
        <v>5.2770000000000001</v>
      </c>
      <c r="AC4234" s="3">
        <v>5.7220000000000004</v>
      </c>
      <c r="AD4234" s="3">
        <v>6.32</v>
      </c>
      <c r="AE4234" s="3">
        <v>7.1849999999999996</v>
      </c>
      <c r="AF4234" s="3">
        <v>8.0220000000000002</v>
      </c>
      <c r="AG4234" s="3">
        <v>8.5549999999999997</v>
      </c>
      <c r="AH4234" s="3">
        <v>9.3119999999999994</v>
      </c>
      <c r="AI4234" s="3">
        <v>10.215</v>
      </c>
      <c r="AJ4234" s="3">
        <v>11.499000000000001</v>
      </c>
      <c r="AK4234" s="3">
        <v>13.484999999999999</v>
      </c>
      <c r="AL4234" s="3">
        <v>15.544</v>
      </c>
      <c r="AM4234" s="3">
        <v>16.225999999999999</v>
      </c>
      <c r="AN4234" s="3">
        <v>18.161999999999999</v>
      </c>
      <c r="AO4234" s="3">
        <v>20.681000000000001</v>
      </c>
      <c r="AP4234" s="3">
        <v>22.59</v>
      </c>
      <c r="AQ4234" s="3">
        <v>25.385000000000002</v>
      </c>
      <c r="AR4234" s="3">
        <v>29.274000000000001</v>
      </c>
      <c r="AS4234" s="3">
        <v>32.405000000000001</v>
      </c>
      <c r="AT4234" s="3">
        <v>34.325000000000003</v>
      </c>
      <c r="AU4234" s="3">
        <v>37.686999999999998</v>
      </c>
      <c r="AV4234" s="3">
        <v>40.591000000000001</v>
      </c>
      <c r="AW4234" s="3">
        <v>43.929000000000002</v>
      </c>
      <c r="AX4234" s="3">
        <v>47.218000000000004</v>
      </c>
      <c r="AY4234" s="3">
        <v>50.923000000000002</v>
      </c>
      <c r="AZ4234" s="3">
        <v>55.24</v>
      </c>
      <c r="BA4234">
        <v>59.1</v>
      </c>
      <c r="BB4234">
        <v>2016</v>
      </c>
    </row>
    <row r="4235" spans="1:54" hidden="1" x14ac:dyDescent="0.2">
      <c r="A4235">
        <v>666</v>
      </c>
      <c r="B4235" t="s">
        <v>466</v>
      </c>
      <c r="C4235" t="s">
        <v>344</v>
      </c>
      <c r="D4235" t="s">
        <v>149</v>
      </c>
      <c r="E4235" t="s">
        <v>342</v>
      </c>
      <c r="F4235" t="s">
        <v>343</v>
      </c>
      <c r="G4235" t="s">
        <v>223</v>
      </c>
      <c r="H4235" t="s">
        <v>222</v>
      </c>
      <c r="I4235" t="s">
        <v>310</v>
      </c>
      <c r="J4235" s="3">
        <v>0.47</v>
      </c>
      <c r="K4235" s="3">
        <v>0.47699999999999998</v>
      </c>
      <c r="L4235" s="3">
        <v>0.39700000000000002</v>
      </c>
      <c r="M4235" s="3">
        <v>0.436</v>
      </c>
      <c r="N4235" s="3">
        <v>0.39100000000000001</v>
      </c>
      <c r="O4235" s="3">
        <v>0.312</v>
      </c>
      <c r="P4235" s="3">
        <v>0.35899999999999999</v>
      </c>
      <c r="Q4235" s="3">
        <v>0.46800000000000003</v>
      </c>
      <c r="R4235" s="3">
        <v>0.53100000000000003</v>
      </c>
      <c r="S4235" s="3">
        <v>0.55200000000000005</v>
      </c>
      <c r="T4235" s="3">
        <v>0.66600000000000004</v>
      </c>
      <c r="U4235" s="3">
        <v>0.75600000000000001</v>
      </c>
      <c r="V4235" s="3">
        <v>0.877</v>
      </c>
      <c r="W4235" s="3">
        <v>0.876</v>
      </c>
      <c r="X4235" s="3">
        <v>0.92300000000000004</v>
      </c>
      <c r="Y4235" s="3">
        <v>1.038</v>
      </c>
      <c r="Z4235" s="3">
        <v>0.98299999999999998</v>
      </c>
      <c r="AA4235" s="3">
        <v>1.036</v>
      </c>
      <c r="AB4235" s="3">
        <v>0.95499999999999996</v>
      </c>
      <c r="AC4235" s="3">
        <v>0.93700000000000006</v>
      </c>
      <c r="AD4235" s="3">
        <v>0.91100000000000003</v>
      </c>
      <c r="AE4235" s="3">
        <v>0.754</v>
      </c>
      <c r="AF4235" s="3">
        <v>0.82499999999999996</v>
      </c>
      <c r="AG4235" s="3">
        <v>1.1930000000000001</v>
      </c>
      <c r="AH4235" s="3">
        <v>1.488</v>
      </c>
      <c r="AI4235" s="3">
        <v>1.5960000000000001</v>
      </c>
      <c r="AJ4235" s="3">
        <v>1.6339999999999999</v>
      </c>
      <c r="AK4235" s="3">
        <v>1.891</v>
      </c>
      <c r="AL4235" s="3">
        <v>1.7549999999999999</v>
      </c>
      <c r="AM4235" s="3">
        <v>2.0739999999999998</v>
      </c>
      <c r="AN4235" s="3">
        <v>2.5249999999999999</v>
      </c>
      <c r="AO4235" s="3">
        <v>2.7789999999999999</v>
      </c>
      <c r="AP4235" s="3">
        <v>2.6549999999999998</v>
      </c>
      <c r="AQ4235" s="3">
        <v>2.5059999999999998</v>
      </c>
      <c r="AR4235" s="3">
        <v>2.6469999999999998</v>
      </c>
      <c r="AS4235" s="3">
        <v>2.351</v>
      </c>
      <c r="AT4235" s="3">
        <v>2.4420000000000002</v>
      </c>
      <c r="AU4235" s="3">
        <v>2.7679999999999998</v>
      </c>
      <c r="AV4235" s="3">
        <v>2.92</v>
      </c>
      <c r="AW4235" s="3">
        <v>3.0619999999999998</v>
      </c>
      <c r="AX4235" s="3">
        <v>3.1840000000000002</v>
      </c>
      <c r="AY4235" s="3">
        <v>3.3119999999999998</v>
      </c>
      <c r="AZ4235" s="3">
        <v>3.464</v>
      </c>
      <c r="BA4235">
        <v>3.5710000000000002</v>
      </c>
      <c r="BB4235">
        <v>2016</v>
      </c>
    </row>
    <row r="4236" spans="1:54" hidden="1" x14ac:dyDescent="0.2">
      <c r="A4236">
        <v>666</v>
      </c>
      <c r="B4236" t="s">
        <v>466</v>
      </c>
      <c r="C4236" t="s">
        <v>213</v>
      </c>
      <c r="D4236" t="s">
        <v>149</v>
      </c>
      <c r="E4236" t="s">
        <v>342</v>
      </c>
      <c r="F4236" t="s">
        <v>341</v>
      </c>
      <c r="G4236" t="s">
        <v>323</v>
      </c>
      <c r="H4236" t="s">
        <v>222</v>
      </c>
      <c r="I4236" t="s">
        <v>310</v>
      </c>
      <c r="J4236" s="3">
        <v>0.64900000000000002</v>
      </c>
      <c r="K4236" s="3">
        <v>0.73199999999999998</v>
      </c>
      <c r="L4236" s="3">
        <v>0.82</v>
      </c>
      <c r="M4236" s="3">
        <v>0.878</v>
      </c>
      <c r="N4236" s="3">
        <v>0.94899999999999995</v>
      </c>
      <c r="O4236" s="3">
        <v>1.0109999999999999</v>
      </c>
      <c r="P4236" s="3">
        <v>1.0740000000000001</v>
      </c>
      <c r="Q4236" s="3">
        <v>1.125</v>
      </c>
      <c r="R4236" s="3">
        <v>1.254</v>
      </c>
      <c r="S4236" s="3">
        <v>1.375</v>
      </c>
      <c r="T4236" s="3">
        <v>1.5</v>
      </c>
      <c r="U4236" s="3">
        <v>1.6240000000000001</v>
      </c>
      <c r="V4236" s="3">
        <v>1.764</v>
      </c>
      <c r="W4236" s="3">
        <v>1.875</v>
      </c>
      <c r="X4236" s="3">
        <v>2.0009999999999999</v>
      </c>
      <c r="Y4236" s="3">
        <v>2.1</v>
      </c>
      <c r="Z4236" s="3">
        <v>2.2440000000000002</v>
      </c>
      <c r="AA4236" s="3">
        <v>2.3620000000000001</v>
      </c>
      <c r="AB4236" s="3">
        <v>2.4209999999999998</v>
      </c>
      <c r="AC4236" s="3">
        <v>2.4969999999999999</v>
      </c>
      <c r="AD4236" s="3">
        <v>2.6789999999999998</v>
      </c>
      <c r="AE4236" s="3">
        <v>2.83</v>
      </c>
      <c r="AF4236" s="3">
        <v>2.919</v>
      </c>
      <c r="AG4236" s="3">
        <v>3.0979999999999999</v>
      </c>
      <c r="AH4236" s="3">
        <v>3.26</v>
      </c>
      <c r="AI4236" s="3">
        <v>3.4689999999999999</v>
      </c>
      <c r="AJ4236" s="3">
        <v>3.734</v>
      </c>
      <c r="AK4236" s="3">
        <v>4.024</v>
      </c>
      <c r="AL4236" s="3">
        <v>4.3310000000000004</v>
      </c>
      <c r="AM4236" s="3">
        <v>4.5010000000000003</v>
      </c>
      <c r="AN4236" s="3">
        <v>4.8419999999999996</v>
      </c>
      <c r="AO4236" s="3">
        <v>5.2720000000000002</v>
      </c>
      <c r="AP4236" s="3">
        <v>5.633</v>
      </c>
      <c r="AQ4236" s="3">
        <v>5.8479999999999999</v>
      </c>
      <c r="AR4236" s="3">
        <v>6.1289999999999996</v>
      </c>
      <c r="AS4236" s="3">
        <v>6.35</v>
      </c>
      <c r="AT4236" s="3">
        <v>6.6280000000000001</v>
      </c>
      <c r="AU4236" s="3">
        <v>6.9550000000000001</v>
      </c>
      <c r="AV4236" s="3">
        <v>7.2309999999999999</v>
      </c>
      <c r="AW4236" s="3">
        <v>7.577</v>
      </c>
      <c r="AX4236" s="3">
        <v>7.8890000000000002</v>
      </c>
      <c r="AY4236" s="3">
        <v>8.27</v>
      </c>
      <c r="AZ4236" s="3">
        <v>8.7089999999999996</v>
      </c>
      <c r="BA4236">
        <v>9.0229999999999997</v>
      </c>
      <c r="BB4236">
        <v>2016</v>
      </c>
    </row>
    <row r="4237" spans="1:54" hidden="1" x14ac:dyDescent="0.2">
      <c r="A4237">
        <v>666</v>
      </c>
      <c r="B4237" t="s">
        <v>466</v>
      </c>
      <c r="C4237" t="s">
        <v>340</v>
      </c>
      <c r="D4237" t="s">
        <v>149</v>
      </c>
      <c r="E4237" t="s">
        <v>339</v>
      </c>
      <c r="F4237" t="s">
        <v>338</v>
      </c>
      <c r="G4237" t="s">
        <v>295</v>
      </c>
      <c r="I4237" t="s">
        <v>337</v>
      </c>
      <c r="J4237" s="3">
        <v>6.0510000000000002</v>
      </c>
      <c r="K4237" s="3">
        <v>6.665</v>
      </c>
      <c r="L4237" s="3">
        <v>6.5359999999999996</v>
      </c>
      <c r="M4237" s="3">
        <v>7.1719999999999997</v>
      </c>
      <c r="N4237" s="3">
        <v>7.9569999999999999</v>
      </c>
      <c r="O4237" s="3">
        <v>9.375</v>
      </c>
      <c r="P4237" s="3">
        <v>10.715</v>
      </c>
      <c r="Q4237" s="3">
        <v>12.295999999999999</v>
      </c>
      <c r="R4237" s="3">
        <v>14.468</v>
      </c>
      <c r="S4237" s="3">
        <v>16.443999999999999</v>
      </c>
      <c r="T4237" s="3">
        <v>18.600999999999999</v>
      </c>
      <c r="U4237" s="3">
        <v>21.498000000000001</v>
      </c>
      <c r="V4237" s="3">
        <v>24.241</v>
      </c>
      <c r="W4237" s="3">
        <v>26.712</v>
      </c>
      <c r="X4237" s="3">
        <v>29.297999999999998</v>
      </c>
      <c r="Y4237" s="3">
        <v>32.722999999999999</v>
      </c>
      <c r="Z4237" s="3">
        <v>34.991</v>
      </c>
      <c r="AA4237" s="3">
        <v>38.213000000000001</v>
      </c>
      <c r="AB4237" s="3">
        <v>41.656999999999996</v>
      </c>
      <c r="AC4237" s="3">
        <v>44.459000000000003</v>
      </c>
      <c r="AD4237" s="3">
        <v>46.811999999999998</v>
      </c>
      <c r="AE4237" s="3">
        <v>51.527000000000001</v>
      </c>
      <c r="AF4237" s="3">
        <v>56.637999999999998</v>
      </c>
      <c r="AG4237" s="3">
        <v>58.04</v>
      </c>
      <c r="AH4237" s="3">
        <v>61.698</v>
      </c>
      <c r="AI4237" s="3">
        <v>65.634</v>
      </c>
      <c r="AJ4237" s="3">
        <v>70.763999999999996</v>
      </c>
      <c r="AK4237" s="3">
        <v>79.034999999999997</v>
      </c>
      <c r="AL4237" s="3">
        <v>86.322999999999993</v>
      </c>
      <c r="AM4237" s="3">
        <v>87.358999999999995</v>
      </c>
      <c r="AN4237" s="3">
        <v>91.998999999999995</v>
      </c>
      <c r="AO4237" s="3">
        <v>98.212000000000003</v>
      </c>
      <c r="AP4237" s="3">
        <v>102.256</v>
      </c>
      <c r="AQ4237" s="3">
        <v>112.47199999999999</v>
      </c>
      <c r="AR4237" s="3">
        <v>125.965</v>
      </c>
      <c r="AS4237" s="3">
        <v>136.05500000000001</v>
      </c>
      <c r="AT4237" s="3">
        <v>139.83500000000001</v>
      </c>
      <c r="AU4237" s="3">
        <v>148.928</v>
      </c>
      <c r="AV4237" s="3">
        <v>157.78700000000001</v>
      </c>
      <c r="AW4237" s="3">
        <v>166.50399999999999</v>
      </c>
      <c r="AX4237" s="3">
        <v>175.261</v>
      </c>
      <c r="AY4237" s="3">
        <v>183.75</v>
      </c>
      <c r="AZ4237" s="3">
        <v>192.53</v>
      </c>
      <c r="BA4237">
        <v>202.28100000000001</v>
      </c>
      <c r="BB4237">
        <v>2016</v>
      </c>
    </row>
    <row r="4238" spans="1:54" hidden="1" x14ac:dyDescent="0.2">
      <c r="A4238">
        <v>666</v>
      </c>
      <c r="B4238" t="s">
        <v>466</v>
      </c>
      <c r="C4238" t="s">
        <v>336</v>
      </c>
      <c r="D4238" t="s">
        <v>149</v>
      </c>
      <c r="E4238" t="s">
        <v>333</v>
      </c>
      <c r="F4238" t="s">
        <v>335</v>
      </c>
      <c r="G4238" t="s">
        <v>225</v>
      </c>
      <c r="H4238" t="s">
        <v>322</v>
      </c>
      <c r="I4238" t="s">
        <v>330</v>
      </c>
      <c r="J4238" s="3">
        <v>4765.3559999999998</v>
      </c>
      <c r="K4238" s="3">
        <v>4785.5770000000002</v>
      </c>
      <c r="L4238" s="3">
        <v>4924.6629999999996</v>
      </c>
      <c r="M4238" s="3">
        <v>4943.8339999999998</v>
      </c>
      <c r="N4238" s="3">
        <v>5254.3029999999999</v>
      </c>
      <c r="O4238" s="3">
        <v>5303.2749999999996</v>
      </c>
      <c r="P4238" s="3">
        <v>5384.4449999999997</v>
      </c>
      <c r="Q4238" s="3">
        <v>5253.4830000000002</v>
      </c>
      <c r="R4238" s="3">
        <v>5510.6080000000002</v>
      </c>
      <c r="S4238" s="3">
        <v>5651.741</v>
      </c>
      <c r="T4238" s="3">
        <v>5782.9610000000002</v>
      </c>
      <c r="U4238" s="3">
        <v>5975.384</v>
      </c>
      <c r="V4238" s="3">
        <v>6105.9949999999999</v>
      </c>
      <c r="W4238" s="3">
        <v>6190.8819999999996</v>
      </c>
      <c r="X4238" s="3">
        <v>6335.12</v>
      </c>
      <c r="Y4238" s="3">
        <v>6196.8329999999996</v>
      </c>
      <c r="Z4238" s="3">
        <v>6554.3029999999999</v>
      </c>
      <c r="AA4238" s="3">
        <v>6765.5119999999997</v>
      </c>
      <c r="AB4238" s="3">
        <v>6843.2780000000002</v>
      </c>
      <c r="AC4238" s="3">
        <v>6934.6379999999999</v>
      </c>
      <c r="AD4238" s="3">
        <v>7256.4340000000002</v>
      </c>
      <c r="AE4238" s="3">
        <v>7475.3320000000003</v>
      </c>
      <c r="AF4238" s="3">
        <v>7574.0879999999997</v>
      </c>
      <c r="AG4238" s="3">
        <v>7862.6260000000002</v>
      </c>
      <c r="AH4238" s="3">
        <v>8030.92</v>
      </c>
      <c r="AI4238" s="3">
        <v>8260.0409999999993</v>
      </c>
      <c r="AJ4238" s="3">
        <v>8677.4629999999997</v>
      </c>
      <c r="AK4238" s="3">
        <v>9087.8310000000001</v>
      </c>
      <c r="AL4238" s="3">
        <v>9566.8670000000002</v>
      </c>
      <c r="AM4238" s="3">
        <v>9843.3889999999992</v>
      </c>
      <c r="AN4238" s="3">
        <v>10436.129999999999</v>
      </c>
      <c r="AO4238" s="3">
        <v>11103.638999999999</v>
      </c>
      <c r="AP4238" s="3">
        <v>11619.933999999999</v>
      </c>
      <c r="AQ4238" s="3">
        <v>11841.933999999999</v>
      </c>
      <c r="AR4238" s="3">
        <v>12162.651</v>
      </c>
      <c r="AS4238" s="3">
        <v>12363.375</v>
      </c>
      <c r="AT4238" s="3">
        <v>12685.144</v>
      </c>
      <c r="AU4238" s="3">
        <v>13029.86</v>
      </c>
      <c r="AV4238" s="3">
        <v>13209.406999999999</v>
      </c>
      <c r="AW4238" s="3">
        <v>13428.572</v>
      </c>
      <c r="AX4238" s="3">
        <v>13636.914000000001</v>
      </c>
      <c r="AY4238" s="3">
        <v>13946.351000000001</v>
      </c>
      <c r="AZ4238" s="3">
        <v>14349.359</v>
      </c>
      <c r="BA4238">
        <v>14514.85</v>
      </c>
      <c r="BB4238">
        <v>2006</v>
      </c>
    </row>
    <row r="4239" spans="1:54" hidden="1" x14ac:dyDescent="0.2">
      <c r="A4239">
        <v>666</v>
      </c>
      <c r="B4239" t="s">
        <v>466</v>
      </c>
      <c r="C4239" t="s">
        <v>334</v>
      </c>
      <c r="D4239" t="s">
        <v>149</v>
      </c>
      <c r="E4239" t="s">
        <v>333</v>
      </c>
      <c r="F4239" t="s">
        <v>332</v>
      </c>
      <c r="G4239" t="s">
        <v>331</v>
      </c>
      <c r="H4239" t="s">
        <v>322</v>
      </c>
      <c r="I4239" t="s">
        <v>330</v>
      </c>
      <c r="J4239" s="3">
        <v>1193.0260000000001</v>
      </c>
      <c r="K4239" s="3">
        <v>1198.088</v>
      </c>
      <c r="L4239" s="3">
        <v>1232.9090000000001</v>
      </c>
      <c r="M4239" s="3">
        <v>1237.7090000000001</v>
      </c>
      <c r="N4239" s="3">
        <v>1315.4359999999999</v>
      </c>
      <c r="O4239" s="3">
        <v>1327.6959999999999</v>
      </c>
      <c r="P4239" s="3">
        <v>1348.0170000000001</v>
      </c>
      <c r="Q4239" s="3">
        <v>1315.231</v>
      </c>
      <c r="R4239" s="3">
        <v>1379.6030000000001</v>
      </c>
      <c r="S4239" s="3">
        <v>1414.9359999999999</v>
      </c>
      <c r="T4239" s="3">
        <v>1447.787</v>
      </c>
      <c r="U4239" s="3">
        <v>1495.961</v>
      </c>
      <c r="V4239" s="3">
        <v>1528.66</v>
      </c>
      <c r="W4239" s="3">
        <v>1549.912</v>
      </c>
      <c r="X4239" s="3">
        <v>1586.0229999999999</v>
      </c>
      <c r="Y4239" s="3">
        <v>1551.402</v>
      </c>
      <c r="Z4239" s="3">
        <v>1640.896</v>
      </c>
      <c r="AA4239" s="3">
        <v>1693.7729999999999</v>
      </c>
      <c r="AB4239" s="3">
        <v>1713.242</v>
      </c>
      <c r="AC4239" s="3">
        <v>1736.114</v>
      </c>
      <c r="AD4239" s="3">
        <v>1816.6769999999999</v>
      </c>
      <c r="AE4239" s="3">
        <v>1871.479</v>
      </c>
      <c r="AF4239" s="3">
        <v>1896.203</v>
      </c>
      <c r="AG4239" s="3">
        <v>1968.44</v>
      </c>
      <c r="AH4239" s="3">
        <v>2010.5730000000001</v>
      </c>
      <c r="AI4239" s="3">
        <v>2067.9340000000002</v>
      </c>
      <c r="AJ4239" s="3">
        <v>2172.4380000000001</v>
      </c>
      <c r="AK4239" s="3">
        <v>2275.1750000000002</v>
      </c>
      <c r="AL4239" s="3">
        <v>2395.1030000000001</v>
      </c>
      <c r="AM4239" s="3">
        <v>2464.3319999999999</v>
      </c>
      <c r="AN4239" s="3">
        <v>2612.7269999999999</v>
      </c>
      <c r="AO4239" s="3">
        <v>2779.84</v>
      </c>
      <c r="AP4239" s="3">
        <v>2909.0970000000002</v>
      </c>
      <c r="AQ4239" s="3">
        <v>2964.6759999999999</v>
      </c>
      <c r="AR4239" s="3">
        <v>3044.9679999999998</v>
      </c>
      <c r="AS4239" s="3">
        <v>3095.22</v>
      </c>
      <c r="AT4239" s="3">
        <v>3175.7759999999998</v>
      </c>
      <c r="AU4239" s="3">
        <v>3262.078</v>
      </c>
      <c r="AV4239" s="3">
        <v>3307.0279999999998</v>
      </c>
      <c r="AW4239" s="3">
        <v>3361.8969999999999</v>
      </c>
      <c r="AX4239" s="3">
        <v>3414.056</v>
      </c>
      <c r="AY4239" s="3">
        <v>3491.5250000000001</v>
      </c>
      <c r="AZ4239" s="3">
        <v>3592.4189999999999</v>
      </c>
      <c r="BA4239">
        <v>3633.8510000000001</v>
      </c>
      <c r="BB4239">
        <v>2006</v>
      </c>
    </row>
    <row r="4240" spans="1:54" hidden="1" x14ac:dyDescent="0.2">
      <c r="A4240">
        <v>666</v>
      </c>
      <c r="B4240" t="s">
        <v>466</v>
      </c>
      <c r="C4240" t="s">
        <v>329</v>
      </c>
      <c r="D4240" t="s">
        <v>149</v>
      </c>
      <c r="E4240" t="s">
        <v>325</v>
      </c>
      <c r="F4240" t="s">
        <v>328</v>
      </c>
      <c r="G4240" t="s">
        <v>225</v>
      </c>
      <c r="H4240" t="s">
        <v>322</v>
      </c>
      <c r="I4240" t="s">
        <v>321</v>
      </c>
      <c r="J4240" s="3">
        <v>288.36200000000002</v>
      </c>
      <c r="K4240" s="3">
        <v>318.96899999999999</v>
      </c>
      <c r="L4240" s="3">
        <v>321.87599999999998</v>
      </c>
      <c r="M4240" s="3">
        <v>354.58</v>
      </c>
      <c r="N4240" s="3">
        <v>418.07</v>
      </c>
      <c r="O4240" s="3">
        <v>497.19799999999998</v>
      </c>
      <c r="P4240" s="3">
        <v>576.92899999999997</v>
      </c>
      <c r="Q4240" s="3">
        <v>645.97400000000005</v>
      </c>
      <c r="R4240" s="3">
        <v>797.25199999999995</v>
      </c>
      <c r="S4240" s="3">
        <v>929.36300000000006</v>
      </c>
      <c r="T4240" s="3">
        <v>1075.6690000000001</v>
      </c>
      <c r="U4240" s="3">
        <v>1284.577</v>
      </c>
      <c r="V4240" s="3">
        <v>1480.184</v>
      </c>
      <c r="W4240" s="3">
        <v>1653.729</v>
      </c>
      <c r="X4240" s="3">
        <v>1856.0350000000001</v>
      </c>
      <c r="Y4240" s="3">
        <v>2027.7650000000001</v>
      </c>
      <c r="Z4240" s="3">
        <v>2293.3910000000001</v>
      </c>
      <c r="AA4240" s="3">
        <v>2585.337</v>
      </c>
      <c r="AB4240" s="3">
        <v>2850.712</v>
      </c>
      <c r="AC4240" s="3">
        <v>3083.0970000000002</v>
      </c>
      <c r="AD4240" s="3">
        <v>3396.846</v>
      </c>
      <c r="AE4240" s="3">
        <v>3851.806</v>
      </c>
      <c r="AF4240" s="3">
        <v>4289.7950000000001</v>
      </c>
      <c r="AG4240" s="3">
        <v>4563.4359999999997</v>
      </c>
      <c r="AH4240" s="3">
        <v>4954.924</v>
      </c>
      <c r="AI4240" s="3">
        <v>5421.4229999999998</v>
      </c>
      <c r="AJ4240" s="3">
        <v>6140.5169999999998</v>
      </c>
      <c r="AK4240" s="3">
        <v>7182.5929999999998</v>
      </c>
      <c r="AL4240" s="3">
        <v>8258.4290000000001</v>
      </c>
      <c r="AM4240" s="3">
        <v>8599.1270000000004</v>
      </c>
      <c r="AN4240" s="3">
        <v>9601.1479999999992</v>
      </c>
      <c r="AO4240" s="3">
        <v>10905.144</v>
      </c>
      <c r="AP4240" s="3">
        <v>11882.048000000001</v>
      </c>
      <c r="AQ4240" s="3">
        <v>13318.843999999999</v>
      </c>
      <c r="AR4240" s="3">
        <v>15320.683000000001</v>
      </c>
      <c r="AS4240" s="3">
        <v>16820.944</v>
      </c>
      <c r="AT4240" s="3">
        <v>17738.236000000001</v>
      </c>
      <c r="AU4240" s="3">
        <v>19405.170999999998</v>
      </c>
      <c r="AV4240" s="3">
        <v>20842.684000000001</v>
      </c>
      <c r="AW4240" s="3">
        <v>22359.052</v>
      </c>
      <c r="AX4240" s="3">
        <v>23900.181</v>
      </c>
      <c r="AY4240" s="3">
        <v>25626.38</v>
      </c>
      <c r="AZ4240" s="3">
        <v>27626.772000000001</v>
      </c>
      <c r="BA4240">
        <v>29360.775000000001</v>
      </c>
      <c r="BB4240">
        <v>2006</v>
      </c>
    </row>
    <row r="4241" spans="1:54" hidden="1" x14ac:dyDescent="0.2">
      <c r="A4241">
        <v>666</v>
      </c>
      <c r="B4241" t="s">
        <v>466</v>
      </c>
      <c r="C4241" t="s">
        <v>327</v>
      </c>
      <c r="D4241" t="s">
        <v>149</v>
      </c>
      <c r="E4241" t="s">
        <v>325</v>
      </c>
      <c r="F4241" t="s">
        <v>326</v>
      </c>
      <c r="G4241" t="s">
        <v>223</v>
      </c>
      <c r="H4241" t="s">
        <v>322</v>
      </c>
      <c r="I4241" t="s">
        <v>321</v>
      </c>
      <c r="J4241" s="3">
        <v>370.64600000000002</v>
      </c>
      <c r="K4241" s="3">
        <v>366.63099999999997</v>
      </c>
      <c r="L4241" s="3">
        <v>297.48200000000003</v>
      </c>
      <c r="M4241" s="3">
        <v>318.86700000000002</v>
      </c>
      <c r="N4241" s="3">
        <v>290.73</v>
      </c>
      <c r="O4241" s="3">
        <v>226.92699999999999</v>
      </c>
      <c r="P4241" s="3">
        <v>254.37799999999999</v>
      </c>
      <c r="Q4241" s="3">
        <v>317.43200000000002</v>
      </c>
      <c r="R4241" s="3">
        <v>350.67599999999999</v>
      </c>
      <c r="S4241" s="3">
        <v>354.35700000000003</v>
      </c>
      <c r="T4241" s="3">
        <v>415.74599999999998</v>
      </c>
      <c r="U4241" s="3">
        <v>465.20499999999998</v>
      </c>
      <c r="V4241" s="3">
        <v>518.99599999999998</v>
      </c>
      <c r="W4241" s="3">
        <v>506.077</v>
      </c>
      <c r="X4241" s="3">
        <v>522.70899999999995</v>
      </c>
      <c r="Y4241" s="3">
        <v>559.06200000000001</v>
      </c>
      <c r="Z4241" s="3">
        <v>533.42700000000002</v>
      </c>
      <c r="AA4241" s="3">
        <v>561.05899999999997</v>
      </c>
      <c r="AB4241" s="3">
        <v>515.65899999999999</v>
      </c>
      <c r="AC4241" s="3">
        <v>504.64100000000002</v>
      </c>
      <c r="AD4241" s="3">
        <v>489.471</v>
      </c>
      <c r="AE4241" s="3">
        <v>404.202</v>
      </c>
      <c r="AF4241" s="3">
        <v>441.33300000000003</v>
      </c>
      <c r="AG4241" s="3">
        <v>636.24800000000005</v>
      </c>
      <c r="AH4241" s="3">
        <v>791.97500000000002</v>
      </c>
      <c r="AI4241" s="3">
        <v>847.00900000000001</v>
      </c>
      <c r="AJ4241" s="3">
        <v>872.54200000000003</v>
      </c>
      <c r="AK4241" s="3">
        <v>1007.447</v>
      </c>
      <c r="AL4241" s="3">
        <v>932.173</v>
      </c>
      <c r="AM4241" s="3">
        <v>1099.059</v>
      </c>
      <c r="AN4241" s="3">
        <v>1334.62</v>
      </c>
      <c r="AO4241" s="3">
        <v>1465.4010000000001</v>
      </c>
      <c r="AP4241" s="3">
        <v>1396.56</v>
      </c>
      <c r="AQ4241" s="3">
        <v>1314.7380000000001</v>
      </c>
      <c r="AR4241" s="3">
        <v>1385.067</v>
      </c>
      <c r="AS4241" s="3">
        <v>1220.28</v>
      </c>
      <c r="AT4241" s="3">
        <v>1261.9690000000001</v>
      </c>
      <c r="AU4241" s="3">
        <v>1425.31</v>
      </c>
      <c r="AV4241" s="3">
        <v>1499.096</v>
      </c>
      <c r="AW4241" s="3">
        <v>1558.317</v>
      </c>
      <c r="AX4241" s="3">
        <v>1611.529</v>
      </c>
      <c r="AY4241" s="3">
        <v>1666.6880000000001</v>
      </c>
      <c r="AZ4241" s="3">
        <v>1732.3</v>
      </c>
      <c r="BA4241">
        <v>1773.8869999999999</v>
      </c>
      <c r="BB4241">
        <v>2006</v>
      </c>
    </row>
    <row r="4242" spans="1:54" hidden="1" x14ac:dyDescent="0.2">
      <c r="A4242">
        <v>666</v>
      </c>
      <c r="B4242" t="s">
        <v>466</v>
      </c>
      <c r="C4242" t="s">
        <v>212</v>
      </c>
      <c r="D4242" t="s">
        <v>149</v>
      </c>
      <c r="E4242" t="s">
        <v>325</v>
      </c>
      <c r="F4242" t="s">
        <v>324</v>
      </c>
      <c r="G4242" t="s">
        <v>323</v>
      </c>
      <c r="H4242" t="s">
        <v>322</v>
      </c>
      <c r="I4242" t="s">
        <v>321</v>
      </c>
      <c r="J4242" s="3">
        <v>512.45799999999997</v>
      </c>
      <c r="K4242" s="3">
        <v>562.68399999999997</v>
      </c>
      <c r="L4242" s="3">
        <v>614.96500000000003</v>
      </c>
      <c r="M4242" s="3">
        <v>641.72799999999995</v>
      </c>
      <c r="N4242" s="3">
        <v>706.23299999999995</v>
      </c>
      <c r="O4242" s="3">
        <v>735.62599999999998</v>
      </c>
      <c r="P4242" s="3">
        <v>761.94299999999998</v>
      </c>
      <c r="Q4242" s="3">
        <v>762.38499999999999</v>
      </c>
      <c r="R4242" s="3">
        <v>827.69299999999998</v>
      </c>
      <c r="S4242" s="3">
        <v>881.90099999999995</v>
      </c>
      <c r="T4242" s="3">
        <v>935.75300000000004</v>
      </c>
      <c r="U4242" s="3">
        <v>999.072</v>
      </c>
      <c r="V4242" s="3">
        <v>1044.184</v>
      </c>
      <c r="W4242" s="3">
        <v>1083.886</v>
      </c>
      <c r="X4242" s="3">
        <v>1132.7460000000001</v>
      </c>
      <c r="Y4242" s="3">
        <v>1131.1279999999999</v>
      </c>
      <c r="Z4242" s="3">
        <v>1218.213</v>
      </c>
      <c r="AA4242" s="3">
        <v>1279</v>
      </c>
      <c r="AB4242" s="3">
        <v>1307.739</v>
      </c>
      <c r="AC4242" s="3">
        <v>1345.4780000000001</v>
      </c>
      <c r="AD4242" s="3">
        <v>1439.9480000000001</v>
      </c>
      <c r="AE4242" s="3">
        <v>1517.193</v>
      </c>
      <c r="AF4242" s="3">
        <v>1560.836</v>
      </c>
      <c r="AG4242" s="3">
        <v>1652.605</v>
      </c>
      <c r="AH4242" s="3">
        <v>1734.395</v>
      </c>
      <c r="AI4242" s="3">
        <v>1841.27</v>
      </c>
      <c r="AJ4242" s="3">
        <v>1993.7550000000001</v>
      </c>
      <c r="AK4242" s="3">
        <v>2143.6039999999998</v>
      </c>
      <c r="AL4242" s="3">
        <v>2300.8629999999998</v>
      </c>
      <c r="AM4242" s="3">
        <v>2385.346</v>
      </c>
      <c r="AN4242" s="3">
        <v>2559.8829999999998</v>
      </c>
      <c r="AO4242" s="3">
        <v>2779.84</v>
      </c>
      <c r="AP4242" s="3">
        <v>2962.6860000000001</v>
      </c>
      <c r="AQ4242" s="3">
        <v>3068.047</v>
      </c>
      <c r="AR4242" s="3">
        <v>3207.6950000000002</v>
      </c>
      <c r="AS4242" s="3">
        <v>3295.9879999999998</v>
      </c>
      <c r="AT4242" s="3">
        <v>3424.9169999999999</v>
      </c>
      <c r="AU4242" s="3">
        <v>3581.29</v>
      </c>
      <c r="AV4242" s="3">
        <v>3713.1280000000002</v>
      </c>
      <c r="AW4242" s="3">
        <v>3856.6</v>
      </c>
      <c r="AX4242" s="3">
        <v>3993.386</v>
      </c>
      <c r="AY4242" s="3">
        <v>4161.8329999999996</v>
      </c>
      <c r="AZ4242" s="3">
        <v>4355.625</v>
      </c>
      <c r="BA4242">
        <v>4482.5140000000001</v>
      </c>
      <c r="BB4242">
        <v>2006</v>
      </c>
    </row>
    <row r="4243" spans="1:54" hidden="1" x14ac:dyDescent="0.2">
      <c r="A4243">
        <v>666</v>
      </c>
      <c r="B4243" t="s">
        <v>466</v>
      </c>
      <c r="C4243" t="s">
        <v>320</v>
      </c>
      <c r="D4243" t="s">
        <v>149</v>
      </c>
      <c r="E4243" t="s">
        <v>319</v>
      </c>
      <c r="F4243" t="s">
        <v>318</v>
      </c>
      <c r="G4243" t="s">
        <v>243</v>
      </c>
    </row>
    <row r="4244" spans="1:54" hidden="1" x14ac:dyDescent="0.2">
      <c r="A4244">
        <v>666</v>
      </c>
      <c r="B4244" t="s">
        <v>466</v>
      </c>
      <c r="C4244" t="s">
        <v>317</v>
      </c>
      <c r="D4244" t="s">
        <v>149</v>
      </c>
      <c r="E4244" t="s">
        <v>316</v>
      </c>
      <c r="F4244" s="3" t="s">
        <v>315</v>
      </c>
      <c r="G4244" t="s">
        <v>288</v>
      </c>
      <c r="I4244" t="s">
        <v>310</v>
      </c>
      <c r="J4244">
        <v>5.0000000000000001E-3</v>
      </c>
      <c r="K4244">
        <v>5.0000000000000001E-3</v>
      </c>
      <c r="L4244">
        <v>5.0000000000000001E-3</v>
      </c>
      <c r="M4244">
        <v>5.0000000000000001E-3</v>
      </c>
      <c r="N4244">
        <v>5.0000000000000001E-3</v>
      </c>
      <c r="O4244">
        <v>5.0000000000000001E-3</v>
      </c>
      <c r="P4244">
        <v>5.0000000000000001E-3</v>
      </c>
      <c r="Q4244">
        <v>5.0000000000000001E-3</v>
      </c>
      <c r="R4244">
        <v>5.0000000000000001E-3</v>
      </c>
      <c r="S4244">
        <v>5.0000000000000001E-3</v>
      </c>
      <c r="T4244">
        <v>5.0000000000000001E-3</v>
      </c>
      <c r="U4244">
        <v>6.0000000000000001E-3</v>
      </c>
      <c r="V4244">
        <v>5.0000000000000001E-3</v>
      </c>
      <c r="W4244">
        <v>5.0000000000000001E-3</v>
      </c>
      <c r="X4244">
        <v>6.0000000000000001E-3</v>
      </c>
      <c r="Y4244">
        <v>6.0000000000000001E-3</v>
      </c>
      <c r="Z4244">
        <v>6.0000000000000001E-3</v>
      </c>
      <c r="AA4244">
        <v>6.0000000000000001E-3</v>
      </c>
      <c r="AB4244">
        <v>5.0000000000000001E-3</v>
      </c>
      <c r="AC4244">
        <v>5.0000000000000001E-3</v>
      </c>
      <c r="AD4244">
        <v>5.0000000000000001E-3</v>
      </c>
      <c r="AE4244">
        <v>5.0000000000000001E-3</v>
      </c>
      <c r="AF4244">
        <v>5.0000000000000001E-3</v>
      </c>
      <c r="AG4244">
        <v>5.0000000000000001E-3</v>
      </c>
      <c r="AH4244">
        <v>5.0000000000000001E-3</v>
      </c>
      <c r="AI4244">
        <v>5.0000000000000001E-3</v>
      </c>
      <c r="AJ4244">
        <v>5.0000000000000001E-3</v>
      </c>
      <c r="AK4244">
        <v>5.0000000000000001E-3</v>
      </c>
      <c r="AL4244">
        <v>5.0000000000000001E-3</v>
      </c>
      <c r="AM4244">
        <v>5.0000000000000001E-3</v>
      </c>
      <c r="AN4244">
        <v>5.0000000000000001E-3</v>
      </c>
      <c r="AO4244">
        <v>6.0000000000000001E-3</v>
      </c>
      <c r="AP4244">
        <v>6.0000000000000001E-3</v>
      </c>
      <c r="AQ4244">
        <v>6.0000000000000001E-3</v>
      </c>
      <c r="AR4244">
        <v>6.0000000000000001E-3</v>
      </c>
      <c r="AS4244">
        <v>6.0000000000000001E-3</v>
      </c>
      <c r="AT4244">
        <v>6.0000000000000001E-3</v>
      </c>
      <c r="AU4244">
        <v>5.0000000000000001E-3</v>
      </c>
      <c r="AV4244">
        <v>5.0000000000000001E-3</v>
      </c>
      <c r="AW4244">
        <v>5.0000000000000001E-3</v>
      </c>
      <c r="AX4244">
        <v>5.0000000000000001E-3</v>
      </c>
      <c r="AY4244">
        <v>5.0000000000000001E-3</v>
      </c>
      <c r="AZ4244">
        <v>5.0000000000000001E-3</v>
      </c>
      <c r="BA4244">
        <v>5.0000000000000001E-3</v>
      </c>
      <c r="BB4244">
        <v>2016</v>
      </c>
    </row>
    <row r="4245" spans="1:54" hidden="1" x14ac:dyDescent="0.2">
      <c r="A4245">
        <v>666</v>
      </c>
      <c r="B4245" t="s">
        <v>466</v>
      </c>
      <c r="C4245" t="s">
        <v>314</v>
      </c>
      <c r="D4245" t="s">
        <v>149</v>
      </c>
      <c r="E4245" t="s">
        <v>313</v>
      </c>
      <c r="F4245" s="3" t="s">
        <v>312</v>
      </c>
      <c r="G4245" t="s">
        <v>311</v>
      </c>
      <c r="I4245" t="s">
        <v>310</v>
      </c>
      <c r="J4245">
        <v>0.56299999999999994</v>
      </c>
      <c r="K4245">
        <v>0.56699999999999995</v>
      </c>
      <c r="L4245">
        <v>0.52300000000000002</v>
      </c>
      <c r="M4245">
        <v>0.55300000000000005</v>
      </c>
      <c r="N4245">
        <v>0.59199999999999997</v>
      </c>
      <c r="O4245">
        <v>0.67600000000000005</v>
      </c>
      <c r="P4245">
        <v>0.75700000000000001</v>
      </c>
      <c r="Q4245">
        <v>0.84699999999999998</v>
      </c>
      <c r="R4245">
        <v>0.96299999999999997</v>
      </c>
      <c r="S4245">
        <v>1.054</v>
      </c>
      <c r="T4245">
        <v>1.1499999999999999</v>
      </c>
      <c r="U4245">
        <v>1.286</v>
      </c>
      <c r="V4245">
        <v>1.4179999999999999</v>
      </c>
      <c r="W4245">
        <v>1.526</v>
      </c>
      <c r="X4245">
        <v>1.639</v>
      </c>
      <c r="Y4245">
        <v>1.7929999999999999</v>
      </c>
      <c r="Z4245">
        <v>1.883</v>
      </c>
      <c r="AA4245">
        <v>2.0209999999999999</v>
      </c>
      <c r="AB4245">
        <v>2.1800000000000002</v>
      </c>
      <c r="AC4245">
        <v>2.2909999999999999</v>
      </c>
      <c r="AD4245">
        <v>2.359</v>
      </c>
      <c r="AE4245">
        <v>2.5390000000000001</v>
      </c>
      <c r="AF4245">
        <v>2.7480000000000002</v>
      </c>
      <c r="AG4245">
        <v>2.7610000000000001</v>
      </c>
      <c r="AH4245">
        <v>2.8570000000000002</v>
      </c>
      <c r="AI4245">
        <v>2.944</v>
      </c>
      <c r="AJ4245">
        <v>3.08</v>
      </c>
      <c r="AK4245">
        <v>3.351</v>
      </c>
      <c r="AL4245">
        <v>3.589</v>
      </c>
      <c r="AM4245">
        <v>3.605</v>
      </c>
      <c r="AN4245">
        <v>3.7509999999999999</v>
      </c>
      <c r="AO4245">
        <v>3.923</v>
      </c>
      <c r="AP4245">
        <v>4.0110000000000001</v>
      </c>
      <c r="AQ4245">
        <v>4.3410000000000002</v>
      </c>
      <c r="AR4245">
        <v>4.7759999999999998</v>
      </c>
      <c r="AS4245">
        <v>5.1029999999999998</v>
      </c>
      <c r="AT4245">
        <v>5.1790000000000003</v>
      </c>
      <c r="AU4245">
        <v>5.4180000000000001</v>
      </c>
      <c r="AV4245">
        <v>5.6130000000000004</v>
      </c>
      <c r="AW4245">
        <v>5.798</v>
      </c>
      <c r="AX4245">
        <v>5.9850000000000003</v>
      </c>
      <c r="AY4245">
        <v>6.157</v>
      </c>
      <c r="AZ4245">
        <v>6.343</v>
      </c>
      <c r="BA4245">
        <v>6.55</v>
      </c>
      <c r="BB4245">
        <v>2016</v>
      </c>
    </row>
    <row r="4246" spans="1:54" hidden="1" x14ac:dyDescent="0.2">
      <c r="A4246">
        <v>666</v>
      </c>
      <c r="B4246" t="s">
        <v>466</v>
      </c>
      <c r="C4246" t="s">
        <v>309</v>
      </c>
      <c r="D4246" t="s">
        <v>149</v>
      </c>
      <c r="E4246" t="s">
        <v>308</v>
      </c>
      <c r="F4246" t="s">
        <v>307</v>
      </c>
      <c r="G4246" t="s">
        <v>217</v>
      </c>
      <c r="I4246" t="s">
        <v>1340</v>
      </c>
      <c r="J4246" s="3">
        <v>30.154</v>
      </c>
      <c r="K4246" s="3">
        <v>30.568999999999999</v>
      </c>
      <c r="L4246" s="3">
        <v>32.950000000000003</v>
      </c>
      <c r="M4246" s="3">
        <v>28.917999999999999</v>
      </c>
      <c r="N4246" s="3">
        <v>32.082000000000001</v>
      </c>
      <c r="O4246" s="3">
        <v>31.667000000000002</v>
      </c>
      <c r="P4246" s="3">
        <v>29.428999999999998</v>
      </c>
      <c r="Q4246" s="3">
        <v>32.945</v>
      </c>
      <c r="R4246" s="3">
        <v>37.377000000000002</v>
      </c>
      <c r="S4246" s="3">
        <v>40.539000000000001</v>
      </c>
      <c r="T4246" s="3">
        <v>46.747999999999998</v>
      </c>
      <c r="U4246" s="3">
        <v>57.6</v>
      </c>
      <c r="V4246" s="3">
        <v>58.420999999999999</v>
      </c>
      <c r="W4246" s="3">
        <v>60.100999999999999</v>
      </c>
      <c r="X4246" s="3">
        <v>55.604999999999997</v>
      </c>
      <c r="Y4246" s="3">
        <v>58.804000000000002</v>
      </c>
      <c r="Z4246" s="3">
        <v>59.607999999999997</v>
      </c>
      <c r="AA4246" s="3">
        <v>50.143000000000001</v>
      </c>
      <c r="AB4246" s="3">
        <v>45.018000000000001</v>
      </c>
      <c r="AC4246" s="3">
        <v>40.783000000000001</v>
      </c>
      <c r="AD4246" s="3">
        <v>36.484999999999999</v>
      </c>
      <c r="AE4246" s="3">
        <v>31.074999999999999</v>
      </c>
      <c r="AF4246" s="3">
        <v>25.841000000000001</v>
      </c>
      <c r="AG4246" s="3">
        <v>24.556999999999999</v>
      </c>
      <c r="AH4246" s="3">
        <v>22.408000000000001</v>
      </c>
      <c r="AI4246" s="3">
        <v>19.893000000000001</v>
      </c>
      <c r="AJ4246" s="3">
        <v>20.864999999999998</v>
      </c>
      <c r="AK4246" s="3">
        <v>23.364000000000001</v>
      </c>
      <c r="AL4246" s="3">
        <v>26.248000000000001</v>
      </c>
      <c r="AM4246" s="3">
        <v>27.898</v>
      </c>
      <c r="AN4246" s="3">
        <v>26.806000000000001</v>
      </c>
      <c r="AO4246" s="3">
        <v>25.155999999999999</v>
      </c>
      <c r="AP4246" s="3">
        <v>31.398</v>
      </c>
      <c r="AQ4246" s="3">
        <v>30.155999999999999</v>
      </c>
      <c r="AR4246" s="3">
        <v>30.702999999999999</v>
      </c>
      <c r="AS4246" s="3">
        <v>28.654</v>
      </c>
      <c r="AT4246" s="3">
        <v>27.939</v>
      </c>
      <c r="AU4246" s="3">
        <v>32.292999999999999</v>
      </c>
      <c r="AV4246" s="3">
        <v>37.125</v>
      </c>
      <c r="AW4246" s="3">
        <v>35.423000000000002</v>
      </c>
      <c r="AX4246" s="3">
        <v>32.982999999999997</v>
      </c>
      <c r="AY4246" s="3">
        <v>35.378</v>
      </c>
      <c r="AZ4246" s="3">
        <v>39.094000000000001</v>
      </c>
      <c r="BA4246">
        <v>41.134999999999998</v>
      </c>
      <c r="BB4246">
        <v>2016</v>
      </c>
    </row>
    <row r="4247" spans="1:54" hidden="1" x14ac:dyDescent="0.2">
      <c r="A4247">
        <v>666</v>
      </c>
      <c r="B4247" t="s">
        <v>466</v>
      </c>
      <c r="C4247" t="s">
        <v>306</v>
      </c>
      <c r="D4247" t="s">
        <v>149</v>
      </c>
      <c r="E4247" t="s">
        <v>305</v>
      </c>
      <c r="F4247" t="s">
        <v>304</v>
      </c>
      <c r="G4247" t="s">
        <v>217</v>
      </c>
      <c r="I4247" t="s">
        <v>1340</v>
      </c>
      <c r="J4247" s="3">
        <v>40.959000000000003</v>
      </c>
      <c r="K4247" s="3">
        <v>38.277999999999999</v>
      </c>
      <c r="L4247" s="3">
        <v>42.860999999999997</v>
      </c>
      <c r="M4247" s="3">
        <v>37.302</v>
      </c>
      <c r="N4247" s="3">
        <v>43.173000000000002</v>
      </c>
      <c r="O4247" s="3">
        <v>49.33</v>
      </c>
      <c r="P4247" s="3">
        <v>28.74</v>
      </c>
      <c r="Q4247" s="3">
        <v>25.922000000000001</v>
      </c>
      <c r="R4247" s="3">
        <v>20.22</v>
      </c>
      <c r="S4247" s="3">
        <v>16.856999999999999</v>
      </c>
      <c r="T4247" s="3">
        <v>39.518999999999998</v>
      </c>
      <c r="U4247" s="3">
        <v>25.07</v>
      </c>
      <c r="V4247" s="3">
        <v>28.78</v>
      </c>
      <c r="W4247" s="3">
        <v>19.484999999999999</v>
      </c>
      <c r="X4247" s="3">
        <v>28.541</v>
      </c>
      <c r="Y4247" s="3">
        <v>30.436</v>
      </c>
      <c r="Z4247" s="3">
        <v>24.053999999999998</v>
      </c>
      <c r="AA4247" s="3">
        <v>21.539000000000001</v>
      </c>
      <c r="AB4247" s="3">
        <v>11.542</v>
      </c>
      <c r="AC4247" s="3">
        <v>15.986000000000001</v>
      </c>
      <c r="AD4247" s="3">
        <v>32.606999999999999</v>
      </c>
      <c r="AE4247" s="3">
        <v>36.363999999999997</v>
      </c>
      <c r="AF4247" s="3">
        <v>33.576999999999998</v>
      </c>
      <c r="AG4247" s="3">
        <v>27.236999999999998</v>
      </c>
      <c r="AH4247" s="3">
        <v>33.353000000000002</v>
      </c>
      <c r="AI4247" s="3">
        <v>29.437999999999999</v>
      </c>
      <c r="AJ4247" s="3">
        <v>38.798999999999999</v>
      </c>
      <c r="AK4247" s="3">
        <v>42.293999999999997</v>
      </c>
      <c r="AL4247" s="3">
        <v>44.16</v>
      </c>
      <c r="AM4247" s="3">
        <v>29.504000000000001</v>
      </c>
      <c r="AN4247" s="3">
        <v>17.933</v>
      </c>
      <c r="AO4247" s="3">
        <v>11.718999999999999</v>
      </c>
      <c r="AP4247" s="3">
        <v>23.041</v>
      </c>
      <c r="AQ4247" s="3">
        <v>24.635000000000002</v>
      </c>
      <c r="AR4247" s="3">
        <v>25.762</v>
      </c>
      <c r="AS4247" s="3">
        <v>24.193000000000001</v>
      </c>
      <c r="AT4247" s="3">
        <v>20.5</v>
      </c>
      <c r="AU4247" s="3">
        <v>25.388999999999999</v>
      </c>
      <c r="AV4247" s="3">
        <v>24.97</v>
      </c>
      <c r="AW4247" s="3">
        <v>23.286999999999999</v>
      </c>
      <c r="AX4247" s="3">
        <v>28.352</v>
      </c>
      <c r="AY4247" s="3">
        <v>28.29</v>
      </c>
      <c r="AZ4247" s="3">
        <v>27.852</v>
      </c>
      <c r="BA4247">
        <v>27.363</v>
      </c>
      <c r="BB4247">
        <v>2016</v>
      </c>
    </row>
    <row r="4248" spans="1:54" hidden="1" x14ac:dyDescent="0.2">
      <c r="A4248">
        <v>666</v>
      </c>
      <c r="B4248" t="s">
        <v>466</v>
      </c>
      <c r="C4248" t="s">
        <v>303</v>
      </c>
      <c r="D4248" t="s">
        <v>149</v>
      </c>
      <c r="E4248" t="s">
        <v>300</v>
      </c>
      <c r="F4248" t="s">
        <v>302</v>
      </c>
      <c r="G4248" t="s">
        <v>295</v>
      </c>
      <c r="I4248" t="s">
        <v>1341</v>
      </c>
      <c r="J4248" s="3">
        <v>3.9860000000000002</v>
      </c>
      <c r="K4248" s="3">
        <v>4.4580000000000002</v>
      </c>
      <c r="L4248" s="3">
        <v>5.0999999999999996</v>
      </c>
      <c r="M4248" s="3">
        <v>5.8680000000000003</v>
      </c>
      <c r="N4248" s="3">
        <v>6.5469999999999997</v>
      </c>
      <c r="O4248" s="3">
        <v>7.5289999999999999</v>
      </c>
      <c r="P4248" s="3">
        <v>8.7100000000000009</v>
      </c>
      <c r="Q4248" s="3">
        <v>9.7590000000000003</v>
      </c>
      <c r="R4248" s="3">
        <v>10.968999999999999</v>
      </c>
      <c r="S4248" s="3">
        <v>12.577999999999999</v>
      </c>
      <c r="T4248" s="3">
        <v>14.083</v>
      </c>
      <c r="U4248" s="3">
        <v>16.518999999999998</v>
      </c>
      <c r="V4248" s="3">
        <v>19.509</v>
      </c>
      <c r="W4248" s="3">
        <v>21.591999999999999</v>
      </c>
      <c r="X4248" s="3">
        <v>23.385000000000002</v>
      </c>
      <c r="Y4248" s="3">
        <v>25.658999999999999</v>
      </c>
      <c r="Z4248" s="3">
        <v>27.94</v>
      </c>
      <c r="AA4248" s="3">
        <v>30.28</v>
      </c>
      <c r="AB4248" s="3">
        <v>32.774000000000001</v>
      </c>
      <c r="AC4248" s="3">
        <v>35.322000000000003</v>
      </c>
      <c r="AD4248" s="3">
        <v>37.462000000000003</v>
      </c>
      <c r="AE4248" s="3">
        <v>40.445999999999998</v>
      </c>
      <c r="AF4248" s="3">
        <v>45.386000000000003</v>
      </c>
      <c r="AG4248" s="3">
        <v>48.265000000000001</v>
      </c>
      <c r="AH4248" s="3">
        <v>50.505000000000003</v>
      </c>
      <c r="AI4248" s="3">
        <v>52.344999999999999</v>
      </c>
      <c r="AJ4248" s="3">
        <v>55.661999999999999</v>
      </c>
      <c r="AK4248" s="3">
        <v>60.771000000000001</v>
      </c>
      <c r="AL4248" s="3">
        <v>67.266000000000005</v>
      </c>
      <c r="AM4248" s="3">
        <v>71.188999999999993</v>
      </c>
      <c r="AN4248" s="3">
        <v>73.543000000000006</v>
      </c>
      <c r="AO4248" s="3">
        <v>77.959999999999994</v>
      </c>
      <c r="AP4248" s="3">
        <v>82.221999999999994</v>
      </c>
      <c r="AQ4248" s="3">
        <v>86.332999999999998</v>
      </c>
      <c r="AR4248" s="3">
        <v>90.275000000000006</v>
      </c>
      <c r="AS4248" s="3">
        <v>94.156000000000006</v>
      </c>
      <c r="AT4248" s="3">
        <v>100</v>
      </c>
      <c r="AU4248" s="3">
        <v>105.6</v>
      </c>
      <c r="AV4248" s="3">
        <v>111.408</v>
      </c>
      <c r="AW4248" s="3">
        <v>117.535</v>
      </c>
      <c r="AX4248" s="3">
        <v>123.41200000000001</v>
      </c>
      <c r="AY4248" s="3">
        <v>129.583</v>
      </c>
      <c r="AZ4248" s="3">
        <v>136.06200000000001</v>
      </c>
      <c r="BA4248">
        <v>142.86500000000001</v>
      </c>
      <c r="BB4248">
        <v>2017</v>
      </c>
    </row>
    <row r="4249" spans="1:54" hidden="1" x14ac:dyDescent="0.2">
      <c r="A4249">
        <v>666</v>
      </c>
      <c r="B4249" t="s">
        <v>466</v>
      </c>
      <c r="C4249" t="s">
        <v>301</v>
      </c>
      <c r="D4249" t="s">
        <v>149</v>
      </c>
      <c r="E4249" t="s">
        <v>300</v>
      </c>
      <c r="F4249" t="s">
        <v>299</v>
      </c>
      <c r="G4249" t="s">
        <v>275</v>
      </c>
      <c r="I4249" t="s">
        <v>298</v>
      </c>
      <c r="J4249" s="3">
        <v>19.629000000000001</v>
      </c>
      <c r="K4249" s="3">
        <v>11.853</v>
      </c>
      <c r="L4249" s="3">
        <v>14.397</v>
      </c>
      <c r="M4249" s="3">
        <v>15.06</v>
      </c>
      <c r="N4249" s="3">
        <v>11.57</v>
      </c>
      <c r="O4249" s="3">
        <v>14.988</v>
      </c>
      <c r="P4249" s="3">
        <v>15.694000000000001</v>
      </c>
      <c r="Q4249" s="3">
        <v>12.035</v>
      </c>
      <c r="R4249" s="3">
        <v>12.401</v>
      </c>
      <c r="S4249" s="3">
        <v>14.670999999999999</v>
      </c>
      <c r="T4249" s="3">
        <v>11.967000000000001</v>
      </c>
      <c r="U4249" s="3">
        <v>17.3</v>
      </c>
      <c r="V4249" s="3">
        <v>18.094999999999999</v>
      </c>
      <c r="W4249" s="3">
        <v>10.678000000000001</v>
      </c>
      <c r="X4249" s="3">
        <v>8.3040000000000003</v>
      </c>
      <c r="Y4249" s="3">
        <v>9.7240000000000002</v>
      </c>
      <c r="Z4249" s="3">
        <v>8.89</v>
      </c>
      <c r="AA4249" s="3">
        <v>8.3759999999999994</v>
      </c>
      <c r="AB4249" s="3">
        <v>8.2370000000000001</v>
      </c>
      <c r="AC4249" s="3">
        <v>7.774</v>
      </c>
      <c r="AD4249" s="3">
        <v>6.06</v>
      </c>
      <c r="AE4249" s="3">
        <v>7.9649999999999999</v>
      </c>
      <c r="AF4249" s="3">
        <v>12.212</v>
      </c>
      <c r="AG4249" s="3">
        <v>6.343</v>
      </c>
      <c r="AH4249" s="3">
        <v>4.641</v>
      </c>
      <c r="AI4249" s="3">
        <v>3.645</v>
      </c>
      <c r="AJ4249" s="3">
        <v>6.3369999999999997</v>
      </c>
      <c r="AK4249" s="3">
        <v>9.1769999999999996</v>
      </c>
      <c r="AL4249" s="3">
        <v>10.688000000000001</v>
      </c>
      <c r="AM4249" s="3">
        <v>5.8319999999999999</v>
      </c>
      <c r="AN4249" s="3">
        <v>3.3069999999999999</v>
      </c>
      <c r="AO4249" s="3">
        <v>6.0049999999999999</v>
      </c>
      <c r="AP4249" s="3">
        <v>5.4669999999999996</v>
      </c>
      <c r="AQ4249" s="3">
        <v>5</v>
      </c>
      <c r="AR4249" s="3">
        <v>4.5650000000000004</v>
      </c>
      <c r="AS4249" s="3">
        <v>4.3</v>
      </c>
      <c r="AT4249" s="3">
        <v>6.2060000000000004</v>
      </c>
      <c r="AU4249" s="3">
        <v>5.6</v>
      </c>
      <c r="AV4249" s="3">
        <v>5.5</v>
      </c>
      <c r="AW4249" s="3">
        <v>5.5</v>
      </c>
      <c r="AX4249" s="3">
        <v>5</v>
      </c>
      <c r="AY4249" s="3">
        <v>5</v>
      </c>
      <c r="AZ4249" s="3">
        <v>5</v>
      </c>
      <c r="BA4249">
        <v>5</v>
      </c>
      <c r="BB4249">
        <v>2017</v>
      </c>
    </row>
    <row r="4250" spans="1:54" hidden="1" x14ac:dyDescent="0.2">
      <c r="A4250">
        <v>666</v>
      </c>
      <c r="B4250" t="s">
        <v>466</v>
      </c>
      <c r="C4250" t="s">
        <v>297</v>
      </c>
      <c r="D4250" t="s">
        <v>149</v>
      </c>
      <c r="E4250" t="s">
        <v>293</v>
      </c>
      <c r="F4250" t="s">
        <v>296</v>
      </c>
      <c r="G4250" t="s">
        <v>295</v>
      </c>
      <c r="I4250" t="s">
        <v>1341</v>
      </c>
      <c r="J4250" s="3">
        <v>4.2590000000000003</v>
      </c>
      <c r="K4250" s="3">
        <v>4.7910000000000004</v>
      </c>
      <c r="L4250" s="3">
        <v>5.7080000000000002</v>
      </c>
      <c r="M4250" s="3">
        <v>6.3</v>
      </c>
      <c r="N4250" s="3">
        <v>7.01</v>
      </c>
      <c r="O4250" s="3">
        <v>8.4</v>
      </c>
      <c r="P4250" s="3">
        <v>9.4640000000000004</v>
      </c>
      <c r="Q4250" s="3">
        <v>10.321999999999999</v>
      </c>
      <c r="R4250" s="3">
        <v>11.949</v>
      </c>
      <c r="S4250" s="3">
        <v>13.398</v>
      </c>
      <c r="T4250" s="3">
        <v>15.763999999999999</v>
      </c>
      <c r="U4250" s="3">
        <v>18.367000000000001</v>
      </c>
      <c r="V4250" s="3">
        <v>21.177</v>
      </c>
      <c r="W4250" s="3">
        <v>22.478000000000002</v>
      </c>
      <c r="X4250" s="3">
        <v>24.873999999999999</v>
      </c>
      <c r="Y4250" s="3">
        <v>27.181000000000001</v>
      </c>
      <c r="Z4250" s="3">
        <v>29.576000000000001</v>
      </c>
      <c r="AA4250" s="3">
        <v>31.734999999999999</v>
      </c>
      <c r="AB4250" s="3">
        <v>34.575000000000003</v>
      </c>
      <c r="AC4250" s="3">
        <v>36.762999999999998</v>
      </c>
      <c r="AD4250" s="3">
        <v>39.337000000000003</v>
      </c>
      <c r="AE4250" s="3">
        <v>43.627000000000002</v>
      </c>
      <c r="AF4250" s="3">
        <v>46.994</v>
      </c>
      <c r="AG4250" s="3">
        <v>49.42</v>
      </c>
      <c r="AH4250" s="3">
        <v>51.244999999999997</v>
      </c>
      <c r="AI4250" s="3">
        <v>53.86</v>
      </c>
      <c r="AJ4250" s="3">
        <v>57.052999999999997</v>
      </c>
      <c r="AK4250" s="3">
        <v>63.13</v>
      </c>
      <c r="AL4250" s="3">
        <v>69.784000000000006</v>
      </c>
      <c r="AM4250" s="3">
        <v>72.259</v>
      </c>
      <c r="AN4250" s="3">
        <v>74.869</v>
      </c>
      <c r="AO4250" s="3">
        <v>80.245999999999995</v>
      </c>
      <c r="AP4250" s="3">
        <v>84.233999999999995</v>
      </c>
      <c r="AQ4250" s="3">
        <v>88.87</v>
      </c>
      <c r="AR4250" s="3">
        <v>90.658000000000001</v>
      </c>
      <c r="AS4250" s="3">
        <v>97.44</v>
      </c>
      <c r="AT4250" s="3">
        <v>101.774</v>
      </c>
      <c r="AU4250" s="3">
        <v>107.88</v>
      </c>
      <c r="AV4250" s="3">
        <v>113.81399999999999</v>
      </c>
      <c r="AW4250" s="3">
        <v>120.074</v>
      </c>
      <c r="AX4250" s="3">
        <v>126.077</v>
      </c>
      <c r="AY4250" s="3">
        <v>132.381</v>
      </c>
      <c r="AZ4250" s="3">
        <v>139</v>
      </c>
      <c r="BA4250">
        <v>145.94999999999999</v>
      </c>
      <c r="BB4250">
        <v>2017</v>
      </c>
    </row>
    <row r="4251" spans="1:54" hidden="1" x14ac:dyDescent="0.2">
      <c r="A4251">
        <v>666</v>
      </c>
      <c r="B4251" t="s">
        <v>466</v>
      </c>
      <c r="C4251" t="s">
        <v>294</v>
      </c>
      <c r="D4251" t="s">
        <v>149</v>
      </c>
      <c r="E4251" t="s">
        <v>293</v>
      </c>
      <c r="F4251" t="s">
        <v>292</v>
      </c>
      <c r="G4251" t="s">
        <v>275</v>
      </c>
      <c r="I4251" t="s">
        <v>291</v>
      </c>
      <c r="J4251" s="3" t="s">
        <v>215</v>
      </c>
      <c r="K4251" s="3">
        <v>12.5</v>
      </c>
      <c r="L4251" s="3">
        <v>19.135999999999999</v>
      </c>
      <c r="M4251" s="3">
        <v>10.363</v>
      </c>
      <c r="N4251" s="3">
        <v>11.268000000000001</v>
      </c>
      <c r="O4251" s="3">
        <v>19.831</v>
      </c>
      <c r="P4251" s="3">
        <v>12.676</v>
      </c>
      <c r="Q4251" s="3">
        <v>9.0619999999999994</v>
      </c>
      <c r="R4251" s="3">
        <v>15.759</v>
      </c>
      <c r="S4251" s="3">
        <v>12.129</v>
      </c>
      <c r="T4251" s="3">
        <v>17.66</v>
      </c>
      <c r="U4251" s="3">
        <v>16.510000000000002</v>
      </c>
      <c r="V4251" s="3">
        <v>15.298</v>
      </c>
      <c r="W4251" s="3">
        <v>6.1449999999999996</v>
      </c>
      <c r="X4251" s="3">
        <v>10.657999999999999</v>
      </c>
      <c r="Y4251" s="3">
        <v>9.2750000000000004</v>
      </c>
      <c r="Z4251" s="3">
        <v>8.8140000000000001</v>
      </c>
      <c r="AA4251" s="3">
        <v>7.3</v>
      </c>
      <c r="AB4251" s="3">
        <v>8.9469999999999992</v>
      </c>
      <c r="AC4251" s="3">
        <v>6.33</v>
      </c>
      <c r="AD4251" s="3">
        <v>6.9989999999999997</v>
      </c>
      <c r="AE4251" s="3">
        <v>10.906000000000001</v>
      </c>
      <c r="AF4251" s="3">
        <v>7.7190000000000003</v>
      </c>
      <c r="AG4251" s="3">
        <v>5.1630000000000003</v>
      </c>
      <c r="AH4251" s="3">
        <v>3.6930000000000001</v>
      </c>
      <c r="AI4251" s="3">
        <v>5.1020000000000003</v>
      </c>
      <c r="AJ4251" s="3">
        <v>5.93</v>
      </c>
      <c r="AK4251" s="3">
        <v>10.65</v>
      </c>
      <c r="AL4251" s="3">
        <v>10.541</v>
      </c>
      <c r="AM4251" s="3">
        <v>3.5470000000000002</v>
      </c>
      <c r="AN4251" s="3">
        <v>3.6120000000000001</v>
      </c>
      <c r="AO4251" s="3">
        <v>7.1820000000000004</v>
      </c>
      <c r="AP4251" s="3">
        <v>4.9690000000000003</v>
      </c>
      <c r="AQ4251" s="3">
        <v>5.5039999999999996</v>
      </c>
      <c r="AR4251" s="3">
        <v>2.012</v>
      </c>
      <c r="AS4251" s="3">
        <v>7.4809999999999999</v>
      </c>
      <c r="AT4251" s="3">
        <v>4.4480000000000004</v>
      </c>
      <c r="AU4251" s="3">
        <v>6</v>
      </c>
      <c r="AV4251" s="3">
        <v>5.5</v>
      </c>
      <c r="AW4251" s="3">
        <v>5.5</v>
      </c>
      <c r="AX4251" s="3">
        <v>5</v>
      </c>
      <c r="AY4251" s="3">
        <v>5</v>
      </c>
      <c r="AZ4251" s="3">
        <v>5</v>
      </c>
      <c r="BA4251">
        <v>5</v>
      </c>
      <c r="BB4251">
        <v>2017</v>
      </c>
    </row>
    <row r="4252" spans="1:54" hidden="1" x14ac:dyDescent="0.2">
      <c r="A4252">
        <v>666</v>
      </c>
      <c r="B4252" t="s">
        <v>466</v>
      </c>
      <c r="C4252" t="s">
        <v>290</v>
      </c>
      <c r="D4252" t="s">
        <v>149</v>
      </c>
      <c r="E4252" t="s">
        <v>289</v>
      </c>
      <c r="G4252" t="s">
        <v>288</v>
      </c>
    </row>
    <row r="4253" spans="1:54" hidden="1" x14ac:dyDescent="0.2">
      <c r="A4253">
        <v>666</v>
      </c>
      <c r="B4253" t="s">
        <v>466</v>
      </c>
      <c r="C4253" t="s">
        <v>287</v>
      </c>
      <c r="D4253" t="s">
        <v>149</v>
      </c>
      <c r="E4253" t="s">
        <v>286</v>
      </c>
      <c r="F4253" t="s">
        <v>285</v>
      </c>
      <c r="G4253" t="s">
        <v>275</v>
      </c>
      <c r="I4253" t="s">
        <v>1342</v>
      </c>
      <c r="J4253" s="3">
        <v>0</v>
      </c>
      <c r="K4253" s="3">
        <v>0</v>
      </c>
      <c r="L4253" s="3">
        <v>0</v>
      </c>
      <c r="M4253" s="3">
        <v>0</v>
      </c>
      <c r="N4253" s="3">
        <v>0</v>
      </c>
      <c r="O4253" s="3" t="s">
        <v>355</v>
      </c>
      <c r="P4253" s="3" t="s">
        <v>355</v>
      </c>
      <c r="Q4253" s="3">
        <v>0</v>
      </c>
      <c r="R4253" s="3" t="s">
        <v>355</v>
      </c>
      <c r="S4253" s="3">
        <v>20.503</v>
      </c>
      <c r="T4253" s="3">
        <v>12.113</v>
      </c>
      <c r="U4253" s="3">
        <v>13.122999999999999</v>
      </c>
      <c r="V4253" s="3">
        <v>4.3230000000000004</v>
      </c>
      <c r="W4253" s="3">
        <v>9.0999999999999998E-2</v>
      </c>
      <c r="X4253" s="3">
        <v>-3.5489999999999999</v>
      </c>
      <c r="Y4253" s="3">
        <v>10.333</v>
      </c>
      <c r="Z4253" s="3">
        <v>8.5109999999999992</v>
      </c>
      <c r="AA4253" s="3">
        <v>4.6790000000000003</v>
      </c>
      <c r="AB4253" s="3">
        <v>-6.3319999999999999</v>
      </c>
      <c r="AC4253" s="3">
        <v>-3.2149999999999999</v>
      </c>
      <c r="AD4253" s="3">
        <v>-2.8380000000000001</v>
      </c>
      <c r="AE4253" s="3">
        <v>13.276</v>
      </c>
      <c r="AF4253" s="3">
        <v>10.44</v>
      </c>
      <c r="AG4253" s="3">
        <v>-2.589</v>
      </c>
      <c r="AH4253" s="3">
        <v>-0.439</v>
      </c>
      <c r="AI4253" s="3">
        <v>3.9319999999999999</v>
      </c>
      <c r="AJ4253" s="3">
        <v>7.9109999999999996</v>
      </c>
      <c r="AK4253" s="3">
        <v>8.843</v>
      </c>
      <c r="AL4253" s="3">
        <v>16.734000000000002</v>
      </c>
      <c r="AM4253" s="3">
        <v>-3.323</v>
      </c>
      <c r="AN4253" s="3">
        <v>2.3029999999999999</v>
      </c>
      <c r="AO4253" s="3">
        <v>8.4410000000000007</v>
      </c>
      <c r="AP4253" s="3">
        <v>9.6370000000000005</v>
      </c>
      <c r="AQ4253" s="3">
        <v>9.8209999999999997</v>
      </c>
      <c r="AR4253" s="3">
        <v>7.7779999999999996</v>
      </c>
      <c r="AS4253" s="3">
        <v>7.9139999999999997</v>
      </c>
      <c r="AT4253" s="3">
        <v>8.1750000000000007</v>
      </c>
      <c r="AU4253" s="3">
        <v>4.8310000000000004</v>
      </c>
      <c r="AV4253" s="3">
        <v>4.7110000000000003</v>
      </c>
      <c r="AW4253" s="3">
        <v>4.7009999999999996</v>
      </c>
      <c r="AX4253" s="3">
        <v>4.7089999999999996</v>
      </c>
      <c r="AY4253" s="3">
        <v>4.7450000000000001</v>
      </c>
      <c r="AZ4253" s="3">
        <v>4.7510000000000003</v>
      </c>
      <c r="BA4253">
        <v>4.7569999999999997</v>
      </c>
      <c r="BB4253">
        <v>2016</v>
      </c>
    </row>
    <row r="4254" spans="1:54" hidden="1" x14ac:dyDescent="0.2">
      <c r="A4254">
        <v>666</v>
      </c>
      <c r="B4254" t="s">
        <v>466</v>
      </c>
      <c r="C4254" t="s">
        <v>284</v>
      </c>
      <c r="D4254" t="s">
        <v>149</v>
      </c>
      <c r="E4254" t="s">
        <v>283</v>
      </c>
      <c r="F4254" t="s">
        <v>282</v>
      </c>
      <c r="G4254" t="s">
        <v>275</v>
      </c>
      <c r="I4254" t="s">
        <v>1342</v>
      </c>
      <c r="J4254" s="3">
        <v>0</v>
      </c>
      <c r="K4254" s="3">
        <v>0</v>
      </c>
      <c r="L4254" s="3">
        <v>0</v>
      </c>
      <c r="M4254" s="3">
        <v>0</v>
      </c>
      <c r="N4254" s="3">
        <v>0</v>
      </c>
      <c r="O4254" s="3">
        <v>0</v>
      </c>
      <c r="P4254" s="3">
        <v>0</v>
      </c>
      <c r="Q4254" s="3">
        <v>0</v>
      </c>
      <c r="R4254" s="3">
        <v>0</v>
      </c>
      <c r="S4254" s="3">
        <v>5.8239999999999998</v>
      </c>
      <c r="T4254" s="3">
        <v>2.121</v>
      </c>
      <c r="U4254" s="3">
        <v>14.505000000000001</v>
      </c>
      <c r="V4254" s="3">
        <v>4.343</v>
      </c>
      <c r="W4254" s="3">
        <v>1.0580000000000001</v>
      </c>
      <c r="X4254" s="3">
        <v>-3.3780000000000001</v>
      </c>
      <c r="Y4254" s="3">
        <v>9.1639999999999997</v>
      </c>
      <c r="Z4254" s="3">
        <v>9.6760000000000002</v>
      </c>
      <c r="AA4254" s="3">
        <v>3.6960000000000002</v>
      </c>
      <c r="AB4254" s="3">
        <v>-5.93</v>
      </c>
      <c r="AC4254" s="3">
        <v>-3.4710000000000001</v>
      </c>
      <c r="AD4254" s="3">
        <v>-2.42</v>
      </c>
      <c r="AE4254" s="3">
        <v>13.276</v>
      </c>
      <c r="AF4254" s="3">
        <v>10.44</v>
      </c>
      <c r="AG4254" s="3">
        <v>-2.589</v>
      </c>
      <c r="AH4254" s="3">
        <v>-0.439</v>
      </c>
      <c r="AI4254" s="3">
        <v>3.9319999999999999</v>
      </c>
      <c r="AJ4254" s="3">
        <v>7.9109999999999996</v>
      </c>
      <c r="AK4254" s="3">
        <v>8.843</v>
      </c>
      <c r="AL4254" s="3">
        <v>16.734000000000002</v>
      </c>
      <c r="AM4254" s="3">
        <v>-3.323</v>
      </c>
      <c r="AN4254" s="3">
        <v>2.3029999999999999</v>
      </c>
      <c r="AO4254" s="3">
        <v>8.4410000000000007</v>
      </c>
      <c r="AP4254" s="3">
        <v>9.6370000000000005</v>
      </c>
      <c r="AQ4254" s="3">
        <v>9.8209999999999997</v>
      </c>
      <c r="AR4254" s="3">
        <v>7.7779999999999996</v>
      </c>
      <c r="AS4254" s="3">
        <v>7.9139999999999997</v>
      </c>
      <c r="AT4254" s="3">
        <v>8.1750000000000007</v>
      </c>
      <c r="AU4254" s="3">
        <v>4.8310000000000004</v>
      </c>
      <c r="AV4254" s="3">
        <v>4.7110000000000003</v>
      </c>
      <c r="AW4254" s="3">
        <v>4.7009999999999996</v>
      </c>
      <c r="AX4254" s="3">
        <v>4.7089999999999996</v>
      </c>
      <c r="AY4254" s="3">
        <v>4.7450000000000001</v>
      </c>
      <c r="AZ4254" s="3">
        <v>4.7510000000000003</v>
      </c>
      <c r="BA4254">
        <v>4.7569999999999997</v>
      </c>
      <c r="BB4254">
        <v>2016</v>
      </c>
    </row>
    <row r="4255" spans="1:54" hidden="1" x14ac:dyDescent="0.2">
      <c r="A4255">
        <v>666</v>
      </c>
      <c r="B4255" t="s">
        <v>466</v>
      </c>
      <c r="C4255" t="s">
        <v>281</v>
      </c>
      <c r="D4255" t="s">
        <v>149</v>
      </c>
      <c r="E4255" t="s">
        <v>280</v>
      </c>
      <c r="F4255" t="s">
        <v>279</v>
      </c>
      <c r="G4255" t="s">
        <v>275</v>
      </c>
      <c r="I4255" t="s">
        <v>1342</v>
      </c>
      <c r="J4255" s="3">
        <v>0</v>
      </c>
      <c r="K4255" s="3">
        <v>0</v>
      </c>
      <c r="L4255" s="3">
        <v>0</v>
      </c>
      <c r="M4255" s="3">
        <v>0</v>
      </c>
      <c r="N4255" s="3" t="s">
        <v>355</v>
      </c>
      <c r="O4255" s="3" t="s">
        <v>355</v>
      </c>
      <c r="P4255" s="3" t="s">
        <v>355</v>
      </c>
      <c r="Q4255" s="3">
        <v>0</v>
      </c>
      <c r="R4255" s="3" t="s">
        <v>355</v>
      </c>
      <c r="S4255" s="3">
        <v>2.5840000000000001</v>
      </c>
      <c r="T4255" s="3">
        <v>-2.9649999999999999</v>
      </c>
      <c r="U4255" s="3">
        <v>2.3479999999999999</v>
      </c>
      <c r="V4255" s="3">
        <v>33.524000000000001</v>
      </c>
      <c r="W4255" s="3">
        <v>9.1389999999999993</v>
      </c>
      <c r="X4255" s="3">
        <v>4.6020000000000003</v>
      </c>
      <c r="Y4255" s="3">
        <v>6.5069999999999997</v>
      </c>
      <c r="Z4255" s="3">
        <v>16.879000000000001</v>
      </c>
      <c r="AA4255" s="3">
        <v>28.135000000000002</v>
      </c>
      <c r="AB4255" s="3">
        <v>-4.4550000000000001</v>
      </c>
      <c r="AC4255" s="3">
        <v>-10.353999999999999</v>
      </c>
      <c r="AD4255" s="3">
        <v>21.248000000000001</v>
      </c>
      <c r="AE4255" s="3">
        <v>18.774000000000001</v>
      </c>
      <c r="AF4255" s="3">
        <v>11.43</v>
      </c>
      <c r="AG4255" s="3">
        <v>-15.476000000000001</v>
      </c>
      <c r="AH4255" s="3">
        <v>-2.1349999999999998</v>
      </c>
      <c r="AI4255" s="3">
        <v>10.538</v>
      </c>
      <c r="AJ4255" s="3">
        <v>19.260999999999999</v>
      </c>
      <c r="AK4255" s="3">
        <v>11.038</v>
      </c>
      <c r="AL4255" s="3">
        <v>24.721</v>
      </c>
      <c r="AM4255" s="3">
        <v>-7.2220000000000004</v>
      </c>
      <c r="AN4255" s="3">
        <v>6.1349999999999998</v>
      </c>
      <c r="AO4255" s="3">
        <v>18.608000000000001</v>
      </c>
      <c r="AP4255" s="3">
        <v>-0.89900000000000002</v>
      </c>
      <c r="AQ4255" s="3">
        <v>9.5939999999999994</v>
      </c>
      <c r="AR4255" s="3">
        <v>13.083</v>
      </c>
      <c r="AS4255" s="3">
        <v>13.96</v>
      </c>
      <c r="AT4255" s="3">
        <v>13.747</v>
      </c>
      <c r="AU4255" s="3">
        <v>5.7850000000000001</v>
      </c>
      <c r="AV4255" s="3">
        <v>5.867</v>
      </c>
      <c r="AW4255" s="3">
        <v>5.8630000000000004</v>
      </c>
      <c r="AX4255" s="3">
        <v>5.8449999999999998</v>
      </c>
      <c r="AY4255" s="3">
        <v>5.8090000000000002</v>
      </c>
      <c r="AZ4255" s="3">
        <v>5.7549999999999999</v>
      </c>
      <c r="BA4255">
        <v>5.7069999999999999</v>
      </c>
      <c r="BB4255">
        <v>2016</v>
      </c>
    </row>
    <row r="4256" spans="1:54" hidden="1" x14ac:dyDescent="0.2">
      <c r="A4256">
        <v>666</v>
      </c>
      <c r="B4256" t="s">
        <v>466</v>
      </c>
      <c r="C4256" t="s">
        <v>278</v>
      </c>
      <c r="D4256" t="s">
        <v>149</v>
      </c>
      <c r="E4256" t="s">
        <v>277</v>
      </c>
      <c r="F4256" t="s">
        <v>276</v>
      </c>
      <c r="G4256" t="s">
        <v>275</v>
      </c>
      <c r="I4256" t="s">
        <v>1342</v>
      </c>
      <c r="J4256" s="3">
        <v>0</v>
      </c>
      <c r="K4256" s="3">
        <v>0</v>
      </c>
      <c r="L4256" s="3">
        <v>0</v>
      </c>
      <c r="M4256" s="3">
        <v>0</v>
      </c>
      <c r="N4256" s="3">
        <v>0</v>
      </c>
      <c r="O4256" s="3">
        <v>0</v>
      </c>
      <c r="P4256" s="3">
        <v>0</v>
      </c>
      <c r="Q4256" s="3">
        <v>0</v>
      </c>
      <c r="R4256" s="3">
        <v>0</v>
      </c>
      <c r="S4256" s="3">
        <v>3.6539999999999999</v>
      </c>
      <c r="T4256" s="3">
        <v>-10.103999999999999</v>
      </c>
      <c r="U4256" s="3">
        <v>2.1749999999999998</v>
      </c>
      <c r="V4256" s="3">
        <v>54.823</v>
      </c>
      <c r="W4256" s="3">
        <v>18.594999999999999</v>
      </c>
      <c r="X4256" s="3">
        <v>5.6559999999999997</v>
      </c>
      <c r="Y4256" s="3">
        <v>8.3580000000000005</v>
      </c>
      <c r="Z4256" s="3">
        <v>21.978999999999999</v>
      </c>
      <c r="AA4256" s="3">
        <v>9.173</v>
      </c>
      <c r="AB4256" s="3">
        <v>10.635</v>
      </c>
      <c r="AC4256" s="3">
        <v>-13.747</v>
      </c>
      <c r="AD4256" s="3">
        <v>26.140999999999998</v>
      </c>
      <c r="AE4256" s="3">
        <v>18.774000000000001</v>
      </c>
      <c r="AF4256" s="3">
        <v>11.43</v>
      </c>
      <c r="AG4256" s="3">
        <v>-15.476000000000001</v>
      </c>
      <c r="AH4256" s="3">
        <v>-2.1349999999999998</v>
      </c>
      <c r="AI4256" s="3">
        <v>10.538</v>
      </c>
      <c r="AJ4256" s="3">
        <v>19.260999999999999</v>
      </c>
      <c r="AK4256" s="3">
        <v>11.038</v>
      </c>
      <c r="AL4256" s="3">
        <v>24.721</v>
      </c>
      <c r="AM4256" s="3">
        <v>-7.2220000000000004</v>
      </c>
      <c r="AN4256" s="3">
        <v>6.1349999999999998</v>
      </c>
      <c r="AO4256" s="3">
        <v>18.608000000000001</v>
      </c>
      <c r="AP4256" s="3">
        <v>-0.89900000000000002</v>
      </c>
      <c r="AQ4256" s="3">
        <v>9.5939999999999994</v>
      </c>
      <c r="AR4256" s="3">
        <v>13.083</v>
      </c>
      <c r="AS4256" s="3">
        <v>13.96</v>
      </c>
      <c r="AT4256" s="3">
        <v>13.747</v>
      </c>
      <c r="AU4256" s="3">
        <v>5.7850000000000001</v>
      </c>
      <c r="AV4256" s="3">
        <v>5.867</v>
      </c>
      <c r="AW4256" s="3">
        <v>5.8630000000000004</v>
      </c>
      <c r="AX4256" s="3">
        <v>5.8449999999999998</v>
      </c>
      <c r="AY4256" s="3">
        <v>5.8090000000000002</v>
      </c>
      <c r="AZ4256" s="3">
        <v>5.7549999999999999</v>
      </c>
      <c r="BA4256">
        <v>5.7069999999999999</v>
      </c>
      <c r="BB4256">
        <v>2016</v>
      </c>
    </row>
    <row r="4257" spans="1:54" hidden="1" x14ac:dyDescent="0.2">
      <c r="A4257">
        <v>666</v>
      </c>
      <c r="B4257" t="s">
        <v>466</v>
      </c>
      <c r="C4257" t="s">
        <v>274</v>
      </c>
      <c r="D4257" t="s">
        <v>149</v>
      </c>
      <c r="E4257" t="s">
        <v>273</v>
      </c>
      <c r="F4257" t="s">
        <v>272</v>
      </c>
      <c r="G4257" t="s">
        <v>271</v>
      </c>
    </row>
    <row r="4258" spans="1:54" hidden="1" x14ac:dyDescent="0.2">
      <c r="A4258">
        <v>666</v>
      </c>
      <c r="B4258" t="s">
        <v>466</v>
      </c>
      <c r="C4258" t="s">
        <v>270</v>
      </c>
      <c r="D4258" t="s">
        <v>149</v>
      </c>
      <c r="E4258" t="s">
        <v>269</v>
      </c>
      <c r="F4258" t="s">
        <v>268</v>
      </c>
      <c r="G4258" t="s">
        <v>264</v>
      </c>
      <c r="H4258" t="s">
        <v>263</v>
      </c>
    </row>
    <row r="4259" spans="1:54" hidden="1" x14ac:dyDescent="0.2">
      <c r="A4259">
        <v>666</v>
      </c>
      <c r="B4259" t="s">
        <v>466</v>
      </c>
      <c r="C4259" t="s">
        <v>267</v>
      </c>
      <c r="D4259" t="s">
        <v>149</v>
      </c>
      <c r="E4259" t="s">
        <v>266</v>
      </c>
      <c r="F4259" t="s">
        <v>265</v>
      </c>
      <c r="G4259" t="s">
        <v>264</v>
      </c>
      <c r="H4259" t="s">
        <v>263</v>
      </c>
      <c r="I4259" t="s">
        <v>1343</v>
      </c>
      <c r="J4259" s="3">
        <v>1.2669999999999999</v>
      </c>
      <c r="K4259" s="3">
        <v>1.3009999999999999</v>
      </c>
      <c r="L4259" s="3">
        <v>1.3340000000000001</v>
      </c>
      <c r="M4259" s="3">
        <v>1.3680000000000001</v>
      </c>
      <c r="N4259" s="3">
        <v>1.343</v>
      </c>
      <c r="O4259" s="3">
        <v>1.375</v>
      </c>
      <c r="P4259" s="3">
        <v>1.409</v>
      </c>
      <c r="Q4259" s="3">
        <v>1.4750000000000001</v>
      </c>
      <c r="R4259" s="3">
        <v>1.5149999999999999</v>
      </c>
      <c r="S4259" s="3">
        <v>1.5589999999999999</v>
      </c>
      <c r="T4259" s="3">
        <v>1.603</v>
      </c>
      <c r="U4259" s="3">
        <v>1.625</v>
      </c>
      <c r="V4259" s="3">
        <v>1.6890000000000001</v>
      </c>
      <c r="W4259" s="3">
        <v>1.73</v>
      </c>
      <c r="X4259" s="3">
        <v>1.7669999999999999</v>
      </c>
      <c r="Y4259" s="3">
        <v>1.857</v>
      </c>
      <c r="Z4259" s="3">
        <v>1.8420000000000001</v>
      </c>
      <c r="AA4259" s="3">
        <v>1.847</v>
      </c>
      <c r="AB4259" s="3">
        <v>1.851</v>
      </c>
      <c r="AC4259" s="3">
        <v>1.8560000000000001</v>
      </c>
      <c r="AD4259" s="3">
        <v>1.861</v>
      </c>
      <c r="AE4259" s="3">
        <v>1.865</v>
      </c>
      <c r="AF4259" s="3">
        <v>1.87</v>
      </c>
      <c r="AG4259" s="3">
        <v>1.875</v>
      </c>
      <c r="AH4259" s="3">
        <v>1.879</v>
      </c>
      <c r="AI4259" s="3">
        <v>1.8839999999999999</v>
      </c>
      <c r="AJ4259" s="3">
        <v>1.873</v>
      </c>
      <c r="AK4259" s="3">
        <v>1.877</v>
      </c>
      <c r="AL4259" s="3">
        <v>1.8819999999999999</v>
      </c>
      <c r="AM4259" s="3">
        <v>1.887</v>
      </c>
      <c r="AN4259" s="3">
        <v>1.8919999999999999</v>
      </c>
      <c r="AO4259" s="3">
        <v>1.8959999999999999</v>
      </c>
      <c r="AP4259" s="3">
        <v>1.901</v>
      </c>
      <c r="AQ4259" s="3">
        <v>1.9059999999999999</v>
      </c>
      <c r="AR4259" s="3">
        <v>1.911</v>
      </c>
      <c r="AS4259" s="3">
        <v>1.9259999999999999</v>
      </c>
      <c r="AT4259" s="3">
        <v>1.9350000000000001</v>
      </c>
      <c r="AU4259" s="3">
        <v>1.9419999999999999</v>
      </c>
      <c r="AV4259" s="3">
        <v>1.948</v>
      </c>
      <c r="AW4259" s="3">
        <v>1.9650000000000001</v>
      </c>
      <c r="AX4259" s="3">
        <v>1.976</v>
      </c>
      <c r="AY4259" s="3">
        <v>1.9870000000000001</v>
      </c>
      <c r="AZ4259" s="3">
        <v>2</v>
      </c>
      <c r="BA4259">
        <v>2.0129999999999999</v>
      </c>
      <c r="BB4259">
        <v>2006</v>
      </c>
    </row>
    <row r="4260" spans="1:54" hidden="1" x14ac:dyDescent="0.2">
      <c r="A4260">
        <v>666</v>
      </c>
      <c r="B4260" t="s">
        <v>466</v>
      </c>
      <c r="C4260" t="s">
        <v>262</v>
      </c>
      <c r="D4260" t="s">
        <v>149</v>
      </c>
      <c r="E4260" t="s">
        <v>260</v>
      </c>
      <c r="F4260" t="s">
        <v>259</v>
      </c>
      <c r="G4260" t="s">
        <v>225</v>
      </c>
      <c r="H4260" t="s">
        <v>222</v>
      </c>
      <c r="I4260" t="s">
        <v>1344</v>
      </c>
      <c r="J4260" s="3" t="s">
        <v>215</v>
      </c>
      <c r="K4260" s="3" t="s">
        <v>215</v>
      </c>
      <c r="L4260" s="3">
        <v>0.121</v>
      </c>
      <c r="M4260" s="3">
        <v>0.14299999999999999</v>
      </c>
      <c r="N4260" s="3">
        <v>0.18</v>
      </c>
      <c r="O4260" s="3">
        <v>0.23799999999999999</v>
      </c>
      <c r="P4260" s="3">
        <v>0.28000000000000003</v>
      </c>
      <c r="Q4260" s="3">
        <v>0.36099999999999999</v>
      </c>
      <c r="R4260" s="3">
        <v>0.40899999999999997</v>
      </c>
      <c r="S4260" s="3">
        <v>0.58099999999999996</v>
      </c>
      <c r="T4260" s="3">
        <v>0.72799999999999998</v>
      </c>
      <c r="U4260" s="3">
        <v>0.86699999999999999</v>
      </c>
      <c r="V4260" s="3">
        <v>1.0029999999999999</v>
      </c>
      <c r="W4260" s="3">
        <v>1.2509999999999999</v>
      </c>
      <c r="X4260" s="3">
        <v>1.5029999999999999</v>
      </c>
      <c r="Y4260" s="3">
        <v>1.77</v>
      </c>
      <c r="Z4260" s="3">
        <v>1.8380000000000001</v>
      </c>
      <c r="AA4260" s="3">
        <v>2.1429999999999998</v>
      </c>
      <c r="AB4260" s="3">
        <v>2.0939999999999999</v>
      </c>
      <c r="AC4260" s="3">
        <v>2.0449999999999999</v>
      </c>
      <c r="AD4260" s="3">
        <v>2.3570000000000002</v>
      </c>
      <c r="AE4260" s="3">
        <v>2.746</v>
      </c>
      <c r="AF4260" s="3">
        <v>3.1680000000000001</v>
      </c>
      <c r="AG4260" s="3">
        <v>3.6019999999999999</v>
      </c>
      <c r="AH4260" s="3">
        <v>4.2480000000000002</v>
      </c>
      <c r="AI4260" s="3">
        <v>4.6609999999999996</v>
      </c>
      <c r="AJ4260" s="3">
        <v>6.4649999999999999</v>
      </c>
      <c r="AK4260" s="3">
        <v>7.1829999999999998</v>
      </c>
      <c r="AL4260" s="3">
        <v>8.8879999999999999</v>
      </c>
      <c r="AM4260" s="3">
        <v>9.3279999999999994</v>
      </c>
      <c r="AN4260" s="3">
        <v>8.5589999999999993</v>
      </c>
      <c r="AO4260" s="3">
        <v>9.6270000000000007</v>
      </c>
      <c r="AP4260" s="3">
        <v>13.145</v>
      </c>
      <c r="AQ4260" s="3">
        <v>13.273999999999999</v>
      </c>
      <c r="AR4260" s="3">
        <v>14.583</v>
      </c>
      <c r="AS4260" s="3">
        <v>15.3</v>
      </c>
      <c r="AT4260" s="3">
        <v>14.051</v>
      </c>
      <c r="AU4260" s="3">
        <v>14.994</v>
      </c>
      <c r="AV4260" s="3">
        <v>15.353999999999999</v>
      </c>
      <c r="AW4260" s="3">
        <v>16.253</v>
      </c>
      <c r="AX4260" s="3">
        <v>19.634</v>
      </c>
      <c r="AY4260" s="3">
        <v>21.103000000000002</v>
      </c>
      <c r="AZ4260" s="3">
        <v>22.771000000000001</v>
      </c>
      <c r="BA4260">
        <v>23.765999999999998</v>
      </c>
      <c r="BB4260">
        <v>2017</v>
      </c>
    </row>
    <row r="4261" spans="1:54" hidden="1" x14ac:dyDescent="0.2">
      <c r="A4261">
        <v>666</v>
      </c>
      <c r="B4261" t="s">
        <v>466</v>
      </c>
      <c r="C4261" t="s">
        <v>261</v>
      </c>
      <c r="D4261" t="s">
        <v>149</v>
      </c>
      <c r="E4261" t="s">
        <v>260</v>
      </c>
      <c r="F4261" t="s">
        <v>259</v>
      </c>
      <c r="G4261" t="s">
        <v>217</v>
      </c>
      <c r="I4261" t="s">
        <v>258</v>
      </c>
      <c r="J4261" s="3" t="s">
        <v>215</v>
      </c>
      <c r="K4261" s="3" t="s">
        <v>215</v>
      </c>
      <c r="L4261" s="3">
        <v>27.869</v>
      </c>
      <c r="M4261" s="3">
        <v>29.024999999999999</v>
      </c>
      <c r="N4261" s="3">
        <v>31.634</v>
      </c>
      <c r="O4261" s="3">
        <v>34.470999999999997</v>
      </c>
      <c r="P4261" s="3">
        <v>34.076000000000001</v>
      </c>
      <c r="Q4261" s="3">
        <v>37.450000000000003</v>
      </c>
      <c r="R4261" s="3">
        <v>33.468000000000004</v>
      </c>
      <c r="S4261" s="3">
        <v>39.652999999999999</v>
      </c>
      <c r="T4261" s="3">
        <v>41.723999999999997</v>
      </c>
      <c r="U4261" s="3">
        <v>41.054000000000002</v>
      </c>
      <c r="V4261" s="3">
        <v>39.634</v>
      </c>
      <c r="W4261" s="3">
        <v>43.195999999999998</v>
      </c>
      <c r="X4261" s="3">
        <v>45.304000000000002</v>
      </c>
      <c r="Y4261" s="3">
        <v>46.463999999999999</v>
      </c>
      <c r="Z4261" s="3">
        <v>43.002000000000002</v>
      </c>
      <c r="AA4261" s="3">
        <v>44.368000000000002</v>
      </c>
      <c r="AB4261" s="3">
        <v>39.218000000000004</v>
      </c>
      <c r="AC4261" s="3">
        <v>35.319000000000003</v>
      </c>
      <c r="AD4261" s="3">
        <v>36.854999999999997</v>
      </c>
      <c r="AE4261" s="3">
        <v>37.232999999999997</v>
      </c>
      <c r="AF4261" s="3">
        <v>38.067999999999998</v>
      </c>
      <c r="AG4261" s="3">
        <v>39.984999999999999</v>
      </c>
      <c r="AH4261" s="3">
        <v>42.499000000000002</v>
      </c>
      <c r="AI4261" s="3">
        <v>42.100999999999999</v>
      </c>
      <c r="AJ4261" s="3">
        <v>52.347999999999999</v>
      </c>
      <c r="AK4261" s="3">
        <v>53.267000000000003</v>
      </c>
      <c r="AL4261" s="3">
        <v>57.183999999999997</v>
      </c>
      <c r="AM4261" s="3">
        <v>57.49</v>
      </c>
      <c r="AN4261" s="3">
        <v>47.128</v>
      </c>
      <c r="AO4261" s="3">
        <v>46.552</v>
      </c>
      <c r="AP4261" s="3">
        <v>58.189</v>
      </c>
      <c r="AQ4261" s="3">
        <v>52.292000000000002</v>
      </c>
      <c r="AR4261" s="3">
        <v>49.813000000000002</v>
      </c>
      <c r="AS4261" s="3">
        <v>47.213999999999999</v>
      </c>
      <c r="AT4261" s="3">
        <v>40.936</v>
      </c>
      <c r="AU4261" s="3">
        <v>39.784999999999997</v>
      </c>
      <c r="AV4261" s="3">
        <v>37.826000000000001</v>
      </c>
      <c r="AW4261" s="3">
        <v>37</v>
      </c>
      <c r="AX4261" s="3">
        <v>41.582999999999998</v>
      </c>
      <c r="AY4261" s="3">
        <v>41.44</v>
      </c>
      <c r="AZ4261" s="3">
        <v>41.222999999999999</v>
      </c>
      <c r="BA4261">
        <v>40.213000000000001</v>
      </c>
      <c r="BB4261">
        <v>2017</v>
      </c>
    </row>
    <row r="4262" spans="1:54" hidden="1" x14ac:dyDescent="0.2">
      <c r="A4262">
        <v>666</v>
      </c>
      <c r="B4262" t="s">
        <v>466</v>
      </c>
      <c r="C4262" t="s">
        <v>257</v>
      </c>
      <c r="D4262" t="s">
        <v>149</v>
      </c>
      <c r="E4262" t="s">
        <v>255</v>
      </c>
      <c r="F4262" t="s">
        <v>254</v>
      </c>
      <c r="G4262" t="s">
        <v>225</v>
      </c>
      <c r="H4262" t="s">
        <v>222</v>
      </c>
      <c r="I4262" t="s">
        <v>1344</v>
      </c>
      <c r="J4262" s="3" t="s">
        <v>215</v>
      </c>
      <c r="K4262" s="3" t="s">
        <v>215</v>
      </c>
      <c r="L4262" s="3">
        <v>0.13</v>
      </c>
      <c r="M4262" s="3">
        <v>0.13300000000000001</v>
      </c>
      <c r="N4262" s="3">
        <v>0.152</v>
      </c>
      <c r="O4262" s="3">
        <v>0.22600000000000001</v>
      </c>
      <c r="P4262" s="3">
        <v>0.27200000000000002</v>
      </c>
      <c r="Q4262" s="3">
        <v>0.38700000000000001</v>
      </c>
      <c r="R4262" s="3">
        <v>0.43099999999999999</v>
      </c>
      <c r="S4262" s="3">
        <v>0.52300000000000002</v>
      </c>
      <c r="T4262" s="3">
        <v>0.57299999999999995</v>
      </c>
      <c r="U4262" s="3">
        <v>0.66</v>
      </c>
      <c r="V4262" s="3">
        <v>0.88300000000000001</v>
      </c>
      <c r="W4262" s="3">
        <v>1.032</v>
      </c>
      <c r="X4262" s="3">
        <v>1.3140000000000001</v>
      </c>
      <c r="Y4262" s="3">
        <v>1.575</v>
      </c>
      <c r="Z4262" s="3">
        <v>1.748</v>
      </c>
      <c r="AA4262" s="3">
        <v>2.1309999999999998</v>
      </c>
      <c r="AB4262" s="3">
        <v>2.7240000000000002</v>
      </c>
      <c r="AC4262" s="3">
        <v>2.931</v>
      </c>
      <c r="AD4262" s="3">
        <v>2.4180000000000001</v>
      </c>
      <c r="AE4262" s="3">
        <v>2.9470000000000001</v>
      </c>
      <c r="AF4262" s="3">
        <v>3.367</v>
      </c>
      <c r="AG4262" s="3">
        <v>3.5190000000000001</v>
      </c>
      <c r="AH4262" s="3">
        <v>3.6389999999999998</v>
      </c>
      <c r="AI4262" s="3">
        <v>4.2709999999999999</v>
      </c>
      <c r="AJ4262" s="3">
        <v>5.0620000000000003</v>
      </c>
      <c r="AK4262" s="3">
        <v>5.9160000000000004</v>
      </c>
      <c r="AL4262" s="3">
        <v>7.7069999999999999</v>
      </c>
      <c r="AM4262" s="3">
        <v>9.7949999999999999</v>
      </c>
      <c r="AN4262" s="3">
        <v>9.2560000000000002</v>
      </c>
      <c r="AO4262" s="3">
        <v>11.465999999999999</v>
      </c>
      <c r="AP4262" s="3">
        <v>12.117000000000001</v>
      </c>
      <c r="AQ4262" s="3">
        <v>13.712</v>
      </c>
      <c r="AR4262" s="3">
        <v>14.491</v>
      </c>
      <c r="AS4262" s="3">
        <v>15.625</v>
      </c>
      <c r="AT4262" s="3">
        <v>16.228999999999999</v>
      </c>
      <c r="AU4262" s="3">
        <v>17.445</v>
      </c>
      <c r="AV4262" s="3">
        <v>17.524999999999999</v>
      </c>
      <c r="AW4262" s="3">
        <v>18.398</v>
      </c>
      <c r="AX4262" s="3">
        <v>19.425000000000001</v>
      </c>
      <c r="AY4262" s="3">
        <v>20.952000000000002</v>
      </c>
      <c r="AZ4262" s="3">
        <v>22.541</v>
      </c>
      <c r="BA4262">
        <v>23.404</v>
      </c>
      <c r="BB4262">
        <v>2017</v>
      </c>
    </row>
    <row r="4263" spans="1:54" hidden="1" x14ac:dyDescent="0.2">
      <c r="A4263">
        <v>666</v>
      </c>
      <c r="B4263" t="s">
        <v>466</v>
      </c>
      <c r="C4263" t="s">
        <v>256</v>
      </c>
      <c r="D4263" t="s">
        <v>149</v>
      </c>
      <c r="E4263" t="s">
        <v>255</v>
      </c>
      <c r="F4263" t="s">
        <v>254</v>
      </c>
      <c r="G4263" t="s">
        <v>217</v>
      </c>
      <c r="I4263" t="s">
        <v>253</v>
      </c>
      <c r="J4263" s="3" t="s">
        <v>215</v>
      </c>
      <c r="K4263" s="3" t="s">
        <v>215</v>
      </c>
      <c r="L4263" s="3">
        <v>29.812000000000001</v>
      </c>
      <c r="M4263" s="3">
        <v>27.094000000000001</v>
      </c>
      <c r="N4263" s="3">
        <v>26.736000000000001</v>
      </c>
      <c r="O4263" s="3">
        <v>32.692999999999998</v>
      </c>
      <c r="P4263" s="3">
        <v>33.103000000000002</v>
      </c>
      <c r="Q4263" s="3">
        <v>40.177</v>
      </c>
      <c r="R4263" s="3">
        <v>35.232999999999997</v>
      </c>
      <c r="S4263" s="3">
        <v>35.665999999999997</v>
      </c>
      <c r="T4263" s="3">
        <v>32.845999999999997</v>
      </c>
      <c r="U4263" s="3">
        <v>31.218</v>
      </c>
      <c r="V4263" s="3">
        <v>34.896000000000001</v>
      </c>
      <c r="W4263" s="3">
        <v>35.643000000000001</v>
      </c>
      <c r="X4263" s="3">
        <v>39.61</v>
      </c>
      <c r="Y4263" s="3">
        <v>41.331000000000003</v>
      </c>
      <c r="Z4263" s="3">
        <v>40.887999999999998</v>
      </c>
      <c r="AA4263" s="3">
        <v>44.101999999999997</v>
      </c>
      <c r="AB4263" s="3">
        <v>51.006</v>
      </c>
      <c r="AC4263" s="3">
        <v>50.621000000000002</v>
      </c>
      <c r="AD4263" s="3">
        <v>37.814999999999998</v>
      </c>
      <c r="AE4263" s="3">
        <v>39.959000000000003</v>
      </c>
      <c r="AF4263" s="3">
        <v>40.454999999999998</v>
      </c>
      <c r="AG4263" s="3">
        <v>39.063000000000002</v>
      </c>
      <c r="AH4263" s="3">
        <v>36.406999999999996</v>
      </c>
      <c r="AI4263" s="3">
        <v>38.581000000000003</v>
      </c>
      <c r="AJ4263" s="3">
        <v>40.99</v>
      </c>
      <c r="AK4263" s="3">
        <v>43.869</v>
      </c>
      <c r="AL4263" s="3">
        <v>49.584000000000003</v>
      </c>
      <c r="AM4263" s="3">
        <v>60.369</v>
      </c>
      <c r="AN4263" s="3">
        <v>50.962000000000003</v>
      </c>
      <c r="AO4263" s="3">
        <v>55.442</v>
      </c>
      <c r="AP4263" s="3">
        <v>53.64</v>
      </c>
      <c r="AQ4263" s="3">
        <v>54.015000000000001</v>
      </c>
      <c r="AR4263" s="3">
        <v>49.500999999999998</v>
      </c>
      <c r="AS4263" s="3">
        <v>48.216000000000001</v>
      </c>
      <c r="AT4263" s="3">
        <v>47.280999999999999</v>
      </c>
      <c r="AU4263" s="3">
        <v>46.289000000000001</v>
      </c>
      <c r="AV4263" s="3">
        <v>43.173999999999999</v>
      </c>
      <c r="AW4263" s="3">
        <v>41.881</v>
      </c>
      <c r="AX4263" s="3">
        <v>41.139000000000003</v>
      </c>
      <c r="AY4263" s="3">
        <v>41.145000000000003</v>
      </c>
      <c r="AZ4263" s="3">
        <v>40.805</v>
      </c>
      <c r="BA4263">
        <v>39.600999999999999</v>
      </c>
      <c r="BB4263">
        <v>2017</v>
      </c>
    </row>
    <row r="4264" spans="1:54" hidden="1" x14ac:dyDescent="0.2">
      <c r="A4264">
        <v>666</v>
      </c>
      <c r="B4264" t="s">
        <v>466</v>
      </c>
      <c r="C4264" t="s">
        <v>252</v>
      </c>
      <c r="D4264" t="s">
        <v>149</v>
      </c>
      <c r="E4264" t="s">
        <v>250</v>
      </c>
      <c r="F4264" t="s">
        <v>249</v>
      </c>
      <c r="G4264" t="s">
        <v>225</v>
      </c>
      <c r="H4264" t="s">
        <v>222</v>
      </c>
      <c r="I4264" t="s">
        <v>1344</v>
      </c>
      <c r="J4264" s="3" t="s">
        <v>215</v>
      </c>
      <c r="K4264" s="3" t="s">
        <v>215</v>
      </c>
      <c r="L4264" s="3">
        <v>-8.0000000000000002E-3</v>
      </c>
      <c r="M4264" s="3">
        <v>8.9999999999999993E-3</v>
      </c>
      <c r="N4264" s="3">
        <v>2.8000000000000001E-2</v>
      </c>
      <c r="O4264" s="3">
        <v>1.2E-2</v>
      </c>
      <c r="P4264" s="3">
        <v>8.0000000000000002E-3</v>
      </c>
      <c r="Q4264" s="3">
        <v>-2.5999999999999999E-2</v>
      </c>
      <c r="R4264" s="3">
        <v>-2.1999999999999999E-2</v>
      </c>
      <c r="S4264" s="3">
        <v>5.8000000000000003E-2</v>
      </c>
      <c r="T4264" s="3">
        <v>0.155</v>
      </c>
      <c r="U4264" s="3">
        <v>0.20799999999999999</v>
      </c>
      <c r="V4264" s="3">
        <v>0.12</v>
      </c>
      <c r="W4264" s="3">
        <v>0.219</v>
      </c>
      <c r="X4264" s="3">
        <v>0.189</v>
      </c>
      <c r="Y4264" s="3">
        <v>0.19600000000000001</v>
      </c>
      <c r="Z4264" s="3">
        <v>0.09</v>
      </c>
      <c r="AA4264" s="3">
        <v>1.2999999999999999E-2</v>
      </c>
      <c r="AB4264" s="3">
        <v>-0.63</v>
      </c>
      <c r="AC4264" s="3">
        <v>-0.88600000000000001</v>
      </c>
      <c r="AD4264" s="3">
        <v>-6.0999999999999999E-2</v>
      </c>
      <c r="AE4264" s="3">
        <v>-0.20100000000000001</v>
      </c>
      <c r="AF4264" s="3">
        <v>-0.19900000000000001</v>
      </c>
      <c r="AG4264" s="3">
        <v>8.3000000000000004E-2</v>
      </c>
      <c r="AH4264" s="3">
        <v>0.60899999999999999</v>
      </c>
      <c r="AI4264" s="3">
        <v>0.39</v>
      </c>
      <c r="AJ4264" s="3">
        <v>1.403</v>
      </c>
      <c r="AK4264" s="3">
        <v>1.2669999999999999</v>
      </c>
      <c r="AL4264" s="3">
        <v>1.181</v>
      </c>
      <c r="AM4264" s="3">
        <v>-0.46700000000000003</v>
      </c>
      <c r="AN4264" s="3">
        <v>-0.69599999999999995</v>
      </c>
      <c r="AO4264" s="3">
        <v>-1.839</v>
      </c>
      <c r="AP4264" s="3">
        <v>1.028</v>
      </c>
      <c r="AQ4264" s="3">
        <v>-0.438</v>
      </c>
      <c r="AR4264" s="3">
        <v>9.0999999999999998E-2</v>
      </c>
      <c r="AS4264" s="3">
        <v>-0.32500000000000001</v>
      </c>
      <c r="AT4264" s="3">
        <v>-2.1779999999999999</v>
      </c>
      <c r="AU4264" s="3">
        <v>-2.4510000000000001</v>
      </c>
      <c r="AV4264" s="3">
        <v>-2.1709999999999998</v>
      </c>
      <c r="AW4264" s="3">
        <v>-2.1440000000000001</v>
      </c>
      <c r="AX4264" s="3">
        <v>0.20899999999999999</v>
      </c>
      <c r="AY4264" s="3">
        <v>0.15</v>
      </c>
      <c r="AZ4264" s="3">
        <v>0.23100000000000001</v>
      </c>
      <c r="BA4264">
        <v>0.36199999999999999</v>
      </c>
      <c r="BB4264">
        <v>2017</v>
      </c>
    </row>
    <row r="4265" spans="1:54" hidden="1" x14ac:dyDescent="0.2">
      <c r="A4265">
        <v>666</v>
      </c>
      <c r="B4265" t="s">
        <v>466</v>
      </c>
      <c r="C4265" t="s">
        <v>251</v>
      </c>
      <c r="D4265" t="s">
        <v>149</v>
      </c>
      <c r="E4265" t="s">
        <v>250</v>
      </c>
      <c r="F4265" t="s">
        <v>249</v>
      </c>
      <c r="G4265" t="s">
        <v>217</v>
      </c>
      <c r="I4265" t="s">
        <v>248</v>
      </c>
      <c r="J4265" s="3" t="s">
        <v>215</v>
      </c>
      <c r="K4265" s="3" t="s">
        <v>215</v>
      </c>
      <c r="L4265" s="3">
        <v>-1.9430000000000001</v>
      </c>
      <c r="M4265" s="3">
        <v>1.931</v>
      </c>
      <c r="N4265" s="3">
        <v>4.8979999999999997</v>
      </c>
      <c r="O4265" s="3">
        <v>1.778</v>
      </c>
      <c r="P4265" s="3">
        <v>0.97299999999999998</v>
      </c>
      <c r="Q4265" s="3">
        <v>-2.726</v>
      </c>
      <c r="R4265" s="3">
        <v>-1.7649999999999999</v>
      </c>
      <c r="S4265" s="3">
        <v>3.9860000000000002</v>
      </c>
      <c r="T4265" s="3">
        <v>8.8780000000000001</v>
      </c>
      <c r="U4265" s="3">
        <v>9.8350000000000009</v>
      </c>
      <c r="V4265" s="3">
        <v>4.7380000000000004</v>
      </c>
      <c r="W4265" s="3">
        <v>7.5529999999999999</v>
      </c>
      <c r="X4265" s="3">
        <v>5.694</v>
      </c>
      <c r="Y4265" s="3">
        <v>5.133</v>
      </c>
      <c r="Z4265" s="3">
        <v>2.1139999999999999</v>
      </c>
      <c r="AA4265" s="3">
        <v>0.26700000000000002</v>
      </c>
      <c r="AB4265" s="3">
        <v>-11.788</v>
      </c>
      <c r="AC4265" s="3">
        <v>-15.302</v>
      </c>
      <c r="AD4265" s="3">
        <v>-0.96</v>
      </c>
      <c r="AE4265" s="3">
        <v>-2.726</v>
      </c>
      <c r="AF4265" s="3">
        <v>-2.387</v>
      </c>
      <c r="AG4265" s="3">
        <v>0.92100000000000004</v>
      </c>
      <c r="AH4265" s="3">
        <v>6.0919999999999996</v>
      </c>
      <c r="AI4265" s="3">
        <v>3.52</v>
      </c>
      <c r="AJ4265" s="3">
        <v>11.358000000000001</v>
      </c>
      <c r="AK4265" s="3">
        <v>9.3979999999999997</v>
      </c>
      <c r="AL4265" s="3">
        <v>7.6</v>
      </c>
      <c r="AM4265" s="3">
        <v>-2.8780000000000001</v>
      </c>
      <c r="AN4265" s="3">
        <v>-3.8340000000000001</v>
      </c>
      <c r="AO4265" s="3">
        <v>-8.89</v>
      </c>
      <c r="AP4265" s="3">
        <v>4.5490000000000004</v>
      </c>
      <c r="AQ4265" s="3">
        <v>-1.7230000000000001</v>
      </c>
      <c r="AR4265" s="3">
        <v>0.312</v>
      </c>
      <c r="AS4265" s="3">
        <v>-1.002</v>
      </c>
      <c r="AT4265" s="3">
        <v>-6.3449999999999998</v>
      </c>
      <c r="AU4265" s="3">
        <v>-6.5039999999999996</v>
      </c>
      <c r="AV4265" s="3">
        <v>-5.3479999999999999</v>
      </c>
      <c r="AW4265" s="3">
        <v>-4.8810000000000002</v>
      </c>
      <c r="AX4265" s="3">
        <v>0.44400000000000001</v>
      </c>
      <c r="AY4265" s="3">
        <v>0.29499999999999998</v>
      </c>
      <c r="AZ4265" s="3">
        <v>0.41699999999999998</v>
      </c>
      <c r="BA4265">
        <v>0.61199999999999999</v>
      </c>
      <c r="BB4265">
        <v>2017</v>
      </c>
    </row>
    <row r="4266" spans="1:54" hidden="1" x14ac:dyDescent="0.2">
      <c r="A4266">
        <v>666</v>
      </c>
      <c r="B4266" t="s">
        <v>466</v>
      </c>
      <c r="C4266" t="s">
        <v>247</v>
      </c>
      <c r="D4266" t="s">
        <v>149</v>
      </c>
      <c r="E4266" t="s">
        <v>245</v>
      </c>
      <c r="F4266" t="s">
        <v>244</v>
      </c>
      <c r="G4266" t="s">
        <v>225</v>
      </c>
      <c r="H4266" t="s">
        <v>222</v>
      </c>
    </row>
    <row r="4267" spans="1:54" hidden="1" x14ac:dyDescent="0.2">
      <c r="A4267">
        <v>666</v>
      </c>
      <c r="B4267" t="s">
        <v>466</v>
      </c>
      <c r="C4267" t="s">
        <v>246</v>
      </c>
      <c r="D4267" t="s">
        <v>149</v>
      </c>
      <c r="E4267" t="s">
        <v>245</v>
      </c>
      <c r="F4267" t="s">
        <v>244</v>
      </c>
      <c r="G4267" t="s">
        <v>243</v>
      </c>
    </row>
    <row r="4268" spans="1:54" hidden="1" x14ac:dyDescent="0.2">
      <c r="A4268">
        <v>666</v>
      </c>
      <c r="B4268" t="s">
        <v>466</v>
      </c>
      <c r="C4268" t="s">
        <v>242</v>
      </c>
      <c r="D4268" t="s">
        <v>149</v>
      </c>
      <c r="E4268" t="s">
        <v>240</v>
      </c>
      <c r="F4268" t="s">
        <v>239</v>
      </c>
      <c r="G4268" t="s">
        <v>225</v>
      </c>
      <c r="H4268" t="s">
        <v>222</v>
      </c>
      <c r="I4268" t="s">
        <v>1344</v>
      </c>
      <c r="J4268" s="3" t="s">
        <v>215</v>
      </c>
      <c r="K4268" s="3" t="s">
        <v>215</v>
      </c>
      <c r="L4268" s="3">
        <v>5.0000000000000001E-3</v>
      </c>
      <c r="M4268" s="3">
        <v>2.5999999999999999E-2</v>
      </c>
      <c r="N4268" s="3">
        <v>4.2000000000000003E-2</v>
      </c>
      <c r="O4268" s="3">
        <v>2.8000000000000001E-2</v>
      </c>
      <c r="P4268" s="3">
        <v>2.8000000000000001E-2</v>
      </c>
      <c r="Q4268" s="3">
        <v>1E-3</v>
      </c>
      <c r="R4268" s="3">
        <v>1.0999999999999999E-2</v>
      </c>
      <c r="S4268" s="3">
        <v>0.127</v>
      </c>
      <c r="T4268" s="3">
        <v>0.22800000000000001</v>
      </c>
      <c r="U4268" s="3">
        <v>0.23200000000000001</v>
      </c>
      <c r="V4268" s="3">
        <v>0.16500000000000001</v>
      </c>
      <c r="W4268" s="3">
        <v>0.23699999999999999</v>
      </c>
      <c r="X4268" s="3">
        <v>0.183</v>
      </c>
      <c r="Y4268" s="3">
        <v>0.156</v>
      </c>
      <c r="Z4268" s="3">
        <v>-0.05</v>
      </c>
      <c r="AA4268" s="3">
        <v>-0.114</v>
      </c>
      <c r="AB4268" s="3">
        <v>-0.72</v>
      </c>
      <c r="AC4268" s="3">
        <v>-0.88500000000000001</v>
      </c>
      <c r="AD4268" s="3">
        <v>5.2999999999999999E-2</v>
      </c>
      <c r="AE4268" s="3">
        <v>-8.3000000000000004E-2</v>
      </c>
      <c r="AF4268" s="3">
        <v>-6.0000000000000001E-3</v>
      </c>
      <c r="AG4268" s="3">
        <v>0.216</v>
      </c>
      <c r="AH4268" s="3">
        <v>0.754</v>
      </c>
      <c r="AI4268" s="3">
        <v>0.59899999999999998</v>
      </c>
      <c r="AJ4268" s="3">
        <v>1.706</v>
      </c>
      <c r="AK4268" s="3">
        <v>1.556</v>
      </c>
      <c r="AL4268" s="3">
        <v>1.29</v>
      </c>
      <c r="AM4268" s="3">
        <v>-0.35699999999999998</v>
      </c>
      <c r="AN4268" s="3">
        <v>-0.60799999999999998</v>
      </c>
      <c r="AO4268" s="3">
        <v>-1.7070000000000001</v>
      </c>
      <c r="AP4268" s="3">
        <v>1.1930000000000001</v>
      </c>
      <c r="AQ4268" s="3">
        <v>-0.27300000000000002</v>
      </c>
      <c r="AR4268" s="3">
        <v>0.26900000000000002</v>
      </c>
      <c r="AS4268" s="3">
        <v>-5.0999999999999997E-2</v>
      </c>
      <c r="AT4268" s="3">
        <v>-2.1080000000000001</v>
      </c>
      <c r="AU4268" s="3">
        <v>-2.1080000000000001</v>
      </c>
      <c r="AV4268" s="3">
        <v>-1.7529999999999999</v>
      </c>
      <c r="AW4268" s="3">
        <v>-1.75</v>
      </c>
      <c r="AX4268" s="3">
        <v>0.88700000000000001</v>
      </c>
      <c r="AY4268" s="3">
        <v>0.90900000000000003</v>
      </c>
      <c r="AZ4268" s="3">
        <v>0.97499999999999998</v>
      </c>
      <c r="BA4268">
        <v>0.97499999999999998</v>
      </c>
      <c r="BB4268">
        <v>2017</v>
      </c>
    </row>
    <row r="4269" spans="1:54" hidden="1" x14ac:dyDescent="0.2">
      <c r="A4269">
        <v>666</v>
      </c>
      <c r="B4269" t="s">
        <v>466</v>
      </c>
      <c r="C4269" t="s">
        <v>241</v>
      </c>
      <c r="D4269" t="s">
        <v>149</v>
      </c>
      <c r="E4269" t="s">
        <v>240</v>
      </c>
      <c r="F4269" t="s">
        <v>239</v>
      </c>
      <c r="G4269" t="s">
        <v>217</v>
      </c>
      <c r="I4269" t="s">
        <v>238</v>
      </c>
      <c r="J4269" s="3" t="s">
        <v>215</v>
      </c>
      <c r="K4269" s="3" t="s">
        <v>215</v>
      </c>
      <c r="L4269" s="3">
        <v>1.0509999999999999</v>
      </c>
      <c r="M4269" s="3">
        <v>5.2430000000000003</v>
      </c>
      <c r="N4269" s="3">
        <v>7.4729999999999999</v>
      </c>
      <c r="O4269" s="3">
        <v>4.0110000000000001</v>
      </c>
      <c r="P4269" s="3">
        <v>3.4430000000000001</v>
      </c>
      <c r="Q4269" s="3">
        <v>7.9000000000000001E-2</v>
      </c>
      <c r="R4269" s="3">
        <v>0.89600000000000002</v>
      </c>
      <c r="S4269" s="3">
        <v>8.6470000000000002</v>
      </c>
      <c r="T4269" s="3">
        <v>13.093999999999999</v>
      </c>
      <c r="U4269" s="3">
        <v>10.984999999999999</v>
      </c>
      <c r="V4269" s="3">
        <v>6.5019999999999998</v>
      </c>
      <c r="W4269" s="3">
        <v>8.1950000000000003</v>
      </c>
      <c r="X4269" s="3">
        <v>5.5279999999999996</v>
      </c>
      <c r="Y4269" s="3">
        <v>4.0869999999999997</v>
      </c>
      <c r="Z4269" s="3">
        <v>-1.161</v>
      </c>
      <c r="AA4269" s="3">
        <v>-2.3580000000000001</v>
      </c>
      <c r="AB4269" s="3">
        <v>-13.48</v>
      </c>
      <c r="AC4269" s="3">
        <v>-15.29</v>
      </c>
      <c r="AD4269" s="3">
        <v>0.83599999999999997</v>
      </c>
      <c r="AE4269" s="3">
        <v>-1.129</v>
      </c>
      <c r="AF4269" s="3">
        <v>-6.7000000000000004E-2</v>
      </c>
      <c r="AG4269" s="3">
        <v>2.3980000000000001</v>
      </c>
      <c r="AH4269" s="3">
        <v>7.5460000000000003</v>
      </c>
      <c r="AI4269" s="3">
        <v>5.41</v>
      </c>
      <c r="AJ4269" s="3">
        <v>13.811999999999999</v>
      </c>
      <c r="AK4269" s="3">
        <v>11.54</v>
      </c>
      <c r="AL4269" s="3">
        <v>8.298</v>
      </c>
      <c r="AM4269" s="3">
        <v>-2.1989999999999998</v>
      </c>
      <c r="AN4269" s="3">
        <v>-3.3460000000000001</v>
      </c>
      <c r="AO4269" s="3">
        <v>-8.2530000000000001</v>
      </c>
      <c r="AP4269" s="3">
        <v>5.282</v>
      </c>
      <c r="AQ4269" s="3">
        <v>-1.075</v>
      </c>
      <c r="AR4269" s="3">
        <v>0.91800000000000004</v>
      </c>
      <c r="AS4269" s="3">
        <v>-0.157</v>
      </c>
      <c r="AT4269" s="3">
        <v>-6.141</v>
      </c>
      <c r="AU4269" s="3">
        <v>-5.5940000000000003</v>
      </c>
      <c r="AV4269" s="3">
        <v>-4.319</v>
      </c>
      <c r="AW4269" s="3">
        <v>-3.984</v>
      </c>
      <c r="AX4269" s="3">
        <v>1.879</v>
      </c>
      <c r="AY4269" s="3">
        <v>1.7849999999999999</v>
      </c>
      <c r="AZ4269" s="3">
        <v>1.7649999999999999</v>
      </c>
      <c r="BA4269">
        <v>1.649</v>
      </c>
      <c r="BB4269">
        <v>2017</v>
      </c>
    </row>
    <row r="4270" spans="1:54" hidden="1" x14ac:dyDescent="0.2">
      <c r="A4270">
        <v>666</v>
      </c>
      <c r="B4270" t="s">
        <v>466</v>
      </c>
      <c r="C4270" t="s">
        <v>237</v>
      </c>
      <c r="D4270" t="s">
        <v>149</v>
      </c>
      <c r="E4270" t="s">
        <v>235</v>
      </c>
      <c r="F4270" t="s">
        <v>234</v>
      </c>
      <c r="G4270" t="s">
        <v>225</v>
      </c>
      <c r="H4270" t="s">
        <v>222</v>
      </c>
      <c r="I4270" t="s">
        <v>1344</v>
      </c>
      <c r="J4270" s="3" t="s">
        <v>215</v>
      </c>
      <c r="K4270" s="3" t="s">
        <v>215</v>
      </c>
      <c r="L4270" s="3" t="s">
        <v>215</v>
      </c>
      <c r="M4270" s="3" t="s">
        <v>215</v>
      </c>
      <c r="N4270" s="3" t="s">
        <v>215</v>
      </c>
      <c r="O4270" s="3" t="s">
        <v>215</v>
      </c>
      <c r="P4270" s="3" t="s">
        <v>215</v>
      </c>
      <c r="Q4270" s="3" t="s">
        <v>215</v>
      </c>
      <c r="R4270" s="3" t="s">
        <v>215</v>
      </c>
      <c r="S4270" s="3" t="s">
        <v>215</v>
      </c>
      <c r="T4270" s="3" t="s">
        <v>215</v>
      </c>
      <c r="U4270" s="3" t="s">
        <v>215</v>
      </c>
      <c r="V4270" s="3" t="s">
        <v>215</v>
      </c>
      <c r="W4270" s="3" t="s">
        <v>215</v>
      </c>
      <c r="X4270" s="3" t="s">
        <v>215</v>
      </c>
      <c r="Y4270" s="3" t="s">
        <v>215</v>
      </c>
      <c r="Z4270" s="3" t="s">
        <v>215</v>
      </c>
      <c r="AA4270" s="3" t="s">
        <v>215</v>
      </c>
      <c r="AB4270" s="3" t="s">
        <v>215</v>
      </c>
      <c r="AC4270" s="3" t="s">
        <v>215</v>
      </c>
      <c r="AD4270" s="3">
        <v>1.4999999999999999E-2</v>
      </c>
      <c r="AE4270" s="3">
        <v>8.0000000000000002E-3</v>
      </c>
      <c r="AF4270" s="3">
        <v>8.9999999999999993E-3</v>
      </c>
      <c r="AG4270" s="3">
        <v>1.877</v>
      </c>
      <c r="AH4270" s="3">
        <v>1.3440000000000001</v>
      </c>
      <c r="AI4270" s="3">
        <v>1.86</v>
      </c>
      <c r="AJ4270" s="3">
        <v>0.66300000000000003</v>
      </c>
      <c r="AK4270" s="3">
        <v>-0.374</v>
      </c>
      <c r="AL4270" s="3">
        <v>-1.552</v>
      </c>
      <c r="AM4270" s="3">
        <v>-2.3690000000000002</v>
      </c>
      <c r="AN4270" s="3">
        <v>-0.82499999999999996</v>
      </c>
      <c r="AO4270" s="3">
        <v>0.29399999999999998</v>
      </c>
      <c r="AP4270" s="3">
        <v>-1.0329999999999999</v>
      </c>
      <c r="AQ4270" s="3">
        <v>-0.88900000000000001</v>
      </c>
      <c r="AR4270" s="3">
        <v>-1.76</v>
      </c>
      <c r="AS4270" s="3">
        <v>-0.64300000000000002</v>
      </c>
      <c r="AT4270" s="3">
        <v>-0.91200000000000003</v>
      </c>
      <c r="AU4270" s="3">
        <v>-0.35599999999999998</v>
      </c>
      <c r="AV4270" s="3">
        <v>0.48099999999999998</v>
      </c>
      <c r="AW4270" s="3">
        <v>1.018</v>
      </c>
      <c r="AX4270" s="3">
        <v>2.9049999999999998</v>
      </c>
      <c r="AY4270" s="3">
        <v>5.6689999999999996</v>
      </c>
      <c r="AZ4270" s="3">
        <v>7.0640000000000001</v>
      </c>
      <c r="BA4270">
        <v>7.2640000000000002</v>
      </c>
      <c r="BB4270">
        <v>2017</v>
      </c>
    </row>
    <row r="4271" spans="1:54" hidden="1" x14ac:dyDescent="0.2">
      <c r="A4271">
        <v>666</v>
      </c>
      <c r="B4271" t="s">
        <v>466</v>
      </c>
      <c r="C4271" t="s">
        <v>236</v>
      </c>
      <c r="D4271" t="s">
        <v>149</v>
      </c>
      <c r="E4271" t="s">
        <v>235</v>
      </c>
      <c r="F4271" t="s">
        <v>234</v>
      </c>
      <c r="G4271" t="s">
        <v>217</v>
      </c>
      <c r="I4271" t="s">
        <v>354</v>
      </c>
      <c r="J4271" s="3" t="s">
        <v>215</v>
      </c>
      <c r="K4271" s="3" t="s">
        <v>215</v>
      </c>
      <c r="L4271" s="3" t="s">
        <v>215</v>
      </c>
      <c r="M4271" s="3" t="s">
        <v>215</v>
      </c>
      <c r="N4271" s="3" t="s">
        <v>215</v>
      </c>
      <c r="O4271" s="3" t="s">
        <v>215</v>
      </c>
      <c r="P4271" s="3" t="s">
        <v>215</v>
      </c>
      <c r="Q4271" s="3" t="s">
        <v>215</v>
      </c>
      <c r="R4271" s="3" t="s">
        <v>215</v>
      </c>
      <c r="S4271" s="3" t="s">
        <v>215</v>
      </c>
      <c r="T4271" s="3" t="s">
        <v>215</v>
      </c>
      <c r="U4271" s="3" t="s">
        <v>215</v>
      </c>
      <c r="V4271" s="3" t="s">
        <v>215</v>
      </c>
      <c r="W4271" s="3" t="s">
        <v>215</v>
      </c>
      <c r="X4271" s="3" t="s">
        <v>215</v>
      </c>
      <c r="Y4271" s="3" t="s">
        <v>215</v>
      </c>
      <c r="Z4271" s="3" t="s">
        <v>215</v>
      </c>
      <c r="AA4271" s="3" t="s">
        <v>215</v>
      </c>
      <c r="AB4271" s="3" t="s">
        <v>215</v>
      </c>
      <c r="AC4271" s="3" t="s">
        <v>215</v>
      </c>
      <c r="AD4271" s="3">
        <v>0.22800000000000001</v>
      </c>
      <c r="AE4271" s="3">
        <v>0.109</v>
      </c>
      <c r="AF4271" s="3">
        <v>0.109</v>
      </c>
      <c r="AG4271" s="3">
        <v>20.838000000000001</v>
      </c>
      <c r="AH4271" s="3">
        <v>13.449</v>
      </c>
      <c r="AI4271" s="3">
        <v>16.803000000000001</v>
      </c>
      <c r="AJ4271" s="3">
        <v>5.3689999999999998</v>
      </c>
      <c r="AK4271" s="3">
        <v>-2.7749999999999999</v>
      </c>
      <c r="AL4271" s="3">
        <v>-9.984</v>
      </c>
      <c r="AM4271" s="3">
        <v>-14.603</v>
      </c>
      <c r="AN4271" s="3">
        <v>-4.5410000000000004</v>
      </c>
      <c r="AO4271" s="3">
        <v>1.42</v>
      </c>
      <c r="AP4271" s="3">
        <v>-4.5720000000000001</v>
      </c>
      <c r="AQ4271" s="3">
        <v>-3.5019999999999998</v>
      </c>
      <c r="AR4271" s="3">
        <v>-6.0129999999999999</v>
      </c>
      <c r="AS4271" s="3">
        <v>-1.9830000000000001</v>
      </c>
      <c r="AT4271" s="3">
        <v>-2.6579999999999999</v>
      </c>
      <c r="AU4271" s="3">
        <v>-0.94399999999999995</v>
      </c>
      <c r="AV4271" s="3">
        <v>1.1850000000000001</v>
      </c>
      <c r="AW4271" s="3">
        <v>2.3170000000000002</v>
      </c>
      <c r="AX4271" s="3">
        <v>6.1529999999999996</v>
      </c>
      <c r="AY4271" s="3">
        <v>11.132999999999999</v>
      </c>
      <c r="AZ4271" s="3">
        <v>12.789</v>
      </c>
      <c r="BA4271">
        <v>12.291</v>
      </c>
      <c r="BB4271">
        <v>2017</v>
      </c>
    </row>
    <row r="4272" spans="1:54" hidden="1" x14ac:dyDescent="0.2">
      <c r="A4272">
        <v>666</v>
      </c>
      <c r="B4272" t="s">
        <v>466</v>
      </c>
      <c r="C4272" t="s">
        <v>233</v>
      </c>
      <c r="D4272" t="s">
        <v>149</v>
      </c>
      <c r="E4272" t="s">
        <v>231</v>
      </c>
      <c r="F4272" t="s">
        <v>230</v>
      </c>
      <c r="G4272" t="s">
        <v>225</v>
      </c>
      <c r="H4272" t="s">
        <v>222</v>
      </c>
      <c r="I4272" t="s">
        <v>1344</v>
      </c>
      <c r="J4272" s="3" t="s">
        <v>215</v>
      </c>
      <c r="K4272" s="3" t="s">
        <v>215</v>
      </c>
      <c r="L4272" s="3" t="s">
        <v>215</v>
      </c>
      <c r="M4272" s="3" t="s">
        <v>215</v>
      </c>
      <c r="N4272" s="3" t="s">
        <v>215</v>
      </c>
      <c r="O4272" s="3" t="s">
        <v>215</v>
      </c>
      <c r="P4272" s="3" t="s">
        <v>215</v>
      </c>
      <c r="Q4272" s="3" t="s">
        <v>215</v>
      </c>
      <c r="R4272" s="3">
        <v>0.28199999999999997</v>
      </c>
      <c r="S4272" s="3">
        <v>0.37</v>
      </c>
      <c r="T4272" s="3">
        <v>0.311</v>
      </c>
      <c r="U4272" s="3">
        <v>0.249</v>
      </c>
      <c r="V4272" s="3">
        <v>1.613</v>
      </c>
      <c r="W4272" s="3">
        <v>2.0409999999999999</v>
      </c>
      <c r="X4272" s="3">
        <v>2.2000000000000002</v>
      </c>
      <c r="Y4272" s="3">
        <v>2.3690000000000002</v>
      </c>
      <c r="Z4272" s="3">
        <v>3.0310000000000001</v>
      </c>
      <c r="AA4272" s="3">
        <v>3.14</v>
      </c>
      <c r="AB4272" s="3">
        <v>4.1970000000000001</v>
      </c>
      <c r="AC4272" s="3">
        <v>4.7549999999999999</v>
      </c>
      <c r="AD4272" s="3">
        <v>5.6</v>
      </c>
      <c r="AE4272" s="3">
        <v>7.9329999999999998</v>
      </c>
      <c r="AF4272" s="3">
        <v>6.5579999999999998</v>
      </c>
      <c r="AG4272" s="3">
        <v>4.6929999999999996</v>
      </c>
      <c r="AH4272" s="3">
        <v>4.5439999999999996</v>
      </c>
      <c r="AI4272" s="3">
        <v>5.391</v>
      </c>
      <c r="AJ4272" s="3">
        <v>6.3029999999999999</v>
      </c>
      <c r="AK4272" s="3">
        <v>6.8680000000000003</v>
      </c>
      <c r="AL4272" s="3">
        <v>6.9749999999999996</v>
      </c>
      <c r="AM4272" s="3">
        <v>5.7350000000000003</v>
      </c>
      <c r="AN4272" s="3">
        <v>5.7</v>
      </c>
      <c r="AO4272" s="3">
        <v>6.875</v>
      </c>
      <c r="AP4272" s="3">
        <v>7.976</v>
      </c>
      <c r="AQ4272" s="3">
        <v>9.4369999999999994</v>
      </c>
      <c r="AR4272" s="3">
        <v>10.773</v>
      </c>
      <c r="AS4272" s="3">
        <v>13.340999999999999</v>
      </c>
      <c r="AT4272" s="3">
        <v>12.137</v>
      </c>
      <c r="AU4272" s="3">
        <v>13.079000000000001</v>
      </c>
      <c r="AV4272" s="3">
        <v>16.045000000000002</v>
      </c>
      <c r="AW4272" s="3">
        <v>18.335000000000001</v>
      </c>
      <c r="AX4272" s="3">
        <v>20.062999999999999</v>
      </c>
      <c r="AY4272" s="3">
        <v>21.395</v>
      </c>
      <c r="AZ4272" s="3">
        <v>22.765999999999998</v>
      </c>
      <c r="BA4272">
        <v>23.934999999999999</v>
      </c>
      <c r="BB4272">
        <v>2017</v>
      </c>
    </row>
    <row r="4273" spans="1:54" hidden="1" x14ac:dyDescent="0.2">
      <c r="A4273">
        <v>666</v>
      </c>
      <c r="B4273" t="s">
        <v>466</v>
      </c>
      <c r="C4273" t="s">
        <v>232</v>
      </c>
      <c r="D4273" t="s">
        <v>149</v>
      </c>
      <c r="E4273" t="s">
        <v>231</v>
      </c>
      <c r="F4273" t="s">
        <v>230</v>
      </c>
      <c r="G4273" t="s">
        <v>217</v>
      </c>
      <c r="I4273" t="s">
        <v>229</v>
      </c>
      <c r="J4273" s="3" t="s">
        <v>215</v>
      </c>
      <c r="K4273" s="3" t="s">
        <v>215</v>
      </c>
      <c r="L4273" s="3" t="s">
        <v>215</v>
      </c>
      <c r="M4273" s="3" t="s">
        <v>215</v>
      </c>
      <c r="N4273" s="3" t="s">
        <v>215</v>
      </c>
      <c r="O4273" s="3" t="s">
        <v>215</v>
      </c>
      <c r="P4273" s="3" t="s">
        <v>215</v>
      </c>
      <c r="Q4273" s="3" t="s">
        <v>215</v>
      </c>
      <c r="R4273" s="3">
        <v>23.091000000000001</v>
      </c>
      <c r="S4273" s="3">
        <v>25.256</v>
      </c>
      <c r="T4273" s="3">
        <v>17.803999999999998</v>
      </c>
      <c r="U4273" s="3">
        <v>11.784000000000001</v>
      </c>
      <c r="V4273" s="3">
        <v>63.76</v>
      </c>
      <c r="W4273" s="3">
        <v>70.477000000000004</v>
      </c>
      <c r="X4273" s="3">
        <v>66.302999999999997</v>
      </c>
      <c r="Y4273" s="3">
        <v>62.186</v>
      </c>
      <c r="Z4273" s="3">
        <v>70.900999999999996</v>
      </c>
      <c r="AA4273" s="3">
        <v>64.995999999999995</v>
      </c>
      <c r="AB4273" s="3">
        <v>78.599000000000004</v>
      </c>
      <c r="AC4273" s="3">
        <v>82.114999999999995</v>
      </c>
      <c r="AD4273" s="3">
        <v>87.57</v>
      </c>
      <c r="AE4273" s="3">
        <v>107.56100000000001</v>
      </c>
      <c r="AF4273" s="3">
        <v>78.802000000000007</v>
      </c>
      <c r="AG4273" s="3">
        <v>52.091999999999999</v>
      </c>
      <c r="AH4273" s="3">
        <v>45.453000000000003</v>
      </c>
      <c r="AI4273" s="3">
        <v>48.69</v>
      </c>
      <c r="AJ4273" s="3">
        <v>51.036000000000001</v>
      </c>
      <c r="AK4273" s="3">
        <v>50.935000000000002</v>
      </c>
      <c r="AL4273" s="3">
        <v>44.872</v>
      </c>
      <c r="AM4273" s="3">
        <v>35.347999999999999</v>
      </c>
      <c r="AN4273" s="3">
        <v>31.385999999999999</v>
      </c>
      <c r="AO4273" s="3">
        <v>33.241</v>
      </c>
      <c r="AP4273" s="3">
        <v>35.305999999999997</v>
      </c>
      <c r="AQ4273" s="3">
        <v>37.174999999999997</v>
      </c>
      <c r="AR4273" s="3">
        <v>36.801000000000002</v>
      </c>
      <c r="AS4273" s="3">
        <v>41.17</v>
      </c>
      <c r="AT4273" s="3">
        <v>35.359000000000002</v>
      </c>
      <c r="AU4273" s="3">
        <v>34.703000000000003</v>
      </c>
      <c r="AV4273" s="3">
        <v>39.527000000000001</v>
      </c>
      <c r="AW4273" s="3">
        <v>41.738999999999997</v>
      </c>
      <c r="AX4273" s="3">
        <v>42.488999999999997</v>
      </c>
      <c r="AY4273" s="3">
        <v>42.014000000000003</v>
      </c>
      <c r="AZ4273" s="3">
        <v>41.213000000000001</v>
      </c>
      <c r="BA4273">
        <v>40.499000000000002</v>
      </c>
      <c r="BB4273">
        <v>2017</v>
      </c>
    </row>
    <row r="4274" spans="1:54" hidden="1" x14ac:dyDescent="0.2">
      <c r="A4274">
        <v>666</v>
      </c>
      <c r="B4274" t="s">
        <v>466</v>
      </c>
      <c r="C4274" t="s">
        <v>228</v>
      </c>
      <c r="D4274" t="s">
        <v>149</v>
      </c>
      <c r="E4274" t="s">
        <v>227</v>
      </c>
      <c r="F4274" t="s">
        <v>226</v>
      </c>
      <c r="G4274" t="s">
        <v>225</v>
      </c>
      <c r="H4274" t="s">
        <v>222</v>
      </c>
      <c r="I4274" t="s">
        <v>1344</v>
      </c>
      <c r="J4274" s="3">
        <v>0.37</v>
      </c>
      <c r="K4274" s="3">
        <v>0.42</v>
      </c>
      <c r="L4274" s="3">
        <v>0.435</v>
      </c>
      <c r="M4274" s="3">
        <v>0.49099999999999999</v>
      </c>
      <c r="N4274" s="3">
        <v>0.56799999999999995</v>
      </c>
      <c r="O4274" s="3">
        <v>0.69199999999999995</v>
      </c>
      <c r="P4274" s="3">
        <v>0.82299999999999995</v>
      </c>
      <c r="Q4274" s="3">
        <v>0.96399999999999997</v>
      </c>
      <c r="R4274" s="3">
        <v>1.2230000000000001</v>
      </c>
      <c r="S4274" s="3">
        <v>1.466</v>
      </c>
      <c r="T4274" s="3">
        <v>1.7450000000000001</v>
      </c>
      <c r="U4274" s="3">
        <v>2.113</v>
      </c>
      <c r="V4274" s="3">
        <v>2.5299999999999998</v>
      </c>
      <c r="W4274" s="3">
        <v>2.8959999999999999</v>
      </c>
      <c r="X4274" s="3">
        <v>3.3180000000000001</v>
      </c>
      <c r="Y4274" s="3">
        <v>3.81</v>
      </c>
      <c r="Z4274" s="3">
        <v>4.2750000000000004</v>
      </c>
      <c r="AA4274" s="3">
        <v>4.8310000000000004</v>
      </c>
      <c r="AB4274" s="3">
        <v>5.34</v>
      </c>
      <c r="AC4274" s="3">
        <v>5.79</v>
      </c>
      <c r="AD4274" s="3">
        <v>6.3949999999999996</v>
      </c>
      <c r="AE4274" s="3">
        <v>7.3760000000000003</v>
      </c>
      <c r="AF4274" s="3">
        <v>8.3230000000000004</v>
      </c>
      <c r="AG4274" s="3">
        <v>9.0090000000000003</v>
      </c>
      <c r="AH4274" s="3">
        <v>9.9960000000000004</v>
      </c>
      <c r="AI4274" s="3">
        <v>11.071</v>
      </c>
      <c r="AJ4274" s="3">
        <v>12.349</v>
      </c>
      <c r="AK4274" s="3">
        <v>13.484999999999999</v>
      </c>
      <c r="AL4274" s="3">
        <v>15.544</v>
      </c>
      <c r="AM4274" s="3">
        <v>16.225999999999999</v>
      </c>
      <c r="AN4274" s="3">
        <v>18.161999999999999</v>
      </c>
      <c r="AO4274" s="3">
        <v>20.681000000000001</v>
      </c>
      <c r="AP4274" s="3">
        <v>22.59</v>
      </c>
      <c r="AQ4274" s="3">
        <v>25.385000000000002</v>
      </c>
      <c r="AR4274" s="3">
        <v>29.274000000000001</v>
      </c>
      <c r="AS4274" s="3">
        <v>32.405000000000001</v>
      </c>
      <c r="AT4274" s="3">
        <v>34.325000000000003</v>
      </c>
      <c r="AU4274" s="3">
        <v>37.686999999999998</v>
      </c>
      <c r="AV4274" s="3">
        <v>40.591000000000001</v>
      </c>
      <c r="AW4274" s="3">
        <v>43.929000000000002</v>
      </c>
      <c r="AX4274" s="3">
        <v>47.218000000000004</v>
      </c>
      <c r="AY4274" s="3">
        <v>50.923000000000002</v>
      </c>
      <c r="AZ4274" s="3">
        <v>55.24</v>
      </c>
      <c r="BA4274">
        <v>59.1</v>
      </c>
      <c r="BB4274">
        <v>2017</v>
      </c>
    </row>
    <row r="4275" spans="1:54" hidden="1" x14ac:dyDescent="0.2">
      <c r="A4275">
        <v>666</v>
      </c>
      <c r="B4275" t="s">
        <v>466</v>
      </c>
      <c r="C4275" t="s">
        <v>224</v>
      </c>
      <c r="D4275" t="s">
        <v>149</v>
      </c>
      <c r="E4275" t="s">
        <v>219</v>
      </c>
      <c r="F4275" t="s">
        <v>218</v>
      </c>
      <c r="G4275" t="s">
        <v>223</v>
      </c>
      <c r="H4275" t="s">
        <v>222</v>
      </c>
      <c r="I4275" t="s">
        <v>1345</v>
      </c>
      <c r="J4275" s="3">
        <v>-3.9E-2</v>
      </c>
      <c r="K4275" s="3">
        <v>-5.1999999999999998E-2</v>
      </c>
      <c r="L4275" s="3">
        <v>0.13300000000000001</v>
      </c>
      <c r="M4275" s="3">
        <v>0.17</v>
      </c>
      <c r="N4275" s="3">
        <v>0.17399999999999999</v>
      </c>
      <c r="O4275" s="3">
        <v>0.14699999999999999</v>
      </c>
      <c r="P4275" s="3">
        <v>0.16200000000000001</v>
      </c>
      <c r="Q4275" s="3">
        <v>0.218</v>
      </c>
      <c r="R4275" s="3">
        <v>8.2000000000000003E-2</v>
      </c>
      <c r="S4275" s="3">
        <v>8.6999999999999994E-2</v>
      </c>
      <c r="T4275" s="3">
        <v>0.183</v>
      </c>
      <c r="U4275" s="3">
        <v>-0.23699999999999999</v>
      </c>
      <c r="V4275" s="3">
        <v>-0.16700000000000001</v>
      </c>
      <c r="W4275" s="3">
        <v>-7.9000000000000001E-2</v>
      </c>
      <c r="X4275" s="3">
        <v>-6.7000000000000004E-2</v>
      </c>
      <c r="Y4275" s="3">
        <v>-0.19500000000000001</v>
      </c>
      <c r="Z4275" s="3">
        <v>-0.253</v>
      </c>
      <c r="AA4275" s="3">
        <v>-0.312</v>
      </c>
      <c r="AB4275" s="3">
        <v>-0.183</v>
      </c>
      <c r="AC4275" s="3">
        <v>-0.24399999999999999</v>
      </c>
      <c r="AD4275" s="3">
        <v>-4.2999999999999997E-2</v>
      </c>
      <c r="AE4275" s="3">
        <v>3.9E-2</v>
      </c>
      <c r="AF4275" s="3">
        <v>5.6000000000000001E-2</v>
      </c>
      <c r="AG4275" s="3">
        <v>2.7E-2</v>
      </c>
      <c r="AH4275" s="3">
        <v>0.156</v>
      </c>
      <c r="AI4275" s="3">
        <v>0.152</v>
      </c>
      <c r="AJ4275" s="3">
        <v>0.30599999999999999</v>
      </c>
      <c r="AK4275" s="3">
        <v>0.35799999999999998</v>
      </c>
      <c r="AL4275" s="3">
        <v>0.314</v>
      </c>
      <c r="AM4275" s="3">
        <v>3.3000000000000002E-2</v>
      </c>
      <c r="AN4275" s="3">
        <v>-0.224</v>
      </c>
      <c r="AO4275" s="3">
        <v>-0.373</v>
      </c>
      <c r="AP4275" s="3">
        <v>-0.222</v>
      </c>
      <c r="AQ4275" s="3">
        <v>-0.13800000000000001</v>
      </c>
      <c r="AR4275" s="3">
        <v>-0.13100000000000001</v>
      </c>
      <c r="AS4275" s="3">
        <v>-0.105</v>
      </c>
      <c r="AT4275" s="3">
        <v>-0.182</v>
      </c>
      <c r="AU4275" s="3">
        <v>-0.191</v>
      </c>
      <c r="AV4275" s="3">
        <v>-0.35499999999999998</v>
      </c>
      <c r="AW4275" s="3">
        <v>-0.372</v>
      </c>
      <c r="AX4275" s="3">
        <v>-0.14699999999999999</v>
      </c>
      <c r="AY4275" s="3">
        <v>-0.23499999999999999</v>
      </c>
      <c r="AZ4275" s="3">
        <v>-0.38900000000000001</v>
      </c>
      <c r="BA4275">
        <v>-0.49199999999999999</v>
      </c>
      <c r="BB4275">
        <v>2017</v>
      </c>
    </row>
    <row r="4276" spans="1:54" hidden="1" x14ac:dyDescent="0.2">
      <c r="A4276">
        <v>666</v>
      </c>
      <c r="B4276" t="s">
        <v>466</v>
      </c>
      <c r="C4276" t="s">
        <v>220</v>
      </c>
      <c r="D4276" t="s">
        <v>149</v>
      </c>
      <c r="E4276" t="s">
        <v>219</v>
      </c>
      <c r="F4276" t="s">
        <v>218</v>
      </c>
      <c r="G4276" t="s">
        <v>217</v>
      </c>
      <c r="I4276" t="s">
        <v>216</v>
      </c>
      <c r="J4276" s="3">
        <v>-8.2289999999999992</v>
      </c>
      <c r="K4276" s="3">
        <v>-10.973000000000001</v>
      </c>
      <c r="L4276" s="3">
        <v>33.508000000000003</v>
      </c>
      <c r="M4276" s="3">
        <v>39.073</v>
      </c>
      <c r="N4276" s="3">
        <v>44.527999999999999</v>
      </c>
      <c r="O4276" s="3">
        <v>47.247999999999998</v>
      </c>
      <c r="P4276" s="3">
        <v>45.087000000000003</v>
      </c>
      <c r="Q4276" s="3">
        <v>46.475999999999999</v>
      </c>
      <c r="R4276" s="3">
        <v>15.500999999999999</v>
      </c>
      <c r="S4276" s="3">
        <v>15.677</v>
      </c>
      <c r="T4276" s="3">
        <v>27.495000000000001</v>
      </c>
      <c r="U4276" s="3">
        <v>-31.407</v>
      </c>
      <c r="V4276" s="3">
        <v>-19</v>
      </c>
      <c r="W4276" s="3">
        <v>-9.0519999999999996</v>
      </c>
      <c r="X4276" s="3">
        <v>-7.2859999999999996</v>
      </c>
      <c r="Y4276" s="3">
        <v>-18.78</v>
      </c>
      <c r="Z4276" s="3">
        <v>-25.734999999999999</v>
      </c>
      <c r="AA4276" s="3">
        <v>-30.161999999999999</v>
      </c>
      <c r="AB4276" s="3">
        <v>-19.209</v>
      </c>
      <c r="AC4276" s="3">
        <v>-26.006</v>
      </c>
      <c r="AD4276" s="3">
        <v>-4.6959999999999997</v>
      </c>
      <c r="AE4276" s="3">
        <v>5.2</v>
      </c>
      <c r="AF4276" s="3">
        <v>6.7859999999999996</v>
      </c>
      <c r="AG4276" s="3">
        <v>2.2949999999999999</v>
      </c>
      <c r="AH4276" s="3">
        <v>10.468999999999999</v>
      </c>
      <c r="AI4276" s="3">
        <v>9.5340000000000007</v>
      </c>
      <c r="AJ4276" s="3">
        <v>18.696000000000002</v>
      </c>
      <c r="AK4276" s="3">
        <v>18.93</v>
      </c>
      <c r="AL4276" s="3">
        <v>17.911999999999999</v>
      </c>
      <c r="AM4276" s="3">
        <v>1.6060000000000001</v>
      </c>
      <c r="AN4276" s="3">
        <v>-8.8729999999999993</v>
      </c>
      <c r="AO4276" s="3">
        <v>-13.436999999999999</v>
      </c>
      <c r="AP4276" s="3">
        <v>-8.3569999999999993</v>
      </c>
      <c r="AQ4276" s="3">
        <v>-5.5220000000000002</v>
      </c>
      <c r="AR4276" s="3">
        <v>-4.9420000000000002</v>
      </c>
      <c r="AS4276" s="3">
        <v>-4.4610000000000003</v>
      </c>
      <c r="AT4276" s="3">
        <v>-7.4390000000000001</v>
      </c>
      <c r="AU4276" s="3">
        <v>-6.9039999999999999</v>
      </c>
      <c r="AV4276" s="3">
        <v>-12.154999999999999</v>
      </c>
      <c r="AW4276" s="3">
        <v>-12.135999999999999</v>
      </c>
      <c r="AX4276" s="3">
        <v>-4.6310000000000002</v>
      </c>
      <c r="AY4276" s="3">
        <v>-7.0880000000000001</v>
      </c>
      <c r="AZ4276" s="3">
        <v>-11.242000000000001</v>
      </c>
      <c r="BA4276">
        <v>-13.772</v>
      </c>
      <c r="BB4276">
        <v>2016</v>
      </c>
    </row>
    <row r="4277" spans="1:54" x14ac:dyDescent="0.2">
      <c r="A4277">
        <v>668</v>
      </c>
      <c r="B4277" t="s">
        <v>465</v>
      </c>
      <c r="C4277" t="s">
        <v>352</v>
      </c>
      <c r="D4277" t="s">
        <v>94</v>
      </c>
      <c r="E4277" t="s">
        <v>349</v>
      </c>
      <c r="F4277" t="s">
        <v>351</v>
      </c>
      <c r="G4277" t="s">
        <v>225</v>
      </c>
      <c r="H4277" t="s">
        <v>222</v>
      </c>
      <c r="I4277" t="s">
        <v>1346</v>
      </c>
      <c r="J4277" s="3" t="s">
        <v>215</v>
      </c>
      <c r="K4277" s="3" t="s">
        <v>215</v>
      </c>
      <c r="L4277" s="3" t="s">
        <v>215</v>
      </c>
      <c r="M4277" s="3" t="s">
        <v>215</v>
      </c>
      <c r="N4277" s="3" t="s">
        <v>215</v>
      </c>
      <c r="O4277" s="3" t="s">
        <v>215</v>
      </c>
      <c r="P4277" s="3" t="s">
        <v>215</v>
      </c>
      <c r="Q4277" s="3" t="s">
        <v>215</v>
      </c>
      <c r="R4277" s="3" t="s">
        <v>215</v>
      </c>
      <c r="S4277" s="3" t="s">
        <v>215</v>
      </c>
      <c r="T4277" s="3" t="s">
        <v>215</v>
      </c>
      <c r="U4277" s="3" t="s">
        <v>215</v>
      </c>
      <c r="V4277" s="3" t="s">
        <v>215</v>
      </c>
      <c r="W4277" s="3" t="s">
        <v>215</v>
      </c>
      <c r="X4277" s="3" t="s">
        <v>215</v>
      </c>
      <c r="Y4277" s="3" t="s">
        <v>215</v>
      </c>
      <c r="Z4277" s="3" t="s">
        <v>215</v>
      </c>
      <c r="AA4277" s="3" t="s">
        <v>215</v>
      </c>
      <c r="AB4277" s="3" t="s">
        <v>215</v>
      </c>
      <c r="AC4277" s="3" t="s">
        <v>215</v>
      </c>
      <c r="AD4277" s="3">
        <v>0.9</v>
      </c>
      <c r="AE4277" s="3">
        <v>0.92500000000000004</v>
      </c>
      <c r="AF4277" s="3">
        <v>0.96599999999999997</v>
      </c>
      <c r="AG4277" s="3">
        <v>0.68600000000000005</v>
      </c>
      <c r="AH4277" s="3">
        <v>0.71299999999999997</v>
      </c>
      <c r="AI4277" s="3">
        <v>0.755</v>
      </c>
      <c r="AJ4277" s="3">
        <v>0.81899999999999995</v>
      </c>
      <c r="AK4277" s="3">
        <v>0.92600000000000005</v>
      </c>
      <c r="AL4277" s="3">
        <v>0.98299999999999998</v>
      </c>
      <c r="AM4277" s="3">
        <v>1.034</v>
      </c>
      <c r="AN4277" s="3">
        <v>1.1000000000000001</v>
      </c>
      <c r="AO4277" s="3">
        <v>1.1839999999999999</v>
      </c>
      <c r="AP4277" s="3">
        <v>1.284</v>
      </c>
      <c r="AQ4277" s="3">
        <v>1.3979999999999999</v>
      </c>
      <c r="AR4277" s="3">
        <v>1.407</v>
      </c>
      <c r="AS4277" s="3">
        <v>1.407</v>
      </c>
      <c r="AT4277" s="3">
        <v>1.3839999999999999</v>
      </c>
      <c r="AU4277" s="3">
        <v>1.419</v>
      </c>
      <c r="AV4277" s="3">
        <v>1.4650000000000001</v>
      </c>
      <c r="AW4277" s="3">
        <v>1.534</v>
      </c>
      <c r="AX4277" s="3">
        <v>1.607</v>
      </c>
      <c r="AY4277" s="3">
        <v>1.6919999999999999</v>
      </c>
      <c r="AZ4277" s="3">
        <v>1.78</v>
      </c>
      <c r="BA4277">
        <v>1.8740000000000001</v>
      </c>
      <c r="BB4277">
        <v>2016</v>
      </c>
    </row>
    <row r="4278" spans="1:54" hidden="1" x14ac:dyDescent="0.2">
      <c r="A4278">
        <v>668</v>
      </c>
      <c r="B4278" t="s">
        <v>465</v>
      </c>
      <c r="C4278" t="s">
        <v>350</v>
      </c>
      <c r="D4278" t="s">
        <v>94</v>
      </c>
      <c r="E4278" t="s">
        <v>349</v>
      </c>
      <c r="F4278" t="s">
        <v>348</v>
      </c>
      <c r="G4278" t="s">
        <v>275</v>
      </c>
      <c r="I4278" t="s">
        <v>347</v>
      </c>
      <c r="J4278" s="3" t="s">
        <v>215</v>
      </c>
      <c r="K4278" s="3" t="s">
        <v>215</v>
      </c>
      <c r="L4278" s="3" t="s">
        <v>215</v>
      </c>
      <c r="M4278" s="3" t="s">
        <v>215</v>
      </c>
      <c r="N4278" s="3" t="s">
        <v>215</v>
      </c>
      <c r="O4278" s="3" t="s">
        <v>215</v>
      </c>
      <c r="P4278" s="3" t="s">
        <v>215</v>
      </c>
      <c r="Q4278" s="3" t="s">
        <v>215</v>
      </c>
      <c r="R4278" s="3" t="s">
        <v>215</v>
      </c>
      <c r="S4278" s="3" t="s">
        <v>215</v>
      </c>
      <c r="T4278" s="3" t="s">
        <v>215</v>
      </c>
      <c r="U4278" s="3" t="s">
        <v>215</v>
      </c>
      <c r="V4278" s="3" t="s">
        <v>215</v>
      </c>
      <c r="W4278" s="3" t="s">
        <v>215</v>
      </c>
      <c r="X4278" s="3" t="s">
        <v>215</v>
      </c>
      <c r="Y4278" s="3" t="s">
        <v>215</v>
      </c>
      <c r="Z4278" s="3" t="s">
        <v>215</v>
      </c>
      <c r="AA4278" s="3" t="s">
        <v>215</v>
      </c>
      <c r="AB4278" s="3" t="s">
        <v>215</v>
      </c>
      <c r="AC4278" s="3" t="s">
        <v>215</v>
      </c>
      <c r="AD4278" s="3" t="s">
        <v>215</v>
      </c>
      <c r="AE4278" s="3">
        <v>2.758</v>
      </c>
      <c r="AF4278" s="3">
        <v>4.431</v>
      </c>
      <c r="AG4278" s="3">
        <v>-28.974</v>
      </c>
      <c r="AH4278" s="3">
        <v>3.9710000000000001</v>
      </c>
      <c r="AI4278" s="3">
        <v>5.8559999999999999</v>
      </c>
      <c r="AJ4278" s="3">
        <v>8.48</v>
      </c>
      <c r="AK4278" s="3">
        <v>13.103</v>
      </c>
      <c r="AL4278" s="3">
        <v>6.1050000000000004</v>
      </c>
      <c r="AM4278" s="3">
        <v>5.1920000000000002</v>
      </c>
      <c r="AN4278" s="3">
        <v>6.351</v>
      </c>
      <c r="AO4278" s="3">
        <v>7.7</v>
      </c>
      <c r="AP4278" s="3">
        <v>8.42</v>
      </c>
      <c r="AQ4278" s="3">
        <v>8.8360000000000003</v>
      </c>
      <c r="AR4278" s="3">
        <v>0.69499999999999995</v>
      </c>
      <c r="AS4278" s="3">
        <v>7.0000000000000001E-3</v>
      </c>
      <c r="AT4278" s="3">
        <v>-1.63</v>
      </c>
      <c r="AU4278" s="3">
        <v>2.4689999999999999</v>
      </c>
      <c r="AV4278" s="3">
        <v>3.24</v>
      </c>
      <c r="AW4278" s="3">
        <v>4.72</v>
      </c>
      <c r="AX4278" s="3">
        <v>4.7969999999999997</v>
      </c>
      <c r="AY4278" s="3">
        <v>5.274</v>
      </c>
      <c r="AZ4278" s="3">
        <v>5.1769999999999996</v>
      </c>
      <c r="BA4278">
        <v>5.319</v>
      </c>
      <c r="BB4278">
        <v>2016</v>
      </c>
    </row>
    <row r="4279" spans="1:54" hidden="1" x14ac:dyDescent="0.2">
      <c r="A4279">
        <v>668</v>
      </c>
      <c r="B4279" t="s">
        <v>465</v>
      </c>
      <c r="C4279" t="s">
        <v>346</v>
      </c>
      <c r="D4279" t="s">
        <v>94</v>
      </c>
      <c r="E4279" t="s">
        <v>342</v>
      </c>
      <c r="F4279" t="s">
        <v>345</v>
      </c>
      <c r="G4279" t="s">
        <v>225</v>
      </c>
      <c r="H4279" t="s">
        <v>222</v>
      </c>
      <c r="I4279" t="s">
        <v>1346</v>
      </c>
      <c r="J4279" s="3" t="s">
        <v>215</v>
      </c>
      <c r="K4279" s="3" t="s">
        <v>215</v>
      </c>
      <c r="L4279" s="3" t="s">
        <v>215</v>
      </c>
      <c r="M4279" s="3" t="s">
        <v>215</v>
      </c>
      <c r="N4279" s="3" t="s">
        <v>215</v>
      </c>
      <c r="O4279" s="3" t="s">
        <v>215</v>
      </c>
      <c r="P4279" s="3" t="s">
        <v>215</v>
      </c>
      <c r="Q4279" s="3" t="s">
        <v>215</v>
      </c>
      <c r="R4279" s="3" t="s">
        <v>215</v>
      </c>
      <c r="S4279" s="3" t="s">
        <v>215</v>
      </c>
      <c r="T4279" s="3" t="s">
        <v>215</v>
      </c>
      <c r="U4279" s="3" t="s">
        <v>215</v>
      </c>
      <c r="V4279" s="3" t="s">
        <v>215</v>
      </c>
      <c r="W4279" s="3" t="s">
        <v>215</v>
      </c>
      <c r="X4279" s="3" t="s">
        <v>215</v>
      </c>
      <c r="Y4279" s="3" t="s">
        <v>215</v>
      </c>
      <c r="Z4279" s="3" t="s">
        <v>215</v>
      </c>
      <c r="AA4279" s="3" t="s">
        <v>215</v>
      </c>
      <c r="AB4279" s="3" t="s">
        <v>215</v>
      </c>
      <c r="AC4279" s="3" t="s">
        <v>215</v>
      </c>
      <c r="AD4279" s="3">
        <v>0.874</v>
      </c>
      <c r="AE4279" s="3">
        <v>0.90600000000000003</v>
      </c>
      <c r="AF4279" s="3">
        <v>0.92700000000000005</v>
      </c>
      <c r="AG4279" s="3">
        <v>0.748</v>
      </c>
      <c r="AH4279" s="3">
        <v>0.89700000000000002</v>
      </c>
      <c r="AI4279" s="3">
        <v>0.94899999999999995</v>
      </c>
      <c r="AJ4279" s="3">
        <v>1.119</v>
      </c>
      <c r="AK4279" s="3">
        <v>1.373</v>
      </c>
      <c r="AL4279" s="3">
        <v>1.726</v>
      </c>
      <c r="AM4279" s="3">
        <v>1.768</v>
      </c>
      <c r="AN4279" s="3">
        <v>1.998</v>
      </c>
      <c r="AO4279" s="3">
        <v>2.3980000000000001</v>
      </c>
      <c r="AP4279" s="3">
        <v>2.7210000000000001</v>
      </c>
      <c r="AQ4279" s="3">
        <v>3.0670000000000002</v>
      </c>
      <c r="AR4279" s="3">
        <v>3.1440000000000001</v>
      </c>
      <c r="AS4279" s="3">
        <v>3.177</v>
      </c>
      <c r="AT4279" s="3">
        <v>3.278</v>
      </c>
      <c r="AU4279" s="3">
        <v>3.2850000000000001</v>
      </c>
      <c r="AV4279" s="3">
        <v>3.3319999999999999</v>
      </c>
      <c r="AW4279" s="3">
        <v>3.5339999999999998</v>
      </c>
      <c r="AX4279" s="3">
        <v>3.8029999999999999</v>
      </c>
      <c r="AY4279" s="3">
        <v>4.0350000000000001</v>
      </c>
      <c r="AZ4279" s="3">
        <v>4.4169999999999998</v>
      </c>
      <c r="BA4279">
        <v>4.7779999999999996</v>
      </c>
      <c r="BB4279">
        <v>2016</v>
      </c>
    </row>
    <row r="4280" spans="1:54" hidden="1" x14ac:dyDescent="0.2">
      <c r="A4280">
        <v>668</v>
      </c>
      <c r="B4280" t="s">
        <v>465</v>
      </c>
      <c r="C4280" t="s">
        <v>344</v>
      </c>
      <c r="D4280" t="s">
        <v>94</v>
      </c>
      <c r="E4280" t="s">
        <v>342</v>
      </c>
      <c r="F4280" t="s">
        <v>343</v>
      </c>
      <c r="G4280" t="s">
        <v>223</v>
      </c>
      <c r="H4280" t="s">
        <v>222</v>
      </c>
      <c r="I4280" t="s">
        <v>310</v>
      </c>
      <c r="J4280" s="3" t="s">
        <v>215</v>
      </c>
      <c r="K4280" s="3" t="s">
        <v>215</v>
      </c>
      <c r="L4280" s="3" t="s">
        <v>215</v>
      </c>
      <c r="M4280" s="3" t="s">
        <v>215</v>
      </c>
      <c r="N4280" s="3" t="s">
        <v>215</v>
      </c>
      <c r="O4280" s="3" t="s">
        <v>215</v>
      </c>
      <c r="P4280" s="3" t="s">
        <v>215</v>
      </c>
      <c r="Q4280" s="3" t="s">
        <v>215</v>
      </c>
      <c r="R4280" s="3" t="s">
        <v>215</v>
      </c>
      <c r="S4280" s="3" t="s">
        <v>215</v>
      </c>
      <c r="T4280" s="3" t="s">
        <v>215</v>
      </c>
      <c r="U4280" s="3" t="s">
        <v>215</v>
      </c>
      <c r="V4280" s="3" t="s">
        <v>215</v>
      </c>
      <c r="W4280" s="3" t="s">
        <v>215</v>
      </c>
      <c r="X4280" s="3" t="s">
        <v>215</v>
      </c>
      <c r="Y4280" s="3" t="s">
        <v>215</v>
      </c>
      <c r="Z4280" s="3" t="s">
        <v>215</v>
      </c>
      <c r="AA4280" s="3" t="s">
        <v>215</v>
      </c>
      <c r="AB4280" s="3" t="s">
        <v>215</v>
      </c>
      <c r="AC4280" s="3" t="s">
        <v>215</v>
      </c>
      <c r="AD4280" s="3">
        <v>0.874</v>
      </c>
      <c r="AE4280" s="3">
        <v>0.90600000000000003</v>
      </c>
      <c r="AF4280" s="3">
        <v>0.92700000000000005</v>
      </c>
      <c r="AG4280" s="3">
        <v>0.748</v>
      </c>
      <c r="AH4280" s="3">
        <v>0.89700000000000002</v>
      </c>
      <c r="AI4280" s="3">
        <v>0.94899999999999995</v>
      </c>
      <c r="AJ4280" s="3">
        <v>1.119</v>
      </c>
      <c r="AK4280" s="3">
        <v>1.373</v>
      </c>
      <c r="AL4280" s="3">
        <v>1.726</v>
      </c>
      <c r="AM4280" s="3">
        <v>1.768</v>
      </c>
      <c r="AN4280" s="3">
        <v>1.998</v>
      </c>
      <c r="AO4280" s="3">
        <v>2.3980000000000001</v>
      </c>
      <c r="AP4280" s="3">
        <v>2.7210000000000001</v>
      </c>
      <c r="AQ4280" s="3">
        <v>3.0670000000000002</v>
      </c>
      <c r="AR4280" s="3">
        <v>3.1440000000000001</v>
      </c>
      <c r="AS4280" s="3">
        <v>3.177</v>
      </c>
      <c r="AT4280" s="3">
        <v>3.278</v>
      </c>
      <c r="AU4280" s="3">
        <v>3.2850000000000001</v>
      </c>
      <c r="AV4280" s="3">
        <v>3.3319999999999999</v>
      </c>
      <c r="AW4280" s="3">
        <v>3.5339999999999998</v>
      </c>
      <c r="AX4280" s="3">
        <v>3.8029999999999999</v>
      </c>
      <c r="AY4280" s="3">
        <v>4.0350000000000001</v>
      </c>
      <c r="AZ4280" s="3">
        <v>4.4169999999999998</v>
      </c>
      <c r="BA4280">
        <v>4.7779999999999996</v>
      </c>
      <c r="BB4280">
        <v>2016</v>
      </c>
    </row>
    <row r="4281" spans="1:54" hidden="1" x14ac:dyDescent="0.2">
      <c r="A4281">
        <v>668</v>
      </c>
      <c r="B4281" t="s">
        <v>465</v>
      </c>
      <c r="C4281" t="s">
        <v>213</v>
      </c>
      <c r="D4281" t="s">
        <v>94</v>
      </c>
      <c r="E4281" t="s">
        <v>342</v>
      </c>
      <c r="F4281" s="3" t="s">
        <v>341</v>
      </c>
      <c r="G4281" t="s">
        <v>323</v>
      </c>
      <c r="H4281" t="s">
        <v>222</v>
      </c>
      <c r="I4281" t="s">
        <v>310</v>
      </c>
      <c r="J4281" t="s">
        <v>215</v>
      </c>
      <c r="K4281" t="s">
        <v>215</v>
      </c>
      <c r="L4281" t="s">
        <v>215</v>
      </c>
      <c r="M4281" t="s">
        <v>215</v>
      </c>
      <c r="N4281" t="s">
        <v>215</v>
      </c>
      <c r="O4281" t="s">
        <v>215</v>
      </c>
      <c r="P4281" t="s">
        <v>215</v>
      </c>
      <c r="Q4281" t="s">
        <v>215</v>
      </c>
      <c r="R4281" t="s">
        <v>215</v>
      </c>
      <c r="S4281" t="s">
        <v>215</v>
      </c>
      <c r="T4281" t="s">
        <v>215</v>
      </c>
      <c r="U4281" t="s">
        <v>215</v>
      </c>
      <c r="V4281" t="s">
        <v>215</v>
      </c>
      <c r="W4281" t="s">
        <v>215</v>
      </c>
      <c r="X4281" t="s">
        <v>215</v>
      </c>
      <c r="Y4281" t="s">
        <v>215</v>
      </c>
      <c r="Z4281" t="s">
        <v>215</v>
      </c>
      <c r="AA4281" t="s">
        <v>215</v>
      </c>
      <c r="AB4281" t="s">
        <v>215</v>
      </c>
      <c r="AC4281" t="s">
        <v>215</v>
      </c>
      <c r="AD4281">
        <v>2.794</v>
      </c>
      <c r="AE4281">
        <v>2.9359999999999999</v>
      </c>
      <c r="AF4281">
        <v>3.1139999999999999</v>
      </c>
      <c r="AG4281">
        <v>2.2559999999999998</v>
      </c>
      <c r="AH4281">
        <v>2.41</v>
      </c>
      <c r="AI4281">
        <v>2.633</v>
      </c>
      <c r="AJ4281">
        <v>2.944</v>
      </c>
      <c r="AK4281">
        <v>3.4180000000000001</v>
      </c>
      <c r="AL4281">
        <v>3.698</v>
      </c>
      <c r="AM4281">
        <v>3.92</v>
      </c>
      <c r="AN4281">
        <v>4.2190000000000003</v>
      </c>
      <c r="AO4281">
        <v>4.6379999999999999</v>
      </c>
      <c r="AP4281">
        <v>5.1210000000000004</v>
      </c>
      <c r="AQ4281">
        <v>5.6639999999999997</v>
      </c>
      <c r="AR4281">
        <v>5.806</v>
      </c>
      <c r="AS4281">
        <v>5.8689999999999998</v>
      </c>
      <c r="AT4281">
        <v>5.8470000000000004</v>
      </c>
      <c r="AU4281">
        <v>6.0990000000000002</v>
      </c>
      <c r="AV4281">
        <v>6.44</v>
      </c>
      <c r="AW4281">
        <v>6.89</v>
      </c>
      <c r="AX4281">
        <v>7.3620000000000001</v>
      </c>
      <c r="AY4281">
        <v>7.8979999999999997</v>
      </c>
      <c r="AZ4281">
        <v>8.4499999999999993</v>
      </c>
      <c r="BA4281">
        <v>9.0540000000000003</v>
      </c>
      <c r="BB4281">
        <v>2016</v>
      </c>
    </row>
    <row r="4282" spans="1:54" hidden="1" x14ac:dyDescent="0.2">
      <c r="A4282">
        <v>668</v>
      </c>
      <c r="B4282" t="s">
        <v>465</v>
      </c>
      <c r="C4282" t="s">
        <v>340</v>
      </c>
      <c r="D4282" t="s">
        <v>94</v>
      </c>
      <c r="E4282" t="s">
        <v>339</v>
      </c>
      <c r="F4282" t="s">
        <v>338</v>
      </c>
      <c r="G4282" t="s">
        <v>295</v>
      </c>
      <c r="I4282" t="s">
        <v>337</v>
      </c>
      <c r="J4282" s="3" t="s">
        <v>215</v>
      </c>
      <c r="K4282" s="3" t="s">
        <v>215</v>
      </c>
      <c r="L4282" s="3" t="s">
        <v>215</v>
      </c>
      <c r="M4282" s="3" t="s">
        <v>215</v>
      </c>
      <c r="N4282" s="3" t="s">
        <v>215</v>
      </c>
      <c r="O4282" s="3" t="s">
        <v>215</v>
      </c>
      <c r="P4282" s="3" t="s">
        <v>215</v>
      </c>
      <c r="Q4282" s="3" t="s">
        <v>215</v>
      </c>
      <c r="R4282" s="3" t="s">
        <v>215</v>
      </c>
      <c r="S4282" s="3" t="s">
        <v>215</v>
      </c>
      <c r="T4282" s="3" t="s">
        <v>215</v>
      </c>
      <c r="U4282" s="3" t="s">
        <v>215</v>
      </c>
      <c r="V4282" s="3" t="s">
        <v>215</v>
      </c>
      <c r="W4282" s="3" t="s">
        <v>215</v>
      </c>
      <c r="X4282" s="3" t="s">
        <v>215</v>
      </c>
      <c r="Y4282" s="3" t="s">
        <v>215</v>
      </c>
      <c r="Z4282" s="3" t="s">
        <v>215</v>
      </c>
      <c r="AA4282" s="3" t="s">
        <v>215</v>
      </c>
      <c r="AB4282" s="3" t="s">
        <v>215</v>
      </c>
      <c r="AC4282" s="3" t="s">
        <v>215</v>
      </c>
      <c r="AD4282" s="3">
        <v>97.103999999999999</v>
      </c>
      <c r="AE4282" s="3">
        <v>97.905000000000001</v>
      </c>
      <c r="AF4282" s="3">
        <v>96.013999999999996</v>
      </c>
      <c r="AG4282" s="3">
        <v>109.00700000000001</v>
      </c>
      <c r="AH4282" s="3">
        <v>125.742</v>
      </c>
      <c r="AI4282" s="3">
        <v>125.703</v>
      </c>
      <c r="AJ4282" s="3">
        <v>136.63800000000001</v>
      </c>
      <c r="AK4282" s="3">
        <v>148.178</v>
      </c>
      <c r="AL4282" s="3">
        <v>175.57</v>
      </c>
      <c r="AM4282" s="3">
        <v>171.018</v>
      </c>
      <c r="AN4282" s="3">
        <v>181.702</v>
      </c>
      <c r="AO4282" s="3">
        <v>202.47800000000001</v>
      </c>
      <c r="AP4282" s="3">
        <v>211.929</v>
      </c>
      <c r="AQ4282" s="3">
        <v>219.45699999999999</v>
      </c>
      <c r="AR4282" s="3">
        <v>223.39400000000001</v>
      </c>
      <c r="AS4282" s="3">
        <v>225.74700000000001</v>
      </c>
      <c r="AT4282" s="3">
        <v>236.755</v>
      </c>
      <c r="AU4282" s="3">
        <v>231.59</v>
      </c>
      <c r="AV4282" s="3">
        <v>227.49799999999999</v>
      </c>
      <c r="AW4282" s="3">
        <v>230.43799999999999</v>
      </c>
      <c r="AX4282" s="3">
        <v>236.58099999999999</v>
      </c>
      <c r="AY4282" s="3">
        <v>238.47399999999999</v>
      </c>
      <c r="AZ4282" s="3">
        <v>248.21199999999999</v>
      </c>
      <c r="BA4282">
        <v>254.89500000000001</v>
      </c>
      <c r="BB4282">
        <v>2016</v>
      </c>
    </row>
    <row r="4283" spans="1:54" hidden="1" x14ac:dyDescent="0.2">
      <c r="A4283">
        <v>668</v>
      </c>
      <c r="B4283" t="s">
        <v>465</v>
      </c>
      <c r="C4283" t="s">
        <v>336</v>
      </c>
      <c r="D4283" t="s">
        <v>94</v>
      </c>
      <c r="E4283" t="s">
        <v>333</v>
      </c>
      <c r="F4283" t="s">
        <v>335</v>
      </c>
      <c r="G4283" t="s">
        <v>225</v>
      </c>
      <c r="H4283" t="s">
        <v>322</v>
      </c>
      <c r="I4283" t="s">
        <v>330</v>
      </c>
      <c r="J4283" s="3" t="s">
        <v>215</v>
      </c>
      <c r="K4283" s="3" t="s">
        <v>215</v>
      </c>
      <c r="L4283" s="3" t="s">
        <v>215</v>
      </c>
      <c r="M4283" s="3" t="s">
        <v>215</v>
      </c>
      <c r="N4283" s="3" t="s">
        <v>215</v>
      </c>
      <c r="O4283" s="3" t="s">
        <v>215</v>
      </c>
      <c r="P4283" s="3" t="s">
        <v>215</v>
      </c>
      <c r="Q4283" s="3" t="s">
        <v>215</v>
      </c>
      <c r="R4283" s="3" t="s">
        <v>215</v>
      </c>
      <c r="S4283" s="3" t="s">
        <v>215</v>
      </c>
      <c r="T4283" s="3" t="s">
        <v>215</v>
      </c>
      <c r="U4283" s="3" t="s">
        <v>215</v>
      </c>
      <c r="V4283" s="3" t="s">
        <v>215</v>
      </c>
      <c r="W4283" s="3" t="s">
        <v>215</v>
      </c>
      <c r="X4283" s="3" t="s">
        <v>215</v>
      </c>
      <c r="Y4283" s="3" t="s">
        <v>215</v>
      </c>
      <c r="Z4283" s="3" t="s">
        <v>215</v>
      </c>
      <c r="AA4283" s="3" t="s">
        <v>215</v>
      </c>
      <c r="AB4283" s="3" t="s">
        <v>215</v>
      </c>
      <c r="AC4283" s="3" t="s">
        <v>215</v>
      </c>
      <c r="AD4283" s="3">
        <v>293.64499999999998</v>
      </c>
      <c r="AE4283" s="3">
        <v>292.64400000000001</v>
      </c>
      <c r="AF4283" s="3">
        <v>301.27100000000002</v>
      </c>
      <c r="AG4283" s="3">
        <v>212.905</v>
      </c>
      <c r="AH4283" s="3">
        <v>220.12299999999999</v>
      </c>
      <c r="AI4283" s="3">
        <v>229.98500000000001</v>
      </c>
      <c r="AJ4283" s="3">
        <v>242.00399999999999</v>
      </c>
      <c r="AK4283" s="3">
        <v>270.036</v>
      </c>
      <c r="AL4283" s="3">
        <v>282.72199999999998</v>
      </c>
      <c r="AM4283" s="3">
        <v>285.32299999999998</v>
      </c>
      <c r="AN4283" s="3">
        <v>291.12099999999998</v>
      </c>
      <c r="AO4283" s="3">
        <v>305.57600000000002</v>
      </c>
      <c r="AP4283" s="3">
        <v>322.89100000000002</v>
      </c>
      <c r="AQ4283" s="3">
        <v>342.49700000000001</v>
      </c>
      <c r="AR4283" s="3">
        <v>336.11799999999999</v>
      </c>
      <c r="AS4283" s="3">
        <v>327.60500000000002</v>
      </c>
      <c r="AT4283" s="3">
        <v>314.70400000000001</v>
      </c>
      <c r="AU4283" s="3">
        <v>314.90699999999998</v>
      </c>
      <c r="AV4283" s="3">
        <v>317.48099999999999</v>
      </c>
      <c r="AW4283" s="3">
        <v>324.66699999999997</v>
      </c>
      <c r="AX4283" s="3">
        <v>332.25799999999998</v>
      </c>
      <c r="AY4283" s="3">
        <v>342.238</v>
      </c>
      <c r="AZ4283" s="3">
        <v>352.19400000000002</v>
      </c>
      <c r="BA4283">
        <v>362.928</v>
      </c>
      <c r="BB4283">
        <v>2009</v>
      </c>
    </row>
    <row r="4284" spans="1:54" hidden="1" x14ac:dyDescent="0.2">
      <c r="A4284">
        <v>668</v>
      </c>
      <c r="B4284" t="s">
        <v>465</v>
      </c>
      <c r="C4284" t="s">
        <v>334</v>
      </c>
      <c r="D4284" t="s">
        <v>94</v>
      </c>
      <c r="E4284" t="s">
        <v>333</v>
      </c>
      <c r="F4284" t="s">
        <v>332</v>
      </c>
      <c r="G4284" t="s">
        <v>331</v>
      </c>
      <c r="H4284" t="s">
        <v>322</v>
      </c>
      <c r="I4284" t="s">
        <v>330</v>
      </c>
      <c r="J4284" s="3" t="s">
        <v>215</v>
      </c>
      <c r="K4284" s="3" t="s">
        <v>215</v>
      </c>
      <c r="L4284" s="3" t="s">
        <v>215</v>
      </c>
      <c r="M4284" s="3" t="s">
        <v>215</v>
      </c>
      <c r="N4284" s="3" t="s">
        <v>215</v>
      </c>
      <c r="O4284" s="3" t="s">
        <v>215</v>
      </c>
      <c r="P4284" s="3" t="s">
        <v>215</v>
      </c>
      <c r="Q4284" s="3" t="s">
        <v>215</v>
      </c>
      <c r="R4284" s="3" t="s">
        <v>215</v>
      </c>
      <c r="S4284" s="3" t="s">
        <v>215</v>
      </c>
      <c r="T4284" s="3" t="s">
        <v>215</v>
      </c>
      <c r="U4284" s="3" t="s">
        <v>215</v>
      </c>
      <c r="V4284" s="3" t="s">
        <v>215</v>
      </c>
      <c r="W4284" s="3" t="s">
        <v>215</v>
      </c>
      <c r="X4284" s="3" t="s">
        <v>215</v>
      </c>
      <c r="Y4284" s="3" t="s">
        <v>215</v>
      </c>
      <c r="Z4284" s="3" t="s">
        <v>215</v>
      </c>
      <c r="AA4284" s="3" t="s">
        <v>215</v>
      </c>
      <c r="AB4284" s="3" t="s">
        <v>215</v>
      </c>
      <c r="AC4284" s="3" t="s">
        <v>215</v>
      </c>
      <c r="AD4284" s="3">
        <v>1149.9000000000001</v>
      </c>
      <c r="AE4284" s="3">
        <v>1145.982</v>
      </c>
      <c r="AF4284" s="3">
        <v>1179.7670000000001</v>
      </c>
      <c r="AG4284" s="3">
        <v>833.726</v>
      </c>
      <c r="AH4284" s="3">
        <v>861.99400000000003</v>
      </c>
      <c r="AI4284" s="3">
        <v>900.61</v>
      </c>
      <c r="AJ4284" s="3">
        <v>947.678</v>
      </c>
      <c r="AK4284" s="3">
        <v>1057.4490000000001</v>
      </c>
      <c r="AL4284" s="3">
        <v>1107.1300000000001</v>
      </c>
      <c r="AM4284" s="3">
        <v>1117.3109999999999</v>
      </c>
      <c r="AN4284" s="3">
        <v>1140.0170000000001</v>
      </c>
      <c r="AO4284" s="3">
        <v>1196.623</v>
      </c>
      <c r="AP4284" s="3">
        <v>1264.4290000000001</v>
      </c>
      <c r="AQ4284" s="3">
        <v>1341.203</v>
      </c>
      <c r="AR4284" s="3">
        <v>1316.2239999999999</v>
      </c>
      <c r="AS4284" s="3">
        <v>1282.8900000000001</v>
      </c>
      <c r="AT4284" s="3">
        <v>1232.3679999999999</v>
      </c>
      <c r="AU4284" s="3">
        <v>1233.162</v>
      </c>
      <c r="AV4284" s="3">
        <v>1243.2439999999999</v>
      </c>
      <c r="AW4284" s="3">
        <v>1271.3810000000001</v>
      </c>
      <c r="AX4284" s="3">
        <v>1301.107</v>
      </c>
      <c r="AY4284" s="3">
        <v>1340.191</v>
      </c>
      <c r="AZ4284" s="3">
        <v>1379.1759999999999</v>
      </c>
      <c r="BA4284">
        <v>1421.211</v>
      </c>
      <c r="BB4284">
        <v>2009</v>
      </c>
    </row>
    <row r="4285" spans="1:54" hidden="1" x14ac:dyDescent="0.2">
      <c r="A4285">
        <v>668</v>
      </c>
      <c r="B4285" t="s">
        <v>465</v>
      </c>
      <c r="C4285" t="s">
        <v>329</v>
      </c>
      <c r="D4285" t="s">
        <v>94</v>
      </c>
      <c r="E4285" t="s">
        <v>325</v>
      </c>
      <c r="F4285" t="s">
        <v>328</v>
      </c>
      <c r="G4285" t="s">
        <v>225</v>
      </c>
      <c r="H4285" t="s">
        <v>322</v>
      </c>
      <c r="I4285" t="s">
        <v>321</v>
      </c>
      <c r="J4285" s="3" t="s">
        <v>215</v>
      </c>
      <c r="K4285" s="3" t="s">
        <v>215</v>
      </c>
      <c r="L4285" s="3" t="s">
        <v>215</v>
      </c>
      <c r="M4285" s="3" t="s">
        <v>215</v>
      </c>
      <c r="N4285" s="3" t="s">
        <v>215</v>
      </c>
      <c r="O4285" s="3" t="s">
        <v>215</v>
      </c>
      <c r="P4285" s="3" t="s">
        <v>215</v>
      </c>
      <c r="Q4285" s="3" t="s">
        <v>215</v>
      </c>
      <c r="R4285" s="3" t="s">
        <v>215</v>
      </c>
      <c r="S4285" s="3" t="s">
        <v>215</v>
      </c>
      <c r="T4285" s="3" t="s">
        <v>215</v>
      </c>
      <c r="U4285" s="3" t="s">
        <v>215</v>
      </c>
      <c r="V4285" s="3" t="s">
        <v>215</v>
      </c>
      <c r="W4285" s="3" t="s">
        <v>215</v>
      </c>
      <c r="X4285" s="3" t="s">
        <v>215</v>
      </c>
      <c r="Y4285" s="3" t="s">
        <v>215</v>
      </c>
      <c r="Z4285" s="3" t="s">
        <v>215</v>
      </c>
      <c r="AA4285" s="3" t="s">
        <v>215</v>
      </c>
      <c r="AB4285" s="3" t="s">
        <v>215</v>
      </c>
      <c r="AC4285" s="3" t="s">
        <v>215</v>
      </c>
      <c r="AD4285" s="3">
        <v>285.14100000000002</v>
      </c>
      <c r="AE4285" s="3">
        <v>286.51299999999998</v>
      </c>
      <c r="AF4285" s="3">
        <v>289.26400000000001</v>
      </c>
      <c r="AG4285" s="3">
        <v>232.08099999999999</v>
      </c>
      <c r="AH4285" s="3">
        <v>276.78800000000001</v>
      </c>
      <c r="AI4285" s="3">
        <v>289.09699999999998</v>
      </c>
      <c r="AJ4285" s="3">
        <v>330.67099999999999</v>
      </c>
      <c r="AK4285" s="3">
        <v>400.13299999999998</v>
      </c>
      <c r="AL4285" s="3">
        <v>496.37599999999998</v>
      </c>
      <c r="AM4285" s="3">
        <v>487.95299999999997</v>
      </c>
      <c r="AN4285" s="3">
        <v>528.97199999999998</v>
      </c>
      <c r="AO4285" s="3">
        <v>618.72400000000005</v>
      </c>
      <c r="AP4285" s="3">
        <v>684.29899999999998</v>
      </c>
      <c r="AQ4285" s="3">
        <v>751.63499999999999</v>
      </c>
      <c r="AR4285" s="3">
        <v>750.86599999999999</v>
      </c>
      <c r="AS4285" s="3">
        <v>739.56100000000004</v>
      </c>
      <c r="AT4285" s="3">
        <v>745.07799999999997</v>
      </c>
      <c r="AU4285" s="3">
        <v>729.29200000000003</v>
      </c>
      <c r="AV4285" s="3">
        <v>722.26300000000003</v>
      </c>
      <c r="AW4285" s="3">
        <v>748.15499999999997</v>
      </c>
      <c r="AX4285" s="3">
        <v>786.05899999999997</v>
      </c>
      <c r="AY4285" s="3">
        <v>816.14800000000002</v>
      </c>
      <c r="AZ4285" s="3">
        <v>874.18799999999999</v>
      </c>
      <c r="BA4285">
        <v>925.08500000000004</v>
      </c>
      <c r="BB4285">
        <v>2009</v>
      </c>
    </row>
    <row r="4286" spans="1:54" hidden="1" x14ac:dyDescent="0.2">
      <c r="A4286">
        <v>668</v>
      </c>
      <c r="B4286" t="s">
        <v>465</v>
      </c>
      <c r="C4286" t="s">
        <v>327</v>
      </c>
      <c r="D4286" t="s">
        <v>94</v>
      </c>
      <c r="E4286" t="s">
        <v>325</v>
      </c>
      <c r="F4286" t="s">
        <v>326</v>
      </c>
      <c r="G4286" t="s">
        <v>223</v>
      </c>
      <c r="H4286" t="s">
        <v>322</v>
      </c>
      <c r="I4286" t="s">
        <v>321</v>
      </c>
      <c r="J4286" s="3" t="s">
        <v>215</v>
      </c>
      <c r="K4286" s="3" t="s">
        <v>215</v>
      </c>
      <c r="L4286" s="3" t="s">
        <v>215</v>
      </c>
      <c r="M4286" s="3" t="s">
        <v>215</v>
      </c>
      <c r="N4286" s="3" t="s">
        <v>215</v>
      </c>
      <c r="O4286" s="3" t="s">
        <v>215</v>
      </c>
      <c r="P4286" s="3" t="s">
        <v>215</v>
      </c>
      <c r="Q4286" s="3" t="s">
        <v>215</v>
      </c>
      <c r="R4286" s="3" t="s">
        <v>215</v>
      </c>
      <c r="S4286" s="3" t="s">
        <v>215</v>
      </c>
      <c r="T4286" s="3" t="s">
        <v>215</v>
      </c>
      <c r="U4286" s="3" t="s">
        <v>215</v>
      </c>
      <c r="V4286" s="3" t="s">
        <v>215</v>
      </c>
      <c r="W4286" s="3" t="s">
        <v>215</v>
      </c>
      <c r="X4286" s="3" t="s">
        <v>215</v>
      </c>
      <c r="Y4286" s="3" t="s">
        <v>215</v>
      </c>
      <c r="Z4286" s="3" t="s">
        <v>215</v>
      </c>
      <c r="AA4286" s="3" t="s">
        <v>215</v>
      </c>
      <c r="AB4286" s="3" t="s">
        <v>215</v>
      </c>
      <c r="AC4286" s="3" t="s">
        <v>215</v>
      </c>
      <c r="AD4286" s="3">
        <v>285.14100000000002</v>
      </c>
      <c r="AE4286" s="3">
        <v>286.51299999999998</v>
      </c>
      <c r="AF4286" s="3">
        <v>289.26400000000001</v>
      </c>
      <c r="AG4286" s="3">
        <v>232.08099999999999</v>
      </c>
      <c r="AH4286" s="3">
        <v>276.78800000000001</v>
      </c>
      <c r="AI4286" s="3">
        <v>289.09699999999998</v>
      </c>
      <c r="AJ4286" s="3">
        <v>330.67099999999999</v>
      </c>
      <c r="AK4286" s="3">
        <v>400.13299999999998</v>
      </c>
      <c r="AL4286" s="3">
        <v>496.37599999999998</v>
      </c>
      <c r="AM4286" s="3">
        <v>487.95299999999997</v>
      </c>
      <c r="AN4286" s="3">
        <v>528.97199999999998</v>
      </c>
      <c r="AO4286" s="3">
        <v>618.72400000000005</v>
      </c>
      <c r="AP4286" s="3">
        <v>684.29899999999998</v>
      </c>
      <c r="AQ4286" s="3">
        <v>751.63499999999999</v>
      </c>
      <c r="AR4286" s="3">
        <v>750.86599999999999</v>
      </c>
      <c r="AS4286" s="3">
        <v>739.56100000000004</v>
      </c>
      <c r="AT4286" s="3">
        <v>745.07799999999997</v>
      </c>
      <c r="AU4286" s="3">
        <v>729.29200000000003</v>
      </c>
      <c r="AV4286" s="3">
        <v>722.26300000000003</v>
      </c>
      <c r="AW4286" s="3">
        <v>748.15499999999997</v>
      </c>
      <c r="AX4286" s="3">
        <v>786.05899999999997</v>
      </c>
      <c r="AY4286" s="3">
        <v>816.14800000000002</v>
      </c>
      <c r="AZ4286" s="3">
        <v>874.18799999999999</v>
      </c>
      <c r="BA4286">
        <v>925.08500000000004</v>
      </c>
      <c r="BB4286">
        <v>2009</v>
      </c>
    </row>
    <row r="4287" spans="1:54" hidden="1" x14ac:dyDescent="0.2">
      <c r="A4287">
        <v>668</v>
      </c>
      <c r="B4287" t="s">
        <v>465</v>
      </c>
      <c r="C4287" t="s">
        <v>212</v>
      </c>
      <c r="D4287" t="s">
        <v>94</v>
      </c>
      <c r="E4287" t="s">
        <v>325</v>
      </c>
      <c r="F4287" t="s">
        <v>324</v>
      </c>
      <c r="G4287" t="s">
        <v>323</v>
      </c>
      <c r="H4287" t="s">
        <v>322</v>
      </c>
      <c r="I4287" t="s">
        <v>321</v>
      </c>
      <c r="J4287" s="3" t="s">
        <v>215</v>
      </c>
      <c r="K4287" s="3" t="s">
        <v>215</v>
      </c>
      <c r="L4287" s="3" t="s">
        <v>215</v>
      </c>
      <c r="M4287" s="3" t="s">
        <v>215</v>
      </c>
      <c r="N4287" s="3" t="s">
        <v>215</v>
      </c>
      <c r="O4287" s="3" t="s">
        <v>215</v>
      </c>
      <c r="P4287" s="3" t="s">
        <v>215</v>
      </c>
      <c r="Q4287" s="3" t="s">
        <v>215</v>
      </c>
      <c r="R4287" s="3" t="s">
        <v>215</v>
      </c>
      <c r="S4287" s="3" t="s">
        <v>215</v>
      </c>
      <c r="T4287" s="3" t="s">
        <v>215</v>
      </c>
      <c r="U4287" s="3" t="s">
        <v>215</v>
      </c>
      <c r="V4287" s="3" t="s">
        <v>215</v>
      </c>
      <c r="W4287" s="3" t="s">
        <v>215</v>
      </c>
      <c r="X4287" s="3" t="s">
        <v>215</v>
      </c>
      <c r="Y4287" s="3" t="s">
        <v>215</v>
      </c>
      <c r="Z4287" s="3" t="s">
        <v>215</v>
      </c>
      <c r="AA4287" s="3" t="s">
        <v>215</v>
      </c>
      <c r="AB4287" s="3" t="s">
        <v>215</v>
      </c>
      <c r="AC4287" s="3" t="s">
        <v>215</v>
      </c>
      <c r="AD4287" s="3">
        <v>911.44200000000001</v>
      </c>
      <c r="AE4287" s="3">
        <v>929.03800000000001</v>
      </c>
      <c r="AF4287" s="3">
        <v>971.11</v>
      </c>
      <c r="AG4287" s="3">
        <v>699.95500000000004</v>
      </c>
      <c r="AH4287" s="3">
        <v>743.58799999999997</v>
      </c>
      <c r="AI4287" s="3">
        <v>801.89499999999998</v>
      </c>
      <c r="AJ4287" s="3">
        <v>869.73199999999997</v>
      </c>
      <c r="AK4287" s="3">
        <v>996.29700000000003</v>
      </c>
      <c r="AL4287" s="3">
        <v>1063.567</v>
      </c>
      <c r="AM4287" s="3">
        <v>1081.5</v>
      </c>
      <c r="AN4287" s="3">
        <v>1116.9590000000001</v>
      </c>
      <c r="AO4287" s="3">
        <v>1196.623</v>
      </c>
      <c r="AP4287" s="3">
        <v>1287.722</v>
      </c>
      <c r="AQ4287" s="3">
        <v>1387.9680000000001</v>
      </c>
      <c r="AR4287" s="3">
        <v>1386.5650000000001</v>
      </c>
      <c r="AS4287" s="3">
        <v>1366.1030000000001</v>
      </c>
      <c r="AT4287" s="3">
        <v>1329.048</v>
      </c>
      <c r="AU4287" s="3">
        <v>1353.8340000000001</v>
      </c>
      <c r="AV4287" s="3">
        <v>1395.913</v>
      </c>
      <c r="AW4287" s="3">
        <v>1458.4649999999999</v>
      </c>
      <c r="AX4287" s="3">
        <v>1521.8920000000001</v>
      </c>
      <c r="AY4287" s="3">
        <v>1597.4829999999999</v>
      </c>
      <c r="AZ4287" s="3">
        <v>1672.18</v>
      </c>
      <c r="BA4287">
        <v>1753.126</v>
      </c>
      <c r="BB4287">
        <v>2009</v>
      </c>
    </row>
    <row r="4288" spans="1:54" hidden="1" x14ac:dyDescent="0.2">
      <c r="A4288">
        <v>668</v>
      </c>
      <c r="B4288" t="s">
        <v>465</v>
      </c>
      <c r="C4288" t="s">
        <v>320</v>
      </c>
      <c r="D4288" t="s">
        <v>94</v>
      </c>
      <c r="E4288" t="s">
        <v>319</v>
      </c>
      <c r="F4288" t="s">
        <v>318</v>
      </c>
      <c r="G4288" t="s">
        <v>243</v>
      </c>
    </row>
    <row r="4289" spans="1:54" hidden="1" x14ac:dyDescent="0.2">
      <c r="A4289">
        <v>668</v>
      </c>
      <c r="B4289" t="s">
        <v>465</v>
      </c>
      <c r="C4289" t="s">
        <v>317</v>
      </c>
      <c r="D4289" t="s">
        <v>94</v>
      </c>
      <c r="E4289" t="s">
        <v>316</v>
      </c>
      <c r="F4289" t="s">
        <v>315</v>
      </c>
      <c r="G4289" t="s">
        <v>288</v>
      </c>
      <c r="I4289" t="s">
        <v>310</v>
      </c>
      <c r="J4289" s="3" t="s">
        <v>215</v>
      </c>
      <c r="K4289" s="3" t="s">
        <v>215</v>
      </c>
      <c r="L4289" s="3" t="s">
        <v>215</v>
      </c>
      <c r="M4289" s="3" t="s">
        <v>215</v>
      </c>
      <c r="N4289" s="3" t="s">
        <v>215</v>
      </c>
      <c r="O4289" s="3" t="s">
        <v>215</v>
      </c>
      <c r="P4289" s="3" t="s">
        <v>215</v>
      </c>
      <c r="Q4289" s="3" t="s">
        <v>215</v>
      </c>
      <c r="R4289" s="3" t="s">
        <v>215</v>
      </c>
      <c r="S4289" s="3" t="s">
        <v>215</v>
      </c>
      <c r="T4289" s="3" t="s">
        <v>215</v>
      </c>
      <c r="U4289" s="3" t="s">
        <v>215</v>
      </c>
      <c r="V4289" s="3" t="s">
        <v>215</v>
      </c>
      <c r="W4289" s="3" t="s">
        <v>215</v>
      </c>
      <c r="X4289" s="3" t="s">
        <v>215</v>
      </c>
      <c r="Y4289" s="3" t="s">
        <v>215</v>
      </c>
      <c r="Z4289" s="3" t="s">
        <v>215</v>
      </c>
      <c r="AA4289" s="3" t="s">
        <v>215</v>
      </c>
      <c r="AB4289" s="3" t="s">
        <v>215</v>
      </c>
      <c r="AC4289" s="3" t="s">
        <v>215</v>
      </c>
      <c r="AD4289" s="3">
        <v>6.0000000000000001E-3</v>
      </c>
      <c r="AE4289" s="3">
        <v>6.0000000000000001E-3</v>
      </c>
      <c r="AF4289" s="3">
        <v>6.0000000000000001E-3</v>
      </c>
      <c r="AG4289" s="3">
        <v>4.0000000000000001E-3</v>
      </c>
      <c r="AH4289" s="3">
        <v>4.0000000000000001E-3</v>
      </c>
      <c r="AI4289" s="3">
        <v>4.0000000000000001E-3</v>
      </c>
      <c r="AJ4289" s="3">
        <v>4.0000000000000001E-3</v>
      </c>
      <c r="AK4289" s="3">
        <v>4.0000000000000001E-3</v>
      </c>
      <c r="AL4289" s="3">
        <v>4.0000000000000001E-3</v>
      </c>
      <c r="AM4289" s="3">
        <v>5.0000000000000001E-3</v>
      </c>
      <c r="AN4289" s="3">
        <v>5.0000000000000001E-3</v>
      </c>
      <c r="AO4289" s="3">
        <v>5.0000000000000001E-3</v>
      </c>
      <c r="AP4289" s="3">
        <v>5.0000000000000001E-3</v>
      </c>
      <c r="AQ4289" s="3">
        <v>5.0000000000000001E-3</v>
      </c>
      <c r="AR4289" s="3">
        <v>5.0000000000000001E-3</v>
      </c>
      <c r="AS4289" s="3">
        <v>5.0000000000000001E-3</v>
      </c>
      <c r="AT4289" s="3">
        <v>5.0000000000000001E-3</v>
      </c>
      <c r="AU4289" s="3">
        <v>5.0000000000000001E-3</v>
      </c>
      <c r="AV4289" s="3">
        <v>5.0000000000000001E-3</v>
      </c>
      <c r="AW4289" s="3">
        <v>5.0000000000000001E-3</v>
      </c>
      <c r="AX4289" s="3">
        <v>5.0000000000000001E-3</v>
      </c>
      <c r="AY4289" s="3">
        <v>5.0000000000000001E-3</v>
      </c>
      <c r="AZ4289" s="3">
        <v>5.0000000000000001E-3</v>
      </c>
      <c r="BA4289">
        <v>5.0000000000000001E-3</v>
      </c>
      <c r="BB4289">
        <v>2016</v>
      </c>
    </row>
    <row r="4290" spans="1:54" hidden="1" x14ac:dyDescent="0.2">
      <c r="A4290">
        <v>668</v>
      </c>
      <c r="B4290" t="s">
        <v>465</v>
      </c>
      <c r="C4290" t="s">
        <v>314</v>
      </c>
      <c r="D4290" t="s">
        <v>94</v>
      </c>
      <c r="E4290" t="s">
        <v>313</v>
      </c>
      <c r="F4290" t="s">
        <v>312</v>
      </c>
      <c r="G4290" t="s">
        <v>311</v>
      </c>
      <c r="I4290" t="s">
        <v>310</v>
      </c>
      <c r="J4290" s="3" t="s">
        <v>215</v>
      </c>
      <c r="K4290" s="3" t="s">
        <v>215</v>
      </c>
      <c r="L4290" s="3" t="s">
        <v>215</v>
      </c>
      <c r="M4290" s="3" t="s">
        <v>215</v>
      </c>
      <c r="N4290" s="3" t="s">
        <v>215</v>
      </c>
      <c r="O4290" s="3" t="s">
        <v>215</v>
      </c>
      <c r="P4290" s="3" t="s">
        <v>215</v>
      </c>
      <c r="Q4290" s="3" t="s">
        <v>215</v>
      </c>
      <c r="R4290" s="3" t="s">
        <v>215</v>
      </c>
      <c r="S4290" s="3" t="s">
        <v>215</v>
      </c>
      <c r="T4290" s="3" t="s">
        <v>215</v>
      </c>
      <c r="U4290" s="3" t="s">
        <v>215</v>
      </c>
      <c r="V4290" s="3" t="s">
        <v>215</v>
      </c>
      <c r="W4290" s="3" t="s">
        <v>215</v>
      </c>
      <c r="X4290" s="3" t="s">
        <v>215</v>
      </c>
      <c r="Y4290" s="3" t="s">
        <v>215</v>
      </c>
      <c r="Z4290" s="3" t="s">
        <v>215</v>
      </c>
      <c r="AA4290" s="3" t="s">
        <v>215</v>
      </c>
      <c r="AB4290" s="3" t="s">
        <v>215</v>
      </c>
      <c r="AC4290" s="3" t="s">
        <v>215</v>
      </c>
      <c r="AD4290" s="3">
        <v>0.313</v>
      </c>
      <c r="AE4290" s="3">
        <v>0.308</v>
      </c>
      <c r="AF4290" s="3">
        <v>0.29799999999999999</v>
      </c>
      <c r="AG4290" s="3">
        <v>0.33200000000000002</v>
      </c>
      <c r="AH4290" s="3">
        <v>0.372</v>
      </c>
      <c r="AI4290" s="3">
        <v>0.36099999999999999</v>
      </c>
      <c r="AJ4290" s="3">
        <v>0.38</v>
      </c>
      <c r="AK4290" s="3">
        <v>0.40200000000000002</v>
      </c>
      <c r="AL4290" s="3">
        <v>0.46700000000000003</v>
      </c>
      <c r="AM4290" s="3">
        <v>0.45100000000000001</v>
      </c>
      <c r="AN4290" s="3">
        <v>0.47399999999999998</v>
      </c>
      <c r="AO4290" s="3">
        <v>0.51700000000000002</v>
      </c>
      <c r="AP4290" s="3">
        <v>0.53100000000000003</v>
      </c>
      <c r="AQ4290" s="3">
        <v>0.54200000000000004</v>
      </c>
      <c r="AR4290" s="3">
        <v>0.54200000000000004</v>
      </c>
      <c r="AS4290" s="3">
        <v>0.54100000000000004</v>
      </c>
      <c r="AT4290" s="3">
        <v>0.56100000000000005</v>
      </c>
      <c r="AU4290" s="3">
        <v>0.53900000000000003</v>
      </c>
      <c r="AV4290" s="3">
        <v>0.51700000000000002</v>
      </c>
      <c r="AW4290" s="3">
        <v>0.51300000000000001</v>
      </c>
      <c r="AX4290" s="3">
        <v>0.51700000000000002</v>
      </c>
      <c r="AY4290" s="3">
        <v>0.51100000000000001</v>
      </c>
      <c r="AZ4290" s="3">
        <v>0.52300000000000002</v>
      </c>
      <c r="BA4290">
        <v>0.52800000000000002</v>
      </c>
      <c r="BB4290">
        <v>2016</v>
      </c>
    </row>
    <row r="4291" spans="1:54" hidden="1" x14ac:dyDescent="0.2">
      <c r="A4291">
        <v>668</v>
      </c>
      <c r="B4291" t="s">
        <v>465</v>
      </c>
      <c r="C4291" t="s">
        <v>309</v>
      </c>
      <c r="D4291" t="s">
        <v>94</v>
      </c>
      <c r="E4291" t="s">
        <v>308</v>
      </c>
      <c r="F4291" t="s">
        <v>307</v>
      </c>
      <c r="G4291" t="s">
        <v>217</v>
      </c>
    </row>
    <row r="4292" spans="1:54" hidden="1" x14ac:dyDescent="0.2">
      <c r="A4292">
        <v>668</v>
      </c>
      <c r="B4292" t="s">
        <v>465</v>
      </c>
      <c r="C4292" t="s">
        <v>306</v>
      </c>
      <c r="D4292" t="s">
        <v>94</v>
      </c>
      <c r="E4292" t="s">
        <v>305</v>
      </c>
      <c r="F4292" t="s">
        <v>304</v>
      </c>
      <c r="G4292" t="s">
        <v>217</v>
      </c>
    </row>
    <row r="4293" spans="1:54" hidden="1" x14ac:dyDescent="0.2">
      <c r="A4293">
        <v>668</v>
      </c>
      <c r="B4293" t="s">
        <v>465</v>
      </c>
      <c r="C4293" t="s">
        <v>303</v>
      </c>
      <c r="D4293" t="s">
        <v>94</v>
      </c>
      <c r="E4293" t="s">
        <v>300</v>
      </c>
      <c r="F4293" t="s">
        <v>302</v>
      </c>
      <c r="G4293" t="s">
        <v>295</v>
      </c>
      <c r="I4293" t="s">
        <v>1347</v>
      </c>
      <c r="J4293" s="3" t="s">
        <v>215</v>
      </c>
      <c r="K4293" s="3" t="s">
        <v>215</v>
      </c>
      <c r="L4293" s="3" t="s">
        <v>215</v>
      </c>
      <c r="M4293" s="3" t="s">
        <v>215</v>
      </c>
      <c r="N4293" s="3" t="s">
        <v>215</v>
      </c>
      <c r="O4293" s="3" t="s">
        <v>215</v>
      </c>
      <c r="P4293" s="3" t="s">
        <v>215</v>
      </c>
      <c r="Q4293" s="3" t="s">
        <v>215</v>
      </c>
      <c r="R4293" s="3" t="s">
        <v>215</v>
      </c>
      <c r="S4293" s="3" t="s">
        <v>215</v>
      </c>
      <c r="T4293" s="3" t="s">
        <v>215</v>
      </c>
      <c r="U4293" s="3" t="s">
        <v>215</v>
      </c>
      <c r="V4293" s="3" t="s">
        <v>215</v>
      </c>
      <c r="W4293" s="3" t="s">
        <v>215</v>
      </c>
      <c r="X4293" s="3" t="s">
        <v>215</v>
      </c>
      <c r="Y4293" s="3" t="s">
        <v>215</v>
      </c>
      <c r="Z4293" s="3" t="s">
        <v>215</v>
      </c>
      <c r="AA4293" s="3" t="s">
        <v>215</v>
      </c>
      <c r="AB4293" s="3" t="s">
        <v>215</v>
      </c>
      <c r="AC4293" s="3">
        <v>94.966999999999999</v>
      </c>
      <c r="AD4293" s="3">
        <v>100</v>
      </c>
      <c r="AE4293" s="3">
        <v>112.149</v>
      </c>
      <c r="AF4293" s="3">
        <v>128.03</v>
      </c>
      <c r="AG4293" s="3">
        <v>141.256</v>
      </c>
      <c r="AH4293" s="3">
        <v>146.27699999999999</v>
      </c>
      <c r="AI4293" s="3">
        <v>156.43600000000001</v>
      </c>
      <c r="AJ4293" s="3">
        <v>171.31899999999999</v>
      </c>
      <c r="AK4293" s="3">
        <v>190.834</v>
      </c>
      <c r="AL4293" s="3">
        <v>224.21199999999999</v>
      </c>
      <c r="AM4293" s="3">
        <v>240.864</v>
      </c>
      <c r="AN4293" s="3">
        <v>258.42599999999999</v>
      </c>
      <c r="AO4293" s="3">
        <v>280.358</v>
      </c>
      <c r="AP4293" s="3">
        <v>299.51100000000002</v>
      </c>
      <c r="AQ4293" s="3">
        <v>322.20800000000003</v>
      </c>
      <c r="AR4293" s="3">
        <v>353.97199999999998</v>
      </c>
      <c r="AS4293" s="3">
        <v>381.375</v>
      </c>
      <c r="AT4293" s="3">
        <v>415.10399999999998</v>
      </c>
      <c r="AU4293" s="3">
        <v>466.72</v>
      </c>
      <c r="AV4293" s="3">
        <v>521.43600000000004</v>
      </c>
      <c r="AW4293" s="3">
        <v>576.18700000000001</v>
      </c>
      <c r="AX4293" s="3">
        <v>630.92499999999995</v>
      </c>
      <c r="AY4293" s="3">
        <v>684.553</v>
      </c>
      <c r="AZ4293" s="3">
        <v>735.89499999999998</v>
      </c>
      <c r="BA4293">
        <v>781.88800000000003</v>
      </c>
      <c r="BB4293">
        <v>2016</v>
      </c>
    </row>
    <row r="4294" spans="1:54" hidden="1" x14ac:dyDescent="0.2">
      <c r="A4294">
        <v>668</v>
      </c>
      <c r="B4294" t="s">
        <v>465</v>
      </c>
      <c r="C4294" t="s">
        <v>301</v>
      </c>
      <c r="D4294" t="s">
        <v>94</v>
      </c>
      <c r="E4294" t="s">
        <v>300</v>
      </c>
      <c r="F4294" t="s">
        <v>299</v>
      </c>
      <c r="G4294" t="s">
        <v>275</v>
      </c>
      <c r="I4294" t="s">
        <v>298</v>
      </c>
      <c r="J4294" s="3" t="s">
        <v>215</v>
      </c>
      <c r="K4294" s="3" t="s">
        <v>215</v>
      </c>
      <c r="L4294" s="3" t="s">
        <v>215</v>
      </c>
      <c r="M4294" s="3" t="s">
        <v>215</v>
      </c>
      <c r="N4294" s="3" t="s">
        <v>215</v>
      </c>
      <c r="O4294" s="3" t="s">
        <v>215</v>
      </c>
      <c r="P4294" s="3" t="s">
        <v>215</v>
      </c>
      <c r="Q4294" s="3" t="s">
        <v>215</v>
      </c>
      <c r="R4294" s="3" t="s">
        <v>215</v>
      </c>
      <c r="S4294" s="3" t="s">
        <v>215</v>
      </c>
      <c r="T4294" s="3" t="s">
        <v>215</v>
      </c>
      <c r="U4294" s="3" t="s">
        <v>215</v>
      </c>
      <c r="V4294" s="3" t="s">
        <v>215</v>
      </c>
      <c r="W4294" s="3" t="s">
        <v>215</v>
      </c>
      <c r="X4294" s="3" t="s">
        <v>215</v>
      </c>
      <c r="Y4294" s="3" t="s">
        <v>215</v>
      </c>
      <c r="Z4294" s="3" t="s">
        <v>215</v>
      </c>
      <c r="AA4294" s="3" t="s">
        <v>215</v>
      </c>
      <c r="AB4294" s="3" t="s">
        <v>215</v>
      </c>
      <c r="AC4294" s="3" t="s">
        <v>215</v>
      </c>
      <c r="AD4294" s="3">
        <v>5.3</v>
      </c>
      <c r="AE4294" s="3">
        <v>12.148999999999999</v>
      </c>
      <c r="AF4294" s="3">
        <v>14.16</v>
      </c>
      <c r="AG4294" s="3">
        <v>10.33</v>
      </c>
      <c r="AH4294" s="3">
        <v>3.5550000000000002</v>
      </c>
      <c r="AI4294" s="3">
        <v>6.9450000000000003</v>
      </c>
      <c r="AJ4294" s="3">
        <v>9.5139999999999993</v>
      </c>
      <c r="AK4294" s="3">
        <v>11.391</v>
      </c>
      <c r="AL4294" s="3">
        <v>17.489999999999998</v>
      </c>
      <c r="AM4294" s="3">
        <v>7.4269999999999996</v>
      </c>
      <c r="AN4294" s="3">
        <v>7.2910000000000004</v>
      </c>
      <c r="AO4294" s="3">
        <v>8.4870000000000001</v>
      </c>
      <c r="AP4294" s="3">
        <v>6.8319999999999999</v>
      </c>
      <c r="AQ4294" s="3">
        <v>7.5780000000000003</v>
      </c>
      <c r="AR4294" s="3">
        <v>9.8580000000000005</v>
      </c>
      <c r="AS4294" s="3">
        <v>7.742</v>
      </c>
      <c r="AT4294" s="3">
        <v>8.8439999999999994</v>
      </c>
      <c r="AU4294" s="3">
        <v>12.435</v>
      </c>
      <c r="AV4294" s="3">
        <v>11.723000000000001</v>
      </c>
      <c r="AW4294" s="3">
        <v>10.5</v>
      </c>
      <c r="AX4294" s="3">
        <v>9.5</v>
      </c>
      <c r="AY4294" s="3">
        <v>8.5</v>
      </c>
      <c r="AZ4294" s="3">
        <v>7.5</v>
      </c>
      <c r="BA4294">
        <v>6.25</v>
      </c>
      <c r="BB4294">
        <v>2016</v>
      </c>
    </row>
    <row r="4295" spans="1:54" hidden="1" x14ac:dyDescent="0.2">
      <c r="A4295">
        <v>668</v>
      </c>
      <c r="B4295" t="s">
        <v>465</v>
      </c>
      <c r="C4295" t="s">
        <v>297</v>
      </c>
      <c r="D4295" t="s">
        <v>94</v>
      </c>
      <c r="E4295" t="s">
        <v>293</v>
      </c>
      <c r="F4295" t="s">
        <v>296</v>
      </c>
      <c r="G4295" t="s">
        <v>295</v>
      </c>
      <c r="I4295" t="s">
        <v>1347</v>
      </c>
      <c r="J4295" s="3" t="s">
        <v>215</v>
      </c>
      <c r="K4295" s="3" t="s">
        <v>215</v>
      </c>
      <c r="L4295" s="3" t="s">
        <v>215</v>
      </c>
      <c r="M4295" s="3" t="s">
        <v>215</v>
      </c>
      <c r="N4295" s="3" t="s">
        <v>215</v>
      </c>
      <c r="O4295" s="3" t="s">
        <v>215</v>
      </c>
      <c r="P4295" s="3" t="s">
        <v>215</v>
      </c>
      <c r="Q4295" s="3" t="s">
        <v>215</v>
      </c>
      <c r="R4295" s="3" t="s">
        <v>215</v>
      </c>
      <c r="S4295" s="3" t="s">
        <v>215</v>
      </c>
      <c r="T4295" s="3" t="s">
        <v>215</v>
      </c>
      <c r="U4295" s="3" t="s">
        <v>215</v>
      </c>
      <c r="V4295" s="3" t="s">
        <v>215</v>
      </c>
      <c r="W4295" s="3" t="s">
        <v>215</v>
      </c>
      <c r="X4295" s="3" t="s">
        <v>215</v>
      </c>
      <c r="Y4295" s="3" t="s">
        <v>215</v>
      </c>
      <c r="Z4295" s="3" t="s">
        <v>215</v>
      </c>
      <c r="AA4295" s="3" t="s">
        <v>215</v>
      </c>
      <c r="AB4295" s="3">
        <v>90.575000000000003</v>
      </c>
      <c r="AC4295" s="3">
        <v>97.932000000000002</v>
      </c>
      <c r="AD4295" s="3">
        <v>101.07</v>
      </c>
      <c r="AE4295" s="3">
        <v>120.589</v>
      </c>
      <c r="AF4295" s="3">
        <v>133.96799999999999</v>
      </c>
      <c r="AG4295" s="3">
        <v>140.71600000000001</v>
      </c>
      <c r="AH4295" s="3">
        <v>151.303</v>
      </c>
      <c r="AI4295" s="3">
        <v>161.89500000000001</v>
      </c>
      <c r="AJ4295" s="3">
        <v>181.178</v>
      </c>
      <c r="AK4295" s="3">
        <v>202.30099999999999</v>
      </c>
      <c r="AL4295" s="3">
        <v>221.29400000000001</v>
      </c>
      <c r="AM4295" s="3">
        <v>242.77699999999999</v>
      </c>
      <c r="AN4295" s="3">
        <v>258.84399999999999</v>
      </c>
      <c r="AO4295" s="3">
        <v>288.47899999999998</v>
      </c>
      <c r="AP4295" s="3">
        <v>310.71800000000002</v>
      </c>
      <c r="AQ4295" s="3">
        <v>337.11099999999999</v>
      </c>
      <c r="AR4295" s="3">
        <v>362.93599999999998</v>
      </c>
      <c r="AS4295" s="3">
        <v>392.113</v>
      </c>
      <c r="AT4295" s="3">
        <v>441.19600000000003</v>
      </c>
      <c r="AU4295" s="3">
        <v>502.49599999999998</v>
      </c>
      <c r="AV4295" s="3">
        <v>557.77</v>
      </c>
      <c r="AW4295" s="3">
        <v>613.54700000000003</v>
      </c>
      <c r="AX4295" s="3">
        <v>668.76700000000005</v>
      </c>
      <c r="AY4295" s="3">
        <v>722.26800000000003</v>
      </c>
      <c r="AZ4295" s="3">
        <v>772.827</v>
      </c>
      <c r="BA4295">
        <v>815.33199999999999</v>
      </c>
      <c r="BB4295">
        <v>2016</v>
      </c>
    </row>
    <row r="4296" spans="1:54" hidden="1" x14ac:dyDescent="0.2">
      <c r="A4296">
        <v>668</v>
      </c>
      <c r="B4296" t="s">
        <v>465</v>
      </c>
      <c r="C4296" t="s">
        <v>294</v>
      </c>
      <c r="D4296" t="s">
        <v>94</v>
      </c>
      <c r="E4296" t="s">
        <v>293</v>
      </c>
      <c r="F4296" t="s">
        <v>292</v>
      </c>
      <c r="G4296" t="s">
        <v>275</v>
      </c>
      <c r="I4296" t="s">
        <v>291</v>
      </c>
      <c r="J4296" s="3" t="s">
        <v>215</v>
      </c>
      <c r="K4296" s="3" t="s">
        <v>215</v>
      </c>
      <c r="L4296" s="3" t="s">
        <v>215</v>
      </c>
      <c r="M4296" s="3" t="s">
        <v>215</v>
      </c>
      <c r="N4296" s="3" t="s">
        <v>215</v>
      </c>
      <c r="O4296" s="3" t="s">
        <v>215</v>
      </c>
      <c r="P4296" s="3" t="s">
        <v>215</v>
      </c>
      <c r="Q4296" s="3" t="s">
        <v>215</v>
      </c>
      <c r="R4296" s="3" t="s">
        <v>215</v>
      </c>
      <c r="S4296" s="3" t="s">
        <v>215</v>
      </c>
      <c r="T4296" s="3" t="s">
        <v>215</v>
      </c>
      <c r="U4296" s="3" t="s">
        <v>215</v>
      </c>
      <c r="V4296" s="3" t="s">
        <v>215</v>
      </c>
      <c r="W4296" s="3" t="s">
        <v>215</v>
      </c>
      <c r="X4296" s="3" t="s">
        <v>215</v>
      </c>
      <c r="Y4296" s="3" t="s">
        <v>215</v>
      </c>
      <c r="Z4296" s="3" t="s">
        <v>215</v>
      </c>
      <c r="AA4296" s="3" t="s">
        <v>215</v>
      </c>
      <c r="AB4296" s="3" t="s">
        <v>215</v>
      </c>
      <c r="AC4296" s="3">
        <v>8.1229999999999993</v>
      </c>
      <c r="AD4296" s="3">
        <v>3.2040000000000002</v>
      </c>
      <c r="AE4296" s="3">
        <v>19.312999999999999</v>
      </c>
      <c r="AF4296" s="3">
        <v>11.095000000000001</v>
      </c>
      <c r="AG4296" s="3">
        <v>5.0369999999999999</v>
      </c>
      <c r="AH4296" s="3">
        <v>7.524</v>
      </c>
      <c r="AI4296" s="3">
        <v>7</v>
      </c>
      <c r="AJ4296" s="3">
        <v>11.911</v>
      </c>
      <c r="AK4296" s="3">
        <v>11.659000000000001</v>
      </c>
      <c r="AL4296" s="3">
        <v>9.3879999999999999</v>
      </c>
      <c r="AM4296" s="3">
        <v>9.7080000000000002</v>
      </c>
      <c r="AN4296" s="3">
        <v>6.6180000000000003</v>
      </c>
      <c r="AO4296" s="3">
        <v>11.449</v>
      </c>
      <c r="AP4296" s="3">
        <v>7.7089999999999996</v>
      </c>
      <c r="AQ4296" s="3">
        <v>8.4939999999999998</v>
      </c>
      <c r="AR4296" s="3">
        <v>7.6609999999999996</v>
      </c>
      <c r="AS4296" s="3">
        <v>8.0389999999999997</v>
      </c>
      <c r="AT4296" s="3">
        <v>12.518000000000001</v>
      </c>
      <c r="AU4296" s="3">
        <v>13.894</v>
      </c>
      <c r="AV4296" s="3">
        <v>11</v>
      </c>
      <c r="AW4296" s="3">
        <v>10</v>
      </c>
      <c r="AX4296" s="3">
        <v>9</v>
      </c>
      <c r="AY4296" s="3">
        <v>8</v>
      </c>
      <c r="AZ4296" s="3">
        <v>7</v>
      </c>
      <c r="BA4296">
        <v>5.5</v>
      </c>
      <c r="BB4296">
        <v>2016</v>
      </c>
    </row>
    <row r="4297" spans="1:54" hidden="1" x14ac:dyDescent="0.2">
      <c r="A4297">
        <v>668</v>
      </c>
      <c r="B4297" t="s">
        <v>465</v>
      </c>
      <c r="C4297" t="s">
        <v>290</v>
      </c>
      <c r="D4297" t="s">
        <v>94</v>
      </c>
      <c r="E4297" t="s">
        <v>289</v>
      </c>
      <c r="G4297" t="s">
        <v>288</v>
      </c>
    </row>
    <row r="4298" spans="1:54" hidden="1" x14ac:dyDescent="0.2">
      <c r="A4298">
        <v>668</v>
      </c>
      <c r="B4298" t="s">
        <v>465</v>
      </c>
      <c r="C4298" t="s">
        <v>287</v>
      </c>
      <c r="D4298" t="s">
        <v>94</v>
      </c>
      <c r="E4298" t="s">
        <v>286</v>
      </c>
      <c r="F4298" t="s">
        <v>285</v>
      </c>
      <c r="G4298" t="s">
        <v>275</v>
      </c>
      <c r="I4298" t="s">
        <v>1348</v>
      </c>
      <c r="J4298" s="3" t="s">
        <v>215</v>
      </c>
      <c r="K4298" s="3" t="s">
        <v>215</v>
      </c>
      <c r="L4298" s="3" t="s">
        <v>215</v>
      </c>
      <c r="M4298" s="3" t="s">
        <v>215</v>
      </c>
      <c r="N4298" s="3" t="s">
        <v>215</v>
      </c>
      <c r="O4298" s="3" t="s">
        <v>215</v>
      </c>
      <c r="P4298" s="3" t="s">
        <v>215</v>
      </c>
      <c r="Q4298" s="3" t="s">
        <v>215</v>
      </c>
      <c r="R4298" s="3" t="s">
        <v>215</v>
      </c>
      <c r="S4298" s="3" t="s">
        <v>215</v>
      </c>
      <c r="T4298" s="3" t="s">
        <v>215</v>
      </c>
      <c r="U4298" s="3" t="s">
        <v>215</v>
      </c>
      <c r="V4298" s="3" t="s">
        <v>215</v>
      </c>
      <c r="W4298" s="3" t="s">
        <v>215</v>
      </c>
      <c r="X4298" s="3" t="s">
        <v>215</v>
      </c>
      <c r="Y4298" s="3" t="s">
        <v>215</v>
      </c>
      <c r="Z4298" s="3" t="s">
        <v>215</v>
      </c>
      <c r="AA4298" s="3" t="s">
        <v>215</v>
      </c>
      <c r="AB4298" s="3" t="s">
        <v>215</v>
      </c>
      <c r="AC4298" s="3" t="s">
        <v>215</v>
      </c>
      <c r="AD4298" s="3">
        <v>-9.67</v>
      </c>
      <c r="AE4298" s="3">
        <v>9.7149999999999999</v>
      </c>
      <c r="AF4298" s="3">
        <v>15.483000000000001</v>
      </c>
      <c r="AG4298" s="3">
        <v>-14.242000000000001</v>
      </c>
      <c r="AH4298" s="3">
        <v>540.60900000000004</v>
      </c>
      <c r="AI4298" s="3">
        <v>4.383</v>
      </c>
      <c r="AJ4298" s="3">
        <v>44.003999999999998</v>
      </c>
      <c r="AK4298" s="3">
        <v>-6.9859999999999998</v>
      </c>
      <c r="AL4298" s="3">
        <v>13.035</v>
      </c>
      <c r="AM4298" s="3">
        <v>-26.177</v>
      </c>
      <c r="AN4298" s="3">
        <v>4.734</v>
      </c>
      <c r="AO4298" s="3">
        <v>21.803999999999998</v>
      </c>
      <c r="AP4298" s="3">
        <v>15.801</v>
      </c>
      <c r="AQ4298" s="3">
        <v>-8.8829999999999991</v>
      </c>
      <c r="AR4298" s="3">
        <v>29.911999999999999</v>
      </c>
      <c r="AS4298" s="3">
        <v>-6.75</v>
      </c>
      <c r="AT4298" s="3">
        <v>-15.855</v>
      </c>
      <c r="AU4298" s="3">
        <v>-15.079000000000001</v>
      </c>
      <c r="AV4298" s="3">
        <v>-2.4820000000000002</v>
      </c>
      <c r="AW4298" s="3">
        <v>-5.3449999999999998</v>
      </c>
      <c r="AX4298" s="3">
        <v>3.0110000000000001</v>
      </c>
      <c r="AY4298" s="3">
        <v>2.6379999999999999</v>
      </c>
      <c r="AZ4298" s="3">
        <v>4.0030000000000001</v>
      </c>
      <c r="BA4298">
        <v>2.7360000000000002</v>
      </c>
      <c r="BB4298">
        <v>2015</v>
      </c>
    </row>
    <row r="4299" spans="1:54" hidden="1" x14ac:dyDescent="0.2">
      <c r="A4299">
        <v>668</v>
      </c>
      <c r="B4299" t="s">
        <v>465</v>
      </c>
      <c r="C4299" t="s">
        <v>284</v>
      </c>
      <c r="D4299" t="s">
        <v>94</v>
      </c>
      <c r="E4299" t="s">
        <v>283</v>
      </c>
      <c r="F4299" t="s">
        <v>282</v>
      </c>
      <c r="G4299" t="s">
        <v>275</v>
      </c>
      <c r="I4299" t="s">
        <v>1348</v>
      </c>
      <c r="J4299" s="3" t="s">
        <v>215</v>
      </c>
      <c r="K4299" s="3" t="s">
        <v>215</v>
      </c>
      <c r="L4299" s="3" t="s">
        <v>215</v>
      </c>
      <c r="M4299" s="3" t="s">
        <v>215</v>
      </c>
      <c r="N4299" s="3" t="s">
        <v>215</v>
      </c>
      <c r="O4299" s="3" t="s">
        <v>215</v>
      </c>
      <c r="P4299" s="3" t="s">
        <v>215</v>
      </c>
      <c r="Q4299" s="3" t="s">
        <v>215</v>
      </c>
      <c r="R4299" s="3" t="s">
        <v>215</v>
      </c>
      <c r="S4299" s="3" t="s">
        <v>215</v>
      </c>
      <c r="T4299" s="3" t="s">
        <v>215</v>
      </c>
      <c r="U4299" s="3" t="s">
        <v>215</v>
      </c>
      <c r="V4299" s="3" t="s">
        <v>215</v>
      </c>
      <c r="W4299" s="3" t="s">
        <v>215</v>
      </c>
      <c r="X4299" s="3" t="s">
        <v>215</v>
      </c>
      <c r="Y4299" s="3" t="s">
        <v>215</v>
      </c>
      <c r="Z4299" s="3" t="s">
        <v>215</v>
      </c>
      <c r="AA4299" s="3" t="s">
        <v>215</v>
      </c>
      <c r="AB4299" s="3">
        <v>-96.739000000000004</v>
      </c>
      <c r="AC4299" s="3">
        <v>1951.692</v>
      </c>
      <c r="AD4299" s="3">
        <v>-0.64900000000000002</v>
      </c>
      <c r="AE4299" s="3">
        <v>5.6</v>
      </c>
      <c r="AF4299" s="3">
        <v>5.8680000000000003</v>
      </c>
      <c r="AG4299" s="3">
        <v>-13.605</v>
      </c>
      <c r="AH4299" s="3">
        <v>109.85599999999999</v>
      </c>
      <c r="AI4299" s="3">
        <v>-14.13</v>
      </c>
      <c r="AJ4299" s="3">
        <v>48.478000000000002</v>
      </c>
      <c r="AK4299" s="3">
        <v>-4.7880000000000003</v>
      </c>
      <c r="AL4299" s="3">
        <v>30.63</v>
      </c>
      <c r="AM4299" s="3">
        <v>-17.359000000000002</v>
      </c>
      <c r="AN4299" s="3">
        <v>-9.6679999999999993</v>
      </c>
      <c r="AO4299" s="3">
        <v>64.173000000000002</v>
      </c>
      <c r="AP4299" s="3">
        <v>33.103999999999999</v>
      </c>
      <c r="AQ4299" s="3">
        <v>-7.117</v>
      </c>
      <c r="AR4299" s="3">
        <v>75.331000000000003</v>
      </c>
      <c r="AS4299" s="3">
        <v>6.8460000000000001</v>
      </c>
      <c r="AT4299" s="3">
        <v>-15.913</v>
      </c>
      <c r="AU4299" s="3">
        <v>-24.385000000000002</v>
      </c>
      <c r="AV4299" s="3">
        <v>-11.638</v>
      </c>
      <c r="AW4299" s="3">
        <v>0.13600000000000001</v>
      </c>
      <c r="AX4299" s="3">
        <v>3.8639999999999999</v>
      </c>
      <c r="AY4299" s="3">
        <v>1.708</v>
      </c>
      <c r="AZ4299" s="3">
        <v>3.8380000000000001</v>
      </c>
      <c r="BA4299">
        <v>1.4630000000000001</v>
      </c>
      <c r="BB4299">
        <v>2015</v>
      </c>
    </row>
    <row r="4300" spans="1:54" hidden="1" x14ac:dyDescent="0.2">
      <c r="A4300">
        <v>668</v>
      </c>
      <c r="B4300" t="s">
        <v>465</v>
      </c>
      <c r="C4300" t="s">
        <v>281</v>
      </c>
      <c r="D4300" t="s">
        <v>94</v>
      </c>
      <c r="E4300" t="s">
        <v>280</v>
      </c>
      <c r="F4300" t="s">
        <v>279</v>
      </c>
      <c r="G4300" t="s">
        <v>275</v>
      </c>
      <c r="I4300" t="s">
        <v>1348</v>
      </c>
      <c r="J4300" s="3" t="s">
        <v>215</v>
      </c>
      <c r="K4300" s="3" t="s">
        <v>215</v>
      </c>
      <c r="L4300" s="3" t="s">
        <v>215</v>
      </c>
      <c r="M4300" s="3" t="s">
        <v>215</v>
      </c>
      <c r="N4300" s="3" t="s">
        <v>215</v>
      </c>
      <c r="O4300" s="3" t="s">
        <v>215</v>
      </c>
      <c r="P4300" s="3" t="s">
        <v>215</v>
      </c>
      <c r="Q4300" s="3" t="s">
        <v>215</v>
      </c>
      <c r="R4300" s="3" t="s">
        <v>215</v>
      </c>
      <c r="S4300" s="3" t="s">
        <v>215</v>
      </c>
      <c r="T4300" s="3" t="s">
        <v>215</v>
      </c>
      <c r="U4300" s="3" t="s">
        <v>215</v>
      </c>
      <c r="V4300" s="3" t="s">
        <v>215</v>
      </c>
      <c r="W4300" s="3" t="s">
        <v>215</v>
      </c>
      <c r="X4300" s="3" t="s">
        <v>215</v>
      </c>
      <c r="Y4300" s="3" t="s">
        <v>215</v>
      </c>
      <c r="Z4300" s="3" t="s">
        <v>215</v>
      </c>
      <c r="AA4300" s="3" t="s">
        <v>215</v>
      </c>
      <c r="AB4300" s="3" t="s">
        <v>215</v>
      </c>
      <c r="AC4300" s="3" t="s">
        <v>215</v>
      </c>
      <c r="AD4300" s="3">
        <v>90.29</v>
      </c>
      <c r="AE4300" s="3">
        <v>39.847000000000001</v>
      </c>
      <c r="AF4300" s="3">
        <v>11.791</v>
      </c>
      <c r="AG4300" s="3">
        <v>-51.49</v>
      </c>
      <c r="AH4300" s="3">
        <v>75.373000000000005</v>
      </c>
      <c r="AI4300" s="3">
        <v>2.0030000000000001</v>
      </c>
      <c r="AJ4300" s="3">
        <v>27.603999999999999</v>
      </c>
      <c r="AK4300" s="3">
        <v>2.726</v>
      </c>
      <c r="AL4300" s="3">
        <v>1.891</v>
      </c>
      <c r="AM4300" s="3">
        <v>-21.425999999999998</v>
      </c>
      <c r="AN4300" s="3">
        <v>12.753</v>
      </c>
      <c r="AO4300" s="3">
        <v>18.398</v>
      </c>
      <c r="AP4300" s="3">
        <v>44.414999999999999</v>
      </c>
      <c r="AQ4300" s="3">
        <v>-6.8970000000000002</v>
      </c>
      <c r="AR4300" s="3">
        <v>4.7789999999999999</v>
      </c>
      <c r="AS4300" s="3">
        <v>4.5259999999999998</v>
      </c>
      <c r="AT4300" s="3">
        <v>-8.7569999999999997</v>
      </c>
      <c r="AU4300" s="3">
        <v>-8.7949999999999999</v>
      </c>
      <c r="AV4300" s="3">
        <v>-1.78</v>
      </c>
      <c r="AW4300" s="3">
        <v>-0.86499999999999999</v>
      </c>
      <c r="AX4300" s="3">
        <v>4.7569999999999997</v>
      </c>
      <c r="AY4300" s="3">
        <v>5.2060000000000004</v>
      </c>
      <c r="AZ4300" s="3">
        <v>4.234</v>
      </c>
      <c r="BA4300">
        <v>3.0089999999999999</v>
      </c>
      <c r="BB4300">
        <v>2015</v>
      </c>
    </row>
    <row r="4301" spans="1:54" hidden="1" x14ac:dyDescent="0.2">
      <c r="A4301">
        <v>668</v>
      </c>
      <c r="B4301" t="s">
        <v>465</v>
      </c>
      <c r="C4301" t="s">
        <v>278</v>
      </c>
      <c r="D4301" t="s">
        <v>94</v>
      </c>
      <c r="E4301" t="s">
        <v>277</v>
      </c>
      <c r="F4301" t="s">
        <v>276</v>
      </c>
      <c r="G4301" t="s">
        <v>275</v>
      </c>
      <c r="I4301" t="s">
        <v>1348</v>
      </c>
      <c r="J4301" s="3" t="s">
        <v>215</v>
      </c>
      <c r="K4301" s="3" t="s">
        <v>215</v>
      </c>
      <c r="L4301" s="3" t="s">
        <v>215</v>
      </c>
      <c r="M4301" s="3" t="s">
        <v>215</v>
      </c>
      <c r="N4301" s="3" t="s">
        <v>215</v>
      </c>
      <c r="O4301" s="3" t="s">
        <v>215</v>
      </c>
      <c r="P4301" s="3" t="s">
        <v>215</v>
      </c>
      <c r="Q4301" s="3" t="s">
        <v>215</v>
      </c>
      <c r="R4301" s="3" t="s">
        <v>215</v>
      </c>
      <c r="S4301" s="3" t="s">
        <v>215</v>
      </c>
      <c r="T4301" s="3" t="s">
        <v>215</v>
      </c>
      <c r="U4301" s="3" t="s">
        <v>215</v>
      </c>
      <c r="V4301" s="3" t="s">
        <v>215</v>
      </c>
      <c r="W4301" s="3" t="s">
        <v>215</v>
      </c>
      <c r="X4301" s="3" t="s">
        <v>215</v>
      </c>
      <c r="Y4301" s="3" t="s">
        <v>215</v>
      </c>
      <c r="Z4301" s="3" t="s">
        <v>215</v>
      </c>
      <c r="AA4301" s="3" t="s">
        <v>215</v>
      </c>
      <c r="AB4301" s="3">
        <v>47.741999999999997</v>
      </c>
      <c r="AC4301" s="3">
        <v>44.429000000000002</v>
      </c>
      <c r="AD4301" s="3">
        <v>91.628</v>
      </c>
      <c r="AE4301" s="3">
        <v>46.954999999999998</v>
      </c>
      <c r="AF4301" s="3">
        <v>5.4619999999999997</v>
      </c>
      <c r="AG4301" s="3">
        <v>-53.506999999999998</v>
      </c>
      <c r="AH4301" s="3">
        <v>-20.646999999999998</v>
      </c>
      <c r="AI4301" s="3">
        <v>11.215999999999999</v>
      </c>
      <c r="AJ4301" s="3">
        <v>-9.4239999999999995</v>
      </c>
      <c r="AK4301" s="3">
        <v>22.681000000000001</v>
      </c>
      <c r="AL4301" s="3">
        <v>10.192</v>
      </c>
      <c r="AM4301" s="3">
        <v>-25.393999999999998</v>
      </c>
      <c r="AN4301" s="3">
        <v>29.164999999999999</v>
      </c>
      <c r="AO4301" s="3">
        <v>56.975000000000001</v>
      </c>
      <c r="AP4301" s="3">
        <v>80.373999999999995</v>
      </c>
      <c r="AQ4301" s="3">
        <v>-5.2590000000000003</v>
      </c>
      <c r="AR4301" s="3">
        <v>16.388000000000002</v>
      </c>
      <c r="AS4301" s="3">
        <v>-3.6240000000000001</v>
      </c>
      <c r="AT4301" s="3">
        <v>-11.9</v>
      </c>
      <c r="AU4301" s="3">
        <v>-6.73</v>
      </c>
      <c r="AV4301" s="3">
        <v>-0.22</v>
      </c>
      <c r="AW4301" s="3">
        <v>0.15</v>
      </c>
      <c r="AX4301" s="3">
        <v>7.5819999999999999</v>
      </c>
      <c r="AY4301" s="3">
        <v>9.5410000000000004</v>
      </c>
      <c r="AZ4301" s="3">
        <v>5.8689999999999998</v>
      </c>
      <c r="BA4301">
        <v>4.2880000000000003</v>
      </c>
      <c r="BB4301">
        <v>2015</v>
      </c>
    </row>
    <row r="4302" spans="1:54" hidden="1" x14ac:dyDescent="0.2">
      <c r="A4302">
        <v>668</v>
      </c>
      <c r="B4302" t="s">
        <v>465</v>
      </c>
      <c r="C4302" t="s">
        <v>274</v>
      </c>
      <c r="D4302" t="s">
        <v>94</v>
      </c>
      <c r="E4302" t="s">
        <v>273</v>
      </c>
      <c r="F4302" t="s">
        <v>272</v>
      </c>
      <c r="G4302" t="s">
        <v>271</v>
      </c>
    </row>
    <row r="4303" spans="1:54" hidden="1" x14ac:dyDescent="0.2">
      <c r="A4303">
        <v>668</v>
      </c>
      <c r="B4303" t="s">
        <v>465</v>
      </c>
      <c r="C4303" t="s">
        <v>270</v>
      </c>
      <c r="D4303" t="s">
        <v>94</v>
      </c>
      <c r="E4303" t="s">
        <v>269</v>
      </c>
      <c r="F4303" t="s">
        <v>268</v>
      </c>
      <c r="G4303" t="s">
        <v>264</v>
      </c>
      <c r="H4303" t="s">
        <v>263</v>
      </c>
    </row>
    <row r="4304" spans="1:54" hidden="1" x14ac:dyDescent="0.2">
      <c r="A4304">
        <v>668</v>
      </c>
      <c r="B4304" t="s">
        <v>465</v>
      </c>
      <c r="C4304" t="s">
        <v>267</v>
      </c>
      <c r="D4304" t="s">
        <v>94</v>
      </c>
      <c r="E4304" t="s">
        <v>266</v>
      </c>
      <c r="F4304" t="s">
        <v>265</v>
      </c>
      <c r="G4304" t="s">
        <v>264</v>
      </c>
      <c r="H4304" t="s">
        <v>263</v>
      </c>
      <c r="I4304" t="s">
        <v>1349</v>
      </c>
      <c r="J4304" s="3" t="s">
        <v>215</v>
      </c>
      <c r="K4304" s="3" t="s">
        <v>215</v>
      </c>
      <c r="L4304" s="3" t="s">
        <v>215</v>
      </c>
      <c r="M4304" s="3" t="s">
        <v>215</v>
      </c>
      <c r="N4304" s="3" t="s">
        <v>215</v>
      </c>
      <c r="O4304" s="3" t="s">
        <v>215</v>
      </c>
      <c r="P4304" s="3" t="s">
        <v>215</v>
      </c>
      <c r="Q4304" s="3" t="s">
        <v>215</v>
      </c>
      <c r="R4304" s="3" t="s">
        <v>215</v>
      </c>
      <c r="S4304" s="3" t="s">
        <v>215</v>
      </c>
      <c r="T4304" s="3" t="s">
        <v>215</v>
      </c>
      <c r="U4304" s="3" t="s">
        <v>215</v>
      </c>
      <c r="V4304" s="3" t="s">
        <v>215</v>
      </c>
      <c r="W4304" s="3" t="s">
        <v>215</v>
      </c>
      <c r="X4304" s="3" t="s">
        <v>215</v>
      </c>
      <c r="Y4304" s="3" t="s">
        <v>215</v>
      </c>
      <c r="Z4304" s="3" t="s">
        <v>215</v>
      </c>
      <c r="AA4304" s="3" t="s">
        <v>215</v>
      </c>
      <c r="AB4304" s="3">
        <v>2.7040000000000002</v>
      </c>
      <c r="AC4304" s="3">
        <v>2.9089999999999998</v>
      </c>
      <c r="AD4304" s="3">
        <v>3.0649999999999999</v>
      </c>
      <c r="AE4304" s="3">
        <v>3.161</v>
      </c>
      <c r="AF4304" s="3">
        <v>3.206</v>
      </c>
      <c r="AG4304" s="3">
        <v>3.222</v>
      </c>
      <c r="AH4304" s="3">
        <v>3.2410000000000001</v>
      </c>
      <c r="AI4304" s="3">
        <v>3.2829999999999999</v>
      </c>
      <c r="AJ4304" s="3">
        <v>3.3849999999999998</v>
      </c>
      <c r="AK4304" s="3">
        <v>3.431</v>
      </c>
      <c r="AL4304" s="3">
        <v>3.4769999999999999</v>
      </c>
      <c r="AM4304" s="3">
        <v>3.6240000000000001</v>
      </c>
      <c r="AN4304" s="3">
        <v>3.778</v>
      </c>
      <c r="AO4304" s="3">
        <v>3.8759999999999999</v>
      </c>
      <c r="AP4304" s="3">
        <v>3.9769999999999999</v>
      </c>
      <c r="AQ4304" s="3">
        <v>4.0810000000000004</v>
      </c>
      <c r="AR4304" s="3">
        <v>4.1870000000000003</v>
      </c>
      <c r="AS4304" s="3">
        <v>4.2960000000000003</v>
      </c>
      <c r="AT4304" s="3">
        <v>4.399</v>
      </c>
      <c r="AU4304" s="3">
        <v>4.5049999999999999</v>
      </c>
      <c r="AV4304" s="3">
        <v>4.6130000000000004</v>
      </c>
      <c r="AW4304" s="3">
        <v>4.7240000000000002</v>
      </c>
      <c r="AX4304" s="3">
        <v>4.8380000000000001</v>
      </c>
      <c r="AY4304" s="3">
        <v>4.944</v>
      </c>
      <c r="AZ4304" s="3">
        <v>5.0529999999999999</v>
      </c>
      <c r="BA4304">
        <v>5.165</v>
      </c>
      <c r="BB4304">
        <v>2009</v>
      </c>
    </row>
    <row r="4305" spans="1:54" hidden="1" x14ac:dyDescent="0.2">
      <c r="A4305">
        <v>668</v>
      </c>
      <c r="B4305" t="s">
        <v>465</v>
      </c>
      <c r="C4305" t="s">
        <v>262</v>
      </c>
      <c r="D4305" t="s">
        <v>94</v>
      </c>
      <c r="E4305" t="s">
        <v>260</v>
      </c>
      <c r="F4305" t="s">
        <v>259</v>
      </c>
      <c r="G4305" t="s">
        <v>225</v>
      </c>
      <c r="H4305" t="s">
        <v>222</v>
      </c>
      <c r="I4305" t="s">
        <v>1350</v>
      </c>
      <c r="J4305" s="3" t="s">
        <v>215</v>
      </c>
      <c r="K4305" s="3" t="s">
        <v>215</v>
      </c>
      <c r="L4305" s="3" t="s">
        <v>215</v>
      </c>
      <c r="M4305" s="3" t="s">
        <v>215</v>
      </c>
      <c r="N4305" s="3" t="s">
        <v>215</v>
      </c>
      <c r="O4305" s="3" t="s">
        <v>215</v>
      </c>
      <c r="P4305" s="3" t="s">
        <v>215</v>
      </c>
      <c r="Q4305" s="3" t="s">
        <v>215</v>
      </c>
      <c r="R4305" s="3" t="s">
        <v>215</v>
      </c>
      <c r="S4305" s="3" t="s">
        <v>215</v>
      </c>
      <c r="T4305" s="3" t="s">
        <v>215</v>
      </c>
      <c r="U4305" s="3" t="s">
        <v>215</v>
      </c>
      <c r="V4305" s="3" t="s">
        <v>215</v>
      </c>
      <c r="W4305" s="3" t="s">
        <v>215</v>
      </c>
      <c r="X4305" s="3" t="s">
        <v>215</v>
      </c>
      <c r="Y4305" s="3" t="s">
        <v>215</v>
      </c>
      <c r="Z4305" s="3" t="s">
        <v>215</v>
      </c>
      <c r="AA4305" s="3" t="s">
        <v>215</v>
      </c>
      <c r="AB4305" s="3" t="s">
        <v>215</v>
      </c>
      <c r="AC4305" s="3" t="s">
        <v>215</v>
      </c>
      <c r="AD4305" s="3">
        <v>0.13</v>
      </c>
      <c r="AE4305" s="3">
        <v>0.105</v>
      </c>
      <c r="AF4305" s="3">
        <v>0.109</v>
      </c>
      <c r="AG4305" s="3">
        <v>7.2999999999999995E-2</v>
      </c>
      <c r="AH4305" s="3">
        <v>0.104</v>
      </c>
      <c r="AI4305" s="3">
        <v>0.11600000000000001</v>
      </c>
      <c r="AJ4305" s="3">
        <v>0.17299999999999999</v>
      </c>
      <c r="AK4305" s="3">
        <v>0.26400000000000001</v>
      </c>
      <c r="AL4305" s="3">
        <v>0.317</v>
      </c>
      <c r="AM4305" s="3">
        <v>0.39400000000000002</v>
      </c>
      <c r="AN4305" s="3">
        <v>0.51900000000000002</v>
      </c>
      <c r="AO4305" s="3">
        <v>0.60099999999999998</v>
      </c>
      <c r="AP4305" s="3">
        <v>0.746</v>
      </c>
      <c r="AQ4305" s="3">
        <v>0.82799999999999996</v>
      </c>
      <c r="AR4305" s="3">
        <v>0.91600000000000004</v>
      </c>
      <c r="AS4305" s="3">
        <v>1.006</v>
      </c>
      <c r="AT4305" s="3">
        <v>1.04</v>
      </c>
      <c r="AU4305" s="3">
        <v>1.004</v>
      </c>
      <c r="AV4305" s="3">
        <v>1.012</v>
      </c>
      <c r="AW4305" s="3">
        <v>1.0389999999999999</v>
      </c>
      <c r="AX4305" s="3">
        <v>1.071</v>
      </c>
      <c r="AY4305" s="3">
        <v>1.1060000000000001</v>
      </c>
      <c r="AZ4305" s="3">
        <v>1.153</v>
      </c>
      <c r="BA4305">
        <v>1.1970000000000001</v>
      </c>
      <c r="BB4305">
        <v>2016</v>
      </c>
    </row>
    <row r="4306" spans="1:54" hidden="1" x14ac:dyDescent="0.2">
      <c r="A4306">
        <v>668</v>
      </c>
      <c r="B4306" t="s">
        <v>465</v>
      </c>
      <c r="C4306" t="s">
        <v>261</v>
      </c>
      <c r="D4306" t="s">
        <v>94</v>
      </c>
      <c r="E4306" t="s">
        <v>260</v>
      </c>
      <c r="F4306" t="s">
        <v>259</v>
      </c>
      <c r="G4306" t="s">
        <v>217</v>
      </c>
      <c r="I4306" t="s">
        <v>258</v>
      </c>
      <c r="J4306" s="3" t="s">
        <v>215</v>
      </c>
      <c r="K4306" s="3" t="s">
        <v>215</v>
      </c>
      <c r="L4306" s="3" t="s">
        <v>215</v>
      </c>
      <c r="M4306" s="3" t="s">
        <v>215</v>
      </c>
      <c r="N4306" s="3" t="s">
        <v>215</v>
      </c>
      <c r="O4306" s="3" t="s">
        <v>215</v>
      </c>
      <c r="P4306" s="3" t="s">
        <v>215</v>
      </c>
      <c r="Q4306" s="3" t="s">
        <v>215</v>
      </c>
      <c r="R4306" s="3" t="s">
        <v>215</v>
      </c>
      <c r="S4306" s="3" t="s">
        <v>215</v>
      </c>
      <c r="T4306" s="3" t="s">
        <v>215</v>
      </c>
      <c r="U4306" s="3" t="s">
        <v>215</v>
      </c>
      <c r="V4306" s="3" t="s">
        <v>215</v>
      </c>
      <c r="W4306" s="3" t="s">
        <v>215</v>
      </c>
      <c r="X4306" s="3" t="s">
        <v>215</v>
      </c>
      <c r="Y4306" s="3" t="s">
        <v>215</v>
      </c>
      <c r="Z4306" s="3" t="s">
        <v>215</v>
      </c>
      <c r="AA4306" s="3" t="s">
        <v>215</v>
      </c>
      <c r="AB4306" s="3" t="s">
        <v>215</v>
      </c>
      <c r="AC4306" s="3" t="s">
        <v>215</v>
      </c>
      <c r="AD4306" s="3">
        <v>14.196999999999999</v>
      </c>
      <c r="AE4306" s="3">
        <v>10.917999999999999</v>
      </c>
      <c r="AF4306" s="3">
        <v>10.956</v>
      </c>
      <c r="AG4306" s="3">
        <v>9.1649999999999991</v>
      </c>
      <c r="AH4306" s="3">
        <v>11.358000000000001</v>
      </c>
      <c r="AI4306" s="3">
        <v>10.976000000000001</v>
      </c>
      <c r="AJ4306" s="3">
        <v>14.603999999999999</v>
      </c>
      <c r="AK4306" s="3">
        <v>17.992999999999999</v>
      </c>
      <c r="AL4306" s="3">
        <v>18.728999999999999</v>
      </c>
      <c r="AM4306" s="3">
        <v>22.138999999999999</v>
      </c>
      <c r="AN4306" s="3">
        <v>25.745999999999999</v>
      </c>
      <c r="AO4306" s="3">
        <v>24.989000000000001</v>
      </c>
      <c r="AP4306" s="3">
        <v>27.382000000000001</v>
      </c>
      <c r="AQ4306" s="3">
        <v>27.036999999999999</v>
      </c>
      <c r="AR4306" s="3">
        <v>29.149000000000001</v>
      </c>
      <c r="AS4306" s="3">
        <v>31.678000000000001</v>
      </c>
      <c r="AT4306" s="3">
        <v>31.741</v>
      </c>
      <c r="AU4306" s="3">
        <v>30.56</v>
      </c>
      <c r="AV4306" s="3">
        <v>30.382000000000001</v>
      </c>
      <c r="AW4306" s="3">
        <v>29.408000000000001</v>
      </c>
      <c r="AX4306" s="3">
        <v>28.152999999999999</v>
      </c>
      <c r="AY4306" s="3">
        <v>27.398</v>
      </c>
      <c r="AZ4306" s="3">
        <v>26.093</v>
      </c>
      <c r="BA4306">
        <v>25.052</v>
      </c>
      <c r="BB4306">
        <v>2016</v>
      </c>
    </row>
    <row r="4307" spans="1:54" hidden="1" x14ac:dyDescent="0.2">
      <c r="A4307">
        <v>668</v>
      </c>
      <c r="B4307" t="s">
        <v>465</v>
      </c>
      <c r="C4307" t="s">
        <v>257</v>
      </c>
      <c r="D4307" t="s">
        <v>94</v>
      </c>
      <c r="E4307" t="s">
        <v>255</v>
      </c>
      <c r="F4307" t="s">
        <v>254</v>
      </c>
      <c r="G4307" t="s">
        <v>225</v>
      </c>
      <c r="H4307" t="s">
        <v>222</v>
      </c>
      <c r="I4307" t="s">
        <v>1350</v>
      </c>
      <c r="J4307" s="3" t="s">
        <v>215</v>
      </c>
      <c r="K4307" s="3" t="s">
        <v>215</v>
      </c>
      <c r="L4307" s="3" t="s">
        <v>215</v>
      </c>
      <c r="M4307" s="3" t="s">
        <v>215</v>
      </c>
      <c r="N4307" s="3" t="s">
        <v>215</v>
      </c>
      <c r="O4307" s="3" t="s">
        <v>215</v>
      </c>
      <c r="P4307" s="3" t="s">
        <v>215</v>
      </c>
      <c r="Q4307" s="3" t="s">
        <v>215</v>
      </c>
      <c r="R4307" s="3" t="s">
        <v>215</v>
      </c>
      <c r="S4307" s="3" t="s">
        <v>215</v>
      </c>
      <c r="T4307" s="3" t="s">
        <v>215</v>
      </c>
      <c r="U4307" s="3" t="s">
        <v>215</v>
      </c>
      <c r="V4307" s="3" t="s">
        <v>215</v>
      </c>
      <c r="W4307" s="3" t="s">
        <v>215</v>
      </c>
      <c r="X4307" s="3" t="s">
        <v>215</v>
      </c>
      <c r="Y4307" s="3" t="s">
        <v>215</v>
      </c>
      <c r="Z4307" s="3" t="s">
        <v>215</v>
      </c>
      <c r="AA4307" s="3" t="s">
        <v>215</v>
      </c>
      <c r="AB4307" s="3" t="s">
        <v>215</v>
      </c>
      <c r="AC4307" s="3" t="s">
        <v>215</v>
      </c>
      <c r="AD4307" s="3">
        <v>0.13100000000000001</v>
      </c>
      <c r="AE4307" s="3">
        <v>0.113</v>
      </c>
      <c r="AF4307" s="3">
        <v>0.125</v>
      </c>
      <c r="AG4307" s="3">
        <v>7.0000000000000007E-2</v>
      </c>
      <c r="AH4307" s="3">
        <v>0.109</v>
      </c>
      <c r="AI4307" s="3">
        <v>0.121</v>
      </c>
      <c r="AJ4307" s="3">
        <v>0.123</v>
      </c>
      <c r="AK4307" s="3">
        <v>0.23200000000000001</v>
      </c>
      <c r="AL4307" s="3">
        <v>0.503</v>
      </c>
      <c r="AM4307" s="3">
        <v>0.59399999999999997</v>
      </c>
      <c r="AN4307" s="3">
        <v>0.65800000000000003</v>
      </c>
      <c r="AO4307" s="3">
        <v>0.70199999999999996</v>
      </c>
      <c r="AP4307" s="3">
        <v>0.82499999999999996</v>
      </c>
      <c r="AQ4307" s="3">
        <v>1.01</v>
      </c>
      <c r="AR4307" s="3">
        <v>1.014</v>
      </c>
      <c r="AS4307" s="3">
        <v>1.1459999999999999</v>
      </c>
      <c r="AT4307" s="3">
        <v>1.163</v>
      </c>
      <c r="AU4307" s="3">
        <v>1.153</v>
      </c>
      <c r="AV4307" s="3">
        <v>1.149</v>
      </c>
      <c r="AW4307" s="3">
        <v>1.18</v>
      </c>
      <c r="AX4307" s="3">
        <v>1.22</v>
      </c>
      <c r="AY4307" s="3">
        <v>1.2629999999999999</v>
      </c>
      <c r="AZ4307" s="3">
        <v>1.3089999999999999</v>
      </c>
      <c r="BA4307">
        <v>1.3240000000000001</v>
      </c>
      <c r="BB4307">
        <v>2016</v>
      </c>
    </row>
    <row r="4308" spans="1:54" hidden="1" x14ac:dyDescent="0.2">
      <c r="A4308">
        <v>668</v>
      </c>
      <c r="B4308" t="s">
        <v>465</v>
      </c>
      <c r="C4308" t="s">
        <v>256</v>
      </c>
      <c r="D4308" t="s">
        <v>94</v>
      </c>
      <c r="E4308" t="s">
        <v>255</v>
      </c>
      <c r="F4308" t="s">
        <v>254</v>
      </c>
      <c r="G4308" t="s">
        <v>217</v>
      </c>
      <c r="I4308" t="s">
        <v>253</v>
      </c>
      <c r="J4308" s="3" t="s">
        <v>215</v>
      </c>
      <c r="K4308" s="3" t="s">
        <v>215</v>
      </c>
      <c r="L4308" s="3" t="s">
        <v>215</v>
      </c>
      <c r="M4308" s="3" t="s">
        <v>215</v>
      </c>
      <c r="N4308" s="3" t="s">
        <v>215</v>
      </c>
      <c r="O4308" s="3" t="s">
        <v>215</v>
      </c>
      <c r="P4308" s="3" t="s">
        <v>215</v>
      </c>
      <c r="Q4308" s="3" t="s">
        <v>215</v>
      </c>
      <c r="R4308" s="3" t="s">
        <v>215</v>
      </c>
      <c r="S4308" s="3" t="s">
        <v>215</v>
      </c>
      <c r="T4308" s="3" t="s">
        <v>215</v>
      </c>
      <c r="U4308" s="3" t="s">
        <v>215</v>
      </c>
      <c r="V4308" s="3" t="s">
        <v>215</v>
      </c>
      <c r="W4308" s="3" t="s">
        <v>215</v>
      </c>
      <c r="X4308" s="3" t="s">
        <v>215</v>
      </c>
      <c r="Y4308" s="3" t="s">
        <v>215</v>
      </c>
      <c r="Z4308" s="3" t="s">
        <v>215</v>
      </c>
      <c r="AA4308" s="3" t="s">
        <v>215</v>
      </c>
      <c r="AB4308" s="3" t="s">
        <v>215</v>
      </c>
      <c r="AC4308" s="3" t="s">
        <v>215</v>
      </c>
      <c r="AD4308" s="3">
        <v>14.276</v>
      </c>
      <c r="AE4308" s="3">
        <v>11.837999999999999</v>
      </c>
      <c r="AF4308" s="3">
        <v>12.5</v>
      </c>
      <c r="AG4308" s="3">
        <v>8.8149999999999995</v>
      </c>
      <c r="AH4308" s="3">
        <v>11.901999999999999</v>
      </c>
      <c r="AI4308" s="3">
        <v>11.472</v>
      </c>
      <c r="AJ4308" s="3">
        <v>10.45</v>
      </c>
      <c r="AK4308" s="3">
        <v>15.756</v>
      </c>
      <c r="AL4308" s="3">
        <v>29.745000000000001</v>
      </c>
      <c r="AM4308" s="3">
        <v>33.317999999999998</v>
      </c>
      <c r="AN4308" s="3">
        <v>32.643999999999998</v>
      </c>
      <c r="AO4308" s="3">
        <v>29.193000000000001</v>
      </c>
      <c r="AP4308" s="3">
        <v>30.273</v>
      </c>
      <c r="AQ4308" s="3">
        <v>32.981999999999999</v>
      </c>
      <c r="AR4308" s="3">
        <v>32.258000000000003</v>
      </c>
      <c r="AS4308" s="3">
        <v>36.058</v>
      </c>
      <c r="AT4308" s="3">
        <v>35.481000000000002</v>
      </c>
      <c r="AU4308" s="3">
        <v>35.100999999999999</v>
      </c>
      <c r="AV4308" s="3">
        <v>34.470999999999997</v>
      </c>
      <c r="AW4308" s="3">
        <v>33.393000000000001</v>
      </c>
      <c r="AX4308" s="3">
        <v>32.088999999999999</v>
      </c>
      <c r="AY4308" s="3">
        <v>31.3</v>
      </c>
      <c r="AZ4308" s="3">
        <v>29.638999999999999</v>
      </c>
      <c r="BA4308">
        <v>27.71</v>
      </c>
      <c r="BB4308">
        <v>2016</v>
      </c>
    </row>
    <row r="4309" spans="1:54" hidden="1" x14ac:dyDescent="0.2">
      <c r="A4309">
        <v>668</v>
      </c>
      <c r="B4309" t="s">
        <v>465</v>
      </c>
      <c r="C4309" t="s">
        <v>252</v>
      </c>
      <c r="D4309" t="s">
        <v>94</v>
      </c>
      <c r="E4309" t="s">
        <v>250</v>
      </c>
      <c r="F4309" t="s">
        <v>249</v>
      </c>
      <c r="G4309" t="s">
        <v>225</v>
      </c>
      <c r="H4309" t="s">
        <v>222</v>
      </c>
      <c r="I4309" t="s">
        <v>1350</v>
      </c>
      <c r="J4309" s="3" t="s">
        <v>215</v>
      </c>
      <c r="K4309" s="3" t="s">
        <v>215</v>
      </c>
      <c r="L4309" s="3" t="s">
        <v>215</v>
      </c>
      <c r="M4309" s="3" t="s">
        <v>215</v>
      </c>
      <c r="N4309" s="3" t="s">
        <v>215</v>
      </c>
      <c r="O4309" s="3" t="s">
        <v>215</v>
      </c>
      <c r="P4309" s="3" t="s">
        <v>215</v>
      </c>
      <c r="Q4309" s="3" t="s">
        <v>215</v>
      </c>
      <c r="R4309" s="3" t="s">
        <v>215</v>
      </c>
      <c r="S4309" s="3" t="s">
        <v>215</v>
      </c>
      <c r="T4309" s="3" t="s">
        <v>215</v>
      </c>
      <c r="U4309" s="3" t="s">
        <v>215</v>
      </c>
      <c r="V4309" s="3" t="s">
        <v>215</v>
      </c>
      <c r="W4309" s="3" t="s">
        <v>215</v>
      </c>
      <c r="X4309" s="3" t="s">
        <v>215</v>
      </c>
      <c r="Y4309" s="3" t="s">
        <v>215</v>
      </c>
      <c r="Z4309" s="3" t="s">
        <v>215</v>
      </c>
      <c r="AA4309" s="3" t="s">
        <v>215</v>
      </c>
      <c r="AB4309" s="3" t="s">
        <v>215</v>
      </c>
      <c r="AC4309" s="3" t="s">
        <v>215</v>
      </c>
      <c r="AD4309" s="3">
        <v>-1E-3</v>
      </c>
      <c r="AE4309" s="3">
        <v>-8.9999999999999993E-3</v>
      </c>
      <c r="AF4309" s="3">
        <v>-1.4999999999999999E-2</v>
      </c>
      <c r="AG4309" s="3">
        <v>3.0000000000000001E-3</v>
      </c>
      <c r="AH4309" s="3">
        <v>-5.0000000000000001E-3</v>
      </c>
      <c r="AI4309" s="3">
        <v>-5.0000000000000001E-3</v>
      </c>
      <c r="AJ4309" s="3">
        <v>4.9000000000000002E-2</v>
      </c>
      <c r="AK4309" s="3">
        <v>3.3000000000000002E-2</v>
      </c>
      <c r="AL4309" s="3">
        <v>-0.186</v>
      </c>
      <c r="AM4309" s="3">
        <v>-0.19900000000000001</v>
      </c>
      <c r="AN4309" s="3">
        <v>-0.13900000000000001</v>
      </c>
      <c r="AO4309" s="3">
        <v>-0.10100000000000001</v>
      </c>
      <c r="AP4309" s="3">
        <v>-7.9000000000000001E-2</v>
      </c>
      <c r="AQ4309" s="3">
        <v>-0.182</v>
      </c>
      <c r="AR4309" s="3">
        <v>-9.8000000000000004E-2</v>
      </c>
      <c r="AS4309" s="3">
        <v>-0.13900000000000001</v>
      </c>
      <c r="AT4309" s="3">
        <v>-0.123</v>
      </c>
      <c r="AU4309" s="3">
        <v>-0.14899999999999999</v>
      </c>
      <c r="AV4309" s="3">
        <v>-0.13600000000000001</v>
      </c>
      <c r="AW4309" s="3">
        <v>-0.14099999999999999</v>
      </c>
      <c r="AX4309" s="3">
        <v>-0.15</v>
      </c>
      <c r="AY4309" s="3">
        <v>-0.157</v>
      </c>
      <c r="AZ4309" s="3">
        <v>-0.157</v>
      </c>
      <c r="BA4309">
        <v>-0.127</v>
      </c>
      <c r="BB4309">
        <v>2016</v>
      </c>
    </row>
    <row r="4310" spans="1:54" hidden="1" x14ac:dyDescent="0.2">
      <c r="A4310">
        <v>668</v>
      </c>
      <c r="B4310" t="s">
        <v>465</v>
      </c>
      <c r="C4310" t="s">
        <v>251</v>
      </c>
      <c r="D4310" t="s">
        <v>94</v>
      </c>
      <c r="E4310" t="s">
        <v>250</v>
      </c>
      <c r="F4310" t="s">
        <v>249</v>
      </c>
      <c r="G4310" t="s">
        <v>217</v>
      </c>
      <c r="I4310" t="s">
        <v>248</v>
      </c>
      <c r="J4310" s="3" t="s">
        <v>215</v>
      </c>
      <c r="K4310" s="3" t="s">
        <v>215</v>
      </c>
      <c r="L4310" s="3" t="s">
        <v>215</v>
      </c>
      <c r="M4310" s="3" t="s">
        <v>215</v>
      </c>
      <c r="N4310" s="3" t="s">
        <v>215</v>
      </c>
      <c r="O4310" s="3" t="s">
        <v>215</v>
      </c>
      <c r="P4310" s="3" t="s">
        <v>215</v>
      </c>
      <c r="Q4310" s="3" t="s">
        <v>215</v>
      </c>
      <c r="R4310" s="3" t="s">
        <v>215</v>
      </c>
      <c r="S4310" s="3" t="s">
        <v>215</v>
      </c>
      <c r="T4310" s="3" t="s">
        <v>215</v>
      </c>
      <c r="U4310" s="3" t="s">
        <v>215</v>
      </c>
      <c r="V4310" s="3" t="s">
        <v>215</v>
      </c>
      <c r="W4310" s="3" t="s">
        <v>215</v>
      </c>
      <c r="X4310" s="3" t="s">
        <v>215</v>
      </c>
      <c r="Y4310" s="3" t="s">
        <v>215</v>
      </c>
      <c r="Z4310" s="3" t="s">
        <v>215</v>
      </c>
      <c r="AA4310" s="3" t="s">
        <v>215</v>
      </c>
      <c r="AB4310" s="3" t="s">
        <v>215</v>
      </c>
      <c r="AC4310" s="3" t="s">
        <v>215</v>
      </c>
      <c r="AD4310" s="3">
        <v>-7.9000000000000001E-2</v>
      </c>
      <c r="AE4310" s="3">
        <v>-0.92100000000000004</v>
      </c>
      <c r="AF4310" s="3">
        <v>-1.544</v>
      </c>
      <c r="AG4310" s="3">
        <v>0.35</v>
      </c>
      <c r="AH4310" s="3">
        <v>-0.54500000000000004</v>
      </c>
      <c r="AI4310" s="3">
        <v>-0.495</v>
      </c>
      <c r="AJ4310" s="3">
        <v>4.1539999999999999</v>
      </c>
      <c r="AK4310" s="3">
        <v>2.2370000000000001</v>
      </c>
      <c r="AL4310" s="3">
        <v>-11.016</v>
      </c>
      <c r="AM4310" s="3">
        <v>-11.179</v>
      </c>
      <c r="AN4310" s="3">
        <v>-6.8979999999999997</v>
      </c>
      <c r="AO4310" s="3">
        <v>-4.2039999999999997</v>
      </c>
      <c r="AP4310" s="3">
        <v>-2.89</v>
      </c>
      <c r="AQ4310" s="3">
        <v>-5.9459999999999997</v>
      </c>
      <c r="AR4310" s="3">
        <v>-3.109</v>
      </c>
      <c r="AS4310" s="3">
        <v>-4.38</v>
      </c>
      <c r="AT4310" s="3">
        <v>-3.7389999999999999</v>
      </c>
      <c r="AU4310" s="3">
        <v>-4.5410000000000004</v>
      </c>
      <c r="AV4310" s="3">
        <v>-4.0890000000000004</v>
      </c>
      <c r="AW4310" s="3">
        <v>-3.9849999999999999</v>
      </c>
      <c r="AX4310" s="3">
        <v>-3.9369999999999998</v>
      </c>
      <c r="AY4310" s="3">
        <v>-3.9009999999999998</v>
      </c>
      <c r="AZ4310" s="3">
        <v>-3.5470000000000002</v>
      </c>
      <c r="BA4310">
        <v>-2.6589999999999998</v>
      </c>
      <c r="BB4310">
        <v>2016</v>
      </c>
    </row>
    <row r="4311" spans="1:54" hidden="1" x14ac:dyDescent="0.2">
      <c r="A4311">
        <v>668</v>
      </c>
      <c r="B4311" t="s">
        <v>465</v>
      </c>
      <c r="C4311" t="s">
        <v>247</v>
      </c>
      <c r="D4311" t="s">
        <v>94</v>
      </c>
      <c r="E4311" t="s">
        <v>245</v>
      </c>
      <c r="F4311" t="s">
        <v>244</v>
      </c>
      <c r="G4311" t="s">
        <v>225</v>
      </c>
      <c r="H4311" t="s">
        <v>222</v>
      </c>
    </row>
    <row r="4312" spans="1:54" hidden="1" x14ac:dyDescent="0.2">
      <c r="A4312">
        <v>668</v>
      </c>
      <c r="B4312" t="s">
        <v>465</v>
      </c>
      <c r="C4312" t="s">
        <v>246</v>
      </c>
      <c r="D4312" t="s">
        <v>94</v>
      </c>
      <c r="E4312" t="s">
        <v>245</v>
      </c>
      <c r="F4312" t="s">
        <v>244</v>
      </c>
      <c r="G4312" t="s">
        <v>243</v>
      </c>
    </row>
    <row r="4313" spans="1:54" hidden="1" x14ac:dyDescent="0.2">
      <c r="A4313">
        <v>668</v>
      </c>
      <c r="B4313" t="s">
        <v>465</v>
      </c>
      <c r="C4313" t="s">
        <v>242</v>
      </c>
      <c r="D4313" t="s">
        <v>94</v>
      </c>
      <c r="E4313" t="s">
        <v>240</v>
      </c>
      <c r="F4313" t="s">
        <v>239</v>
      </c>
      <c r="G4313" t="s">
        <v>225</v>
      </c>
      <c r="H4313" t="s">
        <v>222</v>
      </c>
      <c r="I4313" t="s">
        <v>1350</v>
      </c>
      <c r="J4313" s="3" t="s">
        <v>215</v>
      </c>
      <c r="K4313" s="3" t="s">
        <v>215</v>
      </c>
      <c r="L4313" s="3" t="s">
        <v>215</v>
      </c>
      <c r="M4313" s="3" t="s">
        <v>215</v>
      </c>
      <c r="N4313" s="3" t="s">
        <v>215</v>
      </c>
      <c r="O4313" s="3" t="s">
        <v>215</v>
      </c>
      <c r="P4313" s="3" t="s">
        <v>215</v>
      </c>
      <c r="Q4313" s="3" t="s">
        <v>215</v>
      </c>
      <c r="R4313" s="3" t="s">
        <v>215</v>
      </c>
      <c r="S4313" s="3" t="s">
        <v>215</v>
      </c>
      <c r="T4313" s="3" t="s">
        <v>215</v>
      </c>
      <c r="U4313" s="3" t="s">
        <v>215</v>
      </c>
      <c r="V4313" s="3" t="s">
        <v>215</v>
      </c>
      <c r="W4313" s="3" t="s">
        <v>215</v>
      </c>
      <c r="X4313" s="3" t="s">
        <v>215</v>
      </c>
      <c r="Y4313" s="3" t="s">
        <v>215</v>
      </c>
      <c r="Z4313" s="3" t="s">
        <v>215</v>
      </c>
      <c r="AA4313" s="3" t="s">
        <v>215</v>
      </c>
      <c r="AB4313" s="3" t="s">
        <v>215</v>
      </c>
      <c r="AC4313" s="3" t="s">
        <v>215</v>
      </c>
      <c r="AD4313" s="3">
        <v>6.0000000000000001E-3</v>
      </c>
      <c r="AE4313" s="3">
        <v>-3.0000000000000001E-3</v>
      </c>
      <c r="AF4313" s="3">
        <v>-7.0000000000000001E-3</v>
      </c>
      <c r="AG4313" s="3">
        <v>1.0999999999999999E-2</v>
      </c>
      <c r="AH4313" s="3">
        <v>-2E-3</v>
      </c>
      <c r="AI4313" s="3">
        <v>-3.0000000000000001E-3</v>
      </c>
      <c r="AJ4313" s="3">
        <v>0.05</v>
      </c>
      <c r="AK4313" s="3">
        <v>3.7999999999999999E-2</v>
      </c>
      <c r="AL4313" s="3">
        <v>-0.17499999999999999</v>
      </c>
      <c r="AM4313" s="3">
        <v>-0.186</v>
      </c>
      <c r="AN4313" s="3">
        <v>-0.128</v>
      </c>
      <c r="AO4313" s="3">
        <v>-9.4E-2</v>
      </c>
      <c r="AP4313" s="3">
        <v>-7.8E-2</v>
      </c>
      <c r="AQ4313" s="3">
        <v>-0.16700000000000001</v>
      </c>
      <c r="AR4313" s="3">
        <v>-0.09</v>
      </c>
      <c r="AS4313" s="3">
        <v>-0.13</v>
      </c>
      <c r="AT4313" s="3">
        <v>-0.113</v>
      </c>
      <c r="AU4313" s="3">
        <v>-0.13700000000000001</v>
      </c>
      <c r="AV4313" s="3">
        <v>-0.114</v>
      </c>
      <c r="AW4313" s="3">
        <v>-0.11700000000000001</v>
      </c>
      <c r="AX4313" s="3">
        <v>-0.13100000000000001</v>
      </c>
      <c r="AY4313" s="3">
        <v>-0.14000000000000001</v>
      </c>
      <c r="AZ4313" s="3">
        <v>-0.13900000000000001</v>
      </c>
      <c r="BA4313">
        <v>-0.109</v>
      </c>
      <c r="BB4313">
        <v>2016</v>
      </c>
    </row>
    <row r="4314" spans="1:54" hidden="1" x14ac:dyDescent="0.2">
      <c r="A4314">
        <v>668</v>
      </c>
      <c r="B4314" t="s">
        <v>465</v>
      </c>
      <c r="C4314" t="s">
        <v>241</v>
      </c>
      <c r="D4314" t="s">
        <v>94</v>
      </c>
      <c r="E4314" t="s">
        <v>240</v>
      </c>
      <c r="F4314" t="s">
        <v>239</v>
      </c>
      <c r="G4314" t="s">
        <v>217</v>
      </c>
      <c r="I4314" t="s">
        <v>238</v>
      </c>
      <c r="J4314" s="3" t="s">
        <v>215</v>
      </c>
      <c r="K4314" s="3" t="s">
        <v>215</v>
      </c>
      <c r="L4314" s="3" t="s">
        <v>215</v>
      </c>
      <c r="M4314" s="3" t="s">
        <v>215</v>
      </c>
      <c r="N4314" s="3" t="s">
        <v>215</v>
      </c>
      <c r="O4314" s="3" t="s">
        <v>215</v>
      </c>
      <c r="P4314" s="3" t="s">
        <v>215</v>
      </c>
      <c r="Q4314" s="3" t="s">
        <v>215</v>
      </c>
      <c r="R4314" s="3" t="s">
        <v>215</v>
      </c>
      <c r="S4314" s="3" t="s">
        <v>215</v>
      </c>
      <c r="T4314" s="3" t="s">
        <v>215</v>
      </c>
      <c r="U4314" s="3" t="s">
        <v>215</v>
      </c>
      <c r="V4314" s="3" t="s">
        <v>215</v>
      </c>
      <c r="W4314" s="3" t="s">
        <v>215</v>
      </c>
      <c r="X4314" s="3" t="s">
        <v>215</v>
      </c>
      <c r="Y4314" s="3" t="s">
        <v>215</v>
      </c>
      <c r="Z4314" s="3" t="s">
        <v>215</v>
      </c>
      <c r="AA4314" s="3" t="s">
        <v>215</v>
      </c>
      <c r="AB4314" s="3" t="s">
        <v>215</v>
      </c>
      <c r="AC4314" s="3" t="s">
        <v>215</v>
      </c>
      <c r="AD4314" s="3">
        <v>0.69199999999999995</v>
      </c>
      <c r="AE4314" s="3">
        <v>-0.33100000000000002</v>
      </c>
      <c r="AF4314" s="3">
        <v>-0.748</v>
      </c>
      <c r="AG4314" s="3">
        <v>1.367</v>
      </c>
      <c r="AH4314" s="3">
        <v>-0.20899999999999999</v>
      </c>
      <c r="AI4314" s="3">
        <v>-0.30399999999999999</v>
      </c>
      <c r="AJ4314" s="3">
        <v>4.2480000000000002</v>
      </c>
      <c r="AK4314" s="3">
        <v>2.569</v>
      </c>
      <c r="AL4314" s="3">
        <v>-10.345000000000001</v>
      </c>
      <c r="AM4314" s="3">
        <v>-10.433</v>
      </c>
      <c r="AN4314" s="3">
        <v>-6.3369999999999997</v>
      </c>
      <c r="AO4314" s="3">
        <v>-3.8980000000000001</v>
      </c>
      <c r="AP4314" s="3">
        <v>-2.8690000000000002</v>
      </c>
      <c r="AQ4314" s="3">
        <v>-5.4660000000000002</v>
      </c>
      <c r="AR4314" s="3">
        <v>-2.8730000000000002</v>
      </c>
      <c r="AS4314" s="3">
        <v>-4.08</v>
      </c>
      <c r="AT4314" s="3">
        <v>-3.4540000000000002</v>
      </c>
      <c r="AU4314" s="3">
        <v>-4.1820000000000004</v>
      </c>
      <c r="AV4314" s="3">
        <v>-3.4350000000000001</v>
      </c>
      <c r="AW4314" s="3">
        <v>-3.2970000000000002</v>
      </c>
      <c r="AX4314" s="3">
        <v>-3.456</v>
      </c>
      <c r="AY4314" s="3">
        <v>-3.48</v>
      </c>
      <c r="AZ4314" s="3">
        <v>-3.1480000000000001</v>
      </c>
      <c r="BA4314">
        <v>-2.2749999999999999</v>
      </c>
      <c r="BB4314">
        <v>2016</v>
      </c>
    </row>
    <row r="4315" spans="1:54" hidden="1" x14ac:dyDescent="0.2">
      <c r="A4315">
        <v>668</v>
      </c>
      <c r="B4315" t="s">
        <v>465</v>
      </c>
      <c r="C4315" t="s">
        <v>237</v>
      </c>
      <c r="D4315" t="s">
        <v>94</v>
      </c>
      <c r="E4315" t="s">
        <v>235</v>
      </c>
      <c r="F4315" t="s">
        <v>234</v>
      </c>
      <c r="G4315" t="s">
        <v>225</v>
      </c>
      <c r="H4315" t="s">
        <v>222</v>
      </c>
      <c r="I4315" t="s">
        <v>1350</v>
      </c>
      <c r="J4315" s="3" t="s">
        <v>215</v>
      </c>
      <c r="K4315" s="3" t="s">
        <v>215</v>
      </c>
      <c r="L4315" s="3" t="s">
        <v>215</v>
      </c>
      <c r="M4315" s="3" t="s">
        <v>215</v>
      </c>
      <c r="N4315" s="3" t="s">
        <v>215</v>
      </c>
      <c r="O4315" s="3" t="s">
        <v>215</v>
      </c>
      <c r="P4315" s="3" t="s">
        <v>215</v>
      </c>
      <c r="Q4315" s="3" t="s">
        <v>215</v>
      </c>
      <c r="R4315" s="3" t="s">
        <v>215</v>
      </c>
      <c r="S4315" s="3" t="s">
        <v>215</v>
      </c>
      <c r="T4315" s="3" t="s">
        <v>215</v>
      </c>
      <c r="U4315" s="3" t="s">
        <v>215</v>
      </c>
      <c r="V4315" s="3" t="s">
        <v>215</v>
      </c>
      <c r="W4315" s="3" t="s">
        <v>215</v>
      </c>
      <c r="X4315" s="3" t="s">
        <v>215</v>
      </c>
      <c r="Y4315" s="3" t="s">
        <v>215</v>
      </c>
      <c r="Z4315" s="3" t="s">
        <v>215</v>
      </c>
      <c r="AA4315" s="3" t="s">
        <v>215</v>
      </c>
      <c r="AB4315" s="3" t="s">
        <v>215</v>
      </c>
      <c r="AC4315" s="3" t="s">
        <v>215</v>
      </c>
      <c r="AD4315" s="3">
        <v>4.3869999999999996</v>
      </c>
      <c r="AE4315" s="3">
        <v>4.492</v>
      </c>
      <c r="AF4315" s="3">
        <v>4.5970000000000004</v>
      </c>
      <c r="AG4315" s="3">
        <v>4.702</v>
      </c>
      <c r="AH4315" s="3">
        <v>4.8019999999999996</v>
      </c>
      <c r="AI4315" s="3">
        <v>4.9039999999999999</v>
      </c>
      <c r="AJ4315" s="3">
        <v>4.9690000000000003</v>
      </c>
      <c r="AK4315" s="3">
        <v>4.5780000000000003</v>
      </c>
      <c r="AL4315" s="3">
        <v>3.38</v>
      </c>
      <c r="AM4315" s="3">
        <v>1.9730000000000001</v>
      </c>
      <c r="AN4315" s="3">
        <v>0.33800000000000002</v>
      </c>
      <c r="AO4315" s="3">
        <v>0.40699999999999997</v>
      </c>
      <c r="AP4315" s="3">
        <v>0.41399999999999998</v>
      </c>
      <c r="AQ4315" s="3">
        <v>0.48499999999999999</v>
      </c>
      <c r="AR4315" s="3">
        <v>0.56799999999999995</v>
      </c>
      <c r="AS4315" s="3">
        <v>0.63700000000000001</v>
      </c>
      <c r="AT4315" s="3">
        <v>0.748</v>
      </c>
      <c r="AU4315" s="3">
        <v>1.0509999999999999</v>
      </c>
      <c r="AV4315" s="3">
        <v>1.2090000000000001</v>
      </c>
      <c r="AW4315" s="3">
        <v>1.234</v>
      </c>
      <c r="AX4315" s="3">
        <v>1.399</v>
      </c>
      <c r="AY4315" s="3">
        <v>1.5469999999999999</v>
      </c>
      <c r="AZ4315" s="3">
        <v>1.724</v>
      </c>
      <c r="BA4315">
        <v>1.885</v>
      </c>
      <c r="BB4315">
        <v>2016</v>
      </c>
    </row>
    <row r="4316" spans="1:54" hidden="1" x14ac:dyDescent="0.2">
      <c r="A4316">
        <v>668</v>
      </c>
      <c r="B4316" t="s">
        <v>465</v>
      </c>
      <c r="C4316" t="s">
        <v>236</v>
      </c>
      <c r="D4316" t="s">
        <v>94</v>
      </c>
      <c r="E4316" t="s">
        <v>235</v>
      </c>
      <c r="F4316" t="s">
        <v>234</v>
      </c>
      <c r="G4316" t="s">
        <v>217</v>
      </c>
      <c r="I4316" t="s">
        <v>354</v>
      </c>
      <c r="J4316" s="3" t="s">
        <v>215</v>
      </c>
      <c r="K4316" s="3" t="s">
        <v>215</v>
      </c>
      <c r="L4316" s="3" t="s">
        <v>215</v>
      </c>
      <c r="M4316" s="3" t="s">
        <v>215</v>
      </c>
      <c r="N4316" s="3" t="s">
        <v>215</v>
      </c>
      <c r="O4316" s="3" t="s">
        <v>215</v>
      </c>
      <c r="P4316" s="3" t="s">
        <v>215</v>
      </c>
      <c r="Q4316" s="3" t="s">
        <v>215</v>
      </c>
      <c r="R4316" s="3" t="s">
        <v>215</v>
      </c>
      <c r="S4316" s="3" t="s">
        <v>215</v>
      </c>
      <c r="T4316" s="3" t="s">
        <v>215</v>
      </c>
      <c r="U4316" s="3" t="s">
        <v>215</v>
      </c>
      <c r="V4316" s="3" t="s">
        <v>215</v>
      </c>
      <c r="W4316" s="3" t="s">
        <v>215</v>
      </c>
      <c r="X4316" s="3" t="s">
        <v>215</v>
      </c>
      <c r="Y4316" s="3" t="s">
        <v>215</v>
      </c>
      <c r="Z4316" s="3" t="s">
        <v>215</v>
      </c>
      <c r="AA4316" s="3" t="s">
        <v>215</v>
      </c>
      <c r="AB4316" s="3" t="s">
        <v>215</v>
      </c>
      <c r="AC4316" s="3" t="s">
        <v>215</v>
      </c>
      <c r="AD4316" s="3">
        <v>478.00400000000002</v>
      </c>
      <c r="AE4316" s="3">
        <v>468.78800000000001</v>
      </c>
      <c r="AF4316" s="3">
        <v>461.32900000000001</v>
      </c>
      <c r="AG4316" s="3">
        <v>589.85500000000002</v>
      </c>
      <c r="AH4316" s="3">
        <v>525.62900000000002</v>
      </c>
      <c r="AI4316" s="3">
        <v>465.529</v>
      </c>
      <c r="AJ4316" s="3">
        <v>420.60599999999999</v>
      </c>
      <c r="AK4316" s="3">
        <v>311.50200000000001</v>
      </c>
      <c r="AL4316" s="3">
        <v>199.87</v>
      </c>
      <c r="AM4316" s="3">
        <v>110.729</v>
      </c>
      <c r="AN4316" s="3">
        <v>16.748000000000001</v>
      </c>
      <c r="AO4316" s="3">
        <v>16.934999999999999</v>
      </c>
      <c r="AP4316" s="3">
        <v>15.21</v>
      </c>
      <c r="AQ4316" s="3">
        <v>15.855</v>
      </c>
      <c r="AR4316" s="3">
        <v>18.077999999999999</v>
      </c>
      <c r="AS4316" s="3">
        <v>20.041</v>
      </c>
      <c r="AT4316" s="3">
        <v>22.832999999999998</v>
      </c>
      <c r="AU4316" s="3">
        <v>31.997</v>
      </c>
      <c r="AV4316" s="3">
        <v>36.270000000000003</v>
      </c>
      <c r="AW4316" s="3">
        <v>34.908999999999999</v>
      </c>
      <c r="AX4316" s="3">
        <v>36.793999999999997</v>
      </c>
      <c r="AY4316" s="3">
        <v>38.347000000000001</v>
      </c>
      <c r="AZ4316" s="3">
        <v>39.034999999999997</v>
      </c>
      <c r="BA4316">
        <v>39.444000000000003</v>
      </c>
      <c r="BB4316">
        <v>2016</v>
      </c>
    </row>
    <row r="4317" spans="1:54" hidden="1" x14ac:dyDescent="0.2">
      <c r="A4317">
        <v>668</v>
      </c>
      <c r="B4317" t="s">
        <v>465</v>
      </c>
      <c r="C4317" t="s">
        <v>233</v>
      </c>
      <c r="D4317" t="s">
        <v>94</v>
      </c>
      <c r="E4317" t="s">
        <v>231</v>
      </c>
      <c r="F4317" t="s">
        <v>230</v>
      </c>
      <c r="G4317" t="s">
        <v>225</v>
      </c>
      <c r="H4317" t="s">
        <v>222</v>
      </c>
      <c r="I4317" t="s">
        <v>1350</v>
      </c>
      <c r="J4317" s="3" t="s">
        <v>215</v>
      </c>
      <c r="K4317" s="3" t="s">
        <v>215</v>
      </c>
      <c r="L4317" s="3" t="s">
        <v>215</v>
      </c>
      <c r="M4317" s="3" t="s">
        <v>215</v>
      </c>
      <c r="N4317" s="3" t="s">
        <v>215</v>
      </c>
      <c r="O4317" s="3" t="s">
        <v>215</v>
      </c>
      <c r="P4317" s="3" t="s">
        <v>215</v>
      </c>
      <c r="Q4317" s="3" t="s">
        <v>215</v>
      </c>
      <c r="R4317" s="3" t="s">
        <v>215</v>
      </c>
      <c r="S4317" s="3" t="s">
        <v>215</v>
      </c>
      <c r="T4317" s="3" t="s">
        <v>215</v>
      </c>
      <c r="U4317" s="3" t="s">
        <v>215</v>
      </c>
      <c r="V4317" s="3" t="s">
        <v>215</v>
      </c>
      <c r="W4317" s="3" t="s">
        <v>215</v>
      </c>
      <c r="X4317" s="3" t="s">
        <v>215</v>
      </c>
      <c r="Y4317" s="3" t="s">
        <v>215</v>
      </c>
      <c r="Z4317" s="3" t="s">
        <v>215</v>
      </c>
      <c r="AA4317" s="3" t="s">
        <v>215</v>
      </c>
      <c r="AB4317" s="3" t="s">
        <v>215</v>
      </c>
      <c r="AC4317" s="3" t="s">
        <v>215</v>
      </c>
      <c r="AD4317" s="3">
        <v>3.6789999999999998</v>
      </c>
      <c r="AE4317" s="3">
        <v>3.8170000000000002</v>
      </c>
      <c r="AF4317" s="3">
        <v>3.956</v>
      </c>
      <c r="AG4317" s="3">
        <v>4.0970000000000004</v>
      </c>
      <c r="AH4317" s="3">
        <v>4.2510000000000003</v>
      </c>
      <c r="AI4317" s="3">
        <v>4.4059999999999997</v>
      </c>
      <c r="AJ4317" s="3">
        <v>4.5620000000000003</v>
      </c>
      <c r="AK4317" s="3">
        <v>4.6159999999999997</v>
      </c>
      <c r="AL4317" s="3">
        <v>3.407</v>
      </c>
      <c r="AM4317" s="3">
        <v>2.016</v>
      </c>
      <c r="AN4317" s="3">
        <v>0.438</v>
      </c>
      <c r="AO4317" s="3">
        <v>0.46400000000000002</v>
      </c>
      <c r="AP4317" s="3">
        <v>0.47799999999999998</v>
      </c>
      <c r="AQ4317" s="3">
        <v>0.54700000000000004</v>
      </c>
      <c r="AR4317" s="3">
        <v>0.68</v>
      </c>
      <c r="AS4317" s="3">
        <v>0.81899999999999995</v>
      </c>
      <c r="AT4317" s="3">
        <v>0.92800000000000005</v>
      </c>
      <c r="AU4317" s="3">
        <v>1.131</v>
      </c>
      <c r="AV4317" s="3">
        <v>1.2889999999999999</v>
      </c>
      <c r="AW4317" s="3">
        <v>1.383</v>
      </c>
      <c r="AX4317" s="3">
        <v>1.5249999999999999</v>
      </c>
      <c r="AY4317" s="3">
        <v>1.6830000000000001</v>
      </c>
      <c r="AZ4317" s="3">
        <v>1.859</v>
      </c>
      <c r="BA4317">
        <v>2.0190000000000001</v>
      </c>
      <c r="BB4317">
        <v>2016</v>
      </c>
    </row>
    <row r="4318" spans="1:54" hidden="1" x14ac:dyDescent="0.2">
      <c r="A4318">
        <v>668</v>
      </c>
      <c r="B4318" t="s">
        <v>465</v>
      </c>
      <c r="C4318" t="s">
        <v>232</v>
      </c>
      <c r="D4318" t="s">
        <v>94</v>
      </c>
      <c r="E4318" t="s">
        <v>231</v>
      </c>
      <c r="F4318" t="s">
        <v>230</v>
      </c>
      <c r="G4318" t="s">
        <v>217</v>
      </c>
      <c r="I4318" t="s">
        <v>229</v>
      </c>
      <c r="J4318" s="3" t="s">
        <v>215</v>
      </c>
      <c r="K4318" s="3" t="s">
        <v>215</v>
      </c>
      <c r="L4318" s="3" t="s">
        <v>215</v>
      </c>
      <c r="M4318" s="3" t="s">
        <v>215</v>
      </c>
      <c r="N4318" s="3" t="s">
        <v>215</v>
      </c>
      <c r="O4318" s="3" t="s">
        <v>215</v>
      </c>
      <c r="P4318" s="3" t="s">
        <v>215</v>
      </c>
      <c r="Q4318" s="3" t="s">
        <v>215</v>
      </c>
      <c r="R4318" s="3" t="s">
        <v>215</v>
      </c>
      <c r="S4318" s="3" t="s">
        <v>215</v>
      </c>
      <c r="T4318" s="3" t="s">
        <v>215</v>
      </c>
      <c r="U4318" s="3" t="s">
        <v>215</v>
      </c>
      <c r="V4318" s="3" t="s">
        <v>215</v>
      </c>
      <c r="W4318" s="3" t="s">
        <v>215</v>
      </c>
      <c r="X4318" s="3" t="s">
        <v>215</v>
      </c>
      <c r="Y4318" s="3" t="s">
        <v>215</v>
      </c>
      <c r="Z4318" s="3" t="s">
        <v>215</v>
      </c>
      <c r="AA4318" s="3" t="s">
        <v>215</v>
      </c>
      <c r="AB4318" s="3" t="s">
        <v>215</v>
      </c>
      <c r="AC4318" s="3" t="s">
        <v>215</v>
      </c>
      <c r="AD4318" s="3">
        <v>400.81099999999998</v>
      </c>
      <c r="AE4318" s="3">
        <v>398.31900000000002</v>
      </c>
      <c r="AF4318" s="3">
        <v>396.988</v>
      </c>
      <c r="AG4318" s="3">
        <v>513.87199999999996</v>
      </c>
      <c r="AH4318" s="3">
        <v>465.30500000000001</v>
      </c>
      <c r="AI4318" s="3">
        <v>418.26</v>
      </c>
      <c r="AJ4318" s="3">
        <v>386.14600000000002</v>
      </c>
      <c r="AK4318" s="3">
        <v>314.08999999999997</v>
      </c>
      <c r="AL4318" s="3">
        <v>201.46799999999999</v>
      </c>
      <c r="AM4318" s="3">
        <v>113.164</v>
      </c>
      <c r="AN4318" s="3">
        <v>21.747</v>
      </c>
      <c r="AO4318" s="3">
        <v>19.283000000000001</v>
      </c>
      <c r="AP4318" s="3">
        <v>17.556999999999999</v>
      </c>
      <c r="AQ4318" s="3">
        <v>17.878</v>
      </c>
      <c r="AR4318" s="3">
        <v>21.632000000000001</v>
      </c>
      <c r="AS4318" s="3">
        <v>25.765000000000001</v>
      </c>
      <c r="AT4318" s="3">
        <v>28.297999999999998</v>
      </c>
      <c r="AU4318" s="3">
        <v>34.433999999999997</v>
      </c>
      <c r="AV4318" s="3">
        <v>38.673999999999999</v>
      </c>
      <c r="AW4318" s="3">
        <v>39.118000000000002</v>
      </c>
      <c r="AX4318" s="3">
        <v>40.095999999999997</v>
      </c>
      <c r="AY4318" s="3">
        <v>41.71</v>
      </c>
      <c r="AZ4318" s="3">
        <v>42.082999999999998</v>
      </c>
      <c r="BA4318">
        <v>42.262999999999998</v>
      </c>
      <c r="BB4318">
        <v>2016</v>
      </c>
    </row>
    <row r="4319" spans="1:54" hidden="1" x14ac:dyDescent="0.2">
      <c r="A4319">
        <v>668</v>
      </c>
      <c r="B4319" t="s">
        <v>465</v>
      </c>
      <c r="C4319" t="s">
        <v>228</v>
      </c>
      <c r="D4319" t="s">
        <v>94</v>
      </c>
      <c r="E4319" t="s">
        <v>227</v>
      </c>
      <c r="F4319" t="s">
        <v>226</v>
      </c>
      <c r="G4319" t="s">
        <v>225</v>
      </c>
      <c r="H4319" t="s">
        <v>222</v>
      </c>
      <c r="I4319" t="s">
        <v>1350</v>
      </c>
      <c r="J4319" s="3" t="s">
        <v>215</v>
      </c>
      <c r="K4319" s="3" t="s">
        <v>215</v>
      </c>
      <c r="L4319" s="3" t="s">
        <v>215</v>
      </c>
      <c r="M4319" s="3" t="s">
        <v>215</v>
      </c>
      <c r="N4319" s="3" t="s">
        <v>215</v>
      </c>
      <c r="O4319" s="3" t="s">
        <v>215</v>
      </c>
      <c r="P4319" s="3" t="s">
        <v>215</v>
      </c>
      <c r="Q4319" s="3" t="s">
        <v>215</v>
      </c>
      <c r="R4319" s="3" t="s">
        <v>215</v>
      </c>
      <c r="S4319" s="3" t="s">
        <v>215</v>
      </c>
      <c r="T4319" s="3" t="s">
        <v>215</v>
      </c>
      <c r="U4319" s="3" t="s">
        <v>215</v>
      </c>
      <c r="V4319" s="3" t="s">
        <v>215</v>
      </c>
      <c r="W4319" s="3" t="s">
        <v>215</v>
      </c>
      <c r="X4319" s="3" t="s">
        <v>215</v>
      </c>
      <c r="Y4319" s="3" t="s">
        <v>215</v>
      </c>
      <c r="Z4319" s="3" t="s">
        <v>215</v>
      </c>
      <c r="AA4319" s="3" t="s">
        <v>215</v>
      </c>
      <c r="AB4319" s="3" t="s">
        <v>215</v>
      </c>
      <c r="AC4319" s="3" t="s">
        <v>215</v>
      </c>
      <c r="AD4319" s="3">
        <v>0.91800000000000004</v>
      </c>
      <c r="AE4319" s="3">
        <v>0.95799999999999996</v>
      </c>
      <c r="AF4319" s="3">
        <v>0.997</v>
      </c>
      <c r="AG4319" s="3">
        <v>0.79700000000000004</v>
      </c>
      <c r="AH4319" s="3">
        <v>0.91400000000000003</v>
      </c>
      <c r="AI4319" s="3">
        <v>1.0529999999999999</v>
      </c>
      <c r="AJ4319" s="3">
        <v>1.181</v>
      </c>
      <c r="AK4319" s="3">
        <v>1.47</v>
      </c>
      <c r="AL4319" s="3">
        <v>1.6910000000000001</v>
      </c>
      <c r="AM4319" s="3">
        <v>1.782</v>
      </c>
      <c r="AN4319" s="3">
        <v>2.016</v>
      </c>
      <c r="AO4319" s="3">
        <v>2.4039999999999999</v>
      </c>
      <c r="AP4319" s="3">
        <v>2.7250000000000001</v>
      </c>
      <c r="AQ4319" s="3">
        <v>3.0609999999999999</v>
      </c>
      <c r="AR4319" s="3">
        <v>3.1440000000000001</v>
      </c>
      <c r="AS4319" s="3">
        <v>3.177</v>
      </c>
      <c r="AT4319" s="3">
        <v>3.278</v>
      </c>
      <c r="AU4319" s="3">
        <v>3.2850000000000001</v>
      </c>
      <c r="AV4319" s="3">
        <v>3.3319999999999999</v>
      </c>
      <c r="AW4319" s="3">
        <v>3.5339999999999998</v>
      </c>
      <c r="AX4319" s="3">
        <v>3.8029999999999999</v>
      </c>
      <c r="AY4319" s="3">
        <v>4.0350000000000001</v>
      </c>
      <c r="AZ4319" s="3">
        <v>4.4169999999999998</v>
      </c>
      <c r="BA4319">
        <v>4.7779999999999996</v>
      </c>
      <c r="BB4319">
        <v>2016</v>
      </c>
    </row>
    <row r="4320" spans="1:54" hidden="1" x14ac:dyDescent="0.2">
      <c r="A4320">
        <v>668</v>
      </c>
      <c r="B4320" t="s">
        <v>465</v>
      </c>
      <c r="C4320" t="s">
        <v>224</v>
      </c>
      <c r="D4320" t="s">
        <v>94</v>
      </c>
      <c r="E4320" t="s">
        <v>219</v>
      </c>
      <c r="F4320" t="s">
        <v>218</v>
      </c>
      <c r="G4320" t="s">
        <v>223</v>
      </c>
      <c r="H4320" t="s">
        <v>222</v>
      </c>
      <c r="I4320" t="s">
        <v>1351</v>
      </c>
      <c r="J4320" s="3" t="s">
        <v>215</v>
      </c>
      <c r="K4320" s="3" t="s">
        <v>215</v>
      </c>
      <c r="L4320" s="3" t="s">
        <v>215</v>
      </c>
      <c r="M4320" s="3" t="s">
        <v>215</v>
      </c>
      <c r="N4320" s="3" t="s">
        <v>215</v>
      </c>
      <c r="O4320" s="3" t="s">
        <v>215</v>
      </c>
      <c r="P4320" s="3" t="s">
        <v>215</v>
      </c>
      <c r="Q4320" s="3" t="s">
        <v>215</v>
      </c>
      <c r="R4320" s="3" t="s">
        <v>215</v>
      </c>
      <c r="S4320" s="3" t="s">
        <v>215</v>
      </c>
      <c r="T4320" s="3" t="s">
        <v>215</v>
      </c>
      <c r="U4320" s="3" t="s">
        <v>215</v>
      </c>
      <c r="V4320" s="3" t="s">
        <v>215</v>
      </c>
      <c r="W4320" s="3" t="s">
        <v>215</v>
      </c>
      <c r="X4320" s="3" t="s">
        <v>215</v>
      </c>
      <c r="Y4320" s="3" t="s">
        <v>215</v>
      </c>
      <c r="Z4320" s="3" t="s">
        <v>215</v>
      </c>
      <c r="AA4320" s="3" t="s">
        <v>215</v>
      </c>
      <c r="AB4320" s="3" t="s">
        <v>215</v>
      </c>
      <c r="AC4320" s="3" t="s">
        <v>215</v>
      </c>
      <c r="AD4320" s="3">
        <v>-0.106</v>
      </c>
      <c r="AE4320" s="3">
        <v>-8.6999999999999994E-2</v>
      </c>
      <c r="AF4320" s="3">
        <v>-2.5999999999999999E-2</v>
      </c>
      <c r="AG4320" s="3">
        <v>-0.1</v>
      </c>
      <c r="AH4320" s="3">
        <v>-5.5E-2</v>
      </c>
      <c r="AI4320" s="3">
        <v>2.1000000000000001E-2</v>
      </c>
      <c r="AJ4320" s="3">
        <v>-8.2000000000000003E-2</v>
      </c>
      <c r="AK4320" s="3">
        <v>-5.8000000000000003E-2</v>
      </c>
      <c r="AL4320" s="3">
        <v>-0.505</v>
      </c>
      <c r="AM4320" s="3">
        <v>-0.26500000000000001</v>
      </c>
      <c r="AN4320" s="3">
        <v>-0.41399999999999998</v>
      </c>
      <c r="AO4320" s="3">
        <v>-0.42299999999999999</v>
      </c>
      <c r="AP4320" s="3">
        <v>-0.46899999999999997</v>
      </c>
      <c r="AQ4320" s="3">
        <v>-0.66400000000000003</v>
      </c>
      <c r="AR4320" s="3">
        <v>-0.82799999999999996</v>
      </c>
      <c r="AS4320" s="3">
        <v>-0.84299999999999997</v>
      </c>
      <c r="AT4320" s="3">
        <v>-0.60699999999999998</v>
      </c>
      <c r="AU4320" s="3">
        <v>-0.73499999999999999</v>
      </c>
      <c r="AV4320" s="3">
        <v>-0.749</v>
      </c>
      <c r="AW4320" s="3">
        <v>-0.79100000000000004</v>
      </c>
      <c r="AX4320" s="3">
        <v>-0.85699999999999998</v>
      </c>
      <c r="AY4320" s="3">
        <v>-0.88800000000000001</v>
      </c>
      <c r="AZ4320" s="3">
        <v>-0.91200000000000003</v>
      </c>
      <c r="BA4320">
        <v>-0.95099999999999996</v>
      </c>
      <c r="BB4320">
        <v>2016</v>
      </c>
    </row>
    <row r="4321" spans="1:54" hidden="1" x14ac:dyDescent="0.2">
      <c r="A4321">
        <v>668</v>
      </c>
      <c r="B4321" t="s">
        <v>465</v>
      </c>
      <c r="C4321" t="s">
        <v>220</v>
      </c>
      <c r="D4321" t="s">
        <v>94</v>
      </c>
      <c r="E4321" t="s">
        <v>219</v>
      </c>
      <c r="F4321" t="s">
        <v>218</v>
      </c>
      <c r="G4321" t="s">
        <v>217</v>
      </c>
      <c r="I4321" t="s">
        <v>216</v>
      </c>
      <c r="J4321" s="3" t="s">
        <v>215</v>
      </c>
      <c r="K4321" s="3" t="s">
        <v>215</v>
      </c>
      <c r="L4321" s="3" t="s">
        <v>215</v>
      </c>
      <c r="M4321" s="3" t="s">
        <v>215</v>
      </c>
      <c r="N4321" s="3" t="s">
        <v>215</v>
      </c>
      <c r="O4321" s="3" t="s">
        <v>215</v>
      </c>
      <c r="P4321" s="3" t="s">
        <v>215</v>
      </c>
      <c r="Q4321" s="3" t="s">
        <v>215</v>
      </c>
      <c r="R4321" s="3" t="s">
        <v>215</v>
      </c>
      <c r="S4321" s="3" t="s">
        <v>215</v>
      </c>
      <c r="T4321" s="3" t="s">
        <v>215</v>
      </c>
      <c r="U4321" s="3" t="s">
        <v>215</v>
      </c>
      <c r="V4321" s="3" t="s">
        <v>215</v>
      </c>
      <c r="W4321" s="3" t="s">
        <v>215</v>
      </c>
      <c r="X4321" s="3" t="s">
        <v>215</v>
      </c>
      <c r="Y4321" s="3" t="s">
        <v>215</v>
      </c>
      <c r="Z4321" s="3" t="s">
        <v>215</v>
      </c>
      <c r="AA4321" s="3" t="s">
        <v>215</v>
      </c>
      <c r="AB4321" s="3" t="s">
        <v>215</v>
      </c>
      <c r="AC4321" s="3" t="s">
        <v>215</v>
      </c>
      <c r="AD4321" s="3">
        <v>-12.087</v>
      </c>
      <c r="AE4321" s="3">
        <v>-9.6460000000000008</v>
      </c>
      <c r="AF4321" s="3">
        <v>-2.798</v>
      </c>
      <c r="AG4321" s="3">
        <v>-13.372999999999999</v>
      </c>
      <c r="AH4321" s="3">
        <v>-6.1589999999999998</v>
      </c>
      <c r="AI4321" s="3">
        <v>2.2069999999999999</v>
      </c>
      <c r="AJ4321" s="3">
        <v>-7.2880000000000003</v>
      </c>
      <c r="AK4321" s="3">
        <v>-4.2469999999999999</v>
      </c>
      <c r="AL4321" s="3">
        <v>-29.289000000000001</v>
      </c>
      <c r="AM4321" s="3">
        <v>-15.006</v>
      </c>
      <c r="AN4321" s="3">
        <v>-20.699000000000002</v>
      </c>
      <c r="AO4321" s="3">
        <v>-17.626000000000001</v>
      </c>
      <c r="AP4321" s="3">
        <v>-17.251000000000001</v>
      </c>
      <c r="AQ4321" s="3">
        <v>-21.643000000000001</v>
      </c>
      <c r="AR4321" s="3">
        <v>-26.324999999999999</v>
      </c>
      <c r="AS4321" s="3">
        <v>-26.529</v>
      </c>
      <c r="AT4321" s="3">
        <v>-18.518000000000001</v>
      </c>
      <c r="AU4321" s="3">
        <v>-22.364999999999998</v>
      </c>
      <c r="AV4321" s="3">
        <v>-22.492999999999999</v>
      </c>
      <c r="AW4321" s="3">
        <v>-22.388999999999999</v>
      </c>
      <c r="AX4321" s="3">
        <v>-22.542000000000002</v>
      </c>
      <c r="AY4321" s="3">
        <v>-21.995000000000001</v>
      </c>
      <c r="AZ4321" s="3">
        <v>-20.65</v>
      </c>
      <c r="BA4321">
        <v>-19.896999999999998</v>
      </c>
      <c r="BB4321">
        <v>2016</v>
      </c>
    </row>
    <row r="4322" spans="1:54" x14ac:dyDescent="0.2">
      <c r="A4322">
        <v>672</v>
      </c>
      <c r="B4322" t="s">
        <v>464</v>
      </c>
      <c r="C4322" t="s">
        <v>352</v>
      </c>
      <c r="D4322" t="s">
        <v>205</v>
      </c>
      <c r="E4322" t="s">
        <v>349</v>
      </c>
      <c r="F4322" t="s">
        <v>351</v>
      </c>
      <c r="G4322" t="s">
        <v>225</v>
      </c>
      <c r="H4322" t="s">
        <v>222</v>
      </c>
      <c r="I4322" t="s">
        <v>1352</v>
      </c>
      <c r="J4322" s="3">
        <v>70.709999999999994</v>
      </c>
      <c r="K4322" s="3">
        <v>56.54</v>
      </c>
      <c r="L4322" s="3">
        <v>57.398000000000003</v>
      </c>
      <c r="M4322" s="3">
        <v>54.695</v>
      </c>
      <c r="N4322" s="3">
        <v>50.152000000000001</v>
      </c>
      <c r="O4322" s="3">
        <v>50.456000000000003</v>
      </c>
      <c r="P4322" s="3">
        <v>44.728000000000002</v>
      </c>
      <c r="Q4322" s="3">
        <v>38.152000000000001</v>
      </c>
      <c r="R4322" s="3">
        <v>41.043999999999997</v>
      </c>
      <c r="S4322" s="3">
        <v>43.999000000000002</v>
      </c>
      <c r="T4322" s="3">
        <v>45.636000000000003</v>
      </c>
      <c r="U4322" s="3">
        <v>52.78</v>
      </c>
      <c r="V4322" s="3">
        <v>51.347999999999999</v>
      </c>
      <c r="W4322" s="3">
        <v>49.415999999999997</v>
      </c>
      <c r="X4322" s="3">
        <v>50.372</v>
      </c>
      <c r="Y4322" s="3">
        <v>44.128</v>
      </c>
      <c r="Z4322" s="3">
        <v>45.289000000000001</v>
      </c>
      <c r="AA4322" s="3">
        <v>45.014000000000003</v>
      </c>
      <c r="AB4322" s="3">
        <v>44.844999999999999</v>
      </c>
      <c r="AC4322" s="3">
        <v>45.052</v>
      </c>
      <c r="AD4322" s="3">
        <v>46.71</v>
      </c>
      <c r="AE4322" s="3">
        <v>45.887</v>
      </c>
      <c r="AF4322" s="3">
        <v>45.445999999999998</v>
      </c>
      <c r="AG4322" s="3">
        <v>51.362000000000002</v>
      </c>
      <c r="AH4322" s="3">
        <v>53.652999999999999</v>
      </c>
      <c r="AI4322" s="3">
        <v>60.021999999999998</v>
      </c>
      <c r="AJ4322" s="3">
        <v>63.923999999999999</v>
      </c>
      <c r="AK4322" s="3">
        <v>67.984999999999999</v>
      </c>
      <c r="AL4322" s="3">
        <v>69.798000000000002</v>
      </c>
      <c r="AM4322" s="3">
        <v>67.712000000000003</v>
      </c>
      <c r="AN4322" s="3">
        <v>69.863</v>
      </c>
      <c r="AO4322" s="3">
        <v>23.294</v>
      </c>
      <c r="AP4322" s="3">
        <v>52.344000000000001</v>
      </c>
      <c r="AQ4322" s="3">
        <v>33.066000000000003</v>
      </c>
      <c r="AR4322" s="3">
        <v>15.536</v>
      </c>
      <c r="AS4322" s="3">
        <v>13.512</v>
      </c>
      <c r="AT4322" s="3">
        <v>12.513999999999999</v>
      </c>
      <c r="AU4322" s="3">
        <v>21.373999999999999</v>
      </c>
      <c r="AV4322" s="3">
        <v>24.888000000000002</v>
      </c>
      <c r="AW4322" s="3">
        <v>25.228000000000002</v>
      </c>
      <c r="AX4322" s="3">
        <v>25.581</v>
      </c>
      <c r="AY4322" s="3">
        <v>25.949000000000002</v>
      </c>
      <c r="AZ4322" s="3">
        <v>26.331</v>
      </c>
      <c r="BA4322">
        <v>26.728999999999999</v>
      </c>
      <c r="BB4322">
        <v>2016</v>
      </c>
    </row>
    <row r="4323" spans="1:54" hidden="1" x14ac:dyDescent="0.2">
      <c r="A4323">
        <v>672</v>
      </c>
      <c r="B4323" t="s">
        <v>464</v>
      </c>
      <c r="C4323" t="s">
        <v>350</v>
      </c>
      <c r="D4323" t="s">
        <v>205</v>
      </c>
      <c r="E4323" t="s">
        <v>349</v>
      </c>
      <c r="F4323" t="s">
        <v>348</v>
      </c>
      <c r="G4323" t="s">
        <v>275</v>
      </c>
      <c r="I4323" t="s">
        <v>347</v>
      </c>
      <c r="J4323" s="3">
        <v>0.60599999999999998</v>
      </c>
      <c r="K4323" s="3">
        <v>-20.04</v>
      </c>
      <c r="L4323" s="3">
        <v>1.518</v>
      </c>
      <c r="M4323" s="3">
        <v>-4.7089999999999996</v>
      </c>
      <c r="N4323" s="3">
        <v>-8.3059999999999992</v>
      </c>
      <c r="O4323" s="3">
        <v>0.60699999999999998</v>
      </c>
      <c r="P4323" s="3">
        <v>-11.353</v>
      </c>
      <c r="Q4323" s="3">
        <v>-14.702</v>
      </c>
      <c r="R4323" s="3">
        <v>7.5789999999999997</v>
      </c>
      <c r="S4323" s="3">
        <v>7.1989999999999998</v>
      </c>
      <c r="T4323" s="3">
        <v>3.72</v>
      </c>
      <c r="U4323" s="3">
        <v>15.654999999999999</v>
      </c>
      <c r="V4323" s="3">
        <v>-2.7120000000000002</v>
      </c>
      <c r="W4323" s="3">
        <v>-3.7629999999999999</v>
      </c>
      <c r="X4323" s="3">
        <v>1.9350000000000001</v>
      </c>
      <c r="Y4323" s="3">
        <v>-12.397</v>
      </c>
      <c r="Z4323" s="3">
        <v>2.633</v>
      </c>
      <c r="AA4323" s="3">
        <v>-0.60699999999999998</v>
      </c>
      <c r="AB4323" s="3">
        <v>-0.377</v>
      </c>
      <c r="AC4323" s="3">
        <v>0.46200000000000002</v>
      </c>
      <c r="AD4323" s="3">
        <v>3.681</v>
      </c>
      <c r="AE4323" s="3">
        <v>-1.764</v>
      </c>
      <c r="AF4323" s="3">
        <v>-0.95899999999999996</v>
      </c>
      <c r="AG4323" s="3">
        <v>13.016</v>
      </c>
      <c r="AH4323" s="3">
        <v>4.4610000000000003</v>
      </c>
      <c r="AI4323" s="3">
        <v>11.87</v>
      </c>
      <c r="AJ4323" s="3">
        <v>6.5</v>
      </c>
      <c r="AK4323" s="3">
        <v>6.3540000000000001</v>
      </c>
      <c r="AL4323" s="3">
        <v>2.6659999999999999</v>
      </c>
      <c r="AM4323" s="3">
        <v>-2.988</v>
      </c>
      <c r="AN4323" s="3">
        <v>3.1760000000000002</v>
      </c>
      <c r="AO4323" s="3">
        <v>-66.656999999999996</v>
      </c>
      <c r="AP4323" s="3">
        <v>124.709</v>
      </c>
      <c r="AQ4323" s="3">
        <v>-36.829000000000001</v>
      </c>
      <c r="AR4323" s="3">
        <v>-53.017000000000003</v>
      </c>
      <c r="AS4323" s="3">
        <v>-13.023</v>
      </c>
      <c r="AT4323" s="3">
        <v>-7.3890000000000002</v>
      </c>
      <c r="AU4323" s="3">
        <v>70.804000000000002</v>
      </c>
      <c r="AV4323" s="3">
        <v>16.437000000000001</v>
      </c>
      <c r="AW4323" s="3">
        <v>1.3660000000000001</v>
      </c>
      <c r="AX4323" s="3">
        <v>1.401</v>
      </c>
      <c r="AY4323" s="3">
        <v>1.4370000000000001</v>
      </c>
      <c r="AZ4323" s="3">
        <v>1.4730000000000001</v>
      </c>
      <c r="BA4323">
        <v>1.51</v>
      </c>
      <c r="BB4323">
        <v>2016</v>
      </c>
    </row>
    <row r="4324" spans="1:54" hidden="1" x14ac:dyDescent="0.2">
      <c r="A4324">
        <v>672</v>
      </c>
      <c r="B4324" t="s">
        <v>464</v>
      </c>
      <c r="C4324" t="s">
        <v>346</v>
      </c>
      <c r="D4324" t="s">
        <v>205</v>
      </c>
      <c r="E4324" t="s">
        <v>342</v>
      </c>
      <c r="F4324" t="s">
        <v>345</v>
      </c>
      <c r="G4324" t="s">
        <v>225</v>
      </c>
      <c r="H4324" t="s">
        <v>222</v>
      </c>
      <c r="I4324" t="s">
        <v>1352</v>
      </c>
      <c r="J4324" s="3">
        <v>11.529</v>
      </c>
      <c r="K4324" s="3">
        <v>9.9600000000000009</v>
      </c>
      <c r="L4324" s="3">
        <v>9.93</v>
      </c>
      <c r="M4324" s="3">
        <v>9.4629999999999992</v>
      </c>
      <c r="N4324" s="3">
        <v>8.8610000000000007</v>
      </c>
      <c r="O4324" s="3">
        <v>8.7159999999999993</v>
      </c>
      <c r="P4324" s="3">
        <v>7.556</v>
      </c>
      <c r="Q4324" s="3">
        <v>6.6210000000000004</v>
      </c>
      <c r="R4324" s="3">
        <v>7.1689999999999996</v>
      </c>
      <c r="S4324" s="3">
        <v>7.9660000000000002</v>
      </c>
      <c r="T4324" s="3">
        <v>8.6720000000000006</v>
      </c>
      <c r="U4324" s="3">
        <v>9.5150000000000006</v>
      </c>
      <c r="V4324" s="3">
        <v>10.106999999999999</v>
      </c>
      <c r="W4324" s="3">
        <v>9.8859999999999992</v>
      </c>
      <c r="X4324" s="3">
        <v>10.558999999999999</v>
      </c>
      <c r="Y4324" s="3">
        <v>11.314</v>
      </c>
      <c r="Z4324" s="3">
        <v>12.904</v>
      </c>
      <c r="AA4324" s="3">
        <v>13.938000000000001</v>
      </c>
      <c r="AB4324" s="3">
        <v>14.005000000000001</v>
      </c>
      <c r="AC4324" s="3">
        <v>16.686</v>
      </c>
      <c r="AD4324" s="3">
        <v>19.602</v>
      </c>
      <c r="AE4324" s="3">
        <v>20.64</v>
      </c>
      <c r="AF4324" s="3">
        <v>26.012</v>
      </c>
      <c r="AG4324" s="3">
        <v>33.618000000000002</v>
      </c>
      <c r="AH4324" s="3">
        <v>43.058999999999997</v>
      </c>
      <c r="AI4324" s="3">
        <v>61.932000000000002</v>
      </c>
      <c r="AJ4324" s="3">
        <v>72.197999999999993</v>
      </c>
      <c r="AK4324" s="3">
        <v>85.245999999999995</v>
      </c>
      <c r="AL4324" s="3">
        <v>90.344999999999999</v>
      </c>
      <c r="AM4324" s="3">
        <v>63.689</v>
      </c>
      <c r="AN4324" s="3">
        <v>87.375</v>
      </c>
      <c r="AO4324" s="3">
        <v>39.170999999999999</v>
      </c>
      <c r="AP4324" s="3">
        <v>100.627</v>
      </c>
      <c r="AQ4324" s="3">
        <v>65.994</v>
      </c>
      <c r="AR4324" s="3">
        <v>30.870999999999999</v>
      </c>
      <c r="AS4324" s="3">
        <v>23.748000000000001</v>
      </c>
      <c r="AT4324" s="3">
        <v>25.753</v>
      </c>
      <c r="AU4324" s="3">
        <v>43.405999999999999</v>
      </c>
      <c r="AV4324" s="3">
        <v>60.453000000000003</v>
      </c>
      <c r="AW4324" s="3">
        <v>65.007999999999996</v>
      </c>
      <c r="AX4324" s="3">
        <v>69.403000000000006</v>
      </c>
      <c r="AY4324" s="3">
        <v>75.156000000000006</v>
      </c>
      <c r="AZ4324" s="3">
        <v>81.668999999999997</v>
      </c>
      <c r="BA4324">
        <v>90.209000000000003</v>
      </c>
      <c r="BB4324">
        <v>2016</v>
      </c>
    </row>
    <row r="4325" spans="1:54" hidden="1" x14ac:dyDescent="0.2">
      <c r="A4325">
        <v>672</v>
      </c>
      <c r="B4325" t="s">
        <v>464</v>
      </c>
      <c r="C4325" t="s">
        <v>344</v>
      </c>
      <c r="D4325" t="s">
        <v>205</v>
      </c>
      <c r="E4325" t="s">
        <v>342</v>
      </c>
      <c r="F4325" t="s">
        <v>343</v>
      </c>
      <c r="G4325" t="s">
        <v>223</v>
      </c>
      <c r="H4325" t="s">
        <v>222</v>
      </c>
      <c r="I4325" t="s">
        <v>310</v>
      </c>
      <c r="J4325" s="3">
        <v>38.941000000000003</v>
      </c>
      <c r="K4325" s="3">
        <v>33.640999999999998</v>
      </c>
      <c r="L4325" s="3">
        <v>33.540999999999997</v>
      </c>
      <c r="M4325" s="3">
        <v>31.963000000000001</v>
      </c>
      <c r="N4325" s="3">
        <v>29.93</v>
      </c>
      <c r="O4325" s="3">
        <v>29.44</v>
      </c>
      <c r="P4325" s="3">
        <v>23.986999999999998</v>
      </c>
      <c r="Q4325" s="3">
        <v>22.294</v>
      </c>
      <c r="R4325" s="3">
        <v>25.067</v>
      </c>
      <c r="S4325" s="3">
        <v>26.594000000000001</v>
      </c>
      <c r="T4325" s="3">
        <v>30.643999999999998</v>
      </c>
      <c r="U4325" s="3">
        <v>33.908000000000001</v>
      </c>
      <c r="V4325" s="3">
        <v>34.357999999999997</v>
      </c>
      <c r="W4325" s="3">
        <v>30.920999999999999</v>
      </c>
      <c r="X4325" s="3">
        <v>28.795999999999999</v>
      </c>
      <c r="Y4325" s="3">
        <v>32.69</v>
      </c>
      <c r="Z4325" s="3">
        <v>35.683</v>
      </c>
      <c r="AA4325" s="3">
        <v>36.530999999999999</v>
      </c>
      <c r="AB4325" s="3">
        <v>29.96</v>
      </c>
      <c r="AC4325" s="3">
        <v>35.975000000000001</v>
      </c>
      <c r="AD4325" s="3">
        <v>38.271000000000001</v>
      </c>
      <c r="AE4325" s="3">
        <v>34.112000000000002</v>
      </c>
      <c r="AF4325" s="3">
        <v>20.471</v>
      </c>
      <c r="AG4325" s="3">
        <v>26.186</v>
      </c>
      <c r="AH4325" s="3">
        <v>32.996000000000002</v>
      </c>
      <c r="AI4325" s="3">
        <v>47.335000000000001</v>
      </c>
      <c r="AJ4325" s="3">
        <v>54.963000000000001</v>
      </c>
      <c r="AK4325" s="3">
        <v>67.69</v>
      </c>
      <c r="AL4325" s="3">
        <v>73.917000000000002</v>
      </c>
      <c r="AM4325" s="3">
        <v>50.808</v>
      </c>
      <c r="AN4325" s="3">
        <v>68.974000000000004</v>
      </c>
      <c r="AO4325" s="3">
        <v>31.998999999999999</v>
      </c>
      <c r="AP4325" s="3">
        <v>79.759</v>
      </c>
      <c r="AQ4325" s="3">
        <v>51.896000000000001</v>
      </c>
      <c r="AR4325" s="3">
        <v>24.262</v>
      </c>
      <c r="AS4325" s="3">
        <v>17.193999999999999</v>
      </c>
      <c r="AT4325" s="3">
        <v>18.539000000000001</v>
      </c>
      <c r="AU4325" s="3">
        <v>31.331</v>
      </c>
      <c r="AV4325" s="3">
        <v>43.636000000000003</v>
      </c>
      <c r="AW4325" s="3">
        <v>46.923000000000002</v>
      </c>
      <c r="AX4325" s="3">
        <v>50.094999999999999</v>
      </c>
      <c r="AY4325" s="3">
        <v>54.247999999999998</v>
      </c>
      <c r="AZ4325" s="3">
        <v>58.948999999999998</v>
      </c>
      <c r="BA4325">
        <v>65.114000000000004</v>
      </c>
      <c r="BB4325">
        <v>2016</v>
      </c>
    </row>
    <row r="4326" spans="1:54" hidden="1" x14ac:dyDescent="0.2">
      <c r="A4326">
        <v>672</v>
      </c>
      <c r="B4326" t="s">
        <v>464</v>
      </c>
      <c r="C4326" t="s">
        <v>213</v>
      </c>
      <c r="D4326" t="s">
        <v>205</v>
      </c>
      <c r="E4326" t="s">
        <v>342</v>
      </c>
      <c r="F4326" t="s">
        <v>341</v>
      </c>
      <c r="G4326" t="s">
        <v>323</v>
      </c>
      <c r="H4326" t="s">
        <v>222</v>
      </c>
      <c r="I4326" t="s">
        <v>310</v>
      </c>
      <c r="J4326" s="3">
        <v>83.350999999999999</v>
      </c>
      <c r="K4326" s="3">
        <v>72.87</v>
      </c>
      <c r="L4326" s="3">
        <v>78.566000000000003</v>
      </c>
      <c r="M4326" s="3">
        <v>77.820999999999998</v>
      </c>
      <c r="N4326" s="3">
        <v>73.89</v>
      </c>
      <c r="O4326" s="3">
        <v>76.716999999999999</v>
      </c>
      <c r="P4326" s="3">
        <v>69.379000000000005</v>
      </c>
      <c r="Q4326" s="3">
        <v>60.689</v>
      </c>
      <c r="R4326" s="3">
        <v>67.573999999999998</v>
      </c>
      <c r="S4326" s="3">
        <v>75.256</v>
      </c>
      <c r="T4326" s="3">
        <v>80.942999999999998</v>
      </c>
      <c r="U4326" s="3">
        <v>96.730999999999995</v>
      </c>
      <c r="V4326" s="3">
        <v>96.251999999999995</v>
      </c>
      <c r="W4326" s="3">
        <v>94.834000000000003</v>
      </c>
      <c r="X4326" s="3">
        <v>98.725999999999999</v>
      </c>
      <c r="Y4326" s="3">
        <v>88.290999999999997</v>
      </c>
      <c r="Z4326" s="3">
        <v>92.269000000000005</v>
      </c>
      <c r="AA4326" s="3">
        <v>93.278999999999996</v>
      </c>
      <c r="AB4326" s="3">
        <v>93.936000000000007</v>
      </c>
      <c r="AC4326" s="3">
        <v>95.813999999999993</v>
      </c>
      <c r="AD4326" s="3">
        <v>101.602</v>
      </c>
      <c r="AE4326" s="3">
        <v>102.084</v>
      </c>
      <c r="AF4326" s="3">
        <v>102.658</v>
      </c>
      <c r="AG4326" s="3">
        <v>118.333</v>
      </c>
      <c r="AH4326" s="3">
        <v>127.012</v>
      </c>
      <c r="AI4326" s="3">
        <v>146.66</v>
      </c>
      <c r="AJ4326" s="3">
        <v>160.99299999999999</v>
      </c>
      <c r="AK4326" s="3">
        <v>175.77799999999999</v>
      </c>
      <c r="AL4326" s="3">
        <v>184.00399999999999</v>
      </c>
      <c r="AM4326" s="3">
        <v>179.86099999999999</v>
      </c>
      <c r="AN4326" s="3">
        <v>187.84200000000001</v>
      </c>
      <c r="AO4326" s="3">
        <v>63.923999999999999</v>
      </c>
      <c r="AP4326" s="3">
        <v>146.29</v>
      </c>
      <c r="AQ4326" s="3">
        <v>93.906000000000006</v>
      </c>
      <c r="AR4326" s="3">
        <v>44.911000000000001</v>
      </c>
      <c r="AS4326" s="3">
        <v>39.485999999999997</v>
      </c>
      <c r="AT4326" s="3">
        <v>37.034999999999997</v>
      </c>
      <c r="AU4326" s="3">
        <v>64.396000000000001</v>
      </c>
      <c r="AV4326" s="3">
        <v>76.683999999999997</v>
      </c>
      <c r="AW4326" s="3">
        <v>79.417000000000002</v>
      </c>
      <c r="AX4326" s="3">
        <v>82.111999999999995</v>
      </c>
      <c r="AY4326" s="3">
        <v>84.88</v>
      </c>
      <c r="AZ4326" s="3">
        <v>87.608999999999995</v>
      </c>
      <c r="BA4326">
        <v>90.48</v>
      </c>
      <c r="BB4326">
        <v>2016</v>
      </c>
    </row>
    <row r="4327" spans="1:54" hidden="1" x14ac:dyDescent="0.2">
      <c r="A4327">
        <v>672</v>
      </c>
      <c r="B4327" t="s">
        <v>464</v>
      </c>
      <c r="C4327" t="s">
        <v>340</v>
      </c>
      <c r="D4327" t="s">
        <v>205</v>
      </c>
      <c r="E4327" t="s">
        <v>339</v>
      </c>
      <c r="F4327" t="s">
        <v>338</v>
      </c>
      <c r="G4327" t="s">
        <v>295</v>
      </c>
      <c r="I4327" t="s">
        <v>337</v>
      </c>
      <c r="J4327" s="3">
        <v>16.303999999999998</v>
      </c>
      <c r="K4327" s="3">
        <v>17.614999999999998</v>
      </c>
      <c r="L4327" s="3">
        <v>17.3</v>
      </c>
      <c r="M4327" s="3">
        <v>17.300999999999998</v>
      </c>
      <c r="N4327" s="3">
        <v>17.667999999999999</v>
      </c>
      <c r="O4327" s="3">
        <v>17.274000000000001</v>
      </c>
      <c r="P4327" s="3">
        <v>16.893000000000001</v>
      </c>
      <c r="Q4327" s="3">
        <v>17.355</v>
      </c>
      <c r="R4327" s="3">
        <v>17.466999999999999</v>
      </c>
      <c r="S4327" s="3">
        <v>18.103999999999999</v>
      </c>
      <c r="T4327" s="3">
        <v>19.001999999999999</v>
      </c>
      <c r="U4327" s="3">
        <v>18.027999999999999</v>
      </c>
      <c r="V4327" s="3">
        <v>19.681999999999999</v>
      </c>
      <c r="W4327" s="3">
        <v>20.004999999999999</v>
      </c>
      <c r="X4327" s="3">
        <v>20.962</v>
      </c>
      <c r="Y4327" s="3">
        <v>25.638999999999999</v>
      </c>
      <c r="Z4327" s="3">
        <v>28.492000000000001</v>
      </c>
      <c r="AA4327" s="3">
        <v>30.963000000000001</v>
      </c>
      <c r="AB4327" s="3">
        <v>31.23</v>
      </c>
      <c r="AC4327" s="3">
        <v>37.036999999999999</v>
      </c>
      <c r="AD4327" s="3">
        <v>41.963999999999999</v>
      </c>
      <c r="AE4327" s="3">
        <v>44.98</v>
      </c>
      <c r="AF4327" s="3">
        <v>57.237000000000002</v>
      </c>
      <c r="AG4327" s="3">
        <v>65.453000000000003</v>
      </c>
      <c r="AH4327" s="3">
        <v>80.254000000000005</v>
      </c>
      <c r="AI4327" s="3">
        <v>103.181</v>
      </c>
      <c r="AJ4327" s="3">
        <v>112.944</v>
      </c>
      <c r="AK4327" s="3">
        <v>125.38800000000001</v>
      </c>
      <c r="AL4327" s="3">
        <v>129.43700000000001</v>
      </c>
      <c r="AM4327" s="3">
        <v>94.058000000000007</v>
      </c>
      <c r="AN4327" s="3">
        <v>125.066</v>
      </c>
      <c r="AO4327" s="3">
        <v>168.15799999999999</v>
      </c>
      <c r="AP4327" s="3">
        <v>192.24199999999999</v>
      </c>
      <c r="AQ4327" s="3">
        <v>199.58099999999999</v>
      </c>
      <c r="AR4327" s="3">
        <v>198.71199999999999</v>
      </c>
      <c r="AS4327" s="3">
        <v>175.75299999999999</v>
      </c>
      <c r="AT4327" s="3">
        <v>205.79599999999999</v>
      </c>
      <c r="AU4327" s="3">
        <v>203.07599999999999</v>
      </c>
      <c r="AV4327" s="3">
        <v>242.904</v>
      </c>
      <c r="AW4327" s="3">
        <v>257.68400000000003</v>
      </c>
      <c r="AX4327" s="3">
        <v>271.30399999999997</v>
      </c>
      <c r="AY4327" s="3">
        <v>289.63099999999997</v>
      </c>
      <c r="AZ4327" s="3">
        <v>310.161</v>
      </c>
      <c r="BA4327">
        <v>337.5</v>
      </c>
      <c r="BB4327">
        <v>2016</v>
      </c>
    </row>
    <row r="4328" spans="1:54" hidden="1" x14ac:dyDescent="0.2">
      <c r="A4328">
        <v>672</v>
      </c>
      <c r="B4328" t="s">
        <v>464</v>
      </c>
      <c r="C4328" t="s">
        <v>336</v>
      </c>
      <c r="D4328" t="s">
        <v>205</v>
      </c>
      <c r="E4328" t="s">
        <v>333</v>
      </c>
      <c r="F4328" t="s">
        <v>335</v>
      </c>
      <c r="G4328" t="s">
        <v>225</v>
      </c>
      <c r="H4328" t="s">
        <v>322</v>
      </c>
      <c r="I4328" t="s">
        <v>330</v>
      </c>
      <c r="J4328" s="3">
        <v>23663.47</v>
      </c>
      <c r="K4328" s="3">
        <v>18088.206999999999</v>
      </c>
      <c r="L4328" s="3">
        <v>17535.595000000001</v>
      </c>
      <c r="M4328" s="3">
        <v>16035.601000000001</v>
      </c>
      <c r="N4328" s="3">
        <v>14094.416999999999</v>
      </c>
      <c r="O4328" s="3">
        <v>14258.781000000001</v>
      </c>
      <c r="P4328" s="3">
        <v>12166.895</v>
      </c>
      <c r="Q4328" s="3">
        <v>9952.3430000000008</v>
      </c>
      <c r="R4328" s="3">
        <v>9489.9699999999993</v>
      </c>
      <c r="S4328" s="3">
        <v>9730.8799999999992</v>
      </c>
      <c r="T4328" s="3">
        <v>10712.588</v>
      </c>
      <c r="U4328" s="3">
        <v>12105.491</v>
      </c>
      <c r="V4328" s="3">
        <v>11513.094999999999</v>
      </c>
      <c r="W4328" s="3">
        <v>10836.857</v>
      </c>
      <c r="X4328" s="3">
        <v>10832.723</v>
      </c>
      <c r="Y4328" s="3">
        <v>9290.0169999999998</v>
      </c>
      <c r="Z4328" s="3">
        <v>9357.3029999999999</v>
      </c>
      <c r="AA4328" s="3">
        <v>9149.2690000000002</v>
      </c>
      <c r="AB4328" s="3">
        <v>8951.0069999999996</v>
      </c>
      <c r="AC4328" s="3">
        <v>8851.07</v>
      </c>
      <c r="AD4328" s="3">
        <v>9017.4680000000008</v>
      </c>
      <c r="AE4328" s="3">
        <v>8723.6779999999999</v>
      </c>
      <c r="AF4328" s="3">
        <v>8510.5789999999997</v>
      </c>
      <c r="AG4328" s="3">
        <v>9476.3719999999994</v>
      </c>
      <c r="AH4328" s="3">
        <v>9737.4549999999999</v>
      </c>
      <c r="AI4328" s="3">
        <v>10737.427</v>
      </c>
      <c r="AJ4328" s="3">
        <v>11234.43</v>
      </c>
      <c r="AK4328" s="3">
        <v>11762.18</v>
      </c>
      <c r="AL4328" s="3">
        <v>11870.407999999999</v>
      </c>
      <c r="AM4328" s="3">
        <v>11361.124</v>
      </c>
      <c r="AN4328" s="3">
        <v>11564.654</v>
      </c>
      <c r="AO4328" s="3">
        <v>3932.652</v>
      </c>
      <c r="AP4328" s="3">
        <v>8330.5499999999993</v>
      </c>
      <c r="AQ4328" s="3">
        <v>5277.1390000000001</v>
      </c>
      <c r="AR4328" s="3">
        <v>2482.1149999999998</v>
      </c>
      <c r="AS4328" s="3">
        <v>2137.5230000000001</v>
      </c>
      <c r="AT4328" s="3">
        <v>1960.011</v>
      </c>
      <c r="AU4328" s="3">
        <v>3314.6680000000001</v>
      </c>
      <c r="AV4328" s="3">
        <v>3821.317</v>
      </c>
      <c r="AW4328" s="3">
        <v>3835.192</v>
      </c>
      <c r="AX4328" s="3">
        <v>3850.4650000000001</v>
      </c>
      <c r="AY4328" s="3">
        <v>3867.1680000000001</v>
      </c>
      <c r="AZ4328" s="3">
        <v>3885.3339999999998</v>
      </c>
      <c r="BA4328">
        <v>3904.9960000000001</v>
      </c>
      <c r="BB4328">
        <v>2014</v>
      </c>
    </row>
    <row r="4329" spans="1:54" hidden="1" x14ac:dyDescent="0.2">
      <c r="A4329">
        <v>672</v>
      </c>
      <c r="B4329" t="s">
        <v>464</v>
      </c>
      <c r="C4329" t="s">
        <v>334</v>
      </c>
      <c r="D4329" t="s">
        <v>205</v>
      </c>
      <c r="E4329" t="s">
        <v>333</v>
      </c>
      <c r="F4329" t="s">
        <v>332</v>
      </c>
      <c r="G4329" t="s">
        <v>331</v>
      </c>
      <c r="H4329" t="s">
        <v>322</v>
      </c>
      <c r="I4329" t="s">
        <v>330</v>
      </c>
      <c r="J4329" s="3">
        <v>64937.671999999999</v>
      </c>
      <c r="K4329" s="3">
        <v>49637.944000000003</v>
      </c>
      <c r="L4329" s="3">
        <v>48121.459000000003</v>
      </c>
      <c r="M4329" s="3">
        <v>44005.152000000002</v>
      </c>
      <c r="N4329" s="3">
        <v>38678.123</v>
      </c>
      <c r="O4329" s="3">
        <v>39129.175000000003</v>
      </c>
      <c r="P4329" s="3">
        <v>33388.587</v>
      </c>
      <c r="Q4329" s="3">
        <v>27311.377</v>
      </c>
      <c r="R4329" s="3">
        <v>26042.526999999998</v>
      </c>
      <c r="S4329" s="3">
        <v>26703.636999999999</v>
      </c>
      <c r="T4329" s="3">
        <v>29397.653999999999</v>
      </c>
      <c r="U4329" s="3">
        <v>33220.080999999998</v>
      </c>
      <c r="V4329" s="3">
        <v>31594.419000000002</v>
      </c>
      <c r="W4329" s="3">
        <v>29738.673999999999</v>
      </c>
      <c r="X4329" s="3">
        <v>29727.33</v>
      </c>
      <c r="Y4329" s="3">
        <v>25493.812000000002</v>
      </c>
      <c r="Z4329" s="3">
        <v>25678.457999999999</v>
      </c>
      <c r="AA4329" s="3">
        <v>25107.569</v>
      </c>
      <c r="AB4329" s="3">
        <v>24563.495999999999</v>
      </c>
      <c r="AC4329" s="3">
        <v>24289.246999999999</v>
      </c>
      <c r="AD4329" s="3">
        <v>24745.88</v>
      </c>
      <c r="AE4329" s="3">
        <v>23939.655999999999</v>
      </c>
      <c r="AF4329" s="3">
        <v>23354.866000000002</v>
      </c>
      <c r="AG4329" s="3">
        <v>26005.208999999999</v>
      </c>
      <c r="AH4329" s="3">
        <v>26721.679</v>
      </c>
      <c r="AI4329" s="3">
        <v>29465.819</v>
      </c>
      <c r="AJ4329" s="3">
        <v>30829.701000000001</v>
      </c>
      <c r="AK4329" s="3">
        <v>32277.96</v>
      </c>
      <c r="AL4329" s="3">
        <v>32574.963</v>
      </c>
      <c r="AM4329" s="3">
        <v>31177.378000000001</v>
      </c>
      <c r="AN4329" s="3">
        <v>31735.907999999999</v>
      </c>
      <c r="AO4329" s="3">
        <v>10792.046</v>
      </c>
      <c r="AP4329" s="3">
        <v>22860.826000000001</v>
      </c>
      <c r="AQ4329" s="3">
        <v>14481.61</v>
      </c>
      <c r="AR4329" s="3">
        <v>6811.4589999999998</v>
      </c>
      <c r="AS4329" s="3">
        <v>5865.8249999999998</v>
      </c>
      <c r="AT4329" s="3">
        <v>5378.6930000000002</v>
      </c>
      <c r="AU4329" s="3">
        <v>9096.1630000000005</v>
      </c>
      <c r="AV4329" s="3">
        <v>10486.52</v>
      </c>
      <c r="AW4329" s="3">
        <v>10524.596</v>
      </c>
      <c r="AX4329" s="3">
        <v>10566.508</v>
      </c>
      <c r="AY4329" s="3">
        <v>10612.343999999999</v>
      </c>
      <c r="AZ4329" s="3">
        <v>10662.195</v>
      </c>
      <c r="BA4329">
        <v>10716.152</v>
      </c>
      <c r="BB4329">
        <v>2014</v>
      </c>
    </row>
    <row r="4330" spans="1:54" hidden="1" x14ac:dyDescent="0.2">
      <c r="A4330">
        <v>672</v>
      </c>
      <c r="B4330" t="s">
        <v>464</v>
      </c>
      <c r="C4330" t="s">
        <v>329</v>
      </c>
      <c r="D4330" t="s">
        <v>205</v>
      </c>
      <c r="E4330" t="s">
        <v>325</v>
      </c>
      <c r="F4330" t="s">
        <v>328</v>
      </c>
      <c r="G4330" t="s">
        <v>225</v>
      </c>
      <c r="H4330" t="s">
        <v>322</v>
      </c>
      <c r="I4330" t="s">
        <v>321</v>
      </c>
      <c r="J4330" s="3">
        <v>3858.0830000000001</v>
      </c>
      <c r="K4330" s="3">
        <v>3186.2750000000001</v>
      </c>
      <c r="L4330" s="3">
        <v>3033.6869999999999</v>
      </c>
      <c r="M4330" s="3">
        <v>2774.3139999999999</v>
      </c>
      <c r="N4330" s="3">
        <v>2490.2440000000001</v>
      </c>
      <c r="O4330" s="3">
        <v>2463.0619999999999</v>
      </c>
      <c r="P4330" s="3">
        <v>2055.3040000000001</v>
      </c>
      <c r="Q4330" s="3">
        <v>1727.2360000000001</v>
      </c>
      <c r="R4330" s="3">
        <v>1657.6010000000001</v>
      </c>
      <c r="S4330" s="3">
        <v>1761.7270000000001</v>
      </c>
      <c r="T4330" s="3">
        <v>2035.6</v>
      </c>
      <c r="U4330" s="3">
        <v>2182.3530000000001</v>
      </c>
      <c r="V4330" s="3">
        <v>2266.0619999999999</v>
      </c>
      <c r="W4330" s="3">
        <v>2167.9499999999998</v>
      </c>
      <c r="X4330" s="3">
        <v>2270.8000000000002</v>
      </c>
      <c r="Y4330" s="3">
        <v>2381.8620000000001</v>
      </c>
      <c r="Z4330" s="3">
        <v>2666.1</v>
      </c>
      <c r="AA4330" s="3">
        <v>2832.886</v>
      </c>
      <c r="AB4330" s="3">
        <v>2795.3679999999999</v>
      </c>
      <c r="AC4330" s="3">
        <v>3278.1570000000002</v>
      </c>
      <c r="AD4330" s="3">
        <v>3784.1239999999998</v>
      </c>
      <c r="AE4330" s="3">
        <v>3923.9459999999999</v>
      </c>
      <c r="AF4330" s="3">
        <v>4871.2420000000002</v>
      </c>
      <c r="AG4330" s="3">
        <v>6202.5569999999998</v>
      </c>
      <c r="AH4330" s="3">
        <v>7814.65</v>
      </c>
      <c r="AI4330" s="3">
        <v>11079.031999999999</v>
      </c>
      <c r="AJ4330" s="3">
        <v>12688.618</v>
      </c>
      <c r="AK4330" s="3">
        <v>14748.357</v>
      </c>
      <c r="AL4330" s="3">
        <v>15364.727999999999</v>
      </c>
      <c r="AM4330" s="3">
        <v>10686.091</v>
      </c>
      <c r="AN4330" s="3">
        <v>14463.47</v>
      </c>
      <c r="AO4330" s="3">
        <v>6613.076</v>
      </c>
      <c r="AP4330" s="3">
        <v>16014.777</v>
      </c>
      <c r="AQ4330" s="3">
        <v>10532.164000000001</v>
      </c>
      <c r="AR4330" s="3">
        <v>4932.2700000000004</v>
      </c>
      <c r="AS4330" s="3">
        <v>3756.7629999999999</v>
      </c>
      <c r="AT4330" s="3">
        <v>4033.6210000000001</v>
      </c>
      <c r="AU4330" s="3">
        <v>6731.28</v>
      </c>
      <c r="AV4330" s="3">
        <v>9282.1419999999998</v>
      </c>
      <c r="AW4330" s="3">
        <v>9882.6830000000009</v>
      </c>
      <c r="AX4330" s="3">
        <v>10446.469999999999</v>
      </c>
      <c r="AY4330" s="3">
        <v>11200.523999999999</v>
      </c>
      <c r="AZ4330" s="3">
        <v>12050.806</v>
      </c>
      <c r="BA4330">
        <v>13179.364</v>
      </c>
      <c r="BB4330">
        <v>2014</v>
      </c>
    </row>
    <row r="4331" spans="1:54" hidden="1" x14ac:dyDescent="0.2">
      <c r="A4331">
        <v>672</v>
      </c>
      <c r="B4331" t="s">
        <v>464</v>
      </c>
      <c r="C4331" t="s">
        <v>327</v>
      </c>
      <c r="D4331" t="s">
        <v>205</v>
      </c>
      <c r="E4331" t="s">
        <v>325</v>
      </c>
      <c r="F4331" t="s">
        <v>326</v>
      </c>
      <c r="G4331" t="s">
        <v>223</v>
      </c>
      <c r="H4331" t="s">
        <v>322</v>
      </c>
      <c r="I4331" t="s">
        <v>321</v>
      </c>
      <c r="J4331" s="3">
        <v>13031.83</v>
      </c>
      <c r="K4331" s="3">
        <v>10762.563</v>
      </c>
      <c r="L4331" s="3">
        <v>10247.108</v>
      </c>
      <c r="M4331" s="3">
        <v>9371.0049999999992</v>
      </c>
      <c r="N4331" s="3">
        <v>8411.48</v>
      </c>
      <c r="O4331" s="3">
        <v>8319.6669999999995</v>
      </c>
      <c r="P4331" s="3">
        <v>6524.7749999999996</v>
      </c>
      <c r="Q4331" s="3">
        <v>5815.6109999999999</v>
      </c>
      <c r="R4331" s="3">
        <v>5795.8059999999996</v>
      </c>
      <c r="S4331" s="3">
        <v>5881.5259999999998</v>
      </c>
      <c r="T4331" s="3">
        <v>7193.5349999999999</v>
      </c>
      <c r="U4331" s="3">
        <v>7776.9530000000004</v>
      </c>
      <c r="V4331" s="3">
        <v>7703.5259999999998</v>
      </c>
      <c r="W4331" s="3">
        <v>6780.8580000000002</v>
      </c>
      <c r="X4331" s="3">
        <v>6192.5910000000003</v>
      </c>
      <c r="Y4331" s="3">
        <v>6882.2079999999996</v>
      </c>
      <c r="Z4331" s="3">
        <v>7372.4470000000001</v>
      </c>
      <c r="AA4331" s="3">
        <v>7424.9489999999996</v>
      </c>
      <c r="AB4331" s="3">
        <v>5980.0389999999998</v>
      </c>
      <c r="AC4331" s="3">
        <v>7067.8760000000002</v>
      </c>
      <c r="AD4331" s="3">
        <v>7388.1360000000004</v>
      </c>
      <c r="AE4331" s="3">
        <v>6485.16</v>
      </c>
      <c r="AF4331" s="3">
        <v>3833.5740000000001</v>
      </c>
      <c r="AG4331" s="3">
        <v>4831.424</v>
      </c>
      <c r="AH4331" s="3">
        <v>5988.3919999999998</v>
      </c>
      <c r="AI4331" s="3">
        <v>8467.7160000000003</v>
      </c>
      <c r="AJ4331" s="3">
        <v>9659.6370000000006</v>
      </c>
      <c r="AK4331" s="3">
        <v>11711.138000000001</v>
      </c>
      <c r="AL4331" s="3">
        <v>12570.870999999999</v>
      </c>
      <c r="AM4331" s="3">
        <v>8524.7720000000008</v>
      </c>
      <c r="AN4331" s="3">
        <v>11417.422</v>
      </c>
      <c r="AO4331" s="3">
        <v>5402.2510000000002</v>
      </c>
      <c r="AP4331" s="3">
        <v>12693.637000000001</v>
      </c>
      <c r="AQ4331" s="3">
        <v>8282.1509999999998</v>
      </c>
      <c r="AR4331" s="3">
        <v>3876.4110000000001</v>
      </c>
      <c r="AS4331" s="3">
        <v>2719.9540000000002</v>
      </c>
      <c r="AT4331" s="3">
        <v>2903.741</v>
      </c>
      <c r="AU4331" s="3">
        <v>4858.6719999999996</v>
      </c>
      <c r="AV4331" s="3">
        <v>6699.8969999999999</v>
      </c>
      <c r="AW4331" s="3">
        <v>7133.37</v>
      </c>
      <c r="AX4331" s="3">
        <v>7540.3149999999996</v>
      </c>
      <c r="AY4331" s="3">
        <v>8084.5950000000003</v>
      </c>
      <c r="AZ4331" s="3">
        <v>8698.3330000000005</v>
      </c>
      <c r="BA4331">
        <v>9512.9310000000005</v>
      </c>
      <c r="BB4331">
        <v>2014</v>
      </c>
    </row>
    <row r="4332" spans="1:54" hidden="1" x14ac:dyDescent="0.2">
      <c r="A4332">
        <v>672</v>
      </c>
      <c r="B4332" t="s">
        <v>464</v>
      </c>
      <c r="C4332" t="s">
        <v>212</v>
      </c>
      <c r="D4332" t="s">
        <v>205</v>
      </c>
      <c r="E4332" t="s">
        <v>325</v>
      </c>
      <c r="F4332" t="s">
        <v>324</v>
      </c>
      <c r="G4332" t="s">
        <v>323</v>
      </c>
      <c r="H4332" t="s">
        <v>322</v>
      </c>
      <c r="I4332" t="s">
        <v>321</v>
      </c>
      <c r="J4332" s="3">
        <v>27893.607</v>
      </c>
      <c r="K4332" s="3">
        <v>23312.555</v>
      </c>
      <c r="L4332" s="3">
        <v>24002.574000000001</v>
      </c>
      <c r="M4332" s="3">
        <v>22815.835999999999</v>
      </c>
      <c r="N4332" s="3">
        <v>20765.57</v>
      </c>
      <c r="O4332" s="3">
        <v>21679.991000000002</v>
      </c>
      <c r="P4332" s="3">
        <v>18872.32</v>
      </c>
      <c r="Q4332" s="3">
        <v>15831.282999999999</v>
      </c>
      <c r="R4332" s="3">
        <v>15624.22</v>
      </c>
      <c r="S4332" s="3">
        <v>16643.839</v>
      </c>
      <c r="T4332" s="3">
        <v>19000.678</v>
      </c>
      <c r="U4332" s="3">
        <v>22185.904999999999</v>
      </c>
      <c r="V4332" s="3">
        <v>21581.243999999999</v>
      </c>
      <c r="W4332" s="3">
        <v>20796.885999999999</v>
      </c>
      <c r="X4332" s="3">
        <v>21231.428</v>
      </c>
      <c r="Y4332" s="3">
        <v>18587.555</v>
      </c>
      <c r="Z4332" s="3">
        <v>19063.876</v>
      </c>
      <c r="AA4332" s="3">
        <v>18959.194</v>
      </c>
      <c r="AB4332" s="3">
        <v>18749.62</v>
      </c>
      <c r="AC4332" s="3">
        <v>18824.024000000001</v>
      </c>
      <c r="AD4332" s="3">
        <v>19614.263999999999</v>
      </c>
      <c r="AE4332" s="3">
        <v>19407.681</v>
      </c>
      <c r="AF4332" s="3">
        <v>19224.262999999999</v>
      </c>
      <c r="AG4332" s="3">
        <v>21832.684000000001</v>
      </c>
      <c r="AH4332" s="3">
        <v>23051.116999999998</v>
      </c>
      <c r="AI4332" s="3">
        <v>26236.097000000002</v>
      </c>
      <c r="AJ4332" s="3">
        <v>28293.965</v>
      </c>
      <c r="AK4332" s="3">
        <v>30411.360000000001</v>
      </c>
      <c r="AL4332" s="3">
        <v>31293.236000000001</v>
      </c>
      <c r="AM4332" s="3">
        <v>30178.089</v>
      </c>
      <c r="AN4332" s="3">
        <v>31094.034</v>
      </c>
      <c r="AO4332" s="3">
        <v>10792.046</v>
      </c>
      <c r="AP4332" s="3">
        <v>23281.947</v>
      </c>
      <c r="AQ4332" s="3">
        <v>14986.552</v>
      </c>
      <c r="AR4332" s="3">
        <v>7175.473</v>
      </c>
      <c r="AS4332" s="3">
        <v>6246.3050000000003</v>
      </c>
      <c r="AT4332" s="3">
        <v>5800.6530000000002</v>
      </c>
      <c r="AU4332" s="3">
        <v>9986.2739999999994</v>
      </c>
      <c r="AV4332" s="3">
        <v>11774.257</v>
      </c>
      <c r="AW4332" s="3">
        <v>12073.29</v>
      </c>
      <c r="AX4332" s="3">
        <v>12359.537</v>
      </c>
      <c r="AY4332" s="3">
        <v>12649.718999999999</v>
      </c>
      <c r="AZ4332" s="3">
        <v>12927.367</v>
      </c>
      <c r="BA4332">
        <v>13218.842000000001</v>
      </c>
      <c r="BB4332">
        <v>2014</v>
      </c>
    </row>
    <row r="4333" spans="1:54" hidden="1" x14ac:dyDescent="0.2">
      <c r="A4333">
        <v>672</v>
      </c>
      <c r="B4333" t="s">
        <v>464</v>
      </c>
      <c r="C4333" t="s">
        <v>320</v>
      </c>
      <c r="D4333" t="s">
        <v>205</v>
      </c>
      <c r="E4333" t="s">
        <v>319</v>
      </c>
      <c r="F4333" t="s">
        <v>318</v>
      </c>
      <c r="G4333" t="s">
        <v>243</v>
      </c>
    </row>
    <row r="4334" spans="1:54" hidden="1" x14ac:dyDescent="0.2">
      <c r="A4334">
        <v>672</v>
      </c>
      <c r="B4334" t="s">
        <v>464</v>
      </c>
      <c r="C4334" t="s">
        <v>317</v>
      </c>
      <c r="D4334" t="s">
        <v>205</v>
      </c>
      <c r="E4334" t="s">
        <v>316</v>
      </c>
      <c r="F4334" t="s">
        <v>315</v>
      </c>
      <c r="G4334" t="s">
        <v>288</v>
      </c>
      <c r="I4334" t="s">
        <v>310</v>
      </c>
      <c r="J4334" s="3">
        <v>0.63100000000000001</v>
      </c>
      <c r="K4334" s="3">
        <v>0.496</v>
      </c>
      <c r="L4334" s="3">
        <v>0.502</v>
      </c>
      <c r="M4334" s="3">
        <v>0.46600000000000003</v>
      </c>
      <c r="N4334" s="3">
        <v>0.41</v>
      </c>
      <c r="O4334" s="3">
        <v>0.39800000000000002</v>
      </c>
      <c r="P4334" s="3">
        <v>0.34100000000000003</v>
      </c>
      <c r="Q4334" s="3">
        <v>0.28000000000000003</v>
      </c>
      <c r="R4334" s="3">
        <v>0.28799999999999998</v>
      </c>
      <c r="S4334" s="3">
        <v>0.29799999999999999</v>
      </c>
      <c r="T4334" s="3">
        <v>0.29699999999999999</v>
      </c>
      <c r="U4334" s="3">
        <v>0.33500000000000002</v>
      </c>
      <c r="V4334" s="3">
        <v>0.29299999999999998</v>
      </c>
      <c r="W4334" s="3">
        <v>0.27600000000000002</v>
      </c>
      <c r="X4334" s="3">
        <v>0.27400000000000002</v>
      </c>
      <c r="Y4334" s="3">
        <v>0.23100000000000001</v>
      </c>
      <c r="Z4334" s="3">
        <v>0.22900000000000001</v>
      </c>
      <c r="AA4334" s="3">
        <v>0.218</v>
      </c>
      <c r="AB4334" s="3">
        <v>0.21199999999999999</v>
      </c>
      <c r="AC4334" s="3">
        <v>0.20599999999999999</v>
      </c>
      <c r="AD4334" s="3">
        <v>0.20300000000000001</v>
      </c>
      <c r="AE4334" s="3">
        <v>0.19500000000000001</v>
      </c>
      <c r="AF4334" s="3">
        <v>0.188</v>
      </c>
      <c r="AG4334" s="3">
        <v>0.20399999999999999</v>
      </c>
      <c r="AH4334" s="3">
        <v>0.20200000000000001</v>
      </c>
      <c r="AI4334" s="3">
        <v>0.216</v>
      </c>
      <c r="AJ4334" s="3">
        <v>0.219</v>
      </c>
      <c r="AK4334" s="3">
        <v>0.221</v>
      </c>
      <c r="AL4334" s="3">
        <v>0.22</v>
      </c>
      <c r="AM4334" s="3">
        <v>0.214</v>
      </c>
      <c r="AN4334" s="3">
        <v>0.21</v>
      </c>
      <c r="AO4334" s="3">
        <v>6.7000000000000004E-2</v>
      </c>
      <c r="AP4334" s="3">
        <v>0.14699999999999999</v>
      </c>
      <c r="AQ4334" s="3">
        <v>0.09</v>
      </c>
      <c r="AR4334" s="3">
        <v>4.1000000000000002E-2</v>
      </c>
      <c r="AS4334" s="3">
        <v>3.4000000000000002E-2</v>
      </c>
      <c r="AT4334" s="3">
        <v>3.1E-2</v>
      </c>
      <c r="AU4334" s="3">
        <v>5.0999999999999997E-2</v>
      </c>
      <c r="AV4334" s="3">
        <v>5.7000000000000002E-2</v>
      </c>
      <c r="AW4334" s="3">
        <v>5.5E-2</v>
      </c>
      <c r="AX4334" s="3">
        <v>5.3999999999999999E-2</v>
      </c>
      <c r="AY4334" s="3">
        <v>5.2999999999999999E-2</v>
      </c>
      <c r="AZ4334" s="3">
        <v>5.1999999999999998E-2</v>
      </c>
      <c r="BA4334">
        <v>5.0999999999999997E-2</v>
      </c>
      <c r="BB4334">
        <v>2016</v>
      </c>
    </row>
    <row r="4335" spans="1:54" hidden="1" x14ac:dyDescent="0.2">
      <c r="A4335">
        <v>672</v>
      </c>
      <c r="B4335" t="s">
        <v>464</v>
      </c>
      <c r="C4335" t="s">
        <v>314</v>
      </c>
      <c r="D4335" t="s">
        <v>205</v>
      </c>
      <c r="E4335" t="s">
        <v>313</v>
      </c>
      <c r="F4335" t="s">
        <v>312</v>
      </c>
      <c r="G4335" t="s">
        <v>311</v>
      </c>
      <c r="I4335" t="s">
        <v>310</v>
      </c>
      <c r="J4335" s="3">
        <v>0.13800000000000001</v>
      </c>
      <c r="K4335" s="3">
        <v>0.13700000000000001</v>
      </c>
      <c r="L4335" s="3">
        <v>0.126</v>
      </c>
      <c r="M4335" s="3">
        <v>0.122</v>
      </c>
      <c r="N4335" s="3">
        <v>0.12</v>
      </c>
      <c r="O4335" s="3">
        <v>0.114</v>
      </c>
      <c r="P4335" s="3">
        <v>0.109</v>
      </c>
      <c r="Q4335" s="3">
        <v>0.109</v>
      </c>
      <c r="R4335" s="3">
        <v>0.106</v>
      </c>
      <c r="S4335" s="3">
        <v>0.106</v>
      </c>
      <c r="T4335" s="3">
        <v>0.107</v>
      </c>
      <c r="U4335" s="3">
        <v>9.8000000000000004E-2</v>
      </c>
      <c r="V4335" s="3">
        <v>0.105</v>
      </c>
      <c r="W4335" s="3">
        <v>0.104</v>
      </c>
      <c r="X4335" s="3">
        <v>0.107</v>
      </c>
      <c r="Y4335" s="3">
        <v>0.128</v>
      </c>
      <c r="Z4335" s="3">
        <v>0.14000000000000001</v>
      </c>
      <c r="AA4335" s="3">
        <v>0.14899999999999999</v>
      </c>
      <c r="AB4335" s="3">
        <v>0.14899999999999999</v>
      </c>
      <c r="AC4335" s="3">
        <v>0.17399999999999999</v>
      </c>
      <c r="AD4335" s="3">
        <v>0.193</v>
      </c>
      <c r="AE4335" s="3">
        <v>0.20200000000000001</v>
      </c>
      <c r="AF4335" s="3">
        <v>0.253</v>
      </c>
      <c r="AG4335" s="3">
        <v>0.28399999999999997</v>
      </c>
      <c r="AH4335" s="3">
        <v>0.33900000000000002</v>
      </c>
      <c r="AI4335" s="3">
        <v>0.42199999999999999</v>
      </c>
      <c r="AJ4335" s="3">
        <v>0.44800000000000001</v>
      </c>
      <c r="AK4335" s="3">
        <v>0.48499999999999999</v>
      </c>
      <c r="AL4335" s="3">
        <v>0.49099999999999999</v>
      </c>
      <c r="AM4335" s="3">
        <v>0.35399999999999998</v>
      </c>
      <c r="AN4335" s="3">
        <v>0.46500000000000002</v>
      </c>
      <c r="AO4335" s="3">
        <v>0.61299999999999999</v>
      </c>
      <c r="AP4335" s="3">
        <v>0.68799999999999994</v>
      </c>
      <c r="AQ4335" s="3">
        <v>0.70299999999999996</v>
      </c>
      <c r="AR4335" s="3">
        <v>0.68700000000000006</v>
      </c>
      <c r="AS4335" s="3">
        <v>0.60099999999999998</v>
      </c>
      <c r="AT4335" s="3">
        <v>0.69499999999999995</v>
      </c>
      <c r="AU4335" s="3">
        <v>0.67400000000000004</v>
      </c>
      <c r="AV4335" s="3">
        <v>0.78800000000000003</v>
      </c>
      <c r="AW4335" s="3">
        <v>0.81899999999999995</v>
      </c>
      <c r="AX4335" s="3">
        <v>0.84499999999999997</v>
      </c>
      <c r="AY4335" s="3">
        <v>0.88500000000000001</v>
      </c>
      <c r="AZ4335" s="3">
        <v>0.93200000000000005</v>
      </c>
      <c r="BA4335">
        <v>0.997</v>
      </c>
      <c r="BB4335">
        <v>2016</v>
      </c>
    </row>
    <row r="4336" spans="1:54" hidden="1" x14ac:dyDescent="0.2">
      <c r="A4336">
        <v>672</v>
      </c>
      <c r="B4336" t="s">
        <v>464</v>
      </c>
      <c r="C4336" t="s">
        <v>309</v>
      </c>
      <c r="D4336" t="s">
        <v>205</v>
      </c>
      <c r="E4336" t="s">
        <v>308</v>
      </c>
      <c r="F4336" t="s">
        <v>307</v>
      </c>
      <c r="G4336" t="s">
        <v>217</v>
      </c>
      <c r="I4336" t="s">
        <v>1352</v>
      </c>
      <c r="J4336" s="3">
        <v>27.01</v>
      </c>
      <c r="K4336" s="3">
        <v>34.860999999999997</v>
      </c>
      <c r="L4336" s="3">
        <v>29.594000000000001</v>
      </c>
      <c r="M4336" s="3">
        <v>29.408999999999999</v>
      </c>
      <c r="N4336" s="3">
        <v>26.942</v>
      </c>
      <c r="O4336" s="3">
        <v>19.056999999999999</v>
      </c>
      <c r="P4336" s="3">
        <v>23.55</v>
      </c>
      <c r="Q4336" s="3">
        <v>15.855</v>
      </c>
      <c r="R4336" s="3">
        <v>19.597000000000001</v>
      </c>
      <c r="S4336" s="3">
        <v>23.239000000000001</v>
      </c>
      <c r="T4336" s="3">
        <v>23.033000000000001</v>
      </c>
      <c r="U4336" s="3">
        <v>20.539000000000001</v>
      </c>
      <c r="V4336" s="3">
        <v>17.452000000000002</v>
      </c>
      <c r="W4336" s="3">
        <v>20.826000000000001</v>
      </c>
      <c r="X4336" s="3">
        <v>20.876999999999999</v>
      </c>
      <c r="Y4336" s="3">
        <v>7.9420000000000002</v>
      </c>
      <c r="Z4336" s="3">
        <v>12.536</v>
      </c>
      <c r="AA4336" s="3">
        <v>8.7870000000000008</v>
      </c>
      <c r="AB4336" s="3">
        <v>7.524</v>
      </c>
      <c r="AC4336" s="3">
        <v>6.9169999999999998</v>
      </c>
      <c r="AD4336" s="3">
        <v>9.7550000000000008</v>
      </c>
      <c r="AE4336" s="3">
        <v>46.417999999999999</v>
      </c>
      <c r="AF4336" s="3">
        <v>51.787999999999997</v>
      </c>
      <c r="AG4336" s="3">
        <v>43.091000000000001</v>
      </c>
      <c r="AH4336" s="3">
        <v>30.071999999999999</v>
      </c>
      <c r="AI4336" s="3">
        <v>28.027999999999999</v>
      </c>
      <c r="AJ4336" s="3">
        <v>21.888999999999999</v>
      </c>
      <c r="AK4336" s="3">
        <v>28.667000000000002</v>
      </c>
      <c r="AL4336" s="3">
        <v>41.912999999999997</v>
      </c>
      <c r="AM4336" s="3">
        <v>50.051000000000002</v>
      </c>
      <c r="AN4336" s="3">
        <v>41.591999999999999</v>
      </c>
      <c r="AO4336" s="3">
        <v>13.48</v>
      </c>
      <c r="AP4336" s="3">
        <v>16.334</v>
      </c>
      <c r="AQ4336" s="3">
        <v>29.928999999999998</v>
      </c>
      <c r="AR4336" s="3">
        <v>53.459000000000003</v>
      </c>
      <c r="AS4336" s="3">
        <v>77.162999999999997</v>
      </c>
      <c r="AT4336" s="3">
        <v>68.888999999999996</v>
      </c>
      <c r="AU4336" s="3">
        <v>39.677</v>
      </c>
      <c r="AV4336" s="3">
        <v>34.174999999999997</v>
      </c>
      <c r="AW4336" s="3">
        <v>33.576999999999998</v>
      </c>
      <c r="AX4336" s="3">
        <v>32.83</v>
      </c>
      <c r="AY4336" s="3">
        <v>31.762</v>
      </c>
      <c r="AZ4336" s="3">
        <v>30.350999999999999</v>
      </c>
      <c r="BA4336">
        <v>28.725999999999999</v>
      </c>
      <c r="BB4336">
        <v>2016</v>
      </c>
    </row>
    <row r="4337" spans="1:54" hidden="1" x14ac:dyDescent="0.2">
      <c r="A4337">
        <v>672</v>
      </c>
      <c r="B4337" t="s">
        <v>464</v>
      </c>
      <c r="C4337" t="s">
        <v>306</v>
      </c>
      <c r="D4337" t="s">
        <v>205</v>
      </c>
      <c r="E4337" t="s">
        <v>305</v>
      </c>
      <c r="F4337" t="s">
        <v>304</v>
      </c>
      <c r="G4337" t="s">
        <v>217</v>
      </c>
    </row>
    <row r="4338" spans="1:54" hidden="1" x14ac:dyDescent="0.2">
      <c r="A4338">
        <v>672</v>
      </c>
      <c r="B4338" t="s">
        <v>464</v>
      </c>
      <c r="C4338" t="s">
        <v>303</v>
      </c>
      <c r="D4338" t="s">
        <v>205</v>
      </c>
      <c r="E4338" t="s">
        <v>300</v>
      </c>
      <c r="F4338" t="s">
        <v>302</v>
      </c>
      <c r="G4338" t="s">
        <v>295</v>
      </c>
      <c r="I4338" t="s">
        <v>1353</v>
      </c>
      <c r="J4338" s="3">
        <v>34.643999999999998</v>
      </c>
      <c r="K4338" s="3">
        <v>39.215000000000003</v>
      </c>
      <c r="L4338" s="3">
        <v>44.628</v>
      </c>
      <c r="M4338" s="3">
        <v>49.319000000000003</v>
      </c>
      <c r="N4338" s="3">
        <v>55.454000000000001</v>
      </c>
      <c r="O4338" s="3">
        <v>60.506</v>
      </c>
      <c r="P4338" s="3">
        <v>62.551000000000002</v>
      </c>
      <c r="Q4338" s="3">
        <v>65.317999999999998</v>
      </c>
      <c r="R4338" s="3">
        <v>67.363</v>
      </c>
      <c r="S4338" s="3">
        <v>70.37</v>
      </c>
      <c r="T4338" s="3">
        <v>70.876999999999995</v>
      </c>
      <c r="U4338" s="3">
        <v>79.17</v>
      </c>
      <c r="V4338" s="3">
        <v>86.652000000000001</v>
      </c>
      <c r="W4338" s="3">
        <v>93.128</v>
      </c>
      <c r="X4338" s="3">
        <v>103.066</v>
      </c>
      <c r="Y4338" s="3">
        <v>111.664</v>
      </c>
      <c r="Z4338" s="3">
        <v>116.126</v>
      </c>
      <c r="AA4338" s="3">
        <v>120.291</v>
      </c>
      <c r="AB4338" s="3">
        <v>124.765</v>
      </c>
      <c r="AC4338" s="3">
        <v>127.977</v>
      </c>
      <c r="AD4338" s="3">
        <v>124.256</v>
      </c>
      <c r="AE4338" s="3">
        <v>113.273</v>
      </c>
      <c r="AF4338" s="3">
        <v>102.101</v>
      </c>
      <c r="AG4338" s="3">
        <v>100</v>
      </c>
      <c r="AH4338" s="3">
        <v>101.252</v>
      </c>
      <c r="AI4338" s="3">
        <v>103.943</v>
      </c>
      <c r="AJ4338" s="3">
        <v>105.46599999999999</v>
      </c>
      <c r="AK4338" s="3">
        <v>112.017</v>
      </c>
      <c r="AL4338" s="3">
        <v>123.667</v>
      </c>
      <c r="AM4338" s="3">
        <v>126.69499999999999</v>
      </c>
      <c r="AN4338" s="3">
        <v>129.80799999999999</v>
      </c>
      <c r="AO4338" s="3">
        <v>150.44999999999999</v>
      </c>
      <c r="AP4338" s="3">
        <v>159.58500000000001</v>
      </c>
      <c r="AQ4338" s="3">
        <v>163.72499999999999</v>
      </c>
      <c r="AR4338" s="3">
        <v>167.708</v>
      </c>
      <c r="AS4338" s="3">
        <v>184.208</v>
      </c>
      <c r="AT4338" s="3">
        <v>231.88300000000001</v>
      </c>
      <c r="AU4338" s="3">
        <v>296.78399999999999</v>
      </c>
      <c r="AV4338" s="3">
        <v>369.00700000000001</v>
      </c>
      <c r="AW4338" s="3">
        <v>422.12599999999998</v>
      </c>
      <c r="AX4338" s="3">
        <v>464.33800000000002</v>
      </c>
      <c r="AY4338" s="3">
        <v>510.77199999999999</v>
      </c>
      <c r="AZ4338" s="3">
        <v>556.50800000000004</v>
      </c>
      <c r="BA4338">
        <v>606.45000000000005</v>
      </c>
      <c r="BB4338">
        <v>2017</v>
      </c>
    </row>
    <row r="4339" spans="1:54" hidden="1" x14ac:dyDescent="0.2">
      <c r="A4339">
        <v>672</v>
      </c>
      <c r="B4339" t="s">
        <v>464</v>
      </c>
      <c r="C4339" t="s">
        <v>301</v>
      </c>
      <c r="D4339" t="s">
        <v>205</v>
      </c>
      <c r="E4339" t="s">
        <v>300</v>
      </c>
      <c r="F4339" t="s">
        <v>299</v>
      </c>
      <c r="G4339" t="s">
        <v>275</v>
      </c>
      <c r="I4339" t="s">
        <v>298</v>
      </c>
      <c r="J4339" s="3">
        <v>14.286</v>
      </c>
      <c r="K4339" s="3">
        <v>13.194000000000001</v>
      </c>
      <c r="L4339" s="3">
        <v>13.804</v>
      </c>
      <c r="M4339" s="3">
        <v>10.512</v>
      </c>
      <c r="N4339" s="3">
        <v>12.439</v>
      </c>
      <c r="O4339" s="3">
        <v>9.1110000000000007</v>
      </c>
      <c r="P4339" s="3">
        <v>3.38</v>
      </c>
      <c r="Q4339" s="3">
        <v>4.423</v>
      </c>
      <c r="R4339" s="3">
        <v>3.1309999999999998</v>
      </c>
      <c r="S4339" s="3">
        <v>4.4640000000000004</v>
      </c>
      <c r="T4339" s="3">
        <v>0.72099999999999997</v>
      </c>
      <c r="U4339" s="3">
        <v>11.7</v>
      </c>
      <c r="V4339" s="3">
        <v>9.4499999999999993</v>
      </c>
      <c r="W4339" s="3">
        <v>7.4740000000000002</v>
      </c>
      <c r="X4339" s="3">
        <v>10.670999999999999</v>
      </c>
      <c r="Y4339" s="3">
        <v>8.3420000000000005</v>
      </c>
      <c r="Z4339" s="3">
        <v>3.996</v>
      </c>
      <c r="AA4339" s="3">
        <v>3.5859999999999999</v>
      </c>
      <c r="AB4339" s="3">
        <v>3.7189999999999999</v>
      </c>
      <c r="AC4339" s="3">
        <v>2.5739999999999998</v>
      </c>
      <c r="AD4339" s="3">
        <v>-2.907</v>
      </c>
      <c r="AE4339" s="3">
        <v>-8.8390000000000004</v>
      </c>
      <c r="AF4339" s="3">
        <v>-9.8629999999999995</v>
      </c>
      <c r="AG4339" s="3">
        <v>-2.0569999999999999</v>
      </c>
      <c r="AH4339" s="3">
        <v>1.252</v>
      </c>
      <c r="AI4339" s="3">
        <v>2.6579999999999999</v>
      </c>
      <c r="AJ4339" s="3">
        <v>1.4650000000000001</v>
      </c>
      <c r="AK4339" s="3">
        <v>6.2110000000000003</v>
      </c>
      <c r="AL4339" s="3">
        <v>10.401</v>
      </c>
      <c r="AM4339" s="3">
        <v>2.448</v>
      </c>
      <c r="AN4339" s="3">
        <v>2.4580000000000002</v>
      </c>
      <c r="AO4339" s="3">
        <v>15.901999999999999</v>
      </c>
      <c r="AP4339" s="3">
        <v>6.0720000000000001</v>
      </c>
      <c r="AQ4339" s="3">
        <v>2.5939999999999999</v>
      </c>
      <c r="AR4339" s="3">
        <v>2.4329999999999998</v>
      </c>
      <c r="AS4339" s="3">
        <v>9.8390000000000004</v>
      </c>
      <c r="AT4339" s="3">
        <v>25.881</v>
      </c>
      <c r="AU4339" s="3">
        <v>27.988</v>
      </c>
      <c r="AV4339" s="3">
        <v>24.335000000000001</v>
      </c>
      <c r="AW4339" s="3">
        <v>14.395</v>
      </c>
      <c r="AX4339" s="3">
        <v>10</v>
      </c>
      <c r="AY4339" s="3">
        <v>10</v>
      </c>
      <c r="AZ4339" s="3">
        <v>8.9540000000000006</v>
      </c>
      <c r="BA4339">
        <v>8.9740000000000002</v>
      </c>
      <c r="BB4339">
        <v>2017</v>
      </c>
    </row>
    <row r="4340" spans="1:54" hidden="1" x14ac:dyDescent="0.2">
      <c r="A4340">
        <v>672</v>
      </c>
      <c r="B4340" t="s">
        <v>464</v>
      </c>
      <c r="C4340" t="s">
        <v>297</v>
      </c>
      <c r="D4340" t="s">
        <v>205</v>
      </c>
      <c r="E4340" t="s">
        <v>293</v>
      </c>
      <c r="F4340" t="s">
        <v>296</v>
      </c>
      <c r="G4340" t="s">
        <v>295</v>
      </c>
      <c r="I4340" t="s">
        <v>1353</v>
      </c>
      <c r="J4340" s="3">
        <v>34.182000000000002</v>
      </c>
      <c r="K4340" s="3">
        <v>38.857999999999997</v>
      </c>
      <c r="L4340" s="3">
        <v>43.533999999999999</v>
      </c>
      <c r="M4340" s="3">
        <v>48.545000000000002</v>
      </c>
      <c r="N4340" s="3">
        <v>53.665999999999997</v>
      </c>
      <c r="O4340" s="3">
        <v>57.006999999999998</v>
      </c>
      <c r="P4340" s="3">
        <v>59.122</v>
      </c>
      <c r="Q4340" s="3">
        <v>61.348999999999997</v>
      </c>
      <c r="R4340" s="3">
        <v>63.686999999999998</v>
      </c>
      <c r="S4340" s="3">
        <v>67.918000000000006</v>
      </c>
      <c r="T4340" s="3">
        <v>75.277000000000001</v>
      </c>
      <c r="U4340" s="3">
        <v>84.084000000000003</v>
      </c>
      <c r="V4340" s="3">
        <v>92.03</v>
      </c>
      <c r="W4340" s="3">
        <v>98.908000000000001</v>
      </c>
      <c r="X4340" s="3">
        <v>109.46299999999999</v>
      </c>
      <c r="Y4340" s="3">
        <v>118.595</v>
      </c>
      <c r="Z4340" s="3">
        <v>119.604</v>
      </c>
      <c r="AA4340" s="3">
        <v>123.494</v>
      </c>
      <c r="AB4340" s="3">
        <v>128.20599999999999</v>
      </c>
      <c r="AC4340" s="3">
        <v>130.34</v>
      </c>
      <c r="AD4340" s="3">
        <v>121.727</v>
      </c>
      <c r="AE4340" s="3">
        <v>109.21299999999999</v>
      </c>
      <c r="AF4340" s="3">
        <v>101.27500000000001</v>
      </c>
      <c r="AG4340" s="3">
        <v>100</v>
      </c>
      <c r="AH4340" s="3">
        <v>96.539000000000001</v>
      </c>
      <c r="AI4340" s="3">
        <v>99.441000000000003</v>
      </c>
      <c r="AJ4340" s="3">
        <v>106.629</v>
      </c>
      <c r="AK4340" s="3">
        <v>114.71299999999999</v>
      </c>
      <c r="AL4340" s="3">
        <v>125.871</v>
      </c>
      <c r="AM4340" s="3">
        <v>126.28400000000001</v>
      </c>
      <c r="AN4340" s="3">
        <v>130.483</v>
      </c>
      <c r="AO4340" s="3">
        <v>165.25200000000001</v>
      </c>
      <c r="AP4340" s="3">
        <v>159.18</v>
      </c>
      <c r="AQ4340" s="3">
        <v>161.89400000000001</v>
      </c>
      <c r="AR4340" s="3">
        <v>173.45</v>
      </c>
      <c r="AS4340" s="3">
        <v>200.71199999999999</v>
      </c>
      <c r="AT4340" s="3">
        <v>250.89099999999999</v>
      </c>
      <c r="AU4340" s="3">
        <v>326.15800000000002</v>
      </c>
      <c r="AV4340" s="3">
        <v>391.38900000000001</v>
      </c>
      <c r="AW4340" s="3">
        <v>430.52800000000002</v>
      </c>
      <c r="AX4340" s="3">
        <v>473.58100000000002</v>
      </c>
      <c r="AY4340" s="3">
        <v>520.93899999999996</v>
      </c>
      <c r="AZ4340" s="3">
        <v>563.08500000000004</v>
      </c>
      <c r="BA4340">
        <v>617.798</v>
      </c>
      <c r="BB4340">
        <v>2017</v>
      </c>
    </row>
    <row r="4341" spans="1:54" hidden="1" x14ac:dyDescent="0.2">
      <c r="A4341">
        <v>672</v>
      </c>
      <c r="B4341" t="s">
        <v>464</v>
      </c>
      <c r="C4341" t="s">
        <v>294</v>
      </c>
      <c r="D4341" t="s">
        <v>205</v>
      </c>
      <c r="E4341" t="s">
        <v>293</v>
      </c>
      <c r="F4341" t="s">
        <v>292</v>
      </c>
      <c r="G4341" t="s">
        <v>275</v>
      </c>
      <c r="I4341" t="s">
        <v>291</v>
      </c>
      <c r="J4341" s="3">
        <v>13.704000000000001</v>
      </c>
      <c r="K4341" s="3">
        <v>13.680999999999999</v>
      </c>
      <c r="L4341" s="3">
        <v>12.034000000000001</v>
      </c>
      <c r="M4341" s="3">
        <v>11.509</v>
      </c>
      <c r="N4341" s="3">
        <v>10.55</v>
      </c>
      <c r="O4341" s="3">
        <v>6.2240000000000002</v>
      </c>
      <c r="P4341" s="3">
        <v>3.7109999999999999</v>
      </c>
      <c r="Q4341" s="3">
        <v>3.766</v>
      </c>
      <c r="R4341" s="3">
        <v>3.8109999999999999</v>
      </c>
      <c r="S4341" s="3">
        <v>6.6429999999999998</v>
      </c>
      <c r="T4341" s="3">
        <v>10.834</v>
      </c>
      <c r="U4341" s="3">
        <v>11.7</v>
      </c>
      <c r="V4341" s="3">
        <v>9.4499999999999993</v>
      </c>
      <c r="W4341" s="3">
        <v>7.4740000000000002</v>
      </c>
      <c r="X4341" s="3">
        <v>10.670999999999999</v>
      </c>
      <c r="Y4341" s="3">
        <v>8.3420000000000005</v>
      </c>
      <c r="Z4341" s="3">
        <v>0.85099999999999998</v>
      </c>
      <c r="AA4341" s="3">
        <v>3.2530000000000001</v>
      </c>
      <c r="AB4341" s="3">
        <v>3.8159999999999998</v>
      </c>
      <c r="AC4341" s="3">
        <v>1.665</v>
      </c>
      <c r="AD4341" s="3">
        <v>-6.609</v>
      </c>
      <c r="AE4341" s="3">
        <v>-10.28</v>
      </c>
      <c r="AF4341" s="3">
        <v>-7.2679999999999998</v>
      </c>
      <c r="AG4341" s="3">
        <v>-1.2589999999999999</v>
      </c>
      <c r="AH4341" s="3">
        <v>-3.4609999999999999</v>
      </c>
      <c r="AI4341" s="3">
        <v>3.0059999999999998</v>
      </c>
      <c r="AJ4341" s="3">
        <v>7.2290000000000001</v>
      </c>
      <c r="AK4341" s="3">
        <v>7.5810000000000004</v>
      </c>
      <c r="AL4341" s="3">
        <v>9.7279999999999998</v>
      </c>
      <c r="AM4341" s="3">
        <v>0.32800000000000001</v>
      </c>
      <c r="AN4341" s="3">
        <v>3.3250000000000002</v>
      </c>
      <c r="AO4341" s="3">
        <v>26.646000000000001</v>
      </c>
      <c r="AP4341" s="3">
        <v>-3.6739999999999999</v>
      </c>
      <c r="AQ4341" s="3">
        <v>1.704</v>
      </c>
      <c r="AR4341" s="3">
        <v>7.1379999999999999</v>
      </c>
      <c r="AS4341" s="3">
        <v>15.718</v>
      </c>
      <c r="AT4341" s="3">
        <v>25</v>
      </c>
      <c r="AU4341" s="3">
        <v>30</v>
      </c>
      <c r="AV4341" s="3">
        <v>20</v>
      </c>
      <c r="AW4341" s="3">
        <v>10</v>
      </c>
      <c r="AX4341" s="3">
        <v>10</v>
      </c>
      <c r="AY4341" s="3">
        <v>10</v>
      </c>
      <c r="AZ4341" s="3">
        <v>8.09</v>
      </c>
      <c r="BA4341">
        <v>9.7170000000000005</v>
      </c>
      <c r="BB4341">
        <v>2017</v>
      </c>
    </row>
    <row r="4342" spans="1:54" hidden="1" x14ac:dyDescent="0.2">
      <c r="A4342">
        <v>672</v>
      </c>
      <c r="B4342" t="s">
        <v>464</v>
      </c>
      <c r="C4342" t="s">
        <v>290</v>
      </c>
      <c r="D4342" t="s">
        <v>205</v>
      </c>
      <c r="E4342" t="s">
        <v>289</v>
      </c>
      <c r="G4342" t="s">
        <v>288</v>
      </c>
    </row>
    <row r="4343" spans="1:54" hidden="1" x14ac:dyDescent="0.2">
      <c r="A4343">
        <v>672</v>
      </c>
      <c r="B4343" t="s">
        <v>464</v>
      </c>
      <c r="C4343" t="s">
        <v>287</v>
      </c>
      <c r="D4343" t="s">
        <v>205</v>
      </c>
      <c r="E4343" t="s">
        <v>286</v>
      </c>
      <c r="F4343" t="s">
        <v>285</v>
      </c>
      <c r="G4343" t="s">
        <v>275</v>
      </c>
      <c r="I4343" t="s">
        <v>1354</v>
      </c>
      <c r="J4343" s="3" t="s">
        <v>215</v>
      </c>
      <c r="K4343" s="3" t="s">
        <v>215</v>
      </c>
      <c r="L4343" s="3" t="s">
        <v>215</v>
      </c>
      <c r="M4343" s="3" t="s">
        <v>215</v>
      </c>
      <c r="N4343" s="3" t="s">
        <v>215</v>
      </c>
      <c r="O4343" s="3" t="s">
        <v>215</v>
      </c>
      <c r="P4343" s="3" t="s">
        <v>215</v>
      </c>
      <c r="Q4343" s="3" t="s">
        <v>215</v>
      </c>
      <c r="R4343" s="3" t="s">
        <v>215</v>
      </c>
      <c r="S4343" s="3" t="s">
        <v>215</v>
      </c>
      <c r="T4343" s="3" t="s">
        <v>215</v>
      </c>
      <c r="U4343" s="3" t="s">
        <v>215</v>
      </c>
      <c r="V4343" s="3">
        <v>-21.606999999999999</v>
      </c>
      <c r="W4343" s="3">
        <v>18.303999999999998</v>
      </c>
      <c r="X4343" s="3">
        <v>-25.398</v>
      </c>
      <c r="Y4343" s="3">
        <v>-20.63</v>
      </c>
      <c r="Z4343" s="3">
        <v>17.538</v>
      </c>
      <c r="AA4343" s="3">
        <v>8.6859999999999999</v>
      </c>
      <c r="AB4343" s="3">
        <v>-26.204999999999998</v>
      </c>
      <c r="AC4343" s="3">
        <v>4.4480000000000004</v>
      </c>
      <c r="AD4343" s="3">
        <v>-9.3529999999999998</v>
      </c>
      <c r="AE4343" s="3">
        <v>20.841999999999999</v>
      </c>
      <c r="AF4343" s="3">
        <v>48.655999999999999</v>
      </c>
      <c r="AG4343" s="3">
        <v>12.715</v>
      </c>
      <c r="AH4343" s="3">
        <v>-7.9329999999999998</v>
      </c>
      <c r="AI4343" s="3">
        <v>14.077</v>
      </c>
      <c r="AJ4343" s="3">
        <v>0.91500000000000004</v>
      </c>
      <c r="AK4343" s="3">
        <v>19.867000000000001</v>
      </c>
      <c r="AL4343" s="3">
        <v>11.09</v>
      </c>
      <c r="AM4343" s="3">
        <v>22.483000000000001</v>
      </c>
      <c r="AN4343" s="3">
        <v>11.475</v>
      </c>
      <c r="AO4343" s="3">
        <v>-54.572000000000003</v>
      </c>
      <c r="AP4343" s="3">
        <v>116.217</v>
      </c>
      <c r="AQ4343" s="3">
        <v>29.283999999999999</v>
      </c>
      <c r="AR4343" s="3">
        <v>-9.1180000000000003</v>
      </c>
      <c r="AS4343" s="3">
        <v>-32.975000000000001</v>
      </c>
      <c r="AT4343" s="3">
        <v>-42.912999999999997</v>
      </c>
      <c r="AU4343" s="3">
        <v>19.216000000000001</v>
      </c>
      <c r="AV4343" s="3">
        <v>64.881</v>
      </c>
      <c r="AW4343" s="3">
        <v>-2.665</v>
      </c>
      <c r="AX4343" s="3">
        <v>-1.833</v>
      </c>
      <c r="AY4343" s="3">
        <v>0.121</v>
      </c>
      <c r="AZ4343" s="3">
        <v>3.5539999999999998</v>
      </c>
      <c r="BA4343">
        <v>-8.3279999999999994</v>
      </c>
      <c r="BB4343">
        <v>2017</v>
      </c>
    </row>
    <row r="4344" spans="1:54" hidden="1" x14ac:dyDescent="0.2">
      <c r="A4344">
        <v>672</v>
      </c>
      <c r="B4344" t="s">
        <v>464</v>
      </c>
      <c r="C4344" t="s">
        <v>284</v>
      </c>
      <c r="D4344" t="s">
        <v>205</v>
      </c>
      <c r="E4344" t="s">
        <v>283</v>
      </c>
      <c r="F4344" t="s">
        <v>282</v>
      </c>
      <c r="G4344" t="s">
        <v>275</v>
      </c>
      <c r="I4344" t="s">
        <v>1354</v>
      </c>
      <c r="J4344" s="3">
        <v>6.5949999999999998</v>
      </c>
      <c r="K4344" s="3">
        <v>47.848999999999997</v>
      </c>
      <c r="L4344" s="3">
        <v>-21.611999999999998</v>
      </c>
      <c r="M4344" s="3">
        <v>-14.352</v>
      </c>
      <c r="N4344" s="3">
        <v>-1.5640000000000001</v>
      </c>
      <c r="O4344" s="3">
        <v>-31.402999999999999</v>
      </c>
      <c r="P4344" s="3">
        <v>-30.466999999999999</v>
      </c>
      <c r="Q4344" s="3">
        <v>0.8</v>
      </c>
      <c r="R4344" s="3">
        <v>0.94199999999999995</v>
      </c>
      <c r="S4344" s="3">
        <v>14.592000000000001</v>
      </c>
      <c r="T4344" s="3">
        <v>9.3000000000000007</v>
      </c>
      <c r="U4344" s="3">
        <v>6.3079999999999998</v>
      </c>
      <c r="V4344" s="3">
        <v>-9.7289999999999992</v>
      </c>
      <c r="W4344" s="3">
        <v>22.606000000000002</v>
      </c>
      <c r="X4344" s="3">
        <v>-21.966000000000001</v>
      </c>
      <c r="Y4344" s="3">
        <v>-13.978</v>
      </c>
      <c r="Z4344" s="3">
        <v>13.923</v>
      </c>
      <c r="AA4344" s="3">
        <v>9.5909999999999993</v>
      </c>
      <c r="AB4344" s="3">
        <v>-28.28</v>
      </c>
      <c r="AC4344" s="3">
        <v>1.0469999999999999</v>
      </c>
      <c r="AD4344" s="3">
        <v>-9.3140000000000001</v>
      </c>
      <c r="AE4344" s="3">
        <v>20.890999999999998</v>
      </c>
      <c r="AF4344" s="3">
        <v>50.462000000000003</v>
      </c>
      <c r="AG4344" s="3">
        <v>17.248000000000001</v>
      </c>
      <c r="AH4344" s="3">
        <v>-10.595000000000001</v>
      </c>
      <c r="AI4344" s="3">
        <v>13.657</v>
      </c>
      <c r="AJ4344" s="3">
        <v>1.2999999999999999E-2</v>
      </c>
      <c r="AK4344" s="3">
        <v>23.523</v>
      </c>
      <c r="AL4344" s="3">
        <v>7.6520000000000001</v>
      </c>
      <c r="AM4344" s="3">
        <v>20.587</v>
      </c>
      <c r="AN4344" s="3">
        <v>8.6449999999999996</v>
      </c>
      <c r="AO4344" s="3">
        <v>-59.530999999999999</v>
      </c>
      <c r="AP4344" s="3">
        <v>136.392</v>
      </c>
      <c r="AQ4344" s="3">
        <v>32.503999999999998</v>
      </c>
      <c r="AR4344" s="3">
        <v>-8.1609999999999996</v>
      </c>
      <c r="AS4344" s="3">
        <v>-34.061999999999998</v>
      </c>
      <c r="AT4344" s="3">
        <v>-44.366</v>
      </c>
      <c r="AU4344" s="3">
        <v>26.494</v>
      </c>
      <c r="AV4344" s="3">
        <v>64.406000000000006</v>
      </c>
      <c r="AW4344" s="3">
        <v>-2.8149999999999999</v>
      </c>
      <c r="AX4344" s="3">
        <v>-1.863</v>
      </c>
      <c r="AY4344" s="3">
        <v>0.14899999999999999</v>
      </c>
      <c r="AZ4344" s="3">
        <v>3.5089999999999999</v>
      </c>
      <c r="BA4344">
        <v>-8.3279999999999994</v>
      </c>
      <c r="BB4344">
        <v>2017</v>
      </c>
    </row>
    <row r="4345" spans="1:54" hidden="1" x14ac:dyDescent="0.2">
      <c r="A4345">
        <v>672</v>
      </c>
      <c r="B4345" t="s">
        <v>464</v>
      </c>
      <c r="C4345" t="s">
        <v>281</v>
      </c>
      <c r="D4345" t="s">
        <v>205</v>
      </c>
      <c r="E4345" t="s">
        <v>280</v>
      </c>
      <c r="F4345" t="s">
        <v>279</v>
      </c>
      <c r="G4345" t="s">
        <v>275</v>
      </c>
      <c r="I4345" t="s">
        <v>1354</v>
      </c>
      <c r="J4345" s="3" t="s">
        <v>215</v>
      </c>
      <c r="K4345" s="3" t="s">
        <v>215</v>
      </c>
      <c r="L4345" s="3" t="s">
        <v>215</v>
      </c>
      <c r="M4345" s="3" t="s">
        <v>215</v>
      </c>
      <c r="N4345" s="3" t="s">
        <v>215</v>
      </c>
      <c r="O4345" s="3" t="s">
        <v>215</v>
      </c>
      <c r="P4345" s="3" t="s">
        <v>215</v>
      </c>
      <c r="Q4345" s="3" t="s">
        <v>215</v>
      </c>
      <c r="R4345" s="3">
        <v>20.805</v>
      </c>
      <c r="S4345" s="3">
        <v>18.748999999999999</v>
      </c>
      <c r="T4345" s="3">
        <v>21.216000000000001</v>
      </c>
      <c r="U4345" s="3">
        <v>-19.241</v>
      </c>
      <c r="V4345" s="3">
        <v>-6.9020000000000001</v>
      </c>
      <c r="W4345" s="3">
        <v>-7.2629999999999999</v>
      </c>
      <c r="X4345" s="3">
        <v>-6.5890000000000004</v>
      </c>
      <c r="Y4345" s="3">
        <v>26.279</v>
      </c>
      <c r="Z4345" s="3">
        <v>-15.625999999999999</v>
      </c>
      <c r="AA4345" s="3">
        <v>2.895</v>
      </c>
      <c r="AB4345" s="3">
        <v>-7.1879999999999997</v>
      </c>
      <c r="AC4345" s="3">
        <v>2.2469999999999999</v>
      </c>
      <c r="AD4345" s="3">
        <v>2.6859999999999999</v>
      </c>
      <c r="AE4345" s="3">
        <v>-4.7759999999999998</v>
      </c>
      <c r="AF4345" s="3">
        <v>-14.106999999999999</v>
      </c>
      <c r="AG4345" s="3">
        <v>28.347000000000001</v>
      </c>
      <c r="AH4345" s="3">
        <v>8.6820000000000004</v>
      </c>
      <c r="AI4345" s="3">
        <v>8.6590000000000007</v>
      </c>
      <c r="AJ4345" s="3">
        <v>7.8540000000000001</v>
      </c>
      <c r="AK4345" s="3">
        <v>3.4430000000000001</v>
      </c>
      <c r="AL4345" s="3">
        <v>-6.5570000000000004</v>
      </c>
      <c r="AM4345" s="3">
        <v>-6.819</v>
      </c>
      <c r="AN4345" s="3">
        <v>-0.83799999999999997</v>
      </c>
      <c r="AO4345" s="3">
        <v>-69.153999999999996</v>
      </c>
      <c r="AP4345" s="3">
        <v>217.46</v>
      </c>
      <c r="AQ4345" s="3">
        <v>-23.803000000000001</v>
      </c>
      <c r="AR4345" s="3">
        <v>-54.728999999999999</v>
      </c>
      <c r="AS4345" s="3">
        <v>8.67</v>
      </c>
      <c r="AT4345" s="3">
        <v>0.73</v>
      </c>
      <c r="AU4345" s="3">
        <v>83.519000000000005</v>
      </c>
      <c r="AV4345" s="3">
        <v>26.361000000000001</v>
      </c>
      <c r="AW4345" s="3">
        <v>-12.907999999999999</v>
      </c>
      <c r="AX4345" s="3">
        <v>-9.0150000000000006</v>
      </c>
      <c r="AY4345" s="3">
        <v>-4.875</v>
      </c>
      <c r="AZ4345" s="3">
        <v>-0.93400000000000005</v>
      </c>
      <c r="BA4345">
        <v>2.5499999999999998</v>
      </c>
      <c r="BB4345">
        <v>2017</v>
      </c>
    </row>
    <row r="4346" spans="1:54" hidden="1" x14ac:dyDescent="0.2">
      <c r="A4346">
        <v>672</v>
      </c>
      <c r="B4346" t="s">
        <v>464</v>
      </c>
      <c r="C4346" t="s">
        <v>278</v>
      </c>
      <c r="D4346" t="s">
        <v>205</v>
      </c>
      <c r="E4346" t="s">
        <v>277</v>
      </c>
      <c r="F4346" t="s">
        <v>276</v>
      </c>
      <c r="G4346" t="s">
        <v>275</v>
      </c>
      <c r="I4346" t="s">
        <v>1354</v>
      </c>
      <c r="J4346" s="3">
        <v>-15.913</v>
      </c>
      <c r="K4346" s="3">
        <v>-32.024999999999999</v>
      </c>
      <c r="L4346" s="3">
        <v>0.61399999999999999</v>
      </c>
      <c r="M4346" s="3">
        <v>-1.7290000000000001</v>
      </c>
      <c r="N4346" s="3">
        <v>-7.7030000000000003</v>
      </c>
      <c r="O4346" s="3">
        <v>-3.383</v>
      </c>
      <c r="P4346" s="3">
        <v>16.73</v>
      </c>
      <c r="Q4346" s="3">
        <v>-26.271999999999998</v>
      </c>
      <c r="R4346" s="3">
        <v>20.77</v>
      </c>
      <c r="S4346" s="3">
        <v>20.199000000000002</v>
      </c>
      <c r="T4346" s="3">
        <v>19.981000000000002</v>
      </c>
      <c r="U4346" s="3">
        <v>-19.155999999999999</v>
      </c>
      <c r="V4346" s="3">
        <v>-6.95</v>
      </c>
      <c r="W4346" s="3">
        <v>-6.9589999999999996</v>
      </c>
      <c r="X4346" s="3">
        <v>-6.4329999999999998</v>
      </c>
      <c r="Y4346" s="3">
        <v>26.422999999999998</v>
      </c>
      <c r="Z4346" s="3">
        <v>-15.577999999999999</v>
      </c>
      <c r="AA4346" s="3">
        <v>2.8719999999999999</v>
      </c>
      <c r="AB4346" s="3">
        <v>-7.4569999999999999</v>
      </c>
      <c r="AC4346" s="3">
        <v>2.2080000000000002</v>
      </c>
      <c r="AD4346" s="3">
        <v>2.1219999999999999</v>
      </c>
      <c r="AE4346" s="3">
        <v>-5.1159999999999997</v>
      </c>
      <c r="AF4346" s="3">
        <v>-16.420999999999999</v>
      </c>
      <c r="AG4346" s="3">
        <v>29.262</v>
      </c>
      <c r="AH4346" s="3">
        <v>10.39</v>
      </c>
      <c r="AI4346" s="3">
        <v>9.1039999999999992</v>
      </c>
      <c r="AJ4346" s="3">
        <v>9.1790000000000003</v>
      </c>
      <c r="AK4346" s="3">
        <v>3.44</v>
      </c>
      <c r="AL4346" s="3">
        <v>-6.5279999999999996</v>
      </c>
      <c r="AM4346" s="3">
        <v>-7.4370000000000003</v>
      </c>
      <c r="AN4346" s="3">
        <v>-0.67700000000000005</v>
      </c>
      <c r="AO4346" s="3">
        <v>-68.933000000000007</v>
      </c>
      <c r="AP4346" s="3">
        <v>217.17</v>
      </c>
      <c r="AQ4346" s="3">
        <v>-23.911000000000001</v>
      </c>
      <c r="AR4346" s="3">
        <v>-54.737000000000002</v>
      </c>
      <c r="AS4346" s="3">
        <v>4.47</v>
      </c>
      <c r="AT4346" s="3">
        <v>3.9340000000000002</v>
      </c>
      <c r="AU4346" s="3">
        <v>84.417000000000002</v>
      </c>
      <c r="AV4346" s="3">
        <v>26.137</v>
      </c>
      <c r="AW4346" s="3">
        <v>-12.946</v>
      </c>
      <c r="AX4346" s="3">
        <v>-9.0510000000000002</v>
      </c>
      <c r="AY4346" s="3">
        <v>-4.9139999999999997</v>
      </c>
      <c r="AZ4346" s="3">
        <v>-0.98</v>
      </c>
      <c r="BA4346">
        <v>2.6680000000000001</v>
      </c>
      <c r="BB4346">
        <v>2017</v>
      </c>
    </row>
    <row r="4347" spans="1:54" hidden="1" x14ac:dyDescent="0.2">
      <c r="A4347">
        <v>672</v>
      </c>
      <c r="B4347" t="s">
        <v>464</v>
      </c>
      <c r="C4347" t="s">
        <v>274</v>
      </c>
      <c r="D4347" t="s">
        <v>205</v>
      </c>
      <c r="E4347" t="s">
        <v>273</v>
      </c>
      <c r="F4347" t="s">
        <v>272</v>
      </c>
      <c r="G4347" t="s">
        <v>271</v>
      </c>
    </row>
    <row r="4348" spans="1:54" hidden="1" x14ac:dyDescent="0.2">
      <c r="A4348">
        <v>672</v>
      </c>
      <c r="B4348" t="s">
        <v>464</v>
      </c>
      <c r="C4348" t="s">
        <v>270</v>
      </c>
      <c r="D4348" t="s">
        <v>205</v>
      </c>
      <c r="E4348" t="s">
        <v>269</v>
      </c>
      <c r="F4348" t="s">
        <v>268</v>
      </c>
      <c r="G4348" t="s">
        <v>264</v>
      </c>
      <c r="H4348" t="s">
        <v>263</v>
      </c>
    </row>
    <row r="4349" spans="1:54" hidden="1" x14ac:dyDescent="0.2">
      <c r="A4349">
        <v>672</v>
      </c>
      <c r="B4349" t="s">
        <v>464</v>
      </c>
      <c r="C4349" t="s">
        <v>267</v>
      </c>
      <c r="D4349" t="s">
        <v>205</v>
      </c>
      <c r="E4349" t="s">
        <v>266</v>
      </c>
      <c r="F4349" t="s">
        <v>265</v>
      </c>
      <c r="G4349" t="s">
        <v>264</v>
      </c>
      <c r="H4349" t="s">
        <v>263</v>
      </c>
      <c r="I4349" t="s">
        <v>1355</v>
      </c>
      <c r="J4349" s="3">
        <v>2.988</v>
      </c>
      <c r="K4349" s="3">
        <v>3.1259999999999999</v>
      </c>
      <c r="L4349" s="3">
        <v>3.2730000000000001</v>
      </c>
      <c r="M4349" s="3">
        <v>3.411</v>
      </c>
      <c r="N4349" s="3">
        <v>3.5579999999999998</v>
      </c>
      <c r="O4349" s="3">
        <v>3.5390000000000001</v>
      </c>
      <c r="P4349" s="3">
        <v>3.6760000000000002</v>
      </c>
      <c r="Q4349" s="3">
        <v>3.8340000000000001</v>
      </c>
      <c r="R4349" s="3">
        <v>4.3250000000000002</v>
      </c>
      <c r="S4349" s="3">
        <v>4.5220000000000002</v>
      </c>
      <c r="T4349" s="3">
        <v>4.26</v>
      </c>
      <c r="U4349" s="3">
        <v>4.3600000000000003</v>
      </c>
      <c r="V4349" s="3">
        <v>4.46</v>
      </c>
      <c r="W4349" s="3">
        <v>4.5599999999999996</v>
      </c>
      <c r="X4349" s="3">
        <v>4.6500000000000004</v>
      </c>
      <c r="Y4349" s="3">
        <v>4.75</v>
      </c>
      <c r="Z4349" s="3">
        <v>4.84</v>
      </c>
      <c r="AA4349" s="3">
        <v>4.92</v>
      </c>
      <c r="AB4349" s="3">
        <v>5.01</v>
      </c>
      <c r="AC4349" s="3">
        <v>5.09</v>
      </c>
      <c r="AD4349" s="3">
        <v>5.18</v>
      </c>
      <c r="AE4349" s="3">
        <v>5.26</v>
      </c>
      <c r="AF4349" s="3">
        <v>5.34</v>
      </c>
      <c r="AG4349" s="3">
        <v>5.42</v>
      </c>
      <c r="AH4349" s="3">
        <v>5.51</v>
      </c>
      <c r="AI4349" s="3">
        <v>5.59</v>
      </c>
      <c r="AJ4349" s="3">
        <v>5.69</v>
      </c>
      <c r="AK4349" s="3">
        <v>5.78</v>
      </c>
      <c r="AL4349" s="3">
        <v>5.88</v>
      </c>
      <c r="AM4349" s="3">
        <v>5.96</v>
      </c>
      <c r="AN4349" s="3">
        <v>6.0410000000000004</v>
      </c>
      <c r="AO4349" s="3">
        <v>5.923</v>
      </c>
      <c r="AP4349" s="3">
        <v>6.2830000000000004</v>
      </c>
      <c r="AQ4349" s="3">
        <v>6.266</v>
      </c>
      <c r="AR4349" s="3">
        <v>6.2590000000000003</v>
      </c>
      <c r="AS4349" s="3">
        <v>6.3220000000000001</v>
      </c>
      <c r="AT4349" s="3">
        <v>6.3849999999999998</v>
      </c>
      <c r="AU4349" s="3">
        <v>6.4480000000000004</v>
      </c>
      <c r="AV4349" s="3">
        <v>6.5129999999999999</v>
      </c>
      <c r="AW4349" s="3">
        <v>6.5780000000000003</v>
      </c>
      <c r="AX4349" s="3">
        <v>6.6440000000000001</v>
      </c>
      <c r="AY4349" s="3">
        <v>6.71</v>
      </c>
      <c r="AZ4349" s="3">
        <v>6.7770000000000001</v>
      </c>
      <c r="BA4349">
        <v>6.8449999999999998</v>
      </c>
      <c r="BB4349">
        <v>2014</v>
      </c>
    </row>
    <row r="4350" spans="1:54" hidden="1" x14ac:dyDescent="0.2">
      <c r="A4350">
        <v>672</v>
      </c>
      <c r="B4350" t="s">
        <v>464</v>
      </c>
      <c r="C4350" t="s">
        <v>262</v>
      </c>
      <c r="D4350" t="s">
        <v>205</v>
      </c>
      <c r="E4350" t="s">
        <v>260</v>
      </c>
      <c r="F4350" t="s">
        <v>259</v>
      </c>
      <c r="G4350" t="s">
        <v>225</v>
      </c>
      <c r="H4350" t="s">
        <v>222</v>
      </c>
      <c r="I4350" t="s">
        <v>1356</v>
      </c>
      <c r="J4350" s="3" t="s">
        <v>215</v>
      </c>
      <c r="K4350" s="3" t="s">
        <v>215</v>
      </c>
      <c r="L4350" s="3" t="s">
        <v>215</v>
      </c>
      <c r="M4350" s="3" t="s">
        <v>215</v>
      </c>
      <c r="N4350" s="3" t="s">
        <v>215</v>
      </c>
      <c r="O4350" s="3" t="s">
        <v>215</v>
      </c>
      <c r="P4350" s="3" t="s">
        <v>215</v>
      </c>
      <c r="Q4350" s="3" t="s">
        <v>215</v>
      </c>
      <c r="R4350" s="3" t="s">
        <v>215</v>
      </c>
      <c r="S4350" s="3" t="s">
        <v>215</v>
      </c>
      <c r="T4350" s="3">
        <v>2.9849999999999999</v>
      </c>
      <c r="U4350" s="3">
        <v>3.524</v>
      </c>
      <c r="V4350" s="3">
        <v>2.6859999999999999</v>
      </c>
      <c r="W4350" s="3">
        <v>2.4940000000000002</v>
      </c>
      <c r="X4350" s="3">
        <v>2.8180000000000001</v>
      </c>
      <c r="Y4350" s="3">
        <v>3.673</v>
      </c>
      <c r="Z4350" s="3">
        <v>5.6040000000000001</v>
      </c>
      <c r="AA4350" s="3">
        <v>4.6349999999999998</v>
      </c>
      <c r="AB4350" s="3">
        <v>4.4080000000000004</v>
      </c>
      <c r="AC4350" s="3">
        <v>5.6219999999999999</v>
      </c>
      <c r="AD4350" s="3">
        <v>8.1750000000000007</v>
      </c>
      <c r="AE4350" s="3">
        <v>7.891</v>
      </c>
      <c r="AF4350" s="3">
        <v>12.85</v>
      </c>
      <c r="AG4350" s="3">
        <v>16.614000000000001</v>
      </c>
      <c r="AH4350" s="3">
        <v>23.271999999999998</v>
      </c>
      <c r="AI4350" s="3">
        <v>37.412999999999997</v>
      </c>
      <c r="AJ4350" s="3">
        <v>45.457000000000001</v>
      </c>
      <c r="AK4350" s="3">
        <v>53.091000000000001</v>
      </c>
      <c r="AL4350" s="3">
        <v>72.897000000000006</v>
      </c>
      <c r="AM4350" s="3">
        <v>41.786000000000001</v>
      </c>
      <c r="AN4350" s="3">
        <v>61.503999999999998</v>
      </c>
      <c r="AO4350" s="3">
        <v>16.614000000000001</v>
      </c>
      <c r="AP4350" s="3">
        <v>74.713999999999999</v>
      </c>
      <c r="AQ4350" s="3">
        <v>54.762</v>
      </c>
      <c r="AR4350" s="3">
        <v>21.395</v>
      </c>
      <c r="AS4350" s="3">
        <v>12.163</v>
      </c>
      <c r="AT4350" s="3">
        <v>8.1750000000000007</v>
      </c>
      <c r="AU4350" s="3">
        <v>20.448</v>
      </c>
      <c r="AV4350" s="3">
        <v>24.931000000000001</v>
      </c>
      <c r="AW4350" s="3">
        <v>28.187999999999999</v>
      </c>
      <c r="AX4350" s="3">
        <v>27.097999999999999</v>
      </c>
      <c r="AY4350" s="3">
        <v>26.59</v>
      </c>
      <c r="AZ4350" s="3">
        <v>26.943000000000001</v>
      </c>
      <c r="BA4350">
        <v>28.12</v>
      </c>
      <c r="BB4350">
        <v>2017</v>
      </c>
    </row>
    <row r="4351" spans="1:54" hidden="1" x14ac:dyDescent="0.2">
      <c r="A4351">
        <v>672</v>
      </c>
      <c r="B4351" t="s">
        <v>464</v>
      </c>
      <c r="C4351" t="s">
        <v>261</v>
      </c>
      <c r="D4351" t="s">
        <v>205</v>
      </c>
      <c r="E4351" t="s">
        <v>260</v>
      </c>
      <c r="F4351" t="s">
        <v>259</v>
      </c>
      <c r="G4351" t="s">
        <v>217</v>
      </c>
      <c r="I4351" t="s">
        <v>258</v>
      </c>
      <c r="J4351" s="3" t="s">
        <v>215</v>
      </c>
      <c r="K4351" s="3" t="s">
        <v>215</v>
      </c>
      <c r="L4351" s="3" t="s">
        <v>215</v>
      </c>
      <c r="M4351" s="3" t="s">
        <v>215</v>
      </c>
      <c r="N4351" s="3" t="s">
        <v>215</v>
      </c>
      <c r="O4351" s="3" t="s">
        <v>215</v>
      </c>
      <c r="P4351" s="3" t="s">
        <v>215</v>
      </c>
      <c r="Q4351" s="3" t="s">
        <v>215</v>
      </c>
      <c r="R4351" s="3" t="s">
        <v>215</v>
      </c>
      <c r="S4351" s="3" t="s">
        <v>215</v>
      </c>
      <c r="T4351" s="3">
        <v>34.418999999999997</v>
      </c>
      <c r="U4351" s="3">
        <v>37.037999999999997</v>
      </c>
      <c r="V4351" s="3">
        <v>26.58</v>
      </c>
      <c r="W4351" s="3">
        <v>25.225999999999999</v>
      </c>
      <c r="X4351" s="3">
        <v>26.692</v>
      </c>
      <c r="Y4351" s="3">
        <v>32.466000000000001</v>
      </c>
      <c r="Z4351" s="3">
        <v>43.427</v>
      </c>
      <c r="AA4351" s="3">
        <v>33.252000000000002</v>
      </c>
      <c r="AB4351" s="3">
        <v>31.472999999999999</v>
      </c>
      <c r="AC4351" s="3">
        <v>33.695</v>
      </c>
      <c r="AD4351" s="3">
        <v>41.704000000000001</v>
      </c>
      <c r="AE4351" s="3">
        <v>38.234000000000002</v>
      </c>
      <c r="AF4351" s="3">
        <v>49.4</v>
      </c>
      <c r="AG4351" s="3">
        <v>49.420999999999999</v>
      </c>
      <c r="AH4351" s="3">
        <v>54.046999999999997</v>
      </c>
      <c r="AI4351" s="3">
        <v>60.41</v>
      </c>
      <c r="AJ4351" s="3">
        <v>62.960999999999999</v>
      </c>
      <c r="AK4351" s="3">
        <v>62.28</v>
      </c>
      <c r="AL4351" s="3">
        <v>80.688000000000002</v>
      </c>
      <c r="AM4351" s="3">
        <v>65.608999999999995</v>
      </c>
      <c r="AN4351" s="3">
        <v>70.391000000000005</v>
      </c>
      <c r="AO4351" s="3">
        <v>42.414000000000001</v>
      </c>
      <c r="AP4351" s="3">
        <v>74.248000000000005</v>
      </c>
      <c r="AQ4351" s="3">
        <v>82.98</v>
      </c>
      <c r="AR4351" s="3">
        <v>69.305000000000007</v>
      </c>
      <c r="AS4351" s="3">
        <v>51.218000000000004</v>
      </c>
      <c r="AT4351" s="3">
        <v>31.742999999999999</v>
      </c>
      <c r="AU4351" s="3">
        <v>47.107999999999997</v>
      </c>
      <c r="AV4351" s="3">
        <v>41.241</v>
      </c>
      <c r="AW4351" s="3">
        <v>43.360999999999997</v>
      </c>
      <c r="AX4351" s="3">
        <v>39.043999999999997</v>
      </c>
      <c r="AY4351" s="3">
        <v>35.378999999999998</v>
      </c>
      <c r="AZ4351" s="3">
        <v>32.991</v>
      </c>
      <c r="BA4351">
        <v>31.172000000000001</v>
      </c>
      <c r="BB4351">
        <v>2017</v>
      </c>
    </row>
    <row r="4352" spans="1:54" hidden="1" x14ac:dyDescent="0.2">
      <c r="A4352">
        <v>672</v>
      </c>
      <c r="B4352" t="s">
        <v>464</v>
      </c>
      <c r="C4352" t="s">
        <v>257</v>
      </c>
      <c r="D4352" t="s">
        <v>205</v>
      </c>
      <c r="E4352" t="s">
        <v>255</v>
      </c>
      <c r="F4352" t="s">
        <v>254</v>
      </c>
      <c r="G4352" t="s">
        <v>225</v>
      </c>
      <c r="H4352" t="s">
        <v>222</v>
      </c>
      <c r="I4352" t="s">
        <v>1356</v>
      </c>
      <c r="J4352" s="3" t="s">
        <v>215</v>
      </c>
      <c r="K4352" s="3" t="s">
        <v>215</v>
      </c>
      <c r="L4352" s="3" t="s">
        <v>215</v>
      </c>
      <c r="M4352" s="3" t="s">
        <v>215</v>
      </c>
      <c r="N4352" s="3" t="s">
        <v>215</v>
      </c>
      <c r="O4352" s="3" t="s">
        <v>215</v>
      </c>
      <c r="P4352" s="3" t="s">
        <v>215</v>
      </c>
      <c r="Q4352" s="3" t="s">
        <v>215</v>
      </c>
      <c r="R4352" s="3" t="s">
        <v>215</v>
      </c>
      <c r="S4352" s="3" t="s">
        <v>215</v>
      </c>
      <c r="T4352" s="3">
        <v>2.6840000000000002</v>
      </c>
      <c r="U4352" s="3">
        <v>2.698</v>
      </c>
      <c r="V4352" s="3">
        <v>2.6749999999999998</v>
      </c>
      <c r="W4352" s="3">
        <v>3.0830000000000002</v>
      </c>
      <c r="X4352" s="3">
        <v>3.109</v>
      </c>
      <c r="Y4352" s="3">
        <v>3.23</v>
      </c>
      <c r="Z4352" s="3">
        <v>4.0960000000000001</v>
      </c>
      <c r="AA4352" s="3">
        <v>4.9370000000000003</v>
      </c>
      <c r="AB4352" s="3">
        <v>4.7489999999999997</v>
      </c>
      <c r="AC4352" s="3">
        <v>4.6420000000000003</v>
      </c>
      <c r="AD4352" s="3">
        <v>5.415</v>
      </c>
      <c r="AE4352" s="3">
        <v>7.8769999999999998</v>
      </c>
      <c r="AF4352" s="3">
        <v>10.973000000000001</v>
      </c>
      <c r="AG4352" s="3">
        <v>14.475</v>
      </c>
      <c r="AH4352" s="3">
        <v>18.245000000000001</v>
      </c>
      <c r="AI4352" s="3">
        <v>17.994</v>
      </c>
      <c r="AJ4352" s="3">
        <v>22.492999999999999</v>
      </c>
      <c r="AK4352" s="3">
        <v>28.727</v>
      </c>
      <c r="AL4352" s="3">
        <v>43.533999999999999</v>
      </c>
      <c r="AM4352" s="3">
        <v>45.947000000000003</v>
      </c>
      <c r="AN4352" s="3">
        <v>50.552</v>
      </c>
      <c r="AO4352" s="3">
        <v>23.366</v>
      </c>
      <c r="AP4352" s="3">
        <v>45.978000000000002</v>
      </c>
      <c r="AQ4352" s="3">
        <v>58.133000000000003</v>
      </c>
      <c r="AR4352" s="3">
        <v>44.177999999999997</v>
      </c>
      <c r="AS4352" s="3">
        <v>43.264000000000003</v>
      </c>
      <c r="AT4352" s="3">
        <v>37.36</v>
      </c>
      <c r="AU4352" s="3">
        <v>39.22</v>
      </c>
      <c r="AV4352" s="3">
        <v>48.7</v>
      </c>
      <c r="AW4352" s="3">
        <v>51.265000000000001</v>
      </c>
      <c r="AX4352" s="3">
        <v>53.481999999999999</v>
      </c>
      <c r="AY4352" s="3">
        <v>56.668999999999997</v>
      </c>
      <c r="AZ4352" s="3">
        <v>61.220999999999997</v>
      </c>
      <c r="BA4352">
        <v>66.587000000000003</v>
      </c>
      <c r="BB4352">
        <v>2017</v>
      </c>
    </row>
    <row r="4353" spans="1:54" hidden="1" x14ac:dyDescent="0.2">
      <c r="A4353">
        <v>672</v>
      </c>
      <c r="B4353" t="s">
        <v>464</v>
      </c>
      <c r="C4353" t="s">
        <v>256</v>
      </c>
      <c r="D4353" t="s">
        <v>205</v>
      </c>
      <c r="E4353" t="s">
        <v>255</v>
      </c>
      <c r="F4353" t="s">
        <v>254</v>
      </c>
      <c r="G4353" t="s">
        <v>217</v>
      </c>
      <c r="I4353" t="s">
        <v>253</v>
      </c>
      <c r="J4353" s="3" t="s">
        <v>215</v>
      </c>
      <c r="K4353" s="3" t="s">
        <v>215</v>
      </c>
      <c r="L4353" s="3" t="s">
        <v>215</v>
      </c>
      <c r="M4353" s="3" t="s">
        <v>215</v>
      </c>
      <c r="N4353" s="3" t="s">
        <v>215</v>
      </c>
      <c r="O4353" s="3" t="s">
        <v>215</v>
      </c>
      <c r="P4353" s="3" t="s">
        <v>215</v>
      </c>
      <c r="Q4353" s="3" t="s">
        <v>215</v>
      </c>
      <c r="R4353" s="3" t="s">
        <v>215</v>
      </c>
      <c r="S4353" s="3" t="s">
        <v>215</v>
      </c>
      <c r="T4353" s="3">
        <v>30.956</v>
      </c>
      <c r="U4353" s="3">
        <v>28.355</v>
      </c>
      <c r="V4353" s="3">
        <v>26.47</v>
      </c>
      <c r="W4353" s="3">
        <v>31.184999999999999</v>
      </c>
      <c r="X4353" s="3">
        <v>29.443999999999999</v>
      </c>
      <c r="Y4353" s="3">
        <v>28.547000000000001</v>
      </c>
      <c r="Z4353" s="3">
        <v>31.745000000000001</v>
      </c>
      <c r="AA4353" s="3">
        <v>35.423999999999999</v>
      </c>
      <c r="AB4353" s="3">
        <v>33.911000000000001</v>
      </c>
      <c r="AC4353" s="3">
        <v>27.821000000000002</v>
      </c>
      <c r="AD4353" s="3">
        <v>27.626999999999999</v>
      </c>
      <c r="AE4353" s="3">
        <v>38.164000000000001</v>
      </c>
      <c r="AF4353" s="3">
        <v>42.185000000000002</v>
      </c>
      <c r="AG4353" s="3">
        <v>43.057000000000002</v>
      </c>
      <c r="AH4353" s="3">
        <v>42.372</v>
      </c>
      <c r="AI4353" s="3">
        <v>29.055</v>
      </c>
      <c r="AJ4353" s="3">
        <v>31.155000000000001</v>
      </c>
      <c r="AK4353" s="3">
        <v>33.698999999999998</v>
      </c>
      <c r="AL4353" s="3">
        <v>48.186</v>
      </c>
      <c r="AM4353" s="3">
        <v>72.143000000000001</v>
      </c>
      <c r="AN4353" s="3">
        <v>57.856999999999999</v>
      </c>
      <c r="AO4353" s="3">
        <v>59.651000000000003</v>
      </c>
      <c r="AP4353" s="3">
        <v>45.692</v>
      </c>
      <c r="AQ4353" s="3">
        <v>88.087999999999994</v>
      </c>
      <c r="AR4353" s="3">
        <v>143.10499999999999</v>
      </c>
      <c r="AS4353" s="3">
        <v>182.178</v>
      </c>
      <c r="AT4353" s="3">
        <v>145.06899999999999</v>
      </c>
      <c r="AU4353" s="3">
        <v>90.355999999999995</v>
      </c>
      <c r="AV4353" s="3">
        <v>80.558000000000007</v>
      </c>
      <c r="AW4353" s="3">
        <v>78.858999999999995</v>
      </c>
      <c r="AX4353" s="3">
        <v>77.06</v>
      </c>
      <c r="AY4353" s="3">
        <v>75.403000000000006</v>
      </c>
      <c r="AZ4353" s="3">
        <v>74.962000000000003</v>
      </c>
      <c r="BA4353">
        <v>73.813999999999993</v>
      </c>
      <c r="BB4353">
        <v>2017</v>
      </c>
    </row>
    <row r="4354" spans="1:54" hidden="1" x14ac:dyDescent="0.2">
      <c r="A4354">
        <v>672</v>
      </c>
      <c r="B4354" t="s">
        <v>464</v>
      </c>
      <c r="C4354" t="s">
        <v>252</v>
      </c>
      <c r="D4354" t="s">
        <v>205</v>
      </c>
      <c r="E4354" t="s">
        <v>250</v>
      </c>
      <c r="F4354" t="s">
        <v>249</v>
      </c>
      <c r="G4354" t="s">
        <v>225</v>
      </c>
      <c r="H4354" t="s">
        <v>222</v>
      </c>
      <c r="I4354" t="s">
        <v>1356</v>
      </c>
      <c r="J4354" s="3" t="s">
        <v>215</v>
      </c>
      <c r="K4354" s="3" t="s">
        <v>215</v>
      </c>
      <c r="L4354" s="3" t="s">
        <v>215</v>
      </c>
      <c r="M4354" s="3" t="s">
        <v>215</v>
      </c>
      <c r="N4354" s="3" t="s">
        <v>215</v>
      </c>
      <c r="O4354" s="3" t="s">
        <v>215</v>
      </c>
      <c r="P4354" s="3" t="s">
        <v>215</v>
      </c>
      <c r="Q4354" s="3" t="s">
        <v>215</v>
      </c>
      <c r="R4354" s="3" t="s">
        <v>215</v>
      </c>
      <c r="S4354" s="3" t="s">
        <v>215</v>
      </c>
      <c r="T4354" s="3">
        <v>0.3</v>
      </c>
      <c r="U4354" s="3">
        <v>0.82599999999999996</v>
      </c>
      <c r="V4354" s="3">
        <v>1.0999999999999999E-2</v>
      </c>
      <c r="W4354" s="3">
        <v>-0.58899999999999997</v>
      </c>
      <c r="X4354" s="3">
        <v>-0.29099999999999998</v>
      </c>
      <c r="Y4354" s="3">
        <v>0.443</v>
      </c>
      <c r="Z4354" s="3">
        <v>1.5069999999999999</v>
      </c>
      <c r="AA4354" s="3">
        <v>-0.30299999999999999</v>
      </c>
      <c r="AB4354" s="3">
        <v>-0.34100000000000003</v>
      </c>
      <c r="AC4354" s="3">
        <v>0.98</v>
      </c>
      <c r="AD4354" s="3">
        <v>2.7589999999999999</v>
      </c>
      <c r="AE4354" s="3">
        <v>1.4E-2</v>
      </c>
      <c r="AF4354" s="3">
        <v>1.877</v>
      </c>
      <c r="AG4354" s="3">
        <v>2.1389999999999998</v>
      </c>
      <c r="AH4354" s="3">
        <v>5.0270000000000001</v>
      </c>
      <c r="AI4354" s="3">
        <v>19.419</v>
      </c>
      <c r="AJ4354" s="3">
        <v>22.963999999999999</v>
      </c>
      <c r="AK4354" s="3">
        <v>24.364000000000001</v>
      </c>
      <c r="AL4354" s="3">
        <v>29.364000000000001</v>
      </c>
      <c r="AM4354" s="3">
        <v>-4.1619999999999999</v>
      </c>
      <c r="AN4354" s="3">
        <v>10.952</v>
      </c>
      <c r="AO4354" s="3">
        <v>-6.7519999999999998</v>
      </c>
      <c r="AP4354" s="3">
        <v>28.734999999999999</v>
      </c>
      <c r="AQ4354" s="3">
        <v>-3.371</v>
      </c>
      <c r="AR4354" s="3">
        <v>-22.783000000000001</v>
      </c>
      <c r="AS4354" s="3">
        <v>-31.100999999999999</v>
      </c>
      <c r="AT4354" s="3">
        <v>-29.184999999999999</v>
      </c>
      <c r="AU4354" s="3">
        <v>-18.771999999999998</v>
      </c>
      <c r="AV4354" s="3">
        <v>-23.768999999999998</v>
      </c>
      <c r="AW4354" s="3">
        <v>-23.076000000000001</v>
      </c>
      <c r="AX4354" s="3">
        <v>-26.384</v>
      </c>
      <c r="AY4354" s="3">
        <v>-30.08</v>
      </c>
      <c r="AZ4354" s="3">
        <v>-34.277999999999999</v>
      </c>
      <c r="BA4354">
        <v>-38.466999999999999</v>
      </c>
      <c r="BB4354">
        <v>2017</v>
      </c>
    </row>
    <row r="4355" spans="1:54" hidden="1" x14ac:dyDescent="0.2">
      <c r="A4355">
        <v>672</v>
      </c>
      <c r="B4355" t="s">
        <v>464</v>
      </c>
      <c r="C4355" t="s">
        <v>251</v>
      </c>
      <c r="D4355" t="s">
        <v>205</v>
      </c>
      <c r="E4355" t="s">
        <v>250</v>
      </c>
      <c r="F4355" t="s">
        <v>249</v>
      </c>
      <c r="G4355" t="s">
        <v>217</v>
      </c>
      <c r="I4355" t="s">
        <v>248</v>
      </c>
      <c r="J4355" s="3" t="s">
        <v>215</v>
      </c>
      <c r="K4355" s="3" t="s">
        <v>215</v>
      </c>
      <c r="L4355" s="3" t="s">
        <v>215</v>
      </c>
      <c r="M4355" s="3" t="s">
        <v>215</v>
      </c>
      <c r="N4355" s="3" t="s">
        <v>215</v>
      </c>
      <c r="O4355" s="3" t="s">
        <v>215</v>
      </c>
      <c r="P4355" s="3" t="s">
        <v>215</v>
      </c>
      <c r="Q4355" s="3" t="s">
        <v>215</v>
      </c>
      <c r="R4355" s="3" t="s">
        <v>215</v>
      </c>
      <c r="S4355" s="3" t="s">
        <v>215</v>
      </c>
      <c r="T4355" s="3">
        <v>3.4630000000000001</v>
      </c>
      <c r="U4355" s="3">
        <v>8.6829999999999998</v>
      </c>
      <c r="V4355" s="3">
        <v>0.11</v>
      </c>
      <c r="W4355" s="3">
        <v>-5.9589999999999996</v>
      </c>
      <c r="X4355" s="3">
        <v>-2.7530000000000001</v>
      </c>
      <c r="Y4355" s="3">
        <v>3.919</v>
      </c>
      <c r="Z4355" s="3">
        <v>11.682</v>
      </c>
      <c r="AA4355" s="3">
        <v>-2.1720000000000002</v>
      </c>
      <c r="AB4355" s="3">
        <v>-2.4380000000000002</v>
      </c>
      <c r="AC4355" s="3">
        <v>5.875</v>
      </c>
      <c r="AD4355" s="3">
        <v>14.077</v>
      </c>
      <c r="AE4355" s="3">
        <v>6.9000000000000006E-2</v>
      </c>
      <c r="AF4355" s="3">
        <v>7.2149999999999999</v>
      </c>
      <c r="AG4355" s="3">
        <v>6.3630000000000004</v>
      </c>
      <c r="AH4355" s="3">
        <v>11.675000000000001</v>
      </c>
      <c r="AI4355" s="3">
        <v>31.355</v>
      </c>
      <c r="AJ4355" s="3">
        <v>31.806999999999999</v>
      </c>
      <c r="AK4355" s="3">
        <v>28.581</v>
      </c>
      <c r="AL4355" s="3">
        <v>32.502000000000002</v>
      </c>
      <c r="AM4355" s="3">
        <v>-6.5339999999999998</v>
      </c>
      <c r="AN4355" s="3">
        <v>12.534000000000001</v>
      </c>
      <c r="AO4355" s="3">
        <v>-17.236999999999998</v>
      </c>
      <c r="AP4355" s="3">
        <v>28.556000000000001</v>
      </c>
      <c r="AQ4355" s="3">
        <v>-5.1079999999999997</v>
      </c>
      <c r="AR4355" s="3">
        <v>-73.801000000000002</v>
      </c>
      <c r="AS4355" s="3">
        <v>-130.96</v>
      </c>
      <c r="AT4355" s="3">
        <v>-113.325</v>
      </c>
      <c r="AU4355" s="3">
        <v>-43.247</v>
      </c>
      <c r="AV4355" s="3">
        <v>-39.317</v>
      </c>
      <c r="AW4355" s="3">
        <v>-35.497999999999998</v>
      </c>
      <c r="AX4355" s="3">
        <v>-38.015999999999998</v>
      </c>
      <c r="AY4355" s="3">
        <v>-40.023000000000003</v>
      </c>
      <c r="AZ4355" s="3">
        <v>-41.972000000000001</v>
      </c>
      <c r="BA4355">
        <v>-42.642000000000003</v>
      </c>
      <c r="BB4355">
        <v>2017</v>
      </c>
    </row>
    <row r="4356" spans="1:54" hidden="1" x14ac:dyDescent="0.2">
      <c r="A4356">
        <v>672</v>
      </c>
      <c r="B4356" t="s">
        <v>464</v>
      </c>
      <c r="C4356" t="s">
        <v>247</v>
      </c>
      <c r="D4356" t="s">
        <v>205</v>
      </c>
      <c r="E4356" t="s">
        <v>245</v>
      </c>
      <c r="F4356" t="s">
        <v>244</v>
      </c>
      <c r="G4356" t="s">
        <v>225</v>
      </c>
      <c r="H4356" t="s">
        <v>222</v>
      </c>
    </row>
    <row r="4357" spans="1:54" hidden="1" x14ac:dyDescent="0.2">
      <c r="A4357">
        <v>672</v>
      </c>
      <c r="B4357" t="s">
        <v>464</v>
      </c>
      <c r="C4357" t="s">
        <v>246</v>
      </c>
      <c r="D4357" t="s">
        <v>205</v>
      </c>
      <c r="E4357" t="s">
        <v>245</v>
      </c>
      <c r="F4357" t="s">
        <v>244</v>
      </c>
      <c r="G4357" t="s">
        <v>243</v>
      </c>
    </row>
    <row r="4358" spans="1:54" hidden="1" x14ac:dyDescent="0.2">
      <c r="A4358">
        <v>672</v>
      </c>
      <c r="B4358" t="s">
        <v>464</v>
      </c>
      <c r="C4358" t="s">
        <v>242</v>
      </c>
      <c r="D4358" t="s">
        <v>205</v>
      </c>
      <c r="E4358" t="s">
        <v>240</v>
      </c>
      <c r="F4358" t="s">
        <v>239</v>
      </c>
      <c r="G4358" t="s">
        <v>225</v>
      </c>
      <c r="H4358" t="s">
        <v>222</v>
      </c>
      <c r="I4358" t="s">
        <v>1356</v>
      </c>
      <c r="J4358" s="3" t="s">
        <v>215</v>
      </c>
      <c r="K4358" s="3" t="s">
        <v>215</v>
      </c>
      <c r="L4358" s="3" t="s">
        <v>215</v>
      </c>
      <c r="M4358" s="3" t="s">
        <v>215</v>
      </c>
      <c r="N4358" s="3" t="s">
        <v>215</v>
      </c>
      <c r="O4358" s="3" t="s">
        <v>215</v>
      </c>
      <c r="P4358" s="3" t="s">
        <v>215</v>
      </c>
      <c r="Q4358" s="3" t="s">
        <v>215</v>
      </c>
      <c r="R4358" s="3" t="s">
        <v>215</v>
      </c>
      <c r="S4358" s="3" t="s">
        <v>215</v>
      </c>
      <c r="T4358" s="3">
        <v>0.41599999999999998</v>
      </c>
      <c r="U4358" s="3">
        <v>0.94199999999999995</v>
      </c>
      <c r="V4358" s="3">
        <v>0.127</v>
      </c>
      <c r="W4358" s="3">
        <v>-0.47299999999999998</v>
      </c>
      <c r="X4358" s="3">
        <v>-0.17499999999999999</v>
      </c>
      <c r="Y4358" s="3">
        <v>0.55900000000000005</v>
      </c>
      <c r="Z4358" s="3">
        <v>1.63</v>
      </c>
      <c r="AA4358" s="3">
        <v>-0.18</v>
      </c>
      <c r="AB4358" s="3">
        <v>-0.218</v>
      </c>
      <c r="AC4358" s="3">
        <v>1.103</v>
      </c>
      <c r="AD4358" s="3">
        <v>2.7589999999999999</v>
      </c>
      <c r="AE4358" s="3">
        <v>8.8999999999999996E-2</v>
      </c>
      <c r="AF4358" s="3">
        <v>1.877</v>
      </c>
      <c r="AG4358" s="3">
        <v>2.1389999999999998</v>
      </c>
      <c r="AH4358" s="3">
        <v>5.0270000000000001</v>
      </c>
      <c r="AI4358" s="3">
        <v>19.419</v>
      </c>
      <c r="AJ4358" s="3">
        <v>22.963999999999999</v>
      </c>
      <c r="AK4358" s="3">
        <v>24.364000000000001</v>
      </c>
      <c r="AL4358" s="3">
        <v>29.364000000000001</v>
      </c>
      <c r="AM4358" s="3">
        <v>-4.1619999999999999</v>
      </c>
      <c r="AN4358" s="3">
        <v>10.952</v>
      </c>
      <c r="AO4358" s="3">
        <v>-6.7519999999999998</v>
      </c>
      <c r="AP4358" s="3">
        <v>28.734999999999999</v>
      </c>
      <c r="AQ4358" s="3">
        <v>-3.371</v>
      </c>
      <c r="AR4358" s="3">
        <v>-22.783000000000001</v>
      </c>
      <c r="AS4358" s="3">
        <v>-31.100999999999999</v>
      </c>
      <c r="AT4358" s="3">
        <v>-29.184999999999999</v>
      </c>
      <c r="AU4358" s="3">
        <v>-18.771999999999998</v>
      </c>
      <c r="AV4358" s="3">
        <v>-23.768999999999998</v>
      </c>
      <c r="AW4358" s="3">
        <v>-23.076000000000001</v>
      </c>
      <c r="AX4358" s="3">
        <v>-26.384</v>
      </c>
      <c r="AY4358" s="3">
        <v>-30.08</v>
      </c>
      <c r="AZ4358" s="3">
        <v>-34.277999999999999</v>
      </c>
      <c r="BA4358">
        <v>-38.466999999999999</v>
      </c>
      <c r="BB4358">
        <v>2017</v>
      </c>
    </row>
    <row r="4359" spans="1:54" hidden="1" x14ac:dyDescent="0.2">
      <c r="A4359">
        <v>672</v>
      </c>
      <c r="B4359" t="s">
        <v>464</v>
      </c>
      <c r="C4359" t="s">
        <v>241</v>
      </c>
      <c r="D4359" t="s">
        <v>205</v>
      </c>
      <c r="E4359" t="s">
        <v>240</v>
      </c>
      <c r="F4359" t="s">
        <v>239</v>
      </c>
      <c r="G4359" t="s">
        <v>217</v>
      </c>
      <c r="I4359" t="s">
        <v>238</v>
      </c>
      <c r="J4359" s="3" t="s">
        <v>215</v>
      </c>
      <c r="K4359" s="3" t="s">
        <v>215</v>
      </c>
      <c r="L4359" s="3" t="s">
        <v>215</v>
      </c>
      <c r="M4359" s="3" t="s">
        <v>215</v>
      </c>
      <c r="N4359" s="3" t="s">
        <v>215</v>
      </c>
      <c r="O4359" s="3" t="s">
        <v>215</v>
      </c>
      <c r="P4359" s="3" t="s">
        <v>215</v>
      </c>
      <c r="Q4359" s="3" t="s">
        <v>215</v>
      </c>
      <c r="R4359" s="3" t="s">
        <v>215</v>
      </c>
      <c r="S4359" s="3" t="s">
        <v>215</v>
      </c>
      <c r="T4359" s="3">
        <v>4.8</v>
      </c>
      <c r="U4359" s="3">
        <v>9.9019999999999992</v>
      </c>
      <c r="V4359" s="3">
        <v>1.258</v>
      </c>
      <c r="W4359" s="3">
        <v>-4.7850000000000001</v>
      </c>
      <c r="X4359" s="3">
        <v>-1.6539999999999999</v>
      </c>
      <c r="Y4359" s="3">
        <v>4.944</v>
      </c>
      <c r="Z4359" s="3">
        <v>12.632999999999999</v>
      </c>
      <c r="AA4359" s="3">
        <v>-1.2909999999999999</v>
      </c>
      <c r="AB4359" s="3">
        <v>-1.56</v>
      </c>
      <c r="AC4359" s="3">
        <v>6.6120000000000001</v>
      </c>
      <c r="AD4359" s="3">
        <v>14.077</v>
      </c>
      <c r="AE4359" s="3">
        <v>0.432</v>
      </c>
      <c r="AF4359" s="3">
        <v>7.2149999999999999</v>
      </c>
      <c r="AG4359" s="3">
        <v>6.3630000000000004</v>
      </c>
      <c r="AH4359" s="3">
        <v>11.675000000000001</v>
      </c>
      <c r="AI4359" s="3">
        <v>31.355</v>
      </c>
      <c r="AJ4359" s="3">
        <v>31.806999999999999</v>
      </c>
      <c r="AK4359" s="3">
        <v>28.581</v>
      </c>
      <c r="AL4359" s="3">
        <v>32.502000000000002</v>
      </c>
      <c r="AM4359" s="3">
        <v>-6.5339999999999998</v>
      </c>
      <c r="AN4359" s="3">
        <v>12.534000000000001</v>
      </c>
      <c r="AO4359" s="3">
        <v>-17.236999999999998</v>
      </c>
      <c r="AP4359" s="3">
        <v>28.556000000000001</v>
      </c>
      <c r="AQ4359" s="3">
        <v>-5.1079999999999997</v>
      </c>
      <c r="AR4359" s="3">
        <v>-73.801000000000002</v>
      </c>
      <c r="AS4359" s="3">
        <v>-130.96</v>
      </c>
      <c r="AT4359" s="3">
        <v>-113.325</v>
      </c>
      <c r="AU4359" s="3">
        <v>-43.247</v>
      </c>
      <c r="AV4359" s="3">
        <v>-39.317</v>
      </c>
      <c r="AW4359" s="3">
        <v>-35.497999999999998</v>
      </c>
      <c r="AX4359" s="3">
        <v>-38.015999999999998</v>
      </c>
      <c r="AY4359" s="3">
        <v>-40.023000000000003</v>
      </c>
      <c r="AZ4359" s="3">
        <v>-41.972000000000001</v>
      </c>
      <c r="BA4359">
        <v>-42.642000000000003</v>
      </c>
      <c r="BB4359">
        <v>2017</v>
      </c>
    </row>
    <row r="4360" spans="1:54" hidden="1" x14ac:dyDescent="0.2">
      <c r="A4360">
        <v>672</v>
      </c>
      <c r="B4360" t="s">
        <v>464</v>
      </c>
      <c r="C4360" t="s">
        <v>237</v>
      </c>
      <c r="D4360" t="s">
        <v>205</v>
      </c>
      <c r="E4360" t="s">
        <v>235</v>
      </c>
      <c r="F4360" t="s">
        <v>234</v>
      </c>
      <c r="G4360" t="s">
        <v>225</v>
      </c>
      <c r="H4360" t="s">
        <v>222</v>
      </c>
    </row>
    <row r="4361" spans="1:54" hidden="1" x14ac:dyDescent="0.2">
      <c r="A4361">
        <v>672</v>
      </c>
      <c r="B4361" t="s">
        <v>464</v>
      </c>
      <c r="C4361" t="s">
        <v>236</v>
      </c>
      <c r="D4361" t="s">
        <v>205</v>
      </c>
      <c r="E4361" t="s">
        <v>235</v>
      </c>
      <c r="F4361" t="s">
        <v>234</v>
      </c>
      <c r="G4361" t="s">
        <v>217</v>
      </c>
    </row>
    <row r="4362" spans="1:54" hidden="1" x14ac:dyDescent="0.2">
      <c r="A4362">
        <v>672</v>
      </c>
      <c r="B4362" t="s">
        <v>464</v>
      </c>
      <c r="C4362" t="s">
        <v>233</v>
      </c>
      <c r="D4362" t="s">
        <v>205</v>
      </c>
      <c r="E4362" t="s">
        <v>231</v>
      </c>
      <c r="F4362" t="s">
        <v>230</v>
      </c>
      <c r="G4362" t="s">
        <v>225</v>
      </c>
      <c r="H4362" t="s">
        <v>222</v>
      </c>
    </row>
    <row r="4363" spans="1:54" hidden="1" x14ac:dyDescent="0.2">
      <c r="A4363">
        <v>672</v>
      </c>
      <c r="B4363" t="s">
        <v>464</v>
      </c>
      <c r="C4363" t="s">
        <v>232</v>
      </c>
      <c r="D4363" t="s">
        <v>205</v>
      </c>
      <c r="E4363" t="s">
        <v>231</v>
      </c>
      <c r="F4363" t="s">
        <v>230</v>
      </c>
      <c r="G4363" t="s">
        <v>217</v>
      </c>
    </row>
    <row r="4364" spans="1:54" hidden="1" x14ac:dyDescent="0.2">
      <c r="A4364">
        <v>672</v>
      </c>
      <c r="B4364" t="s">
        <v>464</v>
      </c>
      <c r="C4364" t="s">
        <v>228</v>
      </c>
      <c r="D4364" t="s">
        <v>205</v>
      </c>
      <c r="E4364" t="s">
        <v>227</v>
      </c>
      <c r="F4364" t="s">
        <v>226</v>
      </c>
      <c r="G4364" t="s">
        <v>225</v>
      </c>
      <c r="H4364" t="s">
        <v>222</v>
      </c>
      <c r="I4364" t="s">
        <v>1356</v>
      </c>
      <c r="J4364" s="3">
        <v>11.529</v>
      </c>
      <c r="K4364" s="3">
        <v>9.9600000000000009</v>
      </c>
      <c r="L4364" s="3">
        <v>9.93</v>
      </c>
      <c r="M4364" s="3">
        <v>9.4629999999999992</v>
      </c>
      <c r="N4364" s="3">
        <v>8.8610000000000007</v>
      </c>
      <c r="O4364" s="3">
        <v>8.7159999999999993</v>
      </c>
      <c r="P4364" s="3">
        <v>7.556</v>
      </c>
      <c r="Q4364" s="3">
        <v>6.6210000000000004</v>
      </c>
      <c r="R4364" s="3">
        <v>7.1689999999999996</v>
      </c>
      <c r="S4364" s="3">
        <v>7.9660000000000002</v>
      </c>
      <c r="T4364" s="3">
        <v>8.6720000000000006</v>
      </c>
      <c r="U4364" s="3">
        <v>9.5150000000000006</v>
      </c>
      <c r="V4364" s="3">
        <v>10.106999999999999</v>
      </c>
      <c r="W4364" s="3">
        <v>9.8859999999999992</v>
      </c>
      <c r="X4364" s="3">
        <v>10.558999999999999</v>
      </c>
      <c r="Y4364" s="3">
        <v>11.314</v>
      </c>
      <c r="Z4364" s="3">
        <v>12.904</v>
      </c>
      <c r="AA4364" s="3">
        <v>13.938000000000001</v>
      </c>
      <c r="AB4364" s="3">
        <v>14.005000000000001</v>
      </c>
      <c r="AC4364" s="3">
        <v>16.686</v>
      </c>
      <c r="AD4364" s="3">
        <v>19.602</v>
      </c>
      <c r="AE4364" s="3">
        <v>20.64</v>
      </c>
      <c r="AF4364" s="3">
        <v>26.012</v>
      </c>
      <c r="AG4364" s="3">
        <v>33.618000000000002</v>
      </c>
      <c r="AH4364" s="3">
        <v>43.058999999999997</v>
      </c>
      <c r="AI4364" s="3">
        <v>61.932000000000002</v>
      </c>
      <c r="AJ4364" s="3">
        <v>72.197999999999993</v>
      </c>
      <c r="AK4364" s="3">
        <v>85.245999999999995</v>
      </c>
      <c r="AL4364" s="3">
        <v>90.344999999999999</v>
      </c>
      <c r="AM4364" s="3">
        <v>63.689</v>
      </c>
      <c r="AN4364" s="3">
        <v>87.375</v>
      </c>
      <c r="AO4364" s="3">
        <v>39.170999999999999</v>
      </c>
      <c r="AP4364" s="3">
        <v>100.627</v>
      </c>
      <c r="AQ4364" s="3">
        <v>65.994</v>
      </c>
      <c r="AR4364" s="3">
        <v>30.870999999999999</v>
      </c>
      <c r="AS4364" s="3">
        <v>23.748000000000001</v>
      </c>
      <c r="AT4364" s="3">
        <v>25.753</v>
      </c>
      <c r="AU4364" s="3">
        <v>43.405999999999999</v>
      </c>
      <c r="AV4364" s="3">
        <v>60.453000000000003</v>
      </c>
      <c r="AW4364" s="3">
        <v>65.007999999999996</v>
      </c>
      <c r="AX4364" s="3">
        <v>69.403000000000006</v>
      </c>
      <c r="AY4364" s="3">
        <v>75.156000000000006</v>
      </c>
      <c r="AZ4364" s="3">
        <v>81.668999999999997</v>
      </c>
      <c r="BA4364">
        <v>90.209000000000003</v>
      </c>
      <c r="BB4364">
        <v>2017</v>
      </c>
    </row>
    <row r="4365" spans="1:54" hidden="1" x14ac:dyDescent="0.2">
      <c r="A4365">
        <v>672</v>
      </c>
      <c r="B4365" t="s">
        <v>464</v>
      </c>
      <c r="C4365" t="s">
        <v>224</v>
      </c>
      <c r="D4365" t="s">
        <v>205</v>
      </c>
      <c r="E4365" t="s">
        <v>219</v>
      </c>
      <c r="F4365" t="s">
        <v>218</v>
      </c>
      <c r="G4365" t="s">
        <v>223</v>
      </c>
      <c r="H4365" t="s">
        <v>222</v>
      </c>
      <c r="I4365" t="s">
        <v>1357</v>
      </c>
      <c r="J4365" s="3">
        <v>8.2149999999999999</v>
      </c>
      <c r="K4365" s="3">
        <v>-3.9630000000000001</v>
      </c>
      <c r="L4365" s="3">
        <v>-1.579</v>
      </c>
      <c r="M4365" s="3">
        <v>-1.643</v>
      </c>
      <c r="N4365" s="3">
        <v>-1.468</v>
      </c>
      <c r="O4365" s="3">
        <v>1.9059999999999999</v>
      </c>
      <c r="P4365" s="3">
        <v>-0.16600000000000001</v>
      </c>
      <c r="Q4365" s="3">
        <v>-1.0429999999999999</v>
      </c>
      <c r="R4365" s="3">
        <v>-1.8260000000000001</v>
      </c>
      <c r="S4365" s="3">
        <v>-1.026</v>
      </c>
      <c r="T4365" s="3">
        <v>2.1469999999999998</v>
      </c>
      <c r="U4365" s="3">
        <v>0.432</v>
      </c>
      <c r="V4365" s="3">
        <v>1.7909999999999999</v>
      </c>
      <c r="W4365" s="3">
        <v>-0.84399999999999997</v>
      </c>
      <c r="X4365" s="3">
        <v>0.151</v>
      </c>
      <c r="Y4365" s="3">
        <v>3.2429999999999999</v>
      </c>
      <c r="Z4365" s="3">
        <v>2.339</v>
      </c>
      <c r="AA4365" s="3">
        <v>2.1920000000000002</v>
      </c>
      <c r="AB4365" s="3">
        <v>0.89900000000000002</v>
      </c>
      <c r="AC4365" s="3">
        <v>2.98</v>
      </c>
      <c r="AD4365" s="3">
        <v>8.3160000000000007</v>
      </c>
      <c r="AE4365" s="3">
        <v>4.7939999999999996</v>
      </c>
      <c r="AF4365" s="3">
        <v>0.81299999999999994</v>
      </c>
      <c r="AG4365" s="3">
        <v>2.46</v>
      </c>
      <c r="AH4365" s="3">
        <v>7.0309999999999997</v>
      </c>
      <c r="AI4365" s="3">
        <v>17.425000000000001</v>
      </c>
      <c r="AJ4365" s="3">
        <v>28.093</v>
      </c>
      <c r="AK4365" s="3">
        <v>29.824999999999999</v>
      </c>
      <c r="AL4365" s="3">
        <v>37.082999999999998</v>
      </c>
      <c r="AM4365" s="3">
        <v>9.3800000000000008</v>
      </c>
      <c r="AN4365" s="3">
        <v>14.577999999999999</v>
      </c>
      <c r="AO4365" s="3">
        <v>3.173</v>
      </c>
      <c r="AP4365" s="3">
        <v>23.837</v>
      </c>
      <c r="AQ4365" s="3">
        <v>0.01</v>
      </c>
      <c r="AR4365" s="3">
        <v>-19.033000000000001</v>
      </c>
      <c r="AS4365" s="3">
        <v>-9.3460000000000001</v>
      </c>
      <c r="AT4365" s="3">
        <v>-4.5750000000000002</v>
      </c>
      <c r="AU4365" s="3">
        <v>0.70099999999999996</v>
      </c>
      <c r="AV4365" s="3">
        <v>-4.6779999999999999</v>
      </c>
      <c r="AW4365" s="3">
        <v>-5.1319999999999997</v>
      </c>
      <c r="AX4365" s="3">
        <v>-5.35</v>
      </c>
      <c r="AY4365" s="3">
        <v>-5.6369999999999996</v>
      </c>
      <c r="AZ4365" s="3">
        <v>-6.57</v>
      </c>
      <c r="BA4365">
        <v>-3.8839999999999999</v>
      </c>
      <c r="BB4365">
        <v>2017</v>
      </c>
    </row>
    <row r="4366" spans="1:54" hidden="1" x14ac:dyDescent="0.2">
      <c r="A4366">
        <v>672</v>
      </c>
      <c r="B4366" t="s">
        <v>464</v>
      </c>
      <c r="C4366" t="s">
        <v>220</v>
      </c>
      <c r="D4366" t="s">
        <v>205</v>
      </c>
      <c r="E4366" t="s">
        <v>219</v>
      </c>
      <c r="F4366" t="s">
        <v>218</v>
      </c>
      <c r="G4366" t="s">
        <v>217</v>
      </c>
      <c r="I4366" t="s">
        <v>216</v>
      </c>
      <c r="J4366" s="3">
        <v>21.094999999999999</v>
      </c>
      <c r="K4366" s="3">
        <v>-11.78</v>
      </c>
      <c r="L4366" s="3">
        <v>-4.7069999999999999</v>
      </c>
      <c r="M4366" s="3">
        <v>-5.1390000000000002</v>
      </c>
      <c r="N4366" s="3">
        <v>-4.9029999999999996</v>
      </c>
      <c r="O4366" s="3">
        <v>6.476</v>
      </c>
      <c r="P4366" s="3">
        <v>-0.69199999999999995</v>
      </c>
      <c r="Q4366" s="3">
        <v>-4.6769999999999996</v>
      </c>
      <c r="R4366" s="3">
        <v>-7.2839999999999998</v>
      </c>
      <c r="S4366" s="3">
        <v>-3.8570000000000002</v>
      </c>
      <c r="T4366" s="3">
        <v>7.0060000000000002</v>
      </c>
      <c r="U4366" s="3">
        <v>1.274</v>
      </c>
      <c r="V4366" s="3">
        <v>5.2130000000000001</v>
      </c>
      <c r="W4366" s="3">
        <v>-2.7309999999999999</v>
      </c>
      <c r="X4366" s="3">
        <v>0.52300000000000002</v>
      </c>
      <c r="Y4366" s="3">
        <v>9.92</v>
      </c>
      <c r="Z4366" s="3">
        <v>6.5540000000000003</v>
      </c>
      <c r="AA4366" s="3">
        <v>6</v>
      </c>
      <c r="AB4366" s="3">
        <v>3.0019999999999998</v>
      </c>
      <c r="AC4366" s="3">
        <v>8.2829999999999995</v>
      </c>
      <c r="AD4366" s="3">
        <v>21.728999999999999</v>
      </c>
      <c r="AE4366" s="3">
        <v>14.053000000000001</v>
      </c>
      <c r="AF4366" s="3">
        <v>3.9710000000000001</v>
      </c>
      <c r="AG4366" s="3">
        <v>9.3940000000000001</v>
      </c>
      <c r="AH4366" s="3">
        <v>21.309000000000001</v>
      </c>
      <c r="AI4366" s="3">
        <v>36.811999999999998</v>
      </c>
      <c r="AJ4366" s="3">
        <v>51.112000000000002</v>
      </c>
      <c r="AK4366" s="3">
        <v>44.061</v>
      </c>
      <c r="AL4366" s="3">
        <v>50.168999999999997</v>
      </c>
      <c r="AM4366" s="3">
        <v>18.462</v>
      </c>
      <c r="AN4366" s="3">
        <v>21.135999999999999</v>
      </c>
      <c r="AO4366" s="3">
        <v>9.9160000000000004</v>
      </c>
      <c r="AP4366" s="3">
        <v>29.885999999999999</v>
      </c>
      <c r="AQ4366" s="3">
        <v>1.9E-2</v>
      </c>
      <c r="AR4366" s="3">
        <v>-78.445999999999998</v>
      </c>
      <c r="AS4366" s="3">
        <v>-54.354999999999997</v>
      </c>
      <c r="AT4366" s="3">
        <v>-24.677</v>
      </c>
      <c r="AU4366" s="3">
        <v>2.2370000000000001</v>
      </c>
      <c r="AV4366" s="3">
        <v>-10.722</v>
      </c>
      <c r="AW4366" s="3">
        <v>-10.938000000000001</v>
      </c>
      <c r="AX4366" s="3">
        <v>-10.679</v>
      </c>
      <c r="AY4366" s="3">
        <v>-10.391</v>
      </c>
      <c r="AZ4366" s="3">
        <v>-11.146000000000001</v>
      </c>
      <c r="BA4366">
        <v>-5.9649999999999999</v>
      </c>
      <c r="BB4366">
        <v>2016</v>
      </c>
    </row>
    <row r="4367" spans="1:54" x14ac:dyDescent="0.2">
      <c r="A4367">
        <v>946</v>
      </c>
      <c r="B4367" t="s">
        <v>463</v>
      </c>
      <c r="C4367" t="s">
        <v>352</v>
      </c>
      <c r="D4367" t="s">
        <v>186</v>
      </c>
      <c r="E4367" t="s">
        <v>349</v>
      </c>
      <c r="F4367" t="s">
        <v>351</v>
      </c>
      <c r="G4367" t="s">
        <v>225</v>
      </c>
      <c r="H4367" t="s">
        <v>222</v>
      </c>
      <c r="I4367" t="s">
        <v>1358</v>
      </c>
      <c r="J4367" s="3" t="s">
        <v>215</v>
      </c>
      <c r="K4367" s="3" t="s">
        <v>215</v>
      </c>
      <c r="L4367" s="3" t="s">
        <v>215</v>
      </c>
      <c r="M4367" s="3" t="s">
        <v>215</v>
      </c>
      <c r="N4367" s="3" t="s">
        <v>215</v>
      </c>
      <c r="O4367" s="3" t="s">
        <v>215</v>
      </c>
      <c r="P4367" s="3" t="s">
        <v>215</v>
      </c>
      <c r="Q4367" s="3" t="s">
        <v>215</v>
      </c>
      <c r="R4367" s="3" t="s">
        <v>215</v>
      </c>
      <c r="S4367" s="3" t="s">
        <v>215</v>
      </c>
      <c r="T4367" s="3" t="s">
        <v>215</v>
      </c>
      <c r="U4367" s="3" t="s">
        <v>215</v>
      </c>
      <c r="V4367" s="3" t="s">
        <v>215</v>
      </c>
      <c r="W4367" s="3" t="s">
        <v>215</v>
      </c>
      <c r="X4367" s="3" t="s">
        <v>215</v>
      </c>
      <c r="Y4367" s="3">
        <v>14.571999999999999</v>
      </c>
      <c r="Z4367" s="3">
        <v>15.335000000000001</v>
      </c>
      <c r="AA4367" s="3">
        <v>16.606999999999999</v>
      </c>
      <c r="AB4367" s="3">
        <v>17.847000000000001</v>
      </c>
      <c r="AC4367" s="3">
        <v>17.645</v>
      </c>
      <c r="AD4367" s="3">
        <v>18.321000000000002</v>
      </c>
      <c r="AE4367" s="3">
        <v>19.515999999999998</v>
      </c>
      <c r="AF4367" s="3">
        <v>20.835000000000001</v>
      </c>
      <c r="AG4367" s="3">
        <v>23.030999999999999</v>
      </c>
      <c r="AH4367" s="3">
        <v>24.54</v>
      </c>
      <c r="AI4367" s="3">
        <v>26.436</v>
      </c>
      <c r="AJ4367" s="3">
        <v>28.393999999999998</v>
      </c>
      <c r="AK4367" s="3">
        <v>31.542000000000002</v>
      </c>
      <c r="AL4367" s="3">
        <v>32.371000000000002</v>
      </c>
      <c r="AM4367" s="3">
        <v>27.576000000000001</v>
      </c>
      <c r="AN4367" s="3">
        <v>28.027999999999999</v>
      </c>
      <c r="AO4367" s="3">
        <v>29.721</v>
      </c>
      <c r="AP4367" s="3">
        <v>30.859000000000002</v>
      </c>
      <c r="AQ4367" s="3">
        <v>31.939</v>
      </c>
      <c r="AR4367" s="3">
        <v>33.067999999999998</v>
      </c>
      <c r="AS4367" s="3">
        <v>33.741</v>
      </c>
      <c r="AT4367" s="3">
        <v>34.531999999999996</v>
      </c>
      <c r="AU4367" s="3">
        <v>35.854999999999997</v>
      </c>
      <c r="AV4367" s="3">
        <v>36.985999999999997</v>
      </c>
      <c r="AW4367" s="3">
        <v>38.112000000000002</v>
      </c>
      <c r="AX4367" s="3">
        <v>39.164000000000001</v>
      </c>
      <c r="AY4367" s="3">
        <v>40.219000000000001</v>
      </c>
      <c r="AZ4367" s="3">
        <v>41.250999999999998</v>
      </c>
      <c r="BA4367">
        <v>42.274000000000001</v>
      </c>
      <c r="BB4367">
        <v>2017</v>
      </c>
    </row>
    <row r="4368" spans="1:54" hidden="1" x14ac:dyDescent="0.2">
      <c r="A4368">
        <v>946</v>
      </c>
      <c r="B4368" t="s">
        <v>463</v>
      </c>
      <c r="C4368" t="s">
        <v>350</v>
      </c>
      <c r="D4368" t="s">
        <v>186</v>
      </c>
      <c r="E4368" t="s">
        <v>349</v>
      </c>
      <c r="F4368" t="s">
        <v>348</v>
      </c>
      <c r="G4368" t="s">
        <v>275</v>
      </c>
      <c r="I4368" t="s">
        <v>347</v>
      </c>
      <c r="J4368" s="3" t="s">
        <v>215</v>
      </c>
      <c r="K4368" s="3" t="s">
        <v>215</v>
      </c>
      <c r="L4368" s="3" t="s">
        <v>215</v>
      </c>
      <c r="M4368" s="3" t="s">
        <v>215</v>
      </c>
      <c r="N4368" s="3" t="s">
        <v>215</v>
      </c>
      <c r="O4368" s="3" t="s">
        <v>215</v>
      </c>
      <c r="P4368" s="3" t="s">
        <v>215</v>
      </c>
      <c r="Q4368" s="3" t="s">
        <v>215</v>
      </c>
      <c r="R4368" s="3" t="s">
        <v>215</v>
      </c>
      <c r="S4368" s="3" t="s">
        <v>215</v>
      </c>
      <c r="T4368" s="3" t="s">
        <v>215</v>
      </c>
      <c r="U4368" s="3" t="s">
        <v>215</v>
      </c>
      <c r="V4368" s="3" t="s">
        <v>215</v>
      </c>
      <c r="W4368" s="3" t="s">
        <v>215</v>
      </c>
      <c r="X4368" s="3" t="s">
        <v>215</v>
      </c>
      <c r="Y4368" s="3" t="s">
        <v>215</v>
      </c>
      <c r="Z4368" s="3">
        <v>5.2389999999999999</v>
      </c>
      <c r="AA4368" s="3">
        <v>8.2929999999999993</v>
      </c>
      <c r="AB4368" s="3">
        <v>7.4669999999999996</v>
      </c>
      <c r="AC4368" s="3">
        <v>-1.1339999999999999</v>
      </c>
      <c r="AD4368" s="3">
        <v>3.8319999999999999</v>
      </c>
      <c r="AE4368" s="3">
        <v>6.524</v>
      </c>
      <c r="AF4368" s="3">
        <v>6.7610000000000001</v>
      </c>
      <c r="AG4368" s="3">
        <v>10.538</v>
      </c>
      <c r="AH4368" s="3">
        <v>6.55</v>
      </c>
      <c r="AI4368" s="3">
        <v>7.7279999999999998</v>
      </c>
      <c r="AJ4368" s="3">
        <v>7.4059999999999997</v>
      </c>
      <c r="AK4368" s="3">
        <v>11.087</v>
      </c>
      <c r="AL4368" s="3">
        <v>2.6280000000000001</v>
      </c>
      <c r="AM4368" s="3">
        <v>-14.814</v>
      </c>
      <c r="AN4368" s="3">
        <v>1.639</v>
      </c>
      <c r="AO4368" s="3">
        <v>6.0430000000000001</v>
      </c>
      <c r="AP4368" s="3">
        <v>3.827</v>
      </c>
      <c r="AQ4368" s="3">
        <v>3.4990000000000001</v>
      </c>
      <c r="AR4368" s="3">
        <v>3.5369999999999999</v>
      </c>
      <c r="AS4368" s="3">
        <v>2.0350000000000001</v>
      </c>
      <c r="AT4368" s="3">
        <v>2.3450000000000002</v>
      </c>
      <c r="AU4368" s="3">
        <v>3.8290000000000002</v>
      </c>
      <c r="AV4368" s="3">
        <v>3.1549999999999998</v>
      </c>
      <c r="AW4368" s="3">
        <v>3.0459999999999998</v>
      </c>
      <c r="AX4368" s="3">
        <v>2.7589999999999999</v>
      </c>
      <c r="AY4368" s="3">
        <v>2.6930000000000001</v>
      </c>
      <c r="AZ4368" s="3">
        <v>2.5680000000000001</v>
      </c>
      <c r="BA4368">
        <v>2.4790000000000001</v>
      </c>
      <c r="BB4368">
        <v>2017</v>
      </c>
    </row>
    <row r="4369" spans="1:54" hidden="1" x14ac:dyDescent="0.2">
      <c r="A4369">
        <v>946</v>
      </c>
      <c r="B4369" t="s">
        <v>463</v>
      </c>
      <c r="C4369" t="s">
        <v>346</v>
      </c>
      <c r="D4369" t="s">
        <v>186</v>
      </c>
      <c r="E4369" t="s">
        <v>342</v>
      </c>
      <c r="F4369" t="s">
        <v>345</v>
      </c>
      <c r="G4369" t="s">
        <v>225</v>
      </c>
      <c r="H4369" t="s">
        <v>222</v>
      </c>
      <c r="I4369" t="s">
        <v>1358</v>
      </c>
      <c r="J4369" s="3" t="s">
        <v>215</v>
      </c>
      <c r="K4369" s="3" t="s">
        <v>215</v>
      </c>
      <c r="L4369" s="3" t="s">
        <v>215</v>
      </c>
      <c r="M4369" s="3" t="s">
        <v>215</v>
      </c>
      <c r="N4369" s="3" t="s">
        <v>215</v>
      </c>
      <c r="O4369" s="3" t="s">
        <v>215</v>
      </c>
      <c r="P4369" s="3" t="s">
        <v>215</v>
      </c>
      <c r="Q4369" s="3" t="s">
        <v>215</v>
      </c>
      <c r="R4369" s="3" t="s">
        <v>215</v>
      </c>
      <c r="S4369" s="3" t="s">
        <v>215</v>
      </c>
      <c r="T4369" s="3" t="s">
        <v>215</v>
      </c>
      <c r="U4369" s="3" t="s">
        <v>215</v>
      </c>
      <c r="V4369" s="3" t="s">
        <v>215</v>
      </c>
      <c r="W4369" s="3" t="s">
        <v>215</v>
      </c>
      <c r="X4369" s="3" t="s">
        <v>215</v>
      </c>
      <c r="Y4369" s="3">
        <v>7.76</v>
      </c>
      <c r="Z4369" s="3">
        <v>9.7140000000000004</v>
      </c>
      <c r="AA4369" s="3">
        <v>11.724</v>
      </c>
      <c r="AB4369" s="3">
        <v>13.022</v>
      </c>
      <c r="AC4369" s="3">
        <v>12.712</v>
      </c>
      <c r="AD4369" s="3">
        <v>13.368</v>
      </c>
      <c r="AE4369" s="3">
        <v>14.195</v>
      </c>
      <c r="AF4369" s="3">
        <v>15.202</v>
      </c>
      <c r="AG4369" s="3">
        <v>16.667999999999999</v>
      </c>
      <c r="AH4369" s="3">
        <v>18.238</v>
      </c>
      <c r="AI4369" s="3">
        <v>21.001999999999999</v>
      </c>
      <c r="AJ4369" s="3">
        <v>24.079000000000001</v>
      </c>
      <c r="AK4369" s="3">
        <v>29.041</v>
      </c>
      <c r="AL4369" s="3">
        <v>32.695999999999998</v>
      </c>
      <c r="AM4369" s="3">
        <v>26.934999999999999</v>
      </c>
      <c r="AN4369" s="3">
        <v>28.027999999999999</v>
      </c>
      <c r="AO4369" s="3">
        <v>31.274999999999999</v>
      </c>
      <c r="AP4369" s="3">
        <v>33.348999999999997</v>
      </c>
      <c r="AQ4369" s="3">
        <v>34.96</v>
      </c>
      <c r="AR4369" s="3">
        <v>36.567999999999998</v>
      </c>
      <c r="AS4369" s="3">
        <v>37.427</v>
      </c>
      <c r="AT4369" s="3">
        <v>38.667999999999999</v>
      </c>
      <c r="AU4369" s="3">
        <v>41.856999999999999</v>
      </c>
      <c r="AV4369" s="3">
        <v>43.841000000000001</v>
      </c>
      <c r="AW4369" s="3">
        <v>46.426000000000002</v>
      </c>
      <c r="AX4369" s="3">
        <v>48.978999999999999</v>
      </c>
      <c r="AY4369" s="3">
        <v>51.655000000000001</v>
      </c>
      <c r="AZ4369" s="3">
        <v>54.424999999999997</v>
      </c>
      <c r="BA4369">
        <v>57.29</v>
      </c>
      <c r="BB4369">
        <v>2017</v>
      </c>
    </row>
    <row r="4370" spans="1:54" hidden="1" x14ac:dyDescent="0.2">
      <c r="A4370">
        <v>946</v>
      </c>
      <c r="B4370" t="s">
        <v>463</v>
      </c>
      <c r="C4370" t="s">
        <v>344</v>
      </c>
      <c r="D4370" t="s">
        <v>186</v>
      </c>
      <c r="E4370" t="s">
        <v>342</v>
      </c>
      <c r="F4370" t="s">
        <v>343</v>
      </c>
      <c r="G4370" t="s">
        <v>223</v>
      </c>
      <c r="H4370" t="s">
        <v>222</v>
      </c>
      <c r="I4370" t="s">
        <v>310</v>
      </c>
      <c r="J4370" s="3" t="s">
        <v>215</v>
      </c>
      <c r="K4370" s="3" t="s">
        <v>215</v>
      </c>
      <c r="L4370" s="3" t="s">
        <v>215</v>
      </c>
      <c r="M4370" s="3" t="s">
        <v>215</v>
      </c>
      <c r="N4370" s="3" t="s">
        <v>215</v>
      </c>
      <c r="O4370" s="3" t="s">
        <v>215</v>
      </c>
      <c r="P4370" s="3" t="s">
        <v>215</v>
      </c>
      <c r="Q4370" s="3" t="s">
        <v>215</v>
      </c>
      <c r="R4370" s="3" t="s">
        <v>215</v>
      </c>
      <c r="S4370" s="3" t="s">
        <v>215</v>
      </c>
      <c r="T4370" s="3" t="s">
        <v>215</v>
      </c>
      <c r="U4370" s="3" t="s">
        <v>215</v>
      </c>
      <c r="V4370" s="3" t="s">
        <v>215</v>
      </c>
      <c r="W4370" s="3" t="s">
        <v>215</v>
      </c>
      <c r="X4370" s="3" t="s">
        <v>215</v>
      </c>
      <c r="Y4370" s="3">
        <v>6.6980000000000004</v>
      </c>
      <c r="Z4370" s="3">
        <v>8.3849999999999998</v>
      </c>
      <c r="AA4370" s="3">
        <v>10.121</v>
      </c>
      <c r="AB4370" s="3">
        <v>11.241</v>
      </c>
      <c r="AC4370" s="3">
        <v>10.973000000000001</v>
      </c>
      <c r="AD4370" s="3">
        <v>11.539</v>
      </c>
      <c r="AE4370" s="3">
        <v>12.253</v>
      </c>
      <c r="AF4370" s="3">
        <v>14.275</v>
      </c>
      <c r="AG4370" s="3">
        <v>18.803000000000001</v>
      </c>
      <c r="AH4370" s="3">
        <v>22.646999999999998</v>
      </c>
      <c r="AI4370" s="3">
        <v>26.181999999999999</v>
      </c>
      <c r="AJ4370" s="3">
        <v>30.234999999999999</v>
      </c>
      <c r="AK4370" s="3">
        <v>39.786999999999999</v>
      </c>
      <c r="AL4370" s="3">
        <v>48.125</v>
      </c>
      <c r="AM4370" s="3">
        <v>37.533000000000001</v>
      </c>
      <c r="AN4370" s="3">
        <v>37.200000000000003</v>
      </c>
      <c r="AO4370" s="3">
        <v>43.564</v>
      </c>
      <c r="AP4370" s="3">
        <v>42.887</v>
      </c>
      <c r="AQ4370" s="3">
        <v>46.423000000000002</v>
      </c>
      <c r="AR4370" s="3">
        <v>48.631999999999998</v>
      </c>
      <c r="AS4370" s="3">
        <v>41.53</v>
      </c>
      <c r="AT4370" s="3">
        <v>42.790999999999997</v>
      </c>
      <c r="AU4370" s="3">
        <v>47.262999999999998</v>
      </c>
      <c r="AV4370" s="3">
        <v>54.351999999999997</v>
      </c>
      <c r="AW4370" s="3">
        <v>58.215000000000003</v>
      </c>
      <c r="AX4370" s="3">
        <v>62.122</v>
      </c>
      <c r="AY4370" s="3">
        <v>65.975999999999999</v>
      </c>
      <c r="AZ4370" s="3">
        <v>69.997</v>
      </c>
      <c r="BA4370">
        <v>73.992000000000004</v>
      </c>
      <c r="BB4370">
        <v>2017</v>
      </c>
    </row>
    <row r="4371" spans="1:54" hidden="1" x14ac:dyDescent="0.2">
      <c r="A4371">
        <v>946</v>
      </c>
      <c r="B4371" t="s">
        <v>463</v>
      </c>
      <c r="C4371" t="s">
        <v>213</v>
      </c>
      <c r="D4371" t="s">
        <v>186</v>
      </c>
      <c r="E4371" t="s">
        <v>342</v>
      </c>
      <c r="F4371" t="s">
        <v>341</v>
      </c>
      <c r="G4371" t="s">
        <v>323</v>
      </c>
      <c r="H4371" t="s">
        <v>222</v>
      </c>
      <c r="I4371" t="s">
        <v>310</v>
      </c>
      <c r="J4371" s="3" t="s">
        <v>215</v>
      </c>
      <c r="K4371" s="3" t="s">
        <v>215</v>
      </c>
      <c r="L4371" s="3" t="s">
        <v>215</v>
      </c>
      <c r="M4371" s="3" t="s">
        <v>215</v>
      </c>
      <c r="N4371" s="3" t="s">
        <v>215</v>
      </c>
      <c r="O4371" s="3" t="s">
        <v>215</v>
      </c>
      <c r="P4371" s="3" t="s">
        <v>215</v>
      </c>
      <c r="Q4371" s="3" t="s">
        <v>215</v>
      </c>
      <c r="R4371" s="3" t="s">
        <v>215</v>
      </c>
      <c r="S4371" s="3" t="s">
        <v>215</v>
      </c>
      <c r="T4371" s="3" t="s">
        <v>215</v>
      </c>
      <c r="U4371" s="3" t="s">
        <v>215</v>
      </c>
      <c r="V4371" s="3" t="s">
        <v>215</v>
      </c>
      <c r="W4371" s="3" t="s">
        <v>215</v>
      </c>
      <c r="X4371" s="3" t="s">
        <v>215</v>
      </c>
      <c r="Y4371" s="3">
        <v>24.626999999999999</v>
      </c>
      <c r="Z4371" s="3">
        <v>26.390999999999998</v>
      </c>
      <c r="AA4371" s="3">
        <v>29.068999999999999</v>
      </c>
      <c r="AB4371" s="3">
        <v>31.577999999999999</v>
      </c>
      <c r="AC4371" s="3">
        <v>31.698</v>
      </c>
      <c r="AD4371" s="3">
        <v>33.661000000000001</v>
      </c>
      <c r="AE4371" s="3">
        <v>36.673999999999999</v>
      </c>
      <c r="AF4371" s="3">
        <v>39.755000000000003</v>
      </c>
      <c r="AG4371" s="3">
        <v>44.820999999999998</v>
      </c>
      <c r="AH4371" s="3">
        <v>49.07</v>
      </c>
      <c r="AI4371" s="3">
        <v>54.563000000000002</v>
      </c>
      <c r="AJ4371" s="3">
        <v>60.404000000000003</v>
      </c>
      <c r="AK4371" s="3">
        <v>68.887</v>
      </c>
      <c r="AL4371" s="3">
        <v>72.084000000000003</v>
      </c>
      <c r="AM4371" s="3">
        <v>61.872</v>
      </c>
      <c r="AN4371" s="3">
        <v>63.654000000000003</v>
      </c>
      <c r="AO4371" s="3">
        <v>68.894999999999996</v>
      </c>
      <c r="AP4371" s="3">
        <v>72.849000000000004</v>
      </c>
      <c r="AQ4371" s="3">
        <v>76.614999999999995</v>
      </c>
      <c r="AR4371" s="3">
        <v>80.748999999999995</v>
      </c>
      <c r="AS4371" s="3">
        <v>83.286000000000001</v>
      </c>
      <c r="AT4371" s="3">
        <v>86.325999999999993</v>
      </c>
      <c r="AU4371" s="3">
        <v>91.244</v>
      </c>
      <c r="AV4371" s="3">
        <v>96.260999999999996</v>
      </c>
      <c r="AW4371" s="3">
        <v>101.345</v>
      </c>
      <c r="AX4371" s="3">
        <v>106.187</v>
      </c>
      <c r="AY4371" s="3">
        <v>111.126</v>
      </c>
      <c r="AZ4371" s="3">
        <v>115.93600000000001</v>
      </c>
      <c r="BA4371">
        <v>120.877</v>
      </c>
      <c r="BB4371">
        <v>2017</v>
      </c>
    </row>
    <row r="4372" spans="1:54" hidden="1" x14ac:dyDescent="0.2">
      <c r="A4372">
        <v>946</v>
      </c>
      <c r="B4372" t="s">
        <v>463</v>
      </c>
      <c r="C4372" t="s">
        <v>340</v>
      </c>
      <c r="D4372" t="s">
        <v>186</v>
      </c>
      <c r="E4372" t="s">
        <v>339</v>
      </c>
      <c r="F4372" t="s">
        <v>338</v>
      </c>
      <c r="G4372" t="s">
        <v>295</v>
      </c>
      <c r="I4372" t="s">
        <v>337</v>
      </c>
      <c r="J4372" s="3" t="s">
        <v>215</v>
      </c>
      <c r="K4372" s="3" t="s">
        <v>215</v>
      </c>
      <c r="L4372" s="3" t="s">
        <v>215</v>
      </c>
      <c r="M4372" s="3" t="s">
        <v>215</v>
      </c>
      <c r="N4372" s="3" t="s">
        <v>215</v>
      </c>
      <c r="O4372" s="3" t="s">
        <v>215</v>
      </c>
      <c r="P4372" s="3" t="s">
        <v>215</v>
      </c>
      <c r="Q4372" s="3" t="s">
        <v>215</v>
      </c>
      <c r="R4372" s="3" t="s">
        <v>215</v>
      </c>
      <c r="S4372" s="3" t="s">
        <v>215</v>
      </c>
      <c r="T4372" s="3" t="s">
        <v>215</v>
      </c>
      <c r="U4372" s="3" t="s">
        <v>215</v>
      </c>
      <c r="V4372" s="3" t="s">
        <v>215</v>
      </c>
      <c r="W4372" s="3" t="s">
        <v>215</v>
      </c>
      <c r="X4372" s="3" t="s">
        <v>215</v>
      </c>
      <c r="Y4372" s="3">
        <v>53.250999999999998</v>
      </c>
      <c r="Z4372" s="3">
        <v>63.344999999999999</v>
      </c>
      <c r="AA4372" s="3">
        <v>70.599000000000004</v>
      </c>
      <c r="AB4372" s="3">
        <v>72.963999999999999</v>
      </c>
      <c r="AC4372" s="3">
        <v>72.045000000000002</v>
      </c>
      <c r="AD4372" s="3">
        <v>72.968000000000004</v>
      </c>
      <c r="AE4372" s="3">
        <v>72.733000000000004</v>
      </c>
      <c r="AF4372" s="3">
        <v>72.962999999999994</v>
      </c>
      <c r="AG4372" s="3">
        <v>72.373000000000005</v>
      </c>
      <c r="AH4372" s="3">
        <v>74.319999999999993</v>
      </c>
      <c r="AI4372" s="3">
        <v>79.445999999999998</v>
      </c>
      <c r="AJ4372" s="3">
        <v>84.804000000000002</v>
      </c>
      <c r="AK4372" s="3">
        <v>92.07</v>
      </c>
      <c r="AL4372" s="3">
        <v>101.005</v>
      </c>
      <c r="AM4372" s="3">
        <v>97.677000000000007</v>
      </c>
      <c r="AN4372" s="3">
        <v>100</v>
      </c>
      <c r="AO4372" s="3">
        <v>105.22799999999999</v>
      </c>
      <c r="AP4372" s="3">
        <v>108.068</v>
      </c>
      <c r="AQ4372" s="3">
        <v>109.459</v>
      </c>
      <c r="AR4372" s="3">
        <v>110.584</v>
      </c>
      <c r="AS4372" s="3">
        <v>110.923</v>
      </c>
      <c r="AT4372" s="3">
        <v>111.97799999999999</v>
      </c>
      <c r="AU4372" s="3">
        <v>116.741</v>
      </c>
      <c r="AV4372" s="3">
        <v>118.536</v>
      </c>
      <c r="AW4372" s="3">
        <v>121.812</v>
      </c>
      <c r="AX4372" s="3">
        <v>125.063</v>
      </c>
      <c r="AY4372" s="3">
        <v>128.435</v>
      </c>
      <c r="AZ4372" s="3">
        <v>131.935</v>
      </c>
      <c r="BA4372">
        <v>135.52000000000001</v>
      </c>
      <c r="BB4372">
        <v>2017</v>
      </c>
    </row>
    <row r="4373" spans="1:54" hidden="1" x14ac:dyDescent="0.2">
      <c r="A4373">
        <v>946</v>
      </c>
      <c r="B4373" t="s">
        <v>463</v>
      </c>
      <c r="C4373" t="s">
        <v>336</v>
      </c>
      <c r="D4373" t="s">
        <v>186</v>
      </c>
      <c r="E4373" t="s">
        <v>333</v>
      </c>
      <c r="F4373" t="s">
        <v>335</v>
      </c>
      <c r="G4373" t="s">
        <v>225</v>
      </c>
      <c r="H4373" t="s">
        <v>322</v>
      </c>
      <c r="I4373" t="s">
        <v>330</v>
      </c>
      <c r="J4373" s="3" t="s">
        <v>215</v>
      </c>
      <c r="K4373" s="3" t="s">
        <v>215</v>
      </c>
      <c r="L4373" s="3" t="s">
        <v>215</v>
      </c>
      <c r="M4373" s="3" t="s">
        <v>215</v>
      </c>
      <c r="N4373" s="3" t="s">
        <v>215</v>
      </c>
      <c r="O4373" s="3" t="s">
        <v>215</v>
      </c>
      <c r="P4373" s="3" t="s">
        <v>215</v>
      </c>
      <c r="Q4373" s="3" t="s">
        <v>215</v>
      </c>
      <c r="R4373" s="3" t="s">
        <v>215</v>
      </c>
      <c r="S4373" s="3" t="s">
        <v>215</v>
      </c>
      <c r="T4373" s="3" t="s">
        <v>215</v>
      </c>
      <c r="U4373" s="3" t="s">
        <v>215</v>
      </c>
      <c r="V4373" s="3" t="s">
        <v>215</v>
      </c>
      <c r="W4373" s="3" t="s">
        <v>215</v>
      </c>
      <c r="X4373" s="3" t="s">
        <v>215</v>
      </c>
      <c r="Y4373" s="3">
        <v>4015.2809999999999</v>
      </c>
      <c r="Z4373" s="3">
        <v>4257.9129999999996</v>
      </c>
      <c r="AA4373" s="3">
        <v>4645.0550000000003</v>
      </c>
      <c r="AB4373" s="3">
        <v>5028.3149999999996</v>
      </c>
      <c r="AC4373" s="3">
        <v>5006.6970000000001</v>
      </c>
      <c r="AD4373" s="3">
        <v>5235.2340000000004</v>
      </c>
      <c r="AE4373" s="3">
        <v>5622.8789999999999</v>
      </c>
      <c r="AF4373" s="3">
        <v>6051.402</v>
      </c>
      <c r="AG4373" s="3">
        <v>6743.6850000000004</v>
      </c>
      <c r="AH4373" s="3">
        <v>7266.5439999999999</v>
      </c>
      <c r="AI4373" s="3">
        <v>7956.6890000000003</v>
      </c>
      <c r="AJ4373" s="3">
        <v>8683.3889999999992</v>
      </c>
      <c r="AK4373" s="3">
        <v>9761.4140000000007</v>
      </c>
      <c r="AL4373" s="3">
        <v>10121.534</v>
      </c>
      <c r="AM4373" s="3">
        <v>8718.3790000000008</v>
      </c>
      <c r="AN4373" s="3">
        <v>9049.0949999999993</v>
      </c>
      <c r="AO4373" s="3">
        <v>9815.1509999999998</v>
      </c>
      <c r="AP4373" s="3">
        <v>10328.395</v>
      </c>
      <c r="AQ4373" s="3">
        <v>10798.466</v>
      </c>
      <c r="AR4373" s="3">
        <v>11276.999</v>
      </c>
      <c r="AS4373" s="3">
        <v>11615.196</v>
      </c>
      <c r="AT4373" s="3">
        <v>12039.546</v>
      </c>
      <c r="AU4373" s="3">
        <v>12691.858</v>
      </c>
      <c r="AV4373" s="3">
        <v>13292.63</v>
      </c>
      <c r="AW4373" s="3">
        <v>13907.184999999999</v>
      </c>
      <c r="AX4373" s="3">
        <v>14509.561</v>
      </c>
      <c r="AY4373" s="3">
        <v>15128.369000000001</v>
      </c>
      <c r="AZ4373" s="3">
        <v>15754.263999999999</v>
      </c>
      <c r="BA4373">
        <v>16391.876</v>
      </c>
      <c r="BB4373">
        <v>2017</v>
      </c>
    </row>
    <row r="4374" spans="1:54" hidden="1" x14ac:dyDescent="0.2">
      <c r="A4374">
        <v>946</v>
      </c>
      <c r="B4374" t="s">
        <v>463</v>
      </c>
      <c r="C4374" t="s">
        <v>334</v>
      </c>
      <c r="D4374" t="s">
        <v>186</v>
      </c>
      <c r="E4374" t="s">
        <v>333</v>
      </c>
      <c r="F4374" t="s">
        <v>332</v>
      </c>
      <c r="G4374" t="s">
        <v>331</v>
      </c>
      <c r="H4374" t="s">
        <v>322</v>
      </c>
      <c r="I4374" t="s">
        <v>330</v>
      </c>
      <c r="J4374" s="3" t="s">
        <v>215</v>
      </c>
      <c r="K4374" s="3" t="s">
        <v>215</v>
      </c>
      <c r="L4374" s="3" t="s">
        <v>215</v>
      </c>
      <c r="M4374" s="3" t="s">
        <v>215</v>
      </c>
      <c r="N4374" s="3" t="s">
        <v>215</v>
      </c>
      <c r="O4374" s="3" t="s">
        <v>215</v>
      </c>
      <c r="P4374" s="3" t="s">
        <v>215</v>
      </c>
      <c r="Q4374" s="3" t="s">
        <v>215</v>
      </c>
      <c r="R4374" s="3" t="s">
        <v>215</v>
      </c>
      <c r="S4374" s="3" t="s">
        <v>215</v>
      </c>
      <c r="T4374" s="3" t="s">
        <v>215</v>
      </c>
      <c r="U4374" s="3" t="s">
        <v>215</v>
      </c>
      <c r="V4374" s="3" t="s">
        <v>215</v>
      </c>
      <c r="W4374" s="3" t="s">
        <v>215</v>
      </c>
      <c r="X4374" s="3" t="s">
        <v>215</v>
      </c>
      <c r="Y4374" s="3">
        <v>9307.4920000000002</v>
      </c>
      <c r="Z4374" s="3">
        <v>9869.9179999999997</v>
      </c>
      <c r="AA4374" s="3">
        <v>10767.32</v>
      </c>
      <c r="AB4374" s="3">
        <v>11655.724</v>
      </c>
      <c r="AC4374" s="3">
        <v>11605.611000000001</v>
      </c>
      <c r="AD4374" s="3">
        <v>12135.364</v>
      </c>
      <c r="AE4374" s="3">
        <v>13033.933000000001</v>
      </c>
      <c r="AF4374" s="3">
        <v>14027.257</v>
      </c>
      <c r="AG4374" s="3">
        <v>15631.981</v>
      </c>
      <c r="AH4374" s="3">
        <v>16843.977999999999</v>
      </c>
      <c r="AI4374" s="3">
        <v>18443.746999999999</v>
      </c>
      <c r="AJ4374" s="3">
        <v>20128.249</v>
      </c>
      <c r="AK4374" s="3">
        <v>22627.132000000001</v>
      </c>
      <c r="AL4374" s="3">
        <v>23461.896000000001</v>
      </c>
      <c r="AM4374" s="3">
        <v>20209.357</v>
      </c>
      <c r="AN4374" s="3">
        <v>20975.963</v>
      </c>
      <c r="AO4374" s="3">
        <v>22751.692999999999</v>
      </c>
      <c r="AP4374" s="3">
        <v>23941.402999999998</v>
      </c>
      <c r="AQ4374" s="3">
        <v>25031.037</v>
      </c>
      <c r="AR4374" s="3">
        <v>26140.284</v>
      </c>
      <c r="AS4374" s="3">
        <v>26924.231</v>
      </c>
      <c r="AT4374" s="3">
        <v>27907.882000000001</v>
      </c>
      <c r="AU4374" s="3">
        <v>29419.953000000001</v>
      </c>
      <c r="AV4374" s="3">
        <v>30812.550999999999</v>
      </c>
      <c r="AW4374" s="3">
        <v>32237.101999999999</v>
      </c>
      <c r="AX4374" s="3">
        <v>33633.42</v>
      </c>
      <c r="AY4374" s="3">
        <v>35067.828000000001</v>
      </c>
      <c r="AZ4374" s="3">
        <v>36518.663</v>
      </c>
      <c r="BA4374">
        <v>37996.660000000003</v>
      </c>
      <c r="BB4374">
        <v>2017</v>
      </c>
    </row>
    <row r="4375" spans="1:54" hidden="1" x14ac:dyDescent="0.2">
      <c r="A4375">
        <v>946</v>
      </c>
      <c r="B4375" t="s">
        <v>463</v>
      </c>
      <c r="C4375" t="s">
        <v>329</v>
      </c>
      <c r="D4375" t="s">
        <v>186</v>
      </c>
      <c r="E4375" t="s">
        <v>325</v>
      </c>
      <c r="F4375" t="s">
        <v>328</v>
      </c>
      <c r="G4375" t="s">
        <v>225</v>
      </c>
      <c r="H4375" t="s">
        <v>322</v>
      </c>
      <c r="I4375" t="s">
        <v>321</v>
      </c>
      <c r="J4375" s="3" t="s">
        <v>215</v>
      </c>
      <c r="K4375" s="3" t="s">
        <v>215</v>
      </c>
      <c r="L4375" s="3" t="s">
        <v>215</v>
      </c>
      <c r="M4375" s="3" t="s">
        <v>215</v>
      </c>
      <c r="N4375" s="3" t="s">
        <v>215</v>
      </c>
      <c r="O4375" s="3" t="s">
        <v>215</v>
      </c>
      <c r="P4375" s="3" t="s">
        <v>215</v>
      </c>
      <c r="Q4375" s="3" t="s">
        <v>215</v>
      </c>
      <c r="R4375" s="3" t="s">
        <v>215</v>
      </c>
      <c r="S4375" s="3" t="s">
        <v>215</v>
      </c>
      <c r="T4375" s="3" t="s">
        <v>215</v>
      </c>
      <c r="U4375" s="3" t="s">
        <v>215</v>
      </c>
      <c r="V4375" s="3" t="s">
        <v>215</v>
      </c>
      <c r="W4375" s="3" t="s">
        <v>215</v>
      </c>
      <c r="X4375" s="3" t="s">
        <v>215</v>
      </c>
      <c r="Y4375" s="3">
        <v>2138.1750000000002</v>
      </c>
      <c r="Z4375" s="3">
        <v>2697.19</v>
      </c>
      <c r="AA4375" s="3">
        <v>3279.3690000000001</v>
      </c>
      <c r="AB4375" s="3">
        <v>3668.864</v>
      </c>
      <c r="AC4375" s="3">
        <v>3607.0880000000002</v>
      </c>
      <c r="AD4375" s="3">
        <v>3820.0309999999999</v>
      </c>
      <c r="AE4375" s="3">
        <v>4089.6680000000001</v>
      </c>
      <c r="AF4375" s="3">
        <v>4415.2749999999996</v>
      </c>
      <c r="AG4375" s="3">
        <v>4880.6369999999997</v>
      </c>
      <c r="AH4375" s="3">
        <v>5400.4639999999999</v>
      </c>
      <c r="AI4375" s="3">
        <v>6321.2340000000004</v>
      </c>
      <c r="AJ4375" s="3">
        <v>7363.8720000000003</v>
      </c>
      <c r="AK4375" s="3">
        <v>8987.2970000000005</v>
      </c>
      <c r="AL4375" s="3">
        <v>10223.216</v>
      </c>
      <c r="AM4375" s="3">
        <v>8515.8130000000001</v>
      </c>
      <c r="AN4375" s="3">
        <v>9049.0949999999993</v>
      </c>
      <c r="AO4375" s="3">
        <v>10328.308000000001</v>
      </c>
      <c r="AP4375" s="3">
        <v>11161.657999999999</v>
      </c>
      <c r="AQ4375" s="3">
        <v>11819.94</v>
      </c>
      <c r="AR4375" s="3">
        <v>12470.54</v>
      </c>
      <c r="AS4375" s="3">
        <v>12883.945</v>
      </c>
      <c r="AT4375" s="3">
        <v>13481.584999999999</v>
      </c>
      <c r="AU4375" s="3">
        <v>14816.637000000001</v>
      </c>
      <c r="AV4375" s="3">
        <v>15756.504000000001</v>
      </c>
      <c r="AW4375" s="3">
        <v>16940.677</v>
      </c>
      <c r="AX4375" s="3">
        <v>18146.044000000002</v>
      </c>
      <c r="AY4375" s="3">
        <v>19430.196</v>
      </c>
      <c r="AZ4375" s="3">
        <v>20785.414000000001</v>
      </c>
      <c r="BA4375">
        <v>22214.272000000001</v>
      </c>
      <c r="BB4375">
        <v>2017</v>
      </c>
    </row>
    <row r="4376" spans="1:54" hidden="1" x14ac:dyDescent="0.2">
      <c r="A4376">
        <v>946</v>
      </c>
      <c r="B4376" t="s">
        <v>463</v>
      </c>
      <c r="C4376" t="s">
        <v>327</v>
      </c>
      <c r="D4376" t="s">
        <v>186</v>
      </c>
      <c r="E4376" t="s">
        <v>325</v>
      </c>
      <c r="F4376" t="s">
        <v>326</v>
      </c>
      <c r="G4376" t="s">
        <v>223</v>
      </c>
      <c r="H4376" t="s">
        <v>322</v>
      </c>
      <c r="I4376" t="s">
        <v>321</v>
      </c>
      <c r="J4376" s="3" t="s">
        <v>215</v>
      </c>
      <c r="K4376" s="3" t="s">
        <v>215</v>
      </c>
      <c r="L4376" s="3" t="s">
        <v>215</v>
      </c>
      <c r="M4376" s="3" t="s">
        <v>215</v>
      </c>
      <c r="N4376" s="3" t="s">
        <v>215</v>
      </c>
      <c r="O4376" s="3" t="s">
        <v>215</v>
      </c>
      <c r="P4376" s="3" t="s">
        <v>215</v>
      </c>
      <c r="Q4376" s="3" t="s">
        <v>215</v>
      </c>
      <c r="R4376" s="3" t="s">
        <v>215</v>
      </c>
      <c r="S4376" s="3" t="s">
        <v>215</v>
      </c>
      <c r="T4376" s="3" t="s">
        <v>215</v>
      </c>
      <c r="U4376" s="3" t="s">
        <v>215</v>
      </c>
      <c r="V4376" s="3" t="s">
        <v>215</v>
      </c>
      <c r="W4376" s="3" t="s">
        <v>215</v>
      </c>
      <c r="X4376" s="3" t="s">
        <v>215</v>
      </c>
      <c r="Y4376" s="3">
        <v>1845.673</v>
      </c>
      <c r="Z4376" s="3">
        <v>2328.2150000000001</v>
      </c>
      <c r="AA4376" s="3">
        <v>2830.7510000000002</v>
      </c>
      <c r="AB4376" s="3">
        <v>3166.9639999999999</v>
      </c>
      <c r="AC4376" s="3">
        <v>3113.6379999999999</v>
      </c>
      <c r="AD4376" s="3">
        <v>3297.451</v>
      </c>
      <c r="AE4376" s="3">
        <v>3530.201</v>
      </c>
      <c r="AF4376" s="3">
        <v>4146.1059999999998</v>
      </c>
      <c r="AG4376" s="3">
        <v>5505.5860000000002</v>
      </c>
      <c r="AH4376" s="3">
        <v>6706.027</v>
      </c>
      <c r="AI4376" s="3">
        <v>7880.3459999999995</v>
      </c>
      <c r="AJ4376" s="3">
        <v>9246.5139999999992</v>
      </c>
      <c r="AK4376" s="3">
        <v>12313.169</v>
      </c>
      <c r="AL4376" s="3">
        <v>15047.25</v>
      </c>
      <c r="AM4376" s="3">
        <v>11866.627</v>
      </c>
      <c r="AN4376" s="3">
        <v>12010.675999999999</v>
      </c>
      <c r="AO4376" s="3">
        <v>14386.61</v>
      </c>
      <c r="AP4376" s="3">
        <v>14354.290999999999</v>
      </c>
      <c r="AQ4376" s="3">
        <v>15695.744000000001</v>
      </c>
      <c r="AR4376" s="3">
        <v>16584.719000000001</v>
      </c>
      <c r="AS4376" s="3">
        <v>14296.347</v>
      </c>
      <c r="AT4376" s="3">
        <v>14918.834000000001</v>
      </c>
      <c r="AU4376" s="3">
        <v>16730.225999999999</v>
      </c>
      <c r="AV4376" s="3">
        <v>19534.021000000001</v>
      </c>
      <c r="AW4376" s="3">
        <v>21242.757000000001</v>
      </c>
      <c r="AX4376" s="3">
        <v>23015.111000000001</v>
      </c>
      <c r="AY4376" s="3">
        <v>24817.087</v>
      </c>
      <c r="AZ4376" s="3">
        <v>26732.629000000001</v>
      </c>
      <c r="BA4376">
        <v>28690.688999999998</v>
      </c>
      <c r="BB4376">
        <v>2017</v>
      </c>
    </row>
    <row r="4377" spans="1:54" hidden="1" x14ac:dyDescent="0.2">
      <c r="A4377">
        <v>946</v>
      </c>
      <c r="B4377" t="s">
        <v>463</v>
      </c>
      <c r="C4377" t="s">
        <v>212</v>
      </c>
      <c r="D4377" t="s">
        <v>186</v>
      </c>
      <c r="E4377" t="s">
        <v>325</v>
      </c>
      <c r="F4377" t="s">
        <v>324</v>
      </c>
      <c r="G4377" t="s">
        <v>323</v>
      </c>
      <c r="H4377" t="s">
        <v>322</v>
      </c>
      <c r="I4377" t="s">
        <v>321</v>
      </c>
      <c r="J4377" s="3" t="s">
        <v>215</v>
      </c>
      <c r="K4377" s="3" t="s">
        <v>215</v>
      </c>
      <c r="L4377" s="3" t="s">
        <v>215</v>
      </c>
      <c r="M4377" s="3" t="s">
        <v>215</v>
      </c>
      <c r="N4377" s="3" t="s">
        <v>215</v>
      </c>
      <c r="O4377" s="3" t="s">
        <v>215</v>
      </c>
      <c r="P4377" s="3" t="s">
        <v>215</v>
      </c>
      <c r="Q4377" s="3" t="s">
        <v>215</v>
      </c>
      <c r="R4377" s="3" t="s">
        <v>215</v>
      </c>
      <c r="S4377" s="3" t="s">
        <v>215</v>
      </c>
      <c r="T4377" s="3" t="s">
        <v>215</v>
      </c>
      <c r="U4377" s="3" t="s">
        <v>215</v>
      </c>
      <c r="V4377" s="3" t="s">
        <v>215</v>
      </c>
      <c r="W4377" s="3" t="s">
        <v>215</v>
      </c>
      <c r="X4377" s="3" t="s">
        <v>215</v>
      </c>
      <c r="Y4377" s="3">
        <v>6786.098</v>
      </c>
      <c r="Z4377" s="3">
        <v>7327.5</v>
      </c>
      <c r="AA4377" s="3">
        <v>8130.6040000000003</v>
      </c>
      <c r="AB4377" s="3">
        <v>8896.9580000000005</v>
      </c>
      <c r="AC4377" s="3">
        <v>8994.2810000000009</v>
      </c>
      <c r="AD4377" s="3">
        <v>9618.8230000000003</v>
      </c>
      <c r="AE4377" s="3">
        <v>10566.501</v>
      </c>
      <c r="AF4377" s="3">
        <v>11546.359</v>
      </c>
      <c r="AG4377" s="3">
        <v>13123.835999999999</v>
      </c>
      <c r="AH4377" s="3">
        <v>14530.243</v>
      </c>
      <c r="AI4377" s="3">
        <v>16422.144</v>
      </c>
      <c r="AJ4377" s="3">
        <v>18472.705000000002</v>
      </c>
      <c r="AK4377" s="3">
        <v>21318.629000000001</v>
      </c>
      <c r="AL4377" s="3">
        <v>22538.741000000002</v>
      </c>
      <c r="AM4377" s="3">
        <v>19561.612000000001</v>
      </c>
      <c r="AN4377" s="3">
        <v>20551.714</v>
      </c>
      <c r="AO4377" s="3">
        <v>22751.692999999999</v>
      </c>
      <c r="AP4377" s="3">
        <v>24382.43</v>
      </c>
      <c r="AQ4377" s="3">
        <v>25903.813999999998</v>
      </c>
      <c r="AR4377" s="3">
        <v>27537.254000000001</v>
      </c>
      <c r="AS4377" s="3">
        <v>28670.639999999999</v>
      </c>
      <c r="AT4377" s="3">
        <v>30097.261999999999</v>
      </c>
      <c r="AU4377" s="3">
        <v>32298.859</v>
      </c>
      <c r="AV4377" s="3">
        <v>34596.309000000001</v>
      </c>
      <c r="AW4377" s="3">
        <v>36980.790999999997</v>
      </c>
      <c r="AX4377" s="3">
        <v>39340.669000000002</v>
      </c>
      <c r="AY4377" s="3">
        <v>41800.203999999998</v>
      </c>
      <c r="AZ4377" s="3">
        <v>44277.014000000003</v>
      </c>
      <c r="BA4377">
        <v>46870.538999999997</v>
      </c>
      <c r="BB4377">
        <v>2017</v>
      </c>
    </row>
    <row r="4378" spans="1:54" hidden="1" x14ac:dyDescent="0.2">
      <c r="A4378">
        <v>946</v>
      </c>
      <c r="B4378" t="s">
        <v>463</v>
      </c>
      <c r="C4378" t="s">
        <v>320</v>
      </c>
      <c r="D4378" t="s">
        <v>186</v>
      </c>
      <c r="E4378" t="s">
        <v>319</v>
      </c>
      <c r="F4378" t="s">
        <v>318</v>
      </c>
      <c r="G4378" t="s">
        <v>243</v>
      </c>
    </row>
    <row r="4379" spans="1:54" hidden="1" x14ac:dyDescent="0.2">
      <c r="A4379">
        <v>946</v>
      </c>
      <c r="B4379" t="s">
        <v>463</v>
      </c>
      <c r="C4379" t="s">
        <v>317</v>
      </c>
      <c r="D4379" t="s">
        <v>186</v>
      </c>
      <c r="E4379" t="s">
        <v>316</v>
      </c>
      <c r="F4379" t="s">
        <v>315</v>
      </c>
      <c r="G4379" t="s">
        <v>288</v>
      </c>
      <c r="I4379" t="s">
        <v>310</v>
      </c>
      <c r="J4379" s="3" t="s">
        <v>215</v>
      </c>
      <c r="K4379" s="3" t="s">
        <v>215</v>
      </c>
      <c r="L4379" s="3" t="s">
        <v>215</v>
      </c>
      <c r="M4379" s="3" t="s">
        <v>215</v>
      </c>
      <c r="N4379" s="3" t="s">
        <v>215</v>
      </c>
      <c r="O4379" s="3" t="s">
        <v>215</v>
      </c>
      <c r="P4379" s="3" t="s">
        <v>215</v>
      </c>
      <c r="Q4379" s="3" t="s">
        <v>215</v>
      </c>
      <c r="R4379" s="3" t="s">
        <v>215</v>
      </c>
      <c r="S4379" s="3" t="s">
        <v>215</v>
      </c>
      <c r="T4379" s="3" t="s">
        <v>215</v>
      </c>
      <c r="U4379" s="3" t="s">
        <v>215</v>
      </c>
      <c r="V4379" s="3" t="s">
        <v>215</v>
      </c>
      <c r="W4379" s="3" t="s">
        <v>215</v>
      </c>
      <c r="X4379" s="3" t="s">
        <v>215</v>
      </c>
      <c r="Y4379" s="3">
        <v>6.4000000000000001E-2</v>
      </c>
      <c r="Z4379" s="3">
        <v>6.5000000000000002E-2</v>
      </c>
      <c r="AA4379" s="3">
        <v>6.8000000000000005E-2</v>
      </c>
      <c r="AB4379" s="3">
        <v>7.0999999999999994E-2</v>
      </c>
      <c r="AC4379" s="3">
        <v>6.8000000000000005E-2</v>
      </c>
      <c r="AD4379" s="3">
        <v>6.7000000000000004E-2</v>
      </c>
      <c r="AE4379" s="3">
        <v>7.0000000000000007E-2</v>
      </c>
      <c r="AF4379" s="3">
        <v>7.2999999999999995E-2</v>
      </c>
      <c r="AG4379" s="3">
        <v>7.6999999999999999E-2</v>
      </c>
      <c r="AH4379" s="3">
        <v>7.8E-2</v>
      </c>
      <c r="AI4379" s="3">
        <v>0.08</v>
      </c>
      <c r="AJ4379" s="3">
        <v>8.2000000000000003E-2</v>
      </c>
      <c r="AK4379" s="3">
        <v>8.5999999999999993E-2</v>
      </c>
      <c r="AL4379" s="3">
        <v>8.5999999999999993E-2</v>
      </c>
      <c r="AM4379" s="3">
        <v>7.3999999999999996E-2</v>
      </c>
      <c r="AN4379" s="3">
        <v>7.0999999999999994E-2</v>
      </c>
      <c r="AO4379" s="3">
        <v>7.2999999999999995E-2</v>
      </c>
      <c r="AP4379" s="3">
        <v>7.2999999999999995E-2</v>
      </c>
      <c r="AQ4379" s="3">
        <v>7.2999999999999995E-2</v>
      </c>
      <c r="AR4379" s="3">
        <v>7.2999999999999995E-2</v>
      </c>
      <c r="AS4379" s="3">
        <v>7.1999999999999995E-2</v>
      </c>
      <c r="AT4379" s="3">
        <v>7.1999999999999995E-2</v>
      </c>
      <c r="AU4379" s="3">
        <v>7.1999999999999995E-2</v>
      </c>
      <c r="AV4379" s="3">
        <v>7.0999999999999994E-2</v>
      </c>
      <c r="AW4379" s="3">
        <v>7.0999999999999994E-2</v>
      </c>
      <c r="AX4379" s="3">
        <v>7.0000000000000007E-2</v>
      </c>
      <c r="AY4379" s="3">
        <v>6.9000000000000006E-2</v>
      </c>
      <c r="AZ4379" s="3">
        <v>6.9000000000000006E-2</v>
      </c>
      <c r="BA4379">
        <v>6.8000000000000005E-2</v>
      </c>
      <c r="BB4379">
        <v>2017</v>
      </c>
    </row>
    <row r="4380" spans="1:54" hidden="1" x14ac:dyDescent="0.2">
      <c r="A4380">
        <v>946</v>
      </c>
      <c r="B4380" t="s">
        <v>463</v>
      </c>
      <c r="C4380" t="s">
        <v>314</v>
      </c>
      <c r="D4380" t="s">
        <v>186</v>
      </c>
      <c r="E4380" t="s">
        <v>313</v>
      </c>
      <c r="F4380" t="s">
        <v>312</v>
      </c>
      <c r="G4380" t="s">
        <v>311</v>
      </c>
      <c r="I4380" t="s">
        <v>310</v>
      </c>
      <c r="J4380" s="3" t="s">
        <v>215</v>
      </c>
      <c r="K4380" s="3" t="s">
        <v>215</v>
      </c>
      <c r="L4380" s="3" t="s">
        <v>215</v>
      </c>
      <c r="M4380" s="3" t="s">
        <v>215</v>
      </c>
      <c r="N4380" s="3" t="s">
        <v>215</v>
      </c>
      <c r="O4380" s="3" t="s">
        <v>215</v>
      </c>
      <c r="P4380" s="3" t="s">
        <v>215</v>
      </c>
      <c r="Q4380" s="3" t="s">
        <v>215</v>
      </c>
      <c r="R4380" s="3" t="s">
        <v>215</v>
      </c>
      <c r="S4380" s="3" t="s">
        <v>215</v>
      </c>
      <c r="T4380" s="3" t="s">
        <v>215</v>
      </c>
      <c r="U4380" s="3" t="s">
        <v>215</v>
      </c>
      <c r="V4380" s="3" t="s">
        <v>215</v>
      </c>
      <c r="W4380" s="3" t="s">
        <v>215</v>
      </c>
      <c r="X4380" s="3" t="s">
        <v>215</v>
      </c>
      <c r="Y4380" s="3">
        <v>0.315</v>
      </c>
      <c r="Z4380" s="3">
        <v>0.36799999999999999</v>
      </c>
      <c r="AA4380" s="3">
        <v>0.40300000000000002</v>
      </c>
      <c r="AB4380" s="3">
        <v>0.41199999999999998</v>
      </c>
      <c r="AC4380" s="3">
        <v>0.40100000000000002</v>
      </c>
      <c r="AD4380" s="3">
        <v>0.39700000000000002</v>
      </c>
      <c r="AE4380" s="3">
        <v>0.38700000000000001</v>
      </c>
      <c r="AF4380" s="3">
        <v>0.38200000000000001</v>
      </c>
      <c r="AG4380" s="3">
        <v>0.372</v>
      </c>
      <c r="AH4380" s="3">
        <v>0.372</v>
      </c>
      <c r="AI4380" s="3">
        <v>0.38500000000000001</v>
      </c>
      <c r="AJ4380" s="3">
        <v>0.39900000000000002</v>
      </c>
      <c r="AK4380" s="3">
        <v>0.42199999999999999</v>
      </c>
      <c r="AL4380" s="3">
        <v>0.45400000000000001</v>
      </c>
      <c r="AM4380" s="3">
        <v>0.435</v>
      </c>
      <c r="AN4380" s="3">
        <v>0.44</v>
      </c>
      <c r="AO4380" s="3">
        <v>0.45400000000000001</v>
      </c>
      <c r="AP4380" s="3">
        <v>0.45800000000000002</v>
      </c>
      <c r="AQ4380" s="3">
        <v>0.45600000000000002</v>
      </c>
      <c r="AR4380" s="3">
        <v>0.45300000000000001</v>
      </c>
      <c r="AS4380" s="3">
        <v>0.44900000000000001</v>
      </c>
      <c r="AT4380" s="3">
        <v>0.44800000000000001</v>
      </c>
      <c r="AU4380" s="3">
        <v>0.45900000000000002</v>
      </c>
      <c r="AV4380" s="3">
        <v>0.45500000000000002</v>
      </c>
      <c r="AW4380" s="3">
        <v>0.45800000000000002</v>
      </c>
      <c r="AX4380" s="3">
        <v>0.46100000000000002</v>
      </c>
      <c r="AY4380" s="3">
        <v>0.46500000000000002</v>
      </c>
      <c r="AZ4380" s="3">
        <v>0.46899999999999997</v>
      </c>
      <c r="BA4380">
        <v>0.47399999999999998</v>
      </c>
      <c r="BB4380">
        <v>2017</v>
      </c>
    </row>
    <row r="4381" spans="1:54" hidden="1" x14ac:dyDescent="0.2">
      <c r="A4381">
        <v>946</v>
      </c>
      <c r="B4381" t="s">
        <v>463</v>
      </c>
      <c r="C4381" t="s">
        <v>309</v>
      </c>
      <c r="D4381" t="s">
        <v>186</v>
      </c>
      <c r="E4381" t="s">
        <v>308</v>
      </c>
      <c r="F4381" t="s">
        <v>307</v>
      </c>
      <c r="G4381" t="s">
        <v>217</v>
      </c>
      <c r="I4381" t="s">
        <v>1358</v>
      </c>
      <c r="J4381" s="3" t="s">
        <v>215</v>
      </c>
      <c r="K4381" s="3" t="s">
        <v>215</v>
      </c>
      <c r="L4381" s="3" t="s">
        <v>215</v>
      </c>
      <c r="M4381" s="3" t="s">
        <v>215</v>
      </c>
      <c r="N4381" s="3" t="s">
        <v>215</v>
      </c>
      <c r="O4381" s="3" t="s">
        <v>215</v>
      </c>
      <c r="P4381" s="3" t="s">
        <v>215</v>
      </c>
      <c r="Q4381" s="3" t="s">
        <v>215</v>
      </c>
      <c r="R4381" s="3" t="s">
        <v>215</v>
      </c>
      <c r="S4381" s="3" t="s">
        <v>215</v>
      </c>
      <c r="T4381" s="3" t="s">
        <v>215</v>
      </c>
      <c r="U4381" s="3" t="s">
        <v>215</v>
      </c>
      <c r="V4381" s="3" t="s">
        <v>215</v>
      </c>
      <c r="W4381" s="3" t="s">
        <v>215</v>
      </c>
      <c r="X4381" s="3" t="s">
        <v>215</v>
      </c>
      <c r="Y4381" s="3">
        <v>22.754999999999999</v>
      </c>
      <c r="Z4381" s="3">
        <v>21.056999999999999</v>
      </c>
      <c r="AA4381" s="3">
        <v>24.574000000000002</v>
      </c>
      <c r="AB4381" s="3">
        <v>24.335000000000001</v>
      </c>
      <c r="AC4381" s="3">
        <v>21.343</v>
      </c>
      <c r="AD4381" s="3">
        <v>18.765999999999998</v>
      </c>
      <c r="AE4381" s="3">
        <v>19.023</v>
      </c>
      <c r="AF4381" s="3">
        <v>20.655000000000001</v>
      </c>
      <c r="AG4381" s="3">
        <v>21.789000000000001</v>
      </c>
      <c r="AH4381" s="3">
        <v>22.783999999999999</v>
      </c>
      <c r="AI4381" s="3">
        <v>24.053999999999998</v>
      </c>
      <c r="AJ4381" s="3">
        <v>26.725000000000001</v>
      </c>
      <c r="AK4381" s="3">
        <v>32.109000000000002</v>
      </c>
      <c r="AL4381" s="3">
        <v>27.887</v>
      </c>
      <c r="AM4381" s="3">
        <v>12.371</v>
      </c>
      <c r="AN4381" s="3">
        <v>18</v>
      </c>
      <c r="AO4381" s="3">
        <v>21.716000000000001</v>
      </c>
      <c r="AP4381" s="3">
        <v>19.373999999999999</v>
      </c>
      <c r="AQ4381" s="3">
        <v>19.462</v>
      </c>
      <c r="AR4381" s="3">
        <v>19.029</v>
      </c>
      <c r="AS4381" s="3">
        <v>20.582999999999998</v>
      </c>
      <c r="AT4381" s="3">
        <v>17.245000000000001</v>
      </c>
      <c r="AU4381" s="3">
        <v>17.452999999999999</v>
      </c>
      <c r="AV4381" s="3">
        <v>18.158999999999999</v>
      </c>
      <c r="AW4381" s="3">
        <v>18.763999999999999</v>
      </c>
      <c r="AX4381" s="3">
        <v>19.233000000000001</v>
      </c>
      <c r="AY4381" s="3">
        <v>19.768999999999998</v>
      </c>
      <c r="AZ4381" s="3">
        <v>20.302</v>
      </c>
      <c r="BA4381">
        <v>20.869</v>
      </c>
      <c r="BB4381">
        <v>2017</v>
      </c>
    </row>
    <row r="4382" spans="1:54" hidden="1" x14ac:dyDescent="0.2">
      <c r="A4382">
        <v>946</v>
      </c>
      <c r="B4382" t="s">
        <v>463</v>
      </c>
      <c r="C4382" t="s">
        <v>306</v>
      </c>
      <c r="D4382" t="s">
        <v>186</v>
      </c>
      <c r="E4382" t="s">
        <v>305</v>
      </c>
      <c r="F4382" t="s">
        <v>304</v>
      </c>
      <c r="G4382" t="s">
        <v>217</v>
      </c>
      <c r="I4382" t="s">
        <v>1358</v>
      </c>
      <c r="J4382" s="3" t="s">
        <v>215</v>
      </c>
      <c r="K4382" s="3" t="s">
        <v>215</v>
      </c>
      <c r="L4382" s="3" t="s">
        <v>215</v>
      </c>
      <c r="M4382" s="3" t="s">
        <v>215</v>
      </c>
      <c r="N4382" s="3" t="s">
        <v>215</v>
      </c>
      <c r="O4382" s="3" t="s">
        <v>215</v>
      </c>
      <c r="P4382" s="3" t="s">
        <v>215</v>
      </c>
      <c r="Q4382" s="3" t="s">
        <v>215</v>
      </c>
      <c r="R4382" s="3" t="s">
        <v>215</v>
      </c>
      <c r="S4382" s="3" t="s">
        <v>215</v>
      </c>
      <c r="T4382" s="3" t="s">
        <v>215</v>
      </c>
      <c r="U4382" s="3" t="s">
        <v>215</v>
      </c>
      <c r="V4382" s="3" t="s">
        <v>215</v>
      </c>
      <c r="W4382" s="3" t="s">
        <v>215</v>
      </c>
      <c r="X4382" s="3" t="s">
        <v>215</v>
      </c>
      <c r="Y4382" s="3">
        <v>13.583</v>
      </c>
      <c r="Z4382" s="3">
        <v>12.44</v>
      </c>
      <c r="AA4382" s="3">
        <v>14.861000000000001</v>
      </c>
      <c r="AB4382" s="3">
        <v>12.752000000000001</v>
      </c>
      <c r="AC4382" s="3">
        <v>10.659000000000001</v>
      </c>
      <c r="AD4382" s="3">
        <v>13.241</v>
      </c>
      <c r="AE4382" s="3">
        <v>14.52</v>
      </c>
      <c r="AF4382" s="3">
        <v>15.554</v>
      </c>
      <c r="AG4382" s="3">
        <v>15.105</v>
      </c>
      <c r="AH4382" s="3">
        <v>15.1</v>
      </c>
      <c r="AI4382" s="3">
        <v>16.789000000000001</v>
      </c>
      <c r="AJ4382" s="3">
        <v>15.829000000000001</v>
      </c>
      <c r="AK4382" s="3">
        <v>16.620999999999999</v>
      </c>
      <c r="AL4382" s="3">
        <v>14.282</v>
      </c>
      <c r="AM4382" s="3">
        <v>13.801</v>
      </c>
      <c r="AN4382" s="3">
        <v>16.725000000000001</v>
      </c>
      <c r="AO4382" s="3">
        <v>17.170000000000002</v>
      </c>
      <c r="AP4382" s="3">
        <v>17.965</v>
      </c>
      <c r="AQ4382" s="3">
        <v>20.297000000000001</v>
      </c>
      <c r="AR4382" s="3">
        <v>22.193000000000001</v>
      </c>
      <c r="AS4382" s="3">
        <v>17.779</v>
      </c>
      <c r="AT4382" s="3">
        <v>16.123999999999999</v>
      </c>
      <c r="AU4382" s="3">
        <v>18.433</v>
      </c>
      <c r="AV4382" s="3">
        <v>18.056999999999999</v>
      </c>
      <c r="AW4382" s="3">
        <v>18.181999999999999</v>
      </c>
      <c r="AX4382" s="3">
        <v>18.010000000000002</v>
      </c>
      <c r="AY4382" s="3">
        <v>18.062000000000001</v>
      </c>
      <c r="AZ4382" s="3">
        <v>18.128</v>
      </c>
      <c r="BA4382">
        <v>18.064</v>
      </c>
      <c r="BB4382">
        <v>2017</v>
      </c>
    </row>
    <row r="4383" spans="1:54" hidden="1" x14ac:dyDescent="0.2">
      <c r="A4383">
        <v>946</v>
      </c>
      <c r="B4383" t="s">
        <v>463</v>
      </c>
      <c r="C4383" t="s">
        <v>303</v>
      </c>
      <c r="D4383" t="s">
        <v>186</v>
      </c>
      <c r="E4383" t="s">
        <v>300</v>
      </c>
      <c r="F4383" t="s">
        <v>302</v>
      </c>
      <c r="G4383" t="s">
        <v>295</v>
      </c>
      <c r="I4383" t="s">
        <v>1359</v>
      </c>
      <c r="J4383" s="3" t="s">
        <v>215</v>
      </c>
      <c r="K4383" s="3" t="s">
        <v>215</v>
      </c>
      <c r="L4383" s="3" t="s">
        <v>215</v>
      </c>
      <c r="M4383" s="3" t="s">
        <v>215</v>
      </c>
      <c r="N4383" s="3" t="s">
        <v>215</v>
      </c>
      <c r="O4383" s="3" t="s">
        <v>215</v>
      </c>
      <c r="P4383" s="3" t="s">
        <v>215</v>
      </c>
      <c r="Q4383" s="3" t="s">
        <v>215</v>
      </c>
      <c r="R4383" s="3" t="s">
        <v>215</v>
      </c>
      <c r="S4383" s="3" t="s">
        <v>215</v>
      </c>
      <c r="T4383" s="3" t="s">
        <v>215</v>
      </c>
      <c r="U4383" s="3" t="s">
        <v>215</v>
      </c>
      <c r="V4383" s="3" t="s">
        <v>215</v>
      </c>
      <c r="W4383" s="3" t="s">
        <v>215</v>
      </c>
      <c r="X4383" s="3" t="s">
        <v>215</v>
      </c>
      <c r="Y4383" s="3">
        <v>47.484999999999999</v>
      </c>
      <c r="Z4383" s="3">
        <v>58.45</v>
      </c>
      <c r="AA4383" s="3">
        <v>63.555999999999997</v>
      </c>
      <c r="AB4383" s="3">
        <v>66.968000000000004</v>
      </c>
      <c r="AC4383" s="3">
        <v>67.935000000000002</v>
      </c>
      <c r="AD4383" s="3">
        <v>68.677999999999997</v>
      </c>
      <c r="AE4383" s="3">
        <v>69.742999999999995</v>
      </c>
      <c r="AF4383" s="3">
        <v>69.977000000000004</v>
      </c>
      <c r="AG4383" s="3">
        <v>69.222999999999999</v>
      </c>
      <c r="AH4383" s="3">
        <v>70.022999999999996</v>
      </c>
      <c r="AI4383" s="3">
        <v>71.893000000000001</v>
      </c>
      <c r="AJ4383" s="3">
        <v>74.593999999999994</v>
      </c>
      <c r="AK4383" s="3">
        <v>78.884</v>
      </c>
      <c r="AL4383" s="3">
        <v>87.688999999999993</v>
      </c>
      <c r="AM4383" s="3">
        <v>91.337999999999994</v>
      </c>
      <c r="AN4383" s="3">
        <v>92.426000000000002</v>
      </c>
      <c r="AO4383" s="3">
        <v>96.238</v>
      </c>
      <c r="AP4383" s="3">
        <v>99.283000000000001</v>
      </c>
      <c r="AQ4383" s="3">
        <v>100.438</v>
      </c>
      <c r="AR4383" s="3">
        <v>100.682</v>
      </c>
      <c r="AS4383" s="3">
        <v>100</v>
      </c>
      <c r="AT4383" s="3">
        <v>100.678</v>
      </c>
      <c r="AU4383" s="3">
        <v>104.422</v>
      </c>
      <c r="AV4383" s="3">
        <v>106.73699999999999</v>
      </c>
      <c r="AW4383" s="3">
        <v>109.078</v>
      </c>
      <c r="AX4383" s="3">
        <v>111.60599999999999</v>
      </c>
      <c r="AY4383" s="3">
        <v>114.239</v>
      </c>
      <c r="AZ4383" s="3">
        <v>117.05500000000001</v>
      </c>
      <c r="BA4383">
        <v>119.94</v>
      </c>
      <c r="BB4383">
        <v>2017</v>
      </c>
    </row>
    <row r="4384" spans="1:54" hidden="1" x14ac:dyDescent="0.2">
      <c r="A4384">
        <v>946</v>
      </c>
      <c r="B4384" t="s">
        <v>463</v>
      </c>
      <c r="C4384" t="s">
        <v>301</v>
      </c>
      <c r="D4384" t="s">
        <v>186</v>
      </c>
      <c r="E4384" t="s">
        <v>300</v>
      </c>
      <c r="F4384" t="s">
        <v>299</v>
      </c>
      <c r="G4384" t="s">
        <v>275</v>
      </c>
      <c r="I4384" t="s">
        <v>298</v>
      </c>
      <c r="J4384" s="3" t="s">
        <v>215</v>
      </c>
      <c r="K4384" s="3" t="s">
        <v>215</v>
      </c>
      <c r="L4384" s="3" t="s">
        <v>215</v>
      </c>
      <c r="M4384" s="3" t="s">
        <v>215</v>
      </c>
      <c r="N4384" s="3" t="s">
        <v>215</v>
      </c>
      <c r="O4384" s="3" t="s">
        <v>215</v>
      </c>
      <c r="P4384" s="3" t="s">
        <v>215</v>
      </c>
      <c r="Q4384" s="3" t="s">
        <v>215</v>
      </c>
      <c r="R4384" s="3" t="s">
        <v>215</v>
      </c>
      <c r="S4384" s="3" t="s">
        <v>215</v>
      </c>
      <c r="T4384" s="3" t="s">
        <v>215</v>
      </c>
      <c r="U4384" s="3" t="s">
        <v>215</v>
      </c>
      <c r="V4384" s="3" t="s">
        <v>215</v>
      </c>
      <c r="W4384" s="3" t="s">
        <v>215</v>
      </c>
      <c r="X4384" s="3" t="s">
        <v>215</v>
      </c>
      <c r="Y4384" s="3" t="s">
        <v>215</v>
      </c>
      <c r="Z4384" s="3">
        <v>23.091999999999999</v>
      </c>
      <c r="AA4384" s="3">
        <v>8.7349999999999994</v>
      </c>
      <c r="AB4384" s="3">
        <v>5.3689999999999998</v>
      </c>
      <c r="AC4384" s="3">
        <v>1.4430000000000001</v>
      </c>
      <c r="AD4384" s="3">
        <v>1.0940000000000001</v>
      </c>
      <c r="AE4384" s="3">
        <v>1.5489999999999999</v>
      </c>
      <c r="AF4384" s="3">
        <v>0.33600000000000002</v>
      </c>
      <c r="AG4384" s="3">
        <v>-1.077</v>
      </c>
      <c r="AH4384" s="3">
        <v>1.1539999999999999</v>
      </c>
      <c r="AI4384" s="3">
        <v>2.6720000000000002</v>
      </c>
      <c r="AJ4384" s="3">
        <v>3.7570000000000001</v>
      </c>
      <c r="AK4384" s="3">
        <v>5.7510000000000003</v>
      </c>
      <c r="AL4384" s="3">
        <v>11.162000000000001</v>
      </c>
      <c r="AM4384" s="3">
        <v>4.1609999999999996</v>
      </c>
      <c r="AN4384" s="3">
        <v>1.1910000000000001</v>
      </c>
      <c r="AO4384" s="3">
        <v>4.1239999999999997</v>
      </c>
      <c r="AP4384" s="3">
        <v>3.1640000000000001</v>
      </c>
      <c r="AQ4384" s="3">
        <v>1.1639999999999999</v>
      </c>
      <c r="AR4384" s="3">
        <v>0.24199999999999999</v>
      </c>
      <c r="AS4384" s="3">
        <v>-0.67700000000000005</v>
      </c>
      <c r="AT4384" s="3">
        <v>0.67800000000000005</v>
      </c>
      <c r="AU4384" s="3">
        <v>3.718</v>
      </c>
      <c r="AV4384" s="3">
        <v>2.2170000000000001</v>
      </c>
      <c r="AW4384" s="3">
        <v>2.1930000000000001</v>
      </c>
      <c r="AX4384" s="3">
        <v>2.3180000000000001</v>
      </c>
      <c r="AY4384" s="3">
        <v>2.36</v>
      </c>
      <c r="AZ4384" s="3">
        <v>2.4649999999999999</v>
      </c>
      <c r="BA4384">
        <v>2.464</v>
      </c>
      <c r="BB4384">
        <v>2017</v>
      </c>
    </row>
    <row r="4385" spans="1:54" hidden="1" x14ac:dyDescent="0.2">
      <c r="A4385">
        <v>946</v>
      </c>
      <c r="B4385" t="s">
        <v>463</v>
      </c>
      <c r="C4385" t="s">
        <v>297</v>
      </c>
      <c r="D4385" t="s">
        <v>186</v>
      </c>
      <c r="E4385" t="s">
        <v>293</v>
      </c>
      <c r="F4385" t="s">
        <v>296</v>
      </c>
      <c r="G4385" t="s">
        <v>295</v>
      </c>
      <c r="I4385" t="s">
        <v>1359</v>
      </c>
      <c r="J4385" s="3" t="s">
        <v>215</v>
      </c>
      <c r="K4385" s="3" t="s">
        <v>215</v>
      </c>
      <c r="L4385" s="3" t="s">
        <v>215</v>
      </c>
      <c r="M4385" s="3" t="s">
        <v>215</v>
      </c>
      <c r="N4385" s="3" t="s">
        <v>215</v>
      </c>
      <c r="O4385" s="3" t="s">
        <v>215</v>
      </c>
      <c r="P4385" s="3" t="s">
        <v>215</v>
      </c>
      <c r="Q4385" s="3" t="s">
        <v>215</v>
      </c>
      <c r="R4385" s="3" t="s">
        <v>215</v>
      </c>
      <c r="S4385" s="3" t="s">
        <v>215</v>
      </c>
      <c r="T4385" s="3" t="s">
        <v>215</v>
      </c>
      <c r="U4385" s="3" t="s">
        <v>215</v>
      </c>
      <c r="V4385" s="3" t="s">
        <v>215</v>
      </c>
      <c r="W4385" s="3" t="s">
        <v>215</v>
      </c>
      <c r="X4385" s="3" t="s">
        <v>215</v>
      </c>
      <c r="Y4385" s="3">
        <v>54.06</v>
      </c>
      <c r="Z4385" s="3">
        <v>60.41</v>
      </c>
      <c r="AA4385" s="3">
        <v>65.569999999999993</v>
      </c>
      <c r="AB4385" s="3">
        <v>67.59</v>
      </c>
      <c r="AC4385" s="3">
        <v>67.849999999999994</v>
      </c>
      <c r="AD4385" s="3">
        <v>68.98</v>
      </c>
      <c r="AE4385" s="3">
        <v>70.38</v>
      </c>
      <c r="AF4385" s="3">
        <v>69.75</v>
      </c>
      <c r="AG4385" s="3">
        <v>68.84</v>
      </c>
      <c r="AH4385" s="3">
        <v>70.8</v>
      </c>
      <c r="AI4385" s="3">
        <v>72.92</v>
      </c>
      <c r="AJ4385" s="3">
        <v>76.239999999999995</v>
      </c>
      <c r="AK4385" s="3">
        <v>82.49</v>
      </c>
      <c r="AL4385" s="3">
        <v>89.47</v>
      </c>
      <c r="AM4385" s="3">
        <v>90.52</v>
      </c>
      <c r="AN4385" s="3">
        <v>93.8</v>
      </c>
      <c r="AO4385" s="3">
        <v>97.06</v>
      </c>
      <c r="AP4385" s="3">
        <v>99.89</v>
      </c>
      <c r="AQ4385" s="3">
        <v>100.419</v>
      </c>
      <c r="AR4385" s="3">
        <v>100.23</v>
      </c>
      <c r="AS4385" s="3">
        <v>99.98</v>
      </c>
      <c r="AT4385" s="3">
        <v>101.94</v>
      </c>
      <c r="AU4385" s="3">
        <v>105.82</v>
      </c>
      <c r="AV4385" s="3">
        <v>108.166</v>
      </c>
      <c r="AW4385" s="3">
        <v>110.538</v>
      </c>
      <c r="AX4385" s="3">
        <v>113.1</v>
      </c>
      <c r="AY4385" s="3">
        <v>115.76900000000001</v>
      </c>
      <c r="AZ4385" s="3">
        <v>118.623</v>
      </c>
      <c r="BA4385">
        <v>121.54600000000001</v>
      </c>
      <c r="BB4385">
        <v>2017</v>
      </c>
    </row>
    <row r="4386" spans="1:54" hidden="1" x14ac:dyDescent="0.2">
      <c r="A4386">
        <v>946</v>
      </c>
      <c r="B4386" t="s">
        <v>463</v>
      </c>
      <c r="C4386" t="s">
        <v>294</v>
      </c>
      <c r="D4386" t="s">
        <v>186</v>
      </c>
      <c r="E4386" t="s">
        <v>293</v>
      </c>
      <c r="F4386" t="s">
        <v>292</v>
      </c>
      <c r="G4386" t="s">
        <v>275</v>
      </c>
      <c r="I4386" t="s">
        <v>291</v>
      </c>
      <c r="J4386" s="3" t="s">
        <v>215</v>
      </c>
      <c r="K4386" s="3" t="s">
        <v>215</v>
      </c>
      <c r="L4386" s="3" t="s">
        <v>215</v>
      </c>
      <c r="M4386" s="3" t="s">
        <v>215</v>
      </c>
      <c r="N4386" s="3" t="s">
        <v>215</v>
      </c>
      <c r="O4386" s="3" t="s">
        <v>215</v>
      </c>
      <c r="P4386" s="3" t="s">
        <v>215</v>
      </c>
      <c r="Q4386" s="3" t="s">
        <v>215</v>
      </c>
      <c r="R4386" s="3" t="s">
        <v>215</v>
      </c>
      <c r="S4386" s="3" t="s">
        <v>215</v>
      </c>
      <c r="T4386" s="3" t="s">
        <v>215</v>
      </c>
      <c r="U4386" s="3" t="s">
        <v>215</v>
      </c>
      <c r="V4386" s="3" t="s">
        <v>215</v>
      </c>
      <c r="W4386" s="3" t="s">
        <v>215</v>
      </c>
      <c r="X4386" s="3" t="s">
        <v>215</v>
      </c>
      <c r="Y4386" s="3" t="s">
        <v>215</v>
      </c>
      <c r="Z4386" s="3">
        <v>11.746</v>
      </c>
      <c r="AA4386" s="3">
        <v>8.5419999999999998</v>
      </c>
      <c r="AB4386" s="3">
        <v>3.081</v>
      </c>
      <c r="AC4386" s="3">
        <v>0.38500000000000001</v>
      </c>
      <c r="AD4386" s="3">
        <v>1.665</v>
      </c>
      <c r="AE4386" s="3">
        <v>2.0299999999999998</v>
      </c>
      <c r="AF4386" s="3">
        <v>-0.89500000000000002</v>
      </c>
      <c r="AG4386" s="3">
        <v>-1.3049999999999999</v>
      </c>
      <c r="AH4386" s="3">
        <v>2.847</v>
      </c>
      <c r="AI4386" s="3">
        <v>2.9940000000000002</v>
      </c>
      <c r="AJ4386" s="3">
        <v>4.5529999999999999</v>
      </c>
      <c r="AK4386" s="3">
        <v>8.1980000000000004</v>
      </c>
      <c r="AL4386" s="3">
        <v>8.4619999999999997</v>
      </c>
      <c r="AM4386" s="3">
        <v>1.1739999999999999</v>
      </c>
      <c r="AN4386" s="3">
        <v>3.6240000000000001</v>
      </c>
      <c r="AO4386" s="3">
        <v>3.4750000000000001</v>
      </c>
      <c r="AP4386" s="3">
        <v>2.9159999999999999</v>
      </c>
      <c r="AQ4386" s="3">
        <v>0.53</v>
      </c>
      <c r="AR4386" s="3">
        <v>-0.189</v>
      </c>
      <c r="AS4386" s="3">
        <v>-0.249</v>
      </c>
      <c r="AT4386" s="3">
        <v>1.96</v>
      </c>
      <c r="AU4386" s="3">
        <v>3.806</v>
      </c>
      <c r="AV4386" s="3">
        <v>2.2170000000000001</v>
      </c>
      <c r="AW4386" s="3">
        <v>2.1930000000000001</v>
      </c>
      <c r="AX4386" s="3">
        <v>2.3180000000000001</v>
      </c>
      <c r="AY4386" s="3">
        <v>2.36</v>
      </c>
      <c r="AZ4386" s="3">
        <v>2.4649999999999999</v>
      </c>
      <c r="BA4386">
        <v>2.464</v>
      </c>
      <c r="BB4386">
        <v>2017</v>
      </c>
    </row>
    <row r="4387" spans="1:54" hidden="1" x14ac:dyDescent="0.2">
      <c r="A4387">
        <v>946</v>
      </c>
      <c r="B4387" t="s">
        <v>463</v>
      </c>
      <c r="C4387" t="s">
        <v>290</v>
      </c>
      <c r="D4387" t="s">
        <v>186</v>
      </c>
      <c r="E4387" t="s">
        <v>289</v>
      </c>
      <c r="G4387" t="s">
        <v>288</v>
      </c>
    </row>
    <row r="4388" spans="1:54" hidden="1" x14ac:dyDescent="0.2">
      <c r="A4388">
        <v>946</v>
      </c>
      <c r="B4388" t="s">
        <v>463</v>
      </c>
      <c r="C4388" t="s">
        <v>287</v>
      </c>
      <c r="D4388" t="s">
        <v>186</v>
      </c>
      <c r="E4388" t="s">
        <v>286</v>
      </c>
      <c r="F4388" t="s">
        <v>285</v>
      </c>
      <c r="G4388" t="s">
        <v>275</v>
      </c>
      <c r="I4388" t="s">
        <v>1360</v>
      </c>
      <c r="J4388" s="3" t="s">
        <v>215</v>
      </c>
      <c r="K4388" s="3" t="s">
        <v>215</v>
      </c>
      <c r="L4388" s="3" t="s">
        <v>215</v>
      </c>
      <c r="M4388" s="3" t="s">
        <v>215</v>
      </c>
      <c r="N4388" s="3" t="s">
        <v>215</v>
      </c>
      <c r="O4388" s="3" t="s">
        <v>215</v>
      </c>
      <c r="P4388" s="3" t="s">
        <v>215</v>
      </c>
      <c r="Q4388" s="3" t="s">
        <v>215</v>
      </c>
      <c r="R4388" s="3" t="s">
        <v>215</v>
      </c>
      <c r="S4388" s="3" t="s">
        <v>215</v>
      </c>
      <c r="T4388" s="3" t="s">
        <v>215</v>
      </c>
      <c r="U4388" s="3" t="s">
        <v>215</v>
      </c>
      <c r="V4388" s="3" t="s">
        <v>215</v>
      </c>
      <c r="W4388" s="3" t="s">
        <v>215</v>
      </c>
      <c r="X4388" s="3" t="s">
        <v>215</v>
      </c>
      <c r="Y4388" s="3" t="s">
        <v>215</v>
      </c>
      <c r="Z4388" s="3">
        <v>23.166</v>
      </c>
      <c r="AA4388" s="3">
        <v>24.966000000000001</v>
      </c>
      <c r="AB4388" s="3">
        <v>6.14</v>
      </c>
      <c r="AC4388" s="3">
        <v>-12.351000000000001</v>
      </c>
      <c r="AD4388" s="3">
        <v>4.976</v>
      </c>
      <c r="AE4388" s="3">
        <v>17.576000000000001</v>
      </c>
      <c r="AF4388" s="3">
        <v>18.582000000000001</v>
      </c>
      <c r="AG4388" s="3">
        <v>8.8559999999999999</v>
      </c>
      <c r="AH4388" s="3">
        <v>15.211</v>
      </c>
      <c r="AI4388" s="3">
        <v>16.831</v>
      </c>
      <c r="AJ4388" s="3">
        <v>14.259</v>
      </c>
      <c r="AK4388" s="3">
        <v>10.808999999999999</v>
      </c>
      <c r="AL4388" s="3">
        <v>12.188000000000001</v>
      </c>
      <c r="AM4388" s="3">
        <v>-27.997</v>
      </c>
      <c r="AN4388" s="3">
        <v>18.670999999999999</v>
      </c>
      <c r="AO4388" s="3">
        <v>15.007</v>
      </c>
      <c r="AP4388" s="3">
        <v>6.6449999999999996</v>
      </c>
      <c r="AQ4388" s="3">
        <v>9.1120000000000001</v>
      </c>
      <c r="AR4388" s="3">
        <v>3.0960000000000001</v>
      </c>
      <c r="AS4388" s="3">
        <v>6.2009999999999996</v>
      </c>
      <c r="AT4388" s="3">
        <v>3.528</v>
      </c>
      <c r="AU4388" s="3">
        <v>12.811999999999999</v>
      </c>
      <c r="AV4388" s="3">
        <v>5.7519999999999998</v>
      </c>
      <c r="AW4388" s="3">
        <v>5.22</v>
      </c>
      <c r="AX4388" s="3">
        <v>5.0330000000000004</v>
      </c>
      <c r="AY4388" s="3">
        <v>4.9539999999999997</v>
      </c>
      <c r="AZ4388" s="3">
        <v>4.984</v>
      </c>
      <c r="BA4388">
        <v>4.9729999999999999</v>
      </c>
      <c r="BB4388">
        <v>2016</v>
      </c>
    </row>
    <row r="4389" spans="1:54" hidden="1" x14ac:dyDescent="0.2">
      <c r="A4389">
        <v>946</v>
      </c>
      <c r="B4389" t="s">
        <v>463</v>
      </c>
      <c r="C4389" t="s">
        <v>284</v>
      </c>
      <c r="D4389" t="s">
        <v>186</v>
      </c>
      <c r="E4389" t="s">
        <v>283</v>
      </c>
      <c r="F4389" t="s">
        <v>282</v>
      </c>
      <c r="G4389" t="s">
        <v>275</v>
      </c>
    </row>
    <row r="4390" spans="1:54" hidden="1" x14ac:dyDescent="0.2">
      <c r="A4390">
        <v>946</v>
      </c>
      <c r="B4390" t="s">
        <v>463</v>
      </c>
      <c r="C4390" t="s">
        <v>281</v>
      </c>
      <c r="D4390" t="s">
        <v>186</v>
      </c>
      <c r="E4390" t="s">
        <v>280</v>
      </c>
      <c r="F4390" t="s">
        <v>279</v>
      </c>
      <c r="G4390" t="s">
        <v>275</v>
      </c>
      <c r="I4390" t="s">
        <v>1360</v>
      </c>
      <c r="J4390" s="3" t="s">
        <v>215</v>
      </c>
      <c r="K4390" s="3" t="s">
        <v>215</v>
      </c>
      <c r="L4390" s="3" t="s">
        <v>215</v>
      </c>
      <c r="M4390" s="3" t="s">
        <v>215</v>
      </c>
      <c r="N4390" s="3" t="s">
        <v>215</v>
      </c>
      <c r="O4390" s="3" t="s">
        <v>215</v>
      </c>
      <c r="P4390" s="3" t="s">
        <v>215</v>
      </c>
      <c r="Q4390" s="3" t="s">
        <v>215</v>
      </c>
      <c r="R4390" s="3" t="s">
        <v>215</v>
      </c>
      <c r="S4390" s="3" t="s">
        <v>215</v>
      </c>
      <c r="T4390" s="3" t="s">
        <v>215</v>
      </c>
      <c r="U4390" s="3" t="s">
        <v>215</v>
      </c>
      <c r="V4390" s="3" t="s">
        <v>215</v>
      </c>
      <c r="W4390" s="3" t="s">
        <v>215</v>
      </c>
      <c r="X4390" s="3" t="s">
        <v>215</v>
      </c>
      <c r="Y4390" s="3" t="s">
        <v>215</v>
      </c>
      <c r="Z4390" s="3">
        <v>19.044</v>
      </c>
      <c r="AA4390" s="3">
        <v>18.838000000000001</v>
      </c>
      <c r="AB4390" s="3">
        <v>4.6589999999999998</v>
      </c>
      <c r="AC4390" s="3">
        <v>-16.372</v>
      </c>
      <c r="AD4390" s="3">
        <v>9.5570000000000004</v>
      </c>
      <c r="AE4390" s="3">
        <v>21.209</v>
      </c>
      <c r="AF4390" s="3">
        <v>18.611000000000001</v>
      </c>
      <c r="AG4390" s="3">
        <v>8.4260000000000002</v>
      </c>
      <c r="AH4390" s="3">
        <v>4.093</v>
      </c>
      <c r="AI4390" s="3">
        <v>17.027999999999999</v>
      </c>
      <c r="AJ4390" s="3">
        <v>12.645</v>
      </c>
      <c r="AK4390" s="3">
        <v>3.1739999999999999</v>
      </c>
      <c r="AL4390" s="3">
        <v>13.507999999999999</v>
      </c>
      <c r="AM4390" s="3">
        <v>-12.788</v>
      </c>
      <c r="AN4390" s="3">
        <v>18.942</v>
      </c>
      <c r="AO4390" s="3">
        <v>15.404</v>
      </c>
      <c r="AP4390" s="3">
        <v>12.388999999999999</v>
      </c>
      <c r="AQ4390" s="3">
        <v>9.86</v>
      </c>
      <c r="AR4390" s="3">
        <v>3.2690000000000001</v>
      </c>
      <c r="AS4390" s="3">
        <v>-0.36299999999999999</v>
      </c>
      <c r="AT4390" s="3">
        <v>3.4540000000000002</v>
      </c>
      <c r="AU4390" s="3">
        <v>13.238</v>
      </c>
      <c r="AV4390" s="3">
        <v>4.8</v>
      </c>
      <c r="AW4390" s="3">
        <v>4.1950000000000003</v>
      </c>
      <c r="AX4390" s="3">
        <v>4.1390000000000002</v>
      </c>
      <c r="AY4390" s="3">
        <v>4.1479999999999997</v>
      </c>
      <c r="AZ4390" s="3">
        <v>4.1349999999999998</v>
      </c>
      <c r="BA4390">
        <v>4.1139999999999999</v>
      </c>
      <c r="BB4390">
        <v>2016</v>
      </c>
    </row>
    <row r="4391" spans="1:54" hidden="1" x14ac:dyDescent="0.2">
      <c r="A4391">
        <v>946</v>
      </c>
      <c r="B4391" t="s">
        <v>463</v>
      </c>
      <c r="C4391" t="s">
        <v>278</v>
      </c>
      <c r="D4391" t="s">
        <v>186</v>
      </c>
      <c r="E4391" t="s">
        <v>277</v>
      </c>
      <c r="F4391" t="s">
        <v>276</v>
      </c>
      <c r="G4391" t="s">
        <v>275</v>
      </c>
    </row>
    <row r="4392" spans="1:54" hidden="1" x14ac:dyDescent="0.2">
      <c r="A4392">
        <v>946</v>
      </c>
      <c r="B4392" t="s">
        <v>463</v>
      </c>
      <c r="C4392" t="s">
        <v>274</v>
      </c>
      <c r="D4392" t="s">
        <v>186</v>
      </c>
      <c r="E4392" t="s">
        <v>273</v>
      </c>
      <c r="F4392" t="s">
        <v>272</v>
      </c>
      <c r="G4392" t="s">
        <v>271</v>
      </c>
      <c r="I4392" t="s">
        <v>1361</v>
      </c>
      <c r="J4392" s="3" t="s">
        <v>215</v>
      </c>
      <c r="K4392" s="3" t="s">
        <v>215</v>
      </c>
      <c r="L4392" s="3" t="s">
        <v>215</v>
      </c>
      <c r="M4392" s="3" t="s">
        <v>215</v>
      </c>
      <c r="N4392" s="3" t="s">
        <v>215</v>
      </c>
      <c r="O4392" s="3" t="s">
        <v>215</v>
      </c>
      <c r="P4392" s="3" t="s">
        <v>215</v>
      </c>
      <c r="Q4392" s="3" t="s">
        <v>215</v>
      </c>
      <c r="R4392" s="3" t="s">
        <v>215</v>
      </c>
      <c r="S4392" s="3" t="s">
        <v>215</v>
      </c>
      <c r="T4392" s="3" t="s">
        <v>215</v>
      </c>
      <c r="U4392" s="3" t="s">
        <v>215</v>
      </c>
      <c r="V4392" s="3" t="s">
        <v>215</v>
      </c>
      <c r="W4392" s="3" t="s">
        <v>215</v>
      </c>
      <c r="X4392" s="3" t="s">
        <v>215</v>
      </c>
      <c r="Y4392" s="3" t="s">
        <v>215</v>
      </c>
      <c r="Z4392" s="3" t="s">
        <v>215</v>
      </c>
      <c r="AA4392" s="3" t="s">
        <v>215</v>
      </c>
      <c r="AB4392" s="3" t="s">
        <v>215</v>
      </c>
      <c r="AC4392" s="3">
        <v>14.6</v>
      </c>
      <c r="AD4392" s="3">
        <v>16.375</v>
      </c>
      <c r="AE4392" s="3">
        <v>17.361999999999998</v>
      </c>
      <c r="AF4392" s="3">
        <v>13.737</v>
      </c>
      <c r="AG4392" s="3">
        <v>12.441000000000001</v>
      </c>
      <c r="AH4392" s="3">
        <v>10.884</v>
      </c>
      <c r="AI4392" s="3">
        <v>8.3239999999999998</v>
      </c>
      <c r="AJ4392" s="3">
        <v>5.7779999999999996</v>
      </c>
      <c r="AK4392" s="3">
        <v>4.2480000000000002</v>
      </c>
      <c r="AL4392" s="3">
        <v>5.827</v>
      </c>
      <c r="AM4392" s="3">
        <v>13.787000000000001</v>
      </c>
      <c r="AN4392" s="3">
        <v>17.814</v>
      </c>
      <c r="AO4392" s="3">
        <v>15.39</v>
      </c>
      <c r="AP4392" s="3">
        <v>13.366</v>
      </c>
      <c r="AQ4392" s="3">
        <v>11.77</v>
      </c>
      <c r="AR4392" s="3">
        <v>10.699</v>
      </c>
      <c r="AS4392" s="3">
        <v>9.1189999999999998</v>
      </c>
      <c r="AT4392" s="3">
        <v>7.8609999999999998</v>
      </c>
      <c r="AU4392" s="3">
        <v>7.0730000000000004</v>
      </c>
      <c r="AV4392" s="3">
        <v>6.9</v>
      </c>
      <c r="AW4392" s="3">
        <v>6.8</v>
      </c>
      <c r="AX4392" s="3">
        <v>6.7</v>
      </c>
      <c r="AY4392" s="3">
        <v>6.65</v>
      </c>
      <c r="AZ4392" s="3">
        <v>6.55</v>
      </c>
      <c r="BA4392">
        <v>6.45</v>
      </c>
      <c r="BB4392">
        <v>2017</v>
      </c>
    </row>
    <row r="4393" spans="1:54" hidden="1" x14ac:dyDescent="0.2">
      <c r="A4393">
        <v>946</v>
      </c>
      <c r="B4393" t="s">
        <v>463</v>
      </c>
      <c r="C4393" t="s">
        <v>270</v>
      </c>
      <c r="D4393" t="s">
        <v>186</v>
      </c>
      <c r="E4393" t="s">
        <v>269</v>
      </c>
      <c r="F4393" t="s">
        <v>268</v>
      </c>
      <c r="G4393" t="s">
        <v>264</v>
      </c>
      <c r="H4393" t="s">
        <v>263</v>
      </c>
      <c r="I4393" t="s">
        <v>1361</v>
      </c>
      <c r="J4393" s="3" t="s">
        <v>215</v>
      </c>
      <c r="K4393" s="3" t="s">
        <v>215</v>
      </c>
      <c r="L4393" s="3" t="s">
        <v>215</v>
      </c>
      <c r="M4393" s="3" t="s">
        <v>215</v>
      </c>
      <c r="N4393" s="3" t="s">
        <v>215</v>
      </c>
      <c r="O4393" s="3" t="s">
        <v>215</v>
      </c>
      <c r="P4393" s="3" t="s">
        <v>215</v>
      </c>
      <c r="Q4393" s="3" t="s">
        <v>215</v>
      </c>
      <c r="R4393" s="3" t="s">
        <v>215</v>
      </c>
      <c r="S4393" s="3" t="s">
        <v>215</v>
      </c>
      <c r="T4393" s="3" t="s">
        <v>215</v>
      </c>
      <c r="U4393" s="3" t="s">
        <v>215</v>
      </c>
      <c r="V4393" s="3" t="s">
        <v>215</v>
      </c>
      <c r="W4393" s="3" t="s">
        <v>215</v>
      </c>
      <c r="X4393" s="3" t="s">
        <v>215</v>
      </c>
      <c r="Y4393" s="3" t="s">
        <v>215</v>
      </c>
      <c r="Z4393" s="3" t="s">
        <v>215</v>
      </c>
      <c r="AA4393" s="3" t="s">
        <v>215</v>
      </c>
      <c r="AB4393" s="3" t="s">
        <v>215</v>
      </c>
      <c r="AC4393" s="3">
        <v>1.4570000000000001</v>
      </c>
      <c r="AD4393" s="3">
        <v>1.3979999999999999</v>
      </c>
      <c r="AE4393" s="3">
        <v>1.3520000000000001</v>
      </c>
      <c r="AF4393" s="3">
        <v>1.401</v>
      </c>
      <c r="AG4393" s="3">
        <v>1.4330000000000001</v>
      </c>
      <c r="AH4393" s="3">
        <v>1.42</v>
      </c>
      <c r="AI4393" s="3">
        <v>1.4339999999999999</v>
      </c>
      <c r="AJ4393" s="3">
        <v>1.429</v>
      </c>
      <c r="AK4393" s="3">
        <v>1.452</v>
      </c>
      <c r="AL4393" s="3">
        <v>1.427</v>
      </c>
      <c r="AM4393" s="3">
        <v>1.3169999999999999</v>
      </c>
      <c r="AN4393" s="3">
        <v>1.248</v>
      </c>
      <c r="AO4393" s="3">
        <v>1.254</v>
      </c>
      <c r="AP4393" s="3">
        <v>1.276</v>
      </c>
      <c r="AQ4393" s="3">
        <v>1.2929999999999999</v>
      </c>
      <c r="AR4393" s="3">
        <v>1.319</v>
      </c>
      <c r="AS4393" s="3">
        <v>1.335</v>
      </c>
      <c r="AT4393" s="3">
        <v>1.361</v>
      </c>
      <c r="AU4393" s="3">
        <v>1.355</v>
      </c>
      <c r="AV4393" s="3">
        <v>1.3480000000000001</v>
      </c>
      <c r="AW4393" s="3">
        <v>1.341</v>
      </c>
      <c r="AX4393" s="3" t="s">
        <v>215</v>
      </c>
      <c r="AY4393" s="3" t="s">
        <v>215</v>
      </c>
      <c r="AZ4393" s="3" t="s">
        <v>215</v>
      </c>
      <c r="BA4393" t="s">
        <v>215</v>
      </c>
      <c r="BB4393">
        <v>2017</v>
      </c>
    </row>
    <row r="4394" spans="1:54" hidden="1" x14ac:dyDescent="0.2">
      <c r="A4394">
        <v>946</v>
      </c>
      <c r="B4394" t="s">
        <v>463</v>
      </c>
      <c r="C4394" t="s">
        <v>267</v>
      </c>
      <c r="D4394" t="s">
        <v>186</v>
      </c>
      <c r="E4394" t="s">
        <v>266</v>
      </c>
      <c r="F4394" t="s">
        <v>265</v>
      </c>
      <c r="G4394" t="s">
        <v>264</v>
      </c>
      <c r="H4394" t="s">
        <v>263</v>
      </c>
      <c r="I4394" t="s">
        <v>1362</v>
      </c>
      <c r="J4394" s="3" t="s">
        <v>215</v>
      </c>
      <c r="K4394" s="3" t="s">
        <v>215</v>
      </c>
      <c r="L4394" s="3" t="s">
        <v>215</v>
      </c>
      <c r="M4394" s="3" t="s">
        <v>215</v>
      </c>
      <c r="N4394" s="3" t="s">
        <v>215</v>
      </c>
      <c r="O4394" s="3" t="s">
        <v>215</v>
      </c>
      <c r="P4394" s="3" t="s">
        <v>215</v>
      </c>
      <c r="Q4394" s="3" t="s">
        <v>215</v>
      </c>
      <c r="R4394" s="3" t="s">
        <v>215</v>
      </c>
      <c r="S4394" s="3" t="s">
        <v>215</v>
      </c>
      <c r="T4394" s="3" t="s">
        <v>215</v>
      </c>
      <c r="U4394" s="3" t="s">
        <v>215</v>
      </c>
      <c r="V4394" s="3" t="s">
        <v>215</v>
      </c>
      <c r="W4394" s="3" t="s">
        <v>215</v>
      </c>
      <c r="X4394" s="3" t="s">
        <v>215</v>
      </c>
      <c r="Y4394" s="3">
        <v>3.629</v>
      </c>
      <c r="Z4394" s="3">
        <v>3.6019999999999999</v>
      </c>
      <c r="AA4394" s="3">
        <v>3.5750000000000002</v>
      </c>
      <c r="AB4394" s="3">
        <v>3.5489999999999999</v>
      </c>
      <c r="AC4394" s="3">
        <v>3.524</v>
      </c>
      <c r="AD4394" s="3">
        <v>3.5</v>
      </c>
      <c r="AE4394" s="3">
        <v>3.4710000000000001</v>
      </c>
      <c r="AF4394" s="3">
        <v>3.4430000000000001</v>
      </c>
      <c r="AG4394" s="3">
        <v>3.415</v>
      </c>
      <c r="AH4394" s="3">
        <v>3.3769999999999998</v>
      </c>
      <c r="AI4394" s="3">
        <v>3.323</v>
      </c>
      <c r="AJ4394" s="3">
        <v>3.27</v>
      </c>
      <c r="AK4394" s="3">
        <v>3.2309999999999999</v>
      </c>
      <c r="AL4394" s="3">
        <v>3.198</v>
      </c>
      <c r="AM4394" s="3">
        <v>3.1629999999999998</v>
      </c>
      <c r="AN4394" s="3">
        <v>3.097</v>
      </c>
      <c r="AO4394" s="3">
        <v>3.028</v>
      </c>
      <c r="AP4394" s="3">
        <v>2.988</v>
      </c>
      <c r="AQ4394" s="3">
        <v>2.9580000000000002</v>
      </c>
      <c r="AR4394" s="3">
        <v>2.9319999999999999</v>
      </c>
      <c r="AS4394" s="3">
        <v>2.9049999999999998</v>
      </c>
      <c r="AT4394" s="3">
        <v>2.8679999999999999</v>
      </c>
      <c r="AU4394" s="3">
        <v>2.8250000000000002</v>
      </c>
      <c r="AV4394" s="3">
        <v>2.782</v>
      </c>
      <c r="AW4394" s="3">
        <v>2.74</v>
      </c>
      <c r="AX4394" s="3">
        <v>2.6989999999999998</v>
      </c>
      <c r="AY4394" s="3">
        <v>2.6579999999999999</v>
      </c>
      <c r="AZ4394" s="3">
        <v>2.6179999999999999</v>
      </c>
      <c r="BA4394">
        <v>2.5790000000000002</v>
      </c>
      <c r="BB4394">
        <v>2017</v>
      </c>
    </row>
    <row r="4395" spans="1:54" hidden="1" x14ac:dyDescent="0.2">
      <c r="A4395">
        <v>946</v>
      </c>
      <c r="B4395" t="s">
        <v>463</v>
      </c>
      <c r="C4395" t="s">
        <v>262</v>
      </c>
      <c r="D4395" t="s">
        <v>186</v>
      </c>
      <c r="E4395" t="s">
        <v>260</v>
      </c>
      <c r="F4395" t="s">
        <v>259</v>
      </c>
      <c r="G4395" t="s">
        <v>225</v>
      </c>
      <c r="H4395" t="s">
        <v>222</v>
      </c>
      <c r="I4395" t="s">
        <v>1363</v>
      </c>
      <c r="J4395" s="3" t="s">
        <v>215</v>
      </c>
      <c r="K4395" s="3" t="s">
        <v>215</v>
      </c>
      <c r="L4395" s="3" t="s">
        <v>215</v>
      </c>
      <c r="M4395" s="3" t="s">
        <v>215</v>
      </c>
      <c r="N4395" s="3" t="s">
        <v>215</v>
      </c>
      <c r="O4395" s="3" t="s">
        <v>215</v>
      </c>
      <c r="P4395" s="3" t="s">
        <v>215</v>
      </c>
      <c r="Q4395" s="3" t="s">
        <v>215</v>
      </c>
      <c r="R4395" s="3" t="s">
        <v>215</v>
      </c>
      <c r="S4395" s="3" t="s">
        <v>215</v>
      </c>
      <c r="T4395" s="3">
        <v>0.315</v>
      </c>
      <c r="U4395" s="3">
        <v>0.316</v>
      </c>
      <c r="V4395" s="3">
        <v>0.316</v>
      </c>
      <c r="W4395" s="3">
        <v>1.012</v>
      </c>
      <c r="X4395" s="3">
        <v>1.5509999999999999</v>
      </c>
      <c r="Y4395" s="3">
        <v>2.2559999999999998</v>
      </c>
      <c r="Z4395" s="3">
        <v>2.7029999999999998</v>
      </c>
      <c r="AA4395" s="3">
        <v>3.6219999999999999</v>
      </c>
      <c r="AB4395" s="3">
        <v>4.0650000000000004</v>
      </c>
      <c r="AC4395" s="3">
        <v>3.964</v>
      </c>
      <c r="AD4395" s="3">
        <v>4.2619999999999996</v>
      </c>
      <c r="AE4395" s="3">
        <v>4.46</v>
      </c>
      <c r="AF4395" s="3">
        <v>4.7699999999999996</v>
      </c>
      <c r="AG4395" s="3">
        <v>5.1340000000000003</v>
      </c>
      <c r="AH4395" s="3">
        <v>5.7750000000000004</v>
      </c>
      <c r="AI4395" s="3">
        <v>6.9139999999999997</v>
      </c>
      <c r="AJ4395" s="3">
        <v>8.0150000000000006</v>
      </c>
      <c r="AK4395" s="3">
        <v>9.7140000000000004</v>
      </c>
      <c r="AL4395" s="3">
        <v>11.042</v>
      </c>
      <c r="AM4395" s="3">
        <v>9.2439999999999998</v>
      </c>
      <c r="AN4395" s="3">
        <v>9.6159999999999997</v>
      </c>
      <c r="AO4395" s="3">
        <v>10.183</v>
      </c>
      <c r="AP4395" s="3">
        <v>10.695</v>
      </c>
      <c r="AQ4395" s="3">
        <v>11.22</v>
      </c>
      <c r="AR4395" s="3">
        <v>12.2</v>
      </c>
      <c r="AS4395" s="3">
        <v>12.769</v>
      </c>
      <c r="AT4395" s="3">
        <v>13.05</v>
      </c>
      <c r="AU4395" s="3">
        <v>14.132999999999999</v>
      </c>
      <c r="AV4395" s="3">
        <v>15.507999999999999</v>
      </c>
      <c r="AW4395" s="3">
        <v>16.306999999999999</v>
      </c>
      <c r="AX4395" s="3">
        <v>17.187000000000001</v>
      </c>
      <c r="AY4395" s="3">
        <v>17.995000000000001</v>
      </c>
      <c r="AZ4395" s="3">
        <v>18.863</v>
      </c>
      <c r="BA4395">
        <v>19.82</v>
      </c>
      <c r="BB4395">
        <v>2016</v>
      </c>
    </row>
    <row r="4396" spans="1:54" hidden="1" x14ac:dyDescent="0.2">
      <c r="A4396">
        <v>946</v>
      </c>
      <c r="B4396" t="s">
        <v>463</v>
      </c>
      <c r="C4396" t="s">
        <v>261</v>
      </c>
      <c r="D4396" t="s">
        <v>186</v>
      </c>
      <c r="E4396" t="s">
        <v>260</v>
      </c>
      <c r="F4396" t="s">
        <v>259</v>
      </c>
      <c r="G4396" t="s">
        <v>217</v>
      </c>
      <c r="I4396" t="s">
        <v>258</v>
      </c>
      <c r="J4396" s="3" t="s">
        <v>215</v>
      </c>
      <c r="K4396" s="3" t="s">
        <v>215</v>
      </c>
      <c r="L4396" s="3" t="s">
        <v>215</v>
      </c>
      <c r="M4396" s="3" t="s">
        <v>215</v>
      </c>
      <c r="N4396" s="3" t="s">
        <v>215</v>
      </c>
      <c r="O4396" s="3" t="s">
        <v>215</v>
      </c>
      <c r="P4396" s="3" t="s">
        <v>215</v>
      </c>
      <c r="Q4396" s="3" t="s">
        <v>215</v>
      </c>
      <c r="R4396" s="3" t="s">
        <v>215</v>
      </c>
      <c r="S4396" s="3" t="s">
        <v>215</v>
      </c>
      <c r="T4396" s="3" t="s">
        <v>215</v>
      </c>
      <c r="U4396" s="3" t="s">
        <v>215</v>
      </c>
      <c r="V4396" s="3" t="s">
        <v>215</v>
      </c>
      <c r="W4396" s="3" t="s">
        <v>215</v>
      </c>
      <c r="X4396" s="3" t="s">
        <v>215</v>
      </c>
      <c r="Y4396" s="3">
        <v>28.963999999999999</v>
      </c>
      <c r="Z4396" s="3">
        <v>27.725000000000001</v>
      </c>
      <c r="AA4396" s="3">
        <v>30.902000000000001</v>
      </c>
      <c r="AB4396" s="3">
        <v>31.218</v>
      </c>
      <c r="AC4396" s="3">
        <v>31.183</v>
      </c>
      <c r="AD4396" s="3">
        <v>31.885000000000002</v>
      </c>
      <c r="AE4396" s="3">
        <v>31.42</v>
      </c>
      <c r="AF4396" s="3">
        <v>31.375</v>
      </c>
      <c r="AG4396" s="3">
        <v>30.798999999999999</v>
      </c>
      <c r="AH4396" s="3">
        <v>31.664000000000001</v>
      </c>
      <c r="AI4396" s="3">
        <v>32.92</v>
      </c>
      <c r="AJ4396" s="3">
        <v>33.286999999999999</v>
      </c>
      <c r="AK4396" s="3">
        <v>33.448999999999998</v>
      </c>
      <c r="AL4396" s="3">
        <v>33.771000000000001</v>
      </c>
      <c r="AM4396" s="3">
        <v>34.320999999999998</v>
      </c>
      <c r="AN4396" s="3">
        <v>34.308999999999997</v>
      </c>
      <c r="AO4396" s="3">
        <v>32.561</v>
      </c>
      <c r="AP4396" s="3">
        <v>32.069000000000003</v>
      </c>
      <c r="AQ4396" s="3">
        <v>32.094000000000001</v>
      </c>
      <c r="AR4396" s="3">
        <v>33.363</v>
      </c>
      <c r="AS4396" s="3">
        <v>34.116999999999997</v>
      </c>
      <c r="AT4396" s="3">
        <v>33.75</v>
      </c>
      <c r="AU4396" s="3">
        <v>33.764000000000003</v>
      </c>
      <c r="AV4396" s="3">
        <v>35.372</v>
      </c>
      <c r="AW4396" s="3">
        <v>35.125</v>
      </c>
      <c r="AX4396" s="3">
        <v>35.090000000000003</v>
      </c>
      <c r="AY4396" s="3">
        <v>34.837000000000003</v>
      </c>
      <c r="AZ4396" s="3">
        <v>34.658000000000001</v>
      </c>
      <c r="BA4396">
        <v>34.595999999999997</v>
      </c>
      <c r="BB4396">
        <v>2016</v>
      </c>
    </row>
    <row r="4397" spans="1:54" hidden="1" x14ac:dyDescent="0.2">
      <c r="A4397">
        <v>946</v>
      </c>
      <c r="B4397" t="s">
        <v>463</v>
      </c>
      <c r="C4397" t="s">
        <v>257</v>
      </c>
      <c r="D4397" t="s">
        <v>186</v>
      </c>
      <c r="E4397" t="s">
        <v>255</v>
      </c>
      <c r="F4397" t="s">
        <v>254</v>
      </c>
      <c r="G4397" t="s">
        <v>225</v>
      </c>
      <c r="H4397" t="s">
        <v>222</v>
      </c>
      <c r="I4397" t="s">
        <v>1363</v>
      </c>
      <c r="J4397" s="3" t="s">
        <v>215</v>
      </c>
      <c r="K4397" s="3" t="s">
        <v>215</v>
      </c>
      <c r="L4397" s="3" t="s">
        <v>215</v>
      </c>
      <c r="M4397" s="3" t="s">
        <v>215</v>
      </c>
      <c r="N4397" s="3" t="s">
        <v>215</v>
      </c>
      <c r="O4397" s="3" t="s">
        <v>215</v>
      </c>
      <c r="P4397" s="3" t="s">
        <v>215</v>
      </c>
      <c r="Q4397" s="3" t="s">
        <v>215</v>
      </c>
      <c r="R4397" s="3" t="s">
        <v>215</v>
      </c>
      <c r="S4397" s="3" t="s">
        <v>215</v>
      </c>
      <c r="T4397" s="3">
        <v>0.312</v>
      </c>
      <c r="U4397" s="3">
        <v>0.311</v>
      </c>
      <c r="V4397" s="3">
        <v>0.311</v>
      </c>
      <c r="W4397" s="3">
        <v>1.19</v>
      </c>
      <c r="X4397" s="3">
        <v>1.7909999999999999</v>
      </c>
      <c r="Y4397" s="3">
        <v>2.5680000000000001</v>
      </c>
      <c r="Z4397" s="3">
        <v>3.1160000000000001</v>
      </c>
      <c r="AA4397" s="3">
        <v>3.8220000000000001</v>
      </c>
      <c r="AB4397" s="3">
        <v>4.7939999999999996</v>
      </c>
      <c r="AC4397" s="3">
        <v>5.0170000000000003</v>
      </c>
      <c r="AD4397" s="3">
        <v>4.7949999999999999</v>
      </c>
      <c r="AE4397" s="3">
        <v>4.9729999999999999</v>
      </c>
      <c r="AF4397" s="3">
        <v>5.0419999999999998</v>
      </c>
      <c r="AG4397" s="3">
        <v>5.3449999999999998</v>
      </c>
      <c r="AH4397" s="3">
        <v>6.0540000000000003</v>
      </c>
      <c r="AI4397" s="3">
        <v>7.02</v>
      </c>
      <c r="AJ4397" s="3">
        <v>8.1229999999999993</v>
      </c>
      <c r="AK4397" s="3">
        <v>10.004</v>
      </c>
      <c r="AL4397" s="3">
        <v>12.11</v>
      </c>
      <c r="AM4397" s="3">
        <v>11.757</v>
      </c>
      <c r="AN4397" s="3">
        <v>11.55</v>
      </c>
      <c r="AO4397" s="3">
        <v>12.981</v>
      </c>
      <c r="AP4397" s="3">
        <v>11.744</v>
      </c>
      <c r="AQ4397" s="3">
        <v>12.135999999999999</v>
      </c>
      <c r="AR4397" s="3">
        <v>12.443</v>
      </c>
      <c r="AS4397" s="3">
        <v>12.847</v>
      </c>
      <c r="AT4397" s="3">
        <v>12.95</v>
      </c>
      <c r="AU4397" s="3">
        <v>13.882999999999999</v>
      </c>
      <c r="AV4397" s="3">
        <v>15.198</v>
      </c>
      <c r="AW4397" s="3">
        <v>15.912000000000001</v>
      </c>
      <c r="AX4397" s="3">
        <v>16.745000000000001</v>
      </c>
      <c r="AY4397" s="3">
        <v>17.617999999999999</v>
      </c>
      <c r="AZ4397" s="3">
        <v>18.494</v>
      </c>
      <c r="BA4397">
        <v>19.452999999999999</v>
      </c>
      <c r="BB4397">
        <v>2016</v>
      </c>
    </row>
    <row r="4398" spans="1:54" hidden="1" x14ac:dyDescent="0.2">
      <c r="A4398">
        <v>946</v>
      </c>
      <c r="B4398" t="s">
        <v>463</v>
      </c>
      <c r="C4398" t="s">
        <v>256</v>
      </c>
      <c r="D4398" t="s">
        <v>186</v>
      </c>
      <c r="E4398" t="s">
        <v>255</v>
      </c>
      <c r="F4398" t="s">
        <v>254</v>
      </c>
      <c r="G4398" t="s">
        <v>217</v>
      </c>
      <c r="I4398" t="s">
        <v>253</v>
      </c>
      <c r="J4398" s="3" t="s">
        <v>215</v>
      </c>
      <c r="K4398" s="3" t="s">
        <v>215</v>
      </c>
      <c r="L4398" s="3" t="s">
        <v>215</v>
      </c>
      <c r="M4398" s="3" t="s">
        <v>215</v>
      </c>
      <c r="N4398" s="3" t="s">
        <v>215</v>
      </c>
      <c r="O4398" s="3" t="s">
        <v>215</v>
      </c>
      <c r="P4398" s="3" t="s">
        <v>215</v>
      </c>
      <c r="Q4398" s="3" t="s">
        <v>215</v>
      </c>
      <c r="R4398" s="3" t="s">
        <v>215</v>
      </c>
      <c r="S4398" s="3" t="s">
        <v>215</v>
      </c>
      <c r="T4398" s="3" t="s">
        <v>215</v>
      </c>
      <c r="U4398" s="3" t="s">
        <v>215</v>
      </c>
      <c r="V4398" s="3" t="s">
        <v>215</v>
      </c>
      <c r="W4398" s="3" t="s">
        <v>215</v>
      </c>
      <c r="X4398" s="3" t="s">
        <v>215</v>
      </c>
      <c r="Y4398" s="3">
        <v>32.975999999999999</v>
      </c>
      <c r="Z4398" s="3">
        <v>31.954999999999998</v>
      </c>
      <c r="AA4398" s="3">
        <v>32.607999999999997</v>
      </c>
      <c r="AB4398" s="3">
        <v>36.814</v>
      </c>
      <c r="AC4398" s="3">
        <v>39.466000000000001</v>
      </c>
      <c r="AD4398" s="3">
        <v>35.865000000000002</v>
      </c>
      <c r="AE4398" s="3">
        <v>35.036999999999999</v>
      </c>
      <c r="AF4398" s="3">
        <v>33.168999999999997</v>
      </c>
      <c r="AG4398" s="3">
        <v>32.064999999999998</v>
      </c>
      <c r="AH4398" s="3">
        <v>33.195999999999998</v>
      </c>
      <c r="AI4398" s="3">
        <v>33.423999999999999</v>
      </c>
      <c r="AJ4398" s="3">
        <v>33.734000000000002</v>
      </c>
      <c r="AK4398" s="3">
        <v>34.447000000000003</v>
      </c>
      <c r="AL4398" s="3">
        <v>37.036999999999999</v>
      </c>
      <c r="AM4398" s="3">
        <v>43.65</v>
      </c>
      <c r="AN4398" s="3">
        <v>41.209000000000003</v>
      </c>
      <c r="AO4398" s="3">
        <v>41.503999999999998</v>
      </c>
      <c r="AP4398" s="3">
        <v>35.216000000000001</v>
      </c>
      <c r="AQ4398" s="3">
        <v>34.715000000000003</v>
      </c>
      <c r="AR4398" s="3">
        <v>34.027000000000001</v>
      </c>
      <c r="AS4398" s="3">
        <v>34.323999999999998</v>
      </c>
      <c r="AT4398" s="3">
        <v>33.488999999999997</v>
      </c>
      <c r="AU4398" s="3">
        <v>33.167000000000002</v>
      </c>
      <c r="AV4398" s="3">
        <v>34.665999999999997</v>
      </c>
      <c r="AW4398" s="3">
        <v>34.274999999999999</v>
      </c>
      <c r="AX4398" s="3">
        <v>34.186999999999998</v>
      </c>
      <c r="AY4398" s="3">
        <v>34.106999999999999</v>
      </c>
      <c r="AZ4398" s="3">
        <v>33.979999999999997</v>
      </c>
      <c r="BA4398">
        <v>33.956000000000003</v>
      </c>
      <c r="BB4398">
        <v>2016</v>
      </c>
    </row>
    <row r="4399" spans="1:54" hidden="1" x14ac:dyDescent="0.2">
      <c r="A4399">
        <v>946</v>
      </c>
      <c r="B4399" t="s">
        <v>463</v>
      </c>
      <c r="C4399" t="s">
        <v>252</v>
      </c>
      <c r="D4399" t="s">
        <v>186</v>
      </c>
      <c r="E4399" t="s">
        <v>250</v>
      </c>
      <c r="F4399" t="s">
        <v>249</v>
      </c>
      <c r="G4399" t="s">
        <v>225</v>
      </c>
      <c r="H4399" t="s">
        <v>222</v>
      </c>
      <c r="I4399" t="s">
        <v>1363</v>
      </c>
      <c r="J4399" s="3" t="s">
        <v>215</v>
      </c>
      <c r="K4399" s="3" t="s">
        <v>215</v>
      </c>
      <c r="L4399" s="3" t="s">
        <v>215</v>
      </c>
      <c r="M4399" s="3" t="s">
        <v>215</v>
      </c>
      <c r="N4399" s="3" t="s">
        <v>215</v>
      </c>
      <c r="O4399" s="3" t="s">
        <v>215</v>
      </c>
      <c r="P4399" s="3" t="s">
        <v>215</v>
      </c>
      <c r="Q4399" s="3" t="s">
        <v>215</v>
      </c>
      <c r="R4399" s="3" t="s">
        <v>215</v>
      </c>
      <c r="S4399" s="3" t="s">
        <v>215</v>
      </c>
      <c r="T4399" s="3">
        <v>3.0000000000000001E-3</v>
      </c>
      <c r="U4399" s="3">
        <v>5.0000000000000001E-3</v>
      </c>
      <c r="V4399" s="3">
        <v>5.0000000000000001E-3</v>
      </c>
      <c r="W4399" s="3">
        <v>-0.17799999999999999</v>
      </c>
      <c r="X4399" s="3">
        <v>-0.24</v>
      </c>
      <c r="Y4399" s="3">
        <v>-0.312</v>
      </c>
      <c r="Z4399" s="3">
        <v>-0.41199999999999998</v>
      </c>
      <c r="AA4399" s="3">
        <v>-0.2</v>
      </c>
      <c r="AB4399" s="3">
        <v>-0.72899999999999998</v>
      </c>
      <c r="AC4399" s="3">
        <v>-1.0529999999999999</v>
      </c>
      <c r="AD4399" s="3">
        <v>-0.53200000000000003</v>
      </c>
      <c r="AE4399" s="3">
        <v>-0.51300000000000001</v>
      </c>
      <c r="AF4399" s="3">
        <v>-0.27300000000000002</v>
      </c>
      <c r="AG4399" s="3">
        <v>-0.21099999999999999</v>
      </c>
      <c r="AH4399" s="3">
        <v>-0.27900000000000003</v>
      </c>
      <c r="AI4399" s="3">
        <v>-0.106</v>
      </c>
      <c r="AJ4399" s="3">
        <v>-0.108</v>
      </c>
      <c r="AK4399" s="3">
        <v>-0.28999999999999998</v>
      </c>
      <c r="AL4399" s="3">
        <v>-1.0680000000000001</v>
      </c>
      <c r="AM4399" s="3">
        <v>-2.5129999999999999</v>
      </c>
      <c r="AN4399" s="3">
        <v>-1.9339999999999999</v>
      </c>
      <c r="AO4399" s="3">
        <v>-2.7970000000000002</v>
      </c>
      <c r="AP4399" s="3">
        <v>-1.0489999999999999</v>
      </c>
      <c r="AQ4399" s="3">
        <v>-0.91600000000000004</v>
      </c>
      <c r="AR4399" s="3">
        <v>-0.24299999999999999</v>
      </c>
      <c r="AS4399" s="3">
        <v>-7.8E-2</v>
      </c>
      <c r="AT4399" s="3">
        <v>0.10100000000000001</v>
      </c>
      <c r="AU4399" s="3">
        <v>0.25</v>
      </c>
      <c r="AV4399" s="3">
        <v>0.31</v>
      </c>
      <c r="AW4399" s="3">
        <v>0.39500000000000002</v>
      </c>
      <c r="AX4399" s="3">
        <v>0.442</v>
      </c>
      <c r="AY4399" s="3">
        <v>0.377</v>
      </c>
      <c r="AZ4399" s="3">
        <v>0.36899999999999999</v>
      </c>
      <c r="BA4399">
        <v>0.36599999999999999</v>
      </c>
      <c r="BB4399">
        <v>2016</v>
      </c>
    </row>
    <row r="4400" spans="1:54" hidden="1" x14ac:dyDescent="0.2">
      <c r="A4400">
        <v>946</v>
      </c>
      <c r="B4400" t="s">
        <v>463</v>
      </c>
      <c r="C4400" t="s">
        <v>251</v>
      </c>
      <c r="D4400" t="s">
        <v>186</v>
      </c>
      <c r="E4400" t="s">
        <v>250</v>
      </c>
      <c r="F4400" t="s">
        <v>249</v>
      </c>
      <c r="G4400" t="s">
        <v>217</v>
      </c>
      <c r="I4400" t="s">
        <v>248</v>
      </c>
      <c r="J4400" s="3" t="s">
        <v>215</v>
      </c>
      <c r="K4400" s="3" t="s">
        <v>215</v>
      </c>
      <c r="L4400" s="3" t="s">
        <v>215</v>
      </c>
      <c r="M4400" s="3" t="s">
        <v>215</v>
      </c>
      <c r="N4400" s="3" t="s">
        <v>215</v>
      </c>
      <c r="O4400" s="3" t="s">
        <v>215</v>
      </c>
      <c r="P4400" s="3" t="s">
        <v>215</v>
      </c>
      <c r="Q4400" s="3" t="s">
        <v>215</v>
      </c>
      <c r="R4400" s="3" t="s">
        <v>215</v>
      </c>
      <c r="S4400" s="3" t="s">
        <v>215</v>
      </c>
      <c r="T4400" s="3" t="s">
        <v>215</v>
      </c>
      <c r="U4400" s="3" t="s">
        <v>215</v>
      </c>
      <c r="V4400" s="3" t="s">
        <v>215</v>
      </c>
      <c r="W4400" s="3" t="s">
        <v>215</v>
      </c>
      <c r="X4400" s="3" t="s">
        <v>215</v>
      </c>
      <c r="Y4400" s="3">
        <v>-4.0119999999999996</v>
      </c>
      <c r="Z4400" s="3">
        <v>-4.2290000000000001</v>
      </c>
      <c r="AA4400" s="3">
        <v>-1.7050000000000001</v>
      </c>
      <c r="AB4400" s="3">
        <v>-5.5960000000000001</v>
      </c>
      <c r="AC4400" s="3">
        <v>-8.282</v>
      </c>
      <c r="AD4400" s="3">
        <v>-3.98</v>
      </c>
      <c r="AE4400" s="3">
        <v>-3.617</v>
      </c>
      <c r="AF4400" s="3">
        <v>-1.794</v>
      </c>
      <c r="AG4400" s="3">
        <v>-1.2649999999999999</v>
      </c>
      <c r="AH4400" s="3">
        <v>-1.532</v>
      </c>
      <c r="AI4400" s="3">
        <v>-0.504</v>
      </c>
      <c r="AJ4400" s="3">
        <v>-0.44700000000000001</v>
      </c>
      <c r="AK4400" s="3">
        <v>-0.998</v>
      </c>
      <c r="AL4400" s="3">
        <v>-3.266</v>
      </c>
      <c r="AM4400" s="3">
        <v>-9.3290000000000006</v>
      </c>
      <c r="AN4400" s="3">
        <v>-6.9009999999999998</v>
      </c>
      <c r="AO4400" s="3">
        <v>-8.9429999999999996</v>
      </c>
      <c r="AP4400" s="3">
        <v>-3.1469999999999998</v>
      </c>
      <c r="AQ4400" s="3">
        <v>-2.621</v>
      </c>
      <c r="AR4400" s="3">
        <v>-0.66500000000000004</v>
      </c>
      <c r="AS4400" s="3">
        <v>-0.20699999999999999</v>
      </c>
      <c r="AT4400" s="3">
        <v>0.26100000000000001</v>
      </c>
      <c r="AU4400" s="3">
        <v>0.59699999999999998</v>
      </c>
      <c r="AV4400" s="3">
        <v>0.70599999999999996</v>
      </c>
      <c r="AW4400" s="3">
        <v>0.85</v>
      </c>
      <c r="AX4400" s="3">
        <v>0.90300000000000002</v>
      </c>
      <c r="AY4400" s="3">
        <v>0.72899999999999998</v>
      </c>
      <c r="AZ4400" s="3">
        <v>0.67800000000000005</v>
      </c>
      <c r="BA4400">
        <v>0.64</v>
      </c>
      <c r="BB4400">
        <v>2016</v>
      </c>
    </row>
    <row r="4401" spans="1:54" hidden="1" x14ac:dyDescent="0.2">
      <c r="A4401">
        <v>946</v>
      </c>
      <c r="B4401" t="s">
        <v>463</v>
      </c>
      <c r="C4401" t="s">
        <v>247</v>
      </c>
      <c r="D4401" t="s">
        <v>186</v>
      </c>
      <c r="E4401" t="s">
        <v>245</v>
      </c>
      <c r="F4401" t="s">
        <v>244</v>
      </c>
      <c r="G4401" t="s">
        <v>225</v>
      </c>
      <c r="H4401" t="s">
        <v>222</v>
      </c>
      <c r="I4401" t="s">
        <v>1363</v>
      </c>
      <c r="J4401" s="3" t="s">
        <v>215</v>
      </c>
      <c r="K4401" s="3" t="s">
        <v>215</v>
      </c>
      <c r="L4401" s="3" t="s">
        <v>215</v>
      </c>
      <c r="M4401" s="3" t="s">
        <v>215</v>
      </c>
      <c r="N4401" s="3" t="s">
        <v>215</v>
      </c>
      <c r="O4401" s="3" t="s">
        <v>215</v>
      </c>
      <c r="P4401" s="3" t="s">
        <v>215</v>
      </c>
      <c r="Q4401" s="3" t="s">
        <v>215</v>
      </c>
      <c r="R4401" s="3" t="s">
        <v>215</v>
      </c>
      <c r="S4401" s="3" t="s">
        <v>215</v>
      </c>
      <c r="T4401" s="3" t="s">
        <v>215</v>
      </c>
      <c r="U4401" s="3" t="s">
        <v>215</v>
      </c>
      <c r="V4401" s="3" t="s">
        <v>215</v>
      </c>
      <c r="W4401" s="3" t="s">
        <v>215</v>
      </c>
      <c r="X4401" s="3" t="s">
        <v>215</v>
      </c>
      <c r="Y4401" s="3" t="s">
        <v>215</v>
      </c>
      <c r="Z4401" s="3" t="s">
        <v>215</v>
      </c>
      <c r="AA4401" s="3" t="s">
        <v>215</v>
      </c>
      <c r="AB4401" s="3" t="s">
        <v>215</v>
      </c>
      <c r="AC4401" s="3" t="s">
        <v>215</v>
      </c>
      <c r="AD4401" s="3">
        <v>-6.0999999999999999E-2</v>
      </c>
      <c r="AE4401" s="3">
        <v>-0.188</v>
      </c>
      <c r="AF4401" s="3">
        <v>-4.1000000000000002E-2</v>
      </c>
      <c r="AG4401" s="3">
        <v>-0.13100000000000001</v>
      </c>
      <c r="AH4401" s="3">
        <v>-0.28399999999999997</v>
      </c>
      <c r="AI4401" s="3">
        <v>-0.23599999999999999</v>
      </c>
      <c r="AJ4401" s="3">
        <v>-0.77</v>
      </c>
      <c r="AK4401" s="3">
        <v>-1.9179999999999999</v>
      </c>
      <c r="AL4401" s="3">
        <v>-2.81</v>
      </c>
      <c r="AM4401" s="3">
        <v>-1.952</v>
      </c>
      <c r="AN4401" s="3">
        <v>-1.349</v>
      </c>
      <c r="AO4401" s="3">
        <v>-1.3580000000000001</v>
      </c>
      <c r="AP4401" s="3">
        <v>-0.81</v>
      </c>
      <c r="AQ4401" s="3">
        <v>-0.56599999999999995</v>
      </c>
      <c r="AR4401" s="3">
        <v>-0.32900000000000001</v>
      </c>
      <c r="AS4401" s="3">
        <v>-0.108</v>
      </c>
      <c r="AT4401" s="3">
        <v>0.20899999999999999</v>
      </c>
      <c r="AU4401" s="3">
        <v>0.26600000000000001</v>
      </c>
      <c r="AV4401" s="3">
        <v>0.24399999999999999</v>
      </c>
      <c r="AW4401" s="3">
        <v>0.25600000000000001</v>
      </c>
      <c r="AX4401" s="3">
        <v>0.27200000000000002</v>
      </c>
      <c r="AY4401" s="3">
        <v>0.33400000000000002</v>
      </c>
      <c r="AZ4401" s="3">
        <v>0.35199999999999998</v>
      </c>
      <c r="BA4401">
        <v>0.36599999999999999</v>
      </c>
      <c r="BB4401">
        <v>2016</v>
      </c>
    </row>
    <row r="4402" spans="1:54" hidden="1" x14ac:dyDescent="0.2">
      <c r="A4402">
        <v>946</v>
      </c>
      <c r="B4402" t="s">
        <v>463</v>
      </c>
      <c r="C4402" t="s">
        <v>246</v>
      </c>
      <c r="D4402" t="s">
        <v>186</v>
      </c>
      <c r="E4402" t="s">
        <v>245</v>
      </c>
      <c r="F4402" t="s">
        <v>244</v>
      </c>
      <c r="G4402" t="s">
        <v>243</v>
      </c>
      <c r="I4402" t="s">
        <v>362</v>
      </c>
      <c r="J4402" s="3" t="s">
        <v>215</v>
      </c>
      <c r="K4402" s="3" t="s">
        <v>215</v>
      </c>
      <c r="L4402" s="3" t="s">
        <v>215</v>
      </c>
      <c r="M4402" s="3" t="s">
        <v>215</v>
      </c>
      <c r="N4402" s="3" t="s">
        <v>215</v>
      </c>
      <c r="O4402" s="3" t="s">
        <v>215</v>
      </c>
      <c r="P4402" s="3" t="s">
        <v>215</v>
      </c>
      <c r="Q4402" s="3" t="s">
        <v>215</v>
      </c>
      <c r="R4402" s="3" t="s">
        <v>215</v>
      </c>
      <c r="S4402" s="3" t="s">
        <v>215</v>
      </c>
      <c r="T4402" s="3" t="s">
        <v>215</v>
      </c>
      <c r="U4402" s="3" t="s">
        <v>215</v>
      </c>
      <c r="V4402" s="3" t="s">
        <v>215</v>
      </c>
      <c r="W4402" s="3" t="s">
        <v>215</v>
      </c>
      <c r="X4402" s="3" t="s">
        <v>215</v>
      </c>
      <c r="Y4402" s="3" t="s">
        <v>215</v>
      </c>
      <c r="Z4402" s="3" t="s">
        <v>215</v>
      </c>
      <c r="AA4402" s="3" t="s">
        <v>215</v>
      </c>
      <c r="AB4402" s="3" t="s">
        <v>215</v>
      </c>
      <c r="AC4402" s="3" t="s">
        <v>215</v>
      </c>
      <c r="AD4402" s="3" t="s">
        <v>215</v>
      </c>
      <c r="AE4402" s="3" t="s">
        <v>215</v>
      </c>
      <c r="AF4402" s="3" t="s">
        <v>215</v>
      </c>
      <c r="AG4402" s="3" t="s">
        <v>215</v>
      </c>
      <c r="AH4402" s="3" t="s">
        <v>215</v>
      </c>
      <c r="AI4402" s="3">
        <v>-1.153</v>
      </c>
      <c r="AJ4402" s="3">
        <v>-3.3839999999999999</v>
      </c>
      <c r="AK4402" s="3">
        <v>-7.4939999999999998</v>
      </c>
      <c r="AL4402" s="3">
        <v>-9.7110000000000003</v>
      </c>
      <c r="AM4402" s="3">
        <v>-6.7969999999999997</v>
      </c>
      <c r="AN4402" s="3">
        <v>-4.4809999999999999</v>
      </c>
      <c r="AO4402" s="3">
        <v>-4.1870000000000003</v>
      </c>
      <c r="AP4402" s="3">
        <v>-2.3740000000000001</v>
      </c>
      <c r="AQ4402" s="3">
        <v>-1.5980000000000001</v>
      </c>
      <c r="AR4402" s="3">
        <v>-0.89700000000000002</v>
      </c>
      <c r="AS4402" s="3">
        <v>-0.28599999999999998</v>
      </c>
      <c r="AT4402" s="3">
        <v>0.53700000000000003</v>
      </c>
      <c r="AU4402" s="3">
        <v>0.63800000000000001</v>
      </c>
      <c r="AV4402" s="3">
        <v>0.56000000000000005</v>
      </c>
      <c r="AW4402" s="3">
        <v>0.55600000000000005</v>
      </c>
      <c r="AX4402" s="3">
        <v>0.55800000000000005</v>
      </c>
      <c r="AY4402" s="3">
        <v>0.64900000000000002</v>
      </c>
      <c r="AZ4402" s="3">
        <v>0.64800000000000002</v>
      </c>
      <c r="BA4402">
        <v>0.64</v>
      </c>
      <c r="BB4402">
        <v>2016</v>
      </c>
    </row>
    <row r="4403" spans="1:54" hidden="1" x14ac:dyDescent="0.2">
      <c r="A4403">
        <v>946</v>
      </c>
      <c r="B4403" t="s">
        <v>463</v>
      </c>
      <c r="C4403" t="s">
        <v>242</v>
      </c>
      <c r="D4403" t="s">
        <v>186</v>
      </c>
      <c r="E4403" t="s">
        <v>240</v>
      </c>
      <c r="F4403" t="s">
        <v>239</v>
      </c>
      <c r="G4403" t="s">
        <v>225</v>
      </c>
      <c r="H4403" t="s">
        <v>222</v>
      </c>
      <c r="I4403" t="s">
        <v>1363</v>
      </c>
      <c r="J4403" s="3" t="s">
        <v>215</v>
      </c>
      <c r="K4403" s="3" t="s">
        <v>215</v>
      </c>
      <c r="L4403" s="3" t="s">
        <v>215</v>
      </c>
      <c r="M4403" s="3" t="s">
        <v>215</v>
      </c>
      <c r="N4403" s="3" t="s">
        <v>215</v>
      </c>
      <c r="O4403" s="3" t="s">
        <v>215</v>
      </c>
      <c r="P4403" s="3" t="s">
        <v>215</v>
      </c>
      <c r="Q4403" s="3" t="s">
        <v>215</v>
      </c>
      <c r="R4403" s="3" t="s">
        <v>215</v>
      </c>
      <c r="S4403" s="3" t="s">
        <v>215</v>
      </c>
      <c r="T4403" s="3" t="s">
        <v>215</v>
      </c>
      <c r="U4403" s="3" t="s">
        <v>215</v>
      </c>
      <c r="V4403" s="3" t="s">
        <v>215</v>
      </c>
      <c r="W4403" s="3" t="s">
        <v>215</v>
      </c>
      <c r="X4403" s="3" t="s">
        <v>215</v>
      </c>
      <c r="Y4403" s="3" t="s">
        <v>215</v>
      </c>
      <c r="Z4403" s="3" t="s">
        <v>215</v>
      </c>
      <c r="AA4403" s="3" t="s">
        <v>215</v>
      </c>
      <c r="AB4403" s="3" t="s">
        <v>215</v>
      </c>
      <c r="AC4403" s="3" t="s">
        <v>215</v>
      </c>
      <c r="AD4403" s="3">
        <v>-0.38400000000000001</v>
      </c>
      <c r="AE4403" s="3">
        <v>-0.36499999999999999</v>
      </c>
      <c r="AF4403" s="3">
        <v>-0.13400000000000001</v>
      </c>
      <c r="AG4403" s="3">
        <v>-5.8000000000000003E-2</v>
      </c>
      <c r="AH4403" s="3">
        <v>-0.14299999999999999</v>
      </c>
      <c r="AI4403" s="3">
        <v>2.8000000000000001E-2</v>
      </c>
      <c r="AJ4403" s="3">
        <v>2.8000000000000001E-2</v>
      </c>
      <c r="AK4403" s="3">
        <v>-0.15</v>
      </c>
      <c r="AL4403" s="3">
        <v>-0.90500000000000003</v>
      </c>
      <c r="AM4403" s="3">
        <v>-2.2000000000000002</v>
      </c>
      <c r="AN4403" s="3">
        <v>-1.4610000000000001</v>
      </c>
      <c r="AO4403" s="3">
        <v>-2.266</v>
      </c>
      <c r="AP4403" s="3">
        <v>-0.38500000000000001</v>
      </c>
      <c r="AQ4403" s="3">
        <v>-0.31</v>
      </c>
      <c r="AR4403" s="3">
        <v>0.36499999999999999</v>
      </c>
      <c r="AS4403" s="3">
        <v>0.48699999999999999</v>
      </c>
      <c r="AT4403" s="3">
        <v>0.623</v>
      </c>
      <c r="AU4403" s="3">
        <v>0.80500000000000005</v>
      </c>
      <c r="AV4403" s="3">
        <v>0.97399999999999998</v>
      </c>
      <c r="AW4403" s="3">
        <v>1.0900000000000001</v>
      </c>
      <c r="AX4403" s="3">
        <v>1.1859999999999999</v>
      </c>
      <c r="AY4403" s="3">
        <v>1.07</v>
      </c>
      <c r="AZ4403" s="3">
        <v>0.99199999999999999</v>
      </c>
      <c r="BA4403">
        <v>0.94199999999999995</v>
      </c>
      <c r="BB4403">
        <v>2016</v>
      </c>
    </row>
    <row r="4404" spans="1:54" hidden="1" x14ac:dyDescent="0.2">
      <c r="A4404">
        <v>946</v>
      </c>
      <c r="B4404" t="s">
        <v>463</v>
      </c>
      <c r="C4404" t="s">
        <v>241</v>
      </c>
      <c r="D4404" t="s">
        <v>186</v>
      </c>
      <c r="E4404" t="s">
        <v>240</v>
      </c>
      <c r="F4404" t="s">
        <v>239</v>
      </c>
      <c r="G4404" t="s">
        <v>217</v>
      </c>
      <c r="I4404" t="s">
        <v>238</v>
      </c>
      <c r="J4404" s="3" t="s">
        <v>215</v>
      </c>
      <c r="K4404" s="3" t="s">
        <v>215</v>
      </c>
      <c r="L4404" s="3" t="s">
        <v>215</v>
      </c>
      <c r="M4404" s="3" t="s">
        <v>215</v>
      </c>
      <c r="N4404" s="3" t="s">
        <v>215</v>
      </c>
      <c r="O4404" s="3" t="s">
        <v>215</v>
      </c>
      <c r="P4404" s="3" t="s">
        <v>215</v>
      </c>
      <c r="Q4404" s="3" t="s">
        <v>215</v>
      </c>
      <c r="R4404" s="3" t="s">
        <v>215</v>
      </c>
      <c r="S4404" s="3" t="s">
        <v>215</v>
      </c>
      <c r="T4404" s="3" t="s">
        <v>215</v>
      </c>
      <c r="U4404" s="3" t="s">
        <v>215</v>
      </c>
      <c r="V4404" s="3" t="s">
        <v>215</v>
      </c>
      <c r="W4404" s="3" t="s">
        <v>215</v>
      </c>
      <c r="X4404" s="3" t="s">
        <v>215</v>
      </c>
      <c r="Y4404" s="3" t="s">
        <v>215</v>
      </c>
      <c r="Z4404" s="3" t="s">
        <v>215</v>
      </c>
      <c r="AA4404" s="3" t="s">
        <v>215</v>
      </c>
      <c r="AB4404" s="3" t="s">
        <v>215</v>
      </c>
      <c r="AC4404" s="3" t="s">
        <v>215</v>
      </c>
      <c r="AD4404" s="3">
        <v>-2.875</v>
      </c>
      <c r="AE4404" s="3">
        <v>-2.569</v>
      </c>
      <c r="AF4404" s="3">
        <v>-0.88200000000000001</v>
      </c>
      <c r="AG4404" s="3">
        <v>-0.35</v>
      </c>
      <c r="AH4404" s="3">
        <v>-0.78200000000000003</v>
      </c>
      <c r="AI4404" s="3">
        <v>0.13400000000000001</v>
      </c>
      <c r="AJ4404" s="3">
        <v>0.11600000000000001</v>
      </c>
      <c r="AK4404" s="3">
        <v>-0.51500000000000001</v>
      </c>
      <c r="AL4404" s="3">
        <v>-2.7679999999999998</v>
      </c>
      <c r="AM4404" s="3">
        <v>-8.1679999999999993</v>
      </c>
      <c r="AN4404" s="3">
        <v>-5.2119999999999997</v>
      </c>
      <c r="AO4404" s="3">
        <v>-7.2450000000000001</v>
      </c>
      <c r="AP4404" s="3">
        <v>-1.153</v>
      </c>
      <c r="AQ4404" s="3">
        <v>-0.88600000000000001</v>
      </c>
      <c r="AR4404" s="3">
        <v>0.997</v>
      </c>
      <c r="AS4404" s="3">
        <v>1.3</v>
      </c>
      <c r="AT4404" s="3">
        <v>1.6120000000000001</v>
      </c>
      <c r="AU4404" s="3">
        <v>1.9219999999999999</v>
      </c>
      <c r="AV4404" s="3">
        <v>2.222</v>
      </c>
      <c r="AW4404" s="3">
        <v>2.347</v>
      </c>
      <c r="AX4404" s="3">
        <v>2.4209999999999998</v>
      </c>
      <c r="AY4404" s="3">
        <v>2.0720000000000001</v>
      </c>
      <c r="AZ4404" s="3">
        <v>1.8220000000000001</v>
      </c>
      <c r="BA4404">
        <v>1.6439999999999999</v>
      </c>
      <c r="BB4404">
        <v>2016</v>
      </c>
    </row>
    <row r="4405" spans="1:54" hidden="1" x14ac:dyDescent="0.2">
      <c r="A4405">
        <v>946</v>
      </c>
      <c r="B4405" t="s">
        <v>463</v>
      </c>
      <c r="C4405" t="s">
        <v>237</v>
      </c>
      <c r="D4405" t="s">
        <v>186</v>
      </c>
      <c r="E4405" t="s">
        <v>235</v>
      </c>
      <c r="F4405" t="s">
        <v>234</v>
      </c>
      <c r="G4405" t="s">
        <v>225</v>
      </c>
      <c r="H4405" t="s">
        <v>222</v>
      </c>
      <c r="I4405" t="s">
        <v>1363</v>
      </c>
      <c r="J4405" s="3" t="s">
        <v>215</v>
      </c>
      <c r="K4405" s="3" t="s">
        <v>215</v>
      </c>
      <c r="L4405" s="3" t="s">
        <v>215</v>
      </c>
      <c r="M4405" s="3" t="s">
        <v>215</v>
      </c>
      <c r="N4405" s="3" t="s">
        <v>215</v>
      </c>
      <c r="O4405" s="3" t="s">
        <v>215</v>
      </c>
      <c r="P4405" s="3" t="s">
        <v>215</v>
      </c>
      <c r="Q4405" s="3" t="s">
        <v>215</v>
      </c>
      <c r="R4405" s="3" t="s">
        <v>215</v>
      </c>
      <c r="S4405" s="3" t="s">
        <v>215</v>
      </c>
      <c r="T4405" s="3" t="s">
        <v>215</v>
      </c>
      <c r="U4405" s="3" t="s">
        <v>215</v>
      </c>
      <c r="V4405" s="3" t="s">
        <v>215</v>
      </c>
      <c r="W4405" s="3" t="s">
        <v>215</v>
      </c>
      <c r="X4405" s="3" t="s">
        <v>215</v>
      </c>
      <c r="Y4405" s="3" t="s">
        <v>215</v>
      </c>
      <c r="Z4405" s="3" t="s">
        <v>215</v>
      </c>
      <c r="AA4405" s="3" t="s">
        <v>215</v>
      </c>
      <c r="AB4405" s="3">
        <v>1.2949999999999999</v>
      </c>
      <c r="AC4405" s="3">
        <v>1.8180000000000001</v>
      </c>
      <c r="AD4405" s="3">
        <v>1.4339999999999999</v>
      </c>
      <c r="AE4405" s="3">
        <v>1.66</v>
      </c>
      <c r="AF4405" s="3">
        <v>1.76</v>
      </c>
      <c r="AG4405" s="3">
        <v>1.724</v>
      </c>
      <c r="AH4405" s="3">
        <v>1.913</v>
      </c>
      <c r="AI4405" s="3">
        <v>2.1190000000000002</v>
      </c>
      <c r="AJ4405" s="3">
        <v>1.897</v>
      </c>
      <c r="AK4405" s="3">
        <v>2.3969999999999998</v>
      </c>
      <c r="AL4405" s="3">
        <v>3.2869999999999999</v>
      </c>
      <c r="AM4405" s="3">
        <v>5.6109999999999998</v>
      </c>
      <c r="AN4405" s="3">
        <v>7.3769999999999998</v>
      </c>
      <c r="AO4405" s="3">
        <v>10.36</v>
      </c>
      <c r="AP4405" s="3">
        <v>11.15</v>
      </c>
      <c r="AQ4405" s="3">
        <v>11.955</v>
      </c>
      <c r="AR4405" s="3">
        <v>11.968</v>
      </c>
      <c r="AS4405" s="3">
        <v>13.092000000000001</v>
      </c>
      <c r="AT4405" s="3">
        <v>12.689</v>
      </c>
      <c r="AU4405" s="3">
        <v>12.439</v>
      </c>
      <c r="AV4405" s="3">
        <v>12.129</v>
      </c>
      <c r="AW4405" s="3">
        <v>11.734</v>
      </c>
      <c r="AX4405" s="3">
        <v>11.292</v>
      </c>
      <c r="AY4405" s="3">
        <v>10.914999999999999</v>
      </c>
      <c r="AZ4405" s="3">
        <v>10.545999999999999</v>
      </c>
      <c r="BA4405">
        <v>10.18</v>
      </c>
      <c r="BB4405">
        <v>2016</v>
      </c>
    </row>
    <row r="4406" spans="1:54" hidden="1" x14ac:dyDescent="0.2">
      <c r="A4406">
        <v>946</v>
      </c>
      <c r="B4406" t="s">
        <v>463</v>
      </c>
      <c r="C4406" t="s">
        <v>236</v>
      </c>
      <c r="D4406" t="s">
        <v>186</v>
      </c>
      <c r="E4406" t="s">
        <v>235</v>
      </c>
      <c r="F4406" t="s">
        <v>234</v>
      </c>
      <c r="G4406" t="s">
        <v>217</v>
      </c>
      <c r="I4406" t="s">
        <v>354</v>
      </c>
      <c r="J4406" s="3" t="s">
        <v>215</v>
      </c>
      <c r="K4406" s="3" t="s">
        <v>215</v>
      </c>
      <c r="L4406" s="3" t="s">
        <v>215</v>
      </c>
      <c r="M4406" s="3" t="s">
        <v>215</v>
      </c>
      <c r="N4406" s="3" t="s">
        <v>215</v>
      </c>
      <c r="O4406" s="3" t="s">
        <v>215</v>
      </c>
      <c r="P4406" s="3" t="s">
        <v>215</v>
      </c>
      <c r="Q4406" s="3" t="s">
        <v>215</v>
      </c>
      <c r="R4406" s="3" t="s">
        <v>215</v>
      </c>
      <c r="S4406" s="3" t="s">
        <v>215</v>
      </c>
      <c r="T4406" s="3" t="s">
        <v>215</v>
      </c>
      <c r="U4406" s="3" t="s">
        <v>215</v>
      </c>
      <c r="V4406" s="3" t="s">
        <v>215</v>
      </c>
      <c r="W4406" s="3" t="s">
        <v>215</v>
      </c>
      <c r="X4406" s="3" t="s">
        <v>215</v>
      </c>
      <c r="Y4406" s="3" t="s">
        <v>215</v>
      </c>
      <c r="Z4406" s="3" t="s">
        <v>215</v>
      </c>
      <c r="AA4406" s="3" t="s">
        <v>215</v>
      </c>
      <c r="AB4406" s="3">
        <v>9.9429999999999996</v>
      </c>
      <c r="AC4406" s="3">
        <v>14.3</v>
      </c>
      <c r="AD4406" s="3">
        <v>10.725</v>
      </c>
      <c r="AE4406" s="3">
        <v>11.696999999999999</v>
      </c>
      <c r="AF4406" s="3">
        <v>11.579000000000001</v>
      </c>
      <c r="AG4406" s="3">
        <v>10.346</v>
      </c>
      <c r="AH4406" s="3">
        <v>10.488</v>
      </c>
      <c r="AI4406" s="3">
        <v>10.09</v>
      </c>
      <c r="AJ4406" s="3">
        <v>7.8789999999999996</v>
      </c>
      <c r="AK4406" s="3">
        <v>8.2550000000000008</v>
      </c>
      <c r="AL4406" s="3">
        <v>10.054</v>
      </c>
      <c r="AM4406" s="3">
        <v>20.834</v>
      </c>
      <c r="AN4406" s="3">
        <v>26.321000000000002</v>
      </c>
      <c r="AO4406" s="3">
        <v>33.127000000000002</v>
      </c>
      <c r="AP4406" s="3">
        <v>33.435000000000002</v>
      </c>
      <c r="AQ4406" s="3">
        <v>34.198</v>
      </c>
      <c r="AR4406" s="3">
        <v>32.728000000000002</v>
      </c>
      <c r="AS4406" s="3">
        <v>34.979999999999997</v>
      </c>
      <c r="AT4406" s="3">
        <v>32.814</v>
      </c>
      <c r="AU4406" s="3">
        <v>29.716999999999999</v>
      </c>
      <c r="AV4406" s="3">
        <v>27.664999999999999</v>
      </c>
      <c r="AW4406" s="3">
        <v>25.274999999999999</v>
      </c>
      <c r="AX4406" s="3">
        <v>23.055</v>
      </c>
      <c r="AY4406" s="3">
        <v>21.131</v>
      </c>
      <c r="AZ4406" s="3">
        <v>19.378</v>
      </c>
      <c r="BA4406">
        <v>17.768999999999998</v>
      </c>
      <c r="BB4406">
        <v>2016</v>
      </c>
    </row>
    <row r="4407" spans="1:54" hidden="1" x14ac:dyDescent="0.2">
      <c r="A4407">
        <v>946</v>
      </c>
      <c r="B4407" t="s">
        <v>463</v>
      </c>
      <c r="C4407" t="s">
        <v>233</v>
      </c>
      <c r="D4407" t="s">
        <v>186</v>
      </c>
      <c r="E4407" t="s">
        <v>231</v>
      </c>
      <c r="F4407" t="s">
        <v>230</v>
      </c>
      <c r="G4407" t="s">
        <v>225</v>
      </c>
      <c r="H4407" t="s">
        <v>222</v>
      </c>
      <c r="I4407" t="s">
        <v>1363</v>
      </c>
      <c r="J4407" s="3" t="s">
        <v>215</v>
      </c>
      <c r="K4407" s="3" t="s">
        <v>215</v>
      </c>
      <c r="L4407" s="3" t="s">
        <v>215</v>
      </c>
      <c r="M4407" s="3" t="s">
        <v>215</v>
      </c>
      <c r="N4407" s="3" t="s">
        <v>215</v>
      </c>
      <c r="O4407" s="3" t="s">
        <v>215</v>
      </c>
      <c r="P4407" s="3" t="s">
        <v>215</v>
      </c>
      <c r="Q4407" s="3" t="s">
        <v>215</v>
      </c>
      <c r="R4407" s="3" t="s">
        <v>215</v>
      </c>
      <c r="S4407" s="3" t="s">
        <v>215</v>
      </c>
      <c r="T4407" s="3" t="s">
        <v>215</v>
      </c>
      <c r="U4407" s="3" t="s">
        <v>215</v>
      </c>
      <c r="V4407" s="3" t="s">
        <v>215</v>
      </c>
      <c r="W4407" s="3" t="s">
        <v>215</v>
      </c>
      <c r="X4407" s="3" t="s">
        <v>215</v>
      </c>
      <c r="Y4407" s="3" t="s">
        <v>215</v>
      </c>
      <c r="Z4407" s="3" t="s">
        <v>215</v>
      </c>
      <c r="AA4407" s="3" t="s">
        <v>215</v>
      </c>
      <c r="AB4407" s="3">
        <v>2.8359999999999999</v>
      </c>
      <c r="AC4407" s="3">
        <v>3.5739999999999998</v>
      </c>
      <c r="AD4407" s="3">
        <v>3.14</v>
      </c>
      <c r="AE4407" s="3">
        <v>3.25</v>
      </c>
      <c r="AF4407" s="3">
        <v>3.3650000000000002</v>
      </c>
      <c r="AG4407" s="3">
        <v>3.395</v>
      </c>
      <c r="AH4407" s="3">
        <v>3.4049999999999998</v>
      </c>
      <c r="AI4407" s="3">
        <v>3.702</v>
      </c>
      <c r="AJ4407" s="3">
        <v>4.1520000000000001</v>
      </c>
      <c r="AK4407" s="3">
        <v>4.6100000000000003</v>
      </c>
      <c r="AL4407" s="3">
        <v>4.7619999999999996</v>
      </c>
      <c r="AM4407" s="3">
        <v>7.8150000000000004</v>
      </c>
      <c r="AN4407" s="3">
        <v>10.15</v>
      </c>
      <c r="AO4407" s="3">
        <v>11.629</v>
      </c>
      <c r="AP4407" s="3">
        <v>13.263999999999999</v>
      </c>
      <c r="AQ4407" s="3">
        <v>13.55</v>
      </c>
      <c r="AR4407" s="3">
        <v>14.824999999999999</v>
      </c>
      <c r="AS4407" s="3">
        <v>15.94</v>
      </c>
      <c r="AT4407" s="3">
        <v>15.536</v>
      </c>
      <c r="AU4407" s="3">
        <v>15.286</v>
      </c>
      <c r="AV4407" s="3">
        <v>14.976000000000001</v>
      </c>
      <c r="AW4407" s="3">
        <v>14.582000000000001</v>
      </c>
      <c r="AX4407" s="3">
        <v>14.14</v>
      </c>
      <c r="AY4407" s="3">
        <v>13.763</v>
      </c>
      <c r="AZ4407" s="3">
        <v>13.394</v>
      </c>
      <c r="BA4407">
        <v>13.026999999999999</v>
      </c>
      <c r="BB4407">
        <v>2016</v>
      </c>
    </row>
    <row r="4408" spans="1:54" hidden="1" x14ac:dyDescent="0.2">
      <c r="A4408">
        <v>946</v>
      </c>
      <c r="B4408" t="s">
        <v>463</v>
      </c>
      <c r="C4408" t="s">
        <v>232</v>
      </c>
      <c r="D4408" t="s">
        <v>186</v>
      </c>
      <c r="E4408" t="s">
        <v>231</v>
      </c>
      <c r="F4408" t="s">
        <v>230</v>
      </c>
      <c r="G4408" t="s">
        <v>217</v>
      </c>
      <c r="I4408" t="s">
        <v>229</v>
      </c>
      <c r="J4408" s="3" t="s">
        <v>215</v>
      </c>
      <c r="K4408" s="3" t="s">
        <v>215</v>
      </c>
      <c r="L4408" s="3" t="s">
        <v>215</v>
      </c>
      <c r="M4408" s="3" t="s">
        <v>215</v>
      </c>
      <c r="N4408" s="3" t="s">
        <v>215</v>
      </c>
      <c r="O4408" s="3" t="s">
        <v>215</v>
      </c>
      <c r="P4408" s="3" t="s">
        <v>215</v>
      </c>
      <c r="Q4408" s="3" t="s">
        <v>215</v>
      </c>
      <c r="R4408" s="3" t="s">
        <v>215</v>
      </c>
      <c r="S4408" s="3" t="s">
        <v>215</v>
      </c>
      <c r="T4408" s="3" t="s">
        <v>215</v>
      </c>
      <c r="U4408" s="3" t="s">
        <v>215</v>
      </c>
      <c r="V4408" s="3" t="s">
        <v>215</v>
      </c>
      <c r="W4408" s="3" t="s">
        <v>215</v>
      </c>
      <c r="X4408" s="3" t="s">
        <v>215</v>
      </c>
      <c r="Y4408" s="3" t="s">
        <v>215</v>
      </c>
      <c r="Z4408" s="3" t="s">
        <v>215</v>
      </c>
      <c r="AA4408" s="3" t="s">
        <v>215</v>
      </c>
      <c r="AB4408" s="3">
        <v>21.777999999999999</v>
      </c>
      <c r="AC4408" s="3">
        <v>28.114000000000001</v>
      </c>
      <c r="AD4408" s="3">
        <v>23.488</v>
      </c>
      <c r="AE4408" s="3">
        <v>22.895</v>
      </c>
      <c r="AF4408" s="3">
        <v>22.138000000000002</v>
      </c>
      <c r="AG4408" s="3">
        <v>20.366</v>
      </c>
      <c r="AH4408" s="3">
        <v>18.667000000000002</v>
      </c>
      <c r="AI4408" s="3">
        <v>17.626000000000001</v>
      </c>
      <c r="AJ4408" s="3">
        <v>17.242999999999999</v>
      </c>
      <c r="AK4408" s="3">
        <v>15.872999999999999</v>
      </c>
      <c r="AL4408" s="3">
        <v>14.565</v>
      </c>
      <c r="AM4408" s="3">
        <v>29.013999999999999</v>
      </c>
      <c r="AN4408" s="3">
        <v>36.216000000000001</v>
      </c>
      <c r="AO4408" s="3">
        <v>37.183</v>
      </c>
      <c r="AP4408" s="3">
        <v>39.774000000000001</v>
      </c>
      <c r="AQ4408" s="3">
        <v>38.759</v>
      </c>
      <c r="AR4408" s="3">
        <v>40.540999999999997</v>
      </c>
      <c r="AS4408" s="3">
        <v>42.588999999999999</v>
      </c>
      <c r="AT4408" s="3">
        <v>40.177999999999997</v>
      </c>
      <c r="AU4408" s="3">
        <v>36.520000000000003</v>
      </c>
      <c r="AV4408" s="3">
        <v>34.161000000000001</v>
      </c>
      <c r="AW4408" s="3">
        <v>31.408999999999999</v>
      </c>
      <c r="AX4408" s="3">
        <v>28.869</v>
      </c>
      <c r="AY4408" s="3">
        <v>26.643999999999998</v>
      </c>
      <c r="AZ4408" s="3">
        <v>24.61</v>
      </c>
      <c r="BA4408">
        <v>22.74</v>
      </c>
      <c r="BB4408">
        <v>2016</v>
      </c>
    </row>
    <row r="4409" spans="1:54" hidden="1" x14ac:dyDescent="0.2">
      <c r="A4409">
        <v>946</v>
      </c>
      <c r="B4409" t="s">
        <v>463</v>
      </c>
      <c r="C4409" t="s">
        <v>228</v>
      </c>
      <c r="D4409" t="s">
        <v>186</v>
      </c>
      <c r="E4409" t="s">
        <v>227</v>
      </c>
      <c r="F4409" t="s">
        <v>226</v>
      </c>
      <c r="G4409" t="s">
        <v>225</v>
      </c>
      <c r="H4409" t="s">
        <v>222</v>
      </c>
      <c r="I4409" t="s">
        <v>1363</v>
      </c>
      <c r="J4409" s="3" t="s">
        <v>215</v>
      </c>
      <c r="K4409" s="3" t="s">
        <v>215</v>
      </c>
      <c r="L4409" s="3" t="s">
        <v>215</v>
      </c>
      <c r="M4409" s="3" t="s">
        <v>215</v>
      </c>
      <c r="N4409" s="3" t="s">
        <v>215</v>
      </c>
      <c r="O4409" s="3" t="s">
        <v>215</v>
      </c>
      <c r="P4409" s="3" t="s">
        <v>215</v>
      </c>
      <c r="Q4409" s="3" t="s">
        <v>215</v>
      </c>
      <c r="R4409" s="3" t="s">
        <v>215</v>
      </c>
      <c r="S4409" s="3" t="s">
        <v>215</v>
      </c>
      <c r="T4409" s="3" t="s">
        <v>215</v>
      </c>
      <c r="U4409" s="3" t="s">
        <v>215</v>
      </c>
      <c r="V4409" s="3" t="s">
        <v>215</v>
      </c>
      <c r="W4409" s="3" t="s">
        <v>215</v>
      </c>
      <c r="X4409" s="3" t="s">
        <v>215</v>
      </c>
      <c r="Y4409" s="3">
        <v>7.7880000000000003</v>
      </c>
      <c r="Z4409" s="3">
        <v>9.75</v>
      </c>
      <c r="AA4409" s="3">
        <v>11.72</v>
      </c>
      <c r="AB4409" s="3">
        <v>13.022</v>
      </c>
      <c r="AC4409" s="3">
        <v>12.712</v>
      </c>
      <c r="AD4409" s="3">
        <v>13.368</v>
      </c>
      <c r="AE4409" s="3">
        <v>14.195</v>
      </c>
      <c r="AF4409" s="3">
        <v>15.202</v>
      </c>
      <c r="AG4409" s="3">
        <v>16.667999999999999</v>
      </c>
      <c r="AH4409" s="3">
        <v>18.238</v>
      </c>
      <c r="AI4409" s="3">
        <v>21.001999999999999</v>
      </c>
      <c r="AJ4409" s="3">
        <v>24.079000000000001</v>
      </c>
      <c r="AK4409" s="3">
        <v>29.041</v>
      </c>
      <c r="AL4409" s="3">
        <v>32.695999999999998</v>
      </c>
      <c r="AM4409" s="3">
        <v>26.934999999999999</v>
      </c>
      <c r="AN4409" s="3">
        <v>28.027999999999999</v>
      </c>
      <c r="AO4409" s="3">
        <v>31.274999999999999</v>
      </c>
      <c r="AP4409" s="3">
        <v>33.348999999999997</v>
      </c>
      <c r="AQ4409" s="3">
        <v>34.96</v>
      </c>
      <c r="AR4409" s="3">
        <v>36.567999999999998</v>
      </c>
      <c r="AS4409" s="3">
        <v>37.427</v>
      </c>
      <c r="AT4409" s="3">
        <v>38.667999999999999</v>
      </c>
      <c r="AU4409" s="3">
        <v>41.856999999999999</v>
      </c>
      <c r="AV4409" s="3">
        <v>43.841000000000001</v>
      </c>
      <c r="AW4409" s="3">
        <v>46.426000000000002</v>
      </c>
      <c r="AX4409" s="3">
        <v>48.978999999999999</v>
      </c>
      <c r="AY4409" s="3">
        <v>51.655000000000001</v>
      </c>
      <c r="AZ4409" s="3">
        <v>54.424999999999997</v>
      </c>
      <c r="BA4409">
        <v>57.29</v>
      </c>
      <c r="BB4409">
        <v>2016</v>
      </c>
    </row>
    <row r="4410" spans="1:54" hidden="1" x14ac:dyDescent="0.2">
      <c r="A4410">
        <v>946</v>
      </c>
      <c r="B4410" t="s">
        <v>463</v>
      </c>
      <c r="C4410" t="s">
        <v>224</v>
      </c>
      <c r="D4410" t="s">
        <v>186</v>
      </c>
      <c r="E4410" t="s">
        <v>219</v>
      </c>
      <c r="F4410" t="s">
        <v>218</v>
      </c>
      <c r="G4410" t="s">
        <v>223</v>
      </c>
      <c r="H4410" t="s">
        <v>222</v>
      </c>
      <c r="I4410" t="s">
        <v>1364</v>
      </c>
      <c r="J4410" s="3" t="s">
        <v>215</v>
      </c>
      <c r="K4410" s="3" t="s">
        <v>215</v>
      </c>
      <c r="L4410" s="3" t="s">
        <v>215</v>
      </c>
      <c r="M4410" s="3" t="s">
        <v>215</v>
      </c>
      <c r="N4410" s="3" t="s">
        <v>215</v>
      </c>
      <c r="O4410" s="3" t="s">
        <v>215</v>
      </c>
      <c r="P4410" s="3" t="s">
        <v>215</v>
      </c>
      <c r="Q4410" s="3" t="s">
        <v>215</v>
      </c>
      <c r="R4410" s="3" t="s">
        <v>215</v>
      </c>
      <c r="S4410" s="3" t="s">
        <v>215</v>
      </c>
      <c r="T4410" s="3" t="s">
        <v>215</v>
      </c>
      <c r="U4410" s="3" t="s">
        <v>215</v>
      </c>
      <c r="V4410" s="3" t="s">
        <v>215</v>
      </c>
      <c r="W4410" s="3">
        <v>-8.5999999999999993E-2</v>
      </c>
      <c r="X4410" s="3">
        <v>-9.4E-2</v>
      </c>
      <c r="Y4410" s="3">
        <v>-0.61399999999999999</v>
      </c>
      <c r="Z4410" s="3">
        <v>-0.72299999999999998</v>
      </c>
      <c r="AA4410" s="3">
        <v>-0.98099999999999998</v>
      </c>
      <c r="AB4410" s="3">
        <v>-1.298</v>
      </c>
      <c r="AC4410" s="3">
        <v>-1.194</v>
      </c>
      <c r="AD4410" s="3">
        <v>-0.67500000000000004</v>
      </c>
      <c r="AE4410" s="3">
        <v>-0.57399999999999995</v>
      </c>
      <c r="AF4410" s="3">
        <v>-0.73399999999999999</v>
      </c>
      <c r="AG4410" s="3">
        <v>-1.278</v>
      </c>
      <c r="AH4410" s="3">
        <v>-1.724</v>
      </c>
      <c r="AI4410" s="3">
        <v>-1.9019999999999999</v>
      </c>
      <c r="AJ4410" s="3">
        <v>-3.2949999999999999</v>
      </c>
      <c r="AK4410" s="3">
        <v>-6.1619999999999999</v>
      </c>
      <c r="AL4410" s="3">
        <v>-6.5469999999999997</v>
      </c>
      <c r="AM4410" s="3">
        <v>0.53700000000000003</v>
      </c>
      <c r="AN4410" s="3">
        <v>-0.47399999999999998</v>
      </c>
      <c r="AO4410" s="3">
        <v>-1.9810000000000001</v>
      </c>
      <c r="AP4410" s="3">
        <v>-0.60499999999999998</v>
      </c>
      <c r="AQ4410" s="3">
        <v>0.38800000000000001</v>
      </c>
      <c r="AR4410" s="3">
        <v>1.538</v>
      </c>
      <c r="AS4410" s="3">
        <v>-1.165</v>
      </c>
      <c r="AT4410" s="3">
        <v>-0.47899999999999998</v>
      </c>
      <c r="AU4410" s="3">
        <v>0.46300000000000002</v>
      </c>
      <c r="AV4410" s="3">
        <v>-5.6000000000000001E-2</v>
      </c>
      <c r="AW4410" s="3">
        <v>-0.33900000000000002</v>
      </c>
      <c r="AX4410" s="3">
        <v>-0.76</v>
      </c>
      <c r="AY4410" s="3">
        <v>-1.1259999999999999</v>
      </c>
      <c r="AZ4410" s="3">
        <v>-1.522</v>
      </c>
      <c r="BA4410">
        <v>-2.0760000000000001</v>
      </c>
      <c r="BB4410">
        <v>2016</v>
      </c>
    </row>
    <row r="4411" spans="1:54" hidden="1" x14ac:dyDescent="0.2">
      <c r="A4411">
        <v>946</v>
      </c>
      <c r="B4411" t="s">
        <v>463</v>
      </c>
      <c r="C4411" t="s">
        <v>220</v>
      </c>
      <c r="D4411" t="s">
        <v>186</v>
      </c>
      <c r="E4411" t="s">
        <v>219</v>
      </c>
      <c r="F4411" t="s">
        <v>218</v>
      </c>
      <c r="G4411" t="s">
        <v>217</v>
      </c>
      <c r="I4411" t="s">
        <v>216</v>
      </c>
      <c r="J4411" s="3" t="s">
        <v>215</v>
      </c>
      <c r="K4411" s="3" t="s">
        <v>215</v>
      </c>
      <c r="L4411" s="3" t="s">
        <v>215</v>
      </c>
      <c r="M4411" s="3" t="s">
        <v>215</v>
      </c>
      <c r="N4411" s="3" t="s">
        <v>215</v>
      </c>
      <c r="O4411" s="3" t="s">
        <v>215</v>
      </c>
      <c r="P4411" s="3" t="s">
        <v>215</v>
      </c>
      <c r="Q4411" s="3" t="s">
        <v>215</v>
      </c>
      <c r="R4411" s="3" t="s">
        <v>215</v>
      </c>
      <c r="S4411" s="3" t="s">
        <v>215</v>
      </c>
      <c r="T4411" s="3" t="s">
        <v>215</v>
      </c>
      <c r="U4411" s="3" t="s">
        <v>215</v>
      </c>
      <c r="V4411" s="3" t="s">
        <v>215</v>
      </c>
      <c r="W4411" s="3" t="s">
        <v>215</v>
      </c>
      <c r="X4411" s="3" t="s">
        <v>215</v>
      </c>
      <c r="Y4411" s="3">
        <v>-9.173</v>
      </c>
      <c r="Z4411" s="3">
        <v>-8.6180000000000003</v>
      </c>
      <c r="AA4411" s="3">
        <v>-9.6980000000000004</v>
      </c>
      <c r="AB4411" s="3">
        <v>-11.548999999999999</v>
      </c>
      <c r="AC4411" s="3">
        <v>-10.882</v>
      </c>
      <c r="AD4411" s="3">
        <v>-5.8479999999999999</v>
      </c>
      <c r="AE4411" s="3">
        <v>-4.6820000000000004</v>
      </c>
      <c r="AF4411" s="3">
        <v>-5.141</v>
      </c>
      <c r="AG4411" s="3">
        <v>-6.7990000000000004</v>
      </c>
      <c r="AH4411" s="3">
        <v>-7.6139999999999999</v>
      </c>
      <c r="AI4411" s="3">
        <v>-7.2649999999999997</v>
      </c>
      <c r="AJ4411" s="3">
        <v>-10.896000000000001</v>
      </c>
      <c r="AK4411" s="3">
        <v>-15.488</v>
      </c>
      <c r="AL4411" s="3">
        <v>-13.605</v>
      </c>
      <c r="AM4411" s="3">
        <v>1.43</v>
      </c>
      <c r="AN4411" s="3">
        <v>-1.2749999999999999</v>
      </c>
      <c r="AO4411" s="3">
        <v>-4.5460000000000003</v>
      </c>
      <c r="AP4411" s="3">
        <v>-1.41</v>
      </c>
      <c r="AQ4411" s="3">
        <v>0.83599999999999997</v>
      </c>
      <c r="AR4411" s="3">
        <v>3.1629999999999998</v>
      </c>
      <c r="AS4411" s="3">
        <v>-2.8050000000000002</v>
      </c>
      <c r="AT4411" s="3">
        <v>-1.1200000000000001</v>
      </c>
      <c r="AU4411" s="3">
        <v>0.98</v>
      </c>
      <c r="AV4411" s="3">
        <v>-0.10299999999999999</v>
      </c>
      <c r="AW4411" s="3">
        <v>-0.58199999999999996</v>
      </c>
      <c r="AX4411" s="3">
        <v>-1.224</v>
      </c>
      <c r="AY4411" s="3">
        <v>-1.7070000000000001</v>
      </c>
      <c r="AZ4411" s="3">
        <v>-2.1739999999999999</v>
      </c>
      <c r="BA4411">
        <v>-2.8050000000000002</v>
      </c>
      <c r="BB4411">
        <v>2016</v>
      </c>
    </row>
    <row r="4412" spans="1:54" x14ac:dyDescent="0.2">
      <c r="A4412">
        <v>137</v>
      </c>
      <c r="B4412" t="s">
        <v>462</v>
      </c>
      <c r="C4412" t="s">
        <v>352</v>
      </c>
      <c r="D4412" t="s">
        <v>142</v>
      </c>
      <c r="E4412" t="s">
        <v>349</v>
      </c>
      <c r="F4412" t="s">
        <v>351</v>
      </c>
      <c r="G4412" t="s">
        <v>225</v>
      </c>
      <c r="H4412" t="s">
        <v>222</v>
      </c>
      <c r="I4412" t="s">
        <v>1365</v>
      </c>
      <c r="J4412" s="3">
        <v>11.446999999999999</v>
      </c>
      <c r="K4412" s="3">
        <v>11.538</v>
      </c>
      <c r="L4412" s="3">
        <v>11.657999999999999</v>
      </c>
      <c r="M4412" s="3">
        <v>11.878</v>
      </c>
      <c r="N4412" s="3">
        <v>12.44</v>
      </c>
      <c r="O4412" s="3">
        <v>13.135999999999999</v>
      </c>
      <c r="P4412" s="3">
        <v>14.448</v>
      </c>
      <c r="Q4412" s="3">
        <v>15.018000000000001</v>
      </c>
      <c r="R4412" s="3">
        <v>16.29</v>
      </c>
      <c r="S4412" s="3">
        <v>17.885999999999999</v>
      </c>
      <c r="T4412" s="3">
        <v>18.837</v>
      </c>
      <c r="U4412" s="3">
        <v>20.465</v>
      </c>
      <c r="V4412" s="3">
        <v>20.838000000000001</v>
      </c>
      <c r="W4412" s="3">
        <v>21.713000000000001</v>
      </c>
      <c r="X4412" s="3">
        <v>22.542999999999999</v>
      </c>
      <c r="Y4412" s="3">
        <v>22.866</v>
      </c>
      <c r="Z4412" s="3">
        <v>23.212</v>
      </c>
      <c r="AA4412" s="3">
        <v>24.59</v>
      </c>
      <c r="AB4412" s="3">
        <v>26.187000000000001</v>
      </c>
      <c r="AC4412" s="3">
        <v>28.391999999999999</v>
      </c>
      <c r="AD4412" s="3">
        <v>30.789000000000001</v>
      </c>
      <c r="AE4412" s="3">
        <v>31.568000000000001</v>
      </c>
      <c r="AF4412" s="3">
        <v>32.774000000000001</v>
      </c>
      <c r="AG4412" s="3">
        <v>33.308</v>
      </c>
      <c r="AH4412" s="3">
        <v>34.511000000000003</v>
      </c>
      <c r="AI4412" s="3">
        <v>35.606000000000002</v>
      </c>
      <c r="AJ4412" s="3">
        <v>37.450000000000003</v>
      </c>
      <c r="AK4412" s="3">
        <v>40.579000000000001</v>
      </c>
      <c r="AL4412" s="3">
        <v>40.058999999999997</v>
      </c>
      <c r="AM4412" s="3">
        <v>38.313000000000002</v>
      </c>
      <c r="AN4412" s="3">
        <v>40.177999999999997</v>
      </c>
      <c r="AO4412" s="3">
        <v>41.198</v>
      </c>
      <c r="AP4412" s="3">
        <v>41.052999999999997</v>
      </c>
      <c r="AQ4412" s="3">
        <v>42.552999999999997</v>
      </c>
      <c r="AR4412" s="3">
        <v>45.01</v>
      </c>
      <c r="AS4412" s="3">
        <v>46.298000000000002</v>
      </c>
      <c r="AT4412" s="3">
        <v>47.725000000000001</v>
      </c>
      <c r="AU4412" s="3">
        <v>49.414999999999999</v>
      </c>
      <c r="AV4412" s="3">
        <v>51.54</v>
      </c>
      <c r="AW4412" s="3">
        <v>53.47</v>
      </c>
      <c r="AX4412" s="3">
        <v>55.222999999999999</v>
      </c>
      <c r="AY4412" s="3">
        <v>56.987000000000002</v>
      </c>
      <c r="AZ4412" s="3">
        <v>58.728999999999999</v>
      </c>
      <c r="BA4412">
        <v>60.491999999999997</v>
      </c>
      <c r="BB4412">
        <v>2016</v>
      </c>
    </row>
    <row r="4413" spans="1:54" hidden="1" x14ac:dyDescent="0.2">
      <c r="A4413">
        <v>137</v>
      </c>
      <c r="B4413" t="s">
        <v>462</v>
      </c>
      <c r="C4413" t="s">
        <v>350</v>
      </c>
      <c r="D4413" t="s">
        <v>142</v>
      </c>
      <c r="E4413" t="s">
        <v>349</v>
      </c>
      <c r="F4413" t="s">
        <v>348</v>
      </c>
      <c r="G4413" t="s">
        <v>275</v>
      </c>
      <c r="I4413" t="s">
        <v>347</v>
      </c>
      <c r="J4413" s="3">
        <v>3.17</v>
      </c>
      <c r="K4413" s="3">
        <v>0.79800000000000004</v>
      </c>
      <c r="L4413" s="3">
        <v>1.0389999999999999</v>
      </c>
      <c r="M4413" s="3">
        <v>1.887</v>
      </c>
      <c r="N4413" s="3">
        <v>4.7300000000000004</v>
      </c>
      <c r="O4413" s="3">
        <v>5.5960000000000001</v>
      </c>
      <c r="P4413" s="3">
        <v>9.9830000000000005</v>
      </c>
      <c r="Q4413" s="3">
        <v>3.9510000000000001</v>
      </c>
      <c r="R4413" s="3">
        <v>8.4640000000000004</v>
      </c>
      <c r="S4413" s="3">
        <v>9.798</v>
      </c>
      <c r="T4413" s="3">
        <v>5.32</v>
      </c>
      <c r="U4413" s="3">
        <v>8.6449999999999996</v>
      </c>
      <c r="V4413" s="3">
        <v>1.819</v>
      </c>
      <c r="W4413" s="3">
        <v>4.2009999999999996</v>
      </c>
      <c r="X4413" s="3">
        <v>3.8210000000000002</v>
      </c>
      <c r="Y4413" s="3">
        <v>1.4319999999999999</v>
      </c>
      <c r="Z4413" s="3">
        <v>1.5149999999999999</v>
      </c>
      <c r="AA4413" s="3">
        <v>5.9370000000000003</v>
      </c>
      <c r="AB4413" s="3">
        <v>6.492</v>
      </c>
      <c r="AC4413" s="3">
        <v>8.4209999999999994</v>
      </c>
      <c r="AD4413" s="3">
        <v>8.4420000000000002</v>
      </c>
      <c r="AE4413" s="3">
        <v>2.532</v>
      </c>
      <c r="AF4413" s="3">
        <v>3.82</v>
      </c>
      <c r="AG4413" s="3">
        <v>1.629</v>
      </c>
      <c r="AH4413" s="3">
        <v>3.6120000000000001</v>
      </c>
      <c r="AI4413" s="3">
        <v>3.1720000000000002</v>
      </c>
      <c r="AJ4413" s="3">
        <v>5.1790000000000003</v>
      </c>
      <c r="AK4413" s="3">
        <v>8.3550000000000004</v>
      </c>
      <c r="AL4413" s="3">
        <v>-1.28</v>
      </c>
      <c r="AM4413" s="3">
        <v>-4.359</v>
      </c>
      <c r="AN4413" s="3">
        <v>4.8659999999999997</v>
      </c>
      <c r="AO4413" s="3">
        <v>2.54</v>
      </c>
      <c r="AP4413" s="3">
        <v>-0.35199999999999998</v>
      </c>
      <c r="AQ4413" s="3">
        <v>3.6539999999999999</v>
      </c>
      <c r="AR4413" s="3">
        <v>5.7720000000000002</v>
      </c>
      <c r="AS4413" s="3">
        <v>2.8620000000000001</v>
      </c>
      <c r="AT4413" s="3">
        <v>3.0819999999999999</v>
      </c>
      <c r="AU4413" s="3">
        <v>3.5409999999999999</v>
      </c>
      <c r="AV4413" s="3">
        <v>4.3010000000000002</v>
      </c>
      <c r="AW4413" s="3">
        <v>3.7450000000000001</v>
      </c>
      <c r="AX4413" s="3">
        <v>3.2789999999999999</v>
      </c>
      <c r="AY4413" s="3">
        <v>3.194</v>
      </c>
      <c r="AZ4413" s="3">
        <v>3.0550000000000002</v>
      </c>
      <c r="BA4413">
        <v>3.0030000000000001</v>
      </c>
      <c r="BB4413">
        <v>2016</v>
      </c>
    </row>
    <row r="4414" spans="1:54" hidden="1" x14ac:dyDescent="0.2">
      <c r="A4414">
        <v>137</v>
      </c>
      <c r="B4414" t="s">
        <v>462</v>
      </c>
      <c r="C4414" t="s">
        <v>346</v>
      </c>
      <c r="D4414" t="s">
        <v>142</v>
      </c>
      <c r="E4414" t="s">
        <v>342</v>
      </c>
      <c r="F4414" t="s">
        <v>345</v>
      </c>
      <c r="G4414" t="s">
        <v>225</v>
      </c>
      <c r="H4414" t="s">
        <v>222</v>
      </c>
      <c r="I4414" t="s">
        <v>1365</v>
      </c>
      <c r="J4414" s="3">
        <v>4.6760000000000002</v>
      </c>
      <c r="K4414" s="3">
        <v>5.1059999999999999</v>
      </c>
      <c r="L4414" s="3">
        <v>5.157</v>
      </c>
      <c r="M4414" s="3">
        <v>5.6740000000000004</v>
      </c>
      <c r="N4414" s="3">
        <v>6.29</v>
      </c>
      <c r="O4414" s="3">
        <v>6.6669999999999998</v>
      </c>
      <c r="P4414" s="3">
        <v>7.3259999999999996</v>
      </c>
      <c r="Q4414" s="3">
        <v>7.62</v>
      </c>
      <c r="R4414" s="3">
        <v>8.4949999999999992</v>
      </c>
      <c r="S4414" s="3">
        <v>9.702</v>
      </c>
      <c r="T4414" s="3">
        <v>10.475</v>
      </c>
      <c r="U4414" s="3">
        <v>11.587999999999999</v>
      </c>
      <c r="V4414" s="3">
        <v>12.239000000000001</v>
      </c>
      <c r="W4414" s="3">
        <v>13.515000000000001</v>
      </c>
      <c r="X4414" s="3">
        <v>14.528</v>
      </c>
      <c r="Y4414" s="3">
        <v>15.08</v>
      </c>
      <c r="Z4414" s="3">
        <v>15.765000000000001</v>
      </c>
      <c r="AA4414" s="3">
        <v>16.388000000000002</v>
      </c>
      <c r="AB4414" s="3">
        <v>17.38</v>
      </c>
      <c r="AC4414" s="3">
        <v>19.847999999999999</v>
      </c>
      <c r="AD4414" s="3">
        <v>23.079000000000001</v>
      </c>
      <c r="AE4414" s="3">
        <v>23.771999999999998</v>
      </c>
      <c r="AF4414" s="3">
        <v>25.094999999999999</v>
      </c>
      <c r="AG4414" s="3">
        <v>26.187999999999999</v>
      </c>
      <c r="AH4414" s="3">
        <v>27.936</v>
      </c>
      <c r="AI4414" s="3">
        <v>30.030999999999999</v>
      </c>
      <c r="AJ4414" s="3">
        <v>33.808</v>
      </c>
      <c r="AK4414" s="3">
        <v>37.179000000000002</v>
      </c>
      <c r="AL4414" s="3">
        <v>38.128999999999998</v>
      </c>
      <c r="AM4414" s="3">
        <v>36.976999999999997</v>
      </c>
      <c r="AN4414" s="3">
        <v>40.177999999999997</v>
      </c>
      <c r="AO4414" s="3">
        <v>43.164999999999999</v>
      </c>
      <c r="AP4414" s="3">
        <v>44.112000000000002</v>
      </c>
      <c r="AQ4414" s="3">
        <v>46.499000000000002</v>
      </c>
      <c r="AR4414" s="3">
        <v>49.993000000000002</v>
      </c>
      <c r="AS4414" s="3">
        <v>52.101999999999997</v>
      </c>
      <c r="AT4414" s="3">
        <v>53.005000000000003</v>
      </c>
      <c r="AU4414" s="3">
        <v>55.256999999999998</v>
      </c>
      <c r="AV4414" s="3">
        <v>58.448</v>
      </c>
      <c r="AW4414" s="3">
        <v>61.753</v>
      </c>
      <c r="AX4414" s="3">
        <v>65.054000000000002</v>
      </c>
      <c r="AY4414" s="3">
        <v>68.468999999999994</v>
      </c>
      <c r="AZ4414" s="3">
        <v>71.965000000000003</v>
      </c>
      <c r="BA4414">
        <v>75.603999999999999</v>
      </c>
      <c r="BB4414">
        <v>2016</v>
      </c>
    </row>
    <row r="4415" spans="1:54" hidden="1" x14ac:dyDescent="0.2">
      <c r="A4415">
        <v>137</v>
      </c>
      <c r="B4415" t="s">
        <v>462</v>
      </c>
      <c r="C4415" t="s">
        <v>344</v>
      </c>
      <c r="D4415" t="s">
        <v>142</v>
      </c>
      <c r="E4415" t="s">
        <v>342</v>
      </c>
      <c r="F4415" t="s">
        <v>343</v>
      </c>
      <c r="G4415" t="s">
        <v>223</v>
      </c>
      <c r="H4415" t="s">
        <v>222</v>
      </c>
      <c r="I4415" t="s">
        <v>310</v>
      </c>
      <c r="J4415" s="3">
        <v>6.46</v>
      </c>
      <c r="K4415" s="3">
        <v>5.5709999999999997</v>
      </c>
      <c r="L4415" s="3">
        <v>4.5750000000000002</v>
      </c>
      <c r="M4415" s="3">
        <v>4.4909999999999997</v>
      </c>
      <c r="N4415" s="3">
        <v>4.4029999999999996</v>
      </c>
      <c r="O4415" s="3">
        <v>4.5620000000000003</v>
      </c>
      <c r="P4415" s="3">
        <v>6.6379999999999999</v>
      </c>
      <c r="Q4415" s="3">
        <v>8.2439999999999998</v>
      </c>
      <c r="R4415" s="3">
        <v>9.3390000000000004</v>
      </c>
      <c r="S4415" s="3">
        <v>9.9440000000000008</v>
      </c>
      <c r="T4415" s="3">
        <v>12.68</v>
      </c>
      <c r="U4415" s="3">
        <v>13.738</v>
      </c>
      <c r="V4415" s="3">
        <v>15.39</v>
      </c>
      <c r="W4415" s="3">
        <v>15.778</v>
      </c>
      <c r="X4415" s="3">
        <v>17.558</v>
      </c>
      <c r="Y4415" s="3">
        <v>20.655000000000001</v>
      </c>
      <c r="Z4415" s="3">
        <v>20.547000000000001</v>
      </c>
      <c r="AA4415" s="3">
        <v>18.503</v>
      </c>
      <c r="AB4415" s="3">
        <v>19.341000000000001</v>
      </c>
      <c r="AC4415" s="3">
        <v>21.172999999999998</v>
      </c>
      <c r="AD4415" s="3">
        <v>21.321999999999999</v>
      </c>
      <c r="AE4415" s="3">
        <v>21.286999999999999</v>
      </c>
      <c r="AF4415" s="3">
        <v>23.689</v>
      </c>
      <c r="AG4415" s="3">
        <v>29.608000000000001</v>
      </c>
      <c r="AH4415" s="3">
        <v>34.722000000000001</v>
      </c>
      <c r="AI4415" s="3">
        <v>37.408000000000001</v>
      </c>
      <c r="AJ4415" s="3">
        <v>42.45</v>
      </c>
      <c r="AK4415" s="3">
        <v>50.959000000000003</v>
      </c>
      <c r="AL4415" s="3">
        <v>56.113999999999997</v>
      </c>
      <c r="AM4415" s="3">
        <v>51.500999999999998</v>
      </c>
      <c r="AN4415" s="3">
        <v>53.311999999999998</v>
      </c>
      <c r="AO4415" s="3">
        <v>60.06</v>
      </c>
      <c r="AP4415" s="3">
        <v>56.709000000000003</v>
      </c>
      <c r="AQ4415" s="3">
        <v>61.758000000000003</v>
      </c>
      <c r="AR4415" s="3">
        <v>66.433000000000007</v>
      </c>
      <c r="AS4415" s="3">
        <v>57.814</v>
      </c>
      <c r="AT4415" s="3">
        <v>58.655000000000001</v>
      </c>
      <c r="AU4415" s="3">
        <v>62.393000000000001</v>
      </c>
      <c r="AV4415" s="3">
        <v>72.460999999999999</v>
      </c>
      <c r="AW4415" s="3">
        <v>77.436000000000007</v>
      </c>
      <c r="AX4415" s="3">
        <v>82.509</v>
      </c>
      <c r="AY4415" s="3">
        <v>87.451999999999998</v>
      </c>
      <c r="AZ4415" s="3">
        <v>92.555999999999997</v>
      </c>
      <c r="BA4415">
        <v>97.646000000000001</v>
      </c>
      <c r="BB4415">
        <v>2016</v>
      </c>
    </row>
    <row r="4416" spans="1:54" hidden="1" x14ac:dyDescent="0.2">
      <c r="A4416">
        <v>137</v>
      </c>
      <c r="B4416" t="s">
        <v>462</v>
      </c>
      <c r="C4416" t="s">
        <v>213</v>
      </c>
      <c r="D4416" t="s">
        <v>142</v>
      </c>
      <c r="E4416" t="s">
        <v>342</v>
      </c>
      <c r="F4416" s="3" t="s">
        <v>341</v>
      </c>
      <c r="G4416" t="s">
        <v>323</v>
      </c>
      <c r="H4416" t="s">
        <v>222</v>
      </c>
      <c r="I4416" t="s">
        <v>310</v>
      </c>
      <c r="J4416">
        <v>5.6859999999999999</v>
      </c>
      <c r="K4416">
        <v>6.266</v>
      </c>
      <c r="L4416">
        <v>6.7240000000000002</v>
      </c>
      <c r="M4416">
        <v>7.1210000000000004</v>
      </c>
      <c r="N4416">
        <v>7.7229999999999999</v>
      </c>
      <c r="O4416">
        <v>8.4160000000000004</v>
      </c>
      <c r="P4416">
        <v>9.4429999999999996</v>
      </c>
      <c r="Q4416">
        <v>10.066000000000001</v>
      </c>
      <c r="R4416">
        <v>11.3</v>
      </c>
      <c r="S4416">
        <v>12.89</v>
      </c>
      <c r="T4416">
        <v>14.077999999999999</v>
      </c>
      <c r="U4416">
        <v>15.804</v>
      </c>
      <c r="V4416">
        <v>16.459</v>
      </c>
      <c r="W4416">
        <v>17.558</v>
      </c>
      <c r="X4416">
        <v>18.617000000000001</v>
      </c>
      <c r="Y4416">
        <v>19.277000000000001</v>
      </c>
      <c r="Z4416">
        <v>19.927</v>
      </c>
      <c r="AA4416">
        <v>21.471</v>
      </c>
      <c r="AB4416">
        <v>23.113</v>
      </c>
      <c r="AC4416">
        <v>25.443000000000001</v>
      </c>
      <c r="AD4416">
        <v>28.218</v>
      </c>
      <c r="AE4416">
        <v>29.591999999999999</v>
      </c>
      <c r="AF4416">
        <v>31.193999999999999</v>
      </c>
      <c r="AG4416">
        <v>32.335000000000001</v>
      </c>
      <c r="AH4416">
        <v>34.423999999999999</v>
      </c>
      <c r="AI4416">
        <v>36.658999999999999</v>
      </c>
      <c r="AJ4416">
        <v>39.741999999999997</v>
      </c>
      <c r="AK4416">
        <v>44.207999999999998</v>
      </c>
      <c r="AL4416">
        <v>44.497999999999998</v>
      </c>
      <c r="AM4416">
        <v>42.881999999999998</v>
      </c>
      <c r="AN4416">
        <v>45.518000000000001</v>
      </c>
      <c r="AO4416">
        <v>47.637999999999998</v>
      </c>
      <c r="AP4416">
        <v>48.344000000000001</v>
      </c>
      <c r="AQ4416">
        <v>50.92</v>
      </c>
      <c r="AR4416">
        <v>54.826000000000001</v>
      </c>
      <c r="AS4416">
        <v>57.006999999999998</v>
      </c>
      <c r="AT4416">
        <v>59.514000000000003</v>
      </c>
      <c r="AU4416">
        <v>62.73</v>
      </c>
      <c r="AV4416">
        <v>66.914000000000001</v>
      </c>
      <c r="AW4416">
        <v>70.926000000000002</v>
      </c>
      <c r="AX4416">
        <v>74.691000000000003</v>
      </c>
      <c r="AY4416">
        <v>78.545000000000002</v>
      </c>
      <c r="AZ4416">
        <v>82.334999999999994</v>
      </c>
      <c r="BA4416">
        <v>86.283000000000001</v>
      </c>
      <c r="BB4416">
        <v>2016</v>
      </c>
    </row>
    <row r="4417" spans="1:54" hidden="1" x14ac:dyDescent="0.2">
      <c r="A4417">
        <v>137</v>
      </c>
      <c r="B4417" t="s">
        <v>462</v>
      </c>
      <c r="C4417" t="s">
        <v>340</v>
      </c>
      <c r="D4417" t="s">
        <v>142</v>
      </c>
      <c r="E4417" t="s">
        <v>339</v>
      </c>
      <c r="F4417" t="s">
        <v>338</v>
      </c>
      <c r="G4417" t="s">
        <v>295</v>
      </c>
      <c r="I4417" t="s">
        <v>337</v>
      </c>
      <c r="J4417" s="3">
        <v>40.85</v>
      </c>
      <c r="K4417" s="3">
        <v>44.253999999999998</v>
      </c>
      <c r="L4417" s="3">
        <v>44.237000000000002</v>
      </c>
      <c r="M4417" s="3">
        <v>47.764000000000003</v>
      </c>
      <c r="N4417" s="3">
        <v>50.564</v>
      </c>
      <c r="O4417" s="3">
        <v>50.750999999999998</v>
      </c>
      <c r="P4417" s="3">
        <v>50.709000000000003</v>
      </c>
      <c r="Q4417" s="3">
        <v>50.74</v>
      </c>
      <c r="R4417" s="3">
        <v>52.149000000000001</v>
      </c>
      <c r="S4417" s="3">
        <v>54.246000000000002</v>
      </c>
      <c r="T4417" s="3">
        <v>55.609000000000002</v>
      </c>
      <c r="U4417" s="3">
        <v>56.622999999999998</v>
      </c>
      <c r="V4417" s="3">
        <v>58.734999999999999</v>
      </c>
      <c r="W4417" s="3">
        <v>62.243000000000002</v>
      </c>
      <c r="X4417" s="3">
        <v>64.447000000000003</v>
      </c>
      <c r="Y4417" s="3">
        <v>65.95</v>
      </c>
      <c r="Z4417" s="3">
        <v>67.917000000000002</v>
      </c>
      <c r="AA4417" s="3">
        <v>66.644000000000005</v>
      </c>
      <c r="AB4417" s="3">
        <v>66.37</v>
      </c>
      <c r="AC4417" s="3">
        <v>69.906000000000006</v>
      </c>
      <c r="AD4417" s="3">
        <v>74.960999999999999</v>
      </c>
      <c r="AE4417" s="3">
        <v>75.302999999999997</v>
      </c>
      <c r="AF4417" s="3">
        <v>76.569000000000003</v>
      </c>
      <c r="AG4417" s="3">
        <v>78.623999999999995</v>
      </c>
      <c r="AH4417" s="3">
        <v>80.947000000000003</v>
      </c>
      <c r="AI4417" s="3">
        <v>84.343000000000004</v>
      </c>
      <c r="AJ4417" s="3">
        <v>90.275999999999996</v>
      </c>
      <c r="AK4417" s="3">
        <v>91.622</v>
      </c>
      <c r="AL4417" s="3">
        <v>95.18</v>
      </c>
      <c r="AM4417" s="3">
        <v>96.510999999999996</v>
      </c>
      <c r="AN4417" s="3">
        <v>100</v>
      </c>
      <c r="AO4417" s="3">
        <v>104.773</v>
      </c>
      <c r="AP4417" s="3">
        <v>107.45099999999999</v>
      </c>
      <c r="AQ4417" s="3">
        <v>109.273</v>
      </c>
      <c r="AR4417" s="3">
        <v>111.072</v>
      </c>
      <c r="AS4417" s="3">
        <v>112.53700000000001</v>
      </c>
      <c r="AT4417" s="3">
        <v>111.063</v>
      </c>
      <c r="AU4417" s="3">
        <v>111.822</v>
      </c>
      <c r="AV4417" s="3">
        <v>113.404</v>
      </c>
      <c r="AW4417" s="3">
        <v>115.492</v>
      </c>
      <c r="AX4417" s="3">
        <v>117.801</v>
      </c>
      <c r="AY4417" s="3">
        <v>120.148</v>
      </c>
      <c r="AZ4417" s="3">
        <v>122.539</v>
      </c>
      <c r="BA4417">
        <v>124.982</v>
      </c>
      <c r="BB4417">
        <v>2016</v>
      </c>
    </row>
    <row r="4418" spans="1:54" hidden="1" x14ac:dyDescent="0.2">
      <c r="A4418">
        <v>137</v>
      </c>
      <c r="B4418" t="s">
        <v>462</v>
      </c>
      <c r="C4418" t="s">
        <v>336</v>
      </c>
      <c r="D4418" t="s">
        <v>142</v>
      </c>
      <c r="E4418" t="s">
        <v>333</v>
      </c>
      <c r="F4418" t="s">
        <v>335</v>
      </c>
      <c r="G4418" t="s">
        <v>225</v>
      </c>
      <c r="H4418" t="s">
        <v>322</v>
      </c>
      <c r="I4418" t="s">
        <v>330</v>
      </c>
      <c r="J4418" s="3">
        <v>31430.665000000001</v>
      </c>
      <c r="K4418" s="3">
        <v>31586.079000000002</v>
      </c>
      <c r="L4418" s="3">
        <v>31888.218000000001</v>
      </c>
      <c r="M4418" s="3">
        <v>32489.798999999999</v>
      </c>
      <c r="N4418" s="3">
        <v>33998.521999999997</v>
      </c>
      <c r="O4418" s="3">
        <v>35832.523000000001</v>
      </c>
      <c r="P4418" s="3">
        <v>39227.826000000001</v>
      </c>
      <c r="Q4418" s="3">
        <v>40513.728999999999</v>
      </c>
      <c r="R4418" s="3">
        <v>43566.536999999997</v>
      </c>
      <c r="S4418" s="3">
        <v>47366.447999999997</v>
      </c>
      <c r="T4418" s="3">
        <v>49324.614999999998</v>
      </c>
      <c r="U4418" s="3">
        <v>52868.69</v>
      </c>
      <c r="V4418" s="3">
        <v>53103.550999999999</v>
      </c>
      <c r="W4418" s="3">
        <v>54555.777999999998</v>
      </c>
      <c r="X4418" s="3">
        <v>55826.858999999997</v>
      </c>
      <c r="Y4418" s="3">
        <v>56361.258000000002</v>
      </c>
      <c r="Z4418" s="3">
        <v>56395.142999999996</v>
      </c>
      <c r="AA4418" s="3">
        <v>58983.92</v>
      </c>
      <c r="AB4418" s="3">
        <v>62039.536999999997</v>
      </c>
      <c r="AC4418" s="3">
        <v>66429.482999999993</v>
      </c>
      <c r="AD4418" s="3">
        <v>71007.149000000005</v>
      </c>
      <c r="AE4418" s="3">
        <v>71827.531000000003</v>
      </c>
      <c r="AF4418" s="3">
        <v>73807.004000000001</v>
      </c>
      <c r="AG4418" s="3">
        <v>74298.237999999998</v>
      </c>
      <c r="AH4418" s="3">
        <v>75855.240000000005</v>
      </c>
      <c r="AI4418" s="3">
        <v>77197.710000000006</v>
      </c>
      <c r="AJ4418" s="3">
        <v>79835.894</v>
      </c>
      <c r="AK4418" s="3">
        <v>85215.892000000007</v>
      </c>
      <c r="AL4418" s="3">
        <v>82801.741999999998</v>
      </c>
      <c r="AM4418" s="3">
        <v>77636.069000000003</v>
      </c>
      <c r="AN4418" s="3">
        <v>80024.937000000005</v>
      </c>
      <c r="AO4418" s="3">
        <v>80402.615000000005</v>
      </c>
      <c r="AP4418" s="3">
        <v>78211.468999999997</v>
      </c>
      <c r="AQ4418" s="3">
        <v>79242.831000000006</v>
      </c>
      <c r="AR4418" s="3">
        <v>81880.297999999995</v>
      </c>
      <c r="AS4418" s="3">
        <v>82233.925000000003</v>
      </c>
      <c r="AT4418" s="3">
        <v>82826.796000000002</v>
      </c>
      <c r="AU4418" s="3">
        <v>83794.841</v>
      </c>
      <c r="AV4418" s="3">
        <v>85396.623999999996</v>
      </c>
      <c r="AW4418" s="3">
        <v>86565.028000000006</v>
      </c>
      <c r="AX4418" s="3">
        <v>87355.444000000003</v>
      </c>
      <c r="AY4418" s="3">
        <v>88080.847999999998</v>
      </c>
      <c r="AZ4418" s="3">
        <v>88692.64</v>
      </c>
      <c r="BA4418">
        <v>89263.438999999998</v>
      </c>
      <c r="BB4418">
        <v>2016</v>
      </c>
    </row>
    <row r="4419" spans="1:54" hidden="1" x14ac:dyDescent="0.2">
      <c r="A4419">
        <v>137</v>
      </c>
      <c r="B4419" t="s">
        <v>462</v>
      </c>
      <c r="C4419" t="s">
        <v>334</v>
      </c>
      <c r="D4419" t="s">
        <v>142</v>
      </c>
      <c r="E4419" t="s">
        <v>333</v>
      </c>
      <c r="F4419" t="s">
        <v>332</v>
      </c>
      <c r="G4419" t="s">
        <v>331</v>
      </c>
      <c r="H4419" t="s">
        <v>322</v>
      </c>
      <c r="I4419" t="s">
        <v>330</v>
      </c>
      <c r="J4419" s="3">
        <v>36343.411999999997</v>
      </c>
      <c r="K4419" s="3">
        <v>36523.116999999998</v>
      </c>
      <c r="L4419" s="3">
        <v>36872.482000000004</v>
      </c>
      <c r="M4419" s="3">
        <v>37568.093000000001</v>
      </c>
      <c r="N4419" s="3">
        <v>39312.635999999999</v>
      </c>
      <c r="O4419" s="3">
        <v>41433.298999999999</v>
      </c>
      <c r="P4419" s="3">
        <v>45359.302000000003</v>
      </c>
      <c r="Q4419" s="3">
        <v>46846.197</v>
      </c>
      <c r="R4419" s="3">
        <v>50376.173000000003</v>
      </c>
      <c r="S4419" s="3">
        <v>54770.025000000001</v>
      </c>
      <c r="T4419" s="3">
        <v>57034.262999999999</v>
      </c>
      <c r="U4419" s="3">
        <v>61132.290999999997</v>
      </c>
      <c r="V4419" s="3">
        <v>61403.862000000001</v>
      </c>
      <c r="W4419" s="3">
        <v>63083.078000000001</v>
      </c>
      <c r="X4419" s="3">
        <v>64552.834000000003</v>
      </c>
      <c r="Y4419" s="3">
        <v>65170.762000000002</v>
      </c>
      <c r="Z4419" s="3">
        <v>65209.944000000003</v>
      </c>
      <c r="AA4419" s="3">
        <v>68203.357000000004</v>
      </c>
      <c r="AB4419" s="3">
        <v>71736.58</v>
      </c>
      <c r="AC4419" s="3">
        <v>76812.694000000003</v>
      </c>
      <c r="AD4419" s="3">
        <v>82105.869000000006</v>
      </c>
      <c r="AE4419" s="3">
        <v>83054.48</v>
      </c>
      <c r="AF4419" s="3">
        <v>85343.351999999999</v>
      </c>
      <c r="AG4419" s="3">
        <v>85911.368000000002</v>
      </c>
      <c r="AH4419" s="3">
        <v>87711.736999999994</v>
      </c>
      <c r="AI4419" s="3">
        <v>89264.040999999997</v>
      </c>
      <c r="AJ4419" s="3">
        <v>92314.582999999999</v>
      </c>
      <c r="AK4419" s="3">
        <v>98535.498000000007</v>
      </c>
      <c r="AL4419" s="3">
        <v>95744.006999999998</v>
      </c>
      <c r="AM4419" s="3">
        <v>89770.917000000001</v>
      </c>
      <c r="AN4419" s="3">
        <v>92533.175000000003</v>
      </c>
      <c r="AO4419" s="3">
        <v>92969.885999999999</v>
      </c>
      <c r="AP4419" s="3">
        <v>90436.254000000001</v>
      </c>
      <c r="AQ4419" s="3">
        <v>91628.822</v>
      </c>
      <c r="AR4419" s="3">
        <v>94678.536999999997</v>
      </c>
      <c r="AS4419" s="3">
        <v>95087.437999999995</v>
      </c>
      <c r="AT4419" s="3">
        <v>95772.976999999999</v>
      </c>
      <c r="AU4419" s="3">
        <v>96892.331000000006</v>
      </c>
      <c r="AV4419" s="3">
        <v>98744.48</v>
      </c>
      <c r="AW4419" s="3">
        <v>100095.51</v>
      </c>
      <c r="AX4419" s="3">
        <v>101009.47100000001</v>
      </c>
      <c r="AY4419" s="3">
        <v>101848.26</v>
      </c>
      <c r="AZ4419" s="3">
        <v>102555.67600000001</v>
      </c>
      <c r="BA4419">
        <v>103215.694</v>
      </c>
      <c r="BB4419">
        <v>2016</v>
      </c>
    </row>
    <row r="4420" spans="1:54" hidden="1" x14ac:dyDescent="0.2">
      <c r="A4420">
        <v>137</v>
      </c>
      <c r="B4420" t="s">
        <v>462</v>
      </c>
      <c r="C4420" t="s">
        <v>329</v>
      </c>
      <c r="D4420" t="s">
        <v>142</v>
      </c>
      <c r="E4420" t="s">
        <v>325</v>
      </c>
      <c r="F4420" t="s">
        <v>328</v>
      </c>
      <c r="G4420" t="s">
        <v>225</v>
      </c>
      <c r="H4420" t="s">
        <v>322</v>
      </c>
      <c r="I4420" t="s">
        <v>321</v>
      </c>
      <c r="J4420" s="3">
        <v>12839.346</v>
      </c>
      <c r="K4420" s="3">
        <v>13978.009</v>
      </c>
      <c r="L4420" s="3">
        <v>14106.259</v>
      </c>
      <c r="M4420" s="3">
        <v>15518.495000000001</v>
      </c>
      <c r="N4420" s="3">
        <v>17191.182000000001</v>
      </c>
      <c r="O4420" s="3">
        <v>18185.25</v>
      </c>
      <c r="P4420" s="3">
        <v>19891.856</v>
      </c>
      <c r="Q4420" s="3">
        <v>20556.853999999999</v>
      </c>
      <c r="R4420" s="3">
        <v>22719.567999999999</v>
      </c>
      <c r="S4420" s="3">
        <v>25694.440999999999</v>
      </c>
      <c r="T4420" s="3">
        <v>27429.17</v>
      </c>
      <c r="U4420" s="3">
        <v>29935.8</v>
      </c>
      <c r="V4420" s="3">
        <v>31190.128000000001</v>
      </c>
      <c r="W4420" s="3">
        <v>33956.881000000001</v>
      </c>
      <c r="X4420" s="3">
        <v>35978.870999999999</v>
      </c>
      <c r="Y4420" s="3">
        <v>37170.332999999999</v>
      </c>
      <c r="Z4420" s="3">
        <v>38302.059000000001</v>
      </c>
      <c r="AA4420" s="3">
        <v>39309.108</v>
      </c>
      <c r="AB4420" s="3">
        <v>41175.358</v>
      </c>
      <c r="AC4420" s="3">
        <v>46438.046999999999</v>
      </c>
      <c r="AD4420" s="3">
        <v>53227.398999999998</v>
      </c>
      <c r="AE4420" s="3">
        <v>54088.51</v>
      </c>
      <c r="AF4420" s="3">
        <v>56513.23</v>
      </c>
      <c r="AG4420" s="3">
        <v>58416.016000000003</v>
      </c>
      <c r="AH4420" s="3">
        <v>61402.321000000004</v>
      </c>
      <c r="AI4420" s="3">
        <v>65110.898999999998</v>
      </c>
      <c r="AJ4420" s="3">
        <v>72072.925000000003</v>
      </c>
      <c r="AK4420" s="3">
        <v>78076.259999999995</v>
      </c>
      <c r="AL4420" s="3">
        <v>78810.827999999994</v>
      </c>
      <c r="AM4420" s="3">
        <v>74927.051999999996</v>
      </c>
      <c r="AN4420" s="3">
        <v>80024.937000000005</v>
      </c>
      <c r="AO4420" s="3">
        <v>84240.047000000006</v>
      </c>
      <c r="AP4420" s="3">
        <v>84039.054999999993</v>
      </c>
      <c r="AQ4420" s="3">
        <v>86591.061000000002</v>
      </c>
      <c r="AR4420" s="3">
        <v>90945.789000000004</v>
      </c>
      <c r="AS4420" s="3">
        <v>92543.339000000007</v>
      </c>
      <c r="AT4420" s="3">
        <v>91990.107999999993</v>
      </c>
      <c r="AU4420" s="3">
        <v>93701.456000000006</v>
      </c>
      <c r="AV4420" s="3">
        <v>96843.076000000001</v>
      </c>
      <c r="AW4420" s="3">
        <v>99975.43</v>
      </c>
      <c r="AX4420" s="3">
        <v>102905.633</v>
      </c>
      <c r="AY4420" s="3">
        <v>105827.06299999999</v>
      </c>
      <c r="AZ4420" s="3">
        <v>108682.702</v>
      </c>
      <c r="BA4420">
        <v>111562.966</v>
      </c>
      <c r="BB4420">
        <v>2016</v>
      </c>
    </row>
    <row r="4421" spans="1:54" hidden="1" x14ac:dyDescent="0.2">
      <c r="A4421">
        <v>137</v>
      </c>
      <c r="B4421" t="s">
        <v>462</v>
      </c>
      <c r="C4421" t="s">
        <v>327</v>
      </c>
      <c r="D4421" t="s">
        <v>142</v>
      </c>
      <c r="E4421" t="s">
        <v>325</v>
      </c>
      <c r="F4421" t="s">
        <v>326</v>
      </c>
      <c r="G4421" t="s">
        <v>223</v>
      </c>
      <c r="H4421" t="s">
        <v>322</v>
      </c>
      <c r="I4421" t="s">
        <v>321</v>
      </c>
      <c r="J4421" s="3">
        <v>17738.530999999999</v>
      </c>
      <c r="K4421" s="3">
        <v>15251.808000000001</v>
      </c>
      <c r="L4421" s="3">
        <v>12514.668</v>
      </c>
      <c r="M4421" s="3">
        <v>12284.380999999999</v>
      </c>
      <c r="N4421" s="3">
        <v>12032.97</v>
      </c>
      <c r="O4421" s="3">
        <v>12444.143</v>
      </c>
      <c r="P4421" s="3">
        <v>18022.938999999998</v>
      </c>
      <c r="Q4421" s="3">
        <v>22239.519</v>
      </c>
      <c r="R4421" s="3">
        <v>24976.564999999999</v>
      </c>
      <c r="S4421" s="3">
        <v>26333.472000000002</v>
      </c>
      <c r="T4421" s="3">
        <v>33201.25</v>
      </c>
      <c r="U4421" s="3">
        <v>35490.114999999998</v>
      </c>
      <c r="V4421" s="3">
        <v>39219.739000000001</v>
      </c>
      <c r="W4421" s="3">
        <v>39643.49</v>
      </c>
      <c r="X4421" s="3">
        <v>43482.858</v>
      </c>
      <c r="Y4421" s="3">
        <v>50911.116999999998</v>
      </c>
      <c r="Z4421" s="3">
        <v>49920.89</v>
      </c>
      <c r="AA4421" s="3">
        <v>44382.169000000002</v>
      </c>
      <c r="AB4421" s="3">
        <v>45821.99</v>
      </c>
      <c r="AC4421" s="3">
        <v>49539.608999999997</v>
      </c>
      <c r="AD4421" s="3">
        <v>49173.442000000003</v>
      </c>
      <c r="AE4421" s="3">
        <v>48434.385000000002</v>
      </c>
      <c r="AF4421" s="3">
        <v>53348.366999999998</v>
      </c>
      <c r="AG4421" s="3">
        <v>66045.682000000001</v>
      </c>
      <c r="AH4421" s="3">
        <v>76318.335999999996</v>
      </c>
      <c r="AI4421" s="3">
        <v>81104.81</v>
      </c>
      <c r="AJ4421" s="3">
        <v>90494.425000000003</v>
      </c>
      <c r="AK4421" s="3">
        <v>107014.10400000001</v>
      </c>
      <c r="AL4421" s="3">
        <v>115987.042</v>
      </c>
      <c r="AM4421" s="3">
        <v>104358.20299999999</v>
      </c>
      <c r="AN4421" s="3">
        <v>106184.607</v>
      </c>
      <c r="AO4421" s="3">
        <v>117212.249</v>
      </c>
      <c r="AP4421" s="3">
        <v>108038.38499999999</v>
      </c>
      <c r="AQ4421" s="3">
        <v>115006.42</v>
      </c>
      <c r="AR4421" s="3">
        <v>120852.553</v>
      </c>
      <c r="AS4421" s="3">
        <v>102688.40300000001</v>
      </c>
      <c r="AT4421" s="3">
        <v>101797.02</v>
      </c>
      <c r="AU4421" s="3">
        <v>105803.126</v>
      </c>
      <c r="AV4421" s="3">
        <v>120060.558</v>
      </c>
      <c r="AW4421" s="3">
        <v>125364.16</v>
      </c>
      <c r="AX4421" s="3">
        <v>130517.95699999999</v>
      </c>
      <c r="AY4421" s="3">
        <v>135166.902</v>
      </c>
      <c r="AZ4421" s="3">
        <v>139779.47899999999</v>
      </c>
      <c r="BA4421">
        <v>144088.37299999999</v>
      </c>
      <c r="BB4421">
        <v>2016</v>
      </c>
    </row>
    <row r="4422" spans="1:54" hidden="1" x14ac:dyDescent="0.2">
      <c r="A4422">
        <v>137</v>
      </c>
      <c r="B4422" t="s">
        <v>462</v>
      </c>
      <c r="C4422" t="s">
        <v>212</v>
      </c>
      <c r="D4422" t="s">
        <v>142</v>
      </c>
      <c r="E4422" t="s">
        <v>325</v>
      </c>
      <c r="F4422" t="s">
        <v>324</v>
      </c>
      <c r="G4422" t="s">
        <v>323</v>
      </c>
      <c r="H4422" t="s">
        <v>322</v>
      </c>
      <c r="I4422" t="s">
        <v>321</v>
      </c>
      <c r="J4422" s="3">
        <v>15611.106</v>
      </c>
      <c r="K4422" s="3">
        <v>17153.151999999998</v>
      </c>
      <c r="L4422" s="3">
        <v>18391.68</v>
      </c>
      <c r="M4422" s="3">
        <v>19478.343000000001</v>
      </c>
      <c r="N4422" s="3">
        <v>21106.227999999999</v>
      </c>
      <c r="O4422" s="3">
        <v>22956.618999999999</v>
      </c>
      <c r="P4422" s="3">
        <v>25638.559000000001</v>
      </c>
      <c r="Q4422" s="3">
        <v>27154.815999999999</v>
      </c>
      <c r="R4422" s="3">
        <v>30223.196</v>
      </c>
      <c r="S4422" s="3">
        <v>34137.053</v>
      </c>
      <c r="T4422" s="3">
        <v>36863.133999999998</v>
      </c>
      <c r="U4422" s="3">
        <v>40826.966999999997</v>
      </c>
      <c r="V4422" s="3">
        <v>41943.222000000002</v>
      </c>
      <c r="W4422" s="3">
        <v>44115.336000000003</v>
      </c>
      <c r="X4422" s="3">
        <v>46104</v>
      </c>
      <c r="Y4422" s="3">
        <v>47516.046000000002</v>
      </c>
      <c r="Z4422" s="3">
        <v>48412.341999999997</v>
      </c>
      <c r="AA4422" s="3">
        <v>51501.63</v>
      </c>
      <c r="AB4422" s="3">
        <v>54757.415999999997</v>
      </c>
      <c r="AC4422" s="3">
        <v>59529.387000000002</v>
      </c>
      <c r="AD4422" s="3">
        <v>65079.366000000002</v>
      </c>
      <c r="AE4422" s="3">
        <v>67331.58</v>
      </c>
      <c r="AF4422" s="3">
        <v>70249.301999999996</v>
      </c>
      <c r="AG4422" s="3">
        <v>72126.925000000003</v>
      </c>
      <c r="AH4422" s="3">
        <v>75663.415999999997</v>
      </c>
      <c r="AI4422" s="3">
        <v>79479.888999999996</v>
      </c>
      <c r="AJ4422" s="3">
        <v>84721.728000000003</v>
      </c>
      <c r="AK4422" s="3">
        <v>92837.293999999994</v>
      </c>
      <c r="AL4422" s="3">
        <v>91976.767000000007</v>
      </c>
      <c r="AM4422" s="3">
        <v>86893.604999999996</v>
      </c>
      <c r="AN4422" s="3">
        <v>90661.646999999997</v>
      </c>
      <c r="AO4422" s="3">
        <v>92969.885999999999</v>
      </c>
      <c r="AP4422" s="3">
        <v>92102.187000000005</v>
      </c>
      <c r="AQ4422" s="3">
        <v>94823.716</v>
      </c>
      <c r="AR4422" s="3">
        <v>99738.278999999995</v>
      </c>
      <c r="AS4422" s="3">
        <v>101255.17200000001</v>
      </c>
      <c r="AT4422" s="3">
        <v>103286.389</v>
      </c>
      <c r="AU4422" s="3">
        <v>106373.783</v>
      </c>
      <c r="AV4422" s="3">
        <v>110870.226</v>
      </c>
      <c r="AW4422" s="3">
        <v>114824.56299999999</v>
      </c>
      <c r="AX4422" s="3">
        <v>118149.75</v>
      </c>
      <c r="AY4422" s="3">
        <v>121401.246</v>
      </c>
      <c r="AZ4422" s="3">
        <v>124343.52</v>
      </c>
      <c r="BA4422">
        <v>127321.06600000001</v>
      </c>
      <c r="BB4422">
        <v>2016</v>
      </c>
    </row>
    <row r="4423" spans="1:54" hidden="1" x14ac:dyDescent="0.2">
      <c r="A4423">
        <v>137</v>
      </c>
      <c r="B4423" t="s">
        <v>462</v>
      </c>
      <c r="C4423" t="s">
        <v>320</v>
      </c>
      <c r="D4423" t="s">
        <v>142</v>
      </c>
      <c r="E4423" t="s">
        <v>319</v>
      </c>
      <c r="F4423" t="s">
        <v>318</v>
      </c>
      <c r="G4423" t="s">
        <v>243</v>
      </c>
      <c r="I4423" t="s">
        <v>347</v>
      </c>
      <c r="J4423" s="3" t="s">
        <v>215</v>
      </c>
      <c r="K4423" s="3" t="s">
        <v>215</v>
      </c>
      <c r="L4423" s="3" t="s">
        <v>215</v>
      </c>
      <c r="M4423" s="3" t="s">
        <v>215</v>
      </c>
      <c r="N4423" s="3" t="s">
        <v>215</v>
      </c>
      <c r="O4423" s="3">
        <v>-1.343</v>
      </c>
      <c r="P4423" s="3">
        <v>1.7589999999999999</v>
      </c>
      <c r="Q4423" s="3">
        <v>-3.9E-2</v>
      </c>
      <c r="R4423" s="3">
        <v>2.4350000000000001</v>
      </c>
      <c r="S4423" s="3">
        <v>6.3390000000000004</v>
      </c>
      <c r="T4423" s="3">
        <v>6.0549999999999997</v>
      </c>
      <c r="U4423" s="3">
        <v>9.3239999999999998</v>
      </c>
      <c r="V4423" s="3">
        <v>5.827</v>
      </c>
      <c r="W4423" s="3">
        <v>5</v>
      </c>
      <c r="X4423" s="3">
        <v>3.8959999999999999</v>
      </c>
      <c r="Y4423" s="3">
        <v>0.46300000000000002</v>
      </c>
      <c r="Z4423" s="3">
        <v>-3.9409999999999998</v>
      </c>
      <c r="AA4423" s="3">
        <v>-4.1500000000000004</v>
      </c>
      <c r="AB4423" s="3">
        <v>-3.9409999999999998</v>
      </c>
      <c r="AC4423" s="3">
        <v>-1.869</v>
      </c>
      <c r="AD4423" s="3">
        <v>0.73399999999999999</v>
      </c>
      <c r="AE4423" s="3">
        <v>-1.7999999999999999E-2</v>
      </c>
      <c r="AF4423" s="3">
        <v>0.47799999999999998</v>
      </c>
      <c r="AG4423" s="3">
        <v>-1.254</v>
      </c>
      <c r="AH4423" s="3">
        <v>-1.222</v>
      </c>
      <c r="AI4423" s="3">
        <v>-1.6679999999999999</v>
      </c>
      <c r="AJ4423" s="3">
        <v>1.0999999999999999E-2</v>
      </c>
      <c r="AK4423" s="3">
        <v>5.4619999999999997</v>
      </c>
      <c r="AL4423" s="3">
        <v>2.2280000000000002</v>
      </c>
      <c r="AM4423" s="3">
        <v>-3.4940000000000002</v>
      </c>
      <c r="AN4423" s="3">
        <v>-0.188</v>
      </c>
      <c r="AO4423" s="3">
        <v>0.60099999999999998</v>
      </c>
      <c r="AP4423" s="3">
        <v>-1.9370000000000001</v>
      </c>
      <c r="AQ4423" s="3">
        <v>-1.1499999999999999</v>
      </c>
      <c r="AR4423" s="3">
        <v>1.1919999999999999</v>
      </c>
      <c r="AS4423" s="3">
        <v>0.49399999999999999</v>
      </c>
      <c r="AT4423" s="3">
        <v>-9.5000000000000001E-2</v>
      </c>
      <c r="AU4423" s="3">
        <v>-0.29799999999999999</v>
      </c>
      <c r="AV4423" s="3">
        <v>0.28999999999999998</v>
      </c>
      <c r="AW4423" s="3">
        <v>0.505</v>
      </c>
      <c r="AX4423" s="3" t="s">
        <v>215</v>
      </c>
      <c r="AY4423" s="3" t="s">
        <v>215</v>
      </c>
      <c r="AZ4423" s="3" t="s">
        <v>215</v>
      </c>
      <c r="BA4423" t="s">
        <v>215</v>
      </c>
      <c r="BB4423">
        <v>2016</v>
      </c>
    </row>
    <row r="4424" spans="1:54" hidden="1" x14ac:dyDescent="0.2">
      <c r="A4424">
        <v>137</v>
      </c>
      <c r="B4424" t="s">
        <v>462</v>
      </c>
      <c r="C4424" t="s">
        <v>317</v>
      </c>
      <c r="D4424" t="s">
        <v>142</v>
      </c>
      <c r="E4424" t="s">
        <v>316</v>
      </c>
      <c r="F4424" t="s">
        <v>315</v>
      </c>
      <c r="G4424" t="s">
        <v>288</v>
      </c>
      <c r="I4424" t="s">
        <v>310</v>
      </c>
      <c r="J4424" s="3">
        <v>4.2999999999999997E-2</v>
      </c>
      <c r="K4424" s="3">
        <v>4.2999999999999997E-2</v>
      </c>
      <c r="L4424" s="3">
        <v>4.2999999999999997E-2</v>
      </c>
      <c r="M4424" s="3">
        <v>4.2999999999999997E-2</v>
      </c>
      <c r="N4424" s="3">
        <v>4.2999999999999997E-2</v>
      </c>
      <c r="O4424" s="3">
        <v>4.3999999999999997E-2</v>
      </c>
      <c r="P4424" s="3">
        <v>4.5999999999999999E-2</v>
      </c>
      <c r="Q4424" s="3">
        <v>4.5999999999999999E-2</v>
      </c>
      <c r="R4424" s="3">
        <v>4.8000000000000001E-2</v>
      </c>
      <c r="S4424" s="3">
        <v>5.0999999999999997E-2</v>
      </c>
      <c r="T4424" s="3">
        <v>5.1999999999999998E-2</v>
      </c>
      <c r="U4424" s="3">
        <v>5.5E-2</v>
      </c>
      <c r="V4424" s="3">
        <v>0.05</v>
      </c>
      <c r="W4424" s="3">
        <v>5.0999999999999997E-2</v>
      </c>
      <c r="X4424" s="3">
        <v>5.1999999999999998E-2</v>
      </c>
      <c r="Y4424" s="3">
        <v>0.05</v>
      </c>
      <c r="Z4424" s="3">
        <v>4.9000000000000002E-2</v>
      </c>
      <c r="AA4424" s="3">
        <v>0.05</v>
      </c>
      <c r="AB4424" s="3">
        <v>5.1999999999999998E-2</v>
      </c>
      <c r="AC4424" s="3">
        <v>5.5E-2</v>
      </c>
      <c r="AD4424" s="3">
        <v>5.6000000000000001E-2</v>
      </c>
      <c r="AE4424" s="3">
        <v>5.7000000000000002E-2</v>
      </c>
      <c r="AF4424" s="3">
        <v>5.7000000000000002E-2</v>
      </c>
      <c r="AG4424" s="3">
        <v>5.6000000000000001E-2</v>
      </c>
      <c r="AH4424" s="3">
        <v>5.5E-2</v>
      </c>
      <c r="AI4424" s="3">
        <v>5.3999999999999999E-2</v>
      </c>
      <c r="AJ4424" s="3">
        <v>5.3999999999999999E-2</v>
      </c>
      <c r="AK4424" s="3">
        <v>5.5E-2</v>
      </c>
      <c r="AL4424" s="3">
        <v>5.2999999999999999E-2</v>
      </c>
      <c r="AM4424" s="3">
        <v>5.0999999999999997E-2</v>
      </c>
      <c r="AN4424" s="3">
        <v>5.0999999999999997E-2</v>
      </c>
      <c r="AO4424" s="3">
        <v>0.05</v>
      </c>
      <c r="AP4424" s="3">
        <v>4.8000000000000001E-2</v>
      </c>
      <c r="AQ4424" s="3">
        <v>4.9000000000000002E-2</v>
      </c>
      <c r="AR4424" s="3">
        <v>0.05</v>
      </c>
      <c r="AS4424" s="3">
        <v>4.9000000000000002E-2</v>
      </c>
      <c r="AT4424" s="3">
        <v>4.9000000000000002E-2</v>
      </c>
      <c r="AU4424" s="3">
        <v>4.9000000000000002E-2</v>
      </c>
      <c r="AV4424" s="3">
        <v>0.05</v>
      </c>
      <c r="AW4424" s="3">
        <v>0.05</v>
      </c>
      <c r="AX4424" s="3">
        <v>4.9000000000000002E-2</v>
      </c>
      <c r="AY4424" s="3">
        <v>4.9000000000000002E-2</v>
      </c>
      <c r="AZ4424" s="3">
        <v>4.9000000000000002E-2</v>
      </c>
      <c r="BA4424">
        <v>4.8000000000000001E-2</v>
      </c>
      <c r="BB4424">
        <v>2016</v>
      </c>
    </row>
    <row r="4425" spans="1:54" hidden="1" x14ac:dyDescent="0.2">
      <c r="A4425">
        <v>137</v>
      </c>
      <c r="B4425" t="s">
        <v>462</v>
      </c>
      <c r="C4425" t="s">
        <v>314</v>
      </c>
      <c r="D4425" t="s">
        <v>142</v>
      </c>
      <c r="E4425" t="s">
        <v>313</v>
      </c>
      <c r="F4425" t="s">
        <v>312</v>
      </c>
      <c r="G4425" t="s">
        <v>311</v>
      </c>
      <c r="I4425" t="s">
        <v>310</v>
      </c>
      <c r="J4425" s="3">
        <v>0.82199999999999995</v>
      </c>
      <c r="K4425" s="3">
        <v>0.81499999999999995</v>
      </c>
      <c r="L4425" s="3">
        <v>0.76700000000000002</v>
      </c>
      <c r="M4425" s="3">
        <v>0.79700000000000004</v>
      </c>
      <c r="N4425" s="3">
        <v>0.81499999999999995</v>
      </c>
      <c r="O4425" s="3">
        <v>0.79200000000000004</v>
      </c>
      <c r="P4425" s="3">
        <v>0.77600000000000002</v>
      </c>
      <c r="Q4425" s="3">
        <v>0.75700000000000001</v>
      </c>
      <c r="R4425" s="3">
        <v>0.752</v>
      </c>
      <c r="S4425" s="3">
        <v>0.753</v>
      </c>
      <c r="T4425" s="3">
        <v>0.74399999999999999</v>
      </c>
      <c r="U4425" s="3">
        <v>0.73299999999999998</v>
      </c>
      <c r="V4425" s="3">
        <v>0.74399999999999999</v>
      </c>
      <c r="W4425" s="3">
        <v>0.77</v>
      </c>
      <c r="X4425" s="3">
        <v>0.78</v>
      </c>
      <c r="Y4425" s="3">
        <v>0.78200000000000003</v>
      </c>
      <c r="Z4425" s="3">
        <v>0.79100000000000004</v>
      </c>
      <c r="AA4425" s="3">
        <v>0.76300000000000001</v>
      </c>
      <c r="AB4425" s="3">
        <v>0.752</v>
      </c>
      <c r="AC4425" s="3">
        <v>0.78</v>
      </c>
      <c r="AD4425" s="3">
        <v>0.81799999999999995</v>
      </c>
      <c r="AE4425" s="3">
        <v>0.80300000000000005</v>
      </c>
      <c r="AF4425" s="3">
        <v>0.80400000000000005</v>
      </c>
      <c r="AG4425" s="3">
        <v>0.81</v>
      </c>
      <c r="AH4425" s="3">
        <v>0.81200000000000006</v>
      </c>
      <c r="AI4425" s="3">
        <v>0.81899999999999995</v>
      </c>
      <c r="AJ4425" s="3">
        <v>0.85099999999999998</v>
      </c>
      <c r="AK4425" s="3">
        <v>0.84099999999999997</v>
      </c>
      <c r="AL4425" s="3">
        <v>0.85699999999999998</v>
      </c>
      <c r="AM4425" s="3">
        <v>0.86199999999999999</v>
      </c>
      <c r="AN4425" s="3">
        <v>0.88300000000000001</v>
      </c>
      <c r="AO4425" s="3">
        <v>0.90600000000000003</v>
      </c>
      <c r="AP4425" s="3">
        <v>0.91200000000000003</v>
      </c>
      <c r="AQ4425" s="3">
        <v>0.91300000000000003</v>
      </c>
      <c r="AR4425" s="3">
        <v>0.91200000000000003</v>
      </c>
      <c r="AS4425" s="3">
        <v>0.91400000000000003</v>
      </c>
      <c r="AT4425" s="3">
        <v>0.89100000000000001</v>
      </c>
      <c r="AU4425" s="3">
        <v>0.88100000000000001</v>
      </c>
      <c r="AV4425" s="3">
        <v>0.873</v>
      </c>
      <c r="AW4425" s="3">
        <v>0.871</v>
      </c>
      <c r="AX4425" s="3">
        <v>0.871</v>
      </c>
      <c r="AY4425" s="3">
        <v>0.872</v>
      </c>
      <c r="AZ4425" s="3">
        <v>0.874</v>
      </c>
      <c r="BA4425">
        <v>0.876</v>
      </c>
      <c r="BB4425">
        <v>2016</v>
      </c>
    </row>
    <row r="4426" spans="1:54" hidden="1" x14ac:dyDescent="0.2">
      <c r="A4426">
        <v>137</v>
      </c>
      <c r="B4426" t="s">
        <v>462</v>
      </c>
      <c r="C4426" t="s">
        <v>309</v>
      </c>
      <c r="D4426" t="s">
        <v>142</v>
      </c>
      <c r="E4426" t="s">
        <v>308</v>
      </c>
      <c r="F4426" t="s">
        <v>307</v>
      </c>
      <c r="G4426" t="s">
        <v>217</v>
      </c>
      <c r="I4426" t="s">
        <v>1365</v>
      </c>
      <c r="J4426" s="3">
        <v>20.657</v>
      </c>
      <c r="K4426" s="3">
        <v>19.291</v>
      </c>
      <c r="L4426" s="3">
        <v>15.032999999999999</v>
      </c>
      <c r="M4426" s="3">
        <v>19.748999999999999</v>
      </c>
      <c r="N4426" s="3">
        <v>21.821000000000002</v>
      </c>
      <c r="O4426" s="3">
        <v>17.082000000000001</v>
      </c>
      <c r="P4426" s="3">
        <v>20.481999999999999</v>
      </c>
      <c r="Q4426" s="3">
        <v>23.318999999999999</v>
      </c>
      <c r="R4426" s="3">
        <v>24.061</v>
      </c>
      <c r="S4426" s="3">
        <v>23.75</v>
      </c>
      <c r="T4426" s="3">
        <v>24.437000000000001</v>
      </c>
      <c r="U4426" s="3">
        <v>26.125</v>
      </c>
      <c r="V4426" s="3">
        <v>22.707000000000001</v>
      </c>
      <c r="W4426" s="3">
        <v>22.942</v>
      </c>
      <c r="X4426" s="3">
        <v>21.701000000000001</v>
      </c>
      <c r="Y4426" s="3">
        <v>20.283999999999999</v>
      </c>
      <c r="Z4426" s="3">
        <v>20.882999999999999</v>
      </c>
      <c r="AA4426" s="3">
        <v>22.988</v>
      </c>
      <c r="AB4426" s="3">
        <v>24.09</v>
      </c>
      <c r="AC4426" s="3">
        <v>24.757999999999999</v>
      </c>
      <c r="AD4426" s="3">
        <v>22.265000000000001</v>
      </c>
      <c r="AE4426" s="3">
        <v>21.763999999999999</v>
      </c>
      <c r="AF4426" s="3">
        <v>19.693999999999999</v>
      </c>
      <c r="AG4426" s="3">
        <v>20.457000000000001</v>
      </c>
      <c r="AH4426" s="3">
        <v>20.315999999999999</v>
      </c>
      <c r="AI4426" s="3">
        <v>20.972000000000001</v>
      </c>
      <c r="AJ4426" s="3">
        <v>18.283999999999999</v>
      </c>
      <c r="AK4426" s="3">
        <v>19.209</v>
      </c>
      <c r="AL4426" s="3">
        <v>20.693000000000001</v>
      </c>
      <c r="AM4426" s="3">
        <v>16.212</v>
      </c>
      <c r="AN4426" s="3">
        <v>17.885000000000002</v>
      </c>
      <c r="AO4426" s="3">
        <v>19.446000000000002</v>
      </c>
      <c r="AP4426" s="3">
        <v>19.373000000000001</v>
      </c>
      <c r="AQ4426" s="3">
        <v>19.016999999999999</v>
      </c>
      <c r="AR4426" s="3">
        <v>18.846</v>
      </c>
      <c r="AS4426" s="3">
        <v>18.117999999999999</v>
      </c>
      <c r="AT4426" s="3">
        <v>17.946000000000002</v>
      </c>
      <c r="AU4426" s="3">
        <v>17.824999999999999</v>
      </c>
      <c r="AV4426" s="3">
        <v>17.681999999999999</v>
      </c>
      <c r="AW4426" s="3">
        <v>17.434000000000001</v>
      </c>
      <c r="AX4426" s="3">
        <v>17.504000000000001</v>
      </c>
      <c r="AY4426" s="3">
        <v>17.484999999999999</v>
      </c>
      <c r="AZ4426" s="3">
        <v>17.451000000000001</v>
      </c>
      <c r="BA4426">
        <v>17.442</v>
      </c>
      <c r="BB4426">
        <v>2016</v>
      </c>
    </row>
    <row r="4427" spans="1:54" hidden="1" x14ac:dyDescent="0.2">
      <c r="A4427">
        <v>137</v>
      </c>
      <c r="B4427" t="s">
        <v>462</v>
      </c>
      <c r="C4427" t="s">
        <v>306</v>
      </c>
      <c r="D4427" t="s">
        <v>142</v>
      </c>
      <c r="E4427" t="s">
        <v>305</v>
      </c>
      <c r="F4427" t="s">
        <v>304</v>
      </c>
      <c r="G4427" t="s">
        <v>217</v>
      </c>
      <c r="I4427" t="s">
        <v>1365</v>
      </c>
      <c r="J4427" s="3">
        <v>15.544</v>
      </c>
      <c r="K4427" s="3">
        <v>14.526</v>
      </c>
      <c r="L4427" s="3">
        <v>11.2</v>
      </c>
      <c r="M4427" s="3">
        <v>14.914</v>
      </c>
      <c r="N4427" s="3">
        <v>16.555</v>
      </c>
      <c r="O4427" s="3">
        <v>29.748999999999999</v>
      </c>
      <c r="P4427" s="3">
        <v>30.669</v>
      </c>
      <c r="Q4427" s="3">
        <v>30.143999999999998</v>
      </c>
      <c r="R4427" s="3">
        <v>30.498999999999999</v>
      </c>
      <c r="S4427" s="3">
        <v>32.473999999999997</v>
      </c>
      <c r="T4427" s="3">
        <v>33.880000000000003</v>
      </c>
      <c r="U4427" s="3">
        <v>35.100999999999999</v>
      </c>
      <c r="V4427" s="3">
        <v>35.539000000000001</v>
      </c>
      <c r="W4427" s="3">
        <v>35.500999999999998</v>
      </c>
      <c r="X4427" s="3">
        <v>33.698</v>
      </c>
      <c r="Y4427" s="3">
        <v>31.585999999999999</v>
      </c>
      <c r="Z4427" s="3">
        <v>31.722000000000001</v>
      </c>
      <c r="AA4427" s="3">
        <v>32.194000000000003</v>
      </c>
      <c r="AB4427" s="3">
        <v>31.876000000000001</v>
      </c>
      <c r="AC4427" s="3">
        <v>34.694000000000003</v>
      </c>
      <c r="AD4427" s="3">
        <v>34.868000000000002</v>
      </c>
      <c r="AE4427" s="3">
        <v>30.077000000000002</v>
      </c>
      <c r="AF4427" s="3">
        <v>29.027000000000001</v>
      </c>
      <c r="AG4427" s="3">
        <v>26.936</v>
      </c>
      <c r="AH4427" s="3">
        <v>32.118000000000002</v>
      </c>
      <c r="AI4427" s="3">
        <v>31.957000000000001</v>
      </c>
      <c r="AJ4427" s="3">
        <v>28.187000000000001</v>
      </c>
      <c r="AK4427" s="3">
        <v>28.946000000000002</v>
      </c>
      <c r="AL4427" s="3">
        <v>28.266999999999999</v>
      </c>
      <c r="AM4427" s="3">
        <v>23.422000000000001</v>
      </c>
      <c r="AN4427" s="3">
        <v>24.556000000000001</v>
      </c>
      <c r="AO4427" s="3">
        <v>25.492999999999999</v>
      </c>
      <c r="AP4427" s="3">
        <v>25.013000000000002</v>
      </c>
      <c r="AQ4427" s="3">
        <v>24.495000000000001</v>
      </c>
      <c r="AR4427" s="3">
        <v>24.016999999999999</v>
      </c>
      <c r="AS4427" s="3">
        <v>23.190999999999999</v>
      </c>
      <c r="AT4427" s="3">
        <v>22.774999999999999</v>
      </c>
      <c r="AU4427" s="3">
        <v>23.309000000000001</v>
      </c>
      <c r="AV4427" s="3">
        <v>23.045999999999999</v>
      </c>
      <c r="AW4427" s="3">
        <v>22.734000000000002</v>
      </c>
      <c r="AX4427" s="3">
        <v>22.605</v>
      </c>
      <c r="AY4427" s="3">
        <v>22.574999999999999</v>
      </c>
      <c r="AZ4427" s="3">
        <v>22.440999999999999</v>
      </c>
      <c r="BA4427">
        <v>22.428999999999998</v>
      </c>
      <c r="BB4427">
        <v>2016</v>
      </c>
    </row>
    <row r="4428" spans="1:54" hidden="1" x14ac:dyDescent="0.2">
      <c r="A4428">
        <v>137</v>
      </c>
      <c r="B4428" t="s">
        <v>462</v>
      </c>
      <c r="C4428" t="s">
        <v>303</v>
      </c>
      <c r="D4428" t="s">
        <v>142</v>
      </c>
      <c r="E4428" t="s">
        <v>300</v>
      </c>
      <c r="F4428" t="s">
        <v>302</v>
      </c>
      <c r="G4428" t="s">
        <v>295</v>
      </c>
      <c r="I4428" t="s">
        <v>1366</v>
      </c>
      <c r="J4428" s="3">
        <v>33.314999999999998</v>
      </c>
      <c r="K4428" s="3">
        <v>36.003999999999998</v>
      </c>
      <c r="L4428" s="3">
        <v>39.372999999999998</v>
      </c>
      <c r="M4428" s="3">
        <v>42.786000000000001</v>
      </c>
      <c r="N4428" s="3">
        <v>45.198</v>
      </c>
      <c r="O4428" s="3">
        <v>51.878</v>
      </c>
      <c r="P4428" s="3">
        <v>52.033999999999999</v>
      </c>
      <c r="Q4428" s="3">
        <v>51.981999999999999</v>
      </c>
      <c r="R4428" s="3">
        <v>52.709000000000003</v>
      </c>
      <c r="S4428" s="3">
        <v>54.502000000000002</v>
      </c>
      <c r="T4428" s="3">
        <v>56.518000000000001</v>
      </c>
      <c r="U4428" s="3">
        <v>58.27</v>
      </c>
      <c r="V4428" s="3">
        <v>60.134999999999998</v>
      </c>
      <c r="W4428" s="3">
        <v>62.3</v>
      </c>
      <c r="X4428" s="3">
        <v>63.67</v>
      </c>
      <c r="Y4428" s="3">
        <v>64.88</v>
      </c>
      <c r="Z4428" s="3">
        <v>65.63</v>
      </c>
      <c r="AA4428" s="3">
        <v>66.53</v>
      </c>
      <c r="AB4428" s="3">
        <v>67.177000000000007</v>
      </c>
      <c r="AC4428" s="3">
        <v>67.863</v>
      </c>
      <c r="AD4428" s="3">
        <v>70.429000000000002</v>
      </c>
      <c r="AE4428" s="3">
        <v>72.123000000000005</v>
      </c>
      <c r="AF4428" s="3">
        <v>73.605000000000004</v>
      </c>
      <c r="AG4428" s="3">
        <v>75.465999999999994</v>
      </c>
      <c r="AH4428" s="3">
        <v>77.914000000000001</v>
      </c>
      <c r="AI4428" s="3">
        <v>80.843999999999994</v>
      </c>
      <c r="AJ4428" s="3">
        <v>83.239000000000004</v>
      </c>
      <c r="AK4428" s="3">
        <v>85.447999999999993</v>
      </c>
      <c r="AL4428" s="3">
        <v>88.944999999999993</v>
      </c>
      <c r="AM4428" s="3">
        <v>88.953000000000003</v>
      </c>
      <c r="AN4428" s="3">
        <v>91.44</v>
      </c>
      <c r="AO4428" s="3">
        <v>94.847999999999999</v>
      </c>
      <c r="AP4428" s="3">
        <v>97.587999999999994</v>
      </c>
      <c r="AQ4428" s="3">
        <v>99.245999999999995</v>
      </c>
      <c r="AR4428" s="3">
        <v>99.936999999999998</v>
      </c>
      <c r="AS4428" s="3">
        <v>99.998000000000005</v>
      </c>
      <c r="AT4428" s="3">
        <v>100.038</v>
      </c>
      <c r="AU4428" s="3">
        <v>102.095</v>
      </c>
      <c r="AV4428" s="3">
        <v>103.502</v>
      </c>
      <c r="AW4428" s="3">
        <v>105.36799999999999</v>
      </c>
      <c r="AX4428" s="3">
        <v>107.46899999999999</v>
      </c>
      <c r="AY4428" s="3">
        <v>109.587</v>
      </c>
      <c r="AZ4428" s="3">
        <v>111.822</v>
      </c>
      <c r="BA4428">
        <v>114.02200000000001</v>
      </c>
      <c r="BB4428">
        <v>2016</v>
      </c>
    </row>
    <row r="4429" spans="1:54" hidden="1" x14ac:dyDescent="0.2">
      <c r="A4429">
        <v>137</v>
      </c>
      <c r="B4429" t="s">
        <v>462</v>
      </c>
      <c r="C4429" t="s">
        <v>301</v>
      </c>
      <c r="D4429" t="s">
        <v>142</v>
      </c>
      <c r="E4429" t="s">
        <v>300</v>
      </c>
      <c r="F4429" t="s">
        <v>299</v>
      </c>
      <c r="G4429" t="s">
        <v>275</v>
      </c>
      <c r="I4429" t="s">
        <v>298</v>
      </c>
      <c r="J4429" s="3">
        <v>6.3</v>
      </c>
      <c r="K4429" s="3">
        <v>8.0730000000000004</v>
      </c>
      <c r="L4429" s="3">
        <v>9.3569999999999993</v>
      </c>
      <c r="M4429" s="3">
        <v>8.6690000000000005</v>
      </c>
      <c r="N4429" s="3">
        <v>5.6369999999999996</v>
      </c>
      <c r="O4429" s="3">
        <v>14.779</v>
      </c>
      <c r="P4429" s="3">
        <v>0.3</v>
      </c>
      <c r="Q4429" s="3">
        <v>-0.1</v>
      </c>
      <c r="R4429" s="3">
        <v>1.4</v>
      </c>
      <c r="S4429" s="3">
        <v>3.4</v>
      </c>
      <c r="T4429" s="3">
        <v>3.7</v>
      </c>
      <c r="U4429" s="3">
        <v>3.1</v>
      </c>
      <c r="V4429" s="3">
        <v>3.2</v>
      </c>
      <c r="W4429" s="3">
        <v>3.6</v>
      </c>
      <c r="X4429" s="3">
        <v>2.2000000000000002</v>
      </c>
      <c r="Y4429" s="3">
        <v>1.9</v>
      </c>
      <c r="Z4429" s="3">
        <v>1.1559999999999999</v>
      </c>
      <c r="AA4429" s="3">
        <v>1.371</v>
      </c>
      <c r="AB4429" s="3">
        <v>0.97199999999999998</v>
      </c>
      <c r="AC4429" s="3">
        <v>1.0209999999999999</v>
      </c>
      <c r="AD4429" s="3">
        <v>3.782</v>
      </c>
      <c r="AE4429" s="3">
        <v>2.4039999999999999</v>
      </c>
      <c r="AF4429" s="3">
        <v>2.056</v>
      </c>
      <c r="AG4429" s="3">
        <v>2.528</v>
      </c>
      <c r="AH4429" s="3">
        <v>3.2440000000000002</v>
      </c>
      <c r="AI4429" s="3">
        <v>3.7610000000000001</v>
      </c>
      <c r="AJ4429" s="3">
        <v>2.9620000000000002</v>
      </c>
      <c r="AK4429" s="3">
        <v>2.6539999999999999</v>
      </c>
      <c r="AL4429" s="3">
        <v>4.0919999999999996</v>
      </c>
      <c r="AM4429" s="3">
        <v>8.0000000000000002E-3</v>
      </c>
      <c r="AN4429" s="3">
        <v>2.7959999999999998</v>
      </c>
      <c r="AO4429" s="3">
        <v>3.7269999999999999</v>
      </c>
      <c r="AP4429" s="3">
        <v>2.8889999999999998</v>
      </c>
      <c r="AQ4429" s="3">
        <v>1.698</v>
      </c>
      <c r="AR4429" s="3">
        <v>0.69599999999999995</v>
      </c>
      <c r="AS4429" s="3">
        <v>6.0999999999999999E-2</v>
      </c>
      <c r="AT4429" s="3">
        <v>0.04</v>
      </c>
      <c r="AU4429" s="3">
        <v>2.0569999999999999</v>
      </c>
      <c r="AV4429" s="3">
        <v>1.3779999999999999</v>
      </c>
      <c r="AW4429" s="3">
        <v>1.8029999999999999</v>
      </c>
      <c r="AX4429" s="3">
        <v>1.994</v>
      </c>
      <c r="AY4429" s="3">
        <v>1.9710000000000001</v>
      </c>
      <c r="AZ4429" s="3">
        <v>2.0390000000000001</v>
      </c>
      <c r="BA4429">
        <v>1.9670000000000001</v>
      </c>
      <c r="BB4429">
        <v>2016</v>
      </c>
    </row>
    <row r="4430" spans="1:54" hidden="1" x14ac:dyDescent="0.2">
      <c r="A4430">
        <v>137</v>
      </c>
      <c r="B4430" t="s">
        <v>462</v>
      </c>
      <c r="C4430" t="s">
        <v>297</v>
      </c>
      <c r="D4430" t="s">
        <v>142</v>
      </c>
      <c r="E4430" t="s">
        <v>293</v>
      </c>
      <c r="F4430" t="s">
        <v>296</v>
      </c>
      <c r="G4430" t="s">
        <v>295</v>
      </c>
      <c r="I4430" t="s">
        <v>1366</v>
      </c>
      <c r="J4430" s="3">
        <v>37.99</v>
      </c>
      <c r="K4430" s="3">
        <v>41.045000000000002</v>
      </c>
      <c r="L4430" s="3">
        <v>45.323999999999998</v>
      </c>
      <c r="M4430" s="3">
        <v>48.96</v>
      </c>
      <c r="N4430" s="3">
        <v>50.578000000000003</v>
      </c>
      <c r="O4430" s="3">
        <v>52.670999999999999</v>
      </c>
      <c r="P4430" s="3">
        <v>51.923999999999999</v>
      </c>
      <c r="Q4430" s="3">
        <v>52.262999999999998</v>
      </c>
      <c r="R4430" s="3">
        <v>53.264000000000003</v>
      </c>
      <c r="S4430" s="3">
        <v>55.354999999999997</v>
      </c>
      <c r="T4430" s="3">
        <v>57.768000000000001</v>
      </c>
      <c r="U4430" s="3">
        <v>59.268999999999998</v>
      </c>
      <c r="V4430" s="3">
        <v>60.99</v>
      </c>
      <c r="W4430" s="3">
        <v>63.191000000000003</v>
      </c>
      <c r="X4430" s="3">
        <v>64.33</v>
      </c>
      <c r="Y4430" s="3">
        <v>65.14</v>
      </c>
      <c r="Z4430" s="3">
        <v>66</v>
      </c>
      <c r="AA4430" s="3">
        <v>66.989999999999995</v>
      </c>
      <c r="AB4430" s="3">
        <v>67.27</v>
      </c>
      <c r="AC4430" s="3">
        <v>68.88</v>
      </c>
      <c r="AD4430" s="3">
        <v>71.86</v>
      </c>
      <c r="AE4430" s="3">
        <v>72.56</v>
      </c>
      <c r="AF4430" s="3">
        <v>74.61</v>
      </c>
      <c r="AG4430" s="3">
        <v>76.45</v>
      </c>
      <c r="AH4430" s="3">
        <v>79.14</v>
      </c>
      <c r="AI4430" s="3">
        <v>81.92</v>
      </c>
      <c r="AJ4430" s="3">
        <v>83.78</v>
      </c>
      <c r="AK4430" s="3">
        <v>87.41</v>
      </c>
      <c r="AL4430" s="3">
        <v>88.04</v>
      </c>
      <c r="AM4430" s="3">
        <v>90.24</v>
      </c>
      <c r="AN4430" s="3">
        <v>93.02</v>
      </c>
      <c r="AO4430" s="3">
        <v>96.16</v>
      </c>
      <c r="AP4430" s="3">
        <v>98.51</v>
      </c>
      <c r="AQ4430" s="3">
        <v>99.99</v>
      </c>
      <c r="AR4430" s="3">
        <v>98.99</v>
      </c>
      <c r="AS4430" s="3">
        <v>99.79</v>
      </c>
      <c r="AT4430" s="3">
        <v>101.33</v>
      </c>
      <c r="AU4430" s="3">
        <v>102.229</v>
      </c>
      <c r="AV4430" s="3">
        <v>103.634</v>
      </c>
      <c r="AW4430" s="3">
        <v>106.85</v>
      </c>
      <c r="AX4430" s="3">
        <v>107.995</v>
      </c>
      <c r="AY4430" s="3">
        <v>110.947</v>
      </c>
      <c r="AZ4430" s="3">
        <v>112.56699999999999</v>
      </c>
      <c r="BA4430">
        <v>115.264</v>
      </c>
      <c r="BB4430">
        <v>2016</v>
      </c>
    </row>
    <row r="4431" spans="1:54" hidden="1" x14ac:dyDescent="0.2">
      <c r="A4431">
        <v>137</v>
      </c>
      <c r="B4431" t="s">
        <v>462</v>
      </c>
      <c r="C4431" t="s">
        <v>294</v>
      </c>
      <c r="D4431" t="s">
        <v>142</v>
      </c>
      <c r="E4431" t="s">
        <v>293</v>
      </c>
      <c r="F4431" t="s">
        <v>292</v>
      </c>
      <c r="G4431" t="s">
        <v>275</v>
      </c>
      <c r="I4431" t="s">
        <v>291</v>
      </c>
      <c r="J4431" s="3">
        <v>6.9939999999999998</v>
      </c>
      <c r="K4431" s="3">
        <v>8.0410000000000004</v>
      </c>
      <c r="L4431" s="3">
        <v>10.425000000000001</v>
      </c>
      <c r="M4431" s="3">
        <v>8.0220000000000002</v>
      </c>
      <c r="N4431" s="3">
        <v>3.3039999999999998</v>
      </c>
      <c r="O4431" s="3">
        <v>4.1379999999999999</v>
      </c>
      <c r="P4431" s="3">
        <v>-1.419</v>
      </c>
      <c r="Q4431" s="3">
        <v>0.65300000000000002</v>
      </c>
      <c r="R4431" s="3">
        <v>1.917</v>
      </c>
      <c r="S4431" s="3">
        <v>3.9249999999999998</v>
      </c>
      <c r="T4431" s="3">
        <v>4.359</v>
      </c>
      <c r="U4431" s="3">
        <v>2.5990000000000002</v>
      </c>
      <c r="V4431" s="3">
        <v>2.9039999999999999</v>
      </c>
      <c r="W4431" s="3">
        <v>3.6080000000000001</v>
      </c>
      <c r="X4431" s="3">
        <v>1.8029999999999999</v>
      </c>
      <c r="Y4431" s="3">
        <v>1.258</v>
      </c>
      <c r="Z4431" s="3">
        <v>1.32</v>
      </c>
      <c r="AA4431" s="3">
        <v>1.5</v>
      </c>
      <c r="AB4431" s="3">
        <v>0.41799999999999998</v>
      </c>
      <c r="AC4431" s="3">
        <v>2.3929999999999998</v>
      </c>
      <c r="AD4431" s="3">
        <v>4.3259999999999996</v>
      </c>
      <c r="AE4431" s="3">
        <v>0.97399999999999998</v>
      </c>
      <c r="AF4431" s="3">
        <v>2.8250000000000002</v>
      </c>
      <c r="AG4431" s="3">
        <v>2.4660000000000002</v>
      </c>
      <c r="AH4431" s="3">
        <v>3.5190000000000001</v>
      </c>
      <c r="AI4431" s="3">
        <v>3.5129999999999999</v>
      </c>
      <c r="AJ4431" s="3">
        <v>2.2709999999999999</v>
      </c>
      <c r="AK4431" s="3">
        <v>4.3330000000000002</v>
      </c>
      <c r="AL4431" s="3">
        <v>0.72099999999999997</v>
      </c>
      <c r="AM4431" s="3">
        <v>2.4990000000000001</v>
      </c>
      <c r="AN4431" s="3">
        <v>3.081</v>
      </c>
      <c r="AO4431" s="3">
        <v>3.3759999999999999</v>
      </c>
      <c r="AP4431" s="3">
        <v>2.444</v>
      </c>
      <c r="AQ4431" s="3">
        <v>1.502</v>
      </c>
      <c r="AR4431" s="3">
        <v>-1</v>
      </c>
      <c r="AS4431" s="3">
        <v>0.80800000000000005</v>
      </c>
      <c r="AT4431" s="3">
        <v>1.5429999999999999</v>
      </c>
      <c r="AU4431" s="3">
        <v>0.88700000000000001</v>
      </c>
      <c r="AV4431" s="3">
        <v>1.375</v>
      </c>
      <c r="AW4431" s="3">
        <v>3.1030000000000002</v>
      </c>
      <c r="AX4431" s="3">
        <v>1.071</v>
      </c>
      <c r="AY4431" s="3">
        <v>2.734</v>
      </c>
      <c r="AZ4431" s="3">
        <v>1.46</v>
      </c>
      <c r="BA4431">
        <v>2.3959999999999999</v>
      </c>
      <c r="BB4431">
        <v>2016</v>
      </c>
    </row>
    <row r="4432" spans="1:54" hidden="1" x14ac:dyDescent="0.2">
      <c r="A4432">
        <v>137</v>
      </c>
      <c r="B4432" t="s">
        <v>462</v>
      </c>
      <c r="C4432" t="s">
        <v>290</v>
      </c>
      <c r="D4432" t="s">
        <v>142</v>
      </c>
      <c r="E4432" t="s">
        <v>289</v>
      </c>
      <c r="G4432" t="s">
        <v>288</v>
      </c>
    </row>
    <row r="4433" spans="1:54" hidden="1" x14ac:dyDescent="0.2">
      <c r="A4433">
        <v>137</v>
      </c>
      <c r="B4433" t="s">
        <v>462</v>
      </c>
      <c r="C4433" t="s">
        <v>287</v>
      </c>
      <c r="D4433" t="s">
        <v>142</v>
      </c>
      <c r="E4433" t="s">
        <v>286</v>
      </c>
      <c r="F4433" t="s">
        <v>285</v>
      </c>
      <c r="G4433" t="s">
        <v>275</v>
      </c>
      <c r="I4433" t="s">
        <v>1367</v>
      </c>
      <c r="J4433" s="3" t="s">
        <v>215</v>
      </c>
      <c r="K4433" s="3" t="s">
        <v>215</v>
      </c>
      <c r="L4433" s="3" t="s">
        <v>215</v>
      </c>
      <c r="M4433" s="3" t="s">
        <v>215</v>
      </c>
      <c r="N4433" s="3" t="s">
        <v>215</v>
      </c>
      <c r="O4433" s="3" t="s">
        <v>215</v>
      </c>
      <c r="P4433" s="3" t="s">
        <v>215</v>
      </c>
      <c r="Q4433" s="3">
        <v>7.306</v>
      </c>
      <c r="R4433" s="3">
        <v>10.451000000000001</v>
      </c>
      <c r="S4433" s="3">
        <v>9.1479999999999997</v>
      </c>
      <c r="T4433" s="3">
        <v>4.9989999999999997</v>
      </c>
      <c r="U4433" s="3">
        <v>9.1289999999999996</v>
      </c>
      <c r="V4433" s="3">
        <v>-3.0950000000000002</v>
      </c>
      <c r="W4433" s="3">
        <v>5.2220000000000004</v>
      </c>
      <c r="X4433" s="3">
        <v>6.7110000000000003</v>
      </c>
      <c r="Y4433" s="3">
        <v>4.2350000000000003</v>
      </c>
      <c r="Z4433" s="3">
        <v>5.3869999999999996</v>
      </c>
      <c r="AA4433" s="3">
        <v>12.605</v>
      </c>
      <c r="AB4433" s="3">
        <v>11.811999999999999</v>
      </c>
      <c r="AC4433" s="3">
        <v>14.816000000000001</v>
      </c>
      <c r="AD4433" s="3">
        <v>15.012</v>
      </c>
      <c r="AE4433" s="3">
        <v>6.6139999999999999</v>
      </c>
      <c r="AF4433" s="3">
        <v>1.075</v>
      </c>
      <c r="AG4433" s="3">
        <v>4.6950000000000003</v>
      </c>
      <c r="AH4433" s="3">
        <v>11.605</v>
      </c>
      <c r="AI4433" s="3">
        <v>5.7640000000000002</v>
      </c>
      <c r="AJ4433" s="3">
        <v>12.384</v>
      </c>
      <c r="AK4433" s="3">
        <v>6.7370000000000001</v>
      </c>
      <c r="AL4433" s="3">
        <v>9.2360000000000007</v>
      </c>
      <c r="AM4433" s="3">
        <v>-13.677</v>
      </c>
      <c r="AN4433" s="3">
        <v>12.173</v>
      </c>
      <c r="AO4433" s="3">
        <v>5.3339999999999996</v>
      </c>
      <c r="AP4433" s="3">
        <v>4.76</v>
      </c>
      <c r="AQ4433" s="3">
        <v>5.0970000000000004</v>
      </c>
      <c r="AR4433" s="3">
        <v>14.553000000000001</v>
      </c>
      <c r="AS4433" s="3">
        <v>7.085</v>
      </c>
      <c r="AT4433" s="3">
        <v>2.1179999999999999</v>
      </c>
      <c r="AU4433" s="3">
        <v>3.653</v>
      </c>
      <c r="AV4433" s="3">
        <v>4.0869999999999997</v>
      </c>
      <c r="AW4433" s="3">
        <v>4.0650000000000004</v>
      </c>
      <c r="AX4433" s="3">
        <v>4.0739999999999998</v>
      </c>
      <c r="AY4433" s="3">
        <v>4.2050000000000001</v>
      </c>
      <c r="AZ4433" s="3">
        <v>4.1449999999999996</v>
      </c>
      <c r="BA4433">
        <v>4.08</v>
      </c>
      <c r="BB4433">
        <v>2016</v>
      </c>
    </row>
    <row r="4434" spans="1:54" hidden="1" x14ac:dyDescent="0.2">
      <c r="A4434">
        <v>137</v>
      </c>
      <c r="B4434" t="s">
        <v>462</v>
      </c>
      <c r="C4434" t="s">
        <v>284</v>
      </c>
      <c r="D4434" t="s">
        <v>142</v>
      </c>
      <c r="E4434" t="s">
        <v>283</v>
      </c>
      <c r="F4434" t="s">
        <v>282</v>
      </c>
      <c r="G4434" t="s">
        <v>275</v>
      </c>
      <c r="I4434" t="s">
        <v>1367</v>
      </c>
      <c r="J4434" s="3" t="s">
        <v>215</v>
      </c>
      <c r="K4434" s="3" t="s">
        <v>215</v>
      </c>
      <c r="L4434" s="3" t="s">
        <v>215</v>
      </c>
      <c r="M4434" s="3" t="s">
        <v>215</v>
      </c>
      <c r="N4434" s="3" t="s">
        <v>215</v>
      </c>
      <c r="O4434" s="3" t="s">
        <v>215</v>
      </c>
      <c r="P4434" s="3" t="s">
        <v>215</v>
      </c>
      <c r="Q4434" s="3">
        <v>7.2629999999999999</v>
      </c>
      <c r="R4434" s="3">
        <v>9.9559999999999995</v>
      </c>
      <c r="S4434" s="3">
        <v>7.9059999999999997</v>
      </c>
      <c r="T4434" s="3">
        <v>2.6230000000000002</v>
      </c>
      <c r="U4434" s="3">
        <v>9.9870000000000001</v>
      </c>
      <c r="V4434" s="3">
        <v>-6.2720000000000002</v>
      </c>
      <c r="W4434" s="3">
        <v>0.95</v>
      </c>
      <c r="X4434" s="3">
        <v>5.367</v>
      </c>
      <c r="Y4434" s="3">
        <v>7.7919999999999998</v>
      </c>
      <c r="Z4434" s="3">
        <v>1.246</v>
      </c>
      <c r="AA4434" s="3">
        <v>12.992000000000001</v>
      </c>
      <c r="AB4434" s="3">
        <v>8.9920000000000009</v>
      </c>
      <c r="AC4434" s="3">
        <v>6.9560000000000004</v>
      </c>
      <c r="AD4434" s="3">
        <v>11.645</v>
      </c>
      <c r="AE4434" s="3">
        <v>6.726</v>
      </c>
      <c r="AF4434" s="3">
        <v>-2.5299999999999998</v>
      </c>
      <c r="AG4434" s="3">
        <v>1.69</v>
      </c>
      <c r="AH4434" s="3">
        <v>9.5779999999999994</v>
      </c>
      <c r="AI4434" s="3">
        <v>2.7349999999999999</v>
      </c>
      <c r="AJ4434" s="3">
        <v>6.3</v>
      </c>
      <c r="AK4434" s="3">
        <v>-1.5960000000000001</v>
      </c>
      <c r="AL4434" s="3">
        <v>8.5</v>
      </c>
      <c r="AM4434" s="3">
        <v>-18.902000000000001</v>
      </c>
      <c r="AN4434" s="3">
        <v>11.372</v>
      </c>
      <c r="AO4434" s="3">
        <v>10.079000000000001</v>
      </c>
      <c r="AP4434" s="3">
        <v>-3.2269999999999999</v>
      </c>
      <c r="AQ4434" s="3">
        <v>-2.0299999999999998</v>
      </c>
      <c r="AR4434" s="3">
        <v>0.16600000000000001</v>
      </c>
      <c r="AS4434" s="3">
        <v>-3.032</v>
      </c>
      <c r="AT4434" s="3">
        <v>0.373</v>
      </c>
      <c r="AU4434" s="3">
        <v>1.04</v>
      </c>
      <c r="AV4434" s="3">
        <v>-0.55100000000000005</v>
      </c>
      <c r="AW4434" s="3">
        <v>1.3580000000000001</v>
      </c>
      <c r="AX4434" s="3">
        <v>1.17</v>
      </c>
      <c r="AY4434" s="3">
        <v>1.5720000000000001</v>
      </c>
      <c r="AZ4434" s="3">
        <v>1.2769999999999999</v>
      </c>
      <c r="BA4434">
        <v>1.165</v>
      </c>
      <c r="BB4434">
        <v>2016</v>
      </c>
    </row>
    <row r="4435" spans="1:54" hidden="1" x14ac:dyDescent="0.2">
      <c r="A4435">
        <v>137</v>
      </c>
      <c r="B4435" t="s">
        <v>462</v>
      </c>
      <c r="C4435" t="s">
        <v>281</v>
      </c>
      <c r="D4435" t="s">
        <v>142</v>
      </c>
      <c r="E4435" t="s">
        <v>280</v>
      </c>
      <c r="F4435" t="s">
        <v>279</v>
      </c>
      <c r="G4435" t="s">
        <v>275</v>
      </c>
      <c r="I4435" t="s">
        <v>1367</v>
      </c>
      <c r="J4435" s="3" t="s">
        <v>215</v>
      </c>
      <c r="K4435" s="3" t="s">
        <v>215</v>
      </c>
      <c r="L4435" s="3" t="s">
        <v>215</v>
      </c>
      <c r="M4435" s="3" t="s">
        <v>215</v>
      </c>
      <c r="N4435" s="3" t="s">
        <v>215</v>
      </c>
      <c r="O4435" s="3" t="s">
        <v>215</v>
      </c>
      <c r="P4435" s="3" t="s">
        <v>215</v>
      </c>
      <c r="Q4435" s="3">
        <v>3.319</v>
      </c>
      <c r="R4435" s="3">
        <v>11.073</v>
      </c>
      <c r="S4435" s="3">
        <v>12.587999999999999</v>
      </c>
      <c r="T4435" s="3">
        <v>5.5869999999999997</v>
      </c>
      <c r="U4435" s="3">
        <v>9.1859999999999999</v>
      </c>
      <c r="V4435" s="3">
        <v>2.7309999999999999</v>
      </c>
      <c r="W4435" s="3">
        <v>4.758</v>
      </c>
      <c r="X4435" s="3">
        <v>7.69</v>
      </c>
      <c r="Y4435" s="3">
        <v>4.5709999999999997</v>
      </c>
      <c r="Z4435" s="3">
        <v>2.2709999999999999</v>
      </c>
      <c r="AA4435" s="3">
        <v>11.367000000000001</v>
      </c>
      <c r="AB4435" s="3">
        <v>11.173</v>
      </c>
      <c r="AC4435" s="3">
        <v>14.250999999999999</v>
      </c>
      <c r="AD4435" s="3">
        <v>17.131</v>
      </c>
      <c r="AE4435" s="3">
        <v>5.8380000000000001</v>
      </c>
      <c r="AF4435" s="3">
        <v>2.6110000000000002</v>
      </c>
      <c r="AG4435" s="3">
        <v>2.8239999999999998</v>
      </c>
      <c r="AH4435" s="3">
        <v>10.747</v>
      </c>
      <c r="AI4435" s="3">
        <v>5.5430000000000001</v>
      </c>
      <c r="AJ4435" s="3">
        <v>13.129</v>
      </c>
      <c r="AK4435" s="3">
        <v>8.1059999999999999</v>
      </c>
      <c r="AL4435" s="3">
        <v>5.4720000000000004</v>
      </c>
      <c r="AM4435" s="3">
        <v>-11.641</v>
      </c>
      <c r="AN4435" s="3">
        <v>10.372</v>
      </c>
      <c r="AO4435" s="3">
        <v>4.0449999999999999</v>
      </c>
      <c r="AP4435" s="3">
        <v>2.7519999999999998</v>
      </c>
      <c r="AQ4435" s="3">
        <v>5.2640000000000002</v>
      </c>
      <c r="AR4435" s="3">
        <v>13.976000000000001</v>
      </c>
      <c r="AS4435" s="3">
        <v>6.8579999999999997</v>
      </c>
      <c r="AT4435" s="3">
        <v>2.7</v>
      </c>
      <c r="AU4435" s="3">
        <v>3.9380000000000002</v>
      </c>
      <c r="AV4435" s="3">
        <v>4.399</v>
      </c>
      <c r="AW4435" s="3">
        <v>4.2140000000000004</v>
      </c>
      <c r="AX4435" s="3">
        <v>4.0350000000000001</v>
      </c>
      <c r="AY4435" s="3">
        <v>4.1630000000000003</v>
      </c>
      <c r="AZ4435" s="3">
        <v>4.1180000000000003</v>
      </c>
      <c r="BA4435">
        <v>4.04</v>
      </c>
      <c r="BB4435">
        <v>2016</v>
      </c>
    </row>
    <row r="4436" spans="1:54" hidden="1" x14ac:dyDescent="0.2">
      <c r="A4436">
        <v>137</v>
      </c>
      <c r="B4436" t="s">
        <v>462</v>
      </c>
      <c r="C4436" t="s">
        <v>278</v>
      </c>
      <c r="D4436" t="s">
        <v>142</v>
      </c>
      <c r="E4436" t="s">
        <v>277</v>
      </c>
      <c r="F4436" t="s">
        <v>276</v>
      </c>
      <c r="G4436" t="s">
        <v>275</v>
      </c>
      <c r="I4436" t="s">
        <v>1367</v>
      </c>
      <c r="J4436" s="3" t="s">
        <v>215</v>
      </c>
      <c r="K4436" s="3" t="s">
        <v>215</v>
      </c>
      <c r="L4436" s="3" t="s">
        <v>215</v>
      </c>
      <c r="M4436" s="3" t="s">
        <v>215</v>
      </c>
      <c r="N4436" s="3" t="s">
        <v>215</v>
      </c>
      <c r="O4436" s="3" t="s">
        <v>215</v>
      </c>
      <c r="P4436" s="3" t="s">
        <v>215</v>
      </c>
      <c r="Q4436" s="3">
        <v>0.54100000000000004</v>
      </c>
      <c r="R4436" s="3">
        <v>11.462</v>
      </c>
      <c r="S4436" s="3">
        <v>7.6429999999999998</v>
      </c>
      <c r="T4436" s="3">
        <v>2.911</v>
      </c>
      <c r="U4436" s="3">
        <v>6.9089999999999998</v>
      </c>
      <c r="V4436" s="3">
        <v>0.253</v>
      </c>
      <c r="W4436" s="3">
        <v>-2.052</v>
      </c>
      <c r="X4436" s="3">
        <v>6.8970000000000002</v>
      </c>
      <c r="Y4436" s="3">
        <v>8.4009999999999998</v>
      </c>
      <c r="Z4436" s="3">
        <v>-1.19</v>
      </c>
      <c r="AA4436" s="3">
        <v>12.97</v>
      </c>
      <c r="AB4436" s="3">
        <v>9.6329999999999991</v>
      </c>
      <c r="AC4436" s="3">
        <v>5.7089999999999996</v>
      </c>
      <c r="AD4436" s="3">
        <v>16.210999999999999</v>
      </c>
      <c r="AE4436" s="3">
        <v>10.321999999999999</v>
      </c>
      <c r="AF4436" s="3">
        <v>-1.3620000000000001</v>
      </c>
      <c r="AG4436" s="3">
        <v>2.0539999999999998</v>
      </c>
      <c r="AH4436" s="3">
        <v>6.9820000000000002</v>
      </c>
      <c r="AI4436" s="3">
        <v>-1.8979999999999999</v>
      </c>
      <c r="AJ4436" s="3">
        <v>16.021000000000001</v>
      </c>
      <c r="AK4436" s="3">
        <v>0.51900000000000002</v>
      </c>
      <c r="AL4436" s="3">
        <v>5.7149999999999999</v>
      </c>
      <c r="AM4436" s="3">
        <v>-17.061</v>
      </c>
      <c r="AN4436" s="3">
        <v>13.364000000000001</v>
      </c>
      <c r="AO4436" s="3">
        <v>9.3949999999999996</v>
      </c>
      <c r="AP4436" s="3">
        <v>-5.923</v>
      </c>
      <c r="AQ4436" s="3">
        <v>5.5860000000000003</v>
      </c>
      <c r="AR4436" s="3">
        <v>2.7730000000000001</v>
      </c>
      <c r="AS4436" s="3">
        <v>-6.423</v>
      </c>
      <c r="AT4436" s="3">
        <v>-2.839</v>
      </c>
      <c r="AU4436" s="3">
        <v>3.6030000000000002</v>
      </c>
      <c r="AV4436" s="3">
        <v>1.4710000000000001</v>
      </c>
      <c r="AW4436" s="3">
        <v>2.9809999999999999</v>
      </c>
      <c r="AX4436" s="3">
        <v>1.6910000000000001</v>
      </c>
      <c r="AY4436" s="3">
        <v>1.45</v>
      </c>
      <c r="AZ4436" s="3">
        <v>1.5009999999999999</v>
      </c>
      <c r="BA4436">
        <v>1.508</v>
      </c>
      <c r="BB4436">
        <v>2016</v>
      </c>
    </row>
    <row r="4437" spans="1:54" hidden="1" x14ac:dyDescent="0.2">
      <c r="A4437">
        <v>137</v>
      </c>
      <c r="B4437" t="s">
        <v>462</v>
      </c>
      <c r="C4437" t="s">
        <v>274</v>
      </c>
      <c r="D4437" t="s">
        <v>142</v>
      </c>
      <c r="E4437" t="s">
        <v>273</v>
      </c>
      <c r="F4437" t="s">
        <v>272</v>
      </c>
      <c r="G4437" t="s">
        <v>271</v>
      </c>
      <c r="I4437" t="s">
        <v>792</v>
      </c>
      <c r="J4437" s="3">
        <v>0.72299999999999998</v>
      </c>
      <c r="K4437" s="3">
        <v>1.0149999999999999</v>
      </c>
      <c r="L4437" s="3">
        <v>1.33</v>
      </c>
      <c r="M4437" s="3">
        <v>1.615</v>
      </c>
      <c r="N4437" s="3">
        <v>1.748</v>
      </c>
      <c r="O4437" s="3">
        <v>1.667</v>
      </c>
      <c r="P4437" s="3">
        <v>1.458</v>
      </c>
      <c r="Q4437" s="3">
        <v>1.669</v>
      </c>
      <c r="R4437" s="3">
        <v>1.536</v>
      </c>
      <c r="S4437" s="3">
        <v>1.4019999999999999</v>
      </c>
      <c r="T4437" s="3">
        <v>1.256</v>
      </c>
      <c r="U4437" s="3">
        <v>1.38</v>
      </c>
      <c r="V4437" s="3">
        <v>1.6339999999999999</v>
      </c>
      <c r="W4437" s="3">
        <v>2.105</v>
      </c>
      <c r="X4437" s="3">
        <v>2.7320000000000002</v>
      </c>
      <c r="Y4437" s="3">
        <v>2.9609999999999999</v>
      </c>
      <c r="Z4437" s="3">
        <v>3.2410000000000001</v>
      </c>
      <c r="AA4437" s="3">
        <v>3.302</v>
      </c>
      <c r="AB4437" s="3">
        <v>3.0569999999999999</v>
      </c>
      <c r="AC4437" s="3">
        <v>2.89</v>
      </c>
      <c r="AD4437" s="3">
        <v>2.242</v>
      </c>
      <c r="AE4437" s="3">
        <v>2</v>
      </c>
      <c r="AF4437" s="3">
        <v>2.5</v>
      </c>
      <c r="AG4437" s="3">
        <v>3.25</v>
      </c>
      <c r="AH4437" s="3">
        <v>4</v>
      </c>
      <c r="AI4437" s="3">
        <v>4</v>
      </c>
      <c r="AJ4437" s="3">
        <v>4</v>
      </c>
      <c r="AK4437" s="3">
        <v>4</v>
      </c>
      <c r="AL4437" s="3">
        <v>4.0830000000000002</v>
      </c>
      <c r="AM4437" s="3">
        <v>5.5830000000000002</v>
      </c>
      <c r="AN4437" s="3">
        <v>6</v>
      </c>
      <c r="AO4437" s="3">
        <v>6</v>
      </c>
      <c r="AP4437" s="3">
        <v>6.0949999999999998</v>
      </c>
      <c r="AQ4437" s="3">
        <v>6.8209999999999997</v>
      </c>
      <c r="AR4437" s="3">
        <v>7.0759999999999996</v>
      </c>
      <c r="AS4437" s="3">
        <v>6.7750000000000004</v>
      </c>
      <c r="AT4437" s="3">
        <v>6.3440000000000003</v>
      </c>
      <c r="AU4437" s="3">
        <v>5.8070000000000004</v>
      </c>
      <c r="AV4437" s="3">
        <v>5.5030000000000001</v>
      </c>
      <c r="AW4437" s="3">
        <v>5.2039999999999997</v>
      </c>
      <c r="AX4437" s="3">
        <v>5.093</v>
      </c>
      <c r="AY4437" s="3">
        <v>5.0590000000000002</v>
      </c>
      <c r="AZ4437" s="3">
        <v>5.0419999999999998</v>
      </c>
      <c r="BA4437">
        <v>5.0460000000000003</v>
      </c>
      <c r="BB4437">
        <v>2016</v>
      </c>
    </row>
    <row r="4438" spans="1:54" hidden="1" x14ac:dyDescent="0.2">
      <c r="A4438">
        <v>137</v>
      </c>
      <c r="B4438" t="s">
        <v>462</v>
      </c>
      <c r="C4438" t="s">
        <v>270</v>
      </c>
      <c r="D4438" t="s">
        <v>142</v>
      </c>
      <c r="E4438" t="s">
        <v>269</v>
      </c>
      <c r="F4438" t="s">
        <v>268</v>
      </c>
      <c r="G4438" t="s">
        <v>264</v>
      </c>
      <c r="H4438" t="s">
        <v>263</v>
      </c>
      <c r="I4438" t="s">
        <v>792</v>
      </c>
      <c r="J4438" s="3">
        <v>0.17499999999999999</v>
      </c>
      <c r="K4438" s="3">
        <v>0.17599999999999999</v>
      </c>
      <c r="L4438" s="3">
        <v>0.17499999999999999</v>
      </c>
      <c r="M4438" s="3">
        <v>0.17399999999999999</v>
      </c>
      <c r="N4438" s="3">
        <v>0.17499999999999999</v>
      </c>
      <c r="O4438" s="3">
        <v>0.17599999999999999</v>
      </c>
      <c r="P4438" s="3">
        <v>0.17899999999999999</v>
      </c>
      <c r="Q4438" s="3">
        <v>0.18099999999999999</v>
      </c>
      <c r="R4438" s="3">
        <v>0.184</v>
      </c>
      <c r="S4438" s="3">
        <v>0.185</v>
      </c>
      <c r="T4438" s="3">
        <v>0.187</v>
      </c>
      <c r="U4438" s="3">
        <v>0.19500000000000001</v>
      </c>
      <c r="V4438" s="3">
        <v>0.2</v>
      </c>
      <c r="W4438" s="3">
        <v>0.20300000000000001</v>
      </c>
      <c r="X4438" s="3">
        <v>0.20799999999999999</v>
      </c>
      <c r="Y4438" s="3">
        <v>0.216</v>
      </c>
      <c r="Z4438" s="3">
        <v>0.222</v>
      </c>
      <c r="AA4438" s="3">
        <v>0.22900000000000001</v>
      </c>
      <c r="AB4438" s="3">
        <v>0.23899999999999999</v>
      </c>
      <c r="AC4438" s="3">
        <v>0.251</v>
      </c>
      <c r="AD4438" s="3">
        <v>0.26400000000000001</v>
      </c>
      <c r="AE4438" s="3">
        <v>0.27900000000000003</v>
      </c>
      <c r="AF4438" s="3">
        <v>0.28699999999999998</v>
      </c>
      <c r="AG4438" s="3">
        <v>0.29299999999999998</v>
      </c>
      <c r="AH4438" s="3">
        <v>0.29899999999999999</v>
      </c>
      <c r="AI4438" s="3">
        <v>0.308</v>
      </c>
      <c r="AJ4438" s="3">
        <v>0.31900000000000001</v>
      </c>
      <c r="AK4438" s="3">
        <v>0.33400000000000002</v>
      </c>
      <c r="AL4438" s="3">
        <v>0.34899999999999998</v>
      </c>
      <c r="AM4438" s="3">
        <v>0.35299999999999998</v>
      </c>
      <c r="AN4438" s="3">
        <v>0.36</v>
      </c>
      <c r="AO4438" s="3">
        <v>0.37</v>
      </c>
      <c r="AP4438" s="3">
        <v>0.379</v>
      </c>
      <c r="AQ4438" s="3">
        <v>0.38600000000000001</v>
      </c>
      <c r="AR4438" s="3">
        <v>0.39600000000000002</v>
      </c>
      <c r="AS4438" s="3">
        <v>0.40600000000000003</v>
      </c>
      <c r="AT4438" s="3">
        <v>0.41799999999999998</v>
      </c>
      <c r="AU4438" s="3">
        <v>0.42899999999999999</v>
      </c>
      <c r="AV4438" s="3">
        <v>0.44</v>
      </c>
      <c r="AW4438" s="3">
        <v>0.45</v>
      </c>
      <c r="AX4438" s="3" t="s">
        <v>215</v>
      </c>
      <c r="AY4438" s="3" t="s">
        <v>215</v>
      </c>
      <c r="AZ4438" s="3" t="s">
        <v>215</v>
      </c>
      <c r="BA4438" t="s">
        <v>215</v>
      </c>
      <c r="BB4438">
        <v>2016</v>
      </c>
    </row>
    <row r="4439" spans="1:54" hidden="1" x14ac:dyDescent="0.2">
      <c r="A4439">
        <v>137</v>
      </c>
      <c r="B4439" t="s">
        <v>462</v>
      </c>
      <c r="C4439" t="s">
        <v>267</v>
      </c>
      <c r="D4439" t="s">
        <v>142</v>
      </c>
      <c r="E4439" t="s">
        <v>266</v>
      </c>
      <c r="F4439" t="s">
        <v>265</v>
      </c>
      <c r="G4439" t="s">
        <v>264</v>
      </c>
      <c r="H4439" t="s">
        <v>263</v>
      </c>
      <c r="I4439" t="s">
        <v>793</v>
      </c>
      <c r="J4439" s="3">
        <v>0.36399999999999999</v>
      </c>
      <c r="K4439" s="3">
        <v>0.36499999999999999</v>
      </c>
      <c r="L4439" s="3">
        <v>0.36599999999999999</v>
      </c>
      <c r="M4439" s="3">
        <v>0.36599999999999999</v>
      </c>
      <c r="N4439" s="3">
        <v>0.36599999999999999</v>
      </c>
      <c r="O4439" s="3">
        <v>0.36699999999999999</v>
      </c>
      <c r="P4439" s="3">
        <v>0.36799999999999999</v>
      </c>
      <c r="Q4439" s="3">
        <v>0.371</v>
      </c>
      <c r="R4439" s="3">
        <v>0.374</v>
      </c>
      <c r="S4439" s="3">
        <v>0.378</v>
      </c>
      <c r="T4439" s="3">
        <v>0.38200000000000001</v>
      </c>
      <c r="U4439" s="3">
        <v>0.38700000000000001</v>
      </c>
      <c r="V4439" s="3">
        <v>0.39200000000000002</v>
      </c>
      <c r="W4439" s="3">
        <v>0.39800000000000002</v>
      </c>
      <c r="X4439" s="3">
        <v>0.40400000000000003</v>
      </c>
      <c r="Y4439" s="3">
        <v>0.40600000000000003</v>
      </c>
      <c r="Z4439" s="3">
        <v>0.41199999999999998</v>
      </c>
      <c r="AA4439" s="3">
        <v>0.41699999999999998</v>
      </c>
      <c r="AB4439" s="3">
        <v>0.42199999999999999</v>
      </c>
      <c r="AC4439" s="3">
        <v>0.42699999999999999</v>
      </c>
      <c r="AD4439" s="3">
        <v>0.434</v>
      </c>
      <c r="AE4439" s="3">
        <v>0.44</v>
      </c>
      <c r="AF4439" s="3">
        <v>0.44400000000000001</v>
      </c>
      <c r="AG4439" s="3">
        <v>0.44800000000000001</v>
      </c>
      <c r="AH4439" s="3">
        <v>0.45500000000000002</v>
      </c>
      <c r="AI4439" s="3">
        <v>0.46100000000000002</v>
      </c>
      <c r="AJ4439" s="3">
        <v>0.46899999999999997</v>
      </c>
      <c r="AK4439" s="3">
        <v>0.47599999999999998</v>
      </c>
      <c r="AL4439" s="3">
        <v>0.48399999999999999</v>
      </c>
      <c r="AM4439" s="3">
        <v>0.49399999999999999</v>
      </c>
      <c r="AN4439" s="3">
        <v>0.502</v>
      </c>
      <c r="AO4439" s="3">
        <v>0.51200000000000001</v>
      </c>
      <c r="AP4439" s="3">
        <v>0.52500000000000002</v>
      </c>
      <c r="AQ4439" s="3">
        <v>0.53700000000000003</v>
      </c>
      <c r="AR4439" s="3">
        <v>0.55000000000000004</v>
      </c>
      <c r="AS4439" s="3">
        <v>0.56299999999999994</v>
      </c>
      <c r="AT4439" s="3">
        <v>0.57599999999999996</v>
      </c>
      <c r="AU4439" s="3">
        <v>0.59</v>
      </c>
      <c r="AV4439" s="3">
        <v>0.60399999999999998</v>
      </c>
      <c r="AW4439" s="3">
        <v>0.61799999999999999</v>
      </c>
      <c r="AX4439" s="3">
        <v>0.63200000000000001</v>
      </c>
      <c r="AY4439" s="3">
        <v>0.64700000000000002</v>
      </c>
      <c r="AZ4439" s="3">
        <v>0.66200000000000003</v>
      </c>
      <c r="BA4439">
        <v>0.67800000000000005</v>
      </c>
      <c r="BB4439">
        <v>2016</v>
      </c>
    </row>
    <row r="4440" spans="1:54" hidden="1" x14ac:dyDescent="0.2">
      <c r="A4440">
        <v>137</v>
      </c>
      <c r="B4440" t="s">
        <v>462</v>
      </c>
      <c r="C4440" t="s">
        <v>262</v>
      </c>
      <c r="D4440" t="s">
        <v>142</v>
      </c>
      <c r="E4440" t="s">
        <v>260</v>
      </c>
      <c r="F4440" t="s">
        <v>259</v>
      </c>
      <c r="G4440" t="s">
        <v>225</v>
      </c>
      <c r="H4440" t="s">
        <v>222</v>
      </c>
      <c r="I4440" t="s">
        <v>1368</v>
      </c>
      <c r="J4440" s="3" t="s">
        <v>215</v>
      </c>
      <c r="K4440" s="3" t="s">
        <v>215</v>
      </c>
      <c r="L4440" s="3" t="s">
        <v>215</v>
      </c>
      <c r="M4440" s="3" t="s">
        <v>215</v>
      </c>
      <c r="N4440" s="3" t="s">
        <v>215</v>
      </c>
      <c r="O4440" s="3" t="s">
        <v>215</v>
      </c>
      <c r="P4440" s="3" t="s">
        <v>215</v>
      </c>
      <c r="Q4440" s="3" t="s">
        <v>215</v>
      </c>
      <c r="R4440" s="3" t="s">
        <v>215</v>
      </c>
      <c r="S4440" s="3" t="s">
        <v>215</v>
      </c>
      <c r="T4440" s="3" t="s">
        <v>215</v>
      </c>
      <c r="U4440" s="3" t="s">
        <v>215</v>
      </c>
      <c r="V4440" s="3" t="s">
        <v>215</v>
      </c>
      <c r="W4440" s="3" t="s">
        <v>215</v>
      </c>
      <c r="X4440" s="3" t="s">
        <v>215</v>
      </c>
      <c r="Y4440" s="3">
        <v>6.8380000000000001</v>
      </c>
      <c r="Z4440" s="3">
        <v>7.1349999999999998</v>
      </c>
      <c r="AA4440" s="3">
        <v>7.7</v>
      </c>
      <c r="AB4440" s="3">
        <v>8.1920000000000002</v>
      </c>
      <c r="AC4440" s="3">
        <v>8.9459999999999997</v>
      </c>
      <c r="AD4440" s="3">
        <v>10.086</v>
      </c>
      <c r="AE4440" s="3">
        <v>10.493</v>
      </c>
      <c r="AF4440" s="3">
        <v>10.991</v>
      </c>
      <c r="AG4440" s="3">
        <v>11.441000000000001</v>
      </c>
      <c r="AH4440" s="3">
        <v>11.884</v>
      </c>
      <c r="AI4440" s="3">
        <v>13.11</v>
      </c>
      <c r="AJ4440" s="3">
        <v>14.063000000000001</v>
      </c>
      <c r="AK4440" s="3">
        <v>15.599</v>
      </c>
      <c r="AL4440" s="3">
        <v>16.401</v>
      </c>
      <c r="AM4440" s="3">
        <v>16.443000000000001</v>
      </c>
      <c r="AN4440" s="3">
        <v>17.465</v>
      </c>
      <c r="AO4440" s="3">
        <v>18.507999999999999</v>
      </c>
      <c r="AP4440" s="3">
        <v>19.591999999999999</v>
      </c>
      <c r="AQ4440" s="3">
        <v>20.597999999999999</v>
      </c>
      <c r="AR4440" s="3">
        <v>21.567</v>
      </c>
      <c r="AS4440" s="3">
        <v>22.324000000000002</v>
      </c>
      <c r="AT4440" s="3">
        <v>23.192</v>
      </c>
      <c r="AU4440" s="3">
        <v>23.882999999999999</v>
      </c>
      <c r="AV4440" s="3">
        <v>24.786999999999999</v>
      </c>
      <c r="AW4440" s="3">
        <v>25.917999999999999</v>
      </c>
      <c r="AX4440" s="3">
        <v>27.196999999999999</v>
      </c>
      <c r="AY4440" s="3">
        <v>28.521000000000001</v>
      </c>
      <c r="AZ4440" s="3">
        <v>29.882999999999999</v>
      </c>
      <c r="BA4440">
        <v>31.295000000000002</v>
      </c>
      <c r="BB4440">
        <v>2016</v>
      </c>
    </row>
    <row r="4441" spans="1:54" hidden="1" x14ac:dyDescent="0.2">
      <c r="A4441">
        <v>137</v>
      </c>
      <c r="B4441" t="s">
        <v>462</v>
      </c>
      <c r="C4441" t="s">
        <v>261</v>
      </c>
      <c r="D4441" t="s">
        <v>142</v>
      </c>
      <c r="E4441" t="s">
        <v>260</v>
      </c>
      <c r="F4441" t="s">
        <v>259</v>
      </c>
      <c r="G4441" t="s">
        <v>217</v>
      </c>
      <c r="I4441" t="s">
        <v>258</v>
      </c>
      <c r="J4441" s="3" t="s">
        <v>215</v>
      </c>
      <c r="K4441" s="3" t="s">
        <v>215</v>
      </c>
      <c r="L4441" s="3" t="s">
        <v>215</v>
      </c>
      <c r="M4441" s="3" t="s">
        <v>215</v>
      </c>
      <c r="N4441" s="3" t="s">
        <v>215</v>
      </c>
      <c r="O4441" s="3" t="s">
        <v>215</v>
      </c>
      <c r="P4441" s="3" t="s">
        <v>215</v>
      </c>
      <c r="Q4441" s="3" t="s">
        <v>215</v>
      </c>
      <c r="R4441" s="3" t="s">
        <v>215</v>
      </c>
      <c r="S4441" s="3" t="s">
        <v>215</v>
      </c>
      <c r="T4441" s="3" t="s">
        <v>215</v>
      </c>
      <c r="U4441" s="3" t="s">
        <v>215</v>
      </c>
      <c r="V4441" s="3" t="s">
        <v>215</v>
      </c>
      <c r="W4441" s="3" t="s">
        <v>215</v>
      </c>
      <c r="X4441" s="3" t="s">
        <v>215</v>
      </c>
      <c r="Y4441" s="3">
        <v>45.347000000000001</v>
      </c>
      <c r="Z4441" s="3">
        <v>45.26</v>
      </c>
      <c r="AA4441" s="3">
        <v>46.982999999999997</v>
      </c>
      <c r="AB4441" s="3">
        <v>47.134999999999998</v>
      </c>
      <c r="AC4441" s="3">
        <v>45.070999999999998</v>
      </c>
      <c r="AD4441" s="3">
        <v>43.701000000000001</v>
      </c>
      <c r="AE4441" s="3">
        <v>44.139000000000003</v>
      </c>
      <c r="AF4441" s="3">
        <v>43.8</v>
      </c>
      <c r="AG4441" s="3">
        <v>43.686999999999998</v>
      </c>
      <c r="AH4441" s="3">
        <v>42.540999999999997</v>
      </c>
      <c r="AI4441" s="3">
        <v>43.655999999999999</v>
      </c>
      <c r="AJ4441" s="3">
        <v>41.595999999999997</v>
      </c>
      <c r="AK4441" s="3">
        <v>41.957000000000001</v>
      </c>
      <c r="AL4441" s="3">
        <v>43.015000000000001</v>
      </c>
      <c r="AM4441" s="3">
        <v>44.469000000000001</v>
      </c>
      <c r="AN4441" s="3">
        <v>43.468000000000004</v>
      </c>
      <c r="AO4441" s="3">
        <v>42.878999999999998</v>
      </c>
      <c r="AP4441" s="3">
        <v>44.414999999999999</v>
      </c>
      <c r="AQ4441" s="3">
        <v>44.298000000000002</v>
      </c>
      <c r="AR4441" s="3">
        <v>43.14</v>
      </c>
      <c r="AS4441" s="3">
        <v>42.845999999999997</v>
      </c>
      <c r="AT4441" s="3">
        <v>43.755000000000003</v>
      </c>
      <c r="AU4441" s="3">
        <v>43.220999999999997</v>
      </c>
      <c r="AV4441" s="3">
        <v>42.408000000000001</v>
      </c>
      <c r="AW4441" s="3">
        <v>41.97</v>
      </c>
      <c r="AX4441" s="3">
        <v>41.808</v>
      </c>
      <c r="AY4441" s="3">
        <v>41.655000000000001</v>
      </c>
      <c r="AZ4441" s="3">
        <v>41.524000000000001</v>
      </c>
      <c r="BA4441">
        <v>41.393000000000001</v>
      </c>
      <c r="BB4441">
        <v>2016</v>
      </c>
    </row>
    <row r="4442" spans="1:54" hidden="1" x14ac:dyDescent="0.2">
      <c r="A4442">
        <v>137</v>
      </c>
      <c r="B4442" t="s">
        <v>462</v>
      </c>
      <c r="C4442" t="s">
        <v>257</v>
      </c>
      <c r="D4442" t="s">
        <v>142</v>
      </c>
      <c r="E4442" t="s">
        <v>255</v>
      </c>
      <c r="F4442" t="s">
        <v>254</v>
      </c>
      <c r="G4442" t="s">
        <v>225</v>
      </c>
      <c r="H4442" t="s">
        <v>222</v>
      </c>
      <c r="I4442" t="s">
        <v>1368</v>
      </c>
      <c r="J4442" s="3" t="s">
        <v>215</v>
      </c>
      <c r="K4442" s="3" t="s">
        <v>215</v>
      </c>
      <c r="L4442" s="3" t="s">
        <v>215</v>
      </c>
      <c r="M4442" s="3" t="s">
        <v>215</v>
      </c>
      <c r="N4442" s="3" t="s">
        <v>215</v>
      </c>
      <c r="O4442" s="3" t="s">
        <v>215</v>
      </c>
      <c r="P4442" s="3" t="s">
        <v>215</v>
      </c>
      <c r="Q4442" s="3" t="s">
        <v>215</v>
      </c>
      <c r="R4442" s="3" t="s">
        <v>215</v>
      </c>
      <c r="S4442" s="3" t="s">
        <v>215</v>
      </c>
      <c r="T4442" s="3" t="s">
        <v>215</v>
      </c>
      <c r="U4442" s="3" t="s">
        <v>215</v>
      </c>
      <c r="V4442" s="3" t="s">
        <v>215</v>
      </c>
      <c r="W4442" s="3" t="s">
        <v>215</v>
      </c>
      <c r="X4442" s="3" t="s">
        <v>215</v>
      </c>
      <c r="Y4442" s="3">
        <v>6.4169999999999998</v>
      </c>
      <c r="Z4442" s="3">
        <v>6.8689999999999998</v>
      </c>
      <c r="AA4442" s="3">
        <v>7.2080000000000002</v>
      </c>
      <c r="AB4442" s="3">
        <v>7.6029999999999998</v>
      </c>
      <c r="AC4442" s="3">
        <v>8.218</v>
      </c>
      <c r="AD4442" s="3">
        <v>8.7260000000000009</v>
      </c>
      <c r="AE4442" s="3">
        <v>9.0869999999999997</v>
      </c>
      <c r="AF4442" s="3">
        <v>10.378</v>
      </c>
      <c r="AG4442" s="3">
        <v>11.391</v>
      </c>
      <c r="AH4442" s="3">
        <v>12.241</v>
      </c>
      <c r="AI4442" s="3">
        <v>13.086</v>
      </c>
      <c r="AJ4442" s="3">
        <v>13.407999999999999</v>
      </c>
      <c r="AK4442" s="3">
        <v>14.055</v>
      </c>
      <c r="AL4442" s="3">
        <v>15.134</v>
      </c>
      <c r="AM4442" s="3">
        <v>16.692</v>
      </c>
      <c r="AN4442" s="3">
        <v>17.728000000000002</v>
      </c>
      <c r="AO4442" s="3">
        <v>18.286000000000001</v>
      </c>
      <c r="AP4442" s="3">
        <v>19.439</v>
      </c>
      <c r="AQ4442" s="3">
        <v>20.143000000000001</v>
      </c>
      <c r="AR4442" s="3">
        <v>20.893999999999998</v>
      </c>
      <c r="AS4442" s="3">
        <v>21.602</v>
      </c>
      <c r="AT4442" s="3">
        <v>22.324999999999999</v>
      </c>
      <c r="AU4442" s="3">
        <v>23.109000000000002</v>
      </c>
      <c r="AV4442" s="3">
        <v>24.344000000000001</v>
      </c>
      <c r="AW4442" s="3">
        <v>25.792000000000002</v>
      </c>
      <c r="AX4442" s="3">
        <v>26.895</v>
      </c>
      <c r="AY4442" s="3">
        <v>28.257000000000001</v>
      </c>
      <c r="AZ4442" s="3">
        <v>29.684000000000001</v>
      </c>
      <c r="BA4442">
        <v>31.152999999999999</v>
      </c>
      <c r="BB4442">
        <v>2016</v>
      </c>
    </row>
    <row r="4443" spans="1:54" hidden="1" x14ac:dyDescent="0.2">
      <c r="A4443">
        <v>137</v>
      </c>
      <c r="B4443" t="s">
        <v>462</v>
      </c>
      <c r="C4443" t="s">
        <v>256</v>
      </c>
      <c r="D4443" t="s">
        <v>142</v>
      </c>
      <c r="E4443" t="s">
        <v>255</v>
      </c>
      <c r="F4443" t="s">
        <v>254</v>
      </c>
      <c r="G4443" t="s">
        <v>217</v>
      </c>
      <c r="I4443" t="s">
        <v>253</v>
      </c>
      <c r="J4443" s="3" t="s">
        <v>215</v>
      </c>
      <c r="K4443" s="3" t="s">
        <v>215</v>
      </c>
      <c r="L4443" s="3" t="s">
        <v>215</v>
      </c>
      <c r="M4443" s="3" t="s">
        <v>215</v>
      </c>
      <c r="N4443" s="3" t="s">
        <v>215</v>
      </c>
      <c r="O4443" s="3" t="s">
        <v>215</v>
      </c>
      <c r="P4443" s="3" t="s">
        <v>215</v>
      </c>
      <c r="Q4443" s="3" t="s">
        <v>215</v>
      </c>
      <c r="R4443" s="3" t="s">
        <v>215</v>
      </c>
      <c r="S4443" s="3" t="s">
        <v>215</v>
      </c>
      <c r="T4443" s="3" t="s">
        <v>215</v>
      </c>
      <c r="U4443" s="3" t="s">
        <v>215</v>
      </c>
      <c r="V4443" s="3" t="s">
        <v>215</v>
      </c>
      <c r="W4443" s="3" t="s">
        <v>215</v>
      </c>
      <c r="X4443" s="3" t="s">
        <v>215</v>
      </c>
      <c r="Y4443" s="3">
        <v>42.554000000000002</v>
      </c>
      <c r="Z4443" s="3">
        <v>43.57</v>
      </c>
      <c r="AA4443" s="3">
        <v>43.984999999999999</v>
      </c>
      <c r="AB4443" s="3">
        <v>43.744</v>
      </c>
      <c r="AC4443" s="3">
        <v>41.405999999999999</v>
      </c>
      <c r="AD4443" s="3">
        <v>37.808</v>
      </c>
      <c r="AE4443" s="3">
        <v>38.225000000000001</v>
      </c>
      <c r="AF4443" s="3">
        <v>41.354999999999997</v>
      </c>
      <c r="AG4443" s="3">
        <v>43.497</v>
      </c>
      <c r="AH4443" s="3">
        <v>43.82</v>
      </c>
      <c r="AI4443" s="3">
        <v>43.575000000000003</v>
      </c>
      <c r="AJ4443" s="3">
        <v>39.656999999999996</v>
      </c>
      <c r="AK4443" s="3">
        <v>37.802999999999997</v>
      </c>
      <c r="AL4443" s="3">
        <v>39.692999999999998</v>
      </c>
      <c r="AM4443" s="3">
        <v>45.140999999999998</v>
      </c>
      <c r="AN4443" s="3">
        <v>44.122999999999998</v>
      </c>
      <c r="AO4443" s="3">
        <v>42.363999999999997</v>
      </c>
      <c r="AP4443" s="3">
        <v>44.067</v>
      </c>
      <c r="AQ4443" s="3">
        <v>43.319000000000003</v>
      </c>
      <c r="AR4443" s="3">
        <v>41.795000000000002</v>
      </c>
      <c r="AS4443" s="3">
        <v>41.460999999999999</v>
      </c>
      <c r="AT4443" s="3">
        <v>42.12</v>
      </c>
      <c r="AU4443" s="3">
        <v>41.820999999999998</v>
      </c>
      <c r="AV4443" s="3">
        <v>41.651000000000003</v>
      </c>
      <c r="AW4443" s="3">
        <v>41.767000000000003</v>
      </c>
      <c r="AX4443" s="3">
        <v>41.343000000000004</v>
      </c>
      <c r="AY4443" s="3">
        <v>41.27</v>
      </c>
      <c r="AZ4443" s="3">
        <v>41.247</v>
      </c>
      <c r="BA4443">
        <v>41.204999999999998</v>
      </c>
      <c r="BB4443">
        <v>2016</v>
      </c>
    </row>
    <row r="4444" spans="1:54" hidden="1" x14ac:dyDescent="0.2">
      <c r="A4444">
        <v>137</v>
      </c>
      <c r="B4444" t="s">
        <v>462</v>
      </c>
      <c r="C4444" t="s">
        <v>252</v>
      </c>
      <c r="D4444" t="s">
        <v>142</v>
      </c>
      <c r="E4444" t="s">
        <v>250</v>
      </c>
      <c r="F4444" t="s">
        <v>249</v>
      </c>
      <c r="G4444" t="s">
        <v>225</v>
      </c>
      <c r="H4444" t="s">
        <v>222</v>
      </c>
      <c r="I4444" t="s">
        <v>1368</v>
      </c>
      <c r="J4444" s="3" t="s">
        <v>215</v>
      </c>
      <c r="K4444" s="3" t="s">
        <v>215</v>
      </c>
      <c r="L4444" s="3" t="s">
        <v>215</v>
      </c>
      <c r="M4444" s="3" t="s">
        <v>215</v>
      </c>
      <c r="N4444" s="3" t="s">
        <v>215</v>
      </c>
      <c r="O4444" s="3" t="s">
        <v>215</v>
      </c>
      <c r="P4444" s="3" t="s">
        <v>215</v>
      </c>
      <c r="Q4444" s="3" t="s">
        <v>215</v>
      </c>
      <c r="R4444" s="3" t="s">
        <v>215</v>
      </c>
      <c r="S4444" s="3" t="s">
        <v>215</v>
      </c>
      <c r="T4444" s="3" t="s">
        <v>215</v>
      </c>
      <c r="U4444" s="3" t="s">
        <v>215</v>
      </c>
      <c r="V4444" s="3" t="s">
        <v>215</v>
      </c>
      <c r="W4444" s="3" t="s">
        <v>215</v>
      </c>
      <c r="X4444" s="3" t="s">
        <v>215</v>
      </c>
      <c r="Y4444" s="3">
        <v>0.42099999999999999</v>
      </c>
      <c r="Z4444" s="3">
        <v>0.26600000000000001</v>
      </c>
      <c r="AA4444" s="3">
        <v>0.49099999999999999</v>
      </c>
      <c r="AB4444" s="3">
        <v>0.58899999999999997</v>
      </c>
      <c r="AC4444" s="3">
        <v>0.72699999999999998</v>
      </c>
      <c r="AD4444" s="3">
        <v>1.36</v>
      </c>
      <c r="AE4444" s="3">
        <v>1.4059999999999999</v>
      </c>
      <c r="AF4444" s="3">
        <v>0.61399999999999999</v>
      </c>
      <c r="AG4444" s="3">
        <v>0.05</v>
      </c>
      <c r="AH4444" s="3">
        <v>-0.35699999999999998</v>
      </c>
      <c r="AI4444" s="3">
        <v>2.4E-2</v>
      </c>
      <c r="AJ4444" s="3">
        <v>0.65600000000000003</v>
      </c>
      <c r="AK4444" s="3">
        <v>1.544</v>
      </c>
      <c r="AL4444" s="3">
        <v>1.2669999999999999</v>
      </c>
      <c r="AM4444" s="3">
        <v>-0.249</v>
      </c>
      <c r="AN4444" s="3">
        <v>-0.26300000000000001</v>
      </c>
      <c r="AO4444" s="3">
        <v>0.222</v>
      </c>
      <c r="AP4444" s="3">
        <v>0.153</v>
      </c>
      <c r="AQ4444" s="3">
        <v>0.45500000000000002</v>
      </c>
      <c r="AR4444" s="3">
        <v>0.67300000000000004</v>
      </c>
      <c r="AS4444" s="3">
        <v>0.72199999999999998</v>
      </c>
      <c r="AT4444" s="3">
        <v>0.86699999999999999</v>
      </c>
      <c r="AU4444" s="3">
        <v>0.77400000000000002</v>
      </c>
      <c r="AV4444" s="3">
        <v>0.443</v>
      </c>
      <c r="AW4444" s="3">
        <v>0.125</v>
      </c>
      <c r="AX4444" s="3">
        <v>0.30199999999999999</v>
      </c>
      <c r="AY4444" s="3">
        <v>0.26400000000000001</v>
      </c>
      <c r="AZ4444" s="3">
        <v>0.19900000000000001</v>
      </c>
      <c r="BA4444">
        <v>0.14099999999999999</v>
      </c>
      <c r="BB4444">
        <v>2016</v>
      </c>
    </row>
    <row r="4445" spans="1:54" hidden="1" x14ac:dyDescent="0.2">
      <c r="A4445">
        <v>137</v>
      </c>
      <c r="B4445" t="s">
        <v>462</v>
      </c>
      <c r="C4445" t="s">
        <v>251</v>
      </c>
      <c r="D4445" t="s">
        <v>142</v>
      </c>
      <c r="E4445" t="s">
        <v>250</v>
      </c>
      <c r="F4445" t="s">
        <v>249</v>
      </c>
      <c r="G4445" t="s">
        <v>217</v>
      </c>
      <c r="I4445" t="s">
        <v>248</v>
      </c>
      <c r="J4445" s="3" t="s">
        <v>215</v>
      </c>
      <c r="K4445" s="3" t="s">
        <v>215</v>
      </c>
      <c r="L4445" s="3" t="s">
        <v>215</v>
      </c>
      <c r="M4445" s="3" t="s">
        <v>215</v>
      </c>
      <c r="N4445" s="3" t="s">
        <v>215</v>
      </c>
      <c r="O4445" s="3" t="s">
        <v>215</v>
      </c>
      <c r="P4445" s="3" t="s">
        <v>215</v>
      </c>
      <c r="Q4445" s="3" t="s">
        <v>215</v>
      </c>
      <c r="R4445" s="3" t="s">
        <v>215</v>
      </c>
      <c r="S4445" s="3" t="s">
        <v>215</v>
      </c>
      <c r="T4445" s="3" t="s">
        <v>215</v>
      </c>
      <c r="U4445" s="3" t="s">
        <v>215</v>
      </c>
      <c r="V4445" s="3" t="s">
        <v>215</v>
      </c>
      <c r="W4445" s="3" t="s">
        <v>215</v>
      </c>
      <c r="X4445" s="3" t="s">
        <v>215</v>
      </c>
      <c r="Y4445" s="3">
        <v>2.7919999999999998</v>
      </c>
      <c r="Z4445" s="3">
        <v>1.69</v>
      </c>
      <c r="AA4445" s="3">
        <v>2.9980000000000002</v>
      </c>
      <c r="AB4445" s="3">
        <v>3.391</v>
      </c>
      <c r="AC4445" s="3">
        <v>3.665</v>
      </c>
      <c r="AD4445" s="3">
        <v>5.8929999999999998</v>
      </c>
      <c r="AE4445" s="3">
        <v>5.915</v>
      </c>
      <c r="AF4445" s="3">
        <v>2.4449999999999998</v>
      </c>
      <c r="AG4445" s="3">
        <v>0.19</v>
      </c>
      <c r="AH4445" s="3">
        <v>-1.2789999999999999</v>
      </c>
      <c r="AI4445" s="3">
        <v>8.1000000000000003E-2</v>
      </c>
      <c r="AJ4445" s="3">
        <v>1.9390000000000001</v>
      </c>
      <c r="AK4445" s="3">
        <v>4.1539999999999999</v>
      </c>
      <c r="AL4445" s="3">
        <v>3.323</v>
      </c>
      <c r="AM4445" s="3">
        <v>-0.67200000000000004</v>
      </c>
      <c r="AN4445" s="3">
        <v>-0.65500000000000003</v>
      </c>
      <c r="AO4445" s="3">
        <v>0.51500000000000001</v>
      </c>
      <c r="AP4445" s="3">
        <v>0.34799999999999998</v>
      </c>
      <c r="AQ4445" s="3">
        <v>0.97899999999999998</v>
      </c>
      <c r="AR4445" s="3">
        <v>1.3460000000000001</v>
      </c>
      <c r="AS4445" s="3">
        <v>1.385</v>
      </c>
      <c r="AT4445" s="3">
        <v>1.6359999999999999</v>
      </c>
      <c r="AU4445" s="3">
        <v>1.4</v>
      </c>
      <c r="AV4445" s="3">
        <v>0.75700000000000001</v>
      </c>
      <c r="AW4445" s="3">
        <v>0.20300000000000001</v>
      </c>
      <c r="AX4445" s="3">
        <v>0.46500000000000002</v>
      </c>
      <c r="AY4445" s="3">
        <v>0.38600000000000001</v>
      </c>
      <c r="AZ4445" s="3">
        <v>0.27700000000000002</v>
      </c>
      <c r="BA4445">
        <v>0.187</v>
      </c>
      <c r="BB4445">
        <v>2016</v>
      </c>
    </row>
    <row r="4446" spans="1:54" hidden="1" x14ac:dyDescent="0.2">
      <c r="A4446">
        <v>137</v>
      </c>
      <c r="B4446" t="s">
        <v>462</v>
      </c>
      <c r="C4446" t="s">
        <v>247</v>
      </c>
      <c r="D4446" t="s">
        <v>142</v>
      </c>
      <c r="E4446" t="s">
        <v>245</v>
      </c>
      <c r="F4446" t="s">
        <v>244</v>
      </c>
      <c r="G4446" t="s">
        <v>225</v>
      </c>
      <c r="H4446" t="s">
        <v>222</v>
      </c>
      <c r="I4446" t="s">
        <v>1368</v>
      </c>
      <c r="J4446" s="3" t="s">
        <v>215</v>
      </c>
      <c r="K4446" s="3" t="s">
        <v>215</v>
      </c>
      <c r="L4446" s="3" t="s">
        <v>215</v>
      </c>
      <c r="M4446" s="3" t="s">
        <v>215</v>
      </c>
      <c r="N4446" s="3" t="s">
        <v>215</v>
      </c>
      <c r="O4446" s="3" t="s">
        <v>215</v>
      </c>
      <c r="P4446" s="3" t="s">
        <v>215</v>
      </c>
      <c r="Q4446" s="3" t="s">
        <v>215</v>
      </c>
      <c r="R4446" s="3" t="s">
        <v>215</v>
      </c>
      <c r="S4446" s="3" t="s">
        <v>215</v>
      </c>
      <c r="T4446" s="3" t="s">
        <v>215</v>
      </c>
      <c r="U4446" s="3" t="s">
        <v>215</v>
      </c>
      <c r="V4446" s="3" t="s">
        <v>215</v>
      </c>
      <c r="W4446" s="3" t="s">
        <v>215</v>
      </c>
      <c r="X4446" s="3" t="s">
        <v>215</v>
      </c>
      <c r="Y4446" s="3">
        <v>0.216</v>
      </c>
      <c r="Z4446" s="3">
        <v>0.33200000000000002</v>
      </c>
      <c r="AA4446" s="3">
        <v>0.76500000000000001</v>
      </c>
      <c r="AB4446" s="3">
        <v>0.76500000000000001</v>
      </c>
      <c r="AC4446" s="3">
        <v>0.69399999999999995</v>
      </c>
      <c r="AD4446" s="3">
        <v>1.2869999999999999</v>
      </c>
      <c r="AE4446" s="3">
        <v>1.4079999999999999</v>
      </c>
      <c r="AF4446" s="3">
        <v>0.56200000000000006</v>
      </c>
      <c r="AG4446" s="3">
        <v>0.19400000000000001</v>
      </c>
      <c r="AH4446" s="3">
        <v>-0.21099999999999999</v>
      </c>
      <c r="AI4446" s="3">
        <v>0.245</v>
      </c>
      <c r="AJ4446" s="3">
        <v>0.65400000000000003</v>
      </c>
      <c r="AK4446" s="3">
        <v>0.74199999999999999</v>
      </c>
      <c r="AL4446" s="3">
        <v>0.91300000000000003</v>
      </c>
      <c r="AM4446" s="3">
        <v>0.34100000000000003</v>
      </c>
      <c r="AN4446" s="3">
        <v>-0.23</v>
      </c>
      <c r="AO4446" s="3">
        <v>0.113</v>
      </c>
      <c r="AP4446" s="3">
        <v>0.53600000000000003</v>
      </c>
      <c r="AQ4446" s="3">
        <v>0.69199999999999995</v>
      </c>
      <c r="AR4446" s="3">
        <v>0.42099999999999999</v>
      </c>
      <c r="AS4446" s="3">
        <v>0.61199999999999999</v>
      </c>
      <c r="AT4446" s="3">
        <v>0.83499999999999996</v>
      </c>
      <c r="AU4446" s="3">
        <v>0.84499999999999997</v>
      </c>
      <c r="AV4446" s="3">
        <v>0.371</v>
      </c>
      <c r="AW4446" s="3">
        <v>0.19600000000000001</v>
      </c>
      <c r="AX4446" s="3">
        <v>0.218</v>
      </c>
      <c r="AY4446" s="3">
        <v>0.192</v>
      </c>
      <c r="AZ4446" s="3">
        <v>0.151</v>
      </c>
      <c r="BA4446">
        <v>0.13500000000000001</v>
      </c>
      <c r="BB4446">
        <v>2016</v>
      </c>
    </row>
    <row r="4447" spans="1:54" hidden="1" x14ac:dyDescent="0.2">
      <c r="A4447">
        <v>137</v>
      </c>
      <c r="B4447" t="s">
        <v>462</v>
      </c>
      <c r="C4447" t="s">
        <v>246</v>
      </c>
      <c r="D4447" t="s">
        <v>142</v>
      </c>
      <c r="E4447" t="s">
        <v>245</v>
      </c>
      <c r="F4447" t="s">
        <v>244</v>
      </c>
      <c r="G4447" t="s">
        <v>243</v>
      </c>
      <c r="I4447" t="s">
        <v>362</v>
      </c>
      <c r="J4447" s="3" t="s">
        <v>215</v>
      </c>
      <c r="K4447" s="3" t="s">
        <v>215</v>
      </c>
      <c r="L4447" s="3" t="s">
        <v>215</v>
      </c>
      <c r="M4447" s="3" t="s">
        <v>215</v>
      </c>
      <c r="N4447" s="3" t="s">
        <v>215</v>
      </c>
      <c r="O4447" s="3" t="s">
        <v>215</v>
      </c>
      <c r="P4447" s="3" t="s">
        <v>215</v>
      </c>
      <c r="Q4447" s="3" t="s">
        <v>215</v>
      </c>
      <c r="R4447" s="3" t="s">
        <v>215</v>
      </c>
      <c r="S4447" s="3" t="s">
        <v>215</v>
      </c>
      <c r="T4447" s="3" t="s">
        <v>215</v>
      </c>
      <c r="U4447" s="3" t="s">
        <v>215</v>
      </c>
      <c r="V4447" s="3" t="s">
        <v>215</v>
      </c>
      <c r="W4447" s="3" t="s">
        <v>215</v>
      </c>
      <c r="X4447" s="3" t="s">
        <v>215</v>
      </c>
      <c r="Y4447" s="3">
        <v>1.472</v>
      </c>
      <c r="Z4447" s="3">
        <v>2.0619999999999998</v>
      </c>
      <c r="AA4447" s="3">
        <v>4.5599999999999996</v>
      </c>
      <c r="AB4447" s="3">
        <v>4.3029999999999999</v>
      </c>
      <c r="AC4447" s="3">
        <v>3.4940000000000002</v>
      </c>
      <c r="AD4447" s="3">
        <v>5.6180000000000003</v>
      </c>
      <c r="AE4447" s="3">
        <v>5.9210000000000003</v>
      </c>
      <c r="AF4447" s="3">
        <v>2.2490000000000001</v>
      </c>
      <c r="AG4447" s="3">
        <v>0.73199999999999998</v>
      </c>
      <c r="AH4447" s="3">
        <v>-0.746</v>
      </c>
      <c r="AI4447" s="3">
        <v>0.80400000000000005</v>
      </c>
      <c r="AJ4447" s="3">
        <v>1.9339999999999999</v>
      </c>
      <c r="AK4447" s="3">
        <v>2.1059999999999999</v>
      </c>
      <c r="AL4447" s="3">
        <v>2.4470000000000001</v>
      </c>
      <c r="AM4447" s="3">
        <v>0.89100000000000001</v>
      </c>
      <c r="AN4447" s="3">
        <v>-0.57199999999999995</v>
      </c>
      <c r="AO4447" s="3">
        <v>0.26300000000000001</v>
      </c>
      <c r="AP4447" s="3">
        <v>1.1910000000000001</v>
      </c>
      <c r="AQ4447" s="3">
        <v>1.4710000000000001</v>
      </c>
      <c r="AR4447" s="3">
        <v>0.85299999999999998</v>
      </c>
      <c r="AS4447" s="3">
        <v>1.1819999999999999</v>
      </c>
      <c r="AT4447" s="3">
        <v>1.575</v>
      </c>
      <c r="AU4447" s="3">
        <v>1.524</v>
      </c>
      <c r="AV4447" s="3">
        <v>0.63700000000000001</v>
      </c>
      <c r="AW4447" s="3">
        <v>0.31900000000000001</v>
      </c>
      <c r="AX4447" s="3">
        <v>0.33700000000000002</v>
      </c>
      <c r="AY4447" s="3">
        <v>0.28199999999999997</v>
      </c>
      <c r="AZ4447" s="3">
        <v>0.21</v>
      </c>
      <c r="BA4447">
        <v>0.17799999999999999</v>
      </c>
      <c r="BB4447">
        <v>2016</v>
      </c>
    </row>
    <row r="4448" spans="1:54" hidden="1" x14ac:dyDescent="0.2">
      <c r="A4448">
        <v>137</v>
      </c>
      <c r="B4448" t="s">
        <v>462</v>
      </c>
      <c r="C4448" t="s">
        <v>242</v>
      </c>
      <c r="D4448" t="s">
        <v>142</v>
      </c>
      <c r="E4448" t="s">
        <v>240</v>
      </c>
      <c r="F4448" t="s">
        <v>239</v>
      </c>
      <c r="G4448" t="s">
        <v>225</v>
      </c>
      <c r="H4448" t="s">
        <v>222</v>
      </c>
      <c r="I4448" t="s">
        <v>1368</v>
      </c>
      <c r="J4448" s="3" t="s">
        <v>215</v>
      </c>
      <c r="K4448" s="3" t="s">
        <v>215</v>
      </c>
      <c r="L4448" s="3" t="s">
        <v>215</v>
      </c>
      <c r="M4448" s="3" t="s">
        <v>215</v>
      </c>
      <c r="N4448" s="3" t="s">
        <v>215</v>
      </c>
      <c r="O4448" s="3" t="s">
        <v>215</v>
      </c>
      <c r="P4448" s="3" t="s">
        <v>215</v>
      </c>
      <c r="Q4448" s="3" t="s">
        <v>215</v>
      </c>
      <c r="R4448" s="3" t="s">
        <v>215</v>
      </c>
      <c r="S4448" s="3" t="s">
        <v>215</v>
      </c>
      <c r="T4448" s="3" t="s">
        <v>215</v>
      </c>
      <c r="U4448" s="3" t="s">
        <v>215</v>
      </c>
      <c r="V4448" s="3" t="s">
        <v>215</v>
      </c>
      <c r="W4448" s="3" t="s">
        <v>215</v>
      </c>
      <c r="X4448" s="3" t="s">
        <v>215</v>
      </c>
      <c r="Y4448" s="3">
        <v>0.21299999999999999</v>
      </c>
      <c r="Z4448" s="3">
        <v>9.9000000000000005E-2</v>
      </c>
      <c r="AA4448" s="3">
        <v>0.33700000000000002</v>
      </c>
      <c r="AB4448" s="3">
        <v>0.40699999999999997</v>
      </c>
      <c r="AC4448" s="3">
        <v>0.55500000000000005</v>
      </c>
      <c r="AD4448" s="3">
        <v>1.073</v>
      </c>
      <c r="AE4448" s="3">
        <v>1.093</v>
      </c>
      <c r="AF4448" s="3">
        <v>0.33500000000000002</v>
      </c>
      <c r="AG4448" s="3">
        <v>-0.187</v>
      </c>
      <c r="AH4448" s="3">
        <v>-0.56999999999999995</v>
      </c>
      <c r="AI4448" s="3">
        <v>-0.184</v>
      </c>
      <c r="AJ4448" s="3">
        <v>0.39900000000000002</v>
      </c>
      <c r="AK4448" s="3">
        <v>1.167</v>
      </c>
      <c r="AL4448" s="3">
        <v>0.79700000000000004</v>
      </c>
      <c r="AM4448" s="3">
        <v>-0.434</v>
      </c>
      <c r="AN4448" s="3">
        <v>-0.36</v>
      </c>
      <c r="AO4448" s="3">
        <v>0.123</v>
      </c>
      <c r="AP4448" s="3">
        <v>5.8999999999999997E-2</v>
      </c>
      <c r="AQ4448" s="3">
        <v>0.379</v>
      </c>
      <c r="AR4448" s="3">
        <v>0.55300000000000005</v>
      </c>
      <c r="AS4448" s="3">
        <v>0.61299999999999999</v>
      </c>
      <c r="AT4448" s="3">
        <v>0.76600000000000001</v>
      </c>
      <c r="AU4448" s="3">
        <v>0.68500000000000005</v>
      </c>
      <c r="AV4448" s="3">
        <v>0.34899999999999998</v>
      </c>
      <c r="AW4448" s="3">
        <v>-0.113</v>
      </c>
      <c r="AX4448" s="3">
        <v>-0.13800000000000001</v>
      </c>
      <c r="AY4448" s="3">
        <v>-0.36599999999999999</v>
      </c>
      <c r="AZ4448" s="3">
        <v>-0.59199999999999997</v>
      </c>
      <c r="BA4448">
        <v>-0.79700000000000004</v>
      </c>
      <c r="BB4448">
        <v>2016</v>
      </c>
    </row>
    <row r="4449" spans="1:54" hidden="1" x14ac:dyDescent="0.2">
      <c r="A4449">
        <v>137</v>
      </c>
      <c r="B4449" t="s">
        <v>462</v>
      </c>
      <c r="C4449" t="s">
        <v>241</v>
      </c>
      <c r="D4449" t="s">
        <v>142</v>
      </c>
      <c r="E4449" t="s">
        <v>240</v>
      </c>
      <c r="F4449" t="s">
        <v>239</v>
      </c>
      <c r="G4449" t="s">
        <v>217</v>
      </c>
      <c r="I4449" t="s">
        <v>238</v>
      </c>
      <c r="J4449" s="3" t="s">
        <v>215</v>
      </c>
      <c r="K4449" s="3" t="s">
        <v>215</v>
      </c>
      <c r="L4449" s="3" t="s">
        <v>215</v>
      </c>
      <c r="M4449" s="3" t="s">
        <v>215</v>
      </c>
      <c r="N4449" s="3" t="s">
        <v>215</v>
      </c>
      <c r="O4449" s="3" t="s">
        <v>215</v>
      </c>
      <c r="P4449" s="3" t="s">
        <v>215</v>
      </c>
      <c r="Q4449" s="3" t="s">
        <v>215</v>
      </c>
      <c r="R4449" s="3" t="s">
        <v>215</v>
      </c>
      <c r="S4449" s="3" t="s">
        <v>215</v>
      </c>
      <c r="T4449" s="3" t="s">
        <v>215</v>
      </c>
      <c r="U4449" s="3" t="s">
        <v>215</v>
      </c>
      <c r="V4449" s="3" t="s">
        <v>215</v>
      </c>
      <c r="W4449" s="3" t="s">
        <v>215</v>
      </c>
      <c r="X4449" s="3" t="s">
        <v>215</v>
      </c>
      <c r="Y4449" s="3">
        <v>1.409</v>
      </c>
      <c r="Z4449" s="3">
        <v>0.625</v>
      </c>
      <c r="AA4449" s="3">
        <v>2.0550000000000002</v>
      </c>
      <c r="AB4449" s="3">
        <v>2.34</v>
      </c>
      <c r="AC4449" s="3">
        <v>2.7970000000000002</v>
      </c>
      <c r="AD4449" s="3">
        <v>4.6500000000000004</v>
      </c>
      <c r="AE4449" s="3">
        <v>4.5999999999999996</v>
      </c>
      <c r="AF4449" s="3">
        <v>1.3360000000000001</v>
      </c>
      <c r="AG4449" s="3">
        <v>-0.71499999999999997</v>
      </c>
      <c r="AH4449" s="3">
        <v>-2.04</v>
      </c>
      <c r="AI4449" s="3">
        <v>-0.61399999999999999</v>
      </c>
      <c r="AJ4449" s="3">
        <v>1.181</v>
      </c>
      <c r="AK4449" s="3">
        <v>3.1379999999999999</v>
      </c>
      <c r="AL4449" s="3">
        <v>2.0910000000000002</v>
      </c>
      <c r="AM4449" s="3">
        <v>-1.175</v>
      </c>
      <c r="AN4449" s="3">
        <v>-0.89500000000000002</v>
      </c>
      <c r="AO4449" s="3">
        <v>0.28599999999999998</v>
      </c>
      <c r="AP4449" s="3">
        <v>0.13400000000000001</v>
      </c>
      <c r="AQ4449" s="3">
        <v>0.81399999999999995</v>
      </c>
      <c r="AR4449" s="3">
        <v>1.105</v>
      </c>
      <c r="AS4449" s="3">
        <v>1.177</v>
      </c>
      <c r="AT4449" s="3">
        <v>1.4450000000000001</v>
      </c>
      <c r="AU4449" s="3">
        <v>1.24</v>
      </c>
      <c r="AV4449" s="3">
        <v>0.59699999999999998</v>
      </c>
      <c r="AW4449" s="3">
        <v>-0.184</v>
      </c>
      <c r="AX4449" s="3">
        <v>-0.21299999999999999</v>
      </c>
      <c r="AY4449" s="3">
        <v>-0.53500000000000003</v>
      </c>
      <c r="AZ4449" s="3">
        <v>-0.82299999999999995</v>
      </c>
      <c r="BA4449">
        <v>-1.054</v>
      </c>
      <c r="BB4449">
        <v>2016</v>
      </c>
    </row>
    <row r="4450" spans="1:54" hidden="1" x14ac:dyDescent="0.2">
      <c r="A4450">
        <v>137</v>
      </c>
      <c r="B4450" t="s">
        <v>462</v>
      </c>
      <c r="C4450" t="s">
        <v>237</v>
      </c>
      <c r="D4450" t="s">
        <v>142</v>
      </c>
      <c r="E4450" t="s">
        <v>235</v>
      </c>
      <c r="F4450" t="s">
        <v>234</v>
      </c>
      <c r="G4450" t="s">
        <v>225</v>
      </c>
      <c r="H4450" t="s">
        <v>222</v>
      </c>
      <c r="I4450" t="s">
        <v>1368</v>
      </c>
      <c r="J4450" s="3" t="s">
        <v>215</v>
      </c>
      <c r="K4450" s="3" t="s">
        <v>215</v>
      </c>
      <c r="L4450" s="3" t="s">
        <v>215</v>
      </c>
      <c r="M4450" s="3" t="s">
        <v>215</v>
      </c>
      <c r="N4450" s="3" t="s">
        <v>215</v>
      </c>
      <c r="O4450" s="3" t="s">
        <v>215</v>
      </c>
      <c r="P4450" s="3" t="s">
        <v>215</v>
      </c>
      <c r="Q4450" s="3" t="s">
        <v>215</v>
      </c>
      <c r="R4450" s="3" t="s">
        <v>215</v>
      </c>
      <c r="S4450" s="3" t="s">
        <v>215</v>
      </c>
      <c r="T4450" s="3" t="s">
        <v>215</v>
      </c>
      <c r="U4450" s="3" t="s">
        <v>215</v>
      </c>
      <c r="V4450" s="3" t="s">
        <v>215</v>
      </c>
      <c r="W4450" s="3" t="s">
        <v>215</v>
      </c>
      <c r="X4450" s="3" t="s">
        <v>215</v>
      </c>
      <c r="Y4450" s="3" t="s">
        <v>215</v>
      </c>
      <c r="Z4450" s="3" t="s">
        <v>215</v>
      </c>
      <c r="AA4450" s="3" t="s">
        <v>215</v>
      </c>
      <c r="AB4450" s="3" t="s">
        <v>215</v>
      </c>
      <c r="AC4450" s="3" t="s">
        <v>215</v>
      </c>
      <c r="AD4450" s="3" t="s">
        <v>215</v>
      </c>
      <c r="AE4450" s="3" t="s">
        <v>215</v>
      </c>
      <c r="AF4450" s="3">
        <v>-8.5510000000000002</v>
      </c>
      <c r="AG4450" s="3">
        <v>-8.8740000000000006</v>
      </c>
      <c r="AH4450" s="3">
        <v>-8.4879999999999995</v>
      </c>
      <c r="AI4450" s="3">
        <v>-7.8719999999999999</v>
      </c>
      <c r="AJ4450" s="3">
        <v>-8.5609999999999999</v>
      </c>
      <c r="AK4450" s="3">
        <v>-9.73</v>
      </c>
      <c r="AL4450" s="3">
        <v>-8.7650000000000006</v>
      </c>
      <c r="AM4450" s="3">
        <v>-7.51</v>
      </c>
      <c r="AN4450" s="3">
        <v>-5.375</v>
      </c>
      <c r="AO4450" s="3">
        <v>-4.7080000000000002</v>
      </c>
      <c r="AP4450" s="3">
        <v>-4.58</v>
      </c>
      <c r="AQ4450" s="3">
        <v>-4.0780000000000003</v>
      </c>
      <c r="AR4450" s="3">
        <v>-5.3869999999999996</v>
      </c>
      <c r="AS4450" s="3">
        <v>-6.2750000000000004</v>
      </c>
      <c r="AT4450" s="3">
        <v>-6.2789999999999999</v>
      </c>
      <c r="AU4450" s="3">
        <v>-4.577</v>
      </c>
      <c r="AV4450" s="3">
        <v>-3.895</v>
      </c>
      <c r="AW4450" s="3">
        <v>-3.226</v>
      </c>
      <c r="AX4450" s="3">
        <v>-2.7309999999999999</v>
      </c>
      <c r="AY4450" s="3">
        <v>-2.1549999999999998</v>
      </c>
      <c r="AZ4450" s="3">
        <v>-1.591</v>
      </c>
      <c r="BA4450">
        <v>-0.89100000000000001</v>
      </c>
      <c r="BB4450">
        <v>2016</v>
      </c>
    </row>
    <row r="4451" spans="1:54" hidden="1" x14ac:dyDescent="0.2">
      <c r="A4451">
        <v>137</v>
      </c>
      <c r="B4451" t="s">
        <v>462</v>
      </c>
      <c r="C4451" t="s">
        <v>236</v>
      </c>
      <c r="D4451" t="s">
        <v>142</v>
      </c>
      <c r="E4451" t="s">
        <v>235</v>
      </c>
      <c r="F4451" t="s">
        <v>234</v>
      </c>
      <c r="G4451" t="s">
        <v>217</v>
      </c>
      <c r="I4451" t="s">
        <v>354</v>
      </c>
      <c r="J4451" s="3" t="s">
        <v>215</v>
      </c>
      <c r="K4451" s="3" t="s">
        <v>215</v>
      </c>
      <c r="L4451" s="3" t="s">
        <v>215</v>
      </c>
      <c r="M4451" s="3" t="s">
        <v>215</v>
      </c>
      <c r="N4451" s="3" t="s">
        <v>215</v>
      </c>
      <c r="O4451" s="3" t="s">
        <v>215</v>
      </c>
      <c r="P4451" s="3" t="s">
        <v>215</v>
      </c>
      <c r="Q4451" s="3" t="s">
        <v>215</v>
      </c>
      <c r="R4451" s="3" t="s">
        <v>215</v>
      </c>
      <c r="S4451" s="3" t="s">
        <v>215</v>
      </c>
      <c r="T4451" s="3" t="s">
        <v>215</v>
      </c>
      <c r="U4451" s="3" t="s">
        <v>215</v>
      </c>
      <c r="V4451" s="3" t="s">
        <v>215</v>
      </c>
      <c r="W4451" s="3" t="s">
        <v>215</v>
      </c>
      <c r="X4451" s="3" t="s">
        <v>215</v>
      </c>
      <c r="Y4451" s="3" t="s">
        <v>215</v>
      </c>
      <c r="Z4451" s="3" t="s">
        <v>215</v>
      </c>
      <c r="AA4451" s="3" t="s">
        <v>215</v>
      </c>
      <c r="AB4451" s="3" t="s">
        <v>215</v>
      </c>
      <c r="AC4451" s="3" t="s">
        <v>215</v>
      </c>
      <c r="AD4451" s="3" t="s">
        <v>215</v>
      </c>
      <c r="AE4451" s="3" t="s">
        <v>215</v>
      </c>
      <c r="AF4451" s="3">
        <v>-34.075000000000003</v>
      </c>
      <c r="AG4451" s="3">
        <v>-33.887</v>
      </c>
      <c r="AH4451" s="3">
        <v>-30.384</v>
      </c>
      <c r="AI4451" s="3">
        <v>-26.213999999999999</v>
      </c>
      <c r="AJ4451" s="3">
        <v>-25.323</v>
      </c>
      <c r="AK4451" s="3">
        <v>-26.17</v>
      </c>
      <c r="AL4451" s="3">
        <v>-22.988</v>
      </c>
      <c r="AM4451" s="3">
        <v>-20.309999999999999</v>
      </c>
      <c r="AN4451" s="3">
        <v>-13.377000000000001</v>
      </c>
      <c r="AO4451" s="3">
        <v>-10.907</v>
      </c>
      <c r="AP4451" s="3">
        <v>-10.382</v>
      </c>
      <c r="AQ4451" s="3">
        <v>-8.7690000000000001</v>
      </c>
      <c r="AR4451" s="3">
        <v>-10.776</v>
      </c>
      <c r="AS4451" s="3">
        <v>-12.042999999999999</v>
      </c>
      <c r="AT4451" s="3">
        <v>-11.847</v>
      </c>
      <c r="AU4451" s="3">
        <v>-8.2840000000000007</v>
      </c>
      <c r="AV4451" s="3">
        <v>-6.6639999999999997</v>
      </c>
      <c r="AW4451" s="3">
        <v>-5.2240000000000002</v>
      </c>
      <c r="AX4451" s="3">
        <v>-4.1980000000000004</v>
      </c>
      <c r="AY4451" s="3">
        <v>-3.1469999999999998</v>
      </c>
      <c r="AZ4451" s="3">
        <v>-2.2109999999999999</v>
      </c>
      <c r="BA4451">
        <v>-1.1779999999999999</v>
      </c>
      <c r="BB4451">
        <v>2016</v>
      </c>
    </row>
    <row r="4452" spans="1:54" hidden="1" x14ac:dyDescent="0.2">
      <c r="A4452">
        <v>137</v>
      </c>
      <c r="B4452" t="s">
        <v>462</v>
      </c>
      <c r="C4452" t="s">
        <v>233</v>
      </c>
      <c r="D4452" t="s">
        <v>142</v>
      </c>
      <c r="E4452" t="s">
        <v>231</v>
      </c>
      <c r="F4452" t="s">
        <v>230</v>
      </c>
      <c r="G4452" t="s">
        <v>225</v>
      </c>
      <c r="H4452" t="s">
        <v>222</v>
      </c>
      <c r="I4452" t="s">
        <v>1368</v>
      </c>
      <c r="J4452" s="3" t="s">
        <v>215</v>
      </c>
      <c r="K4452" s="3" t="s">
        <v>215</v>
      </c>
      <c r="L4452" s="3" t="s">
        <v>215</v>
      </c>
      <c r="M4452" s="3" t="s">
        <v>215</v>
      </c>
      <c r="N4452" s="3" t="s">
        <v>215</v>
      </c>
      <c r="O4452" s="3" t="s">
        <v>215</v>
      </c>
      <c r="P4452" s="3" t="s">
        <v>215</v>
      </c>
      <c r="Q4452" s="3" t="s">
        <v>215</v>
      </c>
      <c r="R4452" s="3" t="s">
        <v>215</v>
      </c>
      <c r="S4452" s="3" t="s">
        <v>215</v>
      </c>
      <c r="T4452" s="3" t="s">
        <v>215</v>
      </c>
      <c r="U4452" s="3" t="s">
        <v>215</v>
      </c>
      <c r="V4452" s="3" t="s">
        <v>215</v>
      </c>
      <c r="W4452" s="3" t="s">
        <v>215</v>
      </c>
      <c r="X4452" s="3" t="s">
        <v>215</v>
      </c>
      <c r="Y4452" s="3">
        <v>1.347</v>
      </c>
      <c r="Z4452" s="3">
        <v>1.3640000000000001</v>
      </c>
      <c r="AA4452" s="3">
        <v>1.4</v>
      </c>
      <c r="AB4452" s="3">
        <v>1.4039999999999999</v>
      </c>
      <c r="AC4452" s="3">
        <v>1.415</v>
      </c>
      <c r="AD4452" s="3">
        <v>1.498</v>
      </c>
      <c r="AE4452" s="3">
        <v>1.6379999999999999</v>
      </c>
      <c r="AF4452" s="3">
        <v>1.7050000000000001</v>
      </c>
      <c r="AG4452" s="3">
        <v>1.794</v>
      </c>
      <c r="AH4452" s="3">
        <v>2.0259999999999998</v>
      </c>
      <c r="AI4452" s="3">
        <v>2.2229999999999999</v>
      </c>
      <c r="AJ4452" s="3">
        <v>2.629</v>
      </c>
      <c r="AK4452" s="3">
        <v>2.867</v>
      </c>
      <c r="AL4452" s="3">
        <v>5.6840000000000002</v>
      </c>
      <c r="AM4452" s="3">
        <v>5.8140000000000001</v>
      </c>
      <c r="AN4452" s="3">
        <v>7.95</v>
      </c>
      <c r="AO4452" s="3">
        <v>8.0730000000000004</v>
      </c>
      <c r="AP4452" s="3">
        <v>9.5809999999999995</v>
      </c>
      <c r="AQ4452" s="3">
        <v>11.013999999999999</v>
      </c>
      <c r="AR4452" s="3">
        <v>11.33</v>
      </c>
      <c r="AS4452" s="3">
        <v>11.446</v>
      </c>
      <c r="AT4452" s="3">
        <v>11.025</v>
      </c>
      <c r="AU4452" s="3">
        <v>12.727</v>
      </c>
      <c r="AV4452" s="3">
        <v>13.409000000000001</v>
      </c>
      <c r="AW4452" s="3">
        <v>14.077999999999999</v>
      </c>
      <c r="AX4452" s="3">
        <v>14.573</v>
      </c>
      <c r="AY4452" s="3">
        <v>15.148999999999999</v>
      </c>
      <c r="AZ4452" s="3">
        <v>15.712999999999999</v>
      </c>
      <c r="BA4452">
        <v>16.413</v>
      </c>
      <c r="BB4452">
        <v>2016</v>
      </c>
    </row>
    <row r="4453" spans="1:54" hidden="1" x14ac:dyDescent="0.2">
      <c r="A4453">
        <v>137</v>
      </c>
      <c r="B4453" t="s">
        <v>462</v>
      </c>
      <c r="C4453" t="s">
        <v>232</v>
      </c>
      <c r="D4453" t="s">
        <v>142</v>
      </c>
      <c r="E4453" t="s">
        <v>231</v>
      </c>
      <c r="F4453" t="s">
        <v>230</v>
      </c>
      <c r="G4453" t="s">
        <v>217</v>
      </c>
      <c r="I4453" t="s">
        <v>229</v>
      </c>
      <c r="J4453" s="3" t="s">
        <v>215</v>
      </c>
      <c r="K4453" s="3" t="s">
        <v>215</v>
      </c>
      <c r="L4453" s="3" t="s">
        <v>215</v>
      </c>
      <c r="M4453" s="3" t="s">
        <v>215</v>
      </c>
      <c r="N4453" s="3" t="s">
        <v>215</v>
      </c>
      <c r="O4453" s="3" t="s">
        <v>215</v>
      </c>
      <c r="P4453" s="3" t="s">
        <v>215</v>
      </c>
      <c r="Q4453" s="3" t="s">
        <v>215</v>
      </c>
      <c r="R4453" s="3" t="s">
        <v>215</v>
      </c>
      <c r="S4453" s="3" t="s">
        <v>215</v>
      </c>
      <c r="T4453" s="3" t="s">
        <v>215</v>
      </c>
      <c r="U4453" s="3" t="s">
        <v>215</v>
      </c>
      <c r="V4453" s="3" t="s">
        <v>215</v>
      </c>
      <c r="W4453" s="3" t="s">
        <v>215</v>
      </c>
      <c r="X4453" s="3" t="s">
        <v>215</v>
      </c>
      <c r="Y4453" s="3">
        <v>8.9339999999999993</v>
      </c>
      <c r="Z4453" s="3">
        <v>8.6549999999999994</v>
      </c>
      <c r="AA4453" s="3">
        <v>8.5449999999999999</v>
      </c>
      <c r="AB4453" s="3">
        <v>8.0760000000000005</v>
      </c>
      <c r="AC4453" s="3">
        <v>7.1289999999999996</v>
      </c>
      <c r="AD4453" s="3">
        <v>6.4889999999999999</v>
      </c>
      <c r="AE4453" s="3">
        <v>6.891</v>
      </c>
      <c r="AF4453" s="3">
        <v>6.7939999999999996</v>
      </c>
      <c r="AG4453" s="3">
        <v>6.8490000000000002</v>
      </c>
      <c r="AH4453" s="3">
        <v>7.2519999999999998</v>
      </c>
      <c r="AI4453" s="3">
        <v>7.4009999999999998</v>
      </c>
      <c r="AJ4453" s="3">
        <v>7.7759999999999998</v>
      </c>
      <c r="AK4453" s="3">
        <v>7.7119999999999997</v>
      </c>
      <c r="AL4453" s="3">
        <v>14.907</v>
      </c>
      <c r="AM4453" s="3">
        <v>15.724</v>
      </c>
      <c r="AN4453" s="3">
        <v>19.786000000000001</v>
      </c>
      <c r="AO4453" s="3">
        <v>18.702999999999999</v>
      </c>
      <c r="AP4453" s="3">
        <v>21.72</v>
      </c>
      <c r="AQ4453" s="3">
        <v>23.684999999999999</v>
      </c>
      <c r="AR4453" s="3">
        <v>22.663</v>
      </c>
      <c r="AS4453" s="3">
        <v>21.969000000000001</v>
      </c>
      <c r="AT4453" s="3">
        <v>20.798999999999999</v>
      </c>
      <c r="AU4453" s="3">
        <v>23.032</v>
      </c>
      <c r="AV4453" s="3">
        <v>22.942</v>
      </c>
      <c r="AW4453" s="3">
        <v>22.797000000000001</v>
      </c>
      <c r="AX4453" s="3">
        <v>22.401</v>
      </c>
      <c r="AY4453" s="3">
        <v>22.126000000000001</v>
      </c>
      <c r="AZ4453" s="3">
        <v>21.834</v>
      </c>
      <c r="BA4453">
        <v>21.709</v>
      </c>
      <c r="BB4453">
        <v>2016</v>
      </c>
    </row>
    <row r="4454" spans="1:54" hidden="1" x14ac:dyDescent="0.2">
      <c r="A4454">
        <v>137</v>
      </c>
      <c r="B4454" t="s">
        <v>462</v>
      </c>
      <c r="C4454" t="s">
        <v>228</v>
      </c>
      <c r="D4454" t="s">
        <v>142</v>
      </c>
      <c r="E4454" t="s">
        <v>227</v>
      </c>
      <c r="F4454" t="s">
        <v>226</v>
      </c>
      <c r="G4454" t="s">
        <v>225</v>
      </c>
      <c r="H4454" t="s">
        <v>222</v>
      </c>
      <c r="I4454" t="s">
        <v>1368</v>
      </c>
      <c r="J4454" s="3">
        <v>4.6760000000000002</v>
      </c>
      <c r="K4454" s="3">
        <v>5.1059999999999999</v>
      </c>
      <c r="L4454" s="3">
        <v>5.157</v>
      </c>
      <c r="M4454" s="3">
        <v>5.6740000000000004</v>
      </c>
      <c r="N4454" s="3">
        <v>6.29</v>
      </c>
      <c r="O4454" s="3">
        <v>6.6669999999999998</v>
      </c>
      <c r="P4454" s="3">
        <v>7.3259999999999996</v>
      </c>
      <c r="Q4454" s="3">
        <v>7.62</v>
      </c>
      <c r="R4454" s="3">
        <v>8.4949999999999992</v>
      </c>
      <c r="S4454" s="3">
        <v>9.702</v>
      </c>
      <c r="T4454" s="3">
        <v>10.475</v>
      </c>
      <c r="U4454" s="3">
        <v>11.587999999999999</v>
      </c>
      <c r="V4454" s="3">
        <v>12.239000000000001</v>
      </c>
      <c r="W4454" s="3">
        <v>13.515000000000001</v>
      </c>
      <c r="X4454" s="3">
        <v>14.528</v>
      </c>
      <c r="Y4454" s="3">
        <v>15.08</v>
      </c>
      <c r="Z4454" s="3">
        <v>15.765000000000001</v>
      </c>
      <c r="AA4454" s="3">
        <v>16.388000000000002</v>
      </c>
      <c r="AB4454" s="3">
        <v>17.38</v>
      </c>
      <c r="AC4454" s="3">
        <v>19.847999999999999</v>
      </c>
      <c r="AD4454" s="3">
        <v>23.079000000000001</v>
      </c>
      <c r="AE4454" s="3">
        <v>23.771999999999998</v>
      </c>
      <c r="AF4454" s="3">
        <v>25.094999999999999</v>
      </c>
      <c r="AG4454" s="3">
        <v>26.187999999999999</v>
      </c>
      <c r="AH4454" s="3">
        <v>27.936</v>
      </c>
      <c r="AI4454" s="3">
        <v>30.030999999999999</v>
      </c>
      <c r="AJ4454" s="3">
        <v>33.808</v>
      </c>
      <c r="AK4454" s="3">
        <v>37.179000000000002</v>
      </c>
      <c r="AL4454" s="3">
        <v>38.128999999999998</v>
      </c>
      <c r="AM4454" s="3">
        <v>36.976999999999997</v>
      </c>
      <c r="AN4454" s="3">
        <v>40.177999999999997</v>
      </c>
      <c r="AO4454" s="3">
        <v>43.164999999999999</v>
      </c>
      <c r="AP4454" s="3">
        <v>44.112000000000002</v>
      </c>
      <c r="AQ4454" s="3">
        <v>46.499000000000002</v>
      </c>
      <c r="AR4454" s="3">
        <v>49.993000000000002</v>
      </c>
      <c r="AS4454" s="3">
        <v>52.101999999999997</v>
      </c>
      <c r="AT4454" s="3">
        <v>53.005000000000003</v>
      </c>
      <c r="AU4454" s="3">
        <v>55.256999999999998</v>
      </c>
      <c r="AV4454" s="3">
        <v>58.448</v>
      </c>
      <c r="AW4454" s="3">
        <v>61.753</v>
      </c>
      <c r="AX4454" s="3">
        <v>65.054000000000002</v>
      </c>
      <c r="AY4454" s="3">
        <v>68.468999999999994</v>
      </c>
      <c r="AZ4454" s="3">
        <v>71.965000000000003</v>
      </c>
      <c r="BA4454">
        <v>75.603999999999999</v>
      </c>
      <c r="BB4454">
        <v>2016</v>
      </c>
    </row>
    <row r="4455" spans="1:54" hidden="1" x14ac:dyDescent="0.2">
      <c r="A4455">
        <v>137</v>
      </c>
      <c r="B4455" t="s">
        <v>462</v>
      </c>
      <c r="C4455" t="s">
        <v>224</v>
      </c>
      <c r="D4455" t="s">
        <v>142</v>
      </c>
      <c r="E4455" t="s">
        <v>219</v>
      </c>
      <c r="F4455" t="s">
        <v>218</v>
      </c>
      <c r="G4455" t="s">
        <v>223</v>
      </c>
      <c r="H4455" t="s">
        <v>222</v>
      </c>
      <c r="I4455" t="s">
        <v>1255</v>
      </c>
      <c r="J4455" s="3" t="s">
        <v>215</v>
      </c>
      <c r="K4455" s="3" t="s">
        <v>215</v>
      </c>
      <c r="L4455" s="3" t="s">
        <v>215</v>
      </c>
      <c r="M4455" s="3" t="s">
        <v>215</v>
      </c>
      <c r="N4455" s="3" t="s">
        <v>215</v>
      </c>
      <c r="O4455" s="3" t="s">
        <v>215</v>
      </c>
      <c r="P4455" s="3" t="s">
        <v>215</v>
      </c>
      <c r="Q4455" s="3" t="s">
        <v>215</v>
      </c>
      <c r="R4455" s="3" t="s">
        <v>215</v>
      </c>
      <c r="S4455" s="3" t="s">
        <v>215</v>
      </c>
      <c r="T4455" s="3" t="s">
        <v>215</v>
      </c>
      <c r="U4455" s="3" t="s">
        <v>215</v>
      </c>
      <c r="V4455" s="3" t="s">
        <v>215</v>
      </c>
      <c r="W4455" s="3" t="s">
        <v>215</v>
      </c>
      <c r="X4455" s="3" t="s">
        <v>215</v>
      </c>
      <c r="Y4455" s="3">
        <v>2.4729999999999999</v>
      </c>
      <c r="Z4455" s="3">
        <v>2.367</v>
      </c>
      <c r="AA4455" s="3">
        <v>1.839</v>
      </c>
      <c r="AB4455" s="3">
        <v>1.6479999999999999</v>
      </c>
      <c r="AC4455" s="3">
        <v>2.2719999999999998</v>
      </c>
      <c r="AD4455" s="3">
        <v>2.6880000000000002</v>
      </c>
      <c r="AE4455" s="3">
        <v>1.77</v>
      </c>
      <c r="AF4455" s="3">
        <v>2.2109999999999999</v>
      </c>
      <c r="AG4455" s="3">
        <v>1.919</v>
      </c>
      <c r="AH4455" s="3">
        <v>4.0979999999999999</v>
      </c>
      <c r="AI4455" s="3">
        <v>4.109</v>
      </c>
      <c r="AJ4455" s="3">
        <v>4.2039999999999997</v>
      </c>
      <c r="AK4455" s="3">
        <v>4.9619999999999997</v>
      </c>
      <c r="AL4455" s="3">
        <v>4.25</v>
      </c>
      <c r="AM4455" s="3">
        <v>3.7130000000000001</v>
      </c>
      <c r="AN4455" s="3">
        <v>3.556</v>
      </c>
      <c r="AO4455" s="3">
        <v>3.6320000000000001</v>
      </c>
      <c r="AP4455" s="3">
        <v>3.1989999999999998</v>
      </c>
      <c r="AQ4455" s="3">
        <v>3.383</v>
      </c>
      <c r="AR4455" s="3">
        <v>3.4350000000000001</v>
      </c>
      <c r="AS4455" s="3">
        <v>2.9329999999999998</v>
      </c>
      <c r="AT4455" s="3">
        <v>2.8330000000000002</v>
      </c>
      <c r="AU4455" s="3">
        <v>3.4220000000000002</v>
      </c>
      <c r="AV4455" s="3">
        <v>3.887</v>
      </c>
      <c r="AW4455" s="3">
        <v>4.1040000000000001</v>
      </c>
      <c r="AX4455" s="3">
        <v>4.2089999999999996</v>
      </c>
      <c r="AY4455" s="3">
        <v>4.4509999999999996</v>
      </c>
      <c r="AZ4455" s="3">
        <v>4.6189999999999998</v>
      </c>
      <c r="BA4455">
        <v>4.87</v>
      </c>
      <c r="BB4455">
        <v>2016</v>
      </c>
    </row>
    <row r="4456" spans="1:54" hidden="1" x14ac:dyDescent="0.2">
      <c r="A4456">
        <v>137</v>
      </c>
      <c r="B4456" t="s">
        <v>462</v>
      </c>
      <c r="C4456" t="s">
        <v>220</v>
      </c>
      <c r="D4456" t="s">
        <v>142</v>
      </c>
      <c r="E4456" t="s">
        <v>219</v>
      </c>
      <c r="F4456" t="s">
        <v>218</v>
      </c>
      <c r="G4456" t="s">
        <v>217</v>
      </c>
      <c r="I4456" t="s">
        <v>216</v>
      </c>
      <c r="J4456" s="3" t="s">
        <v>215</v>
      </c>
      <c r="K4456" s="3" t="s">
        <v>215</v>
      </c>
      <c r="L4456" s="3" t="s">
        <v>215</v>
      </c>
      <c r="M4456" s="3" t="s">
        <v>215</v>
      </c>
      <c r="N4456" s="3" t="s">
        <v>215</v>
      </c>
      <c r="O4456" s="3" t="s">
        <v>215</v>
      </c>
      <c r="P4456" s="3" t="s">
        <v>215</v>
      </c>
      <c r="Q4456" s="3" t="s">
        <v>215</v>
      </c>
      <c r="R4456" s="3" t="s">
        <v>215</v>
      </c>
      <c r="S4456" s="3" t="s">
        <v>215</v>
      </c>
      <c r="T4456" s="3" t="s">
        <v>215</v>
      </c>
      <c r="U4456" s="3" t="s">
        <v>215</v>
      </c>
      <c r="V4456" s="3" t="s">
        <v>215</v>
      </c>
      <c r="W4456" s="3" t="s">
        <v>215</v>
      </c>
      <c r="X4456" s="3" t="s">
        <v>215</v>
      </c>
      <c r="Y4456" s="3">
        <v>11.973000000000001</v>
      </c>
      <c r="Z4456" s="3">
        <v>11.519</v>
      </c>
      <c r="AA4456" s="3">
        <v>9.9380000000000006</v>
      </c>
      <c r="AB4456" s="3">
        <v>8.5210000000000008</v>
      </c>
      <c r="AC4456" s="3">
        <v>10.728</v>
      </c>
      <c r="AD4456" s="3">
        <v>12.605</v>
      </c>
      <c r="AE4456" s="3">
        <v>8.3140000000000001</v>
      </c>
      <c r="AF4456" s="3">
        <v>9.3330000000000002</v>
      </c>
      <c r="AG4456" s="3">
        <v>6.48</v>
      </c>
      <c r="AH4456" s="3">
        <v>11.802</v>
      </c>
      <c r="AI4456" s="3">
        <v>10.984999999999999</v>
      </c>
      <c r="AJ4456" s="3">
        <v>9.9030000000000005</v>
      </c>
      <c r="AK4456" s="3">
        <v>9.7370000000000001</v>
      </c>
      <c r="AL4456" s="3">
        <v>7.5739999999999998</v>
      </c>
      <c r="AM4456" s="3">
        <v>7.21</v>
      </c>
      <c r="AN4456" s="3">
        <v>6.67</v>
      </c>
      <c r="AO4456" s="3">
        <v>6.0469999999999997</v>
      </c>
      <c r="AP4456" s="3">
        <v>5.64</v>
      </c>
      <c r="AQ4456" s="3">
        <v>5.4770000000000003</v>
      </c>
      <c r="AR4456" s="3">
        <v>5.1710000000000003</v>
      </c>
      <c r="AS4456" s="3">
        <v>5.0730000000000004</v>
      </c>
      <c r="AT4456" s="3">
        <v>4.83</v>
      </c>
      <c r="AU4456" s="3">
        <v>5.484</v>
      </c>
      <c r="AV4456" s="3">
        <v>5.3639999999999999</v>
      </c>
      <c r="AW4456" s="3">
        <v>5.3</v>
      </c>
      <c r="AX4456" s="3">
        <v>5.101</v>
      </c>
      <c r="AY4456" s="3">
        <v>5.09</v>
      </c>
      <c r="AZ4456" s="3">
        <v>4.9909999999999997</v>
      </c>
      <c r="BA4456">
        <v>4.9870000000000001</v>
      </c>
      <c r="BB4456">
        <v>2016</v>
      </c>
    </row>
    <row r="4457" spans="1:54" x14ac:dyDescent="0.2">
      <c r="A4457">
        <v>546</v>
      </c>
      <c r="B4457" t="s">
        <v>457</v>
      </c>
      <c r="C4457" t="s">
        <v>352</v>
      </c>
      <c r="D4457" t="s">
        <v>153</v>
      </c>
      <c r="E4457" t="s">
        <v>349</v>
      </c>
      <c r="F4457" t="s">
        <v>351</v>
      </c>
      <c r="G4457" t="s">
        <v>225</v>
      </c>
      <c r="H4457" t="s">
        <v>222</v>
      </c>
      <c r="I4457" t="s">
        <v>461</v>
      </c>
      <c r="J4457" s="3" t="s">
        <v>215</v>
      </c>
      <c r="K4457" s="3" t="s">
        <v>215</v>
      </c>
      <c r="L4457" s="3" t="s">
        <v>215</v>
      </c>
      <c r="M4457" s="3" t="s">
        <v>215</v>
      </c>
      <c r="N4457" s="3" t="s">
        <v>215</v>
      </c>
      <c r="O4457" s="3" t="s">
        <v>215</v>
      </c>
      <c r="P4457" s="3" t="s">
        <v>215</v>
      </c>
      <c r="Q4457" s="3" t="s">
        <v>215</v>
      </c>
      <c r="R4457" s="3" t="s">
        <v>215</v>
      </c>
      <c r="S4457" s="3" t="s">
        <v>215</v>
      </c>
      <c r="T4457" s="3" t="s">
        <v>215</v>
      </c>
      <c r="U4457" s="3" t="s">
        <v>215</v>
      </c>
      <c r="V4457" s="3" t="s">
        <v>215</v>
      </c>
      <c r="W4457" s="3" t="s">
        <v>215</v>
      </c>
      <c r="X4457" s="3" t="s">
        <v>215</v>
      </c>
      <c r="Y4457" s="3" t="s">
        <v>215</v>
      </c>
      <c r="Z4457" s="3" t="s">
        <v>215</v>
      </c>
      <c r="AA4457" s="3" t="s">
        <v>215</v>
      </c>
      <c r="AB4457" s="3" t="s">
        <v>215</v>
      </c>
      <c r="AC4457" s="3" t="s">
        <v>215</v>
      </c>
      <c r="AD4457" s="3" t="s">
        <v>215</v>
      </c>
      <c r="AE4457" s="3">
        <v>111.575</v>
      </c>
      <c r="AF4457" s="3">
        <v>121.559</v>
      </c>
      <c r="AG4457" s="3">
        <v>135.72399999999999</v>
      </c>
      <c r="AH4457" s="3">
        <v>172.03700000000001</v>
      </c>
      <c r="AI4457" s="3">
        <v>185.90299999999999</v>
      </c>
      <c r="AJ4457" s="3">
        <v>210.655</v>
      </c>
      <c r="AK4457" s="3">
        <v>241.08799999999999</v>
      </c>
      <c r="AL4457" s="3">
        <v>249.27099999999999</v>
      </c>
      <c r="AM4457" s="3">
        <v>252.56399999999999</v>
      </c>
      <c r="AN4457" s="3">
        <v>316.37099999999998</v>
      </c>
      <c r="AO4457" s="3">
        <v>384.93700000000001</v>
      </c>
      <c r="AP4457" s="3">
        <v>420.495</v>
      </c>
      <c r="AQ4457" s="3">
        <v>467.589</v>
      </c>
      <c r="AR4457" s="3">
        <v>461.97300000000001</v>
      </c>
      <c r="AS4457" s="3">
        <v>362.214</v>
      </c>
      <c r="AT4457" s="3">
        <v>359.08699999999999</v>
      </c>
      <c r="AU4457" s="3">
        <v>392.33</v>
      </c>
      <c r="AV4457" s="3">
        <v>419.70100000000002</v>
      </c>
      <c r="AW4457" s="3">
        <v>445.26900000000001</v>
      </c>
      <c r="AX4457" s="3">
        <v>467.95600000000002</v>
      </c>
      <c r="AY4457" s="3">
        <v>488.11500000000001</v>
      </c>
      <c r="AZ4457" s="3">
        <v>508.98</v>
      </c>
      <c r="BA4457">
        <v>530.69299999999998</v>
      </c>
      <c r="BB4457">
        <v>2016</v>
      </c>
    </row>
    <row r="4458" spans="1:54" hidden="1" x14ac:dyDescent="0.2">
      <c r="A4458">
        <v>546</v>
      </c>
      <c r="B4458" t="s">
        <v>457</v>
      </c>
      <c r="C4458" t="s">
        <v>350</v>
      </c>
      <c r="D4458" t="s">
        <v>153</v>
      </c>
      <c r="E4458" t="s">
        <v>349</v>
      </c>
      <c r="F4458" t="s">
        <v>348</v>
      </c>
      <c r="G4458" t="s">
        <v>275</v>
      </c>
      <c r="I4458" t="s">
        <v>347</v>
      </c>
      <c r="J4458" s="3" t="s">
        <v>215</v>
      </c>
      <c r="K4458" s="3" t="s">
        <v>215</v>
      </c>
      <c r="L4458" s="3" t="s">
        <v>215</v>
      </c>
      <c r="M4458" s="3" t="s">
        <v>215</v>
      </c>
      <c r="N4458" s="3" t="s">
        <v>215</v>
      </c>
      <c r="O4458" s="3" t="s">
        <v>215</v>
      </c>
      <c r="P4458" s="3" t="s">
        <v>215</v>
      </c>
      <c r="Q4458" s="3" t="s">
        <v>215</v>
      </c>
      <c r="R4458" s="3" t="s">
        <v>215</v>
      </c>
      <c r="S4458" s="3" t="s">
        <v>215</v>
      </c>
      <c r="T4458" s="3" t="s">
        <v>215</v>
      </c>
      <c r="U4458" s="3" t="s">
        <v>215</v>
      </c>
      <c r="V4458" s="3" t="s">
        <v>215</v>
      </c>
      <c r="W4458" s="3" t="s">
        <v>215</v>
      </c>
      <c r="X4458" s="3" t="s">
        <v>215</v>
      </c>
      <c r="Y4458" s="3" t="s">
        <v>215</v>
      </c>
      <c r="Z4458" s="3" t="s">
        <v>215</v>
      </c>
      <c r="AA4458" s="3" t="s">
        <v>215</v>
      </c>
      <c r="AB4458" s="3" t="s">
        <v>215</v>
      </c>
      <c r="AC4458" s="3" t="s">
        <v>215</v>
      </c>
      <c r="AD4458" s="3" t="s">
        <v>215</v>
      </c>
      <c r="AE4458" s="3" t="s">
        <v>215</v>
      </c>
      <c r="AF4458" s="3">
        <v>8.9480000000000004</v>
      </c>
      <c r="AG4458" s="3">
        <v>11.653</v>
      </c>
      <c r="AH4458" s="3">
        <v>26.754999999999999</v>
      </c>
      <c r="AI4458" s="3">
        <v>8.06</v>
      </c>
      <c r="AJ4458" s="3">
        <v>13.314</v>
      </c>
      <c r="AK4458" s="3">
        <v>14.446999999999999</v>
      </c>
      <c r="AL4458" s="3">
        <v>3.3940000000000001</v>
      </c>
      <c r="AM4458" s="3">
        <v>1.321</v>
      </c>
      <c r="AN4458" s="3">
        <v>25.263999999999999</v>
      </c>
      <c r="AO4458" s="3">
        <v>21.672999999999998</v>
      </c>
      <c r="AP4458" s="3">
        <v>9.2370000000000001</v>
      </c>
      <c r="AQ4458" s="3">
        <v>11.2</v>
      </c>
      <c r="AR4458" s="3">
        <v>-1.2010000000000001</v>
      </c>
      <c r="AS4458" s="3">
        <v>-21.594000000000001</v>
      </c>
      <c r="AT4458" s="3">
        <v>-0.86299999999999999</v>
      </c>
      <c r="AU4458" s="3">
        <v>9.2579999999999991</v>
      </c>
      <c r="AV4458" s="3">
        <v>6.9770000000000003</v>
      </c>
      <c r="AW4458" s="3">
        <v>6.0919999999999996</v>
      </c>
      <c r="AX4458" s="3">
        <v>5.0949999999999998</v>
      </c>
      <c r="AY4458" s="3">
        <v>4.3079999999999998</v>
      </c>
      <c r="AZ4458" s="3">
        <v>4.2750000000000004</v>
      </c>
      <c r="BA4458">
        <v>4.266</v>
      </c>
      <c r="BB4458">
        <v>2016</v>
      </c>
    </row>
    <row r="4459" spans="1:54" hidden="1" x14ac:dyDescent="0.2">
      <c r="A4459">
        <v>546</v>
      </c>
      <c r="B4459" t="s">
        <v>457</v>
      </c>
      <c r="C4459" t="s">
        <v>346</v>
      </c>
      <c r="D4459" t="s">
        <v>153</v>
      </c>
      <c r="E4459" t="s">
        <v>342</v>
      </c>
      <c r="F4459" t="s">
        <v>345</v>
      </c>
      <c r="G4459" t="s">
        <v>225</v>
      </c>
      <c r="H4459" t="s">
        <v>222</v>
      </c>
      <c r="I4459" t="s">
        <v>461</v>
      </c>
      <c r="J4459" s="3" t="s">
        <v>215</v>
      </c>
      <c r="K4459" s="3" t="s">
        <v>215</v>
      </c>
      <c r="L4459" s="3" t="s">
        <v>215</v>
      </c>
      <c r="M4459" s="3" t="s">
        <v>215</v>
      </c>
      <c r="N4459" s="3" t="s">
        <v>215</v>
      </c>
      <c r="O4459" s="3" t="s">
        <v>215</v>
      </c>
      <c r="P4459" s="3" t="s">
        <v>215</v>
      </c>
      <c r="Q4459" s="3" t="s">
        <v>215</v>
      </c>
      <c r="R4459" s="3" t="s">
        <v>215</v>
      </c>
      <c r="S4459" s="3" t="s">
        <v>215</v>
      </c>
      <c r="T4459" s="3" t="s">
        <v>215</v>
      </c>
      <c r="U4459" s="3" t="s">
        <v>215</v>
      </c>
      <c r="V4459" s="3" t="s">
        <v>215</v>
      </c>
      <c r="W4459" s="3" t="s">
        <v>215</v>
      </c>
      <c r="X4459" s="3" t="s">
        <v>215</v>
      </c>
      <c r="Y4459" s="3" t="s">
        <v>215</v>
      </c>
      <c r="Z4459" s="3" t="s">
        <v>215</v>
      </c>
      <c r="AA4459" s="3" t="s">
        <v>215</v>
      </c>
      <c r="AB4459" s="3" t="s">
        <v>215</v>
      </c>
      <c r="AC4459" s="3" t="s">
        <v>215</v>
      </c>
      <c r="AD4459" s="3" t="s">
        <v>215</v>
      </c>
      <c r="AE4459" s="3">
        <v>54.718000000000004</v>
      </c>
      <c r="AF4459" s="3">
        <v>58.826000000000001</v>
      </c>
      <c r="AG4459" s="3">
        <v>65.733999999999995</v>
      </c>
      <c r="AH4459" s="3">
        <v>84.92</v>
      </c>
      <c r="AI4459" s="3">
        <v>96.872</v>
      </c>
      <c r="AJ4459" s="3">
        <v>118.33799999999999</v>
      </c>
      <c r="AK4459" s="3">
        <v>147.38300000000001</v>
      </c>
      <c r="AL4459" s="3">
        <v>167.76</v>
      </c>
      <c r="AM4459" s="3">
        <v>171.46700000000001</v>
      </c>
      <c r="AN4459" s="3">
        <v>225.05199999999999</v>
      </c>
      <c r="AO4459" s="3">
        <v>294.34699999999998</v>
      </c>
      <c r="AP4459" s="3">
        <v>343.81799999999998</v>
      </c>
      <c r="AQ4459" s="3">
        <v>411.86500000000001</v>
      </c>
      <c r="AR4459" s="3">
        <v>442.07</v>
      </c>
      <c r="AS4459" s="3">
        <v>362.214</v>
      </c>
      <c r="AT4459" s="3">
        <v>362.26499999999999</v>
      </c>
      <c r="AU4459" s="3">
        <v>397.66899999999998</v>
      </c>
      <c r="AV4459" s="3">
        <v>429.22699999999998</v>
      </c>
      <c r="AW4459" s="3">
        <v>459.72300000000001</v>
      </c>
      <c r="AX4459" s="3">
        <v>488.02600000000001</v>
      </c>
      <c r="AY4459" s="3">
        <v>514.65099999999995</v>
      </c>
      <c r="AZ4459" s="3">
        <v>542.42100000000005</v>
      </c>
      <c r="BA4459">
        <v>571.59799999999996</v>
      </c>
      <c r="BB4459">
        <v>2016</v>
      </c>
    </row>
    <row r="4460" spans="1:54" hidden="1" x14ac:dyDescent="0.2">
      <c r="A4460">
        <v>546</v>
      </c>
      <c r="B4460" t="s">
        <v>457</v>
      </c>
      <c r="C4460" t="s">
        <v>344</v>
      </c>
      <c r="D4460" t="s">
        <v>153</v>
      </c>
      <c r="E4460" t="s">
        <v>342</v>
      </c>
      <c r="F4460" t="s">
        <v>343</v>
      </c>
      <c r="G4460" t="s">
        <v>223</v>
      </c>
      <c r="H4460" t="s">
        <v>222</v>
      </c>
      <c r="I4460" t="s">
        <v>310</v>
      </c>
      <c r="J4460" s="3" t="s">
        <v>215</v>
      </c>
      <c r="K4460" s="3" t="s">
        <v>215</v>
      </c>
      <c r="L4460" s="3" t="s">
        <v>215</v>
      </c>
      <c r="M4460" s="3" t="s">
        <v>215</v>
      </c>
      <c r="N4460" s="3" t="s">
        <v>215</v>
      </c>
      <c r="O4460" s="3" t="s">
        <v>215</v>
      </c>
      <c r="P4460" s="3" t="s">
        <v>215</v>
      </c>
      <c r="Q4460" s="3" t="s">
        <v>215</v>
      </c>
      <c r="R4460" s="3" t="s">
        <v>215</v>
      </c>
      <c r="S4460" s="3" t="s">
        <v>215</v>
      </c>
      <c r="T4460" s="3" t="s">
        <v>215</v>
      </c>
      <c r="U4460" s="3" t="s">
        <v>215</v>
      </c>
      <c r="V4460" s="3" t="s">
        <v>215</v>
      </c>
      <c r="W4460" s="3" t="s">
        <v>215</v>
      </c>
      <c r="X4460" s="3" t="s">
        <v>215</v>
      </c>
      <c r="Y4460" s="3" t="s">
        <v>215</v>
      </c>
      <c r="Z4460" s="3" t="s">
        <v>215</v>
      </c>
      <c r="AA4460" s="3" t="s">
        <v>215</v>
      </c>
      <c r="AB4460" s="3" t="s">
        <v>215</v>
      </c>
      <c r="AC4460" s="3" t="s">
        <v>215</v>
      </c>
      <c r="AD4460" s="3" t="s">
        <v>215</v>
      </c>
      <c r="AE4460" s="3">
        <v>6.8109999999999999</v>
      </c>
      <c r="AF4460" s="3">
        <v>7.3230000000000004</v>
      </c>
      <c r="AG4460" s="3">
        <v>8.1950000000000003</v>
      </c>
      <c r="AH4460" s="3">
        <v>10.586</v>
      </c>
      <c r="AI4460" s="3">
        <v>12.092000000000001</v>
      </c>
      <c r="AJ4460" s="3">
        <v>14.79</v>
      </c>
      <c r="AK4460" s="3">
        <v>18.341000000000001</v>
      </c>
      <c r="AL4460" s="3">
        <v>20.917000000000002</v>
      </c>
      <c r="AM4460" s="3">
        <v>21.475000000000001</v>
      </c>
      <c r="AN4460" s="3">
        <v>28.123999999999999</v>
      </c>
      <c r="AO4460" s="3">
        <v>36.707999999999998</v>
      </c>
      <c r="AP4460" s="3">
        <v>43.031999999999996</v>
      </c>
      <c r="AQ4460" s="3">
        <v>51.552</v>
      </c>
      <c r="AR4460" s="3">
        <v>55.347999999999999</v>
      </c>
      <c r="AS4460" s="3">
        <v>45.360999999999997</v>
      </c>
      <c r="AT4460" s="3">
        <v>45.368000000000002</v>
      </c>
      <c r="AU4460" s="3">
        <v>49.802</v>
      </c>
      <c r="AV4460" s="3">
        <v>53.753999999999998</v>
      </c>
      <c r="AW4460" s="3">
        <v>57.573</v>
      </c>
      <c r="AX4460" s="3">
        <v>61.116999999999997</v>
      </c>
      <c r="AY4460" s="3">
        <v>64.451999999999998</v>
      </c>
      <c r="AZ4460" s="3">
        <v>67.929000000000002</v>
      </c>
      <c r="BA4460">
        <v>71.582999999999998</v>
      </c>
      <c r="BB4460">
        <v>2016</v>
      </c>
    </row>
    <row r="4461" spans="1:54" hidden="1" x14ac:dyDescent="0.2">
      <c r="A4461">
        <v>546</v>
      </c>
      <c r="B4461" t="s">
        <v>457</v>
      </c>
      <c r="C4461" t="s">
        <v>213</v>
      </c>
      <c r="D4461" t="s">
        <v>153</v>
      </c>
      <c r="E4461" t="s">
        <v>342</v>
      </c>
      <c r="F4461" t="s">
        <v>341</v>
      </c>
      <c r="G4461" t="s">
        <v>323</v>
      </c>
      <c r="H4461" t="s">
        <v>222</v>
      </c>
      <c r="I4461" t="s">
        <v>310</v>
      </c>
      <c r="J4461" s="3" t="s">
        <v>215</v>
      </c>
      <c r="K4461" s="3" t="s">
        <v>215</v>
      </c>
      <c r="L4461" s="3" t="s">
        <v>215</v>
      </c>
      <c r="M4461" s="3" t="s">
        <v>215</v>
      </c>
      <c r="N4461" s="3" t="s">
        <v>215</v>
      </c>
      <c r="O4461" s="3" t="s">
        <v>215</v>
      </c>
      <c r="P4461" s="3" t="s">
        <v>215</v>
      </c>
      <c r="Q4461" s="3" t="s">
        <v>215</v>
      </c>
      <c r="R4461" s="3" t="s">
        <v>215</v>
      </c>
      <c r="S4461" s="3" t="s">
        <v>215</v>
      </c>
      <c r="T4461" s="3" t="s">
        <v>215</v>
      </c>
      <c r="U4461" s="3" t="s">
        <v>215</v>
      </c>
      <c r="V4461" s="3" t="s">
        <v>215</v>
      </c>
      <c r="W4461" s="3" t="s">
        <v>215</v>
      </c>
      <c r="X4461" s="3" t="s">
        <v>215</v>
      </c>
      <c r="Y4461" s="3" t="s">
        <v>215</v>
      </c>
      <c r="Z4461" s="3" t="s">
        <v>215</v>
      </c>
      <c r="AA4461" s="3" t="s">
        <v>215</v>
      </c>
      <c r="AB4461" s="3" t="s">
        <v>215</v>
      </c>
      <c r="AC4461" s="3" t="s">
        <v>215</v>
      </c>
      <c r="AD4461" s="3" t="s">
        <v>215</v>
      </c>
      <c r="AE4461" s="3">
        <v>15.074</v>
      </c>
      <c r="AF4461" s="3">
        <v>16.675000000000001</v>
      </c>
      <c r="AG4461" s="3">
        <v>18.989000000000001</v>
      </c>
      <c r="AH4461" s="3">
        <v>24.731000000000002</v>
      </c>
      <c r="AI4461" s="3">
        <v>27.584</v>
      </c>
      <c r="AJ4461" s="3">
        <v>32.216999999999999</v>
      </c>
      <c r="AK4461" s="3">
        <v>37.853000000000002</v>
      </c>
      <c r="AL4461" s="3">
        <v>39.905999999999999</v>
      </c>
      <c r="AM4461" s="3">
        <v>40.74</v>
      </c>
      <c r="AN4461" s="3">
        <v>51.655999999999999</v>
      </c>
      <c r="AO4461" s="3">
        <v>64.147999999999996</v>
      </c>
      <c r="AP4461" s="3">
        <v>71.364999999999995</v>
      </c>
      <c r="AQ4461" s="3">
        <v>80.638999999999996</v>
      </c>
      <c r="AR4461" s="3">
        <v>81.099999999999994</v>
      </c>
      <c r="AS4461" s="3">
        <v>64.277000000000001</v>
      </c>
      <c r="AT4461" s="3">
        <v>64.534999999999997</v>
      </c>
      <c r="AU4461" s="3">
        <v>71.778000000000006</v>
      </c>
      <c r="AV4461" s="3">
        <v>78.53</v>
      </c>
      <c r="AW4461" s="3">
        <v>85.120999999999995</v>
      </c>
      <c r="AX4461" s="3">
        <v>91.215999999999994</v>
      </c>
      <c r="AY4461" s="3">
        <v>96.959000000000003</v>
      </c>
      <c r="AZ4461" s="3">
        <v>102.839</v>
      </c>
      <c r="BA4461">
        <v>109.092</v>
      </c>
      <c r="BB4461">
        <v>2016</v>
      </c>
    </row>
    <row r="4462" spans="1:54" hidden="1" x14ac:dyDescent="0.2">
      <c r="A4462">
        <v>546</v>
      </c>
      <c r="B4462" t="s">
        <v>457</v>
      </c>
      <c r="C4462" t="s">
        <v>340</v>
      </c>
      <c r="D4462" t="s">
        <v>153</v>
      </c>
      <c r="E4462" t="s">
        <v>339</v>
      </c>
      <c r="F4462" t="s">
        <v>338</v>
      </c>
      <c r="G4462" t="s">
        <v>295</v>
      </c>
      <c r="I4462" t="s">
        <v>337</v>
      </c>
      <c r="J4462" s="3" t="s">
        <v>215</v>
      </c>
      <c r="K4462" s="3" t="s">
        <v>215</v>
      </c>
      <c r="L4462" s="3" t="s">
        <v>215</v>
      </c>
      <c r="M4462" s="3" t="s">
        <v>215</v>
      </c>
      <c r="N4462" s="3" t="s">
        <v>215</v>
      </c>
      <c r="O4462" s="3" t="s">
        <v>215</v>
      </c>
      <c r="P4462" s="3" t="s">
        <v>215</v>
      </c>
      <c r="Q4462" s="3" t="s">
        <v>215</v>
      </c>
      <c r="R4462" s="3" t="s">
        <v>215</v>
      </c>
      <c r="S4462" s="3" t="s">
        <v>215</v>
      </c>
      <c r="T4462" s="3" t="s">
        <v>215</v>
      </c>
      <c r="U4462" s="3" t="s">
        <v>215</v>
      </c>
      <c r="V4462" s="3" t="s">
        <v>215</v>
      </c>
      <c r="W4462" s="3" t="s">
        <v>215</v>
      </c>
      <c r="X4462" s="3" t="s">
        <v>215</v>
      </c>
      <c r="Y4462" s="3" t="s">
        <v>215</v>
      </c>
      <c r="Z4462" s="3" t="s">
        <v>215</v>
      </c>
      <c r="AA4462" s="3" t="s">
        <v>215</v>
      </c>
      <c r="AB4462" s="3" t="s">
        <v>215</v>
      </c>
      <c r="AC4462" s="3" t="s">
        <v>215</v>
      </c>
      <c r="AD4462" s="3" t="s">
        <v>215</v>
      </c>
      <c r="AE4462" s="3">
        <v>49.042000000000002</v>
      </c>
      <c r="AF4462" s="3">
        <v>48.393000000000001</v>
      </c>
      <c r="AG4462" s="3">
        <v>48.432000000000002</v>
      </c>
      <c r="AH4462" s="3">
        <v>49.360999999999997</v>
      </c>
      <c r="AI4462" s="3">
        <v>52.109000000000002</v>
      </c>
      <c r="AJ4462" s="3">
        <v>56.176000000000002</v>
      </c>
      <c r="AK4462" s="3">
        <v>61.131999999999998</v>
      </c>
      <c r="AL4462" s="3">
        <v>67.3</v>
      </c>
      <c r="AM4462" s="3">
        <v>67.891000000000005</v>
      </c>
      <c r="AN4462" s="3">
        <v>71.135000000000005</v>
      </c>
      <c r="AO4462" s="3">
        <v>76.465999999999994</v>
      </c>
      <c r="AP4462" s="3">
        <v>81.765000000000001</v>
      </c>
      <c r="AQ4462" s="3">
        <v>88.082999999999998</v>
      </c>
      <c r="AR4462" s="3">
        <v>95.691999999999993</v>
      </c>
      <c r="AS4462" s="3">
        <v>100</v>
      </c>
      <c r="AT4462" s="3">
        <v>100.88500000000001</v>
      </c>
      <c r="AU4462" s="3">
        <v>101.361</v>
      </c>
      <c r="AV4462" s="3">
        <v>102.27</v>
      </c>
      <c r="AW4462" s="3">
        <v>103.246</v>
      </c>
      <c r="AX4462" s="3">
        <v>104.289</v>
      </c>
      <c r="AY4462" s="3">
        <v>105.437</v>
      </c>
      <c r="AZ4462" s="3">
        <v>106.57</v>
      </c>
      <c r="BA4462">
        <v>107.708</v>
      </c>
      <c r="BB4462">
        <v>2016</v>
      </c>
    </row>
    <row r="4463" spans="1:54" hidden="1" x14ac:dyDescent="0.2">
      <c r="A4463">
        <v>546</v>
      </c>
      <c r="B4463" t="s">
        <v>457</v>
      </c>
      <c r="C4463" t="s">
        <v>336</v>
      </c>
      <c r="D4463" t="s">
        <v>153</v>
      </c>
      <c r="E4463" t="s">
        <v>333</v>
      </c>
      <c r="F4463" t="s">
        <v>335</v>
      </c>
      <c r="G4463" t="s">
        <v>225</v>
      </c>
      <c r="H4463" t="s">
        <v>322</v>
      </c>
      <c r="I4463" t="s">
        <v>330</v>
      </c>
      <c r="J4463" s="3" t="s">
        <v>215</v>
      </c>
      <c r="K4463" s="3" t="s">
        <v>215</v>
      </c>
      <c r="L4463" s="3" t="s">
        <v>215</v>
      </c>
      <c r="M4463" s="3" t="s">
        <v>215</v>
      </c>
      <c r="N4463" s="3" t="s">
        <v>215</v>
      </c>
      <c r="O4463" s="3" t="s">
        <v>215</v>
      </c>
      <c r="P4463" s="3" t="s">
        <v>215</v>
      </c>
      <c r="Q4463" s="3" t="s">
        <v>215</v>
      </c>
      <c r="R4463" s="3" t="s">
        <v>215</v>
      </c>
      <c r="S4463" s="3" t="s">
        <v>215</v>
      </c>
      <c r="T4463" s="3" t="s">
        <v>215</v>
      </c>
      <c r="U4463" s="3" t="s">
        <v>215</v>
      </c>
      <c r="V4463" s="3" t="s">
        <v>215</v>
      </c>
      <c r="W4463" s="3" t="s">
        <v>215</v>
      </c>
      <c r="X4463" s="3" t="s">
        <v>215</v>
      </c>
      <c r="Y4463" s="3" t="s">
        <v>215</v>
      </c>
      <c r="Z4463" s="3" t="s">
        <v>215</v>
      </c>
      <c r="AA4463" s="3" t="s">
        <v>215</v>
      </c>
      <c r="AB4463" s="3" t="s">
        <v>215</v>
      </c>
      <c r="AC4463" s="3" t="s">
        <v>215</v>
      </c>
      <c r="AD4463" s="3" t="s">
        <v>215</v>
      </c>
      <c r="AE4463" s="3">
        <v>255730.00200000001</v>
      </c>
      <c r="AF4463" s="3">
        <v>275947.47100000002</v>
      </c>
      <c r="AG4463" s="3">
        <v>303847.90999999997</v>
      </c>
      <c r="AH4463" s="3">
        <v>371861.74</v>
      </c>
      <c r="AI4463" s="3">
        <v>383877.40899999999</v>
      </c>
      <c r="AJ4463" s="3">
        <v>410292.01799999998</v>
      </c>
      <c r="AK4463" s="3">
        <v>448035.68099999998</v>
      </c>
      <c r="AL4463" s="3">
        <v>453880.18900000001</v>
      </c>
      <c r="AM4463" s="3">
        <v>465899.28100000002</v>
      </c>
      <c r="AN4463" s="3">
        <v>572824.55200000003</v>
      </c>
      <c r="AO4463" s="3">
        <v>690717.74600000004</v>
      </c>
      <c r="AP4463" s="3">
        <v>722500</v>
      </c>
      <c r="AQ4463" s="3">
        <v>769693.82700000005</v>
      </c>
      <c r="AR4463" s="3">
        <v>726144.29399999999</v>
      </c>
      <c r="AS4463" s="3">
        <v>560009.27599999995</v>
      </c>
      <c r="AT4463" s="3">
        <v>556810.35800000001</v>
      </c>
      <c r="AU4463" s="3">
        <v>610150.51899999997</v>
      </c>
      <c r="AV4463" s="3">
        <v>654640.70600000001</v>
      </c>
      <c r="AW4463" s="3">
        <v>696567.34100000001</v>
      </c>
      <c r="AX4463" s="3">
        <v>734215.576</v>
      </c>
      <c r="AY4463" s="3">
        <v>768100.22600000002</v>
      </c>
      <c r="AZ4463" s="3">
        <v>803292.58</v>
      </c>
      <c r="BA4463">
        <v>840029.32</v>
      </c>
      <c r="BB4463">
        <v>2016</v>
      </c>
    </row>
    <row r="4464" spans="1:54" hidden="1" x14ac:dyDescent="0.2">
      <c r="A4464">
        <v>546</v>
      </c>
      <c r="B4464" t="s">
        <v>457</v>
      </c>
      <c r="C4464" t="s">
        <v>334</v>
      </c>
      <c r="D4464" t="s">
        <v>153</v>
      </c>
      <c r="E4464" t="s">
        <v>333</v>
      </c>
      <c r="F4464" t="s">
        <v>332</v>
      </c>
      <c r="G4464" t="s">
        <v>331</v>
      </c>
      <c r="H4464" t="s">
        <v>322</v>
      </c>
      <c r="I4464" t="s">
        <v>330</v>
      </c>
      <c r="J4464" s="3" t="s">
        <v>215</v>
      </c>
      <c r="K4464" s="3" t="s">
        <v>215</v>
      </c>
      <c r="L4464" s="3" t="s">
        <v>215</v>
      </c>
      <c r="M4464" s="3" t="s">
        <v>215</v>
      </c>
      <c r="N4464" s="3" t="s">
        <v>215</v>
      </c>
      <c r="O4464" s="3" t="s">
        <v>215</v>
      </c>
      <c r="P4464" s="3" t="s">
        <v>215</v>
      </c>
      <c r="Q4464" s="3" t="s">
        <v>215</v>
      </c>
      <c r="R4464" s="3" t="s">
        <v>215</v>
      </c>
      <c r="S4464" s="3" t="s">
        <v>215</v>
      </c>
      <c r="T4464" s="3" t="s">
        <v>215</v>
      </c>
      <c r="U4464" s="3" t="s">
        <v>215</v>
      </c>
      <c r="V4464" s="3" t="s">
        <v>215</v>
      </c>
      <c r="W4464" s="3" t="s">
        <v>215</v>
      </c>
      <c r="X4464" s="3" t="s">
        <v>215</v>
      </c>
      <c r="Y4464" s="3" t="s">
        <v>215</v>
      </c>
      <c r="Z4464" s="3" t="s">
        <v>215</v>
      </c>
      <c r="AA4464" s="3" t="s">
        <v>215</v>
      </c>
      <c r="AB4464" s="3" t="s">
        <v>215</v>
      </c>
      <c r="AC4464" s="3" t="s">
        <v>215</v>
      </c>
      <c r="AD4464" s="3" t="s">
        <v>215</v>
      </c>
      <c r="AE4464" s="3">
        <v>42616.387000000002</v>
      </c>
      <c r="AF4464" s="3">
        <v>45985.546999999999</v>
      </c>
      <c r="AG4464" s="3">
        <v>50635.044000000002</v>
      </c>
      <c r="AH4464" s="3">
        <v>61969.277999999998</v>
      </c>
      <c r="AI4464" s="3">
        <v>63971.642</v>
      </c>
      <c r="AJ4464" s="3">
        <v>68373.531000000003</v>
      </c>
      <c r="AK4464" s="3">
        <v>74663.361999999994</v>
      </c>
      <c r="AL4464" s="3">
        <v>75637.326000000001</v>
      </c>
      <c r="AM4464" s="3">
        <v>77640.259999999995</v>
      </c>
      <c r="AN4464" s="3">
        <v>95458.930999999997</v>
      </c>
      <c r="AO4464" s="3">
        <v>115105.36199999999</v>
      </c>
      <c r="AP4464" s="3">
        <v>120401.74800000001</v>
      </c>
      <c r="AQ4464" s="3">
        <v>128266.412</v>
      </c>
      <c r="AR4464" s="3">
        <v>121009.05499999999</v>
      </c>
      <c r="AS4464" s="3">
        <v>93323.316000000006</v>
      </c>
      <c r="AT4464" s="3">
        <v>92790.229000000007</v>
      </c>
      <c r="AU4464" s="3">
        <v>101679.155</v>
      </c>
      <c r="AV4464" s="3">
        <v>109093.26700000001</v>
      </c>
      <c r="AW4464" s="3">
        <v>116080.174</v>
      </c>
      <c r="AX4464" s="3">
        <v>122354.102</v>
      </c>
      <c r="AY4464" s="3">
        <v>128000.844</v>
      </c>
      <c r="AZ4464" s="3">
        <v>133865.51</v>
      </c>
      <c r="BA4464">
        <v>139987.541</v>
      </c>
      <c r="BB4464">
        <v>2016</v>
      </c>
    </row>
    <row r="4465" spans="1:54" hidden="1" x14ac:dyDescent="0.2">
      <c r="A4465">
        <v>546</v>
      </c>
      <c r="B4465" t="s">
        <v>457</v>
      </c>
      <c r="C4465" t="s">
        <v>329</v>
      </c>
      <c r="D4465" t="s">
        <v>153</v>
      </c>
      <c r="E4465" t="s">
        <v>325</v>
      </c>
      <c r="F4465" t="s">
        <v>328</v>
      </c>
      <c r="G4465" t="s">
        <v>225</v>
      </c>
      <c r="H4465" t="s">
        <v>322</v>
      </c>
      <c r="I4465" t="s">
        <v>321</v>
      </c>
      <c r="J4465" s="3" t="s">
        <v>215</v>
      </c>
      <c r="K4465" s="3" t="s">
        <v>215</v>
      </c>
      <c r="L4465" s="3" t="s">
        <v>215</v>
      </c>
      <c r="M4465" s="3" t="s">
        <v>215</v>
      </c>
      <c r="N4465" s="3" t="s">
        <v>215</v>
      </c>
      <c r="O4465" s="3" t="s">
        <v>215</v>
      </c>
      <c r="P4465" s="3" t="s">
        <v>215</v>
      </c>
      <c r="Q4465" s="3" t="s">
        <v>215</v>
      </c>
      <c r="R4465" s="3" t="s">
        <v>215</v>
      </c>
      <c r="S4465" s="3" t="s">
        <v>215</v>
      </c>
      <c r="T4465" s="3" t="s">
        <v>215</v>
      </c>
      <c r="U4465" s="3" t="s">
        <v>215</v>
      </c>
      <c r="V4465" s="3" t="s">
        <v>215</v>
      </c>
      <c r="W4465" s="3" t="s">
        <v>215</v>
      </c>
      <c r="X4465" s="3" t="s">
        <v>215</v>
      </c>
      <c r="Y4465" s="3" t="s">
        <v>215</v>
      </c>
      <c r="Z4465" s="3" t="s">
        <v>215</v>
      </c>
      <c r="AA4465" s="3" t="s">
        <v>215</v>
      </c>
      <c r="AB4465" s="3" t="s">
        <v>215</v>
      </c>
      <c r="AC4465" s="3" t="s">
        <v>215</v>
      </c>
      <c r="AD4465" s="3" t="s">
        <v>215</v>
      </c>
      <c r="AE4465" s="3">
        <v>125413.935</v>
      </c>
      <c r="AF4465" s="3">
        <v>133539.15299999999</v>
      </c>
      <c r="AG4465" s="3">
        <v>147159.065</v>
      </c>
      <c r="AH4465" s="3">
        <v>183555.57399999999</v>
      </c>
      <c r="AI4465" s="3">
        <v>200034.27799999999</v>
      </c>
      <c r="AJ4465" s="3">
        <v>230486.51500000001</v>
      </c>
      <c r="AK4465" s="3">
        <v>273895.18699999998</v>
      </c>
      <c r="AL4465" s="3">
        <v>305462.49099999998</v>
      </c>
      <c r="AM4465" s="3">
        <v>316301.42</v>
      </c>
      <c r="AN4465" s="3">
        <v>407481.44099999999</v>
      </c>
      <c r="AO4465" s="3">
        <v>528166.15800000005</v>
      </c>
      <c r="AP4465" s="3">
        <v>590752.57700000005</v>
      </c>
      <c r="AQ4465" s="3">
        <v>677967.07799999998</v>
      </c>
      <c r="AR4465" s="3">
        <v>694860.10699999996</v>
      </c>
      <c r="AS4465" s="3">
        <v>560009.27599999995</v>
      </c>
      <c r="AT4465" s="3">
        <v>561738.25399999996</v>
      </c>
      <c r="AU4465" s="3">
        <v>618454.02300000004</v>
      </c>
      <c r="AV4465" s="3">
        <v>669498.62800000003</v>
      </c>
      <c r="AW4465" s="3">
        <v>719178.87</v>
      </c>
      <c r="AX4465" s="3">
        <v>765704.91099999996</v>
      </c>
      <c r="AY4465" s="3">
        <v>809858.26399999997</v>
      </c>
      <c r="AZ4465" s="3">
        <v>856070.91700000002</v>
      </c>
      <c r="BA4465">
        <v>904777.2</v>
      </c>
      <c r="BB4465">
        <v>2016</v>
      </c>
    </row>
    <row r="4466" spans="1:54" hidden="1" x14ac:dyDescent="0.2">
      <c r="A4466">
        <v>546</v>
      </c>
      <c r="B4466" t="s">
        <v>457</v>
      </c>
      <c r="C4466" t="s">
        <v>327</v>
      </c>
      <c r="D4466" t="s">
        <v>153</v>
      </c>
      <c r="E4466" t="s">
        <v>325</v>
      </c>
      <c r="F4466" t="s">
        <v>326</v>
      </c>
      <c r="G4466" t="s">
        <v>223</v>
      </c>
      <c r="H4466" t="s">
        <v>322</v>
      </c>
      <c r="I4466" t="s">
        <v>321</v>
      </c>
      <c r="J4466" s="3" t="s">
        <v>215</v>
      </c>
      <c r="K4466" s="3" t="s">
        <v>215</v>
      </c>
      <c r="L4466" s="3" t="s">
        <v>215</v>
      </c>
      <c r="M4466" s="3" t="s">
        <v>215</v>
      </c>
      <c r="N4466" s="3" t="s">
        <v>215</v>
      </c>
      <c r="O4466" s="3" t="s">
        <v>215</v>
      </c>
      <c r="P4466" s="3" t="s">
        <v>215</v>
      </c>
      <c r="Q4466" s="3" t="s">
        <v>215</v>
      </c>
      <c r="R4466" s="3" t="s">
        <v>215</v>
      </c>
      <c r="S4466" s="3" t="s">
        <v>215</v>
      </c>
      <c r="T4466" s="3" t="s">
        <v>215</v>
      </c>
      <c r="U4466" s="3" t="s">
        <v>215</v>
      </c>
      <c r="V4466" s="3" t="s">
        <v>215</v>
      </c>
      <c r="W4466" s="3" t="s">
        <v>215</v>
      </c>
      <c r="X4466" s="3" t="s">
        <v>215</v>
      </c>
      <c r="Y4466" s="3" t="s">
        <v>215</v>
      </c>
      <c r="Z4466" s="3" t="s">
        <v>215</v>
      </c>
      <c r="AA4466" s="3" t="s">
        <v>215</v>
      </c>
      <c r="AB4466" s="3" t="s">
        <v>215</v>
      </c>
      <c r="AC4466" s="3" t="s">
        <v>215</v>
      </c>
      <c r="AD4466" s="3" t="s">
        <v>215</v>
      </c>
      <c r="AE4466" s="3">
        <v>15611.369000000001</v>
      </c>
      <c r="AF4466" s="3">
        <v>16622.923999999999</v>
      </c>
      <c r="AG4466" s="3">
        <v>18346.731</v>
      </c>
      <c r="AH4466" s="3">
        <v>22880.994999999999</v>
      </c>
      <c r="AI4466" s="3">
        <v>24969.752</v>
      </c>
      <c r="AJ4466" s="3">
        <v>28805.633999999998</v>
      </c>
      <c r="AK4466" s="3">
        <v>34084.156000000003</v>
      </c>
      <c r="AL4466" s="3">
        <v>38086.665999999997</v>
      </c>
      <c r="AM4466" s="3">
        <v>39615.339</v>
      </c>
      <c r="AN4466" s="3">
        <v>50921.112999999998</v>
      </c>
      <c r="AO4466" s="3">
        <v>65867.576000000001</v>
      </c>
      <c r="AP4466" s="3">
        <v>73937.747000000003</v>
      </c>
      <c r="AQ4466" s="3">
        <v>84859.858999999997</v>
      </c>
      <c r="AR4466" s="3">
        <v>86997.502999999997</v>
      </c>
      <c r="AS4466" s="3">
        <v>70132.035000000003</v>
      </c>
      <c r="AT4466" s="3">
        <v>70348.561000000002</v>
      </c>
      <c r="AU4466" s="3">
        <v>77451.286999999997</v>
      </c>
      <c r="AV4466" s="3">
        <v>83843.790999999997</v>
      </c>
      <c r="AW4466" s="3">
        <v>90065.432000000001</v>
      </c>
      <c r="AX4466" s="3">
        <v>95892.06</v>
      </c>
      <c r="AY4466" s="3">
        <v>101421.548</v>
      </c>
      <c r="AZ4466" s="3">
        <v>107208.93</v>
      </c>
      <c r="BA4466">
        <v>113308.598</v>
      </c>
      <c r="BB4466">
        <v>2016</v>
      </c>
    </row>
    <row r="4467" spans="1:54" hidden="1" x14ac:dyDescent="0.2">
      <c r="A4467">
        <v>546</v>
      </c>
      <c r="B4467" t="s">
        <v>457</v>
      </c>
      <c r="C4467" t="s">
        <v>212</v>
      </c>
      <c r="D4467" t="s">
        <v>153</v>
      </c>
      <c r="E4467" t="s">
        <v>325</v>
      </c>
      <c r="F4467" t="s">
        <v>324</v>
      </c>
      <c r="G4467" t="s">
        <v>323</v>
      </c>
      <c r="H4467" t="s">
        <v>322</v>
      </c>
      <c r="I4467" t="s">
        <v>321</v>
      </c>
      <c r="J4467" s="3" t="s">
        <v>215</v>
      </c>
      <c r="K4467" s="3" t="s">
        <v>215</v>
      </c>
      <c r="L4467" s="3" t="s">
        <v>215</v>
      </c>
      <c r="M4467" s="3" t="s">
        <v>215</v>
      </c>
      <c r="N4467" s="3" t="s">
        <v>215</v>
      </c>
      <c r="O4467" s="3" t="s">
        <v>215</v>
      </c>
      <c r="P4467" s="3" t="s">
        <v>215</v>
      </c>
      <c r="Q4467" s="3" t="s">
        <v>215</v>
      </c>
      <c r="R4467" s="3" t="s">
        <v>215</v>
      </c>
      <c r="S4467" s="3" t="s">
        <v>215</v>
      </c>
      <c r="T4467" s="3" t="s">
        <v>215</v>
      </c>
      <c r="U4467" s="3" t="s">
        <v>215</v>
      </c>
      <c r="V4467" s="3" t="s">
        <v>215</v>
      </c>
      <c r="W4467" s="3" t="s">
        <v>215</v>
      </c>
      <c r="X4467" s="3" t="s">
        <v>215</v>
      </c>
      <c r="Y4467" s="3" t="s">
        <v>215</v>
      </c>
      <c r="Z4467" s="3" t="s">
        <v>215</v>
      </c>
      <c r="AA4467" s="3" t="s">
        <v>215</v>
      </c>
      <c r="AB4467" s="3" t="s">
        <v>215</v>
      </c>
      <c r="AC4467" s="3" t="s">
        <v>215</v>
      </c>
      <c r="AD4467" s="3" t="s">
        <v>215</v>
      </c>
      <c r="AE4467" s="3">
        <v>34548.752</v>
      </c>
      <c r="AF4467" s="3">
        <v>37852.421999999999</v>
      </c>
      <c r="AG4467" s="3">
        <v>42510.673000000003</v>
      </c>
      <c r="AH4467" s="3">
        <v>53457.010999999999</v>
      </c>
      <c r="AI4467" s="3">
        <v>56959.767</v>
      </c>
      <c r="AJ4467" s="3">
        <v>62749.822</v>
      </c>
      <c r="AK4467" s="3">
        <v>70345.657999999996</v>
      </c>
      <c r="AL4467" s="3">
        <v>72661.224000000002</v>
      </c>
      <c r="AM4467" s="3">
        <v>75151.756999999998</v>
      </c>
      <c r="AN4467" s="3">
        <v>93528.228000000003</v>
      </c>
      <c r="AO4467" s="3">
        <v>115105.36199999999</v>
      </c>
      <c r="AP4467" s="3">
        <v>122619.678</v>
      </c>
      <c r="AQ4467" s="3">
        <v>132738.777</v>
      </c>
      <c r="AR4467" s="3">
        <v>127475.93399999999</v>
      </c>
      <c r="AS4467" s="3">
        <v>99376.623000000007</v>
      </c>
      <c r="AT4467" s="3">
        <v>100069.644</v>
      </c>
      <c r="AU4467" s="3">
        <v>111629.024</v>
      </c>
      <c r="AV4467" s="3">
        <v>122489.836</v>
      </c>
      <c r="AW4467" s="3">
        <v>133161.37</v>
      </c>
      <c r="AX4467" s="3">
        <v>143116.34899999999</v>
      </c>
      <c r="AY4467" s="3">
        <v>152574.644</v>
      </c>
      <c r="AZ4467" s="3">
        <v>162305.095</v>
      </c>
      <c r="BA4467">
        <v>172680.745</v>
      </c>
      <c r="BB4467">
        <v>2016</v>
      </c>
    </row>
    <row r="4468" spans="1:54" hidden="1" x14ac:dyDescent="0.2">
      <c r="A4468">
        <v>546</v>
      </c>
      <c r="B4468" t="s">
        <v>457</v>
      </c>
      <c r="C4468" t="s">
        <v>320</v>
      </c>
      <c r="D4468" t="s">
        <v>153</v>
      </c>
      <c r="E4468" t="s">
        <v>319</v>
      </c>
      <c r="F4468" t="s">
        <v>318</v>
      </c>
      <c r="G4468" t="s">
        <v>243</v>
      </c>
    </row>
    <row r="4469" spans="1:54" hidden="1" x14ac:dyDescent="0.2">
      <c r="A4469">
        <v>546</v>
      </c>
      <c r="B4469" t="s">
        <v>457</v>
      </c>
      <c r="C4469" t="s">
        <v>317</v>
      </c>
      <c r="D4469" t="s">
        <v>153</v>
      </c>
      <c r="E4469" t="s">
        <v>316</v>
      </c>
      <c r="F4469" s="3" t="s">
        <v>315</v>
      </c>
      <c r="G4469" t="s">
        <v>288</v>
      </c>
      <c r="I4469" t="s">
        <v>310</v>
      </c>
      <c r="J4469" t="s">
        <v>215</v>
      </c>
      <c r="K4469" t="s">
        <v>215</v>
      </c>
      <c r="L4469" t="s">
        <v>215</v>
      </c>
      <c r="M4469" t="s">
        <v>215</v>
      </c>
      <c r="N4469" t="s">
        <v>215</v>
      </c>
      <c r="O4469" t="s">
        <v>215</v>
      </c>
      <c r="P4469" t="s">
        <v>215</v>
      </c>
      <c r="Q4469" t="s">
        <v>215</v>
      </c>
      <c r="R4469" t="s">
        <v>215</v>
      </c>
      <c r="S4469" t="s">
        <v>215</v>
      </c>
      <c r="T4469" t="s">
        <v>215</v>
      </c>
      <c r="U4469" t="s">
        <v>215</v>
      </c>
      <c r="V4469" t="s">
        <v>215</v>
      </c>
      <c r="W4469" t="s">
        <v>215</v>
      </c>
      <c r="X4469" t="s">
        <v>215</v>
      </c>
      <c r="Y4469" t="s">
        <v>215</v>
      </c>
      <c r="Z4469" t="s">
        <v>215</v>
      </c>
      <c r="AA4469" t="s">
        <v>215</v>
      </c>
      <c r="AB4469" t="s">
        <v>215</v>
      </c>
      <c r="AC4469" t="s">
        <v>215</v>
      </c>
      <c r="AD4469" t="s">
        <v>215</v>
      </c>
      <c r="AE4469">
        <v>2.9000000000000001E-2</v>
      </c>
      <c r="AF4469">
        <v>0.03</v>
      </c>
      <c r="AG4469">
        <v>3.3000000000000002E-2</v>
      </c>
      <c r="AH4469">
        <v>3.9E-2</v>
      </c>
      <c r="AI4469">
        <v>4.1000000000000002E-2</v>
      </c>
      <c r="AJ4469">
        <v>4.3999999999999997E-2</v>
      </c>
      <c r="AK4469">
        <v>4.7E-2</v>
      </c>
      <c r="AL4469">
        <v>4.8000000000000001E-2</v>
      </c>
      <c r="AM4469">
        <v>4.9000000000000002E-2</v>
      </c>
      <c r="AN4469">
        <v>5.8000000000000003E-2</v>
      </c>
      <c r="AO4469">
        <v>6.8000000000000005E-2</v>
      </c>
      <c r="AP4469">
        <v>7.1999999999999995E-2</v>
      </c>
      <c r="AQ4469">
        <v>7.6999999999999999E-2</v>
      </c>
      <c r="AR4469">
        <v>7.2999999999999995E-2</v>
      </c>
      <c r="AS4469">
        <v>5.6000000000000001E-2</v>
      </c>
      <c r="AT4469">
        <v>5.3999999999999999E-2</v>
      </c>
      <c r="AU4469">
        <v>5.6000000000000001E-2</v>
      </c>
      <c r="AV4469">
        <v>5.8000000000000003E-2</v>
      </c>
      <c r="AW4469">
        <v>5.8999999999999997E-2</v>
      </c>
      <c r="AX4469">
        <v>0.06</v>
      </c>
      <c r="AY4469">
        <v>6.0999999999999999E-2</v>
      </c>
      <c r="AZ4469">
        <v>6.0999999999999999E-2</v>
      </c>
      <c r="BA4469">
        <v>6.0999999999999999E-2</v>
      </c>
      <c r="BB4469">
        <v>2016</v>
      </c>
    </row>
    <row r="4470" spans="1:54" hidden="1" x14ac:dyDescent="0.2">
      <c r="A4470">
        <v>546</v>
      </c>
      <c r="B4470" t="s">
        <v>457</v>
      </c>
      <c r="C4470" t="s">
        <v>314</v>
      </c>
      <c r="D4470" t="s">
        <v>153</v>
      </c>
      <c r="E4470" t="s">
        <v>313</v>
      </c>
      <c r="F4470" s="3" t="s">
        <v>312</v>
      </c>
      <c r="G4470" t="s">
        <v>311</v>
      </c>
      <c r="I4470" t="s">
        <v>310</v>
      </c>
      <c r="J4470" t="s">
        <v>215</v>
      </c>
      <c r="K4470" t="s">
        <v>215</v>
      </c>
      <c r="L4470" t="s">
        <v>215</v>
      </c>
      <c r="M4470" t="s">
        <v>215</v>
      </c>
      <c r="N4470" t="s">
        <v>215</v>
      </c>
      <c r="O4470" t="s">
        <v>215</v>
      </c>
      <c r="P4470" t="s">
        <v>215</v>
      </c>
      <c r="Q4470" t="s">
        <v>215</v>
      </c>
      <c r="R4470" t="s">
        <v>215</v>
      </c>
      <c r="S4470" t="s">
        <v>215</v>
      </c>
      <c r="T4470" t="s">
        <v>215</v>
      </c>
      <c r="U4470" t="s">
        <v>215</v>
      </c>
      <c r="V4470" t="s">
        <v>215</v>
      </c>
      <c r="W4470" t="s">
        <v>215</v>
      </c>
      <c r="X4470" t="s">
        <v>215</v>
      </c>
      <c r="Y4470" t="s">
        <v>215</v>
      </c>
      <c r="Z4470" t="s">
        <v>215</v>
      </c>
      <c r="AA4470" t="s">
        <v>215</v>
      </c>
      <c r="AB4470" t="s">
        <v>215</v>
      </c>
      <c r="AC4470" t="s">
        <v>215</v>
      </c>
      <c r="AD4470" t="s">
        <v>215</v>
      </c>
      <c r="AE4470">
        <v>3.63</v>
      </c>
      <c r="AF4470">
        <v>3.528</v>
      </c>
      <c r="AG4470">
        <v>3.4620000000000002</v>
      </c>
      <c r="AH4470">
        <v>3.4340000000000002</v>
      </c>
      <c r="AI4470">
        <v>3.512</v>
      </c>
      <c r="AJ4470">
        <v>3.673</v>
      </c>
      <c r="AK4470">
        <v>3.8940000000000001</v>
      </c>
      <c r="AL4470">
        <v>4.2039999999999997</v>
      </c>
      <c r="AM4470">
        <v>4.2089999999999996</v>
      </c>
      <c r="AN4470">
        <v>4.3570000000000002</v>
      </c>
      <c r="AO4470">
        <v>4.5890000000000004</v>
      </c>
      <c r="AP4470">
        <v>4.8179999999999996</v>
      </c>
      <c r="AQ4470">
        <v>5.1079999999999997</v>
      </c>
      <c r="AR4470">
        <v>5.4509999999999996</v>
      </c>
      <c r="AS4470">
        <v>5.6349999999999998</v>
      </c>
      <c r="AT4470">
        <v>5.6130000000000004</v>
      </c>
      <c r="AU4470">
        <v>5.54</v>
      </c>
      <c r="AV4470">
        <v>5.4660000000000002</v>
      </c>
      <c r="AW4470">
        <v>5.4009999999999998</v>
      </c>
      <c r="AX4470">
        <v>5.35</v>
      </c>
      <c r="AY4470">
        <v>5.3079999999999998</v>
      </c>
      <c r="AZ4470">
        <v>5.274</v>
      </c>
      <c r="BA4470">
        <v>5.24</v>
      </c>
      <c r="BB4470">
        <v>2016</v>
      </c>
    </row>
    <row r="4471" spans="1:54" hidden="1" x14ac:dyDescent="0.2">
      <c r="A4471">
        <v>546</v>
      </c>
      <c r="B4471" t="s">
        <v>457</v>
      </c>
      <c r="C4471" t="s">
        <v>309</v>
      </c>
      <c r="D4471" t="s">
        <v>153</v>
      </c>
      <c r="E4471" t="s">
        <v>308</v>
      </c>
      <c r="F4471" t="s">
        <v>307</v>
      </c>
      <c r="G4471" t="s">
        <v>217</v>
      </c>
      <c r="I4471" t="s">
        <v>461</v>
      </c>
      <c r="J4471" s="3" t="s">
        <v>215</v>
      </c>
      <c r="K4471" s="3" t="s">
        <v>215</v>
      </c>
      <c r="L4471" s="3" t="s">
        <v>215</v>
      </c>
      <c r="M4471" s="3" t="s">
        <v>215</v>
      </c>
      <c r="N4471" s="3" t="s">
        <v>215</v>
      </c>
      <c r="O4471" s="3" t="s">
        <v>215</v>
      </c>
      <c r="P4471" s="3" t="s">
        <v>215</v>
      </c>
      <c r="Q4471" s="3" t="s">
        <v>215</v>
      </c>
      <c r="R4471" s="3" t="s">
        <v>215</v>
      </c>
      <c r="S4471" s="3" t="s">
        <v>215</v>
      </c>
      <c r="T4471" s="3" t="s">
        <v>215</v>
      </c>
      <c r="U4471" s="3" t="s">
        <v>215</v>
      </c>
      <c r="V4471" s="3" t="s">
        <v>215</v>
      </c>
      <c r="W4471" s="3" t="s">
        <v>215</v>
      </c>
      <c r="X4471" s="3" t="s">
        <v>215</v>
      </c>
      <c r="Y4471" s="3" t="s">
        <v>215</v>
      </c>
      <c r="Z4471" s="3" t="s">
        <v>215</v>
      </c>
      <c r="AA4471" s="3" t="s">
        <v>215</v>
      </c>
      <c r="AB4471" s="3" t="s">
        <v>215</v>
      </c>
      <c r="AC4471" s="3" t="s">
        <v>215</v>
      </c>
      <c r="AD4471" s="3" t="s">
        <v>215</v>
      </c>
      <c r="AE4471" s="3">
        <v>9.3059999999999992</v>
      </c>
      <c r="AF4471" s="3">
        <v>9.9570000000000007</v>
      </c>
      <c r="AG4471" s="3">
        <v>13.72</v>
      </c>
      <c r="AH4471" s="3">
        <v>16.157</v>
      </c>
      <c r="AI4471" s="3">
        <v>25.68</v>
      </c>
      <c r="AJ4471" s="3">
        <v>33.712000000000003</v>
      </c>
      <c r="AK4471" s="3">
        <v>36.744999999999997</v>
      </c>
      <c r="AL4471" s="3">
        <v>30.564</v>
      </c>
      <c r="AM4471" s="3">
        <v>18.602</v>
      </c>
      <c r="AN4471" s="3">
        <v>13.302</v>
      </c>
      <c r="AO4471" s="3">
        <v>13.824</v>
      </c>
      <c r="AP4471" s="3">
        <v>14.701000000000001</v>
      </c>
      <c r="AQ4471" s="3">
        <v>14.057</v>
      </c>
      <c r="AR4471" s="3">
        <v>19.614999999999998</v>
      </c>
      <c r="AS4471" s="3">
        <v>25.125</v>
      </c>
      <c r="AT4471" s="3">
        <v>21.664999999999999</v>
      </c>
      <c r="AU4471" s="3">
        <v>20.497</v>
      </c>
      <c r="AV4471" s="3">
        <v>19.757999999999999</v>
      </c>
      <c r="AW4471" s="3">
        <v>19.059999999999999</v>
      </c>
      <c r="AX4471" s="3">
        <v>17.952000000000002</v>
      </c>
      <c r="AY4471" s="3">
        <v>16.922999999999998</v>
      </c>
      <c r="AZ4471" s="3">
        <v>15.867000000000001</v>
      </c>
      <c r="BA4471">
        <v>14.927</v>
      </c>
      <c r="BB4471">
        <v>2016</v>
      </c>
    </row>
    <row r="4472" spans="1:54" hidden="1" x14ac:dyDescent="0.2">
      <c r="A4472">
        <v>546</v>
      </c>
      <c r="B4472" t="s">
        <v>457</v>
      </c>
      <c r="C4472" t="s">
        <v>306</v>
      </c>
      <c r="D4472" t="s">
        <v>153</v>
      </c>
      <c r="E4472" t="s">
        <v>305</v>
      </c>
      <c r="F4472" t="s">
        <v>304</v>
      </c>
      <c r="G4472" t="s">
        <v>217</v>
      </c>
    </row>
    <row r="4473" spans="1:54" hidden="1" x14ac:dyDescent="0.2">
      <c r="A4473">
        <v>546</v>
      </c>
      <c r="B4473" t="s">
        <v>457</v>
      </c>
      <c r="C4473" t="s">
        <v>303</v>
      </c>
      <c r="D4473" t="s">
        <v>153</v>
      </c>
      <c r="E4473" t="s">
        <v>300</v>
      </c>
      <c r="F4473" t="s">
        <v>302</v>
      </c>
      <c r="G4473" t="s">
        <v>295</v>
      </c>
      <c r="I4473" t="s">
        <v>1369</v>
      </c>
      <c r="J4473" s="3" t="s">
        <v>215</v>
      </c>
      <c r="K4473" s="3" t="s">
        <v>215</v>
      </c>
      <c r="L4473" s="3" t="s">
        <v>215</v>
      </c>
      <c r="M4473" s="3" t="s">
        <v>215</v>
      </c>
      <c r="N4473" s="3" t="s">
        <v>215</v>
      </c>
      <c r="O4473" s="3" t="s">
        <v>215</v>
      </c>
      <c r="P4473" s="3" t="s">
        <v>215</v>
      </c>
      <c r="Q4473" s="3" t="s">
        <v>215</v>
      </c>
      <c r="R4473" s="3" t="s">
        <v>215</v>
      </c>
      <c r="S4473" s="3" t="s">
        <v>215</v>
      </c>
      <c r="T4473" s="3" t="s">
        <v>215</v>
      </c>
      <c r="U4473" s="3" t="s">
        <v>215</v>
      </c>
      <c r="V4473" s="3" t="s">
        <v>215</v>
      </c>
      <c r="W4473" s="3" t="s">
        <v>215</v>
      </c>
      <c r="X4473" s="3" t="s">
        <v>215</v>
      </c>
      <c r="Y4473" s="3" t="s">
        <v>215</v>
      </c>
      <c r="Z4473" s="3" t="s">
        <v>215</v>
      </c>
      <c r="AA4473" s="3" t="s">
        <v>215</v>
      </c>
      <c r="AB4473" s="3" t="s">
        <v>215</v>
      </c>
      <c r="AC4473" s="3" t="s">
        <v>215</v>
      </c>
      <c r="AD4473" s="3" t="s">
        <v>215</v>
      </c>
      <c r="AE4473" s="3">
        <v>82.126999999999995</v>
      </c>
      <c r="AF4473" s="3">
        <v>79.953999999999994</v>
      </c>
      <c r="AG4473" s="3">
        <v>78.706999999999994</v>
      </c>
      <c r="AH4473" s="3">
        <v>79.465000000000003</v>
      </c>
      <c r="AI4473" s="3">
        <v>82.944000000000003</v>
      </c>
      <c r="AJ4473" s="3">
        <v>87.224000000000004</v>
      </c>
      <c r="AK4473" s="3">
        <v>92.07</v>
      </c>
      <c r="AL4473" s="3">
        <v>100</v>
      </c>
      <c r="AM4473" s="3">
        <v>101.199</v>
      </c>
      <c r="AN4473" s="3">
        <v>104.026</v>
      </c>
      <c r="AO4473" s="3">
        <v>110.05200000000001</v>
      </c>
      <c r="AP4473" s="3">
        <v>116.78100000000001</v>
      </c>
      <c r="AQ4473" s="3">
        <v>123.20699999999999</v>
      </c>
      <c r="AR4473" s="3">
        <v>130.65799999999999</v>
      </c>
      <c r="AS4473" s="3">
        <v>136.62100000000001</v>
      </c>
      <c r="AT4473" s="3">
        <v>139.87899999999999</v>
      </c>
      <c r="AU4473" s="3">
        <v>141.59100000000001</v>
      </c>
      <c r="AV4473" s="3">
        <v>144.70599999999999</v>
      </c>
      <c r="AW4473" s="3">
        <v>148.179</v>
      </c>
      <c r="AX4473" s="3">
        <v>152.03100000000001</v>
      </c>
      <c r="AY4473" s="3">
        <v>156.28800000000001</v>
      </c>
      <c r="AZ4473" s="3">
        <v>160.66399999999999</v>
      </c>
      <c r="BA4473">
        <v>165.16300000000001</v>
      </c>
      <c r="BB4473">
        <v>2017</v>
      </c>
    </row>
    <row r="4474" spans="1:54" hidden="1" x14ac:dyDescent="0.2">
      <c r="A4474">
        <v>546</v>
      </c>
      <c r="B4474" t="s">
        <v>457</v>
      </c>
      <c r="C4474" t="s">
        <v>301</v>
      </c>
      <c r="D4474" t="s">
        <v>153</v>
      </c>
      <c r="E4474" t="s">
        <v>300</v>
      </c>
      <c r="F4474" t="s">
        <v>299</v>
      </c>
      <c r="G4474" t="s">
        <v>275</v>
      </c>
      <c r="I4474" t="s">
        <v>298</v>
      </c>
      <c r="J4474" s="3" t="s">
        <v>215</v>
      </c>
      <c r="K4474" s="3" t="s">
        <v>215</v>
      </c>
      <c r="L4474" s="3" t="s">
        <v>215</v>
      </c>
      <c r="M4474" s="3" t="s">
        <v>215</v>
      </c>
      <c r="N4474" s="3" t="s">
        <v>215</v>
      </c>
      <c r="O4474" s="3" t="s">
        <v>215</v>
      </c>
      <c r="P4474" s="3" t="s">
        <v>215</v>
      </c>
      <c r="Q4474" s="3" t="s">
        <v>215</v>
      </c>
      <c r="R4474" s="3" t="s">
        <v>215</v>
      </c>
      <c r="S4474" s="3" t="s">
        <v>215</v>
      </c>
      <c r="T4474" s="3" t="s">
        <v>215</v>
      </c>
      <c r="U4474" s="3" t="s">
        <v>215</v>
      </c>
      <c r="V4474" s="3" t="s">
        <v>215</v>
      </c>
      <c r="W4474" s="3" t="s">
        <v>215</v>
      </c>
      <c r="X4474" s="3" t="s">
        <v>215</v>
      </c>
      <c r="Y4474" s="3" t="s">
        <v>215</v>
      </c>
      <c r="Z4474" s="3" t="s">
        <v>215</v>
      </c>
      <c r="AA4474" s="3" t="s">
        <v>215</v>
      </c>
      <c r="AB4474" s="3" t="s">
        <v>215</v>
      </c>
      <c r="AC4474" s="3" t="s">
        <v>215</v>
      </c>
      <c r="AD4474" s="3" t="s">
        <v>215</v>
      </c>
      <c r="AE4474" s="3" t="s">
        <v>215</v>
      </c>
      <c r="AF4474" s="3">
        <v>-2.645</v>
      </c>
      <c r="AG4474" s="3">
        <v>-1.56</v>
      </c>
      <c r="AH4474" s="3">
        <v>0.96199999999999997</v>
      </c>
      <c r="AI4474" s="3">
        <v>4.3789999999999996</v>
      </c>
      <c r="AJ4474" s="3">
        <v>5.1589999999999998</v>
      </c>
      <c r="AK4474" s="3">
        <v>5.556</v>
      </c>
      <c r="AL4474" s="3">
        <v>8.6129999999999995</v>
      </c>
      <c r="AM4474" s="3">
        <v>1.1990000000000001</v>
      </c>
      <c r="AN4474" s="3">
        <v>2.794</v>
      </c>
      <c r="AO4474" s="3">
        <v>5.7930000000000001</v>
      </c>
      <c r="AP4474" s="3">
        <v>6.1139999999999999</v>
      </c>
      <c r="AQ4474" s="3">
        <v>5.5019999999999998</v>
      </c>
      <c r="AR4474" s="3">
        <v>6.0469999999999997</v>
      </c>
      <c r="AS4474" s="3">
        <v>4.5640000000000001</v>
      </c>
      <c r="AT4474" s="3">
        <v>2.3839999999999999</v>
      </c>
      <c r="AU4474" s="3">
        <v>1.224</v>
      </c>
      <c r="AV4474" s="3">
        <v>2.2000000000000002</v>
      </c>
      <c r="AW4474" s="3">
        <v>2.4</v>
      </c>
      <c r="AX4474" s="3">
        <v>2.6</v>
      </c>
      <c r="AY4474" s="3">
        <v>2.8</v>
      </c>
      <c r="AZ4474" s="3">
        <v>2.8</v>
      </c>
      <c r="BA4474">
        <v>2.8</v>
      </c>
      <c r="BB4474">
        <v>2017</v>
      </c>
    </row>
    <row r="4475" spans="1:54" hidden="1" x14ac:dyDescent="0.2">
      <c r="A4475">
        <v>546</v>
      </c>
      <c r="B4475" t="s">
        <v>457</v>
      </c>
      <c r="C4475" t="s">
        <v>297</v>
      </c>
      <c r="D4475" t="s">
        <v>153</v>
      </c>
      <c r="E4475" t="s">
        <v>293</v>
      </c>
      <c r="F4475" t="s">
        <v>296</v>
      </c>
      <c r="G4475" t="s">
        <v>295</v>
      </c>
      <c r="I4475" t="s">
        <v>1369</v>
      </c>
      <c r="J4475" s="3" t="s">
        <v>215</v>
      </c>
      <c r="K4475" s="3" t="s">
        <v>215</v>
      </c>
      <c r="L4475" s="3" t="s">
        <v>215</v>
      </c>
      <c r="M4475" s="3" t="s">
        <v>215</v>
      </c>
      <c r="N4475" s="3" t="s">
        <v>215</v>
      </c>
      <c r="O4475" s="3" t="s">
        <v>215</v>
      </c>
      <c r="P4475" s="3" t="s">
        <v>215</v>
      </c>
      <c r="Q4475" s="3" t="s">
        <v>215</v>
      </c>
      <c r="R4475" s="3" t="s">
        <v>215</v>
      </c>
      <c r="S4475" s="3" t="s">
        <v>215</v>
      </c>
      <c r="T4475" s="3" t="s">
        <v>215</v>
      </c>
      <c r="U4475" s="3" t="s">
        <v>215</v>
      </c>
      <c r="V4475" s="3" t="s">
        <v>215</v>
      </c>
      <c r="W4475" s="3" t="s">
        <v>215</v>
      </c>
      <c r="X4475" s="3" t="s">
        <v>215</v>
      </c>
      <c r="Y4475" s="3" t="s">
        <v>215</v>
      </c>
      <c r="Z4475" s="3" t="s">
        <v>215</v>
      </c>
      <c r="AA4475" s="3" t="s">
        <v>215</v>
      </c>
      <c r="AB4475" s="3" t="s">
        <v>215</v>
      </c>
      <c r="AC4475" s="3" t="s">
        <v>215</v>
      </c>
      <c r="AD4475" s="3" t="s">
        <v>215</v>
      </c>
      <c r="AE4475" s="3">
        <v>79.760000000000005</v>
      </c>
      <c r="AF4475" s="3">
        <v>78.507999999999996</v>
      </c>
      <c r="AG4475" s="3">
        <v>77.448999999999998</v>
      </c>
      <c r="AH4475" s="3">
        <v>79.619</v>
      </c>
      <c r="AI4475" s="3">
        <v>84.075999999999993</v>
      </c>
      <c r="AJ4475" s="3">
        <v>87.933000000000007</v>
      </c>
      <c r="AK4475" s="3">
        <v>94.19</v>
      </c>
      <c r="AL4475" s="3">
        <v>100</v>
      </c>
      <c r="AM4475" s="3">
        <v>100.741</v>
      </c>
      <c r="AN4475" s="3">
        <v>104.687</v>
      </c>
      <c r="AO4475" s="3">
        <v>111.812</v>
      </c>
      <c r="AP4475" s="3">
        <v>118.337</v>
      </c>
      <c r="AQ4475" s="3">
        <v>125.105</v>
      </c>
      <c r="AR4475" s="3">
        <v>132.10300000000001</v>
      </c>
      <c r="AS4475" s="3">
        <v>137.03200000000001</v>
      </c>
      <c r="AT4475" s="3">
        <v>139.012</v>
      </c>
      <c r="AU4475" s="3">
        <v>141.84700000000001</v>
      </c>
      <c r="AV4475" s="3">
        <v>144.96700000000001</v>
      </c>
      <c r="AW4475" s="3">
        <v>148.446</v>
      </c>
      <c r="AX4475" s="3">
        <v>152.30600000000001</v>
      </c>
      <c r="AY4475" s="3">
        <v>156.571</v>
      </c>
      <c r="AZ4475" s="3">
        <v>161.268</v>
      </c>
      <c r="BA4475">
        <v>166.10599999999999</v>
      </c>
      <c r="BB4475">
        <v>2017</v>
      </c>
    </row>
    <row r="4476" spans="1:54" hidden="1" x14ac:dyDescent="0.2">
      <c r="A4476">
        <v>546</v>
      </c>
      <c r="B4476" t="s">
        <v>457</v>
      </c>
      <c r="C4476" t="s">
        <v>294</v>
      </c>
      <c r="D4476" t="s">
        <v>153</v>
      </c>
      <c r="E4476" t="s">
        <v>293</v>
      </c>
      <c r="F4476" t="s">
        <v>292</v>
      </c>
      <c r="G4476" t="s">
        <v>275</v>
      </c>
      <c r="I4476" t="s">
        <v>291</v>
      </c>
      <c r="J4476" s="3" t="s">
        <v>215</v>
      </c>
      <c r="K4476" s="3" t="s">
        <v>215</v>
      </c>
      <c r="L4476" s="3" t="s">
        <v>215</v>
      </c>
      <c r="M4476" s="3" t="s">
        <v>215</v>
      </c>
      <c r="N4476" s="3" t="s">
        <v>215</v>
      </c>
      <c r="O4476" s="3" t="s">
        <v>215</v>
      </c>
      <c r="P4476" s="3" t="s">
        <v>215</v>
      </c>
      <c r="Q4476" s="3" t="s">
        <v>215</v>
      </c>
      <c r="R4476" s="3" t="s">
        <v>215</v>
      </c>
      <c r="S4476" s="3" t="s">
        <v>215</v>
      </c>
      <c r="T4476" s="3" t="s">
        <v>215</v>
      </c>
      <c r="U4476" s="3" t="s">
        <v>215</v>
      </c>
      <c r="V4476" s="3" t="s">
        <v>215</v>
      </c>
      <c r="W4476" s="3" t="s">
        <v>215</v>
      </c>
      <c r="X4476" s="3" t="s">
        <v>215</v>
      </c>
      <c r="Y4476" s="3" t="s">
        <v>215</v>
      </c>
      <c r="Z4476" s="3" t="s">
        <v>215</v>
      </c>
      <c r="AA4476" s="3" t="s">
        <v>215</v>
      </c>
      <c r="AB4476" s="3" t="s">
        <v>215</v>
      </c>
      <c r="AC4476" s="3" t="s">
        <v>215</v>
      </c>
      <c r="AD4476" s="3" t="s">
        <v>215</v>
      </c>
      <c r="AE4476" s="3" t="s">
        <v>215</v>
      </c>
      <c r="AF4476" s="3">
        <v>-1.569</v>
      </c>
      <c r="AG4476" s="3">
        <v>-1.35</v>
      </c>
      <c r="AH4476" s="3">
        <v>2.8029999999999999</v>
      </c>
      <c r="AI4476" s="3">
        <v>5.5970000000000004</v>
      </c>
      <c r="AJ4476" s="3">
        <v>4.5869999999999997</v>
      </c>
      <c r="AK4476" s="3">
        <v>7.1159999999999997</v>
      </c>
      <c r="AL4476" s="3">
        <v>6.1689999999999996</v>
      </c>
      <c r="AM4476" s="3">
        <v>0.74099999999999999</v>
      </c>
      <c r="AN4476" s="3">
        <v>3.9169999999999998</v>
      </c>
      <c r="AO4476" s="3">
        <v>6.8070000000000004</v>
      </c>
      <c r="AP4476" s="3">
        <v>5.8360000000000003</v>
      </c>
      <c r="AQ4476" s="3">
        <v>5.7190000000000003</v>
      </c>
      <c r="AR4476" s="3">
        <v>5.5940000000000003</v>
      </c>
      <c r="AS4476" s="3">
        <v>3.7309999999999999</v>
      </c>
      <c r="AT4476" s="3">
        <v>1.444</v>
      </c>
      <c r="AU4476" s="3">
        <v>2.0390000000000001</v>
      </c>
      <c r="AV4476" s="3">
        <v>2.2000000000000002</v>
      </c>
      <c r="AW4476" s="3">
        <v>2.4</v>
      </c>
      <c r="AX4476" s="3">
        <v>2.6</v>
      </c>
      <c r="AY4476" s="3">
        <v>2.8</v>
      </c>
      <c r="AZ4476" s="3">
        <v>3</v>
      </c>
      <c r="BA4476">
        <v>3</v>
      </c>
      <c r="BB4476">
        <v>2017</v>
      </c>
    </row>
    <row r="4477" spans="1:54" hidden="1" x14ac:dyDescent="0.2">
      <c r="A4477">
        <v>546</v>
      </c>
      <c r="B4477" t="s">
        <v>457</v>
      </c>
      <c r="C4477" t="s">
        <v>290</v>
      </c>
      <c r="D4477" t="s">
        <v>153</v>
      </c>
      <c r="E4477" t="s">
        <v>289</v>
      </c>
      <c r="G4477" t="s">
        <v>288</v>
      </c>
    </row>
    <row r="4478" spans="1:54" hidden="1" x14ac:dyDescent="0.2">
      <c r="A4478">
        <v>546</v>
      </c>
      <c r="B4478" t="s">
        <v>457</v>
      </c>
      <c r="C4478" t="s">
        <v>287</v>
      </c>
      <c r="D4478" t="s">
        <v>153</v>
      </c>
      <c r="E4478" t="s">
        <v>286</v>
      </c>
      <c r="F4478" t="s">
        <v>285</v>
      </c>
      <c r="G4478" t="s">
        <v>275</v>
      </c>
    </row>
    <row r="4479" spans="1:54" hidden="1" x14ac:dyDescent="0.2">
      <c r="A4479">
        <v>546</v>
      </c>
      <c r="B4479" t="s">
        <v>457</v>
      </c>
      <c r="C4479" t="s">
        <v>284</v>
      </c>
      <c r="D4479" t="s">
        <v>153</v>
      </c>
      <c r="E4479" t="s">
        <v>283</v>
      </c>
      <c r="F4479" t="s">
        <v>282</v>
      </c>
      <c r="G4479" t="s">
        <v>275</v>
      </c>
    </row>
    <row r="4480" spans="1:54" hidden="1" x14ac:dyDescent="0.2">
      <c r="A4480">
        <v>546</v>
      </c>
      <c r="B4480" t="s">
        <v>457</v>
      </c>
      <c r="C4480" t="s">
        <v>281</v>
      </c>
      <c r="D4480" t="s">
        <v>153</v>
      </c>
      <c r="E4480" t="s">
        <v>280</v>
      </c>
      <c r="F4480" t="s">
        <v>279</v>
      </c>
      <c r="G4480" t="s">
        <v>275</v>
      </c>
    </row>
    <row r="4481" spans="1:54" hidden="1" x14ac:dyDescent="0.2">
      <c r="A4481">
        <v>546</v>
      </c>
      <c r="B4481" t="s">
        <v>457</v>
      </c>
      <c r="C4481" t="s">
        <v>278</v>
      </c>
      <c r="D4481" t="s">
        <v>153</v>
      </c>
      <c r="E4481" t="s">
        <v>277</v>
      </c>
      <c r="F4481" t="s">
        <v>276</v>
      </c>
      <c r="G4481" t="s">
        <v>275</v>
      </c>
    </row>
    <row r="4482" spans="1:54" hidden="1" x14ac:dyDescent="0.2">
      <c r="A4482">
        <v>546</v>
      </c>
      <c r="B4482" t="s">
        <v>457</v>
      </c>
      <c r="C4482" t="s">
        <v>274</v>
      </c>
      <c r="D4482" t="s">
        <v>153</v>
      </c>
      <c r="E4482" t="s">
        <v>273</v>
      </c>
      <c r="F4482" t="s">
        <v>272</v>
      </c>
      <c r="G4482" t="s">
        <v>271</v>
      </c>
      <c r="I4482" t="s">
        <v>460</v>
      </c>
      <c r="J4482" s="3" t="s">
        <v>215</v>
      </c>
      <c r="K4482" s="3" t="s">
        <v>215</v>
      </c>
      <c r="L4482" s="3" t="s">
        <v>215</v>
      </c>
      <c r="M4482" s="3" t="s">
        <v>215</v>
      </c>
      <c r="N4482" s="3" t="s">
        <v>215</v>
      </c>
      <c r="O4482" s="3" t="s">
        <v>215</v>
      </c>
      <c r="P4482" s="3" t="s">
        <v>215</v>
      </c>
      <c r="Q4482" s="3" t="s">
        <v>215</v>
      </c>
      <c r="R4482" s="3" t="s">
        <v>215</v>
      </c>
      <c r="S4482" s="3" t="s">
        <v>215</v>
      </c>
      <c r="T4482" s="3" t="s">
        <v>215</v>
      </c>
      <c r="U4482" s="3" t="s">
        <v>215</v>
      </c>
      <c r="V4482" s="3" t="s">
        <v>215</v>
      </c>
      <c r="W4482" s="3" t="s">
        <v>215</v>
      </c>
      <c r="X4482" s="3" t="s">
        <v>215</v>
      </c>
      <c r="Y4482" s="3" t="s">
        <v>215</v>
      </c>
      <c r="Z4482" s="3" t="s">
        <v>215</v>
      </c>
      <c r="AA4482" s="3" t="s">
        <v>215</v>
      </c>
      <c r="AB4482" s="3" t="s">
        <v>215</v>
      </c>
      <c r="AC4482" s="3" t="s">
        <v>215</v>
      </c>
      <c r="AD4482" s="3" t="s">
        <v>215</v>
      </c>
      <c r="AE4482" s="3">
        <v>6.375</v>
      </c>
      <c r="AF4482" s="3">
        <v>6.2750000000000004</v>
      </c>
      <c r="AG4482" s="3">
        <v>6.05</v>
      </c>
      <c r="AH4482" s="3">
        <v>4.875</v>
      </c>
      <c r="AI4482" s="3">
        <v>4.1500000000000004</v>
      </c>
      <c r="AJ4482" s="3">
        <v>3.7749999999999999</v>
      </c>
      <c r="AK4482" s="3">
        <v>3.05</v>
      </c>
      <c r="AL4482" s="3">
        <v>3.0249999999999999</v>
      </c>
      <c r="AM4482" s="3">
        <v>3.55</v>
      </c>
      <c r="AN4482" s="3">
        <v>2.8250000000000002</v>
      </c>
      <c r="AO4482" s="3">
        <v>2.5750000000000002</v>
      </c>
      <c r="AP4482" s="3">
        <v>2</v>
      </c>
      <c r="AQ4482" s="3">
        <v>1.85</v>
      </c>
      <c r="AR4482" s="3">
        <v>1.7</v>
      </c>
      <c r="AS4482" s="3">
        <v>1.825</v>
      </c>
      <c r="AT4482" s="3">
        <v>1.9</v>
      </c>
      <c r="AU4482" s="3">
        <v>1.98</v>
      </c>
      <c r="AV4482" s="3">
        <v>1.98</v>
      </c>
      <c r="AW4482" s="3">
        <v>1.96</v>
      </c>
      <c r="AX4482" s="3">
        <v>1.93</v>
      </c>
      <c r="AY4482" s="3">
        <v>1.885</v>
      </c>
      <c r="AZ4482" s="3">
        <v>1.85</v>
      </c>
      <c r="BA4482">
        <v>1.85</v>
      </c>
      <c r="BB4482">
        <v>2016</v>
      </c>
    </row>
    <row r="4483" spans="1:54" hidden="1" x14ac:dyDescent="0.2">
      <c r="A4483">
        <v>546</v>
      </c>
      <c r="B4483" t="s">
        <v>457</v>
      </c>
      <c r="C4483" t="s">
        <v>270</v>
      </c>
      <c r="D4483" t="s">
        <v>153</v>
      </c>
      <c r="E4483" t="s">
        <v>269</v>
      </c>
      <c r="F4483" t="s">
        <v>268</v>
      </c>
      <c r="G4483" t="s">
        <v>264</v>
      </c>
      <c r="H4483" t="s">
        <v>263</v>
      </c>
      <c r="I4483" t="s">
        <v>460</v>
      </c>
      <c r="J4483" s="3" t="s">
        <v>215</v>
      </c>
      <c r="K4483" s="3" t="s">
        <v>215</v>
      </c>
      <c r="L4483" s="3" t="s">
        <v>215</v>
      </c>
      <c r="M4483" s="3" t="s">
        <v>215</v>
      </c>
      <c r="N4483" s="3" t="s">
        <v>215</v>
      </c>
      <c r="O4483" s="3" t="s">
        <v>215</v>
      </c>
      <c r="P4483" s="3" t="s">
        <v>215</v>
      </c>
      <c r="Q4483" s="3" t="s">
        <v>215</v>
      </c>
      <c r="R4483" s="3" t="s">
        <v>215</v>
      </c>
      <c r="S4483" s="3" t="s">
        <v>215</v>
      </c>
      <c r="T4483" s="3" t="s">
        <v>215</v>
      </c>
      <c r="U4483" s="3" t="s">
        <v>215</v>
      </c>
      <c r="V4483" s="3" t="s">
        <v>215</v>
      </c>
      <c r="W4483" s="3" t="s">
        <v>215</v>
      </c>
      <c r="X4483" s="3" t="s">
        <v>215</v>
      </c>
      <c r="Y4483" s="3" t="s">
        <v>215</v>
      </c>
      <c r="Z4483" s="3" t="s">
        <v>215</v>
      </c>
      <c r="AA4483" s="3" t="s">
        <v>215</v>
      </c>
      <c r="AB4483" s="3" t="s">
        <v>215</v>
      </c>
      <c r="AC4483" s="3" t="s">
        <v>215</v>
      </c>
      <c r="AD4483" s="3" t="s">
        <v>215</v>
      </c>
      <c r="AE4483" s="3">
        <v>0.20499999999999999</v>
      </c>
      <c r="AF4483" s="3">
        <v>0.20499999999999999</v>
      </c>
      <c r="AG4483" s="3">
        <v>0.20499999999999999</v>
      </c>
      <c r="AH4483" s="3">
        <v>0.219</v>
      </c>
      <c r="AI4483" s="3">
        <v>0.23799999999999999</v>
      </c>
      <c r="AJ4483" s="3">
        <v>0.26400000000000001</v>
      </c>
      <c r="AK4483" s="3">
        <v>0.29299999999999998</v>
      </c>
      <c r="AL4483" s="3">
        <v>0.317</v>
      </c>
      <c r="AM4483" s="3">
        <v>0.312</v>
      </c>
      <c r="AN4483" s="3">
        <v>0.315</v>
      </c>
      <c r="AO4483" s="3">
        <v>0.32800000000000001</v>
      </c>
      <c r="AP4483" s="3">
        <v>0.34300000000000003</v>
      </c>
      <c r="AQ4483" s="3">
        <v>0.36099999999999999</v>
      </c>
      <c r="AR4483" s="3">
        <v>0.38800000000000001</v>
      </c>
      <c r="AS4483" s="3">
        <v>0.39700000000000002</v>
      </c>
      <c r="AT4483" s="3">
        <v>0.39</v>
      </c>
      <c r="AU4483" s="3">
        <v>0.38</v>
      </c>
      <c r="AV4483" s="3">
        <v>0.38</v>
      </c>
      <c r="AW4483" s="3">
        <v>0.38200000000000001</v>
      </c>
      <c r="AX4483" s="3" t="s">
        <v>215</v>
      </c>
      <c r="AY4483" s="3" t="s">
        <v>215</v>
      </c>
      <c r="AZ4483" s="3" t="s">
        <v>215</v>
      </c>
      <c r="BA4483" t="s">
        <v>215</v>
      </c>
      <c r="BB4483">
        <v>2016</v>
      </c>
    </row>
    <row r="4484" spans="1:54" hidden="1" x14ac:dyDescent="0.2">
      <c r="A4484">
        <v>546</v>
      </c>
      <c r="B4484" t="s">
        <v>457</v>
      </c>
      <c r="C4484" t="s">
        <v>267</v>
      </c>
      <c r="D4484" t="s">
        <v>153</v>
      </c>
      <c r="E4484" t="s">
        <v>266</v>
      </c>
      <c r="F4484" t="s">
        <v>265</v>
      </c>
      <c r="G4484" t="s">
        <v>264</v>
      </c>
      <c r="H4484" t="s">
        <v>263</v>
      </c>
      <c r="I4484" t="s">
        <v>459</v>
      </c>
      <c r="J4484" s="3" t="s">
        <v>215</v>
      </c>
      <c r="K4484" s="3" t="s">
        <v>215</v>
      </c>
      <c r="L4484" s="3" t="s">
        <v>215</v>
      </c>
      <c r="M4484" s="3" t="s">
        <v>215</v>
      </c>
      <c r="N4484" s="3" t="s">
        <v>215</v>
      </c>
      <c r="O4484" s="3" t="s">
        <v>215</v>
      </c>
      <c r="P4484" s="3" t="s">
        <v>215</v>
      </c>
      <c r="Q4484" s="3" t="s">
        <v>215</v>
      </c>
      <c r="R4484" s="3" t="s">
        <v>215</v>
      </c>
      <c r="S4484" s="3" t="s">
        <v>215</v>
      </c>
      <c r="T4484" s="3" t="s">
        <v>215</v>
      </c>
      <c r="U4484" s="3" t="s">
        <v>215</v>
      </c>
      <c r="V4484" s="3" t="s">
        <v>215</v>
      </c>
      <c r="W4484" s="3" t="s">
        <v>215</v>
      </c>
      <c r="X4484" s="3" t="s">
        <v>215</v>
      </c>
      <c r="Y4484" s="3" t="s">
        <v>215</v>
      </c>
      <c r="Z4484" s="3" t="s">
        <v>215</v>
      </c>
      <c r="AA4484" s="3" t="s">
        <v>215</v>
      </c>
      <c r="AB4484" s="3" t="s">
        <v>215</v>
      </c>
      <c r="AC4484" s="3" t="s">
        <v>215</v>
      </c>
      <c r="AD4484" s="3" t="s">
        <v>215</v>
      </c>
      <c r="AE4484" s="3">
        <v>0.436</v>
      </c>
      <c r="AF4484" s="3">
        <v>0.441</v>
      </c>
      <c r="AG4484" s="3">
        <v>0.44700000000000001</v>
      </c>
      <c r="AH4484" s="3">
        <v>0.46300000000000002</v>
      </c>
      <c r="AI4484" s="3">
        <v>0.48399999999999999</v>
      </c>
      <c r="AJ4484" s="3">
        <v>0.51300000000000001</v>
      </c>
      <c r="AK4484" s="3">
        <v>0.53800000000000003</v>
      </c>
      <c r="AL4484" s="3">
        <v>0.54900000000000004</v>
      </c>
      <c r="AM4484" s="3">
        <v>0.54200000000000004</v>
      </c>
      <c r="AN4484" s="3">
        <v>0.55200000000000005</v>
      </c>
      <c r="AO4484" s="3">
        <v>0.55700000000000005</v>
      </c>
      <c r="AP4484" s="3">
        <v>0.58199999999999996</v>
      </c>
      <c r="AQ4484" s="3">
        <v>0.60799999999999998</v>
      </c>
      <c r="AR4484" s="3">
        <v>0.63600000000000001</v>
      </c>
      <c r="AS4484" s="3">
        <v>0.64700000000000002</v>
      </c>
      <c r="AT4484" s="3">
        <v>0.64500000000000002</v>
      </c>
      <c r="AU4484" s="3">
        <v>0.64300000000000002</v>
      </c>
      <c r="AV4484" s="3">
        <v>0.64100000000000001</v>
      </c>
      <c r="AW4484" s="3">
        <v>0.63900000000000001</v>
      </c>
      <c r="AX4484" s="3">
        <v>0.63700000000000001</v>
      </c>
      <c r="AY4484" s="3">
        <v>0.63500000000000001</v>
      </c>
      <c r="AZ4484" s="3">
        <v>0.63400000000000001</v>
      </c>
      <c r="BA4484">
        <v>0.63200000000000001</v>
      </c>
      <c r="BB4484">
        <v>2016</v>
      </c>
    </row>
    <row r="4485" spans="1:54" hidden="1" x14ac:dyDescent="0.2">
      <c r="A4485">
        <v>546</v>
      </c>
      <c r="B4485" t="s">
        <v>457</v>
      </c>
      <c r="C4485" t="s">
        <v>262</v>
      </c>
      <c r="D4485" t="s">
        <v>153</v>
      </c>
      <c r="E4485" t="s">
        <v>260</v>
      </c>
      <c r="F4485" t="s">
        <v>259</v>
      </c>
      <c r="G4485" t="s">
        <v>225</v>
      </c>
      <c r="H4485" t="s">
        <v>222</v>
      </c>
      <c r="I4485" t="s">
        <v>1370</v>
      </c>
      <c r="J4485" s="3" t="s">
        <v>215</v>
      </c>
      <c r="K4485" s="3" t="s">
        <v>215</v>
      </c>
      <c r="L4485" s="3" t="s">
        <v>215</v>
      </c>
      <c r="M4485" s="3" t="s">
        <v>215</v>
      </c>
      <c r="N4485" s="3" t="s">
        <v>215</v>
      </c>
      <c r="O4485" s="3" t="s">
        <v>215</v>
      </c>
      <c r="P4485" s="3" t="s">
        <v>215</v>
      </c>
      <c r="Q4485" s="3" t="s">
        <v>215</v>
      </c>
      <c r="R4485" s="3" t="s">
        <v>215</v>
      </c>
      <c r="S4485" s="3" t="s">
        <v>215</v>
      </c>
      <c r="T4485" s="3" t="s">
        <v>215</v>
      </c>
      <c r="U4485" s="3" t="s">
        <v>215</v>
      </c>
      <c r="V4485" s="3" t="s">
        <v>215</v>
      </c>
      <c r="W4485" s="3" t="s">
        <v>215</v>
      </c>
      <c r="X4485" s="3" t="s">
        <v>215</v>
      </c>
      <c r="Y4485" s="3" t="s">
        <v>215</v>
      </c>
      <c r="Z4485" s="3" t="s">
        <v>215</v>
      </c>
      <c r="AA4485" s="3" t="s">
        <v>215</v>
      </c>
      <c r="AB4485" s="3" t="s">
        <v>215</v>
      </c>
      <c r="AC4485" s="3" t="s">
        <v>215</v>
      </c>
      <c r="AD4485" s="3" t="s">
        <v>215</v>
      </c>
      <c r="AE4485" s="3">
        <v>13.21</v>
      </c>
      <c r="AF4485" s="3">
        <v>12.86</v>
      </c>
      <c r="AG4485" s="3">
        <v>15.515000000000001</v>
      </c>
      <c r="AH4485" s="3">
        <v>20.154</v>
      </c>
      <c r="AI4485" s="3">
        <v>23.817</v>
      </c>
      <c r="AJ4485" s="3">
        <v>29.074999999999999</v>
      </c>
      <c r="AK4485" s="3">
        <v>42.93</v>
      </c>
      <c r="AL4485" s="3">
        <v>55.930999999999997</v>
      </c>
      <c r="AM4485" s="3">
        <v>56.673000000000002</v>
      </c>
      <c r="AN4485" s="3">
        <v>82.563999999999993</v>
      </c>
      <c r="AO4485" s="3">
        <v>117.742</v>
      </c>
      <c r="AP4485" s="3">
        <v>135.17599999999999</v>
      </c>
      <c r="AQ4485" s="3">
        <v>157.53299999999999</v>
      </c>
      <c r="AR4485" s="3">
        <v>163.392</v>
      </c>
      <c r="AS4485" s="3">
        <v>114.218</v>
      </c>
      <c r="AT4485" s="3">
        <v>108.94799999999999</v>
      </c>
      <c r="AU4485" s="3">
        <v>118.783</v>
      </c>
      <c r="AV4485" s="3">
        <v>126.874</v>
      </c>
      <c r="AW4485" s="3">
        <v>135.55699999999999</v>
      </c>
      <c r="AX4485" s="3">
        <v>139.34200000000001</v>
      </c>
      <c r="AY4485" s="3">
        <v>144.88499999999999</v>
      </c>
      <c r="AZ4485" s="3">
        <v>151.172</v>
      </c>
      <c r="BA4485">
        <v>159.81100000000001</v>
      </c>
      <c r="BB4485">
        <v>2016</v>
      </c>
    </row>
    <row r="4486" spans="1:54" hidden="1" x14ac:dyDescent="0.2">
      <c r="A4486">
        <v>546</v>
      </c>
      <c r="B4486" t="s">
        <v>457</v>
      </c>
      <c r="C4486" t="s">
        <v>261</v>
      </c>
      <c r="D4486" t="s">
        <v>153</v>
      </c>
      <c r="E4486" t="s">
        <v>260</v>
      </c>
      <c r="F4486" t="s">
        <v>259</v>
      </c>
      <c r="G4486" t="s">
        <v>217</v>
      </c>
      <c r="I4486" t="s">
        <v>258</v>
      </c>
      <c r="J4486" s="3" t="s">
        <v>215</v>
      </c>
      <c r="K4486" s="3" t="s">
        <v>215</v>
      </c>
      <c r="L4486" s="3" t="s">
        <v>215</v>
      </c>
      <c r="M4486" s="3" t="s">
        <v>215</v>
      </c>
      <c r="N4486" s="3" t="s">
        <v>215</v>
      </c>
      <c r="O4486" s="3" t="s">
        <v>215</v>
      </c>
      <c r="P4486" s="3" t="s">
        <v>215</v>
      </c>
      <c r="Q4486" s="3" t="s">
        <v>215</v>
      </c>
      <c r="R4486" s="3" t="s">
        <v>215</v>
      </c>
      <c r="S4486" s="3" t="s">
        <v>215</v>
      </c>
      <c r="T4486" s="3" t="s">
        <v>215</v>
      </c>
      <c r="U4486" s="3" t="s">
        <v>215</v>
      </c>
      <c r="V4486" s="3" t="s">
        <v>215</v>
      </c>
      <c r="W4486" s="3" t="s">
        <v>215</v>
      </c>
      <c r="X4486" s="3" t="s">
        <v>215</v>
      </c>
      <c r="Y4486" s="3" t="s">
        <v>215</v>
      </c>
      <c r="Z4486" s="3" t="s">
        <v>215</v>
      </c>
      <c r="AA4486" s="3" t="s">
        <v>215</v>
      </c>
      <c r="AB4486" s="3" t="s">
        <v>215</v>
      </c>
      <c r="AC4486" s="3" t="s">
        <v>215</v>
      </c>
      <c r="AD4486" s="3" t="s">
        <v>215</v>
      </c>
      <c r="AE4486" s="3">
        <v>24.141999999999999</v>
      </c>
      <c r="AF4486" s="3">
        <v>21.861000000000001</v>
      </c>
      <c r="AG4486" s="3">
        <v>23.603000000000002</v>
      </c>
      <c r="AH4486" s="3">
        <v>23.733000000000001</v>
      </c>
      <c r="AI4486" s="3">
        <v>24.585999999999999</v>
      </c>
      <c r="AJ4486" s="3">
        <v>24.568999999999999</v>
      </c>
      <c r="AK4486" s="3">
        <v>29.128</v>
      </c>
      <c r="AL4486" s="3">
        <v>33.340000000000003</v>
      </c>
      <c r="AM4486" s="3">
        <v>33.052</v>
      </c>
      <c r="AN4486" s="3">
        <v>36.686999999999998</v>
      </c>
      <c r="AO4486" s="3">
        <v>40.000999999999998</v>
      </c>
      <c r="AP4486" s="3">
        <v>39.316000000000003</v>
      </c>
      <c r="AQ4486" s="3">
        <v>38.249000000000002</v>
      </c>
      <c r="AR4486" s="3">
        <v>36.960999999999999</v>
      </c>
      <c r="AS4486" s="3">
        <v>31.533000000000001</v>
      </c>
      <c r="AT4486" s="3">
        <v>30.074000000000002</v>
      </c>
      <c r="AU4486" s="3">
        <v>29.87</v>
      </c>
      <c r="AV4486" s="3">
        <v>29.559000000000001</v>
      </c>
      <c r="AW4486" s="3">
        <v>29.486999999999998</v>
      </c>
      <c r="AX4486" s="3">
        <v>28.552</v>
      </c>
      <c r="AY4486" s="3">
        <v>28.152000000000001</v>
      </c>
      <c r="AZ4486" s="3">
        <v>27.87</v>
      </c>
      <c r="BA4486">
        <v>27.959</v>
      </c>
      <c r="BB4486">
        <v>2016</v>
      </c>
    </row>
    <row r="4487" spans="1:54" hidden="1" x14ac:dyDescent="0.2">
      <c r="A4487">
        <v>546</v>
      </c>
      <c r="B4487" t="s">
        <v>457</v>
      </c>
      <c r="C4487" t="s">
        <v>257</v>
      </c>
      <c r="D4487" t="s">
        <v>153</v>
      </c>
      <c r="E4487" t="s">
        <v>255</v>
      </c>
      <c r="F4487" t="s">
        <v>254</v>
      </c>
      <c r="G4487" t="s">
        <v>225</v>
      </c>
      <c r="H4487" t="s">
        <v>222</v>
      </c>
      <c r="I4487" t="s">
        <v>1370</v>
      </c>
      <c r="J4487" s="3" t="s">
        <v>215</v>
      </c>
      <c r="K4487" s="3" t="s">
        <v>215</v>
      </c>
      <c r="L4487" s="3" t="s">
        <v>215</v>
      </c>
      <c r="M4487" s="3" t="s">
        <v>215</v>
      </c>
      <c r="N4487" s="3" t="s">
        <v>215</v>
      </c>
      <c r="O4487" s="3" t="s">
        <v>215</v>
      </c>
      <c r="P4487" s="3" t="s">
        <v>215</v>
      </c>
      <c r="Q4487" s="3" t="s">
        <v>215</v>
      </c>
      <c r="R4487" s="3" t="s">
        <v>215</v>
      </c>
      <c r="S4487" s="3" t="s">
        <v>215</v>
      </c>
      <c r="T4487" s="3" t="s">
        <v>215</v>
      </c>
      <c r="U4487" s="3" t="s">
        <v>215</v>
      </c>
      <c r="V4487" s="3" t="s">
        <v>215</v>
      </c>
      <c r="W4487" s="3" t="s">
        <v>215</v>
      </c>
      <c r="X4487" s="3" t="s">
        <v>215</v>
      </c>
      <c r="Y4487" s="3" t="s">
        <v>215</v>
      </c>
      <c r="Z4487" s="3" t="s">
        <v>215</v>
      </c>
      <c r="AA4487" s="3" t="s">
        <v>215</v>
      </c>
      <c r="AB4487" s="3" t="s">
        <v>215</v>
      </c>
      <c r="AC4487" s="3" t="s">
        <v>215</v>
      </c>
      <c r="AD4487" s="3" t="s">
        <v>215</v>
      </c>
      <c r="AE4487" s="3">
        <v>11.292999999999999</v>
      </c>
      <c r="AF4487" s="3">
        <v>10.006</v>
      </c>
      <c r="AG4487" s="3">
        <v>11.657999999999999</v>
      </c>
      <c r="AH4487" s="3">
        <v>13.134</v>
      </c>
      <c r="AI4487" s="3">
        <v>15.717000000000001</v>
      </c>
      <c r="AJ4487" s="3">
        <v>17.481999999999999</v>
      </c>
      <c r="AK4487" s="3">
        <v>18.661999999999999</v>
      </c>
      <c r="AL4487" s="3">
        <v>26.454000000000001</v>
      </c>
      <c r="AM4487" s="3">
        <v>33.636000000000003</v>
      </c>
      <c r="AN4487" s="3">
        <v>38.709000000000003</v>
      </c>
      <c r="AO4487" s="3">
        <v>44.917999999999999</v>
      </c>
      <c r="AP4487" s="3">
        <v>51.692999999999998</v>
      </c>
      <c r="AQ4487" s="3">
        <v>46.497999999999998</v>
      </c>
      <c r="AR4487" s="3">
        <v>57.557000000000002</v>
      </c>
      <c r="AS4487" s="3">
        <v>64.677999999999997</v>
      </c>
      <c r="AT4487" s="3">
        <v>59.95</v>
      </c>
      <c r="AU4487" s="3">
        <v>77.138000000000005</v>
      </c>
      <c r="AV4487" s="3">
        <v>84.555999999999997</v>
      </c>
      <c r="AW4487" s="3">
        <v>92.042000000000002</v>
      </c>
      <c r="AX4487" s="3">
        <v>99.260999999999996</v>
      </c>
      <c r="AY4487" s="3">
        <v>106.221</v>
      </c>
      <c r="AZ4487" s="3">
        <v>113.352</v>
      </c>
      <c r="BA4487">
        <v>121.17700000000001</v>
      </c>
      <c r="BB4487">
        <v>2016</v>
      </c>
    </row>
    <row r="4488" spans="1:54" hidden="1" x14ac:dyDescent="0.2">
      <c r="A4488">
        <v>546</v>
      </c>
      <c r="B4488" t="s">
        <v>457</v>
      </c>
      <c r="C4488" t="s">
        <v>256</v>
      </c>
      <c r="D4488" t="s">
        <v>153</v>
      </c>
      <c r="E4488" t="s">
        <v>255</v>
      </c>
      <c r="F4488" t="s">
        <v>254</v>
      </c>
      <c r="G4488" t="s">
        <v>217</v>
      </c>
      <c r="I4488" t="s">
        <v>253</v>
      </c>
      <c r="J4488" s="3" t="s">
        <v>215</v>
      </c>
      <c r="K4488" s="3" t="s">
        <v>215</v>
      </c>
      <c r="L4488" s="3" t="s">
        <v>215</v>
      </c>
      <c r="M4488" s="3" t="s">
        <v>215</v>
      </c>
      <c r="N4488" s="3" t="s">
        <v>215</v>
      </c>
      <c r="O4488" s="3" t="s">
        <v>215</v>
      </c>
      <c r="P4488" s="3" t="s">
        <v>215</v>
      </c>
      <c r="Q4488" s="3" t="s">
        <v>215</v>
      </c>
      <c r="R4488" s="3" t="s">
        <v>215</v>
      </c>
      <c r="S4488" s="3" t="s">
        <v>215</v>
      </c>
      <c r="T4488" s="3" t="s">
        <v>215</v>
      </c>
      <c r="U4488" s="3" t="s">
        <v>215</v>
      </c>
      <c r="V4488" s="3" t="s">
        <v>215</v>
      </c>
      <c r="W4488" s="3" t="s">
        <v>215</v>
      </c>
      <c r="X4488" s="3" t="s">
        <v>215</v>
      </c>
      <c r="Y4488" s="3" t="s">
        <v>215</v>
      </c>
      <c r="Z4488" s="3" t="s">
        <v>215</v>
      </c>
      <c r="AA4488" s="3" t="s">
        <v>215</v>
      </c>
      <c r="AB4488" s="3" t="s">
        <v>215</v>
      </c>
      <c r="AC4488" s="3" t="s">
        <v>215</v>
      </c>
      <c r="AD4488" s="3" t="s">
        <v>215</v>
      </c>
      <c r="AE4488" s="3">
        <v>20.638000000000002</v>
      </c>
      <c r="AF4488" s="3">
        <v>17.010000000000002</v>
      </c>
      <c r="AG4488" s="3">
        <v>17.734999999999999</v>
      </c>
      <c r="AH4488" s="3">
        <v>15.467000000000001</v>
      </c>
      <c r="AI4488" s="3">
        <v>16.225000000000001</v>
      </c>
      <c r="AJ4488" s="3">
        <v>14.773</v>
      </c>
      <c r="AK4488" s="3">
        <v>12.663</v>
      </c>
      <c r="AL4488" s="3">
        <v>15.769</v>
      </c>
      <c r="AM4488" s="3">
        <v>19.617000000000001</v>
      </c>
      <c r="AN4488" s="3">
        <v>17.2</v>
      </c>
      <c r="AO4488" s="3">
        <v>15.26</v>
      </c>
      <c r="AP4488" s="3">
        <v>15.035</v>
      </c>
      <c r="AQ4488" s="3">
        <v>11.29</v>
      </c>
      <c r="AR4488" s="3">
        <v>13.02</v>
      </c>
      <c r="AS4488" s="3">
        <v>17.856000000000002</v>
      </c>
      <c r="AT4488" s="3">
        <v>16.548999999999999</v>
      </c>
      <c r="AU4488" s="3">
        <v>19.396999999999998</v>
      </c>
      <c r="AV4488" s="3">
        <v>19.7</v>
      </c>
      <c r="AW4488" s="3">
        <v>20.021000000000001</v>
      </c>
      <c r="AX4488" s="3">
        <v>20.338999999999999</v>
      </c>
      <c r="AY4488" s="3">
        <v>20.638999999999999</v>
      </c>
      <c r="AZ4488" s="3">
        <v>20.896999999999998</v>
      </c>
      <c r="BA4488">
        <v>21.2</v>
      </c>
      <c r="BB4488">
        <v>2016</v>
      </c>
    </row>
    <row r="4489" spans="1:54" hidden="1" x14ac:dyDescent="0.2">
      <c r="A4489">
        <v>546</v>
      </c>
      <c r="B4489" t="s">
        <v>457</v>
      </c>
      <c r="C4489" t="s">
        <v>252</v>
      </c>
      <c r="D4489" t="s">
        <v>153</v>
      </c>
      <c r="E4489" t="s">
        <v>250</v>
      </c>
      <c r="F4489" t="s">
        <v>249</v>
      </c>
      <c r="G4489" t="s">
        <v>225</v>
      </c>
      <c r="H4489" t="s">
        <v>222</v>
      </c>
      <c r="I4489" t="s">
        <v>1370</v>
      </c>
      <c r="J4489" s="3" t="s">
        <v>215</v>
      </c>
      <c r="K4489" s="3" t="s">
        <v>215</v>
      </c>
      <c r="L4489" s="3" t="s">
        <v>215</v>
      </c>
      <c r="M4489" s="3" t="s">
        <v>215</v>
      </c>
      <c r="N4489" s="3" t="s">
        <v>215</v>
      </c>
      <c r="O4489" s="3" t="s">
        <v>215</v>
      </c>
      <c r="P4489" s="3" t="s">
        <v>215</v>
      </c>
      <c r="Q4489" s="3" t="s">
        <v>215</v>
      </c>
      <c r="R4489" s="3" t="s">
        <v>215</v>
      </c>
      <c r="S4489" s="3" t="s">
        <v>215</v>
      </c>
      <c r="T4489" s="3" t="s">
        <v>215</v>
      </c>
      <c r="U4489" s="3" t="s">
        <v>215</v>
      </c>
      <c r="V4489" s="3" t="s">
        <v>215</v>
      </c>
      <c r="W4489" s="3" t="s">
        <v>215</v>
      </c>
      <c r="X4489" s="3" t="s">
        <v>215</v>
      </c>
      <c r="Y4489" s="3" t="s">
        <v>215</v>
      </c>
      <c r="Z4489" s="3" t="s">
        <v>215</v>
      </c>
      <c r="AA4489" s="3" t="s">
        <v>215</v>
      </c>
      <c r="AB4489" s="3" t="s">
        <v>215</v>
      </c>
      <c r="AC4489" s="3" t="s">
        <v>215</v>
      </c>
      <c r="AD4489" s="3" t="s">
        <v>215</v>
      </c>
      <c r="AE4489" s="3">
        <v>1.9179999999999999</v>
      </c>
      <c r="AF4489" s="3">
        <v>2.8540000000000001</v>
      </c>
      <c r="AG4489" s="3">
        <v>3.8570000000000002</v>
      </c>
      <c r="AH4489" s="3">
        <v>7.02</v>
      </c>
      <c r="AI4489" s="3">
        <v>8.1</v>
      </c>
      <c r="AJ4489" s="3">
        <v>11.593</v>
      </c>
      <c r="AK4489" s="3">
        <v>24.266999999999999</v>
      </c>
      <c r="AL4489" s="3">
        <v>29.477</v>
      </c>
      <c r="AM4489" s="3">
        <v>23.036999999999999</v>
      </c>
      <c r="AN4489" s="3">
        <v>43.854999999999997</v>
      </c>
      <c r="AO4489" s="3">
        <v>72.823999999999998</v>
      </c>
      <c r="AP4489" s="3">
        <v>83.483000000000004</v>
      </c>
      <c r="AQ4489" s="3">
        <v>111.035</v>
      </c>
      <c r="AR4489" s="3">
        <v>105.83499999999999</v>
      </c>
      <c r="AS4489" s="3">
        <v>49.54</v>
      </c>
      <c r="AT4489" s="3">
        <v>48.997999999999998</v>
      </c>
      <c r="AU4489" s="3">
        <v>41.646000000000001</v>
      </c>
      <c r="AV4489" s="3">
        <v>42.317999999999998</v>
      </c>
      <c r="AW4489" s="3">
        <v>43.515999999999998</v>
      </c>
      <c r="AX4489" s="3">
        <v>40.08</v>
      </c>
      <c r="AY4489" s="3">
        <v>38.664000000000001</v>
      </c>
      <c r="AZ4489" s="3">
        <v>37.82</v>
      </c>
      <c r="BA4489">
        <v>38.634999999999998</v>
      </c>
      <c r="BB4489">
        <v>2016</v>
      </c>
    </row>
    <row r="4490" spans="1:54" hidden="1" x14ac:dyDescent="0.2">
      <c r="A4490">
        <v>546</v>
      </c>
      <c r="B4490" t="s">
        <v>457</v>
      </c>
      <c r="C4490" t="s">
        <v>251</v>
      </c>
      <c r="D4490" t="s">
        <v>153</v>
      </c>
      <c r="E4490" t="s">
        <v>250</v>
      </c>
      <c r="F4490" t="s">
        <v>249</v>
      </c>
      <c r="G4490" t="s">
        <v>217</v>
      </c>
      <c r="I4490" t="s">
        <v>248</v>
      </c>
      <c r="J4490" s="3" t="s">
        <v>215</v>
      </c>
      <c r="K4490" s="3" t="s">
        <v>215</v>
      </c>
      <c r="L4490" s="3" t="s">
        <v>215</v>
      </c>
      <c r="M4490" s="3" t="s">
        <v>215</v>
      </c>
      <c r="N4490" s="3" t="s">
        <v>215</v>
      </c>
      <c r="O4490" s="3" t="s">
        <v>215</v>
      </c>
      <c r="P4490" s="3" t="s">
        <v>215</v>
      </c>
      <c r="Q4490" s="3" t="s">
        <v>215</v>
      </c>
      <c r="R4490" s="3" t="s">
        <v>215</v>
      </c>
      <c r="S4490" s="3" t="s">
        <v>215</v>
      </c>
      <c r="T4490" s="3" t="s">
        <v>215</v>
      </c>
      <c r="U4490" s="3" t="s">
        <v>215</v>
      </c>
      <c r="V4490" s="3" t="s">
        <v>215</v>
      </c>
      <c r="W4490" s="3" t="s">
        <v>215</v>
      </c>
      <c r="X4490" s="3" t="s">
        <v>215</v>
      </c>
      <c r="Y4490" s="3" t="s">
        <v>215</v>
      </c>
      <c r="Z4490" s="3" t="s">
        <v>215</v>
      </c>
      <c r="AA4490" s="3" t="s">
        <v>215</v>
      </c>
      <c r="AB4490" s="3" t="s">
        <v>215</v>
      </c>
      <c r="AC4490" s="3" t="s">
        <v>215</v>
      </c>
      <c r="AD4490" s="3" t="s">
        <v>215</v>
      </c>
      <c r="AE4490" s="3">
        <v>3.504</v>
      </c>
      <c r="AF4490" s="3">
        <v>4.851</v>
      </c>
      <c r="AG4490" s="3">
        <v>5.8680000000000003</v>
      </c>
      <c r="AH4490" s="3">
        <v>8.266</v>
      </c>
      <c r="AI4490" s="3">
        <v>8.3620000000000001</v>
      </c>
      <c r="AJ4490" s="3">
        <v>9.7970000000000006</v>
      </c>
      <c r="AK4490" s="3">
        <v>16.466000000000001</v>
      </c>
      <c r="AL4490" s="3">
        <v>17.571000000000002</v>
      </c>
      <c r="AM4490" s="3">
        <v>13.435</v>
      </c>
      <c r="AN4490" s="3">
        <v>19.486999999999998</v>
      </c>
      <c r="AO4490" s="3">
        <v>24.741</v>
      </c>
      <c r="AP4490" s="3">
        <v>24.280999999999999</v>
      </c>
      <c r="AQ4490" s="3">
        <v>26.959</v>
      </c>
      <c r="AR4490" s="3">
        <v>23.940999999999999</v>
      </c>
      <c r="AS4490" s="3">
        <v>13.677</v>
      </c>
      <c r="AT4490" s="3">
        <v>13.525</v>
      </c>
      <c r="AU4490" s="3">
        <v>10.472</v>
      </c>
      <c r="AV4490" s="3">
        <v>9.859</v>
      </c>
      <c r="AW4490" s="3">
        <v>9.4659999999999993</v>
      </c>
      <c r="AX4490" s="3">
        <v>8.2129999999999992</v>
      </c>
      <c r="AY4490" s="3">
        <v>7.5129999999999999</v>
      </c>
      <c r="AZ4490" s="3">
        <v>6.9720000000000004</v>
      </c>
      <c r="BA4490">
        <v>6.7590000000000003</v>
      </c>
      <c r="BB4490">
        <v>2016</v>
      </c>
    </row>
    <row r="4491" spans="1:54" hidden="1" x14ac:dyDescent="0.2">
      <c r="A4491">
        <v>546</v>
      </c>
      <c r="B4491" t="s">
        <v>457</v>
      </c>
      <c r="C4491" t="s">
        <v>247</v>
      </c>
      <c r="D4491" t="s">
        <v>153</v>
      </c>
      <c r="E4491" t="s">
        <v>245</v>
      </c>
      <c r="F4491" t="s">
        <v>244</v>
      </c>
      <c r="G4491" t="s">
        <v>225</v>
      </c>
      <c r="H4491" t="s">
        <v>222</v>
      </c>
    </row>
    <row r="4492" spans="1:54" hidden="1" x14ac:dyDescent="0.2">
      <c r="A4492">
        <v>546</v>
      </c>
      <c r="B4492" t="s">
        <v>457</v>
      </c>
      <c r="C4492" t="s">
        <v>246</v>
      </c>
      <c r="D4492" t="s">
        <v>153</v>
      </c>
      <c r="E4492" t="s">
        <v>245</v>
      </c>
      <c r="F4492" t="s">
        <v>244</v>
      </c>
      <c r="G4492" t="s">
        <v>243</v>
      </c>
    </row>
    <row r="4493" spans="1:54" hidden="1" x14ac:dyDescent="0.2">
      <c r="A4493">
        <v>546</v>
      </c>
      <c r="B4493" t="s">
        <v>457</v>
      </c>
      <c r="C4493" t="s">
        <v>242</v>
      </c>
      <c r="D4493" t="s">
        <v>153</v>
      </c>
      <c r="E4493" t="s">
        <v>240</v>
      </c>
      <c r="F4493" t="s">
        <v>239</v>
      </c>
      <c r="G4493" t="s">
        <v>225</v>
      </c>
      <c r="H4493" t="s">
        <v>222</v>
      </c>
    </row>
    <row r="4494" spans="1:54" hidden="1" x14ac:dyDescent="0.2">
      <c r="A4494">
        <v>546</v>
      </c>
      <c r="B4494" t="s">
        <v>457</v>
      </c>
      <c r="C4494" t="s">
        <v>241</v>
      </c>
      <c r="D4494" t="s">
        <v>153</v>
      </c>
      <c r="E4494" t="s">
        <v>240</v>
      </c>
      <c r="F4494" t="s">
        <v>239</v>
      </c>
      <c r="G4494" t="s">
        <v>217</v>
      </c>
    </row>
    <row r="4495" spans="1:54" hidden="1" x14ac:dyDescent="0.2">
      <c r="A4495">
        <v>546</v>
      </c>
      <c r="B4495" t="s">
        <v>457</v>
      </c>
      <c r="C4495" t="s">
        <v>237</v>
      </c>
      <c r="D4495" t="s">
        <v>153</v>
      </c>
      <c r="E4495" t="s">
        <v>235</v>
      </c>
      <c r="F4495" t="s">
        <v>234</v>
      </c>
      <c r="G4495" t="s">
        <v>225</v>
      </c>
      <c r="H4495" t="s">
        <v>222</v>
      </c>
    </row>
    <row r="4496" spans="1:54" hidden="1" x14ac:dyDescent="0.2">
      <c r="A4496">
        <v>546</v>
      </c>
      <c r="B4496" t="s">
        <v>457</v>
      </c>
      <c r="C4496" t="s">
        <v>236</v>
      </c>
      <c r="D4496" t="s">
        <v>153</v>
      </c>
      <c r="E4496" t="s">
        <v>235</v>
      </c>
      <c r="F4496" t="s">
        <v>234</v>
      </c>
      <c r="G4496" t="s">
        <v>217</v>
      </c>
    </row>
    <row r="4497" spans="1:54" hidden="1" x14ac:dyDescent="0.2">
      <c r="A4497">
        <v>546</v>
      </c>
      <c r="B4497" t="s">
        <v>457</v>
      </c>
      <c r="C4497" t="s">
        <v>233</v>
      </c>
      <c r="D4497" t="s">
        <v>153</v>
      </c>
      <c r="E4497" t="s">
        <v>231</v>
      </c>
      <c r="F4497" t="s">
        <v>230</v>
      </c>
      <c r="G4497" t="s">
        <v>225</v>
      </c>
      <c r="H4497" t="s">
        <v>222</v>
      </c>
      <c r="I4497" t="s">
        <v>1370</v>
      </c>
      <c r="J4497" s="3" t="s">
        <v>215</v>
      </c>
      <c r="K4497" s="3" t="s">
        <v>215</v>
      </c>
      <c r="L4497" s="3" t="s">
        <v>215</v>
      </c>
      <c r="M4497" s="3" t="s">
        <v>215</v>
      </c>
      <c r="N4497" s="3" t="s">
        <v>215</v>
      </c>
      <c r="O4497" s="3" t="s">
        <v>215</v>
      </c>
      <c r="P4497" s="3" t="s">
        <v>215</v>
      </c>
      <c r="Q4497" s="3" t="s">
        <v>215</v>
      </c>
      <c r="R4497" s="3" t="s">
        <v>215</v>
      </c>
      <c r="S4497" s="3" t="s">
        <v>215</v>
      </c>
      <c r="T4497" s="3" t="s">
        <v>215</v>
      </c>
      <c r="U4497" s="3" t="s">
        <v>215</v>
      </c>
      <c r="V4497" s="3" t="s">
        <v>215</v>
      </c>
      <c r="W4497" s="3" t="s">
        <v>215</v>
      </c>
      <c r="X4497" s="3" t="s">
        <v>215</v>
      </c>
      <c r="Y4497" s="3" t="s">
        <v>215</v>
      </c>
      <c r="Z4497" s="3" t="s">
        <v>215</v>
      </c>
      <c r="AA4497" s="3" t="s">
        <v>215</v>
      </c>
      <c r="AB4497" s="3" t="s">
        <v>215</v>
      </c>
      <c r="AC4497" s="3" t="s">
        <v>215</v>
      </c>
      <c r="AD4497" s="3" t="s">
        <v>215</v>
      </c>
      <c r="AE4497" s="3">
        <v>0</v>
      </c>
      <c r="AF4497" s="3">
        <v>0</v>
      </c>
      <c r="AG4497" s="3">
        <v>0</v>
      </c>
      <c r="AH4497" s="3">
        <v>0</v>
      </c>
      <c r="AI4497" s="3">
        <v>0</v>
      </c>
      <c r="AJ4497" s="3">
        <v>0</v>
      </c>
      <c r="AK4497" s="3">
        <v>0</v>
      </c>
      <c r="AL4497" s="3">
        <v>0</v>
      </c>
      <c r="AM4497" s="3">
        <v>0</v>
      </c>
      <c r="AN4497" s="3">
        <v>0</v>
      </c>
      <c r="AO4497" s="3">
        <v>0</v>
      </c>
      <c r="AP4497" s="3">
        <v>0</v>
      </c>
      <c r="AQ4497" s="3">
        <v>0</v>
      </c>
      <c r="AR4497" s="3">
        <v>0</v>
      </c>
      <c r="AS4497" s="3">
        <v>0</v>
      </c>
      <c r="AT4497" s="3">
        <v>0</v>
      </c>
      <c r="AU4497" s="3">
        <v>0</v>
      </c>
      <c r="AV4497" s="3">
        <v>0</v>
      </c>
      <c r="AW4497" s="3">
        <v>0</v>
      </c>
      <c r="AX4497" s="3">
        <v>0</v>
      </c>
      <c r="AY4497" s="3">
        <v>0</v>
      </c>
      <c r="AZ4497" s="3">
        <v>0</v>
      </c>
      <c r="BA4497">
        <v>0</v>
      </c>
      <c r="BB4497">
        <v>2016</v>
      </c>
    </row>
    <row r="4498" spans="1:54" hidden="1" x14ac:dyDescent="0.2">
      <c r="A4498">
        <v>546</v>
      </c>
      <c r="B4498" t="s">
        <v>457</v>
      </c>
      <c r="C4498" t="s">
        <v>232</v>
      </c>
      <c r="D4498" t="s">
        <v>153</v>
      </c>
      <c r="E4498" t="s">
        <v>231</v>
      </c>
      <c r="F4498" t="s">
        <v>230</v>
      </c>
      <c r="G4498" t="s">
        <v>217</v>
      </c>
      <c r="I4498" t="s">
        <v>229</v>
      </c>
      <c r="J4498" s="3" t="s">
        <v>215</v>
      </c>
      <c r="K4498" s="3" t="s">
        <v>215</v>
      </c>
      <c r="L4498" s="3" t="s">
        <v>215</v>
      </c>
      <c r="M4498" s="3" t="s">
        <v>215</v>
      </c>
      <c r="N4498" s="3" t="s">
        <v>215</v>
      </c>
      <c r="O4498" s="3" t="s">
        <v>215</v>
      </c>
      <c r="P4498" s="3" t="s">
        <v>215</v>
      </c>
      <c r="Q4498" s="3" t="s">
        <v>215</v>
      </c>
      <c r="R4498" s="3" t="s">
        <v>215</v>
      </c>
      <c r="S4498" s="3" t="s">
        <v>215</v>
      </c>
      <c r="T4498" s="3" t="s">
        <v>215</v>
      </c>
      <c r="U4498" s="3" t="s">
        <v>215</v>
      </c>
      <c r="V4498" s="3" t="s">
        <v>215</v>
      </c>
      <c r="W4498" s="3" t="s">
        <v>215</v>
      </c>
      <c r="X4498" s="3" t="s">
        <v>215</v>
      </c>
      <c r="Y4498" s="3" t="s">
        <v>215</v>
      </c>
      <c r="Z4498" s="3" t="s">
        <v>215</v>
      </c>
      <c r="AA4498" s="3" t="s">
        <v>215</v>
      </c>
      <c r="AB4498" s="3" t="s">
        <v>215</v>
      </c>
      <c r="AC4498" s="3" t="s">
        <v>215</v>
      </c>
      <c r="AD4498" s="3" t="s">
        <v>215</v>
      </c>
      <c r="AE4498" s="3">
        <v>0</v>
      </c>
      <c r="AF4498" s="3">
        <v>0</v>
      </c>
      <c r="AG4498" s="3">
        <v>0</v>
      </c>
      <c r="AH4498" s="3">
        <v>0</v>
      </c>
      <c r="AI4498" s="3">
        <v>0</v>
      </c>
      <c r="AJ4498" s="3">
        <v>0</v>
      </c>
      <c r="AK4498" s="3">
        <v>0</v>
      </c>
      <c r="AL4498" s="3">
        <v>0</v>
      </c>
      <c r="AM4498" s="3">
        <v>0</v>
      </c>
      <c r="AN4498" s="3">
        <v>0</v>
      </c>
      <c r="AO4498" s="3">
        <v>0</v>
      </c>
      <c r="AP4498" s="3">
        <v>0</v>
      </c>
      <c r="AQ4498" s="3">
        <v>0</v>
      </c>
      <c r="AR4498" s="3">
        <v>0</v>
      </c>
      <c r="AS4498" s="3">
        <v>0</v>
      </c>
      <c r="AT4498" s="3">
        <v>0</v>
      </c>
      <c r="AU4498" s="3">
        <v>0</v>
      </c>
      <c r="AV4498" s="3">
        <v>0</v>
      </c>
      <c r="AW4498" s="3">
        <v>0</v>
      </c>
      <c r="AX4498" s="3">
        <v>0</v>
      </c>
      <c r="AY4498" s="3">
        <v>0</v>
      </c>
      <c r="AZ4498" s="3">
        <v>0</v>
      </c>
      <c r="BA4498">
        <v>0</v>
      </c>
      <c r="BB4498">
        <v>2016</v>
      </c>
    </row>
    <row r="4499" spans="1:54" hidden="1" x14ac:dyDescent="0.2">
      <c r="A4499">
        <v>546</v>
      </c>
      <c r="B4499" t="s">
        <v>457</v>
      </c>
      <c r="C4499" t="s">
        <v>228</v>
      </c>
      <c r="D4499" t="s">
        <v>153</v>
      </c>
      <c r="E4499" t="s">
        <v>227</v>
      </c>
      <c r="F4499" t="s">
        <v>226</v>
      </c>
      <c r="G4499" t="s">
        <v>225</v>
      </c>
      <c r="H4499" t="s">
        <v>222</v>
      </c>
      <c r="I4499" t="s">
        <v>1370</v>
      </c>
      <c r="J4499" s="3" t="s">
        <v>215</v>
      </c>
      <c r="K4499" s="3" t="s">
        <v>215</v>
      </c>
      <c r="L4499" s="3" t="s">
        <v>215</v>
      </c>
      <c r="M4499" s="3" t="s">
        <v>215</v>
      </c>
      <c r="N4499" s="3" t="s">
        <v>215</v>
      </c>
      <c r="O4499" s="3" t="s">
        <v>215</v>
      </c>
      <c r="P4499" s="3" t="s">
        <v>215</v>
      </c>
      <c r="Q4499" s="3" t="s">
        <v>215</v>
      </c>
      <c r="R4499" s="3" t="s">
        <v>215</v>
      </c>
      <c r="S4499" s="3" t="s">
        <v>215</v>
      </c>
      <c r="T4499" s="3" t="s">
        <v>215</v>
      </c>
      <c r="U4499" s="3" t="s">
        <v>215</v>
      </c>
      <c r="V4499" s="3" t="s">
        <v>215</v>
      </c>
      <c r="W4499" s="3" t="s">
        <v>215</v>
      </c>
      <c r="X4499" s="3" t="s">
        <v>215</v>
      </c>
      <c r="Y4499" s="3" t="s">
        <v>215</v>
      </c>
      <c r="Z4499" s="3" t="s">
        <v>215</v>
      </c>
      <c r="AA4499" s="3" t="s">
        <v>215</v>
      </c>
      <c r="AB4499" s="3" t="s">
        <v>215</v>
      </c>
      <c r="AC4499" s="3" t="s">
        <v>215</v>
      </c>
      <c r="AD4499" s="3" t="s">
        <v>215</v>
      </c>
      <c r="AE4499" s="3">
        <v>54.718000000000004</v>
      </c>
      <c r="AF4499" s="3">
        <v>58.826000000000001</v>
      </c>
      <c r="AG4499" s="3">
        <v>65.733999999999995</v>
      </c>
      <c r="AH4499" s="3">
        <v>84.92</v>
      </c>
      <c r="AI4499" s="3">
        <v>96.872</v>
      </c>
      <c r="AJ4499" s="3">
        <v>118.33799999999999</v>
      </c>
      <c r="AK4499" s="3">
        <v>147.38300000000001</v>
      </c>
      <c r="AL4499" s="3">
        <v>167.76</v>
      </c>
      <c r="AM4499" s="3">
        <v>171.46700000000001</v>
      </c>
      <c r="AN4499" s="3">
        <v>225.05199999999999</v>
      </c>
      <c r="AO4499" s="3">
        <v>294.34699999999998</v>
      </c>
      <c r="AP4499" s="3">
        <v>343.81799999999998</v>
      </c>
      <c r="AQ4499" s="3">
        <v>411.86500000000001</v>
      </c>
      <c r="AR4499" s="3">
        <v>442.07</v>
      </c>
      <c r="AS4499" s="3">
        <v>362.214</v>
      </c>
      <c r="AT4499" s="3">
        <v>362.26499999999999</v>
      </c>
      <c r="AU4499" s="3">
        <v>397.66899999999998</v>
      </c>
      <c r="AV4499" s="3">
        <v>429.22699999999998</v>
      </c>
      <c r="AW4499" s="3">
        <v>459.72300000000001</v>
      </c>
      <c r="AX4499" s="3">
        <v>488.02600000000001</v>
      </c>
      <c r="AY4499" s="3">
        <v>514.65099999999995</v>
      </c>
      <c r="AZ4499" s="3">
        <v>542.42100000000005</v>
      </c>
      <c r="BA4499">
        <v>571.59799999999996</v>
      </c>
      <c r="BB4499">
        <v>2016</v>
      </c>
    </row>
    <row r="4500" spans="1:54" hidden="1" x14ac:dyDescent="0.2">
      <c r="A4500">
        <v>546</v>
      </c>
      <c r="B4500" t="s">
        <v>457</v>
      </c>
      <c r="C4500" t="s">
        <v>224</v>
      </c>
      <c r="D4500" t="s">
        <v>153</v>
      </c>
      <c r="E4500" t="s">
        <v>219</v>
      </c>
      <c r="F4500" t="s">
        <v>218</v>
      </c>
      <c r="G4500" t="s">
        <v>223</v>
      </c>
      <c r="H4500" t="s">
        <v>222</v>
      </c>
      <c r="I4500" t="s">
        <v>458</v>
      </c>
      <c r="J4500" s="3" t="s">
        <v>215</v>
      </c>
      <c r="K4500" s="3" t="s">
        <v>215</v>
      </c>
      <c r="L4500" s="3" t="s">
        <v>215</v>
      </c>
      <c r="M4500" s="3" t="s">
        <v>215</v>
      </c>
      <c r="N4500" s="3" t="s">
        <v>215</v>
      </c>
      <c r="O4500" s="3" t="s">
        <v>215</v>
      </c>
      <c r="P4500" s="3" t="s">
        <v>215</v>
      </c>
      <c r="Q4500" s="3" t="s">
        <v>215</v>
      </c>
      <c r="R4500" s="3" t="s">
        <v>215</v>
      </c>
      <c r="S4500" s="3" t="s">
        <v>215</v>
      </c>
      <c r="T4500" s="3" t="s">
        <v>215</v>
      </c>
      <c r="U4500" s="3" t="s">
        <v>215</v>
      </c>
      <c r="V4500" s="3" t="s">
        <v>215</v>
      </c>
      <c r="W4500" s="3" t="s">
        <v>215</v>
      </c>
      <c r="X4500" s="3" t="s">
        <v>215</v>
      </c>
      <c r="Y4500" s="3" t="s">
        <v>215</v>
      </c>
      <c r="Z4500" s="3" t="s">
        <v>215</v>
      </c>
      <c r="AA4500" s="3" t="s">
        <v>215</v>
      </c>
      <c r="AB4500" s="3" t="s">
        <v>215</v>
      </c>
      <c r="AC4500" s="3" t="s">
        <v>215</v>
      </c>
      <c r="AD4500" s="3" t="s">
        <v>215</v>
      </c>
      <c r="AE4500" s="3" t="s">
        <v>215</v>
      </c>
      <c r="AF4500" s="3">
        <v>2.3519999999999999</v>
      </c>
      <c r="AG4500" s="3">
        <v>2.5510000000000002</v>
      </c>
      <c r="AH4500" s="3">
        <v>3.5209999999999999</v>
      </c>
      <c r="AI4500" s="3">
        <v>2.9020000000000001</v>
      </c>
      <c r="AJ4500" s="3">
        <v>2.1800000000000002</v>
      </c>
      <c r="AK4500" s="3">
        <v>3.968</v>
      </c>
      <c r="AL4500" s="3">
        <v>3.3540000000000001</v>
      </c>
      <c r="AM4500" s="3">
        <v>6.0490000000000004</v>
      </c>
      <c r="AN4500" s="3">
        <v>11.089</v>
      </c>
      <c r="AO4500" s="3">
        <v>14.999000000000001</v>
      </c>
      <c r="AP4500" s="3">
        <v>16.893000000000001</v>
      </c>
      <c r="AQ4500" s="3">
        <v>20.744</v>
      </c>
      <c r="AR4500" s="3">
        <v>18.917000000000002</v>
      </c>
      <c r="AS4500" s="3">
        <v>11.458</v>
      </c>
      <c r="AT4500" s="3">
        <v>12.215</v>
      </c>
      <c r="AU4500" s="3">
        <v>15.163</v>
      </c>
      <c r="AV4500" s="3">
        <v>17.236000000000001</v>
      </c>
      <c r="AW4500" s="3">
        <v>19.076000000000001</v>
      </c>
      <c r="AX4500" s="3">
        <v>20.785</v>
      </c>
      <c r="AY4500" s="3">
        <v>22.196000000000002</v>
      </c>
      <c r="AZ4500" s="3">
        <v>23.61</v>
      </c>
      <c r="BA4500">
        <v>24.91</v>
      </c>
      <c r="BB4500">
        <v>2016</v>
      </c>
    </row>
    <row r="4501" spans="1:54" hidden="1" x14ac:dyDescent="0.2">
      <c r="A4501">
        <v>546</v>
      </c>
      <c r="B4501" t="s">
        <v>457</v>
      </c>
      <c r="C4501" t="s">
        <v>220</v>
      </c>
      <c r="D4501" t="s">
        <v>153</v>
      </c>
      <c r="E4501" t="s">
        <v>219</v>
      </c>
      <c r="F4501" t="s">
        <v>218</v>
      </c>
      <c r="G4501" t="s">
        <v>217</v>
      </c>
      <c r="I4501" t="s">
        <v>216</v>
      </c>
      <c r="J4501" s="3" t="s">
        <v>215</v>
      </c>
      <c r="K4501" s="3" t="s">
        <v>215</v>
      </c>
      <c r="L4501" s="3" t="s">
        <v>215</v>
      </c>
      <c r="M4501" s="3" t="s">
        <v>215</v>
      </c>
      <c r="N4501" s="3" t="s">
        <v>215</v>
      </c>
      <c r="O4501" s="3" t="s">
        <v>215</v>
      </c>
      <c r="P4501" s="3" t="s">
        <v>215</v>
      </c>
      <c r="Q4501" s="3" t="s">
        <v>215</v>
      </c>
      <c r="R4501" s="3" t="s">
        <v>215</v>
      </c>
      <c r="S4501" s="3" t="s">
        <v>215</v>
      </c>
      <c r="T4501" s="3" t="s">
        <v>215</v>
      </c>
      <c r="U4501" s="3" t="s">
        <v>215</v>
      </c>
      <c r="V4501" s="3" t="s">
        <v>215</v>
      </c>
      <c r="W4501" s="3" t="s">
        <v>215</v>
      </c>
      <c r="X4501" s="3" t="s">
        <v>215</v>
      </c>
      <c r="Y4501" s="3" t="s">
        <v>215</v>
      </c>
      <c r="Z4501" s="3" t="s">
        <v>215</v>
      </c>
      <c r="AA4501" s="3" t="s">
        <v>215</v>
      </c>
      <c r="AB4501" s="3" t="s">
        <v>215</v>
      </c>
      <c r="AC4501" s="3" t="s">
        <v>215</v>
      </c>
      <c r="AD4501" s="3" t="s">
        <v>215</v>
      </c>
      <c r="AE4501" s="3" t="s">
        <v>215</v>
      </c>
      <c r="AF4501" s="3">
        <v>32.125</v>
      </c>
      <c r="AG4501" s="3">
        <v>31.125</v>
      </c>
      <c r="AH4501" s="3">
        <v>33.264000000000003</v>
      </c>
      <c r="AI4501" s="3">
        <v>23.995000000000001</v>
      </c>
      <c r="AJ4501" s="3">
        <v>14.742000000000001</v>
      </c>
      <c r="AK4501" s="3">
        <v>21.635000000000002</v>
      </c>
      <c r="AL4501" s="3">
        <v>16.033999999999999</v>
      </c>
      <c r="AM4501" s="3">
        <v>28.166</v>
      </c>
      <c r="AN4501" s="3">
        <v>39.43</v>
      </c>
      <c r="AO4501" s="3">
        <v>40.860999999999997</v>
      </c>
      <c r="AP4501" s="3">
        <v>39.256</v>
      </c>
      <c r="AQ4501" s="3">
        <v>40.238</v>
      </c>
      <c r="AR4501" s="3">
        <v>34.179000000000002</v>
      </c>
      <c r="AS4501" s="3">
        <v>25.26</v>
      </c>
      <c r="AT4501" s="3">
        <v>26.925000000000001</v>
      </c>
      <c r="AU4501" s="3">
        <v>30.446999999999999</v>
      </c>
      <c r="AV4501" s="3">
        <v>32.064</v>
      </c>
      <c r="AW4501" s="3">
        <v>33.133000000000003</v>
      </c>
      <c r="AX4501" s="3">
        <v>34.009</v>
      </c>
      <c r="AY4501" s="3">
        <v>34.438000000000002</v>
      </c>
      <c r="AZ4501" s="3">
        <v>34.756</v>
      </c>
      <c r="BA4501">
        <v>34.798999999999999</v>
      </c>
      <c r="BB4501">
        <v>2016</v>
      </c>
    </row>
    <row r="4502" spans="1:54" x14ac:dyDescent="0.2">
      <c r="A4502">
        <v>962</v>
      </c>
      <c r="B4502" t="s">
        <v>456</v>
      </c>
      <c r="C4502" t="s">
        <v>352</v>
      </c>
      <c r="D4502" t="s">
        <v>176</v>
      </c>
      <c r="E4502" t="s">
        <v>349</v>
      </c>
      <c r="F4502" t="s">
        <v>351</v>
      </c>
      <c r="G4502" t="s">
        <v>225</v>
      </c>
      <c r="H4502" t="s">
        <v>222</v>
      </c>
      <c r="I4502" t="s">
        <v>1371</v>
      </c>
      <c r="J4502" s="3" t="s">
        <v>215</v>
      </c>
      <c r="K4502" s="3" t="s">
        <v>215</v>
      </c>
      <c r="L4502" s="3" t="s">
        <v>215</v>
      </c>
      <c r="M4502" s="3" t="s">
        <v>215</v>
      </c>
      <c r="N4502" s="3" t="s">
        <v>215</v>
      </c>
      <c r="O4502" s="3" t="s">
        <v>215</v>
      </c>
      <c r="P4502" s="3" t="s">
        <v>215</v>
      </c>
      <c r="Q4502" s="3" t="s">
        <v>215</v>
      </c>
      <c r="R4502" s="3" t="s">
        <v>215</v>
      </c>
      <c r="S4502" s="3" t="s">
        <v>215</v>
      </c>
      <c r="T4502" s="3" t="s">
        <v>215</v>
      </c>
      <c r="U4502" s="3" t="s">
        <v>215</v>
      </c>
      <c r="V4502" s="3">
        <v>269.26499999999999</v>
      </c>
      <c r="W4502" s="3">
        <v>249.07</v>
      </c>
      <c r="X4502" s="3">
        <v>244.58699999999999</v>
      </c>
      <c r="Y4502" s="3">
        <v>241.89699999999999</v>
      </c>
      <c r="Z4502" s="3">
        <v>244.79900000000001</v>
      </c>
      <c r="AA4502" s="3">
        <v>248.10599999999999</v>
      </c>
      <c r="AB4502" s="3">
        <v>256.49400000000003</v>
      </c>
      <c r="AC4502" s="3">
        <v>267.64600000000002</v>
      </c>
      <c r="AD4502" s="3">
        <v>279.79399999999998</v>
      </c>
      <c r="AE4502" s="3">
        <v>271.21199999999999</v>
      </c>
      <c r="AF4502" s="3">
        <v>275.26299999999998</v>
      </c>
      <c r="AG4502" s="3">
        <v>281.38099999999997</v>
      </c>
      <c r="AH4502" s="3">
        <v>294.53300000000002</v>
      </c>
      <c r="AI4502" s="3">
        <v>308.447</v>
      </c>
      <c r="AJ4502" s="3">
        <v>324.29199999999997</v>
      </c>
      <c r="AK4502" s="3">
        <v>345.28500000000003</v>
      </c>
      <c r="AL4502" s="3">
        <v>364.17899999999997</v>
      </c>
      <c r="AM4502" s="3">
        <v>362.87299999999999</v>
      </c>
      <c r="AN4502" s="3">
        <v>375.06200000000001</v>
      </c>
      <c r="AO4502" s="3">
        <v>383.83699999999999</v>
      </c>
      <c r="AP4502" s="3">
        <v>382.08600000000001</v>
      </c>
      <c r="AQ4502" s="3">
        <v>393.26299999999998</v>
      </c>
      <c r="AR4502" s="3">
        <v>407.53500000000003</v>
      </c>
      <c r="AS4502" s="3">
        <v>423.24900000000002</v>
      </c>
      <c r="AT4502" s="3">
        <v>435.56400000000002</v>
      </c>
      <c r="AU4502" s="3">
        <v>435.65199999999999</v>
      </c>
      <c r="AV4502" s="3">
        <v>447.85</v>
      </c>
      <c r="AW4502" s="3">
        <v>461.286</v>
      </c>
      <c r="AX4502" s="3">
        <v>476.04700000000003</v>
      </c>
      <c r="AY4502" s="3">
        <v>492.233</v>
      </c>
      <c r="AZ4502" s="3">
        <v>509.46100000000001</v>
      </c>
      <c r="BA4502">
        <v>527.29200000000003</v>
      </c>
      <c r="BB4502">
        <v>2017</v>
      </c>
    </row>
    <row r="4503" spans="1:54" hidden="1" x14ac:dyDescent="0.2">
      <c r="A4503">
        <v>962</v>
      </c>
      <c r="B4503" t="s">
        <v>456</v>
      </c>
      <c r="C4503" t="s">
        <v>350</v>
      </c>
      <c r="D4503" t="s">
        <v>176</v>
      </c>
      <c r="E4503" t="s">
        <v>349</v>
      </c>
      <c r="F4503" t="s">
        <v>348</v>
      </c>
      <c r="G4503" t="s">
        <v>275</v>
      </c>
      <c r="I4503" t="s">
        <v>347</v>
      </c>
      <c r="J4503" s="3" t="s">
        <v>215</v>
      </c>
      <c r="K4503" s="3" t="s">
        <v>215</v>
      </c>
      <c r="L4503" s="3" t="s">
        <v>215</v>
      </c>
      <c r="M4503" s="3" t="s">
        <v>215</v>
      </c>
      <c r="N4503" s="3" t="s">
        <v>215</v>
      </c>
      <c r="O4503" s="3" t="s">
        <v>215</v>
      </c>
      <c r="P4503" s="3" t="s">
        <v>215</v>
      </c>
      <c r="Q4503" s="3" t="s">
        <v>215</v>
      </c>
      <c r="R4503" s="3" t="s">
        <v>215</v>
      </c>
      <c r="S4503" s="3" t="s">
        <v>215</v>
      </c>
      <c r="T4503" s="3" t="s">
        <v>215</v>
      </c>
      <c r="U4503" s="3" t="s">
        <v>215</v>
      </c>
      <c r="V4503" s="3" t="s">
        <v>215</v>
      </c>
      <c r="W4503" s="3">
        <v>-7.5</v>
      </c>
      <c r="X4503" s="3">
        <v>-1.8</v>
      </c>
      <c r="Y4503" s="3">
        <v>-1.1000000000000001</v>
      </c>
      <c r="Z4503" s="3">
        <v>1.2</v>
      </c>
      <c r="AA4503" s="3">
        <v>1.351</v>
      </c>
      <c r="AB4503" s="3">
        <v>3.3809999999999998</v>
      </c>
      <c r="AC4503" s="3">
        <v>4.3479999999999999</v>
      </c>
      <c r="AD4503" s="3">
        <v>4.5389999999999997</v>
      </c>
      <c r="AE4503" s="3">
        <v>-3.0670000000000002</v>
      </c>
      <c r="AF4503" s="3">
        <v>1.494</v>
      </c>
      <c r="AG4503" s="3">
        <v>2.2229999999999999</v>
      </c>
      <c r="AH4503" s="3">
        <v>4.6740000000000004</v>
      </c>
      <c r="AI4503" s="3">
        <v>4.7240000000000002</v>
      </c>
      <c r="AJ4503" s="3">
        <v>5.1369999999999996</v>
      </c>
      <c r="AK4503" s="3">
        <v>6.4729999999999999</v>
      </c>
      <c r="AL4503" s="3">
        <v>5.4720000000000004</v>
      </c>
      <c r="AM4503" s="3">
        <v>-0.35899999999999999</v>
      </c>
      <c r="AN4503" s="3">
        <v>3.359</v>
      </c>
      <c r="AO4503" s="3">
        <v>2.34</v>
      </c>
      <c r="AP4503" s="3">
        <v>-0.45600000000000002</v>
      </c>
      <c r="AQ4503" s="3">
        <v>2.9249999999999998</v>
      </c>
      <c r="AR4503" s="3">
        <v>3.629</v>
      </c>
      <c r="AS4503" s="3">
        <v>3.8559999999999999</v>
      </c>
      <c r="AT4503" s="3">
        <v>2.91</v>
      </c>
      <c r="AU4503" s="3">
        <v>0.02</v>
      </c>
      <c r="AV4503" s="3">
        <v>2.8</v>
      </c>
      <c r="AW4503" s="3">
        <v>3</v>
      </c>
      <c r="AX4503" s="3">
        <v>3.2</v>
      </c>
      <c r="AY4503" s="3">
        <v>3.4</v>
      </c>
      <c r="AZ4503" s="3">
        <v>3.5</v>
      </c>
      <c r="BA4503">
        <v>3.5</v>
      </c>
      <c r="BB4503">
        <v>2017</v>
      </c>
    </row>
    <row r="4504" spans="1:54" hidden="1" x14ac:dyDescent="0.2">
      <c r="A4504">
        <v>962</v>
      </c>
      <c r="B4504" t="s">
        <v>456</v>
      </c>
      <c r="C4504" t="s">
        <v>346</v>
      </c>
      <c r="D4504" t="s">
        <v>176</v>
      </c>
      <c r="E4504" t="s">
        <v>342</v>
      </c>
      <c r="F4504" t="s">
        <v>345</v>
      </c>
      <c r="G4504" t="s">
        <v>225</v>
      </c>
      <c r="H4504" t="s">
        <v>222</v>
      </c>
      <c r="I4504" t="s">
        <v>1371</v>
      </c>
      <c r="J4504" s="3" t="s">
        <v>215</v>
      </c>
      <c r="K4504" s="3" t="s">
        <v>215</v>
      </c>
      <c r="L4504" s="3" t="s">
        <v>215</v>
      </c>
      <c r="M4504" s="3" t="s">
        <v>215</v>
      </c>
      <c r="N4504" s="3" t="s">
        <v>215</v>
      </c>
      <c r="O4504" s="3" t="s">
        <v>215</v>
      </c>
      <c r="P4504" s="3" t="s">
        <v>215</v>
      </c>
      <c r="Q4504" s="3" t="s">
        <v>215</v>
      </c>
      <c r="R4504" s="3" t="s">
        <v>215</v>
      </c>
      <c r="S4504" s="3" t="s">
        <v>215</v>
      </c>
      <c r="T4504" s="3" t="s">
        <v>215</v>
      </c>
      <c r="U4504" s="3" t="s">
        <v>215</v>
      </c>
      <c r="V4504" s="3">
        <v>12.407999999999999</v>
      </c>
      <c r="W4504" s="3">
        <v>62.244999999999997</v>
      </c>
      <c r="X4504" s="3">
        <v>154.03</v>
      </c>
      <c r="Y4504" s="3">
        <v>178.345</v>
      </c>
      <c r="Z4504" s="3">
        <v>185.62899999999999</v>
      </c>
      <c r="AA4504" s="3">
        <v>195.607</v>
      </c>
      <c r="AB4504" s="3">
        <v>205.029</v>
      </c>
      <c r="AC4504" s="3">
        <v>219.91800000000001</v>
      </c>
      <c r="AD4504" s="3">
        <v>248.64599999999999</v>
      </c>
      <c r="AE4504" s="3">
        <v>252.393</v>
      </c>
      <c r="AF4504" s="3">
        <v>258.58100000000002</v>
      </c>
      <c r="AG4504" s="3">
        <v>268.69299999999998</v>
      </c>
      <c r="AH4504" s="3">
        <v>280.78699999999998</v>
      </c>
      <c r="AI4504" s="3">
        <v>308.447</v>
      </c>
      <c r="AJ4504" s="3">
        <v>334.839</v>
      </c>
      <c r="AK4504" s="3">
        <v>372.88900000000001</v>
      </c>
      <c r="AL4504" s="3">
        <v>414.89</v>
      </c>
      <c r="AM4504" s="3">
        <v>414.62200000000001</v>
      </c>
      <c r="AN4504" s="3">
        <v>437.29700000000003</v>
      </c>
      <c r="AO4504" s="3">
        <v>464.18599999999998</v>
      </c>
      <c r="AP4504" s="3">
        <v>466.70299999999997</v>
      </c>
      <c r="AQ4504" s="3">
        <v>501.89100000000002</v>
      </c>
      <c r="AR4504" s="3">
        <v>527.63099999999997</v>
      </c>
      <c r="AS4504" s="3">
        <v>558.95399999999995</v>
      </c>
      <c r="AT4504" s="3">
        <v>598.88199999999995</v>
      </c>
      <c r="AU4504" s="3">
        <v>619.78800000000001</v>
      </c>
      <c r="AV4504" s="3">
        <v>649.88499999999999</v>
      </c>
      <c r="AW4504" s="3">
        <v>682.76900000000001</v>
      </c>
      <c r="AX4504" s="3">
        <v>720.11900000000003</v>
      </c>
      <c r="AY4504" s="3">
        <v>760.98500000000001</v>
      </c>
      <c r="AZ4504" s="3">
        <v>804.947</v>
      </c>
      <c r="BA4504">
        <v>851.44799999999998</v>
      </c>
      <c r="BB4504">
        <v>2017</v>
      </c>
    </row>
    <row r="4505" spans="1:54" hidden="1" x14ac:dyDescent="0.2">
      <c r="A4505">
        <v>962</v>
      </c>
      <c r="B4505" t="s">
        <v>456</v>
      </c>
      <c r="C4505" t="s">
        <v>344</v>
      </c>
      <c r="D4505" t="s">
        <v>176</v>
      </c>
      <c r="E4505" t="s">
        <v>342</v>
      </c>
      <c r="F4505" t="s">
        <v>343</v>
      </c>
      <c r="G4505" t="s">
        <v>223</v>
      </c>
      <c r="H4505" t="s">
        <v>222</v>
      </c>
      <c r="I4505" t="s">
        <v>310</v>
      </c>
      <c r="J4505" s="3" t="s">
        <v>215</v>
      </c>
      <c r="K4505" s="3" t="s">
        <v>215</v>
      </c>
      <c r="L4505" s="3" t="s">
        <v>215</v>
      </c>
      <c r="M4505" s="3" t="s">
        <v>215</v>
      </c>
      <c r="N4505" s="3" t="s">
        <v>215</v>
      </c>
      <c r="O4505" s="3" t="s">
        <v>215</v>
      </c>
      <c r="P4505" s="3" t="s">
        <v>215</v>
      </c>
      <c r="Q4505" s="3" t="s">
        <v>215</v>
      </c>
      <c r="R4505" s="3" t="s">
        <v>215</v>
      </c>
      <c r="S4505" s="3" t="s">
        <v>215</v>
      </c>
      <c r="T4505" s="3" t="s">
        <v>215</v>
      </c>
      <c r="U4505" s="3" t="s">
        <v>215</v>
      </c>
      <c r="V4505" s="3">
        <v>2.4430000000000001</v>
      </c>
      <c r="W4505" s="3">
        <v>2.6869999999999998</v>
      </c>
      <c r="X4505" s="3">
        <v>3.5609999999999999</v>
      </c>
      <c r="Y4505" s="3">
        <v>4.6870000000000003</v>
      </c>
      <c r="Z4505" s="3">
        <v>4.6420000000000003</v>
      </c>
      <c r="AA4505" s="3">
        <v>3.9279999999999999</v>
      </c>
      <c r="AB4505" s="3">
        <v>3.7639999999999998</v>
      </c>
      <c r="AC4505" s="3">
        <v>3.867</v>
      </c>
      <c r="AD4505" s="3">
        <v>3.774</v>
      </c>
      <c r="AE4505" s="3">
        <v>3.7090000000000001</v>
      </c>
      <c r="AF4505" s="3">
        <v>3.9910000000000001</v>
      </c>
      <c r="AG4505" s="3">
        <v>4.9459999999999997</v>
      </c>
      <c r="AH4505" s="3">
        <v>5.6840000000000002</v>
      </c>
      <c r="AI4505" s="3">
        <v>6.2569999999999997</v>
      </c>
      <c r="AJ4505" s="3">
        <v>6.86</v>
      </c>
      <c r="AK4505" s="3">
        <v>8.3369999999999997</v>
      </c>
      <c r="AL4505" s="3">
        <v>9.9120000000000008</v>
      </c>
      <c r="AM4505" s="3">
        <v>9.4</v>
      </c>
      <c r="AN4505" s="3">
        <v>9.4149999999999991</v>
      </c>
      <c r="AO4505" s="3">
        <v>10.659000000000001</v>
      </c>
      <c r="AP4505" s="3">
        <v>9.7509999999999994</v>
      </c>
      <c r="AQ4505" s="3">
        <v>10.824</v>
      </c>
      <c r="AR4505" s="3">
        <v>11.378</v>
      </c>
      <c r="AS4505" s="3">
        <v>10.067</v>
      </c>
      <c r="AT4505" s="3">
        <v>10.759</v>
      </c>
      <c r="AU4505" s="3">
        <v>11.366</v>
      </c>
      <c r="AV4505" s="3">
        <v>13.085000000000001</v>
      </c>
      <c r="AW4505" s="3">
        <v>13.904</v>
      </c>
      <c r="AX4505" s="3">
        <v>14.833</v>
      </c>
      <c r="AY4505" s="3">
        <v>15.785</v>
      </c>
      <c r="AZ4505" s="3">
        <v>16.812999999999999</v>
      </c>
      <c r="BA4505">
        <v>17.859000000000002</v>
      </c>
      <c r="BB4505">
        <v>2017</v>
      </c>
    </row>
    <row r="4506" spans="1:54" hidden="1" x14ac:dyDescent="0.2">
      <c r="A4506">
        <v>962</v>
      </c>
      <c r="B4506" t="s">
        <v>456</v>
      </c>
      <c r="C4506" t="s">
        <v>213</v>
      </c>
      <c r="D4506" t="s">
        <v>176</v>
      </c>
      <c r="E4506" t="s">
        <v>342</v>
      </c>
      <c r="F4506" t="s">
        <v>341</v>
      </c>
      <c r="G4506" t="s">
        <v>323</v>
      </c>
      <c r="H4506" t="s">
        <v>222</v>
      </c>
      <c r="I4506" t="s">
        <v>310</v>
      </c>
      <c r="J4506" s="3" t="s">
        <v>215</v>
      </c>
      <c r="K4506" s="3" t="s">
        <v>215</v>
      </c>
      <c r="L4506" s="3" t="s">
        <v>215</v>
      </c>
      <c r="M4506" s="3" t="s">
        <v>215</v>
      </c>
      <c r="N4506" s="3" t="s">
        <v>215</v>
      </c>
      <c r="O4506" s="3" t="s">
        <v>215</v>
      </c>
      <c r="P4506" s="3" t="s">
        <v>215</v>
      </c>
      <c r="Q4506" s="3" t="s">
        <v>215</v>
      </c>
      <c r="R4506" s="3" t="s">
        <v>215</v>
      </c>
      <c r="S4506" s="3" t="s">
        <v>215</v>
      </c>
      <c r="T4506" s="3" t="s">
        <v>215</v>
      </c>
      <c r="U4506" s="3" t="s">
        <v>215</v>
      </c>
      <c r="V4506" s="3">
        <v>11.907</v>
      </c>
      <c r="W4506" s="3">
        <v>11.276</v>
      </c>
      <c r="X4506" s="3">
        <v>11.308999999999999</v>
      </c>
      <c r="Y4506" s="3">
        <v>11.417999999999999</v>
      </c>
      <c r="Z4506" s="3">
        <v>11.766</v>
      </c>
      <c r="AA4506" s="3">
        <v>12.129</v>
      </c>
      <c r="AB4506" s="3">
        <v>12.675000000000001</v>
      </c>
      <c r="AC4506" s="3">
        <v>13.429</v>
      </c>
      <c r="AD4506" s="3">
        <v>14.356999999999999</v>
      </c>
      <c r="AE4506" s="3">
        <v>14.234</v>
      </c>
      <c r="AF4506" s="3">
        <v>14.669</v>
      </c>
      <c r="AG4506" s="3">
        <v>15.294</v>
      </c>
      <c r="AH4506" s="3">
        <v>16.449000000000002</v>
      </c>
      <c r="AI4506" s="3">
        <v>17.78</v>
      </c>
      <c r="AJ4506" s="3">
        <v>19.268000000000001</v>
      </c>
      <c r="AK4506" s="3">
        <v>21.061</v>
      </c>
      <c r="AL4506" s="3">
        <v>22.649000000000001</v>
      </c>
      <c r="AM4506" s="3">
        <v>22.739000000000001</v>
      </c>
      <c r="AN4506" s="3">
        <v>23.79</v>
      </c>
      <c r="AO4506" s="3">
        <v>24.85</v>
      </c>
      <c r="AP4506" s="3">
        <v>25.192</v>
      </c>
      <c r="AQ4506" s="3">
        <v>26.347000000000001</v>
      </c>
      <c r="AR4506" s="3">
        <v>27.794</v>
      </c>
      <c r="AS4506" s="3">
        <v>29.178000000000001</v>
      </c>
      <c r="AT4506" s="3">
        <v>30.41</v>
      </c>
      <c r="AU4506" s="3">
        <v>30.963999999999999</v>
      </c>
      <c r="AV4506" s="3">
        <v>32.554000000000002</v>
      </c>
      <c r="AW4506" s="3">
        <v>34.258000000000003</v>
      </c>
      <c r="AX4506" s="3">
        <v>36.048999999999999</v>
      </c>
      <c r="AY4506" s="3">
        <v>37.984999999999999</v>
      </c>
      <c r="AZ4506" s="3">
        <v>39.988999999999997</v>
      </c>
      <c r="BA4506">
        <v>42.109000000000002</v>
      </c>
      <c r="BB4506">
        <v>2017</v>
      </c>
    </row>
    <row r="4507" spans="1:54" hidden="1" x14ac:dyDescent="0.2">
      <c r="A4507">
        <v>962</v>
      </c>
      <c r="B4507" t="s">
        <v>456</v>
      </c>
      <c r="C4507" t="s">
        <v>340</v>
      </c>
      <c r="D4507" t="s">
        <v>176</v>
      </c>
      <c r="E4507" t="s">
        <v>339</v>
      </c>
      <c r="F4507" t="s">
        <v>338</v>
      </c>
      <c r="G4507" t="s">
        <v>295</v>
      </c>
      <c r="I4507" t="s">
        <v>337</v>
      </c>
      <c r="J4507" s="3" t="s">
        <v>215</v>
      </c>
      <c r="K4507" s="3" t="s">
        <v>215</v>
      </c>
      <c r="L4507" s="3" t="s">
        <v>215</v>
      </c>
      <c r="M4507" s="3" t="s">
        <v>215</v>
      </c>
      <c r="N4507" s="3" t="s">
        <v>215</v>
      </c>
      <c r="O4507" s="3" t="s">
        <v>215</v>
      </c>
      <c r="P4507" s="3" t="s">
        <v>215</v>
      </c>
      <c r="Q4507" s="3" t="s">
        <v>215</v>
      </c>
      <c r="R4507" s="3" t="s">
        <v>215</v>
      </c>
      <c r="S4507" s="3" t="s">
        <v>215</v>
      </c>
      <c r="T4507" s="3" t="s">
        <v>215</v>
      </c>
      <c r="U4507" s="3" t="s">
        <v>215</v>
      </c>
      <c r="V4507" s="3">
        <v>4.6079999999999997</v>
      </c>
      <c r="W4507" s="3">
        <v>24.991</v>
      </c>
      <c r="X4507" s="3">
        <v>62.975999999999999</v>
      </c>
      <c r="Y4507" s="3">
        <v>73.727999999999994</v>
      </c>
      <c r="Z4507" s="3">
        <v>75.828999999999994</v>
      </c>
      <c r="AA4507" s="3">
        <v>78.84</v>
      </c>
      <c r="AB4507" s="3">
        <v>79.935000000000002</v>
      </c>
      <c r="AC4507" s="3">
        <v>82.168000000000006</v>
      </c>
      <c r="AD4507" s="3">
        <v>88.867999999999995</v>
      </c>
      <c r="AE4507" s="3">
        <v>93.061000000000007</v>
      </c>
      <c r="AF4507" s="3">
        <v>93.94</v>
      </c>
      <c r="AG4507" s="3">
        <v>95.491</v>
      </c>
      <c r="AH4507" s="3">
        <v>95.332999999999998</v>
      </c>
      <c r="AI4507" s="3">
        <v>100</v>
      </c>
      <c r="AJ4507" s="3">
        <v>103.252</v>
      </c>
      <c r="AK4507" s="3">
        <v>107.995</v>
      </c>
      <c r="AL4507" s="3">
        <v>113.925</v>
      </c>
      <c r="AM4507" s="3">
        <v>114.261</v>
      </c>
      <c r="AN4507" s="3">
        <v>116.593</v>
      </c>
      <c r="AO4507" s="3">
        <v>120.93300000000001</v>
      </c>
      <c r="AP4507" s="3">
        <v>122.146</v>
      </c>
      <c r="AQ4507" s="3">
        <v>127.622</v>
      </c>
      <c r="AR4507" s="3">
        <v>129.46899999999999</v>
      </c>
      <c r="AS4507" s="3">
        <v>132.06299999999999</v>
      </c>
      <c r="AT4507" s="3">
        <v>137.49600000000001</v>
      </c>
      <c r="AU4507" s="3">
        <v>142.267</v>
      </c>
      <c r="AV4507" s="3">
        <v>145.11199999999999</v>
      </c>
      <c r="AW4507" s="3">
        <v>148.01400000000001</v>
      </c>
      <c r="AX4507" s="3">
        <v>151.27099999999999</v>
      </c>
      <c r="AY4507" s="3">
        <v>154.59899999999999</v>
      </c>
      <c r="AZ4507" s="3">
        <v>158</v>
      </c>
      <c r="BA4507">
        <v>161.476</v>
      </c>
      <c r="BB4507">
        <v>2017</v>
      </c>
    </row>
    <row r="4508" spans="1:54" hidden="1" x14ac:dyDescent="0.2">
      <c r="A4508">
        <v>962</v>
      </c>
      <c r="B4508" t="s">
        <v>456</v>
      </c>
      <c r="C4508" t="s">
        <v>336</v>
      </c>
      <c r="D4508" t="s">
        <v>176</v>
      </c>
      <c r="E4508" t="s">
        <v>333</v>
      </c>
      <c r="F4508" t="s">
        <v>335</v>
      </c>
      <c r="G4508" t="s">
        <v>225</v>
      </c>
      <c r="H4508" t="s">
        <v>322</v>
      </c>
      <c r="I4508" t="s">
        <v>330</v>
      </c>
      <c r="J4508" s="3" t="s">
        <v>215</v>
      </c>
      <c r="K4508" s="3" t="s">
        <v>215</v>
      </c>
      <c r="L4508" s="3" t="s">
        <v>215</v>
      </c>
      <c r="M4508" s="3" t="s">
        <v>215</v>
      </c>
      <c r="N4508" s="3" t="s">
        <v>215</v>
      </c>
      <c r="O4508" s="3" t="s">
        <v>215</v>
      </c>
      <c r="P4508" s="3" t="s">
        <v>215</v>
      </c>
      <c r="Q4508" s="3" t="s">
        <v>215</v>
      </c>
      <c r="R4508" s="3" t="s">
        <v>215</v>
      </c>
      <c r="S4508" s="3" t="s">
        <v>215</v>
      </c>
      <c r="T4508" s="3" t="s">
        <v>215</v>
      </c>
      <c r="U4508" s="3" t="s">
        <v>215</v>
      </c>
      <c r="V4508" s="3">
        <v>139330.00399999999</v>
      </c>
      <c r="W4508" s="3">
        <v>128257.143</v>
      </c>
      <c r="X4508" s="3">
        <v>125307.825</v>
      </c>
      <c r="Y4508" s="3">
        <v>123197.409</v>
      </c>
      <c r="Z4508" s="3">
        <v>123816.091</v>
      </c>
      <c r="AA4508" s="3">
        <v>125092.993</v>
      </c>
      <c r="AB4508" s="3">
        <v>128700.287</v>
      </c>
      <c r="AC4508" s="3">
        <v>133704.35500000001</v>
      </c>
      <c r="AD4508" s="3">
        <v>139234.66099999999</v>
      </c>
      <c r="AE4508" s="3">
        <v>134522.22200000001</v>
      </c>
      <c r="AF4508" s="3">
        <v>136153.823</v>
      </c>
      <c r="AG4508" s="3">
        <v>138855.524</v>
      </c>
      <c r="AH4508" s="3">
        <v>144908.54800000001</v>
      </c>
      <c r="AI4508" s="3">
        <v>151432.96900000001</v>
      </c>
      <c r="AJ4508" s="3">
        <v>158815.55799999999</v>
      </c>
      <c r="AK4508" s="3">
        <v>168828.908</v>
      </c>
      <c r="AL4508" s="3">
        <v>177768.04800000001</v>
      </c>
      <c r="AM4508" s="3">
        <v>176776.495</v>
      </c>
      <c r="AN4508" s="3">
        <v>182309.29699999999</v>
      </c>
      <c r="AO4508" s="3">
        <v>186347.27600000001</v>
      </c>
      <c r="AP4508" s="3">
        <v>185272.323</v>
      </c>
      <c r="AQ4508" s="3">
        <v>190371.23699999999</v>
      </c>
      <c r="AR4508" s="3">
        <v>196955.59400000001</v>
      </c>
      <c r="AS4508" s="3">
        <v>204341.95699999999</v>
      </c>
      <c r="AT4508" s="3">
        <v>210041.75099999999</v>
      </c>
      <c r="AU4508" s="3">
        <v>209838.61499999999</v>
      </c>
      <c r="AV4508" s="3">
        <v>215461.943</v>
      </c>
      <c r="AW4508" s="3">
        <v>221666.38699999999</v>
      </c>
      <c r="AX4508" s="3">
        <v>228499.15599999999</v>
      </c>
      <c r="AY4508" s="3">
        <v>236069.75899999999</v>
      </c>
      <c r="AZ4508" s="3">
        <v>244175.85699999999</v>
      </c>
      <c r="BA4508">
        <v>252560.3</v>
      </c>
      <c r="BB4508">
        <v>2016</v>
      </c>
    </row>
    <row r="4509" spans="1:54" hidden="1" x14ac:dyDescent="0.2">
      <c r="A4509">
        <v>962</v>
      </c>
      <c r="B4509" t="s">
        <v>456</v>
      </c>
      <c r="C4509" t="s">
        <v>334</v>
      </c>
      <c r="D4509" t="s">
        <v>176</v>
      </c>
      <c r="E4509" t="s">
        <v>333</v>
      </c>
      <c r="F4509" t="s">
        <v>332</v>
      </c>
      <c r="G4509" t="s">
        <v>331</v>
      </c>
      <c r="H4509" t="s">
        <v>322</v>
      </c>
      <c r="I4509" t="s">
        <v>330</v>
      </c>
      <c r="J4509" s="3" t="s">
        <v>215</v>
      </c>
      <c r="K4509" s="3" t="s">
        <v>215</v>
      </c>
      <c r="L4509" s="3" t="s">
        <v>215</v>
      </c>
      <c r="M4509" s="3" t="s">
        <v>215</v>
      </c>
      <c r="N4509" s="3" t="s">
        <v>215</v>
      </c>
      <c r="O4509" s="3" t="s">
        <v>215</v>
      </c>
      <c r="P4509" s="3" t="s">
        <v>215</v>
      </c>
      <c r="Q4509" s="3" t="s">
        <v>215</v>
      </c>
      <c r="R4509" s="3" t="s">
        <v>215</v>
      </c>
      <c r="S4509" s="3" t="s">
        <v>215</v>
      </c>
      <c r="T4509" s="3" t="s">
        <v>215</v>
      </c>
      <c r="U4509" s="3" t="s">
        <v>215</v>
      </c>
      <c r="V4509" s="3">
        <v>9020.1869999999999</v>
      </c>
      <c r="W4509" s="3">
        <v>8303.3330000000005</v>
      </c>
      <c r="X4509" s="3">
        <v>8112.3950000000004</v>
      </c>
      <c r="Y4509" s="3">
        <v>7975.7669999999998</v>
      </c>
      <c r="Z4509" s="3">
        <v>8015.82</v>
      </c>
      <c r="AA4509" s="3">
        <v>8098.4870000000001</v>
      </c>
      <c r="AB4509" s="3">
        <v>8332.0220000000008</v>
      </c>
      <c r="AC4509" s="3">
        <v>8655.9840000000004</v>
      </c>
      <c r="AD4509" s="3">
        <v>9014.0139999999992</v>
      </c>
      <c r="AE4509" s="3">
        <v>8708.9320000000007</v>
      </c>
      <c r="AF4509" s="3">
        <v>8814.5619999999999</v>
      </c>
      <c r="AG4509" s="3">
        <v>8989.4689999999991</v>
      </c>
      <c r="AH4509" s="3">
        <v>9381.34</v>
      </c>
      <c r="AI4509" s="3">
        <v>9803.73</v>
      </c>
      <c r="AJ4509" s="3">
        <v>10281.675999999999</v>
      </c>
      <c r="AK4509" s="3">
        <v>10929.938</v>
      </c>
      <c r="AL4509" s="3">
        <v>11508.656000000001</v>
      </c>
      <c r="AM4509" s="3">
        <v>11444.463</v>
      </c>
      <c r="AN4509" s="3">
        <v>11802.655000000001</v>
      </c>
      <c r="AO4509" s="3">
        <v>12064.072</v>
      </c>
      <c r="AP4509" s="3">
        <v>11994.48</v>
      </c>
      <c r="AQ4509" s="3">
        <v>12324.583000000001</v>
      </c>
      <c r="AR4509" s="3">
        <v>12750.852000000001</v>
      </c>
      <c r="AS4509" s="3">
        <v>13229.043</v>
      </c>
      <c r="AT4509" s="3">
        <v>13598.046</v>
      </c>
      <c r="AU4509" s="3">
        <v>13584.895</v>
      </c>
      <c r="AV4509" s="3">
        <v>13948.948</v>
      </c>
      <c r="AW4509" s="3">
        <v>14350.621999999999</v>
      </c>
      <c r="AX4509" s="3">
        <v>14792.974</v>
      </c>
      <c r="AY4509" s="3">
        <v>15283.093000000001</v>
      </c>
      <c r="AZ4509" s="3">
        <v>15807.879000000001</v>
      </c>
      <c r="BA4509">
        <v>16350.686</v>
      </c>
      <c r="BB4509">
        <v>2016</v>
      </c>
    </row>
    <row r="4510" spans="1:54" hidden="1" x14ac:dyDescent="0.2">
      <c r="A4510">
        <v>962</v>
      </c>
      <c r="B4510" t="s">
        <v>456</v>
      </c>
      <c r="C4510" t="s">
        <v>329</v>
      </c>
      <c r="D4510" t="s">
        <v>176</v>
      </c>
      <c r="E4510" t="s">
        <v>325</v>
      </c>
      <c r="F4510" t="s">
        <v>328</v>
      </c>
      <c r="G4510" t="s">
        <v>225</v>
      </c>
      <c r="H4510" t="s">
        <v>322</v>
      </c>
      <c r="I4510" t="s">
        <v>321</v>
      </c>
      <c r="J4510" s="3" t="s">
        <v>215</v>
      </c>
      <c r="K4510" s="3" t="s">
        <v>215</v>
      </c>
      <c r="L4510" s="3" t="s">
        <v>215</v>
      </c>
      <c r="M4510" s="3" t="s">
        <v>215</v>
      </c>
      <c r="N4510" s="3" t="s">
        <v>215</v>
      </c>
      <c r="O4510" s="3" t="s">
        <v>215</v>
      </c>
      <c r="P4510" s="3" t="s">
        <v>215</v>
      </c>
      <c r="Q4510" s="3" t="s">
        <v>215</v>
      </c>
      <c r="R4510" s="3" t="s">
        <v>215</v>
      </c>
      <c r="S4510" s="3" t="s">
        <v>215</v>
      </c>
      <c r="T4510" s="3" t="s">
        <v>215</v>
      </c>
      <c r="U4510" s="3" t="s">
        <v>215</v>
      </c>
      <c r="V4510" s="3">
        <v>6420.424</v>
      </c>
      <c r="W4510" s="3">
        <v>32052.552</v>
      </c>
      <c r="X4510" s="3">
        <v>78913.387000000002</v>
      </c>
      <c r="Y4510" s="3">
        <v>90830.876000000004</v>
      </c>
      <c r="Z4510" s="3">
        <v>93888.39</v>
      </c>
      <c r="AA4510" s="3">
        <v>98623.22</v>
      </c>
      <c r="AB4510" s="3">
        <v>102876.59699999999</v>
      </c>
      <c r="AC4510" s="3">
        <v>109861.719</v>
      </c>
      <c r="AD4510" s="3">
        <v>123734.395</v>
      </c>
      <c r="AE4510" s="3">
        <v>125187.923</v>
      </c>
      <c r="AF4510" s="3">
        <v>127902.376</v>
      </c>
      <c r="AG4510" s="3">
        <v>132594.26699999999</v>
      </c>
      <c r="AH4510" s="3">
        <v>138145.595</v>
      </c>
      <c r="AI4510" s="3">
        <v>151432.96900000001</v>
      </c>
      <c r="AJ4510" s="3">
        <v>163980.742</v>
      </c>
      <c r="AK4510" s="3">
        <v>182326.02900000001</v>
      </c>
      <c r="AL4510" s="3">
        <v>202521.796</v>
      </c>
      <c r="AM4510" s="3">
        <v>201986.43599999999</v>
      </c>
      <c r="AN4510" s="3">
        <v>212560.34700000001</v>
      </c>
      <c r="AO4510" s="3">
        <v>225355.54500000001</v>
      </c>
      <c r="AP4510" s="3">
        <v>226302.845</v>
      </c>
      <c r="AQ4510" s="3">
        <v>242956.01300000001</v>
      </c>
      <c r="AR4510" s="3">
        <v>254996.201</v>
      </c>
      <c r="AS4510" s="3">
        <v>269859.478</v>
      </c>
      <c r="AT4510" s="3">
        <v>288798.48700000002</v>
      </c>
      <c r="AU4510" s="3">
        <v>298530.60600000003</v>
      </c>
      <c r="AV4510" s="3">
        <v>312661.34700000001</v>
      </c>
      <c r="AW4510" s="3">
        <v>328098.04100000003</v>
      </c>
      <c r="AX4510" s="3">
        <v>345652.17200000002</v>
      </c>
      <c r="AY4510" s="3">
        <v>364960.56800000003</v>
      </c>
      <c r="AZ4510" s="3">
        <v>385797.31699999998</v>
      </c>
      <c r="BA4510">
        <v>407823.70199999999</v>
      </c>
      <c r="BB4510">
        <v>2016</v>
      </c>
    </row>
    <row r="4511" spans="1:54" hidden="1" x14ac:dyDescent="0.2">
      <c r="A4511">
        <v>962</v>
      </c>
      <c r="B4511" t="s">
        <v>456</v>
      </c>
      <c r="C4511" t="s">
        <v>327</v>
      </c>
      <c r="D4511" t="s">
        <v>176</v>
      </c>
      <c r="E4511" t="s">
        <v>325</v>
      </c>
      <c r="F4511" t="s">
        <v>326</v>
      </c>
      <c r="G4511" t="s">
        <v>223</v>
      </c>
      <c r="H4511" t="s">
        <v>322</v>
      </c>
      <c r="I4511" t="s">
        <v>321</v>
      </c>
      <c r="J4511" s="3" t="s">
        <v>215</v>
      </c>
      <c r="K4511" s="3" t="s">
        <v>215</v>
      </c>
      <c r="L4511" s="3" t="s">
        <v>215</v>
      </c>
      <c r="M4511" s="3" t="s">
        <v>215</v>
      </c>
      <c r="N4511" s="3" t="s">
        <v>215</v>
      </c>
      <c r="O4511" s="3" t="s">
        <v>215</v>
      </c>
      <c r="P4511" s="3" t="s">
        <v>215</v>
      </c>
      <c r="Q4511" s="3" t="s">
        <v>215</v>
      </c>
      <c r="R4511" s="3" t="s">
        <v>215</v>
      </c>
      <c r="S4511" s="3" t="s">
        <v>215</v>
      </c>
      <c r="T4511" s="3" t="s">
        <v>215</v>
      </c>
      <c r="U4511" s="3" t="s">
        <v>215</v>
      </c>
      <c r="V4511" s="3">
        <v>1263.8630000000001</v>
      </c>
      <c r="W4511" s="3">
        <v>1383.5429999999999</v>
      </c>
      <c r="X4511" s="3">
        <v>1824.4179999999999</v>
      </c>
      <c r="Y4511" s="3">
        <v>2387.1579999999999</v>
      </c>
      <c r="Z4511" s="3">
        <v>2348.1089999999999</v>
      </c>
      <c r="AA4511" s="3">
        <v>1980.4290000000001</v>
      </c>
      <c r="AB4511" s="3">
        <v>1888.7550000000001</v>
      </c>
      <c r="AC4511" s="3">
        <v>1931.989</v>
      </c>
      <c r="AD4511" s="3">
        <v>1878.2370000000001</v>
      </c>
      <c r="AE4511" s="3">
        <v>1839.616</v>
      </c>
      <c r="AF4511" s="3">
        <v>1974.0609999999999</v>
      </c>
      <c r="AG4511" s="3">
        <v>2440.8130000000001</v>
      </c>
      <c r="AH4511" s="3">
        <v>2796.6219999999998</v>
      </c>
      <c r="AI4511" s="3">
        <v>3071.8969999999999</v>
      </c>
      <c r="AJ4511" s="3">
        <v>3359.6080000000002</v>
      </c>
      <c r="AK4511" s="3">
        <v>4076.2959999999998</v>
      </c>
      <c r="AL4511" s="3">
        <v>4838.1480000000001</v>
      </c>
      <c r="AM4511" s="3">
        <v>4579.0919999999996</v>
      </c>
      <c r="AN4511" s="3">
        <v>4576.2280000000001</v>
      </c>
      <c r="AO4511" s="3">
        <v>5174.8940000000002</v>
      </c>
      <c r="AP4511" s="3">
        <v>4728.2669999999998</v>
      </c>
      <c r="AQ4511" s="3">
        <v>5239.7219999999998</v>
      </c>
      <c r="AR4511" s="3">
        <v>5498.6059999999998</v>
      </c>
      <c r="AS4511" s="3">
        <v>4860.4210000000003</v>
      </c>
      <c r="AT4511" s="3">
        <v>5188.4319999999998</v>
      </c>
      <c r="AU4511" s="3">
        <v>5474.4229999999998</v>
      </c>
      <c r="AV4511" s="3">
        <v>6295.11</v>
      </c>
      <c r="AW4511" s="3">
        <v>6681.61</v>
      </c>
      <c r="AX4511" s="3">
        <v>7119.799</v>
      </c>
      <c r="AY4511" s="3">
        <v>7570.366</v>
      </c>
      <c r="AZ4511" s="3">
        <v>8058.2280000000001</v>
      </c>
      <c r="BA4511">
        <v>8554.1859999999997</v>
      </c>
      <c r="BB4511">
        <v>2016</v>
      </c>
    </row>
    <row r="4512" spans="1:54" hidden="1" x14ac:dyDescent="0.2">
      <c r="A4512">
        <v>962</v>
      </c>
      <c r="B4512" t="s">
        <v>456</v>
      </c>
      <c r="C4512" t="s">
        <v>212</v>
      </c>
      <c r="D4512" t="s">
        <v>176</v>
      </c>
      <c r="E4512" t="s">
        <v>325</v>
      </c>
      <c r="F4512" t="s">
        <v>324</v>
      </c>
      <c r="G4512" t="s">
        <v>323</v>
      </c>
      <c r="H4512" t="s">
        <v>322</v>
      </c>
      <c r="I4512" t="s">
        <v>321</v>
      </c>
      <c r="J4512" s="3" t="s">
        <v>215</v>
      </c>
      <c r="K4512" s="3" t="s">
        <v>215</v>
      </c>
      <c r="L4512" s="3" t="s">
        <v>215</v>
      </c>
      <c r="M4512" s="3" t="s">
        <v>215</v>
      </c>
      <c r="N4512" s="3" t="s">
        <v>215</v>
      </c>
      <c r="O4512" s="3" t="s">
        <v>215</v>
      </c>
      <c r="P4512" s="3" t="s">
        <v>215</v>
      </c>
      <c r="Q4512" s="3" t="s">
        <v>215</v>
      </c>
      <c r="R4512" s="3" t="s">
        <v>215</v>
      </c>
      <c r="S4512" s="3" t="s">
        <v>215</v>
      </c>
      <c r="T4512" s="3" t="s">
        <v>215</v>
      </c>
      <c r="U4512" s="3" t="s">
        <v>215</v>
      </c>
      <c r="V4512" s="3">
        <v>6161.4319999999998</v>
      </c>
      <c r="W4512" s="3">
        <v>5806.6970000000001</v>
      </c>
      <c r="X4512" s="3">
        <v>5793.9179999999997</v>
      </c>
      <c r="Y4512" s="3">
        <v>5815.1369999999997</v>
      </c>
      <c r="Z4512" s="3">
        <v>5951.0039999999999</v>
      </c>
      <c r="AA4512" s="3">
        <v>6115.3190000000004</v>
      </c>
      <c r="AB4512" s="3">
        <v>6359.9350000000004</v>
      </c>
      <c r="AC4512" s="3">
        <v>6708.3370000000004</v>
      </c>
      <c r="AD4512" s="3">
        <v>7144.7550000000001</v>
      </c>
      <c r="AE4512" s="3">
        <v>7060.259</v>
      </c>
      <c r="AF4512" s="3">
        <v>7255.5950000000003</v>
      </c>
      <c r="AG4512" s="3">
        <v>7547.1130000000003</v>
      </c>
      <c r="AH4512" s="3">
        <v>8092.6940000000004</v>
      </c>
      <c r="AI4512" s="3">
        <v>8729.152</v>
      </c>
      <c r="AJ4512" s="3">
        <v>9436.0110000000004</v>
      </c>
      <c r="AK4512" s="3">
        <v>10297.870999999999</v>
      </c>
      <c r="AL4512" s="3">
        <v>11055.824000000001</v>
      </c>
      <c r="AM4512" s="3">
        <v>11077.647999999999</v>
      </c>
      <c r="AN4512" s="3">
        <v>11563.94</v>
      </c>
      <c r="AO4512" s="3">
        <v>12064.072</v>
      </c>
      <c r="AP4512" s="3">
        <v>12215.432000000001</v>
      </c>
      <c r="AQ4512" s="3">
        <v>12754.313</v>
      </c>
      <c r="AR4512" s="3">
        <v>13432.273999999999</v>
      </c>
      <c r="AS4512" s="3">
        <v>14087.13</v>
      </c>
      <c r="AT4512" s="3">
        <v>14664.816000000001</v>
      </c>
      <c r="AU4512" s="3">
        <v>14914.253000000001</v>
      </c>
      <c r="AV4512" s="3">
        <v>15661.868</v>
      </c>
      <c r="AW4512" s="3">
        <v>16462.315999999999</v>
      </c>
      <c r="AX4512" s="3">
        <v>17303.190999999999</v>
      </c>
      <c r="AY4512" s="3">
        <v>18217.164000000001</v>
      </c>
      <c r="AZ4512" s="3">
        <v>19166.245999999999</v>
      </c>
      <c r="BA4512">
        <v>20169.285</v>
      </c>
      <c r="BB4512">
        <v>2016</v>
      </c>
    </row>
    <row r="4513" spans="1:54" hidden="1" x14ac:dyDescent="0.2">
      <c r="A4513">
        <v>962</v>
      </c>
      <c r="B4513" t="s">
        <v>456</v>
      </c>
      <c r="C4513" t="s">
        <v>320</v>
      </c>
      <c r="D4513" t="s">
        <v>176</v>
      </c>
      <c r="E4513" t="s">
        <v>319</v>
      </c>
      <c r="F4513" t="s">
        <v>318</v>
      </c>
      <c r="G4513" t="s">
        <v>243</v>
      </c>
    </row>
    <row r="4514" spans="1:54" hidden="1" x14ac:dyDescent="0.2">
      <c r="A4514">
        <v>962</v>
      </c>
      <c r="B4514" t="s">
        <v>456</v>
      </c>
      <c r="C4514" t="s">
        <v>317</v>
      </c>
      <c r="D4514" t="s">
        <v>176</v>
      </c>
      <c r="E4514" t="s">
        <v>316</v>
      </c>
      <c r="F4514" t="s">
        <v>315</v>
      </c>
      <c r="G4514" t="s">
        <v>288</v>
      </c>
      <c r="I4514" t="s">
        <v>310</v>
      </c>
      <c r="J4514" s="3" t="s">
        <v>215</v>
      </c>
      <c r="K4514" s="3" t="s">
        <v>215</v>
      </c>
      <c r="L4514" s="3" t="s">
        <v>215</v>
      </c>
      <c r="M4514" s="3" t="s">
        <v>215</v>
      </c>
      <c r="N4514" s="3" t="s">
        <v>215</v>
      </c>
      <c r="O4514" s="3" t="s">
        <v>215</v>
      </c>
      <c r="P4514" s="3" t="s">
        <v>215</v>
      </c>
      <c r="Q4514" s="3" t="s">
        <v>215</v>
      </c>
      <c r="R4514" s="3" t="s">
        <v>215</v>
      </c>
      <c r="S4514" s="3" t="s">
        <v>215</v>
      </c>
      <c r="T4514" s="3" t="s">
        <v>215</v>
      </c>
      <c r="U4514" s="3" t="s">
        <v>215</v>
      </c>
      <c r="V4514" s="3">
        <v>3.5999999999999997E-2</v>
      </c>
      <c r="W4514" s="3">
        <v>3.3000000000000002E-2</v>
      </c>
      <c r="X4514" s="3">
        <v>3.1E-2</v>
      </c>
      <c r="Y4514" s="3">
        <v>0.03</v>
      </c>
      <c r="Z4514" s="3">
        <v>2.9000000000000001E-2</v>
      </c>
      <c r="AA4514" s="3">
        <v>2.8000000000000001E-2</v>
      </c>
      <c r="AB4514" s="3">
        <v>2.9000000000000001E-2</v>
      </c>
      <c r="AC4514" s="3">
        <v>2.9000000000000001E-2</v>
      </c>
      <c r="AD4514" s="3">
        <v>2.9000000000000001E-2</v>
      </c>
      <c r="AE4514" s="3">
        <v>2.7E-2</v>
      </c>
      <c r="AF4514" s="3">
        <v>2.7E-2</v>
      </c>
      <c r="AG4514" s="3">
        <v>2.5999999999999999E-2</v>
      </c>
      <c r="AH4514" s="3">
        <v>2.5999999999999999E-2</v>
      </c>
      <c r="AI4514" s="3">
        <v>2.5999999999999999E-2</v>
      </c>
      <c r="AJ4514" s="3">
        <v>2.5999999999999999E-2</v>
      </c>
      <c r="AK4514" s="3">
        <v>2.5999999999999999E-2</v>
      </c>
      <c r="AL4514" s="3">
        <v>2.7E-2</v>
      </c>
      <c r="AM4514" s="3">
        <v>2.7E-2</v>
      </c>
      <c r="AN4514" s="3">
        <v>2.7E-2</v>
      </c>
      <c r="AO4514" s="3">
        <v>2.5999999999999999E-2</v>
      </c>
      <c r="AP4514" s="3">
        <v>2.5000000000000001E-2</v>
      </c>
      <c r="AQ4514" s="3">
        <v>2.5000000000000001E-2</v>
      </c>
      <c r="AR4514" s="3">
        <v>2.5000000000000001E-2</v>
      </c>
      <c r="AS4514" s="3">
        <v>2.5000000000000001E-2</v>
      </c>
      <c r="AT4514" s="3">
        <v>2.5000000000000001E-2</v>
      </c>
      <c r="AU4514" s="3">
        <v>2.4E-2</v>
      </c>
      <c r="AV4514" s="3">
        <v>2.4E-2</v>
      </c>
      <c r="AW4514" s="3">
        <v>2.4E-2</v>
      </c>
      <c r="AX4514" s="3">
        <v>2.4E-2</v>
      </c>
      <c r="AY4514" s="3">
        <v>2.4E-2</v>
      </c>
      <c r="AZ4514" s="3">
        <v>2.4E-2</v>
      </c>
      <c r="BA4514">
        <v>2.4E-2</v>
      </c>
      <c r="BB4514">
        <v>2017</v>
      </c>
    </row>
    <row r="4515" spans="1:54" hidden="1" x14ac:dyDescent="0.2">
      <c r="A4515">
        <v>962</v>
      </c>
      <c r="B4515" t="s">
        <v>456</v>
      </c>
      <c r="C4515" t="s">
        <v>314</v>
      </c>
      <c r="D4515" t="s">
        <v>176</v>
      </c>
      <c r="E4515" t="s">
        <v>313</v>
      </c>
      <c r="F4515" t="s">
        <v>312</v>
      </c>
      <c r="G4515" t="s">
        <v>311</v>
      </c>
      <c r="I4515" t="s">
        <v>310</v>
      </c>
      <c r="J4515" s="3" t="s">
        <v>215</v>
      </c>
      <c r="K4515" s="3" t="s">
        <v>215</v>
      </c>
      <c r="L4515" s="3" t="s">
        <v>215</v>
      </c>
      <c r="M4515" s="3" t="s">
        <v>215</v>
      </c>
      <c r="N4515" s="3" t="s">
        <v>215</v>
      </c>
      <c r="O4515" s="3" t="s">
        <v>215</v>
      </c>
      <c r="P4515" s="3" t="s">
        <v>215</v>
      </c>
      <c r="Q4515" s="3" t="s">
        <v>215</v>
      </c>
      <c r="R4515" s="3" t="s">
        <v>215</v>
      </c>
      <c r="S4515" s="3" t="s">
        <v>215</v>
      </c>
      <c r="T4515" s="3" t="s">
        <v>215</v>
      </c>
      <c r="U4515" s="3" t="s">
        <v>215</v>
      </c>
      <c r="V4515" s="3">
        <v>1.042</v>
      </c>
      <c r="W4515" s="3">
        <v>5.52</v>
      </c>
      <c r="X4515" s="3">
        <v>13.62</v>
      </c>
      <c r="Y4515" s="3">
        <v>15.62</v>
      </c>
      <c r="Z4515" s="3">
        <v>15.776999999999999</v>
      </c>
      <c r="AA4515" s="3">
        <v>16.126999999999999</v>
      </c>
      <c r="AB4515" s="3">
        <v>16.175999999999998</v>
      </c>
      <c r="AC4515" s="3">
        <v>16.376999999999999</v>
      </c>
      <c r="AD4515" s="3">
        <v>17.318000000000001</v>
      </c>
      <c r="AE4515" s="3">
        <v>17.731000000000002</v>
      </c>
      <c r="AF4515" s="3">
        <v>17.628</v>
      </c>
      <c r="AG4515" s="3">
        <v>17.568999999999999</v>
      </c>
      <c r="AH4515" s="3">
        <v>17.07</v>
      </c>
      <c r="AI4515" s="3">
        <v>17.347999999999999</v>
      </c>
      <c r="AJ4515" s="3">
        <v>17.378</v>
      </c>
      <c r="AK4515" s="3">
        <v>17.704999999999998</v>
      </c>
      <c r="AL4515" s="3">
        <v>18.318000000000001</v>
      </c>
      <c r="AM4515" s="3">
        <v>18.234000000000002</v>
      </c>
      <c r="AN4515" s="3">
        <v>18.381</v>
      </c>
      <c r="AO4515" s="3">
        <v>18.68</v>
      </c>
      <c r="AP4515" s="3">
        <v>18.526</v>
      </c>
      <c r="AQ4515" s="3">
        <v>19.048999999999999</v>
      </c>
      <c r="AR4515" s="3">
        <v>18.984000000000002</v>
      </c>
      <c r="AS4515" s="3">
        <v>19.155999999999999</v>
      </c>
      <c r="AT4515" s="3">
        <v>19.693000000000001</v>
      </c>
      <c r="AU4515" s="3">
        <v>20.015999999999998</v>
      </c>
      <c r="AV4515" s="3">
        <v>19.963000000000001</v>
      </c>
      <c r="AW4515" s="3">
        <v>19.93</v>
      </c>
      <c r="AX4515" s="3">
        <v>19.975999999999999</v>
      </c>
      <c r="AY4515" s="3">
        <v>20.033999999999999</v>
      </c>
      <c r="AZ4515" s="3">
        <v>20.129000000000001</v>
      </c>
      <c r="BA4515">
        <v>20.22</v>
      </c>
      <c r="BB4515">
        <v>2017</v>
      </c>
    </row>
    <row r="4516" spans="1:54" hidden="1" x14ac:dyDescent="0.2">
      <c r="A4516">
        <v>962</v>
      </c>
      <c r="B4516" t="s">
        <v>456</v>
      </c>
      <c r="C4516" t="s">
        <v>309</v>
      </c>
      <c r="D4516" t="s">
        <v>176</v>
      </c>
      <c r="E4516" t="s">
        <v>308</v>
      </c>
      <c r="F4516" t="s">
        <v>307</v>
      </c>
      <c r="G4516" t="s">
        <v>217</v>
      </c>
    </row>
    <row r="4517" spans="1:54" hidden="1" x14ac:dyDescent="0.2">
      <c r="A4517">
        <v>962</v>
      </c>
      <c r="B4517" t="s">
        <v>456</v>
      </c>
      <c r="C4517" t="s">
        <v>306</v>
      </c>
      <c r="D4517" t="s">
        <v>176</v>
      </c>
      <c r="E4517" t="s">
        <v>305</v>
      </c>
      <c r="F4517" t="s">
        <v>304</v>
      </c>
      <c r="G4517" t="s">
        <v>217</v>
      </c>
      <c r="I4517" t="s">
        <v>1371</v>
      </c>
      <c r="J4517" s="3" t="s">
        <v>215</v>
      </c>
      <c r="K4517" s="3" t="s">
        <v>215</v>
      </c>
      <c r="L4517" s="3" t="s">
        <v>215</v>
      </c>
      <c r="M4517" s="3" t="s">
        <v>215</v>
      </c>
      <c r="N4517" s="3" t="s">
        <v>215</v>
      </c>
      <c r="O4517" s="3" t="s">
        <v>215</v>
      </c>
      <c r="P4517" s="3" t="s">
        <v>215</v>
      </c>
      <c r="Q4517" s="3" t="s">
        <v>215</v>
      </c>
      <c r="R4517" s="3" t="s">
        <v>215</v>
      </c>
      <c r="S4517" s="3" t="s">
        <v>215</v>
      </c>
      <c r="T4517" s="3" t="s">
        <v>215</v>
      </c>
      <c r="U4517" s="3" t="s">
        <v>215</v>
      </c>
      <c r="V4517" s="3">
        <v>4.343</v>
      </c>
      <c r="W4517" s="3">
        <v>2.0489999999999999</v>
      </c>
      <c r="X4517" s="3">
        <v>3.0249999999999999</v>
      </c>
      <c r="Y4517" s="3">
        <v>14.494</v>
      </c>
      <c r="Z4517" s="3">
        <v>13.227</v>
      </c>
      <c r="AA4517" s="3">
        <v>12.935</v>
      </c>
      <c r="AB4517" s="3">
        <v>14.141</v>
      </c>
      <c r="AC4517" s="3">
        <v>16.201000000000001</v>
      </c>
      <c r="AD4517" s="3">
        <v>19.370999999999999</v>
      </c>
      <c r="AE4517" s="3">
        <v>10.991</v>
      </c>
      <c r="AF4517" s="3">
        <v>10.608000000000001</v>
      </c>
      <c r="AG4517" s="3">
        <v>14.058</v>
      </c>
      <c r="AH4517" s="3">
        <v>13.141999999999999</v>
      </c>
      <c r="AI4517" s="3">
        <v>17.411999999999999</v>
      </c>
      <c r="AJ4517" s="3">
        <v>20.981000000000002</v>
      </c>
      <c r="AK4517" s="3">
        <v>16.802</v>
      </c>
      <c r="AL4517" s="3">
        <v>15.201000000000001</v>
      </c>
      <c r="AM4517" s="3">
        <v>18.988</v>
      </c>
      <c r="AN4517" s="3">
        <v>22.443000000000001</v>
      </c>
      <c r="AO4517" s="3">
        <v>24.405000000000001</v>
      </c>
      <c r="AP4517" s="3">
        <v>25.763999999999999</v>
      </c>
      <c r="AQ4517" s="3">
        <v>27.161999999999999</v>
      </c>
      <c r="AR4517" s="3">
        <v>29.79</v>
      </c>
      <c r="AS4517" s="3">
        <v>28.451000000000001</v>
      </c>
      <c r="AT4517" s="3">
        <v>29.864000000000001</v>
      </c>
      <c r="AU4517" s="3">
        <v>30.306000000000001</v>
      </c>
      <c r="AV4517" s="3">
        <v>30.527000000000001</v>
      </c>
      <c r="AW4517" s="3">
        <v>30.806000000000001</v>
      </c>
      <c r="AX4517" s="3">
        <v>31.395</v>
      </c>
      <c r="AY4517" s="3">
        <v>32.1</v>
      </c>
      <c r="AZ4517" s="3">
        <v>32.933</v>
      </c>
      <c r="BA4517">
        <v>33.79</v>
      </c>
      <c r="BB4517">
        <v>2017</v>
      </c>
    </row>
    <row r="4518" spans="1:54" hidden="1" x14ac:dyDescent="0.2">
      <c r="A4518">
        <v>962</v>
      </c>
      <c r="B4518" t="s">
        <v>456</v>
      </c>
      <c r="C4518" t="s">
        <v>303</v>
      </c>
      <c r="D4518" t="s">
        <v>176</v>
      </c>
      <c r="E4518" t="s">
        <v>300</v>
      </c>
      <c r="F4518" t="s">
        <v>302</v>
      </c>
      <c r="G4518" t="s">
        <v>295</v>
      </c>
      <c r="I4518" t="s">
        <v>1372</v>
      </c>
      <c r="J4518" s="3" t="s">
        <v>215</v>
      </c>
      <c r="K4518" s="3" t="s">
        <v>215</v>
      </c>
      <c r="L4518" s="3" t="s">
        <v>215</v>
      </c>
      <c r="M4518" s="3" t="s">
        <v>215</v>
      </c>
      <c r="N4518" s="3" t="s">
        <v>215</v>
      </c>
      <c r="O4518" s="3" t="s">
        <v>215</v>
      </c>
      <c r="P4518" s="3" t="s">
        <v>215</v>
      </c>
      <c r="Q4518" s="3" t="s">
        <v>215</v>
      </c>
      <c r="R4518" s="3" t="s">
        <v>215</v>
      </c>
      <c r="S4518" s="3" t="s">
        <v>215</v>
      </c>
      <c r="T4518" s="3" t="s">
        <v>215</v>
      </c>
      <c r="U4518" s="3" t="s">
        <v>215</v>
      </c>
      <c r="V4518" s="3">
        <v>6.367</v>
      </c>
      <c r="W4518" s="3">
        <v>27.931999999999999</v>
      </c>
      <c r="X4518" s="3">
        <v>63.287999999999997</v>
      </c>
      <c r="Y4518" s="3">
        <v>73.650999999999996</v>
      </c>
      <c r="Z4518" s="3">
        <v>75.466999999999999</v>
      </c>
      <c r="AA4518" s="3">
        <v>76.444000000000003</v>
      </c>
      <c r="AB4518" s="3">
        <v>76.86</v>
      </c>
      <c r="AC4518" s="3">
        <v>75.876999999999995</v>
      </c>
      <c r="AD4518" s="3">
        <v>80.89</v>
      </c>
      <c r="AE4518" s="3">
        <v>85.096000000000004</v>
      </c>
      <c r="AF4518" s="3">
        <v>87.064999999999998</v>
      </c>
      <c r="AG4518" s="3">
        <v>88.027000000000001</v>
      </c>
      <c r="AH4518" s="3">
        <v>87.447999999999993</v>
      </c>
      <c r="AI4518" s="3">
        <v>86.95</v>
      </c>
      <c r="AJ4518" s="3">
        <v>89.795000000000002</v>
      </c>
      <c r="AK4518" s="3">
        <v>92.302999999999997</v>
      </c>
      <c r="AL4518" s="3">
        <v>99.245999999999995</v>
      </c>
      <c r="AM4518" s="3">
        <v>98.513000000000005</v>
      </c>
      <c r="AN4518" s="3">
        <v>99.998000000000005</v>
      </c>
      <c r="AO4518" s="3">
        <v>103.90300000000001</v>
      </c>
      <c r="AP4518" s="3">
        <v>107.35</v>
      </c>
      <c r="AQ4518" s="3">
        <v>110.34</v>
      </c>
      <c r="AR4518" s="3">
        <v>110.029</v>
      </c>
      <c r="AS4518" s="3">
        <v>109.699</v>
      </c>
      <c r="AT4518" s="3">
        <v>109.437</v>
      </c>
      <c r="AU4518" s="3">
        <v>110.916</v>
      </c>
      <c r="AV4518" s="3">
        <v>112.91200000000001</v>
      </c>
      <c r="AW4518" s="3">
        <v>115.05800000000001</v>
      </c>
      <c r="AX4518" s="3">
        <v>117.35899999999999</v>
      </c>
      <c r="AY4518" s="3">
        <v>119.706</v>
      </c>
      <c r="AZ4518" s="3">
        <v>122.1</v>
      </c>
      <c r="BA4518">
        <v>124.542</v>
      </c>
      <c r="BB4518">
        <v>2017</v>
      </c>
    </row>
    <row r="4519" spans="1:54" hidden="1" x14ac:dyDescent="0.2">
      <c r="A4519">
        <v>962</v>
      </c>
      <c r="B4519" t="s">
        <v>456</v>
      </c>
      <c r="C4519" t="s">
        <v>301</v>
      </c>
      <c r="D4519" t="s">
        <v>176</v>
      </c>
      <c r="E4519" t="s">
        <v>300</v>
      </c>
      <c r="F4519" t="s">
        <v>299</v>
      </c>
      <c r="G4519" t="s">
        <v>275</v>
      </c>
      <c r="I4519" t="s">
        <v>298</v>
      </c>
      <c r="J4519" s="3" t="s">
        <v>215</v>
      </c>
      <c r="K4519" s="3" t="s">
        <v>215</v>
      </c>
      <c r="L4519" s="3" t="s">
        <v>215</v>
      </c>
      <c r="M4519" s="3" t="s">
        <v>215</v>
      </c>
      <c r="N4519" s="3" t="s">
        <v>215</v>
      </c>
      <c r="O4519" s="3" t="s">
        <v>215</v>
      </c>
      <c r="P4519" s="3" t="s">
        <v>215</v>
      </c>
      <c r="Q4519" s="3" t="s">
        <v>215</v>
      </c>
      <c r="R4519" s="3" t="s">
        <v>215</v>
      </c>
      <c r="S4519" s="3" t="s">
        <v>215</v>
      </c>
      <c r="T4519" s="3" t="s">
        <v>215</v>
      </c>
      <c r="U4519" s="3" t="s">
        <v>215</v>
      </c>
      <c r="V4519" s="3" t="s">
        <v>215</v>
      </c>
      <c r="W4519" s="3">
        <v>338.68400000000003</v>
      </c>
      <c r="X4519" s="3">
        <v>126.583</v>
      </c>
      <c r="Y4519" s="3">
        <v>16.373999999999999</v>
      </c>
      <c r="Z4519" s="3">
        <v>2.4670000000000001</v>
      </c>
      <c r="AA4519" s="3">
        <v>1.294</v>
      </c>
      <c r="AB4519" s="3">
        <v>0.54400000000000004</v>
      </c>
      <c r="AC4519" s="3">
        <v>-1.2789999999999999</v>
      </c>
      <c r="AD4519" s="3">
        <v>6.6079999999999997</v>
      </c>
      <c r="AE4519" s="3">
        <v>5.1989999999999998</v>
      </c>
      <c r="AF4519" s="3">
        <v>2.3140000000000001</v>
      </c>
      <c r="AG4519" s="3">
        <v>1.105</v>
      </c>
      <c r="AH4519" s="3">
        <v>-0.65900000000000003</v>
      </c>
      <c r="AI4519" s="3">
        <v>-0.56999999999999995</v>
      </c>
      <c r="AJ4519" s="3">
        <v>3.2719999999999998</v>
      </c>
      <c r="AK4519" s="3">
        <v>2.794</v>
      </c>
      <c r="AL4519" s="3">
        <v>7.5220000000000002</v>
      </c>
      <c r="AM4519" s="3">
        <v>-0.73899999999999999</v>
      </c>
      <c r="AN4519" s="3">
        <v>1.508</v>
      </c>
      <c r="AO4519" s="3">
        <v>3.9049999999999998</v>
      </c>
      <c r="AP4519" s="3">
        <v>3.3170000000000002</v>
      </c>
      <c r="AQ4519" s="3">
        <v>2.7850000000000001</v>
      </c>
      <c r="AR4519" s="3">
        <v>-0.28199999999999997</v>
      </c>
      <c r="AS4519" s="3">
        <v>-0.3</v>
      </c>
      <c r="AT4519" s="3">
        <v>-0.23899999999999999</v>
      </c>
      <c r="AU4519" s="3">
        <v>1.3520000000000001</v>
      </c>
      <c r="AV4519" s="3">
        <v>1.8</v>
      </c>
      <c r="AW4519" s="3">
        <v>1.9</v>
      </c>
      <c r="AX4519" s="3">
        <v>2</v>
      </c>
      <c r="AY4519" s="3">
        <v>2</v>
      </c>
      <c r="AZ4519" s="3">
        <v>2</v>
      </c>
      <c r="BA4519">
        <v>2</v>
      </c>
      <c r="BB4519">
        <v>2017</v>
      </c>
    </row>
    <row r="4520" spans="1:54" hidden="1" x14ac:dyDescent="0.2">
      <c r="A4520">
        <v>962</v>
      </c>
      <c r="B4520" t="s">
        <v>456</v>
      </c>
      <c r="C4520" t="s">
        <v>297</v>
      </c>
      <c r="D4520" t="s">
        <v>176</v>
      </c>
      <c r="E4520" t="s">
        <v>293</v>
      </c>
      <c r="F4520" t="s">
        <v>296</v>
      </c>
      <c r="G4520" t="s">
        <v>295</v>
      </c>
      <c r="I4520" t="s">
        <v>1372</v>
      </c>
      <c r="J4520" s="3" t="s">
        <v>215</v>
      </c>
      <c r="K4520" s="3" t="s">
        <v>215</v>
      </c>
      <c r="L4520" s="3" t="s">
        <v>215</v>
      </c>
      <c r="M4520" s="3" t="s">
        <v>215</v>
      </c>
      <c r="N4520" s="3" t="s">
        <v>215</v>
      </c>
      <c r="O4520" s="3" t="s">
        <v>215</v>
      </c>
      <c r="P4520" s="3" t="s">
        <v>215</v>
      </c>
      <c r="Q4520" s="3" t="s">
        <v>215</v>
      </c>
      <c r="R4520" s="3" t="s">
        <v>215</v>
      </c>
      <c r="S4520" s="3" t="s">
        <v>215</v>
      </c>
      <c r="T4520" s="3" t="s">
        <v>215</v>
      </c>
      <c r="U4520" s="3" t="s">
        <v>215</v>
      </c>
      <c r="V4520" s="3" t="s">
        <v>215</v>
      </c>
      <c r="W4520" s="3" t="s">
        <v>215</v>
      </c>
      <c r="X4520" s="3" t="s">
        <v>215</v>
      </c>
      <c r="Y4520" s="3">
        <v>75.055999999999997</v>
      </c>
      <c r="Z4520" s="3">
        <v>74.492999999999995</v>
      </c>
      <c r="AA4520" s="3">
        <v>76.876000000000005</v>
      </c>
      <c r="AB4520" s="3">
        <v>75.251000000000005</v>
      </c>
      <c r="AC4520" s="3">
        <v>77.728999999999999</v>
      </c>
      <c r="AD4520" s="3">
        <v>82.266000000000005</v>
      </c>
      <c r="AE4520" s="3">
        <v>85.522999999999996</v>
      </c>
      <c r="AF4520" s="3">
        <v>86.212999999999994</v>
      </c>
      <c r="AG4520" s="3">
        <v>88.521000000000001</v>
      </c>
      <c r="AH4520" s="3">
        <v>86.602000000000004</v>
      </c>
      <c r="AI4520" s="3">
        <v>87.548000000000002</v>
      </c>
      <c r="AJ4520" s="3">
        <v>90.278000000000006</v>
      </c>
      <c r="AK4520" s="3">
        <v>95.831999999999994</v>
      </c>
      <c r="AL4520" s="3">
        <v>99.715000000000003</v>
      </c>
      <c r="AM4520" s="3">
        <v>98.299000000000007</v>
      </c>
      <c r="AN4520" s="3">
        <v>101.28</v>
      </c>
      <c r="AO4520" s="3">
        <v>104.1</v>
      </c>
      <c r="AP4520" s="3">
        <v>108.982</v>
      </c>
      <c r="AQ4520" s="3">
        <v>110.45399999999999</v>
      </c>
      <c r="AR4520" s="3">
        <v>109.901</v>
      </c>
      <c r="AS4520" s="3">
        <v>109.517</v>
      </c>
      <c r="AT4520" s="3">
        <v>109.28700000000001</v>
      </c>
      <c r="AU4520" s="3">
        <v>111.89</v>
      </c>
      <c r="AV4520" s="3">
        <v>113.904</v>
      </c>
      <c r="AW4520" s="3">
        <v>116.182</v>
      </c>
      <c r="AX4520" s="3">
        <v>118.506</v>
      </c>
      <c r="AY4520" s="3">
        <v>120.876</v>
      </c>
      <c r="AZ4520" s="3">
        <v>123.29300000000001</v>
      </c>
      <c r="BA4520">
        <v>125.759</v>
      </c>
      <c r="BB4520">
        <v>2017</v>
      </c>
    </row>
    <row r="4521" spans="1:54" hidden="1" x14ac:dyDescent="0.2">
      <c r="A4521">
        <v>962</v>
      </c>
      <c r="B4521" t="s">
        <v>456</v>
      </c>
      <c r="C4521" t="s">
        <v>294</v>
      </c>
      <c r="D4521" t="s">
        <v>176</v>
      </c>
      <c r="E4521" t="s">
        <v>293</v>
      </c>
      <c r="F4521" t="s">
        <v>292</v>
      </c>
      <c r="G4521" t="s">
        <v>275</v>
      </c>
      <c r="I4521" t="s">
        <v>291</v>
      </c>
      <c r="J4521" s="3" t="s">
        <v>215</v>
      </c>
      <c r="K4521" s="3" t="s">
        <v>215</v>
      </c>
      <c r="L4521" s="3" t="s">
        <v>215</v>
      </c>
      <c r="M4521" s="3" t="s">
        <v>215</v>
      </c>
      <c r="N4521" s="3" t="s">
        <v>215</v>
      </c>
      <c r="O4521" s="3" t="s">
        <v>215</v>
      </c>
      <c r="P4521" s="3" t="s">
        <v>215</v>
      </c>
      <c r="Q4521" s="3" t="s">
        <v>215</v>
      </c>
      <c r="R4521" s="3" t="s">
        <v>215</v>
      </c>
      <c r="S4521" s="3" t="s">
        <v>215</v>
      </c>
      <c r="T4521" s="3" t="s">
        <v>215</v>
      </c>
      <c r="U4521" s="3" t="s">
        <v>215</v>
      </c>
      <c r="V4521" s="3" t="s">
        <v>215</v>
      </c>
      <c r="W4521" s="3" t="s">
        <v>215</v>
      </c>
      <c r="X4521" s="3" t="s">
        <v>215</v>
      </c>
      <c r="Y4521" s="3" t="s">
        <v>215</v>
      </c>
      <c r="Z4521" s="3">
        <v>-0.75</v>
      </c>
      <c r="AA4521" s="3">
        <v>3.2</v>
      </c>
      <c r="AB4521" s="3">
        <v>-2.1139999999999999</v>
      </c>
      <c r="AC4521" s="3">
        <v>3.2930000000000001</v>
      </c>
      <c r="AD4521" s="3">
        <v>5.8360000000000003</v>
      </c>
      <c r="AE4521" s="3">
        <v>3.96</v>
      </c>
      <c r="AF4521" s="3">
        <v>0.80600000000000005</v>
      </c>
      <c r="AG4521" s="3">
        <v>2.677</v>
      </c>
      <c r="AH4521" s="3">
        <v>-2.1669999999999998</v>
      </c>
      <c r="AI4521" s="3">
        <v>1.0920000000000001</v>
      </c>
      <c r="AJ4521" s="3">
        <v>3.117</v>
      </c>
      <c r="AK4521" s="3">
        <v>6.1529999999999996</v>
      </c>
      <c r="AL4521" s="3">
        <v>4.0519999999999996</v>
      </c>
      <c r="AM4521" s="3">
        <v>-1.42</v>
      </c>
      <c r="AN4521" s="3">
        <v>3.032</v>
      </c>
      <c r="AO4521" s="3">
        <v>2.7839999999999998</v>
      </c>
      <c r="AP4521" s="3">
        <v>4.6900000000000004</v>
      </c>
      <c r="AQ4521" s="3">
        <v>1.35</v>
      </c>
      <c r="AR4521" s="3">
        <v>-0.5</v>
      </c>
      <c r="AS4521" s="3">
        <v>-0.35</v>
      </c>
      <c r="AT4521" s="3">
        <v>-0.21</v>
      </c>
      <c r="AU4521" s="3">
        <v>2.3820000000000001</v>
      </c>
      <c r="AV4521" s="3">
        <v>1.8</v>
      </c>
      <c r="AW4521" s="3">
        <v>2</v>
      </c>
      <c r="AX4521" s="3">
        <v>2</v>
      </c>
      <c r="AY4521" s="3">
        <v>2</v>
      </c>
      <c r="AZ4521" s="3">
        <v>2</v>
      </c>
      <c r="BA4521">
        <v>2</v>
      </c>
      <c r="BB4521">
        <v>2017</v>
      </c>
    </row>
    <row r="4522" spans="1:54" hidden="1" x14ac:dyDescent="0.2">
      <c r="A4522">
        <v>962</v>
      </c>
      <c r="B4522" t="s">
        <v>456</v>
      </c>
      <c r="C4522" t="s">
        <v>290</v>
      </c>
      <c r="D4522" t="s">
        <v>176</v>
      </c>
      <c r="E4522" t="s">
        <v>289</v>
      </c>
      <c r="G4522" t="s">
        <v>288</v>
      </c>
    </row>
    <row r="4523" spans="1:54" hidden="1" x14ac:dyDescent="0.2">
      <c r="A4523">
        <v>962</v>
      </c>
      <c r="B4523" t="s">
        <v>456</v>
      </c>
      <c r="C4523" t="s">
        <v>287</v>
      </c>
      <c r="D4523" t="s">
        <v>176</v>
      </c>
      <c r="E4523" t="s">
        <v>286</v>
      </c>
      <c r="F4523" t="s">
        <v>285</v>
      </c>
      <c r="G4523" t="s">
        <v>275</v>
      </c>
      <c r="I4523" t="s">
        <v>1373</v>
      </c>
      <c r="J4523" s="3" t="s">
        <v>215</v>
      </c>
      <c r="K4523" s="3" t="s">
        <v>215</v>
      </c>
      <c r="L4523" s="3" t="s">
        <v>215</v>
      </c>
      <c r="M4523" s="3" t="s">
        <v>215</v>
      </c>
      <c r="N4523" s="3" t="s">
        <v>215</v>
      </c>
      <c r="O4523" s="3" t="s">
        <v>215</v>
      </c>
      <c r="P4523" s="3" t="s">
        <v>215</v>
      </c>
      <c r="Q4523" s="3" t="s">
        <v>215</v>
      </c>
      <c r="R4523" s="3" t="s">
        <v>215</v>
      </c>
      <c r="S4523" s="3" t="s">
        <v>215</v>
      </c>
      <c r="T4523" s="3" t="s">
        <v>215</v>
      </c>
      <c r="U4523" s="3" t="s">
        <v>215</v>
      </c>
      <c r="V4523" s="3" t="s">
        <v>215</v>
      </c>
      <c r="W4523" s="3">
        <v>48.393000000000001</v>
      </c>
      <c r="X4523" s="3">
        <v>25.699000000000002</v>
      </c>
      <c r="Y4523" s="3">
        <v>-0.97699999999999998</v>
      </c>
      <c r="Z4523" s="3">
        <v>-7.3250000000000002</v>
      </c>
      <c r="AA4523" s="3">
        <v>-10.465</v>
      </c>
      <c r="AB4523" s="3">
        <v>-3.03</v>
      </c>
      <c r="AC4523" s="3">
        <v>0</v>
      </c>
      <c r="AD4523" s="3">
        <v>32.695999999999998</v>
      </c>
      <c r="AE4523" s="3">
        <v>-24.327999999999999</v>
      </c>
      <c r="AF4523" s="3">
        <v>15.103</v>
      </c>
      <c r="AG4523" s="3">
        <v>-5.9139999999999997</v>
      </c>
      <c r="AH4523" s="3">
        <v>21.363</v>
      </c>
      <c r="AI4523" s="3">
        <v>9.6660000000000004</v>
      </c>
      <c r="AJ4523" s="3">
        <v>9.4019999999999992</v>
      </c>
      <c r="AK4523" s="3">
        <v>14.981</v>
      </c>
      <c r="AL4523" s="3">
        <v>5.1280000000000001</v>
      </c>
      <c r="AM4523" s="3">
        <v>-12.259</v>
      </c>
      <c r="AN4523" s="3">
        <v>10.367000000000001</v>
      </c>
      <c r="AO4523" s="3">
        <v>7.9829999999999997</v>
      </c>
      <c r="AP4523" s="3">
        <v>8.24</v>
      </c>
      <c r="AQ4523" s="3">
        <v>2.1680000000000001</v>
      </c>
      <c r="AR4523" s="3">
        <v>14.147</v>
      </c>
      <c r="AS4523" s="3">
        <v>9.9450000000000003</v>
      </c>
      <c r="AT4523" s="3">
        <v>11.561</v>
      </c>
      <c r="AU4523" s="3">
        <v>7.3339999999999996</v>
      </c>
      <c r="AV4523" s="3">
        <v>3.8050000000000002</v>
      </c>
      <c r="AW4523" s="3">
        <v>5.7990000000000004</v>
      </c>
      <c r="AX4523" s="3">
        <v>5.9020000000000001</v>
      </c>
      <c r="AY4523" s="3">
        <v>6.1550000000000002</v>
      </c>
      <c r="AZ4523" s="3">
        <v>6.2450000000000001</v>
      </c>
      <c r="BA4523">
        <v>6.2839999999999998</v>
      </c>
      <c r="BB4523">
        <v>2017</v>
      </c>
    </row>
    <row r="4524" spans="1:54" hidden="1" x14ac:dyDescent="0.2">
      <c r="A4524">
        <v>962</v>
      </c>
      <c r="B4524" t="s">
        <v>456</v>
      </c>
      <c r="C4524" t="s">
        <v>284</v>
      </c>
      <c r="D4524" t="s">
        <v>176</v>
      </c>
      <c r="E4524" t="s">
        <v>283</v>
      </c>
      <c r="F4524" t="s">
        <v>282</v>
      </c>
      <c r="G4524" t="s">
        <v>275</v>
      </c>
      <c r="I4524" t="s">
        <v>1373</v>
      </c>
      <c r="J4524" s="3" t="s">
        <v>215</v>
      </c>
      <c r="K4524" s="3" t="s">
        <v>215</v>
      </c>
      <c r="L4524" s="3" t="s">
        <v>215</v>
      </c>
      <c r="M4524" s="3" t="s">
        <v>215</v>
      </c>
      <c r="N4524" s="3" t="s">
        <v>215</v>
      </c>
      <c r="O4524" s="3" t="s">
        <v>215</v>
      </c>
      <c r="P4524" s="3" t="s">
        <v>215</v>
      </c>
      <c r="Q4524" s="3" t="s">
        <v>215</v>
      </c>
      <c r="R4524" s="3" t="s">
        <v>215</v>
      </c>
      <c r="S4524" s="3" t="s">
        <v>215</v>
      </c>
      <c r="T4524" s="3" t="s">
        <v>215</v>
      </c>
      <c r="U4524" s="3" t="s">
        <v>215</v>
      </c>
      <c r="V4524" s="3" t="s">
        <v>215</v>
      </c>
      <c r="W4524" s="3">
        <v>23.14</v>
      </c>
      <c r="X4524" s="3">
        <v>23.398</v>
      </c>
      <c r="Y4524" s="3">
        <v>0.70099999999999996</v>
      </c>
      <c r="Z4524" s="3">
        <v>1.62</v>
      </c>
      <c r="AA4524" s="3">
        <v>-10.967000000000001</v>
      </c>
      <c r="AB4524" s="3">
        <v>5.5090000000000003</v>
      </c>
      <c r="AC4524" s="3">
        <v>-8.8610000000000007</v>
      </c>
      <c r="AD4524" s="3">
        <v>32.695999999999998</v>
      </c>
      <c r="AE4524" s="3">
        <v>-24.327999999999999</v>
      </c>
      <c r="AF4524" s="3">
        <v>15.103</v>
      </c>
      <c r="AG4524" s="3">
        <v>-5.9139999999999997</v>
      </c>
      <c r="AH4524" s="3">
        <v>21.565999999999999</v>
      </c>
      <c r="AI4524" s="3">
        <v>10.605</v>
      </c>
      <c r="AJ4524" s="3">
        <v>13.090999999999999</v>
      </c>
      <c r="AK4524" s="3">
        <v>16.873000000000001</v>
      </c>
      <c r="AL4524" s="3">
        <v>6.1289999999999996</v>
      </c>
      <c r="AM4524" s="3">
        <v>-12.41</v>
      </c>
      <c r="AN4524" s="3">
        <v>11.475</v>
      </c>
      <c r="AO4524" s="3">
        <v>10.628</v>
      </c>
      <c r="AP4524" s="3">
        <v>6.3440000000000003</v>
      </c>
      <c r="AQ4524" s="3">
        <v>1.4350000000000001</v>
      </c>
      <c r="AR4524" s="3">
        <v>12.259</v>
      </c>
      <c r="AS4524" s="3">
        <v>8.4740000000000002</v>
      </c>
      <c r="AT4524" s="3">
        <v>12.744</v>
      </c>
      <c r="AU4524" s="3">
        <v>7.4</v>
      </c>
      <c r="AV4524" s="3">
        <v>1.752</v>
      </c>
      <c r="AW4524" s="3">
        <v>6.6680000000000001</v>
      </c>
      <c r="AX4524" s="3">
        <v>7.2329999999999997</v>
      </c>
      <c r="AY4524" s="3">
        <v>7.4980000000000002</v>
      </c>
      <c r="AZ4524" s="3">
        <v>8.1389999999999993</v>
      </c>
      <c r="BA4524">
        <v>8.2479999999999993</v>
      </c>
      <c r="BB4524">
        <v>2017</v>
      </c>
    </row>
    <row r="4525" spans="1:54" hidden="1" x14ac:dyDescent="0.2">
      <c r="A4525">
        <v>962</v>
      </c>
      <c r="B4525" t="s">
        <v>456</v>
      </c>
      <c r="C4525" t="s">
        <v>281</v>
      </c>
      <c r="D4525" t="s">
        <v>176</v>
      </c>
      <c r="E4525" t="s">
        <v>280</v>
      </c>
      <c r="F4525" t="s">
        <v>279</v>
      </c>
      <c r="G4525" t="s">
        <v>275</v>
      </c>
      <c r="I4525" t="s">
        <v>1373</v>
      </c>
      <c r="J4525" s="3" t="s">
        <v>215</v>
      </c>
      <c r="K4525" s="3" t="s">
        <v>215</v>
      </c>
      <c r="L4525" s="3" t="s">
        <v>215</v>
      </c>
      <c r="M4525" s="3" t="s">
        <v>215</v>
      </c>
      <c r="N4525" s="3" t="s">
        <v>215</v>
      </c>
      <c r="O4525" s="3" t="s">
        <v>215</v>
      </c>
      <c r="P4525" s="3" t="s">
        <v>215</v>
      </c>
      <c r="Q4525" s="3" t="s">
        <v>215</v>
      </c>
      <c r="R4525" s="3" t="s">
        <v>215</v>
      </c>
      <c r="S4525" s="3" t="s">
        <v>215</v>
      </c>
      <c r="T4525" s="3" t="s">
        <v>215</v>
      </c>
      <c r="U4525" s="3" t="s">
        <v>215</v>
      </c>
      <c r="V4525" s="3" t="s">
        <v>215</v>
      </c>
      <c r="W4525" s="3">
        <v>-5.0490000000000004</v>
      </c>
      <c r="X4525" s="3">
        <v>1.361</v>
      </c>
      <c r="Y4525" s="3">
        <v>-0.75600000000000001</v>
      </c>
      <c r="Z4525" s="3">
        <v>-10.695</v>
      </c>
      <c r="AA4525" s="3">
        <v>-11.038</v>
      </c>
      <c r="AB4525" s="3">
        <v>-3.5859999999999999</v>
      </c>
      <c r="AC4525" s="3">
        <v>0</v>
      </c>
      <c r="AD4525" s="3">
        <v>0</v>
      </c>
      <c r="AE4525" s="3">
        <v>-14.195</v>
      </c>
      <c r="AF4525" s="3">
        <v>-4.8609999999999998</v>
      </c>
      <c r="AG4525" s="3">
        <v>0.33600000000000002</v>
      </c>
      <c r="AH4525" s="3">
        <v>17.190999999999999</v>
      </c>
      <c r="AI4525" s="3">
        <v>17.927</v>
      </c>
      <c r="AJ4525" s="3">
        <v>12.135</v>
      </c>
      <c r="AK4525" s="3">
        <v>13.79</v>
      </c>
      <c r="AL4525" s="3">
        <v>-4.6680000000000001</v>
      </c>
      <c r="AM4525" s="3">
        <v>-13.891</v>
      </c>
      <c r="AN4525" s="3">
        <v>23.68</v>
      </c>
      <c r="AO4525" s="3">
        <v>16.137</v>
      </c>
      <c r="AP4525" s="3">
        <v>1.952</v>
      </c>
      <c r="AQ4525" s="3">
        <v>6.0940000000000003</v>
      </c>
      <c r="AR4525" s="3">
        <v>16.478999999999999</v>
      </c>
      <c r="AS4525" s="3">
        <v>8.4760000000000009</v>
      </c>
      <c r="AT4525" s="3">
        <v>8.1020000000000003</v>
      </c>
      <c r="AU4525" s="3">
        <v>9.1590000000000007</v>
      </c>
      <c r="AV4525" s="3">
        <v>4.9169999999999998</v>
      </c>
      <c r="AW4525" s="3">
        <v>7.82</v>
      </c>
      <c r="AX4525" s="3">
        <v>7.9749999999999996</v>
      </c>
      <c r="AY4525" s="3">
        <v>8.4589999999999996</v>
      </c>
      <c r="AZ4525" s="3">
        <v>8.532</v>
      </c>
      <c r="BA4525">
        <v>8.5280000000000005</v>
      </c>
      <c r="BB4525">
        <v>2017</v>
      </c>
    </row>
    <row r="4526" spans="1:54" hidden="1" x14ac:dyDescent="0.2">
      <c r="A4526">
        <v>962</v>
      </c>
      <c r="B4526" t="s">
        <v>456</v>
      </c>
      <c r="C4526" t="s">
        <v>278</v>
      </c>
      <c r="D4526" t="s">
        <v>176</v>
      </c>
      <c r="E4526" t="s">
        <v>277</v>
      </c>
      <c r="F4526" t="s">
        <v>276</v>
      </c>
      <c r="G4526" t="s">
        <v>275</v>
      </c>
      <c r="I4526" t="s">
        <v>1373</v>
      </c>
      <c r="J4526" s="3" t="s">
        <v>215</v>
      </c>
      <c r="K4526" s="3" t="s">
        <v>215</v>
      </c>
      <c r="L4526" s="3" t="s">
        <v>215</v>
      </c>
      <c r="M4526" s="3" t="s">
        <v>215</v>
      </c>
      <c r="N4526" s="3" t="s">
        <v>215</v>
      </c>
      <c r="O4526" s="3" t="s">
        <v>215</v>
      </c>
      <c r="P4526" s="3" t="s">
        <v>215</v>
      </c>
      <c r="Q4526" s="3" t="s">
        <v>215</v>
      </c>
      <c r="R4526" s="3" t="s">
        <v>215</v>
      </c>
      <c r="S4526" s="3" t="s">
        <v>215</v>
      </c>
      <c r="T4526" s="3" t="s">
        <v>215</v>
      </c>
      <c r="U4526" s="3" t="s">
        <v>215</v>
      </c>
      <c r="V4526" s="3" t="s">
        <v>215</v>
      </c>
      <c r="W4526" s="3">
        <v>-7.6449999999999996</v>
      </c>
      <c r="X4526" s="3">
        <v>-5.4880000000000004</v>
      </c>
      <c r="Y4526" s="3">
        <v>1.792</v>
      </c>
      <c r="Z4526" s="3">
        <v>-2.7789999999999999</v>
      </c>
      <c r="AA4526" s="3">
        <v>-13.433999999999999</v>
      </c>
      <c r="AB4526" s="3">
        <v>-1.0249999999999999</v>
      </c>
      <c r="AC4526" s="3">
        <v>-10.007</v>
      </c>
      <c r="AD4526" s="3">
        <v>23.2</v>
      </c>
      <c r="AE4526" s="3">
        <v>-19.367999999999999</v>
      </c>
      <c r="AF4526" s="3">
        <v>-16.067</v>
      </c>
      <c r="AG4526" s="3">
        <v>0.33600000000000002</v>
      </c>
      <c r="AH4526" s="3">
        <v>25.989000000000001</v>
      </c>
      <c r="AI4526" s="3">
        <v>29.245000000000001</v>
      </c>
      <c r="AJ4526" s="3">
        <v>20.132999999999999</v>
      </c>
      <c r="AK4526" s="3">
        <v>17.334</v>
      </c>
      <c r="AL4526" s="3">
        <v>-5.99</v>
      </c>
      <c r="AM4526" s="3">
        <v>-21.277999999999999</v>
      </c>
      <c r="AN4526" s="3">
        <v>43.237000000000002</v>
      </c>
      <c r="AO4526" s="3">
        <v>12.707000000000001</v>
      </c>
      <c r="AP4526" s="3">
        <v>1.32</v>
      </c>
      <c r="AQ4526" s="3">
        <v>5.9939999999999998</v>
      </c>
      <c r="AR4526" s="3">
        <v>18.097000000000001</v>
      </c>
      <c r="AS4526" s="3">
        <v>9.5790000000000006</v>
      </c>
      <c r="AT4526" s="3">
        <v>12.281000000000001</v>
      </c>
      <c r="AU4526" s="3">
        <v>13.217000000000001</v>
      </c>
      <c r="AV4526" s="3">
        <v>3.492</v>
      </c>
      <c r="AW4526" s="3">
        <v>8.3469999999999995</v>
      </c>
      <c r="AX4526" s="3">
        <v>8.5579999999999998</v>
      </c>
      <c r="AY4526" s="3">
        <v>8.7309999999999999</v>
      </c>
      <c r="AZ4526" s="3">
        <v>9.51</v>
      </c>
      <c r="BA4526">
        <v>9.577</v>
      </c>
      <c r="BB4526">
        <v>2017</v>
      </c>
    </row>
    <row r="4527" spans="1:54" hidden="1" x14ac:dyDescent="0.2">
      <c r="A4527">
        <v>962</v>
      </c>
      <c r="B4527" t="s">
        <v>456</v>
      </c>
      <c r="C4527" t="s">
        <v>274</v>
      </c>
      <c r="D4527" t="s">
        <v>176</v>
      </c>
      <c r="E4527" t="s">
        <v>273</v>
      </c>
      <c r="F4527" t="s">
        <v>272</v>
      </c>
      <c r="G4527" t="s">
        <v>271</v>
      </c>
      <c r="I4527" t="s">
        <v>1374</v>
      </c>
      <c r="J4527" s="3" t="s">
        <v>215</v>
      </c>
      <c r="K4527" s="3" t="s">
        <v>215</v>
      </c>
      <c r="L4527" s="3" t="s">
        <v>215</v>
      </c>
      <c r="M4527" s="3" t="s">
        <v>215</v>
      </c>
      <c r="N4527" s="3" t="s">
        <v>215</v>
      </c>
      <c r="O4527" s="3" t="s">
        <v>215</v>
      </c>
      <c r="P4527" s="3" t="s">
        <v>215</v>
      </c>
      <c r="Q4527" s="3" t="s">
        <v>215</v>
      </c>
      <c r="R4527" s="3" t="s">
        <v>215</v>
      </c>
      <c r="S4527" s="3" t="s">
        <v>215</v>
      </c>
      <c r="T4527" s="3" t="s">
        <v>215</v>
      </c>
      <c r="U4527" s="3" t="s">
        <v>215</v>
      </c>
      <c r="V4527" s="3" t="s">
        <v>215</v>
      </c>
      <c r="W4527" s="3" t="s">
        <v>215</v>
      </c>
      <c r="X4527" s="3" t="s">
        <v>215</v>
      </c>
      <c r="Y4527" s="3" t="s">
        <v>215</v>
      </c>
      <c r="Z4527" s="3">
        <v>31.992000000000001</v>
      </c>
      <c r="AA4527" s="3">
        <v>36.103999999999999</v>
      </c>
      <c r="AB4527" s="3">
        <v>34.481000000000002</v>
      </c>
      <c r="AC4527" s="3">
        <v>32.411000000000001</v>
      </c>
      <c r="AD4527" s="3">
        <v>31.727</v>
      </c>
      <c r="AE4527" s="3">
        <v>30.515000000000001</v>
      </c>
      <c r="AF4527" s="3">
        <v>31.943999999999999</v>
      </c>
      <c r="AG4527" s="3">
        <v>36.686999999999998</v>
      </c>
      <c r="AH4527" s="3">
        <v>37.15</v>
      </c>
      <c r="AI4527" s="3">
        <v>37.25</v>
      </c>
      <c r="AJ4527" s="3">
        <v>36.024999999999999</v>
      </c>
      <c r="AK4527" s="3">
        <v>34.924999999999997</v>
      </c>
      <c r="AL4527" s="3">
        <v>33.774999999999999</v>
      </c>
      <c r="AM4527" s="3">
        <v>32.174999999999997</v>
      </c>
      <c r="AN4527" s="3">
        <v>32.049999999999997</v>
      </c>
      <c r="AO4527" s="3">
        <v>31.375</v>
      </c>
      <c r="AP4527" s="3">
        <v>31</v>
      </c>
      <c r="AQ4527" s="3">
        <v>29</v>
      </c>
      <c r="AR4527" s="3">
        <v>28.024999999999999</v>
      </c>
      <c r="AS4527" s="3">
        <v>26.05</v>
      </c>
      <c r="AT4527" s="3">
        <v>23.75</v>
      </c>
      <c r="AU4527" s="3">
        <v>22.533000000000001</v>
      </c>
      <c r="AV4527" s="3">
        <v>22.332999999999998</v>
      </c>
      <c r="AW4527" s="3">
        <v>22.132999999999999</v>
      </c>
      <c r="AX4527" s="3">
        <v>21.933</v>
      </c>
      <c r="AY4527" s="3">
        <v>21.733000000000001</v>
      </c>
      <c r="AZ4527" s="3">
        <v>21.632999999999999</v>
      </c>
      <c r="BA4527">
        <v>21.533000000000001</v>
      </c>
      <c r="BB4527">
        <v>2017</v>
      </c>
    </row>
    <row r="4528" spans="1:54" hidden="1" x14ac:dyDescent="0.2">
      <c r="A4528">
        <v>962</v>
      </c>
      <c r="B4528" t="s">
        <v>456</v>
      </c>
      <c r="C4528" t="s">
        <v>270</v>
      </c>
      <c r="D4528" t="s">
        <v>176</v>
      </c>
      <c r="E4528" t="s">
        <v>269</v>
      </c>
      <c r="F4528" t="s">
        <v>268</v>
      </c>
      <c r="G4528" t="s">
        <v>264</v>
      </c>
      <c r="H4528" t="s">
        <v>263</v>
      </c>
    </row>
    <row r="4529" spans="1:54" hidden="1" x14ac:dyDescent="0.2">
      <c r="A4529">
        <v>962</v>
      </c>
      <c r="B4529" t="s">
        <v>456</v>
      </c>
      <c r="C4529" t="s">
        <v>267</v>
      </c>
      <c r="D4529" t="s">
        <v>176</v>
      </c>
      <c r="E4529" t="s">
        <v>266</v>
      </c>
      <c r="F4529" t="s">
        <v>265</v>
      </c>
      <c r="G4529" t="s">
        <v>264</v>
      </c>
      <c r="H4529" t="s">
        <v>263</v>
      </c>
      <c r="I4529" t="s">
        <v>1375</v>
      </c>
      <c r="J4529" s="3" t="s">
        <v>215</v>
      </c>
      <c r="K4529" s="3" t="s">
        <v>215</v>
      </c>
      <c r="L4529" s="3" t="s">
        <v>215</v>
      </c>
      <c r="M4529" s="3" t="s">
        <v>215</v>
      </c>
      <c r="N4529" s="3" t="s">
        <v>215</v>
      </c>
      <c r="O4529" s="3" t="s">
        <v>215</v>
      </c>
      <c r="P4529" s="3" t="s">
        <v>215</v>
      </c>
      <c r="Q4529" s="3" t="s">
        <v>215</v>
      </c>
      <c r="R4529" s="3" t="s">
        <v>215</v>
      </c>
      <c r="S4529" s="3" t="s">
        <v>215</v>
      </c>
      <c r="T4529" s="3" t="s">
        <v>215</v>
      </c>
      <c r="U4529" s="3" t="s">
        <v>215</v>
      </c>
      <c r="V4529" s="3">
        <v>1.9330000000000001</v>
      </c>
      <c r="W4529" s="3">
        <v>1.9419999999999999</v>
      </c>
      <c r="X4529" s="3">
        <v>1.952</v>
      </c>
      <c r="Y4529" s="3">
        <v>1.9630000000000001</v>
      </c>
      <c r="Z4529" s="3">
        <v>1.9770000000000001</v>
      </c>
      <c r="AA4529" s="3">
        <v>1.9830000000000001</v>
      </c>
      <c r="AB4529" s="3">
        <v>1.9930000000000001</v>
      </c>
      <c r="AC4529" s="3">
        <v>2.0019999999999998</v>
      </c>
      <c r="AD4529" s="3">
        <v>2.0099999999999998</v>
      </c>
      <c r="AE4529" s="3">
        <v>2.016</v>
      </c>
      <c r="AF4529" s="3">
        <v>2.0219999999999998</v>
      </c>
      <c r="AG4529" s="3">
        <v>2.0259999999999998</v>
      </c>
      <c r="AH4529" s="3">
        <v>2.0329999999999999</v>
      </c>
      <c r="AI4529" s="3">
        <v>2.0369999999999999</v>
      </c>
      <c r="AJ4529" s="3">
        <v>2.0419999999999998</v>
      </c>
      <c r="AK4529" s="3">
        <v>2.0449999999999999</v>
      </c>
      <c r="AL4529" s="3">
        <v>2.0489999999999999</v>
      </c>
      <c r="AM4529" s="3">
        <v>2.0529999999999999</v>
      </c>
      <c r="AN4529" s="3">
        <v>2.0569999999999999</v>
      </c>
      <c r="AO4529" s="3">
        <v>2.06</v>
      </c>
      <c r="AP4529" s="3">
        <v>2.0619999999999998</v>
      </c>
      <c r="AQ4529" s="3">
        <v>2.0659999999999998</v>
      </c>
      <c r="AR4529" s="3">
        <v>2.069</v>
      </c>
      <c r="AS4529" s="3">
        <v>2.0710000000000002</v>
      </c>
      <c r="AT4529" s="3">
        <v>2.0739999999999998</v>
      </c>
      <c r="AU4529" s="3">
        <v>2.0760000000000001</v>
      </c>
      <c r="AV4529" s="3">
        <v>2.0790000000000002</v>
      </c>
      <c r="AW4529" s="3">
        <v>2.081</v>
      </c>
      <c r="AX4529" s="3">
        <v>2.0830000000000002</v>
      </c>
      <c r="AY4529" s="3">
        <v>2.085</v>
      </c>
      <c r="AZ4529" s="3">
        <v>2.0859999999999999</v>
      </c>
      <c r="BA4529">
        <v>2.0880000000000001</v>
      </c>
      <c r="BB4529">
        <v>2016</v>
      </c>
    </row>
    <row r="4530" spans="1:54" hidden="1" x14ac:dyDescent="0.2">
      <c r="A4530">
        <v>962</v>
      </c>
      <c r="B4530" t="s">
        <v>456</v>
      </c>
      <c r="C4530" t="s">
        <v>262</v>
      </c>
      <c r="D4530" t="s">
        <v>176</v>
      </c>
      <c r="E4530" t="s">
        <v>260</v>
      </c>
      <c r="F4530" t="s">
        <v>259</v>
      </c>
      <c r="G4530" t="s">
        <v>225</v>
      </c>
      <c r="H4530" t="s">
        <v>222</v>
      </c>
      <c r="I4530" t="s">
        <v>1376</v>
      </c>
      <c r="J4530" s="3" t="s">
        <v>215</v>
      </c>
      <c r="K4530" s="3" t="s">
        <v>215</v>
      </c>
      <c r="L4530" s="3" t="s">
        <v>215</v>
      </c>
      <c r="M4530" s="3" t="s">
        <v>215</v>
      </c>
      <c r="N4530" s="3" t="s">
        <v>215</v>
      </c>
      <c r="O4530" s="3" t="s">
        <v>215</v>
      </c>
      <c r="P4530" s="3" t="s">
        <v>215</v>
      </c>
      <c r="Q4530" s="3" t="s">
        <v>215</v>
      </c>
      <c r="R4530" s="3" t="s">
        <v>215</v>
      </c>
      <c r="S4530" s="3" t="s">
        <v>215</v>
      </c>
      <c r="T4530" s="3" t="s">
        <v>215</v>
      </c>
      <c r="U4530" s="3" t="s">
        <v>215</v>
      </c>
      <c r="V4530" s="3" t="s">
        <v>215</v>
      </c>
      <c r="W4530" s="3" t="s">
        <v>215</v>
      </c>
      <c r="X4530" s="3" t="s">
        <v>215</v>
      </c>
      <c r="Y4530" s="3" t="s">
        <v>215</v>
      </c>
      <c r="Z4530" s="3" t="s">
        <v>215</v>
      </c>
      <c r="AA4530" s="3">
        <v>63.704999999999998</v>
      </c>
      <c r="AB4530" s="3">
        <v>63.938000000000002</v>
      </c>
      <c r="AC4530" s="3">
        <v>73.022999999999996</v>
      </c>
      <c r="AD4530" s="3">
        <v>85.533000000000001</v>
      </c>
      <c r="AE4530" s="3">
        <v>79.453000000000003</v>
      </c>
      <c r="AF4530" s="3">
        <v>85.203999999999994</v>
      </c>
      <c r="AG4530" s="3">
        <v>96.534999999999997</v>
      </c>
      <c r="AH4530" s="3">
        <v>96.844999999999999</v>
      </c>
      <c r="AI4530" s="3">
        <v>100.875</v>
      </c>
      <c r="AJ4530" s="3">
        <v>103.617</v>
      </c>
      <c r="AK4530" s="3">
        <v>119.422</v>
      </c>
      <c r="AL4530" s="3">
        <v>136.22200000000001</v>
      </c>
      <c r="AM4530" s="3">
        <v>128.261</v>
      </c>
      <c r="AN4530" s="3">
        <v>131.625</v>
      </c>
      <c r="AO4530" s="3">
        <v>136.387</v>
      </c>
      <c r="AP4530" s="3">
        <v>137.48599999999999</v>
      </c>
      <c r="AQ4530" s="3">
        <v>139.69</v>
      </c>
      <c r="AR4530" s="3">
        <v>145.20099999999999</v>
      </c>
      <c r="AS4530" s="3">
        <v>160.68299999999999</v>
      </c>
      <c r="AT4530" s="3">
        <v>168.96</v>
      </c>
      <c r="AU4530" s="3">
        <v>179.435</v>
      </c>
      <c r="AV4530" s="3">
        <v>187.24100000000001</v>
      </c>
      <c r="AW4530" s="3">
        <v>197.399</v>
      </c>
      <c r="AX4530" s="3">
        <v>208.197</v>
      </c>
      <c r="AY4530" s="3">
        <v>220.012</v>
      </c>
      <c r="AZ4530" s="3">
        <v>232.72200000000001</v>
      </c>
      <c r="BA4530">
        <v>246.166</v>
      </c>
      <c r="BB4530">
        <v>2017</v>
      </c>
    </row>
    <row r="4531" spans="1:54" hidden="1" x14ac:dyDescent="0.2">
      <c r="A4531">
        <v>962</v>
      </c>
      <c r="B4531" t="s">
        <v>456</v>
      </c>
      <c r="C4531" t="s">
        <v>261</v>
      </c>
      <c r="D4531" t="s">
        <v>176</v>
      </c>
      <c r="E4531" t="s">
        <v>260</v>
      </c>
      <c r="F4531" t="s">
        <v>259</v>
      </c>
      <c r="G4531" t="s">
        <v>217</v>
      </c>
      <c r="I4531" t="s">
        <v>258</v>
      </c>
      <c r="J4531" s="3" t="s">
        <v>215</v>
      </c>
      <c r="K4531" s="3" t="s">
        <v>215</v>
      </c>
      <c r="L4531" s="3" t="s">
        <v>215</v>
      </c>
      <c r="M4531" s="3" t="s">
        <v>215</v>
      </c>
      <c r="N4531" s="3" t="s">
        <v>215</v>
      </c>
      <c r="O4531" s="3" t="s">
        <v>215</v>
      </c>
      <c r="P4531" s="3" t="s">
        <v>215</v>
      </c>
      <c r="Q4531" s="3" t="s">
        <v>215</v>
      </c>
      <c r="R4531" s="3" t="s">
        <v>215</v>
      </c>
      <c r="S4531" s="3" t="s">
        <v>215</v>
      </c>
      <c r="T4531" s="3" t="s">
        <v>215</v>
      </c>
      <c r="U4531" s="3" t="s">
        <v>215</v>
      </c>
      <c r="V4531" s="3" t="s">
        <v>215</v>
      </c>
      <c r="W4531" s="3" t="s">
        <v>215</v>
      </c>
      <c r="X4531" s="3" t="s">
        <v>215</v>
      </c>
      <c r="Y4531" s="3" t="s">
        <v>215</v>
      </c>
      <c r="Z4531" s="3" t="s">
        <v>215</v>
      </c>
      <c r="AA4531" s="3">
        <v>31.914000000000001</v>
      </c>
      <c r="AB4531" s="3">
        <v>30.558</v>
      </c>
      <c r="AC4531" s="3">
        <v>32.536999999999999</v>
      </c>
      <c r="AD4531" s="3">
        <v>34.399000000000001</v>
      </c>
      <c r="AE4531" s="3">
        <v>31.48</v>
      </c>
      <c r="AF4531" s="3">
        <v>32.951000000000001</v>
      </c>
      <c r="AG4531" s="3">
        <v>35.927999999999997</v>
      </c>
      <c r="AH4531" s="3">
        <v>34.491</v>
      </c>
      <c r="AI4531" s="3">
        <v>32.704000000000001</v>
      </c>
      <c r="AJ4531" s="3">
        <v>30.945</v>
      </c>
      <c r="AK4531" s="3">
        <v>32.026000000000003</v>
      </c>
      <c r="AL4531" s="3">
        <v>32.832999999999998</v>
      </c>
      <c r="AM4531" s="3">
        <v>30.934000000000001</v>
      </c>
      <c r="AN4531" s="3">
        <v>30.1</v>
      </c>
      <c r="AO4531" s="3">
        <v>29.382000000000001</v>
      </c>
      <c r="AP4531" s="3">
        <v>29.459</v>
      </c>
      <c r="AQ4531" s="3">
        <v>27.832999999999998</v>
      </c>
      <c r="AR4531" s="3">
        <v>27.518999999999998</v>
      </c>
      <c r="AS4531" s="3">
        <v>28.747</v>
      </c>
      <c r="AT4531" s="3">
        <v>28.213000000000001</v>
      </c>
      <c r="AU4531" s="3">
        <v>28.951000000000001</v>
      </c>
      <c r="AV4531" s="3">
        <v>28.811</v>
      </c>
      <c r="AW4531" s="3">
        <v>28.911000000000001</v>
      </c>
      <c r="AX4531" s="3">
        <v>28.911000000000001</v>
      </c>
      <c r="AY4531" s="3">
        <v>28.911000000000001</v>
      </c>
      <c r="AZ4531" s="3">
        <v>28.911000000000001</v>
      </c>
      <c r="BA4531">
        <v>28.911000000000001</v>
      </c>
      <c r="BB4531">
        <v>2017</v>
      </c>
    </row>
    <row r="4532" spans="1:54" hidden="1" x14ac:dyDescent="0.2">
      <c r="A4532">
        <v>962</v>
      </c>
      <c r="B4532" t="s">
        <v>456</v>
      </c>
      <c r="C4532" t="s">
        <v>257</v>
      </c>
      <c r="D4532" t="s">
        <v>176</v>
      </c>
      <c r="E4532" t="s">
        <v>255</v>
      </c>
      <c r="F4532" t="s">
        <v>254</v>
      </c>
      <c r="G4532" t="s">
        <v>225</v>
      </c>
      <c r="H4532" t="s">
        <v>222</v>
      </c>
      <c r="I4532" t="s">
        <v>1376</v>
      </c>
      <c r="J4532" s="3" t="s">
        <v>215</v>
      </c>
      <c r="K4532" s="3" t="s">
        <v>215</v>
      </c>
      <c r="L4532" s="3" t="s">
        <v>215</v>
      </c>
      <c r="M4532" s="3" t="s">
        <v>215</v>
      </c>
      <c r="N4532" s="3" t="s">
        <v>215</v>
      </c>
      <c r="O4532" s="3" t="s">
        <v>215</v>
      </c>
      <c r="P4532" s="3" t="s">
        <v>215</v>
      </c>
      <c r="Q4532" s="3" t="s">
        <v>215</v>
      </c>
      <c r="R4532" s="3" t="s">
        <v>215</v>
      </c>
      <c r="S4532" s="3" t="s">
        <v>215</v>
      </c>
      <c r="T4532" s="3" t="s">
        <v>215</v>
      </c>
      <c r="U4532" s="3" t="s">
        <v>215</v>
      </c>
      <c r="V4532" s="3" t="s">
        <v>215</v>
      </c>
      <c r="W4532" s="3" t="s">
        <v>215</v>
      </c>
      <c r="X4532" s="3" t="s">
        <v>215</v>
      </c>
      <c r="Y4532" s="3" t="s">
        <v>215</v>
      </c>
      <c r="Z4532" s="3" t="s">
        <v>215</v>
      </c>
      <c r="AA4532" s="3">
        <v>64.408000000000001</v>
      </c>
      <c r="AB4532" s="3">
        <v>67.274000000000001</v>
      </c>
      <c r="AC4532" s="3">
        <v>72.962000000000003</v>
      </c>
      <c r="AD4532" s="3">
        <v>79.628</v>
      </c>
      <c r="AE4532" s="3">
        <v>94.299000000000007</v>
      </c>
      <c r="AF4532" s="3">
        <v>98.757999999999996</v>
      </c>
      <c r="AG4532" s="3">
        <v>96.728999999999999</v>
      </c>
      <c r="AH4532" s="3">
        <v>95.795000000000002</v>
      </c>
      <c r="AI4532" s="3">
        <v>100.217</v>
      </c>
      <c r="AJ4532" s="3">
        <v>105.31699999999999</v>
      </c>
      <c r="AK4532" s="3">
        <v>117.26900000000001</v>
      </c>
      <c r="AL4532" s="3">
        <v>140.07400000000001</v>
      </c>
      <c r="AM4532" s="3">
        <v>139.15600000000001</v>
      </c>
      <c r="AN4532" s="3">
        <v>142.167</v>
      </c>
      <c r="AO4532" s="3">
        <v>147.87</v>
      </c>
      <c r="AP4532" s="3">
        <v>155.21100000000001</v>
      </c>
      <c r="AQ4532" s="3">
        <v>158.947</v>
      </c>
      <c r="AR4532" s="3">
        <v>167.33500000000001</v>
      </c>
      <c r="AS4532" s="3">
        <v>180.108</v>
      </c>
      <c r="AT4532" s="3">
        <v>185.01</v>
      </c>
      <c r="AU4532" s="3">
        <v>196.33099999999999</v>
      </c>
      <c r="AV4532" s="3">
        <v>206.95099999999999</v>
      </c>
      <c r="AW4532" s="3">
        <v>218.84200000000001</v>
      </c>
      <c r="AX4532" s="3">
        <v>231.08799999999999</v>
      </c>
      <c r="AY4532" s="3">
        <v>244.51400000000001</v>
      </c>
      <c r="AZ4532" s="3">
        <v>258.45499999999998</v>
      </c>
      <c r="BA4532">
        <v>273.48</v>
      </c>
      <c r="BB4532">
        <v>2017</v>
      </c>
    </row>
    <row r="4533" spans="1:54" hidden="1" x14ac:dyDescent="0.2">
      <c r="A4533">
        <v>962</v>
      </c>
      <c r="B4533" t="s">
        <v>456</v>
      </c>
      <c r="C4533" t="s">
        <v>256</v>
      </c>
      <c r="D4533" t="s">
        <v>176</v>
      </c>
      <c r="E4533" t="s">
        <v>255</v>
      </c>
      <c r="F4533" t="s">
        <v>254</v>
      </c>
      <c r="G4533" t="s">
        <v>217</v>
      </c>
      <c r="I4533" t="s">
        <v>253</v>
      </c>
      <c r="J4533" s="3" t="s">
        <v>215</v>
      </c>
      <c r="K4533" s="3" t="s">
        <v>215</v>
      </c>
      <c r="L4533" s="3" t="s">
        <v>215</v>
      </c>
      <c r="M4533" s="3" t="s">
        <v>215</v>
      </c>
      <c r="N4533" s="3" t="s">
        <v>215</v>
      </c>
      <c r="O4533" s="3" t="s">
        <v>215</v>
      </c>
      <c r="P4533" s="3" t="s">
        <v>215</v>
      </c>
      <c r="Q4533" s="3" t="s">
        <v>215</v>
      </c>
      <c r="R4533" s="3" t="s">
        <v>215</v>
      </c>
      <c r="S4533" s="3" t="s">
        <v>215</v>
      </c>
      <c r="T4533" s="3" t="s">
        <v>215</v>
      </c>
      <c r="U4533" s="3" t="s">
        <v>215</v>
      </c>
      <c r="V4533" s="3" t="s">
        <v>215</v>
      </c>
      <c r="W4533" s="3" t="s">
        <v>215</v>
      </c>
      <c r="X4533" s="3" t="s">
        <v>215</v>
      </c>
      <c r="Y4533" s="3" t="s">
        <v>215</v>
      </c>
      <c r="Z4533" s="3" t="s">
        <v>215</v>
      </c>
      <c r="AA4533" s="3">
        <v>32.265999999999998</v>
      </c>
      <c r="AB4533" s="3">
        <v>32.152999999999999</v>
      </c>
      <c r="AC4533" s="3">
        <v>32.51</v>
      </c>
      <c r="AD4533" s="3">
        <v>32.024000000000001</v>
      </c>
      <c r="AE4533" s="3">
        <v>37.362000000000002</v>
      </c>
      <c r="AF4533" s="3">
        <v>38.192</v>
      </c>
      <c r="AG4533" s="3">
        <v>36</v>
      </c>
      <c r="AH4533" s="3">
        <v>34.116999999999997</v>
      </c>
      <c r="AI4533" s="3">
        <v>32.491</v>
      </c>
      <c r="AJ4533" s="3">
        <v>31.452999999999999</v>
      </c>
      <c r="AK4533" s="3">
        <v>31.449000000000002</v>
      </c>
      <c r="AL4533" s="3">
        <v>33.762</v>
      </c>
      <c r="AM4533" s="3">
        <v>33.561999999999998</v>
      </c>
      <c r="AN4533" s="3">
        <v>32.51</v>
      </c>
      <c r="AO4533" s="3">
        <v>31.856000000000002</v>
      </c>
      <c r="AP4533" s="3">
        <v>33.256999999999998</v>
      </c>
      <c r="AQ4533" s="3">
        <v>31.67</v>
      </c>
      <c r="AR4533" s="3">
        <v>31.713999999999999</v>
      </c>
      <c r="AS4533" s="3">
        <v>32.222000000000001</v>
      </c>
      <c r="AT4533" s="3">
        <v>30.893000000000001</v>
      </c>
      <c r="AU4533" s="3">
        <v>31.677</v>
      </c>
      <c r="AV4533" s="3">
        <v>31.844000000000001</v>
      </c>
      <c r="AW4533" s="3">
        <v>32.052</v>
      </c>
      <c r="AX4533" s="3">
        <v>32.090000000000003</v>
      </c>
      <c r="AY4533" s="3">
        <v>32.131</v>
      </c>
      <c r="AZ4533" s="3">
        <v>32.107999999999997</v>
      </c>
      <c r="BA4533">
        <v>32.119</v>
      </c>
      <c r="BB4533">
        <v>2017</v>
      </c>
    </row>
    <row r="4534" spans="1:54" hidden="1" x14ac:dyDescent="0.2">
      <c r="A4534">
        <v>962</v>
      </c>
      <c r="B4534" t="s">
        <v>456</v>
      </c>
      <c r="C4534" t="s">
        <v>252</v>
      </c>
      <c r="D4534" t="s">
        <v>176</v>
      </c>
      <c r="E4534" t="s">
        <v>250</v>
      </c>
      <c r="F4534" t="s">
        <v>249</v>
      </c>
      <c r="G4534" t="s">
        <v>225</v>
      </c>
      <c r="H4534" t="s">
        <v>222</v>
      </c>
      <c r="I4534" t="s">
        <v>1376</v>
      </c>
      <c r="J4534" s="3" t="s">
        <v>215</v>
      </c>
      <c r="K4534" s="3" t="s">
        <v>215</v>
      </c>
      <c r="L4534" s="3" t="s">
        <v>215</v>
      </c>
      <c r="M4534" s="3" t="s">
        <v>215</v>
      </c>
      <c r="N4534" s="3" t="s">
        <v>215</v>
      </c>
      <c r="O4534" s="3" t="s">
        <v>215</v>
      </c>
      <c r="P4534" s="3" t="s">
        <v>215</v>
      </c>
      <c r="Q4534" s="3" t="s">
        <v>215</v>
      </c>
      <c r="R4534" s="3" t="s">
        <v>215</v>
      </c>
      <c r="S4534" s="3" t="s">
        <v>215</v>
      </c>
      <c r="T4534" s="3" t="s">
        <v>215</v>
      </c>
      <c r="U4534" s="3" t="s">
        <v>215</v>
      </c>
      <c r="V4534" s="3" t="s">
        <v>215</v>
      </c>
      <c r="W4534" s="3" t="s">
        <v>215</v>
      </c>
      <c r="X4534" s="3" t="s">
        <v>215</v>
      </c>
      <c r="Y4534" s="3" t="s">
        <v>215</v>
      </c>
      <c r="Z4534" s="3" t="s">
        <v>215</v>
      </c>
      <c r="AA4534" s="3">
        <v>-0.70299999999999996</v>
      </c>
      <c r="AB4534" s="3">
        <v>-3.3359999999999999</v>
      </c>
      <c r="AC4534" s="3">
        <v>6.0999999999999999E-2</v>
      </c>
      <c r="AD4534" s="3">
        <v>5.9050000000000002</v>
      </c>
      <c r="AE4534" s="3">
        <v>-14.846</v>
      </c>
      <c r="AF4534" s="3">
        <v>-13.554</v>
      </c>
      <c r="AG4534" s="3">
        <v>-0.19400000000000001</v>
      </c>
      <c r="AH4534" s="3">
        <v>1.05</v>
      </c>
      <c r="AI4534" s="3">
        <v>0.65800000000000003</v>
      </c>
      <c r="AJ4534" s="3">
        <v>-1.7</v>
      </c>
      <c r="AK4534" s="3">
        <v>2.153</v>
      </c>
      <c r="AL4534" s="3">
        <v>-3.8519999999999999</v>
      </c>
      <c r="AM4534" s="3">
        <v>-10.895</v>
      </c>
      <c r="AN4534" s="3">
        <v>-10.542</v>
      </c>
      <c r="AO4534" s="3">
        <v>-11.483000000000001</v>
      </c>
      <c r="AP4534" s="3">
        <v>-17.725000000000001</v>
      </c>
      <c r="AQ4534" s="3">
        <v>-19.257000000000001</v>
      </c>
      <c r="AR4534" s="3">
        <v>-22.134</v>
      </c>
      <c r="AS4534" s="3">
        <v>-19.425000000000001</v>
      </c>
      <c r="AT4534" s="3">
        <v>-16.05</v>
      </c>
      <c r="AU4534" s="3">
        <v>-16.896000000000001</v>
      </c>
      <c r="AV4534" s="3">
        <v>-19.709</v>
      </c>
      <c r="AW4534" s="3">
        <v>-21.443000000000001</v>
      </c>
      <c r="AX4534" s="3">
        <v>-22.890999999999998</v>
      </c>
      <c r="AY4534" s="3">
        <v>-24.501999999999999</v>
      </c>
      <c r="AZ4534" s="3">
        <v>-25.733000000000001</v>
      </c>
      <c r="BA4534">
        <v>-27.312999999999999</v>
      </c>
      <c r="BB4534">
        <v>2017</v>
      </c>
    </row>
    <row r="4535" spans="1:54" hidden="1" x14ac:dyDescent="0.2">
      <c r="A4535">
        <v>962</v>
      </c>
      <c r="B4535" t="s">
        <v>456</v>
      </c>
      <c r="C4535" t="s">
        <v>251</v>
      </c>
      <c r="D4535" t="s">
        <v>176</v>
      </c>
      <c r="E4535" t="s">
        <v>250</v>
      </c>
      <c r="F4535" t="s">
        <v>249</v>
      </c>
      <c r="G4535" t="s">
        <v>217</v>
      </c>
      <c r="I4535" t="s">
        <v>248</v>
      </c>
      <c r="J4535" s="3" t="s">
        <v>215</v>
      </c>
      <c r="K4535" s="3" t="s">
        <v>215</v>
      </c>
      <c r="L4535" s="3" t="s">
        <v>215</v>
      </c>
      <c r="M4535" s="3" t="s">
        <v>215</v>
      </c>
      <c r="N4535" s="3" t="s">
        <v>215</v>
      </c>
      <c r="O4535" s="3" t="s">
        <v>215</v>
      </c>
      <c r="P4535" s="3" t="s">
        <v>215</v>
      </c>
      <c r="Q4535" s="3" t="s">
        <v>215</v>
      </c>
      <c r="R4535" s="3" t="s">
        <v>215</v>
      </c>
      <c r="S4535" s="3" t="s">
        <v>215</v>
      </c>
      <c r="T4535" s="3" t="s">
        <v>215</v>
      </c>
      <c r="U4535" s="3" t="s">
        <v>215</v>
      </c>
      <c r="V4535" s="3" t="s">
        <v>215</v>
      </c>
      <c r="W4535" s="3" t="s">
        <v>215</v>
      </c>
      <c r="X4535" s="3" t="s">
        <v>215</v>
      </c>
      <c r="Y4535" s="3" t="s">
        <v>215</v>
      </c>
      <c r="Z4535" s="3" t="s">
        <v>215</v>
      </c>
      <c r="AA4535" s="3">
        <v>-0.35199999999999998</v>
      </c>
      <c r="AB4535" s="3">
        <v>-1.5940000000000001</v>
      </c>
      <c r="AC4535" s="3">
        <v>2.7E-2</v>
      </c>
      <c r="AD4535" s="3">
        <v>2.375</v>
      </c>
      <c r="AE4535" s="3">
        <v>-5.8819999999999997</v>
      </c>
      <c r="AF4535" s="3">
        <v>-5.242</v>
      </c>
      <c r="AG4535" s="3">
        <v>-7.1999999999999995E-2</v>
      </c>
      <c r="AH4535" s="3">
        <v>0.374</v>
      </c>
      <c r="AI4535" s="3">
        <v>0.21299999999999999</v>
      </c>
      <c r="AJ4535" s="3">
        <v>-0.50800000000000001</v>
      </c>
      <c r="AK4535" s="3">
        <v>0.57699999999999996</v>
      </c>
      <c r="AL4535" s="3">
        <v>-0.92800000000000005</v>
      </c>
      <c r="AM4535" s="3">
        <v>-2.6280000000000001</v>
      </c>
      <c r="AN4535" s="3">
        <v>-2.411</v>
      </c>
      <c r="AO4535" s="3">
        <v>-2.4740000000000002</v>
      </c>
      <c r="AP4535" s="3">
        <v>-3.798</v>
      </c>
      <c r="AQ4535" s="3">
        <v>-3.8370000000000002</v>
      </c>
      <c r="AR4535" s="3">
        <v>-4.1950000000000003</v>
      </c>
      <c r="AS4535" s="3">
        <v>-3.4750000000000001</v>
      </c>
      <c r="AT4535" s="3">
        <v>-2.68</v>
      </c>
      <c r="AU4535" s="3">
        <v>-2.726</v>
      </c>
      <c r="AV4535" s="3">
        <v>-3.0329999999999999</v>
      </c>
      <c r="AW4535" s="3">
        <v>-3.141</v>
      </c>
      <c r="AX4535" s="3">
        <v>-3.1789999999999998</v>
      </c>
      <c r="AY4535" s="3">
        <v>-3.22</v>
      </c>
      <c r="AZ4535" s="3">
        <v>-3.1970000000000001</v>
      </c>
      <c r="BA4535">
        <v>-3.2080000000000002</v>
      </c>
      <c r="BB4535">
        <v>2017</v>
      </c>
    </row>
    <row r="4536" spans="1:54" hidden="1" x14ac:dyDescent="0.2">
      <c r="A4536">
        <v>962</v>
      </c>
      <c r="B4536" t="s">
        <v>456</v>
      </c>
      <c r="C4536" t="s">
        <v>247</v>
      </c>
      <c r="D4536" t="s">
        <v>176</v>
      </c>
      <c r="E4536" t="s">
        <v>245</v>
      </c>
      <c r="F4536" t="s">
        <v>244</v>
      </c>
      <c r="G4536" t="s">
        <v>225</v>
      </c>
      <c r="H4536" t="s">
        <v>222</v>
      </c>
    </row>
    <row r="4537" spans="1:54" hidden="1" x14ac:dyDescent="0.2">
      <c r="A4537">
        <v>962</v>
      </c>
      <c r="B4537" t="s">
        <v>456</v>
      </c>
      <c r="C4537" t="s">
        <v>246</v>
      </c>
      <c r="D4537" t="s">
        <v>176</v>
      </c>
      <c r="E4537" t="s">
        <v>245</v>
      </c>
      <c r="F4537" t="s">
        <v>244</v>
      </c>
      <c r="G4537" t="s">
        <v>243</v>
      </c>
    </row>
    <row r="4538" spans="1:54" hidden="1" x14ac:dyDescent="0.2">
      <c r="A4538">
        <v>962</v>
      </c>
      <c r="B4538" t="s">
        <v>456</v>
      </c>
      <c r="C4538" t="s">
        <v>242</v>
      </c>
      <c r="D4538" t="s">
        <v>176</v>
      </c>
      <c r="E4538" t="s">
        <v>240</v>
      </c>
      <c r="F4538" t="s">
        <v>239</v>
      </c>
      <c r="G4538" t="s">
        <v>225</v>
      </c>
      <c r="H4538" t="s">
        <v>222</v>
      </c>
      <c r="I4538" t="s">
        <v>1376</v>
      </c>
      <c r="J4538" s="3" t="s">
        <v>215</v>
      </c>
      <c r="K4538" s="3" t="s">
        <v>215</v>
      </c>
      <c r="L4538" s="3" t="s">
        <v>215</v>
      </c>
      <c r="M4538" s="3" t="s">
        <v>215</v>
      </c>
      <c r="N4538" s="3" t="s">
        <v>215</v>
      </c>
      <c r="O4538" s="3" t="s">
        <v>215</v>
      </c>
      <c r="P4538" s="3" t="s">
        <v>215</v>
      </c>
      <c r="Q4538" s="3" t="s">
        <v>215</v>
      </c>
      <c r="R4538" s="3" t="s">
        <v>215</v>
      </c>
      <c r="S4538" s="3" t="s">
        <v>215</v>
      </c>
      <c r="T4538" s="3" t="s">
        <v>215</v>
      </c>
      <c r="U4538" s="3" t="s">
        <v>215</v>
      </c>
      <c r="V4538" s="3" t="s">
        <v>215</v>
      </c>
      <c r="W4538" s="3" t="s">
        <v>215</v>
      </c>
      <c r="X4538" s="3" t="s">
        <v>215</v>
      </c>
      <c r="Y4538" s="3" t="s">
        <v>215</v>
      </c>
      <c r="Z4538" s="3" t="s">
        <v>215</v>
      </c>
      <c r="AA4538" s="3">
        <v>3.3170000000000002</v>
      </c>
      <c r="AB4538" s="3">
        <v>0.36399999999999999</v>
      </c>
      <c r="AC4538" s="3">
        <v>3.2280000000000002</v>
      </c>
      <c r="AD4538" s="3">
        <v>10.066000000000001</v>
      </c>
      <c r="AE4538" s="3">
        <v>-10.487</v>
      </c>
      <c r="AF4538" s="3">
        <v>-9.9749999999999996</v>
      </c>
      <c r="AG4538" s="3">
        <v>2.5459999999999998</v>
      </c>
      <c r="AH4538" s="3">
        <v>3.4649999999999999</v>
      </c>
      <c r="AI4538" s="3">
        <v>3.2690000000000001</v>
      </c>
      <c r="AJ4538" s="3">
        <v>1.4370000000000001</v>
      </c>
      <c r="AK4538" s="3">
        <v>5.0679999999999996</v>
      </c>
      <c r="AL4538" s="3">
        <v>-1.228</v>
      </c>
      <c r="AM4538" s="3">
        <v>-8.4499999999999993</v>
      </c>
      <c r="AN4538" s="3">
        <v>-7.3680000000000003</v>
      </c>
      <c r="AO4538" s="3">
        <v>-8.0120000000000005</v>
      </c>
      <c r="AP4538" s="3">
        <v>-13.509</v>
      </c>
      <c r="AQ4538" s="3">
        <v>-14.651</v>
      </c>
      <c r="AR4538" s="3">
        <v>-17.044</v>
      </c>
      <c r="AS4538" s="3">
        <v>-12.967000000000001</v>
      </c>
      <c r="AT4538" s="3">
        <v>-9.24</v>
      </c>
      <c r="AU4538" s="3">
        <v>-8.4870000000000001</v>
      </c>
      <c r="AV4538" s="3">
        <v>-10.885999999999999</v>
      </c>
      <c r="AW4538" s="3">
        <v>-11.983000000000001</v>
      </c>
      <c r="AX4538" s="3">
        <v>-13.255000000000001</v>
      </c>
      <c r="AY4538" s="3">
        <v>-14.007</v>
      </c>
      <c r="AZ4538" s="3">
        <v>-14.816000000000001</v>
      </c>
      <c r="BA4538">
        <v>-15.672000000000001</v>
      </c>
      <c r="BB4538">
        <v>2017</v>
      </c>
    </row>
    <row r="4539" spans="1:54" hidden="1" x14ac:dyDescent="0.2">
      <c r="A4539">
        <v>962</v>
      </c>
      <c r="B4539" t="s">
        <v>456</v>
      </c>
      <c r="C4539" t="s">
        <v>241</v>
      </c>
      <c r="D4539" t="s">
        <v>176</v>
      </c>
      <c r="E4539" t="s">
        <v>240</v>
      </c>
      <c r="F4539" t="s">
        <v>239</v>
      </c>
      <c r="G4539" t="s">
        <v>217</v>
      </c>
      <c r="I4539" t="s">
        <v>238</v>
      </c>
      <c r="J4539" s="3" t="s">
        <v>215</v>
      </c>
      <c r="K4539" s="3" t="s">
        <v>215</v>
      </c>
      <c r="L4539" s="3" t="s">
        <v>215</v>
      </c>
      <c r="M4539" s="3" t="s">
        <v>215</v>
      </c>
      <c r="N4539" s="3" t="s">
        <v>215</v>
      </c>
      <c r="O4539" s="3" t="s">
        <v>215</v>
      </c>
      <c r="P4539" s="3" t="s">
        <v>215</v>
      </c>
      <c r="Q4539" s="3" t="s">
        <v>215</v>
      </c>
      <c r="R4539" s="3" t="s">
        <v>215</v>
      </c>
      <c r="S4539" s="3" t="s">
        <v>215</v>
      </c>
      <c r="T4539" s="3" t="s">
        <v>215</v>
      </c>
      <c r="U4539" s="3" t="s">
        <v>215</v>
      </c>
      <c r="V4539" s="3" t="s">
        <v>215</v>
      </c>
      <c r="W4539" s="3" t="s">
        <v>215</v>
      </c>
      <c r="X4539" s="3" t="s">
        <v>215</v>
      </c>
      <c r="Y4539" s="3" t="s">
        <v>215</v>
      </c>
      <c r="Z4539" s="3" t="s">
        <v>215</v>
      </c>
      <c r="AA4539" s="3">
        <v>1.6619999999999999</v>
      </c>
      <c r="AB4539" s="3">
        <v>0.17399999999999999</v>
      </c>
      <c r="AC4539" s="3">
        <v>1.4379999999999999</v>
      </c>
      <c r="AD4539" s="3">
        <v>4.048</v>
      </c>
      <c r="AE4539" s="3">
        <v>-4.1550000000000002</v>
      </c>
      <c r="AF4539" s="3">
        <v>-3.8580000000000001</v>
      </c>
      <c r="AG4539" s="3">
        <v>0.94699999999999995</v>
      </c>
      <c r="AH4539" s="3">
        <v>1.234</v>
      </c>
      <c r="AI4539" s="3">
        <v>1.06</v>
      </c>
      <c r="AJ4539" s="3">
        <v>0.42899999999999999</v>
      </c>
      <c r="AK4539" s="3">
        <v>1.359</v>
      </c>
      <c r="AL4539" s="3">
        <v>-0.29599999999999999</v>
      </c>
      <c r="AM4539" s="3">
        <v>-2.0379999999999998</v>
      </c>
      <c r="AN4539" s="3">
        <v>-1.6850000000000001</v>
      </c>
      <c r="AO4539" s="3">
        <v>-1.726</v>
      </c>
      <c r="AP4539" s="3">
        <v>-2.895</v>
      </c>
      <c r="AQ4539" s="3">
        <v>-2.919</v>
      </c>
      <c r="AR4539" s="3">
        <v>-3.23</v>
      </c>
      <c r="AS4539" s="3">
        <v>-2.3199999999999998</v>
      </c>
      <c r="AT4539" s="3">
        <v>-1.5429999999999999</v>
      </c>
      <c r="AU4539" s="3">
        <v>-1.369</v>
      </c>
      <c r="AV4539" s="3">
        <v>-1.675</v>
      </c>
      <c r="AW4539" s="3">
        <v>-1.7549999999999999</v>
      </c>
      <c r="AX4539" s="3">
        <v>-1.841</v>
      </c>
      <c r="AY4539" s="3">
        <v>-1.841</v>
      </c>
      <c r="AZ4539" s="3">
        <v>-1.841</v>
      </c>
      <c r="BA4539">
        <v>-1.841</v>
      </c>
      <c r="BB4539">
        <v>2017</v>
      </c>
    </row>
    <row r="4540" spans="1:54" hidden="1" x14ac:dyDescent="0.2">
      <c r="A4540">
        <v>962</v>
      </c>
      <c r="B4540" t="s">
        <v>456</v>
      </c>
      <c r="C4540" t="s">
        <v>237</v>
      </c>
      <c r="D4540" t="s">
        <v>176</v>
      </c>
      <c r="E4540" t="s">
        <v>235</v>
      </c>
      <c r="F4540" t="s">
        <v>234</v>
      </c>
      <c r="G4540" t="s">
        <v>225</v>
      </c>
      <c r="H4540" t="s">
        <v>222</v>
      </c>
      <c r="I4540" t="s">
        <v>1376</v>
      </c>
      <c r="J4540" s="3" t="s">
        <v>215</v>
      </c>
      <c r="K4540" s="3" t="s">
        <v>215</v>
      </c>
      <c r="L4540" s="3" t="s">
        <v>215</v>
      </c>
      <c r="M4540" s="3" t="s">
        <v>215</v>
      </c>
      <c r="N4540" s="3" t="s">
        <v>215</v>
      </c>
      <c r="O4540" s="3" t="s">
        <v>215</v>
      </c>
      <c r="P4540" s="3" t="s">
        <v>215</v>
      </c>
      <c r="Q4540" s="3" t="s">
        <v>215</v>
      </c>
      <c r="R4540" s="3" t="s">
        <v>215</v>
      </c>
      <c r="S4540" s="3" t="s">
        <v>215</v>
      </c>
      <c r="T4540" s="3" t="s">
        <v>215</v>
      </c>
      <c r="U4540" s="3" t="s">
        <v>215</v>
      </c>
      <c r="V4540" s="3" t="s">
        <v>215</v>
      </c>
      <c r="W4540" s="3" t="s">
        <v>215</v>
      </c>
      <c r="X4540" s="3" t="s">
        <v>215</v>
      </c>
      <c r="Y4540" s="3" t="s">
        <v>215</v>
      </c>
      <c r="Z4540" s="3" t="s">
        <v>215</v>
      </c>
      <c r="AA4540" s="3" t="s">
        <v>215</v>
      </c>
      <c r="AB4540" s="3" t="s">
        <v>215</v>
      </c>
      <c r="AC4540" s="3">
        <v>57.274999999999999</v>
      </c>
      <c r="AD4540" s="3">
        <v>96.510999999999996</v>
      </c>
      <c r="AE4540" s="3">
        <v>89.001000000000005</v>
      </c>
      <c r="AF4540" s="3">
        <v>87.373999999999995</v>
      </c>
      <c r="AG4540" s="3">
        <v>87.694000000000003</v>
      </c>
      <c r="AH4540" s="3">
        <v>86.096000000000004</v>
      </c>
      <c r="AI4540" s="3">
        <v>91.29</v>
      </c>
      <c r="AJ4540" s="3">
        <v>74.712999999999994</v>
      </c>
      <c r="AK4540" s="3">
        <v>73.906999999999996</v>
      </c>
      <c r="AL4540" s="3">
        <v>77.141000000000005</v>
      </c>
      <c r="AM4540" s="3">
        <v>86.442999999999998</v>
      </c>
      <c r="AN4540" s="3">
        <v>93.956999999999994</v>
      </c>
      <c r="AO4540" s="3">
        <v>121.02200000000001</v>
      </c>
      <c r="AP4540" s="3">
        <v>137.63499999999999</v>
      </c>
      <c r="AQ4540" s="3">
        <v>151.726</v>
      </c>
      <c r="AR4540" s="3">
        <v>177.83199999999999</v>
      </c>
      <c r="AS4540" s="3">
        <v>202.256</v>
      </c>
      <c r="AT4540" s="3">
        <v>220.74600000000001</v>
      </c>
      <c r="AU4540" s="3">
        <v>238.28100000000001</v>
      </c>
      <c r="AV4540" s="3">
        <v>257.95999999999998</v>
      </c>
      <c r="AW4540" s="3">
        <v>279.37</v>
      </c>
      <c r="AX4540" s="3">
        <v>302.226</v>
      </c>
      <c r="AY4540" s="3">
        <v>326.69</v>
      </c>
      <c r="AZ4540" s="3">
        <v>352.38299999999998</v>
      </c>
      <c r="BA4540">
        <v>379.654</v>
      </c>
      <c r="BB4540">
        <v>2017</v>
      </c>
    </row>
    <row r="4541" spans="1:54" hidden="1" x14ac:dyDescent="0.2">
      <c r="A4541">
        <v>962</v>
      </c>
      <c r="B4541" t="s">
        <v>456</v>
      </c>
      <c r="C4541" t="s">
        <v>236</v>
      </c>
      <c r="D4541" t="s">
        <v>176</v>
      </c>
      <c r="E4541" t="s">
        <v>235</v>
      </c>
      <c r="F4541" t="s">
        <v>234</v>
      </c>
      <c r="G4541" t="s">
        <v>217</v>
      </c>
      <c r="I4541" t="s">
        <v>354</v>
      </c>
      <c r="J4541" s="3" t="s">
        <v>215</v>
      </c>
      <c r="K4541" s="3" t="s">
        <v>215</v>
      </c>
      <c r="L4541" s="3" t="s">
        <v>215</v>
      </c>
      <c r="M4541" s="3" t="s">
        <v>215</v>
      </c>
      <c r="N4541" s="3" t="s">
        <v>215</v>
      </c>
      <c r="O4541" s="3" t="s">
        <v>215</v>
      </c>
      <c r="P4541" s="3" t="s">
        <v>215</v>
      </c>
      <c r="Q4541" s="3" t="s">
        <v>215</v>
      </c>
      <c r="R4541" s="3" t="s">
        <v>215</v>
      </c>
      <c r="S4541" s="3" t="s">
        <v>215</v>
      </c>
      <c r="T4541" s="3" t="s">
        <v>215</v>
      </c>
      <c r="U4541" s="3" t="s">
        <v>215</v>
      </c>
      <c r="V4541" s="3" t="s">
        <v>215</v>
      </c>
      <c r="W4541" s="3" t="s">
        <v>215</v>
      </c>
      <c r="X4541" s="3" t="s">
        <v>215</v>
      </c>
      <c r="Y4541" s="3" t="s">
        <v>215</v>
      </c>
      <c r="Z4541" s="3" t="s">
        <v>215</v>
      </c>
      <c r="AA4541" s="3" t="s">
        <v>215</v>
      </c>
      <c r="AB4541" s="3" t="s">
        <v>215</v>
      </c>
      <c r="AC4541" s="3">
        <v>25.52</v>
      </c>
      <c r="AD4541" s="3">
        <v>38.814999999999998</v>
      </c>
      <c r="AE4541" s="3">
        <v>35.262999999999998</v>
      </c>
      <c r="AF4541" s="3">
        <v>33.79</v>
      </c>
      <c r="AG4541" s="3">
        <v>32.637</v>
      </c>
      <c r="AH4541" s="3">
        <v>30.663</v>
      </c>
      <c r="AI4541" s="3">
        <v>29.597000000000001</v>
      </c>
      <c r="AJ4541" s="3">
        <v>22.312999999999999</v>
      </c>
      <c r="AK4541" s="3">
        <v>19.82</v>
      </c>
      <c r="AL4541" s="3">
        <v>18.593</v>
      </c>
      <c r="AM4541" s="3">
        <v>20.849</v>
      </c>
      <c r="AN4541" s="3">
        <v>21.486000000000001</v>
      </c>
      <c r="AO4541" s="3">
        <v>26.071999999999999</v>
      </c>
      <c r="AP4541" s="3">
        <v>29.491</v>
      </c>
      <c r="AQ4541" s="3">
        <v>30.231000000000002</v>
      </c>
      <c r="AR4541" s="3">
        <v>33.704000000000001</v>
      </c>
      <c r="AS4541" s="3">
        <v>36.185000000000002</v>
      </c>
      <c r="AT4541" s="3">
        <v>36.86</v>
      </c>
      <c r="AU4541" s="3">
        <v>38.445999999999998</v>
      </c>
      <c r="AV4541" s="3">
        <v>39.692999999999998</v>
      </c>
      <c r="AW4541" s="3">
        <v>40.917000000000002</v>
      </c>
      <c r="AX4541" s="3">
        <v>41.969000000000001</v>
      </c>
      <c r="AY4541" s="3">
        <v>42.93</v>
      </c>
      <c r="AZ4541" s="3">
        <v>43.777000000000001</v>
      </c>
      <c r="BA4541">
        <v>44.588999999999999</v>
      </c>
      <c r="BB4541">
        <v>2017</v>
      </c>
    </row>
    <row r="4542" spans="1:54" hidden="1" x14ac:dyDescent="0.2">
      <c r="A4542">
        <v>962</v>
      </c>
      <c r="B4542" t="s">
        <v>456</v>
      </c>
      <c r="C4542" t="s">
        <v>233</v>
      </c>
      <c r="D4542" t="s">
        <v>176</v>
      </c>
      <c r="E4542" t="s">
        <v>231</v>
      </c>
      <c r="F4542" t="s">
        <v>230</v>
      </c>
      <c r="G4542" t="s">
        <v>225</v>
      </c>
      <c r="H4542" t="s">
        <v>222</v>
      </c>
      <c r="I4542" t="s">
        <v>1376</v>
      </c>
      <c r="J4542" s="3" t="s">
        <v>215</v>
      </c>
      <c r="K4542" s="3" t="s">
        <v>215</v>
      </c>
      <c r="L4542" s="3" t="s">
        <v>215</v>
      </c>
      <c r="M4542" s="3" t="s">
        <v>215</v>
      </c>
      <c r="N4542" s="3" t="s">
        <v>215</v>
      </c>
      <c r="O4542" s="3" t="s">
        <v>215</v>
      </c>
      <c r="P4542" s="3" t="s">
        <v>215</v>
      </c>
      <c r="Q4542" s="3" t="s">
        <v>215</v>
      </c>
      <c r="R4542" s="3" t="s">
        <v>215</v>
      </c>
      <c r="S4542" s="3" t="s">
        <v>215</v>
      </c>
      <c r="T4542" s="3" t="s">
        <v>215</v>
      </c>
      <c r="U4542" s="3" t="s">
        <v>215</v>
      </c>
      <c r="V4542" s="3" t="s">
        <v>215</v>
      </c>
      <c r="W4542" s="3" t="s">
        <v>215</v>
      </c>
      <c r="X4542" s="3" t="s">
        <v>215</v>
      </c>
      <c r="Y4542" s="3" t="s">
        <v>215</v>
      </c>
      <c r="Z4542" s="3" t="s">
        <v>215</v>
      </c>
      <c r="AA4542" s="3" t="s">
        <v>215</v>
      </c>
      <c r="AB4542" s="3" t="s">
        <v>215</v>
      </c>
      <c r="AC4542" s="3">
        <v>66.954999999999998</v>
      </c>
      <c r="AD4542" s="3">
        <v>113.285</v>
      </c>
      <c r="AE4542" s="3">
        <v>114.11799999999999</v>
      </c>
      <c r="AF4542" s="3">
        <v>104.633</v>
      </c>
      <c r="AG4542" s="3">
        <v>97.968999999999994</v>
      </c>
      <c r="AH4542" s="3">
        <v>97.096000000000004</v>
      </c>
      <c r="AI4542" s="3">
        <v>113.105</v>
      </c>
      <c r="AJ4542" s="3">
        <v>102.413</v>
      </c>
      <c r="AK4542" s="3">
        <v>87.747</v>
      </c>
      <c r="AL4542" s="3">
        <v>85.64</v>
      </c>
      <c r="AM4542" s="3">
        <v>97.709000000000003</v>
      </c>
      <c r="AN4542" s="3">
        <v>105.223</v>
      </c>
      <c r="AO4542" s="3">
        <v>128.71</v>
      </c>
      <c r="AP4542" s="3">
        <v>157.101</v>
      </c>
      <c r="AQ4542" s="3">
        <v>170.48699999999999</v>
      </c>
      <c r="AR4542" s="3">
        <v>200.58</v>
      </c>
      <c r="AS4542" s="3">
        <v>212.98500000000001</v>
      </c>
      <c r="AT4542" s="3">
        <v>236.785</v>
      </c>
      <c r="AU4542" s="3">
        <v>243.292</v>
      </c>
      <c r="AV4542" s="3">
        <v>267.73899999999998</v>
      </c>
      <c r="AW4542" s="3">
        <v>288.24700000000001</v>
      </c>
      <c r="AX4542" s="3">
        <v>313.12200000000001</v>
      </c>
      <c r="AY4542" s="3">
        <v>341.834</v>
      </c>
      <c r="AZ4542" s="3">
        <v>361.411</v>
      </c>
      <c r="BA4542">
        <v>388.48200000000003</v>
      </c>
      <c r="BB4542">
        <v>2017</v>
      </c>
    </row>
    <row r="4543" spans="1:54" hidden="1" x14ac:dyDescent="0.2">
      <c r="A4543">
        <v>962</v>
      </c>
      <c r="B4543" t="s">
        <v>456</v>
      </c>
      <c r="C4543" t="s">
        <v>232</v>
      </c>
      <c r="D4543" t="s">
        <v>176</v>
      </c>
      <c r="E4543" t="s">
        <v>231</v>
      </c>
      <c r="F4543" t="s">
        <v>230</v>
      </c>
      <c r="G4543" t="s">
        <v>217</v>
      </c>
      <c r="I4543" t="s">
        <v>229</v>
      </c>
      <c r="J4543" s="3" t="s">
        <v>215</v>
      </c>
      <c r="K4543" s="3" t="s">
        <v>215</v>
      </c>
      <c r="L4543" s="3" t="s">
        <v>215</v>
      </c>
      <c r="M4543" s="3" t="s">
        <v>215</v>
      </c>
      <c r="N4543" s="3" t="s">
        <v>215</v>
      </c>
      <c r="O4543" s="3" t="s">
        <v>215</v>
      </c>
      <c r="P4543" s="3" t="s">
        <v>215</v>
      </c>
      <c r="Q4543" s="3" t="s">
        <v>215</v>
      </c>
      <c r="R4543" s="3" t="s">
        <v>215</v>
      </c>
      <c r="S4543" s="3" t="s">
        <v>215</v>
      </c>
      <c r="T4543" s="3" t="s">
        <v>215</v>
      </c>
      <c r="U4543" s="3" t="s">
        <v>215</v>
      </c>
      <c r="V4543" s="3" t="s">
        <v>215</v>
      </c>
      <c r="W4543" s="3" t="s">
        <v>215</v>
      </c>
      <c r="X4543" s="3" t="s">
        <v>215</v>
      </c>
      <c r="Y4543" s="3" t="s">
        <v>215</v>
      </c>
      <c r="Z4543" s="3" t="s">
        <v>215</v>
      </c>
      <c r="AA4543" s="3" t="s">
        <v>215</v>
      </c>
      <c r="AB4543" s="3" t="s">
        <v>215</v>
      </c>
      <c r="AC4543" s="3">
        <v>29.834</v>
      </c>
      <c r="AD4543" s="3">
        <v>45.561</v>
      </c>
      <c r="AE4543" s="3">
        <v>45.213999999999999</v>
      </c>
      <c r="AF4543" s="3">
        <v>40.463999999999999</v>
      </c>
      <c r="AG4543" s="3">
        <v>36.460999999999999</v>
      </c>
      <c r="AH4543" s="3">
        <v>34.58</v>
      </c>
      <c r="AI4543" s="3">
        <v>36.668999999999997</v>
      </c>
      <c r="AJ4543" s="3">
        <v>30.585999999999999</v>
      </c>
      <c r="AK4543" s="3">
        <v>23.532</v>
      </c>
      <c r="AL4543" s="3">
        <v>20.641999999999999</v>
      </c>
      <c r="AM4543" s="3">
        <v>23.565999999999999</v>
      </c>
      <c r="AN4543" s="3">
        <v>24.062000000000001</v>
      </c>
      <c r="AO4543" s="3">
        <v>27.728000000000002</v>
      </c>
      <c r="AP4543" s="3">
        <v>33.661999999999999</v>
      </c>
      <c r="AQ4543" s="3">
        <v>33.969000000000001</v>
      </c>
      <c r="AR4543" s="3">
        <v>38.015000000000001</v>
      </c>
      <c r="AS4543" s="3">
        <v>38.103999999999999</v>
      </c>
      <c r="AT4543" s="3">
        <v>39.537999999999997</v>
      </c>
      <c r="AU4543" s="3">
        <v>39.253999999999998</v>
      </c>
      <c r="AV4543" s="3">
        <v>41.198</v>
      </c>
      <c r="AW4543" s="3">
        <v>42.216999999999999</v>
      </c>
      <c r="AX4543" s="3">
        <v>43.481999999999999</v>
      </c>
      <c r="AY4543" s="3">
        <v>44.92</v>
      </c>
      <c r="AZ4543" s="3">
        <v>44.899000000000001</v>
      </c>
      <c r="BA4543">
        <v>45.625999999999998</v>
      </c>
      <c r="BB4543">
        <v>2017</v>
      </c>
    </row>
    <row r="4544" spans="1:54" hidden="1" x14ac:dyDescent="0.2">
      <c r="A4544">
        <v>962</v>
      </c>
      <c r="B4544" t="s">
        <v>456</v>
      </c>
      <c r="C4544" t="s">
        <v>228</v>
      </c>
      <c r="D4544" t="s">
        <v>176</v>
      </c>
      <c r="E4544" t="s">
        <v>227</v>
      </c>
      <c r="F4544" t="s">
        <v>226</v>
      </c>
      <c r="G4544" t="s">
        <v>225</v>
      </c>
      <c r="H4544" t="s">
        <v>222</v>
      </c>
      <c r="I4544" t="s">
        <v>1376</v>
      </c>
      <c r="J4544" s="3" t="s">
        <v>215</v>
      </c>
      <c r="K4544" s="3" t="s">
        <v>215</v>
      </c>
      <c r="L4544" s="3" t="s">
        <v>215</v>
      </c>
      <c r="M4544" s="3" t="s">
        <v>215</v>
      </c>
      <c r="N4544" s="3" t="s">
        <v>215</v>
      </c>
      <c r="O4544" s="3" t="s">
        <v>215</v>
      </c>
      <c r="P4544" s="3" t="s">
        <v>215</v>
      </c>
      <c r="Q4544" s="3" t="s">
        <v>215</v>
      </c>
      <c r="R4544" s="3" t="s">
        <v>215</v>
      </c>
      <c r="S4544" s="3" t="s">
        <v>215</v>
      </c>
      <c r="T4544" s="3" t="s">
        <v>215</v>
      </c>
      <c r="U4544" s="3" t="s">
        <v>215</v>
      </c>
      <c r="V4544" s="3">
        <v>12.662000000000001</v>
      </c>
      <c r="W4544" s="3">
        <v>63.521000000000001</v>
      </c>
      <c r="X4544" s="3">
        <v>157.18799999999999</v>
      </c>
      <c r="Y4544" s="3">
        <v>182.00200000000001</v>
      </c>
      <c r="Z4544" s="3">
        <v>189.434</v>
      </c>
      <c r="AA4544" s="3">
        <v>199.61699999999999</v>
      </c>
      <c r="AB4544" s="3">
        <v>209.232</v>
      </c>
      <c r="AC4544" s="3">
        <v>224.42699999999999</v>
      </c>
      <c r="AD4544" s="3">
        <v>248.64599999999999</v>
      </c>
      <c r="AE4544" s="3">
        <v>252.393</v>
      </c>
      <c r="AF4544" s="3">
        <v>258.58100000000002</v>
      </c>
      <c r="AG4544" s="3">
        <v>268.69299999999998</v>
      </c>
      <c r="AH4544" s="3">
        <v>280.78699999999998</v>
      </c>
      <c r="AI4544" s="3">
        <v>308.447</v>
      </c>
      <c r="AJ4544" s="3">
        <v>334.839</v>
      </c>
      <c r="AK4544" s="3">
        <v>372.88900000000001</v>
      </c>
      <c r="AL4544" s="3">
        <v>414.89</v>
      </c>
      <c r="AM4544" s="3">
        <v>414.62200000000001</v>
      </c>
      <c r="AN4544" s="3">
        <v>437.29700000000003</v>
      </c>
      <c r="AO4544" s="3">
        <v>464.18599999999998</v>
      </c>
      <c r="AP4544" s="3">
        <v>466.70299999999997</v>
      </c>
      <c r="AQ4544" s="3">
        <v>501.89100000000002</v>
      </c>
      <c r="AR4544" s="3">
        <v>527.63099999999997</v>
      </c>
      <c r="AS4544" s="3">
        <v>558.95399999999995</v>
      </c>
      <c r="AT4544" s="3">
        <v>598.88199999999995</v>
      </c>
      <c r="AU4544" s="3">
        <v>619.78800000000001</v>
      </c>
      <c r="AV4544" s="3">
        <v>649.88499999999999</v>
      </c>
      <c r="AW4544" s="3">
        <v>682.76900000000001</v>
      </c>
      <c r="AX4544" s="3">
        <v>720.11900000000003</v>
      </c>
      <c r="AY4544" s="3">
        <v>760.98500000000001</v>
      </c>
      <c r="AZ4544" s="3">
        <v>804.947</v>
      </c>
      <c r="BA4544">
        <v>851.44799999999998</v>
      </c>
      <c r="BB4544">
        <v>2017</v>
      </c>
    </row>
    <row r="4545" spans="1:54" hidden="1" x14ac:dyDescent="0.2">
      <c r="A4545">
        <v>962</v>
      </c>
      <c r="B4545" t="s">
        <v>456</v>
      </c>
      <c r="C4545" t="s">
        <v>224</v>
      </c>
      <c r="D4545" t="s">
        <v>176</v>
      </c>
      <c r="E4545" t="s">
        <v>219</v>
      </c>
      <c r="F4545" t="s">
        <v>218</v>
      </c>
      <c r="G4545" t="s">
        <v>223</v>
      </c>
      <c r="H4545" t="s">
        <v>222</v>
      </c>
      <c r="I4545" t="s">
        <v>1377</v>
      </c>
      <c r="J4545" s="3" t="s">
        <v>215</v>
      </c>
      <c r="K4545" s="3" t="s">
        <v>215</v>
      </c>
      <c r="L4545" s="3" t="s">
        <v>215</v>
      </c>
      <c r="M4545" s="3" t="s">
        <v>215</v>
      </c>
      <c r="N4545" s="3" t="s">
        <v>215</v>
      </c>
      <c r="O4545" s="3" t="s">
        <v>215</v>
      </c>
      <c r="P4545" s="3" t="s">
        <v>215</v>
      </c>
      <c r="Q4545" s="3" t="s">
        <v>215</v>
      </c>
      <c r="R4545" s="3" t="s">
        <v>215</v>
      </c>
      <c r="S4545" s="3" t="s">
        <v>215</v>
      </c>
      <c r="T4545" s="3" t="s">
        <v>215</v>
      </c>
      <c r="U4545" s="3" t="s">
        <v>215</v>
      </c>
      <c r="V4545" s="3">
        <v>-8.9999999999999993E-3</v>
      </c>
      <c r="W4545" s="3">
        <v>-0.109</v>
      </c>
      <c r="X4545" s="3">
        <v>-0.30499999999999999</v>
      </c>
      <c r="Y4545" s="3">
        <v>-0.27300000000000002</v>
      </c>
      <c r="Z4545" s="3">
        <v>-0.33100000000000002</v>
      </c>
      <c r="AA4545" s="3">
        <v>-0.29699999999999999</v>
      </c>
      <c r="AB4545" s="3">
        <v>-0.311</v>
      </c>
      <c r="AC4545" s="3">
        <v>-9.8000000000000004E-2</v>
      </c>
      <c r="AD4545" s="3">
        <v>-6.8000000000000005E-2</v>
      </c>
      <c r="AE4545" s="3">
        <v>-0.248</v>
      </c>
      <c r="AF4545" s="3">
        <v>-0.35599999999999998</v>
      </c>
      <c r="AG4545" s="3">
        <v>-0.192</v>
      </c>
      <c r="AH4545" s="3">
        <v>-0.45</v>
      </c>
      <c r="AI4545" s="3">
        <v>-0.153</v>
      </c>
      <c r="AJ4545" s="3">
        <v>-2.9000000000000001E-2</v>
      </c>
      <c r="AK4545" s="3">
        <v>-0.57699999999999996</v>
      </c>
      <c r="AL4545" s="3">
        <v>-1.2689999999999999</v>
      </c>
      <c r="AM4545" s="3">
        <v>-0.63700000000000001</v>
      </c>
      <c r="AN4545" s="3">
        <v>-0.191</v>
      </c>
      <c r="AO4545" s="3">
        <v>-0.26700000000000002</v>
      </c>
      <c r="AP4545" s="3">
        <v>-0.308</v>
      </c>
      <c r="AQ4545" s="3">
        <v>-0.17799999999999999</v>
      </c>
      <c r="AR4545" s="3">
        <v>-5.7000000000000002E-2</v>
      </c>
      <c r="AS4545" s="3">
        <v>-0.19700000000000001</v>
      </c>
      <c r="AT4545" s="3">
        <v>-0.29299999999999998</v>
      </c>
      <c r="AU4545" s="3">
        <v>-0.151</v>
      </c>
      <c r="AV4545" s="3">
        <v>-0.192</v>
      </c>
      <c r="AW4545" s="3">
        <v>-0.249</v>
      </c>
      <c r="AX4545" s="3">
        <v>-0.307</v>
      </c>
      <c r="AY4545" s="3">
        <v>-0.377</v>
      </c>
      <c r="AZ4545" s="3">
        <v>-0.42899999999999999</v>
      </c>
      <c r="BA4545">
        <v>-0.48899999999999999</v>
      </c>
      <c r="BB4545">
        <v>2017</v>
      </c>
    </row>
    <row r="4546" spans="1:54" hidden="1" x14ac:dyDescent="0.2">
      <c r="A4546">
        <v>962</v>
      </c>
      <c r="B4546" t="s">
        <v>456</v>
      </c>
      <c r="C4546" t="s">
        <v>220</v>
      </c>
      <c r="D4546" t="s">
        <v>176</v>
      </c>
      <c r="E4546" t="s">
        <v>219</v>
      </c>
      <c r="F4546" t="s">
        <v>218</v>
      </c>
      <c r="G4546" t="s">
        <v>217</v>
      </c>
      <c r="I4546" t="s">
        <v>216</v>
      </c>
      <c r="J4546" s="3" t="s">
        <v>215</v>
      </c>
      <c r="K4546" s="3" t="s">
        <v>215</v>
      </c>
      <c r="L4546" s="3" t="s">
        <v>215</v>
      </c>
      <c r="M4546" s="3" t="s">
        <v>215</v>
      </c>
      <c r="N4546" s="3" t="s">
        <v>215</v>
      </c>
      <c r="O4546" s="3" t="s">
        <v>215</v>
      </c>
      <c r="P4546" s="3" t="s">
        <v>215</v>
      </c>
      <c r="Q4546" s="3" t="s">
        <v>215</v>
      </c>
      <c r="R4546" s="3" t="s">
        <v>215</v>
      </c>
      <c r="S4546" s="3" t="s">
        <v>215</v>
      </c>
      <c r="T4546" s="3" t="s">
        <v>215</v>
      </c>
      <c r="U4546" s="3" t="s">
        <v>215</v>
      </c>
      <c r="V4546" s="3">
        <v>-0.379</v>
      </c>
      <c r="W4546" s="3">
        <v>-4.0750000000000002</v>
      </c>
      <c r="X4546" s="3">
        <v>-8.57</v>
      </c>
      <c r="Y4546" s="3">
        <v>-5.83</v>
      </c>
      <c r="Z4546" s="3">
        <v>-7.14</v>
      </c>
      <c r="AA4546" s="3">
        <v>-7.57</v>
      </c>
      <c r="AB4546" s="3">
        <v>-8.2530000000000001</v>
      </c>
      <c r="AC4546" s="3">
        <v>-2.5219999999999998</v>
      </c>
      <c r="AD4546" s="3">
        <v>-1.7909999999999999</v>
      </c>
      <c r="AE4546" s="3">
        <v>-6.694</v>
      </c>
      <c r="AF4546" s="3">
        <v>-8.9269999999999996</v>
      </c>
      <c r="AG4546" s="3">
        <v>-3.8820000000000001</v>
      </c>
      <c r="AH4546" s="3">
        <v>-7.9139999999999997</v>
      </c>
      <c r="AI4546" s="3">
        <v>-2.4380000000000002</v>
      </c>
      <c r="AJ4546" s="3">
        <v>-0.42799999999999999</v>
      </c>
      <c r="AK4546" s="3">
        <v>-6.9240000000000004</v>
      </c>
      <c r="AL4546" s="3">
        <v>-12.802</v>
      </c>
      <c r="AM4546" s="3">
        <v>-6.7729999999999997</v>
      </c>
      <c r="AN4546" s="3">
        <v>-2.0289999999999999</v>
      </c>
      <c r="AO4546" s="3">
        <v>-2.5089999999999999</v>
      </c>
      <c r="AP4546" s="3">
        <v>-3.1640000000000001</v>
      </c>
      <c r="AQ4546" s="3">
        <v>-1.6459999999999999</v>
      </c>
      <c r="AR4546" s="3">
        <v>-0.505</v>
      </c>
      <c r="AS4546" s="3">
        <v>-1.952</v>
      </c>
      <c r="AT4546" s="3">
        <v>-2.726</v>
      </c>
      <c r="AU4546" s="3">
        <v>-1.3280000000000001</v>
      </c>
      <c r="AV4546" s="3">
        <v>-1.468</v>
      </c>
      <c r="AW4546" s="3">
        <v>-1.79</v>
      </c>
      <c r="AX4546" s="3">
        <v>-2.0710000000000002</v>
      </c>
      <c r="AY4546" s="3">
        <v>-2.3879999999999999</v>
      </c>
      <c r="AZ4546" s="3">
        <v>-2.5539999999999998</v>
      </c>
      <c r="BA4546">
        <v>-2.74</v>
      </c>
      <c r="BB4546">
        <v>2017</v>
      </c>
    </row>
    <row r="4547" spans="1:54" x14ac:dyDescent="0.2">
      <c r="A4547">
        <v>674</v>
      </c>
      <c r="B4547" t="s">
        <v>455</v>
      </c>
      <c r="C4547" t="s">
        <v>352</v>
      </c>
      <c r="D4547" t="s">
        <v>112</v>
      </c>
      <c r="E4547" t="s">
        <v>349</v>
      </c>
      <c r="F4547" t="s">
        <v>351</v>
      </c>
      <c r="G4547" t="s">
        <v>225</v>
      </c>
      <c r="H4547" t="s">
        <v>222</v>
      </c>
      <c r="I4547" t="s">
        <v>1378</v>
      </c>
      <c r="J4547" s="3">
        <v>4211.6779999999999</v>
      </c>
      <c r="K4547" s="3">
        <v>3798.9340000000002</v>
      </c>
      <c r="L4547" s="3">
        <v>3726.7539999999999</v>
      </c>
      <c r="M4547" s="3">
        <v>3760.2950000000001</v>
      </c>
      <c r="N4547" s="3">
        <v>3826.4830000000002</v>
      </c>
      <c r="O4547" s="3">
        <v>3870.73</v>
      </c>
      <c r="P4547" s="3">
        <v>3946.605</v>
      </c>
      <c r="Q4547" s="3">
        <v>3992.9740000000002</v>
      </c>
      <c r="R4547" s="3">
        <v>4129.0119999999997</v>
      </c>
      <c r="S4547" s="3">
        <v>4297.2650000000003</v>
      </c>
      <c r="T4547" s="3">
        <v>4431.7219999999998</v>
      </c>
      <c r="U4547" s="3">
        <v>4152.2420000000002</v>
      </c>
      <c r="V4547" s="3">
        <v>4201.2749999999996</v>
      </c>
      <c r="W4547" s="3">
        <v>4289.4989999999998</v>
      </c>
      <c r="X4547" s="3">
        <v>4287.6930000000002</v>
      </c>
      <c r="Y4547" s="3">
        <v>4359.6660000000002</v>
      </c>
      <c r="Z4547" s="3">
        <v>4453.5820000000003</v>
      </c>
      <c r="AA4547" s="3">
        <v>4618.0739999999996</v>
      </c>
      <c r="AB4547" s="3">
        <v>4798.9679999999998</v>
      </c>
      <c r="AC4547" s="3">
        <v>5024.482</v>
      </c>
      <c r="AD4547" s="3">
        <v>5248.4160000000002</v>
      </c>
      <c r="AE4547" s="3">
        <v>5562.2839999999997</v>
      </c>
      <c r="AF4547" s="3">
        <v>4872.1170000000002</v>
      </c>
      <c r="AG4547" s="3">
        <v>5348.8490000000002</v>
      </c>
      <c r="AH4547" s="3">
        <v>5630.0379999999996</v>
      </c>
      <c r="AI4547" s="3">
        <v>5897.7939999999999</v>
      </c>
      <c r="AJ4547" s="3">
        <v>6216.1869999999999</v>
      </c>
      <c r="AK4547" s="3">
        <v>6615.2659999999996</v>
      </c>
      <c r="AL4547" s="3">
        <v>7091.9989999999998</v>
      </c>
      <c r="AM4547" s="3">
        <v>6756.8130000000001</v>
      </c>
      <c r="AN4547" s="3">
        <v>6774.5860000000002</v>
      </c>
      <c r="AO4547" s="3">
        <v>6873.1239999999998</v>
      </c>
      <c r="AP4547" s="3">
        <v>7081.2039999999997</v>
      </c>
      <c r="AQ4547" s="3">
        <v>7240.9</v>
      </c>
      <c r="AR4547" s="3">
        <v>7480.9970000000003</v>
      </c>
      <c r="AS4547" s="3">
        <v>7714.1509999999998</v>
      </c>
      <c r="AT4547" s="3">
        <v>8036.6019999999999</v>
      </c>
      <c r="AU4547" s="3">
        <v>8365.0069999999996</v>
      </c>
      <c r="AV4547" s="3">
        <v>8791.3469999999998</v>
      </c>
      <c r="AW4547" s="3">
        <v>9282.7170000000006</v>
      </c>
      <c r="AX4547" s="3">
        <v>9784.1129999999994</v>
      </c>
      <c r="AY4547" s="3">
        <v>10292.692999999999</v>
      </c>
      <c r="AZ4547" s="3">
        <v>10811.936</v>
      </c>
      <c r="BA4547">
        <v>11358.261</v>
      </c>
      <c r="BB4547">
        <v>2015</v>
      </c>
    </row>
    <row r="4548" spans="1:54" hidden="1" x14ac:dyDescent="0.2">
      <c r="A4548">
        <v>674</v>
      </c>
      <c r="B4548" t="s">
        <v>455</v>
      </c>
      <c r="C4548" t="s">
        <v>350</v>
      </c>
      <c r="D4548" t="s">
        <v>112</v>
      </c>
      <c r="E4548" t="s">
        <v>349</v>
      </c>
      <c r="F4548" t="s">
        <v>348</v>
      </c>
      <c r="G4548" t="s">
        <v>275</v>
      </c>
      <c r="I4548" t="s">
        <v>347</v>
      </c>
      <c r="J4548" s="3">
        <v>0.78800000000000003</v>
      </c>
      <c r="K4548" s="3">
        <v>-9.8000000000000007</v>
      </c>
      <c r="L4548" s="3">
        <v>-1.9</v>
      </c>
      <c r="M4548" s="3">
        <v>0.9</v>
      </c>
      <c r="N4548" s="3">
        <v>1.76</v>
      </c>
      <c r="O4548" s="3">
        <v>1.1559999999999999</v>
      </c>
      <c r="P4548" s="3">
        <v>1.96</v>
      </c>
      <c r="Q4548" s="3">
        <v>1.175</v>
      </c>
      <c r="R4548" s="3">
        <v>3.407</v>
      </c>
      <c r="S4548" s="3">
        <v>4.0750000000000002</v>
      </c>
      <c r="T4548" s="3">
        <v>3.129</v>
      </c>
      <c r="U4548" s="3">
        <v>-6.306</v>
      </c>
      <c r="V4548" s="3">
        <v>1.181</v>
      </c>
      <c r="W4548" s="3">
        <v>2.1</v>
      </c>
      <c r="X4548" s="3">
        <v>-4.2000000000000003E-2</v>
      </c>
      <c r="Y4548" s="3">
        <v>1.679</v>
      </c>
      <c r="Z4548" s="3">
        <v>2.1539999999999999</v>
      </c>
      <c r="AA4548" s="3">
        <v>3.6930000000000001</v>
      </c>
      <c r="AB4548" s="3">
        <v>3.9169999999999998</v>
      </c>
      <c r="AC4548" s="3">
        <v>4.6989999999999998</v>
      </c>
      <c r="AD4548" s="3">
        <v>4.4569999999999999</v>
      </c>
      <c r="AE4548" s="3">
        <v>5.98</v>
      </c>
      <c r="AF4548" s="3">
        <v>-12.407999999999999</v>
      </c>
      <c r="AG4548" s="3">
        <v>9.7850000000000001</v>
      </c>
      <c r="AH4548" s="3">
        <v>5.2569999999999997</v>
      </c>
      <c r="AI4548" s="3">
        <v>4.7560000000000002</v>
      </c>
      <c r="AJ4548" s="3">
        <v>5.399</v>
      </c>
      <c r="AK4548" s="3">
        <v>6.42</v>
      </c>
      <c r="AL4548" s="3">
        <v>7.2069999999999999</v>
      </c>
      <c r="AM4548" s="3">
        <v>-4.726</v>
      </c>
      <c r="AN4548" s="3">
        <v>0.26300000000000001</v>
      </c>
      <c r="AO4548" s="3">
        <v>1.4550000000000001</v>
      </c>
      <c r="AP4548" s="3">
        <v>3.0270000000000001</v>
      </c>
      <c r="AQ4548" s="3">
        <v>2.2549999999999999</v>
      </c>
      <c r="AR4548" s="3">
        <v>3.3159999999999998</v>
      </c>
      <c r="AS4548" s="3">
        <v>3.117</v>
      </c>
      <c r="AT4548" s="3">
        <v>4.18</v>
      </c>
      <c r="AU4548" s="3">
        <v>4.0860000000000003</v>
      </c>
      <c r="AV4548" s="3">
        <v>5.0970000000000004</v>
      </c>
      <c r="AW4548" s="3">
        <v>5.5890000000000004</v>
      </c>
      <c r="AX4548" s="3">
        <v>5.4009999999999998</v>
      </c>
      <c r="AY4548" s="3">
        <v>5.1980000000000004</v>
      </c>
      <c r="AZ4548" s="3">
        <v>5.0449999999999999</v>
      </c>
      <c r="BA4548">
        <v>5.0529999999999999</v>
      </c>
      <c r="BB4548">
        <v>2015</v>
      </c>
    </row>
    <row r="4549" spans="1:54" hidden="1" x14ac:dyDescent="0.2">
      <c r="A4549">
        <v>674</v>
      </c>
      <c r="B4549" t="s">
        <v>455</v>
      </c>
      <c r="C4549" t="s">
        <v>346</v>
      </c>
      <c r="D4549" t="s">
        <v>112</v>
      </c>
      <c r="E4549" t="s">
        <v>342</v>
      </c>
      <c r="F4549" t="s">
        <v>345</v>
      </c>
      <c r="G4549" t="s">
        <v>225</v>
      </c>
      <c r="H4549" t="s">
        <v>222</v>
      </c>
      <c r="I4549" t="s">
        <v>1378</v>
      </c>
      <c r="J4549" s="3">
        <v>170.8</v>
      </c>
      <c r="K4549" s="3">
        <v>195.363</v>
      </c>
      <c r="L4549" s="3">
        <v>246.642</v>
      </c>
      <c r="M4549" s="3">
        <v>302.30500000000001</v>
      </c>
      <c r="N4549" s="3">
        <v>339</v>
      </c>
      <c r="O4549" s="3">
        <v>378.64</v>
      </c>
      <c r="P4549" s="3">
        <v>440.76</v>
      </c>
      <c r="Q4549" s="3">
        <v>548.64</v>
      </c>
      <c r="R4549" s="3">
        <v>687.36</v>
      </c>
      <c r="S4549" s="3">
        <v>801.06</v>
      </c>
      <c r="T4549" s="3">
        <v>920.78</v>
      </c>
      <c r="U4549" s="3">
        <v>982.72</v>
      </c>
      <c r="V4549" s="3">
        <v>1118.6199999999999</v>
      </c>
      <c r="W4549" s="3">
        <v>1290.18</v>
      </c>
      <c r="X4549" s="3">
        <v>1826.24</v>
      </c>
      <c r="Y4549" s="3">
        <v>2695.7350000000001</v>
      </c>
      <c r="Z4549" s="3">
        <v>3244.89</v>
      </c>
      <c r="AA4549" s="3">
        <v>3610.027</v>
      </c>
      <c r="AB4549" s="3">
        <v>4068.3490000000002</v>
      </c>
      <c r="AC4549" s="3">
        <v>4676.7860000000001</v>
      </c>
      <c r="AD4549" s="3">
        <v>5248.4160000000002</v>
      </c>
      <c r="AE4549" s="3">
        <v>5968.616</v>
      </c>
      <c r="AF4549" s="3">
        <v>6008.37</v>
      </c>
      <c r="AG4549" s="3">
        <v>6778.63</v>
      </c>
      <c r="AH4549" s="3">
        <v>8155.5730000000003</v>
      </c>
      <c r="AI4549" s="3">
        <v>10093.834000000001</v>
      </c>
      <c r="AJ4549" s="3">
        <v>11816.688</v>
      </c>
      <c r="AK4549" s="3">
        <v>13759.733</v>
      </c>
      <c r="AL4549" s="3">
        <v>16080.898999999999</v>
      </c>
      <c r="AM4549" s="3">
        <v>16726.272000000001</v>
      </c>
      <c r="AN4549" s="3">
        <v>18245.13</v>
      </c>
      <c r="AO4549" s="3">
        <v>20033.884999999998</v>
      </c>
      <c r="AP4549" s="3">
        <v>21773.587</v>
      </c>
      <c r="AQ4549" s="3">
        <v>23397.022000000001</v>
      </c>
      <c r="AR4549" s="3">
        <v>25774.535</v>
      </c>
      <c r="AS4549" s="3">
        <v>28584.819</v>
      </c>
      <c r="AT4549" s="3">
        <v>31769.183000000001</v>
      </c>
      <c r="AU4549" s="3">
        <v>35754.834000000003</v>
      </c>
      <c r="AV4549" s="3">
        <v>40507.447</v>
      </c>
      <c r="AW4549" s="3">
        <v>45671.646000000001</v>
      </c>
      <c r="AX4549" s="3">
        <v>51066.383999999998</v>
      </c>
      <c r="AY4549" s="3">
        <v>56659.366000000002</v>
      </c>
      <c r="AZ4549" s="3">
        <v>62600.735000000001</v>
      </c>
      <c r="BA4549">
        <v>69052.135999999999</v>
      </c>
      <c r="BB4549">
        <v>2015</v>
      </c>
    </row>
    <row r="4550" spans="1:54" hidden="1" x14ac:dyDescent="0.2">
      <c r="A4550">
        <v>674</v>
      </c>
      <c r="B4550" t="s">
        <v>455</v>
      </c>
      <c r="C4550" t="s">
        <v>344</v>
      </c>
      <c r="D4550" t="s">
        <v>112</v>
      </c>
      <c r="E4550" t="s">
        <v>342</v>
      </c>
      <c r="F4550" t="s">
        <v>343</v>
      </c>
      <c r="G4550" t="s">
        <v>223</v>
      </c>
      <c r="H4550" t="s">
        <v>222</v>
      </c>
      <c r="I4550" t="s">
        <v>310</v>
      </c>
      <c r="J4550" s="3">
        <v>4.0419999999999998</v>
      </c>
      <c r="K4550" s="3">
        <v>3.5950000000000002</v>
      </c>
      <c r="L4550" s="3">
        <v>3.5259999999999998</v>
      </c>
      <c r="M4550" s="3">
        <v>3.512</v>
      </c>
      <c r="N4550" s="3">
        <v>2.9390000000000001</v>
      </c>
      <c r="O4550" s="3">
        <v>2.8580000000000001</v>
      </c>
      <c r="P4550" s="3">
        <v>3.258</v>
      </c>
      <c r="Q4550" s="3">
        <v>2.5659999999999998</v>
      </c>
      <c r="R4550" s="3">
        <v>2.4420000000000002</v>
      </c>
      <c r="S4550" s="3">
        <v>2.4980000000000002</v>
      </c>
      <c r="T4550" s="3">
        <v>3.081</v>
      </c>
      <c r="U4550" s="3">
        <v>2.677</v>
      </c>
      <c r="V4550" s="3">
        <v>3.0009999999999999</v>
      </c>
      <c r="W4550" s="3">
        <v>3.371</v>
      </c>
      <c r="X4550" s="3">
        <v>2.9769999999999999</v>
      </c>
      <c r="Y4550" s="3">
        <v>3.16</v>
      </c>
      <c r="Z4550" s="3">
        <v>3.9950000000000001</v>
      </c>
      <c r="AA4550" s="3">
        <v>3.5459999999999998</v>
      </c>
      <c r="AB4550" s="3">
        <v>3.738</v>
      </c>
      <c r="AC4550" s="3">
        <v>3.7210000000000001</v>
      </c>
      <c r="AD4550" s="3">
        <v>3.8780000000000001</v>
      </c>
      <c r="AE4550" s="3">
        <v>4.53</v>
      </c>
      <c r="AF4550" s="3">
        <v>4.3970000000000002</v>
      </c>
      <c r="AG4550" s="3">
        <v>5.4740000000000002</v>
      </c>
      <c r="AH4550" s="3">
        <v>4.3639999999999999</v>
      </c>
      <c r="AI4550" s="3">
        <v>5.0389999999999997</v>
      </c>
      <c r="AJ4550" s="3">
        <v>5.516</v>
      </c>
      <c r="AK4550" s="3">
        <v>7.343</v>
      </c>
      <c r="AL4550" s="3">
        <v>9.4130000000000003</v>
      </c>
      <c r="AM4550" s="3">
        <v>8.5500000000000007</v>
      </c>
      <c r="AN4550" s="3">
        <v>8.73</v>
      </c>
      <c r="AO4550" s="3">
        <v>9.8930000000000007</v>
      </c>
      <c r="AP4550" s="3">
        <v>9.92</v>
      </c>
      <c r="AQ4550" s="3">
        <v>10.602</v>
      </c>
      <c r="AR4550" s="3">
        <v>10.673999999999999</v>
      </c>
      <c r="AS4550" s="3">
        <v>9.7439999999999998</v>
      </c>
      <c r="AT4550" s="3">
        <v>10.000999999999999</v>
      </c>
      <c r="AU4550" s="3">
        <v>11.462999999999999</v>
      </c>
      <c r="AV4550" s="3">
        <v>12.611000000000001</v>
      </c>
      <c r="AW4550" s="3">
        <v>13.558999999999999</v>
      </c>
      <c r="AX4550" s="3">
        <v>14.606999999999999</v>
      </c>
      <c r="AY4550" s="3">
        <v>15.65</v>
      </c>
      <c r="AZ4550" s="3">
        <v>16.686</v>
      </c>
      <c r="BA4550">
        <v>17.776</v>
      </c>
      <c r="BB4550">
        <v>2015</v>
      </c>
    </row>
    <row r="4551" spans="1:54" hidden="1" x14ac:dyDescent="0.2">
      <c r="A4551">
        <v>674</v>
      </c>
      <c r="B4551" t="s">
        <v>455</v>
      </c>
      <c r="C4551" t="s">
        <v>213</v>
      </c>
      <c r="D4551" t="s">
        <v>112</v>
      </c>
      <c r="E4551" t="s">
        <v>342</v>
      </c>
      <c r="F4551" t="s">
        <v>341</v>
      </c>
      <c r="G4551" t="s">
        <v>323</v>
      </c>
      <c r="H4551" t="s">
        <v>222</v>
      </c>
      <c r="I4551" t="s">
        <v>310</v>
      </c>
      <c r="J4551" s="3">
        <v>7.827</v>
      </c>
      <c r="K4551" s="3">
        <v>7.7190000000000003</v>
      </c>
      <c r="L4551" s="3">
        <v>8.0419999999999998</v>
      </c>
      <c r="M4551" s="3">
        <v>8.4350000000000005</v>
      </c>
      <c r="N4551" s="3">
        <v>8.8879999999999999</v>
      </c>
      <c r="O4551" s="3">
        <v>9.2780000000000005</v>
      </c>
      <c r="P4551" s="3">
        <v>9.6509999999999998</v>
      </c>
      <c r="Q4551" s="3">
        <v>10.013999999999999</v>
      </c>
      <c r="R4551" s="3">
        <v>10.717000000000001</v>
      </c>
      <c r="S4551" s="3">
        <v>11.587999999999999</v>
      </c>
      <c r="T4551" s="3">
        <v>12.391999999999999</v>
      </c>
      <c r="U4551" s="3">
        <v>11.997</v>
      </c>
      <c r="V4551" s="3">
        <v>12.416</v>
      </c>
      <c r="W4551" s="3">
        <v>12.978</v>
      </c>
      <c r="X4551" s="3">
        <v>13.249000000000001</v>
      </c>
      <c r="Y4551" s="3">
        <v>13.752000000000001</v>
      </c>
      <c r="Z4551" s="3">
        <v>14.305</v>
      </c>
      <c r="AA4551" s="3">
        <v>15.087</v>
      </c>
      <c r="AB4551" s="3">
        <v>15.848000000000001</v>
      </c>
      <c r="AC4551" s="3">
        <v>16.847000000000001</v>
      </c>
      <c r="AD4551" s="3">
        <v>17.998000000000001</v>
      </c>
      <c r="AE4551" s="3">
        <v>19.509</v>
      </c>
      <c r="AF4551" s="3">
        <v>17.350999999999999</v>
      </c>
      <c r="AG4551" s="3">
        <v>19.428000000000001</v>
      </c>
      <c r="AH4551" s="3">
        <v>21.012</v>
      </c>
      <c r="AI4551" s="3">
        <v>22.719000000000001</v>
      </c>
      <c r="AJ4551" s="3">
        <v>24.681999999999999</v>
      </c>
      <c r="AK4551" s="3">
        <v>26.965</v>
      </c>
      <c r="AL4551" s="3">
        <v>29.475000000000001</v>
      </c>
      <c r="AM4551" s="3">
        <v>28.295999999999999</v>
      </c>
      <c r="AN4551" s="3">
        <v>28.716999999999999</v>
      </c>
      <c r="AO4551" s="3">
        <v>29.736000000000001</v>
      </c>
      <c r="AP4551" s="3">
        <v>31.2</v>
      </c>
      <c r="AQ4551" s="3">
        <v>32.418999999999997</v>
      </c>
      <c r="AR4551" s="3">
        <v>34.094999999999999</v>
      </c>
      <c r="AS4551" s="3">
        <v>35.539000000000001</v>
      </c>
      <c r="AT4551" s="3">
        <v>37.497</v>
      </c>
      <c r="AU4551" s="3">
        <v>39.731999999999999</v>
      </c>
      <c r="AV4551" s="3">
        <v>42.704999999999998</v>
      </c>
      <c r="AW4551" s="3">
        <v>46.07</v>
      </c>
      <c r="AX4551" s="3">
        <v>49.512999999999998</v>
      </c>
      <c r="AY4551" s="3">
        <v>53.079000000000001</v>
      </c>
      <c r="AZ4551" s="3">
        <v>56.713999999999999</v>
      </c>
      <c r="BA4551">
        <v>60.616999999999997</v>
      </c>
      <c r="BB4551">
        <v>2015</v>
      </c>
    </row>
    <row r="4552" spans="1:54" hidden="1" x14ac:dyDescent="0.2">
      <c r="A4552">
        <v>674</v>
      </c>
      <c r="B4552" t="s">
        <v>455</v>
      </c>
      <c r="C4552" t="s">
        <v>340</v>
      </c>
      <c r="D4552" t="s">
        <v>112</v>
      </c>
      <c r="E4552" t="s">
        <v>339</v>
      </c>
      <c r="F4552" t="s">
        <v>338</v>
      </c>
      <c r="G4552" t="s">
        <v>295</v>
      </c>
      <c r="I4552" t="s">
        <v>337</v>
      </c>
      <c r="J4552" s="3">
        <v>4.0549999999999997</v>
      </c>
      <c r="K4552" s="3">
        <v>5.1429999999999998</v>
      </c>
      <c r="L4552" s="3">
        <v>6.6180000000000003</v>
      </c>
      <c r="M4552" s="3">
        <v>8.0389999999999997</v>
      </c>
      <c r="N4552" s="3">
        <v>8.859</v>
      </c>
      <c r="O4552" s="3">
        <v>9.782</v>
      </c>
      <c r="P4552" s="3">
        <v>11.167999999999999</v>
      </c>
      <c r="Q4552" s="3">
        <v>13.74</v>
      </c>
      <c r="R4552" s="3">
        <v>16.646999999999998</v>
      </c>
      <c r="S4552" s="3">
        <v>18.640999999999998</v>
      </c>
      <c r="T4552" s="3">
        <v>20.777000000000001</v>
      </c>
      <c r="U4552" s="3">
        <v>23.667000000000002</v>
      </c>
      <c r="V4552" s="3">
        <v>26.626000000000001</v>
      </c>
      <c r="W4552" s="3">
        <v>30.077999999999999</v>
      </c>
      <c r="X4552" s="3">
        <v>42.593000000000004</v>
      </c>
      <c r="Y4552" s="3">
        <v>61.834000000000003</v>
      </c>
      <c r="Z4552" s="3">
        <v>72.86</v>
      </c>
      <c r="AA4552" s="3">
        <v>78.171999999999997</v>
      </c>
      <c r="AB4552" s="3">
        <v>84.775000000000006</v>
      </c>
      <c r="AC4552" s="3">
        <v>93.08</v>
      </c>
      <c r="AD4552" s="3">
        <v>100</v>
      </c>
      <c r="AE4552" s="3">
        <v>107.30500000000001</v>
      </c>
      <c r="AF4552" s="3">
        <v>123.322</v>
      </c>
      <c r="AG4552" s="3">
        <v>126.73099999999999</v>
      </c>
      <c r="AH4552" s="3">
        <v>144.858</v>
      </c>
      <c r="AI4552" s="3">
        <v>171.14599999999999</v>
      </c>
      <c r="AJ4552" s="3">
        <v>190.095</v>
      </c>
      <c r="AK4552" s="3">
        <v>208</v>
      </c>
      <c r="AL4552" s="3">
        <v>226.74700000000001</v>
      </c>
      <c r="AM4552" s="3">
        <v>247.547</v>
      </c>
      <c r="AN4552" s="3">
        <v>269.31700000000001</v>
      </c>
      <c r="AO4552" s="3">
        <v>291.48099999999999</v>
      </c>
      <c r="AP4552" s="3">
        <v>307.48399999999998</v>
      </c>
      <c r="AQ4552" s="3">
        <v>323.12299999999999</v>
      </c>
      <c r="AR4552" s="3">
        <v>344.53300000000002</v>
      </c>
      <c r="AS4552" s="3">
        <v>370.55</v>
      </c>
      <c r="AT4552" s="3">
        <v>395.30599999999998</v>
      </c>
      <c r="AU4552" s="3">
        <v>427.43299999999999</v>
      </c>
      <c r="AV4552" s="3">
        <v>460.76499999999999</v>
      </c>
      <c r="AW4552" s="3">
        <v>492.00700000000001</v>
      </c>
      <c r="AX4552" s="3">
        <v>521.93200000000002</v>
      </c>
      <c r="AY4552" s="3">
        <v>550.48099999999999</v>
      </c>
      <c r="AZ4552" s="3">
        <v>578.99699999999996</v>
      </c>
      <c r="BA4552">
        <v>607.94600000000003</v>
      </c>
      <c r="BB4552">
        <v>2015</v>
      </c>
    </row>
    <row r="4553" spans="1:54" hidden="1" x14ac:dyDescent="0.2">
      <c r="A4553">
        <v>674</v>
      </c>
      <c r="B4553" t="s">
        <v>455</v>
      </c>
      <c r="C4553" t="s">
        <v>336</v>
      </c>
      <c r="D4553" t="s">
        <v>112</v>
      </c>
      <c r="E4553" t="s">
        <v>333</v>
      </c>
      <c r="F4553" t="s">
        <v>335</v>
      </c>
      <c r="G4553" t="s">
        <v>225</v>
      </c>
      <c r="H4553" t="s">
        <v>322</v>
      </c>
      <c r="I4553" t="s">
        <v>330</v>
      </c>
      <c r="J4553" s="3">
        <v>481526.39899999998</v>
      </c>
      <c r="K4553" s="3">
        <v>422879.32400000002</v>
      </c>
      <c r="L4553" s="3">
        <v>404172.88900000002</v>
      </c>
      <c r="M4553" s="3">
        <v>397395.75199999998</v>
      </c>
      <c r="N4553" s="3">
        <v>393900.37400000001</v>
      </c>
      <c r="O4553" s="3">
        <v>387805.47399999999</v>
      </c>
      <c r="P4553" s="3">
        <v>384495.69199999998</v>
      </c>
      <c r="Q4553" s="3">
        <v>377997.62099999998</v>
      </c>
      <c r="R4553" s="3">
        <v>379583.05900000001</v>
      </c>
      <c r="S4553" s="3">
        <v>383494.37300000002</v>
      </c>
      <c r="T4553" s="3">
        <v>383839.04499999998</v>
      </c>
      <c r="U4553" s="3">
        <v>348978.71799999999</v>
      </c>
      <c r="V4553" s="3">
        <v>342572.55099999998</v>
      </c>
      <c r="W4553" s="3">
        <v>339255.36700000003</v>
      </c>
      <c r="X4553" s="3">
        <v>328816.99900000001</v>
      </c>
      <c r="Y4553" s="3">
        <v>324077.84700000001</v>
      </c>
      <c r="Z4553" s="3">
        <v>320802.08500000002</v>
      </c>
      <c r="AA4553" s="3">
        <v>322283.304</v>
      </c>
      <c r="AB4553" s="3">
        <v>324468.45299999998</v>
      </c>
      <c r="AC4553" s="3">
        <v>329197.57299999997</v>
      </c>
      <c r="AD4553" s="3">
        <v>333342.61</v>
      </c>
      <c r="AE4553" s="3">
        <v>342594.47499999998</v>
      </c>
      <c r="AF4553" s="3">
        <v>291115.50099999999</v>
      </c>
      <c r="AG4553" s="3">
        <v>310163.15600000002</v>
      </c>
      <c r="AH4553" s="3">
        <v>316946.56199999998</v>
      </c>
      <c r="AI4553" s="3">
        <v>322453.08600000001</v>
      </c>
      <c r="AJ4553" s="3">
        <v>330189.32799999998</v>
      </c>
      <c r="AK4553" s="3">
        <v>341503.05699999997</v>
      </c>
      <c r="AL4553" s="3">
        <v>355902.60700000002</v>
      </c>
      <c r="AM4553" s="3">
        <v>329669.68800000002</v>
      </c>
      <c r="AN4553" s="3">
        <v>321382.19900000002</v>
      </c>
      <c r="AO4553" s="3">
        <v>317042.59899999999</v>
      </c>
      <c r="AP4553" s="3">
        <v>317632.23100000003</v>
      </c>
      <c r="AQ4553" s="3">
        <v>315857.777</v>
      </c>
      <c r="AR4553" s="3">
        <v>317371.81300000002</v>
      </c>
      <c r="AS4553" s="3">
        <v>318301.09399999998</v>
      </c>
      <c r="AT4553" s="3">
        <v>322547.83799999999</v>
      </c>
      <c r="AU4553" s="3">
        <v>326592.24900000001</v>
      </c>
      <c r="AV4553" s="3">
        <v>333941.636</v>
      </c>
      <c r="AW4553" s="3">
        <v>343105.429</v>
      </c>
      <c r="AX4553" s="3">
        <v>351959.16100000002</v>
      </c>
      <c r="AY4553" s="3">
        <v>360426.27799999999</v>
      </c>
      <c r="AZ4553" s="3">
        <v>368630.62300000002</v>
      </c>
      <c r="BA4553">
        <v>377150.39500000002</v>
      </c>
      <c r="BB4553">
        <v>2010</v>
      </c>
    </row>
    <row r="4554" spans="1:54" hidden="1" x14ac:dyDescent="0.2">
      <c r="A4554">
        <v>674</v>
      </c>
      <c r="B4554" t="s">
        <v>455</v>
      </c>
      <c r="C4554" t="s">
        <v>334</v>
      </c>
      <c r="D4554" t="s">
        <v>112</v>
      </c>
      <c r="E4554" t="s">
        <v>333</v>
      </c>
      <c r="F4554" t="s">
        <v>332</v>
      </c>
      <c r="G4554" t="s">
        <v>331</v>
      </c>
      <c r="H4554" t="s">
        <v>322</v>
      </c>
      <c r="I4554" t="s">
        <v>330</v>
      </c>
      <c r="J4554" s="3">
        <v>2083.2689999999998</v>
      </c>
      <c r="K4554" s="3">
        <v>1829.539</v>
      </c>
      <c r="L4554" s="3">
        <v>1748.6079999999999</v>
      </c>
      <c r="M4554" s="3">
        <v>1719.287</v>
      </c>
      <c r="N4554" s="3">
        <v>1704.165</v>
      </c>
      <c r="O4554" s="3">
        <v>1677.796</v>
      </c>
      <c r="P4554" s="3">
        <v>1663.4770000000001</v>
      </c>
      <c r="Q4554" s="3">
        <v>1635.364</v>
      </c>
      <c r="R4554" s="3">
        <v>1642.223</v>
      </c>
      <c r="S4554" s="3">
        <v>1659.145</v>
      </c>
      <c r="T4554" s="3">
        <v>1660.636</v>
      </c>
      <c r="U4554" s="3">
        <v>1509.817</v>
      </c>
      <c r="V4554" s="3">
        <v>1482.1010000000001</v>
      </c>
      <c r="W4554" s="3">
        <v>1467.75</v>
      </c>
      <c r="X4554" s="3">
        <v>1422.5889999999999</v>
      </c>
      <c r="Y4554" s="3">
        <v>1402.086</v>
      </c>
      <c r="Z4554" s="3">
        <v>1387.914</v>
      </c>
      <c r="AA4554" s="3">
        <v>1394.3219999999999</v>
      </c>
      <c r="AB4554" s="3">
        <v>1403.7760000000001</v>
      </c>
      <c r="AC4554" s="3">
        <v>1424.2360000000001</v>
      </c>
      <c r="AD4554" s="3">
        <v>1442.1690000000001</v>
      </c>
      <c r="AE4554" s="3">
        <v>1482.1959999999999</v>
      </c>
      <c r="AF4554" s="3">
        <v>1259.4780000000001</v>
      </c>
      <c r="AG4554" s="3">
        <v>1341.885</v>
      </c>
      <c r="AH4554" s="3">
        <v>1371.2329999999999</v>
      </c>
      <c r="AI4554" s="3">
        <v>1395.056</v>
      </c>
      <c r="AJ4554" s="3">
        <v>1428.5260000000001</v>
      </c>
      <c r="AK4554" s="3">
        <v>1477.4739999999999</v>
      </c>
      <c r="AL4554" s="3">
        <v>1539.7719999999999</v>
      </c>
      <c r="AM4554" s="3">
        <v>1426.278</v>
      </c>
      <c r="AN4554" s="3">
        <v>1390.423</v>
      </c>
      <c r="AO4554" s="3">
        <v>1371.6489999999999</v>
      </c>
      <c r="AP4554" s="3">
        <v>1374.2</v>
      </c>
      <c r="AQ4554" s="3">
        <v>1366.5229999999999</v>
      </c>
      <c r="AR4554" s="3">
        <v>1373.0730000000001</v>
      </c>
      <c r="AS4554" s="3">
        <v>1377.0930000000001</v>
      </c>
      <c r="AT4554" s="3">
        <v>1395.4659999999999</v>
      </c>
      <c r="AU4554" s="3">
        <v>1412.9639999999999</v>
      </c>
      <c r="AV4554" s="3">
        <v>1444.76</v>
      </c>
      <c r="AW4554" s="3">
        <v>1484.4059999999999</v>
      </c>
      <c r="AX4554" s="3">
        <v>1522.711</v>
      </c>
      <c r="AY4554" s="3">
        <v>1559.3430000000001</v>
      </c>
      <c r="AZ4554" s="3">
        <v>1594.838</v>
      </c>
      <c r="BA4554">
        <v>1631.6980000000001</v>
      </c>
      <c r="BB4554">
        <v>2010</v>
      </c>
    </row>
    <row r="4555" spans="1:54" hidden="1" x14ac:dyDescent="0.2">
      <c r="A4555">
        <v>674</v>
      </c>
      <c r="B4555" t="s">
        <v>455</v>
      </c>
      <c r="C4555" t="s">
        <v>329</v>
      </c>
      <c r="D4555" t="s">
        <v>112</v>
      </c>
      <c r="E4555" t="s">
        <v>325</v>
      </c>
      <c r="F4555" t="s">
        <v>328</v>
      </c>
      <c r="G4555" t="s">
        <v>225</v>
      </c>
      <c r="H4555" t="s">
        <v>322</v>
      </c>
      <c r="I4555" t="s">
        <v>321</v>
      </c>
      <c r="J4555" s="3">
        <v>19527.775000000001</v>
      </c>
      <c r="K4555" s="3">
        <v>21746.839</v>
      </c>
      <c r="L4555" s="3">
        <v>26748.77</v>
      </c>
      <c r="M4555" s="3">
        <v>31948.184000000001</v>
      </c>
      <c r="N4555" s="3">
        <v>34896.856</v>
      </c>
      <c r="O4555" s="3">
        <v>37935.648999999998</v>
      </c>
      <c r="P4555" s="3">
        <v>42940.784</v>
      </c>
      <c r="Q4555" s="3">
        <v>51937.375</v>
      </c>
      <c r="R4555" s="3">
        <v>63189.497000000003</v>
      </c>
      <c r="S4555" s="3">
        <v>71487.801999999996</v>
      </c>
      <c r="T4555" s="3">
        <v>79750.338000000003</v>
      </c>
      <c r="U4555" s="3">
        <v>82593.539999999994</v>
      </c>
      <c r="V4555" s="3">
        <v>91212.428</v>
      </c>
      <c r="W4555" s="3">
        <v>102040.011</v>
      </c>
      <c r="X4555" s="3">
        <v>140051.723</v>
      </c>
      <c r="Y4555" s="3">
        <v>200388.74400000001</v>
      </c>
      <c r="Z4555" s="3">
        <v>233737.15400000001</v>
      </c>
      <c r="AA4555" s="3">
        <v>251934.321</v>
      </c>
      <c r="AB4555" s="3">
        <v>275069.73499999999</v>
      </c>
      <c r="AC4555" s="3">
        <v>306416.96399999998</v>
      </c>
      <c r="AD4555" s="3">
        <v>333342.61</v>
      </c>
      <c r="AE4555" s="3">
        <v>367621.43699999998</v>
      </c>
      <c r="AF4555" s="3">
        <v>359008.10200000001</v>
      </c>
      <c r="AG4555" s="3">
        <v>393071.73300000001</v>
      </c>
      <c r="AH4555" s="3">
        <v>459123.15</v>
      </c>
      <c r="AI4555" s="3">
        <v>551865.31000000006</v>
      </c>
      <c r="AJ4555" s="3">
        <v>627674.88800000004</v>
      </c>
      <c r="AK4555" s="3">
        <v>710325.29099999997</v>
      </c>
      <c r="AL4555" s="3">
        <v>806998.66200000001</v>
      </c>
      <c r="AM4555" s="3">
        <v>816086.62800000003</v>
      </c>
      <c r="AN4555" s="3">
        <v>865537.71799999999</v>
      </c>
      <c r="AO4555" s="3">
        <v>924120.46600000001</v>
      </c>
      <c r="AP4555" s="3">
        <v>976669.07700000005</v>
      </c>
      <c r="AQ4555" s="3">
        <v>1020609.564</v>
      </c>
      <c r="AR4555" s="3">
        <v>1093451.9439999999</v>
      </c>
      <c r="AS4555" s="3">
        <v>1179466.0319999999</v>
      </c>
      <c r="AT4555" s="3">
        <v>1275051.477</v>
      </c>
      <c r="AU4555" s="3">
        <v>1395964.325</v>
      </c>
      <c r="AV4555" s="3">
        <v>1538685.987</v>
      </c>
      <c r="AW4555" s="3">
        <v>1688103.7220000001</v>
      </c>
      <c r="AX4555" s="3">
        <v>1836986.371</v>
      </c>
      <c r="AY4555" s="3">
        <v>1984079.781</v>
      </c>
      <c r="AZ4555" s="3">
        <v>2134358.52</v>
      </c>
      <c r="BA4555">
        <v>2292872.0869999998</v>
      </c>
      <c r="BB4555">
        <v>2010</v>
      </c>
    </row>
    <row r="4556" spans="1:54" hidden="1" x14ac:dyDescent="0.2">
      <c r="A4556">
        <v>674</v>
      </c>
      <c r="B4556" t="s">
        <v>455</v>
      </c>
      <c r="C4556" t="s">
        <v>327</v>
      </c>
      <c r="D4556" t="s">
        <v>112</v>
      </c>
      <c r="E4556" t="s">
        <v>325</v>
      </c>
      <c r="F4556" t="s">
        <v>326</v>
      </c>
      <c r="G4556" t="s">
        <v>223</v>
      </c>
      <c r="H4556" t="s">
        <v>322</v>
      </c>
      <c r="I4556" t="s">
        <v>321</v>
      </c>
      <c r="J4556" s="3">
        <v>462.08600000000001</v>
      </c>
      <c r="K4556" s="3">
        <v>400.19900000000001</v>
      </c>
      <c r="L4556" s="3">
        <v>382.45299999999997</v>
      </c>
      <c r="M4556" s="3">
        <v>371.14499999999998</v>
      </c>
      <c r="N4556" s="3">
        <v>302.58699999999999</v>
      </c>
      <c r="O4556" s="3">
        <v>286.31599999999997</v>
      </c>
      <c r="P4556" s="3">
        <v>317.44900000000001</v>
      </c>
      <c r="Q4556" s="3">
        <v>242.87700000000001</v>
      </c>
      <c r="R4556" s="3">
        <v>224.53700000000001</v>
      </c>
      <c r="S4556" s="3">
        <v>222.92</v>
      </c>
      <c r="T4556" s="3">
        <v>266.88400000000001</v>
      </c>
      <c r="U4556" s="3">
        <v>225.006</v>
      </c>
      <c r="V4556" s="3">
        <v>244.673</v>
      </c>
      <c r="W4556" s="3">
        <v>266.59199999999998</v>
      </c>
      <c r="X4556" s="3">
        <v>228.29499999999999</v>
      </c>
      <c r="Y4556" s="3">
        <v>234.88800000000001</v>
      </c>
      <c r="Z4556" s="3">
        <v>287.76499999999999</v>
      </c>
      <c r="AA4556" s="3">
        <v>247.43700000000001</v>
      </c>
      <c r="AB4556" s="3">
        <v>252.756</v>
      </c>
      <c r="AC4556" s="3">
        <v>243.816</v>
      </c>
      <c r="AD4556" s="3">
        <v>246.28299999999999</v>
      </c>
      <c r="AE4556" s="3">
        <v>278.98700000000002</v>
      </c>
      <c r="AF4556" s="3">
        <v>262.74200000000002</v>
      </c>
      <c r="AG4556" s="3">
        <v>317.42099999999999</v>
      </c>
      <c r="AH4556" s="3">
        <v>245.67</v>
      </c>
      <c r="AI4556" s="3">
        <v>275.51600000000002</v>
      </c>
      <c r="AJ4556" s="3">
        <v>292.99099999999999</v>
      </c>
      <c r="AK4556" s="3">
        <v>379.06700000000001</v>
      </c>
      <c r="AL4556" s="3">
        <v>472.37900000000002</v>
      </c>
      <c r="AM4556" s="3">
        <v>417.178</v>
      </c>
      <c r="AN4556" s="3">
        <v>414.14299999999997</v>
      </c>
      <c r="AO4556" s="3">
        <v>456.32900000000001</v>
      </c>
      <c r="AP4556" s="3">
        <v>444.959</v>
      </c>
      <c r="AQ4556" s="3">
        <v>462.46</v>
      </c>
      <c r="AR4556" s="3">
        <v>452.81</v>
      </c>
      <c r="AS4556" s="3">
        <v>402.06700000000001</v>
      </c>
      <c r="AT4556" s="3">
        <v>401.39600000000002</v>
      </c>
      <c r="AU4556" s="3">
        <v>447.55799999999999</v>
      </c>
      <c r="AV4556" s="3">
        <v>479.04700000000003</v>
      </c>
      <c r="AW4556" s="3">
        <v>501.17099999999999</v>
      </c>
      <c r="AX4556" s="3">
        <v>525.43799999999999</v>
      </c>
      <c r="AY4556" s="3">
        <v>548.02300000000002</v>
      </c>
      <c r="AZ4556" s="3">
        <v>568.91</v>
      </c>
      <c r="BA4556">
        <v>590.23500000000001</v>
      </c>
      <c r="BB4556">
        <v>2010</v>
      </c>
    </row>
    <row r="4557" spans="1:54" hidden="1" x14ac:dyDescent="0.2">
      <c r="A4557">
        <v>674</v>
      </c>
      <c r="B4557" t="s">
        <v>455</v>
      </c>
      <c r="C4557" t="s">
        <v>212</v>
      </c>
      <c r="D4557" t="s">
        <v>112</v>
      </c>
      <c r="E4557" t="s">
        <v>325</v>
      </c>
      <c r="F4557" t="s">
        <v>324</v>
      </c>
      <c r="G4557" t="s">
        <v>323</v>
      </c>
      <c r="H4557" t="s">
        <v>322</v>
      </c>
      <c r="I4557" t="s">
        <v>321</v>
      </c>
      <c r="J4557" s="3">
        <v>894.85599999999999</v>
      </c>
      <c r="K4557" s="3">
        <v>859.24699999999996</v>
      </c>
      <c r="L4557" s="3">
        <v>872.19100000000003</v>
      </c>
      <c r="M4557" s="3">
        <v>891.41800000000001</v>
      </c>
      <c r="N4557" s="3">
        <v>914.93499999999995</v>
      </c>
      <c r="O4557" s="3">
        <v>929.60299999999995</v>
      </c>
      <c r="P4557" s="3">
        <v>940.25099999999998</v>
      </c>
      <c r="Q4557" s="3">
        <v>947.95299999999997</v>
      </c>
      <c r="R4557" s="3">
        <v>985.25199999999995</v>
      </c>
      <c r="S4557" s="3">
        <v>1034.1110000000001</v>
      </c>
      <c r="T4557" s="3">
        <v>1073.3240000000001</v>
      </c>
      <c r="U4557" s="3">
        <v>1008.325</v>
      </c>
      <c r="V4557" s="3">
        <v>1012.381</v>
      </c>
      <c r="W4557" s="3">
        <v>1026.4280000000001</v>
      </c>
      <c r="X4557" s="3">
        <v>1016.021</v>
      </c>
      <c r="Y4557" s="3">
        <v>1022.2619999999999</v>
      </c>
      <c r="Z4557" s="3">
        <v>1030.3969999999999</v>
      </c>
      <c r="AA4557" s="3">
        <v>1052.8789999999999</v>
      </c>
      <c r="AB4557" s="3">
        <v>1071.519</v>
      </c>
      <c r="AC4557" s="3">
        <v>1103.7739999999999</v>
      </c>
      <c r="AD4557" s="3">
        <v>1143.1030000000001</v>
      </c>
      <c r="AE4557" s="3">
        <v>1201.604</v>
      </c>
      <c r="AF4557" s="3">
        <v>1036.723</v>
      </c>
      <c r="AG4557" s="3">
        <v>1126.58</v>
      </c>
      <c r="AH4557" s="3">
        <v>1182.877</v>
      </c>
      <c r="AI4557" s="3">
        <v>1242.146</v>
      </c>
      <c r="AJ4557" s="3">
        <v>1311.03</v>
      </c>
      <c r="AK4557" s="3">
        <v>1392.0329999999999</v>
      </c>
      <c r="AL4557" s="3">
        <v>1479.1869999999999</v>
      </c>
      <c r="AM4557" s="3">
        <v>1380.5640000000001</v>
      </c>
      <c r="AN4557" s="3">
        <v>1362.3009999999999</v>
      </c>
      <c r="AO4557" s="3">
        <v>1371.6489999999999</v>
      </c>
      <c r="AP4557" s="3">
        <v>1399.5139999999999</v>
      </c>
      <c r="AQ4557" s="3">
        <v>1414.17</v>
      </c>
      <c r="AR4557" s="3">
        <v>1446.452</v>
      </c>
      <c r="AS4557" s="3">
        <v>1466.4169999999999</v>
      </c>
      <c r="AT4557" s="3">
        <v>1504.941</v>
      </c>
      <c r="AU4557" s="3">
        <v>1551.23</v>
      </c>
      <c r="AV4557" s="3">
        <v>1622.1759999999999</v>
      </c>
      <c r="AW4557" s="3">
        <v>1702.837</v>
      </c>
      <c r="AX4557" s="3">
        <v>1781.1</v>
      </c>
      <c r="AY4557" s="3">
        <v>1858.7080000000001</v>
      </c>
      <c r="AZ4557" s="3">
        <v>1933.66</v>
      </c>
      <c r="BA4557">
        <v>2012.771</v>
      </c>
      <c r="BB4557">
        <v>2010</v>
      </c>
    </row>
    <row r="4558" spans="1:54" hidden="1" x14ac:dyDescent="0.2">
      <c r="A4558">
        <v>674</v>
      </c>
      <c r="B4558" t="s">
        <v>455</v>
      </c>
      <c r="C4558" t="s">
        <v>320</v>
      </c>
      <c r="D4558" t="s">
        <v>112</v>
      </c>
      <c r="E4558" t="s">
        <v>319</v>
      </c>
      <c r="F4558" t="s">
        <v>318</v>
      </c>
      <c r="G4558" t="s">
        <v>243</v>
      </c>
    </row>
    <row r="4559" spans="1:54" hidden="1" x14ac:dyDescent="0.2">
      <c r="A4559">
        <v>674</v>
      </c>
      <c r="B4559" t="s">
        <v>455</v>
      </c>
      <c r="C4559" t="s">
        <v>317</v>
      </c>
      <c r="D4559" t="s">
        <v>112</v>
      </c>
      <c r="E4559" t="s">
        <v>316</v>
      </c>
      <c r="F4559" t="s">
        <v>315</v>
      </c>
      <c r="G4559" t="s">
        <v>288</v>
      </c>
      <c r="I4559" t="s">
        <v>310</v>
      </c>
      <c r="J4559" s="3">
        <v>5.8999999999999997E-2</v>
      </c>
      <c r="K4559" s="3">
        <v>5.2999999999999999E-2</v>
      </c>
      <c r="L4559" s="3">
        <v>5.0999999999999997E-2</v>
      </c>
      <c r="M4559" s="3">
        <v>5.0999999999999997E-2</v>
      </c>
      <c r="N4559" s="3">
        <v>4.9000000000000002E-2</v>
      </c>
      <c r="O4559" s="3">
        <v>4.8000000000000001E-2</v>
      </c>
      <c r="P4559" s="3">
        <v>4.7E-2</v>
      </c>
      <c r="Q4559" s="3">
        <v>4.5999999999999999E-2</v>
      </c>
      <c r="R4559" s="3">
        <v>4.5999999999999999E-2</v>
      </c>
      <c r="S4559" s="3">
        <v>4.5999999999999999E-2</v>
      </c>
      <c r="T4559" s="3">
        <v>4.4999999999999998E-2</v>
      </c>
      <c r="U4559" s="3">
        <v>4.2000000000000003E-2</v>
      </c>
      <c r="V4559" s="3">
        <v>3.7999999999999999E-2</v>
      </c>
      <c r="W4559" s="3">
        <v>3.7999999999999999E-2</v>
      </c>
      <c r="X4559" s="3">
        <v>3.6999999999999998E-2</v>
      </c>
      <c r="Y4559" s="3">
        <v>3.5999999999999997E-2</v>
      </c>
      <c r="Z4559" s="3">
        <v>3.5000000000000003E-2</v>
      </c>
      <c r="AA4559" s="3">
        <v>3.5000000000000003E-2</v>
      </c>
      <c r="AB4559" s="3">
        <v>3.5999999999999997E-2</v>
      </c>
      <c r="AC4559" s="3">
        <v>3.5999999999999997E-2</v>
      </c>
      <c r="AD4559" s="3">
        <v>3.5999999999999997E-2</v>
      </c>
      <c r="AE4559" s="3">
        <v>3.6999999999999998E-2</v>
      </c>
      <c r="AF4559" s="3">
        <v>3.2000000000000001E-2</v>
      </c>
      <c r="AG4559" s="3">
        <v>3.3000000000000002E-2</v>
      </c>
      <c r="AH4559" s="3">
        <v>3.3000000000000002E-2</v>
      </c>
      <c r="AI4559" s="3">
        <v>3.3000000000000002E-2</v>
      </c>
      <c r="AJ4559" s="3">
        <v>3.4000000000000002E-2</v>
      </c>
      <c r="AK4559" s="3">
        <v>3.4000000000000002E-2</v>
      </c>
      <c r="AL4559" s="3">
        <v>3.5000000000000003E-2</v>
      </c>
      <c r="AM4559" s="3">
        <v>3.4000000000000002E-2</v>
      </c>
      <c r="AN4559" s="3">
        <v>3.2000000000000001E-2</v>
      </c>
      <c r="AO4559" s="3">
        <v>3.1E-2</v>
      </c>
      <c r="AP4559" s="3">
        <v>3.1E-2</v>
      </c>
      <c r="AQ4559" s="3">
        <v>3.1E-2</v>
      </c>
      <c r="AR4559" s="3">
        <v>3.1E-2</v>
      </c>
      <c r="AS4559" s="3">
        <v>3.1E-2</v>
      </c>
      <c r="AT4559" s="3">
        <v>3.1E-2</v>
      </c>
      <c r="AU4559" s="3">
        <v>3.1E-2</v>
      </c>
      <c r="AV4559" s="3">
        <v>3.2000000000000001E-2</v>
      </c>
      <c r="AW4559" s="3">
        <v>3.2000000000000001E-2</v>
      </c>
      <c r="AX4559" s="3">
        <v>3.3000000000000002E-2</v>
      </c>
      <c r="AY4559" s="3">
        <v>3.3000000000000002E-2</v>
      </c>
      <c r="AZ4559" s="3">
        <v>3.4000000000000002E-2</v>
      </c>
      <c r="BA4559">
        <v>3.4000000000000002E-2</v>
      </c>
      <c r="BB4559">
        <v>2015</v>
      </c>
    </row>
    <row r="4560" spans="1:54" hidden="1" x14ac:dyDescent="0.2">
      <c r="A4560">
        <v>674</v>
      </c>
      <c r="B4560" t="s">
        <v>455</v>
      </c>
      <c r="C4560" t="s">
        <v>314</v>
      </c>
      <c r="D4560" t="s">
        <v>112</v>
      </c>
      <c r="E4560" t="s">
        <v>313</v>
      </c>
      <c r="F4560" t="s">
        <v>312</v>
      </c>
      <c r="G4560" t="s">
        <v>311</v>
      </c>
      <c r="I4560" t="s">
        <v>310</v>
      </c>
      <c r="J4560" s="3">
        <v>21.821999999999999</v>
      </c>
      <c r="K4560" s="3">
        <v>25.309000000000001</v>
      </c>
      <c r="L4560" s="3">
        <v>30.667999999999999</v>
      </c>
      <c r="M4560" s="3">
        <v>35.840000000000003</v>
      </c>
      <c r="N4560" s="3">
        <v>38.140999999999998</v>
      </c>
      <c r="O4560" s="3">
        <v>40.808</v>
      </c>
      <c r="P4560" s="3">
        <v>45.668999999999997</v>
      </c>
      <c r="Q4560" s="3">
        <v>54.789000000000001</v>
      </c>
      <c r="R4560" s="3">
        <v>64.135000000000005</v>
      </c>
      <c r="S4560" s="3">
        <v>69.13</v>
      </c>
      <c r="T4560" s="3">
        <v>74.302000000000007</v>
      </c>
      <c r="U4560" s="3">
        <v>81.912000000000006</v>
      </c>
      <c r="V4560" s="3">
        <v>90.096999999999994</v>
      </c>
      <c r="W4560" s="3">
        <v>99.412999999999997</v>
      </c>
      <c r="X4560" s="3">
        <v>137.84299999999999</v>
      </c>
      <c r="Y4560" s="3">
        <v>196.02500000000001</v>
      </c>
      <c r="Z4560" s="3">
        <v>226.84200000000001</v>
      </c>
      <c r="AA4560" s="3">
        <v>239.28100000000001</v>
      </c>
      <c r="AB4560" s="3">
        <v>256.70999999999998</v>
      </c>
      <c r="AC4560" s="3">
        <v>277.608</v>
      </c>
      <c r="AD4560" s="3">
        <v>291.61200000000002</v>
      </c>
      <c r="AE4560" s="3">
        <v>305.94200000000001</v>
      </c>
      <c r="AF4560" s="3">
        <v>346.291</v>
      </c>
      <c r="AG4560" s="3">
        <v>348.90699999999998</v>
      </c>
      <c r="AH4560" s="3">
        <v>388.14100000000002</v>
      </c>
      <c r="AI4560" s="3">
        <v>444.28399999999999</v>
      </c>
      <c r="AJ4560" s="3">
        <v>478.76499999999999</v>
      </c>
      <c r="AK4560" s="3">
        <v>510.279</v>
      </c>
      <c r="AL4560" s="3">
        <v>545.56899999999996</v>
      </c>
      <c r="AM4560" s="3">
        <v>591.12599999999998</v>
      </c>
      <c r="AN4560" s="3">
        <v>635.35</v>
      </c>
      <c r="AO4560" s="3">
        <v>673.73</v>
      </c>
      <c r="AP4560" s="3">
        <v>697.86300000000006</v>
      </c>
      <c r="AQ4560" s="3">
        <v>721.702</v>
      </c>
      <c r="AR4560" s="3">
        <v>755.95500000000004</v>
      </c>
      <c r="AS4560" s="3">
        <v>804.31799999999998</v>
      </c>
      <c r="AT4560" s="3">
        <v>847.24300000000005</v>
      </c>
      <c r="AU4560" s="3">
        <v>899.90800000000002</v>
      </c>
      <c r="AV4560" s="3">
        <v>948.53200000000004</v>
      </c>
      <c r="AW4560" s="3">
        <v>991.34799999999996</v>
      </c>
      <c r="AX4560" s="3">
        <v>1031.3779999999999</v>
      </c>
      <c r="AY4560" s="3">
        <v>1067.451</v>
      </c>
      <c r="AZ4560" s="3">
        <v>1103.7919999999999</v>
      </c>
      <c r="BA4560">
        <v>1139.162</v>
      </c>
      <c r="BB4560">
        <v>2015</v>
      </c>
    </row>
    <row r="4561" spans="1:54" hidden="1" x14ac:dyDescent="0.2">
      <c r="A4561">
        <v>674</v>
      </c>
      <c r="B4561" t="s">
        <v>455</v>
      </c>
      <c r="C4561" t="s">
        <v>309</v>
      </c>
      <c r="D4561" t="s">
        <v>112</v>
      </c>
      <c r="E4561" t="s">
        <v>308</v>
      </c>
      <c r="F4561" t="s">
        <v>307</v>
      </c>
      <c r="G4561" t="s">
        <v>217</v>
      </c>
      <c r="I4561" t="s">
        <v>1378</v>
      </c>
      <c r="J4561" s="3">
        <v>14.962</v>
      </c>
      <c r="K4561" s="3">
        <v>11.478</v>
      </c>
      <c r="L4561" s="3">
        <v>8.4860000000000007</v>
      </c>
      <c r="M4561" s="3">
        <v>8.3650000000000002</v>
      </c>
      <c r="N4561" s="3">
        <v>8.6140000000000008</v>
      </c>
      <c r="O4561" s="3">
        <v>8.5459999999999994</v>
      </c>
      <c r="P4561" s="3">
        <v>9.0389999999999997</v>
      </c>
      <c r="Q4561" s="3">
        <v>10.105</v>
      </c>
      <c r="R4561" s="3">
        <v>13.294</v>
      </c>
      <c r="S4561" s="3">
        <v>13.39</v>
      </c>
      <c r="T4561" s="3">
        <v>14.818</v>
      </c>
      <c r="U4561" s="3">
        <v>10.56</v>
      </c>
      <c r="V4561" s="3">
        <v>11.295999999999999</v>
      </c>
      <c r="W4561" s="3">
        <v>11.448</v>
      </c>
      <c r="X4561" s="3">
        <v>10.903</v>
      </c>
      <c r="Y4561" s="3">
        <v>11.252000000000001</v>
      </c>
      <c r="Z4561" s="3">
        <v>12.24</v>
      </c>
      <c r="AA4561" s="3">
        <v>12.813000000000001</v>
      </c>
      <c r="AB4561" s="3">
        <v>15.082000000000001</v>
      </c>
      <c r="AC4561" s="3">
        <v>14.903</v>
      </c>
      <c r="AD4561" s="3">
        <v>15.045</v>
      </c>
      <c r="AE4561" s="3">
        <v>18.5</v>
      </c>
      <c r="AF4561" s="3">
        <v>14.263</v>
      </c>
      <c r="AG4561" s="3">
        <v>16.846</v>
      </c>
      <c r="AH4561" s="3">
        <v>25.835999999999999</v>
      </c>
      <c r="AI4561" s="3">
        <v>23.773</v>
      </c>
      <c r="AJ4561" s="3">
        <v>24.972999999999999</v>
      </c>
      <c r="AK4561" s="3">
        <v>33.018000000000001</v>
      </c>
      <c r="AL4561" s="3">
        <v>40.960999999999999</v>
      </c>
      <c r="AM4561" s="3">
        <v>35.646999999999998</v>
      </c>
      <c r="AN4561" s="3">
        <v>23.423999999999999</v>
      </c>
      <c r="AO4561" s="3">
        <v>17.638000000000002</v>
      </c>
      <c r="AP4561" s="3">
        <v>17.561</v>
      </c>
      <c r="AQ4561" s="3">
        <v>15.861000000000001</v>
      </c>
      <c r="AR4561" s="3">
        <v>15.58</v>
      </c>
      <c r="AS4561" s="3">
        <v>13.057</v>
      </c>
      <c r="AT4561" s="3">
        <v>15.263</v>
      </c>
      <c r="AU4561" s="3">
        <v>15.901</v>
      </c>
      <c r="AV4561" s="3">
        <v>17.446000000000002</v>
      </c>
      <c r="AW4561" s="3">
        <v>19.847999999999999</v>
      </c>
      <c r="AX4561" s="3">
        <v>19.597000000000001</v>
      </c>
      <c r="AY4561" s="3">
        <v>19.295000000000002</v>
      </c>
      <c r="AZ4561" s="3">
        <v>18.751000000000001</v>
      </c>
      <c r="BA4561">
        <v>16.835999999999999</v>
      </c>
      <c r="BB4561">
        <v>2015</v>
      </c>
    </row>
    <row r="4562" spans="1:54" hidden="1" x14ac:dyDescent="0.2">
      <c r="A4562">
        <v>674</v>
      </c>
      <c r="B4562" t="s">
        <v>455</v>
      </c>
      <c r="C4562" t="s">
        <v>306</v>
      </c>
      <c r="D4562" t="s">
        <v>112</v>
      </c>
      <c r="E4562" t="s">
        <v>305</v>
      </c>
      <c r="F4562" t="s">
        <v>304</v>
      </c>
      <c r="G4562" t="s">
        <v>217</v>
      </c>
      <c r="I4562" t="s">
        <v>1378</v>
      </c>
      <c r="J4562" s="3">
        <v>1.181</v>
      </c>
      <c r="K4562" s="3">
        <v>1.381</v>
      </c>
      <c r="L4562" s="3">
        <v>-2.1000000000000001E-2</v>
      </c>
      <c r="M4562" s="3">
        <v>1.3320000000000001</v>
      </c>
      <c r="N4562" s="3">
        <v>2.036</v>
      </c>
      <c r="O4562" s="3">
        <v>2.1179999999999999</v>
      </c>
      <c r="P4562" s="3">
        <v>4.6589999999999998</v>
      </c>
      <c r="Q4562" s="3">
        <v>4.6139999999999999</v>
      </c>
      <c r="R4562" s="3">
        <v>7.1509999999999998</v>
      </c>
      <c r="S4562" s="3">
        <v>10.032</v>
      </c>
      <c r="T4562" s="3">
        <v>6.2119999999999997</v>
      </c>
      <c r="U4562" s="3">
        <v>1.9750000000000001</v>
      </c>
      <c r="V4562" s="3">
        <v>4.7069999999999999</v>
      </c>
      <c r="W4562" s="3">
        <v>3.7879999999999998</v>
      </c>
      <c r="X4562" s="3">
        <v>1.595</v>
      </c>
      <c r="Y4562" s="3">
        <v>2.5150000000000001</v>
      </c>
      <c r="Z4562" s="3">
        <v>8.4689999999999994</v>
      </c>
      <c r="AA4562" s="3">
        <v>6.8319999999999999</v>
      </c>
      <c r="AB4562" s="3">
        <v>7.0890000000000004</v>
      </c>
      <c r="AC4562" s="3">
        <v>8.5679999999999996</v>
      </c>
      <c r="AD4562" s="3">
        <v>8.0709999999999997</v>
      </c>
      <c r="AE4562" s="3">
        <v>15.42</v>
      </c>
      <c r="AF4562" s="3">
        <v>2.851</v>
      </c>
      <c r="AG4562" s="3">
        <v>10.795</v>
      </c>
      <c r="AH4562" s="3">
        <v>16.669</v>
      </c>
      <c r="AI4562" s="3">
        <v>10.061</v>
      </c>
      <c r="AJ4562" s="3">
        <v>14.294</v>
      </c>
      <c r="AK4562" s="3">
        <v>20.675999999999998</v>
      </c>
      <c r="AL4562" s="3">
        <v>22.01</v>
      </c>
      <c r="AM4562" s="3">
        <v>14.571999999999999</v>
      </c>
      <c r="AN4562" s="3">
        <v>13.179</v>
      </c>
      <c r="AO4562" s="3">
        <v>10.698</v>
      </c>
      <c r="AP4562" s="3">
        <v>10.157</v>
      </c>
      <c r="AQ4562" s="3">
        <v>10.115</v>
      </c>
      <c r="AR4562" s="3">
        <v>15.265000000000001</v>
      </c>
      <c r="AS4562" s="3">
        <v>11.167999999999999</v>
      </c>
      <c r="AT4562" s="3">
        <v>15.833</v>
      </c>
      <c r="AU4562" s="3">
        <v>12.515000000000001</v>
      </c>
      <c r="AV4562" s="3">
        <v>13.41</v>
      </c>
      <c r="AW4562" s="3">
        <v>15</v>
      </c>
      <c r="AX4562" s="3">
        <v>14.871</v>
      </c>
      <c r="AY4562" s="3">
        <v>14.532999999999999</v>
      </c>
      <c r="AZ4562" s="3">
        <v>13.961</v>
      </c>
      <c r="BA4562">
        <v>13.925000000000001</v>
      </c>
      <c r="BB4562">
        <v>2015</v>
      </c>
    </row>
    <row r="4563" spans="1:54" hidden="1" x14ac:dyDescent="0.2">
      <c r="A4563">
        <v>674</v>
      </c>
      <c r="B4563" t="s">
        <v>455</v>
      </c>
      <c r="C4563" t="s">
        <v>303</v>
      </c>
      <c r="D4563" t="s">
        <v>112</v>
      </c>
      <c r="E4563" t="s">
        <v>300</v>
      </c>
      <c r="F4563" t="s">
        <v>302</v>
      </c>
      <c r="G4563" t="s">
        <v>295</v>
      </c>
      <c r="I4563" t="s">
        <v>1379</v>
      </c>
      <c r="J4563" s="3">
        <v>4.3739999999999997</v>
      </c>
      <c r="K4563" s="3">
        <v>5.7069999999999999</v>
      </c>
      <c r="L4563" s="3">
        <v>7.5279999999999996</v>
      </c>
      <c r="M4563" s="3">
        <v>8.9930000000000003</v>
      </c>
      <c r="N4563" s="3">
        <v>9.8670000000000009</v>
      </c>
      <c r="O4563" s="3">
        <v>10.91</v>
      </c>
      <c r="P4563" s="3">
        <v>12.491</v>
      </c>
      <c r="Q4563" s="3">
        <v>14.422000000000001</v>
      </c>
      <c r="R4563" s="3">
        <v>18.22</v>
      </c>
      <c r="S4563" s="3">
        <v>19.863</v>
      </c>
      <c r="T4563" s="3">
        <v>22.219000000000001</v>
      </c>
      <c r="U4563" s="3">
        <v>24.116</v>
      </c>
      <c r="V4563" s="3">
        <v>27.63</v>
      </c>
      <c r="W4563" s="3">
        <v>30.39</v>
      </c>
      <c r="X4563" s="3">
        <v>42.238999999999997</v>
      </c>
      <c r="Y4563" s="3">
        <v>62.951999999999998</v>
      </c>
      <c r="Z4563" s="3">
        <v>75.391999999999996</v>
      </c>
      <c r="AA4563" s="3">
        <v>78.778000000000006</v>
      </c>
      <c r="AB4563" s="3">
        <v>83.67</v>
      </c>
      <c r="AC4563" s="3">
        <v>90.415000000000006</v>
      </c>
      <c r="AD4563" s="3">
        <v>100.062</v>
      </c>
      <c r="AE4563" s="3">
        <v>107.98399999999999</v>
      </c>
      <c r="AF4563" s="3">
        <v>125.8</v>
      </c>
      <c r="AG4563" s="3">
        <v>123.657</v>
      </c>
      <c r="AH4563" s="3">
        <v>140.91399999999999</v>
      </c>
      <c r="AI4563" s="3">
        <v>166.791</v>
      </c>
      <c r="AJ4563" s="3">
        <v>184.74700000000001</v>
      </c>
      <c r="AK4563" s="3">
        <v>203.75399999999999</v>
      </c>
      <c r="AL4563" s="3">
        <v>222.696</v>
      </c>
      <c r="AM4563" s="3">
        <v>242.636</v>
      </c>
      <c r="AN4563" s="3">
        <v>265.07400000000001</v>
      </c>
      <c r="AO4563" s="3">
        <v>290.20999999999998</v>
      </c>
      <c r="AP4563" s="3">
        <v>306.79199999999997</v>
      </c>
      <c r="AQ4563" s="3">
        <v>324.66699999999997</v>
      </c>
      <c r="AR4563" s="3">
        <v>344.40800000000002</v>
      </c>
      <c r="AS4563" s="3">
        <v>369.90800000000002</v>
      </c>
      <c r="AT4563" s="3">
        <v>394.54500000000002</v>
      </c>
      <c r="AU4563" s="3">
        <v>426.61</v>
      </c>
      <c r="AV4563" s="3">
        <v>459.87700000000001</v>
      </c>
      <c r="AW4563" s="3">
        <v>491.05900000000003</v>
      </c>
      <c r="AX4563" s="3">
        <v>520.92600000000004</v>
      </c>
      <c r="AY4563" s="3">
        <v>549.42100000000005</v>
      </c>
      <c r="AZ4563" s="3">
        <v>577.88099999999997</v>
      </c>
      <c r="BA4563">
        <v>606.77499999999998</v>
      </c>
      <c r="BB4563">
        <v>2016</v>
      </c>
    </row>
    <row r="4564" spans="1:54" hidden="1" x14ac:dyDescent="0.2">
      <c r="A4564">
        <v>674</v>
      </c>
      <c r="B4564" t="s">
        <v>455</v>
      </c>
      <c r="C4564" t="s">
        <v>301</v>
      </c>
      <c r="D4564" t="s">
        <v>112</v>
      </c>
      <c r="E4564" t="s">
        <v>300</v>
      </c>
      <c r="F4564" t="s">
        <v>299</v>
      </c>
      <c r="G4564" t="s">
        <v>275</v>
      </c>
      <c r="I4564" t="s">
        <v>298</v>
      </c>
      <c r="J4564" s="3">
        <v>18.277999999999999</v>
      </c>
      <c r="K4564" s="3">
        <v>30.457000000000001</v>
      </c>
      <c r="L4564" s="3">
        <v>31.907</v>
      </c>
      <c r="M4564" s="3">
        <v>19.469000000000001</v>
      </c>
      <c r="N4564" s="3">
        <v>9.7200000000000006</v>
      </c>
      <c r="O4564" s="3">
        <v>10.566000000000001</v>
      </c>
      <c r="P4564" s="3">
        <v>14.492000000000001</v>
      </c>
      <c r="Q4564" s="3">
        <v>15.461</v>
      </c>
      <c r="R4564" s="3">
        <v>26.338000000000001</v>
      </c>
      <c r="S4564" s="3">
        <v>9.0169999999999995</v>
      </c>
      <c r="T4564" s="3">
        <v>11.859</v>
      </c>
      <c r="U4564" s="3">
        <v>8.5399999999999991</v>
      </c>
      <c r="V4564" s="3">
        <v>14.567</v>
      </c>
      <c r="W4564" s="3">
        <v>9.99</v>
      </c>
      <c r="X4564" s="3">
        <v>38.991999999999997</v>
      </c>
      <c r="Y4564" s="3">
        <v>49.036000000000001</v>
      </c>
      <c r="Z4564" s="3">
        <v>19.760999999999999</v>
      </c>
      <c r="AA4564" s="3">
        <v>4.492</v>
      </c>
      <c r="AB4564" s="3">
        <v>6.21</v>
      </c>
      <c r="AC4564" s="3">
        <v>8.0619999999999994</v>
      </c>
      <c r="AD4564" s="3">
        <v>10.67</v>
      </c>
      <c r="AE4564" s="3">
        <v>7.9169999999999998</v>
      </c>
      <c r="AF4564" s="3">
        <v>16.498999999999999</v>
      </c>
      <c r="AG4564" s="3">
        <v>-1.704</v>
      </c>
      <c r="AH4564" s="3">
        <v>13.956</v>
      </c>
      <c r="AI4564" s="3">
        <v>18.364000000000001</v>
      </c>
      <c r="AJ4564" s="3">
        <v>10.766</v>
      </c>
      <c r="AK4564" s="3">
        <v>10.288</v>
      </c>
      <c r="AL4564" s="3">
        <v>9.2970000000000006</v>
      </c>
      <c r="AM4564" s="3">
        <v>8.9540000000000006</v>
      </c>
      <c r="AN4564" s="3">
        <v>9.2469999999999999</v>
      </c>
      <c r="AO4564" s="3">
        <v>9.4830000000000005</v>
      </c>
      <c r="AP4564" s="3">
        <v>5.7140000000000004</v>
      </c>
      <c r="AQ4564" s="3">
        <v>5.8259999999999996</v>
      </c>
      <c r="AR4564" s="3">
        <v>6.08</v>
      </c>
      <c r="AS4564" s="3">
        <v>7.4039999999999999</v>
      </c>
      <c r="AT4564" s="3">
        <v>6.66</v>
      </c>
      <c r="AU4564" s="3">
        <v>8.1270000000000007</v>
      </c>
      <c r="AV4564" s="3">
        <v>7.798</v>
      </c>
      <c r="AW4564" s="3">
        <v>6.7809999999999997</v>
      </c>
      <c r="AX4564" s="3">
        <v>6.0819999999999999</v>
      </c>
      <c r="AY4564" s="3">
        <v>5.47</v>
      </c>
      <c r="AZ4564" s="3">
        <v>5.18</v>
      </c>
      <c r="BA4564">
        <v>5</v>
      </c>
      <c r="BB4564">
        <v>2016</v>
      </c>
    </row>
    <row r="4565" spans="1:54" hidden="1" x14ac:dyDescent="0.2">
      <c r="A4565">
        <v>674</v>
      </c>
      <c r="B4565" t="s">
        <v>455</v>
      </c>
      <c r="C4565" t="s">
        <v>297</v>
      </c>
      <c r="D4565" t="s">
        <v>112</v>
      </c>
      <c r="E4565" t="s">
        <v>293</v>
      </c>
      <c r="F4565" t="s">
        <v>296</v>
      </c>
      <c r="G4565" t="s">
        <v>295</v>
      </c>
      <c r="I4565" t="s">
        <v>1379</v>
      </c>
      <c r="J4565" s="3">
        <v>4.3380000000000001</v>
      </c>
      <c r="K4565" s="3">
        <v>5.6589999999999998</v>
      </c>
      <c r="L4565" s="3">
        <v>7.4649999999999999</v>
      </c>
      <c r="M4565" s="3">
        <v>8.9190000000000005</v>
      </c>
      <c r="N4565" s="3">
        <v>9.7889999999999997</v>
      </c>
      <c r="O4565" s="3">
        <v>10.929</v>
      </c>
      <c r="P4565" s="3">
        <v>12.099</v>
      </c>
      <c r="Q4565" s="3">
        <v>15.632</v>
      </c>
      <c r="R4565" s="3">
        <v>18.34</v>
      </c>
      <c r="S4565" s="3">
        <v>20.283000000000001</v>
      </c>
      <c r="T4565" s="3">
        <v>23.091000000000001</v>
      </c>
      <c r="U4565" s="3">
        <v>25.797999999999998</v>
      </c>
      <c r="V4565" s="3">
        <v>29.945</v>
      </c>
      <c r="W4565" s="3">
        <v>32.417000000000002</v>
      </c>
      <c r="X4565" s="3">
        <v>52.262</v>
      </c>
      <c r="Y4565" s="3">
        <v>71.762</v>
      </c>
      <c r="Z4565" s="3">
        <v>77.704999999999998</v>
      </c>
      <c r="AA4565" s="3">
        <v>81.468000000000004</v>
      </c>
      <c r="AB4565" s="3">
        <v>86.683999999999997</v>
      </c>
      <c r="AC4565" s="3">
        <v>95.442999999999998</v>
      </c>
      <c r="AD4565" s="3">
        <v>104.858</v>
      </c>
      <c r="AE4565" s="3">
        <v>110.81699999999999</v>
      </c>
      <c r="AF4565" s="3">
        <v>125.8</v>
      </c>
      <c r="AG4565" s="3">
        <v>124.806</v>
      </c>
      <c r="AH4565" s="3">
        <v>158.91200000000001</v>
      </c>
      <c r="AI4565" s="3">
        <v>177.09200000000001</v>
      </c>
      <c r="AJ4565" s="3">
        <v>196.27</v>
      </c>
      <c r="AK4565" s="3">
        <v>212.393</v>
      </c>
      <c r="AL4565" s="3">
        <v>233.93199999999999</v>
      </c>
      <c r="AM4565" s="3">
        <v>252.63200000000001</v>
      </c>
      <c r="AN4565" s="3">
        <v>278.38799999999998</v>
      </c>
      <c r="AO4565" s="3">
        <v>297.60399999999998</v>
      </c>
      <c r="AP4565" s="3">
        <v>314.8</v>
      </c>
      <c r="AQ4565" s="3">
        <v>334.5</v>
      </c>
      <c r="AR4565" s="3">
        <v>354.65800000000002</v>
      </c>
      <c r="AS4565" s="3">
        <v>381.48</v>
      </c>
      <c r="AT4565" s="3">
        <v>408</v>
      </c>
      <c r="AU4565" s="3">
        <v>440.96600000000001</v>
      </c>
      <c r="AV4565" s="3">
        <v>475.62700000000001</v>
      </c>
      <c r="AW4565" s="3">
        <v>504.983</v>
      </c>
      <c r="AX4565" s="3">
        <v>533.78800000000001</v>
      </c>
      <c r="AY4565" s="3">
        <v>562.61199999999997</v>
      </c>
      <c r="AZ4565" s="3">
        <v>590.74300000000005</v>
      </c>
      <c r="BA4565">
        <v>620.28</v>
      </c>
      <c r="BB4565">
        <v>2016</v>
      </c>
    </row>
    <row r="4566" spans="1:54" hidden="1" x14ac:dyDescent="0.2">
      <c r="A4566">
        <v>674</v>
      </c>
      <c r="B4566" t="s">
        <v>455</v>
      </c>
      <c r="C4566" t="s">
        <v>294</v>
      </c>
      <c r="D4566" t="s">
        <v>112</v>
      </c>
      <c r="E4566" t="s">
        <v>293</v>
      </c>
      <c r="F4566" t="s">
        <v>292</v>
      </c>
      <c r="G4566" t="s">
        <v>275</v>
      </c>
      <c r="I4566" t="s">
        <v>291</v>
      </c>
      <c r="J4566" s="3" t="s">
        <v>215</v>
      </c>
      <c r="K4566" s="3">
        <v>30.457000000000001</v>
      </c>
      <c r="L4566" s="3">
        <v>31.907</v>
      </c>
      <c r="M4566" s="3">
        <v>19.469000000000001</v>
      </c>
      <c r="N4566" s="3">
        <v>9.7590000000000003</v>
      </c>
      <c r="O4566" s="3">
        <v>11.641</v>
      </c>
      <c r="P4566" s="3">
        <v>10.712999999999999</v>
      </c>
      <c r="Q4566" s="3">
        <v>29.196000000000002</v>
      </c>
      <c r="R4566" s="3">
        <v>17.321000000000002</v>
      </c>
      <c r="S4566" s="3">
        <v>10.598000000000001</v>
      </c>
      <c r="T4566" s="3">
        <v>13.843</v>
      </c>
      <c r="U4566" s="3">
        <v>11.725</v>
      </c>
      <c r="V4566" s="3">
        <v>16.074000000000002</v>
      </c>
      <c r="W4566" s="3">
        <v>8.2560000000000002</v>
      </c>
      <c r="X4566" s="3">
        <v>61.216000000000001</v>
      </c>
      <c r="Y4566" s="3">
        <v>37.311</v>
      </c>
      <c r="Z4566" s="3">
        <v>8.282</v>
      </c>
      <c r="AA4566" s="3">
        <v>4.843</v>
      </c>
      <c r="AB4566" s="3">
        <v>6.4029999999999996</v>
      </c>
      <c r="AC4566" s="3">
        <v>10.105</v>
      </c>
      <c r="AD4566" s="3">
        <v>9.8640000000000008</v>
      </c>
      <c r="AE4566" s="3">
        <v>5.6829999999999998</v>
      </c>
      <c r="AF4566" s="3">
        <v>13.521000000000001</v>
      </c>
      <c r="AG4566" s="3">
        <v>-0.79</v>
      </c>
      <c r="AH4566" s="3">
        <v>27.327000000000002</v>
      </c>
      <c r="AI4566" s="3">
        <v>11.44</v>
      </c>
      <c r="AJ4566" s="3">
        <v>10.829000000000001</v>
      </c>
      <c r="AK4566" s="3">
        <v>8.2140000000000004</v>
      </c>
      <c r="AL4566" s="3">
        <v>10.141</v>
      </c>
      <c r="AM4566" s="3">
        <v>7.9939999999999998</v>
      </c>
      <c r="AN4566" s="3">
        <v>10.195</v>
      </c>
      <c r="AO4566" s="3">
        <v>6.9029999999999996</v>
      </c>
      <c r="AP4566" s="3">
        <v>5.7779999999999996</v>
      </c>
      <c r="AQ4566" s="3">
        <v>6.258</v>
      </c>
      <c r="AR4566" s="3">
        <v>6.0259999999999998</v>
      </c>
      <c r="AS4566" s="3">
        <v>7.5629999999999997</v>
      </c>
      <c r="AT4566" s="3">
        <v>6.952</v>
      </c>
      <c r="AU4566" s="3">
        <v>8.08</v>
      </c>
      <c r="AV4566" s="3">
        <v>7.86</v>
      </c>
      <c r="AW4566" s="3">
        <v>6.1719999999999997</v>
      </c>
      <c r="AX4566" s="3">
        <v>5.7039999999999997</v>
      </c>
      <c r="AY4566" s="3">
        <v>5.4</v>
      </c>
      <c r="AZ4566" s="3">
        <v>5</v>
      </c>
      <c r="BA4566">
        <v>5</v>
      </c>
      <c r="BB4566">
        <v>2016</v>
      </c>
    </row>
    <row r="4567" spans="1:54" hidden="1" x14ac:dyDescent="0.2">
      <c r="A4567">
        <v>674</v>
      </c>
      <c r="B4567" t="s">
        <v>455</v>
      </c>
      <c r="C4567" t="s">
        <v>290</v>
      </c>
      <c r="D4567" t="s">
        <v>112</v>
      </c>
      <c r="E4567" t="s">
        <v>289</v>
      </c>
      <c r="G4567" t="s">
        <v>288</v>
      </c>
    </row>
    <row r="4568" spans="1:54" hidden="1" x14ac:dyDescent="0.2">
      <c r="A4568">
        <v>674</v>
      </c>
      <c r="B4568" t="s">
        <v>455</v>
      </c>
      <c r="C4568" t="s">
        <v>287</v>
      </c>
      <c r="D4568" t="s">
        <v>112</v>
      </c>
      <c r="E4568" t="s">
        <v>286</v>
      </c>
      <c r="F4568" t="s">
        <v>285</v>
      </c>
      <c r="G4568" t="s">
        <v>275</v>
      </c>
      <c r="I4568" t="s">
        <v>1380</v>
      </c>
      <c r="J4568" s="3">
        <v>-0.63200000000000001</v>
      </c>
      <c r="K4568" s="3">
        <v>-31.867999999999999</v>
      </c>
      <c r="L4568" s="3">
        <v>-3.4</v>
      </c>
      <c r="M4568" s="3">
        <v>-14.676</v>
      </c>
      <c r="N4568" s="3">
        <v>-5.98</v>
      </c>
      <c r="O4568" s="3">
        <v>2.7749999999999999</v>
      </c>
      <c r="P4568" s="3">
        <v>13.589</v>
      </c>
      <c r="Q4568" s="3">
        <v>-12.263999999999999</v>
      </c>
      <c r="R4568" s="3">
        <v>-1.629</v>
      </c>
      <c r="S4568" s="3">
        <v>-8.3290000000000006</v>
      </c>
      <c r="T4568" s="3">
        <v>39.930999999999997</v>
      </c>
      <c r="U4568" s="3">
        <v>-14.175000000000001</v>
      </c>
      <c r="V4568" s="3">
        <v>8.8919999999999995</v>
      </c>
      <c r="W4568" s="3">
        <v>14.154999999999999</v>
      </c>
      <c r="X4568" s="3">
        <v>4.4160000000000004</v>
      </c>
      <c r="Y4568" s="3">
        <v>6.27</v>
      </c>
      <c r="Z4568" s="3">
        <v>-5.2949999999999999</v>
      </c>
      <c r="AA4568" s="3">
        <v>-0.14000000000000001</v>
      </c>
      <c r="AB4568" s="3">
        <v>18.206</v>
      </c>
      <c r="AC4568" s="3">
        <v>0.84199999999999997</v>
      </c>
      <c r="AD4568" s="3">
        <v>2.1629999999999998</v>
      </c>
      <c r="AE4568" s="3">
        <v>10.298999999999999</v>
      </c>
      <c r="AF4568" s="3">
        <v>31.968</v>
      </c>
      <c r="AG4568" s="3">
        <v>-19.315999999999999</v>
      </c>
      <c r="AH4568" s="3">
        <v>1.82</v>
      </c>
      <c r="AI4568" s="3">
        <v>20.698</v>
      </c>
      <c r="AJ4568" s="3">
        <v>0.46700000000000003</v>
      </c>
      <c r="AK4568" s="3">
        <v>37.418999999999997</v>
      </c>
      <c r="AL4568" s="3">
        <v>19.783999999999999</v>
      </c>
      <c r="AM4568" s="3">
        <v>-6.1619999999999999</v>
      </c>
      <c r="AN4568" s="3">
        <v>-21.067</v>
      </c>
      <c r="AO4568" s="3">
        <v>2.242</v>
      </c>
      <c r="AP4568" s="3">
        <v>16.785</v>
      </c>
      <c r="AQ4568" s="3">
        <v>14.227</v>
      </c>
      <c r="AR4568" s="3">
        <v>3.492</v>
      </c>
      <c r="AS4568" s="3">
        <v>-7.0919999999999996</v>
      </c>
      <c r="AT4568" s="3">
        <v>28.120999999999999</v>
      </c>
      <c r="AU4568" s="3">
        <v>-4.8789999999999996</v>
      </c>
      <c r="AV4568" s="3">
        <v>5.1459999999999999</v>
      </c>
      <c r="AW4568" s="3">
        <v>8.5890000000000004</v>
      </c>
      <c r="AX4568" s="3">
        <v>6.9580000000000002</v>
      </c>
      <c r="AY4568" s="3">
        <v>6.7910000000000004</v>
      </c>
      <c r="AZ4568" s="3">
        <v>6.0780000000000003</v>
      </c>
      <c r="BA4568">
        <v>3.411</v>
      </c>
      <c r="BB4568">
        <v>2016</v>
      </c>
    </row>
    <row r="4569" spans="1:54" hidden="1" x14ac:dyDescent="0.2">
      <c r="A4569">
        <v>674</v>
      </c>
      <c r="B4569" t="s">
        <v>455</v>
      </c>
      <c r="C4569" t="s">
        <v>284</v>
      </c>
      <c r="D4569" t="s">
        <v>112</v>
      </c>
      <c r="E4569" t="s">
        <v>283</v>
      </c>
      <c r="F4569" t="s">
        <v>282</v>
      </c>
      <c r="G4569" t="s">
        <v>275</v>
      </c>
      <c r="I4569" t="s">
        <v>1380</v>
      </c>
      <c r="J4569" s="3">
        <v>-0.63200000000000001</v>
      </c>
      <c r="K4569" s="3">
        <v>-33.396000000000001</v>
      </c>
      <c r="L4569" s="3">
        <v>-3.6989999999999998</v>
      </c>
      <c r="M4569" s="3">
        <v>-15.396000000000001</v>
      </c>
      <c r="N4569" s="3">
        <v>-4.3959999999999999</v>
      </c>
      <c r="O4569" s="3">
        <v>-1.8049999999999999</v>
      </c>
      <c r="P4569" s="3">
        <v>-3.6160000000000001</v>
      </c>
      <c r="Q4569" s="3">
        <v>-17.638999999999999</v>
      </c>
      <c r="R4569" s="3">
        <v>-0.52300000000000002</v>
      </c>
      <c r="S4569" s="3">
        <v>1.321</v>
      </c>
      <c r="T4569" s="3">
        <v>52.188000000000002</v>
      </c>
      <c r="U4569" s="3">
        <v>-21.663</v>
      </c>
      <c r="V4569" s="3">
        <v>0.60099999999999998</v>
      </c>
      <c r="W4569" s="3">
        <v>9.1170000000000009</v>
      </c>
      <c r="X4569" s="3">
        <v>-1.633</v>
      </c>
      <c r="Y4569" s="3">
        <v>0.621</v>
      </c>
      <c r="Z4569" s="3">
        <v>9.5410000000000004</v>
      </c>
      <c r="AA4569" s="3">
        <v>0.185</v>
      </c>
      <c r="AB4569" s="3">
        <v>7.2169999999999996</v>
      </c>
      <c r="AC4569" s="3">
        <v>-1.96</v>
      </c>
      <c r="AD4569" s="3">
        <v>3.7290000000000001</v>
      </c>
      <c r="AE4569" s="3">
        <v>14.691000000000001</v>
      </c>
      <c r="AF4569" s="3">
        <v>13.018000000000001</v>
      </c>
      <c r="AG4569" s="3">
        <v>-22.481000000000002</v>
      </c>
      <c r="AH4569" s="3">
        <v>10.862</v>
      </c>
      <c r="AI4569" s="3">
        <v>44.896000000000001</v>
      </c>
      <c r="AJ4569" s="3">
        <v>1.3560000000000001</v>
      </c>
      <c r="AK4569" s="3">
        <v>119.49</v>
      </c>
      <c r="AL4569" s="3">
        <v>13.371</v>
      </c>
      <c r="AM4569" s="3">
        <v>-30.196000000000002</v>
      </c>
      <c r="AN4569" s="3">
        <v>-13.446999999999999</v>
      </c>
      <c r="AO4569" s="3">
        <v>4.3499999999999996</v>
      </c>
      <c r="AP4569" s="3">
        <v>21.007000000000001</v>
      </c>
      <c r="AQ4569" s="3">
        <v>13.638</v>
      </c>
      <c r="AR4569" s="3">
        <v>5.9409999999999998</v>
      </c>
      <c r="AS4569" s="3">
        <v>-7.7789999999999999</v>
      </c>
      <c r="AT4569" s="3">
        <v>26.742000000000001</v>
      </c>
      <c r="AU4569" s="3">
        <v>1.6519999999999999</v>
      </c>
      <c r="AV4569" s="3">
        <v>4.6109999999999998</v>
      </c>
      <c r="AW4569" s="3">
        <v>9.859</v>
      </c>
      <c r="AX4569" s="3">
        <v>7.6369999999999996</v>
      </c>
      <c r="AY4569" s="3">
        <v>7.3760000000000003</v>
      </c>
      <c r="AZ4569" s="3">
        <v>6.6260000000000003</v>
      </c>
      <c r="BA4569">
        <v>2.3290000000000002</v>
      </c>
      <c r="BB4569">
        <v>2016</v>
      </c>
    </row>
    <row r="4570" spans="1:54" hidden="1" x14ac:dyDescent="0.2">
      <c r="A4570">
        <v>674</v>
      </c>
      <c r="B4570" t="s">
        <v>455</v>
      </c>
      <c r="C4570" t="s">
        <v>281</v>
      </c>
      <c r="D4570" t="s">
        <v>112</v>
      </c>
      <c r="E4570" t="s">
        <v>280</v>
      </c>
      <c r="F4570" t="s">
        <v>279</v>
      </c>
      <c r="G4570" t="s">
        <v>275</v>
      </c>
      <c r="I4570" t="s">
        <v>1380</v>
      </c>
      <c r="J4570" s="3" t="s">
        <v>355</v>
      </c>
      <c r="K4570" s="3">
        <v>-18.236999999999998</v>
      </c>
      <c r="L4570" s="3">
        <v>3.8210000000000002</v>
      </c>
      <c r="M4570" s="3">
        <v>-9.6539999999999999</v>
      </c>
      <c r="N4570" s="3">
        <v>11.853</v>
      </c>
      <c r="O4570" s="3">
        <v>-4.1680000000000001</v>
      </c>
      <c r="P4570" s="3">
        <v>12.407999999999999</v>
      </c>
      <c r="Q4570" s="3">
        <v>-5.3049999999999997</v>
      </c>
      <c r="R4570" s="3">
        <v>-19.137</v>
      </c>
      <c r="S4570" s="3">
        <v>16.36</v>
      </c>
      <c r="T4570" s="3">
        <v>5.6159999999999997</v>
      </c>
      <c r="U4570" s="3">
        <v>7.875</v>
      </c>
      <c r="V4570" s="3">
        <v>5.7569999999999997</v>
      </c>
      <c r="W4570" s="3">
        <v>7.8120000000000003</v>
      </c>
      <c r="X4570" s="3">
        <v>15.416</v>
      </c>
      <c r="Y4570" s="3">
        <v>5.0709999999999997</v>
      </c>
      <c r="Z4570" s="3">
        <v>6.1029999999999998</v>
      </c>
      <c r="AA4570" s="3">
        <v>-15.928000000000001</v>
      </c>
      <c r="AB4570" s="3">
        <v>17.704999999999998</v>
      </c>
      <c r="AC4570" s="3">
        <v>12.941000000000001</v>
      </c>
      <c r="AD4570" s="3">
        <v>7.3659999999999997</v>
      </c>
      <c r="AE4570" s="3">
        <v>30.245000000000001</v>
      </c>
      <c r="AF4570" s="3">
        <v>6.6909999999999998</v>
      </c>
      <c r="AG4570" s="3">
        <v>-30.071000000000002</v>
      </c>
      <c r="AH4570" s="3">
        <v>-2.331</v>
      </c>
      <c r="AI4570" s="3">
        <v>31.869</v>
      </c>
      <c r="AJ4570" s="3">
        <v>0.69699999999999995</v>
      </c>
      <c r="AK4570" s="3">
        <v>23.555</v>
      </c>
      <c r="AL4570" s="3">
        <v>11.044</v>
      </c>
      <c r="AM4570" s="3">
        <v>-16.806999999999999</v>
      </c>
      <c r="AN4570" s="3">
        <v>-6.61</v>
      </c>
      <c r="AO4570" s="3">
        <v>3.7719999999999998</v>
      </c>
      <c r="AP4570" s="3">
        <v>7.0369999999999999</v>
      </c>
      <c r="AQ4570" s="3">
        <v>-1.927</v>
      </c>
      <c r="AR4570" s="3">
        <v>4.1100000000000003</v>
      </c>
      <c r="AS4570" s="3">
        <v>2.5609999999999999</v>
      </c>
      <c r="AT4570" s="3">
        <v>7.9349999999999996</v>
      </c>
      <c r="AU4570" s="3">
        <v>-11.349</v>
      </c>
      <c r="AV4570" s="3">
        <v>2.2610000000000001</v>
      </c>
      <c r="AW4570" s="3">
        <v>11.677</v>
      </c>
      <c r="AX4570" s="3">
        <v>8.8369999999999997</v>
      </c>
      <c r="AY4570" s="3">
        <v>8.8539999999999992</v>
      </c>
      <c r="AZ4570" s="3">
        <v>7.5419999999999998</v>
      </c>
      <c r="BA4570">
        <v>7.9790000000000001</v>
      </c>
      <c r="BB4570">
        <v>2016</v>
      </c>
    </row>
    <row r="4571" spans="1:54" hidden="1" x14ac:dyDescent="0.2">
      <c r="A4571">
        <v>674</v>
      </c>
      <c r="B4571" t="s">
        <v>455</v>
      </c>
      <c r="C4571" t="s">
        <v>278</v>
      </c>
      <c r="D4571" t="s">
        <v>112</v>
      </c>
      <c r="E4571" t="s">
        <v>277</v>
      </c>
      <c r="F4571" t="s">
        <v>276</v>
      </c>
      <c r="G4571" t="s">
        <v>275</v>
      </c>
      <c r="I4571" t="s">
        <v>1380</v>
      </c>
      <c r="J4571" s="3" t="s">
        <v>355</v>
      </c>
      <c r="K4571" s="3">
        <v>-18.465</v>
      </c>
      <c r="L4571" s="3">
        <v>6.9470000000000001</v>
      </c>
      <c r="M4571" s="3">
        <v>-9.27</v>
      </c>
      <c r="N4571" s="3">
        <v>10.67</v>
      </c>
      <c r="O4571" s="3">
        <v>-7.6020000000000003</v>
      </c>
      <c r="P4571" s="3">
        <v>9.5540000000000003</v>
      </c>
      <c r="Q4571" s="3">
        <v>-9.8000000000000007</v>
      </c>
      <c r="R4571" s="3">
        <v>-26.12</v>
      </c>
      <c r="S4571" s="3">
        <v>16.766999999999999</v>
      </c>
      <c r="T4571" s="3">
        <v>0.61299999999999999</v>
      </c>
      <c r="U4571" s="3">
        <v>10.775</v>
      </c>
      <c r="V4571" s="3">
        <v>-0.60599999999999998</v>
      </c>
      <c r="W4571" s="3">
        <v>6.1040000000000001</v>
      </c>
      <c r="X4571" s="3">
        <v>23.454000000000001</v>
      </c>
      <c r="Y4571" s="3">
        <v>3.2749999999999999</v>
      </c>
      <c r="Z4571" s="3">
        <v>-1.72</v>
      </c>
      <c r="AA4571" s="3">
        <v>-31.454000000000001</v>
      </c>
      <c r="AB4571" s="3">
        <v>15.893000000000001</v>
      </c>
      <c r="AC4571" s="3">
        <v>21.507999999999999</v>
      </c>
      <c r="AD4571" s="3">
        <v>0.71299999999999997</v>
      </c>
      <c r="AE4571" s="3">
        <v>35.28</v>
      </c>
      <c r="AF4571" s="3">
        <v>-6.3090000000000002</v>
      </c>
      <c r="AG4571" s="3">
        <v>-16.05</v>
      </c>
      <c r="AH4571" s="3">
        <v>-13.547000000000001</v>
      </c>
      <c r="AI4571" s="3">
        <v>67.953000000000003</v>
      </c>
      <c r="AJ4571" s="3">
        <v>-4.9690000000000003</v>
      </c>
      <c r="AK4571" s="3">
        <v>16.318999999999999</v>
      </c>
      <c r="AL4571" s="3">
        <v>0.95799999999999996</v>
      </c>
      <c r="AM4571" s="3">
        <v>-8.8940000000000001</v>
      </c>
      <c r="AN4571" s="3">
        <v>-9.4570000000000007</v>
      </c>
      <c r="AO4571" s="3">
        <v>7.915</v>
      </c>
      <c r="AP4571" s="3">
        <v>3.0139999999999998</v>
      </c>
      <c r="AQ4571" s="3">
        <v>10.364000000000001</v>
      </c>
      <c r="AR4571" s="3">
        <v>8.2759999999999998</v>
      </c>
      <c r="AS4571" s="3">
        <v>7.09</v>
      </c>
      <c r="AT4571" s="3">
        <v>6.399</v>
      </c>
      <c r="AU4571" s="3">
        <v>-8.4920000000000009</v>
      </c>
      <c r="AV4571" s="3">
        <v>3.0870000000000002</v>
      </c>
      <c r="AW4571" s="3">
        <v>13.358000000000001</v>
      </c>
      <c r="AX4571" s="3">
        <v>11.114000000000001</v>
      </c>
      <c r="AY4571" s="3">
        <v>10.743</v>
      </c>
      <c r="AZ4571" s="3">
        <v>8.6120000000000001</v>
      </c>
      <c r="BA4571">
        <v>8.9789999999999992</v>
      </c>
      <c r="BB4571">
        <v>2016</v>
      </c>
    </row>
    <row r="4572" spans="1:54" hidden="1" x14ac:dyDescent="0.2">
      <c r="A4572">
        <v>674</v>
      </c>
      <c r="B4572" t="s">
        <v>455</v>
      </c>
      <c r="C4572" t="s">
        <v>274</v>
      </c>
      <c r="D4572" t="s">
        <v>112</v>
      </c>
      <c r="E4572" t="s">
        <v>273</v>
      </c>
      <c r="F4572" t="s">
        <v>272</v>
      </c>
      <c r="G4572" t="s">
        <v>271</v>
      </c>
    </row>
    <row r="4573" spans="1:54" hidden="1" x14ac:dyDescent="0.2">
      <c r="A4573">
        <v>674</v>
      </c>
      <c r="B4573" t="s">
        <v>455</v>
      </c>
      <c r="C4573" t="s">
        <v>270</v>
      </c>
      <c r="D4573" t="s">
        <v>112</v>
      </c>
      <c r="E4573" t="s">
        <v>269</v>
      </c>
      <c r="F4573" t="s">
        <v>268</v>
      </c>
      <c r="G4573" t="s">
        <v>264</v>
      </c>
      <c r="H4573" t="s">
        <v>263</v>
      </c>
    </row>
    <row r="4574" spans="1:54" hidden="1" x14ac:dyDescent="0.2">
      <c r="A4574">
        <v>674</v>
      </c>
      <c r="B4574" t="s">
        <v>455</v>
      </c>
      <c r="C4574" t="s">
        <v>267</v>
      </c>
      <c r="D4574" t="s">
        <v>112</v>
      </c>
      <c r="E4574" t="s">
        <v>266</v>
      </c>
      <c r="F4574" t="s">
        <v>265</v>
      </c>
      <c r="G4574" t="s">
        <v>264</v>
      </c>
      <c r="H4574" t="s">
        <v>263</v>
      </c>
      <c r="I4574" t="s">
        <v>1381</v>
      </c>
      <c r="J4574" s="3">
        <v>8.7469999999999999</v>
      </c>
      <c r="K4574" s="3">
        <v>8.9830000000000005</v>
      </c>
      <c r="L4574" s="3">
        <v>9.2210000000000001</v>
      </c>
      <c r="M4574" s="3">
        <v>9.4619999999999997</v>
      </c>
      <c r="N4574" s="3">
        <v>9.7140000000000004</v>
      </c>
      <c r="O4574" s="3">
        <v>9.9809999999999999</v>
      </c>
      <c r="P4574" s="3">
        <v>10.263999999999999</v>
      </c>
      <c r="Q4574" s="3">
        <v>10.563000000000001</v>
      </c>
      <c r="R4574" s="3">
        <v>10.878</v>
      </c>
      <c r="S4574" s="3">
        <v>11.206</v>
      </c>
      <c r="T4574" s="3">
        <v>11.545999999999999</v>
      </c>
      <c r="U4574" s="3">
        <v>11.898</v>
      </c>
      <c r="V4574" s="3">
        <v>12.263999999999999</v>
      </c>
      <c r="W4574" s="3">
        <v>12.644</v>
      </c>
      <c r="X4574" s="3">
        <v>13.04</v>
      </c>
      <c r="Y4574" s="3">
        <v>13.452999999999999</v>
      </c>
      <c r="Z4574" s="3">
        <v>13.882999999999999</v>
      </c>
      <c r="AA4574" s="3">
        <v>14.329000000000001</v>
      </c>
      <c r="AB4574" s="3">
        <v>14.79</v>
      </c>
      <c r="AC4574" s="3">
        <v>15.263</v>
      </c>
      <c r="AD4574" s="3">
        <v>15.744999999999999</v>
      </c>
      <c r="AE4574" s="3">
        <v>16.236000000000001</v>
      </c>
      <c r="AF4574" s="3">
        <v>16.736000000000001</v>
      </c>
      <c r="AG4574" s="3">
        <v>17.245000000000001</v>
      </c>
      <c r="AH4574" s="3">
        <v>17.763000000000002</v>
      </c>
      <c r="AI4574" s="3">
        <v>18.29</v>
      </c>
      <c r="AJ4574" s="3">
        <v>18.826000000000001</v>
      </c>
      <c r="AK4574" s="3">
        <v>19.370999999999999</v>
      </c>
      <c r="AL4574" s="3">
        <v>19.927</v>
      </c>
      <c r="AM4574" s="3">
        <v>20.495999999999999</v>
      </c>
      <c r="AN4574" s="3">
        <v>21.08</v>
      </c>
      <c r="AO4574" s="3">
        <v>21.678999999999998</v>
      </c>
      <c r="AP4574" s="3">
        <v>22.294</v>
      </c>
      <c r="AQ4574" s="3">
        <v>22.925000000000001</v>
      </c>
      <c r="AR4574" s="3">
        <v>23.571999999999999</v>
      </c>
      <c r="AS4574" s="3">
        <v>24.234999999999999</v>
      </c>
      <c r="AT4574" s="3">
        <v>24.916</v>
      </c>
      <c r="AU4574" s="3">
        <v>25.613</v>
      </c>
      <c r="AV4574" s="3">
        <v>26.326000000000001</v>
      </c>
      <c r="AW4574" s="3">
        <v>27.055</v>
      </c>
      <c r="AX4574" s="3">
        <v>27.798999999999999</v>
      </c>
      <c r="AY4574" s="3">
        <v>28.556999999999999</v>
      </c>
      <c r="AZ4574" s="3">
        <v>29.33</v>
      </c>
      <c r="BA4574">
        <v>30.116</v>
      </c>
      <c r="BB4574">
        <v>2010</v>
      </c>
    </row>
    <row r="4575" spans="1:54" hidden="1" x14ac:dyDescent="0.2">
      <c r="A4575">
        <v>674</v>
      </c>
      <c r="B4575" t="s">
        <v>455</v>
      </c>
      <c r="C4575" t="s">
        <v>262</v>
      </c>
      <c r="D4575" t="s">
        <v>112</v>
      </c>
      <c r="E4575" t="s">
        <v>260</v>
      </c>
      <c r="F4575" t="s">
        <v>259</v>
      </c>
      <c r="G4575" t="s">
        <v>225</v>
      </c>
      <c r="H4575" t="s">
        <v>222</v>
      </c>
      <c r="I4575" t="s">
        <v>1382</v>
      </c>
      <c r="J4575" s="3">
        <v>25.78</v>
      </c>
      <c r="K4575" s="3">
        <v>21.22</v>
      </c>
      <c r="L4575" s="3">
        <v>24.48</v>
      </c>
      <c r="M4575" s="3">
        <v>29.84</v>
      </c>
      <c r="N4575" s="3">
        <v>35.36</v>
      </c>
      <c r="O4575" s="3">
        <v>47.66</v>
      </c>
      <c r="P4575" s="3">
        <v>51.92</v>
      </c>
      <c r="Q4575" s="3">
        <v>56.8</v>
      </c>
      <c r="R4575" s="3">
        <v>97.46</v>
      </c>
      <c r="S4575" s="3">
        <v>123.52</v>
      </c>
      <c r="T4575" s="3">
        <v>150.97999999999999</v>
      </c>
      <c r="U4575" s="3">
        <v>108.54</v>
      </c>
      <c r="V4575" s="3">
        <v>154.88</v>
      </c>
      <c r="W4575" s="3">
        <v>167</v>
      </c>
      <c r="X4575" s="3">
        <v>204.48</v>
      </c>
      <c r="Y4575" s="3">
        <v>308.17</v>
      </c>
      <c r="Z4575" s="3">
        <v>417.62</v>
      </c>
      <c r="AA4575" s="3">
        <v>540.64599999999996</v>
      </c>
      <c r="AB4575" s="3">
        <v>556.91999999999996</v>
      </c>
      <c r="AC4575" s="3">
        <v>701.98</v>
      </c>
      <c r="AD4575" s="3">
        <v>814.178</v>
      </c>
      <c r="AE4575" s="3">
        <v>838.12099999999998</v>
      </c>
      <c r="AF4575" s="3">
        <v>610.63</v>
      </c>
      <c r="AG4575" s="3">
        <v>1044.9570000000001</v>
      </c>
      <c r="AH4575" s="3">
        <v>1653.451</v>
      </c>
      <c r="AI4575" s="3">
        <v>1863.5360000000001</v>
      </c>
      <c r="AJ4575" s="3">
        <v>2477.0360000000001</v>
      </c>
      <c r="AK4575" s="3">
        <v>2201.0590000000002</v>
      </c>
      <c r="AL4575" s="3">
        <v>2562.944</v>
      </c>
      <c r="AM4575" s="3">
        <v>1927.741</v>
      </c>
      <c r="AN4575" s="3">
        <v>2403.489</v>
      </c>
      <c r="AO4575" s="3">
        <v>2338.8850000000002</v>
      </c>
      <c r="AP4575" s="3">
        <v>2358.1289999999999</v>
      </c>
      <c r="AQ4575" s="3">
        <v>2549.6089999999999</v>
      </c>
      <c r="AR4575" s="3">
        <v>3203.7069999999999</v>
      </c>
      <c r="AS4575" s="3">
        <v>3380.94</v>
      </c>
      <c r="AT4575" s="3">
        <v>4681.7020000000002</v>
      </c>
      <c r="AU4575" s="3">
        <v>5361.4470000000001</v>
      </c>
      <c r="AV4575" s="3">
        <v>6111.085</v>
      </c>
      <c r="AW4575" s="3">
        <v>6858.8990000000003</v>
      </c>
      <c r="AX4575" s="3">
        <v>7222.0349999999999</v>
      </c>
      <c r="AY4575" s="3">
        <v>8257.009</v>
      </c>
      <c r="AZ4575" s="3">
        <v>9311.4609999999993</v>
      </c>
      <c r="BA4575">
        <v>10427.821</v>
      </c>
      <c r="BB4575">
        <v>2016</v>
      </c>
    </row>
    <row r="4576" spans="1:54" hidden="1" x14ac:dyDescent="0.2">
      <c r="A4576">
        <v>674</v>
      </c>
      <c r="B4576" t="s">
        <v>455</v>
      </c>
      <c r="C4576" t="s">
        <v>261</v>
      </c>
      <c r="D4576" t="s">
        <v>112</v>
      </c>
      <c r="E4576" t="s">
        <v>260</v>
      </c>
      <c r="F4576" t="s">
        <v>259</v>
      </c>
      <c r="G4576" t="s">
        <v>217</v>
      </c>
      <c r="I4576" t="s">
        <v>258</v>
      </c>
      <c r="J4576" s="3">
        <v>15.093999999999999</v>
      </c>
      <c r="K4576" s="3">
        <v>10.862</v>
      </c>
      <c r="L4576" s="3">
        <v>9.9250000000000007</v>
      </c>
      <c r="M4576" s="3">
        <v>9.8710000000000004</v>
      </c>
      <c r="N4576" s="3">
        <v>10.430999999999999</v>
      </c>
      <c r="O4576" s="3">
        <v>12.587</v>
      </c>
      <c r="P4576" s="3">
        <v>11.78</v>
      </c>
      <c r="Q4576" s="3">
        <v>10.353</v>
      </c>
      <c r="R4576" s="3">
        <v>14.179</v>
      </c>
      <c r="S4576" s="3">
        <v>15.42</v>
      </c>
      <c r="T4576" s="3">
        <v>16.396999999999998</v>
      </c>
      <c r="U4576" s="3">
        <v>11.045</v>
      </c>
      <c r="V4576" s="3">
        <v>13.846</v>
      </c>
      <c r="W4576" s="3">
        <v>12.944000000000001</v>
      </c>
      <c r="X4576" s="3">
        <v>11.196999999999999</v>
      </c>
      <c r="Y4576" s="3">
        <v>11.432</v>
      </c>
      <c r="Z4576" s="3">
        <v>12.87</v>
      </c>
      <c r="AA4576" s="3">
        <v>14.976000000000001</v>
      </c>
      <c r="AB4576" s="3">
        <v>13.689</v>
      </c>
      <c r="AC4576" s="3">
        <v>15.01</v>
      </c>
      <c r="AD4576" s="3">
        <v>15.513</v>
      </c>
      <c r="AE4576" s="3">
        <v>14.042</v>
      </c>
      <c r="AF4576" s="3">
        <v>10.163</v>
      </c>
      <c r="AG4576" s="3">
        <v>15.414999999999999</v>
      </c>
      <c r="AH4576" s="3">
        <v>20.274000000000001</v>
      </c>
      <c r="AI4576" s="3">
        <v>18.462</v>
      </c>
      <c r="AJ4576" s="3">
        <v>20.962</v>
      </c>
      <c r="AK4576" s="3">
        <v>15.996</v>
      </c>
      <c r="AL4576" s="3">
        <v>15.938000000000001</v>
      </c>
      <c r="AM4576" s="3">
        <v>11.525</v>
      </c>
      <c r="AN4576" s="3">
        <v>13.173</v>
      </c>
      <c r="AO4576" s="3">
        <v>11.675000000000001</v>
      </c>
      <c r="AP4576" s="3">
        <v>10.83</v>
      </c>
      <c r="AQ4576" s="3">
        <v>10.897</v>
      </c>
      <c r="AR4576" s="3">
        <v>12.43</v>
      </c>
      <c r="AS4576" s="3">
        <v>11.827999999999999</v>
      </c>
      <c r="AT4576" s="3">
        <v>14.737</v>
      </c>
      <c r="AU4576" s="3">
        <v>14.994999999999999</v>
      </c>
      <c r="AV4576" s="3">
        <v>15.086</v>
      </c>
      <c r="AW4576" s="3">
        <v>15.018000000000001</v>
      </c>
      <c r="AX4576" s="3">
        <v>14.141999999999999</v>
      </c>
      <c r="AY4576" s="3">
        <v>14.573</v>
      </c>
      <c r="AZ4576" s="3">
        <v>14.874000000000001</v>
      </c>
      <c r="BA4576">
        <v>15.101000000000001</v>
      </c>
      <c r="BB4576">
        <v>2016</v>
      </c>
    </row>
    <row r="4577" spans="1:54" hidden="1" x14ac:dyDescent="0.2">
      <c r="A4577">
        <v>674</v>
      </c>
      <c r="B4577" t="s">
        <v>455</v>
      </c>
      <c r="C4577" t="s">
        <v>257</v>
      </c>
      <c r="D4577" t="s">
        <v>112</v>
      </c>
      <c r="E4577" t="s">
        <v>255</v>
      </c>
      <c r="F4577" t="s">
        <v>254</v>
      </c>
      <c r="G4577" t="s">
        <v>225</v>
      </c>
      <c r="H4577" t="s">
        <v>222</v>
      </c>
      <c r="I4577" t="s">
        <v>1382</v>
      </c>
      <c r="J4577" s="3">
        <v>49.994999999999997</v>
      </c>
      <c r="K4577" s="3">
        <v>46.996000000000002</v>
      </c>
      <c r="L4577" s="3">
        <v>47.795999999999999</v>
      </c>
      <c r="M4577" s="3">
        <v>54.195</v>
      </c>
      <c r="N4577" s="3">
        <v>62.793999999999997</v>
      </c>
      <c r="O4577" s="3">
        <v>59.694000000000003</v>
      </c>
      <c r="P4577" s="3">
        <v>65.093999999999994</v>
      </c>
      <c r="Q4577" s="3">
        <v>71.393000000000001</v>
      </c>
      <c r="R4577" s="3">
        <v>102.59</v>
      </c>
      <c r="S4577" s="3">
        <v>157.58500000000001</v>
      </c>
      <c r="T4577" s="3">
        <v>156.785</v>
      </c>
      <c r="U4577" s="3">
        <v>161.08500000000001</v>
      </c>
      <c r="V4577" s="3">
        <v>224.179</v>
      </c>
      <c r="W4577" s="3">
        <v>265.57499999999999</v>
      </c>
      <c r="X4577" s="3">
        <v>360.767</v>
      </c>
      <c r="Y4577" s="3">
        <v>474.75599999999997</v>
      </c>
      <c r="Z4577" s="3">
        <v>576.67999999999995</v>
      </c>
      <c r="AA4577" s="3">
        <v>627.33600000000001</v>
      </c>
      <c r="AB4577" s="3">
        <v>811.19100000000003</v>
      </c>
      <c r="AC4577" s="3">
        <v>832.11599999999999</v>
      </c>
      <c r="AD4577" s="3">
        <v>961.58</v>
      </c>
      <c r="AE4577" s="3">
        <v>1097.1320000000001</v>
      </c>
      <c r="AF4577" s="3">
        <v>909.86199999999997</v>
      </c>
      <c r="AG4577" s="3">
        <v>1307.076</v>
      </c>
      <c r="AH4577" s="3">
        <v>2054.06</v>
      </c>
      <c r="AI4577" s="3">
        <v>2153.98</v>
      </c>
      <c r="AJ4577" s="3">
        <v>2531.1999999999998</v>
      </c>
      <c r="AK4577" s="3">
        <v>2569.674</v>
      </c>
      <c r="AL4577" s="3">
        <v>2878.6779999999999</v>
      </c>
      <c r="AM4577" s="3">
        <v>2353.1550000000002</v>
      </c>
      <c r="AN4577" s="3">
        <v>2562.1289999999999</v>
      </c>
      <c r="AO4577" s="3">
        <v>2816.857</v>
      </c>
      <c r="AP4577" s="3">
        <v>2926.7820000000002</v>
      </c>
      <c r="AQ4577" s="3">
        <v>3482.625</v>
      </c>
      <c r="AR4577" s="3">
        <v>3796.63</v>
      </c>
      <c r="AS4577" s="3">
        <v>4327.5910000000003</v>
      </c>
      <c r="AT4577" s="3">
        <v>5097.8459999999995</v>
      </c>
      <c r="AU4577" s="3">
        <v>6606.86</v>
      </c>
      <c r="AV4577" s="3">
        <v>7309.1509999999998</v>
      </c>
      <c r="AW4577" s="3">
        <v>9184.3510000000006</v>
      </c>
      <c r="AX4577" s="3">
        <v>9981.5339999999997</v>
      </c>
      <c r="AY4577" s="3">
        <v>10921.335999999999</v>
      </c>
      <c r="AZ4577" s="3">
        <v>11837.584000000001</v>
      </c>
      <c r="BA4577">
        <v>11914.513999999999</v>
      </c>
      <c r="BB4577">
        <v>2016</v>
      </c>
    </row>
    <row r="4578" spans="1:54" hidden="1" x14ac:dyDescent="0.2">
      <c r="A4578">
        <v>674</v>
      </c>
      <c r="B4578" t="s">
        <v>455</v>
      </c>
      <c r="C4578" t="s">
        <v>256</v>
      </c>
      <c r="D4578" t="s">
        <v>112</v>
      </c>
      <c r="E4578" t="s">
        <v>255</v>
      </c>
      <c r="F4578" t="s">
        <v>254</v>
      </c>
      <c r="G4578" t="s">
        <v>217</v>
      </c>
      <c r="I4578" t="s">
        <v>253</v>
      </c>
      <c r="J4578" s="3">
        <v>29.271000000000001</v>
      </c>
      <c r="K4578" s="3">
        <v>24.056000000000001</v>
      </c>
      <c r="L4578" s="3">
        <v>19.379000000000001</v>
      </c>
      <c r="M4578" s="3">
        <v>17.927</v>
      </c>
      <c r="N4578" s="3">
        <v>18.523</v>
      </c>
      <c r="O4578" s="3">
        <v>15.765000000000001</v>
      </c>
      <c r="P4578" s="3">
        <v>14.769</v>
      </c>
      <c r="Q4578" s="3">
        <v>13.013</v>
      </c>
      <c r="R4578" s="3">
        <v>14.925000000000001</v>
      </c>
      <c r="S4578" s="3">
        <v>19.672000000000001</v>
      </c>
      <c r="T4578" s="3">
        <v>17.027000000000001</v>
      </c>
      <c r="U4578" s="3">
        <v>16.391999999999999</v>
      </c>
      <c r="V4578" s="3">
        <v>20.041</v>
      </c>
      <c r="W4578" s="3">
        <v>20.584</v>
      </c>
      <c r="X4578" s="3">
        <v>19.754999999999999</v>
      </c>
      <c r="Y4578" s="3">
        <v>17.611000000000001</v>
      </c>
      <c r="Z4578" s="3">
        <v>17.771999999999998</v>
      </c>
      <c r="AA4578" s="3">
        <v>17.378</v>
      </c>
      <c r="AB4578" s="3">
        <v>19.939</v>
      </c>
      <c r="AC4578" s="3">
        <v>17.792000000000002</v>
      </c>
      <c r="AD4578" s="3">
        <v>18.321000000000002</v>
      </c>
      <c r="AE4578" s="3">
        <v>18.382000000000001</v>
      </c>
      <c r="AF4578" s="3">
        <v>15.143000000000001</v>
      </c>
      <c r="AG4578" s="3">
        <v>19.282</v>
      </c>
      <c r="AH4578" s="3">
        <v>25.186</v>
      </c>
      <c r="AI4578" s="3">
        <v>21.34</v>
      </c>
      <c r="AJ4578" s="3">
        <v>21.420999999999999</v>
      </c>
      <c r="AK4578" s="3">
        <v>18.675000000000001</v>
      </c>
      <c r="AL4578" s="3">
        <v>17.901</v>
      </c>
      <c r="AM4578" s="3">
        <v>14.069000000000001</v>
      </c>
      <c r="AN4578" s="3">
        <v>14.042999999999999</v>
      </c>
      <c r="AO4578" s="3">
        <v>14.06</v>
      </c>
      <c r="AP4578" s="3">
        <v>13.442</v>
      </c>
      <c r="AQ4578" s="3">
        <v>14.885</v>
      </c>
      <c r="AR4578" s="3">
        <v>14.73</v>
      </c>
      <c r="AS4578" s="3">
        <v>15.138999999999999</v>
      </c>
      <c r="AT4578" s="3">
        <v>16.047000000000001</v>
      </c>
      <c r="AU4578" s="3">
        <v>18.478000000000002</v>
      </c>
      <c r="AV4578" s="3">
        <v>18.044</v>
      </c>
      <c r="AW4578" s="3">
        <v>20.11</v>
      </c>
      <c r="AX4578" s="3">
        <v>19.545999999999999</v>
      </c>
      <c r="AY4578" s="3">
        <v>19.274999999999999</v>
      </c>
      <c r="AZ4578" s="3">
        <v>18.91</v>
      </c>
      <c r="BA4578">
        <v>17.254000000000001</v>
      </c>
      <c r="BB4578">
        <v>2016</v>
      </c>
    </row>
    <row r="4579" spans="1:54" hidden="1" x14ac:dyDescent="0.2">
      <c r="A4579">
        <v>674</v>
      </c>
      <c r="B4579" t="s">
        <v>455</v>
      </c>
      <c r="C4579" t="s">
        <v>252</v>
      </c>
      <c r="D4579" t="s">
        <v>112</v>
      </c>
      <c r="E4579" t="s">
        <v>250</v>
      </c>
      <c r="F4579" t="s">
        <v>249</v>
      </c>
      <c r="G4579" t="s">
        <v>225</v>
      </c>
      <c r="H4579" t="s">
        <v>222</v>
      </c>
      <c r="I4579" t="s">
        <v>1382</v>
      </c>
      <c r="J4579" s="3">
        <v>-24.215</v>
      </c>
      <c r="K4579" s="3">
        <v>-25.776</v>
      </c>
      <c r="L4579" s="3">
        <v>-23.315999999999999</v>
      </c>
      <c r="M4579" s="3">
        <v>-24.355</v>
      </c>
      <c r="N4579" s="3">
        <v>-27.434000000000001</v>
      </c>
      <c r="O4579" s="3">
        <v>-12.034000000000001</v>
      </c>
      <c r="P4579" s="3">
        <v>-13.173999999999999</v>
      </c>
      <c r="Q4579" s="3">
        <v>-14.593</v>
      </c>
      <c r="R4579" s="3">
        <v>-5.13</v>
      </c>
      <c r="S4579" s="3">
        <v>-34.064999999999998</v>
      </c>
      <c r="T4579" s="3">
        <v>-5.8049999999999997</v>
      </c>
      <c r="U4579" s="3">
        <v>-52.545000000000002</v>
      </c>
      <c r="V4579" s="3">
        <v>-69.299000000000007</v>
      </c>
      <c r="W4579" s="3">
        <v>-98.575000000000003</v>
      </c>
      <c r="X4579" s="3">
        <v>-156.28700000000001</v>
      </c>
      <c r="Y4579" s="3">
        <v>-166.58600000000001</v>
      </c>
      <c r="Z4579" s="3">
        <v>-159.06</v>
      </c>
      <c r="AA4579" s="3">
        <v>-86.69</v>
      </c>
      <c r="AB4579" s="3">
        <v>-254.27099999999999</v>
      </c>
      <c r="AC4579" s="3">
        <v>-130.136</v>
      </c>
      <c r="AD4579" s="3">
        <v>-147.40199999999999</v>
      </c>
      <c r="AE4579" s="3">
        <v>-259.01100000000002</v>
      </c>
      <c r="AF4579" s="3">
        <v>-299.23200000000003</v>
      </c>
      <c r="AG4579" s="3">
        <v>-262.11900000000003</v>
      </c>
      <c r="AH4579" s="3">
        <v>-400.60899999999998</v>
      </c>
      <c r="AI4579" s="3">
        <v>-290.44400000000002</v>
      </c>
      <c r="AJ4579" s="3">
        <v>-54.164000000000001</v>
      </c>
      <c r="AK4579" s="3">
        <v>-368.61500000000001</v>
      </c>
      <c r="AL4579" s="3">
        <v>-315.73399999999998</v>
      </c>
      <c r="AM4579" s="3">
        <v>-425.41399999999999</v>
      </c>
      <c r="AN4579" s="3">
        <v>-158.63999999999999</v>
      </c>
      <c r="AO4579" s="3">
        <v>-477.97199999999998</v>
      </c>
      <c r="AP4579" s="3">
        <v>-568.654</v>
      </c>
      <c r="AQ4579" s="3">
        <v>-933.01599999999996</v>
      </c>
      <c r="AR4579" s="3">
        <v>-592.923</v>
      </c>
      <c r="AS4579" s="3">
        <v>-946.65099999999995</v>
      </c>
      <c r="AT4579" s="3">
        <v>-416.14400000000001</v>
      </c>
      <c r="AU4579" s="3">
        <v>-1245.413</v>
      </c>
      <c r="AV4579" s="3">
        <v>-1198.066</v>
      </c>
      <c r="AW4579" s="3">
        <v>-2325.4520000000002</v>
      </c>
      <c r="AX4579" s="3">
        <v>-2759.498</v>
      </c>
      <c r="AY4579" s="3">
        <v>-2664.3270000000002</v>
      </c>
      <c r="AZ4579" s="3">
        <v>-2526.123</v>
      </c>
      <c r="BA4579">
        <v>-1486.694</v>
      </c>
      <c r="BB4579">
        <v>2016</v>
      </c>
    </row>
    <row r="4580" spans="1:54" hidden="1" x14ac:dyDescent="0.2">
      <c r="A4580">
        <v>674</v>
      </c>
      <c r="B4580" t="s">
        <v>455</v>
      </c>
      <c r="C4580" t="s">
        <v>251</v>
      </c>
      <c r="D4580" t="s">
        <v>112</v>
      </c>
      <c r="E4580" t="s">
        <v>250</v>
      </c>
      <c r="F4580" t="s">
        <v>249</v>
      </c>
      <c r="G4580" t="s">
        <v>217</v>
      </c>
      <c r="I4580" t="s">
        <v>248</v>
      </c>
      <c r="J4580" s="3">
        <v>-14.178000000000001</v>
      </c>
      <c r="K4580" s="3">
        <v>-13.194000000000001</v>
      </c>
      <c r="L4580" s="3">
        <v>-9.4529999999999994</v>
      </c>
      <c r="M4580" s="3">
        <v>-8.0559999999999992</v>
      </c>
      <c r="N4580" s="3">
        <v>-8.093</v>
      </c>
      <c r="O4580" s="3">
        <v>-3.1779999999999999</v>
      </c>
      <c r="P4580" s="3">
        <v>-2.9889999999999999</v>
      </c>
      <c r="Q4580" s="3">
        <v>-2.66</v>
      </c>
      <c r="R4580" s="3">
        <v>-0.746</v>
      </c>
      <c r="S4580" s="3">
        <v>-4.2530000000000001</v>
      </c>
      <c r="T4580" s="3">
        <v>-0.63</v>
      </c>
      <c r="U4580" s="3">
        <v>-5.3470000000000004</v>
      </c>
      <c r="V4580" s="3">
        <v>-6.1950000000000003</v>
      </c>
      <c r="W4580" s="3">
        <v>-7.64</v>
      </c>
      <c r="X4580" s="3">
        <v>-8.5579999999999998</v>
      </c>
      <c r="Y4580" s="3">
        <v>-6.18</v>
      </c>
      <c r="Z4580" s="3">
        <v>-4.9020000000000001</v>
      </c>
      <c r="AA4580" s="3">
        <v>-2.4009999999999998</v>
      </c>
      <c r="AB4580" s="3">
        <v>-6.25</v>
      </c>
      <c r="AC4580" s="3">
        <v>-2.7829999999999999</v>
      </c>
      <c r="AD4580" s="3">
        <v>-2.8090000000000002</v>
      </c>
      <c r="AE4580" s="3">
        <v>-4.34</v>
      </c>
      <c r="AF4580" s="3">
        <v>-4.9800000000000004</v>
      </c>
      <c r="AG4580" s="3">
        <v>-3.867</v>
      </c>
      <c r="AH4580" s="3">
        <v>-4.9119999999999999</v>
      </c>
      <c r="AI4580" s="3">
        <v>-2.8769999999999998</v>
      </c>
      <c r="AJ4580" s="3">
        <v>-0.45800000000000002</v>
      </c>
      <c r="AK4580" s="3">
        <v>-2.6789999999999998</v>
      </c>
      <c r="AL4580" s="3">
        <v>-1.9630000000000001</v>
      </c>
      <c r="AM4580" s="3">
        <v>-2.5430000000000001</v>
      </c>
      <c r="AN4580" s="3">
        <v>-0.86899999999999999</v>
      </c>
      <c r="AO4580" s="3">
        <v>-2.3860000000000001</v>
      </c>
      <c r="AP4580" s="3">
        <v>-2.6120000000000001</v>
      </c>
      <c r="AQ4580" s="3">
        <v>-3.988</v>
      </c>
      <c r="AR4580" s="3">
        <v>-2.2999999999999998</v>
      </c>
      <c r="AS4580" s="3">
        <v>-3.3119999999999998</v>
      </c>
      <c r="AT4580" s="3">
        <v>-1.31</v>
      </c>
      <c r="AU4580" s="3">
        <v>-3.4830000000000001</v>
      </c>
      <c r="AV4580" s="3">
        <v>-2.9580000000000002</v>
      </c>
      <c r="AW4580" s="3">
        <v>-5.0919999999999996</v>
      </c>
      <c r="AX4580" s="3">
        <v>-5.4039999999999999</v>
      </c>
      <c r="AY4580" s="3">
        <v>-4.702</v>
      </c>
      <c r="AZ4580" s="3">
        <v>-4.0350000000000001</v>
      </c>
      <c r="BA4580">
        <v>-2.153</v>
      </c>
      <c r="BB4580">
        <v>2016</v>
      </c>
    </row>
    <row r="4581" spans="1:54" hidden="1" x14ac:dyDescent="0.2">
      <c r="A4581">
        <v>674</v>
      </c>
      <c r="B4581" t="s">
        <v>455</v>
      </c>
      <c r="C4581" t="s">
        <v>247</v>
      </c>
      <c r="D4581" t="s">
        <v>112</v>
      </c>
      <c r="E4581" t="s">
        <v>245</v>
      </c>
      <c r="F4581" t="s">
        <v>244</v>
      </c>
      <c r="G4581" t="s">
        <v>225</v>
      </c>
      <c r="H4581" t="s">
        <v>222</v>
      </c>
    </row>
    <row r="4582" spans="1:54" hidden="1" x14ac:dyDescent="0.2">
      <c r="A4582">
        <v>674</v>
      </c>
      <c r="B4582" t="s">
        <v>455</v>
      </c>
      <c r="C4582" t="s">
        <v>246</v>
      </c>
      <c r="D4582" t="s">
        <v>112</v>
      </c>
      <c r="E4582" t="s">
        <v>245</v>
      </c>
      <c r="F4582" t="s">
        <v>244</v>
      </c>
      <c r="G4582" t="s">
        <v>243</v>
      </c>
    </row>
    <row r="4583" spans="1:54" hidden="1" x14ac:dyDescent="0.2">
      <c r="A4583">
        <v>674</v>
      </c>
      <c r="B4583" t="s">
        <v>455</v>
      </c>
      <c r="C4583" t="s">
        <v>242</v>
      </c>
      <c r="D4583" t="s">
        <v>112</v>
      </c>
      <c r="E4583" t="s">
        <v>240</v>
      </c>
      <c r="F4583" t="s">
        <v>239</v>
      </c>
      <c r="G4583" t="s">
        <v>225</v>
      </c>
      <c r="H4583" t="s">
        <v>222</v>
      </c>
      <c r="I4583" t="s">
        <v>1382</v>
      </c>
      <c r="J4583" s="3">
        <v>-23.414999999999999</v>
      </c>
      <c r="K4583" s="3">
        <v>-24.436</v>
      </c>
      <c r="L4583" s="3">
        <v>-21.116</v>
      </c>
      <c r="M4583" s="3">
        <v>-21.375</v>
      </c>
      <c r="N4583" s="3">
        <v>-22.934000000000001</v>
      </c>
      <c r="O4583" s="3">
        <v>-6.9539999999999997</v>
      </c>
      <c r="P4583" s="3">
        <v>-7.6740000000000004</v>
      </c>
      <c r="Q4583" s="3">
        <v>-7.6929999999999996</v>
      </c>
      <c r="R4583" s="3">
        <v>6.17</v>
      </c>
      <c r="S4583" s="3">
        <v>-21.045000000000002</v>
      </c>
      <c r="T4583" s="3">
        <v>8.0950000000000006</v>
      </c>
      <c r="U4583" s="3">
        <v>-32.664999999999999</v>
      </c>
      <c r="V4583" s="3">
        <v>-30.959</v>
      </c>
      <c r="W4583" s="3">
        <v>-46.914999999999999</v>
      </c>
      <c r="X4583" s="3">
        <v>-57.887</v>
      </c>
      <c r="Y4583" s="3">
        <v>-29.006</v>
      </c>
      <c r="Z4583" s="3">
        <v>-7.22</v>
      </c>
      <c r="AA4583" s="3">
        <v>23.099</v>
      </c>
      <c r="AB4583" s="3">
        <v>-143.506</v>
      </c>
      <c r="AC4583" s="3">
        <v>-31.582000000000001</v>
      </c>
      <c r="AD4583" s="3">
        <v>-24.949000000000002</v>
      </c>
      <c r="AE4583" s="3">
        <v>-140.63399999999999</v>
      </c>
      <c r="AF4583" s="3">
        <v>-167.33600000000001</v>
      </c>
      <c r="AG4583" s="3">
        <v>-112.04600000000001</v>
      </c>
      <c r="AH4583" s="3">
        <v>-161.12899999999999</v>
      </c>
      <c r="AI4583" s="3">
        <v>-23.844000000000001</v>
      </c>
      <c r="AJ4583" s="3">
        <v>230.636</v>
      </c>
      <c r="AK4583" s="3">
        <v>-213.01499999999999</v>
      </c>
      <c r="AL4583" s="3">
        <v>-188.4</v>
      </c>
      <c r="AM4583" s="3">
        <v>-296.92200000000003</v>
      </c>
      <c r="AN4583" s="3">
        <v>-10.738</v>
      </c>
      <c r="AO4583" s="3">
        <v>-307.702</v>
      </c>
      <c r="AP4583" s="3">
        <v>-413.601</v>
      </c>
      <c r="AQ4583" s="3">
        <v>-774.36</v>
      </c>
      <c r="AR4583" s="3">
        <v>-450.52300000000002</v>
      </c>
      <c r="AS4583" s="3">
        <v>-716.36800000000005</v>
      </c>
      <c r="AT4583" s="3">
        <v>-137.99600000000001</v>
      </c>
      <c r="AU4583" s="3">
        <v>-942.93799999999999</v>
      </c>
      <c r="AV4583" s="3">
        <v>-806.36099999999999</v>
      </c>
      <c r="AW4583" s="3">
        <v>-1878.7439999999999</v>
      </c>
      <c r="AX4583" s="3">
        <v>-2287.0459999999998</v>
      </c>
      <c r="AY4583" s="3">
        <v>-2138.7150000000001</v>
      </c>
      <c r="AZ4583" s="3">
        <v>-1915.7719999999999</v>
      </c>
      <c r="BA4583">
        <v>-765.18700000000001</v>
      </c>
      <c r="BB4583">
        <v>2016</v>
      </c>
    </row>
    <row r="4584" spans="1:54" hidden="1" x14ac:dyDescent="0.2">
      <c r="A4584">
        <v>674</v>
      </c>
      <c r="B4584" t="s">
        <v>455</v>
      </c>
      <c r="C4584" t="s">
        <v>241</v>
      </c>
      <c r="D4584" t="s">
        <v>112</v>
      </c>
      <c r="E4584" t="s">
        <v>240</v>
      </c>
      <c r="F4584" t="s">
        <v>239</v>
      </c>
      <c r="G4584" t="s">
        <v>217</v>
      </c>
      <c r="I4584" t="s">
        <v>238</v>
      </c>
      <c r="J4584" s="3">
        <v>-13.709</v>
      </c>
      <c r="K4584" s="3">
        <v>-12.507999999999999</v>
      </c>
      <c r="L4584" s="3">
        <v>-8.5609999999999999</v>
      </c>
      <c r="M4584" s="3">
        <v>-7.0709999999999997</v>
      </c>
      <c r="N4584" s="3">
        <v>-6.7649999999999997</v>
      </c>
      <c r="O4584" s="3">
        <v>-1.837</v>
      </c>
      <c r="P4584" s="3">
        <v>-1.7410000000000001</v>
      </c>
      <c r="Q4584" s="3">
        <v>-1.4019999999999999</v>
      </c>
      <c r="R4584" s="3">
        <v>0.89800000000000002</v>
      </c>
      <c r="S4584" s="3">
        <v>-2.6269999999999998</v>
      </c>
      <c r="T4584" s="3">
        <v>0.879</v>
      </c>
      <c r="U4584" s="3">
        <v>-3.3239999999999998</v>
      </c>
      <c r="V4584" s="3">
        <v>-2.7679999999999998</v>
      </c>
      <c r="W4584" s="3">
        <v>-3.6360000000000001</v>
      </c>
      <c r="X4584" s="3">
        <v>-3.17</v>
      </c>
      <c r="Y4584" s="3">
        <v>-1.0760000000000001</v>
      </c>
      <c r="Z4584" s="3">
        <v>-0.223</v>
      </c>
      <c r="AA4584" s="3">
        <v>0.64</v>
      </c>
      <c r="AB4584" s="3">
        <v>-3.5270000000000001</v>
      </c>
      <c r="AC4584" s="3">
        <v>-0.67500000000000004</v>
      </c>
      <c r="AD4584" s="3">
        <v>-0.47499999999999998</v>
      </c>
      <c r="AE4584" s="3">
        <v>-2.3559999999999999</v>
      </c>
      <c r="AF4584" s="3">
        <v>-2.7850000000000001</v>
      </c>
      <c r="AG4584" s="3">
        <v>-1.653</v>
      </c>
      <c r="AH4584" s="3">
        <v>-1.976</v>
      </c>
      <c r="AI4584" s="3">
        <v>-0.23599999999999999</v>
      </c>
      <c r="AJ4584" s="3">
        <v>1.952</v>
      </c>
      <c r="AK4584" s="3">
        <v>-1.548</v>
      </c>
      <c r="AL4584" s="3">
        <v>-1.1719999999999999</v>
      </c>
      <c r="AM4584" s="3">
        <v>-1.7749999999999999</v>
      </c>
      <c r="AN4584" s="3">
        <v>-5.8999999999999997E-2</v>
      </c>
      <c r="AO4584" s="3">
        <v>-1.536</v>
      </c>
      <c r="AP4584" s="3">
        <v>-1.9</v>
      </c>
      <c r="AQ4584" s="3">
        <v>-3.31</v>
      </c>
      <c r="AR4584" s="3">
        <v>-1.748</v>
      </c>
      <c r="AS4584" s="3">
        <v>-2.5059999999999998</v>
      </c>
      <c r="AT4584" s="3">
        <v>-0.434</v>
      </c>
      <c r="AU4584" s="3">
        <v>-2.637</v>
      </c>
      <c r="AV4584" s="3">
        <v>-1.9910000000000001</v>
      </c>
      <c r="AW4584" s="3">
        <v>-4.1139999999999999</v>
      </c>
      <c r="AX4584" s="3">
        <v>-4.4790000000000001</v>
      </c>
      <c r="AY4584" s="3">
        <v>-3.7749999999999999</v>
      </c>
      <c r="AZ4584" s="3">
        <v>-3.06</v>
      </c>
      <c r="BA4584">
        <v>-1.1080000000000001</v>
      </c>
      <c r="BB4584">
        <v>2016</v>
      </c>
    </row>
    <row r="4585" spans="1:54" hidden="1" x14ac:dyDescent="0.2">
      <c r="A4585">
        <v>674</v>
      </c>
      <c r="B4585" t="s">
        <v>455</v>
      </c>
      <c r="C4585" t="s">
        <v>237</v>
      </c>
      <c r="D4585" t="s">
        <v>112</v>
      </c>
      <c r="E4585" t="s">
        <v>235</v>
      </c>
      <c r="F4585" t="s">
        <v>234</v>
      </c>
      <c r="G4585" t="s">
        <v>225</v>
      </c>
      <c r="H4585" t="s">
        <v>222</v>
      </c>
    </row>
    <row r="4586" spans="1:54" hidden="1" x14ac:dyDescent="0.2">
      <c r="A4586">
        <v>674</v>
      </c>
      <c r="B4586" t="s">
        <v>455</v>
      </c>
      <c r="C4586" t="s">
        <v>236</v>
      </c>
      <c r="D4586" t="s">
        <v>112</v>
      </c>
      <c r="E4586" t="s">
        <v>235</v>
      </c>
      <c r="F4586" t="s">
        <v>234</v>
      </c>
      <c r="G4586" t="s">
        <v>217</v>
      </c>
    </row>
    <row r="4587" spans="1:54" hidden="1" x14ac:dyDescent="0.2">
      <c r="A4587">
        <v>674</v>
      </c>
      <c r="B4587" t="s">
        <v>455</v>
      </c>
      <c r="C4587" t="s">
        <v>233</v>
      </c>
      <c r="D4587" t="s">
        <v>112</v>
      </c>
      <c r="E4587" t="s">
        <v>231</v>
      </c>
      <c r="F4587" t="s">
        <v>230</v>
      </c>
      <c r="G4587" t="s">
        <v>225</v>
      </c>
      <c r="H4587" t="s">
        <v>222</v>
      </c>
      <c r="I4587" t="s">
        <v>1382</v>
      </c>
      <c r="J4587" s="3" t="s">
        <v>215</v>
      </c>
      <c r="K4587" s="3" t="s">
        <v>215</v>
      </c>
      <c r="L4587" s="3" t="s">
        <v>215</v>
      </c>
      <c r="M4587" s="3" t="s">
        <v>215</v>
      </c>
      <c r="N4587" s="3" t="s">
        <v>215</v>
      </c>
      <c r="O4587" s="3" t="s">
        <v>215</v>
      </c>
      <c r="P4587" s="3" t="s">
        <v>215</v>
      </c>
      <c r="Q4587" s="3" t="s">
        <v>215</v>
      </c>
      <c r="R4587" s="3" t="s">
        <v>215</v>
      </c>
      <c r="S4587" s="3" t="s">
        <v>215</v>
      </c>
      <c r="T4587" s="3">
        <v>1089.0550000000001</v>
      </c>
      <c r="U4587" s="3">
        <v>1360.0070000000001</v>
      </c>
      <c r="V4587" s="3">
        <v>1535.5229999999999</v>
      </c>
      <c r="W4587" s="3">
        <v>1636.0029999999999</v>
      </c>
      <c r="X4587" s="3">
        <v>2073.5419999999999</v>
      </c>
      <c r="Y4587" s="3">
        <v>3123.4250000000002</v>
      </c>
      <c r="Z4587" s="3">
        <v>3946.6860000000001</v>
      </c>
      <c r="AA4587" s="3">
        <v>3894.1889999999999</v>
      </c>
      <c r="AB4587" s="3">
        <v>5144.5209999999997</v>
      </c>
      <c r="AC4587" s="3">
        <v>5535.9279999999999</v>
      </c>
      <c r="AD4587" s="3">
        <v>5618.3590000000004</v>
      </c>
      <c r="AE4587" s="3">
        <v>5855.3230000000003</v>
      </c>
      <c r="AF4587" s="3">
        <v>6311.5550000000003</v>
      </c>
      <c r="AG4587" s="3">
        <v>6758.8729999999996</v>
      </c>
      <c r="AH4587" s="3">
        <v>7751.6390000000001</v>
      </c>
      <c r="AI4587" s="3">
        <v>8727.8379999999997</v>
      </c>
      <c r="AJ4587" s="3">
        <v>4415.4989999999998</v>
      </c>
      <c r="AK4587" s="3">
        <v>4506.326</v>
      </c>
      <c r="AL4587" s="3">
        <v>5063.83</v>
      </c>
      <c r="AM4587" s="3">
        <v>5633.0060000000003</v>
      </c>
      <c r="AN4587" s="3">
        <v>5781.9560000000001</v>
      </c>
      <c r="AO4587" s="3">
        <v>6447.143</v>
      </c>
      <c r="AP4587" s="3">
        <v>7191.5140000000001</v>
      </c>
      <c r="AQ4587" s="3">
        <v>7929.58</v>
      </c>
      <c r="AR4587" s="3">
        <v>8931.1820000000007</v>
      </c>
      <c r="AS4587" s="3">
        <v>10156.964</v>
      </c>
      <c r="AT4587" s="3">
        <v>12191.759</v>
      </c>
      <c r="AU4587" s="3">
        <v>13327.974</v>
      </c>
      <c r="AV4587" s="3">
        <v>15076.114</v>
      </c>
      <c r="AW4587" s="3">
        <v>17365.382000000001</v>
      </c>
      <c r="AX4587" s="3">
        <v>19290.400000000001</v>
      </c>
      <c r="AY4587" s="3">
        <v>21092.472000000002</v>
      </c>
      <c r="AZ4587" s="3">
        <v>22863.085999999999</v>
      </c>
      <c r="BA4587">
        <v>24075.257000000001</v>
      </c>
      <c r="BB4587">
        <v>2016</v>
      </c>
    </row>
    <row r="4588" spans="1:54" hidden="1" x14ac:dyDescent="0.2">
      <c r="A4588">
        <v>674</v>
      </c>
      <c r="B4588" t="s">
        <v>455</v>
      </c>
      <c r="C4588" t="s">
        <v>232</v>
      </c>
      <c r="D4588" t="s">
        <v>112</v>
      </c>
      <c r="E4588" t="s">
        <v>231</v>
      </c>
      <c r="F4588" t="s">
        <v>230</v>
      </c>
      <c r="G4588" t="s">
        <v>217</v>
      </c>
      <c r="I4588" t="s">
        <v>229</v>
      </c>
      <c r="J4588" s="3" t="s">
        <v>215</v>
      </c>
      <c r="K4588" s="3" t="s">
        <v>215</v>
      </c>
      <c r="L4588" s="3" t="s">
        <v>215</v>
      </c>
      <c r="M4588" s="3" t="s">
        <v>215</v>
      </c>
      <c r="N4588" s="3" t="s">
        <v>215</v>
      </c>
      <c r="O4588" s="3" t="s">
        <v>215</v>
      </c>
      <c r="P4588" s="3" t="s">
        <v>215</v>
      </c>
      <c r="Q4588" s="3" t="s">
        <v>215</v>
      </c>
      <c r="R4588" s="3" t="s">
        <v>215</v>
      </c>
      <c r="S4588" s="3" t="s">
        <v>215</v>
      </c>
      <c r="T4588" s="3">
        <v>118.27500000000001</v>
      </c>
      <c r="U4588" s="3">
        <v>138.392</v>
      </c>
      <c r="V4588" s="3">
        <v>137.26900000000001</v>
      </c>
      <c r="W4588" s="3">
        <v>126.804</v>
      </c>
      <c r="X4588" s="3">
        <v>113.542</v>
      </c>
      <c r="Y4588" s="3">
        <v>115.86499999999999</v>
      </c>
      <c r="Z4588" s="3">
        <v>121.628</v>
      </c>
      <c r="AA4588" s="3">
        <v>107.871</v>
      </c>
      <c r="AB4588" s="3">
        <v>126.452</v>
      </c>
      <c r="AC4588" s="3">
        <v>118.37</v>
      </c>
      <c r="AD4588" s="3">
        <v>107.04900000000001</v>
      </c>
      <c r="AE4588" s="3">
        <v>98.102000000000004</v>
      </c>
      <c r="AF4588" s="3">
        <v>105.04600000000001</v>
      </c>
      <c r="AG4588" s="3">
        <v>99.709000000000003</v>
      </c>
      <c r="AH4588" s="3">
        <v>95.046999999999997</v>
      </c>
      <c r="AI4588" s="3">
        <v>86.466999999999999</v>
      </c>
      <c r="AJ4588" s="3">
        <v>37.366999999999997</v>
      </c>
      <c r="AK4588" s="3">
        <v>32.75</v>
      </c>
      <c r="AL4588" s="3">
        <v>31.49</v>
      </c>
      <c r="AM4588" s="3">
        <v>33.677999999999997</v>
      </c>
      <c r="AN4588" s="3">
        <v>31.69</v>
      </c>
      <c r="AO4588" s="3">
        <v>32.180999999999997</v>
      </c>
      <c r="AP4588" s="3">
        <v>33.029000000000003</v>
      </c>
      <c r="AQ4588" s="3">
        <v>33.890999999999998</v>
      </c>
      <c r="AR4588" s="3">
        <v>34.651000000000003</v>
      </c>
      <c r="AS4588" s="3">
        <v>35.533000000000001</v>
      </c>
      <c r="AT4588" s="3">
        <v>38.375999999999998</v>
      </c>
      <c r="AU4588" s="3">
        <v>37.276000000000003</v>
      </c>
      <c r="AV4588" s="3">
        <v>37.218000000000004</v>
      </c>
      <c r="AW4588" s="3">
        <v>38.021999999999998</v>
      </c>
      <c r="AX4588" s="3">
        <v>37.774999999999999</v>
      </c>
      <c r="AY4588" s="3">
        <v>37.226999999999997</v>
      </c>
      <c r="AZ4588" s="3">
        <v>36.521999999999998</v>
      </c>
      <c r="BA4588">
        <v>34.865000000000002</v>
      </c>
      <c r="BB4588">
        <v>2016</v>
      </c>
    </row>
    <row r="4589" spans="1:54" hidden="1" x14ac:dyDescent="0.2">
      <c r="A4589">
        <v>674</v>
      </c>
      <c r="B4589" t="s">
        <v>455</v>
      </c>
      <c r="C4589" t="s">
        <v>228</v>
      </c>
      <c r="D4589" t="s">
        <v>112</v>
      </c>
      <c r="E4589" t="s">
        <v>227</v>
      </c>
      <c r="F4589" t="s">
        <v>226</v>
      </c>
      <c r="G4589" t="s">
        <v>225</v>
      </c>
      <c r="H4589" t="s">
        <v>222</v>
      </c>
      <c r="I4589" t="s">
        <v>1382</v>
      </c>
      <c r="J4589" s="3">
        <v>170.8</v>
      </c>
      <c r="K4589" s="3">
        <v>195.363</v>
      </c>
      <c r="L4589" s="3">
        <v>246.642</v>
      </c>
      <c r="M4589" s="3">
        <v>302.30500000000001</v>
      </c>
      <c r="N4589" s="3">
        <v>339</v>
      </c>
      <c r="O4589" s="3">
        <v>378.64</v>
      </c>
      <c r="P4589" s="3">
        <v>440.76</v>
      </c>
      <c r="Q4589" s="3">
        <v>548.64</v>
      </c>
      <c r="R4589" s="3">
        <v>687.36</v>
      </c>
      <c r="S4589" s="3">
        <v>801.06</v>
      </c>
      <c r="T4589" s="3">
        <v>920.78</v>
      </c>
      <c r="U4589" s="3">
        <v>982.72</v>
      </c>
      <c r="V4589" s="3">
        <v>1118.6199999999999</v>
      </c>
      <c r="W4589" s="3">
        <v>1290.18</v>
      </c>
      <c r="X4589" s="3">
        <v>1826.24</v>
      </c>
      <c r="Y4589" s="3">
        <v>2695.7350000000001</v>
      </c>
      <c r="Z4589" s="3">
        <v>3244.89</v>
      </c>
      <c r="AA4589" s="3">
        <v>3610.027</v>
      </c>
      <c r="AB4589" s="3">
        <v>4068.3490000000002</v>
      </c>
      <c r="AC4589" s="3">
        <v>4676.7860000000001</v>
      </c>
      <c r="AD4589" s="3">
        <v>5248.4160000000002</v>
      </c>
      <c r="AE4589" s="3">
        <v>5968.616</v>
      </c>
      <c r="AF4589" s="3">
        <v>6008.37</v>
      </c>
      <c r="AG4589" s="3">
        <v>6778.63</v>
      </c>
      <c r="AH4589" s="3">
        <v>8155.5730000000003</v>
      </c>
      <c r="AI4589" s="3">
        <v>10093.834000000001</v>
      </c>
      <c r="AJ4589" s="3">
        <v>11816.688</v>
      </c>
      <c r="AK4589" s="3">
        <v>13759.733</v>
      </c>
      <c r="AL4589" s="3">
        <v>16080.898999999999</v>
      </c>
      <c r="AM4589" s="3">
        <v>16726.272000000001</v>
      </c>
      <c r="AN4589" s="3">
        <v>18245.13</v>
      </c>
      <c r="AO4589" s="3">
        <v>20033.884999999998</v>
      </c>
      <c r="AP4589" s="3">
        <v>21773.587</v>
      </c>
      <c r="AQ4589" s="3">
        <v>23397.022000000001</v>
      </c>
      <c r="AR4589" s="3">
        <v>25774.535</v>
      </c>
      <c r="AS4589" s="3">
        <v>28584.819</v>
      </c>
      <c r="AT4589" s="3">
        <v>31769.183000000001</v>
      </c>
      <c r="AU4589" s="3">
        <v>35754.834000000003</v>
      </c>
      <c r="AV4589" s="3">
        <v>40507.447</v>
      </c>
      <c r="AW4589" s="3">
        <v>45671.646000000001</v>
      </c>
      <c r="AX4589" s="3">
        <v>51066.383999999998</v>
      </c>
      <c r="AY4589" s="3">
        <v>56659.366000000002</v>
      </c>
      <c r="AZ4589" s="3">
        <v>62600.735000000001</v>
      </c>
      <c r="BA4589">
        <v>69052.135999999999</v>
      </c>
      <c r="BB4589">
        <v>2016</v>
      </c>
    </row>
    <row r="4590" spans="1:54" hidden="1" x14ac:dyDescent="0.2">
      <c r="A4590">
        <v>674</v>
      </c>
      <c r="B4590" t="s">
        <v>455</v>
      </c>
      <c r="C4590" t="s">
        <v>224</v>
      </c>
      <c r="D4590" t="s">
        <v>112</v>
      </c>
      <c r="E4590" t="s">
        <v>219</v>
      </c>
      <c r="F4590" t="s">
        <v>218</v>
      </c>
      <c r="G4590" t="s">
        <v>223</v>
      </c>
      <c r="H4590" t="s">
        <v>222</v>
      </c>
      <c r="I4590" t="s">
        <v>1383</v>
      </c>
      <c r="J4590" s="3">
        <v>-0.55600000000000005</v>
      </c>
      <c r="K4590" s="3">
        <v>-0.36299999999999999</v>
      </c>
      <c r="L4590" s="3">
        <v>-0.29899999999999999</v>
      </c>
      <c r="M4590" s="3">
        <v>-0.247</v>
      </c>
      <c r="N4590" s="3">
        <v>-0.193</v>
      </c>
      <c r="O4590" s="3">
        <v>-0.184</v>
      </c>
      <c r="P4590" s="3">
        <v>-0.14299999999999999</v>
      </c>
      <c r="Q4590" s="3">
        <v>-0.14099999999999999</v>
      </c>
      <c r="R4590" s="3">
        <v>-0.15</v>
      </c>
      <c r="S4590" s="3">
        <v>-8.4000000000000005E-2</v>
      </c>
      <c r="T4590" s="3">
        <v>-0.26500000000000001</v>
      </c>
      <c r="U4590" s="3">
        <v>-0.23</v>
      </c>
      <c r="V4590" s="3">
        <v>-0.19800000000000001</v>
      </c>
      <c r="W4590" s="3">
        <v>-0.25800000000000001</v>
      </c>
      <c r="X4590" s="3">
        <v>-0.27700000000000002</v>
      </c>
      <c r="Y4590" s="3">
        <v>-0.27600000000000002</v>
      </c>
      <c r="Z4590" s="3">
        <v>-0.153</v>
      </c>
      <c r="AA4590" s="3">
        <v>-0.20200000000000001</v>
      </c>
      <c r="AB4590" s="3">
        <v>-0.28899999999999998</v>
      </c>
      <c r="AC4590" s="3">
        <v>-0.22500000000000001</v>
      </c>
      <c r="AD4590" s="3">
        <v>-0.26</v>
      </c>
      <c r="AE4590" s="3">
        <v>-0.14000000000000001</v>
      </c>
      <c r="AF4590" s="3">
        <v>-0.47699999999999998</v>
      </c>
      <c r="AG4590" s="3">
        <v>-0.32800000000000001</v>
      </c>
      <c r="AH4590" s="3">
        <v>-0.39900000000000002</v>
      </c>
      <c r="AI4590" s="3">
        <v>-0.69499999999999995</v>
      </c>
      <c r="AJ4590" s="3">
        <v>-0.58799999999999997</v>
      </c>
      <c r="AK4590" s="3">
        <v>-0.89600000000000002</v>
      </c>
      <c r="AL4590" s="3">
        <v>-1.7829999999999999</v>
      </c>
      <c r="AM4590" s="3">
        <v>-1.804</v>
      </c>
      <c r="AN4590" s="3">
        <v>-0.88800000000000001</v>
      </c>
      <c r="AO4590" s="3">
        <v>-0.69399999999999995</v>
      </c>
      <c r="AP4590" s="3">
        <v>-0.75900000000000001</v>
      </c>
      <c r="AQ4590" s="3">
        <v>-0.622</v>
      </c>
      <c r="AR4590" s="3">
        <v>-3.4000000000000002E-2</v>
      </c>
      <c r="AS4590" s="3">
        <v>-0.184</v>
      </c>
      <c r="AT4590" s="3">
        <v>5.7000000000000002E-2</v>
      </c>
      <c r="AU4590" s="3">
        <v>-0.39</v>
      </c>
      <c r="AV4590" s="3">
        <v>-0.50900000000000001</v>
      </c>
      <c r="AW4590" s="3">
        <v>-0.65700000000000003</v>
      </c>
      <c r="AX4590" s="3">
        <v>-0.69</v>
      </c>
      <c r="AY4590" s="3">
        <v>-0.745</v>
      </c>
      <c r="AZ4590" s="3">
        <v>-0.79900000000000004</v>
      </c>
      <c r="BA4590">
        <v>-0.85699999999999998</v>
      </c>
      <c r="BB4590">
        <v>2016</v>
      </c>
    </row>
    <row r="4591" spans="1:54" hidden="1" x14ac:dyDescent="0.2">
      <c r="A4591">
        <v>674</v>
      </c>
      <c r="B4591" t="s">
        <v>455</v>
      </c>
      <c r="C4591" t="s">
        <v>220</v>
      </c>
      <c r="D4591" t="s">
        <v>112</v>
      </c>
      <c r="E4591" t="s">
        <v>219</v>
      </c>
      <c r="F4591" t="s">
        <v>218</v>
      </c>
      <c r="G4591" t="s">
        <v>217</v>
      </c>
      <c r="I4591" t="s">
        <v>216</v>
      </c>
      <c r="J4591" s="3">
        <v>-13.765000000000001</v>
      </c>
      <c r="K4591" s="3">
        <v>-10.092000000000001</v>
      </c>
      <c r="L4591" s="3">
        <v>-8.4879999999999995</v>
      </c>
      <c r="M4591" s="3">
        <v>-7.0359999999999996</v>
      </c>
      <c r="N4591" s="3">
        <v>-6.5759999999999996</v>
      </c>
      <c r="O4591" s="3">
        <v>-6.423</v>
      </c>
      <c r="P4591" s="3">
        <v>-4.3780000000000001</v>
      </c>
      <c r="Q4591" s="3">
        <v>-5.4889999999999999</v>
      </c>
      <c r="R4591" s="3">
        <v>-6.141</v>
      </c>
      <c r="S4591" s="3">
        <v>-3.3570000000000002</v>
      </c>
      <c r="T4591" s="3">
        <v>-8.5990000000000002</v>
      </c>
      <c r="U4591" s="3">
        <v>-8.5820000000000007</v>
      </c>
      <c r="V4591" s="3">
        <v>-6.5869999999999997</v>
      </c>
      <c r="W4591" s="3">
        <v>-7.66</v>
      </c>
      <c r="X4591" s="3">
        <v>-9.3059999999999992</v>
      </c>
      <c r="Y4591" s="3">
        <v>-8.734</v>
      </c>
      <c r="Z4591" s="3">
        <v>-3.8210000000000002</v>
      </c>
      <c r="AA4591" s="3">
        <v>-5.6920000000000002</v>
      </c>
      <c r="AB4591" s="3">
        <v>-7.74</v>
      </c>
      <c r="AC4591" s="3">
        <v>-6.0330000000000004</v>
      </c>
      <c r="AD4591" s="3">
        <v>-6.7169999999999996</v>
      </c>
      <c r="AE4591" s="3">
        <v>-3.0920000000000001</v>
      </c>
      <c r="AF4591" s="3">
        <v>-10.848000000000001</v>
      </c>
      <c r="AG4591" s="3">
        <v>-5.9909999999999997</v>
      </c>
      <c r="AH4591" s="3">
        <v>-9.1430000000000007</v>
      </c>
      <c r="AI4591" s="3">
        <v>-13.786</v>
      </c>
      <c r="AJ4591" s="3">
        <v>-10.654999999999999</v>
      </c>
      <c r="AK4591" s="3">
        <v>-12.204000000000001</v>
      </c>
      <c r="AL4591" s="3">
        <v>-18.946999999999999</v>
      </c>
      <c r="AM4591" s="3">
        <v>-21.1</v>
      </c>
      <c r="AN4591" s="3">
        <v>-10.169</v>
      </c>
      <c r="AO4591" s="3">
        <v>-7.0149999999999997</v>
      </c>
      <c r="AP4591" s="3">
        <v>-7.6479999999999997</v>
      </c>
      <c r="AQ4591" s="3">
        <v>-5.8680000000000003</v>
      </c>
      <c r="AR4591" s="3">
        <v>-0.315</v>
      </c>
      <c r="AS4591" s="3">
        <v>-1.889</v>
      </c>
      <c r="AT4591" s="3">
        <v>0.56999999999999995</v>
      </c>
      <c r="AU4591" s="3">
        <v>-3.399</v>
      </c>
      <c r="AV4591" s="3">
        <v>-4.0339999999999998</v>
      </c>
      <c r="AW4591" s="3">
        <v>-4.8479999999999999</v>
      </c>
      <c r="AX4591" s="3">
        <v>-4.726</v>
      </c>
      <c r="AY4591" s="3">
        <v>-4.7610000000000001</v>
      </c>
      <c r="AZ4591" s="3">
        <v>-4.79</v>
      </c>
      <c r="BA4591">
        <v>-4.8230000000000004</v>
      </c>
      <c r="BB4591">
        <v>2015</v>
      </c>
    </row>
    <row r="4592" spans="1:54" x14ac:dyDescent="0.2">
      <c r="A4592">
        <v>676</v>
      </c>
      <c r="B4592" t="s">
        <v>454</v>
      </c>
      <c r="C4592" t="s">
        <v>352</v>
      </c>
      <c r="D4592" t="s">
        <v>100</v>
      </c>
      <c r="E4592" t="s">
        <v>349</v>
      </c>
      <c r="F4592" t="s">
        <v>351</v>
      </c>
      <c r="G4592" t="s">
        <v>225</v>
      </c>
      <c r="H4592" t="s">
        <v>222</v>
      </c>
      <c r="I4592" t="s">
        <v>1384</v>
      </c>
      <c r="J4592" s="3">
        <v>375.80399999999997</v>
      </c>
      <c r="K4592" s="3">
        <v>356.09300000000002</v>
      </c>
      <c r="L4592" s="3">
        <v>365.053</v>
      </c>
      <c r="M4592" s="3">
        <v>378.53699999999998</v>
      </c>
      <c r="N4592" s="3">
        <v>398.875</v>
      </c>
      <c r="O4592" s="3">
        <v>417.10700000000003</v>
      </c>
      <c r="P4592" s="3">
        <v>416.21100000000001</v>
      </c>
      <c r="Q4592" s="3">
        <v>422.976</v>
      </c>
      <c r="R4592" s="3">
        <v>436.41500000000002</v>
      </c>
      <c r="S4592" s="3">
        <v>442.28300000000002</v>
      </c>
      <c r="T4592" s="3">
        <v>467.459</v>
      </c>
      <c r="U4592" s="3">
        <v>508.26900000000001</v>
      </c>
      <c r="V4592" s="3">
        <v>470.99799999999999</v>
      </c>
      <c r="W4592" s="3">
        <v>516.64700000000005</v>
      </c>
      <c r="X4592" s="3">
        <v>463.36399999999998</v>
      </c>
      <c r="Y4592" s="3">
        <v>527.44500000000005</v>
      </c>
      <c r="Z4592" s="3">
        <v>580.07799999999997</v>
      </c>
      <c r="AA4592" s="3">
        <v>618.28899999999999</v>
      </c>
      <c r="AB4592" s="3">
        <v>624.84900000000005</v>
      </c>
      <c r="AC4592" s="3">
        <v>646.976</v>
      </c>
      <c r="AD4592" s="3">
        <v>651.99300000000005</v>
      </c>
      <c r="AE4592" s="3">
        <v>625.41999999999996</v>
      </c>
      <c r="AF4592" s="3">
        <v>636.42999999999995</v>
      </c>
      <c r="AG4592" s="3">
        <v>672.74199999999996</v>
      </c>
      <c r="AH4592" s="3">
        <v>709.20799999999997</v>
      </c>
      <c r="AI4592" s="3">
        <v>732.39</v>
      </c>
      <c r="AJ4592" s="3">
        <v>766.81299999999999</v>
      </c>
      <c r="AK4592" s="3">
        <v>840.42700000000002</v>
      </c>
      <c r="AL4592" s="3">
        <v>904.63300000000004</v>
      </c>
      <c r="AM4592" s="3">
        <v>979.97199999999998</v>
      </c>
      <c r="AN4592" s="3">
        <v>1047.336</v>
      </c>
      <c r="AO4592" s="3">
        <v>1098.174</v>
      </c>
      <c r="AP4592" s="3">
        <v>1118.883</v>
      </c>
      <c r="AQ4592" s="3">
        <v>1177.0650000000001</v>
      </c>
      <c r="AR4592" s="3">
        <v>1244.1579999999999</v>
      </c>
      <c r="AS4592" s="3">
        <v>1280.8599999999999</v>
      </c>
      <c r="AT4592" s="3">
        <v>1309.9359999999999</v>
      </c>
      <c r="AU4592" s="3">
        <v>1362.3330000000001</v>
      </c>
      <c r="AV4592" s="3">
        <v>1410.0150000000001</v>
      </c>
      <c r="AW4592" s="3">
        <v>1473.4659999999999</v>
      </c>
      <c r="AX4592" s="3">
        <v>1547.1389999999999</v>
      </c>
      <c r="AY4592" s="3">
        <v>1632.232</v>
      </c>
      <c r="AZ4592" s="3">
        <v>1730.1659999999999</v>
      </c>
      <c r="BA4592">
        <v>1842.626</v>
      </c>
      <c r="BB4592">
        <v>2011</v>
      </c>
    </row>
    <row r="4593" spans="1:54" hidden="1" x14ac:dyDescent="0.2">
      <c r="A4593">
        <v>676</v>
      </c>
      <c r="B4593" t="s">
        <v>454</v>
      </c>
      <c r="C4593" t="s">
        <v>350</v>
      </c>
      <c r="D4593" t="s">
        <v>100</v>
      </c>
      <c r="E4593" t="s">
        <v>349</v>
      </c>
      <c r="F4593" t="s">
        <v>348</v>
      </c>
      <c r="G4593" t="s">
        <v>275</v>
      </c>
      <c r="I4593" t="s">
        <v>347</v>
      </c>
      <c r="J4593" s="3">
        <v>0.39500000000000002</v>
      </c>
      <c r="K4593" s="3">
        <v>-5.2450000000000001</v>
      </c>
      <c r="L4593" s="3">
        <v>2.516</v>
      </c>
      <c r="M4593" s="3">
        <v>3.694</v>
      </c>
      <c r="N4593" s="3">
        <v>5.3730000000000002</v>
      </c>
      <c r="O4593" s="3">
        <v>4.5709999999999997</v>
      </c>
      <c r="P4593" s="3">
        <v>-0.215</v>
      </c>
      <c r="Q4593" s="3">
        <v>1.625</v>
      </c>
      <c r="R4593" s="3">
        <v>3.177</v>
      </c>
      <c r="S4593" s="3">
        <v>1.345</v>
      </c>
      <c r="T4593" s="3">
        <v>5.6920000000000002</v>
      </c>
      <c r="U4593" s="3">
        <v>8.73</v>
      </c>
      <c r="V4593" s="3">
        <v>-7.3330000000000002</v>
      </c>
      <c r="W4593" s="3">
        <v>9.6920000000000002</v>
      </c>
      <c r="X4593" s="3">
        <v>-10.313000000000001</v>
      </c>
      <c r="Y4593" s="3">
        <v>13.83</v>
      </c>
      <c r="Z4593" s="3">
        <v>9.9789999999999992</v>
      </c>
      <c r="AA4593" s="3">
        <v>6.5869999999999997</v>
      </c>
      <c r="AB4593" s="3">
        <v>1.0609999999999999</v>
      </c>
      <c r="AC4593" s="3">
        <v>3.5409999999999999</v>
      </c>
      <c r="AD4593" s="3">
        <v>0.77500000000000002</v>
      </c>
      <c r="AE4593" s="3">
        <v>-4.0759999999999996</v>
      </c>
      <c r="AF4593" s="3">
        <v>1.76</v>
      </c>
      <c r="AG4593" s="3">
        <v>5.7060000000000004</v>
      </c>
      <c r="AH4593" s="3">
        <v>5.42</v>
      </c>
      <c r="AI4593" s="3">
        <v>3.2690000000000001</v>
      </c>
      <c r="AJ4593" s="3">
        <v>4.7</v>
      </c>
      <c r="AK4593" s="3">
        <v>9.6</v>
      </c>
      <c r="AL4593" s="3">
        <v>7.64</v>
      </c>
      <c r="AM4593" s="3">
        <v>8.3279999999999994</v>
      </c>
      <c r="AN4593" s="3">
        <v>6.8739999999999997</v>
      </c>
      <c r="AO4593" s="3">
        <v>4.8540000000000001</v>
      </c>
      <c r="AP4593" s="3">
        <v>1.8859999999999999</v>
      </c>
      <c r="AQ4593" s="3">
        <v>5.2</v>
      </c>
      <c r="AR4593" s="3">
        <v>5.7</v>
      </c>
      <c r="AS4593" s="3">
        <v>2.95</v>
      </c>
      <c r="AT4593" s="3">
        <v>2.27</v>
      </c>
      <c r="AU4593" s="3">
        <v>4</v>
      </c>
      <c r="AV4593" s="3">
        <v>3.5</v>
      </c>
      <c r="AW4593" s="3">
        <v>4.5</v>
      </c>
      <c r="AX4593" s="3">
        <v>5</v>
      </c>
      <c r="AY4593" s="3">
        <v>5.5</v>
      </c>
      <c r="AZ4593" s="3">
        <v>6</v>
      </c>
      <c r="BA4593">
        <v>6.5</v>
      </c>
      <c r="BB4593">
        <v>2011</v>
      </c>
    </row>
    <row r="4594" spans="1:54" hidden="1" x14ac:dyDescent="0.2">
      <c r="A4594">
        <v>676</v>
      </c>
      <c r="B4594" t="s">
        <v>454</v>
      </c>
      <c r="C4594" t="s">
        <v>346</v>
      </c>
      <c r="D4594" t="s">
        <v>100</v>
      </c>
      <c r="E4594" t="s">
        <v>342</v>
      </c>
      <c r="F4594" t="s">
        <v>345</v>
      </c>
      <c r="G4594" t="s">
        <v>225</v>
      </c>
      <c r="H4594" t="s">
        <v>222</v>
      </c>
      <c r="I4594" t="s">
        <v>1384</v>
      </c>
      <c r="J4594" s="3">
        <v>1.7430000000000001</v>
      </c>
      <c r="K4594" s="3">
        <v>1.9219999999999999</v>
      </c>
      <c r="L4594" s="3">
        <v>2.16</v>
      </c>
      <c r="M4594" s="3">
        <v>2.492</v>
      </c>
      <c r="N4594" s="3">
        <v>2.9609999999999999</v>
      </c>
      <c r="O4594" s="3">
        <v>3.3730000000000002</v>
      </c>
      <c r="P4594" s="3">
        <v>3.8109999999999999</v>
      </c>
      <c r="Q4594" s="3">
        <v>4.4459999999999997</v>
      </c>
      <c r="R4594" s="3">
        <v>5.9269999999999996</v>
      </c>
      <c r="S4594" s="3">
        <v>7.282</v>
      </c>
      <c r="T4594" s="3">
        <v>8.1829999999999998</v>
      </c>
      <c r="U4594" s="3">
        <v>10.712</v>
      </c>
      <c r="V4594" s="3">
        <v>11.244</v>
      </c>
      <c r="W4594" s="3">
        <v>15.808999999999999</v>
      </c>
      <c r="X4594" s="3">
        <v>18.177</v>
      </c>
      <c r="Y4594" s="3">
        <v>37.036999999999999</v>
      </c>
      <c r="Z4594" s="3">
        <v>60.552</v>
      </c>
      <c r="AA4594" s="3">
        <v>75.942999999999998</v>
      </c>
      <c r="AB4594" s="3">
        <v>94.325000000000003</v>
      </c>
      <c r="AC4594" s="3">
        <v>135.77199999999999</v>
      </c>
      <c r="AD4594" s="3">
        <v>180.02199999999999</v>
      </c>
      <c r="AE4594" s="3">
        <v>214.233</v>
      </c>
      <c r="AF4594" s="3">
        <v>268.06599999999997</v>
      </c>
      <c r="AG4594" s="3">
        <v>312.67700000000002</v>
      </c>
      <c r="AH4594" s="3">
        <v>378.56400000000002</v>
      </c>
      <c r="AI4594" s="3">
        <v>432.93</v>
      </c>
      <c r="AJ4594" s="3">
        <v>543.78499999999997</v>
      </c>
      <c r="AK4594" s="3">
        <v>620.42200000000003</v>
      </c>
      <c r="AL4594" s="3">
        <v>747.72299999999996</v>
      </c>
      <c r="AM4594" s="3">
        <v>873.98199999999997</v>
      </c>
      <c r="AN4594" s="3">
        <v>1047.336</v>
      </c>
      <c r="AO4594" s="3">
        <v>1252.75</v>
      </c>
      <c r="AP4594" s="3">
        <v>1501.7329999999999</v>
      </c>
      <c r="AQ4594" s="3">
        <v>2011.12</v>
      </c>
      <c r="AR4594" s="3">
        <v>2569.6909999999998</v>
      </c>
      <c r="AS4594" s="3">
        <v>3198.5160000000001</v>
      </c>
      <c r="AT4594" s="3">
        <v>3909.6869999999999</v>
      </c>
      <c r="AU4594" s="3">
        <v>4502.8890000000001</v>
      </c>
      <c r="AV4594" s="3">
        <v>5068.4830000000002</v>
      </c>
      <c r="AW4594" s="3">
        <v>5654.1959999999999</v>
      </c>
      <c r="AX4594" s="3">
        <v>6300.4539999999997</v>
      </c>
      <c r="AY4594" s="3">
        <v>6992.585</v>
      </c>
      <c r="AZ4594" s="3">
        <v>7752.4089999999997</v>
      </c>
      <c r="BA4594">
        <v>8623.3109999999997</v>
      </c>
      <c r="BB4594">
        <v>2011</v>
      </c>
    </row>
    <row r="4595" spans="1:54" hidden="1" x14ac:dyDescent="0.2">
      <c r="A4595">
        <v>676</v>
      </c>
      <c r="B4595" t="s">
        <v>454</v>
      </c>
      <c r="C4595" t="s">
        <v>344</v>
      </c>
      <c r="D4595" t="s">
        <v>100</v>
      </c>
      <c r="E4595" t="s">
        <v>342</v>
      </c>
      <c r="F4595" t="s">
        <v>343</v>
      </c>
      <c r="G4595" t="s">
        <v>223</v>
      </c>
      <c r="H4595" t="s">
        <v>222</v>
      </c>
      <c r="I4595" t="s">
        <v>310</v>
      </c>
      <c r="J4595" s="3">
        <v>2.1459999999999999</v>
      </c>
      <c r="K4595" s="3">
        <v>2.1459999999999999</v>
      </c>
      <c r="L4595" s="3">
        <v>2.0459999999999998</v>
      </c>
      <c r="M4595" s="3">
        <v>2.121</v>
      </c>
      <c r="N4595" s="3">
        <v>2.0950000000000002</v>
      </c>
      <c r="O4595" s="3">
        <v>1.962</v>
      </c>
      <c r="P4595" s="3">
        <v>2.048</v>
      </c>
      <c r="Q4595" s="3">
        <v>2.0129999999999999</v>
      </c>
      <c r="R4595" s="3">
        <v>2.3140000000000001</v>
      </c>
      <c r="S4595" s="3">
        <v>2.6389999999999998</v>
      </c>
      <c r="T4595" s="3">
        <v>2.9990000000000001</v>
      </c>
      <c r="U4595" s="3">
        <v>3.8210000000000002</v>
      </c>
      <c r="V4595" s="3">
        <v>3.12</v>
      </c>
      <c r="W4595" s="3">
        <v>3.5910000000000002</v>
      </c>
      <c r="X4595" s="3">
        <v>2.081</v>
      </c>
      <c r="Y4595" s="3">
        <v>2.423</v>
      </c>
      <c r="Z4595" s="3">
        <v>3.956</v>
      </c>
      <c r="AA4595" s="3">
        <v>4.6189999999999998</v>
      </c>
      <c r="AB4595" s="3">
        <v>3.036</v>
      </c>
      <c r="AC4595" s="3">
        <v>3.08</v>
      </c>
      <c r="AD4595" s="3">
        <v>3.0230000000000001</v>
      </c>
      <c r="AE4595" s="3">
        <v>2.9670000000000001</v>
      </c>
      <c r="AF4595" s="3">
        <v>3.496</v>
      </c>
      <c r="AG4595" s="3">
        <v>3.2109999999999999</v>
      </c>
      <c r="AH4595" s="3">
        <v>3.476</v>
      </c>
      <c r="AI4595" s="3">
        <v>3.6560000000000001</v>
      </c>
      <c r="AJ4595" s="3">
        <v>3.9980000000000002</v>
      </c>
      <c r="AK4595" s="3">
        <v>4.431</v>
      </c>
      <c r="AL4595" s="3">
        <v>5.3209999999999997</v>
      </c>
      <c r="AM4595" s="3">
        <v>6.1950000000000003</v>
      </c>
      <c r="AN4595" s="3">
        <v>6.9569999999999999</v>
      </c>
      <c r="AO4595" s="3">
        <v>7.984</v>
      </c>
      <c r="AP4595" s="3">
        <v>5.9809999999999999</v>
      </c>
      <c r="AQ4595" s="3">
        <v>5.4320000000000004</v>
      </c>
      <c r="AR4595" s="3">
        <v>6.0549999999999997</v>
      </c>
      <c r="AS4595" s="3">
        <v>6.4020000000000001</v>
      </c>
      <c r="AT4595" s="3">
        <v>5.4749999999999996</v>
      </c>
      <c r="AU4595" s="3">
        <v>6.2060000000000004</v>
      </c>
      <c r="AV4595" s="3">
        <v>6.7460000000000004</v>
      </c>
      <c r="AW4595" s="3">
        <v>7.024</v>
      </c>
      <c r="AX4595" s="3">
        <v>7.431</v>
      </c>
      <c r="AY4595" s="3">
        <v>7.8949999999999996</v>
      </c>
      <c r="AZ4595" s="3">
        <v>8.4450000000000003</v>
      </c>
      <c r="BA4595">
        <v>9.1</v>
      </c>
      <c r="BB4595">
        <v>2011</v>
      </c>
    </row>
    <row r="4596" spans="1:54" hidden="1" x14ac:dyDescent="0.2">
      <c r="A4596">
        <v>676</v>
      </c>
      <c r="B4596" t="s">
        <v>454</v>
      </c>
      <c r="C4596" t="s">
        <v>213</v>
      </c>
      <c r="D4596" t="s">
        <v>100</v>
      </c>
      <c r="E4596" t="s">
        <v>342</v>
      </c>
      <c r="F4596" s="3" t="s">
        <v>341</v>
      </c>
      <c r="G4596" t="s">
        <v>323</v>
      </c>
      <c r="H4596" t="s">
        <v>222</v>
      </c>
      <c r="I4596" t="s">
        <v>310</v>
      </c>
      <c r="J4596">
        <v>2.415</v>
      </c>
      <c r="K4596">
        <v>2.5019999999999998</v>
      </c>
      <c r="L4596">
        <v>2.7240000000000002</v>
      </c>
      <c r="M4596">
        <v>2.9359999999999999</v>
      </c>
      <c r="N4596">
        <v>3.2029999999999998</v>
      </c>
      <c r="O4596">
        <v>3.4569999999999999</v>
      </c>
      <c r="P4596">
        <v>3.5190000000000001</v>
      </c>
      <c r="Q4596">
        <v>3.6680000000000001</v>
      </c>
      <c r="R4596">
        <v>3.9169999999999998</v>
      </c>
      <c r="S4596">
        <v>4.1239999999999997</v>
      </c>
      <c r="T4596">
        <v>4.5199999999999996</v>
      </c>
      <c r="U4596">
        <v>5.0780000000000003</v>
      </c>
      <c r="V4596">
        <v>4.8129999999999997</v>
      </c>
      <c r="W4596">
        <v>5.4050000000000002</v>
      </c>
      <c r="X4596">
        <v>4.95</v>
      </c>
      <c r="Y4596">
        <v>5.7530000000000001</v>
      </c>
      <c r="Z4596">
        <v>6.4420000000000002</v>
      </c>
      <c r="AA4596">
        <v>6.984</v>
      </c>
      <c r="AB4596">
        <v>7.1349999999999998</v>
      </c>
      <c r="AC4596">
        <v>7.5</v>
      </c>
      <c r="AD4596">
        <v>7.7309999999999999</v>
      </c>
      <c r="AE4596">
        <v>7.585</v>
      </c>
      <c r="AF4596">
        <v>7.8369999999999997</v>
      </c>
      <c r="AG4596">
        <v>8.4489999999999998</v>
      </c>
      <c r="AH4596">
        <v>9.1519999999999992</v>
      </c>
      <c r="AI4596">
        <v>9.7550000000000008</v>
      </c>
      <c r="AJ4596">
        <v>10.526999999999999</v>
      </c>
      <c r="AK4596">
        <v>11.845000000000001</v>
      </c>
      <c r="AL4596">
        <v>13</v>
      </c>
      <c r="AM4596">
        <v>14.189</v>
      </c>
      <c r="AN4596">
        <v>15.35</v>
      </c>
      <c r="AO4596">
        <v>16.428000000000001</v>
      </c>
      <c r="AP4596">
        <v>17.045999999999999</v>
      </c>
      <c r="AQ4596">
        <v>18.222000000000001</v>
      </c>
      <c r="AR4596">
        <v>19.606000000000002</v>
      </c>
      <c r="AS4596">
        <v>20.402999999999999</v>
      </c>
      <c r="AT4596">
        <v>21.132999999999999</v>
      </c>
      <c r="AU4596">
        <v>22.373000000000001</v>
      </c>
      <c r="AV4596">
        <v>23.681999999999999</v>
      </c>
      <c r="AW4596">
        <v>25.285</v>
      </c>
      <c r="AX4596">
        <v>27.071000000000002</v>
      </c>
      <c r="AY4596">
        <v>29.103999999999999</v>
      </c>
      <c r="AZ4596">
        <v>31.38</v>
      </c>
      <c r="BA4596">
        <v>34.000999999999998</v>
      </c>
      <c r="BB4596">
        <v>2011</v>
      </c>
    </row>
    <row r="4597" spans="1:54" hidden="1" x14ac:dyDescent="0.2">
      <c r="A4597">
        <v>676</v>
      </c>
      <c r="B4597" t="s">
        <v>454</v>
      </c>
      <c r="C4597" t="s">
        <v>340</v>
      </c>
      <c r="D4597" t="s">
        <v>100</v>
      </c>
      <c r="E4597" t="s">
        <v>339</v>
      </c>
      <c r="F4597" t="s">
        <v>338</v>
      </c>
      <c r="G4597" t="s">
        <v>295</v>
      </c>
      <c r="I4597" t="s">
        <v>337</v>
      </c>
      <c r="J4597" s="3">
        <v>0.46400000000000002</v>
      </c>
      <c r="K4597" s="3">
        <v>0.54</v>
      </c>
      <c r="L4597" s="3">
        <v>0.59199999999999997</v>
      </c>
      <c r="M4597" s="3">
        <v>0.65800000000000003</v>
      </c>
      <c r="N4597" s="3">
        <v>0.74199999999999999</v>
      </c>
      <c r="O4597" s="3">
        <v>0.80900000000000005</v>
      </c>
      <c r="P4597" s="3">
        <v>0.91600000000000004</v>
      </c>
      <c r="Q4597" s="3">
        <v>1.0509999999999999</v>
      </c>
      <c r="R4597" s="3">
        <v>1.3580000000000001</v>
      </c>
      <c r="S4597" s="3">
        <v>1.6459999999999999</v>
      </c>
      <c r="T4597" s="3">
        <v>1.7509999999999999</v>
      </c>
      <c r="U4597" s="3">
        <v>2.1070000000000002</v>
      </c>
      <c r="V4597" s="3">
        <v>2.387</v>
      </c>
      <c r="W4597" s="3">
        <v>3.06</v>
      </c>
      <c r="X4597" s="3">
        <v>3.923</v>
      </c>
      <c r="Y4597" s="3">
        <v>7.0220000000000002</v>
      </c>
      <c r="Z4597" s="3">
        <v>10.439</v>
      </c>
      <c r="AA4597" s="3">
        <v>12.282999999999999</v>
      </c>
      <c r="AB4597" s="3">
        <v>15.096</v>
      </c>
      <c r="AC4597" s="3">
        <v>20.986000000000001</v>
      </c>
      <c r="AD4597" s="3">
        <v>27.611000000000001</v>
      </c>
      <c r="AE4597" s="3">
        <v>34.253999999999998</v>
      </c>
      <c r="AF4597" s="3">
        <v>42.12</v>
      </c>
      <c r="AG4597" s="3">
        <v>46.478000000000002</v>
      </c>
      <c r="AH4597" s="3">
        <v>53.378</v>
      </c>
      <c r="AI4597" s="3">
        <v>59.112000000000002</v>
      </c>
      <c r="AJ4597" s="3">
        <v>70.915000000000006</v>
      </c>
      <c r="AK4597" s="3">
        <v>73.822000000000003</v>
      </c>
      <c r="AL4597" s="3">
        <v>82.655000000000001</v>
      </c>
      <c r="AM4597" s="3">
        <v>89.183999999999997</v>
      </c>
      <c r="AN4597" s="3">
        <v>100</v>
      </c>
      <c r="AO4597" s="3">
        <v>114.07599999999999</v>
      </c>
      <c r="AP4597" s="3">
        <v>134.21700000000001</v>
      </c>
      <c r="AQ4597" s="3">
        <v>170.85900000000001</v>
      </c>
      <c r="AR4597" s="3">
        <v>206.541</v>
      </c>
      <c r="AS4597" s="3">
        <v>249.71600000000001</v>
      </c>
      <c r="AT4597" s="3">
        <v>298.464</v>
      </c>
      <c r="AU4597" s="3">
        <v>330.52800000000002</v>
      </c>
      <c r="AV4597" s="3">
        <v>359.46300000000002</v>
      </c>
      <c r="AW4597" s="3">
        <v>383.73399999999998</v>
      </c>
      <c r="AX4597" s="3">
        <v>407.233</v>
      </c>
      <c r="AY4597" s="3">
        <v>428.40600000000001</v>
      </c>
      <c r="AZ4597" s="3">
        <v>448.07299999999998</v>
      </c>
      <c r="BA4597">
        <v>467.99</v>
      </c>
      <c r="BB4597">
        <v>2011</v>
      </c>
    </row>
    <row r="4598" spans="1:54" hidden="1" x14ac:dyDescent="0.2">
      <c r="A4598">
        <v>676</v>
      </c>
      <c r="B4598" t="s">
        <v>454</v>
      </c>
      <c r="C4598" t="s">
        <v>336</v>
      </c>
      <c r="D4598" t="s">
        <v>100</v>
      </c>
      <c r="E4598" t="s">
        <v>333</v>
      </c>
      <c r="F4598" t="s">
        <v>335</v>
      </c>
      <c r="G4598" t="s">
        <v>225</v>
      </c>
      <c r="H4598" t="s">
        <v>322</v>
      </c>
      <c r="I4598" t="s">
        <v>330</v>
      </c>
      <c r="J4598" s="3">
        <v>57256.093999999997</v>
      </c>
      <c r="K4598" s="3">
        <v>52766.673999999999</v>
      </c>
      <c r="L4598" s="3">
        <v>52728.891000000003</v>
      </c>
      <c r="M4598" s="3">
        <v>53191.491999999998</v>
      </c>
      <c r="N4598" s="3">
        <v>54139.571000000004</v>
      </c>
      <c r="O4598" s="3">
        <v>54166.553</v>
      </c>
      <c r="P4598" s="3">
        <v>51173.747000000003</v>
      </c>
      <c r="Q4598" s="3">
        <v>48914.398999999998</v>
      </c>
      <c r="R4598" s="3">
        <v>47513.381000000001</v>
      </c>
      <c r="S4598" s="3">
        <v>45750.762000000002</v>
      </c>
      <c r="T4598" s="3">
        <v>46565.688999999998</v>
      </c>
      <c r="U4598" s="3">
        <v>49464.838000000003</v>
      </c>
      <c r="V4598" s="3">
        <v>45288.769</v>
      </c>
      <c r="W4598" s="3">
        <v>49386.15</v>
      </c>
      <c r="X4598" s="3">
        <v>43993.732000000004</v>
      </c>
      <c r="Y4598" s="3">
        <v>49452.891000000003</v>
      </c>
      <c r="Z4598" s="3">
        <v>53333.258999999998</v>
      </c>
      <c r="AA4598" s="3">
        <v>55463.618000000002</v>
      </c>
      <c r="AB4598" s="3">
        <v>54533.184999999998</v>
      </c>
      <c r="AC4598" s="3">
        <v>54949.622000000003</v>
      </c>
      <c r="AD4598" s="3">
        <v>54015.561999999998</v>
      </c>
      <c r="AE4598" s="3">
        <v>50668.035000000003</v>
      </c>
      <c r="AF4598" s="3">
        <v>49669.502</v>
      </c>
      <c r="AG4598" s="3">
        <v>51360.324999999997</v>
      </c>
      <c r="AH4598" s="3">
        <v>52986.218999999997</v>
      </c>
      <c r="AI4598" s="3">
        <v>53637.373</v>
      </c>
      <c r="AJ4598" s="3">
        <v>54606.49</v>
      </c>
      <c r="AK4598" s="3">
        <v>58203.313000000002</v>
      </c>
      <c r="AL4598" s="3">
        <v>60933.705000000002</v>
      </c>
      <c r="AM4598" s="3">
        <v>64160.508999999998</v>
      </c>
      <c r="AN4598" s="3">
        <v>66651.384000000005</v>
      </c>
      <c r="AO4598" s="3">
        <v>67930.286999999997</v>
      </c>
      <c r="AP4598" s="3">
        <v>67273.83</v>
      </c>
      <c r="AQ4598" s="3">
        <v>68790.891000000003</v>
      </c>
      <c r="AR4598" s="3">
        <v>70676.489000000001</v>
      </c>
      <c r="AS4598" s="3">
        <v>70724.577999999994</v>
      </c>
      <c r="AT4598" s="3">
        <v>70305.235000000001</v>
      </c>
      <c r="AU4598" s="3">
        <v>71070.611000000004</v>
      </c>
      <c r="AV4598" s="3">
        <v>71498.913</v>
      </c>
      <c r="AW4598" s="3">
        <v>72624.770999999993</v>
      </c>
      <c r="AX4598" s="3">
        <v>74121.316000000006</v>
      </c>
      <c r="AY4598" s="3">
        <v>76008.930999999997</v>
      </c>
      <c r="AZ4598" s="3">
        <v>78314.023000000001</v>
      </c>
      <c r="BA4598">
        <v>81069.629000000001</v>
      </c>
      <c r="BB4598">
        <v>2011</v>
      </c>
    </row>
    <row r="4599" spans="1:54" hidden="1" x14ac:dyDescent="0.2">
      <c r="A4599">
        <v>676</v>
      </c>
      <c r="B4599" t="s">
        <v>454</v>
      </c>
      <c r="C4599" t="s">
        <v>334</v>
      </c>
      <c r="D4599" t="s">
        <v>100</v>
      </c>
      <c r="E4599" t="s">
        <v>333</v>
      </c>
      <c r="F4599" t="s">
        <v>332</v>
      </c>
      <c r="G4599" t="s">
        <v>331</v>
      </c>
      <c r="H4599" t="s">
        <v>322</v>
      </c>
      <c r="I4599" t="s">
        <v>330</v>
      </c>
      <c r="J4599" s="3">
        <v>856.49099999999999</v>
      </c>
      <c r="K4599" s="3">
        <v>789.33399999999995</v>
      </c>
      <c r="L4599" s="3">
        <v>788.76900000000001</v>
      </c>
      <c r="M4599" s="3">
        <v>795.68899999999996</v>
      </c>
      <c r="N4599" s="3">
        <v>809.87099999999998</v>
      </c>
      <c r="O4599" s="3">
        <v>810.27499999999998</v>
      </c>
      <c r="P4599" s="3">
        <v>765.50599999999997</v>
      </c>
      <c r="Q4599" s="3">
        <v>731.70799999999997</v>
      </c>
      <c r="R4599" s="3">
        <v>710.75099999999998</v>
      </c>
      <c r="S4599" s="3">
        <v>684.38400000000001</v>
      </c>
      <c r="T4599" s="3">
        <v>696.57399999999996</v>
      </c>
      <c r="U4599" s="3">
        <v>739.94200000000001</v>
      </c>
      <c r="V4599" s="3">
        <v>677.47299999999996</v>
      </c>
      <c r="W4599" s="3">
        <v>738.76499999999999</v>
      </c>
      <c r="X4599" s="3">
        <v>658.1</v>
      </c>
      <c r="Y4599" s="3">
        <v>739.76400000000001</v>
      </c>
      <c r="Z4599" s="3">
        <v>797.81</v>
      </c>
      <c r="AA4599" s="3">
        <v>829.678</v>
      </c>
      <c r="AB4599" s="3">
        <v>815.75900000000001</v>
      </c>
      <c r="AC4599" s="3">
        <v>821.98900000000003</v>
      </c>
      <c r="AD4599" s="3">
        <v>808.01599999999996</v>
      </c>
      <c r="AE4599" s="3">
        <v>757.94100000000003</v>
      </c>
      <c r="AF4599" s="3">
        <v>743.00400000000002</v>
      </c>
      <c r="AG4599" s="3">
        <v>768.29700000000003</v>
      </c>
      <c r="AH4599" s="3">
        <v>792.61800000000005</v>
      </c>
      <c r="AI4599" s="3">
        <v>802.35900000000004</v>
      </c>
      <c r="AJ4599" s="3">
        <v>816.85599999999999</v>
      </c>
      <c r="AK4599" s="3">
        <v>870.66099999999994</v>
      </c>
      <c r="AL4599" s="3">
        <v>911.505</v>
      </c>
      <c r="AM4599" s="3">
        <v>959.774</v>
      </c>
      <c r="AN4599" s="3">
        <v>997.03499999999997</v>
      </c>
      <c r="AO4599" s="3">
        <v>1016.1660000000001</v>
      </c>
      <c r="AP4599" s="3">
        <v>1006.346</v>
      </c>
      <c r="AQ4599" s="3">
        <v>1029.04</v>
      </c>
      <c r="AR4599" s="3">
        <v>1057.2460000000001</v>
      </c>
      <c r="AS4599" s="3">
        <v>1057.9659999999999</v>
      </c>
      <c r="AT4599" s="3">
        <v>1051.693</v>
      </c>
      <c r="AU4599" s="3">
        <v>1063.1420000000001</v>
      </c>
      <c r="AV4599" s="3">
        <v>1069.549</v>
      </c>
      <c r="AW4599" s="3">
        <v>1086.3910000000001</v>
      </c>
      <c r="AX4599" s="3">
        <v>1108.777</v>
      </c>
      <c r="AY4599" s="3">
        <v>1137.0139999999999</v>
      </c>
      <c r="AZ4599" s="3">
        <v>1171.4960000000001</v>
      </c>
      <c r="BA4599">
        <v>1212.7170000000001</v>
      </c>
      <c r="BB4599">
        <v>2011</v>
      </c>
    </row>
    <row r="4600" spans="1:54" hidden="1" x14ac:dyDescent="0.2">
      <c r="A4600">
        <v>676</v>
      </c>
      <c r="B4600" t="s">
        <v>454</v>
      </c>
      <c r="C4600" t="s">
        <v>329</v>
      </c>
      <c r="D4600" t="s">
        <v>100</v>
      </c>
      <c r="E4600" t="s">
        <v>325</v>
      </c>
      <c r="F4600" t="s">
        <v>328</v>
      </c>
      <c r="G4600" t="s">
        <v>225</v>
      </c>
      <c r="H4600" t="s">
        <v>322</v>
      </c>
      <c r="I4600" t="s">
        <v>321</v>
      </c>
      <c r="J4600" s="3">
        <v>265.54300000000001</v>
      </c>
      <c r="K4600" s="3">
        <v>284.73399999999998</v>
      </c>
      <c r="L4600" s="3">
        <v>311.98700000000002</v>
      </c>
      <c r="M4600" s="3">
        <v>350.15199999999999</v>
      </c>
      <c r="N4600" s="3">
        <v>401.86399999999998</v>
      </c>
      <c r="O4600" s="3">
        <v>437.97199999999998</v>
      </c>
      <c r="P4600" s="3">
        <v>468.541</v>
      </c>
      <c r="Q4600" s="3">
        <v>514.14700000000005</v>
      </c>
      <c r="R4600" s="3">
        <v>645.26900000000001</v>
      </c>
      <c r="S4600" s="3">
        <v>753.23299999999995</v>
      </c>
      <c r="T4600" s="3">
        <v>815.16700000000003</v>
      </c>
      <c r="U4600" s="3">
        <v>1042.46</v>
      </c>
      <c r="V4600" s="3">
        <v>1081.1669999999999</v>
      </c>
      <c r="W4600" s="3">
        <v>1511.1569999999999</v>
      </c>
      <c r="X4600" s="3">
        <v>1725.8420000000001</v>
      </c>
      <c r="Y4600" s="3">
        <v>3472.5360000000001</v>
      </c>
      <c r="Z4600" s="3">
        <v>5567.2560000000003</v>
      </c>
      <c r="AA4600" s="3">
        <v>6812.4629999999997</v>
      </c>
      <c r="AB4600" s="3">
        <v>8232.1440000000002</v>
      </c>
      <c r="AC4600" s="3">
        <v>11531.529</v>
      </c>
      <c r="AD4600" s="3">
        <v>14914.244000000001</v>
      </c>
      <c r="AE4600" s="3">
        <v>17355.973999999998</v>
      </c>
      <c r="AF4600" s="3">
        <v>20920.897000000001</v>
      </c>
      <c r="AG4600" s="3">
        <v>23871.253000000001</v>
      </c>
      <c r="AH4600" s="3">
        <v>28283.205999999998</v>
      </c>
      <c r="AI4600" s="3">
        <v>31706.081999999999</v>
      </c>
      <c r="AJ4600" s="3">
        <v>38724.165999999997</v>
      </c>
      <c r="AK4600" s="3">
        <v>42967.004999999997</v>
      </c>
      <c r="AL4600" s="3">
        <v>50364.665999999997</v>
      </c>
      <c r="AM4600" s="3">
        <v>57221.192000000003</v>
      </c>
      <c r="AN4600" s="3">
        <v>66651.384000000005</v>
      </c>
      <c r="AO4600" s="3">
        <v>77491.991999999998</v>
      </c>
      <c r="AP4600" s="3">
        <v>90292.979000000007</v>
      </c>
      <c r="AQ4600" s="3">
        <v>117535.355</v>
      </c>
      <c r="AR4600" s="3">
        <v>145975.614</v>
      </c>
      <c r="AS4600" s="3">
        <v>176610.69399999999</v>
      </c>
      <c r="AT4600" s="3">
        <v>209835.78099999999</v>
      </c>
      <c r="AU4600" s="3">
        <v>234908.04199999999</v>
      </c>
      <c r="AV4600" s="3">
        <v>257012.16399999999</v>
      </c>
      <c r="AW4600" s="3">
        <v>278686.28100000002</v>
      </c>
      <c r="AX4600" s="3">
        <v>301846.13500000001</v>
      </c>
      <c r="AY4600" s="3">
        <v>325627.10700000002</v>
      </c>
      <c r="AZ4600" s="3">
        <v>350904.16899999999</v>
      </c>
      <c r="BA4600">
        <v>379397.92</v>
      </c>
      <c r="BB4600">
        <v>2011</v>
      </c>
    </row>
    <row r="4601" spans="1:54" hidden="1" x14ac:dyDescent="0.2">
      <c r="A4601">
        <v>676</v>
      </c>
      <c r="B4601" t="s">
        <v>454</v>
      </c>
      <c r="C4601" t="s">
        <v>327</v>
      </c>
      <c r="D4601" t="s">
        <v>100</v>
      </c>
      <c r="E4601" t="s">
        <v>325</v>
      </c>
      <c r="F4601" t="s">
        <v>326</v>
      </c>
      <c r="G4601" t="s">
        <v>223</v>
      </c>
      <c r="H4601" t="s">
        <v>322</v>
      </c>
      <c r="I4601" t="s">
        <v>321</v>
      </c>
      <c r="J4601" s="3">
        <v>326.983</v>
      </c>
      <c r="K4601" s="3">
        <v>318.03199999999998</v>
      </c>
      <c r="L4601" s="3">
        <v>295.58199999999999</v>
      </c>
      <c r="M4601" s="3">
        <v>298.05200000000002</v>
      </c>
      <c r="N4601" s="3">
        <v>284.32400000000001</v>
      </c>
      <c r="O4601" s="3">
        <v>254.768</v>
      </c>
      <c r="P4601" s="3">
        <v>251.755</v>
      </c>
      <c r="Q4601" s="3">
        <v>232.78299999999999</v>
      </c>
      <c r="R4601" s="3">
        <v>251.93</v>
      </c>
      <c r="S4601" s="3">
        <v>272.95999999999998</v>
      </c>
      <c r="T4601" s="3">
        <v>298.71600000000001</v>
      </c>
      <c r="U4601" s="3">
        <v>371.86900000000003</v>
      </c>
      <c r="V4601" s="3">
        <v>300.04899999999998</v>
      </c>
      <c r="W4601" s="3">
        <v>343.226</v>
      </c>
      <c r="X4601" s="3">
        <v>197.54599999999999</v>
      </c>
      <c r="Y4601" s="3">
        <v>227.197</v>
      </c>
      <c r="Z4601" s="3">
        <v>363.68200000000002</v>
      </c>
      <c r="AA4601" s="3">
        <v>414.35899999999998</v>
      </c>
      <c r="AB4601" s="3">
        <v>264.97000000000003</v>
      </c>
      <c r="AC4601" s="3">
        <v>261.55700000000002</v>
      </c>
      <c r="AD4601" s="3">
        <v>250.46199999999999</v>
      </c>
      <c r="AE4601" s="3">
        <v>240.39599999999999</v>
      </c>
      <c r="AF4601" s="3">
        <v>272.82400000000001</v>
      </c>
      <c r="AG4601" s="3">
        <v>245.14400000000001</v>
      </c>
      <c r="AH4601" s="3">
        <v>259.72699999999998</v>
      </c>
      <c r="AI4601" s="3">
        <v>267.78500000000003</v>
      </c>
      <c r="AJ4601" s="3">
        <v>284.72899999999998</v>
      </c>
      <c r="AK4601" s="3">
        <v>306.89999999999998</v>
      </c>
      <c r="AL4601" s="3">
        <v>358.416</v>
      </c>
      <c r="AM4601" s="3">
        <v>405.62</v>
      </c>
      <c r="AN4601" s="3">
        <v>442.76499999999999</v>
      </c>
      <c r="AO4601" s="3">
        <v>493.84300000000002</v>
      </c>
      <c r="AP4601" s="3">
        <v>359.58800000000002</v>
      </c>
      <c r="AQ4601" s="3">
        <v>317.471</v>
      </c>
      <c r="AR4601" s="3">
        <v>343.97899999999998</v>
      </c>
      <c r="AS4601" s="3">
        <v>353.50200000000001</v>
      </c>
      <c r="AT4601" s="3">
        <v>293.85899999999998</v>
      </c>
      <c r="AU4601" s="3">
        <v>323.74</v>
      </c>
      <c r="AV4601" s="3">
        <v>342.06099999999998</v>
      </c>
      <c r="AW4601" s="3">
        <v>346.214</v>
      </c>
      <c r="AX4601" s="3">
        <v>356.00599999999997</v>
      </c>
      <c r="AY4601" s="3">
        <v>367.64100000000002</v>
      </c>
      <c r="AZ4601" s="3">
        <v>382.26100000000002</v>
      </c>
      <c r="BA4601">
        <v>400.35899999999998</v>
      </c>
      <c r="BB4601">
        <v>2011</v>
      </c>
    </row>
    <row r="4602" spans="1:54" hidden="1" x14ac:dyDescent="0.2">
      <c r="A4602">
        <v>676</v>
      </c>
      <c r="B4602" t="s">
        <v>454</v>
      </c>
      <c r="C4602" t="s">
        <v>212</v>
      </c>
      <c r="D4602" t="s">
        <v>100</v>
      </c>
      <c r="E4602" t="s">
        <v>325</v>
      </c>
      <c r="F4602" t="s">
        <v>324</v>
      </c>
      <c r="G4602" t="s">
        <v>323</v>
      </c>
      <c r="H4602" t="s">
        <v>322</v>
      </c>
      <c r="I4602" t="s">
        <v>321</v>
      </c>
      <c r="J4602" s="3">
        <v>367.90100000000001</v>
      </c>
      <c r="K4602" s="3">
        <v>370.71199999999999</v>
      </c>
      <c r="L4602" s="3">
        <v>393.43099999999998</v>
      </c>
      <c r="M4602" s="3">
        <v>412.55</v>
      </c>
      <c r="N4602" s="3">
        <v>434.80500000000001</v>
      </c>
      <c r="O4602" s="3">
        <v>448.94299999999998</v>
      </c>
      <c r="P4602" s="3">
        <v>432.68900000000002</v>
      </c>
      <c r="Q4602" s="3">
        <v>424.14100000000002</v>
      </c>
      <c r="R4602" s="3">
        <v>426.41500000000002</v>
      </c>
      <c r="S4602" s="3">
        <v>426.56299999999999</v>
      </c>
      <c r="T4602" s="3">
        <v>450.21899999999999</v>
      </c>
      <c r="U4602" s="3">
        <v>494.16800000000001</v>
      </c>
      <c r="V4602" s="3">
        <v>462.762</v>
      </c>
      <c r="W4602" s="3">
        <v>516.63400000000001</v>
      </c>
      <c r="X4602" s="3">
        <v>470.01900000000001</v>
      </c>
      <c r="Y4602" s="3">
        <v>539.36199999999997</v>
      </c>
      <c r="Z4602" s="3">
        <v>592.29999999999995</v>
      </c>
      <c r="AA4602" s="3">
        <v>626.505</v>
      </c>
      <c r="AB4602" s="3">
        <v>622.67899999999997</v>
      </c>
      <c r="AC4602" s="3">
        <v>637.03700000000003</v>
      </c>
      <c r="AD4602" s="3">
        <v>640.45600000000002</v>
      </c>
      <c r="AE4602" s="3">
        <v>614.45600000000002</v>
      </c>
      <c r="AF4602" s="3">
        <v>611.59400000000005</v>
      </c>
      <c r="AG4602" s="3">
        <v>645.024</v>
      </c>
      <c r="AH4602" s="3">
        <v>683.74199999999996</v>
      </c>
      <c r="AI4602" s="3">
        <v>714.41300000000001</v>
      </c>
      <c r="AJ4602" s="3">
        <v>749.67</v>
      </c>
      <c r="AK4602" s="3">
        <v>820.31100000000004</v>
      </c>
      <c r="AL4602" s="3">
        <v>875.64</v>
      </c>
      <c r="AM4602" s="3">
        <v>929.01199999999994</v>
      </c>
      <c r="AN4602" s="3">
        <v>976.87</v>
      </c>
      <c r="AO4602" s="3">
        <v>1016.1660000000001</v>
      </c>
      <c r="AP4602" s="3">
        <v>1024.884</v>
      </c>
      <c r="AQ4602" s="3">
        <v>1064.92</v>
      </c>
      <c r="AR4602" s="3">
        <v>1113.7470000000001</v>
      </c>
      <c r="AS4602" s="3">
        <v>1126.5889999999999</v>
      </c>
      <c r="AT4602" s="3">
        <v>1134.1980000000001</v>
      </c>
      <c r="AU4602" s="3">
        <v>1167.1759999999999</v>
      </c>
      <c r="AV4602" s="3">
        <v>1200.8889999999999</v>
      </c>
      <c r="AW4602" s="3">
        <v>1246.2529999999999</v>
      </c>
      <c r="AX4602" s="3">
        <v>1296.9259999999999</v>
      </c>
      <c r="AY4602" s="3">
        <v>1355.3</v>
      </c>
      <c r="AZ4602" s="3">
        <v>1420.3789999999999</v>
      </c>
      <c r="BA4602">
        <v>1495.9390000000001</v>
      </c>
      <c r="BB4602">
        <v>2011</v>
      </c>
    </row>
    <row r="4603" spans="1:54" hidden="1" x14ac:dyDescent="0.2">
      <c r="A4603">
        <v>676</v>
      </c>
      <c r="B4603" t="s">
        <v>454</v>
      </c>
      <c r="C4603" t="s">
        <v>320</v>
      </c>
      <c r="D4603" t="s">
        <v>100</v>
      </c>
      <c r="E4603" t="s">
        <v>319</v>
      </c>
      <c r="F4603" t="s">
        <v>318</v>
      </c>
      <c r="G4603" t="s">
        <v>243</v>
      </c>
    </row>
    <row r="4604" spans="1:54" hidden="1" x14ac:dyDescent="0.2">
      <c r="A4604">
        <v>676</v>
      </c>
      <c r="B4604" t="s">
        <v>454</v>
      </c>
      <c r="C4604" t="s">
        <v>317</v>
      </c>
      <c r="D4604" t="s">
        <v>100</v>
      </c>
      <c r="E4604" t="s">
        <v>316</v>
      </c>
      <c r="F4604" t="s">
        <v>315</v>
      </c>
      <c r="G4604" t="s">
        <v>288</v>
      </c>
      <c r="I4604" t="s">
        <v>310</v>
      </c>
      <c r="J4604" s="3">
        <v>1.7999999999999999E-2</v>
      </c>
      <c r="K4604" s="3">
        <v>1.7000000000000001E-2</v>
      </c>
      <c r="L4604" s="3">
        <v>1.7000000000000001E-2</v>
      </c>
      <c r="M4604" s="3">
        <v>1.7999999999999999E-2</v>
      </c>
      <c r="N4604" s="3">
        <v>1.7999999999999999E-2</v>
      </c>
      <c r="O4604" s="3">
        <v>1.7999999999999999E-2</v>
      </c>
      <c r="P4604" s="3">
        <v>1.7000000000000001E-2</v>
      </c>
      <c r="Q4604" s="3">
        <v>1.7000000000000001E-2</v>
      </c>
      <c r="R4604" s="3">
        <v>1.7000000000000001E-2</v>
      </c>
      <c r="S4604" s="3">
        <v>1.6E-2</v>
      </c>
      <c r="T4604" s="3">
        <v>1.7000000000000001E-2</v>
      </c>
      <c r="U4604" s="3">
        <v>1.7999999999999999E-2</v>
      </c>
      <c r="V4604" s="3">
        <v>1.4999999999999999E-2</v>
      </c>
      <c r="W4604" s="3">
        <v>1.6E-2</v>
      </c>
      <c r="X4604" s="3">
        <v>1.4E-2</v>
      </c>
      <c r="Y4604" s="3">
        <v>1.4999999999999999E-2</v>
      </c>
      <c r="Z4604" s="3">
        <v>1.6E-2</v>
      </c>
      <c r="AA4604" s="3">
        <v>1.6E-2</v>
      </c>
      <c r="AB4604" s="3">
        <v>1.6E-2</v>
      </c>
      <c r="AC4604" s="3">
        <v>1.6E-2</v>
      </c>
      <c r="AD4604" s="3">
        <v>1.4999999999999999E-2</v>
      </c>
      <c r="AE4604" s="3">
        <v>1.4E-2</v>
      </c>
      <c r="AF4604" s="3">
        <v>1.4E-2</v>
      </c>
      <c r="AG4604" s="3">
        <v>1.4999999999999999E-2</v>
      </c>
      <c r="AH4604" s="3">
        <v>1.4999999999999999E-2</v>
      </c>
      <c r="AI4604" s="3">
        <v>1.4E-2</v>
      </c>
      <c r="AJ4604" s="3">
        <v>1.4E-2</v>
      </c>
      <c r="AK4604" s="3">
        <v>1.4999999999999999E-2</v>
      </c>
      <c r="AL4604" s="3">
        <v>1.6E-2</v>
      </c>
      <c r="AM4604" s="3">
        <v>1.7000000000000001E-2</v>
      </c>
      <c r="AN4604" s="3">
        <v>1.7000000000000001E-2</v>
      </c>
      <c r="AO4604" s="3">
        <v>1.7000000000000001E-2</v>
      </c>
      <c r="AP4604" s="3">
        <v>1.7000000000000001E-2</v>
      </c>
      <c r="AQ4604" s="3">
        <v>1.7000000000000001E-2</v>
      </c>
      <c r="AR4604" s="3">
        <v>1.7999999999999999E-2</v>
      </c>
      <c r="AS4604" s="3">
        <v>1.7999999999999999E-2</v>
      </c>
      <c r="AT4604" s="3">
        <v>1.7999999999999999E-2</v>
      </c>
      <c r="AU4604" s="3">
        <v>1.7999999999999999E-2</v>
      </c>
      <c r="AV4604" s="3">
        <v>1.7999999999999999E-2</v>
      </c>
      <c r="AW4604" s="3">
        <v>1.7999999999999999E-2</v>
      </c>
      <c r="AX4604" s="3">
        <v>1.7999999999999999E-2</v>
      </c>
      <c r="AY4604" s="3">
        <v>1.7999999999999999E-2</v>
      </c>
      <c r="AZ4604" s="3">
        <v>1.9E-2</v>
      </c>
      <c r="BA4604">
        <v>1.9E-2</v>
      </c>
      <c r="BB4604">
        <v>2011</v>
      </c>
    </row>
    <row r="4605" spans="1:54" hidden="1" x14ac:dyDescent="0.2">
      <c r="A4605">
        <v>676</v>
      </c>
      <c r="B4605" t="s">
        <v>454</v>
      </c>
      <c r="C4605" t="s">
        <v>314</v>
      </c>
      <c r="D4605" t="s">
        <v>100</v>
      </c>
      <c r="E4605" t="s">
        <v>313</v>
      </c>
      <c r="F4605" t="s">
        <v>312</v>
      </c>
      <c r="G4605" t="s">
        <v>311</v>
      </c>
      <c r="I4605" t="s">
        <v>310</v>
      </c>
      <c r="J4605" s="3">
        <v>0.72199999999999998</v>
      </c>
      <c r="K4605" s="3">
        <v>0.76800000000000002</v>
      </c>
      <c r="L4605" s="3">
        <v>0.79300000000000004</v>
      </c>
      <c r="M4605" s="3">
        <v>0.84899999999999998</v>
      </c>
      <c r="N4605" s="3">
        <v>0.92400000000000004</v>
      </c>
      <c r="O4605" s="3">
        <v>0.97599999999999998</v>
      </c>
      <c r="P4605" s="3">
        <v>1.083</v>
      </c>
      <c r="Q4605" s="3">
        <v>1.212</v>
      </c>
      <c r="R4605" s="3">
        <v>1.5129999999999999</v>
      </c>
      <c r="S4605" s="3">
        <v>1.766</v>
      </c>
      <c r="T4605" s="3">
        <v>1.8109999999999999</v>
      </c>
      <c r="U4605" s="3">
        <v>2.11</v>
      </c>
      <c r="V4605" s="3">
        <v>2.3359999999999999</v>
      </c>
      <c r="W4605" s="3">
        <v>2.9249999999999998</v>
      </c>
      <c r="X4605" s="3">
        <v>3.6720000000000002</v>
      </c>
      <c r="Y4605" s="3">
        <v>6.4379999999999997</v>
      </c>
      <c r="Z4605" s="3">
        <v>9.3989999999999991</v>
      </c>
      <c r="AA4605" s="3">
        <v>10.874000000000001</v>
      </c>
      <c r="AB4605" s="3">
        <v>13.221</v>
      </c>
      <c r="AC4605" s="3">
        <v>18.102</v>
      </c>
      <c r="AD4605" s="3">
        <v>23.286999999999999</v>
      </c>
      <c r="AE4605" s="3">
        <v>28.245999999999999</v>
      </c>
      <c r="AF4605" s="3">
        <v>34.207000000000001</v>
      </c>
      <c r="AG4605" s="3">
        <v>37.008000000000003</v>
      </c>
      <c r="AH4605" s="3">
        <v>41.365000000000002</v>
      </c>
      <c r="AI4605" s="3">
        <v>44.381</v>
      </c>
      <c r="AJ4605" s="3">
        <v>51.655000000000001</v>
      </c>
      <c r="AK4605" s="3">
        <v>52.378999999999998</v>
      </c>
      <c r="AL4605" s="3">
        <v>57.518000000000001</v>
      </c>
      <c r="AM4605" s="3">
        <v>61.594000000000001</v>
      </c>
      <c r="AN4605" s="3">
        <v>68.23</v>
      </c>
      <c r="AO4605" s="3">
        <v>76.259</v>
      </c>
      <c r="AP4605" s="3">
        <v>88.100999999999999</v>
      </c>
      <c r="AQ4605" s="3">
        <v>110.37</v>
      </c>
      <c r="AR4605" s="3">
        <v>131.06700000000001</v>
      </c>
      <c r="AS4605" s="3">
        <v>156.76599999999999</v>
      </c>
      <c r="AT4605" s="3">
        <v>185.00800000000001</v>
      </c>
      <c r="AU4605" s="3">
        <v>201.262</v>
      </c>
      <c r="AV4605" s="3">
        <v>214.018</v>
      </c>
      <c r="AW4605" s="3">
        <v>223.619</v>
      </c>
      <c r="AX4605" s="3">
        <v>232.74</v>
      </c>
      <c r="AY4605" s="3">
        <v>240.262</v>
      </c>
      <c r="AZ4605" s="3">
        <v>247.05</v>
      </c>
      <c r="BA4605">
        <v>253.619</v>
      </c>
      <c r="BB4605">
        <v>2011</v>
      </c>
    </row>
    <row r="4606" spans="1:54" hidden="1" x14ac:dyDescent="0.2">
      <c r="A4606">
        <v>676</v>
      </c>
      <c r="B4606" t="s">
        <v>454</v>
      </c>
      <c r="C4606" t="s">
        <v>309</v>
      </c>
      <c r="D4606" t="s">
        <v>100</v>
      </c>
      <c r="E4606" t="s">
        <v>308</v>
      </c>
      <c r="F4606" t="s">
        <v>307</v>
      </c>
      <c r="G4606" t="s">
        <v>217</v>
      </c>
      <c r="I4606" t="s">
        <v>1384</v>
      </c>
      <c r="J4606" s="3">
        <v>12.231</v>
      </c>
      <c r="K4606" s="3">
        <v>8.7739999999999991</v>
      </c>
      <c r="L4606" s="3">
        <v>11.004</v>
      </c>
      <c r="M4606" s="3">
        <v>11.885999999999999</v>
      </c>
      <c r="N4606" s="3">
        <v>6.23</v>
      </c>
      <c r="O4606" s="3">
        <v>9.4969999999999999</v>
      </c>
      <c r="P4606" s="3">
        <v>5.9660000000000002</v>
      </c>
      <c r="Q4606" s="3">
        <v>7.7809999999999997</v>
      </c>
      <c r="R4606" s="3">
        <v>9.3989999999999991</v>
      </c>
      <c r="S4606" s="3">
        <v>10.673999999999999</v>
      </c>
      <c r="T4606" s="3">
        <v>10.257999999999999</v>
      </c>
      <c r="U4606" s="3">
        <v>10.109</v>
      </c>
      <c r="V4606" s="3">
        <v>9.9209999999999994</v>
      </c>
      <c r="W4606" s="3">
        <v>7.5579999999999998</v>
      </c>
      <c r="X4606" s="3">
        <v>14.106999999999999</v>
      </c>
      <c r="Y4606" s="3">
        <v>8.6690000000000005</v>
      </c>
      <c r="Z4606" s="3">
        <v>6.2140000000000004</v>
      </c>
      <c r="AA4606" s="3">
        <v>5.8339999999999996</v>
      </c>
      <c r="AB4606" s="3">
        <v>6.7460000000000004</v>
      </c>
      <c r="AC4606" s="3">
        <v>7.2910000000000004</v>
      </c>
      <c r="AD4606" s="3">
        <v>6.6269999999999998</v>
      </c>
      <c r="AE4606" s="3">
        <v>7.4390000000000001</v>
      </c>
      <c r="AF4606" s="3">
        <v>12.304</v>
      </c>
      <c r="AG4606" s="3">
        <v>12.922000000000001</v>
      </c>
      <c r="AH4606" s="3">
        <v>13.755000000000001</v>
      </c>
      <c r="AI4606" s="3">
        <v>17.094999999999999</v>
      </c>
      <c r="AJ4606" s="3">
        <v>20.013999999999999</v>
      </c>
      <c r="AK4606" s="3">
        <v>23.036000000000001</v>
      </c>
      <c r="AL4606" s="3">
        <v>23.167000000000002</v>
      </c>
      <c r="AM4606" s="3">
        <v>24.419</v>
      </c>
      <c r="AN4606" s="3">
        <v>22.823</v>
      </c>
      <c r="AO4606" s="3">
        <v>12.425000000000001</v>
      </c>
      <c r="AP4606" s="3">
        <v>12.048999999999999</v>
      </c>
      <c r="AQ4606" s="3">
        <v>12.702</v>
      </c>
      <c r="AR4606" s="3">
        <v>11.986000000000001</v>
      </c>
      <c r="AS4606" s="3">
        <v>12.167</v>
      </c>
      <c r="AT4606" s="3">
        <v>10.756</v>
      </c>
      <c r="AU4606" s="3">
        <v>13.731</v>
      </c>
      <c r="AV4606" s="3">
        <v>13.353999999999999</v>
      </c>
      <c r="AW4606" s="3">
        <v>12.942</v>
      </c>
      <c r="AX4606" s="3">
        <v>12.997999999999999</v>
      </c>
      <c r="AY4606" s="3">
        <v>13.148</v>
      </c>
      <c r="AZ4606" s="3">
        <v>13.457000000000001</v>
      </c>
      <c r="BA4606">
        <v>13.505000000000001</v>
      </c>
      <c r="BB4606">
        <v>2011</v>
      </c>
    </row>
    <row r="4607" spans="1:54" hidden="1" x14ac:dyDescent="0.2">
      <c r="A4607">
        <v>676</v>
      </c>
      <c r="B4607" t="s">
        <v>454</v>
      </c>
      <c r="C4607" t="s">
        <v>306</v>
      </c>
      <c r="D4607" t="s">
        <v>100</v>
      </c>
      <c r="E4607" t="s">
        <v>305</v>
      </c>
      <c r="F4607" t="s">
        <v>304</v>
      </c>
      <c r="G4607" t="s">
        <v>217</v>
      </c>
      <c r="I4607" t="s">
        <v>1384</v>
      </c>
      <c r="J4607" s="3">
        <v>4.6210000000000004</v>
      </c>
      <c r="K4607" s="3">
        <v>6.1239999999999997</v>
      </c>
      <c r="L4607" s="3">
        <v>7.8890000000000002</v>
      </c>
      <c r="M4607" s="3">
        <v>8.2460000000000004</v>
      </c>
      <c r="N4607" s="3">
        <v>7.6120000000000001</v>
      </c>
      <c r="O4607" s="3">
        <v>7.04</v>
      </c>
      <c r="P4607" s="3">
        <v>5.0259999999999998</v>
      </c>
      <c r="Q4607" s="3">
        <v>7.5430000000000001</v>
      </c>
      <c r="R4607" s="3">
        <v>10.025</v>
      </c>
      <c r="S4607" s="3">
        <v>6.9710000000000001</v>
      </c>
      <c r="T4607" s="3">
        <v>9.7360000000000007</v>
      </c>
      <c r="U4607" s="3">
        <v>7.6529999999999996</v>
      </c>
      <c r="V4607" s="3">
        <v>4.2930000000000001</v>
      </c>
      <c r="W4607" s="3">
        <v>3.6589999999999998</v>
      </c>
      <c r="X4607" s="3">
        <v>2.718</v>
      </c>
      <c r="Y4607" s="3">
        <v>4.1239999999999997</v>
      </c>
      <c r="Z4607" s="3">
        <v>2.73</v>
      </c>
      <c r="AA4607" s="3">
        <v>0.14199999999999999</v>
      </c>
      <c r="AB4607" s="3">
        <v>7.5170000000000003</v>
      </c>
      <c r="AC4607" s="3">
        <v>3.6579999999999999</v>
      </c>
      <c r="AD4607" s="3">
        <v>6.6260000000000003</v>
      </c>
      <c r="AE4607" s="3">
        <v>3.5019999999999998</v>
      </c>
      <c r="AF4607" s="3">
        <v>5.8029999999999999</v>
      </c>
      <c r="AG4607" s="3">
        <v>4.1580000000000004</v>
      </c>
      <c r="AH4607" s="3">
        <v>5.3179999999999996</v>
      </c>
      <c r="AI4607" s="3">
        <v>8.093</v>
      </c>
      <c r="AJ4607" s="3">
        <v>11.241</v>
      </c>
      <c r="AK4607" s="3">
        <v>23.841999999999999</v>
      </c>
      <c r="AL4607" s="3">
        <v>15.37</v>
      </c>
      <c r="AM4607" s="3">
        <v>20.478999999999999</v>
      </c>
      <c r="AN4607" s="3">
        <v>26.25</v>
      </c>
      <c r="AO4607" s="3">
        <v>3.8119999999999998</v>
      </c>
      <c r="AP4607" s="3">
        <v>2.847</v>
      </c>
      <c r="AQ4607" s="3">
        <v>4.3440000000000003</v>
      </c>
      <c r="AR4607" s="3">
        <v>3.657</v>
      </c>
      <c r="AS4607" s="3">
        <v>2.7829999999999999</v>
      </c>
      <c r="AT4607" s="3">
        <v>-2.827</v>
      </c>
      <c r="AU4607" s="3">
        <v>3.7250000000000001</v>
      </c>
      <c r="AV4607" s="3">
        <v>4.4169999999999998</v>
      </c>
      <c r="AW4607" s="3">
        <v>4.7969999999999997</v>
      </c>
      <c r="AX4607" s="3">
        <v>5.1390000000000002</v>
      </c>
      <c r="AY4607" s="3">
        <v>5.4109999999999996</v>
      </c>
      <c r="AZ4607" s="3">
        <v>5.7610000000000001</v>
      </c>
      <c r="BA4607">
        <v>5.9080000000000004</v>
      </c>
      <c r="BB4607">
        <v>2011</v>
      </c>
    </row>
    <row r="4608" spans="1:54" hidden="1" x14ac:dyDescent="0.2">
      <c r="A4608">
        <v>676</v>
      </c>
      <c r="B4608" t="s">
        <v>454</v>
      </c>
      <c r="C4608" t="s">
        <v>303</v>
      </c>
      <c r="D4608" t="s">
        <v>100</v>
      </c>
      <c r="E4608" t="s">
        <v>300</v>
      </c>
      <c r="F4608" t="s">
        <v>302</v>
      </c>
      <c r="G4608" t="s">
        <v>295</v>
      </c>
      <c r="I4608" t="s">
        <v>1385</v>
      </c>
      <c r="J4608" s="3">
        <v>1.522</v>
      </c>
      <c r="K4608" s="3">
        <v>1.7050000000000001</v>
      </c>
      <c r="L4608" s="3">
        <v>1.867</v>
      </c>
      <c r="M4608" s="3">
        <v>2.1240000000000001</v>
      </c>
      <c r="N4608" s="3">
        <v>2.544</v>
      </c>
      <c r="O4608" s="3">
        <v>2.8149999999999999</v>
      </c>
      <c r="P4608" s="3">
        <v>3.214</v>
      </c>
      <c r="Q4608" s="3">
        <v>4.0190000000000001</v>
      </c>
      <c r="R4608" s="3">
        <v>5.3789999999999996</v>
      </c>
      <c r="S4608" s="3">
        <v>6.0490000000000004</v>
      </c>
      <c r="T4608" s="3">
        <v>6.766</v>
      </c>
      <c r="U4608" s="3">
        <v>7.3220000000000001</v>
      </c>
      <c r="V4608" s="3">
        <v>9.0239999999999991</v>
      </c>
      <c r="W4608" s="3">
        <v>11.079000000000001</v>
      </c>
      <c r="X4608" s="3">
        <v>14.919</v>
      </c>
      <c r="Y4608" s="3">
        <v>27.324000000000002</v>
      </c>
      <c r="Z4608" s="3">
        <v>37.634</v>
      </c>
      <c r="AA4608" s="3">
        <v>41.073</v>
      </c>
      <c r="AB4608" s="3">
        <v>53.304000000000002</v>
      </c>
      <c r="AC4608" s="3">
        <v>77.162000000000006</v>
      </c>
      <c r="AD4608" s="3">
        <v>100</v>
      </c>
      <c r="AE4608" s="3">
        <v>122.7</v>
      </c>
      <c r="AF4608" s="3">
        <v>140.80000000000001</v>
      </c>
      <c r="AG4608" s="3">
        <v>154.30000000000001</v>
      </c>
      <c r="AH4608" s="3">
        <v>172</v>
      </c>
      <c r="AI4608" s="3">
        <v>198.5</v>
      </c>
      <c r="AJ4608" s="3">
        <v>226.1</v>
      </c>
      <c r="AK4608" s="3">
        <v>244.1</v>
      </c>
      <c r="AL4608" s="3">
        <v>265.37700000000001</v>
      </c>
      <c r="AM4608" s="3">
        <v>287.71199999999999</v>
      </c>
      <c r="AN4608" s="3">
        <v>309.029</v>
      </c>
      <c r="AO4608" s="3">
        <v>332.58</v>
      </c>
      <c r="AP4608" s="3">
        <v>403.40499999999997</v>
      </c>
      <c r="AQ4608" s="3">
        <v>517.48400000000004</v>
      </c>
      <c r="AR4608" s="3">
        <v>640.51700000000005</v>
      </c>
      <c r="AS4608" s="3">
        <v>780.52200000000005</v>
      </c>
      <c r="AT4608" s="3">
        <v>950.10299999999995</v>
      </c>
      <c r="AU4608" s="3">
        <v>1059.75</v>
      </c>
      <c r="AV4608" s="3">
        <v>1169.7719999999999</v>
      </c>
      <c r="AW4608" s="3">
        <v>1258.95</v>
      </c>
      <c r="AX4608" s="3">
        <v>1345.8119999999999</v>
      </c>
      <c r="AY4608" s="3">
        <v>1425.3689999999999</v>
      </c>
      <c r="AZ4608" s="3">
        <v>1499.319</v>
      </c>
      <c r="BA4608">
        <v>1574.201</v>
      </c>
      <c r="BB4608">
        <v>2017</v>
      </c>
    </row>
    <row r="4609" spans="1:54" hidden="1" x14ac:dyDescent="0.2">
      <c r="A4609">
        <v>676</v>
      </c>
      <c r="B4609" t="s">
        <v>454</v>
      </c>
      <c r="C4609" t="s">
        <v>301</v>
      </c>
      <c r="D4609" t="s">
        <v>100</v>
      </c>
      <c r="E4609" t="s">
        <v>300</v>
      </c>
      <c r="F4609" t="s">
        <v>299</v>
      </c>
      <c r="G4609" t="s">
        <v>275</v>
      </c>
      <c r="I4609" t="s">
        <v>298</v>
      </c>
      <c r="J4609" s="3">
        <v>19.190000000000001</v>
      </c>
      <c r="K4609" s="3">
        <v>12</v>
      </c>
      <c r="L4609" s="3">
        <v>9.5239999999999991</v>
      </c>
      <c r="M4609" s="3">
        <v>13.768000000000001</v>
      </c>
      <c r="N4609" s="3">
        <v>19.745000000000001</v>
      </c>
      <c r="O4609" s="3">
        <v>10.638</v>
      </c>
      <c r="P4609" s="3">
        <v>14.183</v>
      </c>
      <c r="Q4609" s="3">
        <v>25.053000000000001</v>
      </c>
      <c r="R4609" s="3">
        <v>33.838000000000001</v>
      </c>
      <c r="S4609" s="3">
        <v>12.452999999999999</v>
      </c>
      <c r="T4609" s="3">
        <v>11.856999999999999</v>
      </c>
      <c r="U4609" s="3">
        <v>8.2270000000000003</v>
      </c>
      <c r="V4609" s="3">
        <v>23.236000000000001</v>
      </c>
      <c r="W4609" s="3">
        <v>22.774999999999999</v>
      </c>
      <c r="X4609" s="3">
        <v>34.658999999999999</v>
      </c>
      <c r="Y4609" s="3">
        <v>83.147999999999996</v>
      </c>
      <c r="Z4609" s="3">
        <v>37.732999999999997</v>
      </c>
      <c r="AA4609" s="3">
        <v>9.1370000000000005</v>
      </c>
      <c r="AB4609" s="3">
        <v>29.779</v>
      </c>
      <c r="AC4609" s="3">
        <v>44.759</v>
      </c>
      <c r="AD4609" s="3">
        <v>29.597000000000001</v>
      </c>
      <c r="AE4609" s="3">
        <v>22.7</v>
      </c>
      <c r="AF4609" s="3">
        <v>14.750999999999999</v>
      </c>
      <c r="AG4609" s="3">
        <v>9.5879999999999992</v>
      </c>
      <c r="AH4609" s="3">
        <v>11.471</v>
      </c>
      <c r="AI4609" s="3">
        <v>15.407</v>
      </c>
      <c r="AJ4609" s="3">
        <v>13.904</v>
      </c>
      <c r="AK4609" s="3">
        <v>7.9610000000000003</v>
      </c>
      <c r="AL4609" s="3">
        <v>8.7159999999999993</v>
      </c>
      <c r="AM4609" s="3">
        <v>8.4160000000000004</v>
      </c>
      <c r="AN4609" s="3">
        <v>7.4089999999999998</v>
      </c>
      <c r="AO4609" s="3">
        <v>7.6210000000000004</v>
      </c>
      <c r="AP4609" s="3">
        <v>21.295999999999999</v>
      </c>
      <c r="AQ4609" s="3">
        <v>28.279</v>
      </c>
      <c r="AR4609" s="3">
        <v>23.774999999999999</v>
      </c>
      <c r="AS4609" s="3">
        <v>21.858000000000001</v>
      </c>
      <c r="AT4609" s="3">
        <v>21.727</v>
      </c>
      <c r="AU4609" s="3">
        <v>11.541</v>
      </c>
      <c r="AV4609" s="3">
        <v>10.382</v>
      </c>
      <c r="AW4609" s="3">
        <v>7.6230000000000002</v>
      </c>
      <c r="AX4609" s="3">
        <v>6.9</v>
      </c>
      <c r="AY4609" s="3">
        <v>5.9109999999999996</v>
      </c>
      <c r="AZ4609" s="3">
        <v>5.1879999999999997</v>
      </c>
      <c r="BA4609">
        <v>4.9939999999999998</v>
      </c>
      <c r="BB4609">
        <v>2017</v>
      </c>
    </row>
    <row r="4610" spans="1:54" hidden="1" x14ac:dyDescent="0.2">
      <c r="A4610">
        <v>676</v>
      </c>
      <c r="B4610" t="s">
        <v>454</v>
      </c>
      <c r="C4610" t="s">
        <v>297</v>
      </c>
      <c r="D4610" t="s">
        <v>100</v>
      </c>
      <c r="E4610" t="s">
        <v>293</v>
      </c>
      <c r="F4610" t="s">
        <v>296</v>
      </c>
      <c r="G4610" t="s">
        <v>295</v>
      </c>
      <c r="I4610" t="s">
        <v>1385</v>
      </c>
      <c r="J4610" s="3">
        <v>0.37</v>
      </c>
      <c r="K4610" s="3">
        <v>0.40300000000000002</v>
      </c>
      <c r="L4610" s="3">
        <v>0.45400000000000001</v>
      </c>
      <c r="M4610" s="3">
        <v>0.53800000000000003</v>
      </c>
      <c r="N4610" s="3">
        <v>0.60299999999999998</v>
      </c>
      <c r="O4610" s="3">
        <v>0.66900000000000004</v>
      </c>
      <c r="P4610" s="3">
        <v>0.76200000000000001</v>
      </c>
      <c r="Q4610" s="3">
        <v>1.0329999999999999</v>
      </c>
      <c r="R4610" s="3">
        <v>1.3049999999999999</v>
      </c>
      <c r="S4610" s="3">
        <v>1.292</v>
      </c>
      <c r="T4610" s="3">
        <v>1.5920000000000001</v>
      </c>
      <c r="U4610" s="3">
        <v>1.71</v>
      </c>
      <c r="V4610" s="3">
        <v>2.3260000000000001</v>
      </c>
      <c r="W4610" s="3">
        <v>2.7519999999999998</v>
      </c>
      <c r="X4610" s="3">
        <v>4.5679999999999996</v>
      </c>
      <c r="Y4610" s="3">
        <v>7.992</v>
      </c>
      <c r="Z4610" s="3">
        <v>8.5269999999999992</v>
      </c>
      <c r="AA4610" s="3">
        <v>9.82</v>
      </c>
      <c r="AB4610" s="3">
        <v>15.039</v>
      </c>
      <c r="AC4610" s="3">
        <v>19.285</v>
      </c>
      <c r="AD4610" s="3">
        <v>26.12</v>
      </c>
      <c r="AE4610" s="3">
        <v>31.898</v>
      </c>
      <c r="AF4610" s="3">
        <v>35.56</v>
      </c>
      <c r="AG4610" s="3">
        <v>39.052999999999997</v>
      </c>
      <c r="AH4610" s="3">
        <v>44.402000000000001</v>
      </c>
      <c r="AI4610" s="3">
        <v>51.755000000000003</v>
      </c>
      <c r="AJ4610" s="3">
        <v>57.002000000000002</v>
      </c>
      <c r="AK4610" s="3">
        <v>61.29</v>
      </c>
      <c r="AL4610" s="3">
        <v>67.385000000000005</v>
      </c>
      <c r="AM4610" s="3">
        <v>72.492999999999995</v>
      </c>
      <c r="AN4610" s="3">
        <v>77.039000000000001</v>
      </c>
      <c r="AO4610" s="3">
        <v>84.587000000000003</v>
      </c>
      <c r="AP4610" s="3">
        <v>113.83499999999999</v>
      </c>
      <c r="AQ4610" s="3">
        <v>140.58600000000001</v>
      </c>
      <c r="AR4610" s="3">
        <v>174.541</v>
      </c>
      <c r="AS4610" s="3">
        <v>217.923</v>
      </c>
      <c r="AT4610" s="3">
        <v>261.44</v>
      </c>
      <c r="AU4610" s="3">
        <v>279.89999999999998</v>
      </c>
      <c r="AV4610" s="3">
        <v>304.97699999999998</v>
      </c>
      <c r="AW4610" s="3">
        <v>327.85700000000003</v>
      </c>
      <c r="AX4610" s="3">
        <v>349.08100000000002</v>
      </c>
      <c r="AY4610" s="3">
        <v>368.41899999999998</v>
      </c>
      <c r="AZ4610" s="3">
        <v>386.95800000000003</v>
      </c>
      <c r="BA4610">
        <v>406.32100000000003</v>
      </c>
      <c r="BB4610">
        <v>2017</v>
      </c>
    </row>
    <row r="4611" spans="1:54" hidden="1" x14ac:dyDescent="0.2">
      <c r="A4611">
        <v>676</v>
      </c>
      <c r="B4611" t="s">
        <v>454</v>
      </c>
      <c r="C4611" t="s">
        <v>294</v>
      </c>
      <c r="D4611" t="s">
        <v>100</v>
      </c>
      <c r="E4611" t="s">
        <v>293</v>
      </c>
      <c r="F4611" t="s">
        <v>292</v>
      </c>
      <c r="G4611" t="s">
        <v>275</v>
      </c>
      <c r="I4611" t="s">
        <v>291</v>
      </c>
      <c r="J4611" s="3" t="s">
        <v>215</v>
      </c>
      <c r="K4611" s="3">
        <v>8.9979999999999993</v>
      </c>
      <c r="L4611" s="3">
        <v>12.510999999999999</v>
      </c>
      <c r="M4611" s="3">
        <v>18.608000000000001</v>
      </c>
      <c r="N4611" s="3">
        <v>11.926</v>
      </c>
      <c r="O4611" s="3">
        <v>11.054</v>
      </c>
      <c r="P4611" s="3">
        <v>13.853</v>
      </c>
      <c r="Q4611" s="3">
        <v>35.511000000000003</v>
      </c>
      <c r="R4611" s="3">
        <v>26.372</v>
      </c>
      <c r="S4611" s="3">
        <v>-0.97399999999999998</v>
      </c>
      <c r="T4611" s="3">
        <v>23.2</v>
      </c>
      <c r="U4611" s="3">
        <v>7.3879999999999999</v>
      </c>
      <c r="V4611" s="3">
        <v>36.090000000000003</v>
      </c>
      <c r="W4611" s="3">
        <v>18.309000000000001</v>
      </c>
      <c r="X4611" s="3">
        <v>65.965000000000003</v>
      </c>
      <c r="Y4611" s="3">
        <v>74.95</v>
      </c>
      <c r="Z4611" s="3">
        <v>6.7</v>
      </c>
      <c r="AA4611" s="3">
        <v>15.16</v>
      </c>
      <c r="AB4611" s="3">
        <v>53.146000000000001</v>
      </c>
      <c r="AC4611" s="3">
        <v>28.231000000000002</v>
      </c>
      <c r="AD4611" s="3">
        <v>35.445</v>
      </c>
      <c r="AE4611" s="3">
        <v>22.120999999999999</v>
      </c>
      <c r="AF4611" s="3">
        <v>11.48</v>
      </c>
      <c r="AG4611" s="3">
        <v>9.8239999999999998</v>
      </c>
      <c r="AH4611" s="3">
        <v>13.695</v>
      </c>
      <c r="AI4611" s="3">
        <v>16.561</v>
      </c>
      <c r="AJ4611" s="3">
        <v>10.138</v>
      </c>
      <c r="AK4611" s="3">
        <v>7.5229999999999997</v>
      </c>
      <c r="AL4611" s="3">
        <v>9.9450000000000003</v>
      </c>
      <c r="AM4611" s="3">
        <v>7.58</v>
      </c>
      <c r="AN4611" s="3">
        <v>6.27</v>
      </c>
      <c r="AO4611" s="3">
        <v>9.798</v>
      </c>
      <c r="AP4611" s="3">
        <v>34.576999999999998</v>
      </c>
      <c r="AQ4611" s="3">
        <v>23.5</v>
      </c>
      <c r="AR4611" s="3">
        <v>24.152000000000001</v>
      </c>
      <c r="AS4611" s="3">
        <v>24.855</v>
      </c>
      <c r="AT4611" s="3">
        <v>19.969000000000001</v>
      </c>
      <c r="AU4611" s="3">
        <v>7.0609999999999999</v>
      </c>
      <c r="AV4611" s="3">
        <v>8.9589999999999996</v>
      </c>
      <c r="AW4611" s="3">
        <v>7.5019999999999998</v>
      </c>
      <c r="AX4611" s="3">
        <v>6.4729999999999999</v>
      </c>
      <c r="AY4611" s="3">
        <v>5.54</v>
      </c>
      <c r="AZ4611" s="3">
        <v>5.032</v>
      </c>
      <c r="BA4611">
        <v>5.0039999999999996</v>
      </c>
      <c r="BB4611">
        <v>2017</v>
      </c>
    </row>
    <row r="4612" spans="1:54" hidden="1" x14ac:dyDescent="0.2">
      <c r="A4612">
        <v>676</v>
      </c>
      <c r="B4612" t="s">
        <v>454</v>
      </c>
      <c r="C4612" t="s">
        <v>290</v>
      </c>
      <c r="D4612" t="s">
        <v>100</v>
      </c>
      <c r="E4612" t="s">
        <v>289</v>
      </c>
      <c r="G4612" t="s">
        <v>288</v>
      </c>
    </row>
    <row r="4613" spans="1:54" hidden="1" x14ac:dyDescent="0.2">
      <c r="A4613">
        <v>676</v>
      </c>
      <c r="B4613" t="s">
        <v>454</v>
      </c>
      <c r="C4613" t="s">
        <v>287</v>
      </c>
      <c r="D4613" t="s">
        <v>100</v>
      </c>
      <c r="E4613" t="s">
        <v>286</v>
      </c>
      <c r="F4613" t="s">
        <v>285</v>
      </c>
      <c r="G4613" t="s">
        <v>275</v>
      </c>
      <c r="I4613" t="s">
        <v>1386</v>
      </c>
      <c r="J4613" s="3">
        <v>13.984</v>
      </c>
      <c r="K4613" s="3">
        <v>-22.402000000000001</v>
      </c>
      <c r="L4613" s="3">
        <v>-4.5890000000000004</v>
      </c>
      <c r="M4613" s="3">
        <v>1.7929999999999999</v>
      </c>
      <c r="N4613" s="3">
        <v>-6.5289999999999999</v>
      </c>
      <c r="O4613" s="3">
        <v>21.783000000000001</v>
      </c>
      <c r="P4613" s="3">
        <v>-26.189</v>
      </c>
      <c r="Q4613" s="3">
        <v>-2.863</v>
      </c>
      <c r="R4613" s="3">
        <v>20.579000000000001</v>
      </c>
      <c r="S4613" s="3">
        <v>21.257000000000001</v>
      </c>
      <c r="T4613" s="3">
        <v>2.952</v>
      </c>
      <c r="U4613" s="3">
        <v>-0.441</v>
      </c>
      <c r="V4613" s="3">
        <v>14.965999999999999</v>
      </c>
      <c r="W4613" s="3">
        <v>-7.7809999999999997</v>
      </c>
      <c r="X4613" s="3">
        <v>10.965999999999999</v>
      </c>
      <c r="Y4613" s="3">
        <v>-11.183999999999999</v>
      </c>
      <c r="Z4613" s="3">
        <v>9.7059999999999995</v>
      </c>
      <c r="AA4613" s="3">
        <v>22.946999999999999</v>
      </c>
      <c r="AB4613" s="3">
        <v>-19.295000000000002</v>
      </c>
      <c r="AC4613" s="3">
        <v>14.33</v>
      </c>
      <c r="AD4613" s="3">
        <v>-21.678999999999998</v>
      </c>
      <c r="AE4613" s="3">
        <v>-4.8520000000000003</v>
      </c>
      <c r="AF4613" s="3">
        <v>12.738</v>
      </c>
      <c r="AG4613" s="3">
        <v>6.1769999999999996</v>
      </c>
      <c r="AH4613" s="3">
        <v>11.973000000000001</v>
      </c>
      <c r="AI4613" s="3">
        <v>4.3639999999999999</v>
      </c>
      <c r="AJ4613" s="3">
        <v>6.3040000000000003</v>
      </c>
      <c r="AK4613" s="3">
        <v>-10.377000000000001</v>
      </c>
      <c r="AL4613" s="3">
        <v>37.561</v>
      </c>
      <c r="AM4613" s="3">
        <v>-18.710999999999999</v>
      </c>
      <c r="AN4613" s="3">
        <v>42.097999999999999</v>
      </c>
      <c r="AO4613" s="3">
        <v>-14.302</v>
      </c>
      <c r="AP4613" s="3">
        <v>-9.5069999999999997</v>
      </c>
      <c r="AQ4613" s="3">
        <v>1.042</v>
      </c>
      <c r="AR4613" s="3">
        <v>8.0739999999999998</v>
      </c>
      <c r="AS4613" s="3">
        <v>0.59399999999999997</v>
      </c>
      <c r="AT4613" s="3">
        <v>5.1429999999999998</v>
      </c>
      <c r="AU4613" s="3">
        <v>-1.6910000000000001</v>
      </c>
      <c r="AV4613" s="3">
        <v>4.8940000000000001</v>
      </c>
      <c r="AW4613" s="3">
        <v>0.20300000000000001</v>
      </c>
      <c r="AX4613" s="3">
        <v>5.8419999999999996</v>
      </c>
      <c r="AY4613" s="3">
        <v>5.4939999999999998</v>
      </c>
      <c r="AZ4613" s="3">
        <v>6.6870000000000003</v>
      </c>
      <c r="BA4613">
        <v>7.2249999999999996</v>
      </c>
      <c r="BB4613">
        <v>2016</v>
      </c>
    </row>
    <row r="4614" spans="1:54" hidden="1" x14ac:dyDescent="0.2">
      <c r="A4614">
        <v>676</v>
      </c>
      <c r="B4614" t="s">
        <v>454</v>
      </c>
      <c r="C4614" t="s">
        <v>284</v>
      </c>
      <c r="D4614" t="s">
        <v>100</v>
      </c>
      <c r="E4614" t="s">
        <v>283</v>
      </c>
      <c r="F4614" t="s">
        <v>282</v>
      </c>
      <c r="G4614" t="s">
        <v>275</v>
      </c>
      <c r="I4614" t="s">
        <v>1386</v>
      </c>
      <c r="J4614" s="3">
        <v>-23.030999999999999</v>
      </c>
      <c r="K4614" s="3">
        <v>-22.434000000000001</v>
      </c>
      <c r="L4614" s="3">
        <v>-15.942</v>
      </c>
      <c r="M4614" s="3">
        <v>-0.22500000000000001</v>
      </c>
      <c r="N4614" s="3">
        <v>-17.055</v>
      </c>
      <c r="O4614" s="3">
        <v>25.361999999999998</v>
      </c>
      <c r="P4614" s="3">
        <v>-26.516999999999999</v>
      </c>
      <c r="Q4614" s="3">
        <v>0.88500000000000001</v>
      </c>
      <c r="R4614" s="3">
        <v>25.827999999999999</v>
      </c>
      <c r="S4614" s="3">
        <v>23.082999999999998</v>
      </c>
      <c r="T4614" s="3">
        <v>3.2719999999999998</v>
      </c>
      <c r="U4614" s="3">
        <v>9.3130000000000006</v>
      </c>
      <c r="V4614" s="3">
        <v>14.462999999999999</v>
      </c>
      <c r="W4614" s="3">
        <v>-15.272</v>
      </c>
      <c r="X4614" s="3">
        <v>25.657</v>
      </c>
      <c r="Y4614" s="3">
        <v>-13.164999999999999</v>
      </c>
      <c r="Z4614" s="3">
        <v>35.250999999999998</v>
      </c>
      <c r="AA4614" s="3">
        <v>23.47</v>
      </c>
      <c r="AB4614" s="3">
        <v>-20.721</v>
      </c>
      <c r="AC4614" s="3">
        <v>15.347</v>
      </c>
      <c r="AD4614" s="3">
        <v>-21.308</v>
      </c>
      <c r="AE4614" s="3">
        <v>-4.8520000000000003</v>
      </c>
      <c r="AF4614" s="3">
        <v>12.738</v>
      </c>
      <c r="AG4614" s="3">
        <v>6.1769999999999996</v>
      </c>
      <c r="AH4614" s="3">
        <v>11.973000000000001</v>
      </c>
      <c r="AI4614" s="3">
        <v>4.3639999999999999</v>
      </c>
      <c r="AJ4614" s="3">
        <v>6.3040000000000003</v>
      </c>
      <c r="AK4614" s="3">
        <v>-10.377000000000001</v>
      </c>
      <c r="AL4614" s="3">
        <v>37.561</v>
      </c>
      <c r="AM4614" s="3">
        <v>-18.710999999999999</v>
      </c>
      <c r="AN4614" s="3">
        <v>42.097999999999999</v>
      </c>
      <c r="AO4614" s="3">
        <v>-14.302</v>
      </c>
      <c r="AP4614" s="3">
        <v>-9.5069999999999997</v>
      </c>
      <c r="AQ4614" s="3">
        <v>1.042</v>
      </c>
      <c r="AR4614" s="3">
        <v>8.0739999999999998</v>
      </c>
      <c r="AS4614" s="3">
        <v>0.59399999999999997</v>
      </c>
      <c r="AT4614" s="3">
        <v>5.1429999999999998</v>
      </c>
      <c r="AU4614" s="3">
        <v>-1.6910000000000001</v>
      </c>
      <c r="AV4614" s="3">
        <v>4.8940000000000001</v>
      </c>
      <c r="AW4614" s="3">
        <v>0.20300000000000001</v>
      </c>
      <c r="AX4614" s="3">
        <v>5.8419999999999996</v>
      </c>
      <c r="AY4614" s="3">
        <v>5.4939999999999998</v>
      </c>
      <c r="AZ4614" s="3">
        <v>6.6870000000000003</v>
      </c>
      <c r="BA4614">
        <v>7.2249999999999996</v>
      </c>
      <c r="BB4614">
        <v>2016</v>
      </c>
    </row>
    <row r="4615" spans="1:54" hidden="1" x14ac:dyDescent="0.2">
      <c r="A4615">
        <v>676</v>
      </c>
      <c r="B4615" t="s">
        <v>454</v>
      </c>
      <c r="C4615" t="s">
        <v>281</v>
      </c>
      <c r="D4615" t="s">
        <v>100</v>
      </c>
      <c r="E4615" t="s">
        <v>280</v>
      </c>
      <c r="F4615" t="s">
        <v>279</v>
      </c>
      <c r="G4615" t="s">
        <v>275</v>
      </c>
      <c r="I4615" t="s">
        <v>1386</v>
      </c>
      <c r="J4615" s="3">
        <v>33.124000000000002</v>
      </c>
      <c r="K4615" s="3">
        <v>-17.835999999999999</v>
      </c>
      <c r="L4615" s="3">
        <v>-10.009</v>
      </c>
      <c r="M4615" s="3">
        <v>3.3119999999999998</v>
      </c>
      <c r="N4615" s="3">
        <v>32.774999999999999</v>
      </c>
      <c r="O4615" s="3">
        <v>5.0449999999999999</v>
      </c>
      <c r="P4615" s="3">
        <v>-3.5680000000000001</v>
      </c>
      <c r="Q4615" s="3">
        <v>1.1379999999999999</v>
      </c>
      <c r="R4615" s="3">
        <v>2.0049999999999999</v>
      </c>
      <c r="S4615" s="3">
        <v>-14.930999999999999</v>
      </c>
      <c r="T4615" s="3">
        <v>24.928999999999998</v>
      </c>
      <c r="U4615" s="3">
        <v>5.3440000000000003</v>
      </c>
      <c r="V4615" s="3">
        <v>-2.903</v>
      </c>
      <c r="W4615" s="3">
        <v>-5.1050000000000004</v>
      </c>
      <c r="X4615" s="3">
        <v>10.287000000000001</v>
      </c>
      <c r="Y4615" s="3">
        <v>-0.307</v>
      </c>
      <c r="Z4615" s="3">
        <v>16.899000000000001</v>
      </c>
      <c r="AA4615" s="3">
        <v>4.3499999999999996</v>
      </c>
      <c r="AB4615" s="3">
        <v>24.399000000000001</v>
      </c>
      <c r="AC4615" s="3">
        <v>-16.568000000000001</v>
      </c>
      <c r="AD4615" s="3">
        <v>-6.7530000000000001</v>
      </c>
      <c r="AE4615" s="3">
        <v>4.3289999999999997</v>
      </c>
      <c r="AF4615" s="3">
        <v>8.173</v>
      </c>
      <c r="AG4615" s="3">
        <v>6.1319999999999997</v>
      </c>
      <c r="AH4615" s="3">
        <v>10.26</v>
      </c>
      <c r="AI4615" s="3">
        <v>-11.38</v>
      </c>
      <c r="AJ4615" s="3">
        <v>10.853999999999999</v>
      </c>
      <c r="AK4615" s="3">
        <v>44.600999999999999</v>
      </c>
      <c r="AL4615" s="3">
        <v>7.1470000000000002</v>
      </c>
      <c r="AM4615" s="3">
        <v>-27.736000000000001</v>
      </c>
      <c r="AN4615" s="3">
        <v>40.948999999999998</v>
      </c>
      <c r="AO4615" s="3">
        <v>-8.6679999999999993</v>
      </c>
      <c r="AP4615" s="3">
        <v>5.0209999999999999</v>
      </c>
      <c r="AQ4615" s="3">
        <v>22.393000000000001</v>
      </c>
      <c r="AR4615" s="3">
        <v>5.59</v>
      </c>
      <c r="AS4615" s="3">
        <v>-4.806</v>
      </c>
      <c r="AT4615" s="3">
        <v>-1.3440000000000001</v>
      </c>
      <c r="AU4615" s="3">
        <v>14.333</v>
      </c>
      <c r="AV4615" s="3">
        <v>7.726</v>
      </c>
      <c r="AW4615" s="3">
        <v>6.0389999999999997</v>
      </c>
      <c r="AX4615" s="3">
        <v>6.8559999999999999</v>
      </c>
      <c r="AY4615" s="3">
        <v>7.165</v>
      </c>
      <c r="AZ4615" s="3">
        <v>7.3890000000000002</v>
      </c>
      <c r="BA4615">
        <v>8.1310000000000002</v>
      </c>
      <c r="BB4615">
        <v>2016</v>
      </c>
    </row>
    <row r="4616" spans="1:54" hidden="1" x14ac:dyDescent="0.2">
      <c r="A4616">
        <v>676</v>
      </c>
      <c r="B4616" t="s">
        <v>454</v>
      </c>
      <c r="C4616" t="s">
        <v>278</v>
      </c>
      <c r="D4616" t="s">
        <v>100</v>
      </c>
      <c r="E4616" t="s">
        <v>277</v>
      </c>
      <c r="F4616" t="s">
        <v>276</v>
      </c>
      <c r="G4616" t="s">
        <v>275</v>
      </c>
      <c r="I4616" t="s">
        <v>1386</v>
      </c>
      <c r="J4616" s="3">
        <v>38.319000000000003</v>
      </c>
      <c r="K4616" s="3">
        <v>-20.338000000000001</v>
      </c>
      <c r="L4616" s="3">
        <v>-9.5079999999999991</v>
      </c>
      <c r="M4616" s="3">
        <v>3.68</v>
      </c>
      <c r="N4616" s="3">
        <v>33.384999999999998</v>
      </c>
      <c r="O4616" s="3">
        <v>4.6660000000000004</v>
      </c>
      <c r="P4616" s="3">
        <v>-2.1</v>
      </c>
      <c r="Q4616" s="3">
        <v>1.6180000000000001</v>
      </c>
      <c r="R4616" s="3">
        <v>1.556</v>
      </c>
      <c r="S4616" s="3">
        <v>-15.682</v>
      </c>
      <c r="T4616" s="3">
        <v>26.210999999999999</v>
      </c>
      <c r="U4616" s="3">
        <v>5.8879999999999999</v>
      </c>
      <c r="V4616" s="3">
        <v>-0.84599999999999997</v>
      </c>
      <c r="W4616" s="3">
        <v>-4.7530000000000001</v>
      </c>
      <c r="X4616" s="3">
        <v>9.5289999999999999</v>
      </c>
      <c r="Y4616" s="3">
        <v>1.7350000000000001</v>
      </c>
      <c r="Z4616" s="3">
        <v>15.613</v>
      </c>
      <c r="AA4616" s="3">
        <v>4.5179999999999998</v>
      </c>
      <c r="AB4616" s="3">
        <v>23.87</v>
      </c>
      <c r="AC4616" s="3">
        <v>-20.643999999999998</v>
      </c>
      <c r="AD4616" s="3">
        <v>-6.5739999999999998</v>
      </c>
      <c r="AE4616" s="3">
        <v>4.3289999999999997</v>
      </c>
      <c r="AF4616" s="3">
        <v>8.173</v>
      </c>
      <c r="AG4616" s="3">
        <v>6.1319999999999997</v>
      </c>
      <c r="AH4616" s="3">
        <v>10.26</v>
      </c>
      <c r="AI4616" s="3">
        <v>-11.38</v>
      </c>
      <c r="AJ4616" s="3">
        <v>10.853999999999999</v>
      </c>
      <c r="AK4616" s="3">
        <v>44.600999999999999</v>
      </c>
      <c r="AL4616" s="3">
        <v>7.1470000000000002</v>
      </c>
      <c r="AM4616" s="3">
        <v>-27.736000000000001</v>
      </c>
      <c r="AN4616" s="3">
        <v>40.948999999999998</v>
      </c>
      <c r="AO4616" s="3">
        <v>-8.6679999999999993</v>
      </c>
      <c r="AP4616" s="3">
        <v>5.0209999999999999</v>
      </c>
      <c r="AQ4616" s="3">
        <v>22.393000000000001</v>
      </c>
      <c r="AR4616" s="3">
        <v>5.59</v>
      </c>
      <c r="AS4616" s="3">
        <v>-4.806</v>
      </c>
      <c r="AT4616" s="3">
        <v>-1.3440000000000001</v>
      </c>
      <c r="AU4616" s="3">
        <v>14.333</v>
      </c>
      <c r="AV4616" s="3">
        <v>7.726</v>
      </c>
      <c r="AW4616" s="3">
        <v>6.0389999999999997</v>
      </c>
      <c r="AX4616" s="3">
        <v>6.8559999999999999</v>
      </c>
      <c r="AY4616" s="3">
        <v>7.165</v>
      </c>
      <c r="AZ4616" s="3">
        <v>7.3890000000000002</v>
      </c>
      <c r="BA4616">
        <v>8.1310000000000002</v>
      </c>
      <c r="BB4616">
        <v>2016</v>
      </c>
    </row>
    <row r="4617" spans="1:54" hidden="1" x14ac:dyDescent="0.2">
      <c r="A4617">
        <v>676</v>
      </c>
      <c r="B4617" t="s">
        <v>454</v>
      </c>
      <c r="C4617" t="s">
        <v>274</v>
      </c>
      <c r="D4617" t="s">
        <v>100</v>
      </c>
      <c r="E4617" t="s">
        <v>273</v>
      </c>
      <c r="F4617" t="s">
        <v>272</v>
      </c>
      <c r="G4617" t="s">
        <v>271</v>
      </c>
    </row>
    <row r="4618" spans="1:54" hidden="1" x14ac:dyDescent="0.2">
      <c r="A4618">
        <v>676</v>
      </c>
      <c r="B4618" t="s">
        <v>454</v>
      </c>
      <c r="C4618" t="s">
        <v>270</v>
      </c>
      <c r="D4618" t="s">
        <v>100</v>
      </c>
      <c r="E4618" t="s">
        <v>269</v>
      </c>
      <c r="F4618" t="s">
        <v>268</v>
      </c>
      <c r="G4618" t="s">
        <v>264</v>
      </c>
      <c r="H4618" t="s">
        <v>263</v>
      </c>
    </row>
    <row r="4619" spans="1:54" hidden="1" x14ac:dyDescent="0.2">
      <c r="A4619">
        <v>676</v>
      </c>
      <c r="B4619" t="s">
        <v>454</v>
      </c>
      <c r="C4619" t="s">
        <v>267</v>
      </c>
      <c r="D4619" t="s">
        <v>100</v>
      </c>
      <c r="E4619" t="s">
        <v>266</v>
      </c>
      <c r="F4619" t="s">
        <v>265</v>
      </c>
      <c r="G4619" t="s">
        <v>264</v>
      </c>
      <c r="H4619" t="s">
        <v>263</v>
      </c>
      <c r="I4619" t="s">
        <v>1387</v>
      </c>
      <c r="J4619" s="3">
        <v>6.5640000000000001</v>
      </c>
      <c r="K4619" s="3">
        <v>6.7480000000000002</v>
      </c>
      <c r="L4619" s="3">
        <v>6.923</v>
      </c>
      <c r="M4619" s="3">
        <v>7.1159999999999997</v>
      </c>
      <c r="N4619" s="3">
        <v>7.3680000000000003</v>
      </c>
      <c r="O4619" s="3">
        <v>7.7</v>
      </c>
      <c r="P4619" s="3">
        <v>8.1329999999999991</v>
      </c>
      <c r="Q4619" s="3">
        <v>8.6470000000000002</v>
      </c>
      <c r="R4619" s="3">
        <v>9.1850000000000005</v>
      </c>
      <c r="S4619" s="3">
        <v>9.6669999999999998</v>
      </c>
      <c r="T4619" s="3">
        <v>10.039</v>
      </c>
      <c r="U4619" s="3">
        <v>10.275</v>
      </c>
      <c r="V4619" s="3">
        <v>10.4</v>
      </c>
      <c r="W4619" s="3">
        <v>10.461</v>
      </c>
      <c r="X4619" s="3">
        <v>10.532999999999999</v>
      </c>
      <c r="Y4619" s="3">
        <v>10.666</v>
      </c>
      <c r="Z4619" s="3">
        <v>10.875999999999999</v>
      </c>
      <c r="AA4619" s="3">
        <v>11.148</v>
      </c>
      <c r="AB4619" s="3">
        <v>11.458</v>
      </c>
      <c r="AC4619" s="3">
        <v>11.773999999999999</v>
      </c>
      <c r="AD4619" s="3">
        <v>12.07</v>
      </c>
      <c r="AE4619" s="3">
        <v>12.343</v>
      </c>
      <c r="AF4619" s="3">
        <v>12.813000000000001</v>
      </c>
      <c r="AG4619" s="3">
        <v>13.098000000000001</v>
      </c>
      <c r="AH4619" s="3">
        <v>13.385</v>
      </c>
      <c r="AI4619" s="3">
        <v>13.654</v>
      </c>
      <c r="AJ4619" s="3">
        <v>14.042999999999999</v>
      </c>
      <c r="AK4619" s="3">
        <v>14.439</v>
      </c>
      <c r="AL4619" s="3">
        <v>14.846</v>
      </c>
      <c r="AM4619" s="3">
        <v>15.273999999999999</v>
      </c>
      <c r="AN4619" s="3">
        <v>15.714</v>
      </c>
      <c r="AO4619" s="3">
        <v>16.166</v>
      </c>
      <c r="AP4619" s="3">
        <v>16.632000000000001</v>
      </c>
      <c r="AQ4619" s="3">
        <v>17.111000000000001</v>
      </c>
      <c r="AR4619" s="3">
        <v>17.603999999999999</v>
      </c>
      <c r="AS4619" s="3">
        <v>18.111000000000001</v>
      </c>
      <c r="AT4619" s="3">
        <v>18.632000000000001</v>
      </c>
      <c r="AU4619" s="3">
        <v>19.169</v>
      </c>
      <c r="AV4619" s="3">
        <v>19.721</v>
      </c>
      <c r="AW4619" s="3">
        <v>20.289000000000001</v>
      </c>
      <c r="AX4619" s="3">
        <v>20.873000000000001</v>
      </c>
      <c r="AY4619" s="3">
        <v>21.474</v>
      </c>
      <c r="AZ4619" s="3">
        <v>22.093</v>
      </c>
      <c r="BA4619">
        <v>22.728999999999999</v>
      </c>
      <c r="BB4619">
        <v>2016</v>
      </c>
    </row>
    <row r="4620" spans="1:54" hidden="1" x14ac:dyDescent="0.2">
      <c r="A4620">
        <v>676</v>
      </c>
      <c r="B4620" t="s">
        <v>454</v>
      </c>
      <c r="C4620" t="s">
        <v>262</v>
      </c>
      <c r="D4620" t="s">
        <v>100</v>
      </c>
      <c r="E4620" t="s">
        <v>260</v>
      </c>
      <c r="F4620" t="s">
        <v>259</v>
      </c>
      <c r="G4620" t="s">
        <v>225</v>
      </c>
      <c r="H4620" t="s">
        <v>222</v>
      </c>
      <c r="I4620" t="s">
        <v>1388</v>
      </c>
      <c r="J4620" s="3" t="s">
        <v>215</v>
      </c>
      <c r="K4620" s="3" t="s">
        <v>215</v>
      </c>
      <c r="L4620" s="3" t="s">
        <v>215</v>
      </c>
      <c r="M4620" s="3" t="s">
        <v>215</v>
      </c>
      <c r="N4620" s="3" t="s">
        <v>215</v>
      </c>
      <c r="O4620" s="3" t="s">
        <v>215</v>
      </c>
      <c r="P4620" s="3" t="s">
        <v>215</v>
      </c>
      <c r="Q4620" s="3" t="s">
        <v>215</v>
      </c>
      <c r="R4620" s="3" t="s">
        <v>215</v>
      </c>
      <c r="S4620" s="3" t="s">
        <v>215</v>
      </c>
      <c r="T4620" s="3" t="s">
        <v>215</v>
      </c>
      <c r="U4620" s="3" t="s">
        <v>215</v>
      </c>
      <c r="V4620" s="3" t="s">
        <v>215</v>
      </c>
      <c r="W4620" s="3" t="s">
        <v>215</v>
      </c>
      <c r="X4620" s="3" t="s">
        <v>215</v>
      </c>
      <c r="Y4620" s="3" t="s">
        <v>215</v>
      </c>
      <c r="Z4620" s="3" t="s">
        <v>215</v>
      </c>
      <c r="AA4620" s="3" t="s">
        <v>215</v>
      </c>
      <c r="AB4620" s="3" t="s">
        <v>215</v>
      </c>
      <c r="AC4620" s="3" t="s">
        <v>215</v>
      </c>
      <c r="AD4620" s="3" t="s">
        <v>215</v>
      </c>
      <c r="AE4620" s="3" t="s">
        <v>215</v>
      </c>
      <c r="AF4620" s="3">
        <v>36.070999999999998</v>
      </c>
      <c r="AG4620" s="3">
        <v>57.417000000000002</v>
      </c>
      <c r="AH4620" s="3">
        <v>79.114000000000004</v>
      </c>
      <c r="AI4620" s="3">
        <v>98.231999999999999</v>
      </c>
      <c r="AJ4620" s="3">
        <v>138.80699999999999</v>
      </c>
      <c r="AK4620" s="3">
        <v>164.49799999999999</v>
      </c>
      <c r="AL4620" s="3">
        <v>192.053</v>
      </c>
      <c r="AM4620" s="3">
        <v>218.21199999999999</v>
      </c>
      <c r="AN4620" s="3">
        <v>305.65300000000002</v>
      </c>
      <c r="AO4620" s="3">
        <v>252.38200000000001</v>
      </c>
      <c r="AP4620" s="3">
        <v>373.88200000000001</v>
      </c>
      <c r="AQ4620" s="3">
        <v>485.53800000000001</v>
      </c>
      <c r="AR4620" s="3">
        <v>560.17200000000003</v>
      </c>
      <c r="AS4620" s="3">
        <v>703.69799999999998</v>
      </c>
      <c r="AT4620" s="3">
        <v>838.65599999999995</v>
      </c>
      <c r="AU4620" s="3">
        <v>1067.896</v>
      </c>
      <c r="AV4620" s="3">
        <v>1243.22</v>
      </c>
      <c r="AW4620" s="3">
        <v>1276.1510000000001</v>
      </c>
      <c r="AX4620" s="3">
        <v>1458.1</v>
      </c>
      <c r="AY4620" s="3">
        <v>1625.8820000000001</v>
      </c>
      <c r="AZ4620" s="3">
        <v>1807.175</v>
      </c>
      <c r="BA4620">
        <v>1993.8810000000001</v>
      </c>
      <c r="BB4620">
        <v>2017</v>
      </c>
    </row>
    <row r="4621" spans="1:54" hidden="1" x14ac:dyDescent="0.2">
      <c r="A4621">
        <v>676</v>
      </c>
      <c r="B4621" t="s">
        <v>454</v>
      </c>
      <c r="C4621" t="s">
        <v>261</v>
      </c>
      <c r="D4621" t="s">
        <v>100</v>
      </c>
      <c r="E4621" t="s">
        <v>260</v>
      </c>
      <c r="F4621" t="s">
        <v>259</v>
      </c>
      <c r="G4621" t="s">
        <v>217</v>
      </c>
      <c r="I4621" t="s">
        <v>258</v>
      </c>
      <c r="J4621" s="3" t="s">
        <v>215</v>
      </c>
      <c r="K4621" s="3" t="s">
        <v>215</v>
      </c>
      <c r="L4621" s="3" t="s">
        <v>215</v>
      </c>
      <c r="M4621" s="3" t="s">
        <v>215</v>
      </c>
      <c r="N4621" s="3" t="s">
        <v>215</v>
      </c>
      <c r="O4621" s="3" t="s">
        <v>215</v>
      </c>
      <c r="P4621" s="3" t="s">
        <v>215</v>
      </c>
      <c r="Q4621" s="3" t="s">
        <v>215</v>
      </c>
      <c r="R4621" s="3" t="s">
        <v>215</v>
      </c>
      <c r="S4621" s="3" t="s">
        <v>215</v>
      </c>
      <c r="T4621" s="3" t="s">
        <v>215</v>
      </c>
      <c r="U4621" s="3" t="s">
        <v>215</v>
      </c>
      <c r="V4621" s="3" t="s">
        <v>215</v>
      </c>
      <c r="W4621" s="3" t="s">
        <v>215</v>
      </c>
      <c r="X4621" s="3" t="s">
        <v>215</v>
      </c>
      <c r="Y4621" s="3" t="s">
        <v>215</v>
      </c>
      <c r="Z4621" s="3" t="s">
        <v>215</v>
      </c>
      <c r="AA4621" s="3" t="s">
        <v>215</v>
      </c>
      <c r="AB4621" s="3" t="s">
        <v>215</v>
      </c>
      <c r="AC4621" s="3" t="s">
        <v>215</v>
      </c>
      <c r="AD4621" s="3" t="s">
        <v>215</v>
      </c>
      <c r="AE4621" s="3" t="s">
        <v>215</v>
      </c>
      <c r="AF4621" s="3">
        <v>12.919</v>
      </c>
      <c r="AG4621" s="3">
        <v>19.774000000000001</v>
      </c>
      <c r="AH4621" s="3">
        <v>22.89</v>
      </c>
      <c r="AI4621" s="3">
        <v>24.21</v>
      </c>
      <c r="AJ4621" s="3">
        <v>28.422999999999998</v>
      </c>
      <c r="AK4621" s="3">
        <v>28.259</v>
      </c>
      <c r="AL4621" s="3">
        <v>28.074999999999999</v>
      </c>
      <c r="AM4621" s="3">
        <v>26.911000000000001</v>
      </c>
      <c r="AN4621" s="3">
        <v>31.817</v>
      </c>
      <c r="AO4621" s="3">
        <v>21.945</v>
      </c>
      <c r="AP4621" s="3">
        <v>27.146999999999998</v>
      </c>
      <c r="AQ4621" s="3">
        <v>28.276</v>
      </c>
      <c r="AR4621" s="3">
        <v>24.986000000000001</v>
      </c>
      <c r="AS4621" s="3">
        <v>24.722000000000001</v>
      </c>
      <c r="AT4621" s="3">
        <v>23.780999999999999</v>
      </c>
      <c r="AU4621" s="3">
        <v>25.527000000000001</v>
      </c>
      <c r="AV4621" s="3">
        <v>26.096</v>
      </c>
      <c r="AW4621" s="3">
        <v>23.902999999999999</v>
      </c>
      <c r="AX4621" s="3">
        <v>24.495000000000001</v>
      </c>
      <c r="AY4621" s="3">
        <v>24.56</v>
      </c>
      <c r="AZ4621" s="3">
        <v>24.609000000000002</v>
      </c>
      <c r="BA4621">
        <v>24.451000000000001</v>
      </c>
      <c r="BB4621">
        <v>2017</v>
      </c>
    </row>
    <row r="4622" spans="1:54" hidden="1" x14ac:dyDescent="0.2">
      <c r="A4622">
        <v>676</v>
      </c>
      <c r="B4622" t="s">
        <v>454</v>
      </c>
      <c r="C4622" t="s">
        <v>257</v>
      </c>
      <c r="D4622" t="s">
        <v>100</v>
      </c>
      <c r="E4622" t="s">
        <v>255</v>
      </c>
      <c r="F4622" t="s">
        <v>254</v>
      </c>
      <c r="G4622" t="s">
        <v>225</v>
      </c>
      <c r="H4622" t="s">
        <v>222</v>
      </c>
      <c r="I4622" t="s">
        <v>1388</v>
      </c>
      <c r="J4622" s="3" t="s">
        <v>215</v>
      </c>
      <c r="K4622" s="3" t="s">
        <v>215</v>
      </c>
      <c r="L4622" s="3" t="s">
        <v>215</v>
      </c>
      <c r="M4622" s="3" t="s">
        <v>215</v>
      </c>
      <c r="N4622" s="3" t="s">
        <v>215</v>
      </c>
      <c r="O4622" s="3" t="s">
        <v>215</v>
      </c>
      <c r="P4622" s="3" t="s">
        <v>215</v>
      </c>
      <c r="Q4622" s="3" t="s">
        <v>215</v>
      </c>
      <c r="R4622" s="3" t="s">
        <v>215</v>
      </c>
      <c r="S4622" s="3" t="s">
        <v>215</v>
      </c>
      <c r="T4622" s="3" t="s">
        <v>215</v>
      </c>
      <c r="U4622" s="3" t="s">
        <v>215</v>
      </c>
      <c r="V4622" s="3" t="s">
        <v>215</v>
      </c>
      <c r="W4622" s="3" t="s">
        <v>215</v>
      </c>
      <c r="X4622" s="3" t="s">
        <v>215</v>
      </c>
      <c r="Y4622" s="3" t="s">
        <v>215</v>
      </c>
      <c r="Z4622" s="3" t="s">
        <v>215</v>
      </c>
      <c r="AA4622" s="3" t="s">
        <v>215</v>
      </c>
      <c r="AB4622" s="3" t="s">
        <v>215</v>
      </c>
      <c r="AC4622" s="3" t="s">
        <v>215</v>
      </c>
      <c r="AD4622" s="3" t="s">
        <v>215</v>
      </c>
      <c r="AE4622" s="3" t="s">
        <v>215</v>
      </c>
      <c r="AF4622" s="3">
        <v>52.076999999999998</v>
      </c>
      <c r="AG4622" s="3">
        <v>67.55</v>
      </c>
      <c r="AH4622" s="3">
        <v>91.221999999999994</v>
      </c>
      <c r="AI4622" s="3">
        <v>105.932</v>
      </c>
      <c r="AJ4622" s="3">
        <v>136.066</v>
      </c>
      <c r="AK4622" s="3">
        <v>181.035</v>
      </c>
      <c r="AL4622" s="3">
        <v>217.31</v>
      </c>
      <c r="AM4622" s="3">
        <v>247.143</v>
      </c>
      <c r="AN4622" s="3">
        <v>288.06599999999997</v>
      </c>
      <c r="AO4622" s="3">
        <v>299.80500000000001</v>
      </c>
      <c r="AP4622" s="3">
        <v>398.23500000000001</v>
      </c>
      <c r="AQ4622" s="3">
        <v>595.90300000000002</v>
      </c>
      <c r="AR4622" s="3">
        <v>668.74599999999998</v>
      </c>
      <c r="AS4622" s="3">
        <v>881.01700000000005</v>
      </c>
      <c r="AT4622" s="3">
        <v>1096.644</v>
      </c>
      <c r="AU4622" s="3">
        <v>1353.97</v>
      </c>
      <c r="AV4622" s="3">
        <v>1376.365</v>
      </c>
      <c r="AW4622" s="3">
        <v>1471.336</v>
      </c>
      <c r="AX4622" s="3">
        <v>1551.47</v>
      </c>
      <c r="AY4622" s="3">
        <v>1719.1279999999999</v>
      </c>
      <c r="AZ4622" s="3">
        <v>1896.104</v>
      </c>
      <c r="BA4622">
        <v>2056.09</v>
      </c>
      <c r="BB4622">
        <v>2017</v>
      </c>
    </row>
    <row r="4623" spans="1:54" hidden="1" x14ac:dyDescent="0.2">
      <c r="A4623">
        <v>676</v>
      </c>
      <c r="B4623" t="s">
        <v>454</v>
      </c>
      <c r="C4623" t="s">
        <v>256</v>
      </c>
      <c r="D4623" t="s">
        <v>100</v>
      </c>
      <c r="E4623" t="s">
        <v>255</v>
      </c>
      <c r="F4623" t="s">
        <v>254</v>
      </c>
      <c r="G4623" t="s">
        <v>217</v>
      </c>
      <c r="I4623" t="s">
        <v>253</v>
      </c>
      <c r="J4623" s="3" t="s">
        <v>215</v>
      </c>
      <c r="K4623" s="3" t="s">
        <v>215</v>
      </c>
      <c r="L4623" s="3" t="s">
        <v>215</v>
      </c>
      <c r="M4623" s="3" t="s">
        <v>215</v>
      </c>
      <c r="N4623" s="3" t="s">
        <v>215</v>
      </c>
      <c r="O4623" s="3" t="s">
        <v>215</v>
      </c>
      <c r="P4623" s="3" t="s">
        <v>215</v>
      </c>
      <c r="Q4623" s="3" t="s">
        <v>215</v>
      </c>
      <c r="R4623" s="3" t="s">
        <v>215</v>
      </c>
      <c r="S4623" s="3" t="s">
        <v>215</v>
      </c>
      <c r="T4623" s="3" t="s">
        <v>215</v>
      </c>
      <c r="U4623" s="3" t="s">
        <v>215</v>
      </c>
      <c r="V4623" s="3" t="s">
        <v>215</v>
      </c>
      <c r="W4623" s="3" t="s">
        <v>215</v>
      </c>
      <c r="X4623" s="3" t="s">
        <v>215</v>
      </c>
      <c r="Y4623" s="3" t="s">
        <v>215</v>
      </c>
      <c r="Z4623" s="3" t="s">
        <v>215</v>
      </c>
      <c r="AA4623" s="3" t="s">
        <v>215</v>
      </c>
      <c r="AB4623" s="3" t="s">
        <v>215</v>
      </c>
      <c r="AC4623" s="3" t="s">
        <v>215</v>
      </c>
      <c r="AD4623" s="3" t="s">
        <v>215</v>
      </c>
      <c r="AE4623" s="3" t="s">
        <v>215</v>
      </c>
      <c r="AF4623" s="3">
        <v>18.651</v>
      </c>
      <c r="AG4623" s="3">
        <v>23.263000000000002</v>
      </c>
      <c r="AH4623" s="3">
        <v>26.393999999999998</v>
      </c>
      <c r="AI4623" s="3">
        <v>26.108000000000001</v>
      </c>
      <c r="AJ4623" s="3">
        <v>27.861999999999998</v>
      </c>
      <c r="AK4623" s="3">
        <v>31.1</v>
      </c>
      <c r="AL4623" s="3">
        <v>31.766999999999999</v>
      </c>
      <c r="AM4623" s="3">
        <v>30.478999999999999</v>
      </c>
      <c r="AN4623" s="3">
        <v>29.986000000000001</v>
      </c>
      <c r="AO4623" s="3">
        <v>26.068999999999999</v>
      </c>
      <c r="AP4623" s="3">
        <v>28.914999999999999</v>
      </c>
      <c r="AQ4623" s="3">
        <v>34.703000000000003</v>
      </c>
      <c r="AR4623" s="3">
        <v>29.829000000000001</v>
      </c>
      <c r="AS4623" s="3">
        <v>30.951000000000001</v>
      </c>
      <c r="AT4623" s="3">
        <v>31.097000000000001</v>
      </c>
      <c r="AU4623" s="3">
        <v>32.365000000000002</v>
      </c>
      <c r="AV4623" s="3">
        <v>28.890999999999998</v>
      </c>
      <c r="AW4623" s="3">
        <v>27.559000000000001</v>
      </c>
      <c r="AX4623" s="3">
        <v>26.064</v>
      </c>
      <c r="AY4623" s="3">
        <v>25.969000000000001</v>
      </c>
      <c r="AZ4623" s="3">
        <v>25.82</v>
      </c>
      <c r="BA4623">
        <v>25.213999999999999</v>
      </c>
      <c r="BB4623">
        <v>2017</v>
      </c>
    </row>
    <row r="4624" spans="1:54" hidden="1" x14ac:dyDescent="0.2">
      <c r="A4624">
        <v>676</v>
      </c>
      <c r="B4624" t="s">
        <v>454</v>
      </c>
      <c r="C4624" t="s">
        <v>252</v>
      </c>
      <c r="D4624" t="s">
        <v>100</v>
      </c>
      <c r="E4624" t="s">
        <v>250</v>
      </c>
      <c r="F4624" t="s">
        <v>249</v>
      </c>
      <c r="G4624" t="s">
        <v>225</v>
      </c>
      <c r="H4624" t="s">
        <v>222</v>
      </c>
      <c r="I4624" t="s">
        <v>1388</v>
      </c>
      <c r="J4624" s="3" t="s">
        <v>215</v>
      </c>
      <c r="K4624" s="3" t="s">
        <v>215</v>
      </c>
      <c r="L4624" s="3" t="s">
        <v>215</v>
      </c>
      <c r="M4624" s="3" t="s">
        <v>215</v>
      </c>
      <c r="N4624" s="3" t="s">
        <v>215</v>
      </c>
      <c r="O4624" s="3" t="s">
        <v>215</v>
      </c>
      <c r="P4624" s="3" t="s">
        <v>215</v>
      </c>
      <c r="Q4624" s="3" t="s">
        <v>215</v>
      </c>
      <c r="R4624" s="3" t="s">
        <v>215</v>
      </c>
      <c r="S4624" s="3" t="s">
        <v>215</v>
      </c>
      <c r="T4624" s="3" t="s">
        <v>215</v>
      </c>
      <c r="U4624" s="3" t="s">
        <v>215</v>
      </c>
      <c r="V4624" s="3" t="s">
        <v>215</v>
      </c>
      <c r="W4624" s="3" t="s">
        <v>215</v>
      </c>
      <c r="X4624" s="3" t="s">
        <v>215</v>
      </c>
      <c r="Y4624" s="3" t="s">
        <v>215</v>
      </c>
      <c r="Z4624" s="3" t="s">
        <v>215</v>
      </c>
      <c r="AA4624" s="3" t="s">
        <v>215</v>
      </c>
      <c r="AB4624" s="3" t="s">
        <v>215</v>
      </c>
      <c r="AC4624" s="3" t="s">
        <v>215</v>
      </c>
      <c r="AD4624" s="3" t="s">
        <v>215</v>
      </c>
      <c r="AE4624" s="3" t="s">
        <v>215</v>
      </c>
      <c r="AF4624" s="3">
        <v>-16.006</v>
      </c>
      <c r="AG4624" s="3">
        <v>-10.132999999999999</v>
      </c>
      <c r="AH4624" s="3">
        <v>-12.109</v>
      </c>
      <c r="AI4624" s="3">
        <v>-7.6989999999999998</v>
      </c>
      <c r="AJ4624" s="3">
        <v>2.7410000000000001</v>
      </c>
      <c r="AK4624" s="3">
        <v>-16.536999999999999</v>
      </c>
      <c r="AL4624" s="3">
        <v>-25.257000000000001</v>
      </c>
      <c r="AM4624" s="3">
        <v>-28.931000000000001</v>
      </c>
      <c r="AN4624" s="3">
        <v>17.587</v>
      </c>
      <c r="AO4624" s="3">
        <v>-47.423000000000002</v>
      </c>
      <c r="AP4624" s="3">
        <v>-24.352</v>
      </c>
      <c r="AQ4624" s="3">
        <v>-110.364</v>
      </c>
      <c r="AR4624" s="3">
        <v>-108.57299999999999</v>
      </c>
      <c r="AS4624" s="3">
        <v>-177.31899999999999</v>
      </c>
      <c r="AT4624" s="3">
        <v>-257.988</v>
      </c>
      <c r="AU4624" s="3">
        <v>-286.07400000000001</v>
      </c>
      <c r="AV4624" s="3">
        <v>-133.14500000000001</v>
      </c>
      <c r="AW4624" s="3">
        <v>-195.185</v>
      </c>
      <c r="AX4624" s="3">
        <v>-93.37</v>
      </c>
      <c r="AY4624" s="3">
        <v>-93.245999999999995</v>
      </c>
      <c r="AZ4624" s="3">
        <v>-88.927999999999997</v>
      </c>
      <c r="BA4624">
        <v>-62.209000000000003</v>
      </c>
      <c r="BB4624">
        <v>2017</v>
      </c>
    </row>
    <row r="4625" spans="1:54" hidden="1" x14ac:dyDescent="0.2">
      <c r="A4625">
        <v>676</v>
      </c>
      <c r="B4625" t="s">
        <v>454</v>
      </c>
      <c r="C4625" t="s">
        <v>251</v>
      </c>
      <c r="D4625" t="s">
        <v>100</v>
      </c>
      <c r="E4625" t="s">
        <v>250</v>
      </c>
      <c r="F4625" t="s">
        <v>249</v>
      </c>
      <c r="G4625" t="s">
        <v>217</v>
      </c>
      <c r="I4625" t="s">
        <v>248</v>
      </c>
      <c r="J4625" s="3" t="s">
        <v>215</v>
      </c>
      <c r="K4625" s="3" t="s">
        <v>215</v>
      </c>
      <c r="L4625" s="3" t="s">
        <v>215</v>
      </c>
      <c r="M4625" s="3" t="s">
        <v>215</v>
      </c>
      <c r="N4625" s="3" t="s">
        <v>215</v>
      </c>
      <c r="O4625" s="3" t="s">
        <v>215</v>
      </c>
      <c r="P4625" s="3" t="s">
        <v>215</v>
      </c>
      <c r="Q4625" s="3" t="s">
        <v>215</v>
      </c>
      <c r="R4625" s="3" t="s">
        <v>215</v>
      </c>
      <c r="S4625" s="3" t="s">
        <v>215</v>
      </c>
      <c r="T4625" s="3" t="s">
        <v>215</v>
      </c>
      <c r="U4625" s="3" t="s">
        <v>215</v>
      </c>
      <c r="V4625" s="3" t="s">
        <v>215</v>
      </c>
      <c r="W4625" s="3" t="s">
        <v>215</v>
      </c>
      <c r="X4625" s="3" t="s">
        <v>215</v>
      </c>
      <c r="Y4625" s="3" t="s">
        <v>215</v>
      </c>
      <c r="Z4625" s="3" t="s">
        <v>215</v>
      </c>
      <c r="AA4625" s="3" t="s">
        <v>215</v>
      </c>
      <c r="AB4625" s="3" t="s">
        <v>215</v>
      </c>
      <c r="AC4625" s="3" t="s">
        <v>215</v>
      </c>
      <c r="AD4625" s="3" t="s">
        <v>215</v>
      </c>
      <c r="AE4625" s="3" t="s">
        <v>215</v>
      </c>
      <c r="AF4625" s="3">
        <v>-5.7320000000000002</v>
      </c>
      <c r="AG4625" s="3">
        <v>-3.49</v>
      </c>
      <c r="AH4625" s="3">
        <v>-3.5030000000000001</v>
      </c>
      <c r="AI4625" s="3">
        <v>-1.8979999999999999</v>
      </c>
      <c r="AJ4625" s="3">
        <v>0.56100000000000005</v>
      </c>
      <c r="AK4625" s="3">
        <v>-2.8410000000000002</v>
      </c>
      <c r="AL4625" s="3">
        <v>-3.6920000000000002</v>
      </c>
      <c r="AM4625" s="3">
        <v>-3.5680000000000001</v>
      </c>
      <c r="AN4625" s="3">
        <v>1.831</v>
      </c>
      <c r="AO4625" s="3">
        <v>-4.1239999999999997</v>
      </c>
      <c r="AP4625" s="3">
        <v>-1.768</v>
      </c>
      <c r="AQ4625" s="3">
        <v>-6.4269999999999996</v>
      </c>
      <c r="AR4625" s="3">
        <v>-4.843</v>
      </c>
      <c r="AS4625" s="3">
        <v>-6.2290000000000001</v>
      </c>
      <c r="AT4625" s="3">
        <v>-7.3159999999999998</v>
      </c>
      <c r="AU4625" s="3">
        <v>-6.8380000000000001</v>
      </c>
      <c r="AV4625" s="3">
        <v>-2.7949999999999999</v>
      </c>
      <c r="AW4625" s="3">
        <v>-3.6560000000000001</v>
      </c>
      <c r="AX4625" s="3">
        <v>-1.569</v>
      </c>
      <c r="AY4625" s="3">
        <v>-1.409</v>
      </c>
      <c r="AZ4625" s="3">
        <v>-1.2110000000000001</v>
      </c>
      <c r="BA4625">
        <v>-0.76300000000000001</v>
      </c>
      <c r="BB4625">
        <v>2017</v>
      </c>
    </row>
    <row r="4626" spans="1:54" hidden="1" x14ac:dyDescent="0.2">
      <c r="A4626">
        <v>676</v>
      </c>
      <c r="B4626" t="s">
        <v>454</v>
      </c>
      <c r="C4626" t="s">
        <v>247</v>
      </c>
      <c r="D4626" t="s">
        <v>100</v>
      </c>
      <c r="E4626" t="s">
        <v>245</v>
      </c>
      <c r="F4626" t="s">
        <v>244</v>
      </c>
      <c r="G4626" t="s">
        <v>225</v>
      </c>
      <c r="H4626" t="s">
        <v>222</v>
      </c>
    </row>
    <row r="4627" spans="1:54" hidden="1" x14ac:dyDescent="0.2">
      <c r="A4627">
        <v>676</v>
      </c>
      <c r="B4627" t="s">
        <v>454</v>
      </c>
      <c r="C4627" t="s">
        <v>246</v>
      </c>
      <c r="D4627" t="s">
        <v>100</v>
      </c>
      <c r="E4627" t="s">
        <v>245</v>
      </c>
      <c r="F4627" t="s">
        <v>244</v>
      </c>
      <c r="G4627" t="s">
        <v>243</v>
      </c>
    </row>
    <row r="4628" spans="1:54" hidden="1" x14ac:dyDescent="0.2">
      <c r="A4628">
        <v>676</v>
      </c>
      <c r="B4628" t="s">
        <v>454</v>
      </c>
      <c r="C4628" t="s">
        <v>242</v>
      </c>
      <c r="D4628" t="s">
        <v>100</v>
      </c>
      <c r="E4628" t="s">
        <v>240</v>
      </c>
      <c r="F4628" t="s">
        <v>239</v>
      </c>
      <c r="G4628" t="s">
        <v>225</v>
      </c>
      <c r="H4628" t="s">
        <v>222</v>
      </c>
      <c r="I4628" t="s">
        <v>1388</v>
      </c>
      <c r="J4628" s="3" t="s">
        <v>215</v>
      </c>
      <c r="K4628" s="3" t="s">
        <v>215</v>
      </c>
      <c r="L4628" s="3" t="s">
        <v>215</v>
      </c>
      <c r="M4628" s="3" t="s">
        <v>215</v>
      </c>
      <c r="N4628" s="3" t="s">
        <v>215</v>
      </c>
      <c r="O4628" s="3" t="s">
        <v>215</v>
      </c>
      <c r="P4628" s="3" t="s">
        <v>215</v>
      </c>
      <c r="Q4628" s="3" t="s">
        <v>215</v>
      </c>
      <c r="R4628" s="3" t="s">
        <v>215</v>
      </c>
      <c r="S4628" s="3" t="s">
        <v>215</v>
      </c>
      <c r="T4628" s="3" t="s">
        <v>215</v>
      </c>
      <c r="U4628" s="3" t="s">
        <v>215</v>
      </c>
      <c r="V4628" s="3" t="s">
        <v>215</v>
      </c>
      <c r="W4628" s="3" t="s">
        <v>215</v>
      </c>
      <c r="X4628" s="3" t="s">
        <v>215</v>
      </c>
      <c r="Y4628" s="3" t="s">
        <v>215</v>
      </c>
      <c r="Z4628" s="3" t="s">
        <v>215</v>
      </c>
      <c r="AA4628" s="3" t="s">
        <v>215</v>
      </c>
      <c r="AB4628" s="3" t="s">
        <v>215</v>
      </c>
      <c r="AC4628" s="3" t="s">
        <v>215</v>
      </c>
      <c r="AD4628" s="3" t="s">
        <v>215</v>
      </c>
      <c r="AE4628" s="3" t="s">
        <v>215</v>
      </c>
      <c r="AF4628" s="3">
        <v>-8.407</v>
      </c>
      <c r="AG4628" s="3">
        <v>6.0529999999999999</v>
      </c>
      <c r="AH4628" s="3">
        <v>8.3879999999999999</v>
      </c>
      <c r="AI4628" s="3">
        <v>10.69</v>
      </c>
      <c r="AJ4628" s="3">
        <v>21.692</v>
      </c>
      <c r="AK4628" s="3">
        <v>-3.8140000000000001</v>
      </c>
      <c r="AL4628" s="3">
        <v>-11.430999999999999</v>
      </c>
      <c r="AM4628" s="3">
        <v>-9.9789999999999992</v>
      </c>
      <c r="AN4628" s="3">
        <v>38.875999999999998</v>
      </c>
      <c r="AO4628" s="3">
        <v>-20.29</v>
      </c>
      <c r="AP4628" s="3">
        <v>-2.8530000000000002</v>
      </c>
      <c r="AQ4628" s="3">
        <v>-38.167000000000002</v>
      </c>
      <c r="AR4628" s="3">
        <v>2.5950000000000002</v>
      </c>
      <c r="AS4628" s="3">
        <v>-73.962000000000003</v>
      </c>
      <c r="AT4628" s="3">
        <v>-88.244</v>
      </c>
      <c r="AU4628" s="3">
        <v>-110.167</v>
      </c>
      <c r="AV4628" s="3">
        <v>54.66</v>
      </c>
      <c r="AW4628" s="3">
        <v>-3.722</v>
      </c>
      <c r="AX4628" s="3">
        <v>70.47</v>
      </c>
      <c r="AY4628" s="3">
        <v>76.375</v>
      </c>
      <c r="AZ4628" s="3">
        <v>74.013999999999996</v>
      </c>
      <c r="BA4628">
        <v>102.28100000000001</v>
      </c>
      <c r="BB4628">
        <v>2017</v>
      </c>
    </row>
    <row r="4629" spans="1:54" hidden="1" x14ac:dyDescent="0.2">
      <c r="A4629">
        <v>676</v>
      </c>
      <c r="B4629" t="s">
        <v>454</v>
      </c>
      <c r="C4629" t="s">
        <v>241</v>
      </c>
      <c r="D4629" t="s">
        <v>100</v>
      </c>
      <c r="E4629" t="s">
        <v>240</v>
      </c>
      <c r="F4629" t="s">
        <v>239</v>
      </c>
      <c r="G4629" t="s">
        <v>217</v>
      </c>
      <c r="I4629" t="s">
        <v>238</v>
      </c>
      <c r="J4629" s="3" t="s">
        <v>215</v>
      </c>
      <c r="K4629" s="3" t="s">
        <v>215</v>
      </c>
      <c r="L4629" s="3" t="s">
        <v>215</v>
      </c>
      <c r="M4629" s="3" t="s">
        <v>215</v>
      </c>
      <c r="N4629" s="3" t="s">
        <v>215</v>
      </c>
      <c r="O4629" s="3" t="s">
        <v>215</v>
      </c>
      <c r="P4629" s="3" t="s">
        <v>215</v>
      </c>
      <c r="Q4629" s="3" t="s">
        <v>215</v>
      </c>
      <c r="R4629" s="3" t="s">
        <v>215</v>
      </c>
      <c r="S4629" s="3" t="s">
        <v>215</v>
      </c>
      <c r="T4629" s="3" t="s">
        <v>215</v>
      </c>
      <c r="U4629" s="3" t="s">
        <v>215</v>
      </c>
      <c r="V4629" s="3" t="s">
        <v>215</v>
      </c>
      <c r="W4629" s="3" t="s">
        <v>215</v>
      </c>
      <c r="X4629" s="3" t="s">
        <v>215</v>
      </c>
      <c r="Y4629" s="3" t="s">
        <v>215</v>
      </c>
      <c r="Z4629" s="3" t="s">
        <v>215</v>
      </c>
      <c r="AA4629" s="3" t="s">
        <v>215</v>
      </c>
      <c r="AB4629" s="3" t="s">
        <v>215</v>
      </c>
      <c r="AC4629" s="3" t="s">
        <v>215</v>
      </c>
      <c r="AD4629" s="3" t="s">
        <v>215</v>
      </c>
      <c r="AE4629" s="3" t="s">
        <v>215</v>
      </c>
      <c r="AF4629" s="3">
        <v>-3.0110000000000001</v>
      </c>
      <c r="AG4629" s="3">
        <v>2.085</v>
      </c>
      <c r="AH4629" s="3">
        <v>2.427</v>
      </c>
      <c r="AI4629" s="3">
        <v>2.6349999999999998</v>
      </c>
      <c r="AJ4629" s="3">
        <v>4.4420000000000002</v>
      </c>
      <c r="AK4629" s="3">
        <v>-0.65500000000000003</v>
      </c>
      <c r="AL4629" s="3">
        <v>-1.671</v>
      </c>
      <c r="AM4629" s="3">
        <v>-1.2310000000000001</v>
      </c>
      <c r="AN4629" s="3">
        <v>4.0469999999999997</v>
      </c>
      <c r="AO4629" s="3">
        <v>-1.764</v>
      </c>
      <c r="AP4629" s="3">
        <v>-0.20699999999999999</v>
      </c>
      <c r="AQ4629" s="3">
        <v>-2.2229999999999999</v>
      </c>
      <c r="AR4629" s="3">
        <v>0.11600000000000001</v>
      </c>
      <c r="AS4629" s="3">
        <v>-2.5979999999999999</v>
      </c>
      <c r="AT4629" s="3">
        <v>-2.5019999999999998</v>
      </c>
      <c r="AU4629" s="3">
        <v>-2.633</v>
      </c>
      <c r="AV4629" s="3">
        <v>1.147</v>
      </c>
      <c r="AW4629" s="3">
        <v>-7.0000000000000007E-2</v>
      </c>
      <c r="AX4629" s="3">
        <v>1.1839999999999999</v>
      </c>
      <c r="AY4629" s="3">
        <v>1.1539999999999999</v>
      </c>
      <c r="AZ4629" s="3">
        <v>1.008</v>
      </c>
      <c r="BA4629">
        <v>1.254</v>
      </c>
      <c r="BB4629">
        <v>2017</v>
      </c>
    </row>
    <row r="4630" spans="1:54" hidden="1" x14ac:dyDescent="0.2">
      <c r="A4630">
        <v>676</v>
      </c>
      <c r="B4630" t="s">
        <v>454</v>
      </c>
      <c r="C4630" t="s">
        <v>237</v>
      </c>
      <c r="D4630" t="s">
        <v>100</v>
      </c>
      <c r="E4630" t="s">
        <v>235</v>
      </c>
      <c r="F4630" t="s">
        <v>234</v>
      </c>
      <c r="G4630" t="s">
        <v>225</v>
      </c>
      <c r="H4630" t="s">
        <v>222</v>
      </c>
    </row>
    <row r="4631" spans="1:54" hidden="1" x14ac:dyDescent="0.2">
      <c r="A4631">
        <v>676</v>
      </c>
      <c r="B4631" t="s">
        <v>454</v>
      </c>
      <c r="C4631" t="s">
        <v>236</v>
      </c>
      <c r="D4631" t="s">
        <v>100</v>
      </c>
      <c r="E4631" t="s">
        <v>235</v>
      </c>
      <c r="F4631" t="s">
        <v>234</v>
      </c>
      <c r="G4631" t="s">
        <v>217</v>
      </c>
    </row>
    <row r="4632" spans="1:54" hidden="1" x14ac:dyDescent="0.2">
      <c r="A4632">
        <v>676</v>
      </c>
      <c r="B4632" t="s">
        <v>454</v>
      </c>
      <c r="C4632" t="s">
        <v>233</v>
      </c>
      <c r="D4632" t="s">
        <v>100</v>
      </c>
      <c r="E4632" t="s">
        <v>231</v>
      </c>
      <c r="F4632" t="s">
        <v>230</v>
      </c>
      <c r="G4632" t="s">
        <v>225</v>
      </c>
      <c r="H4632" t="s">
        <v>222</v>
      </c>
      <c r="I4632" t="s">
        <v>1388</v>
      </c>
      <c r="J4632" s="3" t="s">
        <v>215</v>
      </c>
      <c r="K4632" s="3" t="s">
        <v>215</v>
      </c>
      <c r="L4632" s="3" t="s">
        <v>215</v>
      </c>
      <c r="M4632" s="3" t="s">
        <v>215</v>
      </c>
      <c r="N4632" s="3" t="s">
        <v>215</v>
      </c>
      <c r="O4632" s="3" t="s">
        <v>215</v>
      </c>
      <c r="P4632" s="3" t="s">
        <v>215</v>
      </c>
      <c r="Q4632" s="3" t="s">
        <v>215</v>
      </c>
      <c r="R4632" s="3" t="s">
        <v>215</v>
      </c>
      <c r="S4632" s="3" t="s">
        <v>215</v>
      </c>
      <c r="T4632" s="3" t="s">
        <v>215</v>
      </c>
      <c r="U4632" s="3" t="s">
        <v>215</v>
      </c>
      <c r="V4632" s="3" t="s">
        <v>215</v>
      </c>
      <c r="W4632" s="3" t="s">
        <v>215</v>
      </c>
      <c r="X4632" s="3" t="s">
        <v>215</v>
      </c>
      <c r="Y4632" s="3" t="s">
        <v>215</v>
      </c>
      <c r="Z4632" s="3" t="s">
        <v>215</v>
      </c>
      <c r="AA4632" s="3" t="s">
        <v>215</v>
      </c>
      <c r="AB4632" s="3" t="s">
        <v>215</v>
      </c>
      <c r="AC4632" s="3" t="s">
        <v>215</v>
      </c>
      <c r="AD4632" s="3" t="s">
        <v>215</v>
      </c>
      <c r="AE4632" s="3" t="s">
        <v>215</v>
      </c>
      <c r="AF4632" s="3">
        <v>383.11799999999999</v>
      </c>
      <c r="AG4632" s="3">
        <v>373.07400000000001</v>
      </c>
      <c r="AH4632" s="3">
        <v>397.95600000000002</v>
      </c>
      <c r="AI4632" s="3">
        <v>432.38600000000002</v>
      </c>
      <c r="AJ4632" s="3">
        <v>137.125</v>
      </c>
      <c r="AK4632" s="3">
        <v>165.51900000000001</v>
      </c>
      <c r="AL4632" s="3">
        <v>247.654</v>
      </c>
      <c r="AM4632" s="3">
        <v>289.02199999999999</v>
      </c>
      <c r="AN4632" s="3">
        <v>284.79000000000002</v>
      </c>
      <c r="AO4632" s="3">
        <v>352.48200000000003</v>
      </c>
      <c r="AP4632" s="3">
        <v>604.86099999999999</v>
      </c>
      <c r="AQ4632" s="3">
        <v>1017.432</v>
      </c>
      <c r="AR4632" s="3">
        <v>1238.4269999999999</v>
      </c>
      <c r="AS4632" s="3">
        <v>1738.971</v>
      </c>
      <c r="AT4632" s="3">
        <v>2125.7190000000001</v>
      </c>
      <c r="AU4632" s="3">
        <v>2481.509</v>
      </c>
      <c r="AV4632" s="3">
        <v>2751.2730000000001</v>
      </c>
      <c r="AW4632" s="3">
        <v>3074.45</v>
      </c>
      <c r="AX4632" s="3">
        <v>3312.7489999999998</v>
      </c>
      <c r="AY4632" s="3">
        <v>3529.5439999999999</v>
      </c>
      <c r="AZ4632" s="3">
        <v>3737.95</v>
      </c>
      <c r="BA4632">
        <v>3941.69</v>
      </c>
      <c r="BB4632">
        <v>2017</v>
      </c>
    </row>
    <row r="4633" spans="1:54" hidden="1" x14ac:dyDescent="0.2">
      <c r="A4633">
        <v>676</v>
      </c>
      <c r="B4633" t="s">
        <v>454</v>
      </c>
      <c r="C4633" t="s">
        <v>232</v>
      </c>
      <c r="D4633" t="s">
        <v>100</v>
      </c>
      <c r="E4633" t="s">
        <v>231</v>
      </c>
      <c r="F4633" t="s">
        <v>230</v>
      </c>
      <c r="G4633" t="s">
        <v>217</v>
      </c>
      <c r="I4633" t="s">
        <v>229</v>
      </c>
      <c r="J4633" s="3" t="s">
        <v>215</v>
      </c>
      <c r="K4633" s="3" t="s">
        <v>215</v>
      </c>
      <c r="L4633" s="3" t="s">
        <v>215</v>
      </c>
      <c r="M4633" s="3" t="s">
        <v>215</v>
      </c>
      <c r="N4633" s="3" t="s">
        <v>215</v>
      </c>
      <c r="O4633" s="3" t="s">
        <v>215</v>
      </c>
      <c r="P4633" s="3" t="s">
        <v>215</v>
      </c>
      <c r="Q4633" s="3" t="s">
        <v>215</v>
      </c>
      <c r="R4633" s="3" t="s">
        <v>215</v>
      </c>
      <c r="S4633" s="3" t="s">
        <v>215</v>
      </c>
      <c r="T4633" s="3" t="s">
        <v>215</v>
      </c>
      <c r="U4633" s="3" t="s">
        <v>215</v>
      </c>
      <c r="V4633" s="3" t="s">
        <v>215</v>
      </c>
      <c r="W4633" s="3" t="s">
        <v>215</v>
      </c>
      <c r="X4633" s="3" t="s">
        <v>215</v>
      </c>
      <c r="Y4633" s="3" t="s">
        <v>215</v>
      </c>
      <c r="Z4633" s="3" t="s">
        <v>215</v>
      </c>
      <c r="AA4633" s="3" t="s">
        <v>215</v>
      </c>
      <c r="AB4633" s="3" t="s">
        <v>215</v>
      </c>
      <c r="AC4633" s="3" t="s">
        <v>215</v>
      </c>
      <c r="AD4633" s="3" t="s">
        <v>215</v>
      </c>
      <c r="AE4633" s="3" t="s">
        <v>215</v>
      </c>
      <c r="AF4633" s="3">
        <v>137.21100000000001</v>
      </c>
      <c r="AG4633" s="3">
        <v>128.482</v>
      </c>
      <c r="AH4633" s="3">
        <v>115.142</v>
      </c>
      <c r="AI4633" s="3">
        <v>106.565</v>
      </c>
      <c r="AJ4633" s="3">
        <v>28.079000000000001</v>
      </c>
      <c r="AK4633" s="3">
        <v>28.434999999999999</v>
      </c>
      <c r="AL4633" s="3">
        <v>36.203000000000003</v>
      </c>
      <c r="AM4633" s="3">
        <v>35.643999999999998</v>
      </c>
      <c r="AN4633" s="3">
        <v>29.645</v>
      </c>
      <c r="AO4633" s="3">
        <v>30.649000000000001</v>
      </c>
      <c r="AP4633" s="3">
        <v>43.917999999999999</v>
      </c>
      <c r="AQ4633" s="3">
        <v>59.250999999999998</v>
      </c>
      <c r="AR4633" s="3">
        <v>55.24</v>
      </c>
      <c r="AS4633" s="3">
        <v>61.091999999999999</v>
      </c>
      <c r="AT4633" s="3">
        <v>60.277999999999999</v>
      </c>
      <c r="AU4633" s="3">
        <v>59.317999999999998</v>
      </c>
      <c r="AV4633" s="3">
        <v>57.752000000000002</v>
      </c>
      <c r="AW4633" s="3">
        <v>57.585999999999999</v>
      </c>
      <c r="AX4633" s="3">
        <v>55.652999999999999</v>
      </c>
      <c r="AY4633" s="3">
        <v>53.316000000000003</v>
      </c>
      <c r="AZ4633" s="3">
        <v>50.902000000000001</v>
      </c>
      <c r="BA4633">
        <v>48.338000000000001</v>
      </c>
      <c r="BB4633">
        <v>2017</v>
      </c>
    </row>
    <row r="4634" spans="1:54" hidden="1" x14ac:dyDescent="0.2">
      <c r="A4634">
        <v>676</v>
      </c>
      <c r="B4634" t="s">
        <v>454</v>
      </c>
      <c r="C4634" t="s">
        <v>228</v>
      </c>
      <c r="D4634" t="s">
        <v>100</v>
      </c>
      <c r="E4634" t="s">
        <v>227</v>
      </c>
      <c r="F4634" t="s">
        <v>226</v>
      </c>
      <c r="G4634" t="s">
        <v>225</v>
      </c>
      <c r="H4634" t="s">
        <v>222</v>
      </c>
      <c r="I4634" t="s">
        <v>1388</v>
      </c>
      <c r="J4634" s="3" t="s">
        <v>215</v>
      </c>
      <c r="K4634" s="3" t="s">
        <v>215</v>
      </c>
      <c r="L4634" s="3" t="s">
        <v>215</v>
      </c>
      <c r="M4634" s="3" t="s">
        <v>215</v>
      </c>
      <c r="N4634" s="3" t="s">
        <v>215</v>
      </c>
      <c r="O4634" s="3" t="s">
        <v>215</v>
      </c>
      <c r="P4634" s="3" t="s">
        <v>215</v>
      </c>
      <c r="Q4634" s="3" t="s">
        <v>215</v>
      </c>
      <c r="R4634" s="3" t="s">
        <v>215</v>
      </c>
      <c r="S4634" s="3" t="s">
        <v>215</v>
      </c>
      <c r="T4634" s="3" t="s">
        <v>215</v>
      </c>
      <c r="U4634" s="3" t="s">
        <v>215</v>
      </c>
      <c r="V4634" s="3" t="s">
        <v>215</v>
      </c>
      <c r="W4634" s="3" t="s">
        <v>215</v>
      </c>
      <c r="X4634" s="3" t="s">
        <v>215</v>
      </c>
      <c r="Y4634" s="3" t="s">
        <v>215</v>
      </c>
      <c r="Z4634" s="3" t="s">
        <v>215</v>
      </c>
      <c r="AA4634" s="3" t="s">
        <v>215</v>
      </c>
      <c r="AB4634" s="3" t="s">
        <v>215</v>
      </c>
      <c r="AC4634" s="3" t="s">
        <v>215</v>
      </c>
      <c r="AD4634" s="3" t="s">
        <v>215</v>
      </c>
      <c r="AE4634" s="3" t="s">
        <v>215</v>
      </c>
      <c r="AF4634" s="3">
        <v>279.21800000000002</v>
      </c>
      <c r="AG4634" s="3">
        <v>290.37099999999998</v>
      </c>
      <c r="AH4634" s="3">
        <v>345.62099999999998</v>
      </c>
      <c r="AI4634" s="3">
        <v>405.74700000000001</v>
      </c>
      <c r="AJ4634" s="3">
        <v>488.35700000000003</v>
      </c>
      <c r="AK4634" s="3">
        <v>582.10299999999995</v>
      </c>
      <c r="AL4634" s="3">
        <v>684.072</v>
      </c>
      <c r="AM4634" s="3">
        <v>810.85299999999995</v>
      </c>
      <c r="AN4634" s="3">
        <v>960.65899999999999</v>
      </c>
      <c r="AO4634" s="3">
        <v>1150.0429999999999</v>
      </c>
      <c r="AP4634" s="3">
        <v>1377.241</v>
      </c>
      <c r="AQ4634" s="3">
        <v>1717.162</v>
      </c>
      <c r="AR4634" s="3">
        <v>2241.913</v>
      </c>
      <c r="AS4634" s="3">
        <v>2846.4789999999998</v>
      </c>
      <c r="AT4634" s="3">
        <v>3526.5430000000001</v>
      </c>
      <c r="AU4634" s="3">
        <v>4183.4250000000002</v>
      </c>
      <c r="AV4634" s="3">
        <v>4763.9650000000001</v>
      </c>
      <c r="AW4634" s="3">
        <v>5338.8869999999997</v>
      </c>
      <c r="AX4634" s="3">
        <v>5952.5569999999998</v>
      </c>
      <c r="AY4634" s="3">
        <v>6620.018</v>
      </c>
      <c r="AZ4634" s="3">
        <v>7343.4110000000001</v>
      </c>
      <c r="BA4634">
        <v>8154.4960000000001</v>
      </c>
      <c r="BB4634">
        <v>2017</v>
      </c>
    </row>
    <row r="4635" spans="1:54" hidden="1" x14ac:dyDescent="0.2">
      <c r="A4635">
        <v>676</v>
      </c>
      <c r="B4635" t="s">
        <v>454</v>
      </c>
      <c r="C4635" t="s">
        <v>224</v>
      </c>
      <c r="D4635" t="s">
        <v>100</v>
      </c>
      <c r="E4635" t="s">
        <v>219</v>
      </c>
      <c r="F4635" t="s">
        <v>218</v>
      </c>
      <c r="G4635" t="s">
        <v>223</v>
      </c>
      <c r="H4635" t="s">
        <v>222</v>
      </c>
      <c r="I4635" t="s">
        <v>1389</v>
      </c>
      <c r="J4635" s="3">
        <v>-0.26</v>
      </c>
      <c r="K4635" s="3">
        <v>-0.14599999999999999</v>
      </c>
      <c r="L4635" s="3">
        <v>-0.112</v>
      </c>
      <c r="M4635" s="3">
        <v>-0.13100000000000001</v>
      </c>
      <c r="N4635" s="3">
        <v>-4.2000000000000003E-2</v>
      </c>
      <c r="O4635" s="3">
        <v>-0.126</v>
      </c>
      <c r="P4635" s="3">
        <v>-8.5000000000000006E-2</v>
      </c>
      <c r="Q4635" s="3">
        <v>-6.0999999999999999E-2</v>
      </c>
      <c r="R4635" s="3">
        <v>-8.6999999999999994E-2</v>
      </c>
      <c r="S4635" s="3">
        <v>-5.0999999999999997E-2</v>
      </c>
      <c r="T4635" s="3">
        <v>-8.5999999999999993E-2</v>
      </c>
      <c r="U4635" s="3">
        <v>-0.22800000000000001</v>
      </c>
      <c r="V4635" s="3">
        <v>-0.28499999999999998</v>
      </c>
      <c r="W4635" s="3">
        <v>-0.16600000000000001</v>
      </c>
      <c r="X4635" s="3">
        <v>-0.18099999999999999</v>
      </c>
      <c r="Y4635" s="3">
        <v>-7.8E-2</v>
      </c>
      <c r="Z4635" s="3">
        <v>-0.14699999999999999</v>
      </c>
      <c r="AA4635" s="3">
        <v>-0.27600000000000002</v>
      </c>
      <c r="AB4635" s="3">
        <v>-4.0000000000000001E-3</v>
      </c>
      <c r="AC4635" s="3">
        <v>-0.158</v>
      </c>
      <c r="AD4635" s="3">
        <v>-7.2999999999999995E-2</v>
      </c>
      <c r="AE4635" s="3">
        <v>-0.06</v>
      </c>
      <c r="AF4635" s="3">
        <v>-0.47299999999999998</v>
      </c>
      <c r="AG4635" s="3">
        <v>-0.33100000000000002</v>
      </c>
      <c r="AH4635" s="3">
        <v>-0.36299999999999999</v>
      </c>
      <c r="AI4635" s="3">
        <v>-0.48599999999999999</v>
      </c>
      <c r="AJ4635" s="3">
        <v>-0.69699999999999995</v>
      </c>
      <c r="AK4635" s="3">
        <v>-0.36399999999999999</v>
      </c>
      <c r="AL4635" s="3">
        <v>-0.80300000000000005</v>
      </c>
      <c r="AM4635" s="3">
        <v>-0.63200000000000001</v>
      </c>
      <c r="AN4635" s="3">
        <v>-0.59699999999999998</v>
      </c>
      <c r="AO4635" s="3">
        <v>-0.68799999999999994</v>
      </c>
      <c r="AP4635" s="3">
        <v>-0.55000000000000004</v>
      </c>
      <c r="AQ4635" s="3">
        <v>-0.45400000000000001</v>
      </c>
      <c r="AR4635" s="3">
        <v>-0.504</v>
      </c>
      <c r="AS4635" s="3">
        <v>-0.60099999999999998</v>
      </c>
      <c r="AT4635" s="3">
        <v>-0.74399999999999999</v>
      </c>
      <c r="AU4635" s="3">
        <v>-0.621</v>
      </c>
      <c r="AV4635" s="3">
        <v>-0.60299999999999998</v>
      </c>
      <c r="AW4635" s="3">
        <v>-0.57199999999999995</v>
      </c>
      <c r="AX4635" s="3">
        <v>-0.58399999999999996</v>
      </c>
      <c r="AY4635" s="3">
        <v>-0.61099999999999999</v>
      </c>
      <c r="AZ4635" s="3">
        <v>-0.65</v>
      </c>
      <c r="BA4635">
        <v>-0.69099999999999995</v>
      </c>
      <c r="BB4635">
        <v>2016</v>
      </c>
    </row>
    <row r="4636" spans="1:54" hidden="1" x14ac:dyDescent="0.2">
      <c r="A4636">
        <v>676</v>
      </c>
      <c r="B4636" t="s">
        <v>454</v>
      </c>
      <c r="C4636" t="s">
        <v>220</v>
      </c>
      <c r="D4636" t="s">
        <v>100</v>
      </c>
      <c r="E4636" t="s">
        <v>219</v>
      </c>
      <c r="F4636" t="s">
        <v>218</v>
      </c>
      <c r="G4636" t="s">
        <v>217</v>
      </c>
      <c r="I4636" t="s">
        <v>216</v>
      </c>
      <c r="J4636" s="3">
        <v>-12.097</v>
      </c>
      <c r="K4636" s="3">
        <v>-6.7830000000000004</v>
      </c>
      <c r="L4636" s="3">
        <v>-5.4580000000000002</v>
      </c>
      <c r="M4636" s="3">
        <v>-6.1680000000000001</v>
      </c>
      <c r="N4636" s="3">
        <v>-1.9930000000000001</v>
      </c>
      <c r="O4636" s="3">
        <v>-6.4429999999999996</v>
      </c>
      <c r="P4636" s="3">
        <v>-4.1440000000000001</v>
      </c>
      <c r="Q4636" s="3">
        <v>-3.0110000000000001</v>
      </c>
      <c r="R4636" s="3">
        <v>-3.754</v>
      </c>
      <c r="S4636" s="3">
        <v>-1.9419999999999999</v>
      </c>
      <c r="T4636" s="3">
        <v>-2.8740000000000001</v>
      </c>
      <c r="U4636" s="3">
        <v>-5.9589999999999996</v>
      </c>
      <c r="V4636" s="3">
        <v>-9.1300000000000008</v>
      </c>
      <c r="W4636" s="3">
        <v>-4.6109999999999998</v>
      </c>
      <c r="X4636" s="3">
        <v>-8.6839999999999993</v>
      </c>
      <c r="Y4636" s="3">
        <v>-3.22</v>
      </c>
      <c r="Z4636" s="3">
        <v>-3.7269999999999999</v>
      </c>
      <c r="AA4636" s="3">
        <v>-5.98</v>
      </c>
      <c r="AB4636" s="3">
        <v>-0.14399999999999999</v>
      </c>
      <c r="AC4636" s="3">
        <v>-5.1159999999999997</v>
      </c>
      <c r="AD4636" s="3">
        <v>-2.431</v>
      </c>
      <c r="AE4636" s="3">
        <v>-2.02</v>
      </c>
      <c r="AF4636" s="3">
        <v>-13.529</v>
      </c>
      <c r="AG4636" s="3">
        <v>-10.298999999999999</v>
      </c>
      <c r="AH4636" s="3">
        <v>-10.439</v>
      </c>
      <c r="AI4636" s="3">
        <v>-13.28</v>
      </c>
      <c r="AJ4636" s="3">
        <v>-17.420999999999999</v>
      </c>
      <c r="AK4636" s="3">
        <v>-8.2230000000000008</v>
      </c>
      <c r="AL4636" s="3">
        <v>-15.099</v>
      </c>
      <c r="AM4636" s="3">
        <v>-10.199</v>
      </c>
      <c r="AN4636" s="3">
        <v>-8.5839999999999996</v>
      </c>
      <c r="AO4636" s="3">
        <v>-8.6129999999999995</v>
      </c>
      <c r="AP4636" s="3">
        <v>-9.2029999999999994</v>
      </c>
      <c r="AQ4636" s="3">
        <v>-8.3580000000000005</v>
      </c>
      <c r="AR4636" s="3">
        <v>-8.3279999999999994</v>
      </c>
      <c r="AS4636" s="3">
        <v>-9.3840000000000003</v>
      </c>
      <c r="AT4636" s="3">
        <v>-13.583</v>
      </c>
      <c r="AU4636" s="3">
        <v>-10.006</v>
      </c>
      <c r="AV4636" s="3">
        <v>-8.9369999999999994</v>
      </c>
      <c r="AW4636" s="3">
        <v>-8.1430000000000007</v>
      </c>
      <c r="AX4636" s="3">
        <v>-7.8579999999999997</v>
      </c>
      <c r="AY4636" s="3">
        <v>-7.7359999999999998</v>
      </c>
      <c r="AZ4636" s="3">
        <v>-7.6920000000000002</v>
      </c>
      <c r="BA4636">
        <v>-7.5890000000000004</v>
      </c>
      <c r="BB4636">
        <v>2011</v>
      </c>
    </row>
    <row r="4637" spans="1:54" x14ac:dyDescent="0.2">
      <c r="A4637">
        <v>548</v>
      </c>
      <c r="B4637" t="s">
        <v>453</v>
      </c>
      <c r="C4637" t="s">
        <v>352</v>
      </c>
      <c r="D4637" t="s">
        <v>16</v>
      </c>
      <c r="E4637" t="s">
        <v>349</v>
      </c>
      <c r="F4637" t="s">
        <v>351</v>
      </c>
      <c r="G4637" t="s">
        <v>225</v>
      </c>
      <c r="H4637" t="s">
        <v>222</v>
      </c>
      <c r="I4637" t="s">
        <v>1390</v>
      </c>
      <c r="J4637" s="3">
        <v>147.68600000000001</v>
      </c>
      <c r="K4637" s="3">
        <v>157.93799999999999</v>
      </c>
      <c r="L4637" s="3">
        <v>167.321</v>
      </c>
      <c r="M4637" s="3">
        <v>177.779</v>
      </c>
      <c r="N4637" s="3">
        <v>191.578</v>
      </c>
      <c r="O4637" s="3">
        <v>189.90100000000001</v>
      </c>
      <c r="P4637" s="3">
        <v>192.089</v>
      </c>
      <c r="Q4637" s="3">
        <v>202.44</v>
      </c>
      <c r="R4637" s="3">
        <v>222.55799999999999</v>
      </c>
      <c r="S4637" s="3">
        <v>242.721</v>
      </c>
      <c r="T4637" s="3">
        <v>264.584</v>
      </c>
      <c r="U4637" s="3">
        <v>289.846</v>
      </c>
      <c r="V4637" s="3">
        <v>315.601</v>
      </c>
      <c r="W4637" s="3">
        <v>346.83199999999999</v>
      </c>
      <c r="X4637" s="3">
        <v>378.78</v>
      </c>
      <c r="Y4637" s="3">
        <v>416.01299999999998</v>
      </c>
      <c r="Z4637" s="3">
        <v>457.62299999999999</v>
      </c>
      <c r="AA4637" s="3">
        <v>491.15499999999997</v>
      </c>
      <c r="AB4637" s="3">
        <v>455.012</v>
      </c>
      <c r="AC4637" s="3">
        <v>482.90800000000002</v>
      </c>
      <c r="AD4637" s="3">
        <v>524.78</v>
      </c>
      <c r="AE4637" s="3">
        <v>527.49599999999998</v>
      </c>
      <c r="AF4637" s="3">
        <v>555.93399999999997</v>
      </c>
      <c r="AG4637" s="3">
        <v>588.11500000000001</v>
      </c>
      <c r="AH4637" s="3">
        <v>628.005</v>
      </c>
      <c r="AI4637" s="3">
        <v>659.25400000000002</v>
      </c>
      <c r="AJ4637" s="3">
        <v>696.07</v>
      </c>
      <c r="AK4637" s="3">
        <v>739.91499999999996</v>
      </c>
      <c r="AL4637" s="3">
        <v>775.66899999999998</v>
      </c>
      <c r="AM4637" s="3">
        <v>763.928</v>
      </c>
      <c r="AN4637" s="3">
        <v>821.43499999999995</v>
      </c>
      <c r="AO4637" s="3">
        <v>864.92</v>
      </c>
      <c r="AP4637" s="3">
        <v>912.26099999999997</v>
      </c>
      <c r="AQ4637" s="3">
        <v>955.08</v>
      </c>
      <c r="AR4637" s="3">
        <v>1012.448</v>
      </c>
      <c r="AS4637" s="3">
        <v>1063.355</v>
      </c>
      <c r="AT4637" s="3">
        <v>1108.2270000000001</v>
      </c>
      <c r="AU4637" s="3">
        <v>1173.633</v>
      </c>
      <c r="AV4637" s="3">
        <v>1235.4829999999999</v>
      </c>
      <c r="AW4637" s="3">
        <v>1296.8869999999999</v>
      </c>
      <c r="AX4637" s="3">
        <v>1360.434</v>
      </c>
      <c r="AY4637" s="3">
        <v>1424.375</v>
      </c>
      <c r="AZ4637" s="3">
        <v>1493.742</v>
      </c>
      <c r="BA4637">
        <v>1567.5329999999999</v>
      </c>
      <c r="BB4637">
        <v>2017</v>
      </c>
    </row>
    <row r="4638" spans="1:54" hidden="1" x14ac:dyDescent="0.2">
      <c r="A4638">
        <v>548</v>
      </c>
      <c r="B4638" t="s">
        <v>453</v>
      </c>
      <c r="C4638" t="s">
        <v>350</v>
      </c>
      <c r="D4638" t="s">
        <v>16</v>
      </c>
      <c r="E4638" t="s">
        <v>349</v>
      </c>
      <c r="F4638" t="s">
        <v>348</v>
      </c>
      <c r="G4638" t="s">
        <v>275</v>
      </c>
      <c r="I4638" t="s">
        <v>347</v>
      </c>
      <c r="J4638" s="3">
        <v>7.444</v>
      </c>
      <c r="K4638" s="3">
        <v>6.9420000000000002</v>
      </c>
      <c r="L4638" s="3">
        <v>5.9409999999999998</v>
      </c>
      <c r="M4638" s="3">
        <v>6.25</v>
      </c>
      <c r="N4638" s="3">
        <v>7.7619999999999996</v>
      </c>
      <c r="O4638" s="3">
        <v>-0.876</v>
      </c>
      <c r="P4638" s="3">
        <v>1.153</v>
      </c>
      <c r="Q4638" s="3">
        <v>5.3890000000000002</v>
      </c>
      <c r="R4638" s="3">
        <v>9.9380000000000006</v>
      </c>
      <c r="S4638" s="3">
        <v>9.06</v>
      </c>
      <c r="T4638" s="3">
        <v>9.0069999999999997</v>
      </c>
      <c r="U4638" s="3">
        <v>9.5470000000000006</v>
      </c>
      <c r="V4638" s="3">
        <v>8.8859999999999992</v>
      </c>
      <c r="W4638" s="3">
        <v>9.8960000000000008</v>
      </c>
      <c r="X4638" s="3">
        <v>9.2110000000000003</v>
      </c>
      <c r="Y4638" s="3">
        <v>9.83</v>
      </c>
      <c r="Z4638" s="3">
        <v>10.002000000000001</v>
      </c>
      <c r="AA4638" s="3">
        <v>7.327</v>
      </c>
      <c r="AB4638" s="3">
        <v>-7.359</v>
      </c>
      <c r="AC4638" s="3">
        <v>6.1310000000000002</v>
      </c>
      <c r="AD4638" s="3">
        <v>8.6709999999999994</v>
      </c>
      <c r="AE4638" s="3">
        <v>0.51800000000000002</v>
      </c>
      <c r="AF4638" s="3">
        <v>5.391</v>
      </c>
      <c r="AG4638" s="3">
        <v>5.7889999999999997</v>
      </c>
      <c r="AH4638" s="3">
        <v>6.7830000000000004</v>
      </c>
      <c r="AI4638" s="3">
        <v>4.976</v>
      </c>
      <c r="AJ4638" s="3">
        <v>5.5839999999999996</v>
      </c>
      <c r="AK4638" s="3">
        <v>6.2990000000000004</v>
      </c>
      <c r="AL4638" s="3">
        <v>4.8319999999999999</v>
      </c>
      <c r="AM4638" s="3">
        <v>-1.514</v>
      </c>
      <c r="AN4638" s="3">
        <v>7.5279999999999996</v>
      </c>
      <c r="AO4638" s="3">
        <v>5.2939999999999996</v>
      </c>
      <c r="AP4638" s="3">
        <v>5.4729999999999999</v>
      </c>
      <c r="AQ4638" s="3">
        <v>4.694</v>
      </c>
      <c r="AR4638" s="3">
        <v>6.0069999999999997</v>
      </c>
      <c r="AS4638" s="3">
        <v>5.0279999999999996</v>
      </c>
      <c r="AT4638" s="3">
        <v>4.22</v>
      </c>
      <c r="AU4638" s="3">
        <v>5.9020000000000001</v>
      </c>
      <c r="AV4638" s="3">
        <v>5.27</v>
      </c>
      <c r="AW4638" s="3">
        <v>4.97</v>
      </c>
      <c r="AX4638" s="3">
        <v>4.9000000000000004</v>
      </c>
      <c r="AY4638" s="3">
        <v>4.7</v>
      </c>
      <c r="AZ4638" s="3">
        <v>4.87</v>
      </c>
      <c r="BA4638">
        <v>4.9400000000000004</v>
      </c>
      <c r="BB4638">
        <v>2017</v>
      </c>
    </row>
    <row r="4639" spans="1:54" hidden="1" x14ac:dyDescent="0.2">
      <c r="A4639">
        <v>548</v>
      </c>
      <c r="B4639" t="s">
        <v>453</v>
      </c>
      <c r="C4639" t="s">
        <v>346</v>
      </c>
      <c r="D4639" t="s">
        <v>16</v>
      </c>
      <c r="E4639" t="s">
        <v>342</v>
      </c>
      <c r="F4639" t="s">
        <v>345</v>
      </c>
      <c r="G4639" t="s">
        <v>225</v>
      </c>
      <c r="H4639" t="s">
        <v>222</v>
      </c>
      <c r="I4639" t="s">
        <v>1390</v>
      </c>
      <c r="J4639" s="3">
        <v>57.43</v>
      </c>
      <c r="K4639" s="3">
        <v>62.067</v>
      </c>
      <c r="L4639" s="3">
        <v>67.417000000000002</v>
      </c>
      <c r="M4639" s="3">
        <v>74.944000000000003</v>
      </c>
      <c r="N4639" s="3">
        <v>85.700999999999993</v>
      </c>
      <c r="O4639" s="3">
        <v>83.46</v>
      </c>
      <c r="P4639" s="3">
        <v>77.129000000000005</v>
      </c>
      <c r="Q4639" s="3">
        <v>85.781000000000006</v>
      </c>
      <c r="R4639" s="3">
        <v>97.72</v>
      </c>
      <c r="S4639" s="3">
        <v>111.31699999999999</v>
      </c>
      <c r="T4639" s="3">
        <v>125.979</v>
      </c>
      <c r="U4639" s="3">
        <v>145.107</v>
      </c>
      <c r="V4639" s="3">
        <v>161.81299999999999</v>
      </c>
      <c r="W4639" s="3">
        <v>184.91499999999999</v>
      </c>
      <c r="X4639" s="3">
        <v>209.9</v>
      </c>
      <c r="Y4639" s="3">
        <v>238.90700000000001</v>
      </c>
      <c r="Z4639" s="3">
        <v>272.476</v>
      </c>
      <c r="AA4639" s="3">
        <v>302.61500000000001</v>
      </c>
      <c r="AB4639" s="3">
        <v>304.16899999999998</v>
      </c>
      <c r="AC4639" s="3">
        <v>322.98399999999998</v>
      </c>
      <c r="AD4639" s="3">
        <v>382.73099999999999</v>
      </c>
      <c r="AE4639" s="3">
        <v>378.62700000000001</v>
      </c>
      <c r="AF4639" s="3">
        <v>411.52199999999999</v>
      </c>
      <c r="AG4639" s="3">
        <v>449.70600000000002</v>
      </c>
      <c r="AH4639" s="3">
        <v>509.07100000000003</v>
      </c>
      <c r="AI4639" s="3">
        <v>561.39499999999998</v>
      </c>
      <c r="AJ4639" s="3">
        <v>616.34400000000005</v>
      </c>
      <c r="AK4639" s="3">
        <v>687.14800000000002</v>
      </c>
      <c r="AL4639" s="3">
        <v>795.18399999999997</v>
      </c>
      <c r="AM4639" s="3">
        <v>736.221</v>
      </c>
      <c r="AN4639" s="3">
        <v>821.43499999999995</v>
      </c>
      <c r="AO4639" s="3">
        <v>911.73299999999995</v>
      </c>
      <c r="AP4639" s="3">
        <v>971.25099999999998</v>
      </c>
      <c r="AQ4639" s="3">
        <v>1018.614</v>
      </c>
      <c r="AR4639" s="3">
        <v>1106.442</v>
      </c>
      <c r="AS4639" s="3">
        <v>1157.723</v>
      </c>
      <c r="AT4639" s="3">
        <v>1230.1210000000001</v>
      </c>
      <c r="AU4639" s="3">
        <v>1352.4770000000001</v>
      </c>
      <c r="AV4639" s="3">
        <v>1466.0889999999999</v>
      </c>
      <c r="AW4639" s="3">
        <v>1576.6410000000001</v>
      </c>
      <c r="AX4639" s="3">
        <v>1695.4390000000001</v>
      </c>
      <c r="AY4639" s="3">
        <v>1821.883</v>
      </c>
      <c r="AZ4639" s="3">
        <v>1960.4680000000001</v>
      </c>
      <c r="BA4639">
        <v>2110.4160000000002</v>
      </c>
      <c r="BB4639">
        <v>2017</v>
      </c>
    </row>
    <row r="4640" spans="1:54" hidden="1" x14ac:dyDescent="0.2">
      <c r="A4640">
        <v>548</v>
      </c>
      <c r="B4640" t="s">
        <v>453</v>
      </c>
      <c r="C4640" t="s">
        <v>344</v>
      </c>
      <c r="D4640" t="s">
        <v>16</v>
      </c>
      <c r="E4640" t="s">
        <v>342</v>
      </c>
      <c r="F4640" t="s">
        <v>343</v>
      </c>
      <c r="G4640" t="s">
        <v>223</v>
      </c>
      <c r="H4640" t="s">
        <v>222</v>
      </c>
      <c r="I4640" t="s">
        <v>310</v>
      </c>
      <c r="J4640" s="3">
        <v>26.382000000000001</v>
      </c>
      <c r="K4640" s="3">
        <v>26.937999999999999</v>
      </c>
      <c r="L4640" s="3">
        <v>28.867999999999999</v>
      </c>
      <c r="M4640" s="3">
        <v>32.286000000000001</v>
      </c>
      <c r="N4640" s="3">
        <v>36.567999999999998</v>
      </c>
      <c r="O4640" s="3">
        <v>33.612000000000002</v>
      </c>
      <c r="P4640" s="3">
        <v>29.879000000000001</v>
      </c>
      <c r="Q4640" s="3">
        <v>34.045999999999999</v>
      </c>
      <c r="R4640" s="3">
        <v>37.314999999999998</v>
      </c>
      <c r="S4640" s="3">
        <v>41.094999999999999</v>
      </c>
      <c r="T4640" s="3">
        <v>46.575000000000003</v>
      </c>
      <c r="U4640" s="3">
        <v>52.765000000000001</v>
      </c>
      <c r="V4640" s="3">
        <v>63.521000000000001</v>
      </c>
      <c r="W4640" s="3">
        <v>71.837000000000003</v>
      </c>
      <c r="X4640" s="3">
        <v>79.984999999999999</v>
      </c>
      <c r="Y4640" s="3">
        <v>95.394999999999996</v>
      </c>
      <c r="Z4640" s="3">
        <v>108.3</v>
      </c>
      <c r="AA4640" s="3">
        <v>107.57</v>
      </c>
      <c r="AB4640" s="3">
        <v>77.507999999999996</v>
      </c>
      <c r="AC4640" s="3">
        <v>84.995999999999995</v>
      </c>
      <c r="AD4640" s="3">
        <v>100.71899999999999</v>
      </c>
      <c r="AE4640" s="3">
        <v>99.638999999999996</v>
      </c>
      <c r="AF4640" s="3">
        <v>108.29600000000001</v>
      </c>
      <c r="AG4640" s="3">
        <v>118.34399999999999</v>
      </c>
      <c r="AH4640" s="3">
        <v>133.96600000000001</v>
      </c>
      <c r="AI4640" s="3">
        <v>148.245</v>
      </c>
      <c r="AJ4640" s="3">
        <v>168.084</v>
      </c>
      <c r="AK4640" s="3">
        <v>199.96</v>
      </c>
      <c r="AL4640" s="3">
        <v>238.64500000000001</v>
      </c>
      <c r="AM4640" s="3">
        <v>208.91399999999999</v>
      </c>
      <c r="AN4640" s="3">
        <v>255.024</v>
      </c>
      <c r="AO4640" s="3">
        <v>297.96100000000001</v>
      </c>
      <c r="AP4640" s="3">
        <v>314.44299999999998</v>
      </c>
      <c r="AQ4640" s="3">
        <v>323.27600000000001</v>
      </c>
      <c r="AR4640" s="3">
        <v>338.06599999999997</v>
      </c>
      <c r="AS4640" s="3">
        <v>296.43400000000003</v>
      </c>
      <c r="AT4640" s="3">
        <v>296.536</v>
      </c>
      <c r="AU4640" s="3">
        <v>314.49700000000001</v>
      </c>
      <c r="AV4640" s="3">
        <v>364.91899999999998</v>
      </c>
      <c r="AW4640" s="3">
        <v>402.60500000000002</v>
      </c>
      <c r="AX4640" s="3">
        <v>439.05599999999998</v>
      </c>
      <c r="AY4640" s="3">
        <v>478.21499999999997</v>
      </c>
      <c r="AZ4640" s="3">
        <v>521.21799999999996</v>
      </c>
      <c r="BA4640">
        <v>568.01800000000003</v>
      </c>
      <c r="BB4640">
        <v>2017</v>
      </c>
    </row>
    <row r="4641" spans="1:54" hidden="1" x14ac:dyDescent="0.2">
      <c r="A4641">
        <v>548</v>
      </c>
      <c r="B4641" t="s">
        <v>453</v>
      </c>
      <c r="C4641" t="s">
        <v>213</v>
      </c>
      <c r="D4641" t="s">
        <v>16</v>
      </c>
      <c r="E4641" t="s">
        <v>342</v>
      </c>
      <c r="F4641" t="s">
        <v>341</v>
      </c>
      <c r="G4641" t="s">
        <v>323</v>
      </c>
      <c r="H4641" t="s">
        <v>222</v>
      </c>
      <c r="I4641" t="s">
        <v>310</v>
      </c>
      <c r="J4641" s="3">
        <v>45.825000000000003</v>
      </c>
      <c r="K4641" s="3">
        <v>53.582000000000001</v>
      </c>
      <c r="L4641" s="3">
        <v>60.286999999999999</v>
      </c>
      <c r="M4641" s="3">
        <v>66.584000000000003</v>
      </c>
      <c r="N4641" s="3">
        <v>74.299000000000007</v>
      </c>
      <c r="O4641" s="3">
        <v>76.004999999999995</v>
      </c>
      <c r="P4641" s="3">
        <v>78.430999999999997</v>
      </c>
      <c r="Q4641" s="3">
        <v>84.766999999999996</v>
      </c>
      <c r="R4641" s="3">
        <v>96.453000000000003</v>
      </c>
      <c r="S4641" s="3">
        <v>109.282</v>
      </c>
      <c r="T4641" s="3">
        <v>123.53100000000001</v>
      </c>
      <c r="U4641" s="3">
        <v>139.82900000000001</v>
      </c>
      <c r="V4641" s="3">
        <v>155.726</v>
      </c>
      <c r="W4641" s="3">
        <v>175.20699999999999</v>
      </c>
      <c r="X4641" s="3">
        <v>195.41900000000001</v>
      </c>
      <c r="Y4641" s="3">
        <v>219.10400000000001</v>
      </c>
      <c r="Z4641" s="3">
        <v>245.41800000000001</v>
      </c>
      <c r="AA4641" s="3">
        <v>267.91000000000003</v>
      </c>
      <c r="AB4641" s="3">
        <v>250.88800000000001</v>
      </c>
      <c r="AC4641" s="3">
        <v>270.34500000000003</v>
      </c>
      <c r="AD4641" s="3">
        <v>300.471</v>
      </c>
      <c r="AE4641" s="3">
        <v>308.90899999999999</v>
      </c>
      <c r="AF4641" s="3">
        <v>330.56099999999998</v>
      </c>
      <c r="AG4641" s="3">
        <v>356.66800000000001</v>
      </c>
      <c r="AH4641" s="3">
        <v>391.33300000000003</v>
      </c>
      <c r="AI4641" s="3">
        <v>424.02300000000002</v>
      </c>
      <c r="AJ4641" s="3">
        <v>461.459</v>
      </c>
      <c r="AK4641" s="3">
        <v>503.57799999999997</v>
      </c>
      <c r="AL4641" s="3">
        <v>538.26800000000003</v>
      </c>
      <c r="AM4641" s="3">
        <v>534.14599999999996</v>
      </c>
      <c r="AN4641" s="3">
        <v>581.37300000000005</v>
      </c>
      <c r="AO4641" s="3">
        <v>624.78599999999994</v>
      </c>
      <c r="AP4641" s="3">
        <v>671.12300000000005</v>
      </c>
      <c r="AQ4641" s="3">
        <v>713.97</v>
      </c>
      <c r="AR4641" s="3">
        <v>770.44</v>
      </c>
      <c r="AS4641" s="3">
        <v>817.952</v>
      </c>
      <c r="AT4641" s="3">
        <v>863.34500000000003</v>
      </c>
      <c r="AU4641" s="3">
        <v>930.75</v>
      </c>
      <c r="AV4641" s="3">
        <v>1002.062</v>
      </c>
      <c r="AW4641" s="3">
        <v>1074.6769999999999</v>
      </c>
      <c r="AX4641" s="3">
        <v>1149.4870000000001</v>
      </c>
      <c r="AY4641" s="3">
        <v>1226.4490000000001</v>
      </c>
      <c r="AZ4641" s="3">
        <v>1308.2619999999999</v>
      </c>
      <c r="BA4641">
        <v>1396.7760000000001</v>
      </c>
      <c r="BB4641">
        <v>2017</v>
      </c>
    </row>
    <row r="4642" spans="1:54" hidden="1" x14ac:dyDescent="0.2">
      <c r="A4642">
        <v>548</v>
      </c>
      <c r="B4642" t="s">
        <v>453</v>
      </c>
      <c r="C4642" t="s">
        <v>340</v>
      </c>
      <c r="D4642" t="s">
        <v>16</v>
      </c>
      <c r="E4642" t="s">
        <v>339</v>
      </c>
      <c r="F4642" t="s">
        <v>338</v>
      </c>
      <c r="G4642" t="s">
        <v>295</v>
      </c>
      <c r="I4642" t="s">
        <v>337</v>
      </c>
      <c r="J4642" s="3">
        <v>38.886000000000003</v>
      </c>
      <c r="K4642" s="3">
        <v>39.298999999999999</v>
      </c>
      <c r="L4642" s="3">
        <v>40.292000000000002</v>
      </c>
      <c r="M4642" s="3">
        <v>42.155000000000001</v>
      </c>
      <c r="N4642" s="3">
        <v>44.734000000000002</v>
      </c>
      <c r="O4642" s="3">
        <v>43.948999999999998</v>
      </c>
      <c r="P4642" s="3">
        <v>40.152999999999999</v>
      </c>
      <c r="Q4642" s="3">
        <v>42.374000000000002</v>
      </c>
      <c r="R4642" s="3">
        <v>43.908000000000001</v>
      </c>
      <c r="S4642" s="3">
        <v>45.862000000000002</v>
      </c>
      <c r="T4642" s="3">
        <v>47.613999999999997</v>
      </c>
      <c r="U4642" s="3">
        <v>50.064</v>
      </c>
      <c r="V4642" s="3">
        <v>51.271000000000001</v>
      </c>
      <c r="W4642" s="3">
        <v>53.314999999999998</v>
      </c>
      <c r="X4642" s="3">
        <v>55.414999999999999</v>
      </c>
      <c r="Y4642" s="3">
        <v>57.427999999999997</v>
      </c>
      <c r="Z4642" s="3">
        <v>59.542000000000002</v>
      </c>
      <c r="AA4642" s="3">
        <v>61.613</v>
      </c>
      <c r="AB4642" s="3">
        <v>66.849000000000004</v>
      </c>
      <c r="AC4642" s="3">
        <v>66.882999999999996</v>
      </c>
      <c r="AD4642" s="3">
        <v>72.932000000000002</v>
      </c>
      <c r="AE4642" s="3">
        <v>71.778000000000006</v>
      </c>
      <c r="AF4642" s="3">
        <v>74.024000000000001</v>
      </c>
      <c r="AG4642" s="3">
        <v>76.465999999999994</v>
      </c>
      <c r="AH4642" s="3">
        <v>81.061999999999998</v>
      </c>
      <c r="AI4642" s="3">
        <v>85.156000000000006</v>
      </c>
      <c r="AJ4642" s="3">
        <v>88.546000000000006</v>
      </c>
      <c r="AK4642" s="3">
        <v>92.869</v>
      </c>
      <c r="AL4642" s="3">
        <v>102.51600000000001</v>
      </c>
      <c r="AM4642" s="3">
        <v>96.373000000000005</v>
      </c>
      <c r="AN4642" s="3">
        <v>100</v>
      </c>
      <c r="AO4642" s="3">
        <v>105.41200000000001</v>
      </c>
      <c r="AP4642" s="3">
        <v>106.46599999999999</v>
      </c>
      <c r="AQ4642" s="3">
        <v>106.652</v>
      </c>
      <c r="AR4642" s="3">
        <v>109.28400000000001</v>
      </c>
      <c r="AS4642" s="3">
        <v>108.875</v>
      </c>
      <c r="AT4642" s="3">
        <v>110.999</v>
      </c>
      <c r="AU4642" s="3">
        <v>115.238</v>
      </c>
      <c r="AV4642" s="3">
        <v>118.66500000000001</v>
      </c>
      <c r="AW4642" s="3">
        <v>121.571</v>
      </c>
      <c r="AX4642" s="3">
        <v>124.625</v>
      </c>
      <c r="AY4642" s="3">
        <v>127.908</v>
      </c>
      <c r="AZ4642" s="3">
        <v>131.245</v>
      </c>
      <c r="BA4642">
        <v>134.63300000000001</v>
      </c>
      <c r="BB4642">
        <v>2017</v>
      </c>
    </row>
    <row r="4643" spans="1:54" hidden="1" x14ac:dyDescent="0.2">
      <c r="A4643">
        <v>548</v>
      </c>
      <c r="B4643" t="s">
        <v>453</v>
      </c>
      <c r="C4643" t="s">
        <v>336</v>
      </c>
      <c r="D4643" t="s">
        <v>16</v>
      </c>
      <c r="E4643" t="s">
        <v>333</v>
      </c>
      <c r="F4643" t="s">
        <v>335</v>
      </c>
      <c r="G4643" t="s">
        <v>225</v>
      </c>
      <c r="H4643" t="s">
        <v>322</v>
      </c>
      <c r="I4643" t="s">
        <v>330</v>
      </c>
      <c r="J4643" s="3">
        <v>10636.041999999999</v>
      </c>
      <c r="K4643" s="3">
        <v>11100.115</v>
      </c>
      <c r="L4643" s="3">
        <v>11466.796</v>
      </c>
      <c r="M4643" s="3">
        <v>11887.544</v>
      </c>
      <c r="N4643" s="3">
        <v>12498.214</v>
      </c>
      <c r="O4643" s="3">
        <v>12001.618</v>
      </c>
      <c r="P4643" s="3">
        <v>11815.904</v>
      </c>
      <c r="Q4643" s="3">
        <v>12136.222</v>
      </c>
      <c r="R4643" s="3">
        <v>13019.361000000001</v>
      </c>
      <c r="S4643" s="3">
        <v>13863.328</v>
      </c>
      <c r="T4643" s="3">
        <v>14483.957</v>
      </c>
      <c r="U4643" s="3">
        <v>15627.456</v>
      </c>
      <c r="V4643" s="3">
        <v>16551.796999999999</v>
      </c>
      <c r="W4643" s="3">
        <v>17694.179</v>
      </c>
      <c r="X4643" s="3">
        <v>18805.764999999999</v>
      </c>
      <c r="Y4643" s="3">
        <v>20114.940999999999</v>
      </c>
      <c r="Z4643" s="3">
        <v>21563.004000000001</v>
      </c>
      <c r="AA4643" s="3">
        <v>22561.819</v>
      </c>
      <c r="AB4643" s="3">
        <v>20373.52</v>
      </c>
      <c r="AC4643" s="3">
        <v>21078.940999999999</v>
      </c>
      <c r="AD4643" s="3">
        <v>22335.911</v>
      </c>
      <c r="AE4643" s="3">
        <v>21866.569</v>
      </c>
      <c r="AF4643" s="3">
        <v>22482.781999999999</v>
      </c>
      <c r="AG4643" s="3">
        <v>23227.291000000001</v>
      </c>
      <c r="AH4643" s="3">
        <v>24242.524000000001</v>
      </c>
      <c r="AI4643" s="3">
        <v>24899.214</v>
      </c>
      <c r="AJ4643" s="3">
        <v>25942.269</v>
      </c>
      <c r="AK4643" s="3">
        <v>27303.136999999999</v>
      </c>
      <c r="AL4643" s="3">
        <v>28103.949000000001</v>
      </c>
      <c r="AM4643" s="3">
        <v>27203.475999999999</v>
      </c>
      <c r="AN4643" s="3">
        <v>28732.955999999998</v>
      </c>
      <c r="AO4643" s="3">
        <v>29761.200000000001</v>
      </c>
      <c r="AP4643" s="3">
        <v>30913.623</v>
      </c>
      <c r="AQ4643" s="3">
        <v>31610.826000000001</v>
      </c>
      <c r="AR4643" s="3">
        <v>32969.633999999998</v>
      </c>
      <c r="AS4643" s="3">
        <v>34097.082000000002</v>
      </c>
      <c r="AT4643" s="3">
        <v>35033.334999999999</v>
      </c>
      <c r="AU4643" s="3">
        <v>36619.156999999999</v>
      </c>
      <c r="AV4643" s="3">
        <v>38045.874000000003</v>
      </c>
      <c r="AW4643" s="3">
        <v>39429.771999999997</v>
      </c>
      <c r="AX4643" s="3">
        <v>40839.773000000001</v>
      </c>
      <c r="AY4643" s="3">
        <v>42219.902999999998</v>
      </c>
      <c r="AZ4643" s="3">
        <v>43722.283000000003</v>
      </c>
      <c r="BA4643">
        <v>45317.078999999998</v>
      </c>
      <c r="BB4643">
        <v>2017</v>
      </c>
    </row>
    <row r="4644" spans="1:54" hidden="1" x14ac:dyDescent="0.2">
      <c r="A4644">
        <v>548</v>
      </c>
      <c r="B4644" t="s">
        <v>453</v>
      </c>
      <c r="C4644" t="s">
        <v>334</v>
      </c>
      <c r="D4644" t="s">
        <v>16</v>
      </c>
      <c r="E4644" t="s">
        <v>333</v>
      </c>
      <c r="F4644" t="s">
        <v>332</v>
      </c>
      <c r="G4644" t="s">
        <v>331</v>
      </c>
      <c r="H4644" t="s">
        <v>322</v>
      </c>
      <c r="I4644" t="s">
        <v>330</v>
      </c>
      <c r="J4644" s="3">
        <v>7683.0839999999998</v>
      </c>
      <c r="K4644" s="3">
        <v>8018.3130000000001</v>
      </c>
      <c r="L4644" s="3">
        <v>8283.1910000000007</v>
      </c>
      <c r="M4644" s="3">
        <v>8587.1229999999996</v>
      </c>
      <c r="N4644" s="3">
        <v>9028.2489999999998</v>
      </c>
      <c r="O4644" s="3">
        <v>8669.5259999999998</v>
      </c>
      <c r="P4644" s="3">
        <v>8535.3729999999996</v>
      </c>
      <c r="Q4644" s="3">
        <v>8766.759</v>
      </c>
      <c r="R4644" s="3">
        <v>9404.7060000000001</v>
      </c>
      <c r="S4644" s="3">
        <v>10014.357</v>
      </c>
      <c r="T4644" s="3">
        <v>10462.675999999999</v>
      </c>
      <c r="U4644" s="3">
        <v>11288.697</v>
      </c>
      <c r="V4644" s="3">
        <v>11956.406999999999</v>
      </c>
      <c r="W4644" s="3">
        <v>12781.621999999999</v>
      </c>
      <c r="X4644" s="3">
        <v>13584.591</v>
      </c>
      <c r="Y4644" s="3">
        <v>14530.290999999999</v>
      </c>
      <c r="Z4644" s="3">
        <v>15576.317999999999</v>
      </c>
      <c r="AA4644" s="3">
        <v>16297.825000000001</v>
      </c>
      <c r="AB4644" s="3">
        <v>14717.079</v>
      </c>
      <c r="AC4644" s="3">
        <v>15226.648999999999</v>
      </c>
      <c r="AD4644" s="3">
        <v>16134.638000000001</v>
      </c>
      <c r="AE4644" s="3">
        <v>15795.602999999999</v>
      </c>
      <c r="AF4644" s="3">
        <v>16240.732</v>
      </c>
      <c r="AG4644" s="3">
        <v>16778.538</v>
      </c>
      <c r="AH4644" s="3">
        <v>17511.904999999999</v>
      </c>
      <c r="AI4644" s="3">
        <v>17986.274000000001</v>
      </c>
      <c r="AJ4644" s="3">
        <v>18739.738000000001</v>
      </c>
      <c r="AK4644" s="3">
        <v>19722.778999999999</v>
      </c>
      <c r="AL4644" s="3">
        <v>20301.256000000001</v>
      </c>
      <c r="AM4644" s="3">
        <v>19650.787</v>
      </c>
      <c r="AN4644" s="3">
        <v>20755.628000000001</v>
      </c>
      <c r="AO4644" s="3">
        <v>21498.393</v>
      </c>
      <c r="AP4644" s="3">
        <v>22330.86</v>
      </c>
      <c r="AQ4644" s="3">
        <v>22834.493999999999</v>
      </c>
      <c r="AR4644" s="3">
        <v>23816.046999999999</v>
      </c>
      <c r="AS4644" s="3">
        <v>24630.473999999998</v>
      </c>
      <c r="AT4644" s="3">
        <v>25306.789000000001</v>
      </c>
      <c r="AU4644" s="3">
        <v>26452.328000000001</v>
      </c>
      <c r="AV4644" s="3">
        <v>27482.936000000002</v>
      </c>
      <c r="AW4644" s="3">
        <v>28482.613000000001</v>
      </c>
      <c r="AX4644" s="3">
        <v>29501.145</v>
      </c>
      <c r="AY4644" s="3">
        <v>30498.1</v>
      </c>
      <c r="AZ4644" s="3">
        <v>31583.364000000001</v>
      </c>
      <c r="BA4644">
        <v>32735.385999999999</v>
      </c>
      <c r="BB4644">
        <v>2017</v>
      </c>
    </row>
    <row r="4645" spans="1:54" hidden="1" x14ac:dyDescent="0.2">
      <c r="A4645">
        <v>548</v>
      </c>
      <c r="B4645" t="s">
        <v>453</v>
      </c>
      <c r="C4645" t="s">
        <v>329</v>
      </c>
      <c r="D4645" t="s">
        <v>16</v>
      </c>
      <c r="E4645" t="s">
        <v>325</v>
      </c>
      <c r="F4645" t="s">
        <v>328</v>
      </c>
      <c r="G4645" t="s">
        <v>225</v>
      </c>
      <c r="H4645" t="s">
        <v>322</v>
      </c>
      <c r="I4645" t="s">
        <v>321</v>
      </c>
      <c r="J4645" s="3">
        <v>4135.9589999999998</v>
      </c>
      <c r="K4645" s="3">
        <v>4362.1809999999996</v>
      </c>
      <c r="L4645" s="3">
        <v>4620.22</v>
      </c>
      <c r="M4645" s="3">
        <v>5011.2370000000001</v>
      </c>
      <c r="N4645" s="3">
        <v>5590.9390000000003</v>
      </c>
      <c r="O4645" s="3">
        <v>5274.6030000000001</v>
      </c>
      <c r="P4645" s="3">
        <v>4744.4219999999996</v>
      </c>
      <c r="Q4645" s="3">
        <v>5142.5540000000001</v>
      </c>
      <c r="R4645" s="3">
        <v>5716.48</v>
      </c>
      <c r="S4645" s="3">
        <v>6358.027</v>
      </c>
      <c r="T4645" s="3">
        <v>6896.3789999999999</v>
      </c>
      <c r="U4645" s="3">
        <v>7823.6610000000001</v>
      </c>
      <c r="V4645" s="3">
        <v>8486.3250000000007</v>
      </c>
      <c r="W4645" s="3">
        <v>9433.7170000000006</v>
      </c>
      <c r="X4645" s="3">
        <v>10421.165999999999</v>
      </c>
      <c r="Y4645" s="3">
        <v>11551.557000000001</v>
      </c>
      <c r="Z4645" s="3">
        <v>12838.955</v>
      </c>
      <c r="AA4645" s="3">
        <v>13900.998</v>
      </c>
      <c r="AB4645" s="3">
        <v>13619.406000000001</v>
      </c>
      <c r="AC4645" s="3">
        <v>14098.255999999999</v>
      </c>
      <c r="AD4645" s="3">
        <v>16289.960999999999</v>
      </c>
      <c r="AE4645" s="3">
        <v>15695.424000000001</v>
      </c>
      <c r="AF4645" s="3">
        <v>16642.55</v>
      </c>
      <c r="AG4645" s="3">
        <v>17760.900000000001</v>
      </c>
      <c r="AH4645" s="3">
        <v>19651.381000000001</v>
      </c>
      <c r="AI4645" s="3">
        <v>21203.200000000001</v>
      </c>
      <c r="AJ4645" s="3">
        <v>22970.911</v>
      </c>
      <c r="AK4645" s="3">
        <v>25356.014999999999</v>
      </c>
      <c r="AL4645" s="3">
        <v>28811.013999999999</v>
      </c>
      <c r="AM4645" s="3">
        <v>26216.829000000002</v>
      </c>
      <c r="AN4645" s="3">
        <v>28732.955999999998</v>
      </c>
      <c r="AO4645" s="3">
        <v>31371.998</v>
      </c>
      <c r="AP4645" s="3">
        <v>32912.606</v>
      </c>
      <c r="AQ4645" s="3">
        <v>33713.646000000001</v>
      </c>
      <c r="AR4645" s="3">
        <v>36030.480000000003</v>
      </c>
      <c r="AS4645" s="3">
        <v>37123.044999999998</v>
      </c>
      <c r="AT4645" s="3">
        <v>38886.654999999999</v>
      </c>
      <c r="AU4645" s="3">
        <v>42199.364999999998</v>
      </c>
      <c r="AV4645" s="3">
        <v>45147.222999999998</v>
      </c>
      <c r="AW4645" s="3">
        <v>47935.245000000003</v>
      </c>
      <c r="AX4645" s="3">
        <v>50896.499000000003</v>
      </c>
      <c r="AY4645" s="3">
        <v>54002.44</v>
      </c>
      <c r="AZ4645" s="3">
        <v>57383.498</v>
      </c>
      <c r="BA4645">
        <v>61011.731</v>
      </c>
      <c r="BB4645">
        <v>2017</v>
      </c>
    </row>
    <row r="4646" spans="1:54" hidden="1" x14ac:dyDescent="0.2">
      <c r="A4646">
        <v>548</v>
      </c>
      <c r="B4646" t="s">
        <v>453</v>
      </c>
      <c r="C4646" t="s">
        <v>327</v>
      </c>
      <c r="D4646" t="s">
        <v>16</v>
      </c>
      <c r="E4646" t="s">
        <v>325</v>
      </c>
      <c r="F4646" t="s">
        <v>326</v>
      </c>
      <c r="G4646" t="s">
        <v>223</v>
      </c>
      <c r="H4646" t="s">
        <v>322</v>
      </c>
      <c r="I4646" t="s">
        <v>321</v>
      </c>
      <c r="J4646" s="3">
        <v>1899.9770000000001</v>
      </c>
      <c r="K4646" s="3">
        <v>1893.2370000000001</v>
      </c>
      <c r="L4646" s="3">
        <v>1978.383</v>
      </c>
      <c r="M4646" s="3">
        <v>2158.8890000000001</v>
      </c>
      <c r="N4646" s="3">
        <v>2385.6179999999999</v>
      </c>
      <c r="O4646" s="3">
        <v>2124.2860000000001</v>
      </c>
      <c r="P4646" s="3">
        <v>1837.9259999999999</v>
      </c>
      <c r="Q4646" s="3">
        <v>2041.02</v>
      </c>
      <c r="R4646" s="3">
        <v>2182.8629999999998</v>
      </c>
      <c r="S4646" s="3">
        <v>2347.1750000000002</v>
      </c>
      <c r="T4646" s="3">
        <v>2549.6109999999999</v>
      </c>
      <c r="U4646" s="3">
        <v>2844.8989999999999</v>
      </c>
      <c r="V4646" s="3">
        <v>3331.3890000000001</v>
      </c>
      <c r="W4646" s="3">
        <v>3664.8670000000002</v>
      </c>
      <c r="X4646" s="3">
        <v>3971.0929999999998</v>
      </c>
      <c r="Y4646" s="3">
        <v>4612.4970000000003</v>
      </c>
      <c r="Z4646" s="3">
        <v>5103.04</v>
      </c>
      <c r="AA4646" s="3">
        <v>4941.3620000000001</v>
      </c>
      <c r="AB4646" s="3">
        <v>3470.4650000000001</v>
      </c>
      <c r="AC4646" s="3">
        <v>3710.067</v>
      </c>
      <c r="AD4646" s="3">
        <v>4286.8320000000003</v>
      </c>
      <c r="AE4646" s="3">
        <v>4130.3779999999997</v>
      </c>
      <c r="AF4646" s="3">
        <v>4379.6409999999996</v>
      </c>
      <c r="AG4646" s="3">
        <v>4673.9139999999998</v>
      </c>
      <c r="AH4646" s="3">
        <v>5171.4170000000004</v>
      </c>
      <c r="AI4646" s="3">
        <v>5599.049</v>
      </c>
      <c r="AJ4646" s="3">
        <v>6264.4189999999999</v>
      </c>
      <c r="AK4646" s="3">
        <v>7378.585</v>
      </c>
      <c r="AL4646" s="3">
        <v>8646.5660000000007</v>
      </c>
      <c r="AM4646" s="3">
        <v>7439.4350000000004</v>
      </c>
      <c r="AN4646" s="3">
        <v>8920.4809999999998</v>
      </c>
      <c r="AO4646" s="3">
        <v>10252.588</v>
      </c>
      <c r="AP4646" s="3">
        <v>10655.464</v>
      </c>
      <c r="AQ4646" s="3">
        <v>10699.659</v>
      </c>
      <c r="AR4646" s="3">
        <v>11008.868</v>
      </c>
      <c r="AS4646" s="3">
        <v>9505.3240000000005</v>
      </c>
      <c r="AT4646" s="3">
        <v>9374.1170000000002</v>
      </c>
      <c r="AU4646" s="3">
        <v>9812.7999999999993</v>
      </c>
      <c r="AV4646" s="3">
        <v>11237.421</v>
      </c>
      <c r="AW4646" s="3">
        <v>12240.566999999999</v>
      </c>
      <c r="AX4646" s="3">
        <v>13180.3</v>
      </c>
      <c r="AY4646" s="3">
        <v>14174.764999999999</v>
      </c>
      <c r="AZ4646" s="3">
        <v>15256.215</v>
      </c>
      <c r="BA4646">
        <v>16421.289000000001</v>
      </c>
      <c r="BB4646">
        <v>2017</v>
      </c>
    </row>
    <row r="4647" spans="1:54" hidden="1" x14ac:dyDescent="0.2">
      <c r="A4647">
        <v>548</v>
      </c>
      <c r="B4647" t="s">
        <v>453</v>
      </c>
      <c r="C4647" t="s">
        <v>212</v>
      </c>
      <c r="D4647" t="s">
        <v>16</v>
      </c>
      <c r="E4647" t="s">
        <v>325</v>
      </c>
      <c r="F4647" t="s">
        <v>324</v>
      </c>
      <c r="G4647" t="s">
        <v>323</v>
      </c>
      <c r="H4647" t="s">
        <v>322</v>
      </c>
      <c r="I4647" t="s">
        <v>321</v>
      </c>
      <c r="J4647" s="3">
        <v>3300.2249999999999</v>
      </c>
      <c r="K4647" s="3">
        <v>3765.8159999999998</v>
      </c>
      <c r="L4647" s="3">
        <v>4131.585</v>
      </c>
      <c r="M4647" s="3">
        <v>4452.26</v>
      </c>
      <c r="N4647" s="3">
        <v>4847.1000000000004</v>
      </c>
      <c r="O4647" s="3">
        <v>4803.4560000000001</v>
      </c>
      <c r="P4647" s="3">
        <v>4824.4719999999998</v>
      </c>
      <c r="Q4647" s="3">
        <v>5081.7299999999996</v>
      </c>
      <c r="R4647" s="3">
        <v>5642.3559999999998</v>
      </c>
      <c r="S4647" s="3">
        <v>6241.7470000000003</v>
      </c>
      <c r="T4647" s="3">
        <v>6762.3739999999998</v>
      </c>
      <c r="U4647" s="3">
        <v>7539.1130000000003</v>
      </c>
      <c r="V4647" s="3">
        <v>8167.08</v>
      </c>
      <c r="W4647" s="3">
        <v>8938.4599999999991</v>
      </c>
      <c r="X4647" s="3">
        <v>9702.1919999999991</v>
      </c>
      <c r="Y4647" s="3">
        <v>10594.045</v>
      </c>
      <c r="Z4647" s="3">
        <v>11563.973</v>
      </c>
      <c r="AA4647" s="3">
        <v>12306.793</v>
      </c>
      <c r="AB4647" s="3">
        <v>11233.727999999999</v>
      </c>
      <c r="AC4647" s="3">
        <v>11800.564</v>
      </c>
      <c r="AD4647" s="3">
        <v>12788.757</v>
      </c>
      <c r="AE4647" s="3">
        <v>12805.365</v>
      </c>
      <c r="AF4647" s="3">
        <v>13368.352999999999</v>
      </c>
      <c r="AG4647" s="3">
        <v>14086.428</v>
      </c>
      <c r="AH4647" s="3">
        <v>15106.422</v>
      </c>
      <c r="AI4647" s="3">
        <v>16014.814</v>
      </c>
      <c r="AJ4647" s="3">
        <v>17198.399000000001</v>
      </c>
      <c r="AK4647" s="3">
        <v>18582.231</v>
      </c>
      <c r="AL4647" s="3">
        <v>19502.463</v>
      </c>
      <c r="AM4647" s="3">
        <v>19020.946</v>
      </c>
      <c r="AN4647" s="3">
        <v>20335.834999999999</v>
      </c>
      <c r="AO4647" s="3">
        <v>21498.393</v>
      </c>
      <c r="AP4647" s="3">
        <v>22742.219000000001</v>
      </c>
      <c r="AQ4647" s="3">
        <v>23630.682000000001</v>
      </c>
      <c r="AR4647" s="3">
        <v>25088.807000000001</v>
      </c>
      <c r="AS4647" s="3">
        <v>26228.1</v>
      </c>
      <c r="AT4647" s="3">
        <v>27292.112000000001</v>
      </c>
      <c r="AU4647" s="3">
        <v>29040.834999999999</v>
      </c>
      <c r="AV4647" s="3">
        <v>30857.819</v>
      </c>
      <c r="AW4647" s="3">
        <v>32673.829000000002</v>
      </c>
      <c r="AX4647" s="3">
        <v>34507.19</v>
      </c>
      <c r="AY4647" s="3">
        <v>36353.173000000003</v>
      </c>
      <c r="AZ4647" s="3">
        <v>38293.216</v>
      </c>
      <c r="BA4647">
        <v>40380.527999999998</v>
      </c>
      <c r="BB4647">
        <v>2017</v>
      </c>
    </row>
    <row r="4648" spans="1:54" hidden="1" x14ac:dyDescent="0.2">
      <c r="A4648">
        <v>548</v>
      </c>
      <c r="B4648" t="s">
        <v>453</v>
      </c>
      <c r="C4648" t="s">
        <v>320</v>
      </c>
      <c r="D4648" t="s">
        <v>16</v>
      </c>
      <c r="E4648" t="s">
        <v>319</v>
      </c>
      <c r="F4648" t="s">
        <v>318</v>
      </c>
      <c r="G4648" t="s">
        <v>243</v>
      </c>
    </row>
    <row r="4649" spans="1:54" hidden="1" x14ac:dyDescent="0.2">
      <c r="A4649">
        <v>548</v>
      </c>
      <c r="B4649" t="s">
        <v>453</v>
      </c>
      <c r="C4649" t="s">
        <v>317</v>
      </c>
      <c r="D4649" t="s">
        <v>16</v>
      </c>
      <c r="E4649" t="s">
        <v>316</v>
      </c>
      <c r="F4649" t="s">
        <v>315</v>
      </c>
      <c r="G4649" t="s">
        <v>288</v>
      </c>
      <c r="I4649" t="s">
        <v>310</v>
      </c>
      <c r="J4649" s="3">
        <v>0.34699999999999998</v>
      </c>
      <c r="K4649" s="3">
        <v>0.36499999999999999</v>
      </c>
      <c r="L4649" s="3">
        <v>0.38500000000000001</v>
      </c>
      <c r="M4649" s="3">
        <v>0.39900000000000002</v>
      </c>
      <c r="N4649" s="3">
        <v>0.41199999999999998</v>
      </c>
      <c r="O4649" s="3">
        <v>0.39400000000000002</v>
      </c>
      <c r="P4649" s="3">
        <v>0.38500000000000001</v>
      </c>
      <c r="Q4649" s="3">
        <v>0.39100000000000001</v>
      </c>
      <c r="R4649" s="3">
        <v>0.41099999999999998</v>
      </c>
      <c r="S4649" s="3">
        <v>0.432</v>
      </c>
      <c r="T4649" s="3">
        <v>0.45300000000000001</v>
      </c>
      <c r="U4649" s="3">
        <v>0.48399999999999999</v>
      </c>
      <c r="V4649" s="3">
        <v>0.47399999999999998</v>
      </c>
      <c r="W4649" s="3">
        <v>0.51100000000000001</v>
      </c>
      <c r="X4649" s="3">
        <v>0.54100000000000004</v>
      </c>
      <c r="Y4649" s="3">
        <v>0.57399999999999995</v>
      </c>
      <c r="Z4649" s="3">
        <v>0.60799999999999998</v>
      </c>
      <c r="AA4649" s="3">
        <v>0.626</v>
      </c>
      <c r="AB4649" s="3">
        <v>0.56499999999999995</v>
      </c>
      <c r="AC4649" s="3">
        <v>0.57999999999999996</v>
      </c>
      <c r="AD4649" s="3">
        <v>0.60099999999999998</v>
      </c>
      <c r="AE4649" s="3">
        <v>0.59</v>
      </c>
      <c r="AF4649" s="3">
        <v>0.60399999999999998</v>
      </c>
      <c r="AG4649" s="3">
        <v>0.61499999999999999</v>
      </c>
      <c r="AH4649" s="3">
        <v>0.624</v>
      </c>
      <c r="AI4649" s="3">
        <v>0.625</v>
      </c>
      <c r="AJ4649" s="3">
        <v>0.626</v>
      </c>
      <c r="AK4649" s="3">
        <v>0.63200000000000001</v>
      </c>
      <c r="AL4649" s="3">
        <v>0.64400000000000002</v>
      </c>
      <c r="AM4649" s="3">
        <v>0.63700000000000001</v>
      </c>
      <c r="AN4649" s="3">
        <v>0.65100000000000002</v>
      </c>
      <c r="AO4649" s="3">
        <v>0.65800000000000003</v>
      </c>
      <c r="AP4649" s="3">
        <v>0.67300000000000004</v>
      </c>
      <c r="AQ4649" s="3">
        <v>0.68200000000000005</v>
      </c>
      <c r="AR4649" s="3">
        <v>0.69799999999999995</v>
      </c>
      <c r="AS4649" s="3">
        <v>0.71</v>
      </c>
      <c r="AT4649" s="3">
        <v>0.71699999999999997</v>
      </c>
      <c r="AU4649" s="3">
        <v>0.73299999999999998</v>
      </c>
      <c r="AV4649" s="3">
        <v>0.74199999999999999</v>
      </c>
      <c r="AW4649" s="3">
        <v>0.75</v>
      </c>
      <c r="AX4649" s="3">
        <v>0.75900000000000001</v>
      </c>
      <c r="AY4649" s="3">
        <v>0.76600000000000001</v>
      </c>
      <c r="AZ4649" s="3">
        <v>0.77500000000000002</v>
      </c>
      <c r="BA4649">
        <v>0.78500000000000003</v>
      </c>
      <c r="BB4649">
        <v>2017</v>
      </c>
    </row>
    <row r="4650" spans="1:54" hidden="1" x14ac:dyDescent="0.2">
      <c r="A4650">
        <v>548</v>
      </c>
      <c r="B4650" t="s">
        <v>453</v>
      </c>
      <c r="C4650" t="s">
        <v>314</v>
      </c>
      <c r="D4650" t="s">
        <v>16</v>
      </c>
      <c r="E4650" t="s">
        <v>313</v>
      </c>
      <c r="F4650" t="s">
        <v>312</v>
      </c>
      <c r="G4650" t="s">
        <v>311</v>
      </c>
      <c r="I4650" t="s">
        <v>310</v>
      </c>
      <c r="J4650" s="3">
        <v>1.2529999999999999</v>
      </c>
      <c r="K4650" s="3">
        <v>1.1579999999999999</v>
      </c>
      <c r="L4650" s="3">
        <v>1.1180000000000001</v>
      </c>
      <c r="M4650" s="3">
        <v>1.1259999999999999</v>
      </c>
      <c r="N4650" s="3">
        <v>1.153</v>
      </c>
      <c r="O4650" s="3">
        <v>1.0980000000000001</v>
      </c>
      <c r="P4650" s="3">
        <v>0.98299999999999998</v>
      </c>
      <c r="Q4650" s="3">
        <v>1.012</v>
      </c>
      <c r="R4650" s="3">
        <v>1.0129999999999999</v>
      </c>
      <c r="S4650" s="3">
        <v>1.0189999999999999</v>
      </c>
      <c r="T4650" s="3">
        <v>1.02</v>
      </c>
      <c r="U4650" s="3">
        <v>1.038</v>
      </c>
      <c r="V4650" s="3">
        <v>1.0389999999999999</v>
      </c>
      <c r="W4650" s="3">
        <v>1.0549999999999999</v>
      </c>
      <c r="X4650" s="3">
        <v>1.0740000000000001</v>
      </c>
      <c r="Y4650" s="3">
        <v>1.0900000000000001</v>
      </c>
      <c r="Z4650" s="3">
        <v>1.1100000000000001</v>
      </c>
      <c r="AA4650" s="3">
        <v>1.1299999999999999</v>
      </c>
      <c r="AB4650" s="3">
        <v>1.212</v>
      </c>
      <c r="AC4650" s="3">
        <v>1.1950000000000001</v>
      </c>
      <c r="AD4650" s="3">
        <v>1.274</v>
      </c>
      <c r="AE4650" s="3">
        <v>1.226</v>
      </c>
      <c r="AF4650" s="3">
        <v>1.2450000000000001</v>
      </c>
      <c r="AG4650" s="3">
        <v>1.2609999999999999</v>
      </c>
      <c r="AH4650" s="3">
        <v>1.3009999999999999</v>
      </c>
      <c r="AI4650" s="3">
        <v>1.3240000000000001</v>
      </c>
      <c r="AJ4650" s="3">
        <v>1.3360000000000001</v>
      </c>
      <c r="AK4650" s="3">
        <v>1.365</v>
      </c>
      <c r="AL4650" s="3">
        <v>1.4770000000000001</v>
      </c>
      <c r="AM4650" s="3">
        <v>1.3779999999999999</v>
      </c>
      <c r="AN4650" s="3">
        <v>1.413</v>
      </c>
      <c r="AO4650" s="3">
        <v>1.4590000000000001</v>
      </c>
      <c r="AP4650" s="3">
        <v>1.4470000000000001</v>
      </c>
      <c r="AQ4650" s="3">
        <v>1.427</v>
      </c>
      <c r="AR4650" s="3">
        <v>1.4359999999999999</v>
      </c>
      <c r="AS4650" s="3">
        <v>1.415</v>
      </c>
      <c r="AT4650" s="3">
        <v>1.425</v>
      </c>
      <c r="AU4650" s="3">
        <v>1.4530000000000001</v>
      </c>
      <c r="AV4650" s="3">
        <v>1.4630000000000001</v>
      </c>
      <c r="AW4650" s="3">
        <v>1.4670000000000001</v>
      </c>
      <c r="AX4650" s="3">
        <v>1.4750000000000001</v>
      </c>
      <c r="AY4650" s="3">
        <v>1.4850000000000001</v>
      </c>
      <c r="AZ4650" s="3">
        <v>1.4990000000000001</v>
      </c>
      <c r="BA4650">
        <v>1.5109999999999999</v>
      </c>
      <c r="BB4650">
        <v>2017</v>
      </c>
    </row>
    <row r="4651" spans="1:54" hidden="1" x14ac:dyDescent="0.2">
      <c r="A4651">
        <v>548</v>
      </c>
      <c r="B4651" t="s">
        <v>453</v>
      </c>
      <c r="C4651" t="s">
        <v>309</v>
      </c>
      <c r="D4651" t="s">
        <v>16</v>
      </c>
      <c r="E4651" t="s">
        <v>308</v>
      </c>
      <c r="F4651" t="s">
        <v>307</v>
      </c>
      <c r="G4651" t="s">
        <v>217</v>
      </c>
      <c r="I4651" t="s">
        <v>1390</v>
      </c>
      <c r="J4651" s="3">
        <v>34.881999999999998</v>
      </c>
      <c r="K4651" s="3">
        <v>40.148000000000003</v>
      </c>
      <c r="L4651" s="3">
        <v>42.512999999999998</v>
      </c>
      <c r="M4651" s="3">
        <v>41.158000000000001</v>
      </c>
      <c r="N4651" s="3">
        <v>35.856000000000002</v>
      </c>
      <c r="O4651" s="3">
        <v>29.876000000000001</v>
      </c>
      <c r="P4651" s="3">
        <v>27.917000000000002</v>
      </c>
      <c r="Q4651" s="3">
        <v>24.829000000000001</v>
      </c>
      <c r="R4651" s="3">
        <v>27.646000000000001</v>
      </c>
      <c r="S4651" s="3">
        <v>30.481999999999999</v>
      </c>
      <c r="T4651" s="3">
        <v>35.433</v>
      </c>
      <c r="U4651" s="3">
        <v>39.869</v>
      </c>
      <c r="V4651" s="3">
        <v>38.747</v>
      </c>
      <c r="W4651" s="3">
        <v>41.987000000000002</v>
      </c>
      <c r="X4651" s="3">
        <v>43.802999999999997</v>
      </c>
      <c r="Y4651" s="3">
        <v>46.923999999999999</v>
      </c>
      <c r="Z4651" s="3">
        <v>45.19</v>
      </c>
      <c r="AA4651" s="3">
        <v>46.314</v>
      </c>
      <c r="AB4651" s="3">
        <v>28.783999999999999</v>
      </c>
      <c r="AC4651" s="3">
        <v>23.81</v>
      </c>
      <c r="AD4651" s="3">
        <v>28.036999999999999</v>
      </c>
      <c r="AE4651" s="3">
        <v>26.652000000000001</v>
      </c>
      <c r="AF4651" s="3">
        <v>25.100999999999999</v>
      </c>
      <c r="AG4651" s="3">
        <v>24.298999999999999</v>
      </c>
      <c r="AH4651" s="3">
        <v>23.643000000000001</v>
      </c>
      <c r="AI4651" s="3">
        <v>22.274999999999999</v>
      </c>
      <c r="AJ4651" s="3">
        <v>22.396000000000001</v>
      </c>
      <c r="AK4651" s="3">
        <v>23.027000000000001</v>
      </c>
      <c r="AL4651" s="3">
        <v>21.117000000000001</v>
      </c>
      <c r="AM4651" s="3">
        <v>18.927</v>
      </c>
      <c r="AN4651" s="3">
        <v>23.385999999999999</v>
      </c>
      <c r="AO4651" s="3">
        <v>23.187999999999999</v>
      </c>
      <c r="AP4651" s="3">
        <v>25.748999999999999</v>
      </c>
      <c r="AQ4651" s="3">
        <v>25.937000000000001</v>
      </c>
      <c r="AR4651" s="3">
        <v>24.978000000000002</v>
      </c>
      <c r="AS4651" s="3">
        <v>25.114000000000001</v>
      </c>
      <c r="AT4651" s="3">
        <v>25.873999999999999</v>
      </c>
      <c r="AU4651" s="3">
        <v>25.462</v>
      </c>
      <c r="AV4651" s="3">
        <v>25.393000000000001</v>
      </c>
      <c r="AW4651" s="3">
        <v>25.681999999999999</v>
      </c>
      <c r="AX4651" s="3">
        <v>25.747</v>
      </c>
      <c r="AY4651" s="3">
        <v>25.783000000000001</v>
      </c>
      <c r="AZ4651" s="3">
        <v>25.821000000000002</v>
      </c>
      <c r="BA4651">
        <v>25.853000000000002</v>
      </c>
      <c r="BB4651">
        <v>2017</v>
      </c>
    </row>
    <row r="4652" spans="1:54" hidden="1" x14ac:dyDescent="0.2">
      <c r="A4652">
        <v>548</v>
      </c>
      <c r="B4652" t="s">
        <v>453</v>
      </c>
      <c r="C4652" t="s">
        <v>306</v>
      </c>
      <c r="D4652" t="s">
        <v>16</v>
      </c>
      <c r="E4652" t="s">
        <v>305</v>
      </c>
      <c r="F4652" t="s">
        <v>304</v>
      </c>
      <c r="G4652" t="s">
        <v>217</v>
      </c>
      <c r="I4652" t="s">
        <v>1390</v>
      </c>
      <c r="J4652" s="3">
        <v>29.771000000000001</v>
      </c>
      <c r="K4652" s="3">
        <v>29.423999999999999</v>
      </c>
      <c r="L4652" s="3">
        <v>29.669</v>
      </c>
      <c r="M4652" s="3">
        <v>29.308</v>
      </c>
      <c r="N4652" s="3">
        <v>28.712</v>
      </c>
      <c r="O4652" s="3">
        <v>23.777999999999999</v>
      </c>
      <c r="P4652" s="3">
        <v>23.710999999999999</v>
      </c>
      <c r="Q4652" s="3">
        <v>29.257000000000001</v>
      </c>
      <c r="R4652" s="3">
        <v>28.984000000000002</v>
      </c>
      <c r="S4652" s="3">
        <v>26.922000000000001</v>
      </c>
      <c r="T4652" s="3">
        <v>28.617000000000001</v>
      </c>
      <c r="U4652" s="3">
        <v>27.166</v>
      </c>
      <c r="V4652" s="3">
        <v>29.452999999999999</v>
      </c>
      <c r="W4652" s="3">
        <v>32.203000000000003</v>
      </c>
      <c r="X4652" s="3">
        <v>31.33</v>
      </c>
      <c r="Y4652" s="3">
        <v>37.863</v>
      </c>
      <c r="Z4652" s="3">
        <v>41.07</v>
      </c>
      <c r="AA4652" s="3">
        <v>40.796999999999997</v>
      </c>
      <c r="AB4652" s="3">
        <v>41.076999999999998</v>
      </c>
      <c r="AC4652" s="3">
        <v>38.639000000000003</v>
      </c>
      <c r="AD4652" s="3">
        <v>36.463999999999999</v>
      </c>
      <c r="AE4652" s="3">
        <v>33.963999999999999</v>
      </c>
      <c r="AF4652" s="3">
        <v>32.511000000000003</v>
      </c>
      <c r="AG4652" s="3">
        <v>35.222999999999999</v>
      </c>
      <c r="AH4652" s="3">
        <v>34.9</v>
      </c>
      <c r="AI4652" s="3">
        <v>36.234000000000002</v>
      </c>
      <c r="AJ4652" s="3">
        <v>37.975999999999999</v>
      </c>
      <c r="AK4652" s="3">
        <v>37.898000000000003</v>
      </c>
      <c r="AL4652" s="3">
        <v>37.643000000000001</v>
      </c>
      <c r="AM4652" s="3">
        <v>33.966999999999999</v>
      </c>
      <c r="AN4652" s="3">
        <v>33.468000000000004</v>
      </c>
      <c r="AO4652" s="3">
        <v>34.082000000000001</v>
      </c>
      <c r="AP4652" s="3">
        <v>30.914999999999999</v>
      </c>
      <c r="AQ4652" s="3">
        <v>29.420999999999999</v>
      </c>
      <c r="AR4652" s="3">
        <v>29.366</v>
      </c>
      <c r="AS4652" s="3">
        <v>28.15</v>
      </c>
      <c r="AT4652" s="3">
        <v>28.234000000000002</v>
      </c>
      <c r="AU4652" s="3">
        <v>28.440999999999999</v>
      </c>
      <c r="AV4652" s="3">
        <v>27.77</v>
      </c>
      <c r="AW4652" s="3">
        <v>27.88</v>
      </c>
      <c r="AX4652" s="3">
        <v>27.739000000000001</v>
      </c>
      <c r="AY4652" s="3">
        <v>27.712</v>
      </c>
      <c r="AZ4652" s="3">
        <v>27.71</v>
      </c>
      <c r="BA4652">
        <v>27.724</v>
      </c>
      <c r="BB4652">
        <v>2017</v>
      </c>
    </row>
    <row r="4653" spans="1:54" hidden="1" x14ac:dyDescent="0.2">
      <c r="A4653">
        <v>548</v>
      </c>
      <c r="B4653" t="s">
        <v>453</v>
      </c>
      <c r="C4653" t="s">
        <v>303</v>
      </c>
      <c r="D4653" t="s">
        <v>16</v>
      </c>
      <c r="E4653" t="s">
        <v>300</v>
      </c>
      <c r="F4653" t="s">
        <v>302</v>
      </c>
      <c r="G4653" t="s">
        <v>295</v>
      </c>
      <c r="I4653" t="s">
        <v>1391</v>
      </c>
      <c r="J4653" s="3">
        <v>41.273000000000003</v>
      </c>
      <c r="K4653" s="3">
        <v>45.276000000000003</v>
      </c>
      <c r="L4653" s="3">
        <v>47.917000000000002</v>
      </c>
      <c r="M4653" s="3">
        <v>49.692</v>
      </c>
      <c r="N4653" s="3">
        <v>51.631999999999998</v>
      </c>
      <c r="O4653" s="3">
        <v>52.968000000000004</v>
      </c>
      <c r="P4653" s="3">
        <v>53.152999999999999</v>
      </c>
      <c r="Q4653" s="3">
        <v>53.545000000000002</v>
      </c>
      <c r="R4653" s="3">
        <v>53.7</v>
      </c>
      <c r="S4653" s="3">
        <v>55.073</v>
      </c>
      <c r="T4653" s="3">
        <v>56.749000000000002</v>
      </c>
      <c r="U4653" s="3">
        <v>59.204999999999998</v>
      </c>
      <c r="V4653" s="3">
        <v>62.033999999999999</v>
      </c>
      <c r="W4653" s="3">
        <v>64.233999999999995</v>
      </c>
      <c r="X4653" s="3">
        <v>66.602999999999994</v>
      </c>
      <c r="Y4653" s="3">
        <v>68.912999999999997</v>
      </c>
      <c r="Z4653" s="3">
        <v>71.311000000000007</v>
      </c>
      <c r="AA4653" s="3">
        <v>73.203999999999994</v>
      </c>
      <c r="AB4653" s="3">
        <v>77.078000000000003</v>
      </c>
      <c r="AC4653" s="3">
        <v>79.183999999999997</v>
      </c>
      <c r="AD4653" s="3">
        <v>80.412000000000006</v>
      </c>
      <c r="AE4653" s="3">
        <v>81.56</v>
      </c>
      <c r="AF4653" s="3">
        <v>83.022000000000006</v>
      </c>
      <c r="AG4653" s="3">
        <v>83.912999999999997</v>
      </c>
      <c r="AH4653" s="3">
        <v>85.105000000000004</v>
      </c>
      <c r="AI4653" s="3">
        <v>87.691999999999993</v>
      </c>
      <c r="AJ4653" s="3">
        <v>90.867000000000004</v>
      </c>
      <c r="AK4653" s="3">
        <v>92.707999999999998</v>
      </c>
      <c r="AL4653" s="3">
        <v>97.742000000000004</v>
      </c>
      <c r="AM4653" s="3">
        <v>98.325000000000003</v>
      </c>
      <c r="AN4653" s="3">
        <v>100.017</v>
      </c>
      <c r="AO4653" s="3">
        <v>103.19199999999999</v>
      </c>
      <c r="AP4653" s="3">
        <v>104.908</v>
      </c>
      <c r="AQ4653" s="3">
        <v>107.117</v>
      </c>
      <c r="AR4653" s="3">
        <v>110.483</v>
      </c>
      <c r="AS4653" s="3">
        <v>112.80800000000001</v>
      </c>
      <c r="AT4653" s="3">
        <v>115.15</v>
      </c>
      <c r="AU4653" s="3">
        <v>119.52500000000001</v>
      </c>
      <c r="AV4653" s="3">
        <v>123.31100000000001</v>
      </c>
      <c r="AW4653" s="3">
        <v>126.28100000000001</v>
      </c>
      <c r="AX4653" s="3">
        <v>129.18799999999999</v>
      </c>
      <c r="AY4653" s="3">
        <v>132.37299999999999</v>
      </c>
      <c r="AZ4653" s="3">
        <v>135.71600000000001</v>
      </c>
      <c r="BA4653">
        <v>139.136</v>
      </c>
      <c r="BB4653">
        <v>2017</v>
      </c>
    </row>
    <row r="4654" spans="1:54" hidden="1" x14ac:dyDescent="0.2">
      <c r="A4654">
        <v>548</v>
      </c>
      <c r="B4654" t="s">
        <v>453</v>
      </c>
      <c r="C4654" t="s">
        <v>301</v>
      </c>
      <c r="D4654" t="s">
        <v>16</v>
      </c>
      <c r="E4654" t="s">
        <v>300</v>
      </c>
      <c r="F4654" t="s">
        <v>299</v>
      </c>
      <c r="G4654" t="s">
        <v>275</v>
      </c>
      <c r="I4654" t="s">
        <v>298</v>
      </c>
      <c r="J4654" s="3">
        <v>6.7240000000000002</v>
      </c>
      <c r="K4654" s="3">
        <v>9.6999999999999993</v>
      </c>
      <c r="L4654" s="3">
        <v>5.8339999999999996</v>
      </c>
      <c r="M4654" s="3">
        <v>3.7040000000000002</v>
      </c>
      <c r="N4654" s="3">
        <v>3.9039999999999999</v>
      </c>
      <c r="O4654" s="3">
        <v>2.5870000000000002</v>
      </c>
      <c r="P4654" s="3">
        <v>0.35</v>
      </c>
      <c r="Q4654" s="3">
        <v>0.73699999999999999</v>
      </c>
      <c r="R4654" s="3">
        <v>0.28999999999999998</v>
      </c>
      <c r="S4654" s="3">
        <v>2.5569999999999999</v>
      </c>
      <c r="T4654" s="3">
        <v>3.0430000000000001</v>
      </c>
      <c r="U4654" s="3">
        <v>4.3280000000000003</v>
      </c>
      <c r="V4654" s="3">
        <v>4.7779999999999996</v>
      </c>
      <c r="W4654" s="3">
        <v>3.5470000000000002</v>
      </c>
      <c r="X4654" s="3">
        <v>3.6869999999999998</v>
      </c>
      <c r="Y4654" s="3">
        <v>3.468</v>
      </c>
      <c r="Z4654" s="3">
        <v>3.4790000000000001</v>
      </c>
      <c r="AA4654" s="3">
        <v>2.6549999999999998</v>
      </c>
      <c r="AB4654" s="3">
        <v>5.2930000000000001</v>
      </c>
      <c r="AC4654" s="3">
        <v>2.7309999999999999</v>
      </c>
      <c r="AD4654" s="3">
        <v>1.5509999999999999</v>
      </c>
      <c r="AE4654" s="3">
        <v>1.427</v>
      </c>
      <c r="AF4654" s="3">
        <v>1.7929999999999999</v>
      </c>
      <c r="AG4654" s="3">
        <v>1.0740000000000001</v>
      </c>
      <c r="AH4654" s="3">
        <v>1.42</v>
      </c>
      <c r="AI4654" s="3">
        <v>3.0390000000000001</v>
      </c>
      <c r="AJ4654" s="3">
        <v>3.621</v>
      </c>
      <c r="AK4654" s="3">
        <v>2.0270000000000001</v>
      </c>
      <c r="AL4654" s="3">
        <v>5.4290000000000003</v>
      </c>
      <c r="AM4654" s="3">
        <v>0.59699999999999998</v>
      </c>
      <c r="AN4654" s="3">
        <v>1.72</v>
      </c>
      <c r="AO4654" s="3">
        <v>3.1739999999999999</v>
      </c>
      <c r="AP4654" s="3">
        <v>1.6639999999999999</v>
      </c>
      <c r="AQ4654" s="3">
        <v>2.105</v>
      </c>
      <c r="AR4654" s="3">
        <v>3.1429999999999998</v>
      </c>
      <c r="AS4654" s="3">
        <v>2.1040000000000001</v>
      </c>
      <c r="AT4654" s="3">
        <v>2.0760000000000001</v>
      </c>
      <c r="AU4654" s="3">
        <v>3.7989999999999999</v>
      </c>
      <c r="AV4654" s="3">
        <v>3.1669999999999998</v>
      </c>
      <c r="AW4654" s="3">
        <v>2.4089999999999998</v>
      </c>
      <c r="AX4654" s="3">
        <v>2.302</v>
      </c>
      <c r="AY4654" s="3">
        <v>2.4649999999999999</v>
      </c>
      <c r="AZ4654" s="3">
        <v>2.5259999999999998</v>
      </c>
      <c r="BA4654">
        <v>2.52</v>
      </c>
      <c r="BB4654">
        <v>2017</v>
      </c>
    </row>
    <row r="4655" spans="1:54" hidden="1" x14ac:dyDescent="0.2">
      <c r="A4655">
        <v>548</v>
      </c>
      <c r="B4655" t="s">
        <v>453</v>
      </c>
      <c r="C4655" t="s">
        <v>297</v>
      </c>
      <c r="D4655" t="s">
        <v>16</v>
      </c>
      <c r="E4655" t="s">
        <v>293</v>
      </c>
      <c r="F4655" t="s">
        <v>296</v>
      </c>
      <c r="G4655" t="s">
        <v>295</v>
      </c>
      <c r="I4655" t="s">
        <v>1391</v>
      </c>
      <c r="J4655" s="3">
        <v>41.383000000000003</v>
      </c>
      <c r="K4655" s="3">
        <v>44.887</v>
      </c>
      <c r="L4655" s="3">
        <v>47.36</v>
      </c>
      <c r="M4655" s="3">
        <v>48.837000000000003</v>
      </c>
      <c r="N4655" s="3">
        <v>49.674999999999997</v>
      </c>
      <c r="O4655" s="3">
        <v>50.192999999999998</v>
      </c>
      <c r="P4655" s="3">
        <v>50.911000000000001</v>
      </c>
      <c r="Q4655" s="3">
        <v>51.110999999999997</v>
      </c>
      <c r="R4655" s="3">
        <v>52.905999999999999</v>
      </c>
      <c r="S4655" s="3">
        <v>54.024000000000001</v>
      </c>
      <c r="T4655" s="3">
        <v>57.808999999999997</v>
      </c>
      <c r="U4655" s="3">
        <v>60.353000000000002</v>
      </c>
      <c r="V4655" s="3">
        <v>63.247999999999998</v>
      </c>
      <c r="W4655" s="3">
        <v>65.441000000000003</v>
      </c>
      <c r="X4655" s="3">
        <v>67.721000000000004</v>
      </c>
      <c r="Y4655" s="3">
        <v>69.914000000000001</v>
      </c>
      <c r="Z4655" s="3">
        <v>72.194999999999993</v>
      </c>
      <c r="AA4655" s="3">
        <v>74.301000000000002</v>
      </c>
      <c r="AB4655" s="3">
        <v>78.248000000000005</v>
      </c>
      <c r="AC4655" s="3">
        <v>80.177999999999997</v>
      </c>
      <c r="AD4655" s="3">
        <v>81.143000000000001</v>
      </c>
      <c r="AE4655" s="3">
        <v>82.108000000000004</v>
      </c>
      <c r="AF4655" s="3">
        <v>83.424000000000007</v>
      </c>
      <c r="AG4655" s="3">
        <v>84.388999999999996</v>
      </c>
      <c r="AH4655" s="3">
        <v>86.230999999999995</v>
      </c>
      <c r="AI4655" s="3">
        <v>89</v>
      </c>
      <c r="AJ4655" s="3">
        <v>91.8</v>
      </c>
      <c r="AK4655" s="3">
        <v>93.9</v>
      </c>
      <c r="AL4655" s="3">
        <v>98.1</v>
      </c>
      <c r="AM4655" s="3">
        <v>99.1</v>
      </c>
      <c r="AN4655" s="3">
        <v>101.2</v>
      </c>
      <c r="AO4655" s="3">
        <v>104.2</v>
      </c>
      <c r="AP4655" s="3">
        <v>105.5</v>
      </c>
      <c r="AQ4655" s="3">
        <v>108.9</v>
      </c>
      <c r="AR4655" s="3">
        <v>111.8</v>
      </c>
      <c r="AS4655" s="3">
        <v>114.8</v>
      </c>
      <c r="AT4655" s="3">
        <v>116.8</v>
      </c>
      <c r="AU4655" s="3">
        <v>120.9</v>
      </c>
      <c r="AV4655" s="3">
        <v>124.566</v>
      </c>
      <c r="AW4655" s="3">
        <v>127.68300000000001</v>
      </c>
      <c r="AX4655" s="3">
        <v>130.62200000000001</v>
      </c>
      <c r="AY4655" s="3">
        <v>133.84200000000001</v>
      </c>
      <c r="AZ4655" s="3">
        <v>137.22300000000001</v>
      </c>
      <c r="BA4655">
        <v>140.68100000000001</v>
      </c>
      <c r="BB4655">
        <v>2017</v>
      </c>
    </row>
    <row r="4656" spans="1:54" hidden="1" x14ac:dyDescent="0.2">
      <c r="A4656">
        <v>548</v>
      </c>
      <c r="B4656" t="s">
        <v>453</v>
      </c>
      <c r="C4656" t="s">
        <v>294</v>
      </c>
      <c r="D4656" t="s">
        <v>16</v>
      </c>
      <c r="E4656" t="s">
        <v>293</v>
      </c>
      <c r="F4656" t="s">
        <v>292</v>
      </c>
      <c r="G4656" t="s">
        <v>275</v>
      </c>
      <c r="I4656" t="s">
        <v>291</v>
      </c>
      <c r="J4656" s="3">
        <v>7.1349999999999998</v>
      </c>
      <c r="K4656" s="3">
        <v>8.4670000000000005</v>
      </c>
      <c r="L4656" s="3">
        <v>5.5110000000000001</v>
      </c>
      <c r="M4656" s="3">
        <v>3.117</v>
      </c>
      <c r="N4656" s="3">
        <v>1.716</v>
      </c>
      <c r="O4656" s="3">
        <v>1.044</v>
      </c>
      <c r="P4656" s="3">
        <v>1.431</v>
      </c>
      <c r="Q4656" s="3">
        <v>0.39200000000000002</v>
      </c>
      <c r="R4656" s="3">
        <v>3.5129999999999999</v>
      </c>
      <c r="S4656" s="3">
        <v>2.1120000000000001</v>
      </c>
      <c r="T4656" s="3">
        <v>7.0069999999999997</v>
      </c>
      <c r="U4656" s="3">
        <v>4.4009999999999998</v>
      </c>
      <c r="V4656" s="3">
        <v>4.7969999999999997</v>
      </c>
      <c r="W4656" s="3">
        <v>3.4670000000000001</v>
      </c>
      <c r="X4656" s="3">
        <v>3.4849999999999999</v>
      </c>
      <c r="Y4656" s="3">
        <v>3.238</v>
      </c>
      <c r="Z4656" s="3">
        <v>3.262</v>
      </c>
      <c r="AA4656" s="3">
        <v>2.9159999999999999</v>
      </c>
      <c r="AB4656" s="3">
        <v>5.3129999999999997</v>
      </c>
      <c r="AC4656" s="3">
        <v>2.4660000000000002</v>
      </c>
      <c r="AD4656" s="3">
        <v>1.204</v>
      </c>
      <c r="AE4656" s="3">
        <v>1.1890000000000001</v>
      </c>
      <c r="AF4656" s="3">
        <v>1.603</v>
      </c>
      <c r="AG4656" s="3">
        <v>1.157</v>
      </c>
      <c r="AH4656" s="3">
        <v>2.1829999999999998</v>
      </c>
      <c r="AI4656" s="3">
        <v>3.2109999999999999</v>
      </c>
      <c r="AJ4656" s="3">
        <v>3.1459999999999999</v>
      </c>
      <c r="AK4656" s="3">
        <v>2.2879999999999998</v>
      </c>
      <c r="AL4656" s="3">
        <v>4.4729999999999999</v>
      </c>
      <c r="AM4656" s="3">
        <v>1.0189999999999999</v>
      </c>
      <c r="AN4656" s="3">
        <v>2.1190000000000002</v>
      </c>
      <c r="AO4656" s="3">
        <v>2.964</v>
      </c>
      <c r="AP4656" s="3">
        <v>1.248</v>
      </c>
      <c r="AQ4656" s="3">
        <v>3.2229999999999999</v>
      </c>
      <c r="AR4656" s="3">
        <v>2.6629999999999998</v>
      </c>
      <c r="AS4656" s="3">
        <v>2.6829999999999998</v>
      </c>
      <c r="AT4656" s="3">
        <v>1.742</v>
      </c>
      <c r="AU4656" s="3">
        <v>3.51</v>
      </c>
      <c r="AV4656" s="3">
        <v>3.032</v>
      </c>
      <c r="AW4656" s="3">
        <v>2.5030000000000001</v>
      </c>
      <c r="AX4656" s="3">
        <v>2.302</v>
      </c>
      <c r="AY4656" s="3">
        <v>2.4649999999999999</v>
      </c>
      <c r="AZ4656" s="3">
        <v>2.5259999999999998</v>
      </c>
      <c r="BA4656">
        <v>2.52</v>
      </c>
      <c r="BB4656">
        <v>2017</v>
      </c>
    </row>
    <row r="4657" spans="1:54" hidden="1" x14ac:dyDescent="0.2">
      <c r="A4657">
        <v>548</v>
      </c>
      <c r="B4657" t="s">
        <v>453</v>
      </c>
      <c r="C4657" t="s">
        <v>290</v>
      </c>
      <c r="D4657" t="s">
        <v>16</v>
      </c>
      <c r="E4657" t="s">
        <v>289</v>
      </c>
      <c r="G4657" t="s">
        <v>288</v>
      </c>
    </row>
    <row r="4658" spans="1:54" hidden="1" x14ac:dyDescent="0.2">
      <c r="A4658">
        <v>548</v>
      </c>
      <c r="B4658" t="s">
        <v>453</v>
      </c>
      <c r="C4658" t="s">
        <v>287</v>
      </c>
      <c r="D4658" t="s">
        <v>16</v>
      </c>
      <c r="E4658" t="s">
        <v>286</v>
      </c>
      <c r="F4658" t="s">
        <v>285</v>
      </c>
      <c r="G4658" t="s">
        <v>275</v>
      </c>
      <c r="I4658" t="s">
        <v>1392</v>
      </c>
      <c r="J4658" s="3">
        <v>15.331</v>
      </c>
      <c r="K4658" s="3">
        <v>-0.45300000000000001</v>
      </c>
      <c r="L4658" s="3">
        <v>9.3719999999999999</v>
      </c>
      <c r="M4658" s="3">
        <v>10.207000000000001</v>
      </c>
      <c r="N4658" s="3">
        <v>4.8710000000000004</v>
      </c>
      <c r="O4658" s="3">
        <v>-16.25</v>
      </c>
      <c r="P4658" s="3">
        <v>-6.4690000000000003</v>
      </c>
      <c r="Q4658" s="3">
        <v>8.4740000000000002</v>
      </c>
      <c r="R4658" s="3">
        <v>24.516999999999999</v>
      </c>
      <c r="S4658" s="3">
        <v>29.12</v>
      </c>
      <c r="T4658" s="3">
        <v>21.7</v>
      </c>
      <c r="U4658" s="3">
        <v>22.594000000000001</v>
      </c>
      <c r="V4658" s="3">
        <v>5.7080000000000002</v>
      </c>
      <c r="W4658" s="3">
        <v>15.957000000000001</v>
      </c>
      <c r="X4658" s="3">
        <v>26.158000000000001</v>
      </c>
      <c r="Y4658" s="3">
        <v>24.841999999999999</v>
      </c>
      <c r="Z4658" s="3">
        <v>5.2110000000000003</v>
      </c>
      <c r="AA4658" s="3">
        <v>6.2380000000000004</v>
      </c>
      <c r="AB4658" s="3">
        <v>-19.084</v>
      </c>
      <c r="AC4658" s="3">
        <v>12.659000000000001</v>
      </c>
      <c r="AD4658" s="3">
        <v>22.57</v>
      </c>
      <c r="AE4658" s="3">
        <v>-6.8470000000000004</v>
      </c>
      <c r="AF4658" s="3">
        <v>4.46</v>
      </c>
      <c r="AG4658" s="3">
        <v>2.7559999999999998</v>
      </c>
      <c r="AH4658" s="3">
        <v>19.280999999999999</v>
      </c>
      <c r="AI4658" s="3">
        <v>6.03</v>
      </c>
      <c r="AJ4658" s="3">
        <v>14.411</v>
      </c>
      <c r="AK4658" s="3">
        <v>3.32</v>
      </c>
      <c r="AL4658" s="3">
        <v>-3.899</v>
      </c>
      <c r="AM4658" s="3">
        <v>-21.902000000000001</v>
      </c>
      <c r="AN4658" s="3">
        <v>12.117000000000001</v>
      </c>
      <c r="AO4658" s="3">
        <v>5.6</v>
      </c>
      <c r="AP4658" s="3">
        <v>-0.60699999999999998</v>
      </c>
      <c r="AQ4658" s="3">
        <v>1.8260000000000001</v>
      </c>
      <c r="AR4658" s="3">
        <v>3.8010000000000002</v>
      </c>
      <c r="AS4658" s="3">
        <v>1.6930000000000001</v>
      </c>
      <c r="AT4658" s="3">
        <v>1.3859999999999999</v>
      </c>
      <c r="AU4658" s="3">
        <v>8.9960000000000004</v>
      </c>
      <c r="AV4658" s="3">
        <v>3.6349999999999998</v>
      </c>
      <c r="AW4658" s="3">
        <v>5.6189999999999998</v>
      </c>
      <c r="AX4658" s="3">
        <v>4.6399999999999997</v>
      </c>
      <c r="AY4658" s="3">
        <v>3.4710000000000001</v>
      </c>
      <c r="AZ4658" s="3">
        <v>3.4710000000000001</v>
      </c>
      <c r="BA4658">
        <v>3.827</v>
      </c>
      <c r="BB4658">
        <v>2017</v>
      </c>
    </row>
    <row r="4659" spans="1:54" hidden="1" x14ac:dyDescent="0.2">
      <c r="A4659">
        <v>548</v>
      </c>
      <c r="B4659" t="s">
        <v>453</v>
      </c>
      <c r="C4659" t="s">
        <v>284</v>
      </c>
      <c r="D4659" t="s">
        <v>16</v>
      </c>
      <c r="E4659" t="s">
        <v>283</v>
      </c>
      <c r="F4659" t="s">
        <v>282</v>
      </c>
      <c r="G4659" t="s">
        <v>275</v>
      </c>
      <c r="I4659" t="s">
        <v>1392</v>
      </c>
      <c r="J4659" s="3">
        <v>10.752000000000001</v>
      </c>
      <c r="K4659" s="3">
        <v>4.1210000000000004</v>
      </c>
      <c r="L4659" s="3">
        <v>9.9529999999999994</v>
      </c>
      <c r="M4659" s="3">
        <v>8.1519999999999992</v>
      </c>
      <c r="N4659" s="3">
        <v>5.4</v>
      </c>
      <c r="O4659" s="3">
        <v>-19.186</v>
      </c>
      <c r="P4659" s="3">
        <v>-6.9989999999999997</v>
      </c>
      <c r="Q4659" s="3">
        <v>11.202</v>
      </c>
      <c r="R4659" s="3">
        <v>26.946000000000002</v>
      </c>
      <c r="S4659" s="3">
        <v>33.704000000000001</v>
      </c>
      <c r="T4659" s="3">
        <v>24.4</v>
      </c>
      <c r="U4659" s="3">
        <v>24.548999999999999</v>
      </c>
      <c r="V4659" s="3">
        <v>3.089</v>
      </c>
      <c r="W4659" s="3">
        <v>11.781000000000001</v>
      </c>
      <c r="X4659" s="3">
        <v>29.882999999999999</v>
      </c>
      <c r="Y4659" s="3">
        <v>27.707000000000001</v>
      </c>
      <c r="Z4659" s="3">
        <v>1.4610000000000001</v>
      </c>
      <c r="AA4659" s="3">
        <v>4.1879999999999997</v>
      </c>
      <c r="AB4659" s="3">
        <v>-17.760999999999999</v>
      </c>
      <c r="AC4659" s="3">
        <v>10.452999999999999</v>
      </c>
      <c r="AD4659" s="3">
        <v>23.698</v>
      </c>
      <c r="AE4659" s="3">
        <v>-8.1460000000000008</v>
      </c>
      <c r="AF4659" s="3">
        <v>6.5650000000000004</v>
      </c>
      <c r="AG4659" s="3">
        <v>2.246</v>
      </c>
      <c r="AH4659" s="3">
        <v>22.954999999999998</v>
      </c>
      <c r="AI4659" s="3">
        <v>4.6680000000000001</v>
      </c>
      <c r="AJ4659" s="3">
        <v>15.874000000000001</v>
      </c>
      <c r="AK4659" s="3">
        <v>1.673</v>
      </c>
      <c r="AL4659" s="3">
        <v>-5.0860000000000003</v>
      </c>
      <c r="AM4659" s="3">
        <v>-23.454000000000001</v>
      </c>
      <c r="AN4659" s="3">
        <v>18.120999999999999</v>
      </c>
      <c r="AO4659" s="3">
        <v>4.5970000000000004</v>
      </c>
      <c r="AP4659" s="3">
        <v>0.25700000000000001</v>
      </c>
      <c r="AQ4659" s="3">
        <v>5.8639999999999999</v>
      </c>
      <c r="AR4659" s="3">
        <v>4.13</v>
      </c>
      <c r="AS4659" s="3">
        <v>1.2729999999999999</v>
      </c>
      <c r="AT4659" s="3">
        <v>0.52100000000000002</v>
      </c>
      <c r="AU4659" s="3">
        <v>13.065</v>
      </c>
      <c r="AV4659" s="3">
        <v>3.7250000000000001</v>
      </c>
      <c r="AW4659" s="3">
        <v>6.0359999999999996</v>
      </c>
      <c r="AX4659" s="3">
        <v>4.8959999999999999</v>
      </c>
      <c r="AY4659" s="3">
        <v>3.464</v>
      </c>
      <c r="AZ4659" s="3">
        <v>3.21</v>
      </c>
      <c r="BA4659">
        <v>3.496</v>
      </c>
      <c r="BB4659">
        <v>2017</v>
      </c>
    </row>
    <row r="4660" spans="1:54" hidden="1" x14ac:dyDescent="0.2">
      <c r="A4660">
        <v>548</v>
      </c>
      <c r="B4660" t="s">
        <v>453</v>
      </c>
      <c r="C4660" t="s">
        <v>281</v>
      </c>
      <c r="D4660" t="s">
        <v>16</v>
      </c>
      <c r="E4660" t="s">
        <v>280</v>
      </c>
      <c r="F4660" t="s">
        <v>279</v>
      </c>
      <c r="G4660" t="s">
        <v>275</v>
      </c>
      <c r="I4660" t="s">
        <v>1392</v>
      </c>
      <c r="J4660" s="3">
        <v>4.9560000000000004</v>
      </c>
      <c r="K4660" s="3">
        <v>-9.5820000000000007</v>
      </c>
      <c r="L4660" s="3">
        <v>9.8859999999999992</v>
      </c>
      <c r="M4660" s="3">
        <v>17.309000000000001</v>
      </c>
      <c r="N4660" s="3">
        <v>12.141</v>
      </c>
      <c r="O4660" s="3">
        <v>-2.72</v>
      </c>
      <c r="P4660" s="3">
        <v>11.787000000000001</v>
      </c>
      <c r="Q4660" s="3">
        <v>14.557</v>
      </c>
      <c r="R4660" s="3">
        <v>11.803000000000001</v>
      </c>
      <c r="S4660" s="3">
        <v>18.111999999999998</v>
      </c>
      <c r="T4660" s="3">
        <v>16.899999999999999</v>
      </c>
      <c r="U4660" s="3">
        <v>14.362</v>
      </c>
      <c r="V4660" s="3">
        <v>12.547000000000001</v>
      </c>
      <c r="W4660" s="3">
        <v>11.81</v>
      </c>
      <c r="X4660" s="3">
        <v>21.518000000000001</v>
      </c>
      <c r="Y4660" s="3">
        <v>18.552</v>
      </c>
      <c r="Z4660" s="3">
        <v>11.505000000000001</v>
      </c>
      <c r="AA4660" s="3">
        <v>5.2779999999999996</v>
      </c>
      <c r="AB4660" s="3">
        <v>-0.26100000000000001</v>
      </c>
      <c r="AC4660" s="3">
        <v>13.664</v>
      </c>
      <c r="AD4660" s="3">
        <v>13.278</v>
      </c>
      <c r="AE4660" s="3">
        <v>-2.6579999999999999</v>
      </c>
      <c r="AF4660" s="3">
        <v>7.2409999999999997</v>
      </c>
      <c r="AG4660" s="3">
        <v>7.407</v>
      </c>
      <c r="AH4660" s="3">
        <v>21.797000000000001</v>
      </c>
      <c r="AI4660" s="3">
        <v>5.7779999999999996</v>
      </c>
      <c r="AJ4660" s="3">
        <v>6.907</v>
      </c>
      <c r="AK4660" s="3">
        <v>-3.8519999999999999</v>
      </c>
      <c r="AL4660" s="3">
        <v>-7.3</v>
      </c>
      <c r="AM4660" s="3">
        <v>-10.467000000000001</v>
      </c>
      <c r="AN4660" s="3">
        <v>3.6219999999999999</v>
      </c>
      <c r="AO4660" s="3">
        <v>6.2569999999999997</v>
      </c>
      <c r="AP4660" s="3">
        <v>-6.492</v>
      </c>
      <c r="AQ4660" s="3">
        <v>7.3999999999999996E-2</v>
      </c>
      <c r="AR4660" s="3">
        <v>6.5019999999999998</v>
      </c>
      <c r="AS4660" s="3">
        <v>4.05</v>
      </c>
      <c r="AT4660" s="3">
        <v>3.6269999999999998</v>
      </c>
      <c r="AU4660" s="3">
        <v>8.2159999999999993</v>
      </c>
      <c r="AV4660" s="3">
        <v>3.875</v>
      </c>
      <c r="AW4660" s="3">
        <v>5.5279999999999996</v>
      </c>
      <c r="AX4660" s="3">
        <v>4.6399999999999997</v>
      </c>
      <c r="AY4660" s="3">
        <v>3.6840000000000002</v>
      </c>
      <c r="AZ4660" s="3">
        <v>3.746</v>
      </c>
      <c r="BA4660">
        <v>4.1689999999999996</v>
      </c>
      <c r="BB4660">
        <v>2017</v>
      </c>
    </row>
    <row r="4661" spans="1:54" hidden="1" x14ac:dyDescent="0.2">
      <c r="A4661">
        <v>548</v>
      </c>
      <c r="B4661" t="s">
        <v>453</v>
      </c>
      <c r="C4661" t="s">
        <v>278</v>
      </c>
      <c r="D4661" t="s">
        <v>16</v>
      </c>
      <c r="E4661" t="s">
        <v>277</v>
      </c>
      <c r="F4661" t="s">
        <v>276</v>
      </c>
      <c r="G4661" t="s">
        <v>275</v>
      </c>
      <c r="I4661" t="s">
        <v>1392</v>
      </c>
      <c r="J4661" s="3">
        <v>1.845</v>
      </c>
      <c r="K4661" s="3">
        <v>-11.927</v>
      </c>
      <c r="L4661" s="3">
        <v>9.3350000000000009</v>
      </c>
      <c r="M4661" s="3">
        <v>18.225999999999999</v>
      </c>
      <c r="N4661" s="3">
        <v>14.202</v>
      </c>
      <c r="O4661" s="3">
        <v>-3.5659999999999998</v>
      </c>
      <c r="P4661" s="3">
        <v>9.7949999999999999</v>
      </c>
      <c r="Q4661" s="3">
        <v>16.178000000000001</v>
      </c>
      <c r="R4661" s="3">
        <v>13.263999999999999</v>
      </c>
      <c r="S4661" s="3">
        <v>18.059000000000001</v>
      </c>
      <c r="T4661" s="3">
        <v>15</v>
      </c>
      <c r="U4661" s="3">
        <v>16.573</v>
      </c>
      <c r="V4661" s="3">
        <v>13.442</v>
      </c>
      <c r="W4661" s="3">
        <v>9.9160000000000004</v>
      </c>
      <c r="X4661" s="3">
        <v>20.701000000000001</v>
      </c>
      <c r="Y4661" s="3">
        <v>19.021999999999998</v>
      </c>
      <c r="Z4661" s="3">
        <v>7.2149999999999999</v>
      </c>
      <c r="AA4661" s="3">
        <v>4.5330000000000004</v>
      </c>
      <c r="AB4661" s="3">
        <v>4.5469999999999997</v>
      </c>
      <c r="AC4661" s="3">
        <v>14.105</v>
      </c>
      <c r="AD4661" s="3">
        <v>12.71</v>
      </c>
      <c r="AE4661" s="3">
        <v>-4.4050000000000002</v>
      </c>
      <c r="AF4661" s="3">
        <v>7.3780000000000001</v>
      </c>
      <c r="AG4661" s="3">
        <v>10.115</v>
      </c>
      <c r="AH4661" s="3">
        <v>20.149000000000001</v>
      </c>
      <c r="AI4661" s="3">
        <v>4.681</v>
      </c>
      <c r="AJ4661" s="3">
        <v>6.36</v>
      </c>
      <c r="AK4661" s="3">
        <v>-7.3259999999999996</v>
      </c>
      <c r="AL4661" s="3">
        <v>-5.9850000000000003</v>
      </c>
      <c r="AM4661" s="3">
        <v>-12.962999999999999</v>
      </c>
      <c r="AN4661" s="3">
        <v>10.074999999999999</v>
      </c>
      <c r="AO4661" s="3">
        <v>5.2510000000000003</v>
      </c>
      <c r="AP4661" s="3">
        <v>-3.8439999999999999</v>
      </c>
      <c r="AQ4661" s="3">
        <v>1.8520000000000001</v>
      </c>
      <c r="AR4661" s="3">
        <v>6.5949999999999998</v>
      </c>
      <c r="AS4661" s="3">
        <v>6.0190000000000001</v>
      </c>
      <c r="AT4661" s="3">
        <v>3.278</v>
      </c>
      <c r="AU4661" s="3">
        <v>10.834</v>
      </c>
      <c r="AV4661" s="3">
        <v>4.7439999999999998</v>
      </c>
      <c r="AW4661" s="3">
        <v>6.0860000000000003</v>
      </c>
      <c r="AX4661" s="3">
        <v>4.9870000000000001</v>
      </c>
      <c r="AY4661" s="3">
        <v>3.83</v>
      </c>
      <c r="AZ4661" s="3">
        <v>3.5449999999999999</v>
      </c>
      <c r="BA4661">
        <v>3.9239999999999999</v>
      </c>
      <c r="BB4661">
        <v>2017</v>
      </c>
    </row>
    <row r="4662" spans="1:54" hidden="1" x14ac:dyDescent="0.2">
      <c r="A4662">
        <v>548</v>
      </c>
      <c r="B4662" t="s">
        <v>453</v>
      </c>
      <c r="C4662" t="s">
        <v>274</v>
      </c>
      <c r="D4662" t="s">
        <v>16</v>
      </c>
      <c r="E4662" t="s">
        <v>273</v>
      </c>
      <c r="F4662" t="s">
        <v>272</v>
      </c>
      <c r="G4662" t="s">
        <v>271</v>
      </c>
      <c r="I4662" t="s">
        <v>1393</v>
      </c>
      <c r="J4662" s="3" t="s">
        <v>215</v>
      </c>
      <c r="K4662" s="3" t="s">
        <v>215</v>
      </c>
      <c r="L4662" s="3" t="s">
        <v>215</v>
      </c>
      <c r="M4662" s="3" t="s">
        <v>215</v>
      </c>
      <c r="N4662" s="3" t="s">
        <v>215</v>
      </c>
      <c r="O4662" s="3">
        <v>6.8929999999999998</v>
      </c>
      <c r="P4662" s="3">
        <v>8.2609999999999992</v>
      </c>
      <c r="Q4662" s="3">
        <v>8.2070000000000007</v>
      </c>
      <c r="R4662" s="3">
        <v>8.0790000000000006</v>
      </c>
      <c r="S4662" s="3">
        <v>6.7149999999999999</v>
      </c>
      <c r="T4662" s="3">
        <v>5.0549999999999997</v>
      </c>
      <c r="U4662" s="3">
        <v>4.3449999999999998</v>
      </c>
      <c r="V4662" s="3">
        <v>3.718</v>
      </c>
      <c r="W4662" s="3">
        <v>3.0259999999999998</v>
      </c>
      <c r="X4662" s="3">
        <v>2.9470000000000001</v>
      </c>
      <c r="Y4662" s="3">
        <v>3.1429999999999998</v>
      </c>
      <c r="Z4662" s="3">
        <v>2.516</v>
      </c>
      <c r="AA4662" s="3">
        <v>2.4449999999999998</v>
      </c>
      <c r="AB4662" s="3">
        <v>3.2250000000000001</v>
      </c>
      <c r="AC4662" s="3">
        <v>3.4249999999999998</v>
      </c>
      <c r="AD4662" s="3">
        <v>3.1</v>
      </c>
      <c r="AE4662" s="3">
        <v>3.6749999999999998</v>
      </c>
      <c r="AF4662" s="3">
        <v>3.4750000000000001</v>
      </c>
      <c r="AG4662" s="3">
        <v>3.6</v>
      </c>
      <c r="AH4662" s="3">
        <v>3.55</v>
      </c>
      <c r="AI4662" s="3">
        <v>3.55</v>
      </c>
      <c r="AJ4662" s="3">
        <v>3.3250000000000002</v>
      </c>
      <c r="AK4662" s="3">
        <v>3.2250000000000001</v>
      </c>
      <c r="AL4662" s="3">
        <v>3.3250000000000002</v>
      </c>
      <c r="AM4662" s="3">
        <v>3.6749999999999998</v>
      </c>
      <c r="AN4662" s="3">
        <v>3.0249999999999999</v>
      </c>
      <c r="AO4662" s="3">
        <v>3.0750000000000002</v>
      </c>
      <c r="AP4662" s="3">
        <v>2.9249999999999998</v>
      </c>
      <c r="AQ4662" s="3">
        <v>3.3</v>
      </c>
      <c r="AR4662" s="3">
        <v>2.85</v>
      </c>
      <c r="AS4662" s="3">
        <v>3.15</v>
      </c>
      <c r="AT4662" s="3">
        <v>3.45</v>
      </c>
      <c r="AU4662" s="3">
        <v>3.35</v>
      </c>
      <c r="AV4662" s="3">
        <v>3.15</v>
      </c>
      <c r="AW4662" s="3">
        <v>2.95</v>
      </c>
      <c r="AX4662" s="3">
        <v>2.75</v>
      </c>
      <c r="AY4662" s="3">
        <v>2.75</v>
      </c>
      <c r="AZ4662" s="3">
        <v>2.75</v>
      </c>
      <c r="BA4662">
        <v>2.75</v>
      </c>
      <c r="BB4662">
        <v>2017</v>
      </c>
    </row>
    <row r="4663" spans="1:54" hidden="1" x14ac:dyDescent="0.2">
      <c r="A4663">
        <v>548</v>
      </c>
      <c r="B4663" t="s">
        <v>453</v>
      </c>
      <c r="C4663" t="s">
        <v>270</v>
      </c>
      <c r="D4663" t="s">
        <v>16</v>
      </c>
      <c r="E4663" t="s">
        <v>269</v>
      </c>
      <c r="F4663" t="s">
        <v>268</v>
      </c>
      <c r="G4663" t="s">
        <v>264</v>
      </c>
      <c r="H4663" t="s">
        <v>263</v>
      </c>
    </row>
    <row r="4664" spans="1:54" hidden="1" x14ac:dyDescent="0.2">
      <c r="A4664">
        <v>548</v>
      </c>
      <c r="B4664" t="s">
        <v>453</v>
      </c>
      <c r="C4664" t="s">
        <v>267</v>
      </c>
      <c r="D4664" t="s">
        <v>16</v>
      </c>
      <c r="E4664" t="s">
        <v>266</v>
      </c>
      <c r="F4664" t="s">
        <v>265</v>
      </c>
      <c r="G4664" t="s">
        <v>264</v>
      </c>
      <c r="H4664" t="s">
        <v>263</v>
      </c>
      <c r="I4664" t="s">
        <v>1394</v>
      </c>
      <c r="J4664" s="3">
        <v>13.885</v>
      </c>
      <c r="K4664" s="3">
        <v>14.228999999999999</v>
      </c>
      <c r="L4664" s="3">
        <v>14.592000000000001</v>
      </c>
      <c r="M4664" s="3">
        <v>14.955</v>
      </c>
      <c r="N4664" s="3">
        <v>15.327999999999999</v>
      </c>
      <c r="O4664" s="3">
        <v>15.823</v>
      </c>
      <c r="P4664" s="3">
        <v>16.257000000000001</v>
      </c>
      <c r="Q4664" s="3">
        <v>16.681000000000001</v>
      </c>
      <c r="R4664" s="3">
        <v>17.094000000000001</v>
      </c>
      <c r="S4664" s="3">
        <v>17.507999999999999</v>
      </c>
      <c r="T4664" s="3">
        <v>18.266999999999999</v>
      </c>
      <c r="U4664" s="3">
        <v>18.547000000000001</v>
      </c>
      <c r="V4664" s="3">
        <v>19.068000000000001</v>
      </c>
      <c r="W4664" s="3">
        <v>19.602</v>
      </c>
      <c r="X4664" s="3">
        <v>20.141999999999999</v>
      </c>
      <c r="Y4664" s="3">
        <v>20.681999999999999</v>
      </c>
      <c r="Z4664" s="3">
        <v>21.222999999999999</v>
      </c>
      <c r="AA4664" s="3">
        <v>21.768999999999998</v>
      </c>
      <c r="AB4664" s="3">
        <v>22.334</v>
      </c>
      <c r="AC4664" s="3">
        <v>22.91</v>
      </c>
      <c r="AD4664" s="3">
        <v>23.495000000000001</v>
      </c>
      <c r="AE4664" s="3">
        <v>24.123000000000001</v>
      </c>
      <c r="AF4664" s="3">
        <v>24.727</v>
      </c>
      <c r="AG4664" s="3">
        <v>25.32</v>
      </c>
      <c r="AH4664" s="3">
        <v>25.905000000000001</v>
      </c>
      <c r="AI4664" s="3">
        <v>26.477</v>
      </c>
      <c r="AJ4664" s="3">
        <v>26.832000000000001</v>
      </c>
      <c r="AK4664" s="3">
        <v>27.1</v>
      </c>
      <c r="AL4664" s="3">
        <v>27.6</v>
      </c>
      <c r="AM4664" s="3">
        <v>28.082000000000001</v>
      </c>
      <c r="AN4664" s="3">
        <v>28.588999999999999</v>
      </c>
      <c r="AO4664" s="3">
        <v>29.062000000000001</v>
      </c>
      <c r="AP4664" s="3">
        <v>29.51</v>
      </c>
      <c r="AQ4664" s="3">
        <v>30.213999999999999</v>
      </c>
      <c r="AR4664" s="3">
        <v>30.709</v>
      </c>
      <c r="AS4664" s="3">
        <v>31.186</v>
      </c>
      <c r="AT4664" s="3">
        <v>31.634</v>
      </c>
      <c r="AU4664" s="3">
        <v>32.049999999999997</v>
      </c>
      <c r="AV4664" s="3">
        <v>32.473999999999997</v>
      </c>
      <c r="AW4664" s="3">
        <v>32.890999999999998</v>
      </c>
      <c r="AX4664" s="3">
        <v>33.311999999999998</v>
      </c>
      <c r="AY4664" s="3">
        <v>33.737000000000002</v>
      </c>
      <c r="AZ4664" s="3">
        <v>34.164000000000001</v>
      </c>
      <c r="BA4664">
        <v>34.590000000000003</v>
      </c>
      <c r="BB4664">
        <v>2017</v>
      </c>
    </row>
    <row r="4665" spans="1:54" hidden="1" x14ac:dyDescent="0.2">
      <c r="A4665">
        <v>548</v>
      </c>
      <c r="B4665" t="s">
        <v>453</v>
      </c>
      <c r="C4665" t="s">
        <v>262</v>
      </c>
      <c r="D4665" t="s">
        <v>16</v>
      </c>
      <c r="E4665" t="s">
        <v>260</v>
      </c>
      <c r="F4665" t="s">
        <v>259</v>
      </c>
      <c r="G4665" t="s">
        <v>225</v>
      </c>
      <c r="H4665" t="s">
        <v>222</v>
      </c>
      <c r="I4665" t="s">
        <v>1395</v>
      </c>
      <c r="J4665" s="3" t="s">
        <v>215</v>
      </c>
      <c r="K4665" s="3" t="s">
        <v>215</v>
      </c>
      <c r="L4665" s="3" t="s">
        <v>215</v>
      </c>
      <c r="M4665" s="3" t="s">
        <v>215</v>
      </c>
      <c r="N4665" s="3" t="s">
        <v>215</v>
      </c>
      <c r="O4665" s="3" t="s">
        <v>215</v>
      </c>
      <c r="P4665" s="3" t="s">
        <v>215</v>
      </c>
      <c r="Q4665" s="3" t="s">
        <v>215</v>
      </c>
      <c r="R4665" s="3" t="s">
        <v>215</v>
      </c>
      <c r="S4665" s="3" t="s">
        <v>215</v>
      </c>
      <c r="T4665" s="3">
        <v>39.191000000000003</v>
      </c>
      <c r="U4665" s="3">
        <v>42.670999999999999</v>
      </c>
      <c r="V4665" s="3">
        <v>49.258000000000003</v>
      </c>
      <c r="W4665" s="3">
        <v>52.612000000000002</v>
      </c>
      <c r="X4665" s="3">
        <v>61.136000000000003</v>
      </c>
      <c r="Y4665" s="3">
        <v>62.271999999999998</v>
      </c>
      <c r="Z4665" s="3">
        <v>70.912000000000006</v>
      </c>
      <c r="AA4665" s="3">
        <v>79.783000000000001</v>
      </c>
      <c r="AB4665" s="3">
        <v>69.369</v>
      </c>
      <c r="AC4665" s="3">
        <v>70.885999999999996</v>
      </c>
      <c r="AD4665" s="3">
        <v>76.004000000000005</v>
      </c>
      <c r="AE4665" s="3">
        <v>91.632999999999996</v>
      </c>
      <c r="AF4665" s="3">
        <v>96.763000000000005</v>
      </c>
      <c r="AG4665" s="3">
        <v>107.05500000000001</v>
      </c>
      <c r="AH4665" s="3">
        <v>116.32899999999999</v>
      </c>
      <c r="AI4665" s="3">
        <v>123.578</v>
      </c>
      <c r="AJ4665" s="3">
        <v>143.601</v>
      </c>
      <c r="AK4665" s="3">
        <v>162.50399999999999</v>
      </c>
      <c r="AL4665" s="3">
        <v>189.64500000000001</v>
      </c>
      <c r="AM4665" s="3">
        <v>182.64</v>
      </c>
      <c r="AN4665" s="3">
        <v>184.46</v>
      </c>
      <c r="AO4665" s="3">
        <v>217.488</v>
      </c>
      <c r="AP4665" s="3">
        <v>243.227</v>
      </c>
      <c r="AQ4665" s="3">
        <v>245.69</v>
      </c>
      <c r="AR4665" s="3">
        <v>261.78300000000002</v>
      </c>
      <c r="AS4665" s="3">
        <v>260.83699999999999</v>
      </c>
      <c r="AT4665" s="3">
        <v>254.79900000000001</v>
      </c>
      <c r="AU4665" s="3">
        <v>265.36200000000002</v>
      </c>
      <c r="AV4665" s="3">
        <v>279.01799999999997</v>
      </c>
      <c r="AW4665" s="3">
        <v>302.63900000000001</v>
      </c>
      <c r="AX4665" s="3">
        <v>326.161</v>
      </c>
      <c r="AY4665" s="3">
        <v>350.22399999999999</v>
      </c>
      <c r="AZ4665" s="3">
        <v>377.65699999999998</v>
      </c>
      <c r="BA4665">
        <v>408.03</v>
      </c>
      <c r="BB4665">
        <v>2016</v>
      </c>
    </row>
    <row r="4666" spans="1:54" hidden="1" x14ac:dyDescent="0.2">
      <c r="A4666">
        <v>548</v>
      </c>
      <c r="B4666" t="s">
        <v>453</v>
      </c>
      <c r="C4666" t="s">
        <v>261</v>
      </c>
      <c r="D4666" t="s">
        <v>16</v>
      </c>
      <c r="E4666" t="s">
        <v>260</v>
      </c>
      <c r="F4666" t="s">
        <v>259</v>
      </c>
      <c r="G4666" t="s">
        <v>217</v>
      </c>
      <c r="I4666" t="s">
        <v>258</v>
      </c>
      <c r="J4666" s="3" t="s">
        <v>215</v>
      </c>
      <c r="K4666" s="3" t="s">
        <v>215</v>
      </c>
      <c r="L4666" s="3" t="s">
        <v>215</v>
      </c>
      <c r="M4666" s="3" t="s">
        <v>215</v>
      </c>
      <c r="N4666" s="3" t="s">
        <v>215</v>
      </c>
      <c r="O4666" s="3" t="s">
        <v>215</v>
      </c>
      <c r="P4666" s="3" t="s">
        <v>215</v>
      </c>
      <c r="Q4666" s="3" t="s">
        <v>215</v>
      </c>
      <c r="R4666" s="3" t="s">
        <v>215</v>
      </c>
      <c r="S4666" s="3" t="s">
        <v>215</v>
      </c>
      <c r="T4666" s="3">
        <v>31.109000000000002</v>
      </c>
      <c r="U4666" s="3">
        <v>29.407</v>
      </c>
      <c r="V4666" s="3">
        <v>30.440999999999999</v>
      </c>
      <c r="W4666" s="3">
        <v>28.452000000000002</v>
      </c>
      <c r="X4666" s="3">
        <v>29.126000000000001</v>
      </c>
      <c r="Y4666" s="3">
        <v>26.065000000000001</v>
      </c>
      <c r="Z4666" s="3">
        <v>26.024999999999999</v>
      </c>
      <c r="AA4666" s="3">
        <v>26.364999999999998</v>
      </c>
      <c r="AB4666" s="3">
        <v>22.806000000000001</v>
      </c>
      <c r="AC4666" s="3">
        <v>21.946999999999999</v>
      </c>
      <c r="AD4666" s="3">
        <v>19.858000000000001</v>
      </c>
      <c r="AE4666" s="3">
        <v>24.201000000000001</v>
      </c>
      <c r="AF4666" s="3">
        <v>23.513000000000002</v>
      </c>
      <c r="AG4666" s="3">
        <v>23.806000000000001</v>
      </c>
      <c r="AH4666" s="3">
        <v>22.850999999999999</v>
      </c>
      <c r="AI4666" s="3">
        <v>22.013000000000002</v>
      </c>
      <c r="AJ4666" s="3">
        <v>23.298999999999999</v>
      </c>
      <c r="AK4666" s="3">
        <v>23.649000000000001</v>
      </c>
      <c r="AL4666" s="3">
        <v>23.849</v>
      </c>
      <c r="AM4666" s="3">
        <v>24.808</v>
      </c>
      <c r="AN4666" s="3">
        <v>22.456</v>
      </c>
      <c r="AO4666" s="3">
        <v>23.853999999999999</v>
      </c>
      <c r="AP4666" s="3">
        <v>25.042999999999999</v>
      </c>
      <c r="AQ4666" s="3">
        <v>24.12</v>
      </c>
      <c r="AR4666" s="3">
        <v>23.66</v>
      </c>
      <c r="AS4666" s="3">
        <v>22.53</v>
      </c>
      <c r="AT4666" s="3">
        <v>20.713000000000001</v>
      </c>
      <c r="AU4666" s="3">
        <v>19.62</v>
      </c>
      <c r="AV4666" s="3">
        <v>19.030999999999999</v>
      </c>
      <c r="AW4666" s="3">
        <v>19.195</v>
      </c>
      <c r="AX4666" s="3">
        <v>19.238</v>
      </c>
      <c r="AY4666" s="3">
        <v>19.222999999999999</v>
      </c>
      <c r="AZ4666" s="3">
        <v>19.263999999999999</v>
      </c>
      <c r="BA4666">
        <v>19.334</v>
      </c>
      <c r="BB4666">
        <v>2016</v>
      </c>
    </row>
    <row r="4667" spans="1:54" hidden="1" x14ac:dyDescent="0.2">
      <c r="A4667">
        <v>548</v>
      </c>
      <c r="B4667" t="s">
        <v>453</v>
      </c>
      <c r="C4667" t="s">
        <v>257</v>
      </c>
      <c r="D4667" t="s">
        <v>16</v>
      </c>
      <c r="E4667" t="s">
        <v>255</v>
      </c>
      <c r="F4667" t="s">
        <v>254</v>
      </c>
      <c r="G4667" t="s">
        <v>225</v>
      </c>
      <c r="H4667" t="s">
        <v>222</v>
      </c>
      <c r="I4667" t="s">
        <v>1395</v>
      </c>
      <c r="J4667" s="3" t="s">
        <v>215</v>
      </c>
      <c r="K4667" s="3" t="s">
        <v>215</v>
      </c>
      <c r="L4667" s="3" t="s">
        <v>215</v>
      </c>
      <c r="M4667" s="3" t="s">
        <v>215</v>
      </c>
      <c r="N4667" s="3" t="s">
        <v>215</v>
      </c>
      <c r="O4667" s="3" t="s">
        <v>215</v>
      </c>
      <c r="P4667" s="3" t="s">
        <v>215</v>
      </c>
      <c r="Q4667" s="3" t="s">
        <v>215</v>
      </c>
      <c r="R4667" s="3" t="s">
        <v>215</v>
      </c>
      <c r="S4667" s="3" t="s">
        <v>215</v>
      </c>
      <c r="T4667" s="3">
        <v>42.384999999999998</v>
      </c>
      <c r="U4667" s="3">
        <v>43.811999999999998</v>
      </c>
      <c r="V4667" s="3">
        <v>50.295000000000002</v>
      </c>
      <c r="W4667" s="3">
        <v>49.951000000000001</v>
      </c>
      <c r="X4667" s="3">
        <v>53.591000000000001</v>
      </c>
      <c r="Y4667" s="3">
        <v>58.597000000000001</v>
      </c>
      <c r="Z4667" s="3">
        <v>65.801000000000002</v>
      </c>
      <c r="AA4667" s="3">
        <v>68.581999999999994</v>
      </c>
      <c r="AB4667" s="3">
        <v>71.302999999999997</v>
      </c>
      <c r="AC4667" s="3">
        <v>80.721999999999994</v>
      </c>
      <c r="AD4667" s="3">
        <v>99.495999999999995</v>
      </c>
      <c r="AE4667" s="3">
        <v>108.379</v>
      </c>
      <c r="AF4667" s="3">
        <v>113.29</v>
      </c>
      <c r="AG4667" s="3">
        <v>128.02199999999999</v>
      </c>
      <c r="AH4667" s="3">
        <v>133.642</v>
      </c>
      <c r="AI4667" s="3">
        <v>139.71100000000001</v>
      </c>
      <c r="AJ4667" s="3">
        <v>159.86500000000001</v>
      </c>
      <c r="AK4667" s="3">
        <v>180.42099999999999</v>
      </c>
      <c r="AL4667" s="3">
        <v>217.10499999999999</v>
      </c>
      <c r="AM4667" s="3">
        <v>230.643</v>
      </c>
      <c r="AN4667" s="3">
        <v>221.643</v>
      </c>
      <c r="AO4667" s="3">
        <v>250.477</v>
      </c>
      <c r="AP4667" s="3">
        <v>279.7</v>
      </c>
      <c r="AQ4667" s="3">
        <v>286.99200000000002</v>
      </c>
      <c r="AR4667" s="3">
        <v>291.279</v>
      </c>
      <c r="AS4667" s="3">
        <v>290.8</v>
      </c>
      <c r="AT4667" s="3">
        <v>286.94</v>
      </c>
      <c r="AU4667" s="3">
        <v>304.714</v>
      </c>
      <c r="AV4667" s="3">
        <v>318.07900000000001</v>
      </c>
      <c r="AW4667" s="3">
        <v>341.83699999999999</v>
      </c>
      <c r="AX4667" s="3">
        <v>365.68299999999999</v>
      </c>
      <c r="AY4667" s="3">
        <v>389.11500000000001</v>
      </c>
      <c r="AZ4667" s="3">
        <v>415.71100000000001</v>
      </c>
      <c r="BA4667">
        <v>444.73200000000003</v>
      </c>
      <c r="BB4667">
        <v>2016</v>
      </c>
    </row>
    <row r="4668" spans="1:54" hidden="1" x14ac:dyDescent="0.2">
      <c r="A4668">
        <v>548</v>
      </c>
      <c r="B4668" t="s">
        <v>453</v>
      </c>
      <c r="C4668" t="s">
        <v>256</v>
      </c>
      <c r="D4668" t="s">
        <v>16</v>
      </c>
      <c r="E4668" t="s">
        <v>255</v>
      </c>
      <c r="F4668" t="s">
        <v>254</v>
      </c>
      <c r="G4668" t="s">
        <v>217</v>
      </c>
      <c r="I4668" t="s">
        <v>253</v>
      </c>
      <c r="J4668" s="3" t="s">
        <v>215</v>
      </c>
      <c r="K4668" s="3" t="s">
        <v>215</v>
      </c>
      <c r="L4668" s="3" t="s">
        <v>215</v>
      </c>
      <c r="M4668" s="3" t="s">
        <v>215</v>
      </c>
      <c r="N4668" s="3" t="s">
        <v>215</v>
      </c>
      <c r="O4668" s="3" t="s">
        <v>215</v>
      </c>
      <c r="P4668" s="3" t="s">
        <v>215</v>
      </c>
      <c r="Q4668" s="3" t="s">
        <v>215</v>
      </c>
      <c r="R4668" s="3" t="s">
        <v>215</v>
      </c>
      <c r="S4668" s="3" t="s">
        <v>215</v>
      </c>
      <c r="T4668" s="3">
        <v>33.643999999999998</v>
      </c>
      <c r="U4668" s="3">
        <v>30.193000000000001</v>
      </c>
      <c r="V4668" s="3">
        <v>31.082000000000001</v>
      </c>
      <c r="W4668" s="3">
        <v>27.013000000000002</v>
      </c>
      <c r="X4668" s="3">
        <v>25.532</v>
      </c>
      <c r="Y4668" s="3">
        <v>24.527000000000001</v>
      </c>
      <c r="Z4668" s="3">
        <v>24.149000000000001</v>
      </c>
      <c r="AA4668" s="3">
        <v>22.663</v>
      </c>
      <c r="AB4668" s="3">
        <v>23.442</v>
      </c>
      <c r="AC4668" s="3">
        <v>24.992999999999999</v>
      </c>
      <c r="AD4668" s="3">
        <v>25.995999999999999</v>
      </c>
      <c r="AE4668" s="3">
        <v>28.623999999999999</v>
      </c>
      <c r="AF4668" s="3">
        <v>27.53</v>
      </c>
      <c r="AG4668" s="3">
        <v>28.468</v>
      </c>
      <c r="AH4668" s="3">
        <v>26.251999999999999</v>
      </c>
      <c r="AI4668" s="3">
        <v>24.885999999999999</v>
      </c>
      <c r="AJ4668" s="3">
        <v>25.937999999999999</v>
      </c>
      <c r="AK4668" s="3">
        <v>26.257000000000001</v>
      </c>
      <c r="AL4668" s="3">
        <v>27.302</v>
      </c>
      <c r="AM4668" s="3">
        <v>31.327999999999999</v>
      </c>
      <c r="AN4668" s="3">
        <v>26.981999999999999</v>
      </c>
      <c r="AO4668" s="3">
        <v>27.472999999999999</v>
      </c>
      <c r="AP4668" s="3">
        <v>28.797999999999998</v>
      </c>
      <c r="AQ4668" s="3">
        <v>28.175000000000001</v>
      </c>
      <c r="AR4668" s="3">
        <v>26.326000000000001</v>
      </c>
      <c r="AS4668" s="3">
        <v>25.117999999999999</v>
      </c>
      <c r="AT4668" s="3">
        <v>23.326000000000001</v>
      </c>
      <c r="AU4668" s="3">
        <v>22.53</v>
      </c>
      <c r="AV4668" s="3">
        <v>21.696000000000002</v>
      </c>
      <c r="AW4668" s="3">
        <v>21.681000000000001</v>
      </c>
      <c r="AX4668" s="3">
        <v>21.568999999999999</v>
      </c>
      <c r="AY4668" s="3">
        <v>21.358000000000001</v>
      </c>
      <c r="AZ4668" s="3">
        <v>21.204999999999998</v>
      </c>
      <c r="BA4668">
        <v>21.073</v>
      </c>
      <c r="BB4668">
        <v>2016</v>
      </c>
    </row>
    <row r="4669" spans="1:54" hidden="1" x14ac:dyDescent="0.2">
      <c r="A4669">
        <v>548</v>
      </c>
      <c r="B4669" t="s">
        <v>453</v>
      </c>
      <c r="C4669" t="s">
        <v>252</v>
      </c>
      <c r="D4669" t="s">
        <v>16</v>
      </c>
      <c r="E4669" t="s">
        <v>250</v>
      </c>
      <c r="F4669" t="s">
        <v>249</v>
      </c>
      <c r="G4669" t="s">
        <v>225</v>
      </c>
      <c r="H4669" t="s">
        <v>222</v>
      </c>
      <c r="I4669" t="s">
        <v>1395</v>
      </c>
      <c r="J4669" s="3" t="s">
        <v>215</v>
      </c>
      <c r="K4669" s="3" t="s">
        <v>215</v>
      </c>
      <c r="L4669" s="3" t="s">
        <v>215</v>
      </c>
      <c r="M4669" s="3" t="s">
        <v>215</v>
      </c>
      <c r="N4669" s="3" t="s">
        <v>215</v>
      </c>
      <c r="O4669" s="3" t="s">
        <v>215</v>
      </c>
      <c r="P4669" s="3" t="s">
        <v>215</v>
      </c>
      <c r="Q4669" s="3" t="s">
        <v>215</v>
      </c>
      <c r="R4669" s="3" t="s">
        <v>215</v>
      </c>
      <c r="S4669" s="3" t="s">
        <v>215</v>
      </c>
      <c r="T4669" s="3">
        <v>-3.194</v>
      </c>
      <c r="U4669" s="3">
        <v>-1.141</v>
      </c>
      <c r="V4669" s="3">
        <v>-1.0369999999999999</v>
      </c>
      <c r="W4669" s="3">
        <v>2.661</v>
      </c>
      <c r="X4669" s="3">
        <v>7.5449999999999999</v>
      </c>
      <c r="Y4669" s="3">
        <v>3.6749999999999998</v>
      </c>
      <c r="Z4669" s="3">
        <v>5.1109999999999998</v>
      </c>
      <c r="AA4669" s="3">
        <v>11.201000000000001</v>
      </c>
      <c r="AB4669" s="3">
        <v>-1.9339999999999999</v>
      </c>
      <c r="AC4669" s="3">
        <v>-9.8360000000000003</v>
      </c>
      <c r="AD4669" s="3">
        <v>-23.492000000000001</v>
      </c>
      <c r="AE4669" s="3">
        <v>-16.745999999999999</v>
      </c>
      <c r="AF4669" s="3">
        <v>-16.527000000000001</v>
      </c>
      <c r="AG4669" s="3">
        <v>-20.966000000000001</v>
      </c>
      <c r="AH4669" s="3">
        <v>-17.312999999999999</v>
      </c>
      <c r="AI4669" s="3">
        <v>-16.132000000000001</v>
      </c>
      <c r="AJ4669" s="3">
        <v>-16.263999999999999</v>
      </c>
      <c r="AK4669" s="3">
        <v>-17.917999999999999</v>
      </c>
      <c r="AL4669" s="3">
        <v>-27.459</v>
      </c>
      <c r="AM4669" s="3">
        <v>-48.003</v>
      </c>
      <c r="AN4669" s="3">
        <v>-37.182000000000002</v>
      </c>
      <c r="AO4669" s="3">
        <v>-32.988999999999997</v>
      </c>
      <c r="AP4669" s="3">
        <v>-36.472999999999999</v>
      </c>
      <c r="AQ4669" s="3">
        <v>-41.302</v>
      </c>
      <c r="AR4669" s="3">
        <v>-29.495999999999999</v>
      </c>
      <c r="AS4669" s="3">
        <v>-29.963000000000001</v>
      </c>
      <c r="AT4669" s="3">
        <v>-32.142000000000003</v>
      </c>
      <c r="AU4669" s="3">
        <v>-39.351999999999997</v>
      </c>
      <c r="AV4669" s="3">
        <v>-39.061</v>
      </c>
      <c r="AW4669" s="3">
        <v>-39.198</v>
      </c>
      <c r="AX4669" s="3">
        <v>-39.521999999999998</v>
      </c>
      <c r="AY4669" s="3">
        <v>-38.890999999999998</v>
      </c>
      <c r="AZ4669" s="3">
        <v>-38.054000000000002</v>
      </c>
      <c r="BA4669">
        <v>-36.701999999999998</v>
      </c>
      <c r="BB4669">
        <v>2016</v>
      </c>
    </row>
    <row r="4670" spans="1:54" hidden="1" x14ac:dyDescent="0.2">
      <c r="A4670">
        <v>548</v>
      </c>
      <c r="B4670" t="s">
        <v>453</v>
      </c>
      <c r="C4670" t="s">
        <v>251</v>
      </c>
      <c r="D4670" t="s">
        <v>16</v>
      </c>
      <c r="E4670" t="s">
        <v>250</v>
      </c>
      <c r="F4670" t="s">
        <v>249</v>
      </c>
      <c r="G4670" t="s">
        <v>217</v>
      </c>
      <c r="I4670" t="s">
        <v>248</v>
      </c>
      <c r="J4670" s="3" t="s">
        <v>215</v>
      </c>
      <c r="K4670" s="3" t="s">
        <v>215</v>
      </c>
      <c r="L4670" s="3" t="s">
        <v>215</v>
      </c>
      <c r="M4670" s="3" t="s">
        <v>215</v>
      </c>
      <c r="N4670" s="3" t="s">
        <v>215</v>
      </c>
      <c r="O4670" s="3" t="s">
        <v>215</v>
      </c>
      <c r="P4670" s="3" t="s">
        <v>215</v>
      </c>
      <c r="Q4670" s="3" t="s">
        <v>215</v>
      </c>
      <c r="R4670" s="3" t="s">
        <v>215</v>
      </c>
      <c r="S4670" s="3" t="s">
        <v>215</v>
      </c>
      <c r="T4670" s="3">
        <v>-2.5350000000000001</v>
      </c>
      <c r="U4670" s="3">
        <v>-0.78600000000000003</v>
      </c>
      <c r="V4670" s="3">
        <v>-0.64100000000000001</v>
      </c>
      <c r="W4670" s="3">
        <v>1.4390000000000001</v>
      </c>
      <c r="X4670" s="3">
        <v>3.5950000000000002</v>
      </c>
      <c r="Y4670" s="3">
        <v>1.538</v>
      </c>
      <c r="Z4670" s="3">
        <v>1.8759999999999999</v>
      </c>
      <c r="AA4670" s="3">
        <v>3.7010000000000001</v>
      </c>
      <c r="AB4670" s="3">
        <v>-0.63600000000000001</v>
      </c>
      <c r="AC4670" s="3">
        <v>-3.0449999999999999</v>
      </c>
      <c r="AD4670" s="3">
        <v>-6.1379999999999999</v>
      </c>
      <c r="AE4670" s="3">
        <v>-4.423</v>
      </c>
      <c r="AF4670" s="3">
        <v>-4.016</v>
      </c>
      <c r="AG4670" s="3">
        <v>-4.6619999999999999</v>
      </c>
      <c r="AH4670" s="3">
        <v>-3.4009999999999998</v>
      </c>
      <c r="AI4670" s="3">
        <v>-2.8740000000000001</v>
      </c>
      <c r="AJ4670" s="3">
        <v>-2.6389999999999998</v>
      </c>
      <c r="AK4670" s="3">
        <v>-2.6080000000000001</v>
      </c>
      <c r="AL4670" s="3">
        <v>-3.4529999999999998</v>
      </c>
      <c r="AM4670" s="3">
        <v>-6.52</v>
      </c>
      <c r="AN4670" s="3">
        <v>-4.5270000000000001</v>
      </c>
      <c r="AO4670" s="3">
        <v>-3.6179999999999999</v>
      </c>
      <c r="AP4670" s="3">
        <v>-3.7549999999999999</v>
      </c>
      <c r="AQ4670" s="3">
        <v>-4.0549999999999997</v>
      </c>
      <c r="AR4670" s="3">
        <v>-2.6659999999999999</v>
      </c>
      <c r="AS4670" s="3">
        <v>-2.5880000000000001</v>
      </c>
      <c r="AT4670" s="3">
        <v>-2.613</v>
      </c>
      <c r="AU4670" s="3">
        <v>-2.91</v>
      </c>
      <c r="AV4670" s="3">
        <v>-2.6640000000000001</v>
      </c>
      <c r="AW4670" s="3">
        <v>-2.4860000000000002</v>
      </c>
      <c r="AX4670" s="3">
        <v>-2.331</v>
      </c>
      <c r="AY4670" s="3">
        <v>-2.1349999999999998</v>
      </c>
      <c r="AZ4670" s="3">
        <v>-1.9410000000000001</v>
      </c>
      <c r="BA4670">
        <v>-1.7390000000000001</v>
      </c>
      <c r="BB4670">
        <v>2016</v>
      </c>
    </row>
    <row r="4671" spans="1:54" hidden="1" x14ac:dyDescent="0.2">
      <c r="A4671">
        <v>548</v>
      </c>
      <c r="B4671" t="s">
        <v>453</v>
      </c>
      <c r="C4671" t="s">
        <v>247</v>
      </c>
      <c r="D4671" t="s">
        <v>16</v>
      </c>
      <c r="E4671" t="s">
        <v>245</v>
      </c>
      <c r="F4671" t="s">
        <v>244</v>
      </c>
      <c r="G4671" t="s">
        <v>225</v>
      </c>
      <c r="H4671" t="s">
        <v>222</v>
      </c>
      <c r="I4671" t="s">
        <v>1395</v>
      </c>
      <c r="J4671" s="3" t="s">
        <v>215</v>
      </c>
      <c r="K4671" s="3" t="s">
        <v>215</v>
      </c>
      <c r="L4671" s="3" t="s">
        <v>215</v>
      </c>
      <c r="M4671" s="3" t="s">
        <v>215</v>
      </c>
      <c r="N4671" s="3" t="s">
        <v>215</v>
      </c>
      <c r="O4671" s="3" t="s">
        <v>215</v>
      </c>
      <c r="P4671" s="3" t="s">
        <v>215</v>
      </c>
      <c r="Q4671" s="3" t="s">
        <v>215</v>
      </c>
      <c r="R4671" s="3" t="s">
        <v>215</v>
      </c>
      <c r="S4671" s="3" t="s">
        <v>215</v>
      </c>
      <c r="T4671" s="3" t="s">
        <v>215</v>
      </c>
      <c r="U4671" s="3">
        <v>-0.42099999999999999</v>
      </c>
      <c r="V4671" s="3">
        <v>-0.29299999999999998</v>
      </c>
      <c r="W4671" s="3">
        <v>3.1280000000000001</v>
      </c>
      <c r="X4671" s="3">
        <v>7.9509999999999996</v>
      </c>
      <c r="Y4671" s="3">
        <v>3.681</v>
      </c>
      <c r="Z4671" s="3">
        <v>4.298</v>
      </c>
      <c r="AA4671" s="3">
        <v>7.4420000000000002</v>
      </c>
      <c r="AB4671" s="3">
        <v>2.2589999999999999</v>
      </c>
      <c r="AC4671" s="3">
        <v>-13.53</v>
      </c>
      <c r="AD4671" s="3">
        <v>-27.53</v>
      </c>
      <c r="AE4671" s="3">
        <v>-15.526</v>
      </c>
      <c r="AF4671" s="3">
        <v>-14.343999999999999</v>
      </c>
      <c r="AG4671" s="3">
        <v>-18.574000000000002</v>
      </c>
      <c r="AH4671" s="3">
        <v>-16.638999999999999</v>
      </c>
      <c r="AI4671" s="3">
        <v>-14.468999999999999</v>
      </c>
      <c r="AJ4671" s="3">
        <v>-15.976000000000001</v>
      </c>
      <c r="AK4671" s="3">
        <v>-19.785</v>
      </c>
      <c r="AL4671" s="3">
        <v>-26.280999999999999</v>
      </c>
      <c r="AM4671" s="3">
        <v>-42.097000000000001</v>
      </c>
      <c r="AN4671" s="3">
        <v>-35.234999999999999</v>
      </c>
      <c r="AO4671" s="3">
        <v>-26.956</v>
      </c>
      <c r="AP4671" s="3">
        <v>-36.787999999999997</v>
      </c>
      <c r="AQ4671" s="3">
        <v>-36.319000000000003</v>
      </c>
      <c r="AR4671" s="3">
        <v>-26.521000000000001</v>
      </c>
      <c r="AS4671" s="3">
        <v>-34.203000000000003</v>
      </c>
      <c r="AT4671" s="3">
        <v>-35.198999999999998</v>
      </c>
      <c r="AU4671" s="3">
        <v>-41.057000000000002</v>
      </c>
      <c r="AV4671" s="3">
        <v>-39.377000000000002</v>
      </c>
      <c r="AW4671" s="3">
        <v>-40.698</v>
      </c>
      <c r="AX4671" s="3">
        <v>-41.484000000000002</v>
      </c>
      <c r="AY4671" s="3">
        <v>-39.905999999999999</v>
      </c>
      <c r="AZ4671" s="3">
        <v>-38.445999999999998</v>
      </c>
      <c r="BA4671">
        <v>-36.6</v>
      </c>
      <c r="BB4671">
        <v>2016</v>
      </c>
    </row>
    <row r="4672" spans="1:54" hidden="1" x14ac:dyDescent="0.2">
      <c r="A4672">
        <v>548</v>
      </c>
      <c r="B4672" t="s">
        <v>453</v>
      </c>
      <c r="C4672" t="s">
        <v>246</v>
      </c>
      <c r="D4672" t="s">
        <v>16</v>
      </c>
      <c r="E4672" t="s">
        <v>245</v>
      </c>
      <c r="F4672" t="s">
        <v>244</v>
      </c>
      <c r="G4672" t="s">
        <v>243</v>
      </c>
      <c r="I4672" t="s">
        <v>362</v>
      </c>
      <c r="J4672" s="3" t="s">
        <v>215</v>
      </c>
      <c r="K4672" s="3" t="s">
        <v>215</v>
      </c>
      <c r="L4672" s="3" t="s">
        <v>215</v>
      </c>
      <c r="M4672" s="3" t="s">
        <v>215</v>
      </c>
      <c r="N4672" s="3" t="s">
        <v>215</v>
      </c>
      <c r="O4672" s="3" t="s">
        <v>215</v>
      </c>
      <c r="P4672" s="3" t="s">
        <v>215</v>
      </c>
      <c r="Q4672" s="3" t="s">
        <v>215</v>
      </c>
      <c r="R4672" s="3" t="s">
        <v>215</v>
      </c>
      <c r="S4672" s="3" t="s">
        <v>215</v>
      </c>
      <c r="T4672" s="3" t="s">
        <v>215</v>
      </c>
      <c r="U4672" s="3">
        <v>-0.28399999999999997</v>
      </c>
      <c r="V4672" s="3">
        <v>-0.17</v>
      </c>
      <c r="W4672" s="3">
        <v>1.5660000000000001</v>
      </c>
      <c r="X4672" s="3">
        <v>3.4910000000000001</v>
      </c>
      <c r="Y4672" s="3">
        <v>1.446</v>
      </c>
      <c r="Z4672" s="3">
        <v>2.2669999999999999</v>
      </c>
      <c r="AA4672" s="3">
        <v>3.2719999999999998</v>
      </c>
      <c r="AB4672" s="3">
        <v>0.81200000000000006</v>
      </c>
      <c r="AC4672" s="3">
        <v>-4.407</v>
      </c>
      <c r="AD4672" s="3">
        <v>-7.5750000000000002</v>
      </c>
      <c r="AE4672" s="3">
        <v>-4.0460000000000003</v>
      </c>
      <c r="AF4672" s="3">
        <v>-3.407</v>
      </c>
      <c r="AG4672" s="3">
        <v>-4.0380000000000003</v>
      </c>
      <c r="AH4672" s="3">
        <v>-3.2389999999999999</v>
      </c>
      <c r="AI4672" s="3">
        <v>-2.5529999999999999</v>
      </c>
      <c r="AJ4672" s="3">
        <v>-2.5859999999999999</v>
      </c>
      <c r="AK4672" s="3">
        <v>-2.9169999999999998</v>
      </c>
      <c r="AL4672" s="3">
        <v>-3.3540000000000001</v>
      </c>
      <c r="AM4672" s="3">
        <v>-5.4619999999999997</v>
      </c>
      <c r="AN4672" s="3">
        <v>-4.2080000000000002</v>
      </c>
      <c r="AO4672" s="3">
        <v>-2.915</v>
      </c>
      <c r="AP4672" s="3">
        <v>-3.758</v>
      </c>
      <c r="AQ4672" s="3">
        <v>-3.5310000000000001</v>
      </c>
      <c r="AR4672" s="3">
        <v>-2.4</v>
      </c>
      <c r="AS4672" s="3">
        <v>-2.9630000000000001</v>
      </c>
      <c r="AT4672" s="3">
        <v>-2.8530000000000002</v>
      </c>
      <c r="AU4672" s="3">
        <v>-3.052</v>
      </c>
      <c r="AV4672" s="3">
        <v>-2.706</v>
      </c>
      <c r="AW4672" s="3">
        <v>-2.5990000000000002</v>
      </c>
      <c r="AX4672" s="3">
        <v>-2.46</v>
      </c>
      <c r="AY4672" s="3">
        <v>-2.1949999999999998</v>
      </c>
      <c r="AZ4672" s="3">
        <v>-1.962</v>
      </c>
      <c r="BA4672">
        <v>-1.734</v>
      </c>
      <c r="BB4672">
        <v>2016</v>
      </c>
    </row>
    <row r="4673" spans="1:54" hidden="1" x14ac:dyDescent="0.2">
      <c r="A4673">
        <v>548</v>
      </c>
      <c r="B4673" t="s">
        <v>453</v>
      </c>
      <c r="C4673" t="s">
        <v>242</v>
      </c>
      <c r="D4673" t="s">
        <v>16</v>
      </c>
      <c r="E4673" t="s">
        <v>240</v>
      </c>
      <c r="F4673" t="s">
        <v>239</v>
      </c>
      <c r="G4673" t="s">
        <v>225</v>
      </c>
      <c r="H4673" t="s">
        <v>222</v>
      </c>
      <c r="I4673" t="s">
        <v>1395</v>
      </c>
      <c r="J4673" s="3" t="s">
        <v>215</v>
      </c>
      <c r="K4673" s="3" t="s">
        <v>215</v>
      </c>
      <c r="L4673" s="3" t="s">
        <v>215</v>
      </c>
      <c r="M4673" s="3" t="s">
        <v>215</v>
      </c>
      <c r="N4673" s="3" t="s">
        <v>215</v>
      </c>
      <c r="O4673" s="3" t="s">
        <v>215</v>
      </c>
      <c r="P4673" s="3" t="s">
        <v>215</v>
      </c>
      <c r="Q4673" s="3" t="s">
        <v>215</v>
      </c>
      <c r="R4673" s="3" t="s">
        <v>215</v>
      </c>
      <c r="S4673" s="3" t="s">
        <v>215</v>
      </c>
      <c r="T4673" s="3">
        <v>0.45100000000000001</v>
      </c>
      <c r="U4673" s="3">
        <v>3.859</v>
      </c>
      <c r="V4673" s="3">
        <v>2.6949999999999998</v>
      </c>
      <c r="W4673" s="3">
        <v>6.9870000000000001</v>
      </c>
      <c r="X4673" s="3">
        <v>10.327</v>
      </c>
      <c r="Y4673" s="3">
        <v>8.9939999999999998</v>
      </c>
      <c r="Z4673" s="3">
        <v>10.311</v>
      </c>
      <c r="AA4673" s="3">
        <v>16.009</v>
      </c>
      <c r="AB4673" s="3">
        <v>3.254</v>
      </c>
      <c r="AC4673" s="3">
        <v>-4.7709999999999999</v>
      </c>
      <c r="AD4673" s="3">
        <v>-17.704000000000001</v>
      </c>
      <c r="AE4673" s="3">
        <v>-11.254</v>
      </c>
      <c r="AF4673" s="3">
        <v>-9.82</v>
      </c>
      <c r="AG4673" s="3">
        <v>-20.52</v>
      </c>
      <c r="AH4673" s="3">
        <v>-15.071</v>
      </c>
      <c r="AI4673" s="3">
        <v>-8.1989999999999998</v>
      </c>
      <c r="AJ4673" s="3">
        <v>-10.268000000000001</v>
      </c>
      <c r="AK4673" s="3">
        <v>-13.052</v>
      </c>
      <c r="AL4673" s="3">
        <v>-16.474</v>
      </c>
      <c r="AM4673" s="3">
        <v>-36.526000000000003</v>
      </c>
      <c r="AN4673" s="3">
        <v>-24.187000000000001</v>
      </c>
      <c r="AO4673" s="3">
        <v>-18.355</v>
      </c>
      <c r="AP4673" s="3">
        <v>-19.312999999999999</v>
      </c>
      <c r="AQ4673" s="3">
        <v>-22.111000000000001</v>
      </c>
      <c r="AR4673" s="3">
        <v>-8.4740000000000002</v>
      </c>
      <c r="AS4673" s="3">
        <v>-10.978999999999999</v>
      </c>
      <c r="AT4673" s="3">
        <v>-9.3260000000000005</v>
      </c>
      <c r="AU4673" s="3">
        <v>-15.153</v>
      </c>
      <c r="AV4673" s="3">
        <v>-11.606999999999999</v>
      </c>
      <c r="AW4673" s="3">
        <v>-6.6970000000000001</v>
      </c>
      <c r="AX4673" s="3">
        <v>-3.657</v>
      </c>
      <c r="AY4673" s="3">
        <v>0.28999999999999998</v>
      </c>
      <c r="AZ4673" s="3">
        <v>4.4800000000000004</v>
      </c>
      <c r="BA4673">
        <v>9.0879999999999992</v>
      </c>
      <c r="BB4673">
        <v>2016</v>
      </c>
    </row>
    <row r="4674" spans="1:54" hidden="1" x14ac:dyDescent="0.2">
      <c r="A4674">
        <v>548</v>
      </c>
      <c r="B4674" t="s">
        <v>453</v>
      </c>
      <c r="C4674" t="s">
        <v>241</v>
      </c>
      <c r="D4674" t="s">
        <v>16</v>
      </c>
      <c r="E4674" t="s">
        <v>240</v>
      </c>
      <c r="F4674" t="s">
        <v>239</v>
      </c>
      <c r="G4674" t="s">
        <v>217</v>
      </c>
      <c r="I4674" t="s">
        <v>238</v>
      </c>
      <c r="J4674" s="3" t="s">
        <v>215</v>
      </c>
      <c r="K4674" s="3" t="s">
        <v>215</v>
      </c>
      <c r="L4674" s="3" t="s">
        <v>215</v>
      </c>
      <c r="M4674" s="3" t="s">
        <v>215</v>
      </c>
      <c r="N4674" s="3" t="s">
        <v>215</v>
      </c>
      <c r="O4674" s="3" t="s">
        <v>215</v>
      </c>
      <c r="P4674" s="3" t="s">
        <v>215</v>
      </c>
      <c r="Q4674" s="3" t="s">
        <v>215</v>
      </c>
      <c r="R4674" s="3" t="s">
        <v>215</v>
      </c>
      <c r="S4674" s="3" t="s">
        <v>215</v>
      </c>
      <c r="T4674" s="3">
        <v>0.35799999999999998</v>
      </c>
      <c r="U4674" s="3">
        <v>2.6589999999999998</v>
      </c>
      <c r="V4674" s="3">
        <v>1.6659999999999999</v>
      </c>
      <c r="W4674" s="3">
        <v>3.778</v>
      </c>
      <c r="X4674" s="3">
        <v>4.92</v>
      </c>
      <c r="Y4674" s="3">
        <v>3.7650000000000001</v>
      </c>
      <c r="Z4674" s="3">
        <v>3.7839999999999998</v>
      </c>
      <c r="AA4674" s="3">
        <v>5.29</v>
      </c>
      <c r="AB4674" s="3">
        <v>1.07</v>
      </c>
      <c r="AC4674" s="3">
        <v>-1.4770000000000001</v>
      </c>
      <c r="AD4674" s="3">
        <v>-4.6260000000000003</v>
      </c>
      <c r="AE4674" s="3">
        <v>-2.972</v>
      </c>
      <c r="AF4674" s="3">
        <v>-2.3860000000000001</v>
      </c>
      <c r="AG4674" s="3">
        <v>-4.5629999999999997</v>
      </c>
      <c r="AH4674" s="3">
        <v>-2.9609999999999999</v>
      </c>
      <c r="AI4674" s="3">
        <v>-1.4610000000000001</v>
      </c>
      <c r="AJ4674" s="3">
        <v>-1.6659999999999999</v>
      </c>
      <c r="AK4674" s="3">
        <v>-1.899</v>
      </c>
      <c r="AL4674" s="3">
        <v>-2.0720000000000001</v>
      </c>
      <c r="AM4674" s="3">
        <v>-4.9610000000000003</v>
      </c>
      <c r="AN4674" s="3">
        <v>-2.944</v>
      </c>
      <c r="AO4674" s="3">
        <v>-2.0129999999999999</v>
      </c>
      <c r="AP4674" s="3">
        <v>-1.9890000000000001</v>
      </c>
      <c r="AQ4674" s="3">
        <v>-2.1709999999999998</v>
      </c>
      <c r="AR4674" s="3">
        <v>-0.76600000000000001</v>
      </c>
      <c r="AS4674" s="3">
        <v>-0.94799999999999995</v>
      </c>
      <c r="AT4674" s="3">
        <v>-0.75800000000000001</v>
      </c>
      <c r="AU4674" s="3">
        <v>-1.1200000000000001</v>
      </c>
      <c r="AV4674" s="3">
        <v>-0.79200000000000004</v>
      </c>
      <c r="AW4674" s="3">
        <v>-0.42499999999999999</v>
      </c>
      <c r="AX4674" s="3">
        <v>-0.216</v>
      </c>
      <c r="AY4674" s="3">
        <v>1.6E-2</v>
      </c>
      <c r="AZ4674" s="3">
        <v>0.22900000000000001</v>
      </c>
      <c r="BA4674">
        <v>0.43099999999999999</v>
      </c>
      <c r="BB4674">
        <v>2016</v>
      </c>
    </row>
    <row r="4675" spans="1:54" hidden="1" x14ac:dyDescent="0.2">
      <c r="A4675">
        <v>548</v>
      </c>
      <c r="B4675" t="s">
        <v>453</v>
      </c>
      <c r="C4675" t="s">
        <v>237</v>
      </c>
      <c r="D4675" t="s">
        <v>16</v>
      </c>
      <c r="E4675" t="s">
        <v>235</v>
      </c>
      <c r="F4675" t="s">
        <v>234</v>
      </c>
      <c r="G4675" t="s">
        <v>225</v>
      </c>
      <c r="H4675" t="s">
        <v>222</v>
      </c>
    </row>
    <row r="4676" spans="1:54" hidden="1" x14ac:dyDescent="0.2">
      <c r="A4676">
        <v>548</v>
      </c>
      <c r="B4676" t="s">
        <v>453</v>
      </c>
      <c r="C4676" t="s">
        <v>236</v>
      </c>
      <c r="D4676" t="s">
        <v>16</v>
      </c>
      <c r="E4676" t="s">
        <v>235</v>
      </c>
      <c r="F4676" t="s">
        <v>234</v>
      </c>
      <c r="G4676" t="s">
        <v>217</v>
      </c>
    </row>
    <row r="4677" spans="1:54" hidden="1" x14ac:dyDescent="0.2">
      <c r="A4677">
        <v>548</v>
      </c>
      <c r="B4677" t="s">
        <v>453</v>
      </c>
      <c r="C4677" t="s">
        <v>233</v>
      </c>
      <c r="D4677" t="s">
        <v>16</v>
      </c>
      <c r="E4677" t="s">
        <v>231</v>
      </c>
      <c r="F4677" t="s">
        <v>230</v>
      </c>
      <c r="G4677" t="s">
        <v>225</v>
      </c>
      <c r="H4677" t="s">
        <v>222</v>
      </c>
      <c r="I4677" t="s">
        <v>1395</v>
      </c>
      <c r="J4677" s="3" t="s">
        <v>215</v>
      </c>
      <c r="K4677" s="3" t="s">
        <v>215</v>
      </c>
      <c r="L4677" s="3" t="s">
        <v>215</v>
      </c>
      <c r="M4677" s="3" t="s">
        <v>215</v>
      </c>
      <c r="N4677" s="3" t="s">
        <v>215</v>
      </c>
      <c r="O4677" s="3" t="s">
        <v>215</v>
      </c>
      <c r="P4677" s="3" t="s">
        <v>215</v>
      </c>
      <c r="Q4677" s="3" t="s">
        <v>215</v>
      </c>
      <c r="R4677" s="3" t="s">
        <v>215</v>
      </c>
      <c r="S4677" s="3" t="s">
        <v>215</v>
      </c>
      <c r="T4677" s="3">
        <v>94.712999999999994</v>
      </c>
      <c r="U4677" s="3">
        <v>99.072999999999993</v>
      </c>
      <c r="V4677" s="3">
        <v>97.004999999999995</v>
      </c>
      <c r="W4677" s="3">
        <v>95.897999999999996</v>
      </c>
      <c r="X4677" s="3">
        <v>93.078999999999994</v>
      </c>
      <c r="Y4677" s="3">
        <v>92.475999999999999</v>
      </c>
      <c r="Z4677" s="3">
        <v>90.557000000000002</v>
      </c>
      <c r="AA4677" s="3">
        <v>90.909000000000006</v>
      </c>
      <c r="AB4677" s="3">
        <v>103.765</v>
      </c>
      <c r="AC4677" s="3">
        <v>112.562</v>
      </c>
      <c r="AD4677" s="3">
        <v>125.845</v>
      </c>
      <c r="AE4677" s="3">
        <v>145.791</v>
      </c>
      <c r="AF4677" s="3">
        <v>164.994</v>
      </c>
      <c r="AG4677" s="3">
        <v>188.792</v>
      </c>
      <c r="AH4677" s="3">
        <v>216.64099999999999</v>
      </c>
      <c r="AI4677" s="3">
        <v>232.17699999999999</v>
      </c>
      <c r="AJ4677" s="3">
        <v>247.92500000000001</v>
      </c>
      <c r="AK4677" s="3">
        <v>274.22300000000001</v>
      </c>
      <c r="AL4677" s="3">
        <v>317.43700000000001</v>
      </c>
      <c r="AM4677" s="3">
        <v>376.387</v>
      </c>
      <c r="AN4677" s="3">
        <v>426.65100000000001</v>
      </c>
      <c r="AO4677" s="3">
        <v>479.89600000000002</v>
      </c>
      <c r="AP4677" s="3">
        <v>529.83299999999997</v>
      </c>
      <c r="AQ4677" s="3">
        <v>574.97799999999995</v>
      </c>
      <c r="AR4677" s="3">
        <v>621.375</v>
      </c>
      <c r="AS4677" s="3">
        <v>670.51199999999994</v>
      </c>
      <c r="AT4677" s="3">
        <v>691.58699999999999</v>
      </c>
      <c r="AU4677" s="3">
        <v>732.46199999999999</v>
      </c>
      <c r="AV4677" s="3">
        <v>786.07799999999997</v>
      </c>
      <c r="AW4677" s="3">
        <v>829.68799999999999</v>
      </c>
      <c r="AX4677" s="3">
        <v>871.27599999999995</v>
      </c>
      <c r="AY4677" s="3">
        <v>910.697</v>
      </c>
      <c r="AZ4677" s="3">
        <v>945.63300000000004</v>
      </c>
      <c r="BA4677">
        <v>974.28599999999994</v>
      </c>
      <c r="BB4677">
        <v>2016</v>
      </c>
    </row>
    <row r="4678" spans="1:54" hidden="1" x14ac:dyDescent="0.2">
      <c r="A4678">
        <v>548</v>
      </c>
      <c r="B4678" t="s">
        <v>453</v>
      </c>
      <c r="C4678" t="s">
        <v>232</v>
      </c>
      <c r="D4678" t="s">
        <v>16</v>
      </c>
      <c r="E4678" t="s">
        <v>231</v>
      </c>
      <c r="F4678" t="s">
        <v>230</v>
      </c>
      <c r="G4678" t="s">
        <v>217</v>
      </c>
      <c r="I4678" t="s">
        <v>229</v>
      </c>
      <c r="J4678" s="3" t="s">
        <v>215</v>
      </c>
      <c r="K4678" s="3" t="s">
        <v>215</v>
      </c>
      <c r="L4678" s="3" t="s">
        <v>215</v>
      </c>
      <c r="M4678" s="3" t="s">
        <v>215</v>
      </c>
      <c r="N4678" s="3" t="s">
        <v>215</v>
      </c>
      <c r="O4678" s="3" t="s">
        <v>215</v>
      </c>
      <c r="P4678" s="3" t="s">
        <v>215</v>
      </c>
      <c r="Q4678" s="3" t="s">
        <v>215</v>
      </c>
      <c r="R4678" s="3" t="s">
        <v>215</v>
      </c>
      <c r="S4678" s="3" t="s">
        <v>215</v>
      </c>
      <c r="T4678" s="3">
        <v>75.182000000000002</v>
      </c>
      <c r="U4678" s="3">
        <v>68.275999999999996</v>
      </c>
      <c r="V4678" s="3">
        <v>59.948999999999998</v>
      </c>
      <c r="W4678" s="3">
        <v>51.860999999999997</v>
      </c>
      <c r="X4678" s="3">
        <v>44.344000000000001</v>
      </c>
      <c r="Y4678" s="3">
        <v>38.707999999999998</v>
      </c>
      <c r="Z4678" s="3">
        <v>33.234999999999999</v>
      </c>
      <c r="AA4678" s="3">
        <v>30.041</v>
      </c>
      <c r="AB4678" s="3">
        <v>34.113999999999997</v>
      </c>
      <c r="AC4678" s="3">
        <v>34.850999999999999</v>
      </c>
      <c r="AD4678" s="3">
        <v>32.881</v>
      </c>
      <c r="AE4678" s="3">
        <v>38.505000000000003</v>
      </c>
      <c r="AF4678" s="3">
        <v>40.094000000000001</v>
      </c>
      <c r="AG4678" s="3">
        <v>41.981000000000002</v>
      </c>
      <c r="AH4678" s="3">
        <v>42.555999999999997</v>
      </c>
      <c r="AI4678" s="3">
        <v>41.356999999999999</v>
      </c>
      <c r="AJ4678" s="3">
        <v>40.225000000000001</v>
      </c>
      <c r="AK4678" s="3">
        <v>39.906999999999996</v>
      </c>
      <c r="AL4678" s="3">
        <v>39.92</v>
      </c>
      <c r="AM4678" s="3">
        <v>51.124000000000002</v>
      </c>
      <c r="AN4678" s="3">
        <v>51.94</v>
      </c>
      <c r="AO4678" s="3">
        <v>52.636000000000003</v>
      </c>
      <c r="AP4678" s="3">
        <v>54.552</v>
      </c>
      <c r="AQ4678" s="3">
        <v>56.447000000000003</v>
      </c>
      <c r="AR4678" s="3">
        <v>56.16</v>
      </c>
      <c r="AS4678" s="3">
        <v>57.915999999999997</v>
      </c>
      <c r="AT4678" s="3">
        <v>56.220999999999997</v>
      </c>
      <c r="AU4678" s="3">
        <v>54.156999999999996</v>
      </c>
      <c r="AV4678" s="3">
        <v>53.616999999999997</v>
      </c>
      <c r="AW4678" s="3">
        <v>52.624000000000002</v>
      </c>
      <c r="AX4678" s="3">
        <v>51.389000000000003</v>
      </c>
      <c r="AY4678" s="3">
        <v>49.987000000000002</v>
      </c>
      <c r="AZ4678" s="3">
        <v>48.234999999999999</v>
      </c>
      <c r="BA4678">
        <v>46.165999999999997</v>
      </c>
      <c r="BB4678">
        <v>2016</v>
      </c>
    </row>
    <row r="4679" spans="1:54" hidden="1" x14ac:dyDescent="0.2">
      <c r="A4679">
        <v>548</v>
      </c>
      <c r="B4679" t="s">
        <v>453</v>
      </c>
      <c r="C4679" t="s">
        <v>228</v>
      </c>
      <c r="D4679" t="s">
        <v>16</v>
      </c>
      <c r="E4679" t="s">
        <v>227</v>
      </c>
      <c r="F4679" t="s">
        <v>226</v>
      </c>
      <c r="G4679" t="s">
        <v>225</v>
      </c>
      <c r="H4679" t="s">
        <v>222</v>
      </c>
      <c r="I4679" t="s">
        <v>1395</v>
      </c>
      <c r="J4679" s="3">
        <v>57.43</v>
      </c>
      <c r="K4679" s="3">
        <v>62.067</v>
      </c>
      <c r="L4679" s="3">
        <v>67.417000000000002</v>
      </c>
      <c r="M4679" s="3">
        <v>74.944000000000003</v>
      </c>
      <c r="N4679" s="3">
        <v>85.700999999999993</v>
      </c>
      <c r="O4679" s="3">
        <v>83.46</v>
      </c>
      <c r="P4679" s="3">
        <v>77.129000000000005</v>
      </c>
      <c r="Q4679" s="3">
        <v>85.781000000000006</v>
      </c>
      <c r="R4679" s="3">
        <v>97.72</v>
      </c>
      <c r="S4679" s="3">
        <v>111.31699999999999</v>
      </c>
      <c r="T4679" s="3">
        <v>125.979</v>
      </c>
      <c r="U4679" s="3">
        <v>145.107</v>
      </c>
      <c r="V4679" s="3">
        <v>161.81299999999999</v>
      </c>
      <c r="W4679" s="3">
        <v>184.91499999999999</v>
      </c>
      <c r="X4679" s="3">
        <v>209.9</v>
      </c>
      <c r="Y4679" s="3">
        <v>238.90700000000001</v>
      </c>
      <c r="Z4679" s="3">
        <v>272.476</v>
      </c>
      <c r="AA4679" s="3">
        <v>302.61500000000001</v>
      </c>
      <c r="AB4679" s="3">
        <v>304.16899999999998</v>
      </c>
      <c r="AC4679" s="3">
        <v>322.98399999999998</v>
      </c>
      <c r="AD4679" s="3">
        <v>382.73099999999999</v>
      </c>
      <c r="AE4679" s="3">
        <v>378.62700000000001</v>
      </c>
      <c r="AF4679" s="3">
        <v>411.52199999999999</v>
      </c>
      <c r="AG4679" s="3">
        <v>449.70600000000002</v>
      </c>
      <c r="AH4679" s="3">
        <v>509.07100000000003</v>
      </c>
      <c r="AI4679" s="3">
        <v>561.39499999999998</v>
      </c>
      <c r="AJ4679" s="3">
        <v>616.34400000000005</v>
      </c>
      <c r="AK4679" s="3">
        <v>687.14800000000002</v>
      </c>
      <c r="AL4679" s="3">
        <v>795.18399999999997</v>
      </c>
      <c r="AM4679" s="3">
        <v>736.221</v>
      </c>
      <c r="AN4679" s="3">
        <v>821.43499999999995</v>
      </c>
      <c r="AO4679" s="3">
        <v>911.73299999999995</v>
      </c>
      <c r="AP4679" s="3">
        <v>971.25099999999998</v>
      </c>
      <c r="AQ4679" s="3">
        <v>1018.614</v>
      </c>
      <c r="AR4679" s="3">
        <v>1106.442</v>
      </c>
      <c r="AS4679" s="3">
        <v>1157.723</v>
      </c>
      <c r="AT4679" s="3">
        <v>1230.1210000000001</v>
      </c>
      <c r="AU4679" s="3">
        <v>1352.4770000000001</v>
      </c>
      <c r="AV4679" s="3">
        <v>1466.0889999999999</v>
      </c>
      <c r="AW4679" s="3">
        <v>1576.6410000000001</v>
      </c>
      <c r="AX4679" s="3">
        <v>1695.4390000000001</v>
      </c>
      <c r="AY4679" s="3">
        <v>1821.883</v>
      </c>
      <c r="AZ4679" s="3">
        <v>1960.4680000000001</v>
      </c>
      <c r="BA4679">
        <v>2110.4160000000002</v>
      </c>
      <c r="BB4679">
        <v>2016</v>
      </c>
    </row>
    <row r="4680" spans="1:54" hidden="1" x14ac:dyDescent="0.2">
      <c r="A4680">
        <v>548</v>
      </c>
      <c r="B4680" t="s">
        <v>453</v>
      </c>
      <c r="C4680" t="s">
        <v>224</v>
      </c>
      <c r="D4680" t="s">
        <v>16</v>
      </c>
      <c r="E4680" t="s">
        <v>219</v>
      </c>
      <c r="F4680" t="s">
        <v>218</v>
      </c>
      <c r="G4680" t="s">
        <v>223</v>
      </c>
      <c r="H4680" t="s">
        <v>222</v>
      </c>
      <c r="I4680" t="s">
        <v>1396</v>
      </c>
      <c r="J4680" s="3">
        <v>-0.26600000000000001</v>
      </c>
      <c r="K4680" s="3">
        <v>-2.4689999999999999</v>
      </c>
      <c r="L4680" s="3">
        <v>-3.585</v>
      </c>
      <c r="M4680" s="3">
        <v>-3.4820000000000002</v>
      </c>
      <c r="N4680" s="3">
        <v>-1.657</v>
      </c>
      <c r="O4680" s="3">
        <v>-0.6</v>
      </c>
      <c r="P4680" s="3">
        <v>-0.10100000000000001</v>
      </c>
      <c r="Q4680" s="3">
        <v>2.5750000000000002</v>
      </c>
      <c r="R4680" s="3">
        <v>1.867</v>
      </c>
      <c r="S4680" s="3">
        <v>0.315</v>
      </c>
      <c r="T4680" s="3">
        <v>-0.87</v>
      </c>
      <c r="U4680" s="3">
        <v>-4.1829999999999998</v>
      </c>
      <c r="V4680" s="3">
        <v>-2.1669999999999998</v>
      </c>
      <c r="W4680" s="3">
        <v>-2.9910000000000001</v>
      </c>
      <c r="X4680" s="3">
        <v>-4.5199999999999996</v>
      </c>
      <c r="Y4680" s="3">
        <v>-8.6440000000000001</v>
      </c>
      <c r="Z4680" s="3">
        <v>-4.4619999999999997</v>
      </c>
      <c r="AA4680" s="3">
        <v>-5.9349999999999996</v>
      </c>
      <c r="AB4680" s="3">
        <v>9.5289999999999999</v>
      </c>
      <c r="AC4680" s="3">
        <v>12.603999999999999</v>
      </c>
      <c r="AD4680" s="3">
        <v>8.4879999999999995</v>
      </c>
      <c r="AE4680" s="3">
        <v>7.2869999999999999</v>
      </c>
      <c r="AF4680" s="3">
        <v>7.19</v>
      </c>
      <c r="AG4680" s="3">
        <v>13.381</v>
      </c>
      <c r="AH4680" s="3">
        <v>15.079000000000001</v>
      </c>
      <c r="AI4680" s="3">
        <v>20.693999999999999</v>
      </c>
      <c r="AJ4680" s="3">
        <v>26.187999999999999</v>
      </c>
      <c r="AK4680" s="3">
        <v>29.736999999999998</v>
      </c>
      <c r="AL4680" s="3">
        <v>39.439</v>
      </c>
      <c r="AM4680" s="3">
        <v>31.42</v>
      </c>
      <c r="AN4680" s="3">
        <v>25.710999999999999</v>
      </c>
      <c r="AO4680" s="3">
        <v>32.46</v>
      </c>
      <c r="AP4680" s="3">
        <v>16.245000000000001</v>
      </c>
      <c r="AQ4680" s="3">
        <v>11.262</v>
      </c>
      <c r="AR4680" s="3">
        <v>14.835000000000001</v>
      </c>
      <c r="AS4680" s="3">
        <v>9.0009999999999994</v>
      </c>
      <c r="AT4680" s="3">
        <v>6.9960000000000004</v>
      </c>
      <c r="AU4680" s="3">
        <v>9.3699999999999992</v>
      </c>
      <c r="AV4680" s="3">
        <v>8.673</v>
      </c>
      <c r="AW4680" s="3">
        <v>8.8510000000000009</v>
      </c>
      <c r="AX4680" s="3">
        <v>8.7469999999999999</v>
      </c>
      <c r="AY4680" s="3">
        <v>9.2260000000000009</v>
      </c>
      <c r="AZ4680" s="3">
        <v>9.843</v>
      </c>
      <c r="BA4680">
        <v>10.63</v>
      </c>
      <c r="BB4680">
        <v>2017</v>
      </c>
    </row>
    <row r="4681" spans="1:54" hidden="1" x14ac:dyDescent="0.2">
      <c r="A4681">
        <v>548</v>
      </c>
      <c r="B4681" t="s">
        <v>453</v>
      </c>
      <c r="C4681" t="s">
        <v>220</v>
      </c>
      <c r="D4681" t="s">
        <v>16</v>
      </c>
      <c r="E4681" t="s">
        <v>219</v>
      </c>
      <c r="F4681" t="s">
        <v>218</v>
      </c>
      <c r="G4681" t="s">
        <v>217</v>
      </c>
      <c r="I4681" t="s">
        <v>216</v>
      </c>
      <c r="J4681" s="3">
        <v>-1.008</v>
      </c>
      <c r="K4681" s="3">
        <v>-9.1660000000000004</v>
      </c>
      <c r="L4681" s="3">
        <v>-12.419</v>
      </c>
      <c r="M4681" s="3">
        <v>-10.785</v>
      </c>
      <c r="N4681" s="3">
        <v>-4.5309999999999997</v>
      </c>
      <c r="O4681" s="3">
        <v>-1.7849999999999999</v>
      </c>
      <c r="P4681" s="3">
        <v>-0.34</v>
      </c>
      <c r="Q4681" s="3">
        <v>7.5640000000000001</v>
      </c>
      <c r="R4681" s="3">
        <v>5.0039999999999996</v>
      </c>
      <c r="S4681" s="3">
        <v>0.76500000000000001</v>
      </c>
      <c r="T4681" s="3">
        <v>-1.8680000000000001</v>
      </c>
      <c r="U4681" s="3">
        <v>-7.9269999999999996</v>
      </c>
      <c r="V4681" s="3">
        <v>-3.4119999999999999</v>
      </c>
      <c r="W4681" s="3">
        <v>-4.1639999999999997</v>
      </c>
      <c r="X4681" s="3">
        <v>-5.6509999999999998</v>
      </c>
      <c r="Y4681" s="3">
        <v>-9.0609999999999999</v>
      </c>
      <c r="Z4681" s="3">
        <v>-4.12</v>
      </c>
      <c r="AA4681" s="3">
        <v>-5.5179999999999998</v>
      </c>
      <c r="AB4681" s="3">
        <v>12.294</v>
      </c>
      <c r="AC4681" s="3">
        <v>14.829000000000001</v>
      </c>
      <c r="AD4681" s="3">
        <v>8.4269999999999996</v>
      </c>
      <c r="AE4681" s="3">
        <v>7.3129999999999997</v>
      </c>
      <c r="AF4681" s="3">
        <v>6.6390000000000002</v>
      </c>
      <c r="AG4681" s="3">
        <v>11.307</v>
      </c>
      <c r="AH4681" s="3">
        <v>11.256</v>
      </c>
      <c r="AI4681" s="3">
        <v>13.959</v>
      </c>
      <c r="AJ4681" s="3">
        <v>15.58</v>
      </c>
      <c r="AK4681" s="3">
        <v>14.872</v>
      </c>
      <c r="AL4681" s="3">
        <v>16.526</v>
      </c>
      <c r="AM4681" s="3">
        <v>15.04</v>
      </c>
      <c r="AN4681" s="3">
        <v>10.082000000000001</v>
      </c>
      <c r="AO4681" s="3">
        <v>10.894</v>
      </c>
      <c r="AP4681" s="3">
        <v>5.1660000000000004</v>
      </c>
      <c r="AQ4681" s="3">
        <v>3.484</v>
      </c>
      <c r="AR4681" s="3">
        <v>4.3879999999999999</v>
      </c>
      <c r="AS4681" s="3">
        <v>3.0369999999999999</v>
      </c>
      <c r="AT4681" s="3">
        <v>2.359</v>
      </c>
      <c r="AU4681" s="3">
        <v>2.9790000000000001</v>
      </c>
      <c r="AV4681" s="3">
        <v>2.3769999999999998</v>
      </c>
      <c r="AW4681" s="3">
        <v>2.198</v>
      </c>
      <c r="AX4681" s="3">
        <v>1.992</v>
      </c>
      <c r="AY4681" s="3">
        <v>1.929</v>
      </c>
      <c r="AZ4681" s="3">
        <v>1.889</v>
      </c>
      <c r="BA4681">
        <v>1.871</v>
      </c>
      <c r="BB4681">
        <v>2017</v>
      </c>
    </row>
    <row r="4682" spans="1:54" x14ac:dyDescent="0.2">
      <c r="A4682">
        <v>556</v>
      </c>
      <c r="B4682" t="s">
        <v>452</v>
      </c>
      <c r="C4682" t="s">
        <v>352</v>
      </c>
      <c r="D4682" t="s">
        <v>128</v>
      </c>
      <c r="E4682" t="s">
        <v>349</v>
      </c>
      <c r="F4682" t="s">
        <v>351</v>
      </c>
      <c r="G4682" t="s">
        <v>225</v>
      </c>
      <c r="H4682" t="s">
        <v>222</v>
      </c>
      <c r="I4682" t="s">
        <v>1397</v>
      </c>
      <c r="J4682" s="3">
        <v>5.274</v>
      </c>
      <c r="K4682" s="3">
        <v>5.69</v>
      </c>
      <c r="L4682" s="3">
        <v>6.1150000000000002</v>
      </c>
      <c r="M4682" s="3">
        <v>6.3849999999999998</v>
      </c>
      <c r="N4682" s="3">
        <v>7.4939999999999998</v>
      </c>
      <c r="O4682" s="3">
        <v>8.5289999999999999</v>
      </c>
      <c r="P4682" s="3">
        <v>9.2620000000000005</v>
      </c>
      <c r="Q4682" s="3">
        <v>10.083</v>
      </c>
      <c r="R4682" s="3">
        <v>10.962</v>
      </c>
      <c r="S4682" s="3">
        <v>11.981</v>
      </c>
      <c r="T4682" s="3">
        <v>11.496</v>
      </c>
      <c r="U4682" s="3">
        <v>12.289</v>
      </c>
      <c r="V4682" s="3">
        <v>13.083</v>
      </c>
      <c r="W4682" s="3">
        <v>13.792</v>
      </c>
      <c r="X4682" s="3">
        <v>14.827</v>
      </c>
      <c r="Y4682" s="3">
        <v>15.920999999999999</v>
      </c>
      <c r="Z4682" s="3">
        <v>17.367000000000001</v>
      </c>
      <c r="AA4682" s="3">
        <v>19.173999999999999</v>
      </c>
      <c r="AB4682" s="3">
        <v>21.050999999999998</v>
      </c>
      <c r="AC4682" s="3">
        <v>22.573</v>
      </c>
      <c r="AD4682" s="3">
        <v>23.65</v>
      </c>
      <c r="AE4682" s="3">
        <v>24.466000000000001</v>
      </c>
      <c r="AF4682" s="3">
        <v>25.957999999999998</v>
      </c>
      <c r="AG4682" s="3">
        <v>32.549999999999997</v>
      </c>
      <c r="AH4682" s="3">
        <v>34.484999999999999</v>
      </c>
      <c r="AI4682" s="3">
        <v>29.866</v>
      </c>
      <c r="AJ4682" s="3">
        <v>37.567</v>
      </c>
      <c r="AK4682" s="3">
        <v>40.622</v>
      </c>
      <c r="AL4682" s="3">
        <v>44.488</v>
      </c>
      <c r="AM4682" s="3">
        <v>41.539000000000001</v>
      </c>
      <c r="AN4682" s="3">
        <v>44.484999999999999</v>
      </c>
      <c r="AO4682" s="3">
        <v>48.235999999999997</v>
      </c>
      <c r="AP4682" s="3">
        <v>49.36</v>
      </c>
      <c r="AQ4682" s="3">
        <v>52.866999999999997</v>
      </c>
      <c r="AR4682" s="3">
        <v>56.866999999999997</v>
      </c>
      <c r="AS4682" s="3">
        <v>58.143999999999998</v>
      </c>
      <c r="AT4682" s="3">
        <v>60.749000000000002</v>
      </c>
      <c r="AU4682" s="3">
        <v>63.686</v>
      </c>
      <c r="AV4682" s="3">
        <v>66.878</v>
      </c>
      <c r="AW4682" s="3">
        <v>70.231999999999999</v>
      </c>
      <c r="AX4682" s="3">
        <v>74.066999999999993</v>
      </c>
      <c r="AY4682" s="3">
        <v>78.113</v>
      </c>
      <c r="AZ4682" s="3">
        <v>82.409000000000006</v>
      </c>
      <c r="BA4682">
        <v>86.837000000000003</v>
      </c>
      <c r="BB4682">
        <v>2016</v>
      </c>
    </row>
    <row r="4683" spans="1:54" hidden="1" x14ac:dyDescent="0.2">
      <c r="A4683">
        <v>556</v>
      </c>
      <c r="B4683" t="s">
        <v>452</v>
      </c>
      <c r="C4683" t="s">
        <v>350</v>
      </c>
      <c r="D4683" t="s">
        <v>128</v>
      </c>
      <c r="E4683" t="s">
        <v>349</v>
      </c>
      <c r="F4683" t="s">
        <v>348</v>
      </c>
      <c r="G4683" t="s">
        <v>275</v>
      </c>
      <c r="I4683" t="s">
        <v>347</v>
      </c>
      <c r="J4683" s="3">
        <v>18.803000000000001</v>
      </c>
      <c r="K4683" s="3">
        <v>7.8860000000000001</v>
      </c>
      <c r="L4683" s="3">
        <v>7.4660000000000002</v>
      </c>
      <c r="M4683" s="3">
        <v>4.4139999999999997</v>
      </c>
      <c r="N4683" s="3">
        <v>17.379000000000001</v>
      </c>
      <c r="O4683" s="3">
        <v>13.801</v>
      </c>
      <c r="P4683" s="3">
        <v>8.5960000000000001</v>
      </c>
      <c r="Q4683" s="3">
        <v>8.8659999999999997</v>
      </c>
      <c r="R4683" s="3">
        <v>8.7219999999999995</v>
      </c>
      <c r="S4683" s="3">
        <v>9.2919999999999998</v>
      </c>
      <c r="T4683" s="3">
        <v>-4.0490000000000004</v>
      </c>
      <c r="U4683" s="3">
        <v>6.8959999999999999</v>
      </c>
      <c r="V4683" s="3">
        <v>6.4669999999999996</v>
      </c>
      <c r="W4683" s="3">
        <v>5.4169999999999998</v>
      </c>
      <c r="X4683" s="3">
        <v>7.5049999999999999</v>
      </c>
      <c r="Y4683" s="3">
        <v>7.3769999999999998</v>
      </c>
      <c r="Z4683" s="3">
        <v>9.0839999999999996</v>
      </c>
      <c r="AA4683" s="3">
        <v>10.404999999999999</v>
      </c>
      <c r="AB4683" s="3">
        <v>9.7889999999999997</v>
      </c>
      <c r="AC4683" s="3">
        <v>7.23</v>
      </c>
      <c r="AD4683" s="3">
        <v>4.7699999999999996</v>
      </c>
      <c r="AE4683" s="3">
        <v>3.452</v>
      </c>
      <c r="AF4683" s="3">
        <v>6.0979999999999999</v>
      </c>
      <c r="AG4683" s="3">
        <v>25.393999999999998</v>
      </c>
      <c r="AH4683" s="3">
        <v>5.9429999999999996</v>
      </c>
      <c r="AI4683" s="3">
        <v>-13.394</v>
      </c>
      <c r="AJ4683" s="3">
        <v>25.788</v>
      </c>
      <c r="AK4683" s="3">
        <v>8.1300000000000008</v>
      </c>
      <c r="AL4683" s="3">
        <v>9.5169999999999995</v>
      </c>
      <c r="AM4683" s="3">
        <v>-6.6289999999999996</v>
      </c>
      <c r="AN4683" s="3">
        <v>7.093</v>
      </c>
      <c r="AO4683" s="3">
        <v>8.4309999999999992</v>
      </c>
      <c r="AP4683" s="3">
        <v>2.331</v>
      </c>
      <c r="AQ4683" s="3">
        <v>7.1050000000000004</v>
      </c>
      <c r="AR4683" s="3">
        <v>7.5650000000000004</v>
      </c>
      <c r="AS4683" s="3">
        <v>2.246</v>
      </c>
      <c r="AT4683" s="3">
        <v>4.4809999999999999</v>
      </c>
      <c r="AU4683" s="3">
        <v>4.8339999999999996</v>
      </c>
      <c r="AV4683" s="3">
        <v>5.0119999999999996</v>
      </c>
      <c r="AW4683" s="3">
        <v>5.0149999999999997</v>
      </c>
      <c r="AX4683" s="3">
        <v>5.46</v>
      </c>
      <c r="AY4683" s="3">
        <v>5.4640000000000004</v>
      </c>
      <c r="AZ4683" s="3">
        <v>5.5</v>
      </c>
      <c r="BA4683">
        <v>5.3730000000000002</v>
      </c>
      <c r="BB4683">
        <v>2016</v>
      </c>
    </row>
    <row r="4684" spans="1:54" hidden="1" x14ac:dyDescent="0.2">
      <c r="A4684">
        <v>556</v>
      </c>
      <c r="B4684" t="s">
        <v>452</v>
      </c>
      <c r="C4684" t="s">
        <v>346</v>
      </c>
      <c r="D4684" t="s">
        <v>128</v>
      </c>
      <c r="E4684" t="s">
        <v>342</v>
      </c>
      <c r="F4684" t="s">
        <v>345</v>
      </c>
      <c r="G4684" t="s">
        <v>225</v>
      </c>
      <c r="H4684" t="s">
        <v>222</v>
      </c>
      <c r="I4684" t="s">
        <v>1397</v>
      </c>
      <c r="J4684" s="3">
        <v>0.47299999999999998</v>
      </c>
      <c r="K4684" s="3">
        <v>0.55400000000000005</v>
      </c>
      <c r="L4684" s="3">
        <v>0.624</v>
      </c>
      <c r="M4684" s="3">
        <v>0.66600000000000004</v>
      </c>
      <c r="N4684" s="3">
        <v>0.79600000000000004</v>
      </c>
      <c r="O4684" s="3">
        <v>0.95099999999999996</v>
      </c>
      <c r="P4684" s="3">
        <v>1.1259999999999999</v>
      </c>
      <c r="Q4684" s="3">
        <v>1.373</v>
      </c>
      <c r="R4684" s="3">
        <v>1.5649999999999999</v>
      </c>
      <c r="S4684" s="3">
        <v>1.8180000000000001</v>
      </c>
      <c r="T4684" s="3">
        <v>2.206</v>
      </c>
      <c r="U4684" s="3">
        <v>2.6909999999999998</v>
      </c>
      <c r="V4684" s="3">
        <v>3.2330000000000001</v>
      </c>
      <c r="W4684" s="3">
        <v>3.7930000000000001</v>
      </c>
      <c r="X4684" s="3">
        <v>4.4290000000000003</v>
      </c>
      <c r="Y4684" s="3">
        <v>5.484</v>
      </c>
      <c r="Z4684" s="3">
        <v>6.2050000000000001</v>
      </c>
      <c r="AA4684" s="3">
        <v>7.6790000000000003</v>
      </c>
      <c r="AB4684" s="3">
        <v>8.1609999999999996</v>
      </c>
      <c r="AC4684" s="3">
        <v>8.9030000000000005</v>
      </c>
      <c r="AD4684" s="3">
        <v>9.4329999999999998</v>
      </c>
      <c r="AE4684" s="3">
        <v>9.8219999999999992</v>
      </c>
      <c r="AF4684" s="3">
        <v>10.601000000000001</v>
      </c>
      <c r="AG4684" s="3">
        <v>13.467000000000001</v>
      </c>
      <c r="AH4684" s="3">
        <v>15.702999999999999</v>
      </c>
      <c r="AI4684" s="3">
        <v>14.891</v>
      </c>
      <c r="AJ4684" s="3">
        <v>20.163</v>
      </c>
      <c r="AK4684" s="3">
        <v>23.914999999999999</v>
      </c>
      <c r="AL4684" s="3">
        <v>29.077000000000002</v>
      </c>
      <c r="AM4684" s="3">
        <v>30.02</v>
      </c>
      <c r="AN4684" s="3">
        <v>33.128999999999998</v>
      </c>
      <c r="AO4684" s="3">
        <v>40.511000000000003</v>
      </c>
      <c r="AP4684" s="3">
        <v>44.344999999999999</v>
      </c>
      <c r="AQ4684" s="3">
        <v>50.604999999999997</v>
      </c>
      <c r="AR4684" s="3">
        <v>56.866999999999997</v>
      </c>
      <c r="AS4684" s="3">
        <v>61.566000000000003</v>
      </c>
      <c r="AT4684" s="3">
        <v>64.918999999999997</v>
      </c>
      <c r="AU4684" s="3">
        <v>69.418999999999997</v>
      </c>
      <c r="AV4684" s="3">
        <v>74.355999999999995</v>
      </c>
      <c r="AW4684" s="3">
        <v>79.647000000000006</v>
      </c>
      <c r="AX4684" s="3">
        <v>86.010999999999996</v>
      </c>
      <c r="AY4684" s="3">
        <v>92.978999999999999</v>
      </c>
      <c r="AZ4684" s="3">
        <v>100.58499999999999</v>
      </c>
      <c r="BA4684">
        <v>108.473</v>
      </c>
      <c r="BB4684">
        <v>2016</v>
      </c>
    </row>
    <row r="4685" spans="1:54" hidden="1" x14ac:dyDescent="0.2">
      <c r="A4685">
        <v>556</v>
      </c>
      <c r="B4685" t="s">
        <v>452</v>
      </c>
      <c r="C4685" t="s">
        <v>344</v>
      </c>
      <c r="D4685" t="s">
        <v>128</v>
      </c>
      <c r="E4685" t="s">
        <v>342</v>
      </c>
      <c r="F4685" t="s">
        <v>343</v>
      </c>
      <c r="G4685" t="s">
        <v>223</v>
      </c>
      <c r="H4685" t="s">
        <v>222</v>
      </c>
      <c r="I4685" t="s">
        <v>310</v>
      </c>
      <c r="J4685" s="3">
        <v>6.3E-2</v>
      </c>
      <c r="K4685" s="3">
        <v>7.2999999999999995E-2</v>
      </c>
      <c r="L4685" s="3">
        <v>8.6999999999999994E-2</v>
      </c>
      <c r="M4685" s="3">
        <v>9.4E-2</v>
      </c>
      <c r="N4685" s="3">
        <v>0.113</v>
      </c>
      <c r="O4685" s="3">
        <v>0.13400000000000001</v>
      </c>
      <c r="P4685" s="3">
        <v>0.158</v>
      </c>
      <c r="Q4685" s="3">
        <v>0.14899999999999999</v>
      </c>
      <c r="R4685" s="3">
        <v>0.17799999999999999</v>
      </c>
      <c r="S4685" s="3">
        <v>0.20100000000000001</v>
      </c>
      <c r="T4685" s="3">
        <v>0.23100000000000001</v>
      </c>
      <c r="U4685" s="3">
        <v>0.26200000000000001</v>
      </c>
      <c r="V4685" s="3">
        <v>0.30599999999999999</v>
      </c>
      <c r="W4685" s="3">
        <v>0.34599999999999997</v>
      </c>
      <c r="X4685" s="3">
        <v>0.38200000000000001</v>
      </c>
      <c r="Y4685" s="3">
        <v>0.46600000000000003</v>
      </c>
      <c r="Z4685" s="3">
        <v>0.52700000000000002</v>
      </c>
      <c r="AA4685" s="3">
        <v>0.65200000000000002</v>
      </c>
      <c r="AB4685" s="3">
        <v>0.69299999999999995</v>
      </c>
      <c r="AC4685" s="3">
        <v>0.75600000000000001</v>
      </c>
      <c r="AD4685" s="3">
        <v>0.80100000000000005</v>
      </c>
      <c r="AE4685" s="3">
        <v>0.76700000000000002</v>
      </c>
      <c r="AF4685" s="3">
        <v>0.82799999999999996</v>
      </c>
      <c r="AG4685" s="3">
        <v>1.052</v>
      </c>
      <c r="AH4685" s="3">
        <v>1.2270000000000001</v>
      </c>
      <c r="AI4685" s="3">
        <v>1.163</v>
      </c>
      <c r="AJ4685" s="3">
        <v>1.575</v>
      </c>
      <c r="AK4685" s="3">
        <v>1.8680000000000001</v>
      </c>
      <c r="AL4685" s="3">
        <v>2.2719999999999998</v>
      </c>
      <c r="AM4685" s="3">
        <v>2.3450000000000002</v>
      </c>
      <c r="AN4685" s="3">
        <v>2.5880000000000001</v>
      </c>
      <c r="AO4685" s="3">
        <v>2.629</v>
      </c>
      <c r="AP4685" s="3">
        <v>2.8849999999999998</v>
      </c>
      <c r="AQ4685" s="3">
        <v>3.2839999999999998</v>
      </c>
      <c r="AR4685" s="3">
        <v>3.69</v>
      </c>
      <c r="AS4685" s="3">
        <v>3.9950000000000001</v>
      </c>
      <c r="AT4685" s="3">
        <v>4.2130000000000001</v>
      </c>
      <c r="AU4685" s="3">
        <v>4.5049999999999999</v>
      </c>
      <c r="AV4685" s="3">
        <v>4.8250000000000002</v>
      </c>
      <c r="AW4685" s="3">
        <v>5.1689999999999996</v>
      </c>
      <c r="AX4685" s="3">
        <v>5.5819999999999999</v>
      </c>
      <c r="AY4685" s="3">
        <v>6.0339999999999998</v>
      </c>
      <c r="AZ4685" s="3">
        <v>6.5270000000000001</v>
      </c>
      <c r="BA4685">
        <v>7.0389999999999997</v>
      </c>
      <c r="BB4685">
        <v>2016</v>
      </c>
    </row>
    <row r="4686" spans="1:54" hidden="1" x14ac:dyDescent="0.2">
      <c r="A4686">
        <v>556</v>
      </c>
      <c r="B4686" t="s">
        <v>452</v>
      </c>
      <c r="C4686" t="s">
        <v>213</v>
      </c>
      <c r="D4686" t="s">
        <v>128</v>
      </c>
      <c r="E4686" t="s">
        <v>342</v>
      </c>
      <c r="F4686" s="3" t="s">
        <v>341</v>
      </c>
      <c r="G4686" t="s">
        <v>323</v>
      </c>
      <c r="H4686" t="s">
        <v>222</v>
      </c>
      <c r="I4686" t="s">
        <v>310</v>
      </c>
      <c r="J4686">
        <v>0.223</v>
      </c>
      <c r="K4686">
        <v>0.26300000000000001</v>
      </c>
      <c r="L4686">
        <v>0.3</v>
      </c>
      <c r="M4686">
        <v>0.32600000000000001</v>
      </c>
      <c r="N4686">
        <v>0.39600000000000002</v>
      </c>
      <c r="O4686">
        <v>0.46500000000000002</v>
      </c>
      <c r="P4686">
        <v>0.51600000000000001</v>
      </c>
      <c r="Q4686">
        <v>0.57599999999999996</v>
      </c>
      <c r="R4686">
        <v>0.64800000000000002</v>
      </c>
      <c r="S4686">
        <v>0.73599999999999999</v>
      </c>
      <c r="T4686">
        <v>0.73199999999999998</v>
      </c>
      <c r="U4686">
        <v>0.80800000000000005</v>
      </c>
      <c r="V4686">
        <v>0.88</v>
      </c>
      <c r="W4686">
        <v>0.95</v>
      </c>
      <c r="X4686">
        <v>1.0429999999999999</v>
      </c>
      <c r="Y4686">
        <v>1.143</v>
      </c>
      <c r="Z4686">
        <v>1.27</v>
      </c>
      <c r="AA4686">
        <v>1.4259999999999999</v>
      </c>
      <c r="AB4686">
        <v>1.583</v>
      </c>
      <c r="AC4686">
        <v>1.7230000000000001</v>
      </c>
      <c r="AD4686">
        <v>1.8460000000000001</v>
      </c>
      <c r="AE4686">
        <v>1.954</v>
      </c>
      <c r="AF4686">
        <v>2.105</v>
      </c>
      <c r="AG4686">
        <v>2.6920000000000002</v>
      </c>
      <c r="AH4686">
        <v>2.93</v>
      </c>
      <c r="AI4686">
        <v>2.6190000000000002</v>
      </c>
      <c r="AJ4686">
        <v>3.3959999999999999</v>
      </c>
      <c r="AK4686">
        <v>3.77</v>
      </c>
      <c r="AL4686">
        <v>4.2089999999999996</v>
      </c>
      <c r="AM4686">
        <v>3.96</v>
      </c>
      <c r="AN4686">
        <v>4.2930000000000001</v>
      </c>
      <c r="AO4686">
        <v>4.7510000000000003</v>
      </c>
      <c r="AP4686">
        <v>4.9509999999999996</v>
      </c>
      <c r="AQ4686">
        <v>5.3890000000000002</v>
      </c>
      <c r="AR4686">
        <v>5.9</v>
      </c>
      <c r="AS4686">
        <v>6.0979999999999999</v>
      </c>
      <c r="AT4686">
        <v>6.4530000000000003</v>
      </c>
      <c r="AU4686">
        <v>6.8869999999999996</v>
      </c>
      <c r="AV4686">
        <v>7.3959999999999999</v>
      </c>
      <c r="AW4686">
        <v>7.9349999999999996</v>
      </c>
      <c r="AX4686">
        <v>8.5329999999999995</v>
      </c>
      <c r="AY4686">
        <v>9.1709999999999994</v>
      </c>
      <c r="AZ4686">
        <v>9.8409999999999993</v>
      </c>
      <c r="BA4686">
        <v>10.551</v>
      </c>
      <c r="BB4686">
        <v>2016</v>
      </c>
    </row>
    <row r="4687" spans="1:54" hidden="1" x14ac:dyDescent="0.2">
      <c r="A4687">
        <v>556</v>
      </c>
      <c r="B4687" t="s">
        <v>452</v>
      </c>
      <c r="C4687" t="s">
        <v>340</v>
      </c>
      <c r="D4687" t="s">
        <v>128</v>
      </c>
      <c r="E4687" t="s">
        <v>339</v>
      </c>
      <c r="F4687" t="s">
        <v>338</v>
      </c>
      <c r="G4687" t="s">
        <v>295</v>
      </c>
      <c r="I4687" t="s">
        <v>337</v>
      </c>
      <c r="J4687" s="3">
        <v>8.9640000000000004</v>
      </c>
      <c r="K4687" s="3">
        <v>9.7319999999999993</v>
      </c>
      <c r="L4687" s="3">
        <v>10.211</v>
      </c>
      <c r="M4687" s="3">
        <v>10.433999999999999</v>
      </c>
      <c r="N4687" s="3">
        <v>10.618</v>
      </c>
      <c r="O4687" s="3">
        <v>11.148999999999999</v>
      </c>
      <c r="P4687" s="3">
        <v>12.163</v>
      </c>
      <c r="Q4687" s="3">
        <v>13.62</v>
      </c>
      <c r="R4687" s="3">
        <v>14.28</v>
      </c>
      <c r="S4687" s="3">
        <v>15.177</v>
      </c>
      <c r="T4687" s="3">
        <v>19.186</v>
      </c>
      <c r="U4687" s="3">
        <v>21.896000000000001</v>
      </c>
      <c r="V4687" s="3">
        <v>24.710999999999999</v>
      </c>
      <c r="W4687" s="3">
        <v>27.504000000000001</v>
      </c>
      <c r="X4687" s="3">
        <v>29.870999999999999</v>
      </c>
      <c r="Y4687" s="3">
        <v>34.444000000000003</v>
      </c>
      <c r="Z4687" s="3">
        <v>35.728999999999999</v>
      </c>
      <c r="AA4687" s="3">
        <v>40.048999999999999</v>
      </c>
      <c r="AB4687" s="3">
        <v>38.765999999999998</v>
      </c>
      <c r="AC4687" s="3">
        <v>39.44</v>
      </c>
      <c r="AD4687" s="3">
        <v>39.886000000000003</v>
      </c>
      <c r="AE4687" s="3">
        <v>40.143999999999998</v>
      </c>
      <c r="AF4687" s="3">
        <v>40.840000000000003</v>
      </c>
      <c r="AG4687" s="3">
        <v>41.372999999999998</v>
      </c>
      <c r="AH4687" s="3">
        <v>45.536999999999999</v>
      </c>
      <c r="AI4687" s="3">
        <v>49.86</v>
      </c>
      <c r="AJ4687" s="3">
        <v>53.67</v>
      </c>
      <c r="AK4687" s="3">
        <v>58.872999999999998</v>
      </c>
      <c r="AL4687" s="3">
        <v>65.36</v>
      </c>
      <c r="AM4687" s="3">
        <v>72.269000000000005</v>
      </c>
      <c r="AN4687" s="3">
        <v>74.471000000000004</v>
      </c>
      <c r="AO4687" s="3">
        <v>83.984999999999999</v>
      </c>
      <c r="AP4687" s="3">
        <v>89.84</v>
      </c>
      <c r="AQ4687" s="3">
        <v>95.72</v>
      </c>
      <c r="AR4687" s="3">
        <v>100</v>
      </c>
      <c r="AS4687" s="3">
        <v>105.886</v>
      </c>
      <c r="AT4687" s="3">
        <v>106.86499999999999</v>
      </c>
      <c r="AU4687" s="3">
        <v>109.002</v>
      </c>
      <c r="AV4687" s="3">
        <v>111.182</v>
      </c>
      <c r="AW4687" s="3">
        <v>113.40600000000001</v>
      </c>
      <c r="AX4687" s="3">
        <v>116.127</v>
      </c>
      <c r="AY4687" s="3">
        <v>119.03</v>
      </c>
      <c r="AZ4687" s="3">
        <v>122.05500000000001</v>
      </c>
      <c r="BA4687">
        <v>124.916</v>
      </c>
      <c r="BB4687">
        <v>2016</v>
      </c>
    </row>
    <row r="4688" spans="1:54" hidden="1" x14ac:dyDescent="0.2">
      <c r="A4688">
        <v>556</v>
      </c>
      <c r="B4688" t="s">
        <v>452</v>
      </c>
      <c r="C4688" t="s">
        <v>336</v>
      </c>
      <c r="D4688" t="s">
        <v>128</v>
      </c>
      <c r="E4688" t="s">
        <v>333</v>
      </c>
      <c r="F4688" t="s">
        <v>335</v>
      </c>
      <c r="G4688" t="s">
        <v>225</v>
      </c>
      <c r="H4688" t="s">
        <v>322</v>
      </c>
      <c r="I4688" t="s">
        <v>330</v>
      </c>
      <c r="J4688" s="3">
        <v>34743.447999999997</v>
      </c>
      <c r="K4688" s="3">
        <v>36068.881000000001</v>
      </c>
      <c r="L4688" s="3">
        <v>37579.902000000002</v>
      </c>
      <c r="M4688" s="3">
        <v>37853.964999999997</v>
      </c>
      <c r="N4688" s="3">
        <v>42917.760000000002</v>
      </c>
      <c r="O4688" s="3">
        <v>46972.588000000003</v>
      </c>
      <c r="P4688" s="3">
        <v>49130.892</v>
      </c>
      <c r="Q4688" s="3">
        <v>52131.605000000003</v>
      </c>
      <c r="R4688" s="3">
        <v>55242.220999999998</v>
      </c>
      <c r="S4688" s="3">
        <v>58845.555</v>
      </c>
      <c r="T4688" s="3">
        <v>54342.807000000001</v>
      </c>
      <c r="U4688" s="3">
        <v>55473.680999999997</v>
      </c>
      <c r="V4688" s="3">
        <v>57441.902999999998</v>
      </c>
      <c r="W4688" s="3">
        <v>58938.048999999999</v>
      </c>
      <c r="X4688" s="3">
        <v>61714.500999999997</v>
      </c>
      <c r="Y4688" s="3">
        <v>65033.071000000004</v>
      </c>
      <c r="Z4688" s="3">
        <v>69428.994000000006</v>
      </c>
      <c r="AA4688" s="3">
        <v>75058.254000000001</v>
      </c>
      <c r="AB4688" s="3">
        <v>80725.857999999993</v>
      </c>
      <c r="AC4688" s="3">
        <v>84832.668999999994</v>
      </c>
      <c r="AD4688" s="3">
        <v>87560.054000000004</v>
      </c>
      <c r="AE4688" s="3">
        <v>88654.392000000007</v>
      </c>
      <c r="AF4688" s="3">
        <v>92526.948000000004</v>
      </c>
      <c r="AG4688" s="3">
        <v>114184.76700000001</v>
      </c>
      <c r="AH4688" s="3">
        <v>119126.15300000001</v>
      </c>
      <c r="AI4688" s="3">
        <v>101671.56600000001</v>
      </c>
      <c r="AJ4688" s="3">
        <v>125656.803</v>
      </c>
      <c r="AK4688" s="3">
        <v>133243.30600000001</v>
      </c>
      <c r="AL4688" s="3">
        <v>143705.90900000001</v>
      </c>
      <c r="AM4688" s="3">
        <v>131965.54800000001</v>
      </c>
      <c r="AN4688" s="3">
        <v>138993.05600000001</v>
      </c>
      <c r="AO4688" s="3">
        <v>148223.49900000001</v>
      </c>
      <c r="AP4688" s="3">
        <v>149175.595</v>
      </c>
      <c r="AQ4688" s="3">
        <v>157137.31599999999</v>
      </c>
      <c r="AR4688" s="3">
        <v>166234.89799999999</v>
      </c>
      <c r="AS4688" s="3">
        <v>167162.75200000001</v>
      </c>
      <c r="AT4688" s="3">
        <v>171769.976</v>
      </c>
      <c r="AU4688" s="3">
        <v>177101.04300000001</v>
      </c>
      <c r="AV4688" s="3">
        <v>182908.02900000001</v>
      </c>
      <c r="AW4688" s="3">
        <v>188911.095</v>
      </c>
      <c r="AX4688" s="3">
        <v>195936.69500000001</v>
      </c>
      <c r="AY4688" s="3">
        <v>203231.40900000001</v>
      </c>
      <c r="AZ4688" s="3">
        <v>210869.69099999999</v>
      </c>
      <c r="BA4688">
        <v>218531.74299999999</v>
      </c>
      <c r="BB4688">
        <v>2014</v>
      </c>
    </row>
    <row r="4689" spans="1:54" hidden="1" x14ac:dyDescent="0.2">
      <c r="A4689">
        <v>556</v>
      </c>
      <c r="B4689" t="s">
        <v>452</v>
      </c>
      <c r="C4689" t="s">
        <v>334</v>
      </c>
      <c r="D4689" t="s">
        <v>128</v>
      </c>
      <c r="E4689" t="s">
        <v>333</v>
      </c>
      <c r="F4689" t="s">
        <v>332</v>
      </c>
      <c r="G4689" t="s">
        <v>331</v>
      </c>
      <c r="H4689" t="s">
        <v>322</v>
      </c>
      <c r="I4689" t="s">
        <v>330</v>
      </c>
      <c r="J4689" s="3">
        <v>3422.0819999999999</v>
      </c>
      <c r="K4689" s="3">
        <v>3552.6309999999999</v>
      </c>
      <c r="L4689" s="3">
        <v>3701.46</v>
      </c>
      <c r="M4689" s="3">
        <v>3728.4540000000002</v>
      </c>
      <c r="N4689" s="3">
        <v>4227.2169999999996</v>
      </c>
      <c r="O4689" s="3">
        <v>4626.6000000000004</v>
      </c>
      <c r="P4689" s="3">
        <v>4839.1840000000002</v>
      </c>
      <c r="Q4689" s="3">
        <v>5134.741</v>
      </c>
      <c r="R4689" s="3">
        <v>5441.1239999999998</v>
      </c>
      <c r="S4689" s="3">
        <v>5796.0370000000003</v>
      </c>
      <c r="T4689" s="3">
        <v>5352.5349999999999</v>
      </c>
      <c r="U4689" s="3">
        <v>5463.9210000000003</v>
      </c>
      <c r="V4689" s="3">
        <v>5657.7830000000004</v>
      </c>
      <c r="W4689" s="3">
        <v>5805.1469999999999</v>
      </c>
      <c r="X4689" s="3">
        <v>6078.616</v>
      </c>
      <c r="Y4689" s="3">
        <v>6405.4809999999998</v>
      </c>
      <c r="Z4689" s="3">
        <v>6838.46</v>
      </c>
      <c r="AA4689" s="3">
        <v>7392.9179999999997</v>
      </c>
      <c r="AB4689" s="3">
        <v>7951.1530000000002</v>
      </c>
      <c r="AC4689" s="3">
        <v>8355.6569999999992</v>
      </c>
      <c r="AD4689" s="3">
        <v>8624.2919999999995</v>
      </c>
      <c r="AE4689" s="3">
        <v>8732.08</v>
      </c>
      <c r="AF4689" s="3">
        <v>9113.51</v>
      </c>
      <c r="AG4689" s="3">
        <v>11246.713</v>
      </c>
      <c r="AH4689" s="3">
        <v>11733.419</v>
      </c>
      <c r="AI4689" s="3">
        <v>10014.216</v>
      </c>
      <c r="AJ4689" s="3">
        <v>12376.66</v>
      </c>
      <c r="AK4689" s="3">
        <v>13123.897999999999</v>
      </c>
      <c r="AL4689" s="3">
        <v>14154.42</v>
      </c>
      <c r="AM4689" s="3">
        <v>12998.045</v>
      </c>
      <c r="AN4689" s="3">
        <v>13690.224</v>
      </c>
      <c r="AO4689" s="3">
        <v>14599.384</v>
      </c>
      <c r="AP4689" s="3">
        <v>14693.161</v>
      </c>
      <c r="AQ4689" s="3">
        <v>15477.357</v>
      </c>
      <c r="AR4689" s="3">
        <v>16373.43</v>
      </c>
      <c r="AS4689" s="3">
        <v>16464.819</v>
      </c>
      <c r="AT4689" s="3">
        <v>16918.611000000001</v>
      </c>
      <c r="AU4689" s="3">
        <v>17443.699000000001</v>
      </c>
      <c r="AV4689" s="3">
        <v>18015.662</v>
      </c>
      <c r="AW4689" s="3">
        <v>18606.938999999998</v>
      </c>
      <c r="AX4689" s="3">
        <v>19298.93</v>
      </c>
      <c r="AY4689" s="3">
        <v>20017.429</v>
      </c>
      <c r="AZ4689" s="3">
        <v>20769.767</v>
      </c>
      <c r="BA4689">
        <v>21524.446</v>
      </c>
      <c r="BB4689">
        <v>2014</v>
      </c>
    </row>
    <row r="4690" spans="1:54" hidden="1" x14ac:dyDescent="0.2">
      <c r="A4690">
        <v>556</v>
      </c>
      <c r="B4690" t="s">
        <v>452</v>
      </c>
      <c r="C4690" t="s">
        <v>329</v>
      </c>
      <c r="D4690" t="s">
        <v>128</v>
      </c>
      <c r="E4690" t="s">
        <v>325</v>
      </c>
      <c r="F4690" t="s">
        <v>328</v>
      </c>
      <c r="G4690" t="s">
        <v>225</v>
      </c>
      <c r="H4690" t="s">
        <v>322</v>
      </c>
      <c r="I4690" t="s">
        <v>321</v>
      </c>
      <c r="J4690" s="3">
        <v>3114.4340000000002</v>
      </c>
      <c r="K4690" s="3">
        <v>3510.1030000000001</v>
      </c>
      <c r="L4690" s="3">
        <v>3837.2339999999999</v>
      </c>
      <c r="M4690" s="3">
        <v>3949.7159999999999</v>
      </c>
      <c r="N4690" s="3">
        <v>4557.0360000000001</v>
      </c>
      <c r="O4690" s="3">
        <v>5236.7610000000004</v>
      </c>
      <c r="P4690" s="3">
        <v>5975.63</v>
      </c>
      <c r="Q4690" s="3">
        <v>7100.0860000000002</v>
      </c>
      <c r="R4690" s="3">
        <v>7888.3459999999995</v>
      </c>
      <c r="S4690" s="3">
        <v>8930.8269999999993</v>
      </c>
      <c r="T4690" s="3">
        <v>10426.482</v>
      </c>
      <c r="U4690" s="3">
        <v>12146.359</v>
      </c>
      <c r="V4690" s="3">
        <v>14194.563</v>
      </c>
      <c r="W4690" s="3">
        <v>16210.147000000001</v>
      </c>
      <c r="X4690" s="3">
        <v>18434.634999999998</v>
      </c>
      <c r="Y4690" s="3">
        <v>22399.804</v>
      </c>
      <c r="Z4690" s="3">
        <v>24806.516</v>
      </c>
      <c r="AA4690" s="3">
        <v>30059.981</v>
      </c>
      <c r="AB4690" s="3">
        <v>31294.113000000001</v>
      </c>
      <c r="AC4690" s="3">
        <v>33458.089999999997</v>
      </c>
      <c r="AD4690" s="3">
        <v>34924.571000000004</v>
      </c>
      <c r="AE4690" s="3">
        <v>35589.773999999998</v>
      </c>
      <c r="AF4690" s="3">
        <v>37788.347999999998</v>
      </c>
      <c r="AG4690" s="3">
        <v>47242.135000000002</v>
      </c>
      <c r="AH4690" s="3">
        <v>54246.925999999999</v>
      </c>
      <c r="AI4690" s="3">
        <v>50693.502999999997</v>
      </c>
      <c r="AJ4690" s="3">
        <v>67440.394</v>
      </c>
      <c r="AK4690" s="3">
        <v>78444.285000000003</v>
      </c>
      <c r="AL4690" s="3">
        <v>93925.519</v>
      </c>
      <c r="AM4690" s="3">
        <v>95369.95</v>
      </c>
      <c r="AN4690" s="3">
        <v>103509.31200000001</v>
      </c>
      <c r="AO4690" s="3">
        <v>124486.014</v>
      </c>
      <c r="AP4690" s="3">
        <v>134019.245</v>
      </c>
      <c r="AQ4690" s="3">
        <v>150411.74799999999</v>
      </c>
      <c r="AR4690" s="3">
        <v>166234.929</v>
      </c>
      <c r="AS4690" s="3">
        <v>177001.30499999999</v>
      </c>
      <c r="AT4690" s="3">
        <v>183561.24299999999</v>
      </c>
      <c r="AU4690" s="3">
        <v>193043.429</v>
      </c>
      <c r="AV4690" s="3">
        <v>203360.61499999999</v>
      </c>
      <c r="AW4690" s="3">
        <v>214235.636</v>
      </c>
      <c r="AX4690" s="3">
        <v>227535.929</v>
      </c>
      <c r="AY4690" s="3">
        <v>241907.258</v>
      </c>
      <c r="AZ4690" s="3">
        <v>257376.16099999999</v>
      </c>
      <c r="BA4690">
        <v>272980.03899999999</v>
      </c>
      <c r="BB4690">
        <v>2014</v>
      </c>
    </row>
    <row r="4691" spans="1:54" hidden="1" x14ac:dyDescent="0.2">
      <c r="A4691">
        <v>556</v>
      </c>
      <c r="B4691" t="s">
        <v>452</v>
      </c>
      <c r="C4691" t="s">
        <v>327</v>
      </c>
      <c r="D4691" t="s">
        <v>128</v>
      </c>
      <c r="E4691" t="s">
        <v>325</v>
      </c>
      <c r="F4691" t="s">
        <v>326</v>
      </c>
      <c r="G4691" t="s">
        <v>223</v>
      </c>
      <c r="H4691" t="s">
        <v>322</v>
      </c>
      <c r="I4691" t="s">
        <v>321</v>
      </c>
      <c r="J4691" s="3">
        <v>412.50799999999998</v>
      </c>
      <c r="K4691" s="3">
        <v>464.91399999999999</v>
      </c>
      <c r="L4691" s="3">
        <v>534.90599999999995</v>
      </c>
      <c r="M4691" s="3">
        <v>560.24300000000005</v>
      </c>
      <c r="N4691" s="3">
        <v>646.38800000000003</v>
      </c>
      <c r="O4691" s="3">
        <v>737.78</v>
      </c>
      <c r="P4691" s="3">
        <v>835.63599999999997</v>
      </c>
      <c r="Q4691" s="3">
        <v>769.82399999999996</v>
      </c>
      <c r="R4691" s="3">
        <v>897.93399999999997</v>
      </c>
      <c r="S4691" s="3">
        <v>987.81399999999996</v>
      </c>
      <c r="T4691" s="3">
        <v>1091.55</v>
      </c>
      <c r="U4691" s="3">
        <v>1184.664</v>
      </c>
      <c r="V4691" s="3">
        <v>1343.0119999999999</v>
      </c>
      <c r="W4691" s="3">
        <v>1479.4459999999999</v>
      </c>
      <c r="X4691" s="3">
        <v>1591.14</v>
      </c>
      <c r="Y4691" s="3">
        <v>1903.127</v>
      </c>
      <c r="Z4691" s="3">
        <v>2107.605</v>
      </c>
      <c r="AA4691" s="3">
        <v>2553.9490000000001</v>
      </c>
      <c r="AB4691" s="3">
        <v>2658.8029999999999</v>
      </c>
      <c r="AC4691" s="3">
        <v>2842.6579999999999</v>
      </c>
      <c r="AD4691" s="3">
        <v>2967.2530000000002</v>
      </c>
      <c r="AE4691" s="3">
        <v>2780.451</v>
      </c>
      <c r="AF4691" s="3">
        <v>2952.2150000000001</v>
      </c>
      <c r="AG4691" s="3">
        <v>3690.7919999999999</v>
      </c>
      <c r="AH4691" s="3">
        <v>4238.0410000000002</v>
      </c>
      <c r="AI4691" s="3">
        <v>3960.43</v>
      </c>
      <c r="AJ4691" s="3">
        <v>5268.7809999999999</v>
      </c>
      <c r="AK4691" s="3">
        <v>6128.46</v>
      </c>
      <c r="AL4691" s="3">
        <v>7337.9309999999996</v>
      </c>
      <c r="AM4691" s="3">
        <v>7450.777</v>
      </c>
      <c r="AN4691" s="3">
        <v>8086.665</v>
      </c>
      <c r="AO4691" s="3">
        <v>8078.2619999999997</v>
      </c>
      <c r="AP4691" s="3">
        <v>8719.5339999999997</v>
      </c>
      <c r="AQ4691" s="3">
        <v>9760.6589999999997</v>
      </c>
      <c r="AR4691" s="3">
        <v>10787.471</v>
      </c>
      <c r="AS4691" s="3">
        <v>11486.133</v>
      </c>
      <c r="AT4691" s="3">
        <v>11911.825999999999</v>
      </c>
      <c r="AU4691" s="3">
        <v>12527.153</v>
      </c>
      <c r="AV4691" s="3">
        <v>13196.665000000001</v>
      </c>
      <c r="AW4691" s="3">
        <v>13902.377</v>
      </c>
      <c r="AX4691" s="3">
        <v>14765.472</v>
      </c>
      <c r="AY4691" s="3">
        <v>15698.07</v>
      </c>
      <c r="AZ4691" s="3">
        <v>16701.892</v>
      </c>
      <c r="BA4691">
        <v>17714.473999999998</v>
      </c>
      <c r="BB4691">
        <v>2014</v>
      </c>
    </row>
    <row r="4692" spans="1:54" hidden="1" x14ac:dyDescent="0.2">
      <c r="A4692">
        <v>556</v>
      </c>
      <c r="B4692" t="s">
        <v>452</v>
      </c>
      <c r="C4692" t="s">
        <v>212</v>
      </c>
      <c r="D4692" t="s">
        <v>128</v>
      </c>
      <c r="E4692" t="s">
        <v>325</v>
      </c>
      <c r="F4692" t="s">
        <v>324</v>
      </c>
      <c r="G4692" t="s">
        <v>323</v>
      </c>
      <c r="H4692" t="s">
        <v>322</v>
      </c>
      <c r="I4692" t="s">
        <v>321</v>
      </c>
      <c r="J4692" s="3">
        <v>1469.9359999999999</v>
      </c>
      <c r="K4692" s="3">
        <v>1668.5</v>
      </c>
      <c r="L4692" s="3">
        <v>1846.2570000000001</v>
      </c>
      <c r="M4692" s="3">
        <v>1933.133</v>
      </c>
      <c r="N4692" s="3">
        <v>2269.5149999999999</v>
      </c>
      <c r="O4692" s="3">
        <v>2563.424</v>
      </c>
      <c r="P4692" s="3">
        <v>2735.2649999999999</v>
      </c>
      <c r="Q4692" s="3">
        <v>2976.3989999999999</v>
      </c>
      <c r="R4692" s="3">
        <v>3264.4029999999998</v>
      </c>
      <c r="S4692" s="3">
        <v>3612.5529999999999</v>
      </c>
      <c r="T4692" s="3">
        <v>3459.5210000000002</v>
      </c>
      <c r="U4692" s="3">
        <v>3649.0590000000002</v>
      </c>
      <c r="V4692" s="3">
        <v>3864.67</v>
      </c>
      <c r="W4692" s="3">
        <v>4059.6619999999998</v>
      </c>
      <c r="X4692" s="3">
        <v>4341.3819999999996</v>
      </c>
      <c r="Y4692" s="3">
        <v>4670.24</v>
      </c>
      <c r="Z4692" s="3">
        <v>5076.9229999999998</v>
      </c>
      <c r="AA4692" s="3">
        <v>5582.5309999999999</v>
      </c>
      <c r="AB4692" s="3">
        <v>6069.2129999999997</v>
      </c>
      <c r="AC4692" s="3">
        <v>6475.585</v>
      </c>
      <c r="AD4692" s="3">
        <v>6835.8509999999997</v>
      </c>
      <c r="AE4692" s="3">
        <v>7079.0249999999996</v>
      </c>
      <c r="AF4692" s="3">
        <v>7501.6710000000003</v>
      </c>
      <c r="AG4692" s="3">
        <v>9442.1830000000009</v>
      </c>
      <c r="AH4692" s="3">
        <v>10121.684999999999</v>
      </c>
      <c r="AI4692" s="3">
        <v>8916.5669999999991</v>
      </c>
      <c r="AJ4692" s="3">
        <v>11358.682000000001</v>
      </c>
      <c r="AK4692" s="3">
        <v>12364.957</v>
      </c>
      <c r="AL4692" s="3">
        <v>13597.486000000001</v>
      </c>
      <c r="AM4692" s="3">
        <v>12581.434999999999</v>
      </c>
      <c r="AN4692" s="3">
        <v>13413.333000000001</v>
      </c>
      <c r="AO4692" s="3">
        <v>14599.384</v>
      </c>
      <c r="AP4692" s="3">
        <v>14963.825000000001</v>
      </c>
      <c r="AQ4692" s="3">
        <v>16017.018</v>
      </c>
      <c r="AR4692" s="3">
        <v>17248.447</v>
      </c>
      <c r="AS4692" s="3">
        <v>17532.79</v>
      </c>
      <c r="AT4692" s="3">
        <v>18245.88</v>
      </c>
      <c r="AU4692" s="3">
        <v>19150.662</v>
      </c>
      <c r="AV4692" s="3">
        <v>20227.972000000002</v>
      </c>
      <c r="AW4692" s="3">
        <v>21344.949000000001</v>
      </c>
      <c r="AX4692" s="3">
        <v>22573.761999999999</v>
      </c>
      <c r="AY4692" s="3">
        <v>23860.404999999999</v>
      </c>
      <c r="AZ4692" s="3">
        <v>25182.281999999999</v>
      </c>
      <c r="BA4692">
        <v>26551.344000000001</v>
      </c>
      <c r="BB4692">
        <v>2014</v>
      </c>
    </row>
    <row r="4693" spans="1:54" hidden="1" x14ac:dyDescent="0.2">
      <c r="A4693">
        <v>556</v>
      </c>
      <c r="B4693" t="s">
        <v>452</v>
      </c>
      <c r="C4693" t="s">
        <v>320</v>
      </c>
      <c r="D4693" t="s">
        <v>128</v>
      </c>
      <c r="E4693" t="s">
        <v>319</v>
      </c>
      <c r="F4693" t="s">
        <v>318</v>
      </c>
      <c r="G4693" t="s">
        <v>243</v>
      </c>
    </row>
    <row r="4694" spans="1:54" hidden="1" x14ac:dyDescent="0.2">
      <c r="A4694">
        <v>556</v>
      </c>
      <c r="B4694" t="s">
        <v>452</v>
      </c>
      <c r="C4694" t="s">
        <v>317</v>
      </c>
      <c r="D4694" t="s">
        <v>128</v>
      </c>
      <c r="E4694" t="s">
        <v>316</v>
      </c>
      <c r="F4694" s="3" t="s">
        <v>315</v>
      </c>
      <c r="G4694" t="s">
        <v>288</v>
      </c>
      <c r="I4694" t="s">
        <v>310</v>
      </c>
      <c r="J4694">
        <v>2E-3</v>
      </c>
      <c r="K4694">
        <v>2E-3</v>
      </c>
      <c r="L4694">
        <v>2E-3</v>
      </c>
      <c r="M4694">
        <v>2E-3</v>
      </c>
      <c r="N4694">
        <v>2E-3</v>
      </c>
      <c r="O4694">
        <v>2E-3</v>
      </c>
      <c r="P4694">
        <v>3.0000000000000001E-3</v>
      </c>
      <c r="Q4694">
        <v>3.0000000000000001E-3</v>
      </c>
      <c r="R4694">
        <v>3.0000000000000001E-3</v>
      </c>
      <c r="S4694">
        <v>3.0000000000000001E-3</v>
      </c>
      <c r="T4694">
        <v>3.0000000000000001E-3</v>
      </c>
      <c r="U4694">
        <v>3.0000000000000001E-3</v>
      </c>
      <c r="V4694">
        <v>3.0000000000000001E-3</v>
      </c>
      <c r="W4694">
        <v>3.0000000000000001E-3</v>
      </c>
      <c r="X4694">
        <v>3.0000000000000001E-3</v>
      </c>
      <c r="Y4694">
        <v>3.0000000000000001E-3</v>
      </c>
      <c r="Z4694">
        <v>3.0000000000000001E-3</v>
      </c>
      <c r="AA4694">
        <v>3.0000000000000001E-3</v>
      </c>
      <c r="AB4694">
        <v>4.0000000000000001E-3</v>
      </c>
      <c r="AC4694">
        <v>4.0000000000000001E-3</v>
      </c>
      <c r="AD4694">
        <v>4.0000000000000001E-3</v>
      </c>
      <c r="AE4694">
        <v>4.0000000000000001E-3</v>
      </c>
      <c r="AF4694">
        <v>4.0000000000000001E-3</v>
      </c>
      <c r="AG4694">
        <v>5.0000000000000001E-3</v>
      </c>
      <c r="AH4694">
        <v>5.0000000000000001E-3</v>
      </c>
      <c r="AI4694">
        <v>4.0000000000000001E-3</v>
      </c>
      <c r="AJ4694">
        <v>5.0000000000000001E-3</v>
      </c>
      <c r="AK4694">
        <v>5.0000000000000001E-3</v>
      </c>
      <c r="AL4694">
        <v>5.0000000000000001E-3</v>
      </c>
      <c r="AM4694">
        <v>5.0000000000000001E-3</v>
      </c>
      <c r="AN4694">
        <v>5.0000000000000001E-3</v>
      </c>
      <c r="AO4694">
        <v>5.0000000000000001E-3</v>
      </c>
      <c r="AP4694">
        <v>5.0000000000000001E-3</v>
      </c>
      <c r="AQ4694">
        <v>5.0000000000000001E-3</v>
      </c>
      <c r="AR4694">
        <v>5.0000000000000001E-3</v>
      </c>
      <c r="AS4694">
        <v>5.0000000000000001E-3</v>
      </c>
      <c r="AT4694">
        <v>5.0000000000000001E-3</v>
      </c>
      <c r="AU4694">
        <v>5.0000000000000001E-3</v>
      </c>
      <c r="AV4694">
        <v>5.0000000000000001E-3</v>
      </c>
      <c r="AW4694">
        <v>6.0000000000000001E-3</v>
      </c>
      <c r="AX4694">
        <v>6.0000000000000001E-3</v>
      </c>
      <c r="AY4694">
        <v>6.0000000000000001E-3</v>
      </c>
      <c r="AZ4694">
        <v>6.0000000000000001E-3</v>
      </c>
      <c r="BA4694">
        <v>6.0000000000000001E-3</v>
      </c>
      <c r="BB4694">
        <v>2016</v>
      </c>
    </row>
    <row r="4695" spans="1:54" hidden="1" x14ac:dyDescent="0.2">
      <c r="A4695">
        <v>556</v>
      </c>
      <c r="B4695" t="s">
        <v>452</v>
      </c>
      <c r="C4695" t="s">
        <v>314</v>
      </c>
      <c r="D4695" t="s">
        <v>128</v>
      </c>
      <c r="E4695" t="s">
        <v>313</v>
      </c>
      <c r="F4695" s="3" t="s">
        <v>312</v>
      </c>
      <c r="G4695" t="s">
        <v>311</v>
      </c>
      <c r="I4695" t="s">
        <v>310</v>
      </c>
      <c r="J4695">
        <v>2.1190000000000002</v>
      </c>
      <c r="K4695">
        <v>2.1040000000000001</v>
      </c>
      <c r="L4695">
        <v>2.0779999999999998</v>
      </c>
      <c r="M4695">
        <v>2.0430000000000001</v>
      </c>
      <c r="N4695">
        <v>2.008</v>
      </c>
      <c r="O4695">
        <v>2.0430000000000001</v>
      </c>
      <c r="P4695">
        <v>2.1850000000000001</v>
      </c>
      <c r="Q4695">
        <v>2.3849999999999998</v>
      </c>
      <c r="R4695">
        <v>2.4159999999999999</v>
      </c>
      <c r="S4695">
        <v>2.472</v>
      </c>
      <c r="T4695">
        <v>3.0139999999999998</v>
      </c>
      <c r="U4695">
        <v>3.3290000000000002</v>
      </c>
      <c r="V4695">
        <v>3.673</v>
      </c>
      <c r="W4695">
        <v>3.9929999999999999</v>
      </c>
      <c r="X4695">
        <v>4.2460000000000004</v>
      </c>
      <c r="Y4695">
        <v>4.7960000000000003</v>
      </c>
      <c r="Z4695">
        <v>4.8860000000000001</v>
      </c>
      <c r="AA4695">
        <v>5.3849999999999998</v>
      </c>
      <c r="AB4695">
        <v>5.1559999999999997</v>
      </c>
      <c r="AC4695">
        <v>5.1669999999999998</v>
      </c>
      <c r="AD4695">
        <v>5.109</v>
      </c>
      <c r="AE4695">
        <v>5.0270000000000001</v>
      </c>
      <c r="AF4695">
        <v>5.0369999999999999</v>
      </c>
      <c r="AG4695">
        <v>5.0030000000000001</v>
      </c>
      <c r="AH4695">
        <v>5.359</v>
      </c>
      <c r="AI4695">
        <v>5.6849999999999996</v>
      </c>
      <c r="AJ4695">
        <v>5.9370000000000003</v>
      </c>
      <c r="AK4695">
        <v>6.3440000000000003</v>
      </c>
      <c r="AL4695">
        <v>6.9080000000000004</v>
      </c>
      <c r="AM4695">
        <v>7.58</v>
      </c>
      <c r="AN4695">
        <v>7.7169999999999996</v>
      </c>
      <c r="AO4695">
        <v>8.5269999999999992</v>
      </c>
      <c r="AP4695">
        <v>8.9559999999999995</v>
      </c>
      <c r="AQ4695">
        <v>9.391</v>
      </c>
      <c r="AR4695">
        <v>9.6379999999999999</v>
      </c>
      <c r="AS4695">
        <v>10.095000000000001</v>
      </c>
      <c r="AT4695">
        <v>10.06</v>
      </c>
      <c r="AU4695">
        <v>10.08</v>
      </c>
      <c r="AV4695">
        <v>10.053000000000001</v>
      </c>
      <c r="AW4695">
        <v>10.037000000000001</v>
      </c>
      <c r="AX4695">
        <v>10.08</v>
      </c>
      <c r="AY4695">
        <v>10.138</v>
      </c>
      <c r="AZ4695">
        <v>10.221</v>
      </c>
      <c r="BA4695">
        <v>10.281000000000001</v>
      </c>
      <c r="BB4695">
        <v>2016</v>
      </c>
    </row>
    <row r="4696" spans="1:54" hidden="1" x14ac:dyDescent="0.2">
      <c r="A4696">
        <v>556</v>
      </c>
      <c r="B4696" t="s">
        <v>452</v>
      </c>
      <c r="C4696" t="s">
        <v>309</v>
      </c>
      <c r="D4696" t="s">
        <v>128</v>
      </c>
      <c r="E4696" t="s">
        <v>308</v>
      </c>
      <c r="F4696" t="s">
        <v>307</v>
      </c>
      <c r="G4696" t="s">
        <v>217</v>
      </c>
      <c r="I4696" t="s">
        <v>1397</v>
      </c>
      <c r="J4696" s="3" t="s">
        <v>215</v>
      </c>
      <c r="K4696" s="3" t="s">
        <v>215</v>
      </c>
      <c r="L4696" s="3" t="s">
        <v>215</v>
      </c>
      <c r="M4696" s="3" t="s">
        <v>215</v>
      </c>
      <c r="N4696" s="3" t="s">
        <v>215</v>
      </c>
      <c r="O4696" s="3" t="s">
        <v>215</v>
      </c>
      <c r="P4696" s="3" t="s">
        <v>215</v>
      </c>
      <c r="Q4696" s="3" t="s">
        <v>215</v>
      </c>
      <c r="R4696" s="3" t="s">
        <v>215</v>
      </c>
      <c r="S4696" s="3" t="s">
        <v>215</v>
      </c>
      <c r="T4696" s="3">
        <v>28.07</v>
      </c>
      <c r="U4696" s="3">
        <v>28.07</v>
      </c>
      <c r="V4696" s="3">
        <v>28.07</v>
      </c>
      <c r="W4696" s="3">
        <v>28.07</v>
      </c>
      <c r="X4696" s="3">
        <v>28.07</v>
      </c>
      <c r="Y4696" s="3">
        <v>28.07</v>
      </c>
      <c r="Z4696" s="3">
        <v>28.07</v>
      </c>
      <c r="AA4696" s="3">
        <v>28.07</v>
      </c>
      <c r="AB4696" s="3">
        <v>28.07</v>
      </c>
      <c r="AC4696" s="3">
        <v>20</v>
      </c>
      <c r="AD4696" s="3">
        <v>20</v>
      </c>
      <c r="AE4696" s="3">
        <v>20</v>
      </c>
      <c r="AF4696" s="3">
        <v>20</v>
      </c>
      <c r="AG4696" s="3">
        <v>20</v>
      </c>
      <c r="AH4696" s="3">
        <v>20</v>
      </c>
      <c r="AI4696" s="3">
        <v>20</v>
      </c>
      <c r="AJ4696" s="3">
        <v>20</v>
      </c>
      <c r="AK4696" s="3">
        <v>20</v>
      </c>
      <c r="AL4696" s="3">
        <v>20</v>
      </c>
      <c r="AM4696" s="3">
        <v>20</v>
      </c>
      <c r="AN4696" s="3">
        <v>20</v>
      </c>
      <c r="AO4696" s="3">
        <v>20</v>
      </c>
      <c r="AP4696" s="3">
        <v>20</v>
      </c>
      <c r="AQ4696" s="3">
        <v>20</v>
      </c>
      <c r="AR4696" s="3">
        <v>20</v>
      </c>
      <c r="AS4696" s="3">
        <v>20</v>
      </c>
      <c r="AT4696" s="3">
        <v>20</v>
      </c>
      <c r="AU4696" s="3">
        <v>20</v>
      </c>
      <c r="AV4696" s="3">
        <v>20</v>
      </c>
      <c r="AW4696" s="3">
        <v>20</v>
      </c>
      <c r="AX4696" s="3">
        <v>20</v>
      </c>
      <c r="AY4696" s="3">
        <v>20</v>
      </c>
      <c r="AZ4696" s="3">
        <v>20</v>
      </c>
      <c r="BA4696">
        <v>20</v>
      </c>
      <c r="BB4696">
        <v>2016</v>
      </c>
    </row>
    <row r="4697" spans="1:54" hidden="1" x14ac:dyDescent="0.2">
      <c r="A4697">
        <v>556</v>
      </c>
      <c r="B4697" t="s">
        <v>452</v>
      </c>
      <c r="C4697" t="s">
        <v>306</v>
      </c>
      <c r="D4697" t="s">
        <v>128</v>
      </c>
      <c r="E4697" t="s">
        <v>305</v>
      </c>
      <c r="F4697" t="s">
        <v>304</v>
      </c>
      <c r="G4697" t="s">
        <v>217</v>
      </c>
      <c r="I4697" t="s">
        <v>1397</v>
      </c>
      <c r="J4697" s="3">
        <v>-0.65100000000000002</v>
      </c>
      <c r="K4697" s="3">
        <v>11.468999999999999</v>
      </c>
      <c r="L4697" s="3">
        <v>11.510999999999999</v>
      </c>
      <c r="M4697" s="3">
        <v>14.596</v>
      </c>
      <c r="N4697" s="3">
        <v>20.335999999999999</v>
      </c>
      <c r="O4697" s="3">
        <v>25.581</v>
      </c>
      <c r="P4697" s="3">
        <v>24.802</v>
      </c>
      <c r="Q4697" s="3">
        <v>37.305999999999997</v>
      </c>
      <c r="R4697" s="3">
        <v>37.057000000000002</v>
      </c>
      <c r="S4697" s="3">
        <v>37.823</v>
      </c>
      <c r="T4697" s="3">
        <v>40.473999999999997</v>
      </c>
      <c r="U4697" s="3">
        <v>30.446999999999999</v>
      </c>
      <c r="V4697" s="3">
        <v>21.658999999999999</v>
      </c>
      <c r="W4697" s="3">
        <v>12.532</v>
      </c>
      <c r="X4697" s="3">
        <v>25.164000000000001</v>
      </c>
      <c r="Y4697" s="3">
        <v>24.167999999999999</v>
      </c>
      <c r="Z4697" s="3">
        <v>26.658000000000001</v>
      </c>
      <c r="AA4697" s="3">
        <v>22.75</v>
      </c>
      <c r="AB4697" s="3">
        <v>24.917000000000002</v>
      </c>
      <c r="AC4697" s="3">
        <v>9.5649999999999995</v>
      </c>
      <c r="AD4697" s="3">
        <v>13.579000000000001</v>
      </c>
      <c r="AE4697" s="3">
        <v>12.347</v>
      </c>
      <c r="AF4697" s="3">
        <v>15.702999999999999</v>
      </c>
      <c r="AG4697" s="3">
        <v>17.024999999999999</v>
      </c>
      <c r="AH4697" s="3">
        <v>10.029</v>
      </c>
      <c r="AI4697" s="3">
        <v>-3.4670000000000001</v>
      </c>
      <c r="AJ4697" s="3">
        <v>0.82899999999999996</v>
      </c>
      <c r="AK4697" s="3">
        <v>5.7880000000000003</v>
      </c>
      <c r="AL4697" s="3">
        <v>-6.8630000000000004</v>
      </c>
      <c r="AM4697" s="3">
        <v>10.353</v>
      </c>
      <c r="AN4697" s="3">
        <v>12.678000000000001</v>
      </c>
      <c r="AO4697" s="3">
        <v>5.18</v>
      </c>
      <c r="AP4697" s="3">
        <v>13.355</v>
      </c>
      <c r="AQ4697" s="3">
        <v>15.693</v>
      </c>
      <c r="AR4697" s="3">
        <v>16.795000000000002</v>
      </c>
      <c r="AS4697" s="3">
        <v>12.617000000000001</v>
      </c>
      <c r="AT4697" s="3">
        <v>-4.5170000000000003</v>
      </c>
      <c r="AU4697" s="3">
        <v>-2.12</v>
      </c>
      <c r="AV4697" s="3">
        <v>2.0129999999999999</v>
      </c>
      <c r="AW4697" s="3">
        <v>4.8120000000000003</v>
      </c>
      <c r="AX4697" s="3">
        <v>6.3849999999999998</v>
      </c>
      <c r="AY4697" s="3">
        <v>7.7910000000000004</v>
      </c>
      <c r="AZ4697" s="3">
        <v>9.3140000000000001</v>
      </c>
      <c r="BA4697">
        <v>9.4580000000000002</v>
      </c>
      <c r="BB4697">
        <v>2016</v>
      </c>
    </row>
    <row r="4698" spans="1:54" hidden="1" x14ac:dyDescent="0.2">
      <c r="A4698">
        <v>556</v>
      </c>
      <c r="B4698" t="s">
        <v>452</v>
      </c>
      <c r="C4698" t="s">
        <v>303</v>
      </c>
      <c r="D4698" t="s">
        <v>128</v>
      </c>
      <c r="E4698" t="s">
        <v>300</v>
      </c>
      <c r="F4698" t="s">
        <v>302</v>
      </c>
      <c r="G4698" t="s">
        <v>295</v>
      </c>
      <c r="I4698" t="s">
        <v>1398</v>
      </c>
      <c r="J4698" s="3">
        <v>26.364000000000001</v>
      </c>
      <c r="K4698" s="3">
        <v>29.29</v>
      </c>
      <c r="L4698" s="3">
        <v>29.053000000000001</v>
      </c>
      <c r="M4698" s="3">
        <v>31.925999999999998</v>
      </c>
      <c r="N4698" s="3">
        <v>32.243000000000002</v>
      </c>
      <c r="O4698" s="3">
        <v>29.29</v>
      </c>
      <c r="P4698" s="3">
        <v>31.954999999999998</v>
      </c>
      <c r="Q4698" s="3">
        <v>35.694000000000003</v>
      </c>
      <c r="R4698" s="3">
        <v>38.009</v>
      </c>
      <c r="S4698" s="3">
        <v>40.731999999999999</v>
      </c>
      <c r="T4698" s="3">
        <v>47.061999999999998</v>
      </c>
      <c r="U4698" s="3">
        <v>52.945</v>
      </c>
      <c r="V4698" s="3">
        <v>61.87</v>
      </c>
      <c r="W4698" s="3">
        <v>74.322000000000003</v>
      </c>
      <c r="X4698" s="3">
        <v>76.837999999999994</v>
      </c>
      <c r="Y4698" s="3">
        <v>81.055000000000007</v>
      </c>
      <c r="Z4698" s="3">
        <v>86.116</v>
      </c>
      <c r="AA4698" s="3">
        <v>92.643000000000001</v>
      </c>
      <c r="AB4698" s="3">
        <v>91.335999999999999</v>
      </c>
      <c r="AC4698" s="3">
        <v>94.036000000000001</v>
      </c>
      <c r="AD4698" s="3">
        <v>92.929000000000002</v>
      </c>
      <c r="AE4698" s="3">
        <v>93.554000000000002</v>
      </c>
      <c r="AF4698" s="3">
        <v>94.421999999999997</v>
      </c>
      <c r="AG4698" s="3">
        <v>91.775000000000006</v>
      </c>
      <c r="AH4698" s="3">
        <v>97.593000000000004</v>
      </c>
      <c r="AI4698" s="3">
        <v>99.992999999999995</v>
      </c>
      <c r="AJ4698" s="3">
        <v>103.49299999999999</v>
      </c>
      <c r="AK4698" s="3">
        <v>110.52500000000001</v>
      </c>
      <c r="AL4698" s="3">
        <v>123.82</v>
      </c>
      <c r="AM4698" s="3">
        <v>129.447</v>
      </c>
      <c r="AN4698" s="3">
        <v>137.41999999999999</v>
      </c>
      <c r="AO4698" s="3">
        <v>152.892</v>
      </c>
      <c r="AP4698" s="3">
        <v>169.54</v>
      </c>
      <c r="AQ4698" s="3">
        <v>175.97800000000001</v>
      </c>
      <c r="AR4698" s="3">
        <v>179.71299999999999</v>
      </c>
      <c r="AS4698" s="3">
        <v>181.42699999999999</v>
      </c>
      <c r="AT4698" s="3">
        <v>182.33799999999999</v>
      </c>
      <c r="AU4698" s="3">
        <v>187.358</v>
      </c>
      <c r="AV4698" s="3">
        <v>190.17</v>
      </c>
      <c r="AW4698" s="3">
        <v>193.404</v>
      </c>
      <c r="AX4698" s="3">
        <v>198.28399999999999</v>
      </c>
      <c r="AY4698" s="3">
        <v>203.17099999999999</v>
      </c>
      <c r="AZ4698" s="3">
        <v>208.333</v>
      </c>
      <c r="BA4698">
        <v>213.21600000000001</v>
      </c>
      <c r="BB4698">
        <v>2017</v>
      </c>
    </row>
    <row r="4699" spans="1:54" hidden="1" x14ac:dyDescent="0.2">
      <c r="A4699">
        <v>556</v>
      </c>
      <c r="B4699" t="s">
        <v>452</v>
      </c>
      <c r="C4699" t="s">
        <v>301</v>
      </c>
      <c r="D4699" t="s">
        <v>128</v>
      </c>
      <c r="E4699" t="s">
        <v>300</v>
      </c>
      <c r="F4699" t="s">
        <v>299</v>
      </c>
      <c r="G4699" t="s">
        <v>275</v>
      </c>
      <c r="I4699" t="s">
        <v>298</v>
      </c>
      <c r="J4699" s="3">
        <v>27.876999999999999</v>
      </c>
      <c r="K4699" s="3">
        <v>11.1</v>
      </c>
      <c r="L4699" s="3">
        <v>-0.81</v>
      </c>
      <c r="M4699" s="3">
        <v>9.891</v>
      </c>
      <c r="N4699" s="3">
        <v>0.99099999999999999</v>
      </c>
      <c r="O4699" s="3">
        <v>-9.1579999999999995</v>
      </c>
      <c r="P4699" s="3">
        <v>9.1</v>
      </c>
      <c r="Q4699" s="3">
        <v>11.7</v>
      </c>
      <c r="R4699" s="3">
        <v>6.484</v>
      </c>
      <c r="S4699" s="3">
        <v>7.1639999999999997</v>
      </c>
      <c r="T4699" s="3">
        <v>15.542</v>
      </c>
      <c r="U4699" s="3">
        <v>12.5</v>
      </c>
      <c r="V4699" s="3">
        <v>16.856999999999999</v>
      </c>
      <c r="W4699" s="3">
        <v>20.126000000000001</v>
      </c>
      <c r="X4699" s="3">
        <v>3.3860000000000001</v>
      </c>
      <c r="Y4699" s="3">
        <v>5.4880000000000004</v>
      </c>
      <c r="Z4699" s="3">
        <v>6.2439999999999998</v>
      </c>
      <c r="AA4699" s="3">
        <v>7.5789999999999997</v>
      </c>
      <c r="AB4699" s="3">
        <v>-1.41</v>
      </c>
      <c r="AC4699" s="3">
        <v>2.956</v>
      </c>
      <c r="AD4699" s="3">
        <v>-1.1779999999999999</v>
      </c>
      <c r="AE4699" s="3">
        <v>0.67300000000000004</v>
      </c>
      <c r="AF4699" s="3">
        <v>0.92700000000000005</v>
      </c>
      <c r="AG4699" s="3">
        <v>-2.8029999999999999</v>
      </c>
      <c r="AH4699" s="3">
        <v>6.3390000000000004</v>
      </c>
      <c r="AI4699" s="3">
        <v>2.46</v>
      </c>
      <c r="AJ4699" s="3">
        <v>3.5</v>
      </c>
      <c r="AK4699" s="3">
        <v>6.7949999999999999</v>
      </c>
      <c r="AL4699" s="3">
        <v>12.028</v>
      </c>
      <c r="AM4699" s="3">
        <v>4.5449999999999999</v>
      </c>
      <c r="AN4699" s="3">
        <v>6.1589999999999998</v>
      </c>
      <c r="AO4699" s="3">
        <v>11.257999999999999</v>
      </c>
      <c r="AP4699" s="3">
        <v>10.888999999999999</v>
      </c>
      <c r="AQ4699" s="3">
        <v>3.7970000000000002</v>
      </c>
      <c r="AR4699" s="3">
        <v>2.1219999999999999</v>
      </c>
      <c r="AS4699" s="3">
        <v>0.95399999999999996</v>
      </c>
      <c r="AT4699" s="3">
        <v>0.503</v>
      </c>
      <c r="AU4699" s="3">
        <v>2.7530000000000001</v>
      </c>
      <c r="AV4699" s="3">
        <v>1.5009999999999999</v>
      </c>
      <c r="AW4699" s="3">
        <v>1.7010000000000001</v>
      </c>
      <c r="AX4699" s="3">
        <v>2.5230000000000001</v>
      </c>
      <c r="AY4699" s="3">
        <v>2.464</v>
      </c>
      <c r="AZ4699" s="3">
        <v>2.5409999999999999</v>
      </c>
      <c r="BA4699">
        <v>2.3439999999999999</v>
      </c>
      <c r="BB4699">
        <v>2017</v>
      </c>
    </row>
    <row r="4700" spans="1:54" hidden="1" x14ac:dyDescent="0.2">
      <c r="A4700">
        <v>556</v>
      </c>
      <c r="B4700" t="s">
        <v>452</v>
      </c>
      <c r="C4700" t="s">
        <v>297</v>
      </c>
      <c r="D4700" t="s">
        <v>128</v>
      </c>
      <c r="E4700" t="s">
        <v>293</v>
      </c>
      <c r="F4700" t="s">
        <v>296</v>
      </c>
      <c r="G4700" t="s">
        <v>295</v>
      </c>
      <c r="I4700" t="s">
        <v>1398</v>
      </c>
      <c r="J4700" s="3" t="s">
        <v>215</v>
      </c>
      <c r="K4700" s="3" t="s">
        <v>215</v>
      </c>
      <c r="L4700" s="3" t="s">
        <v>215</v>
      </c>
      <c r="M4700" s="3" t="s">
        <v>215</v>
      </c>
      <c r="N4700" s="3" t="s">
        <v>215</v>
      </c>
      <c r="O4700" s="3" t="s">
        <v>215</v>
      </c>
      <c r="P4700" s="3" t="s">
        <v>215</v>
      </c>
      <c r="Q4700" s="3" t="s">
        <v>215</v>
      </c>
      <c r="R4700" s="3" t="s">
        <v>215</v>
      </c>
      <c r="S4700" s="3" t="s">
        <v>215</v>
      </c>
      <c r="T4700" s="3" t="s">
        <v>215</v>
      </c>
      <c r="U4700" s="3">
        <v>64.816999999999993</v>
      </c>
      <c r="V4700" s="3">
        <v>72.885000000000005</v>
      </c>
      <c r="W4700" s="3">
        <v>87.611000000000004</v>
      </c>
      <c r="X4700" s="3">
        <v>113.80800000000001</v>
      </c>
      <c r="Y4700" s="3">
        <v>99.436000000000007</v>
      </c>
      <c r="Z4700" s="3">
        <v>107.494</v>
      </c>
      <c r="AA4700" s="3">
        <v>121.215</v>
      </c>
      <c r="AB4700" s="3">
        <v>109.863</v>
      </c>
      <c r="AC4700" s="3">
        <v>113.51600000000001</v>
      </c>
      <c r="AD4700" s="3">
        <v>110.456</v>
      </c>
      <c r="AE4700" s="3">
        <v>118.836</v>
      </c>
      <c r="AF4700" s="3">
        <v>112.85</v>
      </c>
      <c r="AG4700" s="3">
        <v>111.21</v>
      </c>
      <c r="AH4700" s="3">
        <v>122.399</v>
      </c>
      <c r="AI4700" s="3">
        <v>126.008</v>
      </c>
      <c r="AJ4700" s="3">
        <v>129.91399999999999</v>
      </c>
      <c r="AK4700" s="3">
        <v>141.45699999999999</v>
      </c>
      <c r="AL4700" s="3">
        <v>154.09299999999999</v>
      </c>
      <c r="AM4700" s="3">
        <v>162.46199999999999</v>
      </c>
      <c r="AN4700" s="3">
        <v>173.715</v>
      </c>
      <c r="AO4700" s="3">
        <v>202.64500000000001</v>
      </c>
      <c r="AP4700" s="3">
        <v>213.649</v>
      </c>
      <c r="AQ4700" s="3">
        <v>220.196</v>
      </c>
      <c r="AR4700" s="3">
        <v>222.792</v>
      </c>
      <c r="AS4700" s="3">
        <v>222.96600000000001</v>
      </c>
      <c r="AT4700" s="3">
        <v>228.13399999999999</v>
      </c>
      <c r="AU4700" s="3">
        <v>229.286</v>
      </c>
      <c r="AV4700" s="3">
        <v>234.59200000000001</v>
      </c>
      <c r="AW4700" s="3">
        <v>240.273</v>
      </c>
      <c r="AX4700" s="3">
        <v>246.09200000000001</v>
      </c>
      <c r="AY4700" s="3">
        <v>252.30199999999999</v>
      </c>
      <c r="AZ4700" s="3">
        <v>258.92599999999999</v>
      </c>
      <c r="BA4700">
        <v>264.14299999999997</v>
      </c>
      <c r="BB4700">
        <v>2017</v>
      </c>
    </row>
    <row r="4701" spans="1:54" hidden="1" x14ac:dyDescent="0.2">
      <c r="A4701">
        <v>556</v>
      </c>
      <c r="B4701" t="s">
        <v>452</v>
      </c>
      <c r="C4701" t="s">
        <v>294</v>
      </c>
      <c r="D4701" t="s">
        <v>128</v>
      </c>
      <c r="E4701" t="s">
        <v>293</v>
      </c>
      <c r="F4701" t="s">
        <v>292</v>
      </c>
      <c r="G4701" t="s">
        <v>275</v>
      </c>
      <c r="I4701" t="s">
        <v>291</v>
      </c>
      <c r="J4701" s="3" t="s">
        <v>215</v>
      </c>
      <c r="K4701" s="3" t="s">
        <v>215</v>
      </c>
      <c r="L4701" s="3" t="s">
        <v>215</v>
      </c>
      <c r="M4701" s="3" t="s">
        <v>215</v>
      </c>
      <c r="N4701" s="3" t="s">
        <v>215</v>
      </c>
      <c r="O4701" s="3" t="s">
        <v>215</v>
      </c>
      <c r="P4701" s="3" t="s">
        <v>215</v>
      </c>
      <c r="Q4701" s="3" t="s">
        <v>215</v>
      </c>
      <c r="R4701" s="3" t="s">
        <v>215</v>
      </c>
      <c r="S4701" s="3" t="s">
        <v>215</v>
      </c>
      <c r="T4701" s="3" t="s">
        <v>215</v>
      </c>
      <c r="U4701" s="3" t="s">
        <v>215</v>
      </c>
      <c r="V4701" s="3">
        <v>12.446999999999999</v>
      </c>
      <c r="W4701" s="3">
        <v>20.206</v>
      </c>
      <c r="X4701" s="3">
        <v>29.901</v>
      </c>
      <c r="Y4701" s="3">
        <v>-12.628</v>
      </c>
      <c r="Z4701" s="3">
        <v>8.1039999999999992</v>
      </c>
      <c r="AA4701" s="3">
        <v>12.763999999999999</v>
      </c>
      <c r="AB4701" s="3">
        <v>-9.3650000000000002</v>
      </c>
      <c r="AC4701" s="3">
        <v>3.3239999999999998</v>
      </c>
      <c r="AD4701" s="3">
        <v>-2.6960000000000002</v>
      </c>
      <c r="AE4701" s="3">
        <v>7.5869999999999997</v>
      </c>
      <c r="AF4701" s="3">
        <v>-5.0369999999999999</v>
      </c>
      <c r="AG4701" s="3">
        <v>-1.454</v>
      </c>
      <c r="AH4701" s="3">
        <v>10.061999999999999</v>
      </c>
      <c r="AI4701" s="3">
        <v>2.948</v>
      </c>
      <c r="AJ4701" s="3">
        <v>3.1</v>
      </c>
      <c r="AK4701" s="3">
        <v>8.8849999999999998</v>
      </c>
      <c r="AL4701" s="3">
        <v>8.9320000000000004</v>
      </c>
      <c r="AM4701" s="3">
        <v>5.431</v>
      </c>
      <c r="AN4701" s="3">
        <v>6.9269999999999996</v>
      </c>
      <c r="AO4701" s="3">
        <v>16.654</v>
      </c>
      <c r="AP4701" s="3">
        <v>5.43</v>
      </c>
      <c r="AQ4701" s="3">
        <v>3.0640000000000001</v>
      </c>
      <c r="AR4701" s="3">
        <v>1.179</v>
      </c>
      <c r="AS4701" s="3">
        <v>7.8E-2</v>
      </c>
      <c r="AT4701" s="3">
        <v>2.3180000000000001</v>
      </c>
      <c r="AU4701" s="3">
        <v>0.505</v>
      </c>
      <c r="AV4701" s="3">
        <v>2.3140000000000001</v>
      </c>
      <c r="AW4701" s="3">
        <v>2.4209999999999998</v>
      </c>
      <c r="AX4701" s="3">
        <v>2.4220000000000002</v>
      </c>
      <c r="AY4701" s="3">
        <v>2.5230000000000001</v>
      </c>
      <c r="AZ4701" s="3">
        <v>2.625</v>
      </c>
      <c r="BA4701">
        <v>2.0150000000000001</v>
      </c>
      <c r="BB4701">
        <v>2017</v>
      </c>
    </row>
    <row r="4702" spans="1:54" hidden="1" x14ac:dyDescent="0.2">
      <c r="A4702">
        <v>556</v>
      </c>
      <c r="B4702" t="s">
        <v>452</v>
      </c>
      <c r="C4702" t="s">
        <v>290</v>
      </c>
      <c r="D4702" t="s">
        <v>128</v>
      </c>
      <c r="E4702" t="s">
        <v>289</v>
      </c>
      <c r="G4702" t="s">
        <v>288</v>
      </c>
    </row>
    <row r="4703" spans="1:54" hidden="1" x14ac:dyDescent="0.2">
      <c r="A4703">
        <v>556</v>
      </c>
      <c r="B4703" t="s">
        <v>452</v>
      </c>
      <c r="C4703" t="s">
        <v>287</v>
      </c>
      <c r="D4703" t="s">
        <v>128</v>
      </c>
      <c r="E4703" t="s">
        <v>286</v>
      </c>
      <c r="F4703" t="s">
        <v>285</v>
      </c>
      <c r="G4703" t="s">
        <v>275</v>
      </c>
      <c r="I4703" t="s">
        <v>1399</v>
      </c>
      <c r="J4703" s="3">
        <v>64.22</v>
      </c>
      <c r="K4703" s="3">
        <v>9.3559999999999999</v>
      </c>
      <c r="L4703" s="3">
        <v>3.6749999999999998</v>
      </c>
      <c r="M4703" s="3">
        <v>9.6950000000000003</v>
      </c>
      <c r="N4703" s="3">
        <v>0.91200000000000003</v>
      </c>
      <c r="O4703" s="3">
        <v>-9.7520000000000007</v>
      </c>
      <c r="P4703" s="3">
        <v>-0.81599999999999995</v>
      </c>
      <c r="Q4703" s="3">
        <v>3.6509999999999998</v>
      </c>
      <c r="R4703" s="3">
        <v>-0.32700000000000001</v>
      </c>
      <c r="S4703" s="3">
        <v>18.091999999999999</v>
      </c>
      <c r="T4703" s="3">
        <v>-3.609</v>
      </c>
      <c r="U4703" s="3">
        <v>18.024999999999999</v>
      </c>
      <c r="V4703" s="3">
        <v>25.556999999999999</v>
      </c>
      <c r="W4703" s="3">
        <v>18.12</v>
      </c>
      <c r="X4703" s="3">
        <v>12.238</v>
      </c>
      <c r="Y4703" s="3">
        <v>13.153</v>
      </c>
      <c r="Z4703" s="3">
        <v>8.41</v>
      </c>
      <c r="AA4703" s="3">
        <v>18.527999999999999</v>
      </c>
      <c r="AB4703" s="3">
        <v>15.534000000000001</v>
      </c>
      <c r="AC4703" s="3">
        <v>7.73</v>
      </c>
      <c r="AD4703" s="3">
        <v>-11.557</v>
      </c>
      <c r="AE4703" s="3">
        <v>16.530999999999999</v>
      </c>
      <c r="AF4703" s="3">
        <v>-0.219</v>
      </c>
      <c r="AG4703" s="3">
        <v>10.475</v>
      </c>
      <c r="AH4703" s="3">
        <v>20.427</v>
      </c>
      <c r="AI4703" s="3">
        <v>7.9660000000000002</v>
      </c>
      <c r="AJ4703" s="3">
        <v>10.736000000000001</v>
      </c>
      <c r="AK4703" s="3">
        <v>47.133000000000003</v>
      </c>
      <c r="AL4703" s="3">
        <v>11.673999999999999</v>
      </c>
      <c r="AM4703" s="3">
        <v>-19.844999999999999</v>
      </c>
      <c r="AN4703" s="3">
        <v>3.1190000000000002</v>
      </c>
      <c r="AO4703" s="3">
        <v>45.603000000000002</v>
      </c>
      <c r="AP4703" s="3">
        <v>-7.07</v>
      </c>
      <c r="AQ4703" s="3">
        <v>14.954000000000001</v>
      </c>
      <c r="AR4703" s="3">
        <v>17.440999999999999</v>
      </c>
      <c r="AS4703" s="3">
        <v>16.126999999999999</v>
      </c>
      <c r="AT4703" s="3">
        <v>23.57</v>
      </c>
      <c r="AU4703" s="3">
        <v>5.86</v>
      </c>
      <c r="AV4703" s="3">
        <v>-3.44</v>
      </c>
      <c r="AW4703" s="3">
        <v>4.4240000000000004</v>
      </c>
      <c r="AX4703" s="3">
        <v>5.5220000000000002</v>
      </c>
      <c r="AY4703" s="3">
        <v>5.2229999999999999</v>
      </c>
      <c r="AZ4703" s="3">
        <v>5.4779999999999998</v>
      </c>
      <c r="BA4703">
        <v>5.399</v>
      </c>
      <c r="BB4703">
        <v>2016</v>
      </c>
    </row>
    <row r="4704" spans="1:54" hidden="1" x14ac:dyDescent="0.2">
      <c r="A4704">
        <v>556</v>
      </c>
      <c r="B4704" t="s">
        <v>452</v>
      </c>
      <c r="C4704" t="s">
        <v>284</v>
      </c>
      <c r="D4704" t="s">
        <v>128</v>
      </c>
      <c r="E4704" t="s">
        <v>283</v>
      </c>
      <c r="F4704" t="s">
        <v>282</v>
      </c>
      <c r="G4704" t="s">
        <v>275</v>
      </c>
      <c r="I4704" t="s">
        <v>1399</v>
      </c>
      <c r="J4704" s="3">
        <v>72.433000000000007</v>
      </c>
      <c r="K4704" s="3">
        <v>-0.19700000000000001</v>
      </c>
      <c r="L4704" s="3">
        <v>21.666</v>
      </c>
      <c r="M4704" s="3">
        <v>32.604999999999997</v>
      </c>
      <c r="N4704" s="3">
        <v>6.5579999999999998</v>
      </c>
      <c r="O4704" s="3">
        <v>-5.8609999999999998</v>
      </c>
      <c r="P4704" s="3">
        <v>7.6280000000000001</v>
      </c>
      <c r="Q4704" s="3">
        <v>-0.62</v>
      </c>
      <c r="R4704" s="3">
        <v>6.3659999999999997</v>
      </c>
      <c r="S4704" s="3">
        <v>25.369</v>
      </c>
      <c r="T4704" s="3">
        <v>-7.5629999999999997</v>
      </c>
      <c r="U4704" s="3">
        <v>28.670999999999999</v>
      </c>
      <c r="V4704" s="3">
        <v>18.503</v>
      </c>
      <c r="W4704" s="3">
        <v>15.654999999999999</v>
      </c>
      <c r="X4704" s="3">
        <v>12.211</v>
      </c>
      <c r="Y4704" s="3">
        <v>12.875</v>
      </c>
      <c r="Z4704" s="3">
        <v>7.9359999999999999</v>
      </c>
      <c r="AA4704" s="3">
        <v>20.736999999999998</v>
      </c>
      <c r="AB4704" s="3">
        <v>14.606999999999999</v>
      </c>
      <c r="AC4704" s="3">
        <v>8.7089999999999996</v>
      </c>
      <c r="AD4704" s="3">
        <v>-12.577999999999999</v>
      </c>
      <c r="AE4704" s="3">
        <v>16.852</v>
      </c>
      <c r="AF4704" s="3">
        <v>-0.61699999999999999</v>
      </c>
      <c r="AG4704" s="3">
        <v>13.225</v>
      </c>
      <c r="AH4704" s="3">
        <v>21.516999999999999</v>
      </c>
      <c r="AI4704" s="3">
        <v>4.1909999999999998</v>
      </c>
      <c r="AJ4704" s="3">
        <v>14.32</v>
      </c>
      <c r="AK4704" s="3">
        <v>50.375</v>
      </c>
      <c r="AL4704" s="3">
        <v>11.185</v>
      </c>
      <c r="AM4704" s="3">
        <v>-26.524999999999999</v>
      </c>
      <c r="AN4704" s="3">
        <v>4.1900000000000004</v>
      </c>
      <c r="AO4704" s="3">
        <v>48.156999999999996</v>
      </c>
      <c r="AP4704" s="3">
        <v>-8.6880000000000006</v>
      </c>
      <c r="AQ4704" s="3">
        <v>11.129</v>
      </c>
      <c r="AR4704" s="3">
        <v>17.815000000000001</v>
      </c>
      <c r="AS4704" s="3">
        <v>11.587</v>
      </c>
      <c r="AT4704" s="3">
        <v>18.356000000000002</v>
      </c>
      <c r="AU4704" s="3">
        <v>5.5110000000000001</v>
      </c>
      <c r="AV4704" s="3">
        <v>1.0049999999999999</v>
      </c>
      <c r="AW4704" s="3">
        <v>3.1970000000000001</v>
      </c>
      <c r="AX4704" s="3">
        <v>4.327</v>
      </c>
      <c r="AY4704" s="3">
        <v>4.0999999999999996</v>
      </c>
      <c r="AZ4704" s="3">
        <v>4.1790000000000003</v>
      </c>
      <c r="BA4704">
        <v>4.2869999999999999</v>
      </c>
      <c r="BB4704">
        <v>2016</v>
      </c>
    </row>
    <row r="4705" spans="1:54" hidden="1" x14ac:dyDescent="0.2">
      <c r="A4705">
        <v>556</v>
      </c>
      <c r="B4705" t="s">
        <v>452</v>
      </c>
      <c r="C4705" t="s">
        <v>281</v>
      </c>
      <c r="D4705" t="s">
        <v>128</v>
      </c>
      <c r="E4705" t="s">
        <v>280</v>
      </c>
      <c r="F4705" t="s">
        <v>279</v>
      </c>
      <c r="G4705" t="s">
        <v>275</v>
      </c>
      <c r="I4705" t="s">
        <v>1399</v>
      </c>
      <c r="J4705" s="3">
        <v>39.683</v>
      </c>
      <c r="K4705" s="3">
        <v>5.42</v>
      </c>
      <c r="L4705" s="3">
        <v>4.4740000000000002</v>
      </c>
      <c r="M4705" s="3">
        <v>-3.43</v>
      </c>
      <c r="N4705" s="3">
        <v>9.4930000000000003</v>
      </c>
      <c r="O4705" s="3">
        <v>10.818</v>
      </c>
      <c r="P4705" s="3">
        <v>4.7210000000000001</v>
      </c>
      <c r="Q4705" s="3">
        <v>-27.445</v>
      </c>
      <c r="R4705" s="3">
        <v>-10.147</v>
      </c>
      <c r="S4705" s="3">
        <v>17.943000000000001</v>
      </c>
      <c r="T4705" s="3">
        <v>18.561</v>
      </c>
      <c r="U4705" s="3">
        <v>3.5289999999999999</v>
      </c>
      <c r="V4705" s="3">
        <v>25.59</v>
      </c>
      <c r="W4705" s="3">
        <v>5.3620000000000001</v>
      </c>
      <c r="X4705" s="3">
        <v>28.763999999999999</v>
      </c>
      <c r="Y4705" s="3">
        <v>9.6769999999999996</v>
      </c>
      <c r="Z4705" s="3">
        <v>13.167</v>
      </c>
      <c r="AA4705" s="3">
        <v>13.989000000000001</v>
      </c>
      <c r="AB4705" s="3">
        <v>14.805</v>
      </c>
      <c r="AC4705" s="3">
        <v>9.9689999999999994</v>
      </c>
      <c r="AD4705" s="3">
        <v>5.476</v>
      </c>
      <c r="AE4705" s="3">
        <v>13.297000000000001</v>
      </c>
      <c r="AF4705" s="3">
        <v>5.6449999999999996</v>
      </c>
      <c r="AG4705" s="3">
        <v>12.234</v>
      </c>
      <c r="AH4705" s="3">
        <v>7.9859999999999998</v>
      </c>
      <c r="AI4705" s="3">
        <v>-31.619</v>
      </c>
      <c r="AJ4705" s="3">
        <v>50.168999999999997</v>
      </c>
      <c r="AK4705" s="3">
        <v>79.313000000000002</v>
      </c>
      <c r="AL4705" s="3">
        <v>14.811</v>
      </c>
      <c r="AM4705" s="3">
        <v>-6.609</v>
      </c>
      <c r="AN4705" s="3">
        <v>9.1219999999999999</v>
      </c>
      <c r="AO4705" s="3">
        <v>31.09</v>
      </c>
      <c r="AP4705" s="3">
        <v>2.2829999999999999</v>
      </c>
      <c r="AQ4705" s="3">
        <v>19.600000000000001</v>
      </c>
      <c r="AR4705" s="3">
        <v>14.904</v>
      </c>
      <c r="AS4705" s="3">
        <v>4.5599999999999996</v>
      </c>
      <c r="AT4705" s="3">
        <v>2.09</v>
      </c>
      <c r="AU4705" s="3">
        <v>5.718</v>
      </c>
      <c r="AV4705" s="3">
        <v>18.984999999999999</v>
      </c>
      <c r="AW4705" s="3">
        <v>6.633</v>
      </c>
      <c r="AX4705" s="3">
        <v>5.6040000000000001</v>
      </c>
      <c r="AY4705" s="3">
        <v>5.5839999999999996</v>
      </c>
      <c r="AZ4705" s="3">
        <v>5.3920000000000003</v>
      </c>
      <c r="BA4705">
        <v>3.7370000000000001</v>
      </c>
      <c r="BB4705">
        <v>2016</v>
      </c>
    </row>
    <row r="4706" spans="1:54" hidden="1" x14ac:dyDescent="0.2">
      <c r="A4706">
        <v>556</v>
      </c>
      <c r="B4706" t="s">
        <v>452</v>
      </c>
      <c r="C4706" t="s">
        <v>278</v>
      </c>
      <c r="D4706" t="s">
        <v>128</v>
      </c>
      <c r="E4706" t="s">
        <v>277</v>
      </c>
      <c r="F4706" t="s">
        <v>276</v>
      </c>
      <c r="G4706" t="s">
        <v>275</v>
      </c>
      <c r="I4706" t="s">
        <v>1399</v>
      </c>
      <c r="J4706" s="3">
        <v>6.8000000000000005E-2</v>
      </c>
      <c r="K4706" s="3">
        <v>18.123999999999999</v>
      </c>
      <c r="L4706" s="3">
        <v>38.792000000000002</v>
      </c>
      <c r="M4706" s="3">
        <v>9.0719999999999992</v>
      </c>
      <c r="N4706" s="3">
        <v>21.274999999999999</v>
      </c>
      <c r="O4706" s="3">
        <v>21.922999999999998</v>
      </c>
      <c r="P4706" s="3">
        <v>5.3239999999999998</v>
      </c>
      <c r="Q4706" s="3">
        <v>-18.227</v>
      </c>
      <c r="R4706" s="3">
        <v>-0.16600000000000001</v>
      </c>
      <c r="S4706" s="3">
        <v>43.537999999999997</v>
      </c>
      <c r="T4706" s="3">
        <v>21.67</v>
      </c>
      <c r="U4706" s="3">
        <v>5.5190000000000001</v>
      </c>
      <c r="V4706" s="3">
        <v>-14.754</v>
      </c>
      <c r="W4706" s="3">
        <v>-12.291</v>
      </c>
      <c r="X4706" s="3">
        <v>44.055</v>
      </c>
      <c r="Y4706" s="3">
        <v>6.0949999999999998</v>
      </c>
      <c r="Z4706" s="3">
        <v>-8.32</v>
      </c>
      <c r="AA4706" s="3">
        <v>17.384</v>
      </c>
      <c r="AB4706" s="3">
        <v>15.257</v>
      </c>
      <c r="AC4706" s="3">
        <v>3.431</v>
      </c>
      <c r="AD4706" s="3">
        <v>19.033000000000001</v>
      </c>
      <c r="AE4706" s="3">
        <v>13.125999999999999</v>
      </c>
      <c r="AF4706" s="3">
        <v>18.998999999999999</v>
      </c>
      <c r="AG4706" s="3">
        <v>9.2579999999999991</v>
      </c>
      <c r="AH4706" s="3">
        <v>9.0239999999999991</v>
      </c>
      <c r="AI4706" s="3">
        <v>-13.196</v>
      </c>
      <c r="AJ4706" s="3">
        <v>30.472999999999999</v>
      </c>
      <c r="AK4706" s="3">
        <v>-22.09</v>
      </c>
      <c r="AL4706" s="3">
        <v>53.021000000000001</v>
      </c>
      <c r="AM4706" s="3">
        <v>-45.164999999999999</v>
      </c>
      <c r="AN4706" s="3">
        <v>8.6839999999999993</v>
      </c>
      <c r="AO4706" s="3">
        <v>89.212999999999994</v>
      </c>
      <c r="AP4706" s="3">
        <v>-8.6910000000000007</v>
      </c>
      <c r="AQ4706" s="3">
        <v>7.6070000000000002</v>
      </c>
      <c r="AR4706" s="3">
        <v>-7.9649999999999999</v>
      </c>
      <c r="AS4706" s="3">
        <v>-12.57</v>
      </c>
      <c r="AT4706" s="3">
        <v>9.0549999999999997</v>
      </c>
      <c r="AU4706" s="3">
        <v>23.957999999999998</v>
      </c>
      <c r="AV4706" s="3">
        <v>22.837</v>
      </c>
      <c r="AW4706" s="3">
        <v>6.6909999999999998</v>
      </c>
      <c r="AX4706" s="3">
        <v>6.92</v>
      </c>
      <c r="AY4706" s="3">
        <v>6.6639999999999997</v>
      </c>
      <c r="AZ4706" s="3">
        <v>4.4349999999999996</v>
      </c>
      <c r="BA4706">
        <v>2.96</v>
      </c>
      <c r="BB4706">
        <v>2016</v>
      </c>
    </row>
    <row r="4707" spans="1:54" hidden="1" x14ac:dyDescent="0.2">
      <c r="A4707">
        <v>556</v>
      </c>
      <c r="B4707" t="s">
        <v>452</v>
      </c>
      <c r="C4707" t="s">
        <v>274</v>
      </c>
      <c r="D4707" t="s">
        <v>128</v>
      </c>
      <c r="E4707" t="s">
        <v>273</v>
      </c>
      <c r="F4707" t="s">
        <v>272</v>
      </c>
      <c r="G4707" t="s">
        <v>271</v>
      </c>
    </row>
    <row r="4708" spans="1:54" hidden="1" x14ac:dyDescent="0.2">
      <c r="A4708">
        <v>556</v>
      </c>
      <c r="B4708" t="s">
        <v>452</v>
      </c>
      <c r="C4708" t="s">
        <v>270</v>
      </c>
      <c r="D4708" t="s">
        <v>128</v>
      </c>
      <c r="E4708" t="s">
        <v>269</v>
      </c>
      <c r="F4708" t="s">
        <v>268</v>
      </c>
      <c r="G4708" t="s">
        <v>264</v>
      </c>
      <c r="H4708" t="s">
        <v>263</v>
      </c>
    </row>
    <row r="4709" spans="1:54" hidden="1" x14ac:dyDescent="0.2">
      <c r="A4709">
        <v>556</v>
      </c>
      <c r="B4709" t="s">
        <v>452</v>
      </c>
      <c r="C4709" t="s">
        <v>267</v>
      </c>
      <c r="D4709" t="s">
        <v>128</v>
      </c>
      <c r="E4709" t="s">
        <v>266</v>
      </c>
      <c r="F4709" t="s">
        <v>265</v>
      </c>
      <c r="G4709" t="s">
        <v>264</v>
      </c>
      <c r="H4709" t="s">
        <v>263</v>
      </c>
      <c r="I4709" t="s">
        <v>1400</v>
      </c>
      <c r="J4709" s="3">
        <v>0.152</v>
      </c>
      <c r="K4709" s="3">
        <v>0.158</v>
      </c>
      <c r="L4709" s="3">
        <v>0.16300000000000001</v>
      </c>
      <c r="M4709" s="3">
        <v>0.16900000000000001</v>
      </c>
      <c r="N4709" s="3">
        <v>0.17499999999999999</v>
      </c>
      <c r="O4709" s="3">
        <v>0.182</v>
      </c>
      <c r="P4709" s="3">
        <v>0.189</v>
      </c>
      <c r="Q4709" s="3">
        <v>0.193</v>
      </c>
      <c r="R4709" s="3">
        <v>0.19800000000000001</v>
      </c>
      <c r="S4709" s="3">
        <v>0.20399999999999999</v>
      </c>
      <c r="T4709" s="3">
        <v>0.21199999999999999</v>
      </c>
      <c r="U4709" s="3">
        <v>0.222</v>
      </c>
      <c r="V4709" s="3">
        <v>0.22800000000000001</v>
      </c>
      <c r="W4709" s="3">
        <v>0.23400000000000001</v>
      </c>
      <c r="X4709" s="3">
        <v>0.24</v>
      </c>
      <c r="Y4709" s="3">
        <v>0.245</v>
      </c>
      <c r="Z4709" s="3">
        <v>0.25</v>
      </c>
      <c r="AA4709" s="3">
        <v>0.255</v>
      </c>
      <c r="AB4709" s="3">
        <v>0.26100000000000001</v>
      </c>
      <c r="AC4709" s="3">
        <v>0.26600000000000001</v>
      </c>
      <c r="AD4709" s="3">
        <v>0.27</v>
      </c>
      <c r="AE4709" s="3">
        <v>0.27600000000000002</v>
      </c>
      <c r="AF4709" s="3">
        <v>0.28100000000000003</v>
      </c>
      <c r="AG4709" s="3">
        <v>0.28499999999999998</v>
      </c>
      <c r="AH4709" s="3">
        <v>0.28899999999999998</v>
      </c>
      <c r="AI4709" s="3">
        <v>0.29399999999999998</v>
      </c>
      <c r="AJ4709" s="3">
        <v>0.29899999999999999</v>
      </c>
      <c r="AK4709" s="3">
        <v>0.30499999999999999</v>
      </c>
      <c r="AL4709" s="3">
        <v>0.31</v>
      </c>
      <c r="AM4709" s="3">
        <v>0.315</v>
      </c>
      <c r="AN4709" s="3">
        <v>0.32</v>
      </c>
      <c r="AO4709" s="3">
        <v>0.32500000000000001</v>
      </c>
      <c r="AP4709" s="3">
        <v>0.33100000000000002</v>
      </c>
      <c r="AQ4709" s="3">
        <v>0.33600000000000002</v>
      </c>
      <c r="AR4709" s="3">
        <v>0.34200000000000003</v>
      </c>
      <c r="AS4709" s="3">
        <v>0.34799999999999998</v>
      </c>
      <c r="AT4709" s="3">
        <v>0.35399999999999998</v>
      </c>
      <c r="AU4709" s="3">
        <v>0.36</v>
      </c>
      <c r="AV4709" s="3">
        <v>0.36599999999999999</v>
      </c>
      <c r="AW4709" s="3">
        <v>0.372</v>
      </c>
      <c r="AX4709" s="3">
        <v>0.378</v>
      </c>
      <c r="AY4709" s="3">
        <v>0.38400000000000001</v>
      </c>
      <c r="AZ4709" s="3">
        <v>0.39100000000000001</v>
      </c>
      <c r="BA4709">
        <v>0.39700000000000002</v>
      </c>
      <c r="BB4709">
        <v>2014</v>
      </c>
    </row>
    <row r="4710" spans="1:54" hidden="1" x14ac:dyDescent="0.2">
      <c r="A4710">
        <v>556</v>
      </c>
      <c r="B4710" t="s">
        <v>452</v>
      </c>
      <c r="C4710" t="s">
        <v>262</v>
      </c>
      <c r="D4710" t="s">
        <v>128</v>
      </c>
      <c r="E4710" t="s">
        <v>260</v>
      </c>
      <c r="F4710" t="s">
        <v>259</v>
      </c>
      <c r="G4710" t="s">
        <v>225</v>
      </c>
      <c r="H4710" t="s">
        <v>222</v>
      </c>
      <c r="I4710" t="s">
        <v>1401</v>
      </c>
      <c r="J4710" s="3" t="s">
        <v>215</v>
      </c>
      <c r="K4710" s="3" t="s">
        <v>215</v>
      </c>
      <c r="L4710" s="3" t="s">
        <v>215</v>
      </c>
      <c r="M4710" s="3" t="s">
        <v>215</v>
      </c>
      <c r="N4710" s="3" t="s">
        <v>215</v>
      </c>
      <c r="O4710" s="3" t="s">
        <v>215</v>
      </c>
      <c r="P4710" s="3" t="s">
        <v>215</v>
      </c>
      <c r="Q4710" s="3" t="s">
        <v>215</v>
      </c>
      <c r="R4710" s="3" t="s">
        <v>215</v>
      </c>
      <c r="S4710" s="3" t="s">
        <v>215</v>
      </c>
      <c r="T4710" s="3">
        <v>0.45400000000000001</v>
      </c>
      <c r="U4710" s="3">
        <v>0.73899999999999999</v>
      </c>
      <c r="V4710" s="3">
        <v>0.75900000000000001</v>
      </c>
      <c r="W4710" s="3">
        <v>0.79100000000000004</v>
      </c>
      <c r="X4710" s="3">
        <v>1.1419999999999999</v>
      </c>
      <c r="Y4710" s="3">
        <v>1.4039999999999999</v>
      </c>
      <c r="Z4710" s="3">
        <v>1.5640000000000001</v>
      </c>
      <c r="AA4710" s="3">
        <v>1.82</v>
      </c>
      <c r="AB4710" s="3">
        <v>1.9279999999999999</v>
      </c>
      <c r="AC4710" s="3">
        <v>2.2210000000000001</v>
      </c>
      <c r="AD4710" s="3">
        <v>2.3690000000000002</v>
      </c>
      <c r="AE4710" s="3">
        <v>2.5059999999999998</v>
      </c>
      <c r="AF4710" s="3">
        <v>2.71</v>
      </c>
      <c r="AG4710" s="3">
        <v>3.06</v>
      </c>
      <c r="AH4710" s="3">
        <v>3.4039999999999999</v>
      </c>
      <c r="AI4710" s="3">
        <v>4.5780000000000003</v>
      </c>
      <c r="AJ4710" s="3">
        <v>6.1050000000000004</v>
      </c>
      <c r="AK4710" s="3">
        <v>7.5339999999999998</v>
      </c>
      <c r="AL4710" s="3">
        <v>7.4139999999999997</v>
      </c>
      <c r="AM4710" s="3">
        <v>5.7210000000000001</v>
      </c>
      <c r="AN4710" s="3">
        <v>6.4909999999999997</v>
      </c>
      <c r="AO4710" s="3">
        <v>9.3699999999999992</v>
      </c>
      <c r="AP4710" s="3">
        <v>10.09</v>
      </c>
      <c r="AQ4710" s="3">
        <v>11.632</v>
      </c>
      <c r="AR4710" s="3">
        <v>15.04</v>
      </c>
      <c r="AS4710" s="3">
        <v>17.103999999999999</v>
      </c>
      <c r="AT4710" s="3">
        <v>18.521000000000001</v>
      </c>
      <c r="AU4710" s="3">
        <v>19.649999999999999</v>
      </c>
      <c r="AV4710" s="3">
        <v>20.922999999999998</v>
      </c>
      <c r="AW4710" s="3">
        <v>22.033000000000001</v>
      </c>
      <c r="AX4710" s="3">
        <v>23.835999999999999</v>
      </c>
      <c r="AY4710" s="3">
        <v>25.908999999999999</v>
      </c>
      <c r="AZ4710" s="3">
        <v>28.042999999999999</v>
      </c>
      <c r="BA4710">
        <v>30.079000000000001</v>
      </c>
      <c r="BB4710">
        <v>2017</v>
      </c>
    </row>
    <row r="4711" spans="1:54" hidden="1" x14ac:dyDescent="0.2">
      <c r="A4711">
        <v>556</v>
      </c>
      <c r="B4711" t="s">
        <v>452</v>
      </c>
      <c r="C4711" t="s">
        <v>261</v>
      </c>
      <c r="D4711" t="s">
        <v>128</v>
      </c>
      <c r="E4711" t="s">
        <v>260</v>
      </c>
      <c r="F4711" t="s">
        <v>259</v>
      </c>
      <c r="G4711" t="s">
        <v>217</v>
      </c>
      <c r="I4711" t="s">
        <v>258</v>
      </c>
      <c r="J4711" s="3" t="s">
        <v>215</v>
      </c>
      <c r="K4711" s="3" t="s">
        <v>215</v>
      </c>
      <c r="L4711" s="3" t="s">
        <v>215</v>
      </c>
      <c r="M4711" s="3" t="s">
        <v>215</v>
      </c>
      <c r="N4711" s="3" t="s">
        <v>215</v>
      </c>
      <c r="O4711" s="3" t="s">
        <v>215</v>
      </c>
      <c r="P4711" s="3" t="s">
        <v>215</v>
      </c>
      <c r="Q4711" s="3" t="s">
        <v>215</v>
      </c>
      <c r="R4711" s="3" t="s">
        <v>215</v>
      </c>
      <c r="S4711" s="3" t="s">
        <v>215</v>
      </c>
      <c r="T4711" s="3">
        <v>20.561</v>
      </c>
      <c r="U4711" s="3">
        <v>27.48</v>
      </c>
      <c r="V4711" s="3">
        <v>23.489000000000001</v>
      </c>
      <c r="W4711" s="3">
        <v>20.841999999999999</v>
      </c>
      <c r="X4711" s="3">
        <v>25.789000000000001</v>
      </c>
      <c r="Y4711" s="3">
        <v>25.594999999999999</v>
      </c>
      <c r="Z4711" s="3">
        <v>25.210999999999999</v>
      </c>
      <c r="AA4711" s="3">
        <v>23.702999999999999</v>
      </c>
      <c r="AB4711" s="3">
        <v>23.626000000000001</v>
      </c>
      <c r="AC4711" s="3">
        <v>24.95</v>
      </c>
      <c r="AD4711" s="3">
        <v>25.108000000000001</v>
      </c>
      <c r="AE4711" s="3">
        <v>25.513999999999999</v>
      </c>
      <c r="AF4711" s="3">
        <v>25.565999999999999</v>
      </c>
      <c r="AG4711" s="3">
        <v>22.725000000000001</v>
      </c>
      <c r="AH4711" s="3">
        <v>21.677</v>
      </c>
      <c r="AI4711" s="3">
        <v>30.742999999999999</v>
      </c>
      <c r="AJ4711" s="3">
        <v>30.277000000000001</v>
      </c>
      <c r="AK4711" s="3">
        <v>31.501999999999999</v>
      </c>
      <c r="AL4711" s="3">
        <v>25.498999999999999</v>
      </c>
      <c r="AM4711" s="3">
        <v>19.056999999999999</v>
      </c>
      <c r="AN4711" s="3">
        <v>19.593</v>
      </c>
      <c r="AO4711" s="3">
        <v>23.13</v>
      </c>
      <c r="AP4711" s="3">
        <v>22.753</v>
      </c>
      <c r="AQ4711" s="3">
        <v>22.986999999999998</v>
      </c>
      <c r="AR4711" s="3">
        <v>26.448</v>
      </c>
      <c r="AS4711" s="3">
        <v>27.780999999999999</v>
      </c>
      <c r="AT4711" s="3">
        <v>28.53</v>
      </c>
      <c r="AU4711" s="3">
        <v>28.306999999999999</v>
      </c>
      <c r="AV4711" s="3">
        <v>28.138999999999999</v>
      </c>
      <c r="AW4711" s="3">
        <v>27.663</v>
      </c>
      <c r="AX4711" s="3">
        <v>27.713000000000001</v>
      </c>
      <c r="AY4711" s="3">
        <v>27.864999999999998</v>
      </c>
      <c r="AZ4711" s="3">
        <v>27.88</v>
      </c>
      <c r="BA4711">
        <v>27.728999999999999</v>
      </c>
      <c r="BB4711">
        <v>2017</v>
      </c>
    </row>
    <row r="4712" spans="1:54" hidden="1" x14ac:dyDescent="0.2">
      <c r="A4712">
        <v>556</v>
      </c>
      <c r="B4712" t="s">
        <v>452</v>
      </c>
      <c r="C4712" t="s">
        <v>257</v>
      </c>
      <c r="D4712" t="s">
        <v>128</v>
      </c>
      <c r="E4712" t="s">
        <v>255</v>
      </c>
      <c r="F4712" t="s">
        <v>254</v>
      </c>
      <c r="G4712" t="s">
        <v>225</v>
      </c>
      <c r="H4712" t="s">
        <v>222</v>
      </c>
      <c r="I4712" t="s">
        <v>1401</v>
      </c>
      <c r="J4712" s="3" t="s">
        <v>215</v>
      </c>
      <c r="K4712" s="3" t="s">
        <v>215</v>
      </c>
      <c r="L4712" s="3" t="s">
        <v>215</v>
      </c>
      <c r="M4712" s="3" t="s">
        <v>215</v>
      </c>
      <c r="N4712" s="3" t="s">
        <v>215</v>
      </c>
      <c r="O4712" s="3" t="s">
        <v>215</v>
      </c>
      <c r="P4712" s="3" t="s">
        <v>215</v>
      </c>
      <c r="Q4712" s="3" t="s">
        <v>215</v>
      </c>
      <c r="R4712" s="3" t="s">
        <v>215</v>
      </c>
      <c r="S4712" s="3" t="s">
        <v>215</v>
      </c>
      <c r="T4712" s="3">
        <v>0.73499999999999999</v>
      </c>
      <c r="U4712" s="3">
        <v>1.014</v>
      </c>
      <c r="V4712" s="3">
        <v>1.167</v>
      </c>
      <c r="W4712" s="3">
        <v>1.3169999999999999</v>
      </c>
      <c r="X4712" s="3">
        <v>1.3560000000000001</v>
      </c>
      <c r="Y4712" s="3">
        <v>1.714</v>
      </c>
      <c r="Z4712" s="3">
        <v>1.6890000000000001</v>
      </c>
      <c r="AA4712" s="3">
        <v>1.9319999999999999</v>
      </c>
      <c r="AB4712" s="3">
        <v>2.1120000000000001</v>
      </c>
      <c r="AC4712" s="3">
        <v>2.4910000000000001</v>
      </c>
      <c r="AD4712" s="3">
        <v>2.7360000000000002</v>
      </c>
      <c r="AE4712" s="3">
        <v>2.8959999999999999</v>
      </c>
      <c r="AF4712" s="3">
        <v>3.1309999999999998</v>
      </c>
      <c r="AG4712" s="3">
        <v>3.524</v>
      </c>
      <c r="AH4712" s="3">
        <v>3.758</v>
      </c>
      <c r="AI4712" s="3">
        <v>5.74</v>
      </c>
      <c r="AJ4712" s="3">
        <v>7.0170000000000003</v>
      </c>
      <c r="AK4712" s="3">
        <v>8.2889999999999997</v>
      </c>
      <c r="AL4712" s="3">
        <v>10.3</v>
      </c>
      <c r="AM4712" s="3">
        <v>11.09</v>
      </c>
      <c r="AN4712" s="3">
        <v>10.946999999999999</v>
      </c>
      <c r="AO4712" s="3">
        <v>12.129</v>
      </c>
      <c r="AP4712" s="3">
        <v>13.151999999999999</v>
      </c>
      <c r="AQ4712" s="3">
        <v>14.981999999999999</v>
      </c>
      <c r="AR4712" s="3">
        <v>19.367000000000001</v>
      </c>
      <c r="AS4712" s="3">
        <v>21.759</v>
      </c>
      <c r="AT4712" s="3">
        <v>24.805</v>
      </c>
      <c r="AU4712" s="3">
        <v>24.187000000000001</v>
      </c>
      <c r="AV4712" s="3">
        <v>26.6</v>
      </c>
      <c r="AW4712" s="3">
        <v>27.292999999999999</v>
      </c>
      <c r="AX4712" s="3">
        <v>29.189</v>
      </c>
      <c r="AY4712" s="3">
        <v>30.167000000000002</v>
      </c>
      <c r="AZ4712" s="3">
        <v>32.515999999999998</v>
      </c>
      <c r="BA4712">
        <v>35.192999999999998</v>
      </c>
      <c r="BB4712">
        <v>2017</v>
      </c>
    </row>
    <row r="4713" spans="1:54" hidden="1" x14ac:dyDescent="0.2">
      <c r="A4713">
        <v>556</v>
      </c>
      <c r="B4713" t="s">
        <v>452</v>
      </c>
      <c r="C4713" t="s">
        <v>256</v>
      </c>
      <c r="D4713" t="s">
        <v>128</v>
      </c>
      <c r="E4713" t="s">
        <v>255</v>
      </c>
      <c r="F4713" t="s">
        <v>254</v>
      </c>
      <c r="G4713" t="s">
        <v>217</v>
      </c>
      <c r="I4713" t="s">
        <v>253</v>
      </c>
      <c r="J4713" s="3" t="s">
        <v>215</v>
      </c>
      <c r="K4713" s="3" t="s">
        <v>215</v>
      </c>
      <c r="L4713" s="3" t="s">
        <v>215</v>
      </c>
      <c r="M4713" s="3" t="s">
        <v>215</v>
      </c>
      <c r="N4713" s="3" t="s">
        <v>215</v>
      </c>
      <c r="O4713" s="3" t="s">
        <v>215</v>
      </c>
      <c r="P4713" s="3" t="s">
        <v>215</v>
      </c>
      <c r="Q4713" s="3" t="s">
        <v>215</v>
      </c>
      <c r="R4713" s="3" t="s">
        <v>215</v>
      </c>
      <c r="S4713" s="3" t="s">
        <v>215</v>
      </c>
      <c r="T4713" s="3">
        <v>33.328000000000003</v>
      </c>
      <c r="U4713" s="3">
        <v>37.701000000000001</v>
      </c>
      <c r="V4713" s="3">
        <v>36.093000000000004</v>
      </c>
      <c r="W4713" s="3">
        <v>34.728999999999999</v>
      </c>
      <c r="X4713" s="3">
        <v>30.605</v>
      </c>
      <c r="Y4713" s="3">
        <v>31.257999999999999</v>
      </c>
      <c r="Z4713" s="3">
        <v>27.224</v>
      </c>
      <c r="AA4713" s="3">
        <v>25.164000000000001</v>
      </c>
      <c r="AB4713" s="3">
        <v>25.876999999999999</v>
      </c>
      <c r="AC4713" s="3">
        <v>27.978000000000002</v>
      </c>
      <c r="AD4713" s="3">
        <v>29.001000000000001</v>
      </c>
      <c r="AE4713" s="3">
        <v>29.48</v>
      </c>
      <c r="AF4713" s="3">
        <v>29.533999999999999</v>
      </c>
      <c r="AG4713" s="3">
        <v>26.17</v>
      </c>
      <c r="AH4713" s="3">
        <v>23.934000000000001</v>
      </c>
      <c r="AI4713" s="3">
        <v>38.548999999999999</v>
      </c>
      <c r="AJ4713" s="3">
        <v>34.801000000000002</v>
      </c>
      <c r="AK4713" s="3">
        <v>34.659999999999997</v>
      </c>
      <c r="AL4713" s="3">
        <v>35.423999999999999</v>
      </c>
      <c r="AM4713" s="3">
        <v>36.944000000000003</v>
      </c>
      <c r="AN4713" s="3">
        <v>33.043999999999997</v>
      </c>
      <c r="AO4713" s="3">
        <v>29.940999999999999</v>
      </c>
      <c r="AP4713" s="3">
        <v>29.658000000000001</v>
      </c>
      <c r="AQ4713" s="3">
        <v>29.606000000000002</v>
      </c>
      <c r="AR4713" s="3">
        <v>34.057000000000002</v>
      </c>
      <c r="AS4713" s="3">
        <v>35.343000000000004</v>
      </c>
      <c r="AT4713" s="3">
        <v>38.21</v>
      </c>
      <c r="AU4713" s="3">
        <v>34.841999999999999</v>
      </c>
      <c r="AV4713" s="3">
        <v>35.774000000000001</v>
      </c>
      <c r="AW4713" s="3">
        <v>34.268000000000001</v>
      </c>
      <c r="AX4713" s="3">
        <v>33.936</v>
      </c>
      <c r="AY4713" s="3">
        <v>32.445</v>
      </c>
      <c r="AZ4713" s="3">
        <v>32.326999999999998</v>
      </c>
      <c r="BA4713">
        <v>32.444000000000003</v>
      </c>
      <c r="BB4713">
        <v>2017</v>
      </c>
    </row>
    <row r="4714" spans="1:54" hidden="1" x14ac:dyDescent="0.2">
      <c r="A4714">
        <v>556</v>
      </c>
      <c r="B4714" t="s">
        <v>452</v>
      </c>
      <c r="C4714" t="s">
        <v>252</v>
      </c>
      <c r="D4714" t="s">
        <v>128</v>
      </c>
      <c r="E4714" t="s">
        <v>250</v>
      </c>
      <c r="F4714" t="s">
        <v>249</v>
      </c>
      <c r="G4714" t="s">
        <v>225</v>
      </c>
      <c r="H4714" t="s">
        <v>222</v>
      </c>
      <c r="I4714" t="s">
        <v>1401</v>
      </c>
      <c r="J4714" s="3" t="s">
        <v>215</v>
      </c>
      <c r="K4714" s="3" t="s">
        <v>215</v>
      </c>
      <c r="L4714" s="3" t="s">
        <v>215</v>
      </c>
      <c r="M4714" s="3" t="s">
        <v>215</v>
      </c>
      <c r="N4714" s="3" t="s">
        <v>215</v>
      </c>
      <c r="O4714" s="3" t="s">
        <v>215</v>
      </c>
      <c r="P4714" s="3" t="s">
        <v>215</v>
      </c>
      <c r="Q4714" s="3" t="s">
        <v>215</v>
      </c>
      <c r="R4714" s="3" t="s">
        <v>215</v>
      </c>
      <c r="S4714" s="3" t="s">
        <v>215</v>
      </c>
      <c r="T4714" s="3">
        <v>-0.28199999999999997</v>
      </c>
      <c r="U4714" s="3">
        <v>-0.27500000000000002</v>
      </c>
      <c r="V4714" s="3">
        <v>-0.40799999999999997</v>
      </c>
      <c r="W4714" s="3">
        <v>-0.52700000000000002</v>
      </c>
      <c r="X4714" s="3">
        <v>-0.21299999999999999</v>
      </c>
      <c r="Y4714" s="3">
        <v>-0.311</v>
      </c>
      <c r="Z4714" s="3">
        <v>-0.125</v>
      </c>
      <c r="AA4714" s="3">
        <v>-0.112</v>
      </c>
      <c r="AB4714" s="3">
        <v>-0.184</v>
      </c>
      <c r="AC4714" s="3">
        <v>-0.27</v>
      </c>
      <c r="AD4714" s="3">
        <v>-0.36699999999999999</v>
      </c>
      <c r="AE4714" s="3">
        <v>-0.39</v>
      </c>
      <c r="AF4714" s="3">
        <v>-0.42099999999999999</v>
      </c>
      <c r="AG4714" s="3">
        <v>-0.46400000000000002</v>
      </c>
      <c r="AH4714" s="3">
        <v>-0.35399999999999998</v>
      </c>
      <c r="AI4714" s="3">
        <v>-1.163</v>
      </c>
      <c r="AJ4714" s="3">
        <v>-0.91200000000000003</v>
      </c>
      <c r="AK4714" s="3">
        <v>-0.755</v>
      </c>
      <c r="AL4714" s="3">
        <v>-2.8860000000000001</v>
      </c>
      <c r="AM4714" s="3">
        <v>-5.3689999999999998</v>
      </c>
      <c r="AN4714" s="3">
        <v>-4.4560000000000004</v>
      </c>
      <c r="AO4714" s="3">
        <v>-2.7589999999999999</v>
      </c>
      <c r="AP4714" s="3">
        <v>-3.0619999999999998</v>
      </c>
      <c r="AQ4714" s="3">
        <v>-3.35</v>
      </c>
      <c r="AR4714" s="3">
        <v>-4.327</v>
      </c>
      <c r="AS4714" s="3">
        <v>-4.6559999999999997</v>
      </c>
      <c r="AT4714" s="3">
        <v>-6.2839999999999998</v>
      </c>
      <c r="AU4714" s="3">
        <v>-4.5369999999999999</v>
      </c>
      <c r="AV4714" s="3">
        <v>-5.6769999999999996</v>
      </c>
      <c r="AW4714" s="3">
        <v>-5.26</v>
      </c>
      <c r="AX4714" s="3">
        <v>-5.3520000000000003</v>
      </c>
      <c r="AY4714" s="3">
        <v>-4.258</v>
      </c>
      <c r="AZ4714" s="3">
        <v>-4.4729999999999999</v>
      </c>
      <c r="BA4714">
        <v>-5.1139999999999999</v>
      </c>
      <c r="BB4714">
        <v>2017</v>
      </c>
    </row>
    <row r="4715" spans="1:54" hidden="1" x14ac:dyDescent="0.2">
      <c r="A4715">
        <v>556</v>
      </c>
      <c r="B4715" t="s">
        <v>452</v>
      </c>
      <c r="C4715" t="s">
        <v>251</v>
      </c>
      <c r="D4715" t="s">
        <v>128</v>
      </c>
      <c r="E4715" t="s">
        <v>250</v>
      </c>
      <c r="F4715" t="s">
        <v>249</v>
      </c>
      <c r="G4715" t="s">
        <v>217</v>
      </c>
      <c r="I4715" t="s">
        <v>248</v>
      </c>
      <c r="J4715" s="3" t="s">
        <v>215</v>
      </c>
      <c r="K4715" s="3" t="s">
        <v>215</v>
      </c>
      <c r="L4715" s="3" t="s">
        <v>215</v>
      </c>
      <c r="M4715" s="3" t="s">
        <v>215</v>
      </c>
      <c r="N4715" s="3" t="s">
        <v>215</v>
      </c>
      <c r="O4715" s="3" t="s">
        <v>215</v>
      </c>
      <c r="P4715" s="3" t="s">
        <v>215</v>
      </c>
      <c r="Q4715" s="3" t="s">
        <v>215</v>
      </c>
      <c r="R4715" s="3" t="s">
        <v>215</v>
      </c>
      <c r="S4715" s="3" t="s">
        <v>215</v>
      </c>
      <c r="T4715" s="3">
        <v>-12.766999999999999</v>
      </c>
      <c r="U4715" s="3">
        <v>-10.220000000000001</v>
      </c>
      <c r="V4715" s="3">
        <v>-12.603999999999999</v>
      </c>
      <c r="W4715" s="3">
        <v>-13.888</v>
      </c>
      <c r="X4715" s="3">
        <v>-4.8159999999999998</v>
      </c>
      <c r="Y4715" s="3">
        <v>-5.6619999999999999</v>
      </c>
      <c r="Z4715" s="3">
        <v>-2.0129999999999999</v>
      </c>
      <c r="AA4715" s="3">
        <v>-1.4610000000000001</v>
      </c>
      <c r="AB4715" s="3">
        <v>-2.2509999999999999</v>
      </c>
      <c r="AC4715" s="3">
        <v>-3.028</v>
      </c>
      <c r="AD4715" s="3">
        <v>-3.8929999999999998</v>
      </c>
      <c r="AE4715" s="3">
        <v>-3.9660000000000002</v>
      </c>
      <c r="AF4715" s="3">
        <v>-3.9670000000000001</v>
      </c>
      <c r="AG4715" s="3">
        <v>-3.4449999999999998</v>
      </c>
      <c r="AH4715" s="3">
        <v>-2.2570000000000001</v>
      </c>
      <c r="AI4715" s="3">
        <v>-7.8070000000000004</v>
      </c>
      <c r="AJ4715" s="3">
        <v>-4.524</v>
      </c>
      <c r="AK4715" s="3">
        <v>-3.1579999999999999</v>
      </c>
      <c r="AL4715" s="3">
        <v>-9.9250000000000007</v>
      </c>
      <c r="AM4715" s="3">
        <v>-17.885999999999999</v>
      </c>
      <c r="AN4715" s="3">
        <v>-13.451000000000001</v>
      </c>
      <c r="AO4715" s="3">
        <v>-6.8109999999999999</v>
      </c>
      <c r="AP4715" s="3">
        <v>-6.9050000000000002</v>
      </c>
      <c r="AQ4715" s="3">
        <v>-6.6189999999999998</v>
      </c>
      <c r="AR4715" s="3">
        <v>-7.609</v>
      </c>
      <c r="AS4715" s="3">
        <v>-7.5620000000000003</v>
      </c>
      <c r="AT4715" s="3">
        <v>-9.68</v>
      </c>
      <c r="AU4715" s="3">
        <v>-6.5359999999999996</v>
      </c>
      <c r="AV4715" s="3">
        <v>-7.6349999999999998</v>
      </c>
      <c r="AW4715" s="3">
        <v>-6.6050000000000004</v>
      </c>
      <c r="AX4715" s="3">
        <v>-6.2229999999999999</v>
      </c>
      <c r="AY4715" s="3">
        <v>-4.5789999999999997</v>
      </c>
      <c r="AZ4715" s="3">
        <v>-4.4470000000000001</v>
      </c>
      <c r="BA4715">
        <v>-4.7149999999999999</v>
      </c>
      <c r="BB4715">
        <v>2017</v>
      </c>
    </row>
    <row r="4716" spans="1:54" hidden="1" x14ac:dyDescent="0.2">
      <c r="A4716">
        <v>556</v>
      </c>
      <c r="B4716" t="s">
        <v>452</v>
      </c>
      <c r="C4716" t="s">
        <v>247</v>
      </c>
      <c r="D4716" t="s">
        <v>128</v>
      </c>
      <c r="E4716" t="s">
        <v>245</v>
      </c>
      <c r="F4716" t="s">
        <v>244</v>
      </c>
      <c r="G4716" t="s">
        <v>225</v>
      </c>
      <c r="H4716" t="s">
        <v>222</v>
      </c>
    </row>
    <row r="4717" spans="1:54" hidden="1" x14ac:dyDescent="0.2">
      <c r="A4717">
        <v>556</v>
      </c>
      <c r="B4717" t="s">
        <v>452</v>
      </c>
      <c r="C4717" t="s">
        <v>246</v>
      </c>
      <c r="D4717" t="s">
        <v>128</v>
      </c>
      <c r="E4717" t="s">
        <v>245</v>
      </c>
      <c r="F4717" t="s">
        <v>244</v>
      </c>
      <c r="G4717" t="s">
        <v>243</v>
      </c>
    </row>
    <row r="4718" spans="1:54" hidden="1" x14ac:dyDescent="0.2">
      <c r="A4718">
        <v>556</v>
      </c>
      <c r="B4718" t="s">
        <v>452</v>
      </c>
      <c r="C4718" t="s">
        <v>242</v>
      </c>
      <c r="D4718" t="s">
        <v>128</v>
      </c>
      <c r="E4718" t="s">
        <v>240</v>
      </c>
      <c r="F4718" t="s">
        <v>239</v>
      </c>
      <c r="G4718" t="s">
        <v>225</v>
      </c>
      <c r="H4718" t="s">
        <v>222</v>
      </c>
      <c r="I4718" t="s">
        <v>1401</v>
      </c>
      <c r="J4718" s="3" t="s">
        <v>215</v>
      </c>
      <c r="K4718" s="3" t="s">
        <v>215</v>
      </c>
      <c r="L4718" s="3" t="s">
        <v>215</v>
      </c>
      <c r="M4718" s="3" t="s">
        <v>215</v>
      </c>
      <c r="N4718" s="3" t="s">
        <v>215</v>
      </c>
      <c r="O4718" s="3" t="s">
        <v>215</v>
      </c>
      <c r="P4718" s="3" t="s">
        <v>215</v>
      </c>
      <c r="Q4718" s="3" t="s">
        <v>215</v>
      </c>
      <c r="R4718" s="3" t="s">
        <v>215</v>
      </c>
      <c r="S4718" s="3" t="s">
        <v>215</v>
      </c>
      <c r="T4718" s="3">
        <v>-0.26900000000000002</v>
      </c>
      <c r="U4718" s="3">
        <v>-0.254</v>
      </c>
      <c r="V4718" s="3">
        <v>-0.38600000000000001</v>
      </c>
      <c r="W4718" s="3">
        <v>-0.496</v>
      </c>
      <c r="X4718" s="3">
        <v>-0.186</v>
      </c>
      <c r="Y4718" s="3">
        <v>-0.32400000000000001</v>
      </c>
      <c r="Z4718" s="3">
        <v>-0.111</v>
      </c>
      <c r="AA4718" s="3">
        <v>-0.157</v>
      </c>
      <c r="AB4718" s="3">
        <v>-0.19800000000000001</v>
      </c>
      <c r="AC4718" s="3">
        <v>-0.26200000000000001</v>
      </c>
      <c r="AD4718" s="3">
        <v>-0.34599999999999997</v>
      </c>
      <c r="AE4718" s="3">
        <v>-0.35199999999999998</v>
      </c>
      <c r="AF4718" s="3">
        <v>-0.377</v>
      </c>
      <c r="AG4718" s="3">
        <v>-0.42899999999999999</v>
      </c>
      <c r="AH4718" s="3">
        <v>-0.28699999999999998</v>
      </c>
      <c r="AI4718" s="3">
        <v>-1.093</v>
      </c>
      <c r="AJ4718" s="3">
        <v>-0.79</v>
      </c>
      <c r="AK4718" s="3">
        <v>-0.67800000000000005</v>
      </c>
      <c r="AL4718" s="3">
        <v>-2.7330000000000001</v>
      </c>
      <c r="AM4718" s="3">
        <v>-4.851</v>
      </c>
      <c r="AN4718" s="3">
        <v>-3.851</v>
      </c>
      <c r="AO4718" s="3">
        <v>-2.105</v>
      </c>
      <c r="AP4718" s="3">
        <v>-2.0270000000000001</v>
      </c>
      <c r="AQ4718" s="3">
        <v>-2.3140000000000001</v>
      </c>
      <c r="AR4718" s="3">
        <v>-3.0390000000000001</v>
      </c>
      <c r="AS4718" s="3">
        <v>-3.34</v>
      </c>
      <c r="AT4718" s="3">
        <v>-4.9909999999999997</v>
      </c>
      <c r="AU4718" s="3">
        <v>-3.048</v>
      </c>
      <c r="AV4718" s="3">
        <v>-3.919</v>
      </c>
      <c r="AW4718" s="3">
        <v>-2.9710000000000001</v>
      </c>
      <c r="AX4718" s="3">
        <v>-2.5259999999999998</v>
      </c>
      <c r="AY4718" s="3">
        <v>-1.177</v>
      </c>
      <c r="AZ4718" s="3">
        <v>-1.196</v>
      </c>
      <c r="BA4718">
        <v>-1.544</v>
      </c>
      <c r="BB4718">
        <v>2017</v>
      </c>
    </row>
    <row r="4719" spans="1:54" hidden="1" x14ac:dyDescent="0.2">
      <c r="A4719">
        <v>556</v>
      </c>
      <c r="B4719" t="s">
        <v>452</v>
      </c>
      <c r="C4719" t="s">
        <v>241</v>
      </c>
      <c r="D4719" t="s">
        <v>128</v>
      </c>
      <c r="E4719" t="s">
        <v>240</v>
      </c>
      <c r="F4719" t="s">
        <v>239</v>
      </c>
      <c r="G4719" t="s">
        <v>217</v>
      </c>
      <c r="I4719" t="s">
        <v>238</v>
      </c>
      <c r="J4719" s="3" t="s">
        <v>215</v>
      </c>
      <c r="K4719" s="3" t="s">
        <v>215</v>
      </c>
      <c r="L4719" s="3" t="s">
        <v>215</v>
      </c>
      <c r="M4719" s="3" t="s">
        <v>215</v>
      </c>
      <c r="N4719" s="3" t="s">
        <v>215</v>
      </c>
      <c r="O4719" s="3" t="s">
        <v>215</v>
      </c>
      <c r="P4719" s="3" t="s">
        <v>215</v>
      </c>
      <c r="Q4719" s="3" t="s">
        <v>215</v>
      </c>
      <c r="R4719" s="3" t="s">
        <v>215</v>
      </c>
      <c r="S4719" s="3" t="s">
        <v>215</v>
      </c>
      <c r="T4719" s="3">
        <v>-12.2</v>
      </c>
      <c r="U4719" s="3">
        <v>-9.4209999999999994</v>
      </c>
      <c r="V4719" s="3">
        <v>-11.939</v>
      </c>
      <c r="W4719" s="3">
        <v>-13.07</v>
      </c>
      <c r="X4719" s="3">
        <v>-4.2039999999999997</v>
      </c>
      <c r="Y4719" s="3">
        <v>-5.907</v>
      </c>
      <c r="Z4719" s="3">
        <v>-1.7869999999999999</v>
      </c>
      <c r="AA4719" s="3">
        <v>-2.0499999999999998</v>
      </c>
      <c r="AB4719" s="3">
        <v>-2.431</v>
      </c>
      <c r="AC4719" s="3">
        <v>-2.9470000000000001</v>
      </c>
      <c r="AD4719" s="3">
        <v>-3.6680000000000001</v>
      </c>
      <c r="AE4719" s="3">
        <v>-3.585</v>
      </c>
      <c r="AF4719" s="3">
        <v>-3.552</v>
      </c>
      <c r="AG4719" s="3">
        <v>-3.1840000000000002</v>
      </c>
      <c r="AH4719" s="3">
        <v>-1.8280000000000001</v>
      </c>
      <c r="AI4719" s="3">
        <v>-7.3419999999999996</v>
      </c>
      <c r="AJ4719" s="3">
        <v>-3.92</v>
      </c>
      <c r="AK4719" s="3">
        <v>-2.835</v>
      </c>
      <c r="AL4719" s="3">
        <v>-9.3979999999999997</v>
      </c>
      <c r="AM4719" s="3">
        <v>-16.158999999999999</v>
      </c>
      <c r="AN4719" s="3">
        <v>-11.625</v>
      </c>
      <c r="AO4719" s="3">
        <v>-5.1959999999999997</v>
      </c>
      <c r="AP4719" s="3">
        <v>-4.57</v>
      </c>
      <c r="AQ4719" s="3">
        <v>-4.5720000000000001</v>
      </c>
      <c r="AR4719" s="3">
        <v>-5.3440000000000003</v>
      </c>
      <c r="AS4719" s="3">
        <v>-5.4260000000000002</v>
      </c>
      <c r="AT4719" s="3">
        <v>-7.6879999999999997</v>
      </c>
      <c r="AU4719" s="3">
        <v>-4.391</v>
      </c>
      <c r="AV4719" s="3">
        <v>-5.27</v>
      </c>
      <c r="AW4719" s="3">
        <v>-3.73</v>
      </c>
      <c r="AX4719" s="3">
        <v>-2.9369999999999998</v>
      </c>
      <c r="AY4719" s="3">
        <v>-1.266</v>
      </c>
      <c r="AZ4719" s="3">
        <v>-1.19</v>
      </c>
      <c r="BA4719">
        <v>-1.423</v>
      </c>
      <c r="BB4719">
        <v>2017</v>
      </c>
    </row>
    <row r="4720" spans="1:54" hidden="1" x14ac:dyDescent="0.2">
      <c r="A4720">
        <v>556</v>
      </c>
      <c r="B4720" t="s">
        <v>452</v>
      </c>
      <c r="C4720" t="s">
        <v>237</v>
      </c>
      <c r="D4720" t="s">
        <v>128</v>
      </c>
      <c r="E4720" t="s">
        <v>235</v>
      </c>
      <c r="F4720" t="s">
        <v>234</v>
      </c>
      <c r="G4720" t="s">
        <v>225</v>
      </c>
      <c r="H4720" t="s">
        <v>222</v>
      </c>
    </row>
    <row r="4721" spans="1:54" hidden="1" x14ac:dyDescent="0.2">
      <c r="A4721">
        <v>556</v>
      </c>
      <c r="B4721" t="s">
        <v>452</v>
      </c>
      <c r="C4721" t="s">
        <v>236</v>
      </c>
      <c r="D4721" t="s">
        <v>128</v>
      </c>
      <c r="E4721" t="s">
        <v>235</v>
      </c>
      <c r="F4721" t="s">
        <v>234</v>
      </c>
      <c r="G4721" t="s">
        <v>217</v>
      </c>
    </row>
    <row r="4722" spans="1:54" hidden="1" x14ac:dyDescent="0.2">
      <c r="A4722">
        <v>556</v>
      </c>
      <c r="B4722" t="s">
        <v>452</v>
      </c>
      <c r="C4722" t="s">
        <v>233</v>
      </c>
      <c r="D4722" t="s">
        <v>128</v>
      </c>
      <c r="E4722" t="s">
        <v>231</v>
      </c>
      <c r="F4722" t="s">
        <v>230</v>
      </c>
      <c r="G4722" t="s">
        <v>225</v>
      </c>
      <c r="H4722" t="s">
        <v>222</v>
      </c>
      <c r="I4722" t="s">
        <v>1401</v>
      </c>
      <c r="J4722" s="3" t="s">
        <v>215</v>
      </c>
      <c r="K4722" s="3" t="s">
        <v>215</v>
      </c>
      <c r="L4722" s="3" t="s">
        <v>215</v>
      </c>
      <c r="M4722" s="3" t="s">
        <v>215</v>
      </c>
      <c r="N4722" s="3" t="s">
        <v>215</v>
      </c>
      <c r="O4722" s="3" t="s">
        <v>215</v>
      </c>
      <c r="P4722" s="3" t="s">
        <v>215</v>
      </c>
      <c r="Q4722" s="3" t="s">
        <v>215</v>
      </c>
      <c r="R4722" s="3" t="s">
        <v>215</v>
      </c>
      <c r="S4722" s="3" t="s">
        <v>215</v>
      </c>
      <c r="T4722" s="3" t="s">
        <v>215</v>
      </c>
      <c r="U4722" s="3" t="s">
        <v>215</v>
      </c>
      <c r="V4722" s="3" t="s">
        <v>215</v>
      </c>
      <c r="W4722" s="3" t="s">
        <v>215</v>
      </c>
      <c r="X4722" s="3" t="s">
        <v>215</v>
      </c>
      <c r="Y4722" s="3" t="s">
        <v>215</v>
      </c>
      <c r="Z4722" s="3" t="s">
        <v>215</v>
      </c>
      <c r="AA4722" s="3">
        <v>2.927</v>
      </c>
      <c r="AB4722" s="3">
        <v>3.2040000000000002</v>
      </c>
      <c r="AC4722" s="3">
        <v>3.468</v>
      </c>
      <c r="AD4722" s="3">
        <v>3.681</v>
      </c>
      <c r="AE4722" s="3">
        <v>4.1100000000000003</v>
      </c>
      <c r="AF4722" s="3">
        <v>4.694</v>
      </c>
      <c r="AG4722" s="3">
        <v>5.0640000000000001</v>
      </c>
      <c r="AH4722" s="3">
        <v>5.4450000000000003</v>
      </c>
      <c r="AI4722" s="3">
        <v>6.4320000000000004</v>
      </c>
      <c r="AJ4722" s="3">
        <v>7.4160000000000004</v>
      </c>
      <c r="AK4722" s="3">
        <v>8.5670000000000002</v>
      </c>
      <c r="AL4722" s="3">
        <v>11.327999999999999</v>
      </c>
      <c r="AM4722" s="3">
        <v>14.526</v>
      </c>
      <c r="AN4722" s="3">
        <v>17.475000000000001</v>
      </c>
      <c r="AO4722" s="3">
        <v>21.01</v>
      </c>
      <c r="AP4722" s="3">
        <v>23.718</v>
      </c>
      <c r="AQ4722" s="3">
        <v>27.001000000000001</v>
      </c>
      <c r="AR4722" s="3">
        <v>30.734999999999999</v>
      </c>
      <c r="AS4722" s="3">
        <v>35.134</v>
      </c>
      <c r="AT4722" s="3">
        <v>42.762999999999998</v>
      </c>
      <c r="AU4722" s="3">
        <v>47.24</v>
      </c>
      <c r="AV4722" s="3">
        <v>52.83</v>
      </c>
      <c r="AW4722" s="3">
        <v>58.002000000000002</v>
      </c>
      <c r="AX4722" s="3">
        <v>63.267000000000003</v>
      </c>
      <c r="AY4722" s="3">
        <v>67.432000000000002</v>
      </c>
      <c r="AZ4722" s="3">
        <v>71.805000000000007</v>
      </c>
      <c r="BA4722">
        <v>76.811000000000007</v>
      </c>
      <c r="BB4722">
        <v>2017</v>
      </c>
    </row>
    <row r="4723" spans="1:54" hidden="1" x14ac:dyDescent="0.2">
      <c r="A4723">
        <v>556</v>
      </c>
      <c r="B4723" t="s">
        <v>452</v>
      </c>
      <c r="C4723" t="s">
        <v>232</v>
      </c>
      <c r="D4723" t="s">
        <v>128</v>
      </c>
      <c r="E4723" t="s">
        <v>231</v>
      </c>
      <c r="F4723" t="s">
        <v>230</v>
      </c>
      <c r="G4723" t="s">
        <v>217</v>
      </c>
      <c r="I4723" t="s">
        <v>229</v>
      </c>
      <c r="J4723" s="3" t="s">
        <v>215</v>
      </c>
      <c r="K4723" s="3" t="s">
        <v>215</v>
      </c>
      <c r="L4723" s="3" t="s">
        <v>215</v>
      </c>
      <c r="M4723" s="3" t="s">
        <v>215</v>
      </c>
      <c r="N4723" s="3" t="s">
        <v>215</v>
      </c>
      <c r="O4723" s="3" t="s">
        <v>215</v>
      </c>
      <c r="P4723" s="3" t="s">
        <v>215</v>
      </c>
      <c r="Q4723" s="3" t="s">
        <v>215</v>
      </c>
      <c r="R4723" s="3" t="s">
        <v>215</v>
      </c>
      <c r="S4723" s="3" t="s">
        <v>215</v>
      </c>
      <c r="T4723" s="3" t="s">
        <v>215</v>
      </c>
      <c r="U4723" s="3" t="s">
        <v>215</v>
      </c>
      <c r="V4723" s="3" t="s">
        <v>215</v>
      </c>
      <c r="W4723" s="3" t="s">
        <v>215</v>
      </c>
      <c r="X4723" s="3" t="s">
        <v>215</v>
      </c>
      <c r="Y4723" s="3" t="s">
        <v>215</v>
      </c>
      <c r="Z4723" s="3" t="s">
        <v>215</v>
      </c>
      <c r="AA4723" s="3">
        <v>38.112000000000002</v>
      </c>
      <c r="AB4723" s="3">
        <v>39.261000000000003</v>
      </c>
      <c r="AC4723" s="3">
        <v>38.948</v>
      </c>
      <c r="AD4723" s="3">
        <v>39.017000000000003</v>
      </c>
      <c r="AE4723" s="3">
        <v>41.844999999999999</v>
      </c>
      <c r="AF4723" s="3">
        <v>44.279000000000003</v>
      </c>
      <c r="AG4723" s="3">
        <v>37.606000000000002</v>
      </c>
      <c r="AH4723" s="3">
        <v>34.673999999999999</v>
      </c>
      <c r="AI4723" s="3">
        <v>43.195999999999998</v>
      </c>
      <c r="AJ4723" s="3">
        <v>36.78</v>
      </c>
      <c r="AK4723" s="3">
        <v>35.823999999999998</v>
      </c>
      <c r="AL4723" s="3">
        <v>38.957999999999998</v>
      </c>
      <c r="AM4723" s="3">
        <v>48.387</v>
      </c>
      <c r="AN4723" s="3">
        <v>52.747999999999998</v>
      </c>
      <c r="AO4723" s="3">
        <v>51.863999999999997</v>
      </c>
      <c r="AP4723" s="3">
        <v>53.484000000000002</v>
      </c>
      <c r="AQ4723" s="3">
        <v>53.356999999999999</v>
      </c>
      <c r="AR4723" s="3">
        <v>54.048000000000002</v>
      </c>
      <c r="AS4723" s="3">
        <v>57.067999999999998</v>
      </c>
      <c r="AT4723" s="3">
        <v>65.872</v>
      </c>
      <c r="AU4723" s="3">
        <v>68.051000000000002</v>
      </c>
      <c r="AV4723" s="3">
        <v>71.05</v>
      </c>
      <c r="AW4723" s="3">
        <v>72.823999999999998</v>
      </c>
      <c r="AX4723" s="3">
        <v>73.555999999999997</v>
      </c>
      <c r="AY4723" s="3">
        <v>72.524000000000001</v>
      </c>
      <c r="AZ4723" s="3">
        <v>71.387</v>
      </c>
      <c r="BA4723">
        <v>70.811000000000007</v>
      </c>
      <c r="BB4723">
        <v>2017</v>
      </c>
    </row>
    <row r="4724" spans="1:54" hidden="1" x14ac:dyDescent="0.2">
      <c r="A4724">
        <v>556</v>
      </c>
      <c r="B4724" t="s">
        <v>452</v>
      </c>
      <c r="C4724" t="s">
        <v>228</v>
      </c>
      <c r="D4724" t="s">
        <v>128</v>
      </c>
      <c r="E4724" t="s">
        <v>227</v>
      </c>
      <c r="F4724" t="s">
        <v>226</v>
      </c>
      <c r="G4724" t="s">
        <v>225</v>
      </c>
      <c r="H4724" t="s">
        <v>222</v>
      </c>
      <c r="I4724" t="s">
        <v>1401</v>
      </c>
      <c r="J4724" s="3">
        <v>0.47299999999999998</v>
      </c>
      <c r="K4724" s="3">
        <v>0.55400000000000005</v>
      </c>
      <c r="L4724" s="3">
        <v>0.624</v>
      </c>
      <c r="M4724" s="3">
        <v>0.66600000000000004</v>
      </c>
      <c r="N4724" s="3">
        <v>0.79600000000000004</v>
      </c>
      <c r="O4724" s="3">
        <v>0.95099999999999996</v>
      </c>
      <c r="P4724" s="3">
        <v>1.1259999999999999</v>
      </c>
      <c r="Q4724" s="3">
        <v>1.373</v>
      </c>
      <c r="R4724" s="3">
        <v>1.5649999999999999</v>
      </c>
      <c r="S4724" s="3">
        <v>1.8180000000000001</v>
      </c>
      <c r="T4724" s="3">
        <v>2.206</v>
      </c>
      <c r="U4724" s="3">
        <v>2.6909999999999998</v>
      </c>
      <c r="V4724" s="3">
        <v>3.2330000000000001</v>
      </c>
      <c r="W4724" s="3">
        <v>3.7930000000000001</v>
      </c>
      <c r="X4724" s="3">
        <v>4.4290000000000003</v>
      </c>
      <c r="Y4724" s="3">
        <v>5.484</v>
      </c>
      <c r="Z4724" s="3">
        <v>6.2050000000000001</v>
      </c>
      <c r="AA4724" s="3">
        <v>7.6790000000000003</v>
      </c>
      <c r="AB4724" s="3">
        <v>8.1609999999999996</v>
      </c>
      <c r="AC4724" s="3">
        <v>8.9030000000000005</v>
      </c>
      <c r="AD4724" s="3">
        <v>9.4329999999999998</v>
      </c>
      <c r="AE4724" s="3">
        <v>9.8219999999999992</v>
      </c>
      <c r="AF4724" s="3">
        <v>10.601000000000001</v>
      </c>
      <c r="AG4724" s="3">
        <v>13.467000000000001</v>
      </c>
      <c r="AH4724" s="3">
        <v>15.702999999999999</v>
      </c>
      <c r="AI4724" s="3">
        <v>14.891</v>
      </c>
      <c r="AJ4724" s="3">
        <v>20.163</v>
      </c>
      <c r="AK4724" s="3">
        <v>23.914999999999999</v>
      </c>
      <c r="AL4724" s="3">
        <v>29.077000000000002</v>
      </c>
      <c r="AM4724" s="3">
        <v>30.02</v>
      </c>
      <c r="AN4724" s="3">
        <v>33.128999999999998</v>
      </c>
      <c r="AO4724" s="3">
        <v>40.511000000000003</v>
      </c>
      <c r="AP4724" s="3">
        <v>44.344999999999999</v>
      </c>
      <c r="AQ4724" s="3">
        <v>50.604999999999997</v>
      </c>
      <c r="AR4724" s="3">
        <v>56.866999999999997</v>
      </c>
      <c r="AS4724" s="3">
        <v>61.566000000000003</v>
      </c>
      <c r="AT4724" s="3">
        <v>64.918999999999997</v>
      </c>
      <c r="AU4724" s="3">
        <v>69.418999999999997</v>
      </c>
      <c r="AV4724" s="3">
        <v>74.355999999999995</v>
      </c>
      <c r="AW4724" s="3">
        <v>79.647000000000006</v>
      </c>
      <c r="AX4724" s="3">
        <v>86.010999999999996</v>
      </c>
      <c r="AY4724" s="3">
        <v>92.978999999999999</v>
      </c>
      <c r="AZ4724" s="3">
        <v>100.58499999999999</v>
      </c>
      <c r="BA4724">
        <v>108.473</v>
      </c>
      <c r="BB4724">
        <v>2017</v>
      </c>
    </row>
    <row r="4725" spans="1:54" hidden="1" x14ac:dyDescent="0.2">
      <c r="A4725">
        <v>556</v>
      </c>
      <c r="B4725" t="s">
        <v>452</v>
      </c>
      <c r="C4725" t="s">
        <v>224</v>
      </c>
      <c r="D4725" t="s">
        <v>128</v>
      </c>
      <c r="E4725" t="s">
        <v>219</v>
      </c>
      <c r="F4725" t="s">
        <v>218</v>
      </c>
      <c r="G4725" t="s">
        <v>223</v>
      </c>
      <c r="H4725" t="s">
        <v>222</v>
      </c>
      <c r="I4725" t="s">
        <v>1402</v>
      </c>
      <c r="J4725" s="3">
        <v>-0.01</v>
      </c>
      <c r="K4725" s="3">
        <v>-5.0000000000000001E-3</v>
      </c>
      <c r="L4725" s="3">
        <v>-4.0000000000000001E-3</v>
      </c>
      <c r="M4725" s="3">
        <v>-0.01</v>
      </c>
      <c r="N4725" s="3">
        <v>-4.0000000000000001E-3</v>
      </c>
      <c r="O4725" s="3">
        <v>6.0000000000000001E-3</v>
      </c>
      <c r="P4725" s="3">
        <v>1.0999999999999999E-2</v>
      </c>
      <c r="Q4725" s="3">
        <v>0.02</v>
      </c>
      <c r="R4725" s="3">
        <v>2.1999999999999999E-2</v>
      </c>
      <c r="S4725" s="3">
        <v>2.1999999999999999E-2</v>
      </c>
      <c r="T4725" s="3">
        <v>2.9000000000000001E-2</v>
      </c>
      <c r="U4725" s="3">
        <v>6.0000000000000001E-3</v>
      </c>
      <c r="V4725" s="3">
        <v>-0.02</v>
      </c>
      <c r="W4725" s="3">
        <v>-5.3999999999999999E-2</v>
      </c>
      <c r="X4725" s="3">
        <v>-1.0999999999999999E-2</v>
      </c>
      <c r="Y4725" s="3">
        <v>-1.7999999999999999E-2</v>
      </c>
      <c r="Z4725" s="3">
        <v>-7.0000000000000001E-3</v>
      </c>
      <c r="AA4725" s="3">
        <v>-3.5000000000000003E-2</v>
      </c>
      <c r="AB4725" s="3">
        <v>-2.1999999999999999E-2</v>
      </c>
      <c r="AC4725" s="3">
        <v>-7.9000000000000001E-2</v>
      </c>
      <c r="AD4725" s="3">
        <v>-5.0999999999999997E-2</v>
      </c>
      <c r="AE4725" s="3">
        <v>-5.8999999999999997E-2</v>
      </c>
      <c r="AF4725" s="3">
        <v>-3.5999999999999997E-2</v>
      </c>
      <c r="AG4725" s="3">
        <v>-3.1E-2</v>
      </c>
      <c r="AH4725" s="3">
        <v>-0.122</v>
      </c>
      <c r="AI4725" s="3">
        <v>-0.27300000000000002</v>
      </c>
      <c r="AJ4725" s="3">
        <v>-0.30199999999999999</v>
      </c>
      <c r="AK4725" s="3">
        <v>-0.26600000000000001</v>
      </c>
      <c r="AL4725" s="3">
        <v>-0.61</v>
      </c>
      <c r="AM4725" s="3">
        <v>-0.22600000000000001</v>
      </c>
      <c r="AN4725" s="3">
        <v>-0.19</v>
      </c>
      <c r="AO4725" s="3">
        <v>-0.39</v>
      </c>
      <c r="AP4725" s="3">
        <v>-0.192</v>
      </c>
      <c r="AQ4725" s="3">
        <v>-0.14099999999999999</v>
      </c>
      <c r="AR4725" s="3">
        <v>-0.11799999999999999</v>
      </c>
      <c r="AS4725" s="3">
        <v>-0.29499999999999998</v>
      </c>
      <c r="AT4725" s="3">
        <v>-1.0329999999999999</v>
      </c>
      <c r="AU4725" s="3">
        <v>-0.996</v>
      </c>
      <c r="AV4725" s="3">
        <v>-0.86799999999999999</v>
      </c>
      <c r="AW4725" s="3">
        <v>-0.78500000000000003</v>
      </c>
      <c r="AX4725" s="3">
        <v>-0.76</v>
      </c>
      <c r="AY4725" s="3">
        <v>-0.73699999999999999</v>
      </c>
      <c r="AZ4725" s="3">
        <v>-0.69799999999999995</v>
      </c>
      <c r="BA4725">
        <v>-0.74199999999999999</v>
      </c>
      <c r="BB4725">
        <v>2016</v>
      </c>
    </row>
    <row r="4726" spans="1:54" hidden="1" x14ac:dyDescent="0.2">
      <c r="A4726">
        <v>556</v>
      </c>
      <c r="B4726" t="s">
        <v>452</v>
      </c>
      <c r="C4726" t="s">
        <v>220</v>
      </c>
      <c r="D4726" t="s">
        <v>128</v>
      </c>
      <c r="E4726" t="s">
        <v>219</v>
      </c>
      <c r="F4726" t="s">
        <v>218</v>
      </c>
      <c r="G4726" t="s">
        <v>217</v>
      </c>
      <c r="I4726" t="s">
        <v>216</v>
      </c>
      <c r="J4726" s="3">
        <v>-16.077999999999999</v>
      </c>
      <c r="K4726" s="3">
        <v>-6.2149999999999999</v>
      </c>
      <c r="L4726" s="3">
        <v>-4.633</v>
      </c>
      <c r="M4726" s="3">
        <v>-11.079000000000001</v>
      </c>
      <c r="N4726" s="3">
        <v>-3.4060000000000001</v>
      </c>
      <c r="O4726" s="3">
        <v>4.3449999999999998</v>
      </c>
      <c r="P4726" s="3">
        <v>6.851</v>
      </c>
      <c r="Q4726" s="3">
        <v>13.167</v>
      </c>
      <c r="R4726" s="3">
        <v>12.212999999999999</v>
      </c>
      <c r="S4726" s="3">
        <v>10.958</v>
      </c>
      <c r="T4726" s="3">
        <v>12.404</v>
      </c>
      <c r="U4726" s="3">
        <v>2.3769999999999998</v>
      </c>
      <c r="V4726" s="3">
        <v>-6.4109999999999996</v>
      </c>
      <c r="W4726" s="3">
        <v>-15.538</v>
      </c>
      <c r="X4726" s="3">
        <v>-2.9060000000000001</v>
      </c>
      <c r="Y4726" s="3">
        <v>-3.9020000000000001</v>
      </c>
      <c r="Z4726" s="3">
        <v>-1.4119999999999999</v>
      </c>
      <c r="AA4726" s="3">
        <v>-5.32</v>
      </c>
      <c r="AB4726" s="3">
        <v>-3.153</v>
      </c>
      <c r="AC4726" s="3">
        <v>-10.435</v>
      </c>
      <c r="AD4726" s="3">
        <v>-6.4210000000000003</v>
      </c>
      <c r="AE4726" s="3">
        <v>-7.6529999999999996</v>
      </c>
      <c r="AF4726" s="3">
        <v>-4.2969999999999997</v>
      </c>
      <c r="AG4726" s="3">
        <v>-2.9750000000000001</v>
      </c>
      <c r="AH4726" s="3">
        <v>-9.9710000000000001</v>
      </c>
      <c r="AI4726" s="3">
        <v>-23.466999999999999</v>
      </c>
      <c r="AJ4726" s="3">
        <v>-19.170999999999999</v>
      </c>
      <c r="AK4726" s="3">
        <v>-14.212</v>
      </c>
      <c r="AL4726" s="3">
        <v>-26.863</v>
      </c>
      <c r="AM4726" s="3">
        <v>-9.6470000000000002</v>
      </c>
      <c r="AN4726" s="3">
        <v>-7.3220000000000001</v>
      </c>
      <c r="AO4726" s="3">
        <v>-14.82</v>
      </c>
      <c r="AP4726" s="3">
        <v>-6.6449999999999996</v>
      </c>
      <c r="AQ4726" s="3">
        <v>-4.3070000000000004</v>
      </c>
      <c r="AR4726" s="3">
        <v>-3.2050000000000001</v>
      </c>
      <c r="AS4726" s="3">
        <v>-7.383</v>
      </c>
      <c r="AT4726" s="3">
        <v>-24.516999999999999</v>
      </c>
      <c r="AU4726" s="3">
        <v>-22.12</v>
      </c>
      <c r="AV4726" s="3">
        <v>-17.986999999999998</v>
      </c>
      <c r="AW4726" s="3">
        <v>-15.188000000000001</v>
      </c>
      <c r="AX4726" s="3">
        <v>-13.615</v>
      </c>
      <c r="AY4726" s="3">
        <v>-12.209</v>
      </c>
      <c r="AZ4726" s="3">
        <v>-10.686</v>
      </c>
      <c r="BA4726">
        <v>-10.542</v>
      </c>
      <c r="BB4726">
        <v>2016</v>
      </c>
    </row>
    <row r="4727" spans="1:54" x14ac:dyDescent="0.2">
      <c r="A4727">
        <v>678</v>
      </c>
      <c r="B4727" t="s">
        <v>451</v>
      </c>
      <c r="C4727" t="s">
        <v>352</v>
      </c>
      <c r="D4727" t="s">
        <v>143</v>
      </c>
      <c r="E4727" t="s">
        <v>349</v>
      </c>
      <c r="F4727" t="s">
        <v>351</v>
      </c>
      <c r="G4727" t="s">
        <v>225</v>
      </c>
      <c r="H4727" t="s">
        <v>222</v>
      </c>
      <c r="I4727" t="s">
        <v>1403</v>
      </c>
      <c r="J4727" s="3">
        <v>1209.8800000000001</v>
      </c>
      <c r="K4727" s="3">
        <v>1154.922</v>
      </c>
      <c r="L4727" s="3">
        <v>1021.4450000000001</v>
      </c>
      <c r="M4727" s="3">
        <v>1054.423</v>
      </c>
      <c r="N4727" s="3">
        <v>1079.93</v>
      </c>
      <c r="O4727" s="3">
        <v>1114.9480000000001</v>
      </c>
      <c r="P4727" s="3">
        <v>1183.002</v>
      </c>
      <c r="Q4727" s="3">
        <v>1212.328</v>
      </c>
      <c r="R4727" s="3">
        <v>1212.981</v>
      </c>
      <c r="S4727" s="3">
        <v>1342.672</v>
      </c>
      <c r="T4727" s="3">
        <v>1467.68</v>
      </c>
      <c r="U4727" s="3">
        <v>1580.3989999999999</v>
      </c>
      <c r="V4727" s="3">
        <v>1555.711</v>
      </c>
      <c r="W4727" s="3">
        <v>1611.1130000000001</v>
      </c>
      <c r="X4727" s="3">
        <v>1672.365</v>
      </c>
      <c r="Y4727" s="3">
        <v>1722.492</v>
      </c>
      <c r="Z4727" s="3">
        <v>1847.9010000000001</v>
      </c>
      <c r="AA4727" s="3">
        <v>1936.537</v>
      </c>
      <c r="AB4727" s="3">
        <v>1993.192</v>
      </c>
      <c r="AC4727" s="3">
        <v>2117.674</v>
      </c>
      <c r="AD4727" s="3">
        <v>2116.386</v>
      </c>
      <c r="AE4727" s="3">
        <v>2441.8069999999998</v>
      </c>
      <c r="AF4727" s="3">
        <v>2517.6570000000002</v>
      </c>
      <c r="AG4727" s="3">
        <v>2747.2429999999999</v>
      </c>
      <c r="AH4727" s="3">
        <v>2790.1</v>
      </c>
      <c r="AI4727" s="3">
        <v>2972.4270000000001</v>
      </c>
      <c r="AJ4727" s="3">
        <v>3111.0070000000001</v>
      </c>
      <c r="AK4727" s="3">
        <v>3219.6930000000002</v>
      </c>
      <c r="AL4727" s="3">
        <v>3373.3820000000001</v>
      </c>
      <c r="AM4727" s="3">
        <v>3531.2240000000002</v>
      </c>
      <c r="AN4727" s="3">
        <v>3722.386</v>
      </c>
      <c r="AO4727" s="3">
        <v>3843</v>
      </c>
      <c r="AP4727" s="3">
        <v>3810.866</v>
      </c>
      <c r="AQ4727" s="3">
        <v>3898.652</v>
      </c>
      <c r="AR4727" s="3">
        <v>4173.2479999999996</v>
      </c>
      <c r="AS4727" s="3">
        <v>4422.0810000000001</v>
      </c>
      <c r="AT4727" s="3">
        <v>4678.0969999999998</v>
      </c>
      <c r="AU4727" s="3">
        <v>4926.0360000000001</v>
      </c>
      <c r="AV4727" s="3">
        <v>5172.3379999999997</v>
      </c>
      <c r="AW4727" s="3">
        <v>5415.4380000000001</v>
      </c>
      <c r="AX4727" s="3">
        <v>5669.9629999999997</v>
      </c>
      <c r="AY4727" s="3">
        <v>5936.451</v>
      </c>
      <c r="AZ4727" s="3">
        <v>6215.4650000000001</v>
      </c>
      <c r="BA4727">
        <v>6507.5919999999996</v>
      </c>
      <c r="BB4727">
        <v>2016</v>
      </c>
    </row>
    <row r="4728" spans="1:54" hidden="1" x14ac:dyDescent="0.2">
      <c r="A4728">
        <v>678</v>
      </c>
      <c r="B4728" t="s">
        <v>451</v>
      </c>
      <c r="C4728" t="s">
        <v>350</v>
      </c>
      <c r="D4728" t="s">
        <v>143</v>
      </c>
      <c r="E4728" t="s">
        <v>349</v>
      </c>
      <c r="F4728" t="s">
        <v>348</v>
      </c>
      <c r="G4728" t="s">
        <v>275</v>
      </c>
      <c r="I4728" t="s">
        <v>347</v>
      </c>
      <c r="J4728" s="3">
        <v>3.2989999999999999</v>
      </c>
      <c r="K4728" s="3">
        <v>-4.5419999999999998</v>
      </c>
      <c r="L4728" s="3">
        <v>-11.557</v>
      </c>
      <c r="M4728" s="3">
        <v>3.2290000000000001</v>
      </c>
      <c r="N4728" s="3">
        <v>2.419</v>
      </c>
      <c r="O4728" s="3">
        <v>3.2429999999999999</v>
      </c>
      <c r="P4728" s="3">
        <v>6.1040000000000001</v>
      </c>
      <c r="Q4728" s="3">
        <v>2.4790000000000001</v>
      </c>
      <c r="R4728" s="3">
        <v>5.3999999999999999E-2</v>
      </c>
      <c r="S4728" s="3">
        <v>10.692</v>
      </c>
      <c r="T4728" s="3">
        <v>9.31</v>
      </c>
      <c r="U4728" s="3">
        <v>7.68</v>
      </c>
      <c r="V4728" s="3">
        <v>-1.5620000000000001</v>
      </c>
      <c r="W4728" s="3">
        <v>3.5609999999999999</v>
      </c>
      <c r="X4728" s="3">
        <v>3.802</v>
      </c>
      <c r="Y4728" s="3">
        <v>2.9969999999999999</v>
      </c>
      <c r="Z4728" s="3">
        <v>7.2809999999999997</v>
      </c>
      <c r="AA4728" s="3">
        <v>4.7969999999999997</v>
      </c>
      <c r="AB4728" s="3">
        <v>2.9260000000000002</v>
      </c>
      <c r="AC4728" s="3">
        <v>6.2450000000000001</v>
      </c>
      <c r="AD4728" s="3">
        <v>-6.0999999999999999E-2</v>
      </c>
      <c r="AE4728" s="3">
        <v>15.375999999999999</v>
      </c>
      <c r="AF4728" s="3">
        <v>3.1059999999999999</v>
      </c>
      <c r="AG4728" s="3">
        <v>9.1189999999999998</v>
      </c>
      <c r="AH4728" s="3">
        <v>1.56</v>
      </c>
      <c r="AI4728" s="3">
        <v>6.5350000000000001</v>
      </c>
      <c r="AJ4728" s="3">
        <v>4.6619999999999999</v>
      </c>
      <c r="AK4728" s="3">
        <v>3.4940000000000002</v>
      </c>
      <c r="AL4728" s="3">
        <v>4.7729999999999997</v>
      </c>
      <c r="AM4728" s="3">
        <v>4.6790000000000003</v>
      </c>
      <c r="AN4728" s="3">
        <v>5.4130000000000003</v>
      </c>
      <c r="AO4728" s="3">
        <v>3.24</v>
      </c>
      <c r="AP4728" s="3">
        <v>-0.83599999999999997</v>
      </c>
      <c r="AQ4728" s="3">
        <v>2.3039999999999998</v>
      </c>
      <c r="AR4728" s="3">
        <v>7.0430000000000001</v>
      </c>
      <c r="AS4728" s="3">
        <v>5.9630000000000001</v>
      </c>
      <c r="AT4728" s="3">
        <v>5.7889999999999997</v>
      </c>
      <c r="AU4728" s="3">
        <v>5.3</v>
      </c>
      <c r="AV4728" s="3">
        <v>5</v>
      </c>
      <c r="AW4728" s="3">
        <v>4.7</v>
      </c>
      <c r="AX4728" s="3">
        <v>4.7</v>
      </c>
      <c r="AY4728" s="3">
        <v>4.7</v>
      </c>
      <c r="AZ4728" s="3">
        <v>4.7</v>
      </c>
      <c r="BA4728">
        <v>4.7</v>
      </c>
      <c r="BB4728">
        <v>2016</v>
      </c>
    </row>
    <row r="4729" spans="1:54" hidden="1" x14ac:dyDescent="0.2">
      <c r="A4729">
        <v>678</v>
      </c>
      <c r="B4729" t="s">
        <v>451</v>
      </c>
      <c r="C4729" t="s">
        <v>346</v>
      </c>
      <c r="D4729" t="s">
        <v>143</v>
      </c>
      <c r="E4729" t="s">
        <v>342</v>
      </c>
      <c r="F4729" t="s">
        <v>345</v>
      </c>
      <c r="G4729" t="s">
        <v>225</v>
      </c>
      <c r="H4729" t="s">
        <v>222</v>
      </c>
      <c r="I4729" t="s">
        <v>1403</v>
      </c>
      <c r="J4729" s="3">
        <v>429.108</v>
      </c>
      <c r="K4729" s="3">
        <v>451.00599999999997</v>
      </c>
      <c r="L4729" s="3">
        <v>482.23599999999999</v>
      </c>
      <c r="M4729" s="3">
        <v>540.42999999999995</v>
      </c>
      <c r="N4729" s="3">
        <v>618.93200000000002</v>
      </c>
      <c r="O4729" s="3">
        <v>640.66800000000001</v>
      </c>
      <c r="P4729" s="3">
        <v>686.024</v>
      </c>
      <c r="Q4729" s="3">
        <v>693.54700000000003</v>
      </c>
      <c r="R4729" s="3">
        <v>689.85500000000002</v>
      </c>
      <c r="S4729" s="3">
        <v>769.72699999999998</v>
      </c>
      <c r="T4729" s="3">
        <v>877.44</v>
      </c>
      <c r="U4729" s="3">
        <v>923.33299999999997</v>
      </c>
      <c r="V4729" s="3">
        <v>890.72400000000005</v>
      </c>
      <c r="W4729" s="3">
        <v>951.02599999999995</v>
      </c>
      <c r="X4729" s="3">
        <v>1401.97</v>
      </c>
      <c r="Y4729" s="3">
        <v>1650.181</v>
      </c>
      <c r="Z4729" s="3">
        <v>1734.5170000000001</v>
      </c>
      <c r="AA4729" s="3">
        <v>1857.875</v>
      </c>
      <c r="AB4729" s="3">
        <v>1959.38</v>
      </c>
      <c r="AC4729" s="3">
        <v>2117.674</v>
      </c>
      <c r="AD4729" s="3">
        <v>2103.27</v>
      </c>
      <c r="AE4729" s="3">
        <v>2540.203</v>
      </c>
      <c r="AF4729" s="3">
        <v>2711.1149999999998</v>
      </c>
      <c r="AG4729" s="3">
        <v>2733.6779999999999</v>
      </c>
      <c r="AH4729" s="3">
        <v>2876.2330000000002</v>
      </c>
      <c r="AI4729" s="3">
        <v>3294.0549999999998</v>
      </c>
      <c r="AJ4729" s="3">
        <v>3607.837</v>
      </c>
      <c r="AK4729" s="3">
        <v>3903.9609999999998</v>
      </c>
      <c r="AL4729" s="3">
        <v>4366.47</v>
      </c>
      <c r="AM4729" s="3">
        <v>4807.3389999999999</v>
      </c>
      <c r="AN4729" s="3">
        <v>5288.9390000000003</v>
      </c>
      <c r="AO4729" s="3">
        <v>6123.9290000000001</v>
      </c>
      <c r="AP4729" s="3">
        <v>6352.36</v>
      </c>
      <c r="AQ4729" s="3">
        <v>6543.9440000000004</v>
      </c>
      <c r="AR4729" s="3">
        <v>7113.8329999999996</v>
      </c>
      <c r="AS4729" s="3">
        <v>7748.1440000000002</v>
      </c>
      <c r="AT4729" s="3">
        <v>8321.6560000000009</v>
      </c>
      <c r="AU4729" s="3">
        <v>8898.74</v>
      </c>
      <c r="AV4729" s="3">
        <v>9474.49</v>
      </c>
      <c r="AW4729" s="3">
        <v>10068.58</v>
      </c>
      <c r="AX4729" s="3">
        <v>10721</v>
      </c>
      <c r="AY4729" s="3">
        <v>11449.4</v>
      </c>
      <c r="AZ4729" s="3">
        <v>12232.04</v>
      </c>
      <c r="BA4729">
        <v>13089.091</v>
      </c>
      <c r="BB4729">
        <v>2016</v>
      </c>
    </row>
    <row r="4730" spans="1:54" hidden="1" x14ac:dyDescent="0.2">
      <c r="A4730">
        <v>678</v>
      </c>
      <c r="B4730" t="s">
        <v>451</v>
      </c>
      <c r="C4730" t="s">
        <v>344</v>
      </c>
      <c r="D4730" t="s">
        <v>143</v>
      </c>
      <c r="E4730" t="s">
        <v>342</v>
      </c>
      <c r="F4730" t="s">
        <v>343</v>
      </c>
      <c r="G4730" t="s">
        <v>223</v>
      </c>
      <c r="H4730" t="s">
        <v>222</v>
      </c>
      <c r="I4730" t="s">
        <v>310</v>
      </c>
      <c r="J4730" s="3">
        <v>2.0310000000000001</v>
      </c>
      <c r="K4730" s="3">
        <v>1.66</v>
      </c>
      <c r="L4730" s="3">
        <v>1.468</v>
      </c>
      <c r="M4730" s="3">
        <v>1.4179999999999999</v>
      </c>
      <c r="N4730" s="3">
        <v>1.4159999999999999</v>
      </c>
      <c r="O4730" s="3">
        <v>1.4259999999999999</v>
      </c>
      <c r="P4730" s="3">
        <v>1.9810000000000001</v>
      </c>
      <c r="Q4730" s="3">
        <v>2.3079999999999998</v>
      </c>
      <c r="R4730" s="3">
        <v>2.3159999999999998</v>
      </c>
      <c r="S4730" s="3">
        <v>2.827</v>
      </c>
      <c r="T4730" s="3">
        <v>3.2229999999999999</v>
      </c>
      <c r="U4730" s="3">
        <v>3.2839999999999998</v>
      </c>
      <c r="V4730" s="3">
        <v>3.3719999999999999</v>
      </c>
      <c r="W4730" s="3">
        <v>3.3620000000000001</v>
      </c>
      <c r="X4730" s="3">
        <v>2.5750000000000002</v>
      </c>
      <c r="Y4730" s="3">
        <v>3.3370000000000002</v>
      </c>
      <c r="Z4730" s="3">
        <v>3.4159999999999999</v>
      </c>
      <c r="AA4730" s="3">
        <v>3.2080000000000002</v>
      </c>
      <c r="AB4730" s="3">
        <v>3.3279999999999998</v>
      </c>
      <c r="AC4730" s="3">
        <v>3.444</v>
      </c>
      <c r="AD4730" s="3">
        <v>2.9620000000000002</v>
      </c>
      <c r="AE4730" s="3">
        <v>3.468</v>
      </c>
      <c r="AF4730" s="3">
        <v>3.9020000000000001</v>
      </c>
      <c r="AG4730" s="3">
        <v>4.7119999999999997</v>
      </c>
      <c r="AH4730" s="3">
        <v>5.45</v>
      </c>
      <c r="AI4730" s="3">
        <v>6.2549999999999999</v>
      </c>
      <c r="AJ4730" s="3">
        <v>6.9059999999999997</v>
      </c>
      <c r="AK4730" s="3">
        <v>8.157</v>
      </c>
      <c r="AL4730" s="3">
        <v>9.7970000000000006</v>
      </c>
      <c r="AM4730" s="3">
        <v>10.207000000000001</v>
      </c>
      <c r="AN4730" s="3">
        <v>10.699</v>
      </c>
      <c r="AO4730" s="3">
        <v>12.99</v>
      </c>
      <c r="AP4730" s="3">
        <v>12.45</v>
      </c>
      <c r="AQ4730" s="3">
        <v>13.25</v>
      </c>
      <c r="AR4730" s="3">
        <v>14.411</v>
      </c>
      <c r="AS4730" s="3">
        <v>13.106999999999999</v>
      </c>
      <c r="AT4730" s="3">
        <v>14.039</v>
      </c>
      <c r="AU4730" s="3">
        <v>15.318</v>
      </c>
      <c r="AV4730" s="3">
        <v>17.907</v>
      </c>
      <c r="AW4730" s="3">
        <v>19.247</v>
      </c>
      <c r="AX4730" s="3">
        <v>20.73</v>
      </c>
      <c r="AY4730" s="3">
        <v>22.294</v>
      </c>
      <c r="AZ4730" s="3">
        <v>23.818000000000001</v>
      </c>
      <c r="BA4730">
        <v>25.486000000000001</v>
      </c>
      <c r="BB4730">
        <v>2016</v>
      </c>
    </row>
    <row r="4731" spans="1:54" hidden="1" x14ac:dyDescent="0.2">
      <c r="A4731">
        <v>678</v>
      </c>
      <c r="B4731" t="s">
        <v>451</v>
      </c>
      <c r="C4731" t="s">
        <v>213</v>
      </c>
      <c r="D4731" t="s">
        <v>143</v>
      </c>
      <c r="E4731" t="s">
        <v>342</v>
      </c>
      <c r="F4731" s="3" t="s">
        <v>341</v>
      </c>
      <c r="G4731" t="s">
        <v>323</v>
      </c>
      <c r="H4731" t="s">
        <v>222</v>
      </c>
      <c r="I4731" t="s">
        <v>310</v>
      </c>
      <c r="J4731">
        <v>3.94</v>
      </c>
      <c r="K4731">
        <v>4.1120000000000001</v>
      </c>
      <c r="L4731">
        <v>3.863</v>
      </c>
      <c r="M4731">
        <v>4.1449999999999996</v>
      </c>
      <c r="N4731">
        <v>4.3959999999999999</v>
      </c>
      <c r="O4731">
        <v>4.6829999999999998</v>
      </c>
      <c r="P4731">
        <v>5.069</v>
      </c>
      <c r="Q4731">
        <v>5.3280000000000003</v>
      </c>
      <c r="R4731">
        <v>5.5170000000000003</v>
      </c>
      <c r="S4731">
        <v>6.3440000000000003</v>
      </c>
      <c r="T4731">
        <v>7.1920000000000002</v>
      </c>
      <c r="U4731">
        <v>8.0020000000000007</v>
      </c>
      <c r="V4731">
        <v>8.0559999999999992</v>
      </c>
      <c r="W4731">
        <v>8.5419999999999998</v>
      </c>
      <c r="X4731">
        <v>9.0549999999999997</v>
      </c>
      <c r="Y4731">
        <v>9.5210000000000008</v>
      </c>
      <c r="Z4731">
        <v>10.401</v>
      </c>
      <c r="AA4731">
        <v>11.086</v>
      </c>
      <c r="AB4731">
        <v>11.534000000000001</v>
      </c>
      <c r="AC4731">
        <v>12.442</v>
      </c>
      <c r="AD4731">
        <v>12.718</v>
      </c>
      <c r="AE4731">
        <v>15.007</v>
      </c>
      <c r="AF4731">
        <v>15.711</v>
      </c>
      <c r="AG4731">
        <v>17.486000000000001</v>
      </c>
      <c r="AH4731">
        <v>18.247</v>
      </c>
      <c r="AI4731">
        <v>20.065000000000001</v>
      </c>
      <c r="AJ4731">
        <v>21.645</v>
      </c>
      <c r="AK4731">
        <v>22.998000000000001</v>
      </c>
      <c r="AL4731">
        <v>24.568000000000001</v>
      </c>
      <c r="AM4731">
        <v>25.913</v>
      </c>
      <c r="AN4731">
        <v>27.65</v>
      </c>
      <c r="AO4731">
        <v>29.135000000000002</v>
      </c>
      <c r="AP4731">
        <v>29.422999999999998</v>
      </c>
      <c r="AQ4731">
        <v>30.587</v>
      </c>
      <c r="AR4731">
        <v>33.329000000000001</v>
      </c>
      <c r="AS4731">
        <v>35.698999999999998</v>
      </c>
      <c r="AT4731">
        <v>38.247999999999998</v>
      </c>
      <c r="AU4731">
        <v>41</v>
      </c>
      <c r="AV4731">
        <v>44.027999999999999</v>
      </c>
      <c r="AW4731">
        <v>47.097000000000001</v>
      </c>
      <c r="AX4731">
        <v>50.28</v>
      </c>
      <c r="AY4731">
        <v>53.646000000000001</v>
      </c>
      <c r="AZ4731">
        <v>57.131999999999998</v>
      </c>
      <c r="BA4731">
        <v>60.857999999999997</v>
      </c>
      <c r="BB4731">
        <v>2016</v>
      </c>
    </row>
    <row r="4732" spans="1:54" hidden="1" x14ac:dyDescent="0.2">
      <c r="A4732">
        <v>678</v>
      </c>
      <c r="B4732" t="s">
        <v>451</v>
      </c>
      <c r="C4732" t="s">
        <v>340</v>
      </c>
      <c r="D4732" t="s">
        <v>143</v>
      </c>
      <c r="E4732" t="s">
        <v>339</v>
      </c>
      <c r="F4732" t="s">
        <v>338</v>
      </c>
      <c r="G4732" t="s">
        <v>295</v>
      </c>
      <c r="I4732" t="s">
        <v>337</v>
      </c>
      <c r="J4732" s="3">
        <v>35.466999999999999</v>
      </c>
      <c r="K4732" s="3">
        <v>39.051000000000002</v>
      </c>
      <c r="L4732" s="3">
        <v>47.210999999999999</v>
      </c>
      <c r="M4732" s="3">
        <v>51.253999999999998</v>
      </c>
      <c r="N4732" s="3">
        <v>57.311999999999998</v>
      </c>
      <c r="O4732" s="3">
        <v>57.462000000000003</v>
      </c>
      <c r="P4732" s="3">
        <v>57.99</v>
      </c>
      <c r="Q4732" s="3">
        <v>57.207999999999998</v>
      </c>
      <c r="R4732" s="3">
        <v>56.872999999999998</v>
      </c>
      <c r="S4732" s="3">
        <v>57.328000000000003</v>
      </c>
      <c r="T4732" s="3">
        <v>59.783999999999999</v>
      </c>
      <c r="U4732" s="3">
        <v>58.423999999999999</v>
      </c>
      <c r="V4732" s="3">
        <v>57.255000000000003</v>
      </c>
      <c r="W4732" s="3">
        <v>59.029000000000003</v>
      </c>
      <c r="X4732" s="3">
        <v>83.831999999999994</v>
      </c>
      <c r="Y4732" s="3">
        <v>95.802000000000007</v>
      </c>
      <c r="Z4732" s="3">
        <v>93.864000000000004</v>
      </c>
      <c r="AA4732" s="3">
        <v>95.938000000000002</v>
      </c>
      <c r="AB4732" s="3">
        <v>98.304000000000002</v>
      </c>
      <c r="AC4732" s="3">
        <v>100</v>
      </c>
      <c r="AD4732" s="3">
        <v>99.38</v>
      </c>
      <c r="AE4732" s="3">
        <v>104.03</v>
      </c>
      <c r="AF4732" s="3">
        <v>107.684</v>
      </c>
      <c r="AG4732" s="3">
        <v>99.506</v>
      </c>
      <c r="AH4732" s="3">
        <v>103.087</v>
      </c>
      <c r="AI4732" s="3">
        <v>110.82</v>
      </c>
      <c r="AJ4732" s="3">
        <v>115.97</v>
      </c>
      <c r="AK4732" s="3">
        <v>121.253</v>
      </c>
      <c r="AL4732" s="3">
        <v>129.43899999999999</v>
      </c>
      <c r="AM4732" s="3">
        <v>136.13800000000001</v>
      </c>
      <c r="AN4732" s="3">
        <v>142.08500000000001</v>
      </c>
      <c r="AO4732" s="3">
        <v>159.35300000000001</v>
      </c>
      <c r="AP4732" s="3">
        <v>166.691</v>
      </c>
      <c r="AQ4732" s="3">
        <v>167.851</v>
      </c>
      <c r="AR4732" s="3">
        <v>170.46299999999999</v>
      </c>
      <c r="AS4732" s="3">
        <v>175.215</v>
      </c>
      <c r="AT4732" s="3">
        <v>177.886</v>
      </c>
      <c r="AU4732" s="3">
        <v>180.64699999999999</v>
      </c>
      <c r="AV4732" s="3">
        <v>183.17599999999999</v>
      </c>
      <c r="AW4732" s="3">
        <v>185.92400000000001</v>
      </c>
      <c r="AX4732" s="3">
        <v>189.084</v>
      </c>
      <c r="AY4732" s="3">
        <v>192.86600000000001</v>
      </c>
      <c r="AZ4732" s="3">
        <v>196.8</v>
      </c>
      <c r="BA4732">
        <v>201.136</v>
      </c>
      <c r="BB4732">
        <v>2016</v>
      </c>
    </row>
    <row r="4733" spans="1:54" hidden="1" x14ac:dyDescent="0.2">
      <c r="A4733">
        <v>678</v>
      </c>
      <c r="B4733" t="s">
        <v>451</v>
      </c>
      <c r="C4733" t="s">
        <v>336</v>
      </c>
      <c r="D4733" t="s">
        <v>143</v>
      </c>
      <c r="E4733" t="s">
        <v>333</v>
      </c>
      <c r="F4733" t="s">
        <v>335</v>
      </c>
      <c r="G4733" t="s">
        <v>225</v>
      </c>
      <c r="H4733" t="s">
        <v>322</v>
      </c>
      <c r="I4733" t="s">
        <v>330</v>
      </c>
      <c r="J4733" s="3">
        <v>170643.03400000001</v>
      </c>
      <c r="K4733" s="3">
        <v>159654.64000000001</v>
      </c>
      <c r="L4733" s="3">
        <v>138282.19899999999</v>
      </c>
      <c r="M4733" s="3">
        <v>139799.89000000001</v>
      </c>
      <c r="N4733" s="3">
        <v>140386.76</v>
      </c>
      <c r="O4733" s="3">
        <v>142359.98699999999</v>
      </c>
      <c r="P4733" s="3">
        <v>148667.05600000001</v>
      </c>
      <c r="Q4733" s="3">
        <v>150167.39300000001</v>
      </c>
      <c r="R4733" s="3">
        <v>148105.35699999999</v>
      </c>
      <c r="S4733" s="3">
        <v>161326.04300000001</v>
      </c>
      <c r="T4733" s="3">
        <v>173033.13099999999</v>
      </c>
      <c r="U4733" s="3">
        <v>182229.375</v>
      </c>
      <c r="V4733" s="3">
        <v>174973.111</v>
      </c>
      <c r="W4733" s="3">
        <v>176435.61300000001</v>
      </c>
      <c r="X4733" s="3">
        <v>178221.92300000001</v>
      </c>
      <c r="Y4733" s="3">
        <v>178669.791</v>
      </c>
      <c r="Z4733" s="3">
        <v>186636.99799999999</v>
      </c>
      <c r="AA4733" s="3">
        <v>190454.03099999999</v>
      </c>
      <c r="AB4733" s="3">
        <v>190830.625</v>
      </c>
      <c r="AC4733" s="3">
        <v>197239.856</v>
      </c>
      <c r="AD4733" s="3">
        <v>191581.44699999999</v>
      </c>
      <c r="AE4733" s="3">
        <v>214643.679</v>
      </c>
      <c r="AF4733" s="3">
        <v>214761.84</v>
      </c>
      <c r="AG4733" s="3">
        <v>227253.95800000001</v>
      </c>
      <c r="AH4733" s="3">
        <v>223657.89499999999</v>
      </c>
      <c r="AI4733" s="3">
        <v>230753.674</v>
      </c>
      <c r="AJ4733" s="3">
        <v>233735.56200000001</v>
      </c>
      <c r="AK4733" s="3">
        <v>234002.51</v>
      </c>
      <c r="AL4733" s="3">
        <v>237171.21100000001</v>
      </c>
      <c r="AM4733" s="3">
        <v>240308.2</v>
      </c>
      <c r="AN4733" s="3">
        <v>245421.99600000001</v>
      </c>
      <c r="AO4733" s="3">
        <v>245730.038</v>
      </c>
      <c r="AP4733" s="3">
        <v>236518.57</v>
      </c>
      <c r="AQ4733" s="3">
        <v>234970.45</v>
      </c>
      <c r="AR4733" s="3">
        <v>243494.872</v>
      </c>
      <c r="AS4733" s="3">
        <v>249788.99400000001</v>
      </c>
      <c r="AT4733" s="3">
        <v>255789.78400000001</v>
      </c>
      <c r="AU4733" s="3">
        <v>260729.55900000001</v>
      </c>
      <c r="AV4733" s="3">
        <v>265015.24699999997</v>
      </c>
      <c r="AW4733" s="3">
        <v>268605.31</v>
      </c>
      <c r="AX4733" s="3">
        <v>272241.516</v>
      </c>
      <c r="AY4733" s="3">
        <v>275922.13400000002</v>
      </c>
      <c r="AZ4733" s="3">
        <v>279654.84399999998</v>
      </c>
      <c r="BA4733">
        <v>283439.41200000001</v>
      </c>
      <c r="BB4733">
        <v>2013</v>
      </c>
    </row>
    <row r="4734" spans="1:54" hidden="1" x14ac:dyDescent="0.2">
      <c r="A4734">
        <v>678</v>
      </c>
      <c r="B4734" t="s">
        <v>451</v>
      </c>
      <c r="C4734" t="s">
        <v>334</v>
      </c>
      <c r="D4734" t="s">
        <v>143</v>
      </c>
      <c r="E4734" t="s">
        <v>333</v>
      </c>
      <c r="F4734" t="s">
        <v>332</v>
      </c>
      <c r="G4734" t="s">
        <v>331</v>
      </c>
      <c r="H4734" t="s">
        <v>322</v>
      </c>
      <c r="I4734" t="s">
        <v>330</v>
      </c>
      <c r="J4734" s="3">
        <v>1293.6869999999999</v>
      </c>
      <c r="K4734" s="3">
        <v>1210.3810000000001</v>
      </c>
      <c r="L4734" s="3">
        <v>1048.3520000000001</v>
      </c>
      <c r="M4734" s="3">
        <v>1059.8579999999999</v>
      </c>
      <c r="N4734" s="3">
        <v>1064.307</v>
      </c>
      <c r="O4734" s="3">
        <v>1079.2660000000001</v>
      </c>
      <c r="P4734" s="3">
        <v>1127.0820000000001</v>
      </c>
      <c r="Q4734" s="3">
        <v>1138.4559999999999</v>
      </c>
      <c r="R4734" s="3">
        <v>1122.8230000000001</v>
      </c>
      <c r="S4734" s="3">
        <v>1223.0530000000001</v>
      </c>
      <c r="T4734" s="3">
        <v>1311.807</v>
      </c>
      <c r="U4734" s="3">
        <v>1381.5260000000001</v>
      </c>
      <c r="V4734" s="3">
        <v>1326.5150000000001</v>
      </c>
      <c r="W4734" s="3">
        <v>1337.6020000000001</v>
      </c>
      <c r="X4734" s="3">
        <v>1351.145</v>
      </c>
      <c r="Y4734" s="3">
        <v>1354.54</v>
      </c>
      <c r="Z4734" s="3">
        <v>1414.941</v>
      </c>
      <c r="AA4734" s="3">
        <v>1443.8789999999999</v>
      </c>
      <c r="AB4734" s="3">
        <v>1446.7339999999999</v>
      </c>
      <c r="AC4734" s="3">
        <v>1495.3240000000001</v>
      </c>
      <c r="AD4734" s="3">
        <v>1452.4269999999999</v>
      </c>
      <c r="AE4734" s="3">
        <v>1627.2670000000001</v>
      </c>
      <c r="AF4734" s="3">
        <v>1628.163</v>
      </c>
      <c r="AG4734" s="3">
        <v>1722.8689999999999</v>
      </c>
      <c r="AH4734" s="3">
        <v>1695.606</v>
      </c>
      <c r="AI4734" s="3">
        <v>1749.4010000000001</v>
      </c>
      <c r="AJ4734" s="3">
        <v>1772.0070000000001</v>
      </c>
      <c r="AK4734" s="3">
        <v>1774.0309999999999</v>
      </c>
      <c r="AL4734" s="3">
        <v>1798.0540000000001</v>
      </c>
      <c r="AM4734" s="3">
        <v>1821.836</v>
      </c>
      <c r="AN4734" s="3">
        <v>1860.605</v>
      </c>
      <c r="AO4734" s="3">
        <v>1862.94</v>
      </c>
      <c r="AP4734" s="3">
        <v>1793.106</v>
      </c>
      <c r="AQ4734" s="3">
        <v>1781.3689999999999</v>
      </c>
      <c r="AR4734" s="3">
        <v>1845.9949999999999</v>
      </c>
      <c r="AS4734" s="3">
        <v>1893.712</v>
      </c>
      <c r="AT4734" s="3">
        <v>1939.2059999999999</v>
      </c>
      <c r="AU4734" s="3">
        <v>1976.655</v>
      </c>
      <c r="AV4734" s="3">
        <v>2009.146</v>
      </c>
      <c r="AW4734" s="3">
        <v>2036.364</v>
      </c>
      <c r="AX4734" s="3">
        <v>2063.9299999999998</v>
      </c>
      <c r="AY4734" s="3">
        <v>2091.8339999999998</v>
      </c>
      <c r="AZ4734" s="3">
        <v>2120.1329999999998</v>
      </c>
      <c r="BA4734">
        <v>2148.8249999999998</v>
      </c>
      <c r="BB4734">
        <v>2013</v>
      </c>
    </row>
    <row r="4735" spans="1:54" hidden="1" x14ac:dyDescent="0.2">
      <c r="A4735">
        <v>678</v>
      </c>
      <c r="B4735" t="s">
        <v>451</v>
      </c>
      <c r="C4735" t="s">
        <v>329</v>
      </c>
      <c r="D4735" t="s">
        <v>143</v>
      </c>
      <c r="E4735" t="s">
        <v>325</v>
      </c>
      <c r="F4735" t="s">
        <v>328</v>
      </c>
      <c r="G4735" t="s">
        <v>225</v>
      </c>
      <c r="H4735" t="s">
        <v>322</v>
      </c>
      <c r="I4735" t="s">
        <v>321</v>
      </c>
      <c r="J4735" s="3">
        <v>60521.932999999997</v>
      </c>
      <c r="K4735" s="3">
        <v>62346.39</v>
      </c>
      <c r="L4735" s="3">
        <v>65284.690999999999</v>
      </c>
      <c r="M4735" s="3">
        <v>71652.464999999997</v>
      </c>
      <c r="N4735" s="3">
        <v>80458.698999999993</v>
      </c>
      <c r="O4735" s="3">
        <v>81802.475999999995</v>
      </c>
      <c r="P4735" s="3">
        <v>86212.130999999994</v>
      </c>
      <c r="Q4735" s="3">
        <v>85907.561000000002</v>
      </c>
      <c r="R4735" s="3">
        <v>84231.52</v>
      </c>
      <c r="S4735" s="3">
        <v>92484.922000000006</v>
      </c>
      <c r="T4735" s="3">
        <v>103446.397</v>
      </c>
      <c r="U4735" s="3">
        <v>106465.711</v>
      </c>
      <c r="V4735" s="3">
        <v>100181.039</v>
      </c>
      <c r="W4735" s="3">
        <v>104148.408</v>
      </c>
      <c r="X4735" s="3">
        <v>149406.32699999999</v>
      </c>
      <c r="Y4735" s="3">
        <v>171169.13399999999</v>
      </c>
      <c r="Z4735" s="3">
        <v>175185.24</v>
      </c>
      <c r="AA4735" s="3">
        <v>182717.87700000001</v>
      </c>
      <c r="AB4735" s="3">
        <v>187593.43799999999</v>
      </c>
      <c r="AC4735" s="3">
        <v>197239.856</v>
      </c>
      <c r="AD4735" s="3">
        <v>190394.16399999999</v>
      </c>
      <c r="AE4735" s="3">
        <v>223293.04800000001</v>
      </c>
      <c r="AF4735" s="3">
        <v>231264.31</v>
      </c>
      <c r="AG4735" s="3">
        <v>226131.87899999999</v>
      </c>
      <c r="AH4735" s="3">
        <v>230562.402</v>
      </c>
      <c r="AI4735" s="3">
        <v>255722.13399999999</v>
      </c>
      <c r="AJ4735" s="3">
        <v>271063.315</v>
      </c>
      <c r="AK4735" s="3">
        <v>283734.05599999998</v>
      </c>
      <c r="AL4735" s="3">
        <v>306991.93400000001</v>
      </c>
      <c r="AM4735" s="3">
        <v>327150.821</v>
      </c>
      <c r="AN4735" s="3">
        <v>348707.01299999998</v>
      </c>
      <c r="AO4735" s="3">
        <v>391577.72</v>
      </c>
      <c r="AP4735" s="3">
        <v>394254.51299999998</v>
      </c>
      <c r="AQ4735" s="3">
        <v>394401.26199999999</v>
      </c>
      <c r="AR4735" s="3">
        <v>415068.049</v>
      </c>
      <c r="AS4735" s="3">
        <v>437667.5</v>
      </c>
      <c r="AT4735" s="3">
        <v>455012.94799999997</v>
      </c>
      <c r="AU4735" s="3">
        <v>471000.32699999999</v>
      </c>
      <c r="AV4735" s="3">
        <v>485444.76799999998</v>
      </c>
      <c r="AW4735" s="3">
        <v>499400.82900000003</v>
      </c>
      <c r="AX4735" s="3">
        <v>514765.47100000002</v>
      </c>
      <c r="AY4735" s="3">
        <v>532160.14300000004</v>
      </c>
      <c r="AZ4735" s="3">
        <v>550360.97600000002</v>
      </c>
      <c r="BA4735">
        <v>570097.88399999996</v>
      </c>
      <c r="BB4735">
        <v>2013</v>
      </c>
    </row>
    <row r="4736" spans="1:54" hidden="1" x14ac:dyDescent="0.2">
      <c r="A4736">
        <v>678</v>
      </c>
      <c r="B4736" t="s">
        <v>451</v>
      </c>
      <c r="C4736" t="s">
        <v>327</v>
      </c>
      <c r="D4736" t="s">
        <v>143</v>
      </c>
      <c r="E4736" t="s">
        <v>325</v>
      </c>
      <c r="F4736" t="s">
        <v>326</v>
      </c>
      <c r="G4736" t="s">
        <v>223</v>
      </c>
      <c r="H4736" t="s">
        <v>322</v>
      </c>
      <c r="I4736" t="s">
        <v>321</v>
      </c>
      <c r="J4736" s="3">
        <v>286.45400000000001</v>
      </c>
      <c r="K4736" s="3">
        <v>229.44200000000001</v>
      </c>
      <c r="L4736" s="3">
        <v>198.67500000000001</v>
      </c>
      <c r="M4736" s="3">
        <v>188.035</v>
      </c>
      <c r="N4736" s="3">
        <v>184.137</v>
      </c>
      <c r="O4736" s="3">
        <v>182.083</v>
      </c>
      <c r="P4736" s="3">
        <v>248.952</v>
      </c>
      <c r="Q4736" s="3">
        <v>285.83499999999998</v>
      </c>
      <c r="R4736" s="3">
        <v>282.798</v>
      </c>
      <c r="S4736" s="3">
        <v>339.68900000000002</v>
      </c>
      <c r="T4736" s="3">
        <v>379.94900000000001</v>
      </c>
      <c r="U4736" s="3">
        <v>378.69499999999999</v>
      </c>
      <c r="V4736" s="3">
        <v>379.291</v>
      </c>
      <c r="W4736" s="3">
        <v>368.18099999999998</v>
      </c>
      <c r="X4736" s="3">
        <v>274.392</v>
      </c>
      <c r="Y4736" s="3">
        <v>346.178</v>
      </c>
      <c r="Z4736" s="3">
        <v>345.04500000000002</v>
      </c>
      <c r="AA4736" s="3">
        <v>315.48500000000001</v>
      </c>
      <c r="AB4736" s="3">
        <v>318.58800000000002</v>
      </c>
      <c r="AC4736" s="3">
        <v>320.77300000000002</v>
      </c>
      <c r="AD4736" s="3">
        <v>268.14699999999999</v>
      </c>
      <c r="AE4736" s="3">
        <v>304.82400000000001</v>
      </c>
      <c r="AF4736" s="3">
        <v>332.81599999999997</v>
      </c>
      <c r="AG4736" s="3">
        <v>389.76100000000002</v>
      </c>
      <c r="AH4736" s="3">
        <v>436.875</v>
      </c>
      <c r="AI4736" s="3">
        <v>485.608</v>
      </c>
      <c r="AJ4736" s="3">
        <v>518.85400000000004</v>
      </c>
      <c r="AK4736" s="3">
        <v>592.86800000000005</v>
      </c>
      <c r="AL4736" s="3">
        <v>688.77200000000005</v>
      </c>
      <c r="AM4736" s="3">
        <v>694.64099999999996</v>
      </c>
      <c r="AN4736" s="3">
        <v>705.37699999999995</v>
      </c>
      <c r="AO4736" s="3">
        <v>830.61</v>
      </c>
      <c r="AP4736" s="3">
        <v>772.67700000000002</v>
      </c>
      <c r="AQ4736" s="3">
        <v>798.56799999999998</v>
      </c>
      <c r="AR4736" s="3">
        <v>840.84699999999998</v>
      </c>
      <c r="AS4736" s="3">
        <v>740.36400000000003</v>
      </c>
      <c r="AT4736" s="3">
        <v>767.61300000000006</v>
      </c>
      <c r="AU4736" s="3">
        <v>810.77099999999996</v>
      </c>
      <c r="AV4736" s="3">
        <v>917.47900000000004</v>
      </c>
      <c r="AW4736" s="3">
        <v>954.67200000000003</v>
      </c>
      <c r="AX4736" s="3">
        <v>995.32600000000002</v>
      </c>
      <c r="AY4736" s="3">
        <v>1036.193</v>
      </c>
      <c r="AZ4736" s="3">
        <v>1071.633</v>
      </c>
      <c r="BA4736">
        <v>1110.0630000000001</v>
      </c>
      <c r="BB4736">
        <v>2013</v>
      </c>
    </row>
    <row r="4737" spans="1:54" hidden="1" x14ac:dyDescent="0.2">
      <c r="A4737">
        <v>678</v>
      </c>
      <c r="B4737" t="s">
        <v>451</v>
      </c>
      <c r="C4737" t="s">
        <v>212</v>
      </c>
      <c r="D4737" t="s">
        <v>143</v>
      </c>
      <c r="E4737" t="s">
        <v>325</v>
      </c>
      <c r="F4737" t="s">
        <v>324</v>
      </c>
      <c r="G4737" t="s">
        <v>323</v>
      </c>
      <c r="H4737" t="s">
        <v>322</v>
      </c>
      <c r="I4737" t="s">
        <v>321</v>
      </c>
      <c r="J4737" s="3">
        <v>555.69600000000003</v>
      </c>
      <c r="K4737" s="3">
        <v>568.45799999999997</v>
      </c>
      <c r="L4737" s="3">
        <v>522.90899999999999</v>
      </c>
      <c r="M4737" s="3">
        <v>549.51599999999996</v>
      </c>
      <c r="N4737" s="3">
        <v>571.40700000000004</v>
      </c>
      <c r="O4737" s="3">
        <v>597.98099999999999</v>
      </c>
      <c r="P4737" s="3">
        <v>637.06299999999999</v>
      </c>
      <c r="Q4737" s="3">
        <v>659.91600000000005</v>
      </c>
      <c r="R4737" s="3">
        <v>673.63800000000003</v>
      </c>
      <c r="S4737" s="3">
        <v>762.30399999999997</v>
      </c>
      <c r="T4737" s="3">
        <v>847.86400000000003</v>
      </c>
      <c r="U4737" s="3">
        <v>922.64700000000005</v>
      </c>
      <c r="V4737" s="3">
        <v>906.10400000000004</v>
      </c>
      <c r="W4737" s="3">
        <v>935.41399999999999</v>
      </c>
      <c r="X4737" s="3">
        <v>964.995</v>
      </c>
      <c r="Y4737" s="3">
        <v>987.596</v>
      </c>
      <c r="Z4737" s="3">
        <v>1050.463</v>
      </c>
      <c r="AA4737" s="3">
        <v>1090.3</v>
      </c>
      <c r="AB4737" s="3">
        <v>1104.31</v>
      </c>
      <c r="AC4737" s="3">
        <v>1158.8679999999999</v>
      </c>
      <c r="AD4737" s="3">
        <v>1151.2329999999999</v>
      </c>
      <c r="AE4737" s="3">
        <v>1319.212</v>
      </c>
      <c r="AF4737" s="3">
        <v>1340.202</v>
      </c>
      <c r="AG4737" s="3">
        <v>1446.4349999999999</v>
      </c>
      <c r="AH4737" s="3">
        <v>1462.693</v>
      </c>
      <c r="AI4737" s="3">
        <v>1557.6510000000001</v>
      </c>
      <c r="AJ4737" s="3">
        <v>1626.26</v>
      </c>
      <c r="AK4737" s="3">
        <v>1671.441</v>
      </c>
      <c r="AL4737" s="3">
        <v>1727.306</v>
      </c>
      <c r="AM4737" s="3">
        <v>1763.443</v>
      </c>
      <c r="AN4737" s="3">
        <v>1822.973</v>
      </c>
      <c r="AO4737" s="3">
        <v>1862.94</v>
      </c>
      <c r="AP4737" s="3">
        <v>1826.1369999999999</v>
      </c>
      <c r="AQ4737" s="3">
        <v>1843.482</v>
      </c>
      <c r="AR4737" s="3">
        <v>1944.6469999999999</v>
      </c>
      <c r="AS4737" s="3">
        <v>2016.546</v>
      </c>
      <c r="AT4737" s="3">
        <v>2091.337</v>
      </c>
      <c r="AU4737" s="3">
        <v>2170.0819999999999</v>
      </c>
      <c r="AV4737" s="3">
        <v>2255.8679999999999</v>
      </c>
      <c r="AW4737" s="3">
        <v>2336.0140000000001</v>
      </c>
      <c r="AX4737" s="3">
        <v>2414.1579999999999</v>
      </c>
      <c r="AY4737" s="3">
        <v>2493.4279999999999</v>
      </c>
      <c r="AZ4737" s="3">
        <v>2570.5529999999999</v>
      </c>
      <c r="BA4737">
        <v>2650.6689999999999</v>
      </c>
      <c r="BB4737">
        <v>2013</v>
      </c>
    </row>
    <row r="4738" spans="1:54" hidden="1" x14ac:dyDescent="0.2">
      <c r="A4738">
        <v>678</v>
      </c>
      <c r="B4738" t="s">
        <v>451</v>
      </c>
      <c r="C4738" t="s">
        <v>320</v>
      </c>
      <c r="D4738" t="s">
        <v>143</v>
      </c>
      <c r="E4738" t="s">
        <v>319</v>
      </c>
      <c r="F4738" t="s">
        <v>318</v>
      </c>
      <c r="G4738" t="s">
        <v>243</v>
      </c>
    </row>
    <row r="4739" spans="1:54" hidden="1" x14ac:dyDescent="0.2">
      <c r="A4739">
        <v>678</v>
      </c>
      <c r="B4739" t="s">
        <v>451</v>
      </c>
      <c r="C4739" t="s">
        <v>317</v>
      </c>
      <c r="D4739" t="s">
        <v>143</v>
      </c>
      <c r="E4739" t="s">
        <v>316</v>
      </c>
      <c r="F4739" t="s">
        <v>315</v>
      </c>
      <c r="G4739" t="s">
        <v>288</v>
      </c>
      <c r="I4739" t="s">
        <v>310</v>
      </c>
      <c r="J4739" s="3">
        <v>0.03</v>
      </c>
      <c r="K4739" s="3">
        <v>2.8000000000000001E-2</v>
      </c>
      <c r="L4739" s="3">
        <v>2.5000000000000001E-2</v>
      </c>
      <c r="M4739" s="3">
        <v>2.5000000000000001E-2</v>
      </c>
      <c r="N4739" s="3">
        <v>2.4E-2</v>
      </c>
      <c r="O4739" s="3">
        <v>2.4E-2</v>
      </c>
      <c r="P4739" s="3">
        <v>2.5000000000000001E-2</v>
      </c>
      <c r="Q4739" s="3">
        <v>2.5000000000000001E-2</v>
      </c>
      <c r="R4739" s="3">
        <v>2.4E-2</v>
      </c>
      <c r="S4739" s="3">
        <v>2.5000000000000001E-2</v>
      </c>
      <c r="T4739" s="3">
        <v>2.5999999999999999E-2</v>
      </c>
      <c r="U4739" s="3">
        <v>2.8000000000000001E-2</v>
      </c>
      <c r="V4739" s="3">
        <v>2.5000000000000001E-2</v>
      </c>
      <c r="W4739" s="3">
        <v>2.5000000000000001E-2</v>
      </c>
      <c r="X4739" s="3">
        <v>2.5000000000000001E-2</v>
      </c>
      <c r="Y4739" s="3">
        <v>2.5000000000000001E-2</v>
      </c>
      <c r="Z4739" s="3">
        <v>2.5999999999999999E-2</v>
      </c>
      <c r="AA4739" s="3">
        <v>2.5999999999999999E-2</v>
      </c>
      <c r="AB4739" s="3">
        <v>2.5999999999999999E-2</v>
      </c>
      <c r="AC4739" s="3">
        <v>2.7E-2</v>
      </c>
      <c r="AD4739" s="3">
        <v>2.5000000000000001E-2</v>
      </c>
      <c r="AE4739" s="3">
        <v>2.9000000000000001E-2</v>
      </c>
      <c r="AF4739" s="3">
        <v>2.9000000000000001E-2</v>
      </c>
      <c r="AG4739" s="3">
        <v>0.03</v>
      </c>
      <c r="AH4739" s="3">
        <v>2.9000000000000001E-2</v>
      </c>
      <c r="AI4739" s="3">
        <v>0.03</v>
      </c>
      <c r="AJ4739" s="3">
        <v>2.9000000000000001E-2</v>
      </c>
      <c r="AK4739" s="3">
        <v>2.9000000000000001E-2</v>
      </c>
      <c r="AL4739" s="3">
        <v>2.9000000000000001E-2</v>
      </c>
      <c r="AM4739" s="3">
        <v>3.1E-2</v>
      </c>
      <c r="AN4739" s="3">
        <v>3.1E-2</v>
      </c>
      <c r="AO4739" s="3">
        <v>3.1E-2</v>
      </c>
      <c r="AP4739" s="3">
        <v>0.03</v>
      </c>
      <c r="AQ4739" s="3">
        <v>2.9000000000000001E-2</v>
      </c>
      <c r="AR4739" s="3">
        <v>0.03</v>
      </c>
      <c r="AS4739" s="3">
        <v>3.1E-2</v>
      </c>
      <c r="AT4739" s="3">
        <v>3.2000000000000001E-2</v>
      </c>
      <c r="AU4739" s="3">
        <v>3.2000000000000001E-2</v>
      </c>
      <c r="AV4739" s="3">
        <v>3.3000000000000002E-2</v>
      </c>
      <c r="AW4739" s="3">
        <v>3.3000000000000002E-2</v>
      </c>
      <c r="AX4739" s="3">
        <v>3.3000000000000002E-2</v>
      </c>
      <c r="AY4739" s="3">
        <v>3.4000000000000002E-2</v>
      </c>
      <c r="AZ4739" s="3">
        <v>3.4000000000000002E-2</v>
      </c>
      <c r="BA4739">
        <v>3.4000000000000002E-2</v>
      </c>
      <c r="BB4739">
        <v>2016</v>
      </c>
    </row>
    <row r="4740" spans="1:54" hidden="1" x14ac:dyDescent="0.2">
      <c r="A4740">
        <v>678</v>
      </c>
      <c r="B4740" t="s">
        <v>451</v>
      </c>
      <c r="C4740" t="s">
        <v>314</v>
      </c>
      <c r="D4740" t="s">
        <v>143</v>
      </c>
      <c r="E4740" t="s">
        <v>313</v>
      </c>
      <c r="F4740" t="s">
        <v>312</v>
      </c>
      <c r="G4740" t="s">
        <v>311</v>
      </c>
      <c r="I4740" t="s">
        <v>310</v>
      </c>
      <c r="J4740" s="3">
        <v>108.91200000000001</v>
      </c>
      <c r="K4740" s="3">
        <v>109.676</v>
      </c>
      <c r="L4740" s="3">
        <v>124.849</v>
      </c>
      <c r="M4740" s="3">
        <v>130.392</v>
      </c>
      <c r="N4740" s="3">
        <v>140.80799999999999</v>
      </c>
      <c r="O4740" s="3">
        <v>136.798</v>
      </c>
      <c r="P4740" s="3">
        <v>135.327</v>
      </c>
      <c r="Q4740" s="3">
        <v>130.179</v>
      </c>
      <c r="R4740" s="3">
        <v>125.04</v>
      </c>
      <c r="S4740" s="3">
        <v>121.32299999999999</v>
      </c>
      <c r="T4740" s="3">
        <v>122.008</v>
      </c>
      <c r="U4740" s="3">
        <v>115.392</v>
      </c>
      <c r="V4740" s="3">
        <v>110.562</v>
      </c>
      <c r="W4740" s="3">
        <v>111.339</v>
      </c>
      <c r="X4740" s="3">
        <v>154.82599999999999</v>
      </c>
      <c r="Y4740" s="3">
        <v>173.31899999999999</v>
      </c>
      <c r="Z4740" s="3">
        <v>166.77</v>
      </c>
      <c r="AA4740" s="3">
        <v>167.58500000000001</v>
      </c>
      <c r="AB4740" s="3">
        <v>169.874</v>
      </c>
      <c r="AC4740" s="3">
        <v>170.20099999999999</v>
      </c>
      <c r="AD4740" s="3">
        <v>165.38300000000001</v>
      </c>
      <c r="AE4740" s="3">
        <v>169.262</v>
      </c>
      <c r="AF4740" s="3">
        <v>172.559</v>
      </c>
      <c r="AG4740" s="3">
        <v>156.33699999999999</v>
      </c>
      <c r="AH4740" s="3">
        <v>157.62899999999999</v>
      </c>
      <c r="AI4740" s="3">
        <v>164.172</v>
      </c>
      <c r="AJ4740" s="3">
        <v>166.679</v>
      </c>
      <c r="AK4740" s="3">
        <v>169.75399999999999</v>
      </c>
      <c r="AL4740" s="3">
        <v>177.72900000000001</v>
      </c>
      <c r="AM4740" s="3">
        <v>185.518</v>
      </c>
      <c r="AN4740" s="3">
        <v>191.285</v>
      </c>
      <c r="AO4740" s="3">
        <v>210.19300000000001</v>
      </c>
      <c r="AP4740" s="3">
        <v>215.89500000000001</v>
      </c>
      <c r="AQ4740" s="3">
        <v>213.94399999999999</v>
      </c>
      <c r="AR4740" s="3">
        <v>213.441</v>
      </c>
      <c r="AS4740" s="3">
        <v>217.03800000000001</v>
      </c>
      <c r="AT4740" s="3">
        <v>217.57</v>
      </c>
      <c r="AU4740" s="3">
        <v>217.04300000000001</v>
      </c>
      <c r="AV4740" s="3">
        <v>215.19200000000001</v>
      </c>
      <c r="AW4740" s="3">
        <v>213.78299999999999</v>
      </c>
      <c r="AX4740" s="3">
        <v>213.22800000000001</v>
      </c>
      <c r="AY4740" s="3">
        <v>213.42500000000001</v>
      </c>
      <c r="AZ4740" s="3">
        <v>214.102</v>
      </c>
      <c r="BA4740">
        <v>215.077</v>
      </c>
      <c r="BB4740">
        <v>2016</v>
      </c>
    </row>
    <row r="4741" spans="1:54" hidden="1" x14ac:dyDescent="0.2">
      <c r="A4741">
        <v>678</v>
      </c>
      <c r="B4741" t="s">
        <v>451</v>
      </c>
      <c r="C4741" t="s">
        <v>309</v>
      </c>
      <c r="D4741" t="s">
        <v>143</v>
      </c>
      <c r="E4741" t="s">
        <v>308</v>
      </c>
      <c r="F4741" t="s">
        <v>307</v>
      </c>
      <c r="G4741" t="s">
        <v>217</v>
      </c>
      <c r="I4741" t="s">
        <v>1403</v>
      </c>
      <c r="J4741" s="3">
        <v>9.0969999999999995</v>
      </c>
      <c r="K4741" s="3">
        <v>8.3209999999999997</v>
      </c>
      <c r="L4741" s="3">
        <v>26.683</v>
      </c>
      <c r="M4741" s="3">
        <v>22.754999999999999</v>
      </c>
      <c r="N4741" s="3">
        <v>22.675999999999998</v>
      </c>
      <c r="O4741" s="3">
        <v>49.441000000000003</v>
      </c>
      <c r="P4741" s="3">
        <v>29.757999999999999</v>
      </c>
      <c r="Q4741" s="3">
        <v>27.021000000000001</v>
      </c>
      <c r="R4741" s="3">
        <v>26.835999999999999</v>
      </c>
      <c r="S4741" s="3">
        <v>20.369</v>
      </c>
      <c r="T4741" s="3">
        <v>28.445</v>
      </c>
      <c r="U4741" s="3">
        <v>29.36</v>
      </c>
      <c r="V4741" s="3">
        <v>27.472999999999999</v>
      </c>
      <c r="W4741" s="3">
        <v>28.613</v>
      </c>
      <c r="X4741" s="3">
        <v>36.341999999999999</v>
      </c>
      <c r="Y4741" s="3">
        <v>35.863999999999997</v>
      </c>
      <c r="Z4741" s="3">
        <v>28.225000000000001</v>
      </c>
      <c r="AA4741" s="3">
        <v>29.734999999999999</v>
      </c>
      <c r="AB4741" s="3">
        <v>22.922999999999998</v>
      </c>
      <c r="AC4741" s="3">
        <v>17.893000000000001</v>
      </c>
      <c r="AD4741" s="3">
        <v>17.175999999999998</v>
      </c>
      <c r="AE4741" s="3">
        <v>20.49</v>
      </c>
      <c r="AF4741" s="3">
        <v>15.746</v>
      </c>
      <c r="AG4741" s="3">
        <v>20.812000000000001</v>
      </c>
      <c r="AH4741" s="3">
        <v>21.629000000000001</v>
      </c>
      <c r="AI4741" s="3">
        <v>20.882000000000001</v>
      </c>
      <c r="AJ4741" s="3">
        <v>21.192</v>
      </c>
      <c r="AK4741" s="3">
        <v>23.873999999999999</v>
      </c>
      <c r="AL4741" s="3">
        <v>24.236000000000001</v>
      </c>
      <c r="AM4741" s="3">
        <v>22.021000000000001</v>
      </c>
      <c r="AN4741" s="3">
        <v>24.026</v>
      </c>
      <c r="AO4741" s="3">
        <v>19.722999999999999</v>
      </c>
      <c r="AP4741" s="3">
        <v>17.183</v>
      </c>
      <c r="AQ4741" s="3">
        <v>17.8</v>
      </c>
      <c r="AR4741" s="3">
        <v>20.369</v>
      </c>
      <c r="AS4741" s="3">
        <v>18.358000000000001</v>
      </c>
      <c r="AT4741" s="3">
        <v>18.641999999999999</v>
      </c>
      <c r="AU4741" s="3">
        <v>18.869</v>
      </c>
      <c r="AV4741" s="3">
        <v>19.568999999999999</v>
      </c>
      <c r="AW4741" s="3">
        <v>19.518999999999998</v>
      </c>
      <c r="AX4741" s="3">
        <v>19.818999999999999</v>
      </c>
      <c r="AY4741" s="3">
        <v>20.166</v>
      </c>
      <c r="AZ4741" s="3">
        <v>20.385000000000002</v>
      </c>
      <c r="BA4741">
        <v>20.513000000000002</v>
      </c>
      <c r="BB4741">
        <v>2016</v>
      </c>
    </row>
    <row r="4742" spans="1:54" hidden="1" x14ac:dyDescent="0.2">
      <c r="A4742">
        <v>678</v>
      </c>
      <c r="B4742" t="s">
        <v>451</v>
      </c>
      <c r="C4742" t="s">
        <v>306</v>
      </c>
      <c r="D4742" t="s">
        <v>143</v>
      </c>
      <c r="E4742" t="s">
        <v>305</v>
      </c>
      <c r="F4742" t="s">
        <v>304</v>
      </c>
      <c r="G4742" t="s">
        <v>217</v>
      </c>
      <c r="I4742" t="s">
        <v>1403</v>
      </c>
      <c r="J4742" s="3">
        <v>9.0969999999999995</v>
      </c>
      <c r="K4742" s="3">
        <v>8.3209999999999997</v>
      </c>
      <c r="L4742" s="3">
        <v>26.683</v>
      </c>
      <c r="M4742" s="3">
        <v>22.754999999999999</v>
      </c>
      <c r="N4742" s="3">
        <v>22.675999999999998</v>
      </c>
      <c r="O4742" s="3">
        <v>44.289000000000001</v>
      </c>
      <c r="P4742" s="3">
        <v>22.74</v>
      </c>
      <c r="Q4742" s="3">
        <v>26.684999999999999</v>
      </c>
      <c r="R4742" s="3">
        <v>25.625</v>
      </c>
      <c r="S4742" s="3">
        <v>21.163</v>
      </c>
      <c r="T4742" s="3">
        <v>11.456</v>
      </c>
      <c r="U4742" s="3">
        <v>30.62</v>
      </c>
      <c r="V4742" s="3">
        <v>27.242000000000001</v>
      </c>
      <c r="W4742" s="3">
        <v>29.074999999999999</v>
      </c>
      <c r="X4742" s="3">
        <v>32.841000000000001</v>
      </c>
      <c r="Y4742" s="3">
        <v>32.81</v>
      </c>
      <c r="Z4742" s="3">
        <v>21.106000000000002</v>
      </c>
      <c r="AA4742" s="3">
        <v>24.128</v>
      </c>
      <c r="AB4742" s="3">
        <v>17.492000000000001</v>
      </c>
      <c r="AC4742" s="3">
        <v>11.587</v>
      </c>
      <c r="AD4742" s="3">
        <v>8.5030000000000001</v>
      </c>
      <c r="AE4742" s="3">
        <v>11.629</v>
      </c>
      <c r="AF4742" s="3">
        <v>13.7</v>
      </c>
      <c r="AG4742" s="3">
        <v>14.917999999999999</v>
      </c>
      <c r="AH4742" s="3">
        <v>14.757999999999999</v>
      </c>
      <c r="AI4742" s="3">
        <v>13.766999999999999</v>
      </c>
      <c r="AJ4742" s="3">
        <v>17.934999999999999</v>
      </c>
      <c r="AK4742" s="3">
        <v>18.311</v>
      </c>
      <c r="AL4742" s="3">
        <v>13.331</v>
      </c>
      <c r="AM4742" s="3">
        <v>15.595000000000001</v>
      </c>
      <c r="AN4742" s="3">
        <v>13.305999999999999</v>
      </c>
      <c r="AO4742" s="3">
        <v>14.666</v>
      </c>
      <c r="AP4742" s="3">
        <v>14.99</v>
      </c>
      <c r="AQ4742" s="3">
        <v>14.914</v>
      </c>
      <c r="AR4742" s="3">
        <v>15.675000000000001</v>
      </c>
      <c r="AS4742" s="3">
        <v>13.035</v>
      </c>
      <c r="AT4742" s="3">
        <v>11.409000000000001</v>
      </c>
      <c r="AU4742" s="3">
        <v>12.66</v>
      </c>
      <c r="AV4742" s="3">
        <v>12.651</v>
      </c>
      <c r="AW4742" s="3">
        <v>13.09</v>
      </c>
      <c r="AX4742" s="3">
        <v>13.589</v>
      </c>
      <c r="AY4742" s="3">
        <v>14.064</v>
      </c>
      <c r="AZ4742" s="3">
        <v>14.04</v>
      </c>
      <c r="BA4742">
        <v>14.116</v>
      </c>
      <c r="BB4742">
        <v>2016</v>
      </c>
    </row>
    <row r="4743" spans="1:54" hidden="1" x14ac:dyDescent="0.2">
      <c r="A4743">
        <v>678</v>
      </c>
      <c r="B4743" t="s">
        <v>451</v>
      </c>
      <c r="C4743" t="s">
        <v>303</v>
      </c>
      <c r="D4743" t="s">
        <v>143</v>
      </c>
      <c r="E4743" t="s">
        <v>300</v>
      </c>
      <c r="F4743" t="s">
        <v>302</v>
      </c>
      <c r="G4743" t="s">
        <v>295</v>
      </c>
      <c r="I4743" t="s">
        <v>1404</v>
      </c>
      <c r="J4743" s="3">
        <v>48.546999999999997</v>
      </c>
      <c r="K4743" s="3">
        <v>54.720999999999997</v>
      </c>
      <c r="L4743" s="3">
        <v>56.828000000000003</v>
      </c>
      <c r="M4743" s="3">
        <v>62.795999999999999</v>
      </c>
      <c r="N4743" s="3">
        <v>69.522999999999996</v>
      </c>
      <c r="O4743" s="3">
        <v>75.834999999999994</v>
      </c>
      <c r="P4743" s="3">
        <v>74.783000000000001</v>
      </c>
      <c r="Q4743" s="3">
        <v>63.613</v>
      </c>
      <c r="R4743" s="3">
        <v>69.305000000000007</v>
      </c>
      <c r="S4743" s="3">
        <v>69.195999999999998</v>
      </c>
      <c r="T4743" s="3">
        <v>70.308000000000007</v>
      </c>
      <c r="U4743" s="3">
        <v>71.367999999999995</v>
      </c>
      <c r="V4743" s="3">
        <v>67.153000000000006</v>
      </c>
      <c r="W4743" s="3">
        <v>66.772000000000006</v>
      </c>
      <c r="X4743" s="3">
        <v>82.99</v>
      </c>
      <c r="Y4743" s="3">
        <v>92.653000000000006</v>
      </c>
      <c r="Z4743" s="3">
        <v>98.63</v>
      </c>
      <c r="AA4743" s="3">
        <v>97.965999999999994</v>
      </c>
      <c r="AB4743" s="3">
        <v>101.95399999999999</v>
      </c>
      <c r="AC4743" s="3">
        <v>100.767</v>
      </c>
      <c r="AD4743" s="3">
        <v>100</v>
      </c>
      <c r="AE4743" s="3">
        <v>105.17400000000001</v>
      </c>
      <c r="AF4743" s="3">
        <v>110.29300000000001</v>
      </c>
      <c r="AG4743" s="3">
        <v>109.015</v>
      </c>
      <c r="AH4743" s="3">
        <v>105.626</v>
      </c>
      <c r="AI4743" s="3">
        <v>112.4</v>
      </c>
      <c r="AJ4743" s="3">
        <v>114.108</v>
      </c>
      <c r="AK4743" s="3">
        <v>115.76900000000001</v>
      </c>
      <c r="AL4743" s="3">
        <v>126.32899999999999</v>
      </c>
      <c r="AM4743" s="3">
        <v>129.12899999999999</v>
      </c>
      <c r="AN4743" s="3">
        <v>130.79400000000001</v>
      </c>
      <c r="AO4743" s="3">
        <v>134.785</v>
      </c>
      <c r="AP4743" s="3">
        <v>141.95599999999999</v>
      </c>
      <c r="AQ4743" s="3">
        <v>141.10300000000001</v>
      </c>
      <c r="AR4743" s="3">
        <v>142.35599999999999</v>
      </c>
      <c r="AS4743" s="3">
        <v>144.40899999999999</v>
      </c>
      <c r="AT4743" s="3">
        <v>141.809</v>
      </c>
      <c r="AU4743" s="3">
        <v>144.31</v>
      </c>
      <c r="AV4743" s="3">
        <v>146.28</v>
      </c>
      <c r="AW4743" s="3">
        <v>148.69999999999999</v>
      </c>
      <c r="AX4743" s="3">
        <v>151.47200000000001</v>
      </c>
      <c r="AY4743" s="3">
        <v>154.654</v>
      </c>
      <c r="AZ4743" s="3">
        <v>158.03200000000001</v>
      </c>
      <c r="BA4743">
        <v>161.48400000000001</v>
      </c>
      <c r="BB4743">
        <v>2016</v>
      </c>
    </row>
    <row r="4744" spans="1:54" hidden="1" x14ac:dyDescent="0.2">
      <c r="A4744">
        <v>678</v>
      </c>
      <c r="B4744" t="s">
        <v>451</v>
      </c>
      <c r="C4744" t="s">
        <v>301</v>
      </c>
      <c r="D4744" t="s">
        <v>143</v>
      </c>
      <c r="E4744" t="s">
        <v>300</v>
      </c>
      <c r="F4744" t="s">
        <v>299</v>
      </c>
      <c r="G4744" t="s">
        <v>275</v>
      </c>
      <c r="I4744" t="s">
        <v>298</v>
      </c>
      <c r="J4744" s="3">
        <v>20.25</v>
      </c>
      <c r="K4744" s="3">
        <v>12.717000000000001</v>
      </c>
      <c r="L4744" s="3">
        <v>3.8519999999999999</v>
      </c>
      <c r="M4744" s="3">
        <v>10.5</v>
      </c>
      <c r="N4744" s="3">
        <v>10.714</v>
      </c>
      <c r="O4744" s="3">
        <v>9.0779999999999994</v>
      </c>
      <c r="P4744" s="3">
        <v>-1.387</v>
      </c>
      <c r="Q4744" s="3">
        <v>-14.936</v>
      </c>
      <c r="R4744" s="3">
        <v>8.9480000000000004</v>
      </c>
      <c r="S4744" s="3">
        <v>-0.158</v>
      </c>
      <c r="T4744" s="3">
        <v>1.6080000000000001</v>
      </c>
      <c r="U4744" s="3">
        <v>1.508</v>
      </c>
      <c r="V4744" s="3">
        <v>-5.907</v>
      </c>
      <c r="W4744" s="3">
        <v>-0.56799999999999995</v>
      </c>
      <c r="X4744" s="3">
        <v>24.289000000000001</v>
      </c>
      <c r="Y4744" s="3">
        <v>11.643000000000001</v>
      </c>
      <c r="Z4744" s="3">
        <v>6.452</v>
      </c>
      <c r="AA4744" s="3">
        <v>-0.67300000000000004</v>
      </c>
      <c r="AB4744" s="3">
        <v>4.07</v>
      </c>
      <c r="AC4744" s="3">
        <v>-1.1639999999999999</v>
      </c>
      <c r="AD4744" s="3">
        <v>-0.76100000000000001</v>
      </c>
      <c r="AE4744" s="3">
        <v>5.1740000000000004</v>
      </c>
      <c r="AF4744" s="3">
        <v>4.867</v>
      </c>
      <c r="AG4744" s="3">
        <v>-1.159</v>
      </c>
      <c r="AH4744" s="3">
        <v>-3.109</v>
      </c>
      <c r="AI4744" s="3">
        <v>6.4139999999999997</v>
      </c>
      <c r="AJ4744" s="3">
        <v>1.5189999999999999</v>
      </c>
      <c r="AK4744" s="3">
        <v>1.456</v>
      </c>
      <c r="AL4744" s="3">
        <v>9.1210000000000004</v>
      </c>
      <c r="AM4744" s="3">
        <v>2.2170000000000001</v>
      </c>
      <c r="AN4744" s="3">
        <v>1.2889999999999999</v>
      </c>
      <c r="AO4744" s="3">
        <v>3.0510000000000002</v>
      </c>
      <c r="AP4744" s="3">
        <v>5.32</v>
      </c>
      <c r="AQ4744" s="3">
        <v>-0.60099999999999998</v>
      </c>
      <c r="AR4744" s="3">
        <v>0.88800000000000001</v>
      </c>
      <c r="AS4744" s="3">
        <v>1.4419999999999999</v>
      </c>
      <c r="AT4744" s="3">
        <v>-1.8</v>
      </c>
      <c r="AU4744" s="3">
        <v>1.764</v>
      </c>
      <c r="AV4744" s="3">
        <v>1.365</v>
      </c>
      <c r="AW4744" s="3">
        <v>1.655</v>
      </c>
      <c r="AX4744" s="3">
        <v>1.8640000000000001</v>
      </c>
      <c r="AY4744" s="3">
        <v>2.101</v>
      </c>
      <c r="AZ4744" s="3">
        <v>2.1840000000000002</v>
      </c>
      <c r="BA4744">
        <v>2.1840000000000002</v>
      </c>
      <c r="BB4744">
        <v>2016</v>
      </c>
    </row>
    <row r="4745" spans="1:54" hidden="1" x14ac:dyDescent="0.2">
      <c r="A4745">
        <v>678</v>
      </c>
      <c r="B4745" t="s">
        <v>451</v>
      </c>
      <c r="C4745" t="s">
        <v>297</v>
      </c>
      <c r="D4745" t="s">
        <v>143</v>
      </c>
      <c r="E4745" t="s">
        <v>293</v>
      </c>
      <c r="F4745" t="s">
        <v>296</v>
      </c>
      <c r="G4745" t="s">
        <v>295</v>
      </c>
      <c r="I4745" t="s">
        <v>1404</v>
      </c>
      <c r="J4745" s="3" t="s">
        <v>215</v>
      </c>
      <c r="K4745" s="3" t="s">
        <v>215</v>
      </c>
      <c r="L4745" s="3" t="s">
        <v>215</v>
      </c>
      <c r="M4745" s="3" t="s">
        <v>215</v>
      </c>
      <c r="N4745" s="3" t="s">
        <v>215</v>
      </c>
      <c r="O4745" s="3" t="s">
        <v>215</v>
      </c>
      <c r="P4745" s="3" t="s">
        <v>215</v>
      </c>
      <c r="Q4745" s="3" t="s">
        <v>215</v>
      </c>
      <c r="R4745" s="3" t="s">
        <v>215</v>
      </c>
      <c r="S4745" s="3" t="s">
        <v>215</v>
      </c>
      <c r="T4745" s="3">
        <v>72.135000000000005</v>
      </c>
      <c r="U4745" s="3">
        <v>68.677000000000007</v>
      </c>
      <c r="V4745" s="3">
        <v>65.783000000000001</v>
      </c>
      <c r="W4745" s="3">
        <v>66.064999999999998</v>
      </c>
      <c r="X4745" s="3">
        <v>87.24</v>
      </c>
      <c r="Y4745" s="3">
        <v>95.215999999999994</v>
      </c>
      <c r="Z4745" s="3">
        <v>97.864999999999995</v>
      </c>
      <c r="AA4745" s="3">
        <v>98.795000000000002</v>
      </c>
      <c r="AB4745" s="3">
        <v>101.854</v>
      </c>
      <c r="AC4745" s="3">
        <v>100.468</v>
      </c>
      <c r="AD4745" s="3">
        <v>103.001</v>
      </c>
      <c r="AE4745" s="3">
        <v>108.381</v>
      </c>
      <c r="AF4745" s="3">
        <v>112.8</v>
      </c>
      <c r="AG4745" s="3">
        <v>107.149</v>
      </c>
      <c r="AH4745" s="3">
        <v>108.794</v>
      </c>
      <c r="AI4745" s="3">
        <v>112.45</v>
      </c>
      <c r="AJ4745" s="3">
        <v>116.48399999999999</v>
      </c>
      <c r="AK4745" s="3">
        <v>119.497</v>
      </c>
      <c r="AL4745" s="3">
        <v>128.387</v>
      </c>
      <c r="AM4745" s="3">
        <v>130.536</v>
      </c>
      <c r="AN4745" s="3">
        <v>133.07300000000001</v>
      </c>
      <c r="AO4745" s="3">
        <v>140.11799999999999</v>
      </c>
      <c r="AP4745" s="3">
        <v>143.44800000000001</v>
      </c>
      <c r="AQ4745" s="3">
        <v>143.44800000000001</v>
      </c>
      <c r="AR4745" s="3">
        <v>145.113</v>
      </c>
      <c r="AS4745" s="3">
        <v>146.52199999999999</v>
      </c>
      <c r="AT4745" s="3">
        <v>145.369</v>
      </c>
      <c r="AU4745" s="3">
        <v>146.94399999999999</v>
      </c>
      <c r="AV4745" s="3">
        <v>149.29499999999999</v>
      </c>
      <c r="AW4745" s="3">
        <v>151.833</v>
      </c>
      <c r="AX4745" s="3">
        <v>154.87100000000001</v>
      </c>
      <c r="AY4745" s="3">
        <v>158.25399999999999</v>
      </c>
      <c r="AZ4745" s="3">
        <v>161.71</v>
      </c>
      <c r="BA4745">
        <v>165.24199999999999</v>
      </c>
      <c r="BB4745">
        <v>2016</v>
      </c>
    </row>
    <row r="4746" spans="1:54" hidden="1" x14ac:dyDescent="0.2">
      <c r="A4746">
        <v>678</v>
      </c>
      <c r="B4746" t="s">
        <v>451</v>
      </c>
      <c r="C4746" t="s">
        <v>294</v>
      </c>
      <c r="D4746" t="s">
        <v>143</v>
      </c>
      <c r="E4746" t="s">
        <v>293</v>
      </c>
      <c r="F4746" t="s">
        <v>292</v>
      </c>
      <c r="G4746" t="s">
        <v>275</v>
      </c>
      <c r="I4746" t="s">
        <v>291</v>
      </c>
      <c r="J4746" s="3" t="s">
        <v>215</v>
      </c>
      <c r="K4746" s="3" t="s">
        <v>215</v>
      </c>
      <c r="L4746" s="3" t="s">
        <v>215</v>
      </c>
      <c r="M4746" s="3" t="s">
        <v>215</v>
      </c>
      <c r="N4746" s="3" t="s">
        <v>215</v>
      </c>
      <c r="O4746" s="3" t="s">
        <v>215</v>
      </c>
      <c r="P4746" s="3" t="s">
        <v>215</v>
      </c>
      <c r="Q4746" s="3" t="s">
        <v>215</v>
      </c>
      <c r="R4746" s="3" t="s">
        <v>215</v>
      </c>
      <c r="S4746" s="3" t="s">
        <v>215</v>
      </c>
      <c r="T4746" s="3" t="s">
        <v>215</v>
      </c>
      <c r="U4746" s="3">
        <v>-4.7949999999999999</v>
      </c>
      <c r="V4746" s="3">
        <v>-4.2140000000000004</v>
      </c>
      <c r="W4746" s="3">
        <v>0.42899999999999999</v>
      </c>
      <c r="X4746" s="3">
        <v>32.051000000000002</v>
      </c>
      <c r="Y4746" s="3">
        <v>9.1419999999999995</v>
      </c>
      <c r="Z4746" s="3">
        <v>2.782</v>
      </c>
      <c r="AA4746" s="3">
        <v>0.95</v>
      </c>
      <c r="AB4746" s="3">
        <v>3.0960000000000001</v>
      </c>
      <c r="AC4746" s="3">
        <v>-1.361</v>
      </c>
      <c r="AD4746" s="3">
        <v>2.5209999999999999</v>
      </c>
      <c r="AE4746" s="3">
        <v>5.2229999999999999</v>
      </c>
      <c r="AF4746" s="3">
        <v>4.0780000000000003</v>
      </c>
      <c r="AG4746" s="3">
        <v>-5.0090000000000003</v>
      </c>
      <c r="AH4746" s="3">
        <v>1.5349999999999999</v>
      </c>
      <c r="AI4746" s="3">
        <v>3.3610000000000002</v>
      </c>
      <c r="AJ4746" s="3">
        <v>3.5870000000000002</v>
      </c>
      <c r="AK4746" s="3">
        <v>2.5870000000000002</v>
      </c>
      <c r="AL4746" s="3">
        <v>7.4390000000000001</v>
      </c>
      <c r="AM4746" s="3">
        <v>1.6739999999999999</v>
      </c>
      <c r="AN4746" s="3">
        <v>1.944</v>
      </c>
      <c r="AO4746" s="3">
        <v>5.2939999999999996</v>
      </c>
      <c r="AP4746" s="3">
        <v>2.3769999999999998</v>
      </c>
      <c r="AQ4746" s="3">
        <v>0</v>
      </c>
      <c r="AR4746" s="3">
        <v>1.161</v>
      </c>
      <c r="AS4746" s="3">
        <v>0.97099999999999997</v>
      </c>
      <c r="AT4746" s="3">
        <v>-0.78700000000000003</v>
      </c>
      <c r="AU4746" s="3">
        <v>1.0840000000000001</v>
      </c>
      <c r="AV4746" s="3">
        <v>1.6</v>
      </c>
      <c r="AW4746" s="3">
        <v>1.7</v>
      </c>
      <c r="AX4746" s="3">
        <v>2</v>
      </c>
      <c r="AY4746" s="3">
        <v>2.1840000000000002</v>
      </c>
      <c r="AZ4746" s="3">
        <v>2.1840000000000002</v>
      </c>
      <c r="BA4746">
        <v>2.1840000000000002</v>
      </c>
      <c r="BB4746">
        <v>2016</v>
      </c>
    </row>
    <row r="4747" spans="1:54" hidden="1" x14ac:dyDescent="0.2">
      <c r="A4747">
        <v>678</v>
      </c>
      <c r="B4747" t="s">
        <v>451</v>
      </c>
      <c r="C4747" t="s">
        <v>290</v>
      </c>
      <c r="D4747" t="s">
        <v>143</v>
      </c>
      <c r="E4747" t="s">
        <v>289</v>
      </c>
      <c r="G4747" t="s">
        <v>288</v>
      </c>
    </row>
    <row r="4748" spans="1:54" hidden="1" x14ac:dyDescent="0.2">
      <c r="A4748">
        <v>678</v>
      </c>
      <c r="B4748" t="s">
        <v>451</v>
      </c>
      <c r="C4748" t="s">
        <v>287</v>
      </c>
      <c r="D4748" t="s">
        <v>143</v>
      </c>
      <c r="E4748" t="s">
        <v>286</v>
      </c>
      <c r="F4748" t="s">
        <v>285</v>
      </c>
      <c r="G4748" t="s">
        <v>275</v>
      </c>
      <c r="I4748" t="s">
        <v>1405</v>
      </c>
      <c r="J4748" s="3">
        <v>18.329000000000001</v>
      </c>
      <c r="K4748" s="3">
        <v>-12.079000000000001</v>
      </c>
      <c r="L4748" s="3">
        <v>10.244999999999999</v>
      </c>
      <c r="M4748" s="3">
        <v>26.687999999999999</v>
      </c>
      <c r="N4748" s="3">
        <v>23.571000000000002</v>
      </c>
      <c r="O4748" s="3">
        <v>38.905000000000001</v>
      </c>
      <c r="P4748" s="3">
        <v>-11.827999999999999</v>
      </c>
      <c r="Q4748" s="3">
        <v>-3.8919999999999999</v>
      </c>
      <c r="R4748" s="3">
        <v>9.1020000000000003</v>
      </c>
      <c r="S4748" s="3">
        <v>-2.6779999999999999</v>
      </c>
      <c r="T4748" s="3">
        <v>12.667</v>
      </c>
      <c r="U4748" s="3">
        <v>0.94399999999999995</v>
      </c>
      <c r="V4748" s="3">
        <v>7.4619999999999997</v>
      </c>
      <c r="W4748" s="3">
        <v>-5.0170000000000003</v>
      </c>
      <c r="X4748" s="3">
        <v>-6.3940000000000001</v>
      </c>
      <c r="Y4748" s="3">
        <v>18.847999999999999</v>
      </c>
      <c r="Z4748" s="3">
        <v>-12.798</v>
      </c>
      <c r="AA4748" s="3">
        <v>11.263999999999999</v>
      </c>
      <c r="AB4748" s="3">
        <v>4.0540000000000003</v>
      </c>
      <c r="AC4748" s="3">
        <v>5.01</v>
      </c>
      <c r="AD4748" s="3">
        <v>-4.0170000000000003</v>
      </c>
      <c r="AE4748" s="3">
        <v>26.989000000000001</v>
      </c>
      <c r="AF4748" s="3">
        <v>-9.4499999999999993</v>
      </c>
      <c r="AG4748" s="3">
        <v>15.548</v>
      </c>
      <c r="AH4748" s="3">
        <v>38.030999999999999</v>
      </c>
      <c r="AI4748" s="3">
        <v>6.5119999999999996</v>
      </c>
      <c r="AJ4748" s="3">
        <v>13.688000000000001</v>
      </c>
      <c r="AK4748" s="3">
        <v>1.3029999999999999</v>
      </c>
      <c r="AL4748" s="3">
        <v>19.635999999999999</v>
      </c>
      <c r="AM4748" s="3">
        <v>-12.811</v>
      </c>
      <c r="AN4748" s="3">
        <v>18.873999999999999</v>
      </c>
      <c r="AO4748" s="3">
        <v>12.351000000000001</v>
      </c>
      <c r="AP4748" s="3">
        <v>4.0540000000000003</v>
      </c>
      <c r="AQ4748" s="3">
        <v>25.931000000000001</v>
      </c>
      <c r="AR4748" s="3">
        <v>10.723000000000001</v>
      </c>
      <c r="AS4748" s="3">
        <v>46.524999999999999</v>
      </c>
      <c r="AT4748" s="3">
        <v>15.85</v>
      </c>
      <c r="AU4748" s="3">
        <v>1.869</v>
      </c>
      <c r="AV4748" s="3">
        <v>4.5629999999999997</v>
      </c>
      <c r="AW4748" s="3">
        <v>5.9219999999999997</v>
      </c>
      <c r="AX4748" s="3">
        <v>5.4820000000000002</v>
      </c>
      <c r="AY4748" s="3">
        <v>5.2089999999999996</v>
      </c>
      <c r="AZ4748" s="3">
        <v>3.472</v>
      </c>
      <c r="BA4748">
        <v>-9.2889999999999997</v>
      </c>
      <c r="BB4748">
        <v>2016</v>
      </c>
    </row>
    <row r="4749" spans="1:54" hidden="1" x14ac:dyDescent="0.2">
      <c r="A4749">
        <v>678</v>
      </c>
      <c r="B4749" t="s">
        <v>451</v>
      </c>
      <c r="C4749" t="s">
        <v>284</v>
      </c>
      <c r="D4749" t="s">
        <v>143</v>
      </c>
      <c r="E4749" t="s">
        <v>283</v>
      </c>
      <c r="F4749" t="s">
        <v>282</v>
      </c>
      <c r="G4749" t="s">
        <v>275</v>
      </c>
      <c r="I4749" t="s">
        <v>1405</v>
      </c>
      <c r="J4749" s="3">
        <v>16.228000000000002</v>
      </c>
      <c r="K4749" s="3">
        <v>3.03</v>
      </c>
      <c r="L4749" s="3">
        <v>10.28</v>
      </c>
      <c r="M4749" s="3">
        <v>38.073</v>
      </c>
      <c r="N4749" s="3">
        <v>25.800999999999998</v>
      </c>
      <c r="O4749" s="3">
        <v>35.423999999999999</v>
      </c>
      <c r="P4749" s="3">
        <v>-15.231</v>
      </c>
      <c r="Q4749" s="3">
        <v>-4.8810000000000002</v>
      </c>
      <c r="R4749" s="3">
        <v>10.324999999999999</v>
      </c>
      <c r="S4749" s="3">
        <v>0.60199999999999998</v>
      </c>
      <c r="T4749" s="3">
        <v>8.1010000000000009</v>
      </c>
      <c r="U4749" s="3">
        <v>11.617000000000001</v>
      </c>
      <c r="V4749" s="3">
        <v>-2.379</v>
      </c>
      <c r="W4749" s="3">
        <v>-0.60499999999999998</v>
      </c>
      <c r="X4749" s="3">
        <v>-4.9059999999999997</v>
      </c>
      <c r="Y4749" s="3">
        <v>20.417000000000002</v>
      </c>
      <c r="Z4749" s="3">
        <v>-10.430999999999999</v>
      </c>
      <c r="AA4749" s="3">
        <v>12.505000000000001</v>
      </c>
      <c r="AB4749" s="3">
        <v>6.3810000000000002</v>
      </c>
      <c r="AC4749" s="3">
        <v>5.1689999999999996</v>
      </c>
      <c r="AD4749" s="3">
        <v>-0.64200000000000002</v>
      </c>
      <c r="AE4749" s="3">
        <v>25.87</v>
      </c>
      <c r="AF4749" s="3">
        <v>-5.1449999999999996</v>
      </c>
      <c r="AG4749" s="3">
        <v>16.896000000000001</v>
      </c>
      <c r="AH4749" s="3">
        <v>38.054000000000002</v>
      </c>
      <c r="AI4749" s="3">
        <v>7.3419999999999996</v>
      </c>
      <c r="AJ4749" s="3">
        <v>15.013</v>
      </c>
      <c r="AK4749" s="3">
        <v>3.2370000000000001</v>
      </c>
      <c r="AL4749" s="3">
        <v>24.443999999999999</v>
      </c>
      <c r="AM4749" s="3">
        <v>-11.993</v>
      </c>
      <c r="AN4749" s="3">
        <v>16.341000000000001</v>
      </c>
      <c r="AO4749" s="3">
        <v>8.3170000000000002</v>
      </c>
      <c r="AP4749" s="3">
        <v>7.5439999999999996</v>
      </c>
      <c r="AQ4749" s="3">
        <v>1.9950000000000001</v>
      </c>
      <c r="AR4749" s="3">
        <v>12.563000000000001</v>
      </c>
      <c r="AS4749" s="3">
        <v>49.860999999999997</v>
      </c>
      <c r="AT4749" s="3">
        <v>13.336</v>
      </c>
      <c r="AU4749" s="3">
        <v>3.7549999999999999</v>
      </c>
      <c r="AV4749" s="3">
        <v>4.6100000000000003</v>
      </c>
      <c r="AW4749" s="3">
        <v>4.9359999999999999</v>
      </c>
      <c r="AX4749" s="3">
        <v>4.9980000000000002</v>
      </c>
      <c r="AY4749" s="3">
        <v>5.0449999999999999</v>
      </c>
      <c r="AZ4749" s="3">
        <v>5.1849999999999996</v>
      </c>
      <c r="BA4749">
        <v>4.899</v>
      </c>
      <c r="BB4749">
        <v>2016</v>
      </c>
    </row>
    <row r="4750" spans="1:54" hidden="1" x14ac:dyDescent="0.2">
      <c r="A4750">
        <v>678</v>
      </c>
      <c r="B4750" t="s">
        <v>451</v>
      </c>
      <c r="C4750" t="s">
        <v>281</v>
      </c>
      <c r="D4750" t="s">
        <v>143</v>
      </c>
      <c r="E4750" t="s">
        <v>280</v>
      </c>
      <c r="F4750" t="s">
        <v>279</v>
      </c>
      <c r="G4750" t="s">
        <v>275</v>
      </c>
      <c r="I4750" t="s">
        <v>1405</v>
      </c>
      <c r="J4750" s="3">
        <v>22.587</v>
      </c>
      <c r="K4750" s="3">
        <v>-6.1280000000000001</v>
      </c>
      <c r="L4750" s="3">
        <v>11.585000000000001</v>
      </c>
      <c r="M4750" s="3">
        <v>27.321000000000002</v>
      </c>
      <c r="N4750" s="3">
        <v>21.856000000000002</v>
      </c>
      <c r="O4750" s="3">
        <v>-3.246</v>
      </c>
      <c r="P4750" s="3">
        <v>9.6829999999999998</v>
      </c>
      <c r="Q4750" s="3">
        <v>-3.7490000000000001</v>
      </c>
      <c r="R4750" s="3">
        <v>-2.2890000000000001</v>
      </c>
      <c r="S4750" s="3">
        <v>18.440999999999999</v>
      </c>
      <c r="T4750" s="3">
        <v>1.512</v>
      </c>
      <c r="U4750" s="3">
        <v>13.114000000000001</v>
      </c>
      <c r="V4750" s="3">
        <v>7.0060000000000002</v>
      </c>
      <c r="W4750" s="3">
        <v>8.9550000000000001</v>
      </c>
      <c r="X4750" s="3">
        <v>-6.383</v>
      </c>
      <c r="Y4750" s="3">
        <v>10.625999999999999</v>
      </c>
      <c r="Z4750" s="3">
        <v>4.26</v>
      </c>
      <c r="AA4750" s="3">
        <v>38.936</v>
      </c>
      <c r="AB4750" s="3">
        <v>1.2649999999999999</v>
      </c>
      <c r="AC4750" s="3">
        <v>23.553000000000001</v>
      </c>
      <c r="AD4750" s="3">
        <v>-3.3849999999999998</v>
      </c>
      <c r="AE4750" s="3">
        <v>23.99</v>
      </c>
      <c r="AF4750" s="3">
        <v>33.012</v>
      </c>
      <c r="AG4750" s="3">
        <v>-11.849</v>
      </c>
      <c r="AH4750" s="3">
        <v>-5.3220000000000001</v>
      </c>
      <c r="AI4750" s="3">
        <v>16.795999999999999</v>
      </c>
      <c r="AJ4750" s="3">
        <v>-1.75</v>
      </c>
      <c r="AK4750" s="3">
        <v>-6.056</v>
      </c>
      <c r="AL4750" s="3">
        <v>-4.7089999999999996</v>
      </c>
      <c r="AM4750" s="3">
        <v>-11.321</v>
      </c>
      <c r="AN4750" s="3">
        <v>-2.423</v>
      </c>
      <c r="AO4750" s="3">
        <v>4.5270000000000001</v>
      </c>
      <c r="AP4750" s="3">
        <v>8.6240000000000006</v>
      </c>
      <c r="AQ4750" s="3">
        <v>10.741</v>
      </c>
      <c r="AR4750" s="3">
        <v>-0.84199999999999997</v>
      </c>
      <c r="AS4750" s="3">
        <v>30.747</v>
      </c>
      <c r="AT4750" s="3">
        <v>-3.7389999999999999</v>
      </c>
      <c r="AU4750" s="3">
        <v>4.6740000000000004</v>
      </c>
      <c r="AV4750" s="3">
        <v>5.3029999999999999</v>
      </c>
      <c r="AW4750" s="3">
        <v>3.0289999999999999</v>
      </c>
      <c r="AX4750" s="3">
        <v>4.2430000000000003</v>
      </c>
      <c r="AY4750" s="3">
        <v>4.2350000000000003</v>
      </c>
      <c r="AZ4750" s="3">
        <v>5.0279999999999996</v>
      </c>
      <c r="BA4750">
        <v>5.8289999999999997</v>
      </c>
      <c r="BB4750">
        <v>2016</v>
      </c>
    </row>
    <row r="4751" spans="1:54" hidden="1" x14ac:dyDescent="0.2">
      <c r="A4751">
        <v>678</v>
      </c>
      <c r="B4751" t="s">
        <v>451</v>
      </c>
      <c r="C4751" t="s">
        <v>278</v>
      </c>
      <c r="D4751" t="s">
        <v>143</v>
      </c>
      <c r="E4751" t="s">
        <v>277</v>
      </c>
      <c r="F4751" t="s">
        <v>276</v>
      </c>
      <c r="G4751" t="s">
        <v>275</v>
      </c>
      <c r="I4751" t="s">
        <v>1405</v>
      </c>
      <c r="J4751" s="3">
        <v>17.143000000000001</v>
      </c>
      <c r="K4751" s="3">
        <v>10.853999999999999</v>
      </c>
      <c r="L4751" s="3">
        <v>28.629000000000001</v>
      </c>
      <c r="M4751" s="3">
        <v>41.317999999999998</v>
      </c>
      <c r="N4751" s="3">
        <v>29.373000000000001</v>
      </c>
      <c r="O4751" s="3">
        <v>-3.53</v>
      </c>
      <c r="P4751" s="3">
        <v>7.5940000000000003</v>
      </c>
      <c r="Q4751" s="3">
        <v>-1.369</v>
      </c>
      <c r="R4751" s="3">
        <v>-3.2</v>
      </c>
      <c r="S4751" s="3">
        <v>17.963000000000001</v>
      </c>
      <c r="T4751" s="3">
        <v>4.0810000000000004</v>
      </c>
      <c r="U4751" s="3">
        <v>19.018999999999998</v>
      </c>
      <c r="V4751" s="3">
        <v>4.9459999999999997</v>
      </c>
      <c r="W4751" s="3">
        <v>10.154</v>
      </c>
      <c r="X4751" s="3">
        <v>-6.7439999999999998</v>
      </c>
      <c r="Y4751" s="3">
        <v>14.728999999999999</v>
      </c>
      <c r="Z4751" s="3">
        <v>3.0000000000000001E-3</v>
      </c>
      <c r="AA4751" s="3">
        <v>47.146000000000001</v>
      </c>
      <c r="AB4751" s="3">
        <v>1.0469999999999999</v>
      </c>
      <c r="AC4751" s="3">
        <v>19.023</v>
      </c>
      <c r="AD4751" s="3">
        <v>-2.6509999999999998</v>
      </c>
      <c r="AE4751" s="3">
        <v>20.423999999999999</v>
      </c>
      <c r="AF4751" s="3">
        <v>36.115000000000002</v>
      </c>
      <c r="AG4751" s="3">
        <v>-15.804</v>
      </c>
      <c r="AH4751" s="3">
        <v>-5.593</v>
      </c>
      <c r="AI4751" s="3">
        <v>16.097000000000001</v>
      </c>
      <c r="AJ4751" s="3">
        <v>2.2909999999999999</v>
      </c>
      <c r="AK4751" s="3">
        <v>-8.0129999999999999</v>
      </c>
      <c r="AL4751" s="3">
        <v>-3.9020000000000001</v>
      </c>
      <c r="AM4751" s="3">
        <v>-8.0990000000000002</v>
      </c>
      <c r="AN4751" s="3">
        <v>-3.5779999999999998</v>
      </c>
      <c r="AO4751" s="3">
        <v>5.117</v>
      </c>
      <c r="AP4751" s="3">
        <v>14.782999999999999</v>
      </c>
      <c r="AQ4751" s="3">
        <v>7.1189999999999998</v>
      </c>
      <c r="AR4751" s="3">
        <v>-2.294</v>
      </c>
      <c r="AS4751" s="3">
        <v>32.052999999999997</v>
      </c>
      <c r="AT4751" s="3">
        <v>-3.98</v>
      </c>
      <c r="AU4751" s="3">
        <v>5.133</v>
      </c>
      <c r="AV4751" s="3">
        <v>4.1630000000000003</v>
      </c>
      <c r="AW4751" s="3">
        <v>2.23</v>
      </c>
      <c r="AX4751" s="3">
        <v>3.6139999999999999</v>
      </c>
      <c r="AY4751" s="3">
        <v>3.665</v>
      </c>
      <c r="AZ4751" s="3">
        <v>4.5179999999999998</v>
      </c>
      <c r="BA4751">
        <v>5.3550000000000004</v>
      </c>
      <c r="BB4751">
        <v>2016</v>
      </c>
    </row>
    <row r="4752" spans="1:54" hidden="1" x14ac:dyDescent="0.2">
      <c r="A4752">
        <v>678</v>
      </c>
      <c r="B4752" t="s">
        <v>451</v>
      </c>
      <c r="C4752" t="s">
        <v>274</v>
      </c>
      <c r="D4752" t="s">
        <v>143</v>
      </c>
      <c r="E4752" t="s">
        <v>273</v>
      </c>
      <c r="F4752" t="s">
        <v>272</v>
      </c>
      <c r="G4752" t="s">
        <v>271</v>
      </c>
    </row>
    <row r="4753" spans="1:54" hidden="1" x14ac:dyDescent="0.2">
      <c r="A4753">
        <v>678</v>
      </c>
      <c r="B4753" t="s">
        <v>451</v>
      </c>
      <c r="C4753" t="s">
        <v>270</v>
      </c>
      <c r="D4753" t="s">
        <v>143</v>
      </c>
      <c r="E4753" t="s">
        <v>269</v>
      </c>
      <c r="F4753" t="s">
        <v>268</v>
      </c>
      <c r="G4753" t="s">
        <v>264</v>
      </c>
      <c r="H4753" t="s">
        <v>263</v>
      </c>
    </row>
    <row r="4754" spans="1:54" hidden="1" x14ac:dyDescent="0.2">
      <c r="A4754">
        <v>678</v>
      </c>
      <c r="B4754" t="s">
        <v>451</v>
      </c>
      <c r="C4754" t="s">
        <v>267</v>
      </c>
      <c r="D4754" t="s">
        <v>143</v>
      </c>
      <c r="E4754" t="s">
        <v>266</v>
      </c>
      <c r="F4754" t="s">
        <v>265</v>
      </c>
      <c r="G4754" t="s">
        <v>264</v>
      </c>
      <c r="H4754" t="s">
        <v>263</v>
      </c>
      <c r="I4754" t="s">
        <v>1406</v>
      </c>
      <c r="J4754" s="3">
        <v>7.09</v>
      </c>
      <c r="K4754" s="3">
        <v>7.234</v>
      </c>
      <c r="L4754" s="3">
        <v>7.3869999999999996</v>
      </c>
      <c r="M4754" s="3">
        <v>7.5419999999999998</v>
      </c>
      <c r="N4754" s="3">
        <v>7.6929999999999996</v>
      </c>
      <c r="O4754" s="3">
        <v>7.8319999999999999</v>
      </c>
      <c r="P4754" s="3">
        <v>7.9569999999999999</v>
      </c>
      <c r="Q4754" s="3">
        <v>8.0730000000000004</v>
      </c>
      <c r="R4754" s="3">
        <v>8.19</v>
      </c>
      <c r="S4754" s="3">
        <v>8.3230000000000004</v>
      </c>
      <c r="T4754" s="3">
        <v>8.4819999999999993</v>
      </c>
      <c r="U4754" s="3">
        <v>8.673</v>
      </c>
      <c r="V4754" s="3">
        <v>8.891</v>
      </c>
      <c r="W4754" s="3">
        <v>9.1310000000000002</v>
      </c>
      <c r="X4754" s="3">
        <v>9.3840000000000003</v>
      </c>
      <c r="Y4754" s="3">
        <v>9.641</v>
      </c>
      <c r="Z4754" s="3">
        <v>9.9009999999999998</v>
      </c>
      <c r="AA4754" s="3">
        <v>10.167999999999999</v>
      </c>
      <c r="AB4754" s="3">
        <v>10.445</v>
      </c>
      <c r="AC4754" s="3">
        <v>10.737</v>
      </c>
      <c r="AD4754" s="3">
        <v>11.047000000000001</v>
      </c>
      <c r="AE4754" s="3">
        <v>11.375999999999999</v>
      </c>
      <c r="AF4754" s="3">
        <v>11.723000000000001</v>
      </c>
      <c r="AG4754" s="3">
        <v>12.089</v>
      </c>
      <c r="AH4754" s="3">
        <v>12.475</v>
      </c>
      <c r="AI4754" s="3">
        <v>12.881</v>
      </c>
      <c r="AJ4754" s="3">
        <v>13.31</v>
      </c>
      <c r="AK4754" s="3">
        <v>13.759</v>
      </c>
      <c r="AL4754" s="3">
        <v>14.223000000000001</v>
      </c>
      <c r="AM4754" s="3">
        <v>14.695</v>
      </c>
      <c r="AN4754" s="3">
        <v>15.167</v>
      </c>
      <c r="AO4754" s="3">
        <v>15.638999999999999</v>
      </c>
      <c r="AP4754" s="3">
        <v>16.111999999999998</v>
      </c>
      <c r="AQ4754" s="3">
        <v>16.591999999999999</v>
      </c>
      <c r="AR4754" s="3">
        <v>17.138999999999999</v>
      </c>
      <c r="AS4754" s="3">
        <v>17.702999999999999</v>
      </c>
      <c r="AT4754" s="3">
        <v>18.289000000000001</v>
      </c>
      <c r="AU4754" s="3">
        <v>18.893000000000001</v>
      </c>
      <c r="AV4754" s="3">
        <v>19.516999999999999</v>
      </c>
      <c r="AW4754" s="3">
        <v>20.161000000000001</v>
      </c>
      <c r="AX4754" s="3">
        <v>20.827000000000002</v>
      </c>
      <c r="AY4754" s="3">
        <v>21.515000000000001</v>
      </c>
      <c r="AZ4754" s="3">
        <v>22.225000000000001</v>
      </c>
      <c r="BA4754">
        <v>22.959</v>
      </c>
      <c r="BB4754">
        <v>2013</v>
      </c>
    </row>
    <row r="4755" spans="1:54" hidden="1" x14ac:dyDescent="0.2">
      <c r="A4755">
        <v>678</v>
      </c>
      <c r="B4755" t="s">
        <v>451</v>
      </c>
      <c r="C4755" t="s">
        <v>262</v>
      </c>
      <c r="D4755" t="s">
        <v>143</v>
      </c>
      <c r="E4755" t="s">
        <v>260</v>
      </c>
      <c r="F4755" t="s">
        <v>259</v>
      </c>
      <c r="G4755" t="s">
        <v>225</v>
      </c>
      <c r="H4755" t="s">
        <v>222</v>
      </c>
      <c r="I4755" t="s">
        <v>1407</v>
      </c>
      <c r="J4755" s="3" t="s">
        <v>215</v>
      </c>
      <c r="K4755" s="3" t="s">
        <v>215</v>
      </c>
      <c r="L4755" s="3" t="s">
        <v>215</v>
      </c>
      <c r="M4755" s="3" t="s">
        <v>215</v>
      </c>
      <c r="N4755" s="3" t="s">
        <v>215</v>
      </c>
      <c r="O4755" s="3" t="s">
        <v>215</v>
      </c>
      <c r="P4755" s="3" t="s">
        <v>215</v>
      </c>
      <c r="Q4755" s="3" t="s">
        <v>215</v>
      </c>
      <c r="R4755" s="3" t="s">
        <v>215</v>
      </c>
      <c r="S4755" s="3" t="s">
        <v>215</v>
      </c>
      <c r="T4755" s="3" t="s">
        <v>215</v>
      </c>
      <c r="U4755" s="3" t="s">
        <v>215</v>
      </c>
      <c r="V4755" s="3" t="s">
        <v>215</v>
      </c>
      <c r="W4755" s="3" t="s">
        <v>215</v>
      </c>
      <c r="X4755" s="3" t="s">
        <v>215</v>
      </c>
      <c r="Y4755" s="3" t="s">
        <v>215</v>
      </c>
      <c r="Z4755" s="3" t="s">
        <v>215</v>
      </c>
      <c r="AA4755" s="3" t="s">
        <v>215</v>
      </c>
      <c r="AB4755" s="3" t="s">
        <v>215</v>
      </c>
      <c r="AC4755" s="3" t="s">
        <v>215</v>
      </c>
      <c r="AD4755" s="3">
        <v>352.28199999999998</v>
      </c>
      <c r="AE4755" s="3">
        <v>394.851</v>
      </c>
      <c r="AF4755" s="3">
        <v>456.69200000000001</v>
      </c>
      <c r="AG4755" s="3">
        <v>536.52800000000002</v>
      </c>
      <c r="AH4755" s="3">
        <v>557.96</v>
      </c>
      <c r="AI4755" s="3">
        <v>621.60500000000002</v>
      </c>
      <c r="AJ4755" s="3">
        <v>1798.6669999999999</v>
      </c>
      <c r="AK4755" s="3">
        <v>730.25400000000002</v>
      </c>
      <c r="AL4755" s="3">
        <v>741.5</v>
      </c>
      <c r="AM4755" s="3">
        <v>918.93600000000004</v>
      </c>
      <c r="AN4755" s="3">
        <v>935.80700000000002</v>
      </c>
      <c r="AO4755" s="3">
        <v>1049.943</v>
      </c>
      <c r="AP4755" s="3">
        <v>925.84299999999996</v>
      </c>
      <c r="AQ4755" s="3">
        <v>1137.2180000000001</v>
      </c>
      <c r="AR4755" s="3">
        <v>1215.1220000000001</v>
      </c>
      <c r="AS4755" s="3">
        <v>1481.124</v>
      </c>
      <c r="AT4755" s="3">
        <v>1522.1849999999999</v>
      </c>
      <c r="AU4755" s="3">
        <v>1789.711</v>
      </c>
      <c r="AV4755" s="3">
        <v>1948.932</v>
      </c>
      <c r="AW4755" s="3">
        <v>2041.616</v>
      </c>
      <c r="AX4755" s="3">
        <v>2222.46</v>
      </c>
      <c r="AY4755" s="3">
        <v>2422.4209999999998</v>
      </c>
      <c r="AZ4755" s="3">
        <v>2651.5140000000001</v>
      </c>
      <c r="BA4755">
        <v>2913.1030000000001</v>
      </c>
      <c r="BB4755">
        <v>2016</v>
      </c>
    </row>
    <row r="4756" spans="1:54" hidden="1" x14ac:dyDescent="0.2">
      <c r="A4756">
        <v>678</v>
      </c>
      <c r="B4756" t="s">
        <v>451</v>
      </c>
      <c r="C4756" t="s">
        <v>261</v>
      </c>
      <c r="D4756" t="s">
        <v>143</v>
      </c>
      <c r="E4756" t="s">
        <v>260</v>
      </c>
      <c r="F4756" t="s">
        <v>259</v>
      </c>
      <c r="G4756" t="s">
        <v>217</v>
      </c>
      <c r="I4756" t="s">
        <v>258</v>
      </c>
      <c r="J4756" s="3" t="s">
        <v>215</v>
      </c>
      <c r="K4756" s="3" t="s">
        <v>215</v>
      </c>
      <c r="L4756" s="3" t="s">
        <v>215</v>
      </c>
      <c r="M4756" s="3" t="s">
        <v>215</v>
      </c>
      <c r="N4756" s="3" t="s">
        <v>215</v>
      </c>
      <c r="O4756" s="3" t="s">
        <v>215</v>
      </c>
      <c r="P4756" s="3" t="s">
        <v>215</v>
      </c>
      <c r="Q4756" s="3" t="s">
        <v>215</v>
      </c>
      <c r="R4756" s="3" t="s">
        <v>215</v>
      </c>
      <c r="S4756" s="3" t="s">
        <v>215</v>
      </c>
      <c r="T4756" s="3" t="s">
        <v>215</v>
      </c>
      <c r="U4756" s="3" t="s">
        <v>215</v>
      </c>
      <c r="V4756" s="3" t="s">
        <v>215</v>
      </c>
      <c r="W4756" s="3" t="s">
        <v>215</v>
      </c>
      <c r="X4756" s="3" t="s">
        <v>215</v>
      </c>
      <c r="Y4756" s="3" t="s">
        <v>215</v>
      </c>
      <c r="Z4756" s="3" t="s">
        <v>215</v>
      </c>
      <c r="AA4756" s="3" t="s">
        <v>215</v>
      </c>
      <c r="AB4756" s="3" t="s">
        <v>215</v>
      </c>
      <c r="AC4756" s="3" t="s">
        <v>215</v>
      </c>
      <c r="AD4756" s="3">
        <v>16.748999999999999</v>
      </c>
      <c r="AE4756" s="3">
        <v>15.544</v>
      </c>
      <c r="AF4756" s="3">
        <v>16.844999999999999</v>
      </c>
      <c r="AG4756" s="3">
        <v>19.626999999999999</v>
      </c>
      <c r="AH4756" s="3">
        <v>19.399000000000001</v>
      </c>
      <c r="AI4756" s="3">
        <v>18.87</v>
      </c>
      <c r="AJ4756" s="3">
        <v>49.853999999999999</v>
      </c>
      <c r="AK4756" s="3">
        <v>18.704999999999998</v>
      </c>
      <c r="AL4756" s="3">
        <v>16.981999999999999</v>
      </c>
      <c r="AM4756" s="3">
        <v>19.114999999999998</v>
      </c>
      <c r="AN4756" s="3">
        <v>17.693999999999999</v>
      </c>
      <c r="AO4756" s="3">
        <v>17.145</v>
      </c>
      <c r="AP4756" s="3">
        <v>14.574999999999999</v>
      </c>
      <c r="AQ4756" s="3">
        <v>17.378</v>
      </c>
      <c r="AR4756" s="3">
        <v>17.081</v>
      </c>
      <c r="AS4756" s="3">
        <v>19.116</v>
      </c>
      <c r="AT4756" s="3">
        <v>18.292000000000002</v>
      </c>
      <c r="AU4756" s="3">
        <v>20.111999999999998</v>
      </c>
      <c r="AV4756" s="3">
        <v>20.57</v>
      </c>
      <c r="AW4756" s="3">
        <v>20.277000000000001</v>
      </c>
      <c r="AX4756" s="3">
        <v>20.73</v>
      </c>
      <c r="AY4756" s="3">
        <v>21.158000000000001</v>
      </c>
      <c r="AZ4756" s="3">
        <v>21.677</v>
      </c>
      <c r="BA4756">
        <v>22.256</v>
      </c>
      <c r="BB4756">
        <v>2016</v>
      </c>
    </row>
    <row r="4757" spans="1:54" hidden="1" x14ac:dyDescent="0.2">
      <c r="A4757">
        <v>678</v>
      </c>
      <c r="B4757" t="s">
        <v>451</v>
      </c>
      <c r="C4757" t="s">
        <v>257</v>
      </c>
      <c r="D4757" t="s">
        <v>143</v>
      </c>
      <c r="E4757" t="s">
        <v>255</v>
      </c>
      <c r="F4757" t="s">
        <v>254</v>
      </c>
      <c r="G4757" t="s">
        <v>225</v>
      </c>
      <c r="H4757" t="s">
        <v>222</v>
      </c>
      <c r="I4757" t="s">
        <v>1407</v>
      </c>
      <c r="J4757" s="3" t="s">
        <v>215</v>
      </c>
      <c r="K4757" s="3" t="s">
        <v>215</v>
      </c>
      <c r="L4757" s="3" t="s">
        <v>215</v>
      </c>
      <c r="M4757" s="3" t="s">
        <v>215</v>
      </c>
      <c r="N4757" s="3" t="s">
        <v>215</v>
      </c>
      <c r="O4757" s="3" t="s">
        <v>215</v>
      </c>
      <c r="P4757" s="3" t="s">
        <v>215</v>
      </c>
      <c r="Q4757" s="3" t="s">
        <v>215</v>
      </c>
      <c r="R4757" s="3" t="s">
        <v>215</v>
      </c>
      <c r="S4757" s="3" t="s">
        <v>215</v>
      </c>
      <c r="T4757" s="3" t="s">
        <v>215</v>
      </c>
      <c r="U4757" s="3" t="s">
        <v>215</v>
      </c>
      <c r="V4757" s="3" t="s">
        <v>215</v>
      </c>
      <c r="W4757" s="3" t="s">
        <v>215</v>
      </c>
      <c r="X4757" s="3" t="s">
        <v>215</v>
      </c>
      <c r="Y4757" s="3" t="s">
        <v>215</v>
      </c>
      <c r="Z4757" s="3" t="s">
        <v>215</v>
      </c>
      <c r="AA4757" s="3" t="s">
        <v>215</v>
      </c>
      <c r="AB4757" s="3" t="s">
        <v>215</v>
      </c>
      <c r="AC4757" s="3" t="s">
        <v>215</v>
      </c>
      <c r="AD4757" s="3">
        <v>407.86200000000002</v>
      </c>
      <c r="AE4757" s="3">
        <v>465.94299999999998</v>
      </c>
      <c r="AF4757" s="3">
        <v>540.57899999999995</v>
      </c>
      <c r="AG4757" s="3">
        <v>568.99</v>
      </c>
      <c r="AH4757" s="3">
        <v>625.83500000000004</v>
      </c>
      <c r="AI4757" s="3">
        <v>712.65599999999995</v>
      </c>
      <c r="AJ4757" s="3">
        <v>796.30200000000002</v>
      </c>
      <c r="AK4757" s="3">
        <v>838.95</v>
      </c>
      <c r="AL4757" s="3">
        <v>828.24</v>
      </c>
      <c r="AM4757" s="3">
        <v>1097.7919999999999</v>
      </c>
      <c r="AN4757" s="3">
        <v>1071.6020000000001</v>
      </c>
      <c r="AO4757" s="3">
        <v>1259.1859999999999</v>
      </c>
      <c r="AP4757" s="3">
        <v>986.59100000000001</v>
      </c>
      <c r="AQ4757" s="3">
        <v>1292.3599999999999</v>
      </c>
      <c r="AR4757" s="3">
        <v>1419.8589999999999</v>
      </c>
      <c r="AS4757" s="3">
        <v>1622.2650000000001</v>
      </c>
      <c r="AT4757" s="3">
        <v>1850.096</v>
      </c>
      <c r="AU4757" s="3">
        <v>2045.0250000000001</v>
      </c>
      <c r="AV4757" s="3">
        <v>2261.2809999999999</v>
      </c>
      <c r="AW4757" s="3">
        <v>2343.8249999999998</v>
      </c>
      <c r="AX4757" s="3">
        <v>2544.6210000000001</v>
      </c>
      <c r="AY4757" s="3">
        <v>2770.9169999999999</v>
      </c>
      <c r="AZ4757" s="3">
        <v>3021.3809999999999</v>
      </c>
      <c r="BA4757">
        <v>3304.1129999999998</v>
      </c>
      <c r="BB4757">
        <v>2016</v>
      </c>
    </row>
    <row r="4758" spans="1:54" hidden="1" x14ac:dyDescent="0.2">
      <c r="A4758">
        <v>678</v>
      </c>
      <c r="B4758" t="s">
        <v>451</v>
      </c>
      <c r="C4758" t="s">
        <v>256</v>
      </c>
      <c r="D4758" t="s">
        <v>143</v>
      </c>
      <c r="E4758" t="s">
        <v>255</v>
      </c>
      <c r="F4758" t="s">
        <v>254</v>
      </c>
      <c r="G4758" t="s">
        <v>217</v>
      </c>
      <c r="I4758" t="s">
        <v>253</v>
      </c>
      <c r="J4758" s="3" t="s">
        <v>215</v>
      </c>
      <c r="K4758" s="3" t="s">
        <v>215</v>
      </c>
      <c r="L4758" s="3" t="s">
        <v>215</v>
      </c>
      <c r="M4758" s="3" t="s">
        <v>215</v>
      </c>
      <c r="N4758" s="3" t="s">
        <v>215</v>
      </c>
      <c r="O4758" s="3" t="s">
        <v>215</v>
      </c>
      <c r="P4758" s="3" t="s">
        <v>215</v>
      </c>
      <c r="Q4758" s="3" t="s">
        <v>215</v>
      </c>
      <c r="R4758" s="3" t="s">
        <v>215</v>
      </c>
      <c r="S4758" s="3" t="s">
        <v>215</v>
      </c>
      <c r="T4758" s="3" t="s">
        <v>215</v>
      </c>
      <c r="U4758" s="3" t="s">
        <v>215</v>
      </c>
      <c r="V4758" s="3" t="s">
        <v>215</v>
      </c>
      <c r="W4758" s="3" t="s">
        <v>215</v>
      </c>
      <c r="X4758" s="3" t="s">
        <v>215</v>
      </c>
      <c r="Y4758" s="3" t="s">
        <v>215</v>
      </c>
      <c r="Z4758" s="3" t="s">
        <v>215</v>
      </c>
      <c r="AA4758" s="3" t="s">
        <v>215</v>
      </c>
      <c r="AB4758" s="3" t="s">
        <v>215</v>
      </c>
      <c r="AC4758" s="3" t="s">
        <v>215</v>
      </c>
      <c r="AD4758" s="3">
        <v>19.391999999999999</v>
      </c>
      <c r="AE4758" s="3">
        <v>18.343</v>
      </c>
      <c r="AF4758" s="3">
        <v>19.939</v>
      </c>
      <c r="AG4758" s="3">
        <v>20.814</v>
      </c>
      <c r="AH4758" s="3">
        <v>21.759</v>
      </c>
      <c r="AI4758" s="3">
        <v>21.635000000000002</v>
      </c>
      <c r="AJ4758" s="3">
        <v>22.071000000000002</v>
      </c>
      <c r="AK4758" s="3">
        <v>21.49</v>
      </c>
      <c r="AL4758" s="3">
        <v>18.968</v>
      </c>
      <c r="AM4758" s="3">
        <v>22.835999999999999</v>
      </c>
      <c r="AN4758" s="3">
        <v>20.260999999999999</v>
      </c>
      <c r="AO4758" s="3">
        <v>20.562000000000001</v>
      </c>
      <c r="AP4758" s="3">
        <v>15.531000000000001</v>
      </c>
      <c r="AQ4758" s="3">
        <v>19.748999999999999</v>
      </c>
      <c r="AR4758" s="3">
        <v>19.959</v>
      </c>
      <c r="AS4758" s="3">
        <v>20.937000000000001</v>
      </c>
      <c r="AT4758" s="3">
        <v>22.231999999999999</v>
      </c>
      <c r="AU4758" s="3">
        <v>22.981000000000002</v>
      </c>
      <c r="AV4758" s="3">
        <v>23.867000000000001</v>
      </c>
      <c r="AW4758" s="3">
        <v>23.279</v>
      </c>
      <c r="AX4758" s="3">
        <v>23.734999999999999</v>
      </c>
      <c r="AY4758" s="3">
        <v>24.201000000000001</v>
      </c>
      <c r="AZ4758" s="3">
        <v>24.701000000000001</v>
      </c>
      <c r="BA4758">
        <v>25.242999999999999</v>
      </c>
      <c r="BB4758">
        <v>2016</v>
      </c>
    </row>
    <row r="4759" spans="1:54" hidden="1" x14ac:dyDescent="0.2">
      <c r="A4759">
        <v>678</v>
      </c>
      <c r="B4759" t="s">
        <v>451</v>
      </c>
      <c r="C4759" t="s">
        <v>252</v>
      </c>
      <c r="D4759" t="s">
        <v>143</v>
      </c>
      <c r="E4759" t="s">
        <v>250</v>
      </c>
      <c r="F4759" t="s">
        <v>249</v>
      </c>
      <c r="G4759" t="s">
        <v>225</v>
      </c>
      <c r="H4759" t="s">
        <v>222</v>
      </c>
      <c r="I4759" t="s">
        <v>1407</v>
      </c>
      <c r="J4759" s="3" t="s">
        <v>215</v>
      </c>
      <c r="K4759" s="3" t="s">
        <v>215</v>
      </c>
      <c r="L4759" s="3" t="s">
        <v>215</v>
      </c>
      <c r="M4759" s="3" t="s">
        <v>215</v>
      </c>
      <c r="N4759" s="3" t="s">
        <v>215</v>
      </c>
      <c r="O4759" s="3" t="s">
        <v>215</v>
      </c>
      <c r="P4759" s="3" t="s">
        <v>215</v>
      </c>
      <c r="Q4759" s="3" t="s">
        <v>215</v>
      </c>
      <c r="R4759" s="3" t="s">
        <v>215</v>
      </c>
      <c r="S4759" s="3" t="s">
        <v>215</v>
      </c>
      <c r="T4759" s="3" t="s">
        <v>215</v>
      </c>
      <c r="U4759" s="3" t="s">
        <v>215</v>
      </c>
      <c r="V4759" s="3" t="s">
        <v>215</v>
      </c>
      <c r="W4759" s="3" t="s">
        <v>215</v>
      </c>
      <c r="X4759" s="3" t="s">
        <v>215</v>
      </c>
      <c r="Y4759" s="3" t="s">
        <v>215</v>
      </c>
      <c r="Z4759" s="3" t="s">
        <v>215</v>
      </c>
      <c r="AA4759" s="3" t="s">
        <v>215</v>
      </c>
      <c r="AB4759" s="3" t="s">
        <v>215</v>
      </c>
      <c r="AC4759" s="3" t="s">
        <v>215</v>
      </c>
      <c r="AD4759" s="3">
        <v>-55.58</v>
      </c>
      <c r="AE4759" s="3">
        <v>-71.091999999999999</v>
      </c>
      <c r="AF4759" s="3">
        <v>-83.887</v>
      </c>
      <c r="AG4759" s="3">
        <v>-32.462000000000003</v>
      </c>
      <c r="AH4759" s="3">
        <v>-67.875</v>
      </c>
      <c r="AI4759" s="3">
        <v>-91.051000000000002</v>
      </c>
      <c r="AJ4759" s="3">
        <v>1002.365</v>
      </c>
      <c r="AK4759" s="3">
        <v>-108.696</v>
      </c>
      <c r="AL4759" s="3">
        <v>-86.74</v>
      </c>
      <c r="AM4759" s="3">
        <v>-178.85599999999999</v>
      </c>
      <c r="AN4759" s="3">
        <v>-135.79499999999999</v>
      </c>
      <c r="AO4759" s="3">
        <v>-209.24299999999999</v>
      </c>
      <c r="AP4759" s="3">
        <v>-60.747999999999998</v>
      </c>
      <c r="AQ4759" s="3">
        <v>-155.142</v>
      </c>
      <c r="AR4759" s="3">
        <v>-204.73699999999999</v>
      </c>
      <c r="AS4759" s="3">
        <v>-141.13999999999999</v>
      </c>
      <c r="AT4759" s="3">
        <v>-327.911</v>
      </c>
      <c r="AU4759" s="3">
        <v>-255.31399999999999</v>
      </c>
      <c r="AV4759" s="3">
        <v>-312.34899999999999</v>
      </c>
      <c r="AW4759" s="3">
        <v>-302.209</v>
      </c>
      <c r="AX4759" s="3">
        <v>-322.16000000000003</v>
      </c>
      <c r="AY4759" s="3">
        <v>-348.49599999999998</v>
      </c>
      <c r="AZ4759" s="3">
        <v>-369.86700000000002</v>
      </c>
      <c r="BA4759">
        <v>-391.01</v>
      </c>
      <c r="BB4759">
        <v>2016</v>
      </c>
    </row>
    <row r="4760" spans="1:54" hidden="1" x14ac:dyDescent="0.2">
      <c r="A4760">
        <v>678</v>
      </c>
      <c r="B4760" t="s">
        <v>451</v>
      </c>
      <c r="C4760" t="s">
        <v>251</v>
      </c>
      <c r="D4760" t="s">
        <v>143</v>
      </c>
      <c r="E4760" t="s">
        <v>250</v>
      </c>
      <c r="F4760" t="s">
        <v>249</v>
      </c>
      <c r="G4760" t="s">
        <v>217</v>
      </c>
      <c r="I4760" t="s">
        <v>248</v>
      </c>
      <c r="J4760" s="3" t="s">
        <v>215</v>
      </c>
      <c r="K4760" s="3" t="s">
        <v>215</v>
      </c>
      <c r="L4760" s="3" t="s">
        <v>215</v>
      </c>
      <c r="M4760" s="3" t="s">
        <v>215</v>
      </c>
      <c r="N4760" s="3" t="s">
        <v>215</v>
      </c>
      <c r="O4760" s="3" t="s">
        <v>215</v>
      </c>
      <c r="P4760" s="3" t="s">
        <v>215</v>
      </c>
      <c r="Q4760" s="3" t="s">
        <v>215</v>
      </c>
      <c r="R4760" s="3" t="s">
        <v>215</v>
      </c>
      <c r="S4760" s="3" t="s">
        <v>215</v>
      </c>
      <c r="T4760" s="3" t="s">
        <v>215</v>
      </c>
      <c r="U4760" s="3" t="s">
        <v>215</v>
      </c>
      <c r="V4760" s="3" t="s">
        <v>215</v>
      </c>
      <c r="W4760" s="3" t="s">
        <v>215</v>
      </c>
      <c r="X4760" s="3" t="s">
        <v>215</v>
      </c>
      <c r="Y4760" s="3" t="s">
        <v>215</v>
      </c>
      <c r="Z4760" s="3" t="s">
        <v>215</v>
      </c>
      <c r="AA4760" s="3" t="s">
        <v>215</v>
      </c>
      <c r="AB4760" s="3" t="s">
        <v>215</v>
      </c>
      <c r="AC4760" s="3" t="s">
        <v>215</v>
      </c>
      <c r="AD4760" s="3">
        <v>-2.6429999999999998</v>
      </c>
      <c r="AE4760" s="3">
        <v>-2.7989999999999999</v>
      </c>
      <c r="AF4760" s="3">
        <v>-3.0939999999999999</v>
      </c>
      <c r="AG4760" s="3">
        <v>-1.1870000000000001</v>
      </c>
      <c r="AH4760" s="3">
        <v>-2.36</v>
      </c>
      <c r="AI4760" s="3">
        <v>-2.7639999999999998</v>
      </c>
      <c r="AJ4760" s="3">
        <v>27.783000000000001</v>
      </c>
      <c r="AK4760" s="3">
        <v>-2.7839999999999998</v>
      </c>
      <c r="AL4760" s="3">
        <v>-1.9870000000000001</v>
      </c>
      <c r="AM4760" s="3">
        <v>-3.72</v>
      </c>
      <c r="AN4760" s="3">
        <v>-2.5680000000000001</v>
      </c>
      <c r="AO4760" s="3">
        <v>-3.4169999999999998</v>
      </c>
      <c r="AP4760" s="3">
        <v>-0.95599999999999996</v>
      </c>
      <c r="AQ4760" s="3">
        <v>-2.371</v>
      </c>
      <c r="AR4760" s="3">
        <v>-2.8780000000000001</v>
      </c>
      <c r="AS4760" s="3">
        <v>-1.8220000000000001</v>
      </c>
      <c r="AT4760" s="3">
        <v>-3.94</v>
      </c>
      <c r="AU4760" s="3">
        <v>-2.8690000000000002</v>
      </c>
      <c r="AV4760" s="3">
        <v>-3.2970000000000002</v>
      </c>
      <c r="AW4760" s="3">
        <v>-3.0019999999999998</v>
      </c>
      <c r="AX4760" s="3">
        <v>-3.0049999999999999</v>
      </c>
      <c r="AY4760" s="3">
        <v>-3.044</v>
      </c>
      <c r="AZ4760" s="3">
        <v>-3.024</v>
      </c>
      <c r="BA4760">
        <v>-2.9870000000000001</v>
      </c>
      <c r="BB4760">
        <v>2016</v>
      </c>
    </row>
    <row r="4761" spans="1:54" hidden="1" x14ac:dyDescent="0.2">
      <c r="A4761">
        <v>678</v>
      </c>
      <c r="B4761" t="s">
        <v>451</v>
      </c>
      <c r="C4761" t="s">
        <v>247</v>
      </c>
      <c r="D4761" t="s">
        <v>143</v>
      </c>
      <c r="E4761" t="s">
        <v>245</v>
      </c>
      <c r="F4761" t="s">
        <v>244</v>
      </c>
      <c r="G4761" t="s">
        <v>225</v>
      </c>
      <c r="H4761" t="s">
        <v>222</v>
      </c>
    </row>
    <row r="4762" spans="1:54" hidden="1" x14ac:dyDescent="0.2">
      <c r="A4762">
        <v>678</v>
      </c>
      <c r="B4762" t="s">
        <v>451</v>
      </c>
      <c r="C4762" t="s">
        <v>246</v>
      </c>
      <c r="D4762" t="s">
        <v>143</v>
      </c>
      <c r="E4762" t="s">
        <v>245</v>
      </c>
      <c r="F4762" t="s">
        <v>244</v>
      </c>
      <c r="G4762" t="s">
        <v>243</v>
      </c>
    </row>
    <row r="4763" spans="1:54" hidden="1" x14ac:dyDescent="0.2">
      <c r="A4763">
        <v>678</v>
      </c>
      <c r="B4763" t="s">
        <v>451</v>
      </c>
      <c r="C4763" t="s">
        <v>242</v>
      </c>
      <c r="D4763" t="s">
        <v>143</v>
      </c>
      <c r="E4763" t="s">
        <v>240</v>
      </c>
      <c r="F4763" t="s">
        <v>239</v>
      </c>
      <c r="G4763" t="s">
        <v>225</v>
      </c>
      <c r="H4763" t="s">
        <v>222</v>
      </c>
      <c r="I4763" t="s">
        <v>1407</v>
      </c>
      <c r="J4763" s="3" t="s">
        <v>215</v>
      </c>
      <c r="K4763" s="3" t="s">
        <v>215</v>
      </c>
      <c r="L4763" s="3" t="s">
        <v>215</v>
      </c>
      <c r="M4763" s="3" t="s">
        <v>215</v>
      </c>
      <c r="N4763" s="3" t="s">
        <v>215</v>
      </c>
      <c r="O4763" s="3" t="s">
        <v>215</v>
      </c>
      <c r="P4763" s="3" t="s">
        <v>215</v>
      </c>
      <c r="Q4763" s="3" t="s">
        <v>215</v>
      </c>
      <c r="R4763" s="3" t="s">
        <v>215</v>
      </c>
      <c r="S4763" s="3" t="s">
        <v>215</v>
      </c>
      <c r="T4763" s="3" t="s">
        <v>215</v>
      </c>
      <c r="U4763" s="3" t="s">
        <v>215</v>
      </c>
      <c r="V4763" s="3" t="s">
        <v>215</v>
      </c>
      <c r="W4763" s="3" t="s">
        <v>215</v>
      </c>
      <c r="X4763" s="3" t="s">
        <v>215</v>
      </c>
      <c r="Y4763" s="3" t="s">
        <v>215</v>
      </c>
      <c r="Z4763" s="3" t="s">
        <v>215</v>
      </c>
      <c r="AA4763" s="3" t="s">
        <v>215</v>
      </c>
      <c r="AB4763" s="3" t="s">
        <v>215</v>
      </c>
      <c r="AC4763" s="3" t="s">
        <v>215</v>
      </c>
      <c r="AD4763" s="3">
        <v>-39.58</v>
      </c>
      <c r="AE4763" s="3">
        <v>-56.491999999999997</v>
      </c>
      <c r="AF4763" s="3">
        <v>-65.506</v>
      </c>
      <c r="AG4763" s="3">
        <v>-13.673999999999999</v>
      </c>
      <c r="AH4763" s="3">
        <v>-50.664999999999999</v>
      </c>
      <c r="AI4763" s="3">
        <v>-72.796000000000006</v>
      </c>
      <c r="AJ4763" s="3">
        <v>1017.865</v>
      </c>
      <c r="AK4763" s="3">
        <v>-94.808999999999997</v>
      </c>
      <c r="AL4763" s="3">
        <v>-72.64</v>
      </c>
      <c r="AM4763" s="3">
        <v>-163.15600000000001</v>
      </c>
      <c r="AN4763" s="3">
        <v>-114.607</v>
      </c>
      <c r="AO4763" s="3">
        <v>-173.846</v>
      </c>
      <c r="AP4763" s="3">
        <v>-27.878</v>
      </c>
      <c r="AQ4763" s="3">
        <v>-122.742</v>
      </c>
      <c r="AR4763" s="3">
        <v>-163.005</v>
      </c>
      <c r="AS4763" s="3">
        <v>-95.234999999999999</v>
      </c>
      <c r="AT4763" s="3">
        <v>-271.81400000000002</v>
      </c>
      <c r="AU4763" s="3">
        <v>-180.91399999999999</v>
      </c>
      <c r="AV4763" s="3">
        <v>-234.012</v>
      </c>
      <c r="AW4763" s="3">
        <v>-214.77</v>
      </c>
      <c r="AX4763" s="3">
        <v>-223.16900000000001</v>
      </c>
      <c r="AY4763" s="3">
        <v>-237.39699999999999</v>
      </c>
      <c r="AZ4763" s="3">
        <v>-246.654</v>
      </c>
      <c r="BA4763">
        <v>-253.512</v>
      </c>
      <c r="BB4763">
        <v>2016</v>
      </c>
    </row>
    <row r="4764" spans="1:54" hidden="1" x14ac:dyDescent="0.2">
      <c r="A4764">
        <v>678</v>
      </c>
      <c r="B4764" t="s">
        <v>451</v>
      </c>
      <c r="C4764" t="s">
        <v>241</v>
      </c>
      <c r="D4764" t="s">
        <v>143</v>
      </c>
      <c r="E4764" t="s">
        <v>240</v>
      </c>
      <c r="F4764" t="s">
        <v>239</v>
      </c>
      <c r="G4764" t="s">
        <v>217</v>
      </c>
      <c r="I4764" t="s">
        <v>238</v>
      </c>
      <c r="J4764" s="3" t="s">
        <v>215</v>
      </c>
      <c r="K4764" s="3" t="s">
        <v>215</v>
      </c>
      <c r="L4764" s="3" t="s">
        <v>215</v>
      </c>
      <c r="M4764" s="3" t="s">
        <v>215</v>
      </c>
      <c r="N4764" s="3" t="s">
        <v>215</v>
      </c>
      <c r="O4764" s="3" t="s">
        <v>215</v>
      </c>
      <c r="P4764" s="3" t="s">
        <v>215</v>
      </c>
      <c r="Q4764" s="3" t="s">
        <v>215</v>
      </c>
      <c r="R4764" s="3" t="s">
        <v>215</v>
      </c>
      <c r="S4764" s="3" t="s">
        <v>215</v>
      </c>
      <c r="T4764" s="3" t="s">
        <v>215</v>
      </c>
      <c r="U4764" s="3" t="s">
        <v>215</v>
      </c>
      <c r="V4764" s="3" t="s">
        <v>215</v>
      </c>
      <c r="W4764" s="3" t="s">
        <v>215</v>
      </c>
      <c r="X4764" s="3" t="s">
        <v>215</v>
      </c>
      <c r="Y4764" s="3" t="s">
        <v>215</v>
      </c>
      <c r="Z4764" s="3" t="s">
        <v>215</v>
      </c>
      <c r="AA4764" s="3" t="s">
        <v>215</v>
      </c>
      <c r="AB4764" s="3" t="s">
        <v>215</v>
      </c>
      <c r="AC4764" s="3" t="s">
        <v>215</v>
      </c>
      <c r="AD4764" s="3">
        <v>-1.8819999999999999</v>
      </c>
      <c r="AE4764" s="3">
        <v>-2.2240000000000002</v>
      </c>
      <c r="AF4764" s="3">
        <v>-2.4159999999999999</v>
      </c>
      <c r="AG4764" s="3">
        <v>-0.5</v>
      </c>
      <c r="AH4764" s="3">
        <v>-1.7609999999999999</v>
      </c>
      <c r="AI4764" s="3">
        <v>-2.21</v>
      </c>
      <c r="AJ4764" s="3">
        <v>28.213000000000001</v>
      </c>
      <c r="AK4764" s="3">
        <v>-2.4289999999999998</v>
      </c>
      <c r="AL4764" s="3">
        <v>-1.6639999999999999</v>
      </c>
      <c r="AM4764" s="3">
        <v>-3.3940000000000001</v>
      </c>
      <c r="AN4764" s="3">
        <v>-2.1669999999999998</v>
      </c>
      <c r="AO4764" s="3">
        <v>-2.839</v>
      </c>
      <c r="AP4764" s="3">
        <v>-0.439</v>
      </c>
      <c r="AQ4764" s="3">
        <v>-1.8759999999999999</v>
      </c>
      <c r="AR4764" s="3">
        <v>-2.2909999999999999</v>
      </c>
      <c r="AS4764" s="3">
        <v>-1.2290000000000001</v>
      </c>
      <c r="AT4764" s="3">
        <v>-3.266</v>
      </c>
      <c r="AU4764" s="3">
        <v>-2.0329999999999999</v>
      </c>
      <c r="AV4764" s="3">
        <v>-2.4700000000000002</v>
      </c>
      <c r="AW4764" s="3">
        <v>-2.133</v>
      </c>
      <c r="AX4764" s="3">
        <v>-2.0819999999999999</v>
      </c>
      <c r="AY4764" s="3">
        <v>-2.073</v>
      </c>
      <c r="AZ4764" s="3">
        <v>-2.016</v>
      </c>
      <c r="BA4764">
        <v>-1.9370000000000001</v>
      </c>
      <c r="BB4764">
        <v>2016</v>
      </c>
    </row>
    <row r="4765" spans="1:54" hidden="1" x14ac:dyDescent="0.2">
      <c r="A4765">
        <v>678</v>
      </c>
      <c r="B4765" t="s">
        <v>451</v>
      </c>
      <c r="C4765" t="s">
        <v>237</v>
      </c>
      <c r="D4765" t="s">
        <v>143</v>
      </c>
      <c r="E4765" t="s">
        <v>235</v>
      </c>
      <c r="F4765" t="s">
        <v>234</v>
      </c>
      <c r="G4765" t="s">
        <v>225</v>
      </c>
      <c r="H4765" t="s">
        <v>222</v>
      </c>
      <c r="I4765" t="s">
        <v>1407</v>
      </c>
      <c r="J4765" s="3" t="s">
        <v>215</v>
      </c>
      <c r="K4765" s="3" t="s">
        <v>215</v>
      </c>
      <c r="L4765" s="3" t="s">
        <v>215</v>
      </c>
      <c r="M4765" s="3" t="s">
        <v>215</v>
      </c>
      <c r="N4765" s="3" t="s">
        <v>215</v>
      </c>
      <c r="O4765" s="3" t="s">
        <v>215</v>
      </c>
      <c r="P4765" s="3" t="s">
        <v>215</v>
      </c>
      <c r="Q4765" s="3" t="s">
        <v>215</v>
      </c>
      <c r="R4765" s="3" t="s">
        <v>215</v>
      </c>
      <c r="S4765" s="3" t="s">
        <v>215</v>
      </c>
      <c r="T4765" s="3" t="s">
        <v>215</v>
      </c>
      <c r="U4765" s="3" t="s">
        <v>215</v>
      </c>
      <c r="V4765" s="3" t="s">
        <v>215</v>
      </c>
      <c r="W4765" s="3" t="s">
        <v>215</v>
      </c>
      <c r="X4765" s="3" t="s">
        <v>215</v>
      </c>
      <c r="Y4765" s="3" t="s">
        <v>215</v>
      </c>
      <c r="Z4765" s="3" t="s">
        <v>215</v>
      </c>
      <c r="AA4765" s="3" t="s">
        <v>215</v>
      </c>
      <c r="AB4765" s="3" t="s">
        <v>215</v>
      </c>
      <c r="AC4765" s="3" t="s">
        <v>215</v>
      </c>
      <c r="AD4765" s="3">
        <v>1901.9290000000001</v>
      </c>
      <c r="AE4765" s="3">
        <v>1949.9090000000001</v>
      </c>
      <c r="AF4765" s="3">
        <v>1137.971</v>
      </c>
      <c r="AG4765" s="3">
        <v>999.96299999999997</v>
      </c>
      <c r="AH4765" s="3">
        <v>1046.021</v>
      </c>
      <c r="AI4765" s="3">
        <v>1380.2739999999999</v>
      </c>
      <c r="AJ4765" s="3">
        <v>474.12599999999998</v>
      </c>
      <c r="AK4765" s="3">
        <v>513.77200000000005</v>
      </c>
      <c r="AL4765" s="3">
        <v>636.05399999999997</v>
      </c>
      <c r="AM4765" s="3">
        <v>595.86900000000003</v>
      </c>
      <c r="AN4765" s="3">
        <v>895.78200000000004</v>
      </c>
      <c r="AO4765" s="3">
        <v>1049.6310000000001</v>
      </c>
      <c r="AP4765" s="3">
        <v>1347.143</v>
      </c>
      <c r="AQ4765" s="3">
        <v>1341.6590000000001</v>
      </c>
      <c r="AR4765" s="3">
        <v>1418.893</v>
      </c>
      <c r="AS4765" s="3">
        <v>1911.0250000000001</v>
      </c>
      <c r="AT4765" s="3">
        <v>2464.1170000000002</v>
      </c>
      <c r="AU4765" s="3">
        <v>2657.721</v>
      </c>
      <c r="AV4765" s="3">
        <v>3067.55</v>
      </c>
      <c r="AW4765" s="3">
        <v>3275.451</v>
      </c>
      <c r="AX4765" s="3">
        <v>3545.6950000000002</v>
      </c>
      <c r="AY4765" s="3">
        <v>3831.123</v>
      </c>
      <c r="AZ4765" s="3">
        <v>4167.8509999999997</v>
      </c>
      <c r="BA4765">
        <v>4621.8469999999998</v>
      </c>
      <c r="BB4765">
        <v>2016</v>
      </c>
    </row>
    <row r="4766" spans="1:54" hidden="1" x14ac:dyDescent="0.2">
      <c r="A4766">
        <v>678</v>
      </c>
      <c r="B4766" t="s">
        <v>451</v>
      </c>
      <c r="C4766" t="s">
        <v>236</v>
      </c>
      <c r="D4766" t="s">
        <v>143</v>
      </c>
      <c r="E4766" t="s">
        <v>235</v>
      </c>
      <c r="F4766" t="s">
        <v>234</v>
      </c>
      <c r="G4766" t="s">
        <v>217</v>
      </c>
      <c r="I4766" t="s">
        <v>354</v>
      </c>
      <c r="J4766" s="3" t="s">
        <v>215</v>
      </c>
      <c r="K4766" s="3" t="s">
        <v>215</v>
      </c>
      <c r="L4766" s="3" t="s">
        <v>215</v>
      </c>
      <c r="M4766" s="3" t="s">
        <v>215</v>
      </c>
      <c r="N4766" s="3" t="s">
        <v>215</v>
      </c>
      <c r="O4766" s="3" t="s">
        <v>215</v>
      </c>
      <c r="P4766" s="3" t="s">
        <v>215</v>
      </c>
      <c r="Q4766" s="3" t="s">
        <v>215</v>
      </c>
      <c r="R4766" s="3" t="s">
        <v>215</v>
      </c>
      <c r="S4766" s="3" t="s">
        <v>215</v>
      </c>
      <c r="T4766" s="3" t="s">
        <v>215</v>
      </c>
      <c r="U4766" s="3" t="s">
        <v>215</v>
      </c>
      <c r="V4766" s="3" t="s">
        <v>215</v>
      </c>
      <c r="W4766" s="3" t="s">
        <v>215</v>
      </c>
      <c r="X4766" s="3" t="s">
        <v>215</v>
      </c>
      <c r="Y4766" s="3" t="s">
        <v>215</v>
      </c>
      <c r="Z4766" s="3" t="s">
        <v>215</v>
      </c>
      <c r="AA4766" s="3" t="s">
        <v>215</v>
      </c>
      <c r="AB4766" s="3" t="s">
        <v>215</v>
      </c>
      <c r="AC4766" s="3" t="s">
        <v>215</v>
      </c>
      <c r="AD4766" s="3">
        <v>90.427000000000007</v>
      </c>
      <c r="AE4766" s="3">
        <v>76.762</v>
      </c>
      <c r="AF4766" s="3">
        <v>41.973999999999997</v>
      </c>
      <c r="AG4766" s="3">
        <v>36.579000000000001</v>
      </c>
      <c r="AH4766" s="3">
        <v>36.368000000000002</v>
      </c>
      <c r="AI4766" s="3">
        <v>41.902000000000001</v>
      </c>
      <c r="AJ4766" s="3">
        <v>13.141999999999999</v>
      </c>
      <c r="AK4766" s="3">
        <v>13.16</v>
      </c>
      <c r="AL4766" s="3">
        <v>14.567</v>
      </c>
      <c r="AM4766" s="3">
        <v>12.395</v>
      </c>
      <c r="AN4766" s="3">
        <v>16.937000000000001</v>
      </c>
      <c r="AO4766" s="3">
        <v>17.14</v>
      </c>
      <c r="AP4766" s="3">
        <v>21.207000000000001</v>
      </c>
      <c r="AQ4766" s="3">
        <v>20.501999999999999</v>
      </c>
      <c r="AR4766" s="3">
        <v>19.946000000000002</v>
      </c>
      <c r="AS4766" s="3">
        <v>24.664000000000001</v>
      </c>
      <c r="AT4766" s="3">
        <v>29.611000000000001</v>
      </c>
      <c r="AU4766" s="3">
        <v>29.866</v>
      </c>
      <c r="AV4766" s="3">
        <v>32.377000000000002</v>
      </c>
      <c r="AW4766" s="3">
        <v>32.530999999999999</v>
      </c>
      <c r="AX4766" s="3">
        <v>33.072000000000003</v>
      </c>
      <c r="AY4766" s="3">
        <v>33.460999999999999</v>
      </c>
      <c r="AZ4766" s="3">
        <v>34.073</v>
      </c>
      <c r="BA4766">
        <v>35.311</v>
      </c>
      <c r="BB4766">
        <v>2016</v>
      </c>
    </row>
    <row r="4767" spans="1:54" hidden="1" x14ac:dyDescent="0.2">
      <c r="A4767">
        <v>678</v>
      </c>
      <c r="B4767" t="s">
        <v>451</v>
      </c>
      <c r="C4767" t="s">
        <v>233</v>
      </c>
      <c r="D4767" t="s">
        <v>143</v>
      </c>
      <c r="E4767" t="s">
        <v>231</v>
      </c>
      <c r="F4767" t="s">
        <v>230</v>
      </c>
      <c r="G4767" t="s">
        <v>225</v>
      </c>
      <c r="H4767" t="s">
        <v>222</v>
      </c>
      <c r="I4767" t="s">
        <v>1407</v>
      </c>
      <c r="J4767" s="3" t="s">
        <v>215</v>
      </c>
      <c r="K4767" s="3" t="s">
        <v>215</v>
      </c>
      <c r="L4767" s="3" t="s">
        <v>215</v>
      </c>
      <c r="M4767" s="3" t="s">
        <v>215</v>
      </c>
      <c r="N4767" s="3" t="s">
        <v>215</v>
      </c>
      <c r="O4767" s="3" t="s">
        <v>215</v>
      </c>
      <c r="P4767" s="3" t="s">
        <v>215</v>
      </c>
      <c r="Q4767" s="3" t="s">
        <v>215</v>
      </c>
      <c r="R4767" s="3" t="s">
        <v>215</v>
      </c>
      <c r="S4767" s="3" t="s">
        <v>215</v>
      </c>
      <c r="T4767" s="3" t="s">
        <v>215</v>
      </c>
      <c r="U4767" s="3" t="s">
        <v>215</v>
      </c>
      <c r="V4767" s="3" t="s">
        <v>215</v>
      </c>
      <c r="W4767" s="3" t="s">
        <v>215</v>
      </c>
      <c r="X4767" s="3" t="s">
        <v>215</v>
      </c>
      <c r="Y4767" s="3" t="s">
        <v>215</v>
      </c>
      <c r="Z4767" s="3" t="s">
        <v>215</v>
      </c>
      <c r="AA4767" s="3" t="s">
        <v>215</v>
      </c>
      <c r="AB4767" s="3" t="s">
        <v>215</v>
      </c>
      <c r="AC4767" s="3" t="s">
        <v>215</v>
      </c>
      <c r="AD4767" s="3">
        <v>1903.92</v>
      </c>
      <c r="AE4767" s="3">
        <v>1968.6</v>
      </c>
      <c r="AF4767" s="3">
        <v>1156.0999999999999</v>
      </c>
      <c r="AG4767" s="3">
        <v>1206.9090000000001</v>
      </c>
      <c r="AH4767" s="3">
        <v>1220.5129999999999</v>
      </c>
      <c r="AI4767" s="3">
        <v>1535.8989999999999</v>
      </c>
      <c r="AJ4767" s="3">
        <v>651.78499999999997</v>
      </c>
      <c r="AK4767" s="3">
        <v>723.58100000000002</v>
      </c>
      <c r="AL4767" s="3">
        <v>884.88300000000004</v>
      </c>
      <c r="AM4767" s="3">
        <v>1054.5999999999999</v>
      </c>
      <c r="AN4767" s="3">
        <v>1337.5060000000001</v>
      </c>
      <c r="AO4767" s="3">
        <v>1467.585</v>
      </c>
      <c r="AP4767" s="3">
        <v>1612.856</v>
      </c>
      <c r="AQ4767" s="3">
        <v>1725.521</v>
      </c>
      <c r="AR4767" s="3">
        <v>1940.4359999999999</v>
      </c>
      <c r="AS4767" s="3">
        <v>2375.953</v>
      </c>
      <c r="AT4767" s="3">
        <v>2986.45</v>
      </c>
      <c r="AU4767" s="3">
        <v>3164.1</v>
      </c>
      <c r="AV4767" s="3">
        <v>3401.5430000000001</v>
      </c>
      <c r="AW4767" s="3">
        <v>3683.4470000000001</v>
      </c>
      <c r="AX4767" s="3">
        <v>4038.8240000000001</v>
      </c>
      <c r="AY4767" s="3">
        <v>4434.1360000000004</v>
      </c>
      <c r="AZ4767" s="3">
        <v>4885.54</v>
      </c>
      <c r="BA4767">
        <v>5310.4939999999997</v>
      </c>
      <c r="BB4767">
        <v>2016</v>
      </c>
    </row>
    <row r="4768" spans="1:54" hidden="1" x14ac:dyDescent="0.2">
      <c r="A4768">
        <v>678</v>
      </c>
      <c r="B4768" t="s">
        <v>451</v>
      </c>
      <c r="C4768" t="s">
        <v>232</v>
      </c>
      <c r="D4768" t="s">
        <v>143</v>
      </c>
      <c r="E4768" t="s">
        <v>231</v>
      </c>
      <c r="F4768" t="s">
        <v>230</v>
      </c>
      <c r="G4768" t="s">
        <v>217</v>
      </c>
      <c r="I4768" t="s">
        <v>229</v>
      </c>
      <c r="J4768" s="3" t="s">
        <v>215</v>
      </c>
      <c r="K4768" s="3" t="s">
        <v>215</v>
      </c>
      <c r="L4768" s="3" t="s">
        <v>215</v>
      </c>
      <c r="M4768" s="3" t="s">
        <v>215</v>
      </c>
      <c r="N4768" s="3" t="s">
        <v>215</v>
      </c>
      <c r="O4768" s="3" t="s">
        <v>215</v>
      </c>
      <c r="P4768" s="3" t="s">
        <v>215</v>
      </c>
      <c r="Q4768" s="3" t="s">
        <v>215</v>
      </c>
      <c r="R4768" s="3" t="s">
        <v>215</v>
      </c>
      <c r="S4768" s="3" t="s">
        <v>215</v>
      </c>
      <c r="T4768" s="3" t="s">
        <v>215</v>
      </c>
      <c r="U4768" s="3" t="s">
        <v>215</v>
      </c>
      <c r="V4768" s="3" t="s">
        <v>215</v>
      </c>
      <c r="W4768" s="3" t="s">
        <v>215</v>
      </c>
      <c r="X4768" s="3" t="s">
        <v>215</v>
      </c>
      <c r="Y4768" s="3" t="s">
        <v>215</v>
      </c>
      <c r="Z4768" s="3" t="s">
        <v>215</v>
      </c>
      <c r="AA4768" s="3" t="s">
        <v>215</v>
      </c>
      <c r="AB4768" s="3" t="s">
        <v>215</v>
      </c>
      <c r="AC4768" s="3" t="s">
        <v>215</v>
      </c>
      <c r="AD4768" s="3">
        <v>90.522000000000006</v>
      </c>
      <c r="AE4768" s="3">
        <v>77.498000000000005</v>
      </c>
      <c r="AF4768" s="3">
        <v>42.643000000000001</v>
      </c>
      <c r="AG4768" s="3">
        <v>44.15</v>
      </c>
      <c r="AH4768" s="3">
        <v>42.433999999999997</v>
      </c>
      <c r="AI4768" s="3">
        <v>46.625999999999998</v>
      </c>
      <c r="AJ4768" s="3">
        <v>18.065999999999999</v>
      </c>
      <c r="AK4768" s="3">
        <v>18.535</v>
      </c>
      <c r="AL4768" s="3">
        <v>20.265000000000001</v>
      </c>
      <c r="AM4768" s="3">
        <v>21.937000000000001</v>
      </c>
      <c r="AN4768" s="3">
        <v>25.289000000000001</v>
      </c>
      <c r="AO4768" s="3">
        <v>23.965</v>
      </c>
      <c r="AP4768" s="3">
        <v>25.39</v>
      </c>
      <c r="AQ4768" s="3">
        <v>26.367999999999999</v>
      </c>
      <c r="AR4768" s="3">
        <v>27.277000000000001</v>
      </c>
      <c r="AS4768" s="3">
        <v>30.664999999999999</v>
      </c>
      <c r="AT4768" s="3">
        <v>35.887999999999998</v>
      </c>
      <c r="AU4768" s="3">
        <v>35.557000000000002</v>
      </c>
      <c r="AV4768" s="3">
        <v>35.902000000000001</v>
      </c>
      <c r="AW4768" s="3">
        <v>36.584000000000003</v>
      </c>
      <c r="AX4768" s="3">
        <v>37.671999999999997</v>
      </c>
      <c r="AY4768" s="3">
        <v>38.728000000000002</v>
      </c>
      <c r="AZ4768" s="3">
        <v>39.941000000000003</v>
      </c>
      <c r="BA4768">
        <v>40.572000000000003</v>
      </c>
      <c r="BB4768">
        <v>2016</v>
      </c>
    </row>
    <row r="4769" spans="1:54" hidden="1" x14ac:dyDescent="0.2">
      <c r="A4769">
        <v>678</v>
      </c>
      <c r="B4769" t="s">
        <v>451</v>
      </c>
      <c r="C4769" t="s">
        <v>228</v>
      </c>
      <c r="D4769" t="s">
        <v>143</v>
      </c>
      <c r="E4769" t="s">
        <v>227</v>
      </c>
      <c r="F4769" t="s">
        <v>226</v>
      </c>
      <c r="G4769" t="s">
        <v>225</v>
      </c>
      <c r="H4769" t="s">
        <v>222</v>
      </c>
      <c r="I4769" t="s">
        <v>1407</v>
      </c>
      <c r="J4769" s="3">
        <v>429.108</v>
      </c>
      <c r="K4769" s="3">
        <v>451.00599999999997</v>
      </c>
      <c r="L4769" s="3">
        <v>482.23599999999999</v>
      </c>
      <c r="M4769" s="3">
        <v>540.42999999999995</v>
      </c>
      <c r="N4769" s="3">
        <v>618.93200000000002</v>
      </c>
      <c r="O4769" s="3">
        <v>640.66800000000001</v>
      </c>
      <c r="P4769" s="3">
        <v>686.024</v>
      </c>
      <c r="Q4769" s="3">
        <v>693.54700000000003</v>
      </c>
      <c r="R4769" s="3">
        <v>689.85500000000002</v>
      </c>
      <c r="S4769" s="3">
        <v>769.72699999999998</v>
      </c>
      <c r="T4769" s="3">
        <v>877.44</v>
      </c>
      <c r="U4769" s="3">
        <v>923.33299999999997</v>
      </c>
      <c r="V4769" s="3">
        <v>890.72400000000005</v>
      </c>
      <c r="W4769" s="3">
        <v>951.02599999999995</v>
      </c>
      <c r="X4769" s="3">
        <v>1401.97</v>
      </c>
      <c r="Y4769" s="3">
        <v>1650.181</v>
      </c>
      <c r="Z4769" s="3">
        <v>1734.5170000000001</v>
      </c>
      <c r="AA4769" s="3">
        <v>1857.875</v>
      </c>
      <c r="AB4769" s="3">
        <v>1959.38</v>
      </c>
      <c r="AC4769" s="3">
        <v>2117.674</v>
      </c>
      <c r="AD4769" s="3">
        <v>2103.27</v>
      </c>
      <c r="AE4769" s="3">
        <v>2540.203</v>
      </c>
      <c r="AF4769" s="3">
        <v>2711.1149999999998</v>
      </c>
      <c r="AG4769" s="3">
        <v>2733.6779999999999</v>
      </c>
      <c r="AH4769" s="3">
        <v>2876.2330000000002</v>
      </c>
      <c r="AI4769" s="3">
        <v>3294.0549999999998</v>
      </c>
      <c r="AJ4769" s="3">
        <v>3607.837</v>
      </c>
      <c r="AK4769" s="3">
        <v>3903.9609999999998</v>
      </c>
      <c r="AL4769" s="3">
        <v>4366.47</v>
      </c>
      <c r="AM4769" s="3">
        <v>4807.3389999999999</v>
      </c>
      <c r="AN4769" s="3">
        <v>5288.9390000000003</v>
      </c>
      <c r="AO4769" s="3">
        <v>6123.9290000000001</v>
      </c>
      <c r="AP4769" s="3">
        <v>6352.36</v>
      </c>
      <c r="AQ4769" s="3">
        <v>6543.9440000000004</v>
      </c>
      <c r="AR4769" s="3">
        <v>7113.8329999999996</v>
      </c>
      <c r="AS4769" s="3">
        <v>7748.1440000000002</v>
      </c>
      <c r="AT4769" s="3">
        <v>8321.6560000000009</v>
      </c>
      <c r="AU4769" s="3">
        <v>8898.74</v>
      </c>
      <c r="AV4769" s="3">
        <v>9474.49</v>
      </c>
      <c r="AW4769" s="3">
        <v>10068.58</v>
      </c>
      <c r="AX4769" s="3">
        <v>10721</v>
      </c>
      <c r="AY4769" s="3">
        <v>11449.4</v>
      </c>
      <c r="AZ4769" s="3">
        <v>12232.04</v>
      </c>
      <c r="BA4769">
        <v>13089.091</v>
      </c>
      <c r="BB4769">
        <v>2016</v>
      </c>
    </row>
    <row r="4770" spans="1:54" hidden="1" x14ac:dyDescent="0.2">
      <c r="A4770">
        <v>678</v>
      </c>
      <c r="B4770" t="s">
        <v>451</v>
      </c>
      <c r="C4770" t="s">
        <v>224</v>
      </c>
      <c r="D4770" t="s">
        <v>143</v>
      </c>
      <c r="E4770" t="s">
        <v>219</v>
      </c>
      <c r="F4770" t="s">
        <v>218</v>
      </c>
      <c r="G4770" t="s">
        <v>223</v>
      </c>
      <c r="H4770" t="s">
        <v>222</v>
      </c>
      <c r="I4770" t="s">
        <v>855</v>
      </c>
      <c r="J4770" s="3">
        <v>-0.124</v>
      </c>
      <c r="K4770" s="3">
        <v>-0.14000000000000001</v>
      </c>
      <c r="L4770" s="3">
        <v>-0.115</v>
      </c>
      <c r="M4770" s="3">
        <v>-0.10299999999999999</v>
      </c>
      <c r="N4770" s="3">
        <v>-0.11899999999999999</v>
      </c>
      <c r="O4770" s="3">
        <v>-0.21</v>
      </c>
      <c r="P4770" s="3">
        <v>-0.254</v>
      </c>
      <c r="Q4770" s="3">
        <v>-0.214</v>
      </c>
      <c r="R4770" s="3">
        <v>-0.24099999999999999</v>
      </c>
      <c r="S4770" s="3">
        <v>2.1999999999999999E-2</v>
      </c>
      <c r="T4770" s="3">
        <v>-0.03</v>
      </c>
      <c r="U4770" s="3">
        <v>4.1000000000000002E-2</v>
      </c>
      <c r="V4770" s="3">
        <v>-8.0000000000000002E-3</v>
      </c>
      <c r="W4770" s="3">
        <v>1.6E-2</v>
      </c>
      <c r="X4770" s="3">
        <v>-0.09</v>
      </c>
      <c r="Y4770" s="3">
        <v>-0.10199999999999999</v>
      </c>
      <c r="Z4770" s="3">
        <v>-0.24299999999999999</v>
      </c>
      <c r="AA4770" s="3">
        <v>-0.18</v>
      </c>
      <c r="AB4770" s="3">
        <v>-0.18099999999999999</v>
      </c>
      <c r="AC4770" s="3">
        <v>-0.217</v>
      </c>
      <c r="AD4770" s="3">
        <v>-0.25700000000000001</v>
      </c>
      <c r="AE4770" s="3">
        <v>-0.307</v>
      </c>
      <c r="AF4770" s="3">
        <v>-0.08</v>
      </c>
      <c r="AG4770" s="3">
        <v>-0.27800000000000002</v>
      </c>
      <c r="AH4770" s="3">
        <v>-0.374</v>
      </c>
      <c r="AI4770" s="3">
        <v>-0.44500000000000001</v>
      </c>
      <c r="AJ4770" s="3">
        <v>-0.22500000000000001</v>
      </c>
      <c r="AK4770" s="3">
        <v>-0.45400000000000001</v>
      </c>
      <c r="AL4770" s="3">
        <v>-1.3380000000000001</v>
      </c>
      <c r="AM4770" s="3">
        <v>-1.103</v>
      </c>
      <c r="AN4770" s="3">
        <v>-1.147</v>
      </c>
      <c r="AO4770" s="3">
        <v>-0.65700000000000003</v>
      </c>
      <c r="AP4770" s="3">
        <v>-0.27300000000000002</v>
      </c>
      <c r="AQ4770" s="3">
        <v>-0.38200000000000001</v>
      </c>
      <c r="AR4770" s="3">
        <v>-0.67600000000000005</v>
      </c>
      <c r="AS4770" s="3">
        <v>-0.69799999999999995</v>
      </c>
      <c r="AT4770" s="3">
        <v>-1.0149999999999999</v>
      </c>
      <c r="AU4770" s="3">
        <v>-0.95099999999999996</v>
      </c>
      <c r="AV4770" s="3">
        <v>-1.2390000000000001</v>
      </c>
      <c r="AW4770" s="3">
        <v>-1.2370000000000001</v>
      </c>
      <c r="AX4770" s="3">
        <v>-1.292</v>
      </c>
      <c r="AY4770" s="3">
        <v>-1.36</v>
      </c>
      <c r="AZ4770" s="3">
        <v>-1.5089999999999999</v>
      </c>
      <c r="BA4770">
        <v>-1.63</v>
      </c>
      <c r="BB4770">
        <v>2016</v>
      </c>
    </row>
    <row r="4771" spans="1:54" hidden="1" x14ac:dyDescent="0.2">
      <c r="A4771">
        <v>678</v>
      </c>
      <c r="B4771" t="s">
        <v>451</v>
      </c>
      <c r="C4771" t="s">
        <v>220</v>
      </c>
      <c r="D4771" t="s">
        <v>143</v>
      </c>
      <c r="E4771" t="s">
        <v>219</v>
      </c>
      <c r="F4771" t="s">
        <v>218</v>
      </c>
      <c r="G4771" t="s">
        <v>217</v>
      </c>
      <c r="I4771" t="s">
        <v>216</v>
      </c>
      <c r="J4771" s="3">
        <v>-6.1210000000000004</v>
      </c>
      <c r="K4771" s="3">
        <v>-8.4369999999999994</v>
      </c>
      <c r="L4771" s="3">
        <v>-7.8490000000000002</v>
      </c>
      <c r="M4771" s="3">
        <v>-7.242</v>
      </c>
      <c r="N4771" s="3">
        <v>-8.4009999999999998</v>
      </c>
      <c r="O4771" s="3">
        <v>-14.702999999999999</v>
      </c>
      <c r="P4771" s="3">
        <v>-12.827</v>
      </c>
      <c r="Q4771" s="3">
        <v>-9.2539999999999996</v>
      </c>
      <c r="R4771" s="3">
        <v>-10.411</v>
      </c>
      <c r="S4771" s="3">
        <v>0.79400000000000004</v>
      </c>
      <c r="T4771" s="3">
        <v>-0.93100000000000005</v>
      </c>
      <c r="U4771" s="3">
        <v>1.26</v>
      </c>
      <c r="V4771" s="3">
        <v>-0.23100000000000001</v>
      </c>
      <c r="W4771" s="3">
        <v>0.46200000000000002</v>
      </c>
      <c r="X4771" s="3">
        <v>-3.5</v>
      </c>
      <c r="Y4771" s="3">
        <v>-3.0539999999999998</v>
      </c>
      <c r="Z4771" s="3">
        <v>-7.1189999999999998</v>
      </c>
      <c r="AA4771" s="3">
        <v>-5.6070000000000002</v>
      </c>
      <c r="AB4771" s="3">
        <v>-5.43</v>
      </c>
      <c r="AC4771" s="3">
        <v>-6.306</v>
      </c>
      <c r="AD4771" s="3">
        <v>-8.6720000000000006</v>
      </c>
      <c r="AE4771" s="3">
        <v>-8.8610000000000007</v>
      </c>
      <c r="AF4771" s="3">
        <v>-2.0459999999999998</v>
      </c>
      <c r="AG4771" s="3">
        <v>-5.8940000000000001</v>
      </c>
      <c r="AH4771" s="3">
        <v>-6.8710000000000004</v>
      </c>
      <c r="AI4771" s="3">
        <v>-7.1150000000000002</v>
      </c>
      <c r="AJ4771" s="3">
        <v>-3.258</v>
      </c>
      <c r="AK4771" s="3">
        <v>-5.5629999999999997</v>
      </c>
      <c r="AL4771" s="3">
        <v>-13.654999999999999</v>
      </c>
      <c r="AM4771" s="3">
        <v>-10.81</v>
      </c>
      <c r="AN4771" s="3">
        <v>-10.718999999999999</v>
      </c>
      <c r="AO4771" s="3">
        <v>-5.0570000000000004</v>
      </c>
      <c r="AP4771" s="3">
        <v>-2.1930000000000001</v>
      </c>
      <c r="AQ4771" s="3">
        <v>-2.8860000000000001</v>
      </c>
      <c r="AR4771" s="3">
        <v>-4.694</v>
      </c>
      <c r="AS4771" s="3">
        <v>-5.3230000000000004</v>
      </c>
      <c r="AT4771" s="3">
        <v>-7.2329999999999997</v>
      </c>
      <c r="AU4771" s="3">
        <v>-6.21</v>
      </c>
      <c r="AV4771" s="3">
        <v>-6.9180000000000001</v>
      </c>
      <c r="AW4771" s="3">
        <v>-6.4279999999999999</v>
      </c>
      <c r="AX4771" s="3">
        <v>-6.2309999999999999</v>
      </c>
      <c r="AY4771" s="3">
        <v>-6.1020000000000003</v>
      </c>
      <c r="AZ4771" s="3">
        <v>-6.3360000000000003</v>
      </c>
      <c r="BA4771">
        <v>-6.3970000000000002</v>
      </c>
      <c r="BB4771">
        <v>2016</v>
      </c>
    </row>
    <row r="4772" spans="1:54" x14ac:dyDescent="0.2">
      <c r="A4772">
        <v>181</v>
      </c>
      <c r="B4772" t="s">
        <v>450</v>
      </c>
      <c r="C4772" t="s">
        <v>352</v>
      </c>
      <c r="D4772" t="s">
        <v>139</v>
      </c>
      <c r="E4772" t="s">
        <v>349</v>
      </c>
      <c r="F4772" t="s">
        <v>351</v>
      </c>
      <c r="G4772" t="s">
        <v>225</v>
      </c>
      <c r="H4772" t="s">
        <v>222</v>
      </c>
      <c r="I4772" t="s">
        <v>1408</v>
      </c>
      <c r="J4772" s="3" t="s">
        <v>215</v>
      </c>
      <c r="K4772" s="3" t="s">
        <v>215</v>
      </c>
      <c r="L4772" s="3" t="s">
        <v>215</v>
      </c>
      <c r="M4772" s="3" t="s">
        <v>215</v>
      </c>
      <c r="N4772" s="3" t="s">
        <v>215</v>
      </c>
      <c r="O4772" s="3" t="s">
        <v>215</v>
      </c>
      <c r="P4772" s="3" t="s">
        <v>215</v>
      </c>
      <c r="Q4772" s="3" t="s">
        <v>215</v>
      </c>
      <c r="R4772" s="3" t="s">
        <v>215</v>
      </c>
      <c r="S4772" s="3" t="s">
        <v>215</v>
      </c>
      <c r="T4772" s="3" t="s">
        <v>215</v>
      </c>
      <c r="U4772" s="3" t="s">
        <v>215</v>
      </c>
      <c r="V4772" s="3" t="s">
        <v>215</v>
      </c>
      <c r="W4772" s="3" t="s">
        <v>215</v>
      </c>
      <c r="X4772" s="3" t="s">
        <v>215</v>
      </c>
      <c r="Y4772" s="3" t="s">
        <v>215</v>
      </c>
      <c r="Z4772" s="3" t="s">
        <v>215</v>
      </c>
      <c r="AA4772" s="3" t="s">
        <v>215</v>
      </c>
      <c r="AB4772" s="3" t="s">
        <v>215</v>
      </c>
      <c r="AC4772" s="3" t="s">
        <v>215</v>
      </c>
      <c r="AD4772" s="3">
        <v>5.3920000000000003</v>
      </c>
      <c r="AE4772" s="3">
        <v>5.4260000000000002</v>
      </c>
      <c r="AF4772" s="3">
        <v>5.585</v>
      </c>
      <c r="AG4772" s="3">
        <v>5.7249999999999996</v>
      </c>
      <c r="AH4772" s="3">
        <v>5.7519999999999998</v>
      </c>
      <c r="AI4772" s="3">
        <v>5.9720000000000004</v>
      </c>
      <c r="AJ4772" s="3">
        <v>6.0819999999999999</v>
      </c>
      <c r="AK4772" s="3">
        <v>6.3230000000000004</v>
      </c>
      <c r="AL4772" s="3">
        <v>6.5330000000000004</v>
      </c>
      <c r="AM4772" s="3">
        <v>6.3739999999999997</v>
      </c>
      <c r="AN4772" s="3">
        <v>6.6</v>
      </c>
      <c r="AO4772" s="3">
        <v>6.6870000000000003</v>
      </c>
      <c r="AP4772" s="3">
        <v>6.867</v>
      </c>
      <c r="AQ4772" s="3">
        <v>7.1870000000000003</v>
      </c>
      <c r="AR4772" s="3">
        <v>7.7709999999999999</v>
      </c>
      <c r="AS4772" s="3">
        <v>8.5389999999999997</v>
      </c>
      <c r="AT4772" s="3">
        <v>9.0079999999999991</v>
      </c>
      <c r="AU4772" s="3">
        <v>9.6</v>
      </c>
      <c r="AV4772" s="3">
        <v>10.141999999999999</v>
      </c>
      <c r="AW4772" s="3">
        <v>10.609</v>
      </c>
      <c r="AX4772" s="3">
        <v>11.036</v>
      </c>
      <c r="AY4772" s="3">
        <v>11.422000000000001</v>
      </c>
      <c r="AZ4772" s="3">
        <v>11.789</v>
      </c>
      <c r="BA4772">
        <v>12.166</v>
      </c>
      <c r="BB4772">
        <v>2017</v>
      </c>
    </row>
    <row r="4773" spans="1:54" hidden="1" x14ac:dyDescent="0.2">
      <c r="A4773">
        <v>181</v>
      </c>
      <c r="B4773" t="s">
        <v>450</v>
      </c>
      <c r="C4773" t="s">
        <v>350</v>
      </c>
      <c r="D4773" t="s">
        <v>139</v>
      </c>
      <c r="E4773" t="s">
        <v>349</v>
      </c>
      <c r="F4773" t="s">
        <v>348</v>
      </c>
      <c r="G4773" t="s">
        <v>275</v>
      </c>
      <c r="I4773" t="s">
        <v>347</v>
      </c>
      <c r="J4773" s="3" t="s">
        <v>215</v>
      </c>
      <c r="K4773" s="3" t="s">
        <v>215</v>
      </c>
      <c r="L4773" s="3" t="s">
        <v>215</v>
      </c>
      <c r="M4773" s="3" t="s">
        <v>215</v>
      </c>
      <c r="N4773" s="3" t="s">
        <v>215</v>
      </c>
      <c r="O4773" s="3" t="s">
        <v>215</v>
      </c>
      <c r="P4773" s="3" t="s">
        <v>215</v>
      </c>
      <c r="Q4773" s="3" t="s">
        <v>215</v>
      </c>
      <c r="R4773" s="3" t="s">
        <v>215</v>
      </c>
      <c r="S4773" s="3" t="s">
        <v>215</v>
      </c>
      <c r="T4773" s="3" t="s">
        <v>215</v>
      </c>
      <c r="U4773" s="3" t="s">
        <v>215</v>
      </c>
      <c r="V4773" s="3" t="s">
        <v>215</v>
      </c>
      <c r="W4773" s="3" t="s">
        <v>215</v>
      </c>
      <c r="X4773" s="3" t="s">
        <v>215</v>
      </c>
      <c r="Y4773" s="3" t="s">
        <v>215</v>
      </c>
      <c r="Z4773" s="3" t="s">
        <v>215</v>
      </c>
      <c r="AA4773" s="3" t="s">
        <v>215</v>
      </c>
      <c r="AB4773" s="3" t="s">
        <v>215</v>
      </c>
      <c r="AC4773" s="3" t="s">
        <v>215</v>
      </c>
      <c r="AD4773" s="3" t="s">
        <v>215</v>
      </c>
      <c r="AE4773" s="3">
        <v>0.627</v>
      </c>
      <c r="AF4773" s="3">
        <v>2.923</v>
      </c>
      <c r="AG4773" s="3">
        <v>2.5139999999999998</v>
      </c>
      <c r="AH4773" s="3">
        <v>0.47199999999999998</v>
      </c>
      <c r="AI4773" s="3">
        <v>3.819</v>
      </c>
      <c r="AJ4773" s="3">
        <v>1.8520000000000001</v>
      </c>
      <c r="AK4773" s="3">
        <v>3.9620000000000002</v>
      </c>
      <c r="AL4773" s="3">
        <v>3.3210000000000002</v>
      </c>
      <c r="AM4773" s="3">
        <v>-2.4449999999999998</v>
      </c>
      <c r="AN4773" s="3">
        <v>3.5430000000000001</v>
      </c>
      <c r="AO4773" s="3">
        <v>1.3260000000000001</v>
      </c>
      <c r="AP4773" s="3">
        <v>2.6909999999999998</v>
      </c>
      <c r="AQ4773" s="3">
        <v>4.6580000000000004</v>
      </c>
      <c r="AR4773" s="3">
        <v>8.1240000000000006</v>
      </c>
      <c r="AS4773" s="3">
        <v>9.8889999999999993</v>
      </c>
      <c r="AT4773" s="3">
        <v>5.4880000000000004</v>
      </c>
      <c r="AU4773" s="3">
        <v>6.5730000000000004</v>
      </c>
      <c r="AV4773" s="3">
        <v>5.6509999999999998</v>
      </c>
      <c r="AW4773" s="3">
        <v>4.5970000000000004</v>
      </c>
      <c r="AX4773" s="3">
        <v>4.0259999999999998</v>
      </c>
      <c r="AY4773" s="3">
        <v>3.5030000000000001</v>
      </c>
      <c r="AZ4773" s="3">
        <v>3.2109999999999999</v>
      </c>
      <c r="BA4773">
        <v>3.198</v>
      </c>
      <c r="BB4773">
        <v>2017</v>
      </c>
    </row>
    <row r="4774" spans="1:54" hidden="1" x14ac:dyDescent="0.2">
      <c r="A4774">
        <v>181</v>
      </c>
      <c r="B4774" t="s">
        <v>450</v>
      </c>
      <c r="C4774" t="s">
        <v>346</v>
      </c>
      <c r="D4774" t="s">
        <v>139</v>
      </c>
      <c r="E4774" t="s">
        <v>342</v>
      </c>
      <c r="F4774" t="s">
        <v>345</v>
      </c>
      <c r="G4774" t="s">
        <v>225</v>
      </c>
      <c r="H4774" t="s">
        <v>222</v>
      </c>
      <c r="I4774" t="s">
        <v>1408</v>
      </c>
      <c r="J4774" s="3" t="s">
        <v>215</v>
      </c>
      <c r="K4774" s="3" t="s">
        <v>215</v>
      </c>
      <c r="L4774" s="3" t="s">
        <v>215</v>
      </c>
      <c r="M4774" s="3" t="s">
        <v>215</v>
      </c>
      <c r="N4774" s="3" t="s">
        <v>215</v>
      </c>
      <c r="O4774" s="3" t="s">
        <v>215</v>
      </c>
      <c r="P4774" s="3" t="s">
        <v>215</v>
      </c>
      <c r="Q4774" s="3" t="s">
        <v>215</v>
      </c>
      <c r="R4774" s="3" t="s">
        <v>215</v>
      </c>
      <c r="S4774" s="3" t="s">
        <v>215</v>
      </c>
      <c r="T4774" s="3" t="s">
        <v>215</v>
      </c>
      <c r="U4774" s="3" t="s">
        <v>215</v>
      </c>
      <c r="V4774" s="3" t="s">
        <v>215</v>
      </c>
      <c r="W4774" s="3" t="s">
        <v>215</v>
      </c>
      <c r="X4774" s="3" t="s">
        <v>215</v>
      </c>
      <c r="Y4774" s="3">
        <v>2.7679999999999998</v>
      </c>
      <c r="Z4774" s="3">
        <v>2.8820000000000001</v>
      </c>
      <c r="AA4774" s="3">
        <v>3.1230000000000002</v>
      </c>
      <c r="AB4774" s="3">
        <v>3.33</v>
      </c>
      <c r="AC4774" s="3">
        <v>3.569</v>
      </c>
      <c r="AD4774" s="3">
        <v>4.1369999999999996</v>
      </c>
      <c r="AE4774" s="3">
        <v>4.2629999999999999</v>
      </c>
      <c r="AF4774" s="3">
        <v>4.5119999999999996</v>
      </c>
      <c r="AG4774" s="3">
        <v>4.7590000000000003</v>
      </c>
      <c r="AH4774" s="3">
        <v>4.8520000000000003</v>
      </c>
      <c r="AI4774" s="3">
        <v>5.149</v>
      </c>
      <c r="AJ4774" s="3">
        <v>5.3860000000000001</v>
      </c>
      <c r="AK4774" s="3">
        <v>5.7569999999999997</v>
      </c>
      <c r="AL4774" s="3">
        <v>6.1289999999999996</v>
      </c>
      <c r="AM4774" s="3">
        <v>6.1390000000000002</v>
      </c>
      <c r="AN4774" s="3">
        <v>6.6</v>
      </c>
      <c r="AO4774" s="3">
        <v>6.8380000000000001</v>
      </c>
      <c r="AP4774" s="3">
        <v>7.165</v>
      </c>
      <c r="AQ4774" s="3">
        <v>7.6420000000000003</v>
      </c>
      <c r="AR4774" s="3">
        <v>8.4540000000000006</v>
      </c>
      <c r="AS4774" s="3">
        <v>9.5169999999999995</v>
      </c>
      <c r="AT4774" s="3">
        <v>10.192</v>
      </c>
      <c r="AU4774" s="3">
        <v>11.109</v>
      </c>
      <c r="AV4774" s="3">
        <v>11.997</v>
      </c>
      <c r="AW4774" s="3">
        <v>12.795999999999999</v>
      </c>
      <c r="AX4774" s="3">
        <v>13.577999999999999</v>
      </c>
      <c r="AY4774" s="3">
        <v>14.339</v>
      </c>
      <c r="AZ4774" s="3">
        <v>15.101000000000001</v>
      </c>
      <c r="BA4774">
        <v>15.901999999999999</v>
      </c>
      <c r="BB4774">
        <v>2017</v>
      </c>
    </row>
    <row r="4775" spans="1:54" hidden="1" x14ac:dyDescent="0.2">
      <c r="A4775">
        <v>181</v>
      </c>
      <c r="B4775" t="s">
        <v>450</v>
      </c>
      <c r="C4775" t="s">
        <v>344</v>
      </c>
      <c r="D4775" t="s">
        <v>139</v>
      </c>
      <c r="E4775" t="s">
        <v>342</v>
      </c>
      <c r="F4775" t="s">
        <v>343</v>
      </c>
      <c r="G4775" t="s">
        <v>223</v>
      </c>
      <c r="H4775" t="s">
        <v>222</v>
      </c>
      <c r="I4775" t="s">
        <v>310</v>
      </c>
      <c r="J4775" s="3" t="s">
        <v>215</v>
      </c>
      <c r="K4775" s="3" t="s">
        <v>215</v>
      </c>
      <c r="L4775" s="3" t="s">
        <v>215</v>
      </c>
      <c r="M4775" s="3" t="s">
        <v>215</v>
      </c>
      <c r="N4775" s="3" t="s">
        <v>215</v>
      </c>
      <c r="O4775" s="3" t="s">
        <v>215</v>
      </c>
      <c r="P4775" s="3" t="s">
        <v>215</v>
      </c>
      <c r="Q4775" s="3" t="s">
        <v>215</v>
      </c>
      <c r="R4775" s="3" t="s">
        <v>215</v>
      </c>
      <c r="S4775" s="3" t="s">
        <v>215</v>
      </c>
      <c r="T4775" s="3" t="s">
        <v>215</v>
      </c>
      <c r="U4775" s="3" t="s">
        <v>215</v>
      </c>
      <c r="V4775" s="3" t="s">
        <v>215</v>
      </c>
      <c r="W4775" s="3" t="s">
        <v>215</v>
      </c>
      <c r="X4775" s="3" t="s">
        <v>215</v>
      </c>
      <c r="Y4775" s="3">
        <v>3.367</v>
      </c>
      <c r="Z4775" s="3">
        <v>3.4329999999999998</v>
      </c>
      <c r="AA4775" s="3">
        <v>3.4750000000000001</v>
      </c>
      <c r="AB4775" s="3">
        <v>3.6819999999999999</v>
      </c>
      <c r="AC4775" s="3">
        <v>3.8420000000000001</v>
      </c>
      <c r="AD4775" s="3">
        <v>4.0590000000000002</v>
      </c>
      <c r="AE4775" s="3">
        <v>4.0679999999999996</v>
      </c>
      <c r="AF4775" s="3">
        <v>4.4740000000000002</v>
      </c>
      <c r="AG4775" s="3">
        <v>5.4219999999999997</v>
      </c>
      <c r="AH4775" s="3">
        <v>6.0490000000000004</v>
      </c>
      <c r="AI4775" s="3">
        <v>6.4020000000000001</v>
      </c>
      <c r="AJ4775" s="3">
        <v>6.79</v>
      </c>
      <c r="AK4775" s="3">
        <v>7.944</v>
      </c>
      <c r="AL4775" s="3">
        <v>9.02</v>
      </c>
      <c r="AM4775" s="3">
        <v>8.5500000000000007</v>
      </c>
      <c r="AN4775" s="3">
        <v>8.7569999999999997</v>
      </c>
      <c r="AO4775" s="3">
        <v>9.5150000000000006</v>
      </c>
      <c r="AP4775" s="3">
        <v>9.2110000000000003</v>
      </c>
      <c r="AQ4775" s="3">
        <v>10.15</v>
      </c>
      <c r="AR4775" s="3">
        <v>11.234</v>
      </c>
      <c r="AS4775" s="3">
        <v>10.56</v>
      </c>
      <c r="AT4775" s="3">
        <v>11.278</v>
      </c>
      <c r="AU4775" s="3">
        <v>12.542999999999999</v>
      </c>
      <c r="AV4775" s="3">
        <v>14.872999999999999</v>
      </c>
      <c r="AW4775" s="3">
        <v>16.045999999999999</v>
      </c>
      <c r="AX4775" s="3">
        <v>17.221</v>
      </c>
      <c r="AY4775" s="3">
        <v>18.314</v>
      </c>
      <c r="AZ4775" s="3">
        <v>19.422000000000001</v>
      </c>
      <c r="BA4775">
        <v>20.536999999999999</v>
      </c>
      <c r="BB4775">
        <v>2017</v>
      </c>
    </row>
    <row r="4776" spans="1:54" hidden="1" x14ac:dyDescent="0.2">
      <c r="A4776">
        <v>181</v>
      </c>
      <c r="B4776" t="s">
        <v>450</v>
      </c>
      <c r="C4776" t="s">
        <v>213</v>
      </c>
      <c r="D4776" t="s">
        <v>139</v>
      </c>
      <c r="E4776" t="s">
        <v>342</v>
      </c>
      <c r="F4776" s="3" t="s">
        <v>341</v>
      </c>
      <c r="G4776" t="s">
        <v>323</v>
      </c>
      <c r="H4776" t="s">
        <v>222</v>
      </c>
      <c r="I4776" t="s">
        <v>310</v>
      </c>
      <c r="J4776">
        <v>1.9259999999999999</v>
      </c>
      <c r="K4776">
        <v>2.1629999999999998</v>
      </c>
      <c r="L4776">
        <v>2.2989999999999999</v>
      </c>
      <c r="M4776">
        <v>2.452</v>
      </c>
      <c r="N4776">
        <v>2.5590000000000002</v>
      </c>
      <c r="O4776">
        <v>2.7050000000000001</v>
      </c>
      <c r="P4776">
        <v>2.8639999999999999</v>
      </c>
      <c r="Q4776">
        <v>3.1040000000000001</v>
      </c>
      <c r="R4776">
        <v>3.4319999999999999</v>
      </c>
      <c r="S4776">
        <v>3.8180000000000001</v>
      </c>
      <c r="T4776">
        <v>4.1440000000000001</v>
      </c>
      <c r="U4776">
        <v>4.5350000000000001</v>
      </c>
      <c r="V4776">
        <v>5.0129999999999999</v>
      </c>
      <c r="W4776">
        <v>5.3339999999999996</v>
      </c>
      <c r="X4776">
        <v>5.6989999999999998</v>
      </c>
      <c r="Y4776">
        <v>6.2169999999999996</v>
      </c>
      <c r="Z4776">
        <v>6.5839999999999996</v>
      </c>
      <c r="AA4776">
        <v>7.0209999999999999</v>
      </c>
      <c r="AB4776">
        <v>7.3380000000000001</v>
      </c>
      <c r="AC4776">
        <v>7.7320000000000002</v>
      </c>
      <c r="AD4776">
        <v>7.83</v>
      </c>
      <c r="AE4776">
        <v>8.0579999999999998</v>
      </c>
      <c r="AF4776">
        <v>8.4209999999999994</v>
      </c>
      <c r="AG4776">
        <v>8.8049999999999997</v>
      </c>
      <c r="AH4776">
        <v>9.09</v>
      </c>
      <c r="AI4776">
        <v>9.7409999999999997</v>
      </c>
      <c r="AJ4776">
        <v>10.226000000000001</v>
      </c>
      <c r="AK4776">
        <v>10.914</v>
      </c>
      <c r="AL4776">
        <v>11.497999999999999</v>
      </c>
      <c r="AM4776">
        <v>11.302</v>
      </c>
      <c r="AN4776">
        <v>11.845000000000001</v>
      </c>
      <c r="AO4776">
        <v>12.25</v>
      </c>
      <c r="AP4776">
        <v>12.811</v>
      </c>
      <c r="AQ4776">
        <v>13.625</v>
      </c>
      <c r="AR4776">
        <v>14.996</v>
      </c>
      <c r="AS4776">
        <v>16.658000000000001</v>
      </c>
      <c r="AT4776">
        <v>17.795999999999999</v>
      </c>
      <c r="AU4776">
        <v>19.306999999999999</v>
      </c>
      <c r="AV4776">
        <v>20.861000000000001</v>
      </c>
      <c r="AW4776">
        <v>22.294</v>
      </c>
      <c r="AX4776">
        <v>23.646999999999998</v>
      </c>
      <c r="AY4776">
        <v>24.942</v>
      </c>
      <c r="AZ4776">
        <v>26.184999999999999</v>
      </c>
      <c r="BA4776">
        <v>27.492000000000001</v>
      </c>
      <c r="BB4776">
        <v>2017</v>
      </c>
    </row>
    <row r="4777" spans="1:54" hidden="1" x14ac:dyDescent="0.2">
      <c r="A4777">
        <v>181</v>
      </c>
      <c r="B4777" t="s">
        <v>450</v>
      </c>
      <c r="C4777" t="s">
        <v>340</v>
      </c>
      <c r="D4777" t="s">
        <v>139</v>
      </c>
      <c r="E4777" t="s">
        <v>339</v>
      </c>
      <c r="F4777" t="s">
        <v>338</v>
      </c>
      <c r="G4777" t="s">
        <v>295</v>
      </c>
      <c r="I4777" t="s">
        <v>337</v>
      </c>
      <c r="J4777" s="3" t="s">
        <v>215</v>
      </c>
      <c r="K4777" s="3" t="s">
        <v>215</v>
      </c>
      <c r="L4777" s="3" t="s">
        <v>215</v>
      </c>
      <c r="M4777" s="3" t="s">
        <v>215</v>
      </c>
      <c r="N4777" s="3" t="s">
        <v>215</v>
      </c>
      <c r="O4777" s="3" t="s">
        <v>215</v>
      </c>
      <c r="P4777" s="3" t="s">
        <v>215</v>
      </c>
      <c r="Q4777" s="3" t="s">
        <v>215</v>
      </c>
      <c r="R4777" s="3" t="s">
        <v>215</v>
      </c>
      <c r="S4777" s="3" t="s">
        <v>215</v>
      </c>
      <c r="T4777" s="3" t="s">
        <v>215</v>
      </c>
      <c r="U4777" s="3" t="s">
        <v>215</v>
      </c>
      <c r="V4777" s="3" t="s">
        <v>215</v>
      </c>
      <c r="W4777" s="3" t="s">
        <v>215</v>
      </c>
      <c r="X4777" s="3" t="s">
        <v>215</v>
      </c>
      <c r="Y4777" s="3" t="s">
        <v>215</v>
      </c>
      <c r="Z4777" s="3" t="s">
        <v>215</v>
      </c>
      <c r="AA4777" s="3" t="s">
        <v>215</v>
      </c>
      <c r="AB4777" s="3" t="s">
        <v>215</v>
      </c>
      <c r="AC4777" s="3" t="s">
        <v>215</v>
      </c>
      <c r="AD4777" s="3">
        <v>76.718999999999994</v>
      </c>
      <c r="AE4777" s="3">
        <v>78.563000000000002</v>
      </c>
      <c r="AF4777" s="3">
        <v>80.793999999999997</v>
      </c>
      <c r="AG4777" s="3">
        <v>83.123999999999995</v>
      </c>
      <c r="AH4777" s="3">
        <v>84.358999999999995</v>
      </c>
      <c r="AI4777" s="3">
        <v>86.227000000000004</v>
      </c>
      <c r="AJ4777" s="3">
        <v>88.552999999999997</v>
      </c>
      <c r="AK4777" s="3">
        <v>91.05</v>
      </c>
      <c r="AL4777" s="3">
        <v>93.805000000000007</v>
      </c>
      <c r="AM4777" s="3">
        <v>96.311999999999998</v>
      </c>
      <c r="AN4777" s="3">
        <v>100</v>
      </c>
      <c r="AO4777" s="3">
        <v>102.26300000000001</v>
      </c>
      <c r="AP4777" s="3">
        <v>104.337</v>
      </c>
      <c r="AQ4777" s="3">
        <v>106.339</v>
      </c>
      <c r="AR4777" s="3">
        <v>108.79300000000001</v>
      </c>
      <c r="AS4777" s="3">
        <v>111.452</v>
      </c>
      <c r="AT4777" s="3">
        <v>113.142</v>
      </c>
      <c r="AU4777" s="3">
        <v>115.714</v>
      </c>
      <c r="AV4777" s="3">
        <v>118.28400000000001</v>
      </c>
      <c r="AW4777" s="3">
        <v>120.623</v>
      </c>
      <c r="AX4777" s="3">
        <v>123.03100000000001</v>
      </c>
      <c r="AY4777" s="3">
        <v>125.53400000000001</v>
      </c>
      <c r="AZ4777" s="3">
        <v>128.09200000000001</v>
      </c>
      <c r="BA4777">
        <v>130.703</v>
      </c>
      <c r="BB4777">
        <v>2017</v>
      </c>
    </row>
    <row r="4778" spans="1:54" hidden="1" x14ac:dyDescent="0.2">
      <c r="A4778">
        <v>181</v>
      </c>
      <c r="B4778" t="s">
        <v>450</v>
      </c>
      <c r="C4778" t="s">
        <v>336</v>
      </c>
      <c r="D4778" t="s">
        <v>139</v>
      </c>
      <c r="E4778" t="s">
        <v>333</v>
      </c>
      <c r="F4778" t="s">
        <v>335</v>
      </c>
      <c r="G4778" t="s">
        <v>225</v>
      </c>
      <c r="H4778" t="s">
        <v>322</v>
      </c>
      <c r="I4778" t="s">
        <v>330</v>
      </c>
      <c r="J4778" s="3" t="s">
        <v>215</v>
      </c>
      <c r="K4778" s="3" t="s">
        <v>215</v>
      </c>
      <c r="L4778" s="3" t="s">
        <v>215</v>
      </c>
      <c r="M4778" s="3" t="s">
        <v>215</v>
      </c>
      <c r="N4778" s="3" t="s">
        <v>215</v>
      </c>
      <c r="O4778" s="3" t="s">
        <v>215</v>
      </c>
      <c r="P4778" s="3" t="s">
        <v>215</v>
      </c>
      <c r="Q4778" s="3" t="s">
        <v>215</v>
      </c>
      <c r="R4778" s="3" t="s">
        <v>215</v>
      </c>
      <c r="S4778" s="3" t="s">
        <v>215</v>
      </c>
      <c r="T4778" s="3" t="s">
        <v>215</v>
      </c>
      <c r="U4778" s="3" t="s">
        <v>215</v>
      </c>
      <c r="V4778" s="3" t="s">
        <v>215</v>
      </c>
      <c r="W4778" s="3" t="s">
        <v>215</v>
      </c>
      <c r="X4778" s="3" t="s">
        <v>215</v>
      </c>
      <c r="Y4778" s="3" t="s">
        <v>215</v>
      </c>
      <c r="Z4778" s="3" t="s">
        <v>215</v>
      </c>
      <c r="AA4778" s="3" t="s">
        <v>215</v>
      </c>
      <c r="AB4778" s="3" t="s">
        <v>215</v>
      </c>
      <c r="AC4778" s="3" t="s">
        <v>215</v>
      </c>
      <c r="AD4778" s="3">
        <v>13870.547</v>
      </c>
      <c r="AE4778" s="3">
        <v>13862.78</v>
      </c>
      <c r="AF4778" s="3">
        <v>14151.343000000001</v>
      </c>
      <c r="AG4778" s="3">
        <v>14410.163</v>
      </c>
      <c r="AH4778" s="3">
        <v>14385.032999999999</v>
      </c>
      <c r="AI4778" s="3">
        <v>14830.58</v>
      </c>
      <c r="AJ4778" s="3">
        <v>15018.308999999999</v>
      </c>
      <c r="AK4778" s="3">
        <v>15589.621999999999</v>
      </c>
      <c r="AL4778" s="3">
        <v>16019.832</v>
      </c>
      <c r="AM4778" s="3">
        <v>15510.527</v>
      </c>
      <c r="AN4778" s="3">
        <v>15939.800999999999</v>
      </c>
      <c r="AO4778" s="3">
        <v>16113.767</v>
      </c>
      <c r="AP4778" s="3">
        <v>16446.092000000001</v>
      </c>
      <c r="AQ4778" s="3">
        <v>17010.046999999999</v>
      </c>
      <c r="AR4778" s="3">
        <v>18095.834999999999</v>
      </c>
      <c r="AS4778" s="3">
        <v>19421.039000000001</v>
      </c>
      <c r="AT4778" s="3">
        <v>19999.125</v>
      </c>
      <c r="AU4778" s="3">
        <v>20856.157999999999</v>
      </c>
      <c r="AV4778" s="3">
        <v>21717.992999999999</v>
      </c>
      <c r="AW4778" s="3">
        <v>22446.925999999999</v>
      </c>
      <c r="AX4778" s="3">
        <v>23165.383999999998</v>
      </c>
      <c r="AY4778" s="3">
        <v>23833.867999999999</v>
      </c>
      <c r="AZ4778" s="3">
        <v>24501.222000000002</v>
      </c>
      <c r="BA4778">
        <v>25234.186000000002</v>
      </c>
      <c r="BB4778">
        <v>2017</v>
      </c>
    </row>
    <row r="4779" spans="1:54" hidden="1" x14ac:dyDescent="0.2">
      <c r="A4779">
        <v>181</v>
      </c>
      <c r="B4779" t="s">
        <v>450</v>
      </c>
      <c r="C4779" t="s">
        <v>334</v>
      </c>
      <c r="D4779" t="s">
        <v>139</v>
      </c>
      <c r="E4779" t="s">
        <v>333</v>
      </c>
      <c r="F4779" t="s">
        <v>332</v>
      </c>
      <c r="G4779" t="s">
        <v>331</v>
      </c>
      <c r="H4779" t="s">
        <v>322</v>
      </c>
      <c r="I4779" t="s">
        <v>330</v>
      </c>
      <c r="J4779" s="3">
        <v>14221.73</v>
      </c>
      <c r="K4779" s="3">
        <v>14478.686</v>
      </c>
      <c r="L4779" s="3">
        <v>14406.732</v>
      </c>
      <c r="M4779" s="3">
        <v>14250.245999999999</v>
      </c>
      <c r="N4779" s="3">
        <v>14480.754000000001</v>
      </c>
      <c r="O4779" s="3">
        <v>14702.875</v>
      </c>
      <c r="P4779" s="3">
        <v>14862.706</v>
      </c>
      <c r="Q4779" s="3">
        <v>15598.828</v>
      </c>
      <c r="R4779" s="3">
        <v>16548.592000000001</v>
      </c>
      <c r="S4779" s="3">
        <v>17552.993999999999</v>
      </c>
      <c r="T4779" s="3">
        <v>18192.010999999999</v>
      </c>
      <c r="U4779" s="3">
        <v>18762.172999999999</v>
      </c>
      <c r="V4779" s="3">
        <v>20063.242999999999</v>
      </c>
      <c r="W4779" s="3">
        <v>20646.221000000001</v>
      </c>
      <c r="X4779" s="3">
        <v>21382.267</v>
      </c>
      <c r="Y4779" s="3">
        <v>22652.159</v>
      </c>
      <c r="Z4779" s="3">
        <v>23435.254000000001</v>
      </c>
      <c r="AA4779" s="3">
        <v>24377.591</v>
      </c>
      <c r="AB4779" s="3">
        <v>25024.871999999999</v>
      </c>
      <c r="AC4779" s="3">
        <v>25820.505000000001</v>
      </c>
      <c r="AD4779" s="3">
        <v>25409.260999999999</v>
      </c>
      <c r="AE4779" s="3">
        <v>25395.032999999999</v>
      </c>
      <c r="AF4779" s="3">
        <v>25923.647000000001</v>
      </c>
      <c r="AG4779" s="3">
        <v>26397.776000000002</v>
      </c>
      <c r="AH4779" s="3">
        <v>26351.741000000002</v>
      </c>
      <c r="AI4779" s="3">
        <v>27167.932000000001</v>
      </c>
      <c r="AJ4779" s="3">
        <v>27511.83</v>
      </c>
      <c r="AK4779" s="3">
        <v>28558.41</v>
      </c>
      <c r="AL4779" s="3">
        <v>29346.506000000001</v>
      </c>
      <c r="AM4779" s="3">
        <v>28413.519</v>
      </c>
      <c r="AN4779" s="3">
        <v>29199.899000000001</v>
      </c>
      <c r="AO4779" s="3">
        <v>29518.583999999999</v>
      </c>
      <c r="AP4779" s="3">
        <v>30127.366999999998</v>
      </c>
      <c r="AQ4779" s="3">
        <v>31160.468000000001</v>
      </c>
      <c r="AR4779" s="3">
        <v>33149.508000000002</v>
      </c>
      <c r="AS4779" s="3">
        <v>35577.129999999997</v>
      </c>
      <c r="AT4779" s="3">
        <v>36636.118000000002</v>
      </c>
      <c r="AU4779" s="3">
        <v>38206.105000000003</v>
      </c>
      <c r="AV4779" s="3">
        <v>39784.887999999999</v>
      </c>
      <c r="AW4779" s="3">
        <v>41120.21</v>
      </c>
      <c r="AX4779" s="3">
        <v>42436.343000000001</v>
      </c>
      <c r="AY4779" s="3">
        <v>43660.93</v>
      </c>
      <c r="AZ4779" s="3">
        <v>44883.446000000004</v>
      </c>
      <c r="BA4779">
        <v>46226.152999999998</v>
      </c>
      <c r="BB4779">
        <v>2017</v>
      </c>
    </row>
    <row r="4780" spans="1:54" hidden="1" x14ac:dyDescent="0.2">
      <c r="A4780">
        <v>181</v>
      </c>
      <c r="B4780" t="s">
        <v>450</v>
      </c>
      <c r="C4780" t="s">
        <v>329</v>
      </c>
      <c r="D4780" t="s">
        <v>139</v>
      </c>
      <c r="E4780" t="s">
        <v>325</v>
      </c>
      <c r="F4780" t="s">
        <v>328</v>
      </c>
      <c r="G4780" t="s">
        <v>225</v>
      </c>
      <c r="H4780" t="s">
        <v>322</v>
      </c>
      <c r="I4780" t="s">
        <v>321</v>
      </c>
      <c r="J4780" s="3" t="s">
        <v>215</v>
      </c>
      <c r="K4780" s="3" t="s">
        <v>215</v>
      </c>
      <c r="L4780" s="3" t="s">
        <v>215</v>
      </c>
      <c r="M4780" s="3" t="s">
        <v>215</v>
      </c>
      <c r="N4780" s="3" t="s">
        <v>215</v>
      </c>
      <c r="O4780" s="3" t="s">
        <v>215</v>
      </c>
      <c r="P4780" s="3" t="s">
        <v>215</v>
      </c>
      <c r="Q4780" s="3" t="s">
        <v>215</v>
      </c>
      <c r="R4780" s="3" t="s">
        <v>215</v>
      </c>
      <c r="S4780" s="3" t="s">
        <v>215</v>
      </c>
      <c r="T4780" s="3" t="s">
        <v>215</v>
      </c>
      <c r="U4780" s="3" t="s">
        <v>215</v>
      </c>
      <c r="V4780" s="3" t="s">
        <v>215</v>
      </c>
      <c r="W4780" s="3" t="s">
        <v>215</v>
      </c>
      <c r="X4780" s="3" t="s">
        <v>215</v>
      </c>
      <c r="Y4780" s="3">
        <v>7353.03</v>
      </c>
      <c r="Z4780" s="3">
        <v>7616.3289999999997</v>
      </c>
      <c r="AA4780" s="3">
        <v>8188.5069999999996</v>
      </c>
      <c r="AB4780" s="3">
        <v>8667.8870000000006</v>
      </c>
      <c r="AC4780" s="3">
        <v>9236.2270000000008</v>
      </c>
      <c r="AD4780" s="3">
        <v>10641.287</v>
      </c>
      <c r="AE4780" s="3">
        <v>10890.99</v>
      </c>
      <c r="AF4780" s="3">
        <v>11433.427</v>
      </c>
      <c r="AG4780" s="3">
        <v>11978.255999999999</v>
      </c>
      <c r="AH4780" s="3">
        <v>12135.11</v>
      </c>
      <c r="AI4780" s="3">
        <v>12788.021000000001</v>
      </c>
      <c r="AJ4780" s="3">
        <v>13299.151</v>
      </c>
      <c r="AK4780" s="3">
        <v>14194.42</v>
      </c>
      <c r="AL4780" s="3">
        <v>15027.455</v>
      </c>
      <c r="AM4780" s="3">
        <v>14938.512000000001</v>
      </c>
      <c r="AN4780" s="3">
        <v>15939.799000000001</v>
      </c>
      <c r="AO4780" s="3">
        <v>16478.401000000002</v>
      </c>
      <c r="AP4780" s="3">
        <v>17159.374</v>
      </c>
      <c r="AQ4780" s="3">
        <v>18088.337</v>
      </c>
      <c r="AR4780" s="3">
        <v>19686.999</v>
      </c>
      <c r="AS4780" s="3">
        <v>21645.076000000001</v>
      </c>
      <c r="AT4780" s="3">
        <v>22627.387999999999</v>
      </c>
      <c r="AU4780" s="3">
        <v>24133.532999999999</v>
      </c>
      <c r="AV4780" s="3">
        <v>25688.858</v>
      </c>
      <c r="AW4780" s="3">
        <v>27076.079000000002</v>
      </c>
      <c r="AX4780" s="3">
        <v>28500.621999999999</v>
      </c>
      <c r="AY4780" s="3">
        <v>29919.506000000001</v>
      </c>
      <c r="AZ4780" s="3">
        <v>31384.057000000001</v>
      </c>
      <c r="BA4780">
        <v>32981.732000000004</v>
      </c>
      <c r="BB4780">
        <v>2017</v>
      </c>
    </row>
    <row r="4781" spans="1:54" hidden="1" x14ac:dyDescent="0.2">
      <c r="A4781">
        <v>181</v>
      </c>
      <c r="B4781" t="s">
        <v>450</v>
      </c>
      <c r="C4781" t="s">
        <v>327</v>
      </c>
      <c r="D4781" t="s">
        <v>139</v>
      </c>
      <c r="E4781" t="s">
        <v>325</v>
      </c>
      <c r="F4781" t="s">
        <v>326</v>
      </c>
      <c r="G4781" t="s">
        <v>223</v>
      </c>
      <c r="H4781" t="s">
        <v>322</v>
      </c>
      <c r="I4781" t="s">
        <v>321</v>
      </c>
      <c r="J4781" s="3" t="s">
        <v>215</v>
      </c>
      <c r="K4781" s="3" t="s">
        <v>215</v>
      </c>
      <c r="L4781" s="3" t="s">
        <v>215</v>
      </c>
      <c r="M4781" s="3" t="s">
        <v>215</v>
      </c>
      <c r="N4781" s="3" t="s">
        <v>215</v>
      </c>
      <c r="O4781" s="3" t="s">
        <v>215</v>
      </c>
      <c r="P4781" s="3" t="s">
        <v>215</v>
      </c>
      <c r="Q4781" s="3" t="s">
        <v>215</v>
      </c>
      <c r="R4781" s="3" t="s">
        <v>215</v>
      </c>
      <c r="S4781" s="3" t="s">
        <v>215</v>
      </c>
      <c r="T4781" s="3" t="s">
        <v>215</v>
      </c>
      <c r="U4781" s="3" t="s">
        <v>215</v>
      </c>
      <c r="V4781" s="3" t="s">
        <v>215</v>
      </c>
      <c r="W4781" s="3" t="s">
        <v>215</v>
      </c>
      <c r="X4781" s="3" t="s">
        <v>215</v>
      </c>
      <c r="Y4781" s="3">
        <v>8943.2960000000003</v>
      </c>
      <c r="Z4781" s="3">
        <v>9071.5619999999999</v>
      </c>
      <c r="AA4781" s="3">
        <v>9111.7430000000004</v>
      </c>
      <c r="AB4781" s="3">
        <v>9583.8369999999995</v>
      </c>
      <c r="AC4781" s="3">
        <v>9944.3289999999997</v>
      </c>
      <c r="AD4781" s="3">
        <v>10440.478999999999</v>
      </c>
      <c r="AE4781" s="3">
        <v>10391.869000000001</v>
      </c>
      <c r="AF4781" s="3">
        <v>11337.664000000001</v>
      </c>
      <c r="AG4781" s="3">
        <v>13648.263999999999</v>
      </c>
      <c r="AH4781" s="3">
        <v>15126.472</v>
      </c>
      <c r="AI4781" s="3">
        <v>15899.493</v>
      </c>
      <c r="AJ4781" s="3">
        <v>16765.531999999999</v>
      </c>
      <c r="AK4781" s="3">
        <v>19584.633000000002</v>
      </c>
      <c r="AL4781" s="3">
        <v>22116.124</v>
      </c>
      <c r="AM4781" s="3">
        <v>20806.321</v>
      </c>
      <c r="AN4781" s="3">
        <v>21150.422999999999</v>
      </c>
      <c r="AO4781" s="3">
        <v>22928.172999999999</v>
      </c>
      <c r="AP4781" s="3">
        <v>22059.636999999999</v>
      </c>
      <c r="AQ4781" s="3">
        <v>24024.129000000001</v>
      </c>
      <c r="AR4781" s="3">
        <v>26160.904999999999</v>
      </c>
      <c r="AS4781" s="3">
        <v>24017.917000000001</v>
      </c>
      <c r="AT4781" s="3">
        <v>25039.655999999999</v>
      </c>
      <c r="AU4781" s="3">
        <v>27250.412</v>
      </c>
      <c r="AV4781" s="3">
        <v>31847.59</v>
      </c>
      <c r="AW4781" s="3">
        <v>33952.040999999997</v>
      </c>
      <c r="AX4781" s="3">
        <v>36148.099000000002</v>
      </c>
      <c r="AY4781" s="3">
        <v>38214.487000000001</v>
      </c>
      <c r="AZ4781" s="3">
        <v>40363.802000000003</v>
      </c>
      <c r="BA4781">
        <v>42597.326000000001</v>
      </c>
      <c r="BB4781">
        <v>2017</v>
      </c>
    </row>
    <row r="4782" spans="1:54" hidden="1" x14ac:dyDescent="0.2">
      <c r="A4782">
        <v>181</v>
      </c>
      <c r="B4782" t="s">
        <v>450</v>
      </c>
      <c r="C4782" t="s">
        <v>212</v>
      </c>
      <c r="D4782" t="s">
        <v>139</v>
      </c>
      <c r="E4782" t="s">
        <v>325</v>
      </c>
      <c r="F4782" t="s">
        <v>324</v>
      </c>
      <c r="G4782" t="s">
        <v>323</v>
      </c>
      <c r="H4782" t="s">
        <v>322</v>
      </c>
      <c r="I4782" t="s">
        <v>321</v>
      </c>
      <c r="J4782" s="3">
        <v>6108.8630000000003</v>
      </c>
      <c r="K4782" s="3">
        <v>6799.9430000000002</v>
      </c>
      <c r="L4782" s="3">
        <v>7185.9549999999999</v>
      </c>
      <c r="M4782" s="3">
        <v>7388.482</v>
      </c>
      <c r="N4782" s="3">
        <v>7774.4489999999996</v>
      </c>
      <c r="O4782" s="3">
        <v>8146.3059999999996</v>
      </c>
      <c r="P4782" s="3">
        <v>8400.8870000000006</v>
      </c>
      <c r="Q4782" s="3">
        <v>9042</v>
      </c>
      <c r="R4782" s="3">
        <v>9928.3320000000003</v>
      </c>
      <c r="S4782" s="3">
        <v>10940.427</v>
      </c>
      <c r="T4782" s="3">
        <v>11758.1</v>
      </c>
      <c r="U4782" s="3">
        <v>12530.245999999999</v>
      </c>
      <c r="V4782" s="3">
        <v>13704.627</v>
      </c>
      <c r="W4782" s="3">
        <v>14438.341</v>
      </c>
      <c r="X4782" s="3">
        <v>15271.335999999999</v>
      </c>
      <c r="Y4782" s="3">
        <v>16515.704000000002</v>
      </c>
      <c r="Z4782" s="3">
        <v>17398.505000000001</v>
      </c>
      <c r="AA4782" s="3">
        <v>18407.974999999999</v>
      </c>
      <c r="AB4782" s="3">
        <v>19101.793000000001</v>
      </c>
      <c r="AC4782" s="3">
        <v>20010.740000000002</v>
      </c>
      <c r="AD4782" s="3">
        <v>20140.078000000001</v>
      </c>
      <c r="AE4782" s="3">
        <v>20587.543000000001</v>
      </c>
      <c r="AF4782" s="3">
        <v>21338.722000000002</v>
      </c>
      <c r="AG4782" s="3">
        <v>22162.263999999999</v>
      </c>
      <c r="AH4782" s="3">
        <v>22731.994999999999</v>
      </c>
      <c r="AI4782" s="3">
        <v>24190.079000000002</v>
      </c>
      <c r="AJ4782" s="3">
        <v>25248.988000000001</v>
      </c>
      <c r="AK4782" s="3">
        <v>26906.906999999999</v>
      </c>
      <c r="AL4782" s="3">
        <v>28191.809000000001</v>
      </c>
      <c r="AM4782" s="3">
        <v>27502.816999999999</v>
      </c>
      <c r="AN4782" s="3">
        <v>28609.316999999999</v>
      </c>
      <c r="AO4782" s="3">
        <v>29518.583999999999</v>
      </c>
      <c r="AP4782" s="3">
        <v>30682.345000000001</v>
      </c>
      <c r="AQ4782" s="3">
        <v>32246.964</v>
      </c>
      <c r="AR4782" s="3">
        <v>34921.06</v>
      </c>
      <c r="AS4782" s="3">
        <v>37884.798000000003</v>
      </c>
      <c r="AT4782" s="3">
        <v>39510.230000000003</v>
      </c>
      <c r="AU4782" s="3">
        <v>41944.784</v>
      </c>
      <c r="AV4782" s="3">
        <v>44670.440999999999</v>
      </c>
      <c r="AW4782" s="3">
        <v>47171.048000000003</v>
      </c>
      <c r="AX4782" s="3">
        <v>49637.358999999997</v>
      </c>
      <c r="AY4782" s="3">
        <v>52043.021999999997</v>
      </c>
      <c r="AZ4782" s="3">
        <v>54418.885999999999</v>
      </c>
      <c r="BA4782">
        <v>57021.978000000003</v>
      </c>
      <c r="BB4782">
        <v>2017</v>
      </c>
    </row>
    <row r="4783" spans="1:54" hidden="1" x14ac:dyDescent="0.2">
      <c r="A4783">
        <v>181</v>
      </c>
      <c r="B4783" t="s">
        <v>450</v>
      </c>
      <c r="C4783" t="s">
        <v>320</v>
      </c>
      <c r="D4783" t="s">
        <v>139</v>
      </c>
      <c r="E4783" t="s">
        <v>319</v>
      </c>
      <c r="F4783" t="s">
        <v>318</v>
      </c>
      <c r="G4783" t="s">
        <v>243</v>
      </c>
      <c r="I4783" t="s">
        <v>347</v>
      </c>
      <c r="J4783" s="3" t="s">
        <v>215</v>
      </c>
      <c r="K4783" s="3" t="s">
        <v>215</v>
      </c>
      <c r="L4783" s="3" t="s">
        <v>215</v>
      </c>
      <c r="M4783" s="3" t="s">
        <v>215</v>
      </c>
      <c r="N4783" s="3" t="s">
        <v>215</v>
      </c>
      <c r="O4783" s="3" t="s">
        <v>215</v>
      </c>
      <c r="P4783" s="3" t="s">
        <v>215</v>
      </c>
      <c r="Q4783" s="3" t="s">
        <v>215</v>
      </c>
      <c r="R4783" s="3" t="s">
        <v>215</v>
      </c>
      <c r="S4783" s="3" t="s">
        <v>215</v>
      </c>
      <c r="T4783" s="3" t="s">
        <v>215</v>
      </c>
      <c r="U4783" s="3" t="s">
        <v>215</v>
      </c>
      <c r="V4783" s="3" t="s">
        <v>215</v>
      </c>
      <c r="W4783" s="3" t="s">
        <v>215</v>
      </c>
      <c r="X4783" s="3" t="s">
        <v>215</v>
      </c>
      <c r="Y4783" s="3" t="s">
        <v>215</v>
      </c>
      <c r="Z4783" s="3" t="s">
        <v>215</v>
      </c>
      <c r="AA4783" s="3" t="s">
        <v>215</v>
      </c>
      <c r="AB4783" s="3" t="s">
        <v>215</v>
      </c>
      <c r="AC4783" s="3" t="s">
        <v>215</v>
      </c>
      <c r="AD4783" s="3">
        <v>0.60199999999999998</v>
      </c>
      <c r="AE4783" s="3">
        <v>-0.74</v>
      </c>
      <c r="AF4783" s="3">
        <v>8.5999999999999993E-2</v>
      </c>
      <c r="AG4783" s="3">
        <v>0.44700000000000001</v>
      </c>
      <c r="AH4783" s="3">
        <v>-1.258</v>
      </c>
      <c r="AI4783" s="3">
        <v>0.17899999999999999</v>
      </c>
      <c r="AJ4783" s="3">
        <v>-0.26800000000000002</v>
      </c>
      <c r="AK4783" s="3">
        <v>1.4790000000000001</v>
      </c>
      <c r="AL4783" s="3">
        <v>2.9169999999999998</v>
      </c>
      <c r="AM4783" s="3">
        <v>-1.242</v>
      </c>
      <c r="AN4783" s="3">
        <v>0.253</v>
      </c>
      <c r="AO4783" s="3">
        <v>-1.071</v>
      </c>
      <c r="AP4783" s="3">
        <v>-2.0939999999999999</v>
      </c>
      <c r="AQ4783" s="3">
        <v>-2.4809999999999999</v>
      </c>
      <c r="AR4783" s="3">
        <v>-0.77200000000000002</v>
      </c>
      <c r="AS4783" s="3">
        <v>2.0099999999999998</v>
      </c>
      <c r="AT4783" s="3">
        <v>0.73699999999999999</v>
      </c>
      <c r="AU4783" s="3">
        <v>0.91200000000000003</v>
      </c>
      <c r="AV4783" s="3">
        <v>0.84199999999999997</v>
      </c>
      <c r="AW4783" s="3">
        <v>0.47</v>
      </c>
      <c r="AX4783" s="3" t="s">
        <v>215</v>
      </c>
      <c r="AY4783" s="3" t="s">
        <v>215</v>
      </c>
      <c r="AZ4783" s="3" t="s">
        <v>215</v>
      </c>
      <c r="BA4783" t="s">
        <v>215</v>
      </c>
      <c r="BB4783">
        <v>2017</v>
      </c>
    </row>
    <row r="4784" spans="1:54" hidden="1" x14ac:dyDescent="0.2">
      <c r="A4784">
        <v>181</v>
      </c>
      <c r="B4784" t="s">
        <v>450</v>
      </c>
      <c r="C4784" t="s">
        <v>317</v>
      </c>
      <c r="D4784" t="s">
        <v>139</v>
      </c>
      <c r="E4784" t="s">
        <v>316</v>
      </c>
      <c r="F4784" t="s">
        <v>315</v>
      </c>
      <c r="G4784" t="s">
        <v>288</v>
      </c>
      <c r="I4784" t="s">
        <v>310</v>
      </c>
      <c r="J4784" s="3">
        <v>1.4999999999999999E-2</v>
      </c>
      <c r="K4784" s="3">
        <v>1.4999999999999999E-2</v>
      </c>
      <c r="L4784" s="3">
        <v>1.4999999999999999E-2</v>
      </c>
      <c r="M4784" s="3">
        <v>1.4999999999999999E-2</v>
      </c>
      <c r="N4784" s="3">
        <v>1.4E-2</v>
      </c>
      <c r="O4784" s="3">
        <v>1.4E-2</v>
      </c>
      <c r="P4784" s="3">
        <v>1.4E-2</v>
      </c>
      <c r="Q4784" s="3">
        <v>1.4E-2</v>
      </c>
      <c r="R4784" s="3">
        <v>1.4999999999999999E-2</v>
      </c>
      <c r="S4784" s="3">
        <v>1.4999999999999999E-2</v>
      </c>
      <c r="T4784" s="3">
        <v>1.4999999999999999E-2</v>
      </c>
      <c r="U4784" s="3">
        <v>1.6E-2</v>
      </c>
      <c r="V4784" s="3">
        <v>1.4999999999999999E-2</v>
      </c>
      <c r="W4784" s="3">
        <v>1.6E-2</v>
      </c>
      <c r="X4784" s="3">
        <v>1.6E-2</v>
      </c>
      <c r="Y4784" s="3">
        <v>1.6E-2</v>
      </c>
      <c r="Z4784" s="3">
        <v>1.6E-2</v>
      </c>
      <c r="AA4784" s="3">
        <v>1.6E-2</v>
      </c>
      <c r="AB4784" s="3">
        <v>1.7000000000000001E-2</v>
      </c>
      <c r="AC4784" s="3">
        <v>1.7000000000000001E-2</v>
      </c>
      <c r="AD4784" s="3">
        <v>1.6E-2</v>
      </c>
      <c r="AE4784" s="3">
        <v>1.4999999999999999E-2</v>
      </c>
      <c r="AF4784" s="3">
        <v>1.4999999999999999E-2</v>
      </c>
      <c r="AG4784" s="3">
        <v>1.4999999999999999E-2</v>
      </c>
      <c r="AH4784" s="3">
        <v>1.4E-2</v>
      </c>
      <c r="AI4784" s="3">
        <v>1.4E-2</v>
      </c>
      <c r="AJ4784" s="3">
        <v>1.4E-2</v>
      </c>
      <c r="AK4784" s="3">
        <v>1.4E-2</v>
      </c>
      <c r="AL4784" s="3">
        <v>1.4E-2</v>
      </c>
      <c r="AM4784" s="3">
        <v>1.2999999999999999E-2</v>
      </c>
      <c r="AN4784" s="3">
        <v>1.2999999999999999E-2</v>
      </c>
      <c r="AO4784" s="3">
        <v>1.2999999999999999E-2</v>
      </c>
      <c r="AP4784" s="3">
        <v>1.2999999999999999E-2</v>
      </c>
      <c r="AQ4784" s="3">
        <v>1.2999999999999999E-2</v>
      </c>
      <c r="AR4784" s="3">
        <v>1.4E-2</v>
      </c>
      <c r="AS4784" s="3">
        <v>1.4E-2</v>
      </c>
      <c r="AT4784" s="3">
        <v>1.4999999999999999E-2</v>
      </c>
      <c r="AU4784" s="3">
        <v>1.4999999999999999E-2</v>
      </c>
      <c r="AV4784" s="3">
        <v>1.4999999999999999E-2</v>
      </c>
      <c r="AW4784" s="3">
        <v>1.6E-2</v>
      </c>
      <c r="AX4784" s="3">
        <v>1.6E-2</v>
      </c>
      <c r="AY4784" s="3">
        <v>1.6E-2</v>
      </c>
      <c r="AZ4784" s="3">
        <v>1.6E-2</v>
      </c>
      <c r="BA4784">
        <v>1.4999999999999999E-2</v>
      </c>
      <c r="BB4784">
        <v>2017</v>
      </c>
    </row>
    <row r="4785" spans="1:54" hidden="1" x14ac:dyDescent="0.2">
      <c r="A4785">
        <v>181</v>
      </c>
      <c r="B4785" t="s">
        <v>450</v>
      </c>
      <c r="C4785" t="s">
        <v>314</v>
      </c>
      <c r="D4785" t="s">
        <v>139</v>
      </c>
      <c r="E4785" t="s">
        <v>313</v>
      </c>
      <c r="F4785" t="s">
        <v>312</v>
      </c>
      <c r="G4785" t="s">
        <v>311</v>
      </c>
      <c r="I4785" t="s">
        <v>310</v>
      </c>
      <c r="J4785" s="3">
        <v>0.5</v>
      </c>
      <c r="K4785" s="3">
        <v>0.48699999999999999</v>
      </c>
      <c r="L4785" s="3">
        <v>0.46100000000000002</v>
      </c>
      <c r="M4785" s="3">
        <v>0.443</v>
      </c>
      <c r="N4785" s="3">
        <v>0.42799999999999999</v>
      </c>
      <c r="O4785" s="3">
        <v>0.41599999999999998</v>
      </c>
      <c r="P4785" s="3">
        <v>0.42899999999999999</v>
      </c>
      <c r="Q4785" s="3">
        <v>0.434</v>
      </c>
      <c r="R4785" s="3">
        <v>0.42699999999999999</v>
      </c>
      <c r="S4785" s="3">
        <v>0.42299999999999999</v>
      </c>
      <c r="T4785" s="3">
        <v>0.42599999999999999</v>
      </c>
      <c r="U4785" s="3">
        <v>0.43099999999999999</v>
      </c>
      <c r="V4785" s="3">
        <v>0.42799999999999999</v>
      </c>
      <c r="W4785" s="3">
        <v>0.43</v>
      </c>
      <c r="X4785" s="3">
        <v>0.441</v>
      </c>
      <c r="Y4785" s="3">
        <v>0.44500000000000001</v>
      </c>
      <c r="Z4785" s="3">
        <v>0.438</v>
      </c>
      <c r="AA4785" s="3">
        <v>0.44500000000000001</v>
      </c>
      <c r="AB4785" s="3">
        <v>0.45400000000000001</v>
      </c>
      <c r="AC4785" s="3">
        <v>0.46200000000000002</v>
      </c>
      <c r="AD4785" s="3">
        <v>0.52800000000000002</v>
      </c>
      <c r="AE4785" s="3">
        <v>0.52900000000000003</v>
      </c>
      <c r="AF4785" s="3">
        <v>0.53600000000000003</v>
      </c>
      <c r="AG4785" s="3">
        <v>0.54</v>
      </c>
      <c r="AH4785" s="3">
        <v>0.53400000000000003</v>
      </c>
      <c r="AI4785" s="3">
        <v>0.52900000000000003</v>
      </c>
      <c r="AJ4785" s="3">
        <v>0.52700000000000002</v>
      </c>
      <c r="AK4785" s="3">
        <v>0.52800000000000002</v>
      </c>
      <c r="AL4785" s="3">
        <v>0.53300000000000003</v>
      </c>
      <c r="AM4785" s="3">
        <v>0.54300000000000004</v>
      </c>
      <c r="AN4785" s="3">
        <v>0.55700000000000005</v>
      </c>
      <c r="AO4785" s="3">
        <v>0.55800000000000005</v>
      </c>
      <c r="AP4785" s="3">
        <v>0.55900000000000005</v>
      </c>
      <c r="AQ4785" s="3">
        <v>0.56100000000000005</v>
      </c>
      <c r="AR4785" s="3">
        <v>0.56399999999999995</v>
      </c>
      <c r="AS4785" s="3">
        <v>0.57099999999999995</v>
      </c>
      <c r="AT4785" s="3">
        <v>0.57299999999999995</v>
      </c>
      <c r="AU4785" s="3">
        <v>0.57499999999999996</v>
      </c>
      <c r="AV4785" s="3">
        <v>0.57499999999999996</v>
      </c>
      <c r="AW4785" s="3">
        <v>0.57399999999999995</v>
      </c>
      <c r="AX4785" s="3">
        <v>0.57399999999999995</v>
      </c>
      <c r="AY4785" s="3">
        <v>0.57499999999999996</v>
      </c>
      <c r="AZ4785" s="3">
        <v>0.57699999999999996</v>
      </c>
      <c r="BA4785">
        <v>0.57799999999999996</v>
      </c>
      <c r="BB4785">
        <v>2017</v>
      </c>
    </row>
    <row r="4786" spans="1:54" hidden="1" x14ac:dyDescent="0.2">
      <c r="A4786">
        <v>181</v>
      </c>
      <c r="B4786" t="s">
        <v>450</v>
      </c>
      <c r="C4786" t="s">
        <v>309</v>
      </c>
      <c r="D4786" t="s">
        <v>139</v>
      </c>
      <c r="E4786" t="s">
        <v>308</v>
      </c>
      <c r="F4786" t="s">
        <v>307</v>
      </c>
      <c r="G4786" t="s">
        <v>217</v>
      </c>
      <c r="I4786" t="s">
        <v>1408</v>
      </c>
      <c r="J4786" s="3">
        <v>24.472000000000001</v>
      </c>
      <c r="K4786" s="3">
        <v>27.332999999999998</v>
      </c>
      <c r="L4786" s="3">
        <v>33.281999999999996</v>
      </c>
      <c r="M4786" s="3">
        <v>30.501999999999999</v>
      </c>
      <c r="N4786" s="3">
        <v>29.472000000000001</v>
      </c>
      <c r="O4786" s="3">
        <v>28.751999999999999</v>
      </c>
      <c r="P4786" s="3">
        <v>25.733000000000001</v>
      </c>
      <c r="Q4786" s="3">
        <v>27.01</v>
      </c>
      <c r="R4786" s="3">
        <v>28.751000000000001</v>
      </c>
      <c r="S4786" s="3">
        <v>29.597999999999999</v>
      </c>
      <c r="T4786" s="3">
        <v>33.493000000000002</v>
      </c>
      <c r="U4786" s="3">
        <v>31.518000000000001</v>
      </c>
      <c r="V4786" s="3">
        <v>26.74</v>
      </c>
      <c r="W4786" s="3">
        <v>29.181999999999999</v>
      </c>
      <c r="X4786" s="3">
        <v>30.129000000000001</v>
      </c>
      <c r="Y4786" s="3">
        <v>31.530999999999999</v>
      </c>
      <c r="Z4786" s="3">
        <v>28.308</v>
      </c>
      <c r="AA4786" s="3">
        <v>25.414000000000001</v>
      </c>
      <c r="AB4786" s="3">
        <v>23.135000000000002</v>
      </c>
      <c r="AC4786" s="3">
        <v>23.745999999999999</v>
      </c>
      <c r="AD4786" s="3">
        <v>26.599</v>
      </c>
      <c r="AE4786" s="3">
        <v>18.539000000000001</v>
      </c>
      <c r="AF4786" s="3">
        <v>15.702999999999999</v>
      </c>
      <c r="AG4786" s="3">
        <v>19.068000000000001</v>
      </c>
      <c r="AH4786" s="3">
        <v>19.103999999999999</v>
      </c>
      <c r="AI4786" s="3">
        <v>21.344999999999999</v>
      </c>
      <c r="AJ4786" s="3">
        <v>21.279</v>
      </c>
      <c r="AK4786" s="3">
        <v>20.97</v>
      </c>
      <c r="AL4786" s="3">
        <v>21.686</v>
      </c>
      <c r="AM4786" s="3">
        <v>20.765000000000001</v>
      </c>
      <c r="AN4786" s="3">
        <v>23.611000000000001</v>
      </c>
      <c r="AO4786" s="3">
        <v>19.433</v>
      </c>
      <c r="AP4786" s="3">
        <v>17.978000000000002</v>
      </c>
      <c r="AQ4786" s="3">
        <v>19.122</v>
      </c>
      <c r="AR4786" s="3">
        <v>17.739999999999998</v>
      </c>
      <c r="AS4786" s="3">
        <v>26.442</v>
      </c>
      <c r="AT4786" s="3">
        <v>25.202000000000002</v>
      </c>
      <c r="AU4786" s="3">
        <v>22.524000000000001</v>
      </c>
      <c r="AV4786" s="3">
        <v>21.814</v>
      </c>
      <c r="AW4786" s="3">
        <v>22.032</v>
      </c>
      <c r="AX4786" s="3">
        <v>22.061</v>
      </c>
      <c r="AY4786" s="3">
        <v>21.978999999999999</v>
      </c>
      <c r="AZ4786" s="3">
        <v>21.797000000000001</v>
      </c>
      <c r="BA4786">
        <v>21.62</v>
      </c>
      <c r="BB4786">
        <v>2017</v>
      </c>
    </row>
    <row r="4787" spans="1:54" hidden="1" x14ac:dyDescent="0.2">
      <c r="A4787">
        <v>181</v>
      </c>
      <c r="B4787" t="s">
        <v>450</v>
      </c>
      <c r="C4787" t="s">
        <v>306</v>
      </c>
      <c r="D4787" t="s">
        <v>139</v>
      </c>
      <c r="E4787" t="s">
        <v>305</v>
      </c>
      <c r="F4787" t="s">
        <v>304</v>
      </c>
      <c r="G4787" t="s">
        <v>217</v>
      </c>
      <c r="I4787" t="s">
        <v>1408</v>
      </c>
      <c r="J4787" s="3">
        <v>49.396000000000001</v>
      </c>
      <c r="K4787" s="3">
        <v>56.405999999999999</v>
      </c>
      <c r="L4787" s="3">
        <v>53.372</v>
      </c>
      <c r="M4787" s="3">
        <v>47.414999999999999</v>
      </c>
      <c r="N4787" s="3">
        <v>48.042000000000002</v>
      </c>
      <c r="O4787" s="3">
        <v>41.374000000000002</v>
      </c>
      <c r="P4787" s="3">
        <v>41.688000000000002</v>
      </c>
      <c r="Q4787" s="3">
        <v>45.722999999999999</v>
      </c>
      <c r="R4787" s="3">
        <v>51</v>
      </c>
      <c r="S4787" s="3">
        <v>45.728999999999999</v>
      </c>
      <c r="T4787" s="3">
        <v>48.776000000000003</v>
      </c>
      <c r="U4787" s="3">
        <v>48.884</v>
      </c>
      <c r="V4787" s="3">
        <v>44.280999999999999</v>
      </c>
      <c r="W4787" s="3">
        <v>40.972999999999999</v>
      </c>
      <c r="X4787" s="3">
        <v>40.037999999999997</v>
      </c>
      <c r="Y4787" s="3">
        <v>31.503</v>
      </c>
      <c r="Z4787" s="3">
        <v>25.210999999999999</v>
      </c>
      <c r="AA4787" s="3">
        <v>29.806000000000001</v>
      </c>
      <c r="AB4787" s="3">
        <v>27.189</v>
      </c>
      <c r="AC4787" s="3">
        <v>31.509</v>
      </c>
      <c r="AD4787" s="3">
        <v>21.437999999999999</v>
      </c>
      <c r="AE4787" s="3">
        <v>16.975000000000001</v>
      </c>
      <c r="AF4787" s="3">
        <v>16.699000000000002</v>
      </c>
      <c r="AG4787" s="3">
        <v>17.835999999999999</v>
      </c>
      <c r="AH4787" s="3">
        <v>13.615</v>
      </c>
      <c r="AI4787" s="3">
        <v>13.180999999999999</v>
      </c>
      <c r="AJ4787" s="3">
        <v>11.92</v>
      </c>
      <c r="AK4787" s="3">
        <v>17.100000000000001</v>
      </c>
      <c r="AL4787" s="3">
        <v>20.634</v>
      </c>
      <c r="AM4787" s="3">
        <v>14.186999999999999</v>
      </c>
      <c r="AN4787" s="3">
        <v>18.954000000000001</v>
      </c>
      <c r="AO4787" s="3">
        <v>19.233000000000001</v>
      </c>
      <c r="AP4787" s="3">
        <v>19.681000000000001</v>
      </c>
      <c r="AQ4787" s="3">
        <v>21.786000000000001</v>
      </c>
      <c r="AR4787" s="3">
        <v>26.541</v>
      </c>
      <c r="AS4787" s="3">
        <v>30.901</v>
      </c>
      <c r="AT4787" s="3">
        <v>31.661000000000001</v>
      </c>
      <c r="AU4787" s="3">
        <v>32.703000000000003</v>
      </c>
      <c r="AV4787" s="3">
        <v>31.722999999999999</v>
      </c>
      <c r="AW4787" s="3">
        <v>31.536999999999999</v>
      </c>
      <c r="AX4787" s="3">
        <v>31.518999999999998</v>
      </c>
      <c r="AY4787" s="3">
        <v>31.462</v>
      </c>
      <c r="AZ4787" s="3">
        <v>31.347000000000001</v>
      </c>
      <c r="BA4787">
        <v>31.186</v>
      </c>
      <c r="BB4787">
        <v>2017</v>
      </c>
    </row>
    <row r="4788" spans="1:54" hidden="1" x14ac:dyDescent="0.2">
      <c r="A4788">
        <v>181</v>
      </c>
      <c r="B4788" t="s">
        <v>450</v>
      </c>
      <c r="C4788" t="s">
        <v>303</v>
      </c>
      <c r="D4788" t="s">
        <v>139</v>
      </c>
      <c r="E4788" t="s">
        <v>300</v>
      </c>
      <c r="F4788" t="s">
        <v>302</v>
      </c>
      <c r="G4788" t="s">
        <v>295</v>
      </c>
      <c r="I4788" t="s">
        <v>1409</v>
      </c>
      <c r="J4788" s="3">
        <v>42.533999999999999</v>
      </c>
      <c r="K4788" s="3">
        <v>47.472000000000001</v>
      </c>
      <c r="L4788" s="3">
        <v>50.232999999999997</v>
      </c>
      <c r="M4788" s="3">
        <v>49.768999999999998</v>
      </c>
      <c r="N4788" s="3">
        <v>49.548999999999999</v>
      </c>
      <c r="O4788" s="3">
        <v>49.432000000000002</v>
      </c>
      <c r="P4788" s="3">
        <v>50.436</v>
      </c>
      <c r="Q4788" s="3">
        <v>50.645000000000003</v>
      </c>
      <c r="R4788" s="3">
        <v>51.124000000000002</v>
      </c>
      <c r="S4788" s="3">
        <v>51.567</v>
      </c>
      <c r="T4788" s="3">
        <v>53.100999999999999</v>
      </c>
      <c r="U4788" s="3">
        <v>54.456000000000003</v>
      </c>
      <c r="V4788" s="3">
        <v>55.460999999999999</v>
      </c>
      <c r="W4788" s="3">
        <v>57.697000000000003</v>
      </c>
      <c r="X4788" s="3">
        <v>60.078000000000003</v>
      </c>
      <c r="Y4788" s="3">
        <v>62.466000000000001</v>
      </c>
      <c r="Z4788" s="3">
        <v>63.692999999999998</v>
      </c>
      <c r="AA4788" s="3">
        <v>66.191999999999993</v>
      </c>
      <c r="AB4788" s="3">
        <v>68.632000000000005</v>
      </c>
      <c r="AC4788" s="3">
        <v>70.206000000000003</v>
      </c>
      <c r="AD4788" s="3">
        <v>72.337999999999994</v>
      </c>
      <c r="AE4788" s="3">
        <v>74.156999999999996</v>
      </c>
      <c r="AF4788" s="3">
        <v>76.094999999999999</v>
      </c>
      <c r="AG4788" s="3">
        <v>77.563999999999993</v>
      </c>
      <c r="AH4788" s="3">
        <v>79.677999999999997</v>
      </c>
      <c r="AI4788" s="3">
        <v>81.688000000000002</v>
      </c>
      <c r="AJ4788" s="3">
        <v>83.792000000000002</v>
      </c>
      <c r="AK4788" s="3">
        <v>84.376000000000005</v>
      </c>
      <c r="AL4788" s="3">
        <v>88.328000000000003</v>
      </c>
      <c r="AM4788" s="3">
        <v>89.953000000000003</v>
      </c>
      <c r="AN4788" s="3">
        <v>91.789000000000001</v>
      </c>
      <c r="AO4788" s="3">
        <v>94.096000000000004</v>
      </c>
      <c r="AP4788" s="3">
        <v>97.132999999999996</v>
      </c>
      <c r="AQ4788" s="3">
        <v>98.082999999999998</v>
      </c>
      <c r="AR4788" s="3">
        <v>98.84</v>
      </c>
      <c r="AS4788" s="3">
        <v>100.003</v>
      </c>
      <c r="AT4788" s="3">
        <v>100.90300000000001</v>
      </c>
      <c r="AU4788" s="3">
        <v>102.175</v>
      </c>
      <c r="AV4788" s="3">
        <v>103.81699999999999</v>
      </c>
      <c r="AW4788" s="3">
        <v>105.687</v>
      </c>
      <c r="AX4788" s="3">
        <v>107.669</v>
      </c>
      <c r="AY4788" s="3">
        <v>109.739</v>
      </c>
      <c r="AZ4788" s="3">
        <v>111.881</v>
      </c>
      <c r="BA4788">
        <v>114.089</v>
      </c>
      <c r="BB4788">
        <v>2017</v>
      </c>
    </row>
    <row r="4789" spans="1:54" hidden="1" x14ac:dyDescent="0.2">
      <c r="A4789">
        <v>181</v>
      </c>
      <c r="B4789" t="s">
        <v>450</v>
      </c>
      <c r="C4789" t="s">
        <v>301</v>
      </c>
      <c r="D4789" t="s">
        <v>139</v>
      </c>
      <c r="E4789" t="s">
        <v>300</v>
      </c>
      <c r="F4789" t="s">
        <v>299</v>
      </c>
      <c r="G4789" t="s">
        <v>275</v>
      </c>
      <c r="I4789" t="s">
        <v>298</v>
      </c>
      <c r="J4789" s="3">
        <v>2.6920000000000002</v>
      </c>
      <c r="K4789" s="3">
        <v>11.61</v>
      </c>
      <c r="L4789" s="3">
        <v>5.8170000000000002</v>
      </c>
      <c r="M4789" s="3">
        <v>-0.92500000000000004</v>
      </c>
      <c r="N4789" s="3">
        <v>-0.443</v>
      </c>
      <c r="O4789" s="3">
        <v>-0.23599999999999999</v>
      </c>
      <c r="P4789" s="3">
        <v>2.0310000000000001</v>
      </c>
      <c r="Q4789" s="3">
        <v>0.41599999999999998</v>
      </c>
      <c r="R4789" s="3">
        <v>0.94599999999999995</v>
      </c>
      <c r="S4789" s="3">
        <v>0.86599999999999999</v>
      </c>
      <c r="T4789" s="3">
        <v>2.9750000000000001</v>
      </c>
      <c r="U4789" s="3">
        <v>2.552</v>
      </c>
      <c r="V4789" s="3">
        <v>1.845</v>
      </c>
      <c r="W4789" s="3">
        <v>4.0309999999999997</v>
      </c>
      <c r="X4789" s="3">
        <v>4.1280000000000001</v>
      </c>
      <c r="Y4789" s="3">
        <v>3.9729999999999999</v>
      </c>
      <c r="Z4789" s="3">
        <v>1.964</v>
      </c>
      <c r="AA4789" s="3">
        <v>3.9239999999999999</v>
      </c>
      <c r="AB4789" s="3">
        <v>3.6859999999999999</v>
      </c>
      <c r="AC4789" s="3">
        <v>2.294</v>
      </c>
      <c r="AD4789" s="3">
        <v>3.0369999999999999</v>
      </c>
      <c r="AE4789" s="3">
        <v>2.5139999999999998</v>
      </c>
      <c r="AF4789" s="3">
        <v>2.6139999999999999</v>
      </c>
      <c r="AG4789" s="3">
        <v>1.931</v>
      </c>
      <c r="AH4789" s="3">
        <v>2.726</v>
      </c>
      <c r="AI4789" s="3">
        <v>2.5219999999999998</v>
      </c>
      <c r="AJ4789" s="3">
        <v>2.5760000000000001</v>
      </c>
      <c r="AK4789" s="3">
        <v>0.69699999999999995</v>
      </c>
      <c r="AL4789" s="3">
        <v>4.6840000000000002</v>
      </c>
      <c r="AM4789" s="3">
        <v>1.84</v>
      </c>
      <c r="AN4789" s="3">
        <v>2.0409999999999999</v>
      </c>
      <c r="AO4789" s="3">
        <v>2.5129999999999999</v>
      </c>
      <c r="AP4789" s="3">
        <v>3.2269999999999999</v>
      </c>
      <c r="AQ4789" s="3">
        <v>0.97899999999999998</v>
      </c>
      <c r="AR4789" s="3">
        <v>0.77100000000000002</v>
      </c>
      <c r="AS4789" s="3">
        <v>1.1759999999999999</v>
      </c>
      <c r="AT4789" s="3">
        <v>0.9</v>
      </c>
      <c r="AU4789" s="3">
        <v>1.2609999999999999</v>
      </c>
      <c r="AV4789" s="3">
        <v>1.607</v>
      </c>
      <c r="AW4789" s="3">
        <v>1.8009999999999999</v>
      </c>
      <c r="AX4789" s="3">
        <v>1.8759999999999999</v>
      </c>
      <c r="AY4789" s="3">
        <v>1.9219999999999999</v>
      </c>
      <c r="AZ4789" s="3">
        <v>1.952</v>
      </c>
      <c r="BA4789">
        <v>1.9730000000000001</v>
      </c>
      <c r="BB4789">
        <v>2017</v>
      </c>
    </row>
    <row r="4790" spans="1:54" hidden="1" x14ac:dyDescent="0.2">
      <c r="A4790">
        <v>181</v>
      </c>
      <c r="B4790" t="s">
        <v>450</v>
      </c>
      <c r="C4790" t="s">
        <v>297</v>
      </c>
      <c r="D4790" t="s">
        <v>139</v>
      </c>
      <c r="E4790" t="s">
        <v>293</v>
      </c>
      <c r="F4790" t="s">
        <v>296</v>
      </c>
      <c r="G4790" t="s">
        <v>295</v>
      </c>
      <c r="I4790" t="s">
        <v>1409</v>
      </c>
      <c r="J4790" s="3">
        <v>44.924999999999997</v>
      </c>
      <c r="K4790" s="3">
        <v>48.719000000000001</v>
      </c>
      <c r="L4790" s="3">
        <v>50.902000000000001</v>
      </c>
      <c r="M4790" s="3">
        <v>49.264000000000003</v>
      </c>
      <c r="N4790" s="3">
        <v>49.878999999999998</v>
      </c>
      <c r="O4790" s="3">
        <v>50.119</v>
      </c>
      <c r="P4790" s="3">
        <v>50.832000000000001</v>
      </c>
      <c r="Q4790" s="3">
        <v>51.246000000000002</v>
      </c>
      <c r="R4790" s="3">
        <v>51.595999999999997</v>
      </c>
      <c r="S4790" s="3">
        <v>50.177</v>
      </c>
      <c r="T4790" s="3">
        <v>53.295999999999999</v>
      </c>
      <c r="U4790" s="3">
        <v>53.838999999999999</v>
      </c>
      <c r="V4790" s="3">
        <v>55.155999999999999</v>
      </c>
      <c r="W4790" s="3">
        <v>57.683999999999997</v>
      </c>
      <c r="X4790" s="3">
        <v>59.701000000000001</v>
      </c>
      <c r="Y4790" s="3">
        <v>61.872</v>
      </c>
      <c r="Z4790" s="3">
        <v>63.03</v>
      </c>
      <c r="AA4790" s="3">
        <v>65.930000000000007</v>
      </c>
      <c r="AB4790" s="3">
        <v>67.849999999999994</v>
      </c>
      <c r="AC4790" s="3">
        <v>70.8</v>
      </c>
      <c r="AD4790" s="3">
        <v>71.52</v>
      </c>
      <c r="AE4790" s="3">
        <v>74.069999999999993</v>
      </c>
      <c r="AF4790" s="3">
        <v>75.59</v>
      </c>
      <c r="AG4790" s="3">
        <v>77.44</v>
      </c>
      <c r="AH4790" s="3">
        <v>78.900000000000006</v>
      </c>
      <c r="AI4790" s="3">
        <v>81.56</v>
      </c>
      <c r="AJ4790" s="3">
        <v>82.19</v>
      </c>
      <c r="AK4790" s="3">
        <v>84.7</v>
      </c>
      <c r="AL4790" s="3">
        <v>88.92</v>
      </c>
      <c r="AM4790" s="3">
        <v>88.53</v>
      </c>
      <c r="AN4790" s="3">
        <v>92.11</v>
      </c>
      <c r="AO4790" s="3">
        <v>93.47</v>
      </c>
      <c r="AP4790" s="3">
        <v>96.04</v>
      </c>
      <c r="AQ4790" s="3">
        <v>97.01</v>
      </c>
      <c r="AR4790" s="3">
        <v>97.38</v>
      </c>
      <c r="AS4790" s="3">
        <v>98.6</v>
      </c>
      <c r="AT4790" s="3">
        <v>99.55</v>
      </c>
      <c r="AU4790" s="3">
        <v>100.88</v>
      </c>
      <c r="AV4790" s="3">
        <v>102.59099999999999</v>
      </c>
      <c r="AW4790" s="3">
        <v>104.47799999999999</v>
      </c>
      <c r="AX4790" s="3">
        <v>106.464</v>
      </c>
      <c r="AY4790" s="3">
        <v>108.527</v>
      </c>
      <c r="AZ4790" s="3">
        <v>110.657</v>
      </c>
      <c r="BA4790">
        <v>112.849</v>
      </c>
      <c r="BB4790">
        <v>2017</v>
      </c>
    </row>
    <row r="4791" spans="1:54" hidden="1" x14ac:dyDescent="0.2">
      <c r="A4791">
        <v>181</v>
      </c>
      <c r="B4791" t="s">
        <v>450</v>
      </c>
      <c r="C4791" t="s">
        <v>294</v>
      </c>
      <c r="D4791" t="s">
        <v>139</v>
      </c>
      <c r="E4791" t="s">
        <v>293</v>
      </c>
      <c r="F4791" t="s">
        <v>292</v>
      </c>
      <c r="G4791" t="s">
        <v>275</v>
      </c>
      <c r="I4791" t="s">
        <v>291</v>
      </c>
      <c r="J4791" s="3">
        <v>12.663</v>
      </c>
      <c r="K4791" s="3">
        <v>8.4450000000000003</v>
      </c>
      <c r="L4791" s="3">
        <v>4.4820000000000002</v>
      </c>
      <c r="M4791" s="3">
        <v>-3.2170000000000001</v>
      </c>
      <c r="N4791" s="3">
        <v>1.248</v>
      </c>
      <c r="O4791" s="3">
        <v>0.48</v>
      </c>
      <c r="P4791" s="3">
        <v>1.4239999999999999</v>
      </c>
      <c r="Q4791" s="3">
        <v>0.81499999999999995</v>
      </c>
      <c r="R4791" s="3">
        <v>0.68200000000000005</v>
      </c>
      <c r="S4791" s="3">
        <v>-2.7490000000000001</v>
      </c>
      <c r="T4791" s="3">
        <v>6.2149999999999999</v>
      </c>
      <c r="U4791" s="3">
        <v>1.02</v>
      </c>
      <c r="V4791" s="3">
        <v>2.4460000000000002</v>
      </c>
      <c r="W4791" s="3">
        <v>4.5830000000000002</v>
      </c>
      <c r="X4791" s="3">
        <v>3.496</v>
      </c>
      <c r="Y4791" s="3">
        <v>3.637</v>
      </c>
      <c r="Z4791" s="3">
        <v>1.8720000000000001</v>
      </c>
      <c r="AA4791" s="3">
        <v>4.601</v>
      </c>
      <c r="AB4791" s="3">
        <v>2.9119999999999999</v>
      </c>
      <c r="AC4791" s="3">
        <v>4.3479999999999999</v>
      </c>
      <c r="AD4791" s="3">
        <v>1.0169999999999999</v>
      </c>
      <c r="AE4791" s="3">
        <v>3.5649999999999999</v>
      </c>
      <c r="AF4791" s="3">
        <v>2.052</v>
      </c>
      <c r="AG4791" s="3">
        <v>2.4470000000000001</v>
      </c>
      <c r="AH4791" s="3">
        <v>1.885</v>
      </c>
      <c r="AI4791" s="3">
        <v>3.371</v>
      </c>
      <c r="AJ4791" s="3">
        <v>0.77200000000000002</v>
      </c>
      <c r="AK4791" s="3">
        <v>3.0539999999999998</v>
      </c>
      <c r="AL4791" s="3">
        <v>4.9820000000000002</v>
      </c>
      <c r="AM4791" s="3">
        <v>-0.439</v>
      </c>
      <c r="AN4791" s="3">
        <v>4.0439999999999996</v>
      </c>
      <c r="AO4791" s="3">
        <v>1.476</v>
      </c>
      <c r="AP4791" s="3">
        <v>2.75</v>
      </c>
      <c r="AQ4791" s="3">
        <v>1.01</v>
      </c>
      <c r="AR4791" s="3">
        <v>0.38100000000000001</v>
      </c>
      <c r="AS4791" s="3">
        <v>1.2529999999999999</v>
      </c>
      <c r="AT4791" s="3">
        <v>0.96299999999999997</v>
      </c>
      <c r="AU4791" s="3">
        <v>1.3360000000000001</v>
      </c>
      <c r="AV4791" s="3">
        <v>1.696</v>
      </c>
      <c r="AW4791" s="3">
        <v>1.839</v>
      </c>
      <c r="AX4791" s="3">
        <v>1.901</v>
      </c>
      <c r="AY4791" s="3">
        <v>1.9379999999999999</v>
      </c>
      <c r="AZ4791" s="3">
        <v>1.9630000000000001</v>
      </c>
      <c r="BA4791">
        <v>1.9810000000000001</v>
      </c>
      <c r="BB4791">
        <v>2017</v>
      </c>
    </row>
    <row r="4792" spans="1:54" hidden="1" x14ac:dyDescent="0.2">
      <c r="A4792">
        <v>181</v>
      </c>
      <c r="B4792" t="s">
        <v>450</v>
      </c>
      <c r="C4792" t="s">
        <v>290</v>
      </c>
      <c r="D4792" t="s">
        <v>139</v>
      </c>
      <c r="E4792" t="s">
        <v>289</v>
      </c>
      <c r="G4792" t="s">
        <v>288</v>
      </c>
    </row>
    <row r="4793" spans="1:54" hidden="1" x14ac:dyDescent="0.2">
      <c r="A4793">
        <v>181</v>
      </c>
      <c r="B4793" t="s">
        <v>450</v>
      </c>
      <c r="C4793" t="s">
        <v>287</v>
      </c>
      <c r="D4793" t="s">
        <v>139</v>
      </c>
      <c r="E4793" t="s">
        <v>286</v>
      </c>
      <c r="F4793" t="s">
        <v>285</v>
      </c>
      <c r="G4793" t="s">
        <v>275</v>
      </c>
      <c r="I4793" t="s">
        <v>1410</v>
      </c>
      <c r="J4793" s="3">
        <v>17.843</v>
      </c>
      <c r="K4793" s="3">
        <v>-8.2479999999999993</v>
      </c>
      <c r="L4793" s="3">
        <v>-4.05</v>
      </c>
      <c r="M4793" s="3">
        <v>-4.2489999999999997</v>
      </c>
      <c r="N4793" s="3">
        <v>3.7959999999999998</v>
      </c>
      <c r="O4793" s="3">
        <v>9.0440000000000005</v>
      </c>
      <c r="P4793" s="3">
        <v>-3.3000000000000002E-2</v>
      </c>
      <c r="Q4793" s="3">
        <v>14.029</v>
      </c>
      <c r="R4793" s="3">
        <v>34.868000000000002</v>
      </c>
      <c r="S4793" s="3">
        <v>11.077</v>
      </c>
      <c r="T4793" s="3">
        <v>15.664999999999999</v>
      </c>
      <c r="U4793" s="3">
        <v>5.3940000000000001</v>
      </c>
      <c r="V4793" s="3">
        <v>3.0259999999999998</v>
      </c>
      <c r="W4793" s="3">
        <v>5.8739999999999997</v>
      </c>
      <c r="X4793" s="3">
        <v>7.5339999999999998</v>
      </c>
      <c r="Y4793" s="3">
        <v>10.032</v>
      </c>
      <c r="Z4793" s="3">
        <v>-5.9210000000000003</v>
      </c>
      <c r="AA4793" s="3">
        <v>-1.6839999999999999</v>
      </c>
      <c r="AB4793" s="3">
        <v>2.5110000000000001</v>
      </c>
      <c r="AC4793" s="3">
        <v>10.125</v>
      </c>
      <c r="AD4793" s="3">
        <v>10.430999999999999</v>
      </c>
      <c r="AE4793" s="3">
        <v>-9.157</v>
      </c>
      <c r="AF4793" s="3">
        <v>1.242</v>
      </c>
      <c r="AG4793" s="3">
        <v>4.5549999999999997</v>
      </c>
      <c r="AH4793" s="3">
        <v>-1.1759999999999999</v>
      </c>
      <c r="AI4793" s="3">
        <v>5.9859999999999998</v>
      </c>
      <c r="AJ4793" s="3">
        <v>18.433</v>
      </c>
      <c r="AK4793" s="3">
        <v>8.1300000000000008</v>
      </c>
      <c r="AL4793" s="3">
        <v>19.529</v>
      </c>
      <c r="AM4793" s="3">
        <v>0.30299999999999999</v>
      </c>
      <c r="AN4793" s="3">
        <v>7.6340000000000003</v>
      </c>
      <c r="AO4793" s="3">
        <v>-0.438</v>
      </c>
      <c r="AP4793" s="3">
        <v>5.0419999999999998</v>
      </c>
      <c r="AQ4793" s="3">
        <v>-1.4999999999999999E-2</v>
      </c>
      <c r="AR4793" s="3">
        <v>-0.222</v>
      </c>
      <c r="AS4793" s="3">
        <v>7.1020000000000003</v>
      </c>
      <c r="AT4793" s="3">
        <v>1.4690000000000001</v>
      </c>
      <c r="AU4793" s="3">
        <v>-2.95</v>
      </c>
      <c r="AV4793" s="3">
        <v>1.2490000000000001</v>
      </c>
      <c r="AW4793" s="3">
        <v>2.2490000000000001</v>
      </c>
      <c r="AX4793" s="3">
        <v>2.2490000000000001</v>
      </c>
      <c r="AY4793" s="3">
        <v>2.2490000000000001</v>
      </c>
      <c r="AZ4793" s="3">
        <v>2.2490000000000001</v>
      </c>
      <c r="BA4793">
        <v>2.2490000000000001</v>
      </c>
      <c r="BB4793">
        <v>2017</v>
      </c>
    </row>
    <row r="4794" spans="1:54" hidden="1" x14ac:dyDescent="0.2">
      <c r="A4794">
        <v>181</v>
      </c>
      <c r="B4794" t="s">
        <v>450</v>
      </c>
      <c r="C4794" t="s">
        <v>284</v>
      </c>
      <c r="D4794" t="s">
        <v>139</v>
      </c>
      <c r="E4794" t="s">
        <v>283</v>
      </c>
      <c r="F4794" t="s">
        <v>282</v>
      </c>
      <c r="G4794" t="s">
        <v>275</v>
      </c>
      <c r="I4794" t="s">
        <v>1410</v>
      </c>
      <c r="J4794" s="3" t="s">
        <v>215</v>
      </c>
      <c r="K4794" s="3" t="s">
        <v>215</v>
      </c>
      <c r="L4794" s="3" t="s">
        <v>215</v>
      </c>
      <c r="M4794" s="3" t="s">
        <v>215</v>
      </c>
      <c r="N4794" s="3" t="s">
        <v>215</v>
      </c>
      <c r="O4794" s="3" t="s">
        <v>215</v>
      </c>
      <c r="P4794" s="3" t="s">
        <v>215</v>
      </c>
      <c r="Q4794" s="3" t="s">
        <v>215</v>
      </c>
      <c r="R4794" s="3" t="s">
        <v>215</v>
      </c>
      <c r="S4794" s="3" t="s">
        <v>215</v>
      </c>
      <c r="T4794" s="3" t="s">
        <v>215</v>
      </c>
      <c r="U4794" s="3" t="s">
        <v>215</v>
      </c>
      <c r="V4794" s="3" t="s">
        <v>215</v>
      </c>
      <c r="W4794" s="3" t="s">
        <v>215</v>
      </c>
      <c r="X4794" s="3" t="s">
        <v>215</v>
      </c>
      <c r="Y4794" s="3" t="s">
        <v>215</v>
      </c>
      <c r="Z4794" s="3" t="s">
        <v>215</v>
      </c>
      <c r="AA4794" s="3" t="s">
        <v>215</v>
      </c>
      <c r="AB4794" s="3" t="s">
        <v>215</v>
      </c>
      <c r="AC4794" s="3" t="s">
        <v>215</v>
      </c>
      <c r="AD4794" s="3" t="s">
        <v>215</v>
      </c>
      <c r="AE4794" s="3">
        <v>-9.157</v>
      </c>
      <c r="AF4794" s="3">
        <v>1.242</v>
      </c>
      <c r="AG4794" s="3">
        <v>4.5549999999999997</v>
      </c>
      <c r="AH4794" s="3">
        <v>-1.1759999999999999</v>
      </c>
      <c r="AI4794" s="3">
        <v>5.9859999999999998</v>
      </c>
      <c r="AJ4794" s="3">
        <v>18.433</v>
      </c>
      <c r="AK4794" s="3">
        <v>8.1300000000000008</v>
      </c>
      <c r="AL4794" s="3">
        <v>19.529</v>
      </c>
      <c r="AM4794" s="3">
        <v>0.30299999999999999</v>
      </c>
      <c r="AN4794" s="3">
        <v>7.6340000000000003</v>
      </c>
      <c r="AO4794" s="3">
        <v>-0.438</v>
      </c>
      <c r="AP4794" s="3">
        <v>5.0419999999999998</v>
      </c>
      <c r="AQ4794" s="3">
        <v>-1.4999999999999999E-2</v>
      </c>
      <c r="AR4794" s="3">
        <v>-0.222</v>
      </c>
      <c r="AS4794" s="3">
        <v>7.1020000000000003</v>
      </c>
      <c r="AT4794" s="3">
        <v>1.4690000000000001</v>
      </c>
      <c r="AU4794" s="3">
        <v>-2.95</v>
      </c>
      <c r="AV4794" s="3">
        <v>1.2490000000000001</v>
      </c>
      <c r="AW4794" s="3">
        <v>2.2490000000000001</v>
      </c>
      <c r="AX4794" s="3">
        <v>2.2490000000000001</v>
      </c>
      <c r="AY4794" s="3">
        <v>2.2490000000000001</v>
      </c>
      <c r="AZ4794" s="3">
        <v>2.2490000000000001</v>
      </c>
      <c r="BA4794">
        <v>2.2490000000000001</v>
      </c>
      <c r="BB4794">
        <v>2017</v>
      </c>
    </row>
    <row r="4795" spans="1:54" hidden="1" x14ac:dyDescent="0.2">
      <c r="A4795">
        <v>181</v>
      </c>
      <c r="B4795" t="s">
        <v>450</v>
      </c>
      <c r="C4795" t="s">
        <v>281</v>
      </c>
      <c r="D4795" t="s">
        <v>139</v>
      </c>
      <c r="E4795" t="s">
        <v>280</v>
      </c>
      <c r="F4795" t="s">
        <v>279</v>
      </c>
      <c r="G4795" t="s">
        <v>275</v>
      </c>
      <c r="I4795" t="s">
        <v>1410</v>
      </c>
      <c r="J4795" s="3">
        <v>16.331</v>
      </c>
      <c r="K4795" s="3">
        <v>-11.930999999999999</v>
      </c>
      <c r="L4795" s="3">
        <v>-15.656000000000001</v>
      </c>
      <c r="M4795" s="3">
        <v>1.331</v>
      </c>
      <c r="N4795" s="3">
        <v>3.8839999999999999</v>
      </c>
      <c r="O4795" s="3">
        <v>7.2210000000000001</v>
      </c>
      <c r="P4795" s="3">
        <v>6.8620000000000001</v>
      </c>
      <c r="Q4795" s="3">
        <v>14.347</v>
      </c>
      <c r="R4795" s="3">
        <v>26.189</v>
      </c>
      <c r="S4795" s="3">
        <v>10.7</v>
      </c>
      <c r="T4795" s="3">
        <v>13.269</v>
      </c>
      <c r="U4795" s="3">
        <v>7.5250000000000004</v>
      </c>
      <c r="V4795" s="3">
        <v>9.6679999999999993</v>
      </c>
      <c r="W4795" s="3">
        <v>5.2960000000000003</v>
      </c>
      <c r="X4795" s="3">
        <v>7.1230000000000002</v>
      </c>
      <c r="Y4795" s="3">
        <v>5.3659999999999997</v>
      </c>
      <c r="Z4795" s="3">
        <v>-5.899</v>
      </c>
      <c r="AA4795" s="3">
        <v>3.9750000000000001</v>
      </c>
      <c r="AB4795" s="3">
        <v>8.141</v>
      </c>
      <c r="AC4795" s="3">
        <v>8.2309999999999999</v>
      </c>
      <c r="AD4795" s="3">
        <v>5.5819999999999999</v>
      </c>
      <c r="AE4795" s="3">
        <v>-3.9790000000000001</v>
      </c>
      <c r="AF4795" s="3">
        <v>6.3120000000000003</v>
      </c>
      <c r="AG4795" s="3">
        <v>-0.34200000000000003</v>
      </c>
      <c r="AH4795" s="3">
        <v>-2.1040000000000001</v>
      </c>
      <c r="AI4795" s="3">
        <v>4.3029999999999999</v>
      </c>
      <c r="AJ4795" s="3">
        <v>17.510999999999999</v>
      </c>
      <c r="AK4795" s="3">
        <v>10.865</v>
      </c>
      <c r="AL4795" s="3">
        <v>19.408999999999999</v>
      </c>
      <c r="AM4795" s="3">
        <v>-0.438</v>
      </c>
      <c r="AN4795" s="3">
        <v>6.883</v>
      </c>
      <c r="AO4795" s="3">
        <v>1.5620000000000001</v>
      </c>
      <c r="AP4795" s="3">
        <v>6.9740000000000002</v>
      </c>
      <c r="AQ4795" s="3">
        <v>0.878</v>
      </c>
      <c r="AR4795" s="3">
        <v>3.2280000000000002</v>
      </c>
      <c r="AS4795" s="3">
        <v>3.5489999999999999</v>
      </c>
      <c r="AT4795" s="3">
        <v>4.4550000000000001</v>
      </c>
      <c r="AU4795" s="3">
        <v>1.5549999999999999</v>
      </c>
      <c r="AV4795" s="3">
        <v>3.145</v>
      </c>
      <c r="AW4795" s="3">
        <v>2.95</v>
      </c>
      <c r="AX4795" s="3">
        <v>2.95</v>
      </c>
      <c r="AY4795" s="3">
        <v>2.95</v>
      </c>
      <c r="AZ4795" s="3">
        <v>2.95</v>
      </c>
      <c r="BA4795">
        <v>3</v>
      </c>
      <c r="BB4795">
        <v>2017</v>
      </c>
    </row>
    <row r="4796" spans="1:54" hidden="1" x14ac:dyDescent="0.2">
      <c r="A4796">
        <v>181</v>
      </c>
      <c r="B4796" t="s">
        <v>450</v>
      </c>
      <c r="C4796" t="s">
        <v>278</v>
      </c>
      <c r="D4796" t="s">
        <v>139</v>
      </c>
      <c r="E4796" t="s">
        <v>277</v>
      </c>
      <c r="F4796" t="s">
        <v>276</v>
      </c>
      <c r="G4796" t="s">
        <v>275</v>
      </c>
      <c r="I4796" t="s">
        <v>1410</v>
      </c>
      <c r="J4796" s="3" t="s">
        <v>215</v>
      </c>
      <c r="K4796" s="3" t="s">
        <v>215</v>
      </c>
      <c r="L4796" s="3" t="s">
        <v>215</v>
      </c>
      <c r="M4796" s="3" t="s">
        <v>215</v>
      </c>
      <c r="N4796" s="3" t="s">
        <v>215</v>
      </c>
      <c r="O4796" s="3" t="s">
        <v>215</v>
      </c>
      <c r="P4796" s="3" t="s">
        <v>215</v>
      </c>
      <c r="Q4796" s="3" t="s">
        <v>215</v>
      </c>
      <c r="R4796" s="3" t="s">
        <v>215</v>
      </c>
      <c r="S4796" s="3" t="s">
        <v>215</v>
      </c>
      <c r="T4796" s="3" t="s">
        <v>215</v>
      </c>
      <c r="U4796" s="3" t="s">
        <v>215</v>
      </c>
      <c r="V4796" s="3" t="s">
        <v>215</v>
      </c>
      <c r="W4796" s="3" t="s">
        <v>215</v>
      </c>
      <c r="X4796" s="3" t="s">
        <v>215</v>
      </c>
      <c r="Y4796" s="3" t="s">
        <v>215</v>
      </c>
      <c r="Z4796" s="3" t="s">
        <v>215</v>
      </c>
      <c r="AA4796" s="3" t="s">
        <v>215</v>
      </c>
      <c r="AB4796" s="3" t="s">
        <v>215</v>
      </c>
      <c r="AC4796" s="3" t="s">
        <v>215</v>
      </c>
      <c r="AD4796" s="3" t="s">
        <v>215</v>
      </c>
      <c r="AE4796" s="3">
        <v>-3.9790000000000001</v>
      </c>
      <c r="AF4796" s="3">
        <v>6.3120000000000003</v>
      </c>
      <c r="AG4796" s="3">
        <v>-0.34200000000000003</v>
      </c>
      <c r="AH4796" s="3">
        <v>-2.1040000000000001</v>
      </c>
      <c r="AI4796" s="3">
        <v>4.3029999999999999</v>
      </c>
      <c r="AJ4796" s="3">
        <v>17.510999999999999</v>
      </c>
      <c r="AK4796" s="3">
        <v>10.865</v>
      </c>
      <c r="AL4796" s="3">
        <v>19.408999999999999</v>
      </c>
      <c r="AM4796" s="3">
        <v>-0.438</v>
      </c>
      <c r="AN4796" s="3">
        <v>6.883</v>
      </c>
      <c r="AO4796" s="3">
        <v>1.5620000000000001</v>
      </c>
      <c r="AP4796" s="3">
        <v>6.9740000000000002</v>
      </c>
      <c r="AQ4796" s="3">
        <v>0.878</v>
      </c>
      <c r="AR4796" s="3">
        <v>3.2280000000000002</v>
      </c>
      <c r="AS4796" s="3">
        <v>3.5489999999999999</v>
      </c>
      <c r="AT4796" s="3">
        <v>4.4550000000000001</v>
      </c>
      <c r="AU4796" s="3">
        <v>1.5549999999999999</v>
      </c>
      <c r="AV4796" s="3">
        <v>3.145</v>
      </c>
      <c r="AW4796" s="3">
        <v>2.95</v>
      </c>
      <c r="AX4796" s="3">
        <v>2.95</v>
      </c>
      <c r="AY4796" s="3">
        <v>2.95</v>
      </c>
      <c r="AZ4796" s="3">
        <v>2.95</v>
      </c>
      <c r="BA4796">
        <v>3</v>
      </c>
      <c r="BB4796">
        <v>2017</v>
      </c>
    </row>
    <row r="4797" spans="1:54" hidden="1" x14ac:dyDescent="0.2">
      <c r="A4797">
        <v>181</v>
      </c>
      <c r="B4797" t="s">
        <v>450</v>
      </c>
      <c r="C4797" t="s">
        <v>274</v>
      </c>
      <c r="D4797" t="s">
        <v>139</v>
      </c>
      <c r="E4797" t="s">
        <v>273</v>
      </c>
      <c r="F4797" t="s">
        <v>272</v>
      </c>
      <c r="G4797" t="s">
        <v>271</v>
      </c>
      <c r="I4797" t="s">
        <v>1411</v>
      </c>
      <c r="J4797" s="3" t="s">
        <v>215</v>
      </c>
      <c r="K4797" s="3" t="s">
        <v>215</v>
      </c>
      <c r="L4797" s="3" t="s">
        <v>215</v>
      </c>
      <c r="M4797" s="3">
        <v>12.5</v>
      </c>
      <c r="N4797" s="3">
        <v>12.5</v>
      </c>
      <c r="O4797" s="3">
        <v>12.2</v>
      </c>
      <c r="P4797" s="3">
        <v>11</v>
      </c>
      <c r="Q4797" s="3">
        <v>8.1999999999999993</v>
      </c>
      <c r="R4797" s="3">
        <v>6.2</v>
      </c>
      <c r="S4797" s="3">
        <v>4.6360000000000001</v>
      </c>
      <c r="T4797" s="3">
        <v>4.8</v>
      </c>
      <c r="U4797" s="3">
        <v>4.4000000000000004</v>
      </c>
      <c r="V4797" s="3">
        <v>4.9000000000000004</v>
      </c>
      <c r="W4797" s="3">
        <v>5.4</v>
      </c>
      <c r="X4797" s="3">
        <v>5.4</v>
      </c>
      <c r="Y4797" s="3">
        <v>4.9000000000000004</v>
      </c>
      <c r="Z4797" s="3">
        <v>5.2</v>
      </c>
      <c r="AA4797" s="3">
        <v>6.2</v>
      </c>
      <c r="AB4797" s="3">
        <v>6.6</v>
      </c>
      <c r="AC4797" s="3">
        <v>7.1</v>
      </c>
      <c r="AD4797" s="3">
        <v>6.758</v>
      </c>
      <c r="AE4797" s="3">
        <v>7.617</v>
      </c>
      <c r="AF4797" s="3">
        <v>7.0250000000000004</v>
      </c>
      <c r="AG4797" s="3">
        <v>7.5670000000000002</v>
      </c>
      <c r="AH4797" s="3">
        <v>7.2169999999999996</v>
      </c>
      <c r="AI4797" s="3">
        <v>6.9420000000000002</v>
      </c>
      <c r="AJ4797" s="3">
        <v>6.8170000000000002</v>
      </c>
      <c r="AK4797" s="3">
        <v>6.4669999999999996</v>
      </c>
      <c r="AL4797" s="3">
        <v>5.9749999999999996</v>
      </c>
      <c r="AM4797" s="3">
        <v>6.883</v>
      </c>
      <c r="AN4797" s="3">
        <v>6.867</v>
      </c>
      <c r="AO4797" s="3">
        <v>6.3920000000000003</v>
      </c>
      <c r="AP4797" s="3">
        <v>6.3079999999999998</v>
      </c>
      <c r="AQ4797" s="3">
        <v>6.383</v>
      </c>
      <c r="AR4797" s="3">
        <v>5.8</v>
      </c>
      <c r="AS4797" s="3">
        <v>5.4080000000000004</v>
      </c>
      <c r="AT4797" s="3">
        <v>4.7169999999999996</v>
      </c>
      <c r="AU4797" s="3">
        <v>3.9670000000000001</v>
      </c>
      <c r="AV4797" s="3">
        <v>4.2</v>
      </c>
      <c r="AW4797" s="3">
        <v>4.4000000000000004</v>
      </c>
      <c r="AX4797" s="3">
        <v>4.5999999999999996</v>
      </c>
      <c r="AY4797" s="3">
        <v>4.74</v>
      </c>
      <c r="AZ4797" s="3">
        <v>4.74</v>
      </c>
      <c r="BA4797">
        <v>4.74</v>
      </c>
      <c r="BB4797">
        <v>2017</v>
      </c>
    </row>
    <row r="4798" spans="1:54" hidden="1" x14ac:dyDescent="0.2">
      <c r="A4798">
        <v>181</v>
      </c>
      <c r="B4798" t="s">
        <v>450</v>
      </c>
      <c r="C4798" t="s">
        <v>270</v>
      </c>
      <c r="D4798" t="s">
        <v>139</v>
      </c>
      <c r="E4798" t="s">
        <v>269</v>
      </c>
      <c r="F4798" t="s">
        <v>268</v>
      </c>
      <c r="G4798" t="s">
        <v>264</v>
      </c>
      <c r="H4798" t="s">
        <v>263</v>
      </c>
      <c r="I4798" t="s">
        <v>1411</v>
      </c>
      <c r="J4798" s="3" t="s">
        <v>215</v>
      </c>
      <c r="K4798" s="3" t="s">
        <v>215</v>
      </c>
      <c r="L4798" s="3" t="s">
        <v>215</v>
      </c>
      <c r="M4798" s="3">
        <v>0.106</v>
      </c>
      <c r="N4798" s="3">
        <v>0.107</v>
      </c>
      <c r="O4798" s="3">
        <v>0.108</v>
      </c>
      <c r="P4798" s="3">
        <v>0.108</v>
      </c>
      <c r="Q4798" s="3">
        <v>0.11700000000000001</v>
      </c>
      <c r="R4798" s="3">
        <v>0.12</v>
      </c>
      <c r="S4798" s="3">
        <v>0.13</v>
      </c>
      <c r="T4798" s="3">
        <v>0.13200000000000001</v>
      </c>
      <c r="U4798" s="3">
        <v>0.13500000000000001</v>
      </c>
      <c r="V4798" s="3">
        <v>0.13700000000000001</v>
      </c>
      <c r="W4798" s="3">
        <v>0.13600000000000001</v>
      </c>
      <c r="X4798" s="3">
        <v>0.13900000000000001</v>
      </c>
      <c r="Y4798" s="3">
        <v>0.14299999999999999</v>
      </c>
      <c r="Z4798" s="3">
        <v>0.14499999999999999</v>
      </c>
      <c r="AA4798" s="3">
        <v>0.14399999999999999</v>
      </c>
      <c r="AB4798" s="3">
        <v>0.14499999999999999</v>
      </c>
      <c r="AC4798" s="3">
        <v>0.14599999999999999</v>
      </c>
      <c r="AD4798" s="3">
        <v>0.14399999999999999</v>
      </c>
      <c r="AE4798" s="3">
        <v>0.14599999999999999</v>
      </c>
      <c r="AF4798" s="3">
        <v>0.14799999999999999</v>
      </c>
      <c r="AG4798" s="3">
        <v>0.14799999999999999</v>
      </c>
      <c r="AH4798" s="3">
        <v>0.14799999999999999</v>
      </c>
      <c r="AI4798" s="3">
        <v>0.15</v>
      </c>
      <c r="AJ4798" s="3">
        <v>0.152</v>
      </c>
      <c r="AK4798" s="3">
        <v>0.156</v>
      </c>
      <c r="AL4798" s="3">
        <v>0.16</v>
      </c>
      <c r="AM4798" s="3">
        <v>0.161</v>
      </c>
      <c r="AN4798" s="3">
        <v>0.16400000000000001</v>
      </c>
      <c r="AO4798" s="3">
        <v>0.16900000000000001</v>
      </c>
      <c r="AP4798" s="3">
        <v>0.17299999999999999</v>
      </c>
      <c r="AQ4798" s="3">
        <v>0.17599999999999999</v>
      </c>
      <c r="AR4798" s="3">
        <v>0.182</v>
      </c>
      <c r="AS4798" s="3">
        <v>0.186</v>
      </c>
      <c r="AT4798" s="3">
        <v>0.192</v>
      </c>
      <c r="AU4798" s="3">
        <v>0.19800000000000001</v>
      </c>
      <c r="AV4798" s="3">
        <v>0.20399999999999999</v>
      </c>
      <c r="AW4798" s="3">
        <v>0.20899999999999999</v>
      </c>
      <c r="AX4798" s="3" t="s">
        <v>215</v>
      </c>
      <c r="AY4798" s="3" t="s">
        <v>215</v>
      </c>
      <c r="AZ4798" s="3" t="s">
        <v>215</v>
      </c>
      <c r="BA4798" t="s">
        <v>215</v>
      </c>
      <c r="BB4798">
        <v>2017</v>
      </c>
    </row>
    <row r="4799" spans="1:54" hidden="1" x14ac:dyDescent="0.2">
      <c r="A4799">
        <v>181</v>
      </c>
      <c r="B4799" t="s">
        <v>450</v>
      </c>
      <c r="C4799" t="s">
        <v>267</v>
      </c>
      <c r="D4799" t="s">
        <v>139</v>
      </c>
      <c r="E4799" t="s">
        <v>266</v>
      </c>
      <c r="F4799" t="s">
        <v>265</v>
      </c>
      <c r="G4799" t="s">
        <v>264</v>
      </c>
      <c r="H4799" t="s">
        <v>263</v>
      </c>
      <c r="I4799" t="s">
        <v>1412</v>
      </c>
      <c r="J4799" s="3">
        <v>0.315</v>
      </c>
      <c r="K4799" s="3">
        <v>0.318</v>
      </c>
      <c r="L4799" s="3">
        <v>0.32</v>
      </c>
      <c r="M4799" s="3">
        <v>0.33200000000000002</v>
      </c>
      <c r="N4799" s="3">
        <v>0.32900000000000001</v>
      </c>
      <c r="O4799" s="3">
        <v>0.33200000000000002</v>
      </c>
      <c r="P4799" s="3">
        <v>0.34100000000000003</v>
      </c>
      <c r="Q4799" s="3">
        <v>0.34300000000000003</v>
      </c>
      <c r="R4799" s="3">
        <v>0.34599999999999997</v>
      </c>
      <c r="S4799" s="3">
        <v>0.34899999999999998</v>
      </c>
      <c r="T4799" s="3">
        <v>0.35199999999999998</v>
      </c>
      <c r="U4799" s="3">
        <v>0.36199999999999999</v>
      </c>
      <c r="V4799" s="3">
        <v>0.36599999999999999</v>
      </c>
      <c r="W4799" s="3">
        <v>0.36899999999999999</v>
      </c>
      <c r="X4799" s="3">
        <v>0.373</v>
      </c>
      <c r="Y4799" s="3">
        <v>0.376</v>
      </c>
      <c r="Z4799" s="3">
        <v>0.378</v>
      </c>
      <c r="AA4799" s="3">
        <v>0.38100000000000001</v>
      </c>
      <c r="AB4799" s="3">
        <v>0.38400000000000001</v>
      </c>
      <c r="AC4799" s="3">
        <v>0.38600000000000001</v>
      </c>
      <c r="AD4799" s="3">
        <v>0.38900000000000001</v>
      </c>
      <c r="AE4799" s="3">
        <v>0.39100000000000001</v>
      </c>
      <c r="AF4799" s="3">
        <v>0.39500000000000002</v>
      </c>
      <c r="AG4799" s="3">
        <v>0.39700000000000002</v>
      </c>
      <c r="AH4799" s="3">
        <v>0.4</v>
      </c>
      <c r="AI4799" s="3">
        <v>0.40300000000000002</v>
      </c>
      <c r="AJ4799" s="3">
        <v>0.40500000000000003</v>
      </c>
      <c r="AK4799" s="3">
        <v>0.40600000000000003</v>
      </c>
      <c r="AL4799" s="3">
        <v>0.40799999999999997</v>
      </c>
      <c r="AM4799" s="3">
        <v>0.41099999999999998</v>
      </c>
      <c r="AN4799" s="3">
        <v>0.41399999999999998</v>
      </c>
      <c r="AO4799" s="3">
        <v>0.41499999999999998</v>
      </c>
      <c r="AP4799" s="3">
        <v>0.41799999999999998</v>
      </c>
      <c r="AQ4799" s="3">
        <v>0.42299999999999999</v>
      </c>
      <c r="AR4799" s="3">
        <v>0.42899999999999999</v>
      </c>
      <c r="AS4799" s="3">
        <v>0.44</v>
      </c>
      <c r="AT4799" s="3">
        <v>0.45</v>
      </c>
      <c r="AU4799" s="3">
        <v>0.46</v>
      </c>
      <c r="AV4799" s="3">
        <v>0.46700000000000003</v>
      </c>
      <c r="AW4799" s="3">
        <v>0.47299999999999998</v>
      </c>
      <c r="AX4799" s="3">
        <v>0.47599999999999998</v>
      </c>
      <c r="AY4799" s="3">
        <v>0.47899999999999998</v>
      </c>
      <c r="AZ4799" s="3">
        <v>0.48099999999999998</v>
      </c>
      <c r="BA4799">
        <v>0.48199999999999998</v>
      </c>
      <c r="BB4799">
        <v>2017</v>
      </c>
    </row>
    <row r="4800" spans="1:54" hidden="1" x14ac:dyDescent="0.2">
      <c r="A4800">
        <v>181</v>
      </c>
      <c r="B4800" t="s">
        <v>450</v>
      </c>
      <c r="C4800" t="s">
        <v>262</v>
      </c>
      <c r="D4800" t="s">
        <v>139</v>
      </c>
      <c r="E4800" t="s">
        <v>260</v>
      </c>
      <c r="F4800" t="s">
        <v>259</v>
      </c>
      <c r="G4800" t="s">
        <v>225</v>
      </c>
      <c r="H4800" t="s">
        <v>222</v>
      </c>
      <c r="I4800" t="s">
        <v>1413</v>
      </c>
      <c r="J4800" s="3" t="s">
        <v>215</v>
      </c>
      <c r="K4800" s="3" t="s">
        <v>215</v>
      </c>
      <c r="L4800" s="3" t="s">
        <v>215</v>
      </c>
      <c r="M4800" s="3" t="s">
        <v>215</v>
      </c>
      <c r="N4800" s="3" t="s">
        <v>215</v>
      </c>
      <c r="O4800" s="3" t="s">
        <v>215</v>
      </c>
      <c r="P4800" s="3" t="s">
        <v>215</v>
      </c>
      <c r="Q4800" s="3" t="s">
        <v>215</v>
      </c>
      <c r="R4800" s="3" t="s">
        <v>215</v>
      </c>
      <c r="S4800" s="3" t="s">
        <v>215</v>
      </c>
      <c r="T4800" s="3" t="s">
        <v>215</v>
      </c>
      <c r="U4800" s="3" t="s">
        <v>215</v>
      </c>
      <c r="V4800" s="3" t="s">
        <v>215</v>
      </c>
      <c r="W4800" s="3" t="s">
        <v>215</v>
      </c>
      <c r="X4800" s="3" t="s">
        <v>215</v>
      </c>
      <c r="Y4800" s="3" t="s">
        <v>215</v>
      </c>
      <c r="Z4800" s="3" t="s">
        <v>215</v>
      </c>
      <c r="AA4800" s="3" t="s">
        <v>215</v>
      </c>
      <c r="AB4800" s="3" t="s">
        <v>215</v>
      </c>
      <c r="AC4800" s="3" t="s">
        <v>215</v>
      </c>
      <c r="AD4800" s="3">
        <v>1.5269999999999999</v>
      </c>
      <c r="AE4800" s="3">
        <v>1.617</v>
      </c>
      <c r="AF4800" s="3">
        <v>1.7070000000000001</v>
      </c>
      <c r="AG4800" s="3">
        <v>1.7310000000000001</v>
      </c>
      <c r="AH4800" s="3">
        <v>1.8420000000000001</v>
      </c>
      <c r="AI4800" s="3">
        <v>2.0369999999999999</v>
      </c>
      <c r="AJ4800" s="3">
        <v>2.1440000000000001</v>
      </c>
      <c r="AK4800" s="3">
        <v>2.2450000000000001</v>
      </c>
      <c r="AL4800" s="3">
        <v>2.3570000000000002</v>
      </c>
      <c r="AM4800" s="3">
        <v>2.3719999999999999</v>
      </c>
      <c r="AN4800" s="3">
        <v>2.552</v>
      </c>
      <c r="AO4800" s="3">
        <v>2.6549999999999998</v>
      </c>
      <c r="AP4800" s="3">
        <v>2.8119999999999998</v>
      </c>
      <c r="AQ4800" s="3">
        <v>3.0209999999999999</v>
      </c>
      <c r="AR4800" s="3">
        <v>3.3460000000000001</v>
      </c>
      <c r="AS4800" s="3">
        <v>3.7149999999999999</v>
      </c>
      <c r="AT4800" s="3">
        <v>3.8919999999999999</v>
      </c>
      <c r="AU4800" s="3">
        <v>4.3849999999999998</v>
      </c>
      <c r="AV4800" s="3">
        <v>4.7</v>
      </c>
      <c r="AW4800" s="3">
        <v>4.9660000000000002</v>
      </c>
      <c r="AX4800" s="3">
        <v>5.2450000000000001</v>
      </c>
      <c r="AY4800" s="3">
        <v>5.5350000000000001</v>
      </c>
      <c r="AZ4800" s="3">
        <v>5.8319999999999999</v>
      </c>
      <c r="BA4800">
        <v>6.1420000000000003</v>
      </c>
      <c r="BB4800">
        <v>2016</v>
      </c>
    </row>
    <row r="4801" spans="1:54" hidden="1" x14ac:dyDescent="0.2">
      <c r="A4801">
        <v>181</v>
      </c>
      <c r="B4801" t="s">
        <v>450</v>
      </c>
      <c r="C4801" t="s">
        <v>261</v>
      </c>
      <c r="D4801" t="s">
        <v>139</v>
      </c>
      <c r="E4801" t="s">
        <v>260</v>
      </c>
      <c r="F4801" t="s">
        <v>259</v>
      </c>
      <c r="G4801" t="s">
        <v>217</v>
      </c>
      <c r="I4801" t="s">
        <v>258</v>
      </c>
      <c r="J4801" s="3" t="s">
        <v>215</v>
      </c>
      <c r="K4801" s="3" t="s">
        <v>215</v>
      </c>
      <c r="L4801" s="3" t="s">
        <v>215</v>
      </c>
      <c r="M4801" s="3" t="s">
        <v>215</v>
      </c>
      <c r="N4801" s="3" t="s">
        <v>215</v>
      </c>
      <c r="O4801" s="3" t="s">
        <v>215</v>
      </c>
      <c r="P4801" s="3" t="s">
        <v>215</v>
      </c>
      <c r="Q4801" s="3" t="s">
        <v>215</v>
      </c>
      <c r="R4801" s="3" t="s">
        <v>215</v>
      </c>
      <c r="S4801" s="3" t="s">
        <v>215</v>
      </c>
      <c r="T4801" s="3" t="s">
        <v>215</v>
      </c>
      <c r="U4801" s="3" t="s">
        <v>215</v>
      </c>
      <c r="V4801" s="3" t="s">
        <v>215</v>
      </c>
      <c r="W4801" s="3" t="s">
        <v>215</v>
      </c>
      <c r="X4801" s="3" t="s">
        <v>215</v>
      </c>
      <c r="Y4801" s="3" t="s">
        <v>215</v>
      </c>
      <c r="Z4801" s="3" t="s">
        <v>215</v>
      </c>
      <c r="AA4801" s="3" t="s">
        <v>215</v>
      </c>
      <c r="AB4801" s="3" t="s">
        <v>215</v>
      </c>
      <c r="AC4801" s="3" t="s">
        <v>215</v>
      </c>
      <c r="AD4801" s="3">
        <v>36.908999999999999</v>
      </c>
      <c r="AE4801" s="3">
        <v>37.924999999999997</v>
      </c>
      <c r="AF4801" s="3">
        <v>37.838000000000001</v>
      </c>
      <c r="AG4801" s="3">
        <v>36.372</v>
      </c>
      <c r="AH4801" s="3">
        <v>37.962000000000003</v>
      </c>
      <c r="AI4801" s="3">
        <v>39.564</v>
      </c>
      <c r="AJ4801" s="3">
        <v>39.804000000000002</v>
      </c>
      <c r="AK4801" s="3">
        <v>38.997999999999998</v>
      </c>
      <c r="AL4801" s="3">
        <v>38.454000000000001</v>
      </c>
      <c r="AM4801" s="3">
        <v>38.643999999999998</v>
      </c>
      <c r="AN4801" s="3">
        <v>38.67</v>
      </c>
      <c r="AO4801" s="3">
        <v>38.817999999999998</v>
      </c>
      <c r="AP4801" s="3">
        <v>39.244</v>
      </c>
      <c r="AQ4801" s="3">
        <v>39.533999999999999</v>
      </c>
      <c r="AR4801" s="3">
        <v>39.575000000000003</v>
      </c>
      <c r="AS4801" s="3">
        <v>39.034999999999997</v>
      </c>
      <c r="AT4801" s="3">
        <v>38.192</v>
      </c>
      <c r="AU4801" s="3">
        <v>39.475999999999999</v>
      </c>
      <c r="AV4801" s="3">
        <v>39.177</v>
      </c>
      <c r="AW4801" s="3">
        <v>38.807000000000002</v>
      </c>
      <c r="AX4801" s="3">
        <v>38.631</v>
      </c>
      <c r="AY4801" s="3">
        <v>38.603000000000002</v>
      </c>
      <c r="AZ4801" s="3">
        <v>38.622999999999998</v>
      </c>
      <c r="BA4801">
        <v>38.622999999999998</v>
      </c>
      <c r="BB4801">
        <v>2016</v>
      </c>
    </row>
    <row r="4802" spans="1:54" hidden="1" x14ac:dyDescent="0.2">
      <c r="A4802">
        <v>181</v>
      </c>
      <c r="B4802" t="s">
        <v>450</v>
      </c>
      <c r="C4802" t="s">
        <v>257</v>
      </c>
      <c r="D4802" t="s">
        <v>139</v>
      </c>
      <c r="E4802" t="s">
        <v>255</v>
      </c>
      <c r="F4802" t="s">
        <v>254</v>
      </c>
      <c r="G4802" t="s">
        <v>225</v>
      </c>
      <c r="H4802" t="s">
        <v>222</v>
      </c>
      <c r="I4802" t="s">
        <v>1413</v>
      </c>
      <c r="J4802" s="3" t="s">
        <v>215</v>
      </c>
      <c r="K4802" s="3" t="s">
        <v>215</v>
      </c>
      <c r="L4802" s="3" t="s">
        <v>215</v>
      </c>
      <c r="M4802" s="3" t="s">
        <v>215</v>
      </c>
      <c r="N4802" s="3" t="s">
        <v>215</v>
      </c>
      <c r="O4802" s="3" t="s">
        <v>215</v>
      </c>
      <c r="P4802" s="3" t="s">
        <v>215</v>
      </c>
      <c r="Q4802" s="3" t="s">
        <v>215</v>
      </c>
      <c r="R4802" s="3" t="s">
        <v>215</v>
      </c>
      <c r="S4802" s="3" t="s">
        <v>215</v>
      </c>
      <c r="T4802" s="3" t="s">
        <v>215</v>
      </c>
      <c r="U4802" s="3" t="s">
        <v>215</v>
      </c>
      <c r="V4802" s="3" t="s">
        <v>215</v>
      </c>
      <c r="W4802" s="3" t="s">
        <v>215</v>
      </c>
      <c r="X4802" s="3" t="s">
        <v>215</v>
      </c>
      <c r="Y4802" s="3" t="s">
        <v>215</v>
      </c>
      <c r="Z4802" s="3" t="s">
        <v>215</v>
      </c>
      <c r="AA4802" s="3" t="s">
        <v>215</v>
      </c>
      <c r="AB4802" s="3" t="s">
        <v>215</v>
      </c>
      <c r="AC4802" s="3" t="s">
        <v>215</v>
      </c>
      <c r="AD4802" s="3">
        <v>1.768</v>
      </c>
      <c r="AE4802" s="3">
        <v>1.895</v>
      </c>
      <c r="AF4802" s="3">
        <v>1.962</v>
      </c>
      <c r="AG4802" s="3">
        <v>2.1659999999999999</v>
      </c>
      <c r="AH4802" s="3">
        <v>2.0569999999999999</v>
      </c>
      <c r="AI4802" s="3">
        <v>2.1720000000000002</v>
      </c>
      <c r="AJ4802" s="3">
        <v>2.2799999999999998</v>
      </c>
      <c r="AK4802" s="3">
        <v>2.3690000000000002</v>
      </c>
      <c r="AL4802" s="3">
        <v>2.613</v>
      </c>
      <c r="AM4802" s="3">
        <v>2.5710000000000002</v>
      </c>
      <c r="AN4802" s="3">
        <v>2.71</v>
      </c>
      <c r="AO4802" s="3">
        <v>2.819</v>
      </c>
      <c r="AP4802" s="3">
        <v>3.0619999999999998</v>
      </c>
      <c r="AQ4802" s="3">
        <v>3.2069999999999999</v>
      </c>
      <c r="AR4802" s="3">
        <v>3.4950000000000001</v>
      </c>
      <c r="AS4802" s="3">
        <v>3.819</v>
      </c>
      <c r="AT4802" s="3">
        <v>3.78</v>
      </c>
      <c r="AU4802" s="3">
        <v>4.1769999999999996</v>
      </c>
      <c r="AV4802" s="3">
        <v>4.5119999999999996</v>
      </c>
      <c r="AW4802" s="3">
        <v>4.8239999999999998</v>
      </c>
      <c r="AX4802" s="3">
        <v>5.1459999999999999</v>
      </c>
      <c r="AY4802" s="3">
        <v>5.4550000000000001</v>
      </c>
      <c r="AZ4802" s="3">
        <v>5.7619999999999996</v>
      </c>
      <c r="BA4802">
        <v>6.0670000000000002</v>
      </c>
      <c r="BB4802">
        <v>2016</v>
      </c>
    </row>
    <row r="4803" spans="1:54" hidden="1" x14ac:dyDescent="0.2">
      <c r="A4803">
        <v>181</v>
      </c>
      <c r="B4803" t="s">
        <v>450</v>
      </c>
      <c r="C4803" t="s">
        <v>256</v>
      </c>
      <c r="D4803" t="s">
        <v>139</v>
      </c>
      <c r="E4803" t="s">
        <v>255</v>
      </c>
      <c r="F4803" t="s">
        <v>254</v>
      </c>
      <c r="G4803" t="s">
        <v>217</v>
      </c>
      <c r="I4803" t="s">
        <v>253</v>
      </c>
      <c r="J4803" s="3" t="s">
        <v>215</v>
      </c>
      <c r="K4803" s="3" t="s">
        <v>215</v>
      </c>
      <c r="L4803" s="3" t="s">
        <v>215</v>
      </c>
      <c r="M4803" s="3" t="s">
        <v>215</v>
      </c>
      <c r="N4803" s="3" t="s">
        <v>215</v>
      </c>
      <c r="O4803" s="3" t="s">
        <v>215</v>
      </c>
      <c r="P4803" s="3" t="s">
        <v>215</v>
      </c>
      <c r="Q4803" s="3" t="s">
        <v>215</v>
      </c>
      <c r="R4803" s="3" t="s">
        <v>215</v>
      </c>
      <c r="S4803" s="3" t="s">
        <v>215</v>
      </c>
      <c r="T4803" s="3" t="s">
        <v>215</v>
      </c>
      <c r="U4803" s="3" t="s">
        <v>215</v>
      </c>
      <c r="V4803" s="3" t="s">
        <v>215</v>
      </c>
      <c r="W4803" s="3" t="s">
        <v>215</v>
      </c>
      <c r="X4803" s="3" t="s">
        <v>215</v>
      </c>
      <c r="Y4803" s="3" t="s">
        <v>215</v>
      </c>
      <c r="Z4803" s="3" t="s">
        <v>215</v>
      </c>
      <c r="AA4803" s="3" t="s">
        <v>215</v>
      </c>
      <c r="AB4803" s="3" t="s">
        <v>215</v>
      </c>
      <c r="AC4803" s="3" t="s">
        <v>215</v>
      </c>
      <c r="AD4803" s="3">
        <v>42.737000000000002</v>
      </c>
      <c r="AE4803" s="3">
        <v>44.451000000000001</v>
      </c>
      <c r="AF4803" s="3">
        <v>43.49</v>
      </c>
      <c r="AG4803" s="3">
        <v>45.515000000000001</v>
      </c>
      <c r="AH4803" s="3">
        <v>42.383000000000003</v>
      </c>
      <c r="AI4803" s="3">
        <v>42.183999999999997</v>
      </c>
      <c r="AJ4803" s="3">
        <v>42.322000000000003</v>
      </c>
      <c r="AK4803" s="3">
        <v>41.145000000000003</v>
      </c>
      <c r="AL4803" s="3">
        <v>42.636000000000003</v>
      </c>
      <c r="AM4803" s="3">
        <v>41.881999999999998</v>
      </c>
      <c r="AN4803" s="3">
        <v>41.061999999999998</v>
      </c>
      <c r="AO4803" s="3">
        <v>41.225999999999999</v>
      </c>
      <c r="AP4803" s="3">
        <v>42.734999999999999</v>
      </c>
      <c r="AQ4803" s="3">
        <v>41.965000000000003</v>
      </c>
      <c r="AR4803" s="3">
        <v>41.335999999999999</v>
      </c>
      <c r="AS4803" s="3">
        <v>40.128</v>
      </c>
      <c r="AT4803" s="3">
        <v>37.084000000000003</v>
      </c>
      <c r="AU4803" s="3">
        <v>37.6</v>
      </c>
      <c r="AV4803" s="3">
        <v>37.607999999999997</v>
      </c>
      <c r="AW4803" s="3">
        <v>37.700000000000003</v>
      </c>
      <c r="AX4803" s="3">
        <v>37.902000000000001</v>
      </c>
      <c r="AY4803" s="3">
        <v>38.042000000000002</v>
      </c>
      <c r="AZ4803" s="3">
        <v>38.154000000000003</v>
      </c>
      <c r="BA4803">
        <v>38.156999999999996</v>
      </c>
      <c r="BB4803">
        <v>2016</v>
      </c>
    </row>
    <row r="4804" spans="1:54" hidden="1" x14ac:dyDescent="0.2">
      <c r="A4804">
        <v>181</v>
      </c>
      <c r="B4804" t="s">
        <v>450</v>
      </c>
      <c r="C4804" t="s">
        <v>252</v>
      </c>
      <c r="D4804" t="s">
        <v>139</v>
      </c>
      <c r="E4804" t="s">
        <v>250</v>
      </c>
      <c r="F4804" t="s">
        <v>249</v>
      </c>
      <c r="G4804" t="s">
        <v>225</v>
      </c>
      <c r="H4804" t="s">
        <v>222</v>
      </c>
      <c r="I4804" t="s">
        <v>1413</v>
      </c>
      <c r="J4804" s="3" t="s">
        <v>215</v>
      </c>
      <c r="K4804" s="3" t="s">
        <v>215</v>
      </c>
      <c r="L4804" s="3" t="s">
        <v>215</v>
      </c>
      <c r="M4804" s="3" t="s">
        <v>215</v>
      </c>
      <c r="N4804" s="3" t="s">
        <v>215</v>
      </c>
      <c r="O4804" s="3" t="s">
        <v>215</v>
      </c>
      <c r="P4804" s="3" t="s">
        <v>215</v>
      </c>
      <c r="Q4804" s="3" t="s">
        <v>215</v>
      </c>
      <c r="R4804" s="3" t="s">
        <v>215</v>
      </c>
      <c r="S4804" s="3" t="s">
        <v>215</v>
      </c>
      <c r="T4804" s="3" t="s">
        <v>215</v>
      </c>
      <c r="U4804" s="3" t="s">
        <v>215</v>
      </c>
      <c r="V4804" s="3" t="s">
        <v>215</v>
      </c>
      <c r="W4804" s="3" t="s">
        <v>215</v>
      </c>
      <c r="X4804" s="3" t="s">
        <v>215</v>
      </c>
      <c r="Y4804" s="3" t="s">
        <v>215</v>
      </c>
      <c r="Z4804" s="3" t="s">
        <v>215</v>
      </c>
      <c r="AA4804" s="3" t="s">
        <v>215</v>
      </c>
      <c r="AB4804" s="3" t="s">
        <v>215</v>
      </c>
      <c r="AC4804" s="3" t="s">
        <v>215</v>
      </c>
      <c r="AD4804" s="3">
        <v>-0.24099999999999999</v>
      </c>
      <c r="AE4804" s="3">
        <v>-0.27800000000000002</v>
      </c>
      <c r="AF4804" s="3">
        <v>-0.255</v>
      </c>
      <c r="AG4804" s="3">
        <v>-0.435</v>
      </c>
      <c r="AH4804" s="3">
        <v>-0.215</v>
      </c>
      <c r="AI4804" s="3">
        <v>-0.13500000000000001</v>
      </c>
      <c r="AJ4804" s="3">
        <v>-0.13600000000000001</v>
      </c>
      <c r="AK4804" s="3">
        <v>-0.124</v>
      </c>
      <c r="AL4804" s="3">
        <v>-0.25600000000000001</v>
      </c>
      <c r="AM4804" s="3">
        <v>-0.19900000000000001</v>
      </c>
      <c r="AN4804" s="3">
        <v>-0.158</v>
      </c>
      <c r="AO4804" s="3">
        <v>-0.16500000000000001</v>
      </c>
      <c r="AP4804" s="3">
        <v>-0.25</v>
      </c>
      <c r="AQ4804" s="3">
        <v>-0.186</v>
      </c>
      <c r="AR4804" s="3">
        <v>-0.14899999999999999</v>
      </c>
      <c r="AS4804" s="3">
        <v>-0.104</v>
      </c>
      <c r="AT4804" s="3">
        <v>0.113</v>
      </c>
      <c r="AU4804" s="3">
        <v>0.20799999999999999</v>
      </c>
      <c r="AV4804" s="3">
        <v>0.188</v>
      </c>
      <c r="AW4804" s="3">
        <v>0.14199999999999999</v>
      </c>
      <c r="AX4804" s="3">
        <v>9.9000000000000005E-2</v>
      </c>
      <c r="AY4804" s="3">
        <v>0.08</v>
      </c>
      <c r="AZ4804" s="3">
        <v>7.0999999999999994E-2</v>
      </c>
      <c r="BA4804">
        <v>7.3999999999999996E-2</v>
      </c>
      <c r="BB4804">
        <v>2016</v>
      </c>
    </row>
    <row r="4805" spans="1:54" hidden="1" x14ac:dyDescent="0.2">
      <c r="A4805">
        <v>181</v>
      </c>
      <c r="B4805" t="s">
        <v>450</v>
      </c>
      <c r="C4805" t="s">
        <v>251</v>
      </c>
      <c r="D4805" t="s">
        <v>139</v>
      </c>
      <c r="E4805" t="s">
        <v>250</v>
      </c>
      <c r="F4805" t="s">
        <v>249</v>
      </c>
      <c r="G4805" t="s">
        <v>217</v>
      </c>
      <c r="I4805" t="s">
        <v>248</v>
      </c>
      <c r="J4805" s="3" t="s">
        <v>215</v>
      </c>
      <c r="K4805" s="3" t="s">
        <v>215</v>
      </c>
      <c r="L4805" s="3" t="s">
        <v>215</v>
      </c>
      <c r="M4805" s="3" t="s">
        <v>215</v>
      </c>
      <c r="N4805" s="3" t="s">
        <v>215</v>
      </c>
      <c r="O4805" s="3" t="s">
        <v>215</v>
      </c>
      <c r="P4805" s="3" t="s">
        <v>215</v>
      </c>
      <c r="Q4805" s="3" t="s">
        <v>215</v>
      </c>
      <c r="R4805" s="3" t="s">
        <v>215</v>
      </c>
      <c r="S4805" s="3" t="s">
        <v>215</v>
      </c>
      <c r="T4805" s="3" t="s">
        <v>215</v>
      </c>
      <c r="U4805" s="3" t="s">
        <v>215</v>
      </c>
      <c r="V4805" s="3" t="s">
        <v>215</v>
      </c>
      <c r="W4805" s="3" t="s">
        <v>215</v>
      </c>
      <c r="X4805" s="3" t="s">
        <v>215</v>
      </c>
      <c r="Y4805" s="3" t="s">
        <v>215</v>
      </c>
      <c r="Z4805" s="3" t="s">
        <v>215</v>
      </c>
      <c r="AA4805" s="3" t="s">
        <v>215</v>
      </c>
      <c r="AB4805" s="3" t="s">
        <v>215</v>
      </c>
      <c r="AC4805" s="3" t="s">
        <v>215</v>
      </c>
      <c r="AD4805" s="3">
        <v>-5.8280000000000003</v>
      </c>
      <c r="AE4805" s="3">
        <v>-6.5259999999999998</v>
      </c>
      <c r="AF4805" s="3">
        <v>-5.6509999999999998</v>
      </c>
      <c r="AG4805" s="3">
        <v>-9.1430000000000007</v>
      </c>
      <c r="AH4805" s="3">
        <v>-4.42</v>
      </c>
      <c r="AI4805" s="3">
        <v>-2.62</v>
      </c>
      <c r="AJ4805" s="3">
        <v>-2.5179999999999998</v>
      </c>
      <c r="AK4805" s="3">
        <v>-2.1469999999999998</v>
      </c>
      <c r="AL4805" s="3">
        <v>-4.1820000000000004</v>
      </c>
      <c r="AM4805" s="3">
        <v>-3.2389999999999999</v>
      </c>
      <c r="AN4805" s="3">
        <v>-2.3929999999999998</v>
      </c>
      <c r="AO4805" s="3">
        <v>-2.4079999999999999</v>
      </c>
      <c r="AP4805" s="3">
        <v>-3.4910000000000001</v>
      </c>
      <c r="AQ4805" s="3">
        <v>-2.431</v>
      </c>
      <c r="AR4805" s="3">
        <v>-1.7609999999999999</v>
      </c>
      <c r="AS4805" s="3">
        <v>-1.093</v>
      </c>
      <c r="AT4805" s="3">
        <v>1.1080000000000001</v>
      </c>
      <c r="AU4805" s="3">
        <v>1.8759999999999999</v>
      </c>
      <c r="AV4805" s="3">
        <v>1.5680000000000001</v>
      </c>
      <c r="AW4805" s="3">
        <v>1.107</v>
      </c>
      <c r="AX4805" s="3">
        <v>0.72899999999999998</v>
      </c>
      <c r="AY4805" s="3">
        <v>0.56000000000000005</v>
      </c>
      <c r="AZ4805" s="3">
        <v>0.46899999999999997</v>
      </c>
      <c r="BA4805">
        <v>0.46600000000000003</v>
      </c>
      <c r="BB4805">
        <v>2016</v>
      </c>
    </row>
    <row r="4806" spans="1:54" hidden="1" x14ac:dyDescent="0.2">
      <c r="A4806">
        <v>181</v>
      </c>
      <c r="B4806" t="s">
        <v>450</v>
      </c>
      <c r="C4806" t="s">
        <v>247</v>
      </c>
      <c r="D4806" t="s">
        <v>139</v>
      </c>
      <c r="E4806" t="s">
        <v>245</v>
      </c>
      <c r="F4806" t="s">
        <v>244</v>
      </c>
      <c r="G4806" t="s">
        <v>225</v>
      </c>
      <c r="H4806" t="s">
        <v>222</v>
      </c>
      <c r="I4806" t="s">
        <v>1413</v>
      </c>
      <c r="J4806" s="3" t="s">
        <v>215</v>
      </c>
      <c r="K4806" s="3" t="s">
        <v>215</v>
      </c>
      <c r="L4806" s="3" t="s">
        <v>215</v>
      </c>
      <c r="M4806" s="3" t="s">
        <v>215</v>
      </c>
      <c r="N4806" s="3" t="s">
        <v>215</v>
      </c>
      <c r="O4806" s="3" t="s">
        <v>215</v>
      </c>
      <c r="P4806" s="3" t="s">
        <v>215</v>
      </c>
      <c r="Q4806" s="3" t="s">
        <v>215</v>
      </c>
      <c r="R4806" s="3" t="s">
        <v>215</v>
      </c>
      <c r="S4806" s="3" t="s">
        <v>215</v>
      </c>
      <c r="T4806" s="3" t="s">
        <v>215</v>
      </c>
      <c r="U4806" s="3" t="s">
        <v>215</v>
      </c>
      <c r="V4806" s="3" t="s">
        <v>215</v>
      </c>
      <c r="W4806" s="3" t="s">
        <v>215</v>
      </c>
      <c r="X4806" s="3" t="s">
        <v>215</v>
      </c>
      <c r="Y4806" s="3" t="s">
        <v>215</v>
      </c>
      <c r="Z4806" s="3" t="s">
        <v>215</v>
      </c>
      <c r="AA4806" s="3" t="s">
        <v>215</v>
      </c>
      <c r="AB4806" s="3" t="s">
        <v>215</v>
      </c>
      <c r="AC4806" s="3" t="s">
        <v>215</v>
      </c>
      <c r="AD4806" s="3">
        <v>-0.22700000000000001</v>
      </c>
      <c r="AE4806" s="3">
        <v>-0.26400000000000001</v>
      </c>
      <c r="AF4806" s="3">
        <v>-0.25700000000000001</v>
      </c>
      <c r="AG4806" s="3">
        <v>-0.44500000000000001</v>
      </c>
      <c r="AH4806" s="3">
        <v>-0.223</v>
      </c>
      <c r="AI4806" s="3">
        <v>-0.21199999999999999</v>
      </c>
      <c r="AJ4806" s="3">
        <v>-0.16200000000000001</v>
      </c>
      <c r="AK4806" s="3">
        <v>-0.19600000000000001</v>
      </c>
      <c r="AL4806" s="3">
        <v>-0.36599999999999999</v>
      </c>
      <c r="AM4806" s="3">
        <v>-0.20100000000000001</v>
      </c>
      <c r="AN4806" s="3">
        <v>-0.23799999999999999</v>
      </c>
      <c r="AO4806" s="3">
        <v>-0.17899999999999999</v>
      </c>
      <c r="AP4806" s="3">
        <v>-0.246</v>
      </c>
      <c r="AQ4806" s="3">
        <v>-0.122</v>
      </c>
      <c r="AR4806" s="3">
        <v>-0.13600000000000001</v>
      </c>
      <c r="AS4806" s="3">
        <v>-0.19900000000000001</v>
      </c>
      <c r="AT4806" s="3">
        <v>8.8999999999999996E-2</v>
      </c>
      <c r="AU4806" s="3">
        <v>0.185</v>
      </c>
      <c r="AV4806" s="3">
        <v>0.14299999999999999</v>
      </c>
      <c r="AW4806" s="3">
        <v>0.115</v>
      </c>
      <c r="AX4806" s="3">
        <v>8.6999999999999994E-2</v>
      </c>
      <c r="AY4806" s="3">
        <v>8.5000000000000006E-2</v>
      </c>
      <c r="AZ4806" s="3">
        <v>8.1000000000000003E-2</v>
      </c>
      <c r="BA4806">
        <v>8.3000000000000004E-2</v>
      </c>
      <c r="BB4806">
        <v>2016</v>
      </c>
    </row>
    <row r="4807" spans="1:54" hidden="1" x14ac:dyDescent="0.2">
      <c r="A4807">
        <v>181</v>
      </c>
      <c r="B4807" t="s">
        <v>450</v>
      </c>
      <c r="C4807" t="s">
        <v>246</v>
      </c>
      <c r="D4807" t="s">
        <v>139</v>
      </c>
      <c r="E4807" t="s">
        <v>245</v>
      </c>
      <c r="F4807" t="s">
        <v>244</v>
      </c>
      <c r="G4807" t="s">
        <v>243</v>
      </c>
      <c r="I4807" t="s">
        <v>362</v>
      </c>
      <c r="J4807" s="3" t="s">
        <v>215</v>
      </c>
      <c r="K4807" s="3" t="s">
        <v>215</v>
      </c>
      <c r="L4807" s="3" t="s">
        <v>215</v>
      </c>
      <c r="M4807" s="3" t="s">
        <v>215</v>
      </c>
      <c r="N4807" s="3" t="s">
        <v>215</v>
      </c>
      <c r="O4807" s="3" t="s">
        <v>215</v>
      </c>
      <c r="P4807" s="3" t="s">
        <v>215</v>
      </c>
      <c r="Q4807" s="3" t="s">
        <v>215</v>
      </c>
      <c r="R4807" s="3" t="s">
        <v>215</v>
      </c>
      <c r="S4807" s="3" t="s">
        <v>215</v>
      </c>
      <c r="T4807" s="3" t="s">
        <v>215</v>
      </c>
      <c r="U4807" s="3" t="s">
        <v>215</v>
      </c>
      <c r="V4807" s="3" t="s">
        <v>215</v>
      </c>
      <c r="W4807" s="3" t="s">
        <v>215</v>
      </c>
      <c r="X4807" s="3" t="s">
        <v>215</v>
      </c>
      <c r="Y4807" s="3" t="s">
        <v>215</v>
      </c>
      <c r="Z4807" s="3" t="s">
        <v>215</v>
      </c>
      <c r="AA4807" s="3" t="s">
        <v>215</v>
      </c>
      <c r="AB4807" s="3" t="s">
        <v>215</v>
      </c>
      <c r="AC4807" s="3" t="s">
        <v>215</v>
      </c>
      <c r="AD4807" s="3">
        <v>-5.6180000000000003</v>
      </c>
      <c r="AE4807" s="3">
        <v>-6.1459999999999999</v>
      </c>
      <c r="AF4807" s="3">
        <v>-5.6950000000000003</v>
      </c>
      <c r="AG4807" s="3">
        <v>-9.3859999999999992</v>
      </c>
      <c r="AH4807" s="3">
        <v>-4.5330000000000004</v>
      </c>
      <c r="AI4807" s="3">
        <v>-4.1289999999999996</v>
      </c>
      <c r="AJ4807" s="3">
        <v>-3.0070000000000001</v>
      </c>
      <c r="AK4807" s="3">
        <v>-3.4580000000000002</v>
      </c>
      <c r="AL4807" s="3">
        <v>-6.15</v>
      </c>
      <c r="AM4807" s="3">
        <v>-3.2349999999999999</v>
      </c>
      <c r="AN4807" s="3">
        <v>-3.6160000000000001</v>
      </c>
      <c r="AO4807" s="3">
        <v>-2.5960000000000001</v>
      </c>
      <c r="AP4807" s="3">
        <v>-3.367</v>
      </c>
      <c r="AQ4807" s="3">
        <v>-1.5609999999999999</v>
      </c>
      <c r="AR4807" s="3">
        <v>-1.6</v>
      </c>
      <c r="AS4807" s="3">
        <v>-2.13</v>
      </c>
      <c r="AT4807" s="3">
        <v>0.88300000000000001</v>
      </c>
      <c r="AU4807" s="3">
        <v>1.677</v>
      </c>
      <c r="AV4807" s="3">
        <v>1.2010000000000001</v>
      </c>
      <c r="AW4807" s="3">
        <v>0.9</v>
      </c>
      <c r="AX4807" s="3">
        <v>0.64200000000000002</v>
      </c>
      <c r="AY4807" s="3">
        <v>0.59099999999999997</v>
      </c>
      <c r="AZ4807" s="3">
        <v>0.53300000000000003</v>
      </c>
      <c r="BA4807">
        <v>0.52200000000000002</v>
      </c>
      <c r="BB4807">
        <v>2016</v>
      </c>
    </row>
    <row r="4808" spans="1:54" hidden="1" x14ac:dyDescent="0.2">
      <c r="A4808">
        <v>181</v>
      </c>
      <c r="B4808" t="s">
        <v>450</v>
      </c>
      <c r="C4808" t="s">
        <v>242</v>
      </c>
      <c r="D4808" t="s">
        <v>139</v>
      </c>
      <c r="E4808" t="s">
        <v>240</v>
      </c>
      <c r="F4808" t="s">
        <v>239</v>
      </c>
      <c r="G4808" t="s">
        <v>225</v>
      </c>
      <c r="H4808" t="s">
        <v>222</v>
      </c>
      <c r="I4808" t="s">
        <v>1413</v>
      </c>
      <c r="J4808" s="3" t="s">
        <v>215</v>
      </c>
      <c r="K4808" s="3" t="s">
        <v>215</v>
      </c>
      <c r="L4808" s="3" t="s">
        <v>215</v>
      </c>
      <c r="M4808" s="3" t="s">
        <v>215</v>
      </c>
      <c r="N4808" s="3" t="s">
        <v>215</v>
      </c>
      <c r="O4808" s="3" t="s">
        <v>215</v>
      </c>
      <c r="P4808" s="3" t="s">
        <v>215</v>
      </c>
      <c r="Q4808" s="3" t="s">
        <v>215</v>
      </c>
      <c r="R4808" s="3" t="s">
        <v>215</v>
      </c>
      <c r="S4808" s="3" t="s">
        <v>215</v>
      </c>
      <c r="T4808" s="3" t="s">
        <v>215</v>
      </c>
      <c r="U4808" s="3" t="s">
        <v>215</v>
      </c>
      <c r="V4808" s="3" t="s">
        <v>215</v>
      </c>
      <c r="W4808" s="3" t="s">
        <v>215</v>
      </c>
      <c r="X4808" s="3" t="s">
        <v>215</v>
      </c>
      <c r="Y4808" s="3" t="s">
        <v>215</v>
      </c>
      <c r="Z4808" s="3" t="s">
        <v>215</v>
      </c>
      <c r="AA4808" s="3" t="s">
        <v>215</v>
      </c>
      <c r="AB4808" s="3" t="s">
        <v>215</v>
      </c>
      <c r="AC4808" s="3" t="s">
        <v>215</v>
      </c>
      <c r="AD4808" s="3">
        <v>-6.3E-2</v>
      </c>
      <c r="AE4808" s="3">
        <v>-0.109</v>
      </c>
      <c r="AF4808" s="3">
        <v>-7.1999999999999995E-2</v>
      </c>
      <c r="AG4808" s="3">
        <v>-0.26500000000000001</v>
      </c>
      <c r="AH4808" s="3">
        <v>-3.4000000000000002E-2</v>
      </c>
      <c r="AI4808" s="3">
        <v>5.8999999999999997E-2</v>
      </c>
      <c r="AJ4808" s="3">
        <v>6.4000000000000001E-2</v>
      </c>
      <c r="AK4808" s="3">
        <v>7.6999999999999999E-2</v>
      </c>
      <c r="AL4808" s="3">
        <v>-5.0999999999999997E-2</v>
      </c>
      <c r="AM4808" s="3">
        <v>2E-3</v>
      </c>
      <c r="AN4808" s="3">
        <v>4.5999999999999999E-2</v>
      </c>
      <c r="AO4808" s="3">
        <v>5.1999999999999998E-2</v>
      </c>
      <c r="AP4808" s="3">
        <v>-3.5000000000000003E-2</v>
      </c>
      <c r="AQ4808" s="3">
        <v>3.3000000000000002E-2</v>
      </c>
      <c r="AR4808" s="3">
        <v>8.2000000000000003E-2</v>
      </c>
      <c r="AS4808" s="3">
        <v>0.124</v>
      </c>
      <c r="AT4808" s="3">
        <v>0.33100000000000002</v>
      </c>
      <c r="AU4808" s="3">
        <v>0.41899999999999998</v>
      </c>
      <c r="AV4808" s="3">
        <v>0.40400000000000003</v>
      </c>
      <c r="AW4808" s="3">
        <v>0.35</v>
      </c>
      <c r="AX4808" s="3">
        <v>0.311</v>
      </c>
      <c r="AY4808" s="3">
        <v>0.30499999999999999</v>
      </c>
      <c r="AZ4808" s="3">
        <v>0.312</v>
      </c>
      <c r="BA4808">
        <v>0.32800000000000001</v>
      </c>
      <c r="BB4808">
        <v>2016</v>
      </c>
    </row>
    <row r="4809" spans="1:54" hidden="1" x14ac:dyDescent="0.2">
      <c r="A4809">
        <v>181</v>
      </c>
      <c r="B4809" t="s">
        <v>450</v>
      </c>
      <c r="C4809" t="s">
        <v>241</v>
      </c>
      <c r="D4809" t="s">
        <v>139</v>
      </c>
      <c r="E4809" t="s">
        <v>240</v>
      </c>
      <c r="F4809" t="s">
        <v>239</v>
      </c>
      <c r="G4809" t="s">
        <v>217</v>
      </c>
      <c r="I4809" t="s">
        <v>238</v>
      </c>
      <c r="J4809" s="3" t="s">
        <v>215</v>
      </c>
      <c r="K4809" s="3" t="s">
        <v>215</v>
      </c>
      <c r="L4809" s="3" t="s">
        <v>215</v>
      </c>
      <c r="M4809" s="3" t="s">
        <v>215</v>
      </c>
      <c r="N4809" s="3" t="s">
        <v>215</v>
      </c>
      <c r="O4809" s="3" t="s">
        <v>215</v>
      </c>
      <c r="P4809" s="3" t="s">
        <v>215</v>
      </c>
      <c r="Q4809" s="3" t="s">
        <v>215</v>
      </c>
      <c r="R4809" s="3" t="s">
        <v>215</v>
      </c>
      <c r="S4809" s="3" t="s">
        <v>215</v>
      </c>
      <c r="T4809" s="3" t="s">
        <v>215</v>
      </c>
      <c r="U4809" s="3" t="s">
        <v>215</v>
      </c>
      <c r="V4809" s="3" t="s">
        <v>215</v>
      </c>
      <c r="W4809" s="3" t="s">
        <v>215</v>
      </c>
      <c r="X4809" s="3" t="s">
        <v>215</v>
      </c>
      <c r="Y4809" s="3" t="s">
        <v>215</v>
      </c>
      <c r="Z4809" s="3" t="s">
        <v>215</v>
      </c>
      <c r="AA4809" s="3" t="s">
        <v>215</v>
      </c>
      <c r="AB4809" s="3" t="s">
        <v>215</v>
      </c>
      <c r="AC4809" s="3" t="s">
        <v>215</v>
      </c>
      <c r="AD4809" s="3">
        <v>-1.5249999999999999</v>
      </c>
      <c r="AE4809" s="3">
        <v>-2.5499999999999998</v>
      </c>
      <c r="AF4809" s="3">
        <v>-1.589</v>
      </c>
      <c r="AG4809" s="3">
        <v>-5.577</v>
      </c>
      <c r="AH4809" s="3">
        <v>-0.69699999999999995</v>
      </c>
      <c r="AI4809" s="3">
        <v>1.1479999999999999</v>
      </c>
      <c r="AJ4809" s="3">
        <v>1.1830000000000001</v>
      </c>
      <c r="AK4809" s="3">
        <v>1.3340000000000001</v>
      </c>
      <c r="AL4809" s="3">
        <v>-0.83899999999999997</v>
      </c>
      <c r="AM4809" s="3">
        <v>3.1E-2</v>
      </c>
      <c r="AN4809" s="3">
        <v>0.69199999999999995</v>
      </c>
      <c r="AO4809" s="3">
        <v>0.76300000000000001</v>
      </c>
      <c r="AP4809" s="3">
        <v>-0.48799999999999999</v>
      </c>
      <c r="AQ4809" s="3">
        <v>0.436</v>
      </c>
      <c r="AR4809" s="3">
        <v>0.96899999999999997</v>
      </c>
      <c r="AS4809" s="3">
        <v>1.3069999999999999</v>
      </c>
      <c r="AT4809" s="3">
        <v>3.2450000000000001</v>
      </c>
      <c r="AU4809" s="3">
        <v>3.7749999999999999</v>
      </c>
      <c r="AV4809" s="3">
        <v>3.367</v>
      </c>
      <c r="AW4809" s="3">
        <v>2.7389999999999999</v>
      </c>
      <c r="AX4809" s="3">
        <v>2.2919999999999998</v>
      </c>
      <c r="AY4809" s="3">
        <v>2.1240000000000001</v>
      </c>
      <c r="AZ4809" s="3">
        <v>2.0659999999999998</v>
      </c>
      <c r="BA4809">
        <v>2.0630000000000002</v>
      </c>
      <c r="BB4809">
        <v>2016</v>
      </c>
    </row>
    <row r="4810" spans="1:54" hidden="1" x14ac:dyDescent="0.2">
      <c r="A4810">
        <v>181</v>
      </c>
      <c r="B4810" t="s">
        <v>450</v>
      </c>
      <c r="C4810" t="s">
        <v>237</v>
      </c>
      <c r="D4810" t="s">
        <v>139</v>
      </c>
      <c r="E4810" t="s">
        <v>235</v>
      </c>
      <c r="F4810" t="s">
        <v>234</v>
      </c>
      <c r="G4810" t="s">
        <v>225</v>
      </c>
      <c r="H4810" t="s">
        <v>222</v>
      </c>
      <c r="I4810" t="s">
        <v>1413</v>
      </c>
      <c r="J4810" s="3" t="s">
        <v>215</v>
      </c>
      <c r="K4810" s="3" t="s">
        <v>215</v>
      </c>
      <c r="L4810" s="3" t="s">
        <v>215</v>
      </c>
      <c r="M4810" s="3" t="s">
        <v>215</v>
      </c>
      <c r="N4810" s="3" t="s">
        <v>215</v>
      </c>
      <c r="O4810" s="3" t="s">
        <v>215</v>
      </c>
      <c r="P4810" s="3" t="s">
        <v>215</v>
      </c>
      <c r="Q4810" s="3" t="s">
        <v>215</v>
      </c>
      <c r="R4810" s="3" t="s">
        <v>215</v>
      </c>
      <c r="S4810" s="3" t="s">
        <v>215</v>
      </c>
      <c r="T4810" s="3" t="s">
        <v>215</v>
      </c>
      <c r="U4810" s="3" t="s">
        <v>215</v>
      </c>
      <c r="V4810" s="3" t="s">
        <v>215</v>
      </c>
      <c r="W4810" s="3" t="s">
        <v>215</v>
      </c>
      <c r="X4810" s="3" t="s">
        <v>215</v>
      </c>
      <c r="Y4810" s="3" t="s">
        <v>215</v>
      </c>
      <c r="Z4810" s="3" t="s">
        <v>215</v>
      </c>
      <c r="AA4810" s="3" t="s">
        <v>215</v>
      </c>
      <c r="AB4810" s="3" t="s">
        <v>215</v>
      </c>
      <c r="AC4810" s="3" t="s">
        <v>215</v>
      </c>
      <c r="AD4810" s="3" t="s">
        <v>215</v>
      </c>
      <c r="AE4810" s="3" t="s">
        <v>215</v>
      </c>
      <c r="AF4810" s="3" t="s">
        <v>215</v>
      </c>
      <c r="AG4810" s="3" t="s">
        <v>215</v>
      </c>
      <c r="AH4810" s="3">
        <v>3.0979999999999999</v>
      </c>
      <c r="AI4810" s="3">
        <v>3.177</v>
      </c>
      <c r="AJ4810" s="3">
        <v>3.0139999999999998</v>
      </c>
      <c r="AK4810" s="3">
        <v>3.0449999999999999</v>
      </c>
      <c r="AL4810" s="3">
        <v>3.31</v>
      </c>
      <c r="AM4810" s="3">
        <v>3.5150000000000001</v>
      </c>
      <c r="AN4810" s="3">
        <v>3.774</v>
      </c>
      <c r="AO4810" s="3">
        <v>3.9750000000000001</v>
      </c>
      <c r="AP4810" s="3">
        <v>4.1539999999999999</v>
      </c>
      <c r="AQ4810" s="3">
        <v>4.51</v>
      </c>
      <c r="AR4810" s="3">
        <v>4.5869999999999997</v>
      </c>
      <c r="AS4810" s="3">
        <v>4.7809999999999997</v>
      </c>
      <c r="AT4810" s="3">
        <v>4.4560000000000004</v>
      </c>
      <c r="AU4810" s="3" t="s">
        <v>215</v>
      </c>
      <c r="AV4810" s="3" t="s">
        <v>215</v>
      </c>
      <c r="AW4810" s="3" t="s">
        <v>215</v>
      </c>
      <c r="AX4810" s="3" t="s">
        <v>215</v>
      </c>
      <c r="AY4810" s="3" t="s">
        <v>215</v>
      </c>
      <c r="AZ4810" s="3" t="s">
        <v>215</v>
      </c>
      <c r="BA4810" t="s">
        <v>215</v>
      </c>
      <c r="BB4810">
        <v>2016</v>
      </c>
    </row>
    <row r="4811" spans="1:54" hidden="1" x14ac:dyDescent="0.2">
      <c r="A4811">
        <v>181</v>
      </c>
      <c r="B4811" t="s">
        <v>450</v>
      </c>
      <c r="C4811" t="s">
        <v>236</v>
      </c>
      <c r="D4811" t="s">
        <v>139</v>
      </c>
      <c r="E4811" t="s">
        <v>235</v>
      </c>
      <c r="F4811" t="s">
        <v>234</v>
      </c>
      <c r="G4811" t="s">
        <v>217</v>
      </c>
      <c r="I4811" t="s">
        <v>354</v>
      </c>
      <c r="J4811" s="3" t="s">
        <v>215</v>
      </c>
      <c r="K4811" s="3" t="s">
        <v>215</v>
      </c>
      <c r="L4811" s="3" t="s">
        <v>215</v>
      </c>
      <c r="M4811" s="3" t="s">
        <v>215</v>
      </c>
      <c r="N4811" s="3" t="s">
        <v>215</v>
      </c>
      <c r="O4811" s="3" t="s">
        <v>215</v>
      </c>
      <c r="P4811" s="3" t="s">
        <v>215</v>
      </c>
      <c r="Q4811" s="3" t="s">
        <v>215</v>
      </c>
      <c r="R4811" s="3" t="s">
        <v>215</v>
      </c>
      <c r="S4811" s="3" t="s">
        <v>215</v>
      </c>
      <c r="T4811" s="3" t="s">
        <v>215</v>
      </c>
      <c r="U4811" s="3" t="s">
        <v>215</v>
      </c>
      <c r="V4811" s="3" t="s">
        <v>215</v>
      </c>
      <c r="W4811" s="3" t="s">
        <v>215</v>
      </c>
      <c r="X4811" s="3" t="s">
        <v>215</v>
      </c>
      <c r="Y4811" s="3" t="s">
        <v>215</v>
      </c>
      <c r="Z4811" s="3" t="s">
        <v>215</v>
      </c>
      <c r="AA4811" s="3" t="s">
        <v>215</v>
      </c>
      <c r="AB4811" s="3" t="s">
        <v>215</v>
      </c>
      <c r="AC4811" s="3" t="s">
        <v>215</v>
      </c>
      <c r="AD4811" s="3" t="s">
        <v>215</v>
      </c>
      <c r="AE4811" s="3" t="s">
        <v>215</v>
      </c>
      <c r="AF4811" s="3" t="s">
        <v>215</v>
      </c>
      <c r="AG4811" s="3" t="s">
        <v>215</v>
      </c>
      <c r="AH4811" s="3">
        <v>63.85</v>
      </c>
      <c r="AI4811" s="3">
        <v>61.688000000000002</v>
      </c>
      <c r="AJ4811" s="3">
        <v>55.953000000000003</v>
      </c>
      <c r="AK4811" s="3">
        <v>52.878999999999998</v>
      </c>
      <c r="AL4811" s="3">
        <v>54.012</v>
      </c>
      <c r="AM4811" s="3">
        <v>57.26</v>
      </c>
      <c r="AN4811" s="3">
        <v>57.185000000000002</v>
      </c>
      <c r="AO4811" s="3">
        <v>58.131999999999998</v>
      </c>
      <c r="AP4811" s="3">
        <v>57.970999999999997</v>
      </c>
      <c r="AQ4811" s="3">
        <v>59.012</v>
      </c>
      <c r="AR4811" s="3">
        <v>54.256</v>
      </c>
      <c r="AS4811" s="3">
        <v>50.231000000000002</v>
      </c>
      <c r="AT4811" s="3">
        <v>43.723999999999997</v>
      </c>
      <c r="AU4811" s="3" t="s">
        <v>215</v>
      </c>
      <c r="AV4811" s="3" t="s">
        <v>215</v>
      </c>
      <c r="AW4811" s="3" t="s">
        <v>215</v>
      </c>
      <c r="AX4811" s="3" t="s">
        <v>215</v>
      </c>
      <c r="AY4811" s="3" t="s">
        <v>215</v>
      </c>
      <c r="AZ4811" s="3" t="s">
        <v>215</v>
      </c>
      <c r="BA4811" t="s">
        <v>215</v>
      </c>
      <c r="BB4811">
        <v>2016</v>
      </c>
    </row>
    <row r="4812" spans="1:54" hidden="1" x14ac:dyDescent="0.2">
      <c r="A4812">
        <v>181</v>
      </c>
      <c r="B4812" t="s">
        <v>450</v>
      </c>
      <c r="C4812" t="s">
        <v>233</v>
      </c>
      <c r="D4812" t="s">
        <v>139</v>
      </c>
      <c r="E4812" t="s">
        <v>231</v>
      </c>
      <c r="F4812" t="s">
        <v>230</v>
      </c>
      <c r="G4812" t="s">
        <v>225</v>
      </c>
      <c r="H4812" t="s">
        <v>222</v>
      </c>
      <c r="I4812" t="s">
        <v>1413</v>
      </c>
      <c r="J4812" s="3" t="s">
        <v>215</v>
      </c>
      <c r="K4812" s="3" t="s">
        <v>215</v>
      </c>
      <c r="L4812" s="3" t="s">
        <v>215</v>
      </c>
      <c r="M4812" s="3" t="s">
        <v>215</v>
      </c>
      <c r="N4812" s="3" t="s">
        <v>215</v>
      </c>
      <c r="O4812" s="3" t="s">
        <v>215</v>
      </c>
      <c r="P4812" s="3" t="s">
        <v>215</v>
      </c>
      <c r="Q4812" s="3" t="s">
        <v>215</v>
      </c>
      <c r="R4812" s="3" t="s">
        <v>215</v>
      </c>
      <c r="S4812" s="3" t="s">
        <v>215</v>
      </c>
      <c r="T4812" s="3" t="s">
        <v>215</v>
      </c>
      <c r="U4812" s="3" t="s">
        <v>215</v>
      </c>
      <c r="V4812" s="3" t="s">
        <v>215</v>
      </c>
      <c r="W4812" s="3" t="s">
        <v>215</v>
      </c>
      <c r="X4812" s="3" t="s">
        <v>215</v>
      </c>
      <c r="Y4812" s="3">
        <v>1.2490000000000001</v>
      </c>
      <c r="Z4812" s="3">
        <v>1.4770000000000001</v>
      </c>
      <c r="AA4812" s="3">
        <v>1.891</v>
      </c>
      <c r="AB4812" s="3">
        <v>2.2010000000000001</v>
      </c>
      <c r="AC4812" s="3">
        <v>2.48</v>
      </c>
      <c r="AD4812" s="3">
        <v>2.6539999999999999</v>
      </c>
      <c r="AE4812" s="3">
        <v>3</v>
      </c>
      <c r="AF4812" s="3">
        <v>2.9260000000000002</v>
      </c>
      <c r="AG4812" s="3">
        <v>3.27</v>
      </c>
      <c r="AH4812" s="3">
        <v>3.45</v>
      </c>
      <c r="AI4812" s="3">
        <v>3.6059999999999999</v>
      </c>
      <c r="AJ4812" s="3">
        <v>3.4729999999999999</v>
      </c>
      <c r="AK4812" s="3">
        <v>3.585</v>
      </c>
      <c r="AL4812" s="3">
        <v>3.8370000000000002</v>
      </c>
      <c r="AM4812" s="3">
        <v>4.1529999999999996</v>
      </c>
      <c r="AN4812" s="3">
        <v>4.452</v>
      </c>
      <c r="AO4812" s="3">
        <v>4.7969999999999997</v>
      </c>
      <c r="AP4812" s="3">
        <v>4.8550000000000004</v>
      </c>
      <c r="AQ4812" s="3">
        <v>5.2270000000000003</v>
      </c>
      <c r="AR4812" s="3">
        <v>5.3949999999999996</v>
      </c>
      <c r="AS4812" s="3">
        <v>5.5910000000000002</v>
      </c>
      <c r="AT4812" s="3">
        <v>5.7279999999999998</v>
      </c>
      <c r="AU4812" s="3">
        <v>5.8460000000000001</v>
      </c>
      <c r="AV4812" s="3">
        <v>5.8310000000000004</v>
      </c>
      <c r="AW4812" s="3">
        <v>5.8789999999999996</v>
      </c>
      <c r="AX4812" s="3">
        <v>5.8479999999999999</v>
      </c>
      <c r="AY4812" s="3">
        <v>5.9059999999999997</v>
      </c>
      <c r="AZ4812" s="3">
        <v>6.0449999999999999</v>
      </c>
      <c r="BA4812">
        <v>6.0449999999999999</v>
      </c>
      <c r="BB4812">
        <v>2016</v>
      </c>
    </row>
    <row r="4813" spans="1:54" hidden="1" x14ac:dyDescent="0.2">
      <c r="A4813">
        <v>181</v>
      </c>
      <c r="B4813" t="s">
        <v>450</v>
      </c>
      <c r="C4813" t="s">
        <v>232</v>
      </c>
      <c r="D4813" t="s">
        <v>139</v>
      </c>
      <c r="E4813" t="s">
        <v>231</v>
      </c>
      <c r="F4813" t="s">
        <v>230</v>
      </c>
      <c r="G4813" t="s">
        <v>217</v>
      </c>
      <c r="I4813" t="s">
        <v>229</v>
      </c>
      <c r="J4813" s="3" t="s">
        <v>215</v>
      </c>
      <c r="K4813" s="3" t="s">
        <v>215</v>
      </c>
      <c r="L4813" s="3" t="s">
        <v>215</v>
      </c>
      <c r="M4813" s="3" t="s">
        <v>215</v>
      </c>
      <c r="N4813" s="3" t="s">
        <v>215</v>
      </c>
      <c r="O4813" s="3" t="s">
        <v>215</v>
      </c>
      <c r="P4813" s="3" t="s">
        <v>215</v>
      </c>
      <c r="Q4813" s="3" t="s">
        <v>215</v>
      </c>
      <c r="R4813" s="3" t="s">
        <v>215</v>
      </c>
      <c r="S4813" s="3" t="s">
        <v>215</v>
      </c>
      <c r="T4813" s="3" t="s">
        <v>215</v>
      </c>
      <c r="U4813" s="3" t="s">
        <v>215</v>
      </c>
      <c r="V4813" s="3" t="s">
        <v>215</v>
      </c>
      <c r="W4813" s="3" t="s">
        <v>215</v>
      </c>
      <c r="X4813" s="3" t="s">
        <v>215</v>
      </c>
      <c r="Y4813" s="3">
        <v>45.118000000000002</v>
      </c>
      <c r="Z4813" s="3">
        <v>51.252000000000002</v>
      </c>
      <c r="AA4813" s="3">
        <v>60.546999999999997</v>
      </c>
      <c r="AB4813" s="3">
        <v>66.090999999999994</v>
      </c>
      <c r="AC4813" s="3">
        <v>69.483000000000004</v>
      </c>
      <c r="AD4813" s="3">
        <v>64.153999999999996</v>
      </c>
      <c r="AE4813" s="3">
        <v>70.375</v>
      </c>
      <c r="AF4813" s="3">
        <v>64.843000000000004</v>
      </c>
      <c r="AG4813" s="3">
        <v>68.716999999999999</v>
      </c>
      <c r="AH4813" s="3">
        <v>71.09</v>
      </c>
      <c r="AI4813" s="3">
        <v>70.036000000000001</v>
      </c>
      <c r="AJ4813" s="3">
        <v>64.477999999999994</v>
      </c>
      <c r="AK4813" s="3">
        <v>62.26</v>
      </c>
      <c r="AL4813" s="3">
        <v>62.606999999999999</v>
      </c>
      <c r="AM4813" s="3">
        <v>67.649000000000001</v>
      </c>
      <c r="AN4813" s="3">
        <v>67.460999999999999</v>
      </c>
      <c r="AO4813" s="3">
        <v>70.143000000000001</v>
      </c>
      <c r="AP4813" s="3">
        <v>67.763000000000005</v>
      </c>
      <c r="AQ4813" s="3">
        <v>68.388999999999996</v>
      </c>
      <c r="AR4813" s="3">
        <v>63.814999999999998</v>
      </c>
      <c r="AS4813" s="3">
        <v>58.741</v>
      </c>
      <c r="AT4813" s="3">
        <v>56.201999999999998</v>
      </c>
      <c r="AU4813" s="3">
        <v>52.622</v>
      </c>
      <c r="AV4813" s="3">
        <v>48.606999999999999</v>
      </c>
      <c r="AW4813" s="3">
        <v>45.94</v>
      </c>
      <c r="AX4813" s="3">
        <v>43.073999999999998</v>
      </c>
      <c r="AY4813" s="3">
        <v>41.189</v>
      </c>
      <c r="AZ4813" s="3">
        <v>40.030999999999999</v>
      </c>
      <c r="BA4813">
        <v>38.015999999999998</v>
      </c>
      <c r="BB4813">
        <v>2016</v>
      </c>
    </row>
    <row r="4814" spans="1:54" hidden="1" x14ac:dyDescent="0.2">
      <c r="A4814">
        <v>181</v>
      </c>
      <c r="B4814" t="s">
        <v>450</v>
      </c>
      <c r="C4814" t="s">
        <v>228</v>
      </c>
      <c r="D4814" t="s">
        <v>139</v>
      </c>
      <c r="E4814" t="s">
        <v>227</v>
      </c>
      <c r="F4814" t="s">
        <v>226</v>
      </c>
      <c r="G4814" t="s">
        <v>225</v>
      </c>
      <c r="H4814" t="s">
        <v>222</v>
      </c>
      <c r="I4814" t="s">
        <v>1413</v>
      </c>
      <c r="J4814" s="3">
        <v>0.96299999999999997</v>
      </c>
      <c r="K4814" s="3">
        <v>1.052</v>
      </c>
      <c r="L4814" s="3">
        <v>1.06</v>
      </c>
      <c r="M4814" s="3">
        <v>1.0860000000000001</v>
      </c>
      <c r="N4814" s="3">
        <v>1.095</v>
      </c>
      <c r="O4814" s="3">
        <v>1.1259999999999999</v>
      </c>
      <c r="P4814" s="3">
        <v>1.2270000000000001</v>
      </c>
      <c r="Q4814" s="3">
        <v>1.3460000000000001</v>
      </c>
      <c r="R4814" s="3">
        <v>1.464</v>
      </c>
      <c r="S4814" s="3">
        <v>1.6160000000000001</v>
      </c>
      <c r="T4814" s="3">
        <v>1.7669999999999999</v>
      </c>
      <c r="U4814" s="3">
        <v>1.954</v>
      </c>
      <c r="V4814" s="3">
        <v>2.1440000000000001</v>
      </c>
      <c r="W4814" s="3">
        <v>2.2959999999999998</v>
      </c>
      <c r="X4814" s="3">
        <v>2.512</v>
      </c>
      <c r="Y4814" s="3">
        <v>2.7679999999999998</v>
      </c>
      <c r="Z4814" s="3">
        <v>2.8820000000000001</v>
      </c>
      <c r="AA4814" s="3">
        <v>3.1230000000000002</v>
      </c>
      <c r="AB4814" s="3">
        <v>3.33</v>
      </c>
      <c r="AC4814" s="3">
        <v>3.569</v>
      </c>
      <c r="AD4814" s="3">
        <v>4.1369999999999996</v>
      </c>
      <c r="AE4814" s="3">
        <v>4.2629999999999999</v>
      </c>
      <c r="AF4814" s="3">
        <v>4.5119999999999996</v>
      </c>
      <c r="AG4814" s="3">
        <v>4.7590000000000003</v>
      </c>
      <c r="AH4814" s="3">
        <v>4.8520000000000003</v>
      </c>
      <c r="AI4814" s="3">
        <v>5.149</v>
      </c>
      <c r="AJ4814" s="3">
        <v>5.3860000000000001</v>
      </c>
      <c r="AK4814" s="3">
        <v>5.7569999999999997</v>
      </c>
      <c r="AL4814" s="3">
        <v>6.1289999999999996</v>
      </c>
      <c r="AM4814" s="3">
        <v>6.1390000000000002</v>
      </c>
      <c r="AN4814" s="3">
        <v>6.6</v>
      </c>
      <c r="AO4814" s="3">
        <v>6.8380000000000001</v>
      </c>
      <c r="AP4814" s="3">
        <v>7.165</v>
      </c>
      <c r="AQ4814" s="3">
        <v>7.6420000000000003</v>
      </c>
      <c r="AR4814" s="3">
        <v>8.4540000000000006</v>
      </c>
      <c r="AS4814" s="3">
        <v>9.5169999999999995</v>
      </c>
      <c r="AT4814" s="3">
        <v>10.192</v>
      </c>
      <c r="AU4814" s="3">
        <v>11.109</v>
      </c>
      <c r="AV4814" s="3">
        <v>11.997</v>
      </c>
      <c r="AW4814" s="3">
        <v>12.795999999999999</v>
      </c>
      <c r="AX4814" s="3">
        <v>13.577999999999999</v>
      </c>
      <c r="AY4814" s="3">
        <v>14.339</v>
      </c>
      <c r="AZ4814" s="3">
        <v>15.101000000000001</v>
      </c>
      <c r="BA4814">
        <v>15.901999999999999</v>
      </c>
      <c r="BB4814">
        <v>2016</v>
      </c>
    </row>
    <row r="4815" spans="1:54" hidden="1" x14ac:dyDescent="0.2">
      <c r="A4815">
        <v>181</v>
      </c>
      <c r="B4815" t="s">
        <v>450</v>
      </c>
      <c r="C4815" t="s">
        <v>224</v>
      </c>
      <c r="D4815" t="s">
        <v>139</v>
      </c>
      <c r="E4815" t="s">
        <v>219</v>
      </c>
      <c r="F4815" t="s">
        <v>218</v>
      </c>
      <c r="G4815" t="s">
        <v>223</v>
      </c>
      <c r="H4815" t="s">
        <v>222</v>
      </c>
      <c r="I4815" t="s">
        <v>1255</v>
      </c>
      <c r="J4815" s="3" t="s">
        <v>215</v>
      </c>
      <c r="K4815" s="3" t="s">
        <v>215</v>
      </c>
      <c r="L4815" s="3" t="s">
        <v>215</v>
      </c>
      <c r="M4815" s="3" t="s">
        <v>215</v>
      </c>
      <c r="N4815" s="3" t="s">
        <v>215</v>
      </c>
      <c r="O4815" s="3" t="s">
        <v>215</v>
      </c>
      <c r="P4815" s="3" t="s">
        <v>215</v>
      </c>
      <c r="Q4815" s="3" t="s">
        <v>215</v>
      </c>
      <c r="R4815" s="3" t="s">
        <v>215</v>
      </c>
      <c r="S4815" s="3" t="s">
        <v>215</v>
      </c>
      <c r="T4815" s="3" t="s">
        <v>215</v>
      </c>
      <c r="U4815" s="3" t="s">
        <v>215</v>
      </c>
      <c r="V4815" s="3" t="s">
        <v>215</v>
      </c>
      <c r="W4815" s="3" t="s">
        <v>215</v>
      </c>
      <c r="X4815" s="3" t="s">
        <v>215</v>
      </c>
      <c r="Y4815" s="3">
        <v>-0.16400000000000001</v>
      </c>
      <c r="Z4815" s="3">
        <v>-0.18099999999999999</v>
      </c>
      <c r="AA4815" s="3">
        <v>-9.5000000000000001E-2</v>
      </c>
      <c r="AB4815" s="3">
        <v>-9.8000000000000004E-2</v>
      </c>
      <c r="AC4815" s="3">
        <v>-5.8000000000000003E-2</v>
      </c>
      <c r="AD4815" s="3">
        <v>-0.20899999999999999</v>
      </c>
      <c r="AE4815" s="3">
        <v>-6.4000000000000001E-2</v>
      </c>
      <c r="AF4815" s="3">
        <v>4.4999999999999998E-2</v>
      </c>
      <c r="AG4815" s="3">
        <v>-6.7000000000000004E-2</v>
      </c>
      <c r="AH4815" s="3">
        <v>-0.33200000000000002</v>
      </c>
      <c r="AI4815" s="3">
        <v>-0.52300000000000002</v>
      </c>
      <c r="AJ4815" s="3">
        <v>-0.63500000000000001</v>
      </c>
      <c r="AK4815" s="3">
        <v>-0.307</v>
      </c>
      <c r="AL4815" s="3">
        <v>-9.5000000000000001E-2</v>
      </c>
      <c r="AM4815" s="3">
        <v>-0.56200000000000006</v>
      </c>
      <c r="AN4815" s="3">
        <v>-0.40799999999999997</v>
      </c>
      <c r="AO4815" s="3">
        <v>-1.9E-2</v>
      </c>
      <c r="AP4815" s="3">
        <v>0.157</v>
      </c>
      <c r="AQ4815" s="3">
        <v>0.27</v>
      </c>
      <c r="AR4815" s="3">
        <v>0.98899999999999999</v>
      </c>
      <c r="AS4815" s="3">
        <v>0.47099999999999997</v>
      </c>
      <c r="AT4815" s="3">
        <v>0.72799999999999998</v>
      </c>
      <c r="AU4815" s="3">
        <v>1.2769999999999999</v>
      </c>
      <c r="AV4815" s="3">
        <v>1.474</v>
      </c>
      <c r="AW4815" s="3">
        <v>1.5249999999999999</v>
      </c>
      <c r="AX4815" s="3">
        <v>1.629</v>
      </c>
      <c r="AY4815" s="3">
        <v>1.7370000000000001</v>
      </c>
      <c r="AZ4815" s="3">
        <v>1.855</v>
      </c>
      <c r="BA4815">
        <v>1.9650000000000001</v>
      </c>
      <c r="BB4815">
        <v>2016</v>
      </c>
    </row>
    <row r="4816" spans="1:54" hidden="1" x14ac:dyDescent="0.2">
      <c r="A4816">
        <v>181</v>
      </c>
      <c r="B4816" t="s">
        <v>450</v>
      </c>
      <c r="C4816" t="s">
        <v>220</v>
      </c>
      <c r="D4816" t="s">
        <v>139</v>
      </c>
      <c r="E4816" t="s">
        <v>219</v>
      </c>
      <c r="F4816" t="s">
        <v>218</v>
      </c>
      <c r="G4816" t="s">
        <v>217</v>
      </c>
      <c r="I4816" t="s">
        <v>216</v>
      </c>
      <c r="J4816" s="3" t="s">
        <v>215</v>
      </c>
      <c r="K4816" s="3" t="s">
        <v>215</v>
      </c>
      <c r="L4816" s="3" t="s">
        <v>215</v>
      </c>
      <c r="M4816" s="3" t="s">
        <v>215</v>
      </c>
      <c r="N4816" s="3" t="s">
        <v>215</v>
      </c>
      <c r="O4816" s="3" t="s">
        <v>215</v>
      </c>
      <c r="P4816" s="3" t="s">
        <v>215</v>
      </c>
      <c r="Q4816" s="3" t="s">
        <v>215</v>
      </c>
      <c r="R4816" s="3" t="s">
        <v>215</v>
      </c>
      <c r="S4816" s="3" t="s">
        <v>215</v>
      </c>
      <c r="T4816" s="3" t="s">
        <v>215</v>
      </c>
      <c r="U4816" s="3" t="s">
        <v>215</v>
      </c>
      <c r="V4816" s="3" t="s">
        <v>215</v>
      </c>
      <c r="W4816" s="3" t="s">
        <v>215</v>
      </c>
      <c r="X4816" s="3" t="s">
        <v>215</v>
      </c>
      <c r="Y4816" s="3">
        <v>-4.8689999999999998</v>
      </c>
      <c r="Z4816" s="3">
        <v>-5.2729999999999997</v>
      </c>
      <c r="AA4816" s="3">
        <v>-2.7469999999999999</v>
      </c>
      <c r="AB4816" s="3">
        <v>-2.6739999999999999</v>
      </c>
      <c r="AC4816" s="3">
        <v>-1.512</v>
      </c>
      <c r="AD4816" s="3">
        <v>-5.1609999999999996</v>
      </c>
      <c r="AE4816" s="3">
        <v>-1.5640000000000001</v>
      </c>
      <c r="AF4816" s="3">
        <v>0.997</v>
      </c>
      <c r="AG4816" s="3">
        <v>-1.232</v>
      </c>
      <c r="AH4816" s="3">
        <v>-5.4880000000000004</v>
      </c>
      <c r="AI4816" s="3">
        <v>-8.1630000000000003</v>
      </c>
      <c r="AJ4816" s="3">
        <v>-9.3529999999999998</v>
      </c>
      <c r="AK4816" s="3">
        <v>-3.87</v>
      </c>
      <c r="AL4816" s="3">
        <v>-1.052</v>
      </c>
      <c r="AM4816" s="3">
        <v>-6.5789999999999997</v>
      </c>
      <c r="AN4816" s="3">
        <v>-4.657</v>
      </c>
      <c r="AO4816" s="3">
        <v>-0.20100000000000001</v>
      </c>
      <c r="AP4816" s="3">
        <v>1.7030000000000001</v>
      </c>
      <c r="AQ4816" s="3">
        <v>2.665</v>
      </c>
      <c r="AR4816" s="3">
        <v>8.8010000000000002</v>
      </c>
      <c r="AS4816" s="3">
        <v>4.4589999999999996</v>
      </c>
      <c r="AT4816" s="3">
        <v>6.4589999999999996</v>
      </c>
      <c r="AU4816" s="3">
        <v>10.179</v>
      </c>
      <c r="AV4816" s="3">
        <v>9.9090000000000007</v>
      </c>
      <c r="AW4816" s="3">
        <v>9.5050000000000008</v>
      </c>
      <c r="AX4816" s="3">
        <v>9.4580000000000002</v>
      </c>
      <c r="AY4816" s="3">
        <v>9.484</v>
      </c>
      <c r="AZ4816" s="3">
        <v>9.5500000000000007</v>
      </c>
      <c r="BA4816">
        <v>9.5660000000000007</v>
      </c>
      <c r="BB4816">
        <v>2016</v>
      </c>
    </row>
    <row r="4817" spans="1:54" x14ac:dyDescent="0.2">
      <c r="A4817">
        <v>867</v>
      </c>
      <c r="B4817" t="s">
        <v>449</v>
      </c>
      <c r="C4817" t="s">
        <v>352</v>
      </c>
      <c r="D4817" t="s">
        <v>87</v>
      </c>
      <c r="E4817" t="s">
        <v>349</v>
      </c>
      <c r="F4817" t="s">
        <v>351</v>
      </c>
      <c r="G4817" t="s">
        <v>225</v>
      </c>
      <c r="H4817" t="s">
        <v>222</v>
      </c>
      <c r="I4817" t="s">
        <v>1414</v>
      </c>
      <c r="J4817" s="3" t="s">
        <v>215</v>
      </c>
      <c r="K4817" s="3" t="s">
        <v>215</v>
      </c>
      <c r="L4817" s="3" t="s">
        <v>215</v>
      </c>
      <c r="M4817" s="3" t="s">
        <v>215</v>
      </c>
      <c r="N4817" s="3" t="s">
        <v>215</v>
      </c>
      <c r="O4817" s="3" t="s">
        <v>215</v>
      </c>
      <c r="P4817" s="3" t="s">
        <v>215</v>
      </c>
      <c r="Q4817" s="3" t="s">
        <v>215</v>
      </c>
      <c r="R4817" s="3" t="s">
        <v>215</v>
      </c>
      <c r="S4817" s="3" t="s">
        <v>215</v>
      </c>
      <c r="T4817" s="3" t="s">
        <v>215</v>
      </c>
      <c r="U4817" s="3" t="s">
        <v>215</v>
      </c>
      <c r="V4817" s="3" t="s">
        <v>215</v>
      </c>
      <c r="W4817" s="3" t="s">
        <v>215</v>
      </c>
      <c r="X4817" s="3" t="s">
        <v>215</v>
      </c>
      <c r="Y4817" s="3" t="s">
        <v>215</v>
      </c>
      <c r="Z4817" s="3" t="s">
        <v>215</v>
      </c>
      <c r="AA4817" s="3">
        <v>0.11700000000000001</v>
      </c>
      <c r="AB4817" s="3">
        <v>0.114</v>
      </c>
      <c r="AC4817" s="3">
        <v>0.121</v>
      </c>
      <c r="AD4817" s="3">
        <v>0.128</v>
      </c>
      <c r="AE4817" s="3">
        <v>0.13100000000000001</v>
      </c>
      <c r="AF4817" s="3">
        <v>0.13100000000000001</v>
      </c>
      <c r="AG4817" s="3">
        <v>0.13100000000000001</v>
      </c>
      <c r="AH4817" s="3">
        <v>0.13500000000000001</v>
      </c>
      <c r="AI4817" s="3">
        <v>0.13700000000000001</v>
      </c>
      <c r="AJ4817" s="3">
        <v>0.14199999999999999</v>
      </c>
      <c r="AK4817" s="3">
        <v>0.14000000000000001</v>
      </c>
      <c r="AL4817" s="3">
        <v>0.13700000000000001</v>
      </c>
      <c r="AM4817" s="3">
        <v>0.14599999999999999</v>
      </c>
      <c r="AN4817" s="3">
        <v>0.14799999999999999</v>
      </c>
      <c r="AO4817" s="3">
        <v>0.153</v>
      </c>
      <c r="AP4817" s="3">
        <v>0.158</v>
      </c>
      <c r="AQ4817" s="3">
        <v>0.156</v>
      </c>
      <c r="AR4817" s="3">
        <v>0.156</v>
      </c>
      <c r="AS4817" s="3">
        <v>0.159</v>
      </c>
      <c r="AT4817" s="3">
        <v>0.16200000000000001</v>
      </c>
      <c r="AU4817" s="3">
        <v>0.16500000000000001</v>
      </c>
      <c r="AV4817" s="3">
        <v>0.16800000000000001</v>
      </c>
      <c r="AW4817" s="3">
        <v>0.17100000000000001</v>
      </c>
      <c r="AX4817" s="3">
        <v>0.17399999999999999</v>
      </c>
      <c r="AY4817" s="3">
        <v>0.17599999999999999</v>
      </c>
      <c r="AZ4817" s="3">
        <v>0.17899999999999999</v>
      </c>
      <c r="BA4817">
        <v>0.182</v>
      </c>
      <c r="BB4817">
        <v>2017</v>
      </c>
    </row>
    <row r="4818" spans="1:54" hidden="1" x14ac:dyDescent="0.2">
      <c r="A4818">
        <v>867</v>
      </c>
      <c r="B4818" t="s">
        <v>449</v>
      </c>
      <c r="C4818" t="s">
        <v>350</v>
      </c>
      <c r="D4818" t="s">
        <v>87</v>
      </c>
      <c r="E4818" t="s">
        <v>349</v>
      </c>
      <c r="F4818" t="s">
        <v>348</v>
      </c>
      <c r="G4818" t="s">
        <v>275</v>
      </c>
      <c r="I4818" t="s">
        <v>347</v>
      </c>
      <c r="J4818" s="3" t="s">
        <v>215</v>
      </c>
      <c r="K4818" s="3" t="s">
        <v>215</v>
      </c>
      <c r="L4818" s="3" t="s">
        <v>215</v>
      </c>
      <c r="M4818" s="3" t="s">
        <v>215</v>
      </c>
      <c r="N4818" s="3" t="s">
        <v>215</v>
      </c>
      <c r="O4818" s="3" t="s">
        <v>215</v>
      </c>
      <c r="P4818" s="3" t="s">
        <v>215</v>
      </c>
      <c r="Q4818" s="3" t="s">
        <v>215</v>
      </c>
      <c r="R4818" s="3" t="s">
        <v>215</v>
      </c>
      <c r="S4818" s="3" t="s">
        <v>215</v>
      </c>
      <c r="T4818" s="3" t="s">
        <v>215</v>
      </c>
      <c r="U4818" s="3" t="s">
        <v>215</v>
      </c>
      <c r="V4818" s="3" t="s">
        <v>215</v>
      </c>
      <c r="W4818" s="3" t="s">
        <v>215</v>
      </c>
      <c r="X4818" s="3" t="s">
        <v>215</v>
      </c>
      <c r="Y4818" s="3" t="s">
        <v>215</v>
      </c>
      <c r="Z4818" s="3" t="s">
        <v>215</v>
      </c>
      <c r="AA4818" s="3" t="s">
        <v>215</v>
      </c>
      <c r="AB4818" s="3">
        <v>-2.363</v>
      </c>
      <c r="AC4818" s="3">
        <v>6.0380000000000003</v>
      </c>
      <c r="AD4818" s="3">
        <v>5.3929999999999998</v>
      </c>
      <c r="AE4818" s="3">
        <v>2.61</v>
      </c>
      <c r="AF4818" s="3">
        <v>0.29299999999999998</v>
      </c>
      <c r="AG4818" s="3">
        <v>-8.4000000000000005E-2</v>
      </c>
      <c r="AH4818" s="3">
        <v>2.915</v>
      </c>
      <c r="AI4818" s="3">
        <v>1.4370000000000001</v>
      </c>
      <c r="AJ4818" s="3">
        <v>3.653</v>
      </c>
      <c r="AK4818" s="3">
        <v>-1.645</v>
      </c>
      <c r="AL4818" s="3">
        <v>-1.6359999999999999</v>
      </c>
      <c r="AM4818" s="3">
        <v>6.4539999999999997</v>
      </c>
      <c r="AN4818" s="3">
        <v>1.2070000000000001</v>
      </c>
      <c r="AO4818" s="3">
        <v>3.4580000000000002</v>
      </c>
      <c r="AP4818" s="3">
        <v>2.86</v>
      </c>
      <c r="AQ4818" s="3">
        <v>-0.75700000000000001</v>
      </c>
      <c r="AR4818" s="3">
        <v>-0.36499999999999999</v>
      </c>
      <c r="AS4818" s="3">
        <v>1.91</v>
      </c>
      <c r="AT4818" s="3">
        <v>2.0350000000000001</v>
      </c>
      <c r="AU4818" s="3">
        <v>1.9079999999999999</v>
      </c>
      <c r="AV4818" s="3">
        <v>1.8</v>
      </c>
      <c r="AW4818" s="3">
        <v>1.663</v>
      </c>
      <c r="AX4818" s="3">
        <v>1.6240000000000001</v>
      </c>
      <c r="AY4818" s="3">
        <v>1.5169999999999999</v>
      </c>
      <c r="AZ4818" s="3">
        <v>1.5169999999999999</v>
      </c>
      <c r="BA4818">
        <v>1.5169999999999999</v>
      </c>
      <c r="BB4818">
        <v>2017</v>
      </c>
    </row>
    <row r="4819" spans="1:54" hidden="1" x14ac:dyDescent="0.2">
      <c r="A4819">
        <v>867</v>
      </c>
      <c r="B4819" t="s">
        <v>449</v>
      </c>
      <c r="C4819" t="s">
        <v>346</v>
      </c>
      <c r="D4819" t="s">
        <v>87</v>
      </c>
      <c r="E4819" t="s">
        <v>342</v>
      </c>
      <c r="F4819" t="s">
        <v>345</v>
      </c>
      <c r="G4819" t="s">
        <v>225</v>
      </c>
      <c r="H4819" t="s">
        <v>222</v>
      </c>
      <c r="I4819" t="s">
        <v>1414</v>
      </c>
      <c r="J4819" s="3" t="s">
        <v>215</v>
      </c>
      <c r="K4819" s="3" t="s">
        <v>215</v>
      </c>
      <c r="L4819" s="3" t="s">
        <v>215</v>
      </c>
      <c r="M4819" s="3" t="s">
        <v>215</v>
      </c>
      <c r="N4819" s="3" t="s">
        <v>215</v>
      </c>
      <c r="O4819" s="3" t="s">
        <v>215</v>
      </c>
      <c r="P4819" s="3" t="s">
        <v>215</v>
      </c>
      <c r="Q4819" s="3" t="s">
        <v>215</v>
      </c>
      <c r="R4819" s="3" t="s">
        <v>215</v>
      </c>
      <c r="S4819" s="3" t="s">
        <v>215</v>
      </c>
      <c r="T4819" s="3" t="s">
        <v>215</v>
      </c>
      <c r="U4819" s="3" t="s">
        <v>215</v>
      </c>
      <c r="V4819" s="3" t="s">
        <v>215</v>
      </c>
      <c r="W4819" s="3" t="s">
        <v>215</v>
      </c>
      <c r="X4819" s="3" t="s">
        <v>215</v>
      </c>
      <c r="Y4819" s="3" t="s">
        <v>215</v>
      </c>
      <c r="Z4819" s="3" t="s">
        <v>215</v>
      </c>
      <c r="AA4819" s="3">
        <v>0.106</v>
      </c>
      <c r="AB4819" s="3">
        <v>0.109</v>
      </c>
      <c r="AC4819" s="3">
        <v>0.108</v>
      </c>
      <c r="AD4819" s="3">
        <v>0.111</v>
      </c>
      <c r="AE4819" s="3">
        <v>0.115</v>
      </c>
      <c r="AF4819" s="3">
        <v>0.125</v>
      </c>
      <c r="AG4819" s="3">
        <v>0.127</v>
      </c>
      <c r="AH4819" s="3">
        <v>0.13100000000000001</v>
      </c>
      <c r="AI4819" s="3">
        <v>0.13800000000000001</v>
      </c>
      <c r="AJ4819" s="3">
        <v>0.14399999999999999</v>
      </c>
      <c r="AK4819" s="3">
        <v>0.151</v>
      </c>
      <c r="AL4819" s="3">
        <v>0.153</v>
      </c>
      <c r="AM4819" s="3">
        <v>0.153</v>
      </c>
      <c r="AN4819" s="3">
        <v>0.16500000000000001</v>
      </c>
      <c r="AO4819" s="3">
        <v>0.17299999999999999</v>
      </c>
      <c r="AP4819" s="3">
        <v>0.185</v>
      </c>
      <c r="AQ4819" s="3">
        <v>0.191</v>
      </c>
      <c r="AR4819" s="3">
        <v>0.183</v>
      </c>
      <c r="AS4819" s="3">
        <v>0.18</v>
      </c>
      <c r="AT4819" s="3">
        <v>0.19400000000000001</v>
      </c>
      <c r="AU4819" s="3">
        <v>0.19900000000000001</v>
      </c>
      <c r="AV4819" s="3">
        <v>0.20499999999999999</v>
      </c>
      <c r="AW4819" s="3">
        <v>0.21099999999999999</v>
      </c>
      <c r="AX4819" s="3">
        <v>0.217</v>
      </c>
      <c r="AY4819" s="3">
        <v>0.224</v>
      </c>
      <c r="AZ4819" s="3">
        <v>0.23</v>
      </c>
      <c r="BA4819">
        <v>0.23599999999999999</v>
      </c>
      <c r="BB4819">
        <v>2017</v>
      </c>
    </row>
    <row r="4820" spans="1:54" hidden="1" x14ac:dyDescent="0.2">
      <c r="A4820">
        <v>867</v>
      </c>
      <c r="B4820" t="s">
        <v>449</v>
      </c>
      <c r="C4820" t="s">
        <v>344</v>
      </c>
      <c r="D4820" t="s">
        <v>87</v>
      </c>
      <c r="E4820" t="s">
        <v>342</v>
      </c>
      <c r="F4820" t="s">
        <v>343</v>
      </c>
      <c r="G4820" t="s">
        <v>223</v>
      </c>
      <c r="H4820" t="s">
        <v>222</v>
      </c>
      <c r="I4820" t="s">
        <v>310</v>
      </c>
      <c r="J4820" s="3" t="s">
        <v>215</v>
      </c>
      <c r="K4820" s="3" t="s">
        <v>215</v>
      </c>
      <c r="L4820" s="3" t="s">
        <v>215</v>
      </c>
      <c r="M4820" s="3" t="s">
        <v>215</v>
      </c>
      <c r="N4820" s="3" t="s">
        <v>215</v>
      </c>
      <c r="O4820" s="3" t="s">
        <v>215</v>
      </c>
      <c r="P4820" s="3" t="s">
        <v>215</v>
      </c>
      <c r="Q4820" s="3" t="s">
        <v>215</v>
      </c>
      <c r="R4820" s="3" t="s">
        <v>215</v>
      </c>
      <c r="S4820" s="3" t="s">
        <v>215</v>
      </c>
      <c r="T4820" s="3" t="s">
        <v>215</v>
      </c>
      <c r="U4820" s="3" t="s">
        <v>215</v>
      </c>
      <c r="V4820" s="3" t="s">
        <v>215</v>
      </c>
      <c r="W4820" s="3" t="s">
        <v>215</v>
      </c>
      <c r="X4820" s="3" t="s">
        <v>215</v>
      </c>
      <c r="Y4820" s="3" t="s">
        <v>215</v>
      </c>
      <c r="Z4820" s="3" t="s">
        <v>215</v>
      </c>
      <c r="AA4820" s="3">
        <v>0.106</v>
      </c>
      <c r="AB4820" s="3">
        <v>0.109</v>
      </c>
      <c r="AC4820" s="3">
        <v>0.108</v>
      </c>
      <c r="AD4820" s="3">
        <v>0.111</v>
      </c>
      <c r="AE4820" s="3">
        <v>0.115</v>
      </c>
      <c r="AF4820" s="3">
        <v>0.125</v>
      </c>
      <c r="AG4820" s="3">
        <v>0.127</v>
      </c>
      <c r="AH4820" s="3">
        <v>0.13100000000000001</v>
      </c>
      <c r="AI4820" s="3">
        <v>0.13800000000000001</v>
      </c>
      <c r="AJ4820" s="3">
        <v>0.14399999999999999</v>
      </c>
      <c r="AK4820" s="3">
        <v>0.151</v>
      </c>
      <c r="AL4820" s="3">
        <v>0.153</v>
      </c>
      <c r="AM4820" s="3">
        <v>0.153</v>
      </c>
      <c r="AN4820" s="3">
        <v>0.16500000000000001</v>
      </c>
      <c r="AO4820" s="3">
        <v>0.17299999999999999</v>
      </c>
      <c r="AP4820" s="3">
        <v>0.185</v>
      </c>
      <c r="AQ4820" s="3">
        <v>0.191</v>
      </c>
      <c r="AR4820" s="3">
        <v>0.183</v>
      </c>
      <c r="AS4820" s="3">
        <v>0.18</v>
      </c>
      <c r="AT4820" s="3">
        <v>0.19400000000000001</v>
      </c>
      <c r="AU4820" s="3">
        <v>0.19900000000000001</v>
      </c>
      <c r="AV4820" s="3">
        <v>0.20499999999999999</v>
      </c>
      <c r="AW4820" s="3">
        <v>0.21099999999999999</v>
      </c>
      <c r="AX4820" s="3">
        <v>0.217</v>
      </c>
      <c r="AY4820" s="3">
        <v>0.224</v>
      </c>
      <c r="AZ4820" s="3">
        <v>0.23</v>
      </c>
      <c r="BA4820">
        <v>0.23599999999999999</v>
      </c>
      <c r="BB4820">
        <v>2017</v>
      </c>
    </row>
    <row r="4821" spans="1:54" hidden="1" x14ac:dyDescent="0.2">
      <c r="A4821">
        <v>867</v>
      </c>
      <c r="B4821" t="s">
        <v>449</v>
      </c>
      <c r="C4821" t="s">
        <v>213</v>
      </c>
      <c r="D4821" t="s">
        <v>87</v>
      </c>
      <c r="E4821" t="s">
        <v>342</v>
      </c>
      <c r="F4821" t="s">
        <v>341</v>
      </c>
      <c r="G4821" t="s">
        <v>323</v>
      </c>
      <c r="H4821" t="s">
        <v>222</v>
      </c>
      <c r="I4821" t="s">
        <v>310</v>
      </c>
      <c r="J4821" s="3" t="s">
        <v>215</v>
      </c>
      <c r="K4821" s="3" t="s">
        <v>215</v>
      </c>
      <c r="L4821" s="3" t="s">
        <v>215</v>
      </c>
      <c r="M4821" s="3" t="s">
        <v>215</v>
      </c>
      <c r="N4821" s="3" t="s">
        <v>215</v>
      </c>
      <c r="O4821" s="3" t="s">
        <v>215</v>
      </c>
      <c r="P4821" s="3" t="s">
        <v>215</v>
      </c>
      <c r="Q4821" s="3" t="s">
        <v>215</v>
      </c>
      <c r="R4821" s="3" t="s">
        <v>215</v>
      </c>
      <c r="S4821" s="3" t="s">
        <v>215</v>
      </c>
      <c r="T4821" s="3" t="s">
        <v>215</v>
      </c>
      <c r="U4821" s="3" t="s">
        <v>215</v>
      </c>
      <c r="V4821" s="3" t="s">
        <v>215</v>
      </c>
      <c r="W4821" s="3" t="s">
        <v>215</v>
      </c>
      <c r="X4821" s="3" t="s">
        <v>215</v>
      </c>
      <c r="Y4821" s="3" t="s">
        <v>215</v>
      </c>
      <c r="Z4821" s="3" t="s">
        <v>215</v>
      </c>
      <c r="AA4821" s="3">
        <v>9.1999999999999998E-2</v>
      </c>
      <c r="AB4821" s="3">
        <v>9.0999999999999998E-2</v>
      </c>
      <c r="AC4821" s="3">
        <v>9.8000000000000004E-2</v>
      </c>
      <c r="AD4821" s="3">
        <v>0.106</v>
      </c>
      <c r="AE4821" s="3">
        <v>0.111</v>
      </c>
      <c r="AF4821" s="3">
        <v>0.113</v>
      </c>
      <c r="AG4821" s="3">
        <v>0.115</v>
      </c>
      <c r="AH4821" s="3">
        <v>0.122</v>
      </c>
      <c r="AI4821" s="3">
        <v>0.127</v>
      </c>
      <c r="AJ4821" s="3">
        <v>0.13600000000000001</v>
      </c>
      <c r="AK4821" s="3">
        <v>0.13700000000000001</v>
      </c>
      <c r="AL4821" s="3">
        <v>0.13800000000000001</v>
      </c>
      <c r="AM4821" s="3">
        <v>0.14799999999999999</v>
      </c>
      <c r="AN4821" s="3">
        <v>0.151</v>
      </c>
      <c r="AO4821" s="3">
        <v>0.16</v>
      </c>
      <c r="AP4821" s="3">
        <v>0.16800000000000001</v>
      </c>
      <c r="AQ4821" s="3">
        <v>0.16900000000000001</v>
      </c>
      <c r="AR4821" s="3">
        <v>0.17100000000000001</v>
      </c>
      <c r="AS4821" s="3">
        <v>0.17699999999999999</v>
      </c>
      <c r="AT4821" s="3">
        <v>0.182</v>
      </c>
      <c r="AU4821" s="3">
        <v>0.189</v>
      </c>
      <c r="AV4821" s="3">
        <v>0.19700000000000001</v>
      </c>
      <c r="AW4821" s="3">
        <v>0.20499999999999999</v>
      </c>
      <c r="AX4821" s="3">
        <v>0.21199999999999999</v>
      </c>
      <c r="AY4821" s="3">
        <v>0.219</v>
      </c>
      <c r="AZ4821" s="3">
        <v>0.22700000000000001</v>
      </c>
      <c r="BA4821">
        <v>0.23400000000000001</v>
      </c>
      <c r="BB4821">
        <v>2017</v>
      </c>
    </row>
    <row r="4822" spans="1:54" hidden="1" x14ac:dyDescent="0.2">
      <c r="A4822">
        <v>867</v>
      </c>
      <c r="B4822" t="s">
        <v>449</v>
      </c>
      <c r="C4822" t="s">
        <v>340</v>
      </c>
      <c r="D4822" t="s">
        <v>87</v>
      </c>
      <c r="E4822" t="s">
        <v>339</v>
      </c>
      <c r="F4822" t="s">
        <v>338</v>
      </c>
      <c r="G4822" t="s">
        <v>295</v>
      </c>
      <c r="I4822" t="s">
        <v>337</v>
      </c>
      <c r="J4822" s="3" t="s">
        <v>215</v>
      </c>
      <c r="K4822" s="3" t="s">
        <v>215</v>
      </c>
      <c r="L4822" s="3" t="s">
        <v>215</v>
      </c>
      <c r="M4822" s="3" t="s">
        <v>215</v>
      </c>
      <c r="N4822" s="3" t="s">
        <v>215</v>
      </c>
      <c r="O4822" s="3" t="s">
        <v>215</v>
      </c>
      <c r="P4822" s="3" t="s">
        <v>215</v>
      </c>
      <c r="Q4822" s="3" t="s">
        <v>215</v>
      </c>
      <c r="R4822" s="3" t="s">
        <v>215</v>
      </c>
      <c r="S4822" s="3" t="s">
        <v>215</v>
      </c>
      <c r="T4822" s="3" t="s">
        <v>215</v>
      </c>
      <c r="U4822" s="3" t="s">
        <v>215</v>
      </c>
      <c r="V4822" s="3" t="s">
        <v>215</v>
      </c>
      <c r="W4822" s="3" t="s">
        <v>215</v>
      </c>
      <c r="X4822" s="3" t="s">
        <v>215</v>
      </c>
      <c r="Y4822" s="3" t="s">
        <v>215</v>
      </c>
      <c r="Z4822" s="3" t="s">
        <v>215</v>
      </c>
      <c r="AA4822" s="3">
        <v>90.811000000000007</v>
      </c>
      <c r="AB4822" s="3">
        <v>95.108999999999995</v>
      </c>
      <c r="AC4822" s="3">
        <v>89.105999999999995</v>
      </c>
      <c r="AD4822" s="3">
        <v>86.894999999999996</v>
      </c>
      <c r="AE4822" s="3">
        <v>87.921000000000006</v>
      </c>
      <c r="AF4822" s="3">
        <v>95.052999999999997</v>
      </c>
      <c r="AG4822" s="3">
        <v>96.888000000000005</v>
      </c>
      <c r="AH4822" s="3">
        <v>97.167000000000002</v>
      </c>
      <c r="AI4822" s="3">
        <v>100.6</v>
      </c>
      <c r="AJ4822" s="3">
        <v>101.27800000000001</v>
      </c>
      <c r="AK4822" s="3">
        <v>107.87</v>
      </c>
      <c r="AL4822" s="3">
        <v>111.127</v>
      </c>
      <c r="AM4822" s="3">
        <v>104.273</v>
      </c>
      <c r="AN4822" s="3">
        <v>111.369</v>
      </c>
      <c r="AO4822" s="3">
        <v>113.057</v>
      </c>
      <c r="AP4822" s="3">
        <v>117.494</v>
      </c>
      <c r="AQ4822" s="3">
        <v>121.964</v>
      </c>
      <c r="AR4822" s="3">
        <v>117.483</v>
      </c>
      <c r="AS4822" s="3">
        <v>113.125</v>
      </c>
      <c r="AT4822" s="3">
        <v>120</v>
      </c>
      <c r="AU4822" s="3">
        <v>120.742</v>
      </c>
      <c r="AV4822" s="3">
        <v>121.807</v>
      </c>
      <c r="AW4822" s="3">
        <v>123.26</v>
      </c>
      <c r="AX4822" s="3">
        <v>125.14</v>
      </c>
      <c r="AY4822" s="3">
        <v>127.136</v>
      </c>
      <c r="AZ4822" s="3">
        <v>128.54900000000001</v>
      </c>
      <c r="BA4822">
        <v>129.97800000000001</v>
      </c>
      <c r="BB4822">
        <v>2017</v>
      </c>
    </row>
    <row r="4823" spans="1:54" hidden="1" x14ac:dyDescent="0.2">
      <c r="A4823">
        <v>867</v>
      </c>
      <c r="B4823" t="s">
        <v>449</v>
      </c>
      <c r="C4823" t="s">
        <v>336</v>
      </c>
      <c r="D4823" t="s">
        <v>87</v>
      </c>
      <c r="E4823" t="s">
        <v>333</v>
      </c>
      <c r="F4823" t="s">
        <v>335</v>
      </c>
      <c r="G4823" t="s">
        <v>225</v>
      </c>
      <c r="H4823" t="s">
        <v>322</v>
      </c>
      <c r="I4823" t="s">
        <v>330</v>
      </c>
      <c r="J4823" s="3" t="s">
        <v>215</v>
      </c>
      <c r="K4823" s="3" t="s">
        <v>215</v>
      </c>
      <c r="L4823" s="3" t="s">
        <v>215</v>
      </c>
      <c r="M4823" s="3" t="s">
        <v>215</v>
      </c>
      <c r="N4823" s="3" t="s">
        <v>215</v>
      </c>
      <c r="O4823" s="3" t="s">
        <v>215</v>
      </c>
      <c r="P4823" s="3" t="s">
        <v>215</v>
      </c>
      <c r="Q4823" s="3" t="s">
        <v>215</v>
      </c>
      <c r="R4823" s="3" t="s">
        <v>215</v>
      </c>
      <c r="S4823" s="3" t="s">
        <v>215</v>
      </c>
      <c r="T4823" s="3" t="s">
        <v>215</v>
      </c>
      <c r="U4823" s="3" t="s">
        <v>215</v>
      </c>
      <c r="V4823" s="3" t="s">
        <v>215</v>
      </c>
      <c r="W4823" s="3" t="s">
        <v>215</v>
      </c>
      <c r="X4823" s="3" t="s">
        <v>215</v>
      </c>
      <c r="Y4823" s="3" t="s">
        <v>215</v>
      </c>
      <c r="Z4823" s="3" t="s">
        <v>215</v>
      </c>
      <c r="AA4823" s="3">
        <v>2375.038</v>
      </c>
      <c r="AB4823" s="3">
        <v>2284.52</v>
      </c>
      <c r="AC4823" s="3">
        <v>2383.777</v>
      </c>
      <c r="AD4823" s="3">
        <v>2493.1480000000001</v>
      </c>
      <c r="AE4823" s="3">
        <v>2593.223</v>
      </c>
      <c r="AF4823" s="3">
        <v>2644.0140000000001</v>
      </c>
      <c r="AG4823" s="3">
        <v>2626.9380000000001</v>
      </c>
      <c r="AH4823" s="3">
        <v>2678.5929999999998</v>
      </c>
      <c r="AI4823" s="3">
        <v>2678.5749999999998</v>
      </c>
      <c r="AJ4823" s="3">
        <v>2760.607</v>
      </c>
      <c r="AK4823" s="3">
        <v>2698.5630000000001</v>
      </c>
      <c r="AL4823" s="3">
        <v>2620.0329999999999</v>
      </c>
      <c r="AM4823" s="3">
        <v>2799.6860000000001</v>
      </c>
      <c r="AN4823" s="3">
        <v>2799.0830000000001</v>
      </c>
      <c r="AO4823" s="3">
        <v>2882.933</v>
      </c>
      <c r="AP4823" s="3">
        <v>2954.4110000000001</v>
      </c>
      <c r="AQ4823" s="3">
        <v>2921.1950000000002</v>
      </c>
      <c r="AR4823" s="3">
        <v>2899.7719999999999</v>
      </c>
      <c r="AS4823" s="3">
        <v>2944.232</v>
      </c>
      <c r="AT4823" s="3">
        <v>2993.0360000000001</v>
      </c>
      <c r="AU4823" s="3">
        <v>3002.1060000000002</v>
      </c>
      <c r="AV4823" s="3">
        <v>3008.0079999999998</v>
      </c>
      <c r="AW4823" s="3">
        <v>3009.86</v>
      </c>
      <c r="AX4823" s="3">
        <v>3010.5790000000002</v>
      </c>
      <c r="AY4823" s="3">
        <v>3008.116</v>
      </c>
      <c r="AZ4823" s="3">
        <v>3005.6550000000002</v>
      </c>
      <c r="BA4823">
        <v>3003.1959999999999</v>
      </c>
      <c r="BB4823">
        <v>2016</v>
      </c>
    </row>
    <row r="4824" spans="1:54" hidden="1" x14ac:dyDescent="0.2">
      <c r="A4824">
        <v>867</v>
      </c>
      <c r="B4824" t="s">
        <v>449</v>
      </c>
      <c r="C4824" t="s">
        <v>334</v>
      </c>
      <c r="D4824" t="s">
        <v>87</v>
      </c>
      <c r="E4824" t="s">
        <v>333</v>
      </c>
      <c r="F4824" t="s">
        <v>332</v>
      </c>
      <c r="G4824" t="s">
        <v>331</v>
      </c>
      <c r="H4824" t="s">
        <v>322</v>
      </c>
      <c r="I4824" t="s">
        <v>330</v>
      </c>
      <c r="J4824" s="3" t="s">
        <v>215</v>
      </c>
      <c r="K4824" s="3" t="s">
        <v>215</v>
      </c>
      <c r="L4824" s="3" t="s">
        <v>215</v>
      </c>
      <c r="M4824" s="3" t="s">
        <v>215</v>
      </c>
      <c r="N4824" s="3" t="s">
        <v>215</v>
      </c>
      <c r="O4824" s="3" t="s">
        <v>215</v>
      </c>
      <c r="P4824" s="3" t="s">
        <v>215</v>
      </c>
      <c r="Q4824" s="3" t="s">
        <v>215</v>
      </c>
      <c r="R4824" s="3" t="s">
        <v>215</v>
      </c>
      <c r="S4824" s="3" t="s">
        <v>215</v>
      </c>
      <c r="T4824" s="3" t="s">
        <v>215</v>
      </c>
      <c r="U4824" s="3" t="s">
        <v>215</v>
      </c>
      <c r="V4824" s="3" t="s">
        <v>215</v>
      </c>
      <c r="W4824" s="3" t="s">
        <v>215</v>
      </c>
      <c r="X4824" s="3" t="s">
        <v>215</v>
      </c>
      <c r="Y4824" s="3" t="s">
        <v>215</v>
      </c>
      <c r="Z4824" s="3" t="s">
        <v>215</v>
      </c>
      <c r="AA4824" s="3">
        <v>2478.3989999999999</v>
      </c>
      <c r="AB4824" s="3">
        <v>2383.9409999999998</v>
      </c>
      <c r="AC4824" s="3">
        <v>2487.518</v>
      </c>
      <c r="AD4824" s="3">
        <v>2601.6480000000001</v>
      </c>
      <c r="AE4824" s="3">
        <v>2706.0790000000002</v>
      </c>
      <c r="AF4824" s="3">
        <v>2759.0810000000001</v>
      </c>
      <c r="AG4824" s="3">
        <v>2741.261</v>
      </c>
      <c r="AH4824" s="3">
        <v>2795.1640000000002</v>
      </c>
      <c r="AI4824" s="3">
        <v>2795.145</v>
      </c>
      <c r="AJ4824" s="3">
        <v>2880.748</v>
      </c>
      <c r="AK4824" s="3">
        <v>2816.0039999999999</v>
      </c>
      <c r="AL4824" s="3">
        <v>2734.056</v>
      </c>
      <c r="AM4824" s="3">
        <v>2921.527</v>
      </c>
      <c r="AN4824" s="3">
        <v>2920.8980000000001</v>
      </c>
      <c r="AO4824" s="3">
        <v>3008.3969999999999</v>
      </c>
      <c r="AP4824" s="3">
        <v>3082.9859999999999</v>
      </c>
      <c r="AQ4824" s="3">
        <v>3048.3240000000001</v>
      </c>
      <c r="AR4824" s="3">
        <v>3025.9690000000001</v>
      </c>
      <c r="AS4824" s="3">
        <v>3072.364</v>
      </c>
      <c r="AT4824" s="3">
        <v>3123.2919999999999</v>
      </c>
      <c r="AU4824" s="3">
        <v>3132.7559999999999</v>
      </c>
      <c r="AV4824" s="3">
        <v>3138.915</v>
      </c>
      <c r="AW4824" s="3">
        <v>3140.848</v>
      </c>
      <c r="AX4824" s="3">
        <v>3141.598</v>
      </c>
      <c r="AY4824" s="3">
        <v>3139.0279999999998</v>
      </c>
      <c r="AZ4824" s="3">
        <v>3136.46</v>
      </c>
      <c r="BA4824">
        <v>3133.8939999999998</v>
      </c>
      <c r="BB4824">
        <v>2016</v>
      </c>
    </row>
    <row r="4825" spans="1:54" hidden="1" x14ac:dyDescent="0.2">
      <c r="A4825">
        <v>867</v>
      </c>
      <c r="B4825" t="s">
        <v>449</v>
      </c>
      <c r="C4825" t="s">
        <v>329</v>
      </c>
      <c r="D4825" t="s">
        <v>87</v>
      </c>
      <c r="E4825" t="s">
        <v>325</v>
      </c>
      <c r="F4825" t="s">
        <v>328</v>
      </c>
      <c r="G4825" t="s">
        <v>225</v>
      </c>
      <c r="H4825" t="s">
        <v>322</v>
      </c>
      <c r="I4825" t="s">
        <v>321</v>
      </c>
      <c r="J4825" s="3" t="s">
        <v>215</v>
      </c>
      <c r="K4825" s="3" t="s">
        <v>215</v>
      </c>
      <c r="L4825" s="3" t="s">
        <v>215</v>
      </c>
      <c r="M4825" s="3" t="s">
        <v>215</v>
      </c>
      <c r="N4825" s="3" t="s">
        <v>215</v>
      </c>
      <c r="O4825" s="3" t="s">
        <v>215</v>
      </c>
      <c r="P4825" s="3" t="s">
        <v>215</v>
      </c>
      <c r="Q4825" s="3" t="s">
        <v>215</v>
      </c>
      <c r="R4825" s="3" t="s">
        <v>215</v>
      </c>
      <c r="S4825" s="3" t="s">
        <v>215</v>
      </c>
      <c r="T4825" s="3" t="s">
        <v>215</v>
      </c>
      <c r="U4825" s="3" t="s">
        <v>215</v>
      </c>
      <c r="V4825" s="3" t="s">
        <v>215</v>
      </c>
      <c r="W4825" s="3" t="s">
        <v>215</v>
      </c>
      <c r="X4825" s="3" t="s">
        <v>215</v>
      </c>
      <c r="Y4825" s="3" t="s">
        <v>215</v>
      </c>
      <c r="Z4825" s="3" t="s">
        <v>215</v>
      </c>
      <c r="AA4825" s="3">
        <v>2156.8029999999999</v>
      </c>
      <c r="AB4825" s="3">
        <v>2172.7829999999999</v>
      </c>
      <c r="AC4825" s="3">
        <v>2124.0810000000001</v>
      </c>
      <c r="AD4825" s="3">
        <v>2166.4319999999998</v>
      </c>
      <c r="AE4825" s="3">
        <v>2279.9749999999999</v>
      </c>
      <c r="AF4825" s="3">
        <v>2513.2170000000001</v>
      </c>
      <c r="AG4825" s="3">
        <v>2545.1999999999998</v>
      </c>
      <c r="AH4825" s="3">
        <v>2602.7130000000002</v>
      </c>
      <c r="AI4825" s="3">
        <v>2694.6559999999999</v>
      </c>
      <c r="AJ4825" s="3">
        <v>2795.8780000000002</v>
      </c>
      <c r="AK4825" s="3">
        <v>2910.93</v>
      </c>
      <c r="AL4825" s="3">
        <v>2911.57</v>
      </c>
      <c r="AM4825" s="3">
        <v>2919.3249999999998</v>
      </c>
      <c r="AN4825" s="3">
        <v>3117.3009999999999</v>
      </c>
      <c r="AO4825" s="3">
        <v>3259.346</v>
      </c>
      <c r="AP4825" s="3">
        <v>3471.2539999999999</v>
      </c>
      <c r="AQ4825" s="3">
        <v>3562.7919999999999</v>
      </c>
      <c r="AR4825" s="3">
        <v>3406.7359999999999</v>
      </c>
      <c r="AS4825" s="3">
        <v>3330.6729999999998</v>
      </c>
      <c r="AT4825" s="3">
        <v>3591.6439999999998</v>
      </c>
      <c r="AU4825" s="3">
        <v>3624.8150000000001</v>
      </c>
      <c r="AV4825" s="3">
        <v>3663.9659999999999</v>
      </c>
      <c r="AW4825" s="3">
        <v>3709.951</v>
      </c>
      <c r="AX4825" s="3">
        <v>3767.4450000000002</v>
      </c>
      <c r="AY4825" s="3">
        <v>3824.39</v>
      </c>
      <c r="AZ4825" s="3">
        <v>3863.7449999999999</v>
      </c>
      <c r="BA4825">
        <v>3903.5059999999999</v>
      </c>
      <c r="BB4825">
        <v>2016</v>
      </c>
    </row>
    <row r="4826" spans="1:54" hidden="1" x14ac:dyDescent="0.2">
      <c r="A4826">
        <v>867</v>
      </c>
      <c r="B4826" t="s">
        <v>449</v>
      </c>
      <c r="C4826" t="s">
        <v>327</v>
      </c>
      <c r="D4826" t="s">
        <v>87</v>
      </c>
      <c r="E4826" t="s">
        <v>325</v>
      </c>
      <c r="F4826" t="s">
        <v>326</v>
      </c>
      <c r="G4826" t="s">
        <v>223</v>
      </c>
      <c r="H4826" t="s">
        <v>322</v>
      </c>
      <c r="I4826" t="s">
        <v>321</v>
      </c>
      <c r="J4826" s="3" t="s">
        <v>215</v>
      </c>
      <c r="K4826" s="3" t="s">
        <v>215</v>
      </c>
      <c r="L4826" s="3" t="s">
        <v>215</v>
      </c>
      <c r="M4826" s="3" t="s">
        <v>215</v>
      </c>
      <c r="N4826" s="3" t="s">
        <v>215</v>
      </c>
      <c r="O4826" s="3" t="s">
        <v>215</v>
      </c>
      <c r="P4826" s="3" t="s">
        <v>215</v>
      </c>
      <c r="Q4826" s="3" t="s">
        <v>215</v>
      </c>
      <c r="R4826" s="3" t="s">
        <v>215</v>
      </c>
      <c r="S4826" s="3" t="s">
        <v>215</v>
      </c>
      <c r="T4826" s="3" t="s">
        <v>215</v>
      </c>
      <c r="U4826" s="3" t="s">
        <v>215</v>
      </c>
      <c r="V4826" s="3" t="s">
        <v>215</v>
      </c>
      <c r="W4826" s="3" t="s">
        <v>215</v>
      </c>
      <c r="X4826" s="3" t="s">
        <v>215</v>
      </c>
      <c r="Y4826" s="3" t="s">
        <v>215</v>
      </c>
      <c r="Z4826" s="3" t="s">
        <v>215</v>
      </c>
      <c r="AA4826" s="3">
        <v>2156.8029999999999</v>
      </c>
      <c r="AB4826" s="3">
        <v>2172.7829999999999</v>
      </c>
      <c r="AC4826" s="3">
        <v>2124.0810000000001</v>
      </c>
      <c r="AD4826" s="3">
        <v>2166.4319999999998</v>
      </c>
      <c r="AE4826" s="3">
        <v>2279.9749999999999</v>
      </c>
      <c r="AF4826" s="3">
        <v>2513.2170000000001</v>
      </c>
      <c r="AG4826" s="3">
        <v>2545.1999999999998</v>
      </c>
      <c r="AH4826" s="3">
        <v>2602.7130000000002</v>
      </c>
      <c r="AI4826" s="3">
        <v>2694.6559999999999</v>
      </c>
      <c r="AJ4826" s="3">
        <v>2795.8780000000002</v>
      </c>
      <c r="AK4826" s="3">
        <v>2910.93</v>
      </c>
      <c r="AL4826" s="3">
        <v>2911.57</v>
      </c>
      <c r="AM4826" s="3">
        <v>2919.3249999999998</v>
      </c>
      <c r="AN4826" s="3">
        <v>3117.3009999999999</v>
      </c>
      <c r="AO4826" s="3">
        <v>3259.346</v>
      </c>
      <c r="AP4826" s="3">
        <v>3471.2539999999999</v>
      </c>
      <c r="AQ4826" s="3">
        <v>3562.7919999999999</v>
      </c>
      <c r="AR4826" s="3">
        <v>3406.7359999999999</v>
      </c>
      <c r="AS4826" s="3">
        <v>3330.6729999999998</v>
      </c>
      <c r="AT4826" s="3">
        <v>3591.6439999999998</v>
      </c>
      <c r="AU4826" s="3">
        <v>3624.8150000000001</v>
      </c>
      <c r="AV4826" s="3">
        <v>3663.9659999999999</v>
      </c>
      <c r="AW4826" s="3">
        <v>3709.951</v>
      </c>
      <c r="AX4826" s="3">
        <v>3767.4450000000002</v>
      </c>
      <c r="AY4826" s="3">
        <v>3824.39</v>
      </c>
      <c r="AZ4826" s="3">
        <v>3863.7449999999999</v>
      </c>
      <c r="BA4826">
        <v>3903.5059999999999</v>
      </c>
      <c r="BB4826">
        <v>2016</v>
      </c>
    </row>
    <row r="4827" spans="1:54" hidden="1" x14ac:dyDescent="0.2">
      <c r="A4827">
        <v>867</v>
      </c>
      <c r="B4827" t="s">
        <v>449</v>
      </c>
      <c r="C4827" t="s">
        <v>212</v>
      </c>
      <c r="D4827" t="s">
        <v>87</v>
      </c>
      <c r="E4827" t="s">
        <v>325</v>
      </c>
      <c r="F4827" t="s">
        <v>324</v>
      </c>
      <c r="G4827" t="s">
        <v>323</v>
      </c>
      <c r="H4827" t="s">
        <v>322</v>
      </c>
      <c r="I4827" t="s">
        <v>321</v>
      </c>
      <c r="J4827" s="3" t="s">
        <v>215</v>
      </c>
      <c r="K4827" s="3" t="s">
        <v>215</v>
      </c>
      <c r="L4827" s="3" t="s">
        <v>215</v>
      </c>
      <c r="M4827" s="3" t="s">
        <v>215</v>
      </c>
      <c r="N4827" s="3" t="s">
        <v>215</v>
      </c>
      <c r="O4827" s="3" t="s">
        <v>215</v>
      </c>
      <c r="P4827" s="3" t="s">
        <v>215</v>
      </c>
      <c r="Q4827" s="3" t="s">
        <v>215</v>
      </c>
      <c r="R4827" s="3" t="s">
        <v>215</v>
      </c>
      <c r="S4827" s="3" t="s">
        <v>215</v>
      </c>
      <c r="T4827" s="3" t="s">
        <v>215</v>
      </c>
      <c r="U4827" s="3" t="s">
        <v>215</v>
      </c>
      <c r="V4827" s="3" t="s">
        <v>215</v>
      </c>
      <c r="W4827" s="3" t="s">
        <v>215</v>
      </c>
      <c r="X4827" s="3" t="s">
        <v>215</v>
      </c>
      <c r="Y4827" s="3" t="s">
        <v>215</v>
      </c>
      <c r="Z4827" s="3" t="s">
        <v>215</v>
      </c>
      <c r="AA4827" s="3">
        <v>1871.4849999999999</v>
      </c>
      <c r="AB4827" s="3">
        <v>1819.691</v>
      </c>
      <c r="AC4827" s="3">
        <v>1927.8119999999999</v>
      </c>
      <c r="AD4827" s="3">
        <v>2062.1379999999999</v>
      </c>
      <c r="AE4827" s="3">
        <v>2193.7959999999998</v>
      </c>
      <c r="AF4827" s="3">
        <v>2271.1019999999999</v>
      </c>
      <c r="AG4827" s="3">
        <v>2301.4270000000001</v>
      </c>
      <c r="AH4827" s="3">
        <v>2411.2130000000002</v>
      </c>
      <c r="AI4827" s="3">
        <v>2488.7719999999999</v>
      </c>
      <c r="AJ4827" s="3">
        <v>2643.8069999999998</v>
      </c>
      <c r="AK4827" s="3">
        <v>2653.1570000000002</v>
      </c>
      <c r="AL4827" s="3">
        <v>2626.4789999999998</v>
      </c>
      <c r="AM4827" s="3">
        <v>2827.8870000000002</v>
      </c>
      <c r="AN4827" s="3">
        <v>2861.8220000000001</v>
      </c>
      <c r="AO4827" s="3">
        <v>3008.3969999999999</v>
      </c>
      <c r="AP4827" s="3">
        <v>3139.777</v>
      </c>
      <c r="AQ4827" s="3">
        <v>3154.6120000000001</v>
      </c>
      <c r="AR4827" s="3">
        <v>3187.681</v>
      </c>
      <c r="AS4827" s="3">
        <v>3271.6489999999999</v>
      </c>
      <c r="AT4827" s="3">
        <v>3368.3150000000001</v>
      </c>
      <c r="AU4827" s="3">
        <v>3439.3139999999999</v>
      </c>
      <c r="AV4827" s="3">
        <v>3524.3719999999998</v>
      </c>
      <c r="AW4827" s="3">
        <v>3603.0230000000001</v>
      </c>
      <c r="AX4827" s="3">
        <v>3674.6950000000002</v>
      </c>
      <c r="AY4827" s="3">
        <v>3741.663</v>
      </c>
      <c r="AZ4827" s="3">
        <v>3802.797</v>
      </c>
      <c r="BA4827">
        <v>3865.7950000000001</v>
      </c>
      <c r="BB4827">
        <v>2016</v>
      </c>
    </row>
    <row r="4828" spans="1:54" hidden="1" x14ac:dyDescent="0.2">
      <c r="A4828">
        <v>867</v>
      </c>
      <c r="B4828" t="s">
        <v>449</v>
      </c>
      <c r="C4828" t="s">
        <v>320</v>
      </c>
      <c r="D4828" t="s">
        <v>87</v>
      </c>
      <c r="E4828" t="s">
        <v>319</v>
      </c>
      <c r="F4828" t="s">
        <v>318</v>
      </c>
      <c r="G4828" t="s">
        <v>243</v>
      </c>
    </row>
    <row r="4829" spans="1:54" hidden="1" x14ac:dyDescent="0.2">
      <c r="A4829">
        <v>867</v>
      </c>
      <c r="B4829" t="s">
        <v>449</v>
      </c>
      <c r="C4829" t="s">
        <v>317</v>
      </c>
      <c r="D4829" t="s">
        <v>87</v>
      </c>
      <c r="E4829" t="s">
        <v>316</v>
      </c>
      <c r="F4829" t="s">
        <v>315</v>
      </c>
      <c r="G4829" t="s">
        <v>288</v>
      </c>
      <c r="I4829" t="s">
        <v>310</v>
      </c>
      <c r="J4829" s="3" t="s">
        <v>215</v>
      </c>
      <c r="K4829" s="3" t="s">
        <v>215</v>
      </c>
      <c r="L4829" s="3" t="s">
        <v>215</v>
      </c>
      <c r="M4829" s="3" t="s">
        <v>215</v>
      </c>
      <c r="N4829" s="3" t="s">
        <v>215</v>
      </c>
      <c r="O4829" s="3" t="s">
        <v>215</v>
      </c>
      <c r="P4829" s="3" t="s">
        <v>215</v>
      </c>
      <c r="Q4829" s="3" t="s">
        <v>215</v>
      </c>
      <c r="R4829" s="3" t="s">
        <v>215</v>
      </c>
      <c r="S4829" s="3" t="s">
        <v>215</v>
      </c>
      <c r="T4829" s="3" t="s">
        <v>215</v>
      </c>
      <c r="U4829" s="3" t="s">
        <v>215</v>
      </c>
      <c r="V4829" s="3" t="s">
        <v>215</v>
      </c>
      <c r="W4829" s="3" t="s">
        <v>215</v>
      </c>
      <c r="X4829" s="3" t="s">
        <v>215</v>
      </c>
      <c r="Y4829" s="3" t="s">
        <v>215</v>
      </c>
      <c r="Z4829" s="3" t="s">
        <v>215</v>
      </c>
      <c r="AA4829" s="3" t="s">
        <v>355</v>
      </c>
      <c r="AB4829" s="3" t="s">
        <v>355</v>
      </c>
      <c r="AC4829" s="3" t="s">
        <v>355</v>
      </c>
      <c r="AD4829" s="3" t="s">
        <v>355</v>
      </c>
      <c r="AE4829" s="3" t="s">
        <v>355</v>
      </c>
      <c r="AF4829" s="3" t="s">
        <v>355</v>
      </c>
      <c r="AG4829" s="3" t="s">
        <v>355</v>
      </c>
      <c r="AH4829" s="3" t="s">
        <v>355</v>
      </c>
      <c r="AI4829" s="3" t="s">
        <v>355</v>
      </c>
      <c r="AJ4829" s="3" t="s">
        <v>355</v>
      </c>
      <c r="AK4829" s="3" t="s">
        <v>355</v>
      </c>
      <c r="AL4829" s="3" t="s">
        <v>355</v>
      </c>
      <c r="AM4829" s="3" t="s">
        <v>355</v>
      </c>
      <c r="AN4829" s="3" t="s">
        <v>355</v>
      </c>
      <c r="AO4829" s="3" t="s">
        <v>355</v>
      </c>
      <c r="AP4829" s="3" t="s">
        <v>355</v>
      </c>
      <c r="AQ4829" s="3" t="s">
        <v>355</v>
      </c>
      <c r="AR4829" s="3" t="s">
        <v>355</v>
      </c>
      <c r="AS4829" s="3" t="s">
        <v>355</v>
      </c>
      <c r="AT4829" s="3" t="s">
        <v>355</v>
      </c>
      <c r="AU4829" s="3" t="s">
        <v>355</v>
      </c>
      <c r="AV4829" s="3" t="s">
        <v>355</v>
      </c>
      <c r="AW4829" s="3" t="s">
        <v>355</v>
      </c>
      <c r="AX4829" s="3" t="s">
        <v>355</v>
      </c>
      <c r="AY4829" s="3" t="s">
        <v>355</v>
      </c>
      <c r="AZ4829" s="3" t="s">
        <v>355</v>
      </c>
      <c r="BA4829" t="s">
        <v>355</v>
      </c>
      <c r="BB4829">
        <v>2017</v>
      </c>
    </row>
    <row r="4830" spans="1:54" hidden="1" x14ac:dyDescent="0.2">
      <c r="A4830">
        <v>867</v>
      </c>
      <c r="B4830" t="s">
        <v>449</v>
      </c>
      <c r="C4830" t="s">
        <v>314</v>
      </c>
      <c r="D4830" t="s">
        <v>87</v>
      </c>
      <c r="E4830" t="s">
        <v>313</v>
      </c>
      <c r="F4830" t="s">
        <v>312</v>
      </c>
      <c r="G4830" t="s">
        <v>311</v>
      </c>
      <c r="I4830" t="s">
        <v>310</v>
      </c>
      <c r="J4830" s="3" t="s">
        <v>215</v>
      </c>
      <c r="K4830" s="3" t="s">
        <v>215</v>
      </c>
      <c r="L4830" s="3" t="s">
        <v>215</v>
      </c>
      <c r="M4830" s="3" t="s">
        <v>215</v>
      </c>
      <c r="N4830" s="3" t="s">
        <v>215</v>
      </c>
      <c r="O4830" s="3" t="s">
        <v>215</v>
      </c>
      <c r="P4830" s="3" t="s">
        <v>215</v>
      </c>
      <c r="Q4830" s="3" t="s">
        <v>215</v>
      </c>
      <c r="R4830" s="3" t="s">
        <v>215</v>
      </c>
      <c r="S4830" s="3" t="s">
        <v>215</v>
      </c>
      <c r="T4830" s="3" t="s">
        <v>215</v>
      </c>
      <c r="U4830" s="3" t="s">
        <v>215</v>
      </c>
      <c r="V4830" s="3" t="s">
        <v>215</v>
      </c>
      <c r="W4830" s="3" t="s">
        <v>215</v>
      </c>
      <c r="X4830" s="3" t="s">
        <v>215</v>
      </c>
      <c r="Y4830" s="3" t="s">
        <v>215</v>
      </c>
      <c r="Z4830" s="3" t="s">
        <v>215</v>
      </c>
      <c r="AA4830" s="3">
        <v>1.1519999999999999</v>
      </c>
      <c r="AB4830" s="3">
        <v>1.194</v>
      </c>
      <c r="AC4830" s="3">
        <v>1.1020000000000001</v>
      </c>
      <c r="AD4830" s="3">
        <v>1.0509999999999999</v>
      </c>
      <c r="AE4830" s="3">
        <v>1.0389999999999999</v>
      </c>
      <c r="AF4830" s="3">
        <v>1.107</v>
      </c>
      <c r="AG4830" s="3">
        <v>1.1060000000000001</v>
      </c>
      <c r="AH4830" s="3">
        <v>1.079</v>
      </c>
      <c r="AI4830" s="3">
        <v>1.083</v>
      </c>
      <c r="AJ4830" s="3">
        <v>1.0580000000000001</v>
      </c>
      <c r="AK4830" s="3">
        <v>1.097</v>
      </c>
      <c r="AL4830" s="3">
        <v>1.109</v>
      </c>
      <c r="AM4830" s="3">
        <v>1.032</v>
      </c>
      <c r="AN4830" s="3">
        <v>1.089</v>
      </c>
      <c r="AO4830" s="3">
        <v>1.083</v>
      </c>
      <c r="AP4830" s="3">
        <v>1.1060000000000001</v>
      </c>
      <c r="AQ4830" s="3">
        <v>1.129</v>
      </c>
      <c r="AR4830" s="3">
        <v>1.069</v>
      </c>
      <c r="AS4830" s="3">
        <v>1.018</v>
      </c>
      <c r="AT4830" s="3">
        <v>1.0660000000000001</v>
      </c>
      <c r="AU4830" s="3">
        <v>1.054</v>
      </c>
      <c r="AV4830" s="3">
        <v>1.04</v>
      </c>
      <c r="AW4830" s="3">
        <v>1.03</v>
      </c>
      <c r="AX4830" s="3">
        <v>1.0249999999999999</v>
      </c>
      <c r="AY4830" s="3">
        <v>1.022</v>
      </c>
      <c r="AZ4830" s="3">
        <v>1.016</v>
      </c>
      <c r="BA4830">
        <v>1.01</v>
      </c>
      <c r="BB4830">
        <v>2017</v>
      </c>
    </row>
    <row r="4831" spans="1:54" hidden="1" x14ac:dyDescent="0.2">
      <c r="A4831">
        <v>867</v>
      </c>
      <c r="B4831" t="s">
        <v>449</v>
      </c>
      <c r="C4831" t="s">
        <v>309</v>
      </c>
      <c r="D4831" t="s">
        <v>87</v>
      </c>
      <c r="E4831" t="s">
        <v>308</v>
      </c>
      <c r="F4831" t="s">
        <v>307</v>
      </c>
      <c r="G4831" t="s">
        <v>217</v>
      </c>
    </row>
    <row r="4832" spans="1:54" hidden="1" x14ac:dyDescent="0.2">
      <c r="A4832">
        <v>867</v>
      </c>
      <c r="B4832" t="s">
        <v>449</v>
      </c>
      <c r="C4832" t="s">
        <v>306</v>
      </c>
      <c r="D4832" t="s">
        <v>87</v>
      </c>
      <c r="E4832" t="s">
        <v>305</v>
      </c>
      <c r="F4832" t="s">
        <v>304</v>
      </c>
      <c r="G4832" t="s">
        <v>217</v>
      </c>
    </row>
    <row r="4833" spans="1:54" hidden="1" x14ac:dyDescent="0.2">
      <c r="A4833">
        <v>867</v>
      </c>
      <c r="B4833" t="s">
        <v>449</v>
      </c>
      <c r="C4833" t="s">
        <v>303</v>
      </c>
      <c r="D4833" t="s">
        <v>87</v>
      </c>
      <c r="E4833" t="s">
        <v>300</v>
      </c>
      <c r="F4833" t="s">
        <v>302</v>
      </c>
      <c r="G4833" t="s">
        <v>295</v>
      </c>
      <c r="I4833" t="s">
        <v>1415</v>
      </c>
      <c r="J4833" s="3" t="s">
        <v>215</v>
      </c>
      <c r="K4833" s="3" t="s">
        <v>215</v>
      </c>
      <c r="L4833" s="3" t="s">
        <v>215</v>
      </c>
      <c r="M4833" s="3" t="s">
        <v>215</v>
      </c>
      <c r="N4833" s="3" t="s">
        <v>215</v>
      </c>
      <c r="O4833" s="3" t="s">
        <v>215</v>
      </c>
      <c r="P4833" s="3" t="s">
        <v>215</v>
      </c>
      <c r="Q4833" s="3" t="s">
        <v>215</v>
      </c>
      <c r="R4833" s="3" t="s">
        <v>215</v>
      </c>
      <c r="S4833" s="3" t="s">
        <v>215</v>
      </c>
      <c r="T4833" s="3" t="s">
        <v>215</v>
      </c>
      <c r="U4833" s="3" t="s">
        <v>215</v>
      </c>
      <c r="V4833" s="3" t="s">
        <v>215</v>
      </c>
      <c r="W4833" s="3" t="s">
        <v>215</v>
      </c>
      <c r="X4833" s="3" t="s">
        <v>215</v>
      </c>
      <c r="Y4833" s="3" t="s">
        <v>215</v>
      </c>
      <c r="Z4833" s="3" t="s">
        <v>215</v>
      </c>
      <c r="AA4833" s="3" t="s">
        <v>215</v>
      </c>
      <c r="AB4833" s="3" t="s">
        <v>215</v>
      </c>
      <c r="AC4833" s="3" t="s">
        <v>215</v>
      </c>
      <c r="AD4833" s="3" t="s">
        <v>215</v>
      </c>
      <c r="AE4833" s="3" t="s">
        <v>215</v>
      </c>
      <c r="AF4833" s="3" t="s">
        <v>215</v>
      </c>
      <c r="AG4833" s="3">
        <v>100.497</v>
      </c>
      <c r="AH4833" s="3">
        <v>102.523</v>
      </c>
      <c r="AI4833" s="3">
        <v>106.09699999999999</v>
      </c>
      <c r="AJ4833" s="3">
        <v>111.67</v>
      </c>
      <c r="AK4833" s="3">
        <v>114.614</v>
      </c>
      <c r="AL4833" s="3">
        <v>131.434</v>
      </c>
      <c r="AM4833" s="3">
        <v>132.06200000000001</v>
      </c>
      <c r="AN4833" s="3">
        <v>134.39599999999999</v>
      </c>
      <c r="AO4833" s="3">
        <v>141.59100000000001</v>
      </c>
      <c r="AP4833" s="3">
        <v>147.73699999999999</v>
      </c>
      <c r="AQ4833" s="3">
        <v>150.471</v>
      </c>
      <c r="AR4833" s="3">
        <v>152.12299999999999</v>
      </c>
      <c r="AS4833" s="3">
        <v>148.721</v>
      </c>
      <c r="AT4833" s="3">
        <v>146.47900000000001</v>
      </c>
      <c r="AU4833" s="3">
        <v>147.50399999999999</v>
      </c>
      <c r="AV4833" s="3">
        <v>149.12700000000001</v>
      </c>
      <c r="AW4833" s="3">
        <v>151.364</v>
      </c>
      <c r="AX4833" s="3">
        <v>154.56</v>
      </c>
      <c r="AY4833" s="3">
        <v>157.82400000000001</v>
      </c>
      <c r="AZ4833" s="3">
        <v>161.15700000000001</v>
      </c>
      <c r="BA4833">
        <v>164.56</v>
      </c>
      <c r="BB4833">
        <v>2017</v>
      </c>
    </row>
    <row r="4834" spans="1:54" hidden="1" x14ac:dyDescent="0.2">
      <c r="A4834">
        <v>867</v>
      </c>
      <c r="B4834" t="s">
        <v>449</v>
      </c>
      <c r="C4834" t="s">
        <v>301</v>
      </c>
      <c r="D4834" t="s">
        <v>87</v>
      </c>
      <c r="E4834" t="s">
        <v>300</v>
      </c>
      <c r="F4834" t="s">
        <v>299</v>
      </c>
      <c r="G4834" t="s">
        <v>275</v>
      </c>
      <c r="I4834" t="s">
        <v>298</v>
      </c>
      <c r="J4834" s="3" t="s">
        <v>215</v>
      </c>
      <c r="K4834" s="3" t="s">
        <v>215</v>
      </c>
      <c r="L4834" s="3" t="s">
        <v>215</v>
      </c>
      <c r="M4834" s="3" t="s">
        <v>215</v>
      </c>
      <c r="N4834" s="3" t="s">
        <v>215</v>
      </c>
      <c r="O4834" s="3" t="s">
        <v>215</v>
      </c>
      <c r="P4834" s="3" t="s">
        <v>215</v>
      </c>
      <c r="Q4834" s="3" t="s">
        <v>215</v>
      </c>
      <c r="R4834" s="3" t="s">
        <v>215</v>
      </c>
      <c r="S4834" s="3" t="s">
        <v>215</v>
      </c>
      <c r="T4834" s="3" t="s">
        <v>215</v>
      </c>
      <c r="U4834" s="3" t="s">
        <v>215</v>
      </c>
      <c r="V4834" s="3" t="s">
        <v>215</v>
      </c>
      <c r="W4834" s="3" t="s">
        <v>215</v>
      </c>
      <c r="X4834" s="3" t="s">
        <v>215</v>
      </c>
      <c r="Y4834" s="3" t="s">
        <v>215</v>
      </c>
      <c r="Z4834" s="3" t="s">
        <v>215</v>
      </c>
      <c r="AA4834" s="3" t="s">
        <v>215</v>
      </c>
      <c r="AB4834" s="3" t="s">
        <v>215</v>
      </c>
      <c r="AC4834" s="3" t="s">
        <v>215</v>
      </c>
      <c r="AD4834" s="3" t="s">
        <v>215</v>
      </c>
      <c r="AE4834" s="3" t="s">
        <v>215</v>
      </c>
      <c r="AF4834" s="3" t="s">
        <v>215</v>
      </c>
      <c r="AG4834" s="3" t="s">
        <v>215</v>
      </c>
      <c r="AH4834" s="3">
        <v>2.016</v>
      </c>
      <c r="AI4834" s="3">
        <v>3.4860000000000002</v>
      </c>
      <c r="AJ4834" s="3">
        <v>5.2530000000000001</v>
      </c>
      <c r="AK4834" s="3">
        <v>2.637</v>
      </c>
      <c r="AL4834" s="3">
        <v>14.675000000000001</v>
      </c>
      <c r="AM4834" s="3">
        <v>0.47799999999999998</v>
      </c>
      <c r="AN4834" s="3">
        <v>1.768</v>
      </c>
      <c r="AO4834" s="3">
        <v>5.3529999999999998</v>
      </c>
      <c r="AP4834" s="3">
        <v>4.3410000000000002</v>
      </c>
      <c r="AQ4834" s="3">
        <v>1.851</v>
      </c>
      <c r="AR4834" s="3">
        <v>1.0980000000000001</v>
      </c>
      <c r="AS4834" s="3">
        <v>-2.2360000000000002</v>
      </c>
      <c r="AT4834" s="3">
        <v>-1.508</v>
      </c>
      <c r="AU4834" s="3">
        <v>0.7</v>
      </c>
      <c r="AV4834" s="3">
        <v>1.1000000000000001</v>
      </c>
      <c r="AW4834" s="3">
        <v>1.5</v>
      </c>
      <c r="AX4834" s="3">
        <v>2.1120000000000001</v>
      </c>
      <c r="AY4834" s="3">
        <v>2.1120000000000001</v>
      </c>
      <c r="AZ4834" s="3">
        <v>2.1120000000000001</v>
      </c>
      <c r="BA4834">
        <v>2.1120000000000001</v>
      </c>
      <c r="BB4834">
        <v>2017</v>
      </c>
    </row>
    <row r="4835" spans="1:54" hidden="1" x14ac:dyDescent="0.2">
      <c r="A4835">
        <v>867</v>
      </c>
      <c r="B4835" t="s">
        <v>449</v>
      </c>
      <c r="C4835" t="s">
        <v>297</v>
      </c>
      <c r="D4835" t="s">
        <v>87</v>
      </c>
      <c r="E4835" t="s">
        <v>293</v>
      </c>
      <c r="F4835" t="s">
        <v>296</v>
      </c>
      <c r="G4835" t="s">
        <v>295</v>
      </c>
      <c r="I4835" t="s">
        <v>1415</v>
      </c>
      <c r="J4835" s="3" t="s">
        <v>215</v>
      </c>
      <c r="K4835" s="3" t="s">
        <v>215</v>
      </c>
      <c r="L4835" s="3" t="s">
        <v>215</v>
      </c>
      <c r="M4835" s="3" t="s">
        <v>215</v>
      </c>
      <c r="N4835" s="3" t="s">
        <v>215</v>
      </c>
      <c r="O4835" s="3" t="s">
        <v>215</v>
      </c>
      <c r="P4835" s="3" t="s">
        <v>215</v>
      </c>
      <c r="Q4835" s="3" t="s">
        <v>215</v>
      </c>
      <c r="R4835" s="3" t="s">
        <v>215</v>
      </c>
      <c r="S4835" s="3" t="s">
        <v>215</v>
      </c>
      <c r="T4835" s="3" t="s">
        <v>215</v>
      </c>
      <c r="U4835" s="3" t="s">
        <v>215</v>
      </c>
      <c r="V4835" s="3" t="s">
        <v>215</v>
      </c>
      <c r="W4835" s="3" t="s">
        <v>215</v>
      </c>
      <c r="X4835" s="3" t="s">
        <v>215</v>
      </c>
      <c r="Y4835" s="3" t="s">
        <v>215</v>
      </c>
      <c r="Z4835" s="3" t="s">
        <v>215</v>
      </c>
      <c r="AA4835" s="3" t="s">
        <v>215</v>
      </c>
      <c r="AB4835" s="3" t="s">
        <v>215</v>
      </c>
      <c r="AC4835" s="3" t="s">
        <v>215</v>
      </c>
      <c r="AD4835" s="3" t="s">
        <v>215</v>
      </c>
      <c r="AE4835" s="3" t="s">
        <v>215</v>
      </c>
      <c r="AF4835" s="3" t="s">
        <v>215</v>
      </c>
      <c r="AG4835" s="3">
        <v>101.97</v>
      </c>
      <c r="AH4835" s="3">
        <v>104.38800000000001</v>
      </c>
      <c r="AI4835" s="3">
        <v>110.84</v>
      </c>
      <c r="AJ4835" s="3">
        <v>113.694</v>
      </c>
      <c r="AK4835" s="3">
        <v>118.614</v>
      </c>
      <c r="AL4835" s="3">
        <v>138.321</v>
      </c>
      <c r="AM4835" s="3">
        <v>130.26300000000001</v>
      </c>
      <c r="AN4835" s="3">
        <v>137.08500000000001</v>
      </c>
      <c r="AO4835" s="3">
        <v>145.755</v>
      </c>
      <c r="AP4835" s="3">
        <v>149.99</v>
      </c>
      <c r="AQ4835" s="3">
        <v>152.76599999999999</v>
      </c>
      <c r="AR4835" s="3">
        <v>154.44300000000001</v>
      </c>
      <c r="AS4835" s="3">
        <v>150.989</v>
      </c>
      <c r="AT4835" s="3">
        <v>148.71299999999999</v>
      </c>
      <c r="AU4835" s="3">
        <v>149.75399999999999</v>
      </c>
      <c r="AV4835" s="3">
        <v>151.40100000000001</v>
      </c>
      <c r="AW4835" s="3">
        <v>153.672</v>
      </c>
      <c r="AX4835" s="3">
        <v>156.917</v>
      </c>
      <c r="AY4835" s="3">
        <v>160.23099999999999</v>
      </c>
      <c r="AZ4835" s="3">
        <v>163.61500000000001</v>
      </c>
      <c r="BA4835">
        <v>167.07</v>
      </c>
      <c r="BB4835">
        <v>2017</v>
      </c>
    </row>
    <row r="4836" spans="1:54" hidden="1" x14ac:dyDescent="0.2">
      <c r="A4836">
        <v>867</v>
      </c>
      <c r="B4836" t="s">
        <v>449</v>
      </c>
      <c r="C4836" t="s">
        <v>294</v>
      </c>
      <c r="D4836" t="s">
        <v>87</v>
      </c>
      <c r="E4836" t="s">
        <v>293</v>
      </c>
      <c r="F4836" t="s">
        <v>292</v>
      </c>
      <c r="G4836" t="s">
        <v>275</v>
      </c>
      <c r="I4836" t="s">
        <v>291</v>
      </c>
      <c r="J4836" s="3" t="s">
        <v>215</v>
      </c>
      <c r="K4836" s="3" t="s">
        <v>215</v>
      </c>
      <c r="L4836" s="3" t="s">
        <v>215</v>
      </c>
      <c r="M4836" s="3" t="s">
        <v>215</v>
      </c>
      <c r="N4836" s="3" t="s">
        <v>215</v>
      </c>
      <c r="O4836" s="3" t="s">
        <v>215</v>
      </c>
      <c r="P4836" s="3" t="s">
        <v>215</v>
      </c>
      <c r="Q4836" s="3" t="s">
        <v>215</v>
      </c>
      <c r="R4836" s="3" t="s">
        <v>215</v>
      </c>
      <c r="S4836" s="3" t="s">
        <v>215</v>
      </c>
      <c r="T4836" s="3" t="s">
        <v>215</v>
      </c>
      <c r="U4836" s="3" t="s">
        <v>215</v>
      </c>
      <c r="V4836" s="3" t="s">
        <v>215</v>
      </c>
      <c r="W4836" s="3" t="s">
        <v>215</v>
      </c>
      <c r="X4836" s="3" t="s">
        <v>215</v>
      </c>
      <c r="Y4836" s="3" t="s">
        <v>215</v>
      </c>
      <c r="Z4836" s="3" t="s">
        <v>215</v>
      </c>
      <c r="AA4836" s="3" t="s">
        <v>215</v>
      </c>
      <c r="AB4836" s="3" t="s">
        <v>215</v>
      </c>
      <c r="AC4836" s="3" t="s">
        <v>215</v>
      </c>
      <c r="AD4836" s="3" t="s">
        <v>215</v>
      </c>
      <c r="AE4836" s="3" t="s">
        <v>215</v>
      </c>
      <c r="AF4836" s="3" t="s">
        <v>215</v>
      </c>
      <c r="AG4836" s="3" t="s">
        <v>215</v>
      </c>
      <c r="AH4836" s="3">
        <v>2.371</v>
      </c>
      <c r="AI4836" s="3">
        <v>6.181</v>
      </c>
      <c r="AJ4836" s="3">
        <v>2.5750000000000002</v>
      </c>
      <c r="AK4836" s="3">
        <v>4.327</v>
      </c>
      <c r="AL4836" s="3">
        <v>16.614000000000001</v>
      </c>
      <c r="AM4836" s="3">
        <v>-5.8250000000000002</v>
      </c>
      <c r="AN4836" s="3">
        <v>5.2370000000000001</v>
      </c>
      <c r="AO4836" s="3">
        <v>6.3239999999999998</v>
      </c>
      <c r="AP4836" s="3">
        <v>2.9060000000000001</v>
      </c>
      <c r="AQ4836" s="3">
        <v>1.851</v>
      </c>
      <c r="AR4836" s="3">
        <v>1.0980000000000001</v>
      </c>
      <c r="AS4836" s="3">
        <v>-2.2360000000000002</v>
      </c>
      <c r="AT4836" s="3">
        <v>-1.508</v>
      </c>
      <c r="AU4836" s="3">
        <v>0.7</v>
      </c>
      <c r="AV4836" s="3">
        <v>1.1000000000000001</v>
      </c>
      <c r="AW4836" s="3">
        <v>1.5</v>
      </c>
      <c r="AX4836" s="3">
        <v>2.1120000000000001</v>
      </c>
      <c r="AY4836" s="3">
        <v>2.1120000000000001</v>
      </c>
      <c r="AZ4836" s="3">
        <v>2.1120000000000001</v>
      </c>
      <c r="BA4836">
        <v>2.1120000000000001</v>
      </c>
      <c r="BB4836">
        <v>2017</v>
      </c>
    </row>
    <row r="4837" spans="1:54" hidden="1" x14ac:dyDescent="0.2">
      <c r="A4837">
        <v>867</v>
      </c>
      <c r="B4837" t="s">
        <v>449</v>
      </c>
      <c r="C4837" t="s">
        <v>290</v>
      </c>
      <c r="D4837" t="s">
        <v>87</v>
      </c>
      <c r="E4837" t="s">
        <v>289</v>
      </c>
      <c r="G4837" t="s">
        <v>288</v>
      </c>
    </row>
    <row r="4838" spans="1:54" hidden="1" x14ac:dyDescent="0.2">
      <c r="A4838">
        <v>867</v>
      </c>
      <c r="B4838" t="s">
        <v>449</v>
      </c>
      <c r="C4838" t="s">
        <v>287</v>
      </c>
      <c r="D4838" t="s">
        <v>87</v>
      </c>
      <c r="E4838" t="s">
        <v>286</v>
      </c>
      <c r="F4838" t="s">
        <v>285</v>
      </c>
      <c r="G4838" t="s">
        <v>275</v>
      </c>
    </row>
    <row r="4839" spans="1:54" hidden="1" x14ac:dyDescent="0.2">
      <c r="A4839">
        <v>867</v>
      </c>
      <c r="B4839" t="s">
        <v>449</v>
      </c>
      <c r="C4839" t="s">
        <v>284</v>
      </c>
      <c r="D4839" t="s">
        <v>87</v>
      </c>
      <c r="E4839" t="s">
        <v>283</v>
      </c>
      <c r="F4839" t="s">
        <v>282</v>
      </c>
      <c r="G4839" t="s">
        <v>275</v>
      </c>
    </row>
    <row r="4840" spans="1:54" hidden="1" x14ac:dyDescent="0.2">
      <c r="A4840">
        <v>867</v>
      </c>
      <c r="B4840" t="s">
        <v>449</v>
      </c>
      <c r="C4840" t="s">
        <v>281</v>
      </c>
      <c r="D4840" t="s">
        <v>87</v>
      </c>
      <c r="E4840" t="s">
        <v>280</v>
      </c>
      <c r="F4840" t="s">
        <v>279</v>
      </c>
      <c r="G4840" t="s">
        <v>275</v>
      </c>
      <c r="I4840" t="s">
        <v>1416</v>
      </c>
      <c r="J4840" s="3" t="s">
        <v>215</v>
      </c>
      <c r="K4840" s="3" t="s">
        <v>215</v>
      </c>
      <c r="L4840" s="3" t="s">
        <v>215</v>
      </c>
      <c r="M4840" s="3" t="s">
        <v>215</v>
      </c>
      <c r="N4840" s="3" t="s">
        <v>215</v>
      </c>
      <c r="O4840" s="3" t="s">
        <v>215</v>
      </c>
      <c r="P4840" s="3" t="s">
        <v>215</v>
      </c>
      <c r="Q4840" s="3" t="s">
        <v>215</v>
      </c>
      <c r="R4840" s="3" t="s">
        <v>215</v>
      </c>
      <c r="S4840" s="3" t="s">
        <v>215</v>
      </c>
      <c r="T4840" s="3" t="s">
        <v>215</v>
      </c>
      <c r="U4840" s="3" t="s">
        <v>215</v>
      </c>
      <c r="V4840" s="3" t="s">
        <v>215</v>
      </c>
      <c r="W4840" s="3" t="s">
        <v>215</v>
      </c>
      <c r="X4840" s="3" t="s">
        <v>215</v>
      </c>
      <c r="Y4840" s="3" t="s">
        <v>215</v>
      </c>
      <c r="Z4840" s="3">
        <v>-4.2910000000000004</v>
      </c>
      <c r="AA4840" s="3">
        <v>18.253</v>
      </c>
      <c r="AB4840" s="3">
        <v>0.21099999999999999</v>
      </c>
      <c r="AC4840" s="3">
        <v>-14.574</v>
      </c>
      <c r="AD4840" s="3">
        <v>37.454999999999998</v>
      </c>
      <c r="AE4840" s="3">
        <v>0.94199999999999995</v>
      </c>
      <c r="AF4840" s="3">
        <v>3.5710000000000002</v>
      </c>
      <c r="AG4840" s="3">
        <v>2.7869999999999999</v>
      </c>
      <c r="AH4840" s="3">
        <v>-12.824999999999999</v>
      </c>
      <c r="AI4840" s="3">
        <v>17.199000000000002</v>
      </c>
      <c r="AJ4840" s="3">
        <v>-25.884</v>
      </c>
      <c r="AK4840" s="3">
        <v>-3.4049999999999998</v>
      </c>
      <c r="AL4840" s="3">
        <v>1.4870000000000001</v>
      </c>
      <c r="AM4840" s="3">
        <v>7.516</v>
      </c>
      <c r="AN4840" s="3">
        <v>23.286999999999999</v>
      </c>
      <c r="AO4840" s="3">
        <v>15.682</v>
      </c>
      <c r="AP4840" s="3">
        <v>12.084</v>
      </c>
      <c r="AQ4840" s="3">
        <v>-1.4430000000000001</v>
      </c>
      <c r="AR4840" s="3">
        <v>-6.7969999999999997</v>
      </c>
      <c r="AS4840" s="3">
        <v>9.6310000000000002</v>
      </c>
      <c r="AT4840" s="3">
        <v>-13.14</v>
      </c>
      <c r="AU4840" s="3">
        <v>-2.29</v>
      </c>
      <c r="AV4840" s="3">
        <v>1.31</v>
      </c>
      <c r="AW4840" s="3">
        <v>1.802</v>
      </c>
      <c r="AX4840" s="3">
        <v>2.1230000000000002</v>
      </c>
      <c r="AY4840" s="3">
        <v>2.0049999999999999</v>
      </c>
      <c r="AZ4840" s="3">
        <v>2.3069999999999999</v>
      </c>
      <c r="BA4840">
        <v>2.331</v>
      </c>
      <c r="BB4840">
        <v>2016</v>
      </c>
    </row>
    <row r="4841" spans="1:54" hidden="1" x14ac:dyDescent="0.2">
      <c r="A4841">
        <v>867</v>
      </c>
      <c r="B4841" t="s">
        <v>449</v>
      </c>
      <c r="C4841" t="s">
        <v>278</v>
      </c>
      <c r="D4841" t="s">
        <v>87</v>
      </c>
      <c r="E4841" t="s">
        <v>277</v>
      </c>
      <c r="F4841" t="s">
        <v>276</v>
      </c>
      <c r="G4841" t="s">
        <v>275</v>
      </c>
    </row>
    <row r="4842" spans="1:54" hidden="1" x14ac:dyDescent="0.2">
      <c r="A4842">
        <v>867</v>
      </c>
      <c r="B4842" t="s">
        <v>449</v>
      </c>
      <c r="C4842" t="s">
        <v>274</v>
      </c>
      <c r="D4842" t="s">
        <v>87</v>
      </c>
      <c r="E4842" t="s">
        <v>273</v>
      </c>
      <c r="F4842" t="s">
        <v>272</v>
      </c>
      <c r="G4842" t="s">
        <v>271</v>
      </c>
    </row>
    <row r="4843" spans="1:54" hidden="1" x14ac:dyDescent="0.2">
      <c r="A4843">
        <v>867</v>
      </c>
      <c r="B4843" t="s">
        <v>449</v>
      </c>
      <c r="C4843" t="s">
        <v>270</v>
      </c>
      <c r="D4843" t="s">
        <v>87</v>
      </c>
      <c r="E4843" t="s">
        <v>269</v>
      </c>
      <c r="F4843" t="s">
        <v>268</v>
      </c>
      <c r="G4843" t="s">
        <v>264</v>
      </c>
      <c r="H4843" t="s">
        <v>263</v>
      </c>
    </row>
    <row r="4844" spans="1:54" hidden="1" x14ac:dyDescent="0.2">
      <c r="A4844">
        <v>867</v>
      </c>
      <c r="B4844" t="s">
        <v>449</v>
      </c>
      <c r="C4844" t="s">
        <v>267</v>
      </c>
      <c r="D4844" t="s">
        <v>87</v>
      </c>
      <c r="E4844" t="s">
        <v>266</v>
      </c>
      <c r="F4844" t="s">
        <v>265</v>
      </c>
      <c r="G4844" t="s">
        <v>264</v>
      </c>
      <c r="H4844" t="s">
        <v>263</v>
      </c>
      <c r="I4844" t="s">
        <v>1052</v>
      </c>
      <c r="J4844" s="3" t="s">
        <v>215</v>
      </c>
      <c r="K4844" s="3" t="s">
        <v>215</v>
      </c>
      <c r="L4844" s="3" t="s">
        <v>215</v>
      </c>
      <c r="M4844" s="3" t="s">
        <v>215</v>
      </c>
      <c r="N4844" s="3" t="s">
        <v>215</v>
      </c>
      <c r="O4844" s="3" t="s">
        <v>215</v>
      </c>
      <c r="P4844" s="3" t="s">
        <v>215</v>
      </c>
      <c r="Q4844" s="3" t="s">
        <v>215</v>
      </c>
      <c r="R4844" s="3" t="s">
        <v>215</v>
      </c>
      <c r="S4844" s="3" t="s">
        <v>215</v>
      </c>
      <c r="T4844" s="3" t="s">
        <v>215</v>
      </c>
      <c r="U4844" s="3" t="s">
        <v>215</v>
      </c>
      <c r="V4844" s="3" t="s">
        <v>215</v>
      </c>
      <c r="W4844" s="3" t="s">
        <v>215</v>
      </c>
      <c r="X4844" s="3" t="s">
        <v>215</v>
      </c>
      <c r="Y4844" s="3" t="s">
        <v>215</v>
      </c>
      <c r="Z4844" s="3" t="s">
        <v>215</v>
      </c>
      <c r="AA4844" s="3">
        <v>4.9000000000000002E-2</v>
      </c>
      <c r="AB4844" s="3">
        <v>0.05</v>
      </c>
      <c r="AC4844" s="3">
        <v>5.0999999999999997E-2</v>
      </c>
      <c r="AD4844" s="3">
        <v>5.0999999999999997E-2</v>
      </c>
      <c r="AE4844" s="3">
        <v>5.0999999999999997E-2</v>
      </c>
      <c r="AF4844" s="3">
        <v>0.05</v>
      </c>
      <c r="AG4844" s="3">
        <v>0.05</v>
      </c>
      <c r="AH4844" s="3">
        <v>0.05</v>
      </c>
      <c r="AI4844" s="3">
        <v>5.0999999999999997E-2</v>
      </c>
      <c r="AJ4844" s="3">
        <v>5.0999999999999997E-2</v>
      </c>
      <c r="AK4844" s="3">
        <v>5.1999999999999998E-2</v>
      </c>
      <c r="AL4844" s="3">
        <v>5.1999999999999998E-2</v>
      </c>
      <c r="AM4844" s="3">
        <v>5.1999999999999998E-2</v>
      </c>
      <c r="AN4844" s="3">
        <v>5.2999999999999999E-2</v>
      </c>
      <c r="AO4844" s="3">
        <v>5.2999999999999999E-2</v>
      </c>
      <c r="AP4844" s="3">
        <v>5.2999999999999999E-2</v>
      </c>
      <c r="AQ4844" s="3">
        <v>5.3999999999999999E-2</v>
      </c>
      <c r="AR4844" s="3">
        <v>5.3999999999999999E-2</v>
      </c>
      <c r="AS4844" s="3">
        <v>5.3999999999999999E-2</v>
      </c>
      <c r="AT4844" s="3">
        <v>5.3999999999999999E-2</v>
      </c>
      <c r="AU4844" s="3">
        <v>5.5E-2</v>
      </c>
      <c r="AV4844" s="3">
        <v>5.6000000000000001E-2</v>
      </c>
      <c r="AW4844" s="3">
        <v>5.7000000000000002E-2</v>
      </c>
      <c r="AX4844" s="3">
        <v>5.8000000000000003E-2</v>
      </c>
      <c r="AY4844" s="3">
        <v>5.8999999999999997E-2</v>
      </c>
      <c r="AZ4844" s="3">
        <v>0.06</v>
      </c>
      <c r="BA4844">
        <v>6.0999999999999999E-2</v>
      </c>
      <c r="BB4844">
        <v>2016</v>
      </c>
    </row>
    <row r="4845" spans="1:54" hidden="1" x14ac:dyDescent="0.2">
      <c r="A4845">
        <v>867</v>
      </c>
      <c r="B4845" t="s">
        <v>449</v>
      </c>
      <c r="C4845" t="s">
        <v>262</v>
      </c>
      <c r="D4845" t="s">
        <v>87</v>
      </c>
      <c r="E4845" t="s">
        <v>260</v>
      </c>
      <c r="F4845" t="s">
        <v>259</v>
      </c>
      <c r="G4845" t="s">
        <v>225</v>
      </c>
      <c r="H4845" t="s">
        <v>222</v>
      </c>
      <c r="I4845" t="s">
        <v>1417</v>
      </c>
      <c r="J4845" s="3" t="s">
        <v>215</v>
      </c>
      <c r="K4845" s="3" t="s">
        <v>215</v>
      </c>
      <c r="L4845" s="3" t="s">
        <v>215</v>
      </c>
      <c r="M4845" s="3" t="s">
        <v>215</v>
      </c>
      <c r="N4845" s="3" t="s">
        <v>215</v>
      </c>
      <c r="O4845" s="3" t="s">
        <v>215</v>
      </c>
      <c r="P4845" s="3" t="s">
        <v>215</v>
      </c>
      <c r="Q4845" s="3" t="s">
        <v>215</v>
      </c>
      <c r="R4845" s="3" t="s">
        <v>215</v>
      </c>
      <c r="S4845" s="3" t="s">
        <v>215</v>
      </c>
      <c r="T4845" s="3" t="s">
        <v>215</v>
      </c>
      <c r="U4845" s="3" t="s">
        <v>215</v>
      </c>
      <c r="V4845" s="3" t="s">
        <v>215</v>
      </c>
      <c r="W4845" s="3" t="s">
        <v>215</v>
      </c>
      <c r="X4845" s="3" t="s">
        <v>215</v>
      </c>
      <c r="Y4845" s="3">
        <v>7.8E-2</v>
      </c>
      <c r="Z4845" s="3">
        <v>7.8E-2</v>
      </c>
      <c r="AA4845" s="3">
        <v>6.9000000000000006E-2</v>
      </c>
      <c r="AB4845" s="3">
        <v>7.1999999999999995E-2</v>
      </c>
      <c r="AC4845" s="3">
        <v>6.5000000000000002E-2</v>
      </c>
      <c r="AD4845" s="3">
        <v>7.3999999999999996E-2</v>
      </c>
      <c r="AE4845" s="3">
        <v>8.2000000000000003E-2</v>
      </c>
      <c r="AF4845" s="3">
        <v>0.08</v>
      </c>
      <c r="AG4845" s="3">
        <v>8.3000000000000004E-2</v>
      </c>
      <c r="AH4845" s="3">
        <v>7.0000000000000007E-2</v>
      </c>
      <c r="AI4845" s="3">
        <v>8.6999999999999994E-2</v>
      </c>
      <c r="AJ4845" s="3">
        <v>8.7999999999999995E-2</v>
      </c>
      <c r="AK4845" s="3">
        <v>0.10199999999999999</v>
      </c>
      <c r="AL4845" s="3">
        <v>0.1</v>
      </c>
      <c r="AM4845" s="3">
        <v>9.8000000000000004E-2</v>
      </c>
      <c r="AN4845" s="3">
        <v>0.10100000000000001</v>
      </c>
      <c r="AO4845" s="3">
        <v>0.1</v>
      </c>
      <c r="AP4845" s="3">
        <v>9.5000000000000001E-2</v>
      </c>
      <c r="AQ4845" s="3">
        <v>0.10199999999999999</v>
      </c>
      <c r="AR4845" s="3">
        <v>9.7000000000000003E-2</v>
      </c>
      <c r="AS4845" s="3">
        <v>0.109</v>
      </c>
      <c r="AT4845" s="3">
        <v>0.122</v>
      </c>
      <c r="AU4845" s="3">
        <v>0.14099999999999999</v>
      </c>
      <c r="AV4845" s="3">
        <v>0.14299999999999999</v>
      </c>
      <c r="AW4845" s="3">
        <v>0.14399999999999999</v>
      </c>
      <c r="AX4845" s="3">
        <v>0.14499999999999999</v>
      </c>
      <c r="AY4845" s="3">
        <v>0.14599999999999999</v>
      </c>
      <c r="AZ4845" s="3">
        <v>0.14499999999999999</v>
      </c>
      <c r="BA4845">
        <v>0.14599999999999999</v>
      </c>
      <c r="BB4845">
        <v>2017</v>
      </c>
    </row>
    <row r="4846" spans="1:54" hidden="1" x14ac:dyDescent="0.2">
      <c r="A4846">
        <v>867</v>
      </c>
      <c r="B4846" t="s">
        <v>449</v>
      </c>
      <c r="C4846" t="s">
        <v>261</v>
      </c>
      <c r="D4846" t="s">
        <v>87</v>
      </c>
      <c r="E4846" t="s">
        <v>260</v>
      </c>
      <c r="F4846" t="s">
        <v>259</v>
      </c>
      <c r="G4846" t="s">
        <v>217</v>
      </c>
      <c r="I4846" t="s">
        <v>258</v>
      </c>
      <c r="J4846" s="3" t="s">
        <v>215</v>
      </c>
      <c r="K4846" s="3" t="s">
        <v>215</v>
      </c>
      <c r="L4846" s="3" t="s">
        <v>215</v>
      </c>
      <c r="M4846" s="3" t="s">
        <v>215</v>
      </c>
      <c r="N4846" s="3" t="s">
        <v>215</v>
      </c>
      <c r="O4846" s="3" t="s">
        <v>215</v>
      </c>
      <c r="P4846" s="3" t="s">
        <v>215</v>
      </c>
      <c r="Q4846" s="3" t="s">
        <v>215</v>
      </c>
      <c r="R4846" s="3" t="s">
        <v>215</v>
      </c>
      <c r="S4846" s="3" t="s">
        <v>215</v>
      </c>
      <c r="T4846" s="3" t="s">
        <v>215</v>
      </c>
      <c r="U4846" s="3" t="s">
        <v>215</v>
      </c>
      <c r="V4846" s="3" t="s">
        <v>215</v>
      </c>
      <c r="W4846" s="3" t="s">
        <v>215</v>
      </c>
      <c r="X4846" s="3" t="s">
        <v>215</v>
      </c>
      <c r="Y4846" s="3" t="s">
        <v>215</v>
      </c>
      <c r="Z4846" s="3" t="s">
        <v>215</v>
      </c>
      <c r="AA4846" s="3">
        <v>64.998999999999995</v>
      </c>
      <c r="AB4846" s="3">
        <v>66.061000000000007</v>
      </c>
      <c r="AC4846" s="3">
        <v>60.627000000000002</v>
      </c>
      <c r="AD4846" s="3">
        <v>66.736999999999995</v>
      </c>
      <c r="AE4846" s="3">
        <v>70.942999999999998</v>
      </c>
      <c r="AF4846" s="3">
        <v>63.756999999999998</v>
      </c>
      <c r="AG4846" s="3">
        <v>65.441999999999993</v>
      </c>
      <c r="AH4846" s="3">
        <v>53.570999999999998</v>
      </c>
      <c r="AI4846" s="3">
        <v>63.063000000000002</v>
      </c>
      <c r="AJ4846" s="3">
        <v>61.084000000000003</v>
      </c>
      <c r="AK4846" s="3">
        <v>67.376999999999995</v>
      </c>
      <c r="AL4846" s="3">
        <v>65.218999999999994</v>
      </c>
      <c r="AM4846" s="3">
        <v>63.984000000000002</v>
      </c>
      <c r="AN4846" s="3">
        <v>61.246000000000002</v>
      </c>
      <c r="AO4846" s="3">
        <v>57.728000000000002</v>
      </c>
      <c r="AP4846" s="3">
        <v>51.174999999999997</v>
      </c>
      <c r="AQ4846" s="3">
        <v>53.502000000000002</v>
      </c>
      <c r="AR4846" s="3">
        <v>53.23</v>
      </c>
      <c r="AS4846" s="3">
        <v>60.412999999999997</v>
      </c>
      <c r="AT4846" s="3">
        <v>62.912999999999997</v>
      </c>
      <c r="AU4846" s="3">
        <v>70.787000000000006</v>
      </c>
      <c r="AV4846" s="3">
        <v>69.786000000000001</v>
      </c>
      <c r="AW4846" s="3">
        <v>68.480999999999995</v>
      </c>
      <c r="AX4846" s="3">
        <v>66.772000000000006</v>
      </c>
      <c r="AY4846" s="3">
        <v>65.131</v>
      </c>
      <c r="AZ4846" s="3">
        <v>63.185000000000002</v>
      </c>
      <c r="BA4846">
        <v>61.875</v>
      </c>
      <c r="BB4846">
        <v>2017</v>
      </c>
    </row>
    <row r="4847" spans="1:54" hidden="1" x14ac:dyDescent="0.2">
      <c r="A4847">
        <v>867</v>
      </c>
      <c r="B4847" t="s">
        <v>449</v>
      </c>
      <c r="C4847" t="s">
        <v>257</v>
      </c>
      <c r="D4847" t="s">
        <v>87</v>
      </c>
      <c r="E4847" t="s">
        <v>255</v>
      </c>
      <c r="F4847" t="s">
        <v>254</v>
      </c>
      <c r="G4847" t="s">
        <v>225</v>
      </c>
      <c r="H4847" t="s">
        <v>222</v>
      </c>
      <c r="I4847" t="s">
        <v>1417</v>
      </c>
      <c r="J4847" s="3" t="s">
        <v>215</v>
      </c>
      <c r="K4847" s="3" t="s">
        <v>215</v>
      </c>
      <c r="L4847" s="3" t="s">
        <v>215</v>
      </c>
      <c r="M4847" s="3" t="s">
        <v>215</v>
      </c>
      <c r="N4847" s="3" t="s">
        <v>215</v>
      </c>
      <c r="O4847" s="3" t="s">
        <v>215</v>
      </c>
      <c r="P4847" s="3" t="s">
        <v>215</v>
      </c>
      <c r="Q4847" s="3" t="s">
        <v>215</v>
      </c>
      <c r="R4847" s="3" t="s">
        <v>215</v>
      </c>
      <c r="S4847" s="3" t="s">
        <v>215</v>
      </c>
      <c r="T4847" s="3" t="s">
        <v>215</v>
      </c>
      <c r="U4847" s="3" t="s">
        <v>215</v>
      </c>
      <c r="V4847" s="3" t="s">
        <v>215</v>
      </c>
      <c r="W4847" s="3" t="s">
        <v>215</v>
      </c>
      <c r="X4847" s="3" t="s">
        <v>215</v>
      </c>
      <c r="Y4847" s="3">
        <v>0.1</v>
      </c>
      <c r="Z4847" s="3">
        <v>0.06</v>
      </c>
      <c r="AA4847" s="3">
        <v>0.06</v>
      </c>
      <c r="AB4847" s="3">
        <v>5.7000000000000002E-2</v>
      </c>
      <c r="AC4847" s="3">
        <v>5.5E-2</v>
      </c>
      <c r="AD4847" s="3">
        <v>6.5000000000000002E-2</v>
      </c>
      <c r="AE4847" s="3">
        <v>7.1999999999999995E-2</v>
      </c>
      <c r="AF4847" s="3">
        <v>7.2999999999999995E-2</v>
      </c>
      <c r="AG4847" s="3">
        <v>6.9000000000000006E-2</v>
      </c>
      <c r="AH4847" s="3">
        <v>7.1999999999999995E-2</v>
      </c>
      <c r="AI4847" s="3">
        <v>0.11799999999999999</v>
      </c>
      <c r="AJ4847" s="3">
        <v>8.7999999999999995E-2</v>
      </c>
      <c r="AK4847" s="3">
        <v>0.10100000000000001</v>
      </c>
      <c r="AL4847" s="3">
        <v>9.4E-2</v>
      </c>
      <c r="AM4847" s="3">
        <v>9.5000000000000001E-2</v>
      </c>
      <c r="AN4847" s="3">
        <v>9.5000000000000001E-2</v>
      </c>
      <c r="AO4847" s="3">
        <v>9.6000000000000002E-2</v>
      </c>
      <c r="AP4847" s="3">
        <v>9.6000000000000002E-2</v>
      </c>
      <c r="AQ4847" s="3">
        <v>0.10299999999999999</v>
      </c>
      <c r="AR4847" s="3">
        <v>9.1999999999999998E-2</v>
      </c>
      <c r="AS4847" s="3">
        <v>0.10299999999999999</v>
      </c>
      <c r="AT4847" s="3">
        <v>0.115</v>
      </c>
      <c r="AU4847" s="3">
        <v>0.13700000000000001</v>
      </c>
      <c r="AV4847" s="3">
        <v>0.13900000000000001</v>
      </c>
      <c r="AW4847" s="3">
        <v>0.14099999999999999</v>
      </c>
      <c r="AX4847" s="3">
        <v>0.14499999999999999</v>
      </c>
      <c r="AY4847" s="3">
        <v>0.14799999999999999</v>
      </c>
      <c r="AZ4847" s="3">
        <v>0.14899999999999999</v>
      </c>
      <c r="BA4847">
        <v>0.152</v>
      </c>
      <c r="BB4847">
        <v>2017</v>
      </c>
    </row>
    <row r="4848" spans="1:54" hidden="1" x14ac:dyDescent="0.2">
      <c r="A4848">
        <v>867</v>
      </c>
      <c r="B4848" t="s">
        <v>449</v>
      </c>
      <c r="C4848" t="s">
        <v>256</v>
      </c>
      <c r="D4848" t="s">
        <v>87</v>
      </c>
      <c r="E4848" t="s">
        <v>255</v>
      </c>
      <c r="F4848" t="s">
        <v>254</v>
      </c>
      <c r="G4848" t="s">
        <v>217</v>
      </c>
      <c r="I4848" t="s">
        <v>253</v>
      </c>
      <c r="J4848" s="3" t="s">
        <v>215</v>
      </c>
      <c r="K4848" s="3" t="s">
        <v>215</v>
      </c>
      <c r="L4848" s="3" t="s">
        <v>215</v>
      </c>
      <c r="M4848" s="3" t="s">
        <v>215</v>
      </c>
      <c r="N4848" s="3" t="s">
        <v>215</v>
      </c>
      <c r="O4848" s="3" t="s">
        <v>215</v>
      </c>
      <c r="P4848" s="3" t="s">
        <v>215</v>
      </c>
      <c r="Q4848" s="3" t="s">
        <v>215</v>
      </c>
      <c r="R4848" s="3" t="s">
        <v>215</v>
      </c>
      <c r="S4848" s="3" t="s">
        <v>215</v>
      </c>
      <c r="T4848" s="3" t="s">
        <v>215</v>
      </c>
      <c r="U4848" s="3" t="s">
        <v>215</v>
      </c>
      <c r="V4848" s="3" t="s">
        <v>215</v>
      </c>
      <c r="W4848" s="3" t="s">
        <v>215</v>
      </c>
      <c r="X4848" s="3" t="s">
        <v>215</v>
      </c>
      <c r="Y4848" s="3" t="s">
        <v>215</v>
      </c>
      <c r="Z4848" s="3" t="s">
        <v>215</v>
      </c>
      <c r="AA4848" s="3">
        <v>56.823999999999998</v>
      </c>
      <c r="AB4848" s="3">
        <v>52.100999999999999</v>
      </c>
      <c r="AC4848" s="3">
        <v>51.165999999999997</v>
      </c>
      <c r="AD4848" s="3">
        <v>58.610999999999997</v>
      </c>
      <c r="AE4848" s="3">
        <v>62.606999999999999</v>
      </c>
      <c r="AF4848" s="3">
        <v>58.343000000000004</v>
      </c>
      <c r="AG4848" s="3">
        <v>54.567999999999998</v>
      </c>
      <c r="AH4848" s="3">
        <v>55.188000000000002</v>
      </c>
      <c r="AI4848" s="3">
        <v>85.35</v>
      </c>
      <c r="AJ4848" s="3">
        <v>60.85</v>
      </c>
      <c r="AK4848" s="3">
        <v>67.111999999999995</v>
      </c>
      <c r="AL4848" s="3">
        <v>61.683999999999997</v>
      </c>
      <c r="AM4848" s="3">
        <v>62.485999999999997</v>
      </c>
      <c r="AN4848" s="3">
        <v>57.817</v>
      </c>
      <c r="AO4848" s="3">
        <v>55.606999999999999</v>
      </c>
      <c r="AP4848" s="3">
        <v>51.918999999999997</v>
      </c>
      <c r="AQ4848" s="3">
        <v>53.728000000000002</v>
      </c>
      <c r="AR4848" s="3">
        <v>49.984000000000002</v>
      </c>
      <c r="AS4848" s="3">
        <v>57.537999999999997</v>
      </c>
      <c r="AT4848" s="3">
        <v>58.890999999999998</v>
      </c>
      <c r="AU4848" s="3">
        <v>68.552000000000007</v>
      </c>
      <c r="AV4848" s="3">
        <v>67.843999999999994</v>
      </c>
      <c r="AW4848" s="3">
        <v>67.144999999999996</v>
      </c>
      <c r="AX4848" s="3">
        <v>66.483000000000004</v>
      </c>
      <c r="AY4848" s="3">
        <v>65.852000000000004</v>
      </c>
      <c r="AZ4848" s="3">
        <v>64.742999999999995</v>
      </c>
      <c r="BA4848">
        <v>64.540000000000006</v>
      </c>
      <c r="BB4848">
        <v>2017</v>
      </c>
    </row>
    <row r="4849" spans="1:54" hidden="1" x14ac:dyDescent="0.2">
      <c r="A4849">
        <v>867</v>
      </c>
      <c r="B4849" t="s">
        <v>449</v>
      </c>
      <c r="C4849" t="s">
        <v>252</v>
      </c>
      <c r="D4849" t="s">
        <v>87</v>
      </c>
      <c r="E4849" t="s">
        <v>250</v>
      </c>
      <c r="F4849" t="s">
        <v>249</v>
      </c>
      <c r="G4849" t="s">
        <v>225</v>
      </c>
      <c r="H4849" t="s">
        <v>222</v>
      </c>
      <c r="I4849" t="s">
        <v>1417</v>
      </c>
      <c r="J4849" s="3" t="s">
        <v>215</v>
      </c>
      <c r="K4849" s="3" t="s">
        <v>215</v>
      </c>
      <c r="L4849" s="3" t="s">
        <v>215</v>
      </c>
      <c r="M4849" s="3" t="s">
        <v>215</v>
      </c>
      <c r="N4849" s="3" t="s">
        <v>215</v>
      </c>
      <c r="O4849" s="3" t="s">
        <v>215</v>
      </c>
      <c r="P4849" s="3" t="s">
        <v>215</v>
      </c>
      <c r="Q4849" s="3" t="s">
        <v>215</v>
      </c>
      <c r="R4849" s="3" t="s">
        <v>215</v>
      </c>
      <c r="S4849" s="3" t="s">
        <v>215</v>
      </c>
      <c r="T4849" s="3" t="s">
        <v>215</v>
      </c>
      <c r="U4849" s="3" t="s">
        <v>215</v>
      </c>
      <c r="V4849" s="3" t="s">
        <v>215</v>
      </c>
      <c r="W4849" s="3" t="s">
        <v>215</v>
      </c>
      <c r="X4849" s="3" t="s">
        <v>215</v>
      </c>
      <c r="Y4849" s="3">
        <v>-2.1999999999999999E-2</v>
      </c>
      <c r="Z4849" s="3">
        <v>1.7999999999999999E-2</v>
      </c>
      <c r="AA4849" s="3">
        <v>8.9999999999999993E-3</v>
      </c>
      <c r="AB4849" s="3">
        <v>1.4999999999999999E-2</v>
      </c>
      <c r="AC4849" s="3">
        <v>0.01</v>
      </c>
      <c r="AD4849" s="3">
        <v>8.9999999999999993E-3</v>
      </c>
      <c r="AE4849" s="3">
        <v>0.01</v>
      </c>
      <c r="AF4849" s="3">
        <v>7.0000000000000001E-3</v>
      </c>
      <c r="AG4849" s="3">
        <v>1.4E-2</v>
      </c>
      <c r="AH4849" s="3">
        <v>-2E-3</v>
      </c>
      <c r="AI4849" s="3">
        <v>-3.1E-2</v>
      </c>
      <c r="AJ4849" s="3" t="s">
        <v>355</v>
      </c>
      <c r="AK4849" s="3" t="s">
        <v>355</v>
      </c>
      <c r="AL4849" s="3">
        <v>5.0000000000000001E-3</v>
      </c>
      <c r="AM4849" s="3">
        <v>2E-3</v>
      </c>
      <c r="AN4849" s="3">
        <v>6.0000000000000001E-3</v>
      </c>
      <c r="AO4849" s="3">
        <v>4.0000000000000001E-3</v>
      </c>
      <c r="AP4849" s="3">
        <v>-1E-3</v>
      </c>
      <c r="AQ4849" s="3" t="s">
        <v>355</v>
      </c>
      <c r="AR4849" s="3">
        <v>6.0000000000000001E-3</v>
      </c>
      <c r="AS4849" s="3">
        <v>5.0000000000000001E-3</v>
      </c>
      <c r="AT4849" s="3">
        <v>8.0000000000000002E-3</v>
      </c>
      <c r="AU4849" s="3">
        <v>4.0000000000000001E-3</v>
      </c>
      <c r="AV4849" s="3">
        <v>4.0000000000000001E-3</v>
      </c>
      <c r="AW4849" s="3">
        <v>3.0000000000000001E-3</v>
      </c>
      <c r="AX4849" s="3">
        <v>1E-3</v>
      </c>
      <c r="AY4849" s="3">
        <v>-2E-3</v>
      </c>
      <c r="AZ4849" s="3">
        <v>-4.0000000000000001E-3</v>
      </c>
      <c r="BA4849">
        <v>-6.0000000000000001E-3</v>
      </c>
      <c r="BB4849">
        <v>2017</v>
      </c>
    </row>
    <row r="4850" spans="1:54" hidden="1" x14ac:dyDescent="0.2">
      <c r="A4850">
        <v>867</v>
      </c>
      <c r="B4850" t="s">
        <v>449</v>
      </c>
      <c r="C4850" t="s">
        <v>251</v>
      </c>
      <c r="D4850" t="s">
        <v>87</v>
      </c>
      <c r="E4850" t="s">
        <v>250</v>
      </c>
      <c r="F4850" t="s">
        <v>249</v>
      </c>
      <c r="G4850" t="s">
        <v>217</v>
      </c>
      <c r="I4850" t="s">
        <v>248</v>
      </c>
      <c r="J4850" s="3" t="s">
        <v>215</v>
      </c>
      <c r="K4850" s="3" t="s">
        <v>215</v>
      </c>
      <c r="L4850" s="3" t="s">
        <v>215</v>
      </c>
      <c r="M4850" s="3" t="s">
        <v>215</v>
      </c>
      <c r="N4850" s="3" t="s">
        <v>215</v>
      </c>
      <c r="O4850" s="3" t="s">
        <v>215</v>
      </c>
      <c r="P4850" s="3" t="s">
        <v>215</v>
      </c>
      <c r="Q4850" s="3" t="s">
        <v>215</v>
      </c>
      <c r="R4850" s="3" t="s">
        <v>215</v>
      </c>
      <c r="S4850" s="3" t="s">
        <v>215</v>
      </c>
      <c r="T4850" s="3" t="s">
        <v>215</v>
      </c>
      <c r="U4850" s="3" t="s">
        <v>215</v>
      </c>
      <c r="V4850" s="3" t="s">
        <v>215</v>
      </c>
      <c r="W4850" s="3" t="s">
        <v>215</v>
      </c>
      <c r="X4850" s="3" t="s">
        <v>215</v>
      </c>
      <c r="Y4850" s="3" t="s">
        <v>215</v>
      </c>
      <c r="Z4850" s="3" t="s">
        <v>215</v>
      </c>
      <c r="AA4850" s="3">
        <v>8.1760000000000002</v>
      </c>
      <c r="AB4850" s="3">
        <v>13.96</v>
      </c>
      <c r="AC4850" s="3">
        <v>9.4600000000000009</v>
      </c>
      <c r="AD4850" s="3">
        <v>8.1259999999999994</v>
      </c>
      <c r="AE4850" s="3">
        <v>8.3369999999999997</v>
      </c>
      <c r="AF4850" s="3">
        <v>5.4130000000000003</v>
      </c>
      <c r="AG4850" s="3">
        <v>10.874000000000001</v>
      </c>
      <c r="AH4850" s="3">
        <v>-1.617</v>
      </c>
      <c r="AI4850" s="3">
        <v>-22.286999999999999</v>
      </c>
      <c r="AJ4850" s="3">
        <v>0.23400000000000001</v>
      </c>
      <c r="AK4850" s="3">
        <v>0.26500000000000001</v>
      </c>
      <c r="AL4850" s="3">
        <v>3.536</v>
      </c>
      <c r="AM4850" s="3">
        <v>1.498</v>
      </c>
      <c r="AN4850" s="3">
        <v>3.43</v>
      </c>
      <c r="AO4850" s="3">
        <v>2.121</v>
      </c>
      <c r="AP4850" s="3">
        <v>-0.74399999999999999</v>
      </c>
      <c r="AQ4850" s="3">
        <v>-0.22500000000000001</v>
      </c>
      <c r="AR4850" s="3">
        <v>3.246</v>
      </c>
      <c r="AS4850" s="3">
        <v>2.875</v>
      </c>
      <c r="AT4850" s="3">
        <v>4.0220000000000002</v>
      </c>
      <c r="AU4850" s="3">
        <v>2.2349999999999999</v>
      </c>
      <c r="AV4850" s="3">
        <v>1.9419999999999999</v>
      </c>
      <c r="AW4850" s="3">
        <v>1.3360000000000001</v>
      </c>
      <c r="AX4850" s="3">
        <v>0.28899999999999998</v>
      </c>
      <c r="AY4850" s="3">
        <v>-0.72099999999999997</v>
      </c>
      <c r="AZ4850" s="3">
        <v>-1.5580000000000001</v>
      </c>
      <c r="BA4850">
        <v>-2.665</v>
      </c>
      <c r="BB4850">
        <v>2017</v>
      </c>
    </row>
    <row r="4851" spans="1:54" hidden="1" x14ac:dyDescent="0.2">
      <c r="A4851">
        <v>867</v>
      </c>
      <c r="B4851" t="s">
        <v>449</v>
      </c>
      <c r="C4851" t="s">
        <v>247</v>
      </c>
      <c r="D4851" t="s">
        <v>87</v>
      </c>
      <c r="E4851" t="s">
        <v>245</v>
      </c>
      <c r="F4851" t="s">
        <v>244</v>
      </c>
      <c r="G4851" t="s">
        <v>225</v>
      </c>
      <c r="H4851" t="s">
        <v>222</v>
      </c>
    </row>
    <row r="4852" spans="1:54" hidden="1" x14ac:dyDescent="0.2">
      <c r="A4852">
        <v>867</v>
      </c>
      <c r="B4852" t="s">
        <v>449</v>
      </c>
      <c r="C4852" t="s">
        <v>246</v>
      </c>
      <c r="D4852" t="s">
        <v>87</v>
      </c>
      <c r="E4852" t="s">
        <v>245</v>
      </c>
      <c r="F4852" t="s">
        <v>244</v>
      </c>
      <c r="G4852" t="s">
        <v>243</v>
      </c>
    </row>
    <row r="4853" spans="1:54" hidden="1" x14ac:dyDescent="0.2">
      <c r="A4853">
        <v>867</v>
      </c>
      <c r="B4853" t="s">
        <v>449</v>
      </c>
      <c r="C4853" t="s">
        <v>242</v>
      </c>
      <c r="D4853" t="s">
        <v>87</v>
      </c>
      <c r="E4853" t="s">
        <v>240</v>
      </c>
      <c r="F4853" t="s">
        <v>239</v>
      </c>
      <c r="G4853" t="s">
        <v>225</v>
      </c>
      <c r="H4853" t="s">
        <v>222</v>
      </c>
      <c r="I4853" t="s">
        <v>1417</v>
      </c>
      <c r="J4853" s="3" t="s">
        <v>215</v>
      </c>
      <c r="K4853" s="3" t="s">
        <v>215</v>
      </c>
      <c r="L4853" s="3" t="s">
        <v>215</v>
      </c>
      <c r="M4853" s="3" t="s">
        <v>215</v>
      </c>
      <c r="N4853" s="3" t="s">
        <v>215</v>
      </c>
      <c r="O4853" s="3" t="s">
        <v>215</v>
      </c>
      <c r="P4853" s="3" t="s">
        <v>215</v>
      </c>
      <c r="Q4853" s="3" t="s">
        <v>215</v>
      </c>
      <c r="R4853" s="3" t="s">
        <v>215</v>
      </c>
      <c r="S4853" s="3" t="s">
        <v>215</v>
      </c>
      <c r="T4853" s="3" t="s">
        <v>215</v>
      </c>
      <c r="U4853" s="3" t="s">
        <v>215</v>
      </c>
      <c r="V4853" s="3" t="s">
        <v>215</v>
      </c>
      <c r="W4853" s="3" t="s">
        <v>215</v>
      </c>
      <c r="X4853" s="3" t="s">
        <v>215</v>
      </c>
      <c r="Y4853" s="3">
        <v>-1.4999999999999999E-2</v>
      </c>
      <c r="Z4853" s="3">
        <v>2.5000000000000001E-2</v>
      </c>
      <c r="AA4853" s="3">
        <v>1.4999999999999999E-2</v>
      </c>
      <c r="AB4853" s="3">
        <v>2.1000000000000001E-2</v>
      </c>
      <c r="AC4853" s="3">
        <v>1.4999999999999999E-2</v>
      </c>
      <c r="AD4853" s="3">
        <v>1.0999999999999999E-2</v>
      </c>
      <c r="AE4853" s="3">
        <v>1.0999999999999999E-2</v>
      </c>
      <c r="AF4853" s="3">
        <v>7.0000000000000001E-3</v>
      </c>
      <c r="AG4853" s="3">
        <v>1.4999999999999999E-2</v>
      </c>
      <c r="AH4853" s="3">
        <v>-1E-3</v>
      </c>
      <c r="AI4853" s="3">
        <v>-0.03</v>
      </c>
      <c r="AJ4853" s="3">
        <v>1E-3</v>
      </c>
      <c r="AK4853" s="3">
        <v>1E-3</v>
      </c>
      <c r="AL4853" s="3">
        <v>7.0000000000000001E-3</v>
      </c>
      <c r="AM4853" s="3">
        <v>3.0000000000000001E-3</v>
      </c>
      <c r="AN4853" s="3">
        <v>7.0000000000000001E-3</v>
      </c>
      <c r="AO4853" s="3">
        <v>5.0000000000000001E-3</v>
      </c>
      <c r="AP4853" s="3" t="s">
        <v>355</v>
      </c>
      <c r="AQ4853" s="3">
        <v>1E-3</v>
      </c>
      <c r="AR4853" s="3">
        <v>7.0000000000000001E-3</v>
      </c>
      <c r="AS4853" s="3">
        <v>6.0000000000000001E-3</v>
      </c>
      <c r="AT4853" s="3">
        <v>8.9999999999999993E-3</v>
      </c>
      <c r="AU4853" s="3">
        <v>6.0000000000000001E-3</v>
      </c>
      <c r="AV4853" s="3">
        <v>5.0000000000000001E-3</v>
      </c>
      <c r="AW4853" s="3">
        <v>4.0000000000000001E-3</v>
      </c>
      <c r="AX4853" s="3">
        <v>2E-3</v>
      </c>
      <c r="AY4853" s="3">
        <v>-1E-3</v>
      </c>
      <c r="AZ4853" s="3">
        <v>-3.0000000000000001E-3</v>
      </c>
      <c r="BA4853">
        <v>-5.0000000000000001E-3</v>
      </c>
      <c r="BB4853">
        <v>2017</v>
      </c>
    </row>
    <row r="4854" spans="1:54" hidden="1" x14ac:dyDescent="0.2">
      <c r="A4854">
        <v>867</v>
      </c>
      <c r="B4854" t="s">
        <v>449</v>
      </c>
      <c r="C4854" t="s">
        <v>241</v>
      </c>
      <c r="D4854" t="s">
        <v>87</v>
      </c>
      <c r="E4854" t="s">
        <v>240</v>
      </c>
      <c r="F4854" t="s">
        <v>239</v>
      </c>
      <c r="G4854" t="s">
        <v>217</v>
      </c>
      <c r="I4854" t="s">
        <v>238</v>
      </c>
      <c r="J4854" s="3" t="s">
        <v>215</v>
      </c>
      <c r="K4854" s="3" t="s">
        <v>215</v>
      </c>
      <c r="L4854" s="3" t="s">
        <v>215</v>
      </c>
      <c r="M4854" s="3" t="s">
        <v>215</v>
      </c>
      <c r="N4854" s="3" t="s">
        <v>215</v>
      </c>
      <c r="O4854" s="3" t="s">
        <v>215</v>
      </c>
      <c r="P4854" s="3" t="s">
        <v>215</v>
      </c>
      <c r="Q4854" s="3" t="s">
        <v>215</v>
      </c>
      <c r="R4854" s="3" t="s">
        <v>215</v>
      </c>
      <c r="S4854" s="3" t="s">
        <v>215</v>
      </c>
      <c r="T4854" s="3" t="s">
        <v>215</v>
      </c>
      <c r="U4854" s="3" t="s">
        <v>215</v>
      </c>
      <c r="V4854" s="3" t="s">
        <v>215</v>
      </c>
      <c r="W4854" s="3" t="s">
        <v>215</v>
      </c>
      <c r="X4854" s="3" t="s">
        <v>215</v>
      </c>
      <c r="Y4854" s="3" t="s">
        <v>215</v>
      </c>
      <c r="Z4854" s="3" t="s">
        <v>215</v>
      </c>
      <c r="AA4854" s="3">
        <v>14.542999999999999</v>
      </c>
      <c r="AB4854" s="3">
        <v>18.954999999999998</v>
      </c>
      <c r="AC4854" s="3">
        <v>13.48</v>
      </c>
      <c r="AD4854" s="3">
        <v>9.9450000000000003</v>
      </c>
      <c r="AE4854" s="3">
        <v>9.6430000000000007</v>
      </c>
      <c r="AF4854" s="3">
        <v>5.867</v>
      </c>
      <c r="AG4854" s="3">
        <v>11.561</v>
      </c>
      <c r="AH4854" s="3">
        <v>-0.98199999999999998</v>
      </c>
      <c r="AI4854" s="3">
        <v>-21.611000000000001</v>
      </c>
      <c r="AJ4854" s="3">
        <v>0.872</v>
      </c>
      <c r="AK4854" s="3">
        <v>0.86199999999999999</v>
      </c>
      <c r="AL4854" s="3">
        <v>4.399</v>
      </c>
      <c r="AM4854" s="3">
        <v>2.0859999999999999</v>
      </c>
      <c r="AN4854" s="3">
        <v>3.9710000000000001</v>
      </c>
      <c r="AO4854" s="3">
        <v>2.9430000000000001</v>
      </c>
      <c r="AP4854" s="3">
        <v>2.9000000000000001E-2</v>
      </c>
      <c r="AQ4854" s="3">
        <v>0.38900000000000001</v>
      </c>
      <c r="AR4854" s="3">
        <v>3.6549999999999998</v>
      </c>
      <c r="AS4854" s="3">
        <v>3.282</v>
      </c>
      <c r="AT4854" s="3">
        <v>4.4139999999999997</v>
      </c>
      <c r="AU4854" s="3">
        <v>2.8359999999999999</v>
      </c>
      <c r="AV4854" s="3">
        <v>2.4780000000000002</v>
      </c>
      <c r="AW4854" s="3">
        <v>1.792</v>
      </c>
      <c r="AX4854" s="3">
        <v>0.7</v>
      </c>
      <c r="AY4854" s="3">
        <v>-0.34699999999999998</v>
      </c>
      <c r="AZ4854" s="3">
        <v>-1.1819999999999999</v>
      </c>
      <c r="BA4854">
        <v>-2.27</v>
      </c>
      <c r="BB4854">
        <v>2017</v>
      </c>
    </row>
    <row r="4855" spans="1:54" hidden="1" x14ac:dyDescent="0.2">
      <c r="A4855">
        <v>867</v>
      </c>
      <c r="B4855" t="s">
        <v>449</v>
      </c>
      <c r="C4855" t="s">
        <v>237</v>
      </c>
      <c r="D4855" t="s">
        <v>87</v>
      </c>
      <c r="E4855" t="s">
        <v>235</v>
      </c>
      <c r="F4855" t="s">
        <v>234</v>
      </c>
      <c r="G4855" t="s">
        <v>225</v>
      </c>
      <c r="H4855" t="s">
        <v>222</v>
      </c>
    </row>
    <row r="4856" spans="1:54" hidden="1" x14ac:dyDescent="0.2">
      <c r="A4856">
        <v>867</v>
      </c>
      <c r="B4856" t="s">
        <v>449</v>
      </c>
      <c r="C4856" t="s">
        <v>236</v>
      </c>
      <c r="D4856" t="s">
        <v>87</v>
      </c>
      <c r="E4856" t="s">
        <v>235</v>
      </c>
      <c r="F4856" t="s">
        <v>234</v>
      </c>
      <c r="G4856" t="s">
        <v>217</v>
      </c>
    </row>
    <row r="4857" spans="1:54" hidden="1" x14ac:dyDescent="0.2">
      <c r="A4857">
        <v>867</v>
      </c>
      <c r="B4857" t="s">
        <v>449</v>
      </c>
      <c r="C4857" t="s">
        <v>233</v>
      </c>
      <c r="D4857" t="s">
        <v>87</v>
      </c>
      <c r="E4857" t="s">
        <v>231</v>
      </c>
      <c r="F4857" t="s">
        <v>230</v>
      </c>
      <c r="G4857" t="s">
        <v>225</v>
      </c>
      <c r="H4857" t="s">
        <v>222</v>
      </c>
      <c r="I4857" t="s">
        <v>1417</v>
      </c>
      <c r="J4857" s="3" t="s">
        <v>215</v>
      </c>
      <c r="K4857" s="3" t="s">
        <v>215</v>
      </c>
      <c r="L4857" s="3" t="s">
        <v>215</v>
      </c>
      <c r="M4857" s="3" t="s">
        <v>215</v>
      </c>
      <c r="N4857" s="3" t="s">
        <v>215</v>
      </c>
      <c r="O4857" s="3" t="s">
        <v>215</v>
      </c>
      <c r="P4857" s="3" t="s">
        <v>215</v>
      </c>
      <c r="Q4857" s="3" t="s">
        <v>215</v>
      </c>
      <c r="R4857" s="3" t="s">
        <v>215</v>
      </c>
      <c r="S4857" s="3" t="s">
        <v>215</v>
      </c>
      <c r="T4857" s="3" t="s">
        <v>215</v>
      </c>
      <c r="U4857" s="3" t="s">
        <v>215</v>
      </c>
      <c r="V4857" s="3" t="s">
        <v>215</v>
      </c>
      <c r="W4857" s="3" t="s">
        <v>215</v>
      </c>
      <c r="X4857" s="3" t="s">
        <v>215</v>
      </c>
      <c r="Y4857" s="3">
        <v>6.0000000000000001E-3</v>
      </c>
      <c r="Z4857" s="3">
        <v>8.9999999999999993E-3</v>
      </c>
      <c r="AA4857" s="3">
        <v>0.02</v>
      </c>
      <c r="AB4857" s="3">
        <v>2.8000000000000001E-2</v>
      </c>
      <c r="AC4857" s="3">
        <v>3.3000000000000002E-2</v>
      </c>
      <c r="AD4857" s="3">
        <v>0.04</v>
      </c>
      <c r="AE4857" s="3">
        <v>4.9000000000000002E-2</v>
      </c>
      <c r="AF4857" s="3">
        <v>5.8000000000000003E-2</v>
      </c>
      <c r="AG4857" s="3">
        <v>6.2E-2</v>
      </c>
      <c r="AH4857" s="3">
        <v>6.4000000000000001E-2</v>
      </c>
      <c r="AI4857" s="3">
        <v>6.4000000000000001E-2</v>
      </c>
      <c r="AJ4857" s="3">
        <v>6.3E-2</v>
      </c>
      <c r="AK4857" s="3">
        <v>6.2E-2</v>
      </c>
      <c r="AL4857" s="3">
        <v>6.4000000000000001E-2</v>
      </c>
      <c r="AM4857" s="3">
        <v>6.0999999999999999E-2</v>
      </c>
      <c r="AN4857" s="3">
        <v>0.06</v>
      </c>
      <c r="AO4857" s="3">
        <v>0.06</v>
      </c>
      <c r="AP4857" s="3">
        <v>6.8000000000000005E-2</v>
      </c>
      <c r="AQ4857" s="3">
        <v>6.2E-2</v>
      </c>
      <c r="AR4857" s="3">
        <v>6.5000000000000002E-2</v>
      </c>
      <c r="AS4857" s="3">
        <v>6.2E-2</v>
      </c>
      <c r="AT4857" s="3">
        <v>0.06</v>
      </c>
      <c r="AU4857" s="3">
        <v>5.6000000000000001E-2</v>
      </c>
      <c r="AV4857" s="3">
        <v>5.1999999999999998E-2</v>
      </c>
      <c r="AW4857" s="3">
        <v>4.9000000000000002E-2</v>
      </c>
      <c r="AX4857" s="3">
        <v>4.8000000000000001E-2</v>
      </c>
      <c r="AY4857" s="3">
        <v>0.05</v>
      </c>
      <c r="AZ4857" s="3">
        <v>5.3999999999999999E-2</v>
      </c>
      <c r="BA4857">
        <v>6.0999999999999999E-2</v>
      </c>
      <c r="BB4857">
        <v>2017</v>
      </c>
    </row>
    <row r="4858" spans="1:54" hidden="1" x14ac:dyDescent="0.2">
      <c r="A4858">
        <v>867</v>
      </c>
      <c r="B4858" t="s">
        <v>449</v>
      </c>
      <c r="C4858" t="s">
        <v>232</v>
      </c>
      <c r="D4858" t="s">
        <v>87</v>
      </c>
      <c r="E4858" t="s">
        <v>231</v>
      </c>
      <c r="F4858" t="s">
        <v>230</v>
      </c>
      <c r="G4858" t="s">
        <v>217</v>
      </c>
      <c r="I4858" t="s">
        <v>229</v>
      </c>
      <c r="J4858" s="3" t="s">
        <v>215</v>
      </c>
      <c r="K4858" s="3" t="s">
        <v>215</v>
      </c>
      <c r="L4858" s="3" t="s">
        <v>215</v>
      </c>
      <c r="M4858" s="3" t="s">
        <v>215</v>
      </c>
      <c r="N4858" s="3" t="s">
        <v>215</v>
      </c>
      <c r="O4858" s="3" t="s">
        <v>215</v>
      </c>
      <c r="P4858" s="3" t="s">
        <v>215</v>
      </c>
      <c r="Q4858" s="3" t="s">
        <v>215</v>
      </c>
      <c r="R4858" s="3" t="s">
        <v>215</v>
      </c>
      <c r="S4858" s="3" t="s">
        <v>215</v>
      </c>
      <c r="T4858" s="3" t="s">
        <v>215</v>
      </c>
      <c r="U4858" s="3" t="s">
        <v>215</v>
      </c>
      <c r="V4858" s="3" t="s">
        <v>215</v>
      </c>
      <c r="W4858" s="3" t="s">
        <v>215</v>
      </c>
      <c r="X4858" s="3" t="s">
        <v>215</v>
      </c>
      <c r="Y4858" s="3" t="s">
        <v>215</v>
      </c>
      <c r="Z4858" s="3" t="s">
        <v>215</v>
      </c>
      <c r="AA4858" s="3">
        <v>18.925000000000001</v>
      </c>
      <c r="AB4858" s="3">
        <v>26.033000000000001</v>
      </c>
      <c r="AC4858" s="3">
        <v>30.425999999999998</v>
      </c>
      <c r="AD4858" s="3">
        <v>36.426000000000002</v>
      </c>
      <c r="AE4858" s="3">
        <v>42.82</v>
      </c>
      <c r="AF4858" s="3">
        <v>46.697000000000003</v>
      </c>
      <c r="AG4858" s="3">
        <v>48.936999999999998</v>
      </c>
      <c r="AH4858" s="3">
        <v>48.67</v>
      </c>
      <c r="AI4858" s="3">
        <v>46.125999999999998</v>
      </c>
      <c r="AJ4858" s="3">
        <v>43.985999999999997</v>
      </c>
      <c r="AK4858" s="3">
        <v>41.247999999999998</v>
      </c>
      <c r="AL4858" s="3">
        <v>41.563000000000002</v>
      </c>
      <c r="AM4858" s="3">
        <v>39.667000000000002</v>
      </c>
      <c r="AN4858" s="3">
        <v>36.606000000000002</v>
      </c>
      <c r="AO4858" s="3">
        <v>34.448999999999998</v>
      </c>
      <c r="AP4858" s="3">
        <v>36.643000000000001</v>
      </c>
      <c r="AQ4858" s="3">
        <v>32.578000000000003</v>
      </c>
      <c r="AR4858" s="3">
        <v>35.497999999999998</v>
      </c>
      <c r="AS4858" s="3">
        <v>34.622999999999998</v>
      </c>
      <c r="AT4858" s="3">
        <v>30.971</v>
      </c>
      <c r="AU4858" s="3">
        <v>27.969000000000001</v>
      </c>
      <c r="AV4858" s="3">
        <v>25.292000000000002</v>
      </c>
      <c r="AW4858" s="3">
        <v>23.25</v>
      </c>
      <c r="AX4858" s="3">
        <v>22.280999999999999</v>
      </c>
      <c r="AY4858" s="3">
        <v>22.391999999999999</v>
      </c>
      <c r="AZ4858" s="3">
        <v>23.472000000000001</v>
      </c>
      <c r="BA4858">
        <v>25.661000000000001</v>
      </c>
      <c r="BB4858">
        <v>2017</v>
      </c>
    </row>
    <row r="4859" spans="1:54" hidden="1" x14ac:dyDescent="0.2">
      <c r="A4859">
        <v>867</v>
      </c>
      <c r="B4859" t="s">
        <v>449</v>
      </c>
      <c r="C4859" t="s">
        <v>228</v>
      </c>
      <c r="D4859" t="s">
        <v>87</v>
      </c>
      <c r="E4859" t="s">
        <v>227</v>
      </c>
      <c r="F4859" t="s">
        <v>226</v>
      </c>
      <c r="G4859" t="s">
        <v>225</v>
      </c>
      <c r="H4859" t="s">
        <v>222</v>
      </c>
      <c r="I4859" t="s">
        <v>1417</v>
      </c>
      <c r="J4859" s="3" t="s">
        <v>215</v>
      </c>
      <c r="K4859" s="3" t="s">
        <v>215</v>
      </c>
      <c r="L4859" s="3" t="s">
        <v>215</v>
      </c>
      <c r="M4859" s="3" t="s">
        <v>215</v>
      </c>
      <c r="N4859" s="3" t="s">
        <v>215</v>
      </c>
      <c r="O4859" s="3" t="s">
        <v>215</v>
      </c>
      <c r="P4859" s="3" t="s">
        <v>215</v>
      </c>
      <c r="Q4859" s="3" t="s">
        <v>215</v>
      </c>
      <c r="R4859" s="3" t="s">
        <v>215</v>
      </c>
      <c r="S4859" s="3" t="s">
        <v>215</v>
      </c>
      <c r="T4859" s="3" t="s">
        <v>215</v>
      </c>
      <c r="U4859" s="3" t="s">
        <v>215</v>
      </c>
      <c r="V4859" s="3" t="s">
        <v>215</v>
      </c>
      <c r="W4859" s="3" t="s">
        <v>215</v>
      </c>
      <c r="X4859" s="3" t="s">
        <v>215</v>
      </c>
      <c r="Y4859" s="3" t="s">
        <v>215</v>
      </c>
      <c r="Z4859" s="3" t="s">
        <v>215</v>
      </c>
      <c r="AA4859" s="3">
        <v>0.106</v>
      </c>
      <c r="AB4859" s="3">
        <v>0.109</v>
      </c>
      <c r="AC4859" s="3">
        <v>0.108</v>
      </c>
      <c r="AD4859" s="3">
        <v>0.111</v>
      </c>
      <c r="AE4859" s="3">
        <v>0.115</v>
      </c>
      <c r="AF4859" s="3">
        <v>0.125</v>
      </c>
      <c r="AG4859" s="3">
        <v>0.127</v>
      </c>
      <c r="AH4859" s="3">
        <v>0.13100000000000001</v>
      </c>
      <c r="AI4859" s="3">
        <v>0.13800000000000001</v>
      </c>
      <c r="AJ4859" s="3">
        <v>0.14399999999999999</v>
      </c>
      <c r="AK4859" s="3">
        <v>0.151</v>
      </c>
      <c r="AL4859" s="3">
        <v>0.153</v>
      </c>
      <c r="AM4859" s="3">
        <v>0.153</v>
      </c>
      <c r="AN4859" s="3">
        <v>0.16500000000000001</v>
      </c>
      <c r="AO4859" s="3">
        <v>0.17299999999999999</v>
      </c>
      <c r="AP4859" s="3">
        <v>0.185</v>
      </c>
      <c r="AQ4859" s="3">
        <v>0.191</v>
      </c>
      <c r="AR4859" s="3">
        <v>0.183</v>
      </c>
      <c r="AS4859" s="3">
        <v>0.18</v>
      </c>
      <c r="AT4859" s="3">
        <v>0.19400000000000001</v>
      </c>
      <c r="AU4859" s="3">
        <v>0.19900000000000001</v>
      </c>
      <c r="AV4859" s="3">
        <v>0.20499999999999999</v>
      </c>
      <c r="AW4859" s="3">
        <v>0.21099999999999999</v>
      </c>
      <c r="AX4859" s="3">
        <v>0.217</v>
      </c>
      <c r="AY4859" s="3">
        <v>0.224</v>
      </c>
      <c r="AZ4859" s="3">
        <v>0.23</v>
      </c>
      <c r="BA4859">
        <v>0.23599999999999999</v>
      </c>
      <c r="BB4859">
        <v>2017</v>
      </c>
    </row>
    <row r="4860" spans="1:54" hidden="1" x14ac:dyDescent="0.2">
      <c r="A4860">
        <v>867</v>
      </c>
      <c r="B4860" t="s">
        <v>449</v>
      </c>
      <c r="C4860" t="s">
        <v>224</v>
      </c>
      <c r="D4860" t="s">
        <v>87</v>
      </c>
      <c r="E4860" t="s">
        <v>219</v>
      </c>
      <c r="F4860" t="s">
        <v>218</v>
      </c>
      <c r="G4860" t="s">
        <v>223</v>
      </c>
      <c r="H4860" t="s">
        <v>222</v>
      </c>
      <c r="I4860" t="s">
        <v>1418</v>
      </c>
      <c r="J4860" s="3" t="s">
        <v>215</v>
      </c>
      <c r="K4860" s="3" t="s">
        <v>215</v>
      </c>
      <c r="L4860" s="3" t="s">
        <v>215</v>
      </c>
      <c r="M4860" s="3" t="s">
        <v>215</v>
      </c>
      <c r="N4860" s="3" t="s">
        <v>215</v>
      </c>
      <c r="O4860" s="3" t="s">
        <v>215</v>
      </c>
      <c r="P4860" s="3" t="s">
        <v>215</v>
      </c>
      <c r="Q4860" s="3" t="s">
        <v>215</v>
      </c>
      <c r="R4860" s="3" t="s">
        <v>215</v>
      </c>
      <c r="S4860" s="3" t="s">
        <v>215</v>
      </c>
      <c r="T4860" s="3" t="s">
        <v>215</v>
      </c>
      <c r="U4860" s="3" t="s">
        <v>215</v>
      </c>
      <c r="V4860" s="3" t="s">
        <v>215</v>
      </c>
      <c r="W4860" s="3" t="s">
        <v>215</v>
      </c>
      <c r="X4860" s="3" t="s">
        <v>215</v>
      </c>
      <c r="Y4860" s="3">
        <v>-2.4E-2</v>
      </c>
      <c r="Z4860" s="3">
        <v>-3.7999999999999999E-2</v>
      </c>
      <c r="AA4860" s="3">
        <v>-0.02</v>
      </c>
      <c r="AB4860" s="3">
        <v>-1.6E-2</v>
      </c>
      <c r="AC4860" s="3">
        <v>-1.9E-2</v>
      </c>
      <c r="AD4860" s="3">
        <v>-1.7000000000000001E-2</v>
      </c>
      <c r="AE4860" s="3">
        <v>-0.01</v>
      </c>
      <c r="AF4860" s="3">
        <v>3.0000000000000001E-3</v>
      </c>
      <c r="AG4860" s="3">
        <v>-8.0000000000000002E-3</v>
      </c>
      <c r="AH4860" s="3">
        <v>-1E-3</v>
      </c>
      <c r="AI4860" s="3">
        <v>8.0000000000000002E-3</v>
      </c>
      <c r="AJ4860" s="3">
        <v>1E-3</v>
      </c>
      <c r="AK4860" s="3">
        <v>4.0000000000000001E-3</v>
      </c>
      <c r="AL4860" s="3">
        <v>1.2E-2</v>
      </c>
      <c r="AM4860" s="3">
        <v>-1.6E-2</v>
      </c>
      <c r="AN4860" s="3">
        <v>-3.5000000000000003E-2</v>
      </c>
      <c r="AO4860" s="3">
        <v>4.0000000000000001E-3</v>
      </c>
      <c r="AP4860" s="3" t="s">
        <v>355</v>
      </c>
      <c r="AQ4860" s="3">
        <v>-0.01</v>
      </c>
      <c r="AR4860" s="3">
        <v>3.0000000000000001E-3</v>
      </c>
      <c r="AS4860" s="3">
        <v>0.03</v>
      </c>
      <c r="AT4860" s="3">
        <v>1.7000000000000001E-2</v>
      </c>
      <c r="AU4860" s="3">
        <v>1.0999999999999999E-2</v>
      </c>
      <c r="AV4860" s="3">
        <v>8.9999999999999993E-3</v>
      </c>
      <c r="AW4860" s="3">
        <v>8.0000000000000002E-3</v>
      </c>
      <c r="AX4860" s="3">
        <v>5.0000000000000001E-3</v>
      </c>
      <c r="AY4860" s="3">
        <v>1E-3</v>
      </c>
      <c r="AZ4860" s="3">
        <v>-2E-3</v>
      </c>
      <c r="BA4860">
        <v>-5.0000000000000001E-3</v>
      </c>
      <c r="BB4860">
        <v>2017</v>
      </c>
    </row>
    <row r="4861" spans="1:54" hidden="1" x14ac:dyDescent="0.2">
      <c r="A4861">
        <v>867</v>
      </c>
      <c r="B4861" t="s">
        <v>449</v>
      </c>
      <c r="C4861" t="s">
        <v>220</v>
      </c>
      <c r="D4861" t="s">
        <v>87</v>
      </c>
      <c r="E4861" t="s">
        <v>219</v>
      </c>
      <c r="F4861" t="s">
        <v>218</v>
      </c>
      <c r="G4861" t="s">
        <v>217</v>
      </c>
      <c r="I4861" t="s">
        <v>216</v>
      </c>
      <c r="J4861" s="3" t="s">
        <v>215</v>
      </c>
      <c r="K4861" s="3" t="s">
        <v>215</v>
      </c>
      <c r="L4861" s="3" t="s">
        <v>215</v>
      </c>
      <c r="M4861" s="3" t="s">
        <v>215</v>
      </c>
      <c r="N4861" s="3" t="s">
        <v>215</v>
      </c>
      <c r="O4861" s="3" t="s">
        <v>215</v>
      </c>
      <c r="P4861" s="3" t="s">
        <v>215</v>
      </c>
      <c r="Q4861" s="3" t="s">
        <v>215</v>
      </c>
      <c r="R4861" s="3" t="s">
        <v>215</v>
      </c>
      <c r="S4861" s="3" t="s">
        <v>215</v>
      </c>
      <c r="T4861" s="3" t="s">
        <v>215</v>
      </c>
      <c r="U4861" s="3" t="s">
        <v>215</v>
      </c>
      <c r="V4861" s="3" t="s">
        <v>215</v>
      </c>
      <c r="W4861" s="3" t="s">
        <v>215</v>
      </c>
      <c r="X4861" s="3" t="s">
        <v>215</v>
      </c>
      <c r="Y4861" s="3" t="s">
        <v>215</v>
      </c>
      <c r="Z4861" s="3" t="s">
        <v>215</v>
      </c>
      <c r="AA4861" s="3">
        <v>-18.91</v>
      </c>
      <c r="AB4861" s="3">
        <v>-14.823</v>
      </c>
      <c r="AC4861" s="3">
        <v>-17.702000000000002</v>
      </c>
      <c r="AD4861" s="3">
        <v>-15.132</v>
      </c>
      <c r="AE4861" s="3">
        <v>-8.9220000000000006</v>
      </c>
      <c r="AF4861" s="3">
        <v>2.4780000000000002</v>
      </c>
      <c r="AG4861" s="3">
        <v>-6.31</v>
      </c>
      <c r="AH4861" s="3">
        <v>-1.075</v>
      </c>
      <c r="AI4861" s="3">
        <v>5.8310000000000004</v>
      </c>
      <c r="AJ4861" s="3">
        <v>0.55400000000000005</v>
      </c>
      <c r="AK4861" s="3">
        <v>2.831</v>
      </c>
      <c r="AL4861" s="3">
        <v>7.57</v>
      </c>
      <c r="AM4861" s="3">
        <v>-10.255000000000001</v>
      </c>
      <c r="AN4861" s="3">
        <v>-20.914999999999999</v>
      </c>
      <c r="AO4861" s="3">
        <v>2.0289999999999999</v>
      </c>
      <c r="AP4861" s="3">
        <v>0.14000000000000001</v>
      </c>
      <c r="AQ4861" s="3">
        <v>-5.3319999999999999</v>
      </c>
      <c r="AR4861" s="3">
        <v>1.8720000000000001</v>
      </c>
      <c r="AS4861" s="3">
        <v>16.492999999999999</v>
      </c>
      <c r="AT4861" s="3">
        <v>8.5429999999999993</v>
      </c>
      <c r="AU4861" s="3">
        <v>5.4649999999999999</v>
      </c>
      <c r="AV4861" s="3">
        <v>4.5369999999999999</v>
      </c>
      <c r="AW4861" s="3">
        <v>3.7949999999999999</v>
      </c>
      <c r="AX4861" s="3">
        <v>2.097</v>
      </c>
      <c r="AY4861" s="3">
        <v>0.55000000000000004</v>
      </c>
      <c r="AZ4861" s="3">
        <v>-0.879</v>
      </c>
      <c r="BA4861">
        <v>-2.2719999999999998</v>
      </c>
      <c r="BB4861">
        <v>2017</v>
      </c>
    </row>
    <row r="4862" spans="1:54" x14ac:dyDescent="0.2">
      <c r="A4862">
        <v>682</v>
      </c>
      <c r="B4862" t="s">
        <v>448</v>
      </c>
      <c r="C4862" t="s">
        <v>352</v>
      </c>
      <c r="D4862" t="s">
        <v>170</v>
      </c>
      <c r="E4862" t="s">
        <v>349</v>
      </c>
      <c r="F4862" t="s">
        <v>351</v>
      </c>
      <c r="G4862" t="s">
        <v>225</v>
      </c>
      <c r="H4862" t="s">
        <v>222</v>
      </c>
      <c r="I4862" t="s">
        <v>1419</v>
      </c>
      <c r="J4862" s="3" t="s">
        <v>215</v>
      </c>
      <c r="K4862" s="3" t="s">
        <v>215</v>
      </c>
      <c r="L4862" s="3" t="s">
        <v>215</v>
      </c>
      <c r="M4862" s="3" t="s">
        <v>215</v>
      </c>
      <c r="N4862" s="3" t="s">
        <v>215</v>
      </c>
      <c r="O4862" s="3" t="s">
        <v>215</v>
      </c>
      <c r="P4862" s="3" t="s">
        <v>215</v>
      </c>
      <c r="Q4862" s="3" t="s">
        <v>215</v>
      </c>
      <c r="R4862" s="3" t="s">
        <v>215</v>
      </c>
      <c r="S4862" s="3" t="s">
        <v>215</v>
      </c>
      <c r="T4862" s="3">
        <v>328.84399999999999</v>
      </c>
      <c r="U4862" s="3">
        <v>328.84399999999999</v>
      </c>
      <c r="V4862" s="3">
        <v>334.67</v>
      </c>
      <c r="W4862" s="3">
        <v>354.327</v>
      </c>
      <c r="X4862" s="3">
        <v>343.48200000000003</v>
      </c>
      <c r="Y4862" s="3">
        <v>377.21199999999999</v>
      </c>
      <c r="Z4862" s="3">
        <v>399.161</v>
      </c>
      <c r="AA4862" s="3">
        <v>383.01600000000002</v>
      </c>
      <c r="AB4862" s="3">
        <v>393.65600000000001</v>
      </c>
      <c r="AC4862" s="3">
        <v>424.01799999999997</v>
      </c>
      <c r="AD4862" s="3">
        <v>422.19299999999998</v>
      </c>
      <c r="AE4862" s="3">
        <v>430.67399999999998</v>
      </c>
      <c r="AF4862" s="3">
        <v>433.53699999999998</v>
      </c>
      <c r="AG4862" s="3">
        <v>459.45699999999999</v>
      </c>
      <c r="AH4862" s="3">
        <v>485.863</v>
      </c>
      <c r="AI4862" s="3">
        <v>529.44200000000001</v>
      </c>
      <c r="AJ4862" s="3">
        <v>629.34299999999996</v>
      </c>
      <c r="AK4862" s="3">
        <v>647.077</v>
      </c>
      <c r="AL4862" s="3">
        <v>654.06500000000005</v>
      </c>
      <c r="AM4862" s="3">
        <v>647.24900000000002</v>
      </c>
      <c r="AN4862" s="3">
        <v>678.14700000000005</v>
      </c>
      <c r="AO4862" s="3">
        <v>710.04700000000003</v>
      </c>
      <c r="AP4862" s="3">
        <v>751.19500000000005</v>
      </c>
      <c r="AQ4862" s="3">
        <v>796.94500000000005</v>
      </c>
      <c r="AR4862" s="3">
        <v>841.41099999999994</v>
      </c>
      <c r="AS4862" s="3">
        <v>848.51400000000001</v>
      </c>
      <c r="AT4862" s="3">
        <v>862.31200000000001</v>
      </c>
      <c r="AU4862" s="3">
        <v>890.00199999999995</v>
      </c>
      <c r="AV4862" s="3">
        <v>914.03399999999999</v>
      </c>
      <c r="AW4862" s="3">
        <v>955.03599999999994</v>
      </c>
      <c r="AX4862" s="3">
        <v>1026.8019999999999</v>
      </c>
      <c r="AY4862" s="3">
        <v>1101.0550000000001</v>
      </c>
      <c r="AZ4862" s="3">
        <v>1165.575</v>
      </c>
      <c r="BA4862">
        <v>1226.9939999999999</v>
      </c>
      <c r="BB4862">
        <v>2014</v>
      </c>
    </row>
    <row r="4863" spans="1:54" hidden="1" x14ac:dyDescent="0.2">
      <c r="A4863">
        <v>682</v>
      </c>
      <c r="B4863" t="s">
        <v>448</v>
      </c>
      <c r="C4863" t="s">
        <v>350</v>
      </c>
      <c r="D4863" t="s">
        <v>170</v>
      </c>
      <c r="E4863" t="s">
        <v>349</v>
      </c>
      <c r="F4863" t="s">
        <v>348</v>
      </c>
      <c r="G4863" t="s">
        <v>275</v>
      </c>
      <c r="I4863" t="s">
        <v>347</v>
      </c>
      <c r="J4863" s="3" t="s">
        <v>215</v>
      </c>
      <c r="K4863" s="3" t="s">
        <v>215</v>
      </c>
      <c r="L4863" s="3" t="s">
        <v>215</v>
      </c>
      <c r="M4863" s="3" t="s">
        <v>215</v>
      </c>
      <c r="N4863" s="3" t="s">
        <v>215</v>
      </c>
      <c r="O4863" s="3" t="s">
        <v>215</v>
      </c>
      <c r="P4863" s="3" t="s">
        <v>215</v>
      </c>
      <c r="Q4863" s="3" t="s">
        <v>215</v>
      </c>
      <c r="R4863" s="3" t="s">
        <v>215</v>
      </c>
      <c r="S4863" s="3" t="s">
        <v>215</v>
      </c>
      <c r="T4863" s="3" t="s">
        <v>215</v>
      </c>
      <c r="U4863" s="3">
        <v>0</v>
      </c>
      <c r="V4863" s="3">
        <v>1.772</v>
      </c>
      <c r="W4863" s="3">
        <v>5.8739999999999997</v>
      </c>
      <c r="X4863" s="3">
        <v>-3.0609999999999999</v>
      </c>
      <c r="Y4863" s="3">
        <v>9.82</v>
      </c>
      <c r="Z4863" s="3">
        <v>5.819</v>
      </c>
      <c r="AA4863" s="3">
        <v>-4.0449999999999999</v>
      </c>
      <c r="AB4863" s="3">
        <v>2.778</v>
      </c>
      <c r="AC4863" s="3">
        <v>7.7130000000000001</v>
      </c>
      <c r="AD4863" s="3">
        <v>-0.43</v>
      </c>
      <c r="AE4863" s="3">
        <v>2.0089999999999999</v>
      </c>
      <c r="AF4863" s="3">
        <v>0.66500000000000004</v>
      </c>
      <c r="AG4863" s="3">
        <v>5.9790000000000001</v>
      </c>
      <c r="AH4863" s="3">
        <v>5.7469999999999999</v>
      </c>
      <c r="AI4863" s="3">
        <v>8.9689999999999994</v>
      </c>
      <c r="AJ4863" s="3">
        <v>18.869</v>
      </c>
      <c r="AK4863" s="3">
        <v>2.8180000000000001</v>
      </c>
      <c r="AL4863" s="3">
        <v>1.08</v>
      </c>
      <c r="AM4863" s="3">
        <v>-1.042</v>
      </c>
      <c r="AN4863" s="3">
        <v>4.774</v>
      </c>
      <c r="AO4863" s="3">
        <v>4.7039999999999997</v>
      </c>
      <c r="AP4863" s="3">
        <v>5.7949999999999999</v>
      </c>
      <c r="AQ4863" s="3">
        <v>6.09</v>
      </c>
      <c r="AR4863" s="3">
        <v>5.58</v>
      </c>
      <c r="AS4863" s="3">
        <v>0.84399999999999997</v>
      </c>
      <c r="AT4863" s="3">
        <v>1.6259999999999999</v>
      </c>
      <c r="AU4863" s="3">
        <v>3.2109999999999999</v>
      </c>
      <c r="AV4863" s="3">
        <v>2.7</v>
      </c>
      <c r="AW4863" s="3">
        <v>4.4859999999999998</v>
      </c>
      <c r="AX4863" s="3">
        <v>7.5140000000000002</v>
      </c>
      <c r="AY4863" s="3">
        <v>7.2320000000000002</v>
      </c>
      <c r="AZ4863" s="3">
        <v>5.86</v>
      </c>
      <c r="BA4863">
        <v>5.2690000000000001</v>
      </c>
      <c r="BB4863">
        <v>2014</v>
      </c>
    </row>
    <row r="4864" spans="1:54" hidden="1" x14ac:dyDescent="0.2">
      <c r="A4864">
        <v>682</v>
      </c>
      <c r="B4864" t="s">
        <v>448</v>
      </c>
      <c r="C4864" t="s">
        <v>346</v>
      </c>
      <c r="D4864" t="s">
        <v>170</v>
      </c>
      <c r="E4864" t="s">
        <v>342</v>
      </c>
      <c r="F4864" t="s">
        <v>345</v>
      </c>
      <c r="G4864" t="s">
        <v>225</v>
      </c>
      <c r="H4864" t="s">
        <v>222</v>
      </c>
      <c r="I4864" t="s">
        <v>1419</v>
      </c>
      <c r="J4864" s="3" t="s">
        <v>215</v>
      </c>
      <c r="K4864" s="3" t="s">
        <v>215</v>
      </c>
      <c r="L4864" s="3" t="s">
        <v>215</v>
      </c>
      <c r="M4864" s="3" t="s">
        <v>215</v>
      </c>
      <c r="N4864" s="3" t="s">
        <v>215</v>
      </c>
      <c r="O4864" s="3" t="s">
        <v>215</v>
      </c>
      <c r="P4864" s="3" t="s">
        <v>215</v>
      </c>
      <c r="Q4864" s="3" t="s">
        <v>215</v>
      </c>
      <c r="R4864" s="3" t="s">
        <v>215</v>
      </c>
      <c r="S4864" s="3" t="s">
        <v>215</v>
      </c>
      <c r="T4864" s="3">
        <v>97.819000000000003</v>
      </c>
      <c r="U4864" s="3">
        <v>113.919</v>
      </c>
      <c r="V4864" s="3">
        <v>127.44199999999999</v>
      </c>
      <c r="W4864" s="3">
        <v>151.001</v>
      </c>
      <c r="X4864" s="3">
        <v>162.61600000000001</v>
      </c>
      <c r="Y4864" s="3">
        <v>183.66</v>
      </c>
      <c r="Z4864" s="3">
        <v>197.95599999999999</v>
      </c>
      <c r="AA4864" s="3">
        <v>212.89</v>
      </c>
      <c r="AB4864" s="3">
        <v>259.17599999999999</v>
      </c>
      <c r="AC4864" s="3">
        <v>294.50599999999997</v>
      </c>
      <c r="AD4864" s="3">
        <v>309.084</v>
      </c>
      <c r="AE4864" s="3">
        <v>331.178</v>
      </c>
      <c r="AF4864" s="3">
        <v>359.89800000000002</v>
      </c>
      <c r="AG4864" s="3">
        <v>411.13600000000002</v>
      </c>
      <c r="AH4864" s="3">
        <v>485.863</v>
      </c>
      <c r="AI4864" s="3">
        <v>580.03200000000004</v>
      </c>
      <c r="AJ4864" s="3">
        <v>816.73699999999997</v>
      </c>
      <c r="AK4864" s="3">
        <v>868.01300000000003</v>
      </c>
      <c r="AL4864" s="3">
        <v>960.20899999999995</v>
      </c>
      <c r="AM4864" s="3">
        <v>960.85799999999995</v>
      </c>
      <c r="AN4864" s="3">
        <v>1196.771</v>
      </c>
      <c r="AO4864" s="3">
        <v>1452.3530000000001</v>
      </c>
      <c r="AP4864" s="3">
        <v>1551.6949999999999</v>
      </c>
      <c r="AQ4864" s="3">
        <v>1695.7919999999999</v>
      </c>
      <c r="AR4864" s="3">
        <v>1626.4760000000001</v>
      </c>
      <c r="AS4864" s="3">
        <v>1567.43</v>
      </c>
      <c r="AT4864" s="3">
        <v>1671.405</v>
      </c>
      <c r="AU4864" s="3">
        <v>1824.204</v>
      </c>
      <c r="AV4864" s="3">
        <v>1988.0640000000001</v>
      </c>
      <c r="AW4864" s="3">
        <v>2168.6529999999998</v>
      </c>
      <c r="AX4864" s="3">
        <v>2471.83</v>
      </c>
      <c r="AY4864" s="3">
        <v>2805.4949999999999</v>
      </c>
      <c r="AZ4864" s="3">
        <v>3103.44</v>
      </c>
      <c r="BA4864">
        <v>3427.4290000000001</v>
      </c>
      <c r="BB4864">
        <v>2014</v>
      </c>
    </row>
    <row r="4865" spans="1:54" hidden="1" x14ac:dyDescent="0.2">
      <c r="A4865">
        <v>682</v>
      </c>
      <c r="B4865" t="s">
        <v>448</v>
      </c>
      <c r="C4865" t="s">
        <v>344</v>
      </c>
      <c r="D4865" t="s">
        <v>170</v>
      </c>
      <c r="E4865" t="s">
        <v>342</v>
      </c>
      <c r="F4865" t="s">
        <v>343</v>
      </c>
      <c r="G4865" t="s">
        <v>223</v>
      </c>
      <c r="H4865" t="s">
        <v>222</v>
      </c>
      <c r="I4865" t="s">
        <v>310</v>
      </c>
      <c r="J4865" s="3" t="s">
        <v>215</v>
      </c>
      <c r="K4865" s="3" t="s">
        <v>215</v>
      </c>
      <c r="L4865" s="3" t="s">
        <v>215</v>
      </c>
      <c r="M4865" s="3" t="s">
        <v>215</v>
      </c>
      <c r="N4865" s="3" t="s">
        <v>215</v>
      </c>
      <c r="O4865" s="3" t="s">
        <v>215</v>
      </c>
      <c r="P4865" s="3" t="s">
        <v>215</v>
      </c>
      <c r="Q4865" s="3" t="s">
        <v>215</v>
      </c>
      <c r="R4865" s="3" t="s">
        <v>215</v>
      </c>
      <c r="S4865" s="3" t="s">
        <v>215</v>
      </c>
      <c r="T4865" s="3">
        <v>1.2130000000000001</v>
      </c>
      <c r="U4865" s="3">
        <v>1.39</v>
      </c>
      <c r="V4865" s="3">
        <v>1.464</v>
      </c>
      <c r="W4865" s="3">
        <v>1.25</v>
      </c>
      <c r="X4865" s="3">
        <v>1.3160000000000001</v>
      </c>
      <c r="Y4865" s="3">
        <v>1.415</v>
      </c>
      <c r="Z4865" s="3">
        <v>1.4430000000000001</v>
      </c>
      <c r="AA4865" s="3">
        <v>1.4019999999999999</v>
      </c>
      <c r="AB4865" s="3">
        <v>1.371</v>
      </c>
      <c r="AC4865" s="3">
        <v>1.4059999999999999</v>
      </c>
      <c r="AD4865" s="3">
        <v>1.294</v>
      </c>
      <c r="AE4865" s="3">
        <v>1.296</v>
      </c>
      <c r="AF4865" s="3">
        <v>1.3240000000000001</v>
      </c>
      <c r="AG4865" s="3">
        <v>1.5629999999999999</v>
      </c>
      <c r="AH4865" s="3">
        <v>1.831</v>
      </c>
      <c r="AI4865" s="3">
        <v>2.1840000000000002</v>
      </c>
      <c r="AJ4865" s="3">
        <v>3.0409999999999999</v>
      </c>
      <c r="AK4865" s="3">
        <v>3.331</v>
      </c>
      <c r="AL4865" s="3">
        <v>3.9470000000000001</v>
      </c>
      <c r="AM4865" s="3">
        <v>3.67</v>
      </c>
      <c r="AN4865" s="3">
        <v>4.33</v>
      </c>
      <c r="AO4865" s="3">
        <v>5.1760000000000002</v>
      </c>
      <c r="AP4865" s="3">
        <v>5.234</v>
      </c>
      <c r="AQ4865" s="3">
        <v>5.7240000000000002</v>
      </c>
      <c r="AR4865" s="3">
        <v>5.391</v>
      </c>
      <c r="AS4865" s="3">
        <v>4.8390000000000004</v>
      </c>
      <c r="AT4865" s="3">
        <v>4.7549999999999999</v>
      </c>
      <c r="AU4865" s="3">
        <v>5.1159999999999997</v>
      </c>
      <c r="AV4865" s="3">
        <v>5.4349999999999996</v>
      </c>
      <c r="AW4865" s="3">
        <v>5.54</v>
      </c>
      <c r="AX4865" s="3">
        <v>5.9020000000000001</v>
      </c>
      <c r="AY4865" s="3">
        <v>6.4109999999999996</v>
      </c>
      <c r="AZ4865" s="3">
        <v>6.9429999999999996</v>
      </c>
      <c r="BA4865">
        <v>7.5060000000000002</v>
      </c>
      <c r="BB4865">
        <v>2014</v>
      </c>
    </row>
    <row r="4866" spans="1:54" hidden="1" x14ac:dyDescent="0.2">
      <c r="A4866">
        <v>682</v>
      </c>
      <c r="B4866" t="s">
        <v>448</v>
      </c>
      <c r="C4866" t="s">
        <v>213</v>
      </c>
      <c r="D4866" t="s">
        <v>170</v>
      </c>
      <c r="E4866" t="s">
        <v>342</v>
      </c>
      <c r="F4866" s="3" t="s">
        <v>341</v>
      </c>
      <c r="G4866" t="s">
        <v>323</v>
      </c>
      <c r="H4866" t="s">
        <v>222</v>
      </c>
      <c r="I4866" t="s">
        <v>310</v>
      </c>
      <c r="J4866" t="s">
        <v>215</v>
      </c>
      <c r="K4866" t="s">
        <v>215</v>
      </c>
      <c r="L4866" t="s">
        <v>215</v>
      </c>
      <c r="M4866" t="s">
        <v>215</v>
      </c>
      <c r="N4866" t="s">
        <v>215</v>
      </c>
      <c r="O4866" t="s">
        <v>215</v>
      </c>
      <c r="P4866" t="s">
        <v>215</v>
      </c>
      <c r="Q4866" t="s">
        <v>215</v>
      </c>
      <c r="R4866" t="s">
        <v>215</v>
      </c>
      <c r="S4866" t="s">
        <v>215</v>
      </c>
      <c r="T4866">
        <v>3.7519999999999998</v>
      </c>
      <c r="U4866">
        <v>3.8769999999999998</v>
      </c>
      <c r="V4866">
        <v>4.0359999999999996</v>
      </c>
      <c r="W4866">
        <v>4.375</v>
      </c>
      <c r="X4866">
        <v>4.3310000000000004</v>
      </c>
      <c r="Y4866">
        <v>4.8559999999999999</v>
      </c>
      <c r="Z4866">
        <v>5.2320000000000002</v>
      </c>
      <c r="AA4866">
        <v>5.1059999999999999</v>
      </c>
      <c r="AB4866">
        <v>5.3049999999999997</v>
      </c>
      <c r="AC4866">
        <v>5.8019999999999996</v>
      </c>
      <c r="AD4866">
        <v>5.9080000000000004</v>
      </c>
      <c r="AE4866">
        <v>6.1639999999999997</v>
      </c>
      <c r="AF4866">
        <v>6.3</v>
      </c>
      <c r="AG4866">
        <v>6.81</v>
      </c>
      <c r="AH4866">
        <v>7.4</v>
      </c>
      <c r="AI4866">
        <v>8.3230000000000004</v>
      </c>
      <c r="AJ4866">
        <v>10.196999999999999</v>
      </c>
      <c r="AK4866">
        <v>10.763999999999999</v>
      </c>
      <c r="AL4866">
        <v>11.093</v>
      </c>
      <c r="AM4866">
        <v>11.061</v>
      </c>
      <c r="AN4866">
        <v>11.731</v>
      </c>
      <c r="AO4866">
        <v>12.536</v>
      </c>
      <c r="AP4866">
        <v>13.507</v>
      </c>
      <c r="AQ4866">
        <v>14.561</v>
      </c>
      <c r="AR4866">
        <v>15.648999999999999</v>
      </c>
      <c r="AS4866">
        <v>15.952</v>
      </c>
      <c r="AT4866">
        <v>16.419</v>
      </c>
      <c r="AU4866">
        <v>17.251000000000001</v>
      </c>
      <c r="AV4866">
        <v>18.119</v>
      </c>
      <c r="AW4866">
        <v>19.341999999999999</v>
      </c>
      <c r="AX4866">
        <v>21.204000000000001</v>
      </c>
      <c r="AY4866">
        <v>23.170999999999999</v>
      </c>
      <c r="AZ4866">
        <v>24.95</v>
      </c>
      <c r="BA4866">
        <v>26.722000000000001</v>
      </c>
      <c r="BB4866">
        <v>2014</v>
      </c>
    </row>
    <row r="4867" spans="1:54" hidden="1" x14ac:dyDescent="0.2">
      <c r="A4867">
        <v>682</v>
      </c>
      <c r="B4867" t="s">
        <v>448</v>
      </c>
      <c r="C4867" t="s">
        <v>340</v>
      </c>
      <c r="D4867" t="s">
        <v>170</v>
      </c>
      <c r="E4867" t="s">
        <v>339</v>
      </c>
      <c r="F4867" t="s">
        <v>338</v>
      </c>
      <c r="G4867" t="s">
        <v>295</v>
      </c>
      <c r="I4867" t="s">
        <v>337</v>
      </c>
      <c r="J4867" s="3" t="s">
        <v>215</v>
      </c>
      <c r="K4867" s="3" t="s">
        <v>215</v>
      </c>
      <c r="L4867" s="3" t="s">
        <v>215</v>
      </c>
      <c r="M4867" s="3" t="s">
        <v>215</v>
      </c>
      <c r="N4867" s="3" t="s">
        <v>215</v>
      </c>
      <c r="O4867" s="3" t="s">
        <v>215</v>
      </c>
      <c r="P4867" s="3" t="s">
        <v>215</v>
      </c>
      <c r="Q4867" s="3" t="s">
        <v>215</v>
      </c>
      <c r="R4867" s="3" t="s">
        <v>215</v>
      </c>
      <c r="S4867" s="3" t="s">
        <v>215</v>
      </c>
      <c r="T4867" s="3">
        <v>29.745999999999999</v>
      </c>
      <c r="U4867" s="3">
        <v>34.642000000000003</v>
      </c>
      <c r="V4867" s="3">
        <v>38.08</v>
      </c>
      <c r="W4867" s="3">
        <v>42.616</v>
      </c>
      <c r="X4867" s="3">
        <v>47.343000000000004</v>
      </c>
      <c r="Y4867" s="3">
        <v>48.689</v>
      </c>
      <c r="Z4867" s="3">
        <v>49.593000000000004</v>
      </c>
      <c r="AA4867" s="3">
        <v>55.582999999999998</v>
      </c>
      <c r="AB4867" s="3">
        <v>65.837999999999994</v>
      </c>
      <c r="AC4867" s="3">
        <v>69.456000000000003</v>
      </c>
      <c r="AD4867" s="3">
        <v>73.209000000000003</v>
      </c>
      <c r="AE4867" s="3">
        <v>76.897999999999996</v>
      </c>
      <c r="AF4867" s="3">
        <v>83.013999999999996</v>
      </c>
      <c r="AG4867" s="3">
        <v>89.483000000000004</v>
      </c>
      <c r="AH4867" s="3">
        <v>100</v>
      </c>
      <c r="AI4867" s="3">
        <v>109.55500000000001</v>
      </c>
      <c r="AJ4867" s="3">
        <v>129.77600000000001</v>
      </c>
      <c r="AK4867" s="3">
        <v>134.14400000000001</v>
      </c>
      <c r="AL4867" s="3">
        <v>146.80600000000001</v>
      </c>
      <c r="AM4867" s="3">
        <v>148.453</v>
      </c>
      <c r="AN4867" s="3">
        <v>176.477</v>
      </c>
      <c r="AO4867" s="3">
        <v>204.54300000000001</v>
      </c>
      <c r="AP4867" s="3">
        <v>206.56399999999999</v>
      </c>
      <c r="AQ4867" s="3">
        <v>212.78700000000001</v>
      </c>
      <c r="AR4867" s="3">
        <v>193.303</v>
      </c>
      <c r="AS4867" s="3">
        <v>184.726</v>
      </c>
      <c r="AT4867" s="3">
        <v>193.828</v>
      </c>
      <c r="AU4867" s="3">
        <v>204.96600000000001</v>
      </c>
      <c r="AV4867" s="3">
        <v>217.50399999999999</v>
      </c>
      <c r="AW4867" s="3">
        <v>227.07499999999999</v>
      </c>
      <c r="AX4867" s="3">
        <v>240.73099999999999</v>
      </c>
      <c r="AY4867" s="3">
        <v>254.80099999999999</v>
      </c>
      <c r="AZ4867" s="3">
        <v>266.25799999999998</v>
      </c>
      <c r="BA4867">
        <v>279.33499999999998</v>
      </c>
      <c r="BB4867">
        <v>2014</v>
      </c>
    </row>
    <row r="4868" spans="1:54" hidden="1" x14ac:dyDescent="0.2">
      <c r="A4868">
        <v>682</v>
      </c>
      <c r="B4868" t="s">
        <v>448</v>
      </c>
      <c r="C4868" t="s">
        <v>336</v>
      </c>
      <c r="D4868" t="s">
        <v>170</v>
      </c>
      <c r="E4868" t="s">
        <v>333</v>
      </c>
      <c r="F4868" t="s">
        <v>335</v>
      </c>
      <c r="G4868" t="s">
        <v>225</v>
      </c>
      <c r="H4868" t="s">
        <v>322</v>
      </c>
      <c r="I4868" t="s">
        <v>330</v>
      </c>
      <c r="J4868" s="3" t="s">
        <v>215</v>
      </c>
      <c r="K4868" s="3" t="s">
        <v>215</v>
      </c>
      <c r="L4868" s="3" t="s">
        <v>215</v>
      </c>
      <c r="M4868" s="3" t="s">
        <v>215</v>
      </c>
      <c r="N4868" s="3" t="s">
        <v>215</v>
      </c>
      <c r="O4868" s="3" t="s">
        <v>215</v>
      </c>
      <c r="P4868" s="3" t="s">
        <v>215</v>
      </c>
      <c r="Q4868" s="3" t="s">
        <v>215</v>
      </c>
      <c r="R4868" s="3" t="s">
        <v>215</v>
      </c>
      <c r="S4868" s="3" t="s">
        <v>215</v>
      </c>
      <c r="T4868" s="3">
        <v>164788.837</v>
      </c>
      <c r="U4868" s="3">
        <v>160376.04999999999</v>
      </c>
      <c r="V4868" s="3">
        <v>158792.76500000001</v>
      </c>
      <c r="W4868" s="3">
        <v>163514.46799999999</v>
      </c>
      <c r="X4868" s="3">
        <v>154134.88099999999</v>
      </c>
      <c r="Y4868" s="3">
        <v>164573.68900000001</v>
      </c>
      <c r="Z4868" s="3">
        <v>169302.554</v>
      </c>
      <c r="AA4868" s="3">
        <v>157920.41200000001</v>
      </c>
      <c r="AB4868" s="3">
        <v>157757.97500000001</v>
      </c>
      <c r="AC4868" s="3">
        <v>165132.698</v>
      </c>
      <c r="AD4868" s="3">
        <v>159755.60200000001</v>
      </c>
      <c r="AE4868" s="3">
        <v>158314.66899999999</v>
      </c>
      <c r="AF4868" s="3">
        <v>154816.231</v>
      </c>
      <c r="AG4868" s="3">
        <v>159422.804</v>
      </c>
      <c r="AH4868" s="3">
        <v>163892.266</v>
      </c>
      <c r="AI4868" s="3">
        <v>173744.245</v>
      </c>
      <c r="AJ4868" s="3">
        <v>213113.79500000001</v>
      </c>
      <c r="AK4868" s="3">
        <v>213117.64</v>
      </c>
      <c r="AL4868" s="3">
        <v>209679.804</v>
      </c>
      <c r="AM4868" s="3">
        <v>202123.894</v>
      </c>
      <c r="AN4868" s="3">
        <v>206448.56700000001</v>
      </c>
      <c r="AO4868" s="3">
        <v>210731.465</v>
      </c>
      <c r="AP4868" s="3">
        <v>217514.921</v>
      </c>
      <c r="AQ4868" s="3">
        <v>225293.212</v>
      </c>
      <c r="AR4868" s="3">
        <v>232345.00399999999</v>
      </c>
      <c r="AS4868" s="3">
        <v>228960.20600000001</v>
      </c>
      <c r="AT4868" s="3">
        <v>227312.236</v>
      </c>
      <c r="AU4868" s="3">
        <v>229293.856</v>
      </c>
      <c r="AV4868" s="3">
        <v>230245.41800000001</v>
      </c>
      <c r="AW4868" s="3">
        <v>235319.533</v>
      </c>
      <c r="AX4868" s="3">
        <v>247577.02600000001</v>
      </c>
      <c r="AY4868" s="3">
        <v>259681.035</v>
      </c>
      <c r="AZ4868" s="3">
        <v>268929.89199999999</v>
      </c>
      <c r="BA4868">
        <v>276967.054</v>
      </c>
      <c r="BB4868">
        <v>2014</v>
      </c>
    </row>
    <row r="4869" spans="1:54" hidden="1" x14ac:dyDescent="0.2">
      <c r="A4869">
        <v>682</v>
      </c>
      <c r="B4869" t="s">
        <v>448</v>
      </c>
      <c r="C4869" t="s">
        <v>334</v>
      </c>
      <c r="D4869" t="s">
        <v>170</v>
      </c>
      <c r="E4869" t="s">
        <v>333</v>
      </c>
      <c r="F4869" t="s">
        <v>332</v>
      </c>
      <c r="G4869" t="s">
        <v>331</v>
      </c>
      <c r="H4869" t="s">
        <v>322</v>
      </c>
      <c r="I4869" t="s">
        <v>330</v>
      </c>
      <c r="J4869" s="3" t="s">
        <v>215</v>
      </c>
      <c r="K4869" s="3" t="s">
        <v>215</v>
      </c>
      <c r="L4869" s="3" t="s">
        <v>215</v>
      </c>
      <c r="M4869" s="3" t="s">
        <v>215</v>
      </c>
      <c r="N4869" s="3" t="s">
        <v>215</v>
      </c>
      <c r="O4869" s="3" t="s">
        <v>215</v>
      </c>
      <c r="P4869" s="3" t="s">
        <v>215</v>
      </c>
      <c r="Q4869" s="3" t="s">
        <v>215</v>
      </c>
      <c r="R4869" s="3" t="s">
        <v>215</v>
      </c>
      <c r="S4869" s="3" t="s">
        <v>215</v>
      </c>
      <c r="T4869" s="3">
        <v>2909.3670000000002</v>
      </c>
      <c r="U4869" s="3">
        <v>2831.4580000000001</v>
      </c>
      <c r="V4869" s="3">
        <v>2803.5050000000001</v>
      </c>
      <c r="W4869" s="3">
        <v>2886.8679999999999</v>
      </c>
      <c r="X4869" s="3">
        <v>2721.27</v>
      </c>
      <c r="Y4869" s="3">
        <v>2905.5680000000002</v>
      </c>
      <c r="Z4869" s="3">
        <v>2989.0569999999998</v>
      </c>
      <c r="AA4869" s="3">
        <v>2788.1039999999998</v>
      </c>
      <c r="AB4869" s="3">
        <v>2785.2359999999999</v>
      </c>
      <c r="AC4869" s="3">
        <v>2915.4380000000001</v>
      </c>
      <c r="AD4869" s="3">
        <v>2820.5039999999999</v>
      </c>
      <c r="AE4869" s="3">
        <v>2795.0639999999999</v>
      </c>
      <c r="AF4869" s="3">
        <v>2733.299</v>
      </c>
      <c r="AG4869" s="3">
        <v>2814.6289999999999</v>
      </c>
      <c r="AH4869" s="3">
        <v>2893.538</v>
      </c>
      <c r="AI4869" s="3">
        <v>3067.4749999999999</v>
      </c>
      <c r="AJ4869" s="3">
        <v>3762.55</v>
      </c>
      <c r="AK4869" s="3">
        <v>3762.6170000000002</v>
      </c>
      <c r="AL4869" s="3">
        <v>3701.922</v>
      </c>
      <c r="AM4869" s="3">
        <v>3568.5219999999999</v>
      </c>
      <c r="AN4869" s="3">
        <v>3644.8739999999998</v>
      </c>
      <c r="AO4869" s="3">
        <v>3720.489</v>
      </c>
      <c r="AP4869" s="3">
        <v>3840.252</v>
      </c>
      <c r="AQ4869" s="3">
        <v>3977.5790000000002</v>
      </c>
      <c r="AR4869" s="3">
        <v>4102.0789999999997</v>
      </c>
      <c r="AS4869" s="3">
        <v>4042.32</v>
      </c>
      <c r="AT4869" s="3">
        <v>4013.2249999999999</v>
      </c>
      <c r="AU4869" s="3">
        <v>4048.2109999999998</v>
      </c>
      <c r="AV4869" s="3">
        <v>4065.01</v>
      </c>
      <c r="AW4869" s="3">
        <v>4154.5950000000003</v>
      </c>
      <c r="AX4869" s="3">
        <v>4371.0020000000004</v>
      </c>
      <c r="AY4869" s="3">
        <v>4584.7</v>
      </c>
      <c r="AZ4869" s="3">
        <v>4747.9889999999996</v>
      </c>
      <c r="BA4869">
        <v>4889.8869999999997</v>
      </c>
      <c r="BB4869">
        <v>2014</v>
      </c>
    </row>
    <row r="4870" spans="1:54" hidden="1" x14ac:dyDescent="0.2">
      <c r="A4870">
        <v>682</v>
      </c>
      <c r="B4870" t="s">
        <v>448</v>
      </c>
      <c r="C4870" t="s">
        <v>329</v>
      </c>
      <c r="D4870" t="s">
        <v>170</v>
      </c>
      <c r="E4870" t="s">
        <v>325</v>
      </c>
      <c r="F4870" t="s">
        <v>328</v>
      </c>
      <c r="G4870" t="s">
        <v>225</v>
      </c>
      <c r="H4870" t="s">
        <v>322</v>
      </c>
      <c r="I4870" t="s">
        <v>321</v>
      </c>
      <c r="J4870" s="3" t="s">
        <v>215</v>
      </c>
      <c r="K4870" s="3" t="s">
        <v>215</v>
      </c>
      <c r="L4870" s="3" t="s">
        <v>215</v>
      </c>
      <c r="M4870" s="3" t="s">
        <v>215</v>
      </c>
      <c r="N4870" s="3" t="s">
        <v>215</v>
      </c>
      <c r="O4870" s="3" t="s">
        <v>215</v>
      </c>
      <c r="P4870" s="3" t="s">
        <v>215</v>
      </c>
      <c r="Q4870" s="3" t="s">
        <v>215</v>
      </c>
      <c r="R4870" s="3" t="s">
        <v>215</v>
      </c>
      <c r="S4870" s="3" t="s">
        <v>215</v>
      </c>
      <c r="T4870" s="3">
        <v>49018.47</v>
      </c>
      <c r="U4870" s="3">
        <v>55558.034</v>
      </c>
      <c r="V4870" s="3">
        <v>60467.964999999997</v>
      </c>
      <c r="W4870" s="3">
        <v>69683.653999999995</v>
      </c>
      <c r="X4870" s="3">
        <v>72972.764999999999</v>
      </c>
      <c r="Y4870" s="3">
        <v>80129.036999999997</v>
      </c>
      <c r="Z4870" s="3">
        <v>83962.270999999993</v>
      </c>
      <c r="AA4870" s="3">
        <v>87776.153000000006</v>
      </c>
      <c r="AB4870" s="3">
        <v>103865.11199999999</v>
      </c>
      <c r="AC4870" s="3">
        <v>114694.61</v>
      </c>
      <c r="AD4870" s="3">
        <v>116955.80100000001</v>
      </c>
      <c r="AE4870" s="3">
        <v>121740.038</v>
      </c>
      <c r="AF4870" s="3">
        <v>128519.89200000001</v>
      </c>
      <c r="AG4870" s="3">
        <v>142656.19399999999</v>
      </c>
      <c r="AH4870" s="3">
        <v>163892.25700000001</v>
      </c>
      <c r="AI4870" s="3">
        <v>190346.11199999999</v>
      </c>
      <c r="AJ4870" s="3">
        <v>276570.71000000002</v>
      </c>
      <c r="AK4870" s="3">
        <v>285883.89299999998</v>
      </c>
      <c r="AL4870" s="3">
        <v>307823.29100000003</v>
      </c>
      <c r="AM4870" s="3">
        <v>300058.01299999998</v>
      </c>
      <c r="AN4870" s="3">
        <v>364333.70400000003</v>
      </c>
      <c r="AO4870" s="3">
        <v>431036.75599999999</v>
      </c>
      <c r="AP4870" s="3">
        <v>449306.48100000003</v>
      </c>
      <c r="AQ4870" s="3">
        <v>479393.71899999998</v>
      </c>
      <c r="AR4870" s="3">
        <v>449130.94300000003</v>
      </c>
      <c r="AS4870" s="3">
        <v>422950.12699999998</v>
      </c>
      <c r="AT4870" s="3">
        <v>440595.45199999999</v>
      </c>
      <c r="AU4870" s="3">
        <v>469975.03499999997</v>
      </c>
      <c r="AV4870" s="3">
        <v>500793.87300000002</v>
      </c>
      <c r="AW4870" s="3">
        <v>534352.86800000002</v>
      </c>
      <c r="AX4870" s="3">
        <v>595994.60900000005</v>
      </c>
      <c r="AY4870" s="3">
        <v>661668.94999999995</v>
      </c>
      <c r="AZ4870" s="3">
        <v>716047.84299999999</v>
      </c>
      <c r="BA4870">
        <v>773666.9</v>
      </c>
      <c r="BB4870">
        <v>2014</v>
      </c>
    </row>
    <row r="4871" spans="1:54" hidden="1" x14ac:dyDescent="0.2">
      <c r="A4871">
        <v>682</v>
      </c>
      <c r="B4871" t="s">
        <v>448</v>
      </c>
      <c r="C4871" t="s">
        <v>327</v>
      </c>
      <c r="D4871" t="s">
        <v>170</v>
      </c>
      <c r="E4871" t="s">
        <v>325</v>
      </c>
      <c r="F4871" t="s">
        <v>326</v>
      </c>
      <c r="G4871" t="s">
        <v>223</v>
      </c>
      <c r="H4871" t="s">
        <v>322</v>
      </c>
      <c r="I4871" t="s">
        <v>321</v>
      </c>
      <c r="J4871" s="3" t="s">
        <v>215</v>
      </c>
      <c r="K4871" s="3" t="s">
        <v>215</v>
      </c>
      <c r="L4871" s="3" t="s">
        <v>215</v>
      </c>
      <c r="M4871" s="3" t="s">
        <v>215</v>
      </c>
      <c r="N4871" s="3" t="s">
        <v>215</v>
      </c>
      <c r="O4871" s="3" t="s">
        <v>215</v>
      </c>
      <c r="P4871" s="3" t="s">
        <v>215</v>
      </c>
      <c r="Q4871" s="3" t="s">
        <v>215</v>
      </c>
      <c r="R4871" s="3" t="s">
        <v>215</v>
      </c>
      <c r="S4871" s="3" t="s">
        <v>215</v>
      </c>
      <c r="T4871" s="3">
        <v>608.10199999999998</v>
      </c>
      <c r="U4871" s="3">
        <v>677.98299999999995</v>
      </c>
      <c r="V4871" s="3">
        <v>694.81799999999998</v>
      </c>
      <c r="W4871" s="3">
        <v>576.82299999999998</v>
      </c>
      <c r="X4871" s="3">
        <v>590.49</v>
      </c>
      <c r="Y4871" s="3">
        <v>617.47</v>
      </c>
      <c r="Z4871" s="3">
        <v>611.88099999999997</v>
      </c>
      <c r="AA4871" s="3">
        <v>578.04499999999996</v>
      </c>
      <c r="AB4871" s="3">
        <v>549.55100000000004</v>
      </c>
      <c r="AC4871" s="3">
        <v>547.43100000000004</v>
      </c>
      <c r="AD4871" s="3">
        <v>489.512</v>
      </c>
      <c r="AE4871" s="3">
        <v>476.23700000000002</v>
      </c>
      <c r="AF4871" s="3">
        <v>472.95299999999997</v>
      </c>
      <c r="AG4871" s="3">
        <v>542.35699999999997</v>
      </c>
      <c r="AH4871" s="3">
        <v>617.68399999999997</v>
      </c>
      <c r="AI4871" s="3">
        <v>716.66499999999996</v>
      </c>
      <c r="AJ4871" s="3">
        <v>1029.675</v>
      </c>
      <c r="AK4871" s="3">
        <v>1097.211</v>
      </c>
      <c r="AL4871" s="3">
        <v>1265.27</v>
      </c>
      <c r="AM4871" s="3">
        <v>1145.9190000000001</v>
      </c>
      <c r="AN4871" s="3">
        <v>1318.068</v>
      </c>
      <c r="AO4871" s="3">
        <v>1536.1980000000001</v>
      </c>
      <c r="AP4871" s="3">
        <v>1515.414</v>
      </c>
      <c r="AQ4871" s="3">
        <v>1618.2170000000001</v>
      </c>
      <c r="AR4871" s="3">
        <v>1488.788</v>
      </c>
      <c r="AS4871" s="3">
        <v>1305.847</v>
      </c>
      <c r="AT4871" s="3">
        <v>1253.3779999999999</v>
      </c>
      <c r="AU4871" s="3">
        <v>1317.9380000000001</v>
      </c>
      <c r="AV4871" s="3">
        <v>1368.99</v>
      </c>
      <c r="AW4871" s="3">
        <v>1365.1659999999999</v>
      </c>
      <c r="AX4871" s="3">
        <v>1423.0360000000001</v>
      </c>
      <c r="AY4871" s="3">
        <v>1511.944</v>
      </c>
      <c r="AZ4871" s="3">
        <v>1601.827</v>
      </c>
      <c r="BA4871">
        <v>1694.3620000000001</v>
      </c>
      <c r="BB4871">
        <v>2014</v>
      </c>
    </row>
    <row r="4872" spans="1:54" hidden="1" x14ac:dyDescent="0.2">
      <c r="A4872">
        <v>682</v>
      </c>
      <c r="B4872" t="s">
        <v>448</v>
      </c>
      <c r="C4872" t="s">
        <v>212</v>
      </c>
      <c r="D4872" t="s">
        <v>170</v>
      </c>
      <c r="E4872" t="s">
        <v>325</v>
      </c>
      <c r="F4872" t="s">
        <v>324</v>
      </c>
      <c r="G4872" t="s">
        <v>323</v>
      </c>
      <c r="H4872" t="s">
        <v>322</v>
      </c>
      <c r="I4872" t="s">
        <v>321</v>
      </c>
      <c r="J4872" s="3" t="s">
        <v>215</v>
      </c>
      <c r="K4872" s="3" t="s">
        <v>215</v>
      </c>
      <c r="L4872" s="3" t="s">
        <v>215</v>
      </c>
      <c r="M4872" s="3" t="s">
        <v>215</v>
      </c>
      <c r="N4872" s="3" t="s">
        <v>215</v>
      </c>
      <c r="O4872" s="3" t="s">
        <v>215</v>
      </c>
      <c r="P4872" s="3" t="s">
        <v>215</v>
      </c>
      <c r="Q4872" s="3" t="s">
        <v>215</v>
      </c>
      <c r="R4872" s="3" t="s">
        <v>215</v>
      </c>
      <c r="S4872" s="3" t="s">
        <v>215</v>
      </c>
      <c r="T4872" s="3">
        <v>1880.42</v>
      </c>
      <c r="U4872" s="3">
        <v>1890.979</v>
      </c>
      <c r="V4872" s="3">
        <v>1914.9939999999999</v>
      </c>
      <c r="W4872" s="3">
        <v>2018.848</v>
      </c>
      <c r="X4872" s="3">
        <v>1943.546</v>
      </c>
      <c r="Y4872" s="3">
        <v>2118.4520000000002</v>
      </c>
      <c r="Z4872" s="3">
        <v>2219.098</v>
      </c>
      <c r="AA4872" s="3">
        <v>2105.3490000000002</v>
      </c>
      <c r="AB4872" s="3">
        <v>2126.0050000000001</v>
      </c>
      <c r="AC4872" s="3">
        <v>2259.4470000000001</v>
      </c>
      <c r="AD4872" s="3">
        <v>2235.6089999999999</v>
      </c>
      <c r="AE4872" s="3">
        <v>2265.9360000000001</v>
      </c>
      <c r="AF4872" s="3">
        <v>2249.8809999999999</v>
      </c>
      <c r="AG4872" s="3">
        <v>2363.0230000000001</v>
      </c>
      <c r="AH4872" s="3">
        <v>2496.0729999999999</v>
      </c>
      <c r="AI4872" s="3">
        <v>2731.252</v>
      </c>
      <c r="AJ4872" s="3">
        <v>3453.0810000000001</v>
      </c>
      <c r="AK4872" s="3">
        <v>3545.029</v>
      </c>
      <c r="AL4872" s="3">
        <v>3556.2629999999999</v>
      </c>
      <c r="AM4872" s="3">
        <v>3454.1439999999998</v>
      </c>
      <c r="AN4872" s="3">
        <v>3571.1550000000002</v>
      </c>
      <c r="AO4872" s="3">
        <v>3720.489</v>
      </c>
      <c r="AP4872" s="3">
        <v>3910.9940000000001</v>
      </c>
      <c r="AQ4872" s="3">
        <v>4116.268</v>
      </c>
      <c r="AR4872" s="3">
        <v>4321.299</v>
      </c>
      <c r="AS4872" s="3">
        <v>4304.5200000000004</v>
      </c>
      <c r="AT4872" s="3">
        <v>4328.0630000000001</v>
      </c>
      <c r="AU4872" s="3">
        <v>4444.3500000000004</v>
      </c>
      <c r="AV4872" s="3">
        <v>4564.1909999999998</v>
      </c>
      <c r="AW4872" s="3">
        <v>4765.9430000000002</v>
      </c>
      <c r="AX4872" s="3">
        <v>5112.7169999999996</v>
      </c>
      <c r="AY4872" s="3">
        <v>5464.8779999999997</v>
      </c>
      <c r="AZ4872" s="3">
        <v>5756.6949999999997</v>
      </c>
      <c r="BA4872">
        <v>6031.8890000000001</v>
      </c>
      <c r="BB4872">
        <v>2014</v>
      </c>
    </row>
    <row r="4873" spans="1:54" hidden="1" x14ac:dyDescent="0.2">
      <c r="A4873">
        <v>682</v>
      </c>
      <c r="B4873" t="s">
        <v>448</v>
      </c>
      <c r="C4873" t="s">
        <v>320</v>
      </c>
      <c r="D4873" t="s">
        <v>170</v>
      </c>
      <c r="E4873" t="s">
        <v>319</v>
      </c>
      <c r="F4873" t="s">
        <v>318</v>
      </c>
      <c r="G4873" t="s">
        <v>243</v>
      </c>
    </row>
    <row r="4874" spans="1:54" hidden="1" x14ac:dyDescent="0.2">
      <c r="A4874">
        <v>682</v>
      </c>
      <c r="B4874" t="s">
        <v>448</v>
      </c>
      <c r="C4874" t="s">
        <v>317</v>
      </c>
      <c r="D4874" t="s">
        <v>170</v>
      </c>
      <c r="E4874" t="s">
        <v>316</v>
      </c>
      <c r="F4874" t="s">
        <v>315</v>
      </c>
      <c r="G4874" t="s">
        <v>288</v>
      </c>
      <c r="I4874" t="s">
        <v>310</v>
      </c>
      <c r="J4874" s="3" t="s">
        <v>215</v>
      </c>
      <c r="K4874" s="3" t="s">
        <v>215</v>
      </c>
      <c r="L4874" s="3" t="s">
        <v>215</v>
      </c>
      <c r="M4874" s="3" t="s">
        <v>215</v>
      </c>
      <c r="N4874" s="3" t="s">
        <v>215</v>
      </c>
      <c r="O4874" s="3" t="s">
        <v>215</v>
      </c>
      <c r="P4874" s="3" t="s">
        <v>215</v>
      </c>
      <c r="Q4874" s="3" t="s">
        <v>215</v>
      </c>
      <c r="R4874" s="3" t="s">
        <v>215</v>
      </c>
      <c r="S4874" s="3" t="s">
        <v>215</v>
      </c>
      <c r="T4874" s="3">
        <v>1.4E-2</v>
      </c>
      <c r="U4874" s="3">
        <v>1.2999999999999999E-2</v>
      </c>
      <c r="V4874" s="3">
        <v>1.2E-2</v>
      </c>
      <c r="W4874" s="3">
        <v>1.2999999999999999E-2</v>
      </c>
      <c r="X4874" s="3">
        <v>1.2E-2</v>
      </c>
      <c r="Y4874" s="3">
        <v>1.2999999999999999E-2</v>
      </c>
      <c r="Z4874" s="3">
        <v>1.2999999999999999E-2</v>
      </c>
      <c r="AA4874" s="3">
        <v>1.2E-2</v>
      </c>
      <c r="AB4874" s="3">
        <v>1.2E-2</v>
      </c>
      <c r="AC4874" s="3">
        <v>1.2E-2</v>
      </c>
      <c r="AD4874" s="3">
        <v>1.2E-2</v>
      </c>
      <c r="AE4874" s="3">
        <v>1.2E-2</v>
      </c>
      <c r="AF4874" s="3">
        <v>1.2E-2</v>
      </c>
      <c r="AG4874" s="3">
        <v>1.2E-2</v>
      </c>
      <c r="AH4874" s="3">
        <v>1.2E-2</v>
      </c>
      <c r="AI4874" s="3">
        <v>1.2E-2</v>
      </c>
      <c r="AJ4874" s="3">
        <v>1.4E-2</v>
      </c>
      <c r="AK4874" s="3">
        <v>1.4E-2</v>
      </c>
      <c r="AL4874" s="3">
        <v>1.2999999999999999E-2</v>
      </c>
      <c r="AM4874" s="3">
        <v>1.2999999999999999E-2</v>
      </c>
      <c r="AN4874" s="3">
        <v>1.2999999999999999E-2</v>
      </c>
      <c r="AO4874" s="3">
        <v>1.2999999999999999E-2</v>
      </c>
      <c r="AP4874" s="3">
        <v>1.4E-2</v>
      </c>
      <c r="AQ4874" s="3">
        <v>1.4E-2</v>
      </c>
      <c r="AR4874" s="3">
        <v>1.4E-2</v>
      </c>
      <c r="AS4874" s="3">
        <v>1.4E-2</v>
      </c>
      <c r="AT4874" s="3">
        <v>1.4E-2</v>
      </c>
      <c r="AU4874" s="3">
        <v>1.4E-2</v>
      </c>
      <c r="AV4874" s="3">
        <v>1.2999999999999999E-2</v>
      </c>
      <c r="AW4874" s="3">
        <v>1.2999999999999999E-2</v>
      </c>
      <c r="AX4874" s="3">
        <v>1.4E-2</v>
      </c>
      <c r="AY4874" s="3">
        <v>1.4E-2</v>
      </c>
      <c r="AZ4874" s="3">
        <v>1.4999999999999999E-2</v>
      </c>
      <c r="BA4874">
        <v>1.4999999999999999E-2</v>
      </c>
      <c r="BB4874">
        <v>2014</v>
      </c>
    </row>
    <row r="4875" spans="1:54" hidden="1" x14ac:dyDescent="0.2">
      <c r="A4875">
        <v>682</v>
      </c>
      <c r="B4875" t="s">
        <v>448</v>
      </c>
      <c r="C4875" t="s">
        <v>314</v>
      </c>
      <c r="D4875" t="s">
        <v>170</v>
      </c>
      <c r="E4875" t="s">
        <v>313</v>
      </c>
      <c r="F4875" t="s">
        <v>312</v>
      </c>
      <c r="G4875" t="s">
        <v>311</v>
      </c>
      <c r="I4875" t="s">
        <v>310</v>
      </c>
      <c r="J4875" s="3" t="s">
        <v>215</v>
      </c>
      <c r="K4875" s="3" t="s">
        <v>215</v>
      </c>
      <c r="L4875" s="3" t="s">
        <v>215</v>
      </c>
      <c r="M4875" s="3" t="s">
        <v>215</v>
      </c>
      <c r="N4875" s="3" t="s">
        <v>215</v>
      </c>
      <c r="O4875" s="3" t="s">
        <v>215</v>
      </c>
      <c r="P4875" s="3" t="s">
        <v>215</v>
      </c>
      <c r="Q4875" s="3" t="s">
        <v>215</v>
      </c>
      <c r="R4875" s="3" t="s">
        <v>215</v>
      </c>
      <c r="S4875" s="3" t="s">
        <v>215</v>
      </c>
      <c r="T4875" s="3">
        <v>26.068000000000001</v>
      </c>
      <c r="U4875" s="3">
        <v>29.381</v>
      </c>
      <c r="V4875" s="3">
        <v>31.576000000000001</v>
      </c>
      <c r="W4875" s="3">
        <v>34.517000000000003</v>
      </c>
      <c r="X4875" s="3">
        <v>37.545999999999999</v>
      </c>
      <c r="Y4875" s="3">
        <v>37.823999999999998</v>
      </c>
      <c r="Z4875" s="3">
        <v>37.835999999999999</v>
      </c>
      <c r="AA4875" s="3">
        <v>41.692</v>
      </c>
      <c r="AB4875" s="3">
        <v>48.854999999999997</v>
      </c>
      <c r="AC4875" s="3">
        <v>50.762</v>
      </c>
      <c r="AD4875" s="3">
        <v>52.314999999999998</v>
      </c>
      <c r="AE4875" s="3">
        <v>53.725999999999999</v>
      </c>
      <c r="AF4875" s="3">
        <v>57.122999999999998</v>
      </c>
      <c r="AG4875" s="3">
        <v>60.37</v>
      </c>
      <c r="AH4875" s="3">
        <v>65.66</v>
      </c>
      <c r="AI4875" s="3">
        <v>69.691999999999993</v>
      </c>
      <c r="AJ4875" s="3">
        <v>80.093999999999994</v>
      </c>
      <c r="AK4875" s="3">
        <v>80.644000000000005</v>
      </c>
      <c r="AL4875" s="3">
        <v>86.558000000000007</v>
      </c>
      <c r="AM4875" s="3">
        <v>86.869</v>
      </c>
      <c r="AN4875" s="3">
        <v>102.021</v>
      </c>
      <c r="AO4875" s="3">
        <v>115.855</v>
      </c>
      <c r="AP4875" s="3">
        <v>114.883</v>
      </c>
      <c r="AQ4875" s="3">
        <v>116.46299999999999</v>
      </c>
      <c r="AR4875" s="3">
        <v>103.934</v>
      </c>
      <c r="AS4875" s="3">
        <v>98.257000000000005</v>
      </c>
      <c r="AT4875" s="3">
        <v>101.8</v>
      </c>
      <c r="AU4875" s="3">
        <v>105.747</v>
      </c>
      <c r="AV4875" s="3">
        <v>109.72199999999999</v>
      </c>
      <c r="AW4875" s="3">
        <v>112.119</v>
      </c>
      <c r="AX4875" s="3">
        <v>116.571</v>
      </c>
      <c r="AY4875" s="3">
        <v>121.077</v>
      </c>
      <c r="AZ4875" s="3">
        <v>124.38500000000001</v>
      </c>
      <c r="BA4875">
        <v>128.26300000000001</v>
      </c>
      <c r="BB4875">
        <v>2014</v>
      </c>
    </row>
    <row r="4876" spans="1:54" hidden="1" x14ac:dyDescent="0.2">
      <c r="A4876">
        <v>682</v>
      </c>
      <c r="B4876" t="s">
        <v>448</v>
      </c>
      <c r="C4876" t="s">
        <v>309</v>
      </c>
      <c r="D4876" t="s">
        <v>170</v>
      </c>
      <c r="E4876" t="s">
        <v>308</v>
      </c>
      <c r="F4876" t="s">
        <v>307</v>
      </c>
      <c r="G4876" t="s">
        <v>217</v>
      </c>
      <c r="I4876" t="s">
        <v>1419</v>
      </c>
      <c r="J4876" s="3" t="s">
        <v>215</v>
      </c>
      <c r="K4876" s="3" t="s">
        <v>215</v>
      </c>
      <c r="L4876" s="3" t="s">
        <v>215</v>
      </c>
      <c r="M4876" s="3" t="s">
        <v>215</v>
      </c>
      <c r="N4876" s="3" t="s">
        <v>215</v>
      </c>
      <c r="O4876" s="3" t="s">
        <v>215</v>
      </c>
      <c r="P4876" s="3" t="s">
        <v>215</v>
      </c>
      <c r="Q4876" s="3" t="s">
        <v>215</v>
      </c>
      <c r="R4876" s="3" t="s">
        <v>215</v>
      </c>
      <c r="S4876" s="3" t="s">
        <v>215</v>
      </c>
      <c r="T4876" s="3">
        <v>15.66</v>
      </c>
      <c r="U4876" s="3">
        <v>17.899999999999999</v>
      </c>
      <c r="V4876" s="3">
        <v>20.672000000000001</v>
      </c>
      <c r="W4876" s="3">
        <v>14.327</v>
      </c>
      <c r="X4876" s="3">
        <v>49.098999999999997</v>
      </c>
      <c r="Y4876" s="3">
        <v>20.376999999999999</v>
      </c>
      <c r="Z4876" s="3">
        <v>17.625</v>
      </c>
      <c r="AA4876" s="3">
        <v>15.14</v>
      </c>
      <c r="AB4876" s="3">
        <v>13.972</v>
      </c>
      <c r="AC4876" s="3">
        <v>17.771999999999998</v>
      </c>
      <c r="AD4876" s="3">
        <v>20.63</v>
      </c>
      <c r="AE4876" s="3">
        <v>23.535</v>
      </c>
      <c r="AF4876" s="3">
        <v>14.587999999999999</v>
      </c>
      <c r="AG4876" s="3">
        <v>26.222999999999999</v>
      </c>
      <c r="AH4876" s="3">
        <v>47.238999999999997</v>
      </c>
      <c r="AI4876" s="3">
        <v>61.469000000000001</v>
      </c>
      <c r="AJ4876" s="3">
        <v>30.821999999999999</v>
      </c>
      <c r="AK4876" s="3">
        <v>31.751999999999999</v>
      </c>
      <c r="AL4876" s="3">
        <v>41.679000000000002</v>
      </c>
      <c r="AM4876" s="3">
        <v>34.854999999999997</v>
      </c>
      <c r="AN4876" s="3">
        <v>39.192999999999998</v>
      </c>
      <c r="AO4876" s="3">
        <v>43.429000000000002</v>
      </c>
      <c r="AP4876" s="3">
        <v>58.826000000000001</v>
      </c>
      <c r="AQ4876" s="3">
        <v>56.021000000000001</v>
      </c>
      <c r="AR4876" s="3">
        <v>52.195999999999998</v>
      </c>
      <c r="AS4876" s="3">
        <v>38.813000000000002</v>
      </c>
      <c r="AT4876" s="3">
        <v>40.6</v>
      </c>
      <c r="AU4876" s="3">
        <v>36.887999999999998</v>
      </c>
      <c r="AV4876" s="3">
        <v>36.984999999999999</v>
      </c>
      <c r="AW4876" s="3">
        <v>35.683999999999997</v>
      </c>
      <c r="AX4876" s="3">
        <v>31.951000000000001</v>
      </c>
      <c r="AY4876" s="3">
        <v>31.146000000000001</v>
      </c>
      <c r="AZ4876" s="3">
        <v>29.885999999999999</v>
      </c>
      <c r="BA4876">
        <v>27.943999999999999</v>
      </c>
      <c r="BB4876">
        <v>2014</v>
      </c>
    </row>
    <row r="4877" spans="1:54" hidden="1" x14ac:dyDescent="0.2">
      <c r="A4877">
        <v>682</v>
      </c>
      <c r="B4877" t="s">
        <v>448</v>
      </c>
      <c r="C4877" t="s">
        <v>306</v>
      </c>
      <c r="D4877" t="s">
        <v>170</v>
      </c>
      <c r="E4877" t="s">
        <v>305</v>
      </c>
      <c r="F4877" t="s">
        <v>304</v>
      </c>
      <c r="G4877" t="s">
        <v>217</v>
      </c>
      <c r="I4877" t="s">
        <v>1419</v>
      </c>
      <c r="J4877" s="3" t="s">
        <v>215</v>
      </c>
      <c r="K4877" s="3" t="s">
        <v>215</v>
      </c>
      <c r="L4877" s="3" t="s">
        <v>215</v>
      </c>
      <c r="M4877" s="3" t="s">
        <v>215</v>
      </c>
      <c r="N4877" s="3" t="s">
        <v>215</v>
      </c>
      <c r="O4877" s="3" t="s">
        <v>215</v>
      </c>
      <c r="P4877" s="3" t="s">
        <v>215</v>
      </c>
      <c r="Q4877" s="3" t="s">
        <v>215</v>
      </c>
      <c r="R4877" s="3" t="s">
        <v>215</v>
      </c>
      <c r="S4877" s="3" t="s">
        <v>215</v>
      </c>
      <c r="T4877" s="3">
        <v>9.2319999999999993</v>
      </c>
      <c r="U4877" s="3">
        <v>11.926</v>
      </c>
      <c r="V4877" s="3">
        <v>13.563000000000001</v>
      </c>
      <c r="W4877" s="3">
        <v>6.8419999999999996</v>
      </c>
      <c r="X4877" s="3">
        <v>44.703000000000003</v>
      </c>
      <c r="Y4877" s="3">
        <v>18.856999999999999</v>
      </c>
      <c r="Z4877" s="3">
        <v>13.561</v>
      </c>
      <c r="AA4877" s="3">
        <v>9.7729999999999997</v>
      </c>
      <c r="AB4877" s="3">
        <v>17.885000000000002</v>
      </c>
      <c r="AC4877" s="3">
        <v>22.532</v>
      </c>
      <c r="AD4877" s="3">
        <v>15.711</v>
      </c>
      <c r="AE4877" s="3">
        <v>13.451000000000001</v>
      </c>
      <c r="AF4877" s="3">
        <v>16.951000000000001</v>
      </c>
      <c r="AG4877" s="3">
        <v>13.076000000000001</v>
      </c>
      <c r="AH4877" s="3">
        <v>15.797000000000001</v>
      </c>
      <c r="AI4877" s="3">
        <v>20.041</v>
      </c>
      <c r="AJ4877" s="3">
        <v>28.571999999999999</v>
      </c>
      <c r="AK4877" s="3">
        <v>24.783999999999999</v>
      </c>
      <c r="AL4877" s="3">
        <v>24.972999999999999</v>
      </c>
      <c r="AM4877" s="3">
        <v>21.73</v>
      </c>
      <c r="AN4877" s="3">
        <v>30.702999999999999</v>
      </c>
      <c r="AO4877" s="3">
        <v>38.116</v>
      </c>
      <c r="AP4877" s="3">
        <v>35.073999999999998</v>
      </c>
      <c r="AQ4877" s="3">
        <v>33.323999999999998</v>
      </c>
      <c r="AR4877" s="3">
        <v>25.032</v>
      </c>
      <c r="AS4877" s="3">
        <v>19.056000000000001</v>
      </c>
      <c r="AT4877" s="3">
        <v>25.734999999999999</v>
      </c>
      <c r="AU4877" s="3">
        <v>26.856999999999999</v>
      </c>
      <c r="AV4877" s="3">
        <v>28.478999999999999</v>
      </c>
      <c r="AW4877" s="3">
        <v>28.774000000000001</v>
      </c>
      <c r="AX4877" s="3">
        <v>30.933</v>
      </c>
      <c r="AY4877" s="3">
        <v>32.335999999999999</v>
      </c>
      <c r="AZ4877" s="3">
        <v>32.54</v>
      </c>
      <c r="BA4877">
        <v>30.937999999999999</v>
      </c>
      <c r="BB4877">
        <v>2014</v>
      </c>
    </row>
    <row r="4878" spans="1:54" hidden="1" x14ac:dyDescent="0.2">
      <c r="A4878">
        <v>682</v>
      </c>
      <c r="B4878" t="s">
        <v>448</v>
      </c>
      <c r="C4878" t="s">
        <v>303</v>
      </c>
      <c r="D4878" t="s">
        <v>170</v>
      </c>
      <c r="E4878" t="s">
        <v>300</v>
      </c>
      <c r="F4878" t="s">
        <v>302</v>
      </c>
      <c r="G4878" t="s">
        <v>295</v>
      </c>
      <c r="I4878" t="s">
        <v>1420</v>
      </c>
      <c r="J4878" s="3" t="s">
        <v>215</v>
      </c>
      <c r="K4878" s="3" t="s">
        <v>215</v>
      </c>
      <c r="L4878" s="3" t="s">
        <v>215</v>
      </c>
      <c r="M4878" s="3" t="s">
        <v>215</v>
      </c>
      <c r="N4878" s="3" t="s">
        <v>215</v>
      </c>
      <c r="O4878" s="3" t="s">
        <v>215</v>
      </c>
      <c r="P4878" s="3" t="s">
        <v>215</v>
      </c>
      <c r="Q4878" s="3" t="s">
        <v>215</v>
      </c>
      <c r="R4878" s="3" t="s">
        <v>215</v>
      </c>
      <c r="S4878" s="3" t="s">
        <v>215</v>
      </c>
      <c r="T4878" s="3">
        <v>39.353999999999999</v>
      </c>
      <c r="U4878" s="3">
        <v>41.569000000000003</v>
      </c>
      <c r="V4878" s="3">
        <v>45.784999999999997</v>
      </c>
      <c r="W4878" s="3">
        <v>50.076000000000001</v>
      </c>
      <c r="X4878" s="3">
        <v>52.143000000000001</v>
      </c>
      <c r="Y4878" s="3">
        <v>55.555</v>
      </c>
      <c r="Z4878" s="3">
        <v>58.155999999999999</v>
      </c>
      <c r="AA4878" s="3">
        <v>60.845999999999997</v>
      </c>
      <c r="AB4878" s="3">
        <v>65.731999999999999</v>
      </c>
      <c r="AC4878" s="3">
        <v>68.411000000000001</v>
      </c>
      <c r="AD4878" s="3">
        <v>70.637</v>
      </c>
      <c r="AE4878" s="3">
        <v>73.966999999999999</v>
      </c>
      <c r="AF4878" s="3">
        <v>76.849000000000004</v>
      </c>
      <c r="AG4878" s="3">
        <v>80.808000000000007</v>
      </c>
      <c r="AH4878" s="3">
        <v>89.186000000000007</v>
      </c>
      <c r="AI4878" s="3">
        <v>100</v>
      </c>
      <c r="AJ4878" s="3">
        <v>106.241</v>
      </c>
      <c r="AK4878" s="3">
        <v>113.94799999999999</v>
      </c>
      <c r="AL4878" s="3">
        <v>122.438</v>
      </c>
      <c r="AM4878" s="3">
        <v>125.054</v>
      </c>
      <c r="AN4878" s="3">
        <v>132.88499999999999</v>
      </c>
      <c r="AO4878" s="3">
        <v>140.441</v>
      </c>
      <c r="AP4878" s="3">
        <v>147.32599999999999</v>
      </c>
      <c r="AQ4878" s="3">
        <v>153.41300000000001</v>
      </c>
      <c r="AR4878" s="3">
        <v>159.19999999999999</v>
      </c>
      <c r="AS4878" s="3">
        <v>159.97399999999999</v>
      </c>
      <c r="AT4878" s="3">
        <v>162.32900000000001</v>
      </c>
      <c r="AU4878" s="3">
        <v>166.012</v>
      </c>
      <c r="AV4878" s="3">
        <v>172.16300000000001</v>
      </c>
      <c r="AW4878" s="3">
        <v>180.727</v>
      </c>
      <c r="AX4878" s="3">
        <v>188.696</v>
      </c>
      <c r="AY4878" s="3">
        <v>197.01599999999999</v>
      </c>
      <c r="AZ4878" s="3">
        <v>205.703</v>
      </c>
      <c r="BA4878">
        <v>214.773</v>
      </c>
      <c r="BB4878">
        <v>2017</v>
      </c>
    </row>
    <row r="4879" spans="1:54" hidden="1" x14ac:dyDescent="0.2">
      <c r="A4879">
        <v>682</v>
      </c>
      <c r="B4879" t="s">
        <v>448</v>
      </c>
      <c r="C4879" t="s">
        <v>301</v>
      </c>
      <c r="D4879" t="s">
        <v>170</v>
      </c>
      <c r="E4879" t="s">
        <v>300</v>
      </c>
      <c r="F4879" t="s">
        <v>299</v>
      </c>
      <c r="G4879" t="s">
        <v>275</v>
      </c>
      <c r="I4879" t="s">
        <v>298</v>
      </c>
      <c r="J4879" s="3" t="s">
        <v>215</v>
      </c>
      <c r="K4879" s="3" t="s">
        <v>215</v>
      </c>
      <c r="L4879" s="3" t="s">
        <v>215</v>
      </c>
      <c r="M4879" s="3" t="s">
        <v>215</v>
      </c>
      <c r="N4879" s="3" t="s">
        <v>215</v>
      </c>
      <c r="O4879" s="3" t="s">
        <v>215</v>
      </c>
      <c r="P4879" s="3" t="s">
        <v>215</v>
      </c>
      <c r="Q4879" s="3" t="s">
        <v>215</v>
      </c>
      <c r="R4879" s="3" t="s">
        <v>215</v>
      </c>
      <c r="S4879" s="3" t="s">
        <v>215</v>
      </c>
      <c r="T4879" s="3" t="s">
        <v>215</v>
      </c>
      <c r="U4879" s="3">
        <v>5.6289999999999996</v>
      </c>
      <c r="V4879" s="3">
        <v>10.141999999999999</v>
      </c>
      <c r="W4879" s="3">
        <v>9.3699999999999992</v>
      </c>
      <c r="X4879" s="3">
        <v>4.1280000000000001</v>
      </c>
      <c r="Y4879" s="3">
        <v>6.5439999999999996</v>
      </c>
      <c r="Z4879" s="3">
        <v>4.681</v>
      </c>
      <c r="AA4879" s="3">
        <v>4.625</v>
      </c>
      <c r="AB4879" s="3">
        <v>8.032</v>
      </c>
      <c r="AC4879" s="3">
        <v>4.0739999999999998</v>
      </c>
      <c r="AD4879" s="3">
        <v>3.254</v>
      </c>
      <c r="AE4879" s="3">
        <v>4.7149999999999999</v>
      </c>
      <c r="AF4879" s="3">
        <v>3.8959999999999999</v>
      </c>
      <c r="AG4879" s="3">
        <v>5.1520000000000001</v>
      </c>
      <c r="AH4879" s="3">
        <v>10.368</v>
      </c>
      <c r="AI4879" s="3">
        <v>12.125999999999999</v>
      </c>
      <c r="AJ4879" s="3">
        <v>6.2409999999999997</v>
      </c>
      <c r="AK4879" s="3">
        <v>7.2539999999999996</v>
      </c>
      <c r="AL4879" s="3">
        <v>7.45</v>
      </c>
      <c r="AM4879" s="3">
        <v>2.137</v>
      </c>
      <c r="AN4879" s="3">
        <v>6.2619999999999996</v>
      </c>
      <c r="AO4879" s="3">
        <v>5.6859999999999999</v>
      </c>
      <c r="AP4879" s="3">
        <v>4.9020000000000001</v>
      </c>
      <c r="AQ4879" s="3">
        <v>4.1310000000000002</v>
      </c>
      <c r="AR4879" s="3">
        <v>3.7719999999999998</v>
      </c>
      <c r="AS4879" s="3">
        <v>0.48599999999999999</v>
      </c>
      <c r="AT4879" s="3">
        <v>1.472</v>
      </c>
      <c r="AU4879" s="3">
        <v>2.2690000000000001</v>
      </c>
      <c r="AV4879" s="3">
        <v>3.7050000000000001</v>
      </c>
      <c r="AW4879" s="3">
        <v>4.9740000000000002</v>
      </c>
      <c r="AX4879" s="3">
        <v>4.4089999999999998</v>
      </c>
      <c r="AY4879" s="3">
        <v>4.4089999999999998</v>
      </c>
      <c r="AZ4879" s="3">
        <v>4.4089999999999998</v>
      </c>
      <c r="BA4879">
        <v>4.4089999999999998</v>
      </c>
      <c r="BB4879">
        <v>2017</v>
      </c>
    </row>
    <row r="4880" spans="1:54" hidden="1" x14ac:dyDescent="0.2">
      <c r="A4880">
        <v>682</v>
      </c>
      <c r="B4880" t="s">
        <v>448</v>
      </c>
      <c r="C4880" t="s">
        <v>297</v>
      </c>
      <c r="D4880" t="s">
        <v>170</v>
      </c>
      <c r="E4880" t="s">
        <v>293</v>
      </c>
      <c r="F4880" t="s">
        <v>296</v>
      </c>
      <c r="G4880" t="s">
        <v>295</v>
      </c>
      <c r="I4880" t="s">
        <v>1420</v>
      </c>
      <c r="J4880" s="3" t="s">
        <v>215</v>
      </c>
      <c r="K4880" s="3" t="s">
        <v>215</v>
      </c>
      <c r="L4880" s="3" t="s">
        <v>215</v>
      </c>
      <c r="M4880" s="3" t="s">
        <v>215</v>
      </c>
      <c r="N4880" s="3" t="s">
        <v>215</v>
      </c>
      <c r="O4880" s="3" t="s">
        <v>215</v>
      </c>
      <c r="P4880" s="3" t="s">
        <v>215</v>
      </c>
      <c r="Q4880" s="3" t="s">
        <v>215</v>
      </c>
      <c r="R4880" s="3" t="s">
        <v>215</v>
      </c>
      <c r="S4880" s="3" t="s">
        <v>215</v>
      </c>
      <c r="T4880" s="3">
        <v>41.014000000000003</v>
      </c>
      <c r="U4880" s="3">
        <v>42.491999999999997</v>
      </c>
      <c r="V4880" s="3">
        <v>49.954999999999998</v>
      </c>
      <c r="W4880" s="3">
        <v>50.701000000000001</v>
      </c>
      <c r="X4880" s="3">
        <v>52.069000000000003</v>
      </c>
      <c r="Y4880" s="3">
        <v>56.756</v>
      </c>
      <c r="Z4880" s="3">
        <v>59.298000000000002</v>
      </c>
      <c r="AA4880" s="3">
        <v>62.579000000000001</v>
      </c>
      <c r="AB4880" s="3">
        <v>67.742000000000004</v>
      </c>
      <c r="AC4880" s="3">
        <v>69.046999999999997</v>
      </c>
      <c r="AD4880" s="3">
        <v>72.897999999999996</v>
      </c>
      <c r="AE4880" s="3">
        <v>74.161000000000001</v>
      </c>
      <c r="AF4880" s="3">
        <v>80.391999999999996</v>
      </c>
      <c r="AG4880" s="3">
        <v>82.319000000000003</v>
      </c>
      <c r="AH4880" s="3">
        <v>95.608999999999995</v>
      </c>
      <c r="AI4880" s="3">
        <v>101.16</v>
      </c>
      <c r="AJ4880" s="3">
        <v>110.15</v>
      </c>
      <c r="AK4880" s="3">
        <v>118.312</v>
      </c>
      <c r="AL4880" s="3">
        <v>122.93300000000001</v>
      </c>
      <c r="AM4880" s="3">
        <v>128.976</v>
      </c>
      <c r="AN4880" s="3">
        <v>136.899</v>
      </c>
      <c r="AO4880" s="3">
        <v>144.38900000000001</v>
      </c>
      <c r="AP4880" s="3">
        <v>149.30500000000001</v>
      </c>
      <c r="AQ4880" s="3">
        <v>156.00299999999999</v>
      </c>
      <c r="AR4880" s="3">
        <v>163.804</v>
      </c>
      <c r="AS4880" s="3">
        <v>159.16800000000001</v>
      </c>
      <c r="AT4880" s="3">
        <v>163.578</v>
      </c>
      <c r="AU4880" s="3">
        <v>165.59899999999999</v>
      </c>
      <c r="AV4880" s="3">
        <v>173.46299999999999</v>
      </c>
      <c r="AW4880" s="3">
        <v>182.071</v>
      </c>
      <c r="AX4880" s="3">
        <v>190.09899999999999</v>
      </c>
      <c r="AY4880" s="3">
        <v>198.48099999999999</v>
      </c>
      <c r="AZ4880" s="3">
        <v>207.233</v>
      </c>
      <c r="BA4880">
        <v>216.37</v>
      </c>
      <c r="BB4880">
        <v>2017</v>
      </c>
    </row>
    <row r="4881" spans="1:54" hidden="1" x14ac:dyDescent="0.2">
      <c r="A4881">
        <v>682</v>
      </c>
      <c r="B4881" t="s">
        <v>448</v>
      </c>
      <c r="C4881" t="s">
        <v>294</v>
      </c>
      <c r="D4881" t="s">
        <v>170</v>
      </c>
      <c r="E4881" t="s">
        <v>293</v>
      </c>
      <c r="F4881" t="s">
        <v>292</v>
      </c>
      <c r="G4881" t="s">
        <v>275</v>
      </c>
      <c r="I4881" t="s">
        <v>291</v>
      </c>
      <c r="J4881" s="3" t="s">
        <v>215</v>
      </c>
      <c r="K4881" s="3" t="s">
        <v>215</v>
      </c>
      <c r="L4881" s="3" t="s">
        <v>215</v>
      </c>
      <c r="M4881" s="3" t="s">
        <v>215</v>
      </c>
      <c r="N4881" s="3" t="s">
        <v>215</v>
      </c>
      <c r="O4881" s="3" t="s">
        <v>215</v>
      </c>
      <c r="P4881" s="3" t="s">
        <v>215</v>
      </c>
      <c r="Q4881" s="3" t="s">
        <v>215</v>
      </c>
      <c r="R4881" s="3" t="s">
        <v>215</v>
      </c>
      <c r="S4881" s="3" t="s">
        <v>215</v>
      </c>
      <c r="T4881" s="3" t="s">
        <v>215</v>
      </c>
      <c r="U4881" s="3">
        <v>3.6059999999999999</v>
      </c>
      <c r="V4881" s="3">
        <v>17.562000000000001</v>
      </c>
      <c r="W4881" s="3">
        <v>1.4930000000000001</v>
      </c>
      <c r="X4881" s="3">
        <v>2.6989999999999998</v>
      </c>
      <c r="Y4881" s="3">
        <v>9.0009999999999994</v>
      </c>
      <c r="Z4881" s="3">
        <v>4.4790000000000001</v>
      </c>
      <c r="AA4881" s="3">
        <v>5.5330000000000004</v>
      </c>
      <c r="AB4881" s="3">
        <v>8.25</v>
      </c>
      <c r="AC4881" s="3">
        <v>1.927</v>
      </c>
      <c r="AD4881" s="3">
        <v>5.5780000000000003</v>
      </c>
      <c r="AE4881" s="3">
        <v>1.732</v>
      </c>
      <c r="AF4881" s="3">
        <v>8.4019999999999992</v>
      </c>
      <c r="AG4881" s="3">
        <v>2.3980000000000001</v>
      </c>
      <c r="AH4881" s="3">
        <v>16.143999999999998</v>
      </c>
      <c r="AI4881" s="3">
        <v>5.8049999999999997</v>
      </c>
      <c r="AJ4881" s="3">
        <v>8.8870000000000005</v>
      </c>
      <c r="AK4881" s="3">
        <v>7.41</v>
      </c>
      <c r="AL4881" s="3">
        <v>3.9060000000000001</v>
      </c>
      <c r="AM4881" s="3">
        <v>4.915</v>
      </c>
      <c r="AN4881" s="3">
        <v>6.1429999999999998</v>
      </c>
      <c r="AO4881" s="3">
        <v>5.4720000000000004</v>
      </c>
      <c r="AP4881" s="3">
        <v>3.4049999999999998</v>
      </c>
      <c r="AQ4881" s="3">
        <v>4.4859999999999998</v>
      </c>
      <c r="AR4881" s="3">
        <v>5.0010000000000003</v>
      </c>
      <c r="AS4881" s="3">
        <v>-2.83</v>
      </c>
      <c r="AT4881" s="3">
        <v>2.77</v>
      </c>
      <c r="AU4881" s="3">
        <v>1.236</v>
      </c>
      <c r="AV4881" s="3">
        <v>4.7489999999999997</v>
      </c>
      <c r="AW4881" s="3">
        <v>4.9630000000000001</v>
      </c>
      <c r="AX4881" s="3">
        <v>4.4089999999999998</v>
      </c>
      <c r="AY4881" s="3">
        <v>4.4089999999999998</v>
      </c>
      <c r="AZ4881" s="3">
        <v>4.4089999999999998</v>
      </c>
      <c r="BA4881">
        <v>4.4089999999999998</v>
      </c>
      <c r="BB4881">
        <v>2017</v>
      </c>
    </row>
    <row r="4882" spans="1:54" hidden="1" x14ac:dyDescent="0.2">
      <c r="A4882">
        <v>682</v>
      </c>
      <c r="B4882" t="s">
        <v>448</v>
      </c>
      <c r="C4882" t="s">
        <v>290</v>
      </c>
      <c r="D4882" t="s">
        <v>170</v>
      </c>
      <c r="E4882" t="s">
        <v>289</v>
      </c>
      <c r="G4882" t="s">
        <v>288</v>
      </c>
    </row>
    <row r="4883" spans="1:54" hidden="1" x14ac:dyDescent="0.2">
      <c r="A4883">
        <v>682</v>
      </c>
      <c r="B4883" t="s">
        <v>448</v>
      </c>
      <c r="C4883" t="s">
        <v>287</v>
      </c>
      <c r="D4883" t="s">
        <v>170</v>
      </c>
      <c r="E4883" t="s">
        <v>286</v>
      </c>
      <c r="F4883" t="s">
        <v>285</v>
      </c>
      <c r="G4883" t="s">
        <v>275</v>
      </c>
      <c r="I4883" t="s">
        <v>1421</v>
      </c>
      <c r="J4883" s="3" t="s">
        <v>215</v>
      </c>
      <c r="K4883" s="3" t="s">
        <v>215</v>
      </c>
      <c r="L4883" s="3" t="s">
        <v>215</v>
      </c>
      <c r="M4883" s="3" t="s">
        <v>215</v>
      </c>
      <c r="N4883" s="3" t="s">
        <v>215</v>
      </c>
      <c r="O4883" s="3" t="s">
        <v>215</v>
      </c>
      <c r="P4883" s="3" t="s">
        <v>215</v>
      </c>
      <c r="Q4883" s="3" t="s">
        <v>215</v>
      </c>
      <c r="R4883" s="3" t="s">
        <v>215</v>
      </c>
      <c r="S4883" s="3" t="s">
        <v>215</v>
      </c>
      <c r="T4883" s="3" t="s">
        <v>215</v>
      </c>
      <c r="U4883" s="3">
        <v>-5</v>
      </c>
      <c r="V4883" s="3">
        <v>8.4</v>
      </c>
      <c r="W4883" s="3">
        <v>-12.9</v>
      </c>
      <c r="X4883" s="3">
        <v>-8.6999999999999993</v>
      </c>
      <c r="Y4883" s="3">
        <v>17.14</v>
      </c>
      <c r="Z4883" s="3">
        <v>2.71</v>
      </c>
      <c r="AA4883" s="3">
        <v>3.6059999999999999</v>
      </c>
      <c r="AB4883" s="3">
        <v>-0.65300000000000002</v>
      </c>
      <c r="AC4883" s="3">
        <v>-4.7039999999999997</v>
      </c>
      <c r="AD4883" s="3">
        <v>12.138</v>
      </c>
      <c r="AE4883" s="3">
        <v>-3.38</v>
      </c>
      <c r="AF4883" s="3">
        <v>-9.5559999999999992</v>
      </c>
      <c r="AG4883" s="3">
        <v>8.1389999999999993</v>
      </c>
      <c r="AH4883" s="3">
        <v>17.265000000000001</v>
      </c>
      <c r="AI4883" s="3">
        <v>14.516</v>
      </c>
      <c r="AJ4883" s="3">
        <v>6.6820000000000004</v>
      </c>
      <c r="AK4883" s="3">
        <v>16.626999999999999</v>
      </c>
      <c r="AL4883" s="3">
        <v>1.4650000000000001</v>
      </c>
      <c r="AM4883" s="3">
        <v>0.221</v>
      </c>
      <c r="AN4883" s="3">
        <v>12.698</v>
      </c>
      <c r="AO4883" s="3">
        <v>10.978</v>
      </c>
      <c r="AP4883" s="3">
        <v>15.321</v>
      </c>
      <c r="AQ4883" s="3">
        <v>36.777999999999999</v>
      </c>
      <c r="AR4883" s="3">
        <v>8.9710000000000001</v>
      </c>
      <c r="AS4883" s="3">
        <v>-13.294</v>
      </c>
      <c r="AT4883" s="3">
        <v>14.446</v>
      </c>
      <c r="AU4883" s="3">
        <v>2.573</v>
      </c>
      <c r="AV4883" s="3">
        <v>4.0389999999999997</v>
      </c>
      <c r="AW4883" s="3">
        <v>3.1280000000000001</v>
      </c>
      <c r="AX4883" s="3">
        <v>5.3579999999999997</v>
      </c>
      <c r="AY4883" s="3">
        <v>5.5389999999999997</v>
      </c>
      <c r="AZ4883" s="3">
        <v>4.9960000000000004</v>
      </c>
      <c r="BA4883">
        <v>5.2409999999999997</v>
      </c>
      <c r="BB4883">
        <v>2016</v>
      </c>
    </row>
    <row r="4884" spans="1:54" hidden="1" x14ac:dyDescent="0.2">
      <c r="A4884">
        <v>682</v>
      </c>
      <c r="B4884" t="s">
        <v>448</v>
      </c>
      <c r="C4884" t="s">
        <v>284</v>
      </c>
      <c r="D4884" t="s">
        <v>170</v>
      </c>
      <c r="E4884" t="s">
        <v>283</v>
      </c>
      <c r="F4884" t="s">
        <v>282</v>
      </c>
      <c r="G4884" t="s">
        <v>275</v>
      </c>
      <c r="I4884" t="s">
        <v>1421</v>
      </c>
      <c r="J4884" s="3" t="s">
        <v>215</v>
      </c>
      <c r="K4884" s="3" t="s">
        <v>215</v>
      </c>
      <c r="L4884" s="3" t="s">
        <v>215</v>
      </c>
      <c r="M4884" s="3" t="s">
        <v>215</v>
      </c>
      <c r="N4884" s="3" t="s">
        <v>215</v>
      </c>
      <c r="O4884" s="3" t="s">
        <v>215</v>
      </c>
      <c r="P4884" s="3" t="s">
        <v>215</v>
      </c>
      <c r="Q4884" s="3" t="s">
        <v>215</v>
      </c>
      <c r="R4884" s="3" t="s">
        <v>215</v>
      </c>
      <c r="S4884" s="3" t="s">
        <v>215</v>
      </c>
      <c r="T4884" s="3" t="s">
        <v>215</v>
      </c>
      <c r="U4884" s="3">
        <v>-5</v>
      </c>
      <c r="V4884" s="3">
        <v>8.4</v>
      </c>
      <c r="W4884" s="3">
        <v>-12.9</v>
      </c>
      <c r="X4884" s="3">
        <v>-8.6999999999999993</v>
      </c>
      <c r="Y4884" s="3">
        <v>17.14</v>
      </c>
      <c r="Z4884" s="3">
        <v>2.71</v>
      </c>
      <c r="AA4884" s="3">
        <v>3.6059999999999999</v>
      </c>
      <c r="AB4884" s="3">
        <v>-0.65300000000000002</v>
      </c>
      <c r="AC4884" s="3">
        <v>-4.7039999999999997</v>
      </c>
      <c r="AD4884" s="3">
        <v>12.138</v>
      </c>
      <c r="AE4884" s="3">
        <v>-3.38</v>
      </c>
      <c r="AF4884" s="3">
        <v>-9.5559999999999992</v>
      </c>
      <c r="AG4884" s="3">
        <v>8.1389999999999993</v>
      </c>
      <c r="AH4884" s="3">
        <v>17.265000000000001</v>
      </c>
      <c r="AI4884" s="3">
        <v>14.516</v>
      </c>
      <c r="AJ4884" s="3">
        <v>6.6820000000000004</v>
      </c>
      <c r="AK4884" s="3">
        <v>16.626999999999999</v>
      </c>
      <c r="AL4884" s="3">
        <v>1.4650000000000001</v>
      </c>
      <c r="AM4884" s="3">
        <v>0.221</v>
      </c>
      <c r="AN4884" s="3">
        <v>12.698</v>
      </c>
      <c r="AO4884" s="3">
        <v>10.978</v>
      </c>
      <c r="AP4884" s="3">
        <v>15.321</v>
      </c>
      <c r="AQ4884" s="3">
        <v>36.777999999999999</v>
      </c>
      <c r="AR4884" s="3">
        <v>8.9710000000000001</v>
      </c>
      <c r="AS4884" s="3">
        <v>-13.294</v>
      </c>
      <c r="AT4884" s="3">
        <v>14.446</v>
      </c>
      <c r="AU4884" s="3">
        <v>2.573</v>
      </c>
      <c r="AV4884" s="3">
        <v>4.0389999999999997</v>
      </c>
      <c r="AW4884" s="3">
        <v>3.1280000000000001</v>
      </c>
      <c r="AX4884" s="3">
        <v>5.3579999999999997</v>
      </c>
      <c r="AY4884" s="3">
        <v>5.5389999999999997</v>
      </c>
      <c r="AZ4884" s="3">
        <v>4.9960000000000004</v>
      </c>
      <c r="BA4884">
        <v>5.2409999999999997</v>
      </c>
      <c r="BB4884">
        <v>2016</v>
      </c>
    </row>
    <row r="4885" spans="1:54" hidden="1" x14ac:dyDescent="0.2">
      <c r="A4885">
        <v>682</v>
      </c>
      <c r="B4885" t="s">
        <v>448</v>
      </c>
      <c r="C4885" t="s">
        <v>281</v>
      </c>
      <c r="D4885" t="s">
        <v>170</v>
      </c>
      <c r="E4885" t="s">
        <v>280</v>
      </c>
      <c r="F4885" t="s">
        <v>279</v>
      </c>
      <c r="G4885" t="s">
        <v>275</v>
      </c>
      <c r="I4885" t="s">
        <v>1421</v>
      </c>
      <c r="J4885" s="3" t="s">
        <v>215</v>
      </c>
      <c r="K4885" s="3" t="s">
        <v>215</v>
      </c>
      <c r="L4885" s="3" t="s">
        <v>215</v>
      </c>
      <c r="M4885" s="3" t="s">
        <v>215</v>
      </c>
      <c r="N4885" s="3" t="s">
        <v>215</v>
      </c>
      <c r="O4885" s="3" t="s">
        <v>215</v>
      </c>
      <c r="P4885" s="3" t="s">
        <v>215</v>
      </c>
      <c r="Q4885" s="3" t="s">
        <v>215</v>
      </c>
      <c r="R4885" s="3" t="s">
        <v>215</v>
      </c>
      <c r="S4885" s="3" t="s">
        <v>215</v>
      </c>
      <c r="T4885" s="3" t="s">
        <v>215</v>
      </c>
      <c r="U4885" s="3">
        <v>-2.2999999999999998</v>
      </c>
      <c r="V4885" s="3">
        <v>-7.1</v>
      </c>
      <c r="W4885" s="3">
        <v>12.4</v>
      </c>
      <c r="X4885" s="3">
        <v>-19</v>
      </c>
      <c r="Y4885" s="3">
        <v>10.348000000000001</v>
      </c>
      <c r="Z4885" s="3">
        <v>-8.5000000000000006E-2</v>
      </c>
      <c r="AA4885" s="3">
        <v>-12.202999999999999</v>
      </c>
      <c r="AB4885" s="3">
        <v>-6.1150000000000002</v>
      </c>
      <c r="AC4885" s="3">
        <v>6.1760000000000002</v>
      </c>
      <c r="AD4885" s="3">
        <v>-1.766</v>
      </c>
      <c r="AE4885" s="3">
        <v>-3.5739999999999998</v>
      </c>
      <c r="AF4885" s="3">
        <v>-9.2739999999999991</v>
      </c>
      <c r="AG4885" s="3">
        <v>-11.134</v>
      </c>
      <c r="AH4885" s="3">
        <v>17.341999999999999</v>
      </c>
      <c r="AI4885" s="3">
        <v>9.2129999999999992</v>
      </c>
      <c r="AJ4885" s="3">
        <v>36.270000000000003</v>
      </c>
      <c r="AK4885" s="3">
        <v>0.47399999999999998</v>
      </c>
      <c r="AL4885" s="3">
        <v>2.532</v>
      </c>
      <c r="AM4885" s="3">
        <v>-7.5359999999999996</v>
      </c>
      <c r="AN4885" s="3">
        <v>14.015000000000001</v>
      </c>
      <c r="AO4885" s="3">
        <v>3.3559999999999999</v>
      </c>
      <c r="AP4885" s="3">
        <v>10.125</v>
      </c>
      <c r="AQ4885" s="3">
        <v>-3.9390000000000001</v>
      </c>
      <c r="AR4885" s="3">
        <v>-0.94899999999999995</v>
      </c>
      <c r="AS4885" s="3">
        <v>2.0059999999999998</v>
      </c>
      <c r="AT4885" s="3">
        <v>-2.5760000000000001</v>
      </c>
      <c r="AU4885" s="3">
        <v>4.218</v>
      </c>
      <c r="AV4885" s="3">
        <v>10.534000000000001</v>
      </c>
      <c r="AW4885" s="3">
        <v>2.8460000000000001</v>
      </c>
      <c r="AX4885" s="3">
        <v>20.36</v>
      </c>
      <c r="AY4885" s="3">
        <v>11.712999999999999</v>
      </c>
      <c r="AZ4885" s="3">
        <v>4.1120000000000001</v>
      </c>
      <c r="BA4885">
        <v>1.9319999999999999</v>
      </c>
      <c r="BB4885">
        <v>2016</v>
      </c>
    </row>
    <row r="4886" spans="1:54" hidden="1" x14ac:dyDescent="0.2">
      <c r="A4886">
        <v>682</v>
      </c>
      <c r="B4886" t="s">
        <v>448</v>
      </c>
      <c r="C4886" t="s">
        <v>278</v>
      </c>
      <c r="D4886" t="s">
        <v>170</v>
      </c>
      <c r="E4886" t="s">
        <v>277</v>
      </c>
      <c r="F4886" t="s">
        <v>276</v>
      </c>
      <c r="G4886" t="s">
        <v>275</v>
      </c>
      <c r="I4886" t="s">
        <v>1421</v>
      </c>
      <c r="J4886" s="3" t="s">
        <v>215</v>
      </c>
      <c r="K4886" s="3" t="s">
        <v>215</v>
      </c>
      <c r="L4886" s="3" t="s">
        <v>215</v>
      </c>
      <c r="M4886" s="3" t="s">
        <v>215</v>
      </c>
      <c r="N4886" s="3" t="s">
        <v>215</v>
      </c>
      <c r="O4886" s="3" t="s">
        <v>215</v>
      </c>
      <c r="P4886" s="3" t="s">
        <v>215</v>
      </c>
      <c r="Q4886" s="3" t="s">
        <v>215</v>
      </c>
      <c r="R4886" s="3" t="s">
        <v>215</v>
      </c>
      <c r="S4886" s="3" t="s">
        <v>215</v>
      </c>
      <c r="T4886" s="3" t="s">
        <v>215</v>
      </c>
      <c r="U4886" s="3">
        <v>-2.2999999999999998</v>
      </c>
      <c r="V4886" s="3">
        <v>-7.1</v>
      </c>
      <c r="W4886" s="3">
        <v>12.4</v>
      </c>
      <c r="X4886" s="3">
        <v>-19</v>
      </c>
      <c r="Y4886" s="3">
        <v>10.348000000000001</v>
      </c>
      <c r="Z4886" s="3">
        <v>-8.5000000000000006E-2</v>
      </c>
      <c r="AA4886" s="3">
        <v>-12.202999999999999</v>
      </c>
      <c r="AB4886" s="3">
        <v>-6.1150000000000002</v>
      </c>
      <c r="AC4886" s="3">
        <v>6.1760000000000002</v>
      </c>
      <c r="AD4886" s="3">
        <v>-1.766</v>
      </c>
      <c r="AE4886" s="3">
        <v>-3.5739999999999998</v>
      </c>
      <c r="AF4886" s="3">
        <v>-9.2739999999999991</v>
      </c>
      <c r="AG4886" s="3">
        <v>-11.134</v>
      </c>
      <c r="AH4886" s="3">
        <v>17.341999999999999</v>
      </c>
      <c r="AI4886" s="3">
        <v>9.2129999999999992</v>
      </c>
      <c r="AJ4886" s="3">
        <v>36.270000000000003</v>
      </c>
      <c r="AK4886" s="3">
        <v>0.47399999999999998</v>
      </c>
      <c r="AL4886" s="3">
        <v>2.532</v>
      </c>
      <c r="AM4886" s="3">
        <v>-7.5359999999999996</v>
      </c>
      <c r="AN4886" s="3">
        <v>14.015000000000001</v>
      </c>
      <c r="AO4886" s="3">
        <v>3.3559999999999999</v>
      </c>
      <c r="AP4886" s="3">
        <v>10.125</v>
      </c>
      <c r="AQ4886" s="3">
        <v>-3.9390000000000001</v>
      </c>
      <c r="AR4886" s="3">
        <v>-0.94899999999999995</v>
      </c>
      <c r="AS4886" s="3">
        <v>2.0059999999999998</v>
      </c>
      <c r="AT4886" s="3">
        <v>-2.5760000000000001</v>
      </c>
      <c r="AU4886" s="3">
        <v>4.218</v>
      </c>
      <c r="AV4886" s="3">
        <v>10.534000000000001</v>
      </c>
      <c r="AW4886" s="3">
        <v>2.8460000000000001</v>
      </c>
      <c r="AX4886" s="3">
        <v>20.36</v>
      </c>
      <c r="AY4886" s="3">
        <v>11.712999999999999</v>
      </c>
      <c r="AZ4886" s="3">
        <v>4.1120000000000001</v>
      </c>
      <c r="BA4886">
        <v>1.9319999999999999</v>
      </c>
      <c r="BB4886">
        <v>2016</v>
      </c>
    </row>
    <row r="4887" spans="1:54" hidden="1" x14ac:dyDescent="0.2">
      <c r="A4887">
        <v>682</v>
      </c>
      <c r="B4887" t="s">
        <v>448</v>
      </c>
      <c r="C4887" t="s">
        <v>274</v>
      </c>
      <c r="D4887" t="s">
        <v>170</v>
      </c>
      <c r="E4887" t="s">
        <v>273</v>
      </c>
      <c r="F4887" t="s">
        <v>272</v>
      </c>
      <c r="G4887" t="s">
        <v>271</v>
      </c>
    </row>
    <row r="4888" spans="1:54" hidden="1" x14ac:dyDescent="0.2">
      <c r="A4888">
        <v>682</v>
      </c>
      <c r="B4888" t="s">
        <v>448</v>
      </c>
      <c r="C4888" t="s">
        <v>270</v>
      </c>
      <c r="D4888" t="s">
        <v>170</v>
      </c>
      <c r="E4888" t="s">
        <v>269</v>
      </c>
      <c r="F4888" t="s">
        <v>268</v>
      </c>
      <c r="G4888" t="s">
        <v>264</v>
      </c>
      <c r="H4888" t="s">
        <v>263</v>
      </c>
    </row>
    <row r="4889" spans="1:54" hidden="1" x14ac:dyDescent="0.2">
      <c r="A4889">
        <v>682</v>
      </c>
      <c r="B4889" t="s">
        <v>448</v>
      </c>
      <c r="C4889" t="s">
        <v>267</v>
      </c>
      <c r="D4889" t="s">
        <v>170</v>
      </c>
      <c r="E4889" t="s">
        <v>266</v>
      </c>
      <c r="F4889" t="s">
        <v>265</v>
      </c>
      <c r="G4889" t="s">
        <v>264</v>
      </c>
      <c r="H4889" t="s">
        <v>263</v>
      </c>
      <c r="I4889" t="s">
        <v>1422</v>
      </c>
      <c r="J4889" s="3" t="s">
        <v>215</v>
      </c>
      <c r="K4889" s="3" t="s">
        <v>215</v>
      </c>
      <c r="L4889" s="3" t="s">
        <v>215</v>
      </c>
      <c r="M4889" s="3" t="s">
        <v>215</v>
      </c>
      <c r="N4889" s="3" t="s">
        <v>215</v>
      </c>
      <c r="O4889" s="3" t="s">
        <v>215</v>
      </c>
      <c r="P4889" s="3" t="s">
        <v>215</v>
      </c>
      <c r="Q4889" s="3" t="s">
        <v>215</v>
      </c>
      <c r="R4889" s="3" t="s">
        <v>215</v>
      </c>
      <c r="S4889" s="3" t="s">
        <v>215</v>
      </c>
      <c r="T4889" s="3">
        <v>1.996</v>
      </c>
      <c r="U4889" s="3">
        <v>2.0499999999999998</v>
      </c>
      <c r="V4889" s="3">
        <v>2.1080000000000001</v>
      </c>
      <c r="W4889" s="3">
        <v>2.1669999999999998</v>
      </c>
      <c r="X4889" s="3">
        <v>2.2280000000000002</v>
      </c>
      <c r="Y4889" s="3">
        <v>2.2919999999999998</v>
      </c>
      <c r="Z4889" s="3">
        <v>2.3580000000000001</v>
      </c>
      <c r="AA4889" s="3">
        <v>2.4249999999999998</v>
      </c>
      <c r="AB4889" s="3">
        <v>2.4950000000000001</v>
      </c>
      <c r="AC4889" s="3">
        <v>2.5680000000000001</v>
      </c>
      <c r="AD4889" s="3">
        <v>2.6429999999999998</v>
      </c>
      <c r="AE4889" s="3">
        <v>2.72</v>
      </c>
      <c r="AF4889" s="3">
        <v>2.8</v>
      </c>
      <c r="AG4889" s="3">
        <v>2.8820000000000001</v>
      </c>
      <c r="AH4889" s="3">
        <v>2.9649999999999999</v>
      </c>
      <c r="AI4889" s="3">
        <v>3.0470000000000002</v>
      </c>
      <c r="AJ4889" s="3">
        <v>2.9529999999999998</v>
      </c>
      <c r="AK4889" s="3">
        <v>3.036</v>
      </c>
      <c r="AL4889" s="3">
        <v>3.1190000000000002</v>
      </c>
      <c r="AM4889" s="3">
        <v>3.202</v>
      </c>
      <c r="AN4889" s="3">
        <v>3.2850000000000001</v>
      </c>
      <c r="AO4889" s="3">
        <v>3.3690000000000002</v>
      </c>
      <c r="AP4889" s="3">
        <v>3.4540000000000002</v>
      </c>
      <c r="AQ4889" s="3">
        <v>3.5369999999999999</v>
      </c>
      <c r="AR4889" s="3">
        <v>3.621</v>
      </c>
      <c r="AS4889" s="3">
        <v>3.706</v>
      </c>
      <c r="AT4889" s="3">
        <v>3.794</v>
      </c>
      <c r="AU4889" s="3">
        <v>3.8809999999999998</v>
      </c>
      <c r="AV4889" s="3">
        <v>3.97</v>
      </c>
      <c r="AW4889" s="3">
        <v>4.0579999999999998</v>
      </c>
      <c r="AX4889" s="3">
        <v>4.1470000000000002</v>
      </c>
      <c r="AY4889" s="3">
        <v>4.24</v>
      </c>
      <c r="AZ4889" s="3">
        <v>4.3339999999999996</v>
      </c>
      <c r="BA4889">
        <v>4.43</v>
      </c>
      <c r="BB4889">
        <v>2014</v>
      </c>
    </row>
    <row r="4890" spans="1:54" hidden="1" x14ac:dyDescent="0.2">
      <c r="A4890">
        <v>682</v>
      </c>
      <c r="B4890" t="s">
        <v>448</v>
      </c>
      <c r="C4890" t="s">
        <v>262</v>
      </c>
      <c r="D4890" t="s">
        <v>170</v>
      </c>
      <c r="E4890" t="s">
        <v>260</v>
      </c>
      <c r="F4890" t="s">
        <v>259</v>
      </c>
      <c r="G4890" t="s">
        <v>225</v>
      </c>
      <c r="H4890" t="s">
        <v>222</v>
      </c>
      <c r="I4890" t="s">
        <v>1423</v>
      </c>
      <c r="J4890" s="3" t="s">
        <v>215</v>
      </c>
      <c r="K4890" s="3" t="s">
        <v>215</v>
      </c>
      <c r="L4890" s="3" t="s">
        <v>215</v>
      </c>
      <c r="M4890" s="3" t="s">
        <v>215</v>
      </c>
      <c r="N4890" s="3" t="s">
        <v>215</v>
      </c>
      <c r="O4890" s="3" t="s">
        <v>215</v>
      </c>
      <c r="P4890" s="3" t="s">
        <v>215</v>
      </c>
      <c r="Q4890" s="3" t="s">
        <v>215</v>
      </c>
      <c r="R4890" s="3" t="s">
        <v>215</v>
      </c>
      <c r="S4890" s="3" t="s">
        <v>215</v>
      </c>
      <c r="T4890" s="3">
        <v>21.98</v>
      </c>
      <c r="U4890" s="3">
        <v>22.1</v>
      </c>
      <c r="V4890" s="3">
        <v>22.88</v>
      </c>
      <c r="W4890" s="3">
        <v>32.155999999999999</v>
      </c>
      <c r="X4890" s="3">
        <v>31.613</v>
      </c>
      <c r="Y4890" s="3">
        <v>35.292999999999999</v>
      </c>
      <c r="Z4890" s="3">
        <v>47.715000000000003</v>
      </c>
      <c r="AA4890" s="3">
        <v>44.56</v>
      </c>
      <c r="AB4890" s="3">
        <v>47.408999999999999</v>
      </c>
      <c r="AC4890" s="3">
        <v>54.579000000000001</v>
      </c>
      <c r="AD4890" s="3">
        <v>63.802999999999997</v>
      </c>
      <c r="AE4890" s="3">
        <v>70.739000000000004</v>
      </c>
      <c r="AF4890" s="3">
        <v>108.571</v>
      </c>
      <c r="AG4890" s="3">
        <v>119.684</v>
      </c>
      <c r="AH4890" s="3">
        <v>130.41399999999999</v>
      </c>
      <c r="AI4890" s="3">
        <v>141.624</v>
      </c>
      <c r="AJ4890" s="3">
        <v>221.56399999999999</v>
      </c>
      <c r="AK4890" s="3">
        <v>205.41</v>
      </c>
      <c r="AL4890" s="3">
        <v>204.55099999999999</v>
      </c>
      <c r="AM4890" s="3">
        <v>198.434</v>
      </c>
      <c r="AN4890" s="3">
        <v>262.00299999999999</v>
      </c>
      <c r="AO4890" s="3">
        <v>324.06400000000002</v>
      </c>
      <c r="AP4890" s="3">
        <v>465.61099999999999</v>
      </c>
      <c r="AQ4890" s="3">
        <v>422.66300000000001</v>
      </c>
      <c r="AR4890" s="3">
        <v>405.952</v>
      </c>
      <c r="AS4890" s="3">
        <v>460.209</v>
      </c>
      <c r="AT4890" s="3">
        <v>461.25799999999998</v>
      </c>
      <c r="AU4890" s="3">
        <v>493.32900000000001</v>
      </c>
      <c r="AV4890" s="3">
        <v>525.10299999999995</v>
      </c>
      <c r="AW4890" s="3">
        <v>572.74199999999996</v>
      </c>
      <c r="AX4890" s="3">
        <v>633.97</v>
      </c>
      <c r="AY4890" s="3">
        <v>714.81799999999998</v>
      </c>
      <c r="AZ4890" s="3">
        <v>797.62</v>
      </c>
      <c r="BA4890">
        <v>869.88900000000001</v>
      </c>
      <c r="BB4890">
        <v>2017</v>
      </c>
    </row>
    <row r="4891" spans="1:54" hidden="1" x14ac:dyDescent="0.2">
      <c r="A4891">
        <v>682</v>
      </c>
      <c r="B4891" t="s">
        <v>448</v>
      </c>
      <c r="C4891" t="s">
        <v>261</v>
      </c>
      <c r="D4891" t="s">
        <v>170</v>
      </c>
      <c r="E4891" t="s">
        <v>260</v>
      </c>
      <c r="F4891" t="s">
        <v>259</v>
      </c>
      <c r="G4891" t="s">
        <v>217</v>
      </c>
      <c r="I4891" t="s">
        <v>258</v>
      </c>
      <c r="J4891" s="3" t="s">
        <v>215</v>
      </c>
      <c r="K4891" s="3" t="s">
        <v>215</v>
      </c>
      <c r="L4891" s="3" t="s">
        <v>215</v>
      </c>
      <c r="M4891" s="3" t="s">
        <v>215</v>
      </c>
      <c r="N4891" s="3" t="s">
        <v>215</v>
      </c>
      <c r="O4891" s="3" t="s">
        <v>215</v>
      </c>
      <c r="P4891" s="3" t="s">
        <v>215</v>
      </c>
      <c r="Q4891" s="3" t="s">
        <v>215</v>
      </c>
      <c r="R4891" s="3" t="s">
        <v>215</v>
      </c>
      <c r="S4891" s="3" t="s">
        <v>215</v>
      </c>
      <c r="T4891" s="3">
        <v>22.47</v>
      </c>
      <c r="U4891" s="3">
        <v>19.399999999999999</v>
      </c>
      <c r="V4891" s="3">
        <v>17.952999999999999</v>
      </c>
      <c r="W4891" s="3">
        <v>21.295000000000002</v>
      </c>
      <c r="X4891" s="3">
        <v>19.440000000000001</v>
      </c>
      <c r="Y4891" s="3">
        <v>19.216999999999999</v>
      </c>
      <c r="Z4891" s="3">
        <v>24.103999999999999</v>
      </c>
      <c r="AA4891" s="3">
        <v>20.931000000000001</v>
      </c>
      <c r="AB4891" s="3">
        <v>18.292000000000002</v>
      </c>
      <c r="AC4891" s="3">
        <v>18.532</v>
      </c>
      <c r="AD4891" s="3">
        <v>20.643000000000001</v>
      </c>
      <c r="AE4891" s="3">
        <v>21.36</v>
      </c>
      <c r="AF4891" s="3">
        <v>30.167000000000002</v>
      </c>
      <c r="AG4891" s="3">
        <v>29.111000000000001</v>
      </c>
      <c r="AH4891" s="3">
        <v>26.841999999999999</v>
      </c>
      <c r="AI4891" s="3">
        <v>24.417000000000002</v>
      </c>
      <c r="AJ4891" s="3">
        <v>27.128</v>
      </c>
      <c r="AK4891" s="3">
        <v>23.664000000000001</v>
      </c>
      <c r="AL4891" s="3">
        <v>21.303000000000001</v>
      </c>
      <c r="AM4891" s="3">
        <v>20.652000000000001</v>
      </c>
      <c r="AN4891" s="3">
        <v>21.893000000000001</v>
      </c>
      <c r="AO4891" s="3">
        <v>22.312999999999999</v>
      </c>
      <c r="AP4891" s="3">
        <v>30.007000000000001</v>
      </c>
      <c r="AQ4891" s="3">
        <v>24.923999999999999</v>
      </c>
      <c r="AR4891" s="3">
        <v>24.959</v>
      </c>
      <c r="AS4891" s="3">
        <v>29.361000000000001</v>
      </c>
      <c r="AT4891" s="3">
        <v>27.597000000000001</v>
      </c>
      <c r="AU4891" s="3">
        <v>27.044</v>
      </c>
      <c r="AV4891" s="3">
        <v>26.413</v>
      </c>
      <c r="AW4891" s="3">
        <v>26.41</v>
      </c>
      <c r="AX4891" s="3">
        <v>25.648</v>
      </c>
      <c r="AY4891" s="3">
        <v>25.478999999999999</v>
      </c>
      <c r="AZ4891" s="3">
        <v>25.701000000000001</v>
      </c>
      <c r="BA4891">
        <v>25.38</v>
      </c>
      <c r="BB4891">
        <v>2017</v>
      </c>
    </row>
    <row r="4892" spans="1:54" hidden="1" x14ac:dyDescent="0.2">
      <c r="A4892">
        <v>682</v>
      </c>
      <c r="B4892" t="s">
        <v>448</v>
      </c>
      <c r="C4892" t="s">
        <v>257</v>
      </c>
      <c r="D4892" t="s">
        <v>170</v>
      </c>
      <c r="E4892" t="s">
        <v>255</v>
      </c>
      <c r="F4892" t="s">
        <v>254</v>
      </c>
      <c r="G4892" t="s">
        <v>225</v>
      </c>
      <c r="H4892" t="s">
        <v>222</v>
      </c>
      <c r="I4892" t="s">
        <v>1423</v>
      </c>
      <c r="J4892" s="3" t="s">
        <v>215</v>
      </c>
      <c r="K4892" s="3" t="s">
        <v>215</v>
      </c>
      <c r="L4892" s="3" t="s">
        <v>215</v>
      </c>
      <c r="M4892" s="3" t="s">
        <v>215</v>
      </c>
      <c r="N4892" s="3" t="s">
        <v>215</v>
      </c>
      <c r="O4892" s="3" t="s">
        <v>215</v>
      </c>
      <c r="P4892" s="3" t="s">
        <v>215</v>
      </c>
      <c r="Q4892" s="3" t="s">
        <v>215</v>
      </c>
      <c r="R4892" s="3" t="s">
        <v>215</v>
      </c>
      <c r="S4892" s="3" t="s">
        <v>215</v>
      </c>
      <c r="T4892" s="3" t="s">
        <v>215</v>
      </c>
      <c r="U4892" s="3" t="s">
        <v>215</v>
      </c>
      <c r="V4892" s="3" t="s">
        <v>215</v>
      </c>
      <c r="W4892" s="3" t="s">
        <v>215</v>
      </c>
      <c r="X4892" s="3" t="s">
        <v>215</v>
      </c>
      <c r="Y4892" s="3" t="s">
        <v>215</v>
      </c>
      <c r="Z4892" s="3" t="s">
        <v>215</v>
      </c>
      <c r="AA4892" s="3" t="s">
        <v>215</v>
      </c>
      <c r="AB4892" s="3" t="s">
        <v>215</v>
      </c>
      <c r="AC4892" s="3" t="s">
        <v>215</v>
      </c>
      <c r="AD4892" s="3" t="s">
        <v>215</v>
      </c>
      <c r="AE4892" s="3" t="s">
        <v>215</v>
      </c>
      <c r="AF4892" s="3" t="s">
        <v>215</v>
      </c>
      <c r="AG4892" s="3" t="s">
        <v>215</v>
      </c>
      <c r="AH4892" s="3">
        <v>149.56899999999999</v>
      </c>
      <c r="AI4892" s="3">
        <v>166.25</v>
      </c>
      <c r="AJ4892" s="3">
        <v>199.98599999999999</v>
      </c>
      <c r="AK4892" s="3">
        <v>220.941</v>
      </c>
      <c r="AL4892" s="3">
        <v>245.739</v>
      </c>
      <c r="AM4892" s="3">
        <v>227.982</v>
      </c>
      <c r="AN4892" s="3">
        <v>269.005</v>
      </c>
      <c r="AO4892" s="3">
        <v>323.97199999999998</v>
      </c>
      <c r="AP4892" s="3">
        <v>429.95600000000002</v>
      </c>
      <c r="AQ4892" s="3">
        <v>436.74200000000002</v>
      </c>
      <c r="AR4892" s="3">
        <v>479.10399999999998</v>
      </c>
      <c r="AS4892" s="3">
        <v>513.68700000000001</v>
      </c>
      <c r="AT4892" s="3">
        <v>469.78300000000002</v>
      </c>
      <c r="AU4892" s="3">
        <v>494.084</v>
      </c>
      <c r="AV4892" s="3">
        <v>529.65</v>
      </c>
      <c r="AW4892" s="3">
        <v>572.35900000000004</v>
      </c>
      <c r="AX4892" s="3">
        <v>625.78599999999994</v>
      </c>
      <c r="AY4892" s="3">
        <v>699.68299999999999</v>
      </c>
      <c r="AZ4892" s="3">
        <v>775.76599999999996</v>
      </c>
      <c r="BA4892">
        <v>851.75900000000001</v>
      </c>
      <c r="BB4892">
        <v>2017</v>
      </c>
    </row>
    <row r="4893" spans="1:54" hidden="1" x14ac:dyDescent="0.2">
      <c r="A4893">
        <v>682</v>
      </c>
      <c r="B4893" t="s">
        <v>448</v>
      </c>
      <c r="C4893" t="s">
        <v>256</v>
      </c>
      <c r="D4893" t="s">
        <v>170</v>
      </c>
      <c r="E4893" t="s">
        <v>255</v>
      </c>
      <c r="F4893" t="s">
        <v>254</v>
      </c>
      <c r="G4893" t="s">
        <v>217</v>
      </c>
      <c r="I4893" t="s">
        <v>253</v>
      </c>
      <c r="J4893" s="3" t="s">
        <v>215</v>
      </c>
      <c r="K4893" s="3" t="s">
        <v>215</v>
      </c>
      <c r="L4893" s="3" t="s">
        <v>215</v>
      </c>
      <c r="M4893" s="3" t="s">
        <v>215</v>
      </c>
      <c r="N4893" s="3" t="s">
        <v>215</v>
      </c>
      <c r="O4893" s="3" t="s">
        <v>215</v>
      </c>
      <c r="P4893" s="3" t="s">
        <v>215</v>
      </c>
      <c r="Q4893" s="3" t="s">
        <v>215</v>
      </c>
      <c r="R4893" s="3" t="s">
        <v>215</v>
      </c>
      <c r="S4893" s="3" t="s">
        <v>215</v>
      </c>
      <c r="T4893" s="3" t="s">
        <v>215</v>
      </c>
      <c r="U4893" s="3" t="s">
        <v>215</v>
      </c>
      <c r="V4893" s="3" t="s">
        <v>215</v>
      </c>
      <c r="W4893" s="3" t="s">
        <v>215</v>
      </c>
      <c r="X4893" s="3" t="s">
        <v>215</v>
      </c>
      <c r="Y4893" s="3" t="s">
        <v>215</v>
      </c>
      <c r="Z4893" s="3" t="s">
        <v>215</v>
      </c>
      <c r="AA4893" s="3" t="s">
        <v>215</v>
      </c>
      <c r="AB4893" s="3" t="s">
        <v>215</v>
      </c>
      <c r="AC4893" s="3" t="s">
        <v>215</v>
      </c>
      <c r="AD4893" s="3" t="s">
        <v>215</v>
      </c>
      <c r="AE4893" s="3" t="s">
        <v>215</v>
      </c>
      <c r="AF4893" s="3" t="s">
        <v>215</v>
      </c>
      <c r="AG4893" s="3" t="s">
        <v>215</v>
      </c>
      <c r="AH4893" s="3">
        <v>30.783999999999999</v>
      </c>
      <c r="AI4893" s="3">
        <v>28.661999999999999</v>
      </c>
      <c r="AJ4893" s="3">
        <v>24.486000000000001</v>
      </c>
      <c r="AK4893" s="3">
        <v>25.454000000000001</v>
      </c>
      <c r="AL4893" s="3">
        <v>25.591999999999999</v>
      </c>
      <c r="AM4893" s="3">
        <v>23.727</v>
      </c>
      <c r="AN4893" s="3">
        <v>22.478000000000002</v>
      </c>
      <c r="AO4893" s="3">
        <v>22.306999999999999</v>
      </c>
      <c r="AP4893" s="3">
        <v>27.709</v>
      </c>
      <c r="AQ4893" s="3">
        <v>25.754000000000001</v>
      </c>
      <c r="AR4893" s="3">
        <v>29.457000000000001</v>
      </c>
      <c r="AS4893" s="3">
        <v>32.773000000000003</v>
      </c>
      <c r="AT4893" s="3">
        <v>28.106999999999999</v>
      </c>
      <c r="AU4893" s="3">
        <v>27.085000000000001</v>
      </c>
      <c r="AV4893" s="3">
        <v>26.640999999999998</v>
      </c>
      <c r="AW4893" s="3">
        <v>26.391999999999999</v>
      </c>
      <c r="AX4893" s="3">
        <v>25.317</v>
      </c>
      <c r="AY4893" s="3">
        <v>24.94</v>
      </c>
      <c r="AZ4893" s="3">
        <v>24.997</v>
      </c>
      <c r="BA4893">
        <v>24.850999999999999</v>
      </c>
      <c r="BB4893">
        <v>2017</v>
      </c>
    </row>
    <row r="4894" spans="1:54" hidden="1" x14ac:dyDescent="0.2">
      <c r="A4894">
        <v>682</v>
      </c>
      <c r="B4894" t="s">
        <v>448</v>
      </c>
      <c r="C4894" t="s">
        <v>252</v>
      </c>
      <c r="D4894" t="s">
        <v>170</v>
      </c>
      <c r="E4894" t="s">
        <v>250</v>
      </c>
      <c r="F4894" t="s">
        <v>249</v>
      </c>
      <c r="G4894" t="s">
        <v>225</v>
      </c>
      <c r="H4894" t="s">
        <v>222</v>
      </c>
      <c r="I4894" t="s">
        <v>1423</v>
      </c>
      <c r="J4894" s="3" t="s">
        <v>215</v>
      </c>
      <c r="K4894" s="3" t="s">
        <v>215</v>
      </c>
      <c r="L4894" s="3" t="s">
        <v>215</v>
      </c>
      <c r="M4894" s="3" t="s">
        <v>215</v>
      </c>
      <c r="N4894" s="3" t="s">
        <v>215</v>
      </c>
      <c r="O4894" s="3" t="s">
        <v>215</v>
      </c>
      <c r="P4894" s="3" t="s">
        <v>215</v>
      </c>
      <c r="Q4894" s="3" t="s">
        <v>215</v>
      </c>
      <c r="R4894" s="3" t="s">
        <v>215</v>
      </c>
      <c r="S4894" s="3" t="s">
        <v>215</v>
      </c>
      <c r="T4894" s="3" t="s">
        <v>215</v>
      </c>
      <c r="U4894" s="3" t="s">
        <v>215</v>
      </c>
      <c r="V4894" s="3" t="s">
        <v>215</v>
      </c>
      <c r="W4894" s="3" t="s">
        <v>215</v>
      </c>
      <c r="X4894" s="3" t="s">
        <v>215</v>
      </c>
      <c r="Y4894" s="3" t="s">
        <v>215</v>
      </c>
      <c r="Z4894" s="3" t="s">
        <v>215</v>
      </c>
      <c r="AA4894" s="3" t="s">
        <v>215</v>
      </c>
      <c r="AB4894" s="3" t="s">
        <v>215</v>
      </c>
      <c r="AC4894" s="3" t="s">
        <v>215</v>
      </c>
      <c r="AD4894" s="3" t="s">
        <v>215</v>
      </c>
      <c r="AE4894" s="3" t="s">
        <v>215</v>
      </c>
      <c r="AF4894" s="3" t="s">
        <v>215</v>
      </c>
      <c r="AG4894" s="3" t="s">
        <v>215</v>
      </c>
      <c r="AH4894" s="3">
        <v>-19.155000000000001</v>
      </c>
      <c r="AI4894" s="3">
        <v>-24.626000000000001</v>
      </c>
      <c r="AJ4894" s="3">
        <v>21.577999999999999</v>
      </c>
      <c r="AK4894" s="3">
        <v>-15.531000000000001</v>
      </c>
      <c r="AL4894" s="3">
        <v>-41.188000000000002</v>
      </c>
      <c r="AM4894" s="3">
        <v>-29.547999999999998</v>
      </c>
      <c r="AN4894" s="3">
        <v>-7.0010000000000003</v>
      </c>
      <c r="AO4894" s="3">
        <v>9.1999999999999998E-2</v>
      </c>
      <c r="AP4894" s="3">
        <v>35.654000000000003</v>
      </c>
      <c r="AQ4894" s="3">
        <v>-14.079000000000001</v>
      </c>
      <c r="AR4894" s="3">
        <v>-73.152000000000001</v>
      </c>
      <c r="AS4894" s="3">
        <v>-53.478000000000002</v>
      </c>
      <c r="AT4894" s="3">
        <v>-8.5239999999999991</v>
      </c>
      <c r="AU4894" s="3">
        <v>-0.755</v>
      </c>
      <c r="AV4894" s="3">
        <v>-4.5460000000000003</v>
      </c>
      <c r="AW4894" s="3">
        <v>0.38300000000000001</v>
      </c>
      <c r="AX4894" s="3">
        <v>8.1850000000000005</v>
      </c>
      <c r="AY4894" s="3">
        <v>15.134</v>
      </c>
      <c r="AZ4894" s="3">
        <v>21.853999999999999</v>
      </c>
      <c r="BA4894">
        <v>18.13</v>
      </c>
      <c r="BB4894">
        <v>2017</v>
      </c>
    </row>
    <row r="4895" spans="1:54" hidden="1" x14ac:dyDescent="0.2">
      <c r="A4895">
        <v>682</v>
      </c>
      <c r="B4895" t="s">
        <v>448</v>
      </c>
      <c r="C4895" t="s">
        <v>251</v>
      </c>
      <c r="D4895" t="s">
        <v>170</v>
      </c>
      <c r="E4895" t="s">
        <v>250</v>
      </c>
      <c r="F4895" t="s">
        <v>249</v>
      </c>
      <c r="G4895" t="s">
        <v>217</v>
      </c>
      <c r="I4895" t="s">
        <v>248</v>
      </c>
      <c r="J4895" s="3" t="s">
        <v>215</v>
      </c>
      <c r="K4895" s="3" t="s">
        <v>215</v>
      </c>
      <c r="L4895" s="3" t="s">
        <v>215</v>
      </c>
      <c r="M4895" s="3" t="s">
        <v>215</v>
      </c>
      <c r="N4895" s="3" t="s">
        <v>215</v>
      </c>
      <c r="O4895" s="3" t="s">
        <v>215</v>
      </c>
      <c r="P4895" s="3" t="s">
        <v>215</v>
      </c>
      <c r="Q4895" s="3" t="s">
        <v>215</v>
      </c>
      <c r="R4895" s="3" t="s">
        <v>215</v>
      </c>
      <c r="S4895" s="3" t="s">
        <v>215</v>
      </c>
      <c r="T4895" s="3" t="s">
        <v>215</v>
      </c>
      <c r="U4895" s="3" t="s">
        <v>215</v>
      </c>
      <c r="V4895" s="3" t="s">
        <v>215</v>
      </c>
      <c r="W4895" s="3" t="s">
        <v>215</v>
      </c>
      <c r="X4895" s="3" t="s">
        <v>215</v>
      </c>
      <c r="Y4895" s="3" t="s">
        <v>215</v>
      </c>
      <c r="Z4895" s="3" t="s">
        <v>215</v>
      </c>
      <c r="AA4895" s="3" t="s">
        <v>215</v>
      </c>
      <c r="AB4895" s="3" t="s">
        <v>215</v>
      </c>
      <c r="AC4895" s="3" t="s">
        <v>215</v>
      </c>
      <c r="AD4895" s="3" t="s">
        <v>215</v>
      </c>
      <c r="AE4895" s="3" t="s">
        <v>215</v>
      </c>
      <c r="AF4895" s="3" t="s">
        <v>215</v>
      </c>
      <c r="AG4895" s="3" t="s">
        <v>215</v>
      </c>
      <c r="AH4895" s="3">
        <v>-3.9430000000000001</v>
      </c>
      <c r="AI4895" s="3">
        <v>-4.2460000000000004</v>
      </c>
      <c r="AJ4895" s="3">
        <v>2.6419999999999999</v>
      </c>
      <c r="AK4895" s="3">
        <v>-1.7889999999999999</v>
      </c>
      <c r="AL4895" s="3">
        <v>-4.2889999999999997</v>
      </c>
      <c r="AM4895" s="3">
        <v>-3.0750000000000002</v>
      </c>
      <c r="AN4895" s="3">
        <v>-0.58499999999999996</v>
      </c>
      <c r="AO4895" s="3">
        <v>6.0000000000000001E-3</v>
      </c>
      <c r="AP4895" s="3">
        <v>2.298</v>
      </c>
      <c r="AQ4895" s="3">
        <v>-0.83</v>
      </c>
      <c r="AR4895" s="3">
        <v>-4.4980000000000002</v>
      </c>
      <c r="AS4895" s="3">
        <v>-3.4119999999999999</v>
      </c>
      <c r="AT4895" s="3">
        <v>-0.51</v>
      </c>
      <c r="AU4895" s="3">
        <v>-4.1000000000000002E-2</v>
      </c>
      <c r="AV4895" s="3">
        <v>-0.22900000000000001</v>
      </c>
      <c r="AW4895" s="3">
        <v>1.7999999999999999E-2</v>
      </c>
      <c r="AX4895" s="3">
        <v>0.33100000000000002</v>
      </c>
      <c r="AY4895" s="3">
        <v>0.53900000000000003</v>
      </c>
      <c r="AZ4895" s="3">
        <v>0.70399999999999996</v>
      </c>
      <c r="BA4895">
        <v>0.52900000000000003</v>
      </c>
      <c r="BB4895">
        <v>2017</v>
      </c>
    </row>
    <row r="4896" spans="1:54" hidden="1" x14ac:dyDescent="0.2">
      <c r="A4896">
        <v>682</v>
      </c>
      <c r="B4896" t="s">
        <v>448</v>
      </c>
      <c r="C4896" t="s">
        <v>247</v>
      </c>
      <c r="D4896" t="s">
        <v>170</v>
      </c>
      <c r="E4896" t="s">
        <v>245</v>
      </c>
      <c r="F4896" t="s">
        <v>244</v>
      </c>
      <c r="G4896" t="s">
        <v>225</v>
      </c>
      <c r="H4896" t="s">
        <v>222</v>
      </c>
    </row>
    <row r="4897" spans="1:54" hidden="1" x14ac:dyDescent="0.2">
      <c r="A4897">
        <v>682</v>
      </c>
      <c r="B4897" t="s">
        <v>448</v>
      </c>
      <c r="C4897" t="s">
        <v>246</v>
      </c>
      <c r="D4897" t="s">
        <v>170</v>
      </c>
      <c r="E4897" t="s">
        <v>245</v>
      </c>
      <c r="F4897" t="s">
        <v>244</v>
      </c>
      <c r="G4897" t="s">
        <v>243</v>
      </c>
    </row>
    <row r="4898" spans="1:54" hidden="1" x14ac:dyDescent="0.2">
      <c r="A4898">
        <v>682</v>
      </c>
      <c r="B4898" t="s">
        <v>448</v>
      </c>
      <c r="C4898" t="s">
        <v>242</v>
      </c>
      <c r="D4898" t="s">
        <v>170</v>
      </c>
      <c r="E4898" t="s">
        <v>240</v>
      </c>
      <c r="F4898" t="s">
        <v>239</v>
      </c>
      <c r="G4898" t="s">
        <v>225</v>
      </c>
      <c r="H4898" t="s">
        <v>222</v>
      </c>
      <c r="I4898" t="s">
        <v>1423</v>
      </c>
      <c r="J4898" s="3" t="s">
        <v>215</v>
      </c>
      <c r="K4898" s="3" t="s">
        <v>215</v>
      </c>
      <c r="L4898" s="3" t="s">
        <v>215</v>
      </c>
      <c r="M4898" s="3" t="s">
        <v>215</v>
      </c>
      <c r="N4898" s="3" t="s">
        <v>215</v>
      </c>
      <c r="O4898" s="3" t="s">
        <v>215</v>
      </c>
      <c r="P4898" s="3" t="s">
        <v>215</v>
      </c>
      <c r="Q4898" s="3" t="s">
        <v>215</v>
      </c>
      <c r="R4898" s="3" t="s">
        <v>215</v>
      </c>
      <c r="S4898" s="3" t="s">
        <v>215</v>
      </c>
      <c r="T4898" s="3" t="s">
        <v>215</v>
      </c>
      <c r="U4898" s="3" t="s">
        <v>215</v>
      </c>
      <c r="V4898" s="3" t="s">
        <v>215</v>
      </c>
      <c r="W4898" s="3" t="s">
        <v>215</v>
      </c>
      <c r="X4898" s="3" t="s">
        <v>215</v>
      </c>
      <c r="Y4898" s="3" t="s">
        <v>215</v>
      </c>
      <c r="Z4898" s="3" t="s">
        <v>215</v>
      </c>
      <c r="AA4898" s="3" t="s">
        <v>215</v>
      </c>
      <c r="AB4898" s="3" t="s">
        <v>215</v>
      </c>
      <c r="AC4898" s="3" t="s">
        <v>215</v>
      </c>
      <c r="AD4898" s="3" t="s">
        <v>215</v>
      </c>
      <c r="AE4898" s="3" t="s">
        <v>215</v>
      </c>
      <c r="AF4898" s="3" t="s">
        <v>215</v>
      </c>
      <c r="AG4898" s="3" t="s">
        <v>215</v>
      </c>
      <c r="AH4898" s="3">
        <v>-7.2279999999999998</v>
      </c>
      <c r="AI4898" s="3">
        <v>-8.5259999999999998</v>
      </c>
      <c r="AJ4898" s="3">
        <v>37.049999999999997</v>
      </c>
      <c r="AK4898" s="3">
        <v>-4.1230000000000002</v>
      </c>
      <c r="AL4898" s="3">
        <v>-24.728000000000002</v>
      </c>
      <c r="AM4898" s="3">
        <v>-13.343999999999999</v>
      </c>
      <c r="AN4898" s="3">
        <v>8.0380000000000003</v>
      </c>
      <c r="AO4898" s="3">
        <v>14.865</v>
      </c>
      <c r="AP4898" s="3">
        <v>48.27</v>
      </c>
      <c r="AQ4898" s="3">
        <v>1.597</v>
      </c>
      <c r="AR4898" s="3">
        <v>-57.344999999999999</v>
      </c>
      <c r="AS4898" s="3">
        <v>-35.683</v>
      </c>
      <c r="AT4898" s="3">
        <v>8.8949999999999996</v>
      </c>
      <c r="AU4898" s="3">
        <v>21.507000000000001</v>
      </c>
      <c r="AV4898" s="3">
        <v>20.21</v>
      </c>
      <c r="AW4898" s="3">
        <v>31.495000000000001</v>
      </c>
      <c r="AX4898" s="3">
        <v>42.069000000000003</v>
      </c>
      <c r="AY4898" s="3">
        <v>50.762999999999998</v>
      </c>
      <c r="AZ4898" s="3">
        <v>58.698</v>
      </c>
      <c r="BA4898">
        <v>56.956000000000003</v>
      </c>
      <c r="BB4898">
        <v>2017</v>
      </c>
    </row>
    <row r="4899" spans="1:54" hidden="1" x14ac:dyDescent="0.2">
      <c r="A4899">
        <v>682</v>
      </c>
      <c r="B4899" t="s">
        <v>448</v>
      </c>
      <c r="C4899" t="s">
        <v>241</v>
      </c>
      <c r="D4899" t="s">
        <v>170</v>
      </c>
      <c r="E4899" t="s">
        <v>240</v>
      </c>
      <c r="F4899" t="s">
        <v>239</v>
      </c>
      <c r="G4899" t="s">
        <v>217</v>
      </c>
      <c r="I4899" t="s">
        <v>238</v>
      </c>
      <c r="J4899" s="3" t="s">
        <v>215</v>
      </c>
      <c r="K4899" s="3" t="s">
        <v>215</v>
      </c>
      <c r="L4899" s="3" t="s">
        <v>215</v>
      </c>
      <c r="M4899" s="3" t="s">
        <v>215</v>
      </c>
      <c r="N4899" s="3" t="s">
        <v>215</v>
      </c>
      <c r="O4899" s="3" t="s">
        <v>215</v>
      </c>
      <c r="P4899" s="3" t="s">
        <v>215</v>
      </c>
      <c r="Q4899" s="3" t="s">
        <v>215</v>
      </c>
      <c r="R4899" s="3" t="s">
        <v>215</v>
      </c>
      <c r="S4899" s="3" t="s">
        <v>215</v>
      </c>
      <c r="T4899" s="3" t="s">
        <v>215</v>
      </c>
      <c r="U4899" s="3" t="s">
        <v>215</v>
      </c>
      <c r="V4899" s="3" t="s">
        <v>215</v>
      </c>
      <c r="W4899" s="3" t="s">
        <v>215</v>
      </c>
      <c r="X4899" s="3" t="s">
        <v>215</v>
      </c>
      <c r="Y4899" s="3" t="s">
        <v>215</v>
      </c>
      <c r="Z4899" s="3" t="s">
        <v>215</v>
      </c>
      <c r="AA4899" s="3" t="s">
        <v>215</v>
      </c>
      <c r="AB4899" s="3" t="s">
        <v>215</v>
      </c>
      <c r="AC4899" s="3" t="s">
        <v>215</v>
      </c>
      <c r="AD4899" s="3" t="s">
        <v>215</v>
      </c>
      <c r="AE4899" s="3" t="s">
        <v>215</v>
      </c>
      <c r="AF4899" s="3" t="s">
        <v>215</v>
      </c>
      <c r="AG4899" s="3" t="s">
        <v>215</v>
      </c>
      <c r="AH4899" s="3">
        <v>-1.488</v>
      </c>
      <c r="AI4899" s="3">
        <v>-1.47</v>
      </c>
      <c r="AJ4899" s="3">
        <v>4.5359999999999996</v>
      </c>
      <c r="AK4899" s="3">
        <v>-0.47499999999999998</v>
      </c>
      <c r="AL4899" s="3">
        <v>-2.5750000000000002</v>
      </c>
      <c r="AM4899" s="3">
        <v>-1.389</v>
      </c>
      <c r="AN4899" s="3">
        <v>0.67200000000000004</v>
      </c>
      <c r="AO4899" s="3">
        <v>1.024</v>
      </c>
      <c r="AP4899" s="3">
        <v>3.1110000000000002</v>
      </c>
      <c r="AQ4899" s="3">
        <v>9.4E-2</v>
      </c>
      <c r="AR4899" s="3">
        <v>-3.5259999999999998</v>
      </c>
      <c r="AS4899" s="3">
        <v>-2.2770000000000001</v>
      </c>
      <c r="AT4899" s="3">
        <v>0.53200000000000003</v>
      </c>
      <c r="AU4899" s="3">
        <v>1.179</v>
      </c>
      <c r="AV4899" s="3">
        <v>1.0169999999999999</v>
      </c>
      <c r="AW4899" s="3">
        <v>1.452</v>
      </c>
      <c r="AX4899" s="3">
        <v>1.702</v>
      </c>
      <c r="AY4899" s="3">
        <v>1.8089999999999999</v>
      </c>
      <c r="AZ4899" s="3">
        <v>1.891</v>
      </c>
      <c r="BA4899">
        <v>1.6619999999999999</v>
      </c>
      <c r="BB4899">
        <v>2017</v>
      </c>
    </row>
    <row r="4900" spans="1:54" hidden="1" x14ac:dyDescent="0.2">
      <c r="A4900">
        <v>682</v>
      </c>
      <c r="B4900" t="s">
        <v>448</v>
      </c>
      <c r="C4900" t="s">
        <v>237</v>
      </c>
      <c r="D4900" t="s">
        <v>170</v>
      </c>
      <c r="E4900" t="s">
        <v>235</v>
      </c>
      <c r="F4900" t="s">
        <v>234</v>
      </c>
      <c r="G4900" t="s">
        <v>225</v>
      </c>
      <c r="H4900" t="s">
        <v>222</v>
      </c>
      <c r="I4900" t="s">
        <v>1423</v>
      </c>
      <c r="J4900" s="3" t="s">
        <v>215</v>
      </c>
      <c r="K4900" s="3" t="s">
        <v>215</v>
      </c>
      <c r="L4900" s="3" t="s">
        <v>215</v>
      </c>
      <c r="M4900" s="3" t="s">
        <v>215</v>
      </c>
      <c r="N4900" s="3" t="s">
        <v>215</v>
      </c>
      <c r="O4900" s="3" t="s">
        <v>215</v>
      </c>
      <c r="P4900" s="3" t="s">
        <v>215</v>
      </c>
      <c r="Q4900" s="3" t="s">
        <v>215</v>
      </c>
      <c r="R4900" s="3" t="s">
        <v>215</v>
      </c>
      <c r="S4900" s="3" t="s">
        <v>215</v>
      </c>
      <c r="T4900" s="3" t="s">
        <v>215</v>
      </c>
      <c r="U4900" s="3" t="s">
        <v>215</v>
      </c>
      <c r="V4900" s="3" t="s">
        <v>215</v>
      </c>
      <c r="W4900" s="3" t="s">
        <v>215</v>
      </c>
      <c r="X4900" s="3" t="s">
        <v>215</v>
      </c>
      <c r="Y4900" s="3" t="s">
        <v>215</v>
      </c>
      <c r="Z4900" s="3" t="s">
        <v>215</v>
      </c>
      <c r="AA4900" s="3" t="s">
        <v>215</v>
      </c>
      <c r="AB4900" s="3" t="s">
        <v>215</v>
      </c>
      <c r="AC4900" s="3" t="s">
        <v>215</v>
      </c>
      <c r="AD4900" s="3">
        <v>721.774</v>
      </c>
      <c r="AE4900" s="3">
        <v>764.61699999999996</v>
      </c>
      <c r="AF4900" s="3">
        <v>732.90800000000002</v>
      </c>
      <c r="AG4900" s="3">
        <v>728.71699999999998</v>
      </c>
      <c r="AH4900" s="3">
        <v>827.01900000000001</v>
      </c>
      <c r="AI4900" s="3">
        <v>895.67700000000002</v>
      </c>
      <c r="AJ4900" s="3">
        <v>672.20500000000004</v>
      </c>
      <c r="AK4900" s="3">
        <v>634.79300000000001</v>
      </c>
      <c r="AL4900" s="3">
        <v>745.01400000000001</v>
      </c>
      <c r="AM4900" s="3">
        <v>858.54300000000001</v>
      </c>
      <c r="AN4900" s="3">
        <v>961.072</v>
      </c>
      <c r="AO4900" s="3">
        <v>1036.4970000000001</v>
      </c>
      <c r="AP4900" s="3">
        <v>1136.788</v>
      </c>
      <c r="AQ4900" s="3">
        <v>1192.308</v>
      </c>
      <c r="AR4900" s="3">
        <v>1302.3989999999999</v>
      </c>
      <c r="AS4900" s="3">
        <v>1538.2670000000001</v>
      </c>
      <c r="AT4900" s="3">
        <v>1645.326</v>
      </c>
      <c r="AU4900" s="3">
        <v>1656.367</v>
      </c>
      <c r="AV4900" s="3">
        <v>1435.2380000000001</v>
      </c>
      <c r="AW4900" s="3">
        <v>1582.4939999999999</v>
      </c>
      <c r="AX4900" s="3">
        <v>1741.376</v>
      </c>
      <c r="AY4900" s="3">
        <v>1780.587</v>
      </c>
      <c r="AZ4900" s="3">
        <v>1834.7429999999999</v>
      </c>
      <c r="BA4900">
        <v>1936.0930000000001</v>
      </c>
      <c r="BB4900">
        <v>2017</v>
      </c>
    </row>
    <row r="4901" spans="1:54" hidden="1" x14ac:dyDescent="0.2">
      <c r="A4901">
        <v>682</v>
      </c>
      <c r="B4901" t="s">
        <v>448</v>
      </c>
      <c r="C4901" t="s">
        <v>236</v>
      </c>
      <c r="D4901" t="s">
        <v>170</v>
      </c>
      <c r="E4901" t="s">
        <v>235</v>
      </c>
      <c r="F4901" t="s">
        <v>234</v>
      </c>
      <c r="G4901" t="s">
        <v>217</v>
      </c>
      <c r="I4901" t="s">
        <v>354</v>
      </c>
      <c r="J4901" s="3" t="s">
        <v>215</v>
      </c>
      <c r="K4901" s="3" t="s">
        <v>215</v>
      </c>
      <c r="L4901" s="3" t="s">
        <v>215</v>
      </c>
      <c r="M4901" s="3" t="s">
        <v>215</v>
      </c>
      <c r="N4901" s="3" t="s">
        <v>215</v>
      </c>
      <c r="O4901" s="3" t="s">
        <v>215</v>
      </c>
      <c r="P4901" s="3" t="s">
        <v>215</v>
      </c>
      <c r="Q4901" s="3" t="s">
        <v>215</v>
      </c>
      <c r="R4901" s="3" t="s">
        <v>215</v>
      </c>
      <c r="S4901" s="3" t="s">
        <v>215</v>
      </c>
      <c r="T4901" s="3" t="s">
        <v>215</v>
      </c>
      <c r="U4901" s="3" t="s">
        <v>215</v>
      </c>
      <c r="V4901" s="3" t="s">
        <v>215</v>
      </c>
      <c r="W4901" s="3" t="s">
        <v>215</v>
      </c>
      <c r="X4901" s="3" t="s">
        <v>215</v>
      </c>
      <c r="Y4901" s="3" t="s">
        <v>215</v>
      </c>
      <c r="Z4901" s="3" t="s">
        <v>215</v>
      </c>
      <c r="AA4901" s="3" t="s">
        <v>215</v>
      </c>
      <c r="AB4901" s="3" t="s">
        <v>215</v>
      </c>
      <c r="AC4901" s="3" t="s">
        <v>215</v>
      </c>
      <c r="AD4901" s="3">
        <v>233.52</v>
      </c>
      <c r="AE4901" s="3">
        <v>230.87799999999999</v>
      </c>
      <c r="AF4901" s="3">
        <v>203.643</v>
      </c>
      <c r="AG4901" s="3">
        <v>177.245</v>
      </c>
      <c r="AH4901" s="3">
        <v>170.21700000000001</v>
      </c>
      <c r="AI4901" s="3">
        <v>154.41800000000001</v>
      </c>
      <c r="AJ4901" s="3">
        <v>82.304000000000002</v>
      </c>
      <c r="AK4901" s="3">
        <v>73.132000000000005</v>
      </c>
      <c r="AL4901" s="3">
        <v>77.588999999999999</v>
      </c>
      <c r="AM4901" s="3">
        <v>89.352000000000004</v>
      </c>
      <c r="AN4901" s="3">
        <v>80.305000000000007</v>
      </c>
      <c r="AO4901" s="3">
        <v>71.367000000000004</v>
      </c>
      <c r="AP4901" s="3">
        <v>73.260999999999996</v>
      </c>
      <c r="AQ4901" s="3">
        <v>70.31</v>
      </c>
      <c r="AR4901" s="3">
        <v>80.075000000000003</v>
      </c>
      <c r="AS4901" s="3">
        <v>98.138999999999996</v>
      </c>
      <c r="AT4901" s="3">
        <v>98.44</v>
      </c>
      <c r="AU4901" s="3">
        <v>90.799000000000007</v>
      </c>
      <c r="AV4901" s="3">
        <v>72.192999999999998</v>
      </c>
      <c r="AW4901" s="3">
        <v>72.971000000000004</v>
      </c>
      <c r="AX4901" s="3">
        <v>70.448999999999998</v>
      </c>
      <c r="AY4901" s="3">
        <v>63.468000000000004</v>
      </c>
      <c r="AZ4901" s="3">
        <v>59.12</v>
      </c>
      <c r="BA4901">
        <v>56.488</v>
      </c>
      <c r="BB4901">
        <v>2017</v>
      </c>
    </row>
    <row r="4902" spans="1:54" hidden="1" x14ac:dyDescent="0.2">
      <c r="A4902">
        <v>682</v>
      </c>
      <c r="B4902" t="s">
        <v>448</v>
      </c>
      <c r="C4902" t="s">
        <v>233</v>
      </c>
      <c r="D4902" t="s">
        <v>170</v>
      </c>
      <c r="E4902" t="s">
        <v>231</v>
      </c>
      <c r="F4902" t="s">
        <v>230</v>
      </c>
      <c r="G4902" t="s">
        <v>225</v>
      </c>
      <c r="H4902" t="s">
        <v>222</v>
      </c>
      <c r="I4902" t="s">
        <v>1423</v>
      </c>
      <c r="J4902" s="3" t="s">
        <v>215</v>
      </c>
      <c r="K4902" s="3" t="s">
        <v>215</v>
      </c>
      <c r="L4902" s="3" t="s">
        <v>215</v>
      </c>
      <c r="M4902" s="3" t="s">
        <v>215</v>
      </c>
      <c r="N4902" s="3" t="s">
        <v>215</v>
      </c>
      <c r="O4902" s="3" t="s">
        <v>215</v>
      </c>
      <c r="P4902" s="3" t="s">
        <v>215</v>
      </c>
      <c r="Q4902" s="3" t="s">
        <v>215</v>
      </c>
      <c r="R4902" s="3" t="s">
        <v>215</v>
      </c>
      <c r="S4902" s="3" t="s">
        <v>215</v>
      </c>
      <c r="T4902" s="3" t="s">
        <v>215</v>
      </c>
      <c r="U4902" s="3" t="s">
        <v>215</v>
      </c>
      <c r="V4902" s="3" t="s">
        <v>215</v>
      </c>
      <c r="W4902" s="3" t="s">
        <v>215</v>
      </c>
      <c r="X4902" s="3" t="s">
        <v>215</v>
      </c>
      <c r="Y4902" s="3" t="s">
        <v>215</v>
      </c>
      <c r="Z4902" s="3" t="s">
        <v>215</v>
      </c>
      <c r="AA4902" s="3" t="s">
        <v>215</v>
      </c>
      <c r="AB4902" s="3" t="s">
        <v>215</v>
      </c>
      <c r="AC4902" s="3" t="s">
        <v>215</v>
      </c>
      <c r="AD4902" s="3">
        <v>724.47500000000002</v>
      </c>
      <c r="AE4902" s="3">
        <v>767.40599999999995</v>
      </c>
      <c r="AF4902" s="3">
        <v>735.61900000000003</v>
      </c>
      <c r="AG4902" s="3">
        <v>731.58600000000001</v>
      </c>
      <c r="AH4902" s="3">
        <v>830.17</v>
      </c>
      <c r="AI4902" s="3">
        <v>898.14599999999996</v>
      </c>
      <c r="AJ4902" s="3">
        <v>674.55</v>
      </c>
      <c r="AK4902" s="3">
        <v>637.33900000000006</v>
      </c>
      <c r="AL4902" s="3">
        <v>747.83699999999999</v>
      </c>
      <c r="AM4902" s="3">
        <v>861.82600000000002</v>
      </c>
      <c r="AN4902" s="3">
        <v>964.51300000000003</v>
      </c>
      <c r="AO4902" s="3">
        <v>1040.297</v>
      </c>
      <c r="AP4902" s="3">
        <v>1141.0309999999999</v>
      </c>
      <c r="AQ4902" s="3">
        <v>1196.9659999999999</v>
      </c>
      <c r="AR4902" s="3">
        <v>1307.0550000000001</v>
      </c>
      <c r="AS4902" s="3">
        <v>1543.307</v>
      </c>
      <c r="AT4902" s="3">
        <v>1650.4929999999999</v>
      </c>
      <c r="AU4902" s="3">
        <v>1661.5940000000001</v>
      </c>
      <c r="AV4902" s="3">
        <v>1439.4949999999999</v>
      </c>
      <c r="AW4902" s="3">
        <v>1586.788</v>
      </c>
      <c r="AX4902" s="3">
        <v>1745.7049999999999</v>
      </c>
      <c r="AY4902" s="3">
        <v>1784.883</v>
      </c>
      <c r="AZ4902" s="3">
        <v>1839.0239999999999</v>
      </c>
      <c r="BA4902">
        <v>1940.461</v>
      </c>
      <c r="BB4902">
        <v>2017</v>
      </c>
    </row>
    <row r="4903" spans="1:54" hidden="1" x14ac:dyDescent="0.2">
      <c r="A4903">
        <v>682</v>
      </c>
      <c r="B4903" t="s">
        <v>448</v>
      </c>
      <c r="C4903" t="s">
        <v>232</v>
      </c>
      <c r="D4903" t="s">
        <v>170</v>
      </c>
      <c r="E4903" t="s">
        <v>231</v>
      </c>
      <c r="F4903" t="s">
        <v>230</v>
      </c>
      <c r="G4903" t="s">
        <v>217</v>
      </c>
      <c r="I4903" t="s">
        <v>229</v>
      </c>
      <c r="J4903" s="3" t="s">
        <v>215</v>
      </c>
      <c r="K4903" s="3" t="s">
        <v>215</v>
      </c>
      <c r="L4903" s="3" t="s">
        <v>215</v>
      </c>
      <c r="M4903" s="3" t="s">
        <v>215</v>
      </c>
      <c r="N4903" s="3" t="s">
        <v>215</v>
      </c>
      <c r="O4903" s="3" t="s">
        <v>215</v>
      </c>
      <c r="P4903" s="3" t="s">
        <v>215</v>
      </c>
      <c r="Q4903" s="3" t="s">
        <v>215</v>
      </c>
      <c r="R4903" s="3" t="s">
        <v>215</v>
      </c>
      <c r="S4903" s="3" t="s">
        <v>215</v>
      </c>
      <c r="T4903" s="3" t="s">
        <v>215</v>
      </c>
      <c r="U4903" s="3" t="s">
        <v>215</v>
      </c>
      <c r="V4903" s="3" t="s">
        <v>215</v>
      </c>
      <c r="W4903" s="3" t="s">
        <v>215</v>
      </c>
      <c r="X4903" s="3" t="s">
        <v>215</v>
      </c>
      <c r="Y4903" s="3" t="s">
        <v>215</v>
      </c>
      <c r="Z4903" s="3" t="s">
        <v>215</v>
      </c>
      <c r="AA4903" s="3" t="s">
        <v>215</v>
      </c>
      <c r="AB4903" s="3" t="s">
        <v>215</v>
      </c>
      <c r="AC4903" s="3" t="s">
        <v>215</v>
      </c>
      <c r="AD4903" s="3">
        <v>234.39400000000001</v>
      </c>
      <c r="AE4903" s="3">
        <v>231.72</v>
      </c>
      <c r="AF4903" s="3">
        <v>204.39599999999999</v>
      </c>
      <c r="AG4903" s="3">
        <v>177.94300000000001</v>
      </c>
      <c r="AH4903" s="3">
        <v>170.86500000000001</v>
      </c>
      <c r="AI4903" s="3">
        <v>154.84399999999999</v>
      </c>
      <c r="AJ4903" s="3">
        <v>82.590999999999994</v>
      </c>
      <c r="AK4903" s="3">
        <v>73.424999999999997</v>
      </c>
      <c r="AL4903" s="3">
        <v>77.882999999999996</v>
      </c>
      <c r="AM4903" s="3">
        <v>89.692999999999998</v>
      </c>
      <c r="AN4903" s="3">
        <v>80.593000000000004</v>
      </c>
      <c r="AO4903" s="3">
        <v>71.628</v>
      </c>
      <c r="AP4903" s="3">
        <v>73.534000000000006</v>
      </c>
      <c r="AQ4903" s="3">
        <v>70.584000000000003</v>
      </c>
      <c r="AR4903" s="3">
        <v>80.361000000000004</v>
      </c>
      <c r="AS4903" s="3">
        <v>98.460999999999999</v>
      </c>
      <c r="AT4903" s="3">
        <v>98.748999999999995</v>
      </c>
      <c r="AU4903" s="3">
        <v>91.085999999999999</v>
      </c>
      <c r="AV4903" s="3">
        <v>72.406999999999996</v>
      </c>
      <c r="AW4903" s="3">
        <v>73.168999999999997</v>
      </c>
      <c r="AX4903" s="3">
        <v>70.623999999999995</v>
      </c>
      <c r="AY4903" s="3">
        <v>63.621000000000002</v>
      </c>
      <c r="AZ4903" s="3">
        <v>59.258000000000003</v>
      </c>
      <c r="BA4903">
        <v>56.616</v>
      </c>
      <c r="BB4903">
        <v>2017</v>
      </c>
    </row>
    <row r="4904" spans="1:54" hidden="1" x14ac:dyDescent="0.2">
      <c r="A4904">
        <v>682</v>
      </c>
      <c r="B4904" t="s">
        <v>448</v>
      </c>
      <c r="C4904" t="s">
        <v>228</v>
      </c>
      <c r="D4904" t="s">
        <v>170</v>
      </c>
      <c r="E4904" t="s">
        <v>227</v>
      </c>
      <c r="F4904" t="s">
        <v>226</v>
      </c>
      <c r="G4904" t="s">
        <v>225</v>
      </c>
      <c r="H4904" t="s">
        <v>222</v>
      </c>
      <c r="I4904" t="s">
        <v>1423</v>
      </c>
      <c r="J4904" s="3" t="s">
        <v>215</v>
      </c>
      <c r="K4904" s="3" t="s">
        <v>215</v>
      </c>
      <c r="L4904" s="3" t="s">
        <v>215</v>
      </c>
      <c r="M4904" s="3" t="s">
        <v>215</v>
      </c>
      <c r="N4904" s="3" t="s">
        <v>215</v>
      </c>
      <c r="O4904" s="3" t="s">
        <v>215</v>
      </c>
      <c r="P4904" s="3" t="s">
        <v>215</v>
      </c>
      <c r="Q4904" s="3" t="s">
        <v>215</v>
      </c>
      <c r="R4904" s="3" t="s">
        <v>215</v>
      </c>
      <c r="S4904" s="3" t="s">
        <v>215</v>
      </c>
      <c r="T4904" s="3">
        <v>97.819000000000003</v>
      </c>
      <c r="U4904" s="3">
        <v>113.919</v>
      </c>
      <c r="V4904" s="3">
        <v>127.44199999999999</v>
      </c>
      <c r="W4904" s="3">
        <v>151.001</v>
      </c>
      <c r="X4904" s="3">
        <v>162.61600000000001</v>
      </c>
      <c r="Y4904" s="3">
        <v>183.66</v>
      </c>
      <c r="Z4904" s="3">
        <v>197.95599999999999</v>
      </c>
      <c r="AA4904" s="3">
        <v>212.89</v>
      </c>
      <c r="AB4904" s="3">
        <v>259.17599999999999</v>
      </c>
      <c r="AC4904" s="3">
        <v>294.50599999999997</v>
      </c>
      <c r="AD4904" s="3">
        <v>309.084</v>
      </c>
      <c r="AE4904" s="3">
        <v>331.178</v>
      </c>
      <c r="AF4904" s="3">
        <v>359.89800000000002</v>
      </c>
      <c r="AG4904" s="3">
        <v>411.13600000000002</v>
      </c>
      <c r="AH4904" s="3">
        <v>485.863</v>
      </c>
      <c r="AI4904" s="3">
        <v>580.03200000000004</v>
      </c>
      <c r="AJ4904" s="3">
        <v>816.73699999999997</v>
      </c>
      <c r="AK4904" s="3">
        <v>868.01300000000003</v>
      </c>
      <c r="AL4904" s="3">
        <v>960.20899999999995</v>
      </c>
      <c r="AM4904" s="3">
        <v>960.85799999999995</v>
      </c>
      <c r="AN4904" s="3">
        <v>1196.771</v>
      </c>
      <c r="AO4904" s="3">
        <v>1452.3530000000001</v>
      </c>
      <c r="AP4904" s="3">
        <v>1551.6949999999999</v>
      </c>
      <c r="AQ4904" s="3">
        <v>1695.7919999999999</v>
      </c>
      <c r="AR4904" s="3">
        <v>1626.4760000000001</v>
      </c>
      <c r="AS4904" s="3">
        <v>1567.43</v>
      </c>
      <c r="AT4904" s="3">
        <v>1671.405</v>
      </c>
      <c r="AU4904" s="3">
        <v>1824.204</v>
      </c>
      <c r="AV4904" s="3">
        <v>1988.0640000000001</v>
      </c>
      <c r="AW4904" s="3">
        <v>2168.6529999999998</v>
      </c>
      <c r="AX4904" s="3">
        <v>2471.83</v>
      </c>
      <c r="AY4904" s="3">
        <v>2805.4949999999999</v>
      </c>
      <c r="AZ4904" s="3">
        <v>3103.44</v>
      </c>
      <c r="BA4904">
        <v>3427.4290000000001</v>
      </c>
      <c r="BB4904">
        <v>2017</v>
      </c>
    </row>
    <row r="4905" spans="1:54" hidden="1" x14ac:dyDescent="0.2">
      <c r="A4905">
        <v>682</v>
      </c>
      <c r="B4905" t="s">
        <v>448</v>
      </c>
      <c r="C4905" t="s">
        <v>224</v>
      </c>
      <c r="D4905" t="s">
        <v>170</v>
      </c>
      <c r="E4905" t="s">
        <v>219</v>
      </c>
      <c r="F4905" t="s">
        <v>218</v>
      </c>
      <c r="G4905" t="s">
        <v>223</v>
      </c>
      <c r="H4905" t="s">
        <v>222</v>
      </c>
      <c r="I4905" t="s">
        <v>1424</v>
      </c>
      <c r="J4905" s="3" t="s">
        <v>215</v>
      </c>
      <c r="K4905" s="3" t="s">
        <v>215</v>
      </c>
      <c r="L4905" s="3" t="s">
        <v>215</v>
      </c>
      <c r="M4905" s="3" t="s">
        <v>215</v>
      </c>
      <c r="N4905" s="3" t="s">
        <v>215</v>
      </c>
      <c r="O4905" s="3" t="s">
        <v>215</v>
      </c>
      <c r="P4905" s="3" t="s">
        <v>215</v>
      </c>
      <c r="Q4905" s="3" t="s">
        <v>215</v>
      </c>
      <c r="R4905" s="3" t="s">
        <v>215</v>
      </c>
      <c r="S4905" s="3" t="s">
        <v>215</v>
      </c>
      <c r="T4905" s="3">
        <v>-0.13</v>
      </c>
      <c r="U4905" s="3">
        <v>-8.3000000000000004E-2</v>
      </c>
      <c r="V4905" s="3">
        <v>-7.2999999999999995E-2</v>
      </c>
      <c r="W4905" s="3">
        <v>-9.5000000000000001E-2</v>
      </c>
      <c r="X4905" s="3">
        <v>-2.3E-2</v>
      </c>
      <c r="Y4905" s="3">
        <v>7.0000000000000001E-3</v>
      </c>
      <c r="Z4905" s="3">
        <v>-3.0000000000000001E-3</v>
      </c>
      <c r="AA4905" s="3">
        <v>-3.2000000000000001E-2</v>
      </c>
      <c r="AB4905" s="3">
        <v>-1.7999999999999999E-2</v>
      </c>
      <c r="AC4905" s="3">
        <v>-0.03</v>
      </c>
      <c r="AD4905" s="3">
        <v>-9.8000000000000004E-2</v>
      </c>
      <c r="AE4905" s="3">
        <v>-0.13100000000000001</v>
      </c>
      <c r="AF4905" s="3">
        <v>3.5000000000000003E-2</v>
      </c>
      <c r="AG4905" s="3">
        <v>-0.17499999999999999</v>
      </c>
      <c r="AH4905" s="3">
        <v>-0.51700000000000002</v>
      </c>
      <c r="AI4905" s="3">
        <v>-0.877</v>
      </c>
      <c r="AJ4905" s="3">
        <v>0.14799999999999999</v>
      </c>
      <c r="AK4905" s="3">
        <v>-0.40600000000000003</v>
      </c>
      <c r="AL4905" s="3">
        <v>-0.47899999999999998</v>
      </c>
      <c r="AM4905" s="3">
        <v>-0.49199999999999999</v>
      </c>
      <c r="AN4905" s="3">
        <v>-0.35699999999999998</v>
      </c>
      <c r="AO4905" s="3">
        <v>-0.25900000000000001</v>
      </c>
      <c r="AP4905" s="3">
        <v>-1.264</v>
      </c>
      <c r="AQ4905" s="3">
        <v>-1.262</v>
      </c>
      <c r="AR4905" s="3">
        <v>-1.4710000000000001</v>
      </c>
      <c r="AS4905" s="3">
        <v>-0.95599999999999996</v>
      </c>
      <c r="AT4905" s="3">
        <v>-0.70699999999999996</v>
      </c>
      <c r="AU4905" s="3">
        <v>-0.51300000000000001</v>
      </c>
      <c r="AV4905" s="3">
        <v>-0.53800000000000003</v>
      </c>
      <c r="AW4905" s="3">
        <v>-0.46600000000000003</v>
      </c>
      <c r="AX4905" s="3">
        <v>-0.151</v>
      </c>
      <c r="AY4905" s="3">
        <v>-2.3E-2</v>
      </c>
      <c r="AZ4905" s="3">
        <v>7.6999999999999999E-2</v>
      </c>
      <c r="BA4905">
        <v>0.108</v>
      </c>
      <c r="BB4905">
        <v>2016</v>
      </c>
    </row>
    <row r="4906" spans="1:54" hidden="1" x14ac:dyDescent="0.2">
      <c r="A4906">
        <v>682</v>
      </c>
      <c r="B4906" t="s">
        <v>448</v>
      </c>
      <c r="C4906" t="s">
        <v>220</v>
      </c>
      <c r="D4906" t="s">
        <v>170</v>
      </c>
      <c r="E4906" t="s">
        <v>219</v>
      </c>
      <c r="F4906" t="s">
        <v>218</v>
      </c>
      <c r="G4906" t="s">
        <v>217</v>
      </c>
      <c r="I4906" t="s">
        <v>216</v>
      </c>
      <c r="J4906" s="3" t="s">
        <v>215</v>
      </c>
      <c r="K4906" s="3" t="s">
        <v>215</v>
      </c>
      <c r="L4906" s="3" t="s">
        <v>215</v>
      </c>
      <c r="M4906" s="3" t="s">
        <v>215</v>
      </c>
      <c r="N4906" s="3" t="s">
        <v>215</v>
      </c>
      <c r="O4906" s="3" t="s">
        <v>215</v>
      </c>
      <c r="P4906" s="3" t="s">
        <v>215</v>
      </c>
      <c r="Q4906" s="3" t="s">
        <v>215</v>
      </c>
      <c r="R4906" s="3" t="s">
        <v>215</v>
      </c>
      <c r="S4906" s="3" t="s">
        <v>215</v>
      </c>
      <c r="T4906" s="3">
        <v>-10.733000000000001</v>
      </c>
      <c r="U4906" s="3">
        <v>-6.0030000000000001</v>
      </c>
      <c r="V4906" s="3">
        <v>-4.9589999999999996</v>
      </c>
      <c r="W4906" s="3">
        <v>-7.61</v>
      </c>
      <c r="X4906" s="3">
        <v>-1.732</v>
      </c>
      <c r="Y4906" s="3">
        <v>0.51300000000000001</v>
      </c>
      <c r="Z4906" s="3">
        <v>-0.23100000000000001</v>
      </c>
      <c r="AA4906" s="3">
        <v>-2.2669999999999999</v>
      </c>
      <c r="AB4906" s="3">
        <v>-1.28</v>
      </c>
      <c r="AC4906" s="3">
        <v>-2.145</v>
      </c>
      <c r="AD4906" s="3">
        <v>-7.5469999999999997</v>
      </c>
      <c r="AE4906" s="3">
        <v>-10.086</v>
      </c>
      <c r="AF4906" s="3">
        <v>2.641</v>
      </c>
      <c r="AG4906" s="3">
        <v>-11.218</v>
      </c>
      <c r="AH4906" s="3">
        <v>-28.238</v>
      </c>
      <c r="AI4906" s="3">
        <v>-40.149000000000001</v>
      </c>
      <c r="AJ4906" s="3">
        <v>4.8529999999999998</v>
      </c>
      <c r="AK4906" s="3">
        <v>-12.179</v>
      </c>
      <c r="AL4906" s="3">
        <v>-12.145</v>
      </c>
      <c r="AM4906" s="3">
        <v>-13.401</v>
      </c>
      <c r="AN4906" s="3">
        <v>-8.2479999999999993</v>
      </c>
      <c r="AO4906" s="3">
        <v>-5.0129999999999999</v>
      </c>
      <c r="AP4906" s="3">
        <v>-24.145</v>
      </c>
      <c r="AQ4906" s="3">
        <v>-22.045999999999999</v>
      </c>
      <c r="AR4906" s="3">
        <v>-27.279</v>
      </c>
      <c r="AS4906" s="3">
        <v>-19.757000000000001</v>
      </c>
      <c r="AT4906" s="3">
        <v>-14.865</v>
      </c>
      <c r="AU4906" s="3">
        <v>-10.031000000000001</v>
      </c>
      <c r="AV4906" s="3">
        <v>-9.9009999999999998</v>
      </c>
      <c r="AW4906" s="3">
        <v>-8.4049999999999994</v>
      </c>
      <c r="AX4906" s="3">
        <v>-2.5670000000000002</v>
      </c>
      <c r="AY4906" s="3">
        <v>-0.35899999999999999</v>
      </c>
      <c r="AZ4906" s="3">
        <v>1.1120000000000001</v>
      </c>
      <c r="BA4906">
        <v>1.4419999999999999</v>
      </c>
      <c r="BB4906">
        <v>2014</v>
      </c>
    </row>
    <row r="4907" spans="1:54" x14ac:dyDescent="0.2">
      <c r="A4907">
        <v>684</v>
      </c>
      <c r="B4907" t="s">
        <v>447</v>
      </c>
      <c r="C4907" t="s">
        <v>352</v>
      </c>
      <c r="D4907" t="s">
        <v>163</v>
      </c>
      <c r="E4907" t="s">
        <v>349</v>
      </c>
      <c r="F4907" t="s">
        <v>351</v>
      </c>
      <c r="G4907" t="s">
        <v>225</v>
      </c>
      <c r="H4907" t="s">
        <v>222</v>
      </c>
      <c r="I4907" t="s">
        <v>1425</v>
      </c>
      <c r="J4907" s="3">
        <v>57.334000000000003</v>
      </c>
      <c r="K4907" s="3">
        <v>60.707000000000001</v>
      </c>
      <c r="L4907" s="3">
        <v>64.043999999999997</v>
      </c>
      <c r="M4907" s="3">
        <v>64.290000000000006</v>
      </c>
      <c r="N4907" s="3">
        <v>67.358999999999995</v>
      </c>
      <c r="O4907" s="3">
        <v>71.991</v>
      </c>
      <c r="P4907" s="3">
        <v>79.004999999999995</v>
      </c>
      <c r="Q4907" s="3">
        <v>87.034000000000006</v>
      </c>
      <c r="R4907" s="3">
        <v>92.944999999999993</v>
      </c>
      <c r="S4907" s="3">
        <v>97.094999999999999</v>
      </c>
      <c r="T4907" s="3">
        <v>104.07299999999999</v>
      </c>
      <c r="U4907" s="3">
        <v>108.68899999999999</v>
      </c>
      <c r="V4907" s="3">
        <v>115.767</v>
      </c>
      <c r="W4907" s="3">
        <v>121.651</v>
      </c>
      <c r="X4907" s="3">
        <v>126.682</v>
      </c>
      <c r="Y4907" s="3">
        <v>132.114</v>
      </c>
      <c r="Z4907" s="3">
        <v>139.49700000000001</v>
      </c>
      <c r="AA4907" s="3">
        <v>147.43</v>
      </c>
      <c r="AB4907" s="3">
        <v>156.38200000000001</v>
      </c>
      <c r="AC4907" s="3">
        <v>160.465</v>
      </c>
      <c r="AD4907" s="3">
        <v>173.61099999999999</v>
      </c>
      <c r="AE4907" s="3">
        <v>179.191</v>
      </c>
      <c r="AF4907" s="3">
        <v>182.10599999999999</v>
      </c>
      <c r="AG4907" s="3">
        <v>193.00399999999999</v>
      </c>
      <c r="AH4907" s="3">
        <v>201.30199999999999</v>
      </c>
      <c r="AI4907" s="3">
        <v>204.226</v>
      </c>
      <c r="AJ4907" s="3">
        <v>213.44399999999999</v>
      </c>
      <c r="AK4907" s="3">
        <v>226.01599999999999</v>
      </c>
      <c r="AL4907" s="3">
        <v>238.47300000000001</v>
      </c>
      <c r="AM4907" s="3">
        <v>245.744</v>
      </c>
      <c r="AN4907" s="3">
        <v>255.82</v>
      </c>
      <c r="AO4907" s="3">
        <v>265.77100000000002</v>
      </c>
      <c r="AP4907" s="3">
        <v>274.334</v>
      </c>
      <c r="AQ4907" s="3">
        <v>283.08300000000003</v>
      </c>
      <c r="AR4907" s="3">
        <v>293.34199999999998</v>
      </c>
      <c r="AS4907" s="3">
        <v>303.60899999999998</v>
      </c>
      <c r="AT4907" s="3">
        <v>315.45</v>
      </c>
      <c r="AU4907" s="3">
        <v>327.75200000000001</v>
      </c>
      <c r="AV4907" s="3">
        <v>340.63499999999999</v>
      </c>
      <c r="AW4907" s="3">
        <v>354.29899999999998</v>
      </c>
      <c r="AX4907" s="3">
        <v>368.51100000000002</v>
      </c>
      <c r="AY4907" s="3">
        <v>383.29199999999997</v>
      </c>
      <c r="AZ4907" s="3">
        <v>398.66699999999997</v>
      </c>
      <c r="BA4907">
        <v>414.65899999999999</v>
      </c>
      <c r="BB4907">
        <v>2016</v>
      </c>
    </row>
    <row r="4908" spans="1:54" hidden="1" x14ac:dyDescent="0.2">
      <c r="A4908">
        <v>684</v>
      </c>
      <c r="B4908" t="s">
        <v>447</v>
      </c>
      <c r="C4908" t="s">
        <v>350</v>
      </c>
      <c r="D4908" t="s">
        <v>163</v>
      </c>
      <c r="E4908" t="s">
        <v>349</v>
      </c>
      <c r="F4908" t="s">
        <v>348</v>
      </c>
      <c r="G4908" t="s">
        <v>275</v>
      </c>
      <c r="I4908" t="s">
        <v>347</v>
      </c>
      <c r="J4908" s="3">
        <v>-10.06</v>
      </c>
      <c r="K4908" s="3">
        <v>5.8819999999999997</v>
      </c>
      <c r="L4908" s="3">
        <v>5.4969999999999999</v>
      </c>
      <c r="M4908" s="3">
        <v>0.38400000000000001</v>
      </c>
      <c r="N4908" s="3">
        <v>4.7750000000000004</v>
      </c>
      <c r="O4908" s="3">
        <v>6.8760000000000003</v>
      </c>
      <c r="P4908" s="3">
        <v>9.7420000000000009</v>
      </c>
      <c r="Q4908" s="3">
        <v>10.163</v>
      </c>
      <c r="R4908" s="3">
        <v>6.7910000000000004</v>
      </c>
      <c r="S4908" s="3">
        <v>4.4649999999999999</v>
      </c>
      <c r="T4908" s="3">
        <v>7.1870000000000003</v>
      </c>
      <c r="U4908" s="3">
        <v>4.4349999999999996</v>
      </c>
      <c r="V4908" s="3">
        <v>6.5129999999999999</v>
      </c>
      <c r="W4908" s="3">
        <v>5.0819999999999999</v>
      </c>
      <c r="X4908" s="3">
        <v>4.1360000000000001</v>
      </c>
      <c r="Y4908" s="3">
        <v>4.2880000000000003</v>
      </c>
      <c r="Z4908" s="3">
        <v>5.5880000000000001</v>
      </c>
      <c r="AA4908" s="3">
        <v>5.6870000000000003</v>
      </c>
      <c r="AB4908" s="3">
        <v>6.0720000000000001</v>
      </c>
      <c r="AC4908" s="3">
        <v>2.6110000000000002</v>
      </c>
      <c r="AD4908" s="3">
        <v>8.1920000000000002</v>
      </c>
      <c r="AE4908" s="3">
        <v>3.214</v>
      </c>
      <c r="AF4908" s="3">
        <v>1.627</v>
      </c>
      <c r="AG4908" s="3">
        <v>5.984</v>
      </c>
      <c r="AH4908" s="3">
        <v>4.2990000000000004</v>
      </c>
      <c r="AI4908" s="3">
        <v>1.4530000000000001</v>
      </c>
      <c r="AJ4908" s="3">
        <v>4.5140000000000002</v>
      </c>
      <c r="AK4908" s="3">
        <v>5.89</v>
      </c>
      <c r="AL4908" s="3">
        <v>5.5119999999999996</v>
      </c>
      <c r="AM4908" s="3">
        <v>3.0489999999999999</v>
      </c>
      <c r="AN4908" s="3">
        <v>4.0999999999999996</v>
      </c>
      <c r="AO4908" s="3">
        <v>3.89</v>
      </c>
      <c r="AP4908" s="3">
        <v>3.222</v>
      </c>
      <c r="AQ4908" s="3">
        <v>3.1890000000000001</v>
      </c>
      <c r="AR4908" s="3">
        <v>3.6240000000000001</v>
      </c>
      <c r="AS4908" s="3">
        <v>3.5</v>
      </c>
      <c r="AT4908" s="3">
        <v>3.9</v>
      </c>
      <c r="AU4908" s="3">
        <v>3.9</v>
      </c>
      <c r="AV4908" s="3">
        <v>3.931</v>
      </c>
      <c r="AW4908" s="3">
        <v>4.0110000000000001</v>
      </c>
      <c r="AX4908" s="3">
        <v>4.0110000000000001</v>
      </c>
      <c r="AY4908" s="3">
        <v>4.0110000000000001</v>
      </c>
      <c r="AZ4908" s="3">
        <v>4.0110000000000001</v>
      </c>
      <c r="BA4908">
        <v>4.0110000000000001</v>
      </c>
      <c r="BB4908">
        <v>2016</v>
      </c>
    </row>
    <row r="4909" spans="1:54" hidden="1" x14ac:dyDescent="0.2">
      <c r="A4909">
        <v>684</v>
      </c>
      <c r="B4909" t="s">
        <v>447</v>
      </c>
      <c r="C4909" t="s">
        <v>346</v>
      </c>
      <c r="D4909" t="s">
        <v>163</v>
      </c>
      <c r="E4909" t="s">
        <v>342</v>
      </c>
      <c r="F4909" t="s">
        <v>345</v>
      </c>
      <c r="G4909" t="s">
        <v>225</v>
      </c>
      <c r="H4909" t="s">
        <v>222</v>
      </c>
      <c r="I4909" t="s">
        <v>1425</v>
      </c>
      <c r="J4909" s="3">
        <v>9.0150000000000006</v>
      </c>
      <c r="K4909" s="3">
        <v>9.9570000000000007</v>
      </c>
      <c r="L4909" s="3">
        <v>11.62</v>
      </c>
      <c r="M4909" s="3">
        <v>13.247999999999999</v>
      </c>
      <c r="N4909" s="3">
        <v>14.452999999999999</v>
      </c>
      <c r="O4909" s="3">
        <v>16.378</v>
      </c>
      <c r="P4909" s="3">
        <v>19.215</v>
      </c>
      <c r="Q4909" s="3">
        <v>23.352</v>
      </c>
      <c r="R4909" s="3">
        <v>28.254999999999999</v>
      </c>
      <c r="S4909" s="3">
        <v>32.948999999999998</v>
      </c>
      <c r="T4909" s="3">
        <v>38.521000000000001</v>
      </c>
      <c r="U4909" s="3">
        <v>44.627000000000002</v>
      </c>
      <c r="V4909" s="3">
        <v>49.968000000000004</v>
      </c>
      <c r="W4909" s="3">
        <v>58.402000000000001</v>
      </c>
      <c r="X4909" s="3">
        <v>65.968000000000004</v>
      </c>
      <c r="Y4909" s="3">
        <v>72.933000000000007</v>
      </c>
      <c r="Z4909" s="3">
        <v>77.841999999999999</v>
      </c>
      <c r="AA4909" s="3">
        <v>85.765000000000001</v>
      </c>
      <c r="AB4909" s="3">
        <v>98.706999999999994</v>
      </c>
      <c r="AC4909" s="3">
        <v>109.4</v>
      </c>
      <c r="AD4909" s="3">
        <v>122.41</v>
      </c>
      <c r="AE4909" s="3">
        <v>134.392</v>
      </c>
      <c r="AF4909" s="3">
        <v>145.05500000000001</v>
      </c>
      <c r="AG4909" s="3">
        <v>162.29</v>
      </c>
      <c r="AH4909" s="3">
        <v>180.90799999999999</v>
      </c>
      <c r="AI4909" s="3">
        <v>191.393</v>
      </c>
      <c r="AJ4909" s="3">
        <v>213.44399999999999</v>
      </c>
      <c r="AK4909" s="3">
        <v>243.99799999999999</v>
      </c>
      <c r="AL4909" s="3">
        <v>274.31599999999997</v>
      </c>
      <c r="AM4909" s="3">
        <v>282.35399999999998</v>
      </c>
      <c r="AN4909" s="3">
        <v>299.17099999999999</v>
      </c>
      <c r="AO4909" s="3">
        <v>323.31</v>
      </c>
      <c r="AP4909" s="3">
        <v>343.94200000000001</v>
      </c>
      <c r="AQ4909" s="3">
        <v>366.32499999999999</v>
      </c>
      <c r="AR4909" s="3">
        <v>386.22899999999998</v>
      </c>
      <c r="AS4909" s="3">
        <v>403.536</v>
      </c>
      <c r="AT4909" s="3">
        <v>431.82299999999998</v>
      </c>
      <c r="AU4909" s="3">
        <v>451.50599999999997</v>
      </c>
      <c r="AV4909" s="3">
        <v>484.73099999999999</v>
      </c>
      <c r="AW4909" s="3">
        <v>532.04100000000005</v>
      </c>
      <c r="AX4909" s="3">
        <v>581.08699999999999</v>
      </c>
      <c r="AY4909" s="3">
        <v>631.47799999999995</v>
      </c>
      <c r="AZ4909" s="3">
        <v>681.577</v>
      </c>
      <c r="BA4909">
        <v>734.88099999999997</v>
      </c>
      <c r="BB4909">
        <v>2016</v>
      </c>
    </row>
    <row r="4910" spans="1:54" hidden="1" x14ac:dyDescent="0.2">
      <c r="A4910">
        <v>684</v>
      </c>
      <c r="B4910" t="s">
        <v>447</v>
      </c>
      <c r="C4910" t="s">
        <v>344</v>
      </c>
      <c r="D4910" t="s">
        <v>163</v>
      </c>
      <c r="E4910" t="s">
        <v>342</v>
      </c>
      <c r="F4910" t="s">
        <v>343</v>
      </c>
      <c r="G4910" t="s">
        <v>223</v>
      </c>
      <c r="H4910" t="s">
        <v>222</v>
      </c>
      <c r="I4910" t="s">
        <v>310</v>
      </c>
      <c r="J4910" s="3">
        <v>1.173</v>
      </c>
      <c r="K4910" s="3">
        <v>1.1140000000000001</v>
      </c>
      <c r="L4910" s="3">
        <v>1.069</v>
      </c>
      <c r="M4910" s="3">
        <v>1.1319999999999999</v>
      </c>
      <c r="N4910" s="3">
        <v>1.0469999999999999</v>
      </c>
      <c r="O4910" s="3">
        <v>1.0609999999999999</v>
      </c>
      <c r="P4910" s="3">
        <v>1.4319999999999999</v>
      </c>
      <c r="Q4910" s="3">
        <v>1.8129999999999999</v>
      </c>
      <c r="R4910" s="3">
        <v>2.1030000000000002</v>
      </c>
      <c r="S4910" s="3">
        <v>2.161</v>
      </c>
      <c r="T4910" s="3">
        <v>2.5920000000000001</v>
      </c>
      <c r="U4910" s="3">
        <v>2.851</v>
      </c>
      <c r="V4910" s="3">
        <v>3.2109999999999999</v>
      </c>
      <c r="W4910" s="3">
        <v>3.3090000000000002</v>
      </c>
      <c r="X4910" s="3">
        <v>3.673</v>
      </c>
      <c r="Y4910" s="3">
        <v>4.1950000000000003</v>
      </c>
      <c r="Z4910" s="3">
        <v>4.3369999999999997</v>
      </c>
      <c r="AA4910" s="3">
        <v>4.0730000000000004</v>
      </c>
      <c r="AB4910" s="3">
        <v>4.1139999999999999</v>
      </c>
      <c r="AC4910" s="3">
        <v>4.3440000000000003</v>
      </c>
      <c r="AD4910" s="3">
        <v>4.6630000000000003</v>
      </c>
      <c r="AE4910" s="3">
        <v>4.6139999999999999</v>
      </c>
      <c r="AF4910" s="3">
        <v>4.8410000000000002</v>
      </c>
      <c r="AG4910" s="3">
        <v>5.8170000000000002</v>
      </c>
      <c r="AH4910" s="3">
        <v>6.5789999999999997</v>
      </c>
      <c r="AI4910" s="3">
        <v>6.4889999999999999</v>
      </c>
      <c r="AJ4910" s="3">
        <v>6.7320000000000002</v>
      </c>
      <c r="AK4910" s="3">
        <v>7.7919999999999998</v>
      </c>
      <c r="AL4910" s="3">
        <v>9.641</v>
      </c>
      <c r="AM4910" s="3">
        <v>8.8350000000000009</v>
      </c>
      <c r="AN4910" s="3">
        <v>9.718</v>
      </c>
      <c r="AO4910" s="3">
        <v>11.263</v>
      </c>
      <c r="AP4910" s="3">
        <v>11.446</v>
      </c>
      <c r="AQ4910" s="3">
        <v>11.932</v>
      </c>
      <c r="AR4910" s="3">
        <v>12.613</v>
      </c>
      <c r="AS4910" s="3">
        <v>11.510999999999999</v>
      </c>
      <c r="AT4910" s="3">
        <v>12.15</v>
      </c>
      <c r="AU4910" s="3">
        <v>12.428000000000001</v>
      </c>
      <c r="AV4910" s="3">
        <v>13.297000000000001</v>
      </c>
      <c r="AW4910" s="3">
        <v>14.217000000000001</v>
      </c>
      <c r="AX4910" s="3">
        <v>15.125999999999999</v>
      </c>
      <c r="AY4910" s="3">
        <v>16.024000000000001</v>
      </c>
      <c r="AZ4910" s="3">
        <v>16.881</v>
      </c>
      <c r="BA4910">
        <v>17.783999999999999</v>
      </c>
      <c r="BB4910">
        <v>2016</v>
      </c>
    </row>
    <row r="4911" spans="1:54" hidden="1" x14ac:dyDescent="0.2">
      <c r="A4911">
        <v>684</v>
      </c>
      <c r="B4911" t="s">
        <v>447</v>
      </c>
      <c r="C4911" t="s">
        <v>213</v>
      </c>
      <c r="D4911" t="s">
        <v>163</v>
      </c>
      <c r="E4911" t="s">
        <v>342</v>
      </c>
      <c r="F4911" s="3" t="s">
        <v>341</v>
      </c>
      <c r="G4911" t="s">
        <v>323</v>
      </c>
      <c r="H4911" t="s">
        <v>222</v>
      </c>
      <c r="I4911" t="s">
        <v>310</v>
      </c>
      <c r="J4911">
        <v>1.879</v>
      </c>
      <c r="K4911">
        <v>2.1760000000000002</v>
      </c>
      <c r="L4911">
        <v>2.4380000000000002</v>
      </c>
      <c r="M4911">
        <v>2.544</v>
      </c>
      <c r="N4911">
        <v>2.76</v>
      </c>
      <c r="O4911">
        <v>3.044</v>
      </c>
      <c r="P4911">
        <v>3.4079999999999999</v>
      </c>
      <c r="Q4911">
        <v>3.85</v>
      </c>
      <c r="R4911">
        <v>4.2549999999999999</v>
      </c>
      <c r="S4911">
        <v>4.6180000000000003</v>
      </c>
      <c r="T4911">
        <v>5.133</v>
      </c>
      <c r="U4911">
        <v>5.5389999999999997</v>
      </c>
      <c r="V4911">
        <v>6.0350000000000001</v>
      </c>
      <c r="W4911">
        <v>6.492</v>
      </c>
      <c r="X4911">
        <v>6.9050000000000002</v>
      </c>
      <c r="Y4911">
        <v>7.351</v>
      </c>
      <c r="Z4911">
        <v>7.9029999999999996</v>
      </c>
      <c r="AA4911">
        <v>8.4960000000000004</v>
      </c>
      <c r="AB4911">
        <v>9.109</v>
      </c>
      <c r="AC4911">
        <v>9.49</v>
      </c>
      <c r="AD4911">
        <v>10.500999999999999</v>
      </c>
      <c r="AE4911">
        <v>11.086</v>
      </c>
      <c r="AF4911">
        <v>11.439</v>
      </c>
      <c r="AG4911">
        <v>12.365</v>
      </c>
      <c r="AH4911">
        <v>13.252000000000001</v>
      </c>
      <c r="AI4911">
        <v>13.877000000000001</v>
      </c>
      <c r="AJ4911">
        <v>14.949</v>
      </c>
      <c r="AK4911">
        <v>16.251000000000001</v>
      </c>
      <c r="AL4911">
        <v>17.483000000000001</v>
      </c>
      <c r="AM4911">
        <v>18.152000000000001</v>
      </c>
      <c r="AN4911">
        <v>19.128</v>
      </c>
      <c r="AO4911">
        <v>20.282</v>
      </c>
      <c r="AP4911">
        <v>21.321000000000002</v>
      </c>
      <c r="AQ4911">
        <v>22.356000000000002</v>
      </c>
      <c r="AR4911">
        <v>23.582000000000001</v>
      </c>
      <c r="AS4911">
        <v>24.672000000000001</v>
      </c>
      <c r="AT4911">
        <v>25.960999999999999</v>
      </c>
      <c r="AU4911">
        <v>27.459</v>
      </c>
      <c r="AV4911">
        <v>29.187000000000001</v>
      </c>
      <c r="AW4911">
        <v>31.015999999999998</v>
      </c>
      <c r="AX4911">
        <v>32.893999999999998</v>
      </c>
      <c r="AY4911">
        <v>34.866</v>
      </c>
      <c r="AZ4911">
        <v>36.887</v>
      </c>
      <c r="BA4911">
        <v>39.033999999999999</v>
      </c>
      <c r="BB4911">
        <v>2016</v>
      </c>
    </row>
    <row r="4912" spans="1:54" hidden="1" x14ac:dyDescent="0.2">
      <c r="A4912">
        <v>684</v>
      </c>
      <c r="B4912" t="s">
        <v>447</v>
      </c>
      <c r="C4912" t="s">
        <v>340</v>
      </c>
      <c r="D4912" t="s">
        <v>163</v>
      </c>
      <c r="E4912" t="s">
        <v>339</v>
      </c>
      <c r="F4912" t="s">
        <v>338</v>
      </c>
      <c r="G4912" t="s">
        <v>295</v>
      </c>
      <c r="I4912" t="s">
        <v>337</v>
      </c>
      <c r="J4912" s="3">
        <v>15.724</v>
      </c>
      <c r="K4912" s="3">
        <v>16.402000000000001</v>
      </c>
      <c r="L4912" s="3">
        <v>18.145</v>
      </c>
      <c r="M4912" s="3">
        <v>20.608000000000001</v>
      </c>
      <c r="N4912" s="3">
        <v>21.456</v>
      </c>
      <c r="O4912" s="3">
        <v>22.75</v>
      </c>
      <c r="P4912" s="3">
        <v>24.321999999999999</v>
      </c>
      <c r="Q4912" s="3">
        <v>26.831</v>
      </c>
      <c r="R4912" s="3">
        <v>30.4</v>
      </c>
      <c r="S4912" s="3">
        <v>33.935000000000002</v>
      </c>
      <c r="T4912" s="3">
        <v>37.012999999999998</v>
      </c>
      <c r="U4912" s="3">
        <v>41.06</v>
      </c>
      <c r="V4912" s="3">
        <v>43.162999999999997</v>
      </c>
      <c r="W4912" s="3">
        <v>48.008000000000003</v>
      </c>
      <c r="X4912" s="3">
        <v>52.073999999999998</v>
      </c>
      <c r="Y4912" s="3">
        <v>55.204000000000001</v>
      </c>
      <c r="Z4912" s="3">
        <v>55.802</v>
      </c>
      <c r="AA4912" s="3">
        <v>58.173000000000002</v>
      </c>
      <c r="AB4912" s="3">
        <v>63.119</v>
      </c>
      <c r="AC4912" s="3">
        <v>68.177000000000007</v>
      </c>
      <c r="AD4912" s="3">
        <v>70.507999999999996</v>
      </c>
      <c r="AE4912" s="3">
        <v>74.998999999999995</v>
      </c>
      <c r="AF4912" s="3">
        <v>79.653999999999996</v>
      </c>
      <c r="AG4912" s="3">
        <v>84.087000000000003</v>
      </c>
      <c r="AH4912" s="3">
        <v>89.869</v>
      </c>
      <c r="AI4912" s="3">
        <v>93.715999999999994</v>
      </c>
      <c r="AJ4912" s="3">
        <v>100</v>
      </c>
      <c r="AK4912" s="3">
        <v>107.956</v>
      </c>
      <c r="AL4912" s="3">
        <v>115.03</v>
      </c>
      <c r="AM4912" s="3">
        <v>114.898</v>
      </c>
      <c r="AN4912" s="3">
        <v>116.946</v>
      </c>
      <c r="AO4912" s="3">
        <v>121.65</v>
      </c>
      <c r="AP4912" s="3">
        <v>125.373</v>
      </c>
      <c r="AQ4912" s="3">
        <v>129.40600000000001</v>
      </c>
      <c r="AR4912" s="3">
        <v>131.66499999999999</v>
      </c>
      <c r="AS4912" s="3">
        <v>132.91300000000001</v>
      </c>
      <c r="AT4912" s="3">
        <v>136.89099999999999</v>
      </c>
      <c r="AU4912" s="3">
        <v>137.75800000000001</v>
      </c>
      <c r="AV4912" s="3">
        <v>142.30199999999999</v>
      </c>
      <c r="AW4912" s="3">
        <v>150.167</v>
      </c>
      <c r="AX4912" s="3">
        <v>157.685</v>
      </c>
      <c r="AY4912" s="3">
        <v>164.751</v>
      </c>
      <c r="AZ4912" s="3">
        <v>170.964</v>
      </c>
      <c r="BA4912">
        <v>177.22499999999999</v>
      </c>
      <c r="BB4912">
        <v>2016</v>
      </c>
    </row>
    <row r="4913" spans="1:54" hidden="1" x14ac:dyDescent="0.2">
      <c r="A4913">
        <v>684</v>
      </c>
      <c r="B4913" t="s">
        <v>447</v>
      </c>
      <c r="C4913" t="s">
        <v>336</v>
      </c>
      <c r="D4913" t="s">
        <v>163</v>
      </c>
      <c r="E4913" t="s">
        <v>333</v>
      </c>
      <c r="F4913" t="s">
        <v>335</v>
      </c>
      <c r="G4913" t="s">
        <v>225</v>
      </c>
      <c r="H4913" t="s">
        <v>322</v>
      </c>
      <c r="I4913" t="s">
        <v>330</v>
      </c>
      <c r="J4913" s="3">
        <v>59349.607000000004</v>
      </c>
      <c r="K4913" s="3">
        <v>61916.347000000002</v>
      </c>
      <c r="L4913" s="3">
        <v>64526.307000000001</v>
      </c>
      <c r="M4913" s="3">
        <v>64180.982000000004</v>
      </c>
      <c r="N4913" s="3">
        <v>66545.982000000004</v>
      </c>
      <c r="O4913" s="3">
        <v>70543.035999999993</v>
      </c>
      <c r="P4913" s="3">
        <v>76825.766000000003</v>
      </c>
      <c r="Q4913" s="3">
        <v>84002.913</v>
      </c>
      <c r="R4913" s="3">
        <v>89092.414000000004</v>
      </c>
      <c r="S4913" s="3">
        <v>92360.404999999999</v>
      </c>
      <c r="T4913" s="3">
        <v>98295.433000000005</v>
      </c>
      <c r="U4913" s="3">
        <v>101553.107</v>
      </c>
      <c r="V4913" s="3">
        <v>106753.077</v>
      </c>
      <c r="W4913" s="3">
        <v>110856.268</v>
      </c>
      <c r="X4913" s="3">
        <v>113836.44899999999</v>
      </c>
      <c r="Y4913" s="3">
        <v>117700.942</v>
      </c>
      <c r="Z4913" s="3">
        <v>123013.295</v>
      </c>
      <c r="AA4913" s="3">
        <v>128391.94899999999</v>
      </c>
      <c r="AB4913" s="3">
        <v>134763.424</v>
      </c>
      <c r="AC4913" s="3">
        <v>136535.22500000001</v>
      </c>
      <c r="AD4913" s="3">
        <v>146275.86300000001</v>
      </c>
      <c r="AE4913" s="3">
        <v>149789.43900000001</v>
      </c>
      <c r="AF4913" s="3">
        <v>151173.255</v>
      </c>
      <c r="AG4913" s="3">
        <v>159064.25700000001</v>
      </c>
      <c r="AH4913" s="3">
        <v>164866.03099999999</v>
      </c>
      <c r="AI4913" s="3">
        <v>166273.38200000001</v>
      </c>
      <c r="AJ4913" s="3">
        <v>172969.83100000001</v>
      </c>
      <c r="AK4913" s="3">
        <v>182325.37100000001</v>
      </c>
      <c r="AL4913" s="3">
        <v>191679.90900000001</v>
      </c>
      <c r="AM4913" s="3">
        <v>197000.39</v>
      </c>
      <c r="AN4913" s="3">
        <v>204590.53099999999</v>
      </c>
      <c r="AO4913" s="3">
        <v>212208.68</v>
      </c>
      <c r="AP4913" s="3">
        <v>218439.31200000001</v>
      </c>
      <c r="AQ4913" s="3">
        <v>224909.48699999999</v>
      </c>
      <c r="AR4913" s="3">
        <v>232588.122</v>
      </c>
      <c r="AS4913" s="3">
        <v>240413.44200000001</v>
      </c>
      <c r="AT4913" s="3">
        <v>249600.22099999999</v>
      </c>
      <c r="AU4913" s="3">
        <v>258297.41099999999</v>
      </c>
      <c r="AV4913" s="3">
        <v>267376.65500000003</v>
      </c>
      <c r="AW4913" s="3">
        <v>276989.45199999999</v>
      </c>
      <c r="AX4913" s="3">
        <v>286947.84999999998</v>
      </c>
      <c r="AY4913" s="3">
        <v>297545.36900000001</v>
      </c>
      <c r="AZ4913" s="3">
        <v>308534.27399999998</v>
      </c>
      <c r="BA4913">
        <v>319929.02</v>
      </c>
      <c r="BB4913">
        <v>2016</v>
      </c>
    </row>
    <row r="4914" spans="1:54" hidden="1" x14ac:dyDescent="0.2">
      <c r="A4914">
        <v>684</v>
      </c>
      <c r="B4914" t="s">
        <v>447</v>
      </c>
      <c r="C4914" t="s">
        <v>334</v>
      </c>
      <c r="D4914" t="s">
        <v>163</v>
      </c>
      <c r="E4914" t="s">
        <v>333</v>
      </c>
      <c r="F4914" t="s">
        <v>332</v>
      </c>
      <c r="G4914" t="s">
        <v>331</v>
      </c>
      <c r="H4914" t="s">
        <v>322</v>
      </c>
      <c r="I4914" t="s">
        <v>330</v>
      </c>
      <c r="J4914" s="3">
        <v>4529.143</v>
      </c>
      <c r="K4914" s="3">
        <v>4725.018</v>
      </c>
      <c r="L4914" s="3">
        <v>4924.192</v>
      </c>
      <c r="M4914" s="3">
        <v>4897.8389999999999</v>
      </c>
      <c r="N4914" s="3">
        <v>5078.3190000000004</v>
      </c>
      <c r="O4914" s="3">
        <v>5383.3459999999995</v>
      </c>
      <c r="P4914" s="3">
        <v>5862.8</v>
      </c>
      <c r="Q4914" s="3">
        <v>6410.509</v>
      </c>
      <c r="R4914" s="3">
        <v>6798.9040000000005</v>
      </c>
      <c r="S4914" s="3">
        <v>7048.2939999999999</v>
      </c>
      <c r="T4914" s="3">
        <v>7501.2129999999997</v>
      </c>
      <c r="U4914" s="3">
        <v>7749.8159999999998</v>
      </c>
      <c r="V4914" s="3">
        <v>8146.6409999999996</v>
      </c>
      <c r="W4914" s="3">
        <v>8459.768</v>
      </c>
      <c r="X4914" s="3">
        <v>8687.1939999999995</v>
      </c>
      <c r="Y4914" s="3">
        <v>8982.1049999999996</v>
      </c>
      <c r="Z4914" s="3">
        <v>9387.5059999999994</v>
      </c>
      <c r="AA4914" s="3">
        <v>9797.9670000000006</v>
      </c>
      <c r="AB4914" s="3">
        <v>10284.192999999999</v>
      </c>
      <c r="AC4914" s="3">
        <v>10419.404</v>
      </c>
      <c r="AD4914" s="3">
        <v>11162.741</v>
      </c>
      <c r="AE4914" s="3">
        <v>11430.871999999999</v>
      </c>
      <c r="AF4914" s="3">
        <v>11536.475</v>
      </c>
      <c r="AG4914" s="3">
        <v>12138.661</v>
      </c>
      <c r="AH4914" s="3">
        <v>12581.411</v>
      </c>
      <c r="AI4914" s="3">
        <v>12688.811</v>
      </c>
      <c r="AJ4914" s="3">
        <v>13199.835999999999</v>
      </c>
      <c r="AK4914" s="3">
        <v>13913.785</v>
      </c>
      <c r="AL4914" s="3">
        <v>14627.656999999999</v>
      </c>
      <c r="AM4914" s="3">
        <v>15033.679</v>
      </c>
      <c r="AN4914" s="3">
        <v>15612.905000000001</v>
      </c>
      <c r="AO4914" s="3">
        <v>16194.268</v>
      </c>
      <c r="AP4914" s="3">
        <v>16669.745999999999</v>
      </c>
      <c r="AQ4914" s="3">
        <v>17163.504000000001</v>
      </c>
      <c r="AR4914" s="3">
        <v>17749.483</v>
      </c>
      <c r="AS4914" s="3">
        <v>18346.655999999999</v>
      </c>
      <c r="AT4914" s="3">
        <v>19047.725999999999</v>
      </c>
      <c r="AU4914" s="3">
        <v>19711.435000000001</v>
      </c>
      <c r="AV4914" s="3">
        <v>20404.297999999999</v>
      </c>
      <c r="AW4914" s="3">
        <v>21137.879000000001</v>
      </c>
      <c r="AX4914" s="3">
        <v>21897.833999999999</v>
      </c>
      <c r="AY4914" s="3">
        <v>22706.562000000002</v>
      </c>
      <c r="AZ4914" s="3">
        <v>23545.156999999999</v>
      </c>
      <c r="BA4914">
        <v>24414.723999999998</v>
      </c>
      <c r="BB4914">
        <v>2016</v>
      </c>
    </row>
    <row r="4915" spans="1:54" hidden="1" x14ac:dyDescent="0.2">
      <c r="A4915">
        <v>684</v>
      </c>
      <c r="B4915" t="s">
        <v>447</v>
      </c>
      <c r="C4915" t="s">
        <v>329</v>
      </c>
      <c r="D4915" t="s">
        <v>163</v>
      </c>
      <c r="E4915" t="s">
        <v>325</v>
      </c>
      <c r="F4915" t="s">
        <v>328</v>
      </c>
      <c r="G4915" t="s">
        <v>225</v>
      </c>
      <c r="H4915" t="s">
        <v>322</v>
      </c>
      <c r="I4915" t="s">
        <v>321</v>
      </c>
      <c r="J4915" s="3">
        <v>9332.3739999999998</v>
      </c>
      <c r="K4915" s="3">
        <v>10155.468999999999</v>
      </c>
      <c r="L4915" s="3">
        <v>11708.05</v>
      </c>
      <c r="M4915" s="3">
        <v>13226.107</v>
      </c>
      <c r="N4915" s="3">
        <v>14278.145</v>
      </c>
      <c r="O4915" s="3">
        <v>16048.545</v>
      </c>
      <c r="P4915" s="3">
        <v>18685.189999999999</v>
      </c>
      <c r="Q4915" s="3">
        <v>22538.710999999999</v>
      </c>
      <c r="R4915" s="3">
        <v>27084.253000000001</v>
      </c>
      <c r="S4915" s="3">
        <v>31342.562000000002</v>
      </c>
      <c r="T4915" s="3">
        <v>36382.239999999998</v>
      </c>
      <c r="U4915" s="3">
        <v>41697.529000000002</v>
      </c>
      <c r="V4915" s="3">
        <v>46077.438999999998</v>
      </c>
      <c r="W4915" s="3">
        <v>53219.771000000001</v>
      </c>
      <c r="X4915" s="3">
        <v>59279.086000000003</v>
      </c>
      <c r="Y4915" s="3">
        <v>64975.830999999998</v>
      </c>
      <c r="Z4915" s="3">
        <v>68643.816000000006</v>
      </c>
      <c r="AA4915" s="3">
        <v>74689.923999999999</v>
      </c>
      <c r="AB4915" s="3">
        <v>85061.134000000005</v>
      </c>
      <c r="AC4915" s="3">
        <v>93085.024999999994</v>
      </c>
      <c r="AD4915" s="3">
        <v>103136.602</v>
      </c>
      <c r="AE4915" s="3">
        <v>112340.73</v>
      </c>
      <c r="AF4915" s="3">
        <v>120415.679</v>
      </c>
      <c r="AG4915" s="3">
        <v>133751.853</v>
      </c>
      <c r="AH4915" s="3">
        <v>148163.644</v>
      </c>
      <c r="AI4915" s="3">
        <v>155825.565</v>
      </c>
      <c r="AJ4915" s="3">
        <v>172969.76699999999</v>
      </c>
      <c r="AK4915" s="3">
        <v>196831.31299999999</v>
      </c>
      <c r="AL4915" s="3">
        <v>220489.80799999999</v>
      </c>
      <c r="AM4915" s="3">
        <v>226348.75399999999</v>
      </c>
      <c r="AN4915" s="3">
        <v>239260.23699999999</v>
      </c>
      <c r="AO4915" s="3">
        <v>258151.52299999999</v>
      </c>
      <c r="AP4915" s="3">
        <v>273864.90100000001</v>
      </c>
      <c r="AQ4915" s="3">
        <v>291045.26799999998</v>
      </c>
      <c r="AR4915" s="3">
        <v>306237.353</v>
      </c>
      <c r="AS4915" s="3">
        <v>319540.85200000001</v>
      </c>
      <c r="AT4915" s="3">
        <v>341680.777</v>
      </c>
      <c r="AU4915" s="3">
        <v>355826.41499999998</v>
      </c>
      <c r="AV4915" s="3">
        <v>380482.64299999998</v>
      </c>
      <c r="AW4915" s="3">
        <v>415947.83600000001</v>
      </c>
      <c r="AX4915" s="3">
        <v>452474.62800000003</v>
      </c>
      <c r="AY4915" s="3">
        <v>490209.12199999997</v>
      </c>
      <c r="AZ4915" s="3">
        <v>527482.03700000001</v>
      </c>
      <c r="BA4915">
        <v>566995.71900000004</v>
      </c>
      <c r="BB4915">
        <v>2016</v>
      </c>
    </row>
    <row r="4916" spans="1:54" hidden="1" x14ac:dyDescent="0.2">
      <c r="A4916">
        <v>684</v>
      </c>
      <c r="B4916" t="s">
        <v>447</v>
      </c>
      <c r="C4916" t="s">
        <v>327</v>
      </c>
      <c r="D4916" t="s">
        <v>163</v>
      </c>
      <c r="E4916" t="s">
        <v>325</v>
      </c>
      <c r="F4916" t="s">
        <v>326</v>
      </c>
      <c r="G4916" t="s">
        <v>223</v>
      </c>
      <c r="H4916" t="s">
        <v>322</v>
      </c>
      <c r="I4916" t="s">
        <v>321</v>
      </c>
      <c r="J4916" s="3">
        <v>1214.4739999999999</v>
      </c>
      <c r="K4916" s="3">
        <v>1136.3979999999999</v>
      </c>
      <c r="L4916" s="3">
        <v>1076.845</v>
      </c>
      <c r="M4916" s="3">
        <v>1129.838</v>
      </c>
      <c r="N4916" s="3">
        <v>1034.7149999999999</v>
      </c>
      <c r="O4916" s="3">
        <v>1039.2460000000001</v>
      </c>
      <c r="P4916" s="3">
        <v>1392.616</v>
      </c>
      <c r="Q4916" s="3">
        <v>1750.1420000000001</v>
      </c>
      <c r="R4916" s="3">
        <v>2015.539</v>
      </c>
      <c r="S4916" s="3">
        <v>2055.2809999999999</v>
      </c>
      <c r="T4916" s="3">
        <v>2447.7629999999999</v>
      </c>
      <c r="U4916" s="3">
        <v>2663.9859999999999</v>
      </c>
      <c r="V4916" s="3">
        <v>2960.665</v>
      </c>
      <c r="W4916" s="3">
        <v>3015.6219999999998</v>
      </c>
      <c r="X4916" s="3">
        <v>3300.55</v>
      </c>
      <c r="Y4916" s="3">
        <v>3737.1819999999998</v>
      </c>
      <c r="Z4916" s="3">
        <v>3824.58</v>
      </c>
      <c r="AA4916" s="3">
        <v>3546.9920000000002</v>
      </c>
      <c r="AB4916" s="3">
        <v>3545.3</v>
      </c>
      <c r="AC4916" s="3">
        <v>3695.9319999999998</v>
      </c>
      <c r="AD4916" s="3">
        <v>3929.08</v>
      </c>
      <c r="AE4916" s="3">
        <v>3856.6289999999999</v>
      </c>
      <c r="AF4916" s="3">
        <v>4018.9470000000001</v>
      </c>
      <c r="AG4916" s="3">
        <v>4793.72</v>
      </c>
      <c r="AH4916" s="3">
        <v>5388.0590000000002</v>
      </c>
      <c r="AI4916" s="3">
        <v>5282.8969999999999</v>
      </c>
      <c r="AJ4916" s="3">
        <v>5455.0709999999999</v>
      </c>
      <c r="AK4916" s="3">
        <v>6285.7979999999998</v>
      </c>
      <c r="AL4916" s="3">
        <v>7749.308</v>
      </c>
      <c r="AM4916" s="3">
        <v>7082.2960000000003</v>
      </c>
      <c r="AN4916" s="3">
        <v>7772.1260000000002</v>
      </c>
      <c r="AO4916" s="3">
        <v>8992.9619999999995</v>
      </c>
      <c r="AP4916" s="3">
        <v>9113.6489999999994</v>
      </c>
      <c r="AQ4916" s="3">
        <v>9479.8819999999996</v>
      </c>
      <c r="AR4916" s="3">
        <v>10000.691999999999</v>
      </c>
      <c r="AS4916" s="3">
        <v>9114.9719999999998</v>
      </c>
      <c r="AT4916" s="3">
        <v>9613.4689999999991</v>
      </c>
      <c r="AU4916" s="3">
        <v>9794.1020000000008</v>
      </c>
      <c r="AV4916" s="3">
        <v>10437.074000000001</v>
      </c>
      <c r="AW4916" s="3">
        <v>11114.444</v>
      </c>
      <c r="AX4916" s="3">
        <v>11777.800999999999</v>
      </c>
      <c r="AY4916" s="3">
        <v>12438.862999999999</v>
      </c>
      <c r="AZ4916" s="3">
        <v>13064.228999999999</v>
      </c>
      <c r="BA4916">
        <v>13721.297</v>
      </c>
      <c r="BB4916">
        <v>2016</v>
      </c>
    </row>
    <row r="4917" spans="1:54" hidden="1" x14ac:dyDescent="0.2">
      <c r="A4917">
        <v>684</v>
      </c>
      <c r="B4917" t="s">
        <v>447</v>
      </c>
      <c r="C4917" t="s">
        <v>212</v>
      </c>
      <c r="D4917" t="s">
        <v>163</v>
      </c>
      <c r="E4917" t="s">
        <v>325</v>
      </c>
      <c r="F4917" t="s">
        <v>324</v>
      </c>
      <c r="G4917" t="s">
        <v>323</v>
      </c>
      <c r="H4917" t="s">
        <v>322</v>
      </c>
      <c r="I4917" t="s">
        <v>321</v>
      </c>
      <c r="J4917" s="3">
        <v>1945.4680000000001</v>
      </c>
      <c r="K4917" s="3">
        <v>2219.114</v>
      </c>
      <c r="L4917" s="3">
        <v>2456.145</v>
      </c>
      <c r="M4917" s="3">
        <v>2539.4369999999999</v>
      </c>
      <c r="N4917" s="3">
        <v>2726.4560000000001</v>
      </c>
      <c r="O4917" s="3">
        <v>2982.7080000000001</v>
      </c>
      <c r="P4917" s="3">
        <v>3313.846</v>
      </c>
      <c r="Q4917" s="3">
        <v>3715.9090000000001</v>
      </c>
      <c r="R4917" s="3">
        <v>4079.0039999999999</v>
      </c>
      <c r="S4917" s="3">
        <v>4393.0600000000004</v>
      </c>
      <c r="T4917" s="3">
        <v>4848.2830000000004</v>
      </c>
      <c r="U4917" s="3">
        <v>5175.6850000000004</v>
      </c>
      <c r="V4917" s="3">
        <v>5564.7370000000001</v>
      </c>
      <c r="W4917" s="3">
        <v>5916.0950000000003</v>
      </c>
      <c r="X4917" s="3">
        <v>6204.4430000000002</v>
      </c>
      <c r="Y4917" s="3">
        <v>6548.8590000000004</v>
      </c>
      <c r="Z4917" s="3">
        <v>6969.3540000000003</v>
      </c>
      <c r="AA4917" s="3">
        <v>7398.6279999999997</v>
      </c>
      <c r="AB4917" s="3">
        <v>7850.0510000000004</v>
      </c>
      <c r="AC4917" s="3">
        <v>8074.9769999999999</v>
      </c>
      <c r="AD4917" s="3">
        <v>8847.8950000000004</v>
      </c>
      <c r="AE4917" s="3">
        <v>9266.9140000000007</v>
      </c>
      <c r="AF4917" s="3">
        <v>9496.1039999999994</v>
      </c>
      <c r="AG4917" s="3">
        <v>10191.018</v>
      </c>
      <c r="AH4917" s="3">
        <v>10853.195</v>
      </c>
      <c r="AI4917" s="3">
        <v>11298.001</v>
      </c>
      <c r="AJ4917" s="3">
        <v>12114.152</v>
      </c>
      <c r="AK4917" s="3">
        <v>13109.165000000001</v>
      </c>
      <c r="AL4917" s="3">
        <v>14052.102999999999</v>
      </c>
      <c r="AM4917" s="3">
        <v>14551.824000000001</v>
      </c>
      <c r="AN4917" s="3">
        <v>15297.126</v>
      </c>
      <c r="AO4917" s="3">
        <v>16194.268</v>
      </c>
      <c r="AP4917" s="3">
        <v>16976.821</v>
      </c>
      <c r="AQ4917" s="3">
        <v>17761.956999999999</v>
      </c>
      <c r="AR4917" s="3">
        <v>18698.038</v>
      </c>
      <c r="AS4917" s="3">
        <v>19536.690999999999</v>
      </c>
      <c r="AT4917" s="3">
        <v>20542.025000000001</v>
      </c>
      <c r="AU4917" s="3">
        <v>21640.308000000001</v>
      </c>
      <c r="AV4917" s="3">
        <v>22909.931</v>
      </c>
      <c r="AW4917" s="3">
        <v>24248.317999999999</v>
      </c>
      <c r="AX4917" s="3">
        <v>25613.672999999999</v>
      </c>
      <c r="AY4917" s="3">
        <v>27065.802</v>
      </c>
      <c r="AZ4917" s="3">
        <v>28547.300999999999</v>
      </c>
      <c r="BA4917">
        <v>30116.628000000001</v>
      </c>
      <c r="BB4917">
        <v>2016</v>
      </c>
    </row>
    <row r="4918" spans="1:54" hidden="1" x14ac:dyDescent="0.2">
      <c r="A4918">
        <v>684</v>
      </c>
      <c r="B4918" t="s">
        <v>447</v>
      </c>
      <c r="C4918" t="s">
        <v>320</v>
      </c>
      <c r="D4918" t="s">
        <v>163</v>
      </c>
      <c r="E4918" t="s">
        <v>319</v>
      </c>
      <c r="F4918" t="s">
        <v>318</v>
      </c>
      <c r="G4918" t="s">
        <v>243</v>
      </c>
    </row>
    <row r="4919" spans="1:54" hidden="1" x14ac:dyDescent="0.2">
      <c r="A4919">
        <v>684</v>
      </c>
      <c r="B4919" t="s">
        <v>447</v>
      </c>
      <c r="C4919" t="s">
        <v>317</v>
      </c>
      <c r="D4919" t="s">
        <v>163</v>
      </c>
      <c r="E4919" t="s">
        <v>316</v>
      </c>
      <c r="F4919" t="s">
        <v>315</v>
      </c>
      <c r="G4919" t="s">
        <v>288</v>
      </c>
      <c r="I4919" t="s">
        <v>310</v>
      </c>
      <c r="J4919" s="3">
        <v>1.4E-2</v>
      </c>
      <c r="K4919" s="3">
        <v>1.4999999999999999E-2</v>
      </c>
      <c r="L4919" s="3">
        <v>1.6E-2</v>
      </c>
      <c r="M4919" s="3">
        <v>1.4999999999999999E-2</v>
      </c>
      <c r="N4919" s="3">
        <v>1.4999999999999999E-2</v>
      </c>
      <c r="O4919" s="3">
        <v>1.6E-2</v>
      </c>
      <c r="P4919" s="3">
        <v>1.7000000000000001E-2</v>
      </c>
      <c r="Q4919" s="3">
        <v>1.7999999999999999E-2</v>
      </c>
      <c r="R4919" s="3">
        <v>1.7999999999999999E-2</v>
      </c>
      <c r="S4919" s="3">
        <v>1.7999999999999999E-2</v>
      </c>
      <c r="T4919" s="3">
        <v>1.9E-2</v>
      </c>
      <c r="U4919" s="3">
        <v>1.9E-2</v>
      </c>
      <c r="V4919" s="3">
        <v>1.7999999999999999E-2</v>
      </c>
      <c r="W4919" s="3">
        <v>1.9E-2</v>
      </c>
      <c r="X4919" s="3">
        <v>1.9E-2</v>
      </c>
      <c r="Y4919" s="3">
        <v>1.9E-2</v>
      </c>
      <c r="Z4919" s="3">
        <v>0.02</v>
      </c>
      <c r="AA4919" s="3">
        <v>0.02</v>
      </c>
      <c r="AB4919" s="3">
        <v>2.1000000000000001E-2</v>
      </c>
      <c r="AC4919" s="3">
        <v>0.02</v>
      </c>
      <c r="AD4919" s="3">
        <v>2.1000000000000001E-2</v>
      </c>
      <c r="AE4919" s="3">
        <v>2.1000000000000001E-2</v>
      </c>
      <c r="AF4919" s="3">
        <v>2.1000000000000001E-2</v>
      </c>
      <c r="AG4919" s="3">
        <v>2.1000000000000001E-2</v>
      </c>
      <c r="AH4919" s="3">
        <v>2.1000000000000001E-2</v>
      </c>
      <c r="AI4919" s="3">
        <v>0.02</v>
      </c>
      <c r="AJ4919" s="3">
        <v>0.02</v>
      </c>
      <c r="AK4919" s="3">
        <v>0.02</v>
      </c>
      <c r="AL4919" s="3">
        <v>2.1000000000000001E-2</v>
      </c>
      <c r="AM4919" s="3">
        <v>2.1999999999999999E-2</v>
      </c>
      <c r="AN4919" s="3">
        <v>2.1000000000000001E-2</v>
      </c>
      <c r="AO4919" s="3">
        <v>2.1000000000000001E-2</v>
      </c>
      <c r="AP4919" s="3">
        <v>2.1000000000000001E-2</v>
      </c>
      <c r="AQ4919" s="3">
        <v>2.1000000000000001E-2</v>
      </c>
      <c r="AR4919" s="3">
        <v>2.1000000000000001E-2</v>
      </c>
      <c r="AS4919" s="3">
        <v>2.1000000000000001E-2</v>
      </c>
      <c r="AT4919" s="3">
        <v>2.1999999999999999E-2</v>
      </c>
      <c r="AU4919" s="3">
        <v>2.1999999999999999E-2</v>
      </c>
      <c r="AV4919" s="3">
        <v>2.1999999999999999E-2</v>
      </c>
      <c r="AW4919" s="3">
        <v>2.1999999999999999E-2</v>
      </c>
      <c r="AX4919" s="3">
        <v>2.1999999999999999E-2</v>
      </c>
      <c r="AY4919" s="3">
        <v>2.1999999999999999E-2</v>
      </c>
      <c r="AZ4919" s="3">
        <v>2.1999999999999999E-2</v>
      </c>
      <c r="BA4919">
        <v>2.1999999999999999E-2</v>
      </c>
      <c r="BB4919">
        <v>2016</v>
      </c>
    </row>
    <row r="4920" spans="1:54" hidden="1" x14ac:dyDescent="0.2">
      <c r="A4920">
        <v>684</v>
      </c>
      <c r="B4920" t="s">
        <v>447</v>
      </c>
      <c r="C4920" t="s">
        <v>314</v>
      </c>
      <c r="D4920" t="s">
        <v>163</v>
      </c>
      <c r="E4920" t="s">
        <v>313</v>
      </c>
      <c r="F4920" s="3" t="s">
        <v>312</v>
      </c>
      <c r="G4920" t="s">
        <v>311</v>
      </c>
      <c r="I4920" t="s">
        <v>310</v>
      </c>
      <c r="J4920">
        <v>4.7969999999999997</v>
      </c>
      <c r="K4920">
        <v>4.5759999999999996</v>
      </c>
      <c r="L4920">
        <v>4.7670000000000003</v>
      </c>
      <c r="M4920">
        <v>5.2080000000000002</v>
      </c>
      <c r="N4920">
        <v>5.2370000000000001</v>
      </c>
      <c r="O4920">
        <v>5.3810000000000002</v>
      </c>
      <c r="P4920">
        <v>5.6390000000000002</v>
      </c>
      <c r="Q4920">
        <v>6.0650000000000004</v>
      </c>
      <c r="R4920">
        <v>6.64</v>
      </c>
      <c r="S4920">
        <v>7.1349999999999998</v>
      </c>
      <c r="T4920">
        <v>7.5039999999999996</v>
      </c>
      <c r="U4920">
        <v>8.0559999999999992</v>
      </c>
      <c r="V4920">
        <v>8.2799999999999994</v>
      </c>
      <c r="W4920">
        <v>8.9960000000000004</v>
      </c>
      <c r="X4920">
        <v>9.5540000000000003</v>
      </c>
      <c r="Y4920">
        <v>9.9220000000000006</v>
      </c>
      <c r="Z4920">
        <v>9.8490000000000002</v>
      </c>
      <c r="AA4920">
        <v>10.095000000000001</v>
      </c>
      <c r="AB4920">
        <v>10.836</v>
      </c>
      <c r="AC4920">
        <v>11.528</v>
      </c>
      <c r="AD4920">
        <v>11.657</v>
      </c>
      <c r="AE4920">
        <v>12.122999999999999</v>
      </c>
      <c r="AF4920">
        <v>12.680999999999999</v>
      </c>
      <c r="AG4920">
        <v>13.124000000000001</v>
      </c>
      <c r="AH4920">
        <v>13.651999999999999</v>
      </c>
      <c r="AI4920">
        <v>13.792</v>
      </c>
      <c r="AJ4920">
        <v>14.278</v>
      </c>
      <c r="AK4920">
        <v>15.015000000000001</v>
      </c>
      <c r="AL4920">
        <v>15.691000000000001</v>
      </c>
      <c r="AM4920">
        <v>15.555</v>
      </c>
      <c r="AN4920">
        <v>15.641</v>
      </c>
      <c r="AO4920">
        <v>15.941000000000001</v>
      </c>
      <c r="AP4920">
        <v>16.132000000000001</v>
      </c>
      <c r="AQ4920">
        <v>16.385999999999999</v>
      </c>
      <c r="AR4920">
        <v>16.378</v>
      </c>
      <c r="AS4920">
        <v>16.356000000000002</v>
      </c>
      <c r="AT4920">
        <v>16.632999999999999</v>
      </c>
      <c r="AU4920">
        <v>16.443000000000001</v>
      </c>
      <c r="AV4920">
        <v>16.608000000000001</v>
      </c>
      <c r="AW4920">
        <v>17.154</v>
      </c>
      <c r="AX4920">
        <v>17.664999999999999</v>
      </c>
      <c r="AY4920">
        <v>18.111999999999998</v>
      </c>
      <c r="AZ4920">
        <v>18.477</v>
      </c>
      <c r="BA4920">
        <v>18.827000000000002</v>
      </c>
      <c r="BB4920">
        <v>2016</v>
      </c>
    </row>
    <row r="4921" spans="1:54" hidden="1" x14ac:dyDescent="0.2">
      <c r="A4921">
        <v>684</v>
      </c>
      <c r="B4921" t="s">
        <v>447</v>
      </c>
      <c r="C4921" t="s">
        <v>309</v>
      </c>
      <c r="D4921" t="s">
        <v>163</v>
      </c>
      <c r="E4921" t="s">
        <v>308</v>
      </c>
      <c r="F4921" t="s">
        <v>307</v>
      </c>
      <c r="G4921" t="s">
        <v>217</v>
      </c>
      <c r="I4921" t="s">
        <v>1425</v>
      </c>
      <c r="J4921" s="3">
        <v>26.318000000000001</v>
      </c>
      <c r="K4921" s="3">
        <v>24.902999999999999</v>
      </c>
      <c r="L4921" s="3">
        <v>22.986999999999998</v>
      </c>
      <c r="M4921" s="3">
        <v>18.591999999999999</v>
      </c>
      <c r="N4921" s="3">
        <v>21.189</v>
      </c>
      <c r="O4921" s="3">
        <v>24.606000000000002</v>
      </c>
      <c r="P4921" s="3">
        <v>24.352</v>
      </c>
      <c r="Q4921" s="3">
        <v>25.628</v>
      </c>
      <c r="R4921" s="3">
        <v>30.373000000000001</v>
      </c>
      <c r="S4921" s="3">
        <v>33.226999999999997</v>
      </c>
      <c r="T4921" s="3">
        <v>33.113</v>
      </c>
      <c r="U4921" s="3">
        <v>31.475999999999999</v>
      </c>
      <c r="V4921" s="3">
        <v>30.905999999999999</v>
      </c>
      <c r="W4921" s="3">
        <v>30.853999999999999</v>
      </c>
      <c r="X4921" s="3">
        <v>32.167999999999999</v>
      </c>
      <c r="Y4921" s="3">
        <v>29.619</v>
      </c>
      <c r="Z4921" s="3">
        <v>27.536999999999999</v>
      </c>
      <c r="AA4921" s="3">
        <v>30.51</v>
      </c>
      <c r="AB4921" s="3">
        <v>29.951000000000001</v>
      </c>
      <c r="AC4921" s="3">
        <v>26.704000000000001</v>
      </c>
      <c r="AD4921" s="3">
        <v>25.981999999999999</v>
      </c>
      <c r="AE4921" s="3">
        <v>20.731000000000002</v>
      </c>
      <c r="AF4921" s="3">
        <v>22.052</v>
      </c>
      <c r="AG4921" s="3">
        <v>23.678999999999998</v>
      </c>
      <c r="AH4921" s="3">
        <v>24.393000000000001</v>
      </c>
      <c r="AI4921" s="3">
        <v>22.667999999999999</v>
      </c>
      <c r="AJ4921" s="3">
        <v>26.702000000000002</v>
      </c>
      <c r="AK4921" s="3">
        <v>26.923999999999999</v>
      </c>
      <c r="AL4921" s="3">
        <v>27.297999999999998</v>
      </c>
      <c r="AM4921" s="3">
        <v>21.297999999999998</v>
      </c>
      <c r="AN4921" s="3">
        <v>23.725999999999999</v>
      </c>
      <c r="AO4921" s="3">
        <v>26.044</v>
      </c>
      <c r="AP4921" s="3">
        <v>24.792000000000002</v>
      </c>
      <c r="AQ4921" s="3">
        <v>25.155999999999999</v>
      </c>
      <c r="AR4921" s="3">
        <v>23.035</v>
      </c>
      <c r="AS4921" s="3">
        <v>21.199000000000002</v>
      </c>
      <c r="AT4921" s="3">
        <v>20.414999999999999</v>
      </c>
      <c r="AU4921" s="3">
        <v>20.541</v>
      </c>
      <c r="AV4921" s="3">
        <v>20.63</v>
      </c>
      <c r="AW4921" s="3">
        <v>20.702999999999999</v>
      </c>
      <c r="AX4921" s="3">
        <v>20.811</v>
      </c>
      <c r="AY4921" s="3">
        <v>20.954000000000001</v>
      </c>
      <c r="AZ4921" s="3">
        <v>21.13</v>
      </c>
      <c r="BA4921">
        <v>21.332000000000001</v>
      </c>
      <c r="BB4921">
        <v>2016</v>
      </c>
    </row>
    <row r="4922" spans="1:54" hidden="1" x14ac:dyDescent="0.2">
      <c r="A4922">
        <v>684</v>
      </c>
      <c r="B4922" t="s">
        <v>447</v>
      </c>
      <c r="C4922" t="s">
        <v>306</v>
      </c>
      <c r="D4922" t="s">
        <v>163</v>
      </c>
      <c r="E4922" t="s">
        <v>305</v>
      </c>
      <c r="F4922" t="s">
        <v>304</v>
      </c>
      <c r="G4922" t="s">
        <v>217</v>
      </c>
      <c r="I4922" t="s">
        <v>1425</v>
      </c>
      <c r="J4922" s="3">
        <v>13.920999999999999</v>
      </c>
      <c r="K4922" s="3">
        <v>7.819</v>
      </c>
      <c r="L4922" s="3">
        <v>14.956</v>
      </c>
      <c r="M4922" s="3">
        <v>11.771000000000001</v>
      </c>
      <c r="N4922" s="3">
        <v>16.225000000000001</v>
      </c>
      <c r="O4922" s="3">
        <v>18.021000000000001</v>
      </c>
      <c r="P4922" s="3">
        <v>22.305</v>
      </c>
      <c r="Q4922" s="3">
        <v>29.266999999999999</v>
      </c>
      <c r="R4922" s="3">
        <v>23.472000000000001</v>
      </c>
      <c r="S4922" s="3">
        <v>29.134</v>
      </c>
      <c r="T4922" s="3">
        <v>24.225000000000001</v>
      </c>
      <c r="U4922" s="3">
        <v>26.434000000000001</v>
      </c>
      <c r="V4922" s="3">
        <v>26.308</v>
      </c>
      <c r="W4922" s="3">
        <v>16.170000000000002</v>
      </c>
      <c r="X4922" s="3">
        <v>17.724</v>
      </c>
      <c r="Y4922" s="3">
        <v>13.512</v>
      </c>
      <c r="Z4922" s="3">
        <v>15.461</v>
      </c>
      <c r="AA4922" s="3">
        <v>18.302</v>
      </c>
      <c r="AB4922" s="3">
        <v>15.83</v>
      </c>
      <c r="AC4922" s="3">
        <v>25.154</v>
      </c>
      <c r="AD4922" s="3">
        <v>26.856999999999999</v>
      </c>
      <c r="AE4922" s="3">
        <v>28.678999999999998</v>
      </c>
      <c r="AF4922" s="3">
        <v>27.606000000000002</v>
      </c>
      <c r="AG4922" s="3">
        <v>25.968</v>
      </c>
      <c r="AH4922" s="3">
        <v>23.114999999999998</v>
      </c>
      <c r="AI4922" s="3">
        <v>18.283999999999999</v>
      </c>
      <c r="AJ4922" s="3">
        <v>18.016999999999999</v>
      </c>
      <c r="AK4922" s="3">
        <v>22.085999999999999</v>
      </c>
      <c r="AL4922" s="3">
        <v>18.254999999999999</v>
      </c>
      <c r="AM4922" s="3">
        <v>14.984999999999999</v>
      </c>
      <c r="AN4922" s="3">
        <v>14.27</v>
      </c>
      <c r="AO4922" s="3">
        <v>13.153</v>
      </c>
      <c r="AP4922" s="3">
        <v>18.456</v>
      </c>
      <c r="AQ4922" s="3">
        <v>19.036000000000001</v>
      </c>
      <c r="AR4922" s="3">
        <v>16.981999999999999</v>
      </c>
      <c r="AS4922" s="3">
        <v>16.312000000000001</v>
      </c>
      <c r="AT4922" s="3">
        <v>16.335999999999999</v>
      </c>
      <c r="AU4922" s="3">
        <v>13.510999999999999</v>
      </c>
      <c r="AV4922" s="3">
        <v>12.252000000000001</v>
      </c>
      <c r="AW4922" s="3">
        <v>10.967000000000001</v>
      </c>
      <c r="AX4922" s="3">
        <v>13.146000000000001</v>
      </c>
      <c r="AY4922" s="3">
        <v>16.524999999999999</v>
      </c>
      <c r="AZ4922" s="3">
        <v>18.13</v>
      </c>
      <c r="BA4922">
        <v>18.215</v>
      </c>
      <c r="BB4922">
        <v>2016</v>
      </c>
    </row>
    <row r="4923" spans="1:54" hidden="1" x14ac:dyDescent="0.2">
      <c r="A4923">
        <v>684</v>
      </c>
      <c r="B4923" t="s">
        <v>447</v>
      </c>
      <c r="C4923" t="s">
        <v>303</v>
      </c>
      <c r="D4923" t="s">
        <v>163</v>
      </c>
      <c r="E4923" t="s">
        <v>300</v>
      </c>
      <c r="F4923" t="s">
        <v>302</v>
      </c>
      <c r="G4923" t="s">
        <v>295</v>
      </c>
      <c r="I4923" t="s">
        <v>1426</v>
      </c>
      <c r="J4923" s="3">
        <v>20.114000000000001</v>
      </c>
      <c r="K4923" s="3">
        <v>25.434000000000001</v>
      </c>
      <c r="L4923" s="3">
        <v>28.838000000000001</v>
      </c>
      <c r="M4923" s="3">
        <v>30.986999999999998</v>
      </c>
      <c r="N4923" s="3">
        <v>32.698999999999998</v>
      </c>
      <c r="O4923" s="3">
        <v>35.42</v>
      </c>
      <c r="P4923" s="3">
        <v>36.956000000000003</v>
      </c>
      <c r="Q4923" s="3">
        <v>37.222000000000001</v>
      </c>
      <c r="R4923" s="3">
        <v>38.561999999999998</v>
      </c>
      <c r="S4923" s="3">
        <v>43.81</v>
      </c>
      <c r="T4923" s="3">
        <v>48.5</v>
      </c>
      <c r="U4923" s="3">
        <v>54.716000000000001</v>
      </c>
      <c r="V4923" s="3">
        <v>56.28</v>
      </c>
      <c r="W4923" s="3">
        <v>64.884</v>
      </c>
      <c r="X4923" s="3">
        <v>69.643000000000001</v>
      </c>
      <c r="Y4923" s="3">
        <v>73.84</v>
      </c>
      <c r="Z4923" s="3">
        <v>78.677999999999997</v>
      </c>
      <c r="AA4923" s="3">
        <v>84.052999999999997</v>
      </c>
      <c r="AB4923" s="3">
        <v>89.775000000000006</v>
      </c>
      <c r="AC4923" s="3">
        <v>95.953000000000003</v>
      </c>
      <c r="AD4923" s="3">
        <v>100</v>
      </c>
      <c r="AE4923" s="3">
        <v>105.39100000000001</v>
      </c>
      <c r="AF4923" s="3">
        <v>112.151</v>
      </c>
      <c r="AG4923" s="3">
        <v>116.559</v>
      </c>
      <c r="AH4923" s="3">
        <v>122.042</v>
      </c>
      <c r="AI4923" s="3">
        <v>128.048</v>
      </c>
      <c r="AJ4923" s="3">
        <v>139.482</v>
      </c>
      <c r="AK4923" s="3">
        <v>151.79400000000001</v>
      </c>
      <c r="AL4923" s="3">
        <v>166.56399999999999</v>
      </c>
      <c r="AM4923" s="3">
        <v>170.755</v>
      </c>
      <c r="AN4923" s="3">
        <v>175.756</v>
      </c>
      <c r="AO4923" s="3">
        <v>187.227</v>
      </c>
      <c r="AP4923" s="3">
        <v>194.43899999999999</v>
      </c>
      <c r="AQ4923" s="3">
        <v>201.33199999999999</v>
      </c>
      <c r="AR4923" s="3">
        <v>207.81</v>
      </c>
      <c r="AS4923" s="3">
        <v>210.48</v>
      </c>
      <c r="AT4923" s="3">
        <v>212.53800000000001</v>
      </c>
      <c r="AU4923" s="3">
        <v>220.339</v>
      </c>
      <c r="AV4923" s="3">
        <v>231.53800000000001</v>
      </c>
      <c r="AW4923" s="3">
        <v>242.04300000000001</v>
      </c>
      <c r="AX4923" s="3">
        <v>252.744</v>
      </c>
      <c r="AY4923" s="3">
        <v>262.82299999999998</v>
      </c>
      <c r="AZ4923" s="3">
        <v>272.73399999999998</v>
      </c>
      <c r="BA4923">
        <v>282.72300000000001</v>
      </c>
      <c r="BB4923">
        <v>2017</v>
      </c>
    </row>
    <row r="4924" spans="1:54" hidden="1" x14ac:dyDescent="0.2">
      <c r="A4924">
        <v>684</v>
      </c>
      <c r="B4924" t="s">
        <v>447</v>
      </c>
      <c r="C4924" t="s">
        <v>301</v>
      </c>
      <c r="D4924" t="s">
        <v>163</v>
      </c>
      <c r="E4924" t="s">
        <v>300</v>
      </c>
      <c r="F4924" t="s">
        <v>299</v>
      </c>
      <c r="G4924" t="s">
        <v>275</v>
      </c>
      <c r="I4924" t="s">
        <v>298</v>
      </c>
      <c r="J4924" s="3">
        <v>33.04</v>
      </c>
      <c r="K4924" s="3">
        <v>26.45</v>
      </c>
      <c r="L4924" s="3">
        <v>13.384</v>
      </c>
      <c r="M4924" s="3">
        <v>7.452</v>
      </c>
      <c r="N4924" s="3">
        <v>5.5250000000000004</v>
      </c>
      <c r="O4924" s="3">
        <v>8.3209999999999997</v>
      </c>
      <c r="P4924" s="3">
        <v>4.3360000000000003</v>
      </c>
      <c r="Q4924" s="3">
        <v>0.71899999999999997</v>
      </c>
      <c r="R4924" s="3">
        <v>3.6</v>
      </c>
      <c r="S4924" s="3">
        <v>13.61</v>
      </c>
      <c r="T4924" s="3">
        <v>10.705</v>
      </c>
      <c r="U4924" s="3">
        <v>12.817</v>
      </c>
      <c r="V4924" s="3">
        <v>2.8570000000000002</v>
      </c>
      <c r="W4924" s="3">
        <v>15.288</v>
      </c>
      <c r="X4924" s="3">
        <v>7.335</v>
      </c>
      <c r="Y4924" s="3">
        <v>6.0259999999999998</v>
      </c>
      <c r="Z4924" s="3">
        <v>6.5529999999999999</v>
      </c>
      <c r="AA4924" s="3">
        <v>6.8310000000000004</v>
      </c>
      <c r="AB4924" s="3">
        <v>6.8079999999999998</v>
      </c>
      <c r="AC4924" s="3">
        <v>6.8819999999999997</v>
      </c>
      <c r="AD4924" s="3">
        <v>4.2169999999999996</v>
      </c>
      <c r="AE4924" s="3">
        <v>5.391</v>
      </c>
      <c r="AF4924" s="3">
        <v>6.4139999999999997</v>
      </c>
      <c r="AG4924" s="3">
        <v>3.931</v>
      </c>
      <c r="AH4924" s="3">
        <v>4.7030000000000003</v>
      </c>
      <c r="AI4924" s="3">
        <v>4.9210000000000003</v>
      </c>
      <c r="AJ4924" s="3">
        <v>8.93</v>
      </c>
      <c r="AK4924" s="3">
        <v>8.827</v>
      </c>
      <c r="AL4924" s="3">
        <v>9.7309999999999999</v>
      </c>
      <c r="AM4924" s="3">
        <v>2.516</v>
      </c>
      <c r="AN4924" s="3">
        <v>2.9289999999999998</v>
      </c>
      <c r="AO4924" s="3">
        <v>6.5259999999999998</v>
      </c>
      <c r="AP4924" s="3">
        <v>3.8519999999999999</v>
      </c>
      <c r="AQ4924" s="3">
        <v>3.5449999999999999</v>
      </c>
      <c r="AR4924" s="3">
        <v>3.218</v>
      </c>
      <c r="AS4924" s="3">
        <v>1.2849999999999999</v>
      </c>
      <c r="AT4924" s="3">
        <v>0.97799999999999998</v>
      </c>
      <c r="AU4924" s="3">
        <v>3.67</v>
      </c>
      <c r="AV4924" s="3">
        <v>5.0830000000000002</v>
      </c>
      <c r="AW4924" s="3">
        <v>4.5369999999999999</v>
      </c>
      <c r="AX4924" s="3">
        <v>4.4210000000000003</v>
      </c>
      <c r="AY4924" s="3">
        <v>3.988</v>
      </c>
      <c r="AZ4924" s="3">
        <v>3.7709999999999999</v>
      </c>
      <c r="BA4924">
        <v>3.6629999999999998</v>
      </c>
      <c r="BB4924">
        <v>2017</v>
      </c>
    </row>
    <row r="4925" spans="1:54" hidden="1" x14ac:dyDescent="0.2">
      <c r="A4925">
        <v>684</v>
      </c>
      <c r="B4925" t="s">
        <v>447</v>
      </c>
      <c r="C4925" t="s">
        <v>297</v>
      </c>
      <c r="D4925" t="s">
        <v>163</v>
      </c>
      <c r="E4925" t="s">
        <v>293</v>
      </c>
      <c r="F4925" t="s">
        <v>296</v>
      </c>
      <c r="G4925" t="s">
        <v>295</v>
      </c>
      <c r="I4925" t="s">
        <v>1426</v>
      </c>
      <c r="J4925" s="3">
        <v>22.216999999999999</v>
      </c>
      <c r="K4925" s="3">
        <v>25.670999999999999</v>
      </c>
      <c r="L4925" s="3">
        <v>28.984999999999999</v>
      </c>
      <c r="M4925" s="3">
        <v>30.391999999999999</v>
      </c>
      <c r="N4925" s="3">
        <v>32.518000000000001</v>
      </c>
      <c r="O4925" s="3">
        <v>34.816000000000003</v>
      </c>
      <c r="P4925" s="3">
        <v>35.792999999999999</v>
      </c>
      <c r="Q4925" s="3">
        <v>36.223999999999997</v>
      </c>
      <c r="R4925" s="3">
        <v>39.223999999999997</v>
      </c>
      <c r="S4925" s="3">
        <v>44.859000000000002</v>
      </c>
      <c r="T4925" s="3">
        <v>49.542000000000002</v>
      </c>
      <c r="U4925" s="3">
        <v>53.786000000000001</v>
      </c>
      <c r="V4925" s="3">
        <v>57.216999999999999</v>
      </c>
      <c r="W4925" s="3">
        <v>65.792000000000002</v>
      </c>
      <c r="X4925" s="3">
        <v>69.731999999999999</v>
      </c>
      <c r="Y4925" s="3">
        <v>73.927999999999997</v>
      </c>
      <c r="Z4925" s="3">
        <v>79.435000000000002</v>
      </c>
      <c r="AA4925" s="3">
        <v>83.459000000000003</v>
      </c>
      <c r="AB4925" s="3">
        <v>91.009</v>
      </c>
      <c r="AC4925" s="3">
        <v>95.459000000000003</v>
      </c>
      <c r="AD4925" s="3">
        <v>100</v>
      </c>
      <c r="AE4925" s="3">
        <v>104.983</v>
      </c>
      <c r="AF4925" s="3">
        <v>110.372</v>
      </c>
      <c r="AG4925" s="3">
        <v>114.455</v>
      </c>
      <c r="AH4925" s="3">
        <v>120.73399999999999</v>
      </c>
      <c r="AI4925" s="3">
        <v>125.351</v>
      </c>
      <c r="AJ4925" s="3">
        <v>139.90899999999999</v>
      </c>
      <c r="AK4925" s="3">
        <v>151.93700000000001</v>
      </c>
      <c r="AL4925" s="3">
        <v>162.22800000000001</v>
      </c>
      <c r="AM4925" s="3">
        <v>164.60499999999999</v>
      </c>
      <c r="AN4925" s="3">
        <v>174.679</v>
      </c>
      <c r="AO4925" s="3">
        <v>183.18199999999999</v>
      </c>
      <c r="AP4925" s="3">
        <v>188.989</v>
      </c>
      <c r="AQ4925" s="3">
        <v>196.68</v>
      </c>
      <c r="AR4925" s="3">
        <v>197.054</v>
      </c>
      <c r="AS4925" s="3">
        <v>199.66900000000001</v>
      </c>
      <c r="AT4925" s="3">
        <v>204.339</v>
      </c>
      <c r="AU4925" s="3">
        <v>212.93</v>
      </c>
      <c r="AV4925" s="3">
        <v>225.45500000000001</v>
      </c>
      <c r="AW4925" s="3">
        <v>236.155</v>
      </c>
      <c r="AX4925" s="3">
        <v>245.95500000000001</v>
      </c>
      <c r="AY4925" s="3">
        <v>255.429</v>
      </c>
      <c r="AZ4925" s="3">
        <v>264.887</v>
      </c>
      <c r="BA4925">
        <v>274.49900000000002</v>
      </c>
      <c r="BB4925">
        <v>2017</v>
      </c>
    </row>
    <row r="4926" spans="1:54" hidden="1" x14ac:dyDescent="0.2">
      <c r="A4926">
        <v>684</v>
      </c>
      <c r="B4926" t="s">
        <v>447</v>
      </c>
      <c r="C4926" t="s">
        <v>294</v>
      </c>
      <c r="D4926" t="s">
        <v>163</v>
      </c>
      <c r="E4926" t="s">
        <v>293</v>
      </c>
      <c r="F4926" t="s">
        <v>292</v>
      </c>
      <c r="G4926" t="s">
        <v>275</v>
      </c>
      <c r="I4926" t="s">
        <v>291</v>
      </c>
      <c r="J4926" s="3" t="s">
        <v>215</v>
      </c>
      <c r="K4926" s="3">
        <v>15.545999999999999</v>
      </c>
      <c r="L4926" s="3">
        <v>12.909000000000001</v>
      </c>
      <c r="M4926" s="3">
        <v>4.8559999999999999</v>
      </c>
      <c r="N4926" s="3">
        <v>6.9939999999999998</v>
      </c>
      <c r="O4926" s="3">
        <v>7.0670000000000002</v>
      </c>
      <c r="P4926" s="3">
        <v>2.8050000000000002</v>
      </c>
      <c r="Q4926" s="3">
        <v>1.204</v>
      </c>
      <c r="R4926" s="3">
        <v>8.2829999999999995</v>
      </c>
      <c r="S4926" s="3">
        <v>14.366</v>
      </c>
      <c r="T4926" s="3">
        <v>10.44</v>
      </c>
      <c r="U4926" s="3">
        <v>8.5670000000000002</v>
      </c>
      <c r="V4926" s="3">
        <v>6.3789999999999996</v>
      </c>
      <c r="W4926" s="3">
        <v>14.987</v>
      </c>
      <c r="X4926" s="3">
        <v>5.9880000000000004</v>
      </c>
      <c r="Y4926" s="3">
        <v>6.0170000000000003</v>
      </c>
      <c r="Z4926" s="3">
        <v>7.4489999999999998</v>
      </c>
      <c r="AA4926" s="3">
        <v>5.0659999999999998</v>
      </c>
      <c r="AB4926" s="3">
        <v>9.0470000000000006</v>
      </c>
      <c r="AC4926" s="3">
        <v>4.8899999999999997</v>
      </c>
      <c r="AD4926" s="3">
        <v>4.7569999999999997</v>
      </c>
      <c r="AE4926" s="3">
        <v>4.9829999999999997</v>
      </c>
      <c r="AF4926" s="3">
        <v>5.133</v>
      </c>
      <c r="AG4926" s="3">
        <v>3.6989999999999998</v>
      </c>
      <c r="AH4926" s="3">
        <v>5.4859999999999998</v>
      </c>
      <c r="AI4926" s="3">
        <v>3.8239999999999998</v>
      </c>
      <c r="AJ4926" s="3">
        <v>11.614000000000001</v>
      </c>
      <c r="AK4926" s="3">
        <v>8.5969999999999995</v>
      </c>
      <c r="AL4926" s="3">
        <v>6.774</v>
      </c>
      <c r="AM4926" s="3">
        <v>1.4650000000000001</v>
      </c>
      <c r="AN4926" s="3">
        <v>6.1210000000000004</v>
      </c>
      <c r="AO4926" s="3">
        <v>4.867</v>
      </c>
      <c r="AP4926" s="3">
        <v>3.17</v>
      </c>
      <c r="AQ4926" s="3">
        <v>4.07</v>
      </c>
      <c r="AR4926" s="3">
        <v>0.19</v>
      </c>
      <c r="AS4926" s="3">
        <v>1.327</v>
      </c>
      <c r="AT4926" s="3">
        <v>2.339</v>
      </c>
      <c r="AU4926" s="3">
        <v>4.2050000000000001</v>
      </c>
      <c r="AV4926" s="3">
        <v>5.8819999999999997</v>
      </c>
      <c r="AW4926" s="3">
        <v>4.7460000000000004</v>
      </c>
      <c r="AX4926" s="3">
        <v>4.1500000000000004</v>
      </c>
      <c r="AY4926" s="3">
        <v>3.8519999999999999</v>
      </c>
      <c r="AZ4926" s="3">
        <v>3.7029999999999998</v>
      </c>
      <c r="BA4926">
        <v>3.629</v>
      </c>
      <c r="BB4926">
        <v>2017</v>
      </c>
    </row>
    <row r="4927" spans="1:54" hidden="1" x14ac:dyDescent="0.2">
      <c r="A4927">
        <v>684</v>
      </c>
      <c r="B4927" t="s">
        <v>447</v>
      </c>
      <c r="C4927" t="s">
        <v>290</v>
      </c>
      <c r="D4927" t="s">
        <v>163</v>
      </c>
      <c r="E4927" t="s">
        <v>289</v>
      </c>
      <c r="G4927" t="s">
        <v>288</v>
      </c>
    </row>
    <row r="4928" spans="1:54" hidden="1" x14ac:dyDescent="0.2">
      <c r="A4928">
        <v>684</v>
      </c>
      <c r="B4928" t="s">
        <v>447</v>
      </c>
      <c r="C4928" t="s">
        <v>287</v>
      </c>
      <c r="D4928" t="s">
        <v>163</v>
      </c>
      <c r="E4928" t="s">
        <v>286</v>
      </c>
      <c r="F4928" t="s">
        <v>285</v>
      </c>
      <c r="G4928" t="s">
        <v>275</v>
      </c>
      <c r="I4928" t="s">
        <v>1427</v>
      </c>
      <c r="J4928" s="3">
        <v>3.718</v>
      </c>
      <c r="K4928" s="3">
        <v>-9.5419999999999998</v>
      </c>
      <c r="L4928" s="3">
        <v>-9.0090000000000003</v>
      </c>
      <c r="M4928" s="3">
        <v>-2.7280000000000002</v>
      </c>
      <c r="N4928" s="3">
        <v>6.0449999999999999</v>
      </c>
      <c r="O4928" s="3">
        <v>35.866</v>
      </c>
      <c r="P4928" s="3">
        <v>11.73</v>
      </c>
      <c r="Q4928" s="3">
        <v>15.791</v>
      </c>
      <c r="R4928" s="3">
        <v>35.018000000000001</v>
      </c>
      <c r="S4928" s="3">
        <v>2.1190000000000002</v>
      </c>
      <c r="T4928" s="3">
        <v>9.3650000000000002</v>
      </c>
      <c r="U4928" s="3">
        <v>9.3650000000000002</v>
      </c>
      <c r="V4928" s="3">
        <v>9.3650000000000002</v>
      </c>
      <c r="W4928" s="3">
        <v>9.3650000000000002</v>
      </c>
      <c r="X4928" s="3">
        <v>5.0369999999999999</v>
      </c>
      <c r="Y4928" s="3">
        <v>8.9109999999999996</v>
      </c>
      <c r="Z4928" s="3">
        <v>9.875</v>
      </c>
      <c r="AA4928" s="3">
        <v>23.148</v>
      </c>
      <c r="AB4928" s="3">
        <v>25.867999999999999</v>
      </c>
      <c r="AC4928" s="3">
        <v>11.669</v>
      </c>
      <c r="AD4928" s="3">
        <v>-3.7709999999999999</v>
      </c>
      <c r="AE4928" s="3">
        <v>3.484</v>
      </c>
      <c r="AF4928" s="3">
        <v>6.8339999999999996</v>
      </c>
      <c r="AG4928" s="3">
        <v>3.9369999999999998</v>
      </c>
      <c r="AH4928" s="3">
        <v>10.824999999999999</v>
      </c>
      <c r="AI4928" s="3">
        <v>8.8439999999999994</v>
      </c>
      <c r="AJ4928" s="3">
        <v>8.4350000000000005</v>
      </c>
      <c r="AK4928" s="3">
        <v>11.394</v>
      </c>
      <c r="AL4928" s="3">
        <v>4.2060000000000004</v>
      </c>
      <c r="AM4928" s="3">
        <v>-10.492000000000001</v>
      </c>
      <c r="AN4928" s="3">
        <v>6.7830000000000004</v>
      </c>
      <c r="AO4928" s="3">
        <v>5.1950000000000003</v>
      </c>
      <c r="AP4928" s="3">
        <v>3.056</v>
      </c>
      <c r="AQ4928" s="3">
        <v>4.6470000000000002</v>
      </c>
      <c r="AR4928" s="3">
        <v>5.0860000000000003</v>
      </c>
      <c r="AS4928" s="3">
        <v>4.1840000000000002</v>
      </c>
      <c r="AT4928" s="3">
        <v>4.8609999999999998</v>
      </c>
      <c r="AU4928" s="3">
        <v>4.1280000000000001</v>
      </c>
      <c r="AV4928" s="3">
        <v>4.1319999999999997</v>
      </c>
      <c r="AW4928" s="3">
        <v>4.1059999999999999</v>
      </c>
      <c r="AX4928" s="3">
        <v>3.9470000000000001</v>
      </c>
      <c r="AY4928" s="3">
        <v>3.7639999999999998</v>
      </c>
      <c r="AZ4928" s="3">
        <v>3.51</v>
      </c>
      <c r="BA4928">
        <v>3.3839999999999999</v>
      </c>
      <c r="BB4928">
        <v>2017</v>
      </c>
    </row>
    <row r="4929" spans="1:54" hidden="1" x14ac:dyDescent="0.2">
      <c r="A4929">
        <v>684</v>
      </c>
      <c r="B4929" t="s">
        <v>447</v>
      </c>
      <c r="C4929" t="s">
        <v>284</v>
      </c>
      <c r="D4929" t="s">
        <v>163</v>
      </c>
      <c r="E4929" t="s">
        <v>283</v>
      </c>
      <c r="F4929" t="s">
        <v>282</v>
      </c>
      <c r="G4929" t="s">
        <v>275</v>
      </c>
      <c r="I4929" t="s">
        <v>1427</v>
      </c>
      <c r="J4929" s="3">
        <v>9.8699999999999992</v>
      </c>
      <c r="K4929" s="3">
        <v>17.286000000000001</v>
      </c>
      <c r="L4929" s="3">
        <v>-22.498000000000001</v>
      </c>
      <c r="M4929" s="3">
        <v>3.097</v>
      </c>
      <c r="N4929" s="3">
        <v>5.6260000000000003</v>
      </c>
      <c r="O4929" s="3">
        <v>4.8840000000000003</v>
      </c>
      <c r="P4929" s="3">
        <v>38.783999999999999</v>
      </c>
      <c r="Q4929" s="3">
        <v>30.28</v>
      </c>
      <c r="R4929" s="3">
        <v>42.837000000000003</v>
      </c>
      <c r="S4929" s="3">
        <v>-2.7429999999999999</v>
      </c>
      <c r="T4929" s="3">
        <v>10.811999999999999</v>
      </c>
      <c r="U4929" s="3">
        <v>10.811999999999999</v>
      </c>
      <c r="V4929" s="3">
        <v>10.811999999999999</v>
      </c>
      <c r="W4929" s="3">
        <v>10.811999999999999</v>
      </c>
      <c r="X4929" s="3">
        <v>5.6769999999999996</v>
      </c>
      <c r="Y4929" s="3">
        <v>9.8130000000000006</v>
      </c>
      <c r="Z4929" s="3">
        <v>10.201000000000001</v>
      </c>
      <c r="AA4929" s="3">
        <v>21.148</v>
      </c>
      <c r="AB4929" s="3">
        <v>24.791</v>
      </c>
      <c r="AC4929" s="3">
        <v>11.032</v>
      </c>
      <c r="AD4929" s="3">
        <v>-4.3289999999999997</v>
      </c>
      <c r="AE4929" s="3">
        <v>3.8359999999999999</v>
      </c>
      <c r="AF4929" s="3">
        <v>5.64</v>
      </c>
      <c r="AG4929" s="3">
        <v>3.9460000000000002</v>
      </c>
      <c r="AH4929" s="3">
        <v>11.962999999999999</v>
      </c>
      <c r="AI4929" s="3">
        <v>10.606999999999999</v>
      </c>
      <c r="AJ4929" s="3">
        <v>8.6910000000000007</v>
      </c>
      <c r="AK4929" s="3">
        <v>16.965</v>
      </c>
      <c r="AL4929" s="3">
        <v>4.01</v>
      </c>
      <c r="AM4929" s="3">
        <v>-13.455</v>
      </c>
      <c r="AN4929" s="3">
        <v>8.0640000000000001</v>
      </c>
      <c r="AO4929" s="3">
        <v>5.87</v>
      </c>
      <c r="AP4929" s="3">
        <v>3.1240000000000001</v>
      </c>
      <c r="AQ4929" s="3">
        <v>4.3639999999999999</v>
      </c>
      <c r="AR4929" s="3">
        <v>4.0750000000000002</v>
      </c>
      <c r="AS4929" s="3">
        <v>3.6960000000000002</v>
      </c>
      <c r="AT4929" s="3">
        <v>4.6360000000000001</v>
      </c>
      <c r="AU4929" s="3">
        <v>4.9710000000000001</v>
      </c>
      <c r="AV4929" s="3">
        <v>4.3710000000000004</v>
      </c>
      <c r="AW4929" s="3">
        <v>4.2919999999999998</v>
      </c>
      <c r="AX4929" s="3">
        <v>4.1630000000000003</v>
      </c>
      <c r="AY4929" s="3">
        <v>3.96</v>
      </c>
      <c r="AZ4929" s="3">
        <v>3.65</v>
      </c>
      <c r="BA4929">
        <v>3.5139999999999998</v>
      </c>
      <c r="BB4929">
        <v>2017</v>
      </c>
    </row>
    <row r="4930" spans="1:54" hidden="1" x14ac:dyDescent="0.2">
      <c r="A4930">
        <v>684</v>
      </c>
      <c r="B4930" t="s">
        <v>447</v>
      </c>
      <c r="C4930" t="s">
        <v>281</v>
      </c>
      <c r="D4930" t="s">
        <v>163</v>
      </c>
      <c r="E4930" t="s">
        <v>280</v>
      </c>
      <c r="F4930" t="s">
        <v>279</v>
      </c>
      <c r="G4930" t="s">
        <v>275</v>
      </c>
      <c r="I4930" t="s">
        <v>1427</v>
      </c>
      <c r="J4930" s="3">
        <v>7.7409999999999997</v>
      </c>
      <c r="K4930" s="3">
        <v>-1.58</v>
      </c>
      <c r="L4930" s="3">
        <v>2.3090000000000002</v>
      </c>
      <c r="M4930" s="3">
        <v>5.2430000000000003</v>
      </c>
      <c r="N4930" s="3">
        <v>2.5289999999999999</v>
      </c>
      <c r="O4930" s="3">
        <v>12.837</v>
      </c>
      <c r="P4930" s="3">
        <v>20.291</v>
      </c>
      <c r="Q4930" s="3">
        <v>26.344000000000001</v>
      </c>
      <c r="R4930" s="3">
        <v>10.916</v>
      </c>
      <c r="S4930" s="3">
        <v>7.0090000000000003</v>
      </c>
      <c r="T4930" s="3">
        <v>0.45</v>
      </c>
      <c r="U4930" s="3">
        <v>0.45</v>
      </c>
      <c r="V4930" s="3">
        <v>0.45</v>
      </c>
      <c r="W4930" s="3">
        <v>0.45</v>
      </c>
      <c r="X4930" s="3">
        <v>7.5540000000000003</v>
      </c>
      <c r="Y4930" s="3">
        <v>7.2249999999999996</v>
      </c>
      <c r="Z4930" s="3">
        <v>21.06</v>
      </c>
      <c r="AA4930" s="3">
        <v>20.645</v>
      </c>
      <c r="AB4930" s="3">
        <v>22.047999999999998</v>
      </c>
      <c r="AC4930" s="3">
        <v>19.356000000000002</v>
      </c>
      <c r="AD4930" s="3">
        <v>22.077999999999999</v>
      </c>
      <c r="AE4930" s="3">
        <v>11.949</v>
      </c>
      <c r="AF4930" s="3">
        <v>3.7770000000000001</v>
      </c>
      <c r="AG4930" s="3">
        <v>3.9969999999999999</v>
      </c>
      <c r="AH4930" s="3">
        <v>1.133</v>
      </c>
      <c r="AI4930" s="3">
        <v>5.3920000000000003</v>
      </c>
      <c r="AJ4930" s="3">
        <v>1.7909999999999999</v>
      </c>
      <c r="AK4930" s="3">
        <v>5</v>
      </c>
      <c r="AL4930" s="3">
        <v>2.9950000000000001</v>
      </c>
      <c r="AM4930" s="3">
        <v>-11.971</v>
      </c>
      <c r="AN4930" s="3">
        <v>12.102</v>
      </c>
      <c r="AO4930" s="3">
        <v>9.3350000000000009</v>
      </c>
      <c r="AP4930" s="3">
        <v>3.1219999999999999</v>
      </c>
      <c r="AQ4930" s="3">
        <v>-4.4109999999999996</v>
      </c>
      <c r="AR4930" s="3">
        <v>12.188000000000001</v>
      </c>
      <c r="AS4930" s="3">
        <v>-7.1740000000000004</v>
      </c>
      <c r="AT4930" s="3">
        <v>-1.284</v>
      </c>
      <c r="AU4930" s="3">
        <v>-2.798</v>
      </c>
      <c r="AV4930" s="3">
        <v>2.2080000000000002</v>
      </c>
      <c r="AW4930" s="3">
        <v>4.798</v>
      </c>
      <c r="AX4930" s="3">
        <v>5.524</v>
      </c>
      <c r="AY4930" s="3">
        <v>4.7930000000000001</v>
      </c>
      <c r="AZ4930" s="3">
        <v>6.0490000000000004</v>
      </c>
      <c r="BA4930">
        <v>6.7839999999999998</v>
      </c>
      <c r="BB4930">
        <v>2017</v>
      </c>
    </row>
    <row r="4931" spans="1:54" hidden="1" x14ac:dyDescent="0.2">
      <c r="A4931">
        <v>684</v>
      </c>
      <c r="B4931" t="s">
        <v>447</v>
      </c>
      <c r="C4931" t="s">
        <v>278</v>
      </c>
      <c r="D4931" t="s">
        <v>163</v>
      </c>
      <c r="E4931" t="s">
        <v>277</v>
      </c>
      <c r="F4931" t="s">
        <v>276</v>
      </c>
      <c r="G4931" t="s">
        <v>275</v>
      </c>
      <c r="I4931" t="s">
        <v>1427</v>
      </c>
      <c r="J4931" s="3">
        <v>10.587</v>
      </c>
      <c r="K4931" s="3">
        <v>-2.6739999999999999</v>
      </c>
      <c r="L4931" s="3">
        <v>13.893000000000001</v>
      </c>
      <c r="M4931" s="3">
        <v>-7.524</v>
      </c>
      <c r="N4931" s="3">
        <v>12.935</v>
      </c>
      <c r="O4931" s="3">
        <v>-8.0289999999999999</v>
      </c>
      <c r="P4931" s="3">
        <v>29.928999999999998</v>
      </c>
      <c r="Q4931" s="3">
        <v>32.692</v>
      </c>
      <c r="R4931" s="3">
        <v>2.9809999999999999</v>
      </c>
      <c r="S4931" s="3">
        <v>4.6849999999999996</v>
      </c>
      <c r="T4931" s="3">
        <v>-4.0439999999999996</v>
      </c>
      <c r="U4931" s="3">
        <v>-4.0439999999999996</v>
      </c>
      <c r="V4931" s="3">
        <v>-4.0439999999999996</v>
      </c>
      <c r="W4931" s="3">
        <v>-4.0439999999999996</v>
      </c>
      <c r="X4931" s="3">
        <v>8.016</v>
      </c>
      <c r="Y4931" s="3">
        <v>3.98</v>
      </c>
      <c r="Z4931" s="3">
        <v>18.471</v>
      </c>
      <c r="AA4931" s="3">
        <v>19.472000000000001</v>
      </c>
      <c r="AB4931" s="3">
        <v>18.832999999999998</v>
      </c>
      <c r="AC4931" s="3">
        <v>18.222999999999999</v>
      </c>
      <c r="AD4931" s="3">
        <v>31.491</v>
      </c>
      <c r="AE4931" s="3">
        <v>7.9850000000000003</v>
      </c>
      <c r="AF4931" s="3">
        <v>10.82</v>
      </c>
      <c r="AG4931" s="3">
        <v>1.84</v>
      </c>
      <c r="AH4931" s="3">
        <v>-2.0590000000000002</v>
      </c>
      <c r="AI4931" s="3">
        <v>3.762</v>
      </c>
      <c r="AJ4931" s="3">
        <v>4.0289999999999999</v>
      </c>
      <c r="AK4931" s="3">
        <v>-9.2289999999999992</v>
      </c>
      <c r="AL4931" s="3">
        <v>-0.79600000000000004</v>
      </c>
      <c r="AM4931" s="3">
        <v>-15.760999999999999</v>
      </c>
      <c r="AN4931" s="3">
        <v>10.436999999999999</v>
      </c>
      <c r="AO4931" s="3">
        <v>5.1920000000000002</v>
      </c>
      <c r="AP4931" s="3">
        <v>2.69</v>
      </c>
      <c r="AQ4931" s="3">
        <v>10.927</v>
      </c>
      <c r="AR4931" s="3">
        <v>8.673</v>
      </c>
      <c r="AS4931" s="3">
        <v>-8.4209999999999994</v>
      </c>
      <c r="AT4931" s="3">
        <v>-8.2629999999999999</v>
      </c>
      <c r="AU4931" s="3">
        <v>-8.5109999999999992</v>
      </c>
      <c r="AV4931" s="3">
        <v>-3.548</v>
      </c>
      <c r="AW4931" s="3">
        <v>1.2789999999999999</v>
      </c>
      <c r="AX4931" s="3">
        <v>1.0820000000000001</v>
      </c>
      <c r="AY4931" s="3">
        <v>0.75</v>
      </c>
      <c r="AZ4931" s="3">
        <v>1.556</v>
      </c>
      <c r="BA4931">
        <v>1.794</v>
      </c>
      <c r="BB4931">
        <v>2017</v>
      </c>
    </row>
    <row r="4932" spans="1:54" hidden="1" x14ac:dyDescent="0.2">
      <c r="A4932">
        <v>684</v>
      </c>
      <c r="B4932" t="s">
        <v>447</v>
      </c>
      <c r="C4932" t="s">
        <v>274</v>
      </c>
      <c r="D4932" t="s">
        <v>163</v>
      </c>
      <c r="E4932" t="s">
        <v>273</v>
      </c>
      <c r="F4932" t="s">
        <v>272</v>
      </c>
      <c r="G4932" t="s">
        <v>271</v>
      </c>
      <c r="I4932" t="s">
        <v>1428</v>
      </c>
      <c r="J4932" s="3" t="s">
        <v>215</v>
      </c>
      <c r="K4932" s="3" t="s">
        <v>215</v>
      </c>
      <c r="L4932" s="3">
        <v>20.562999999999999</v>
      </c>
      <c r="M4932" s="3">
        <v>19.721</v>
      </c>
      <c r="N4932" s="3">
        <v>17.623000000000001</v>
      </c>
      <c r="O4932" s="3">
        <v>15.305999999999999</v>
      </c>
      <c r="P4932" s="3">
        <v>10.941000000000001</v>
      </c>
      <c r="Q4932" s="3">
        <v>5.9630000000000001</v>
      </c>
      <c r="R4932" s="3">
        <v>3.8879999999999999</v>
      </c>
      <c r="S4932" s="3">
        <v>3.6</v>
      </c>
      <c r="T4932" s="3">
        <v>2.8239999999999998</v>
      </c>
      <c r="U4932" s="3">
        <v>2.7320000000000002</v>
      </c>
      <c r="V4932" s="3">
        <v>3.3420000000000001</v>
      </c>
      <c r="W4932" s="3">
        <v>3.9390000000000001</v>
      </c>
      <c r="X4932" s="3">
        <v>4.492</v>
      </c>
      <c r="Y4932" s="3">
        <v>5.1159999999999997</v>
      </c>
      <c r="Z4932" s="3">
        <v>5.7850000000000001</v>
      </c>
      <c r="AA4932" s="3">
        <v>6.5609999999999999</v>
      </c>
      <c r="AB4932" s="3">
        <v>6.8879999999999999</v>
      </c>
      <c r="AC4932" s="3">
        <v>7.6980000000000004</v>
      </c>
      <c r="AD4932" s="3">
        <v>6.5010000000000003</v>
      </c>
      <c r="AE4932" s="3">
        <v>6.8</v>
      </c>
      <c r="AF4932" s="3">
        <v>7.2</v>
      </c>
      <c r="AG4932" s="3">
        <v>7.6980000000000004</v>
      </c>
      <c r="AH4932" s="3">
        <v>8.3949999999999996</v>
      </c>
      <c r="AI4932" s="3">
        <v>9.5670000000000002</v>
      </c>
      <c r="AJ4932" s="3">
        <v>9.0809999999999995</v>
      </c>
      <c r="AK4932" s="3">
        <v>8.5220000000000002</v>
      </c>
      <c r="AL4932" s="3">
        <v>7.2220000000000004</v>
      </c>
      <c r="AM4932" s="3">
        <v>7.3280000000000003</v>
      </c>
      <c r="AN4932" s="3">
        <v>7.8</v>
      </c>
      <c r="AO4932" s="3">
        <v>7.9</v>
      </c>
      <c r="AP4932" s="3">
        <v>8.1</v>
      </c>
      <c r="AQ4932" s="3">
        <v>8</v>
      </c>
      <c r="AR4932" s="3">
        <v>7.8</v>
      </c>
      <c r="AS4932" s="3">
        <v>7.9</v>
      </c>
      <c r="AT4932" s="3">
        <v>7.3</v>
      </c>
      <c r="AU4932" s="3">
        <v>6.9</v>
      </c>
      <c r="AV4932" s="3">
        <v>6.6</v>
      </c>
      <c r="AW4932" s="3">
        <v>6.2279999999999998</v>
      </c>
      <c r="AX4932" s="3">
        <v>6.1550000000000002</v>
      </c>
      <c r="AY4932" s="3">
        <v>5.7830000000000004</v>
      </c>
      <c r="AZ4932" s="3">
        <v>5.41</v>
      </c>
      <c r="BA4932">
        <v>5.41</v>
      </c>
      <c r="BB4932">
        <v>2016</v>
      </c>
    </row>
    <row r="4933" spans="1:54" hidden="1" x14ac:dyDescent="0.2">
      <c r="A4933">
        <v>684</v>
      </c>
      <c r="B4933" t="s">
        <v>447</v>
      </c>
      <c r="C4933" t="s">
        <v>270</v>
      </c>
      <c r="D4933" t="s">
        <v>163</v>
      </c>
      <c r="E4933" t="s">
        <v>269</v>
      </c>
      <c r="F4933" t="s">
        <v>268</v>
      </c>
      <c r="G4933" t="s">
        <v>264</v>
      </c>
      <c r="H4933" t="s">
        <v>263</v>
      </c>
    </row>
    <row r="4934" spans="1:54" hidden="1" x14ac:dyDescent="0.2">
      <c r="A4934">
        <v>684</v>
      </c>
      <c r="B4934" t="s">
        <v>447</v>
      </c>
      <c r="C4934" t="s">
        <v>267</v>
      </c>
      <c r="D4934" t="s">
        <v>163</v>
      </c>
      <c r="E4934" t="s">
        <v>266</v>
      </c>
      <c r="F4934" t="s">
        <v>265</v>
      </c>
      <c r="G4934" t="s">
        <v>264</v>
      </c>
      <c r="H4934" t="s">
        <v>263</v>
      </c>
      <c r="I4934" t="s">
        <v>1429</v>
      </c>
      <c r="J4934" s="3">
        <v>0.96599999999999997</v>
      </c>
      <c r="K4934" s="3">
        <v>0.98</v>
      </c>
      <c r="L4934" s="3">
        <v>0.99299999999999999</v>
      </c>
      <c r="M4934" s="3">
        <v>1.002</v>
      </c>
      <c r="N4934" s="3">
        <v>1.012</v>
      </c>
      <c r="O4934" s="3">
        <v>1.0209999999999999</v>
      </c>
      <c r="P4934" s="3">
        <v>1.028</v>
      </c>
      <c r="Q4934" s="3">
        <v>1.036</v>
      </c>
      <c r="R4934" s="3">
        <v>1.0429999999999999</v>
      </c>
      <c r="S4934" s="3">
        <v>1.0509999999999999</v>
      </c>
      <c r="T4934" s="3">
        <v>1.0589999999999999</v>
      </c>
      <c r="U4934" s="3">
        <v>1.07</v>
      </c>
      <c r="V4934" s="3">
        <v>1.0840000000000001</v>
      </c>
      <c r="W4934" s="3">
        <v>1.097</v>
      </c>
      <c r="X4934" s="3">
        <v>1.113</v>
      </c>
      <c r="Y4934" s="3">
        <v>1.1220000000000001</v>
      </c>
      <c r="Z4934" s="3">
        <v>1.1339999999999999</v>
      </c>
      <c r="AA4934" s="3">
        <v>1.1479999999999999</v>
      </c>
      <c r="AB4934" s="3">
        <v>1.1599999999999999</v>
      </c>
      <c r="AC4934" s="3">
        <v>1.175</v>
      </c>
      <c r="AD4934" s="3">
        <v>1.1870000000000001</v>
      </c>
      <c r="AE4934" s="3">
        <v>1.196</v>
      </c>
      <c r="AF4934" s="3">
        <v>1.2050000000000001</v>
      </c>
      <c r="AG4934" s="3">
        <v>1.2130000000000001</v>
      </c>
      <c r="AH4934" s="3">
        <v>1.2210000000000001</v>
      </c>
      <c r="AI4934" s="3">
        <v>1.228</v>
      </c>
      <c r="AJ4934" s="3">
        <v>1.234</v>
      </c>
      <c r="AK4934" s="3">
        <v>1.24</v>
      </c>
      <c r="AL4934" s="3">
        <v>1.244</v>
      </c>
      <c r="AM4934" s="3">
        <v>1.2470000000000001</v>
      </c>
      <c r="AN4934" s="3">
        <v>1.25</v>
      </c>
      <c r="AO4934" s="3">
        <v>1.252</v>
      </c>
      <c r="AP4934" s="3">
        <v>1.256</v>
      </c>
      <c r="AQ4934" s="3">
        <v>1.2589999999999999</v>
      </c>
      <c r="AR4934" s="3">
        <v>1.2609999999999999</v>
      </c>
      <c r="AS4934" s="3">
        <v>1.2629999999999999</v>
      </c>
      <c r="AT4934" s="3">
        <v>1.264</v>
      </c>
      <c r="AU4934" s="3">
        <v>1.2689999999999999</v>
      </c>
      <c r="AV4934" s="3">
        <v>1.274</v>
      </c>
      <c r="AW4934" s="3">
        <v>1.2789999999999999</v>
      </c>
      <c r="AX4934" s="3">
        <v>1.284</v>
      </c>
      <c r="AY4934" s="3">
        <v>1.288</v>
      </c>
      <c r="AZ4934" s="3">
        <v>1.292</v>
      </c>
      <c r="BA4934">
        <v>1.296</v>
      </c>
      <c r="BB4934">
        <v>2016</v>
      </c>
    </row>
    <row r="4935" spans="1:54" hidden="1" x14ac:dyDescent="0.2">
      <c r="A4935">
        <v>684</v>
      </c>
      <c r="B4935" t="s">
        <v>447</v>
      </c>
      <c r="C4935" t="s">
        <v>262</v>
      </c>
      <c r="D4935" t="s">
        <v>163</v>
      </c>
      <c r="E4935" t="s">
        <v>260</v>
      </c>
      <c r="F4935" t="s">
        <v>259</v>
      </c>
      <c r="G4935" t="s">
        <v>225</v>
      </c>
      <c r="H4935" t="s">
        <v>222</v>
      </c>
      <c r="I4935" t="s">
        <v>1430</v>
      </c>
      <c r="J4935" s="3" t="s">
        <v>215</v>
      </c>
      <c r="K4935" s="3" t="s">
        <v>215</v>
      </c>
      <c r="L4935" s="3" t="s">
        <v>215</v>
      </c>
      <c r="M4935" s="3" t="s">
        <v>215</v>
      </c>
      <c r="N4935" s="3" t="s">
        <v>215</v>
      </c>
      <c r="O4935" s="3" t="s">
        <v>215</v>
      </c>
      <c r="P4935" s="3" t="s">
        <v>215</v>
      </c>
      <c r="Q4935" s="3" t="s">
        <v>215</v>
      </c>
      <c r="R4935" s="3" t="s">
        <v>215</v>
      </c>
      <c r="S4935" s="3" t="s">
        <v>215</v>
      </c>
      <c r="T4935" s="3" t="s">
        <v>215</v>
      </c>
      <c r="U4935" s="3" t="s">
        <v>215</v>
      </c>
      <c r="V4935" s="3" t="s">
        <v>215</v>
      </c>
      <c r="W4935" s="3" t="s">
        <v>215</v>
      </c>
      <c r="X4935" s="3" t="s">
        <v>215</v>
      </c>
      <c r="Y4935" s="3" t="s">
        <v>215</v>
      </c>
      <c r="Z4935" s="3" t="s">
        <v>215</v>
      </c>
      <c r="AA4935" s="3" t="s">
        <v>215</v>
      </c>
      <c r="AB4935" s="3" t="s">
        <v>215</v>
      </c>
      <c r="AC4935" s="3" t="s">
        <v>215</v>
      </c>
      <c r="AD4935" s="3">
        <v>23.103000000000002</v>
      </c>
      <c r="AE4935" s="3">
        <v>23.988</v>
      </c>
      <c r="AF4935" s="3">
        <v>27.783999999999999</v>
      </c>
      <c r="AG4935" s="3">
        <v>31.986999999999998</v>
      </c>
      <c r="AH4935" s="3">
        <v>34.863</v>
      </c>
      <c r="AI4935" s="3">
        <v>37.634999999999998</v>
      </c>
      <c r="AJ4935" s="3">
        <v>40.694000000000003</v>
      </c>
      <c r="AK4935" s="3">
        <v>47.695</v>
      </c>
      <c r="AL4935" s="3">
        <v>57.719000000000001</v>
      </c>
      <c r="AM4935" s="3">
        <v>64.290999999999997</v>
      </c>
      <c r="AN4935" s="3">
        <v>65.478999999999999</v>
      </c>
      <c r="AO4935" s="3">
        <v>69.222999999999999</v>
      </c>
      <c r="AP4935" s="3">
        <v>73.772999999999996</v>
      </c>
      <c r="AQ4935" s="3">
        <v>78.224000000000004</v>
      </c>
      <c r="AR4935" s="3">
        <v>79.674000000000007</v>
      </c>
      <c r="AS4935" s="3">
        <v>88.269000000000005</v>
      </c>
      <c r="AT4935" s="3">
        <v>94.028000000000006</v>
      </c>
      <c r="AU4935" s="3">
        <v>112.242</v>
      </c>
      <c r="AV4935" s="3">
        <v>121.958</v>
      </c>
      <c r="AW4935" s="3">
        <v>133.47399999999999</v>
      </c>
      <c r="AX4935" s="3">
        <v>145.34399999999999</v>
      </c>
      <c r="AY4935" s="3">
        <v>157.352</v>
      </c>
      <c r="AZ4935" s="3">
        <v>169.696</v>
      </c>
      <c r="BA4935">
        <v>182.20400000000001</v>
      </c>
      <c r="BB4935">
        <v>2017</v>
      </c>
    </row>
    <row r="4936" spans="1:54" hidden="1" x14ac:dyDescent="0.2">
      <c r="A4936">
        <v>684</v>
      </c>
      <c r="B4936" t="s">
        <v>447</v>
      </c>
      <c r="C4936" t="s">
        <v>261</v>
      </c>
      <c r="D4936" t="s">
        <v>163</v>
      </c>
      <c r="E4936" t="s">
        <v>260</v>
      </c>
      <c r="F4936" t="s">
        <v>259</v>
      </c>
      <c r="G4936" t="s">
        <v>217</v>
      </c>
      <c r="I4936" t="s">
        <v>258</v>
      </c>
      <c r="J4936" s="3" t="s">
        <v>215</v>
      </c>
      <c r="K4936" s="3" t="s">
        <v>215</v>
      </c>
      <c r="L4936" s="3" t="s">
        <v>215</v>
      </c>
      <c r="M4936" s="3" t="s">
        <v>215</v>
      </c>
      <c r="N4936" s="3" t="s">
        <v>215</v>
      </c>
      <c r="O4936" s="3" t="s">
        <v>215</v>
      </c>
      <c r="P4936" s="3" t="s">
        <v>215</v>
      </c>
      <c r="Q4936" s="3" t="s">
        <v>215</v>
      </c>
      <c r="R4936" s="3" t="s">
        <v>215</v>
      </c>
      <c r="S4936" s="3" t="s">
        <v>215</v>
      </c>
      <c r="T4936" s="3" t="s">
        <v>215</v>
      </c>
      <c r="U4936" s="3" t="s">
        <v>215</v>
      </c>
      <c r="V4936" s="3" t="s">
        <v>215</v>
      </c>
      <c r="W4936" s="3" t="s">
        <v>215</v>
      </c>
      <c r="X4936" s="3" t="s">
        <v>215</v>
      </c>
      <c r="Y4936" s="3" t="s">
        <v>215</v>
      </c>
      <c r="Z4936" s="3" t="s">
        <v>215</v>
      </c>
      <c r="AA4936" s="3" t="s">
        <v>215</v>
      </c>
      <c r="AB4936" s="3" t="s">
        <v>215</v>
      </c>
      <c r="AC4936" s="3" t="s">
        <v>215</v>
      </c>
      <c r="AD4936" s="3">
        <v>17.992999999999999</v>
      </c>
      <c r="AE4936" s="3">
        <v>17.167999999999999</v>
      </c>
      <c r="AF4936" s="3">
        <v>18.079999999999998</v>
      </c>
      <c r="AG4936" s="3">
        <v>18.64</v>
      </c>
      <c r="AH4936" s="3">
        <v>18.728000000000002</v>
      </c>
      <c r="AI4936" s="3">
        <v>18.593</v>
      </c>
      <c r="AJ4936" s="3">
        <v>17.792000000000002</v>
      </c>
      <c r="AK4936" s="3">
        <v>18.404</v>
      </c>
      <c r="AL4936" s="3">
        <v>20.736999999999998</v>
      </c>
      <c r="AM4936" s="3">
        <v>22.111000000000001</v>
      </c>
      <c r="AN4936" s="3">
        <v>21.887</v>
      </c>
      <c r="AO4936" s="3">
        <v>21.411000000000001</v>
      </c>
      <c r="AP4936" s="3">
        <v>21.449000000000002</v>
      </c>
      <c r="AQ4936" s="3">
        <v>21.353999999999999</v>
      </c>
      <c r="AR4936" s="3">
        <v>20.629000000000001</v>
      </c>
      <c r="AS4936" s="3">
        <v>21.132999999999999</v>
      </c>
      <c r="AT4936" s="3">
        <v>21.289000000000001</v>
      </c>
      <c r="AU4936" s="3">
        <v>23.977</v>
      </c>
      <c r="AV4936" s="3">
        <v>23.989000000000001</v>
      </c>
      <c r="AW4936" s="3">
        <v>23.981999999999999</v>
      </c>
      <c r="AX4936" s="3">
        <v>23.972999999999999</v>
      </c>
      <c r="AY4936" s="3">
        <v>23.966999999999999</v>
      </c>
      <c r="AZ4936" s="3">
        <v>23.960999999999999</v>
      </c>
      <c r="BA4936">
        <v>23.858000000000001</v>
      </c>
      <c r="BB4936">
        <v>2017</v>
      </c>
    </row>
    <row r="4937" spans="1:54" hidden="1" x14ac:dyDescent="0.2">
      <c r="A4937">
        <v>684</v>
      </c>
      <c r="B4937" t="s">
        <v>447</v>
      </c>
      <c r="C4937" t="s">
        <v>257</v>
      </c>
      <c r="D4937" t="s">
        <v>163</v>
      </c>
      <c r="E4937" t="s">
        <v>255</v>
      </c>
      <c r="F4937" t="s">
        <v>254</v>
      </c>
      <c r="G4937" t="s">
        <v>225</v>
      </c>
      <c r="H4937" t="s">
        <v>222</v>
      </c>
      <c r="I4937" t="s">
        <v>1430</v>
      </c>
      <c r="J4937" s="3" t="s">
        <v>215</v>
      </c>
      <c r="K4937" s="3" t="s">
        <v>215</v>
      </c>
      <c r="L4937" s="3" t="s">
        <v>215</v>
      </c>
      <c r="M4937" s="3" t="s">
        <v>215</v>
      </c>
      <c r="N4937" s="3" t="s">
        <v>215</v>
      </c>
      <c r="O4937" s="3" t="s">
        <v>215</v>
      </c>
      <c r="P4937" s="3" t="s">
        <v>215</v>
      </c>
      <c r="Q4937" s="3" t="s">
        <v>215</v>
      </c>
      <c r="R4937" s="3" t="s">
        <v>215</v>
      </c>
      <c r="S4937" s="3" t="s">
        <v>215</v>
      </c>
      <c r="T4937" s="3">
        <v>9.423</v>
      </c>
      <c r="U4937" s="3">
        <v>9.65</v>
      </c>
      <c r="V4937" s="3">
        <v>10.621</v>
      </c>
      <c r="W4937" s="3">
        <v>11.154999999999999</v>
      </c>
      <c r="X4937" s="3">
        <v>14.718999999999999</v>
      </c>
      <c r="Y4937" s="3">
        <v>16.042999999999999</v>
      </c>
      <c r="Z4937" s="3">
        <v>16.873999999999999</v>
      </c>
      <c r="AA4937" s="3">
        <v>18.571000000000002</v>
      </c>
      <c r="AB4937" s="3">
        <v>20.488</v>
      </c>
      <c r="AC4937" s="3">
        <v>23.506</v>
      </c>
      <c r="AD4937" s="3">
        <v>28.8</v>
      </c>
      <c r="AE4937" s="3">
        <v>31.850999999999999</v>
      </c>
      <c r="AF4937" s="3">
        <v>35.738999999999997</v>
      </c>
      <c r="AG4937" s="3">
        <v>40.258000000000003</v>
      </c>
      <c r="AH4937" s="3">
        <v>43.174999999999997</v>
      </c>
      <c r="AI4937" s="3">
        <v>46.631</v>
      </c>
      <c r="AJ4937" s="3">
        <v>50.054000000000002</v>
      </c>
      <c r="AK4937" s="3">
        <v>55.680999999999997</v>
      </c>
      <c r="AL4937" s="3">
        <v>65.388000000000005</v>
      </c>
      <c r="AM4937" s="3">
        <v>74.366</v>
      </c>
      <c r="AN4937" s="3">
        <v>75.049000000000007</v>
      </c>
      <c r="AO4937" s="3">
        <v>79.569999999999993</v>
      </c>
      <c r="AP4937" s="3">
        <v>80.114999999999995</v>
      </c>
      <c r="AQ4937" s="3">
        <v>91.048000000000002</v>
      </c>
      <c r="AR4937" s="3">
        <v>92.213999999999999</v>
      </c>
      <c r="AS4937" s="3">
        <v>102.877</v>
      </c>
      <c r="AT4937" s="3">
        <v>109.87</v>
      </c>
      <c r="AU4937" s="3">
        <v>127.71599999999999</v>
      </c>
      <c r="AV4937" s="3">
        <v>139</v>
      </c>
      <c r="AW4937" s="3">
        <v>151.96600000000001</v>
      </c>
      <c r="AX4937" s="3">
        <v>165.298</v>
      </c>
      <c r="AY4937" s="3">
        <v>178.81299999999999</v>
      </c>
      <c r="AZ4937" s="3">
        <v>192.68299999999999</v>
      </c>
      <c r="BA4937">
        <v>206.74100000000001</v>
      </c>
      <c r="BB4937">
        <v>2017</v>
      </c>
    </row>
    <row r="4938" spans="1:54" hidden="1" x14ac:dyDescent="0.2">
      <c r="A4938">
        <v>684</v>
      </c>
      <c r="B4938" t="s">
        <v>447</v>
      </c>
      <c r="C4938" t="s">
        <v>256</v>
      </c>
      <c r="D4938" t="s">
        <v>163</v>
      </c>
      <c r="E4938" t="s">
        <v>255</v>
      </c>
      <c r="F4938" t="s">
        <v>254</v>
      </c>
      <c r="G4938" t="s">
        <v>217</v>
      </c>
      <c r="I4938" t="s">
        <v>253</v>
      </c>
      <c r="J4938" s="3" t="s">
        <v>215</v>
      </c>
      <c r="K4938" s="3" t="s">
        <v>215</v>
      </c>
      <c r="L4938" s="3" t="s">
        <v>215</v>
      </c>
      <c r="M4938" s="3" t="s">
        <v>215</v>
      </c>
      <c r="N4938" s="3" t="s">
        <v>215</v>
      </c>
      <c r="O4938" s="3" t="s">
        <v>215</v>
      </c>
      <c r="P4938" s="3" t="s">
        <v>215</v>
      </c>
      <c r="Q4938" s="3" t="s">
        <v>215</v>
      </c>
      <c r="R4938" s="3" t="s">
        <v>215</v>
      </c>
      <c r="S4938" s="3" t="s">
        <v>215</v>
      </c>
      <c r="T4938" s="3" t="s">
        <v>215</v>
      </c>
      <c r="U4938" s="3" t="s">
        <v>215</v>
      </c>
      <c r="V4938" s="3" t="s">
        <v>215</v>
      </c>
      <c r="W4938" s="3" t="s">
        <v>215</v>
      </c>
      <c r="X4938" s="3" t="s">
        <v>215</v>
      </c>
      <c r="Y4938" s="3" t="s">
        <v>215</v>
      </c>
      <c r="Z4938" s="3" t="s">
        <v>215</v>
      </c>
      <c r="AA4938" s="3" t="s">
        <v>215</v>
      </c>
      <c r="AB4938" s="3" t="s">
        <v>215</v>
      </c>
      <c r="AC4938" s="3">
        <v>20.28</v>
      </c>
      <c r="AD4938" s="3">
        <v>22.43</v>
      </c>
      <c r="AE4938" s="3">
        <v>22.795999999999999</v>
      </c>
      <c r="AF4938" s="3">
        <v>23.256</v>
      </c>
      <c r="AG4938" s="3">
        <v>23.46</v>
      </c>
      <c r="AH4938" s="3">
        <v>23.193999999999999</v>
      </c>
      <c r="AI4938" s="3">
        <v>23.036999999999999</v>
      </c>
      <c r="AJ4938" s="3">
        <v>21.884</v>
      </c>
      <c r="AK4938" s="3">
        <v>21.484999999999999</v>
      </c>
      <c r="AL4938" s="3">
        <v>23.492999999999999</v>
      </c>
      <c r="AM4938" s="3">
        <v>25.576000000000001</v>
      </c>
      <c r="AN4938" s="3">
        <v>25.085999999999999</v>
      </c>
      <c r="AO4938" s="3">
        <v>24.611000000000001</v>
      </c>
      <c r="AP4938" s="3">
        <v>23.292999999999999</v>
      </c>
      <c r="AQ4938" s="3">
        <v>24.853999999999999</v>
      </c>
      <c r="AR4938" s="3">
        <v>23.875</v>
      </c>
      <c r="AS4938" s="3">
        <v>24.631</v>
      </c>
      <c r="AT4938" s="3">
        <v>24.876000000000001</v>
      </c>
      <c r="AU4938" s="3">
        <v>27.283000000000001</v>
      </c>
      <c r="AV4938" s="3">
        <v>27.341000000000001</v>
      </c>
      <c r="AW4938" s="3">
        <v>27.303999999999998</v>
      </c>
      <c r="AX4938" s="3">
        <v>27.263999999999999</v>
      </c>
      <c r="AY4938" s="3">
        <v>27.236000000000001</v>
      </c>
      <c r="AZ4938" s="3">
        <v>27.206</v>
      </c>
      <c r="BA4938">
        <v>27.07</v>
      </c>
      <c r="BB4938">
        <v>2017</v>
      </c>
    </row>
    <row r="4939" spans="1:54" hidden="1" x14ac:dyDescent="0.2">
      <c r="A4939">
        <v>684</v>
      </c>
      <c r="B4939" t="s">
        <v>447</v>
      </c>
      <c r="C4939" t="s">
        <v>252</v>
      </c>
      <c r="D4939" t="s">
        <v>163</v>
      </c>
      <c r="E4939" t="s">
        <v>250</v>
      </c>
      <c r="F4939" t="s">
        <v>249</v>
      </c>
      <c r="G4939" t="s">
        <v>225</v>
      </c>
      <c r="H4939" t="s">
        <v>222</v>
      </c>
      <c r="I4939" t="s">
        <v>1430</v>
      </c>
      <c r="J4939" s="3" t="s">
        <v>215</v>
      </c>
      <c r="K4939" s="3" t="s">
        <v>215</v>
      </c>
      <c r="L4939" s="3" t="s">
        <v>215</v>
      </c>
      <c r="M4939" s="3" t="s">
        <v>215</v>
      </c>
      <c r="N4939" s="3" t="s">
        <v>215</v>
      </c>
      <c r="O4939" s="3" t="s">
        <v>215</v>
      </c>
      <c r="P4939" s="3" t="s">
        <v>215</v>
      </c>
      <c r="Q4939" s="3" t="s">
        <v>215</v>
      </c>
      <c r="R4939" s="3" t="s">
        <v>215</v>
      </c>
      <c r="S4939" s="3" t="s">
        <v>215</v>
      </c>
      <c r="T4939" s="3" t="s">
        <v>215</v>
      </c>
      <c r="U4939" s="3" t="s">
        <v>215</v>
      </c>
      <c r="V4939" s="3" t="s">
        <v>215</v>
      </c>
      <c r="W4939" s="3" t="s">
        <v>215</v>
      </c>
      <c r="X4939" s="3" t="s">
        <v>215</v>
      </c>
      <c r="Y4939" s="3" t="s">
        <v>215</v>
      </c>
      <c r="Z4939" s="3" t="s">
        <v>215</v>
      </c>
      <c r="AA4939" s="3" t="s">
        <v>215</v>
      </c>
      <c r="AB4939" s="3" t="s">
        <v>215</v>
      </c>
      <c r="AC4939" s="3" t="s">
        <v>215</v>
      </c>
      <c r="AD4939" s="3">
        <v>-5.6970000000000001</v>
      </c>
      <c r="AE4939" s="3">
        <v>-7.8630000000000004</v>
      </c>
      <c r="AF4939" s="3">
        <v>-7.9539999999999997</v>
      </c>
      <c r="AG4939" s="3">
        <v>-8.2710000000000008</v>
      </c>
      <c r="AH4939" s="3">
        <v>-8.3119999999999994</v>
      </c>
      <c r="AI4939" s="3">
        <v>-8.9960000000000004</v>
      </c>
      <c r="AJ4939" s="3">
        <v>-9.36</v>
      </c>
      <c r="AK4939" s="3">
        <v>-7.9850000000000003</v>
      </c>
      <c r="AL4939" s="3">
        <v>-7.6689999999999996</v>
      </c>
      <c r="AM4939" s="3">
        <v>-10.074999999999999</v>
      </c>
      <c r="AN4939" s="3">
        <v>-9.5690000000000008</v>
      </c>
      <c r="AO4939" s="3">
        <v>-10.347</v>
      </c>
      <c r="AP4939" s="3">
        <v>-6.3419999999999996</v>
      </c>
      <c r="AQ4939" s="3">
        <v>-12.823</v>
      </c>
      <c r="AR4939" s="3">
        <v>-12.54</v>
      </c>
      <c r="AS4939" s="3">
        <v>-14.608000000000001</v>
      </c>
      <c r="AT4939" s="3">
        <v>-15.843</v>
      </c>
      <c r="AU4939" s="3">
        <v>-15.474</v>
      </c>
      <c r="AV4939" s="3">
        <v>-17.041</v>
      </c>
      <c r="AW4939" s="3">
        <v>-18.492000000000001</v>
      </c>
      <c r="AX4939" s="3">
        <v>-19.954000000000001</v>
      </c>
      <c r="AY4939" s="3">
        <v>-21.462</v>
      </c>
      <c r="AZ4939" s="3">
        <v>-22.986000000000001</v>
      </c>
      <c r="BA4939">
        <v>-24.536999999999999</v>
      </c>
      <c r="BB4939">
        <v>2017</v>
      </c>
    </row>
    <row r="4940" spans="1:54" hidden="1" x14ac:dyDescent="0.2">
      <c r="A4940">
        <v>684</v>
      </c>
      <c r="B4940" t="s">
        <v>447</v>
      </c>
      <c r="C4940" t="s">
        <v>251</v>
      </c>
      <c r="D4940" t="s">
        <v>163</v>
      </c>
      <c r="E4940" t="s">
        <v>250</v>
      </c>
      <c r="F4940" t="s">
        <v>249</v>
      </c>
      <c r="G4940" t="s">
        <v>217</v>
      </c>
      <c r="I4940" t="s">
        <v>248</v>
      </c>
      <c r="J4940" s="3" t="s">
        <v>215</v>
      </c>
      <c r="K4940" s="3" t="s">
        <v>215</v>
      </c>
      <c r="L4940" s="3" t="s">
        <v>215</v>
      </c>
      <c r="M4940" s="3" t="s">
        <v>215</v>
      </c>
      <c r="N4940" s="3" t="s">
        <v>215</v>
      </c>
      <c r="O4940" s="3" t="s">
        <v>215</v>
      </c>
      <c r="P4940" s="3" t="s">
        <v>215</v>
      </c>
      <c r="Q4940" s="3" t="s">
        <v>215</v>
      </c>
      <c r="R4940" s="3" t="s">
        <v>215</v>
      </c>
      <c r="S4940" s="3" t="s">
        <v>215</v>
      </c>
      <c r="T4940" s="3" t="s">
        <v>215</v>
      </c>
      <c r="U4940" s="3" t="s">
        <v>215</v>
      </c>
      <c r="V4940" s="3" t="s">
        <v>215</v>
      </c>
      <c r="W4940" s="3" t="s">
        <v>215</v>
      </c>
      <c r="X4940" s="3" t="s">
        <v>215</v>
      </c>
      <c r="Y4940" s="3" t="s">
        <v>215</v>
      </c>
      <c r="Z4940" s="3" t="s">
        <v>215</v>
      </c>
      <c r="AA4940" s="3" t="s">
        <v>215</v>
      </c>
      <c r="AB4940" s="3" t="s">
        <v>215</v>
      </c>
      <c r="AC4940" s="3" t="s">
        <v>215</v>
      </c>
      <c r="AD4940" s="3">
        <v>-4.4370000000000003</v>
      </c>
      <c r="AE4940" s="3">
        <v>-5.6280000000000001</v>
      </c>
      <c r="AF4940" s="3">
        <v>-5.1760000000000002</v>
      </c>
      <c r="AG4940" s="3">
        <v>-4.82</v>
      </c>
      <c r="AH4940" s="3">
        <v>-4.4649999999999999</v>
      </c>
      <c r="AI4940" s="3">
        <v>-4.444</v>
      </c>
      <c r="AJ4940" s="3">
        <v>-4.0919999999999996</v>
      </c>
      <c r="AK4940" s="3">
        <v>-3.081</v>
      </c>
      <c r="AL4940" s="3">
        <v>-2.7549999999999999</v>
      </c>
      <c r="AM4940" s="3">
        <v>-3.4649999999999999</v>
      </c>
      <c r="AN4940" s="3">
        <v>-3.1989999999999998</v>
      </c>
      <c r="AO4940" s="3">
        <v>-3.2</v>
      </c>
      <c r="AP4940" s="3">
        <v>-1.8440000000000001</v>
      </c>
      <c r="AQ4940" s="3">
        <v>-3.5009999999999999</v>
      </c>
      <c r="AR4940" s="3">
        <v>-3.2469999999999999</v>
      </c>
      <c r="AS4940" s="3">
        <v>-3.4969999999999999</v>
      </c>
      <c r="AT4940" s="3">
        <v>-3.5870000000000002</v>
      </c>
      <c r="AU4940" s="3">
        <v>-3.306</v>
      </c>
      <c r="AV4940" s="3">
        <v>-3.3519999999999999</v>
      </c>
      <c r="AW4940" s="3">
        <v>-3.3220000000000001</v>
      </c>
      <c r="AX4940" s="3">
        <v>-3.2909999999999999</v>
      </c>
      <c r="AY4940" s="3">
        <v>-3.2690000000000001</v>
      </c>
      <c r="AZ4940" s="3">
        <v>-3.246</v>
      </c>
      <c r="BA4940">
        <v>-3.2130000000000001</v>
      </c>
      <c r="BB4940">
        <v>2017</v>
      </c>
    </row>
    <row r="4941" spans="1:54" hidden="1" x14ac:dyDescent="0.2">
      <c r="A4941">
        <v>684</v>
      </c>
      <c r="B4941" t="s">
        <v>447</v>
      </c>
      <c r="C4941" t="s">
        <v>247</v>
      </c>
      <c r="D4941" t="s">
        <v>163</v>
      </c>
      <c r="E4941" t="s">
        <v>245</v>
      </c>
      <c r="F4941" t="s">
        <v>244</v>
      </c>
      <c r="G4941" t="s">
        <v>225</v>
      </c>
      <c r="H4941" t="s">
        <v>222</v>
      </c>
      <c r="I4941" t="s">
        <v>1430</v>
      </c>
      <c r="J4941" s="3" t="s">
        <v>215</v>
      </c>
      <c r="K4941" s="3" t="s">
        <v>215</v>
      </c>
      <c r="L4941" s="3" t="s">
        <v>215</v>
      </c>
      <c r="M4941" s="3" t="s">
        <v>215</v>
      </c>
      <c r="N4941" s="3" t="s">
        <v>215</v>
      </c>
      <c r="O4941" s="3" t="s">
        <v>215</v>
      </c>
      <c r="P4941" s="3">
        <v>0.13700000000000001</v>
      </c>
      <c r="Q4941" s="3">
        <v>-0.56299999999999994</v>
      </c>
      <c r="R4941" s="3">
        <v>-0.93799999999999994</v>
      </c>
      <c r="S4941" s="3">
        <v>-0.76900000000000002</v>
      </c>
      <c r="T4941" s="3">
        <v>-0.873</v>
      </c>
      <c r="U4941" s="3">
        <v>-0.40600000000000003</v>
      </c>
      <c r="V4941" s="3">
        <v>-1.0349999999999999</v>
      </c>
      <c r="W4941" s="3">
        <v>-1.123</v>
      </c>
      <c r="X4941" s="3">
        <v>-1.466</v>
      </c>
      <c r="Y4941" s="3">
        <v>-1.716</v>
      </c>
      <c r="Z4941" s="3">
        <v>-1.9330000000000001</v>
      </c>
      <c r="AA4941" s="3">
        <v>-1.2330000000000001</v>
      </c>
      <c r="AB4941" s="3">
        <v>-0.72099999999999997</v>
      </c>
      <c r="AC4941" s="3">
        <v>9.8000000000000004E-2</v>
      </c>
      <c r="AD4941" s="3">
        <v>-1.976</v>
      </c>
      <c r="AE4941" s="3">
        <v>-3.508</v>
      </c>
      <c r="AF4941" s="3">
        <v>-2.3889999999999998</v>
      </c>
      <c r="AG4941" s="3">
        <v>-2.427</v>
      </c>
      <c r="AH4941" s="3">
        <v>-2.161</v>
      </c>
      <c r="AI4941" s="3">
        <v>-1.347</v>
      </c>
      <c r="AJ4941" s="3">
        <v>-0.95399999999999996</v>
      </c>
      <c r="AK4941" s="3">
        <v>2.944</v>
      </c>
      <c r="AL4941" s="3">
        <v>4.7300000000000004</v>
      </c>
      <c r="AM4941" s="3">
        <v>0.23499999999999999</v>
      </c>
      <c r="AN4941" s="3">
        <v>-3.0270000000000001</v>
      </c>
      <c r="AO4941" s="3">
        <v>-1.081</v>
      </c>
      <c r="AP4941" s="3">
        <v>0.54800000000000004</v>
      </c>
      <c r="AQ4941" s="3">
        <v>-3.552</v>
      </c>
      <c r="AR4941" s="3">
        <v>-6.3410000000000002</v>
      </c>
      <c r="AS4941" s="3">
        <v>-4.6900000000000004</v>
      </c>
      <c r="AT4941" s="3">
        <v>-6.3360000000000003</v>
      </c>
      <c r="AU4941" s="3">
        <v>-10.599</v>
      </c>
      <c r="AV4941" s="3">
        <v>-11.247</v>
      </c>
      <c r="AW4941" s="3">
        <v>-12.061</v>
      </c>
      <c r="AX4941" s="3">
        <v>-12.898999999999999</v>
      </c>
      <c r="AY4941" s="3">
        <v>-13.83</v>
      </c>
      <c r="AZ4941" s="3">
        <v>-14.707000000000001</v>
      </c>
      <c r="BA4941">
        <v>-15.603999999999999</v>
      </c>
      <c r="BB4941">
        <v>2017</v>
      </c>
    </row>
    <row r="4942" spans="1:54" hidden="1" x14ac:dyDescent="0.2">
      <c r="A4942">
        <v>684</v>
      </c>
      <c r="B4942" t="s">
        <v>447</v>
      </c>
      <c r="C4942" t="s">
        <v>246</v>
      </c>
      <c r="D4942" t="s">
        <v>163</v>
      </c>
      <c r="E4942" t="s">
        <v>245</v>
      </c>
      <c r="F4942" t="s">
        <v>244</v>
      </c>
      <c r="G4942" t="s">
        <v>243</v>
      </c>
      <c r="I4942" t="s">
        <v>362</v>
      </c>
      <c r="J4942" s="3" t="s">
        <v>215</v>
      </c>
      <c r="K4942" s="3" t="s">
        <v>215</v>
      </c>
      <c r="L4942" s="3" t="s">
        <v>215</v>
      </c>
      <c r="M4942" s="3" t="s">
        <v>215</v>
      </c>
      <c r="N4942" s="3" t="s">
        <v>215</v>
      </c>
      <c r="O4942" s="3" t="s">
        <v>215</v>
      </c>
      <c r="P4942" s="3">
        <v>0.246</v>
      </c>
      <c r="Q4942" s="3">
        <v>-0.93100000000000005</v>
      </c>
      <c r="R4942" s="3">
        <v>-1.444</v>
      </c>
      <c r="S4942" s="3">
        <v>-1.1240000000000001</v>
      </c>
      <c r="T4942" s="3">
        <v>-1.1910000000000001</v>
      </c>
      <c r="U4942" s="3">
        <v>-0.53</v>
      </c>
      <c r="V4942" s="3">
        <v>-1.2709999999999999</v>
      </c>
      <c r="W4942" s="3">
        <v>-1.3160000000000001</v>
      </c>
      <c r="X4942" s="3">
        <v>-1.64</v>
      </c>
      <c r="Y4942" s="3">
        <v>-1.8340000000000001</v>
      </c>
      <c r="Z4942" s="3">
        <v>-1.9590000000000001</v>
      </c>
      <c r="AA4942" s="3">
        <v>-1.1919999999999999</v>
      </c>
      <c r="AB4942" s="3">
        <v>-0.65500000000000003</v>
      </c>
      <c r="AC4942" s="3">
        <v>8.8999999999999996E-2</v>
      </c>
      <c r="AD4942" s="3">
        <v>-1.6559999999999999</v>
      </c>
      <c r="AE4942" s="3">
        <v>-2.6459999999999999</v>
      </c>
      <c r="AF4942" s="3">
        <v>-1.6259999999999999</v>
      </c>
      <c r="AG4942" s="3">
        <v>-1.502</v>
      </c>
      <c r="AH4942" s="3">
        <v>-1.2010000000000001</v>
      </c>
      <c r="AI4942" s="3">
        <v>-0.68899999999999995</v>
      </c>
      <c r="AJ4942" s="3">
        <v>-0.44</v>
      </c>
      <c r="AK4942" s="3">
        <v>1.2070000000000001</v>
      </c>
      <c r="AL4942" s="3">
        <v>1.75</v>
      </c>
      <c r="AM4942" s="3">
        <v>8.4000000000000005E-2</v>
      </c>
      <c r="AN4942" s="3">
        <v>-1.0189999999999999</v>
      </c>
      <c r="AO4942" s="3">
        <v>-0.33700000000000002</v>
      </c>
      <c r="AP4942" s="3">
        <v>0.16</v>
      </c>
      <c r="AQ4942" s="3">
        <v>-0.96599999999999997</v>
      </c>
      <c r="AR4942" s="3">
        <v>-1.6319999999999999</v>
      </c>
      <c r="AS4942" s="3">
        <v>-1.151</v>
      </c>
      <c r="AT4942" s="3">
        <v>-1.454</v>
      </c>
      <c r="AU4942" s="3">
        <v>-2.347</v>
      </c>
      <c r="AV4942" s="3">
        <v>-2.3210000000000002</v>
      </c>
      <c r="AW4942" s="3">
        <v>-2.2669999999999999</v>
      </c>
      <c r="AX4942" s="3">
        <v>-2.2200000000000002</v>
      </c>
      <c r="AY4942" s="3">
        <v>-2.19</v>
      </c>
      <c r="AZ4942" s="3">
        <v>-2.1579999999999999</v>
      </c>
      <c r="BA4942">
        <v>-2.1230000000000002</v>
      </c>
      <c r="BB4942">
        <v>2017</v>
      </c>
    </row>
    <row r="4943" spans="1:54" hidden="1" x14ac:dyDescent="0.2">
      <c r="A4943">
        <v>684</v>
      </c>
      <c r="B4943" t="s">
        <v>447</v>
      </c>
      <c r="C4943" t="s">
        <v>242</v>
      </c>
      <c r="D4943" t="s">
        <v>163</v>
      </c>
      <c r="E4943" t="s">
        <v>240</v>
      </c>
      <c r="F4943" t="s">
        <v>239</v>
      </c>
      <c r="G4943" t="s">
        <v>225</v>
      </c>
      <c r="H4943" t="s">
        <v>222</v>
      </c>
      <c r="I4943" t="s">
        <v>1430</v>
      </c>
      <c r="J4943" s="3" t="s">
        <v>215</v>
      </c>
      <c r="K4943" s="3" t="s">
        <v>215</v>
      </c>
      <c r="L4943" s="3" t="s">
        <v>215</v>
      </c>
      <c r="M4943" s="3" t="s">
        <v>215</v>
      </c>
      <c r="N4943" s="3" t="s">
        <v>215</v>
      </c>
      <c r="O4943" s="3" t="s">
        <v>215</v>
      </c>
      <c r="P4943" s="3" t="s">
        <v>215</v>
      </c>
      <c r="Q4943" s="3" t="s">
        <v>215</v>
      </c>
      <c r="R4943" s="3" t="s">
        <v>215</v>
      </c>
      <c r="S4943" s="3" t="s">
        <v>215</v>
      </c>
      <c r="T4943" s="3" t="s">
        <v>215</v>
      </c>
      <c r="U4943" s="3" t="s">
        <v>215</v>
      </c>
      <c r="V4943" s="3" t="s">
        <v>215</v>
      </c>
      <c r="W4943" s="3" t="s">
        <v>215</v>
      </c>
      <c r="X4943" s="3" t="s">
        <v>215</v>
      </c>
      <c r="Y4943" s="3" t="s">
        <v>215</v>
      </c>
      <c r="Z4943" s="3" t="s">
        <v>215</v>
      </c>
      <c r="AA4943" s="3" t="s">
        <v>215</v>
      </c>
      <c r="AB4943" s="3" t="s">
        <v>215</v>
      </c>
      <c r="AC4943" s="3" t="s">
        <v>215</v>
      </c>
      <c r="AD4943" s="3">
        <v>-1.006</v>
      </c>
      <c r="AE4943" s="3">
        <v>-2.8290000000000002</v>
      </c>
      <c r="AF4943" s="3">
        <v>-2.4889999999999999</v>
      </c>
      <c r="AG4943" s="3">
        <v>-1.7829999999999999</v>
      </c>
      <c r="AH4943" s="3">
        <v>-1.427</v>
      </c>
      <c r="AI4943" s="3">
        <v>-1.7270000000000001</v>
      </c>
      <c r="AJ4943" s="3">
        <v>-1.2410000000000001</v>
      </c>
      <c r="AK4943" s="3">
        <v>1.7929999999999999</v>
      </c>
      <c r="AL4943" s="3">
        <v>3.012</v>
      </c>
      <c r="AM4943" s="3">
        <v>0.59499999999999997</v>
      </c>
      <c r="AN4943" s="3">
        <v>0.28999999999999998</v>
      </c>
      <c r="AO4943" s="3">
        <v>-1.093</v>
      </c>
      <c r="AP4943" s="3">
        <v>3.4020000000000001</v>
      </c>
      <c r="AQ4943" s="3">
        <v>-3.5979999999999999</v>
      </c>
      <c r="AR4943" s="3">
        <v>-2.9</v>
      </c>
      <c r="AS4943" s="3">
        <v>-4.9550000000000001</v>
      </c>
      <c r="AT4943" s="3">
        <v>-5.2779999999999996</v>
      </c>
      <c r="AU4943" s="3">
        <v>-3.9969999999999999</v>
      </c>
      <c r="AV4943" s="3">
        <v>-4.0640000000000001</v>
      </c>
      <c r="AW4943" s="3">
        <v>-4.2839999999999998</v>
      </c>
      <c r="AX4943" s="3">
        <v>-4.4770000000000003</v>
      </c>
      <c r="AY4943" s="3">
        <v>-4.702</v>
      </c>
      <c r="AZ4943" s="3">
        <v>-4.907</v>
      </c>
      <c r="BA4943">
        <v>-5.1210000000000004</v>
      </c>
      <c r="BB4943">
        <v>2017</v>
      </c>
    </row>
    <row r="4944" spans="1:54" hidden="1" x14ac:dyDescent="0.2">
      <c r="A4944">
        <v>684</v>
      </c>
      <c r="B4944" t="s">
        <v>447</v>
      </c>
      <c r="C4944" t="s">
        <v>241</v>
      </c>
      <c r="D4944" t="s">
        <v>163</v>
      </c>
      <c r="E4944" t="s">
        <v>240</v>
      </c>
      <c r="F4944" t="s">
        <v>239</v>
      </c>
      <c r="G4944" t="s">
        <v>217</v>
      </c>
      <c r="I4944" t="s">
        <v>238</v>
      </c>
      <c r="J4944" s="3" t="s">
        <v>215</v>
      </c>
      <c r="K4944" s="3" t="s">
        <v>215</v>
      </c>
      <c r="L4944" s="3" t="s">
        <v>215</v>
      </c>
      <c r="M4944" s="3" t="s">
        <v>215</v>
      </c>
      <c r="N4944" s="3" t="s">
        <v>215</v>
      </c>
      <c r="O4944" s="3" t="s">
        <v>215</v>
      </c>
      <c r="P4944" s="3" t="s">
        <v>215</v>
      </c>
      <c r="Q4944" s="3" t="s">
        <v>215</v>
      </c>
      <c r="R4944" s="3" t="s">
        <v>215</v>
      </c>
      <c r="S4944" s="3" t="s">
        <v>215</v>
      </c>
      <c r="T4944" s="3" t="s">
        <v>215</v>
      </c>
      <c r="U4944" s="3" t="s">
        <v>215</v>
      </c>
      <c r="V4944" s="3" t="s">
        <v>215</v>
      </c>
      <c r="W4944" s="3" t="s">
        <v>215</v>
      </c>
      <c r="X4944" s="3" t="s">
        <v>215</v>
      </c>
      <c r="Y4944" s="3" t="s">
        <v>215</v>
      </c>
      <c r="Z4944" s="3" t="s">
        <v>215</v>
      </c>
      <c r="AA4944" s="3" t="s">
        <v>215</v>
      </c>
      <c r="AB4944" s="3" t="s">
        <v>215</v>
      </c>
      <c r="AC4944" s="3" t="s">
        <v>215</v>
      </c>
      <c r="AD4944" s="3">
        <v>-0.78300000000000003</v>
      </c>
      <c r="AE4944" s="3">
        <v>-2.0249999999999999</v>
      </c>
      <c r="AF4944" s="3">
        <v>-1.619</v>
      </c>
      <c r="AG4944" s="3">
        <v>-1.0389999999999999</v>
      </c>
      <c r="AH4944" s="3">
        <v>-0.76700000000000002</v>
      </c>
      <c r="AI4944" s="3">
        <v>-0.85299999999999998</v>
      </c>
      <c r="AJ4944" s="3">
        <v>-0.54300000000000004</v>
      </c>
      <c r="AK4944" s="3">
        <v>0.69199999999999995</v>
      </c>
      <c r="AL4944" s="3">
        <v>1.0820000000000001</v>
      </c>
      <c r="AM4944" s="3">
        <v>0.20399999999999999</v>
      </c>
      <c r="AN4944" s="3">
        <v>9.7000000000000003E-2</v>
      </c>
      <c r="AO4944" s="3">
        <v>-0.33800000000000002</v>
      </c>
      <c r="AP4944" s="3">
        <v>0.98899999999999999</v>
      </c>
      <c r="AQ4944" s="3">
        <v>-0.98199999999999998</v>
      </c>
      <c r="AR4944" s="3">
        <v>-0.751</v>
      </c>
      <c r="AS4944" s="3">
        <v>-1.1859999999999999</v>
      </c>
      <c r="AT4944" s="3">
        <v>-1.1950000000000001</v>
      </c>
      <c r="AU4944" s="3">
        <v>-0.85399999999999998</v>
      </c>
      <c r="AV4944" s="3">
        <v>-0.79900000000000004</v>
      </c>
      <c r="AW4944" s="3">
        <v>-0.77</v>
      </c>
      <c r="AX4944" s="3">
        <v>-0.73799999999999999</v>
      </c>
      <c r="AY4944" s="3">
        <v>-0.71599999999999997</v>
      </c>
      <c r="AZ4944" s="3">
        <v>-0.69299999999999995</v>
      </c>
      <c r="BA4944">
        <v>-0.67100000000000004</v>
      </c>
      <c r="BB4944">
        <v>2017</v>
      </c>
    </row>
    <row r="4945" spans="1:54" hidden="1" x14ac:dyDescent="0.2">
      <c r="A4945">
        <v>684</v>
      </c>
      <c r="B4945" t="s">
        <v>447</v>
      </c>
      <c r="C4945" t="s">
        <v>237</v>
      </c>
      <c r="D4945" t="s">
        <v>163</v>
      </c>
      <c r="E4945" t="s">
        <v>235</v>
      </c>
      <c r="F4945" t="s">
        <v>234</v>
      </c>
      <c r="G4945" t="s">
        <v>225</v>
      </c>
      <c r="H4945" t="s">
        <v>222</v>
      </c>
    </row>
    <row r="4946" spans="1:54" hidden="1" x14ac:dyDescent="0.2">
      <c r="A4946">
        <v>684</v>
      </c>
      <c r="B4946" t="s">
        <v>447</v>
      </c>
      <c r="C4946" t="s">
        <v>236</v>
      </c>
      <c r="D4946" t="s">
        <v>163</v>
      </c>
      <c r="E4946" t="s">
        <v>235</v>
      </c>
      <c r="F4946" t="s">
        <v>234</v>
      </c>
      <c r="G4946" t="s">
        <v>217</v>
      </c>
    </row>
    <row r="4947" spans="1:54" hidden="1" x14ac:dyDescent="0.2">
      <c r="A4947">
        <v>684</v>
      </c>
      <c r="B4947" t="s">
        <v>447</v>
      </c>
      <c r="C4947" t="s">
        <v>233</v>
      </c>
      <c r="D4947" t="s">
        <v>163</v>
      </c>
      <c r="E4947" t="s">
        <v>231</v>
      </c>
      <c r="F4947" t="s">
        <v>230</v>
      </c>
      <c r="G4947" t="s">
        <v>225</v>
      </c>
      <c r="H4947" t="s">
        <v>222</v>
      </c>
      <c r="I4947" t="s">
        <v>1430</v>
      </c>
      <c r="J4947" s="3" t="s">
        <v>215</v>
      </c>
      <c r="K4947" s="3" t="s">
        <v>215</v>
      </c>
      <c r="L4947" s="3" t="s">
        <v>215</v>
      </c>
      <c r="M4947" s="3" t="s">
        <v>215</v>
      </c>
      <c r="N4947" s="3" t="s">
        <v>215</v>
      </c>
      <c r="O4947" s="3" t="s">
        <v>215</v>
      </c>
      <c r="P4947" s="3" t="s">
        <v>215</v>
      </c>
      <c r="Q4947" s="3" t="s">
        <v>215</v>
      </c>
      <c r="R4947" s="3" t="s">
        <v>215</v>
      </c>
      <c r="S4947" s="3" t="s">
        <v>215</v>
      </c>
      <c r="T4947" s="3" t="s">
        <v>215</v>
      </c>
      <c r="U4947" s="3" t="s">
        <v>215</v>
      </c>
      <c r="V4947" s="3" t="s">
        <v>215</v>
      </c>
      <c r="W4947" s="3" t="s">
        <v>215</v>
      </c>
      <c r="X4947" s="3" t="s">
        <v>215</v>
      </c>
      <c r="Y4947" s="3" t="s">
        <v>215</v>
      </c>
      <c r="Z4947" s="3" t="s">
        <v>215</v>
      </c>
      <c r="AA4947" s="3" t="s">
        <v>215</v>
      </c>
      <c r="AB4947" s="3" t="s">
        <v>215</v>
      </c>
      <c r="AC4947" s="3" t="s">
        <v>215</v>
      </c>
      <c r="AD4947" s="3">
        <v>55.448999999999998</v>
      </c>
      <c r="AE4947" s="3">
        <v>60.209000000000003</v>
      </c>
      <c r="AF4947" s="3">
        <v>76.2</v>
      </c>
      <c r="AG4947" s="3">
        <v>95.918999999999997</v>
      </c>
      <c r="AH4947" s="3">
        <v>93.524000000000001</v>
      </c>
      <c r="AI4947" s="3">
        <v>102.453</v>
      </c>
      <c r="AJ4947" s="3">
        <v>108.887</v>
      </c>
      <c r="AK4947" s="3">
        <v>115.37</v>
      </c>
      <c r="AL4947" s="3">
        <v>120.78100000000001</v>
      </c>
      <c r="AM4947" s="3">
        <v>147.583</v>
      </c>
      <c r="AN4947" s="3">
        <v>155.68199999999999</v>
      </c>
      <c r="AO4947" s="3">
        <v>168.86600000000001</v>
      </c>
      <c r="AP4947" s="3">
        <v>177.03800000000001</v>
      </c>
      <c r="AQ4947" s="3">
        <v>197.30600000000001</v>
      </c>
      <c r="AR4947" s="3">
        <v>222.24700000000001</v>
      </c>
      <c r="AS4947" s="3">
        <v>251.40100000000001</v>
      </c>
      <c r="AT4947" s="3">
        <v>265.54700000000003</v>
      </c>
      <c r="AU4947" s="3">
        <v>281.57400000000001</v>
      </c>
      <c r="AV4947" s="3">
        <v>304.51400000000001</v>
      </c>
      <c r="AW4947" s="3">
        <v>328.98500000000001</v>
      </c>
      <c r="AX4947" s="3">
        <v>355.15600000000001</v>
      </c>
      <c r="AY4947" s="3">
        <v>383.05399999999997</v>
      </c>
      <c r="AZ4947" s="3">
        <v>412.58600000000001</v>
      </c>
      <c r="BA4947">
        <v>443.97199999999998</v>
      </c>
      <c r="BB4947">
        <v>2017</v>
      </c>
    </row>
    <row r="4948" spans="1:54" hidden="1" x14ac:dyDescent="0.2">
      <c r="A4948">
        <v>684</v>
      </c>
      <c r="B4948" t="s">
        <v>447</v>
      </c>
      <c r="C4948" t="s">
        <v>232</v>
      </c>
      <c r="D4948" t="s">
        <v>163</v>
      </c>
      <c r="E4948" t="s">
        <v>231</v>
      </c>
      <c r="F4948" t="s">
        <v>230</v>
      </c>
      <c r="G4948" t="s">
        <v>217</v>
      </c>
      <c r="I4948" t="s">
        <v>229</v>
      </c>
      <c r="J4948" s="3" t="s">
        <v>215</v>
      </c>
      <c r="K4948" s="3" t="s">
        <v>215</v>
      </c>
      <c r="L4948" s="3" t="s">
        <v>215</v>
      </c>
      <c r="M4948" s="3" t="s">
        <v>215</v>
      </c>
      <c r="N4948" s="3" t="s">
        <v>215</v>
      </c>
      <c r="O4948" s="3" t="s">
        <v>215</v>
      </c>
      <c r="P4948" s="3" t="s">
        <v>215</v>
      </c>
      <c r="Q4948" s="3" t="s">
        <v>215</v>
      </c>
      <c r="R4948" s="3" t="s">
        <v>215</v>
      </c>
      <c r="S4948" s="3" t="s">
        <v>215</v>
      </c>
      <c r="T4948" s="3" t="s">
        <v>215</v>
      </c>
      <c r="U4948" s="3" t="s">
        <v>215</v>
      </c>
      <c r="V4948" s="3" t="s">
        <v>215</v>
      </c>
      <c r="W4948" s="3" t="s">
        <v>215</v>
      </c>
      <c r="X4948" s="3" t="s">
        <v>215</v>
      </c>
      <c r="Y4948" s="3" t="s">
        <v>215</v>
      </c>
      <c r="Z4948" s="3" t="s">
        <v>215</v>
      </c>
      <c r="AA4948" s="3" t="s">
        <v>215</v>
      </c>
      <c r="AB4948" s="3" t="s">
        <v>215</v>
      </c>
      <c r="AC4948" s="3" t="s">
        <v>215</v>
      </c>
      <c r="AD4948" s="3">
        <v>43.183999999999997</v>
      </c>
      <c r="AE4948" s="3">
        <v>43.091000000000001</v>
      </c>
      <c r="AF4948" s="3">
        <v>49.585999999999999</v>
      </c>
      <c r="AG4948" s="3">
        <v>55.896999999999998</v>
      </c>
      <c r="AH4948" s="3">
        <v>50.241</v>
      </c>
      <c r="AI4948" s="3">
        <v>50.613999999999997</v>
      </c>
      <c r="AJ4948" s="3">
        <v>47.606999999999999</v>
      </c>
      <c r="AK4948" s="3">
        <v>44.517000000000003</v>
      </c>
      <c r="AL4948" s="3">
        <v>43.393999999999998</v>
      </c>
      <c r="AM4948" s="3">
        <v>50.756999999999998</v>
      </c>
      <c r="AN4948" s="3">
        <v>52.037999999999997</v>
      </c>
      <c r="AO4948" s="3">
        <v>52.23</v>
      </c>
      <c r="AP4948" s="3">
        <v>51.472999999999999</v>
      </c>
      <c r="AQ4948" s="3">
        <v>53.860999999999997</v>
      </c>
      <c r="AR4948" s="3">
        <v>57.542999999999999</v>
      </c>
      <c r="AS4948" s="3">
        <v>60.19</v>
      </c>
      <c r="AT4948" s="3">
        <v>60.124000000000002</v>
      </c>
      <c r="AU4948" s="3">
        <v>60.15</v>
      </c>
      <c r="AV4948" s="3">
        <v>59.898000000000003</v>
      </c>
      <c r="AW4948" s="3">
        <v>59.11</v>
      </c>
      <c r="AX4948" s="3">
        <v>58.579000000000001</v>
      </c>
      <c r="AY4948" s="3">
        <v>58.344999999999999</v>
      </c>
      <c r="AZ4948" s="3">
        <v>58.256</v>
      </c>
      <c r="BA4948">
        <v>58.133000000000003</v>
      </c>
      <c r="BB4948">
        <v>2017</v>
      </c>
    </row>
    <row r="4949" spans="1:54" hidden="1" x14ac:dyDescent="0.2">
      <c r="A4949">
        <v>684</v>
      </c>
      <c r="B4949" t="s">
        <v>447</v>
      </c>
      <c r="C4949" t="s">
        <v>228</v>
      </c>
      <c r="D4949" t="s">
        <v>163</v>
      </c>
      <c r="E4949" t="s">
        <v>227</v>
      </c>
      <c r="F4949" t="s">
        <v>226</v>
      </c>
      <c r="G4949" t="s">
        <v>225</v>
      </c>
      <c r="H4949" t="s">
        <v>222</v>
      </c>
      <c r="I4949" t="s">
        <v>1430</v>
      </c>
      <c r="J4949" s="3" t="s">
        <v>215</v>
      </c>
      <c r="K4949" s="3" t="s">
        <v>215</v>
      </c>
      <c r="L4949" s="3" t="s">
        <v>215</v>
      </c>
      <c r="M4949" s="3" t="s">
        <v>215</v>
      </c>
      <c r="N4949" s="3" t="s">
        <v>215</v>
      </c>
      <c r="O4949" s="3" t="s">
        <v>215</v>
      </c>
      <c r="P4949" s="3" t="s">
        <v>215</v>
      </c>
      <c r="Q4949" s="3" t="s">
        <v>215</v>
      </c>
      <c r="R4949" s="3" t="s">
        <v>215</v>
      </c>
      <c r="S4949" s="3" t="s">
        <v>215</v>
      </c>
      <c r="T4949" s="3" t="s">
        <v>215</v>
      </c>
      <c r="U4949" s="3" t="s">
        <v>215</v>
      </c>
      <c r="V4949" s="3" t="s">
        <v>215</v>
      </c>
      <c r="W4949" s="3" t="s">
        <v>215</v>
      </c>
      <c r="X4949" s="3" t="s">
        <v>215</v>
      </c>
      <c r="Y4949" s="3" t="s">
        <v>215</v>
      </c>
      <c r="Z4949" s="3" t="s">
        <v>215</v>
      </c>
      <c r="AA4949" s="3" t="s">
        <v>215</v>
      </c>
      <c r="AB4949" s="3" t="s">
        <v>215</v>
      </c>
      <c r="AC4949" s="3">
        <v>115.905</v>
      </c>
      <c r="AD4949" s="3">
        <v>128.40100000000001</v>
      </c>
      <c r="AE4949" s="3">
        <v>139.72399999999999</v>
      </c>
      <c r="AF4949" s="3">
        <v>153.673</v>
      </c>
      <c r="AG4949" s="3">
        <v>171.59899999999999</v>
      </c>
      <c r="AH4949" s="3">
        <v>186.15100000000001</v>
      </c>
      <c r="AI4949" s="3">
        <v>202.41900000000001</v>
      </c>
      <c r="AJ4949" s="3">
        <v>228.721</v>
      </c>
      <c r="AK4949" s="3">
        <v>259.15699999999998</v>
      </c>
      <c r="AL4949" s="3">
        <v>278.33499999999998</v>
      </c>
      <c r="AM4949" s="3">
        <v>290.76299999999998</v>
      </c>
      <c r="AN4949" s="3">
        <v>299.17099999999999</v>
      </c>
      <c r="AO4949" s="3">
        <v>323.31</v>
      </c>
      <c r="AP4949" s="3">
        <v>343.94200000000001</v>
      </c>
      <c r="AQ4949" s="3">
        <v>366.32499999999999</v>
      </c>
      <c r="AR4949" s="3">
        <v>386.22899999999998</v>
      </c>
      <c r="AS4949" s="3">
        <v>417.68</v>
      </c>
      <c r="AT4949" s="3">
        <v>441.66500000000002</v>
      </c>
      <c r="AU4949" s="3">
        <v>468.11900000000003</v>
      </c>
      <c r="AV4949" s="3">
        <v>508.38600000000002</v>
      </c>
      <c r="AW4949" s="3">
        <v>556.56399999999996</v>
      </c>
      <c r="AX4949" s="3">
        <v>606.28300000000002</v>
      </c>
      <c r="AY4949" s="3">
        <v>656.52700000000004</v>
      </c>
      <c r="AZ4949" s="3">
        <v>708.22900000000004</v>
      </c>
      <c r="BA4949">
        <v>763.71500000000003</v>
      </c>
      <c r="BB4949">
        <v>2017</v>
      </c>
    </row>
    <row r="4950" spans="1:54" hidden="1" x14ac:dyDescent="0.2">
      <c r="A4950">
        <v>684</v>
      </c>
      <c r="B4950" t="s">
        <v>447</v>
      </c>
      <c r="C4950" t="s">
        <v>224</v>
      </c>
      <c r="D4950" t="s">
        <v>163</v>
      </c>
      <c r="E4950" t="s">
        <v>219</v>
      </c>
      <c r="F4950" t="s">
        <v>218</v>
      </c>
      <c r="G4950" t="s">
        <v>223</v>
      </c>
      <c r="H4950" t="s">
        <v>222</v>
      </c>
      <c r="I4950" t="s">
        <v>1431</v>
      </c>
      <c r="J4950" s="3">
        <v>-0.11700000000000001</v>
      </c>
      <c r="K4950" s="3">
        <v>-0.14699999999999999</v>
      </c>
      <c r="L4950" s="3">
        <v>-4.1000000000000002E-2</v>
      </c>
      <c r="M4950" s="3">
        <v>-1.9E-2</v>
      </c>
      <c r="N4950" s="3">
        <v>-5.0999999999999997E-2</v>
      </c>
      <c r="O4950" s="3">
        <v>-0.03</v>
      </c>
      <c r="P4950" s="3">
        <v>9.4E-2</v>
      </c>
      <c r="Q4950" s="3">
        <v>6.5000000000000002E-2</v>
      </c>
      <c r="R4950" s="3">
        <v>-5.6000000000000001E-2</v>
      </c>
      <c r="S4950" s="3">
        <v>-0.104</v>
      </c>
      <c r="T4950" s="3">
        <v>-0.11899999999999999</v>
      </c>
      <c r="U4950" s="3">
        <v>-1.7000000000000001E-2</v>
      </c>
      <c r="V4950" s="3" t="s">
        <v>355</v>
      </c>
      <c r="W4950" s="3">
        <v>-9.1999999999999998E-2</v>
      </c>
      <c r="X4950" s="3">
        <v>-0.23200000000000001</v>
      </c>
      <c r="Y4950" s="3">
        <v>-2.1999999999999999E-2</v>
      </c>
      <c r="Z4950" s="3">
        <v>3.4000000000000002E-2</v>
      </c>
      <c r="AA4950" s="3">
        <v>-8.8999999999999996E-2</v>
      </c>
      <c r="AB4950" s="3">
        <v>3.0000000000000001E-3</v>
      </c>
      <c r="AC4950" s="3">
        <v>-0.124</v>
      </c>
      <c r="AD4950" s="3">
        <v>-3.4000000000000002E-2</v>
      </c>
      <c r="AE4950" s="3">
        <v>0.27600000000000002</v>
      </c>
      <c r="AF4950" s="3">
        <v>0.249</v>
      </c>
      <c r="AG4950" s="3">
        <v>9.5000000000000001E-2</v>
      </c>
      <c r="AH4950" s="3">
        <v>-0.11600000000000001</v>
      </c>
      <c r="AI4950" s="3">
        <v>-0.32400000000000001</v>
      </c>
      <c r="AJ4950" s="3">
        <v>-0.61199999999999999</v>
      </c>
      <c r="AK4950" s="3">
        <v>-0.42299999999999999</v>
      </c>
      <c r="AL4950" s="3">
        <v>-0.97099999999999997</v>
      </c>
      <c r="AM4950" s="3">
        <v>-0.65400000000000003</v>
      </c>
      <c r="AN4950" s="3">
        <v>-1.0029999999999999</v>
      </c>
      <c r="AO4950" s="3">
        <v>-1.5549999999999999</v>
      </c>
      <c r="AP4950" s="3">
        <v>-0.83399999999999996</v>
      </c>
      <c r="AQ4950" s="3">
        <v>-0.753</v>
      </c>
      <c r="AR4950" s="3">
        <v>-0.71299999999999997</v>
      </c>
      <c r="AS4950" s="3">
        <v>-0.56200000000000006</v>
      </c>
      <c r="AT4950" s="3">
        <v>-0.53100000000000003</v>
      </c>
      <c r="AU4950" s="3">
        <v>-0.748</v>
      </c>
      <c r="AV4950" s="3">
        <v>-0.98</v>
      </c>
      <c r="AW4950" s="3">
        <v>-1.2410000000000001</v>
      </c>
      <c r="AX4950" s="3">
        <v>-1.0069999999999999</v>
      </c>
      <c r="AY4950" s="3">
        <v>-0.54800000000000004</v>
      </c>
      <c r="AZ4950" s="3">
        <v>-0.33600000000000002</v>
      </c>
      <c r="BA4950">
        <v>-0.375</v>
      </c>
      <c r="BB4950">
        <v>2017</v>
      </c>
    </row>
    <row r="4951" spans="1:54" hidden="1" x14ac:dyDescent="0.2">
      <c r="A4951">
        <v>684</v>
      </c>
      <c r="B4951" t="s">
        <v>447</v>
      </c>
      <c r="C4951" t="s">
        <v>220</v>
      </c>
      <c r="D4951" t="s">
        <v>163</v>
      </c>
      <c r="E4951" t="s">
        <v>219</v>
      </c>
      <c r="F4951" t="s">
        <v>218</v>
      </c>
      <c r="G4951" t="s">
        <v>217</v>
      </c>
      <c r="I4951" t="s">
        <v>216</v>
      </c>
      <c r="J4951" s="3">
        <v>-9.9830000000000005</v>
      </c>
      <c r="K4951" s="3">
        <v>-13.177</v>
      </c>
      <c r="L4951" s="3">
        <v>-3.847</v>
      </c>
      <c r="M4951" s="3">
        <v>-1.6910000000000001</v>
      </c>
      <c r="N4951" s="3">
        <v>-4.8780000000000001</v>
      </c>
      <c r="O4951" s="3">
        <v>-2.7839999999999998</v>
      </c>
      <c r="P4951" s="3">
        <v>6.57</v>
      </c>
      <c r="Q4951" s="3">
        <v>3.589</v>
      </c>
      <c r="R4951" s="3">
        <v>-2.6720000000000002</v>
      </c>
      <c r="S4951" s="3">
        <v>-4.7919999999999998</v>
      </c>
      <c r="T4951" s="3">
        <v>-4.6029999999999998</v>
      </c>
      <c r="U4951" s="3">
        <v>-0.58299999999999996</v>
      </c>
      <c r="V4951" s="3">
        <v>-4.0000000000000001E-3</v>
      </c>
      <c r="W4951" s="3">
        <v>-2.7810000000000001</v>
      </c>
      <c r="X4951" s="3">
        <v>-6.3179999999999996</v>
      </c>
      <c r="Y4951" s="3">
        <v>-0.52100000000000002</v>
      </c>
      <c r="Z4951" s="3">
        <v>0.78400000000000003</v>
      </c>
      <c r="AA4951" s="3">
        <v>-2.1840000000000002</v>
      </c>
      <c r="AB4951" s="3">
        <v>0.08</v>
      </c>
      <c r="AC4951" s="3">
        <v>-2.859</v>
      </c>
      <c r="AD4951" s="3">
        <v>-0.73399999999999999</v>
      </c>
      <c r="AE4951" s="3">
        <v>5.9809999999999999</v>
      </c>
      <c r="AF4951" s="3">
        <v>5.15</v>
      </c>
      <c r="AG4951" s="3">
        <v>1.6379999999999999</v>
      </c>
      <c r="AH4951" s="3">
        <v>-1.7569999999999999</v>
      </c>
      <c r="AI4951" s="3">
        <v>-5</v>
      </c>
      <c r="AJ4951" s="3">
        <v>-9.0890000000000004</v>
      </c>
      <c r="AK4951" s="3">
        <v>-5.43</v>
      </c>
      <c r="AL4951" s="3">
        <v>-10.073</v>
      </c>
      <c r="AM4951" s="3">
        <v>-7.407</v>
      </c>
      <c r="AN4951" s="3">
        <v>-10.32</v>
      </c>
      <c r="AO4951" s="3">
        <v>-13.804</v>
      </c>
      <c r="AP4951" s="3">
        <v>-7.2850000000000001</v>
      </c>
      <c r="AQ4951" s="3">
        <v>-6.3120000000000003</v>
      </c>
      <c r="AR4951" s="3">
        <v>-5.6509999999999998</v>
      </c>
      <c r="AS4951" s="3">
        <v>-4.883</v>
      </c>
      <c r="AT4951" s="3">
        <v>-4.3719999999999999</v>
      </c>
      <c r="AU4951" s="3">
        <v>-6.02</v>
      </c>
      <c r="AV4951" s="3">
        <v>-7.3689999999999998</v>
      </c>
      <c r="AW4951" s="3">
        <v>-8.7270000000000003</v>
      </c>
      <c r="AX4951" s="3">
        <v>-6.6559999999999997</v>
      </c>
      <c r="AY4951" s="3">
        <v>-3.42</v>
      </c>
      <c r="AZ4951" s="3">
        <v>-1.9910000000000001</v>
      </c>
      <c r="BA4951">
        <v>-2.1080000000000001</v>
      </c>
      <c r="BB4951">
        <v>2016</v>
      </c>
    </row>
    <row r="4952" spans="1:54" x14ac:dyDescent="0.2">
      <c r="A4952">
        <v>273</v>
      </c>
      <c r="B4952" t="s">
        <v>446</v>
      </c>
      <c r="C4952" t="s">
        <v>352</v>
      </c>
      <c r="D4952" t="s">
        <v>69</v>
      </c>
      <c r="E4952" t="s">
        <v>349</v>
      </c>
      <c r="F4952" t="s">
        <v>351</v>
      </c>
      <c r="G4952" t="s">
        <v>225</v>
      </c>
      <c r="H4952" t="s">
        <v>222</v>
      </c>
      <c r="I4952" t="s">
        <v>1432</v>
      </c>
      <c r="J4952" s="3">
        <v>7616.9549999999999</v>
      </c>
      <c r="K4952" s="3">
        <v>8266.3469999999998</v>
      </c>
      <c r="L4952" s="3">
        <v>8223.2950000000001</v>
      </c>
      <c r="M4952" s="3">
        <v>7936.5950000000003</v>
      </c>
      <c r="N4952" s="3">
        <v>8207.2980000000007</v>
      </c>
      <c r="O4952" s="3">
        <v>8386.8490000000002</v>
      </c>
      <c r="P4952" s="3">
        <v>8128.6220000000003</v>
      </c>
      <c r="Q4952" s="3">
        <v>8268.6319999999996</v>
      </c>
      <c r="R4952" s="3">
        <v>8374.74</v>
      </c>
      <c r="S4952" s="3">
        <v>8718.5660000000007</v>
      </c>
      <c r="T4952" s="3">
        <v>9169.8189999999995</v>
      </c>
      <c r="U4952" s="3">
        <v>9556.3040000000001</v>
      </c>
      <c r="V4952" s="3">
        <v>9894.7029999999995</v>
      </c>
      <c r="W4952" s="3">
        <v>10165.571</v>
      </c>
      <c r="X4952" s="3">
        <v>10667.86</v>
      </c>
      <c r="Y4952" s="3">
        <v>9996.7199999999993</v>
      </c>
      <c r="Z4952" s="3">
        <v>10673.824000000001</v>
      </c>
      <c r="AA4952" s="3">
        <v>11404.645</v>
      </c>
      <c r="AB4952" s="3">
        <v>11993.573</v>
      </c>
      <c r="AC4952" s="3">
        <v>12323.822</v>
      </c>
      <c r="AD4952" s="3">
        <v>12932.921</v>
      </c>
      <c r="AE4952" s="3">
        <v>12880.621999999999</v>
      </c>
      <c r="AF4952" s="3">
        <v>12875.49</v>
      </c>
      <c r="AG4952" s="3">
        <v>13061.718999999999</v>
      </c>
      <c r="AH4952" s="3">
        <v>13573.815000000001</v>
      </c>
      <c r="AI4952" s="3">
        <v>13887.073</v>
      </c>
      <c r="AJ4952" s="3">
        <v>14511.307000000001</v>
      </c>
      <c r="AK4952" s="3">
        <v>14843.825999999999</v>
      </c>
      <c r="AL4952" s="3">
        <v>15013.578</v>
      </c>
      <c r="AM4952" s="3">
        <v>14219.999</v>
      </c>
      <c r="AN4952" s="3">
        <v>14947.795</v>
      </c>
      <c r="AO4952" s="3">
        <v>15495.334000000001</v>
      </c>
      <c r="AP4952" s="3">
        <v>16059.724</v>
      </c>
      <c r="AQ4952" s="3">
        <v>16277.187</v>
      </c>
      <c r="AR4952" s="3">
        <v>16740.319</v>
      </c>
      <c r="AS4952" s="3">
        <v>17287.807000000001</v>
      </c>
      <c r="AT4952" s="3">
        <v>17791.456999999999</v>
      </c>
      <c r="AU4952" s="3">
        <v>18153.794999999998</v>
      </c>
      <c r="AV4952" s="3">
        <v>18568.744999999999</v>
      </c>
      <c r="AW4952" s="3">
        <v>19133.679</v>
      </c>
      <c r="AX4952" s="3">
        <v>19700.875</v>
      </c>
      <c r="AY4952" s="3">
        <v>20277.804</v>
      </c>
      <c r="AZ4952" s="3">
        <v>20873.669999999998</v>
      </c>
      <c r="BA4952">
        <v>21470.038</v>
      </c>
      <c r="BB4952">
        <v>2016</v>
      </c>
    </row>
    <row r="4953" spans="1:54" hidden="1" x14ac:dyDescent="0.2">
      <c r="A4953">
        <v>273</v>
      </c>
      <c r="B4953" t="s">
        <v>446</v>
      </c>
      <c r="C4953" t="s">
        <v>350</v>
      </c>
      <c r="D4953" t="s">
        <v>69</v>
      </c>
      <c r="E4953" t="s">
        <v>349</v>
      </c>
      <c r="F4953" t="s">
        <v>348</v>
      </c>
      <c r="G4953" t="s">
        <v>275</v>
      </c>
      <c r="I4953" t="s">
        <v>347</v>
      </c>
      <c r="J4953" s="3">
        <v>9.4819999999999993</v>
      </c>
      <c r="K4953" s="3">
        <v>8.5259999999999998</v>
      </c>
      <c r="L4953" s="3">
        <v>-0.52100000000000002</v>
      </c>
      <c r="M4953" s="3">
        <v>-3.4860000000000002</v>
      </c>
      <c r="N4953" s="3">
        <v>3.411</v>
      </c>
      <c r="O4953" s="3">
        <v>2.1880000000000002</v>
      </c>
      <c r="P4953" s="3">
        <v>-3.0790000000000002</v>
      </c>
      <c r="Q4953" s="3">
        <v>1.722</v>
      </c>
      <c r="R4953" s="3">
        <v>1.2829999999999999</v>
      </c>
      <c r="S4953" s="3">
        <v>4.1059999999999999</v>
      </c>
      <c r="T4953" s="3">
        <v>5.1760000000000002</v>
      </c>
      <c r="U4953" s="3">
        <v>4.2149999999999999</v>
      </c>
      <c r="V4953" s="3">
        <v>3.5409999999999999</v>
      </c>
      <c r="W4953" s="3">
        <v>2.738</v>
      </c>
      <c r="X4953" s="3">
        <v>4.9409999999999998</v>
      </c>
      <c r="Y4953" s="3">
        <v>-6.2910000000000004</v>
      </c>
      <c r="Z4953" s="3">
        <v>6.7729999999999997</v>
      </c>
      <c r="AA4953" s="3">
        <v>6.8470000000000004</v>
      </c>
      <c r="AB4953" s="3">
        <v>5.1639999999999997</v>
      </c>
      <c r="AC4953" s="3">
        <v>2.754</v>
      </c>
      <c r="AD4953" s="3">
        <v>4.9420000000000002</v>
      </c>
      <c r="AE4953" s="3">
        <v>-0.40400000000000003</v>
      </c>
      <c r="AF4953" s="3">
        <v>-0.04</v>
      </c>
      <c r="AG4953" s="3">
        <v>1.446</v>
      </c>
      <c r="AH4953" s="3">
        <v>3.9209999999999998</v>
      </c>
      <c r="AI4953" s="3">
        <v>2.3079999999999998</v>
      </c>
      <c r="AJ4953" s="3">
        <v>4.4950000000000001</v>
      </c>
      <c r="AK4953" s="3">
        <v>2.2909999999999999</v>
      </c>
      <c r="AL4953" s="3">
        <v>1.1439999999999999</v>
      </c>
      <c r="AM4953" s="3">
        <v>-5.2859999999999996</v>
      </c>
      <c r="AN4953" s="3">
        <v>5.1180000000000003</v>
      </c>
      <c r="AO4953" s="3">
        <v>3.6629999999999998</v>
      </c>
      <c r="AP4953" s="3">
        <v>3.6419999999999999</v>
      </c>
      <c r="AQ4953" s="3">
        <v>1.3540000000000001</v>
      </c>
      <c r="AR4953" s="3">
        <v>2.8450000000000002</v>
      </c>
      <c r="AS4953" s="3">
        <v>3.27</v>
      </c>
      <c r="AT4953" s="3">
        <v>2.9129999999999998</v>
      </c>
      <c r="AU4953" s="3">
        <v>2.0369999999999999</v>
      </c>
      <c r="AV4953" s="3">
        <v>2.286</v>
      </c>
      <c r="AW4953" s="3">
        <v>3.0419999999999998</v>
      </c>
      <c r="AX4953" s="3">
        <v>2.964</v>
      </c>
      <c r="AY4953" s="3">
        <v>2.9279999999999999</v>
      </c>
      <c r="AZ4953" s="3">
        <v>2.9390000000000001</v>
      </c>
      <c r="BA4953">
        <v>2.8570000000000002</v>
      </c>
      <c r="BB4953">
        <v>2016</v>
      </c>
    </row>
    <row r="4954" spans="1:54" hidden="1" x14ac:dyDescent="0.2">
      <c r="A4954">
        <v>273</v>
      </c>
      <c r="B4954" t="s">
        <v>446</v>
      </c>
      <c r="C4954" t="s">
        <v>346</v>
      </c>
      <c r="D4954" t="s">
        <v>69</v>
      </c>
      <c r="E4954" t="s">
        <v>342</v>
      </c>
      <c r="F4954" t="s">
        <v>345</v>
      </c>
      <c r="G4954" t="s">
        <v>225</v>
      </c>
      <c r="H4954" t="s">
        <v>222</v>
      </c>
      <c r="I4954" t="s">
        <v>1432</v>
      </c>
      <c r="J4954" s="3">
        <v>5.2450000000000001</v>
      </c>
      <c r="K4954" s="3">
        <v>7.1890000000000001</v>
      </c>
      <c r="L4954" s="3">
        <v>11.574</v>
      </c>
      <c r="M4954" s="3">
        <v>20.847000000000001</v>
      </c>
      <c r="N4954" s="3">
        <v>34.369</v>
      </c>
      <c r="O4954" s="3">
        <v>55.747</v>
      </c>
      <c r="P4954" s="3">
        <v>91.501999999999995</v>
      </c>
      <c r="Q4954" s="3">
        <v>226.02699999999999</v>
      </c>
      <c r="R4954" s="3">
        <v>458.88</v>
      </c>
      <c r="S4954" s="3">
        <v>605.78099999999995</v>
      </c>
      <c r="T4954" s="3">
        <v>816.78399999999999</v>
      </c>
      <c r="U4954" s="3">
        <v>1050.645</v>
      </c>
      <c r="V4954" s="3">
        <v>1249.3340000000001</v>
      </c>
      <c r="W4954" s="3">
        <v>1560.0930000000001</v>
      </c>
      <c r="X4954" s="3">
        <v>1781.422</v>
      </c>
      <c r="Y4954" s="3">
        <v>2311.4580000000001</v>
      </c>
      <c r="Z4954" s="3">
        <v>3123.1680000000001</v>
      </c>
      <c r="AA4954" s="3">
        <v>3962.5239999999999</v>
      </c>
      <c r="AB4954" s="3">
        <v>4810.1229999999996</v>
      </c>
      <c r="AC4954" s="3">
        <v>5738.4660000000003</v>
      </c>
      <c r="AD4954" s="3">
        <v>6693.683</v>
      </c>
      <c r="AE4954" s="3">
        <v>7069.3770000000004</v>
      </c>
      <c r="AF4954" s="3">
        <v>7455.4589999999998</v>
      </c>
      <c r="AG4954" s="3">
        <v>7868.81</v>
      </c>
      <c r="AH4954" s="3">
        <v>8828.3670000000002</v>
      </c>
      <c r="AI4954" s="3">
        <v>9562.6479999999992</v>
      </c>
      <c r="AJ4954" s="3">
        <v>10630.939</v>
      </c>
      <c r="AK4954" s="3">
        <v>11504.075999999999</v>
      </c>
      <c r="AL4954" s="3">
        <v>12353.844999999999</v>
      </c>
      <c r="AM4954" s="3">
        <v>12162.763000000001</v>
      </c>
      <c r="AN4954" s="3">
        <v>13366.377</v>
      </c>
      <c r="AO4954" s="3">
        <v>14665.576999999999</v>
      </c>
      <c r="AP4954" s="3">
        <v>15817.754999999999</v>
      </c>
      <c r="AQ4954" s="3">
        <v>16277.187</v>
      </c>
      <c r="AR4954" s="3">
        <v>17471.467000000001</v>
      </c>
      <c r="AS4954" s="3">
        <v>18536.530999999999</v>
      </c>
      <c r="AT4954" s="3">
        <v>20099.594000000001</v>
      </c>
      <c r="AU4954" s="3">
        <v>21751.025000000001</v>
      </c>
      <c r="AV4954" s="3">
        <v>22981.058000000001</v>
      </c>
      <c r="AW4954" s="3">
        <v>24433.848999999998</v>
      </c>
      <c r="AX4954" s="3">
        <v>25982.312999999998</v>
      </c>
      <c r="AY4954" s="3">
        <v>27638.036</v>
      </c>
      <c r="AZ4954" s="3">
        <v>29381.504000000001</v>
      </c>
      <c r="BA4954">
        <v>31187.282999999999</v>
      </c>
      <c r="BB4954">
        <v>2016</v>
      </c>
    </row>
    <row r="4955" spans="1:54" hidden="1" x14ac:dyDescent="0.2">
      <c r="A4955">
        <v>273</v>
      </c>
      <c r="B4955" t="s">
        <v>446</v>
      </c>
      <c r="C4955" t="s">
        <v>344</v>
      </c>
      <c r="D4955" t="s">
        <v>69</v>
      </c>
      <c r="E4955" t="s">
        <v>342</v>
      </c>
      <c r="F4955" t="s">
        <v>343</v>
      </c>
      <c r="G4955" t="s">
        <v>223</v>
      </c>
      <c r="H4955" t="s">
        <v>222</v>
      </c>
      <c r="I4955" t="s">
        <v>310</v>
      </c>
      <c r="J4955" s="3">
        <v>228.60599999999999</v>
      </c>
      <c r="K4955" s="3">
        <v>293.61</v>
      </c>
      <c r="L4955" s="3">
        <v>213.077</v>
      </c>
      <c r="M4955" s="3">
        <v>173.714</v>
      </c>
      <c r="N4955" s="3">
        <v>204.86</v>
      </c>
      <c r="O4955" s="3">
        <v>217.38800000000001</v>
      </c>
      <c r="P4955" s="3">
        <v>150.51300000000001</v>
      </c>
      <c r="Q4955" s="3">
        <v>165.05799999999999</v>
      </c>
      <c r="R4955" s="3">
        <v>201.92599999999999</v>
      </c>
      <c r="S4955" s="3">
        <v>246.07900000000001</v>
      </c>
      <c r="T4955" s="3">
        <v>290.40199999999999</v>
      </c>
      <c r="U4955" s="3">
        <v>348.13900000000001</v>
      </c>
      <c r="V4955" s="3">
        <v>403.733</v>
      </c>
      <c r="W4955" s="3">
        <v>500.79500000000002</v>
      </c>
      <c r="X4955" s="3">
        <v>527.81100000000004</v>
      </c>
      <c r="Y4955" s="3">
        <v>360.096</v>
      </c>
      <c r="Z4955" s="3">
        <v>410.97300000000001</v>
      </c>
      <c r="AA4955" s="3">
        <v>500.416</v>
      </c>
      <c r="AB4955" s="3">
        <v>526.52200000000005</v>
      </c>
      <c r="AC4955" s="3">
        <v>600.22500000000002</v>
      </c>
      <c r="AD4955" s="3">
        <v>707.90899999999999</v>
      </c>
      <c r="AE4955" s="3">
        <v>756.69299999999998</v>
      </c>
      <c r="AF4955" s="3">
        <v>772.11</v>
      </c>
      <c r="AG4955" s="3">
        <v>729.33500000000004</v>
      </c>
      <c r="AH4955" s="3">
        <v>782.24300000000005</v>
      </c>
      <c r="AI4955" s="3">
        <v>877.47699999999998</v>
      </c>
      <c r="AJ4955" s="3">
        <v>975.38300000000004</v>
      </c>
      <c r="AK4955" s="3">
        <v>1052.6969999999999</v>
      </c>
      <c r="AL4955" s="3">
        <v>1109.9870000000001</v>
      </c>
      <c r="AM4955" s="3">
        <v>900.04700000000003</v>
      </c>
      <c r="AN4955" s="3">
        <v>1057.8009999999999</v>
      </c>
      <c r="AO4955" s="3">
        <v>1180.4870000000001</v>
      </c>
      <c r="AP4955" s="3">
        <v>1201.0940000000001</v>
      </c>
      <c r="AQ4955" s="3">
        <v>1274.444</v>
      </c>
      <c r="AR4955" s="3">
        <v>1314.39</v>
      </c>
      <c r="AS4955" s="3">
        <v>1169.625</v>
      </c>
      <c r="AT4955" s="3">
        <v>1076.914</v>
      </c>
      <c r="AU4955" s="3">
        <v>1149.2360000000001</v>
      </c>
      <c r="AV4955" s="3">
        <v>1212.8309999999999</v>
      </c>
      <c r="AW4955" s="3">
        <v>1285.0809999999999</v>
      </c>
      <c r="AX4955" s="3">
        <v>1354.4580000000001</v>
      </c>
      <c r="AY4955" s="3">
        <v>1427.56</v>
      </c>
      <c r="AZ4955" s="3">
        <v>1505.527</v>
      </c>
      <c r="BA4955">
        <v>1586.366</v>
      </c>
      <c r="BB4955">
        <v>2016</v>
      </c>
    </row>
    <row r="4956" spans="1:54" hidden="1" x14ac:dyDescent="0.2">
      <c r="A4956">
        <v>273</v>
      </c>
      <c r="B4956" t="s">
        <v>446</v>
      </c>
      <c r="C4956" t="s">
        <v>213</v>
      </c>
      <c r="D4956" t="s">
        <v>69</v>
      </c>
      <c r="E4956" t="s">
        <v>342</v>
      </c>
      <c r="F4956" t="s">
        <v>341</v>
      </c>
      <c r="G4956" t="s">
        <v>323</v>
      </c>
      <c r="H4956" t="s">
        <v>222</v>
      </c>
      <c r="I4956" t="s">
        <v>310</v>
      </c>
      <c r="J4956" s="3">
        <v>403.57299999999998</v>
      </c>
      <c r="K4956" s="3">
        <v>478.875</v>
      </c>
      <c r="L4956" s="3">
        <v>505.93799999999999</v>
      </c>
      <c r="M4956" s="3">
        <v>507.57400000000001</v>
      </c>
      <c r="N4956" s="3">
        <v>543.51400000000001</v>
      </c>
      <c r="O4956" s="3">
        <v>573.178</v>
      </c>
      <c r="P4956" s="3">
        <v>566.73</v>
      </c>
      <c r="Q4956" s="3">
        <v>591.20600000000002</v>
      </c>
      <c r="R4956" s="3">
        <v>619.75300000000004</v>
      </c>
      <c r="S4956" s="3">
        <v>670.28599999999994</v>
      </c>
      <c r="T4956" s="3">
        <v>731.05399999999997</v>
      </c>
      <c r="U4956" s="3">
        <v>787.22500000000002</v>
      </c>
      <c r="V4956" s="3">
        <v>833.68299999999999</v>
      </c>
      <c r="W4956" s="3">
        <v>876.88099999999997</v>
      </c>
      <c r="X4956" s="3">
        <v>939.79399999999998</v>
      </c>
      <c r="Y4956" s="3">
        <v>899.03599999999994</v>
      </c>
      <c r="Z4956" s="3">
        <v>977.45</v>
      </c>
      <c r="AA4956" s="3">
        <v>1062.2560000000001</v>
      </c>
      <c r="AB4956" s="3">
        <v>1129.232</v>
      </c>
      <c r="AC4956" s="3">
        <v>1178.0840000000001</v>
      </c>
      <c r="AD4956" s="3">
        <v>1264.4390000000001</v>
      </c>
      <c r="AE4956" s="3">
        <v>1288.027</v>
      </c>
      <c r="AF4956" s="3">
        <v>1307.279</v>
      </c>
      <c r="AG4956" s="3">
        <v>1352.6310000000001</v>
      </c>
      <c r="AH4956" s="3">
        <v>1444.317</v>
      </c>
      <c r="AI4956" s="3">
        <v>1525.1890000000001</v>
      </c>
      <c r="AJ4956" s="3">
        <v>1642.7190000000001</v>
      </c>
      <c r="AK4956" s="3">
        <v>1725.075</v>
      </c>
      <c r="AL4956" s="3">
        <v>1779.029</v>
      </c>
      <c r="AM4956" s="3">
        <v>1697.79</v>
      </c>
      <c r="AN4956" s="3">
        <v>1806.49</v>
      </c>
      <c r="AO4956" s="3">
        <v>1911.319</v>
      </c>
      <c r="AP4956" s="3">
        <v>2017.4259999999999</v>
      </c>
      <c r="AQ4956" s="3">
        <v>2077.7649999999999</v>
      </c>
      <c r="AR4956" s="3">
        <v>2175.2359999999999</v>
      </c>
      <c r="AS4956" s="3">
        <v>2270.7339999999999</v>
      </c>
      <c r="AT4956" s="3">
        <v>2366.7040000000002</v>
      </c>
      <c r="AU4956" s="3">
        <v>2458.357</v>
      </c>
      <c r="AV4956" s="3">
        <v>2571.6799999999998</v>
      </c>
      <c r="AW4956" s="3">
        <v>2707.3910000000001</v>
      </c>
      <c r="AX4956" s="3">
        <v>2842.422</v>
      </c>
      <c r="AY4956" s="3">
        <v>2981.4169999999999</v>
      </c>
      <c r="AZ4956" s="3">
        <v>3121.7240000000002</v>
      </c>
      <c r="BA4956">
        <v>3266.7779999999998</v>
      </c>
      <c r="BB4956">
        <v>2016</v>
      </c>
    </row>
    <row r="4957" spans="1:54" hidden="1" x14ac:dyDescent="0.2">
      <c r="A4957">
        <v>273</v>
      </c>
      <c r="B4957" t="s">
        <v>446</v>
      </c>
      <c r="C4957" t="s">
        <v>340</v>
      </c>
      <c r="D4957" t="s">
        <v>69</v>
      </c>
      <c r="E4957" t="s">
        <v>339</v>
      </c>
      <c r="F4957" t="s">
        <v>338</v>
      </c>
      <c r="G4957" t="s">
        <v>295</v>
      </c>
      <c r="I4957" t="s">
        <v>337</v>
      </c>
      <c r="J4957" s="3">
        <v>6.9000000000000006E-2</v>
      </c>
      <c r="K4957" s="3">
        <v>8.6999999999999994E-2</v>
      </c>
      <c r="L4957" s="3">
        <v>0.14099999999999999</v>
      </c>
      <c r="M4957" s="3">
        <v>0.26300000000000001</v>
      </c>
      <c r="N4957" s="3">
        <v>0.41899999999999998</v>
      </c>
      <c r="O4957" s="3">
        <v>0.66500000000000004</v>
      </c>
      <c r="P4957" s="3">
        <v>1.1259999999999999</v>
      </c>
      <c r="Q4957" s="3">
        <v>2.734</v>
      </c>
      <c r="R4957" s="3">
        <v>5.4790000000000001</v>
      </c>
      <c r="S4957" s="3">
        <v>6.9480000000000004</v>
      </c>
      <c r="T4957" s="3">
        <v>8.907</v>
      </c>
      <c r="U4957" s="3">
        <v>10.994</v>
      </c>
      <c r="V4957" s="3">
        <v>12.625999999999999</v>
      </c>
      <c r="W4957" s="3">
        <v>15.347</v>
      </c>
      <c r="X4957" s="3">
        <v>16.699000000000002</v>
      </c>
      <c r="Y4957" s="3">
        <v>23.122</v>
      </c>
      <c r="Z4957" s="3">
        <v>29.26</v>
      </c>
      <c r="AA4957" s="3">
        <v>34.744999999999997</v>
      </c>
      <c r="AB4957" s="3">
        <v>40.106000000000002</v>
      </c>
      <c r="AC4957" s="3">
        <v>46.564</v>
      </c>
      <c r="AD4957" s="3">
        <v>51.756999999999998</v>
      </c>
      <c r="AE4957" s="3">
        <v>54.884</v>
      </c>
      <c r="AF4957" s="3">
        <v>57.904000000000003</v>
      </c>
      <c r="AG4957" s="3">
        <v>60.243000000000002</v>
      </c>
      <c r="AH4957" s="3">
        <v>65.040000000000006</v>
      </c>
      <c r="AI4957" s="3">
        <v>68.86</v>
      </c>
      <c r="AJ4957" s="3">
        <v>73.260000000000005</v>
      </c>
      <c r="AK4957" s="3">
        <v>77.501000000000005</v>
      </c>
      <c r="AL4957" s="3">
        <v>82.284000000000006</v>
      </c>
      <c r="AM4957" s="3">
        <v>85.533000000000001</v>
      </c>
      <c r="AN4957" s="3">
        <v>89.42</v>
      </c>
      <c r="AO4957" s="3">
        <v>94.644999999999996</v>
      </c>
      <c r="AP4957" s="3">
        <v>98.492999999999995</v>
      </c>
      <c r="AQ4957" s="3">
        <v>100</v>
      </c>
      <c r="AR4957" s="3">
        <v>104.36799999999999</v>
      </c>
      <c r="AS4957" s="3">
        <v>107.223</v>
      </c>
      <c r="AT4957" s="3">
        <v>112.973</v>
      </c>
      <c r="AU4957" s="3">
        <v>119.815</v>
      </c>
      <c r="AV4957" s="3">
        <v>123.762</v>
      </c>
      <c r="AW4957" s="3">
        <v>127.70099999999999</v>
      </c>
      <c r="AX4957" s="3">
        <v>131.88399999999999</v>
      </c>
      <c r="AY4957" s="3">
        <v>136.297</v>
      </c>
      <c r="AZ4957" s="3">
        <v>140.75899999999999</v>
      </c>
      <c r="BA4957">
        <v>145.26</v>
      </c>
      <c r="BB4957">
        <v>2016</v>
      </c>
    </row>
    <row r="4958" spans="1:54" hidden="1" x14ac:dyDescent="0.2">
      <c r="A4958">
        <v>273</v>
      </c>
      <c r="B4958" t="s">
        <v>446</v>
      </c>
      <c r="C4958" t="s">
        <v>336</v>
      </c>
      <c r="D4958" t="s">
        <v>69</v>
      </c>
      <c r="E4958" t="s">
        <v>333</v>
      </c>
      <c r="F4958" t="s">
        <v>335</v>
      </c>
      <c r="G4958" t="s">
        <v>225</v>
      </c>
      <c r="H4958" t="s">
        <v>322</v>
      </c>
      <c r="I4958" t="s">
        <v>330</v>
      </c>
      <c r="J4958" s="3">
        <v>109816.308</v>
      </c>
      <c r="K4958" s="3">
        <v>116440.219</v>
      </c>
      <c r="L4958" s="3">
        <v>113264.571</v>
      </c>
      <c r="M4958" s="3">
        <v>106967.173</v>
      </c>
      <c r="N4958" s="3">
        <v>108303.414</v>
      </c>
      <c r="O4958" s="3">
        <v>108412.25599999999</v>
      </c>
      <c r="P4958" s="3">
        <v>102979.814</v>
      </c>
      <c r="Q4958" s="3">
        <v>102712.034</v>
      </c>
      <c r="R4958" s="3">
        <v>102026.561</v>
      </c>
      <c r="S4958" s="3">
        <v>104167.09</v>
      </c>
      <c r="T4958" s="3">
        <v>105321.712</v>
      </c>
      <c r="U4958" s="3">
        <v>107821.311</v>
      </c>
      <c r="V4958" s="3">
        <v>109779.416</v>
      </c>
      <c r="W4958" s="3">
        <v>110977.056</v>
      </c>
      <c r="X4958" s="3">
        <v>114640.004</v>
      </c>
      <c r="Y4958" s="3">
        <v>105796.219</v>
      </c>
      <c r="Z4958" s="3">
        <v>111328.69899999999</v>
      </c>
      <c r="AA4958" s="3">
        <v>117326.18399999999</v>
      </c>
      <c r="AB4958" s="3">
        <v>121780.181</v>
      </c>
      <c r="AC4958" s="3">
        <v>123601.52800000001</v>
      </c>
      <c r="AD4958" s="3">
        <v>128180.95299999999</v>
      </c>
      <c r="AE4958" s="3">
        <v>126129.382</v>
      </c>
      <c r="AF4958" s="3">
        <v>124499.569</v>
      </c>
      <c r="AG4958" s="3">
        <v>124730.06200000001</v>
      </c>
      <c r="AH4958" s="3">
        <v>128113.393</v>
      </c>
      <c r="AI4958" s="3">
        <v>129602.814</v>
      </c>
      <c r="AJ4958" s="3">
        <v>133857.24799999999</v>
      </c>
      <c r="AK4958" s="3">
        <v>135205.20000000001</v>
      </c>
      <c r="AL4958" s="3">
        <v>134894.073</v>
      </c>
      <c r="AM4958" s="3">
        <v>126005.06600000001</v>
      </c>
      <c r="AN4958" s="3">
        <v>130827.728</v>
      </c>
      <c r="AO4958" s="3">
        <v>133946.658</v>
      </c>
      <c r="AP4958" s="3">
        <v>137199.56700000001</v>
      </c>
      <c r="AQ4958" s="3">
        <v>137481.98699999999</v>
      </c>
      <c r="AR4958" s="3">
        <v>139836.86600000001</v>
      </c>
      <c r="AS4958" s="3">
        <v>142867.568</v>
      </c>
      <c r="AT4958" s="3">
        <v>145505.454</v>
      </c>
      <c r="AU4958" s="3">
        <v>146972.55100000001</v>
      </c>
      <c r="AV4958" s="3">
        <v>148862.23000000001</v>
      </c>
      <c r="AW4958" s="3">
        <v>151939.68400000001</v>
      </c>
      <c r="AX4958" s="3">
        <v>155013.141</v>
      </c>
      <c r="AY4958" s="3">
        <v>158135.549</v>
      </c>
      <c r="AZ4958" s="3">
        <v>161371.261</v>
      </c>
      <c r="BA4958">
        <v>164582.291</v>
      </c>
      <c r="BB4958">
        <v>2015</v>
      </c>
    </row>
    <row r="4959" spans="1:54" hidden="1" x14ac:dyDescent="0.2">
      <c r="A4959">
        <v>273</v>
      </c>
      <c r="B4959" t="s">
        <v>446</v>
      </c>
      <c r="C4959" t="s">
        <v>334</v>
      </c>
      <c r="D4959" t="s">
        <v>69</v>
      </c>
      <c r="E4959" t="s">
        <v>333</v>
      </c>
      <c r="F4959" t="s">
        <v>332</v>
      </c>
      <c r="G4959" t="s">
        <v>331</v>
      </c>
      <c r="H4959" t="s">
        <v>322</v>
      </c>
      <c r="I4959" t="s">
        <v>330</v>
      </c>
      <c r="J4959" s="3">
        <v>13545.627</v>
      </c>
      <c r="K4959" s="3">
        <v>14362.673000000001</v>
      </c>
      <c r="L4959" s="3">
        <v>13970.963</v>
      </c>
      <c r="M4959" s="3">
        <v>13194.191999999999</v>
      </c>
      <c r="N4959" s="3">
        <v>13359.013999999999</v>
      </c>
      <c r="O4959" s="3">
        <v>13372.44</v>
      </c>
      <c r="P4959" s="3">
        <v>12702.359</v>
      </c>
      <c r="Q4959" s="3">
        <v>12669.329</v>
      </c>
      <c r="R4959" s="3">
        <v>12584.777</v>
      </c>
      <c r="S4959" s="3">
        <v>12848.807000000001</v>
      </c>
      <c r="T4959" s="3">
        <v>12991.227000000001</v>
      </c>
      <c r="U4959" s="3">
        <v>13299.548000000001</v>
      </c>
      <c r="V4959" s="3">
        <v>13541.075999999999</v>
      </c>
      <c r="W4959" s="3">
        <v>13688.803</v>
      </c>
      <c r="X4959" s="3">
        <v>14140.62</v>
      </c>
      <c r="Y4959" s="3">
        <v>13049.757</v>
      </c>
      <c r="Z4959" s="3">
        <v>13732.177</v>
      </c>
      <c r="AA4959" s="3">
        <v>14471.955</v>
      </c>
      <c r="AB4959" s="3">
        <v>15021.347</v>
      </c>
      <c r="AC4959" s="3">
        <v>15246.007</v>
      </c>
      <c r="AD4959" s="3">
        <v>15810.87</v>
      </c>
      <c r="AE4959" s="3">
        <v>15557.813</v>
      </c>
      <c r="AF4959" s="3">
        <v>15356.779</v>
      </c>
      <c r="AG4959" s="3">
        <v>15385.209000000001</v>
      </c>
      <c r="AH4959" s="3">
        <v>15802.537</v>
      </c>
      <c r="AI4959" s="3">
        <v>15986.254000000001</v>
      </c>
      <c r="AJ4959" s="3">
        <v>16511.03</v>
      </c>
      <c r="AK4959" s="3">
        <v>16677.296999999999</v>
      </c>
      <c r="AL4959" s="3">
        <v>16638.919999999998</v>
      </c>
      <c r="AM4959" s="3">
        <v>15542.478999999999</v>
      </c>
      <c r="AN4959" s="3">
        <v>16137.344999999999</v>
      </c>
      <c r="AO4959" s="3">
        <v>16522.058000000001</v>
      </c>
      <c r="AP4959" s="3">
        <v>16923.297999999999</v>
      </c>
      <c r="AQ4959" s="3">
        <v>16958.133999999998</v>
      </c>
      <c r="AR4959" s="3">
        <v>17248.603999999999</v>
      </c>
      <c r="AS4959" s="3">
        <v>17622.435000000001</v>
      </c>
      <c r="AT4959" s="3">
        <v>17947.812999999998</v>
      </c>
      <c r="AU4959" s="3">
        <v>18128.776999999998</v>
      </c>
      <c r="AV4959" s="3">
        <v>18361.865000000002</v>
      </c>
      <c r="AW4959" s="3">
        <v>18741.463</v>
      </c>
      <c r="AX4959" s="3">
        <v>19120.567999999999</v>
      </c>
      <c r="AY4959" s="3">
        <v>19505.710999999999</v>
      </c>
      <c r="AZ4959" s="3">
        <v>19904.830000000002</v>
      </c>
      <c r="BA4959">
        <v>20300.903999999999</v>
      </c>
      <c r="BB4959">
        <v>2015</v>
      </c>
    </row>
    <row r="4960" spans="1:54" hidden="1" x14ac:dyDescent="0.2">
      <c r="A4960">
        <v>273</v>
      </c>
      <c r="B4960" t="s">
        <v>446</v>
      </c>
      <c r="C4960" t="s">
        <v>329</v>
      </c>
      <c r="D4960" t="s">
        <v>69</v>
      </c>
      <c r="E4960" t="s">
        <v>325</v>
      </c>
      <c r="F4960" t="s">
        <v>328</v>
      </c>
      <c r="G4960" t="s">
        <v>225</v>
      </c>
      <c r="H4960" t="s">
        <v>322</v>
      </c>
      <c r="I4960" t="s">
        <v>321</v>
      </c>
      <c r="J4960" s="3">
        <v>75.613</v>
      </c>
      <c r="K4960" s="3">
        <v>101.258</v>
      </c>
      <c r="L4960" s="3">
        <v>159.411</v>
      </c>
      <c r="M4960" s="3">
        <v>280.97199999999998</v>
      </c>
      <c r="N4960" s="3">
        <v>453.529</v>
      </c>
      <c r="O4960" s="3">
        <v>720.61599999999999</v>
      </c>
      <c r="P4960" s="3">
        <v>1159.2190000000001</v>
      </c>
      <c r="Q4960" s="3">
        <v>2807.6860000000001</v>
      </c>
      <c r="R4960" s="3">
        <v>5590.3729999999996</v>
      </c>
      <c r="S4960" s="3">
        <v>7237.7089999999998</v>
      </c>
      <c r="T4960" s="3">
        <v>9381.3259999999991</v>
      </c>
      <c r="U4960" s="3">
        <v>11854.156999999999</v>
      </c>
      <c r="V4960" s="3">
        <v>13861.071</v>
      </c>
      <c r="W4960" s="3">
        <v>17031.464</v>
      </c>
      <c r="X4960" s="3">
        <v>19143.697</v>
      </c>
      <c r="Y4960" s="3">
        <v>24462.379000000001</v>
      </c>
      <c r="Z4960" s="3">
        <v>32574.85</v>
      </c>
      <c r="AA4960" s="3">
        <v>40764.779000000002</v>
      </c>
      <c r="AB4960" s="3">
        <v>48840.968000000001</v>
      </c>
      <c r="AC4960" s="3">
        <v>57553.834000000003</v>
      </c>
      <c r="AD4960" s="3">
        <v>66342.525999999998</v>
      </c>
      <c r="AE4960" s="3">
        <v>69224.622000000003</v>
      </c>
      <c r="AF4960" s="3">
        <v>72090.576000000001</v>
      </c>
      <c r="AG4960" s="3">
        <v>75141.498999999996</v>
      </c>
      <c r="AH4960" s="3">
        <v>83324.555999999997</v>
      </c>
      <c r="AI4960" s="3">
        <v>89244.591</v>
      </c>
      <c r="AJ4960" s="3">
        <v>98063.411999999997</v>
      </c>
      <c r="AK4960" s="3">
        <v>104785.037</v>
      </c>
      <c r="AL4960" s="3">
        <v>110996.897</v>
      </c>
      <c r="AM4960" s="3">
        <v>107775.66099999999</v>
      </c>
      <c r="AN4960" s="3">
        <v>116986.67200000001</v>
      </c>
      <c r="AO4960" s="3">
        <v>126773.97100000001</v>
      </c>
      <c r="AP4960" s="3">
        <v>135132.40400000001</v>
      </c>
      <c r="AQ4960" s="3">
        <v>137481.986</v>
      </c>
      <c r="AR4960" s="3">
        <v>145944.359</v>
      </c>
      <c r="AS4960" s="3">
        <v>153187.111</v>
      </c>
      <c r="AT4960" s="3">
        <v>164382.29699999999</v>
      </c>
      <c r="AU4960" s="3">
        <v>176095.609</v>
      </c>
      <c r="AV4960" s="3">
        <v>184234.93400000001</v>
      </c>
      <c r="AW4960" s="3">
        <v>194028.09599999999</v>
      </c>
      <c r="AX4960" s="3">
        <v>204437.61900000001</v>
      </c>
      <c r="AY4960" s="3">
        <v>215533.99</v>
      </c>
      <c r="AZ4960" s="3">
        <v>227144.06200000001</v>
      </c>
      <c r="BA4960">
        <v>239071.511</v>
      </c>
      <c r="BB4960">
        <v>2015</v>
      </c>
    </row>
    <row r="4961" spans="1:54" hidden="1" x14ac:dyDescent="0.2">
      <c r="A4961">
        <v>273</v>
      </c>
      <c r="B4961" t="s">
        <v>446</v>
      </c>
      <c r="C4961" t="s">
        <v>327</v>
      </c>
      <c r="D4961" t="s">
        <v>69</v>
      </c>
      <c r="E4961" t="s">
        <v>325</v>
      </c>
      <c r="F4961" t="s">
        <v>326</v>
      </c>
      <c r="G4961" t="s">
        <v>223</v>
      </c>
      <c r="H4961" t="s">
        <v>322</v>
      </c>
      <c r="I4961" t="s">
        <v>321</v>
      </c>
      <c r="J4961" s="3">
        <v>3295.8910000000001</v>
      </c>
      <c r="K4961" s="3">
        <v>4135.8059999999996</v>
      </c>
      <c r="L4961" s="3">
        <v>2934.8470000000002</v>
      </c>
      <c r="M4961" s="3">
        <v>2341.2730000000001</v>
      </c>
      <c r="N4961" s="3">
        <v>2703.3319999999999</v>
      </c>
      <c r="O4961" s="3">
        <v>2810.06</v>
      </c>
      <c r="P4961" s="3">
        <v>1906.82</v>
      </c>
      <c r="Q4961" s="3">
        <v>2050.3290000000002</v>
      </c>
      <c r="R4961" s="3">
        <v>2459.9920000000002</v>
      </c>
      <c r="S4961" s="3">
        <v>2940.0859999999998</v>
      </c>
      <c r="T4961" s="3">
        <v>3335.4639999999999</v>
      </c>
      <c r="U4961" s="3">
        <v>3927.96</v>
      </c>
      <c r="V4961" s="3">
        <v>4479.3209999999999</v>
      </c>
      <c r="W4961" s="3">
        <v>5467.1549999999997</v>
      </c>
      <c r="X4961" s="3">
        <v>5672.01</v>
      </c>
      <c r="Y4961" s="3">
        <v>3810.9279999999999</v>
      </c>
      <c r="Z4961" s="3">
        <v>4286.4790000000003</v>
      </c>
      <c r="AA4961" s="3">
        <v>5148.07</v>
      </c>
      <c r="AB4961" s="3">
        <v>5346.19</v>
      </c>
      <c r="AC4961" s="3">
        <v>6019.94</v>
      </c>
      <c r="AD4961" s="3">
        <v>7016.24</v>
      </c>
      <c r="AE4961" s="3">
        <v>7409.6790000000001</v>
      </c>
      <c r="AF4961" s="3">
        <v>7465.9160000000002</v>
      </c>
      <c r="AG4961" s="3">
        <v>6964.6289999999999</v>
      </c>
      <c r="AH4961" s="3">
        <v>7383.0230000000001</v>
      </c>
      <c r="AI4961" s="3">
        <v>8189.1610000000001</v>
      </c>
      <c r="AJ4961" s="3">
        <v>8997.2690000000002</v>
      </c>
      <c r="AK4961" s="3">
        <v>9588.5069999999996</v>
      </c>
      <c r="AL4961" s="3">
        <v>9973.0210000000006</v>
      </c>
      <c r="AM4961" s="3">
        <v>7975.4219999999996</v>
      </c>
      <c r="AN4961" s="3">
        <v>9258.1980000000003</v>
      </c>
      <c r="AO4961" s="3">
        <v>10204.512000000001</v>
      </c>
      <c r="AP4961" s="3">
        <v>10261.045</v>
      </c>
      <c r="AQ4961" s="3">
        <v>10764.334000000001</v>
      </c>
      <c r="AR4961" s="3">
        <v>10979.493</v>
      </c>
      <c r="AS4961" s="3">
        <v>9665.8590000000004</v>
      </c>
      <c r="AT4961" s="3">
        <v>8807.4249999999993</v>
      </c>
      <c r="AU4961" s="3">
        <v>9304.1740000000009</v>
      </c>
      <c r="AV4961" s="3">
        <v>9723.0429999999997</v>
      </c>
      <c r="AW4961" s="3">
        <v>10204.772000000001</v>
      </c>
      <c r="AX4961" s="3">
        <v>10657.333000000001</v>
      </c>
      <c r="AY4961" s="3">
        <v>11132.76</v>
      </c>
      <c r="AZ4961" s="3">
        <v>11639.008</v>
      </c>
      <c r="BA4961">
        <v>12160.565000000001</v>
      </c>
      <c r="BB4961">
        <v>2015</v>
      </c>
    </row>
    <row r="4962" spans="1:54" hidden="1" x14ac:dyDescent="0.2">
      <c r="A4962">
        <v>273</v>
      </c>
      <c r="B4962" t="s">
        <v>446</v>
      </c>
      <c r="C4962" t="s">
        <v>212</v>
      </c>
      <c r="D4962" t="s">
        <v>69</v>
      </c>
      <c r="E4962" t="s">
        <v>325</v>
      </c>
      <c r="F4962" t="s">
        <v>324</v>
      </c>
      <c r="G4962" t="s">
        <v>323</v>
      </c>
      <c r="H4962" t="s">
        <v>322</v>
      </c>
      <c r="I4962" t="s">
        <v>321</v>
      </c>
      <c r="J4962" s="3">
        <v>5818.4470000000001</v>
      </c>
      <c r="K4962" s="3">
        <v>6745.4570000000003</v>
      </c>
      <c r="L4962" s="3">
        <v>6968.5969999999998</v>
      </c>
      <c r="M4962" s="3">
        <v>6840.9380000000001</v>
      </c>
      <c r="N4962" s="3">
        <v>7172.2079999999996</v>
      </c>
      <c r="O4962" s="3">
        <v>7409.1620000000003</v>
      </c>
      <c r="P4962" s="3">
        <v>7179.7879999999996</v>
      </c>
      <c r="Q4962" s="3">
        <v>7343.8890000000001</v>
      </c>
      <c r="R4962" s="3">
        <v>7550.24</v>
      </c>
      <c r="S4962" s="3">
        <v>8008.4030000000002</v>
      </c>
      <c r="T4962" s="3">
        <v>8396.6610000000001</v>
      </c>
      <c r="U4962" s="3">
        <v>8882.0519999999997</v>
      </c>
      <c r="V4962" s="3">
        <v>9249.5220000000008</v>
      </c>
      <c r="W4962" s="3">
        <v>9572.8709999999992</v>
      </c>
      <c r="X4962" s="3">
        <v>10099.311</v>
      </c>
      <c r="Y4962" s="3">
        <v>9514.5859999999993</v>
      </c>
      <c r="Z4962" s="3">
        <v>10194.870000000001</v>
      </c>
      <c r="AA4962" s="3">
        <v>10928.044</v>
      </c>
      <c r="AB4962" s="3">
        <v>11465.98</v>
      </c>
      <c r="AC4962" s="3">
        <v>11815.566000000001</v>
      </c>
      <c r="AD4962" s="3">
        <v>12532.13</v>
      </c>
      <c r="AE4962" s="3">
        <v>12612.59</v>
      </c>
      <c r="AF4962" s="3">
        <v>12640.737999999999</v>
      </c>
      <c r="AG4962" s="3">
        <v>12916.659</v>
      </c>
      <c r="AH4962" s="3">
        <v>13631.857</v>
      </c>
      <c r="AI4962" s="3">
        <v>14234.014999999999</v>
      </c>
      <c r="AJ4962" s="3">
        <v>15153.001</v>
      </c>
      <c r="AK4962" s="3">
        <v>15712.867</v>
      </c>
      <c r="AL4962" s="3">
        <v>15984.228999999999</v>
      </c>
      <c r="AM4962" s="3">
        <v>15044.316000000001</v>
      </c>
      <c r="AN4962" s="3">
        <v>15810.959000000001</v>
      </c>
      <c r="AO4962" s="3">
        <v>16522.058000000001</v>
      </c>
      <c r="AP4962" s="3">
        <v>17235.044000000002</v>
      </c>
      <c r="AQ4962" s="3">
        <v>17549.427</v>
      </c>
      <c r="AR4962" s="3">
        <v>18170.392</v>
      </c>
      <c r="AS4962" s="3">
        <v>18765.493999999999</v>
      </c>
      <c r="AT4962" s="3">
        <v>19355.823</v>
      </c>
      <c r="AU4962" s="3">
        <v>19902.777999999998</v>
      </c>
      <c r="AV4962" s="3">
        <v>20616.687999999998</v>
      </c>
      <c r="AW4962" s="3">
        <v>21499.269</v>
      </c>
      <c r="AX4962" s="3">
        <v>22365.133999999998</v>
      </c>
      <c r="AY4962" s="3">
        <v>23250.447</v>
      </c>
      <c r="AZ4962" s="3">
        <v>24133.589</v>
      </c>
      <c r="BA4962">
        <v>25042.050999999999</v>
      </c>
      <c r="BB4962">
        <v>2015</v>
      </c>
    </row>
    <row r="4963" spans="1:54" hidden="1" x14ac:dyDescent="0.2">
      <c r="A4963">
        <v>273</v>
      </c>
      <c r="B4963" t="s">
        <v>446</v>
      </c>
      <c r="C4963" t="s">
        <v>320</v>
      </c>
      <c r="D4963" t="s">
        <v>69</v>
      </c>
      <c r="E4963" t="s">
        <v>319</v>
      </c>
      <c r="F4963" t="s">
        <v>318</v>
      </c>
      <c r="G4963" t="s">
        <v>243</v>
      </c>
    </row>
    <row r="4964" spans="1:54" hidden="1" x14ac:dyDescent="0.2">
      <c r="A4964">
        <v>273</v>
      </c>
      <c r="B4964" t="s">
        <v>446</v>
      </c>
      <c r="C4964" t="s">
        <v>317</v>
      </c>
      <c r="D4964" t="s">
        <v>69</v>
      </c>
      <c r="E4964" t="s">
        <v>316</v>
      </c>
      <c r="F4964" s="3" t="s">
        <v>315</v>
      </c>
      <c r="G4964" t="s">
        <v>288</v>
      </c>
      <c r="I4964" t="s">
        <v>310</v>
      </c>
      <c r="J4964">
        <v>3.0569999999999999</v>
      </c>
      <c r="K4964">
        <v>3.26</v>
      </c>
      <c r="L4964">
        <v>3.234</v>
      </c>
      <c r="M4964">
        <v>3.0419999999999998</v>
      </c>
      <c r="N4964">
        <v>3.0129999999999999</v>
      </c>
      <c r="O4964">
        <v>2.9729999999999999</v>
      </c>
      <c r="P4964">
        <v>2.7829999999999999</v>
      </c>
      <c r="Q4964">
        <v>2.7250000000000001</v>
      </c>
      <c r="R4964">
        <v>2.641</v>
      </c>
      <c r="S4964">
        <v>2.6520000000000001</v>
      </c>
      <c r="T4964">
        <v>2.6789999999999998</v>
      </c>
      <c r="U4964">
        <v>2.7269999999999999</v>
      </c>
      <c r="V4964">
        <v>2.5369999999999999</v>
      </c>
      <c r="W4964">
        <v>2.556</v>
      </c>
      <c r="X4964">
        <v>2.6040000000000001</v>
      </c>
      <c r="Y4964">
        <v>2.3540000000000001</v>
      </c>
      <c r="Z4964">
        <v>2.4209999999999998</v>
      </c>
      <c r="AA4964">
        <v>2.484</v>
      </c>
      <c r="AB4964">
        <v>2.5449999999999999</v>
      </c>
      <c r="AC4964">
        <v>2.528</v>
      </c>
      <c r="AD4964">
        <v>2.5310000000000001</v>
      </c>
      <c r="AE4964">
        <v>2.4609999999999999</v>
      </c>
      <c r="AF4964">
        <v>2.391</v>
      </c>
      <c r="AG4964">
        <v>2.33</v>
      </c>
      <c r="AH4964">
        <v>2.3010000000000002</v>
      </c>
      <c r="AI4964">
        <v>2.2480000000000002</v>
      </c>
      <c r="AJ4964">
        <v>2.23</v>
      </c>
      <c r="AK4964">
        <v>2.1640000000000001</v>
      </c>
      <c r="AL4964">
        <v>2.1280000000000001</v>
      </c>
      <c r="AM4964">
        <v>2.0249999999999999</v>
      </c>
      <c r="AN4964">
        <v>2.0219999999999998</v>
      </c>
      <c r="AO4964">
        <v>2.0139999999999998</v>
      </c>
      <c r="AP4964">
        <v>2.0230000000000001</v>
      </c>
      <c r="AQ4964">
        <v>1.984</v>
      </c>
      <c r="AR4964">
        <v>1.9710000000000001</v>
      </c>
      <c r="AS4964">
        <v>1.97</v>
      </c>
      <c r="AT4964">
        <v>1.966</v>
      </c>
      <c r="AU4964">
        <v>1.9350000000000001</v>
      </c>
      <c r="AV4964">
        <v>1.905</v>
      </c>
      <c r="AW4964">
        <v>1.89</v>
      </c>
      <c r="AX4964">
        <v>1.8759999999999999</v>
      </c>
      <c r="AY4964">
        <v>1.8620000000000001</v>
      </c>
      <c r="AZ4964">
        <v>1.849</v>
      </c>
      <c r="BA4964">
        <v>1.835</v>
      </c>
      <c r="BB4964">
        <v>2016</v>
      </c>
    </row>
    <row r="4965" spans="1:54" hidden="1" x14ac:dyDescent="0.2">
      <c r="A4965">
        <v>273</v>
      </c>
      <c r="B4965" t="s">
        <v>446</v>
      </c>
      <c r="C4965" t="s">
        <v>314</v>
      </c>
      <c r="D4965" t="s">
        <v>69</v>
      </c>
      <c r="E4965" t="s">
        <v>313</v>
      </c>
      <c r="F4965" s="3" t="s">
        <v>312</v>
      </c>
      <c r="G4965" t="s">
        <v>311</v>
      </c>
      <c r="I4965" t="s">
        <v>310</v>
      </c>
      <c r="J4965">
        <v>1.2999999999999999E-2</v>
      </c>
      <c r="K4965">
        <v>1.4999999999999999E-2</v>
      </c>
      <c r="L4965">
        <v>2.3E-2</v>
      </c>
      <c r="M4965">
        <v>4.1000000000000002E-2</v>
      </c>
      <c r="N4965">
        <v>6.3E-2</v>
      </c>
      <c r="O4965">
        <v>9.7000000000000003E-2</v>
      </c>
      <c r="P4965">
        <v>0.161</v>
      </c>
      <c r="Q4965">
        <v>0.38200000000000001</v>
      </c>
      <c r="R4965">
        <v>0.74</v>
      </c>
      <c r="S4965">
        <v>0.90400000000000003</v>
      </c>
      <c r="T4965">
        <v>1.117</v>
      </c>
      <c r="U4965">
        <v>1.335</v>
      </c>
      <c r="V4965">
        <v>1.4990000000000001</v>
      </c>
      <c r="W4965">
        <v>1.7789999999999999</v>
      </c>
      <c r="X4965">
        <v>1.8959999999999999</v>
      </c>
      <c r="Y4965">
        <v>2.5710000000000002</v>
      </c>
      <c r="Z4965">
        <v>3.1949999999999998</v>
      </c>
      <c r="AA4965">
        <v>3.73</v>
      </c>
      <c r="AB4965">
        <v>4.26</v>
      </c>
      <c r="AC4965">
        <v>4.8710000000000004</v>
      </c>
      <c r="AD4965">
        <v>5.2939999999999996</v>
      </c>
      <c r="AE4965">
        <v>5.4889999999999999</v>
      </c>
      <c r="AF4965">
        <v>5.7030000000000003</v>
      </c>
      <c r="AG4965">
        <v>5.8170000000000002</v>
      </c>
      <c r="AH4965">
        <v>6.1120000000000001</v>
      </c>
      <c r="AI4965">
        <v>6.27</v>
      </c>
      <c r="AJ4965">
        <v>6.4720000000000004</v>
      </c>
      <c r="AK4965">
        <v>6.6689999999999996</v>
      </c>
      <c r="AL4965">
        <v>6.944</v>
      </c>
      <c r="AM4965">
        <v>7.1639999999999997</v>
      </c>
      <c r="AN4965">
        <v>7.399</v>
      </c>
      <c r="AO4965">
        <v>7.673</v>
      </c>
      <c r="AP4965">
        <v>7.8410000000000002</v>
      </c>
      <c r="AQ4965">
        <v>7.8339999999999996</v>
      </c>
      <c r="AR4965">
        <v>8.032</v>
      </c>
      <c r="AS4965">
        <v>8.1630000000000003</v>
      </c>
      <c r="AT4965">
        <v>8.4930000000000003</v>
      </c>
      <c r="AU4965">
        <v>8.8480000000000008</v>
      </c>
      <c r="AV4965">
        <v>8.9359999999999999</v>
      </c>
      <c r="AW4965">
        <v>9.0250000000000004</v>
      </c>
      <c r="AX4965">
        <v>9.141</v>
      </c>
      <c r="AY4965">
        <v>9.27</v>
      </c>
      <c r="AZ4965">
        <v>9.4120000000000008</v>
      </c>
      <c r="BA4965">
        <v>9.5470000000000006</v>
      </c>
      <c r="BB4965">
        <v>2016</v>
      </c>
    </row>
    <row r="4966" spans="1:54" hidden="1" x14ac:dyDescent="0.2">
      <c r="A4966">
        <v>273</v>
      </c>
      <c r="B4966" t="s">
        <v>446</v>
      </c>
      <c r="C4966" t="s">
        <v>309</v>
      </c>
      <c r="D4966" t="s">
        <v>69</v>
      </c>
      <c r="E4966" t="s">
        <v>308</v>
      </c>
      <c r="F4966" t="s">
        <v>307</v>
      </c>
      <c r="G4966" t="s">
        <v>217</v>
      </c>
      <c r="I4966" t="s">
        <v>1432</v>
      </c>
      <c r="J4966" s="3">
        <v>30.844999999999999</v>
      </c>
      <c r="K4966" s="3">
        <v>31.065999999999999</v>
      </c>
      <c r="L4966" s="3">
        <v>27.297000000000001</v>
      </c>
      <c r="M4966" s="3">
        <v>24.184000000000001</v>
      </c>
      <c r="N4966" s="3">
        <v>23.728000000000002</v>
      </c>
      <c r="O4966" s="3">
        <v>25.027000000000001</v>
      </c>
      <c r="P4966" s="3">
        <v>22.137</v>
      </c>
      <c r="Q4966" s="3">
        <v>23.82</v>
      </c>
      <c r="R4966" s="3">
        <v>23.134</v>
      </c>
      <c r="S4966" s="3">
        <v>23.274999999999999</v>
      </c>
      <c r="T4966" s="3">
        <v>23.501999999999999</v>
      </c>
      <c r="U4966" s="3">
        <v>23.747</v>
      </c>
      <c r="V4966" s="3">
        <v>23.779</v>
      </c>
      <c r="W4966" s="3">
        <v>23.021000000000001</v>
      </c>
      <c r="X4966" s="3">
        <v>24.922999999999998</v>
      </c>
      <c r="Y4966" s="3">
        <v>20.966000000000001</v>
      </c>
      <c r="Z4966" s="3">
        <v>21.571999999999999</v>
      </c>
      <c r="AA4966" s="3">
        <v>22.597000000000001</v>
      </c>
      <c r="AB4966" s="3">
        <v>23.693000000000001</v>
      </c>
      <c r="AC4966" s="3">
        <v>22.579000000000001</v>
      </c>
      <c r="AD4966" s="3">
        <v>22.957999999999998</v>
      </c>
      <c r="AE4966" s="3">
        <v>20.835000000000001</v>
      </c>
      <c r="AF4966" s="3">
        <v>20.706</v>
      </c>
      <c r="AG4966" s="3">
        <v>21.096</v>
      </c>
      <c r="AH4966" s="3">
        <v>22.117999999999999</v>
      </c>
      <c r="AI4966" s="3">
        <v>21.643999999999998</v>
      </c>
      <c r="AJ4966" s="3">
        <v>22.823</v>
      </c>
      <c r="AK4966" s="3">
        <v>23.119</v>
      </c>
      <c r="AL4966" s="3">
        <v>24.106999999999999</v>
      </c>
      <c r="AM4966" s="3">
        <v>22.888999999999999</v>
      </c>
      <c r="AN4966" s="3">
        <v>22.792999999999999</v>
      </c>
      <c r="AO4966" s="3">
        <v>23.280999999999999</v>
      </c>
      <c r="AP4966" s="3">
        <v>23.887</v>
      </c>
      <c r="AQ4966" s="3">
        <v>22.492999999999999</v>
      </c>
      <c r="AR4966" s="3">
        <v>21.905000000000001</v>
      </c>
      <c r="AS4966" s="3">
        <v>23.271999999999998</v>
      </c>
      <c r="AT4966" s="3">
        <v>23.745000000000001</v>
      </c>
      <c r="AU4966" s="3">
        <v>23.181000000000001</v>
      </c>
      <c r="AV4966" s="3">
        <v>22.939</v>
      </c>
      <c r="AW4966" s="3">
        <v>22.945</v>
      </c>
      <c r="AX4966" s="3">
        <v>22.942</v>
      </c>
      <c r="AY4966" s="3">
        <v>23.149000000000001</v>
      </c>
      <c r="AZ4966" s="3">
        <v>23.306000000000001</v>
      </c>
      <c r="BA4966">
        <v>22.324999999999999</v>
      </c>
      <c r="BB4966">
        <v>2016</v>
      </c>
    </row>
    <row r="4967" spans="1:54" hidden="1" x14ac:dyDescent="0.2">
      <c r="A4967">
        <v>273</v>
      </c>
      <c r="B4967" t="s">
        <v>446</v>
      </c>
      <c r="C4967" t="s">
        <v>306</v>
      </c>
      <c r="D4967" t="s">
        <v>69</v>
      </c>
      <c r="E4967" t="s">
        <v>305</v>
      </c>
      <c r="F4967" t="s">
        <v>304</v>
      </c>
      <c r="G4967" t="s">
        <v>217</v>
      </c>
      <c r="I4967" t="s">
        <v>1432</v>
      </c>
      <c r="J4967" s="3">
        <v>23.297000000000001</v>
      </c>
      <c r="K4967" s="3">
        <v>22.527999999999999</v>
      </c>
      <c r="L4967" s="3">
        <v>21.600999999999999</v>
      </c>
      <c r="M4967" s="3">
        <v>25.422999999999998</v>
      </c>
      <c r="N4967" s="3">
        <v>23.277000000000001</v>
      </c>
      <c r="O4967" s="3">
        <v>22.960999999999999</v>
      </c>
      <c r="P4967" s="3">
        <v>18.579000000000001</v>
      </c>
      <c r="Q4967" s="3">
        <v>23.847000000000001</v>
      </c>
      <c r="R4967" s="3">
        <v>19.286000000000001</v>
      </c>
      <c r="S4967" s="3">
        <v>18.422999999999998</v>
      </c>
      <c r="T4967" s="3">
        <v>18.364999999999998</v>
      </c>
      <c r="U4967" s="3">
        <v>16.866</v>
      </c>
      <c r="V4967" s="3">
        <v>14.928000000000001</v>
      </c>
      <c r="W4967" s="3">
        <v>16.199000000000002</v>
      </c>
      <c r="X4967" s="3">
        <v>16.792999999999999</v>
      </c>
      <c r="Y4967" s="3">
        <v>20.515999999999998</v>
      </c>
      <c r="Z4967" s="3">
        <v>20.952000000000002</v>
      </c>
      <c r="AA4967" s="3">
        <v>21.058</v>
      </c>
      <c r="AB4967" s="3">
        <v>20.65</v>
      </c>
      <c r="AC4967" s="3">
        <v>20.242000000000001</v>
      </c>
      <c r="AD4967" s="3">
        <v>20.306000000000001</v>
      </c>
      <c r="AE4967" s="3">
        <v>18.521000000000001</v>
      </c>
      <c r="AF4967" s="3">
        <v>18.98</v>
      </c>
      <c r="AG4967" s="3">
        <v>20.332000000000001</v>
      </c>
      <c r="AH4967" s="3">
        <v>21.402999999999999</v>
      </c>
      <c r="AI4967" s="3">
        <v>20.766999999999999</v>
      </c>
      <c r="AJ4967" s="3">
        <v>22.498999999999999</v>
      </c>
      <c r="AK4967" s="3">
        <v>22.209</v>
      </c>
      <c r="AL4967" s="3">
        <v>22.597000000000001</v>
      </c>
      <c r="AM4967" s="3">
        <v>22.038</v>
      </c>
      <c r="AN4967" s="3">
        <v>22.318000000000001</v>
      </c>
      <c r="AO4967" s="3">
        <v>22.234000000000002</v>
      </c>
      <c r="AP4967" s="3">
        <v>22.352</v>
      </c>
      <c r="AQ4967" s="3">
        <v>20.071000000000002</v>
      </c>
      <c r="AR4967" s="3">
        <v>20.100999999999999</v>
      </c>
      <c r="AS4967" s="3">
        <v>20.763999999999999</v>
      </c>
      <c r="AT4967" s="3">
        <v>21.625</v>
      </c>
      <c r="AU4967" s="3">
        <v>21.510999999999999</v>
      </c>
      <c r="AV4967" s="3">
        <v>21.012</v>
      </c>
      <c r="AW4967" s="3">
        <v>20.72</v>
      </c>
      <c r="AX4967" s="3">
        <v>20.765000000000001</v>
      </c>
      <c r="AY4967" s="3">
        <v>20.925000000000001</v>
      </c>
      <c r="AZ4967" s="3">
        <v>21.286000000000001</v>
      </c>
      <c r="BA4967">
        <v>20.366</v>
      </c>
      <c r="BB4967">
        <v>2016</v>
      </c>
    </row>
    <row r="4968" spans="1:54" hidden="1" x14ac:dyDescent="0.2">
      <c r="A4968">
        <v>273</v>
      </c>
      <c r="B4968" t="s">
        <v>446</v>
      </c>
      <c r="C4968" t="s">
        <v>303</v>
      </c>
      <c r="D4968" t="s">
        <v>69</v>
      </c>
      <c r="E4968" t="s">
        <v>300</v>
      </c>
      <c r="F4968" t="s">
        <v>302</v>
      </c>
      <c r="G4968" t="s">
        <v>295</v>
      </c>
      <c r="I4968" t="s">
        <v>1433</v>
      </c>
      <c r="J4968" s="3">
        <v>7.5999999999999998E-2</v>
      </c>
      <c r="K4968" s="3">
        <v>9.8000000000000004E-2</v>
      </c>
      <c r="L4968" s="3">
        <v>0.155</v>
      </c>
      <c r="M4968" s="3">
        <v>0.314</v>
      </c>
      <c r="N4968" s="3">
        <v>0.51900000000000002</v>
      </c>
      <c r="O4968" s="3">
        <v>0.81899999999999995</v>
      </c>
      <c r="P4968" s="3">
        <v>1.5269999999999999</v>
      </c>
      <c r="Q4968" s="3">
        <v>3.5430000000000001</v>
      </c>
      <c r="R4968" s="3">
        <v>7.5640000000000001</v>
      </c>
      <c r="S4968" s="3">
        <v>9.0709999999999997</v>
      </c>
      <c r="T4968" s="3">
        <v>11.488</v>
      </c>
      <c r="U4968" s="3">
        <v>14.085000000000001</v>
      </c>
      <c r="V4968" s="3">
        <v>16.271000000000001</v>
      </c>
      <c r="W4968" s="3">
        <v>17.859000000000002</v>
      </c>
      <c r="X4968" s="3">
        <v>19.106999999999999</v>
      </c>
      <c r="Y4968" s="3">
        <v>25.806000000000001</v>
      </c>
      <c r="Z4968" s="3">
        <v>34.67</v>
      </c>
      <c r="AA4968" s="3">
        <v>41.811</v>
      </c>
      <c r="AB4968" s="3">
        <v>48.466000000000001</v>
      </c>
      <c r="AC4968" s="3">
        <v>56.494999999999997</v>
      </c>
      <c r="AD4968" s="3">
        <v>61.853999999999999</v>
      </c>
      <c r="AE4968" s="3">
        <v>65.792000000000002</v>
      </c>
      <c r="AF4968" s="3">
        <v>69.105999999999995</v>
      </c>
      <c r="AG4968" s="3">
        <v>72.251000000000005</v>
      </c>
      <c r="AH4968" s="3">
        <v>75.643000000000001</v>
      </c>
      <c r="AI4968" s="3">
        <v>78.661000000000001</v>
      </c>
      <c r="AJ4968" s="3">
        <v>81.519000000000005</v>
      </c>
      <c r="AK4968" s="3">
        <v>84.754000000000005</v>
      </c>
      <c r="AL4968" s="3">
        <v>89.102000000000004</v>
      </c>
      <c r="AM4968" s="3">
        <v>93.820999999999998</v>
      </c>
      <c r="AN4968" s="3">
        <v>97.718999999999994</v>
      </c>
      <c r="AO4968" s="3">
        <v>101.04600000000001</v>
      </c>
      <c r="AP4968" s="3">
        <v>105.20099999999999</v>
      </c>
      <c r="AQ4968" s="3">
        <v>109.20399999999999</v>
      </c>
      <c r="AR4968" s="3">
        <v>113.596</v>
      </c>
      <c r="AS4968" s="3">
        <v>116.688</v>
      </c>
      <c r="AT4968" s="3">
        <v>119.98</v>
      </c>
      <c r="AU4968" s="3">
        <v>127.23</v>
      </c>
      <c r="AV4968" s="3">
        <v>132.773</v>
      </c>
      <c r="AW4968" s="3">
        <v>136.94</v>
      </c>
      <c r="AX4968" s="3">
        <v>141.04599999999999</v>
      </c>
      <c r="AY4968" s="3">
        <v>145.27799999999999</v>
      </c>
      <c r="AZ4968" s="3">
        <v>149.636</v>
      </c>
      <c r="BA4968">
        <v>154.125</v>
      </c>
      <c r="BB4968">
        <v>2017</v>
      </c>
    </row>
    <row r="4969" spans="1:54" hidden="1" x14ac:dyDescent="0.2">
      <c r="A4969">
        <v>273</v>
      </c>
      <c r="B4969" t="s">
        <v>446</v>
      </c>
      <c r="C4969" t="s">
        <v>301</v>
      </c>
      <c r="D4969" t="s">
        <v>69</v>
      </c>
      <c r="E4969" t="s">
        <v>300</v>
      </c>
      <c r="F4969" t="s">
        <v>299</v>
      </c>
      <c r="G4969" t="s">
        <v>275</v>
      </c>
      <c r="I4969" t="s">
        <v>298</v>
      </c>
      <c r="J4969" s="3">
        <v>26.471</v>
      </c>
      <c r="K4969" s="3">
        <v>27.911000000000001</v>
      </c>
      <c r="L4969" s="3">
        <v>59.165999999999997</v>
      </c>
      <c r="M4969" s="3">
        <v>101.806</v>
      </c>
      <c r="N4969" s="3">
        <v>65.448999999999998</v>
      </c>
      <c r="O4969" s="3">
        <v>57.78</v>
      </c>
      <c r="P4969" s="3">
        <v>86.453999999999994</v>
      </c>
      <c r="Q4969" s="3">
        <v>131.96199999999999</v>
      </c>
      <c r="R4969" s="3">
        <v>113.501</v>
      </c>
      <c r="S4969" s="3">
        <v>19.917999999999999</v>
      </c>
      <c r="T4969" s="3">
        <v>26.65</v>
      </c>
      <c r="U4969" s="3">
        <v>22.608000000000001</v>
      </c>
      <c r="V4969" s="3">
        <v>15.516999999999999</v>
      </c>
      <c r="W4969" s="3">
        <v>9.7629999999999999</v>
      </c>
      <c r="X4969" s="3">
        <v>6.9859999999999998</v>
      </c>
      <c r="Y4969" s="3">
        <v>35.061999999999998</v>
      </c>
      <c r="Z4969" s="3">
        <v>34.35</v>
      </c>
      <c r="AA4969" s="3">
        <v>20.597000000000001</v>
      </c>
      <c r="AB4969" s="3">
        <v>15.916</v>
      </c>
      <c r="AC4969" s="3">
        <v>16.565000000000001</v>
      </c>
      <c r="AD4969" s="3">
        <v>9.4860000000000007</v>
      </c>
      <c r="AE4969" s="3">
        <v>6.367</v>
      </c>
      <c r="AF4969" s="3">
        <v>5.0369999999999999</v>
      </c>
      <c r="AG4969" s="3">
        <v>4.5510000000000002</v>
      </c>
      <c r="AH4969" s="3">
        <v>4.694</v>
      </c>
      <c r="AI4969" s="3">
        <v>3.99</v>
      </c>
      <c r="AJ4969" s="3">
        <v>3.633</v>
      </c>
      <c r="AK4969" s="3">
        <v>3.9689999999999999</v>
      </c>
      <c r="AL4969" s="3">
        <v>5.13</v>
      </c>
      <c r="AM4969" s="3">
        <v>5.2960000000000003</v>
      </c>
      <c r="AN4969" s="3">
        <v>4.1550000000000002</v>
      </c>
      <c r="AO4969" s="3">
        <v>3.4049999999999998</v>
      </c>
      <c r="AP4969" s="3">
        <v>4.1120000000000001</v>
      </c>
      <c r="AQ4969" s="3">
        <v>3.8050000000000002</v>
      </c>
      <c r="AR4969" s="3">
        <v>4.0220000000000002</v>
      </c>
      <c r="AS4969" s="3">
        <v>2.7210000000000001</v>
      </c>
      <c r="AT4969" s="3">
        <v>2.8220000000000001</v>
      </c>
      <c r="AU4969" s="3">
        <v>6.0419999999999998</v>
      </c>
      <c r="AV4969" s="3">
        <v>4.3559999999999999</v>
      </c>
      <c r="AW4969" s="3">
        <v>3.1389999999999998</v>
      </c>
      <c r="AX4969" s="3">
        <v>2.9980000000000002</v>
      </c>
      <c r="AY4969" s="3">
        <v>3</v>
      </c>
      <c r="AZ4969" s="3">
        <v>3</v>
      </c>
      <c r="BA4969">
        <v>3</v>
      </c>
      <c r="BB4969">
        <v>2017</v>
      </c>
    </row>
    <row r="4970" spans="1:54" hidden="1" x14ac:dyDescent="0.2">
      <c r="A4970">
        <v>273</v>
      </c>
      <c r="B4970" t="s">
        <v>446</v>
      </c>
      <c r="C4970" t="s">
        <v>297</v>
      </c>
      <c r="D4970" t="s">
        <v>69</v>
      </c>
      <c r="E4970" t="s">
        <v>293</v>
      </c>
      <c r="F4970" t="s">
        <v>296</v>
      </c>
      <c r="G4970" t="s">
        <v>295</v>
      </c>
      <c r="I4970" t="s">
        <v>1433</v>
      </c>
      <c r="J4970" s="3">
        <v>8.5000000000000006E-2</v>
      </c>
      <c r="K4970" s="3">
        <v>0.109</v>
      </c>
      <c r="L4970" s="3">
        <v>0.217</v>
      </c>
      <c r="M4970" s="3">
        <v>0.39100000000000001</v>
      </c>
      <c r="N4970" s="3">
        <v>0.623</v>
      </c>
      <c r="O4970" s="3">
        <v>1.02</v>
      </c>
      <c r="P4970" s="3">
        <v>2.0990000000000002</v>
      </c>
      <c r="Q4970" s="3">
        <v>5.44</v>
      </c>
      <c r="R4970" s="3">
        <v>8.2490000000000006</v>
      </c>
      <c r="S4970" s="3">
        <v>9.8740000000000006</v>
      </c>
      <c r="T4970" s="3">
        <v>12.83</v>
      </c>
      <c r="U4970" s="3">
        <v>15.241</v>
      </c>
      <c r="V4970" s="3">
        <v>17.059999999999999</v>
      </c>
      <c r="W4970" s="3">
        <v>18.427</v>
      </c>
      <c r="X4970" s="3">
        <v>19.725999999999999</v>
      </c>
      <c r="Y4970" s="3">
        <v>29.977</v>
      </c>
      <c r="Z4970" s="3">
        <v>38.281999999999996</v>
      </c>
      <c r="AA4970" s="3">
        <v>44.3</v>
      </c>
      <c r="AB4970" s="3">
        <v>52.542999999999999</v>
      </c>
      <c r="AC4970" s="3">
        <v>59.015999999999998</v>
      </c>
      <c r="AD4970" s="3">
        <v>64.302999999999997</v>
      </c>
      <c r="AE4970" s="3">
        <v>67.135000000000005</v>
      </c>
      <c r="AF4970" s="3">
        <v>70.962000000000003</v>
      </c>
      <c r="AG4970" s="3">
        <v>73.784000000000006</v>
      </c>
      <c r="AH4970" s="3">
        <v>77.614000000000004</v>
      </c>
      <c r="AI4970" s="3">
        <v>80.2</v>
      </c>
      <c r="AJ4970" s="3">
        <v>83.450999999999993</v>
      </c>
      <c r="AK4970" s="3">
        <v>86.587999999999994</v>
      </c>
      <c r="AL4970" s="3">
        <v>92.241</v>
      </c>
      <c r="AM4970" s="3">
        <v>95.537000000000006</v>
      </c>
      <c r="AN4970" s="3">
        <v>99.742000000000004</v>
      </c>
      <c r="AO4970" s="3">
        <v>103.551</v>
      </c>
      <c r="AP4970" s="3">
        <v>107.246</v>
      </c>
      <c r="AQ4970" s="3">
        <v>111.508</v>
      </c>
      <c r="AR4970" s="3">
        <v>116.059</v>
      </c>
      <c r="AS4970" s="3">
        <v>118.532</v>
      </c>
      <c r="AT4970" s="3">
        <v>122.515</v>
      </c>
      <c r="AU4970" s="3">
        <v>130.81299999999999</v>
      </c>
      <c r="AV4970" s="3">
        <v>135.47300000000001</v>
      </c>
      <c r="AW4970" s="3">
        <v>139.47800000000001</v>
      </c>
      <c r="AX4970" s="3">
        <v>143.66200000000001</v>
      </c>
      <c r="AY4970" s="3">
        <v>147.97200000000001</v>
      </c>
      <c r="AZ4970" s="3">
        <v>152.411</v>
      </c>
      <c r="BA4970">
        <v>156.98400000000001</v>
      </c>
      <c r="BB4970">
        <v>2017</v>
      </c>
    </row>
    <row r="4971" spans="1:54" hidden="1" x14ac:dyDescent="0.2">
      <c r="A4971">
        <v>273</v>
      </c>
      <c r="B4971" t="s">
        <v>446</v>
      </c>
      <c r="C4971" t="s">
        <v>294</v>
      </c>
      <c r="D4971" t="s">
        <v>69</v>
      </c>
      <c r="E4971" t="s">
        <v>293</v>
      </c>
      <c r="F4971" t="s">
        <v>292</v>
      </c>
      <c r="G4971" t="s">
        <v>275</v>
      </c>
      <c r="I4971" t="s">
        <v>291</v>
      </c>
      <c r="J4971" s="3" t="s">
        <v>215</v>
      </c>
      <c r="K4971" s="3">
        <v>27.518000000000001</v>
      </c>
      <c r="L4971" s="3">
        <v>98.805999999999997</v>
      </c>
      <c r="M4971" s="3">
        <v>80.784999999999997</v>
      </c>
      <c r="N4971" s="3">
        <v>59.171999999999997</v>
      </c>
      <c r="O4971" s="3">
        <v>63.74</v>
      </c>
      <c r="P4971" s="3">
        <v>105.745</v>
      </c>
      <c r="Q4971" s="3">
        <v>159.172</v>
      </c>
      <c r="R4971" s="3">
        <v>51.656999999999996</v>
      </c>
      <c r="S4971" s="3">
        <v>19.696999999999999</v>
      </c>
      <c r="T4971" s="3">
        <v>29.928999999999998</v>
      </c>
      <c r="U4971" s="3">
        <v>18.795000000000002</v>
      </c>
      <c r="V4971" s="3">
        <v>11.938000000000001</v>
      </c>
      <c r="W4971" s="3">
        <v>8.0090000000000003</v>
      </c>
      <c r="X4971" s="3">
        <v>7.0510000000000002</v>
      </c>
      <c r="Y4971" s="3">
        <v>51.966000000000001</v>
      </c>
      <c r="Z4971" s="3">
        <v>27.704999999999998</v>
      </c>
      <c r="AA4971" s="3">
        <v>15.718999999999999</v>
      </c>
      <c r="AB4971" s="3">
        <v>18.609000000000002</v>
      </c>
      <c r="AC4971" s="3">
        <v>12.319000000000001</v>
      </c>
      <c r="AD4971" s="3">
        <v>8.9589999999999996</v>
      </c>
      <c r="AE4971" s="3">
        <v>4.4039999999999999</v>
      </c>
      <c r="AF4971" s="3">
        <v>5.7</v>
      </c>
      <c r="AG4971" s="3">
        <v>3.9769999999999999</v>
      </c>
      <c r="AH4971" s="3">
        <v>5.1909999999999998</v>
      </c>
      <c r="AI4971" s="3">
        <v>3.3330000000000002</v>
      </c>
      <c r="AJ4971" s="3">
        <v>4.0529999999999999</v>
      </c>
      <c r="AK4971" s="3">
        <v>3.7589999999999999</v>
      </c>
      <c r="AL4971" s="3">
        <v>6.5279999999999996</v>
      </c>
      <c r="AM4971" s="3">
        <v>3.5739999999999998</v>
      </c>
      <c r="AN4971" s="3">
        <v>4.4020000000000001</v>
      </c>
      <c r="AO4971" s="3">
        <v>3.819</v>
      </c>
      <c r="AP4971" s="3">
        <v>3.5680000000000001</v>
      </c>
      <c r="AQ4971" s="3">
        <v>3.9740000000000002</v>
      </c>
      <c r="AR4971" s="3">
        <v>4.0810000000000004</v>
      </c>
      <c r="AS4971" s="3">
        <v>2.1309999999999998</v>
      </c>
      <c r="AT4971" s="3">
        <v>3.36</v>
      </c>
      <c r="AU4971" s="3">
        <v>6.7729999999999997</v>
      </c>
      <c r="AV4971" s="3">
        <v>3.5619999999999998</v>
      </c>
      <c r="AW4971" s="3">
        <v>2.956</v>
      </c>
      <c r="AX4971" s="3">
        <v>3</v>
      </c>
      <c r="AY4971" s="3">
        <v>3</v>
      </c>
      <c r="AZ4971" s="3">
        <v>3</v>
      </c>
      <c r="BA4971">
        <v>3</v>
      </c>
      <c r="BB4971">
        <v>2017</v>
      </c>
    </row>
    <row r="4972" spans="1:54" hidden="1" x14ac:dyDescent="0.2">
      <c r="A4972">
        <v>273</v>
      </c>
      <c r="B4972" t="s">
        <v>446</v>
      </c>
      <c r="C4972" t="s">
        <v>290</v>
      </c>
      <c r="D4972" t="s">
        <v>69</v>
      </c>
      <c r="E4972" t="s">
        <v>289</v>
      </c>
      <c r="G4972" t="s">
        <v>288</v>
      </c>
    </row>
    <row r="4973" spans="1:54" hidden="1" x14ac:dyDescent="0.2">
      <c r="A4973">
        <v>273</v>
      </c>
      <c r="B4973" t="s">
        <v>446</v>
      </c>
      <c r="C4973" t="s">
        <v>287</v>
      </c>
      <c r="D4973" t="s">
        <v>69</v>
      </c>
      <c r="E4973" t="s">
        <v>286</v>
      </c>
      <c r="F4973" t="s">
        <v>285</v>
      </c>
      <c r="G4973" t="s">
        <v>275</v>
      </c>
      <c r="I4973" t="s">
        <v>1434</v>
      </c>
      <c r="J4973" s="3">
        <v>33.9</v>
      </c>
      <c r="K4973" s="3">
        <v>18.867999999999999</v>
      </c>
      <c r="L4973" s="3">
        <v>-35.686999999999998</v>
      </c>
      <c r="M4973" s="3">
        <v>-36.991</v>
      </c>
      <c r="N4973" s="3">
        <v>18.457000000000001</v>
      </c>
      <c r="O4973" s="3">
        <v>12.37</v>
      </c>
      <c r="P4973" s="3">
        <v>-7.5960000000000001</v>
      </c>
      <c r="Q4973" s="3">
        <v>3.625</v>
      </c>
      <c r="R4973" s="3">
        <v>36.701999999999998</v>
      </c>
      <c r="S4973" s="3">
        <v>18.437999999999999</v>
      </c>
      <c r="T4973" s="3">
        <v>19.498000000000001</v>
      </c>
      <c r="U4973" s="3">
        <v>15.282999999999999</v>
      </c>
      <c r="V4973" s="3">
        <v>19.864000000000001</v>
      </c>
      <c r="W4973" s="3">
        <v>16.033000000000001</v>
      </c>
      <c r="X4973" s="3">
        <v>18.096</v>
      </c>
      <c r="Y4973" s="3">
        <v>-15.942</v>
      </c>
      <c r="Z4973" s="3">
        <v>17.478000000000002</v>
      </c>
      <c r="AA4973" s="3">
        <v>23.113</v>
      </c>
      <c r="AB4973" s="3">
        <v>14.804</v>
      </c>
      <c r="AC4973" s="3">
        <v>11.513</v>
      </c>
      <c r="AD4973" s="3">
        <v>20.297000000000001</v>
      </c>
      <c r="AE4973" s="3">
        <v>-0.84099999999999997</v>
      </c>
      <c r="AF4973" s="3">
        <v>1.208</v>
      </c>
      <c r="AG4973" s="3">
        <v>2.5110000000000001</v>
      </c>
      <c r="AH4973" s="3">
        <v>6.4829999999999997</v>
      </c>
      <c r="AI4973" s="3">
        <v>5.3789999999999996</v>
      </c>
      <c r="AJ4973" s="3">
        <v>8.6859999999999999</v>
      </c>
      <c r="AK4973" s="3">
        <v>4.8259999999999996</v>
      </c>
      <c r="AL4973" s="3">
        <v>3.2810000000000001</v>
      </c>
      <c r="AM4973" s="3">
        <v>-15.949</v>
      </c>
      <c r="AN4973" s="3">
        <v>17.055</v>
      </c>
      <c r="AO4973" s="3">
        <v>5.6180000000000003</v>
      </c>
      <c r="AP4973" s="3">
        <v>5.4169999999999998</v>
      </c>
      <c r="AQ4973" s="3">
        <v>2.1179999999999999</v>
      </c>
      <c r="AR4973" s="3">
        <v>5.9189999999999996</v>
      </c>
      <c r="AS4973" s="3">
        <v>5.9189999999999996</v>
      </c>
      <c r="AT4973" s="3">
        <v>2.903</v>
      </c>
      <c r="AU4973" s="3">
        <v>5.9989999999999997</v>
      </c>
      <c r="AV4973" s="3">
        <v>2.5219999999999998</v>
      </c>
      <c r="AW4973" s="3">
        <v>4.5640000000000001</v>
      </c>
      <c r="AX4973" s="3">
        <v>4.5510000000000002</v>
      </c>
      <c r="AY4973" s="3">
        <v>5.0620000000000003</v>
      </c>
      <c r="AZ4973" s="3">
        <v>4.907</v>
      </c>
      <c r="BA4973">
        <v>4.8330000000000002</v>
      </c>
      <c r="BB4973">
        <v>2016</v>
      </c>
    </row>
    <row r="4974" spans="1:54" hidden="1" x14ac:dyDescent="0.2">
      <c r="A4974">
        <v>273</v>
      </c>
      <c r="B4974" t="s">
        <v>446</v>
      </c>
      <c r="C4974" t="s">
        <v>284</v>
      </c>
      <c r="D4974" t="s">
        <v>69</v>
      </c>
      <c r="E4974" t="s">
        <v>283</v>
      </c>
      <c r="F4974" t="s">
        <v>282</v>
      </c>
      <c r="G4974" t="s">
        <v>275</v>
      </c>
      <c r="I4974" t="s">
        <v>1434</v>
      </c>
      <c r="J4974" s="3">
        <v>37</v>
      </c>
      <c r="K4974" s="3">
        <v>21.488</v>
      </c>
      <c r="L4974" s="3">
        <v>-53.335000000000001</v>
      </c>
      <c r="M4974" s="3">
        <v>-37.067999999999998</v>
      </c>
      <c r="N4974" s="3">
        <v>38.222000000000001</v>
      </c>
      <c r="O4974" s="3">
        <v>16.564</v>
      </c>
      <c r="P4974" s="3">
        <v>-12.635999999999999</v>
      </c>
      <c r="Q4974" s="3">
        <v>9.5850000000000009</v>
      </c>
      <c r="R4974" s="3">
        <v>61.164999999999999</v>
      </c>
      <c r="S4974" s="3">
        <v>18.388999999999999</v>
      </c>
      <c r="T4974" s="3">
        <v>18.725999999999999</v>
      </c>
      <c r="U4974" s="3">
        <v>18.251000000000001</v>
      </c>
      <c r="V4974" s="3">
        <v>22.579000000000001</v>
      </c>
      <c r="W4974" s="3">
        <v>16.596</v>
      </c>
      <c r="X4974" s="3">
        <v>20.831</v>
      </c>
      <c r="Y4974" s="3">
        <v>-15.249000000000001</v>
      </c>
      <c r="Z4974" s="3">
        <v>18.783999999999999</v>
      </c>
      <c r="AA4974" s="3">
        <v>24.637</v>
      </c>
      <c r="AB4974" s="3">
        <v>15.824999999999999</v>
      </c>
      <c r="AC4974" s="3">
        <v>11.946999999999999</v>
      </c>
      <c r="AD4974" s="3">
        <v>20.678999999999998</v>
      </c>
      <c r="AE4974" s="3">
        <v>-0.59199999999999997</v>
      </c>
      <c r="AF4974" s="3">
        <v>1.1399999999999999</v>
      </c>
      <c r="AG4974" s="3">
        <v>2.5819999999999999</v>
      </c>
      <c r="AH4974" s="3">
        <v>6.7329999999999997</v>
      </c>
      <c r="AI4974" s="3">
        <v>5.125</v>
      </c>
      <c r="AJ4974" s="3">
        <v>8.6319999999999997</v>
      </c>
      <c r="AK4974" s="3">
        <v>4.8890000000000002</v>
      </c>
      <c r="AL4974" s="3">
        <v>4.1239999999999997</v>
      </c>
      <c r="AM4974" s="3">
        <v>-16.690999999999999</v>
      </c>
      <c r="AN4974" s="3">
        <v>18.375</v>
      </c>
      <c r="AO4974" s="3">
        <v>5.2050000000000001</v>
      </c>
      <c r="AP4974" s="3">
        <v>5.6420000000000003</v>
      </c>
      <c r="AQ4974" s="3">
        <v>2.097</v>
      </c>
      <c r="AR4974" s="3">
        <v>6.23</v>
      </c>
      <c r="AS4974" s="3">
        <v>6.21</v>
      </c>
      <c r="AT4974" s="3">
        <v>2.9409999999999998</v>
      </c>
      <c r="AU4974" s="3">
        <v>5.8769999999999998</v>
      </c>
      <c r="AV4974" s="3">
        <v>2.552</v>
      </c>
      <c r="AW4974" s="3">
        <v>4.5659999999999998</v>
      </c>
      <c r="AX4974" s="3">
        <v>4.5510000000000002</v>
      </c>
      <c r="AY4974" s="3">
        <v>5.0620000000000003</v>
      </c>
      <c r="AZ4974" s="3">
        <v>4.907</v>
      </c>
      <c r="BA4974">
        <v>4.8330000000000002</v>
      </c>
      <c r="BB4974">
        <v>2016</v>
      </c>
    </row>
    <row r="4975" spans="1:54" hidden="1" x14ac:dyDescent="0.2">
      <c r="A4975">
        <v>273</v>
      </c>
      <c r="B4975" t="s">
        <v>446</v>
      </c>
      <c r="C4975" t="s">
        <v>281</v>
      </c>
      <c r="D4975" t="s">
        <v>69</v>
      </c>
      <c r="E4975" t="s">
        <v>280</v>
      </c>
      <c r="F4975" t="s">
        <v>279</v>
      </c>
      <c r="G4975" t="s">
        <v>275</v>
      </c>
      <c r="I4975" t="s">
        <v>1434</v>
      </c>
      <c r="J4975" s="3">
        <v>-5.4</v>
      </c>
      <c r="K4975" s="3">
        <v>11.34</v>
      </c>
      <c r="L4975" s="3">
        <v>22.635999999999999</v>
      </c>
      <c r="M4975" s="3">
        <v>14.186999999999999</v>
      </c>
      <c r="N4975" s="3">
        <v>5.8369999999999997</v>
      </c>
      <c r="O4975" s="3">
        <v>-4.4630000000000001</v>
      </c>
      <c r="P4975" s="3">
        <v>4.5570000000000004</v>
      </c>
      <c r="Q4975" s="3">
        <v>9.4719999999999995</v>
      </c>
      <c r="R4975" s="3">
        <v>5.6740000000000004</v>
      </c>
      <c r="S4975" s="3">
        <v>5.76</v>
      </c>
      <c r="T4975" s="3">
        <v>5.0789999999999997</v>
      </c>
      <c r="U4975" s="3">
        <v>5.1109999999999998</v>
      </c>
      <c r="V4975" s="3">
        <v>4.9530000000000003</v>
      </c>
      <c r="W4975" s="3">
        <v>9.2680000000000007</v>
      </c>
      <c r="X4975" s="3">
        <v>8.7949999999999999</v>
      </c>
      <c r="Y4975" s="3">
        <v>20.198</v>
      </c>
      <c r="Z4975" s="3">
        <v>15.448</v>
      </c>
      <c r="AA4975" s="3">
        <v>9.3849999999999998</v>
      </c>
      <c r="AB4975" s="3">
        <v>7.3959999999999999</v>
      </c>
      <c r="AC4975" s="3">
        <v>5.43</v>
      </c>
      <c r="AD4975" s="3">
        <v>11.567</v>
      </c>
      <c r="AE4975" s="3">
        <v>-0.52100000000000002</v>
      </c>
      <c r="AF4975" s="3">
        <v>0.39600000000000002</v>
      </c>
      <c r="AG4975" s="3">
        <v>1.907</v>
      </c>
      <c r="AH4975" s="3">
        <v>9.8699999999999992</v>
      </c>
      <c r="AI4975" s="3">
        <v>6.3150000000000004</v>
      </c>
      <c r="AJ4975" s="3">
        <v>7.8109999999999999</v>
      </c>
      <c r="AK4975" s="3">
        <v>1.974</v>
      </c>
      <c r="AL4975" s="3">
        <v>-1.0169999999999999</v>
      </c>
      <c r="AM4975" s="3">
        <v>-10.855</v>
      </c>
      <c r="AN4975" s="3">
        <v>22.361999999999998</v>
      </c>
      <c r="AO4975" s="3">
        <v>7.7130000000000001</v>
      </c>
      <c r="AP4975" s="3">
        <v>6.5250000000000004</v>
      </c>
      <c r="AQ4975" s="3">
        <v>1.371</v>
      </c>
      <c r="AR4975" s="3">
        <v>6.9820000000000002</v>
      </c>
      <c r="AS4975" s="3">
        <v>8.4139999999999997</v>
      </c>
      <c r="AT4975" s="3">
        <v>3.4620000000000002</v>
      </c>
      <c r="AU4975" s="3">
        <v>3.2490000000000001</v>
      </c>
      <c r="AV4975" s="3">
        <v>2.0489999999999999</v>
      </c>
      <c r="AW4975" s="3">
        <v>4.8369999999999997</v>
      </c>
      <c r="AX4975" s="3">
        <v>4.9160000000000004</v>
      </c>
      <c r="AY4975" s="3">
        <v>4.9109999999999996</v>
      </c>
      <c r="AZ4975" s="3">
        <v>4.8099999999999996</v>
      </c>
      <c r="BA4975">
        <v>4.5860000000000003</v>
      </c>
      <c r="BB4975">
        <v>2016</v>
      </c>
    </row>
    <row r="4976" spans="1:54" hidden="1" x14ac:dyDescent="0.2">
      <c r="A4976">
        <v>273</v>
      </c>
      <c r="B4976" t="s">
        <v>446</v>
      </c>
      <c r="C4976" t="s">
        <v>278</v>
      </c>
      <c r="D4976" t="s">
        <v>69</v>
      </c>
      <c r="E4976" t="s">
        <v>277</v>
      </c>
      <c r="F4976" t="s">
        <v>276</v>
      </c>
      <c r="G4976" t="s">
        <v>275</v>
      </c>
      <c r="I4976" t="s">
        <v>1434</v>
      </c>
      <c r="J4976" s="3">
        <v>-7</v>
      </c>
      <c r="K4976" s="3">
        <v>14.41</v>
      </c>
      <c r="L4976" s="3">
        <v>15.250999999999999</v>
      </c>
      <c r="M4976" s="3">
        <v>6.2359999999999998</v>
      </c>
      <c r="N4976" s="3">
        <v>9.4280000000000008</v>
      </c>
      <c r="O4976" s="3">
        <v>-9.7469999999999999</v>
      </c>
      <c r="P4976" s="3">
        <v>4.7560000000000002</v>
      </c>
      <c r="Q4976" s="3">
        <v>10.407</v>
      </c>
      <c r="R4976" s="3">
        <v>31.155000000000001</v>
      </c>
      <c r="S4976" s="3">
        <v>4.516</v>
      </c>
      <c r="T4976" s="3">
        <v>8.2279999999999998</v>
      </c>
      <c r="U4976" s="3">
        <v>6.56</v>
      </c>
      <c r="V4976" s="3">
        <v>6.4</v>
      </c>
      <c r="W4976" s="3">
        <v>16.698</v>
      </c>
      <c r="X4976" s="3">
        <v>9.19</v>
      </c>
      <c r="Y4976" s="3">
        <v>20.084</v>
      </c>
      <c r="Z4976" s="3">
        <v>17.388000000000002</v>
      </c>
      <c r="AA4976" s="3">
        <v>10.449</v>
      </c>
      <c r="AB4976" s="3">
        <v>7.6120000000000001</v>
      </c>
      <c r="AC4976" s="3">
        <v>6.1130000000000004</v>
      </c>
      <c r="AD4976" s="3">
        <v>11.996</v>
      </c>
      <c r="AE4976" s="3">
        <v>0.44</v>
      </c>
      <c r="AF4976" s="3">
        <v>0.55100000000000005</v>
      </c>
      <c r="AG4976" s="3">
        <v>2</v>
      </c>
      <c r="AH4976" s="3">
        <v>10.266</v>
      </c>
      <c r="AI4976" s="3">
        <v>6.25</v>
      </c>
      <c r="AJ4976" s="3">
        <v>8.75</v>
      </c>
      <c r="AK4976" s="3">
        <v>1.6850000000000001</v>
      </c>
      <c r="AL4976" s="3">
        <v>-1.0389999999999999</v>
      </c>
      <c r="AM4976" s="3">
        <v>-11.438000000000001</v>
      </c>
      <c r="AN4976" s="3">
        <v>24.344999999999999</v>
      </c>
      <c r="AO4976" s="3">
        <v>8.2949999999999999</v>
      </c>
      <c r="AP4976" s="3">
        <v>6.585</v>
      </c>
      <c r="AQ4976" s="3">
        <v>1.246</v>
      </c>
      <c r="AR4976" s="3">
        <v>6.53</v>
      </c>
      <c r="AS4976" s="3">
        <v>7.5679999999999996</v>
      </c>
      <c r="AT4976" s="3">
        <v>2.3279999999999998</v>
      </c>
      <c r="AU4976" s="3">
        <v>3.1480000000000001</v>
      </c>
      <c r="AV4976" s="3">
        <v>2.06</v>
      </c>
      <c r="AW4976" s="3">
        <v>4.8380000000000001</v>
      </c>
      <c r="AX4976" s="3">
        <v>4.915</v>
      </c>
      <c r="AY4976" s="3">
        <v>4.9119999999999999</v>
      </c>
      <c r="AZ4976" s="3">
        <v>4.8099999999999996</v>
      </c>
      <c r="BA4976">
        <v>4.5860000000000003</v>
      </c>
      <c r="BB4976">
        <v>2016</v>
      </c>
    </row>
    <row r="4977" spans="1:54" hidden="1" x14ac:dyDescent="0.2">
      <c r="A4977">
        <v>273</v>
      </c>
      <c r="B4977" t="s">
        <v>446</v>
      </c>
      <c r="C4977" t="s">
        <v>274</v>
      </c>
      <c r="D4977" t="s">
        <v>69</v>
      </c>
      <c r="E4977" t="s">
        <v>273</v>
      </c>
      <c r="F4977" t="s">
        <v>272</v>
      </c>
      <c r="G4977" t="s">
        <v>271</v>
      </c>
      <c r="I4977" t="s">
        <v>1435</v>
      </c>
      <c r="J4977" s="3">
        <v>1.2</v>
      </c>
      <c r="K4977" s="3">
        <v>0.9</v>
      </c>
      <c r="L4977" s="3">
        <v>4.2</v>
      </c>
      <c r="M4977" s="3">
        <v>6.1</v>
      </c>
      <c r="N4977" s="3">
        <v>5.6</v>
      </c>
      <c r="O4977" s="3">
        <v>4.4000000000000004</v>
      </c>
      <c r="P4977" s="3">
        <v>4.3</v>
      </c>
      <c r="Q4977" s="3">
        <v>3.883</v>
      </c>
      <c r="R4977" s="3">
        <v>3.5419999999999998</v>
      </c>
      <c r="S4977" s="3">
        <v>2.9249999999999998</v>
      </c>
      <c r="T4977" s="3">
        <v>2.742</v>
      </c>
      <c r="U4977" s="3">
        <v>2.6920000000000002</v>
      </c>
      <c r="V4977" s="3">
        <v>2.83</v>
      </c>
      <c r="W4977" s="3">
        <v>3.43</v>
      </c>
      <c r="X4977" s="3">
        <v>3.7</v>
      </c>
      <c r="Y4977" s="3">
        <v>6.23</v>
      </c>
      <c r="Z4977" s="3">
        <v>5.45</v>
      </c>
      <c r="AA4977" s="3">
        <v>3.73</v>
      </c>
      <c r="AB4977" s="3">
        <v>3.16</v>
      </c>
      <c r="AC4977" s="3">
        <v>2.5</v>
      </c>
      <c r="AD4977" s="3">
        <v>2.2000000000000002</v>
      </c>
      <c r="AE4977" s="3">
        <v>2.7679999999999998</v>
      </c>
      <c r="AF4977" s="3">
        <v>2.9780000000000002</v>
      </c>
      <c r="AG4977" s="3">
        <v>3.4</v>
      </c>
      <c r="AH4977" s="3">
        <v>3.919</v>
      </c>
      <c r="AI4977" s="3">
        <v>3.4780000000000002</v>
      </c>
      <c r="AJ4977" s="3">
        <v>3.528</v>
      </c>
      <c r="AK4977" s="3">
        <v>3.61</v>
      </c>
      <c r="AL4977" s="3">
        <v>3.8879999999999999</v>
      </c>
      <c r="AM4977" s="3">
        <v>5.3289999999999997</v>
      </c>
      <c r="AN4977" s="3">
        <v>5.2720000000000002</v>
      </c>
      <c r="AO4977" s="3">
        <v>5.1710000000000003</v>
      </c>
      <c r="AP4977" s="3">
        <v>4.8899999999999997</v>
      </c>
      <c r="AQ4977" s="3">
        <v>4.9029999999999996</v>
      </c>
      <c r="AR4977" s="3">
        <v>4.8230000000000004</v>
      </c>
      <c r="AS4977" s="3">
        <v>4.3499999999999996</v>
      </c>
      <c r="AT4977" s="3">
        <v>3.8820000000000001</v>
      </c>
      <c r="AU4977" s="3">
        <v>3.42</v>
      </c>
      <c r="AV4977" s="3">
        <v>3.5</v>
      </c>
      <c r="AW4977" s="3">
        <v>3.4460000000000002</v>
      </c>
      <c r="AX4977" s="3">
        <v>3.42</v>
      </c>
      <c r="AY4977" s="3">
        <v>3.411</v>
      </c>
      <c r="AZ4977" s="3">
        <v>3.4049999999999998</v>
      </c>
      <c r="BA4977">
        <v>3.4260000000000002</v>
      </c>
      <c r="BB4977">
        <v>2016</v>
      </c>
    </row>
    <row r="4978" spans="1:54" hidden="1" x14ac:dyDescent="0.2">
      <c r="A4978">
        <v>273</v>
      </c>
      <c r="B4978" t="s">
        <v>446</v>
      </c>
      <c r="C4978" t="s">
        <v>270</v>
      </c>
      <c r="D4978" t="s">
        <v>69</v>
      </c>
      <c r="E4978" t="s">
        <v>269</v>
      </c>
      <c r="F4978" t="s">
        <v>268</v>
      </c>
      <c r="G4978" t="s">
        <v>264</v>
      </c>
      <c r="H4978" t="s">
        <v>263</v>
      </c>
    </row>
    <row r="4979" spans="1:54" hidden="1" x14ac:dyDescent="0.2">
      <c r="A4979">
        <v>273</v>
      </c>
      <c r="B4979" t="s">
        <v>446</v>
      </c>
      <c r="C4979" t="s">
        <v>267</v>
      </c>
      <c r="D4979" t="s">
        <v>69</v>
      </c>
      <c r="E4979" t="s">
        <v>266</v>
      </c>
      <c r="F4979" t="s">
        <v>265</v>
      </c>
      <c r="G4979" t="s">
        <v>264</v>
      </c>
      <c r="H4979" t="s">
        <v>263</v>
      </c>
      <c r="I4979" t="s">
        <v>1436</v>
      </c>
      <c r="J4979" s="3">
        <v>69.361000000000004</v>
      </c>
      <c r="K4979" s="3">
        <v>70.992000000000004</v>
      </c>
      <c r="L4979" s="3">
        <v>72.602999999999994</v>
      </c>
      <c r="M4979" s="3">
        <v>74.197000000000003</v>
      </c>
      <c r="N4979" s="3">
        <v>75.781000000000006</v>
      </c>
      <c r="O4979" s="3">
        <v>77.361000000000004</v>
      </c>
      <c r="P4979" s="3">
        <v>78.933999999999997</v>
      </c>
      <c r="Q4979" s="3">
        <v>80.503</v>
      </c>
      <c r="R4979" s="3">
        <v>82.084000000000003</v>
      </c>
      <c r="S4979" s="3">
        <v>83.697999999999993</v>
      </c>
      <c r="T4979" s="3">
        <v>87.064999999999998</v>
      </c>
      <c r="U4979" s="3">
        <v>88.631</v>
      </c>
      <c r="V4979" s="3">
        <v>90.132999999999996</v>
      </c>
      <c r="W4979" s="3">
        <v>91.600999999999999</v>
      </c>
      <c r="X4979" s="3">
        <v>93.055000000000007</v>
      </c>
      <c r="Y4979" s="3">
        <v>94.49</v>
      </c>
      <c r="Z4979" s="3">
        <v>95.876999999999995</v>
      </c>
      <c r="AA4979" s="3">
        <v>97.204999999999998</v>
      </c>
      <c r="AB4979" s="3">
        <v>98.484999999999999</v>
      </c>
      <c r="AC4979" s="3">
        <v>99.706000000000003</v>
      </c>
      <c r="AD4979" s="3">
        <v>100.896</v>
      </c>
      <c r="AE4979" s="3">
        <v>102.122</v>
      </c>
      <c r="AF4979" s="3">
        <v>103.41800000000001</v>
      </c>
      <c r="AG4979" s="3">
        <v>104.72</v>
      </c>
      <c r="AH4979" s="3">
        <v>105.952</v>
      </c>
      <c r="AI4979" s="3">
        <v>107.151</v>
      </c>
      <c r="AJ4979" s="3">
        <v>108.40900000000001</v>
      </c>
      <c r="AK4979" s="3">
        <v>109.78700000000001</v>
      </c>
      <c r="AL4979" s="3">
        <v>111.29900000000001</v>
      </c>
      <c r="AM4979" s="3">
        <v>112.85299999999999</v>
      </c>
      <c r="AN4979" s="3">
        <v>114.256</v>
      </c>
      <c r="AO4979" s="3">
        <v>115.68300000000001</v>
      </c>
      <c r="AP4979" s="3">
        <v>117.054</v>
      </c>
      <c r="AQ4979" s="3">
        <v>118.395</v>
      </c>
      <c r="AR4979" s="3">
        <v>119.71299999999999</v>
      </c>
      <c r="AS4979" s="3">
        <v>121.006</v>
      </c>
      <c r="AT4979" s="3">
        <v>122.273</v>
      </c>
      <c r="AU4979" s="3">
        <v>123.518</v>
      </c>
      <c r="AV4979" s="3">
        <v>124.738</v>
      </c>
      <c r="AW4979" s="3">
        <v>125.929</v>
      </c>
      <c r="AX4979" s="3">
        <v>127.092</v>
      </c>
      <c r="AY4979" s="3">
        <v>128.23099999999999</v>
      </c>
      <c r="AZ4979" s="3">
        <v>129.352</v>
      </c>
      <c r="BA4979">
        <v>130.452</v>
      </c>
      <c r="BB4979">
        <v>2015</v>
      </c>
    </row>
    <row r="4980" spans="1:54" hidden="1" x14ac:dyDescent="0.2">
      <c r="A4980">
        <v>273</v>
      </c>
      <c r="B4980" t="s">
        <v>446</v>
      </c>
      <c r="C4980" t="s">
        <v>262</v>
      </c>
      <c r="D4980" t="s">
        <v>69</v>
      </c>
      <c r="E4980" t="s">
        <v>260</v>
      </c>
      <c r="F4980" t="s">
        <v>259</v>
      </c>
      <c r="G4980" t="s">
        <v>225</v>
      </c>
      <c r="H4980" t="s">
        <v>222</v>
      </c>
      <c r="I4980" t="s">
        <v>1437</v>
      </c>
      <c r="J4980" s="3" t="s">
        <v>215</v>
      </c>
      <c r="K4980" s="3" t="s">
        <v>215</v>
      </c>
      <c r="L4980" s="3" t="s">
        <v>215</v>
      </c>
      <c r="M4980" s="3" t="s">
        <v>215</v>
      </c>
      <c r="N4980" s="3" t="s">
        <v>215</v>
      </c>
      <c r="O4980" s="3" t="s">
        <v>215</v>
      </c>
      <c r="P4980" s="3" t="s">
        <v>215</v>
      </c>
      <c r="Q4980" s="3" t="s">
        <v>215</v>
      </c>
      <c r="R4980" s="3" t="s">
        <v>215</v>
      </c>
      <c r="S4980" s="3" t="s">
        <v>215</v>
      </c>
      <c r="T4980" s="3">
        <v>182.56399999999999</v>
      </c>
      <c r="U4980" s="3">
        <v>220.71899999999999</v>
      </c>
      <c r="V4980" s="3">
        <v>255.33099999999999</v>
      </c>
      <c r="W4980" s="3">
        <v>284.74</v>
      </c>
      <c r="X4980" s="3">
        <v>313.16000000000003</v>
      </c>
      <c r="Y4980" s="3">
        <v>401.27499999999998</v>
      </c>
      <c r="Z4980" s="3">
        <v>558.24800000000005</v>
      </c>
      <c r="AA4980" s="3">
        <v>700.68600000000004</v>
      </c>
      <c r="AB4980" s="3">
        <v>767.04899999999998</v>
      </c>
      <c r="AC4980" s="3">
        <v>936.98900000000003</v>
      </c>
      <c r="AD4980" s="3">
        <v>1157.0319999999999</v>
      </c>
      <c r="AE4980" s="3">
        <v>1230.4939999999999</v>
      </c>
      <c r="AF4980" s="3">
        <v>1343.5360000000001</v>
      </c>
      <c r="AG4980" s="3">
        <v>1600.2860000000001</v>
      </c>
      <c r="AH4980" s="3">
        <v>1771.3140000000001</v>
      </c>
      <c r="AI4980" s="3">
        <v>1972.0160000000001</v>
      </c>
      <c r="AJ4980" s="3">
        <v>2305.8200000000002</v>
      </c>
      <c r="AK4980" s="3">
        <v>2534.1089999999999</v>
      </c>
      <c r="AL4980" s="3">
        <v>3066.942</v>
      </c>
      <c r="AM4980" s="3">
        <v>2816.4380000000001</v>
      </c>
      <c r="AN4980" s="3">
        <v>3029.384</v>
      </c>
      <c r="AO4980" s="3">
        <v>3445.4989999999998</v>
      </c>
      <c r="AP4980" s="3">
        <v>3873.3850000000002</v>
      </c>
      <c r="AQ4980" s="3">
        <v>3917.9810000000002</v>
      </c>
      <c r="AR4980" s="3">
        <v>4094.6610000000001</v>
      </c>
      <c r="AS4980" s="3">
        <v>4364.6229999999996</v>
      </c>
      <c r="AT4980" s="3">
        <v>4949.1260000000002</v>
      </c>
      <c r="AU4980" s="3">
        <v>5397.7619999999997</v>
      </c>
      <c r="AV4980" s="3">
        <v>5081.817</v>
      </c>
      <c r="AW4980" s="3">
        <v>5415.6090000000004</v>
      </c>
      <c r="AX4980" s="3">
        <v>5782.9939999999997</v>
      </c>
      <c r="AY4980" s="3">
        <v>6184.2120000000004</v>
      </c>
      <c r="AZ4980" s="3">
        <v>6585.6890000000003</v>
      </c>
      <c r="BA4980">
        <v>6997.9470000000001</v>
      </c>
      <c r="BB4980">
        <v>2017</v>
      </c>
    </row>
    <row r="4981" spans="1:54" hidden="1" x14ac:dyDescent="0.2">
      <c r="A4981">
        <v>273</v>
      </c>
      <c r="B4981" t="s">
        <v>446</v>
      </c>
      <c r="C4981" t="s">
        <v>261</v>
      </c>
      <c r="D4981" t="s">
        <v>69</v>
      </c>
      <c r="E4981" t="s">
        <v>260</v>
      </c>
      <c r="F4981" t="s">
        <v>259</v>
      </c>
      <c r="G4981" t="s">
        <v>217</v>
      </c>
      <c r="I4981" t="s">
        <v>258</v>
      </c>
      <c r="J4981" s="3" t="s">
        <v>215</v>
      </c>
      <c r="K4981" s="3" t="s">
        <v>215</v>
      </c>
      <c r="L4981" s="3" t="s">
        <v>215</v>
      </c>
      <c r="M4981" s="3" t="s">
        <v>215</v>
      </c>
      <c r="N4981" s="3" t="s">
        <v>215</v>
      </c>
      <c r="O4981" s="3" t="s">
        <v>215</v>
      </c>
      <c r="P4981" s="3" t="s">
        <v>215</v>
      </c>
      <c r="Q4981" s="3" t="s">
        <v>215</v>
      </c>
      <c r="R4981" s="3" t="s">
        <v>215</v>
      </c>
      <c r="S4981" s="3" t="s">
        <v>215</v>
      </c>
      <c r="T4981" s="3">
        <v>22.352</v>
      </c>
      <c r="U4981" s="3">
        <v>21.007999999999999</v>
      </c>
      <c r="V4981" s="3">
        <v>20.437000000000001</v>
      </c>
      <c r="W4981" s="3">
        <v>18.251000000000001</v>
      </c>
      <c r="X4981" s="3">
        <v>17.579000000000001</v>
      </c>
      <c r="Y4981" s="3">
        <v>17.36</v>
      </c>
      <c r="Z4981" s="3">
        <v>17.873999999999999</v>
      </c>
      <c r="AA4981" s="3">
        <v>17.683</v>
      </c>
      <c r="AB4981" s="3">
        <v>15.946999999999999</v>
      </c>
      <c r="AC4981" s="3">
        <v>16.327999999999999</v>
      </c>
      <c r="AD4981" s="3">
        <v>17.285</v>
      </c>
      <c r="AE4981" s="3">
        <v>17.405999999999999</v>
      </c>
      <c r="AF4981" s="3">
        <v>18.021000000000001</v>
      </c>
      <c r="AG4981" s="3">
        <v>20.337</v>
      </c>
      <c r="AH4981" s="3">
        <v>20.064</v>
      </c>
      <c r="AI4981" s="3">
        <v>20.622</v>
      </c>
      <c r="AJ4981" s="3">
        <v>21.69</v>
      </c>
      <c r="AK4981" s="3">
        <v>22.027999999999999</v>
      </c>
      <c r="AL4981" s="3">
        <v>24.826000000000001</v>
      </c>
      <c r="AM4981" s="3">
        <v>23.155999999999999</v>
      </c>
      <c r="AN4981" s="3">
        <v>22.664000000000001</v>
      </c>
      <c r="AO4981" s="3">
        <v>23.494</v>
      </c>
      <c r="AP4981" s="3">
        <v>24.488</v>
      </c>
      <c r="AQ4981" s="3">
        <v>24.07</v>
      </c>
      <c r="AR4981" s="3">
        <v>23.436</v>
      </c>
      <c r="AS4981" s="3">
        <v>23.545999999999999</v>
      </c>
      <c r="AT4981" s="3">
        <v>24.623000000000001</v>
      </c>
      <c r="AU4981" s="3">
        <v>24.815999999999999</v>
      </c>
      <c r="AV4981" s="3">
        <v>22.113</v>
      </c>
      <c r="AW4981" s="3">
        <v>22.164000000000001</v>
      </c>
      <c r="AX4981" s="3">
        <v>22.257000000000001</v>
      </c>
      <c r="AY4981" s="3">
        <v>22.376000000000001</v>
      </c>
      <c r="AZ4981" s="3">
        <v>22.414000000000001</v>
      </c>
      <c r="BA4981">
        <v>22.437999999999999</v>
      </c>
      <c r="BB4981">
        <v>2017</v>
      </c>
    </row>
    <row r="4982" spans="1:54" hidden="1" x14ac:dyDescent="0.2">
      <c r="A4982">
        <v>273</v>
      </c>
      <c r="B4982" t="s">
        <v>446</v>
      </c>
      <c r="C4982" t="s">
        <v>257</v>
      </c>
      <c r="D4982" t="s">
        <v>69</v>
      </c>
      <c r="E4982" t="s">
        <v>255</v>
      </c>
      <c r="F4982" t="s">
        <v>254</v>
      </c>
      <c r="G4982" t="s">
        <v>225</v>
      </c>
      <c r="H4982" t="s">
        <v>222</v>
      </c>
      <c r="I4982" t="s">
        <v>1437</v>
      </c>
      <c r="J4982" s="3" t="s">
        <v>215</v>
      </c>
      <c r="K4982" s="3" t="s">
        <v>215</v>
      </c>
      <c r="L4982" s="3" t="s">
        <v>215</v>
      </c>
      <c r="M4982" s="3" t="s">
        <v>215</v>
      </c>
      <c r="N4982" s="3" t="s">
        <v>215</v>
      </c>
      <c r="O4982" s="3" t="s">
        <v>215</v>
      </c>
      <c r="P4982" s="3" t="s">
        <v>215</v>
      </c>
      <c r="Q4982" s="3" t="s">
        <v>215</v>
      </c>
      <c r="R4982" s="3" t="s">
        <v>215</v>
      </c>
      <c r="S4982" s="3" t="s">
        <v>215</v>
      </c>
      <c r="T4982" s="3">
        <v>206.96799999999999</v>
      </c>
      <c r="U4982" s="3">
        <v>229.524</v>
      </c>
      <c r="V4982" s="3">
        <v>253.79</v>
      </c>
      <c r="W4982" s="3">
        <v>282.39800000000002</v>
      </c>
      <c r="X4982" s="3">
        <v>324.101</v>
      </c>
      <c r="Y4982" s="3">
        <v>490.98899999999998</v>
      </c>
      <c r="Z4982" s="3">
        <v>713.95100000000002</v>
      </c>
      <c r="AA4982" s="3">
        <v>911.51300000000003</v>
      </c>
      <c r="AB4982" s="3">
        <v>1025.2929999999999</v>
      </c>
      <c r="AC4982" s="3">
        <v>1241.348</v>
      </c>
      <c r="AD4982" s="3">
        <v>1351.317</v>
      </c>
      <c r="AE4982" s="3">
        <v>1438.1969999999999</v>
      </c>
      <c r="AF4982" s="3">
        <v>1583.758</v>
      </c>
      <c r="AG4982" s="3">
        <v>1778.5170000000001</v>
      </c>
      <c r="AH4982" s="3">
        <v>1879.655</v>
      </c>
      <c r="AI4982" s="3">
        <v>2088.3180000000002</v>
      </c>
      <c r="AJ4982" s="3">
        <v>2408.0100000000002</v>
      </c>
      <c r="AK4982" s="3">
        <v>2665.2379999999998</v>
      </c>
      <c r="AL4982" s="3">
        <v>3167.3009999999999</v>
      </c>
      <c r="AM4982" s="3">
        <v>3415.893</v>
      </c>
      <c r="AN4982" s="3">
        <v>3549.3229999999999</v>
      </c>
      <c r="AO4982" s="3">
        <v>3939.3449999999998</v>
      </c>
      <c r="AP4982" s="3">
        <v>4462.8069999999998</v>
      </c>
      <c r="AQ4982" s="3">
        <v>4521.3850000000002</v>
      </c>
      <c r="AR4982" s="3">
        <v>4887.5110000000004</v>
      </c>
      <c r="AS4982" s="3">
        <v>5106.6149999999998</v>
      </c>
      <c r="AT4982" s="3">
        <v>5505.7550000000001</v>
      </c>
      <c r="AU4982" s="3">
        <v>5631.4549999999999</v>
      </c>
      <c r="AV4982" s="3">
        <v>5656.3440000000001</v>
      </c>
      <c r="AW4982" s="3">
        <v>6026.4549999999999</v>
      </c>
      <c r="AX4982" s="3">
        <v>6432.5519999999997</v>
      </c>
      <c r="AY4982" s="3">
        <v>6875.1629999999996</v>
      </c>
      <c r="AZ4982" s="3">
        <v>7320.2259999999997</v>
      </c>
      <c r="BA4982">
        <v>7777.6289999999999</v>
      </c>
      <c r="BB4982">
        <v>2017</v>
      </c>
    </row>
    <row r="4983" spans="1:54" hidden="1" x14ac:dyDescent="0.2">
      <c r="A4983">
        <v>273</v>
      </c>
      <c r="B4983" t="s">
        <v>446</v>
      </c>
      <c r="C4983" t="s">
        <v>256</v>
      </c>
      <c r="D4983" t="s">
        <v>69</v>
      </c>
      <c r="E4983" t="s">
        <v>255</v>
      </c>
      <c r="F4983" t="s">
        <v>254</v>
      </c>
      <c r="G4983" t="s">
        <v>217</v>
      </c>
      <c r="I4983" t="s">
        <v>253</v>
      </c>
      <c r="J4983" s="3" t="s">
        <v>215</v>
      </c>
      <c r="K4983" s="3" t="s">
        <v>215</v>
      </c>
      <c r="L4983" s="3" t="s">
        <v>215</v>
      </c>
      <c r="M4983" s="3" t="s">
        <v>215</v>
      </c>
      <c r="N4983" s="3" t="s">
        <v>215</v>
      </c>
      <c r="O4983" s="3" t="s">
        <v>215</v>
      </c>
      <c r="P4983" s="3" t="s">
        <v>215</v>
      </c>
      <c r="Q4983" s="3" t="s">
        <v>215</v>
      </c>
      <c r="R4983" s="3" t="s">
        <v>215</v>
      </c>
      <c r="S4983" s="3" t="s">
        <v>215</v>
      </c>
      <c r="T4983" s="3">
        <v>25.338999999999999</v>
      </c>
      <c r="U4983" s="3">
        <v>21.846</v>
      </c>
      <c r="V4983" s="3">
        <v>20.314</v>
      </c>
      <c r="W4983" s="3">
        <v>18.100999999999999</v>
      </c>
      <c r="X4983" s="3">
        <v>18.193000000000001</v>
      </c>
      <c r="Y4983" s="3">
        <v>21.242000000000001</v>
      </c>
      <c r="Z4983" s="3">
        <v>22.86</v>
      </c>
      <c r="AA4983" s="3">
        <v>23.003</v>
      </c>
      <c r="AB4983" s="3">
        <v>21.315000000000001</v>
      </c>
      <c r="AC4983" s="3">
        <v>21.632000000000001</v>
      </c>
      <c r="AD4983" s="3">
        <v>20.187999999999999</v>
      </c>
      <c r="AE4983" s="3">
        <v>20.344000000000001</v>
      </c>
      <c r="AF4983" s="3">
        <v>21.242999999999999</v>
      </c>
      <c r="AG4983" s="3">
        <v>22.602</v>
      </c>
      <c r="AH4983" s="3">
        <v>21.291</v>
      </c>
      <c r="AI4983" s="3">
        <v>21.838000000000001</v>
      </c>
      <c r="AJ4983" s="3">
        <v>22.651</v>
      </c>
      <c r="AK4983" s="3">
        <v>23.167999999999999</v>
      </c>
      <c r="AL4983" s="3">
        <v>25.638000000000002</v>
      </c>
      <c r="AM4983" s="3">
        <v>28.085000000000001</v>
      </c>
      <c r="AN4983" s="3">
        <v>26.553999999999998</v>
      </c>
      <c r="AO4983" s="3">
        <v>26.861000000000001</v>
      </c>
      <c r="AP4983" s="3">
        <v>28.213999999999999</v>
      </c>
      <c r="AQ4983" s="3">
        <v>27.777000000000001</v>
      </c>
      <c r="AR4983" s="3">
        <v>27.974</v>
      </c>
      <c r="AS4983" s="3">
        <v>27.548999999999999</v>
      </c>
      <c r="AT4983" s="3">
        <v>27.391999999999999</v>
      </c>
      <c r="AU4983" s="3">
        <v>25.890999999999998</v>
      </c>
      <c r="AV4983" s="3">
        <v>24.613</v>
      </c>
      <c r="AW4983" s="3">
        <v>24.664000000000001</v>
      </c>
      <c r="AX4983" s="3">
        <v>24.757000000000001</v>
      </c>
      <c r="AY4983" s="3">
        <v>24.876000000000001</v>
      </c>
      <c r="AZ4983" s="3">
        <v>24.914000000000001</v>
      </c>
      <c r="BA4983">
        <v>24.937999999999999</v>
      </c>
      <c r="BB4983">
        <v>2017</v>
      </c>
    </row>
    <row r="4984" spans="1:54" hidden="1" x14ac:dyDescent="0.2">
      <c r="A4984">
        <v>273</v>
      </c>
      <c r="B4984" t="s">
        <v>446</v>
      </c>
      <c r="C4984" t="s">
        <v>252</v>
      </c>
      <c r="D4984" t="s">
        <v>69</v>
      </c>
      <c r="E4984" t="s">
        <v>250</v>
      </c>
      <c r="F4984" t="s">
        <v>249</v>
      </c>
      <c r="G4984" t="s">
        <v>225</v>
      </c>
      <c r="H4984" t="s">
        <v>222</v>
      </c>
      <c r="I4984" t="s">
        <v>1437</v>
      </c>
      <c r="J4984" s="3" t="s">
        <v>215</v>
      </c>
      <c r="K4984" s="3" t="s">
        <v>215</v>
      </c>
      <c r="L4984" s="3" t="s">
        <v>215</v>
      </c>
      <c r="M4984" s="3" t="s">
        <v>215</v>
      </c>
      <c r="N4984" s="3" t="s">
        <v>215</v>
      </c>
      <c r="O4984" s="3" t="s">
        <v>215</v>
      </c>
      <c r="P4984" s="3" t="s">
        <v>215</v>
      </c>
      <c r="Q4984" s="3" t="s">
        <v>215</v>
      </c>
      <c r="R4984" s="3" t="s">
        <v>215</v>
      </c>
      <c r="S4984" s="3" t="s">
        <v>215</v>
      </c>
      <c r="T4984" s="3">
        <v>-24.404</v>
      </c>
      <c r="U4984" s="3">
        <v>-8.8049999999999997</v>
      </c>
      <c r="V4984" s="3">
        <v>1.5409999999999999</v>
      </c>
      <c r="W4984" s="3">
        <v>2.3420000000000001</v>
      </c>
      <c r="X4984" s="3">
        <v>-10.94</v>
      </c>
      <c r="Y4984" s="3">
        <v>-89.713999999999999</v>
      </c>
      <c r="Z4984" s="3">
        <v>-155.703</v>
      </c>
      <c r="AA4984" s="3">
        <v>-210.827</v>
      </c>
      <c r="AB4984" s="3">
        <v>-258.24299999999999</v>
      </c>
      <c r="AC4984" s="3">
        <v>-304.358</v>
      </c>
      <c r="AD4984" s="3">
        <v>-194.285</v>
      </c>
      <c r="AE4984" s="3">
        <v>-207.703</v>
      </c>
      <c r="AF4984" s="3">
        <v>-240.22200000000001</v>
      </c>
      <c r="AG4984" s="3">
        <v>-178.23099999999999</v>
      </c>
      <c r="AH4984" s="3">
        <v>-108.34099999999999</v>
      </c>
      <c r="AI4984" s="3">
        <v>-116.30200000000001</v>
      </c>
      <c r="AJ4984" s="3">
        <v>-102.19</v>
      </c>
      <c r="AK4984" s="3">
        <v>-131.12899999999999</v>
      </c>
      <c r="AL4984" s="3">
        <v>-100.358</v>
      </c>
      <c r="AM4984" s="3">
        <v>-599.45500000000004</v>
      </c>
      <c r="AN4984" s="3">
        <v>-519.93899999999996</v>
      </c>
      <c r="AO4984" s="3">
        <v>-493.846</v>
      </c>
      <c r="AP4984" s="3">
        <v>-589.42200000000003</v>
      </c>
      <c r="AQ4984" s="3">
        <v>-603.404</v>
      </c>
      <c r="AR4984" s="3">
        <v>-792.85</v>
      </c>
      <c r="AS4984" s="3">
        <v>-741.99199999999996</v>
      </c>
      <c r="AT4984" s="3">
        <v>-556.62800000000004</v>
      </c>
      <c r="AU4984" s="3">
        <v>-233.69300000000001</v>
      </c>
      <c r="AV4984" s="3">
        <v>-574.52599999999995</v>
      </c>
      <c r="AW4984" s="3">
        <v>-610.846</v>
      </c>
      <c r="AX4984" s="3">
        <v>-649.55799999999999</v>
      </c>
      <c r="AY4984" s="3">
        <v>-690.95100000000002</v>
      </c>
      <c r="AZ4984" s="3">
        <v>-734.53800000000001</v>
      </c>
      <c r="BA4984">
        <v>-779.68200000000002</v>
      </c>
      <c r="BB4984">
        <v>2017</v>
      </c>
    </row>
    <row r="4985" spans="1:54" hidden="1" x14ac:dyDescent="0.2">
      <c r="A4985">
        <v>273</v>
      </c>
      <c r="B4985" t="s">
        <v>446</v>
      </c>
      <c r="C4985" t="s">
        <v>251</v>
      </c>
      <c r="D4985" t="s">
        <v>69</v>
      </c>
      <c r="E4985" t="s">
        <v>250</v>
      </c>
      <c r="F4985" t="s">
        <v>249</v>
      </c>
      <c r="G4985" t="s">
        <v>217</v>
      </c>
      <c r="I4985" t="s">
        <v>248</v>
      </c>
      <c r="J4985" s="3" t="s">
        <v>215</v>
      </c>
      <c r="K4985" s="3" t="s">
        <v>215</v>
      </c>
      <c r="L4985" s="3" t="s">
        <v>215</v>
      </c>
      <c r="M4985" s="3" t="s">
        <v>215</v>
      </c>
      <c r="N4985" s="3" t="s">
        <v>215</v>
      </c>
      <c r="O4985" s="3" t="s">
        <v>215</v>
      </c>
      <c r="P4985" s="3" t="s">
        <v>215</v>
      </c>
      <c r="Q4985" s="3" t="s">
        <v>215</v>
      </c>
      <c r="R4985" s="3" t="s">
        <v>215</v>
      </c>
      <c r="S4985" s="3" t="s">
        <v>215</v>
      </c>
      <c r="T4985" s="3">
        <v>-2.988</v>
      </c>
      <c r="U4985" s="3">
        <v>-0.83799999999999997</v>
      </c>
      <c r="V4985" s="3">
        <v>0.123</v>
      </c>
      <c r="W4985" s="3">
        <v>0.15</v>
      </c>
      <c r="X4985" s="3">
        <v>-0.61399999999999999</v>
      </c>
      <c r="Y4985" s="3">
        <v>-3.8809999999999998</v>
      </c>
      <c r="Z4985" s="3">
        <v>-4.9850000000000003</v>
      </c>
      <c r="AA4985" s="3">
        <v>-5.3209999999999997</v>
      </c>
      <c r="AB4985" s="3">
        <v>-5.3689999999999998</v>
      </c>
      <c r="AC4985" s="3">
        <v>-5.3040000000000003</v>
      </c>
      <c r="AD4985" s="3">
        <v>-2.903</v>
      </c>
      <c r="AE4985" s="3">
        <v>-2.9380000000000002</v>
      </c>
      <c r="AF4985" s="3">
        <v>-3.222</v>
      </c>
      <c r="AG4985" s="3">
        <v>-2.2650000000000001</v>
      </c>
      <c r="AH4985" s="3">
        <v>-1.2270000000000001</v>
      </c>
      <c r="AI4985" s="3">
        <v>-1.216</v>
      </c>
      <c r="AJ4985" s="3">
        <v>-0.96099999999999997</v>
      </c>
      <c r="AK4985" s="3">
        <v>-1.1399999999999999</v>
      </c>
      <c r="AL4985" s="3">
        <v>-0.81200000000000006</v>
      </c>
      <c r="AM4985" s="3">
        <v>-4.9290000000000003</v>
      </c>
      <c r="AN4985" s="3">
        <v>-3.89</v>
      </c>
      <c r="AO4985" s="3">
        <v>-3.367</v>
      </c>
      <c r="AP4985" s="3">
        <v>-3.726</v>
      </c>
      <c r="AQ4985" s="3">
        <v>-3.7069999999999999</v>
      </c>
      <c r="AR4985" s="3">
        <v>-4.5380000000000003</v>
      </c>
      <c r="AS4985" s="3">
        <v>-4.0030000000000001</v>
      </c>
      <c r="AT4985" s="3">
        <v>-2.7690000000000001</v>
      </c>
      <c r="AU4985" s="3">
        <v>-1.0740000000000001</v>
      </c>
      <c r="AV4985" s="3">
        <v>-2.5</v>
      </c>
      <c r="AW4985" s="3">
        <v>-2.5</v>
      </c>
      <c r="AX4985" s="3">
        <v>-2.5</v>
      </c>
      <c r="AY4985" s="3">
        <v>-2.5</v>
      </c>
      <c r="AZ4985" s="3">
        <v>-2.5</v>
      </c>
      <c r="BA4985">
        <v>-2.5</v>
      </c>
      <c r="BB4985">
        <v>2017</v>
      </c>
    </row>
    <row r="4986" spans="1:54" hidden="1" x14ac:dyDescent="0.2">
      <c r="A4986">
        <v>273</v>
      </c>
      <c r="B4986" t="s">
        <v>446</v>
      </c>
      <c r="C4986" t="s">
        <v>247</v>
      </c>
      <c r="D4986" t="s">
        <v>69</v>
      </c>
      <c r="E4986" t="s">
        <v>245</v>
      </c>
      <c r="F4986" t="s">
        <v>244</v>
      </c>
      <c r="G4986" t="s">
        <v>225</v>
      </c>
      <c r="H4986" t="s">
        <v>222</v>
      </c>
      <c r="I4986" t="s">
        <v>1437</v>
      </c>
      <c r="J4986" s="3" t="s">
        <v>215</v>
      </c>
      <c r="K4986" s="3" t="s">
        <v>215</v>
      </c>
      <c r="L4986" s="3" t="s">
        <v>215</v>
      </c>
      <c r="M4986" s="3" t="s">
        <v>215</v>
      </c>
      <c r="N4986" s="3" t="s">
        <v>215</v>
      </c>
      <c r="O4986" s="3" t="s">
        <v>215</v>
      </c>
      <c r="P4986" s="3" t="s">
        <v>215</v>
      </c>
      <c r="Q4986" s="3" t="s">
        <v>215</v>
      </c>
      <c r="R4986" s="3" t="s">
        <v>215</v>
      </c>
      <c r="S4986" s="3" t="s">
        <v>215</v>
      </c>
      <c r="T4986" s="3" t="s">
        <v>215</v>
      </c>
      <c r="U4986" s="3" t="s">
        <v>215</v>
      </c>
      <c r="V4986" s="3" t="s">
        <v>215</v>
      </c>
      <c r="W4986" s="3" t="s">
        <v>215</v>
      </c>
      <c r="X4986" s="3" t="s">
        <v>215</v>
      </c>
      <c r="Y4986" s="3" t="s">
        <v>215</v>
      </c>
      <c r="Z4986" s="3">
        <v>-257.24799999999999</v>
      </c>
      <c r="AA4986" s="3">
        <v>-182.65</v>
      </c>
      <c r="AB4986" s="3">
        <v>-105.73699999999999</v>
      </c>
      <c r="AC4986" s="3">
        <v>-169.24700000000001</v>
      </c>
      <c r="AD4986" s="3">
        <v>-172.46100000000001</v>
      </c>
      <c r="AE4986" s="3">
        <v>-23.149000000000001</v>
      </c>
      <c r="AF4986" s="3">
        <v>26.164999999999999</v>
      </c>
      <c r="AG4986" s="3">
        <v>89.266000000000005</v>
      </c>
      <c r="AH4986" s="3">
        <v>69.721000000000004</v>
      </c>
      <c r="AI4986" s="3">
        <v>-19.279</v>
      </c>
      <c r="AJ4986" s="3">
        <v>-65.409000000000006</v>
      </c>
      <c r="AK4986" s="3">
        <v>-118.01</v>
      </c>
      <c r="AL4986" s="3">
        <v>-159.834</v>
      </c>
      <c r="AM4986" s="3">
        <v>-464.33600000000001</v>
      </c>
      <c r="AN4986" s="3">
        <v>-489.74099999999999</v>
      </c>
      <c r="AO4986" s="3">
        <v>-585.17600000000004</v>
      </c>
      <c r="AP4986" s="3">
        <v>-711.577</v>
      </c>
      <c r="AQ4986" s="3">
        <v>-684.697</v>
      </c>
      <c r="AR4986" s="3">
        <v>-827.904</v>
      </c>
      <c r="AS4986" s="3">
        <v>-824.81200000000001</v>
      </c>
      <c r="AT4986" s="3">
        <v>-798.27700000000004</v>
      </c>
      <c r="AU4986" s="3">
        <v>-530.54399999999998</v>
      </c>
      <c r="AV4986" s="3">
        <v>-591.16200000000003</v>
      </c>
      <c r="AW4986" s="3">
        <v>-627.64400000000001</v>
      </c>
      <c r="AX4986" s="3">
        <v>-659.92899999999997</v>
      </c>
      <c r="AY4986" s="3">
        <v>-694.01199999999994</v>
      </c>
      <c r="AZ4986" s="3">
        <v>-735.48</v>
      </c>
      <c r="BA4986">
        <v>-775.35199999999998</v>
      </c>
      <c r="BB4986">
        <v>2017</v>
      </c>
    </row>
    <row r="4987" spans="1:54" hidden="1" x14ac:dyDescent="0.2">
      <c r="A4987">
        <v>273</v>
      </c>
      <c r="B4987" t="s">
        <v>446</v>
      </c>
      <c r="C4987" t="s">
        <v>246</v>
      </c>
      <c r="D4987" t="s">
        <v>69</v>
      </c>
      <c r="E4987" t="s">
        <v>245</v>
      </c>
      <c r="F4987" t="s">
        <v>244</v>
      </c>
      <c r="G4987" t="s">
        <v>243</v>
      </c>
      <c r="I4987" t="s">
        <v>362</v>
      </c>
      <c r="J4987" s="3" t="s">
        <v>215</v>
      </c>
      <c r="K4987" s="3" t="s">
        <v>215</v>
      </c>
      <c r="L4987" s="3" t="s">
        <v>215</v>
      </c>
      <c r="M4987" s="3" t="s">
        <v>215</v>
      </c>
      <c r="N4987" s="3" t="s">
        <v>215</v>
      </c>
      <c r="O4987" s="3" t="s">
        <v>215</v>
      </c>
      <c r="P4987" s="3" t="s">
        <v>215</v>
      </c>
      <c r="Q4987" s="3" t="s">
        <v>215</v>
      </c>
      <c r="R4987" s="3" t="s">
        <v>215</v>
      </c>
      <c r="S4987" s="3" t="s">
        <v>215</v>
      </c>
      <c r="T4987" s="3" t="s">
        <v>215</v>
      </c>
      <c r="U4987" s="3" t="s">
        <v>215</v>
      </c>
      <c r="V4987" s="3" t="s">
        <v>215</v>
      </c>
      <c r="W4987" s="3" t="s">
        <v>215</v>
      </c>
      <c r="X4987" s="3" t="s">
        <v>215</v>
      </c>
      <c r="Y4987" s="3" t="s">
        <v>215</v>
      </c>
      <c r="Z4987" s="3" t="s">
        <v>215</v>
      </c>
      <c r="AA4987" s="3">
        <v>-4.4889999999999999</v>
      </c>
      <c r="AB4987" s="3">
        <v>-2.23</v>
      </c>
      <c r="AC4987" s="3">
        <v>-2.9729999999999999</v>
      </c>
      <c r="AD4987" s="3">
        <v>-2.6509999999999998</v>
      </c>
      <c r="AE4987" s="3">
        <v>-0.32900000000000001</v>
      </c>
      <c r="AF4987" s="3">
        <v>0.34599999999999997</v>
      </c>
      <c r="AG4987" s="3">
        <v>1.111</v>
      </c>
      <c r="AH4987" s="3">
        <v>0.78600000000000003</v>
      </c>
      <c r="AI4987" s="3">
        <v>-0.20100000000000001</v>
      </c>
      <c r="AJ4987" s="3">
        <v>-0.627</v>
      </c>
      <c r="AK4987" s="3">
        <v>-1.0509999999999999</v>
      </c>
      <c r="AL4987" s="3">
        <v>-1.323</v>
      </c>
      <c r="AM4987" s="3">
        <v>-3.65</v>
      </c>
      <c r="AN4987" s="3">
        <v>-3.6179999999999999</v>
      </c>
      <c r="AO4987" s="3">
        <v>-3.9940000000000002</v>
      </c>
      <c r="AP4987" s="3">
        <v>-4.5469999999999997</v>
      </c>
      <c r="AQ4987" s="3">
        <v>-4.1980000000000004</v>
      </c>
      <c r="AR4987" s="3">
        <v>-4.734</v>
      </c>
      <c r="AS4987" s="3">
        <v>-4.4669999999999996</v>
      </c>
      <c r="AT4987" s="3">
        <v>-3.9940000000000002</v>
      </c>
      <c r="AU4987" s="3">
        <v>-2.4430000000000001</v>
      </c>
      <c r="AV4987" s="3">
        <v>-2.5659999999999998</v>
      </c>
      <c r="AW4987" s="3">
        <v>-2.57</v>
      </c>
      <c r="AX4987" s="3">
        <v>-2.544</v>
      </c>
      <c r="AY4987" s="3">
        <v>-2.516</v>
      </c>
      <c r="AZ4987" s="3">
        <v>-2.5089999999999999</v>
      </c>
      <c r="BA4987">
        <v>-2.4889999999999999</v>
      </c>
      <c r="BB4987">
        <v>2017</v>
      </c>
    </row>
    <row r="4988" spans="1:54" hidden="1" x14ac:dyDescent="0.2">
      <c r="A4988">
        <v>273</v>
      </c>
      <c r="B4988" t="s">
        <v>446</v>
      </c>
      <c r="C4988" t="s">
        <v>242</v>
      </c>
      <c r="D4988" t="s">
        <v>69</v>
      </c>
      <c r="E4988" t="s">
        <v>240</v>
      </c>
      <c r="F4988" t="s">
        <v>239</v>
      </c>
      <c r="G4988" t="s">
        <v>225</v>
      </c>
      <c r="H4988" t="s">
        <v>222</v>
      </c>
      <c r="I4988" t="s">
        <v>1437</v>
      </c>
      <c r="J4988" s="3" t="s">
        <v>215</v>
      </c>
      <c r="K4988" s="3" t="s">
        <v>215</v>
      </c>
      <c r="L4988" s="3" t="s">
        <v>215</v>
      </c>
      <c r="M4988" s="3" t="s">
        <v>215</v>
      </c>
      <c r="N4988" s="3" t="s">
        <v>215</v>
      </c>
      <c r="O4988" s="3" t="s">
        <v>215</v>
      </c>
      <c r="P4988" s="3" t="s">
        <v>215</v>
      </c>
      <c r="Q4988" s="3" t="s">
        <v>215</v>
      </c>
      <c r="R4988" s="3" t="s">
        <v>215</v>
      </c>
      <c r="S4988" s="3" t="s">
        <v>215</v>
      </c>
      <c r="T4988" s="3">
        <v>42.713999999999999</v>
      </c>
      <c r="U4988" s="3">
        <v>39.625999999999998</v>
      </c>
      <c r="V4988" s="3">
        <v>45.36</v>
      </c>
      <c r="W4988" s="3">
        <v>35.692999999999998</v>
      </c>
      <c r="X4988" s="3">
        <v>22.344999999999999</v>
      </c>
      <c r="Y4988" s="3">
        <v>61.554000000000002</v>
      </c>
      <c r="Z4988" s="3">
        <v>77.326999999999998</v>
      </c>
      <c r="AA4988" s="3">
        <v>67.456000000000003</v>
      </c>
      <c r="AB4988" s="3">
        <v>4.7060000000000004</v>
      </c>
      <c r="AC4988" s="3">
        <v>41.587000000000003</v>
      </c>
      <c r="AD4988" s="3">
        <v>67.302999999999997</v>
      </c>
      <c r="AE4988" s="3">
        <v>67.518000000000001</v>
      </c>
      <c r="AF4988" s="3">
        <v>-6.33</v>
      </c>
      <c r="AG4988" s="3">
        <v>57.631</v>
      </c>
      <c r="AH4988" s="3">
        <v>142.46799999999999</v>
      </c>
      <c r="AI4988" s="3">
        <v>153.958</v>
      </c>
      <c r="AJ4988" s="3">
        <v>185.65799999999999</v>
      </c>
      <c r="AK4988" s="3">
        <v>167.62100000000001</v>
      </c>
      <c r="AL4988" s="3">
        <v>206.96199999999999</v>
      </c>
      <c r="AM4988" s="3">
        <v>-273.36700000000002</v>
      </c>
      <c r="AN4988" s="3">
        <v>-183.52699999999999</v>
      </c>
      <c r="AO4988" s="3">
        <v>-146.583</v>
      </c>
      <c r="AP4988" s="3">
        <v>-101.446</v>
      </c>
      <c r="AQ4988" s="3">
        <v>-109.307</v>
      </c>
      <c r="AR4988" s="3">
        <v>-263.30599999999998</v>
      </c>
      <c r="AS4988" s="3">
        <v>-181.065</v>
      </c>
      <c r="AT4988" s="3">
        <v>111.461</v>
      </c>
      <c r="AU4988" s="3">
        <v>650.73900000000003</v>
      </c>
      <c r="AV4988" s="3">
        <v>233.75299999999999</v>
      </c>
      <c r="AW4988" s="3">
        <v>141.44499999999999</v>
      </c>
      <c r="AX4988" s="3">
        <v>165.798</v>
      </c>
      <c r="AY4988" s="3">
        <v>221.786</v>
      </c>
      <c r="AZ4988" s="3">
        <v>275.673</v>
      </c>
      <c r="BA4988">
        <v>326.68799999999999</v>
      </c>
      <c r="BB4988">
        <v>2017</v>
      </c>
    </row>
    <row r="4989" spans="1:54" hidden="1" x14ac:dyDescent="0.2">
      <c r="A4989">
        <v>273</v>
      </c>
      <c r="B4989" t="s">
        <v>446</v>
      </c>
      <c r="C4989" t="s">
        <v>241</v>
      </c>
      <c r="D4989" t="s">
        <v>69</v>
      </c>
      <c r="E4989" t="s">
        <v>240</v>
      </c>
      <c r="F4989" t="s">
        <v>239</v>
      </c>
      <c r="G4989" t="s">
        <v>217</v>
      </c>
      <c r="I4989" t="s">
        <v>238</v>
      </c>
      <c r="J4989" s="3" t="s">
        <v>215</v>
      </c>
      <c r="K4989" s="3" t="s">
        <v>215</v>
      </c>
      <c r="L4989" s="3" t="s">
        <v>215</v>
      </c>
      <c r="M4989" s="3" t="s">
        <v>215</v>
      </c>
      <c r="N4989" s="3" t="s">
        <v>215</v>
      </c>
      <c r="O4989" s="3" t="s">
        <v>215</v>
      </c>
      <c r="P4989" s="3" t="s">
        <v>215</v>
      </c>
      <c r="Q4989" s="3" t="s">
        <v>215</v>
      </c>
      <c r="R4989" s="3" t="s">
        <v>215</v>
      </c>
      <c r="S4989" s="3" t="s">
        <v>215</v>
      </c>
      <c r="T4989" s="3">
        <v>5.23</v>
      </c>
      <c r="U4989" s="3">
        <v>3.7719999999999998</v>
      </c>
      <c r="V4989" s="3">
        <v>3.6309999999999998</v>
      </c>
      <c r="W4989" s="3">
        <v>2.2879999999999998</v>
      </c>
      <c r="X4989" s="3">
        <v>1.254</v>
      </c>
      <c r="Y4989" s="3">
        <v>2.6629999999999998</v>
      </c>
      <c r="Z4989" s="3">
        <v>2.476</v>
      </c>
      <c r="AA4989" s="3">
        <v>1.702</v>
      </c>
      <c r="AB4989" s="3">
        <v>9.8000000000000004E-2</v>
      </c>
      <c r="AC4989" s="3">
        <v>0.72499999999999998</v>
      </c>
      <c r="AD4989" s="3">
        <v>1.0049999999999999</v>
      </c>
      <c r="AE4989" s="3">
        <v>0.95499999999999996</v>
      </c>
      <c r="AF4989" s="3">
        <v>-8.5000000000000006E-2</v>
      </c>
      <c r="AG4989" s="3">
        <v>0.73199999999999998</v>
      </c>
      <c r="AH4989" s="3">
        <v>1.6140000000000001</v>
      </c>
      <c r="AI4989" s="3">
        <v>1.61</v>
      </c>
      <c r="AJ4989" s="3">
        <v>1.746</v>
      </c>
      <c r="AK4989" s="3">
        <v>1.4570000000000001</v>
      </c>
      <c r="AL4989" s="3">
        <v>1.675</v>
      </c>
      <c r="AM4989" s="3">
        <v>-2.2480000000000002</v>
      </c>
      <c r="AN4989" s="3">
        <v>-1.373</v>
      </c>
      <c r="AO4989" s="3">
        <v>-1</v>
      </c>
      <c r="AP4989" s="3">
        <v>-0.64100000000000001</v>
      </c>
      <c r="AQ4989" s="3">
        <v>-0.67200000000000004</v>
      </c>
      <c r="AR4989" s="3">
        <v>-1.5069999999999999</v>
      </c>
      <c r="AS4989" s="3">
        <v>-0.97699999999999998</v>
      </c>
      <c r="AT4989" s="3">
        <v>0.55500000000000005</v>
      </c>
      <c r="AU4989" s="3">
        <v>2.992</v>
      </c>
      <c r="AV4989" s="3">
        <v>1.0169999999999999</v>
      </c>
      <c r="AW4989" s="3">
        <v>0.57899999999999996</v>
      </c>
      <c r="AX4989" s="3">
        <v>0.63800000000000001</v>
      </c>
      <c r="AY4989" s="3">
        <v>0.80200000000000005</v>
      </c>
      <c r="AZ4989" s="3">
        <v>0.93799999999999994</v>
      </c>
      <c r="BA4989">
        <v>1.048</v>
      </c>
      <c r="BB4989">
        <v>2017</v>
      </c>
    </row>
    <row r="4990" spans="1:54" hidden="1" x14ac:dyDescent="0.2">
      <c r="A4990">
        <v>273</v>
      </c>
      <c r="B4990" t="s">
        <v>446</v>
      </c>
      <c r="C4990" t="s">
        <v>237</v>
      </c>
      <c r="D4990" t="s">
        <v>69</v>
      </c>
      <c r="E4990" t="s">
        <v>235</v>
      </c>
      <c r="F4990" t="s">
        <v>234</v>
      </c>
      <c r="G4990" t="s">
        <v>225</v>
      </c>
      <c r="H4990" t="s">
        <v>222</v>
      </c>
      <c r="I4990" t="s">
        <v>1437</v>
      </c>
      <c r="J4990" s="3" t="s">
        <v>215</v>
      </c>
      <c r="K4990" s="3" t="s">
        <v>215</v>
      </c>
      <c r="L4990" s="3" t="s">
        <v>215</v>
      </c>
      <c r="M4990" s="3" t="s">
        <v>215</v>
      </c>
      <c r="N4990" s="3" t="s">
        <v>215</v>
      </c>
      <c r="O4990" s="3" t="s">
        <v>215</v>
      </c>
      <c r="P4990" s="3" t="s">
        <v>215</v>
      </c>
      <c r="Q4990" s="3" t="s">
        <v>215</v>
      </c>
      <c r="R4990" s="3" t="s">
        <v>215</v>
      </c>
      <c r="S4990" s="3" t="s">
        <v>215</v>
      </c>
      <c r="T4990" s="3" t="s">
        <v>215</v>
      </c>
      <c r="U4990" s="3" t="s">
        <v>215</v>
      </c>
      <c r="V4990" s="3" t="s">
        <v>215</v>
      </c>
      <c r="W4990" s="3" t="s">
        <v>215</v>
      </c>
      <c r="X4990" s="3" t="s">
        <v>215</v>
      </c>
      <c r="Y4990" s="3" t="s">
        <v>215</v>
      </c>
      <c r="Z4990" s="3" t="s">
        <v>215</v>
      </c>
      <c r="AA4990" s="3" t="s">
        <v>215</v>
      </c>
      <c r="AB4990" s="3">
        <v>1729.6389999999999</v>
      </c>
      <c r="AC4990" s="3">
        <v>2148.27</v>
      </c>
      <c r="AD4990" s="3">
        <v>2288.643</v>
      </c>
      <c r="AE4990" s="3">
        <v>2409.6280000000002</v>
      </c>
      <c r="AF4990" s="3">
        <v>2725.65</v>
      </c>
      <c r="AG4990" s="3">
        <v>2738.3620000000001</v>
      </c>
      <c r="AH4990" s="3">
        <v>2854.5920000000001</v>
      </c>
      <c r="AI4990" s="3">
        <v>2974.2080000000001</v>
      </c>
      <c r="AJ4990" s="3">
        <v>3135.4389999999999</v>
      </c>
      <c r="AK4990" s="3">
        <v>3314.4630000000002</v>
      </c>
      <c r="AL4990" s="3">
        <v>4063.364</v>
      </c>
      <c r="AM4990" s="3">
        <v>4382.2629999999999</v>
      </c>
      <c r="AN4990" s="3">
        <v>4813.2110000000002</v>
      </c>
      <c r="AO4990" s="3">
        <v>5450.59</v>
      </c>
      <c r="AP4990" s="3">
        <v>5890.8459999999995</v>
      </c>
      <c r="AQ4990" s="3">
        <v>6504.3159999999998</v>
      </c>
      <c r="AR4990" s="3">
        <v>7446.0569999999998</v>
      </c>
      <c r="AS4990" s="3">
        <v>8633.48</v>
      </c>
      <c r="AT4990" s="3">
        <v>9797.44</v>
      </c>
      <c r="AU4990" s="3">
        <v>10031.653</v>
      </c>
      <c r="AV4990" s="3">
        <v>10441.996999999999</v>
      </c>
      <c r="AW4990" s="3">
        <v>11080.341</v>
      </c>
      <c r="AX4990" s="3">
        <v>11774.782999999999</v>
      </c>
      <c r="AY4990" s="3">
        <v>12509.161</v>
      </c>
      <c r="AZ4990" s="3">
        <v>13283.352000000001</v>
      </c>
      <c r="BA4990">
        <v>14098.32</v>
      </c>
      <c r="BB4990">
        <v>2017</v>
      </c>
    </row>
    <row r="4991" spans="1:54" hidden="1" x14ac:dyDescent="0.2">
      <c r="A4991">
        <v>273</v>
      </c>
      <c r="B4991" t="s">
        <v>446</v>
      </c>
      <c r="C4991" t="s">
        <v>236</v>
      </c>
      <c r="D4991" t="s">
        <v>69</v>
      </c>
      <c r="E4991" t="s">
        <v>235</v>
      </c>
      <c r="F4991" t="s">
        <v>234</v>
      </c>
      <c r="G4991" t="s">
        <v>217</v>
      </c>
      <c r="I4991" t="s">
        <v>354</v>
      </c>
      <c r="J4991" s="3" t="s">
        <v>215</v>
      </c>
      <c r="K4991" s="3" t="s">
        <v>215</v>
      </c>
      <c r="L4991" s="3" t="s">
        <v>215</v>
      </c>
      <c r="M4991" s="3" t="s">
        <v>215</v>
      </c>
      <c r="N4991" s="3" t="s">
        <v>215</v>
      </c>
      <c r="O4991" s="3" t="s">
        <v>215</v>
      </c>
      <c r="P4991" s="3" t="s">
        <v>215</v>
      </c>
      <c r="Q4991" s="3" t="s">
        <v>215</v>
      </c>
      <c r="R4991" s="3" t="s">
        <v>215</v>
      </c>
      <c r="S4991" s="3" t="s">
        <v>215</v>
      </c>
      <c r="T4991" s="3" t="s">
        <v>215</v>
      </c>
      <c r="U4991" s="3" t="s">
        <v>215</v>
      </c>
      <c r="V4991" s="3" t="s">
        <v>215</v>
      </c>
      <c r="W4991" s="3" t="s">
        <v>215</v>
      </c>
      <c r="X4991" s="3" t="s">
        <v>215</v>
      </c>
      <c r="Y4991" s="3" t="s">
        <v>215</v>
      </c>
      <c r="Z4991" s="3" t="s">
        <v>215</v>
      </c>
      <c r="AA4991" s="3" t="s">
        <v>215</v>
      </c>
      <c r="AB4991" s="3">
        <v>35.957999999999998</v>
      </c>
      <c r="AC4991" s="3">
        <v>37.436</v>
      </c>
      <c r="AD4991" s="3">
        <v>34.191000000000003</v>
      </c>
      <c r="AE4991" s="3">
        <v>34.085000000000001</v>
      </c>
      <c r="AF4991" s="3">
        <v>36.558999999999997</v>
      </c>
      <c r="AG4991" s="3">
        <v>34.799999999999997</v>
      </c>
      <c r="AH4991" s="3">
        <v>32.334000000000003</v>
      </c>
      <c r="AI4991" s="3">
        <v>31.102</v>
      </c>
      <c r="AJ4991" s="3">
        <v>29.494</v>
      </c>
      <c r="AK4991" s="3">
        <v>28.811</v>
      </c>
      <c r="AL4991" s="3">
        <v>32.890999999999998</v>
      </c>
      <c r="AM4991" s="3">
        <v>36.03</v>
      </c>
      <c r="AN4991" s="3">
        <v>36.01</v>
      </c>
      <c r="AO4991" s="3">
        <v>37.165999999999997</v>
      </c>
      <c r="AP4991" s="3">
        <v>37.241999999999997</v>
      </c>
      <c r="AQ4991" s="3">
        <v>39.96</v>
      </c>
      <c r="AR4991" s="3">
        <v>42.618000000000002</v>
      </c>
      <c r="AS4991" s="3">
        <v>46.575000000000003</v>
      </c>
      <c r="AT4991" s="3">
        <v>48.744</v>
      </c>
      <c r="AU4991" s="3">
        <v>46.12</v>
      </c>
      <c r="AV4991" s="3">
        <v>45.436999999999998</v>
      </c>
      <c r="AW4991" s="3">
        <v>45.347999999999999</v>
      </c>
      <c r="AX4991" s="3">
        <v>45.317999999999998</v>
      </c>
      <c r="AY4991" s="3">
        <v>45.261000000000003</v>
      </c>
      <c r="AZ4991" s="3">
        <v>45.21</v>
      </c>
      <c r="BA4991">
        <v>45.204999999999998</v>
      </c>
      <c r="BB4991">
        <v>2017</v>
      </c>
    </row>
    <row r="4992" spans="1:54" hidden="1" x14ac:dyDescent="0.2">
      <c r="A4992">
        <v>273</v>
      </c>
      <c r="B4992" t="s">
        <v>446</v>
      </c>
      <c r="C4992" t="s">
        <v>233</v>
      </c>
      <c r="D4992" t="s">
        <v>69</v>
      </c>
      <c r="E4992" t="s">
        <v>231</v>
      </c>
      <c r="F4992" t="s">
        <v>230</v>
      </c>
      <c r="G4992" t="s">
        <v>225</v>
      </c>
      <c r="H4992" t="s">
        <v>222</v>
      </c>
      <c r="I4992" t="s">
        <v>1437</v>
      </c>
      <c r="J4992" s="3" t="s">
        <v>215</v>
      </c>
      <c r="K4992" s="3" t="s">
        <v>215</v>
      </c>
      <c r="L4992" s="3" t="s">
        <v>215</v>
      </c>
      <c r="M4992" s="3" t="s">
        <v>215</v>
      </c>
      <c r="N4992" s="3" t="s">
        <v>215</v>
      </c>
      <c r="O4992" s="3" t="s">
        <v>215</v>
      </c>
      <c r="P4992" s="3" t="s">
        <v>215</v>
      </c>
      <c r="Q4992" s="3" t="s">
        <v>215</v>
      </c>
      <c r="R4992" s="3" t="s">
        <v>215</v>
      </c>
      <c r="S4992" s="3" t="s">
        <v>215</v>
      </c>
      <c r="T4992" s="3" t="s">
        <v>215</v>
      </c>
      <c r="U4992" s="3" t="s">
        <v>215</v>
      </c>
      <c r="V4992" s="3" t="s">
        <v>215</v>
      </c>
      <c r="W4992" s="3" t="s">
        <v>215</v>
      </c>
      <c r="X4992" s="3" t="s">
        <v>215</v>
      </c>
      <c r="Y4992" s="3" t="s">
        <v>215</v>
      </c>
      <c r="Z4992" s="3">
        <v>1396.9949999999999</v>
      </c>
      <c r="AA4992" s="3">
        <v>1621.4739999999999</v>
      </c>
      <c r="AB4992" s="3">
        <v>2022.308</v>
      </c>
      <c r="AC4992" s="3">
        <v>2565.9679999999998</v>
      </c>
      <c r="AD4992" s="3">
        <v>2705.3069999999998</v>
      </c>
      <c r="AE4992" s="3">
        <v>2783.3629999999998</v>
      </c>
      <c r="AF4992" s="3">
        <v>3112.3890000000001</v>
      </c>
      <c r="AG4992" s="3">
        <v>3443.5729999999999</v>
      </c>
      <c r="AH4992" s="3">
        <v>3550.7190000000001</v>
      </c>
      <c r="AI4992" s="3">
        <v>3683.9029999999998</v>
      </c>
      <c r="AJ4992" s="3">
        <v>3978.4</v>
      </c>
      <c r="AK4992" s="3">
        <v>4280.0940000000001</v>
      </c>
      <c r="AL4992" s="3">
        <v>5249.2879999999996</v>
      </c>
      <c r="AM4992" s="3">
        <v>5312.143</v>
      </c>
      <c r="AN4992" s="3">
        <v>5608.9409999999998</v>
      </c>
      <c r="AO4992" s="3">
        <v>6285.5240000000003</v>
      </c>
      <c r="AP4992" s="3">
        <v>6746.2879999999996</v>
      </c>
      <c r="AQ4992" s="3">
        <v>7471.0330000000004</v>
      </c>
      <c r="AR4992" s="3">
        <v>8541.5259999999998</v>
      </c>
      <c r="AS4992" s="3">
        <v>9801.3940000000002</v>
      </c>
      <c r="AT4992" s="3">
        <v>11418.022000000001</v>
      </c>
      <c r="AU4992" s="3">
        <v>11784.968999999999</v>
      </c>
      <c r="AV4992" s="3">
        <v>12298.771000000001</v>
      </c>
      <c r="AW4992" s="3">
        <v>13054.494000000001</v>
      </c>
      <c r="AX4992" s="3">
        <v>13874.045</v>
      </c>
      <c r="AY4992" s="3">
        <v>14742.199000000001</v>
      </c>
      <c r="AZ4992" s="3">
        <v>15657.254999999999</v>
      </c>
      <c r="BA4992">
        <v>16618.121999999999</v>
      </c>
      <c r="BB4992">
        <v>2017</v>
      </c>
    </row>
    <row r="4993" spans="1:54" hidden="1" x14ac:dyDescent="0.2">
      <c r="A4993">
        <v>273</v>
      </c>
      <c r="B4993" t="s">
        <v>446</v>
      </c>
      <c r="C4993" t="s">
        <v>232</v>
      </c>
      <c r="D4993" t="s">
        <v>69</v>
      </c>
      <c r="E4993" t="s">
        <v>231</v>
      </c>
      <c r="F4993" t="s">
        <v>230</v>
      </c>
      <c r="G4993" t="s">
        <v>217</v>
      </c>
      <c r="I4993" t="s">
        <v>229</v>
      </c>
      <c r="J4993" s="3" t="s">
        <v>215</v>
      </c>
      <c r="K4993" s="3" t="s">
        <v>215</v>
      </c>
      <c r="L4993" s="3" t="s">
        <v>215</v>
      </c>
      <c r="M4993" s="3" t="s">
        <v>215</v>
      </c>
      <c r="N4993" s="3" t="s">
        <v>215</v>
      </c>
      <c r="O4993" s="3" t="s">
        <v>215</v>
      </c>
      <c r="P4993" s="3" t="s">
        <v>215</v>
      </c>
      <c r="Q4993" s="3" t="s">
        <v>215</v>
      </c>
      <c r="R4993" s="3" t="s">
        <v>215</v>
      </c>
      <c r="S4993" s="3" t="s">
        <v>215</v>
      </c>
      <c r="T4993" s="3" t="s">
        <v>215</v>
      </c>
      <c r="U4993" s="3" t="s">
        <v>215</v>
      </c>
      <c r="V4993" s="3" t="s">
        <v>215</v>
      </c>
      <c r="W4993" s="3" t="s">
        <v>215</v>
      </c>
      <c r="X4993" s="3" t="s">
        <v>215</v>
      </c>
      <c r="Y4993" s="3" t="s">
        <v>215</v>
      </c>
      <c r="Z4993" s="3">
        <v>44.73</v>
      </c>
      <c r="AA4993" s="3">
        <v>40.92</v>
      </c>
      <c r="AB4993" s="3">
        <v>42.042999999999999</v>
      </c>
      <c r="AC4993" s="3">
        <v>44.715000000000003</v>
      </c>
      <c r="AD4993" s="3">
        <v>40.415999999999997</v>
      </c>
      <c r="AE4993" s="3">
        <v>39.372</v>
      </c>
      <c r="AF4993" s="3">
        <v>41.746000000000002</v>
      </c>
      <c r="AG4993" s="3">
        <v>43.762</v>
      </c>
      <c r="AH4993" s="3">
        <v>40.219000000000001</v>
      </c>
      <c r="AI4993" s="3">
        <v>38.524000000000001</v>
      </c>
      <c r="AJ4993" s="3">
        <v>37.423000000000002</v>
      </c>
      <c r="AK4993" s="3">
        <v>37.204999999999998</v>
      </c>
      <c r="AL4993" s="3">
        <v>42.491</v>
      </c>
      <c r="AM4993" s="3">
        <v>43.674999999999997</v>
      </c>
      <c r="AN4993" s="3">
        <v>41.963000000000001</v>
      </c>
      <c r="AO4993" s="3">
        <v>42.859000000000002</v>
      </c>
      <c r="AP4993" s="3">
        <v>42.65</v>
      </c>
      <c r="AQ4993" s="3">
        <v>45.899000000000001</v>
      </c>
      <c r="AR4993" s="3">
        <v>48.887999999999998</v>
      </c>
      <c r="AS4993" s="3">
        <v>52.875999999999998</v>
      </c>
      <c r="AT4993" s="3">
        <v>56.807000000000002</v>
      </c>
      <c r="AU4993" s="3">
        <v>54.180999999999997</v>
      </c>
      <c r="AV4993" s="3">
        <v>53.517000000000003</v>
      </c>
      <c r="AW4993" s="3">
        <v>53.427999999999997</v>
      </c>
      <c r="AX4993" s="3">
        <v>53.398000000000003</v>
      </c>
      <c r="AY4993" s="3">
        <v>53.34</v>
      </c>
      <c r="AZ4993" s="3">
        <v>53.289000000000001</v>
      </c>
      <c r="BA4993">
        <v>53.284999999999997</v>
      </c>
      <c r="BB4993">
        <v>2017</v>
      </c>
    </row>
    <row r="4994" spans="1:54" hidden="1" x14ac:dyDescent="0.2">
      <c r="A4994">
        <v>273</v>
      </c>
      <c r="B4994" t="s">
        <v>446</v>
      </c>
      <c r="C4994" t="s">
        <v>228</v>
      </c>
      <c r="D4994" t="s">
        <v>69</v>
      </c>
      <c r="E4994" t="s">
        <v>227</v>
      </c>
      <c r="F4994" t="s">
        <v>226</v>
      </c>
      <c r="G4994" t="s">
        <v>225</v>
      </c>
      <c r="H4994" t="s">
        <v>222</v>
      </c>
      <c r="I4994" t="s">
        <v>1437</v>
      </c>
      <c r="J4994" s="3">
        <v>5.2450000000000001</v>
      </c>
      <c r="K4994" s="3">
        <v>7.1890000000000001</v>
      </c>
      <c r="L4994" s="3">
        <v>11.574</v>
      </c>
      <c r="M4994" s="3">
        <v>20.847000000000001</v>
      </c>
      <c r="N4994" s="3">
        <v>34.369</v>
      </c>
      <c r="O4994" s="3">
        <v>55.747</v>
      </c>
      <c r="P4994" s="3">
        <v>91.501999999999995</v>
      </c>
      <c r="Q4994" s="3">
        <v>226.02699999999999</v>
      </c>
      <c r="R4994" s="3">
        <v>458.88</v>
      </c>
      <c r="S4994" s="3">
        <v>605.78099999999995</v>
      </c>
      <c r="T4994" s="3">
        <v>816.78399999999999</v>
      </c>
      <c r="U4994" s="3">
        <v>1050.645</v>
      </c>
      <c r="V4994" s="3">
        <v>1249.3340000000001</v>
      </c>
      <c r="W4994" s="3">
        <v>1560.0930000000001</v>
      </c>
      <c r="X4994" s="3">
        <v>1781.422</v>
      </c>
      <c r="Y4994" s="3">
        <v>2311.4580000000001</v>
      </c>
      <c r="Z4994" s="3">
        <v>3123.1680000000001</v>
      </c>
      <c r="AA4994" s="3">
        <v>3962.5239999999999</v>
      </c>
      <c r="AB4994" s="3">
        <v>4810.1229999999996</v>
      </c>
      <c r="AC4994" s="3">
        <v>5738.4660000000003</v>
      </c>
      <c r="AD4994" s="3">
        <v>6693.683</v>
      </c>
      <c r="AE4994" s="3">
        <v>7069.3770000000004</v>
      </c>
      <c r="AF4994" s="3">
        <v>7455.4589999999998</v>
      </c>
      <c r="AG4994" s="3">
        <v>7868.81</v>
      </c>
      <c r="AH4994" s="3">
        <v>8828.3670000000002</v>
      </c>
      <c r="AI4994" s="3">
        <v>9562.6479999999992</v>
      </c>
      <c r="AJ4994" s="3">
        <v>10630.939</v>
      </c>
      <c r="AK4994" s="3">
        <v>11504.075999999999</v>
      </c>
      <c r="AL4994" s="3">
        <v>12353.844999999999</v>
      </c>
      <c r="AM4994" s="3">
        <v>12162.763000000001</v>
      </c>
      <c r="AN4994" s="3">
        <v>13366.377</v>
      </c>
      <c r="AO4994" s="3">
        <v>14665.576999999999</v>
      </c>
      <c r="AP4994" s="3">
        <v>15817.754999999999</v>
      </c>
      <c r="AQ4994" s="3">
        <v>16277.187</v>
      </c>
      <c r="AR4994" s="3">
        <v>17471.467000000001</v>
      </c>
      <c r="AS4994" s="3">
        <v>18536.530999999999</v>
      </c>
      <c r="AT4994" s="3">
        <v>20099.594000000001</v>
      </c>
      <c r="AU4994" s="3">
        <v>21751.025000000001</v>
      </c>
      <c r="AV4994" s="3">
        <v>22981.058000000001</v>
      </c>
      <c r="AW4994" s="3">
        <v>24433.848999999998</v>
      </c>
      <c r="AX4994" s="3">
        <v>25982.312999999998</v>
      </c>
      <c r="AY4994" s="3">
        <v>27638.036</v>
      </c>
      <c r="AZ4994" s="3">
        <v>29381.504000000001</v>
      </c>
      <c r="BA4994">
        <v>31187.282999999999</v>
      </c>
      <c r="BB4994">
        <v>2017</v>
      </c>
    </row>
    <row r="4995" spans="1:54" hidden="1" x14ac:dyDescent="0.2">
      <c r="A4995">
        <v>273</v>
      </c>
      <c r="B4995" t="s">
        <v>446</v>
      </c>
      <c r="C4995" t="s">
        <v>224</v>
      </c>
      <c r="D4995" t="s">
        <v>69</v>
      </c>
      <c r="E4995" t="s">
        <v>219</v>
      </c>
      <c r="F4995" t="s">
        <v>218</v>
      </c>
      <c r="G4995" t="s">
        <v>223</v>
      </c>
      <c r="H4995" t="s">
        <v>222</v>
      </c>
      <c r="I4995" t="s">
        <v>1438</v>
      </c>
      <c r="J4995" s="3">
        <v>-12.32</v>
      </c>
      <c r="K4995" s="3">
        <v>-18.277999999999999</v>
      </c>
      <c r="L4995" s="3">
        <v>-1.7849999999999999</v>
      </c>
      <c r="M4995" s="3">
        <v>13.611000000000001</v>
      </c>
      <c r="N4995" s="3">
        <v>11.233000000000001</v>
      </c>
      <c r="O4995" s="3">
        <v>5.0330000000000004</v>
      </c>
      <c r="P4995" s="3">
        <v>0.55500000000000005</v>
      </c>
      <c r="Q4995" s="3">
        <v>8.02</v>
      </c>
      <c r="R4995" s="3">
        <v>-2.44</v>
      </c>
      <c r="S4995" s="3">
        <v>-7.6619999999999999</v>
      </c>
      <c r="T4995" s="3">
        <v>-10.35</v>
      </c>
      <c r="U4995" s="3">
        <v>-21.606999999999999</v>
      </c>
      <c r="V4995" s="3">
        <v>-36.146999999999998</v>
      </c>
      <c r="W4995" s="3">
        <v>-34.164000000000001</v>
      </c>
      <c r="X4995" s="3">
        <v>-42.911000000000001</v>
      </c>
      <c r="Y4995" s="3">
        <v>-1.62</v>
      </c>
      <c r="Z4995" s="3">
        <v>-2.5499999999999998</v>
      </c>
      <c r="AA4995" s="3">
        <v>-7.7</v>
      </c>
      <c r="AB4995" s="3">
        <v>-16.024000000000001</v>
      </c>
      <c r="AC4995" s="3">
        <v>-14.026999999999999</v>
      </c>
      <c r="AD4995" s="3">
        <v>-18.774000000000001</v>
      </c>
      <c r="AE4995" s="3">
        <v>-17.507000000000001</v>
      </c>
      <c r="AF4995" s="3">
        <v>-13.327999999999999</v>
      </c>
      <c r="AG4995" s="3">
        <v>-5.5720000000000001</v>
      </c>
      <c r="AH4995" s="3">
        <v>-5.5890000000000004</v>
      </c>
      <c r="AI4995" s="3">
        <v>-7.6980000000000004</v>
      </c>
      <c r="AJ4995" s="3">
        <v>-3.1629999999999998</v>
      </c>
      <c r="AK4995" s="3">
        <v>-9.5790000000000006</v>
      </c>
      <c r="AL4995" s="3">
        <v>-16.760999999999999</v>
      </c>
      <c r="AM4995" s="3">
        <v>-7.657</v>
      </c>
      <c r="AN4995" s="3">
        <v>-5.0229999999999997</v>
      </c>
      <c r="AO4995" s="3">
        <v>-12.356999999999999</v>
      </c>
      <c r="AP4995" s="3">
        <v>-18.433</v>
      </c>
      <c r="AQ4995" s="3">
        <v>-30.867999999999999</v>
      </c>
      <c r="AR4995" s="3">
        <v>-23.716999999999999</v>
      </c>
      <c r="AS4995" s="3">
        <v>-29.327999999999999</v>
      </c>
      <c r="AT4995" s="3">
        <v>-22.829000000000001</v>
      </c>
      <c r="AU4995" s="3">
        <v>-18.832000000000001</v>
      </c>
      <c r="AV4995" s="3">
        <v>-23.329000000000001</v>
      </c>
      <c r="AW4995" s="3">
        <v>-28.541</v>
      </c>
      <c r="AX4995" s="3">
        <v>-29.436</v>
      </c>
      <c r="AY4995" s="3">
        <v>-31.686</v>
      </c>
      <c r="AZ4995" s="3">
        <v>-30.35</v>
      </c>
      <c r="BA4995">
        <v>-31.015999999999998</v>
      </c>
      <c r="BB4995">
        <v>2016</v>
      </c>
    </row>
    <row r="4996" spans="1:54" hidden="1" x14ac:dyDescent="0.2">
      <c r="A4996">
        <v>273</v>
      </c>
      <c r="B4996" t="s">
        <v>446</v>
      </c>
      <c r="C4996" t="s">
        <v>220</v>
      </c>
      <c r="D4996" t="s">
        <v>69</v>
      </c>
      <c r="E4996" t="s">
        <v>219</v>
      </c>
      <c r="F4996" t="s">
        <v>218</v>
      </c>
      <c r="G4996" t="s">
        <v>217</v>
      </c>
      <c r="I4996" t="s">
        <v>216</v>
      </c>
      <c r="J4996" s="3">
        <v>-5.3890000000000002</v>
      </c>
      <c r="K4996" s="3">
        <v>-6.2249999999999996</v>
      </c>
      <c r="L4996" s="3">
        <v>-0.83799999999999997</v>
      </c>
      <c r="M4996" s="3">
        <v>7.835</v>
      </c>
      <c r="N4996" s="3">
        <v>5.4829999999999997</v>
      </c>
      <c r="O4996" s="3">
        <v>2.3149999999999999</v>
      </c>
      <c r="P4996" s="3">
        <v>0.36899999999999999</v>
      </c>
      <c r="Q4996" s="3">
        <v>4.859</v>
      </c>
      <c r="R4996" s="3">
        <v>-1.208</v>
      </c>
      <c r="S4996" s="3">
        <v>-3.1139999999999999</v>
      </c>
      <c r="T4996" s="3">
        <v>-3.5640000000000001</v>
      </c>
      <c r="U4996" s="3">
        <v>-6.2060000000000004</v>
      </c>
      <c r="V4996" s="3">
        <v>-8.9529999999999994</v>
      </c>
      <c r="W4996" s="3">
        <v>-6.8220000000000001</v>
      </c>
      <c r="X4996" s="3">
        <v>-8.1300000000000008</v>
      </c>
      <c r="Y4996" s="3">
        <v>-0.45</v>
      </c>
      <c r="Z4996" s="3">
        <v>-0.621</v>
      </c>
      <c r="AA4996" s="3">
        <v>-1.5389999999999999</v>
      </c>
      <c r="AB4996" s="3">
        <v>-3.0430000000000001</v>
      </c>
      <c r="AC4996" s="3">
        <v>-2.3370000000000002</v>
      </c>
      <c r="AD4996" s="3">
        <v>-2.6520000000000001</v>
      </c>
      <c r="AE4996" s="3">
        <v>-2.3140000000000001</v>
      </c>
      <c r="AF4996" s="3">
        <v>-1.726</v>
      </c>
      <c r="AG4996" s="3">
        <v>-0.76400000000000001</v>
      </c>
      <c r="AH4996" s="3">
        <v>-0.71499999999999997</v>
      </c>
      <c r="AI4996" s="3">
        <v>-0.877</v>
      </c>
      <c r="AJ4996" s="3">
        <v>-0.32400000000000001</v>
      </c>
      <c r="AK4996" s="3">
        <v>-0.91</v>
      </c>
      <c r="AL4996" s="3">
        <v>-1.51</v>
      </c>
      <c r="AM4996" s="3">
        <v>-0.85099999999999998</v>
      </c>
      <c r="AN4996" s="3">
        <v>-0.47499999999999998</v>
      </c>
      <c r="AO4996" s="3">
        <v>-1.0469999999999999</v>
      </c>
      <c r="AP4996" s="3">
        <v>-1.5349999999999999</v>
      </c>
      <c r="AQ4996" s="3">
        <v>-2.4220000000000002</v>
      </c>
      <c r="AR4996" s="3">
        <v>-1.804</v>
      </c>
      <c r="AS4996" s="3">
        <v>-2.5070000000000001</v>
      </c>
      <c r="AT4996" s="3">
        <v>-2.12</v>
      </c>
      <c r="AU4996" s="3">
        <v>-1.639</v>
      </c>
      <c r="AV4996" s="3">
        <v>-1.9239999999999999</v>
      </c>
      <c r="AW4996" s="3">
        <v>-2.2210000000000001</v>
      </c>
      <c r="AX4996" s="3">
        <v>-2.173</v>
      </c>
      <c r="AY4996" s="3">
        <v>-2.2200000000000002</v>
      </c>
      <c r="AZ4996" s="3">
        <v>-2.016</v>
      </c>
      <c r="BA4996">
        <v>-1.9550000000000001</v>
      </c>
      <c r="BB4996">
        <v>2016</v>
      </c>
    </row>
    <row r="4997" spans="1:54" x14ac:dyDescent="0.2">
      <c r="A4997">
        <v>868</v>
      </c>
      <c r="B4997" t="s">
        <v>445</v>
      </c>
      <c r="C4997" t="s">
        <v>352</v>
      </c>
      <c r="D4997" t="s">
        <v>95</v>
      </c>
      <c r="E4997" t="s">
        <v>349</v>
      </c>
      <c r="F4997" t="s">
        <v>351</v>
      </c>
      <c r="G4997" t="s">
        <v>225</v>
      </c>
      <c r="H4997" t="s">
        <v>222</v>
      </c>
      <c r="I4997" t="s">
        <v>1439</v>
      </c>
      <c r="J4997" s="3" t="s">
        <v>215</v>
      </c>
      <c r="K4997" s="3" t="s">
        <v>215</v>
      </c>
      <c r="L4997" s="3" t="s">
        <v>215</v>
      </c>
      <c r="M4997" s="3" t="s">
        <v>215</v>
      </c>
      <c r="N4997" s="3" t="s">
        <v>215</v>
      </c>
      <c r="O4997" s="3" t="s">
        <v>215</v>
      </c>
      <c r="P4997" s="3" t="s">
        <v>215</v>
      </c>
      <c r="Q4997" s="3" t="s">
        <v>215</v>
      </c>
      <c r="R4997" s="3" t="s">
        <v>215</v>
      </c>
      <c r="S4997" s="3" t="s">
        <v>215</v>
      </c>
      <c r="T4997" s="3" t="s">
        <v>215</v>
      </c>
      <c r="U4997" s="3" t="s">
        <v>215</v>
      </c>
      <c r="V4997" s="3" t="s">
        <v>215</v>
      </c>
      <c r="W4997" s="3" t="s">
        <v>215</v>
      </c>
      <c r="X4997" s="3" t="s">
        <v>215</v>
      </c>
      <c r="Y4997" s="3">
        <v>0.23899999999999999</v>
      </c>
      <c r="Z4997" s="3">
        <v>0.23200000000000001</v>
      </c>
      <c r="AA4997" s="3">
        <v>0.218</v>
      </c>
      <c r="AB4997" s="3">
        <v>0.224</v>
      </c>
      <c r="AC4997" s="3">
        <v>0.22700000000000001</v>
      </c>
      <c r="AD4997" s="3">
        <v>0.23799999999999999</v>
      </c>
      <c r="AE4997" s="3">
        <v>0.24299999999999999</v>
      </c>
      <c r="AF4997" s="3">
        <v>0.24399999999999999</v>
      </c>
      <c r="AG4997" s="3">
        <v>0.248</v>
      </c>
      <c r="AH4997" s="3">
        <v>0.24099999999999999</v>
      </c>
      <c r="AI4997" s="3">
        <v>0.246</v>
      </c>
      <c r="AJ4997" s="3">
        <v>0.245</v>
      </c>
      <c r="AK4997" s="3">
        <v>0.24099999999999999</v>
      </c>
      <c r="AL4997" s="3">
        <v>0.23499999999999999</v>
      </c>
      <c r="AM4997" s="3">
        <v>0.23799999999999999</v>
      </c>
      <c r="AN4997" s="3">
        <v>0.246</v>
      </c>
      <c r="AO4997" s="3">
        <v>0.248</v>
      </c>
      <c r="AP4997" s="3">
        <v>0.24399999999999999</v>
      </c>
      <c r="AQ4997" s="3">
        <v>0.23699999999999999</v>
      </c>
      <c r="AR4997" s="3">
        <v>0.23100000000000001</v>
      </c>
      <c r="AS4997" s="3">
        <v>0.24</v>
      </c>
      <c r="AT4997" s="3">
        <v>0.247</v>
      </c>
      <c r="AU4997" s="3">
        <v>0.252</v>
      </c>
      <c r="AV4997" s="3">
        <v>0.255</v>
      </c>
      <c r="AW4997" s="3">
        <v>0.25800000000000001</v>
      </c>
      <c r="AX4997" s="3">
        <v>0.25900000000000001</v>
      </c>
      <c r="AY4997" s="3">
        <v>0.26100000000000001</v>
      </c>
      <c r="AZ4997" s="3">
        <v>0.26300000000000001</v>
      </c>
      <c r="BA4997">
        <v>0.26400000000000001</v>
      </c>
      <c r="BB4997">
        <v>2015</v>
      </c>
    </row>
    <row r="4998" spans="1:54" hidden="1" x14ac:dyDescent="0.2">
      <c r="A4998">
        <v>868</v>
      </c>
      <c r="B4998" t="s">
        <v>445</v>
      </c>
      <c r="C4998" t="s">
        <v>350</v>
      </c>
      <c r="D4998" t="s">
        <v>95</v>
      </c>
      <c r="E4998" t="s">
        <v>349</v>
      </c>
      <c r="F4998" t="s">
        <v>348</v>
      </c>
      <c r="G4998" t="s">
        <v>275</v>
      </c>
      <c r="I4998" t="s">
        <v>347</v>
      </c>
      <c r="J4998" s="3" t="s">
        <v>215</v>
      </c>
      <c r="K4998" s="3" t="s">
        <v>215</v>
      </c>
      <c r="L4998" s="3" t="s">
        <v>215</v>
      </c>
      <c r="M4998" s="3" t="s">
        <v>215</v>
      </c>
      <c r="N4998" s="3" t="s">
        <v>215</v>
      </c>
      <c r="O4998" s="3" t="s">
        <v>215</v>
      </c>
      <c r="P4998" s="3" t="s">
        <v>215</v>
      </c>
      <c r="Q4998" s="3" t="s">
        <v>215</v>
      </c>
      <c r="R4998" s="3" t="s">
        <v>215</v>
      </c>
      <c r="S4998" s="3" t="s">
        <v>215</v>
      </c>
      <c r="T4998" s="3" t="s">
        <v>215</v>
      </c>
      <c r="U4998" s="3" t="s">
        <v>215</v>
      </c>
      <c r="V4998" s="3" t="s">
        <v>215</v>
      </c>
      <c r="W4998" s="3" t="s">
        <v>215</v>
      </c>
      <c r="X4998" s="3" t="s">
        <v>215</v>
      </c>
      <c r="Y4998" s="3" t="s">
        <v>215</v>
      </c>
      <c r="Z4998" s="3">
        <v>-3.0539999999999998</v>
      </c>
      <c r="AA4998" s="3">
        <v>-6.0419999999999998</v>
      </c>
      <c r="AB4998" s="3">
        <v>2.71</v>
      </c>
      <c r="AC4998" s="3">
        <v>1.5649999999999999</v>
      </c>
      <c r="AD4998" s="3">
        <v>4.8440000000000003</v>
      </c>
      <c r="AE4998" s="3">
        <v>2.0579999999999998</v>
      </c>
      <c r="AF4998" s="3">
        <v>0.57599999999999996</v>
      </c>
      <c r="AG4998" s="3">
        <v>1.5960000000000001</v>
      </c>
      <c r="AH4998" s="3">
        <v>-3.101</v>
      </c>
      <c r="AI4998" s="3">
        <v>2.0369999999999999</v>
      </c>
      <c r="AJ4998" s="3">
        <v>-0.122</v>
      </c>
      <c r="AK4998" s="3">
        <v>-1.917</v>
      </c>
      <c r="AL4998" s="3">
        <v>-2.2450000000000001</v>
      </c>
      <c r="AM4998" s="3">
        <v>1.234</v>
      </c>
      <c r="AN4998" s="3">
        <v>3.2770000000000001</v>
      </c>
      <c r="AO4998" s="3">
        <v>0.97599999999999998</v>
      </c>
      <c r="AP4998" s="3">
        <v>-1.6519999999999999</v>
      </c>
      <c r="AQ4998" s="3">
        <v>-2.9910000000000001</v>
      </c>
      <c r="AR4998" s="3">
        <v>-2.492</v>
      </c>
      <c r="AS4998" s="3">
        <v>3.8540000000000001</v>
      </c>
      <c r="AT4998" s="3">
        <v>2.9340000000000002</v>
      </c>
      <c r="AU4998" s="3">
        <v>2.0150000000000001</v>
      </c>
      <c r="AV4998" s="3">
        <v>1.3740000000000001</v>
      </c>
      <c r="AW4998" s="3">
        <v>0.92</v>
      </c>
      <c r="AX4998" s="3">
        <v>0.69799999999999995</v>
      </c>
      <c r="AY4998" s="3">
        <v>0.70299999999999996</v>
      </c>
      <c r="AZ4998" s="3">
        <v>0.6</v>
      </c>
      <c r="BA4998">
        <v>0.6</v>
      </c>
      <c r="BB4998">
        <v>2015</v>
      </c>
    </row>
    <row r="4999" spans="1:54" hidden="1" x14ac:dyDescent="0.2">
      <c r="A4999">
        <v>868</v>
      </c>
      <c r="B4999" t="s">
        <v>445</v>
      </c>
      <c r="C4999" t="s">
        <v>346</v>
      </c>
      <c r="D4999" t="s">
        <v>95</v>
      </c>
      <c r="E4999" t="s">
        <v>342</v>
      </c>
      <c r="F4999" t="s">
        <v>345</v>
      </c>
      <c r="G4999" t="s">
        <v>225</v>
      </c>
      <c r="H4999" t="s">
        <v>222</v>
      </c>
      <c r="I4999" t="s">
        <v>1439</v>
      </c>
      <c r="J4999" s="3" t="s">
        <v>215</v>
      </c>
      <c r="K4999" s="3" t="s">
        <v>215</v>
      </c>
      <c r="L4999" s="3" t="s">
        <v>215</v>
      </c>
      <c r="M4999" s="3" t="s">
        <v>215</v>
      </c>
      <c r="N4999" s="3" t="s">
        <v>215</v>
      </c>
      <c r="O4999" s="3" t="s">
        <v>215</v>
      </c>
      <c r="P4999" s="3" t="s">
        <v>215</v>
      </c>
      <c r="Q4999" s="3" t="s">
        <v>215</v>
      </c>
      <c r="R4999" s="3" t="s">
        <v>215</v>
      </c>
      <c r="S4999" s="3" t="s">
        <v>215</v>
      </c>
      <c r="T4999" s="3" t="s">
        <v>215</v>
      </c>
      <c r="U4999" s="3" t="s">
        <v>215</v>
      </c>
      <c r="V4999" s="3" t="s">
        <v>215</v>
      </c>
      <c r="W4999" s="3" t="s">
        <v>215</v>
      </c>
      <c r="X4999" s="3" t="s">
        <v>215</v>
      </c>
      <c r="Y4999" s="3">
        <v>0.222</v>
      </c>
      <c r="Z4999" s="3">
        <v>0.219</v>
      </c>
      <c r="AA4999" s="3">
        <v>0.20699999999999999</v>
      </c>
      <c r="AB4999" s="3">
        <v>0.219</v>
      </c>
      <c r="AC4999" s="3">
        <v>0.221</v>
      </c>
      <c r="AD4999" s="3">
        <v>0.23400000000000001</v>
      </c>
      <c r="AE4999" s="3">
        <v>0.24099999999999999</v>
      </c>
      <c r="AF4999" s="3">
        <v>0.24299999999999999</v>
      </c>
      <c r="AG4999" s="3">
        <v>0.246</v>
      </c>
      <c r="AH4999" s="3">
        <v>0.24099999999999999</v>
      </c>
      <c r="AI4999" s="3">
        <v>0.251</v>
      </c>
      <c r="AJ4999" s="3">
        <v>0.254</v>
      </c>
      <c r="AK4999" s="3">
        <v>0.25700000000000001</v>
      </c>
      <c r="AL4999" s="3">
        <v>0.26400000000000001</v>
      </c>
      <c r="AM4999" s="3">
        <v>0.28100000000000003</v>
      </c>
      <c r="AN4999" s="3">
        <v>0.29699999999999999</v>
      </c>
      <c r="AO4999" s="3">
        <v>0.311</v>
      </c>
      <c r="AP4999" s="3">
        <v>0.32700000000000001</v>
      </c>
      <c r="AQ4999" s="3">
        <v>0.316</v>
      </c>
      <c r="AR4999" s="3">
        <v>0.318</v>
      </c>
      <c r="AS4999" s="3">
        <v>0.315</v>
      </c>
      <c r="AT4999" s="3">
        <v>0.32300000000000001</v>
      </c>
      <c r="AU4999" s="3">
        <v>0.32700000000000001</v>
      </c>
      <c r="AV4999" s="3">
        <v>0.33500000000000002</v>
      </c>
      <c r="AW4999" s="3">
        <v>0.34200000000000003</v>
      </c>
      <c r="AX4999" s="3">
        <v>0.34699999999999998</v>
      </c>
      <c r="AY4999" s="3">
        <v>0.35299999999999998</v>
      </c>
      <c r="AZ4999" s="3">
        <v>0.35799999999999998</v>
      </c>
      <c r="BA4999">
        <v>0.36299999999999999</v>
      </c>
      <c r="BB4999">
        <v>2015</v>
      </c>
    </row>
    <row r="5000" spans="1:54" hidden="1" x14ac:dyDescent="0.2">
      <c r="A5000">
        <v>868</v>
      </c>
      <c r="B5000" t="s">
        <v>445</v>
      </c>
      <c r="C5000" t="s">
        <v>344</v>
      </c>
      <c r="D5000" t="s">
        <v>95</v>
      </c>
      <c r="E5000" t="s">
        <v>342</v>
      </c>
      <c r="F5000" t="s">
        <v>343</v>
      </c>
      <c r="G5000" t="s">
        <v>223</v>
      </c>
      <c r="H5000" t="s">
        <v>222</v>
      </c>
      <c r="I5000" t="s">
        <v>310</v>
      </c>
      <c r="J5000" s="3" t="s">
        <v>215</v>
      </c>
      <c r="K5000" s="3" t="s">
        <v>215</v>
      </c>
      <c r="L5000" s="3" t="s">
        <v>215</v>
      </c>
      <c r="M5000" s="3" t="s">
        <v>215</v>
      </c>
      <c r="N5000" s="3" t="s">
        <v>215</v>
      </c>
      <c r="O5000" s="3" t="s">
        <v>215</v>
      </c>
      <c r="P5000" s="3" t="s">
        <v>215</v>
      </c>
      <c r="Q5000" s="3" t="s">
        <v>215</v>
      </c>
      <c r="R5000" s="3" t="s">
        <v>215</v>
      </c>
      <c r="S5000" s="3" t="s">
        <v>215</v>
      </c>
      <c r="T5000" s="3" t="s">
        <v>215</v>
      </c>
      <c r="U5000" s="3" t="s">
        <v>215</v>
      </c>
      <c r="V5000" s="3" t="s">
        <v>215</v>
      </c>
      <c r="W5000" s="3" t="s">
        <v>215</v>
      </c>
      <c r="X5000" s="3" t="s">
        <v>215</v>
      </c>
      <c r="Y5000" s="3">
        <v>0.222</v>
      </c>
      <c r="Z5000" s="3">
        <v>0.219</v>
      </c>
      <c r="AA5000" s="3">
        <v>0.20699999999999999</v>
      </c>
      <c r="AB5000" s="3">
        <v>0.219</v>
      </c>
      <c r="AC5000" s="3">
        <v>0.221</v>
      </c>
      <c r="AD5000" s="3">
        <v>0.23400000000000001</v>
      </c>
      <c r="AE5000" s="3">
        <v>0.24099999999999999</v>
      </c>
      <c r="AF5000" s="3">
        <v>0.24299999999999999</v>
      </c>
      <c r="AG5000" s="3">
        <v>0.246</v>
      </c>
      <c r="AH5000" s="3">
        <v>0.24099999999999999</v>
      </c>
      <c r="AI5000" s="3">
        <v>0.251</v>
      </c>
      <c r="AJ5000" s="3">
        <v>0.254</v>
      </c>
      <c r="AK5000" s="3">
        <v>0.25700000000000001</v>
      </c>
      <c r="AL5000" s="3">
        <v>0.26400000000000001</v>
      </c>
      <c r="AM5000" s="3">
        <v>0.28100000000000003</v>
      </c>
      <c r="AN5000" s="3">
        <v>0.29699999999999999</v>
      </c>
      <c r="AO5000" s="3">
        <v>0.311</v>
      </c>
      <c r="AP5000" s="3">
        <v>0.32700000000000001</v>
      </c>
      <c r="AQ5000" s="3">
        <v>0.316</v>
      </c>
      <c r="AR5000" s="3">
        <v>0.318</v>
      </c>
      <c r="AS5000" s="3">
        <v>0.315</v>
      </c>
      <c r="AT5000" s="3">
        <v>0.32300000000000001</v>
      </c>
      <c r="AU5000" s="3">
        <v>0.32700000000000001</v>
      </c>
      <c r="AV5000" s="3">
        <v>0.33500000000000002</v>
      </c>
      <c r="AW5000" s="3">
        <v>0.34200000000000003</v>
      </c>
      <c r="AX5000" s="3">
        <v>0.34699999999999998</v>
      </c>
      <c r="AY5000" s="3">
        <v>0.35299999999999998</v>
      </c>
      <c r="AZ5000" s="3">
        <v>0.35799999999999998</v>
      </c>
      <c r="BA5000">
        <v>0.36299999999999999</v>
      </c>
      <c r="BB5000">
        <v>2015</v>
      </c>
    </row>
    <row r="5001" spans="1:54" hidden="1" x14ac:dyDescent="0.2">
      <c r="A5001">
        <v>868</v>
      </c>
      <c r="B5001" t="s">
        <v>445</v>
      </c>
      <c r="C5001" t="s">
        <v>213</v>
      </c>
      <c r="D5001" t="s">
        <v>95</v>
      </c>
      <c r="E5001" t="s">
        <v>342</v>
      </c>
      <c r="F5001" t="s">
        <v>341</v>
      </c>
      <c r="G5001" t="s">
        <v>323</v>
      </c>
      <c r="H5001" t="s">
        <v>222</v>
      </c>
      <c r="I5001" t="s">
        <v>310</v>
      </c>
      <c r="J5001" s="3" t="s">
        <v>215</v>
      </c>
      <c r="K5001" s="3" t="s">
        <v>215</v>
      </c>
      <c r="L5001" s="3" t="s">
        <v>215</v>
      </c>
      <c r="M5001" s="3" t="s">
        <v>215</v>
      </c>
      <c r="N5001" s="3" t="s">
        <v>215</v>
      </c>
      <c r="O5001" s="3" t="s">
        <v>215</v>
      </c>
      <c r="P5001" s="3" t="s">
        <v>215</v>
      </c>
      <c r="Q5001" s="3" t="s">
        <v>215</v>
      </c>
      <c r="R5001" s="3" t="s">
        <v>215</v>
      </c>
      <c r="S5001" s="3" t="s">
        <v>215</v>
      </c>
      <c r="T5001" s="3" t="s">
        <v>215</v>
      </c>
      <c r="U5001" s="3" t="s">
        <v>215</v>
      </c>
      <c r="V5001" s="3" t="s">
        <v>215</v>
      </c>
      <c r="W5001" s="3" t="s">
        <v>215</v>
      </c>
      <c r="X5001" s="3" t="s">
        <v>215</v>
      </c>
      <c r="Y5001" s="3">
        <v>0.219</v>
      </c>
      <c r="Z5001" s="3">
        <v>0.216</v>
      </c>
      <c r="AA5001" s="3">
        <v>0.20599999999999999</v>
      </c>
      <c r="AB5001" s="3">
        <v>0.214</v>
      </c>
      <c r="AC5001" s="3">
        <v>0.221</v>
      </c>
      <c r="AD5001" s="3">
        <v>0.23699999999999999</v>
      </c>
      <c r="AE5001" s="3">
        <v>0.247</v>
      </c>
      <c r="AF5001" s="3">
        <v>0.253</v>
      </c>
      <c r="AG5001" s="3">
        <v>0.26200000000000001</v>
      </c>
      <c r="AH5001" s="3">
        <v>0.26100000000000001</v>
      </c>
      <c r="AI5001" s="3">
        <v>0.27400000000000002</v>
      </c>
      <c r="AJ5001" s="3">
        <v>0.28199999999999997</v>
      </c>
      <c r="AK5001" s="3">
        <v>0.28399999999999997</v>
      </c>
      <c r="AL5001" s="3">
        <v>0.28299999999999997</v>
      </c>
      <c r="AM5001" s="3">
        <v>0.28899999999999998</v>
      </c>
      <c r="AN5001" s="3">
        <v>0.30199999999999999</v>
      </c>
      <c r="AO5001" s="3">
        <v>0.312</v>
      </c>
      <c r="AP5001" s="3">
        <v>0.312</v>
      </c>
      <c r="AQ5001" s="3">
        <v>0.308</v>
      </c>
      <c r="AR5001" s="3">
        <v>0.30499999999999999</v>
      </c>
      <c r="AS5001" s="3">
        <v>0.32100000000000001</v>
      </c>
      <c r="AT5001" s="3">
        <v>0.33400000000000002</v>
      </c>
      <c r="AU5001" s="3">
        <v>0.34699999999999998</v>
      </c>
      <c r="AV5001" s="3">
        <v>0.36</v>
      </c>
      <c r="AW5001" s="3">
        <v>0.371</v>
      </c>
      <c r="AX5001" s="3">
        <v>0.38100000000000001</v>
      </c>
      <c r="AY5001" s="3">
        <v>0.39100000000000001</v>
      </c>
      <c r="AZ5001" s="3">
        <v>0.4</v>
      </c>
      <c r="BA5001">
        <v>0.40899999999999997</v>
      </c>
      <c r="BB5001">
        <v>2015</v>
      </c>
    </row>
    <row r="5002" spans="1:54" hidden="1" x14ac:dyDescent="0.2">
      <c r="A5002">
        <v>868</v>
      </c>
      <c r="B5002" t="s">
        <v>445</v>
      </c>
      <c r="C5002" t="s">
        <v>340</v>
      </c>
      <c r="D5002" t="s">
        <v>95</v>
      </c>
      <c r="E5002" t="s">
        <v>339</v>
      </c>
      <c r="F5002" t="s">
        <v>338</v>
      </c>
      <c r="G5002" t="s">
        <v>295</v>
      </c>
      <c r="I5002" t="s">
        <v>337</v>
      </c>
      <c r="J5002" s="3" t="s">
        <v>215</v>
      </c>
      <c r="K5002" s="3" t="s">
        <v>215</v>
      </c>
      <c r="L5002" s="3" t="s">
        <v>215</v>
      </c>
      <c r="M5002" s="3" t="s">
        <v>215</v>
      </c>
      <c r="N5002" s="3" t="s">
        <v>215</v>
      </c>
      <c r="O5002" s="3" t="s">
        <v>215</v>
      </c>
      <c r="P5002" s="3" t="s">
        <v>215</v>
      </c>
      <c r="Q5002" s="3" t="s">
        <v>215</v>
      </c>
      <c r="R5002" s="3" t="s">
        <v>215</v>
      </c>
      <c r="S5002" s="3" t="s">
        <v>215</v>
      </c>
      <c r="T5002" s="3" t="s">
        <v>215</v>
      </c>
      <c r="U5002" s="3" t="s">
        <v>215</v>
      </c>
      <c r="V5002" s="3" t="s">
        <v>215</v>
      </c>
      <c r="W5002" s="3" t="s">
        <v>215</v>
      </c>
      <c r="X5002" s="3" t="s">
        <v>215</v>
      </c>
      <c r="Y5002" s="3">
        <v>92.802999999999997</v>
      </c>
      <c r="Z5002" s="3">
        <v>94.475999999999999</v>
      </c>
      <c r="AA5002" s="3">
        <v>95.039000000000001</v>
      </c>
      <c r="AB5002" s="3">
        <v>98.031999999999996</v>
      </c>
      <c r="AC5002" s="3">
        <v>97.138000000000005</v>
      </c>
      <c r="AD5002" s="3">
        <v>98.152000000000001</v>
      </c>
      <c r="AE5002" s="3">
        <v>99.341999999999999</v>
      </c>
      <c r="AF5002" s="3">
        <v>99.344999999999999</v>
      </c>
      <c r="AG5002" s="3">
        <v>98.953000000000003</v>
      </c>
      <c r="AH5002" s="3">
        <v>100</v>
      </c>
      <c r="AI5002" s="3">
        <v>102.077</v>
      </c>
      <c r="AJ5002" s="3">
        <v>103.548</v>
      </c>
      <c r="AK5002" s="3">
        <v>106.944</v>
      </c>
      <c r="AL5002" s="3">
        <v>112.08</v>
      </c>
      <c r="AM5002" s="3">
        <v>117.857</v>
      </c>
      <c r="AN5002" s="3">
        <v>120.83</v>
      </c>
      <c r="AO5002" s="3">
        <v>125.30200000000001</v>
      </c>
      <c r="AP5002" s="3">
        <v>133.75700000000001</v>
      </c>
      <c r="AQ5002" s="3">
        <v>133.57300000000001</v>
      </c>
      <c r="AR5002" s="3">
        <v>137.76499999999999</v>
      </c>
      <c r="AS5002" s="3">
        <v>131.35900000000001</v>
      </c>
      <c r="AT5002" s="3">
        <v>130.66999999999999</v>
      </c>
      <c r="AU5002" s="3">
        <v>129.96199999999999</v>
      </c>
      <c r="AV5002" s="3">
        <v>131.261</v>
      </c>
      <c r="AW5002" s="3">
        <v>132.57400000000001</v>
      </c>
      <c r="AX5002" s="3">
        <v>133.9</v>
      </c>
      <c r="AY5002" s="3">
        <v>135.239</v>
      </c>
      <c r="AZ5002" s="3">
        <v>136.32</v>
      </c>
      <c r="BA5002">
        <v>137.411</v>
      </c>
      <c r="BB5002">
        <v>2015</v>
      </c>
    </row>
    <row r="5003" spans="1:54" hidden="1" x14ac:dyDescent="0.2">
      <c r="A5003">
        <v>868</v>
      </c>
      <c r="B5003" t="s">
        <v>445</v>
      </c>
      <c r="C5003" t="s">
        <v>336</v>
      </c>
      <c r="D5003" t="s">
        <v>95</v>
      </c>
      <c r="E5003" t="s">
        <v>333</v>
      </c>
      <c r="F5003" t="s">
        <v>335</v>
      </c>
      <c r="G5003" t="s">
        <v>225</v>
      </c>
      <c r="H5003" t="s">
        <v>322</v>
      </c>
      <c r="I5003" t="s">
        <v>330</v>
      </c>
      <c r="J5003" s="3" t="s">
        <v>215</v>
      </c>
      <c r="K5003" s="3" t="s">
        <v>215</v>
      </c>
      <c r="L5003" s="3" t="s">
        <v>215</v>
      </c>
      <c r="M5003" s="3" t="s">
        <v>215</v>
      </c>
      <c r="N5003" s="3" t="s">
        <v>215</v>
      </c>
      <c r="O5003" s="3" t="s">
        <v>215</v>
      </c>
      <c r="P5003" s="3" t="s">
        <v>215</v>
      </c>
      <c r="Q5003" s="3" t="s">
        <v>215</v>
      </c>
      <c r="R5003" s="3" t="s">
        <v>215</v>
      </c>
      <c r="S5003" s="3" t="s">
        <v>215</v>
      </c>
      <c r="T5003" s="3" t="s">
        <v>215</v>
      </c>
      <c r="U5003" s="3" t="s">
        <v>215</v>
      </c>
      <c r="V5003" s="3" t="s">
        <v>215</v>
      </c>
      <c r="W5003" s="3" t="s">
        <v>215</v>
      </c>
      <c r="X5003" s="3" t="s">
        <v>215</v>
      </c>
      <c r="Y5003" s="3">
        <v>2259.9690000000001</v>
      </c>
      <c r="Z5003" s="3">
        <v>2185.799</v>
      </c>
      <c r="AA5003" s="3">
        <v>2048.8989999999999</v>
      </c>
      <c r="AB5003" s="3">
        <v>2099.4699999999998</v>
      </c>
      <c r="AC5003" s="3">
        <v>2127.3009999999999</v>
      </c>
      <c r="AD5003" s="3">
        <v>2225.067</v>
      </c>
      <c r="AE5003" s="3">
        <v>2277.04</v>
      </c>
      <c r="AF5003" s="3">
        <v>2296.41</v>
      </c>
      <c r="AG5003" s="3">
        <v>2339.44</v>
      </c>
      <c r="AH5003" s="3">
        <v>2273.114</v>
      </c>
      <c r="AI5003" s="3">
        <v>2325.7910000000002</v>
      </c>
      <c r="AJ5003" s="3">
        <v>2334.9490000000001</v>
      </c>
      <c r="AK5003" s="3">
        <v>2302.085</v>
      </c>
      <c r="AL5003" s="3">
        <v>2262.143</v>
      </c>
      <c r="AM5003" s="3">
        <v>2302.0639999999999</v>
      </c>
      <c r="AN5003" s="3">
        <v>2390.0509999999999</v>
      </c>
      <c r="AO5003" s="3">
        <v>2422.067</v>
      </c>
      <c r="AP5003" s="3">
        <v>2387.971</v>
      </c>
      <c r="AQ5003" s="3">
        <v>2319.3589999999999</v>
      </c>
      <c r="AR5003" s="3">
        <v>2261.1529999999998</v>
      </c>
      <c r="AS5003" s="3">
        <v>2344.33</v>
      </c>
      <c r="AT5003" s="3">
        <v>2414.076</v>
      </c>
      <c r="AU5003" s="3">
        <v>2462.4560000000001</v>
      </c>
      <c r="AV5003" s="3">
        <v>2494.7849999999999</v>
      </c>
      <c r="AW5003" s="3">
        <v>2514.9650000000001</v>
      </c>
      <c r="AX5003" s="3">
        <v>2529.723</v>
      </c>
      <c r="AY5003" s="3">
        <v>2544.69</v>
      </c>
      <c r="AZ5003" s="3">
        <v>2557.1350000000002</v>
      </c>
      <c r="BA5003">
        <v>2569.64</v>
      </c>
      <c r="BB5003">
        <v>2015</v>
      </c>
    </row>
    <row r="5004" spans="1:54" hidden="1" x14ac:dyDescent="0.2">
      <c r="A5004">
        <v>868</v>
      </c>
      <c r="B5004" t="s">
        <v>445</v>
      </c>
      <c r="C5004" t="s">
        <v>334</v>
      </c>
      <c r="D5004" t="s">
        <v>95</v>
      </c>
      <c r="E5004" t="s">
        <v>333</v>
      </c>
      <c r="F5004" t="s">
        <v>332</v>
      </c>
      <c r="G5004" t="s">
        <v>331</v>
      </c>
      <c r="H5004" t="s">
        <v>322</v>
      </c>
      <c r="I5004" t="s">
        <v>330</v>
      </c>
      <c r="J5004" s="3" t="s">
        <v>215</v>
      </c>
      <c r="K5004" s="3" t="s">
        <v>215</v>
      </c>
      <c r="L5004" s="3" t="s">
        <v>215</v>
      </c>
      <c r="M5004" s="3" t="s">
        <v>215</v>
      </c>
      <c r="N5004" s="3" t="s">
        <v>215</v>
      </c>
      <c r="O5004" s="3" t="s">
        <v>215</v>
      </c>
      <c r="P5004" s="3" t="s">
        <v>215</v>
      </c>
      <c r="Q5004" s="3" t="s">
        <v>215</v>
      </c>
      <c r="R5004" s="3" t="s">
        <v>215</v>
      </c>
      <c r="S5004" s="3" t="s">
        <v>215</v>
      </c>
      <c r="T5004" s="3" t="s">
        <v>215</v>
      </c>
      <c r="U5004" s="3" t="s">
        <v>215</v>
      </c>
      <c r="V5004" s="3" t="s">
        <v>215</v>
      </c>
      <c r="W5004" s="3" t="s">
        <v>215</v>
      </c>
      <c r="X5004" s="3" t="s">
        <v>215</v>
      </c>
      <c r="Y5004" s="3">
        <v>2836.741</v>
      </c>
      <c r="Z5004" s="3">
        <v>2743.643</v>
      </c>
      <c r="AA5004" s="3">
        <v>2571.8029999999999</v>
      </c>
      <c r="AB5004" s="3">
        <v>2635.2809999999999</v>
      </c>
      <c r="AC5004" s="3">
        <v>2670.2150000000001</v>
      </c>
      <c r="AD5004" s="3">
        <v>2792.9319999999998</v>
      </c>
      <c r="AE5004" s="3">
        <v>2858.1689999999999</v>
      </c>
      <c r="AF5004" s="3">
        <v>2882.482</v>
      </c>
      <c r="AG5004" s="3">
        <v>2936.4940000000001</v>
      </c>
      <c r="AH5004" s="3">
        <v>2853.241</v>
      </c>
      <c r="AI5004" s="3">
        <v>2919.3609999999999</v>
      </c>
      <c r="AJ5004" s="3">
        <v>2930.857</v>
      </c>
      <c r="AK5004" s="3">
        <v>2889.6060000000002</v>
      </c>
      <c r="AL5004" s="3">
        <v>2839.47</v>
      </c>
      <c r="AM5004" s="3">
        <v>2889.5790000000002</v>
      </c>
      <c r="AN5004" s="3">
        <v>3000.0219999999999</v>
      </c>
      <c r="AO5004" s="3">
        <v>3040.2080000000001</v>
      </c>
      <c r="AP5004" s="3">
        <v>2997.4110000000001</v>
      </c>
      <c r="AQ5004" s="3">
        <v>2911.2890000000002</v>
      </c>
      <c r="AR5004" s="3">
        <v>2838.2280000000001</v>
      </c>
      <c r="AS5004" s="3">
        <v>2942.6320000000001</v>
      </c>
      <c r="AT5004" s="3">
        <v>3030.1779999999999</v>
      </c>
      <c r="AU5004" s="3">
        <v>3090.9059999999999</v>
      </c>
      <c r="AV5004" s="3">
        <v>3131.4859999999999</v>
      </c>
      <c r="AW5004" s="3">
        <v>3156.8150000000001</v>
      </c>
      <c r="AX5004" s="3">
        <v>3175.34</v>
      </c>
      <c r="AY5004" s="3">
        <v>3194.1260000000002</v>
      </c>
      <c r="AZ5004" s="3">
        <v>3209.7469999999998</v>
      </c>
      <c r="BA5004">
        <v>3225.4450000000002</v>
      </c>
      <c r="BB5004">
        <v>2015</v>
      </c>
    </row>
    <row r="5005" spans="1:54" hidden="1" x14ac:dyDescent="0.2">
      <c r="A5005">
        <v>868</v>
      </c>
      <c r="B5005" t="s">
        <v>445</v>
      </c>
      <c r="C5005" t="s">
        <v>329</v>
      </c>
      <c r="D5005" t="s">
        <v>95</v>
      </c>
      <c r="E5005" t="s">
        <v>325</v>
      </c>
      <c r="F5005" t="s">
        <v>328</v>
      </c>
      <c r="G5005" t="s">
        <v>225</v>
      </c>
      <c r="H5005" t="s">
        <v>322</v>
      </c>
      <c r="I5005" t="s">
        <v>321</v>
      </c>
      <c r="J5005" s="3" t="s">
        <v>215</v>
      </c>
      <c r="K5005" s="3" t="s">
        <v>215</v>
      </c>
      <c r="L5005" s="3" t="s">
        <v>215</v>
      </c>
      <c r="M5005" s="3" t="s">
        <v>215</v>
      </c>
      <c r="N5005" s="3" t="s">
        <v>215</v>
      </c>
      <c r="O5005" s="3" t="s">
        <v>215</v>
      </c>
      <c r="P5005" s="3" t="s">
        <v>215</v>
      </c>
      <c r="Q5005" s="3" t="s">
        <v>215</v>
      </c>
      <c r="R5005" s="3" t="s">
        <v>215</v>
      </c>
      <c r="S5005" s="3" t="s">
        <v>215</v>
      </c>
      <c r="T5005" s="3" t="s">
        <v>215</v>
      </c>
      <c r="U5005" s="3" t="s">
        <v>215</v>
      </c>
      <c r="V5005" s="3" t="s">
        <v>215</v>
      </c>
      <c r="W5005" s="3" t="s">
        <v>215</v>
      </c>
      <c r="X5005" s="3" t="s">
        <v>215</v>
      </c>
      <c r="Y5005" s="3">
        <v>2097.3270000000002</v>
      </c>
      <c r="Z5005" s="3">
        <v>2065.047</v>
      </c>
      <c r="AA5005" s="3">
        <v>1947.2539999999999</v>
      </c>
      <c r="AB5005" s="3">
        <v>2058.1570000000002</v>
      </c>
      <c r="AC5005" s="3">
        <v>2066.4140000000002</v>
      </c>
      <c r="AD5005" s="3">
        <v>2183.9490000000001</v>
      </c>
      <c r="AE5005" s="3">
        <v>2262.047</v>
      </c>
      <c r="AF5005" s="3">
        <v>2281.3760000000002</v>
      </c>
      <c r="AG5005" s="3">
        <v>2314.9430000000002</v>
      </c>
      <c r="AH5005" s="3">
        <v>2273.114</v>
      </c>
      <c r="AI5005" s="3">
        <v>2374.107</v>
      </c>
      <c r="AJ5005" s="3">
        <v>2417.7959999999998</v>
      </c>
      <c r="AK5005" s="3">
        <v>2461.9389999999999</v>
      </c>
      <c r="AL5005" s="3">
        <v>2535.4090000000001</v>
      </c>
      <c r="AM5005" s="3">
        <v>2713.1460000000002</v>
      </c>
      <c r="AN5005" s="3">
        <v>2887.8969999999999</v>
      </c>
      <c r="AO5005" s="3">
        <v>3034.902</v>
      </c>
      <c r="AP5005" s="3">
        <v>3194.0709999999999</v>
      </c>
      <c r="AQ5005" s="3">
        <v>3098.029</v>
      </c>
      <c r="AR5005" s="3">
        <v>3115.0839999999998</v>
      </c>
      <c r="AS5005" s="3">
        <v>3079.4989999999998</v>
      </c>
      <c r="AT5005" s="3">
        <v>3154.4740000000002</v>
      </c>
      <c r="AU5005" s="3">
        <v>3200.2469999999998</v>
      </c>
      <c r="AV5005" s="3">
        <v>3274.6849999999999</v>
      </c>
      <c r="AW5005" s="3">
        <v>3334.1840000000002</v>
      </c>
      <c r="AX5005" s="3">
        <v>3387.288</v>
      </c>
      <c r="AY5005" s="3">
        <v>3441.4009999999998</v>
      </c>
      <c r="AZ5005" s="3">
        <v>3485.8969999999999</v>
      </c>
      <c r="BA5005">
        <v>3530.9690000000001</v>
      </c>
      <c r="BB5005">
        <v>2015</v>
      </c>
    </row>
    <row r="5006" spans="1:54" hidden="1" x14ac:dyDescent="0.2">
      <c r="A5006">
        <v>868</v>
      </c>
      <c r="B5006" t="s">
        <v>445</v>
      </c>
      <c r="C5006" t="s">
        <v>327</v>
      </c>
      <c r="D5006" t="s">
        <v>95</v>
      </c>
      <c r="E5006" t="s">
        <v>325</v>
      </c>
      <c r="F5006" t="s">
        <v>326</v>
      </c>
      <c r="G5006" t="s">
        <v>223</v>
      </c>
      <c r="H5006" t="s">
        <v>322</v>
      </c>
      <c r="I5006" t="s">
        <v>321</v>
      </c>
      <c r="J5006" s="3" t="s">
        <v>215</v>
      </c>
      <c r="K5006" s="3" t="s">
        <v>215</v>
      </c>
      <c r="L5006" s="3" t="s">
        <v>215</v>
      </c>
      <c r="M5006" s="3" t="s">
        <v>215</v>
      </c>
      <c r="N5006" s="3" t="s">
        <v>215</v>
      </c>
      <c r="O5006" s="3" t="s">
        <v>215</v>
      </c>
      <c r="P5006" s="3" t="s">
        <v>215</v>
      </c>
      <c r="Q5006" s="3" t="s">
        <v>215</v>
      </c>
      <c r="R5006" s="3" t="s">
        <v>215</v>
      </c>
      <c r="S5006" s="3" t="s">
        <v>215</v>
      </c>
      <c r="T5006" s="3" t="s">
        <v>215</v>
      </c>
      <c r="U5006" s="3" t="s">
        <v>215</v>
      </c>
      <c r="V5006" s="3" t="s">
        <v>215</v>
      </c>
      <c r="W5006" s="3" t="s">
        <v>215</v>
      </c>
      <c r="X5006" s="3" t="s">
        <v>215</v>
      </c>
      <c r="Y5006" s="3">
        <v>2097.3270000000002</v>
      </c>
      <c r="Z5006" s="3">
        <v>2065.047</v>
      </c>
      <c r="AA5006" s="3">
        <v>1947.2539999999999</v>
      </c>
      <c r="AB5006" s="3">
        <v>2058.1570000000002</v>
      </c>
      <c r="AC5006" s="3">
        <v>2066.4140000000002</v>
      </c>
      <c r="AD5006" s="3">
        <v>2183.9490000000001</v>
      </c>
      <c r="AE5006" s="3">
        <v>2262.047</v>
      </c>
      <c r="AF5006" s="3">
        <v>2281.3760000000002</v>
      </c>
      <c r="AG5006" s="3">
        <v>2314.9430000000002</v>
      </c>
      <c r="AH5006" s="3">
        <v>2273.114</v>
      </c>
      <c r="AI5006" s="3">
        <v>2374.107</v>
      </c>
      <c r="AJ5006" s="3">
        <v>2417.7959999999998</v>
      </c>
      <c r="AK5006" s="3">
        <v>2461.9389999999999</v>
      </c>
      <c r="AL5006" s="3">
        <v>2535.4090000000001</v>
      </c>
      <c r="AM5006" s="3">
        <v>2713.1460000000002</v>
      </c>
      <c r="AN5006" s="3">
        <v>2887.8969999999999</v>
      </c>
      <c r="AO5006" s="3">
        <v>3034.902</v>
      </c>
      <c r="AP5006" s="3">
        <v>3194.0709999999999</v>
      </c>
      <c r="AQ5006" s="3">
        <v>3098.029</v>
      </c>
      <c r="AR5006" s="3">
        <v>3115.0839999999998</v>
      </c>
      <c r="AS5006" s="3">
        <v>3079.4989999999998</v>
      </c>
      <c r="AT5006" s="3">
        <v>3154.4740000000002</v>
      </c>
      <c r="AU5006" s="3">
        <v>3200.2469999999998</v>
      </c>
      <c r="AV5006" s="3">
        <v>3274.6849999999999</v>
      </c>
      <c r="AW5006" s="3">
        <v>3334.1840000000002</v>
      </c>
      <c r="AX5006" s="3">
        <v>3387.288</v>
      </c>
      <c r="AY5006" s="3">
        <v>3441.4009999999998</v>
      </c>
      <c r="AZ5006" s="3">
        <v>3485.8969999999999</v>
      </c>
      <c r="BA5006">
        <v>3530.9690000000001</v>
      </c>
      <c r="BB5006">
        <v>2015</v>
      </c>
    </row>
    <row r="5007" spans="1:54" hidden="1" x14ac:dyDescent="0.2">
      <c r="A5007">
        <v>868</v>
      </c>
      <c r="B5007" t="s">
        <v>445</v>
      </c>
      <c r="C5007" t="s">
        <v>212</v>
      </c>
      <c r="D5007" t="s">
        <v>95</v>
      </c>
      <c r="E5007" t="s">
        <v>325</v>
      </c>
      <c r="F5007" t="s">
        <v>324</v>
      </c>
      <c r="G5007" t="s">
        <v>323</v>
      </c>
      <c r="H5007" t="s">
        <v>322</v>
      </c>
      <c r="I5007" t="s">
        <v>321</v>
      </c>
      <c r="J5007" s="3" t="s">
        <v>215</v>
      </c>
      <c r="K5007" s="3" t="s">
        <v>215</v>
      </c>
      <c r="L5007" s="3" t="s">
        <v>215</v>
      </c>
      <c r="M5007" s="3" t="s">
        <v>215</v>
      </c>
      <c r="N5007" s="3" t="s">
        <v>215</v>
      </c>
      <c r="O5007" s="3" t="s">
        <v>215</v>
      </c>
      <c r="P5007" s="3" t="s">
        <v>215</v>
      </c>
      <c r="Q5007" s="3" t="s">
        <v>215</v>
      </c>
      <c r="R5007" s="3" t="s">
        <v>215</v>
      </c>
      <c r="S5007" s="3" t="s">
        <v>215</v>
      </c>
      <c r="T5007" s="3" t="s">
        <v>215</v>
      </c>
      <c r="U5007" s="3" t="s">
        <v>215</v>
      </c>
      <c r="V5007" s="3" t="s">
        <v>215</v>
      </c>
      <c r="W5007" s="3" t="s">
        <v>215</v>
      </c>
      <c r="X5007" s="3" t="s">
        <v>215</v>
      </c>
      <c r="Y5007" s="3">
        <v>2068.27</v>
      </c>
      <c r="Z5007" s="3">
        <v>2036.9</v>
      </c>
      <c r="AA5007" s="3">
        <v>1942.0170000000001</v>
      </c>
      <c r="AB5007" s="3">
        <v>2011.5429999999999</v>
      </c>
      <c r="AC5007" s="3">
        <v>2069.4009999999998</v>
      </c>
      <c r="AD5007" s="3">
        <v>2213.7550000000001</v>
      </c>
      <c r="AE5007" s="3">
        <v>2317.0940000000001</v>
      </c>
      <c r="AF5007" s="3">
        <v>2372.6790000000001</v>
      </c>
      <c r="AG5007" s="3">
        <v>2465.335</v>
      </c>
      <c r="AH5007" s="3">
        <v>2461.3119999999999</v>
      </c>
      <c r="AI5007" s="3">
        <v>2599.373</v>
      </c>
      <c r="AJ5007" s="3">
        <v>2689.7950000000001</v>
      </c>
      <c r="AK5007" s="3">
        <v>2722.5030000000002</v>
      </c>
      <c r="AL5007" s="3">
        <v>2727.7449999999999</v>
      </c>
      <c r="AM5007" s="3">
        <v>2796.9630000000002</v>
      </c>
      <c r="AN5007" s="3">
        <v>2939.3449999999998</v>
      </c>
      <c r="AO5007" s="3">
        <v>3040.2080000000001</v>
      </c>
      <c r="AP5007" s="3">
        <v>3052.627</v>
      </c>
      <c r="AQ5007" s="3">
        <v>3012.799</v>
      </c>
      <c r="AR5007" s="3">
        <v>2989.9059999999999</v>
      </c>
      <c r="AS5007" s="3">
        <v>3133.502</v>
      </c>
      <c r="AT5007" s="3">
        <v>3267.8960000000002</v>
      </c>
      <c r="AU5007" s="3">
        <v>3393.3679999999999</v>
      </c>
      <c r="AV5007" s="3">
        <v>3516.03</v>
      </c>
      <c r="AW5007" s="3">
        <v>3621.34</v>
      </c>
      <c r="AX5007" s="3">
        <v>3714.163</v>
      </c>
      <c r="AY5007" s="3">
        <v>3807.3389999999999</v>
      </c>
      <c r="AZ5007" s="3">
        <v>3891.654</v>
      </c>
      <c r="BA5007">
        <v>3978.7269999999999</v>
      </c>
      <c r="BB5007">
        <v>2015</v>
      </c>
    </row>
    <row r="5008" spans="1:54" hidden="1" x14ac:dyDescent="0.2">
      <c r="A5008">
        <v>868</v>
      </c>
      <c r="B5008" t="s">
        <v>445</v>
      </c>
      <c r="C5008" t="s">
        <v>320</v>
      </c>
      <c r="D5008" t="s">
        <v>95</v>
      </c>
      <c r="E5008" t="s">
        <v>319</v>
      </c>
      <c r="F5008" t="s">
        <v>318</v>
      </c>
      <c r="G5008" t="s">
        <v>243</v>
      </c>
    </row>
    <row r="5009" spans="1:54" hidden="1" x14ac:dyDescent="0.2">
      <c r="A5009">
        <v>868</v>
      </c>
      <c r="B5009" t="s">
        <v>445</v>
      </c>
      <c r="C5009" t="s">
        <v>317</v>
      </c>
      <c r="D5009" t="s">
        <v>95</v>
      </c>
      <c r="E5009" t="s">
        <v>316</v>
      </c>
      <c r="F5009" t="s">
        <v>315</v>
      </c>
      <c r="G5009" t="s">
        <v>288</v>
      </c>
      <c r="I5009" t="s">
        <v>310</v>
      </c>
      <c r="J5009" s="3" t="s">
        <v>215</v>
      </c>
      <c r="K5009" s="3" t="s">
        <v>215</v>
      </c>
      <c r="L5009" s="3" t="s">
        <v>215</v>
      </c>
      <c r="M5009" s="3" t="s">
        <v>215</v>
      </c>
      <c r="N5009" s="3" t="s">
        <v>215</v>
      </c>
      <c r="O5009" s="3" t="s">
        <v>215</v>
      </c>
      <c r="P5009" s="3" t="s">
        <v>215</v>
      </c>
      <c r="Q5009" s="3" t="s">
        <v>215</v>
      </c>
      <c r="R5009" s="3" t="s">
        <v>215</v>
      </c>
      <c r="S5009" s="3" t="s">
        <v>215</v>
      </c>
      <c r="T5009" s="3" t="s">
        <v>215</v>
      </c>
      <c r="U5009" s="3" t="s">
        <v>215</v>
      </c>
      <c r="V5009" s="3" t="s">
        <v>215</v>
      </c>
      <c r="W5009" s="3" t="s">
        <v>215</v>
      </c>
      <c r="X5009" s="3" t="s">
        <v>215</v>
      </c>
      <c r="Y5009" s="3">
        <v>1E-3</v>
      </c>
      <c r="Z5009" s="3">
        <v>1E-3</v>
      </c>
      <c r="AA5009" s="3" t="s">
        <v>355</v>
      </c>
      <c r="AB5009" s="3" t="s">
        <v>355</v>
      </c>
      <c r="AC5009" s="3" t="s">
        <v>355</v>
      </c>
      <c r="AD5009" s="3" t="s">
        <v>355</v>
      </c>
      <c r="AE5009" s="3" t="s">
        <v>355</v>
      </c>
      <c r="AF5009" s="3" t="s">
        <v>355</v>
      </c>
      <c r="AG5009" s="3" t="s">
        <v>355</v>
      </c>
      <c r="AH5009" s="3" t="s">
        <v>355</v>
      </c>
      <c r="AI5009" s="3" t="s">
        <v>355</v>
      </c>
      <c r="AJ5009" s="3" t="s">
        <v>355</v>
      </c>
      <c r="AK5009" s="3" t="s">
        <v>355</v>
      </c>
      <c r="AL5009" s="3" t="s">
        <v>355</v>
      </c>
      <c r="AM5009" s="3" t="s">
        <v>355</v>
      </c>
      <c r="AN5009" s="3" t="s">
        <v>355</v>
      </c>
      <c r="AO5009" s="3" t="s">
        <v>355</v>
      </c>
      <c r="AP5009" s="3" t="s">
        <v>355</v>
      </c>
      <c r="AQ5009" s="3" t="s">
        <v>355</v>
      </c>
      <c r="AR5009" s="3" t="s">
        <v>355</v>
      </c>
      <c r="AS5009" s="3" t="s">
        <v>355</v>
      </c>
      <c r="AT5009" s="3" t="s">
        <v>355</v>
      </c>
      <c r="AU5009" s="3" t="s">
        <v>355</v>
      </c>
      <c r="AV5009" s="3" t="s">
        <v>355</v>
      </c>
      <c r="AW5009" s="3" t="s">
        <v>355</v>
      </c>
      <c r="AX5009" s="3" t="s">
        <v>355</v>
      </c>
      <c r="AY5009" s="3" t="s">
        <v>355</v>
      </c>
      <c r="AZ5009" s="3" t="s">
        <v>355</v>
      </c>
      <c r="BA5009" t="s">
        <v>355</v>
      </c>
      <c r="BB5009">
        <v>2015</v>
      </c>
    </row>
    <row r="5010" spans="1:54" hidden="1" x14ac:dyDescent="0.2">
      <c r="A5010">
        <v>868</v>
      </c>
      <c r="B5010" t="s">
        <v>445</v>
      </c>
      <c r="C5010" t="s">
        <v>314</v>
      </c>
      <c r="D5010" t="s">
        <v>95</v>
      </c>
      <c r="E5010" t="s">
        <v>313</v>
      </c>
      <c r="F5010" t="s">
        <v>312</v>
      </c>
      <c r="G5010" t="s">
        <v>311</v>
      </c>
      <c r="I5010" t="s">
        <v>310</v>
      </c>
      <c r="J5010" s="3" t="s">
        <v>215</v>
      </c>
      <c r="K5010" s="3" t="s">
        <v>215</v>
      </c>
      <c r="L5010" s="3" t="s">
        <v>215</v>
      </c>
      <c r="M5010" s="3" t="s">
        <v>215</v>
      </c>
      <c r="N5010" s="3" t="s">
        <v>215</v>
      </c>
      <c r="O5010" s="3" t="s">
        <v>215</v>
      </c>
      <c r="P5010" s="3" t="s">
        <v>215</v>
      </c>
      <c r="Q5010" s="3" t="s">
        <v>215</v>
      </c>
      <c r="R5010" s="3" t="s">
        <v>215</v>
      </c>
      <c r="S5010" s="3" t="s">
        <v>215</v>
      </c>
      <c r="T5010" s="3" t="s">
        <v>215</v>
      </c>
      <c r="U5010" s="3" t="s">
        <v>215</v>
      </c>
      <c r="V5010" s="3" t="s">
        <v>215</v>
      </c>
      <c r="W5010" s="3" t="s">
        <v>215</v>
      </c>
      <c r="X5010" s="3" t="s">
        <v>215</v>
      </c>
      <c r="Y5010" s="3">
        <v>1.014</v>
      </c>
      <c r="Z5010" s="3">
        <v>1.014</v>
      </c>
      <c r="AA5010" s="3">
        <v>1.0029999999999999</v>
      </c>
      <c r="AB5010" s="3">
        <v>1.0229999999999999</v>
      </c>
      <c r="AC5010" s="3">
        <v>0.999</v>
      </c>
      <c r="AD5010" s="3">
        <v>0.98699999999999999</v>
      </c>
      <c r="AE5010" s="3">
        <v>0.97599999999999998</v>
      </c>
      <c r="AF5010" s="3">
        <v>0.96199999999999997</v>
      </c>
      <c r="AG5010" s="3">
        <v>0.93899999999999995</v>
      </c>
      <c r="AH5010" s="3">
        <v>0.92400000000000004</v>
      </c>
      <c r="AI5010" s="3">
        <v>0.91300000000000003</v>
      </c>
      <c r="AJ5010" s="3">
        <v>0.89900000000000002</v>
      </c>
      <c r="AK5010" s="3">
        <v>0.90400000000000003</v>
      </c>
      <c r="AL5010" s="3">
        <v>0.92900000000000005</v>
      </c>
      <c r="AM5010" s="3">
        <v>0.97</v>
      </c>
      <c r="AN5010" s="3">
        <v>0.98199999999999998</v>
      </c>
      <c r="AO5010" s="3">
        <v>0.998</v>
      </c>
      <c r="AP5010" s="3">
        <v>1.046</v>
      </c>
      <c r="AQ5010" s="3">
        <v>1.028</v>
      </c>
      <c r="AR5010" s="3">
        <v>1.042</v>
      </c>
      <c r="AS5010" s="3">
        <v>0.98299999999999998</v>
      </c>
      <c r="AT5010" s="3">
        <v>0.96499999999999997</v>
      </c>
      <c r="AU5010" s="3">
        <v>0.94299999999999995</v>
      </c>
      <c r="AV5010" s="3">
        <v>0.93100000000000005</v>
      </c>
      <c r="AW5010" s="3">
        <v>0.92100000000000004</v>
      </c>
      <c r="AX5010" s="3">
        <v>0.91200000000000003</v>
      </c>
      <c r="AY5010" s="3">
        <v>0.90400000000000003</v>
      </c>
      <c r="AZ5010" s="3">
        <v>0.89600000000000002</v>
      </c>
      <c r="BA5010">
        <v>0.88700000000000001</v>
      </c>
      <c r="BB5010">
        <v>2015</v>
      </c>
    </row>
    <row r="5011" spans="1:54" hidden="1" x14ac:dyDescent="0.2">
      <c r="A5011">
        <v>868</v>
      </c>
      <c r="B5011" t="s">
        <v>445</v>
      </c>
      <c r="C5011" t="s">
        <v>309</v>
      </c>
      <c r="D5011" t="s">
        <v>95</v>
      </c>
      <c r="E5011" t="s">
        <v>308</v>
      </c>
      <c r="F5011" t="s">
        <v>307</v>
      </c>
      <c r="G5011" t="s">
        <v>217</v>
      </c>
    </row>
    <row r="5012" spans="1:54" hidden="1" x14ac:dyDescent="0.2">
      <c r="A5012">
        <v>868</v>
      </c>
      <c r="B5012" t="s">
        <v>445</v>
      </c>
      <c r="C5012" t="s">
        <v>306</v>
      </c>
      <c r="D5012" t="s">
        <v>95</v>
      </c>
      <c r="E5012" t="s">
        <v>305</v>
      </c>
      <c r="F5012" t="s">
        <v>304</v>
      </c>
      <c r="G5012" t="s">
        <v>217</v>
      </c>
    </row>
    <row r="5013" spans="1:54" hidden="1" x14ac:dyDescent="0.2">
      <c r="A5013">
        <v>868</v>
      </c>
      <c r="B5013" t="s">
        <v>445</v>
      </c>
      <c r="C5013" t="s">
        <v>303</v>
      </c>
      <c r="D5013" t="s">
        <v>95</v>
      </c>
      <c r="E5013" t="s">
        <v>300</v>
      </c>
      <c r="F5013" t="s">
        <v>302</v>
      </c>
      <c r="G5013" t="s">
        <v>295</v>
      </c>
      <c r="I5013" t="s">
        <v>1440</v>
      </c>
      <c r="J5013" s="3" t="s">
        <v>215</v>
      </c>
      <c r="K5013" s="3" t="s">
        <v>215</v>
      </c>
      <c r="L5013" s="3" t="s">
        <v>215</v>
      </c>
      <c r="M5013" s="3" t="s">
        <v>215</v>
      </c>
      <c r="N5013" s="3" t="s">
        <v>215</v>
      </c>
      <c r="O5013" s="3" t="s">
        <v>215</v>
      </c>
      <c r="P5013" s="3" t="s">
        <v>215</v>
      </c>
      <c r="Q5013" s="3" t="s">
        <v>215</v>
      </c>
      <c r="R5013" s="3" t="s">
        <v>215</v>
      </c>
      <c r="S5013" s="3" t="s">
        <v>215</v>
      </c>
      <c r="T5013" s="3" t="s">
        <v>215</v>
      </c>
      <c r="U5013" s="3" t="s">
        <v>215</v>
      </c>
      <c r="V5013" s="3" t="s">
        <v>215</v>
      </c>
      <c r="W5013" s="3" t="s">
        <v>215</v>
      </c>
      <c r="X5013" s="3" t="s">
        <v>215</v>
      </c>
      <c r="Y5013" s="3">
        <v>73.697000000000003</v>
      </c>
      <c r="Z5013" s="3">
        <v>75.757999999999996</v>
      </c>
      <c r="AA5013" s="3">
        <v>77.778000000000006</v>
      </c>
      <c r="AB5013" s="3">
        <v>79.048000000000002</v>
      </c>
      <c r="AC5013" s="3">
        <v>80.564999999999998</v>
      </c>
      <c r="AD5013" s="3">
        <v>82.045000000000002</v>
      </c>
      <c r="AE5013" s="3">
        <v>83.128</v>
      </c>
      <c r="AF5013" s="3">
        <v>82.992999999999995</v>
      </c>
      <c r="AG5013" s="3">
        <v>82.79</v>
      </c>
      <c r="AH5013" s="3">
        <v>84.238</v>
      </c>
      <c r="AI5013" s="3">
        <v>87.677999999999997</v>
      </c>
      <c r="AJ5013" s="3">
        <v>91.533000000000001</v>
      </c>
      <c r="AK5013" s="3">
        <v>94.864999999999995</v>
      </c>
      <c r="AL5013" s="3">
        <v>101.08</v>
      </c>
      <c r="AM5013" s="3">
        <v>108.878</v>
      </c>
      <c r="AN5013" s="3">
        <v>112.908</v>
      </c>
      <c r="AO5013" s="3">
        <v>117.488</v>
      </c>
      <c r="AP5013" s="3">
        <v>124.863</v>
      </c>
      <c r="AQ5013" s="3">
        <v>127.553</v>
      </c>
      <c r="AR5013" s="3">
        <v>128.41800000000001</v>
      </c>
      <c r="AS5013" s="3">
        <v>128.215</v>
      </c>
      <c r="AT5013" s="3">
        <v>128.82400000000001</v>
      </c>
      <c r="AU5013" s="3">
        <v>129.41399999999999</v>
      </c>
      <c r="AV5013" s="3">
        <v>132.00200000000001</v>
      </c>
      <c r="AW5013" s="3">
        <v>134.642</v>
      </c>
      <c r="AX5013" s="3">
        <v>137.33500000000001</v>
      </c>
      <c r="AY5013" s="3">
        <v>140.08199999999999</v>
      </c>
      <c r="AZ5013" s="3">
        <v>142.88399999999999</v>
      </c>
      <c r="BA5013">
        <v>145.74100000000001</v>
      </c>
      <c r="BB5013">
        <v>2015</v>
      </c>
    </row>
    <row r="5014" spans="1:54" hidden="1" x14ac:dyDescent="0.2">
      <c r="A5014">
        <v>868</v>
      </c>
      <c r="B5014" t="s">
        <v>445</v>
      </c>
      <c r="C5014" t="s">
        <v>301</v>
      </c>
      <c r="D5014" t="s">
        <v>95</v>
      </c>
      <c r="E5014" t="s">
        <v>300</v>
      </c>
      <c r="F5014" t="s">
        <v>299</v>
      </c>
      <c r="G5014" t="s">
        <v>275</v>
      </c>
      <c r="I5014" t="s">
        <v>298</v>
      </c>
      <c r="J5014" s="3" t="s">
        <v>215</v>
      </c>
      <c r="K5014" s="3" t="s">
        <v>215</v>
      </c>
      <c r="L5014" s="3" t="s">
        <v>215</v>
      </c>
      <c r="M5014" s="3" t="s">
        <v>215</v>
      </c>
      <c r="N5014" s="3" t="s">
        <v>215</v>
      </c>
      <c r="O5014" s="3" t="s">
        <v>215</v>
      </c>
      <c r="P5014" s="3" t="s">
        <v>215</v>
      </c>
      <c r="Q5014" s="3" t="s">
        <v>215</v>
      </c>
      <c r="R5014" s="3" t="s">
        <v>215</v>
      </c>
      <c r="S5014" s="3" t="s">
        <v>215</v>
      </c>
      <c r="T5014" s="3" t="s">
        <v>215</v>
      </c>
      <c r="U5014" s="3" t="s">
        <v>215</v>
      </c>
      <c r="V5014" s="3" t="s">
        <v>215</v>
      </c>
      <c r="W5014" s="3" t="s">
        <v>215</v>
      </c>
      <c r="X5014" s="3" t="s">
        <v>215</v>
      </c>
      <c r="Y5014" s="3" t="s">
        <v>215</v>
      </c>
      <c r="Z5014" s="3">
        <v>2.7959999999999998</v>
      </c>
      <c r="AA5014" s="3">
        <v>2.6669999999999998</v>
      </c>
      <c r="AB5014" s="3">
        <v>1.633</v>
      </c>
      <c r="AC5014" s="3">
        <v>1.919</v>
      </c>
      <c r="AD5014" s="3">
        <v>1.837</v>
      </c>
      <c r="AE5014" s="3">
        <v>1.319</v>
      </c>
      <c r="AF5014" s="3">
        <v>-0.16200000000000001</v>
      </c>
      <c r="AG5014" s="3">
        <v>-0.24399999999999999</v>
      </c>
      <c r="AH5014" s="3">
        <v>1.748</v>
      </c>
      <c r="AI5014" s="3">
        <v>4.0839999999999996</v>
      </c>
      <c r="AJ5014" s="3">
        <v>4.3970000000000002</v>
      </c>
      <c r="AK5014" s="3">
        <v>3.641</v>
      </c>
      <c r="AL5014" s="3">
        <v>6.5510000000000002</v>
      </c>
      <c r="AM5014" s="3">
        <v>7.7140000000000004</v>
      </c>
      <c r="AN5014" s="3">
        <v>3.7010000000000001</v>
      </c>
      <c r="AO5014" s="3">
        <v>4.056</v>
      </c>
      <c r="AP5014" s="3">
        <v>6.2770000000000001</v>
      </c>
      <c r="AQ5014" s="3">
        <v>2.1539999999999999</v>
      </c>
      <c r="AR5014" s="3">
        <v>0.67800000000000005</v>
      </c>
      <c r="AS5014" s="3">
        <v>-0.158</v>
      </c>
      <c r="AT5014" s="3">
        <v>0.47499999999999998</v>
      </c>
      <c r="AU5014" s="3">
        <v>0.45800000000000002</v>
      </c>
      <c r="AV5014" s="3">
        <v>2</v>
      </c>
      <c r="AW5014" s="3">
        <v>2</v>
      </c>
      <c r="AX5014" s="3">
        <v>2</v>
      </c>
      <c r="AY5014" s="3">
        <v>2</v>
      </c>
      <c r="AZ5014" s="3">
        <v>2</v>
      </c>
      <c r="BA5014">
        <v>2</v>
      </c>
      <c r="BB5014">
        <v>2015</v>
      </c>
    </row>
    <row r="5015" spans="1:54" hidden="1" x14ac:dyDescent="0.2">
      <c r="A5015">
        <v>868</v>
      </c>
      <c r="B5015" t="s">
        <v>445</v>
      </c>
      <c r="C5015" t="s">
        <v>297</v>
      </c>
      <c r="D5015" t="s">
        <v>95</v>
      </c>
      <c r="E5015" t="s">
        <v>293</v>
      </c>
      <c r="F5015" t="s">
        <v>296</v>
      </c>
      <c r="G5015" t="s">
        <v>295</v>
      </c>
      <c r="I5015" t="s">
        <v>1440</v>
      </c>
      <c r="J5015" s="3" t="s">
        <v>215</v>
      </c>
      <c r="K5015" s="3" t="s">
        <v>215</v>
      </c>
      <c r="L5015" s="3" t="s">
        <v>215</v>
      </c>
      <c r="M5015" s="3" t="s">
        <v>215</v>
      </c>
      <c r="N5015" s="3" t="s">
        <v>215</v>
      </c>
      <c r="O5015" s="3" t="s">
        <v>215</v>
      </c>
      <c r="P5015" s="3" t="s">
        <v>215</v>
      </c>
      <c r="Q5015" s="3" t="s">
        <v>215</v>
      </c>
      <c r="R5015" s="3" t="s">
        <v>215</v>
      </c>
      <c r="S5015" s="3" t="s">
        <v>215</v>
      </c>
      <c r="T5015" s="3" t="s">
        <v>215</v>
      </c>
      <c r="U5015" s="3" t="s">
        <v>215</v>
      </c>
      <c r="V5015" s="3" t="s">
        <v>215</v>
      </c>
      <c r="W5015" s="3" t="s">
        <v>215</v>
      </c>
      <c r="X5015" s="3" t="s">
        <v>215</v>
      </c>
      <c r="Y5015" s="3" t="s">
        <v>215</v>
      </c>
      <c r="Z5015" s="3" t="s">
        <v>215</v>
      </c>
      <c r="AA5015" s="3" t="s">
        <v>215</v>
      </c>
      <c r="AB5015" s="3" t="s">
        <v>215</v>
      </c>
      <c r="AC5015" s="3">
        <v>81.355999999999995</v>
      </c>
      <c r="AD5015" s="3">
        <v>83.531999999999996</v>
      </c>
      <c r="AE5015" s="3">
        <v>83.028000000000006</v>
      </c>
      <c r="AF5015" s="3">
        <v>82.703999999999994</v>
      </c>
      <c r="AG5015" s="3">
        <v>83.599000000000004</v>
      </c>
      <c r="AH5015" s="3">
        <v>86.272999999999996</v>
      </c>
      <c r="AI5015" s="3">
        <v>89.644999999999996</v>
      </c>
      <c r="AJ5015" s="3">
        <v>94.006</v>
      </c>
      <c r="AK5015" s="3">
        <v>97.305000000000007</v>
      </c>
      <c r="AL5015" s="3">
        <v>107.8</v>
      </c>
      <c r="AM5015" s="3">
        <v>111.7</v>
      </c>
      <c r="AN5015" s="3">
        <v>115.3</v>
      </c>
      <c r="AO5015" s="3">
        <v>124</v>
      </c>
      <c r="AP5015" s="3">
        <v>127.1</v>
      </c>
      <c r="AQ5015" s="3">
        <v>127.6</v>
      </c>
      <c r="AR5015" s="3">
        <v>128.465</v>
      </c>
      <c r="AS5015" s="3">
        <v>128.26300000000001</v>
      </c>
      <c r="AT5015" s="3">
        <v>128.87200000000001</v>
      </c>
      <c r="AU5015" s="3">
        <v>129.46199999999999</v>
      </c>
      <c r="AV5015" s="3">
        <v>132.05099999999999</v>
      </c>
      <c r="AW5015" s="3">
        <v>134.69200000000001</v>
      </c>
      <c r="AX5015" s="3">
        <v>137.386</v>
      </c>
      <c r="AY5015" s="3">
        <v>140.13399999999999</v>
      </c>
      <c r="AZ5015" s="3">
        <v>142.93700000000001</v>
      </c>
      <c r="BA5015">
        <v>145.79499999999999</v>
      </c>
      <c r="BB5015">
        <v>2015</v>
      </c>
    </row>
    <row r="5016" spans="1:54" hidden="1" x14ac:dyDescent="0.2">
      <c r="A5016">
        <v>868</v>
      </c>
      <c r="B5016" t="s">
        <v>445</v>
      </c>
      <c r="C5016" t="s">
        <v>294</v>
      </c>
      <c r="D5016" t="s">
        <v>95</v>
      </c>
      <c r="E5016" t="s">
        <v>293</v>
      </c>
      <c r="F5016" t="s">
        <v>292</v>
      </c>
      <c r="G5016" t="s">
        <v>275</v>
      </c>
      <c r="I5016" t="s">
        <v>291</v>
      </c>
      <c r="J5016" s="3" t="s">
        <v>215</v>
      </c>
      <c r="K5016" s="3" t="s">
        <v>215</v>
      </c>
      <c r="L5016" s="3" t="s">
        <v>215</v>
      </c>
      <c r="M5016" s="3" t="s">
        <v>215</v>
      </c>
      <c r="N5016" s="3" t="s">
        <v>215</v>
      </c>
      <c r="O5016" s="3" t="s">
        <v>215</v>
      </c>
      <c r="P5016" s="3" t="s">
        <v>215</v>
      </c>
      <c r="Q5016" s="3" t="s">
        <v>215</v>
      </c>
      <c r="R5016" s="3" t="s">
        <v>215</v>
      </c>
      <c r="S5016" s="3" t="s">
        <v>215</v>
      </c>
      <c r="T5016" s="3" t="s">
        <v>215</v>
      </c>
      <c r="U5016" s="3" t="s">
        <v>215</v>
      </c>
      <c r="V5016" s="3" t="s">
        <v>215</v>
      </c>
      <c r="W5016" s="3" t="s">
        <v>215</v>
      </c>
      <c r="X5016" s="3" t="s">
        <v>215</v>
      </c>
      <c r="Y5016" s="3" t="s">
        <v>215</v>
      </c>
      <c r="Z5016" s="3" t="s">
        <v>215</v>
      </c>
      <c r="AA5016" s="3" t="s">
        <v>215</v>
      </c>
      <c r="AB5016" s="3" t="s">
        <v>215</v>
      </c>
      <c r="AC5016" s="3" t="s">
        <v>215</v>
      </c>
      <c r="AD5016" s="3">
        <v>2.6749999999999998</v>
      </c>
      <c r="AE5016" s="3">
        <v>-0.60299999999999998</v>
      </c>
      <c r="AF5016" s="3">
        <v>-0.39</v>
      </c>
      <c r="AG5016" s="3">
        <v>1.0820000000000001</v>
      </c>
      <c r="AH5016" s="3">
        <v>3.1989999999999998</v>
      </c>
      <c r="AI5016" s="3">
        <v>3.9079999999999999</v>
      </c>
      <c r="AJ5016" s="3">
        <v>4.8650000000000002</v>
      </c>
      <c r="AK5016" s="3">
        <v>3.5089999999999999</v>
      </c>
      <c r="AL5016" s="3">
        <v>10.786</v>
      </c>
      <c r="AM5016" s="3">
        <v>3.6179999999999999</v>
      </c>
      <c r="AN5016" s="3">
        <v>3.2229999999999999</v>
      </c>
      <c r="AO5016" s="3">
        <v>7.5460000000000003</v>
      </c>
      <c r="AP5016" s="3">
        <v>2.5</v>
      </c>
      <c r="AQ5016" s="3">
        <v>0.39300000000000002</v>
      </c>
      <c r="AR5016" s="3">
        <v>0.67800000000000005</v>
      </c>
      <c r="AS5016" s="3">
        <v>-0.158</v>
      </c>
      <c r="AT5016" s="3">
        <v>0.47499999999999998</v>
      </c>
      <c r="AU5016" s="3">
        <v>0.45800000000000002</v>
      </c>
      <c r="AV5016" s="3">
        <v>2</v>
      </c>
      <c r="AW5016" s="3">
        <v>2</v>
      </c>
      <c r="AX5016" s="3">
        <v>2</v>
      </c>
      <c r="AY5016" s="3">
        <v>2</v>
      </c>
      <c r="AZ5016" s="3">
        <v>2</v>
      </c>
      <c r="BA5016">
        <v>2</v>
      </c>
      <c r="BB5016">
        <v>2015</v>
      </c>
    </row>
    <row r="5017" spans="1:54" hidden="1" x14ac:dyDescent="0.2">
      <c r="A5017">
        <v>868</v>
      </c>
      <c r="B5017" t="s">
        <v>445</v>
      </c>
      <c r="C5017" t="s">
        <v>290</v>
      </c>
      <c r="D5017" t="s">
        <v>95</v>
      </c>
      <c r="E5017" t="s">
        <v>289</v>
      </c>
      <c r="G5017" t="s">
        <v>288</v>
      </c>
    </row>
    <row r="5018" spans="1:54" hidden="1" x14ac:dyDescent="0.2">
      <c r="A5018">
        <v>868</v>
      </c>
      <c r="B5018" t="s">
        <v>445</v>
      </c>
      <c r="C5018" t="s">
        <v>287</v>
      </c>
      <c r="D5018" t="s">
        <v>95</v>
      </c>
      <c r="E5018" t="s">
        <v>286</v>
      </c>
      <c r="F5018" t="s">
        <v>285</v>
      </c>
      <c r="G5018" t="s">
        <v>275</v>
      </c>
    </row>
    <row r="5019" spans="1:54" hidden="1" x14ac:dyDescent="0.2">
      <c r="A5019">
        <v>868</v>
      </c>
      <c r="B5019" t="s">
        <v>445</v>
      </c>
      <c r="C5019" t="s">
        <v>284</v>
      </c>
      <c r="D5019" t="s">
        <v>95</v>
      </c>
      <c r="E5019" t="s">
        <v>283</v>
      </c>
      <c r="F5019" t="s">
        <v>282</v>
      </c>
      <c r="G5019" t="s">
        <v>275</v>
      </c>
    </row>
    <row r="5020" spans="1:54" hidden="1" x14ac:dyDescent="0.2">
      <c r="A5020">
        <v>868</v>
      </c>
      <c r="B5020" t="s">
        <v>445</v>
      </c>
      <c r="C5020" t="s">
        <v>281</v>
      </c>
      <c r="D5020" t="s">
        <v>95</v>
      </c>
      <c r="E5020" t="s">
        <v>280</v>
      </c>
      <c r="F5020" t="s">
        <v>279</v>
      </c>
      <c r="G5020" t="s">
        <v>275</v>
      </c>
    </row>
    <row r="5021" spans="1:54" hidden="1" x14ac:dyDescent="0.2">
      <c r="A5021">
        <v>868</v>
      </c>
      <c r="B5021" t="s">
        <v>445</v>
      </c>
      <c r="C5021" t="s">
        <v>278</v>
      </c>
      <c r="D5021" t="s">
        <v>95</v>
      </c>
      <c r="E5021" t="s">
        <v>277</v>
      </c>
      <c r="F5021" t="s">
        <v>276</v>
      </c>
      <c r="G5021" t="s">
        <v>275</v>
      </c>
    </row>
    <row r="5022" spans="1:54" hidden="1" x14ac:dyDescent="0.2">
      <c r="A5022">
        <v>868</v>
      </c>
      <c r="B5022" t="s">
        <v>445</v>
      </c>
      <c r="C5022" t="s">
        <v>274</v>
      </c>
      <c r="D5022" t="s">
        <v>95</v>
      </c>
      <c r="E5022" t="s">
        <v>273</v>
      </c>
      <c r="F5022" t="s">
        <v>272</v>
      </c>
      <c r="G5022" t="s">
        <v>271</v>
      </c>
    </row>
    <row r="5023" spans="1:54" hidden="1" x14ac:dyDescent="0.2">
      <c r="A5023">
        <v>868</v>
      </c>
      <c r="B5023" t="s">
        <v>445</v>
      </c>
      <c r="C5023" t="s">
        <v>270</v>
      </c>
      <c r="D5023" t="s">
        <v>95</v>
      </c>
      <c r="E5023" t="s">
        <v>269</v>
      </c>
      <c r="F5023" t="s">
        <v>268</v>
      </c>
      <c r="G5023" t="s">
        <v>264</v>
      </c>
      <c r="H5023" t="s">
        <v>263</v>
      </c>
    </row>
    <row r="5024" spans="1:54" hidden="1" x14ac:dyDescent="0.2">
      <c r="A5024">
        <v>868</v>
      </c>
      <c r="B5024" t="s">
        <v>445</v>
      </c>
      <c r="C5024" t="s">
        <v>267</v>
      </c>
      <c r="D5024" t="s">
        <v>95</v>
      </c>
      <c r="E5024" t="s">
        <v>266</v>
      </c>
      <c r="F5024" t="s">
        <v>265</v>
      </c>
      <c r="G5024" t="s">
        <v>264</v>
      </c>
      <c r="H5024" t="s">
        <v>263</v>
      </c>
      <c r="I5024" t="s">
        <v>1441</v>
      </c>
      <c r="J5024" s="3" t="s">
        <v>215</v>
      </c>
      <c r="K5024" s="3" t="s">
        <v>215</v>
      </c>
      <c r="L5024" s="3" t="s">
        <v>215</v>
      </c>
      <c r="M5024" s="3" t="s">
        <v>215</v>
      </c>
      <c r="N5024" s="3" t="s">
        <v>215</v>
      </c>
      <c r="O5024" s="3" t="s">
        <v>215</v>
      </c>
      <c r="P5024" s="3" t="s">
        <v>215</v>
      </c>
      <c r="Q5024" s="3" t="s">
        <v>215</v>
      </c>
      <c r="R5024" s="3" t="s">
        <v>215</v>
      </c>
      <c r="S5024" s="3" t="s">
        <v>215</v>
      </c>
      <c r="T5024" s="3" t="s">
        <v>215</v>
      </c>
      <c r="U5024" s="3" t="s">
        <v>215</v>
      </c>
      <c r="V5024" s="3" t="s">
        <v>215</v>
      </c>
      <c r="W5024" s="3" t="s">
        <v>215</v>
      </c>
      <c r="X5024" s="3" t="s">
        <v>215</v>
      </c>
      <c r="Y5024" s="3">
        <v>0.106</v>
      </c>
      <c r="Z5024" s="3">
        <v>0.106</v>
      </c>
      <c r="AA5024" s="3">
        <v>0.106</v>
      </c>
      <c r="AB5024" s="3">
        <v>0.107</v>
      </c>
      <c r="AC5024" s="3">
        <v>0.107</v>
      </c>
      <c r="AD5024" s="3">
        <v>0.107</v>
      </c>
      <c r="AE5024" s="3">
        <v>0.107</v>
      </c>
      <c r="AF5024" s="3">
        <v>0.106</v>
      </c>
      <c r="AG5024" s="3">
        <v>0.106</v>
      </c>
      <c r="AH5024" s="3">
        <v>0.106</v>
      </c>
      <c r="AI5024" s="3">
        <v>0.106</v>
      </c>
      <c r="AJ5024" s="3">
        <v>0.105</v>
      </c>
      <c r="AK5024" s="3">
        <v>0.104</v>
      </c>
      <c r="AL5024" s="3">
        <v>0.104</v>
      </c>
      <c r="AM5024" s="3">
        <v>0.10299999999999999</v>
      </c>
      <c r="AN5024" s="3">
        <v>0.10299999999999999</v>
      </c>
      <c r="AO5024" s="3">
        <v>0.10199999999999999</v>
      </c>
      <c r="AP5024" s="3">
        <v>0.10199999999999999</v>
      </c>
      <c r="AQ5024" s="3">
        <v>0.10199999999999999</v>
      </c>
      <c r="AR5024" s="3">
        <v>0.10199999999999999</v>
      </c>
      <c r="AS5024" s="3">
        <v>0.10199999999999999</v>
      </c>
      <c r="AT5024" s="3">
        <v>0.10199999999999999</v>
      </c>
      <c r="AU5024" s="3">
        <v>0.10199999999999999</v>
      </c>
      <c r="AV5024" s="3">
        <v>0.10199999999999999</v>
      </c>
      <c r="AW5024" s="3">
        <v>0.10199999999999999</v>
      </c>
      <c r="AX5024" s="3">
        <v>0.10299999999999999</v>
      </c>
      <c r="AY5024" s="3">
        <v>0.10299999999999999</v>
      </c>
      <c r="AZ5024" s="3">
        <v>0.10299999999999999</v>
      </c>
      <c r="BA5024">
        <v>0.10299999999999999</v>
      </c>
      <c r="BB5024">
        <v>2015</v>
      </c>
    </row>
    <row r="5025" spans="1:54" hidden="1" x14ac:dyDescent="0.2">
      <c r="A5025">
        <v>868</v>
      </c>
      <c r="B5025" t="s">
        <v>445</v>
      </c>
      <c r="C5025" t="s">
        <v>262</v>
      </c>
      <c r="D5025" t="s">
        <v>95</v>
      </c>
      <c r="E5025" t="s">
        <v>260</v>
      </c>
      <c r="F5025" t="s">
        <v>259</v>
      </c>
      <c r="G5025" t="s">
        <v>225</v>
      </c>
      <c r="H5025" t="s">
        <v>222</v>
      </c>
      <c r="I5025" t="s">
        <v>1442</v>
      </c>
      <c r="J5025" s="3" t="s">
        <v>215</v>
      </c>
      <c r="K5025" s="3" t="s">
        <v>215</v>
      </c>
      <c r="L5025" s="3" t="s">
        <v>215</v>
      </c>
      <c r="M5025" s="3" t="s">
        <v>215</v>
      </c>
      <c r="N5025" s="3" t="s">
        <v>215</v>
      </c>
      <c r="O5025" s="3" t="s">
        <v>215</v>
      </c>
      <c r="P5025" s="3" t="s">
        <v>215</v>
      </c>
      <c r="Q5025" s="3" t="s">
        <v>215</v>
      </c>
      <c r="R5025" s="3" t="s">
        <v>215</v>
      </c>
      <c r="S5025" s="3" t="s">
        <v>215</v>
      </c>
      <c r="T5025" s="3" t="s">
        <v>215</v>
      </c>
      <c r="U5025" s="3" t="s">
        <v>215</v>
      </c>
      <c r="V5025" s="3" t="s">
        <v>215</v>
      </c>
      <c r="W5025" s="3" t="s">
        <v>215</v>
      </c>
      <c r="X5025" s="3" t="s">
        <v>215</v>
      </c>
      <c r="Y5025" s="3">
        <v>0.17</v>
      </c>
      <c r="Z5025" s="3">
        <v>0.16300000000000001</v>
      </c>
      <c r="AA5025" s="3">
        <v>0.13900000000000001</v>
      </c>
      <c r="AB5025" s="3">
        <v>0.152</v>
      </c>
      <c r="AC5025" s="3">
        <v>0.14899999999999999</v>
      </c>
      <c r="AD5025" s="3">
        <v>0.14899999999999999</v>
      </c>
      <c r="AE5025" s="3">
        <v>0.14099999999999999</v>
      </c>
      <c r="AF5025" s="3">
        <v>0.16</v>
      </c>
      <c r="AG5025" s="3">
        <v>0.17</v>
      </c>
      <c r="AH5025" s="3">
        <v>0.13300000000000001</v>
      </c>
      <c r="AI5025" s="3">
        <v>0.13500000000000001</v>
      </c>
      <c r="AJ5025" s="3">
        <v>0.13900000000000001</v>
      </c>
      <c r="AK5025" s="3">
        <v>0.14299999999999999</v>
      </c>
      <c r="AL5025" s="3">
        <v>0.152</v>
      </c>
      <c r="AM5025" s="3">
        <v>0.183</v>
      </c>
      <c r="AN5025" s="3">
        <v>0.20100000000000001</v>
      </c>
      <c r="AO5025" s="3">
        <v>0.20100000000000001</v>
      </c>
      <c r="AP5025" s="3">
        <v>0.216</v>
      </c>
      <c r="AQ5025" s="3">
        <v>0.19800000000000001</v>
      </c>
      <c r="AR5025" s="3">
        <v>0.20899999999999999</v>
      </c>
      <c r="AS5025" s="3">
        <v>0.20899999999999999</v>
      </c>
      <c r="AT5025" s="3">
        <v>0.22700000000000001</v>
      </c>
      <c r="AU5025" s="3">
        <v>0.22600000000000001</v>
      </c>
      <c r="AV5025" s="3">
        <v>0.23</v>
      </c>
      <c r="AW5025" s="3">
        <v>0.23499999999999999</v>
      </c>
      <c r="AX5025" s="3">
        <v>0.23699999999999999</v>
      </c>
      <c r="AY5025" s="3">
        <v>0.23899999999999999</v>
      </c>
      <c r="AZ5025" s="3">
        <v>0.24199999999999999</v>
      </c>
      <c r="BA5025">
        <v>0.24399999999999999</v>
      </c>
      <c r="BB5025">
        <v>2015</v>
      </c>
    </row>
    <row r="5026" spans="1:54" hidden="1" x14ac:dyDescent="0.2">
      <c r="A5026">
        <v>868</v>
      </c>
      <c r="B5026" t="s">
        <v>445</v>
      </c>
      <c r="C5026" t="s">
        <v>261</v>
      </c>
      <c r="D5026" t="s">
        <v>95</v>
      </c>
      <c r="E5026" t="s">
        <v>260</v>
      </c>
      <c r="F5026" t="s">
        <v>259</v>
      </c>
      <c r="G5026" t="s">
        <v>217</v>
      </c>
      <c r="I5026" t="s">
        <v>258</v>
      </c>
      <c r="J5026" s="3" t="s">
        <v>215</v>
      </c>
      <c r="K5026" s="3" t="s">
        <v>215</v>
      </c>
      <c r="L5026" s="3" t="s">
        <v>215</v>
      </c>
      <c r="M5026" s="3" t="s">
        <v>215</v>
      </c>
      <c r="N5026" s="3" t="s">
        <v>215</v>
      </c>
      <c r="O5026" s="3" t="s">
        <v>215</v>
      </c>
      <c r="P5026" s="3" t="s">
        <v>215</v>
      </c>
      <c r="Q5026" s="3" t="s">
        <v>215</v>
      </c>
      <c r="R5026" s="3" t="s">
        <v>215</v>
      </c>
      <c r="S5026" s="3" t="s">
        <v>215</v>
      </c>
      <c r="T5026" s="3" t="s">
        <v>215</v>
      </c>
      <c r="U5026" s="3" t="s">
        <v>215</v>
      </c>
      <c r="V5026" s="3" t="s">
        <v>215</v>
      </c>
      <c r="W5026" s="3" t="s">
        <v>215</v>
      </c>
      <c r="X5026" s="3" t="s">
        <v>215</v>
      </c>
      <c r="Y5026" s="3">
        <v>76.793000000000006</v>
      </c>
      <c r="Z5026" s="3">
        <v>74.405000000000001</v>
      </c>
      <c r="AA5026" s="3">
        <v>67.021000000000001</v>
      </c>
      <c r="AB5026" s="3">
        <v>69.165999999999997</v>
      </c>
      <c r="AC5026" s="3">
        <v>67.728999999999999</v>
      </c>
      <c r="AD5026" s="3">
        <v>63.686</v>
      </c>
      <c r="AE5026" s="3">
        <v>58.430999999999997</v>
      </c>
      <c r="AF5026" s="3">
        <v>66.013000000000005</v>
      </c>
      <c r="AG5026" s="3">
        <v>69.358999999999995</v>
      </c>
      <c r="AH5026" s="3">
        <v>55.378</v>
      </c>
      <c r="AI5026" s="3">
        <v>53.814999999999998</v>
      </c>
      <c r="AJ5026" s="3">
        <v>54.774000000000001</v>
      </c>
      <c r="AK5026" s="3">
        <v>55.664999999999999</v>
      </c>
      <c r="AL5026" s="3">
        <v>57.695999999999998</v>
      </c>
      <c r="AM5026" s="3">
        <v>65.376000000000005</v>
      </c>
      <c r="AN5026" s="3">
        <v>67.656999999999996</v>
      </c>
      <c r="AO5026" s="3">
        <v>64.772000000000006</v>
      </c>
      <c r="AP5026" s="3">
        <v>66.171999999999997</v>
      </c>
      <c r="AQ5026" s="3">
        <v>62.595999999999997</v>
      </c>
      <c r="AR5026" s="3">
        <v>65.605000000000004</v>
      </c>
      <c r="AS5026" s="3">
        <v>66.349000000000004</v>
      </c>
      <c r="AT5026" s="3">
        <v>70.242000000000004</v>
      </c>
      <c r="AU5026" s="3">
        <v>69.17</v>
      </c>
      <c r="AV5026" s="3">
        <v>68.668000000000006</v>
      </c>
      <c r="AW5026" s="3">
        <v>68.668999999999997</v>
      </c>
      <c r="AX5026" s="3">
        <v>68.143000000000001</v>
      </c>
      <c r="AY5026" s="3">
        <v>67.677999999999997</v>
      </c>
      <c r="AZ5026" s="3">
        <v>67.417000000000002</v>
      </c>
      <c r="BA5026">
        <v>67.103999999999999</v>
      </c>
      <c r="BB5026">
        <v>2015</v>
      </c>
    </row>
    <row r="5027" spans="1:54" hidden="1" x14ac:dyDescent="0.2">
      <c r="A5027">
        <v>868</v>
      </c>
      <c r="B5027" t="s">
        <v>445</v>
      </c>
      <c r="C5027" t="s">
        <v>257</v>
      </c>
      <c r="D5027" t="s">
        <v>95</v>
      </c>
      <c r="E5027" t="s">
        <v>255</v>
      </c>
      <c r="F5027" t="s">
        <v>254</v>
      </c>
      <c r="G5027" t="s">
        <v>225</v>
      </c>
      <c r="H5027" t="s">
        <v>222</v>
      </c>
      <c r="I5027" t="s">
        <v>1442</v>
      </c>
      <c r="J5027" s="3" t="s">
        <v>215</v>
      </c>
      <c r="K5027" s="3" t="s">
        <v>215</v>
      </c>
      <c r="L5027" s="3" t="s">
        <v>215</v>
      </c>
      <c r="M5027" s="3" t="s">
        <v>215</v>
      </c>
      <c r="N5027" s="3" t="s">
        <v>215</v>
      </c>
      <c r="O5027" s="3" t="s">
        <v>215</v>
      </c>
      <c r="P5027" s="3" t="s">
        <v>215</v>
      </c>
      <c r="Q5027" s="3" t="s">
        <v>215</v>
      </c>
      <c r="R5027" s="3" t="s">
        <v>215</v>
      </c>
      <c r="S5027" s="3" t="s">
        <v>215</v>
      </c>
      <c r="T5027" s="3" t="s">
        <v>215</v>
      </c>
      <c r="U5027" s="3" t="s">
        <v>215</v>
      </c>
      <c r="V5027" s="3" t="s">
        <v>215</v>
      </c>
      <c r="W5027" s="3" t="s">
        <v>215</v>
      </c>
      <c r="X5027" s="3" t="s">
        <v>215</v>
      </c>
      <c r="Y5027" s="3">
        <v>0.17100000000000001</v>
      </c>
      <c r="Z5027" s="3">
        <v>0.158</v>
      </c>
      <c r="AA5027" s="3">
        <v>0.13300000000000001</v>
      </c>
      <c r="AB5027" s="3">
        <v>0.159</v>
      </c>
      <c r="AC5027" s="3">
        <v>0.161</v>
      </c>
      <c r="AD5027" s="3">
        <v>0.157</v>
      </c>
      <c r="AE5027" s="3">
        <v>0.154</v>
      </c>
      <c r="AF5027" s="3">
        <v>0.14299999999999999</v>
      </c>
      <c r="AG5027" s="3">
        <v>0.16400000000000001</v>
      </c>
      <c r="AH5027" s="3">
        <v>0.17</v>
      </c>
      <c r="AI5027" s="3">
        <v>0.14899999999999999</v>
      </c>
      <c r="AJ5027" s="3">
        <v>0.153</v>
      </c>
      <c r="AK5027" s="3">
        <v>0.152</v>
      </c>
      <c r="AL5027" s="3">
        <v>0.156</v>
      </c>
      <c r="AM5027" s="3">
        <v>0.17799999999999999</v>
      </c>
      <c r="AN5027" s="3">
        <v>0.2</v>
      </c>
      <c r="AO5027" s="3">
        <v>0.20300000000000001</v>
      </c>
      <c r="AP5027" s="3">
        <v>0.21299999999999999</v>
      </c>
      <c r="AQ5027" s="3">
        <v>0.189</v>
      </c>
      <c r="AR5027" s="3">
        <v>0.17299999999999999</v>
      </c>
      <c r="AS5027" s="3">
        <v>0.17599999999999999</v>
      </c>
      <c r="AT5027" s="3">
        <v>0.19700000000000001</v>
      </c>
      <c r="AU5027" s="3">
        <v>0.19800000000000001</v>
      </c>
      <c r="AV5027" s="3">
        <v>0.20100000000000001</v>
      </c>
      <c r="AW5027" s="3">
        <v>0.20499999999999999</v>
      </c>
      <c r="AX5027" s="3">
        <v>0.20799999999999999</v>
      </c>
      <c r="AY5027" s="3">
        <v>0.21</v>
      </c>
      <c r="AZ5027" s="3">
        <v>0.21299999999999999</v>
      </c>
      <c r="BA5027">
        <v>0.214</v>
      </c>
      <c r="BB5027">
        <v>2015</v>
      </c>
    </row>
    <row r="5028" spans="1:54" hidden="1" x14ac:dyDescent="0.2">
      <c r="A5028">
        <v>868</v>
      </c>
      <c r="B5028" t="s">
        <v>445</v>
      </c>
      <c r="C5028" t="s">
        <v>256</v>
      </c>
      <c r="D5028" t="s">
        <v>95</v>
      </c>
      <c r="E5028" t="s">
        <v>255</v>
      </c>
      <c r="F5028" t="s">
        <v>254</v>
      </c>
      <c r="G5028" t="s">
        <v>217</v>
      </c>
      <c r="I5028" t="s">
        <v>253</v>
      </c>
      <c r="J5028" s="3" t="s">
        <v>215</v>
      </c>
      <c r="K5028" s="3" t="s">
        <v>215</v>
      </c>
      <c r="L5028" s="3" t="s">
        <v>215</v>
      </c>
      <c r="M5028" s="3" t="s">
        <v>215</v>
      </c>
      <c r="N5028" s="3" t="s">
        <v>215</v>
      </c>
      <c r="O5028" s="3" t="s">
        <v>215</v>
      </c>
      <c r="P5028" s="3" t="s">
        <v>215</v>
      </c>
      <c r="Q5028" s="3" t="s">
        <v>215</v>
      </c>
      <c r="R5028" s="3" t="s">
        <v>215</v>
      </c>
      <c r="S5028" s="3" t="s">
        <v>215</v>
      </c>
      <c r="T5028" s="3" t="s">
        <v>215</v>
      </c>
      <c r="U5028" s="3" t="s">
        <v>215</v>
      </c>
      <c r="V5028" s="3" t="s">
        <v>215</v>
      </c>
      <c r="W5028" s="3" t="s">
        <v>215</v>
      </c>
      <c r="X5028" s="3" t="s">
        <v>215</v>
      </c>
      <c r="Y5028" s="3">
        <v>77.244</v>
      </c>
      <c r="Z5028" s="3">
        <v>72.048000000000002</v>
      </c>
      <c r="AA5028" s="3">
        <v>64.397000000000006</v>
      </c>
      <c r="AB5028" s="3">
        <v>72.438000000000002</v>
      </c>
      <c r="AC5028" s="3">
        <v>72.900999999999996</v>
      </c>
      <c r="AD5028" s="3">
        <v>67.158000000000001</v>
      </c>
      <c r="AE5028" s="3">
        <v>63.866999999999997</v>
      </c>
      <c r="AF5028" s="3">
        <v>58.887999999999998</v>
      </c>
      <c r="AG5028" s="3">
        <v>66.771000000000001</v>
      </c>
      <c r="AH5028" s="3">
        <v>70.619</v>
      </c>
      <c r="AI5028" s="3">
        <v>59.366</v>
      </c>
      <c r="AJ5028" s="3">
        <v>60.122</v>
      </c>
      <c r="AK5028" s="3">
        <v>59.155999999999999</v>
      </c>
      <c r="AL5028" s="3">
        <v>59.232999999999997</v>
      </c>
      <c r="AM5028" s="3">
        <v>63.521999999999998</v>
      </c>
      <c r="AN5028" s="3">
        <v>67.201999999999998</v>
      </c>
      <c r="AO5028" s="3">
        <v>65.343999999999994</v>
      </c>
      <c r="AP5028" s="3">
        <v>65.286000000000001</v>
      </c>
      <c r="AQ5028" s="3">
        <v>59.722000000000001</v>
      </c>
      <c r="AR5028" s="3">
        <v>54.404000000000003</v>
      </c>
      <c r="AS5028" s="3">
        <v>55.841000000000001</v>
      </c>
      <c r="AT5028" s="3">
        <v>61.216999999999999</v>
      </c>
      <c r="AU5028" s="3">
        <v>60.43</v>
      </c>
      <c r="AV5028" s="3">
        <v>59.999000000000002</v>
      </c>
      <c r="AW5028" s="3">
        <v>60.07</v>
      </c>
      <c r="AX5028" s="3">
        <v>59.741999999999997</v>
      </c>
      <c r="AY5028" s="3">
        <v>59.499000000000002</v>
      </c>
      <c r="AZ5028" s="3">
        <v>59.32</v>
      </c>
      <c r="BA5028">
        <v>59.008000000000003</v>
      </c>
      <c r="BB5028">
        <v>2015</v>
      </c>
    </row>
    <row r="5029" spans="1:54" hidden="1" x14ac:dyDescent="0.2">
      <c r="A5029">
        <v>868</v>
      </c>
      <c r="B5029" t="s">
        <v>445</v>
      </c>
      <c r="C5029" t="s">
        <v>252</v>
      </c>
      <c r="D5029" t="s">
        <v>95</v>
      </c>
      <c r="E5029" t="s">
        <v>250</v>
      </c>
      <c r="F5029" t="s">
        <v>249</v>
      </c>
      <c r="G5029" t="s">
        <v>225</v>
      </c>
      <c r="H5029" t="s">
        <v>222</v>
      </c>
      <c r="I5029" t="s">
        <v>1442</v>
      </c>
      <c r="J5029" s="3" t="s">
        <v>215</v>
      </c>
      <c r="K5029" s="3" t="s">
        <v>215</v>
      </c>
      <c r="L5029" s="3" t="s">
        <v>215</v>
      </c>
      <c r="M5029" s="3" t="s">
        <v>215</v>
      </c>
      <c r="N5029" s="3" t="s">
        <v>215</v>
      </c>
      <c r="O5029" s="3" t="s">
        <v>215</v>
      </c>
      <c r="P5029" s="3" t="s">
        <v>215</v>
      </c>
      <c r="Q5029" s="3" t="s">
        <v>215</v>
      </c>
      <c r="R5029" s="3" t="s">
        <v>215</v>
      </c>
      <c r="S5029" s="3" t="s">
        <v>215</v>
      </c>
      <c r="T5029" s="3" t="s">
        <v>215</v>
      </c>
      <c r="U5029" s="3" t="s">
        <v>215</v>
      </c>
      <c r="V5029" s="3" t="s">
        <v>215</v>
      </c>
      <c r="W5029" s="3" t="s">
        <v>215</v>
      </c>
      <c r="X5029" s="3" t="s">
        <v>215</v>
      </c>
      <c r="Y5029" s="3">
        <v>-1E-3</v>
      </c>
      <c r="Z5029" s="3">
        <v>5.0000000000000001E-3</v>
      </c>
      <c r="AA5029" s="3">
        <v>5.0000000000000001E-3</v>
      </c>
      <c r="AB5029" s="3">
        <v>-7.0000000000000001E-3</v>
      </c>
      <c r="AC5029" s="3">
        <v>-1.0999999999999999E-2</v>
      </c>
      <c r="AD5029" s="3">
        <v>-8.0000000000000002E-3</v>
      </c>
      <c r="AE5029" s="3">
        <v>-1.2999999999999999E-2</v>
      </c>
      <c r="AF5029" s="3">
        <v>1.7000000000000001E-2</v>
      </c>
      <c r="AG5029" s="3">
        <v>6.0000000000000001E-3</v>
      </c>
      <c r="AH5029" s="3">
        <v>-3.6999999999999998E-2</v>
      </c>
      <c r="AI5029" s="3">
        <v>-1.4E-2</v>
      </c>
      <c r="AJ5029" s="3">
        <v>-1.4E-2</v>
      </c>
      <c r="AK5029" s="3">
        <v>-8.9999999999999993E-3</v>
      </c>
      <c r="AL5029" s="3">
        <v>-4.0000000000000001E-3</v>
      </c>
      <c r="AM5029" s="3">
        <v>5.0000000000000001E-3</v>
      </c>
      <c r="AN5029" s="3">
        <v>1E-3</v>
      </c>
      <c r="AO5029" s="3">
        <v>-2E-3</v>
      </c>
      <c r="AP5029" s="3">
        <v>3.0000000000000001E-3</v>
      </c>
      <c r="AQ5029" s="3">
        <v>8.9999999999999993E-3</v>
      </c>
      <c r="AR5029" s="3">
        <v>3.5999999999999997E-2</v>
      </c>
      <c r="AS5029" s="3">
        <v>3.3000000000000002E-2</v>
      </c>
      <c r="AT5029" s="3">
        <v>2.9000000000000001E-2</v>
      </c>
      <c r="AU5029" s="3">
        <v>2.9000000000000001E-2</v>
      </c>
      <c r="AV5029" s="3">
        <v>2.9000000000000001E-2</v>
      </c>
      <c r="AW5029" s="3">
        <v>2.9000000000000001E-2</v>
      </c>
      <c r="AX5029" s="3">
        <v>2.9000000000000001E-2</v>
      </c>
      <c r="AY5029" s="3">
        <v>2.9000000000000001E-2</v>
      </c>
      <c r="AZ5029" s="3">
        <v>2.9000000000000001E-2</v>
      </c>
      <c r="BA5029">
        <v>2.9000000000000001E-2</v>
      </c>
      <c r="BB5029">
        <v>2015</v>
      </c>
    </row>
    <row r="5030" spans="1:54" hidden="1" x14ac:dyDescent="0.2">
      <c r="A5030">
        <v>868</v>
      </c>
      <c r="B5030" t="s">
        <v>445</v>
      </c>
      <c r="C5030" t="s">
        <v>251</v>
      </c>
      <c r="D5030" t="s">
        <v>95</v>
      </c>
      <c r="E5030" t="s">
        <v>250</v>
      </c>
      <c r="F5030" t="s">
        <v>249</v>
      </c>
      <c r="G5030" t="s">
        <v>217</v>
      </c>
      <c r="I5030" t="s">
        <v>248</v>
      </c>
      <c r="J5030" s="3" t="s">
        <v>215</v>
      </c>
      <c r="K5030" s="3" t="s">
        <v>215</v>
      </c>
      <c r="L5030" s="3" t="s">
        <v>215</v>
      </c>
      <c r="M5030" s="3" t="s">
        <v>215</v>
      </c>
      <c r="N5030" s="3" t="s">
        <v>215</v>
      </c>
      <c r="O5030" s="3" t="s">
        <v>215</v>
      </c>
      <c r="P5030" s="3" t="s">
        <v>215</v>
      </c>
      <c r="Q5030" s="3" t="s">
        <v>215</v>
      </c>
      <c r="R5030" s="3" t="s">
        <v>215</v>
      </c>
      <c r="S5030" s="3" t="s">
        <v>215</v>
      </c>
      <c r="T5030" s="3" t="s">
        <v>215</v>
      </c>
      <c r="U5030" s="3" t="s">
        <v>215</v>
      </c>
      <c r="V5030" s="3" t="s">
        <v>215</v>
      </c>
      <c r="W5030" s="3" t="s">
        <v>215</v>
      </c>
      <c r="X5030" s="3" t="s">
        <v>215</v>
      </c>
      <c r="Y5030" s="3">
        <v>-0.45100000000000001</v>
      </c>
      <c r="Z5030" s="3">
        <v>2.3570000000000002</v>
      </c>
      <c r="AA5030" s="3">
        <v>2.6240000000000001</v>
      </c>
      <c r="AB5030" s="3">
        <v>-3.2730000000000001</v>
      </c>
      <c r="AC5030" s="3">
        <v>-5.1710000000000003</v>
      </c>
      <c r="AD5030" s="3">
        <v>-3.472</v>
      </c>
      <c r="AE5030" s="3">
        <v>-5.4359999999999999</v>
      </c>
      <c r="AF5030" s="3">
        <v>7.1239999999999997</v>
      </c>
      <c r="AG5030" s="3">
        <v>2.5880000000000001</v>
      </c>
      <c r="AH5030" s="3">
        <v>-15.241</v>
      </c>
      <c r="AI5030" s="3">
        <v>-5.5510000000000002</v>
      </c>
      <c r="AJ5030" s="3">
        <v>-5.3490000000000002</v>
      </c>
      <c r="AK5030" s="3">
        <v>-3.4910000000000001</v>
      </c>
      <c r="AL5030" s="3">
        <v>-1.5369999999999999</v>
      </c>
      <c r="AM5030" s="3">
        <v>1.8540000000000001</v>
      </c>
      <c r="AN5030" s="3">
        <v>0.45500000000000002</v>
      </c>
      <c r="AO5030" s="3">
        <v>-0.57199999999999995</v>
      </c>
      <c r="AP5030" s="3">
        <v>0.88500000000000001</v>
      </c>
      <c r="AQ5030" s="3">
        <v>2.8740000000000001</v>
      </c>
      <c r="AR5030" s="3">
        <v>11.201000000000001</v>
      </c>
      <c r="AS5030" s="3">
        <v>10.507999999999999</v>
      </c>
      <c r="AT5030" s="3">
        <v>9.0250000000000004</v>
      </c>
      <c r="AU5030" s="3">
        <v>8.74</v>
      </c>
      <c r="AV5030" s="3">
        <v>8.6690000000000005</v>
      </c>
      <c r="AW5030" s="3">
        <v>8.5990000000000002</v>
      </c>
      <c r="AX5030" s="3">
        <v>8.4009999999999998</v>
      </c>
      <c r="AY5030" s="3">
        <v>8.1780000000000008</v>
      </c>
      <c r="AZ5030" s="3">
        <v>8.0969999999999995</v>
      </c>
      <c r="BA5030">
        <v>8.0960000000000001</v>
      </c>
      <c r="BB5030">
        <v>2015</v>
      </c>
    </row>
    <row r="5031" spans="1:54" hidden="1" x14ac:dyDescent="0.2">
      <c r="A5031">
        <v>868</v>
      </c>
      <c r="B5031" t="s">
        <v>445</v>
      </c>
      <c r="C5031" t="s">
        <v>247</v>
      </c>
      <c r="D5031" t="s">
        <v>95</v>
      </c>
      <c r="E5031" t="s">
        <v>245</v>
      </c>
      <c r="F5031" t="s">
        <v>244</v>
      </c>
      <c r="G5031" t="s">
        <v>225</v>
      </c>
      <c r="H5031" t="s">
        <v>222</v>
      </c>
    </row>
    <row r="5032" spans="1:54" hidden="1" x14ac:dyDescent="0.2">
      <c r="A5032">
        <v>868</v>
      </c>
      <c r="B5032" t="s">
        <v>445</v>
      </c>
      <c r="C5032" t="s">
        <v>246</v>
      </c>
      <c r="D5032" t="s">
        <v>95</v>
      </c>
      <c r="E5032" t="s">
        <v>245</v>
      </c>
      <c r="F5032" t="s">
        <v>244</v>
      </c>
      <c r="G5032" t="s">
        <v>243</v>
      </c>
    </row>
    <row r="5033" spans="1:54" hidden="1" x14ac:dyDescent="0.2">
      <c r="A5033">
        <v>868</v>
      </c>
      <c r="B5033" t="s">
        <v>445</v>
      </c>
      <c r="C5033" t="s">
        <v>242</v>
      </c>
      <c r="D5033" t="s">
        <v>95</v>
      </c>
      <c r="E5033" t="s">
        <v>240</v>
      </c>
      <c r="F5033" t="s">
        <v>239</v>
      </c>
      <c r="G5033" t="s">
        <v>225</v>
      </c>
      <c r="H5033" t="s">
        <v>222</v>
      </c>
      <c r="I5033" t="s">
        <v>1442</v>
      </c>
      <c r="J5033" s="3" t="s">
        <v>215</v>
      </c>
      <c r="K5033" s="3" t="s">
        <v>215</v>
      </c>
      <c r="L5033" s="3" t="s">
        <v>215</v>
      </c>
      <c r="M5033" s="3" t="s">
        <v>215</v>
      </c>
      <c r="N5033" s="3" t="s">
        <v>215</v>
      </c>
      <c r="O5033" s="3" t="s">
        <v>215</v>
      </c>
      <c r="P5033" s="3" t="s">
        <v>215</v>
      </c>
      <c r="Q5033" s="3" t="s">
        <v>215</v>
      </c>
      <c r="R5033" s="3" t="s">
        <v>215</v>
      </c>
      <c r="S5033" s="3" t="s">
        <v>215</v>
      </c>
      <c r="T5033" s="3" t="s">
        <v>215</v>
      </c>
      <c r="U5033" s="3" t="s">
        <v>215</v>
      </c>
      <c r="V5033" s="3" t="s">
        <v>215</v>
      </c>
      <c r="W5033" s="3" t="s">
        <v>215</v>
      </c>
      <c r="X5033" s="3" t="s">
        <v>215</v>
      </c>
      <c r="Y5033" s="3">
        <v>6.0000000000000001E-3</v>
      </c>
      <c r="Z5033" s="3">
        <v>1.0999999999999999E-2</v>
      </c>
      <c r="AA5033" s="3">
        <v>0.01</v>
      </c>
      <c r="AB5033" s="3">
        <v>-4.0000000000000001E-3</v>
      </c>
      <c r="AC5033" s="3">
        <v>-8.9999999999999993E-3</v>
      </c>
      <c r="AD5033" s="3">
        <v>-6.0000000000000001E-3</v>
      </c>
      <c r="AE5033" s="3">
        <v>-1.2999999999999999E-2</v>
      </c>
      <c r="AF5033" s="3">
        <v>1.7000000000000001E-2</v>
      </c>
      <c r="AG5033" s="3">
        <v>6.0000000000000001E-3</v>
      </c>
      <c r="AH5033" s="3">
        <v>-3.5999999999999997E-2</v>
      </c>
      <c r="AI5033" s="3">
        <v>-1.2999999999999999E-2</v>
      </c>
      <c r="AJ5033" s="3">
        <v>-1.2999999999999999E-2</v>
      </c>
      <c r="AK5033" s="3">
        <v>-8.9999999999999993E-3</v>
      </c>
      <c r="AL5033" s="3">
        <v>-3.0000000000000001E-3</v>
      </c>
      <c r="AM5033" s="3">
        <v>6.0000000000000001E-3</v>
      </c>
      <c r="AN5033" s="3">
        <v>2E-3</v>
      </c>
      <c r="AO5033" s="3">
        <v>-1E-3</v>
      </c>
      <c r="AP5033" s="3">
        <v>4.0000000000000001E-3</v>
      </c>
      <c r="AQ5033" s="3">
        <v>0.01</v>
      </c>
      <c r="AR5033" s="3">
        <v>3.6999999999999998E-2</v>
      </c>
      <c r="AS5033" s="3">
        <v>3.4000000000000002E-2</v>
      </c>
      <c r="AT5033" s="3">
        <v>0.03</v>
      </c>
      <c r="AU5033" s="3">
        <v>0.03</v>
      </c>
      <c r="AV5033" s="3">
        <v>0.03</v>
      </c>
      <c r="AW5033" s="3">
        <v>0.03</v>
      </c>
      <c r="AX5033" s="3">
        <v>0.03</v>
      </c>
      <c r="AY5033" s="3">
        <v>0.03</v>
      </c>
      <c r="AZ5033" s="3">
        <v>0.03</v>
      </c>
      <c r="BA5033">
        <v>0.03</v>
      </c>
      <c r="BB5033">
        <v>2015</v>
      </c>
    </row>
    <row r="5034" spans="1:54" hidden="1" x14ac:dyDescent="0.2">
      <c r="A5034">
        <v>868</v>
      </c>
      <c r="B5034" t="s">
        <v>445</v>
      </c>
      <c r="C5034" t="s">
        <v>241</v>
      </c>
      <c r="D5034" t="s">
        <v>95</v>
      </c>
      <c r="E5034" t="s">
        <v>240</v>
      </c>
      <c r="F5034" t="s">
        <v>239</v>
      </c>
      <c r="G5034" t="s">
        <v>217</v>
      </c>
      <c r="I5034" t="s">
        <v>238</v>
      </c>
      <c r="J5034" s="3" t="s">
        <v>215</v>
      </c>
      <c r="K5034" s="3" t="s">
        <v>215</v>
      </c>
      <c r="L5034" s="3" t="s">
        <v>215</v>
      </c>
      <c r="M5034" s="3" t="s">
        <v>215</v>
      </c>
      <c r="N5034" s="3" t="s">
        <v>215</v>
      </c>
      <c r="O5034" s="3" t="s">
        <v>215</v>
      </c>
      <c r="P5034" s="3" t="s">
        <v>215</v>
      </c>
      <c r="Q5034" s="3" t="s">
        <v>215</v>
      </c>
      <c r="R5034" s="3" t="s">
        <v>215</v>
      </c>
      <c r="S5034" s="3" t="s">
        <v>215</v>
      </c>
      <c r="T5034" s="3" t="s">
        <v>215</v>
      </c>
      <c r="U5034" s="3" t="s">
        <v>215</v>
      </c>
      <c r="V5034" s="3" t="s">
        <v>215</v>
      </c>
      <c r="W5034" s="3" t="s">
        <v>215</v>
      </c>
      <c r="X5034" s="3" t="s">
        <v>215</v>
      </c>
      <c r="Y5034" s="3">
        <v>2.5990000000000002</v>
      </c>
      <c r="Z5034" s="3">
        <v>4.9569999999999999</v>
      </c>
      <c r="AA5034" s="3">
        <v>4.96</v>
      </c>
      <c r="AB5034" s="3">
        <v>-1.633</v>
      </c>
      <c r="AC5034" s="3">
        <v>-3.8690000000000002</v>
      </c>
      <c r="AD5034" s="3">
        <v>-2.68</v>
      </c>
      <c r="AE5034" s="3">
        <v>-5.1790000000000003</v>
      </c>
      <c r="AF5034" s="3">
        <v>7.1239999999999997</v>
      </c>
      <c r="AG5034" s="3">
        <v>2.5880000000000001</v>
      </c>
      <c r="AH5034" s="3">
        <v>-15.037000000000001</v>
      </c>
      <c r="AI5034" s="3">
        <v>-5.375</v>
      </c>
      <c r="AJ5034" s="3">
        <v>-5.1749999999999998</v>
      </c>
      <c r="AK5034" s="3">
        <v>-3.3130000000000002</v>
      </c>
      <c r="AL5034" s="3">
        <v>-1.306</v>
      </c>
      <c r="AM5034" s="3">
        <v>2.1429999999999998</v>
      </c>
      <c r="AN5034" s="3">
        <v>0.73399999999999999</v>
      </c>
      <c r="AO5034" s="3">
        <v>-0.25700000000000001</v>
      </c>
      <c r="AP5034" s="3">
        <v>1.1879999999999999</v>
      </c>
      <c r="AQ5034" s="3">
        <v>3.2719999999999998</v>
      </c>
      <c r="AR5034" s="3">
        <v>11.590999999999999</v>
      </c>
      <c r="AS5034" s="3">
        <v>10.891999999999999</v>
      </c>
      <c r="AT5034" s="3">
        <v>9.3390000000000004</v>
      </c>
      <c r="AU5034" s="3">
        <v>9.0500000000000007</v>
      </c>
      <c r="AV5034" s="3">
        <v>8.9719999999999995</v>
      </c>
      <c r="AW5034" s="3">
        <v>8.8960000000000008</v>
      </c>
      <c r="AX5034" s="3">
        <v>8.6929999999999996</v>
      </c>
      <c r="AY5034" s="3">
        <v>8.4659999999999993</v>
      </c>
      <c r="AZ5034" s="3">
        <v>8.3810000000000002</v>
      </c>
      <c r="BA5034">
        <v>8.375</v>
      </c>
      <c r="BB5034">
        <v>2015</v>
      </c>
    </row>
    <row r="5035" spans="1:54" hidden="1" x14ac:dyDescent="0.2">
      <c r="A5035">
        <v>868</v>
      </c>
      <c r="B5035" t="s">
        <v>445</v>
      </c>
      <c r="C5035" t="s">
        <v>237</v>
      </c>
      <c r="D5035" t="s">
        <v>95</v>
      </c>
      <c r="E5035" t="s">
        <v>235</v>
      </c>
      <c r="F5035" t="s">
        <v>234</v>
      </c>
      <c r="G5035" t="s">
        <v>225</v>
      </c>
      <c r="H5035" t="s">
        <v>222</v>
      </c>
    </row>
    <row r="5036" spans="1:54" hidden="1" x14ac:dyDescent="0.2">
      <c r="A5036">
        <v>868</v>
      </c>
      <c r="B5036" t="s">
        <v>445</v>
      </c>
      <c r="C5036" t="s">
        <v>236</v>
      </c>
      <c r="D5036" t="s">
        <v>95</v>
      </c>
      <c r="E5036" t="s">
        <v>235</v>
      </c>
      <c r="F5036" t="s">
        <v>234</v>
      </c>
      <c r="G5036" t="s">
        <v>217</v>
      </c>
    </row>
    <row r="5037" spans="1:54" hidden="1" x14ac:dyDescent="0.2">
      <c r="A5037">
        <v>868</v>
      </c>
      <c r="B5037" t="s">
        <v>445</v>
      </c>
      <c r="C5037" t="s">
        <v>233</v>
      </c>
      <c r="D5037" t="s">
        <v>95</v>
      </c>
      <c r="E5037" t="s">
        <v>231</v>
      </c>
      <c r="F5037" t="s">
        <v>230</v>
      </c>
      <c r="G5037" t="s">
        <v>225</v>
      </c>
      <c r="H5037" t="s">
        <v>222</v>
      </c>
      <c r="I5037" t="s">
        <v>1442</v>
      </c>
      <c r="J5037" s="3" t="s">
        <v>215</v>
      </c>
      <c r="K5037" s="3" t="s">
        <v>215</v>
      </c>
      <c r="L5037" s="3" t="s">
        <v>215</v>
      </c>
      <c r="M5037" s="3" t="s">
        <v>215</v>
      </c>
      <c r="N5037" s="3" t="s">
        <v>215</v>
      </c>
      <c r="O5037" s="3" t="s">
        <v>215</v>
      </c>
      <c r="P5037" s="3" t="s">
        <v>215</v>
      </c>
      <c r="Q5037" s="3" t="s">
        <v>215</v>
      </c>
      <c r="R5037" s="3" t="s">
        <v>215</v>
      </c>
      <c r="S5037" s="3" t="s">
        <v>215</v>
      </c>
      <c r="T5037" s="3" t="s">
        <v>215</v>
      </c>
      <c r="U5037" s="3" t="s">
        <v>215</v>
      </c>
      <c r="V5037" s="3" t="s">
        <v>215</v>
      </c>
      <c r="W5037" s="3" t="s">
        <v>215</v>
      </c>
      <c r="X5037" s="3" t="s">
        <v>215</v>
      </c>
      <c r="Y5037" s="3">
        <v>0.12</v>
      </c>
      <c r="Z5037" s="3">
        <v>9.6000000000000002E-2</v>
      </c>
      <c r="AA5037" s="3">
        <v>9.8000000000000004E-2</v>
      </c>
      <c r="AB5037" s="3">
        <v>9.1999999999999998E-2</v>
      </c>
      <c r="AC5037" s="3">
        <v>7.9000000000000001E-2</v>
      </c>
      <c r="AD5037" s="3">
        <v>6.3E-2</v>
      </c>
      <c r="AE5037" s="3">
        <v>5.7000000000000002E-2</v>
      </c>
      <c r="AF5037" s="3">
        <v>5.8000000000000003E-2</v>
      </c>
      <c r="AG5037" s="3">
        <v>6.0999999999999999E-2</v>
      </c>
      <c r="AH5037" s="3">
        <v>6.0999999999999999E-2</v>
      </c>
      <c r="AI5037" s="3">
        <v>6.2E-2</v>
      </c>
      <c r="AJ5037" s="3">
        <v>6.3E-2</v>
      </c>
      <c r="AK5037" s="3">
        <v>6.6000000000000003E-2</v>
      </c>
      <c r="AL5037" s="3">
        <v>7.5999999999999998E-2</v>
      </c>
      <c r="AM5037" s="3">
        <v>8.5999999999999993E-2</v>
      </c>
      <c r="AN5037" s="3">
        <v>8.5999999999999993E-2</v>
      </c>
      <c r="AO5037" s="3">
        <v>8.7999999999999995E-2</v>
      </c>
      <c r="AP5037" s="3">
        <v>8.7999999999999995E-2</v>
      </c>
      <c r="AQ5037" s="3">
        <v>8.7999999999999995E-2</v>
      </c>
      <c r="AR5037" s="3">
        <v>0.09</v>
      </c>
      <c r="AS5037" s="3">
        <v>8.1000000000000003E-2</v>
      </c>
      <c r="AT5037" s="3">
        <v>8.2000000000000003E-2</v>
      </c>
      <c r="AU5037" s="3">
        <v>0.08</v>
      </c>
      <c r="AV5037" s="3">
        <v>7.4999999999999997E-2</v>
      </c>
      <c r="AW5037" s="3">
        <v>7.0000000000000007E-2</v>
      </c>
      <c r="AX5037" s="3">
        <v>6.5000000000000002E-2</v>
      </c>
      <c r="AY5037" s="3">
        <v>0.06</v>
      </c>
      <c r="AZ5037" s="3">
        <v>5.5E-2</v>
      </c>
      <c r="BA5037">
        <v>0.05</v>
      </c>
      <c r="BB5037">
        <v>2015</v>
      </c>
    </row>
    <row r="5038" spans="1:54" hidden="1" x14ac:dyDescent="0.2">
      <c r="A5038">
        <v>868</v>
      </c>
      <c r="B5038" t="s">
        <v>445</v>
      </c>
      <c r="C5038" t="s">
        <v>232</v>
      </c>
      <c r="D5038" t="s">
        <v>95</v>
      </c>
      <c r="E5038" t="s">
        <v>231</v>
      </c>
      <c r="F5038" t="s">
        <v>230</v>
      </c>
      <c r="G5038" t="s">
        <v>217</v>
      </c>
      <c r="I5038" t="s">
        <v>229</v>
      </c>
      <c r="J5038" s="3" t="s">
        <v>215</v>
      </c>
      <c r="K5038" s="3" t="s">
        <v>215</v>
      </c>
      <c r="L5038" s="3" t="s">
        <v>215</v>
      </c>
      <c r="M5038" s="3" t="s">
        <v>215</v>
      </c>
      <c r="N5038" s="3" t="s">
        <v>215</v>
      </c>
      <c r="O5038" s="3" t="s">
        <v>215</v>
      </c>
      <c r="P5038" s="3" t="s">
        <v>215</v>
      </c>
      <c r="Q5038" s="3" t="s">
        <v>215</v>
      </c>
      <c r="R5038" s="3" t="s">
        <v>215</v>
      </c>
      <c r="S5038" s="3" t="s">
        <v>215</v>
      </c>
      <c r="T5038" s="3" t="s">
        <v>215</v>
      </c>
      <c r="U5038" s="3" t="s">
        <v>215</v>
      </c>
      <c r="V5038" s="3" t="s">
        <v>215</v>
      </c>
      <c r="W5038" s="3" t="s">
        <v>215</v>
      </c>
      <c r="X5038" s="3" t="s">
        <v>215</v>
      </c>
      <c r="Y5038" s="3">
        <v>53.988</v>
      </c>
      <c r="Z5038" s="3">
        <v>43.866999999999997</v>
      </c>
      <c r="AA5038" s="3">
        <v>47.23</v>
      </c>
      <c r="AB5038" s="3">
        <v>42.177999999999997</v>
      </c>
      <c r="AC5038" s="3">
        <v>35.845999999999997</v>
      </c>
      <c r="AD5038" s="3">
        <v>27.044</v>
      </c>
      <c r="AE5038" s="3">
        <v>23.664999999999999</v>
      </c>
      <c r="AF5038" s="3">
        <v>24.033000000000001</v>
      </c>
      <c r="AG5038" s="3">
        <v>24.65</v>
      </c>
      <c r="AH5038" s="3">
        <v>25.291</v>
      </c>
      <c r="AI5038" s="3">
        <v>24.652999999999999</v>
      </c>
      <c r="AJ5038" s="3">
        <v>24.97</v>
      </c>
      <c r="AK5038" s="3">
        <v>25.61</v>
      </c>
      <c r="AL5038" s="3">
        <v>28.896000000000001</v>
      </c>
      <c r="AM5038" s="3">
        <v>30.724</v>
      </c>
      <c r="AN5038" s="3">
        <v>28.835000000000001</v>
      </c>
      <c r="AO5038" s="3">
        <v>28.356999999999999</v>
      </c>
      <c r="AP5038" s="3">
        <v>27.071999999999999</v>
      </c>
      <c r="AQ5038" s="3">
        <v>27.716999999999999</v>
      </c>
      <c r="AR5038" s="3">
        <v>28.204999999999998</v>
      </c>
      <c r="AS5038" s="3">
        <v>25.748999999999999</v>
      </c>
      <c r="AT5038" s="3">
        <v>25.292999999999999</v>
      </c>
      <c r="AU5038" s="3">
        <v>24.489000000000001</v>
      </c>
      <c r="AV5038" s="3">
        <v>22.431999999999999</v>
      </c>
      <c r="AW5038" s="3">
        <v>20.547999999999998</v>
      </c>
      <c r="AX5038" s="3">
        <v>18.736000000000001</v>
      </c>
      <c r="AY5038" s="3">
        <v>17.039000000000001</v>
      </c>
      <c r="AZ5038" s="3">
        <v>15.439</v>
      </c>
      <c r="BA5038">
        <v>13.866</v>
      </c>
      <c r="BB5038">
        <v>2015</v>
      </c>
    </row>
    <row r="5039" spans="1:54" hidden="1" x14ac:dyDescent="0.2">
      <c r="A5039">
        <v>868</v>
      </c>
      <c r="B5039" t="s">
        <v>445</v>
      </c>
      <c r="C5039" t="s">
        <v>228</v>
      </c>
      <c r="D5039" t="s">
        <v>95</v>
      </c>
      <c r="E5039" t="s">
        <v>227</v>
      </c>
      <c r="F5039" t="s">
        <v>226</v>
      </c>
      <c r="G5039" t="s">
        <v>225</v>
      </c>
      <c r="H5039" t="s">
        <v>222</v>
      </c>
      <c r="I5039" t="s">
        <v>1442</v>
      </c>
      <c r="J5039" s="3" t="s">
        <v>215</v>
      </c>
      <c r="K5039" s="3" t="s">
        <v>215</v>
      </c>
      <c r="L5039" s="3" t="s">
        <v>215</v>
      </c>
      <c r="M5039" s="3" t="s">
        <v>215</v>
      </c>
      <c r="N5039" s="3" t="s">
        <v>215</v>
      </c>
      <c r="O5039" s="3" t="s">
        <v>215</v>
      </c>
      <c r="P5039" s="3" t="s">
        <v>215</v>
      </c>
      <c r="Q5039" s="3" t="s">
        <v>215</v>
      </c>
      <c r="R5039" s="3" t="s">
        <v>215</v>
      </c>
      <c r="S5039" s="3" t="s">
        <v>215</v>
      </c>
      <c r="T5039" s="3" t="s">
        <v>215</v>
      </c>
      <c r="U5039" s="3" t="s">
        <v>215</v>
      </c>
      <c r="V5039" s="3" t="s">
        <v>215</v>
      </c>
      <c r="W5039" s="3" t="s">
        <v>215</v>
      </c>
      <c r="X5039" s="3" t="s">
        <v>215</v>
      </c>
      <c r="Y5039" s="3">
        <v>0.222</v>
      </c>
      <c r="Z5039" s="3">
        <v>0.219</v>
      </c>
      <c r="AA5039" s="3">
        <v>0.20699999999999999</v>
      </c>
      <c r="AB5039" s="3">
        <v>0.219</v>
      </c>
      <c r="AC5039" s="3">
        <v>0.221</v>
      </c>
      <c r="AD5039" s="3">
        <v>0.23400000000000001</v>
      </c>
      <c r="AE5039" s="3">
        <v>0.24099999999999999</v>
      </c>
      <c r="AF5039" s="3">
        <v>0.24299999999999999</v>
      </c>
      <c r="AG5039" s="3">
        <v>0.246</v>
      </c>
      <c r="AH5039" s="3">
        <v>0.24099999999999999</v>
      </c>
      <c r="AI5039" s="3">
        <v>0.251</v>
      </c>
      <c r="AJ5039" s="3">
        <v>0.254</v>
      </c>
      <c r="AK5039" s="3">
        <v>0.25700000000000001</v>
      </c>
      <c r="AL5039" s="3">
        <v>0.26400000000000001</v>
      </c>
      <c r="AM5039" s="3">
        <v>0.28100000000000003</v>
      </c>
      <c r="AN5039" s="3">
        <v>0.29699999999999999</v>
      </c>
      <c r="AO5039" s="3">
        <v>0.311</v>
      </c>
      <c r="AP5039" s="3">
        <v>0.32700000000000001</v>
      </c>
      <c r="AQ5039" s="3">
        <v>0.316</v>
      </c>
      <c r="AR5039" s="3">
        <v>0.318</v>
      </c>
      <c r="AS5039" s="3">
        <v>0.315</v>
      </c>
      <c r="AT5039" s="3">
        <v>0.32300000000000001</v>
      </c>
      <c r="AU5039" s="3">
        <v>0.32700000000000001</v>
      </c>
      <c r="AV5039" s="3">
        <v>0.33500000000000002</v>
      </c>
      <c r="AW5039" s="3">
        <v>0.34200000000000003</v>
      </c>
      <c r="AX5039" s="3">
        <v>0.34699999999999998</v>
      </c>
      <c r="AY5039" s="3">
        <v>0.35299999999999998</v>
      </c>
      <c r="AZ5039" s="3">
        <v>0.35799999999999998</v>
      </c>
      <c r="BA5039">
        <v>0.36299999999999999</v>
      </c>
      <c r="BB5039">
        <v>2015</v>
      </c>
    </row>
    <row r="5040" spans="1:54" hidden="1" x14ac:dyDescent="0.2">
      <c r="A5040">
        <v>868</v>
      </c>
      <c r="B5040" t="s">
        <v>445</v>
      </c>
      <c r="C5040" t="s">
        <v>224</v>
      </c>
      <c r="D5040" t="s">
        <v>95</v>
      </c>
      <c r="E5040" t="s">
        <v>219</v>
      </c>
      <c r="F5040" t="s">
        <v>218</v>
      </c>
      <c r="G5040" t="s">
        <v>223</v>
      </c>
      <c r="H5040" t="s">
        <v>222</v>
      </c>
      <c r="I5040" t="s">
        <v>1443</v>
      </c>
      <c r="J5040" s="3" t="s">
        <v>215</v>
      </c>
      <c r="K5040" s="3" t="s">
        <v>215</v>
      </c>
      <c r="L5040" s="3" t="s">
        <v>215</v>
      </c>
      <c r="M5040" s="3" t="s">
        <v>215</v>
      </c>
      <c r="N5040" s="3" t="s">
        <v>215</v>
      </c>
      <c r="O5040" s="3" t="s">
        <v>215</v>
      </c>
      <c r="P5040" s="3" t="s">
        <v>215</v>
      </c>
      <c r="Q5040" s="3" t="s">
        <v>215</v>
      </c>
      <c r="R5040" s="3" t="s">
        <v>215</v>
      </c>
      <c r="S5040" s="3" t="s">
        <v>215</v>
      </c>
      <c r="T5040" s="3" t="s">
        <v>215</v>
      </c>
      <c r="U5040" s="3" t="s">
        <v>215</v>
      </c>
      <c r="V5040" s="3" t="s">
        <v>215</v>
      </c>
      <c r="W5040" s="3" t="s">
        <v>215</v>
      </c>
      <c r="X5040" s="3" t="s">
        <v>215</v>
      </c>
      <c r="Y5040" s="3">
        <v>-0.02</v>
      </c>
      <c r="Z5040" s="3">
        <v>-0.04</v>
      </c>
      <c r="AA5040" s="3">
        <v>-6.2E-2</v>
      </c>
      <c r="AB5040" s="3">
        <v>-5.2999999999999999E-2</v>
      </c>
      <c r="AC5040" s="3">
        <v>-4.3999999999999997E-2</v>
      </c>
      <c r="AD5040" s="3">
        <v>-3.1E-2</v>
      </c>
      <c r="AE5040" s="3">
        <v>-3.9E-2</v>
      </c>
      <c r="AF5040" s="3">
        <v>-2.1000000000000001E-2</v>
      </c>
      <c r="AG5040" s="3">
        <v>-1.0999999999999999E-2</v>
      </c>
      <c r="AH5040" s="3">
        <v>-4.1000000000000002E-2</v>
      </c>
      <c r="AI5040" s="3">
        <v>-2.3E-2</v>
      </c>
      <c r="AJ5040" s="3">
        <v>-3.5999999999999997E-2</v>
      </c>
      <c r="AK5040" s="3">
        <v>-2.5000000000000001E-2</v>
      </c>
      <c r="AL5040" s="3">
        <v>-4.3999999999999997E-2</v>
      </c>
      <c r="AM5040" s="3">
        <v>-5.2999999999999999E-2</v>
      </c>
      <c r="AN5040" s="3">
        <v>-4.5999999999999999E-2</v>
      </c>
      <c r="AO5040" s="3">
        <v>-5.8999999999999997E-2</v>
      </c>
      <c r="AP5040" s="3">
        <v>-4.3999999999999997E-2</v>
      </c>
      <c r="AQ5040" s="3">
        <v>-3.2000000000000001E-2</v>
      </c>
      <c r="AR5040" s="3">
        <v>4.0000000000000001E-3</v>
      </c>
      <c r="AS5040" s="3">
        <v>1.2999999999999999E-2</v>
      </c>
      <c r="AT5040" s="3">
        <v>1.0999999999999999E-2</v>
      </c>
      <c r="AU5040" s="3">
        <v>1.2E-2</v>
      </c>
      <c r="AV5040" s="3">
        <v>1.0999999999999999E-2</v>
      </c>
      <c r="AW5040" s="3">
        <v>1.0999999999999999E-2</v>
      </c>
      <c r="AX5040" s="3">
        <v>1.0999999999999999E-2</v>
      </c>
      <c r="AY5040" s="3">
        <v>1.0999999999999999E-2</v>
      </c>
      <c r="AZ5040" s="3">
        <v>1.0999999999999999E-2</v>
      </c>
      <c r="BA5040">
        <v>1.2E-2</v>
      </c>
      <c r="BB5040">
        <v>2015</v>
      </c>
    </row>
    <row r="5041" spans="1:54" hidden="1" x14ac:dyDescent="0.2">
      <c r="A5041">
        <v>868</v>
      </c>
      <c r="B5041" t="s">
        <v>445</v>
      </c>
      <c r="C5041" t="s">
        <v>220</v>
      </c>
      <c r="D5041" t="s">
        <v>95</v>
      </c>
      <c r="E5041" t="s">
        <v>219</v>
      </c>
      <c r="F5041" t="s">
        <v>218</v>
      </c>
      <c r="G5041" t="s">
        <v>217</v>
      </c>
      <c r="I5041" t="s">
        <v>216</v>
      </c>
      <c r="J5041" s="3" t="s">
        <v>215</v>
      </c>
      <c r="K5041" s="3" t="s">
        <v>215</v>
      </c>
      <c r="L5041" s="3" t="s">
        <v>215</v>
      </c>
      <c r="M5041" s="3" t="s">
        <v>215</v>
      </c>
      <c r="N5041" s="3" t="s">
        <v>215</v>
      </c>
      <c r="O5041" s="3" t="s">
        <v>215</v>
      </c>
      <c r="P5041" s="3" t="s">
        <v>215</v>
      </c>
      <c r="Q5041" s="3" t="s">
        <v>215</v>
      </c>
      <c r="R5041" s="3" t="s">
        <v>215</v>
      </c>
      <c r="S5041" s="3" t="s">
        <v>215</v>
      </c>
      <c r="T5041" s="3" t="s">
        <v>215</v>
      </c>
      <c r="U5041" s="3" t="s">
        <v>215</v>
      </c>
      <c r="V5041" s="3" t="s">
        <v>215</v>
      </c>
      <c r="W5041" s="3" t="s">
        <v>215</v>
      </c>
      <c r="X5041" s="3" t="s">
        <v>215</v>
      </c>
      <c r="Y5041" s="3">
        <v>-9.1649999999999991</v>
      </c>
      <c r="Z5041" s="3">
        <v>-18.189</v>
      </c>
      <c r="AA5041" s="3">
        <v>-29.786999999999999</v>
      </c>
      <c r="AB5041" s="3">
        <v>-24.324000000000002</v>
      </c>
      <c r="AC5041" s="3">
        <v>-19.878</v>
      </c>
      <c r="AD5041" s="3">
        <v>-13.426</v>
      </c>
      <c r="AE5041" s="3">
        <v>-16.135000000000002</v>
      </c>
      <c r="AF5041" s="3">
        <v>-8.6999999999999993</v>
      </c>
      <c r="AG5041" s="3">
        <v>-4.6509999999999998</v>
      </c>
      <c r="AH5041" s="3">
        <v>-17.042999999999999</v>
      </c>
      <c r="AI5041" s="3">
        <v>-8.9920000000000009</v>
      </c>
      <c r="AJ5041" s="3">
        <v>-14.339</v>
      </c>
      <c r="AK5041" s="3">
        <v>-9.7970000000000006</v>
      </c>
      <c r="AL5041" s="3">
        <v>-16.771999999999998</v>
      </c>
      <c r="AM5041" s="3">
        <v>-19.016999999999999</v>
      </c>
      <c r="AN5041" s="3">
        <v>-15.446999999999999</v>
      </c>
      <c r="AO5041" s="3">
        <v>-18.82</v>
      </c>
      <c r="AP5041" s="3">
        <v>-13.372999999999999</v>
      </c>
      <c r="AQ5041" s="3">
        <v>-10.057</v>
      </c>
      <c r="AR5041" s="3">
        <v>1.179</v>
      </c>
      <c r="AS5041" s="3">
        <v>4.2039999999999997</v>
      </c>
      <c r="AT5041" s="3">
        <v>3.258</v>
      </c>
      <c r="AU5041" s="3">
        <v>3.5960000000000001</v>
      </c>
      <c r="AV5041" s="3">
        <v>3.19</v>
      </c>
      <c r="AW5041" s="3">
        <v>3.1179999999999999</v>
      </c>
      <c r="AX5041" s="3">
        <v>3.056</v>
      </c>
      <c r="AY5041" s="3">
        <v>3.05</v>
      </c>
      <c r="AZ5041" s="3">
        <v>3.1160000000000001</v>
      </c>
      <c r="BA5041">
        <v>3.1960000000000002</v>
      </c>
      <c r="BB5041">
        <v>2015</v>
      </c>
    </row>
    <row r="5042" spans="1:54" x14ac:dyDescent="0.2">
      <c r="A5042">
        <v>921</v>
      </c>
      <c r="B5042" t="s">
        <v>444</v>
      </c>
      <c r="C5042" t="s">
        <v>352</v>
      </c>
      <c r="D5042" t="s">
        <v>173</v>
      </c>
      <c r="E5042" t="s">
        <v>349</v>
      </c>
      <c r="F5042" t="s">
        <v>351</v>
      </c>
      <c r="G5042" t="s">
        <v>225</v>
      </c>
      <c r="H5042" t="s">
        <v>222</v>
      </c>
      <c r="I5042" t="s">
        <v>1444</v>
      </c>
      <c r="J5042" s="3" t="s">
        <v>215</v>
      </c>
      <c r="K5042" s="3" t="s">
        <v>215</v>
      </c>
      <c r="L5042" s="3" t="s">
        <v>215</v>
      </c>
      <c r="M5042" s="3" t="s">
        <v>215</v>
      </c>
      <c r="N5042" s="3" t="s">
        <v>215</v>
      </c>
      <c r="O5042" s="3" t="s">
        <v>215</v>
      </c>
      <c r="P5042" s="3" t="s">
        <v>215</v>
      </c>
      <c r="Q5042" s="3" t="s">
        <v>215</v>
      </c>
      <c r="R5042" s="3" t="s">
        <v>215</v>
      </c>
      <c r="S5042" s="3" t="s">
        <v>215</v>
      </c>
      <c r="T5042" s="3" t="s">
        <v>215</v>
      </c>
      <c r="U5042" s="3" t="s">
        <v>215</v>
      </c>
      <c r="V5042" s="3">
        <v>9.6289999999999996</v>
      </c>
      <c r="W5042" s="3">
        <v>9.5129999999999999</v>
      </c>
      <c r="X5042" s="3">
        <v>6.5739999999999998</v>
      </c>
      <c r="Y5042" s="3">
        <v>6.48</v>
      </c>
      <c r="Z5042" s="3">
        <v>6.0990000000000002</v>
      </c>
      <c r="AA5042" s="3">
        <v>6.1989999999999998</v>
      </c>
      <c r="AB5042" s="3">
        <v>5.7939999999999996</v>
      </c>
      <c r="AC5042" s="3">
        <v>5.5990000000000002</v>
      </c>
      <c r="AD5042" s="3">
        <v>5.7169999999999996</v>
      </c>
      <c r="AE5042" s="3">
        <v>6.0679999999999996</v>
      </c>
      <c r="AF5042" s="3">
        <v>6.5419999999999998</v>
      </c>
      <c r="AG5042" s="3">
        <v>6.9749999999999996</v>
      </c>
      <c r="AH5042" s="3">
        <v>7.4880000000000004</v>
      </c>
      <c r="AI5042" s="3">
        <v>8.0500000000000007</v>
      </c>
      <c r="AJ5042" s="3">
        <v>8.4350000000000005</v>
      </c>
      <c r="AK5042" s="3">
        <v>8.6880000000000006</v>
      </c>
      <c r="AL5042" s="3">
        <v>9.3689999999999998</v>
      </c>
      <c r="AM5042" s="3">
        <v>8.8079999999999998</v>
      </c>
      <c r="AN5042" s="3">
        <v>9.4329999999999998</v>
      </c>
      <c r="AO5042" s="3">
        <v>10.076000000000001</v>
      </c>
      <c r="AP5042" s="3">
        <v>10.002000000000001</v>
      </c>
      <c r="AQ5042" s="3">
        <v>10.942</v>
      </c>
      <c r="AR5042" s="3">
        <v>11.465999999999999</v>
      </c>
      <c r="AS5042" s="3">
        <v>11.420999999999999</v>
      </c>
      <c r="AT5042" s="3">
        <v>11.907999999999999</v>
      </c>
      <c r="AU5042" s="3">
        <v>12.385</v>
      </c>
      <c r="AV5042" s="3">
        <v>12.823</v>
      </c>
      <c r="AW5042" s="3">
        <v>13.31</v>
      </c>
      <c r="AX5042" s="3">
        <v>13.816000000000001</v>
      </c>
      <c r="AY5042" s="3">
        <v>14.355</v>
      </c>
      <c r="AZ5042" s="3">
        <v>14.914999999999999</v>
      </c>
      <c r="BA5042">
        <v>15.496</v>
      </c>
      <c r="BB5042">
        <v>2016</v>
      </c>
    </row>
    <row r="5043" spans="1:54" hidden="1" x14ac:dyDescent="0.2">
      <c r="A5043">
        <v>921</v>
      </c>
      <c r="B5043" t="s">
        <v>444</v>
      </c>
      <c r="C5043" t="s">
        <v>350</v>
      </c>
      <c r="D5043" t="s">
        <v>173</v>
      </c>
      <c r="E5043" t="s">
        <v>349</v>
      </c>
      <c r="F5043" t="s">
        <v>348</v>
      </c>
      <c r="G5043" t="s">
        <v>275</v>
      </c>
      <c r="I5043" t="s">
        <v>347</v>
      </c>
      <c r="J5043" s="3" t="s">
        <v>215</v>
      </c>
      <c r="K5043" s="3" t="s">
        <v>215</v>
      </c>
      <c r="L5043" s="3" t="s">
        <v>215</v>
      </c>
      <c r="M5043" s="3" t="s">
        <v>215</v>
      </c>
      <c r="N5043" s="3" t="s">
        <v>215</v>
      </c>
      <c r="O5043" s="3" t="s">
        <v>215</v>
      </c>
      <c r="P5043" s="3" t="s">
        <v>215</v>
      </c>
      <c r="Q5043" s="3" t="s">
        <v>215</v>
      </c>
      <c r="R5043" s="3" t="s">
        <v>215</v>
      </c>
      <c r="S5043" s="3" t="s">
        <v>215</v>
      </c>
      <c r="T5043" s="3" t="s">
        <v>215</v>
      </c>
      <c r="U5043" s="3" t="s">
        <v>215</v>
      </c>
      <c r="V5043" s="3" t="s">
        <v>215</v>
      </c>
      <c r="W5043" s="3">
        <v>-1.2</v>
      </c>
      <c r="X5043" s="3">
        <v>-30.9</v>
      </c>
      <c r="Y5043" s="3">
        <v>-1.4279999999999999</v>
      </c>
      <c r="Z5043" s="3">
        <v>-5.8769999999999998</v>
      </c>
      <c r="AA5043" s="3">
        <v>1.647</v>
      </c>
      <c r="AB5043" s="3">
        <v>-6.5419999999999998</v>
      </c>
      <c r="AC5043" s="3">
        <v>-3.3679999999999999</v>
      </c>
      <c r="AD5043" s="3">
        <v>2.1080000000000001</v>
      </c>
      <c r="AE5043" s="3">
        <v>6.141</v>
      </c>
      <c r="AF5043" s="3">
        <v>7.81</v>
      </c>
      <c r="AG5043" s="3">
        <v>6.6230000000000002</v>
      </c>
      <c r="AH5043" s="3">
        <v>7.3630000000000004</v>
      </c>
      <c r="AI5043" s="3">
        <v>7.5010000000000003</v>
      </c>
      <c r="AJ5043" s="3">
        <v>4.7850000000000001</v>
      </c>
      <c r="AK5043" s="3">
        <v>2.9980000000000002</v>
      </c>
      <c r="AL5043" s="3">
        <v>7.8380000000000001</v>
      </c>
      <c r="AM5043" s="3">
        <v>-5.99</v>
      </c>
      <c r="AN5043" s="3">
        <v>7.0940000000000003</v>
      </c>
      <c r="AO5043" s="3">
        <v>6.8159999999999998</v>
      </c>
      <c r="AP5043" s="3">
        <v>-0.73299999999999998</v>
      </c>
      <c r="AQ5043" s="3">
        <v>9.4</v>
      </c>
      <c r="AR5043" s="3">
        <v>4.7930000000000001</v>
      </c>
      <c r="AS5043" s="3">
        <v>-0.4</v>
      </c>
      <c r="AT5043" s="3">
        <v>4.2699999999999996</v>
      </c>
      <c r="AU5043" s="3">
        <v>4</v>
      </c>
      <c r="AV5043" s="3">
        <v>3.54</v>
      </c>
      <c r="AW5043" s="3">
        <v>3.8</v>
      </c>
      <c r="AX5043" s="3">
        <v>3.8</v>
      </c>
      <c r="AY5043" s="3">
        <v>3.9</v>
      </c>
      <c r="AZ5043" s="3">
        <v>3.9</v>
      </c>
      <c r="BA5043">
        <v>3.9</v>
      </c>
      <c r="BB5043">
        <v>2016</v>
      </c>
    </row>
    <row r="5044" spans="1:54" hidden="1" x14ac:dyDescent="0.2">
      <c r="A5044">
        <v>921</v>
      </c>
      <c r="B5044" t="s">
        <v>444</v>
      </c>
      <c r="C5044" t="s">
        <v>346</v>
      </c>
      <c r="D5044" t="s">
        <v>173</v>
      </c>
      <c r="E5044" t="s">
        <v>342</v>
      </c>
      <c r="F5044" t="s">
        <v>345</v>
      </c>
      <c r="G5044" t="s">
        <v>225</v>
      </c>
      <c r="H5044" t="s">
        <v>222</v>
      </c>
      <c r="I5044" t="s">
        <v>1444</v>
      </c>
      <c r="J5044" s="3" t="s">
        <v>215</v>
      </c>
      <c r="K5044" s="3" t="s">
        <v>215</v>
      </c>
      <c r="L5044" s="3" t="s">
        <v>215</v>
      </c>
      <c r="M5044" s="3" t="s">
        <v>215</v>
      </c>
      <c r="N5044" s="3" t="s">
        <v>215</v>
      </c>
      <c r="O5044" s="3" t="s">
        <v>215</v>
      </c>
      <c r="P5044" s="3" t="s">
        <v>215</v>
      </c>
      <c r="Q5044" s="3" t="s">
        <v>215</v>
      </c>
      <c r="R5044" s="3" t="s">
        <v>215</v>
      </c>
      <c r="S5044" s="3" t="s">
        <v>215</v>
      </c>
      <c r="T5044" s="3" t="s">
        <v>215</v>
      </c>
      <c r="U5044" s="3" t="s">
        <v>215</v>
      </c>
      <c r="V5044" s="3">
        <v>0.192</v>
      </c>
      <c r="W5044" s="3">
        <v>1.821</v>
      </c>
      <c r="X5044" s="3">
        <v>4.7370000000000001</v>
      </c>
      <c r="Y5044" s="3">
        <v>6.48</v>
      </c>
      <c r="Z5044" s="3">
        <v>7.798</v>
      </c>
      <c r="AA5044" s="3">
        <v>8.9169999999999998</v>
      </c>
      <c r="AB5044" s="3">
        <v>9.1219999999999999</v>
      </c>
      <c r="AC5044" s="3">
        <v>12.321999999999999</v>
      </c>
      <c r="AD5044" s="3">
        <v>16.344999999999999</v>
      </c>
      <c r="AE5044" s="3">
        <v>19.052</v>
      </c>
      <c r="AF5044" s="3">
        <v>22.556000000000001</v>
      </c>
      <c r="AG5044" s="3">
        <v>27.619</v>
      </c>
      <c r="AH5044" s="3">
        <v>32.031999999999996</v>
      </c>
      <c r="AI5044" s="3">
        <v>37.652000000000001</v>
      </c>
      <c r="AJ5044" s="3">
        <v>44.753999999999998</v>
      </c>
      <c r="AK5044" s="3">
        <v>53.43</v>
      </c>
      <c r="AL5044" s="3">
        <v>62.921999999999997</v>
      </c>
      <c r="AM5044" s="3">
        <v>60.43</v>
      </c>
      <c r="AN5044" s="3">
        <v>71.885000000000005</v>
      </c>
      <c r="AO5044" s="3">
        <v>82.349000000000004</v>
      </c>
      <c r="AP5044" s="3">
        <v>88.227999999999994</v>
      </c>
      <c r="AQ5044" s="3">
        <v>100.51</v>
      </c>
      <c r="AR5044" s="3">
        <v>112.05</v>
      </c>
      <c r="AS5044" s="3">
        <v>122.563</v>
      </c>
      <c r="AT5044" s="3">
        <v>134.93700000000001</v>
      </c>
      <c r="AU5044" s="3">
        <v>149.56200000000001</v>
      </c>
      <c r="AV5044" s="3">
        <v>162.13399999999999</v>
      </c>
      <c r="AW5044" s="3">
        <v>177.047</v>
      </c>
      <c r="AX5044" s="3">
        <v>192.96299999999999</v>
      </c>
      <c r="AY5044" s="3">
        <v>210.44499999999999</v>
      </c>
      <c r="AZ5044" s="3">
        <v>229.584</v>
      </c>
      <c r="BA5044">
        <v>250.465</v>
      </c>
      <c r="BB5044">
        <v>2016</v>
      </c>
    </row>
    <row r="5045" spans="1:54" hidden="1" x14ac:dyDescent="0.2">
      <c r="A5045">
        <v>921</v>
      </c>
      <c r="B5045" t="s">
        <v>444</v>
      </c>
      <c r="C5045" t="s">
        <v>344</v>
      </c>
      <c r="D5045" t="s">
        <v>173</v>
      </c>
      <c r="E5045" t="s">
        <v>342</v>
      </c>
      <c r="F5045" t="s">
        <v>343</v>
      </c>
      <c r="G5045" t="s">
        <v>223</v>
      </c>
      <c r="H5045" t="s">
        <v>222</v>
      </c>
      <c r="I5045" t="s">
        <v>310</v>
      </c>
      <c r="J5045" s="3" t="s">
        <v>215</v>
      </c>
      <c r="K5045" s="3" t="s">
        <v>215</v>
      </c>
      <c r="L5045" s="3" t="s">
        <v>215</v>
      </c>
      <c r="M5045" s="3" t="s">
        <v>215</v>
      </c>
      <c r="N5045" s="3" t="s">
        <v>215</v>
      </c>
      <c r="O5045" s="3" t="s">
        <v>215</v>
      </c>
      <c r="P5045" s="3" t="s">
        <v>215</v>
      </c>
      <c r="Q5045" s="3" t="s">
        <v>215</v>
      </c>
      <c r="R5045" s="3" t="s">
        <v>215</v>
      </c>
      <c r="S5045" s="3" t="s">
        <v>215</v>
      </c>
      <c r="T5045" s="3" t="s">
        <v>215</v>
      </c>
      <c r="U5045" s="3" t="s">
        <v>215</v>
      </c>
      <c r="V5045" s="3">
        <v>0.86399999999999999</v>
      </c>
      <c r="W5045" s="3">
        <v>1.1100000000000001</v>
      </c>
      <c r="X5045" s="3">
        <v>1.1579999999999999</v>
      </c>
      <c r="Y5045" s="3">
        <v>1.4410000000000001</v>
      </c>
      <c r="Z5045" s="3">
        <v>1.694</v>
      </c>
      <c r="AA5045" s="3">
        <v>1.9279999999999999</v>
      </c>
      <c r="AB5045" s="3">
        <v>1.6970000000000001</v>
      </c>
      <c r="AC5045" s="3">
        <v>1.1719999999999999</v>
      </c>
      <c r="AD5045" s="3">
        <v>1.3149999999999999</v>
      </c>
      <c r="AE5045" s="3">
        <v>1.4810000000000001</v>
      </c>
      <c r="AF5045" s="3">
        <v>1.6619999999999999</v>
      </c>
      <c r="AG5045" s="3">
        <v>1.9810000000000001</v>
      </c>
      <c r="AH5045" s="3">
        <v>2.5979999999999999</v>
      </c>
      <c r="AI5045" s="3">
        <v>2.988</v>
      </c>
      <c r="AJ5045" s="3">
        <v>3.4079999999999999</v>
      </c>
      <c r="AK5045" s="3">
        <v>4.4009999999999998</v>
      </c>
      <c r="AL5045" s="3">
        <v>6.0549999999999997</v>
      </c>
      <c r="AM5045" s="3">
        <v>5.4379999999999997</v>
      </c>
      <c r="AN5045" s="3">
        <v>5.8129999999999997</v>
      </c>
      <c r="AO5045" s="3">
        <v>7.0179999999999998</v>
      </c>
      <c r="AP5045" s="3">
        <v>7.2830000000000004</v>
      </c>
      <c r="AQ5045" s="3">
        <v>7.9850000000000003</v>
      </c>
      <c r="AR5045" s="3">
        <v>7.9829999999999997</v>
      </c>
      <c r="AS5045" s="3">
        <v>6.4960000000000004</v>
      </c>
      <c r="AT5045" s="3">
        <v>6.7729999999999997</v>
      </c>
      <c r="AU5045" s="3">
        <v>8.0850000000000009</v>
      </c>
      <c r="AV5045" s="3">
        <v>9.202</v>
      </c>
      <c r="AW5045" s="3">
        <v>9.9030000000000005</v>
      </c>
      <c r="AX5045" s="3">
        <v>10.500999999999999</v>
      </c>
      <c r="AY5045" s="3">
        <v>11.064</v>
      </c>
      <c r="AZ5045" s="3">
        <v>11.465999999999999</v>
      </c>
      <c r="BA5045">
        <v>11.895</v>
      </c>
      <c r="BB5045">
        <v>2016</v>
      </c>
    </row>
    <row r="5046" spans="1:54" hidden="1" x14ac:dyDescent="0.2">
      <c r="A5046">
        <v>921</v>
      </c>
      <c r="B5046" t="s">
        <v>444</v>
      </c>
      <c r="C5046" t="s">
        <v>213</v>
      </c>
      <c r="D5046" t="s">
        <v>173</v>
      </c>
      <c r="E5046" t="s">
        <v>342</v>
      </c>
      <c r="F5046" t="s">
        <v>341</v>
      </c>
      <c r="G5046" t="s">
        <v>323</v>
      </c>
      <c r="H5046" t="s">
        <v>222</v>
      </c>
      <c r="I5046" t="s">
        <v>310</v>
      </c>
      <c r="J5046" s="3" t="s">
        <v>215</v>
      </c>
      <c r="K5046" s="3" t="s">
        <v>215</v>
      </c>
      <c r="L5046" s="3" t="s">
        <v>215</v>
      </c>
      <c r="M5046" s="3" t="s">
        <v>215</v>
      </c>
      <c r="N5046" s="3" t="s">
        <v>215</v>
      </c>
      <c r="O5046" s="3" t="s">
        <v>215</v>
      </c>
      <c r="P5046" s="3" t="s">
        <v>215</v>
      </c>
      <c r="Q5046" s="3" t="s">
        <v>215</v>
      </c>
      <c r="R5046" s="3" t="s">
        <v>215</v>
      </c>
      <c r="S5046" s="3" t="s">
        <v>215</v>
      </c>
      <c r="T5046" s="3" t="s">
        <v>215</v>
      </c>
      <c r="U5046" s="3" t="s">
        <v>215</v>
      </c>
      <c r="V5046" s="3">
        <v>9.7119999999999997</v>
      </c>
      <c r="W5046" s="3">
        <v>9.8230000000000004</v>
      </c>
      <c r="X5046" s="3">
        <v>6.9320000000000004</v>
      </c>
      <c r="Y5046" s="3">
        <v>6.976</v>
      </c>
      <c r="Z5046" s="3">
        <v>6.6859999999999999</v>
      </c>
      <c r="AA5046" s="3">
        <v>6.9119999999999999</v>
      </c>
      <c r="AB5046" s="3">
        <v>6.53</v>
      </c>
      <c r="AC5046" s="3">
        <v>6.407</v>
      </c>
      <c r="AD5046" s="3">
        <v>6.6909999999999998</v>
      </c>
      <c r="AE5046" s="3">
        <v>7.2629999999999999</v>
      </c>
      <c r="AF5046" s="3">
        <v>7.9509999999999996</v>
      </c>
      <c r="AG5046" s="3">
        <v>8.6470000000000002</v>
      </c>
      <c r="AH5046" s="3">
        <v>9.5389999999999997</v>
      </c>
      <c r="AI5046" s="3">
        <v>10.584</v>
      </c>
      <c r="AJ5046" s="3">
        <v>11.430999999999999</v>
      </c>
      <c r="AK5046" s="3">
        <v>12.087</v>
      </c>
      <c r="AL5046" s="3">
        <v>13.29</v>
      </c>
      <c r="AM5046" s="3">
        <v>12.589</v>
      </c>
      <c r="AN5046" s="3">
        <v>13.647</v>
      </c>
      <c r="AO5046" s="3">
        <v>14.878</v>
      </c>
      <c r="AP5046" s="3">
        <v>15.041</v>
      </c>
      <c r="AQ5046" s="3">
        <v>16.72</v>
      </c>
      <c r="AR5046" s="3">
        <v>17.835999999999999</v>
      </c>
      <c r="AS5046" s="3">
        <v>17.957999999999998</v>
      </c>
      <c r="AT5046" s="3">
        <v>18.963000000000001</v>
      </c>
      <c r="AU5046" s="3">
        <v>20.077000000000002</v>
      </c>
      <c r="AV5046" s="3">
        <v>21.26</v>
      </c>
      <c r="AW5046" s="3">
        <v>22.545999999999999</v>
      </c>
      <c r="AX5046" s="3">
        <v>23.863</v>
      </c>
      <c r="AY5046" s="3">
        <v>25.265999999999998</v>
      </c>
      <c r="AZ5046" s="3">
        <v>26.702000000000002</v>
      </c>
      <c r="BA5046">
        <v>28.225999999999999</v>
      </c>
      <c r="BB5046">
        <v>2016</v>
      </c>
    </row>
    <row r="5047" spans="1:54" hidden="1" x14ac:dyDescent="0.2">
      <c r="A5047">
        <v>921</v>
      </c>
      <c r="B5047" t="s">
        <v>444</v>
      </c>
      <c r="C5047" t="s">
        <v>340</v>
      </c>
      <c r="D5047" t="s">
        <v>173</v>
      </c>
      <c r="E5047" t="s">
        <v>339</v>
      </c>
      <c r="F5047" t="s">
        <v>338</v>
      </c>
      <c r="G5047" t="s">
        <v>295</v>
      </c>
      <c r="I5047" t="s">
        <v>337</v>
      </c>
      <c r="J5047" s="3" t="s">
        <v>215</v>
      </c>
      <c r="K5047" s="3" t="s">
        <v>215</v>
      </c>
      <c r="L5047" s="3" t="s">
        <v>215</v>
      </c>
      <c r="M5047" s="3" t="s">
        <v>215</v>
      </c>
      <c r="N5047" s="3" t="s">
        <v>215</v>
      </c>
      <c r="O5047" s="3" t="s">
        <v>215</v>
      </c>
      <c r="P5047" s="3" t="s">
        <v>215</v>
      </c>
      <c r="Q5047" s="3" t="s">
        <v>215</v>
      </c>
      <c r="R5047" s="3" t="s">
        <v>215</v>
      </c>
      <c r="S5047" s="3" t="s">
        <v>215</v>
      </c>
      <c r="T5047" s="3" t="s">
        <v>215</v>
      </c>
      <c r="U5047" s="3" t="s">
        <v>215</v>
      </c>
      <c r="V5047" s="3">
        <v>1.9930000000000001</v>
      </c>
      <c r="W5047" s="3">
        <v>19.141999999999999</v>
      </c>
      <c r="X5047" s="3">
        <v>72.061000000000007</v>
      </c>
      <c r="Y5047" s="3">
        <v>100</v>
      </c>
      <c r="Z5047" s="3">
        <v>127.852</v>
      </c>
      <c r="AA5047" s="3">
        <v>143.83699999999999</v>
      </c>
      <c r="AB5047" s="3">
        <v>157.447</v>
      </c>
      <c r="AC5047" s="3">
        <v>220.08199999999999</v>
      </c>
      <c r="AD5047" s="3">
        <v>285.91399999999999</v>
      </c>
      <c r="AE5047" s="3">
        <v>313.98200000000003</v>
      </c>
      <c r="AF5047" s="3">
        <v>344.80700000000002</v>
      </c>
      <c r="AG5047" s="3">
        <v>395.97800000000001</v>
      </c>
      <c r="AH5047" s="3">
        <v>427.75</v>
      </c>
      <c r="AI5047" s="3">
        <v>467.71499999999997</v>
      </c>
      <c r="AJ5047" s="3">
        <v>530.55799999999999</v>
      </c>
      <c r="AK5047" s="3">
        <v>614.96199999999999</v>
      </c>
      <c r="AL5047" s="3">
        <v>671.577</v>
      </c>
      <c r="AM5047" s="3">
        <v>686.07500000000005</v>
      </c>
      <c r="AN5047" s="3">
        <v>762.072</v>
      </c>
      <c r="AO5047" s="3">
        <v>817.29200000000003</v>
      </c>
      <c r="AP5047" s="3">
        <v>882.11</v>
      </c>
      <c r="AQ5047" s="3">
        <v>918.56799999999998</v>
      </c>
      <c r="AR5047" s="3">
        <v>977.19100000000003</v>
      </c>
      <c r="AS5047" s="3">
        <v>1073.172</v>
      </c>
      <c r="AT5047" s="3">
        <v>1133.144</v>
      </c>
      <c r="AU5047" s="3">
        <v>1207.6479999999999</v>
      </c>
      <c r="AV5047" s="3">
        <v>1264.4079999999999</v>
      </c>
      <c r="AW5047" s="3">
        <v>1330.1569999999999</v>
      </c>
      <c r="AX5047" s="3">
        <v>1396.665</v>
      </c>
      <c r="AY5047" s="3">
        <v>1466.019</v>
      </c>
      <c r="AZ5047" s="3">
        <v>1539.32</v>
      </c>
      <c r="BA5047">
        <v>1616.2860000000001</v>
      </c>
      <c r="BB5047">
        <v>2016</v>
      </c>
    </row>
    <row r="5048" spans="1:54" hidden="1" x14ac:dyDescent="0.2">
      <c r="A5048">
        <v>921</v>
      </c>
      <c r="B5048" t="s">
        <v>444</v>
      </c>
      <c r="C5048" t="s">
        <v>336</v>
      </c>
      <c r="D5048" t="s">
        <v>173</v>
      </c>
      <c r="E5048" t="s">
        <v>333</v>
      </c>
      <c r="F5048" t="s">
        <v>335</v>
      </c>
      <c r="G5048" t="s">
        <v>225</v>
      </c>
      <c r="H5048" t="s">
        <v>322</v>
      </c>
      <c r="I5048" t="s">
        <v>330</v>
      </c>
      <c r="J5048" s="3" t="s">
        <v>215</v>
      </c>
      <c r="K5048" s="3" t="s">
        <v>215</v>
      </c>
      <c r="L5048" s="3" t="s">
        <v>215</v>
      </c>
      <c r="M5048" s="3" t="s">
        <v>215</v>
      </c>
      <c r="N5048" s="3" t="s">
        <v>215</v>
      </c>
      <c r="O5048" s="3" t="s">
        <v>215</v>
      </c>
      <c r="P5048" s="3" t="s">
        <v>215</v>
      </c>
      <c r="Q5048" s="3" t="s">
        <v>215</v>
      </c>
      <c r="R5048" s="3" t="s">
        <v>215</v>
      </c>
      <c r="S5048" s="3" t="s">
        <v>215</v>
      </c>
      <c r="T5048" s="3" t="s">
        <v>215</v>
      </c>
      <c r="U5048" s="3" t="s">
        <v>215</v>
      </c>
      <c r="V5048" s="3">
        <v>2610.152</v>
      </c>
      <c r="W5048" s="3">
        <v>2585.5320000000002</v>
      </c>
      <c r="X5048" s="3">
        <v>1784.585</v>
      </c>
      <c r="Y5048" s="3">
        <v>1761.047</v>
      </c>
      <c r="Z5048" s="3">
        <v>1662.835</v>
      </c>
      <c r="AA5048" s="3">
        <v>1695.8440000000001</v>
      </c>
      <c r="AB5048" s="3">
        <v>1587.367</v>
      </c>
      <c r="AC5048" s="3">
        <v>1536.367</v>
      </c>
      <c r="AD5048" s="3">
        <v>1572.616</v>
      </c>
      <c r="AE5048" s="3">
        <v>1672.5550000000001</v>
      </c>
      <c r="AF5048" s="3">
        <v>1807.91</v>
      </c>
      <c r="AG5048" s="3">
        <v>1933.4670000000001</v>
      </c>
      <c r="AH5048" s="3">
        <v>2079.8679999999999</v>
      </c>
      <c r="AI5048" s="3">
        <v>2242.4270000000001</v>
      </c>
      <c r="AJ5048" s="3">
        <v>2355.511</v>
      </c>
      <c r="AK5048" s="3">
        <v>2431.848</v>
      </c>
      <c r="AL5048" s="3">
        <v>2626.2620000000002</v>
      </c>
      <c r="AM5048" s="3">
        <v>2471.6039999999998</v>
      </c>
      <c r="AN5048" s="3">
        <v>2649.3690000000001</v>
      </c>
      <c r="AO5048" s="3">
        <v>2830.645</v>
      </c>
      <c r="AP5048" s="3">
        <v>2809.92</v>
      </c>
      <c r="AQ5048" s="3">
        <v>3075.663</v>
      </c>
      <c r="AR5048" s="3">
        <v>3225.3119999999999</v>
      </c>
      <c r="AS5048" s="3">
        <v>3214.3040000000001</v>
      </c>
      <c r="AT5048" s="3">
        <v>3353.5740000000001</v>
      </c>
      <c r="AU5048" s="3">
        <v>3491.875</v>
      </c>
      <c r="AV5048" s="3">
        <v>3618.0819999999999</v>
      </c>
      <c r="AW5048" s="3">
        <v>3758.2660000000001</v>
      </c>
      <c r="AX5048" s="3">
        <v>3903.8829999999998</v>
      </c>
      <c r="AY5048" s="3">
        <v>4059.0509999999999</v>
      </c>
      <c r="AZ5048" s="3">
        <v>4220.3890000000001</v>
      </c>
      <c r="BA5048">
        <v>4388.143</v>
      </c>
      <c r="BB5048">
        <v>2016</v>
      </c>
    </row>
    <row r="5049" spans="1:54" hidden="1" x14ac:dyDescent="0.2">
      <c r="A5049">
        <v>921</v>
      </c>
      <c r="B5049" t="s">
        <v>444</v>
      </c>
      <c r="C5049" t="s">
        <v>334</v>
      </c>
      <c r="D5049" t="s">
        <v>173</v>
      </c>
      <c r="E5049" t="s">
        <v>333</v>
      </c>
      <c r="F5049" t="s">
        <v>332</v>
      </c>
      <c r="G5049" t="s">
        <v>331</v>
      </c>
      <c r="H5049" t="s">
        <v>322</v>
      </c>
      <c r="I5049" t="s">
        <v>330</v>
      </c>
      <c r="J5049" s="3" t="s">
        <v>215</v>
      </c>
      <c r="K5049" s="3" t="s">
        <v>215</v>
      </c>
      <c r="L5049" s="3" t="s">
        <v>215</v>
      </c>
      <c r="M5049" s="3" t="s">
        <v>215</v>
      </c>
      <c r="N5049" s="3" t="s">
        <v>215</v>
      </c>
      <c r="O5049" s="3" t="s">
        <v>215</v>
      </c>
      <c r="P5049" s="3" t="s">
        <v>215</v>
      </c>
      <c r="Q5049" s="3" t="s">
        <v>215</v>
      </c>
      <c r="R5049" s="3" t="s">
        <v>215</v>
      </c>
      <c r="S5049" s="3" t="s">
        <v>215</v>
      </c>
      <c r="T5049" s="3" t="s">
        <v>215</v>
      </c>
      <c r="U5049" s="3" t="s">
        <v>215</v>
      </c>
      <c r="V5049" s="3">
        <v>3854.1570000000002</v>
      </c>
      <c r="W5049" s="3">
        <v>3817.8020000000001</v>
      </c>
      <c r="X5049" s="3">
        <v>2635.1219999999998</v>
      </c>
      <c r="Y5049" s="3">
        <v>2600.366</v>
      </c>
      <c r="Z5049" s="3">
        <v>2455.3470000000002</v>
      </c>
      <c r="AA5049" s="3">
        <v>2504.087</v>
      </c>
      <c r="AB5049" s="3">
        <v>2343.91</v>
      </c>
      <c r="AC5049" s="3">
        <v>2268.6039999999998</v>
      </c>
      <c r="AD5049" s="3">
        <v>2322.1280000000002</v>
      </c>
      <c r="AE5049" s="3">
        <v>2469.6990000000001</v>
      </c>
      <c r="AF5049" s="3">
        <v>2669.5639999999999</v>
      </c>
      <c r="AG5049" s="3">
        <v>2854.9609999999998</v>
      </c>
      <c r="AH5049" s="3">
        <v>3071.1390000000001</v>
      </c>
      <c r="AI5049" s="3">
        <v>3311.1729999999998</v>
      </c>
      <c r="AJ5049" s="3">
        <v>3478.1529999999998</v>
      </c>
      <c r="AK5049" s="3">
        <v>3590.8719999999998</v>
      </c>
      <c r="AL5049" s="3">
        <v>3877.9450000000002</v>
      </c>
      <c r="AM5049" s="3">
        <v>3649.5770000000002</v>
      </c>
      <c r="AN5049" s="3">
        <v>3912.0639999999999</v>
      </c>
      <c r="AO5049" s="3">
        <v>4179.7370000000001</v>
      </c>
      <c r="AP5049" s="3">
        <v>4149.1350000000002</v>
      </c>
      <c r="AQ5049" s="3">
        <v>4541.53</v>
      </c>
      <c r="AR5049" s="3">
        <v>4762.5029999999997</v>
      </c>
      <c r="AS5049" s="3">
        <v>4746.2489999999998</v>
      </c>
      <c r="AT5049" s="3">
        <v>4951.8950000000004</v>
      </c>
      <c r="AU5049" s="3">
        <v>5156.1109999999999</v>
      </c>
      <c r="AV5049" s="3">
        <v>5342.4679999999998</v>
      </c>
      <c r="AW5049" s="3">
        <v>5549.4639999999999</v>
      </c>
      <c r="AX5049" s="3">
        <v>5764.4830000000002</v>
      </c>
      <c r="AY5049" s="3">
        <v>5993.6049999999996</v>
      </c>
      <c r="AZ5049" s="3">
        <v>6231.8370000000004</v>
      </c>
      <c r="BA5049">
        <v>6479.5410000000002</v>
      </c>
      <c r="BB5049">
        <v>2016</v>
      </c>
    </row>
    <row r="5050" spans="1:54" hidden="1" x14ac:dyDescent="0.2">
      <c r="A5050">
        <v>921</v>
      </c>
      <c r="B5050" t="s">
        <v>444</v>
      </c>
      <c r="C5050" t="s">
        <v>329</v>
      </c>
      <c r="D5050" t="s">
        <v>173</v>
      </c>
      <c r="E5050" t="s">
        <v>325</v>
      </c>
      <c r="F5050" t="s">
        <v>328</v>
      </c>
      <c r="G5050" t="s">
        <v>225</v>
      </c>
      <c r="H5050" t="s">
        <v>322</v>
      </c>
      <c r="I5050" t="s">
        <v>321</v>
      </c>
      <c r="J5050" s="3" t="s">
        <v>215</v>
      </c>
      <c r="K5050" s="3" t="s">
        <v>215</v>
      </c>
      <c r="L5050" s="3" t="s">
        <v>215</v>
      </c>
      <c r="M5050" s="3" t="s">
        <v>215</v>
      </c>
      <c r="N5050" s="3" t="s">
        <v>215</v>
      </c>
      <c r="O5050" s="3" t="s">
        <v>215</v>
      </c>
      <c r="P5050" s="3" t="s">
        <v>215</v>
      </c>
      <c r="Q5050" s="3" t="s">
        <v>215</v>
      </c>
      <c r="R5050" s="3" t="s">
        <v>215</v>
      </c>
      <c r="S5050" s="3" t="s">
        <v>215</v>
      </c>
      <c r="T5050" s="3" t="s">
        <v>215</v>
      </c>
      <c r="U5050" s="3" t="s">
        <v>215</v>
      </c>
      <c r="V5050" s="3">
        <v>52.02</v>
      </c>
      <c r="W5050" s="3">
        <v>494.92099999999999</v>
      </c>
      <c r="X5050" s="3">
        <v>1285.9939999999999</v>
      </c>
      <c r="Y5050" s="3">
        <v>1761.047</v>
      </c>
      <c r="Z5050" s="3">
        <v>2125.9679999999998</v>
      </c>
      <c r="AA5050" s="3">
        <v>2439.2550000000001</v>
      </c>
      <c r="AB5050" s="3">
        <v>2499.2570000000001</v>
      </c>
      <c r="AC5050" s="3">
        <v>3381.2620000000002</v>
      </c>
      <c r="AD5050" s="3">
        <v>4496.3289999999997</v>
      </c>
      <c r="AE5050" s="3">
        <v>5251.5209999999997</v>
      </c>
      <c r="AF5050" s="3">
        <v>6233.8069999999998</v>
      </c>
      <c r="AG5050" s="3">
        <v>7656.11</v>
      </c>
      <c r="AH5050" s="3">
        <v>8896.6380000000008</v>
      </c>
      <c r="AI5050" s="3">
        <v>10488.173000000001</v>
      </c>
      <c r="AJ5050" s="3">
        <v>12497.344999999999</v>
      </c>
      <c r="AK5050" s="3">
        <v>14954.942999999999</v>
      </c>
      <c r="AL5050" s="3">
        <v>17637.374</v>
      </c>
      <c r="AM5050" s="3">
        <v>16957.063999999998</v>
      </c>
      <c r="AN5050" s="3">
        <v>20190.11</v>
      </c>
      <c r="AO5050" s="3">
        <v>23134.641</v>
      </c>
      <c r="AP5050" s="3">
        <v>24786.579000000002</v>
      </c>
      <c r="AQ5050" s="3">
        <v>28252.055</v>
      </c>
      <c r="AR5050" s="3">
        <v>31517.458999999999</v>
      </c>
      <c r="AS5050" s="3">
        <v>34495.021000000001</v>
      </c>
      <c r="AT5050" s="3">
        <v>38000.807999999997</v>
      </c>
      <c r="AU5050" s="3">
        <v>42169.563999999998</v>
      </c>
      <c r="AV5050" s="3">
        <v>45747.302000000003</v>
      </c>
      <c r="AW5050" s="3">
        <v>49990.828000000001</v>
      </c>
      <c r="AX5050" s="3">
        <v>54524.156999999999</v>
      </c>
      <c r="AY5050" s="3">
        <v>59506.46</v>
      </c>
      <c r="AZ5050" s="3">
        <v>64965.290999999997</v>
      </c>
      <c r="BA5050">
        <v>70924.925000000003</v>
      </c>
      <c r="BB5050">
        <v>2016</v>
      </c>
    </row>
    <row r="5051" spans="1:54" hidden="1" x14ac:dyDescent="0.2">
      <c r="A5051">
        <v>921</v>
      </c>
      <c r="B5051" t="s">
        <v>444</v>
      </c>
      <c r="C5051" t="s">
        <v>327</v>
      </c>
      <c r="D5051" t="s">
        <v>173</v>
      </c>
      <c r="E5051" t="s">
        <v>325</v>
      </c>
      <c r="F5051" t="s">
        <v>326</v>
      </c>
      <c r="G5051" t="s">
        <v>223</v>
      </c>
      <c r="H5051" t="s">
        <v>322</v>
      </c>
      <c r="I5051" t="s">
        <v>321</v>
      </c>
      <c r="J5051" s="3" t="s">
        <v>215</v>
      </c>
      <c r="K5051" s="3" t="s">
        <v>215</v>
      </c>
      <c r="L5051" s="3" t="s">
        <v>215</v>
      </c>
      <c r="M5051" s="3" t="s">
        <v>215</v>
      </c>
      <c r="N5051" s="3" t="s">
        <v>215</v>
      </c>
      <c r="O5051" s="3" t="s">
        <v>215</v>
      </c>
      <c r="P5051" s="3" t="s">
        <v>215</v>
      </c>
      <c r="Q5051" s="3" t="s">
        <v>215</v>
      </c>
      <c r="R5051" s="3" t="s">
        <v>215</v>
      </c>
      <c r="S5051" s="3" t="s">
        <v>215</v>
      </c>
      <c r="T5051" s="3" t="s">
        <v>215</v>
      </c>
      <c r="U5051" s="3" t="s">
        <v>215</v>
      </c>
      <c r="V5051" s="3">
        <v>234.09399999999999</v>
      </c>
      <c r="W5051" s="3">
        <v>301.78100000000001</v>
      </c>
      <c r="X5051" s="3">
        <v>314.42399999999998</v>
      </c>
      <c r="Y5051" s="3">
        <v>391.709</v>
      </c>
      <c r="Z5051" s="3">
        <v>461.88200000000001</v>
      </c>
      <c r="AA5051" s="3">
        <v>527.43399999999997</v>
      </c>
      <c r="AB5051" s="3">
        <v>464.84500000000003</v>
      </c>
      <c r="AC5051" s="3">
        <v>321.541</v>
      </c>
      <c r="AD5051" s="3">
        <v>361.613</v>
      </c>
      <c r="AE5051" s="3">
        <v>408.19799999999998</v>
      </c>
      <c r="AF5051" s="3">
        <v>459.30500000000001</v>
      </c>
      <c r="AG5051" s="3">
        <v>549.02</v>
      </c>
      <c r="AH5051" s="3">
        <v>721.56100000000004</v>
      </c>
      <c r="AI5051" s="3">
        <v>832.41899999999998</v>
      </c>
      <c r="AJ5051" s="3">
        <v>951.78399999999999</v>
      </c>
      <c r="AK5051" s="3">
        <v>1231.8789999999999</v>
      </c>
      <c r="AL5051" s="3">
        <v>1697.2</v>
      </c>
      <c r="AM5051" s="3">
        <v>1525.865</v>
      </c>
      <c r="AN5051" s="3">
        <v>1632.78</v>
      </c>
      <c r="AO5051" s="3">
        <v>1971.5229999999999</v>
      </c>
      <c r="AP5051" s="3">
        <v>2046.183</v>
      </c>
      <c r="AQ5051" s="3">
        <v>2244.4499999999998</v>
      </c>
      <c r="AR5051" s="3">
        <v>2245.5329999999999</v>
      </c>
      <c r="AS5051" s="3">
        <v>1828.3710000000001</v>
      </c>
      <c r="AT5051" s="3">
        <v>1907.373</v>
      </c>
      <c r="AU5051" s="3">
        <v>2279.645</v>
      </c>
      <c r="AV5051" s="3">
        <v>2596.4349999999999</v>
      </c>
      <c r="AW5051" s="3">
        <v>2796.1759999999999</v>
      </c>
      <c r="AX5051" s="3">
        <v>2967.3159999999998</v>
      </c>
      <c r="AY5051" s="3">
        <v>3128.5419999999999</v>
      </c>
      <c r="AZ5051" s="3">
        <v>3244.4229999999998</v>
      </c>
      <c r="BA5051">
        <v>3368.2910000000002</v>
      </c>
      <c r="BB5051">
        <v>2016</v>
      </c>
    </row>
    <row r="5052" spans="1:54" hidden="1" x14ac:dyDescent="0.2">
      <c r="A5052">
        <v>921</v>
      </c>
      <c r="B5052" t="s">
        <v>444</v>
      </c>
      <c r="C5052" t="s">
        <v>212</v>
      </c>
      <c r="D5052" t="s">
        <v>173</v>
      </c>
      <c r="E5052" t="s">
        <v>325</v>
      </c>
      <c r="F5052" t="s">
        <v>324</v>
      </c>
      <c r="G5052" t="s">
        <v>323</v>
      </c>
      <c r="H5052" t="s">
        <v>322</v>
      </c>
      <c r="I5052" t="s">
        <v>321</v>
      </c>
      <c r="J5052" s="3" t="s">
        <v>215</v>
      </c>
      <c r="K5052" s="3" t="s">
        <v>215</v>
      </c>
      <c r="L5052" s="3" t="s">
        <v>215</v>
      </c>
      <c r="M5052" s="3" t="s">
        <v>215</v>
      </c>
      <c r="N5052" s="3" t="s">
        <v>215</v>
      </c>
      <c r="O5052" s="3" t="s">
        <v>215</v>
      </c>
      <c r="P5052" s="3" t="s">
        <v>215</v>
      </c>
      <c r="Q5052" s="3" t="s">
        <v>215</v>
      </c>
      <c r="R5052" s="3" t="s">
        <v>215</v>
      </c>
      <c r="S5052" s="3" t="s">
        <v>215</v>
      </c>
      <c r="T5052" s="3" t="s">
        <v>215</v>
      </c>
      <c r="U5052" s="3" t="s">
        <v>215</v>
      </c>
      <c r="V5052" s="3">
        <v>2632.6640000000002</v>
      </c>
      <c r="W5052" s="3">
        <v>2669.87</v>
      </c>
      <c r="X5052" s="3">
        <v>1882.019</v>
      </c>
      <c r="Y5052" s="3">
        <v>1895.9290000000001</v>
      </c>
      <c r="Z5052" s="3">
        <v>1822.867</v>
      </c>
      <c r="AA5052" s="3">
        <v>1890.883</v>
      </c>
      <c r="AB5052" s="3">
        <v>1789.135</v>
      </c>
      <c r="AC5052" s="3">
        <v>1758.154</v>
      </c>
      <c r="AD5052" s="3">
        <v>1840.5820000000001</v>
      </c>
      <c r="AE5052" s="3">
        <v>2002.165</v>
      </c>
      <c r="AF5052" s="3">
        <v>2197.4180000000001</v>
      </c>
      <c r="AG5052" s="3">
        <v>2396.884</v>
      </c>
      <c r="AH5052" s="3">
        <v>2649.279</v>
      </c>
      <c r="AI5052" s="3">
        <v>2948.239</v>
      </c>
      <c r="AJ5052" s="3">
        <v>3192.0749999999998</v>
      </c>
      <c r="AK5052" s="3">
        <v>3383.2159999999999</v>
      </c>
      <c r="AL5052" s="3">
        <v>3725.3589999999999</v>
      </c>
      <c r="AM5052" s="3">
        <v>3532.6010000000001</v>
      </c>
      <c r="AN5052" s="3">
        <v>3832.9409999999998</v>
      </c>
      <c r="AO5052" s="3">
        <v>4179.7370000000001</v>
      </c>
      <c r="AP5052" s="3">
        <v>4225.5659999999998</v>
      </c>
      <c r="AQ5052" s="3">
        <v>4699.884</v>
      </c>
      <c r="AR5052" s="3">
        <v>5017.0169999999998</v>
      </c>
      <c r="AS5052" s="3">
        <v>5054.1080000000002</v>
      </c>
      <c r="AT5052" s="3">
        <v>5340.3720000000003</v>
      </c>
      <c r="AU5052" s="3">
        <v>5660.665</v>
      </c>
      <c r="AV5052" s="3">
        <v>5998.5190000000002</v>
      </c>
      <c r="AW5052" s="3">
        <v>6366.067</v>
      </c>
      <c r="AX5052" s="3">
        <v>6742.6570000000002</v>
      </c>
      <c r="AY5052" s="3">
        <v>7144.2659999999996</v>
      </c>
      <c r="AZ5052" s="3">
        <v>7555.7839999999997</v>
      </c>
      <c r="BA5052">
        <v>7992.7969999999996</v>
      </c>
      <c r="BB5052">
        <v>2016</v>
      </c>
    </row>
    <row r="5053" spans="1:54" hidden="1" x14ac:dyDescent="0.2">
      <c r="A5053">
        <v>921</v>
      </c>
      <c r="B5053" t="s">
        <v>444</v>
      </c>
      <c r="C5053" t="s">
        <v>320</v>
      </c>
      <c r="D5053" t="s">
        <v>173</v>
      </c>
      <c r="E5053" t="s">
        <v>319</v>
      </c>
      <c r="F5053" t="s">
        <v>318</v>
      </c>
      <c r="G5053" t="s">
        <v>243</v>
      </c>
    </row>
    <row r="5054" spans="1:54" hidden="1" x14ac:dyDescent="0.2">
      <c r="A5054">
        <v>921</v>
      </c>
      <c r="B5054" t="s">
        <v>444</v>
      </c>
      <c r="C5054" t="s">
        <v>317</v>
      </c>
      <c r="D5054" t="s">
        <v>173</v>
      </c>
      <c r="E5054" t="s">
        <v>316</v>
      </c>
      <c r="F5054" s="3" t="s">
        <v>315</v>
      </c>
      <c r="G5054" t="s">
        <v>288</v>
      </c>
      <c r="I5054" t="s">
        <v>310</v>
      </c>
      <c r="J5054" t="s">
        <v>215</v>
      </c>
      <c r="K5054" t="s">
        <v>215</v>
      </c>
      <c r="L5054" t="s">
        <v>215</v>
      </c>
      <c r="M5054" t="s">
        <v>215</v>
      </c>
      <c r="N5054" t="s">
        <v>215</v>
      </c>
      <c r="O5054" t="s">
        <v>215</v>
      </c>
      <c r="P5054" t="s">
        <v>215</v>
      </c>
      <c r="Q5054" t="s">
        <v>215</v>
      </c>
      <c r="R5054" t="s">
        <v>215</v>
      </c>
      <c r="S5054" t="s">
        <v>215</v>
      </c>
      <c r="T5054" t="s">
        <v>215</v>
      </c>
      <c r="U5054" t="s">
        <v>215</v>
      </c>
      <c r="V5054">
        <v>0.03</v>
      </c>
      <c r="W5054">
        <v>2.9000000000000001E-2</v>
      </c>
      <c r="X5054">
        <v>1.9E-2</v>
      </c>
      <c r="Y5054">
        <v>1.7999999999999999E-2</v>
      </c>
      <c r="Z5054">
        <v>1.7000000000000001E-2</v>
      </c>
      <c r="AA5054">
        <v>1.6E-2</v>
      </c>
      <c r="AB5054">
        <v>1.4999999999999999E-2</v>
      </c>
      <c r="AC5054">
        <v>1.4E-2</v>
      </c>
      <c r="AD5054">
        <v>1.2999999999999999E-2</v>
      </c>
      <c r="AE5054">
        <v>1.4E-2</v>
      </c>
      <c r="AF5054">
        <v>1.4999999999999999E-2</v>
      </c>
      <c r="AG5054">
        <v>1.4999999999999999E-2</v>
      </c>
      <c r="AH5054">
        <v>1.4999999999999999E-2</v>
      </c>
      <c r="AI5054">
        <v>1.6E-2</v>
      </c>
      <c r="AJ5054">
        <v>1.6E-2</v>
      </c>
      <c r="AK5054">
        <v>1.4999999999999999E-2</v>
      </c>
      <c r="AL5054">
        <v>1.6E-2</v>
      </c>
      <c r="AM5054">
        <v>1.4999999999999999E-2</v>
      </c>
      <c r="AN5054">
        <v>1.4999999999999999E-2</v>
      </c>
      <c r="AO5054">
        <v>1.6E-2</v>
      </c>
      <c r="AP5054">
        <v>1.4999999999999999E-2</v>
      </c>
      <c r="AQ5054">
        <v>1.6E-2</v>
      </c>
      <c r="AR5054">
        <v>1.6E-2</v>
      </c>
      <c r="AS5054">
        <v>1.6E-2</v>
      </c>
      <c r="AT5054">
        <v>1.6E-2</v>
      </c>
      <c r="AU5054">
        <v>1.6E-2</v>
      </c>
      <c r="AV5054">
        <v>1.6E-2</v>
      </c>
      <c r="AW5054">
        <v>1.6E-2</v>
      </c>
      <c r="AX5054">
        <v>1.6E-2</v>
      </c>
      <c r="AY5054">
        <v>1.6E-2</v>
      </c>
      <c r="AZ5054">
        <v>1.6E-2</v>
      </c>
      <c r="BA5054">
        <v>1.6E-2</v>
      </c>
      <c r="BB5054">
        <v>2016</v>
      </c>
    </row>
    <row r="5055" spans="1:54" hidden="1" x14ac:dyDescent="0.2">
      <c r="A5055">
        <v>921</v>
      </c>
      <c r="B5055" t="s">
        <v>444</v>
      </c>
      <c r="C5055" t="s">
        <v>314</v>
      </c>
      <c r="D5055" t="s">
        <v>173</v>
      </c>
      <c r="E5055" t="s">
        <v>313</v>
      </c>
      <c r="F5055" s="3" t="s">
        <v>312</v>
      </c>
      <c r="G5055" t="s">
        <v>311</v>
      </c>
      <c r="I5055" t="s">
        <v>310</v>
      </c>
      <c r="J5055" t="s">
        <v>215</v>
      </c>
      <c r="K5055" t="s">
        <v>215</v>
      </c>
      <c r="L5055" t="s">
        <v>215</v>
      </c>
      <c r="M5055" t="s">
        <v>215</v>
      </c>
      <c r="N5055" t="s">
        <v>215</v>
      </c>
      <c r="O5055" t="s">
        <v>215</v>
      </c>
      <c r="P5055" t="s">
        <v>215</v>
      </c>
      <c r="Q5055" t="s">
        <v>215</v>
      </c>
      <c r="R5055" t="s">
        <v>215</v>
      </c>
      <c r="S5055" t="s">
        <v>215</v>
      </c>
      <c r="T5055" t="s">
        <v>215</v>
      </c>
      <c r="U5055" t="s">
        <v>215</v>
      </c>
      <c r="V5055">
        <v>0.02</v>
      </c>
      <c r="W5055">
        <v>0.185</v>
      </c>
      <c r="X5055">
        <v>0.68300000000000005</v>
      </c>
      <c r="Y5055">
        <v>0.92900000000000005</v>
      </c>
      <c r="Z5055">
        <v>1.1659999999999999</v>
      </c>
      <c r="AA5055">
        <v>1.29</v>
      </c>
      <c r="AB5055">
        <v>1.397</v>
      </c>
      <c r="AC5055">
        <v>1.923</v>
      </c>
      <c r="AD5055">
        <v>2.4430000000000001</v>
      </c>
      <c r="AE5055">
        <v>2.6230000000000002</v>
      </c>
      <c r="AF5055">
        <v>2.8370000000000002</v>
      </c>
      <c r="AG5055">
        <v>3.194</v>
      </c>
      <c r="AH5055">
        <v>3.3580000000000001</v>
      </c>
      <c r="AI5055">
        <v>3.5569999999999999</v>
      </c>
      <c r="AJ5055">
        <v>3.915</v>
      </c>
      <c r="AK5055">
        <v>4.42</v>
      </c>
      <c r="AL5055">
        <v>4.734</v>
      </c>
      <c r="AM5055">
        <v>4.8</v>
      </c>
      <c r="AN5055">
        <v>5.2679999999999998</v>
      </c>
      <c r="AO5055">
        <v>5.5350000000000001</v>
      </c>
      <c r="AP5055">
        <v>5.8659999999999997</v>
      </c>
      <c r="AQ5055">
        <v>6.0110000000000001</v>
      </c>
      <c r="AR5055">
        <v>6.282</v>
      </c>
      <c r="AS5055">
        <v>6.8250000000000002</v>
      </c>
      <c r="AT5055">
        <v>7.1159999999999997</v>
      </c>
      <c r="AU5055">
        <v>7.45</v>
      </c>
      <c r="AV5055">
        <v>7.6260000000000003</v>
      </c>
      <c r="AW5055">
        <v>7.8529999999999998</v>
      </c>
      <c r="AX5055">
        <v>8.0860000000000003</v>
      </c>
      <c r="AY5055">
        <v>8.3290000000000006</v>
      </c>
      <c r="AZ5055">
        <v>8.5980000000000008</v>
      </c>
      <c r="BA5055">
        <v>8.8740000000000006</v>
      </c>
      <c r="BB5055">
        <v>2016</v>
      </c>
    </row>
    <row r="5056" spans="1:54" hidden="1" x14ac:dyDescent="0.2">
      <c r="A5056">
        <v>921</v>
      </c>
      <c r="B5056" t="s">
        <v>444</v>
      </c>
      <c r="C5056" t="s">
        <v>309</v>
      </c>
      <c r="D5056" t="s">
        <v>173</v>
      </c>
      <c r="E5056" t="s">
        <v>308</v>
      </c>
      <c r="F5056" t="s">
        <v>307</v>
      </c>
      <c r="G5056" t="s">
        <v>217</v>
      </c>
      <c r="I5056" t="s">
        <v>1444</v>
      </c>
      <c r="J5056" s="3" t="s">
        <v>215</v>
      </c>
      <c r="K5056" s="3" t="s">
        <v>215</v>
      </c>
      <c r="L5056" s="3" t="s">
        <v>215</v>
      </c>
      <c r="M5056" s="3" t="s">
        <v>215</v>
      </c>
      <c r="N5056" s="3" t="s">
        <v>215</v>
      </c>
      <c r="O5056" s="3" t="s">
        <v>215</v>
      </c>
      <c r="P5056" s="3" t="s">
        <v>215</v>
      </c>
      <c r="Q5056" s="3" t="s">
        <v>215</v>
      </c>
      <c r="R5056" s="3" t="s">
        <v>215</v>
      </c>
      <c r="S5056" s="3" t="s">
        <v>215</v>
      </c>
      <c r="T5056" s="3" t="s">
        <v>215</v>
      </c>
      <c r="U5056" s="3" t="s">
        <v>215</v>
      </c>
      <c r="V5056" s="3">
        <v>59.817999999999998</v>
      </c>
      <c r="W5056" s="3">
        <v>54.222999999999999</v>
      </c>
      <c r="X5056" s="3">
        <v>36.701000000000001</v>
      </c>
      <c r="Y5056" s="3">
        <v>24.876999999999999</v>
      </c>
      <c r="Z5056" s="3">
        <v>24.245000000000001</v>
      </c>
      <c r="AA5056" s="3">
        <v>23.814</v>
      </c>
      <c r="AB5056" s="3">
        <v>25.873000000000001</v>
      </c>
      <c r="AC5056" s="3">
        <v>22.884</v>
      </c>
      <c r="AD5056" s="3">
        <v>25.46</v>
      </c>
      <c r="AE5056" s="3">
        <v>23.282</v>
      </c>
      <c r="AF5056" s="3">
        <v>21.66</v>
      </c>
      <c r="AG5056" s="3">
        <v>23.178000000000001</v>
      </c>
      <c r="AH5056" s="3">
        <v>26.359000000000002</v>
      </c>
      <c r="AI5056" s="3">
        <v>30.826000000000001</v>
      </c>
      <c r="AJ5056" s="3">
        <v>32.747999999999998</v>
      </c>
      <c r="AK5056" s="3">
        <v>38.106000000000002</v>
      </c>
      <c r="AL5056" s="3">
        <v>39.228000000000002</v>
      </c>
      <c r="AM5056" s="3">
        <v>23.141999999999999</v>
      </c>
      <c r="AN5056" s="3">
        <v>23.524000000000001</v>
      </c>
      <c r="AO5056" s="3">
        <v>24.17</v>
      </c>
      <c r="AP5056" s="3">
        <v>23.643999999999998</v>
      </c>
      <c r="AQ5056" s="3">
        <v>24.657</v>
      </c>
      <c r="AR5056" s="3">
        <v>22.637</v>
      </c>
      <c r="AS5056" s="3">
        <v>22.282</v>
      </c>
      <c r="AT5056" s="3">
        <v>22.065000000000001</v>
      </c>
      <c r="AU5056" s="3">
        <v>21.687000000000001</v>
      </c>
      <c r="AV5056" s="3">
        <v>19.972000000000001</v>
      </c>
      <c r="AW5056" s="3">
        <v>21.181000000000001</v>
      </c>
      <c r="AX5056" s="3">
        <v>22.038</v>
      </c>
      <c r="AY5056" s="3">
        <v>22.591999999999999</v>
      </c>
      <c r="AZ5056" s="3">
        <v>22.928000000000001</v>
      </c>
      <c r="BA5056">
        <v>23.338999999999999</v>
      </c>
      <c r="BB5056">
        <v>2016</v>
      </c>
    </row>
    <row r="5057" spans="1:54" hidden="1" x14ac:dyDescent="0.2">
      <c r="A5057">
        <v>921</v>
      </c>
      <c r="B5057" t="s">
        <v>444</v>
      </c>
      <c r="C5057" t="s">
        <v>306</v>
      </c>
      <c r="D5057" t="s">
        <v>173</v>
      </c>
      <c r="E5057" t="s">
        <v>305</v>
      </c>
      <c r="F5057" t="s">
        <v>304</v>
      </c>
      <c r="G5057" t="s">
        <v>217</v>
      </c>
      <c r="I5057" t="s">
        <v>1444</v>
      </c>
      <c r="J5057" s="3" t="s">
        <v>215</v>
      </c>
      <c r="K5057" s="3" t="s">
        <v>215</v>
      </c>
      <c r="L5057" s="3" t="s">
        <v>215</v>
      </c>
      <c r="M5057" s="3" t="s">
        <v>215</v>
      </c>
      <c r="N5057" s="3" t="s">
        <v>215</v>
      </c>
      <c r="O5057" s="3" t="s">
        <v>215</v>
      </c>
      <c r="P5057" s="3" t="s">
        <v>215</v>
      </c>
      <c r="Q5057" s="3" t="s">
        <v>215</v>
      </c>
      <c r="R5057" s="3" t="s">
        <v>215</v>
      </c>
      <c r="S5057" s="3" t="s">
        <v>215</v>
      </c>
      <c r="T5057" s="3" t="s">
        <v>215</v>
      </c>
      <c r="U5057" s="3" t="s">
        <v>215</v>
      </c>
      <c r="V5057" s="3">
        <v>55.289000000000001</v>
      </c>
      <c r="W5057" s="3">
        <v>37.918999999999997</v>
      </c>
      <c r="X5057" s="3">
        <v>28.26</v>
      </c>
      <c r="Y5057" s="3">
        <v>19.004999999999999</v>
      </c>
      <c r="Z5057" s="3">
        <v>12.922000000000001</v>
      </c>
      <c r="AA5057" s="3">
        <v>9.56</v>
      </c>
      <c r="AB5057" s="3">
        <v>6.1449999999999996</v>
      </c>
      <c r="AC5057" s="3">
        <v>17.065999999999999</v>
      </c>
      <c r="AD5057" s="3">
        <v>17.989999999999998</v>
      </c>
      <c r="AE5057" s="3">
        <v>21.472999999999999</v>
      </c>
      <c r="AF5057" s="3">
        <v>20.469000000000001</v>
      </c>
      <c r="AG5057" s="3">
        <v>16.614000000000001</v>
      </c>
      <c r="AH5057" s="3">
        <v>24.584</v>
      </c>
      <c r="AI5057" s="3">
        <v>23.268999999999998</v>
      </c>
      <c r="AJ5057" s="3">
        <v>21.411000000000001</v>
      </c>
      <c r="AK5057" s="3">
        <v>22.858000000000001</v>
      </c>
      <c r="AL5057" s="3">
        <v>23.116</v>
      </c>
      <c r="AM5057" s="3">
        <v>14.928000000000001</v>
      </c>
      <c r="AN5057" s="3">
        <v>16.001000000000001</v>
      </c>
      <c r="AO5057" s="3">
        <v>12.47</v>
      </c>
      <c r="AP5057" s="3">
        <v>16.920000000000002</v>
      </c>
      <c r="AQ5057" s="3">
        <v>20.46</v>
      </c>
      <c r="AR5057" s="3">
        <v>18.744</v>
      </c>
      <c r="AS5057" s="3">
        <v>16.552</v>
      </c>
      <c r="AT5057" s="3">
        <v>18.114999999999998</v>
      </c>
      <c r="AU5057" s="3">
        <v>17.003</v>
      </c>
      <c r="AV5057" s="3">
        <v>16.297999999999998</v>
      </c>
      <c r="AW5057" s="3">
        <v>16.501999999999999</v>
      </c>
      <c r="AX5057" s="3">
        <v>17.456</v>
      </c>
      <c r="AY5057" s="3">
        <v>18.347000000000001</v>
      </c>
      <c r="AZ5057" s="3">
        <v>19.062999999999999</v>
      </c>
      <c r="BA5057">
        <v>19.337</v>
      </c>
      <c r="BB5057">
        <v>2016</v>
      </c>
    </row>
    <row r="5058" spans="1:54" hidden="1" x14ac:dyDescent="0.2">
      <c r="A5058">
        <v>921</v>
      </c>
      <c r="B5058" t="s">
        <v>444</v>
      </c>
      <c r="C5058" t="s">
        <v>303</v>
      </c>
      <c r="D5058" t="s">
        <v>173</v>
      </c>
      <c r="E5058" t="s">
        <v>300</v>
      </c>
      <c r="F5058" t="s">
        <v>302</v>
      </c>
      <c r="G5058" t="s">
        <v>295</v>
      </c>
      <c r="I5058" t="s">
        <v>1445</v>
      </c>
      <c r="J5058" s="3" t="s">
        <v>215</v>
      </c>
      <c r="K5058" s="3" t="s">
        <v>215</v>
      </c>
      <c r="L5058" s="3" t="s">
        <v>215</v>
      </c>
      <c r="M5058" s="3" t="s">
        <v>215</v>
      </c>
      <c r="N5058" s="3" t="s">
        <v>215</v>
      </c>
      <c r="O5058" s="3" t="s">
        <v>215</v>
      </c>
      <c r="P5058" s="3" t="s">
        <v>215</v>
      </c>
      <c r="Q5058" s="3" t="s">
        <v>215</v>
      </c>
      <c r="R5058" s="3" t="s">
        <v>215</v>
      </c>
      <c r="S5058" s="3" t="s">
        <v>215</v>
      </c>
      <c r="T5058" s="3" t="s">
        <v>215</v>
      </c>
      <c r="U5058" s="3" t="s">
        <v>215</v>
      </c>
      <c r="V5058" s="3">
        <v>100</v>
      </c>
      <c r="W5058" s="3">
        <v>888.50300000000004</v>
      </c>
      <c r="X5058" s="3">
        <v>3817.3249999999998</v>
      </c>
      <c r="Y5058" s="3">
        <v>4970.7560000000003</v>
      </c>
      <c r="Z5058" s="3">
        <v>6139.1660000000002</v>
      </c>
      <c r="AA5058" s="3">
        <v>6861.9189999999999</v>
      </c>
      <c r="AB5058" s="3">
        <v>7389.9970000000003</v>
      </c>
      <c r="AC5058" s="3">
        <v>10291.462</v>
      </c>
      <c r="AD5058" s="3">
        <v>13502.972</v>
      </c>
      <c r="AE5058" s="3">
        <v>14804.83</v>
      </c>
      <c r="AF5058" s="3">
        <v>15577.433000000001</v>
      </c>
      <c r="AG5058" s="3">
        <v>17394.830999999998</v>
      </c>
      <c r="AH5058" s="3">
        <v>19556.241000000002</v>
      </c>
      <c r="AI5058" s="3">
        <v>21873.897000000001</v>
      </c>
      <c r="AJ5058" s="3">
        <v>24653.455999999998</v>
      </c>
      <c r="AK5058" s="3">
        <v>27705.976999999999</v>
      </c>
      <c r="AL5058" s="3">
        <v>31225.828000000001</v>
      </c>
      <c r="AM5058" s="3">
        <v>31227.59</v>
      </c>
      <c r="AN5058" s="3">
        <v>33525.167000000001</v>
      </c>
      <c r="AO5058" s="3">
        <v>36089.711000000003</v>
      </c>
      <c r="AP5058" s="3">
        <v>37734.790999999997</v>
      </c>
      <c r="AQ5058" s="3">
        <v>39458.957000000002</v>
      </c>
      <c r="AR5058" s="3">
        <v>41454.860999999997</v>
      </c>
      <c r="AS5058" s="3">
        <v>45446.03</v>
      </c>
      <c r="AT5058" s="3">
        <v>48346.212</v>
      </c>
      <c r="AU5058" s="3">
        <v>51524.989000000001</v>
      </c>
      <c r="AV5058" s="3">
        <v>53945.618999999999</v>
      </c>
      <c r="AW5058" s="3">
        <v>56683.535000000003</v>
      </c>
      <c r="AX5058" s="3">
        <v>59803.28</v>
      </c>
      <c r="AY5058" s="3">
        <v>62772.930999999997</v>
      </c>
      <c r="AZ5058" s="3">
        <v>65978.510999999999</v>
      </c>
      <c r="BA5058">
        <v>69347.793000000005</v>
      </c>
      <c r="BB5058">
        <v>2017</v>
      </c>
    </row>
    <row r="5059" spans="1:54" hidden="1" x14ac:dyDescent="0.2">
      <c r="A5059">
        <v>921</v>
      </c>
      <c r="B5059" t="s">
        <v>444</v>
      </c>
      <c r="C5059" t="s">
        <v>301</v>
      </c>
      <c r="D5059" t="s">
        <v>173</v>
      </c>
      <c r="E5059" t="s">
        <v>300</v>
      </c>
      <c r="F5059" t="s">
        <v>299</v>
      </c>
      <c r="G5059" t="s">
        <v>275</v>
      </c>
      <c r="I5059" t="s">
        <v>298</v>
      </c>
      <c r="J5059" s="3" t="s">
        <v>215</v>
      </c>
      <c r="K5059" s="3" t="s">
        <v>215</v>
      </c>
      <c r="L5059" s="3" t="s">
        <v>215</v>
      </c>
      <c r="M5059" s="3" t="s">
        <v>215</v>
      </c>
      <c r="N5059" s="3" t="s">
        <v>215</v>
      </c>
      <c r="O5059" s="3" t="s">
        <v>215</v>
      </c>
      <c r="P5059" s="3" t="s">
        <v>215</v>
      </c>
      <c r="Q5059" s="3" t="s">
        <v>215</v>
      </c>
      <c r="R5059" s="3" t="s">
        <v>215</v>
      </c>
      <c r="S5059" s="3" t="s">
        <v>215</v>
      </c>
      <c r="T5059" s="3" t="s">
        <v>215</v>
      </c>
      <c r="U5059" s="3" t="s">
        <v>215</v>
      </c>
      <c r="V5059" s="3" t="s">
        <v>215</v>
      </c>
      <c r="W5059" s="3">
        <v>788.50300000000004</v>
      </c>
      <c r="X5059" s="3">
        <v>329.63600000000002</v>
      </c>
      <c r="Y5059" s="3">
        <v>30.216000000000001</v>
      </c>
      <c r="Z5059" s="3">
        <v>23.506</v>
      </c>
      <c r="AA5059" s="3">
        <v>11.773</v>
      </c>
      <c r="AB5059" s="3">
        <v>7.6959999999999997</v>
      </c>
      <c r="AC5059" s="3">
        <v>39.262</v>
      </c>
      <c r="AD5059" s="3">
        <v>31.206</v>
      </c>
      <c r="AE5059" s="3">
        <v>9.641</v>
      </c>
      <c r="AF5059" s="3">
        <v>5.2190000000000003</v>
      </c>
      <c r="AG5059" s="3">
        <v>11.667</v>
      </c>
      <c r="AH5059" s="3">
        <v>12.426</v>
      </c>
      <c r="AI5059" s="3">
        <v>11.851000000000001</v>
      </c>
      <c r="AJ5059" s="3">
        <v>12.707000000000001</v>
      </c>
      <c r="AK5059" s="3">
        <v>12.382</v>
      </c>
      <c r="AL5059" s="3">
        <v>12.704000000000001</v>
      </c>
      <c r="AM5059" s="3">
        <v>6.0000000000000001E-3</v>
      </c>
      <c r="AN5059" s="3">
        <v>7.3579999999999997</v>
      </c>
      <c r="AO5059" s="3">
        <v>7.65</v>
      </c>
      <c r="AP5059" s="3">
        <v>4.5579999999999998</v>
      </c>
      <c r="AQ5059" s="3">
        <v>4.569</v>
      </c>
      <c r="AR5059" s="3">
        <v>5.0579999999999998</v>
      </c>
      <c r="AS5059" s="3">
        <v>9.6280000000000001</v>
      </c>
      <c r="AT5059" s="3">
        <v>6.3819999999999997</v>
      </c>
      <c r="AU5059" s="3">
        <v>6.5750000000000002</v>
      </c>
      <c r="AV5059" s="3">
        <v>4.6980000000000004</v>
      </c>
      <c r="AW5059" s="3">
        <v>5.0750000000000002</v>
      </c>
      <c r="AX5059" s="3">
        <v>5.5039999999999996</v>
      </c>
      <c r="AY5059" s="3">
        <v>4.9660000000000002</v>
      </c>
      <c r="AZ5059" s="3">
        <v>5.1070000000000002</v>
      </c>
      <c r="BA5059">
        <v>5.1070000000000002</v>
      </c>
      <c r="BB5059">
        <v>2017</v>
      </c>
    </row>
    <row r="5060" spans="1:54" hidden="1" x14ac:dyDescent="0.2">
      <c r="A5060">
        <v>921</v>
      </c>
      <c r="B5060" t="s">
        <v>444</v>
      </c>
      <c r="C5060" t="s">
        <v>297</v>
      </c>
      <c r="D5060" t="s">
        <v>173</v>
      </c>
      <c r="E5060" t="s">
        <v>293</v>
      </c>
      <c r="F5060" t="s">
        <v>296</v>
      </c>
      <c r="G5060" t="s">
        <v>295</v>
      </c>
      <c r="I5060" t="s">
        <v>1445</v>
      </c>
      <c r="J5060" s="3" t="s">
        <v>215</v>
      </c>
      <c r="K5060" s="3" t="s">
        <v>215</v>
      </c>
      <c r="L5060" s="3" t="s">
        <v>215</v>
      </c>
      <c r="M5060" s="3" t="s">
        <v>215</v>
      </c>
      <c r="N5060" s="3" t="s">
        <v>215</v>
      </c>
      <c r="O5060" s="3" t="s">
        <v>215</v>
      </c>
      <c r="P5060" s="3" t="s">
        <v>215</v>
      </c>
      <c r="Q5060" s="3" t="s">
        <v>215</v>
      </c>
      <c r="R5060" s="3" t="s">
        <v>215</v>
      </c>
      <c r="S5060" s="3" t="s">
        <v>215</v>
      </c>
      <c r="T5060" s="3" t="s">
        <v>215</v>
      </c>
      <c r="U5060" s="3" t="s">
        <v>215</v>
      </c>
      <c r="V5060" s="3">
        <v>100</v>
      </c>
      <c r="W5060" s="3">
        <v>937</v>
      </c>
      <c r="X5060" s="3">
        <v>2024.857</v>
      </c>
      <c r="Y5060" s="3">
        <v>2506.7730000000001</v>
      </c>
      <c r="Z5060" s="3">
        <v>2885.2959999999998</v>
      </c>
      <c r="AA5060" s="3">
        <v>3205.5639999999999</v>
      </c>
      <c r="AB5060" s="3">
        <v>3788.9760000000001</v>
      </c>
      <c r="AC5060" s="3">
        <v>5448.5479999999998</v>
      </c>
      <c r="AD5060" s="3">
        <v>6456.5290000000005</v>
      </c>
      <c r="AE5060" s="3">
        <v>6869.7470000000003</v>
      </c>
      <c r="AF5060" s="3">
        <v>7174.8310000000001</v>
      </c>
      <c r="AG5060" s="3">
        <v>8301.0540000000001</v>
      </c>
      <c r="AH5060" s="3">
        <v>9335.6769999999997</v>
      </c>
      <c r="AI5060" s="3">
        <v>10272.723</v>
      </c>
      <c r="AJ5060" s="3">
        <v>11719.236000000001</v>
      </c>
      <c r="AK5060" s="3">
        <v>13255.692999999999</v>
      </c>
      <c r="AL5060" s="3">
        <v>14228.513000000001</v>
      </c>
      <c r="AM5060" s="3">
        <v>14291.257</v>
      </c>
      <c r="AN5060" s="3">
        <v>15446.065000000001</v>
      </c>
      <c r="AO5060" s="3">
        <v>16647.550999999999</v>
      </c>
      <c r="AP5060" s="3">
        <v>17305.877</v>
      </c>
      <c r="AQ5060" s="3">
        <v>18201.866000000002</v>
      </c>
      <c r="AR5060" s="3">
        <v>19053.626</v>
      </c>
      <c r="AS5060" s="3">
        <v>21631.179</v>
      </c>
      <c r="AT5060" s="3">
        <v>22143.435000000001</v>
      </c>
      <c r="AU5060" s="3">
        <v>23764.440999999999</v>
      </c>
      <c r="AV5060" s="3">
        <v>24706.598999999998</v>
      </c>
      <c r="AW5060" s="3">
        <v>26198.54</v>
      </c>
      <c r="AX5060" s="3">
        <v>27508.467000000001</v>
      </c>
      <c r="AY5060" s="3">
        <v>28883.89</v>
      </c>
      <c r="AZ5060" s="3">
        <v>30328.084999999999</v>
      </c>
      <c r="BA5060">
        <v>31844.489000000001</v>
      </c>
      <c r="BB5060">
        <v>2017</v>
      </c>
    </row>
    <row r="5061" spans="1:54" hidden="1" x14ac:dyDescent="0.2">
      <c r="A5061">
        <v>921</v>
      </c>
      <c r="B5061" t="s">
        <v>444</v>
      </c>
      <c r="C5061" t="s">
        <v>294</v>
      </c>
      <c r="D5061" t="s">
        <v>173</v>
      </c>
      <c r="E5061" t="s">
        <v>293</v>
      </c>
      <c r="F5061" t="s">
        <v>292</v>
      </c>
      <c r="G5061" t="s">
        <v>275</v>
      </c>
      <c r="I5061" t="s">
        <v>291</v>
      </c>
      <c r="J5061" s="3" t="s">
        <v>215</v>
      </c>
      <c r="K5061" s="3" t="s">
        <v>215</v>
      </c>
      <c r="L5061" s="3" t="s">
        <v>215</v>
      </c>
      <c r="M5061" s="3" t="s">
        <v>215</v>
      </c>
      <c r="N5061" s="3" t="s">
        <v>215</v>
      </c>
      <c r="O5061" s="3" t="s">
        <v>215</v>
      </c>
      <c r="P5061" s="3" t="s">
        <v>215</v>
      </c>
      <c r="Q5061" s="3" t="s">
        <v>215</v>
      </c>
      <c r="R5061" s="3" t="s">
        <v>215</v>
      </c>
      <c r="S5061" s="3" t="s">
        <v>215</v>
      </c>
      <c r="T5061" s="3" t="s">
        <v>215</v>
      </c>
      <c r="U5061" s="3" t="s">
        <v>215</v>
      </c>
      <c r="V5061" s="3" t="s">
        <v>215</v>
      </c>
      <c r="W5061" s="3">
        <v>837</v>
      </c>
      <c r="X5061" s="3">
        <v>116.1</v>
      </c>
      <c r="Y5061" s="3">
        <v>23.8</v>
      </c>
      <c r="Z5061" s="3">
        <v>15.1</v>
      </c>
      <c r="AA5061" s="3">
        <v>11.1</v>
      </c>
      <c r="AB5061" s="3">
        <v>18.2</v>
      </c>
      <c r="AC5061" s="3">
        <v>43.8</v>
      </c>
      <c r="AD5061" s="3">
        <v>18.5</v>
      </c>
      <c r="AE5061" s="3">
        <v>6.4</v>
      </c>
      <c r="AF5061" s="3">
        <v>4.4409999999999998</v>
      </c>
      <c r="AG5061" s="3">
        <v>15.696999999999999</v>
      </c>
      <c r="AH5061" s="3">
        <v>12.464</v>
      </c>
      <c r="AI5061" s="3">
        <v>10.037000000000001</v>
      </c>
      <c r="AJ5061" s="3">
        <v>14.081</v>
      </c>
      <c r="AK5061" s="3">
        <v>13.111000000000001</v>
      </c>
      <c r="AL5061" s="3">
        <v>7.3390000000000004</v>
      </c>
      <c r="AM5061" s="3">
        <v>0.441</v>
      </c>
      <c r="AN5061" s="3">
        <v>8.0809999999999995</v>
      </c>
      <c r="AO5061" s="3">
        <v>7.7789999999999999</v>
      </c>
      <c r="AP5061" s="3">
        <v>3.9540000000000002</v>
      </c>
      <c r="AQ5061" s="3">
        <v>5.1769999999999996</v>
      </c>
      <c r="AR5061" s="3">
        <v>4.68</v>
      </c>
      <c r="AS5061" s="3">
        <v>13.528</v>
      </c>
      <c r="AT5061" s="3">
        <v>2.3679999999999999</v>
      </c>
      <c r="AU5061" s="3">
        <v>7.32</v>
      </c>
      <c r="AV5061" s="3">
        <v>3.9649999999999999</v>
      </c>
      <c r="AW5061" s="3">
        <v>6.0389999999999997</v>
      </c>
      <c r="AX5061" s="3">
        <v>5</v>
      </c>
      <c r="AY5061" s="3">
        <v>5</v>
      </c>
      <c r="AZ5061" s="3">
        <v>5</v>
      </c>
      <c r="BA5061">
        <v>5</v>
      </c>
      <c r="BB5061">
        <v>2017</v>
      </c>
    </row>
    <row r="5062" spans="1:54" hidden="1" x14ac:dyDescent="0.2">
      <c r="A5062">
        <v>921</v>
      </c>
      <c r="B5062" t="s">
        <v>444</v>
      </c>
      <c r="C5062" t="s">
        <v>290</v>
      </c>
      <c r="D5062" t="s">
        <v>173</v>
      </c>
      <c r="E5062" t="s">
        <v>289</v>
      </c>
      <c r="G5062" t="s">
        <v>288</v>
      </c>
    </row>
    <row r="5063" spans="1:54" hidden="1" x14ac:dyDescent="0.2">
      <c r="A5063">
        <v>921</v>
      </c>
      <c r="B5063" t="s">
        <v>444</v>
      </c>
      <c r="C5063" t="s">
        <v>287</v>
      </c>
      <c r="D5063" t="s">
        <v>173</v>
      </c>
      <c r="E5063" t="s">
        <v>286</v>
      </c>
      <c r="F5063" t="s">
        <v>285</v>
      </c>
      <c r="G5063" t="s">
        <v>275</v>
      </c>
      <c r="I5063" t="s">
        <v>1446</v>
      </c>
      <c r="J5063" s="3" t="s">
        <v>215</v>
      </c>
      <c r="K5063" s="3" t="s">
        <v>215</v>
      </c>
      <c r="L5063" s="3" t="s">
        <v>215</v>
      </c>
      <c r="M5063" s="3" t="s">
        <v>215</v>
      </c>
      <c r="N5063" s="3" t="s">
        <v>215</v>
      </c>
      <c r="O5063" s="3" t="s">
        <v>215</v>
      </c>
      <c r="P5063" s="3" t="s">
        <v>215</v>
      </c>
      <c r="Q5063" s="3" t="s">
        <v>215</v>
      </c>
      <c r="R5063" s="3" t="s">
        <v>215</v>
      </c>
      <c r="S5063" s="3" t="s">
        <v>215</v>
      </c>
      <c r="T5063" s="3" t="s">
        <v>215</v>
      </c>
      <c r="U5063" s="3">
        <v>-34.588999999999999</v>
      </c>
      <c r="V5063" s="3">
        <v>-25.617000000000001</v>
      </c>
      <c r="W5063" s="3">
        <v>-15.786</v>
      </c>
      <c r="X5063" s="3">
        <v>-31.661000000000001</v>
      </c>
      <c r="Y5063" s="3">
        <v>11.452</v>
      </c>
      <c r="Z5063" s="3">
        <v>32.6</v>
      </c>
      <c r="AA5063" s="3">
        <v>12.7</v>
      </c>
      <c r="AB5063" s="3">
        <v>-18.2</v>
      </c>
      <c r="AC5063" s="3">
        <v>-43</v>
      </c>
      <c r="AD5063" s="3">
        <v>26.1</v>
      </c>
      <c r="AE5063" s="3">
        <v>15</v>
      </c>
      <c r="AF5063" s="3">
        <v>16</v>
      </c>
      <c r="AG5063" s="3">
        <v>27</v>
      </c>
      <c r="AH5063" s="3">
        <v>14</v>
      </c>
      <c r="AI5063" s="3">
        <v>21</v>
      </c>
      <c r="AJ5063" s="3">
        <v>8</v>
      </c>
      <c r="AK5063" s="3">
        <v>25</v>
      </c>
      <c r="AL5063" s="3">
        <v>14</v>
      </c>
      <c r="AM5063" s="3">
        <v>-25</v>
      </c>
      <c r="AN5063" s="3">
        <v>14</v>
      </c>
      <c r="AO5063" s="3">
        <v>22</v>
      </c>
      <c r="AP5063" s="3">
        <v>1</v>
      </c>
      <c r="AQ5063" s="3">
        <v>6</v>
      </c>
      <c r="AR5063" s="3">
        <v>1</v>
      </c>
      <c r="AS5063" s="3">
        <v>-5</v>
      </c>
      <c r="AT5063" s="3">
        <v>7.6</v>
      </c>
      <c r="AU5063" s="3">
        <v>10.677</v>
      </c>
      <c r="AV5063" s="3">
        <v>1.708</v>
      </c>
      <c r="AW5063" s="3">
        <v>6.6230000000000002</v>
      </c>
      <c r="AX5063" s="3">
        <v>5.423</v>
      </c>
      <c r="AY5063" s="3">
        <v>4.0659999999999998</v>
      </c>
      <c r="AZ5063" s="3">
        <v>3.3149999999999999</v>
      </c>
      <c r="BA5063">
        <v>3.468</v>
      </c>
      <c r="BB5063">
        <v>2017</v>
      </c>
    </row>
    <row r="5064" spans="1:54" hidden="1" x14ac:dyDescent="0.2">
      <c r="A5064">
        <v>921</v>
      </c>
      <c r="B5064" t="s">
        <v>444</v>
      </c>
      <c r="C5064" t="s">
        <v>284</v>
      </c>
      <c r="D5064" t="s">
        <v>173</v>
      </c>
      <c r="E5064" t="s">
        <v>283</v>
      </c>
      <c r="F5064" t="s">
        <v>282</v>
      </c>
      <c r="G5064" t="s">
        <v>275</v>
      </c>
      <c r="I5064" t="s">
        <v>1446</v>
      </c>
      <c r="J5064" s="3" t="s">
        <v>215</v>
      </c>
      <c r="K5064" s="3" t="s">
        <v>215</v>
      </c>
      <c r="L5064" s="3" t="s">
        <v>215</v>
      </c>
      <c r="M5064" s="3" t="s">
        <v>215</v>
      </c>
      <c r="N5064" s="3" t="s">
        <v>215</v>
      </c>
      <c r="O5064" s="3" t="s">
        <v>215</v>
      </c>
      <c r="P5064" s="3" t="s">
        <v>215</v>
      </c>
      <c r="Q5064" s="3" t="s">
        <v>215</v>
      </c>
      <c r="R5064" s="3" t="s">
        <v>215</v>
      </c>
      <c r="S5064" s="3" t="s">
        <v>215</v>
      </c>
      <c r="T5064" s="3" t="s">
        <v>215</v>
      </c>
      <c r="U5064" s="3">
        <v>-34.588999999999999</v>
      </c>
      <c r="V5064" s="3">
        <v>-25.617000000000001</v>
      </c>
      <c r="W5064" s="3">
        <v>-15.786</v>
      </c>
      <c r="X5064" s="3">
        <v>-31.661000000000001</v>
      </c>
      <c r="Y5064" s="3">
        <v>11.452</v>
      </c>
      <c r="Z5064" s="3">
        <v>32.6</v>
      </c>
      <c r="AA5064" s="3">
        <v>12.7</v>
      </c>
      <c r="AB5064" s="3">
        <v>-18.2</v>
      </c>
      <c r="AC5064" s="3">
        <v>-43</v>
      </c>
      <c r="AD5064" s="3">
        <v>26.1</v>
      </c>
      <c r="AE5064" s="3">
        <v>15</v>
      </c>
      <c r="AF5064" s="3">
        <v>16</v>
      </c>
      <c r="AG5064" s="3">
        <v>27</v>
      </c>
      <c r="AH5064" s="3">
        <v>14</v>
      </c>
      <c r="AI5064" s="3">
        <v>21</v>
      </c>
      <c r="AJ5064" s="3">
        <v>8</v>
      </c>
      <c r="AK5064" s="3">
        <v>25</v>
      </c>
      <c r="AL5064" s="3">
        <v>14</v>
      </c>
      <c r="AM5064" s="3">
        <v>-25</v>
      </c>
      <c r="AN5064" s="3">
        <v>14</v>
      </c>
      <c r="AO5064" s="3">
        <v>22</v>
      </c>
      <c r="AP5064" s="3">
        <v>1</v>
      </c>
      <c r="AQ5064" s="3">
        <v>6</v>
      </c>
      <c r="AR5064" s="3">
        <v>1</v>
      </c>
      <c r="AS5064" s="3">
        <v>-5</v>
      </c>
      <c r="AT5064" s="3">
        <v>7.6</v>
      </c>
      <c r="AU5064" s="3">
        <v>10.677</v>
      </c>
      <c r="AV5064" s="3">
        <v>1.708</v>
      </c>
      <c r="AW5064" s="3">
        <v>6.6230000000000002</v>
      </c>
      <c r="AX5064" s="3">
        <v>5.423</v>
      </c>
      <c r="AY5064" s="3">
        <v>4.0659999999999998</v>
      </c>
      <c r="AZ5064" s="3">
        <v>3.3149999999999999</v>
      </c>
      <c r="BA5064">
        <v>3.468</v>
      </c>
      <c r="BB5064">
        <v>2017</v>
      </c>
    </row>
    <row r="5065" spans="1:54" hidden="1" x14ac:dyDescent="0.2">
      <c r="A5065">
        <v>921</v>
      </c>
      <c r="B5065" t="s">
        <v>444</v>
      </c>
      <c r="C5065" t="s">
        <v>281</v>
      </c>
      <c r="D5065" t="s">
        <v>173</v>
      </c>
      <c r="E5065" t="s">
        <v>280</v>
      </c>
      <c r="F5065" t="s">
        <v>279</v>
      </c>
      <c r="G5065" t="s">
        <v>275</v>
      </c>
      <c r="I5065" t="s">
        <v>1446</v>
      </c>
      <c r="J5065" s="3" t="s">
        <v>215</v>
      </c>
      <c r="K5065" s="3" t="s">
        <v>215</v>
      </c>
      <c r="L5065" s="3" t="s">
        <v>215</v>
      </c>
      <c r="M5065" s="3" t="s">
        <v>215</v>
      </c>
      <c r="N5065" s="3" t="s">
        <v>215</v>
      </c>
      <c r="O5065" s="3" t="s">
        <v>215</v>
      </c>
      <c r="P5065" s="3" t="s">
        <v>215</v>
      </c>
      <c r="Q5065" s="3" t="s">
        <v>215</v>
      </c>
      <c r="R5065" s="3" t="s">
        <v>215</v>
      </c>
      <c r="S5065" s="3" t="s">
        <v>215</v>
      </c>
      <c r="T5065" s="3" t="s">
        <v>215</v>
      </c>
      <c r="U5065" s="3">
        <v>-22.23</v>
      </c>
      <c r="V5065" s="3">
        <v>-20.658000000000001</v>
      </c>
      <c r="W5065" s="3">
        <v>-41.212000000000003</v>
      </c>
      <c r="X5065" s="3">
        <v>-17.478999999999999</v>
      </c>
      <c r="Y5065" s="3">
        <v>5.2610000000000001</v>
      </c>
      <c r="Z5065" s="3">
        <v>13.487</v>
      </c>
      <c r="AA5065" s="3">
        <v>5.2050000000000001</v>
      </c>
      <c r="AB5065" s="3">
        <v>-29.2</v>
      </c>
      <c r="AC5065" s="3">
        <v>-28.4</v>
      </c>
      <c r="AD5065" s="3">
        <v>5.4139999999999997</v>
      </c>
      <c r="AE5065" s="3">
        <v>25</v>
      </c>
      <c r="AF5065" s="3">
        <v>15</v>
      </c>
      <c r="AG5065" s="3">
        <v>18</v>
      </c>
      <c r="AH5065" s="3">
        <v>17</v>
      </c>
      <c r="AI5065" s="3">
        <v>8</v>
      </c>
      <c r="AJ5065" s="3">
        <v>-7</v>
      </c>
      <c r="AK5065" s="3">
        <v>17</v>
      </c>
      <c r="AL5065" s="3">
        <v>5</v>
      </c>
      <c r="AM5065" s="3">
        <v>-7</v>
      </c>
      <c r="AN5065" s="3">
        <v>17</v>
      </c>
      <c r="AO5065" s="3">
        <v>34</v>
      </c>
      <c r="AP5065" s="3">
        <v>1</v>
      </c>
      <c r="AQ5065" s="3">
        <v>13</v>
      </c>
      <c r="AR5065" s="3">
        <v>2</v>
      </c>
      <c r="AS5065" s="3">
        <v>1</v>
      </c>
      <c r="AT5065" s="3">
        <v>7.7</v>
      </c>
      <c r="AU5065" s="3">
        <v>16.638000000000002</v>
      </c>
      <c r="AV5065" s="3">
        <v>7.7439999999999998</v>
      </c>
      <c r="AW5065" s="3">
        <v>3.71</v>
      </c>
      <c r="AX5065" s="3">
        <v>4.6340000000000003</v>
      </c>
      <c r="AY5065" s="3">
        <v>4.3330000000000002</v>
      </c>
      <c r="AZ5065" s="3">
        <v>4.3890000000000002</v>
      </c>
      <c r="BA5065">
        <v>4.2300000000000004</v>
      </c>
      <c r="BB5065">
        <v>2017</v>
      </c>
    </row>
    <row r="5066" spans="1:54" hidden="1" x14ac:dyDescent="0.2">
      <c r="A5066">
        <v>921</v>
      </c>
      <c r="B5066" t="s">
        <v>444</v>
      </c>
      <c r="C5066" t="s">
        <v>278</v>
      </c>
      <c r="D5066" t="s">
        <v>173</v>
      </c>
      <c r="E5066" t="s">
        <v>277</v>
      </c>
      <c r="F5066" t="s">
        <v>276</v>
      </c>
      <c r="G5066" t="s">
        <v>275</v>
      </c>
      <c r="I5066" t="s">
        <v>1446</v>
      </c>
      <c r="J5066" s="3" t="s">
        <v>215</v>
      </c>
      <c r="K5066" s="3" t="s">
        <v>215</v>
      </c>
      <c r="L5066" s="3" t="s">
        <v>215</v>
      </c>
      <c r="M5066" s="3" t="s">
        <v>215</v>
      </c>
      <c r="N5066" s="3" t="s">
        <v>215</v>
      </c>
      <c r="O5066" s="3" t="s">
        <v>215</v>
      </c>
      <c r="P5066" s="3" t="s">
        <v>215</v>
      </c>
      <c r="Q5066" s="3" t="s">
        <v>215</v>
      </c>
      <c r="R5066" s="3" t="s">
        <v>215</v>
      </c>
      <c r="S5066" s="3" t="s">
        <v>215</v>
      </c>
      <c r="T5066" s="3" t="s">
        <v>215</v>
      </c>
      <c r="U5066" s="3">
        <v>-22.23</v>
      </c>
      <c r="V5066" s="3">
        <v>-20.658000000000001</v>
      </c>
      <c r="W5066" s="3">
        <v>-41.212000000000003</v>
      </c>
      <c r="X5066" s="3">
        <v>-17.478999999999999</v>
      </c>
      <c r="Y5066" s="3">
        <v>5.2610000000000001</v>
      </c>
      <c r="Z5066" s="3">
        <v>13.487</v>
      </c>
      <c r="AA5066" s="3">
        <v>5.2050000000000001</v>
      </c>
      <c r="AB5066" s="3">
        <v>-29.2</v>
      </c>
      <c r="AC5066" s="3">
        <v>-28.4</v>
      </c>
      <c r="AD5066" s="3">
        <v>5.4139999999999997</v>
      </c>
      <c r="AE5066" s="3">
        <v>25</v>
      </c>
      <c r="AF5066" s="3">
        <v>15</v>
      </c>
      <c r="AG5066" s="3">
        <v>18</v>
      </c>
      <c r="AH5066" s="3">
        <v>17</v>
      </c>
      <c r="AI5066" s="3">
        <v>8</v>
      </c>
      <c r="AJ5066" s="3">
        <v>-7</v>
      </c>
      <c r="AK5066" s="3">
        <v>17</v>
      </c>
      <c r="AL5066" s="3">
        <v>5</v>
      </c>
      <c r="AM5066" s="3">
        <v>-7</v>
      </c>
      <c r="AN5066" s="3">
        <v>17</v>
      </c>
      <c r="AO5066" s="3">
        <v>34</v>
      </c>
      <c r="AP5066" s="3">
        <v>1</v>
      </c>
      <c r="AQ5066" s="3">
        <v>13</v>
      </c>
      <c r="AR5066" s="3">
        <v>2</v>
      </c>
      <c r="AS5066" s="3">
        <v>1</v>
      </c>
      <c r="AT5066" s="3">
        <v>7.7</v>
      </c>
      <c r="AU5066" s="3">
        <v>16.638000000000002</v>
      </c>
      <c r="AV5066" s="3">
        <v>7.7439999999999998</v>
      </c>
      <c r="AW5066" s="3">
        <v>3.71</v>
      </c>
      <c r="AX5066" s="3">
        <v>4.6340000000000003</v>
      </c>
      <c r="AY5066" s="3">
        <v>4.3330000000000002</v>
      </c>
      <c r="AZ5066" s="3">
        <v>4.3890000000000002</v>
      </c>
      <c r="BA5066">
        <v>4.2300000000000004</v>
      </c>
      <c r="BB5066">
        <v>2017</v>
      </c>
    </row>
    <row r="5067" spans="1:54" hidden="1" x14ac:dyDescent="0.2">
      <c r="A5067">
        <v>921</v>
      </c>
      <c r="B5067" t="s">
        <v>444</v>
      </c>
      <c r="C5067" t="s">
        <v>274</v>
      </c>
      <c r="D5067" t="s">
        <v>173</v>
      </c>
      <c r="E5067" t="s">
        <v>273</v>
      </c>
      <c r="F5067" t="s">
        <v>272</v>
      </c>
      <c r="G5067" t="s">
        <v>271</v>
      </c>
      <c r="I5067" t="s">
        <v>1447</v>
      </c>
      <c r="J5067" s="3" t="s">
        <v>215</v>
      </c>
      <c r="K5067" s="3" t="s">
        <v>215</v>
      </c>
      <c r="L5067" s="3" t="s">
        <v>215</v>
      </c>
      <c r="M5067" s="3" t="s">
        <v>215</v>
      </c>
      <c r="N5067" s="3" t="s">
        <v>215</v>
      </c>
      <c r="O5067" s="3" t="s">
        <v>215</v>
      </c>
      <c r="P5067" s="3" t="s">
        <v>215</v>
      </c>
      <c r="Q5067" s="3" t="s">
        <v>215</v>
      </c>
      <c r="R5067" s="3" t="s">
        <v>215</v>
      </c>
      <c r="S5067" s="3" t="s">
        <v>215</v>
      </c>
      <c r="T5067" s="3" t="s">
        <v>215</v>
      </c>
      <c r="U5067" s="3" t="s">
        <v>215</v>
      </c>
      <c r="V5067" s="3" t="s">
        <v>215</v>
      </c>
      <c r="W5067" s="3">
        <v>2.899</v>
      </c>
      <c r="X5067" s="3">
        <v>15</v>
      </c>
      <c r="Y5067" s="3">
        <v>14.4</v>
      </c>
      <c r="Z5067" s="3">
        <v>13</v>
      </c>
      <c r="AA5067" s="3">
        <v>12</v>
      </c>
      <c r="AB5067" s="3">
        <v>9.2319999999999993</v>
      </c>
      <c r="AC5067" s="3">
        <v>11.118</v>
      </c>
      <c r="AD5067" s="3">
        <v>8.5</v>
      </c>
      <c r="AE5067" s="3">
        <v>7.3</v>
      </c>
      <c r="AF5067" s="3">
        <v>6.8</v>
      </c>
      <c r="AG5067" s="3">
        <v>7.9</v>
      </c>
      <c r="AH5067" s="3">
        <v>8.1</v>
      </c>
      <c r="AI5067" s="3">
        <v>7.3</v>
      </c>
      <c r="AJ5067" s="3">
        <v>7.4</v>
      </c>
      <c r="AK5067" s="3">
        <v>5.0999999999999996</v>
      </c>
      <c r="AL5067" s="3">
        <v>4</v>
      </c>
      <c r="AM5067" s="3">
        <v>6.4</v>
      </c>
      <c r="AN5067" s="3">
        <v>7.4</v>
      </c>
      <c r="AO5067" s="3">
        <v>6.7</v>
      </c>
      <c r="AP5067" s="3">
        <v>5.6</v>
      </c>
      <c r="AQ5067" s="3">
        <v>5.0999999999999996</v>
      </c>
      <c r="AR5067" s="3">
        <v>3.9</v>
      </c>
      <c r="AS5067" s="3">
        <v>4.9000000000000004</v>
      </c>
      <c r="AT5067" s="3">
        <v>4.2</v>
      </c>
      <c r="AU5067" s="3">
        <v>4.2</v>
      </c>
      <c r="AV5067" s="3">
        <v>4.2</v>
      </c>
      <c r="AW5067" s="3">
        <v>4.0999999999999996</v>
      </c>
      <c r="AX5067" s="3">
        <v>4.0999999999999996</v>
      </c>
      <c r="AY5067" s="3">
        <v>4</v>
      </c>
      <c r="AZ5067" s="3">
        <v>4</v>
      </c>
      <c r="BA5067">
        <v>4</v>
      </c>
      <c r="BB5067">
        <v>2016</v>
      </c>
    </row>
    <row r="5068" spans="1:54" hidden="1" x14ac:dyDescent="0.2">
      <c r="A5068">
        <v>921</v>
      </c>
      <c r="B5068" t="s">
        <v>444</v>
      </c>
      <c r="C5068" t="s">
        <v>270</v>
      </c>
      <c r="D5068" t="s">
        <v>173</v>
      </c>
      <c r="E5068" t="s">
        <v>269</v>
      </c>
      <c r="F5068" t="s">
        <v>268</v>
      </c>
      <c r="G5068" t="s">
        <v>264</v>
      </c>
      <c r="H5068" t="s">
        <v>263</v>
      </c>
    </row>
    <row r="5069" spans="1:54" hidden="1" x14ac:dyDescent="0.2">
      <c r="A5069">
        <v>921</v>
      </c>
      <c r="B5069" t="s">
        <v>444</v>
      </c>
      <c r="C5069" t="s">
        <v>267</v>
      </c>
      <c r="D5069" t="s">
        <v>173</v>
      </c>
      <c r="E5069" t="s">
        <v>266</v>
      </c>
      <c r="F5069" t="s">
        <v>265</v>
      </c>
      <c r="G5069" t="s">
        <v>264</v>
      </c>
      <c r="H5069" t="s">
        <v>263</v>
      </c>
      <c r="I5069" t="s">
        <v>1448</v>
      </c>
      <c r="J5069" s="3" t="s">
        <v>215</v>
      </c>
      <c r="K5069" s="3" t="s">
        <v>215</v>
      </c>
      <c r="L5069" s="3" t="s">
        <v>215</v>
      </c>
      <c r="M5069" s="3" t="s">
        <v>215</v>
      </c>
      <c r="N5069" s="3" t="s">
        <v>215</v>
      </c>
      <c r="O5069" s="3" t="s">
        <v>215</v>
      </c>
      <c r="P5069" s="3" t="s">
        <v>215</v>
      </c>
      <c r="Q5069" s="3" t="s">
        <v>215</v>
      </c>
      <c r="R5069" s="3" t="s">
        <v>215</v>
      </c>
      <c r="S5069" s="3" t="s">
        <v>215</v>
      </c>
      <c r="T5069" s="3" t="s">
        <v>215</v>
      </c>
      <c r="U5069" s="3" t="s">
        <v>215</v>
      </c>
      <c r="V5069" s="3">
        <v>3.6890000000000001</v>
      </c>
      <c r="W5069" s="3">
        <v>3.6789999999999998</v>
      </c>
      <c r="X5069" s="3">
        <v>3.6840000000000002</v>
      </c>
      <c r="Y5069" s="3">
        <v>3.6789999999999998</v>
      </c>
      <c r="Z5069" s="3">
        <v>3.6680000000000001</v>
      </c>
      <c r="AA5069" s="3">
        <v>3.6560000000000001</v>
      </c>
      <c r="AB5069" s="3">
        <v>3.65</v>
      </c>
      <c r="AC5069" s="3">
        <v>3.6440000000000001</v>
      </c>
      <c r="AD5069" s="3">
        <v>3.6349999999999998</v>
      </c>
      <c r="AE5069" s="3">
        <v>3.6280000000000001</v>
      </c>
      <c r="AF5069" s="3">
        <v>3.6179999999999999</v>
      </c>
      <c r="AG5069" s="3">
        <v>3.6070000000000002</v>
      </c>
      <c r="AH5069" s="3">
        <v>3.6</v>
      </c>
      <c r="AI5069" s="3">
        <v>3.59</v>
      </c>
      <c r="AJ5069" s="3">
        <v>3.581</v>
      </c>
      <c r="AK5069" s="3">
        <v>3.573</v>
      </c>
      <c r="AL5069" s="3">
        <v>3.5680000000000001</v>
      </c>
      <c r="AM5069" s="3">
        <v>3.5640000000000001</v>
      </c>
      <c r="AN5069" s="3">
        <v>3.56</v>
      </c>
      <c r="AO5069" s="3">
        <v>3.56</v>
      </c>
      <c r="AP5069" s="3">
        <v>3.5590000000000002</v>
      </c>
      <c r="AQ5069" s="3">
        <v>3.5579999999999998</v>
      </c>
      <c r="AR5069" s="3">
        <v>3.5550000000000002</v>
      </c>
      <c r="AS5069" s="3">
        <v>3.5529999999999999</v>
      </c>
      <c r="AT5069" s="3">
        <v>3.5510000000000002</v>
      </c>
      <c r="AU5069" s="3">
        <v>3.5470000000000002</v>
      </c>
      <c r="AV5069" s="3">
        <v>3.544</v>
      </c>
      <c r="AW5069" s="3">
        <v>3.5419999999999998</v>
      </c>
      <c r="AX5069" s="3">
        <v>3.5390000000000001</v>
      </c>
      <c r="AY5069" s="3">
        <v>3.536</v>
      </c>
      <c r="AZ5069" s="3">
        <v>3.5339999999999998</v>
      </c>
      <c r="BA5069">
        <v>3.5310000000000001</v>
      </c>
      <c r="BB5069">
        <v>2016</v>
      </c>
    </row>
    <row r="5070" spans="1:54" hidden="1" x14ac:dyDescent="0.2">
      <c r="A5070">
        <v>921</v>
      </c>
      <c r="B5070" t="s">
        <v>444</v>
      </c>
      <c r="C5070" t="s">
        <v>262</v>
      </c>
      <c r="D5070" t="s">
        <v>173</v>
      </c>
      <c r="E5070" t="s">
        <v>260</v>
      </c>
      <c r="F5070" t="s">
        <v>259</v>
      </c>
      <c r="G5070" t="s">
        <v>225</v>
      </c>
      <c r="H5070" t="s">
        <v>222</v>
      </c>
      <c r="I5070" t="s">
        <v>1449</v>
      </c>
      <c r="J5070" s="3" t="s">
        <v>215</v>
      </c>
      <c r="K5070" s="3" t="s">
        <v>215</v>
      </c>
      <c r="L5070" s="3" t="s">
        <v>215</v>
      </c>
      <c r="M5070" s="3" t="s">
        <v>215</v>
      </c>
      <c r="N5070" s="3" t="s">
        <v>215</v>
      </c>
      <c r="O5070" s="3" t="s">
        <v>215</v>
      </c>
      <c r="P5070" s="3" t="s">
        <v>215</v>
      </c>
      <c r="Q5070" s="3" t="s">
        <v>215</v>
      </c>
      <c r="R5070" s="3" t="s">
        <v>215</v>
      </c>
      <c r="S5070" s="3" t="s">
        <v>215</v>
      </c>
      <c r="T5070" s="3" t="s">
        <v>215</v>
      </c>
      <c r="U5070" s="3" t="s">
        <v>215</v>
      </c>
      <c r="V5070" s="3" t="s">
        <v>215</v>
      </c>
      <c r="W5070" s="3" t="s">
        <v>215</v>
      </c>
      <c r="X5070" s="3" t="s">
        <v>215</v>
      </c>
      <c r="Y5070" s="3">
        <v>2.556</v>
      </c>
      <c r="Z5070" s="3">
        <v>2.7970000000000002</v>
      </c>
      <c r="AA5070" s="3">
        <v>3.431</v>
      </c>
      <c r="AB5070" s="3">
        <v>3.427</v>
      </c>
      <c r="AC5070" s="3">
        <v>3.7429999999999999</v>
      </c>
      <c r="AD5070" s="3">
        <v>4.9820000000000002</v>
      </c>
      <c r="AE5070" s="3">
        <v>5.556</v>
      </c>
      <c r="AF5070" s="3">
        <v>6.6680000000000001</v>
      </c>
      <c r="AG5070" s="3">
        <v>9.3829999999999991</v>
      </c>
      <c r="AH5070" s="3">
        <v>11.34</v>
      </c>
      <c r="AI5070" s="3">
        <v>14.519</v>
      </c>
      <c r="AJ5070" s="3">
        <v>17.847000000000001</v>
      </c>
      <c r="AK5070" s="3">
        <v>22.9</v>
      </c>
      <c r="AL5070" s="3">
        <v>25.564</v>
      </c>
      <c r="AM5070" s="3">
        <v>23.518000000000001</v>
      </c>
      <c r="AN5070" s="3">
        <v>27.536999999999999</v>
      </c>
      <c r="AO5070" s="3">
        <v>30.138000000000002</v>
      </c>
      <c r="AP5070" s="3">
        <v>33.475999999999999</v>
      </c>
      <c r="AQ5070" s="3">
        <v>36.908000000000001</v>
      </c>
      <c r="AR5070" s="3">
        <v>42.456000000000003</v>
      </c>
      <c r="AS5070" s="3">
        <v>43.67</v>
      </c>
      <c r="AT5070" s="3">
        <v>45.947000000000003</v>
      </c>
      <c r="AU5070" s="3">
        <v>53.378999999999998</v>
      </c>
      <c r="AV5070" s="3">
        <v>57.52</v>
      </c>
      <c r="AW5070" s="3">
        <v>59.981000000000002</v>
      </c>
      <c r="AX5070" s="3">
        <v>65.063000000000002</v>
      </c>
      <c r="AY5070" s="3">
        <v>70.611000000000004</v>
      </c>
      <c r="AZ5070" s="3">
        <v>76.774000000000001</v>
      </c>
      <c r="BA5070">
        <v>83.649000000000001</v>
      </c>
      <c r="BB5070">
        <v>2016</v>
      </c>
    </row>
    <row r="5071" spans="1:54" hidden="1" x14ac:dyDescent="0.2">
      <c r="A5071">
        <v>921</v>
      </c>
      <c r="B5071" t="s">
        <v>444</v>
      </c>
      <c r="C5071" t="s">
        <v>261</v>
      </c>
      <c r="D5071" t="s">
        <v>173</v>
      </c>
      <c r="E5071" t="s">
        <v>260</v>
      </c>
      <c r="F5071" t="s">
        <v>259</v>
      </c>
      <c r="G5071" t="s">
        <v>217</v>
      </c>
      <c r="I5071" t="s">
        <v>258</v>
      </c>
      <c r="J5071" s="3" t="s">
        <v>215</v>
      </c>
      <c r="K5071" s="3" t="s">
        <v>215</v>
      </c>
      <c r="L5071" s="3" t="s">
        <v>215</v>
      </c>
      <c r="M5071" s="3" t="s">
        <v>215</v>
      </c>
      <c r="N5071" s="3" t="s">
        <v>215</v>
      </c>
      <c r="O5071" s="3" t="s">
        <v>215</v>
      </c>
      <c r="P5071" s="3" t="s">
        <v>215</v>
      </c>
      <c r="Q5071" s="3" t="s">
        <v>215</v>
      </c>
      <c r="R5071" s="3" t="s">
        <v>215</v>
      </c>
      <c r="S5071" s="3" t="s">
        <v>215</v>
      </c>
      <c r="T5071" s="3" t="s">
        <v>215</v>
      </c>
      <c r="U5071" s="3" t="s">
        <v>215</v>
      </c>
      <c r="V5071" s="3" t="s">
        <v>215</v>
      </c>
      <c r="W5071" s="3" t="s">
        <v>215</v>
      </c>
      <c r="X5071" s="3" t="s">
        <v>215</v>
      </c>
      <c r="Y5071" s="3">
        <v>39.442</v>
      </c>
      <c r="Z5071" s="3">
        <v>35.872</v>
      </c>
      <c r="AA5071" s="3">
        <v>38.479999999999997</v>
      </c>
      <c r="AB5071" s="3">
        <v>37.572000000000003</v>
      </c>
      <c r="AC5071" s="3">
        <v>30.379000000000001</v>
      </c>
      <c r="AD5071" s="3">
        <v>30.478999999999999</v>
      </c>
      <c r="AE5071" s="3">
        <v>29.163</v>
      </c>
      <c r="AF5071" s="3">
        <v>29.56</v>
      </c>
      <c r="AG5071" s="3">
        <v>33.973999999999997</v>
      </c>
      <c r="AH5071" s="3">
        <v>35.401000000000003</v>
      </c>
      <c r="AI5071" s="3">
        <v>38.56</v>
      </c>
      <c r="AJ5071" s="3">
        <v>39.878</v>
      </c>
      <c r="AK5071" s="3">
        <v>42.86</v>
      </c>
      <c r="AL5071" s="3">
        <v>40.628</v>
      </c>
      <c r="AM5071" s="3">
        <v>38.917000000000002</v>
      </c>
      <c r="AN5071" s="3">
        <v>38.307000000000002</v>
      </c>
      <c r="AO5071" s="3">
        <v>36.597999999999999</v>
      </c>
      <c r="AP5071" s="3">
        <v>37.942999999999998</v>
      </c>
      <c r="AQ5071" s="3">
        <v>36.720999999999997</v>
      </c>
      <c r="AR5071" s="3">
        <v>37.89</v>
      </c>
      <c r="AS5071" s="3">
        <v>35.631</v>
      </c>
      <c r="AT5071" s="3">
        <v>34.051000000000002</v>
      </c>
      <c r="AU5071" s="3">
        <v>35.691000000000003</v>
      </c>
      <c r="AV5071" s="3">
        <v>35.476999999999997</v>
      </c>
      <c r="AW5071" s="3">
        <v>33.878999999999998</v>
      </c>
      <c r="AX5071" s="3">
        <v>33.718000000000004</v>
      </c>
      <c r="AY5071" s="3">
        <v>33.552999999999997</v>
      </c>
      <c r="AZ5071" s="3">
        <v>33.441000000000003</v>
      </c>
      <c r="BA5071">
        <v>33.398000000000003</v>
      </c>
      <c r="BB5071">
        <v>2016</v>
      </c>
    </row>
    <row r="5072" spans="1:54" hidden="1" x14ac:dyDescent="0.2">
      <c r="A5072">
        <v>921</v>
      </c>
      <c r="B5072" t="s">
        <v>444</v>
      </c>
      <c r="C5072" t="s">
        <v>257</v>
      </c>
      <c r="D5072" t="s">
        <v>173</v>
      </c>
      <c r="E5072" t="s">
        <v>255</v>
      </c>
      <c r="F5072" t="s">
        <v>254</v>
      </c>
      <c r="G5072" t="s">
        <v>225</v>
      </c>
      <c r="H5072" t="s">
        <v>222</v>
      </c>
      <c r="I5072" t="s">
        <v>1449</v>
      </c>
      <c r="J5072" s="3" t="s">
        <v>215</v>
      </c>
      <c r="K5072" s="3" t="s">
        <v>215</v>
      </c>
      <c r="L5072" s="3" t="s">
        <v>215</v>
      </c>
      <c r="M5072" s="3" t="s">
        <v>215</v>
      </c>
      <c r="N5072" s="3" t="s">
        <v>215</v>
      </c>
      <c r="O5072" s="3" t="s">
        <v>215</v>
      </c>
      <c r="P5072" s="3" t="s">
        <v>215</v>
      </c>
      <c r="Q5072" s="3" t="s">
        <v>215</v>
      </c>
      <c r="R5072" s="3" t="s">
        <v>215</v>
      </c>
      <c r="S5072" s="3" t="s">
        <v>215</v>
      </c>
      <c r="T5072" s="3" t="s">
        <v>215</v>
      </c>
      <c r="U5072" s="3" t="s">
        <v>215</v>
      </c>
      <c r="V5072" s="3" t="s">
        <v>215</v>
      </c>
      <c r="W5072" s="3" t="s">
        <v>215</v>
      </c>
      <c r="X5072" s="3" t="s">
        <v>215</v>
      </c>
      <c r="Y5072" s="3">
        <v>2.7229999999999999</v>
      </c>
      <c r="Z5072" s="3">
        <v>3.3759999999999999</v>
      </c>
      <c r="AA5072" s="3">
        <v>4.0970000000000004</v>
      </c>
      <c r="AB5072" s="3">
        <v>3.5659999999999998</v>
      </c>
      <c r="AC5072" s="3">
        <v>4.0679999999999996</v>
      </c>
      <c r="AD5072" s="3">
        <v>5.5609999999999999</v>
      </c>
      <c r="AE5072" s="3">
        <v>5.6219999999999999</v>
      </c>
      <c r="AF5072" s="3">
        <v>6.9340000000000002</v>
      </c>
      <c r="AG5072" s="3">
        <v>9.2530000000000001</v>
      </c>
      <c r="AH5072" s="3">
        <v>11.15</v>
      </c>
      <c r="AI5072" s="3">
        <v>13.976000000000001</v>
      </c>
      <c r="AJ5072" s="3">
        <v>18.035</v>
      </c>
      <c r="AK5072" s="3">
        <v>22.821000000000002</v>
      </c>
      <c r="AL5072" s="3">
        <v>26.111000000000001</v>
      </c>
      <c r="AM5072" s="3">
        <v>27.375</v>
      </c>
      <c r="AN5072" s="3">
        <v>29.417000000000002</v>
      </c>
      <c r="AO5072" s="3">
        <v>32.162999999999997</v>
      </c>
      <c r="AP5072" s="3">
        <v>35.512999999999998</v>
      </c>
      <c r="AQ5072" s="3">
        <v>38.779000000000003</v>
      </c>
      <c r="AR5072" s="3">
        <v>44.572000000000003</v>
      </c>
      <c r="AS5072" s="3">
        <v>46.502000000000002</v>
      </c>
      <c r="AT5072" s="3">
        <v>48.774000000000001</v>
      </c>
      <c r="AU5072" s="3">
        <v>54.823</v>
      </c>
      <c r="AV5072" s="3">
        <v>62.676000000000002</v>
      </c>
      <c r="AW5072" s="3">
        <v>66.701999999999998</v>
      </c>
      <c r="AX5072" s="3">
        <v>72.067999999999998</v>
      </c>
      <c r="AY5072" s="3">
        <v>76.602999999999994</v>
      </c>
      <c r="AZ5072" s="3">
        <v>83.106999999999999</v>
      </c>
      <c r="BA5072">
        <v>90.564999999999998</v>
      </c>
      <c r="BB5072">
        <v>2016</v>
      </c>
    </row>
    <row r="5073" spans="1:54" hidden="1" x14ac:dyDescent="0.2">
      <c r="A5073">
        <v>921</v>
      </c>
      <c r="B5073" t="s">
        <v>444</v>
      </c>
      <c r="C5073" t="s">
        <v>256</v>
      </c>
      <c r="D5073" t="s">
        <v>173</v>
      </c>
      <c r="E5073" t="s">
        <v>255</v>
      </c>
      <c r="F5073" t="s">
        <v>254</v>
      </c>
      <c r="G5073" t="s">
        <v>217</v>
      </c>
      <c r="I5073" t="s">
        <v>253</v>
      </c>
      <c r="J5073" s="3" t="s">
        <v>215</v>
      </c>
      <c r="K5073" s="3" t="s">
        <v>215</v>
      </c>
      <c r="L5073" s="3" t="s">
        <v>215</v>
      </c>
      <c r="M5073" s="3" t="s">
        <v>215</v>
      </c>
      <c r="N5073" s="3" t="s">
        <v>215</v>
      </c>
      <c r="O5073" s="3" t="s">
        <v>215</v>
      </c>
      <c r="P5073" s="3" t="s">
        <v>215</v>
      </c>
      <c r="Q5073" s="3" t="s">
        <v>215</v>
      </c>
      <c r="R5073" s="3" t="s">
        <v>215</v>
      </c>
      <c r="S5073" s="3" t="s">
        <v>215</v>
      </c>
      <c r="T5073" s="3" t="s">
        <v>215</v>
      </c>
      <c r="U5073" s="3" t="s">
        <v>215</v>
      </c>
      <c r="V5073" s="3" t="s">
        <v>215</v>
      </c>
      <c r="W5073" s="3" t="s">
        <v>215</v>
      </c>
      <c r="X5073" s="3" t="s">
        <v>215</v>
      </c>
      <c r="Y5073" s="3">
        <v>42.024999999999999</v>
      </c>
      <c r="Z5073" s="3">
        <v>43.295999999999999</v>
      </c>
      <c r="AA5073" s="3">
        <v>45.951000000000001</v>
      </c>
      <c r="AB5073" s="3">
        <v>39.094000000000001</v>
      </c>
      <c r="AC5073" s="3">
        <v>33.018999999999998</v>
      </c>
      <c r="AD5073" s="3">
        <v>34.024999999999999</v>
      </c>
      <c r="AE5073" s="3">
        <v>29.507999999999999</v>
      </c>
      <c r="AF5073" s="3">
        <v>30.739000000000001</v>
      </c>
      <c r="AG5073" s="3">
        <v>33.503999999999998</v>
      </c>
      <c r="AH5073" s="3">
        <v>34.808</v>
      </c>
      <c r="AI5073" s="3">
        <v>37.119</v>
      </c>
      <c r="AJ5073" s="3">
        <v>40.296999999999997</v>
      </c>
      <c r="AK5073" s="3">
        <v>42.712000000000003</v>
      </c>
      <c r="AL5073" s="3">
        <v>41.497999999999998</v>
      </c>
      <c r="AM5073" s="3">
        <v>45.3</v>
      </c>
      <c r="AN5073" s="3">
        <v>40.921999999999997</v>
      </c>
      <c r="AO5073" s="3">
        <v>39.057000000000002</v>
      </c>
      <c r="AP5073" s="3">
        <v>40.250999999999998</v>
      </c>
      <c r="AQ5073" s="3">
        <v>38.582000000000001</v>
      </c>
      <c r="AR5073" s="3">
        <v>39.779000000000003</v>
      </c>
      <c r="AS5073" s="3">
        <v>37.941000000000003</v>
      </c>
      <c r="AT5073" s="3">
        <v>36.145000000000003</v>
      </c>
      <c r="AU5073" s="3">
        <v>36.655999999999999</v>
      </c>
      <c r="AV5073" s="3">
        <v>38.656999999999996</v>
      </c>
      <c r="AW5073" s="3">
        <v>37.674999999999997</v>
      </c>
      <c r="AX5073" s="3">
        <v>37.347999999999999</v>
      </c>
      <c r="AY5073" s="3">
        <v>36.401000000000003</v>
      </c>
      <c r="AZ5073" s="3">
        <v>36.198999999999998</v>
      </c>
      <c r="BA5073">
        <v>36.158999999999999</v>
      </c>
      <c r="BB5073">
        <v>2016</v>
      </c>
    </row>
    <row r="5074" spans="1:54" hidden="1" x14ac:dyDescent="0.2">
      <c r="A5074">
        <v>921</v>
      </c>
      <c r="B5074" t="s">
        <v>444</v>
      </c>
      <c r="C5074" t="s">
        <v>252</v>
      </c>
      <c r="D5074" t="s">
        <v>173</v>
      </c>
      <c r="E5074" t="s">
        <v>250</v>
      </c>
      <c r="F5074" t="s">
        <v>249</v>
      </c>
      <c r="G5074" t="s">
        <v>225</v>
      </c>
      <c r="H5074" t="s">
        <v>222</v>
      </c>
      <c r="I5074" t="s">
        <v>1449</v>
      </c>
      <c r="J5074" s="3" t="s">
        <v>215</v>
      </c>
      <c r="K5074" s="3" t="s">
        <v>215</v>
      </c>
      <c r="L5074" s="3" t="s">
        <v>215</v>
      </c>
      <c r="M5074" s="3" t="s">
        <v>215</v>
      </c>
      <c r="N5074" s="3" t="s">
        <v>215</v>
      </c>
      <c r="O5074" s="3" t="s">
        <v>215</v>
      </c>
      <c r="P5074" s="3" t="s">
        <v>215</v>
      </c>
      <c r="Q5074" s="3" t="s">
        <v>215</v>
      </c>
      <c r="R5074" s="3" t="s">
        <v>215</v>
      </c>
      <c r="S5074" s="3" t="s">
        <v>215</v>
      </c>
      <c r="T5074" s="3" t="s">
        <v>215</v>
      </c>
      <c r="U5074" s="3" t="s">
        <v>215</v>
      </c>
      <c r="V5074" s="3" t="s">
        <v>215</v>
      </c>
      <c r="W5074" s="3" t="s">
        <v>215</v>
      </c>
      <c r="X5074" s="3" t="s">
        <v>215</v>
      </c>
      <c r="Y5074" s="3">
        <v>-0.16700000000000001</v>
      </c>
      <c r="Z5074" s="3">
        <v>-0.57899999999999996</v>
      </c>
      <c r="AA5074" s="3">
        <v>-0.66600000000000004</v>
      </c>
      <c r="AB5074" s="3">
        <v>-0.13900000000000001</v>
      </c>
      <c r="AC5074" s="3">
        <v>-0.32500000000000001</v>
      </c>
      <c r="AD5074" s="3">
        <v>-0.57999999999999996</v>
      </c>
      <c r="AE5074" s="3">
        <v>-6.6000000000000003E-2</v>
      </c>
      <c r="AF5074" s="3">
        <v>-0.26600000000000001</v>
      </c>
      <c r="AG5074" s="3">
        <v>0.13</v>
      </c>
      <c r="AH5074" s="3">
        <v>0.19</v>
      </c>
      <c r="AI5074" s="3">
        <v>0.54200000000000004</v>
      </c>
      <c r="AJ5074" s="3">
        <v>-0.187</v>
      </c>
      <c r="AK5074" s="3">
        <v>7.9000000000000001E-2</v>
      </c>
      <c r="AL5074" s="3">
        <v>-0.54800000000000004</v>
      </c>
      <c r="AM5074" s="3">
        <v>-3.8570000000000002</v>
      </c>
      <c r="AN5074" s="3">
        <v>-1.879</v>
      </c>
      <c r="AO5074" s="3">
        <v>-2.024</v>
      </c>
      <c r="AP5074" s="3">
        <v>-2.0369999999999999</v>
      </c>
      <c r="AQ5074" s="3">
        <v>-1.871</v>
      </c>
      <c r="AR5074" s="3">
        <v>-2.1160000000000001</v>
      </c>
      <c r="AS5074" s="3">
        <v>-2.8319999999999999</v>
      </c>
      <c r="AT5074" s="3">
        <v>-2.827</v>
      </c>
      <c r="AU5074" s="3">
        <v>-1.444</v>
      </c>
      <c r="AV5074" s="3">
        <v>-5.1559999999999997</v>
      </c>
      <c r="AW5074" s="3">
        <v>-6.7210000000000001</v>
      </c>
      <c r="AX5074" s="3">
        <v>-7.0060000000000002</v>
      </c>
      <c r="AY5074" s="3">
        <v>-5.9930000000000003</v>
      </c>
      <c r="AZ5074" s="3">
        <v>-6.3330000000000002</v>
      </c>
      <c r="BA5074">
        <v>-6.9160000000000004</v>
      </c>
      <c r="BB5074">
        <v>2016</v>
      </c>
    </row>
    <row r="5075" spans="1:54" hidden="1" x14ac:dyDescent="0.2">
      <c r="A5075">
        <v>921</v>
      </c>
      <c r="B5075" t="s">
        <v>444</v>
      </c>
      <c r="C5075" t="s">
        <v>251</v>
      </c>
      <c r="D5075" t="s">
        <v>173</v>
      </c>
      <c r="E5075" t="s">
        <v>250</v>
      </c>
      <c r="F5075" t="s">
        <v>249</v>
      </c>
      <c r="G5075" t="s">
        <v>217</v>
      </c>
      <c r="I5075" t="s">
        <v>248</v>
      </c>
      <c r="J5075" s="3" t="s">
        <v>215</v>
      </c>
      <c r="K5075" s="3" t="s">
        <v>215</v>
      </c>
      <c r="L5075" s="3" t="s">
        <v>215</v>
      </c>
      <c r="M5075" s="3" t="s">
        <v>215</v>
      </c>
      <c r="N5075" s="3" t="s">
        <v>215</v>
      </c>
      <c r="O5075" s="3" t="s">
        <v>215</v>
      </c>
      <c r="P5075" s="3" t="s">
        <v>215</v>
      </c>
      <c r="Q5075" s="3" t="s">
        <v>215</v>
      </c>
      <c r="R5075" s="3" t="s">
        <v>215</v>
      </c>
      <c r="S5075" s="3" t="s">
        <v>215</v>
      </c>
      <c r="T5075" s="3" t="s">
        <v>215</v>
      </c>
      <c r="U5075" s="3" t="s">
        <v>215</v>
      </c>
      <c r="V5075" s="3" t="s">
        <v>215</v>
      </c>
      <c r="W5075" s="3" t="s">
        <v>215</v>
      </c>
      <c r="X5075" s="3" t="s">
        <v>215</v>
      </c>
      <c r="Y5075" s="3">
        <v>-2.5830000000000002</v>
      </c>
      <c r="Z5075" s="3">
        <v>-7.423</v>
      </c>
      <c r="AA5075" s="3">
        <v>-7.4710000000000001</v>
      </c>
      <c r="AB5075" s="3">
        <v>-1.522</v>
      </c>
      <c r="AC5075" s="3">
        <v>-2.6389999999999998</v>
      </c>
      <c r="AD5075" s="3">
        <v>-3.5459999999999998</v>
      </c>
      <c r="AE5075" s="3">
        <v>-0.34499999999999997</v>
      </c>
      <c r="AF5075" s="3">
        <v>-1.179</v>
      </c>
      <c r="AG5075" s="3">
        <v>0.47</v>
      </c>
      <c r="AH5075" s="3">
        <v>0.59299999999999997</v>
      </c>
      <c r="AI5075" s="3">
        <v>1.4410000000000001</v>
      </c>
      <c r="AJ5075" s="3">
        <v>-0.41899999999999998</v>
      </c>
      <c r="AK5075" s="3">
        <v>0.14799999999999999</v>
      </c>
      <c r="AL5075" s="3">
        <v>-0.871</v>
      </c>
      <c r="AM5075" s="3">
        <v>-6.383</v>
      </c>
      <c r="AN5075" s="3">
        <v>-2.6139999999999999</v>
      </c>
      <c r="AO5075" s="3">
        <v>-2.4580000000000002</v>
      </c>
      <c r="AP5075" s="3">
        <v>-2.3079999999999998</v>
      </c>
      <c r="AQ5075" s="3">
        <v>-1.861</v>
      </c>
      <c r="AR5075" s="3">
        <v>-1.8879999999999999</v>
      </c>
      <c r="AS5075" s="3">
        <v>-2.31</v>
      </c>
      <c r="AT5075" s="3">
        <v>-2.0950000000000002</v>
      </c>
      <c r="AU5075" s="3">
        <v>-0.96499999999999997</v>
      </c>
      <c r="AV5075" s="3">
        <v>-3.18</v>
      </c>
      <c r="AW5075" s="3">
        <v>-3.7959999999999998</v>
      </c>
      <c r="AX5075" s="3">
        <v>-3.63</v>
      </c>
      <c r="AY5075" s="3">
        <v>-2.8479999999999999</v>
      </c>
      <c r="AZ5075" s="3">
        <v>-2.758</v>
      </c>
      <c r="BA5075">
        <v>-2.7610000000000001</v>
      </c>
      <c r="BB5075">
        <v>2016</v>
      </c>
    </row>
    <row r="5076" spans="1:54" hidden="1" x14ac:dyDescent="0.2">
      <c r="A5076">
        <v>921</v>
      </c>
      <c r="B5076" t="s">
        <v>444</v>
      </c>
      <c r="C5076" t="s">
        <v>247</v>
      </c>
      <c r="D5076" t="s">
        <v>173</v>
      </c>
      <c r="E5076" t="s">
        <v>245</v>
      </c>
      <c r="F5076" t="s">
        <v>244</v>
      </c>
      <c r="G5076" t="s">
        <v>225</v>
      </c>
      <c r="H5076" t="s">
        <v>222</v>
      </c>
    </row>
    <row r="5077" spans="1:54" hidden="1" x14ac:dyDescent="0.2">
      <c r="A5077">
        <v>921</v>
      </c>
      <c r="B5077" t="s">
        <v>444</v>
      </c>
      <c r="C5077" t="s">
        <v>246</v>
      </c>
      <c r="D5077" t="s">
        <v>173</v>
      </c>
      <c r="E5077" t="s">
        <v>245</v>
      </c>
      <c r="F5077" t="s">
        <v>244</v>
      </c>
      <c r="G5077" t="s">
        <v>243</v>
      </c>
    </row>
    <row r="5078" spans="1:54" hidden="1" x14ac:dyDescent="0.2">
      <c r="A5078">
        <v>921</v>
      </c>
      <c r="B5078" t="s">
        <v>444</v>
      </c>
      <c r="C5078" t="s">
        <v>242</v>
      </c>
      <c r="D5078" t="s">
        <v>173</v>
      </c>
      <c r="E5078" t="s">
        <v>240</v>
      </c>
      <c r="F5078" t="s">
        <v>239</v>
      </c>
      <c r="G5078" t="s">
        <v>225</v>
      </c>
      <c r="H5078" t="s">
        <v>222</v>
      </c>
      <c r="I5078" t="s">
        <v>1449</v>
      </c>
      <c r="J5078" s="3" t="s">
        <v>215</v>
      </c>
      <c r="K5078" s="3" t="s">
        <v>215</v>
      </c>
      <c r="L5078" s="3" t="s">
        <v>215</v>
      </c>
      <c r="M5078" s="3" t="s">
        <v>215</v>
      </c>
      <c r="N5078" s="3" t="s">
        <v>215</v>
      </c>
      <c r="O5078" s="3" t="s">
        <v>215</v>
      </c>
      <c r="P5078" s="3" t="s">
        <v>215</v>
      </c>
      <c r="Q5078" s="3" t="s">
        <v>215</v>
      </c>
      <c r="R5078" s="3" t="s">
        <v>215</v>
      </c>
      <c r="S5078" s="3" t="s">
        <v>215</v>
      </c>
      <c r="T5078" s="3" t="s">
        <v>215</v>
      </c>
      <c r="U5078" s="3" t="s">
        <v>215</v>
      </c>
      <c r="V5078" s="3" t="s">
        <v>215</v>
      </c>
      <c r="W5078" s="3" t="s">
        <v>215</v>
      </c>
      <c r="X5078" s="3" t="s">
        <v>215</v>
      </c>
      <c r="Y5078" s="3">
        <v>9.8000000000000004E-2</v>
      </c>
      <c r="Z5078" s="3">
        <v>-0.33600000000000002</v>
      </c>
      <c r="AA5078" s="3">
        <v>-0.28899999999999998</v>
      </c>
      <c r="AB5078" s="3">
        <v>0.28199999999999997</v>
      </c>
      <c r="AC5078" s="3">
        <v>0.54200000000000004</v>
      </c>
      <c r="AD5078" s="3">
        <v>0.441</v>
      </c>
      <c r="AE5078" s="3">
        <v>0.73199999999999998</v>
      </c>
      <c r="AF5078" s="3">
        <v>0.22</v>
      </c>
      <c r="AG5078" s="3">
        <v>0.71</v>
      </c>
      <c r="AH5078" s="3">
        <v>0.80200000000000005</v>
      </c>
      <c r="AI5078" s="3">
        <v>1.0129999999999999</v>
      </c>
      <c r="AJ5078" s="3">
        <v>0.26700000000000002</v>
      </c>
      <c r="AK5078" s="3">
        <v>0.71399999999999997</v>
      </c>
      <c r="AL5078" s="3">
        <v>0.185</v>
      </c>
      <c r="AM5078" s="3">
        <v>-3.0139999999999998</v>
      </c>
      <c r="AN5078" s="3">
        <v>-1.3220000000000001</v>
      </c>
      <c r="AO5078" s="3">
        <v>-1.351</v>
      </c>
      <c r="AP5078" s="3">
        <v>-1.3420000000000001</v>
      </c>
      <c r="AQ5078" s="3">
        <v>-1.3440000000000001</v>
      </c>
      <c r="AR5078" s="3">
        <v>-1.492</v>
      </c>
      <c r="AS5078" s="3">
        <v>-1.7330000000000001</v>
      </c>
      <c r="AT5078" s="3">
        <v>-1.0149999999999999</v>
      </c>
      <c r="AU5078" s="3">
        <v>0.51500000000000001</v>
      </c>
      <c r="AV5078" s="3">
        <v>-3.387</v>
      </c>
      <c r="AW5078" s="3">
        <v>-4.6369999999999996</v>
      </c>
      <c r="AX5078" s="3">
        <v>-4.6399999999999997</v>
      </c>
      <c r="AY5078" s="3">
        <v>-3.5550000000000002</v>
      </c>
      <c r="AZ5078" s="3">
        <v>-3.59</v>
      </c>
      <c r="BA5078">
        <v>-3.883</v>
      </c>
      <c r="BB5078">
        <v>2016</v>
      </c>
    </row>
    <row r="5079" spans="1:54" hidden="1" x14ac:dyDescent="0.2">
      <c r="A5079">
        <v>921</v>
      </c>
      <c r="B5079" t="s">
        <v>444</v>
      </c>
      <c r="C5079" t="s">
        <v>241</v>
      </c>
      <c r="D5079" t="s">
        <v>173</v>
      </c>
      <c r="E5079" t="s">
        <v>240</v>
      </c>
      <c r="F5079" t="s">
        <v>239</v>
      </c>
      <c r="G5079" t="s">
        <v>217</v>
      </c>
      <c r="I5079" t="s">
        <v>238</v>
      </c>
      <c r="J5079" s="3" t="s">
        <v>215</v>
      </c>
      <c r="K5079" s="3" t="s">
        <v>215</v>
      </c>
      <c r="L5079" s="3" t="s">
        <v>215</v>
      </c>
      <c r="M5079" s="3" t="s">
        <v>215</v>
      </c>
      <c r="N5079" s="3" t="s">
        <v>215</v>
      </c>
      <c r="O5079" s="3" t="s">
        <v>215</v>
      </c>
      <c r="P5079" s="3" t="s">
        <v>215</v>
      </c>
      <c r="Q5079" s="3" t="s">
        <v>215</v>
      </c>
      <c r="R5079" s="3" t="s">
        <v>215</v>
      </c>
      <c r="S5079" s="3" t="s">
        <v>215</v>
      </c>
      <c r="T5079" s="3" t="s">
        <v>215</v>
      </c>
      <c r="U5079" s="3" t="s">
        <v>215</v>
      </c>
      <c r="V5079" s="3" t="s">
        <v>215</v>
      </c>
      <c r="W5079" s="3" t="s">
        <v>215</v>
      </c>
      <c r="X5079" s="3" t="s">
        <v>215</v>
      </c>
      <c r="Y5079" s="3">
        <v>1.5109999999999999</v>
      </c>
      <c r="Z5079" s="3">
        <v>-4.3090000000000002</v>
      </c>
      <c r="AA5079" s="3">
        <v>-3.2429999999999999</v>
      </c>
      <c r="AB5079" s="3">
        <v>3.0960000000000001</v>
      </c>
      <c r="AC5079" s="3">
        <v>4.3970000000000002</v>
      </c>
      <c r="AD5079" s="3">
        <v>2.6989999999999998</v>
      </c>
      <c r="AE5079" s="3">
        <v>3.84</v>
      </c>
      <c r="AF5079" s="3">
        <v>0.97699999999999998</v>
      </c>
      <c r="AG5079" s="3">
        <v>2.57</v>
      </c>
      <c r="AH5079" s="3">
        <v>2.5030000000000001</v>
      </c>
      <c r="AI5079" s="3">
        <v>2.69</v>
      </c>
      <c r="AJ5079" s="3">
        <v>0.59699999999999998</v>
      </c>
      <c r="AK5079" s="3">
        <v>1.3360000000000001</v>
      </c>
      <c r="AL5079" s="3">
        <v>0.29399999999999998</v>
      </c>
      <c r="AM5079" s="3">
        <v>-4.9880000000000004</v>
      </c>
      <c r="AN5079" s="3">
        <v>-1.839</v>
      </c>
      <c r="AO5079" s="3">
        <v>-1.641</v>
      </c>
      <c r="AP5079" s="3">
        <v>-1.5209999999999999</v>
      </c>
      <c r="AQ5079" s="3">
        <v>-1.337</v>
      </c>
      <c r="AR5079" s="3">
        <v>-1.331</v>
      </c>
      <c r="AS5079" s="3">
        <v>-1.4139999999999999</v>
      </c>
      <c r="AT5079" s="3">
        <v>-0.752</v>
      </c>
      <c r="AU5079" s="3">
        <v>0.34499999999999997</v>
      </c>
      <c r="AV5079" s="3">
        <v>-2.089</v>
      </c>
      <c r="AW5079" s="3">
        <v>-2.6190000000000002</v>
      </c>
      <c r="AX5079" s="3">
        <v>-2.4049999999999998</v>
      </c>
      <c r="AY5079" s="3">
        <v>-1.6890000000000001</v>
      </c>
      <c r="AZ5079" s="3">
        <v>-1.5640000000000001</v>
      </c>
      <c r="BA5079">
        <v>-1.55</v>
      </c>
      <c r="BB5079">
        <v>2016</v>
      </c>
    </row>
    <row r="5080" spans="1:54" hidden="1" x14ac:dyDescent="0.2">
      <c r="A5080">
        <v>921</v>
      </c>
      <c r="B5080" t="s">
        <v>444</v>
      </c>
      <c r="C5080" t="s">
        <v>237</v>
      </c>
      <c r="D5080" t="s">
        <v>173</v>
      </c>
      <c r="E5080" t="s">
        <v>235</v>
      </c>
      <c r="F5080" t="s">
        <v>234</v>
      </c>
      <c r="G5080" t="s">
        <v>225</v>
      </c>
      <c r="H5080" t="s">
        <v>222</v>
      </c>
    </row>
    <row r="5081" spans="1:54" hidden="1" x14ac:dyDescent="0.2">
      <c r="A5081">
        <v>921</v>
      </c>
      <c r="B5081" t="s">
        <v>444</v>
      </c>
      <c r="C5081" t="s">
        <v>236</v>
      </c>
      <c r="D5081" t="s">
        <v>173</v>
      </c>
      <c r="E5081" t="s">
        <v>235</v>
      </c>
      <c r="F5081" t="s">
        <v>234</v>
      </c>
      <c r="G5081" t="s">
        <v>217</v>
      </c>
    </row>
    <row r="5082" spans="1:54" hidden="1" x14ac:dyDescent="0.2">
      <c r="A5082">
        <v>921</v>
      </c>
      <c r="B5082" t="s">
        <v>444</v>
      </c>
      <c r="C5082" t="s">
        <v>233</v>
      </c>
      <c r="D5082" t="s">
        <v>173</v>
      </c>
      <c r="E5082" t="s">
        <v>231</v>
      </c>
      <c r="F5082" t="s">
        <v>230</v>
      </c>
      <c r="G5082" t="s">
        <v>225</v>
      </c>
      <c r="H5082" t="s">
        <v>222</v>
      </c>
      <c r="I5082" t="s">
        <v>1449</v>
      </c>
      <c r="J5082" s="3" t="s">
        <v>215</v>
      </c>
      <c r="K5082" s="3" t="s">
        <v>215</v>
      </c>
      <c r="L5082" s="3" t="s">
        <v>215</v>
      </c>
      <c r="M5082" s="3" t="s">
        <v>215</v>
      </c>
      <c r="N5082" s="3" t="s">
        <v>215</v>
      </c>
      <c r="O5082" s="3" t="s">
        <v>215</v>
      </c>
      <c r="P5082" s="3" t="s">
        <v>215</v>
      </c>
      <c r="Q5082" s="3" t="s">
        <v>215</v>
      </c>
      <c r="R5082" s="3" t="s">
        <v>215</v>
      </c>
      <c r="S5082" s="3" t="s">
        <v>215</v>
      </c>
      <c r="T5082" s="3" t="s">
        <v>215</v>
      </c>
      <c r="U5082" s="3" t="s">
        <v>215</v>
      </c>
      <c r="V5082" s="3" t="s">
        <v>215</v>
      </c>
      <c r="W5082" s="3" t="s">
        <v>215</v>
      </c>
      <c r="X5082" s="3" t="s">
        <v>215</v>
      </c>
      <c r="Y5082" s="3">
        <v>5.15</v>
      </c>
      <c r="Z5082" s="3">
        <v>6.8220000000000001</v>
      </c>
      <c r="AA5082" s="3">
        <v>7.94</v>
      </c>
      <c r="AB5082" s="3">
        <v>14.542</v>
      </c>
      <c r="AC5082" s="3">
        <v>18.573</v>
      </c>
      <c r="AD5082" s="3">
        <v>14.499000000000001</v>
      </c>
      <c r="AE5082" s="3">
        <v>16.138000000000002</v>
      </c>
      <c r="AF5082" s="3">
        <v>17.670000000000002</v>
      </c>
      <c r="AG5082" s="3">
        <v>17.866</v>
      </c>
      <c r="AH5082" s="3">
        <v>15.542999999999999</v>
      </c>
      <c r="AI5082" s="3">
        <v>14.754</v>
      </c>
      <c r="AJ5082" s="3">
        <v>15.654999999999999</v>
      </c>
      <c r="AK5082" s="3">
        <v>14.949</v>
      </c>
      <c r="AL5082" s="3">
        <v>13.821999999999999</v>
      </c>
      <c r="AM5082" s="3">
        <v>19.59</v>
      </c>
      <c r="AN5082" s="3">
        <v>21.908999999999999</v>
      </c>
      <c r="AO5082" s="3">
        <v>23.873999999999999</v>
      </c>
      <c r="AP5082" s="3">
        <v>27.260999999999999</v>
      </c>
      <c r="AQ5082" s="3">
        <v>29.722000000000001</v>
      </c>
      <c r="AR5082" s="3">
        <v>40.366999999999997</v>
      </c>
      <c r="AS5082" s="3">
        <v>54.942999999999998</v>
      </c>
      <c r="AT5082" s="3">
        <v>56.792999999999999</v>
      </c>
      <c r="AU5082" s="3">
        <v>56.414999999999999</v>
      </c>
      <c r="AV5082" s="3">
        <v>64.471000000000004</v>
      </c>
      <c r="AW5082" s="3">
        <v>74.349000000000004</v>
      </c>
      <c r="AX5082" s="3">
        <v>80.831000000000003</v>
      </c>
      <c r="AY5082" s="3">
        <v>87.91</v>
      </c>
      <c r="AZ5082" s="3">
        <v>96.147999999999996</v>
      </c>
      <c r="BA5082">
        <v>104.428</v>
      </c>
      <c r="BB5082">
        <v>2016</v>
      </c>
    </row>
    <row r="5083" spans="1:54" hidden="1" x14ac:dyDescent="0.2">
      <c r="A5083">
        <v>921</v>
      </c>
      <c r="B5083" t="s">
        <v>444</v>
      </c>
      <c r="C5083" t="s">
        <v>232</v>
      </c>
      <c r="D5083" t="s">
        <v>173</v>
      </c>
      <c r="E5083" t="s">
        <v>231</v>
      </c>
      <c r="F5083" t="s">
        <v>230</v>
      </c>
      <c r="G5083" t="s">
        <v>217</v>
      </c>
      <c r="I5083" t="s">
        <v>229</v>
      </c>
      <c r="J5083" s="3" t="s">
        <v>215</v>
      </c>
      <c r="K5083" s="3" t="s">
        <v>215</v>
      </c>
      <c r="L5083" s="3" t="s">
        <v>215</v>
      </c>
      <c r="M5083" s="3" t="s">
        <v>215</v>
      </c>
      <c r="N5083" s="3" t="s">
        <v>215</v>
      </c>
      <c r="O5083" s="3" t="s">
        <v>215</v>
      </c>
      <c r="P5083" s="3" t="s">
        <v>215</v>
      </c>
      <c r="Q5083" s="3" t="s">
        <v>215</v>
      </c>
      <c r="R5083" s="3" t="s">
        <v>215</v>
      </c>
      <c r="S5083" s="3" t="s">
        <v>215</v>
      </c>
      <c r="T5083" s="3" t="s">
        <v>215</v>
      </c>
      <c r="U5083" s="3" t="s">
        <v>215</v>
      </c>
      <c r="V5083" s="3" t="s">
        <v>215</v>
      </c>
      <c r="W5083" s="3" t="s">
        <v>215</v>
      </c>
      <c r="X5083" s="3" t="s">
        <v>215</v>
      </c>
      <c r="Y5083" s="3">
        <v>79.48</v>
      </c>
      <c r="Z5083" s="3">
        <v>87.492000000000004</v>
      </c>
      <c r="AA5083" s="3">
        <v>89.049000000000007</v>
      </c>
      <c r="AB5083" s="3">
        <v>159.41</v>
      </c>
      <c r="AC5083" s="3">
        <v>150.739</v>
      </c>
      <c r="AD5083" s="3">
        <v>88.704999999999998</v>
      </c>
      <c r="AE5083" s="3">
        <v>84.706000000000003</v>
      </c>
      <c r="AF5083" s="3">
        <v>78.338999999999999</v>
      </c>
      <c r="AG5083" s="3">
        <v>64.688000000000002</v>
      </c>
      <c r="AH5083" s="3">
        <v>48.523000000000003</v>
      </c>
      <c r="AI5083" s="3">
        <v>39.186</v>
      </c>
      <c r="AJ5083" s="3">
        <v>34.981000000000002</v>
      </c>
      <c r="AK5083" s="3">
        <v>27.978999999999999</v>
      </c>
      <c r="AL5083" s="3">
        <v>21.966999999999999</v>
      </c>
      <c r="AM5083" s="3">
        <v>32.417999999999999</v>
      </c>
      <c r="AN5083" s="3">
        <v>30.478000000000002</v>
      </c>
      <c r="AO5083" s="3">
        <v>28.991</v>
      </c>
      <c r="AP5083" s="3">
        <v>30.898</v>
      </c>
      <c r="AQ5083" s="3">
        <v>29.571000000000002</v>
      </c>
      <c r="AR5083" s="3">
        <v>36.026000000000003</v>
      </c>
      <c r="AS5083" s="3">
        <v>44.828000000000003</v>
      </c>
      <c r="AT5083" s="3">
        <v>42.088000000000001</v>
      </c>
      <c r="AU5083" s="3">
        <v>37.72</v>
      </c>
      <c r="AV5083" s="3">
        <v>39.764000000000003</v>
      </c>
      <c r="AW5083" s="3">
        <v>41.994</v>
      </c>
      <c r="AX5083" s="3">
        <v>41.89</v>
      </c>
      <c r="AY5083" s="3">
        <v>41.774000000000001</v>
      </c>
      <c r="AZ5083" s="3">
        <v>41.878999999999998</v>
      </c>
      <c r="BA5083">
        <v>41.692999999999998</v>
      </c>
      <c r="BB5083">
        <v>2016</v>
      </c>
    </row>
    <row r="5084" spans="1:54" hidden="1" x14ac:dyDescent="0.2">
      <c r="A5084">
        <v>921</v>
      </c>
      <c r="B5084" t="s">
        <v>444</v>
      </c>
      <c r="C5084" t="s">
        <v>228</v>
      </c>
      <c r="D5084" t="s">
        <v>173</v>
      </c>
      <c r="E5084" t="s">
        <v>227</v>
      </c>
      <c r="F5084" t="s">
        <v>226</v>
      </c>
      <c r="G5084" t="s">
        <v>225</v>
      </c>
      <c r="H5084" t="s">
        <v>222</v>
      </c>
      <c r="I5084" t="s">
        <v>1449</v>
      </c>
      <c r="J5084" s="3" t="s">
        <v>215</v>
      </c>
      <c r="K5084" s="3" t="s">
        <v>215</v>
      </c>
      <c r="L5084" s="3" t="s">
        <v>215</v>
      </c>
      <c r="M5084" s="3" t="s">
        <v>215</v>
      </c>
      <c r="N5084" s="3" t="s">
        <v>215</v>
      </c>
      <c r="O5084" s="3" t="s">
        <v>215</v>
      </c>
      <c r="P5084" s="3" t="s">
        <v>215</v>
      </c>
      <c r="Q5084" s="3" t="s">
        <v>215</v>
      </c>
      <c r="R5084" s="3" t="s">
        <v>215</v>
      </c>
      <c r="S5084" s="3" t="s">
        <v>215</v>
      </c>
      <c r="T5084" s="3" t="s">
        <v>215</v>
      </c>
      <c r="U5084" s="3" t="s">
        <v>215</v>
      </c>
      <c r="V5084" s="3" t="s">
        <v>215</v>
      </c>
      <c r="W5084" s="3" t="s">
        <v>215</v>
      </c>
      <c r="X5084" s="3" t="s">
        <v>215</v>
      </c>
      <c r="Y5084" s="3">
        <v>6.48</v>
      </c>
      <c r="Z5084" s="3">
        <v>7.798</v>
      </c>
      <c r="AA5084" s="3">
        <v>8.9169999999999998</v>
      </c>
      <c r="AB5084" s="3">
        <v>9.1219999999999999</v>
      </c>
      <c r="AC5084" s="3">
        <v>12.321999999999999</v>
      </c>
      <c r="AD5084" s="3">
        <v>16.344999999999999</v>
      </c>
      <c r="AE5084" s="3">
        <v>19.052</v>
      </c>
      <c r="AF5084" s="3">
        <v>22.556000000000001</v>
      </c>
      <c r="AG5084" s="3">
        <v>27.619</v>
      </c>
      <c r="AH5084" s="3">
        <v>32.031999999999996</v>
      </c>
      <c r="AI5084" s="3">
        <v>37.652000000000001</v>
      </c>
      <c r="AJ5084" s="3">
        <v>44.753999999999998</v>
      </c>
      <c r="AK5084" s="3">
        <v>53.43</v>
      </c>
      <c r="AL5084" s="3">
        <v>62.921999999999997</v>
      </c>
      <c r="AM5084" s="3">
        <v>60.43</v>
      </c>
      <c r="AN5084" s="3">
        <v>71.885000000000005</v>
      </c>
      <c r="AO5084" s="3">
        <v>82.349000000000004</v>
      </c>
      <c r="AP5084" s="3">
        <v>88.227999999999994</v>
      </c>
      <c r="AQ5084" s="3">
        <v>100.51</v>
      </c>
      <c r="AR5084" s="3">
        <v>112.05</v>
      </c>
      <c r="AS5084" s="3">
        <v>122.563</v>
      </c>
      <c r="AT5084" s="3">
        <v>134.93700000000001</v>
      </c>
      <c r="AU5084" s="3">
        <v>149.56200000000001</v>
      </c>
      <c r="AV5084" s="3">
        <v>162.13399999999999</v>
      </c>
      <c r="AW5084" s="3">
        <v>177.047</v>
      </c>
      <c r="AX5084" s="3">
        <v>192.96299999999999</v>
      </c>
      <c r="AY5084" s="3">
        <v>210.44499999999999</v>
      </c>
      <c r="AZ5084" s="3">
        <v>229.584</v>
      </c>
      <c r="BA5084">
        <v>250.465</v>
      </c>
      <c r="BB5084">
        <v>2016</v>
      </c>
    </row>
    <row r="5085" spans="1:54" hidden="1" x14ac:dyDescent="0.2">
      <c r="A5085">
        <v>921</v>
      </c>
      <c r="B5085" t="s">
        <v>444</v>
      </c>
      <c r="C5085" t="s">
        <v>224</v>
      </c>
      <c r="D5085" t="s">
        <v>173</v>
      </c>
      <c r="E5085" t="s">
        <v>219</v>
      </c>
      <c r="F5085" t="s">
        <v>218</v>
      </c>
      <c r="G5085" t="s">
        <v>223</v>
      </c>
      <c r="H5085" t="s">
        <v>222</v>
      </c>
      <c r="I5085" t="s">
        <v>1450</v>
      </c>
      <c r="J5085" s="3" t="s">
        <v>215</v>
      </c>
      <c r="K5085" s="3" t="s">
        <v>215</v>
      </c>
      <c r="L5085" s="3" t="s">
        <v>215</v>
      </c>
      <c r="M5085" s="3" t="s">
        <v>215</v>
      </c>
      <c r="N5085" s="3" t="s">
        <v>215</v>
      </c>
      <c r="O5085" s="3" t="s">
        <v>215</v>
      </c>
      <c r="P5085" s="3" t="s">
        <v>215</v>
      </c>
      <c r="Q5085" s="3" t="s">
        <v>215</v>
      </c>
      <c r="R5085" s="3" t="s">
        <v>215</v>
      </c>
      <c r="S5085" s="3" t="s">
        <v>215</v>
      </c>
      <c r="T5085" s="3" t="s">
        <v>215</v>
      </c>
      <c r="U5085" s="3" t="s">
        <v>215</v>
      </c>
      <c r="V5085" s="3">
        <v>-3.9E-2</v>
      </c>
      <c r="W5085" s="3">
        <v>-0.18099999999999999</v>
      </c>
      <c r="X5085" s="3">
        <v>-9.8000000000000004E-2</v>
      </c>
      <c r="Y5085" s="3">
        <v>-8.5000000000000006E-2</v>
      </c>
      <c r="Z5085" s="3">
        <v>-0.192</v>
      </c>
      <c r="AA5085" s="3">
        <v>-0.27500000000000002</v>
      </c>
      <c r="AB5085" s="3">
        <v>-0.33500000000000002</v>
      </c>
      <c r="AC5085" s="3">
        <v>-6.8000000000000005E-2</v>
      </c>
      <c r="AD5085" s="3">
        <v>-9.8000000000000004E-2</v>
      </c>
      <c r="AE5085" s="3">
        <v>-2.7E-2</v>
      </c>
      <c r="AF5085" s="3">
        <v>-0.02</v>
      </c>
      <c r="AG5085" s="3">
        <v>-0.13</v>
      </c>
      <c r="AH5085" s="3">
        <v>-4.5999999999999999E-2</v>
      </c>
      <c r="AI5085" s="3">
        <v>-0.22600000000000001</v>
      </c>
      <c r="AJ5085" s="3">
        <v>-0.38600000000000001</v>
      </c>
      <c r="AK5085" s="3">
        <v>-0.67100000000000004</v>
      </c>
      <c r="AL5085" s="3">
        <v>-0.97599999999999998</v>
      </c>
      <c r="AM5085" s="3">
        <v>-0.44700000000000001</v>
      </c>
      <c r="AN5085" s="3">
        <v>-0.437</v>
      </c>
      <c r="AO5085" s="3">
        <v>-0.82099999999999995</v>
      </c>
      <c r="AP5085" s="3">
        <v>-0.49</v>
      </c>
      <c r="AQ5085" s="3">
        <v>-0.33500000000000002</v>
      </c>
      <c r="AR5085" s="3">
        <v>-0.311</v>
      </c>
      <c r="AS5085" s="3">
        <v>-0.372</v>
      </c>
      <c r="AT5085" s="3">
        <v>-0.26800000000000002</v>
      </c>
      <c r="AU5085" s="3">
        <v>-0.379</v>
      </c>
      <c r="AV5085" s="3">
        <v>-0.33800000000000002</v>
      </c>
      <c r="AW5085" s="3">
        <v>-0.46300000000000002</v>
      </c>
      <c r="AX5085" s="3">
        <v>-0.48099999999999998</v>
      </c>
      <c r="AY5085" s="3">
        <v>-0.47</v>
      </c>
      <c r="AZ5085" s="3">
        <v>-0.443</v>
      </c>
      <c r="BA5085">
        <v>-0.47599999999999998</v>
      </c>
      <c r="BB5085">
        <v>2016</v>
      </c>
    </row>
    <row r="5086" spans="1:54" hidden="1" x14ac:dyDescent="0.2">
      <c r="A5086">
        <v>921</v>
      </c>
      <c r="B5086" t="s">
        <v>444</v>
      </c>
      <c r="C5086" t="s">
        <v>220</v>
      </c>
      <c r="D5086" t="s">
        <v>173</v>
      </c>
      <c r="E5086" t="s">
        <v>219</v>
      </c>
      <c r="F5086" t="s">
        <v>218</v>
      </c>
      <c r="G5086" t="s">
        <v>217</v>
      </c>
      <c r="I5086" t="s">
        <v>216</v>
      </c>
      <c r="J5086" s="3" t="s">
        <v>215</v>
      </c>
      <c r="K5086" s="3" t="s">
        <v>215</v>
      </c>
      <c r="L5086" s="3" t="s">
        <v>215</v>
      </c>
      <c r="M5086" s="3" t="s">
        <v>215</v>
      </c>
      <c r="N5086" s="3" t="s">
        <v>215</v>
      </c>
      <c r="O5086" s="3" t="s">
        <v>215</v>
      </c>
      <c r="P5086" s="3" t="s">
        <v>215</v>
      </c>
      <c r="Q5086" s="3" t="s">
        <v>215</v>
      </c>
      <c r="R5086" s="3" t="s">
        <v>215</v>
      </c>
      <c r="S5086" s="3" t="s">
        <v>215</v>
      </c>
      <c r="T5086" s="3" t="s">
        <v>215</v>
      </c>
      <c r="U5086" s="3" t="s">
        <v>215</v>
      </c>
      <c r="V5086" s="3">
        <v>-4.5049999999999999</v>
      </c>
      <c r="W5086" s="3">
        <v>-16.283000000000001</v>
      </c>
      <c r="X5086" s="3">
        <v>-8.4269999999999996</v>
      </c>
      <c r="Y5086" s="3">
        <v>-5.8719999999999999</v>
      </c>
      <c r="Z5086" s="3">
        <v>-11.324</v>
      </c>
      <c r="AA5086" s="3">
        <v>-14.253</v>
      </c>
      <c r="AB5086" s="3">
        <v>-19.728000000000002</v>
      </c>
      <c r="AC5086" s="3">
        <v>-5.8170000000000002</v>
      </c>
      <c r="AD5086" s="3">
        <v>-7.47</v>
      </c>
      <c r="AE5086" s="3">
        <v>-1.8089999999999999</v>
      </c>
      <c r="AF5086" s="3">
        <v>-1.1910000000000001</v>
      </c>
      <c r="AG5086" s="3">
        <v>-6.5640000000000001</v>
      </c>
      <c r="AH5086" s="3">
        <v>-1.776</v>
      </c>
      <c r="AI5086" s="3">
        <v>-7.556</v>
      </c>
      <c r="AJ5086" s="3">
        <v>-11.337</v>
      </c>
      <c r="AK5086" s="3">
        <v>-15.247999999999999</v>
      </c>
      <c r="AL5086" s="3">
        <v>-16.111999999999998</v>
      </c>
      <c r="AM5086" s="3">
        <v>-8.2140000000000004</v>
      </c>
      <c r="AN5086" s="3">
        <v>-7.5229999999999997</v>
      </c>
      <c r="AO5086" s="3">
        <v>-11.701000000000001</v>
      </c>
      <c r="AP5086" s="3">
        <v>-6.7240000000000002</v>
      </c>
      <c r="AQ5086" s="3">
        <v>-4.1970000000000001</v>
      </c>
      <c r="AR5086" s="3">
        <v>-3.8929999999999998</v>
      </c>
      <c r="AS5086" s="3">
        <v>-5.7309999999999999</v>
      </c>
      <c r="AT5086" s="3">
        <v>-3.95</v>
      </c>
      <c r="AU5086" s="3">
        <v>-4.6829999999999998</v>
      </c>
      <c r="AV5086" s="3">
        <v>-3.6739999999999999</v>
      </c>
      <c r="AW5086" s="3">
        <v>-4.6779999999999999</v>
      </c>
      <c r="AX5086" s="3">
        <v>-4.5819999999999999</v>
      </c>
      <c r="AY5086" s="3">
        <v>-4.2450000000000001</v>
      </c>
      <c r="AZ5086" s="3">
        <v>-3.8660000000000001</v>
      </c>
      <c r="BA5086">
        <v>-4.0019999999999998</v>
      </c>
      <c r="BB5086">
        <v>2016</v>
      </c>
    </row>
    <row r="5087" spans="1:54" x14ac:dyDescent="0.2">
      <c r="A5087">
        <v>948</v>
      </c>
      <c r="B5087" t="s">
        <v>443</v>
      </c>
      <c r="C5087" t="s">
        <v>352</v>
      </c>
      <c r="D5087" t="s">
        <v>185</v>
      </c>
      <c r="E5087" t="s">
        <v>349</v>
      </c>
      <c r="F5087" t="s">
        <v>351</v>
      </c>
      <c r="G5087" t="s">
        <v>225</v>
      </c>
      <c r="H5087" t="s">
        <v>222</v>
      </c>
      <c r="I5087" t="s">
        <v>1451</v>
      </c>
      <c r="J5087" s="3">
        <v>3182.105</v>
      </c>
      <c r="K5087" s="3">
        <v>3448.645</v>
      </c>
      <c r="L5087" s="3">
        <v>3735.9520000000002</v>
      </c>
      <c r="M5087" s="3">
        <v>3952.3470000000002</v>
      </c>
      <c r="N5087" s="3">
        <v>4186.0829999999996</v>
      </c>
      <c r="O5087" s="3">
        <v>4423.8180000000002</v>
      </c>
      <c r="P5087" s="3">
        <v>4840.8220000000001</v>
      </c>
      <c r="Q5087" s="3">
        <v>5012.2809999999999</v>
      </c>
      <c r="R5087" s="3">
        <v>5270.2060000000001</v>
      </c>
      <c r="S5087" s="3">
        <v>5490.6549999999997</v>
      </c>
      <c r="T5087" s="3">
        <v>5354.1779999999999</v>
      </c>
      <c r="U5087" s="3">
        <v>4861.665</v>
      </c>
      <c r="V5087" s="3">
        <v>4411.6469999999999</v>
      </c>
      <c r="W5087" s="3">
        <v>4271.8509999999997</v>
      </c>
      <c r="X5087" s="3">
        <v>4363.0280000000002</v>
      </c>
      <c r="Y5087" s="3">
        <v>4641.2340000000004</v>
      </c>
      <c r="Z5087" s="3">
        <v>4744.97</v>
      </c>
      <c r="AA5087" s="3">
        <v>4929.8670000000002</v>
      </c>
      <c r="AB5087" s="3">
        <v>5094.5219999999999</v>
      </c>
      <c r="AC5087" s="3">
        <v>5250.942</v>
      </c>
      <c r="AD5087" s="3">
        <v>5311.1220000000003</v>
      </c>
      <c r="AE5087" s="3">
        <v>5557.4830000000002</v>
      </c>
      <c r="AF5087" s="3">
        <v>5850.1909999999998</v>
      </c>
      <c r="AG5087" s="3">
        <v>6280.6130000000003</v>
      </c>
      <c r="AH5087" s="3">
        <v>6872.56</v>
      </c>
      <c r="AI5087" s="3">
        <v>7319.7759999999998</v>
      </c>
      <c r="AJ5087" s="3">
        <v>7917.2839999999997</v>
      </c>
      <c r="AK5087" s="3">
        <v>8610.5810000000001</v>
      </c>
      <c r="AL5087" s="3">
        <v>9283.8359999999993</v>
      </c>
      <c r="AM5087" s="3">
        <v>9091.7080000000005</v>
      </c>
      <c r="AN5087" s="3">
        <v>9756.5879999999997</v>
      </c>
      <c r="AO5087" s="3">
        <v>11443.578</v>
      </c>
      <c r="AP5087" s="3">
        <v>12853.406999999999</v>
      </c>
      <c r="AQ5087" s="3">
        <v>14350.689</v>
      </c>
      <c r="AR5087" s="3">
        <v>15482.272999999999</v>
      </c>
      <c r="AS5087" s="3">
        <v>15850.726000000001</v>
      </c>
      <c r="AT5087" s="3">
        <v>16047.782999999999</v>
      </c>
      <c r="AU5087" s="3">
        <v>16873.816999999999</v>
      </c>
      <c r="AV5087" s="3">
        <v>17721.498</v>
      </c>
      <c r="AW5087" s="3">
        <v>18841.237000000001</v>
      </c>
      <c r="AX5087" s="3">
        <v>19783.297999999999</v>
      </c>
      <c r="AY5087" s="3">
        <v>20930.73</v>
      </c>
      <c r="AZ5087" s="3">
        <v>22647.048999999999</v>
      </c>
      <c r="BA5087">
        <v>24232.343000000001</v>
      </c>
      <c r="BB5087">
        <v>2016</v>
      </c>
    </row>
    <row r="5088" spans="1:54" hidden="1" x14ac:dyDescent="0.2">
      <c r="A5088">
        <v>948</v>
      </c>
      <c r="B5088" t="s">
        <v>443</v>
      </c>
      <c r="C5088" t="s">
        <v>350</v>
      </c>
      <c r="D5088" t="s">
        <v>185</v>
      </c>
      <c r="E5088" t="s">
        <v>349</v>
      </c>
      <c r="F5088" t="s">
        <v>348</v>
      </c>
      <c r="G5088" t="s">
        <v>275</v>
      </c>
      <c r="I5088" t="s">
        <v>347</v>
      </c>
      <c r="J5088" s="3">
        <v>6.4429999999999996</v>
      </c>
      <c r="K5088" s="3">
        <v>8.3759999999999994</v>
      </c>
      <c r="L5088" s="3">
        <v>8.3309999999999995</v>
      </c>
      <c r="M5088" s="3">
        <v>5.7919999999999998</v>
      </c>
      <c r="N5088" s="3">
        <v>5.9139999999999997</v>
      </c>
      <c r="O5088" s="3">
        <v>5.6790000000000003</v>
      </c>
      <c r="P5088" s="3">
        <v>9.4260000000000002</v>
      </c>
      <c r="Q5088" s="3">
        <v>3.5419999999999998</v>
      </c>
      <c r="R5088" s="3">
        <v>5.1459999999999999</v>
      </c>
      <c r="S5088" s="3">
        <v>4.1829999999999998</v>
      </c>
      <c r="T5088" s="3">
        <v>-2.4860000000000002</v>
      </c>
      <c r="U5088" s="3">
        <v>-9.1989999999999998</v>
      </c>
      <c r="V5088" s="3">
        <v>-9.2560000000000002</v>
      </c>
      <c r="W5088" s="3">
        <v>-3.169</v>
      </c>
      <c r="X5088" s="3">
        <v>2.1339999999999999</v>
      </c>
      <c r="Y5088" s="3">
        <v>6.3760000000000003</v>
      </c>
      <c r="Z5088" s="3">
        <v>2.2349999999999999</v>
      </c>
      <c r="AA5088" s="3">
        <v>3.8969999999999998</v>
      </c>
      <c r="AB5088" s="3">
        <v>3.34</v>
      </c>
      <c r="AC5088" s="3">
        <v>3.07</v>
      </c>
      <c r="AD5088" s="3">
        <v>1.1459999999999999</v>
      </c>
      <c r="AE5088" s="3">
        <v>4.6390000000000002</v>
      </c>
      <c r="AF5088" s="3">
        <v>5.2670000000000003</v>
      </c>
      <c r="AG5088" s="3">
        <v>7.3570000000000002</v>
      </c>
      <c r="AH5088" s="3">
        <v>9.4250000000000007</v>
      </c>
      <c r="AI5088" s="3">
        <v>6.5069999999999997</v>
      </c>
      <c r="AJ5088" s="3">
        <v>8.1630000000000003</v>
      </c>
      <c r="AK5088" s="3">
        <v>8.7569999999999997</v>
      </c>
      <c r="AL5088" s="3">
        <v>7.819</v>
      </c>
      <c r="AM5088" s="3">
        <v>-2.069</v>
      </c>
      <c r="AN5088" s="3">
        <v>7.3129999999999997</v>
      </c>
      <c r="AO5088" s="3">
        <v>17.291</v>
      </c>
      <c r="AP5088" s="3">
        <v>12.32</v>
      </c>
      <c r="AQ5088" s="3">
        <v>11.648999999999999</v>
      </c>
      <c r="AR5088" s="3">
        <v>7.8849999999999998</v>
      </c>
      <c r="AS5088" s="3">
        <v>2.38</v>
      </c>
      <c r="AT5088" s="3">
        <v>1.2430000000000001</v>
      </c>
      <c r="AU5088" s="3">
        <v>5.1470000000000002</v>
      </c>
      <c r="AV5088" s="3">
        <v>5.024</v>
      </c>
      <c r="AW5088" s="3">
        <v>6.319</v>
      </c>
      <c r="AX5088" s="3">
        <v>5</v>
      </c>
      <c r="AY5088" s="3">
        <v>5.8</v>
      </c>
      <c r="AZ5088" s="3">
        <v>8.1999999999999993</v>
      </c>
      <c r="BA5088">
        <v>7</v>
      </c>
      <c r="BB5088">
        <v>2016</v>
      </c>
    </row>
    <row r="5089" spans="1:54" hidden="1" x14ac:dyDescent="0.2">
      <c r="A5089">
        <v>948</v>
      </c>
      <c r="B5089" t="s">
        <v>443</v>
      </c>
      <c r="C5089" t="s">
        <v>346</v>
      </c>
      <c r="D5089" t="s">
        <v>185</v>
      </c>
      <c r="E5089" t="s">
        <v>342</v>
      </c>
      <c r="F5089" t="s">
        <v>345</v>
      </c>
      <c r="G5089" t="s">
        <v>225</v>
      </c>
      <c r="H5089" t="s">
        <v>222</v>
      </c>
      <c r="I5089" t="s">
        <v>1451</v>
      </c>
      <c r="J5089" s="3">
        <v>9.4369999999999994</v>
      </c>
      <c r="K5089" s="3">
        <v>10.374000000000001</v>
      </c>
      <c r="L5089" s="3">
        <v>11.462999999999999</v>
      </c>
      <c r="M5089" s="3">
        <v>12.241</v>
      </c>
      <c r="N5089" s="3">
        <v>12.567</v>
      </c>
      <c r="O5089" s="3">
        <v>13.093</v>
      </c>
      <c r="P5089" s="3">
        <v>13.006</v>
      </c>
      <c r="Q5089" s="3">
        <v>13.564</v>
      </c>
      <c r="R5089" s="3">
        <v>14.391</v>
      </c>
      <c r="S5089" s="3">
        <v>14.991</v>
      </c>
      <c r="T5089" s="3">
        <v>14.62</v>
      </c>
      <c r="U5089" s="3">
        <v>26.417000000000002</v>
      </c>
      <c r="V5089" s="3">
        <v>65.608000000000004</v>
      </c>
      <c r="W5089" s="3">
        <v>266.12099999999998</v>
      </c>
      <c r="X5089" s="3">
        <v>446.62200000000001</v>
      </c>
      <c r="Y5089" s="3">
        <v>761.45399999999995</v>
      </c>
      <c r="Z5089" s="3">
        <v>862.60799999999995</v>
      </c>
      <c r="AA5089" s="3">
        <v>1090.451</v>
      </c>
      <c r="AB5089" s="3">
        <v>1105.1030000000001</v>
      </c>
      <c r="AC5089" s="3">
        <v>1262.98</v>
      </c>
      <c r="AD5089" s="3">
        <v>1430.7449999999999</v>
      </c>
      <c r="AE5089" s="3">
        <v>1629.5250000000001</v>
      </c>
      <c r="AF5089" s="3">
        <v>1814.2339999999999</v>
      </c>
      <c r="AG5089" s="3">
        <v>2137.2280000000001</v>
      </c>
      <c r="AH5089" s="3">
        <v>2749.15</v>
      </c>
      <c r="AI5089" s="3">
        <v>3530.3739999999998</v>
      </c>
      <c r="AJ5089" s="3">
        <v>4807.5370000000003</v>
      </c>
      <c r="AK5089" s="3">
        <v>6285.1750000000002</v>
      </c>
      <c r="AL5089" s="3">
        <v>9451.7630000000008</v>
      </c>
      <c r="AM5089" s="3">
        <v>8592.973</v>
      </c>
      <c r="AN5089" s="3">
        <v>9756.5879999999997</v>
      </c>
      <c r="AO5089" s="3">
        <v>13173.763000000001</v>
      </c>
      <c r="AP5089" s="3">
        <v>16688.419999999998</v>
      </c>
      <c r="AQ5089" s="3">
        <v>19174.242999999999</v>
      </c>
      <c r="AR5089" s="3">
        <v>22227.054</v>
      </c>
      <c r="AS5089" s="3">
        <v>23150.385999999999</v>
      </c>
      <c r="AT5089" s="3">
        <v>23935.853999999999</v>
      </c>
      <c r="AU5089" s="3">
        <v>27167.035</v>
      </c>
      <c r="AV5089" s="3">
        <v>30656.991000000002</v>
      </c>
      <c r="AW5089" s="3">
        <v>34377.4</v>
      </c>
      <c r="AX5089" s="3">
        <v>38007.743000000002</v>
      </c>
      <c r="AY5089" s="3">
        <v>42283.696000000004</v>
      </c>
      <c r="AZ5089" s="3">
        <v>48197.067000000003</v>
      </c>
      <c r="BA5089">
        <v>54165.258000000002</v>
      </c>
      <c r="BB5089">
        <v>2016</v>
      </c>
    </row>
    <row r="5090" spans="1:54" hidden="1" x14ac:dyDescent="0.2">
      <c r="A5090">
        <v>948</v>
      </c>
      <c r="B5090" t="s">
        <v>443</v>
      </c>
      <c r="C5090" t="s">
        <v>344</v>
      </c>
      <c r="D5090" t="s">
        <v>185</v>
      </c>
      <c r="E5090" t="s">
        <v>342</v>
      </c>
      <c r="F5090" t="s">
        <v>343</v>
      </c>
      <c r="G5090" t="s">
        <v>223</v>
      </c>
      <c r="H5090" t="s">
        <v>222</v>
      </c>
      <c r="I5090" t="s">
        <v>310</v>
      </c>
      <c r="J5090" s="3">
        <v>3.1880000000000002</v>
      </c>
      <c r="K5090" s="3">
        <v>3.3359999999999999</v>
      </c>
      <c r="L5090" s="3">
        <v>3.4630000000000001</v>
      </c>
      <c r="M5090" s="3">
        <v>3.59</v>
      </c>
      <c r="N5090" s="3">
        <v>3.3159999999999998</v>
      </c>
      <c r="O5090" s="3">
        <v>3.851</v>
      </c>
      <c r="P5090" s="3">
        <v>4.25</v>
      </c>
      <c r="Q5090" s="3">
        <v>4.7759999999999998</v>
      </c>
      <c r="R5090" s="3">
        <v>4.7969999999999997</v>
      </c>
      <c r="S5090" s="3">
        <v>4.9969999999999999</v>
      </c>
      <c r="T5090" s="3">
        <v>3.1309999999999998</v>
      </c>
      <c r="U5090" s="3">
        <v>3.2970000000000002</v>
      </c>
      <c r="V5090" s="3">
        <v>1.831</v>
      </c>
      <c r="W5090" s="3">
        <v>0.90200000000000002</v>
      </c>
      <c r="X5090" s="3">
        <v>1.0820000000000001</v>
      </c>
      <c r="Y5090" s="3">
        <v>1.6970000000000001</v>
      </c>
      <c r="Z5090" s="3">
        <v>1.573</v>
      </c>
      <c r="AA5090" s="3">
        <v>1.38</v>
      </c>
      <c r="AB5090" s="3">
        <v>1.3140000000000001</v>
      </c>
      <c r="AC5090" s="3">
        <v>1.236</v>
      </c>
      <c r="AD5090" s="3">
        <v>1.329</v>
      </c>
      <c r="AE5090" s="3">
        <v>1.4850000000000001</v>
      </c>
      <c r="AF5090" s="3">
        <v>1.6339999999999999</v>
      </c>
      <c r="AG5090" s="3">
        <v>1.8640000000000001</v>
      </c>
      <c r="AH5090" s="3">
        <v>2.3170000000000002</v>
      </c>
      <c r="AI5090" s="3">
        <v>2.93</v>
      </c>
      <c r="AJ5090" s="3">
        <v>4.0839999999999996</v>
      </c>
      <c r="AK5090" s="3">
        <v>5.37</v>
      </c>
      <c r="AL5090" s="3">
        <v>8.0839999999999996</v>
      </c>
      <c r="AM5090" s="3">
        <v>5.976</v>
      </c>
      <c r="AN5090" s="3">
        <v>7.1849999999999996</v>
      </c>
      <c r="AO5090" s="3">
        <v>10.41</v>
      </c>
      <c r="AP5090" s="3">
        <v>12.292999999999999</v>
      </c>
      <c r="AQ5090" s="3">
        <v>12.582000000000001</v>
      </c>
      <c r="AR5090" s="3">
        <v>12.196</v>
      </c>
      <c r="AS5090" s="3">
        <v>11.726000000000001</v>
      </c>
      <c r="AT5090" s="3">
        <v>11.053000000000001</v>
      </c>
      <c r="AU5090" s="3">
        <v>11.135</v>
      </c>
      <c r="AV5090" s="3">
        <v>12.510999999999999</v>
      </c>
      <c r="AW5090" s="3">
        <v>13.786</v>
      </c>
      <c r="AX5090" s="3">
        <v>15.048999999999999</v>
      </c>
      <c r="AY5090" s="3">
        <v>16.608000000000001</v>
      </c>
      <c r="AZ5090" s="3">
        <v>18.808</v>
      </c>
      <c r="BA5090">
        <v>21.01</v>
      </c>
      <c r="BB5090">
        <v>2016</v>
      </c>
    </row>
    <row r="5091" spans="1:54" hidden="1" x14ac:dyDescent="0.2">
      <c r="A5091">
        <v>948</v>
      </c>
      <c r="B5091" t="s">
        <v>443</v>
      </c>
      <c r="C5091" t="s">
        <v>213</v>
      </c>
      <c r="D5091" t="s">
        <v>185</v>
      </c>
      <c r="E5091" t="s">
        <v>342</v>
      </c>
      <c r="F5091" s="3" t="s">
        <v>341</v>
      </c>
      <c r="G5091" t="s">
        <v>323</v>
      </c>
      <c r="H5091" t="s">
        <v>222</v>
      </c>
      <c r="I5091" t="s">
        <v>310</v>
      </c>
      <c r="J5091">
        <v>2.93</v>
      </c>
      <c r="K5091">
        <v>3.4710000000000001</v>
      </c>
      <c r="L5091">
        <v>3.9940000000000002</v>
      </c>
      <c r="M5091">
        <v>4.3920000000000003</v>
      </c>
      <c r="N5091">
        <v>4.8170000000000002</v>
      </c>
      <c r="O5091">
        <v>5.2530000000000001</v>
      </c>
      <c r="P5091">
        <v>5.8639999999999999</v>
      </c>
      <c r="Q5091">
        <v>6.2270000000000003</v>
      </c>
      <c r="R5091">
        <v>6.7770000000000001</v>
      </c>
      <c r="S5091">
        <v>7.335</v>
      </c>
      <c r="T5091">
        <v>7.4169999999999998</v>
      </c>
      <c r="U5091">
        <v>6.9589999999999996</v>
      </c>
      <c r="V5091">
        <v>6.4589999999999996</v>
      </c>
      <c r="W5091">
        <v>6.4029999999999996</v>
      </c>
      <c r="X5091">
        <v>6.6790000000000003</v>
      </c>
      <c r="Y5091">
        <v>7.2530000000000001</v>
      </c>
      <c r="Z5091">
        <v>7.55</v>
      </c>
      <c r="AA5091">
        <v>7.9790000000000001</v>
      </c>
      <c r="AB5091">
        <v>8.3339999999999996</v>
      </c>
      <c r="AC5091">
        <v>8.7219999999999995</v>
      </c>
      <c r="AD5091">
        <v>9.0220000000000002</v>
      </c>
      <c r="AE5091">
        <v>9.6560000000000006</v>
      </c>
      <c r="AF5091">
        <v>10.321</v>
      </c>
      <c r="AG5091">
        <v>11.301</v>
      </c>
      <c r="AH5091">
        <v>12.706</v>
      </c>
      <c r="AI5091">
        <v>13.968999999999999</v>
      </c>
      <c r="AJ5091">
        <v>15.573</v>
      </c>
      <c r="AK5091">
        <v>17.387</v>
      </c>
      <c r="AL5091">
        <v>19.114999999999998</v>
      </c>
      <c r="AM5091">
        <v>18.861000000000001</v>
      </c>
      <c r="AN5091">
        <v>20.488</v>
      </c>
      <c r="AO5091">
        <v>24.526</v>
      </c>
      <c r="AP5091">
        <v>28.055</v>
      </c>
      <c r="AQ5091">
        <v>31.829000000000001</v>
      </c>
      <c r="AR5091">
        <v>34.956000000000003</v>
      </c>
      <c r="AS5091">
        <v>36.174999999999997</v>
      </c>
      <c r="AT5091">
        <v>37.093000000000004</v>
      </c>
      <c r="AU5091">
        <v>39.704000000000001</v>
      </c>
      <c r="AV5091">
        <v>42.646000000000001</v>
      </c>
      <c r="AW5091">
        <v>46.323</v>
      </c>
      <c r="AX5091">
        <v>49.594999999999999</v>
      </c>
      <c r="AY5091">
        <v>53.472000000000001</v>
      </c>
      <c r="AZ5091">
        <v>58.85</v>
      </c>
      <c r="BA5091">
        <v>64.064999999999998</v>
      </c>
      <c r="BB5091">
        <v>2016</v>
      </c>
    </row>
    <row r="5092" spans="1:54" hidden="1" x14ac:dyDescent="0.2">
      <c r="A5092">
        <v>948</v>
      </c>
      <c r="B5092" t="s">
        <v>443</v>
      </c>
      <c r="C5092" t="s">
        <v>340</v>
      </c>
      <c r="D5092" t="s">
        <v>185</v>
      </c>
      <c r="E5092" t="s">
        <v>339</v>
      </c>
      <c r="F5092" t="s">
        <v>338</v>
      </c>
      <c r="G5092" t="s">
        <v>295</v>
      </c>
      <c r="I5092" t="s">
        <v>337</v>
      </c>
      <c r="J5092" s="3">
        <v>0.29699999999999999</v>
      </c>
      <c r="K5092" s="3">
        <v>0.30099999999999999</v>
      </c>
      <c r="L5092" s="3">
        <v>0.307</v>
      </c>
      <c r="M5092" s="3">
        <v>0.31</v>
      </c>
      <c r="N5092" s="3">
        <v>0.3</v>
      </c>
      <c r="O5092" s="3">
        <v>0.29599999999999999</v>
      </c>
      <c r="P5092" s="3">
        <v>0.26900000000000002</v>
      </c>
      <c r="Q5092" s="3">
        <v>0.27100000000000002</v>
      </c>
      <c r="R5092" s="3">
        <v>0.27300000000000002</v>
      </c>
      <c r="S5092" s="3">
        <v>0.27300000000000002</v>
      </c>
      <c r="T5092" s="3">
        <v>0.27300000000000002</v>
      </c>
      <c r="U5092" s="3">
        <v>0.54300000000000004</v>
      </c>
      <c r="V5092" s="3">
        <v>1.4870000000000001</v>
      </c>
      <c r="W5092" s="3">
        <v>6.23</v>
      </c>
      <c r="X5092" s="3">
        <v>10.237</v>
      </c>
      <c r="Y5092" s="3">
        <v>16.405999999999999</v>
      </c>
      <c r="Z5092" s="3">
        <v>18.178999999999998</v>
      </c>
      <c r="AA5092" s="3">
        <v>22.119</v>
      </c>
      <c r="AB5092" s="3">
        <v>21.692</v>
      </c>
      <c r="AC5092" s="3">
        <v>24.052</v>
      </c>
      <c r="AD5092" s="3">
        <v>26.939</v>
      </c>
      <c r="AE5092" s="3">
        <v>29.321000000000002</v>
      </c>
      <c r="AF5092" s="3">
        <v>31.012</v>
      </c>
      <c r="AG5092" s="3">
        <v>34.029000000000003</v>
      </c>
      <c r="AH5092" s="3">
        <v>40.002000000000002</v>
      </c>
      <c r="AI5092" s="3">
        <v>48.231000000000002</v>
      </c>
      <c r="AJ5092" s="3">
        <v>60.722000000000001</v>
      </c>
      <c r="AK5092" s="3">
        <v>72.994</v>
      </c>
      <c r="AL5092" s="3">
        <v>101.809</v>
      </c>
      <c r="AM5092" s="3">
        <v>94.513999999999996</v>
      </c>
      <c r="AN5092" s="3">
        <v>100</v>
      </c>
      <c r="AO5092" s="3">
        <v>115.119</v>
      </c>
      <c r="AP5092" s="3">
        <v>129.83699999999999</v>
      </c>
      <c r="AQ5092" s="3">
        <v>133.61199999999999</v>
      </c>
      <c r="AR5092" s="3">
        <v>143.565</v>
      </c>
      <c r="AS5092" s="3">
        <v>146.053</v>
      </c>
      <c r="AT5092" s="3">
        <v>149.154</v>
      </c>
      <c r="AU5092" s="3">
        <v>161.001</v>
      </c>
      <c r="AV5092" s="3">
        <v>172.99299999999999</v>
      </c>
      <c r="AW5092" s="3">
        <v>182.458</v>
      </c>
      <c r="AX5092" s="3">
        <v>192.12</v>
      </c>
      <c r="AY5092" s="3">
        <v>202.017</v>
      </c>
      <c r="AZ5092" s="3">
        <v>212.81800000000001</v>
      </c>
      <c r="BA5092">
        <v>223.52500000000001</v>
      </c>
      <c r="BB5092">
        <v>2016</v>
      </c>
    </row>
    <row r="5093" spans="1:54" hidden="1" x14ac:dyDescent="0.2">
      <c r="A5093">
        <v>948</v>
      </c>
      <c r="B5093" t="s">
        <v>443</v>
      </c>
      <c r="C5093" t="s">
        <v>336</v>
      </c>
      <c r="D5093" t="s">
        <v>185</v>
      </c>
      <c r="E5093" t="s">
        <v>333</v>
      </c>
      <c r="F5093" t="s">
        <v>335</v>
      </c>
      <c r="G5093" t="s">
        <v>225</v>
      </c>
      <c r="H5093" t="s">
        <v>322</v>
      </c>
      <c r="I5093" t="s">
        <v>330</v>
      </c>
      <c r="J5093" s="3" t="s">
        <v>215</v>
      </c>
      <c r="K5093" s="3" t="s">
        <v>215</v>
      </c>
      <c r="L5093" s="3" t="s">
        <v>215</v>
      </c>
      <c r="M5093" s="3" t="s">
        <v>215</v>
      </c>
      <c r="N5093" s="3" t="s">
        <v>215</v>
      </c>
      <c r="O5093" s="3" t="s">
        <v>215</v>
      </c>
      <c r="P5093" s="3" t="s">
        <v>215</v>
      </c>
      <c r="Q5093" s="3" t="s">
        <v>215</v>
      </c>
      <c r="R5093" s="3" t="s">
        <v>215</v>
      </c>
      <c r="S5093" s="3" t="s">
        <v>215</v>
      </c>
      <c r="T5093" s="3">
        <v>2585809.801</v>
      </c>
      <c r="U5093" s="3">
        <v>2291832.7749999999</v>
      </c>
      <c r="V5093" s="3">
        <v>2041672.7709999999</v>
      </c>
      <c r="W5093" s="3">
        <v>1958755.8540000001</v>
      </c>
      <c r="X5093" s="3">
        <v>1981843.4169999999</v>
      </c>
      <c r="Y5093" s="3">
        <v>2076986.3019999999</v>
      </c>
      <c r="Z5093" s="3">
        <v>2093153.433</v>
      </c>
      <c r="AA5093" s="3">
        <v>2146313.4610000001</v>
      </c>
      <c r="AB5093" s="3">
        <v>2188462.4920000001</v>
      </c>
      <c r="AC5093" s="3">
        <v>2225918.8020000001</v>
      </c>
      <c r="AD5093" s="3">
        <v>2221761.7719999999</v>
      </c>
      <c r="AE5093" s="3">
        <v>2291745.767</v>
      </c>
      <c r="AF5093" s="3">
        <v>2379093.7140000002</v>
      </c>
      <c r="AG5093" s="3">
        <v>2522638.415</v>
      </c>
      <c r="AH5093" s="3">
        <v>2728722.2919999999</v>
      </c>
      <c r="AI5093" s="3">
        <v>2872979.1940000001</v>
      </c>
      <c r="AJ5093" s="3">
        <v>3070380.6809999999</v>
      </c>
      <c r="AK5093" s="3">
        <v>3292765.0320000001</v>
      </c>
      <c r="AL5093" s="3">
        <v>3491082.5469999998</v>
      </c>
      <c r="AM5093" s="3">
        <v>3355245.2220000001</v>
      </c>
      <c r="AN5093" s="3">
        <v>3541816.375</v>
      </c>
      <c r="AO5093" s="3">
        <v>4107062.625</v>
      </c>
      <c r="AP5093" s="3">
        <v>4526317.5729999999</v>
      </c>
      <c r="AQ5093" s="3">
        <v>4978900.9979999997</v>
      </c>
      <c r="AR5093" s="3">
        <v>5292116.8159999996</v>
      </c>
      <c r="AS5093" s="3">
        <v>5337990.648</v>
      </c>
      <c r="AT5093" s="3">
        <v>5324485.4029999999</v>
      </c>
      <c r="AU5093" s="3">
        <v>5515817.7120000003</v>
      </c>
      <c r="AV5093" s="3">
        <v>5707303.2910000002</v>
      </c>
      <c r="AW5093" s="3">
        <v>5978247.3380000005</v>
      </c>
      <c r="AX5093" s="3">
        <v>6184393.7980000004</v>
      </c>
      <c r="AY5093" s="3">
        <v>6446392.7470000004</v>
      </c>
      <c r="AZ5093" s="3">
        <v>6871918.1799999997</v>
      </c>
      <c r="BA5093">
        <v>7244288.1310000001</v>
      </c>
      <c r="BB5093">
        <v>2014</v>
      </c>
    </row>
    <row r="5094" spans="1:54" hidden="1" x14ac:dyDescent="0.2">
      <c r="A5094">
        <v>948</v>
      </c>
      <c r="B5094" t="s">
        <v>443</v>
      </c>
      <c r="C5094" t="s">
        <v>334</v>
      </c>
      <c r="D5094" t="s">
        <v>185</v>
      </c>
      <c r="E5094" t="s">
        <v>333</v>
      </c>
      <c r="F5094" t="s">
        <v>332</v>
      </c>
      <c r="G5094" t="s">
        <v>331</v>
      </c>
      <c r="H5094" t="s">
        <v>322</v>
      </c>
      <c r="I5094" t="s">
        <v>330</v>
      </c>
      <c r="J5094" s="3" t="s">
        <v>215</v>
      </c>
      <c r="K5094" s="3" t="s">
        <v>215</v>
      </c>
      <c r="L5094" s="3" t="s">
        <v>215</v>
      </c>
      <c r="M5094" s="3" t="s">
        <v>215</v>
      </c>
      <c r="N5094" s="3" t="s">
        <v>215</v>
      </c>
      <c r="O5094" s="3" t="s">
        <v>215</v>
      </c>
      <c r="P5094" s="3" t="s">
        <v>215</v>
      </c>
      <c r="Q5094" s="3" t="s">
        <v>215</v>
      </c>
      <c r="R5094" s="3" t="s">
        <v>215</v>
      </c>
      <c r="S5094" s="3" t="s">
        <v>215</v>
      </c>
      <c r="T5094" s="3">
        <v>5542.0169999999998</v>
      </c>
      <c r="U5094" s="3">
        <v>4911.9530000000004</v>
      </c>
      <c r="V5094" s="3">
        <v>4375.8</v>
      </c>
      <c r="W5094" s="3">
        <v>4198.0889999999999</v>
      </c>
      <c r="X5094" s="3">
        <v>4247.5709999999999</v>
      </c>
      <c r="Y5094" s="3">
        <v>4451.4849999999997</v>
      </c>
      <c r="Z5094" s="3">
        <v>4486.1350000000002</v>
      </c>
      <c r="AA5094" s="3">
        <v>4600.07</v>
      </c>
      <c r="AB5094" s="3">
        <v>4690.4059999999999</v>
      </c>
      <c r="AC5094" s="3">
        <v>4770.683</v>
      </c>
      <c r="AD5094" s="3">
        <v>4761.7740000000003</v>
      </c>
      <c r="AE5094" s="3">
        <v>4911.7669999999998</v>
      </c>
      <c r="AF5094" s="3">
        <v>5098.9740000000002</v>
      </c>
      <c r="AG5094" s="3">
        <v>5406.6260000000002</v>
      </c>
      <c r="AH5094" s="3">
        <v>5848.3130000000001</v>
      </c>
      <c r="AI5094" s="3">
        <v>6157.491</v>
      </c>
      <c r="AJ5094" s="3">
        <v>6580.57</v>
      </c>
      <c r="AK5094" s="3">
        <v>7057.1940000000004</v>
      </c>
      <c r="AL5094" s="3">
        <v>7482.2359999999999</v>
      </c>
      <c r="AM5094" s="3">
        <v>7191.1040000000003</v>
      </c>
      <c r="AN5094" s="3">
        <v>7590.9709999999995</v>
      </c>
      <c r="AO5094" s="3">
        <v>8802.4310000000005</v>
      </c>
      <c r="AP5094" s="3">
        <v>9700.9959999999992</v>
      </c>
      <c r="AQ5094" s="3">
        <v>10670.992</v>
      </c>
      <c r="AR5094" s="3">
        <v>11342.289000000001</v>
      </c>
      <c r="AS5094" s="3">
        <v>11440.608</v>
      </c>
      <c r="AT5094" s="3">
        <v>11411.663</v>
      </c>
      <c r="AU5094" s="3">
        <v>11821.734</v>
      </c>
      <c r="AV5094" s="3">
        <v>12232.134</v>
      </c>
      <c r="AW5094" s="3">
        <v>12812.833000000001</v>
      </c>
      <c r="AX5094" s="3">
        <v>13254.655000000001</v>
      </c>
      <c r="AY5094" s="3">
        <v>13816.182000000001</v>
      </c>
      <c r="AZ5094" s="3">
        <v>14728.186</v>
      </c>
      <c r="BA5094">
        <v>15526.264999999999</v>
      </c>
      <c r="BB5094">
        <v>2014</v>
      </c>
    </row>
    <row r="5095" spans="1:54" hidden="1" x14ac:dyDescent="0.2">
      <c r="A5095">
        <v>948</v>
      </c>
      <c r="B5095" t="s">
        <v>443</v>
      </c>
      <c r="C5095" t="s">
        <v>329</v>
      </c>
      <c r="D5095" t="s">
        <v>185</v>
      </c>
      <c r="E5095" t="s">
        <v>325</v>
      </c>
      <c r="F5095" t="s">
        <v>328</v>
      </c>
      <c r="G5095" t="s">
        <v>225</v>
      </c>
      <c r="H5095" t="s">
        <v>322</v>
      </c>
      <c r="I5095" t="s">
        <v>321</v>
      </c>
      <c r="J5095" s="3" t="s">
        <v>215</v>
      </c>
      <c r="K5095" s="3" t="s">
        <v>215</v>
      </c>
      <c r="L5095" s="3" t="s">
        <v>215</v>
      </c>
      <c r="M5095" s="3" t="s">
        <v>215</v>
      </c>
      <c r="N5095" s="3" t="s">
        <v>215</v>
      </c>
      <c r="O5095" s="3" t="s">
        <v>215</v>
      </c>
      <c r="P5095" s="3" t="s">
        <v>215</v>
      </c>
      <c r="Q5095" s="3" t="s">
        <v>215</v>
      </c>
      <c r="R5095" s="3" t="s">
        <v>215</v>
      </c>
      <c r="S5095" s="3" t="s">
        <v>215</v>
      </c>
      <c r="T5095" s="3">
        <v>7060.59</v>
      </c>
      <c r="U5095" s="3">
        <v>12453.121999999999</v>
      </c>
      <c r="V5095" s="3">
        <v>30362.776000000002</v>
      </c>
      <c r="W5095" s="3">
        <v>122023.401</v>
      </c>
      <c r="X5095" s="3">
        <v>202871.465</v>
      </c>
      <c r="Y5095" s="3">
        <v>340756.43800000002</v>
      </c>
      <c r="Z5095" s="3">
        <v>380523.027</v>
      </c>
      <c r="AA5095" s="3">
        <v>474749.10399999999</v>
      </c>
      <c r="AB5095" s="3">
        <v>474720.875</v>
      </c>
      <c r="AC5095" s="3">
        <v>535388.00800000003</v>
      </c>
      <c r="AD5095" s="3">
        <v>598513.06799999997</v>
      </c>
      <c r="AE5095" s="3">
        <v>671968.93299999996</v>
      </c>
      <c r="AF5095" s="3">
        <v>737793.25800000003</v>
      </c>
      <c r="AG5095" s="3">
        <v>858427.826</v>
      </c>
      <c r="AH5095" s="3">
        <v>1091538.8489999999</v>
      </c>
      <c r="AI5095" s="3">
        <v>1385655.9990000001</v>
      </c>
      <c r="AJ5095" s="3">
        <v>1864398.0630000001</v>
      </c>
      <c r="AK5095" s="3">
        <v>2403508.645</v>
      </c>
      <c r="AL5095" s="3">
        <v>3554229.5780000002</v>
      </c>
      <c r="AM5095" s="3">
        <v>3171189.889</v>
      </c>
      <c r="AN5095" s="3">
        <v>3541816.375</v>
      </c>
      <c r="AO5095" s="3">
        <v>4728020.3039999995</v>
      </c>
      <c r="AP5095" s="3">
        <v>5876814.5120000001</v>
      </c>
      <c r="AQ5095" s="3">
        <v>6652409.108</v>
      </c>
      <c r="AR5095" s="3">
        <v>7597603.0470000003</v>
      </c>
      <c r="AS5095" s="3">
        <v>7796270.0880000005</v>
      </c>
      <c r="AT5095" s="3">
        <v>7941664.3150000004</v>
      </c>
      <c r="AU5095" s="3">
        <v>8880528.2430000007</v>
      </c>
      <c r="AV5095" s="3">
        <v>9873248.0800000001</v>
      </c>
      <c r="AW5095" s="3">
        <v>10907808.584000001</v>
      </c>
      <c r="AX5095" s="3">
        <v>11881479.414000001</v>
      </c>
      <c r="AY5095" s="3">
        <v>13022828.844000001</v>
      </c>
      <c r="AZ5095" s="3">
        <v>14624699.983999999</v>
      </c>
      <c r="BA5095">
        <v>16192769.306</v>
      </c>
      <c r="BB5095">
        <v>2014</v>
      </c>
    </row>
    <row r="5096" spans="1:54" hidden="1" x14ac:dyDescent="0.2">
      <c r="A5096">
        <v>948</v>
      </c>
      <c r="B5096" t="s">
        <v>443</v>
      </c>
      <c r="C5096" t="s">
        <v>327</v>
      </c>
      <c r="D5096" t="s">
        <v>185</v>
      </c>
      <c r="E5096" t="s">
        <v>325</v>
      </c>
      <c r="F5096" t="s">
        <v>326</v>
      </c>
      <c r="G5096" t="s">
        <v>223</v>
      </c>
      <c r="H5096" t="s">
        <v>322</v>
      </c>
      <c r="I5096" t="s">
        <v>321</v>
      </c>
      <c r="J5096" s="3" t="s">
        <v>215</v>
      </c>
      <c r="K5096" s="3" t="s">
        <v>215</v>
      </c>
      <c r="L5096" s="3" t="s">
        <v>215</v>
      </c>
      <c r="M5096" s="3" t="s">
        <v>215</v>
      </c>
      <c r="N5096" s="3" t="s">
        <v>215</v>
      </c>
      <c r="O5096" s="3" t="s">
        <v>215</v>
      </c>
      <c r="P5096" s="3" t="s">
        <v>215</v>
      </c>
      <c r="Q5096" s="3" t="s">
        <v>215</v>
      </c>
      <c r="R5096" s="3" t="s">
        <v>215</v>
      </c>
      <c r="S5096" s="3" t="s">
        <v>215</v>
      </c>
      <c r="T5096" s="3">
        <v>1511.904</v>
      </c>
      <c r="U5096" s="3">
        <v>1554.373</v>
      </c>
      <c r="V5096" s="3">
        <v>847.33299999999997</v>
      </c>
      <c r="W5096" s="3">
        <v>413.62400000000002</v>
      </c>
      <c r="X5096" s="3">
        <v>491.54599999999999</v>
      </c>
      <c r="Y5096" s="3">
        <v>759.57799999999997</v>
      </c>
      <c r="Z5096" s="3">
        <v>693.87400000000002</v>
      </c>
      <c r="AA5096" s="3">
        <v>600.95399999999995</v>
      </c>
      <c r="AB5096" s="3">
        <v>564.58699999999999</v>
      </c>
      <c r="AC5096" s="3">
        <v>523.93100000000004</v>
      </c>
      <c r="AD5096" s="3">
        <v>555.89400000000001</v>
      </c>
      <c r="AE5096" s="3">
        <v>612.18700000000001</v>
      </c>
      <c r="AF5096" s="3">
        <v>664.49300000000005</v>
      </c>
      <c r="AG5096" s="3">
        <v>748.71199999999999</v>
      </c>
      <c r="AH5096" s="3">
        <v>919.83600000000001</v>
      </c>
      <c r="AI5096" s="3">
        <v>1149.8420000000001</v>
      </c>
      <c r="AJ5096" s="3">
        <v>1583.6890000000001</v>
      </c>
      <c r="AK5096" s="3">
        <v>2053.6080000000002</v>
      </c>
      <c r="AL5096" s="3">
        <v>3039.7359999999999</v>
      </c>
      <c r="AM5096" s="3">
        <v>2205.5929999999998</v>
      </c>
      <c r="AN5096" s="3">
        <v>2608.3090000000002</v>
      </c>
      <c r="AO5096" s="3">
        <v>3736.0419999999999</v>
      </c>
      <c r="AP5096" s="3">
        <v>4328.8900000000003</v>
      </c>
      <c r="AQ5096" s="3">
        <v>4365.3059999999996</v>
      </c>
      <c r="AR5096" s="3">
        <v>4168.8360000000002</v>
      </c>
      <c r="AS5096" s="3">
        <v>3949.0329999999999</v>
      </c>
      <c r="AT5096" s="3">
        <v>3667.3879999999999</v>
      </c>
      <c r="AU5096" s="3">
        <v>3639.8939999999998</v>
      </c>
      <c r="AV5096" s="3">
        <v>4029.3389999999999</v>
      </c>
      <c r="AW5096" s="3">
        <v>4374.2449999999999</v>
      </c>
      <c r="AX5096" s="3">
        <v>4704.4409999999998</v>
      </c>
      <c r="AY5096" s="3">
        <v>5115.16</v>
      </c>
      <c r="AZ5096" s="3">
        <v>5706.8990000000003</v>
      </c>
      <c r="BA5096">
        <v>6280.9859999999999</v>
      </c>
      <c r="BB5096">
        <v>2014</v>
      </c>
    </row>
    <row r="5097" spans="1:54" hidden="1" x14ac:dyDescent="0.2">
      <c r="A5097">
        <v>948</v>
      </c>
      <c r="B5097" t="s">
        <v>443</v>
      </c>
      <c r="C5097" t="s">
        <v>212</v>
      </c>
      <c r="D5097" t="s">
        <v>185</v>
      </c>
      <c r="E5097" t="s">
        <v>325</v>
      </c>
      <c r="F5097" t="s">
        <v>324</v>
      </c>
      <c r="G5097" t="s">
        <v>323</v>
      </c>
      <c r="H5097" t="s">
        <v>322</v>
      </c>
      <c r="I5097" t="s">
        <v>321</v>
      </c>
      <c r="J5097" s="3" t="s">
        <v>215</v>
      </c>
      <c r="K5097" s="3" t="s">
        <v>215</v>
      </c>
      <c r="L5097" s="3" t="s">
        <v>215</v>
      </c>
      <c r="M5097" s="3" t="s">
        <v>215</v>
      </c>
      <c r="N5097" s="3" t="s">
        <v>215</v>
      </c>
      <c r="O5097" s="3" t="s">
        <v>215</v>
      </c>
      <c r="P5097" s="3" t="s">
        <v>215</v>
      </c>
      <c r="Q5097" s="3" t="s">
        <v>215</v>
      </c>
      <c r="R5097" s="3" t="s">
        <v>215</v>
      </c>
      <c r="S5097" s="3" t="s">
        <v>215</v>
      </c>
      <c r="T5097" s="3">
        <v>3581.989</v>
      </c>
      <c r="U5097" s="3">
        <v>3280.4290000000001</v>
      </c>
      <c r="V5097" s="3">
        <v>2988.9839999999999</v>
      </c>
      <c r="W5097" s="3">
        <v>2935.8119999999999</v>
      </c>
      <c r="X5097" s="3">
        <v>3033.6390000000001</v>
      </c>
      <c r="Y5097" s="3">
        <v>3245.5810000000001</v>
      </c>
      <c r="Z5097" s="3">
        <v>3330.54</v>
      </c>
      <c r="AA5097" s="3">
        <v>3473.5990000000002</v>
      </c>
      <c r="AB5097" s="3">
        <v>3580.2440000000001</v>
      </c>
      <c r="AC5097" s="3">
        <v>3697.252</v>
      </c>
      <c r="AD5097" s="3">
        <v>3774.3130000000001</v>
      </c>
      <c r="AE5097" s="3">
        <v>3981.9290000000001</v>
      </c>
      <c r="AF5097" s="3">
        <v>4197.1559999999999</v>
      </c>
      <c r="AG5097" s="3">
        <v>4539.1350000000002</v>
      </c>
      <c r="AH5097" s="3">
        <v>5044.973</v>
      </c>
      <c r="AI5097" s="3">
        <v>5482.5739999999996</v>
      </c>
      <c r="AJ5097" s="3">
        <v>6039.3190000000004</v>
      </c>
      <c r="AK5097" s="3">
        <v>6649.0829999999996</v>
      </c>
      <c r="AL5097" s="3">
        <v>7187.8320000000003</v>
      </c>
      <c r="AM5097" s="3">
        <v>6960.6170000000002</v>
      </c>
      <c r="AN5097" s="3">
        <v>7437.44</v>
      </c>
      <c r="AO5097" s="3">
        <v>8802.4310000000005</v>
      </c>
      <c r="AP5097" s="3">
        <v>9879.6980000000003</v>
      </c>
      <c r="AQ5097" s="3">
        <v>11043.065000000001</v>
      </c>
      <c r="AR5097" s="3">
        <v>11948.434999999999</v>
      </c>
      <c r="AS5097" s="3">
        <v>12182.689</v>
      </c>
      <c r="AT5097" s="3">
        <v>12306.91</v>
      </c>
      <c r="AU5097" s="3">
        <v>12978.557000000001</v>
      </c>
      <c r="AV5097" s="3">
        <v>13734.231</v>
      </c>
      <c r="AW5097" s="3">
        <v>14698.241</v>
      </c>
      <c r="AX5097" s="3">
        <v>15503.834999999999</v>
      </c>
      <c r="AY5097" s="3">
        <v>16468.633999999998</v>
      </c>
      <c r="AZ5097" s="3">
        <v>17857.173999999999</v>
      </c>
      <c r="BA5097">
        <v>19152.326000000001</v>
      </c>
      <c r="BB5097">
        <v>2014</v>
      </c>
    </row>
    <row r="5098" spans="1:54" hidden="1" x14ac:dyDescent="0.2">
      <c r="A5098">
        <v>948</v>
      </c>
      <c r="B5098" t="s">
        <v>443</v>
      </c>
      <c r="C5098" t="s">
        <v>320</v>
      </c>
      <c r="D5098" t="s">
        <v>185</v>
      </c>
      <c r="E5098" t="s">
        <v>319</v>
      </c>
      <c r="F5098" t="s">
        <v>318</v>
      </c>
      <c r="G5098" t="s">
        <v>243</v>
      </c>
    </row>
    <row r="5099" spans="1:54" hidden="1" x14ac:dyDescent="0.2">
      <c r="A5099">
        <v>948</v>
      </c>
      <c r="B5099" t="s">
        <v>443</v>
      </c>
      <c r="C5099" t="s">
        <v>317</v>
      </c>
      <c r="D5099" t="s">
        <v>185</v>
      </c>
      <c r="E5099" t="s">
        <v>316</v>
      </c>
      <c r="F5099" s="3" t="s">
        <v>315</v>
      </c>
      <c r="G5099" t="s">
        <v>288</v>
      </c>
      <c r="I5099" t="s">
        <v>310</v>
      </c>
      <c r="J5099">
        <v>2.1999999999999999E-2</v>
      </c>
      <c r="K5099">
        <v>2.4E-2</v>
      </c>
      <c r="L5099">
        <v>2.5999999999999999E-2</v>
      </c>
      <c r="M5099">
        <v>2.5999999999999999E-2</v>
      </c>
      <c r="N5099">
        <v>2.7E-2</v>
      </c>
      <c r="O5099">
        <v>2.7E-2</v>
      </c>
      <c r="P5099">
        <v>2.9000000000000001E-2</v>
      </c>
      <c r="Q5099">
        <v>2.9000000000000001E-2</v>
      </c>
      <c r="R5099">
        <v>2.9000000000000001E-2</v>
      </c>
      <c r="S5099">
        <v>2.9000000000000001E-2</v>
      </c>
      <c r="T5099">
        <v>2.7E-2</v>
      </c>
      <c r="U5099">
        <v>2.4E-2</v>
      </c>
      <c r="V5099">
        <v>0.02</v>
      </c>
      <c r="W5099">
        <v>1.9E-2</v>
      </c>
      <c r="X5099">
        <v>1.9E-2</v>
      </c>
      <c r="Y5099">
        <v>1.9E-2</v>
      </c>
      <c r="Z5099">
        <v>1.9E-2</v>
      </c>
      <c r="AA5099">
        <v>1.9E-2</v>
      </c>
      <c r="AB5099">
        <v>1.9E-2</v>
      </c>
      <c r="AC5099">
        <v>1.9E-2</v>
      </c>
      <c r="AD5099">
        <v>1.7999999999999999E-2</v>
      </c>
      <c r="AE5099">
        <v>1.7999999999999999E-2</v>
      </c>
      <c r="AF5099">
        <v>1.9E-2</v>
      </c>
      <c r="AG5099">
        <v>1.9E-2</v>
      </c>
      <c r="AH5099">
        <v>0.02</v>
      </c>
      <c r="AI5099">
        <v>2.1000000000000001E-2</v>
      </c>
      <c r="AJ5099">
        <v>2.1000000000000001E-2</v>
      </c>
      <c r="AK5099">
        <v>2.1999999999999999E-2</v>
      </c>
      <c r="AL5099">
        <v>2.3E-2</v>
      </c>
      <c r="AM5099">
        <v>2.1999999999999999E-2</v>
      </c>
      <c r="AN5099">
        <v>2.3E-2</v>
      </c>
      <c r="AO5099">
        <v>2.5999999999999999E-2</v>
      </c>
      <c r="AP5099">
        <v>2.8000000000000001E-2</v>
      </c>
      <c r="AQ5099">
        <v>0.03</v>
      </c>
      <c r="AR5099">
        <v>3.2000000000000001E-2</v>
      </c>
      <c r="AS5099">
        <v>3.1E-2</v>
      </c>
      <c r="AT5099">
        <v>3.1E-2</v>
      </c>
      <c r="AU5099">
        <v>3.1E-2</v>
      </c>
      <c r="AV5099">
        <v>3.2000000000000001E-2</v>
      </c>
      <c r="AW5099">
        <v>3.2000000000000001E-2</v>
      </c>
      <c r="AX5099">
        <v>3.3000000000000002E-2</v>
      </c>
      <c r="AY5099">
        <v>3.3000000000000002E-2</v>
      </c>
      <c r="AZ5099">
        <v>3.5000000000000003E-2</v>
      </c>
      <c r="BA5099">
        <v>3.5999999999999997E-2</v>
      </c>
      <c r="BB5099">
        <v>2016</v>
      </c>
    </row>
    <row r="5100" spans="1:54" hidden="1" x14ac:dyDescent="0.2">
      <c r="A5100">
        <v>948</v>
      </c>
      <c r="B5100" t="s">
        <v>443</v>
      </c>
      <c r="C5100" t="s">
        <v>314</v>
      </c>
      <c r="D5100" t="s">
        <v>185</v>
      </c>
      <c r="E5100" t="s">
        <v>313</v>
      </c>
      <c r="F5100" s="3" t="s">
        <v>312</v>
      </c>
      <c r="G5100" t="s">
        <v>311</v>
      </c>
      <c r="I5100" t="s">
        <v>310</v>
      </c>
      <c r="J5100">
        <v>3.2210000000000001</v>
      </c>
      <c r="K5100">
        <v>2.988</v>
      </c>
      <c r="L5100">
        <v>2.87</v>
      </c>
      <c r="M5100">
        <v>2.7869999999999999</v>
      </c>
      <c r="N5100">
        <v>2.609</v>
      </c>
      <c r="O5100">
        <v>2.492</v>
      </c>
      <c r="P5100">
        <v>2.218</v>
      </c>
      <c r="Q5100">
        <v>2.1779999999999999</v>
      </c>
      <c r="R5100">
        <v>2.1240000000000001</v>
      </c>
      <c r="S5100">
        <v>2.044</v>
      </c>
      <c r="T5100">
        <v>1.9710000000000001</v>
      </c>
      <c r="U5100">
        <v>3.7959999999999998</v>
      </c>
      <c r="V5100">
        <v>10.157999999999999</v>
      </c>
      <c r="W5100">
        <v>41.564</v>
      </c>
      <c r="X5100">
        <v>66.873999999999995</v>
      </c>
      <c r="Y5100">
        <v>104.991</v>
      </c>
      <c r="Z5100">
        <v>114.253</v>
      </c>
      <c r="AA5100">
        <v>136.67400000000001</v>
      </c>
      <c r="AB5100">
        <v>132.595</v>
      </c>
      <c r="AC5100">
        <v>144.80699999999999</v>
      </c>
      <c r="AD5100">
        <v>158.57499999999999</v>
      </c>
      <c r="AE5100">
        <v>168.755</v>
      </c>
      <c r="AF5100">
        <v>175.78399999999999</v>
      </c>
      <c r="AG5100">
        <v>189.11699999999999</v>
      </c>
      <c r="AH5100">
        <v>216.36199999999999</v>
      </c>
      <c r="AI5100">
        <v>252.738</v>
      </c>
      <c r="AJ5100">
        <v>308.70999999999998</v>
      </c>
      <c r="AK5100">
        <v>361.48</v>
      </c>
      <c r="AL5100">
        <v>494.47899999999998</v>
      </c>
      <c r="AM5100">
        <v>455.59</v>
      </c>
      <c r="AN5100">
        <v>476.214</v>
      </c>
      <c r="AO5100">
        <v>537.12699999999995</v>
      </c>
      <c r="AP5100">
        <v>594.83699999999999</v>
      </c>
      <c r="AQ5100">
        <v>602.40599999999995</v>
      </c>
      <c r="AR5100">
        <v>635.86599999999999</v>
      </c>
      <c r="AS5100">
        <v>639.947</v>
      </c>
      <c r="AT5100">
        <v>645.30100000000004</v>
      </c>
      <c r="AU5100">
        <v>684.24599999999998</v>
      </c>
      <c r="AV5100">
        <v>718.87900000000002</v>
      </c>
      <c r="AW5100">
        <v>742.11699999999996</v>
      </c>
      <c r="AX5100">
        <v>766.35699999999997</v>
      </c>
      <c r="AY5100">
        <v>790.76599999999996</v>
      </c>
      <c r="AZ5100">
        <v>818.98199999999997</v>
      </c>
      <c r="BA5100">
        <v>845.47299999999996</v>
      </c>
      <c r="BB5100">
        <v>2016</v>
      </c>
    </row>
    <row r="5101" spans="1:54" hidden="1" x14ac:dyDescent="0.2">
      <c r="A5101">
        <v>948</v>
      </c>
      <c r="B5101" t="s">
        <v>443</v>
      </c>
      <c r="C5101" t="s">
        <v>309</v>
      </c>
      <c r="D5101" t="s">
        <v>185</v>
      </c>
      <c r="E5101" t="s">
        <v>308</v>
      </c>
      <c r="F5101" t="s">
        <v>307</v>
      </c>
      <c r="G5101" t="s">
        <v>217</v>
      </c>
      <c r="I5101" t="s">
        <v>1451</v>
      </c>
      <c r="J5101" s="3">
        <v>46.664000000000001</v>
      </c>
      <c r="K5101" s="3">
        <v>71.427999999999997</v>
      </c>
      <c r="L5101" s="3">
        <v>70.123000000000005</v>
      </c>
      <c r="M5101" s="3">
        <v>61.143000000000001</v>
      </c>
      <c r="N5101" s="3">
        <v>54.77</v>
      </c>
      <c r="O5101" s="3">
        <v>54.545999999999999</v>
      </c>
      <c r="P5101" s="3">
        <v>59.122</v>
      </c>
      <c r="Q5101" s="3">
        <v>50.935000000000002</v>
      </c>
      <c r="R5101" s="3">
        <v>53.619</v>
      </c>
      <c r="S5101" s="3">
        <v>58.901000000000003</v>
      </c>
      <c r="T5101" s="3">
        <v>13.439</v>
      </c>
      <c r="U5101" s="3">
        <v>22.79</v>
      </c>
      <c r="V5101" s="3">
        <v>26.225000000000001</v>
      </c>
      <c r="W5101" s="3">
        <v>36.328000000000003</v>
      </c>
      <c r="X5101" s="3">
        <v>32.984000000000002</v>
      </c>
      <c r="Y5101" s="3">
        <v>23.407</v>
      </c>
      <c r="Z5101" s="3">
        <v>25.079000000000001</v>
      </c>
      <c r="AA5101" s="3">
        <v>23.792000000000002</v>
      </c>
      <c r="AB5101" s="3">
        <v>25.504999999999999</v>
      </c>
      <c r="AC5101" s="3">
        <v>25.254999999999999</v>
      </c>
      <c r="AD5101" s="3">
        <v>21.968</v>
      </c>
      <c r="AE5101" s="3">
        <v>25.753</v>
      </c>
      <c r="AF5101" s="3">
        <v>19.829000000000001</v>
      </c>
      <c r="AG5101" s="3">
        <v>27.359000000000002</v>
      </c>
      <c r="AH5101" s="3">
        <v>28.529</v>
      </c>
      <c r="AI5101" s="3">
        <v>31.445</v>
      </c>
      <c r="AJ5101" s="3">
        <v>50.584000000000003</v>
      </c>
      <c r="AK5101" s="3">
        <v>51.359000000000002</v>
      </c>
      <c r="AL5101" s="3">
        <v>50.841999999999999</v>
      </c>
      <c r="AM5101" s="3">
        <v>44.356000000000002</v>
      </c>
      <c r="AN5101" s="3">
        <v>42.087000000000003</v>
      </c>
      <c r="AO5101" s="3">
        <v>58.151000000000003</v>
      </c>
      <c r="AP5101" s="3">
        <v>55.899000000000001</v>
      </c>
      <c r="AQ5101" s="3">
        <v>53.276000000000003</v>
      </c>
      <c r="AR5101" s="3">
        <v>35.174999999999997</v>
      </c>
      <c r="AS5101" s="3">
        <v>26.413</v>
      </c>
      <c r="AT5101" s="3">
        <v>29.378</v>
      </c>
      <c r="AU5101" s="3">
        <v>37.305999999999997</v>
      </c>
      <c r="AV5101" s="3">
        <v>38.274999999999999</v>
      </c>
      <c r="AW5101" s="3">
        <v>43.003999999999998</v>
      </c>
      <c r="AX5101" s="3">
        <v>43.731000000000002</v>
      </c>
      <c r="AY5101" s="3">
        <v>44.255000000000003</v>
      </c>
      <c r="AZ5101" s="3">
        <v>44.296999999999997</v>
      </c>
      <c r="BA5101">
        <v>44.491999999999997</v>
      </c>
      <c r="BB5101">
        <v>2016</v>
      </c>
    </row>
    <row r="5102" spans="1:54" hidden="1" x14ac:dyDescent="0.2">
      <c r="A5102">
        <v>948</v>
      </c>
      <c r="B5102" t="s">
        <v>443</v>
      </c>
      <c r="C5102" t="s">
        <v>306</v>
      </c>
      <c r="D5102" t="s">
        <v>185</v>
      </c>
      <c r="E5102" t="s">
        <v>305</v>
      </c>
      <c r="F5102" t="s">
        <v>304</v>
      </c>
      <c r="G5102" t="s">
        <v>217</v>
      </c>
      <c r="I5102" t="s">
        <v>1451</v>
      </c>
      <c r="J5102" s="3">
        <v>20.943000000000001</v>
      </c>
      <c r="K5102" s="3">
        <v>30.652000000000001</v>
      </c>
      <c r="L5102" s="3">
        <v>26.545000000000002</v>
      </c>
      <c r="M5102" s="3">
        <v>21.065999999999999</v>
      </c>
      <c r="N5102" s="3">
        <v>16.751999999999999</v>
      </c>
      <c r="O5102" s="3">
        <v>20.933</v>
      </c>
      <c r="P5102" s="3">
        <v>17.402999999999999</v>
      </c>
      <c r="Q5102" s="3">
        <v>15.63</v>
      </c>
      <c r="R5102" s="3">
        <v>14.775</v>
      </c>
      <c r="S5102" s="3">
        <v>10.936</v>
      </c>
      <c r="T5102" s="3">
        <v>11.843999999999999</v>
      </c>
      <c r="U5102" s="3">
        <v>15.661</v>
      </c>
      <c r="V5102" s="3">
        <v>17.96</v>
      </c>
      <c r="W5102" s="3">
        <v>20.815000000000001</v>
      </c>
      <c r="X5102" s="3">
        <v>19.161999999999999</v>
      </c>
      <c r="Y5102" s="3">
        <v>21.202000000000002</v>
      </c>
      <c r="Z5102" s="3">
        <v>18.341999999999999</v>
      </c>
      <c r="AA5102" s="3">
        <v>25.219000000000001</v>
      </c>
      <c r="AB5102" s="3">
        <v>15.255000000000001</v>
      </c>
      <c r="AC5102" s="3">
        <v>15.962999999999999</v>
      </c>
      <c r="AD5102" s="3">
        <v>14.41</v>
      </c>
      <c r="AE5102" s="3">
        <v>11.326000000000001</v>
      </c>
      <c r="AF5102" s="3">
        <v>9.81</v>
      </c>
      <c r="AG5102" s="3">
        <v>17.288</v>
      </c>
      <c r="AH5102" s="3">
        <v>24.824000000000002</v>
      </c>
      <c r="AI5102" s="3">
        <v>32.46</v>
      </c>
      <c r="AJ5102" s="3">
        <v>39.966000000000001</v>
      </c>
      <c r="AK5102" s="3">
        <v>36.496000000000002</v>
      </c>
      <c r="AL5102" s="3">
        <v>23.542000000000002</v>
      </c>
      <c r="AM5102" s="3">
        <v>22.923999999999999</v>
      </c>
      <c r="AN5102" s="3">
        <v>26.881</v>
      </c>
      <c r="AO5102" s="3">
        <v>30.445</v>
      </c>
      <c r="AP5102" s="3">
        <v>27.689</v>
      </c>
      <c r="AQ5102" s="3">
        <v>26.321999999999999</v>
      </c>
      <c r="AR5102" s="3">
        <v>23.632000000000001</v>
      </c>
      <c r="AS5102" s="3">
        <v>20.678999999999998</v>
      </c>
      <c r="AT5102" s="3">
        <v>26.033000000000001</v>
      </c>
      <c r="AU5102" s="3">
        <v>25.241</v>
      </c>
      <c r="AV5102" s="3">
        <v>31.85</v>
      </c>
      <c r="AW5102" s="3">
        <v>34.701999999999998</v>
      </c>
      <c r="AX5102" s="3">
        <v>37.756</v>
      </c>
      <c r="AY5102" s="3">
        <v>40.698</v>
      </c>
      <c r="AZ5102" s="3">
        <v>44.271999999999998</v>
      </c>
      <c r="BA5102">
        <v>46.515999999999998</v>
      </c>
      <c r="BB5102">
        <v>2016</v>
      </c>
    </row>
    <row r="5103" spans="1:54" hidden="1" x14ac:dyDescent="0.2">
      <c r="A5103">
        <v>948</v>
      </c>
      <c r="B5103" t="s">
        <v>443</v>
      </c>
      <c r="C5103" t="s">
        <v>303</v>
      </c>
      <c r="D5103" t="s">
        <v>185</v>
      </c>
      <c r="E5103" t="s">
        <v>300</v>
      </c>
      <c r="F5103" t="s">
        <v>302</v>
      </c>
      <c r="G5103" t="s">
        <v>295</v>
      </c>
      <c r="I5103" t="s">
        <v>1452</v>
      </c>
      <c r="J5103" s="3" t="s">
        <v>215</v>
      </c>
      <c r="K5103" s="3" t="s">
        <v>215</v>
      </c>
      <c r="L5103" s="3" t="s">
        <v>215</v>
      </c>
      <c r="M5103" s="3" t="s">
        <v>215</v>
      </c>
      <c r="N5103" s="3" t="s">
        <v>215</v>
      </c>
      <c r="O5103" s="3" t="s">
        <v>215</v>
      </c>
      <c r="P5103" s="3" t="s">
        <v>215</v>
      </c>
      <c r="Q5103" s="3" t="s">
        <v>215</v>
      </c>
      <c r="R5103" s="3" t="s">
        <v>215</v>
      </c>
      <c r="S5103" s="3" t="s">
        <v>215</v>
      </c>
      <c r="T5103" s="3">
        <v>0.14199999999999999</v>
      </c>
      <c r="U5103" s="3">
        <v>0.314</v>
      </c>
      <c r="V5103" s="3">
        <v>0.95</v>
      </c>
      <c r="W5103" s="3">
        <v>3.5</v>
      </c>
      <c r="X5103" s="3">
        <v>6.3</v>
      </c>
      <c r="Y5103" s="3">
        <v>10.292</v>
      </c>
      <c r="Z5103" s="3">
        <v>15.112</v>
      </c>
      <c r="AA5103" s="3">
        <v>20.64</v>
      </c>
      <c r="AB5103" s="3">
        <v>22.573</v>
      </c>
      <c r="AC5103" s="3">
        <v>24.279</v>
      </c>
      <c r="AD5103" s="3">
        <v>27.091999999999999</v>
      </c>
      <c r="AE5103" s="3">
        <v>28.792000000000002</v>
      </c>
      <c r="AF5103" s="3">
        <v>29.058</v>
      </c>
      <c r="AG5103" s="3">
        <v>30.550999999999998</v>
      </c>
      <c r="AH5103" s="3">
        <v>32.966999999999999</v>
      </c>
      <c r="AI5103" s="3">
        <v>37.073999999999998</v>
      </c>
      <c r="AJ5103" s="3">
        <v>38.737000000000002</v>
      </c>
      <c r="AK5103" s="3">
        <v>41.901000000000003</v>
      </c>
      <c r="AL5103" s="3">
        <v>53.133000000000003</v>
      </c>
      <c r="AM5103" s="3">
        <v>56.463000000000001</v>
      </c>
      <c r="AN5103" s="3">
        <v>62.203000000000003</v>
      </c>
      <c r="AO5103" s="3">
        <v>66.983000000000004</v>
      </c>
      <c r="AP5103" s="3">
        <v>77.025999999999996</v>
      </c>
      <c r="AQ5103" s="3">
        <v>83.643000000000001</v>
      </c>
      <c r="AR5103" s="3">
        <v>94.438999999999993</v>
      </c>
      <c r="AS5103" s="3">
        <v>100</v>
      </c>
      <c r="AT5103" s="3">
        <v>100.58</v>
      </c>
      <c r="AU5103" s="3">
        <v>105.22</v>
      </c>
      <c r="AV5103" s="3">
        <v>111.90900000000001</v>
      </c>
      <c r="AW5103" s="3">
        <v>119.46899999999999</v>
      </c>
      <c r="AX5103" s="3">
        <v>127.44799999999999</v>
      </c>
      <c r="AY5103" s="3">
        <v>135.732</v>
      </c>
      <c r="AZ5103" s="3">
        <v>144.55500000000001</v>
      </c>
      <c r="BA5103">
        <v>153.589</v>
      </c>
      <c r="BB5103">
        <v>2016</v>
      </c>
    </row>
    <row r="5104" spans="1:54" hidden="1" x14ac:dyDescent="0.2">
      <c r="A5104">
        <v>948</v>
      </c>
      <c r="B5104" t="s">
        <v>443</v>
      </c>
      <c r="C5104" t="s">
        <v>301</v>
      </c>
      <c r="D5104" t="s">
        <v>185</v>
      </c>
      <c r="E5104" t="s">
        <v>300</v>
      </c>
      <c r="F5104" t="s">
        <v>299</v>
      </c>
      <c r="G5104" t="s">
        <v>275</v>
      </c>
      <c r="I5104" t="s">
        <v>298</v>
      </c>
      <c r="J5104" s="3" t="s">
        <v>215</v>
      </c>
      <c r="K5104" s="3" t="s">
        <v>215</v>
      </c>
      <c r="L5104" s="3" t="s">
        <v>215</v>
      </c>
      <c r="M5104" s="3" t="s">
        <v>215</v>
      </c>
      <c r="N5104" s="3" t="s">
        <v>215</v>
      </c>
      <c r="O5104" s="3" t="s">
        <v>215</v>
      </c>
      <c r="P5104" s="3" t="s">
        <v>215</v>
      </c>
      <c r="Q5104" s="3" t="s">
        <v>215</v>
      </c>
      <c r="R5104" s="3" t="s">
        <v>215</v>
      </c>
      <c r="S5104" s="3" t="s">
        <v>215</v>
      </c>
      <c r="T5104" s="3" t="s">
        <v>215</v>
      </c>
      <c r="U5104" s="3">
        <v>120.2</v>
      </c>
      <c r="V5104" s="3">
        <v>202.875</v>
      </c>
      <c r="W5104" s="3">
        <v>268.41399999999999</v>
      </c>
      <c r="X5104" s="3">
        <v>79.988</v>
      </c>
      <c r="Y5104" s="3">
        <v>63.375</v>
      </c>
      <c r="Z5104" s="3">
        <v>46.831000000000003</v>
      </c>
      <c r="AA5104" s="3">
        <v>36.579000000000001</v>
      </c>
      <c r="AB5104" s="3">
        <v>9.3640000000000008</v>
      </c>
      <c r="AC5104" s="3">
        <v>7.5620000000000003</v>
      </c>
      <c r="AD5104" s="3">
        <v>11.583</v>
      </c>
      <c r="AE5104" s="3">
        <v>6.2759999999999998</v>
      </c>
      <c r="AF5104" s="3">
        <v>0.92300000000000004</v>
      </c>
      <c r="AG5104" s="3">
        <v>5.1390000000000002</v>
      </c>
      <c r="AH5104" s="3">
        <v>7.9089999999999998</v>
      </c>
      <c r="AI5104" s="3">
        <v>12.457000000000001</v>
      </c>
      <c r="AJ5104" s="3">
        <v>4.4859999999999998</v>
      </c>
      <c r="AK5104" s="3">
        <v>8.1669999999999998</v>
      </c>
      <c r="AL5104" s="3">
        <v>26.806000000000001</v>
      </c>
      <c r="AM5104" s="3">
        <v>6.2670000000000003</v>
      </c>
      <c r="AN5104" s="3">
        <v>10.164999999999999</v>
      </c>
      <c r="AO5104" s="3">
        <v>7.6840000000000002</v>
      </c>
      <c r="AP5104" s="3">
        <v>14.994999999999999</v>
      </c>
      <c r="AQ5104" s="3">
        <v>8.5909999999999993</v>
      </c>
      <c r="AR5104" s="3">
        <v>12.907</v>
      </c>
      <c r="AS5104" s="3">
        <v>5.8879999999999999</v>
      </c>
      <c r="AT5104" s="3">
        <v>0.57999999999999996</v>
      </c>
      <c r="AU5104" s="3">
        <v>4.6139999999999999</v>
      </c>
      <c r="AV5104" s="3">
        <v>6.3559999999999999</v>
      </c>
      <c r="AW5104" s="3">
        <v>6.7560000000000002</v>
      </c>
      <c r="AX5104" s="3">
        <v>6.6790000000000003</v>
      </c>
      <c r="AY5104" s="3">
        <v>6.5</v>
      </c>
      <c r="AZ5104" s="3">
        <v>6.5</v>
      </c>
      <c r="BA5104">
        <v>6.25</v>
      </c>
      <c r="BB5104">
        <v>2016</v>
      </c>
    </row>
    <row r="5105" spans="1:54" hidden="1" x14ac:dyDescent="0.2">
      <c r="A5105">
        <v>948</v>
      </c>
      <c r="B5105" t="s">
        <v>443</v>
      </c>
      <c r="C5105" t="s">
        <v>297</v>
      </c>
      <c r="D5105" t="s">
        <v>185</v>
      </c>
      <c r="E5105" t="s">
        <v>293</v>
      </c>
      <c r="F5105" t="s">
        <v>296</v>
      </c>
      <c r="G5105" t="s">
        <v>295</v>
      </c>
      <c r="I5105" t="s">
        <v>1452</v>
      </c>
      <c r="J5105" s="3" t="s">
        <v>215</v>
      </c>
      <c r="K5105" s="3" t="s">
        <v>215</v>
      </c>
      <c r="L5105" s="3" t="s">
        <v>215</v>
      </c>
      <c r="M5105" s="3" t="s">
        <v>215</v>
      </c>
      <c r="N5105" s="3" t="s">
        <v>215</v>
      </c>
      <c r="O5105" s="3" t="s">
        <v>215</v>
      </c>
      <c r="P5105" s="3" t="s">
        <v>215</v>
      </c>
      <c r="Q5105" s="3" t="s">
        <v>215</v>
      </c>
      <c r="R5105" s="3" t="s">
        <v>215</v>
      </c>
      <c r="S5105" s="3" t="s">
        <v>215</v>
      </c>
      <c r="T5105" s="3">
        <v>0.129</v>
      </c>
      <c r="U5105" s="3">
        <v>0.39900000000000002</v>
      </c>
      <c r="V5105" s="3">
        <v>1.698</v>
      </c>
      <c r="W5105" s="3">
        <v>4.8040000000000003</v>
      </c>
      <c r="X5105" s="3">
        <v>7.9880000000000004</v>
      </c>
      <c r="Y5105" s="3">
        <v>12.23</v>
      </c>
      <c r="Z5105" s="3">
        <v>17.681999999999999</v>
      </c>
      <c r="AA5105" s="3">
        <v>21.309000000000001</v>
      </c>
      <c r="AB5105" s="3">
        <v>22.585999999999999</v>
      </c>
      <c r="AC5105" s="3">
        <v>24.837</v>
      </c>
      <c r="AD5105" s="3">
        <v>26.853000000000002</v>
      </c>
      <c r="AE5105" s="3">
        <v>28.981000000000002</v>
      </c>
      <c r="AF5105" s="3">
        <v>29.48</v>
      </c>
      <c r="AG5105" s="3">
        <v>30.853999999999999</v>
      </c>
      <c r="AH5105" s="3">
        <v>34.128</v>
      </c>
      <c r="AI5105" s="3">
        <v>37.277999999999999</v>
      </c>
      <c r="AJ5105" s="3">
        <v>39.048999999999999</v>
      </c>
      <c r="AK5105" s="3">
        <v>44.561999999999998</v>
      </c>
      <c r="AL5105" s="3">
        <v>54.896999999999998</v>
      </c>
      <c r="AM5105" s="3">
        <v>55.933</v>
      </c>
      <c r="AN5105" s="3">
        <v>63.927</v>
      </c>
      <c r="AO5105" s="3">
        <v>69.932000000000002</v>
      </c>
      <c r="AP5105" s="3">
        <v>79.873999999999995</v>
      </c>
      <c r="AQ5105" s="3">
        <v>88.811000000000007</v>
      </c>
      <c r="AR5105" s="3">
        <v>98.298000000000002</v>
      </c>
      <c r="AS5105" s="3">
        <v>99.408000000000001</v>
      </c>
      <c r="AT5105" s="3">
        <v>100.3</v>
      </c>
      <c r="AU5105" s="3">
        <v>107.547</v>
      </c>
      <c r="AV5105" s="3">
        <v>115.935</v>
      </c>
      <c r="AW5105" s="3">
        <v>123.886</v>
      </c>
      <c r="AX5105" s="3">
        <v>131.93799999999999</v>
      </c>
      <c r="AY5105" s="3">
        <v>140.51400000000001</v>
      </c>
      <c r="AZ5105" s="3">
        <v>149.64699999999999</v>
      </c>
      <c r="BA5105">
        <v>158.626</v>
      </c>
      <c r="BB5105">
        <v>2016</v>
      </c>
    </row>
    <row r="5106" spans="1:54" hidden="1" x14ac:dyDescent="0.2">
      <c r="A5106">
        <v>948</v>
      </c>
      <c r="B5106" t="s">
        <v>443</v>
      </c>
      <c r="C5106" t="s">
        <v>294</v>
      </c>
      <c r="D5106" t="s">
        <v>185</v>
      </c>
      <c r="E5106" t="s">
        <v>293</v>
      </c>
      <c r="F5106" t="s">
        <v>292</v>
      </c>
      <c r="G5106" t="s">
        <v>275</v>
      </c>
      <c r="I5106" t="s">
        <v>291</v>
      </c>
      <c r="J5106" s="3" t="s">
        <v>215</v>
      </c>
      <c r="K5106" s="3" t="s">
        <v>215</v>
      </c>
      <c r="L5106" s="3" t="s">
        <v>215</v>
      </c>
      <c r="M5106" s="3" t="s">
        <v>215</v>
      </c>
      <c r="N5106" s="3" t="s">
        <v>215</v>
      </c>
      <c r="O5106" s="3" t="s">
        <v>215</v>
      </c>
      <c r="P5106" s="3" t="s">
        <v>215</v>
      </c>
      <c r="Q5106" s="3" t="s">
        <v>215</v>
      </c>
      <c r="R5106" s="3" t="s">
        <v>215</v>
      </c>
      <c r="S5106" s="3" t="s">
        <v>215</v>
      </c>
      <c r="T5106" s="3" t="s">
        <v>215</v>
      </c>
      <c r="U5106" s="3">
        <v>208.6</v>
      </c>
      <c r="V5106" s="3">
        <v>325.47800000000001</v>
      </c>
      <c r="W5106" s="3">
        <v>182.976</v>
      </c>
      <c r="X5106" s="3">
        <v>66.3</v>
      </c>
      <c r="Y5106" s="3">
        <v>53.104999999999997</v>
      </c>
      <c r="Z5106" s="3">
        <v>44.576000000000001</v>
      </c>
      <c r="AA5106" s="3">
        <v>20.509</v>
      </c>
      <c r="AB5106" s="3">
        <v>5.9960000000000004</v>
      </c>
      <c r="AC5106" s="3">
        <v>9.9659999999999993</v>
      </c>
      <c r="AD5106" s="3">
        <v>8.1180000000000003</v>
      </c>
      <c r="AE5106" s="3">
        <v>7.923</v>
      </c>
      <c r="AF5106" s="3">
        <v>1.72</v>
      </c>
      <c r="AG5106" s="3">
        <v>4.6619999999999999</v>
      </c>
      <c r="AH5106" s="3">
        <v>10.613</v>
      </c>
      <c r="AI5106" s="3">
        <v>9.2279999999999998</v>
      </c>
      <c r="AJ5106" s="3">
        <v>4.7519999999999998</v>
      </c>
      <c r="AK5106" s="3">
        <v>14.118</v>
      </c>
      <c r="AL5106" s="3">
        <v>23.192</v>
      </c>
      <c r="AM5106" s="3">
        <v>1.8879999999999999</v>
      </c>
      <c r="AN5106" s="3">
        <v>14.292</v>
      </c>
      <c r="AO5106" s="3">
        <v>9.3949999999999996</v>
      </c>
      <c r="AP5106" s="3">
        <v>14.215999999999999</v>
      </c>
      <c r="AQ5106" s="3">
        <v>11.189</v>
      </c>
      <c r="AR5106" s="3">
        <v>10.683</v>
      </c>
      <c r="AS5106" s="3">
        <v>1.129</v>
      </c>
      <c r="AT5106" s="3">
        <v>0.89700000000000002</v>
      </c>
      <c r="AU5106" s="3">
        <v>7.2249999999999996</v>
      </c>
      <c r="AV5106" s="3">
        <v>7.8</v>
      </c>
      <c r="AW5106" s="3">
        <v>6.8570000000000002</v>
      </c>
      <c r="AX5106" s="3">
        <v>6.5</v>
      </c>
      <c r="AY5106" s="3">
        <v>6.5</v>
      </c>
      <c r="AZ5106" s="3">
        <v>6.5</v>
      </c>
      <c r="BA5106">
        <v>6</v>
      </c>
      <c r="BB5106">
        <v>2016</v>
      </c>
    </row>
    <row r="5107" spans="1:54" hidden="1" x14ac:dyDescent="0.2">
      <c r="A5107">
        <v>948</v>
      </c>
      <c r="B5107" t="s">
        <v>443</v>
      </c>
      <c r="C5107" t="s">
        <v>290</v>
      </c>
      <c r="D5107" t="s">
        <v>185</v>
      </c>
      <c r="E5107" t="s">
        <v>289</v>
      </c>
      <c r="G5107" t="s">
        <v>288</v>
      </c>
    </row>
    <row r="5108" spans="1:54" hidden="1" x14ac:dyDescent="0.2">
      <c r="A5108">
        <v>948</v>
      </c>
      <c r="B5108" t="s">
        <v>443</v>
      </c>
      <c r="C5108" t="s">
        <v>287</v>
      </c>
      <c r="D5108" t="s">
        <v>185</v>
      </c>
      <c r="E5108" t="s">
        <v>286</v>
      </c>
      <c r="F5108" t="s">
        <v>285</v>
      </c>
      <c r="G5108" t="s">
        <v>275</v>
      </c>
      <c r="I5108" t="s">
        <v>1453</v>
      </c>
      <c r="J5108" s="3" t="s">
        <v>215</v>
      </c>
      <c r="K5108" s="3" t="s">
        <v>215</v>
      </c>
      <c r="L5108" s="3" t="s">
        <v>215</v>
      </c>
      <c r="M5108" s="3" t="s">
        <v>215</v>
      </c>
      <c r="N5108" s="3" t="s">
        <v>215</v>
      </c>
      <c r="O5108" s="3" t="s">
        <v>215</v>
      </c>
      <c r="P5108" s="3" t="s">
        <v>215</v>
      </c>
      <c r="Q5108" s="3" t="s">
        <v>215</v>
      </c>
      <c r="R5108" s="3" t="s">
        <v>215</v>
      </c>
      <c r="S5108" s="3" t="s">
        <v>215</v>
      </c>
      <c r="T5108" s="3" t="s">
        <v>215</v>
      </c>
      <c r="U5108" s="3" t="s">
        <v>215</v>
      </c>
      <c r="V5108" s="3" t="s">
        <v>215</v>
      </c>
      <c r="W5108" s="3" t="s">
        <v>215</v>
      </c>
      <c r="X5108" s="3" t="s">
        <v>215</v>
      </c>
      <c r="Y5108" s="3" t="s">
        <v>215</v>
      </c>
      <c r="Z5108" s="3" t="s">
        <v>215</v>
      </c>
      <c r="AA5108" s="3" t="s">
        <v>215</v>
      </c>
      <c r="AB5108" s="3" t="s">
        <v>215</v>
      </c>
      <c r="AC5108" s="3" t="s">
        <v>215</v>
      </c>
      <c r="AD5108" s="3" t="s">
        <v>215</v>
      </c>
      <c r="AE5108" s="3" t="s">
        <v>215</v>
      </c>
      <c r="AF5108" s="3" t="s">
        <v>215</v>
      </c>
      <c r="AG5108" s="3" t="s">
        <v>215</v>
      </c>
      <c r="AH5108" s="3" t="s">
        <v>215</v>
      </c>
      <c r="AI5108" s="3">
        <v>-3.1880000000000002</v>
      </c>
      <c r="AJ5108" s="3">
        <v>12.439</v>
      </c>
      <c r="AK5108" s="3">
        <v>24.196999999999999</v>
      </c>
      <c r="AL5108" s="3">
        <v>44.029000000000003</v>
      </c>
      <c r="AM5108" s="3">
        <v>-41.768999999999998</v>
      </c>
      <c r="AN5108" s="3">
        <v>108.79300000000001</v>
      </c>
      <c r="AO5108" s="3">
        <v>60.055</v>
      </c>
      <c r="AP5108" s="3">
        <v>24.605</v>
      </c>
      <c r="AQ5108" s="3">
        <v>1.7190000000000001</v>
      </c>
      <c r="AR5108" s="3">
        <v>-4.8499999999999996</v>
      </c>
      <c r="AS5108" s="3">
        <v>-25.951000000000001</v>
      </c>
      <c r="AT5108" s="3">
        <v>3.76</v>
      </c>
      <c r="AU5108" s="3">
        <v>14.827</v>
      </c>
      <c r="AV5108" s="3">
        <v>-7.0910000000000002</v>
      </c>
      <c r="AW5108" s="3">
        <v>12.209</v>
      </c>
      <c r="AX5108" s="3">
        <v>-2.2189999999999999</v>
      </c>
      <c r="AY5108" s="3">
        <v>2.2850000000000001</v>
      </c>
      <c r="AZ5108" s="3">
        <v>-1.4570000000000001</v>
      </c>
      <c r="BA5108">
        <v>1.9830000000000001</v>
      </c>
      <c r="BB5108">
        <v>2015</v>
      </c>
    </row>
    <row r="5109" spans="1:54" hidden="1" x14ac:dyDescent="0.2">
      <c r="A5109">
        <v>948</v>
      </c>
      <c r="B5109" t="s">
        <v>443</v>
      </c>
      <c r="C5109" t="s">
        <v>284</v>
      </c>
      <c r="D5109" t="s">
        <v>185</v>
      </c>
      <c r="E5109" t="s">
        <v>283</v>
      </c>
      <c r="F5109" t="s">
        <v>282</v>
      </c>
      <c r="G5109" t="s">
        <v>275</v>
      </c>
      <c r="I5109" t="s">
        <v>1453</v>
      </c>
      <c r="J5109" s="3" t="s">
        <v>355</v>
      </c>
      <c r="K5109" s="3">
        <v>48.737000000000002</v>
      </c>
      <c r="L5109" s="3">
        <v>13.750999999999999</v>
      </c>
      <c r="M5109" s="3">
        <v>2.7970000000000002</v>
      </c>
      <c r="N5109" s="3">
        <v>10.159000000000001</v>
      </c>
      <c r="O5109" s="3">
        <v>-5.0449999999999999</v>
      </c>
      <c r="P5109" s="3">
        <v>33.503</v>
      </c>
      <c r="Q5109" s="3">
        <v>-8.4329999999999998</v>
      </c>
      <c r="R5109" s="3">
        <v>5.97</v>
      </c>
      <c r="S5109" s="3">
        <v>3.3559999999999999</v>
      </c>
      <c r="T5109" s="3">
        <v>-16.661000000000001</v>
      </c>
      <c r="U5109" s="3">
        <v>13.231</v>
      </c>
      <c r="V5109" s="3">
        <v>-15.156000000000001</v>
      </c>
      <c r="W5109" s="3">
        <v>-7.1980000000000004</v>
      </c>
      <c r="X5109" s="3">
        <v>-2.3820000000000001</v>
      </c>
      <c r="Y5109" s="3">
        <v>22.81</v>
      </c>
      <c r="Z5109" s="3">
        <v>7.2359999999999998</v>
      </c>
      <c r="AA5109" s="3">
        <v>3.226</v>
      </c>
      <c r="AB5109" s="3">
        <v>-6.5259999999999998</v>
      </c>
      <c r="AC5109" s="3">
        <v>-6.367</v>
      </c>
      <c r="AD5109" s="3">
        <v>15.567</v>
      </c>
      <c r="AE5109" s="3">
        <v>4.9820000000000002</v>
      </c>
      <c r="AF5109" s="3">
        <v>6.1710000000000003</v>
      </c>
      <c r="AG5109" s="3">
        <v>4.24</v>
      </c>
      <c r="AH5109" s="3">
        <v>6.282</v>
      </c>
      <c r="AI5109" s="3">
        <v>7.47</v>
      </c>
      <c r="AJ5109" s="3">
        <v>29.734000000000002</v>
      </c>
      <c r="AK5109" s="3">
        <v>27.709</v>
      </c>
      <c r="AL5109" s="3">
        <v>43.750999999999998</v>
      </c>
      <c r="AM5109" s="3">
        <v>-44.87</v>
      </c>
      <c r="AN5109" s="3">
        <v>114.571</v>
      </c>
      <c r="AO5109" s="3">
        <v>52.151000000000003</v>
      </c>
      <c r="AP5109" s="3">
        <v>20.867999999999999</v>
      </c>
      <c r="AQ5109" s="3">
        <v>0.59699999999999998</v>
      </c>
      <c r="AR5109" s="3">
        <v>-10.285</v>
      </c>
      <c r="AS5109" s="3">
        <v>-26.248000000000001</v>
      </c>
      <c r="AT5109" s="3">
        <v>-6.7629999999999999</v>
      </c>
      <c r="AU5109" s="3">
        <v>23.379000000000001</v>
      </c>
      <c r="AV5109" s="3">
        <v>-6.173</v>
      </c>
      <c r="AW5109" s="3">
        <v>15.347</v>
      </c>
      <c r="AX5109" s="3">
        <v>-1.77</v>
      </c>
      <c r="AY5109" s="3">
        <v>3.0990000000000002</v>
      </c>
      <c r="AZ5109" s="3">
        <v>-2.1989999999999998</v>
      </c>
      <c r="BA5109">
        <v>7.9829999999999997</v>
      </c>
      <c r="BB5109">
        <v>2015</v>
      </c>
    </row>
    <row r="5110" spans="1:54" hidden="1" x14ac:dyDescent="0.2">
      <c r="A5110">
        <v>948</v>
      </c>
      <c r="B5110" t="s">
        <v>443</v>
      </c>
      <c r="C5110" t="s">
        <v>281</v>
      </c>
      <c r="D5110" t="s">
        <v>185</v>
      </c>
      <c r="E5110" t="s">
        <v>280</v>
      </c>
      <c r="F5110" t="s">
        <v>279</v>
      </c>
      <c r="G5110" t="s">
        <v>275</v>
      </c>
      <c r="I5110" t="s">
        <v>1453</v>
      </c>
      <c r="J5110" s="3" t="s">
        <v>215</v>
      </c>
      <c r="K5110" s="3" t="s">
        <v>215</v>
      </c>
      <c r="L5110" s="3" t="s">
        <v>215</v>
      </c>
      <c r="M5110" s="3" t="s">
        <v>215</v>
      </c>
      <c r="N5110" s="3" t="s">
        <v>215</v>
      </c>
      <c r="O5110" s="3" t="s">
        <v>215</v>
      </c>
      <c r="P5110" s="3" t="s">
        <v>215</v>
      </c>
      <c r="Q5110" s="3" t="s">
        <v>215</v>
      </c>
      <c r="R5110" s="3" t="s">
        <v>215</v>
      </c>
      <c r="S5110" s="3" t="s">
        <v>215</v>
      </c>
      <c r="T5110" s="3" t="s">
        <v>215</v>
      </c>
      <c r="U5110" s="3" t="s">
        <v>215</v>
      </c>
      <c r="V5110" s="3" t="s">
        <v>215</v>
      </c>
      <c r="W5110" s="3" t="s">
        <v>215</v>
      </c>
      <c r="X5110" s="3" t="s">
        <v>215</v>
      </c>
      <c r="Y5110" s="3" t="s">
        <v>215</v>
      </c>
      <c r="Z5110" s="3" t="s">
        <v>215</v>
      </c>
      <c r="AA5110" s="3" t="s">
        <v>215</v>
      </c>
      <c r="AB5110" s="3" t="s">
        <v>215</v>
      </c>
      <c r="AC5110" s="3" t="s">
        <v>215</v>
      </c>
      <c r="AD5110" s="3" t="s">
        <v>215</v>
      </c>
      <c r="AE5110" s="3" t="s">
        <v>215</v>
      </c>
      <c r="AF5110" s="3" t="s">
        <v>215</v>
      </c>
      <c r="AG5110" s="3" t="s">
        <v>215</v>
      </c>
      <c r="AH5110" s="3" t="s">
        <v>215</v>
      </c>
      <c r="AI5110" s="3">
        <v>5.7809999999999997</v>
      </c>
      <c r="AJ5110" s="3">
        <v>32.280999999999999</v>
      </c>
      <c r="AK5110" s="3">
        <v>12.525</v>
      </c>
      <c r="AL5110" s="3">
        <v>19.010999999999999</v>
      </c>
      <c r="AM5110" s="3">
        <v>-6.9560000000000004</v>
      </c>
      <c r="AN5110" s="3">
        <v>73.626999999999995</v>
      </c>
      <c r="AO5110" s="3">
        <v>23.158000000000001</v>
      </c>
      <c r="AP5110" s="3">
        <v>16.652999999999999</v>
      </c>
      <c r="AQ5110" s="3">
        <v>5.3970000000000002</v>
      </c>
      <c r="AR5110" s="3">
        <v>36.447000000000003</v>
      </c>
      <c r="AS5110" s="3">
        <v>-16.28</v>
      </c>
      <c r="AT5110" s="3">
        <v>5.0439999999999996</v>
      </c>
      <c r="AU5110" s="3">
        <v>4.1879999999999997</v>
      </c>
      <c r="AV5110" s="3">
        <v>-6.923</v>
      </c>
      <c r="AW5110" s="3">
        <v>4.1340000000000003</v>
      </c>
      <c r="AX5110" s="3">
        <v>5.6000000000000001E-2</v>
      </c>
      <c r="AY5110" s="3">
        <v>4.5999999999999996</v>
      </c>
      <c r="AZ5110" s="3">
        <v>4.3659999999999997</v>
      </c>
      <c r="BA5110">
        <v>4.03</v>
      </c>
      <c r="BB5110">
        <v>2015</v>
      </c>
    </row>
    <row r="5111" spans="1:54" hidden="1" x14ac:dyDescent="0.2">
      <c r="A5111">
        <v>948</v>
      </c>
      <c r="B5111" t="s">
        <v>443</v>
      </c>
      <c r="C5111" t="s">
        <v>278</v>
      </c>
      <c r="D5111" t="s">
        <v>185</v>
      </c>
      <c r="E5111" t="s">
        <v>277</v>
      </c>
      <c r="F5111" t="s">
        <v>276</v>
      </c>
      <c r="G5111" t="s">
        <v>275</v>
      </c>
      <c r="I5111" t="s">
        <v>1453</v>
      </c>
      <c r="J5111" s="3" t="s">
        <v>355</v>
      </c>
      <c r="K5111" s="3">
        <v>12.507999999999999</v>
      </c>
      <c r="L5111" s="3">
        <v>23.521999999999998</v>
      </c>
      <c r="M5111" s="3">
        <v>9.5749999999999993</v>
      </c>
      <c r="N5111" s="3">
        <v>22.776</v>
      </c>
      <c r="O5111" s="3">
        <v>-13.473000000000001</v>
      </c>
      <c r="P5111" s="3">
        <v>29.567</v>
      </c>
      <c r="Q5111" s="3">
        <v>1.62</v>
      </c>
      <c r="R5111" s="3">
        <v>6.23</v>
      </c>
      <c r="S5111" s="3">
        <v>-4.008</v>
      </c>
      <c r="T5111" s="3">
        <v>-12.999000000000001</v>
      </c>
      <c r="U5111" s="3">
        <v>-1.2749999999999999</v>
      </c>
      <c r="V5111" s="3">
        <v>67.418000000000006</v>
      </c>
      <c r="W5111" s="3">
        <v>20.079000000000001</v>
      </c>
      <c r="X5111" s="3">
        <v>-18.765999999999998</v>
      </c>
      <c r="Y5111" s="3">
        <v>-10.635</v>
      </c>
      <c r="Z5111" s="3">
        <v>16.204000000000001</v>
      </c>
      <c r="AA5111" s="3">
        <v>33.404000000000003</v>
      </c>
      <c r="AB5111" s="3">
        <v>-2.823</v>
      </c>
      <c r="AC5111" s="3">
        <v>3.3420000000000001</v>
      </c>
      <c r="AD5111" s="3">
        <v>3.84</v>
      </c>
      <c r="AE5111" s="3">
        <v>10.509</v>
      </c>
      <c r="AF5111" s="3">
        <v>5.1360000000000001</v>
      </c>
      <c r="AG5111" s="3">
        <v>12.311999999999999</v>
      </c>
      <c r="AH5111" s="3">
        <v>12.946999999999999</v>
      </c>
      <c r="AI5111" s="3">
        <v>6.8529999999999998</v>
      </c>
      <c r="AJ5111" s="3">
        <v>5.3250000000000002</v>
      </c>
      <c r="AK5111" s="3">
        <v>14.265000000000001</v>
      </c>
      <c r="AL5111" s="3">
        <v>30.164000000000001</v>
      </c>
      <c r="AM5111" s="3">
        <v>-9.59</v>
      </c>
      <c r="AN5111" s="3">
        <v>80.870999999999995</v>
      </c>
      <c r="AO5111" s="3">
        <v>27.535</v>
      </c>
      <c r="AP5111" s="3">
        <v>8.0310000000000006</v>
      </c>
      <c r="AQ5111" s="3">
        <v>10.170999999999999</v>
      </c>
      <c r="AR5111" s="3">
        <v>44.771000000000001</v>
      </c>
      <c r="AS5111" s="3">
        <v>-19.963999999999999</v>
      </c>
      <c r="AT5111" s="3">
        <v>3.6419999999999999</v>
      </c>
      <c r="AU5111" s="3">
        <v>3.673</v>
      </c>
      <c r="AV5111" s="3">
        <v>-6.3019999999999996</v>
      </c>
      <c r="AW5111" s="3">
        <v>4.1879999999999997</v>
      </c>
      <c r="AX5111" s="3">
        <v>-4.1000000000000002E-2</v>
      </c>
      <c r="AY5111" s="3">
        <v>5.085</v>
      </c>
      <c r="AZ5111" s="3">
        <v>4.476</v>
      </c>
      <c r="BA5111">
        <v>13.589</v>
      </c>
      <c r="BB5111">
        <v>2015</v>
      </c>
    </row>
    <row r="5112" spans="1:54" hidden="1" x14ac:dyDescent="0.2">
      <c r="A5112">
        <v>948</v>
      </c>
      <c r="B5112" t="s">
        <v>443</v>
      </c>
      <c r="C5112" t="s">
        <v>274</v>
      </c>
      <c r="D5112" t="s">
        <v>185</v>
      </c>
      <c r="E5112" t="s">
        <v>273</v>
      </c>
      <c r="F5112" t="s">
        <v>272</v>
      </c>
      <c r="G5112" t="s">
        <v>271</v>
      </c>
      <c r="I5112" t="s">
        <v>1454</v>
      </c>
      <c r="J5112" s="3" t="s">
        <v>215</v>
      </c>
      <c r="K5112" s="3" t="s">
        <v>215</v>
      </c>
      <c r="L5112" s="3" t="s">
        <v>215</v>
      </c>
      <c r="M5112" s="3" t="s">
        <v>215</v>
      </c>
      <c r="N5112" s="3" t="s">
        <v>215</v>
      </c>
      <c r="O5112" s="3" t="s">
        <v>215</v>
      </c>
      <c r="P5112" s="3" t="s">
        <v>215</v>
      </c>
      <c r="Q5112" s="3" t="s">
        <v>215</v>
      </c>
      <c r="R5112" s="3" t="s">
        <v>215</v>
      </c>
      <c r="S5112" s="3" t="s">
        <v>215</v>
      </c>
      <c r="T5112" s="3" t="s">
        <v>215</v>
      </c>
      <c r="U5112" s="3" t="s">
        <v>215</v>
      </c>
      <c r="V5112" s="3" t="s">
        <v>215</v>
      </c>
      <c r="W5112" s="3" t="s">
        <v>215</v>
      </c>
      <c r="X5112" s="3" t="s">
        <v>215</v>
      </c>
      <c r="Y5112" s="3" t="s">
        <v>215</v>
      </c>
      <c r="Z5112" s="3" t="s">
        <v>215</v>
      </c>
      <c r="AA5112" s="3" t="s">
        <v>215</v>
      </c>
      <c r="AB5112" s="3" t="s">
        <v>215</v>
      </c>
      <c r="AC5112" s="3" t="s">
        <v>215</v>
      </c>
      <c r="AD5112" s="3" t="s">
        <v>215</v>
      </c>
      <c r="AE5112" s="3" t="s">
        <v>215</v>
      </c>
      <c r="AF5112" s="3" t="s">
        <v>215</v>
      </c>
      <c r="AG5112" s="3" t="s">
        <v>215</v>
      </c>
      <c r="AH5112" s="3" t="s">
        <v>215</v>
      </c>
      <c r="AI5112" s="3" t="s">
        <v>215</v>
      </c>
      <c r="AJ5112" s="3" t="s">
        <v>215</v>
      </c>
      <c r="AK5112" s="3">
        <v>11.3</v>
      </c>
      <c r="AL5112" s="3">
        <v>9.1999999999999993</v>
      </c>
      <c r="AM5112" s="3">
        <v>11.6</v>
      </c>
      <c r="AN5112" s="3">
        <v>9.9</v>
      </c>
      <c r="AO5112" s="3">
        <v>7.7</v>
      </c>
      <c r="AP5112" s="3">
        <v>8.1999999999999993</v>
      </c>
      <c r="AQ5112" s="3">
        <v>7.9</v>
      </c>
      <c r="AR5112" s="3">
        <v>7.9329999999999998</v>
      </c>
      <c r="AS5112" s="3">
        <v>8.0109999999999992</v>
      </c>
      <c r="AT5112" s="3">
        <v>7.9480000000000004</v>
      </c>
      <c r="AU5112" s="3">
        <v>7.9640000000000004</v>
      </c>
      <c r="AV5112" s="3">
        <v>7.9640000000000004</v>
      </c>
      <c r="AW5112" s="3">
        <v>7.9640000000000004</v>
      </c>
      <c r="AX5112" s="3">
        <v>7.9640000000000004</v>
      </c>
      <c r="AY5112" s="3">
        <v>7.9640000000000004</v>
      </c>
      <c r="AZ5112" s="3">
        <v>7.9640000000000004</v>
      </c>
      <c r="BA5112">
        <v>7.9640000000000004</v>
      </c>
      <c r="BB5112">
        <v>2015</v>
      </c>
    </row>
    <row r="5113" spans="1:54" hidden="1" x14ac:dyDescent="0.2">
      <c r="A5113">
        <v>948</v>
      </c>
      <c r="B5113" t="s">
        <v>443</v>
      </c>
      <c r="C5113" t="s">
        <v>270</v>
      </c>
      <c r="D5113" t="s">
        <v>185</v>
      </c>
      <c r="E5113" t="s">
        <v>269</v>
      </c>
      <c r="F5113" t="s">
        <v>268</v>
      </c>
      <c r="G5113" t="s">
        <v>264</v>
      </c>
      <c r="H5113" t="s">
        <v>263</v>
      </c>
    </row>
    <row r="5114" spans="1:54" hidden="1" x14ac:dyDescent="0.2">
      <c r="A5114">
        <v>948</v>
      </c>
      <c r="B5114" t="s">
        <v>443</v>
      </c>
      <c r="C5114" t="s">
        <v>267</v>
      </c>
      <c r="D5114" t="s">
        <v>185</v>
      </c>
      <c r="E5114" t="s">
        <v>266</v>
      </c>
      <c r="F5114" t="s">
        <v>265</v>
      </c>
      <c r="G5114" t="s">
        <v>264</v>
      </c>
      <c r="H5114" t="s">
        <v>263</v>
      </c>
      <c r="I5114" t="s">
        <v>1455</v>
      </c>
      <c r="J5114" s="3" t="s">
        <v>215</v>
      </c>
      <c r="K5114" s="3" t="s">
        <v>215</v>
      </c>
      <c r="L5114" s="3" t="s">
        <v>215</v>
      </c>
      <c r="M5114" s="3" t="s">
        <v>215</v>
      </c>
      <c r="N5114" s="3" t="s">
        <v>215</v>
      </c>
      <c r="O5114" s="3" t="s">
        <v>215</v>
      </c>
      <c r="P5114" s="3" t="s">
        <v>215</v>
      </c>
      <c r="Q5114" s="3" t="s">
        <v>215</v>
      </c>
      <c r="R5114" s="3" t="s">
        <v>215</v>
      </c>
      <c r="S5114" s="3" t="s">
        <v>215</v>
      </c>
      <c r="T5114" s="3">
        <v>2.0710000000000002</v>
      </c>
      <c r="U5114" s="3">
        <v>2.121</v>
      </c>
      <c r="V5114" s="3">
        <v>2.161</v>
      </c>
      <c r="W5114" s="3">
        <v>2.181</v>
      </c>
      <c r="X5114" s="3">
        <v>2.202</v>
      </c>
      <c r="Y5114" s="3">
        <v>2.2349999999999999</v>
      </c>
      <c r="Z5114" s="3">
        <v>2.2669999999999999</v>
      </c>
      <c r="AA5114" s="3">
        <v>2.2970000000000002</v>
      </c>
      <c r="AB5114" s="3">
        <v>2.3279999999999998</v>
      </c>
      <c r="AC5114" s="3">
        <v>2.359</v>
      </c>
      <c r="AD5114" s="3">
        <v>2.391</v>
      </c>
      <c r="AE5114" s="3">
        <v>2.4249999999999998</v>
      </c>
      <c r="AF5114" s="3">
        <v>2.4590000000000001</v>
      </c>
      <c r="AG5114" s="3">
        <v>2.4900000000000002</v>
      </c>
      <c r="AH5114" s="3">
        <v>2.5190000000000001</v>
      </c>
      <c r="AI5114" s="3">
        <v>2.548</v>
      </c>
      <c r="AJ5114" s="3">
        <v>2.5790000000000002</v>
      </c>
      <c r="AK5114" s="3">
        <v>2.6150000000000002</v>
      </c>
      <c r="AL5114" s="3">
        <v>2.6589999999999998</v>
      </c>
      <c r="AM5114" s="3">
        <v>2.71</v>
      </c>
      <c r="AN5114" s="3">
        <v>2.7549999999999999</v>
      </c>
      <c r="AO5114" s="3">
        <v>2.786</v>
      </c>
      <c r="AP5114" s="3">
        <v>2.84</v>
      </c>
      <c r="AQ5114" s="3">
        <v>2.8820000000000001</v>
      </c>
      <c r="AR5114" s="3">
        <v>2.9260000000000002</v>
      </c>
      <c r="AS5114" s="3">
        <v>2.9689999999999999</v>
      </c>
      <c r="AT5114" s="3">
        <v>3.0139999999999998</v>
      </c>
      <c r="AU5114" s="3">
        <v>3.0590000000000002</v>
      </c>
      <c r="AV5114" s="3">
        <v>3.105</v>
      </c>
      <c r="AW5114" s="3">
        <v>3.1520000000000001</v>
      </c>
      <c r="AX5114" s="3">
        <v>3.1989999999999998</v>
      </c>
      <c r="AY5114" s="3">
        <v>3.2469999999999999</v>
      </c>
      <c r="AZ5114" s="3">
        <v>3.2959999999999998</v>
      </c>
      <c r="BA5114">
        <v>3.3450000000000002</v>
      </c>
      <c r="BB5114">
        <v>2014</v>
      </c>
    </row>
    <row r="5115" spans="1:54" hidden="1" x14ac:dyDescent="0.2">
      <c r="A5115">
        <v>948</v>
      </c>
      <c r="B5115" t="s">
        <v>443</v>
      </c>
      <c r="C5115" t="s">
        <v>262</v>
      </c>
      <c r="D5115" t="s">
        <v>185</v>
      </c>
      <c r="E5115" t="s">
        <v>260</v>
      </c>
      <c r="F5115" t="s">
        <v>259</v>
      </c>
      <c r="G5115" t="s">
        <v>225</v>
      </c>
      <c r="H5115" t="s">
        <v>222</v>
      </c>
      <c r="I5115" t="s">
        <v>1456</v>
      </c>
      <c r="J5115" s="3" t="s">
        <v>215</v>
      </c>
      <c r="K5115" s="3">
        <v>3.72</v>
      </c>
      <c r="L5115" s="3">
        <v>4.1820000000000004</v>
      </c>
      <c r="M5115" s="3">
        <v>4.4779999999999998</v>
      </c>
      <c r="N5115" s="3">
        <v>4.68</v>
      </c>
      <c r="O5115" s="3">
        <v>4.9180000000000001</v>
      </c>
      <c r="P5115" s="3">
        <v>4.3600000000000003</v>
      </c>
      <c r="Q5115" s="3">
        <v>4.54</v>
      </c>
      <c r="R5115" s="3">
        <v>4.681</v>
      </c>
      <c r="S5115" s="3">
        <v>5.2430000000000003</v>
      </c>
      <c r="T5115" s="3">
        <v>5.2949999999999999</v>
      </c>
      <c r="U5115" s="3">
        <v>8.9649999999999999</v>
      </c>
      <c r="V5115" s="3">
        <v>11.8</v>
      </c>
      <c r="W5115" s="3">
        <v>56.811999999999998</v>
      </c>
      <c r="X5115" s="3">
        <v>85.745000000000005</v>
      </c>
      <c r="Y5115" s="3">
        <v>140.90100000000001</v>
      </c>
      <c r="Z5115" s="3">
        <v>160.435</v>
      </c>
      <c r="AA5115" s="3">
        <v>212.143</v>
      </c>
      <c r="AB5115" s="3">
        <v>225.505</v>
      </c>
      <c r="AC5115" s="3">
        <v>251.7</v>
      </c>
      <c r="AD5115" s="3">
        <v>351.39600000000002</v>
      </c>
      <c r="AE5115" s="3">
        <v>429.49900000000002</v>
      </c>
      <c r="AF5115" s="3">
        <v>477.04899999999998</v>
      </c>
      <c r="AG5115" s="3">
        <v>553.88800000000003</v>
      </c>
      <c r="AH5115" s="3">
        <v>713.11300000000006</v>
      </c>
      <c r="AI5115" s="3">
        <v>837.85799999999995</v>
      </c>
      <c r="AJ5115" s="3">
        <v>1360.41</v>
      </c>
      <c r="AK5115" s="3">
        <v>1880.489</v>
      </c>
      <c r="AL5115" s="3">
        <v>2170.37</v>
      </c>
      <c r="AM5115" s="3">
        <v>1993.9960000000001</v>
      </c>
      <c r="AN5115" s="3">
        <v>3122.192</v>
      </c>
      <c r="AO5115" s="3">
        <v>4468.2700000000004</v>
      </c>
      <c r="AP5115" s="3">
        <v>4975.8919999999998</v>
      </c>
      <c r="AQ5115" s="3">
        <v>5983.6059999999998</v>
      </c>
      <c r="AR5115" s="3">
        <v>6175.4690000000001</v>
      </c>
      <c r="AS5115" s="3">
        <v>5806.7879999999996</v>
      </c>
      <c r="AT5115" s="3">
        <v>5634.5590000000002</v>
      </c>
      <c r="AU5115" s="3">
        <v>7922.4889999999996</v>
      </c>
      <c r="AV5115" s="3">
        <v>8281.0769999999993</v>
      </c>
      <c r="AW5115" s="3">
        <v>9387.7579999999998</v>
      </c>
      <c r="AX5115" s="3">
        <v>10372.4</v>
      </c>
      <c r="AY5115" s="3">
        <v>11513.342000000001</v>
      </c>
      <c r="AZ5115" s="3">
        <v>13090.300999999999</v>
      </c>
      <c r="BA5115">
        <v>14701.019</v>
      </c>
      <c r="BB5115">
        <v>2016</v>
      </c>
    </row>
    <row r="5116" spans="1:54" hidden="1" x14ac:dyDescent="0.2">
      <c r="A5116">
        <v>948</v>
      </c>
      <c r="B5116" t="s">
        <v>443</v>
      </c>
      <c r="C5116" t="s">
        <v>261</v>
      </c>
      <c r="D5116" t="s">
        <v>185</v>
      </c>
      <c r="E5116" t="s">
        <v>260</v>
      </c>
      <c r="F5116" t="s">
        <v>259</v>
      </c>
      <c r="G5116" t="s">
        <v>217</v>
      </c>
      <c r="I5116" t="s">
        <v>258</v>
      </c>
      <c r="J5116" s="3" t="s">
        <v>215</v>
      </c>
      <c r="K5116" s="3">
        <v>35.860999999999997</v>
      </c>
      <c r="L5116" s="3">
        <v>36.487000000000002</v>
      </c>
      <c r="M5116" s="3">
        <v>36.58</v>
      </c>
      <c r="N5116" s="3">
        <v>37.243000000000002</v>
      </c>
      <c r="O5116" s="3">
        <v>37.563000000000002</v>
      </c>
      <c r="P5116" s="3">
        <v>33.526000000000003</v>
      </c>
      <c r="Q5116" s="3">
        <v>33.472999999999999</v>
      </c>
      <c r="R5116" s="3">
        <v>32.526000000000003</v>
      </c>
      <c r="S5116" s="3">
        <v>34.975999999999999</v>
      </c>
      <c r="T5116" s="3">
        <v>36.218000000000004</v>
      </c>
      <c r="U5116" s="3">
        <v>33.936999999999998</v>
      </c>
      <c r="V5116" s="3">
        <v>17.986000000000001</v>
      </c>
      <c r="W5116" s="3">
        <v>21.347999999999999</v>
      </c>
      <c r="X5116" s="3">
        <v>19.199000000000002</v>
      </c>
      <c r="Y5116" s="3">
        <v>18.504000000000001</v>
      </c>
      <c r="Z5116" s="3">
        <v>18.599</v>
      </c>
      <c r="AA5116" s="3">
        <v>19.454999999999998</v>
      </c>
      <c r="AB5116" s="3">
        <v>20.405999999999999</v>
      </c>
      <c r="AC5116" s="3">
        <v>19.928999999999998</v>
      </c>
      <c r="AD5116" s="3">
        <v>24.56</v>
      </c>
      <c r="AE5116" s="3">
        <v>26.356999999999999</v>
      </c>
      <c r="AF5116" s="3">
        <v>26.295000000000002</v>
      </c>
      <c r="AG5116" s="3">
        <v>25.916</v>
      </c>
      <c r="AH5116" s="3">
        <v>25.939</v>
      </c>
      <c r="AI5116" s="3">
        <v>23.733000000000001</v>
      </c>
      <c r="AJ5116" s="3">
        <v>28.297000000000001</v>
      </c>
      <c r="AK5116" s="3">
        <v>29.919</v>
      </c>
      <c r="AL5116" s="3">
        <v>22.963000000000001</v>
      </c>
      <c r="AM5116" s="3">
        <v>23.204999999999998</v>
      </c>
      <c r="AN5116" s="3">
        <v>32.000999999999998</v>
      </c>
      <c r="AO5116" s="3">
        <v>33.917999999999999</v>
      </c>
      <c r="AP5116" s="3">
        <v>29.815999999999999</v>
      </c>
      <c r="AQ5116" s="3">
        <v>31.206</v>
      </c>
      <c r="AR5116" s="3">
        <v>27.783999999999999</v>
      </c>
      <c r="AS5116" s="3">
        <v>25.082999999999998</v>
      </c>
      <c r="AT5116" s="3">
        <v>23.54</v>
      </c>
      <c r="AU5116" s="3">
        <v>29.161999999999999</v>
      </c>
      <c r="AV5116" s="3">
        <v>27.012</v>
      </c>
      <c r="AW5116" s="3">
        <v>27.308</v>
      </c>
      <c r="AX5116" s="3">
        <v>27.29</v>
      </c>
      <c r="AY5116" s="3">
        <v>27.228999999999999</v>
      </c>
      <c r="AZ5116" s="3">
        <v>27.16</v>
      </c>
      <c r="BA5116">
        <v>27.140999999999998</v>
      </c>
      <c r="BB5116">
        <v>2016</v>
      </c>
    </row>
    <row r="5117" spans="1:54" hidden="1" x14ac:dyDescent="0.2">
      <c r="A5117">
        <v>948</v>
      </c>
      <c r="B5117" t="s">
        <v>443</v>
      </c>
      <c r="C5117" t="s">
        <v>257</v>
      </c>
      <c r="D5117" t="s">
        <v>185</v>
      </c>
      <c r="E5117" t="s">
        <v>255</v>
      </c>
      <c r="F5117" t="s">
        <v>254</v>
      </c>
      <c r="G5117" t="s">
        <v>225</v>
      </c>
      <c r="H5117" t="s">
        <v>222</v>
      </c>
      <c r="I5117" t="s">
        <v>1456</v>
      </c>
      <c r="J5117" s="3" t="s">
        <v>215</v>
      </c>
      <c r="K5117" s="3">
        <v>4.1459999999999999</v>
      </c>
      <c r="L5117" s="3">
        <v>4.6219999999999999</v>
      </c>
      <c r="M5117" s="3">
        <v>4.992</v>
      </c>
      <c r="N5117" s="3">
        <v>5.2450000000000001</v>
      </c>
      <c r="O5117" s="3">
        <v>5.5609999999999999</v>
      </c>
      <c r="P5117" s="3">
        <v>6.0049999999999999</v>
      </c>
      <c r="Q5117" s="3">
        <v>6.36</v>
      </c>
      <c r="R5117" s="3">
        <v>6.6909999999999998</v>
      </c>
      <c r="S5117" s="3">
        <v>7.008</v>
      </c>
      <c r="T5117" s="3">
        <v>6.7110000000000003</v>
      </c>
      <c r="U5117" s="3">
        <v>10.797000000000001</v>
      </c>
      <c r="V5117" s="3">
        <v>16.966000000000001</v>
      </c>
      <c r="W5117" s="3">
        <v>82.971999999999994</v>
      </c>
      <c r="X5117" s="3">
        <v>114.82299999999999</v>
      </c>
      <c r="Y5117" s="3">
        <v>173.26499999999999</v>
      </c>
      <c r="Z5117" s="3">
        <v>211.23099999999999</v>
      </c>
      <c r="AA5117" s="3">
        <v>287.64800000000002</v>
      </c>
      <c r="AB5117" s="3">
        <v>342.14600000000002</v>
      </c>
      <c r="AC5117" s="3">
        <v>364.55599999999998</v>
      </c>
      <c r="AD5117" s="3">
        <v>422.65</v>
      </c>
      <c r="AE5117" s="3">
        <v>489.73</v>
      </c>
      <c r="AF5117" s="3">
        <v>550.48099999999999</v>
      </c>
      <c r="AG5117" s="3">
        <v>615.75300000000004</v>
      </c>
      <c r="AH5117" s="3">
        <v>752.47500000000002</v>
      </c>
      <c r="AI5117" s="3">
        <v>764.59699999999998</v>
      </c>
      <c r="AJ5117" s="3">
        <v>1054.924</v>
      </c>
      <c r="AK5117" s="3">
        <v>1749.701</v>
      </c>
      <c r="AL5117" s="3">
        <v>2466.7739999999999</v>
      </c>
      <c r="AM5117" s="3">
        <v>2336.63</v>
      </c>
      <c r="AN5117" s="3">
        <v>3080.6849999999999</v>
      </c>
      <c r="AO5117" s="3">
        <v>4997.04</v>
      </c>
      <c r="AP5117" s="3">
        <v>6492.9040000000005</v>
      </c>
      <c r="AQ5117" s="3">
        <v>7688.585</v>
      </c>
      <c r="AR5117" s="3">
        <v>8682.1910000000007</v>
      </c>
      <c r="AS5117" s="3">
        <v>7781.4660000000003</v>
      </c>
      <c r="AT5117" s="3">
        <v>9699.2379999999994</v>
      </c>
      <c r="AU5117" s="3">
        <v>8448.0769999999993</v>
      </c>
      <c r="AV5117" s="3">
        <v>9894.8160000000007</v>
      </c>
      <c r="AW5117" s="3">
        <v>10846.793</v>
      </c>
      <c r="AX5117" s="3">
        <v>11151.486999999999</v>
      </c>
      <c r="AY5117" s="3">
        <v>11909.321</v>
      </c>
      <c r="AZ5117" s="3">
        <v>13492.439</v>
      </c>
      <c r="BA5117">
        <v>15076.192999999999</v>
      </c>
      <c r="BB5117">
        <v>2016</v>
      </c>
    </row>
    <row r="5118" spans="1:54" hidden="1" x14ac:dyDescent="0.2">
      <c r="A5118">
        <v>948</v>
      </c>
      <c r="B5118" t="s">
        <v>443</v>
      </c>
      <c r="C5118" t="s">
        <v>256</v>
      </c>
      <c r="D5118" t="s">
        <v>185</v>
      </c>
      <c r="E5118" t="s">
        <v>255</v>
      </c>
      <c r="F5118" t="s">
        <v>254</v>
      </c>
      <c r="G5118" t="s">
        <v>217</v>
      </c>
      <c r="I5118" t="s">
        <v>253</v>
      </c>
      <c r="J5118" s="3" t="s">
        <v>215</v>
      </c>
      <c r="K5118" s="3">
        <v>39.960999999999999</v>
      </c>
      <c r="L5118" s="3">
        <v>40.323999999999998</v>
      </c>
      <c r="M5118" s="3">
        <v>40.777000000000001</v>
      </c>
      <c r="N5118" s="3">
        <v>41.732999999999997</v>
      </c>
      <c r="O5118" s="3">
        <v>42.470999999999997</v>
      </c>
      <c r="P5118" s="3">
        <v>46.173999999999999</v>
      </c>
      <c r="Q5118" s="3">
        <v>46.884999999999998</v>
      </c>
      <c r="R5118" s="3">
        <v>46.493000000000002</v>
      </c>
      <c r="S5118" s="3">
        <v>46.747999999999998</v>
      </c>
      <c r="T5118" s="3">
        <v>45.904000000000003</v>
      </c>
      <c r="U5118" s="3">
        <v>40.872</v>
      </c>
      <c r="V5118" s="3">
        <v>25.86</v>
      </c>
      <c r="W5118" s="3">
        <v>31.178000000000001</v>
      </c>
      <c r="X5118" s="3">
        <v>25.709</v>
      </c>
      <c r="Y5118" s="3">
        <v>22.754000000000001</v>
      </c>
      <c r="Z5118" s="3">
        <v>24.486999999999998</v>
      </c>
      <c r="AA5118" s="3">
        <v>26.379000000000001</v>
      </c>
      <c r="AB5118" s="3">
        <v>30.960999999999999</v>
      </c>
      <c r="AC5118" s="3">
        <v>28.864999999999998</v>
      </c>
      <c r="AD5118" s="3">
        <v>29.541</v>
      </c>
      <c r="AE5118" s="3">
        <v>30.053999999999998</v>
      </c>
      <c r="AF5118" s="3">
        <v>30.341999999999999</v>
      </c>
      <c r="AG5118" s="3">
        <v>28.811</v>
      </c>
      <c r="AH5118" s="3">
        <v>27.370999999999999</v>
      </c>
      <c r="AI5118" s="3">
        <v>21.658000000000001</v>
      </c>
      <c r="AJ5118" s="3">
        <v>21.943000000000001</v>
      </c>
      <c r="AK5118" s="3">
        <v>27.838999999999999</v>
      </c>
      <c r="AL5118" s="3">
        <v>26.099</v>
      </c>
      <c r="AM5118" s="3">
        <v>27.192</v>
      </c>
      <c r="AN5118" s="3">
        <v>31.574999999999999</v>
      </c>
      <c r="AO5118" s="3">
        <v>37.932000000000002</v>
      </c>
      <c r="AP5118" s="3">
        <v>38.906999999999996</v>
      </c>
      <c r="AQ5118" s="3">
        <v>40.098999999999997</v>
      </c>
      <c r="AR5118" s="3">
        <v>39.061</v>
      </c>
      <c r="AS5118" s="3">
        <v>33.613</v>
      </c>
      <c r="AT5118" s="3">
        <v>40.521999999999998</v>
      </c>
      <c r="AU5118" s="3">
        <v>31.097000000000001</v>
      </c>
      <c r="AV5118" s="3">
        <v>32.276000000000003</v>
      </c>
      <c r="AW5118" s="3">
        <v>31.552</v>
      </c>
      <c r="AX5118" s="3">
        <v>29.34</v>
      </c>
      <c r="AY5118" s="3">
        <v>28.164999999999999</v>
      </c>
      <c r="AZ5118" s="3">
        <v>27.994</v>
      </c>
      <c r="BA5118">
        <v>27.834</v>
      </c>
      <c r="BB5118">
        <v>2016</v>
      </c>
    </row>
    <row r="5119" spans="1:54" hidden="1" x14ac:dyDescent="0.2">
      <c r="A5119">
        <v>948</v>
      </c>
      <c r="B5119" t="s">
        <v>443</v>
      </c>
      <c r="C5119" t="s">
        <v>252</v>
      </c>
      <c r="D5119" t="s">
        <v>185</v>
      </c>
      <c r="E5119" t="s">
        <v>250</v>
      </c>
      <c r="F5119" t="s">
        <v>249</v>
      </c>
      <c r="G5119" t="s">
        <v>225</v>
      </c>
      <c r="H5119" t="s">
        <v>222</v>
      </c>
      <c r="I5119" t="s">
        <v>1456</v>
      </c>
      <c r="J5119" s="3" t="s">
        <v>215</v>
      </c>
      <c r="K5119" s="3">
        <v>-0.42499999999999999</v>
      </c>
      <c r="L5119" s="3">
        <v>-0.44</v>
      </c>
      <c r="M5119" s="3">
        <v>-0.51400000000000001</v>
      </c>
      <c r="N5119" s="3">
        <v>-0.56399999999999995</v>
      </c>
      <c r="O5119" s="3">
        <v>-0.64300000000000002</v>
      </c>
      <c r="P5119" s="3">
        <v>-1.645</v>
      </c>
      <c r="Q5119" s="3">
        <v>-1.819</v>
      </c>
      <c r="R5119" s="3">
        <v>-2.0099999999999998</v>
      </c>
      <c r="S5119" s="3">
        <v>-1.7649999999999999</v>
      </c>
      <c r="T5119" s="3">
        <v>-1.4159999999999999</v>
      </c>
      <c r="U5119" s="3">
        <v>-1.8320000000000001</v>
      </c>
      <c r="V5119" s="3">
        <v>-5.1660000000000004</v>
      </c>
      <c r="W5119" s="3">
        <v>-26.16</v>
      </c>
      <c r="X5119" s="3">
        <v>-29.077999999999999</v>
      </c>
      <c r="Y5119" s="3">
        <v>-32.363999999999997</v>
      </c>
      <c r="Z5119" s="3">
        <v>-50.795999999999999</v>
      </c>
      <c r="AA5119" s="3">
        <v>-75.504999999999995</v>
      </c>
      <c r="AB5119" s="3">
        <v>-116.64100000000001</v>
      </c>
      <c r="AC5119" s="3">
        <v>-112.85599999999999</v>
      </c>
      <c r="AD5119" s="3">
        <v>-71.254000000000005</v>
      </c>
      <c r="AE5119" s="3">
        <v>-60.231999999999999</v>
      </c>
      <c r="AF5119" s="3">
        <v>-73.432000000000002</v>
      </c>
      <c r="AG5119" s="3">
        <v>-61.863999999999997</v>
      </c>
      <c r="AH5119" s="3">
        <v>-39.360999999999997</v>
      </c>
      <c r="AI5119" s="3">
        <v>73.260999999999996</v>
      </c>
      <c r="AJ5119" s="3">
        <v>305.48500000000001</v>
      </c>
      <c r="AK5119" s="3">
        <v>130.78800000000001</v>
      </c>
      <c r="AL5119" s="3">
        <v>-296.404</v>
      </c>
      <c r="AM5119" s="3">
        <v>-342.63400000000001</v>
      </c>
      <c r="AN5119" s="3">
        <v>41.506999999999998</v>
      </c>
      <c r="AO5119" s="3">
        <v>-528.77</v>
      </c>
      <c r="AP5119" s="3">
        <v>-1517.011</v>
      </c>
      <c r="AQ5119" s="3">
        <v>-1704.979</v>
      </c>
      <c r="AR5119" s="3">
        <v>-2506.7220000000002</v>
      </c>
      <c r="AS5119" s="3">
        <v>-1974.6780000000001</v>
      </c>
      <c r="AT5119" s="3">
        <v>-4064.6790000000001</v>
      </c>
      <c r="AU5119" s="3">
        <v>-525.58799999999997</v>
      </c>
      <c r="AV5119" s="3">
        <v>-1613.74</v>
      </c>
      <c r="AW5119" s="3">
        <v>-1459.0350000000001</v>
      </c>
      <c r="AX5119" s="3">
        <v>-779.08699999999999</v>
      </c>
      <c r="AY5119" s="3">
        <v>-395.97899999999998</v>
      </c>
      <c r="AZ5119" s="3">
        <v>-402.13799999999998</v>
      </c>
      <c r="BA5119">
        <v>-375.17399999999998</v>
      </c>
      <c r="BB5119">
        <v>2016</v>
      </c>
    </row>
    <row r="5120" spans="1:54" hidden="1" x14ac:dyDescent="0.2">
      <c r="A5120">
        <v>948</v>
      </c>
      <c r="B5120" t="s">
        <v>443</v>
      </c>
      <c r="C5120" t="s">
        <v>251</v>
      </c>
      <c r="D5120" t="s">
        <v>185</v>
      </c>
      <c r="E5120" t="s">
        <v>250</v>
      </c>
      <c r="F5120" t="s">
        <v>249</v>
      </c>
      <c r="G5120" t="s">
        <v>217</v>
      </c>
      <c r="I5120" t="s">
        <v>248</v>
      </c>
      <c r="J5120" s="3" t="s">
        <v>215</v>
      </c>
      <c r="K5120" s="3">
        <v>-4.101</v>
      </c>
      <c r="L5120" s="3">
        <v>-3.8380000000000001</v>
      </c>
      <c r="M5120" s="3">
        <v>-4.1970000000000001</v>
      </c>
      <c r="N5120" s="3">
        <v>-4.49</v>
      </c>
      <c r="O5120" s="3">
        <v>-4.9080000000000004</v>
      </c>
      <c r="P5120" s="3">
        <v>-12.648</v>
      </c>
      <c r="Q5120" s="3">
        <v>-13.412000000000001</v>
      </c>
      <c r="R5120" s="3">
        <v>-13.967000000000001</v>
      </c>
      <c r="S5120" s="3">
        <v>-11.772</v>
      </c>
      <c r="T5120" s="3">
        <v>-9.6859999999999999</v>
      </c>
      <c r="U5120" s="3">
        <v>-6.9349999999999996</v>
      </c>
      <c r="V5120" s="3">
        <v>-7.8739999999999997</v>
      </c>
      <c r="W5120" s="3">
        <v>-9.83</v>
      </c>
      <c r="X5120" s="3">
        <v>-6.5110000000000001</v>
      </c>
      <c r="Y5120" s="3">
        <v>-4.25</v>
      </c>
      <c r="Z5120" s="3">
        <v>-5.8890000000000002</v>
      </c>
      <c r="AA5120" s="3">
        <v>-6.9240000000000004</v>
      </c>
      <c r="AB5120" s="3">
        <v>-10.555</v>
      </c>
      <c r="AC5120" s="3">
        <v>-8.9359999999999999</v>
      </c>
      <c r="AD5120" s="3">
        <v>-4.9800000000000004</v>
      </c>
      <c r="AE5120" s="3">
        <v>-3.6960000000000002</v>
      </c>
      <c r="AF5120" s="3">
        <v>-4.048</v>
      </c>
      <c r="AG5120" s="3">
        <v>-2.895</v>
      </c>
      <c r="AH5120" s="3">
        <v>-1.4319999999999999</v>
      </c>
      <c r="AI5120" s="3">
        <v>2.0750000000000002</v>
      </c>
      <c r="AJ5120" s="3">
        <v>6.3540000000000001</v>
      </c>
      <c r="AK5120" s="3">
        <v>2.081</v>
      </c>
      <c r="AL5120" s="3">
        <v>-3.1360000000000001</v>
      </c>
      <c r="AM5120" s="3">
        <v>-3.9870000000000001</v>
      </c>
      <c r="AN5120" s="3">
        <v>0.42499999999999999</v>
      </c>
      <c r="AO5120" s="3">
        <v>-4.0140000000000002</v>
      </c>
      <c r="AP5120" s="3">
        <v>-9.09</v>
      </c>
      <c r="AQ5120" s="3">
        <v>-8.8919999999999995</v>
      </c>
      <c r="AR5120" s="3">
        <v>-11.278</v>
      </c>
      <c r="AS5120" s="3">
        <v>-8.5299999999999994</v>
      </c>
      <c r="AT5120" s="3">
        <v>-16.981999999999999</v>
      </c>
      <c r="AU5120" s="3">
        <v>-1.9350000000000001</v>
      </c>
      <c r="AV5120" s="3">
        <v>-5.2640000000000002</v>
      </c>
      <c r="AW5120" s="3">
        <v>-4.2439999999999998</v>
      </c>
      <c r="AX5120" s="3">
        <v>-2.0499999999999998</v>
      </c>
      <c r="AY5120" s="3">
        <v>-0.93600000000000005</v>
      </c>
      <c r="AZ5120" s="3">
        <v>-0.83399999999999996</v>
      </c>
      <c r="BA5120">
        <v>-0.69299999999999995</v>
      </c>
      <c r="BB5120">
        <v>2016</v>
      </c>
    </row>
    <row r="5121" spans="1:54" hidden="1" x14ac:dyDescent="0.2">
      <c r="A5121">
        <v>948</v>
      </c>
      <c r="B5121" t="s">
        <v>443</v>
      </c>
      <c r="C5121" t="s">
        <v>247</v>
      </c>
      <c r="D5121" t="s">
        <v>185</v>
      </c>
      <c r="E5121" t="s">
        <v>245</v>
      </c>
      <c r="F5121" t="s">
        <v>244</v>
      </c>
      <c r="G5121" t="s">
        <v>225</v>
      </c>
      <c r="H5121" t="s">
        <v>222</v>
      </c>
    </row>
    <row r="5122" spans="1:54" hidden="1" x14ac:dyDescent="0.2">
      <c r="A5122">
        <v>948</v>
      </c>
      <c r="B5122" t="s">
        <v>443</v>
      </c>
      <c r="C5122" t="s">
        <v>246</v>
      </c>
      <c r="D5122" t="s">
        <v>185</v>
      </c>
      <c r="E5122" t="s">
        <v>245</v>
      </c>
      <c r="F5122" t="s">
        <v>244</v>
      </c>
      <c r="G5122" t="s">
        <v>243</v>
      </c>
    </row>
    <row r="5123" spans="1:54" hidden="1" x14ac:dyDescent="0.2">
      <c r="A5123">
        <v>948</v>
      </c>
      <c r="B5123" t="s">
        <v>443</v>
      </c>
      <c r="C5123" t="s">
        <v>242</v>
      </c>
      <c r="D5123" t="s">
        <v>185</v>
      </c>
      <c r="E5123" t="s">
        <v>240</v>
      </c>
      <c r="F5123" t="s">
        <v>239</v>
      </c>
      <c r="G5123" t="s">
        <v>225</v>
      </c>
      <c r="H5123" t="s">
        <v>222</v>
      </c>
      <c r="I5123" t="s">
        <v>1456</v>
      </c>
      <c r="J5123" s="3" t="s">
        <v>215</v>
      </c>
      <c r="K5123" s="3" t="s">
        <v>215</v>
      </c>
      <c r="L5123" s="3" t="s">
        <v>215</v>
      </c>
      <c r="M5123" s="3" t="s">
        <v>215</v>
      </c>
      <c r="N5123" s="3" t="s">
        <v>215</v>
      </c>
      <c r="O5123" s="3" t="s">
        <v>215</v>
      </c>
      <c r="P5123" s="3" t="s">
        <v>215</v>
      </c>
      <c r="Q5123" s="3" t="s">
        <v>215</v>
      </c>
      <c r="R5123" s="3" t="s">
        <v>215</v>
      </c>
      <c r="S5123" s="3" t="s">
        <v>215</v>
      </c>
      <c r="T5123" s="3" t="s">
        <v>215</v>
      </c>
      <c r="U5123" s="3">
        <v>-1.4870000000000001</v>
      </c>
      <c r="V5123" s="3">
        <v>-4.9800000000000004</v>
      </c>
      <c r="W5123" s="3">
        <v>-24.132000000000001</v>
      </c>
      <c r="X5123" s="3">
        <v>-27.373000000000001</v>
      </c>
      <c r="Y5123" s="3">
        <v>-30.564</v>
      </c>
      <c r="Z5123" s="3">
        <v>-46.896000000000001</v>
      </c>
      <c r="AA5123" s="3">
        <v>-54.335000000000001</v>
      </c>
      <c r="AB5123" s="3">
        <v>-105.54600000000001</v>
      </c>
      <c r="AC5123" s="3">
        <v>-95.558000000000007</v>
      </c>
      <c r="AD5123" s="3">
        <v>-53.063000000000002</v>
      </c>
      <c r="AE5123" s="3">
        <v>-43.718000000000004</v>
      </c>
      <c r="AF5123" s="3">
        <v>-53.85</v>
      </c>
      <c r="AG5123" s="3">
        <v>-44.232999999999997</v>
      </c>
      <c r="AH5123" s="3">
        <v>-16.146000000000001</v>
      </c>
      <c r="AI5123" s="3">
        <v>93.944000000000003</v>
      </c>
      <c r="AJ5123" s="3">
        <v>323.56700000000001</v>
      </c>
      <c r="AK5123" s="3">
        <v>149.363</v>
      </c>
      <c r="AL5123" s="3">
        <v>-276.45499999999998</v>
      </c>
      <c r="AM5123" s="3">
        <v>-313.012</v>
      </c>
      <c r="AN5123" s="3">
        <v>83.834999999999994</v>
      </c>
      <c r="AO5123" s="3">
        <v>-491.44900000000001</v>
      </c>
      <c r="AP5123" s="3">
        <v>-1391.11</v>
      </c>
      <c r="AQ5123" s="3">
        <v>-1434.537</v>
      </c>
      <c r="AR5123" s="3">
        <v>-1955.848</v>
      </c>
      <c r="AS5123" s="3">
        <v>-1306.23</v>
      </c>
      <c r="AT5123" s="3">
        <v>-3121.2739999999999</v>
      </c>
      <c r="AU5123" s="3">
        <v>572.43600000000004</v>
      </c>
      <c r="AV5123" s="3">
        <v>-475.13400000000001</v>
      </c>
      <c r="AW5123" s="3">
        <v>-328.83300000000003</v>
      </c>
      <c r="AX5123" s="3">
        <v>309.35300000000001</v>
      </c>
      <c r="AY5123" s="3">
        <v>640.31200000000001</v>
      </c>
      <c r="AZ5123" s="3">
        <v>723.09900000000005</v>
      </c>
      <c r="BA5123">
        <v>827.06600000000003</v>
      </c>
      <c r="BB5123">
        <v>2016</v>
      </c>
    </row>
    <row r="5124" spans="1:54" hidden="1" x14ac:dyDescent="0.2">
      <c r="A5124">
        <v>948</v>
      </c>
      <c r="B5124" t="s">
        <v>443</v>
      </c>
      <c r="C5124" t="s">
        <v>241</v>
      </c>
      <c r="D5124" t="s">
        <v>185</v>
      </c>
      <c r="E5124" t="s">
        <v>240</v>
      </c>
      <c r="F5124" t="s">
        <v>239</v>
      </c>
      <c r="G5124" t="s">
        <v>217</v>
      </c>
      <c r="I5124" t="s">
        <v>238</v>
      </c>
      <c r="J5124" s="3" t="s">
        <v>215</v>
      </c>
      <c r="K5124" s="3" t="s">
        <v>215</v>
      </c>
      <c r="L5124" s="3" t="s">
        <v>215</v>
      </c>
      <c r="M5124" s="3" t="s">
        <v>215</v>
      </c>
      <c r="N5124" s="3" t="s">
        <v>215</v>
      </c>
      <c r="O5124" s="3" t="s">
        <v>215</v>
      </c>
      <c r="P5124" s="3" t="s">
        <v>215</v>
      </c>
      <c r="Q5124" s="3" t="s">
        <v>215</v>
      </c>
      <c r="R5124" s="3" t="s">
        <v>215</v>
      </c>
      <c r="S5124" s="3" t="s">
        <v>215</v>
      </c>
      <c r="T5124" s="3" t="s">
        <v>215</v>
      </c>
      <c r="U5124" s="3">
        <v>-5.6289999999999996</v>
      </c>
      <c r="V5124" s="3">
        <v>-7.5910000000000002</v>
      </c>
      <c r="W5124" s="3">
        <v>-9.0679999999999996</v>
      </c>
      <c r="X5124" s="3">
        <v>-6.1289999999999996</v>
      </c>
      <c r="Y5124" s="3">
        <v>-4.0140000000000002</v>
      </c>
      <c r="Z5124" s="3">
        <v>-5.4370000000000003</v>
      </c>
      <c r="AA5124" s="3">
        <v>-4.9829999999999997</v>
      </c>
      <c r="AB5124" s="3">
        <v>-9.5510000000000002</v>
      </c>
      <c r="AC5124" s="3">
        <v>-7.5659999999999998</v>
      </c>
      <c r="AD5124" s="3">
        <v>-3.7090000000000001</v>
      </c>
      <c r="AE5124" s="3">
        <v>-2.6829999999999998</v>
      </c>
      <c r="AF5124" s="3">
        <v>-2.968</v>
      </c>
      <c r="AG5124" s="3">
        <v>-2.0699999999999998</v>
      </c>
      <c r="AH5124" s="3">
        <v>-0.58699999999999997</v>
      </c>
      <c r="AI5124" s="3">
        <v>2.661</v>
      </c>
      <c r="AJ5124" s="3">
        <v>6.73</v>
      </c>
      <c r="AK5124" s="3">
        <v>2.3759999999999999</v>
      </c>
      <c r="AL5124" s="3">
        <v>-2.9249999999999998</v>
      </c>
      <c r="AM5124" s="3">
        <v>-3.6429999999999998</v>
      </c>
      <c r="AN5124" s="3">
        <v>0.85899999999999999</v>
      </c>
      <c r="AO5124" s="3">
        <v>-3.7309999999999999</v>
      </c>
      <c r="AP5124" s="3">
        <v>-8.3360000000000003</v>
      </c>
      <c r="AQ5124" s="3">
        <v>-7.4820000000000002</v>
      </c>
      <c r="AR5124" s="3">
        <v>-8.7989999999999995</v>
      </c>
      <c r="AS5124" s="3">
        <v>-5.6420000000000003</v>
      </c>
      <c r="AT5124" s="3">
        <v>-13.04</v>
      </c>
      <c r="AU5124" s="3">
        <v>2.1070000000000002</v>
      </c>
      <c r="AV5124" s="3">
        <v>-1.55</v>
      </c>
      <c r="AW5124" s="3">
        <v>-0.95699999999999996</v>
      </c>
      <c r="AX5124" s="3">
        <v>0.81399999999999995</v>
      </c>
      <c r="AY5124" s="3">
        <v>1.514</v>
      </c>
      <c r="AZ5124" s="3">
        <v>1.5</v>
      </c>
      <c r="BA5124">
        <v>1.5269999999999999</v>
      </c>
      <c r="BB5124">
        <v>2016</v>
      </c>
    </row>
    <row r="5125" spans="1:54" hidden="1" x14ac:dyDescent="0.2">
      <c r="A5125">
        <v>948</v>
      </c>
      <c r="B5125" t="s">
        <v>443</v>
      </c>
      <c r="C5125" t="s">
        <v>237</v>
      </c>
      <c r="D5125" t="s">
        <v>185</v>
      </c>
      <c r="E5125" t="s">
        <v>235</v>
      </c>
      <c r="F5125" t="s">
        <v>234</v>
      </c>
      <c r="G5125" t="s">
        <v>225</v>
      </c>
      <c r="H5125" t="s">
        <v>222</v>
      </c>
    </row>
    <row r="5126" spans="1:54" hidden="1" x14ac:dyDescent="0.2">
      <c r="A5126">
        <v>948</v>
      </c>
      <c r="B5126" t="s">
        <v>443</v>
      </c>
      <c r="C5126" t="s">
        <v>236</v>
      </c>
      <c r="D5126" t="s">
        <v>185</v>
      </c>
      <c r="E5126" t="s">
        <v>235</v>
      </c>
      <c r="F5126" t="s">
        <v>234</v>
      </c>
      <c r="G5126" t="s">
        <v>217</v>
      </c>
    </row>
    <row r="5127" spans="1:54" hidden="1" x14ac:dyDescent="0.2">
      <c r="A5127">
        <v>948</v>
      </c>
      <c r="B5127" t="s">
        <v>443</v>
      </c>
      <c r="C5127" t="s">
        <v>233</v>
      </c>
      <c r="D5127" t="s">
        <v>185</v>
      </c>
      <c r="E5127" t="s">
        <v>231</v>
      </c>
      <c r="F5127" t="s">
        <v>230</v>
      </c>
      <c r="G5127" t="s">
        <v>225</v>
      </c>
      <c r="H5127" t="s">
        <v>222</v>
      </c>
    </row>
    <row r="5128" spans="1:54" hidden="1" x14ac:dyDescent="0.2">
      <c r="A5128">
        <v>948</v>
      </c>
      <c r="B5128" t="s">
        <v>443</v>
      </c>
      <c r="C5128" t="s">
        <v>232</v>
      </c>
      <c r="D5128" t="s">
        <v>185</v>
      </c>
      <c r="E5128" t="s">
        <v>231</v>
      </c>
      <c r="F5128" t="s">
        <v>230</v>
      </c>
      <c r="G5128" t="s">
        <v>217</v>
      </c>
    </row>
    <row r="5129" spans="1:54" hidden="1" x14ac:dyDescent="0.2">
      <c r="A5129">
        <v>948</v>
      </c>
      <c r="B5129" t="s">
        <v>443</v>
      </c>
      <c r="C5129" t="s">
        <v>228</v>
      </c>
      <c r="D5129" t="s">
        <v>185</v>
      </c>
      <c r="E5129" t="s">
        <v>227</v>
      </c>
      <c r="F5129" t="s">
        <v>226</v>
      </c>
      <c r="G5129" t="s">
        <v>225</v>
      </c>
      <c r="H5129" t="s">
        <v>222</v>
      </c>
      <c r="I5129" t="s">
        <v>1456</v>
      </c>
      <c r="J5129" s="3">
        <v>9.4369999999999994</v>
      </c>
      <c r="K5129" s="3">
        <v>10.374000000000001</v>
      </c>
      <c r="L5129" s="3">
        <v>11.462999999999999</v>
      </c>
      <c r="M5129" s="3">
        <v>12.241</v>
      </c>
      <c r="N5129" s="3">
        <v>12.567</v>
      </c>
      <c r="O5129" s="3">
        <v>13.093</v>
      </c>
      <c r="P5129" s="3">
        <v>13.006</v>
      </c>
      <c r="Q5129" s="3">
        <v>13.564</v>
      </c>
      <c r="R5129" s="3">
        <v>14.391</v>
      </c>
      <c r="S5129" s="3">
        <v>14.991</v>
      </c>
      <c r="T5129" s="3">
        <v>14.62</v>
      </c>
      <c r="U5129" s="3">
        <v>26.417000000000002</v>
      </c>
      <c r="V5129" s="3">
        <v>65.608000000000004</v>
      </c>
      <c r="W5129" s="3">
        <v>266.12099999999998</v>
      </c>
      <c r="X5129" s="3">
        <v>446.62200000000001</v>
      </c>
      <c r="Y5129" s="3">
        <v>761.45399999999995</v>
      </c>
      <c r="Z5129" s="3">
        <v>862.60799999999995</v>
      </c>
      <c r="AA5129" s="3">
        <v>1090.451</v>
      </c>
      <c r="AB5129" s="3">
        <v>1105.1030000000001</v>
      </c>
      <c r="AC5129" s="3">
        <v>1262.98</v>
      </c>
      <c r="AD5129" s="3">
        <v>1430.7449999999999</v>
      </c>
      <c r="AE5129" s="3">
        <v>1629.5250000000001</v>
      </c>
      <c r="AF5129" s="3">
        <v>1814.2339999999999</v>
      </c>
      <c r="AG5129" s="3">
        <v>2137.2280000000001</v>
      </c>
      <c r="AH5129" s="3">
        <v>2749.15</v>
      </c>
      <c r="AI5129" s="3">
        <v>3530.3739999999998</v>
      </c>
      <c r="AJ5129" s="3">
        <v>4807.5370000000003</v>
      </c>
      <c r="AK5129" s="3">
        <v>6285.1750000000002</v>
      </c>
      <c r="AL5129" s="3">
        <v>9451.7630000000008</v>
      </c>
      <c r="AM5129" s="3">
        <v>8592.973</v>
      </c>
      <c r="AN5129" s="3">
        <v>9756.5879999999997</v>
      </c>
      <c r="AO5129" s="3">
        <v>13173.763000000001</v>
      </c>
      <c r="AP5129" s="3">
        <v>16688.419999999998</v>
      </c>
      <c r="AQ5129" s="3">
        <v>19174.242999999999</v>
      </c>
      <c r="AR5129" s="3">
        <v>22227.054</v>
      </c>
      <c r="AS5129" s="3">
        <v>23150.385999999999</v>
      </c>
      <c r="AT5129" s="3">
        <v>23935.853999999999</v>
      </c>
      <c r="AU5129" s="3">
        <v>27167.035</v>
      </c>
      <c r="AV5129" s="3">
        <v>30656.991000000002</v>
      </c>
      <c r="AW5129" s="3">
        <v>34377.4</v>
      </c>
      <c r="AX5129" s="3">
        <v>38007.743000000002</v>
      </c>
      <c r="AY5129" s="3">
        <v>42283.696000000004</v>
      </c>
      <c r="AZ5129" s="3">
        <v>48197.067000000003</v>
      </c>
      <c r="BA5129">
        <v>54165.258000000002</v>
      </c>
      <c r="BB5129">
        <v>2016</v>
      </c>
    </row>
    <row r="5130" spans="1:54" hidden="1" x14ac:dyDescent="0.2">
      <c r="A5130">
        <v>948</v>
      </c>
      <c r="B5130" t="s">
        <v>443</v>
      </c>
      <c r="C5130" t="s">
        <v>224</v>
      </c>
      <c r="D5130" t="s">
        <v>185</v>
      </c>
      <c r="E5130" t="s">
        <v>219</v>
      </c>
      <c r="F5130" t="s">
        <v>218</v>
      </c>
      <c r="G5130" t="s">
        <v>223</v>
      </c>
      <c r="H5130" t="s">
        <v>222</v>
      </c>
      <c r="I5130" t="s">
        <v>1457</v>
      </c>
      <c r="J5130" s="3" t="s">
        <v>215</v>
      </c>
      <c r="K5130" s="3" t="s">
        <v>215</v>
      </c>
      <c r="L5130" s="3" t="s">
        <v>215</v>
      </c>
      <c r="M5130" s="3" t="s">
        <v>215</v>
      </c>
      <c r="N5130" s="3" t="s">
        <v>215</v>
      </c>
      <c r="O5130" s="3" t="s">
        <v>215</v>
      </c>
      <c r="P5130" s="3" t="s">
        <v>215</v>
      </c>
      <c r="Q5130" s="3" t="s">
        <v>215</v>
      </c>
      <c r="R5130" s="3" t="s">
        <v>215</v>
      </c>
      <c r="S5130" s="3" t="s">
        <v>215</v>
      </c>
      <c r="T5130" s="3" t="s">
        <v>215</v>
      </c>
      <c r="U5130" s="3">
        <v>-9.5000000000000001E-2</v>
      </c>
      <c r="V5130" s="3">
        <v>-3.7999999999999999E-2</v>
      </c>
      <c r="W5130" s="3">
        <v>3.1E-2</v>
      </c>
      <c r="X5130" s="3">
        <v>3.7999999999999999E-2</v>
      </c>
      <c r="Y5130" s="3">
        <v>2.5999999999999999E-2</v>
      </c>
      <c r="Z5130" s="3">
        <v>-3.6999999999999998E-2</v>
      </c>
      <c r="AA5130" s="3">
        <v>7.3999999999999996E-2</v>
      </c>
      <c r="AB5130" s="3">
        <v>-7.5999999999999998E-2</v>
      </c>
      <c r="AC5130" s="3">
        <v>-0.06</v>
      </c>
      <c r="AD5130" s="3">
        <v>-5.3999999999999999E-2</v>
      </c>
      <c r="AE5130" s="3">
        <v>-0.14000000000000001</v>
      </c>
      <c r="AF5130" s="3">
        <v>-0.11</v>
      </c>
      <c r="AG5130" s="3">
        <v>-0.10199999999999999</v>
      </c>
      <c r="AH5130" s="3">
        <v>2.4E-2</v>
      </c>
      <c r="AI5130" s="3">
        <v>0.03</v>
      </c>
      <c r="AJ5130" s="3">
        <v>0.222</v>
      </c>
      <c r="AK5130" s="3">
        <v>0.26500000000000001</v>
      </c>
      <c r="AL5130" s="3">
        <v>-0.72199999999999998</v>
      </c>
      <c r="AM5130" s="3">
        <v>-0.35899999999999999</v>
      </c>
      <c r="AN5130" s="3">
        <v>-0.93100000000000005</v>
      </c>
      <c r="AO5130" s="3">
        <v>-2.7589999999999999</v>
      </c>
      <c r="AP5130" s="3">
        <v>-3.3620000000000001</v>
      </c>
      <c r="AQ5130" s="3">
        <v>-3.1909999999999998</v>
      </c>
      <c r="AR5130" s="3">
        <v>-1.379</v>
      </c>
      <c r="AS5130" s="3">
        <v>-0.46899999999999997</v>
      </c>
      <c r="AT5130" s="3">
        <v>-0.7</v>
      </c>
      <c r="AU5130" s="3">
        <v>-0.98</v>
      </c>
      <c r="AV5130" s="3">
        <v>-0.80400000000000005</v>
      </c>
      <c r="AW5130" s="3">
        <v>-1.1439999999999999</v>
      </c>
      <c r="AX5130" s="3">
        <v>-0.89900000000000002</v>
      </c>
      <c r="AY5130" s="3">
        <v>-0.59099999999999997</v>
      </c>
      <c r="AZ5130" s="3">
        <v>-5.0000000000000001E-3</v>
      </c>
      <c r="BA5130">
        <v>0.42499999999999999</v>
      </c>
      <c r="BB5130">
        <v>2016</v>
      </c>
    </row>
    <row r="5131" spans="1:54" hidden="1" x14ac:dyDescent="0.2">
      <c r="A5131">
        <v>948</v>
      </c>
      <c r="B5131" t="s">
        <v>443</v>
      </c>
      <c r="C5131" t="s">
        <v>220</v>
      </c>
      <c r="D5131" t="s">
        <v>185</v>
      </c>
      <c r="E5131" t="s">
        <v>219</v>
      </c>
      <c r="F5131" t="s">
        <v>218</v>
      </c>
      <c r="G5131" t="s">
        <v>217</v>
      </c>
      <c r="I5131" t="s">
        <v>216</v>
      </c>
      <c r="J5131" s="3" t="s">
        <v>215</v>
      </c>
      <c r="K5131" s="3" t="s">
        <v>215</v>
      </c>
      <c r="L5131" s="3" t="s">
        <v>215</v>
      </c>
      <c r="M5131" s="3" t="s">
        <v>215</v>
      </c>
      <c r="N5131" s="3" t="s">
        <v>215</v>
      </c>
      <c r="O5131" s="3" t="s">
        <v>215</v>
      </c>
      <c r="P5131" s="3" t="s">
        <v>215</v>
      </c>
      <c r="Q5131" s="3" t="s">
        <v>215</v>
      </c>
      <c r="R5131" s="3" t="s">
        <v>215</v>
      </c>
      <c r="S5131" s="3" t="s">
        <v>215</v>
      </c>
      <c r="T5131" s="3" t="s">
        <v>215</v>
      </c>
      <c r="U5131" s="3">
        <v>-2.8780000000000001</v>
      </c>
      <c r="V5131" s="3">
        <v>-2.0649999999999999</v>
      </c>
      <c r="W5131" s="3">
        <v>3.448</v>
      </c>
      <c r="X5131" s="3">
        <v>3.4750000000000001</v>
      </c>
      <c r="Y5131" s="3">
        <v>1.522</v>
      </c>
      <c r="Z5131" s="3">
        <v>-2.3460000000000001</v>
      </c>
      <c r="AA5131" s="3">
        <v>5.37</v>
      </c>
      <c r="AB5131" s="3">
        <v>-5.7469999999999999</v>
      </c>
      <c r="AC5131" s="3">
        <v>-4.883</v>
      </c>
      <c r="AD5131" s="3">
        <v>-4.085</v>
      </c>
      <c r="AE5131" s="3">
        <v>-9.4480000000000004</v>
      </c>
      <c r="AF5131" s="3">
        <v>-6.734</v>
      </c>
      <c r="AG5131" s="3">
        <v>-5.4930000000000003</v>
      </c>
      <c r="AH5131" s="3">
        <v>1.0409999999999999</v>
      </c>
      <c r="AI5131" s="3">
        <v>1.0149999999999999</v>
      </c>
      <c r="AJ5131" s="3">
        <v>5.4269999999999996</v>
      </c>
      <c r="AK5131" s="3">
        <v>4.931</v>
      </c>
      <c r="AL5131" s="3">
        <v>-8.9290000000000003</v>
      </c>
      <c r="AM5131" s="3">
        <v>-6.0110000000000001</v>
      </c>
      <c r="AN5131" s="3">
        <v>-12.964</v>
      </c>
      <c r="AO5131" s="3">
        <v>-26.5</v>
      </c>
      <c r="AP5131" s="3">
        <v>-27.352</v>
      </c>
      <c r="AQ5131" s="3">
        <v>-25.361999999999998</v>
      </c>
      <c r="AR5131" s="3">
        <v>-11.305</v>
      </c>
      <c r="AS5131" s="3">
        <v>-4</v>
      </c>
      <c r="AT5131" s="3">
        <v>-6.33</v>
      </c>
      <c r="AU5131" s="3">
        <v>-8.8030000000000008</v>
      </c>
      <c r="AV5131" s="3">
        <v>-6.4240000000000004</v>
      </c>
      <c r="AW5131" s="3">
        <v>-8.3019999999999996</v>
      </c>
      <c r="AX5131" s="3">
        <v>-5.976</v>
      </c>
      <c r="AY5131" s="3">
        <v>-3.5569999999999999</v>
      </c>
      <c r="AZ5131" s="3">
        <v>-2.5000000000000001E-2</v>
      </c>
      <c r="BA5131">
        <v>2.024</v>
      </c>
      <c r="BB5131">
        <v>2016</v>
      </c>
    </row>
    <row r="5132" spans="1:54" x14ac:dyDescent="0.2">
      <c r="A5132">
        <v>943</v>
      </c>
      <c r="B5132" t="s">
        <v>442</v>
      </c>
      <c r="C5132" t="s">
        <v>352</v>
      </c>
      <c r="D5132" t="s">
        <v>150</v>
      </c>
      <c r="E5132" t="s">
        <v>349</v>
      </c>
      <c r="F5132" t="s">
        <v>351</v>
      </c>
      <c r="G5132" t="s">
        <v>225</v>
      </c>
      <c r="H5132" t="s">
        <v>222</v>
      </c>
      <c r="I5132" t="s">
        <v>1458</v>
      </c>
      <c r="J5132" s="3" t="s">
        <v>215</v>
      </c>
      <c r="K5132" s="3" t="s">
        <v>215</v>
      </c>
      <c r="L5132" s="3" t="s">
        <v>215</v>
      </c>
      <c r="M5132" s="3" t="s">
        <v>215</v>
      </c>
      <c r="N5132" s="3" t="s">
        <v>215</v>
      </c>
      <c r="O5132" s="3" t="s">
        <v>215</v>
      </c>
      <c r="P5132" s="3" t="s">
        <v>215</v>
      </c>
      <c r="Q5132" s="3" t="s">
        <v>215</v>
      </c>
      <c r="R5132" s="3" t="s">
        <v>215</v>
      </c>
      <c r="S5132" s="3" t="s">
        <v>215</v>
      </c>
      <c r="T5132" s="3" t="s">
        <v>215</v>
      </c>
      <c r="U5132" s="3" t="s">
        <v>215</v>
      </c>
      <c r="V5132" s="3" t="s">
        <v>215</v>
      </c>
      <c r="W5132" s="3" t="s">
        <v>215</v>
      </c>
      <c r="X5132" s="3" t="s">
        <v>215</v>
      </c>
      <c r="Y5132" s="3" t="s">
        <v>215</v>
      </c>
      <c r="Z5132" s="3" t="s">
        <v>215</v>
      </c>
      <c r="AA5132" s="3" t="s">
        <v>215</v>
      </c>
      <c r="AB5132" s="3" t="s">
        <v>215</v>
      </c>
      <c r="AC5132" s="3" t="s">
        <v>215</v>
      </c>
      <c r="AD5132" s="3">
        <v>1.7390000000000001</v>
      </c>
      <c r="AE5132" s="3">
        <v>1.758</v>
      </c>
      <c r="AF5132" s="3">
        <v>1.792</v>
      </c>
      <c r="AG5132" s="3">
        <v>1.8360000000000001</v>
      </c>
      <c r="AH5132" s="3">
        <v>1.917</v>
      </c>
      <c r="AI5132" s="3">
        <v>1.998</v>
      </c>
      <c r="AJ5132" s="3">
        <v>2.17</v>
      </c>
      <c r="AK5132" s="3">
        <v>2.3170000000000002</v>
      </c>
      <c r="AL5132" s="3">
        <v>2.484</v>
      </c>
      <c r="AM5132" s="3">
        <v>2.34</v>
      </c>
      <c r="AN5132" s="3">
        <v>2.403</v>
      </c>
      <c r="AO5132" s="3">
        <v>2.48</v>
      </c>
      <c r="AP5132" s="3">
        <v>2.4119999999999999</v>
      </c>
      <c r="AQ5132" s="3">
        <v>2.4980000000000002</v>
      </c>
      <c r="AR5132" s="3">
        <v>2.5430000000000001</v>
      </c>
      <c r="AS5132" s="3">
        <v>2.629</v>
      </c>
      <c r="AT5132" s="3">
        <v>2.706</v>
      </c>
      <c r="AU5132" s="3">
        <v>2.82</v>
      </c>
      <c r="AV5132" s="3">
        <v>2.9060000000000001</v>
      </c>
      <c r="AW5132" s="3">
        <v>2.976</v>
      </c>
      <c r="AX5132" s="3">
        <v>3.0659999999999998</v>
      </c>
      <c r="AY5132" s="3">
        <v>3.161</v>
      </c>
      <c r="AZ5132" s="3">
        <v>3.2650000000000001</v>
      </c>
      <c r="BA5132">
        <v>3.3620000000000001</v>
      </c>
      <c r="BB5132">
        <v>2016</v>
      </c>
    </row>
    <row r="5133" spans="1:54" hidden="1" x14ac:dyDescent="0.2">
      <c r="A5133">
        <v>943</v>
      </c>
      <c r="B5133" t="s">
        <v>442</v>
      </c>
      <c r="C5133" t="s">
        <v>350</v>
      </c>
      <c r="D5133" t="s">
        <v>150</v>
      </c>
      <c r="E5133" t="s">
        <v>349</v>
      </c>
      <c r="F5133" t="s">
        <v>348</v>
      </c>
      <c r="G5133" t="s">
        <v>275</v>
      </c>
      <c r="I5133" t="s">
        <v>347</v>
      </c>
      <c r="J5133" s="3" t="s">
        <v>215</v>
      </c>
      <c r="K5133" s="3" t="s">
        <v>215</v>
      </c>
      <c r="L5133" s="3" t="s">
        <v>215</v>
      </c>
      <c r="M5133" s="3" t="s">
        <v>215</v>
      </c>
      <c r="N5133" s="3" t="s">
        <v>215</v>
      </c>
      <c r="O5133" s="3" t="s">
        <v>215</v>
      </c>
      <c r="P5133" s="3" t="s">
        <v>215</v>
      </c>
      <c r="Q5133" s="3" t="s">
        <v>215</v>
      </c>
      <c r="R5133" s="3" t="s">
        <v>215</v>
      </c>
      <c r="S5133" s="3" t="s">
        <v>215</v>
      </c>
      <c r="T5133" s="3" t="s">
        <v>215</v>
      </c>
      <c r="U5133" s="3" t="s">
        <v>215</v>
      </c>
      <c r="V5133" s="3" t="s">
        <v>215</v>
      </c>
      <c r="W5133" s="3" t="s">
        <v>215</v>
      </c>
      <c r="X5133" s="3" t="s">
        <v>215</v>
      </c>
      <c r="Y5133" s="3" t="s">
        <v>215</v>
      </c>
      <c r="Z5133" s="3" t="s">
        <v>215</v>
      </c>
      <c r="AA5133" s="3" t="s">
        <v>215</v>
      </c>
      <c r="AB5133" s="3" t="s">
        <v>215</v>
      </c>
      <c r="AC5133" s="3" t="s">
        <v>215</v>
      </c>
      <c r="AD5133" s="3" t="s">
        <v>215</v>
      </c>
      <c r="AE5133" s="3">
        <v>1.1000000000000001</v>
      </c>
      <c r="AF5133" s="3">
        <v>1.9</v>
      </c>
      <c r="AG5133" s="3">
        <v>2.5</v>
      </c>
      <c r="AH5133" s="3">
        <v>4.4000000000000004</v>
      </c>
      <c r="AI5133" s="3">
        <v>4.2</v>
      </c>
      <c r="AJ5133" s="3">
        <v>8.6</v>
      </c>
      <c r="AK5133" s="3">
        <v>6.8</v>
      </c>
      <c r="AL5133" s="3">
        <v>7.2</v>
      </c>
      <c r="AM5133" s="3">
        <v>-5.8</v>
      </c>
      <c r="AN5133" s="3">
        <v>2.7</v>
      </c>
      <c r="AO5133" s="3">
        <v>3.2</v>
      </c>
      <c r="AP5133" s="3">
        <v>-2.7240000000000002</v>
      </c>
      <c r="AQ5133" s="3">
        <v>3.5489999999999999</v>
      </c>
      <c r="AR5133" s="3">
        <v>1.784</v>
      </c>
      <c r="AS5133" s="3">
        <v>3.39</v>
      </c>
      <c r="AT5133" s="3">
        <v>2.9489999999999998</v>
      </c>
      <c r="AU5133" s="3">
        <v>4.2</v>
      </c>
      <c r="AV5133" s="3">
        <v>3.06</v>
      </c>
      <c r="AW5133" s="3">
        <v>2.3959999999999999</v>
      </c>
      <c r="AX5133" s="3">
        <v>3.0209999999999999</v>
      </c>
      <c r="AY5133" s="3">
        <v>3.093</v>
      </c>
      <c r="AZ5133" s="3">
        <v>3.306</v>
      </c>
      <c r="BA5133">
        <v>2.9550000000000001</v>
      </c>
      <c r="BB5133">
        <v>2016</v>
      </c>
    </row>
    <row r="5134" spans="1:54" hidden="1" x14ac:dyDescent="0.2">
      <c r="A5134">
        <v>943</v>
      </c>
      <c r="B5134" t="s">
        <v>442</v>
      </c>
      <c r="C5134" t="s">
        <v>346</v>
      </c>
      <c r="D5134" t="s">
        <v>150</v>
      </c>
      <c r="E5134" t="s">
        <v>342</v>
      </c>
      <c r="F5134" t="s">
        <v>345</v>
      </c>
      <c r="G5134" t="s">
        <v>225</v>
      </c>
      <c r="H5134" t="s">
        <v>222</v>
      </c>
      <c r="I5134" t="s">
        <v>1458</v>
      </c>
      <c r="J5134" s="3" t="s">
        <v>215</v>
      </c>
      <c r="K5134" s="3" t="s">
        <v>215</v>
      </c>
      <c r="L5134" s="3" t="s">
        <v>215</v>
      </c>
      <c r="M5134" s="3" t="s">
        <v>215</v>
      </c>
      <c r="N5134" s="3" t="s">
        <v>215</v>
      </c>
      <c r="O5134" s="3" t="s">
        <v>215</v>
      </c>
      <c r="P5134" s="3" t="s">
        <v>215</v>
      </c>
      <c r="Q5134" s="3" t="s">
        <v>215</v>
      </c>
      <c r="R5134" s="3" t="s">
        <v>215</v>
      </c>
      <c r="S5134" s="3" t="s">
        <v>215</v>
      </c>
      <c r="T5134" s="3" t="s">
        <v>215</v>
      </c>
      <c r="U5134" s="3" t="s">
        <v>215</v>
      </c>
      <c r="V5134" s="3" t="s">
        <v>215</v>
      </c>
      <c r="W5134" s="3" t="s">
        <v>215</v>
      </c>
      <c r="X5134" s="3" t="s">
        <v>215</v>
      </c>
      <c r="Y5134" s="3" t="s">
        <v>215</v>
      </c>
      <c r="Z5134" s="3" t="s">
        <v>215</v>
      </c>
      <c r="AA5134" s="3" t="s">
        <v>215</v>
      </c>
      <c r="AB5134" s="3" t="s">
        <v>215</v>
      </c>
      <c r="AC5134" s="3" t="s">
        <v>215</v>
      </c>
      <c r="AD5134" s="3">
        <v>1.0449999999999999</v>
      </c>
      <c r="AE5134" s="3">
        <v>1.284</v>
      </c>
      <c r="AF5134" s="3">
        <v>1.343</v>
      </c>
      <c r="AG5134" s="3">
        <v>1.4870000000000001</v>
      </c>
      <c r="AH5134" s="3">
        <v>1.667</v>
      </c>
      <c r="AI5134" s="3">
        <v>1.8160000000000001</v>
      </c>
      <c r="AJ5134" s="3">
        <v>2.17</v>
      </c>
      <c r="AK5134" s="3">
        <v>2.6890000000000001</v>
      </c>
      <c r="AL5134" s="3">
        <v>3.1030000000000002</v>
      </c>
      <c r="AM5134" s="3">
        <v>2.9940000000000002</v>
      </c>
      <c r="AN5134" s="3">
        <v>3.125</v>
      </c>
      <c r="AO5134" s="3">
        <v>3.2650000000000001</v>
      </c>
      <c r="AP5134" s="3">
        <v>3.181</v>
      </c>
      <c r="AQ5134" s="3">
        <v>3.3620000000000001</v>
      </c>
      <c r="AR5134" s="3">
        <v>3.4580000000000002</v>
      </c>
      <c r="AS5134" s="3">
        <v>3.6549999999999998</v>
      </c>
      <c r="AT5134" s="3">
        <v>3.9540000000000002</v>
      </c>
      <c r="AU5134" s="3">
        <v>4.2190000000000003</v>
      </c>
      <c r="AV5134" s="3">
        <v>4.4740000000000002</v>
      </c>
      <c r="AW5134" s="3">
        <v>4.6749999999999998</v>
      </c>
      <c r="AX5134" s="3">
        <v>4.9000000000000004</v>
      </c>
      <c r="AY5134" s="3">
        <v>5.1459999999999999</v>
      </c>
      <c r="AZ5134" s="3">
        <v>5.4180000000000001</v>
      </c>
      <c r="BA5134">
        <v>5.6859999999999999</v>
      </c>
      <c r="BB5134">
        <v>2016</v>
      </c>
    </row>
    <row r="5135" spans="1:54" hidden="1" x14ac:dyDescent="0.2">
      <c r="A5135">
        <v>943</v>
      </c>
      <c r="B5135" t="s">
        <v>442</v>
      </c>
      <c r="C5135" t="s">
        <v>344</v>
      </c>
      <c r="D5135" t="s">
        <v>150</v>
      </c>
      <c r="E5135" t="s">
        <v>342</v>
      </c>
      <c r="F5135" t="s">
        <v>343</v>
      </c>
      <c r="G5135" t="s">
        <v>223</v>
      </c>
      <c r="H5135" t="s">
        <v>222</v>
      </c>
      <c r="I5135" t="s">
        <v>310</v>
      </c>
      <c r="J5135" s="3" t="s">
        <v>215</v>
      </c>
      <c r="K5135" s="3" t="s">
        <v>215</v>
      </c>
      <c r="L5135" s="3" t="s">
        <v>215</v>
      </c>
      <c r="M5135" s="3" t="s">
        <v>215</v>
      </c>
      <c r="N5135" s="3" t="s">
        <v>215</v>
      </c>
      <c r="O5135" s="3" t="s">
        <v>215</v>
      </c>
      <c r="P5135" s="3" t="s">
        <v>215</v>
      </c>
      <c r="Q5135" s="3" t="s">
        <v>215</v>
      </c>
      <c r="R5135" s="3" t="s">
        <v>215</v>
      </c>
      <c r="S5135" s="3" t="s">
        <v>215</v>
      </c>
      <c r="T5135" s="3" t="s">
        <v>215</v>
      </c>
      <c r="U5135" s="3" t="s">
        <v>215</v>
      </c>
      <c r="V5135" s="3" t="s">
        <v>215</v>
      </c>
      <c r="W5135" s="3" t="s">
        <v>215</v>
      </c>
      <c r="X5135" s="3" t="s">
        <v>215</v>
      </c>
      <c r="Y5135" s="3" t="s">
        <v>215</v>
      </c>
      <c r="Z5135" s="3" t="s">
        <v>215</v>
      </c>
      <c r="AA5135" s="3" t="s">
        <v>215</v>
      </c>
      <c r="AB5135" s="3" t="s">
        <v>215</v>
      </c>
      <c r="AC5135" s="3" t="s">
        <v>215</v>
      </c>
      <c r="AD5135" s="3">
        <v>0.96599999999999997</v>
      </c>
      <c r="AE5135" s="3">
        <v>1.1499999999999999</v>
      </c>
      <c r="AF5135" s="3">
        <v>1.268</v>
      </c>
      <c r="AG5135" s="3">
        <v>1.681</v>
      </c>
      <c r="AH5135" s="3">
        <v>2.0720000000000001</v>
      </c>
      <c r="AI5135" s="3">
        <v>2.262</v>
      </c>
      <c r="AJ5135" s="3">
        <v>2.7240000000000002</v>
      </c>
      <c r="AK5135" s="3">
        <v>3.6859999999999999</v>
      </c>
      <c r="AL5135" s="3">
        <v>4.5670000000000002</v>
      </c>
      <c r="AM5135" s="3">
        <v>4.17</v>
      </c>
      <c r="AN5135" s="3">
        <v>4.1470000000000002</v>
      </c>
      <c r="AO5135" s="3">
        <v>4.5430000000000001</v>
      </c>
      <c r="AP5135" s="3">
        <v>4.09</v>
      </c>
      <c r="AQ5135" s="3">
        <v>4.4660000000000002</v>
      </c>
      <c r="AR5135" s="3">
        <v>4.5949999999999998</v>
      </c>
      <c r="AS5135" s="3">
        <v>4.0549999999999997</v>
      </c>
      <c r="AT5135" s="3">
        <v>4.3760000000000003</v>
      </c>
      <c r="AU5135" s="3">
        <v>4.7640000000000002</v>
      </c>
      <c r="AV5135" s="3">
        <v>5.5469999999999997</v>
      </c>
      <c r="AW5135" s="3">
        <v>5.8620000000000001</v>
      </c>
      <c r="AX5135" s="3">
        <v>6.2140000000000004</v>
      </c>
      <c r="AY5135" s="3">
        <v>6.5720000000000001</v>
      </c>
      <c r="AZ5135" s="3">
        <v>6.9690000000000003</v>
      </c>
      <c r="BA5135">
        <v>7.3440000000000003</v>
      </c>
      <c r="BB5135">
        <v>2016</v>
      </c>
    </row>
    <row r="5136" spans="1:54" hidden="1" x14ac:dyDescent="0.2">
      <c r="A5136">
        <v>943</v>
      </c>
      <c r="B5136" t="s">
        <v>442</v>
      </c>
      <c r="C5136" t="s">
        <v>213</v>
      </c>
      <c r="D5136" t="s">
        <v>150</v>
      </c>
      <c r="E5136" t="s">
        <v>342</v>
      </c>
      <c r="F5136" t="s">
        <v>341</v>
      </c>
      <c r="G5136" t="s">
        <v>323</v>
      </c>
      <c r="H5136" t="s">
        <v>222</v>
      </c>
      <c r="I5136" t="s">
        <v>310</v>
      </c>
      <c r="J5136" s="3" t="s">
        <v>215</v>
      </c>
      <c r="K5136" s="3" t="s">
        <v>215</v>
      </c>
      <c r="L5136" s="3" t="s">
        <v>215</v>
      </c>
      <c r="M5136" s="3" t="s">
        <v>215</v>
      </c>
      <c r="N5136" s="3" t="s">
        <v>215</v>
      </c>
      <c r="O5136" s="3" t="s">
        <v>215</v>
      </c>
      <c r="P5136" s="3" t="s">
        <v>215</v>
      </c>
      <c r="Q5136" s="3" t="s">
        <v>215</v>
      </c>
      <c r="R5136" s="3" t="s">
        <v>215</v>
      </c>
      <c r="S5136" s="3" t="s">
        <v>215</v>
      </c>
      <c r="T5136" s="3" t="s">
        <v>215</v>
      </c>
      <c r="U5136" s="3" t="s">
        <v>215</v>
      </c>
      <c r="V5136" s="3" t="s">
        <v>215</v>
      </c>
      <c r="W5136" s="3" t="s">
        <v>215</v>
      </c>
      <c r="X5136" s="3" t="s">
        <v>215</v>
      </c>
      <c r="Y5136" s="3" t="s">
        <v>215</v>
      </c>
      <c r="Z5136" s="3" t="s">
        <v>215</v>
      </c>
      <c r="AA5136" s="3" t="s">
        <v>215</v>
      </c>
      <c r="AB5136" s="3" t="s">
        <v>215</v>
      </c>
      <c r="AC5136" s="3" t="s">
        <v>215</v>
      </c>
      <c r="AD5136" s="3">
        <v>4.92</v>
      </c>
      <c r="AE5136" s="3">
        <v>5.0869999999999997</v>
      </c>
      <c r="AF5136" s="3">
        <v>5.2629999999999999</v>
      </c>
      <c r="AG5136" s="3">
        <v>5.5030000000000001</v>
      </c>
      <c r="AH5136" s="3">
        <v>5.9029999999999996</v>
      </c>
      <c r="AI5136" s="3">
        <v>6.3490000000000002</v>
      </c>
      <c r="AJ5136" s="3">
        <v>7.1059999999999999</v>
      </c>
      <c r="AK5136" s="3">
        <v>7.7919999999999998</v>
      </c>
      <c r="AL5136" s="3">
        <v>8.516</v>
      </c>
      <c r="AM5136" s="3">
        <v>8.0830000000000002</v>
      </c>
      <c r="AN5136" s="3">
        <v>8.4030000000000005</v>
      </c>
      <c r="AO5136" s="3">
        <v>8.8510000000000009</v>
      </c>
      <c r="AP5136" s="3">
        <v>8.7680000000000007</v>
      </c>
      <c r="AQ5136" s="3">
        <v>9.2260000000000009</v>
      </c>
      <c r="AR5136" s="3">
        <v>9.5589999999999993</v>
      </c>
      <c r="AS5136" s="3">
        <v>9.9909999999999997</v>
      </c>
      <c r="AT5136" s="3">
        <v>10.417</v>
      </c>
      <c r="AU5136" s="3">
        <v>11.048999999999999</v>
      </c>
      <c r="AV5136" s="3">
        <v>11.646000000000001</v>
      </c>
      <c r="AW5136" s="3">
        <v>12.183999999999999</v>
      </c>
      <c r="AX5136" s="3">
        <v>12.798999999999999</v>
      </c>
      <c r="AY5136" s="3">
        <v>13.446</v>
      </c>
      <c r="AZ5136" s="3">
        <v>14.129</v>
      </c>
      <c r="BA5136">
        <v>14.8</v>
      </c>
      <c r="BB5136">
        <v>2016</v>
      </c>
    </row>
    <row r="5137" spans="1:54" hidden="1" x14ac:dyDescent="0.2">
      <c r="A5137">
        <v>943</v>
      </c>
      <c r="B5137" t="s">
        <v>442</v>
      </c>
      <c r="C5137" t="s">
        <v>340</v>
      </c>
      <c r="D5137" t="s">
        <v>150</v>
      </c>
      <c r="E5137" t="s">
        <v>339</v>
      </c>
      <c r="F5137" t="s">
        <v>338</v>
      </c>
      <c r="G5137" t="s">
        <v>295</v>
      </c>
      <c r="I5137" t="s">
        <v>337</v>
      </c>
      <c r="J5137" s="3" t="s">
        <v>215</v>
      </c>
      <c r="K5137" s="3" t="s">
        <v>215</v>
      </c>
      <c r="L5137" s="3" t="s">
        <v>215</v>
      </c>
      <c r="M5137" s="3" t="s">
        <v>215</v>
      </c>
      <c r="N5137" s="3" t="s">
        <v>215</v>
      </c>
      <c r="O5137" s="3" t="s">
        <v>215</v>
      </c>
      <c r="P5137" s="3" t="s">
        <v>215</v>
      </c>
      <c r="Q5137" s="3" t="s">
        <v>215</v>
      </c>
      <c r="R5137" s="3" t="s">
        <v>215</v>
      </c>
      <c r="S5137" s="3" t="s">
        <v>215</v>
      </c>
      <c r="T5137" s="3" t="s">
        <v>215</v>
      </c>
      <c r="U5137" s="3" t="s">
        <v>215</v>
      </c>
      <c r="V5137" s="3" t="s">
        <v>215</v>
      </c>
      <c r="W5137" s="3" t="s">
        <v>215</v>
      </c>
      <c r="X5137" s="3" t="s">
        <v>215</v>
      </c>
      <c r="Y5137" s="3" t="s">
        <v>215</v>
      </c>
      <c r="Z5137" s="3" t="s">
        <v>215</v>
      </c>
      <c r="AA5137" s="3" t="s">
        <v>215</v>
      </c>
      <c r="AB5137" s="3" t="s">
        <v>215</v>
      </c>
      <c r="AC5137" s="3" t="s">
        <v>215</v>
      </c>
      <c r="AD5137" s="3">
        <v>60.109000000000002</v>
      </c>
      <c r="AE5137" s="3">
        <v>73.040999999999997</v>
      </c>
      <c r="AF5137" s="3">
        <v>74.957999999999998</v>
      </c>
      <c r="AG5137" s="3">
        <v>80.950999999999993</v>
      </c>
      <c r="AH5137" s="3">
        <v>86.963999999999999</v>
      </c>
      <c r="AI5137" s="3">
        <v>90.899000000000001</v>
      </c>
      <c r="AJ5137" s="3">
        <v>100</v>
      </c>
      <c r="AK5137" s="3">
        <v>116.053</v>
      </c>
      <c r="AL5137" s="3">
        <v>124.93300000000001</v>
      </c>
      <c r="AM5137" s="3">
        <v>127.94799999999999</v>
      </c>
      <c r="AN5137" s="3">
        <v>130.04400000000001</v>
      </c>
      <c r="AO5137" s="3">
        <v>131.64400000000001</v>
      </c>
      <c r="AP5137" s="3">
        <v>131.87700000000001</v>
      </c>
      <c r="AQ5137" s="3">
        <v>134.60300000000001</v>
      </c>
      <c r="AR5137" s="3">
        <v>135.99799999999999</v>
      </c>
      <c r="AS5137" s="3">
        <v>139.01599999999999</v>
      </c>
      <c r="AT5137" s="3">
        <v>146.108</v>
      </c>
      <c r="AU5137" s="3">
        <v>149.614</v>
      </c>
      <c r="AV5137" s="3">
        <v>153.95400000000001</v>
      </c>
      <c r="AW5137" s="3">
        <v>157.09100000000001</v>
      </c>
      <c r="AX5137" s="3">
        <v>159.81299999999999</v>
      </c>
      <c r="AY5137" s="3">
        <v>162.80000000000001</v>
      </c>
      <c r="AZ5137" s="3">
        <v>165.94399999999999</v>
      </c>
      <c r="BA5137">
        <v>169.148</v>
      </c>
      <c r="BB5137">
        <v>2016</v>
      </c>
    </row>
    <row r="5138" spans="1:54" hidden="1" x14ac:dyDescent="0.2">
      <c r="A5138">
        <v>943</v>
      </c>
      <c r="B5138" t="s">
        <v>442</v>
      </c>
      <c r="C5138" t="s">
        <v>336</v>
      </c>
      <c r="D5138" t="s">
        <v>150</v>
      </c>
      <c r="E5138" t="s">
        <v>333</v>
      </c>
      <c r="F5138" t="s">
        <v>335</v>
      </c>
      <c r="G5138" t="s">
        <v>225</v>
      </c>
      <c r="H5138" t="s">
        <v>322</v>
      </c>
      <c r="I5138" t="s">
        <v>330</v>
      </c>
      <c r="J5138" s="3" t="s">
        <v>215</v>
      </c>
      <c r="K5138" s="3" t="s">
        <v>215</v>
      </c>
      <c r="L5138" s="3" t="s">
        <v>215</v>
      </c>
      <c r="M5138" s="3" t="s">
        <v>215</v>
      </c>
      <c r="N5138" s="3" t="s">
        <v>215</v>
      </c>
      <c r="O5138" s="3" t="s">
        <v>215</v>
      </c>
      <c r="P5138" s="3" t="s">
        <v>215</v>
      </c>
      <c r="Q5138" s="3" t="s">
        <v>215</v>
      </c>
      <c r="R5138" s="3" t="s">
        <v>215</v>
      </c>
      <c r="S5138" s="3" t="s">
        <v>215</v>
      </c>
      <c r="T5138" s="3" t="s">
        <v>215</v>
      </c>
      <c r="U5138" s="3" t="s">
        <v>215</v>
      </c>
      <c r="V5138" s="3" t="s">
        <v>215</v>
      </c>
      <c r="W5138" s="3" t="s">
        <v>215</v>
      </c>
      <c r="X5138" s="3" t="s">
        <v>215</v>
      </c>
      <c r="Y5138" s="3" t="s">
        <v>215</v>
      </c>
      <c r="Z5138" s="3" t="s">
        <v>215</v>
      </c>
      <c r="AA5138" s="3" t="s">
        <v>215</v>
      </c>
      <c r="AB5138" s="3" t="s">
        <v>215</v>
      </c>
      <c r="AC5138" s="3" t="s">
        <v>215</v>
      </c>
      <c r="AD5138" s="3">
        <v>2839.4549999999999</v>
      </c>
      <c r="AE5138" s="3">
        <v>2859.973</v>
      </c>
      <c r="AF5138" s="3">
        <v>2914.3119999999999</v>
      </c>
      <c r="AG5138" s="3">
        <v>2987.17</v>
      </c>
      <c r="AH5138" s="3">
        <v>3118.605</v>
      </c>
      <c r="AI5138" s="3">
        <v>3249.587</v>
      </c>
      <c r="AJ5138" s="3">
        <v>3529.0509999999999</v>
      </c>
      <c r="AK5138" s="3">
        <v>3762.393</v>
      </c>
      <c r="AL5138" s="3">
        <v>4026.134</v>
      </c>
      <c r="AM5138" s="3">
        <v>3784.49</v>
      </c>
      <c r="AN5138" s="3">
        <v>3879.556</v>
      </c>
      <c r="AO5138" s="3">
        <v>3999.3629999999998</v>
      </c>
      <c r="AP5138" s="3">
        <v>3887.2939999999999</v>
      </c>
      <c r="AQ5138" s="3">
        <v>4021.366</v>
      </c>
      <c r="AR5138" s="3">
        <v>4089.1460000000002</v>
      </c>
      <c r="AS5138" s="3">
        <v>4225.0640000000003</v>
      </c>
      <c r="AT5138" s="3">
        <v>4346.88</v>
      </c>
      <c r="AU5138" s="3">
        <v>4526.5370000000003</v>
      </c>
      <c r="AV5138" s="3">
        <v>4662.0429999999997</v>
      </c>
      <c r="AW5138" s="3">
        <v>4770.6790000000001</v>
      </c>
      <c r="AX5138" s="3">
        <v>4911.643</v>
      </c>
      <c r="AY5138" s="3">
        <v>5060.3239999999996</v>
      </c>
      <c r="AZ5138" s="3">
        <v>5224.2520000000004</v>
      </c>
      <c r="BA5138">
        <v>5375.16</v>
      </c>
      <c r="BB5138">
        <v>2016</v>
      </c>
    </row>
    <row r="5139" spans="1:54" hidden="1" x14ac:dyDescent="0.2">
      <c r="A5139">
        <v>943</v>
      </c>
      <c r="B5139" t="s">
        <v>442</v>
      </c>
      <c r="C5139" t="s">
        <v>334</v>
      </c>
      <c r="D5139" t="s">
        <v>150</v>
      </c>
      <c r="E5139" t="s">
        <v>333</v>
      </c>
      <c r="F5139" t="s">
        <v>332</v>
      </c>
      <c r="G5139" t="s">
        <v>331</v>
      </c>
      <c r="H5139" t="s">
        <v>322</v>
      </c>
      <c r="I5139" t="s">
        <v>330</v>
      </c>
      <c r="J5139" s="3" t="s">
        <v>215</v>
      </c>
      <c r="K5139" s="3" t="s">
        <v>215</v>
      </c>
      <c r="L5139" s="3" t="s">
        <v>215</v>
      </c>
      <c r="M5139" s="3" t="s">
        <v>215</v>
      </c>
      <c r="N5139" s="3" t="s">
        <v>215</v>
      </c>
      <c r="O5139" s="3" t="s">
        <v>215</v>
      </c>
      <c r="P5139" s="3" t="s">
        <v>215</v>
      </c>
      <c r="Q5139" s="3" t="s">
        <v>215</v>
      </c>
      <c r="R5139" s="3" t="s">
        <v>215</v>
      </c>
      <c r="S5139" s="3" t="s">
        <v>215</v>
      </c>
      <c r="T5139" s="3" t="s">
        <v>215</v>
      </c>
      <c r="U5139" s="3" t="s">
        <v>215</v>
      </c>
      <c r="V5139" s="3" t="s">
        <v>215</v>
      </c>
      <c r="W5139" s="3" t="s">
        <v>215</v>
      </c>
      <c r="X5139" s="3" t="s">
        <v>215</v>
      </c>
      <c r="Y5139" s="3" t="s">
        <v>215</v>
      </c>
      <c r="Z5139" s="3" t="s">
        <v>215</v>
      </c>
      <c r="AA5139" s="3" t="s">
        <v>215</v>
      </c>
      <c r="AB5139" s="3" t="s">
        <v>215</v>
      </c>
      <c r="AC5139" s="3" t="s">
        <v>215</v>
      </c>
      <c r="AD5139" s="3">
        <v>10133.793</v>
      </c>
      <c r="AE5139" s="3">
        <v>10207.019</v>
      </c>
      <c r="AF5139" s="3">
        <v>10400.951999999999</v>
      </c>
      <c r="AG5139" s="3">
        <v>10660.976000000001</v>
      </c>
      <c r="AH5139" s="3">
        <v>11130.058999999999</v>
      </c>
      <c r="AI5139" s="3">
        <v>11597.521000000001</v>
      </c>
      <c r="AJ5139" s="3">
        <v>12594.907999999999</v>
      </c>
      <c r="AK5139" s="3">
        <v>13427.686</v>
      </c>
      <c r="AL5139" s="3">
        <v>14368.956</v>
      </c>
      <c r="AM5139" s="3">
        <v>13506.55</v>
      </c>
      <c r="AN5139" s="3">
        <v>13845.832</v>
      </c>
      <c r="AO5139" s="3">
        <v>14273.414000000001</v>
      </c>
      <c r="AP5139" s="3">
        <v>13873.449000000001</v>
      </c>
      <c r="AQ5139" s="3">
        <v>14351.939</v>
      </c>
      <c r="AR5139" s="3">
        <v>14593.841</v>
      </c>
      <c r="AS5139" s="3">
        <v>15078.924000000001</v>
      </c>
      <c r="AT5139" s="3">
        <v>15513.673000000001</v>
      </c>
      <c r="AU5139" s="3">
        <v>16154.857</v>
      </c>
      <c r="AV5139" s="3">
        <v>16638.467000000001</v>
      </c>
      <c r="AW5139" s="3">
        <v>17026.181</v>
      </c>
      <c r="AX5139" s="3">
        <v>17529.269</v>
      </c>
      <c r="AY5139" s="3">
        <v>18059.900000000001</v>
      </c>
      <c r="AZ5139" s="3">
        <v>18644.947</v>
      </c>
      <c r="BA5139">
        <v>19183.525000000001</v>
      </c>
      <c r="BB5139">
        <v>2016</v>
      </c>
    </row>
    <row r="5140" spans="1:54" hidden="1" x14ac:dyDescent="0.2">
      <c r="A5140">
        <v>943</v>
      </c>
      <c r="B5140" t="s">
        <v>442</v>
      </c>
      <c r="C5140" t="s">
        <v>329</v>
      </c>
      <c r="D5140" t="s">
        <v>150</v>
      </c>
      <c r="E5140" t="s">
        <v>325</v>
      </c>
      <c r="F5140" t="s">
        <v>328</v>
      </c>
      <c r="G5140" t="s">
        <v>225</v>
      </c>
      <c r="H5140" t="s">
        <v>322</v>
      </c>
      <c r="I5140" t="s">
        <v>321</v>
      </c>
      <c r="J5140" s="3" t="s">
        <v>215</v>
      </c>
      <c r="K5140" s="3" t="s">
        <v>215</v>
      </c>
      <c r="L5140" s="3" t="s">
        <v>215</v>
      </c>
      <c r="M5140" s="3" t="s">
        <v>215</v>
      </c>
      <c r="N5140" s="3" t="s">
        <v>215</v>
      </c>
      <c r="O5140" s="3" t="s">
        <v>215</v>
      </c>
      <c r="P5140" s="3" t="s">
        <v>215</v>
      </c>
      <c r="Q5140" s="3" t="s">
        <v>215</v>
      </c>
      <c r="R5140" s="3" t="s">
        <v>215</v>
      </c>
      <c r="S5140" s="3" t="s">
        <v>215</v>
      </c>
      <c r="T5140" s="3" t="s">
        <v>215</v>
      </c>
      <c r="U5140" s="3" t="s">
        <v>215</v>
      </c>
      <c r="V5140" s="3" t="s">
        <v>215</v>
      </c>
      <c r="W5140" s="3" t="s">
        <v>215</v>
      </c>
      <c r="X5140" s="3" t="s">
        <v>215</v>
      </c>
      <c r="Y5140" s="3" t="s">
        <v>215</v>
      </c>
      <c r="Z5140" s="3" t="s">
        <v>215</v>
      </c>
      <c r="AA5140" s="3" t="s">
        <v>215</v>
      </c>
      <c r="AB5140" s="3" t="s">
        <v>215</v>
      </c>
      <c r="AC5140" s="3" t="s">
        <v>215</v>
      </c>
      <c r="AD5140" s="3">
        <v>1706.7650000000001</v>
      </c>
      <c r="AE5140" s="3">
        <v>2088.9639999999999</v>
      </c>
      <c r="AF5140" s="3">
        <v>2184.5050000000001</v>
      </c>
      <c r="AG5140" s="3">
        <v>2418.152</v>
      </c>
      <c r="AH5140" s="3">
        <v>2712.0520000000001</v>
      </c>
      <c r="AI5140" s="3">
        <v>2953.8530000000001</v>
      </c>
      <c r="AJ5140" s="3">
        <v>3529.0509999999999</v>
      </c>
      <c r="AK5140" s="3">
        <v>4366.3519999999999</v>
      </c>
      <c r="AL5140" s="3">
        <v>5029.9639999999999</v>
      </c>
      <c r="AM5140" s="3">
        <v>4842.1710000000003</v>
      </c>
      <c r="AN5140" s="3">
        <v>5045.1220000000003</v>
      </c>
      <c r="AO5140" s="3">
        <v>5264.9269999999997</v>
      </c>
      <c r="AP5140" s="3">
        <v>5126.4530000000004</v>
      </c>
      <c r="AQ5140" s="3">
        <v>5412.88</v>
      </c>
      <c r="AR5140" s="3">
        <v>5561.1480000000001</v>
      </c>
      <c r="AS5140" s="3">
        <v>5873.5330000000004</v>
      </c>
      <c r="AT5140" s="3">
        <v>6351.125</v>
      </c>
      <c r="AU5140" s="3">
        <v>6772.3450000000003</v>
      </c>
      <c r="AV5140" s="3">
        <v>7177.415</v>
      </c>
      <c r="AW5140" s="3">
        <v>7494.31</v>
      </c>
      <c r="AX5140" s="3">
        <v>7849.4480000000003</v>
      </c>
      <c r="AY5140" s="3">
        <v>8238.2209999999995</v>
      </c>
      <c r="AZ5140" s="3">
        <v>8669.31</v>
      </c>
      <c r="BA5140">
        <v>9091.9629999999997</v>
      </c>
      <c r="BB5140">
        <v>2016</v>
      </c>
    </row>
    <row r="5141" spans="1:54" hidden="1" x14ac:dyDescent="0.2">
      <c r="A5141">
        <v>943</v>
      </c>
      <c r="B5141" t="s">
        <v>442</v>
      </c>
      <c r="C5141" t="s">
        <v>327</v>
      </c>
      <c r="D5141" t="s">
        <v>150</v>
      </c>
      <c r="E5141" t="s">
        <v>325</v>
      </c>
      <c r="F5141" t="s">
        <v>326</v>
      </c>
      <c r="G5141" t="s">
        <v>223</v>
      </c>
      <c r="H5141" t="s">
        <v>322</v>
      </c>
      <c r="I5141" t="s">
        <v>321</v>
      </c>
      <c r="J5141" s="3" t="s">
        <v>215</v>
      </c>
      <c r="K5141" s="3" t="s">
        <v>215</v>
      </c>
      <c r="L5141" s="3" t="s">
        <v>215</v>
      </c>
      <c r="M5141" s="3" t="s">
        <v>215</v>
      </c>
      <c r="N5141" s="3" t="s">
        <v>215</v>
      </c>
      <c r="O5141" s="3" t="s">
        <v>215</v>
      </c>
      <c r="P5141" s="3" t="s">
        <v>215</v>
      </c>
      <c r="Q5141" s="3" t="s">
        <v>215</v>
      </c>
      <c r="R5141" s="3" t="s">
        <v>215</v>
      </c>
      <c r="S5141" s="3" t="s">
        <v>215</v>
      </c>
      <c r="T5141" s="3" t="s">
        <v>215</v>
      </c>
      <c r="U5141" s="3" t="s">
        <v>215</v>
      </c>
      <c r="V5141" s="3" t="s">
        <v>215</v>
      </c>
      <c r="W5141" s="3" t="s">
        <v>215</v>
      </c>
      <c r="X5141" s="3" t="s">
        <v>215</v>
      </c>
      <c r="Y5141" s="3" t="s">
        <v>215</v>
      </c>
      <c r="Z5141" s="3" t="s">
        <v>215</v>
      </c>
      <c r="AA5141" s="3" t="s">
        <v>215</v>
      </c>
      <c r="AB5141" s="3" t="s">
        <v>215</v>
      </c>
      <c r="AC5141" s="3" t="s">
        <v>215</v>
      </c>
      <c r="AD5141" s="3">
        <v>1577.088</v>
      </c>
      <c r="AE5141" s="3">
        <v>1870.5940000000001</v>
      </c>
      <c r="AF5141" s="3">
        <v>2062.1680000000001</v>
      </c>
      <c r="AG5141" s="3">
        <v>2733.9850000000001</v>
      </c>
      <c r="AH5141" s="3">
        <v>3370.8710000000001</v>
      </c>
      <c r="AI5141" s="3">
        <v>3679.44</v>
      </c>
      <c r="AJ5141" s="3">
        <v>4431.0600000000004</v>
      </c>
      <c r="AK5141" s="3">
        <v>5984.6779999999999</v>
      </c>
      <c r="AL5141" s="3">
        <v>7402.6710000000003</v>
      </c>
      <c r="AM5141" s="3">
        <v>6744.1629999999996</v>
      </c>
      <c r="AN5141" s="3">
        <v>6694.3419999999996</v>
      </c>
      <c r="AO5141" s="3">
        <v>7325.6589999999997</v>
      </c>
      <c r="AP5141" s="3">
        <v>6590.433</v>
      </c>
      <c r="AQ5141" s="3">
        <v>7189.1480000000001</v>
      </c>
      <c r="AR5141" s="3">
        <v>7389.8860000000004</v>
      </c>
      <c r="AS5141" s="3">
        <v>6517.4189999999999</v>
      </c>
      <c r="AT5141" s="3">
        <v>7028.2079999999996</v>
      </c>
      <c r="AU5141" s="3">
        <v>7647.0029999999997</v>
      </c>
      <c r="AV5141" s="3">
        <v>8898.152</v>
      </c>
      <c r="AW5141" s="3">
        <v>9397.4879999999994</v>
      </c>
      <c r="AX5141" s="3">
        <v>9955.6640000000007</v>
      </c>
      <c r="AY5141" s="3">
        <v>10522.212</v>
      </c>
      <c r="AZ5141" s="3">
        <v>11149.811</v>
      </c>
      <c r="BA5141">
        <v>11742.661</v>
      </c>
      <c r="BB5141">
        <v>2016</v>
      </c>
    </row>
    <row r="5142" spans="1:54" hidden="1" x14ac:dyDescent="0.2">
      <c r="A5142">
        <v>943</v>
      </c>
      <c r="B5142" t="s">
        <v>442</v>
      </c>
      <c r="C5142" t="s">
        <v>212</v>
      </c>
      <c r="D5142" t="s">
        <v>150</v>
      </c>
      <c r="E5142" t="s">
        <v>325</v>
      </c>
      <c r="F5142" t="s">
        <v>324</v>
      </c>
      <c r="G5142" t="s">
        <v>323</v>
      </c>
      <c r="H5142" t="s">
        <v>322</v>
      </c>
      <c r="I5142" t="s">
        <v>321</v>
      </c>
      <c r="J5142" s="3" t="s">
        <v>215</v>
      </c>
      <c r="K5142" s="3" t="s">
        <v>215</v>
      </c>
      <c r="L5142" s="3" t="s">
        <v>215</v>
      </c>
      <c r="M5142" s="3" t="s">
        <v>215</v>
      </c>
      <c r="N5142" s="3" t="s">
        <v>215</v>
      </c>
      <c r="O5142" s="3" t="s">
        <v>215</v>
      </c>
      <c r="P5142" s="3" t="s">
        <v>215</v>
      </c>
      <c r="Q5142" s="3" t="s">
        <v>215</v>
      </c>
      <c r="R5142" s="3" t="s">
        <v>215</v>
      </c>
      <c r="S5142" s="3" t="s">
        <v>215</v>
      </c>
      <c r="T5142" s="3" t="s">
        <v>215</v>
      </c>
      <c r="U5142" s="3" t="s">
        <v>215</v>
      </c>
      <c r="V5142" s="3" t="s">
        <v>215</v>
      </c>
      <c r="W5142" s="3" t="s">
        <v>215</v>
      </c>
      <c r="X5142" s="3" t="s">
        <v>215</v>
      </c>
      <c r="Y5142" s="3" t="s">
        <v>215</v>
      </c>
      <c r="Z5142" s="3" t="s">
        <v>215</v>
      </c>
      <c r="AA5142" s="3" t="s">
        <v>215</v>
      </c>
      <c r="AB5142" s="3" t="s">
        <v>215</v>
      </c>
      <c r="AC5142" s="3" t="s">
        <v>215</v>
      </c>
      <c r="AD5142" s="3">
        <v>8032.3220000000001</v>
      </c>
      <c r="AE5142" s="3">
        <v>8274.7459999999992</v>
      </c>
      <c r="AF5142" s="3">
        <v>8561.4120000000003</v>
      </c>
      <c r="AG5142" s="3">
        <v>8950.4269999999997</v>
      </c>
      <c r="AH5142" s="3">
        <v>9601.2039999999997</v>
      </c>
      <c r="AI5142" s="3">
        <v>10326.326999999999</v>
      </c>
      <c r="AJ5142" s="3">
        <v>11558.98</v>
      </c>
      <c r="AK5142" s="3">
        <v>12651.177</v>
      </c>
      <c r="AL5142" s="3">
        <v>13803.58</v>
      </c>
      <c r="AM5142" s="3">
        <v>13073.642</v>
      </c>
      <c r="AN5142" s="3">
        <v>13565.794</v>
      </c>
      <c r="AO5142" s="3">
        <v>14273.414000000001</v>
      </c>
      <c r="AP5142" s="3">
        <v>14129.013000000001</v>
      </c>
      <c r="AQ5142" s="3">
        <v>14852.359</v>
      </c>
      <c r="AR5142" s="3">
        <v>15373.754000000001</v>
      </c>
      <c r="AS5142" s="3">
        <v>16057.001</v>
      </c>
      <c r="AT5142" s="3">
        <v>16730.723999999998</v>
      </c>
      <c r="AU5142" s="3">
        <v>17735.699000000001</v>
      </c>
      <c r="AV5142" s="3">
        <v>18681.657999999999</v>
      </c>
      <c r="AW5142" s="3">
        <v>19531.582999999999</v>
      </c>
      <c r="AX5142" s="3">
        <v>20503.808000000001</v>
      </c>
      <c r="AY5142" s="3">
        <v>21527.067999999999</v>
      </c>
      <c r="AZ5142" s="3">
        <v>22606.046999999999</v>
      </c>
      <c r="BA5142">
        <v>23663.715</v>
      </c>
      <c r="BB5142">
        <v>2016</v>
      </c>
    </row>
    <row r="5143" spans="1:54" hidden="1" x14ac:dyDescent="0.2">
      <c r="A5143">
        <v>943</v>
      </c>
      <c r="B5143" t="s">
        <v>442</v>
      </c>
      <c r="C5143" t="s">
        <v>320</v>
      </c>
      <c r="D5143" t="s">
        <v>150</v>
      </c>
      <c r="E5143" t="s">
        <v>319</v>
      </c>
      <c r="F5143" t="s">
        <v>318</v>
      </c>
      <c r="G5143" t="s">
        <v>243</v>
      </c>
    </row>
    <row r="5144" spans="1:54" hidden="1" x14ac:dyDescent="0.2">
      <c r="A5144">
        <v>943</v>
      </c>
      <c r="B5144" t="s">
        <v>442</v>
      </c>
      <c r="C5144" t="s">
        <v>317</v>
      </c>
      <c r="D5144" t="s">
        <v>150</v>
      </c>
      <c r="E5144" t="s">
        <v>316</v>
      </c>
      <c r="F5144" t="s">
        <v>315</v>
      </c>
      <c r="G5144" t="s">
        <v>288</v>
      </c>
      <c r="I5144" t="s">
        <v>310</v>
      </c>
      <c r="J5144" s="3" t="s">
        <v>215</v>
      </c>
      <c r="K5144" s="3" t="s">
        <v>215</v>
      </c>
      <c r="L5144" s="3" t="s">
        <v>215</v>
      </c>
      <c r="M5144" s="3" t="s">
        <v>215</v>
      </c>
      <c r="N5144" s="3" t="s">
        <v>215</v>
      </c>
      <c r="O5144" s="3" t="s">
        <v>215</v>
      </c>
      <c r="P5144" s="3" t="s">
        <v>215</v>
      </c>
      <c r="Q5144" s="3" t="s">
        <v>215</v>
      </c>
      <c r="R5144" s="3" t="s">
        <v>215</v>
      </c>
      <c r="S5144" s="3" t="s">
        <v>215</v>
      </c>
      <c r="T5144" s="3" t="s">
        <v>215</v>
      </c>
      <c r="U5144" s="3" t="s">
        <v>215</v>
      </c>
      <c r="V5144" s="3" t="s">
        <v>215</v>
      </c>
      <c r="W5144" s="3" t="s">
        <v>215</v>
      </c>
      <c r="X5144" s="3" t="s">
        <v>215</v>
      </c>
      <c r="Y5144" s="3" t="s">
        <v>215</v>
      </c>
      <c r="Z5144" s="3" t="s">
        <v>215</v>
      </c>
      <c r="AA5144" s="3" t="s">
        <v>215</v>
      </c>
      <c r="AB5144" s="3" t="s">
        <v>215</v>
      </c>
      <c r="AC5144" s="3" t="s">
        <v>215</v>
      </c>
      <c r="AD5144" s="3">
        <v>0.01</v>
      </c>
      <c r="AE5144" s="3">
        <v>0.01</v>
      </c>
      <c r="AF5144" s="3">
        <v>0.01</v>
      </c>
      <c r="AG5144" s="3">
        <v>8.9999999999999993E-3</v>
      </c>
      <c r="AH5144" s="3">
        <v>8.9999999999999993E-3</v>
      </c>
      <c r="AI5144" s="3">
        <v>8.9999999999999993E-3</v>
      </c>
      <c r="AJ5144" s="3">
        <v>0.01</v>
      </c>
      <c r="AK5144" s="3">
        <v>0.01</v>
      </c>
      <c r="AL5144" s="3">
        <v>0.01</v>
      </c>
      <c r="AM5144" s="3">
        <v>0.01</v>
      </c>
      <c r="AN5144" s="3">
        <v>8.9999999999999993E-3</v>
      </c>
      <c r="AO5144" s="3">
        <v>8.9999999999999993E-3</v>
      </c>
      <c r="AP5144" s="3">
        <v>8.9999999999999993E-3</v>
      </c>
      <c r="AQ5144" s="3">
        <v>8.9999999999999993E-3</v>
      </c>
      <c r="AR5144" s="3">
        <v>8.9999999999999993E-3</v>
      </c>
      <c r="AS5144" s="3">
        <v>8.9999999999999993E-3</v>
      </c>
      <c r="AT5144" s="3">
        <v>8.9999999999999993E-3</v>
      </c>
      <c r="AU5144" s="3">
        <v>8.9999999999999993E-3</v>
      </c>
      <c r="AV5144" s="3">
        <v>8.9999999999999993E-3</v>
      </c>
      <c r="AW5144" s="3">
        <v>8.9999999999999993E-3</v>
      </c>
      <c r="AX5144" s="3">
        <v>8.0000000000000002E-3</v>
      </c>
      <c r="AY5144" s="3">
        <v>8.0000000000000002E-3</v>
      </c>
      <c r="AZ5144" s="3">
        <v>8.0000000000000002E-3</v>
      </c>
      <c r="BA5144">
        <v>8.0000000000000002E-3</v>
      </c>
      <c r="BB5144">
        <v>2016</v>
      </c>
    </row>
    <row r="5145" spans="1:54" hidden="1" x14ac:dyDescent="0.2">
      <c r="A5145">
        <v>943</v>
      </c>
      <c r="B5145" t="s">
        <v>442</v>
      </c>
      <c r="C5145" t="s">
        <v>314</v>
      </c>
      <c r="D5145" t="s">
        <v>150</v>
      </c>
      <c r="E5145" t="s">
        <v>313</v>
      </c>
      <c r="F5145" t="s">
        <v>312</v>
      </c>
      <c r="G5145" t="s">
        <v>311</v>
      </c>
      <c r="I5145" t="s">
        <v>310</v>
      </c>
      <c r="J5145" s="3" t="s">
        <v>215</v>
      </c>
      <c r="K5145" s="3" t="s">
        <v>215</v>
      </c>
      <c r="L5145" s="3" t="s">
        <v>215</v>
      </c>
      <c r="M5145" s="3" t="s">
        <v>215</v>
      </c>
      <c r="N5145" s="3" t="s">
        <v>215</v>
      </c>
      <c r="O5145" s="3" t="s">
        <v>215</v>
      </c>
      <c r="P5145" s="3" t="s">
        <v>215</v>
      </c>
      <c r="Q5145" s="3" t="s">
        <v>215</v>
      </c>
      <c r="R5145" s="3" t="s">
        <v>215</v>
      </c>
      <c r="S5145" s="3" t="s">
        <v>215</v>
      </c>
      <c r="T5145" s="3" t="s">
        <v>215</v>
      </c>
      <c r="U5145" s="3" t="s">
        <v>215</v>
      </c>
      <c r="V5145" s="3" t="s">
        <v>215</v>
      </c>
      <c r="W5145" s="3" t="s">
        <v>215</v>
      </c>
      <c r="X5145" s="3" t="s">
        <v>215</v>
      </c>
      <c r="Y5145" s="3" t="s">
        <v>215</v>
      </c>
      <c r="Z5145" s="3" t="s">
        <v>215</v>
      </c>
      <c r="AA5145" s="3" t="s">
        <v>215</v>
      </c>
      <c r="AB5145" s="3" t="s">
        <v>215</v>
      </c>
      <c r="AC5145" s="3" t="s">
        <v>215</v>
      </c>
      <c r="AD5145" s="3">
        <v>0.21199999999999999</v>
      </c>
      <c r="AE5145" s="3">
        <v>0.252</v>
      </c>
      <c r="AF5145" s="3">
        <v>0.255</v>
      </c>
      <c r="AG5145" s="3">
        <v>0.27</v>
      </c>
      <c r="AH5145" s="3">
        <v>0.28199999999999997</v>
      </c>
      <c r="AI5145" s="3">
        <v>0.28599999999999998</v>
      </c>
      <c r="AJ5145" s="3">
        <v>0.30499999999999999</v>
      </c>
      <c r="AK5145" s="3">
        <v>0.34499999999999997</v>
      </c>
      <c r="AL5145" s="3">
        <v>0.36399999999999999</v>
      </c>
      <c r="AM5145" s="3">
        <v>0.37</v>
      </c>
      <c r="AN5145" s="3">
        <v>0.372</v>
      </c>
      <c r="AO5145" s="3">
        <v>0.36899999999999999</v>
      </c>
      <c r="AP5145" s="3">
        <v>0.36299999999999999</v>
      </c>
      <c r="AQ5145" s="3">
        <v>0.36399999999999999</v>
      </c>
      <c r="AR5145" s="3">
        <v>0.36199999999999999</v>
      </c>
      <c r="AS5145" s="3">
        <v>0.36599999999999999</v>
      </c>
      <c r="AT5145" s="3">
        <v>0.38</v>
      </c>
      <c r="AU5145" s="3">
        <v>0.38200000000000001</v>
      </c>
      <c r="AV5145" s="3">
        <v>0.38400000000000001</v>
      </c>
      <c r="AW5145" s="3">
        <v>0.38400000000000001</v>
      </c>
      <c r="AX5145" s="3">
        <v>0.38300000000000001</v>
      </c>
      <c r="AY5145" s="3">
        <v>0.38300000000000001</v>
      </c>
      <c r="AZ5145" s="3">
        <v>0.38300000000000001</v>
      </c>
      <c r="BA5145">
        <v>0.38400000000000001</v>
      </c>
      <c r="BB5145">
        <v>2016</v>
      </c>
    </row>
    <row r="5146" spans="1:54" hidden="1" x14ac:dyDescent="0.2">
      <c r="A5146">
        <v>943</v>
      </c>
      <c r="B5146" t="s">
        <v>442</v>
      </c>
      <c r="C5146" t="s">
        <v>309</v>
      </c>
      <c r="D5146" t="s">
        <v>150</v>
      </c>
      <c r="E5146" t="s">
        <v>308</v>
      </c>
      <c r="F5146" t="s">
        <v>307</v>
      </c>
      <c r="G5146" t="s">
        <v>217</v>
      </c>
      <c r="I5146" t="s">
        <v>1458</v>
      </c>
      <c r="J5146" s="3" t="s">
        <v>215</v>
      </c>
      <c r="K5146" s="3" t="s">
        <v>215</v>
      </c>
      <c r="L5146" s="3" t="s">
        <v>215</v>
      </c>
      <c r="M5146" s="3" t="s">
        <v>215</v>
      </c>
      <c r="N5146" s="3" t="s">
        <v>215</v>
      </c>
      <c r="O5146" s="3" t="s">
        <v>215</v>
      </c>
      <c r="P5146" s="3" t="s">
        <v>215</v>
      </c>
      <c r="Q5146" s="3" t="s">
        <v>215</v>
      </c>
      <c r="R5146" s="3" t="s">
        <v>215</v>
      </c>
      <c r="S5146" s="3" t="s">
        <v>215</v>
      </c>
      <c r="T5146" s="3" t="s">
        <v>215</v>
      </c>
      <c r="U5146" s="3" t="s">
        <v>215</v>
      </c>
      <c r="V5146" s="3" t="s">
        <v>215</v>
      </c>
      <c r="W5146" s="3" t="s">
        <v>215</v>
      </c>
      <c r="X5146" s="3" t="s">
        <v>215</v>
      </c>
      <c r="Y5146" s="3" t="s">
        <v>215</v>
      </c>
      <c r="Z5146" s="3" t="s">
        <v>215</v>
      </c>
      <c r="AA5146" s="3" t="s">
        <v>215</v>
      </c>
      <c r="AB5146" s="3" t="s">
        <v>215</v>
      </c>
      <c r="AC5146" s="3" t="s">
        <v>215</v>
      </c>
      <c r="AD5146" s="3">
        <v>23.748999999999999</v>
      </c>
      <c r="AE5146" s="3">
        <v>24.582999999999998</v>
      </c>
      <c r="AF5146" s="3">
        <v>19.8</v>
      </c>
      <c r="AG5146" s="3">
        <v>16.384</v>
      </c>
      <c r="AH5146" s="3">
        <v>17.579000000000001</v>
      </c>
      <c r="AI5146" s="3">
        <v>18.684000000000001</v>
      </c>
      <c r="AJ5146" s="3">
        <v>23.928000000000001</v>
      </c>
      <c r="AK5146" s="3">
        <v>34.756999999999998</v>
      </c>
      <c r="AL5146" s="3">
        <v>41.177</v>
      </c>
      <c r="AM5146" s="3">
        <v>26.943000000000001</v>
      </c>
      <c r="AN5146" s="3">
        <v>21.77</v>
      </c>
      <c r="AO5146" s="3">
        <v>19.329000000000001</v>
      </c>
      <c r="AP5146" s="3">
        <v>20.585999999999999</v>
      </c>
      <c r="AQ5146" s="3">
        <v>19.606000000000002</v>
      </c>
      <c r="AR5146" s="3">
        <v>20.221</v>
      </c>
      <c r="AS5146" s="3">
        <v>20.094999999999999</v>
      </c>
      <c r="AT5146" s="3">
        <v>26.094999999999999</v>
      </c>
      <c r="AU5146" s="3">
        <v>28.312999999999999</v>
      </c>
      <c r="AV5146" s="3">
        <v>28.651</v>
      </c>
      <c r="AW5146" s="3">
        <v>26.407</v>
      </c>
      <c r="AX5146" s="3">
        <v>22.722999999999999</v>
      </c>
      <c r="AY5146" s="3">
        <v>23.766999999999999</v>
      </c>
      <c r="AZ5146" s="3">
        <v>24.388999999999999</v>
      </c>
      <c r="BA5146">
        <v>25.242999999999999</v>
      </c>
      <c r="BB5146">
        <v>2016</v>
      </c>
    </row>
    <row r="5147" spans="1:54" hidden="1" x14ac:dyDescent="0.2">
      <c r="A5147">
        <v>943</v>
      </c>
      <c r="B5147" t="s">
        <v>442</v>
      </c>
      <c r="C5147" t="s">
        <v>306</v>
      </c>
      <c r="D5147" t="s">
        <v>150</v>
      </c>
      <c r="E5147" t="s">
        <v>305</v>
      </c>
      <c r="F5147" t="s">
        <v>304</v>
      </c>
      <c r="G5147" t="s">
        <v>217</v>
      </c>
      <c r="I5147" t="s">
        <v>1458</v>
      </c>
      <c r="J5147" s="3" t="s">
        <v>215</v>
      </c>
      <c r="K5147" s="3" t="s">
        <v>215</v>
      </c>
      <c r="L5147" s="3" t="s">
        <v>215</v>
      </c>
      <c r="M5147" s="3" t="s">
        <v>215</v>
      </c>
      <c r="N5147" s="3" t="s">
        <v>215</v>
      </c>
      <c r="O5147" s="3" t="s">
        <v>215</v>
      </c>
      <c r="P5147" s="3" t="s">
        <v>215</v>
      </c>
      <c r="Q5147" s="3" t="s">
        <v>215</v>
      </c>
      <c r="R5147" s="3" t="s">
        <v>215</v>
      </c>
      <c r="S5147" s="3" t="s">
        <v>215</v>
      </c>
      <c r="T5147" s="3" t="s">
        <v>215</v>
      </c>
      <c r="U5147" s="3" t="s">
        <v>215</v>
      </c>
      <c r="V5147" s="3" t="s">
        <v>215</v>
      </c>
      <c r="W5147" s="3" t="s">
        <v>215</v>
      </c>
      <c r="X5147" s="3" t="s">
        <v>215</v>
      </c>
      <c r="Y5147" s="3" t="s">
        <v>215</v>
      </c>
      <c r="Z5147" s="3" t="s">
        <v>215</v>
      </c>
      <c r="AA5147" s="3" t="s">
        <v>215</v>
      </c>
      <c r="AB5147" s="3" t="s">
        <v>215</v>
      </c>
      <c r="AC5147" s="3" t="s">
        <v>215</v>
      </c>
      <c r="AD5147" s="3" t="s">
        <v>215</v>
      </c>
      <c r="AE5147" s="3">
        <v>8.7360000000000007</v>
      </c>
      <c r="AF5147" s="3">
        <v>0.86599999999999999</v>
      </c>
      <c r="AG5147" s="3">
        <v>4.9850000000000003</v>
      </c>
      <c r="AH5147" s="3">
        <v>3.661</v>
      </c>
      <c r="AI5147" s="3">
        <v>3.7909999999999999</v>
      </c>
      <c r="AJ5147" s="3">
        <v>-7.1159999999999997</v>
      </c>
      <c r="AK5147" s="3">
        <v>-4.6120000000000001</v>
      </c>
      <c r="AL5147" s="3">
        <v>-8.2940000000000005</v>
      </c>
      <c r="AM5147" s="3">
        <v>-0.78900000000000003</v>
      </c>
      <c r="AN5147" s="3">
        <v>-1.246</v>
      </c>
      <c r="AO5147" s="3">
        <v>1.494</v>
      </c>
      <c r="AP5147" s="3">
        <v>1.94</v>
      </c>
      <c r="AQ5147" s="3">
        <v>5.1340000000000003</v>
      </c>
      <c r="AR5147" s="3">
        <v>5.0170000000000003</v>
      </c>
      <c r="AS5147" s="3">
        <v>6.8840000000000003</v>
      </c>
      <c r="AT5147" s="3">
        <v>8.0150000000000006</v>
      </c>
      <c r="AU5147" s="3">
        <v>9.3689999999999998</v>
      </c>
      <c r="AV5147" s="3">
        <v>9.609</v>
      </c>
      <c r="AW5147" s="3">
        <v>8.5809999999999995</v>
      </c>
      <c r="AX5147" s="3">
        <v>9.1310000000000002</v>
      </c>
      <c r="AY5147" s="3">
        <v>10.984</v>
      </c>
      <c r="AZ5147" s="3">
        <v>12.946</v>
      </c>
      <c r="BA5147">
        <v>15.013999999999999</v>
      </c>
      <c r="BB5147">
        <v>2016</v>
      </c>
    </row>
    <row r="5148" spans="1:54" hidden="1" x14ac:dyDescent="0.2">
      <c r="A5148">
        <v>943</v>
      </c>
      <c r="B5148" t="s">
        <v>442</v>
      </c>
      <c r="C5148" t="s">
        <v>303</v>
      </c>
      <c r="D5148" t="s">
        <v>150</v>
      </c>
      <c r="E5148" t="s">
        <v>300</v>
      </c>
      <c r="F5148" t="s">
        <v>302</v>
      </c>
      <c r="G5148" t="s">
        <v>295</v>
      </c>
      <c r="I5148" t="s">
        <v>1459</v>
      </c>
      <c r="J5148" s="3" t="s">
        <v>215</v>
      </c>
      <c r="K5148" s="3" t="s">
        <v>215</v>
      </c>
      <c r="L5148" s="3" t="s">
        <v>215</v>
      </c>
      <c r="M5148" s="3" t="s">
        <v>215</v>
      </c>
      <c r="N5148" s="3" t="s">
        <v>215</v>
      </c>
      <c r="O5148" s="3" t="s">
        <v>215</v>
      </c>
      <c r="P5148" s="3" t="s">
        <v>215</v>
      </c>
      <c r="Q5148" s="3" t="s">
        <v>215</v>
      </c>
      <c r="R5148" s="3" t="s">
        <v>215</v>
      </c>
      <c r="S5148" s="3" t="s">
        <v>215</v>
      </c>
      <c r="T5148" s="3" t="s">
        <v>215</v>
      </c>
      <c r="U5148" s="3" t="s">
        <v>215</v>
      </c>
      <c r="V5148" s="3" t="s">
        <v>215</v>
      </c>
      <c r="W5148" s="3" t="s">
        <v>215</v>
      </c>
      <c r="X5148" s="3" t="s">
        <v>215</v>
      </c>
      <c r="Y5148" s="3" t="s">
        <v>215</v>
      </c>
      <c r="Z5148" s="3" t="s">
        <v>215</v>
      </c>
      <c r="AA5148" s="3" t="s">
        <v>215</v>
      </c>
      <c r="AB5148" s="3" t="s">
        <v>215</v>
      </c>
      <c r="AC5148" s="3">
        <v>100</v>
      </c>
      <c r="AD5148" s="3">
        <v>129.864</v>
      </c>
      <c r="AE5148" s="3">
        <v>160.68</v>
      </c>
      <c r="AF5148" s="3">
        <v>192.33600000000001</v>
      </c>
      <c r="AG5148" s="3">
        <v>206.76400000000001</v>
      </c>
      <c r="AH5148" s="3">
        <v>213.172</v>
      </c>
      <c r="AI5148" s="3">
        <v>220.518</v>
      </c>
      <c r="AJ5148" s="3">
        <v>225.18299999999999</v>
      </c>
      <c r="AK5148" s="3">
        <v>232.762</v>
      </c>
      <c r="AL5148" s="3">
        <v>253.71</v>
      </c>
      <c r="AM5148" s="3">
        <v>262.71899999999999</v>
      </c>
      <c r="AN5148" s="3">
        <v>263.71899999999999</v>
      </c>
      <c r="AO5148" s="3">
        <v>272.82100000000003</v>
      </c>
      <c r="AP5148" s="3">
        <v>284.11799999999999</v>
      </c>
      <c r="AQ5148" s="3">
        <v>290.38900000000001</v>
      </c>
      <c r="AR5148" s="3">
        <v>288.315</v>
      </c>
      <c r="AS5148" s="3">
        <v>292.77999999999997</v>
      </c>
      <c r="AT5148" s="3">
        <v>292.024</v>
      </c>
      <c r="AU5148" s="3">
        <v>298.95400000000001</v>
      </c>
      <c r="AV5148" s="3">
        <v>307.26499999999999</v>
      </c>
      <c r="AW5148" s="3">
        <v>312.89699999999999</v>
      </c>
      <c r="AX5148" s="3">
        <v>318.31299999999999</v>
      </c>
      <c r="AY5148" s="3">
        <v>324.291</v>
      </c>
      <c r="AZ5148" s="3">
        <v>330.71800000000002</v>
      </c>
      <c r="BA5148">
        <v>337.27300000000002</v>
      </c>
      <c r="BB5148">
        <v>2016</v>
      </c>
    </row>
    <row r="5149" spans="1:54" hidden="1" x14ac:dyDescent="0.2">
      <c r="A5149">
        <v>943</v>
      </c>
      <c r="B5149" t="s">
        <v>442</v>
      </c>
      <c r="C5149" t="s">
        <v>301</v>
      </c>
      <c r="D5149" t="s">
        <v>150</v>
      </c>
      <c r="E5149" t="s">
        <v>300</v>
      </c>
      <c r="F5149" t="s">
        <v>299</v>
      </c>
      <c r="G5149" t="s">
        <v>275</v>
      </c>
      <c r="I5149" t="s">
        <v>298</v>
      </c>
      <c r="J5149" s="3" t="s">
        <v>215</v>
      </c>
      <c r="K5149" s="3" t="s">
        <v>215</v>
      </c>
      <c r="L5149" s="3" t="s">
        <v>215</v>
      </c>
      <c r="M5149" s="3" t="s">
        <v>215</v>
      </c>
      <c r="N5149" s="3" t="s">
        <v>215</v>
      </c>
      <c r="O5149" s="3" t="s">
        <v>215</v>
      </c>
      <c r="P5149" s="3" t="s">
        <v>215</v>
      </c>
      <c r="Q5149" s="3" t="s">
        <v>215</v>
      </c>
      <c r="R5149" s="3" t="s">
        <v>215</v>
      </c>
      <c r="S5149" s="3" t="s">
        <v>215</v>
      </c>
      <c r="T5149" s="3" t="s">
        <v>215</v>
      </c>
      <c r="U5149" s="3" t="s">
        <v>215</v>
      </c>
      <c r="V5149" s="3" t="s">
        <v>215</v>
      </c>
      <c r="W5149" s="3" t="s">
        <v>215</v>
      </c>
      <c r="X5149" s="3" t="s">
        <v>215</v>
      </c>
      <c r="Y5149" s="3" t="s">
        <v>215</v>
      </c>
      <c r="Z5149" s="3" t="s">
        <v>215</v>
      </c>
      <c r="AA5149" s="3" t="s">
        <v>215</v>
      </c>
      <c r="AB5149" s="3" t="s">
        <v>215</v>
      </c>
      <c r="AC5149" s="3" t="s">
        <v>215</v>
      </c>
      <c r="AD5149" s="3">
        <v>29.864000000000001</v>
      </c>
      <c r="AE5149" s="3">
        <v>23.728999999999999</v>
      </c>
      <c r="AF5149" s="3">
        <v>19.701000000000001</v>
      </c>
      <c r="AG5149" s="3">
        <v>7.5019999999999998</v>
      </c>
      <c r="AH5149" s="3">
        <v>3.0990000000000002</v>
      </c>
      <c r="AI5149" s="3">
        <v>3.4460000000000002</v>
      </c>
      <c r="AJ5149" s="3">
        <v>2.1160000000000001</v>
      </c>
      <c r="AK5149" s="3">
        <v>3.3650000000000002</v>
      </c>
      <c r="AL5149" s="3">
        <v>9</v>
      </c>
      <c r="AM5149" s="3">
        <v>3.5510000000000002</v>
      </c>
      <c r="AN5149" s="3">
        <v>0.38100000000000001</v>
      </c>
      <c r="AO5149" s="3">
        <v>3.4510000000000001</v>
      </c>
      <c r="AP5149" s="3">
        <v>4.141</v>
      </c>
      <c r="AQ5149" s="3">
        <v>2.2069999999999999</v>
      </c>
      <c r="AR5149" s="3">
        <v>-0.71399999999999997</v>
      </c>
      <c r="AS5149" s="3">
        <v>1.5489999999999999</v>
      </c>
      <c r="AT5149" s="3">
        <v>-0.25800000000000001</v>
      </c>
      <c r="AU5149" s="3">
        <v>2.3730000000000002</v>
      </c>
      <c r="AV5149" s="3">
        <v>2.78</v>
      </c>
      <c r="AW5149" s="3">
        <v>1.833</v>
      </c>
      <c r="AX5149" s="3">
        <v>1.7310000000000001</v>
      </c>
      <c r="AY5149" s="3">
        <v>1.8779999999999999</v>
      </c>
      <c r="AZ5149" s="3">
        <v>1.982</v>
      </c>
      <c r="BA5149">
        <v>1.982</v>
      </c>
      <c r="BB5149">
        <v>2016</v>
      </c>
    </row>
    <row r="5150" spans="1:54" hidden="1" x14ac:dyDescent="0.2">
      <c r="A5150">
        <v>943</v>
      </c>
      <c r="B5150" t="s">
        <v>442</v>
      </c>
      <c r="C5150" t="s">
        <v>297</v>
      </c>
      <c r="D5150" t="s">
        <v>150</v>
      </c>
      <c r="E5150" t="s">
        <v>293</v>
      </c>
      <c r="F5150" t="s">
        <v>296</v>
      </c>
      <c r="G5150" t="s">
        <v>295</v>
      </c>
      <c r="I5150" t="s">
        <v>1459</v>
      </c>
      <c r="J5150" s="3" t="s">
        <v>215</v>
      </c>
      <c r="K5150" s="3" t="s">
        <v>215</v>
      </c>
      <c r="L5150" s="3" t="s">
        <v>215</v>
      </c>
      <c r="M5150" s="3" t="s">
        <v>215</v>
      </c>
      <c r="N5150" s="3" t="s">
        <v>215</v>
      </c>
      <c r="O5150" s="3" t="s">
        <v>215</v>
      </c>
      <c r="P5150" s="3" t="s">
        <v>215</v>
      </c>
      <c r="Q5150" s="3" t="s">
        <v>215</v>
      </c>
      <c r="R5150" s="3" t="s">
        <v>215</v>
      </c>
      <c r="S5150" s="3" t="s">
        <v>215</v>
      </c>
      <c r="T5150" s="3" t="s">
        <v>215</v>
      </c>
      <c r="U5150" s="3" t="s">
        <v>215</v>
      </c>
      <c r="V5150" s="3" t="s">
        <v>215</v>
      </c>
      <c r="W5150" s="3" t="s">
        <v>215</v>
      </c>
      <c r="X5150" s="3" t="s">
        <v>215</v>
      </c>
      <c r="Y5150" s="3" t="s">
        <v>215</v>
      </c>
      <c r="Z5150" s="3" t="s">
        <v>215</v>
      </c>
      <c r="AA5150" s="3" t="s">
        <v>215</v>
      </c>
      <c r="AB5150" s="3" t="s">
        <v>215</v>
      </c>
      <c r="AC5150" s="3">
        <v>100</v>
      </c>
      <c r="AD5150" s="3">
        <v>125.69</v>
      </c>
      <c r="AE5150" s="3">
        <v>160.70699999999999</v>
      </c>
      <c r="AF5150" s="3">
        <v>175.751</v>
      </c>
      <c r="AG5150" s="3">
        <v>186.7</v>
      </c>
      <c r="AH5150" s="3">
        <v>194.47399999999999</v>
      </c>
      <c r="AI5150" s="3">
        <v>197.97399999999999</v>
      </c>
      <c r="AJ5150" s="3">
        <v>203.517</v>
      </c>
      <c r="AK5150" s="3">
        <v>219.18799999999999</v>
      </c>
      <c r="AL5150" s="3">
        <v>234.97</v>
      </c>
      <c r="AM5150" s="3">
        <v>238.494</v>
      </c>
      <c r="AN5150" s="3">
        <v>239.553</v>
      </c>
      <c r="AO5150" s="3">
        <v>248.28800000000001</v>
      </c>
      <c r="AP5150" s="3">
        <v>260.99400000000003</v>
      </c>
      <c r="AQ5150" s="3">
        <v>261.78800000000001</v>
      </c>
      <c r="AR5150" s="3">
        <v>260.99400000000003</v>
      </c>
      <c r="AS5150" s="3">
        <v>264.7</v>
      </c>
      <c r="AT5150" s="3">
        <v>267.34699999999998</v>
      </c>
      <c r="AU5150" s="3">
        <v>272.37599999999998</v>
      </c>
      <c r="AV5150" s="3">
        <v>279.84100000000001</v>
      </c>
      <c r="AW5150" s="3">
        <v>284.95999999999998</v>
      </c>
      <c r="AX5150" s="3">
        <v>290.14299999999997</v>
      </c>
      <c r="AY5150" s="3">
        <v>295.73599999999999</v>
      </c>
      <c r="AZ5150" s="3">
        <v>301.73200000000003</v>
      </c>
      <c r="BA5150">
        <v>307.85000000000002</v>
      </c>
      <c r="BB5150">
        <v>2016</v>
      </c>
    </row>
    <row r="5151" spans="1:54" hidden="1" x14ac:dyDescent="0.2">
      <c r="A5151">
        <v>943</v>
      </c>
      <c r="B5151" t="s">
        <v>442</v>
      </c>
      <c r="C5151" t="s">
        <v>294</v>
      </c>
      <c r="D5151" t="s">
        <v>150</v>
      </c>
      <c r="E5151" t="s">
        <v>293</v>
      </c>
      <c r="F5151" t="s">
        <v>292</v>
      </c>
      <c r="G5151" t="s">
        <v>275</v>
      </c>
      <c r="I5151" t="s">
        <v>291</v>
      </c>
      <c r="J5151" s="3" t="s">
        <v>215</v>
      </c>
      <c r="K5151" s="3" t="s">
        <v>215</v>
      </c>
      <c r="L5151" s="3" t="s">
        <v>215</v>
      </c>
      <c r="M5151" s="3" t="s">
        <v>215</v>
      </c>
      <c r="N5151" s="3" t="s">
        <v>215</v>
      </c>
      <c r="O5151" s="3" t="s">
        <v>215</v>
      </c>
      <c r="P5151" s="3" t="s">
        <v>215</v>
      </c>
      <c r="Q5151" s="3" t="s">
        <v>215</v>
      </c>
      <c r="R5151" s="3" t="s">
        <v>215</v>
      </c>
      <c r="S5151" s="3" t="s">
        <v>215</v>
      </c>
      <c r="T5151" s="3" t="s">
        <v>215</v>
      </c>
      <c r="U5151" s="3" t="s">
        <v>215</v>
      </c>
      <c r="V5151" s="3" t="s">
        <v>215</v>
      </c>
      <c r="W5151" s="3" t="s">
        <v>215</v>
      </c>
      <c r="X5151" s="3" t="s">
        <v>215</v>
      </c>
      <c r="Y5151" s="3" t="s">
        <v>215</v>
      </c>
      <c r="Z5151" s="3" t="s">
        <v>215</v>
      </c>
      <c r="AA5151" s="3" t="s">
        <v>215</v>
      </c>
      <c r="AB5151" s="3" t="s">
        <v>215</v>
      </c>
      <c r="AC5151" s="3" t="s">
        <v>215</v>
      </c>
      <c r="AD5151" s="3">
        <v>25.69</v>
      </c>
      <c r="AE5151" s="3">
        <v>27.86</v>
      </c>
      <c r="AF5151" s="3">
        <v>9.3610000000000007</v>
      </c>
      <c r="AG5151" s="3">
        <v>6.23</v>
      </c>
      <c r="AH5151" s="3">
        <v>4.1639999999999997</v>
      </c>
      <c r="AI5151" s="3">
        <v>1.8</v>
      </c>
      <c r="AJ5151" s="3">
        <v>2.8</v>
      </c>
      <c r="AK5151" s="3">
        <v>7.7</v>
      </c>
      <c r="AL5151" s="3">
        <v>7.2</v>
      </c>
      <c r="AM5151" s="3">
        <v>1.5</v>
      </c>
      <c r="AN5151" s="3">
        <v>0.44400000000000001</v>
      </c>
      <c r="AO5151" s="3">
        <v>3.6459999999999999</v>
      </c>
      <c r="AP5151" s="3">
        <v>5.117</v>
      </c>
      <c r="AQ5151" s="3">
        <v>0.30399999999999999</v>
      </c>
      <c r="AR5151" s="3">
        <v>-0.30299999999999999</v>
      </c>
      <c r="AS5151" s="3">
        <v>1.42</v>
      </c>
      <c r="AT5151" s="3">
        <v>1</v>
      </c>
      <c r="AU5151" s="3">
        <v>1.881</v>
      </c>
      <c r="AV5151" s="3">
        <v>2.7410000000000001</v>
      </c>
      <c r="AW5151" s="3">
        <v>1.829</v>
      </c>
      <c r="AX5151" s="3">
        <v>1.819</v>
      </c>
      <c r="AY5151" s="3">
        <v>1.9279999999999999</v>
      </c>
      <c r="AZ5151" s="3">
        <v>2.028</v>
      </c>
      <c r="BA5151">
        <v>2.028</v>
      </c>
      <c r="BB5151">
        <v>2016</v>
      </c>
    </row>
    <row r="5152" spans="1:54" hidden="1" x14ac:dyDescent="0.2">
      <c r="A5152">
        <v>943</v>
      </c>
      <c r="B5152" t="s">
        <v>442</v>
      </c>
      <c r="C5152" t="s">
        <v>290</v>
      </c>
      <c r="D5152" t="s">
        <v>150</v>
      </c>
      <c r="E5152" t="s">
        <v>289</v>
      </c>
      <c r="G5152" t="s">
        <v>288</v>
      </c>
    </row>
    <row r="5153" spans="1:54" hidden="1" x14ac:dyDescent="0.2">
      <c r="A5153">
        <v>943</v>
      </c>
      <c r="B5153" t="s">
        <v>442</v>
      </c>
      <c r="C5153" t="s">
        <v>287</v>
      </c>
      <c r="D5153" t="s">
        <v>150</v>
      </c>
      <c r="E5153" t="s">
        <v>286</v>
      </c>
      <c r="F5153" t="s">
        <v>285</v>
      </c>
      <c r="G5153" t="s">
        <v>275</v>
      </c>
      <c r="I5153" t="s">
        <v>1460</v>
      </c>
      <c r="J5153" s="3" t="s">
        <v>215</v>
      </c>
      <c r="K5153" s="3" t="s">
        <v>215</v>
      </c>
      <c r="L5153" s="3" t="s">
        <v>215</v>
      </c>
      <c r="M5153" s="3" t="s">
        <v>215</v>
      </c>
      <c r="N5153" s="3" t="s">
        <v>215</v>
      </c>
      <c r="O5153" s="3" t="s">
        <v>215</v>
      </c>
      <c r="P5153" s="3" t="s">
        <v>215</v>
      </c>
      <c r="Q5153" s="3" t="s">
        <v>215</v>
      </c>
      <c r="R5153" s="3" t="s">
        <v>215</v>
      </c>
      <c r="S5153" s="3" t="s">
        <v>215</v>
      </c>
      <c r="T5153" s="3" t="s">
        <v>215</v>
      </c>
      <c r="U5153" s="3" t="s">
        <v>215</v>
      </c>
      <c r="V5153" s="3" t="s">
        <v>215</v>
      </c>
      <c r="W5153" s="3" t="s">
        <v>215</v>
      </c>
      <c r="X5153" s="3" t="s">
        <v>215</v>
      </c>
      <c r="Y5153" s="3" t="s">
        <v>215</v>
      </c>
      <c r="Z5153" s="3" t="s">
        <v>215</v>
      </c>
      <c r="AA5153" s="3" t="s">
        <v>215</v>
      </c>
      <c r="AB5153" s="3" t="s">
        <v>215</v>
      </c>
      <c r="AC5153" s="3" t="s">
        <v>215</v>
      </c>
      <c r="AD5153" s="3" t="s">
        <v>215</v>
      </c>
      <c r="AE5153" s="3" t="s">
        <v>215</v>
      </c>
      <c r="AF5153" s="3" t="s">
        <v>215</v>
      </c>
      <c r="AG5153" s="3">
        <v>-16.045000000000002</v>
      </c>
      <c r="AH5153" s="3">
        <v>29.803999999999998</v>
      </c>
      <c r="AI5153" s="3">
        <v>7.258</v>
      </c>
      <c r="AJ5153" s="3">
        <v>46.890999999999998</v>
      </c>
      <c r="AK5153" s="3">
        <v>34.085999999999999</v>
      </c>
      <c r="AL5153" s="3">
        <v>15.5</v>
      </c>
      <c r="AM5153" s="3">
        <v>-29.771999999999998</v>
      </c>
      <c r="AN5153" s="3">
        <v>-2.948</v>
      </c>
      <c r="AO5153" s="3">
        <v>2.992</v>
      </c>
      <c r="AP5153" s="3">
        <v>1.7689999999999999</v>
      </c>
      <c r="AQ5153" s="3">
        <v>-3.7919999999999998</v>
      </c>
      <c r="AR5153" s="3">
        <v>1.5640000000000001</v>
      </c>
      <c r="AS5153" s="3">
        <v>9.4979999999999993</v>
      </c>
      <c r="AT5153" s="3">
        <v>12.557</v>
      </c>
      <c r="AU5153" s="3">
        <v>8.3160000000000007</v>
      </c>
      <c r="AV5153" s="3">
        <v>4.3109999999999999</v>
      </c>
      <c r="AW5153" s="3">
        <v>1.1950000000000001</v>
      </c>
      <c r="AX5153" s="3">
        <v>-2.9470000000000001</v>
      </c>
      <c r="AY5153" s="3">
        <v>2.5489999999999999</v>
      </c>
      <c r="AZ5153" s="3">
        <v>1.81</v>
      </c>
      <c r="BA5153">
        <v>1.6619999999999999</v>
      </c>
      <c r="BB5153">
        <v>2016</v>
      </c>
    </row>
    <row r="5154" spans="1:54" hidden="1" x14ac:dyDescent="0.2">
      <c r="A5154">
        <v>943</v>
      </c>
      <c r="B5154" t="s">
        <v>442</v>
      </c>
      <c r="C5154" t="s">
        <v>284</v>
      </c>
      <c r="D5154" t="s">
        <v>150</v>
      </c>
      <c r="E5154" t="s">
        <v>283</v>
      </c>
      <c r="F5154" t="s">
        <v>282</v>
      </c>
      <c r="G5154" t="s">
        <v>275</v>
      </c>
      <c r="I5154" t="s">
        <v>1460</v>
      </c>
      <c r="J5154" s="3" t="s">
        <v>215</v>
      </c>
      <c r="K5154" s="3" t="s">
        <v>215</v>
      </c>
      <c r="L5154" s="3" t="s">
        <v>215</v>
      </c>
      <c r="M5154" s="3" t="s">
        <v>215</v>
      </c>
      <c r="N5154" s="3" t="s">
        <v>215</v>
      </c>
      <c r="O5154" s="3" t="s">
        <v>215</v>
      </c>
      <c r="P5154" s="3" t="s">
        <v>215</v>
      </c>
      <c r="Q5154" s="3" t="s">
        <v>215</v>
      </c>
      <c r="R5154" s="3" t="s">
        <v>215</v>
      </c>
      <c r="S5154" s="3" t="s">
        <v>215</v>
      </c>
      <c r="T5154" s="3" t="s">
        <v>215</v>
      </c>
      <c r="U5154" s="3" t="s">
        <v>215</v>
      </c>
      <c r="V5154" s="3" t="s">
        <v>215</v>
      </c>
      <c r="W5154" s="3" t="s">
        <v>215</v>
      </c>
      <c r="X5154" s="3" t="s">
        <v>215</v>
      </c>
      <c r="Y5154" s="3" t="s">
        <v>215</v>
      </c>
      <c r="Z5154" s="3" t="s">
        <v>215</v>
      </c>
      <c r="AA5154" s="3" t="s">
        <v>215</v>
      </c>
      <c r="AB5154" s="3" t="s">
        <v>215</v>
      </c>
      <c r="AC5154" s="3" t="s">
        <v>215</v>
      </c>
      <c r="AD5154" s="3" t="s">
        <v>215</v>
      </c>
      <c r="AE5154" s="3" t="s">
        <v>215</v>
      </c>
      <c r="AF5154" s="3" t="s">
        <v>215</v>
      </c>
      <c r="AG5154" s="3">
        <v>-11.621</v>
      </c>
      <c r="AH5154" s="3">
        <v>34.664999999999999</v>
      </c>
      <c r="AI5154" s="3">
        <v>4.6529999999999996</v>
      </c>
      <c r="AJ5154" s="3">
        <v>41.944000000000003</v>
      </c>
      <c r="AK5154" s="3">
        <v>38.680999999999997</v>
      </c>
      <c r="AL5154" s="3">
        <v>11.996</v>
      </c>
      <c r="AM5154" s="3">
        <v>-31.721</v>
      </c>
      <c r="AN5154" s="3">
        <v>-4.3019999999999996</v>
      </c>
      <c r="AO5154" s="3">
        <v>5.6420000000000003</v>
      </c>
      <c r="AP5154" s="3">
        <v>-1.3580000000000001</v>
      </c>
      <c r="AQ5154" s="3">
        <v>-1.2929999999999999</v>
      </c>
      <c r="AR5154" s="3">
        <v>2.0139999999999998</v>
      </c>
      <c r="AS5154" s="3">
        <v>6.53</v>
      </c>
      <c r="AT5154" s="3">
        <v>12.223000000000001</v>
      </c>
      <c r="AU5154" s="3">
        <v>8.7040000000000006</v>
      </c>
      <c r="AV5154" s="3">
        <v>4.4009999999999998</v>
      </c>
      <c r="AW5154" s="3">
        <v>1.07</v>
      </c>
      <c r="AX5154" s="3">
        <v>-3.5680000000000001</v>
      </c>
      <c r="AY5154" s="3">
        <v>2.577</v>
      </c>
      <c r="AZ5154" s="3">
        <v>1.7</v>
      </c>
      <c r="BA5154">
        <v>1.575</v>
      </c>
      <c r="BB5154">
        <v>2016</v>
      </c>
    </row>
    <row r="5155" spans="1:54" hidden="1" x14ac:dyDescent="0.2">
      <c r="A5155">
        <v>943</v>
      </c>
      <c r="B5155" t="s">
        <v>442</v>
      </c>
      <c r="C5155" t="s">
        <v>281</v>
      </c>
      <c r="D5155" t="s">
        <v>150</v>
      </c>
      <c r="E5155" t="s">
        <v>280</v>
      </c>
      <c r="F5155" t="s">
        <v>279</v>
      </c>
      <c r="G5155" t="s">
        <v>275</v>
      </c>
      <c r="I5155" t="s">
        <v>1460</v>
      </c>
      <c r="J5155" s="3" t="s">
        <v>215</v>
      </c>
      <c r="K5155" s="3" t="s">
        <v>215</v>
      </c>
      <c r="L5155" s="3" t="s">
        <v>215</v>
      </c>
      <c r="M5155" s="3" t="s">
        <v>215</v>
      </c>
      <c r="N5155" s="3" t="s">
        <v>215</v>
      </c>
      <c r="O5155" s="3" t="s">
        <v>215</v>
      </c>
      <c r="P5155" s="3" t="s">
        <v>215</v>
      </c>
      <c r="Q5155" s="3" t="s">
        <v>215</v>
      </c>
      <c r="R5155" s="3" t="s">
        <v>215</v>
      </c>
      <c r="S5155" s="3" t="s">
        <v>215</v>
      </c>
      <c r="T5155" s="3" t="s">
        <v>215</v>
      </c>
      <c r="U5155" s="3" t="s">
        <v>215</v>
      </c>
      <c r="V5155" s="3" t="s">
        <v>215</v>
      </c>
      <c r="W5155" s="3" t="s">
        <v>215</v>
      </c>
      <c r="X5155" s="3" t="s">
        <v>215</v>
      </c>
      <c r="Y5155" s="3" t="s">
        <v>215</v>
      </c>
      <c r="Z5155" s="3" t="s">
        <v>215</v>
      </c>
      <c r="AA5155" s="3" t="s">
        <v>215</v>
      </c>
      <c r="AB5155" s="3" t="s">
        <v>215</v>
      </c>
      <c r="AC5155" s="3" t="s">
        <v>215</v>
      </c>
      <c r="AD5155" s="3" t="s">
        <v>215</v>
      </c>
      <c r="AE5155" s="3" t="s">
        <v>215</v>
      </c>
      <c r="AF5155" s="3" t="s">
        <v>215</v>
      </c>
      <c r="AG5155" s="3">
        <v>-20.614000000000001</v>
      </c>
      <c r="AH5155" s="3">
        <v>40.719000000000001</v>
      </c>
      <c r="AI5155" s="3">
        <v>8.6690000000000005</v>
      </c>
      <c r="AJ5155" s="3">
        <v>19.882000000000001</v>
      </c>
      <c r="AK5155" s="3">
        <v>31.123000000000001</v>
      </c>
      <c r="AL5155" s="3">
        <v>1.2190000000000001</v>
      </c>
      <c r="AM5155" s="3">
        <v>-17.533999999999999</v>
      </c>
      <c r="AN5155" s="3">
        <v>7.56</v>
      </c>
      <c r="AO5155" s="3">
        <v>6.6349999999999998</v>
      </c>
      <c r="AP5155" s="3">
        <v>-0.92300000000000004</v>
      </c>
      <c r="AQ5155" s="3">
        <v>6.9000000000000006E-2</v>
      </c>
      <c r="AR5155" s="3">
        <v>-1.1739999999999999</v>
      </c>
      <c r="AS5155" s="3">
        <v>9.4049999999999994</v>
      </c>
      <c r="AT5155" s="3">
        <v>3.964</v>
      </c>
      <c r="AU5155" s="3">
        <v>6.1210000000000004</v>
      </c>
      <c r="AV5155" s="3">
        <v>4.0510000000000002</v>
      </c>
      <c r="AW5155" s="3">
        <v>2.786</v>
      </c>
      <c r="AX5155" s="3">
        <v>3.15</v>
      </c>
      <c r="AY5155" s="3">
        <v>3.214</v>
      </c>
      <c r="AZ5155" s="3">
        <v>3.5350000000000001</v>
      </c>
      <c r="BA5155">
        <v>3.2429999999999999</v>
      </c>
      <c r="BB5155">
        <v>2016</v>
      </c>
    </row>
    <row r="5156" spans="1:54" hidden="1" x14ac:dyDescent="0.2">
      <c r="A5156">
        <v>943</v>
      </c>
      <c r="B5156" t="s">
        <v>442</v>
      </c>
      <c r="C5156" t="s">
        <v>278</v>
      </c>
      <c r="D5156" t="s">
        <v>150</v>
      </c>
      <c r="E5156" t="s">
        <v>277</v>
      </c>
      <c r="F5156" t="s">
        <v>276</v>
      </c>
      <c r="G5156" t="s">
        <v>275</v>
      </c>
      <c r="I5156" t="s">
        <v>1460</v>
      </c>
      <c r="J5156" s="3" t="s">
        <v>215</v>
      </c>
      <c r="K5156" s="3" t="s">
        <v>215</v>
      </c>
      <c r="L5156" s="3" t="s">
        <v>215</v>
      </c>
      <c r="M5156" s="3" t="s">
        <v>215</v>
      </c>
      <c r="N5156" s="3" t="s">
        <v>215</v>
      </c>
      <c r="O5156" s="3" t="s">
        <v>215</v>
      </c>
      <c r="P5156" s="3" t="s">
        <v>215</v>
      </c>
      <c r="Q5156" s="3" t="s">
        <v>215</v>
      </c>
      <c r="R5156" s="3" t="s">
        <v>215</v>
      </c>
      <c r="S5156" s="3" t="s">
        <v>215</v>
      </c>
      <c r="T5156" s="3" t="s">
        <v>215</v>
      </c>
      <c r="U5156" s="3" t="s">
        <v>215</v>
      </c>
      <c r="V5156" s="3" t="s">
        <v>215</v>
      </c>
      <c r="W5156" s="3" t="s">
        <v>215</v>
      </c>
      <c r="X5156" s="3" t="s">
        <v>215</v>
      </c>
      <c r="Y5156" s="3" t="s">
        <v>215</v>
      </c>
      <c r="Z5156" s="3" t="s">
        <v>215</v>
      </c>
      <c r="AA5156" s="3" t="s">
        <v>215</v>
      </c>
      <c r="AB5156" s="3" t="s">
        <v>215</v>
      </c>
      <c r="AC5156" s="3" t="s">
        <v>215</v>
      </c>
      <c r="AD5156" s="3" t="s">
        <v>215</v>
      </c>
      <c r="AE5156" s="3" t="s">
        <v>215</v>
      </c>
      <c r="AF5156" s="3" t="s">
        <v>215</v>
      </c>
      <c r="AG5156" s="3">
        <v>-11.349</v>
      </c>
      <c r="AH5156" s="3">
        <v>65.793999999999997</v>
      </c>
      <c r="AI5156" s="3">
        <v>-4.9489999999999998</v>
      </c>
      <c r="AJ5156" s="3">
        <v>27.116</v>
      </c>
      <c r="AK5156" s="3">
        <v>7.19</v>
      </c>
      <c r="AL5156" s="3">
        <v>-9.07</v>
      </c>
      <c r="AM5156" s="3">
        <v>-28.100999999999999</v>
      </c>
      <c r="AN5156" s="3">
        <v>2.1240000000000001</v>
      </c>
      <c r="AO5156" s="3">
        <v>21.488</v>
      </c>
      <c r="AP5156" s="3">
        <v>-15.079000000000001</v>
      </c>
      <c r="AQ5156" s="3">
        <v>4.9450000000000003</v>
      </c>
      <c r="AR5156" s="3">
        <v>-10.178000000000001</v>
      </c>
      <c r="AS5156" s="3">
        <v>-10.33</v>
      </c>
      <c r="AT5156" s="3">
        <v>6.649</v>
      </c>
      <c r="AU5156" s="3">
        <v>3.7080000000000002</v>
      </c>
      <c r="AV5156" s="3">
        <v>4.9580000000000002</v>
      </c>
      <c r="AW5156" s="3">
        <v>2.3370000000000002</v>
      </c>
      <c r="AX5156" s="3">
        <v>2.8260000000000001</v>
      </c>
      <c r="AY5156" s="3">
        <v>2.8330000000000002</v>
      </c>
      <c r="AZ5156" s="3">
        <v>3.2490000000000001</v>
      </c>
      <c r="BA5156">
        <v>3.113</v>
      </c>
      <c r="BB5156">
        <v>2016</v>
      </c>
    </row>
    <row r="5157" spans="1:54" hidden="1" x14ac:dyDescent="0.2">
      <c r="A5157">
        <v>943</v>
      </c>
      <c r="B5157" t="s">
        <v>442</v>
      </c>
      <c r="C5157" t="s">
        <v>274</v>
      </c>
      <c r="D5157" t="s">
        <v>150</v>
      </c>
      <c r="E5157" t="s">
        <v>273</v>
      </c>
      <c r="F5157" t="s">
        <v>272</v>
      </c>
      <c r="G5157" t="s">
        <v>271</v>
      </c>
    </row>
    <row r="5158" spans="1:54" hidden="1" x14ac:dyDescent="0.2">
      <c r="A5158">
        <v>943</v>
      </c>
      <c r="B5158" t="s">
        <v>442</v>
      </c>
      <c r="C5158" t="s">
        <v>270</v>
      </c>
      <c r="D5158" t="s">
        <v>150</v>
      </c>
      <c r="E5158" t="s">
        <v>269</v>
      </c>
      <c r="F5158" t="s">
        <v>268</v>
      </c>
      <c r="G5158" t="s">
        <v>264</v>
      </c>
      <c r="H5158" t="s">
        <v>263</v>
      </c>
    </row>
    <row r="5159" spans="1:54" hidden="1" x14ac:dyDescent="0.2">
      <c r="A5159">
        <v>943</v>
      </c>
      <c r="B5159" t="s">
        <v>442</v>
      </c>
      <c r="C5159" t="s">
        <v>267</v>
      </c>
      <c r="D5159" t="s">
        <v>150</v>
      </c>
      <c r="E5159" t="s">
        <v>266</v>
      </c>
      <c r="F5159" t="s">
        <v>265</v>
      </c>
      <c r="G5159" t="s">
        <v>264</v>
      </c>
      <c r="H5159" t="s">
        <v>263</v>
      </c>
      <c r="I5159" t="s">
        <v>793</v>
      </c>
      <c r="J5159" s="3" t="s">
        <v>215</v>
      </c>
      <c r="K5159" s="3" t="s">
        <v>215</v>
      </c>
      <c r="L5159" s="3" t="s">
        <v>215</v>
      </c>
      <c r="M5159" s="3" t="s">
        <v>215</v>
      </c>
      <c r="N5159" s="3" t="s">
        <v>215</v>
      </c>
      <c r="O5159" s="3" t="s">
        <v>215</v>
      </c>
      <c r="P5159" s="3" t="s">
        <v>215</v>
      </c>
      <c r="Q5159" s="3" t="s">
        <v>215</v>
      </c>
      <c r="R5159" s="3" t="s">
        <v>215</v>
      </c>
      <c r="S5159" s="3" t="s">
        <v>215</v>
      </c>
      <c r="T5159" s="3" t="s">
        <v>215</v>
      </c>
      <c r="U5159" s="3" t="s">
        <v>215</v>
      </c>
      <c r="V5159" s="3" t="s">
        <v>215</v>
      </c>
      <c r="W5159" s="3" t="s">
        <v>215</v>
      </c>
      <c r="X5159" s="3" t="s">
        <v>215</v>
      </c>
      <c r="Y5159" s="3" t="s">
        <v>215</v>
      </c>
      <c r="Z5159" s="3" t="s">
        <v>215</v>
      </c>
      <c r="AA5159" s="3" t="s">
        <v>215</v>
      </c>
      <c r="AB5159" s="3" t="s">
        <v>215</v>
      </c>
      <c r="AC5159" s="3" t="s">
        <v>215</v>
      </c>
      <c r="AD5159" s="3">
        <v>0.61199999999999999</v>
      </c>
      <c r="AE5159" s="3">
        <v>0.61499999999999999</v>
      </c>
      <c r="AF5159" s="3">
        <v>0.61499999999999999</v>
      </c>
      <c r="AG5159" s="3">
        <v>0.61499999999999999</v>
      </c>
      <c r="AH5159" s="3">
        <v>0.61499999999999999</v>
      </c>
      <c r="AI5159" s="3">
        <v>0.61499999999999999</v>
      </c>
      <c r="AJ5159" s="3">
        <v>0.61499999999999999</v>
      </c>
      <c r="AK5159" s="3">
        <v>0.61599999999999999</v>
      </c>
      <c r="AL5159" s="3">
        <v>0.61699999999999999</v>
      </c>
      <c r="AM5159" s="3">
        <v>0.61799999999999999</v>
      </c>
      <c r="AN5159" s="3">
        <v>0.61899999999999999</v>
      </c>
      <c r="AO5159" s="3">
        <v>0.62</v>
      </c>
      <c r="AP5159" s="3">
        <v>0.621</v>
      </c>
      <c r="AQ5159" s="3">
        <v>0.621</v>
      </c>
      <c r="AR5159" s="3">
        <v>0.622</v>
      </c>
      <c r="AS5159" s="3">
        <v>0.622</v>
      </c>
      <c r="AT5159" s="3">
        <v>0.623</v>
      </c>
      <c r="AU5159" s="3">
        <v>0.623</v>
      </c>
      <c r="AV5159" s="3">
        <v>0.623</v>
      </c>
      <c r="AW5159" s="3">
        <v>0.624</v>
      </c>
      <c r="AX5159" s="3">
        <v>0.624</v>
      </c>
      <c r="AY5159" s="3">
        <v>0.625</v>
      </c>
      <c r="AZ5159" s="3">
        <v>0.625</v>
      </c>
      <c r="BA5159">
        <v>0.625</v>
      </c>
      <c r="BB5159">
        <v>2016</v>
      </c>
    </row>
    <row r="5160" spans="1:54" hidden="1" x14ac:dyDescent="0.2">
      <c r="A5160">
        <v>943</v>
      </c>
      <c r="B5160" t="s">
        <v>442</v>
      </c>
      <c r="C5160" t="s">
        <v>262</v>
      </c>
      <c r="D5160" t="s">
        <v>150</v>
      </c>
      <c r="E5160" t="s">
        <v>260</v>
      </c>
      <c r="F5160" t="s">
        <v>259</v>
      </c>
      <c r="G5160" t="s">
        <v>225</v>
      </c>
      <c r="H5160" t="s">
        <v>222</v>
      </c>
      <c r="I5160" t="s">
        <v>1461</v>
      </c>
      <c r="J5160" s="3" t="s">
        <v>215</v>
      </c>
      <c r="K5160" s="3" t="s">
        <v>215</v>
      </c>
      <c r="L5160" s="3" t="s">
        <v>215</v>
      </c>
      <c r="M5160" s="3" t="s">
        <v>215</v>
      </c>
      <c r="N5160" s="3" t="s">
        <v>215</v>
      </c>
      <c r="O5160" s="3" t="s">
        <v>215</v>
      </c>
      <c r="P5160" s="3" t="s">
        <v>215</v>
      </c>
      <c r="Q5160" s="3" t="s">
        <v>215</v>
      </c>
      <c r="R5160" s="3" t="s">
        <v>215</v>
      </c>
      <c r="S5160" s="3" t="s">
        <v>215</v>
      </c>
      <c r="T5160" s="3" t="s">
        <v>215</v>
      </c>
      <c r="U5160" s="3" t="s">
        <v>215</v>
      </c>
      <c r="V5160" s="3" t="s">
        <v>215</v>
      </c>
      <c r="W5160" s="3" t="s">
        <v>215</v>
      </c>
      <c r="X5160" s="3" t="s">
        <v>215</v>
      </c>
      <c r="Y5160" s="3" t="s">
        <v>215</v>
      </c>
      <c r="Z5160" s="3" t="s">
        <v>215</v>
      </c>
      <c r="AA5160" s="3" t="s">
        <v>215</v>
      </c>
      <c r="AB5160" s="3" t="s">
        <v>215</v>
      </c>
      <c r="AC5160" s="3" t="s">
        <v>215</v>
      </c>
      <c r="AD5160" s="3" t="s">
        <v>215</v>
      </c>
      <c r="AE5160" s="3" t="s">
        <v>215</v>
      </c>
      <c r="AF5160" s="3">
        <v>0.48399999999999999</v>
      </c>
      <c r="AG5160" s="3">
        <v>0.58199999999999996</v>
      </c>
      <c r="AH5160" s="3">
        <v>0.624</v>
      </c>
      <c r="AI5160" s="3">
        <v>0.66700000000000004</v>
      </c>
      <c r="AJ5160" s="3">
        <v>1.0169999999999999</v>
      </c>
      <c r="AK5160" s="3">
        <v>1.4059999999999999</v>
      </c>
      <c r="AL5160" s="3">
        <v>1.5149999999999999</v>
      </c>
      <c r="AM5160" s="3">
        <v>1.3360000000000001</v>
      </c>
      <c r="AN5160" s="3">
        <v>1.306</v>
      </c>
      <c r="AO5160" s="3">
        <v>1.258</v>
      </c>
      <c r="AP5160" s="3">
        <v>1.268</v>
      </c>
      <c r="AQ5160" s="3">
        <v>1.39</v>
      </c>
      <c r="AR5160" s="3">
        <v>1.5049999999999999</v>
      </c>
      <c r="AS5160" s="3">
        <v>1.476</v>
      </c>
      <c r="AT5160" s="3">
        <v>1.633</v>
      </c>
      <c r="AU5160" s="3">
        <v>1.7310000000000001</v>
      </c>
      <c r="AV5160" s="3">
        <v>1.9450000000000001</v>
      </c>
      <c r="AW5160" s="3">
        <v>1.99</v>
      </c>
      <c r="AX5160" s="3">
        <v>2.0790000000000002</v>
      </c>
      <c r="AY5160" s="3">
        <v>2.1829999999999998</v>
      </c>
      <c r="AZ5160" s="3">
        <v>2.2919999999999998</v>
      </c>
      <c r="BA5160">
        <v>2.3969999999999998</v>
      </c>
      <c r="BB5160">
        <v>2016</v>
      </c>
    </row>
    <row r="5161" spans="1:54" hidden="1" x14ac:dyDescent="0.2">
      <c r="A5161">
        <v>943</v>
      </c>
      <c r="B5161" t="s">
        <v>442</v>
      </c>
      <c r="C5161" t="s">
        <v>261</v>
      </c>
      <c r="D5161" t="s">
        <v>150</v>
      </c>
      <c r="E5161" t="s">
        <v>260</v>
      </c>
      <c r="F5161" t="s">
        <v>259</v>
      </c>
      <c r="G5161" t="s">
        <v>217</v>
      </c>
      <c r="I5161" t="s">
        <v>258</v>
      </c>
      <c r="J5161" s="3" t="s">
        <v>215</v>
      </c>
      <c r="K5161" s="3" t="s">
        <v>215</v>
      </c>
      <c r="L5161" s="3" t="s">
        <v>215</v>
      </c>
      <c r="M5161" s="3" t="s">
        <v>215</v>
      </c>
      <c r="N5161" s="3" t="s">
        <v>215</v>
      </c>
      <c r="O5161" s="3" t="s">
        <v>215</v>
      </c>
      <c r="P5161" s="3" t="s">
        <v>215</v>
      </c>
      <c r="Q5161" s="3" t="s">
        <v>215</v>
      </c>
      <c r="R5161" s="3" t="s">
        <v>215</v>
      </c>
      <c r="S5161" s="3" t="s">
        <v>215</v>
      </c>
      <c r="T5161" s="3" t="s">
        <v>215</v>
      </c>
      <c r="U5161" s="3" t="s">
        <v>215</v>
      </c>
      <c r="V5161" s="3" t="s">
        <v>215</v>
      </c>
      <c r="W5161" s="3" t="s">
        <v>215</v>
      </c>
      <c r="X5161" s="3" t="s">
        <v>215</v>
      </c>
      <c r="Y5161" s="3" t="s">
        <v>215</v>
      </c>
      <c r="Z5161" s="3" t="s">
        <v>215</v>
      </c>
      <c r="AA5161" s="3" t="s">
        <v>215</v>
      </c>
      <c r="AB5161" s="3" t="s">
        <v>215</v>
      </c>
      <c r="AC5161" s="3" t="s">
        <v>215</v>
      </c>
      <c r="AD5161" s="3" t="s">
        <v>215</v>
      </c>
      <c r="AE5161" s="3" t="s">
        <v>215</v>
      </c>
      <c r="AF5161" s="3">
        <v>36.011000000000003</v>
      </c>
      <c r="AG5161" s="3">
        <v>39.177999999999997</v>
      </c>
      <c r="AH5161" s="3">
        <v>37.447000000000003</v>
      </c>
      <c r="AI5161" s="3">
        <v>36.756</v>
      </c>
      <c r="AJ5161" s="3">
        <v>46.853999999999999</v>
      </c>
      <c r="AK5161" s="3">
        <v>52.289000000000001</v>
      </c>
      <c r="AL5161" s="3">
        <v>48.802999999999997</v>
      </c>
      <c r="AM5161" s="3">
        <v>44.627000000000002</v>
      </c>
      <c r="AN5161" s="3">
        <v>41.777000000000001</v>
      </c>
      <c r="AO5161" s="3">
        <v>38.545000000000002</v>
      </c>
      <c r="AP5161" s="3">
        <v>39.863999999999997</v>
      </c>
      <c r="AQ5161" s="3">
        <v>41.335999999999999</v>
      </c>
      <c r="AR5161" s="3">
        <v>43.511000000000003</v>
      </c>
      <c r="AS5161" s="3">
        <v>40.381999999999998</v>
      </c>
      <c r="AT5161" s="3">
        <v>41.293999999999997</v>
      </c>
      <c r="AU5161" s="3">
        <v>41.029000000000003</v>
      </c>
      <c r="AV5161" s="3">
        <v>43.460999999999999</v>
      </c>
      <c r="AW5161" s="3">
        <v>42.567</v>
      </c>
      <c r="AX5161" s="3">
        <v>42.436999999999998</v>
      </c>
      <c r="AY5161" s="3">
        <v>42.427</v>
      </c>
      <c r="AZ5161" s="3">
        <v>42.292999999999999</v>
      </c>
      <c r="BA5161">
        <v>42.15</v>
      </c>
      <c r="BB5161">
        <v>2016</v>
      </c>
    </row>
    <row r="5162" spans="1:54" hidden="1" x14ac:dyDescent="0.2">
      <c r="A5162">
        <v>943</v>
      </c>
      <c r="B5162" t="s">
        <v>442</v>
      </c>
      <c r="C5162" t="s">
        <v>257</v>
      </c>
      <c r="D5162" t="s">
        <v>150</v>
      </c>
      <c r="E5162" t="s">
        <v>255</v>
      </c>
      <c r="F5162" t="s">
        <v>254</v>
      </c>
      <c r="G5162" t="s">
        <v>225</v>
      </c>
      <c r="H5162" t="s">
        <v>222</v>
      </c>
      <c r="I5162" t="s">
        <v>1461</v>
      </c>
      <c r="J5162" s="3" t="s">
        <v>215</v>
      </c>
      <c r="K5162" s="3" t="s">
        <v>215</v>
      </c>
      <c r="L5162" s="3" t="s">
        <v>215</v>
      </c>
      <c r="M5162" s="3" t="s">
        <v>215</v>
      </c>
      <c r="N5162" s="3" t="s">
        <v>215</v>
      </c>
      <c r="O5162" s="3" t="s">
        <v>215</v>
      </c>
      <c r="P5162" s="3" t="s">
        <v>215</v>
      </c>
      <c r="Q5162" s="3" t="s">
        <v>215</v>
      </c>
      <c r="R5162" s="3" t="s">
        <v>215</v>
      </c>
      <c r="S5162" s="3" t="s">
        <v>215</v>
      </c>
      <c r="T5162" s="3" t="s">
        <v>215</v>
      </c>
      <c r="U5162" s="3" t="s">
        <v>215</v>
      </c>
      <c r="V5162" s="3" t="s">
        <v>215</v>
      </c>
      <c r="W5162" s="3" t="s">
        <v>215</v>
      </c>
      <c r="X5162" s="3" t="s">
        <v>215</v>
      </c>
      <c r="Y5162" s="3" t="s">
        <v>215</v>
      </c>
      <c r="Z5162" s="3" t="s">
        <v>215</v>
      </c>
      <c r="AA5162" s="3" t="s">
        <v>215</v>
      </c>
      <c r="AB5162" s="3" t="s">
        <v>215</v>
      </c>
      <c r="AC5162" s="3" t="s">
        <v>215</v>
      </c>
      <c r="AD5162" s="3" t="s">
        <v>215</v>
      </c>
      <c r="AE5162" s="3" t="s">
        <v>215</v>
      </c>
      <c r="AF5162" s="3">
        <v>0.503</v>
      </c>
      <c r="AG5162" s="3">
        <v>0.64300000000000002</v>
      </c>
      <c r="AH5162" s="3">
        <v>0.66500000000000004</v>
      </c>
      <c r="AI5162" s="3">
        <v>0.69299999999999995</v>
      </c>
      <c r="AJ5162" s="3">
        <v>0.92300000000000004</v>
      </c>
      <c r="AK5162" s="3">
        <v>1.179</v>
      </c>
      <c r="AL5162" s="3">
        <v>1.5860000000000001</v>
      </c>
      <c r="AM5162" s="3">
        <v>1.5369999999999999</v>
      </c>
      <c r="AN5162" s="3">
        <v>1.458</v>
      </c>
      <c r="AO5162" s="3">
        <v>1.478</v>
      </c>
      <c r="AP5162" s="3">
        <v>1.454</v>
      </c>
      <c r="AQ5162" s="3">
        <v>1.5409999999999999</v>
      </c>
      <c r="AR5162" s="3">
        <v>1.5289999999999999</v>
      </c>
      <c r="AS5162" s="3">
        <v>1.7030000000000001</v>
      </c>
      <c r="AT5162" s="3">
        <v>1.879</v>
      </c>
      <c r="AU5162" s="3">
        <v>2.0299999999999998</v>
      </c>
      <c r="AV5162" s="3">
        <v>2.0750000000000002</v>
      </c>
      <c r="AW5162" s="3">
        <v>2.0910000000000002</v>
      </c>
      <c r="AX5162" s="3">
        <v>1.9610000000000001</v>
      </c>
      <c r="AY5162" s="3">
        <v>2.081</v>
      </c>
      <c r="AZ5162" s="3">
        <v>2.1869999999999998</v>
      </c>
      <c r="BA5162">
        <v>2.294</v>
      </c>
      <c r="BB5162">
        <v>2016</v>
      </c>
    </row>
    <row r="5163" spans="1:54" hidden="1" x14ac:dyDescent="0.2">
      <c r="A5163">
        <v>943</v>
      </c>
      <c r="B5163" t="s">
        <v>442</v>
      </c>
      <c r="C5163" t="s">
        <v>256</v>
      </c>
      <c r="D5163" t="s">
        <v>150</v>
      </c>
      <c r="E5163" t="s">
        <v>255</v>
      </c>
      <c r="F5163" t="s">
        <v>254</v>
      </c>
      <c r="G5163" t="s">
        <v>217</v>
      </c>
      <c r="I5163" t="s">
        <v>253</v>
      </c>
      <c r="J5163" s="3" t="s">
        <v>215</v>
      </c>
      <c r="K5163" s="3" t="s">
        <v>215</v>
      </c>
      <c r="L5163" s="3" t="s">
        <v>215</v>
      </c>
      <c r="M5163" s="3" t="s">
        <v>215</v>
      </c>
      <c r="N5163" s="3" t="s">
        <v>215</v>
      </c>
      <c r="O5163" s="3" t="s">
        <v>215</v>
      </c>
      <c r="P5163" s="3" t="s">
        <v>215</v>
      </c>
      <c r="Q5163" s="3" t="s">
        <v>215</v>
      </c>
      <c r="R5163" s="3" t="s">
        <v>215</v>
      </c>
      <c r="S5163" s="3" t="s">
        <v>215</v>
      </c>
      <c r="T5163" s="3" t="s">
        <v>215</v>
      </c>
      <c r="U5163" s="3" t="s">
        <v>215</v>
      </c>
      <c r="V5163" s="3" t="s">
        <v>215</v>
      </c>
      <c r="W5163" s="3" t="s">
        <v>215</v>
      </c>
      <c r="X5163" s="3" t="s">
        <v>215</v>
      </c>
      <c r="Y5163" s="3" t="s">
        <v>215</v>
      </c>
      <c r="Z5163" s="3" t="s">
        <v>215</v>
      </c>
      <c r="AA5163" s="3" t="s">
        <v>215</v>
      </c>
      <c r="AB5163" s="3" t="s">
        <v>215</v>
      </c>
      <c r="AC5163" s="3" t="s">
        <v>215</v>
      </c>
      <c r="AD5163" s="3" t="s">
        <v>215</v>
      </c>
      <c r="AE5163" s="3" t="s">
        <v>215</v>
      </c>
      <c r="AF5163" s="3">
        <v>37.451000000000001</v>
      </c>
      <c r="AG5163" s="3">
        <v>43.228000000000002</v>
      </c>
      <c r="AH5163" s="3">
        <v>39.896999999999998</v>
      </c>
      <c r="AI5163" s="3">
        <v>38.17</v>
      </c>
      <c r="AJ5163" s="3">
        <v>42.523000000000003</v>
      </c>
      <c r="AK5163" s="3">
        <v>43.857999999999997</v>
      </c>
      <c r="AL5163" s="3">
        <v>51.097999999999999</v>
      </c>
      <c r="AM5163" s="3">
        <v>51.338999999999999</v>
      </c>
      <c r="AN5163" s="3">
        <v>46.646999999999998</v>
      </c>
      <c r="AO5163" s="3">
        <v>45.279000000000003</v>
      </c>
      <c r="AP5163" s="3">
        <v>45.707000000000001</v>
      </c>
      <c r="AQ5163" s="3">
        <v>45.826999999999998</v>
      </c>
      <c r="AR5163" s="3">
        <v>44.209000000000003</v>
      </c>
      <c r="AS5163" s="3">
        <v>46.6</v>
      </c>
      <c r="AT5163" s="3">
        <v>47.518000000000001</v>
      </c>
      <c r="AU5163" s="3">
        <v>48.103000000000002</v>
      </c>
      <c r="AV5163" s="3">
        <v>46.371000000000002</v>
      </c>
      <c r="AW5163" s="3">
        <v>44.734000000000002</v>
      </c>
      <c r="AX5163" s="3">
        <v>40.031999999999996</v>
      </c>
      <c r="AY5163" s="3">
        <v>40.442999999999998</v>
      </c>
      <c r="AZ5163" s="3">
        <v>40.354999999999997</v>
      </c>
      <c r="BA5163">
        <v>40.35</v>
      </c>
      <c r="BB5163">
        <v>2016</v>
      </c>
    </row>
    <row r="5164" spans="1:54" hidden="1" x14ac:dyDescent="0.2">
      <c r="A5164">
        <v>943</v>
      </c>
      <c r="B5164" t="s">
        <v>442</v>
      </c>
      <c r="C5164" t="s">
        <v>252</v>
      </c>
      <c r="D5164" t="s">
        <v>150</v>
      </c>
      <c r="E5164" t="s">
        <v>250</v>
      </c>
      <c r="F5164" t="s">
        <v>249</v>
      </c>
      <c r="G5164" t="s">
        <v>225</v>
      </c>
      <c r="H5164" t="s">
        <v>222</v>
      </c>
      <c r="I5164" t="s">
        <v>1461</v>
      </c>
      <c r="J5164" s="3" t="s">
        <v>215</v>
      </c>
      <c r="K5164" s="3" t="s">
        <v>215</v>
      </c>
      <c r="L5164" s="3" t="s">
        <v>215</v>
      </c>
      <c r="M5164" s="3" t="s">
        <v>215</v>
      </c>
      <c r="N5164" s="3" t="s">
        <v>215</v>
      </c>
      <c r="O5164" s="3" t="s">
        <v>215</v>
      </c>
      <c r="P5164" s="3" t="s">
        <v>215</v>
      </c>
      <c r="Q5164" s="3" t="s">
        <v>215</v>
      </c>
      <c r="R5164" s="3" t="s">
        <v>215</v>
      </c>
      <c r="S5164" s="3" t="s">
        <v>215</v>
      </c>
      <c r="T5164" s="3" t="s">
        <v>215</v>
      </c>
      <c r="U5164" s="3" t="s">
        <v>215</v>
      </c>
      <c r="V5164" s="3" t="s">
        <v>215</v>
      </c>
      <c r="W5164" s="3" t="s">
        <v>215</v>
      </c>
      <c r="X5164" s="3" t="s">
        <v>215</v>
      </c>
      <c r="Y5164" s="3" t="s">
        <v>215</v>
      </c>
      <c r="Z5164" s="3" t="s">
        <v>215</v>
      </c>
      <c r="AA5164" s="3" t="s">
        <v>215</v>
      </c>
      <c r="AB5164" s="3" t="s">
        <v>215</v>
      </c>
      <c r="AC5164" s="3" t="s">
        <v>215</v>
      </c>
      <c r="AD5164" s="3" t="s">
        <v>215</v>
      </c>
      <c r="AE5164" s="3" t="s">
        <v>215</v>
      </c>
      <c r="AF5164" s="3">
        <v>-1.9E-2</v>
      </c>
      <c r="AG5164" s="3">
        <v>-0.06</v>
      </c>
      <c r="AH5164" s="3">
        <v>-4.1000000000000002E-2</v>
      </c>
      <c r="AI5164" s="3">
        <v>-2.5999999999999999E-2</v>
      </c>
      <c r="AJ5164" s="3">
        <v>9.4E-2</v>
      </c>
      <c r="AK5164" s="3">
        <v>0.22700000000000001</v>
      </c>
      <c r="AL5164" s="3">
        <v>-7.0999999999999994E-2</v>
      </c>
      <c r="AM5164" s="3">
        <v>-0.20100000000000001</v>
      </c>
      <c r="AN5164" s="3">
        <v>-0.152</v>
      </c>
      <c r="AO5164" s="3">
        <v>-0.22</v>
      </c>
      <c r="AP5164" s="3">
        <v>-0.186</v>
      </c>
      <c r="AQ5164" s="3">
        <v>-0.151</v>
      </c>
      <c r="AR5164" s="3">
        <v>-2.4E-2</v>
      </c>
      <c r="AS5164" s="3">
        <v>-0.22700000000000001</v>
      </c>
      <c r="AT5164" s="3">
        <v>-0.246</v>
      </c>
      <c r="AU5164" s="3">
        <v>-0.29799999999999999</v>
      </c>
      <c r="AV5164" s="3">
        <v>-0.13</v>
      </c>
      <c r="AW5164" s="3">
        <v>-0.10100000000000001</v>
      </c>
      <c r="AX5164" s="3">
        <v>0.11799999999999999</v>
      </c>
      <c r="AY5164" s="3">
        <v>0.10199999999999999</v>
      </c>
      <c r="AZ5164" s="3">
        <v>0.105</v>
      </c>
      <c r="BA5164">
        <v>0.10199999999999999</v>
      </c>
      <c r="BB5164">
        <v>2016</v>
      </c>
    </row>
    <row r="5165" spans="1:54" hidden="1" x14ac:dyDescent="0.2">
      <c r="A5165">
        <v>943</v>
      </c>
      <c r="B5165" t="s">
        <v>442</v>
      </c>
      <c r="C5165" t="s">
        <v>251</v>
      </c>
      <c r="D5165" t="s">
        <v>150</v>
      </c>
      <c r="E5165" t="s">
        <v>250</v>
      </c>
      <c r="F5165" t="s">
        <v>249</v>
      </c>
      <c r="G5165" t="s">
        <v>217</v>
      </c>
      <c r="I5165" t="s">
        <v>248</v>
      </c>
      <c r="J5165" s="3" t="s">
        <v>215</v>
      </c>
      <c r="K5165" s="3" t="s">
        <v>215</v>
      </c>
      <c r="L5165" s="3" t="s">
        <v>215</v>
      </c>
      <c r="M5165" s="3" t="s">
        <v>215</v>
      </c>
      <c r="N5165" s="3" t="s">
        <v>215</v>
      </c>
      <c r="O5165" s="3" t="s">
        <v>215</v>
      </c>
      <c r="P5165" s="3" t="s">
        <v>215</v>
      </c>
      <c r="Q5165" s="3" t="s">
        <v>215</v>
      </c>
      <c r="R5165" s="3" t="s">
        <v>215</v>
      </c>
      <c r="S5165" s="3" t="s">
        <v>215</v>
      </c>
      <c r="T5165" s="3" t="s">
        <v>215</v>
      </c>
      <c r="U5165" s="3" t="s">
        <v>215</v>
      </c>
      <c r="V5165" s="3" t="s">
        <v>215</v>
      </c>
      <c r="W5165" s="3" t="s">
        <v>215</v>
      </c>
      <c r="X5165" s="3" t="s">
        <v>215</v>
      </c>
      <c r="Y5165" s="3" t="s">
        <v>215</v>
      </c>
      <c r="Z5165" s="3" t="s">
        <v>215</v>
      </c>
      <c r="AA5165" s="3" t="s">
        <v>215</v>
      </c>
      <c r="AB5165" s="3" t="s">
        <v>215</v>
      </c>
      <c r="AC5165" s="3" t="s">
        <v>215</v>
      </c>
      <c r="AD5165" s="3" t="s">
        <v>215</v>
      </c>
      <c r="AE5165" s="3" t="s">
        <v>215</v>
      </c>
      <c r="AF5165" s="3">
        <v>-1.4390000000000001</v>
      </c>
      <c r="AG5165" s="3">
        <v>-4.05</v>
      </c>
      <c r="AH5165" s="3">
        <v>-2.4500000000000002</v>
      </c>
      <c r="AI5165" s="3">
        <v>-1.4139999999999999</v>
      </c>
      <c r="AJ5165" s="3">
        <v>4.3310000000000004</v>
      </c>
      <c r="AK5165" s="3">
        <v>8.4309999999999992</v>
      </c>
      <c r="AL5165" s="3">
        <v>-2.2959999999999998</v>
      </c>
      <c r="AM5165" s="3">
        <v>-6.7119999999999997</v>
      </c>
      <c r="AN5165" s="3">
        <v>-4.8689999999999998</v>
      </c>
      <c r="AO5165" s="3">
        <v>-6.734</v>
      </c>
      <c r="AP5165" s="3">
        <v>-5.843</v>
      </c>
      <c r="AQ5165" s="3">
        <v>-4.4909999999999997</v>
      </c>
      <c r="AR5165" s="3">
        <v>-0.69799999999999995</v>
      </c>
      <c r="AS5165" s="3">
        <v>-6.218</v>
      </c>
      <c r="AT5165" s="3">
        <v>-6.2249999999999996</v>
      </c>
      <c r="AU5165" s="3">
        <v>-7.0739999999999998</v>
      </c>
      <c r="AV5165" s="3">
        <v>-2.911</v>
      </c>
      <c r="AW5165" s="3">
        <v>-2.1669999999999998</v>
      </c>
      <c r="AX5165" s="3">
        <v>2.4060000000000001</v>
      </c>
      <c r="AY5165" s="3">
        <v>1.984</v>
      </c>
      <c r="AZ5165" s="3">
        <v>1.9390000000000001</v>
      </c>
      <c r="BA5165">
        <v>1.7989999999999999</v>
      </c>
      <c r="BB5165">
        <v>2016</v>
      </c>
    </row>
    <row r="5166" spans="1:54" hidden="1" x14ac:dyDescent="0.2">
      <c r="A5166">
        <v>943</v>
      </c>
      <c r="B5166" t="s">
        <v>442</v>
      </c>
      <c r="C5166" t="s">
        <v>247</v>
      </c>
      <c r="D5166" t="s">
        <v>150</v>
      </c>
      <c r="E5166" t="s">
        <v>245</v>
      </c>
      <c r="F5166" t="s">
        <v>244</v>
      </c>
      <c r="G5166" t="s">
        <v>225</v>
      </c>
      <c r="H5166" t="s">
        <v>222</v>
      </c>
    </row>
    <row r="5167" spans="1:54" hidden="1" x14ac:dyDescent="0.2">
      <c r="A5167">
        <v>943</v>
      </c>
      <c r="B5167" t="s">
        <v>442</v>
      </c>
      <c r="C5167" t="s">
        <v>246</v>
      </c>
      <c r="D5167" t="s">
        <v>150</v>
      </c>
      <c r="E5167" t="s">
        <v>245</v>
      </c>
      <c r="F5167" t="s">
        <v>244</v>
      </c>
      <c r="G5167" t="s">
        <v>243</v>
      </c>
    </row>
    <row r="5168" spans="1:54" hidden="1" x14ac:dyDescent="0.2">
      <c r="A5168">
        <v>943</v>
      </c>
      <c r="B5168" t="s">
        <v>442</v>
      </c>
      <c r="C5168" t="s">
        <v>242</v>
      </c>
      <c r="D5168" t="s">
        <v>150</v>
      </c>
      <c r="E5168" t="s">
        <v>240</v>
      </c>
      <c r="F5168" t="s">
        <v>239</v>
      </c>
      <c r="G5168" t="s">
        <v>225</v>
      </c>
      <c r="H5168" t="s">
        <v>222</v>
      </c>
      <c r="I5168" t="s">
        <v>1461</v>
      </c>
      <c r="J5168" s="3" t="s">
        <v>215</v>
      </c>
      <c r="K5168" s="3" t="s">
        <v>215</v>
      </c>
      <c r="L5168" s="3" t="s">
        <v>215</v>
      </c>
      <c r="M5168" s="3" t="s">
        <v>215</v>
      </c>
      <c r="N5168" s="3" t="s">
        <v>215</v>
      </c>
      <c r="O5168" s="3" t="s">
        <v>215</v>
      </c>
      <c r="P5168" s="3" t="s">
        <v>215</v>
      </c>
      <c r="Q5168" s="3" t="s">
        <v>215</v>
      </c>
      <c r="R5168" s="3" t="s">
        <v>215</v>
      </c>
      <c r="S5168" s="3" t="s">
        <v>215</v>
      </c>
      <c r="T5168" s="3" t="s">
        <v>215</v>
      </c>
      <c r="U5168" s="3" t="s">
        <v>215</v>
      </c>
      <c r="V5168" s="3" t="s">
        <v>215</v>
      </c>
      <c r="W5168" s="3" t="s">
        <v>215</v>
      </c>
      <c r="X5168" s="3" t="s">
        <v>215</v>
      </c>
      <c r="Y5168" s="3" t="s">
        <v>215</v>
      </c>
      <c r="Z5168" s="3" t="s">
        <v>215</v>
      </c>
      <c r="AA5168" s="3" t="s">
        <v>215</v>
      </c>
      <c r="AB5168" s="3" t="s">
        <v>215</v>
      </c>
      <c r="AC5168" s="3" t="s">
        <v>215</v>
      </c>
      <c r="AD5168" s="3" t="s">
        <v>215</v>
      </c>
      <c r="AE5168" s="3" t="s">
        <v>215</v>
      </c>
      <c r="AF5168" s="3">
        <v>-6.0000000000000001E-3</v>
      </c>
      <c r="AG5168" s="3">
        <v>-4.5999999999999999E-2</v>
      </c>
      <c r="AH5168" s="3">
        <v>-1.4999999999999999E-2</v>
      </c>
      <c r="AI5168" s="3">
        <v>-5.0000000000000001E-3</v>
      </c>
      <c r="AJ5168" s="3">
        <v>0.11799999999999999</v>
      </c>
      <c r="AK5168" s="3">
        <v>0.255</v>
      </c>
      <c r="AL5168" s="3">
        <v>-4.7E-2</v>
      </c>
      <c r="AM5168" s="3">
        <v>-0.17499999999999999</v>
      </c>
      <c r="AN5168" s="3">
        <v>-0.121</v>
      </c>
      <c r="AO5168" s="3">
        <v>-0.17199999999999999</v>
      </c>
      <c r="AP5168" s="3">
        <v>-0.126</v>
      </c>
      <c r="AQ5168" s="3">
        <v>-0.08</v>
      </c>
      <c r="AR5168" s="3">
        <v>5.3999999999999999E-2</v>
      </c>
      <c r="AS5168" s="3">
        <v>-0.14099999999999999</v>
      </c>
      <c r="AT5168" s="3">
        <v>-0.161</v>
      </c>
      <c r="AU5168" s="3">
        <v>-0.19600000000000001</v>
      </c>
      <c r="AV5168" s="3">
        <v>-3.6999999999999998E-2</v>
      </c>
      <c r="AW5168" s="3">
        <v>3.0000000000000001E-3</v>
      </c>
      <c r="AX5168" s="3">
        <v>0.219</v>
      </c>
      <c r="AY5168" s="3">
        <v>0.20799999999999999</v>
      </c>
      <c r="AZ5168" s="3">
        <v>0.21199999999999999</v>
      </c>
      <c r="BA5168">
        <v>0.20699999999999999</v>
      </c>
      <c r="BB5168">
        <v>2016</v>
      </c>
    </row>
    <row r="5169" spans="1:54" hidden="1" x14ac:dyDescent="0.2">
      <c r="A5169">
        <v>943</v>
      </c>
      <c r="B5169" t="s">
        <v>442</v>
      </c>
      <c r="C5169" t="s">
        <v>241</v>
      </c>
      <c r="D5169" t="s">
        <v>150</v>
      </c>
      <c r="E5169" t="s">
        <v>240</v>
      </c>
      <c r="F5169" t="s">
        <v>239</v>
      </c>
      <c r="G5169" t="s">
        <v>217</v>
      </c>
      <c r="I5169" t="s">
        <v>238</v>
      </c>
      <c r="J5169" s="3" t="s">
        <v>215</v>
      </c>
      <c r="K5169" s="3" t="s">
        <v>215</v>
      </c>
      <c r="L5169" s="3" t="s">
        <v>215</v>
      </c>
      <c r="M5169" s="3" t="s">
        <v>215</v>
      </c>
      <c r="N5169" s="3" t="s">
        <v>215</v>
      </c>
      <c r="O5169" s="3" t="s">
        <v>215</v>
      </c>
      <c r="P5169" s="3" t="s">
        <v>215</v>
      </c>
      <c r="Q5169" s="3" t="s">
        <v>215</v>
      </c>
      <c r="R5169" s="3" t="s">
        <v>215</v>
      </c>
      <c r="S5169" s="3" t="s">
        <v>215</v>
      </c>
      <c r="T5169" s="3" t="s">
        <v>215</v>
      </c>
      <c r="U5169" s="3" t="s">
        <v>215</v>
      </c>
      <c r="V5169" s="3" t="s">
        <v>215</v>
      </c>
      <c r="W5169" s="3" t="s">
        <v>215</v>
      </c>
      <c r="X5169" s="3" t="s">
        <v>215</v>
      </c>
      <c r="Y5169" s="3" t="s">
        <v>215</v>
      </c>
      <c r="Z5169" s="3" t="s">
        <v>215</v>
      </c>
      <c r="AA5169" s="3" t="s">
        <v>215</v>
      </c>
      <c r="AB5169" s="3" t="s">
        <v>215</v>
      </c>
      <c r="AC5169" s="3" t="s">
        <v>215</v>
      </c>
      <c r="AD5169" s="3" t="s">
        <v>215</v>
      </c>
      <c r="AE5169" s="3" t="s">
        <v>215</v>
      </c>
      <c r="AF5169" s="3">
        <v>-0.46300000000000002</v>
      </c>
      <c r="AG5169" s="3">
        <v>-3.0619999999999998</v>
      </c>
      <c r="AH5169" s="3">
        <v>-0.90100000000000002</v>
      </c>
      <c r="AI5169" s="3">
        <v>-0.27600000000000002</v>
      </c>
      <c r="AJ5169" s="3">
        <v>5.431</v>
      </c>
      <c r="AK5169" s="3">
        <v>9.4700000000000006</v>
      </c>
      <c r="AL5169" s="3">
        <v>-1.5289999999999999</v>
      </c>
      <c r="AM5169" s="3">
        <v>-5.86</v>
      </c>
      <c r="AN5169" s="3">
        <v>-3.8639999999999999</v>
      </c>
      <c r="AO5169" s="3">
        <v>-5.2759999999999998</v>
      </c>
      <c r="AP5169" s="3">
        <v>-3.9660000000000002</v>
      </c>
      <c r="AQ5169" s="3">
        <v>-2.371</v>
      </c>
      <c r="AR5169" s="3">
        <v>1.5680000000000001</v>
      </c>
      <c r="AS5169" s="3">
        <v>-3.8580000000000001</v>
      </c>
      <c r="AT5169" s="3">
        <v>-4.0640000000000001</v>
      </c>
      <c r="AU5169" s="3">
        <v>-4.6449999999999996</v>
      </c>
      <c r="AV5169" s="3">
        <v>-0.83799999999999997</v>
      </c>
      <c r="AW5169" s="3">
        <v>6.8000000000000005E-2</v>
      </c>
      <c r="AX5169" s="3">
        <v>4.4790000000000001</v>
      </c>
      <c r="AY5169" s="3">
        <v>4.0510000000000002</v>
      </c>
      <c r="AZ5169" s="3">
        <v>3.9060000000000001</v>
      </c>
      <c r="BA5169">
        <v>3.633</v>
      </c>
      <c r="BB5169">
        <v>2016</v>
      </c>
    </row>
    <row r="5170" spans="1:54" hidden="1" x14ac:dyDescent="0.2">
      <c r="A5170">
        <v>943</v>
      </c>
      <c r="B5170" t="s">
        <v>442</v>
      </c>
      <c r="C5170" t="s">
        <v>237</v>
      </c>
      <c r="D5170" t="s">
        <v>150</v>
      </c>
      <c r="E5170" t="s">
        <v>235</v>
      </c>
      <c r="F5170" t="s">
        <v>234</v>
      </c>
      <c r="G5170" t="s">
        <v>225</v>
      </c>
      <c r="H5170" t="s">
        <v>222</v>
      </c>
    </row>
    <row r="5171" spans="1:54" hidden="1" x14ac:dyDescent="0.2">
      <c r="A5171">
        <v>943</v>
      </c>
      <c r="B5171" t="s">
        <v>442</v>
      </c>
      <c r="C5171" t="s">
        <v>236</v>
      </c>
      <c r="D5171" t="s">
        <v>150</v>
      </c>
      <c r="E5171" t="s">
        <v>235</v>
      </c>
      <c r="F5171" t="s">
        <v>234</v>
      </c>
      <c r="G5171" t="s">
        <v>217</v>
      </c>
    </row>
    <row r="5172" spans="1:54" hidden="1" x14ac:dyDescent="0.2">
      <c r="A5172">
        <v>943</v>
      </c>
      <c r="B5172" t="s">
        <v>442</v>
      </c>
      <c r="C5172" t="s">
        <v>233</v>
      </c>
      <c r="D5172" t="s">
        <v>150</v>
      </c>
      <c r="E5172" t="s">
        <v>231</v>
      </c>
      <c r="F5172" t="s">
        <v>230</v>
      </c>
      <c r="G5172" t="s">
        <v>225</v>
      </c>
      <c r="H5172" t="s">
        <v>222</v>
      </c>
      <c r="I5172" t="s">
        <v>1461</v>
      </c>
      <c r="J5172" s="3" t="s">
        <v>215</v>
      </c>
      <c r="K5172" s="3" t="s">
        <v>215</v>
      </c>
      <c r="L5172" s="3" t="s">
        <v>215</v>
      </c>
      <c r="M5172" s="3" t="s">
        <v>215</v>
      </c>
      <c r="N5172" s="3" t="s">
        <v>215</v>
      </c>
      <c r="O5172" s="3" t="s">
        <v>215</v>
      </c>
      <c r="P5172" s="3" t="s">
        <v>215</v>
      </c>
      <c r="Q5172" s="3" t="s">
        <v>215</v>
      </c>
      <c r="R5172" s="3" t="s">
        <v>215</v>
      </c>
      <c r="S5172" s="3" t="s">
        <v>215</v>
      </c>
      <c r="T5172" s="3" t="s">
        <v>215</v>
      </c>
      <c r="U5172" s="3" t="s">
        <v>215</v>
      </c>
      <c r="V5172" s="3" t="s">
        <v>215</v>
      </c>
      <c r="W5172" s="3" t="s">
        <v>215</v>
      </c>
      <c r="X5172" s="3" t="s">
        <v>215</v>
      </c>
      <c r="Y5172" s="3" t="s">
        <v>215</v>
      </c>
      <c r="Z5172" s="3" t="s">
        <v>215</v>
      </c>
      <c r="AA5172" s="3" t="s">
        <v>215</v>
      </c>
      <c r="AB5172" s="3" t="s">
        <v>215</v>
      </c>
      <c r="AC5172" s="3" t="s">
        <v>215</v>
      </c>
      <c r="AD5172" s="3" t="s">
        <v>215</v>
      </c>
      <c r="AE5172" s="3" t="s">
        <v>215</v>
      </c>
      <c r="AF5172" s="3">
        <v>1.03</v>
      </c>
      <c r="AG5172" s="3">
        <v>0.60799999999999998</v>
      </c>
      <c r="AH5172" s="3">
        <v>0.75700000000000001</v>
      </c>
      <c r="AI5172" s="3">
        <v>0.7</v>
      </c>
      <c r="AJ5172" s="3">
        <v>0.79600000000000004</v>
      </c>
      <c r="AK5172" s="3">
        <v>0.85399999999999998</v>
      </c>
      <c r="AL5172" s="3">
        <v>1.0609999999999999</v>
      </c>
      <c r="AM5172" s="3">
        <v>1.3080000000000001</v>
      </c>
      <c r="AN5172" s="3">
        <v>1.407</v>
      </c>
      <c r="AO5172" s="3">
        <v>1.5860000000000001</v>
      </c>
      <c r="AP5172" s="3">
        <v>1.8089999999999999</v>
      </c>
      <c r="AQ5172" s="3">
        <v>1.972</v>
      </c>
      <c r="AR5172" s="3">
        <v>2.1909999999999998</v>
      </c>
      <c r="AS5172" s="3">
        <v>2.5129999999999999</v>
      </c>
      <c r="AT5172" s="3">
        <v>2.625</v>
      </c>
      <c r="AU5172" s="3">
        <v>2.8479999999999999</v>
      </c>
      <c r="AV5172" s="3">
        <v>3.12</v>
      </c>
      <c r="AW5172" s="3">
        <v>3.109</v>
      </c>
      <c r="AX5172" s="3">
        <v>3</v>
      </c>
      <c r="AY5172" s="3">
        <v>2.931</v>
      </c>
      <c r="AZ5172" s="3">
        <v>2.851</v>
      </c>
      <c r="BA5172">
        <v>2.8029999999999999</v>
      </c>
      <c r="BB5172">
        <v>2016</v>
      </c>
    </row>
    <row r="5173" spans="1:54" hidden="1" x14ac:dyDescent="0.2">
      <c r="A5173">
        <v>943</v>
      </c>
      <c r="B5173" t="s">
        <v>442</v>
      </c>
      <c r="C5173" t="s">
        <v>232</v>
      </c>
      <c r="D5173" t="s">
        <v>150</v>
      </c>
      <c r="E5173" t="s">
        <v>231</v>
      </c>
      <c r="F5173" t="s">
        <v>230</v>
      </c>
      <c r="G5173" t="s">
        <v>217</v>
      </c>
      <c r="I5173" t="s">
        <v>229</v>
      </c>
      <c r="J5173" s="3" t="s">
        <v>215</v>
      </c>
      <c r="K5173" s="3" t="s">
        <v>215</v>
      </c>
      <c r="L5173" s="3" t="s">
        <v>215</v>
      </c>
      <c r="M5173" s="3" t="s">
        <v>215</v>
      </c>
      <c r="N5173" s="3" t="s">
        <v>215</v>
      </c>
      <c r="O5173" s="3" t="s">
        <v>215</v>
      </c>
      <c r="P5173" s="3" t="s">
        <v>215</v>
      </c>
      <c r="Q5173" s="3" t="s">
        <v>215</v>
      </c>
      <c r="R5173" s="3" t="s">
        <v>215</v>
      </c>
      <c r="S5173" s="3" t="s">
        <v>215</v>
      </c>
      <c r="T5173" s="3" t="s">
        <v>215</v>
      </c>
      <c r="U5173" s="3" t="s">
        <v>215</v>
      </c>
      <c r="V5173" s="3" t="s">
        <v>215</v>
      </c>
      <c r="W5173" s="3" t="s">
        <v>215</v>
      </c>
      <c r="X5173" s="3" t="s">
        <v>215</v>
      </c>
      <c r="Y5173" s="3" t="s">
        <v>215</v>
      </c>
      <c r="Z5173" s="3" t="s">
        <v>215</v>
      </c>
      <c r="AA5173" s="3" t="s">
        <v>215</v>
      </c>
      <c r="AB5173" s="3" t="s">
        <v>215</v>
      </c>
      <c r="AC5173" s="3" t="s">
        <v>215</v>
      </c>
      <c r="AD5173" s="3" t="s">
        <v>215</v>
      </c>
      <c r="AE5173" s="3" t="s">
        <v>215</v>
      </c>
      <c r="AF5173" s="3">
        <v>76.707999999999998</v>
      </c>
      <c r="AG5173" s="3">
        <v>40.896999999999998</v>
      </c>
      <c r="AH5173" s="3">
        <v>45.372</v>
      </c>
      <c r="AI5173" s="3">
        <v>38.567999999999998</v>
      </c>
      <c r="AJ5173" s="3">
        <v>36.692</v>
      </c>
      <c r="AK5173" s="3">
        <v>31.757999999999999</v>
      </c>
      <c r="AL5173" s="3">
        <v>34.185000000000002</v>
      </c>
      <c r="AM5173" s="3">
        <v>43.689</v>
      </c>
      <c r="AN5173" s="3">
        <v>45.006999999999998</v>
      </c>
      <c r="AO5173" s="3">
        <v>48.572000000000003</v>
      </c>
      <c r="AP5173" s="3">
        <v>56.87</v>
      </c>
      <c r="AQ5173" s="3">
        <v>58.654000000000003</v>
      </c>
      <c r="AR5173" s="3">
        <v>63.36</v>
      </c>
      <c r="AS5173" s="3">
        <v>68.757999999999996</v>
      </c>
      <c r="AT5173" s="3">
        <v>66.387</v>
      </c>
      <c r="AU5173" s="3">
        <v>67.492999999999995</v>
      </c>
      <c r="AV5173" s="3">
        <v>69.724000000000004</v>
      </c>
      <c r="AW5173" s="3">
        <v>66.504000000000005</v>
      </c>
      <c r="AX5173" s="3">
        <v>61.231999999999999</v>
      </c>
      <c r="AY5173" s="3">
        <v>56.960999999999999</v>
      </c>
      <c r="AZ5173" s="3">
        <v>52.619</v>
      </c>
      <c r="BA5173">
        <v>49.29</v>
      </c>
      <c r="BB5173">
        <v>2016</v>
      </c>
    </row>
    <row r="5174" spans="1:54" hidden="1" x14ac:dyDescent="0.2">
      <c r="A5174">
        <v>943</v>
      </c>
      <c r="B5174" t="s">
        <v>442</v>
      </c>
      <c r="C5174" t="s">
        <v>228</v>
      </c>
      <c r="D5174" t="s">
        <v>150</v>
      </c>
      <c r="E5174" t="s">
        <v>227</v>
      </c>
      <c r="F5174" t="s">
        <v>226</v>
      </c>
      <c r="G5174" t="s">
        <v>225</v>
      </c>
      <c r="H5174" t="s">
        <v>222</v>
      </c>
      <c r="I5174" t="s">
        <v>1461</v>
      </c>
      <c r="J5174" s="3" t="s">
        <v>215</v>
      </c>
      <c r="K5174" s="3" t="s">
        <v>215</v>
      </c>
      <c r="L5174" s="3" t="s">
        <v>215</v>
      </c>
      <c r="M5174" s="3" t="s">
        <v>215</v>
      </c>
      <c r="N5174" s="3" t="s">
        <v>215</v>
      </c>
      <c r="O5174" s="3" t="s">
        <v>215</v>
      </c>
      <c r="P5174" s="3" t="s">
        <v>215</v>
      </c>
      <c r="Q5174" s="3" t="s">
        <v>215</v>
      </c>
      <c r="R5174" s="3" t="s">
        <v>215</v>
      </c>
      <c r="S5174" s="3" t="s">
        <v>215</v>
      </c>
      <c r="T5174" s="3" t="s">
        <v>215</v>
      </c>
      <c r="U5174" s="3" t="s">
        <v>215</v>
      </c>
      <c r="V5174" s="3" t="s">
        <v>215</v>
      </c>
      <c r="W5174" s="3" t="s">
        <v>215</v>
      </c>
      <c r="X5174" s="3" t="s">
        <v>215</v>
      </c>
      <c r="Y5174" s="3" t="s">
        <v>215</v>
      </c>
      <c r="Z5174" s="3" t="s">
        <v>215</v>
      </c>
      <c r="AA5174" s="3" t="s">
        <v>215</v>
      </c>
      <c r="AB5174" s="3" t="s">
        <v>215</v>
      </c>
      <c r="AC5174" s="3" t="s">
        <v>215</v>
      </c>
      <c r="AD5174" s="3">
        <v>1.0449999999999999</v>
      </c>
      <c r="AE5174" s="3">
        <v>1.284</v>
      </c>
      <c r="AF5174" s="3">
        <v>1.343</v>
      </c>
      <c r="AG5174" s="3">
        <v>1.4870000000000001</v>
      </c>
      <c r="AH5174" s="3">
        <v>1.667</v>
      </c>
      <c r="AI5174" s="3">
        <v>1.8160000000000001</v>
      </c>
      <c r="AJ5174" s="3">
        <v>2.17</v>
      </c>
      <c r="AK5174" s="3">
        <v>2.6890000000000001</v>
      </c>
      <c r="AL5174" s="3">
        <v>3.1030000000000002</v>
      </c>
      <c r="AM5174" s="3">
        <v>2.9940000000000002</v>
      </c>
      <c r="AN5174" s="3">
        <v>3.125</v>
      </c>
      <c r="AO5174" s="3">
        <v>3.2650000000000001</v>
      </c>
      <c r="AP5174" s="3">
        <v>3.181</v>
      </c>
      <c r="AQ5174" s="3">
        <v>3.3620000000000001</v>
      </c>
      <c r="AR5174" s="3">
        <v>3.4580000000000002</v>
      </c>
      <c r="AS5174" s="3">
        <v>3.6549999999999998</v>
      </c>
      <c r="AT5174" s="3">
        <v>3.9540000000000002</v>
      </c>
      <c r="AU5174" s="3">
        <v>4.2190000000000003</v>
      </c>
      <c r="AV5174" s="3">
        <v>4.4740000000000002</v>
      </c>
      <c r="AW5174" s="3">
        <v>4.6749999999999998</v>
      </c>
      <c r="AX5174" s="3">
        <v>4.9000000000000004</v>
      </c>
      <c r="AY5174" s="3">
        <v>5.1459999999999999</v>
      </c>
      <c r="AZ5174" s="3">
        <v>5.4180000000000001</v>
      </c>
      <c r="BA5174">
        <v>5.6859999999999999</v>
      </c>
      <c r="BB5174">
        <v>2016</v>
      </c>
    </row>
    <row r="5175" spans="1:54" hidden="1" x14ac:dyDescent="0.2">
      <c r="A5175">
        <v>943</v>
      </c>
      <c r="B5175" t="s">
        <v>442</v>
      </c>
      <c r="C5175" t="s">
        <v>224</v>
      </c>
      <c r="D5175" t="s">
        <v>150</v>
      </c>
      <c r="E5175" t="s">
        <v>219</v>
      </c>
      <c r="F5175" t="s">
        <v>218</v>
      </c>
      <c r="G5175" t="s">
        <v>223</v>
      </c>
      <c r="H5175" t="s">
        <v>222</v>
      </c>
      <c r="I5175" t="s">
        <v>795</v>
      </c>
      <c r="J5175" s="3" t="s">
        <v>215</v>
      </c>
      <c r="K5175" s="3" t="s">
        <v>215</v>
      </c>
      <c r="L5175" s="3" t="s">
        <v>215</v>
      </c>
      <c r="M5175" s="3" t="s">
        <v>215</v>
      </c>
      <c r="N5175" s="3" t="s">
        <v>215</v>
      </c>
      <c r="O5175" s="3" t="s">
        <v>215</v>
      </c>
      <c r="P5175" s="3" t="s">
        <v>215</v>
      </c>
      <c r="Q5175" s="3" t="s">
        <v>215</v>
      </c>
      <c r="R5175" s="3" t="s">
        <v>215</v>
      </c>
      <c r="S5175" s="3" t="s">
        <v>215</v>
      </c>
      <c r="T5175" s="3" t="s">
        <v>215</v>
      </c>
      <c r="U5175" s="3" t="s">
        <v>215</v>
      </c>
      <c r="V5175" s="3" t="s">
        <v>215</v>
      </c>
      <c r="W5175" s="3" t="s">
        <v>215</v>
      </c>
      <c r="X5175" s="3" t="s">
        <v>215</v>
      </c>
      <c r="Y5175" s="3" t="s">
        <v>215</v>
      </c>
      <c r="Z5175" s="3" t="s">
        <v>215</v>
      </c>
      <c r="AA5175" s="3" t="s">
        <v>215</v>
      </c>
      <c r="AB5175" s="3" t="s">
        <v>215</v>
      </c>
      <c r="AC5175" s="3" t="s">
        <v>215</v>
      </c>
      <c r="AD5175" s="3" t="s">
        <v>215</v>
      </c>
      <c r="AE5175" s="3">
        <v>-0.157</v>
      </c>
      <c r="AF5175" s="3">
        <v>-0.14599999999999999</v>
      </c>
      <c r="AG5175" s="3">
        <v>-0.115</v>
      </c>
      <c r="AH5175" s="3">
        <v>-0.14899999999999999</v>
      </c>
      <c r="AI5175" s="3">
        <v>-0.376</v>
      </c>
      <c r="AJ5175" s="3">
        <v>-0.84599999999999997</v>
      </c>
      <c r="AK5175" s="3">
        <v>-1.4510000000000001</v>
      </c>
      <c r="AL5175" s="3">
        <v>-2.2589999999999999</v>
      </c>
      <c r="AM5175" s="3">
        <v>-1.1559999999999999</v>
      </c>
      <c r="AN5175" s="3">
        <v>-0.94199999999999995</v>
      </c>
      <c r="AO5175" s="3">
        <v>-0.79800000000000004</v>
      </c>
      <c r="AP5175" s="3">
        <v>-0.755</v>
      </c>
      <c r="AQ5175" s="3">
        <v>-0.64600000000000002</v>
      </c>
      <c r="AR5175" s="3">
        <v>-0.69899999999999995</v>
      </c>
      <c r="AS5175" s="3">
        <v>-0.53600000000000003</v>
      </c>
      <c r="AT5175" s="3">
        <v>-0.79100000000000004</v>
      </c>
      <c r="AU5175" s="3">
        <v>-0.90300000000000002</v>
      </c>
      <c r="AV5175" s="3">
        <v>-1.056</v>
      </c>
      <c r="AW5175" s="3">
        <v>-1.0449999999999999</v>
      </c>
      <c r="AX5175" s="3">
        <v>-0.84499999999999997</v>
      </c>
      <c r="AY5175" s="3">
        <v>-0.84</v>
      </c>
      <c r="AZ5175" s="3">
        <v>-0.79700000000000004</v>
      </c>
      <c r="BA5175">
        <v>-0.751</v>
      </c>
      <c r="BB5175">
        <v>2016</v>
      </c>
    </row>
    <row r="5176" spans="1:54" hidden="1" x14ac:dyDescent="0.2">
      <c r="A5176">
        <v>943</v>
      </c>
      <c r="B5176" t="s">
        <v>442</v>
      </c>
      <c r="C5176" t="s">
        <v>220</v>
      </c>
      <c r="D5176" t="s">
        <v>150</v>
      </c>
      <c r="E5176" t="s">
        <v>219</v>
      </c>
      <c r="F5176" t="s">
        <v>218</v>
      </c>
      <c r="G5176" t="s">
        <v>217</v>
      </c>
      <c r="I5176" t="s">
        <v>216</v>
      </c>
      <c r="J5176" s="3" t="s">
        <v>215</v>
      </c>
      <c r="K5176" s="3" t="s">
        <v>215</v>
      </c>
      <c r="L5176" s="3" t="s">
        <v>215</v>
      </c>
      <c r="M5176" s="3" t="s">
        <v>215</v>
      </c>
      <c r="N5176" s="3" t="s">
        <v>215</v>
      </c>
      <c r="O5176" s="3" t="s">
        <v>215</v>
      </c>
      <c r="P5176" s="3" t="s">
        <v>215</v>
      </c>
      <c r="Q5176" s="3" t="s">
        <v>215</v>
      </c>
      <c r="R5176" s="3" t="s">
        <v>215</v>
      </c>
      <c r="S5176" s="3" t="s">
        <v>215</v>
      </c>
      <c r="T5176" s="3" t="s">
        <v>215</v>
      </c>
      <c r="U5176" s="3" t="s">
        <v>215</v>
      </c>
      <c r="V5176" s="3" t="s">
        <v>215</v>
      </c>
      <c r="W5176" s="3" t="s">
        <v>215</v>
      </c>
      <c r="X5176" s="3" t="s">
        <v>215</v>
      </c>
      <c r="Y5176" s="3" t="s">
        <v>215</v>
      </c>
      <c r="Z5176" s="3" t="s">
        <v>215</v>
      </c>
      <c r="AA5176" s="3" t="s">
        <v>215</v>
      </c>
      <c r="AB5176" s="3" t="s">
        <v>215</v>
      </c>
      <c r="AC5176" s="3" t="s">
        <v>215</v>
      </c>
      <c r="AD5176" s="3" t="s">
        <v>215</v>
      </c>
      <c r="AE5176" s="3">
        <v>-13.628</v>
      </c>
      <c r="AF5176" s="3">
        <v>-11.505000000000001</v>
      </c>
      <c r="AG5176" s="3">
        <v>-6.8650000000000002</v>
      </c>
      <c r="AH5176" s="3">
        <v>-7.1760000000000002</v>
      </c>
      <c r="AI5176" s="3">
        <v>-16.626000000000001</v>
      </c>
      <c r="AJ5176" s="3">
        <v>-31.044</v>
      </c>
      <c r="AK5176" s="3">
        <v>-39.369999999999997</v>
      </c>
      <c r="AL5176" s="3">
        <v>-49.470999999999997</v>
      </c>
      <c r="AM5176" s="3">
        <v>-27.731999999999999</v>
      </c>
      <c r="AN5176" s="3">
        <v>-22.725999999999999</v>
      </c>
      <c r="AO5176" s="3">
        <v>-17.562999999999999</v>
      </c>
      <c r="AP5176" s="3">
        <v>-18.47</v>
      </c>
      <c r="AQ5176" s="3">
        <v>-14.472</v>
      </c>
      <c r="AR5176" s="3">
        <v>-15.205</v>
      </c>
      <c r="AS5176" s="3">
        <v>-13.211</v>
      </c>
      <c r="AT5176" s="3">
        <v>-18.081</v>
      </c>
      <c r="AU5176" s="3">
        <v>-18.943999999999999</v>
      </c>
      <c r="AV5176" s="3">
        <v>-19.042000000000002</v>
      </c>
      <c r="AW5176" s="3">
        <v>-17.824999999999999</v>
      </c>
      <c r="AX5176" s="3">
        <v>-13.590999999999999</v>
      </c>
      <c r="AY5176" s="3">
        <v>-12.782999999999999</v>
      </c>
      <c r="AZ5176" s="3">
        <v>-11.443</v>
      </c>
      <c r="BA5176">
        <v>-10.228999999999999</v>
      </c>
      <c r="BB5176">
        <v>2016</v>
      </c>
    </row>
    <row r="5177" spans="1:54" x14ac:dyDescent="0.2">
      <c r="A5177">
        <v>686</v>
      </c>
      <c r="B5177" t="s">
        <v>441</v>
      </c>
      <c r="C5177" t="s">
        <v>352</v>
      </c>
      <c r="D5177" t="s">
        <v>202</v>
      </c>
      <c r="E5177" t="s">
        <v>349</v>
      </c>
      <c r="F5177" t="s">
        <v>351</v>
      </c>
      <c r="G5177" t="s">
        <v>225</v>
      </c>
      <c r="H5177" t="s">
        <v>222</v>
      </c>
      <c r="I5177" t="s">
        <v>1462</v>
      </c>
      <c r="J5177" s="3">
        <v>235.64400000000001</v>
      </c>
      <c r="K5177" s="3">
        <v>229.12899999999999</v>
      </c>
      <c r="L5177" s="3">
        <v>251.16800000000001</v>
      </c>
      <c r="M5177" s="3">
        <v>249.76900000000001</v>
      </c>
      <c r="N5177" s="3">
        <v>260.60199999999998</v>
      </c>
      <c r="O5177" s="3">
        <v>277.08199999999999</v>
      </c>
      <c r="P5177" s="3">
        <v>300.08100000000002</v>
      </c>
      <c r="Q5177" s="3">
        <v>292.44600000000003</v>
      </c>
      <c r="R5177" s="3">
        <v>322.90300000000002</v>
      </c>
      <c r="S5177" s="3">
        <v>330.54300000000001</v>
      </c>
      <c r="T5177" s="3">
        <v>343.87900000000002</v>
      </c>
      <c r="U5177" s="3">
        <v>368.69400000000002</v>
      </c>
      <c r="V5177" s="3">
        <v>360.96</v>
      </c>
      <c r="W5177" s="3">
        <v>358.286</v>
      </c>
      <c r="X5177" s="3">
        <v>396.22199999999998</v>
      </c>
      <c r="Y5177" s="3">
        <v>374.80399999999997</v>
      </c>
      <c r="Z5177" s="3">
        <v>421.178</v>
      </c>
      <c r="AA5177" s="3">
        <v>414.60500000000002</v>
      </c>
      <c r="AB5177" s="3">
        <v>444.61599999999999</v>
      </c>
      <c r="AC5177" s="3">
        <v>449.42399999999998</v>
      </c>
      <c r="AD5177" s="3">
        <v>458.02100000000002</v>
      </c>
      <c r="AE5177" s="3">
        <v>491.548</v>
      </c>
      <c r="AF5177" s="3">
        <v>506.89100000000002</v>
      </c>
      <c r="AG5177" s="3">
        <v>537.10799999999995</v>
      </c>
      <c r="AH5177" s="3">
        <v>562.87300000000005</v>
      </c>
      <c r="AI5177" s="3">
        <v>581.40099999999995</v>
      </c>
      <c r="AJ5177" s="3">
        <v>625.44000000000005</v>
      </c>
      <c r="AK5177" s="3">
        <v>647.53</v>
      </c>
      <c r="AL5177" s="3">
        <v>685.88499999999999</v>
      </c>
      <c r="AM5177" s="3">
        <v>714.99199999999996</v>
      </c>
      <c r="AN5177" s="3">
        <v>742.274</v>
      </c>
      <c r="AO5177" s="3">
        <v>781.21199999999999</v>
      </c>
      <c r="AP5177" s="3">
        <v>804.726</v>
      </c>
      <c r="AQ5177" s="3">
        <v>841.22400000000005</v>
      </c>
      <c r="AR5177" s="3">
        <v>863.68</v>
      </c>
      <c r="AS5177" s="3">
        <v>902.97299999999996</v>
      </c>
      <c r="AT5177" s="3">
        <v>914.01199999999994</v>
      </c>
      <c r="AU5177" s="3">
        <v>952.577</v>
      </c>
      <c r="AV5177" s="3">
        <v>981.86</v>
      </c>
      <c r="AW5177" s="3">
        <v>1021.444</v>
      </c>
      <c r="AX5177" s="3">
        <v>1064.2</v>
      </c>
      <c r="AY5177" s="3">
        <v>1111.5730000000001</v>
      </c>
      <c r="AZ5177" s="3">
        <v>1162.2929999999999</v>
      </c>
      <c r="BA5177">
        <v>1215.5139999999999</v>
      </c>
      <c r="BB5177">
        <v>2016</v>
      </c>
    </row>
    <row r="5178" spans="1:54" hidden="1" x14ac:dyDescent="0.2">
      <c r="A5178">
        <v>686</v>
      </c>
      <c r="B5178" t="s">
        <v>441</v>
      </c>
      <c r="C5178" t="s">
        <v>350</v>
      </c>
      <c r="D5178" t="s">
        <v>202</v>
      </c>
      <c r="E5178" t="s">
        <v>349</v>
      </c>
      <c r="F5178" t="s">
        <v>348</v>
      </c>
      <c r="G5178" t="s">
        <v>275</v>
      </c>
      <c r="I5178" t="s">
        <v>347</v>
      </c>
      <c r="J5178" s="3">
        <v>3.7919999999999998</v>
      </c>
      <c r="K5178" s="3">
        <v>-2.7650000000000001</v>
      </c>
      <c r="L5178" s="3">
        <v>9.6189999999999998</v>
      </c>
      <c r="M5178" s="3">
        <v>-0.55700000000000005</v>
      </c>
      <c r="N5178" s="3">
        <v>4.3369999999999997</v>
      </c>
      <c r="O5178" s="3">
        <v>6.3239999999999998</v>
      </c>
      <c r="P5178" s="3">
        <v>8.3000000000000007</v>
      </c>
      <c r="Q5178" s="3">
        <v>-2.544</v>
      </c>
      <c r="R5178" s="3">
        <v>10.414999999999999</v>
      </c>
      <c r="S5178" s="3">
        <v>2.3660000000000001</v>
      </c>
      <c r="T5178" s="3">
        <v>4.0350000000000001</v>
      </c>
      <c r="U5178" s="3">
        <v>7.2160000000000002</v>
      </c>
      <c r="V5178" s="3">
        <v>-2.0979999999999999</v>
      </c>
      <c r="W5178" s="3">
        <v>-0.74099999999999999</v>
      </c>
      <c r="X5178" s="3">
        <v>10.587999999999999</v>
      </c>
      <c r="Y5178" s="3">
        <v>-5.4050000000000002</v>
      </c>
      <c r="Z5178" s="3">
        <v>12.372999999999999</v>
      </c>
      <c r="AA5178" s="3">
        <v>-1.5609999999999999</v>
      </c>
      <c r="AB5178" s="3">
        <v>7.2389999999999999</v>
      </c>
      <c r="AC5178" s="3">
        <v>1.081</v>
      </c>
      <c r="AD5178" s="3">
        <v>1.913</v>
      </c>
      <c r="AE5178" s="3">
        <v>7.32</v>
      </c>
      <c r="AF5178" s="3">
        <v>3.121</v>
      </c>
      <c r="AG5178" s="3">
        <v>5.9610000000000003</v>
      </c>
      <c r="AH5178" s="3">
        <v>4.7969999999999997</v>
      </c>
      <c r="AI5178" s="3">
        <v>3.2919999999999998</v>
      </c>
      <c r="AJ5178" s="3">
        <v>7.5750000000000002</v>
      </c>
      <c r="AK5178" s="3">
        <v>3.532</v>
      </c>
      <c r="AL5178" s="3">
        <v>5.923</v>
      </c>
      <c r="AM5178" s="3">
        <v>4.2439999999999998</v>
      </c>
      <c r="AN5178" s="3">
        <v>3.8159999999999998</v>
      </c>
      <c r="AO5178" s="3">
        <v>5.2460000000000004</v>
      </c>
      <c r="AP5178" s="3">
        <v>3.01</v>
      </c>
      <c r="AQ5178" s="3">
        <v>4.5350000000000001</v>
      </c>
      <c r="AR5178" s="3">
        <v>2.669</v>
      </c>
      <c r="AS5178" s="3">
        <v>4.55</v>
      </c>
      <c r="AT5178" s="3">
        <v>1.222</v>
      </c>
      <c r="AU5178" s="3">
        <v>4.2190000000000003</v>
      </c>
      <c r="AV5178" s="3">
        <v>3.0739999999999998</v>
      </c>
      <c r="AW5178" s="3">
        <v>4.032</v>
      </c>
      <c r="AX5178" s="3">
        <v>4.1859999999999999</v>
      </c>
      <c r="AY5178" s="3">
        <v>4.452</v>
      </c>
      <c r="AZ5178" s="3">
        <v>4.5629999999999997</v>
      </c>
      <c r="BA5178">
        <v>4.5789999999999997</v>
      </c>
      <c r="BB5178">
        <v>2016</v>
      </c>
    </row>
    <row r="5179" spans="1:54" hidden="1" x14ac:dyDescent="0.2">
      <c r="A5179">
        <v>686</v>
      </c>
      <c r="B5179" t="s">
        <v>441</v>
      </c>
      <c r="C5179" t="s">
        <v>346</v>
      </c>
      <c r="D5179" t="s">
        <v>202</v>
      </c>
      <c r="E5179" t="s">
        <v>342</v>
      </c>
      <c r="F5179" t="s">
        <v>345</v>
      </c>
      <c r="G5179" t="s">
        <v>225</v>
      </c>
      <c r="H5179" t="s">
        <v>222</v>
      </c>
      <c r="I5179" t="s">
        <v>1462</v>
      </c>
      <c r="J5179" s="3">
        <v>86.6</v>
      </c>
      <c r="K5179" s="3">
        <v>92.379000000000005</v>
      </c>
      <c r="L5179" s="3">
        <v>108.583</v>
      </c>
      <c r="M5179" s="3">
        <v>115.883</v>
      </c>
      <c r="N5179" s="3">
        <v>131.31399999999999</v>
      </c>
      <c r="O5179" s="3">
        <v>151.374</v>
      </c>
      <c r="P5179" s="3">
        <v>180.851</v>
      </c>
      <c r="Q5179" s="3">
        <v>183.161</v>
      </c>
      <c r="R5179" s="3">
        <v>212.999</v>
      </c>
      <c r="S5179" s="3">
        <v>226.67699999999999</v>
      </c>
      <c r="T5179" s="3">
        <v>248.75399999999999</v>
      </c>
      <c r="U5179" s="3">
        <v>281.096</v>
      </c>
      <c r="V5179" s="3">
        <v>287.82499999999999</v>
      </c>
      <c r="W5179" s="3">
        <v>294.36399999999998</v>
      </c>
      <c r="X5179" s="3">
        <v>327.66500000000002</v>
      </c>
      <c r="Y5179" s="3">
        <v>333.31900000000002</v>
      </c>
      <c r="Z5179" s="3">
        <v>376.19099999999997</v>
      </c>
      <c r="AA5179" s="3">
        <v>372.96199999999999</v>
      </c>
      <c r="AB5179" s="3">
        <v>401.524</v>
      </c>
      <c r="AC5179" s="3">
        <v>408.17700000000002</v>
      </c>
      <c r="AD5179" s="3">
        <v>412.89699999999999</v>
      </c>
      <c r="AE5179" s="3">
        <v>446.012</v>
      </c>
      <c r="AF5179" s="3">
        <v>465.49200000000002</v>
      </c>
      <c r="AG5179" s="3">
        <v>498.48200000000003</v>
      </c>
      <c r="AH5179" s="3">
        <v>528.76400000000001</v>
      </c>
      <c r="AI5179" s="3">
        <v>552.67100000000005</v>
      </c>
      <c r="AJ5179" s="3">
        <v>603.73699999999997</v>
      </c>
      <c r="AK5179" s="3">
        <v>647.53200000000004</v>
      </c>
      <c r="AL5179" s="3">
        <v>716.95899999999995</v>
      </c>
      <c r="AM5179" s="3">
        <v>748.48299999999995</v>
      </c>
      <c r="AN5179" s="3">
        <v>784.62400000000002</v>
      </c>
      <c r="AO5179" s="3">
        <v>820.077</v>
      </c>
      <c r="AP5179" s="3">
        <v>847.88099999999997</v>
      </c>
      <c r="AQ5179" s="3">
        <v>897.923</v>
      </c>
      <c r="AR5179" s="3">
        <v>925.37599999999998</v>
      </c>
      <c r="AS5179" s="3">
        <v>988.02099999999996</v>
      </c>
      <c r="AT5179" s="3">
        <v>1016.119</v>
      </c>
      <c r="AU5179" s="3">
        <v>1064.1389999999999</v>
      </c>
      <c r="AV5179" s="3">
        <v>1108.4870000000001</v>
      </c>
      <c r="AW5179" s="3">
        <v>1174.046</v>
      </c>
      <c r="AX5179" s="3">
        <v>1245.133</v>
      </c>
      <c r="AY5179" s="3">
        <v>1323.758</v>
      </c>
      <c r="AZ5179" s="3">
        <v>1408.646</v>
      </c>
      <c r="BA5179">
        <v>1498.191</v>
      </c>
      <c r="BB5179">
        <v>2016</v>
      </c>
    </row>
    <row r="5180" spans="1:54" hidden="1" x14ac:dyDescent="0.2">
      <c r="A5180">
        <v>686</v>
      </c>
      <c r="B5180" t="s">
        <v>441</v>
      </c>
      <c r="C5180" t="s">
        <v>344</v>
      </c>
      <c r="D5180" t="s">
        <v>202</v>
      </c>
      <c r="E5180" t="s">
        <v>342</v>
      </c>
      <c r="F5180" t="s">
        <v>343</v>
      </c>
      <c r="G5180" t="s">
        <v>223</v>
      </c>
      <c r="H5180" t="s">
        <v>222</v>
      </c>
      <c r="I5180" t="s">
        <v>310</v>
      </c>
      <c r="J5180" s="3">
        <v>21.998000000000001</v>
      </c>
      <c r="K5180" s="3">
        <v>17.86</v>
      </c>
      <c r="L5180" s="3">
        <v>18.027999999999999</v>
      </c>
      <c r="M5180" s="3">
        <v>16.295999999999999</v>
      </c>
      <c r="N5180" s="3">
        <v>14.904</v>
      </c>
      <c r="O5180" s="3">
        <v>15.042999999999999</v>
      </c>
      <c r="P5180" s="3">
        <v>19.864000000000001</v>
      </c>
      <c r="Q5180" s="3">
        <v>21.911000000000001</v>
      </c>
      <c r="R5180" s="3">
        <v>25.946999999999999</v>
      </c>
      <c r="S5180" s="3">
        <v>26.706</v>
      </c>
      <c r="T5180" s="3">
        <v>30.18</v>
      </c>
      <c r="U5180" s="3">
        <v>32.286000000000001</v>
      </c>
      <c r="V5180" s="3">
        <v>33.712000000000003</v>
      </c>
      <c r="W5180" s="3">
        <v>31.655999999999999</v>
      </c>
      <c r="X5180" s="3">
        <v>35.604999999999997</v>
      </c>
      <c r="Y5180" s="3">
        <v>39.029000000000003</v>
      </c>
      <c r="Z5180" s="3">
        <v>43.161999999999999</v>
      </c>
      <c r="AA5180" s="3">
        <v>39.146999999999998</v>
      </c>
      <c r="AB5180" s="3">
        <v>41.805999999999997</v>
      </c>
      <c r="AC5180" s="3">
        <v>41.631999999999998</v>
      </c>
      <c r="AD5180" s="3">
        <v>38.859000000000002</v>
      </c>
      <c r="AE5180" s="3">
        <v>39.46</v>
      </c>
      <c r="AF5180" s="3">
        <v>42.238</v>
      </c>
      <c r="AG5180" s="3">
        <v>52.064</v>
      </c>
      <c r="AH5180" s="3">
        <v>59.625999999999998</v>
      </c>
      <c r="AI5180" s="3">
        <v>62.343000000000004</v>
      </c>
      <c r="AJ5180" s="3">
        <v>68.641000000000005</v>
      </c>
      <c r="AK5180" s="3">
        <v>79.040999999999997</v>
      </c>
      <c r="AL5180" s="3">
        <v>92.507000000000005</v>
      </c>
      <c r="AM5180" s="3">
        <v>92.897000000000006</v>
      </c>
      <c r="AN5180" s="3">
        <v>93.216999999999999</v>
      </c>
      <c r="AO5180" s="3">
        <v>101.371</v>
      </c>
      <c r="AP5180" s="3">
        <v>98.266000000000005</v>
      </c>
      <c r="AQ5180" s="3">
        <v>106.82599999999999</v>
      </c>
      <c r="AR5180" s="3">
        <v>110.081</v>
      </c>
      <c r="AS5180" s="3">
        <v>101.187</v>
      </c>
      <c r="AT5180" s="3">
        <v>103.607</v>
      </c>
      <c r="AU5180" s="3">
        <v>109.824</v>
      </c>
      <c r="AV5180" s="3">
        <v>120.997</v>
      </c>
      <c r="AW5180" s="3">
        <v>129.03299999999999</v>
      </c>
      <c r="AX5180" s="3">
        <v>137.785</v>
      </c>
      <c r="AY5180" s="3">
        <v>147.102</v>
      </c>
      <c r="AZ5180" s="3">
        <v>157.18700000000001</v>
      </c>
      <c r="BA5180">
        <v>167.876</v>
      </c>
      <c r="BB5180">
        <v>2016</v>
      </c>
    </row>
    <row r="5181" spans="1:54" hidden="1" x14ac:dyDescent="0.2">
      <c r="A5181">
        <v>686</v>
      </c>
      <c r="B5181" t="s">
        <v>441</v>
      </c>
      <c r="C5181" t="s">
        <v>213</v>
      </c>
      <c r="D5181" t="s">
        <v>202</v>
      </c>
      <c r="E5181" t="s">
        <v>342</v>
      </c>
      <c r="F5181" t="s">
        <v>341</v>
      </c>
      <c r="G5181" t="s">
        <v>323</v>
      </c>
      <c r="H5181" t="s">
        <v>222</v>
      </c>
      <c r="I5181" t="s">
        <v>310</v>
      </c>
      <c r="J5181" s="3">
        <v>28.898</v>
      </c>
      <c r="K5181" s="3">
        <v>30.722999999999999</v>
      </c>
      <c r="L5181" s="3">
        <v>35.767000000000003</v>
      </c>
      <c r="M5181" s="3">
        <v>36.972000000000001</v>
      </c>
      <c r="N5181" s="3">
        <v>39.945</v>
      </c>
      <c r="O5181" s="3">
        <v>43.83</v>
      </c>
      <c r="P5181" s="3">
        <v>48.424999999999997</v>
      </c>
      <c r="Q5181" s="3">
        <v>48.396999999999998</v>
      </c>
      <c r="R5181" s="3">
        <v>55.308</v>
      </c>
      <c r="S5181" s="3">
        <v>58.819000000000003</v>
      </c>
      <c r="T5181" s="3">
        <v>63.454999999999998</v>
      </c>
      <c r="U5181" s="3">
        <v>70.298000000000002</v>
      </c>
      <c r="V5181" s="3">
        <v>70.393000000000001</v>
      </c>
      <c r="W5181" s="3">
        <v>71.534000000000006</v>
      </c>
      <c r="X5181" s="3">
        <v>80.790999999999997</v>
      </c>
      <c r="Y5181" s="3">
        <v>78.018000000000001</v>
      </c>
      <c r="Z5181" s="3">
        <v>89.271000000000001</v>
      </c>
      <c r="AA5181" s="3">
        <v>89.382999999999996</v>
      </c>
      <c r="AB5181" s="3">
        <v>96.893000000000001</v>
      </c>
      <c r="AC5181" s="3">
        <v>99.438999999999993</v>
      </c>
      <c r="AD5181" s="3">
        <v>103.64700000000001</v>
      </c>
      <c r="AE5181" s="3">
        <v>113.76900000000001</v>
      </c>
      <c r="AF5181" s="3">
        <v>119.122</v>
      </c>
      <c r="AG5181" s="3">
        <v>128.74</v>
      </c>
      <c r="AH5181" s="3">
        <v>138.625</v>
      </c>
      <c r="AI5181" s="3">
        <v>147.79499999999999</v>
      </c>
      <c r="AJ5181" s="3">
        <v>163.875</v>
      </c>
      <c r="AK5181" s="3">
        <v>174.178</v>
      </c>
      <c r="AL5181" s="3">
        <v>188.114</v>
      </c>
      <c r="AM5181" s="3">
        <v>197.58600000000001</v>
      </c>
      <c r="AN5181" s="3">
        <v>207.63200000000001</v>
      </c>
      <c r="AO5181" s="3">
        <v>223.035</v>
      </c>
      <c r="AP5181" s="3">
        <v>233.98</v>
      </c>
      <c r="AQ5181" s="3">
        <v>248.542</v>
      </c>
      <c r="AR5181" s="3">
        <v>259.75700000000001</v>
      </c>
      <c r="AS5181" s="3">
        <v>274.51900000000001</v>
      </c>
      <c r="AT5181" s="3">
        <v>281.42</v>
      </c>
      <c r="AU5181" s="3">
        <v>298.572</v>
      </c>
      <c r="AV5181" s="3">
        <v>314.74200000000002</v>
      </c>
      <c r="AW5181" s="3">
        <v>334.53199999999998</v>
      </c>
      <c r="AX5181" s="3">
        <v>355.38400000000001</v>
      </c>
      <c r="AY5181" s="3">
        <v>378.27800000000002</v>
      </c>
      <c r="AZ5181" s="3">
        <v>402.33</v>
      </c>
      <c r="BA5181">
        <v>428.07299999999998</v>
      </c>
      <c r="BB5181">
        <v>2016</v>
      </c>
    </row>
    <row r="5182" spans="1:54" hidden="1" x14ac:dyDescent="0.2">
      <c r="A5182">
        <v>686</v>
      </c>
      <c r="B5182" t="s">
        <v>441</v>
      </c>
      <c r="C5182" t="s">
        <v>340</v>
      </c>
      <c r="D5182" t="s">
        <v>202</v>
      </c>
      <c r="E5182" t="s">
        <v>339</v>
      </c>
      <c r="F5182" t="s">
        <v>338</v>
      </c>
      <c r="G5182" t="s">
        <v>295</v>
      </c>
      <c r="I5182" t="s">
        <v>337</v>
      </c>
      <c r="J5182" s="3">
        <v>36.75</v>
      </c>
      <c r="K5182" s="3">
        <v>40.317999999999998</v>
      </c>
      <c r="L5182" s="3">
        <v>43.231000000000002</v>
      </c>
      <c r="M5182" s="3">
        <v>46.396000000000001</v>
      </c>
      <c r="N5182" s="3">
        <v>50.389000000000003</v>
      </c>
      <c r="O5182" s="3">
        <v>54.631</v>
      </c>
      <c r="P5182" s="3">
        <v>60.267000000000003</v>
      </c>
      <c r="Q5182" s="3">
        <v>62.631</v>
      </c>
      <c r="R5182" s="3">
        <v>65.963999999999999</v>
      </c>
      <c r="S5182" s="3">
        <v>68.576999999999998</v>
      </c>
      <c r="T5182" s="3">
        <v>72.337000000000003</v>
      </c>
      <c r="U5182" s="3">
        <v>76.241</v>
      </c>
      <c r="V5182" s="3">
        <v>79.739000000000004</v>
      </c>
      <c r="W5182" s="3">
        <v>82.159000000000006</v>
      </c>
      <c r="X5182" s="3">
        <v>82.697000000000003</v>
      </c>
      <c r="Y5182" s="3">
        <v>88.930999999999997</v>
      </c>
      <c r="Z5182" s="3">
        <v>89.319000000000003</v>
      </c>
      <c r="AA5182" s="3">
        <v>89.956000000000003</v>
      </c>
      <c r="AB5182" s="3">
        <v>90.308000000000007</v>
      </c>
      <c r="AC5182" s="3">
        <v>90.822000000000003</v>
      </c>
      <c r="AD5182" s="3">
        <v>90.147999999999996</v>
      </c>
      <c r="AE5182" s="3">
        <v>90.736000000000004</v>
      </c>
      <c r="AF5182" s="3">
        <v>91.832999999999998</v>
      </c>
      <c r="AG5182" s="3">
        <v>92.808999999999997</v>
      </c>
      <c r="AH5182" s="3">
        <v>93.94</v>
      </c>
      <c r="AI5182" s="3">
        <v>95.058000000000007</v>
      </c>
      <c r="AJ5182" s="3">
        <v>96.53</v>
      </c>
      <c r="AK5182" s="3">
        <v>100</v>
      </c>
      <c r="AL5182" s="3">
        <v>104.53</v>
      </c>
      <c r="AM5182" s="3">
        <v>104.684</v>
      </c>
      <c r="AN5182" s="3">
        <v>105.705</v>
      </c>
      <c r="AO5182" s="3">
        <v>104.97499999999999</v>
      </c>
      <c r="AP5182" s="3">
        <v>105.363</v>
      </c>
      <c r="AQ5182" s="3">
        <v>106.74</v>
      </c>
      <c r="AR5182" s="3">
        <v>107.143</v>
      </c>
      <c r="AS5182" s="3">
        <v>109.419</v>
      </c>
      <c r="AT5182" s="3">
        <v>111.17100000000001</v>
      </c>
      <c r="AU5182" s="3">
        <v>111.712</v>
      </c>
      <c r="AV5182" s="3">
        <v>112.89700000000001</v>
      </c>
      <c r="AW5182" s="3">
        <v>114.94</v>
      </c>
      <c r="AX5182" s="3">
        <v>117.002</v>
      </c>
      <c r="AY5182" s="3">
        <v>119.089</v>
      </c>
      <c r="AZ5182" s="3">
        <v>121.19499999999999</v>
      </c>
      <c r="BA5182">
        <v>123.256</v>
      </c>
      <c r="BB5182">
        <v>2016</v>
      </c>
    </row>
    <row r="5183" spans="1:54" hidden="1" x14ac:dyDescent="0.2">
      <c r="A5183">
        <v>686</v>
      </c>
      <c r="B5183" t="s">
        <v>441</v>
      </c>
      <c r="C5183" t="s">
        <v>336</v>
      </c>
      <c r="D5183" t="s">
        <v>202</v>
      </c>
      <c r="E5183" t="s">
        <v>333</v>
      </c>
      <c r="F5183" t="s">
        <v>335</v>
      </c>
      <c r="G5183" t="s">
        <v>225</v>
      </c>
      <c r="H5183" t="s">
        <v>322</v>
      </c>
      <c r="I5183" t="s">
        <v>330</v>
      </c>
      <c r="J5183" s="3">
        <v>12126.767</v>
      </c>
      <c r="K5183" s="3">
        <v>11491.907999999999</v>
      </c>
      <c r="L5183" s="3">
        <v>12276.689</v>
      </c>
      <c r="M5183" s="3">
        <v>11925.3</v>
      </c>
      <c r="N5183" s="3">
        <v>12154.348</v>
      </c>
      <c r="O5183" s="3">
        <v>12622.977000000001</v>
      </c>
      <c r="P5183" s="3">
        <v>13355.141</v>
      </c>
      <c r="Q5183" s="3">
        <v>12713.927</v>
      </c>
      <c r="R5183" s="3">
        <v>13724.374</v>
      </c>
      <c r="S5183" s="3">
        <v>13729.981</v>
      </c>
      <c r="T5183" s="3">
        <v>14229.290999999999</v>
      </c>
      <c r="U5183" s="3">
        <v>14966.871999999999</v>
      </c>
      <c r="V5183" s="3">
        <v>14383.728999999999</v>
      </c>
      <c r="W5183" s="3">
        <v>14023.502</v>
      </c>
      <c r="X5183" s="3">
        <v>15241.646000000001</v>
      </c>
      <c r="Y5183" s="3">
        <v>14205.74</v>
      </c>
      <c r="Z5183" s="3">
        <v>15738.512000000001</v>
      </c>
      <c r="AA5183" s="3">
        <v>15276.528</v>
      </c>
      <c r="AB5183" s="3">
        <v>16156.706</v>
      </c>
      <c r="AC5183" s="3">
        <v>16108.393</v>
      </c>
      <c r="AD5183" s="3">
        <v>16194.218000000001</v>
      </c>
      <c r="AE5183" s="3">
        <v>17147.423999999999</v>
      </c>
      <c r="AF5183" s="3">
        <v>17448.331999999999</v>
      </c>
      <c r="AG5183" s="3">
        <v>18245.401000000002</v>
      </c>
      <c r="AH5183" s="3">
        <v>18871.900000000001</v>
      </c>
      <c r="AI5183" s="3">
        <v>19242.133000000002</v>
      </c>
      <c r="AJ5183" s="3">
        <v>20435.21</v>
      </c>
      <c r="AK5183" s="3">
        <v>20889.412</v>
      </c>
      <c r="AL5183" s="3">
        <v>21849.734</v>
      </c>
      <c r="AM5183" s="3">
        <v>22493.937000000002</v>
      </c>
      <c r="AN5183" s="3">
        <v>23064.893</v>
      </c>
      <c r="AO5183" s="3">
        <v>23979</v>
      </c>
      <c r="AP5183" s="3">
        <v>24401.904999999999</v>
      </c>
      <c r="AQ5183" s="3">
        <v>25202.940999999999</v>
      </c>
      <c r="AR5183" s="3">
        <v>25575.367999999999</v>
      </c>
      <c r="AS5183" s="3">
        <v>26460.757000000001</v>
      </c>
      <c r="AT5183" s="3">
        <v>26503.079000000002</v>
      </c>
      <c r="AU5183" s="3">
        <v>27332.053</v>
      </c>
      <c r="AV5183" s="3">
        <v>27877.902999999998</v>
      </c>
      <c r="AW5183" s="3">
        <v>28702.726999999999</v>
      </c>
      <c r="AX5183" s="3">
        <v>29600.573</v>
      </c>
      <c r="AY5183" s="3">
        <v>30610.880000000001</v>
      </c>
      <c r="AZ5183" s="3">
        <v>31696.031999999999</v>
      </c>
      <c r="BA5183">
        <v>32832.218999999997</v>
      </c>
      <c r="BB5183">
        <v>2016</v>
      </c>
    </row>
    <row r="5184" spans="1:54" hidden="1" x14ac:dyDescent="0.2">
      <c r="A5184">
        <v>686</v>
      </c>
      <c r="B5184" t="s">
        <v>441</v>
      </c>
      <c r="C5184" t="s">
        <v>334</v>
      </c>
      <c r="D5184" t="s">
        <v>202</v>
      </c>
      <c r="E5184" t="s">
        <v>333</v>
      </c>
      <c r="F5184" t="s">
        <v>332</v>
      </c>
      <c r="G5184" t="s">
        <v>331</v>
      </c>
      <c r="H5184" t="s">
        <v>322</v>
      </c>
      <c r="I5184" t="s">
        <v>330</v>
      </c>
      <c r="J5184" s="3">
        <v>3462.1709999999998</v>
      </c>
      <c r="K5184" s="3">
        <v>3280.92</v>
      </c>
      <c r="L5184" s="3">
        <v>3504.973</v>
      </c>
      <c r="M5184" s="3">
        <v>3404.652</v>
      </c>
      <c r="N5184" s="3">
        <v>3470.0450000000001</v>
      </c>
      <c r="O5184" s="3">
        <v>3603.8380000000002</v>
      </c>
      <c r="P5184" s="3">
        <v>3812.87</v>
      </c>
      <c r="Q5184" s="3">
        <v>3629.8040000000001</v>
      </c>
      <c r="R5184" s="3">
        <v>3918.2849999999999</v>
      </c>
      <c r="S5184" s="3">
        <v>3919.886</v>
      </c>
      <c r="T5184" s="3">
        <v>4062.4380000000001</v>
      </c>
      <c r="U5184" s="3">
        <v>4273.0159999999996</v>
      </c>
      <c r="V5184" s="3">
        <v>4106.53</v>
      </c>
      <c r="W5184" s="3">
        <v>4003.6849999999999</v>
      </c>
      <c r="X5184" s="3">
        <v>4351.4629999999997</v>
      </c>
      <c r="Y5184" s="3">
        <v>4055.7139999999999</v>
      </c>
      <c r="Z5184" s="3">
        <v>4493.3180000000002</v>
      </c>
      <c r="AA5184" s="3">
        <v>4361.4219999999996</v>
      </c>
      <c r="AB5184" s="3">
        <v>4612.7110000000002</v>
      </c>
      <c r="AC5184" s="3">
        <v>4598.9179999999997</v>
      </c>
      <c r="AD5184" s="3">
        <v>4623.4210000000003</v>
      </c>
      <c r="AE5184" s="3">
        <v>4895.5600000000004</v>
      </c>
      <c r="AF5184" s="3">
        <v>4981.4690000000001</v>
      </c>
      <c r="AG5184" s="3">
        <v>5209.03</v>
      </c>
      <c r="AH5184" s="3">
        <v>5387.8950000000004</v>
      </c>
      <c r="AI5184" s="3">
        <v>5493.5959999999995</v>
      </c>
      <c r="AJ5184" s="3">
        <v>5834.2169999999996</v>
      </c>
      <c r="AK5184" s="3">
        <v>5963.8909999999996</v>
      </c>
      <c r="AL5184" s="3">
        <v>6238.0609999999997</v>
      </c>
      <c r="AM5184" s="3">
        <v>6421.98</v>
      </c>
      <c r="AN5184" s="3">
        <v>6584.9870000000001</v>
      </c>
      <c r="AO5184" s="3">
        <v>6845.9629999999997</v>
      </c>
      <c r="AP5184" s="3">
        <v>6966.7020000000002</v>
      </c>
      <c r="AQ5184" s="3">
        <v>7195.3959999999997</v>
      </c>
      <c r="AR5184" s="3">
        <v>7301.723</v>
      </c>
      <c r="AS5184" s="3">
        <v>7554.5</v>
      </c>
      <c r="AT5184" s="3">
        <v>7566.5829999999996</v>
      </c>
      <c r="AU5184" s="3">
        <v>7803.2539999999999</v>
      </c>
      <c r="AV5184" s="3">
        <v>7959.0929999999998</v>
      </c>
      <c r="AW5184" s="3">
        <v>8194.5789999999997</v>
      </c>
      <c r="AX5184" s="3">
        <v>8450.9120000000003</v>
      </c>
      <c r="AY5184" s="3">
        <v>8739.3529999999992</v>
      </c>
      <c r="AZ5184" s="3">
        <v>9049.1620000000003</v>
      </c>
      <c r="BA5184">
        <v>9373.5419999999995</v>
      </c>
      <c r="BB5184">
        <v>2016</v>
      </c>
    </row>
    <row r="5185" spans="1:54" hidden="1" x14ac:dyDescent="0.2">
      <c r="A5185">
        <v>686</v>
      </c>
      <c r="B5185" t="s">
        <v>441</v>
      </c>
      <c r="C5185" t="s">
        <v>329</v>
      </c>
      <c r="D5185" t="s">
        <v>202</v>
      </c>
      <c r="E5185" t="s">
        <v>325</v>
      </c>
      <c r="F5185" t="s">
        <v>328</v>
      </c>
      <c r="G5185" t="s">
        <v>225</v>
      </c>
      <c r="H5185" t="s">
        <v>322</v>
      </c>
      <c r="I5185" t="s">
        <v>321</v>
      </c>
      <c r="J5185" s="3">
        <v>4456.6350000000002</v>
      </c>
      <c r="K5185" s="3">
        <v>4633.2510000000002</v>
      </c>
      <c r="L5185" s="3">
        <v>5307.3710000000001</v>
      </c>
      <c r="M5185" s="3">
        <v>5532.8620000000001</v>
      </c>
      <c r="N5185" s="3">
        <v>6124.4409999999998</v>
      </c>
      <c r="O5185" s="3">
        <v>6896.1130000000003</v>
      </c>
      <c r="P5185" s="3">
        <v>8048.7860000000001</v>
      </c>
      <c r="Q5185" s="3">
        <v>7962.8050000000003</v>
      </c>
      <c r="R5185" s="3">
        <v>9053.1190000000006</v>
      </c>
      <c r="S5185" s="3">
        <v>9415.6219999999994</v>
      </c>
      <c r="T5185" s="3">
        <v>10293.107</v>
      </c>
      <c r="U5185" s="3">
        <v>11410.894</v>
      </c>
      <c r="V5185" s="3">
        <v>11469.421</v>
      </c>
      <c r="W5185" s="3">
        <v>11521.557000000001</v>
      </c>
      <c r="X5185" s="3">
        <v>12604.433999999999</v>
      </c>
      <c r="Y5185" s="3">
        <v>12633.362999999999</v>
      </c>
      <c r="Z5185" s="3">
        <v>14057.431</v>
      </c>
      <c r="AA5185" s="3">
        <v>13742.134</v>
      </c>
      <c r="AB5185" s="3">
        <v>14590.779</v>
      </c>
      <c r="AC5185" s="3">
        <v>14630.002</v>
      </c>
      <c r="AD5185" s="3">
        <v>14598.775</v>
      </c>
      <c r="AE5185" s="3">
        <v>15558.907999999999</v>
      </c>
      <c r="AF5185" s="3">
        <v>16023.276</v>
      </c>
      <c r="AG5185" s="3">
        <v>16933.288</v>
      </c>
      <c r="AH5185" s="3">
        <v>17728.276000000002</v>
      </c>
      <c r="AI5185" s="3">
        <v>18291.276000000002</v>
      </c>
      <c r="AJ5185" s="3">
        <v>19726.109</v>
      </c>
      <c r="AK5185" s="3">
        <v>20889.476999999999</v>
      </c>
      <c r="AL5185" s="3">
        <v>22839.635999999999</v>
      </c>
      <c r="AM5185" s="3">
        <v>23547.567999999999</v>
      </c>
      <c r="AN5185" s="3">
        <v>24380.833999999999</v>
      </c>
      <c r="AO5185" s="3">
        <v>25171.951000000001</v>
      </c>
      <c r="AP5185" s="3">
        <v>25710.504000000001</v>
      </c>
      <c r="AQ5185" s="3">
        <v>26901.642</v>
      </c>
      <c r="AR5185" s="3">
        <v>27402.31</v>
      </c>
      <c r="AS5185" s="3">
        <v>28952.995999999999</v>
      </c>
      <c r="AT5185" s="3">
        <v>29463.827000000001</v>
      </c>
      <c r="AU5185" s="3">
        <v>30533.089</v>
      </c>
      <c r="AV5185" s="3">
        <v>31473.235000000001</v>
      </c>
      <c r="AW5185" s="3">
        <v>32990.862999999998</v>
      </c>
      <c r="AX5185" s="3">
        <v>34633.207000000002</v>
      </c>
      <c r="AY5185" s="3">
        <v>36454.093999999997</v>
      </c>
      <c r="AZ5185" s="3">
        <v>38414.120000000003</v>
      </c>
      <c r="BA5185">
        <v>40467.574999999997</v>
      </c>
      <c r="BB5185">
        <v>2016</v>
      </c>
    </row>
    <row r="5186" spans="1:54" hidden="1" x14ac:dyDescent="0.2">
      <c r="A5186">
        <v>686</v>
      </c>
      <c r="B5186" t="s">
        <v>441</v>
      </c>
      <c r="C5186" t="s">
        <v>327</v>
      </c>
      <c r="D5186" t="s">
        <v>202</v>
      </c>
      <c r="E5186" t="s">
        <v>325</v>
      </c>
      <c r="F5186" t="s">
        <v>326</v>
      </c>
      <c r="G5186" t="s">
        <v>223</v>
      </c>
      <c r="H5186" t="s">
        <v>322</v>
      </c>
      <c r="I5186" t="s">
        <v>321</v>
      </c>
      <c r="J5186" s="3">
        <v>1132.0889999999999</v>
      </c>
      <c r="K5186" s="3">
        <v>895.78200000000004</v>
      </c>
      <c r="L5186" s="3">
        <v>881.18100000000004</v>
      </c>
      <c r="M5186" s="3">
        <v>778.03599999999994</v>
      </c>
      <c r="N5186" s="3">
        <v>695.12699999999995</v>
      </c>
      <c r="O5186" s="3">
        <v>685.32899999999995</v>
      </c>
      <c r="P5186" s="3">
        <v>884.05</v>
      </c>
      <c r="Q5186" s="3">
        <v>952.577</v>
      </c>
      <c r="R5186" s="3">
        <v>1102.828</v>
      </c>
      <c r="S5186" s="3">
        <v>1109.2860000000001</v>
      </c>
      <c r="T5186" s="3">
        <v>1248.809</v>
      </c>
      <c r="U5186" s="3">
        <v>1310.6099999999999</v>
      </c>
      <c r="V5186" s="3">
        <v>1343.3579999999999</v>
      </c>
      <c r="W5186" s="3">
        <v>1239.049</v>
      </c>
      <c r="X5186" s="3">
        <v>1369.643</v>
      </c>
      <c r="Y5186" s="3">
        <v>1479.2760000000001</v>
      </c>
      <c r="Z5186" s="3">
        <v>1612.8530000000001</v>
      </c>
      <c r="AA5186" s="3">
        <v>1442.425</v>
      </c>
      <c r="AB5186" s="3">
        <v>1519.174</v>
      </c>
      <c r="AC5186" s="3">
        <v>1492.184</v>
      </c>
      <c r="AD5186" s="3">
        <v>1373.92</v>
      </c>
      <c r="AE5186" s="3">
        <v>1376.5319999999999</v>
      </c>
      <c r="AF5186" s="3">
        <v>1453.941</v>
      </c>
      <c r="AG5186" s="3">
        <v>1768.6030000000001</v>
      </c>
      <c r="AH5186" s="3">
        <v>1999.125</v>
      </c>
      <c r="AI5186" s="3">
        <v>2063.3119999999999</v>
      </c>
      <c r="AJ5186" s="3">
        <v>2242.7289999999998</v>
      </c>
      <c r="AK5186" s="3">
        <v>2549.8809999999999</v>
      </c>
      <c r="AL5186" s="3">
        <v>2946.9259999999999</v>
      </c>
      <c r="AM5186" s="3">
        <v>2922.5859999999998</v>
      </c>
      <c r="AN5186" s="3">
        <v>2896.5639999999999</v>
      </c>
      <c r="AO5186" s="3">
        <v>3111.538</v>
      </c>
      <c r="AP5186" s="3">
        <v>2979.7379999999998</v>
      </c>
      <c r="AQ5186" s="3">
        <v>3200.4789999999998</v>
      </c>
      <c r="AR5186" s="3">
        <v>3259.721</v>
      </c>
      <c r="AS5186" s="3">
        <v>2965.174</v>
      </c>
      <c r="AT5186" s="3">
        <v>3004.221</v>
      </c>
      <c r="AU5186" s="3">
        <v>3151.145</v>
      </c>
      <c r="AV5186" s="3">
        <v>3435.4749999999999</v>
      </c>
      <c r="AW5186" s="3">
        <v>3625.8359999999998</v>
      </c>
      <c r="AX5186" s="3">
        <v>3832.4609999999998</v>
      </c>
      <c r="AY5186" s="3">
        <v>4050.95</v>
      </c>
      <c r="AZ5186" s="3">
        <v>4286.5420000000004</v>
      </c>
      <c r="BA5186">
        <v>4534.4960000000001</v>
      </c>
      <c r="BB5186">
        <v>2016</v>
      </c>
    </row>
    <row r="5187" spans="1:54" hidden="1" x14ac:dyDescent="0.2">
      <c r="A5187">
        <v>686</v>
      </c>
      <c r="B5187" t="s">
        <v>441</v>
      </c>
      <c r="C5187" t="s">
        <v>212</v>
      </c>
      <c r="D5187" t="s">
        <v>202</v>
      </c>
      <c r="E5187" t="s">
        <v>325</v>
      </c>
      <c r="F5187" t="s">
        <v>324</v>
      </c>
      <c r="G5187" t="s">
        <v>323</v>
      </c>
      <c r="H5187" t="s">
        <v>322</v>
      </c>
      <c r="I5187" t="s">
        <v>321</v>
      </c>
      <c r="J5187" s="3">
        <v>1487.1559999999999</v>
      </c>
      <c r="K5187" s="3">
        <v>1540.89</v>
      </c>
      <c r="L5187" s="3">
        <v>1748.251</v>
      </c>
      <c r="M5187" s="3">
        <v>1765.248</v>
      </c>
      <c r="N5187" s="3">
        <v>1863.0029999999999</v>
      </c>
      <c r="O5187" s="3">
        <v>1996.75</v>
      </c>
      <c r="P5187" s="3">
        <v>2155.1579999999999</v>
      </c>
      <c r="Q5187" s="3">
        <v>2104.0479999999998</v>
      </c>
      <c r="R5187" s="3">
        <v>2350.7759999999998</v>
      </c>
      <c r="S5187" s="3">
        <v>2443.1860000000001</v>
      </c>
      <c r="T5187" s="3">
        <v>2625.6880000000001</v>
      </c>
      <c r="U5187" s="3">
        <v>2853.7170000000001</v>
      </c>
      <c r="V5187" s="3">
        <v>2805.0529999999999</v>
      </c>
      <c r="W5187" s="3">
        <v>2799.8620000000001</v>
      </c>
      <c r="X5187" s="3">
        <v>3107.84</v>
      </c>
      <c r="Y5187" s="3">
        <v>2957.0239999999999</v>
      </c>
      <c r="Z5187" s="3">
        <v>3335.8719999999998</v>
      </c>
      <c r="AA5187" s="3">
        <v>3293.3919999999998</v>
      </c>
      <c r="AB5187" s="3">
        <v>3520.9389999999999</v>
      </c>
      <c r="AC5187" s="3">
        <v>3564.1350000000002</v>
      </c>
      <c r="AD5187" s="3">
        <v>3664.6509999999998</v>
      </c>
      <c r="AE5187" s="3">
        <v>3968.79</v>
      </c>
      <c r="AF5187" s="3">
        <v>4100.433</v>
      </c>
      <c r="AG5187" s="3">
        <v>4373.2439999999997</v>
      </c>
      <c r="AH5187" s="3">
        <v>4647.799</v>
      </c>
      <c r="AI5187" s="3">
        <v>4891.4480000000003</v>
      </c>
      <c r="AJ5187" s="3">
        <v>5354.3540000000003</v>
      </c>
      <c r="AK5187" s="3">
        <v>5619.0050000000001</v>
      </c>
      <c r="AL5187" s="3">
        <v>5992.6120000000001</v>
      </c>
      <c r="AM5187" s="3">
        <v>6216.1450000000004</v>
      </c>
      <c r="AN5187" s="3">
        <v>6451.8019999999997</v>
      </c>
      <c r="AO5187" s="3">
        <v>6845.9629999999997</v>
      </c>
      <c r="AP5187" s="3">
        <v>7095.0360000000001</v>
      </c>
      <c r="AQ5187" s="3">
        <v>7446.2830000000004</v>
      </c>
      <c r="AR5187" s="3">
        <v>7691.9369999999999</v>
      </c>
      <c r="AS5187" s="3">
        <v>8044.5140000000001</v>
      </c>
      <c r="AT5187" s="3">
        <v>8160.183</v>
      </c>
      <c r="AU5187" s="3">
        <v>8566.8459999999995</v>
      </c>
      <c r="AV5187" s="3">
        <v>8936.4629999999997</v>
      </c>
      <c r="AW5187" s="3">
        <v>9400.4110000000001</v>
      </c>
      <c r="AX5187" s="3">
        <v>9884.9459999999999</v>
      </c>
      <c r="AY5187" s="3">
        <v>10417.147999999999</v>
      </c>
      <c r="AZ5187" s="3">
        <v>10971.647000000001</v>
      </c>
      <c r="BA5187">
        <v>11562.673000000001</v>
      </c>
      <c r="BB5187">
        <v>2016</v>
      </c>
    </row>
    <row r="5188" spans="1:54" hidden="1" x14ac:dyDescent="0.2">
      <c r="A5188">
        <v>686</v>
      </c>
      <c r="B5188" t="s">
        <v>441</v>
      </c>
      <c r="C5188" t="s">
        <v>320</v>
      </c>
      <c r="D5188" t="s">
        <v>202</v>
      </c>
      <c r="E5188" t="s">
        <v>319</v>
      </c>
      <c r="F5188" t="s">
        <v>318</v>
      </c>
      <c r="G5188" t="s">
        <v>243</v>
      </c>
    </row>
    <row r="5189" spans="1:54" hidden="1" x14ac:dyDescent="0.2">
      <c r="A5189">
        <v>686</v>
      </c>
      <c r="B5189" t="s">
        <v>441</v>
      </c>
      <c r="C5189" t="s">
        <v>317</v>
      </c>
      <c r="D5189" t="s">
        <v>202</v>
      </c>
      <c r="E5189" t="s">
        <v>316</v>
      </c>
      <c r="F5189" s="3" t="s">
        <v>315</v>
      </c>
      <c r="G5189" t="s">
        <v>288</v>
      </c>
      <c r="I5189" t="s">
        <v>310</v>
      </c>
      <c r="J5189">
        <v>0.219</v>
      </c>
      <c r="K5189">
        <v>0.20899999999999999</v>
      </c>
      <c r="L5189">
        <v>0.22900000000000001</v>
      </c>
      <c r="M5189">
        <v>0.222</v>
      </c>
      <c r="N5189">
        <v>0.221</v>
      </c>
      <c r="O5189">
        <v>0.22700000000000001</v>
      </c>
      <c r="P5189">
        <v>0.23799999999999999</v>
      </c>
      <c r="Q5189">
        <v>0.223</v>
      </c>
      <c r="R5189">
        <v>0.23599999999999999</v>
      </c>
      <c r="S5189">
        <v>0.23300000000000001</v>
      </c>
      <c r="T5189">
        <v>0.23300000000000001</v>
      </c>
      <c r="U5189">
        <v>0.24399999999999999</v>
      </c>
      <c r="V5189">
        <v>0.214</v>
      </c>
      <c r="W5189">
        <v>0.20799999999999999</v>
      </c>
      <c r="X5189">
        <v>0.224</v>
      </c>
      <c r="Y5189">
        <v>0.20399999999999999</v>
      </c>
      <c r="Z5189">
        <v>0.221</v>
      </c>
      <c r="AA5189">
        <v>0.20899999999999999</v>
      </c>
      <c r="AB5189">
        <v>0.218</v>
      </c>
      <c r="AC5189">
        <v>0.21299999999999999</v>
      </c>
      <c r="AD5189">
        <v>0.20699999999999999</v>
      </c>
      <c r="AE5189">
        <v>0.217</v>
      </c>
      <c r="AF5189">
        <v>0.218</v>
      </c>
      <c r="AG5189">
        <v>0.222</v>
      </c>
      <c r="AH5189">
        <v>0.221</v>
      </c>
      <c r="AI5189">
        <v>0.218</v>
      </c>
      <c r="AJ5189">
        <v>0.222</v>
      </c>
      <c r="AK5189">
        <v>0.219</v>
      </c>
      <c r="AL5189">
        <v>0.22500000000000001</v>
      </c>
      <c r="AM5189">
        <v>0.23599999999999999</v>
      </c>
      <c r="AN5189">
        <v>0.23200000000000001</v>
      </c>
      <c r="AO5189">
        <v>0.23499999999999999</v>
      </c>
      <c r="AP5189">
        <v>0.23499999999999999</v>
      </c>
      <c r="AQ5189">
        <v>0.23699999999999999</v>
      </c>
      <c r="AR5189">
        <v>0.23499999999999999</v>
      </c>
      <c r="AS5189">
        <v>0.23799999999999999</v>
      </c>
      <c r="AT5189">
        <v>0.23400000000000001</v>
      </c>
      <c r="AU5189">
        <v>0.23499999999999999</v>
      </c>
      <c r="AV5189">
        <v>0.23300000000000001</v>
      </c>
      <c r="AW5189">
        <v>0.23300000000000001</v>
      </c>
      <c r="AX5189">
        <v>0.23499999999999999</v>
      </c>
      <c r="AY5189">
        <v>0.23599999999999999</v>
      </c>
      <c r="AZ5189">
        <v>0.23799999999999999</v>
      </c>
      <c r="BA5189">
        <v>0.24</v>
      </c>
      <c r="BB5189">
        <v>2016</v>
      </c>
    </row>
    <row r="5190" spans="1:54" hidden="1" x14ac:dyDescent="0.2">
      <c r="A5190">
        <v>686</v>
      </c>
      <c r="B5190" t="s">
        <v>441</v>
      </c>
      <c r="C5190" t="s">
        <v>314</v>
      </c>
      <c r="D5190" t="s">
        <v>202</v>
      </c>
      <c r="E5190" t="s">
        <v>313</v>
      </c>
      <c r="F5190" s="3" t="s">
        <v>312</v>
      </c>
      <c r="G5190" t="s">
        <v>311</v>
      </c>
      <c r="I5190" t="s">
        <v>310</v>
      </c>
      <c r="J5190">
        <v>2.9969999999999999</v>
      </c>
      <c r="K5190">
        <v>3.0070000000000001</v>
      </c>
      <c r="L5190">
        <v>3.036</v>
      </c>
      <c r="M5190">
        <v>3.1339999999999999</v>
      </c>
      <c r="N5190">
        <v>3.2869999999999999</v>
      </c>
      <c r="O5190">
        <v>3.4540000000000002</v>
      </c>
      <c r="P5190">
        <v>3.7349999999999999</v>
      </c>
      <c r="Q5190">
        <v>3.7850000000000001</v>
      </c>
      <c r="R5190">
        <v>3.851</v>
      </c>
      <c r="S5190">
        <v>3.8540000000000001</v>
      </c>
      <c r="T5190">
        <v>3.92</v>
      </c>
      <c r="U5190">
        <v>3.9990000000000001</v>
      </c>
      <c r="V5190">
        <v>4.0890000000000004</v>
      </c>
      <c r="W5190">
        <v>4.1150000000000002</v>
      </c>
      <c r="X5190">
        <v>4.056</v>
      </c>
      <c r="Y5190">
        <v>4.2720000000000002</v>
      </c>
      <c r="Z5190">
        <v>4.2140000000000004</v>
      </c>
      <c r="AA5190">
        <v>4.173</v>
      </c>
      <c r="AB5190">
        <v>4.1440000000000001</v>
      </c>
      <c r="AC5190">
        <v>4.1050000000000004</v>
      </c>
      <c r="AD5190">
        <v>3.984</v>
      </c>
      <c r="AE5190">
        <v>3.92</v>
      </c>
      <c r="AF5190">
        <v>3.9079999999999999</v>
      </c>
      <c r="AG5190">
        <v>3.8719999999999999</v>
      </c>
      <c r="AH5190">
        <v>3.8140000000000001</v>
      </c>
      <c r="AI5190">
        <v>3.7389999999999999</v>
      </c>
      <c r="AJ5190">
        <v>3.6840000000000002</v>
      </c>
      <c r="AK5190">
        <v>3.718</v>
      </c>
      <c r="AL5190">
        <v>3.8109999999999999</v>
      </c>
      <c r="AM5190">
        <v>3.7879999999999998</v>
      </c>
      <c r="AN5190">
        <v>3.7789999999999999</v>
      </c>
      <c r="AO5190">
        <v>3.677</v>
      </c>
      <c r="AP5190">
        <v>3.6240000000000001</v>
      </c>
      <c r="AQ5190">
        <v>3.613</v>
      </c>
      <c r="AR5190">
        <v>3.5619999999999998</v>
      </c>
      <c r="AS5190">
        <v>3.5990000000000002</v>
      </c>
      <c r="AT5190">
        <v>3.6110000000000002</v>
      </c>
      <c r="AU5190">
        <v>3.5640000000000001</v>
      </c>
      <c r="AV5190">
        <v>3.5219999999999998</v>
      </c>
      <c r="AW5190">
        <v>3.51</v>
      </c>
      <c r="AX5190">
        <v>3.504</v>
      </c>
      <c r="AY5190">
        <v>3.4990000000000001</v>
      </c>
      <c r="AZ5190">
        <v>3.5009999999999999</v>
      </c>
      <c r="BA5190">
        <v>3.5</v>
      </c>
      <c r="BB5190">
        <v>2016</v>
      </c>
    </row>
    <row r="5191" spans="1:54" hidden="1" x14ac:dyDescent="0.2">
      <c r="A5191">
        <v>686</v>
      </c>
      <c r="B5191" t="s">
        <v>441</v>
      </c>
      <c r="C5191" t="s">
        <v>309</v>
      </c>
      <c r="D5191" t="s">
        <v>202</v>
      </c>
      <c r="E5191" t="s">
        <v>308</v>
      </c>
      <c r="F5191" t="s">
        <v>307</v>
      </c>
      <c r="G5191" t="s">
        <v>217</v>
      </c>
      <c r="I5191" t="s">
        <v>1462</v>
      </c>
      <c r="J5191" s="3">
        <v>27.16</v>
      </c>
      <c r="K5191" s="3">
        <v>29.297000000000001</v>
      </c>
      <c r="L5191" s="3">
        <v>31.658999999999999</v>
      </c>
      <c r="M5191" s="3">
        <v>26.91</v>
      </c>
      <c r="N5191" s="3">
        <v>28.373000000000001</v>
      </c>
      <c r="O5191" s="3">
        <v>30.440999999999999</v>
      </c>
      <c r="P5191" s="3">
        <v>25.579000000000001</v>
      </c>
      <c r="Q5191" s="3">
        <v>23.658000000000001</v>
      </c>
      <c r="R5191" s="3">
        <v>23.556000000000001</v>
      </c>
      <c r="S5191" s="3">
        <v>26.571000000000002</v>
      </c>
      <c r="T5191" s="3">
        <v>28.378</v>
      </c>
      <c r="U5191" s="3">
        <v>25.574000000000002</v>
      </c>
      <c r="V5191" s="3">
        <v>25.684000000000001</v>
      </c>
      <c r="W5191" s="3">
        <v>24.931000000000001</v>
      </c>
      <c r="X5191" s="3">
        <v>23.86</v>
      </c>
      <c r="Y5191" s="3">
        <v>22.966999999999999</v>
      </c>
      <c r="Z5191" s="3">
        <v>21.797000000000001</v>
      </c>
      <c r="AA5191" s="3">
        <v>23.167999999999999</v>
      </c>
      <c r="AB5191" s="3">
        <v>24.888999999999999</v>
      </c>
      <c r="AC5191" s="3">
        <v>23.672999999999998</v>
      </c>
      <c r="AD5191" s="3">
        <v>24.326000000000001</v>
      </c>
      <c r="AE5191" s="3">
        <v>24.995999999999999</v>
      </c>
      <c r="AF5191" s="3">
        <v>24.81</v>
      </c>
      <c r="AG5191" s="3">
        <v>26.175999999999998</v>
      </c>
      <c r="AH5191" s="3">
        <v>27.821000000000002</v>
      </c>
      <c r="AI5191" s="3">
        <v>27.495000000000001</v>
      </c>
      <c r="AJ5191" s="3">
        <v>28.141999999999999</v>
      </c>
      <c r="AK5191" s="3">
        <v>33.884999999999998</v>
      </c>
      <c r="AL5191" s="3">
        <v>39.088999999999999</v>
      </c>
      <c r="AM5191" s="3">
        <v>35.045999999999999</v>
      </c>
      <c r="AN5191" s="3">
        <v>34.073999999999998</v>
      </c>
      <c r="AO5191" s="3">
        <v>35.777000000000001</v>
      </c>
      <c r="AP5191" s="3">
        <v>35.018999999999998</v>
      </c>
      <c r="AQ5191" s="3">
        <v>34.674999999999997</v>
      </c>
      <c r="AR5191" s="3">
        <v>32.537999999999997</v>
      </c>
      <c r="AS5191" s="3">
        <v>30.803000000000001</v>
      </c>
      <c r="AT5191" s="3">
        <v>33.06</v>
      </c>
      <c r="AU5191" s="3">
        <v>33.960999999999999</v>
      </c>
      <c r="AV5191" s="3">
        <v>34.993000000000002</v>
      </c>
      <c r="AW5191" s="3">
        <v>35.524999999999999</v>
      </c>
      <c r="AX5191" s="3">
        <v>35.874000000000002</v>
      </c>
      <c r="AY5191" s="3">
        <v>35.991999999999997</v>
      </c>
      <c r="AZ5191" s="3">
        <v>36.405999999999999</v>
      </c>
      <c r="BA5191">
        <v>36.856000000000002</v>
      </c>
      <c r="BB5191">
        <v>2016</v>
      </c>
    </row>
    <row r="5192" spans="1:54" hidden="1" x14ac:dyDescent="0.2">
      <c r="A5192">
        <v>686</v>
      </c>
      <c r="B5192" t="s">
        <v>441</v>
      </c>
      <c r="C5192" t="s">
        <v>306</v>
      </c>
      <c r="D5192" t="s">
        <v>202</v>
      </c>
      <c r="E5192" t="s">
        <v>305</v>
      </c>
      <c r="F5192" t="s">
        <v>304</v>
      </c>
      <c r="G5192" t="s">
        <v>217</v>
      </c>
      <c r="I5192" t="s">
        <v>1462</v>
      </c>
      <c r="J5192" s="3">
        <v>18.532</v>
      </c>
      <c r="K5192" s="3">
        <v>16.372</v>
      </c>
      <c r="L5192" s="3">
        <v>18.54</v>
      </c>
      <c r="M5192" s="3">
        <v>20.148</v>
      </c>
      <c r="N5192" s="3">
        <v>20.135000000000002</v>
      </c>
      <c r="O5192" s="3">
        <v>23.538</v>
      </c>
      <c r="P5192" s="3">
        <v>24.637</v>
      </c>
      <c r="Q5192" s="3">
        <v>25.170999999999999</v>
      </c>
      <c r="R5192" s="3">
        <v>24.231000000000002</v>
      </c>
      <c r="S5192" s="3">
        <v>21.896999999999998</v>
      </c>
      <c r="T5192" s="3">
        <v>25.766999999999999</v>
      </c>
      <c r="U5192" s="3">
        <v>23.728000000000002</v>
      </c>
      <c r="V5192" s="3">
        <v>23.687000000000001</v>
      </c>
      <c r="W5192" s="3">
        <v>23.253</v>
      </c>
      <c r="X5192" s="3">
        <v>20.835000000000001</v>
      </c>
      <c r="Y5192" s="3">
        <v>19.212</v>
      </c>
      <c r="Z5192" s="3">
        <v>21.984999999999999</v>
      </c>
      <c r="AA5192" s="3">
        <v>22.962</v>
      </c>
      <c r="AB5192" s="3">
        <v>22.677</v>
      </c>
      <c r="AC5192" s="3">
        <v>21.254000000000001</v>
      </c>
      <c r="AD5192" s="3">
        <v>20.634</v>
      </c>
      <c r="AE5192" s="3">
        <v>27.015000000000001</v>
      </c>
      <c r="AF5192" s="3">
        <v>25.786999999999999</v>
      </c>
      <c r="AG5192" s="3">
        <v>26.68</v>
      </c>
      <c r="AH5192" s="3">
        <v>27.253</v>
      </c>
      <c r="AI5192" s="3">
        <v>27.332000000000001</v>
      </c>
      <c r="AJ5192" s="3">
        <v>26.594000000000001</v>
      </c>
      <c r="AK5192" s="3">
        <v>31.393999999999998</v>
      </c>
      <c r="AL5192" s="3">
        <v>31.943999999999999</v>
      </c>
      <c r="AM5192" s="3">
        <v>29.687000000000001</v>
      </c>
      <c r="AN5192" s="3">
        <v>29.7</v>
      </c>
      <c r="AO5192" s="3">
        <v>28.22</v>
      </c>
      <c r="AP5192" s="3">
        <v>25.5</v>
      </c>
      <c r="AQ5192" s="3">
        <v>27</v>
      </c>
      <c r="AR5192" s="3">
        <v>26.5</v>
      </c>
      <c r="AS5192" s="3">
        <v>28.8</v>
      </c>
      <c r="AT5192" s="3">
        <v>28.8</v>
      </c>
      <c r="AU5192" s="3">
        <v>30.152999999999999</v>
      </c>
      <c r="AV5192" s="3">
        <v>31.352</v>
      </c>
      <c r="AW5192" s="3">
        <v>31.997</v>
      </c>
      <c r="AX5192" s="3">
        <v>32.637999999999998</v>
      </c>
      <c r="AY5192" s="3">
        <v>33.241</v>
      </c>
      <c r="AZ5192" s="3">
        <v>34.058999999999997</v>
      </c>
      <c r="BA5192">
        <v>34.841000000000001</v>
      </c>
      <c r="BB5192">
        <v>2016</v>
      </c>
    </row>
    <row r="5193" spans="1:54" hidden="1" x14ac:dyDescent="0.2">
      <c r="A5193">
        <v>686</v>
      </c>
      <c r="B5193" t="s">
        <v>441</v>
      </c>
      <c r="C5193" t="s">
        <v>303</v>
      </c>
      <c r="D5193" t="s">
        <v>202</v>
      </c>
      <c r="E5193" t="s">
        <v>300</v>
      </c>
      <c r="F5193" t="s">
        <v>302</v>
      </c>
      <c r="G5193" t="s">
        <v>295</v>
      </c>
      <c r="I5193" t="s">
        <v>1463</v>
      </c>
      <c r="J5193" s="3">
        <v>30.428000000000001</v>
      </c>
      <c r="K5193" s="3">
        <v>34.229999999999997</v>
      </c>
      <c r="L5193" s="3">
        <v>37.832999999999998</v>
      </c>
      <c r="M5193" s="3">
        <v>40.182000000000002</v>
      </c>
      <c r="N5193" s="3">
        <v>45.183999999999997</v>
      </c>
      <c r="O5193" s="3">
        <v>48.676000000000002</v>
      </c>
      <c r="P5193" s="3">
        <v>52.927</v>
      </c>
      <c r="Q5193" s="3">
        <v>54.354999999999997</v>
      </c>
      <c r="R5193" s="3">
        <v>55.643000000000001</v>
      </c>
      <c r="S5193" s="3">
        <v>57.389000000000003</v>
      </c>
      <c r="T5193" s="3">
        <v>60.847000000000001</v>
      </c>
      <c r="U5193" s="3">
        <v>66.317999999999998</v>
      </c>
      <c r="V5193" s="3">
        <v>70.123999999999995</v>
      </c>
      <c r="W5193" s="3">
        <v>73.759</v>
      </c>
      <c r="X5193" s="3">
        <v>77.551000000000002</v>
      </c>
      <c r="Y5193" s="3">
        <v>82.3</v>
      </c>
      <c r="Z5193" s="3">
        <v>84.757999999999996</v>
      </c>
      <c r="AA5193" s="3">
        <v>85.641000000000005</v>
      </c>
      <c r="AB5193" s="3">
        <v>87.991</v>
      </c>
      <c r="AC5193" s="3">
        <v>88.599000000000004</v>
      </c>
      <c r="AD5193" s="3">
        <v>90.302000000000007</v>
      </c>
      <c r="AE5193" s="3">
        <v>90.855999999999995</v>
      </c>
      <c r="AF5193" s="3">
        <v>93.381</v>
      </c>
      <c r="AG5193" s="3">
        <v>94.466999999999999</v>
      </c>
      <c r="AH5193" s="3">
        <v>95.878</v>
      </c>
      <c r="AI5193" s="3">
        <v>96.82</v>
      </c>
      <c r="AJ5193" s="3">
        <v>100</v>
      </c>
      <c r="AK5193" s="3">
        <v>102.036</v>
      </c>
      <c r="AL5193" s="3">
        <v>106.00700000000001</v>
      </c>
      <c r="AM5193" s="3">
        <v>107.03700000000001</v>
      </c>
      <c r="AN5193" s="3">
        <v>108.1</v>
      </c>
      <c r="AO5193" s="3">
        <v>109.081</v>
      </c>
      <c r="AP5193" s="3">
        <v>110.485</v>
      </c>
      <c r="AQ5193" s="3">
        <v>112.563</v>
      </c>
      <c r="AR5193" s="3">
        <v>113.06100000000001</v>
      </c>
      <c r="AS5193" s="3">
        <v>114.809</v>
      </c>
      <c r="AT5193" s="3">
        <v>116.699</v>
      </c>
      <c r="AU5193" s="3">
        <v>117.57899999999999</v>
      </c>
      <c r="AV5193" s="3">
        <v>119.22499999999999</v>
      </c>
      <c r="AW5193" s="3">
        <v>121.61</v>
      </c>
      <c r="AX5193" s="3">
        <v>124.042</v>
      </c>
      <c r="AY5193" s="3">
        <v>126.523</v>
      </c>
      <c r="AZ5193" s="3">
        <v>129.053</v>
      </c>
      <c r="BA5193">
        <v>131.63399999999999</v>
      </c>
      <c r="BB5193">
        <v>2017</v>
      </c>
    </row>
    <row r="5194" spans="1:54" hidden="1" x14ac:dyDescent="0.2">
      <c r="A5194">
        <v>686</v>
      </c>
      <c r="B5194" t="s">
        <v>441</v>
      </c>
      <c r="C5194" t="s">
        <v>301</v>
      </c>
      <c r="D5194" t="s">
        <v>202</v>
      </c>
      <c r="E5194" t="s">
        <v>300</v>
      </c>
      <c r="F5194" t="s">
        <v>299</v>
      </c>
      <c r="G5194" t="s">
        <v>275</v>
      </c>
      <c r="I5194" t="s">
        <v>298</v>
      </c>
      <c r="J5194" s="3">
        <v>9.4079999999999995</v>
      </c>
      <c r="K5194" s="3">
        <v>12.493</v>
      </c>
      <c r="L5194" s="3">
        <v>10.528</v>
      </c>
      <c r="M5194" s="3">
        <v>6.2080000000000002</v>
      </c>
      <c r="N5194" s="3">
        <v>12.448</v>
      </c>
      <c r="O5194" s="3">
        <v>7.7290000000000001</v>
      </c>
      <c r="P5194" s="3">
        <v>8.734</v>
      </c>
      <c r="Q5194" s="3">
        <v>2.6989999999999998</v>
      </c>
      <c r="R5194" s="3">
        <v>2.3690000000000002</v>
      </c>
      <c r="S5194" s="3">
        <v>3.1379999999999999</v>
      </c>
      <c r="T5194" s="3">
        <v>6.0259999999999998</v>
      </c>
      <c r="U5194" s="3">
        <v>8.9909999999999997</v>
      </c>
      <c r="V5194" s="3">
        <v>5.74</v>
      </c>
      <c r="W5194" s="3">
        <v>5.1829999999999998</v>
      </c>
      <c r="X5194" s="3">
        <v>5.1420000000000003</v>
      </c>
      <c r="Y5194" s="3">
        <v>6.1239999999999997</v>
      </c>
      <c r="Z5194" s="3">
        <v>2.9870000000000001</v>
      </c>
      <c r="AA5194" s="3">
        <v>1.0409999999999999</v>
      </c>
      <c r="AB5194" s="3">
        <v>2.7450000000000001</v>
      </c>
      <c r="AC5194" s="3">
        <v>0.69</v>
      </c>
      <c r="AD5194" s="3">
        <v>1.923</v>
      </c>
      <c r="AE5194" s="3">
        <v>0.61299999999999999</v>
      </c>
      <c r="AF5194" s="3">
        <v>2.7789999999999999</v>
      </c>
      <c r="AG5194" s="3">
        <v>1.163</v>
      </c>
      <c r="AH5194" s="3">
        <v>1.4930000000000001</v>
      </c>
      <c r="AI5194" s="3">
        <v>0.98299999999999998</v>
      </c>
      <c r="AJ5194" s="3">
        <v>3.2850000000000001</v>
      </c>
      <c r="AK5194" s="3">
        <v>2.036</v>
      </c>
      <c r="AL5194" s="3">
        <v>3.891</v>
      </c>
      <c r="AM5194" s="3">
        <v>0.97199999999999998</v>
      </c>
      <c r="AN5194" s="3">
        <v>0.99399999999999999</v>
      </c>
      <c r="AO5194" s="3">
        <v>0.90700000000000003</v>
      </c>
      <c r="AP5194" s="3">
        <v>1.2869999999999999</v>
      </c>
      <c r="AQ5194" s="3">
        <v>1.881</v>
      </c>
      <c r="AR5194" s="3">
        <v>0.443</v>
      </c>
      <c r="AS5194" s="3">
        <v>1.5449999999999999</v>
      </c>
      <c r="AT5194" s="3">
        <v>1.647</v>
      </c>
      <c r="AU5194" s="3">
        <v>0.754</v>
      </c>
      <c r="AV5194" s="3">
        <v>1.4</v>
      </c>
      <c r="AW5194" s="3">
        <v>2</v>
      </c>
      <c r="AX5194" s="3">
        <v>2</v>
      </c>
      <c r="AY5194" s="3">
        <v>2</v>
      </c>
      <c r="AZ5194" s="3">
        <v>2</v>
      </c>
      <c r="BA5194">
        <v>2</v>
      </c>
      <c r="BB5194">
        <v>2017</v>
      </c>
    </row>
    <row r="5195" spans="1:54" hidden="1" x14ac:dyDescent="0.2">
      <c r="A5195">
        <v>686</v>
      </c>
      <c r="B5195" t="s">
        <v>441</v>
      </c>
      <c r="C5195" t="s">
        <v>297</v>
      </c>
      <c r="D5195" t="s">
        <v>202</v>
      </c>
      <c r="E5195" t="s">
        <v>293</v>
      </c>
      <c r="F5195" t="s">
        <v>296</v>
      </c>
      <c r="G5195" t="s">
        <v>295</v>
      </c>
      <c r="I5195" t="s">
        <v>1463</v>
      </c>
      <c r="J5195" s="3">
        <v>31.905999999999999</v>
      </c>
      <c r="K5195" s="3">
        <v>36.125999999999998</v>
      </c>
      <c r="L5195" s="3">
        <v>38.549999999999997</v>
      </c>
      <c r="M5195" s="3">
        <v>43.383000000000003</v>
      </c>
      <c r="N5195" s="3">
        <v>46.654000000000003</v>
      </c>
      <c r="O5195" s="3">
        <v>51.069000000000003</v>
      </c>
      <c r="P5195" s="3">
        <v>53.305999999999997</v>
      </c>
      <c r="Q5195" s="3">
        <v>54.584000000000003</v>
      </c>
      <c r="R5195" s="3">
        <v>55.427</v>
      </c>
      <c r="S5195" s="3">
        <v>58.534999999999997</v>
      </c>
      <c r="T5195" s="3">
        <v>62.951000000000001</v>
      </c>
      <c r="U5195" s="3">
        <v>68.097999999999999</v>
      </c>
      <c r="V5195" s="3">
        <v>70.751000000000005</v>
      </c>
      <c r="W5195" s="3">
        <v>74.959999999999994</v>
      </c>
      <c r="X5195" s="3">
        <v>79.227000000000004</v>
      </c>
      <c r="Y5195" s="3">
        <v>82.513999999999996</v>
      </c>
      <c r="Z5195" s="3">
        <v>85.742999999999995</v>
      </c>
      <c r="AA5195" s="3">
        <v>87.04</v>
      </c>
      <c r="AB5195" s="3">
        <v>88.971999999999994</v>
      </c>
      <c r="AC5195" s="3">
        <v>89.778999999999996</v>
      </c>
      <c r="AD5195" s="3">
        <v>91.278000000000006</v>
      </c>
      <c r="AE5195" s="3">
        <v>92.834999999999994</v>
      </c>
      <c r="AF5195" s="3">
        <v>94.161000000000001</v>
      </c>
      <c r="AG5195" s="3">
        <v>95.832999999999998</v>
      </c>
      <c r="AH5195" s="3">
        <v>96.352000000000004</v>
      </c>
      <c r="AI5195" s="3">
        <v>98.370999999999995</v>
      </c>
      <c r="AJ5195" s="3">
        <v>101.6</v>
      </c>
      <c r="AK5195" s="3">
        <v>103.61799999999999</v>
      </c>
      <c r="AL5195" s="3">
        <v>108</v>
      </c>
      <c r="AM5195" s="3">
        <v>106.3</v>
      </c>
      <c r="AN5195" s="3">
        <v>108.6</v>
      </c>
      <c r="AO5195" s="3">
        <v>109.6</v>
      </c>
      <c r="AP5195" s="3">
        <v>112.446</v>
      </c>
      <c r="AQ5195" s="3">
        <v>112.869</v>
      </c>
      <c r="AR5195" s="3">
        <v>114.643</v>
      </c>
      <c r="AS5195" s="3">
        <v>115.384</v>
      </c>
      <c r="AT5195" s="3">
        <v>117.482</v>
      </c>
      <c r="AU5195" s="3">
        <v>119.67100000000001</v>
      </c>
      <c r="AV5195" s="3">
        <v>122.065</v>
      </c>
      <c r="AW5195" s="3">
        <v>124.506</v>
      </c>
      <c r="AX5195" s="3">
        <v>126.996</v>
      </c>
      <c r="AY5195" s="3">
        <v>129.536</v>
      </c>
      <c r="AZ5195" s="3">
        <v>132.12700000000001</v>
      </c>
      <c r="BA5195">
        <v>134.76900000000001</v>
      </c>
      <c r="BB5195">
        <v>2017</v>
      </c>
    </row>
    <row r="5196" spans="1:54" hidden="1" x14ac:dyDescent="0.2">
      <c r="A5196">
        <v>686</v>
      </c>
      <c r="B5196" t="s">
        <v>441</v>
      </c>
      <c r="C5196" t="s">
        <v>294</v>
      </c>
      <c r="D5196" t="s">
        <v>202</v>
      </c>
      <c r="E5196" t="s">
        <v>293</v>
      </c>
      <c r="F5196" t="s">
        <v>292</v>
      </c>
      <c r="G5196" t="s">
        <v>275</v>
      </c>
      <c r="I5196" t="s">
        <v>291</v>
      </c>
      <c r="J5196" s="3">
        <v>9.6890000000000001</v>
      </c>
      <c r="K5196" s="3">
        <v>13.227</v>
      </c>
      <c r="L5196" s="3">
        <v>6.71</v>
      </c>
      <c r="M5196" s="3">
        <v>12.538</v>
      </c>
      <c r="N5196" s="3">
        <v>7.54</v>
      </c>
      <c r="O5196" s="3">
        <v>9.4640000000000004</v>
      </c>
      <c r="P5196" s="3">
        <v>4.38</v>
      </c>
      <c r="Q5196" s="3">
        <v>2.3980000000000001</v>
      </c>
      <c r="R5196" s="3">
        <v>1.5429999999999999</v>
      </c>
      <c r="S5196" s="3">
        <v>5.6079999999999997</v>
      </c>
      <c r="T5196" s="3">
        <v>7.5430000000000001</v>
      </c>
      <c r="U5196" s="3">
        <v>8.1769999999999996</v>
      </c>
      <c r="V5196" s="3">
        <v>3.895</v>
      </c>
      <c r="W5196" s="3">
        <v>5.9489999999999998</v>
      </c>
      <c r="X5196" s="3">
        <v>5.6920000000000002</v>
      </c>
      <c r="Y5196" s="3">
        <v>4.1479999999999997</v>
      </c>
      <c r="Z5196" s="3">
        <v>3.9129999999999998</v>
      </c>
      <c r="AA5196" s="3">
        <v>1.5129999999999999</v>
      </c>
      <c r="AB5196" s="3">
        <v>2.2189999999999999</v>
      </c>
      <c r="AC5196" s="3">
        <v>0.90700000000000003</v>
      </c>
      <c r="AD5196" s="3">
        <v>1.67</v>
      </c>
      <c r="AE5196" s="3">
        <v>1.706</v>
      </c>
      <c r="AF5196" s="3">
        <v>1.429</v>
      </c>
      <c r="AG5196" s="3">
        <v>1.776</v>
      </c>
      <c r="AH5196" s="3">
        <v>0.54200000000000004</v>
      </c>
      <c r="AI5196" s="3">
        <v>2.0950000000000002</v>
      </c>
      <c r="AJ5196" s="3">
        <v>3.2829999999999999</v>
      </c>
      <c r="AK5196" s="3">
        <v>1.986</v>
      </c>
      <c r="AL5196" s="3">
        <v>4.2290000000000001</v>
      </c>
      <c r="AM5196" s="3">
        <v>-1.5740000000000001</v>
      </c>
      <c r="AN5196" s="3">
        <v>2.1640000000000001</v>
      </c>
      <c r="AO5196" s="3">
        <v>0.92100000000000004</v>
      </c>
      <c r="AP5196" s="3">
        <v>2.5960000000000001</v>
      </c>
      <c r="AQ5196" s="3">
        <v>0.376</v>
      </c>
      <c r="AR5196" s="3">
        <v>1.5720000000000001</v>
      </c>
      <c r="AS5196" s="3">
        <v>0.64600000000000002</v>
      </c>
      <c r="AT5196" s="3">
        <v>1.819</v>
      </c>
      <c r="AU5196" s="3">
        <v>1.863</v>
      </c>
      <c r="AV5196" s="3">
        <v>2</v>
      </c>
      <c r="AW5196" s="3">
        <v>2</v>
      </c>
      <c r="AX5196" s="3">
        <v>2</v>
      </c>
      <c r="AY5196" s="3">
        <v>2</v>
      </c>
      <c r="AZ5196" s="3">
        <v>2</v>
      </c>
      <c r="BA5196">
        <v>2</v>
      </c>
      <c r="BB5196">
        <v>2017</v>
      </c>
    </row>
    <row r="5197" spans="1:54" hidden="1" x14ac:dyDescent="0.2">
      <c r="A5197">
        <v>686</v>
      </c>
      <c r="B5197" t="s">
        <v>441</v>
      </c>
      <c r="C5197" t="s">
        <v>290</v>
      </c>
      <c r="D5197" t="s">
        <v>202</v>
      </c>
      <c r="E5197" t="s">
        <v>289</v>
      </c>
      <c r="G5197" t="s">
        <v>288</v>
      </c>
    </row>
    <row r="5198" spans="1:54" hidden="1" x14ac:dyDescent="0.2">
      <c r="A5198">
        <v>686</v>
      </c>
      <c r="B5198" t="s">
        <v>441</v>
      </c>
      <c r="C5198" t="s">
        <v>287</v>
      </c>
      <c r="D5198" t="s">
        <v>202</v>
      </c>
      <c r="E5198" t="s">
        <v>286</v>
      </c>
      <c r="F5198" t="s">
        <v>285</v>
      </c>
      <c r="G5198" t="s">
        <v>275</v>
      </c>
      <c r="I5198" t="s">
        <v>1464</v>
      </c>
      <c r="J5198" s="3">
        <v>-10.962</v>
      </c>
      <c r="K5198" s="3">
        <v>21.239000000000001</v>
      </c>
      <c r="L5198" s="3">
        <v>5.1989999999999998</v>
      </c>
      <c r="M5198" s="3">
        <v>-9.4429999999999996</v>
      </c>
      <c r="N5198" s="3">
        <v>20.440000000000001</v>
      </c>
      <c r="O5198" s="3">
        <v>4.3460000000000001</v>
      </c>
      <c r="P5198" s="3">
        <v>-10.577</v>
      </c>
      <c r="Q5198" s="3">
        <v>-3.891</v>
      </c>
      <c r="R5198" s="3">
        <v>3.2829999999999999</v>
      </c>
      <c r="S5198" s="3">
        <v>12.711</v>
      </c>
      <c r="T5198" s="3">
        <v>16.126000000000001</v>
      </c>
      <c r="U5198" s="3">
        <v>2.3940000000000001</v>
      </c>
      <c r="V5198" s="3">
        <v>9.3260000000000005</v>
      </c>
      <c r="W5198" s="3">
        <v>7.4999999999999997E-2</v>
      </c>
      <c r="X5198" s="3">
        <v>0.216</v>
      </c>
      <c r="Y5198" s="3">
        <v>8.4890000000000008</v>
      </c>
      <c r="Z5198" s="3">
        <v>-4.8369999999999997</v>
      </c>
      <c r="AA5198" s="3">
        <v>2.2959999999999998</v>
      </c>
      <c r="AB5198" s="3">
        <v>17.350999999999999</v>
      </c>
      <c r="AC5198" s="3">
        <v>5.03</v>
      </c>
      <c r="AD5198" s="3">
        <v>6.7709999999999999</v>
      </c>
      <c r="AE5198" s="3">
        <v>11.01</v>
      </c>
      <c r="AF5198" s="3">
        <v>2.7850000000000001</v>
      </c>
      <c r="AG5198" s="3">
        <v>5.3940000000000001</v>
      </c>
      <c r="AH5198" s="3">
        <v>8.4789999999999992</v>
      </c>
      <c r="AI5198" s="3">
        <v>13.13</v>
      </c>
      <c r="AJ5198" s="3">
        <v>7.5030000000000001</v>
      </c>
      <c r="AK5198" s="3">
        <v>15.439</v>
      </c>
      <c r="AL5198" s="3">
        <v>17.434000000000001</v>
      </c>
      <c r="AM5198" s="3">
        <v>0.86799999999999999</v>
      </c>
      <c r="AN5198" s="3">
        <v>-1.4990000000000001</v>
      </c>
      <c r="AO5198" s="3">
        <v>9.2360000000000007</v>
      </c>
      <c r="AP5198" s="3">
        <v>3.0979999999999999</v>
      </c>
      <c r="AQ5198" s="3">
        <v>-0.89800000000000002</v>
      </c>
      <c r="AR5198" s="3">
        <v>2.3340000000000001</v>
      </c>
      <c r="AS5198" s="3">
        <v>3.1240000000000001</v>
      </c>
      <c r="AT5198" s="3">
        <v>12.266</v>
      </c>
      <c r="AU5198" s="3">
        <v>6.0419999999999998</v>
      </c>
      <c r="AV5198" s="3">
        <v>2.9350000000000001</v>
      </c>
      <c r="AW5198" s="3">
        <v>4.4550000000000001</v>
      </c>
      <c r="AX5198" s="3">
        <v>4.2930000000000001</v>
      </c>
      <c r="AY5198" s="3">
        <v>3.8759999999999999</v>
      </c>
      <c r="AZ5198" s="3">
        <v>4.2809999999999997</v>
      </c>
      <c r="BA5198">
        <v>4.1589999999999998</v>
      </c>
      <c r="BB5198">
        <v>2017</v>
      </c>
    </row>
    <row r="5199" spans="1:54" hidden="1" x14ac:dyDescent="0.2">
      <c r="A5199">
        <v>686</v>
      </c>
      <c r="B5199" t="s">
        <v>441</v>
      </c>
      <c r="C5199" t="s">
        <v>284</v>
      </c>
      <c r="D5199" t="s">
        <v>202</v>
      </c>
      <c r="E5199" t="s">
        <v>283</v>
      </c>
      <c r="F5199" t="s">
        <v>282</v>
      </c>
      <c r="G5199" t="s">
        <v>275</v>
      </c>
      <c r="I5199" t="s">
        <v>1464</v>
      </c>
      <c r="J5199" s="3">
        <v>-10.962</v>
      </c>
      <c r="K5199" s="3">
        <v>21.239000000000001</v>
      </c>
      <c r="L5199" s="3">
        <v>5.1989999999999998</v>
      </c>
      <c r="M5199" s="3">
        <v>-9.4429999999999996</v>
      </c>
      <c r="N5199" s="3">
        <v>20.440000000000001</v>
      </c>
      <c r="O5199" s="3">
        <v>4.3460000000000001</v>
      </c>
      <c r="P5199" s="3">
        <v>-10.577</v>
      </c>
      <c r="Q5199" s="3">
        <v>-3.891</v>
      </c>
      <c r="R5199" s="3">
        <v>3.36</v>
      </c>
      <c r="S5199" s="3">
        <v>10.286</v>
      </c>
      <c r="T5199" s="3">
        <v>18.074000000000002</v>
      </c>
      <c r="U5199" s="3">
        <v>4.875</v>
      </c>
      <c r="V5199" s="3">
        <v>10.292</v>
      </c>
      <c r="W5199" s="3">
        <v>-1.365</v>
      </c>
      <c r="X5199" s="3">
        <v>-1.1200000000000001</v>
      </c>
      <c r="Y5199" s="3">
        <v>11.019</v>
      </c>
      <c r="Z5199" s="3">
        <v>-4.5339999999999998</v>
      </c>
      <c r="AA5199" s="3">
        <v>1.8759999999999999</v>
      </c>
      <c r="AB5199" s="3">
        <v>18.989999999999998</v>
      </c>
      <c r="AC5199" s="3">
        <v>4.9329999999999998</v>
      </c>
      <c r="AD5199" s="3">
        <v>7.9829999999999997</v>
      </c>
      <c r="AE5199" s="3">
        <v>10.47</v>
      </c>
      <c r="AF5199" s="3">
        <v>1.7310000000000001</v>
      </c>
      <c r="AG5199" s="3">
        <v>6.8680000000000003</v>
      </c>
      <c r="AH5199" s="3">
        <v>8.3360000000000003</v>
      </c>
      <c r="AI5199" s="3">
        <v>13.885999999999999</v>
      </c>
      <c r="AJ5199" s="3">
        <v>6.2839999999999998</v>
      </c>
      <c r="AK5199" s="3">
        <v>17.431999999999999</v>
      </c>
      <c r="AL5199" s="3">
        <v>18.786000000000001</v>
      </c>
      <c r="AM5199" s="3">
        <v>-1.5629999999999999</v>
      </c>
      <c r="AN5199" s="3">
        <v>-4.45</v>
      </c>
      <c r="AO5199" s="3">
        <v>9.7530000000000001</v>
      </c>
      <c r="AP5199" s="3">
        <v>5.4950000000000001</v>
      </c>
      <c r="AQ5199" s="3">
        <v>-0.41899999999999998</v>
      </c>
      <c r="AR5199" s="3">
        <v>3.4390000000000001</v>
      </c>
      <c r="AS5199" s="3">
        <v>1.762</v>
      </c>
      <c r="AT5199" s="3">
        <v>12.577</v>
      </c>
      <c r="AU5199" s="3">
        <v>5.0439999999999996</v>
      </c>
      <c r="AV5199" s="3">
        <v>3.4</v>
      </c>
      <c r="AW5199" s="3">
        <v>4.774</v>
      </c>
      <c r="AX5199" s="3">
        <v>4.9509999999999996</v>
      </c>
      <c r="AY5199" s="3">
        <v>4.6509999999999998</v>
      </c>
      <c r="AZ5199" s="3">
        <v>4.99</v>
      </c>
      <c r="BA5199">
        <v>5.0090000000000003</v>
      </c>
      <c r="BB5199">
        <v>2017</v>
      </c>
    </row>
    <row r="5200" spans="1:54" hidden="1" x14ac:dyDescent="0.2">
      <c r="A5200">
        <v>686</v>
      </c>
      <c r="B5200" t="s">
        <v>441</v>
      </c>
      <c r="C5200" t="s">
        <v>281</v>
      </c>
      <c r="D5200" t="s">
        <v>202</v>
      </c>
      <c r="E5200" t="s">
        <v>280</v>
      </c>
      <c r="F5200" t="s">
        <v>279</v>
      </c>
      <c r="G5200" t="s">
        <v>275</v>
      </c>
      <c r="I5200" t="s">
        <v>1464</v>
      </c>
      <c r="J5200" s="3">
        <v>-7.9630000000000001</v>
      </c>
      <c r="K5200" s="3">
        <v>13.385</v>
      </c>
      <c r="L5200" s="3">
        <v>4.6479999999999997</v>
      </c>
      <c r="M5200" s="3">
        <v>8.6329999999999991</v>
      </c>
      <c r="N5200" s="3">
        <v>17.382999999999999</v>
      </c>
      <c r="O5200" s="3">
        <v>10.233000000000001</v>
      </c>
      <c r="P5200" s="3">
        <v>-6.4039999999999999</v>
      </c>
      <c r="Q5200" s="3">
        <v>4.0430000000000001</v>
      </c>
      <c r="R5200" s="3">
        <v>19.896000000000001</v>
      </c>
      <c r="S5200" s="3">
        <v>-6.7460000000000004</v>
      </c>
      <c r="T5200" s="3">
        <v>18.704000000000001</v>
      </c>
      <c r="U5200" s="3">
        <v>-4.5439999999999996</v>
      </c>
      <c r="V5200" s="3">
        <v>3.0910000000000002</v>
      </c>
      <c r="W5200" s="3">
        <v>0.89900000000000002</v>
      </c>
      <c r="X5200" s="3">
        <v>-3.5000000000000003E-2</v>
      </c>
      <c r="Y5200" s="3">
        <v>-4.5510000000000002</v>
      </c>
      <c r="Z5200" s="3">
        <v>7.4180000000000001</v>
      </c>
      <c r="AA5200" s="3">
        <v>2.4790000000000001</v>
      </c>
      <c r="AB5200" s="3">
        <v>5.2039999999999997</v>
      </c>
      <c r="AC5200" s="3">
        <v>10.914999999999999</v>
      </c>
      <c r="AD5200" s="3">
        <v>3.9089999999999998</v>
      </c>
      <c r="AE5200" s="3">
        <v>16.434000000000001</v>
      </c>
      <c r="AF5200" s="3">
        <v>6.8920000000000003</v>
      </c>
      <c r="AG5200" s="3">
        <v>-4.3209999999999997</v>
      </c>
      <c r="AH5200" s="3">
        <v>12.047000000000001</v>
      </c>
      <c r="AI5200" s="3">
        <v>6.8650000000000002</v>
      </c>
      <c r="AJ5200" s="3">
        <v>-4.0309999999999997</v>
      </c>
      <c r="AK5200" s="3">
        <v>18.701000000000001</v>
      </c>
      <c r="AL5200" s="3">
        <v>12.255000000000001</v>
      </c>
      <c r="AM5200" s="3">
        <v>-13.169</v>
      </c>
      <c r="AN5200" s="3">
        <v>24.672999999999998</v>
      </c>
      <c r="AO5200" s="3">
        <v>7.1319999999999997</v>
      </c>
      <c r="AP5200" s="3">
        <v>12.077</v>
      </c>
      <c r="AQ5200" s="3">
        <v>9.4329999999999998</v>
      </c>
      <c r="AR5200" s="3">
        <v>9.01</v>
      </c>
      <c r="AS5200" s="3">
        <v>8.4939999999999998</v>
      </c>
      <c r="AT5200" s="3">
        <v>6.0880000000000001</v>
      </c>
      <c r="AU5200" s="3">
        <v>9.9830000000000005</v>
      </c>
      <c r="AV5200" s="3">
        <v>4.593</v>
      </c>
      <c r="AW5200" s="3">
        <v>4.9930000000000003</v>
      </c>
      <c r="AX5200" s="3">
        <v>4.8689999999999998</v>
      </c>
      <c r="AY5200" s="3">
        <v>2.7679999999999998</v>
      </c>
      <c r="AZ5200" s="3">
        <v>5.3609999999999998</v>
      </c>
      <c r="BA5200">
        <v>4.9359999999999999</v>
      </c>
      <c r="BB5200">
        <v>2017</v>
      </c>
    </row>
    <row r="5201" spans="1:54" hidden="1" x14ac:dyDescent="0.2">
      <c r="A5201">
        <v>686</v>
      </c>
      <c r="B5201" t="s">
        <v>441</v>
      </c>
      <c r="C5201" t="s">
        <v>278</v>
      </c>
      <c r="D5201" t="s">
        <v>202</v>
      </c>
      <c r="E5201" t="s">
        <v>277</v>
      </c>
      <c r="F5201" t="s">
        <v>276</v>
      </c>
      <c r="G5201" t="s">
        <v>275</v>
      </c>
      <c r="I5201" t="s">
        <v>1464</v>
      </c>
      <c r="J5201" s="3">
        <v>-10.661</v>
      </c>
      <c r="K5201" s="3">
        <v>14.805</v>
      </c>
      <c r="L5201" s="3">
        <v>2.7069999999999999</v>
      </c>
      <c r="M5201" s="3">
        <v>6.4509999999999996</v>
      </c>
      <c r="N5201" s="3">
        <v>17.286000000000001</v>
      </c>
      <c r="O5201" s="3">
        <v>5.9710000000000001</v>
      </c>
      <c r="P5201" s="3">
        <v>-8.5820000000000007</v>
      </c>
      <c r="Q5201" s="3">
        <v>1.5089999999999999</v>
      </c>
      <c r="R5201" s="3">
        <v>14.061</v>
      </c>
      <c r="S5201" s="3">
        <v>-3.5670000000000002</v>
      </c>
      <c r="T5201" s="3">
        <v>21.048999999999999</v>
      </c>
      <c r="U5201" s="3">
        <v>1.605</v>
      </c>
      <c r="V5201" s="3">
        <v>-6.6340000000000003</v>
      </c>
      <c r="W5201" s="3">
        <v>1.411</v>
      </c>
      <c r="X5201" s="3">
        <v>3.5739999999999998</v>
      </c>
      <c r="Y5201" s="3">
        <v>-0.96399999999999997</v>
      </c>
      <c r="Z5201" s="3">
        <v>-1.9419999999999999</v>
      </c>
      <c r="AA5201" s="3">
        <v>5.508</v>
      </c>
      <c r="AB5201" s="3">
        <v>1.228</v>
      </c>
      <c r="AC5201" s="3">
        <v>10.145</v>
      </c>
      <c r="AD5201" s="3">
        <v>4.5289999999999999</v>
      </c>
      <c r="AE5201" s="3">
        <v>6.27</v>
      </c>
      <c r="AF5201" s="3">
        <v>9.7040000000000006</v>
      </c>
      <c r="AG5201" s="3">
        <v>-9.9540000000000006</v>
      </c>
      <c r="AH5201" s="3">
        <v>12.945</v>
      </c>
      <c r="AI5201" s="3">
        <v>0.83899999999999997</v>
      </c>
      <c r="AJ5201" s="3">
        <v>-13.404</v>
      </c>
      <c r="AK5201" s="3">
        <v>22.189</v>
      </c>
      <c r="AL5201" s="3">
        <v>21.542999999999999</v>
      </c>
      <c r="AM5201" s="3">
        <v>-19.533000000000001</v>
      </c>
      <c r="AN5201" s="3">
        <v>38.183999999999997</v>
      </c>
      <c r="AO5201" s="3">
        <v>9.51</v>
      </c>
      <c r="AP5201" s="3">
        <v>20.762</v>
      </c>
      <c r="AQ5201" s="3">
        <v>16.280999999999999</v>
      </c>
      <c r="AR5201" s="3">
        <v>11.864000000000001</v>
      </c>
      <c r="AS5201" s="3">
        <v>7.702</v>
      </c>
      <c r="AT5201" s="3">
        <v>7.4450000000000003</v>
      </c>
      <c r="AU5201" s="3">
        <v>12.105</v>
      </c>
      <c r="AV5201" s="3">
        <v>5.3140000000000001</v>
      </c>
      <c r="AW5201" s="3">
        <v>6.1529999999999996</v>
      </c>
      <c r="AX5201" s="3">
        <v>6.2489999999999997</v>
      </c>
      <c r="AY5201" s="3">
        <v>2.8149999999999999</v>
      </c>
      <c r="AZ5201" s="3">
        <v>6.8570000000000002</v>
      </c>
      <c r="BA5201">
        <v>6.1920000000000002</v>
      </c>
      <c r="BB5201">
        <v>2017</v>
      </c>
    </row>
    <row r="5202" spans="1:54" hidden="1" x14ac:dyDescent="0.2">
      <c r="A5202">
        <v>686</v>
      </c>
      <c r="B5202" t="s">
        <v>441</v>
      </c>
      <c r="C5202" t="s">
        <v>274</v>
      </c>
      <c r="D5202" t="s">
        <v>202</v>
      </c>
      <c r="E5202" t="s">
        <v>273</v>
      </c>
      <c r="F5202" t="s">
        <v>272</v>
      </c>
      <c r="G5202" t="s">
        <v>271</v>
      </c>
      <c r="I5202" t="s">
        <v>1465</v>
      </c>
      <c r="J5202" s="3" t="s">
        <v>215</v>
      </c>
      <c r="K5202" s="3" t="s">
        <v>215</v>
      </c>
      <c r="L5202" s="3" t="s">
        <v>215</v>
      </c>
      <c r="M5202" s="3" t="s">
        <v>215</v>
      </c>
      <c r="N5202" s="3" t="s">
        <v>215</v>
      </c>
      <c r="O5202" s="3" t="s">
        <v>215</v>
      </c>
      <c r="P5202" s="3" t="s">
        <v>215</v>
      </c>
      <c r="Q5202" s="3" t="s">
        <v>215</v>
      </c>
      <c r="R5202" s="3" t="s">
        <v>215</v>
      </c>
      <c r="S5202" s="3" t="s">
        <v>215</v>
      </c>
      <c r="T5202" s="3" t="s">
        <v>215</v>
      </c>
      <c r="U5202" s="3" t="s">
        <v>215</v>
      </c>
      <c r="V5202" s="3" t="s">
        <v>215</v>
      </c>
      <c r="W5202" s="3" t="s">
        <v>215</v>
      </c>
      <c r="X5202" s="3" t="s">
        <v>215</v>
      </c>
      <c r="Y5202" s="3">
        <v>16</v>
      </c>
      <c r="Z5202" s="3">
        <v>15.5</v>
      </c>
      <c r="AA5202" s="3">
        <v>15.4</v>
      </c>
      <c r="AB5202" s="3">
        <v>15.2</v>
      </c>
      <c r="AC5202" s="3">
        <v>13.942</v>
      </c>
      <c r="AD5202" s="3">
        <v>13.395</v>
      </c>
      <c r="AE5202" s="3">
        <v>12.256</v>
      </c>
      <c r="AF5202" s="3">
        <v>11.334</v>
      </c>
      <c r="AG5202" s="3">
        <v>11.432</v>
      </c>
      <c r="AH5202" s="3">
        <v>10.795999999999999</v>
      </c>
      <c r="AI5202" s="3">
        <v>11.058</v>
      </c>
      <c r="AJ5202" s="3">
        <v>9.6720000000000006</v>
      </c>
      <c r="AK5202" s="3">
        <v>9.7949999999999999</v>
      </c>
      <c r="AL5202" s="3">
        <v>9.5679999999999996</v>
      </c>
      <c r="AM5202" s="3">
        <v>9.0950000000000006</v>
      </c>
      <c r="AN5202" s="3">
        <v>9.0630000000000006</v>
      </c>
      <c r="AO5202" s="3">
        <v>8.9120000000000008</v>
      </c>
      <c r="AP5202" s="3">
        <v>8.9879999999999995</v>
      </c>
      <c r="AQ5202" s="3">
        <v>9.2349999999999994</v>
      </c>
      <c r="AR5202" s="3">
        <v>9.8789999999999996</v>
      </c>
      <c r="AS5202" s="3">
        <v>9.7070000000000007</v>
      </c>
      <c r="AT5202" s="3">
        <v>9.9</v>
      </c>
      <c r="AU5202" s="3">
        <v>10.199999999999999</v>
      </c>
      <c r="AV5202" s="3">
        <v>9.5</v>
      </c>
      <c r="AW5202" s="3">
        <v>9.23</v>
      </c>
      <c r="AX5202" s="3">
        <v>8.86</v>
      </c>
      <c r="AY5202" s="3">
        <v>8.4600000000000009</v>
      </c>
      <c r="AZ5202" s="3">
        <v>8.36</v>
      </c>
      <c r="BA5202">
        <v>8.26</v>
      </c>
      <c r="BB5202">
        <v>2016</v>
      </c>
    </row>
    <row r="5203" spans="1:54" hidden="1" x14ac:dyDescent="0.2">
      <c r="A5203">
        <v>686</v>
      </c>
      <c r="B5203" t="s">
        <v>441</v>
      </c>
      <c r="C5203" t="s">
        <v>270</v>
      </c>
      <c r="D5203" t="s">
        <v>202</v>
      </c>
      <c r="E5203" t="s">
        <v>269</v>
      </c>
      <c r="F5203" t="s">
        <v>268</v>
      </c>
      <c r="G5203" t="s">
        <v>264</v>
      </c>
      <c r="H5203" t="s">
        <v>263</v>
      </c>
    </row>
    <row r="5204" spans="1:54" hidden="1" x14ac:dyDescent="0.2">
      <c r="A5204">
        <v>686</v>
      </c>
      <c r="B5204" t="s">
        <v>441</v>
      </c>
      <c r="C5204" t="s">
        <v>267</v>
      </c>
      <c r="D5204" t="s">
        <v>202</v>
      </c>
      <c r="E5204" t="s">
        <v>266</v>
      </c>
      <c r="F5204" t="s">
        <v>265</v>
      </c>
      <c r="G5204" t="s">
        <v>264</v>
      </c>
      <c r="H5204" t="s">
        <v>263</v>
      </c>
      <c r="I5204" t="s">
        <v>1466</v>
      </c>
      <c r="J5204" s="3">
        <v>19.431999999999999</v>
      </c>
      <c r="K5204" s="3">
        <v>19.937999999999999</v>
      </c>
      <c r="L5204" s="3">
        <v>20.459</v>
      </c>
      <c r="M5204" s="3">
        <v>20.943999999999999</v>
      </c>
      <c r="N5204" s="3">
        <v>21.440999999999999</v>
      </c>
      <c r="O5204" s="3">
        <v>21.951000000000001</v>
      </c>
      <c r="P5204" s="3">
        <v>22.469000000000001</v>
      </c>
      <c r="Q5204" s="3">
        <v>23.001999999999999</v>
      </c>
      <c r="R5204" s="3">
        <v>23.527999999999999</v>
      </c>
      <c r="S5204" s="3">
        <v>24.074999999999999</v>
      </c>
      <c r="T5204" s="3">
        <v>24.167000000000002</v>
      </c>
      <c r="U5204" s="3">
        <v>24.634</v>
      </c>
      <c r="V5204" s="3">
        <v>25.094999999999999</v>
      </c>
      <c r="W5204" s="3">
        <v>25.548999999999999</v>
      </c>
      <c r="X5204" s="3">
        <v>25.995999999999999</v>
      </c>
      <c r="Y5204" s="3">
        <v>26.384</v>
      </c>
      <c r="Z5204" s="3">
        <v>26.760999999999999</v>
      </c>
      <c r="AA5204" s="3">
        <v>27.14</v>
      </c>
      <c r="AB5204" s="3">
        <v>27.518999999999998</v>
      </c>
      <c r="AC5204" s="3">
        <v>27.9</v>
      </c>
      <c r="AD5204" s="3">
        <v>28.283000000000001</v>
      </c>
      <c r="AE5204" s="3">
        <v>28.666</v>
      </c>
      <c r="AF5204" s="3">
        <v>29.050999999999998</v>
      </c>
      <c r="AG5204" s="3">
        <v>29.437999999999999</v>
      </c>
      <c r="AH5204" s="3">
        <v>29.826000000000001</v>
      </c>
      <c r="AI5204" s="3">
        <v>30.215</v>
      </c>
      <c r="AJ5204" s="3">
        <v>30.606000000000002</v>
      </c>
      <c r="AK5204" s="3">
        <v>30.998000000000001</v>
      </c>
      <c r="AL5204" s="3">
        <v>31.390999999999998</v>
      </c>
      <c r="AM5204" s="3">
        <v>31.786000000000001</v>
      </c>
      <c r="AN5204" s="3">
        <v>32.182000000000002</v>
      </c>
      <c r="AO5204" s="3">
        <v>32.579000000000001</v>
      </c>
      <c r="AP5204" s="3">
        <v>32.978000000000002</v>
      </c>
      <c r="AQ5204" s="3">
        <v>33.378</v>
      </c>
      <c r="AR5204" s="3">
        <v>33.770000000000003</v>
      </c>
      <c r="AS5204" s="3">
        <v>34.125</v>
      </c>
      <c r="AT5204" s="3">
        <v>34.487000000000002</v>
      </c>
      <c r="AU5204" s="3">
        <v>34.851999999999997</v>
      </c>
      <c r="AV5204" s="3">
        <v>35.22</v>
      </c>
      <c r="AW5204" s="3">
        <v>35.587000000000003</v>
      </c>
      <c r="AX5204" s="3">
        <v>35.951999999999998</v>
      </c>
      <c r="AY5204" s="3">
        <v>36.313000000000002</v>
      </c>
      <c r="AZ5204" s="3">
        <v>36.67</v>
      </c>
      <c r="BA5204">
        <v>37.021999999999998</v>
      </c>
      <c r="BB5204">
        <v>2016</v>
      </c>
    </row>
    <row r="5205" spans="1:54" hidden="1" x14ac:dyDescent="0.2">
      <c r="A5205">
        <v>686</v>
      </c>
      <c r="B5205" t="s">
        <v>441</v>
      </c>
      <c r="C5205" t="s">
        <v>262</v>
      </c>
      <c r="D5205" t="s">
        <v>202</v>
      </c>
      <c r="E5205" t="s">
        <v>260</v>
      </c>
      <c r="F5205" t="s">
        <v>259</v>
      </c>
      <c r="G5205" t="s">
        <v>225</v>
      </c>
      <c r="H5205" t="s">
        <v>222</v>
      </c>
      <c r="I5205" t="s">
        <v>1467</v>
      </c>
      <c r="J5205" s="3" t="s">
        <v>215</v>
      </c>
      <c r="K5205" s="3" t="s">
        <v>215</v>
      </c>
      <c r="L5205" s="3" t="s">
        <v>215</v>
      </c>
      <c r="M5205" s="3" t="s">
        <v>215</v>
      </c>
      <c r="N5205" s="3" t="s">
        <v>215</v>
      </c>
      <c r="O5205" s="3" t="s">
        <v>215</v>
      </c>
      <c r="P5205" s="3" t="s">
        <v>215</v>
      </c>
      <c r="Q5205" s="3" t="s">
        <v>215</v>
      </c>
      <c r="R5205" s="3" t="s">
        <v>215</v>
      </c>
      <c r="S5205" s="3" t="s">
        <v>215</v>
      </c>
      <c r="T5205" s="3">
        <v>57.241</v>
      </c>
      <c r="U5205" s="3">
        <v>60.542999999999999</v>
      </c>
      <c r="V5205" s="3">
        <v>63.658999999999999</v>
      </c>
      <c r="W5205" s="3">
        <v>67.245000000000005</v>
      </c>
      <c r="X5205" s="3">
        <v>68.183999999999997</v>
      </c>
      <c r="Y5205" s="3">
        <v>67.570999999999998</v>
      </c>
      <c r="Z5205" s="3">
        <v>75.14</v>
      </c>
      <c r="AA5205" s="3">
        <v>81.117000000000004</v>
      </c>
      <c r="AB5205" s="3">
        <v>87.86</v>
      </c>
      <c r="AC5205" s="3">
        <v>95.581999999999994</v>
      </c>
      <c r="AD5205" s="3">
        <v>92.858000000000004</v>
      </c>
      <c r="AE5205" s="3">
        <v>96.111000000000004</v>
      </c>
      <c r="AF5205" s="3">
        <v>108.033</v>
      </c>
      <c r="AG5205" s="3">
        <v>109.807</v>
      </c>
      <c r="AH5205" s="3">
        <v>121.11199999999999</v>
      </c>
      <c r="AI5205" s="3">
        <v>138.649</v>
      </c>
      <c r="AJ5205" s="3">
        <v>157.97900000000001</v>
      </c>
      <c r="AK5205" s="3">
        <v>184.4</v>
      </c>
      <c r="AL5205" s="3">
        <v>224.08699999999999</v>
      </c>
      <c r="AM5205" s="3">
        <v>214.46600000000001</v>
      </c>
      <c r="AN5205" s="3">
        <v>210.39</v>
      </c>
      <c r="AO5205" s="3">
        <v>223.25299999999999</v>
      </c>
      <c r="AP5205" s="3">
        <v>237.739</v>
      </c>
      <c r="AQ5205" s="3">
        <v>250.02199999999999</v>
      </c>
      <c r="AR5205" s="3">
        <v>259.34699999999998</v>
      </c>
      <c r="AS5205" s="3">
        <v>262.12700000000001</v>
      </c>
      <c r="AT5205" s="3">
        <v>264.93400000000003</v>
      </c>
      <c r="AU5205" s="3">
        <v>278.017</v>
      </c>
      <c r="AV5205" s="3">
        <v>294.76400000000001</v>
      </c>
      <c r="AW5205" s="3">
        <v>304.95</v>
      </c>
      <c r="AX5205" s="3">
        <v>323.87799999999999</v>
      </c>
      <c r="AY5205" s="3">
        <v>346.315</v>
      </c>
      <c r="AZ5205" s="3">
        <v>370.5</v>
      </c>
      <c r="BA5205">
        <v>397.21499999999997</v>
      </c>
      <c r="BB5205">
        <v>2017</v>
      </c>
    </row>
    <row r="5206" spans="1:54" hidden="1" x14ac:dyDescent="0.2">
      <c r="A5206">
        <v>686</v>
      </c>
      <c r="B5206" t="s">
        <v>441</v>
      </c>
      <c r="C5206" t="s">
        <v>261</v>
      </c>
      <c r="D5206" t="s">
        <v>202</v>
      </c>
      <c r="E5206" t="s">
        <v>260</v>
      </c>
      <c r="F5206" t="s">
        <v>259</v>
      </c>
      <c r="G5206" t="s">
        <v>217</v>
      </c>
      <c r="I5206" t="s">
        <v>258</v>
      </c>
      <c r="J5206" s="3" t="s">
        <v>215</v>
      </c>
      <c r="K5206" s="3" t="s">
        <v>215</v>
      </c>
      <c r="L5206" s="3" t="s">
        <v>215</v>
      </c>
      <c r="M5206" s="3" t="s">
        <v>215</v>
      </c>
      <c r="N5206" s="3" t="s">
        <v>215</v>
      </c>
      <c r="O5206" s="3" t="s">
        <v>215</v>
      </c>
      <c r="P5206" s="3" t="s">
        <v>215</v>
      </c>
      <c r="Q5206" s="3" t="s">
        <v>215</v>
      </c>
      <c r="R5206" s="3" t="s">
        <v>215</v>
      </c>
      <c r="S5206" s="3" t="s">
        <v>215</v>
      </c>
      <c r="T5206" s="3">
        <v>23.010999999999999</v>
      </c>
      <c r="U5206" s="3">
        <v>21.538</v>
      </c>
      <c r="V5206" s="3">
        <v>22.117000000000001</v>
      </c>
      <c r="W5206" s="3">
        <v>22.844000000000001</v>
      </c>
      <c r="X5206" s="3">
        <v>20.809000000000001</v>
      </c>
      <c r="Y5206" s="3">
        <v>20.271999999999998</v>
      </c>
      <c r="Z5206" s="3">
        <v>19.974</v>
      </c>
      <c r="AA5206" s="3">
        <v>21.748999999999999</v>
      </c>
      <c r="AB5206" s="3">
        <v>21.882000000000001</v>
      </c>
      <c r="AC5206" s="3">
        <v>23.417000000000002</v>
      </c>
      <c r="AD5206" s="3">
        <v>22.489000000000001</v>
      </c>
      <c r="AE5206" s="3">
        <v>21.548999999999999</v>
      </c>
      <c r="AF5206" s="3">
        <v>23.207999999999998</v>
      </c>
      <c r="AG5206" s="3">
        <v>22.027999999999999</v>
      </c>
      <c r="AH5206" s="3">
        <v>22.905000000000001</v>
      </c>
      <c r="AI5206" s="3">
        <v>25.087</v>
      </c>
      <c r="AJ5206" s="3">
        <v>26.167000000000002</v>
      </c>
      <c r="AK5206" s="3">
        <v>28.477</v>
      </c>
      <c r="AL5206" s="3">
        <v>31.254999999999999</v>
      </c>
      <c r="AM5206" s="3">
        <v>28.652999999999999</v>
      </c>
      <c r="AN5206" s="3">
        <v>26.814</v>
      </c>
      <c r="AO5206" s="3">
        <v>27.222999999999999</v>
      </c>
      <c r="AP5206" s="3">
        <v>28.039000000000001</v>
      </c>
      <c r="AQ5206" s="3">
        <v>27.844999999999999</v>
      </c>
      <c r="AR5206" s="3">
        <v>28.026</v>
      </c>
      <c r="AS5206" s="3">
        <v>26.530999999999999</v>
      </c>
      <c r="AT5206" s="3">
        <v>26.073</v>
      </c>
      <c r="AU5206" s="3">
        <v>26.126000000000001</v>
      </c>
      <c r="AV5206" s="3">
        <v>26.591999999999999</v>
      </c>
      <c r="AW5206" s="3">
        <v>25.974</v>
      </c>
      <c r="AX5206" s="3">
        <v>26.012</v>
      </c>
      <c r="AY5206" s="3">
        <v>26.161999999999999</v>
      </c>
      <c r="AZ5206" s="3">
        <v>26.302</v>
      </c>
      <c r="BA5206">
        <v>26.513000000000002</v>
      </c>
      <c r="BB5206">
        <v>2017</v>
      </c>
    </row>
    <row r="5207" spans="1:54" hidden="1" x14ac:dyDescent="0.2">
      <c r="A5207">
        <v>686</v>
      </c>
      <c r="B5207" t="s">
        <v>441</v>
      </c>
      <c r="C5207" t="s">
        <v>257</v>
      </c>
      <c r="D5207" t="s">
        <v>202</v>
      </c>
      <c r="E5207" t="s">
        <v>255</v>
      </c>
      <c r="F5207" t="s">
        <v>254</v>
      </c>
      <c r="G5207" t="s">
        <v>225</v>
      </c>
      <c r="H5207" t="s">
        <v>222</v>
      </c>
      <c r="I5207" t="s">
        <v>1467</v>
      </c>
      <c r="J5207" s="3" t="s">
        <v>215</v>
      </c>
      <c r="K5207" s="3" t="s">
        <v>215</v>
      </c>
      <c r="L5207" s="3" t="s">
        <v>215</v>
      </c>
      <c r="M5207" s="3" t="s">
        <v>215</v>
      </c>
      <c r="N5207" s="3" t="s">
        <v>215</v>
      </c>
      <c r="O5207" s="3" t="s">
        <v>215</v>
      </c>
      <c r="P5207" s="3" t="s">
        <v>215</v>
      </c>
      <c r="Q5207" s="3" t="s">
        <v>215</v>
      </c>
      <c r="R5207" s="3" t="s">
        <v>215</v>
      </c>
      <c r="S5207" s="3" t="s">
        <v>215</v>
      </c>
      <c r="T5207" s="3">
        <v>60.805999999999997</v>
      </c>
      <c r="U5207" s="3">
        <v>63.27</v>
      </c>
      <c r="V5207" s="3">
        <v>69.403999999999996</v>
      </c>
      <c r="W5207" s="3">
        <v>73.62</v>
      </c>
      <c r="X5207" s="3">
        <v>77.087999999999994</v>
      </c>
      <c r="Y5207" s="3">
        <v>76.730999999999995</v>
      </c>
      <c r="Z5207" s="3">
        <v>71.608000000000004</v>
      </c>
      <c r="AA5207" s="3">
        <v>75.066999999999993</v>
      </c>
      <c r="AB5207" s="3">
        <v>81.471000000000004</v>
      </c>
      <c r="AC5207" s="3">
        <v>81.421000000000006</v>
      </c>
      <c r="AD5207" s="3">
        <v>101.676</v>
      </c>
      <c r="AE5207" s="3">
        <v>114.404</v>
      </c>
      <c r="AF5207" s="3">
        <v>130.041</v>
      </c>
      <c r="AG5207" s="3">
        <v>130.01</v>
      </c>
      <c r="AH5207" s="3">
        <v>140.072</v>
      </c>
      <c r="AI5207" s="3">
        <v>171.27600000000001</v>
      </c>
      <c r="AJ5207" s="3">
        <v>169.74199999999999</v>
      </c>
      <c r="AK5207" s="3">
        <v>185.214</v>
      </c>
      <c r="AL5207" s="3">
        <v>219.23099999999999</v>
      </c>
      <c r="AM5207" s="3">
        <v>227.66300000000001</v>
      </c>
      <c r="AN5207" s="3">
        <v>243.78</v>
      </c>
      <c r="AO5207" s="3">
        <v>277.17099999999999</v>
      </c>
      <c r="AP5207" s="3">
        <v>298.59100000000001</v>
      </c>
      <c r="AQ5207" s="3">
        <v>295.71100000000001</v>
      </c>
      <c r="AR5207" s="3">
        <v>304.21300000000002</v>
      </c>
      <c r="AS5207" s="3">
        <v>303.33</v>
      </c>
      <c r="AT5207" s="3">
        <v>306.483</v>
      </c>
      <c r="AU5207" s="3">
        <v>315.87299999999999</v>
      </c>
      <c r="AV5207" s="3">
        <v>327.87200000000001</v>
      </c>
      <c r="AW5207" s="3">
        <v>338.39100000000002</v>
      </c>
      <c r="AX5207" s="3">
        <v>357.42399999999998</v>
      </c>
      <c r="AY5207" s="3">
        <v>377.82100000000003</v>
      </c>
      <c r="AZ5207" s="3">
        <v>401.10599999999999</v>
      </c>
      <c r="BA5207">
        <v>429.03100000000001</v>
      </c>
      <c r="BB5207">
        <v>2017</v>
      </c>
    </row>
    <row r="5208" spans="1:54" hidden="1" x14ac:dyDescent="0.2">
      <c r="A5208">
        <v>686</v>
      </c>
      <c r="B5208" t="s">
        <v>441</v>
      </c>
      <c r="C5208" t="s">
        <v>256</v>
      </c>
      <c r="D5208" t="s">
        <v>202</v>
      </c>
      <c r="E5208" t="s">
        <v>255</v>
      </c>
      <c r="F5208" t="s">
        <v>254</v>
      </c>
      <c r="G5208" t="s">
        <v>217</v>
      </c>
      <c r="I5208" t="s">
        <v>253</v>
      </c>
      <c r="J5208" s="3" t="s">
        <v>215</v>
      </c>
      <c r="K5208" s="3" t="s">
        <v>215</v>
      </c>
      <c r="L5208" s="3" t="s">
        <v>215</v>
      </c>
      <c r="M5208" s="3" t="s">
        <v>215</v>
      </c>
      <c r="N5208" s="3" t="s">
        <v>215</v>
      </c>
      <c r="O5208" s="3" t="s">
        <v>215</v>
      </c>
      <c r="P5208" s="3" t="s">
        <v>215</v>
      </c>
      <c r="Q5208" s="3" t="s">
        <v>215</v>
      </c>
      <c r="R5208" s="3" t="s">
        <v>215</v>
      </c>
      <c r="S5208" s="3" t="s">
        <v>215</v>
      </c>
      <c r="T5208" s="3">
        <v>24.443999999999999</v>
      </c>
      <c r="U5208" s="3">
        <v>22.507999999999999</v>
      </c>
      <c r="V5208" s="3">
        <v>24.113</v>
      </c>
      <c r="W5208" s="3">
        <v>25.01</v>
      </c>
      <c r="X5208" s="3">
        <v>23.527000000000001</v>
      </c>
      <c r="Y5208" s="3">
        <v>23.02</v>
      </c>
      <c r="Z5208" s="3">
        <v>19.035</v>
      </c>
      <c r="AA5208" s="3">
        <v>20.126999999999999</v>
      </c>
      <c r="AB5208" s="3">
        <v>20.291</v>
      </c>
      <c r="AC5208" s="3">
        <v>19.948</v>
      </c>
      <c r="AD5208" s="3">
        <v>24.625</v>
      </c>
      <c r="AE5208" s="3">
        <v>25.651</v>
      </c>
      <c r="AF5208" s="3">
        <v>27.936</v>
      </c>
      <c r="AG5208" s="3">
        <v>26.081</v>
      </c>
      <c r="AH5208" s="3">
        <v>26.491</v>
      </c>
      <c r="AI5208" s="3">
        <v>30.991</v>
      </c>
      <c r="AJ5208" s="3">
        <v>28.114999999999998</v>
      </c>
      <c r="AK5208" s="3">
        <v>28.603000000000002</v>
      </c>
      <c r="AL5208" s="3">
        <v>30.577999999999999</v>
      </c>
      <c r="AM5208" s="3">
        <v>30.417000000000002</v>
      </c>
      <c r="AN5208" s="3">
        <v>31.07</v>
      </c>
      <c r="AO5208" s="3">
        <v>33.798000000000002</v>
      </c>
      <c r="AP5208" s="3">
        <v>35.216000000000001</v>
      </c>
      <c r="AQ5208" s="3">
        <v>32.933</v>
      </c>
      <c r="AR5208" s="3">
        <v>32.875</v>
      </c>
      <c r="AS5208" s="3">
        <v>30.701000000000001</v>
      </c>
      <c r="AT5208" s="3">
        <v>30.161999999999999</v>
      </c>
      <c r="AU5208" s="3">
        <v>29.683</v>
      </c>
      <c r="AV5208" s="3">
        <v>29.577999999999999</v>
      </c>
      <c r="AW5208" s="3">
        <v>28.823</v>
      </c>
      <c r="AX5208" s="3">
        <v>28.706</v>
      </c>
      <c r="AY5208" s="3">
        <v>28.542000000000002</v>
      </c>
      <c r="AZ5208" s="3">
        <v>28.475000000000001</v>
      </c>
      <c r="BA5208">
        <v>28.637</v>
      </c>
      <c r="BB5208">
        <v>2017</v>
      </c>
    </row>
    <row r="5209" spans="1:54" hidden="1" x14ac:dyDescent="0.2">
      <c r="A5209">
        <v>686</v>
      </c>
      <c r="B5209" t="s">
        <v>441</v>
      </c>
      <c r="C5209" t="s">
        <v>252</v>
      </c>
      <c r="D5209" t="s">
        <v>202</v>
      </c>
      <c r="E5209" t="s">
        <v>250</v>
      </c>
      <c r="F5209" t="s">
        <v>249</v>
      </c>
      <c r="G5209" t="s">
        <v>225</v>
      </c>
      <c r="H5209" t="s">
        <v>222</v>
      </c>
      <c r="I5209" t="s">
        <v>1467</v>
      </c>
      <c r="J5209" s="3" t="s">
        <v>215</v>
      </c>
      <c r="K5209" s="3" t="s">
        <v>215</v>
      </c>
      <c r="L5209" s="3" t="s">
        <v>215</v>
      </c>
      <c r="M5209" s="3" t="s">
        <v>215</v>
      </c>
      <c r="N5209" s="3" t="s">
        <v>215</v>
      </c>
      <c r="O5209" s="3" t="s">
        <v>215</v>
      </c>
      <c r="P5209" s="3" t="s">
        <v>215</v>
      </c>
      <c r="Q5209" s="3" t="s">
        <v>215</v>
      </c>
      <c r="R5209" s="3" t="s">
        <v>215</v>
      </c>
      <c r="S5209" s="3" t="s">
        <v>215</v>
      </c>
      <c r="T5209" s="3">
        <v>-3.5649999999999999</v>
      </c>
      <c r="U5209" s="3">
        <v>-2.7269999999999999</v>
      </c>
      <c r="V5209" s="3">
        <v>-5.7450000000000001</v>
      </c>
      <c r="W5209" s="3">
        <v>-6.375</v>
      </c>
      <c r="X5209" s="3">
        <v>-8.9039999999999999</v>
      </c>
      <c r="Y5209" s="3">
        <v>-9.16</v>
      </c>
      <c r="Z5209" s="3">
        <v>3.532</v>
      </c>
      <c r="AA5209" s="3">
        <v>6.0490000000000004</v>
      </c>
      <c r="AB5209" s="3">
        <v>6.3879999999999999</v>
      </c>
      <c r="AC5209" s="3">
        <v>14.16</v>
      </c>
      <c r="AD5209" s="3">
        <v>-8.8179999999999996</v>
      </c>
      <c r="AE5209" s="3">
        <v>-18.292999999999999</v>
      </c>
      <c r="AF5209" s="3">
        <v>-22.007999999999999</v>
      </c>
      <c r="AG5209" s="3">
        <v>-20.202999999999999</v>
      </c>
      <c r="AH5209" s="3">
        <v>-18.96</v>
      </c>
      <c r="AI5209" s="3">
        <v>-32.628</v>
      </c>
      <c r="AJ5209" s="3">
        <v>-11.763</v>
      </c>
      <c r="AK5209" s="3">
        <v>-0.81399999999999995</v>
      </c>
      <c r="AL5209" s="3">
        <v>4.8559999999999999</v>
      </c>
      <c r="AM5209" s="3">
        <v>-13.196999999999999</v>
      </c>
      <c r="AN5209" s="3">
        <v>-33.39</v>
      </c>
      <c r="AO5209" s="3">
        <v>-53.918999999999997</v>
      </c>
      <c r="AP5209" s="3">
        <v>-60.851999999999997</v>
      </c>
      <c r="AQ5209" s="3">
        <v>-45.689</v>
      </c>
      <c r="AR5209" s="3">
        <v>-44.866</v>
      </c>
      <c r="AS5209" s="3">
        <v>-41.203000000000003</v>
      </c>
      <c r="AT5209" s="3">
        <v>-41.548999999999999</v>
      </c>
      <c r="AU5209" s="3">
        <v>-37.856000000000002</v>
      </c>
      <c r="AV5209" s="3">
        <v>-33.107999999999997</v>
      </c>
      <c r="AW5209" s="3">
        <v>-33.441000000000003</v>
      </c>
      <c r="AX5209" s="3">
        <v>-33.545000000000002</v>
      </c>
      <c r="AY5209" s="3">
        <v>-31.506</v>
      </c>
      <c r="AZ5209" s="3">
        <v>-30.606999999999999</v>
      </c>
      <c r="BA5209">
        <v>-31.815999999999999</v>
      </c>
      <c r="BB5209">
        <v>2017</v>
      </c>
    </row>
    <row r="5210" spans="1:54" hidden="1" x14ac:dyDescent="0.2">
      <c r="A5210">
        <v>686</v>
      </c>
      <c r="B5210" t="s">
        <v>441</v>
      </c>
      <c r="C5210" t="s">
        <v>251</v>
      </c>
      <c r="D5210" t="s">
        <v>202</v>
      </c>
      <c r="E5210" t="s">
        <v>250</v>
      </c>
      <c r="F5210" t="s">
        <v>249</v>
      </c>
      <c r="G5210" t="s">
        <v>217</v>
      </c>
      <c r="I5210" t="s">
        <v>248</v>
      </c>
      <c r="J5210" s="3" t="s">
        <v>215</v>
      </c>
      <c r="K5210" s="3" t="s">
        <v>215</v>
      </c>
      <c r="L5210" s="3" t="s">
        <v>215</v>
      </c>
      <c r="M5210" s="3" t="s">
        <v>215</v>
      </c>
      <c r="N5210" s="3" t="s">
        <v>215</v>
      </c>
      <c r="O5210" s="3" t="s">
        <v>215</v>
      </c>
      <c r="P5210" s="3" t="s">
        <v>215</v>
      </c>
      <c r="Q5210" s="3" t="s">
        <v>215</v>
      </c>
      <c r="R5210" s="3" t="s">
        <v>215</v>
      </c>
      <c r="S5210" s="3" t="s">
        <v>215</v>
      </c>
      <c r="T5210" s="3">
        <v>-1.4330000000000001</v>
      </c>
      <c r="U5210" s="3">
        <v>-0.97</v>
      </c>
      <c r="V5210" s="3">
        <v>-1.996</v>
      </c>
      <c r="W5210" s="3">
        <v>-2.1659999999999999</v>
      </c>
      <c r="X5210" s="3">
        <v>-2.718</v>
      </c>
      <c r="Y5210" s="3">
        <v>-2.7480000000000002</v>
      </c>
      <c r="Z5210" s="3">
        <v>0.93899999999999995</v>
      </c>
      <c r="AA5210" s="3">
        <v>1.6220000000000001</v>
      </c>
      <c r="AB5210" s="3">
        <v>1.591</v>
      </c>
      <c r="AC5210" s="3">
        <v>3.4689999999999999</v>
      </c>
      <c r="AD5210" s="3">
        <v>-2.1360000000000001</v>
      </c>
      <c r="AE5210" s="3">
        <v>-4.1020000000000003</v>
      </c>
      <c r="AF5210" s="3">
        <v>-4.7279999999999998</v>
      </c>
      <c r="AG5210" s="3">
        <v>-4.0529999999999999</v>
      </c>
      <c r="AH5210" s="3">
        <v>-3.5859999999999999</v>
      </c>
      <c r="AI5210" s="3">
        <v>-5.9039999999999999</v>
      </c>
      <c r="AJ5210" s="3">
        <v>-1.948</v>
      </c>
      <c r="AK5210" s="3">
        <v>-0.126</v>
      </c>
      <c r="AL5210" s="3">
        <v>0.67700000000000005</v>
      </c>
      <c r="AM5210" s="3">
        <v>-1.7629999999999999</v>
      </c>
      <c r="AN5210" s="3">
        <v>-4.2560000000000002</v>
      </c>
      <c r="AO5210" s="3">
        <v>-6.5750000000000002</v>
      </c>
      <c r="AP5210" s="3">
        <v>-7.1769999999999996</v>
      </c>
      <c r="AQ5210" s="3">
        <v>-5.0880000000000001</v>
      </c>
      <c r="AR5210" s="3">
        <v>-4.8479999999999999</v>
      </c>
      <c r="AS5210" s="3">
        <v>-4.17</v>
      </c>
      <c r="AT5210" s="3">
        <v>-4.0890000000000004</v>
      </c>
      <c r="AU5210" s="3">
        <v>-3.5569999999999999</v>
      </c>
      <c r="AV5210" s="3">
        <v>-2.9870000000000001</v>
      </c>
      <c r="AW5210" s="3">
        <v>-2.8479999999999999</v>
      </c>
      <c r="AX5210" s="3">
        <v>-2.694</v>
      </c>
      <c r="AY5210" s="3">
        <v>-2.38</v>
      </c>
      <c r="AZ5210" s="3">
        <v>-2.173</v>
      </c>
      <c r="BA5210">
        <v>-2.1240000000000001</v>
      </c>
      <c r="BB5210">
        <v>2017</v>
      </c>
    </row>
    <row r="5211" spans="1:54" hidden="1" x14ac:dyDescent="0.2">
      <c r="A5211">
        <v>686</v>
      </c>
      <c r="B5211" t="s">
        <v>441</v>
      </c>
      <c r="C5211" t="s">
        <v>247</v>
      </c>
      <c r="D5211" t="s">
        <v>202</v>
      </c>
      <c r="E5211" t="s">
        <v>245</v>
      </c>
      <c r="F5211" t="s">
        <v>244</v>
      </c>
      <c r="G5211" t="s">
        <v>225</v>
      </c>
      <c r="H5211" t="s">
        <v>222</v>
      </c>
      <c r="I5211" t="s">
        <v>1467</v>
      </c>
      <c r="J5211" s="3" t="s">
        <v>215</v>
      </c>
      <c r="K5211" s="3" t="s">
        <v>215</v>
      </c>
      <c r="L5211" s="3" t="s">
        <v>215</v>
      </c>
      <c r="M5211" s="3" t="s">
        <v>215</v>
      </c>
      <c r="N5211" s="3" t="s">
        <v>215</v>
      </c>
      <c r="O5211" s="3" t="s">
        <v>215</v>
      </c>
      <c r="P5211" s="3" t="s">
        <v>215</v>
      </c>
      <c r="Q5211" s="3" t="s">
        <v>215</v>
      </c>
      <c r="R5211" s="3" t="s">
        <v>215</v>
      </c>
      <c r="S5211" s="3" t="s">
        <v>215</v>
      </c>
      <c r="T5211" s="3" t="s">
        <v>215</v>
      </c>
      <c r="U5211" s="3" t="s">
        <v>215</v>
      </c>
      <c r="V5211" s="3" t="s">
        <v>215</v>
      </c>
      <c r="W5211" s="3" t="s">
        <v>215</v>
      </c>
      <c r="X5211" s="3" t="s">
        <v>215</v>
      </c>
      <c r="Y5211" s="3" t="s">
        <v>215</v>
      </c>
      <c r="Z5211" s="3" t="s">
        <v>215</v>
      </c>
      <c r="AA5211" s="3" t="s">
        <v>215</v>
      </c>
      <c r="AB5211" s="3" t="s">
        <v>215</v>
      </c>
      <c r="AC5211" s="3" t="s">
        <v>215</v>
      </c>
      <c r="AD5211" s="3">
        <v>-20.934999999999999</v>
      </c>
      <c r="AE5211" s="3">
        <v>-24.611999999999998</v>
      </c>
      <c r="AF5211" s="3">
        <v>-21.844999999999999</v>
      </c>
      <c r="AG5211" s="3">
        <v>-18.015000000000001</v>
      </c>
      <c r="AH5211" s="3">
        <v>-17.442</v>
      </c>
      <c r="AI5211" s="3">
        <v>-32.701999999999998</v>
      </c>
      <c r="AJ5211" s="3">
        <v>-13.714</v>
      </c>
      <c r="AK5211" s="3">
        <v>-6.6559999999999997</v>
      </c>
      <c r="AL5211" s="3">
        <v>-2.1549999999999998</v>
      </c>
      <c r="AM5211" s="3">
        <v>-14.509</v>
      </c>
      <c r="AN5211" s="3">
        <v>-33.694000000000003</v>
      </c>
      <c r="AO5211" s="3">
        <v>-56.354999999999997</v>
      </c>
      <c r="AP5211" s="3">
        <v>-64.488</v>
      </c>
      <c r="AQ5211" s="3">
        <v>-52.670999999999999</v>
      </c>
      <c r="AR5211" s="3">
        <v>-58.546999999999997</v>
      </c>
      <c r="AS5211" s="3">
        <v>-45.899000000000001</v>
      </c>
      <c r="AT5211" s="3">
        <v>-49.232999999999997</v>
      </c>
      <c r="AU5211" s="3">
        <v>-45.241999999999997</v>
      </c>
      <c r="AV5211" s="3">
        <v>-40.582999999999998</v>
      </c>
      <c r="AW5211" s="3">
        <v>-36.950000000000003</v>
      </c>
      <c r="AX5211" s="3">
        <v>-34.744999999999997</v>
      </c>
      <c r="AY5211" s="3">
        <v>-36.463000000000001</v>
      </c>
      <c r="AZ5211" s="3">
        <v>-39.764000000000003</v>
      </c>
      <c r="BA5211">
        <v>-45.685000000000002</v>
      </c>
      <c r="BB5211">
        <v>2017</v>
      </c>
    </row>
    <row r="5212" spans="1:54" hidden="1" x14ac:dyDescent="0.2">
      <c r="A5212">
        <v>686</v>
      </c>
      <c r="B5212" t="s">
        <v>441</v>
      </c>
      <c r="C5212" t="s">
        <v>246</v>
      </c>
      <c r="D5212" t="s">
        <v>202</v>
      </c>
      <c r="E5212" t="s">
        <v>245</v>
      </c>
      <c r="F5212" t="s">
        <v>244</v>
      </c>
      <c r="G5212" t="s">
        <v>243</v>
      </c>
      <c r="I5212" t="s">
        <v>362</v>
      </c>
      <c r="J5212" s="3" t="s">
        <v>215</v>
      </c>
      <c r="K5212" s="3" t="s">
        <v>215</v>
      </c>
      <c r="L5212" s="3" t="s">
        <v>215</v>
      </c>
      <c r="M5212" s="3" t="s">
        <v>215</v>
      </c>
      <c r="N5212" s="3" t="s">
        <v>215</v>
      </c>
      <c r="O5212" s="3" t="s">
        <v>215</v>
      </c>
      <c r="P5212" s="3" t="s">
        <v>215</v>
      </c>
      <c r="Q5212" s="3" t="s">
        <v>215</v>
      </c>
      <c r="R5212" s="3" t="s">
        <v>215</v>
      </c>
      <c r="S5212" s="3" t="s">
        <v>215</v>
      </c>
      <c r="T5212" s="3" t="s">
        <v>215</v>
      </c>
      <c r="U5212" s="3" t="s">
        <v>215</v>
      </c>
      <c r="V5212" s="3" t="s">
        <v>215</v>
      </c>
      <c r="W5212" s="3" t="s">
        <v>215</v>
      </c>
      <c r="X5212" s="3" t="s">
        <v>215</v>
      </c>
      <c r="Y5212" s="3" t="s">
        <v>215</v>
      </c>
      <c r="Z5212" s="3" t="s">
        <v>215</v>
      </c>
      <c r="AA5212" s="3" t="s">
        <v>215</v>
      </c>
      <c r="AB5212" s="3" t="s">
        <v>215</v>
      </c>
      <c r="AC5212" s="3" t="s">
        <v>215</v>
      </c>
      <c r="AD5212" s="3">
        <v>-5.069</v>
      </c>
      <c r="AE5212" s="3">
        <v>-5.5629999999999997</v>
      </c>
      <c r="AF5212" s="3">
        <v>-4.6440000000000001</v>
      </c>
      <c r="AG5212" s="3">
        <v>-3.5449999999999999</v>
      </c>
      <c r="AH5212" s="3">
        <v>-3.238</v>
      </c>
      <c r="AI5212" s="3">
        <v>-5.8570000000000002</v>
      </c>
      <c r="AJ5212" s="3">
        <v>-2.266</v>
      </c>
      <c r="AK5212" s="3">
        <v>-1.044</v>
      </c>
      <c r="AL5212" s="3">
        <v>-0.30599999999999999</v>
      </c>
      <c r="AM5212" s="3">
        <v>-1.9279999999999999</v>
      </c>
      <c r="AN5212" s="3">
        <v>-4.2690000000000001</v>
      </c>
      <c r="AO5212" s="3">
        <v>-6.9</v>
      </c>
      <c r="AP5212" s="3">
        <v>-7.6890000000000001</v>
      </c>
      <c r="AQ5212" s="3">
        <v>-5.883</v>
      </c>
      <c r="AR5212" s="3">
        <v>-6.3239999999999998</v>
      </c>
      <c r="AS5212" s="3">
        <v>-4.641</v>
      </c>
      <c r="AT5212" s="3">
        <v>-4.8150000000000004</v>
      </c>
      <c r="AU5212" s="3">
        <v>-4.194</v>
      </c>
      <c r="AV5212" s="3">
        <v>-3.6549999999999998</v>
      </c>
      <c r="AW5212" s="3">
        <v>-3.1440000000000001</v>
      </c>
      <c r="AX5212" s="3">
        <v>-2.79</v>
      </c>
      <c r="AY5212" s="3">
        <v>-2.778</v>
      </c>
      <c r="AZ5212" s="3">
        <v>-2.8719999999999999</v>
      </c>
      <c r="BA5212">
        <v>-3.1280000000000001</v>
      </c>
      <c r="BB5212">
        <v>2017</v>
      </c>
    </row>
    <row r="5213" spans="1:54" hidden="1" x14ac:dyDescent="0.2">
      <c r="A5213">
        <v>686</v>
      </c>
      <c r="B5213" t="s">
        <v>441</v>
      </c>
      <c r="C5213" t="s">
        <v>242</v>
      </c>
      <c r="D5213" t="s">
        <v>202</v>
      </c>
      <c r="E5213" t="s">
        <v>240</v>
      </c>
      <c r="F5213" t="s">
        <v>239</v>
      </c>
      <c r="G5213" t="s">
        <v>225</v>
      </c>
      <c r="H5213" t="s">
        <v>222</v>
      </c>
      <c r="I5213" t="s">
        <v>1467</v>
      </c>
      <c r="J5213" s="3" t="s">
        <v>215</v>
      </c>
      <c r="K5213" s="3" t="s">
        <v>215</v>
      </c>
      <c r="L5213" s="3" t="s">
        <v>215</v>
      </c>
      <c r="M5213" s="3" t="s">
        <v>215</v>
      </c>
      <c r="N5213" s="3" t="s">
        <v>215</v>
      </c>
      <c r="O5213" s="3" t="s">
        <v>215</v>
      </c>
      <c r="P5213" s="3" t="s">
        <v>215</v>
      </c>
      <c r="Q5213" s="3" t="s">
        <v>215</v>
      </c>
      <c r="R5213" s="3" t="s">
        <v>215</v>
      </c>
      <c r="S5213" s="3" t="s">
        <v>215</v>
      </c>
      <c r="T5213" s="3">
        <v>9.6349999999999998</v>
      </c>
      <c r="U5213" s="3">
        <v>10.581</v>
      </c>
      <c r="V5213" s="3">
        <v>7.782</v>
      </c>
      <c r="W5213" s="3">
        <v>8.3469999999999995</v>
      </c>
      <c r="X5213" s="3">
        <v>6.9130000000000003</v>
      </c>
      <c r="Y5213" s="3">
        <v>7.6230000000000002</v>
      </c>
      <c r="Z5213" s="3">
        <v>20.817</v>
      </c>
      <c r="AA5213" s="3">
        <v>23.225000000000001</v>
      </c>
      <c r="AB5213" s="3">
        <v>24.233000000000001</v>
      </c>
      <c r="AC5213" s="3">
        <v>31.745999999999999</v>
      </c>
      <c r="AD5213" s="3">
        <v>9.9019999999999992</v>
      </c>
      <c r="AE5213" s="3">
        <v>0.46100000000000002</v>
      </c>
      <c r="AF5213" s="3">
        <v>-5.1029999999999998</v>
      </c>
      <c r="AG5213" s="3">
        <v>-3.1629999999999998</v>
      </c>
      <c r="AH5213" s="3">
        <v>-1.6890000000000001</v>
      </c>
      <c r="AI5213" s="3">
        <v>-15.381</v>
      </c>
      <c r="AJ5213" s="3">
        <v>6.71</v>
      </c>
      <c r="AK5213" s="3">
        <v>18.34</v>
      </c>
      <c r="AL5213" s="3">
        <v>23.039000000000001</v>
      </c>
      <c r="AM5213" s="3">
        <v>4.2469999999999999</v>
      </c>
      <c r="AN5213" s="3">
        <v>-15.843999999999999</v>
      </c>
      <c r="AO5213" s="3">
        <v>-35.677999999999997</v>
      </c>
      <c r="AP5213" s="3">
        <v>-40.122</v>
      </c>
      <c r="AQ5213" s="3">
        <v>-22.515000000000001</v>
      </c>
      <c r="AR5213" s="3">
        <v>-19.233000000000001</v>
      </c>
      <c r="AS5213" s="3">
        <v>-13.913</v>
      </c>
      <c r="AT5213" s="3">
        <v>-14.654</v>
      </c>
      <c r="AU5213" s="3">
        <v>-10.765000000000001</v>
      </c>
      <c r="AV5213" s="3">
        <v>-6.274</v>
      </c>
      <c r="AW5213" s="3">
        <v>-5.7649999999999997</v>
      </c>
      <c r="AX5213" s="3">
        <v>-5.0490000000000004</v>
      </c>
      <c r="AY5213" s="3">
        <v>-2.4180000000000001</v>
      </c>
      <c r="AZ5213" s="3">
        <v>-0.71599999999999997</v>
      </c>
      <c r="BA5213">
        <v>0.38800000000000001</v>
      </c>
      <c r="BB5213">
        <v>2017</v>
      </c>
    </row>
    <row r="5214" spans="1:54" hidden="1" x14ac:dyDescent="0.2">
      <c r="A5214">
        <v>686</v>
      </c>
      <c r="B5214" t="s">
        <v>441</v>
      </c>
      <c r="C5214" t="s">
        <v>241</v>
      </c>
      <c r="D5214" t="s">
        <v>202</v>
      </c>
      <c r="E5214" t="s">
        <v>240</v>
      </c>
      <c r="F5214" t="s">
        <v>239</v>
      </c>
      <c r="G5214" t="s">
        <v>217</v>
      </c>
      <c r="I5214" t="s">
        <v>238</v>
      </c>
      <c r="J5214" s="3" t="s">
        <v>215</v>
      </c>
      <c r="K5214" s="3" t="s">
        <v>215</v>
      </c>
      <c r="L5214" s="3" t="s">
        <v>215</v>
      </c>
      <c r="M5214" s="3" t="s">
        <v>215</v>
      </c>
      <c r="N5214" s="3" t="s">
        <v>215</v>
      </c>
      <c r="O5214" s="3" t="s">
        <v>215</v>
      </c>
      <c r="P5214" s="3" t="s">
        <v>215</v>
      </c>
      <c r="Q5214" s="3" t="s">
        <v>215</v>
      </c>
      <c r="R5214" s="3" t="s">
        <v>215</v>
      </c>
      <c r="S5214" s="3" t="s">
        <v>215</v>
      </c>
      <c r="T5214" s="3">
        <v>3.8730000000000002</v>
      </c>
      <c r="U5214" s="3">
        <v>3.7639999999999998</v>
      </c>
      <c r="V5214" s="3">
        <v>2.7040000000000002</v>
      </c>
      <c r="W5214" s="3">
        <v>2.8359999999999999</v>
      </c>
      <c r="X5214" s="3">
        <v>2.11</v>
      </c>
      <c r="Y5214" s="3">
        <v>2.2869999999999999</v>
      </c>
      <c r="Z5214" s="3">
        <v>5.5339999999999998</v>
      </c>
      <c r="AA5214" s="3">
        <v>6.2270000000000003</v>
      </c>
      <c r="AB5214" s="3">
        <v>6.0350000000000001</v>
      </c>
      <c r="AC5214" s="3">
        <v>7.7779999999999996</v>
      </c>
      <c r="AD5214" s="3">
        <v>2.3980000000000001</v>
      </c>
      <c r="AE5214" s="3">
        <v>0.10299999999999999</v>
      </c>
      <c r="AF5214" s="3">
        <v>-1.0960000000000001</v>
      </c>
      <c r="AG5214" s="3">
        <v>-0.63400000000000001</v>
      </c>
      <c r="AH5214" s="3">
        <v>-0.31900000000000001</v>
      </c>
      <c r="AI5214" s="3">
        <v>-2.7829999999999999</v>
      </c>
      <c r="AJ5214" s="3">
        <v>1.111</v>
      </c>
      <c r="AK5214" s="3">
        <v>2.8319999999999999</v>
      </c>
      <c r="AL5214" s="3">
        <v>3.2130000000000001</v>
      </c>
      <c r="AM5214" s="3">
        <v>0.56699999999999995</v>
      </c>
      <c r="AN5214" s="3">
        <v>-2.0190000000000001</v>
      </c>
      <c r="AO5214" s="3">
        <v>-4.351</v>
      </c>
      <c r="AP5214" s="3">
        <v>-4.7320000000000002</v>
      </c>
      <c r="AQ5214" s="3">
        <v>-2.5070000000000001</v>
      </c>
      <c r="AR5214" s="3">
        <v>-2.0779999999999998</v>
      </c>
      <c r="AS5214" s="3">
        <v>-1.4079999999999999</v>
      </c>
      <c r="AT5214" s="3">
        <v>-1.4419999999999999</v>
      </c>
      <c r="AU5214" s="3">
        <v>-1.012</v>
      </c>
      <c r="AV5214" s="3">
        <v>-0.56599999999999995</v>
      </c>
      <c r="AW5214" s="3">
        <v>-0.49099999999999999</v>
      </c>
      <c r="AX5214" s="3">
        <v>-0.40500000000000003</v>
      </c>
      <c r="AY5214" s="3">
        <v>-0.183</v>
      </c>
      <c r="AZ5214" s="3">
        <v>-5.0999999999999997E-2</v>
      </c>
      <c r="BA5214">
        <v>2.5999999999999999E-2</v>
      </c>
      <c r="BB5214">
        <v>2017</v>
      </c>
    </row>
    <row r="5215" spans="1:54" hidden="1" x14ac:dyDescent="0.2">
      <c r="A5215">
        <v>686</v>
      </c>
      <c r="B5215" t="s">
        <v>441</v>
      </c>
      <c r="C5215" t="s">
        <v>237</v>
      </c>
      <c r="D5215" t="s">
        <v>202</v>
      </c>
      <c r="E5215" t="s">
        <v>235</v>
      </c>
      <c r="F5215" t="s">
        <v>234</v>
      </c>
      <c r="G5215" t="s">
        <v>225</v>
      </c>
      <c r="H5215" t="s">
        <v>222</v>
      </c>
      <c r="I5215" t="s">
        <v>1467</v>
      </c>
      <c r="J5215" s="3" t="s">
        <v>215</v>
      </c>
      <c r="K5215" s="3" t="s">
        <v>215</v>
      </c>
      <c r="L5215" s="3" t="s">
        <v>215</v>
      </c>
      <c r="M5215" s="3" t="s">
        <v>215</v>
      </c>
      <c r="N5215" s="3" t="s">
        <v>215</v>
      </c>
      <c r="O5215" s="3" t="s">
        <v>215</v>
      </c>
      <c r="P5215" s="3" t="s">
        <v>215</v>
      </c>
      <c r="Q5215" s="3" t="s">
        <v>215</v>
      </c>
      <c r="R5215" s="3" t="s">
        <v>215</v>
      </c>
      <c r="S5215" s="3" t="s">
        <v>215</v>
      </c>
      <c r="T5215" s="3" t="s">
        <v>215</v>
      </c>
      <c r="U5215" s="3" t="s">
        <v>215</v>
      </c>
      <c r="V5215" s="3" t="s">
        <v>215</v>
      </c>
      <c r="W5215" s="3" t="s">
        <v>215</v>
      </c>
      <c r="X5215" s="3" t="s">
        <v>215</v>
      </c>
      <c r="Y5215" s="3" t="s">
        <v>215</v>
      </c>
      <c r="Z5215" s="3">
        <v>265.173</v>
      </c>
      <c r="AA5215" s="3">
        <v>273.5</v>
      </c>
      <c r="AB5215" s="3">
        <v>279.53500000000003</v>
      </c>
      <c r="AC5215" s="3">
        <v>279.36399999999998</v>
      </c>
      <c r="AD5215" s="3">
        <v>289.01499999999999</v>
      </c>
      <c r="AE5215" s="3">
        <v>280.76499999999999</v>
      </c>
      <c r="AF5215" s="3">
        <v>287.64299999999997</v>
      </c>
      <c r="AG5215" s="3">
        <v>293.37299999999999</v>
      </c>
      <c r="AH5215" s="3">
        <v>295.92700000000002</v>
      </c>
      <c r="AI5215" s="3">
        <v>326.72800000000001</v>
      </c>
      <c r="AJ5215" s="3">
        <v>328.18299999999999</v>
      </c>
      <c r="AK5215" s="3">
        <v>327.18599999999998</v>
      </c>
      <c r="AL5215" s="3">
        <v>320.72300000000001</v>
      </c>
      <c r="AM5215" s="3">
        <v>340.19900000000001</v>
      </c>
      <c r="AN5215" s="3">
        <v>380.48599999999999</v>
      </c>
      <c r="AO5215" s="3">
        <v>427.56200000000001</v>
      </c>
      <c r="AP5215" s="3">
        <v>474.87599999999998</v>
      </c>
      <c r="AQ5215" s="3">
        <v>549.67399999999998</v>
      </c>
      <c r="AR5215" s="3">
        <v>581.48800000000006</v>
      </c>
      <c r="AS5215" s="3">
        <v>623.25099999999998</v>
      </c>
      <c r="AT5215" s="3">
        <v>652.43600000000004</v>
      </c>
      <c r="AU5215" s="3">
        <v>681.49400000000003</v>
      </c>
      <c r="AV5215" s="3">
        <v>706.06700000000001</v>
      </c>
      <c r="AW5215" s="3">
        <v>728.83399999999995</v>
      </c>
      <c r="AX5215" s="3">
        <v>760.72400000000005</v>
      </c>
      <c r="AY5215" s="3">
        <v>789.48199999999997</v>
      </c>
      <c r="AZ5215" s="3">
        <v>817.452</v>
      </c>
      <c r="BA5215">
        <v>852.67499999999995</v>
      </c>
      <c r="BB5215">
        <v>2017</v>
      </c>
    </row>
    <row r="5216" spans="1:54" hidden="1" x14ac:dyDescent="0.2">
      <c r="A5216">
        <v>686</v>
      </c>
      <c r="B5216" t="s">
        <v>441</v>
      </c>
      <c r="C5216" t="s">
        <v>236</v>
      </c>
      <c r="D5216" t="s">
        <v>202</v>
      </c>
      <c r="E5216" t="s">
        <v>235</v>
      </c>
      <c r="F5216" t="s">
        <v>234</v>
      </c>
      <c r="G5216" t="s">
        <v>217</v>
      </c>
      <c r="I5216" t="s">
        <v>354</v>
      </c>
      <c r="J5216" s="3" t="s">
        <v>215</v>
      </c>
      <c r="K5216" s="3" t="s">
        <v>215</v>
      </c>
      <c r="L5216" s="3" t="s">
        <v>215</v>
      </c>
      <c r="M5216" s="3" t="s">
        <v>215</v>
      </c>
      <c r="N5216" s="3" t="s">
        <v>215</v>
      </c>
      <c r="O5216" s="3" t="s">
        <v>215</v>
      </c>
      <c r="P5216" s="3" t="s">
        <v>215</v>
      </c>
      <c r="Q5216" s="3" t="s">
        <v>215</v>
      </c>
      <c r="R5216" s="3" t="s">
        <v>215</v>
      </c>
      <c r="S5216" s="3" t="s">
        <v>215</v>
      </c>
      <c r="T5216" s="3" t="s">
        <v>215</v>
      </c>
      <c r="U5216" s="3" t="s">
        <v>215</v>
      </c>
      <c r="V5216" s="3" t="s">
        <v>215</v>
      </c>
      <c r="W5216" s="3" t="s">
        <v>215</v>
      </c>
      <c r="X5216" s="3" t="s">
        <v>215</v>
      </c>
      <c r="Y5216" s="3" t="s">
        <v>215</v>
      </c>
      <c r="Z5216" s="3">
        <v>70.489000000000004</v>
      </c>
      <c r="AA5216" s="3">
        <v>73.331999999999994</v>
      </c>
      <c r="AB5216" s="3">
        <v>69.619</v>
      </c>
      <c r="AC5216" s="3">
        <v>68.441999999999993</v>
      </c>
      <c r="AD5216" s="3">
        <v>69.997</v>
      </c>
      <c r="AE5216" s="3">
        <v>62.95</v>
      </c>
      <c r="AF5216" s="3">
        <v>61.792999999999999</v>
      </c>
      <c r="AG5216" s="3">
        <v>58.853000000000002</v>
      </c>
      <c r="AH5216" s="3">
        <v>55.966000000000001</v>
      </c>
      <c r="AI5216" s="3">
        <v>59.118000000000002</v>
      </c>
      <c r="AJ5216" s="3">
        <v>54.359000000000002</v>
      </c>
      <c r="AK5216" s="3">
        <v>50.527999999999999</v>
      </c>
      <c r="AL5216" s="3">
        <v>44.734000000000002</v>
      </c>
      <c r="AM5216" s="3">
        <v>45.451999999999998</v>
      </c>
      <c r="AN5216" s="3">
        <v>48.493000000000002</v>
      </c>
      <c r="AO5216" s="3">
        <v>52.137</v>
      </c>
      <c r="AP5216" s="3">
        <v>56.006999999999998</v>
      </c>
      <c r="AQ5216" s="3">
        <v>61.216000000000001</v>
      </c>
      <c r="AR5216" s="3">
        <v>62.838000000000001</v>
      </c>
      <c r="AS5216" s="3">
        <v>63.081000000000003</v>
      </c>
      <c r="AT5216" s="3">
        <v>64.209000000000003</v>
      </c>
      <c r="AU5216" s="3">
        <v>64.042000000000002</v>
      </c>
      <c r="AV5216" s="3">
        <v>63.695999999999998</v>
      </c>
      <c r="AW5216" s="3">
        <v>62.079000000000001</v>
      </c>
      <c r="AX5216" s="3">
        <v>61.095999999999997</v>
      </c>
      <c r="AY5216" s="3">
        <v>59.639000000000003</v>
      </c>
      <c r="AZ5216" s="3">
        <v>58.030999999999999</v>
      </c>
      <c r="BA5216">
        <v>56.914000000000001</v>
      </c>
      <c r="BB5216">
        <v>2017</v>
      </c>
    </row>
    <row r="5217" spans="1:54" hidden="1" x14ac:dyDescent="0.2">
      <c r="A5217">
        <v>686</v>
      </c>
      <c r="B5217" t="s">
        <v>441</v>
      </c>
      <c r="C5217" t="s">
        <v>233</v>
      </c>
      <c r="D5217" t="s">
        <v>202</v>
      </c>
      <c r="E5217" t="s">
        <v>231</v>
      </c>
      <c r="F5217" t="s">
        <v>230</v>
      </c>
      <c r="G5217" t="s">
        <v>225</v>
      </c>
      <c r="H5217" t="s">
        <v>222</v>
      </c>
      <c r="I5217" t="s">
        <v>1467</v>
      </c>
      <c r="J5217" s="3" t="s">
        <v>215</v>
      </c>
      <c r="K5217" s="3" t="s">
        <v>215</v>
      </c>
      <c r="L5217" s="3" t="s">
        <v>215</v>
      </c>
      <c r="M5217" s="3" t="s">
        <v>215</v>
      </c>
      <c r="N5217" s="3" t="s">
        <v>215</v>
      </c>
      <c r="O5217" s="3" t="s">
        <v>215</v>
      </c>
      <c r="P5217" s="3" t="s">
        <v>215</v>
      </c>
      <c r="Q5217" s="3" t="s">
        <v>215</v>
      </c>
      <c r="R5217" s="3" t="s">
        <v>215</v>
      </c>
      <c r="S5217" s="3" t="s">
        <v>215</v>
      </c>
      <c r="T5217" s="3">
        <v>189.726</v>
      </c>
      <c r="U5217" s="3">
        <v>179.90100000000001</v>
      </c>
      <c r="V5217" s="3">
        <v>208.798</v>
      </c>
      <c r="W5217" s="3">
        <v>237.97</v>
      </c>
      <c r="X5217" s="3">
        <v>245.70500000000001</v>
      </c>
      <c r="Y5217" s="3">
        <v>260.51400000000001</v>
      </c>
      <c r="Z5217" s="3">
        <v>265.98899999999998</v>
      </c>
      <c r="AA5217" s="3">
        <v>274.28500000000003</v>
      </c>
      <c r="AB5217" s="3">
        <v>280.36</v>
      </c>
      <c r="AC5217" s="3">
        <v>279.89600000000002</v>
      </c>
      <c r="AD5217" s="3">
        <v>289.82100000000003</v>
      </c>
      <c r="AE5217" s="3">
        <v>291.70800000000003</v>
      </c>
      <c r="AF5217" s="3">
        <v>299.09300000000002</v>
      </c>
      <c r="AG5217" s="3">
        <v>307.11200000000002</v>
      </c>
      <c r="AH5217" s="3">
        <v>311.47500000000002</v>
      </c>
      <c r="AI5217" s="3">
        <v>340.67599999999999</v>
      </c>
      <c r="AJ5217" s="3">
        <v>342.81700000000001</v>
      </c>
      <c r="AK5217" s="3">
        <v>336.637</v>
      </c>
      <c r="AL5217" s="3">
        <v>325.80599999999998</v>
      </c>
      <c r="AM5217" s="3">
        <v>345.24599999999998</v>
      </c>
      <c r="AN5217" s="3">
        <v>384.44799999999998</v>
      </c>
      <c r="AO5217" s="3">
        <v>430.923</v>
      </c>
      <c r="AP5217" s="3">
        <v>479.32600000000002</v>
      </c>
      <c r="AQ5217" s="3">
        <v>554.26199999999994</v>
      </c>
      <c r="AR5217" s="3">
        <v>586.12599999999998</v>
      </c>
      <c r="AS5217" s="3">
        <v>629.20399999999995</v>
      </c>
      <c r="AT5217" s="3">
        <v>657.37599999999998</v>
      </c>
      <c r="AU5217" s="3">
        <v>685.37599999999998</v>
      </c>
      <c r="AV5217" s="3">
        <v>710.11199999999997</v>
      </c>
      <c r="AW5217" s="3">
        <v>733.11699999999996</v>
      </c>
      <c r="AX5217" s="3">
        <v>765.26700000000005</v>
      </c>
      <c r="AY5217" s="3">
        <v>794.31200000000001</v>
      </c>
      <c r="AZ5217" s="3">
        <v>822.59199999999998</v>
      </c>
      <c r="BA5217">
        <v>858.14099999999996</v>
      </c>
      <c r="BB5217">
        <v>2017</v>
      </c>
    </row>
    <row r="5218" spans="1:54" hidden="1" x14ac:dyDescent="0.2">
      <c r="A5218">
        <v>686</v>
      </c>
      <c r="B5218" t="s">
        <v>441</v>
      </c>
      <c r="C5218" t="s">
        <v>232</v>
      </c>
      <c r="D5218" t="s">
        <v>202</v>
      </c>
      <c r="E5218" t="s">
        <v>231</v>
      </c>
      <c r="F5218" t="s">
        <v>230</v>
      </c>
      <c r="G5218" t="s">
        <v>217</v>
      </c>
      <c r="I5218" t="s">
        <v>229</v>
      </c>
      <c r="J5218" s="3" t="s">
        <v>215</v>
      </c>
      <c r="K5218" s="3" t="s">
        <v>215</v>
      </c>
      <c r="L5218" s="3" t="s">
        <v>215</v>
      </c>
      <c r="M5218" s="3" t="s">
        <v>215</v>
      </c>
      <c r="N5218" s="3" t="s">
        <v>215</v>
      </c>
      <c r="O5218" s="3" t="s">
        <v>215</v>
      </c>
      <c r="P5218" s="3" t="s">
        <v>215</v>
      </c>
      <c r="Q5218" s="3" t="s">
        <v>215</v>
      </c>
      <c r="R5218" s="3" t="s">
        <v>215</v>
      </c>
      <c r="S5218" s="3" t="s">
        <v>215</v>
      </c>
      <c r="T5218" s="3">
        <v>76.271000000000001</v>
      </c>
      <c r="U5218" s="3">
        <v>64</v>
      </c>
      <c r="V5218" s="3">
        <v>72.543000000000006</v>
      </c>
      <c r="W5218" s="3">
        <v>80.841999999999999</v>
      </c>
      <c r="X5218" s="3">
        <v>74.986999999999995</v>
      </c>
      <c r="Y5218" s="3">
        <v>78.158000000000001</v>
      </c>
      <c r="Z5218" s="3">
        <v>70.706000000000003</v>
      </c>
      <c r="AA5218" s="3">
        <v>73.542000000000002</v>
      </c>
      <c r="AB5218" s="3">
        <v>69.823999999999998</v>
      </c>
      <c r="AC5218" s="3">
        <v>68.572000000000003</v>
      </c>
      <c r="AD5218" s="3">
        <v>70.191999999999993</v>
      </c>
      <c r="AE5218" s="3">
        <v>65.403999999999996</v>
      </c>
      <c r="AF5218" s="3">
        <v>64.253</v>
      </c>
      <c r="AG5218" s="3">
        <v>61.609000000000002</v>
      </c>
      <c r="AH5218" s="3">
        <v>58.905999999999999</v>
      </c>
      <c r="AI5218" s="3">
        <v>61.642000000000003</v>
      </c>
      <c r="AJ5218" s="3">
        <v>56.783000000000001</v>
      </c>
      <c r="AK5218" s="3">
        <v>51.988</v>
      </c>
      <c r="AL5218" s="3">
        <v>45.442999999999998</v>
      </c>
      <c r="AM5218" s="3">
        <v>46.125999999999998</v>
      </c>
      <c r="AN5218" s="3">
        <v>48.997999999999998</v>
      </c>
      <c r="AO5218" s="3">
        <v>52.546999999999997</v>
      </c>
      <c r="AP5218" s="3">
        <v>56.531999999999996</v>
      </c>
      <c r="AQ5218" s="3">
        <v>61.726999999999997</v>
      </c>
      <c r="AR5218" s="3">
        <v>63.338999999999999</v>
      </c>
      <c r="AS5218" s="3">
        <v>63.683</v>
      </c>
      <c r="AT5218" s="3">
        <v>64.694999999999993</v>
      </c>
      <c r="AU5218" s="3">
        <v>64.406999999999996</v>
      </c>
      <c r="AV5218" s="3">
        <v>64.061000000000007</v>
      </c>
      <c r="AW5218" s="3">
        <v>62.444000000000003</v>
      </c>
      <c r="AX5218" s="3">
        <v>61.460999999999999</v>
      </c>
      <c r="AY5218" s="3">
        <v>60.003999999999998</v>
      </c>
      <c r="AZ5218" s="3">
        <v>58.396000000000001</v>
      </c>
      <c r="BA5218">
        <v>57.279000000000003</v>
      </c>
      <c r="BB5218">
        <v>2017</v>
      </c>
    </row>
    <row r="5219" spans="1:54" hidden="1" x14ac:dyDescent="0.2">
      <c r="A5219">
        <v>686</v>
      </c>
      <c r="B5219" t="s">
        <v>441</v>
      </c>
      <c r="C5219" t="s">
        <v>228</v>
      </c>
      <c r="D5219" t="s">
        <v>202</v>
      </c>
      <c r="E5219" t="s">
        <v>227</v>
      </c>
      <c r="F5219" t="s">
        <v>226</v>
      </c>
      <c r="G5219" t="s">
        <v>225</v>
      </c>
      <c r="H5219" t="s">
        <v>222</v>
      </c>
      <c r="I5219" t="s">
        <v>1467</v>
      </c>
      <c r="J5219" s="3">
        <v>86.6</v>
      </c>
      <c r="K5219" s="3">
        <v>92.379000000000005</v>
      </c>
      <c r="L5219" s="3">
        <v>108.583</v>
      </c>
      <c r="M5219" s="3">
        <v>115.883</v>
      </c>
      <c r="N5219" s="3">
        <v>131.31399999999999</v>
      </c>
      <c r="O5219" s="3">
        <v>151.374</v>
      </c>
      <c r="P5219" s="3">
        <v>180.851</v>
      </c>
      <c r="Q5219" s="3">
        <v>183.161</v>
      </c>
      <c r="R5219" s="3">
        <v>212.999</v>
      </c>
      <c r="S5219" s="3">
        <v>226.67699999999999</v>
      </c>
      <c r="T5219" s="3">
        <v>248.75399999999999</v>
      </c>
      <c r="U5219" s="3">
        <v>281.096</v>
      </c>
      <c r="V5219" s="3">
        <v>287.82499999999999</v>
      </c>
      <c r="W5219" s="3">
        <v>294.36399999999998</v>
      </c>
      <c r="X5219" s="3">
        <v>327.66500000000002</v>
      </c>
      <c r="Y5219" s="3">
        <v>333.31900000000002</v>
      </c>
      <c r="Z5219" s="3">
        <v>376.19099999999997</v>
      </c>
      <c r="AA5219" s="3">
        <v>372.96199999999999</v>
      </c>
      <c r="AB5219" s="3">
        <v>401.524</v>
      </c>
      <c r="AC5219" s="3">
        <v>408.17700000000002</v>
      </c>
      <c r="AD5219" s="3">
        <v>412.89699999999999</v>
      </c>
      <c r="AE5219" s="3">
        <v>446.012</v>
      </c>
      <c r="AF5219" s="3">
        <v>465.49200000000002</v>
      </c>
      <c r="AG5219" s="3">
        <v>498.48200000000003</v>
      </c>
      <c r="AH5219" s="3">
        <v>528.76400000000001</v>
      </c>
      <c r="AI5219" s="3">
        <v>552.67100000000005</v>
      </c>
      <c r="AJ5219" s="3">
        <v>603.73699999999997</v>
      </c>
      <c r="AK5219" s="3">
        <v>647.53200000000004</v>
      </c>
      <c r="AL5219" s="3">
        <v>716.95899999999995</v>
      </c>
      <c r="AM5219" s="3">
        <v>748.48299999999995</v>
      </c>
      <c r="AN5219" s="3">
        <v>784.62400000000002</v>
      </c>
      <c r="AO5219" s="3">
        <v>820.077</v>
      </c>
      <c r="AP5219" s="3">
        <v>847.88099999999997</v>
      </c>
      <c r="AQ5219" s="3">
        <v>897.923</v>
      </c>
      <c r="AR5219" s="3">
        <v>925.37599999999998</v>
      </c>
      <c r="AS5219" s="3">
        <v>988.02099999999996</v>
      </c>
      <c r="AT5219" s="3">
        <v>1016.119</v>
      </c>
      <c r="AU5219" s="3">
        <v>1064.1389999999999</v>
      </c>
      <c r="AV5219" s="3">
        <v>1108.4870000000001</v>
      </c>
      <c r="AW5219" s="3">
        <v>1174.046</v>
      </c>
      <c r="AX5219" s="3">
        <v>1245.133</v>
      </c>
      <c r="AY5219" s="3">
        <v>1323.758</v>
      </c>
      <c r="AZ5219" s="3">
        <v>1408.646</v>
      </c>
      <c r="BA5219">
        <v>1498.191</v>
      </c>
      <c r="BB5219">
        <v>2017</v>
      </c>
    </row>
    <row r="5220" spans="1:54" hidden="1" x14ac:dyDescent="0.2">
      <c r="A5220">
        <v>686</v>
      </c>
      <c r="B5220" t="s">
        <v>441</v>
      </c>
      <c r="C5220" t="s">
        <v>224</v>
      </c>
      <c r="D5220" t="s">
        <v>202</v>
      </c>
      <c r="E5220" t="s">
        <v>219</v>
      </c>
      <c r="F5220" t="s">
        <v>218</v>
      </c>
      <c r="G5220" t="s">
        <v>223</v>
      </c>
      <c r="H5220" t="s">
        <v>222</v>
      </c>
      <c r="I5220" t="s">
        <v>1468</v>
      </c>
      <c r="J5220" s="3">
        <v>-0.88400000000000001</v>
      </c>
      <c r="K5220" s="3">
        <v>-1.1359999999999999</v>
      </c>
      <c r="L5220" s="3">
        <v>-0.97399999999999998</v>
      </c>
      <c r="M5220" s="3">
        <v>-0.99099999999999999</v>
      </c>
      <c r="N5220" s="3">
        <v>-0.88300000000000001</v>
      </c>
      <c r="O5220" s="3">
        <v>-1.2609999999999999</v>
      </c>
      <c r="P5220" s="3">
        <v>-1.238</v>
      </c>
      <c r="Q5220" s="3">
        <v>-1.538</v>
      </c>
      <c r="R5220" s="3">
        <v>0.104</v>
      </c>
      <c r="S5220" s="3">
        <v>-1.0049999999999999</v>
      </c>
      <c r="T5220" s="3">
        <v>-0.71399999999999997</v>
      </c>
      <c r="U5220" s="3">
        <v>-0.81799999999999995</v>
      </c>
      <c r="V5220" s="3">
        <v>-0.873</v>
      </c>
      <c r="W5220" s="3">
        <v>-0.84</v>
      </c>
      <c r="X5220" s="3">
        <v>-1.194</v>
      </c>
      <c r="Y5220" s="3">
        <v>-1.8660000000000001</v>
      </c>
      <c r="Z5220" s="3">
        <v>-0.65400000000000003</v>
      </c>
      <c r="AA5220" s="3">
        <v>-0.80200000000000005</v>
      </c>
      <c r="AB5220" s="3">
        <v>-0.92500000000000004</v>
      </c>
      <c r="AC5220" s="3">
        <v>-1.0069999999999999</v>
      </c>
      <c r="AD5220" s="3">
        <v>-1.4339999999999999</v>
      </c>
      <c r="AE5220" s="3">
        <v>0.79700000000000004</v>
      </c>
      <c r="AF5220" s="3">
        <v>0.41199999999999998</v>
      </c>
      <c r="AG5220" s="3">
        <v>0.26300000000000001</v>
      </c>
      <c r="AH5220" s="3">
        <v>-0.33900000000000002</v>
      </c>
      <c r="AI5220" s="3">
        <v>-0.10100000000000001</v>
      </c>
      <c r="AJ5220" s="3">
        <v>-1.0620000000000001</v>
      </c>
      <c r="AK5220" s="3">
        <v>-1.9690000000000001</v>
      </c>
      <c r="AL5220" s="3">
        <v>-6.609</v>
      </c>
      <c r="AM5220" s="3">
        <v>-4.9790000000000001</v>
      </c>
      <c r="AN5220" s="3">
        <v>-4.0780000000000003</v>
      </c>
      <c r="AO5220" s="3">
        <v>-7.6609999999999996</v>
      </c>
      <c r="AP5220" s="3">
        <v>-9.1679999999999993</v>
      </c>
      <c r="AQ5220" s="3">
        <v>-8.1329999999999991</v>
      </c>
      <c r="AR5220" s="3">
        <v>-6.5209999999999999</v>
      </c>
      <c r="AS5220" s="3">
        <v>-2.165</v>
      </c>
      <c r="AT5220" s="3">
        <v>-4.508</v>
      </c>
      <c r="AU5220" s="3">
        <v>-4.1820000000000004</v>
      </c>
      <c r="AV5220" s="3">
        <v>-4.4050000000000002</v>
      </c>
      <c r="AW5220" s="3">
        <v>-4.5519999999999996</v>
      </c>
      <c r="AX5220" s="3">
        <v>-4.4589999999999996</v>
      </c>
      <c r="AY5220" s="3">
        <v>-4.0469999999999997</v>
      </c>
      <c r="AZ5220" s="3">
        <v>-3.6890000000000001</v>
      </c>
      <c r="BA5220">
        <v>-3.383</v>
      </c>
      <c r="BB5220">
        <v>2017</v>
      </c>
    </row>
    <row r="5221" spans="1:54" hidden="1" x14ac:dyDescent="0.2">
      <c r="A5221">
        <v>686</v>
      </c>
      <c r="B5221" t="s">
        <v>441</v>
      </c>
      <c r="C5221" t="s">
        <v>220</v>
      </c>
      <c r="D5221" t="s">
        <v>202</v>
      </c>
      <c r="E5221" t="s">
        <v>219</v>
      </c>
      <c r="F5221" t="s">
        <v>218</v>
      </c>
      <c r="G5221" t="s">
        <v>217</v>
      </c>
      <c r="I5221" t="s">
        <v>216</v>
      </c>
      <c r="J5221" s="3">
        <v>-4.0199999999999996</v>
      </c>
      <c r="K5221" s="3">
        <v>-6.36</v>
      </c>
      <c r="L5221" s="3">
        <v>-5.4009999999999998</v>
      </c>
      <c r="M5221" s="3">
        <v>-6.0819999999999999</v>
      </c>
      <c r="N5221" s="3">
        <v>-5.9240000000000004</v>
      </c>
      <c r="O5221" s="3">
        <v>-8.3840000000000003</v>
      </c>
      <c r="P5221" s="3">
        <v>-6.2350000000000003</v>
      </c>
      <c r="Q5221" s="3">
        <v>-7.0179999999999998</v>
      </c>
      <c r="R5221" s="3">
        <v>0.40100000000000002</v>
      </c>
      <c r="S5221" s="3">
        <v>-3.7629999999999999</v>
      </c>
      <c r="T5221" s="3">
        <v>-2.3650000000000002</v>
      </c>
      <c r="U5221" s="3">
        <v>-2.5339999999999998</v>
      </c>
      <c r="V5221" s="3">
        <v>-2.59</v>
      </c>
      <c r="W5221" s="3">
        <v>-2.6549999999999998</v>
      </c>
      <c r="X5221" s="3">
        <v>-3.3540000000000001</v>
      </c>
      <c r="Y5221" s="3">
        <v>-4.7809999999999997</v>
      </c>
      <c r="Z5221" s="3">
        <v>-1.516</v>
      </c>
      <c r="AA5221" s="3">
        <v>-2.0489999999999999</v>
      </c>
      <c r="AB5221" s="3">
        <v>-2.2120000000000002</v>
      </c>
      <c r="AC5221" s="3">
        <v>-2.419</v>
      </c>
      <c r="AD5221" s="3">
        <v>-3.6920000000000002</v>
      </c>
      <c r="AE5221" s="3">
        <v>2.0190000000000001</v>
      </c>
      <c r="AF5221" s="3">
        <v>0.97599999999999998</v>
      </c>
      <c r="AG5221" s="3">
        <v>0.504</v>
      </c>
      <c r="AH5221" s="3">
        <v>-0.56899999999999995</v>
      </c>
      <c r="AI5221" s="3">
        <v>-0.16200000000000001</v>
      </c>
      <c r="AJ5221" s="3">
        <v>-1.5469999999999999</v>
      </c>
      <c r="AK5221" s="3">
        <v>-2.4910000000000001</v>
      </c>
      <c r="AL5221" s="3">
        <v>-7.1449999999999996</v>
      </c>
      <c r="AM5221" s="3">
        <v>-5.36</v>
      </c>
      <c r="AN5221" s="3">
        <v>-4.3739999999999997</v>
      </c>
      <c r="AO5221" s="3">
        <v>-7.5570000000000004</v>
      </c>
      <c r="AP5221" s="3">
        <v>-9.33</v>
      </c>
      <c r="AQ5221" s="3">
        <v>-7.6139999999999999</v>
      </c>
      <c r="AR5221" s="3">
        <v>-5.923</v>
      </c>
      <c r="AS5221" s="3">
        <v>-2.14</v>
      </c>
      <c r="AT5221" s="3">
        <v>-4.351</v>
      </c>
      <c r="AU5221" s="3">
        <v>-3.8079999999999998</v>
      </c>
      <c r="AV5221" s="3">
        <v>-3.641</v>
      </c>
      <c r="AW5221" s="3">
        <v>-3.528</v>
      </c>
      <c r="AX5221" s="3">
        <v>-3.2360000000000002</v>
      </c>
      <c r="AY5221" s="3">
        <v>-2.7509999999999999</v>
      </c>
      <c r="AZ5221" s="3">
        <v>-2.347</v>
      </c>
      <c r="BA5221">
        <v>-2.0150000000000001</v>
      </c>
      <c r="BB5221">
        <v>2016</v>
      </c>
    </row>
    <row r="5222" spans="1:54" x14ac:dyDescent="0.2">
      <c r="A5222">
        <v>688</v>
      </c>
      <c r="B5222" t="s">
        <v>440</v>
      </c>
      <c r="C5222" t="s">
        <v>352</v>
      </c>
      <c r="D5222" t="s">
        <v>103</v>
      </c>
      <c r="E5222" t="s">
        <v>349</v>
      </c>
      <c r="F5222" t="s">
        <v>351</v>
      </c>
      <c r="G5222" t="s">
        <v>225</v>
      </c>
      <c r="H5222" t="s">
        <v>222</v>
      </c>
      <c r="I5222" t="s">
        <v>1469</v>
      </c>
      <c r="J5222" s="3">
        <v>70.096999999999994</v>
      </c>
      <c r="K5222" s="3">
        <v>73.602000000000004</v>
      </c>
      <c r="L5222" s="3">
        <v>68.522999999999996</v>
      </c>
      <c r="M5222" s="3">
        <v>57.765000000000001</v>
      </c>
      <c r="N5222" s="3">
        <v>54.01</v>
      </c>
      <c r="O5222" s="3">
        <v>54.551000000000002</v>
      </c>
      <c r="P5222" s="3">
        <v>53.295999999999999</v>
      </c>
      <c r="Q5222" s="3">
        <v>61.13</v>
      </c>
      <c r="R5222" s="3">
        <v>66.143000000000001</v>
      </c>
      <c r="S5222" s="3">
        <v>70.441999999999993</v>
      </c>
      <c r="T5222" s="3">
        <v>71.147000000000006</v>
      </c>
      <c r="U5222" s="3">
        <v>75.808000000000007</v>
      </c>
      <c r="V5222" s="3">
        <v>71.841999999999999</v>
      </c>
      <c r="W5222" s="3">
        <v>78.141000000000005</v>
      </c>
      <c r="X5222" s="3">
        <v>82.953000000000003</v>
      </c>
      <c r="Y5222" s="3">
        <v>84.808999999999997</v>
      </c>
      <c r="Z5222" s="3">
        <v>107.577</v>
      </c>
      <c r="AA5222" s="3">
        <v>119.24</v>
      </c>
      <c r="AB5222" s="3">
        <v>133.381</v>
      </c>
      <c r="AC5222" s="3">
        <v>143.816</v>
      </c>
      <c r="AD5222" s="3">
        <v>146.22999999999999</v>
      </c>
      <c r="AE5222" s="3">
        <v>164.83199999999999</v>
      </c>
      <c r="AF5222" s="3">
        <v>179.327</v>
      </c>
      <c r="AG5222" s="3">
        <v>190.98400000000001</v>
      </c>
      <c r="AH5222" s="3">
        <v>205.90199999999999</v>
      </c>
      <c r="AI5222" s="3">
        <v>223.858</v>
      </c>
      <c r="AJ5222" s="3">
        <v>245.911</v>
      </c>
      <c r="AK5222" s="3">
        <v>264.17200000000003</v>
      </c>
      <c r="AL5222" s="3">
        <v>282.33699999999999</v>
      </c>
      <c r="AM5222" s="3">
        <v>300.27</v>
      </c>
      <c r="AN5222" s="3">
        <v>320.351</v>
      </c>
      <c r="AO5222" s="3">
        <v>343.15300000000002</v>
      </c>
      <c r="AP5222" s="3">
        <v>367.85399999999998</v>
      </c>
      <c r="AQ5222" s="3">
        <v>394.12299999999999</v>
      </c>
      <c r="AR5222" s="3">
        <v>423.46199999999999</v>
      </c>
      <c r="AS5222" s="3">
        <v>451.38499999999999</v>
      </c>
      <c r="AT5222" s="3">
        <v>468.37200000000001</v>
      </c>
      <c r="AU5222" s="3">
        <v>482.18900000000002</v>
      </c>
      <c r="AV5222" s="3">
        <v>496.43900000000002</v>
      </c>
      <c r="AW5222" s="3">
        <v>508.85</v>
      </c>
      <c r="AX5222" s="3">
        <v>520.90700000000004</v>
      </c>
      <c r="AY5222" s="3">
        <v>532.726</v>
      </c>
      <c r="AZ5222" s="3">
        <v>544.38699999999994</v>
      </c>
      <c r="BA5222">
        <v>598.48699999999997</v>
      </c>
      <c r="BB5222">
        <v>2016</v>
      </c>
    </row>
    <row r="5223" spans="1:54" hidden="1" x14ac:dyDescent="0.2">
      <c r="A5223">
        <v>688</v>
      </c>
      <c r="B5223" t="s">
        <v>440</v>
      </c>
      <c r="C5223" t="s">
        <v>350</v>
      </c>
      <c r="D5223" t="s">
        <v>103</v>
      </c>
      <c r="E5223" t="s">
        <v>349</v>
      </c>
      <c r="F5223" t="s">
        <v>348</v>
      </c>
      <c r="G5223" t="s">
        <v>275</v>
      </c>
      <c r="I5223" t="s">
        <v>347</v>
      </c>
      <c r="J5223" s="3">
        <v>4.2279999999999998</v>
      </c>
      <c r="K5223" s="3">
        <v>5</v>
      </c>
      <c r="L5223" s="3">
        <v>-6.9</v>
      </c>
      <c r="M5223" s="3">
        <v>-15.7</v>
      </c>
      <c r="N5223" s="3">
        <v>-6.5</v>
      </c>
      <c r="O5223" s="3">
        <v>1</v>
      </c>
      <c r="P5223" s="3">
        <v>-2.2999999999999998</v>
      </c>
      <c r="Q5223" s="3">
        <v>14.7</v>
      </c>
      <c r="R5223" s="3">
        <v>8.1999999999999993</v>
      </c>
      <c r="S5223" s="3">
        <v>6.5</v>
      </c>
      <c r="T5223" s="3">
        <v>1</v>
      </c>
      <c r="U5223" s="3">
        <v>6.5519999999999996</v>
      </c>
      <c r="V5223" s="3">
        <v>-5.2309999999999999</v>
      </c>
      <c r="W5223" s="3">
        <v>8.7669999999999995</v>
      </c>
      <c r="X5223" s="3">
        <v>6.1589999999999998</v>
      </c>
      <c r="Y5223" s="3">
        <v>2.2370000000000001</v>
      </c>
      <c r="Z5223" s="3">
        <v>26.844999999999999</v>
      </c>
      <c r="AA5223" s="3">
        <v>10.842000000000001</v>
      </c>
      <c r="AB5223" s="3">
        <v>11.859</v>
      </c>
      <c r="AC5223" s="3">
        <v>7.8230000000000004</v>
      </c>
      <c r="AD5223" s="3">
        <v>1.679</v>
      </c>
      <c r="AE5223" s="3">
        <v>12.721</v>
      </c>
      <c r="AF5223" s="3">
        <v>8.7940000000000005</v>
      </c>
      <c r="AG5223" s="3">
        <v>6.5010000000000003</v>
      </c>
      <c r="AH5223" s="3">
        <v>7.8109999999999999</v>
      </c>
      <c r="AI5223" s="3">
        <v>8.7210000000000001</v>
      </c>
      <c r="AJ5223" s="3">
        <v>9.8510000000000009</v>
      </c>
      <c r="AK5223" s="3">
        <v>7.4260000000000002</v>
      </c>
      <c r="AL5223" s="3">
        <v>6.8760000000000003</v>
      </c>
      <c r="AM5223" s="3">
        <v>6.351</v>
      </c>
      <c r="AN5223" s="3">
        <v>6.6879999999999997</v>
      </c>
      <c r="AO5223" s="3">
        <v>7.1180000000000003</v>
      </c>
      <c r="AP5223" s="3">
        <v>7.1980000000000004</v>
      </c>
      <c r="AQ5223" s="3">
        <v>7.141</v>
      </c>
      <c r="AR5223" s="3">
        <v>7.444</v>
      </c>
      <c r="AS5223" s="3">
        <v>6.5940000000000003</v>
      </c>
      <c r="AT5223" s="3">
        <v>3.7629999999999999</v>
      </c>
      <c r="AU5223" s="3">
        <v>2.95</v>
      </c>
      <c r="AV5223" s="3">
        <v>2.9550000000000001</v>
      </c>
      <c r="AW5223" s="3">
        <v>2.5</v>
      </c>
      <c r="AX5223" s="3">
        <v>2.3690000000000002</v>
      </c>
      <c r="AY5223" s="3">
        <v>2.2690000000000001</v>
      </c>
      <c r="AZ5223" s="3">
        <v>2.1890000000000001</v>
      </c>
      <c r="BA5223">
        <v>9.9380000000000006</v>
      </c>
      <c r="BB5223">
        <v>2016</v>
      </c>
    </row>
    <row r="5224" spans="1:54" hidden="1" x14ac:dyDescent="0.2">
      <c r="A5224">
        <v>688</v>
      </c>
      <c r="B5224" t="s">
        <v>440</v>
      </c>
      <c r="C5224" t="s">
        <v>346</v>
      </c>
      <c r="D5224" t="s">
        <v>103</v>
      </c>
      <c r="E5224" t="s">
        <v>342</v>
      </c>
      <c r="F5224" t="s">
        <v>345</v>
      </c>
      <c r="G5224" t="s">
        <v>225</v>
      </c>
      <c r="H5224" t="s">
        <v>222</v>
      </c>
      <c r="I5224" t="s">
        <v>1469</v>
      </c>
      <c r="J5224" s="3">
        <v>0.188</v>
      </c>
      <c r="K5224" s="3">
        <v>0.14799999999999999</v>
      </c>
      <c r="L5224" s="3">
        <v>0.16200000000000001</v>
      </c>
      <c r="M5224" s="3">
        <v>0.154</v>
      </c>
      <c r="N5224" s="3">
        <v>0.17</v>
      </c>
      <c r="O5224" s="3">
        <v>0.22800000000000001</v>
      </c>
      <c r="P5224" s="3">
        <v>0.251</v>
      </c>
      <c r="Q5224" s="3">
        <v>0.81100000000000005</v>
      </c>
      <c r="R5224" s="3">
        <v>1.302</v>
      </c>
      <c r="S5224" s="3">
        <v>2.0430000000000001</v>
      </c>
      <c r="T5224" s="3">
        <v>3.85</v>
      </c>
      <c r="U5224" s="3">
        <v>4.6150000000000002</v>
      </c>
      <c r="V5224" s="3">
        <v>5.7210000000000001</v>
      </c>
      <c r="W5224" s="3">
        <v>9.2449999999999992</v>
      </c>
      <c r="X5224" s="3">
        <v>14.845000000000001</v>
      </c>
      <c r="Y5224" s="3">
        <v>22.771000000000001</v>
      </c>
      <c r="Z5224" s="3">
        <v>39.162999999999997</v>
      </c>
      <c r="AA5224" s="3">
        <v>47.454999999999998</v>
      </c>
      <c r="AB5224" s="3">
        <v>55.911999999999999</v>
      </c>
      <c r="AC5224" s="3">
        <v>65.566999999999993</v>
      </c>
      <c r="AD5224" s="3">
        <v>73.218000000000004</v>
      </c>
      <c r="AE5224" s="3">
        <v>94.578000000000003</v>
      </c>
      <c r="AF5224" s="3">
        <v>117.78100000000001</v>
      </c>
      <c r="AG5224" s="3">
        <v>131.96199999999999</v>
      </c>
      <c r="AH5224" s="3">
        <v>152.398</v>
      </c>
      <c r="AI5224" s="3">
        <v>175.15</v>
      </c>
      <c r="AJ5224" s="3">
        <v>207.44800000000001</v>
      </c>
      <c r="AK5224" s="3">
        <v>242.03800000000001</v>
      </c>
      <c r="AL5224" s="3">
        <v>279.33100000000002</v>
      </c>
      <c r="AM5224" s="3">
        <v>300.27</v>
      </c>
      <c r="AN5224" s="3">
        <v>344.839</v>
      </c>
      <c r="AO5224" s="3">
        <v>381.69200000000001</v>
      </c>
      <c r="AP5224" s="3">
        <v>433.12200000000001</v>
      </c>
      <c r="AQ5224" s="3">
        <v>482.233</v>
      </c>
      <c r="AR5224" s="3">
        <v>531.77700000000004</v>
      </c>
      <c r="AS5224" s="3">
        <v>591.67899999999997</v>
      </c>
      <c r="AT5224" s="3">
        <v>689.21299999999997</v>
      </c>
      <c r="AU5224" s="3">
        <v>802.495</v>
      </c>
      <c r="AV5224" s="3">
        <v>874.95899999999995</v>
      </c>
      <c r="AW5224" s="3">
        <v>948.84900000000005</v>
      </c>
      <c r="AX5224" s="3">
        <v>1025.7260000000001</v>
      </c>
      <c r="AY5224" s="3">
        <v>1107.7429999999999</v>
      </c>
      <c r="AZ5224" s="3">
        <v>1195.3820000000001</v>
      </c>
      <c r="BA5224">
        <v>1386.454</v>
      </c>
      <c r="BB5224">
        <v>2016</v>
      </c>
    </row>
    <row r="5225" spans="1:54" hidden="1" x14ac:dyDescent="0.2">
      <c r="A5225">
        <v>688</v>
      </c>
      <c r="B5225" t="s">
        <v>440</v>
      </c>
      <c r="C5225" t="s">
        <v>344</v>
      </c>
      <c r="D5225" t="s">
        <v>103</v>
      </c>
      <c r="E5225" t="s">
        <v>342</v>
      </c>
      <c r="F5225" t="s">
        <v>343</v>
      </c>
      <c r="G5225" t="s">
        <v>223</v>
      </c>
      <c r="H5225" t="s">
        <v>222</v>
      </c>
      <c r="I5225" t="s">
        <v>310</v>
      </c>
      <c r="J5225" s="3">
        <v>5.4009999999999998</v>
      </c>
      <c r="K5225" s="3">
        <v>4.1950000000000003</v>
      </c>
      <c r="L5225" s="3">
        <v>4.2850000000000001</v>
      </c>
      <c r="M5225" s="3">
        <v>3.8380000000000001</v>
      </c>
      <c r="N5225" s="3">
        <v>3.9980000000000002</v>
      </c>
      <c r="O5225" s="3">
        <v>5.2850000000000001</v>
      </c>
      <c r="P5225" s="3">
        <v>6.2030000000000003</v>
      </c>
      <c r="Q5225" s="3">
        <v>2.8029999999999999</v>
      </c>
      <c r="R5225" s="3">
        <v>2.4630000000000001</v>
      </c>
      <c r="S5225" s="3">
        <v>2.5739999999999998</v>
      </c>
      <c r="T5225" s="3">
        <v>4.13</v>
      </c>
      <c r="U5225" s="3">
        <v>3.2170000000000001</v>
      </c>
      <c r="V5225" s="3">
        <v>2.177</v>
      </c>
      <c r="W5225" s="3">
        <v>2.2650000000000001</v>
      </c>
      <c r="X5225" s="3">
        <v>2.4580000000000002</v>
      </c>
      <c r="Y5225" s="3">
        <v>2.524</v>
      </c>
      <c r="Z5225" s="3">
        <v>3.468</v>
      </c>
      <c r="AA5225" s="3">
        <v>4.1100000000000003</v>
      </c>
      <c r="AB5225" s="3">
        <v>4.718</v>
      </c>
      <c r="AC5225" s="3">
        <v>5.1669999999999998</v>
      </c>
      <c r="AD5225" s="3">
        <v>4.6669999999999998</v>
      </c>
      <c r="AE5225" s="3">
        <v>4.5670000000000002</v>
      </c>
      <c r="AF5225" s="3">
        <v>4.9770000000000003</v>
      </c>
      <c r="AG5225" s="3">
        <v>5.5490000000000004</v>
      </c>
      <c r="AH5225" s="3">
        <v>6.7489999999999997</v>
      </c>
      <c r="AI5225" s="3">
        <v>7.5949999999999998</v>
      </c>
      <c r="AJ5225" s="3">
        <v>8.3040000000000003</v>
      </c>
      <c r="AK5225" s="3">
        <v>9.4659999999999993</v>
      </c>
      <c r="AL5225" s="3">
        <v>11.555</v>
      </c>
      <c r="AM5225" s="3">
        <v>11.243</v>
      </c>
      <c r="AN5225" s="3">
        <v>10.457000000000001</v>
      </c>
      <c r="AO5225" s="3">
        <v>13.131</v>
      </c>
      <c r="AP5225" s="3">
        <v>15.178000000000001</v>
      </c>
      <c r="AQ5225" s="3">
        <v>16.013000000000002</v>
      </c>
      <c r="AR5225" s="3">
        <v>16.872</v>
      </c>
      <c r="AS5225" s="3">
        <v>14.798</v>
      </c>
      <c r="AT5225" s="3">
        <v>11.272</v>
      </c>
      <c r="AU5225" s="3">
        <v>12.680999999999999</v>
      </c>
      <c r="AV5225" s="3">
        <v>14.321</v>
      </c>
      <c r="AW5225" s="3">
        <v>15.016999999999999</v>
      </c>
      <c r="AX5225" s="3">
        <v>15.698</v>
      </c>
      <c r="AY5225" s="3">
        <v>16.378</v>
      </c>
      <c r="AZ5225" s="3">
        <v>17.055</v>
      </c>
      <c r="BA5225">
        <v>19.081</v>
      </c>
      <c r="BB5225">
        <v>2016</v>
      </c>
    </row>
    <row r="5226" spans="1:54" hidden="1" x14ac:dyDescent="0.2">
      <c r="A5226">
        <v>688</v>
      </c>
      <c r="B5226" t="s">
        <v>440</v>
      </c>
      <c r="C5226" t="s">
        <v>213</v>
      </c>
      <c r="D5226" t="s">
        <v>103</v>
      </c>
      <c r="E5226" t="s">
        <v>342</v>
      </c>
      <c r="F5226" t="s">
        <v>341</v>
      </c>
      <c r="G5226" t="s">
        <v>323</v>
      </c>
      <c r="H5226" t="s">
        <v>222</v>
      </c>
      <c r="I5226" t="s">
        <v>310</v>
      </c>
      <c r="J5226" s="3">
        <v>2.089</v>
      </c>
      <c r="K5226" s="3">
        <v>2.399</v>
      </c>
      <c r="L5226" s="3">
        <v>2.3719999999999999</v>
      </c>
      <c r="M5226" s="3">
        <v>2.0779999999999998</v>
      </c>
      <c r="N5226" s="3">
        <v>2.012</v>
      </c>
      <c r="O5226" s="3">
        <v>2.097</v>
      </c>
      <c r="P5226" s="3">
        <v>2.09</v>
      </c>
      <c r="Q5226" s="3">
        <v>2.4590000000000001</v>
      </c>
      <c r="R5226" s="3">
        <v>2.754</v>
      </c>
      <c r="S5226" s="3">
        <v>3.0470000000000002</v>
      </c>
      <c r="T5226" s="3">
        <v>3.1909999999999998</v>
      </c>
      <c r="U5226" s="3">
        <v>3.5129999999999999</v>
      </c>
      <c r="V5226" s="3">
        <v>3.4049999999999998</v>
      </c>
      <c r="W5226" s="3">
        <v>3.7919999999999998</v>
      </c>
      <c r="X5226" s="3">
        <v>4.1109999999999998</v>
      </c>
      <c r="Y5226" s="3">
        <v>4.2910000000000004</v>
      </c>
      <c r="Z5226" s="3">
        <v>5.5419999999999998</v>
      </c>
      <c r="AA5226" s="3">
        <v>6.2480000000000002</v>
      </c>
      <c r="AB5226" s="3">
        <v>7.0650000000000004</v>
      </c>
      <c r="AC5226" s="3">
        <v>7.734</v>
      </c>
      <c r="AD5226" s="3">
        <v>8.0429999999999993</v>
      </c>
      <c r="AE5226" s="3">
        <v>9.2729999999999997</v>
      </c>
      <c r="AF5226" s="3">
        <v>10.243</v>
      </c>
      <c r="AG5226" s="3">
        <v>11.125999999999999</v>
      </c>
      <c r="AH5226" s="3">
        <v>12.324999999999999</v>
      </c>
      <c r="AI5226" s="3">
        <v>13.831</v>
      </c>
      <c r="AJ5226" s="3">
        <v>15.661</v>
      </c>
      <c r="AK5226" s="3">
        <v>17.271000000000001</v>
      </c>
      <c r="AL5226" s="3">
        <v>18.821000000000002</v>
      </c>
      <c r="AM5226" s="3">
        <v>20.167999999999999</v>
      </c>
      <c r="AN5226" s="3">
        <v>21.78</v>
      </c>
      <c r="AO5226" s="3">
        <v>23.812000000000001</v>
      </c>
      <c r="AP5226" s="3">
        <v>25.995999999999999</v>
      </c>
      <c r="AQ5226" s="3">
        <v>28.302</v>
      </c>
      <c r="AR5226" s="3">
        <v>30.954999999999998</v>
      </c>
      <c r="AS5226" s="3">
        <v>33.353999999999999</v>
      </c>
      <c r="AT5226" s="3">
        <v>35.051000000000002</v>
      </c>
      <c r="AU5226" s="3">
        <v>36.734000000000002</v>
      </c>
      <c r="AV5226" s="3">
        <v>38.679000000000002</v>
      </c>
      <c r="AW5226" s="3">
        <v>40.506</v>
      </c>
      <c r="AX5226" s="3">
        <v>42.28</v>
      </c>
      <c r="AY5226" s="3">
        <v>44.063000000000002</v>
      </c>
      <c r="AZ5226" s="3">
        <v>45.801000000000002</v>
      </c>
      <c r="BA5226">
        <v>51.228999999999999</v>
      </c>
      <c r="BB5226">
        <v>2016</v>
      </c>
    </row>
    <row r="5227" spans="1:54" hidden="1" x14ac:dyDescent="0.2">
      <c r="A5227">
        <v>688</v>
      </c>
      <c r="B5227" t="s">
        <v>440</v>
      </c>
      <c r="C5227" t="s">
        <v>340</v>
      </c>
      <c r="D5227" t="s">
        <v>103</v>
      </c>
      <c r="E5227" t="s">
        <v>339</v>
      </c>
      <c r="F5227" t="s">
        <v>338</v>
      </c>
      <c r="G5227" t="s">
        <v>295</v>
      </c>
      <c r="I5227" t="s">
        <v>337</v>
      </c>
      <c r="J5227" s="3">
        <v>0.26900000000000002</v>
      </c>
      <c r="K5227" s="3">
        <v>0.20100000000000001</v>
      </c>
      <c r="L5227" s="3">
        <v>0.23599999999999999</v>
      </c>
      <c r="M5227" s="3">
        <v>0.26700000000000002</v>
      </c>
      <c r="N5227" s="3">
        <v>0.314</v>
      </c>
      <c r="O5227" s="3">
        <v>0.41799999999999998</v>
      </c>
      <c r="P5227" s="3">
        <v>0.47099999999999997</v>
      </c>
      <c r="Q5227" s="3">
        <v>1.327</v>
      </c>
      <c r="R5227" s="3">
        <v>1.968</v>
      </c>
      <c r="S5227" s="3">
        <v>2.9009999999999998</v>
      </c>
      <c r="T5227" s="3">
        <v>5.4119999999999999</v>
      </c>
      <c r="U5227" s="3">
        <v>6.0869999999999997</v>
      </c>
      <c r="V5227" s="3">
        <v>7.9630000000000001</v>
      </c>
      <c r="W5227" s="3">
        <v>11.831</v>
      </c>
      <c r="X5227" s="3">
        <v>17.896000000000001</v>
      </c>
      <c r="Y5227" s="3">
        <v>26.85</v>
      </c>
      <c r="Z5227" s="3">
        <v>36.405000000000001</v>
      </c>
      <c r="AA5227" s="3">
        <v>39.798000000000002</v>
      </c>
      <c r="AB5227" s="3">
        <v>41.918999999999997</v>
      </c>
      <c r="AC5227" s="3">
        <v>45.591000000000001</v>
      </c>
      <c r="AD5227" s="3">
        <v>50.07</v>
      </c>
      <c r="AE5227" s="3">
        <v>57.378999999999998</v>
      </c>
      <c r="AF5227" s="3">
        <v>65.679000000000002</v>
      </c>
      <c r="AG5227" s="3">
        <v>69.096000000000004</v>
      </c>
      <c r="AH5227" s="3">
        <v>74.015000000000001</v>
      </c>
      <c r="AI5227" s="3">
        <v>78.242000000000004</v>
      </c>
      <c r="AJ5227" s="3">
        <v>84.358999999999995</v>
      </c>
      <c r="AK5227" s="3">
        <v>91.620999999999995</v>
      </c>
      <c r="AL5227" s="3">
        <v>98.935000000000002</v>
      </c>
      <c r="AM5227" s="3">
        <v>100</v>
      </c>
      <c r="AN5227" s="3">
        <v>107.64400000000001</v>
      </c>
      <c r="AO5227" s="3">
        <v>111.23099999999999</v>
      </c>
      <c r="AP5227" s="3">
        <v>117.74299999999999</v>
      </c>
      <c r="AQ5227" s="3">
        <v>122.35599999999999</v>
      </c>
      <c r="AR5227" s="3">
        <v>125.578</v>
      </c>
      <c r="AS5227" s="3">
        <v>131.08099999999999</v>
      </c>
      <c r="AT5227" s="3">
        <v>147.15100000000001</v>
      </c>
      <c r="AU5227" s="3">
        <v>166.428</v>
      </c>
      <c r="AV5227" s="3">
        <v>176.24700000000001</v>
      </c>
      <c r="AW5227" s="3">
        <v>186.46899999999999</v>
      </c>
      <c r="AX5227" s="3">
        <v>196.911</v>
      </c>
      <c r="AY5227" s="3">
        <v>207.93799999999999</v>
      </c>
      <c r="AZ5227" s="3">
        <v>219.583</v>
      </c>
      <c r="BA5227">
        <v>231.66</v>
      </c>
      <c r="BB5227">
        <v>2016</v>
      </c>
    </row>
    <row r="5228" spans="1:54" hidden="1" x14ac:dyDescent="0.2">
      <c r="A5228">
        <v>688</v>
      </c>
      <c r="B5228" t="s">
        <v>440</v>
      </c>
      <c r="C5228" t="s">
        <v>336</v>
      </c>
      <c r="D5228" t="s">
        <v>103</v>
      </c>
      <c r="E5228" t="s">
        <v>333</v>
      </c>
      <c r="F5228" t="s">
        <v>335</v>
      </c>
      <c r="G5228" t="s">
        <v>225</v>
      </c>
      <c r="H5228" t="s">
        <v>322</v>
      </c>
      <c r="I5228" t="s">
        <v>330</v>
      </c>
      <c r="J5228" s="3">
        <v>5773.1</v>
      </c>
      <c r="K5228" s="3">
        <v>5917.2070000000003</v>
      </c>
      <c r="L5228" s="3">
        <v>5383.14</v>
      </c>
      <c r="M5228" s="3">
        <v>4446.0230000000001</v>
      </c>
      <c r="N5228" s="3">
        <v>4091.4450000000002</v>
      </c>
      <c r="O5228" s="3">
        <v>4089.6010000000001</v>
      </c>
      <c r="P5228" s="3">
        <v>3980.0140000000001</v>
      </c>
      <c r="Q5228" s="3">
        <v>4570.6289999999999</v>
      </c>
      <c r="R5228" s="3">
        <v>4954.924</v>
      </c>
      <c r="S5228" s="3">
        <v>5258.9939999999997</v>
      </c>
      <c r="T5228" s="3">
        <v>5243.7389999999996</v>
      </c>
      <c r="U5228" s="3">
        <v>5456.3530000000001</v>
      </c>
      <c r="V5228" s="3">
        <v>5006.2740000000003</v>
      </c>
      <c r="W5228" s="3">
        <v>5246.74</v>
      </c>
      <c r="X5228" s="3">
        <v>5367.95</v>
      </c>
      <c r="Y5228" s="3">
        <v>5306.6970000000001</v>
      </c>
      <c r="Z5228" s="3">
        <v>6534.2839999999997</v>
      </c>
      <c r="AA5228" s="3">
        <v>7049.5309999999999</v>
      </c>
      <c r="AB5228" s="3">
        <v>7687.3590000000004</v>
      </c>
      <c r="AC5228" s="3">
        <v>8080.3980000000001</v>
      </c>
      <c r="AD5228" s="3">
        <v>8001.3549999999996</v>
      </c>
      <c r="AE5228" s="3">
        <v>8774.2999999999993</v>
      </c>
      <c r="AF5228" s="3">
        <v>9281.982</v>
      </c>
      <c r="AG5228" s="3">
        <v>9610.0149999999994</v>
      </c>
      <c r="AH5228" s="3">
        <v>10074.08</v>
      </c>
      <c r="AI5228" s="3">
        <v>10654.662</v>
      </c>
      <c r="AJ5228" s="3">
        <v>11312.561</v>
      </c>
      <c r="AK5228" s="3">
        <v>11814.67</v>
      </c>
      <c r="AL5228" s="3">
        <v>12278.279</v>
      </c>
      <c r="AM5228" s="3">
        <v>12697.575999999999</v>
      </c>
      <c r="AN5228" s="3">
        <v>13171.531000000001</v>
      </c>
      <c r="AO5228" s="3">
        <v>13716.817999999999</v>
      </c>
      <c r="AP5228" s="3">
        <v>14295.05</v>
      </c>
      <c r="AQ5228" s="3">
        <v>14891.011</v>
      </c>
      <c r="AR5228" s="3">
        <v>15559.152</v>
      </c>
      <c r="AS5228" s="3">
        <v>16133.643</v>
      </c>
      <c r="AT5228" s="3">
        <v>16290.42</v>
      </c>
      <c r="AU5228" s="3">
        <v>16324.4</v>
      </c>
      <c r="AV5228" s="3">
        <v>16363.083000000001</v>
      </c>
      <c r="AW5228" s="3">
        <v>16331.932000000001</v>
      </c>
      <c r="AX5228" s="3">
        <v>16281.922</v>
      </c>
      <c r="AY5228" s="3">
        <v>16217.907999999999</v>
      </c>
      <c r="AZ5228" s="3">
        <v>16143.489</v>
      </c>
      <c r="BA5228">
        <v>17289.849999999999</v>
      </c>
      <c r="BB5228">
        <v>2015</v>
      </c>
    </row>
    <row r="5229" spans="1:54" hidden="1" x14ac:dyDescent="0.2">
      <c r="A5229">
        <v>688</v>
      </c>
      <c r="B5229" t="s">
        <v>440</v>
      </c>
      <c r="C5229" t="s">
        <v>334</v>
      </c>
      <c r="D5229" t="s">
        <v>103</v>
      </c>
      <c r="E5229" t="s">
        <v>333</v>
      </c>
      <c r="F5229" t="s">
        <v>332</v>
      </c>
      <c r="G5229" t="s">
        <v>331</v>
      </c>
      <c r="H5229" t="s">
        <v>322</v>
      </c>
      <c r="I5229" t="s">
        <v>330</v>
      </c>
      <c r="J5229" s="3">
        <v>400.60199999999998</v>
      </c>
      <c r="K5229" s="3">
        <v>410.60199999999998</v>
      </c>
      <c r="L5229" s="3">
        <v>373.54199999999997</v>
      </c>
      <c r="M5229" s="3">
        <v>308.51400000000001</v>
      </c>
      <c r="N5229" s="3">
        <v>283.91000000000003</v>
      </c>
      <c r="O5229" s="3">
        <v>283.78199999999998</v>
      </c>
      <c r="P5229" s="3">
        <v>276.178</v>
      </c>
      <c r="Q5229" s="3">
        <v>317.161</v>
      </c>
      <c r="R5229" s="3">
        <v>343.82799999999997</v>
      </c>
      <c r="S5229" s="3">
        <v>364.92700000000002</v>
      </c>
      <c r="T5229" s="3">
        <v>363.86900000000003</v>
      </c>
      <c r="U5229" s="3">
        <v>378.62200000000001</v>
      </c>
      <c r="V5229" s="3">
        <v>347.39100000000002</v>
      </c>
      <c r="W5229" s="3">
        <v>364.077</v>
      </c>
      <c r="X5229" s="3">
        <v>372.488</v>
      </c>
      <c r="Y5229" s="3">
        <v>368.238</v>
      </c>
      <c r="Z5229" s="3">
        <v>453.42099999999999</v>
      </c>
      <c r="AA5229" s="3">
        <v>489.17500000000001</v>
      </c>
      <c r="AB5229" s="3">
        <v>533.43399999999997</v>
      </c>
      <c r="AC5229" s="3">
        <v>560.70799999999997</v>
      </c>
      <c r="AD5229" s="3">
        <v>555.22299999999996</v>
      </c>
      <c r="AE5229" s="3">
        <v>608.85799999999995</v>
      </c>
      <c r="AF5229" s="3">
        <v>644.08699999999999</v>
      </c>
      <c r="AG5229" s="3">
        <v>666.85</v>
      </c>
      <c r="AH5229" s="3">
        <v>699.05200000000002</v>
      </c>
      <c r="AI5229" s="3">
        <v>739.33900000000006</v>
      </c>
      <c r="AJ5229" s="3">
        <v>784.99099999999999</v>
      </c>
      <c r="AK5229" s="3">
        <v>819.83299999999997</v>
      </c>
      <c r="AL5229" s="3">
        <v>852.00300000000004</v>
      </c>
      <c r="AM5229" s="3">
        <v>881.09900000000005</v>
      </c>
      <c r="AN5229" s="3">
        <v>913.98699999999997</v>
      </c>
      <c r="AO5229" s="3">
        <v>951.82500000000005</v>
      </c>
      <c r="AP5229" s="3">
        <v>991.94899999999996</v>
      </c>
      <c r="AQ5229" s="3">
        <v>1033.3040000000001</v>
      </c>
      <c r="AR5229" s="3">
        <v>1079.6669999999999</v>
      </c>
      <c r="AS5229" s="3">
        <v>1119.5309999999999</v>
      </c>
      <c r="AT5229" s="3">
        <v>1130.4100000000001</v>
      </c>
      <c r="AU5229" s="3">
        <v>1132.768</v>
      </c>
      <c r="AV5229" s="3">
        <v>1135.453</v>
      </c>
      <c r="AW5229" s="3">
        <v>1133.2909999999999</v>
      </c>
      <c r="AX5229" s="3">
        <v>1129.8209999999999</v>
      </c>
      <c r="AY5229" s="3">
        <v>1125.3789999999999</v>
      </c>
      <c r="AZ5229" s="3">
        <v>1120.2149999999999</v>
      </c>
      <c r="BA5229">
        <v>1199.7619999999999</v>
      </c>
      <c r="BB5229">
        <v>2015</v>
      </c>
    </row>
    <row r="5230" spans="1:54" hidden="1" x14ac:dyDescent="0.2">
      <c r="A5230">
        <v>688</v>
      </c>
      <c r="B5230" t="s">
        <v>440</v>
      </c>
      <c r="C5230" t="s">
        <v>329</v>
      </c>
      <c r="D5230" t="s">
        <v>103</v>
      </c>
      <c r="E5230" t="s">
        <v>325</v>
      </c>
      <c r="F5230" t="s">
        <v>328</v>
      </c>
      <c r="G5230" t="s">
        <v>225</v>
      </c>
      <c r="H5230" t="s">
        <v>322</v>
      </c>
      <c r="I5230" t="s">
        <v>321</v>
      </c>
      <c r="J5230" s="3">
        <v>15.523</v>
      </c>
      <c r="K5230" s="3">
        <v>11.898999999999999</v>
      </c>
      <c r="L5230" s="3">
        <v>12.715</v>
      </c>
      <c r="M5230" s="3">
        <v>11.87</v>
      </c>
      <c r="N5230" s="3">
        <v>12.853999999999999</v>
      </c>
      <c r="O5230" s="3">
        <v>17.106999999999999</v>
      </c>
      <c r="P5230" s="3">
        <v>18.765000000000001</v>
      </c>
      <c r="Q5230" s="3">
        <v>60.651000000000003</v>
      </c>
      <c r="R5230" s="3">
        <v>97.525000000000006</v>
      </c>
      <c r="S5230" s="3">
        <v>152.54900000000001</v>
      </c>
      <c r="T5230" s="3">
        <v>283.79000000000002</v>
      </c>
      <c r="U5230" s="3">
        <v>332.14</v>
      </c>
      <c r="V5230" s="3">
        <v>398.63600000000002</v>
      </c>
      <c r="W5230" s="3">
        <v>620.73099999999999</v>
      </c>
      <c r="X5230" s="3">
        <v>960.63099999999997</v>
      </c>
      <c r="Y5230" s="3">
        <v>1424.857</v>
      </c>
      <c r="Z5230" s="3">
        <v>2378.7849999999999</v>
      </c>
      <c r="AA5230" s="3">
        <v>2805.57</v>
      </c>
      <c r="AB5230" s="3">
        <v>3222.4760000000001</v>
      </c>
      <c r="AC5230" s="3">
        <v>3683.953</v>
      </c>
      <c r="AD5230" s="3">
        <v>4006.299</v>
      </c>
      <c r="AE5230" s="3">
        <v>5034.576</v>
      </c>
      <c r="AF5230" s="3">
        <v>6096.3370000000004</v>
      </c>
      <c r="AG5230" s="3">
        <v>6640.1149999999998</v>
      </c>
      <c r="AH5230" s="3">
        <v>7456.3230000000003</v>
      </c>
      <c r="AI5230" s="3">
        <v>8336.3700000000008</v>
      </c>
      <c r="AJ5230" s="3">
        <v>9543.17</v>
      </c>
      <c r="AK5230" s="3">
        <v>10824.773999999999</v>
      </c>
      <c r="AL5230" s="3">
        <v>12147.522000000001</v>
      </c>
      <c r="AM5230" s="3">
        <v>12697.575999999999</v>
      </c>
      <c r="AN5230" s="3">
        <v>14178.401</v>
      </c>
      <c r="AO5230" s="3">
        <v>15257.333000000001</v>
      </c>
      <c r="AP5230" s="3">
        <v>16831.437000000002</v>
      </c>
      <c r="AQ5230" s="3">
        <v>18220.053</v>
      </c>
      <c r="AR5230" s="3">
        <v>19538.937999999998</v>
      </c>
      <c r="AS5230" s="3">
        <v>21148.098999999998</v>
      </c>
      <c r="AT5230" s="3">
        <v>23971.488000000001</v>
      </c>
      <c r="AU5230" s="3">
        <v>27168.305</v>
      </c>
      <c r="AV5230" s="3">
        <v>28839.412</v>
      </c>
      <c r="AW5230" s="3">
        <v>30454.010999999999</v>
      </c>
      <c r="AX5230" s="3">
        <v>32060.960999999999</v>
      </c>
      <c r="AY5230" s="3">
        <v>33723.264000000003</v>
      </c>
      <c r="AZ5230" s="3">
        <v>35448.355000000003</v>
      </c>
      <c r="BA5230">
        <v>40053.677000000003</v>
      </c>
      <c r="BB5230">
        <v>2015</v>
      </c>
    </row>
    <row r="5231" spans="1:54" hidden="1" x14ac:dyDescent="0.2">
      <c r="A5231">
        <v>688</v>
      </c>
      <c r="B5231" t="s">
        <v>440</v>
      </c>
      <c r="C5231" t="s">
        <v>327</v>
      </c>
      <c r="D5231" t="s">
        <v>103</v>
      </c>
      <c r="E5231" t="s">
        <v>325</v>
      </c>
      <c r="F5231" t="s">
        <v>326</v>
      </c>
      <c r="G5231" t="s">
        <v>223</v>
      </c>
      <c r="H5231" t="s">
        <v>322</v>
      </c>
      <c r="I5231" t="s">
        <v>321</v>
      </c>
      <c r="J5231" s="3">
        <v>444.79700000000003</v>
      </c>
      <c r="K5231" s="3">
        <v>337.26400000000001</v>
      </c>
      <c r="L5231" s="3">
        <v>336.63499999999999</v>
      </c>
      <c r="M5231" s="3">
        <v>295.41800000000001</v>
      </c>
      <c r="N5231" s="3">
        <v>302.875</v>
      </c>
      <c r="O5231" s="3">
        <v>396.18700000000001</v>
      </c>
      <c r="P5231" s="3">
        <v>463.21800000000002</v>
      </c>
      <c r="Q5231" s="3">
        <v>209.547</v>
      </c>
      <c r="R5231" s="3">
        <v>184.50399999999999</v>
      </c>
      <c r="S5231" s="3">
        <v>192.13</v>
      </c>
      <c r="T5231" s="3">
        <v>304.38499999999999</v>
      </c>
      <c r="U5231" s="3">
        <v>231.54300000000001</v>
      </c>
      <c r="V5231" s="3">
        <v>151.715</v>
      </c>
      <c r="W5231" s="3">
        <v>152.10900000000001</v>
      </c>
      <c r="X5231" s="3">
        <v>159.08199999999999</v>
      </c>
      <c r="Y5231" s="3">
        <v>157.934</v>
      </c>
      <c r="Z5231" s="3">
        <v>210.62799999999999</v>
      </c>
      <c r="AA5231" s="3">
        <v>242.999</v>
      </c>
      <c r="AB5231" s="3">
        <v>271.93299999999999</v>
      </c>
      <c r="AC5231" s="3">
        <v>290.31599999999997</v>
      </c>
      <c r="AD5231" s="3">
        <v>255.35</v>
      </c>
      <c r="AE5231" s="3">
        <v>243.13399999999999</v>
      </c>
      <c r="AF5231" s="3">
        <v>257.60300000000001</v>
      </c>
      <c r="AG5231" s="3">
        <v>279.20400000000001</v>
      </c>
      <c r="AH5231" s="3">
        <v>330.19799999999998</v>
      </c>
      <c r="AI5231" s="3">
        <v>361.49200000000002</v>
      </c>
      <c r="AJ5231" s="3">
        <v>382</v>
      </c>
      <c r="AK5231" s="3">
        <v>423.36599999999999</v>
      </c>
      <c r="AL5231" s="3">
        <v>502.5</v>
      </c>
      <c r="AM5231" s="3">
        <v>475.416</v>
      </c>
      <c r="AN5231" s="3">
        <v>429.94799999999998</v>
      </c>
      <c r="AO5231" s="3">
        <v>524.89099999999996</v>
      </c>
      <c r="AP5231" s="3">
        <v>589.81799999999998</v>
      </c>
      <c r="AQ5231" s="3">
        <v>604.99900000000002</v>
      </c>
      <c r="AR5231" s="3">
        <v>619.90700000000004</v>
      </c>
      <c r="AS5231" s="3">
        <v>528.93399999999997</v>
      </c>
      <c r="AT5231" s="3">
        <v>392.05799999999999</v>
      </c>
      <c r="AU5231" s="3">
        <v>429.29599999999999</v>
      </c>
      <c r="AV5231" s="3">
        <v>472.04399999999998</v>
      </c>
      <c r="AW5231" s="3">
        <v>481.97899999999998</v>
      </c>
      <c r="AX5231" s="3">
        <v>490.685</v>
      </c>
      <c r="AY5231" s="3">
        <v>498.60199999999998</v>
      </c>
      <c r="AZ5231" s="3">
        <v>505.77</v>
      </c>
      <c r="BA5231">
        <v>551.23800000000006</v>
      </c>
      <c r="BB5231">
        <v>2015</v>
      </c>
    </row>
    <row r="5232" spans="1:54" hidden="1" x14ac:dyDescent="0.2">
      <c r="A5232">
        <v>688</v>
      </c>
      <c r="B5232" t="s">
        <v>440</v>
      </c>
      <c r="C5232" t="s">
        <v>212</v>
      </c>
      <c r="D5232" t="s">
        <v>103</v>
      </c>
      <c r="E5232" t="s">
        <v>325</v>
      </c>
      <c r="F5232" t="s">
        <v>324</v>
      </c>
      <c r="G5232" t="s">
        <v>323</v>
      </c>
      <c r="H5232" t="s">
        <v>322</v>
      </c>
      <c r="I5232" t="s">
        <v>321</v>
      </c>
      <c r="J5232" s="3">
        <v>172.07599999999999</v>
      </c>
      <c r="K5232" s="3">
        <v>192.84</v>
      </c>
      <c r="L5232" s="3">
        <v>186.32</v>
      </c>
      <c r="M5232" s="3">
        <v>159.959</v>
      </c>
      <c r="N5232" s="3">
        <v>152.42599999999999</v>
      </c>
      <c r="O5232" s="3">
        <v>157.233</v>
      </c>
      <c r="P5232" s="3">
        <v>156.10499999999999</v>
      </c>
      <c r="Q5232" s="3">
        <v>183.845</v>
      </c>
      <c r="R5232" s="3">
        <v>206.28</v>
      </c>
      <c r="S5232" s="3">
        <v>227.452</v>
      </c>
      <c r="T5232" s="3">
        <v>235.18100000000001</v>
      </c>
      <c r="U5232" s="3">
        <v>252.86199999999999</v>
      </c>
      <c r="V5232" s="3">
        <v>237.29300000000001</v>
      </c>
      <c r="W5232" s="3">
        <v>254.607</v>
      </c>
      <c r="X5232" s="3">
        <v>266.03300000000002</v>
      </c>
      <c r="Y5232" s="3">
        <v>268.48200000000003</v>
      </c>
      <c r="Z5232" s="3">
        <v>336.62299999999999</v>
      </c>
      <c r="AA5232" s="3">
        <v>369.38499999999999</v>
      </c>
      <c r="AB5232" s="3">
        <v>407.17700000000002</v>
      </c>
      <c r="AC5232" s="3">
        <v>434.54500000000002</v>
      </c>
      <c r="AD5232" s="3">
        <v>440.08499999999998</v>
      </c>
      <c r="AE5232" s="3">
        <v>493.59699999999998</v>
      </c>
      <c r="AF5232" s="3">
        <v>530.17200000000003</v>
      </c>
      <c r="AG5232" s="3">
        <v>559.85400000000004</v>
      </c>
      <c r="AH5232" s="3">
        <v>603.02800000000002</v>
      </c>
      <c r="AI5232" s="3">
        <v>658.30100000000004</v>
      </c>
      <c r="AJ5232" s="3">
        <v>720.42600000000004</v>
      </c>
      <c r="AK5232" s="3">
        <v>772.423</v>
      </c>
      <c r="AL5232" s="3">
        <v>818.48</v>
      </c>
      <c r="AM5232" s="3">
        <v>852.85799999999995</v>
      </c>
      <c r="AN5232" s="3">
        <v>895.50099999999998</v>
      </c>
      <c r="AO5232" s="3">
        <v>951.82500000000005</v>
      </c>
      <c r="AP5232" s="3">
        <v>1010.222</v>
      </c>
      <c r="AQ5232" s="3">
        <v>1069.3330000000001</v>
      </c>
      <c r="AR5232" s="3">
        <v>1137.366</v>
      </c>
      <c r="AS5232" s="3">
        <v>1192.1489999999999</v>
      </c>
      <c r="AT5232" s="3">
        <v>1219.0909999999999</v>
      </c>
      <c r="AU5232" s="3">
        <v>1243.616</v>
      </c>
      <c r="AV5232" s="3">
        <v>1274.885</v>
      </c>
      <c r="AW5232" s="3">
        <v>1300.0550000000001</v>
      </c>
      <c r="AX5232" s="3">
        <v>1321.54</v>
      </c>
      <c r="AY5232" s="3">
        <v>1341.431</v>
      </c>
      <c r="AZ5232" s="3">
        <v>1358.203</v>
      </c>
      <c r="BA5232">
        <v>1479.9590000000001</v>
      </c>
      <c r="BB5232">
        <v>2015</v>
      </c>
    </row>
    <row r="5233" spans="1:54" hidden="1" x14ac:dyDescent="0.2">
      <c r="A5233">
        <v>688</v>
      </c>
      <c r="B5233" t="s">
        <v>440</v>
      </c>
      <c r="C5233" t="s">
        <v>320</v>
      </c>
      <c r="D5233" t="s">
        <v>103</v>
      </c>
      <c r="E5233" t="s">
        <v>319</v>
      </c>
      <c r="F5233" t="s">
        <v>318</v>
      </c>
      <c r="G5233" t="s">
        <v>243</v>
      </c>
    </row>
    <row r="5234" spans="1:54" hidden="1" x14ac:dyDescent="0.2">
      <c r="A5234">
        <v>688</v>
      </c>
      <c r="B5234" t="s">
        <v>440</v>
      </c>
      <c r="C5234" t="s">
        <v>317</v>
      </c>
      <c r="D5234" t="s">
        <v>103</v>
      </c>
      <c r="E5234" t="s">
        <v>316</v>
      </c>
      <c r="F5234" s="3" t="s">
        <v>315</v>
      </c>
      <c r="G5234" t="s">
        <v>288</v>
      </c>
      <c r="I5234" t="s">
        <v>310</v>
      </c>
      <c r="J5234">
        <v>1.6E-2</v>
      </c>
      <c r="K5234">
        <v>1.6E-2</v>
      </c>
      <c r="L5234">
        <v>1.4999999999999999E-2</v>
      </c>
      <c r="M5234">
        <v>1.2E-2</v>
      </c>
      <c r="N5234">
        <v>1.0999999999999999E-2</v>
      </c>
      <c r="O5234">
        <v>1.0999999999999999E-2</v>
      </c>
      <c r="P5234">
        <v>0.01</v>
      </c>
      <c r="Q5234">
        <v>1.0999999999999999E-2</v>
      </c>
      <c r="R5234">
        <v>1.2E-2</v>
      </c>
      <c r="S5234">
        <v>1.2E-2</v>
      </c>
      <c r="T5234">
        <v>1.2E-2</v>
      </c>
      <c r="U5234">
        <v>1.2E-2</v>
      </c>
      <c r="V5234">
        <v>0.01</v>
      </c>
      <c r="W5234">
        <v>1.0999999999999999E-2</v>
      </c>
      <c r="X5234">
        <v>1.0999999999999999E-2</v>
      </c>
      <c r="Y5234">
        <v>1.0999999999999999E-2</v>
      </c>
      <c r="Z5234">
        <v>1.4E-2</v>
      </c>
      <c r="AA5234">
        <v>1.4999999999999999E-2</v>
      </c>
      <c r="AB5234">
        <v>1.6E-2</v>
      </c>
      <c r="AC5234">
        <v>1.7000000000000001E-2</v>
      </c>
      <c r="AD5234">
        <v>1.6E-2</v>
      </c>
      <c r="AE5234">
        <v>1.7999999999999999E-2</v>
      </c>
      <c r="AF5234">
        <v>1.9E-2</v>
      </c>
      <c r="AG5234">
        <v>1.9E-2</v>
      </c>
      <c r="AH5234">
        <v>0.02</v>
      </c>
      <c r="AI5234">
        <v>0.02</v>
      </c>
      <c r="AJ5234">
        <v>2.1000000000000001E-2</v>
      </c>
      <c r="AK5234">
        <v>2.1999999999999999E-2</v>
      </c>
      <c r="AL5234">
        <v>2.3E-2</v>
      </c>
      <c r="AM5234">
        <v>2.4E-2</v>
      </c>
      <c r="AN5234">
        <v>2.4E-2</v>
      </c>
      <c r="AO5234">
        <v>2.5000000000000001E-2</v>
      </c>
      <c r="AP5234">
        <v>2.5999999999999999E-2</v>
      </c>
      <c r="AQ5234">
        <v>2.7E-2</v>
      </c>
      <c r="AR5234">
        <v>2.8000000000000001E-2</v>
      </c>
      <c r="AS5234">
        <v>2.9000000000000001E-2</v>
      </c>
      <c r="AT5234">
        <v>2.9000000000000001E-2</v>
      </c>
      <c r="AU5234">
        <v>2.9000000000000001E-2</v>
      </c>
      <c r="AV5234">
        <v>2.9000000000000001E-2</v>
      </c>
      <c r="AW5234">
        <v>2.8000000000000001E-2</v>
      </c>
      <c r="AX5234">
        <v>2.8000000000000001E-2</v>
      </c>
      <c r="AY5234">
        <v>2.8000000000000001E-2</v>
      </c>
      <c r="AZ5234">
        <v>2.7E-2</v>
      </c>
      <c r="BA5234">
        <v>2.9000000000000001E-2</v>
      </c>
      <c r="BB5234">
        <v>2016</v>
      </c>
    </row>
    <row r="5235" spans="1:54" hidden="1" x14ac:dyDescent="0.2">
      <c r="A5235">
        <v>688</v>
      </c>
      <c r="B5235" t="s">
        <v>440</v>
      </c>
      <c r="C5235" t="s">
        <v>314</v>
      </c>
      <c r="D5235" t="s">
        <v>103</v>
      </c>
      <c r="E5235" t="s">
        <v>313</v>
      </c>
      <c r="F5235" s="3" t="s">
        <v>312</v>
      </c>
      <c r="G5235" t="s">
        <v>311</v>
      </c>
      <c r="I5235" t="s">
        <v>310</v>
      </c>
      <c r="J5235">
        <v>0.09</v>
      </c>
      <c r="K5235">
        <v>6.2E-2</v>
      </c>
      <c r="L5235">
        <v>6.8000000000000005E-2</v>
      </c>
      <c r="M5235">
        <v>7.3999999999999996E-2</v>
      </c>
      <c r="N5235">
        <v>8.4000000000000005E-2</v>
      </c>
      <c r="O5235">
        <v>0.109</v>
      </c>
      <c r="P5235">
        <v>0.12</v>
      </c>
      <c r="Q5235">
        <v>0.33</v>
      </c>
      <c r="R5235">
        <v>0.47299999999999998</v>
      </c>
      <c r="S5235">
        <v>0.67100000000000004</v>
      </c>
      <c r="T5235">
        <v>1.2070000000000001</v>
      </c>
      <c r="U5235">
        <v>1.3140000000000001</v>
      </c>
      <c r="V5235">
        <v>1.68</v>
      </c>
      <c r="W5235">
        <v>2.4380000000000002</v>
      </c>
      <c r="X5235">
        <v>3.6110000000000002</v>
      </c>
      <c r="Y5235">
        <v>5.3070000000000004</v>
      </c>
      <c r="Z5235">
        <v>7.0670000000000002</v>
      </c>
      <c r="AA5235">
        <v>7.5949999999999998</v>
      </c>
      <c r="AB5235">
        <v>7.9139999999999997</v>
      </c>
      <c r="AC5235">
        <v>8.4779999999999998</v>
      </c>
      <c r="AD5235">
        <v>9.1029999999999998</v>
      </c>
      <c r="AE5235">
        <v>10.199999999999999</v>
      </c>
      <c r="AF5235">
        <v>11.499000000000001</v>
      </c>
      <c r="AG5235">
        <v>11.86</v>
      </c>
      <c r="AH5235">
        <v>12.365</v>
      </c>
      <c r="AI5235">
        <v>12.663</v>
      </c>
      <c r="AJ5235">
        <v>13.247</v>
      </c>
      <c r="AK5235">
        <v>14.013999999999999</v>
      </c>
      <c r="AL5235">
        <v>14.842000000000001</v>
      </c>
      <c r="AM5235">
        <v>14.888</v>
      </c>
      <c r="AN5235">
        <v>15.833</v>
      </c>
      <c r="AO5235">
        <v>16.03</v>
      </c>
      <c r="AP5235">
        <v>16.661000000000001</v>
      </c>
      <c r="AQ5235">
        <v>17.039000000000001</v>
      </c>
      <c r="AR5235">
        <v>17.178999999999998</v>
      </c>
      <c r="AS5235">
        <v>17.739000000000001</v>
      </c>
      <c r="AT5235">
        <v>19.663</v>
      </c>
      <c r="AU5235">
        <v>21.846</v>
      </c>
      <c r="AV5235">
        <v>22.620999999999999</v>
      </c>
      <c r="AW5235">
        <v>23.425000000000001</v>
      </c>
      <c r="AX5235">
        <v>24.26</v>
      </c>
      <c r="AY5235">
        <v>25.14</v>
      </c>
      <c r="AZ5235">
        <v>26.099</v>
      </c>
      <c r="BA5235">
        <v>27.064</v>
      </c>
      <c r="BB5235">
        <v>2016</v>
      </c>
    </row>
    <row r="5236" spans="1:54" hidden="1" x14ac:dyDescent="0.2">
      <c r="A5236">
        <v>688</v>
      </c>
      <c r="B5236" t="s">
        <v>440</v>
      </c>
      <c r="C5236" t="s">
        <v>309</v>
      </c>
      <c r="D5236" t="s">
        <v>103</v>
      </c>
      <c r="E5236" t="s">
        <v>308</v>
      </c>
      <c r="F5236" t="s">
        <v>307</v>
      </c>
      <c r="G5236" t="s">
        <v>217</v>
      </c>
      <c r="I5236" t="s">
        <v>1469</v>
      </c>
      <c r="J5236" s="3">
        <v>14.696</v>
      </c>
      <c r="K5236" s="3">
        <v>29.800999999999998</v>
      </c>
      <c r="L5236" s="3">
        <v>26.786999999999999</v>
      </c>
      <c r="M5236" s="3">
        <v>21.363</v>
      </c>
      <c r="N5236" s="3">
        <v>18.509</v>
      </c>
      <c r="O5236" s="3">
        <v>13.648</v>
      </c>
      <c r="P5236" s="3">
        <v>12.695</v>
      </c>
      <c r="Q5236" s="3">
        <v>30.044</v>
      </c>
      <c r="R5236" s="3">
        <v>36.253</v>
      </c>
      <c r="S5236" s="3">
        <v>35.225000000000001</v>
      </c>
      <c r="T5236" s="3">
        <v>37.204000000000001</v>
      </c>
      <c r="U5236" s="3">
        <v>25.178000000000001</v>
      </c>
      <c r="V5236" s="3">
        <v>28.315999999999999</v>
      </c>
      <c r="W5236" s="3">
        <v>28.82</v>
      </c>
      <c r="X5236" s="3">
        <v>24.812000000000001</v>
      </c>
      <c r="Y5236" s="3">
        <v>35.173999999999999</v>
      </c>
      <c r="Z5236" s="3">
        <v>22.204999999999998</v>
      </c>
      <c r="AA5236" s="3">
        <v>21.748999999999999</v>
      </c>
      <c r="AB5236" s="3">
        <v>25.54</v>
      </c>
      <c r="AC5236" s="3">
        <v>41.055</v>
      </c>
      <c r="AD5236" s="3">
        <v>39.97</v>
      </c>
      <c r="AE5236" s="3">
        <v>29.178000000000001</v>
      </c>
      <c r="AF5236" s="3">
        <v>37.113999999999997</v>
      </c>
      <c r="AG5236" s="3">
        <v>28.588000000000001</v>
      </c>
      <c r="AH5236" s="3">
        <v>15.746</v>
      </c>
      <c r="AI5236" s="3">
        <v>16.192</v>
      </c>
      <c r="AJ5236" s="3">
        <v>15.337999999999999</v>
      </c>
      <c r="AK5236" s="3">
        <v>13.843</v>
      </c>
      <c r="AL5236" s="3">
        <v>14.182</v>
      </c>
      <c r="AM5236" s="3">
        <v>14.64</v>
      </c>
      <c r="AN5236" s="3">
        <v>18.295000000000002</v>
      </c>
      <c r="AO5236" s="3">
        <v>25.667000000000002</v>
      </c>
      <c r="AP5236" s="3">
        <v>47.381999999999998</v>
      </c>
      <c r="AQ5236" s="3">
        <v>54.469000000000001</v>
      </c>
      <c r="AR5236" s="3">
        <v>55.363</v>
      </c>
      <c r="AS5236" s="3">
        <v>45.326000000000001</v>
      </c>
      <c r="AT5236" s="3">
        <v>42.656999999999996</v>
      </c>
      <c r="AU5236" s="3">
        <v>43.963000000000001</v>
      </c>
      <c r="AV5236" s="3">
        <v>54.688000000000002</v>
      </c>
      <c r="AW5236" s="3">
        <v>86.272000000000006</v>
      </c>
      <c r="AX5236" s="3">
        <v>106.746</v>
      </c>
      <c r="AY5236" s="3">
        <v>138.404</v>
      </c>
      <c r="AZ5236" s="3">
        <v>162.84700000000001</v>
      </c>
      <c r="BA5236">
        <v>158.71</v>
      </c>
      <c r="BB5236">
        <v>2016</v>
      </c>
    </row>
    <row r="5237" spans="1:54" hidden="1" x14ac:dyDescent="0.2">
      <c r="A5237">
        <v>688</v>
      </c>
      <c r="B5237" t="s">
        <v>440</v>
      </c>
      <c r="C5237" t="s">
        <v>306</v>
      </c>
      <c r="D5237" t="s">
        <v>103</v>
      </c>
      <c r="E5237" t="s">
        <v>305</v>
      </c>
      <c r="F5237" t="s">
        <v>304</v>
      </c>
      <c r="G5237" t="s">
        <v>217</v>
      </c>
      <c r="I5237" t="s">
        <v>1469</v>
      </c>
      <c r="J5237" s="3">
        <v>7.657</v>
      </c>
      <c r="K5237" s="3">
        <v>19.774999999999999</v>
      </c>
      <c r="L5237" s="3">
        <v>14.762</v>
      </c>
      <c r="M5237" s="3">
        <v>9.9890000000000008</v>
      </c>
      <c r="N5237" s="3">
        <v>9.81</v>
      </c>
      <c r="O5237" s="3">
        <v>7.3310000000000004</v>
      </c>
      <c r="P5237" s="3">
        <v>5.2889999999999997</v>
      </c>
      <c r="Q5237" s="3">
        <v>13.616</v>
      </c>
      <c r="R5237" s="3">
        <v>21.262</v>
      </c>
      <c r="S5237" s="3">
        <v>17.099</v>
      </c>
      <c r="T5237" s="3">
        <v>26.951000000000001</v>
      </c>
      <c r="U5237" s="3">
        <v>15.473000000000001</v>
      </c>
      <c r="V5237" s="3">
        <v>16.77</v>
      </c>
      <c r="W5237" s="3">
        <v>14.539</v>
      </c>
      <c r="X5237" s="3">
        <v>11.601000000000001</v>
      </c>
      <c r="Y5237" s="3">
        <v>24.623000000000001</v>
      </c>
      <c r="Z5237" s="3">
        <v>14.115</v>
      </c>
      <c r="AA5237" s="3">
        <v>17.155999999999999</v>
      </c>
      <c r="AB5237" s="3">
        <v>19.678000000000001</v>
      </c>
      <c r="AC5237" s="3">
        <v>29.148</v>
      </c>
      <c r="AD5237" s="3">
        <v>23.95</v>
      </c>
      <c r="AE5237" s="3">
        <v>13.121</v>
      </c>
      <c r="AF5237" s="3">
        <v>17.577000000000002</v>
      </c>
      <c r="AG5237" s="3">
        <v>13.923999999999999</v>
      </c>
      <c r="AH5237" s="3">
        <v>13.907999999999999</v>
      </c>
      <c r="AI5237" s="3">
        <v>6.6509999999999998</v>
      </c>
      <c r="AJ5237" s="3">
        <v>12.919</v>
      </c>
      <c r="AK5237" s="3">
        <v>8.3330000000000002</v>
      </c>
      <c r="AL5237" s="3">
        <v>5.1420000000000003</v>
      </c>
      <c r="AM5237" s="3">
        <v>4.3730000000000002</v>
      </c>
      <c r="AN5237" s="3">
        <v>8.0809999999999995</v>
      </c>
      <c r="AO5237" s="3">
        <v>4.4409999999999998</v>
      </c>
      <c r="AP5237" s="3">
        <v>14.9</v>
      </c>
      <c r="AQ5237" s="3">
        <v>11.531000000000001</v>
      </c>
      <c r="AR5237" s="3">
        <v>17.207999999999998</v>
      </c>
      <c r="AS5237" s="3">
        <v>4.9980000000000002</v>
      </c>
      <c r="AT5237" s="3">
        <v>3.4079999999999999</v>
      </c>
      <c r="AU5237" s="3">
        <v>27.882999999999999</v>
      </c>
      <c r="AV5237" s="3">
        <v>37.764000000000003</v>
      </c>
      <c r="AW5237" s="3">
        <v>41.656999999999996</v>
      </c>
      <c r="AX5237" s="3">
        <v>40.107999999999997</v>
      </c>
      <c r="AY5237" s="3">
        <v>47.369</v>
      </c>
      <c r="AZ5237" s="3">
        <v>46.47</v>
      </c>
      <c r="BA5237">
        <v>40.99</v>
      </c>
      <c r="BB5237">
        <v>2016</v>
      </c>
    </row>
    <row r="5238" spans="1:54" hidden="1" x14ac:dyDescent="0.2">
      <c r="A5238">
        <v>688</v>
      </c>
      <c r="B5238" t="s">
        <v>440</v>
      </c>
      <c r="C5238" t="s">
        <v>303</v>
      </c>
      <c r="D5238" t="s">
        <v>103</v>
      </c>
      <c r="E5238" t="s">
        <v>300</v>
      </c>
      <c r="F5238" t="s">
        <v>302</v>
      </c>
      <c r="G5238" t="s">
        <v>295</v>
      </c>
      <c r="I5238" t="s">
        <v>1470</v>
      </c>
      <c r="J5238" s="3">
        <v>0.14899999999999999</v>
      </c>
      <c r="K5238" s="3">
        <v>0.156</v>
      </c>
      <c r="L5238" s="3">
        <v>0.183</v>
      </c>
      <c r="M5238" s="3">
        <v>0.23499999999999999</v>
      </c>
      <c r="N5238" s="3">
        <v>0.30499999999999999</v>
      </c>
      <c r="O5238" s="3">
        <v>0.4</v>
      </c>
      <c r="P5238" s="3">
        <v>0.56100000000000005</v>
      </c>
      <c r="Q5238" s="3">
        <v>1.482</v>
      </c>
      <c r="R5238" s="3">
        <v>2.35</v>
      </c>
      <c r="S5238" s="3">
        <v>3.3380000000000001</v>
      </c>
      <c r="T5238" s="3">
        <v>4.798</v>
      </c>
      <c r="U5238" s="3">
        <v>6.3940000000000001</v>
      </c>
      <c r="V5238" s="3">
        <v>9.2759999999999998</v>
      </c>
      <c r="W5238" s="3">
        <v>13.196</v>
      </c>
      <c r="X5238" s="3">
        <v>21.524999999999999</v>
      </c>
      <c r="Y5238" s="3">
        <v>31.786000000000001</v>
      </c>
      <c r="Z5238" s="3">
        <v>47.198999999999998</v>
      </c>
      <c r="AA5238" s="3">
        <v>50.673000000000002</v>
      </c>
      <c r="AB5238" s="3">
        <v>51.426000000000002</v>
      </c>
      <c r="AC5238" s="3">
        <v>52.904000000000003</v>
      </c>
      <c r="AD5238" s="3">
        <v>59.628999999999998</v>
      </c>
      <c r="AE5238" s="3">
        <v>65.031999999999996</v>
      </c>
      <c r="AF5238" s="3">
        <v>75.938000000000002</v>
      </c>
      <c r="AG5238" s="3">
        <v>86.156000000000006</v>
      </c>
      <c r="AH5238" s="3">
        <v>97.040999999999997</v>
      </c>
      <c r="AI5238" s="3">
        <v>103.27800000000001</v>
      </c>
      <c r="AJ5238" s="3">
        <v>116.95699999999999</v>
      </c>
      <c r="AK5238" s="3">
        <v>126.502</v>
      </c>
      <c r="AL5238" s="3">
        <v>139.565</v>
      </c>
      <c r="AM5238" s="3">
        <v>144.107</v>
      </c>
      <c r="AN5238" s="3">
        <v>162.40799999999999</v>
      </c>
      <c r="AO5238" s="3">
        <v>179.21899999999999</v>
      </c>
      <c r="AP5238" s="3">
        <v>182.96700000000001</v>
      </c>
      <c r="AQ5238" s="3">
        <v>190.666</v>
      </c>
      <c r="AR5238" s="3">
        <v>195.02600000000001</v>
      </c>
      <c r="AS5238" s="3">
        <v>199.691</v>
      </c>
      <c r="AT5238" s="3">
        <v>238.113</v>
      </c>
      <c r="AU5238" s="3">
        <v>274.584</v>
      </c>
      <c r="AV5238" s="3">
        <v>292.947</v>
      </c>
      <c r="AW5238" s="3">
        <v>309.66899999999998</v>
      </c>
      <c r="AX5238" s="3">
        <v>326.70100000000002</v>
      </c>
      <c r="AY5238" s="3">
        <v>344.67</v>
      </c>
      <c r="AZ5238" s="3">
        <v>363.62700000000001</v>
      </c>
      <c r="BA5238">
        <v>383.62599999999998</v>
      </c>
      <c r="BB5238">
        <v>2017</v>
      </c>
    </row>
    <row r="5239" spans="1:54" hidden="1" x14ac:dyDescent="0.2">
      <c r="A5239">
        <v>688</v>
      </c>
      <c r="B5239" t="s">
        <v>440</v>
      </c>
      <c r="C5239" t="s">
        <v>301</v>
      </c>
      <c r="D5239" t="s">
        <v>103</v>
      </c>
      <c r="E5239" t="s">
        <v>300</v>
      </c>
      <c r="F5239" t="s">
        <v>299</v>
      </c>
      <c r="G5239" t="s">
        <v>275</v>
      </c>
      <c r="I5239" t="s">
        <v>298</v>
      </c>
      <c r="J5239" s="3">
        <v>2</v>
      </c>
      <c r="K5239" s="3">
        <v>4.2</v>
      </c>
      <c r="L5239" s="3">
        <v>17.695</v>
      </c>
      <c r="M5239" s="3">
        <v>28.198</v>
      </c>
      <c r="N5239" s="3">
        <v>30.044</v>
      </c>
      <c r="O5239" s="3">
        <v>30.785</v>
      </c>
      <c r="P5239" s="3">
        <v>40.491</v>
      </c>
      <c r="Q5239" s="3">
        <v>164.11500000000001</v>
      </c>
      <c r="R5239" s="3">
        <v>58.506999999999998</v>
      </c>
      <c r="S5239" s="3">
        <v>42.076000000000001</v>
      </c>
      <c r="T5239" s="3">
        <v>43.722999999999999</v>
      </c>
      <c r="U5239" s="3">
        <v>33.258000000000003</v>
      </c>
      <c r="V5239" s="3">
        <v>45.076000000000001</v>
      </c>
      <c r="W5239" s="3">
        <v>42.255000000000003</v>
      </c>
      <c r="X5239" s="3">
        <v>63.122999999999998</v>
      </c>
      <c r="Y5239" s="3">
        <v>47.667999999999999</v>
      </c>
      <c r="Z5239" s="3">
        <v>48.491</v>
      </c>
      <c r="AA5239" s="3">
        <v>7.36</v>
      </c>
      <c r="AB5239" s="3">
        <v>1.4870000000000001</v>
      </c>
      <c r="AC5239" s="3">
        <v>2.8740000000000001</v>
      </c>
      <c r="AD5239" s="3">
        <v>12.712999999999999</v>
      </c>
      <c r="AE5239" s="3">
        <v>9.0609999999999999</v>
      </c>
      <c r="AF5239" s="3">
        <v>16.768999999999998</v>
      </c>
      <c r="AG5239" s="3">
        <v>13.455</v>
      </c>
      <c r="AH5239" s="3">
        <v>12.634</v>
      </c>
      <c r="AI5239" s="3">
        <v>6.4279999999999999</v>
      </c>
      <c r="AJ5239" s="3">
        <v>13.244999999999999</v>
      </c>
      <c r="AK5239" s="3">
        <v>8.1609999999999996</v>
      </c>
      <c r="AL5239" s="3">
        <v>10.326000000000001</v>
      </c>
      <c r="AM5239" s="3">
        <v>3.2549999999999999</v>
      </c>
      <c r="AN5239" s="3">
        <v>12.699</v>
      </c>
      <c r="AO5239" s="3">
        <v>10.351000000000001</v>
      </c>
      <c r="AP5239" s="3">
        <v>2.0910000000000002</v>
      </c>
      <c r="AQ5239" s="3">
        <v>4.2080000000000002</v>
      </c>
      <c r="AR5239" s="3">
        <v>2.2869999999999999</v>
      </c>
      <c r="AS5239" s="3">
        <v>2.3919999999999999</v>
      </c>
      <c r="AT5239" s="3">
        <v>19.241</v>
      </c>
      <c r="AU5239" s="3">
        <v>15.317</v>
      </c>
      <c r="AV5239" s="3">
        <v>6.6879999999999997</v>
      </c>
      <c r="AW5239" s="3">
        <v>5.7080000000000002</v>
      </c>
      <c r="AX5239" s="3">
        <v>5.5</v>
      </c>
      <c r="AY5239" s="3">
        <v>5.5</v>
      </c>
      <c r="AZ5239" s="3">
        <v>5.5</v>
      </c>
      <c r="BA5239">
        <v>5.5</v>
      </c>
      <c r="BB5239">
        <v>2017</v>
      </c>
    </row>
    <row r="5240" spans="1:54" hidden="1" x14ac:dyDescent="0.2">
      <c r="A5240">
        <v>688</v>
      </c>
      <c r="B5240" t="s">
        <v>440</v>
      </c>
      <c r="C5240" t="s">
        <v>297</v>
      </c>
      <c r="D5240" t="s">
        <v>103</v>
      </c>
      <c r="E5240" t="s">
        <v>293</v>
      </c>
      <c r="F5240" t="s">
        <v>296</v>
      </c>
      <c r="G5240" t="s">
        <v>295</v>
      </c>
      <c r="I5240" t="s">
        <v>1470</v>
      </c>
      <c r="J5240" s="3">
        <v>0.158</v>
      </c>
      <c r="K5240" s="3">
        <v>0.17299999999999999</v>
      </c>
      <c r="L5240" s="3">
        <v>0.21299999999999999</v>
      </c>
      <c r="M5240" s="3">
        <v>0.27700000000000002</v>
      </c>
      <c r="N5240" s="3">
        <v>0.35899999999999999</v>
      </c>
      <c r="O5240" s="3">
        <v>0.48099999999999998</v>
      </c>
      <c r="P5240" s="3">
        <v>0.68</v>
      </c>
      <c r="Q5240" s="3">
        <v>1.9390000000000001</v>
      </c>
      <c r="R5240" s="3">
        <v>2.9340000000000002</v>
      </c>
      <c r="S5240" s="3">
        <v>3.7669999999999999</v>
      </c>
      <c r="T5240" s="3">
        <v>5.5410000000000004</v>
      </c>
      <c r="U5240" s="3">
        <v>7.4930000000000003</v>
      </c>
      <c r="V5240" s="3">
        <v>11.576000000000001</v>
      </c>
      <c r="W5240" s="3">
        <v>16.626999999999999</v>
      </c>
      <c r="X5240" s="3">
        <v>26.032</v>
      </c>
      <c r="Y5240" s="3">
        <v>40.749000000000002</v>
      </c>
      <c r="Z5240" s="3">
        <v>48.631</v>
      </c>
      <c r="AA5240" s="3">
        <v>51.645000000000003</v>
      </c>
      <c r="AB5240" s="3">
        <v>51.151000000000003</v>
      </c>
      <c r="AC5240" s="3">
        <v>54.331000000000003</v>
      </c>
      <c r="AD5240" s="3">
        <v>60.545000000000002</v>
      </c>
      <c r="AE5240" s="3">
        <v>73.825000000000003</v>
      </c>
      <c r="AF5240" s="3">
        <v>80.557000000000002</v>
      </c>
      <c r="AG5240" s="3">
        <v>91.686999999999998</v>
      </c>
      <c r="AH5240" s="3">
        <v>100</v>
      </c>
      <c r="AI5240" s="3">
        <v>111.148</v>
      </c>
      <c r="AJ5240" s="3">
        <v>121.566</v>
      </c>
      <c r="AK5240" s="3">
        <v>134.04400000000001</v>
      </c>
      <c r="AL5240" s="3">
        <v>142.33000000000001</v>
      </c>
      <c r="AM5240" s="3">
        <v>148.333</v>
      </c>
      <c r="AN5240" s="3">
        <v>172.983</v>
      </c>
      <c r="AO5240" s="3">
        <v>182.42699999999999</v>
      </c>
      <c r="AP5240" s="3">
        <v>186.40600000000001</v>
      </c>
      <c r="AQ5240" s="3">
        <v>191.92400000000001</v>
      </c>
      <c r="AR5240" s="3">
        <v>194.035</v>
      </c>
      <c r="AS5240" s="3">
        <v>215.571</v>
      </c>
      <c r="AT5240" s="3">
        <v>261.05599999999998</v>
      </c>
      <c r="AU5240" s="3">
        <v>279.75299999999999</v>
      </c>
      <c r="AV5240" s="3">
        <v>297.93700000000001</v>
      </c>
      <c r="AW5240" s="3">
        <v>314.32299999999998</v>
      </c>
      <c r="AX5240" s="3">
        <v>331.61099999999999</v>
      </c>
      <c r="AY5240" s="3">
        <v>349.84899999999999</v>
      </c>
      <c r="AZ5240" s="3">
        <v>369.09100000000001</v>
      </c>
      <c r="BA5240">
        <v>389.39100000000002</v>
      </c>
      <c r="BB5240">
        <v>2017</v>
      </c>
    </row>
    <row r="5241" spans="1:54" hidden="1" x14ac:dyDescent="0.2">
      <c r="A5241">
        <v>688</v>
      </c>
      <c r="B5241" t="s">
        <v>440</v>
      </c>
      <c r="C5241" t="s">
        <v>294</v>
      </c>
      <c r="D5241" t="s">
        <v>103</v>
      </c>
      <c r="E5241" t="s">
        <v>293</v>
      </c>
      <c r="F5241" t="s">
        <v>292</v>
      </c>
      <c r="G5241" t="s">
        <v>275</v>
      </c>
      <c r="I5241" t="s">
        <v>291</v>
      </c>
      <c r="J5241" s="3" t="s">
        <v>215</v>
      </c>
      <c r="K5241" s="3">
        <v>9.5210000000000008</v>
      </c>
      <c r="L5241" s="3">
        <v>23.338999999999999</v>
      </c>
      <c r="M5241" s="3">
        <v>29.701000000000001</v>
      </c>
      <c r="N5241" s="3">
        <v>29.79</v>
      </c>
      <c r="O5241" s="3">
        <v>33.893000000000001</v>
      </c>
      <c r="P5241" s="3">
        <v>41.396999999999998</v>
      </c>
      <c r="Q5241" s="3">
        <v>185.32499999999999</v>
      </c>
      <c r="R5241" s="3">
        <v>51.326999999999998</v>
      </c>
      <c r="S5241" s="3">
        <v>28.38</v>
      </c>
      <c r="T5241" s="3">
        <v>47.098999999999997</v>
      </c>
      <c r="U5241" s="3">
        <v>35.213999999999999</v>
      </c>
      <c r="V5241" s="3">
        <v>54.5</v>
      </c>
      <c r="W5241" s="3">
        <v>43.637999999999998</v>
      </c>
      <c r="X5241" s="3">
        <v>56.558</v>
      </c>
      <c r="Y5241" s="3">
        <v>56.536999999999999</v>
      </c>
      <c r="Z5241" s="3">
        <v>19.343</v>
      </c>
      <c r="AA5241" s="3">
        <v>6.1970000000000001</v>
      </c>
      <c r="AB5241" s="3">
        <v>-0.95599999999999996</v>
      </c>
      <c r="AC5241" s="3">
        <v>6.2160000000000002</v>
      </c>
      <c r="AD5241" s="3">
        <v>11.438000000000001</v>
      </c>
      <c r="AE5241" s="3">
        <v>21.934999999999999</v>
      </c>
      <c r="AF5241" s="3">
        <v>9.1189999999999998</v>
      </c>
      <c r="AG5241" s="3">
        <v>13.815</v>
      </c>
      <c r="AH5241" s="3">
        <v>9.0670000000000002</v>
      </c>
      <c r="AI5241" s="3">
        <v>11.148</v>
      </c>
      <c r="AJ5241" s="3">
        <v>9.3740000000000006</v>
      </c>
      <c r="AK5241" s="3">
        <v>10.263999999999999</v>
      </c>
      <c r="AL5241" s="3">
        <v>6.181</v>
      </c>
      <c r="AM5241" s="3">
        <v>4.2169999999999996</v>
      </c>
      <c r="AN5241" s="3">
        <v>16.617999999999999</v>
      </c>
      <c r="AO5241" s="3">
        <v>5.46</v>
      </c>
      <c r="AP5241" s="3">
        <v>2.181</v>
      </c>
      <c r="AQ5241" s="3">
        <v>2.96</v>
      </c>
      <c r="AR5241" s="3">
        <v>1.1000000000000001</v>
      </c>
      <c r="AS5241" s="3">
        <v>11.099</v>
      </c>
      <c r="AT5241" s="3">
        <v>21.1</v>
      </c>
      <c r="AU5241" s="3">
        <v>7.1619999999999999</v>
      </c>
      <c r="AV5241" s="3">
        <v>6.5</v>
      </c>
      <c r="AW5241" s="3">
        <v>5.5</v>
      </c>
      <c r="AX5241" s="3">
        <v>5.5</v>
      </c>
      <c r="AY5241" s="3">
        <v>5.5</v>
      </c>
      <c r="AZ5241" s="3">
        <v>5.5</v>
      </c>
      <c r="BA5241">
        <v>5.5</v>
      </c>
      <c r="BB5241">
        <v>2017</v>
      </c>
    </row>
    <row r="5242" spans="1:54" hidden="1" x14ac:dyDescent="0.2">
      <c r="A5242">
        <v>688</v>
      </c>
      <c r="B5242" t="s">
        <v>440</v>
      </c>
      <c r="C5242" t="s">
        <v>290</v>
      </c>
      <c r="D5242" t="s">
        <v>103</v>
      </c>
      <c r="E5242" t="s">
        <v>289</v>
      </c>
      <c r="G5242" t="s">
        <v>288</v>
      </c>
    </row>
    <row r="5243" spans="1:54" hidden="1" x14ac:dyDescent="0.2">
      <c r="A5243">
        <v>688</v>
      </c>
      <c r="B5243" t="s">
        <v>440</v>
      </c>
      <c r="C5243" t="s">
        <v>287</v>
      </c>
      <c r="D5243" t="s">
        <v>103</v>
      </c>
      <c r="E5243" t="s">
        <v>286</v>
      </c>
      <c r="F5243" t="s">
        <v>285</v>
      </c>
      <c r="G5243" t="s">
        <v>275</v>
      </c>
      <c r="I5243" t="s">
        <v>1471</v>
      </c>
      <c r="J5243" s="3">
        <v>13.4</v>
      </c>
      <c r="K5243" s="3">
        <v>3.4470000000000001</v>
      </c>
      <c r="L5243" s="3">
        <v>10.811</v>
      </c>
      <c r="M5243" s="3">
        <v>-21.696000000000002</v>
      </c>
      <c r="N5243" s="3">
        <v>-14.864000000000001</v>
      </c>
      <c r="O5243" s="3">
        <v>-14.9</v>
      </c>
      <c r="P5243" s="3">
        <v>34.103000000000002</v>
      </c>
      <c r="Q5243" s="3">
        <v>6.6369999999999996</v>
      </c>
      <c r="R5243" s="3">
        <v>3.1179999999999999</v>
      </c>
      <c r="S5243" s="3">
        <v>4.9640000000000004</v>
      </c>
      <c r="T5243" s="3">
        <v>5.0469999999999997</v>
      </c>
      <c r="U5243" s="3">
        <v>4.8529999999999998</v>
      </c>
      <c r="V5243" s="3">
        <v>-3.2309999999999999</v>
      </c>
      <c r="W5243" s="3">
        <v>14.76</v>
      </c>
      <c r="X5243" s="3">
        <v>7.3259999999999996</v>
      </c>
      <c r="Y5243" s="3">
        <v>-27.940999999999999</v>
      </c>
      <c r="Z5243" s="3">
        <v>9.9160000000000004</v>
      </c>
      <c r="AA5243" s="3">
        <v>0.153</v>
      </c>
      <c r="AB5243" s="3">
        <v>43.905999999999999</v>
      </c>
      <c r="AC5243" s="3">
        <v>16.266999999999999</v>
      </c>
      <c r="AD5243" s="3">
        <v>-9.1140000000000008</v>
      </c>
      <c r="AE5243" s="3">
        <v>9.7360000000000007</v>
      </c>
      <c r="AF5243" s="3">
        <v>30.844999999999999</v>
      </c>
      <c r="AG5243" s="3">
        <v>2.4239999999999999</v>
      </c>
      <c r="AH5243" s="3">
        <v>-4.8159999999999998</v>
      </c>
      <c r="AI5243" s="3">
        <v>10.24</v>
      </c>
      <c r="AJ5243" s="3">
        <v>4.7149999999999999</v>
      </c>
      <c r="AK5243" s="3">
        <v>0.58199999999999996</v>
      </c>
      <c r="AL5243" s="3">
        <v>13.625999999999999</v>
      </c>
      <c r="AM5243" s="3">
        <v>7.4690000000000003</v>
      </c>
      <c r="AN5243" s="3">
        <v>-4.7859999999999996</v>
      </c>
      <c r="AO5243" s="3">
        <v>45.521000000000001</v>
      </c>
      <c r="AP5243" s="3">
        <v>63.822000000000003</v>
      </c>
      <c r="AQ5243" s="3">
        <v>8.17</v>
      </c>
      <c r="AR5243" s="3">
        <v>-2.5720000000000001</v>
      </c>
      <c r="AS5243" s="3">
        <v>-1.907</v>
      </c>
      <c r="AT5243" s="3">
        <v>-19.361000000000001</v>
      </c>
      <c r="AU5243" s="3">
        <v>-19.225000000000001</v>
      </c>
      <c r="AV5243" s="3">
        <v>7.2140000000000004</v>
      </c>
      <c r="AW5243" s="3">
        <v>55.695999999999998</v>
      </c>
      <c r="AX5243" s="3">
        <v>28.710999999999999</v>
      </c>
      <c r="AY5243" s="3">
        <v>26.975000000000001</v>
      </c>
      <c r="AZ5243" s="3">
        <v>25.033000000000001</v>
      </c>
      <c r="BA5243">
        <v>7.7679999999999998</v>
      </c>
      <c r="BB5243">
        <v>2016</v>
      </c>
    </row>
    <row r="5244" spans="1:54" hidden="1" x14ac:dyDescent="0.2">
      <c r="A5244">
        <v>688</v>
      </c>
      <c r="B5244" t="s">
        <v>440</v>
      </c>
      <c r="C5244" t="s">
        <v>284</v>
      </c>
      <c r="D5244" t="s">
        <v>103</v>
      </c>
      <c r="E5244" t="s">
        <v>283</v>
      </c>
      <c r="F5244" t="s">
        <v>282</v>
      </c>
      <c r="G5244" t="s">
        <v>275</v>
      </c>
      <c r="I5244" t="s">
        <v>1471</v>
      </c>
      <c r="J5244" s="3">
        <v>22.1</v>
      </c>
      <c r="K5244" s="3">
        <v>1.7789999999999999</v>
      </c>
      <c r="L5244" s="3">
        <v>11.217000000000001</v>
      </c>
      <c r="M5244" s="3">
        <v>-23.347999999999999</v>
      </c>
      <c r="N5244" s="3">
        <v>-14.085000000000001</v>
      </c>
      <c r="O5244" s="3">
        <v>-19.045999999999999</v>
      </c>
      <c r="P5244" s="3">
        <v>28.654</v>
      </c>
      <c r="Q5244" s="3">
        <v>7.5910000000000002</v>
      </c>
      <c r="R5244" s="3">
        <v>4.3890000000000002</v>
      </c>
      <c r="S5244" s="3">
        <v>6.57</v>
      </c>
      <c r="T5244" s="3">
        <v>6.1189999999999998</v>
      </c>
      <c r="U5244" s="3">
        <v>3.7490000000000001</v>
      </c>
      <c r="V5244" s="3">
        <v>-4.0540000000000003</v>
      </c>
      <c r="W5244" s="3">
        <v>15.114000000000001</v>
      </c>
      <c r="X5244" s="3">
        <v>3.26</v>
      </c>
      <c r="Y5244" s="3">
        <v>-33.28</v>
      </c>
      <c r="Z5244" s="3">
        <v>4.7530000000000001</v>
      </c>
      <c r="AA5244" s="3">
        <v>1.704</v>
      </c>
      <c r="AB5244" s="3">
        <v>19.603000000000002</v>
      </c>
      <c r="AC5244" s="3">
        <v>45.988</v>
      </c>
      <c r="AD5244" s="3">
        <v>-9.673</v>
      </c>
      <c r="AE5244" s="3">
        <v>-3.42</v>
      </c>
      <c r="AF5244" s="3">
        <v>52.594999999999999</v>
      </c>
      <c r="AG5244" s="3">
        <v>5.6550000000000002</v>
      </c>
      <c r="AH5244" s="3">
        <v>-0.307</v>
      </c>
      <c r="AI5244" s="3">
        <v>10.071999999999999</v>
      </c>
      <c r="AJ5244" s="3">
        <v>5.2240000000000002</v>
      </c>
      <c r="AK5244" s="3">
        <v>-1.0900000000000001</v>
      </c>
      <c r="AL5244" s="3">
        <v>17.196000000000002</v>
      </c>
      <c r="AM5244" s="3">
        <v>4.157</v>
      </c>
      <c r="AN5244" s="3">
        <v>-7.6440000000000001</v>
      </c>
      <c r="AO5244" s="3">
        <v>37.96</v>
      </c>
      <c r="AP5244" s="3">
        <v>48.18</v>
      </c>
      <c r="AQ5244" s="3">
        <v>18.779</v>
      </c>
      <c r="AR5244" s="3">
        <v>-2.3460000000000001</v>
      </c>
      <c r="AS5244" s="3">
        <v>-9.4E-2</v>
      </c>
      <c r="AT5244" s="3">
        <v>-33.362000000000002</v>
      </c>
      <c r="AU5244" s="3">
        <v>-3.1869999999999998</v>
      </c>
      <c r="AV5244" s="3">
        <v>7.8179999999999996</v>
      </c>
      <c r="AW5244" s="3">
        <v>60.558999999999997</v>
      </c>
      <c r="AX5244" s="3">
        <v>30.459</v>
      </c>
      <c r="AY5244" s="3">
        <v>29.498999999999999</v>
      </c>
      <c r="AZ5244" s="3">
        <v>27.13</v>
      </c>
      <c r="BA5244">
        <v>8.4179999999999993</v>
      </c>
      <c r="BB5244">
        <v>2016</v>
      </c>
    </row>
    <row r="5245" spans="1:54" hidden="1" x14ac:dyDescent="0.2">
      <c r="A5245">
        <v>688</v>
      </c>
      <c r="B5245" t="s">
        <v>440</v>
      </c>
      <c r="C5245" t="s">
        <v>281</v>
      </c>
      <c r="D5245" t="s">
        <v>103</v>
      </c>
      <c r="E5245" t="s">
        <v>280</v>
      </c>
      <c r="F5245" t="s">
        <v>279</v>
      </c>
      <c r="G5245" t="s">
        <v>275</v>
      </c>
      <c r="I5245" t="s">
        <v>1471</v>
      </c>
      <c r="J5245" s="3">
        <v>-11.3</v>
      </c>
      <c r="K5245" s="3">
        <v>8.0640000000000001</v>
      </c>
      <c r="L5245" s="3">
        <v>-7.2510000000000003</v>
      </c>
      <c r="M5245" s="3">
        <v>-37.558999999999997</v>
      </c>
      <c r="N5245" s="3">
        <v>-27.838000000000001</v>
      </c>
      <c r="O5245" s="3">
        <v>-1.9490000000000001</v>
      </c>
      <c r="P5245" s="3">
        <v>-4.5220000000000002</v>
      </c>
      <c r="Q5245" s="3">
        <v>7.641</v>
      </c>
      <c r="R5245" s="3">
        <v>-11.48</v>
      </c>
      <c r="S5245" s="3">
        <v>9.2249999999999996</v>
      </c>
      <c r="T5245" s="3">
        <v>25.189</v>
      </c>
      <c r="U5245" s="3">
        <v>42.106000000000002</v>
      </c>
      <c r="V5245" s="3">
        <v>-2.3E-2</v>
      </c>
      <c r="W5245" s="3">
        <v>1.875</v>
      </c>
      <c r="X5245" s="3">
        <v>3.7080000000000002</v>
      </c>
      <c r="Y5245" s="3">
        <v>4.4829999999999997</v>
      </c>
      <c r="Z5245" s="3">
        <v>22.481999999999999</v>
      </c>
      <c r="AA5245" s="3">
        <v>2.5059999999999998</v>
      </c>
      <c r="AB5245" s="3">
        <v>15.763</v>
      </c>
      <c r="AC5245" s="3">
        <v>20.536999999999999</v>
      </c>
      <c r="AD5245" s="3">
        <v>13.048</v>
      </c>
      <c r="AE5245" s="3">
        <v>47.31</v>
      </c>
      <c r="AF5245" s="3">
        <v>22.027000000000001</v>
      </c>
      <c r="AG5245" s="3">
        <v>9.8010000000000002</v>
      </c>
      <c r="AH5245" s="3">
        <v>12.619</v>
      </c>
      <c r="AI5245" s="3">
        <v>7.95</v>
      </c>
      <c r="AJ5245" s="3">
        <v>5.569</v>
      </c>
      <c r="AK5245" s="3">
        <v>-6.7210000000000001</v>
      </c>
      <c r="AL5245" s="3">
        <v>11.097</v>
      </c>
      <c r="AM5245" s="3">
        <v>-2.206</v>
      </c>
      <c r="AN5245" s="3">
        <v>-26.122</v>
      </c>
      <c r="AO5245" s="3">
        <v>20.225999999999999</v>
      </c>
      <c r="AP5245" s="3">
        <v>46.493000000000002</v>
      </c>
      <c r="AQ5245" s="3">
        <v>5.7309999999999999</v>
      </c>
      <c r="AR5245" s="3">
        <v>2.2090000000000001</v>
      </c>
      <c r="AS5245" s="3">
        <v>3.327</v>
      </c>
      <c r="AT5245" s="3">
        <v>-4.5540000000000003</v>
      </c>
      <c r="AU5245" s="3">
        <v>16.393000000000001</v>
      </c>
      <c r="AV5245" s="3">
        <v>12.936</v>
      </c>
      <c r="AW5245" s="3">
        <v>6.3460000000000001</v>
      </c>
      <c r="AX5245" s="3">
        <v>-0.94299999999999995</v>
      </c>
      <c r="AY5245" s="3">
        <v>2.5960000000000001</v>
      </c>
      <c r="AZ5245" s="3">
        <v>2.5369999999999999</v>
      </c>
      <c r="BA5245">
        <v>26.526</v>
      </c>
      <c r="BB5245">
        <v>2016</v>
      </c>
    </row>
    <row r="5246" spans="1:54" hidden="1" x14ac:dyDescent="0.2">
      <c r="A5246">
        <v>688</v>
      </c>
      <c r="B5246" t="s">
        <v>440</v>
      </c>
      <c r="C5246" t="s">
        <v>278</v>
      </c>
      <c r="D5246" t="s">
        <v>103</v>
      </c>
      <c r="E5246" t="s">
        <v>277</v>
      </c>
      <c r="F5246" t="s">
        <v>276</v>
      </c>
      <c r="G5246" t="s">
        <v>275</v>
      </c>
      <c r="I5246" t="s">
        <v>1471</v>
      </c>
      <c r="J5246" s="3">
        <v>-6.3</v>
      </c>
      <c r="K5246" s="3">
        <v>9.1319999999999997</v>
      </c>
      <c r="L5246" s="3">
        <v>-11.31</v>
      </c>
      <c r="M5246" s="3">
        <v>-45.625</v>
      </c>
      <c r="N5246" s="3">
        <v>-25.588000000000001</v>
      </c>
      <c r="O5246" s="3">
        <v>-13.939</v>
      </c>
      <c r="P5246" s="3">
        <v>-0.78100000000000003</v>
      </c>
      <c r="Q5246" s="3">
        <v>6.5</v>
      </c>
      <c r="R5246" s="3">
        <v>-12.004</v>
      </c>
      <c r="S5246" s="3">
        <v>4.3620000000000001</v>
      </c>
      <c r="T5246" s="3">
        <v>24.704999999999998</v>
      </c>
      <c r="U5246" s="3">
        <v>36.26</v>
      </c>
      <c r="V5246" s="3">
        <v>-12.436999999999999</v>
      </c>
      <c r="W5246" s="3">
        <v>-3.5670000000000002</v>
      </c>
      <c r="X5246" s="3">
        <v>13.34</v>
      </c>
      <c r="Y5246" s="3">
        <v>-2.8980000000000001</v>
      </c>
      <c r="Z5246" s="3">
        <v>35.372</v>
      </c>
      <c r="AA5246" s="3">
        <v>4.1909999999999998</v>
      </c>
      <c r="AB5246" s="3">
        <v>21.213000000000001</v>
      </c>
      <c r="AC5246" s="3">
        <v>19.29</v>
      </c>
      <c r="AD5246" s="3">
        <v>21.774999999999999</v>
      </c>
      <c r="AE5246" s="3">
        <v>105.908</v>
      </c>
      <c r="AF5246" s="3">
        <v>16.524000000000001</v>
      </c>
      <c r="AG5246" s="3">
        <v>20.68</v>
      </c>
      <c r="AH5246" s="3">
        <v>24.288</v>
      </c>
      <c r="AI5246" s="3">
        <v>5.6020000000000003</v>
      </c>
      <c r="AJ5246" s="3">
        <v>8.266</v>
      </c>
      <c r="AK5246" s="3">
        <v>-8.6029999999999998</v>
      </c>
      <c r="AL5246" s="3">
        <v>9.3409999999999993</v>
      </c>
      <c r="AM5246" s="3">
        <v>-7.9589999999999996</v>
      </c>
      <c r="AN5246" s="3">
        <v>-14.093</v>
      </c>
      <c r="AO5246" s="3">
        <v>18.89</v>
      </c>
      <c r="AP5246" s="3">
        <v>35.79</v>
      </c>
      <c r="AQ5246" s="3">
        <v>10.199999999999999</v>
      </c>
      <c r="AR5246" s="3">
        <v>-0.25</v>
      </c>
      <c r="AS5246" s="3">
        <v>1.0569999999999999</v>
      </c>
      <c r="AT5246" s="3">
        <v>2.1379999999999999</v>
      </c>
      <c r="AU5246" s="3">
        <v>16.581</v>
      </c>
      <c r="AV5246" s="3">
        <v>12.038</v>
      </c>
      <c r="AW5246" s="3">
        <v>7.3289999999999997</v>
      </c>
      <c r="AX5246" s="3">
        <v>-1.0609999999999999</v>
      </c>
      <c r="AY5246" s="3">
        <v>2.8639999999999999</v>
      </c>
      <c r="AZ5246" s="3">
        <v>2.778</v>
      </c>
      <c r="BA5246">
        <v>29.689</v>
      </c>
      <c r="BB5246">
        <v>2016</v>
      </c>
    </row>
    <row r="5247" spans="1:54" hidden="1" x14ac:dyDescent="0.2">
      <c r="A5247">
        <v>688</v>
      </c>
      <c r="B5247" t="s">
        <v>440</v>
      </c>
      <c r="C5247" t="s">
        <v>274</v>
      </c>
      <c r="D5247" t="s">
        <v>103</v>
      </c>
      <c r="E5247" t="s">
        <v>273</v>
      </c>
      <c r="F5247" t="s">
        <v>272</v>
      </c>
      <c r="G5247" t="s">
        <v>271</v>
      </c>
    </row>
    <row r="5248" spans="1:54" hidden="1" x14ac:dyDescent="0.2">
      <c r="A5248">
        <v>688</v>
      </c>
      <c r="B5248" t="s">
        <v>440</v>
      </c>
      <c r="C5248" t="s">
        <v>270</v>
      </c>
      <c r="D5248" t="s">
        <v>103</v>
      </c>
      <c r="E5248" t="s">
        <v>269</v>
      </c>
      <c r="F5248" t="s">
        <v>268</v>
      </c>
      <c r="G5248" t="s">
        <v>264</v>
      </c>
      <c r="H5248" t="s">
        <v>263</v>
      </c>
    </row>
    <row r="5249" spans="1:54" hidden="1" x14ac:dyDescent="0.2">
      <c r="A5249">
        <v>688</v>
      </c>
      <c r="B5249" t="s">
        <v>440</v>
      </c>
      <c r="C5249" t="s">
        <v>267</v>
      </c>
      <c r="D5249" t="s">
        <v>103</v>
      </c>
      <c r="E5249" t="s">
        <v>266</v>
      </c>
      <c r="F5249" t="s">
        <v>265</v>
      </c>
      <c r="G5249" t="s">
        <v>264</v>
      </c>
      <c r="H5249" t="s">
        <v>263</v>
      </c>
      <c r="I5249" t="s">
        <v>1472</v>
      </c>
      <c r="J5249" s="3">
        <v>12.141999999999999</v>
      </c>
      <c r="K5249" s="3">
        <v>12.439</v>
      </c>
      <c r="L5249" s="3">
        <v>12.728999999999999</v>
      </c>
      <c r="M5249" s="3">
        <v>12.993</v>
      </c>
      <c r="N5249" s="3">
        <v>13.201000000000001</v>
      </c>
      <c r="O5249" s="3">
        <v>13.339</v>
      </c>
      <c r="P5249" s="3">
        <v>13.391</v>
      </c>
      <c r="Q5249" s="3">
        <v>13.375</v>
      </c>
      <c r="R5249" s="3">
        <v>13.349</v>
      </c>
      <c r="S5249" s="3">
        <v>13.395</v>
      </c>
      <c r="T5249" s="3">
        <v>13.568</v>
      </c>
      <c r="U5249" s="3">
        <v>13.894</v>
      </c>
      <c r="V5249" s="3">
        <v>14.35</v>
      </c>
      <c r="W5249" s="3">
        <v>14.893000000000001</v>
      </c>
      <c r="X5249" s="3">
        <v>15.452999999999999</v>
      </c>
      <c r="Y5249" s="3">
        <v>15.981999999999999</v>
      </c>
      <c r="Z5249" s="3">
        <v>16.463000000000001</v>
      </c>
      <c r="AA5249" s="3">
        <v>16.914999999999999</v>
      </c>
      <c r="AB5249" s="3">
        <v>17.350999999999999</v>
      </c>
      <c r="AC5249" s="3">
        <v>17.797999999999998</v>
      </c>
      <c r="AD5249" s="3">
        <v>18.276</v>
      </c>
      <c r="AE5249" s="3">
        <v>18.786000000000001</v>
      </c>
      <c r="AF5249" s="3">
        <v>19.32</v>
      </c>
      <c r="AG5249" s="3">
        <v>19.873000000000001</v>
      </c>
      <c r="AH5249" s="3">
        <v>20.439</v>
      </c>
      <c r="AI5249" s="3">
        <v>21.01</v>
      </c>
      <c r="AJ5249" s="3">
        <v>21.738</v>
      </c>
      <c r="AK5249" s="3">
        <v>22.36</v>
      </c>
      <c r="AL5249" s="3">
        <v>22.995000000000001</v>
      </c>
      <c r="AM5249" s="3">
        <v>23.648</v>
      </c>
      <c r="AN5249" s="3">
        <v>24.321000000000002</v>
      </c>
      <c r="AO5249" s="3">
        <v>25.016999999999999</v>
      </c>
      <c r="AP5249" s="3">
        <v>25.733000000000001</v>
      </c>
      <c r="AQ5249" s="3">
        <v>26.466999999999999</v>
      </c>
      <c r="AR5249" s="3">
        <v>27.216000000000001</v>
      </c>
      <c r="AS5249" s="3">
        <v>27.978000000000002</v>
      </c>
      <c r="AT5249" s="3">
        <v>28.751000000000001</v>
      </c>
      <c r="AU5249" s="3">
        <v>29.538</v>
      </c>
      <c r="AV5249" s="3">
        <v>30.338999999999999</v>
      </c>
      <c r="AW5249" s="3">
        <v>31.157</v>
      </c>
      <c r="AX5249" s="3">
        <v>31.992999999999999</v>
      </c>
      <c r="AY5249" s="3">
        <v>32.847999999999999</v>
      </c>
      <c r="AZ5249" s="3">
        <v>33.722000000000001</v>
      </c>
      <c r="BA5249">
        <v>34.615000000000002</v>
      </c>
      <c r="BB5249">
        <v>2015</v>
      </c>
    </row>
    <row r="5250" spans="1:54" hidden="1" x14ac:dyDescent="0.2">
      <c r="A5250">
        <v>688</v>
      </c>
      <c r="B5250" t="s">
        <v>440</v>
      </c>
      <c r="C5250" t="s">
        <v>262</v>
      </c>
      <c r="D5250" t="s">
        <v>103</v>
      </c>
      <c r="E5250" t="s">
        <v>260</v>
      </c>
      <c r="F5250" t="s">
        <v>259</v>
      </c>
      <c r="G5250" t="s">
        <v>225</v>
      </c>
      <c r="H5250" t="s">
        <v>222</v>
      </c>
      <c r="I5250" t="s">
        <v>1473</v>
      </c>
      <c r="J5250" s="3">
        <v>2.1000000000000001E-2</v>
      </c>
      <c r="K5250" s="3">
        <v>2.1000000000000001E-2</v>
      </c>
      <c r="L5250" s="3">
        <v>3.2000000000000001E-2</v>
      </c>
      <c r="M5250" s="3">
        <v>2.5999999999999999E-2</v>
      </c>
      <c r="N5250" s="3">
        <v>2.5000000000000001E-2</v>
      </c>
      <c r="O5250" s="3">
        <v>2.1999999999999999E-2</v>
      </c>
      <c r="P5250" s="3">
        <v>2.5999999999999999E-2</v>
      </c>
      <c r="Q5250" s="3">
        <v>0.108</v>
      </c>
      <c r="R5250" s="3">
        <v>0.22900000000000001</v>
      </c>
      <c r="S5250" s="3">
        <v>0.39800000000000002</v>
      </c>
      <c r="T5250" s="3">
        <v>0.54500000000000004</v>
      </c>
      <c r="U5250" s="3">
        <v>0.84699999999999998</v>
      </c>
      <c r="V5250" s="3">
        <v>1.353</v>
      </c>
      <c r="W5250" s="3">
        <v>2.0249999999999999</v>
      </c>
      <c r="X5250" s="3">
        <v>3.383</v>
      </c>
      <c r="Y5250" s="3">
        <v>4.5030000000000001</v>
      </c>
      <c r="Z5250" s="3">
        <v>5.8289999999999997</v>
      </c>
      <c r="AA5250" s="3">
        <v>8.2910000000000004</v>
      </c>
      <c r="AB5250" s="3">
        <v>9.1419999999999995</v>
      </c>
      <c r="AC5250" s="3">
        <v>12.281000000000001</v>
      </c>
      <c r="AD5250" s="3">
        <v>14.39</v>
      </c>
      <c r="AE5250" s="3">
        <v>19.106999999999999</v>
      </c>
      <c r="AF5250" s="3">
        <v>21.491</v>
      </c>
      <c r="AG5250" s="3">
        <v>25.007000000000001</v>
      </c>
      <c r="AH5250" s="3">
        <v>26.167999999999999</v>
      </c>
      <c r="AI5250" s="3">
        <v>30.524000000000001</v>
      </c>
      <c r="AJ5250" s="3">
        <v>41.320999999999998</v>
      </c>
      <c r="AK5250" s="3">
        <v>52.326000000000001</v>
      </c>
      <c r="AL5250" s="3">
        <v>60.902999999999999</v>
      </c>
      <c r="AM5250" s="3">
        <v>72.033000000000001</v>
      </c>
      <c r="AN5250" s="3">
        <v>89.966999999999999</v>
      </c>
      <c r="AO5250" s="3">
        <v>104.383</v>
      </c>
      <c r="AP5250" s="3">
        <v>116.78700000000001</v>
      </c>
      <c r="AQ5250" s="3">
        <v>151.43199999999999</v>
      </c>
      <c r="AR5250" s="3">
        <v>169.108</v>
      </c>
      <c r="AS5250" s="3">
        <v>165.97900000000001</v>
      </c>
      <c r="AT5250" s="3">
        <v>180.06100000000001</v>
      </c>
      <c r="AU5250" s="3">
        <v>213.70099999999999</v>
      </c>
      <c r="AV5250" s="3">
        <v>204.48400000000001</v>
      </c>
      <c r="AW5250" s="3">
        <v>219.94200000000001</v>
      </c>
      <c r="AX5250" s="3">
        <v>232.09800000000001</v>
      </c>
      <c r="AY5250" s="3">
        <v>249.029</v>
      </c>
      <c r="AZ5250" s="3">
        <v>266.834</v>
      </c>
      <c r="BA5250">
        <v>306.44400000000002</v>
      </c>
      <c r="BB5250">
        <v>2016</v>
      </c>
    </row>
    <row r="5251" spans="1:54" hidden="1" x14ac:dyDescent="0.2">
      <c r="A5251">
        <v>688</v>
      </c>
      <c r="B5251" t="s">
        <v>440</v>
      </c>
      <c r="C5251" t="s">
        <v>261</v>
      </c>
      <c r="D5251" t="s">
        <v>103</v>
      </c>
      <c r="E5251" t="s">
        <v>260</v>
      </c>
      <c r="F5251" t="s">
        <v>259</v>
      </c>
      <c r="G5251" t="s">
        <v>217</v>
      </c>
      <c r="I5251" t="s">
        <v>258</v>
      </c>
      <c r="J5251" s="3">
        <v>10.885</v>
      </c>
      <c r="K5251" s="3">
        <v>14.016999999999999</v>
      </c>
      <c r="L5251" s="3">
        <v>20.027000000000001</v>
      </c>
      <c r="M5251" s="3">
        <v>16.721</v>
      </c>
      <c r="N5251" s="3">
        <v>14.936</v>
      </c>
      <c r="O5251" s="3">
        <v>9.7050000000000001</v>
      </c>
      <c r="P5251" s="3">
        <v>10.363</v>
      </c>
      <c r="Q5251" s="3">
        <v>13.366</v>
      </c>
      <c r="R5251" s="3">
        <v>17.582000000000001</v>
      </c>
      <c r="S5251" s="3">
        <v>19.498000000000001</v>
      </c>
      <c r="T5251" s="3">
        <v>14.141</v>
      </c>
      <c r="U5251" s="3">
        <v>18.363</v>
      </c>
      <c r="V5251" s="3">
        <v>23.649000000000001</v>
      </c>
      <c r="W5251" s="3">
        <v>21.9</v>
      </c>
      <c r="X5251" s="3">
        <v>22.786999999999999</v>
      </c>
      <c r="Y5251" s="3">
        <v>19.776</v>
      </c>
      <c r="Z5251" s="3">
        <v>14.885</v>
      </c>
      <c r="AA5251" s="3">
        <v>17.471</v>
      </c>
      <c r="AB5251" s="3">
        <v>16.350999999999999</v>
      </c>
      <c r="AC5251" s="3">
        <v>18.73</v>
      </c>
      <c r="AD5251" s="3">
        <v>19.652999999999999</v>
      </c>
      <c r="AE5251" s="3">
        <v>20.202000000000002</v>
      </c>
      <c r="AF5251" s="3">
        <v>18.245999999999999</v>
      </c>
      <c r="AG5251" s="3">
        <v>18.95</v>
      </c>
      <c r="AH5251" s="3">
        <v>17.170000000000002</v>
      </c>
      <c r="AI5251" s="3">
        <v>17.427</v>
      </c>
      <c r="AJ5251" s="3">
        <v>19.919</v>
      </c>
      <c r="AK5251" s="3">
        <v>21.619</v>
      </c>
      <c r="AL5251" s="3">
        <v>21.803000000000001</v>
      </c>
      <c r="AM5251" s="3">
        <v>23.989000000000001</v>
      </c>
      <c r="AN5251" s="3">
        <v>26.09</v>
      </c>
      <c r="AO5251" s="3">
        <v>27.347000000000001</v>
      </c>
      <c r="AP5251" s="3">
        <v>26.963999999999999</v>
      </c>
      <c r="AQ5251" s="3">
        <v>31.402000000000001</v>
      </c>
      <c r="AR5251" s="3">
        <v>31.800999999999998</v>
      </c>
      <c r="AS5251" s="3">
        <v>28.052</v>
      </c>
      <c r="AT5251" s="3">
        <v>26.126000000000001</v>
      </c>
      <c r="AU5251" s="3">
        <v>26.63</v>
      </c>
      <c r="AV5251" s="3">
        <v>23.370999999999999</v>
      </c>
      <c r="AW5251" s="3">
        <v>23.18</v>
      </c>
      <c r="AX5251" s="3">
        <v>22.628</v>
      </c>
      <c r="AY5251" s="3">
        <v>22.481000000000002</v>
      </c>
      <c r="AZ5251" s="3">
        <v>22.321999999999999</v>
      </c>
      <c r="BA5251">
        <v>22.103000000000002</v>
      </c>
      <c r="BB5251">
        <v>2016</v>
      </c>
    </row>
    <row r="5252" spans="1:54" hidden="1" x14ac:dyDescent="0.2">
      <c r="A5252">
        <v>688</v>
      </c>
      <c r="B5252" t="s">
        <v>440</v>
      </c>
      <c r="C5252" t="s">
        <v>257</v>
      </c>
      <c r="D5252" t="s">
        <v>103</v>
      </c>
      <c r="E5252" t="s">
        <v>255</v>
      </c>
      <c r="F5252" t="s">
        <v>254</v>
      </c>
      <c r="G5252" t="s">
        <v>225</v>
      </c>
      <c r="H5252" t="s">
        <v>222</v>
      </c>
      <c r="I5252" t="s">
        <v>1473</v>
      </c>
      <c r="J5252" s="3">
        <v>2.3E-2</v>
      </c>
      <c r="K5252" s="3">
        <v>0.03</v>
      </c>
      <c r="L5252" s="3">
        <v>3.6999999999999998E-2</v>
      </c>
      <c r="M5252" s="3">
        <v>4.7E-2</v>
      </c>
      <c r="N5252" s="3">
        <v>4.4999999999999998E-2</v>
      </c>
      <c r="O5252" s="3">
        <v>4.1000000000000002E-2</v>
      </c>
      <c r="P5252" s="3">
        <v>5.1999999999999998E-2</v>
      </c>
      <c r="Q5252" s="3">
        <v>0.159</v>
      </c>
      <c r="R5252" s="3">
        <v>0.30099999999999999</v>
      </c>
      <c r="S5252" s="3">
        <v>0.47199999999999998</v>
      </c>
      <c r="T5252" s="3">
        <v>0.69</v>
      </c>
      <c r="U5252" s="3">
        <v>0.95799999999999996</v>
      </c>
      <c r="V5252" s="3">
        <v>1.4830000000000001</v>
      </c>
      <c r="W5252" s="3">
        <v>2.3069999999999999</v>
      </c>
      <c r="X5252" s="3">
        <v>4.0979999999999999</v>
      </c>
      <c r="Y5252" s="3">
        <v>5.1820000000000004</v>
      </c>
      <c r="Z5252" s="3">
        <v>6.7729999999999997</v>
      </c>
      <c r="AA5252" s="3">
        <v>9.3089999999999993</v>
      </c>
      <c r="AB5252" s="3">
        <v>9.8510000000000009</v>
      </c>
      <c r="AC5252" s="3">
        <v>12.532999999999999</v>
      </c>
      <c r="AD5252" s="3">
        <v>15.526999999999999</v>
      </c>
      <c r="AE5252" s="3">
        <v>24.294</v>
      </c>
      <c r="AF5252" s="3">
        <v>26.231000000000002</v>
      </c>
      <c r="AG5252" s="3">
        <v>29.134</v>
      </c>
      <c r="AH5252" s="3">
        <v>31.844999999999999</v>
      </c>
      <c r="AI5252" s="3">
        <v>34.734000000000002</v>
      </c>
      <c r="AJ5252" s="3">
        <v>48.649000000000001</v>
      </c>
      <c r="AK5252" s="3">
        <v>58.447000000000003</v>
      </c>
      <c r="AL5252" s="3">
        <v>66.852999999999994</v>
      </c>
      <c r="AM5252" s="3">
        <v>86.700999999999993</v>
      </c>
      <c r="AN5252" s="3">
        <v>103.158</v>
      </c>
      <c r="AO5252" s="3">
        <v>122.80800000000001</v>
      </c>
      <c r="AP5252" s="3">
        <v>133.56299999999999</v>
      </c>
      <c r="AQ5252" s="3">
        <v>164.65899999999999</v>
      </c>
      <c r="AR5252" s="3">
        <v>226.107</v>
      </c>
      <c r="AS5252" s="3">
        <v>208.458</v>
      </c>
      <c r="AT5252" s="3">
        <v>223.071</v>
      </c>
      <c r="AU5252" s="3">
        <v>257.60000000000002</v>
      </c>
      <c r="AV5252" s="3">
        <v>270.31799999999998</v>
      </c>
      <c r="AW5252" s="3">
        <v>322.89100000000002</v>
      </c>
      <c r="AX5252" s="3">
        <v>333.54300000000001</v>
      </c>
      <c r="AY5252" s="3">
        <v>355.63299999999998</v>
      </c>
      <c r="AZ5252" s="3">
        <v>393.935</v>
      </c>
      <c r="BA5252">
        <v>444.36500000000001</v>
      </c>
      <c r="BB5252">
        <v>2016</v>
      </c>
    </row>
    <row r="5253" spans="1:54" hidden="1" x14ac:dyDescent="0.2">
      <c r="A5253">
        <v>688</v>
      </c>
      <c r="B5253" t="s">
        <v>440</v>
      </c>
      <c r="C5253" t="s">
        <v>256</v>
      </c>
      <c r="D5253" t="s">
        <v>103</v>
      </c>
      <c r="E5253" t="s">
        <v>255</v>
      </c>
      <c r="F5253" t="s">
        <v>254</v>
      </c>
      <c r="G5253" t="s">
        <v>217</v>
      </c>
      <c r="I5253" t="s">
        <v>253</v>
      </c>
      <c r="J5253" s="3">
        <v>12.145</v>
      </c>
      <c r="K5253" s="3">
        <v>20.350999999999999</v>
      </c>
      <c r="L5253" s="3">
        <v>23.11</v>
      </c>
      <c r="M5253" s="3">
        <v>30.196999999999999</v>
      </c>
      <c r="N5253" s="3">
        <v>26.382000000000001</v>
      </c>
      <c r="O5253" s="3">
        <v>17.984999999999999</v>
      </c>
      <c r="P5253" s="3">
        <v>20.704999999999998</v>
      </c>
      <c r="Q5253" s="3">
        <v>19.553000000000001</v>
      </c>
      <c r="R5253" s="3">
        <v>23.111999999999998</v>
      </c>
      <c r="S5253" s="3">
        <v>23.114000000000001</v>
      </c>
      <c r="T5253" s="3">
        <v>17.914999999999999</v>
      </c>
      <c r="U5253" s="3">
        <v>20.768999999999998</v>
      </c>
      <c r="V5253" s="3">
        <v>25.927</v>
      </c>
      <c r="W5253" s="3">
        <v>24.957000000000001</v>
      </c>
      <c r="X5253" s="3">
        <v>27.602</v>
      </c>
      <c r="Y5253" s="3">
        <v>22.756</v>
      </c>
      <c r="Z5253" s="3">
        <v>17.294</v>
      </c>
      <c r="AA5253" s="3">
        <v>19.616</v>
      </c>
      <c r="AB5253" s="3">
        <v>17.619</v>
      </c>
      <c r="AC5253" s="3">
        <v>19.114000000000001</v>
      </c>
      <c r="AD5253" s="3">
        <v>21.207000000000001</v>
      </c>
      <c r="AE5253" s="3">
        <v>25.687000000000001</v>
      </c>
      <c r="AF5253" s="3">
        <v>22.271000000000001</v>
      </c>
      <c r="AG5253" s="3">
        <v>22.077000000000002</v>
      </c>
      <c r="AH5253" s="3">
        <v>20.896000000000001</v>
      </c>
      <c r="AI5253" s="3">
        <v>19.831</v>
      </c>
      <c r="AJ5253" s="3">
        <v>23.451000000000001</v>
      </c>
      <c r="AK5253" s="3">
        <v>24.148</v>
      </c>
      <c r="AL5253" s="3">
        <v>23.933</v>
      </c>
      <c r="AM5253" s="3">
        <v>28.873999999999999</v>
      </c>
      <c r="AN5253" s="3">
        <v>29.914999999999999</v>
      </c>
      <c r="AO5253" s="3">
        <v>32.174999999999997</v>
      </c>
      <c r="AP5253" s="3">
        <v>30.837</v>
      </c>
      <c r="AQ5253" s="3">
        <v>34.145000000000003</v>
      </c>
      <c r="AR5253" s="3">
        <v>42.518999999999998</v>
      </c>
      <c r="AS5253" s="3">
        <v>35.231999999999999</v>
      </c>
      <c r="AT5253" s="3">
        <v>32.366</v>
      </c>
      <c r="AU5253" s="3">
        <v>32.1</v>
      </c>
      <c r="AV5253" s="3">
        <v>30.895</v>
      </c>
      <c r="AW5253" s="3">
        <v>34.03</v>
      </c>
      <c r="AX5253" s="3">
        <v>32.518000000000001</v>
      </c>
      <c r="AY5253" s="3">
        <v>32.103999999999999</v>
      </c>
      <c r="AZ5253" s="3">
        <v>32.954999999999998</v>
      </c>
      <c r="BA5253">
        <v>32.049999999999997</v>
      </c>
      <c r="BB5253">
        <v>2016</v>
      </c>
    </row>
    <row r="5254" spans="1:54" hidden="1" x14ac:dyDescent="0.2">
      <c r="A5254">
        <v>688</v>
      </c>
      <c r="B5254" t="s">
        <v>440</v>
      </c>
      <c r="C5254" t="s">
        <v>252</v>
      </c>
      <c r="D5254" t="s">
        <v>103</v>
      </c>
      <c r="E5254" t="s">
        <v>250</v>
      </c>
      <c r="F5254" t="s">
        <v>249</v>
      </c>
      <c r="G5254" t="s">
        <v>225</v>
      </c>
      <c r="H5254" t="s">
        <v>222</v>
      </c>
      <c r="I5254" t="s">
        <v>1473</v>
      </c>
      <c r="J5254" s="3">
        <v>-2E-3</v>
      </c>
      <c r="K5254" s="3">
        <v>-8.9999999999999993E-3</v>
      </c>
      <c r="L5254" s="3">
        <v>-5.0000000000000001E-3</v>
      </c>
      <c r="M5254" s="3">
        <v>-2.1000000000000001E-2</v>
      </c>
      <c r="N5254" s="3">
        <v>-1.9E-2</v>
      </c>
      <c r="O5254" s="3">
        <v>-1.9E-2</v>
      </c>
      <c r="P5254" s="3">
        <v>-2.5999999999999999E-2</v>
      </c>
      <c r="Q5254" s="3">
        <v>-0.05</v>
      </c>
      <c r="R5254" s="3">
        <v>-7.1999999999999995E-2</v>
      </c>
      <c r="S5254" s="3">
        <v>-7.3999999999999996E-2</v>
      </c>
      <c r="T5254" s="3">
        <v>-0.14499999999999999</v>
      </c>
      <c r="U5254" s="3">
        <v>-0.111</v>
      </c>
      <c r="V5254" s="3">
        <v>-0.13</v>
      </c>
      <c r="W5254" s="3">
        <v>-0.28299999999999997</v>
      </c>
      <c r="X5254" s="3">
        <v>-0.71499999999999997</v>
      </c>
      <c r="Y5254" s="3">
        <v>-0.67900000000000005</v>
      </c>
      <c r="Z5254" s="3">
        <v>-0.94399999999999995</v>
      </c>
      <c r="AA5254" s="3">
        <v>-1.018</v>
      </c>
      <c r="AB5254" s="3">
        <v>-0.70899999999999996</v>
      </c>
      <c r="AC5254" s="3">
        <v>-0.252</v>
      </c>
      <c r="AD5254" s="3">
        <v>-1.1379999999999999</v>
      </c>
      <c r="AE5254" s="3">
        <v>-5.1870000000000003</v>
      </c>
      <c r="AF5254" s="3">
        <v>-4.7409999999999997</v>
      </c>
      <c r="AG5254" s="3">
        <v>-4.1260000000000003</v>
      </c>
      <c r="AH5254" s="3">
        <v>-5.6779999999999999</v>
      </c>
      <c r="AI5254" s="3">
        <v>-4.21</v>
      </c>
      <c r="AJ5254" s="3">
        <v>-7.3280000000000003</v>
      </c>
      <c r="AK5254" s="3">
        <v>-6.1210000000000004</v>
      </c>
      <c r="AL5254" s="3">
        <v>-5.95</v>
      </c>
      <c r="AM5254" s="3">
        <v>-14.667999999999999</v>
      </c>
      <c r="AN5254" s="3">
        <v>-13.191000000000001</v>
      </c>
      <c r="AO5254" s="3">
        <v>-18.425000000000001</v>
      </c>
      <c r="AP5254" s="3">
        <v>-16.776</v>
      </c>
      <c r="AQ5254" s="3">
        <v>-13.226000000000001</v>
      </c>
      <c r="AR5254" s="3">
        <v>-56.999000000000002</v>
      </c>
      <c r="AS5254" s="3">
        <v>-42.478999999999999</v>
      </c>
      <c r="AT5254" s="3">
        <v>-43.01</v>
      </c>
      <c r="AU5254" s="3">
        <v>-43.9</v>
      </c>
      <c r="AV5254" s="3">
        <v>-65.834000000000003</v>
      </c>
      <c r="AW5254" s="3">
        <v>-102.949</v>
      </c>
      <c r="AX5254" s="3">
        <v>-101.44499999999999</v>
      </c>
      <c r="AY5254" s="3">
        <v>-106.605</v>
      </c>
      <c r="AZ5254" s="3">
        <v>-127.101</v>
      </c>
      <c r="BA5254">
        <v>-137.922</v>
      </c>
      <c r="BB5254">
        <v>2016</v>
      </c>
    </row>
    <row r="5255" spans="1:54" hidden="1" x14ac:dyDescent="0.2">
      <c r="A5255">
        <v>688</v>
      </c>
      <c r="B5255" t="s">
        <v>440</v>
      </c>
      <c r="C5255" t="s">
        <v>251</v>
      </c>
      <c r="D5255" t="s">
        <v>103</v>
      </c>
      <c r="E5255" t="s">
        <v>250</v>
      </c>
      <c r="F5255" t="s">
        <v>249</v>
      </c>
      <c r="G5255" t="s">
        <v>217</v>
      </c>
      <c r="I5255" t="s">
        <v>248</v>
      </c>
      <c r="J5255" s="3">
        <v>-1.26</v>
      </c>
      <c r="K5255" s="3">
        <v>-6.3339999999999996</v>
      </c>
      <c r="L5255" s="3">
        <v>-3.0840000000000001</v>
      </c>
      <c r="M5255" s="3">
        <v>-13.476000000000001</v>
      </c>
      <c r="N5255" s="3">
        <v>-11.446</v>
      </c>
      <c r="O5255" s="3">
        <v>-8.2799999999999994</v>
      </c>
      <c r="P5255" s="3">
        <v>-10.343</v>
      </c>
      <c r="Q5255" s="3">
        <v>-6.1870000000000003</v>
      </c>
      <c r="R5255" s="3">
        <v>-5.5309999999999997</v>
      </c>
      <c r="S5255" s="3">
        <v>-3.617</v>
      </c>
      <c r="T5255" s="3">
        <v>-3.774</v>
      </c>
      <c r="U5255" s="3">
        <v>-2.4049999999999998</v>
      </c>
      <c r="V5255" s="3">
        <v>-2.278</v>
      </c>
      <c r="W5255" s="3">
        <v>-3.0569999999999999</v>
      </c>
      <c r="X5255" s="3">
        <v>-4.8150000000000004</v>
      </c>
      <c r="Y5255" s="3">
        <v>-2.9809999999999999</v>
      </c>
      <c r="Z5255" s="3">
        <v>-2.4089999999999998</v>
      </c>
      <c r="AA5255" s="3">
        <v>-2.1440000000000001</v>
      </c>
      <c r="AB5255" s="3">
        <v>-1.2669999999999999</v>
      </c>
      <c r="AC5255" s="3">
        <v>-0.38400000000000001</v>
      </c>
      <c r="AD5255" s="3">
        <v>-1.554</v>
      </c>
      <c r="AE5255" s="3">
        <v>-5.4850000000000003</v>
      </c>
      <c r="AF5255" s="3">
        <v>-4.0250000000000004</v>
      </c>
      <c r="AG5255" s="3">
        <v>-3.1269999999999998</v>
      </c>
      <c r="AH5255" s="3">
        <v>-3.726</v>
      </c>
      <c r="AI5255" s="3">
        <v>-2.4039999999999999</v>
      </c>
      <c r="AJ5255" s="3">
        <v>-3.532</v>
      </c>
      <c r="AK5255" s="3">
        <v>-2.5289999999999999</v>
      </c>
      <c r="AL5255" s="3">
        <v>-2.13</v>
      </c>
      <c r="AM5255" s="3">
        <v>-4.8849999999999998</v>
      </c>
      <c r="AN5255" s="3">
        <v>-3.8250000000000002</v>
      </c>
      <c r="AO5255" s="3">
        <v>-4.827</v>
      </c>
      <c r="AP5255" s="3">
        <v>-3.8730000000000002</v>
      </c>
      <c r="AQ5255" s="3">
        <v>-2.7429999999999999</v>
      </c>
      <c r="AR5255" s="3">
        <v>-10.718999999999999</v>
      </c>
      <c r="AS5255" s="3">
        <v>-7.1790000000000003</v>
      </c>
      <c r="AT5255" s="3">
        <v>-6.24</v>
      </c>
      <c r="AU5255" s="3">
        <v>-5.47</v>
      </c>
      <c r="AV5255" s="3">
        <v>-7.524</v>
      </c>
      <c r="AW5255" s="3">
        <v>-10.85</v>
      </c>
      <c r="AX5255" s="3">
        <v>-9.89</v>
      </c>
      <c r="AY5255" s="3">
        <v>-9.6240000000000006</v>
      </c>
      <c r="AZ5255" s="3">
        <v>-10.632999999999999</v>
      </c>
      <c r="BA5255">
        <v>-9.9480000000000004</v>
      </c>
      <c r="BB5255">
        <v>2016</v>
      </c>
    </row>
    <row r="5256" spans="1:54" hidden="1" x14ac:dyDescent="0.2">
      <c r="A5256">
        <v>688</v>
      </c>
      <c r="B5256" t="s">
        <v>440</v>
      </c>
      <c r="C5256" t="s">
        <v>247</v>
      </c>
      <c r="D5256" t="s">
        <v>103</v>
      </c>
      <c r="E5256" t="s">
        <v>245</v>
      </c>
      <c r="F5256" t="s">
        <v>244</v>
      </c>
      <c r="G5256" t="s">
        <v>225</v>
      </c>
      <c r="H5256" t="s">
        <v>222</v>
      </c>
    </row>
    <row r="5257" spans="1:54" hidden="1" x14ac:dyDescent="0.2">
      <c r="A5257">
        <v>688</v>
      </c>
      <c r="B5257" t="s">
        <v>440</v>
      </c>
      <c r="C5257" t="s">
        <v>246</v>
      </c>
      <c r="D5257" t="s">
        <v>103</v>
      </c>
      <c r="E5257" t="s">
        <v>245</v>
      </c>
      <c r="F5257" t="s">
        <v>244</v>
      </c>
      <c r="G5257" t="s">
        <v>243</v>
      </c>
    </row>
    <row r="5258" spans="1:54" hidden="1" x14ac:dyDescent="0.2">
      <c r="A5258">
        <v>688</v>
      </c>
      <c r="B5258" t="s">
        <v>440</v>
      </c>
      <c r="C5258" t="s">
        <v>242</v>
      </c>
      <c r="D5258" t="s">
        <v>103</v>
      </c>
      <c r="E5258" t="s">
        <v>240</v>
      </c>
      <c r="F5258" t="s">
        <v>239</v>
      </c>
      <c r="G5258" t="s">
        <v>225</v>
      </c>
      <c r="H5258" t="s">
        <v>222</v>
      </c>
      <c r="I5258" t="s">
        <v>1473</v>
      </c>
      <c r="J5258" s="3">
        <v>-2E-3</v>
      </c>
      <c r="K5258" s="3">
        <v>-8.9999999999999993E-3</v>
      </c>
      <c r="L5258" s="3">
        <v>-5.0000000000000001E-3</v>
      </c>
      <c r="M5258" s="3">
        <v>-2.1000000000000001E-2</v>
      </c>
      <c r="N5258" s="3">
        <v>-1.9E-2</v>
      </c>
      <c r="O5258" s="3">
        <v>-1.9E-2</v>
      </c>
      <c r="P5258" s="3">
        <v>-2.5000000000000001E-2</v>
      </c>
      <c r="Q5258" s="3">
        <v>-4.2000000000000003E-2</v>
      </c>
      <c r="R5258" s="3">
        <v>-5.7000000000000002E-2</v>
      </c>
      <c r="S5258" s="3">
        <v>-4.2999999999999997E-2</v>
      </c>
      <c r="T5258" s="3">
        <v>-0.10100000000000001</v>
      </c>
      <c r="U5258" s="3">
        <v>-6.5000000000000002E-2</v>
      </c>
      <c r="V5258" s="3">
        <v>-1.7000000000000001E-2</v>
      </c>
      <c r="W5258" s="3">
        <v>-8.4000000000000005E-2</v>
      </c>
      <c r="X5258" s="3">
        <v>-0.56399999999999995</v>
      </c>
      <c r="Y5258" s="3">
        <v>-0.33500000000000002</v>
      </c>
      <c r="Z5258" s="3">
        <v>-0.47099999999999997</v>
      </c>
      <c r="AA5258" s="3">
        <v>-0.48799999999999999</v>
      </c>
      <c r="AB5258" s="3">
        <v>-0.246</v>
      </c>
      <c r="AC5258" s="3">
        <v>7.1999999999999995E-2</v>
      </c>
      <c r="AD5258" s="3">
        <v>-1.028</v>
      </c>
      <c r="AE5258" s="3">
        <v>-4.71</v>
      </c>
      <c r="AF5258" s="3">
        <v>-3.4670000000000001</v>
      </c>
      <c r="AG5258" s="3">
        <v>-2.8079999999999998</v>
      </c>
      <c r="AH5258" s="3">
        <v>-4.3570000000000002</v>
      </c>
      <c r="AI5258" s="3">
        <v>-2.9620000000000002</v>
      </c>
      <c r="AJ5258" s="3">
        <v>-5.9480000000000004</v>
      </c>
      <c r="AK5258" s="3">
        <v>-4.8449999999999998</v>
      </c>
      <c r="AL5258" s="3">
        <v>-4.6920000000000002</v>
      </c>
      <c r="AM5258" s="3">
        <v>-13.305999999999999</v>
      </c>
      <c r="AN5258" s="3">
        <v>-10.518000000000001</v>
      </c>
      <c r="AO5258" s="3">
        <v>-14.843</v>
      </c>
      <c r="AP5258" s="3">
        <v>-12.65</v>
      </c>
      <c r="AQ5258" s="3">
        <v>-9.25</v>
      </c>
      <c r="AR5258" s="3">
        <v>-51.271999999999998</v>
      </c>
      <c r="AS5258" s="3">
        <v>-34.856999999999999</v>
      </c>
      <c r="AT5258" s="3">
        <v>-22.79</v>
      </c>
      <c r="AU5258" s="3">
        <v>-14.122999999999999</v>
      </c>
      <c r="AV5258" s="3">
        <v>-28.084</v>
      </c>
      <c r="AW5258" s="3">
        <v>-48.552999999999997</v>
      </c>
      <c r="AX5258" s="3">
        <v>-56.667000000000002</v>
      </c>
      <c r="AY5258" s="3">
        <v>-71.099999999999994</v>
      </c>
      <c r="AZ5258" s="3">
        <v>-90.912000000000006</v>
      </c>
      <c r="BA5258">
        <v>-104.93600000000001</v>
      </c>
      <c r="BB5258">
        <v>2016</v>
      </c>
    </row>
    <row r="5259" spans="1:54" hidden="1" x14ac:dyDescent="0.2">
      <c r="A5259">
        <v>688</v>
      </c>
      <c r="B5259" t="s">
        <v>440</v>
      </c>
      <c r="C5259" t="s">
        <v>241</v>
      </c>
      <c r="D5259" t="s">
        <v>103</v>
      </c>
      <c r="E5259" t="s">
        <v>240</v>
      </c>
      <c r="F5259" t="s">
        <v>239</v>
      </c>
      <c r="G5259" t="s">
        <v>217</v>
      </c>
      <c r="I5259" t="s">
        <v>238</v>
      </c>
      <c r="J5259" s="3">
        <v>-1.2549999999999999</v>
      </c>
      <c r="K5259" s="3">
        <v>-6.327</v>
      </c>
      <c r="L5259" s="3">
        <v>-3.0760000000000001</v>
      </c>
      <c r="M5259" s="3">
        <v>-13.441000000000001</v>
      </c>
      <c r="N5259" s="3">
        <v>-11.412000000000001</v>
      </c>
      <c r="O5259" s="3">
        <v>-8.2379999999999995</v>
      </c>
      <c r="P5259" s="3">
        <v>-10.023</v>
      </c>
      <c r="Q5259" s="3">
        <v>-5.1660000000000004</v>
      </c>
      <c r="R5259" s="3">
        <v>-4.3490000000000002</v>
      </c>
      <c r="S5259" s="3">
        <v>-2.1139999999999999</v>
      </c>
      <c r="T5259" s="3">
        <v>-2.613</v>
      </c>
      <c r="U5259" s="3">
        <v>-1.409</v>
      </c>
      <c r="V5259" s="3">
        <v>-0.29599999999999999</v>
      </c>
      <c r="W5259" s="3">
        <v>-0.90900000000000003</v>
      </c>
      <c r="X5259" s="3">
        <v>-3.8010000000000002</v>
      </c>
      <c r="Y5259" s="3">
        <v>-1.47</v>
      </c>
      <c r="Z5259" s="3">
        <v>-1.202</v>
      </c>
      <c r="AA5259" s="3">
        <v>-1.028</v>
      </c>
      <c r="AB5259" s="3">
        <v>-0.439</v>
      </c>
      <c r="AC5259" s="3">
        <v>0.11</v>
      </c>
      <c r="AD5259" s="3">
        <v>-1.4039999999999999</v>
      </c>
      <c r="AE5259" s="3">
        <v>-4.9800000000000004</v>
      </c>
      <c r="AF5259" s="3">
        <v>-2.9430000000000001</v>
      </c>
      <c r="AG5259" s="3">
        <v>-2.1280000000000001</v>
      </c>
      <c r="AH5259" s="3">
        <v>-2.859</v>
      </c>
      <c r="AI5259" s="3">
        <v>-1.6910000000000001</v>
      </c>
      <c r="AJ5259" s="3">
        <v>-2.867</v>
      </c>
      <c r="AK5259" s="3">
        <v>-2.0019999999999998</v>
      </c>
      <c r="AL5259" s="3">
        <v>-1.68</v>
      </c>
      <c r="AM5259" s="3">
        <v>-4.431</v>
      </c>
      <c r="AN5259" s="3">
        <v>-3.05</v>
      </c>
      <c r="AO5259" s="3">
        <v>-3.8889999999999998</v>
      </c>
      <c r="AP5259" s="3">
        <v>-2.9209999999999998</v>
      </c>
      <c r="AQ5259" s="3">
        <v>-1.9179999999999999</v>
      </c>
      <c r="AR5259" s="3">
        <v>-9.6419999999999995</v>
      </c>
      <c r="AS5259" s="3">
        <v>-5.891</v>
      </c>
      <c r="AT5259" s="3">
        <v>-3.3069999999999999</v>
      </c>
      <c r="AU5259" s="3">
        <v>-1.76</v>
      </c>
      <c r="AV5259" s="3">
        <v>-3.21</v>
      </c>
      <c r="AW5259" s="3">
        <v>-5.117</v>
      </c>
      <c r="AX5259" s="3">
        <v>-5.5250000000000004</v>
      </c>
      <c r="AY5259" s="3">
        <v>-6.4180000000000001</v>
      </c>
      <c r="AZ5259" s="3">
        <v>-7.6050000000000004</v>
      </c>
      <c r="BA5259">
        <v>-7.569</v>
      </c>
      <c r="BB5259">
        <v>2016</v>
      </c>
    </row>
    <row r="5260" spans="1:54" hidden="1" x14ac:dyDescent="0.2">
      <c r="A5260">
        <v>688</v>
      </c>
      <c r="B5260" t="s">
        <v>440</v>
      </c>
      <c r="C5260" t="s">
        <v>237</v>
      </c>
      <c r="D5260" t="s">
        <v>103</v>
      </c>
      <c r="E5260" t="s">
        <v>235</v>
      </c>
      <c r="F5260" t="s">
        <v>234</v>
      </c>
      <c r="G5260" t="s">
        <v>225</v>
      </c>
      <c r="H5260" t="s">
        <v>222</v>
      </c>
    </row>
    <row r="5261" spans="1:54" hidden="1" x14ac:dyDescent="0.2">
      <c r="A5261">
        <v>688</v>
      </c>
      <c r="B5261" t="s">
        <v>440</v>
      </c>
      <c r="C5261" t="s">
        <v>236</v>
      </c>
      <c r="D5261" t="s">
        <v>103</v>
      </c>
      <c r="E5261" t="s">
        <v>235</v>
      </c>
      <c r="F5261" t="s">
        <v>234</v>
      </c>
      <c r="G5261" t="s">
        <v>217</v>
      </c>
    </row>
    <row r="5262" spans="1:54" hidden="1" x14ac:dyDescent="0.2">
      <c r="A5262">
        <v>688</v>
      </c>
      <c r="B5262" t="s">
        <v>440</v>
      </c>
      <c r="C5262" t="s">
        <v>233</v>
      </c>
      <c r="D5262" t="s">
        <v>103</v>
      </c>
      <c r="E5262" t="s">
        <v>231</v>
      </c>
      <c r="F5262" t="s">
        <v>230</v>
      </c>
      <c r="G5262" t="s">
        <v>225</v>
      </c>
      <c r="H5262" t="s">
        <v>222</v>
      </c>
      <c r="I5262" t="s">
        <v>1473</v>
      </c>
      <c r="J5262" s="3" t="s">
        <v>215</v>
      </c>
      <c r="K5262" s="3" t="s">
        <v>215</v>
      </c>
      <c r="L5262" s="3" t="s">
        <v>215</v>
      </c>
      <c r="M5262" s="3" t="s">
        <v>215</v>
      </c>
      <c r="N5262" s="3" t="s">
        <v>215</v>
      </c>
      <c r="O5262" s="3" t="s">
        <v>215</v>
      </c>
      <c r="P5262" s="3" t="s">
        <v>215</v>
      </c>
      <c r="Q5262" s="3" t="s">
        <v>215</v>
      </c>
      <c r="R5262" s="3" t="s">
        <v>215</v>
      </c>
      <c r="S5262" s="3" t="s">
        <v>215</v>
      </c>
      <c r="T5262" s="3" t="s">
        <v>215</v>
      </c>
      <c r="U5262" s="3" t="s">
        <v>215</v>
      </c>
      <c r="V5262" s="3" t="s">
        <v>215</v>
      </c>
      <c r="W5262" s="3" t="s">
        <v>215</v>
      </c>
      <c r="X5262" s="3" t="s">
        <v>215</v>
      </c>
      <c r="Y5262" s="3" t="s">
        <v>215</v>
      </c>
      <c r="Z5262" s="3" t="s">
        <v>215</v>
      </c>
      <c r="AA5262" s="3" t="s">
        <v>215</v>
      </c>
      <c r="AB5262" s="3" t="s">
        <v>215</v>
      </c>
      <c r="AC5262" s="3">
        <v>76.019000000000005</v>
      </c>
      <c r="AD5262" s="3">
        <v>86.528000000000006</v>
      </c>
      <c r="AE5262" s="3">
        <v>116.705</v>
      </c>
      <c r="AF5262" s="3">
        <v>89.262</v>
      </c>
      <c r="AG5262" s="3">
        <v>98.885000000000005</v>
      </c>
      <c r="AH5262" s="3">
        <v>90.991</v>
      </c>
      <c r="AI5262" s="3">
        <v>122.88200000000001</v>
      </c>
      <c r="AJ5262" s="3">
        <v>96.692999999999998</v>
      </c>
      <c r="AK5262" s="3">
        <v>87.11</v>
      </c>
      <c r="AL5262" s="3">
        <v>101.35</v>
      </c>
      <c r="AM5262" s="3">
        <v>125.773</v>
      </c>
      <c r="AN5262" s="3">
        <v>149.405</v>
      </c>
      <c r="AO5262" s="3">
        <v>145.14099999999999</v>
      </c>
      <c r="AP5262" s="3">
        <v>173.672</v>
      </c>
      <c r="AQ5262" s="3">
        <v>256.18700000000001</v>
      </c>
      <c r="AR5262" s="3">
        <v>331.67399999999998</v>
      </c>
      <c r="AS5262" s="3">
        <v>521.35299999999995</v>
      </c>
      <c r="AT5262" s="3">
        <v>818.52200000000005</v>
      </c>
      <c r="AU5262" s="3">
        <v>820.49199999999996</v>
      </c>
      <c r="AV5262" s="3">
        <v>963.70699999999999</v>
      </c>
      <c r="AW5262" s="3">
        <v>1106.33</v>
      </c>
      <c r="AX5262" s="3">
        <v>1252.664</v>
      </c>
      <c r="AY5262" s="3">
        <v>1403.9179999999999</v>
      </c>
      <c r="AZ5262" s="3">
        <v>1557.624</v>
      </c>
      <c r="BA5262">
        <v>1559.317</v>
      </c>
      <c r="BB5262">
        <v>2016</v>
      </c>
    </row>
    <row r="5263" spans="1:54" hidden="1" x14ac:dyDescent="0.2">
      <c r="A5263">
        <v>688</v>
      </c>
      <c r="B5263" t="s">
        <v>440</v>
      </c>
      <c r="C5263" t="s">
        <v>232</v>
      </c>
      <c r="D5263" t="s">
        <v>103</v>
      </c>
      <c r="E5263" t="s">
        <v>231</v>
      </c>
      <c r="F5263" t="s">
        <v>230</v>
      </c>
      <c r="G5263" t="s">
        <v>217</v>
      </c>
      <c r="I5263" t="s">
        <v>229</v>
      </c>
      <c r="J5263" s="3" t="s">
        <v>215</v>
      </c>
      <c r="K5263" s="3" t="s">
        <v>215</v>
      </c>
      <c r="L5263" s="3" t="s">
        <v>215</v>
      </c>
      <c r="M5263" s="3" t="s">
        <v>215</v>
      </c>
      <c r="N5263" s="3" t="s">
        <v>215</v>
      </c>
      <c r="O5263" s="3" t="s">
        <v>215</v>
      </c>
      <c r="P5263" s="3" t="s">
        <v>215</v>
      </c>
      <c r="Q5263" s="3" t="s">
        <v>215</v>
      </c>
      <c r="R5263" s="3" t="s">
        <v>215</v>
      </c>
      <c r="S5263" s="3" t="s">
        <v>215</v>
      </c>
      <c r="T5263" s="3" t="s">
        <v>215</v>
      </c>
      <c r="U5263" s="3" t="s">
        <v>215</v>
      </c>
      <c r="V5263" s="3" t="s">
        <v>215</v>
      </c>
      <c r="W5263" s="3" t="s">
        <v>215</v>
      </c>
      <c r="X5263" s="3" t="s">
        <v>215</v>
      </c>
      <c r="Y5263" s="3" t="s">
        <v>215</v>
      </c>
      <c r="Z5263" s="3" t="s">
        <v>215</v>
      </c>
      <c r="AA5263" s="3" t="s">
        <v>215</v>
      </c>
      <c r="AB5263" s="3" t="s">
        <v>215</v>
      </c>
      <c r="AC5263" s="3">
        <v>115.94</v>
      </c>
      <c r="AD5263" s="3">
        <v>118.179</v>
      </c>
      <c r="AE5263" s="3">
        <v>123.395</v>
      </c>
      <c r="AF5263" s="3">
        <v>75.787000000000006</v>
      </c>
      <c r="AG5263" s="3">
        <v>74.933999999999997</v>
      </c>
      <c r="AH5263" s="3">
        <v>59.706000000000003</v>
      </c>
      <c r="AI5263" s="3">
        <v>70.158000000000001</v>
      </c>
      <c r="AJ5263" s="3">
        <v>46.610999999999997</v>
      </c>
      <c r="AK5263" s="3">
        <v>35.99</v>
      </c>
      <c r="AL5263" s="3">
        <v>36.283000000000001</v>
      </c>
      <c r="AM5263" s="3">
        <v>41.887</v>
      </c>
      <c r="AN5263" s="3">
        <v>43.326000000000001</v>
      </c>
      <c r="AO5263" s="3">
        <v>38.026000000000003</v>
      </c>
      <c r="AP5263" s="3">
        <v>40.097999999999999</v>
      </c>
      <c r="AQ5263" s="3">
        <v>53.125</v>
      </c>
      <c r="AR5263" s="3">
        <v>62.371000000000002</v>
      </c>
      <c r="AS5263" s="3">
        <v>88.114000000000004</v>
      </c>
      <c r="AT5263" s="3">
        <v>118.762</v>
      </c>
      <c r="AU5263" s="3">
        <v>102.24299999999999</v>
      </c>
      <c r="AV5263" s="3">
        <v>110.143</v>
      </c>
      <c r="AW5263" s="3">
        <v>116.59699999999999</v>
      </c>
      <c r="AX5263" s="3">
        <v>122.125</v>
      </c>
      <c r="AY5263" s="3">
        <v>126.73699999999999</v>
      </c>
      <c r="AZ5263" s="3">
        <v>130.303</v>
      </c>
      <c r="BA5263">
        <v>112.468</v>
      </c>
      <c r="BB5263">
        <v>2016</v>
      </c>
    </row>
    <row r="5264" spans="1:54" hidden="1" x14ac:dyDescent="0.2">
      <c r="A5264">
        <v>688</v>
      </c>
      <c r="B5264" t="s">
        <v>440</v>
      </c>
      <c r="C5264" t="s">
        <v>228</v>
      </c>
      <c r="D5264" t="s">
        <v>103</v>
      </c>
      <c r="E5264" t="s">
        <v>227</v>
      </c>
      <c r="F5264" t="s">
        <v>226</v>
      </c>
      <c r="G5264" t="s">
        <v>225</v>
      </c>
      <c r="H5264" t="s">
        <v>222</v>
      </c>
      <c r="I5264" t="s">
        <v>1473</v>
      </c>
      <c r="J5264" s="3">
        <v>0.188</v>
      </c>
      <c r="K5264" s="3">
        <v>0.14799999999999999</v>
      </c>
      <c r="L5264" s="3">
        <v>0.16200000000000001</v>
      </c>
      <c r="M5264" s="3">
        <v>0.154</v>
      </c>
      <c r="N5264" s="3">
        <v>0.17</v>
      </c>
      <c r="O5264" s="3">
        <v>0.22800000000000001</v>
      </c>
      <c r="P5264" s="3">
        <v>0.251</v>
      </c>
      <c r="Q5264" s="3">
        <v>0.81100000000000005</v>
      </c>
      <c r="R5264" s="3">
        <v>1.302</v>
      </c>
      <c r="S5264" s="3">
        <v>2.0430000000000001</v>
      </c>
      <c r="T5264" s="3">
        <v>3.85</v>
      </c>
      <c r="U5264" s="3">
        <v>4.6150000000000002</v>
      </c>
      <c r="V5264" s="3">
        <v>5.7210000000000001</v>
      </c>
      <c r="W5264" s="3">
        <v>9.2449999999999992</v>
      </c>
      <c r="X5264" s="3">
        <v>14.845000000000001</v>
      </c>
      <c r="Y5264" s="3">
        <v>22.771000000000001</v>
      </c>
      <c r="Z5264" s="3">
        <v>39.162999999999997</v>
      </c>
      <c r="AA5264" s="3">
        <v>47.454999999999998</v>
      </c>
      <c r="AB5264" s="3">
        <v>55.911999999999999</v>
      </c>
      <c r="AC5264" s="3">
        <v>65.566999999999993</v>
      </c>
      <c r="AD5264" s="3">
        <v>73.218000000000004</v>
      </c>
      <c r="AE5264" s="3">
        <v>94.578000000000003</v>
      </c>
      <c r="AF5264" s="3">
        <v>117.78100000000001</v>
      </c>
      <c r="AG5264" s="3">
        <v>131.96199999999999</v>
      </c>
      <c r="AH5264" s="3">
        <v>152.398</v>
      </c>
      <c r="AI5264" s="3">
        <v>175.15</v>
      </c>
      <c r="AJ5264" s="3">
        <v>207.44800000000001</v>
      </c>
      <c r="AK5264" s="3">
        <v>242.03800000000001</v>
      </c>
      <c r="AL5264" s="3">
        <v>279.33100000000002</v>
      </c>
      <c r="AM5264" s="3">
        <v>300.27</v>
      </c>
      <c r="AN5264" s="3">
        <v>344.839</v>
      </c>
      <c r="AO5264" s="3">
        <v>381.69200000000001</v>
      </c>
      <c r="AP5264" s="3">
        <v>433.12200000000001</v>
      </c>
      <c r="AQ5264" s="3">
        <v>482.233</v>
      </c>
      <c r="AR5264" s="3">
        <v>531.77700000000004</v>
      </c>
      <c r="AS5264" s="3">
        <v>591.67899999999997</v>
      </c>
      <c r="AT5264" s="3">
        <v>689.21299999999997</v>
      </c>
      <c r="AU5264" s="3">
        <v>802.495</v>
      </c>
      <c r="AV5264" s="3">
        <v>874.95899999999995</v>
      </c>
      <c r="AW5264" s="3">
        <v>948.84900000000005</v>
      </c>
      <c r="AX5264" s="3">
        <v>1025.7260000000001</v>
      </c>
      <c r="AY5264" s="3">
        <v>1107.7429999999999</v>
      </c>
      <c r="AZ5264" s="3">
        <v>1195.3820000000001</v>
      </c>
      <c r="BA5264">
        <v>1386.454</v>
      </c>
      <c r="BB5264">
        <v>2016</v>
      </c>
    </row>
    <row r="5265" spans="1:54" hidden="1" x14ac:dyDescent="0.2">
      <c r="A5265">
        <v>688</v>
      </c>
      <c r="B5265" t="s">
        <v>440</v>
      </c>
      <c r="C5265" t="s">
        <v>224</v>
      </c>
      <c r="D5265" t="s">
        <v>103</v>
      </c>
      <c r="E5265" t="s">
        <v>219</v>
      </c>
      <c r="F5265" t="s">
        <v>218</v>
      </c>
      <c r="G5265" t="s">
        <v>223</v>
      </c>
      <c r="H5265" t="s">
        <v>222</v>
      </c>
      <c r="I5265" t="s">
        <v>1474</v>
      </c>
      <c r="J5265" s="3">
        <v>-0.36699999999999999</v>
      </c>
      <c r="K5265" s="3">
        <v>-0.40699999999999997</v>
      </c>
      <c r="L5265" s="3">
        <v>-0.497</v>
      </c>
      <c r="M5265" s="3">
        <v>-0.41499999999999998</v>
      </c>
      <c r="N5265" s="3">
        <v>-0.308</v>
      </c>
      <c r="O5265" s="3">
        <v>-0.30099999999999999</v>
      </c>
      <c r="P5265" s="3">
        <v>-0.40899999999999997</v>
      </c>
      <c r="Q5265" s="3">
        <v>-0.38900000000000001</v>
      </c>
      <c r="R5265" s="3">
        <v>-0.35899999999999999</v>
      </c>
      <c r="S5265" s="3">
        <v>-0.46</v>
      </c>
      <c r="T5265" s="3">
        <v>-0.51700000000000002</v>
      </c>
      <c r="U5265" s="3">
        <v>-0.55400000000000005</v>
      </c>
      <c r="V5265" s="3">
        <v>-0.501</v>
      </c>
      <c r="W5265" s="3">
        <v>-0.60899999999999999</v>
      </c>
      <c r="X5265" s="3">
        <v>-0.64800000000000002</v>
      </c>
      <c r="Y5265" s="3">
        <v>-0.46400000000000002</v>
      </c>
      <c r="Z5265" s="3">
        <v>-0.56100000000000005</v>
      </c>
      <c r="AA5265" s="3">
        <v>-0.438</v>
      </c>
      <c r="AB5265" s="3">
        <v>-0.77400000000000002</v>
      </c>
      <c r="AC5265" s="3">
        <v>-0.85499999999999998</v>
      </c>
      <c r="AD5265" s="3">
        <v>-0.69699999999999995</v>
      </c>
      <c r="AE5265" s="3">
        <v>-0.64900000000000002</v>
      </c>
      <c r="AF5265" s="3">
        <v>-0.86899999999999999</v>
      </c>
      <c r="AG5265" s="3">
        <v>-0.81699999999999995</v>
      </c>
      <c r="AH5265" s="3">
        <v>-0.47899999999999998</v>
      </c>
      <c r="AI5265" s="3">
        <v>-0.76100000000000001</v>
      </c>
      <c r="AJ5265" s="3">
        <v>-0.755</v>
      </c>
      <c r="AK5265" s="3">
        <v>-0.78600000000000003</v>
      </c>
      <c r="AL5265" s="3">
        <v>-1.147</v>
      </c>
      <c r="AM5265" s="3">
        <v>-1.226</v>
      </c>
      <c r="AN5265" s="3">
        <v>-1.679</v>
      </c>
      <c r="AO5265" s="3">
        <v>-3.3290000000000002</v>
      </c>
      <c r="AP5265" s="3">
        <v>-6.79</v>
      </c>
      <c r="AQ5265" s="3">
        <v>-6.875</v>
      </c>
      <c r="AR5265" s="3">
        <v>-6.4370000000000003</v>
      </c>
      <c r="AS5265" s="3">
        <v>-5.968</v>
      </c>
      <c r="AT5265" s="3">
        <v>-4.4240000000000004</v>
      </c>
      <c r="AU5265" s="3">
        <v>-2.0390000000000001</v>
      </c>
      <c r="AV5265" s="3">
        <v>-2.4239999999999999</v>
      </c>
      <c r="AW5265" s="3">
        <v>-6.7</v>
      </c>
      <c r="AX5265" s="3">
        <v>-10.461</v>
      </c>
      <c r="AY5265" s="3">
        <v>-14.91</v>
      </c>
      <c r="AZ5265" s="3">
        <v>-19.849</v>
      </c>
      <c r="BA5265">
        <v>-22.462</v>
      </c>
      <c r="BB5265">
        <v>2017</v>
      </c>
    </row>
    <row r="5266" spans="1:54" hidden="1" x14ac:dyDescent="0.2">
      <c r="A5266">
        <v>688</v>
      </c>
      <c r="B5266" t="s">
        <v>440</v>
      </c>
      <c r="C5266" t="s">
        <v>220</v>
      </c>
      <c r="D5266" t="s">
        <v>103</v>
      </c>
      <c r="E5266" t="s">
        <v>219</v>
      </c>
      <c r="F5266" t="s">
        <v>218</v>
      </c>
      <c r="G5266" t="s">
        <v>217</v>
      </c>
      <c r="I5266" t="s">
        <v>216</v>
      </c>
      <c r="J5266" s="3">
        <v>-6.7949999999999999</v>
      </c>
      <c r="K5266" s="3">
        <v>-9.7040000000000006</v>
      </c>
      <c r="L5266" s="3">
        <v>-11.587</v>
      </c>
      <c r="M5266" s="3">
        <v>-10.82</v>
      </c>
      <c r="N5266" s="3">
        <v>-7.7130000000000001</v>
      </c>
      <c r="O5266" s="3">
        <v>-5.6980000000000004</v>
      </c>
      <c r="P5266" s="3">
        <v>-6.5990000000000002</v>
      </c>
      <c r="Q5266" s="3">
        <v>-13.872999999999999</v>
      </c>
      <c r="R5266" s="3">
        <v>-14.555999999999999</v>
      </c>
      <c r="S5266" s="3">
        <v>-17.882000000000001</v>
      </c>
      <c r="T5266" s="3">
        <v>-12.53</v>
      </c>
      <c r="U5266" s="3">
        <v>-17.212</v>
      </c>
      <c r="V5266" s="3">
        <v>-23.03</v>
      </c>
      <c r="W5266" s="3">
        <v>-26.9</v>
      </c>
      <c r="X5266" s="3">
        <v>-26.341999999999999</v>
      </c>
      <c r="Y5266" s="3">
        <v>-18.390999999999998</v>
      </c>
      <c r="Z5266" s="3">
        <v>-16.181000000000001</v>
      </c>
      <c r="AA5266" s="3">
        <v>-10.644</v>
      </c>
      <c r="AB5266" s="3">
        <v>-16.398</v>
      </c>
      <c r="AC5266" s="3">
        <v>-16.539000000000001</v>
      </c>
      <c r="AD5266" s="3">
        <v>-14.933</v>
      </c>
      <c r="AE5266" s="3">
        <v>-14.218</v>
      </c>
      <c r="AF5266" s="3">
        <v>-17.463999999999999</v>
      </c>
      <c r="AG5266" s="3">
        <v>-14.715999999999999</v>
      </c>
      <c r="AH5266" s="3">
        <v>-7.1020000000000003</v>
      </c>
      <c r="AI5266" s="3">
        <v>-10.013999999999999</v>
      </c>
      <c r="AJ5266" s="3">
        <v>-9.0969999999999995</v>
      </c>
      <c r="AK5266" s="3">
        <v>-8.3049999999999997</v>
      </c>
      <c r="AL5266" s="3">
        <v>-9.9280000000000008</v>
      </c>
      <c r="AM5266" s="3">
        <v>-10.907</v>
      </c>
      <c r="AN5266" s="3">
        <v>-16.061</v>
      </c>
      <c r="AO5266" s="3">
        <v>-25.35</v>
      </c>
      <c r="AP5266" s="3">
        <v>-44.735999999999997</v>
      </c>
      <c r="AQ5266" s="3">
        <v>-42.938000000000002</v>
      </c>
      <c r="AR5266" s="3">
        <v>-38.154000000000003</v>
      </c>
      <c r="AS5266" s="3">
        <v>-40.328000000000003</v>
      </c>
      <c r="AT5266" s="3">
        <v>-39.249000000000002</v>
      </c>
      <c r="AU5266" s="3">
        <v>-16.079000000000001</v>
      </c>
      <c r="AV5266" s="3">
        <v>-16.925000000000001</v>
      </c>
      <c r="AW5266" s="3">
        <v>-44.615000000000002</v>
      </c>
      <c r="AX5266" s="3">
        <v>-66.637</v>
      </c>
      <c r="AY5266" s="3">
        <v>-91.034999999999997</v>
      </c>
      <c r="AZ5266" s="3">
        <v>-116.377</v>
      </c>
      <c r="BA5266">
        <v>-117.72</v>
      </c>
      <c r="BB5266">
        <v>2016</v>
      </c>
    </row>
    <row r="5267" spans="1:54" x14ac:dyDescent="0.2">
      <c r="A5267">
        <v>518</v>
      </c>
      <c r="B5267" t="s">
        <v>439</v>
      </c>
      <c r="C5267" t="s">
        <v>352</v>
      </c>
      <c r="D5267" t="s">
        <v>190</v>
      </c>
      <c r="E5267" t="s">
        <v>349</v>
      </c>
      <c r="F5267" t="s">
        <v>351</v>
      </c>
      <c r="G5267" t="s">
        <v>225</v>
      </c>
      <c r="H5267" t="s">
        <v>222</v>
      </c>
      <c r="I5267" t="s">
        <v>1475</v>
      </c>
      <c r="J5267" s="3" t="s">
        <v>215</v>
      </c>
      <c r="K5267" s="3" t="s">
        <v>215</v>
      </c>
      <c r="L5267" s="3" t="s">
        <v>215</v>
      </c>
      <c r="M5267" s="3" t="s">
        <v>215</v>
      </c>
      <c r="N5267" s="3" t="s">
        <v>215</v>
      </c>
      <c r="O5267" s="3" t="s">
        <v>215</v>
      </c>
      <c r="P5267" s="3" t="s">
        <v>215</v>
      </c>
      <c r="Q5267" s="3" t="s">
        <v>215</v>
      </c>
      <c r="R5267" s="3" t="s">
        <v>215</v>
      </c>
      <c r="S5267" s="3" t="s">
        <v>215</v>
      </c>
      <c r="T5267" s="3" t="s">
        <v>215</v>
      </c>
      <c r="U5267" s="3" t="s">
        <v>215</v>
      </c>
      <c r="V5267" s="3" t="s">
        <v>215</v>
      </c>
      <c r="W5267" s="3" t="s">
        <v>215</v>
      </c>
      <c r="X5267" s="3" t="s">
        <v>215</v>
      </c>
      <c r="Y5267" s="3" t="s">
        <v>215</v>
      </c>
      <c r="Z5267" s="3" t="s">
        <v>215</v>
      </c>
      <c r="AA5267" s="3">
        <v>11196.984</v>
      </c>
      <c r="AB5267" s="3">
        <v>11843.44</v>
      </c>
      <c r="AC5267" s="3">
        <v>13139.72</v>
      </c>
      <c r="AD5267" s="3">
        <v>14945.897000000001</v>
      </c>
      <c r="AE5267" s="3">
        <v>16641.352999999999</v>
      </c>
      <c r="AF5267" s="3">
        <v>18642.562000000002</v>
      </c>
      <c r="AG5267" s="3">
        <v>21223.437999999998</v>
      </c>
      <c r="AH5267" s="3">
        <v>24102.325000000001</v>
      </c>
      <c r="AI5267" s="3">
        <v>27372.762999999999</v>
      </c>
      <c r="AJ5267" s="3">
        <v>30952.053</v>
      </c>
      <c r="AK5267" s="3">
        <v>34663.65</v>
      </c>
      <c r="AL5267" s="3">
        <v>35911.540999999997</v>
      </c>
      <c r="AM5267" s="3">
        <v>37758.673999999999</v>
      </c>
      <c r="AN5267" s="3">
        <v>39776.764999999999</v>
      </c>
      <c r="AO5267" s="3">
        <v>42000.875999999997</v>
      </c>
      <c r="AP5267" s="3">
        <v>45080.661999999997</v>
      </c>
      <c r="AQ5267" s="3">
        <v>48879.159</v>
      </c>
      <c r="AR5267" s="3">
        <v>52785.214999999997</v>
      </c>
      <c r="AS5267" s="3">
        <v>56476.224999999999</v>
      </c>
      <c r="AT5267" s="3">
        <v>59791.887999999999</v>
      </c>
      <c r="AU5267" s="3">
        <v>63810.106</v>
      </c>
      <c r="AV5267" s="3">
        <v>68213.002999999997</v>
      </c>
      <c r="AW5267" s="3">
        <v>73013.111000000004</v>
      </c>
      <c r="AX5267" s="3">
        <v>78247.694000000003</v>
      </c>
      <c r="AY5267" s="3">
        <v>83933.164000000004</v>
      </c>
      <c r="AZ5267" s="3">
        <v>90120.612999999998</v>
      </c>
      <c r="BA5267">
        <v>96888.225999999995</v>
      </c>
      <c r="BB5267">
        <v>2017</v>
      </c>
    </row>
    <row r="5268" spans="1:54" hidden="1" x14ac:dyDescent="0.2">
      <c r="A5268">
        <v>518</v>
      </c>
      <c r="B5268" t="s">
        <v>439</v>
      </c>
      <c r="C5268" t="s">
        <v>350</v>
      </c>
      <c r="D5268" t="s">
        <v>190</v>
      </c>
      <c r="E5268" t="s">
        <v>349</v>
      </c>
      <c r="F5268" t="s">
        <v>348</v>
      </c>
      <c r="G5268" t="s">
        <v>275</v>
      </c>
      <c r="I5268" t="s">
        <v>347</v>
      </c>
      <c r="J5268" s="3" t="s">
        <v>215</v>
      </c>
      <c r="K5268" s="3" t="s">
        <v>215</v>
      </c>
      <c r="L5268" s="3" t="s">
        <v>215</v>
      </c>
      <c r="M5268" s="3" t="s">
        <v>215</v>
      </c>
      <c r="N5268" s="3" t="s">
        <v>215</v>
      </c>
      <c r="O5268" s="3" t="s">
        <v>215</v>
      </c>
      <c r="P5268" s="3" t="s">
        <v>215</v>
      </c>
      <c r="Q5268" s="3" t="s">
        <v>215</v>
      </c>
      <c r="R5268" s="3" t="s">
        <v>215</v>
      </c>
      <c r="S5268" s="3" t="s">
        <v>215</v>
      </c>
      <c r="T5268" s="3" t="s">
        <v>215</v>
      </c>
      <c r="U5268" s="3" t="s">
        <v>215</v>
      </c>
      <c r="V5268" s="3" t="s">
        <v>215</v>
      </c>
      <c r="W5268" s="3" t="s">
        <v>215</v>
      </c>
      <c r="X5268" s="3" t="s">
        <v>215</v>
      </c>
      <c r="Y5268" s="3" t="s">
        <v>215</v>
      </c>
      <c r="Z5268" s="3" t="s">
        <v>215</v>
      </c>
      <c r="AA5268" s="3" t="s">
        <v>215</v>
      </c>
      <c r="AB5268" s="3">
        <v>5.7729999999999997</v>
      </c>
      <c r="AC5268" s="3">
        <v>10.945</v>
      </c>
      <c r="AD5268" s="3">
        <v>13.746</v>
      </c>
      <c r="AE5268" s="3">
        <v>11.343999999999999</v>
      </c>
      <c r="AF5268" s="3">
        <v>12.026</v>
      </c>
      <c r="AG5268" s="3">
        <v>13.843999999999999</v>
      </c>
      <c r="AH5268" s="3">
        <v>13.565</v>
      </c>
      <c r="AI5268" s="3">
        <v>13.569000000000001</v>
      </c>
      <c r="AJ5268" s="3">
        <v>13.076000000000001</v>
      </c>
      <c r="AK5268" s="3">
        <v>11.991</v>
      </c>
      <c r="AL5268" s="3">
        <v>3.6</v>
      </c>
      <c r="AM5268" s="3">
        <v>5.1440000000000001</v>
      </c>
      <c r="AN5268" s="3">
        <v>5.3449999999999998</v>
      </c>
      <c r="AO5268" s="3">
        <v>5.5910000000000002</v>
      </c>
      <c r="AP5268" s="3">
        <v>7.3330000000000002</v>
      </c>
      <c r="AQ5268" s="3">
        <v>8.4260000000000002</v>
      </c>
      <c r="AR5268" s="3">
        <v>7.9909999999999997</v>
      </c>
      <c r="AS5268" s="3">
        <v>6.9930000000000003</v>
      </c>
      <c r="AT5268" s="3">
        <v>5.8710000000000004</v>
      </c>
      <c r="AU5268" s="3">
        <v>6.72</v>
      </c>
      <c r="AV5268" s="3">
        <v>6.9</v>
      </c>
      <c r="AW5268" s="3">
        <v>7.0369999999999999</v>
      </c>
      <c r="AX5268" s="3">
        <v>7.1689999999999996</v>
      </c>
      <c r="AY5268" s="3">
        <v>7.266</v>
      </c>
      <c r="AZ5268" s="3">
        <v>7.3719999999999999</v>
      </c>
      <c r="BA5268">
        <v>7.51</v>
      </c>
      <c r="BB5268">
        <v>2017</v>
      </c>
    </row>
    <row r="5269" spans="1:54" hidden="1" x14ac:dyDescent="0.2">
      <c r="A5269">
        <v>518</v>
      </c>
      <c r="B5269" t="s">
        <v>439</v>
      </c>
      <c r="C5269" t="s">
        <v>346</v>
      </c>
      <c r="D5269" t="s">
        <v>190</v>
      </c>
      <c r="E5269" t="s">
        <v>342</v>
      </c>
      <c r="F5269" t="s">
        <v>345</v>
      </c>
      <c r="G5269" t="s">
        <v>225</v>
      </c>
      <c r="H5269" t="s">
        <v>222</v>
      </c>
      <c r="I5269" t="s">
        <v>1475</v>
      </c>
      <c r="J5269" s="3" t="s">
        <v>215</v>
      </c>
      <c r="K5269" s="3" t="s">
        <v>215</v>
      </c>
      <c r="L5269" s="3" t="s">
        <v>215</v>
      </c>
      <c r="M5269" s="3" t="s">
        <v>215</v>
      </c>
      <c r="N5269" s="3" t="s">
        <v>215</v>
      </c>
      <c r="O5269" s="3" t="s">
        <v>215</v>
      </c>
      <c r="P5269" s="3" t="s">
        <v>215</v>
      </c>
      <c r="Q5269" s="3" t="s">
        <v>215</v>
      </c>
      <c r="R5269" s="3" t="s">
        <v>215</v>
      </c>
      <c r="S5269" s="3" t="s">
        <v>215</v>
      </c>
      <c r="T5269" s="3" t="s">
        <v>215</v>
      </c>
      <c r="U5269" s="3" t="s">
        <v>215</v>
      </c>
      <c r="V5269" s="3" t="s">
        <v>215</v>
      </c>
      <c r="W5269" s="3" t="s">
        <v>215</v>
      </c>
      <c r="X5269" s="3" t="s">
        <v>215</v>
      </c>
      <c r="Y5269" s="3" t="s">
        <v>215</v>
      </c>
      <c r="Z5269" s="3" t="s">
        <v>215</v>
      </c>
      <c r="AA5269" s="3">
        <v>1289.664</v>
      </c>
      <c r="AB5269" s="3">
        <v>1854.4469999999999</v>
      </c>
      <c r="AC5269" s="3">
        <v>2523.2280000000001</v>
      </c>
      <c r="AD5269" s="3">
        <v>2940.7240000000002</v>
      </c>
      <c r="AE5269" s="3">
        <v>4087.8069999999998</v>
      </c>
      <c r="AF5269" s="3">
        <v>6480.241</v>
      </c>
      <c r="AG5269" s="3">
        <v>8889.4699999999993</v>
      </c>
      <c r="AH5269" s="3">
        <v>10458.842000000001</v>
      </c>
      <c r="AI5269" s="3">
        <v>14154.24</v>
      </c>
      <c r="AJ5269" s="3">
        <v>19414.221000000001</v>
      </c>
      <c r="AK5269" s="3">
        <v>26882.986000000001</v>
      </c>
      <c r="AL5269" s="3">
        <v>31643.674999999999</v>
      </c>
      <c r="AM5269" s="3">
        <v>34896.517999999996</v>
      </c>
      <c r="AN5269" s="3">
        <v>39776.764999999999</v>
      </c>
      <c r="AO5269" s="3">
        <v>46307.887999999999</v>
      </c>
      <c r="AP5269" s="3">
        <v>51259.26</v>
      </c>
      <c r="AQ5269" s="3">
        <v>58011.625999999997</v>
      </c>
      <c r="AR5269" s="3">
        <v>65262.093000000001</v>
      </c>
      <c r="AS5269" s="3">
        <v>72714.020999999993</v>
      </c>
      <c r="AT5269" s="3">
        <v>79722</v>
      </c>
      <c r="AU5269" s="3">
        <v>90269.444000000003</v>
      </c>
      <c r="AV5269" s="3">
        <v>96588.304999999993</v>
      </c>
      <c r="AW5269" s="3">
        <v>103095.3</v>
      </c>
      <c r="AX5269" s="3">
        <v>118220.65</v>
      </c>
      <c r="AY5269" s="3">
        <v>135560.47899999999</v>
      </c>
      <c r="AZ5269" s="3">
        <v>155305.93700000001</v>
      </c>
      <c r="BA5269">
        <v>177153.73300000001</v>
      </c>
      <c r="BB5269">
        <v>2017</v>
      </c>
    </row>
    <row r="5270" spans="1:54" hidden="1" x14ac:dyDescent="0.2">
      <c r="A5270">
        <v>518</v>
      </c>
      <c r="B5270" t="s">
        <v>439</v>
      </c>
      <c r="C5270" t="s">
        <v>344</v>
      </c>
      <c r="D5270" t="s">
        <v>190</v>
      </c>
      <c r="E5270" t="s">
        <v>342</v>
      </c>
      <c r="F5270" t="s">
        <v>343</v>
      </c>
      <c r="G5270" t="s">
        <v>223</v>
      </c>
      <c r="H5270" t="s">
        <v>222</v>
      </c>
      <c r="I5270" t="s">
        <v>310</v>
      </c>
      <c r="J5270" s="3" t="s">
        <v>215</v>
      </c>
      <c r="K5270" s="3" t="s">
        <v>215</v>
      </c>
      <c r="L5270" s="3" t="s">
        <v>215</v>
      </c>
      <c r="M5270" s="3" t="s">
        <v>215</v>
      </c>
      <c r="N5270" s="3" t="s">
        <v>215</v>
      </c>
      <c r="O5270" s="3" t="s">
        <v>215</v>
      </c>
      <c r="P5270" s="3" t="s">
        <v>215</v>
      </c>
      <c r="Q5270" s="3" t="s">
        <v>215</v>
      </c>
      <c r="R5270" s="3" t="s">
        <v>215</v>
      </c>
      <c r="S5270" s="3" t="s">
        <v>215</v>
      </c>
      <c r="T5270" s="3" t="s">
        <v>215</v>
      </c>
      <c r="U5270" s="3" t="s">
        <v>215</v>
      </c>
      <c r="V5270" s="3" t="s">
        <v>215</v>
      </c>
      <c r="W5270" s="3" t="s">
        <v>215</v>
      </c>
      <c r="X5270" s="3" t="s">
        <v>215</v>
      </c>
      <c r="Y5270" s="3" t="s">
        <v>215</v>
      </c>
      <c r="Z5270" s="3" t="s">
        <v>215</v>
      </c>
      <c r="AA5270" s="3" t="s">
        <v>215</v>
      </c>
      <c r="AB5270" s="3">
        <v>7.4409999999999998</v>
      </c>
      <c r="AC5270" s="3">
        <v>9.7769999999999992</v>
      </c>
      <c r="AD5270" s="3">
        <v>10.259</v>
      </c>
      <c r="AE5270" s="3">
        <v>7.4619999999999997</v>
      </c>
      <c r="AF5270" s="3">
        <v>7.8079999999999998</v>
      </c>
      <c r="AG5270" s="3">
        <v>12.058</v>
      </c>
      <c r="AH5270" s="3">
        <v>12.173</v>
      </c>
      <c r="AI5270" s="3">
        <v>13.808999999999999</v>
      </c>
      <c r="AJ5270" s="3">
        <v>16.707000000000001</v>
      </c>
      <c r="AK5270" s="3">
        <v>23.25</v>
      </c>
      <c r="AL5270" s="3">
        <v>34.49</v>
      </c>
      <c r="AM5270" s="3">
        <v>37.997999999999998</v>
      </c>
      <c r="AN5270" s="3">
        <v>49.540999999999997</v>
      </c>
      <c r="AO5270" s="3">
        <v>59.976999999999997</v>
      </c>
      <c r="AP5270" s="3">
        <v>59.731000000000002</v>
      </c>
      <c r="AQ5270" s="3">
        <v>60.133000000000003</v>
      </c>
      <c r="AR5270" s="3">
        <v>65.575000000000003</v>
      </c>
      <c r="AS5270" s="3">
        <v>59.484999999999999</v>
      </c>
      <c r="AT5270" s="3">
        <v>63.250999999999998</v>
      </c>
      <c r="AU5270" s="3">
        <v>66.537000000000006</v>
      </c>
      <c r="AV5270" s="3">
        <v>70.715000000000003</v>
      </c>
      <c r="AW5270" s="3">
        <v>74.974000000000004</v>
      </c>
      <c r="AX5270" s="3">
        <v>83.018000000000001</v>
      </c>
      <c r="AY5270" s="3">
        <v>91.88</v>
      </c>
      <c r="AZ5270" s="3">
        <v>101.61</v>
      </c>
      <c r="BA5270">
        <v>112.014</v>
      </c>
      <c r="BB5270">
        <v>2017</v>
      </c>
    </row>
    <row r="5271" spans="1:54" hidden="1" x14ac:dyDescent="0.2">
      <c r="A5271">
        <v>518</v>
      </c>
      <c r="B5271" t="s">
        <v>439</v>
      </c>
      <c r="C5271" t="s">
        <v>213</v>
      </c>
      <c r="D5271" t="s">
        <v>190</v>
      </c>
      <c r="E5271" t="s">
        <v>342</v>
      </c>
      <c r="F5271" t="s">
        <v>341</v>
      </c>
      <c r="G5271" t="s">
        <v>323</v>
      </c>
      <c r="H5271" t="s">
        <v>222</v>
      </c>
      <c r="I5271" t="s">
        <v>310</v>
      </c>
      <c r="J5271" s="3" t="s">
        <v>215</v>
      </c>
      <c r="K5271" s="3" t="s">
        <v>215</v>
      </c>
      <c r="L5271" s="3" t="s">
        <v>215</v>
      </c>
      <c r="M5271" s="3" t="s">
        <v>215</v>
      </c>
      <c r="N5271" s="3" t="s">
        <v>215</v>
      </c>
      <c r="O5271" s="3" t="s">
        <v>215</v>
      </c>
      <c r="P5271" s="3" t="s">
        <v>215</v>
      </c>
      <c r="Q5271" s="3" t="s">
        <v>215</v>
      </c>
      <c r="R5271" s="3" t="s">
        <v>215</v>
      </c>
      <c r="S5271" s="3" t="s">
        <v>215</v>
      </c>
      <c r="T5271" s="3" t="s">
        <v>215</v>
      </c>
      <c r="U5271" s="3" t="s">
        <v>215</v>
      </c>
      <c r="V5271" s="3" t="s">
        <v>215</v>
      </c>
      <c r="W5271" s="3" t="s">
        <v>215</v>
      </c>
      <c r="X5271" s="3" t="s">
        <v>215</v>
      </c>
      <c r="Y5271" s="3" t="s">
        <v>215</v>
      </c>
      <c r="Z5271" s="3" t="s">
        <v>215</v>
      </c>
      <c r="AA5271" s="3">
        <v>39.673000000000002</v>
      </c>
      <c r="AB5271" s="3">
        <v>42.418999999999997</v>
      </c>
      <c r="AC5271" s="3">
        <v>47.781999999999996</v>
      </c>
      <c r="AD5271" s="3">
        <v>55.585999999999999</v>
      </c>
      <c r="AE5271" s="3">
        <v>63.302999999999997</v>
      </c>
      <c r="AF5271" s="3">
        <v>72.004000000000005</v>
      </c>
      <c r="AG5271" s="3">
        <v>83.605999999999995</v>
      </c>
      <c r="AH5271" s="3">
        <v>97.558000000000007</v>
      </c>
      <c r="AI5271" s="3">
        <v>114.361</v>
      </c>
      <c r="AJ5271" s="3">
        <v>133.28800000000001</v>
      </c>
      <c r="AK5271" s="3">
        <v>153.24299999999999</v>
      </c>
      <c r="AL5271" s="3">
        <v>161.874</v>
      </c>
      <c r="AM5271" s="3">
        <v>171.49299999999999</v>
      </c>
      <c r="AN5271" s="3">
        <v>182.86600000000001</v>
      </c>
      <c r="AO5271" s="3">
        <v>197.077</v>
      </c>
      <c r="AP5271" s="3">
        <v>215.42400000000001</v>
      </c>
      <c r="AQ5271" s="3">
        <v>237.34800000000001</v>
      </c>
      <c r="AR5271" s="3">
        <v>260.91500000000002</v>
      </c>
      <c r="AS5271" s="3">
        <v>282.18700000000001</v>
      </c>
      <c r="AT5271" s="3">
        <v>302.565</v>
      </c>
      <c r="AU5271" s="3">
        <v>328.709</v>
      </c>
      <c r="AV5271" s="3">
        <v>359.37400000000002</v>
      </c>
      <c r="AW5271" s="3">
        <v>393.005</v>
      </c>
      <c r="AX5271" s="3">
        <v>429.45600000000002</v>
      </c>
      <c r="AY5271" s="3">
        <v>469.44</v>
      </c>
      <c r="AZ5271" s="3">
        <v>512.70100000000002</v>
      </c>
      <c r="BA5271">
        <v>560.79300000000001</v>
      </c>
      <c r="BB5271">
        <v>2017</v>
      </c>
    </row>
    <row r="5272" spans="1:54" hidden="1" x14ac:dyDescent="0.2">
      <c r="A5272">
        <v>518</v>
      </c>
      <c r="B5272" t="s">
        <v>439</v>
      </c>
      <c r="C5272" t="s">
        <v>340</v>
      </c>
      <c r="D5272" t="s">
        <v>190</v>
      </c>
      <c r="E5272" t="s">
        <v>339</v>
      </c>
      <c r="F5272" t="s">
        <v>338</v>
      </c>
      <c r="G5272" t="s">
        <v>295</v>
      </c>
      <c r="I5272" t="s">
        <v>337</v>
      </c>
      <c r="J5272" s="3" t="s">
        <v>215</v>
      </c>
      <c r="K5272" s="3" t="s">
        <v>215</v>
      </c>
      <c r="L5272" s="3" t="s">
        <v>215</v>
      </c>
      <c r="M5272" s="3" t="s">
        <v>215</v>
      </c>
      <c r="N5272" s="3" t="s">
        <v>215</v>
      </c>
      <c r="O5272" s="3" t="s">
        <v>215</v>
      </c>
      <c r="P5272" s="3" t="s">
        <v>215</v>
      </c>
      <c r="Q5272" s="3" t="s">
        <v>215</v>
      </c>
      <c r="R5272" s="3" t="s">
        <v>215</v>
      </c>
      <c r="S5272" s="3" t="s">
        <v>215</v>
      </c>
      <c r="T5272" s="3" t="s">
        <v>215</v>
      </c>
      <c r="U5272" s="3" t="s">
        <v>215</v>
      </c>
      <c r="V5272" s="3" t="s">
        <v>215</v>
      </c>
      <c r="W5272" s="3" t="s">
        <v>215</v>
      </c>
      <c r="X5272" s="3" t="s">
        <v>215</v>
      </c>
      <c r="Y5272" s="3" t="s">
        <v>215</v>
      </c>
      <c r="Z5272" s="3" t="s">
        <v>215</v>
      </c>
      <c r="AA5272" s="3">
        <v>11.518000000000001</v>
      </c>
      <c r="AB5272" s="3">
        <v>15.657999999999999</v>
      </c>
      <c r="AC5272" s="3">
        <v>19.202999999999999</v>
      </c>
      <c r="AD5272" s="3">
        <v>19.675999999999998</v>
      </c>
      <c r="AE5272" s="3">
        <v>24.564</v>
      </c>
      <c r="AF5272" s="3">
        <v>34.76</v>
      </c>
      <c r="AG5272" s="3">
        <v>41.884999999999998</v>
      </c>
      <c r="AH5272" s="3">
        <v>43.393000000000001</v>
      </c>
      <c r="AI5272" s="3">
        <v>51.709000000000003</v>
      </c>
      <c r="AJ5272" s="3">
        <v>62.723999999999997</v>
      </c>
      <c r="AK5272" s="3">
        <v>77.554000000000002</v>
      </c>
      <c r="AL5272" s="3">
        <v>88.116</v>
      </c>
      <c r="AM5272" s="3">
        <v>92.42</v>
      </c>
      <c r="AN5272" s="3">
        <v>100</v>
      </c>
      <c r="AO5272" s="3">
        <v>110.255</v>
      </c>
      <c r="AP5272" s="3">
        <v>113.706</v>
      </c>
      <c r="AQ5272" s="3">
        <v>118.684</v>
      </c>
      <c r="AR5272" s="3">
        <v>123.637</v>
      </c>
      <c r="AS5272" s="3">
        <v>128.75200000000001</v>
      </c>
      <c r="AT5272" s="3">
        <v>133.33199999999999</v>
      </c>
      <c r="AU5272" s="3">
        <v>141.46600000000001</v>
      </c>
      <c r="AV5272" s="3">
        <v>141.59800000000001</v>
      </c>
      <c r="AW5272" s="3">
        <v>141.20099999999999</v>
      </c>
      <c r="AX5272" s="3">
        <v>151.08500000000001</v>
      </c>
      <c r="AY5272" s="3">
        <v>161.51</v>
      </c>
      <c r="AZ5272" s="3">
        <v>172.33099999999999</v>
      </c>
      <c r="BA5272">
        <v>182.84299999999999</v>
      </c>
      <c r="BB5272">
        <v>2017</v>
      </c>
    </row>
    <row r="5273" spans="1:54" hidden="1" x14ac:dyDescent="0.2">
      <c r="A5273">
        <v>518</v>
      </c>
      <c r="B5273" t="s">
        <v>439</v>
      </c>
      <c r="C5273" t="s">
        <v>336</v>
      </c>
      <c r="D5273" t="s">
        <v>190</v>
      </c>
      <c r="E5273" t="s">
        <v>333</v>
      </c>
      <c r="F5273" t="s">
        <v>335</v>
      </c>
      <c r="G5273" t="s">
        <v>225</v>
      </c>
      <c r="H5273" t="s">
        <v>322</v>
      </c>
      <c r="I5273" t="s">
        <v>330</v>
      </c>
      <c r="J5273" s="3" t="s">
        <v>215</v>
      </c>
      <c r="K5273" s="3" t="s">
        <v>215</v>
      </c>
      <c r="L5273" s="3" t="s">
        <v>215</v>
      </c>
      <c r="M5273" s="3" t="s">
        <v>215</v>
      </c>
      <c r="N5273" s="3" t="s">
        <v>215</v>
      </c>
      <c r="O5273" s="3" t="s">
        <v>215</v>
      </c>
      <c r="P5273" s="3" t="s">
        <v>215</v>
      </c>
      <c r="Q5273" s="3" t="s">
        <v>215</v>
      </c>
      <c r="R5273" s="3" t="s">
        <v>215</v>
      </c>
      <c r="S5273" s="3" t="s">
        <v>215</v>
      </c>
      <c r="T5273" s="3" t="s">
        <v>215</v>
      </c>
      <c r="U5273" s="3" t="s">
        <v>215</v>
      </c>
      <c r="V5273" s="3" t="s">
        <v>215</v>
      </c>
      <c r="W5273" s="3" t="s">
        <v>215</v>
      </c>
      <c r="X5273" s="3" t="s">
        <v>215</v>
      </c>
      <c r="Y5273" s="3" t="s">
        <v>215</v>
      </c>
      <c r="Z5273" s="3" t="s">
        <v>215</v>
      </c>
      <c r="AA5273" s="3" t="s">
        <v>215</v>
      </c>
      <c r="AB5273" s="3">
        <v>261470.372</v>
      </c>
      <c r="AC5273" s="3">
        <v>286430.11800000002</v>
      </c>
      <c r="AD5273" s="3">
        <v>322256.51699999999</v>
      </c>
      <c r="AE5273" s="3">
        <v>355575.37099999998</v>
      </c>
      <c r="AF5273" s="3">
        <v>395366.641</v>
      </c>
      <c r="AG5273" s="3">
        <v>447233.739</v>
      </c>
      <c r="AH5273" s="3">
        <v>504864.65899999999</v>
      </c>
      <c r="AI5273" s="3">
        <v>569874.93500000006</v>
      </c>
      <c r="AJ5273" s="3">
        <v>640321.21600000001</v>
      </c>
      <c r="AK5273" s="3">
        <v>712464.91399999999</v>
      </c>
      <c r="AL5273" s="3">
        <v>733136.65700000001</v>
      </c>
      <c r="AM5273" s="3">
        <v>765365.00100000005</v>
      </c>
      <c r="AN5273" s="3">
        <v>800204.97600000002</v>
      </c>
      <c r="AO5273" s="3">
        <v>838176.99300000002</v>
      </c>
      <c r="AP5273" s="3">
        <v>892028.67700000003</v>
      </c>
      <c r="AQ5273" s="3">
        <v>958806.50600000005</v>
      </c>
      <c r="AR5273" s="3">
        <v>1026561.844</v>
      </c>
      <c r="AS5273" s="3">
        <v>1089314.3799999999</v>
      </c>
      <c r="AT5273" s="3">
        <v>1144260.486</v>
      </c>
      <c r="AU5273" s="3">
        <v>1212083.0649999999</v>
      </c>
      <c r="AV5273" s="3">
        <v>1291127.605</v>
      </c>
      <c r="AW5273" s="3">
        <v>1377106.0179999999</v>
      </c>
      <c r="AX5273" s="3">
        <v>1465917.96</v>
      </c>
      <c r="AY5273" s="3">
        <v>1562360.2930000001</v>
      </c>
      <c r="AZ5273" s="3">
        <v>1667352.43</v>
      </c>
      <c r="BA5273">
        <v>1782334.7420000001</v>
      </c>
      <c r="BB5273">
        <v>2015</v>
      </c>
    </row>
    <row r="5274" spans="1:54" hidden="1" x14ac:dyDescent="0.2">
      <c r="A5274">
        <v>518</v>
      </c>
      <c r="B5274" t="s">
        <v>439</v>
      </c>
      <c r="C5274" t="s">
        <v>334</v>
      </c>
      <c r="D5274" t="s">
        <v>190</v>
      </c>
      <c r="E5274" t="s">
        <v>333</v>
      </c>
      <c r="F5274" t="s">
        <v>332</v>
      </c>
      <c r="G5274" t="s">
        <v>331</v>
      </c>
      <c r="H5274" t="s">
        <v>322</v>
      </c>
      <c r="I5274" t="s">
        <v>330</v>
      </c>
      <c r="J5274" s="3" t="s">
        <v>215</v>
      </c>
      <c r="K5274" s="3" t="s">
        <v>215</v>
      </c>
      <c r="L5274" s="3" t="s">
        <v>215</v>
      </c>
      <c r="M5274" s="3" t="s">
        <v>215</v>
      </c>
      <c r="N5274" s="3" t="s">
        <v>215</v>
      </c>
      <c r="O5274" s="3" t="s">
        <v>215</v>
      </c>
      <c r="P5274" s="3" t="s">
        <v>215</v>
      </c>
      <c r="Q5274" s="3" t="s">
        <v>215</v>
      </c>
      <c r="R5274" s="3" t="s">
        <v>215</v>
      </c>
      <c r="S5274" s="3" t="s">
        <v>215</v>
      </c>
      <c r="T5274" s="3" t="s">
        <v>215</v>
      </c>
      <c r="U5274" s="3" t="s">
        <v>215</v>
      </c>
      <c r="V5274" s="3" t="s">
        <v>215</v>
      </c>
      <c r="W5274" s="3" t="s">
        <v>215</v>
      </c>
      <c r="X5274" s="3" t="s">
        <v>215</v>
      </c>
      <c r="Y5274" s="3" t="s">
        <v>215</v>
      </c>
      <c r="Z5274" s="3" t="s">
        <v>215</v>
      </c>
      <c r="AA5274" s="3" t="s">
        <v>215</v>
      </c>
      <c r="AB5274" s="3">
        <v>1226.8720000000001</v>
      </c>
      <c r="AC5274" s="3">
        <v>1343.989</v>
      </c>
      <c r="AD5274" s="3">
        <v>1512.0930000000001</v>
      </c>
      <c r="AE5274" s="3">
        <v>1668.432</v>
      </c>
      <c r="AF5274" s="3">
        <v>1855.1410000000001</v>
      </c>
      <c r="AG5274" s="3">
        <v>2098.5120000000002</v>
      </c>
      <c r="AH5274" s="3">
        <v>2368.9279999999999</v>
      </c>
      <c r="AI5274" s="3">
        <v>2673.9690000000001</v>
      </c>
      <c r="AJ5274" s="3">
        <v>3004.518</v>
      </c>
      <c r="AK5274" s="3">
        <v>3343.0309999999999</v>
      </c>
      <c r="AL5274" s="3">
        <v>3440.027</v>
      </c>
      <c r="AM5274" s="3">
        <v>3591.2489999999998</v>
      </c>
      <c r="AN5274" s="3">
        <v>3754.7249999999999</v>
      </c>
      <c r="AO5274" s="3">
        <v>3932.8969999999999</v>
      </c>
      <c r="AP5274" s="3">
        <v>4185.58</v>
      </c>
      <c r="AQ5274" s="3">
        <v>4498.9160000000002</v>
      </c>
      <c r="AR5274" s="3">
        <v>4816.8379999999997</v>
      </c>
      <c r="AS5274" s="3">
        <v>5111.2849999999999</v>
      </c>
      <c r="AT5274" s="3">
        <v>5369.1040000000003</v>
      </c>
      <c r="AU5274" s="3">
        <v>5687.3410000000003</v>
      </c>
      <c r="AV5274" s="3">
        <v>6058.2340000000004</v>
      </c>
      <c r="AW5274" s="3">
        <v>6461.6620000000003</v>
      </c>
      <c r="AX5274" s="3">
        <v>6878.3860000000004</v>
      </c>
      <c r="AY5274" s="3">
        <v>7330.9129999999996</v>
      </c>
      <c r="AZ5274" s="3">
        <v>7823.558</v>
      </c>
      <c r="BA5274">
        <v>8363.0779999999995</v>
      </c>
      <c r="BB5274">
        <v>2015</v>
      </c>
    </row>
    <row r="5275" spans="1:54" hidden="1" x14ac:dyDescent="0.2">
      <c r="A5275">
        <v>518</v>
      </c>
      <c r="B5275" t="s">
        <v>439</v>
      </c>
      <c r="C5275" t="s">
        <v>329</v>
      </c>
      <c r="D5275" t="s">
        <v>190</v>
      </c>
      <c r="E5275" t="s">
        <v>325</v>
      </c>
      <c r="F5275" t="s">
        <v>328</v>
      </c>
      <c r="G5275" t="s">
        <v>225</v>
      </c>
      <c r="H5275" t="s">
        <v>322</v>
      </c>
      <c r="I5275" t="s">
        <v>321</v>
      </c>
      <c r="J5275" s="3" t="s">
        <v>215</v>
      </c>
      <c r="K5275" s="3" t="s">
        <v>215</v>
      </c>
      <c r="L5275" s="3" t="s">
        <v>215</v>
      </c>
      <c r="M5275" s="3" t="s">
        <v>215</v>
      </c>
      <c r="N5275" s="3" t="s">
        <v>215</v>
      </c>
      <c r="O5275" s="3" t="s">
        <v>215</v>
      </c>
      <c r="P5275" s="3" t="s">
        <v>215</v>
      </c>
      <c r="Q5275" s="3" t="s">
        <v>215</v>
      </c>
      <c r="R5275" s="3" t="s">
        <v>215</v>
      </c>
      <c r="S5275" s="3" t="s">
        <v>215</v>
      </c>
      <c r="T5275" s="3" t="s">
        <v>215</v>
      </c>
      <c r="U5275" s="3" t="s">
        <v>215</v>
      </c>
      <c r="V5275" s="3" t="s">
        <v>215</v>
      </c>
      <c r="W5275" s="3" t="s">
        <v>215</v>
      </c>
      <c r="X5275" s="3" t="s">
        <v>215</v>
      </c>
      <c r="Y5275" s="3" t="s">
        <v>215</v>
      </c>
      <c r="Z5275" s="3" t="s">
        <v>215</v>
      </c>
      <c r="AA5275" s="3" t="s">
        <v>215</v>
      </c>
      <c r="AB5275" s="3">
        <v>40941.046999999999</v>
      </c>
      <c r="AC5275" s="3">
        <v>55003.341999999997</v>
      </c>
      <c r="AD5275" s="3">
        <v>63406.536999999997</v>
      </c>
      <c r="AE5275" s="3">
        <v>87344.070999999996</v>
      </c>
      <c r="AF5275" s="3">
        <v>137431.28400000001</v>
      </c>
      <c r="AG5275" s="3">
        <v>187324.56</v>
      </c>
      <c r="AH5275" s="3">
        <v>219078.42600000001</v>
      </c>
      <c r="AI5275" s="3">
        <v>294677.83899999998</v>
      </c>
      <c r="AJ5275" s="3">
        <v>401632.08</v>
      </c>
      <c r="AK5275" s="3">
        <v>552543.77899999998</v>
      </c>
      <c r="AL5275" s="3">
        <v>646007.87199999997</v>
      </c>
      <c r="AM5275" s="3">
        <v>707349.35699999996</v>
      </c>
      <c r="AN5275" s="3">
        <v>800204.97600000002</v>
      </c>
      <c r="AO5275" s="3">
        <v>924128.49600000004</v>
      </c>
      <c r="AP5275" s="3">
        <v>1014287.022</v>
      </c>
      <c r="AQ5275" s="3">
        <v>1137947.6680000001</v>
      </c>
      <c r="AR5275" s="3">
        <v>1269210.9809999999</v>
      </c>
      <c r="AS5275" s="3">
        <v>1402509.264</v>
      </c>
      <c r="AT5275" s="3">
        <v>1525670.7479999999</v>
      </c>
      <c r="AU5275" s="3">
        <v>1714682.3840000001</v>
      </c>
      <c r="AV5275" s="3">
        <v>1828211.943</v>
      </c>
      <c r="AW5275" s="3">
        <v>1944488.5619999999</v>
      </c>
      <c r="AX5275" s="3">
        <v>2214784.4210000001</v>
      </c>
      <c r="AY5275" s="3">
        <v>2523368.5890000002</v>
      </c>
      <c r="AZ5275" s="3">
        <v>2873368.497</v>
      </c>
      <c r="BA5275">
        <v>3258881.55</v>
      </c>
      <c r="BB5275">
        <v>2015</v>
      </c>
    </row>
    <row r="5276" spans="1:54" hidden="1" x14ac:dyDescent="0.2">
      <c r="A5276">
        <v>518</v>
      </c>
      <c r="B5276" t="s">
        <v>439</v>
      </c>
      <c r="C5276" t="s">
        <v>327</v>
      </c>
      <c r="D5276" t="s">
        <v>190</v>
      </c>
      <c r="E5276" t="s">
        <v>325</v>
      </c>
      <c r="F5276" t="s">
        <v>326</v>
      </c>
      <c r="G5276" t="s">
        <v>223</v>
      </c>
      <c r="H5276" t="s">
        <v>322</v>
      </c>
      <c r="I5276" t="s">
        <v>321</v>
      </c>
      <c r="J5276" s="3" t="s">
        <v>215</v>
      </c>
      <c r="K5276" s="3" t="s">
        <v>215</v>
      </c>
      <c r="L5276" s="3" t="s">
        <v>215</v>
      </c>
      <c r="M5276" s="3" t="s">
        <v>215</v>
      </c>
      <c r="N5276" s="3" t="s">
        <v>215</v>
      </c>
      <c r="O5276" s="3" t="s">
        <v>215</v>
      </c>
      <c r="P5276" s="3" t="s">
        <v>215</v>
      </c>
      <c r="Q5276" s="3" t="s">
        <v>215</v>
      </c>
      <c r="R5276" s="3" t="s">
        <v>215</v>
      </c>
      <c r="S5276" s="3" t="s">
        <v>215</v>
      </c>
      <c r="T5276" s="3" t="s">
        <v>215</v>
      </c>
      <c r="U5276" s="3" t="s">
        <v>215</v>
      </c>
      <c r="V5276" s="3" t="s">
        <v>215</v>
      </c>
      <c r="W5276" s="3" t="s">
        <v>215</v>
      </c>
      <c r="X5276" s="3" t="s">
        <v>215</v>
      </c>
      <c r="Y5276" s="3" t="s">
        <v>215</v>
      </c>
      <c r="Z5276" s="3" t="s">
        <v>215</v>
      </c>
      <c r="AA5276" s="3" t="s">
        <v>215</v>
      </c>
      <c r="AB5276" s="3">
        <v>164.28200000000001</v>
      </c>
      <c r="AC5276" s="3">
        <v>213.12100000000001</v>
      </c>
      <c r="AD5276" s="3">
        <v>221.19</v>
      </c>
      <c r="AE5276" s="3">
        <v>159.44800000000001</v>
      </c>
      <c r="AF5276" s="3">
        <v>165.58500000000001</v>
      </c>
      <c r="AG5276" s="3">
        <v>254.09399999999999</v>
      </c>
      <c r="AH5276" s="3">
        <v>254.995</v>
      </c>
      <c r="AI5276" s="3">
        <v>287.488</v>
      </c>
      <c r="AJ5276" s="3">
        <v>345.62200000000001</v>
      </c>
      <c r="AK5276" s="3">
        <v>477.87299999999999</v>
      </c>
      <c r="AL5276" s="3">
        <v>704.11</v>
      </c>
      <c r="AM5276" s="3">
        <v>770.21100000000001</v>
      </c>
      <c r="AN5276" s="3">
        <v>996.63199999999995</v>
      </c>
      <c r="AO5276" s="3">
        <v>1196.9179999999999</v>
      </c>
      <c r="AP5276" s="3">
        <v>1181.923</v>
      </c>
      <c r="AQ5276" s="3">
        <v>1179.557</v>
      </c>
      <c r="AR5276" s="3">
        <v>1275.2909999999999</v>
      </c>
      <c r="AS5276" s="3">
        <v>1147.3409999999999</v>
      </c>
      <c r="AT5276" s="3">
        <v>1210.4559999999999</v>
      </c>
      <c r="AU5276" s="3">
        <v>1263.885</v>
      </c>
      <c r="AV5276" s="3">
        <v>1338.4880000000001</v>
      </c>
      <c r="AW5276" s="3">
        <v>1414.0889999999999</v>
      </c>
      <c r="AX5276" s="3">
        <v>1555.288</v>
      </c>
      <c r="AY5276" s="3">
        <v>1710.277</v>
      </c>
      <c r="AZ5276" s="3">
        <v>1879.9159999999999</v>
      </c>
      <c r="BA5276">
        <v>2060.576</v>
      </c>
      <c r="BB5276">
        <v>2015</v>
      </c>
    </row>
    <row r="5277" spans="1:54" hidden="1" x14ac:dyDescent="0.2">
      <c r="A5277">
        <v>518</v>
      </c>
      <c r="B5277" t="s">
        <v>439</v>
      </c>
      <c r="C5277" t="s">
        <v>212</v>
      </c>
      <c r="D5277" t="s">
        <v>190</v>
      </c>
      <c r="E5277" t="s">
        <v>325</v>
      </c>
      <c r="F5277" t="s">
        <v>324</v>
      </c>
      <c r="G5277" t="s">
        <v>323</v>
      </c>
      <c r="H5277" t="s">
        <v>322</v>
      </c>
      <c r="I5277" t="s">
        <v>321</v>
      </c>
      <c r="J5277" s="3" t="s">
        <v>215</v>
      </c>
      <c r="K5277" s="3" t="s">
        <v>215</v>
      </c>
      <c r="L5277" s="3" t="s">
        <v>215</v>
      </c>
      <c r="M5277" s="3" t="s">
        <v>215</v>
      </c>
      <c r="N5277" s="3" t="s">
        <v>215</v>
      </c>
      <c r="O5277" s="3" t="s">
        <v>215</v>
      </c>
      <c r="P5277" s="3" t="s">
        <v>215</v>
      </c>
      <c r="Q5277" s="3" t="s">
        <v>215</v>
      </c>
      <c r="R5277" s="3" t="s">
        <v>215</v>
      </c>
      <c r="S5277" s="3" t="s">
        <v>215</v>
      </c>
      <c r="T5277" s="3" t="s">
        <v>215</v>
      </c>
      <c r="U5277" s="3" t="s">
        <v>215</v>
      </c>
      <c r="V5277" s="3" t="s">
        <v>215</v>
      </c>
      <c r="W5277" s="3" t="s">
        <v>215</v>
      </c>
      <c r="X5277" s="3" t="s">
        <v>215</v>
      </c>
      <c r="Y5277" s="3" t="s">
        <v>215</v>
      </c>
      <c r="Z5277" s="3" t="s">
        <v>215</v>
      </c>
      <c r="AA5277" s="3" t="s">
        <v>215</v>
      </c>
      <c r="AB5277" s="3">
        <v>936.48699999999997</v>
      </c>
      <c r="AC5277" s="3">
        <v>1041.5830000000001</v>
      </c>
      <c r="AD5277" s="3">
        <v>1198.527</v>
      </c>
      <c r="AE5277" s="3">
        <v>1352.5840000000001</v>
      </c>
      <c r="AF5277" s="3">
        <v>1527.0360000000001</v>
      </c>
      <c r="AG5277" s="3">
        <v>1761.807</v>
      </c>
      <c r="AH5277" s="3">
        <v>2043.5260000000001</v>
      </c>
      <c r="AI5277" s="3">
        <v>2380.8780000000002</v>
      </c>
      <c r="AJ5277" s="3">
        <v>2757.3969999999999</v>
      </c>
      <c r="AK5277" s="3">
        <v>3149.7069999999999</v>
      </c>
      <c r="AL5277" s="3">
        <v>3304.672</v>
      </c>
      <c r="AM5277" s="3">
        <v>3476.143</v>
      </c>
      <c r="AN5277" s="3">
        <v>3678.7840000000001</v>
      </c>
      <c r="AO5277" s="3">
        <v>3932.8969999999999</v>
      </c>
      <c r="AP5277" s="3">
        <v>4262.683</v>
      </c>
      <c r="AQ5277" s="3">
        <v>4655.7830000000004</v>
      </c>
      <c r="AR5277" s="3">
        <v>5074.2560000000003</v>
      </c>
      <c r="AS5277" s="3">
        <v>5442.8230000000003</v>
      </c>
      <c r="AT5277" s="3">
        <v>5790.3109999999997</v>
      </c>
      <c r="AU5277" s="3">
        <v>6243.8789999999999</v>
      </c>
      <c r="AV5277" s="3">
        <v>6802.1809999999996</v>
      </c>
      <c r="AW5277" s="3">
        <v>7412.4960000000001</v>
      </c>
      <c r="AX5277" s="3">
        <v>8045.5780000000004</v>
      </c>
      <c r="AY5277" s="3">
        <v>8738.3130000000001</v>
      </c>
      <c r="AZ5277" s="3">
        <v>9485.6640000000007</v>
      </c>
      <c r="BA5277">
        <v>10316.222</v>
      </c>
      <c r="BB5277">
        <v>2015</v>
      </c>
    </row>
    <row r="5278" spans="1:54" hidden="1" x14ac:dyDescent="0.2">
      <c r="A5278">
        <v>518</v>
      </c>
      <c r="B5278" t="s">
        <v>439</v>
      </c>
      <c r="C5278" t="s">
        <v>320</v>
      </c>
      <c r="D5278" t="s">
        <v>190</v>
      </c>
      <c r="E5278" t="s">
        <v>319</v>
      </c>
      <c r="F5278" t="s">
        <v>318</v>
      </c>
      <c r="G5278" t="s">
        <v>243</v>
      </c>
    </row>
    <row r="5279" spans="1:54" hidden="1" x14ac:dyDescent="0.2">
      <c r="A5279">
        <v>518</v>
      </c>
      <c r="B5279" t="s">
        <v>439</v>
      </c>
      <c r="C5279" t="s">
        <v>317</v>
      </c>
      <c r="D5279" t="s">
        <v>190</v>
      </c>
      <c r="E5279" t="s">
        <v>316</v>
      </c>
      <c r="F5279" t="s">
        <v>315</v>
      </c>
      <c r="G5279" t="s">
        <v>288</v>
      </c>
      <c r="I5279" t="s">
        <v>310</v>
      </c>
      <c r="J5279" s="3" t="s">
        <v>215</v>
      </c>
      <c r="K5279" s="3" t="s">
        <v>215</v>
      </c>
      <c r="L5279" s="3" t="s">
        <v>215</v>
      </c>
      <c r="M5279" s="3" t="s">
        <v>215</v>
      </c>
      <c r="N5279" s="3" t="s">
        <v>215</v>
      </c>
      <c r="O5279" s="3" t="s">
        <v>215</v>
      </c>
      <c r="P5279" s="3" t="s">
        <v>215</v>
      </c>
      <c r="Q5279" s="3" t="s">
        <v>215</v>
      </c>
      <c r="R5279" s="3" t="s">
        <v>215</v>
      </c>
      <c r="S5279" s="3" t="s">
        <v>215</v>
      </c>
      <c r="T5279" s="3" t="s">
        <v>215</v>
      </c>
      <c r="U5279" s="3" t="s">
        <v>215</v>
      </c>
      <c r="V5279" s="3" t="s">
        <v>215</v>
      </c>
      <c r="W5279" s="3" t="s">
        <v>215</v>
      </c>
      <c r="X5279" s="3" t="s">
        <v>215</v>
      </c>
      <c r="Y5279" s="3" t="s">
        <v>215</v>
      </c>
      <c r="Z5279" s="3" t="s">
        <v>215</v>
      </c>
      <c r="AA5279" s="3">
        <v>9.2999999999999999E-2</v>
      </c>
      <c r="AB5279" s="3">
        <v>9.6000000000000002E-2</v>
      </c>
      <c r="AC5279" s="3">
        <v>0.10299999999999999</v>
      </c>
      <c r="AD5279" s="3">
        <v>0.111</v>
      </c>
      <c r="AE5279" s="3">
        <v>0.121</v>
      </c>
      <c r="AF5279" s="3">
        <v>0.13200000000000001</v>
      </c>
      <c r="AG5279" s="3">
        <v>0.14399999999999999</v>
      </c>
      <c r="AH5279" s="3">
        <v>0.155</v>
      </c>
      <c r="AI5279" s="3">
        <v>0.16900000000000001</v>
      </c>
      <c r="AJ5279" s="3">
        <v>0.18099999999999999</v>
      </c>
      <c r="AK5279" s="3">
        <v>0.192</v>
      </c>
      <c r="AL5279" s="3">
        <v>0.19400000000000001</v>
      </c>
      <c r="AM5279" s="3">
        <v>0.20499999999999999</v>
      </c>
      <c r="AN5279" s="3">
        <v>0.20499999999999999</v>
      </c>
      <c r="AO5279" s="3">
        <v>0.20799999999999999</v>
      </c>
      <c r="AP5279" s="3">
        <v>0.216</v>
      </c>
      <c r="AQ5279" s="3">
        <v>0.22700000000000001</v>
      </c>
      <c r="AR5279" s="3">
        <v>0.23599999999999999</v>
      </c>
      <c r="AS5279" s="3">
        <v>0.245</v>
      </c>
      <c r="AT5279" s="3">
        <v>0.251</v>
      </c>
      <c r="AU5279" s="3">
        <v>0.25900000000000001</v>
      </c>
      <c r="AV5279" s="3">
        <v>0.26600000000000001</v>
      </c>
      <c r="AW5279" s="3">
        <v>0.27400000000000002</v>
      </c>
      <c r="AX5279" s="3">
        <v>0.28299999999999997</v>
      </c>
      <c r="AY5279" s="3">
        <v>0.29299999999999998</v>
      </c>
      <c r="AZ5279" s="3">
        <v>0.30399999999999999</v>
      </c>
      <c r="BA5279">
        <v>0.315</v>
      </c>
      <c r="BB5279">
        <v>2017</v>
      </c>
    </row>
    <row r="5280" spans="1:54" hidden="1" x14ac:dyDescent="0.2">
      <c r="A5280">
        <v>518</v>
      </c>
      <c r="B5280" t="s">
        <v>439</v>
      </c>
      <c r="C5280" t="s">
        <v>314</v>
      </c>
      <c r="D5280" t="s">
        <v>190</v>
      </c>
      <c r="E5280" t="s">
        <v>313</v>
      </c>
      <c r="F5280" t="s">
        <v>312</v>
      </c>
      <c r="G5280" t="s">
        <v>311</v>
      </c>
      <c r="I5280" t="s">
        <v>310</v>
      </c>
      <c r="J5280" s="3" t="s">
        <v>215</v>
      </c>
      <c r="K5280" s="3" t="s">
        <v>215</v>
      </c>
      <c r="L5280" s="3" t="s">
        <v>215</v>
      </c>
      <c r="M5280" s="3" t="s">
        <v>215</v>
      </c>
      <c r="N5280" s="3" t="s">
        <v>215</v>
      </c>
      <c r="O5280" s="3" t="s">
        <v>215</v>
      </c>
      <c r="P5280" s="3" t="s">
        <v>215</v>
      </c>
      <c r="Q5280" s="3" t="s">
        <v>215</v>
      </c>
      <c r="R5280" s="3" t="s">
        <v>215</v>
      </c>
      <c r="S5280" s="3" t="s">
        <v>215</v>
      </c>
      <c r="T5280" s="3" t="s">
        <v>215</v>
      </c>
      <c r="U5280" s="3" t="s">
        <v>215</v>
      </c>
      <c r="V5280" s="3" t="s">
        <v>215</v>
      </c>
      <c r="W5280" s="3" t="s">
        <v>215</v>
      </c>
      <c r="X5280" s="3" t="s">
        <v>215</v>
      </c>
      <c r="Y5280" s="3" t="s">
        <v>215</v>
      </c>
      <c r="Z5280" s="3" t="s">
        <v>215</v>
      </c>
      <c r="AA5280" s="3">
        <v>32.506999999999998</v>
      </c>
      <c r="AB5280" s="3">
        <v>43.718000000000004</v>
      </c>
      <c r="AC5280" s="3">
        <v>52.807000000000002</v>
      </c>
      <c r="AD5280" s="3">
        <v>52.904000000000003</v>
      </c>
      <c r="AE5280" s="3">
        <v>64.575999999999993</v>
      </c>
      <c r="AF5280" s="3">
        <v>89.998999999999995</v>
      </c>
      <c r="AG5280" s="3">
        <v>106.325</v>
      </c>
      <c r="AH5280" s="3">
        <v>107.206</v>
      </c>
      <c r="AI5280" s="3">
        <v>123.76900000000001</v>
      </c>
      <c r="AJ5280" s="3">
        <v>145.65600000000001</v>
      </c>
      <c r="AK5280" s="3">
        <v>175.42699999999999</v>
      </c>
      <c r="AL5280" s="3">
        <v>195.483</v>
      </c>
      <c r="AM5280" s="3">
        <v>203.48699999999999</v>
      </c>
      <c r="AN5280" s="3">
        <v>217.51900000000001</v>
      </c>
      <c r="AO5280" s="3">
        <v>234.97399999999999</v>
      </c>
      <c r="AP5280" s="3">
        <v>237.946</v>
      </c>
      <c r="AQ5280" s="3">
        <v>244.416</v>
      </c>
      <c r="AR5280" s="3">
        <v>250.12799999999999</v>
      </c>
      <c r="AS5280" s="3">
        <v>257.68</v>
      </c>
      <c r="AT5280" s="3">
        <v>263.48700000000002</v>
      </c>
      <c r="AU5280" s="3">
        <v>274.61799999999999</v>
      </c>
      <c r="AV5280" s="3">
        <v>268.76900000000001</v>
      </c>
      <c r="AW5280" s="3">
        <v>262.32600000000002</v>
      </c>
      <c r="AX5280" s="3">
        <v>275.27999999999997</v>
      </c>
      <c r="AY5280" s="3">
        <v>288.77100000000002</v>
      </c>
      <c r="AZ5280" s="3">
        <v>302.91699999999997</v>
      </c>
      <c r="BA5280">
        <v>315.899</v>
      </c>
      <c r="BB5280">
        <v>2017</v>
      </c>
    </row>
    <row r="5281" spans="1:54" hidden="1" x14ac:dyDescent="0.2">
      <c r="A5281">
        <v>518</v>
      </c>
      <c r="B5281" t="s">
        <v>439</v>
      </c>
      <c r="C5281" t="s">
        <v>309</v>
      </c>
      <c r="D5281" t="s">
        <v>190</v>
      </c>
      <c r="E5281" t="s">
        <v>308</v>
      </c>
      <c r="F5281" t="s">
        <v>307</v>
      </c>
      <c r="G5281" t="s">
        <v>217</v>
      </c>
      <c r="I5281" t="s">
        <v>1475</v>
      </c>
      <c r="J5281" s="3" t="s">
        <v>215</v>
      </c>
      <c r="K5281" s="3" t="s">
        <v>215</v>
      </c>
      <c r="L5281" s="3" t="s">
        <v>215</v>
      </c>
      <c r="M5281" s="3" t="s">
        <v>215</v>
      </c>
      <c r="N5281" s="3" t="s">
        <v>215</v>
      </c>
      <c r="O5281" s="3" t="s">
        <v>215</v>
      </c>
      <c r="P5281" s="3" t="s">
        <v>215</v>
      </c>
      <c r="Q5281" s="3" t="s">
        <v>215</v>
      </c>
      <c r="R5281" s="3" t="s">
        <v>215</v>
      </c>
      <c r="S5281" s="3" t="s">
        <v>215</v>
      </c>
      <c r="T5281" s="3" t="s">
        <v>215</v>
      </c>
      <c r="U5281" s="3" t="s">
        <v>215</v>
      </c>
      <c r="V5281" s="3" t="s">
        <v>215</v>
      </c>
      <c r="W5281" s="3" t="s">
        <v>215</v>
      </c>
      <c r="X5281" s="3" t="s">
        <v>215</v>
      </c>
      <c r="Y5281" s="3" t="s">
        <v>215</v>
      </c>
      <c r="Z5281" s="3" t="s">
        <v>215</v>
      </c>
      <c r="AA5281" s="3" t="s">
        <v>215</v>
      </c>
      <c r="AB5281" s="3">
        <v>12.381</v>
      </c>
      <c r="AC5281" s="3">
        <v>13.435</v>
      </c>
      <c r="AD5281" s="3">
        <v>12.445</v>
      </c>
      <c r="AE5281" s="3">
        <v>11.57</v>
      </c>
      <c r="AF5281" s="3">
        <v>10.148</v>
      </c>
      <c r="AG5281" s="3">
        <v>11.022</v>
      </c>
      <c r="AH5281" s="3">
        <v>12.212</v>
      </c>
      <c r="AI5281" s="3">
        <v>13.191000000000001</v>
      </c>
      <c r="AJ5281" s="3">
        <v>13.686</v>
      </c>
      <c r="AK5281" s="3">
        <v>14.609</v>
      </c>
      <c r="AL5281" s="3">
        <v>13.07</v>
      </c>
      <c r="AM5281" s="3">
        <v>14.728</v>
      </c>
      <c r="AN5281" s="3">
        <v>16.013000000000002</v>
      </c>
      <c r="AO5281" s="3">
        <v>14.907</v>
      </c>
      <c r="AP5281" s="3">
        <v>17.062000000000001</v>
      </c>
      <c r="AQ5281" s="3">
        <v>22.286000000000001</v>
      </c>
      <c r="AR5281" s="3">
        <v>22.588000000000001</v>
      </c>
      <c r="AS5281" s="3">
        <v>23.184000000000001</v>
      </c>
      <c r="AT5281" s="3">
        <v>21.466999999999999</v>
      </c>
      <c r="AU5281" s="3">
        <v>23.216999999999999</v>
      </c>
      <c r="AV5281" s="3">
        <v>22.396999999999998</v>
      </c>
      <c r="AW5281" s="3">
        <v>23.452999999999999</v>
      </c>
      <c r="AX5281" s="3">
        <v>23.436</v>
      </c>
      <c r="AY5281" s="3">
        <v>23.292999999999999</v>
      </c>
      <c r="AZ5281" s="3">
        <v>23.242999999999999</v>
      </c>
      <c r="BA5281">
        <v>23.202999999999999</v>
      </c>
      <c r="BB5281">
        <v>2017</v>
      </c>
    </row>
    <row r="5282" spans="1:54" hidden="1" x14ac:dyDescent="0.2">
      <c r="A5282">
        <v>518</v>
      </c>
      <c r="B5282" t="s">
        <v>439</v>
      </c>
      <c r="C5282" t="s">
        <v>306</v>
      </c>
      <c r="D5282" t="s">
        <v>190</v>
      </c>
      <c r="E5282" t="s">
        <v>305</v>
      </c>
      <c r="F5282" t="s">
        <v>304</v>
      </c>
      <c r="G5282" t="s">
        <v>217</v>
      </c>
      <c r="I5282" t="s">
        <v>1475</v>
      </c>
      <c r="J5282" s="3" t="s">
        <v>215</v>
      </c>
      <c r="K5282" s="3" t="s">
        <v>215</v>
      </c>
      <c r="L5282" s="3" t="s">
        <v>215</v>
      </c>
      <c r="M5282" s="3" t="s">
        <v>215</v>
      </c>
      <c r="N5282" s="3" t="s">
        <v>215</v>
      </c>
      <c r="O5282" s="3" t="s">
        <v>215</v>
      </c>
      <c r="P5282" s="3" t="s">
        <v>215</v>
      </c>
      <c r="Q5282" s="3" t="s">
        <v>215</v>
      </c>
      <c r="R5282" s="3" t="s">
        <v>215</v>
      </c>
      <c r="S5282" s="3" t="s">
        <v>215</v>
      </c>
      <c r="T5282" s="3" t="s">
        <v>215</v>
      </c>
      <c r="U5282" s="3" t="s">
        <v>215</v>
      </c>
      <c r="V5282" s="3" t="s">
        <v>215</v>
      </c>
      <c r="W5282" s="3" t="s">
        <v>215</v>
      </c>
      <c r="X5282" s="3" t="s">
        <v>215</v>
      </c>
      <c r="Y5282" s="3" t="s">
        <v>215</v>
      </c>
      <c r="Z5282" s="3" t="s">
        <v>215</v>
      </c>
      <c r="AA5282" s="3" t="s">
        <v>215</v>
      </c>
      <c r="AB5282" s="3">
        <v>8.48</v>
      </c>
      <c r="AC5282" s="3">
        <v>9.327</v>
      </c>
      <c r="AD5282" s="3">
        <v>11.914999999999999</v>
      </c>
      <c r="AE5282" s="3">
        <v>10.48</v>
      </c>
      <c r="AF5282" s="3">
        <v>11.396000000000001</v>
      </c>
      <c r="AG5282" s="3">
        <v>11.132999999999999</v>
      </c>
      <c r="AH5282" s="3">
        <v>14.714</v>
      </c>
      <c r="AI5282" s="3">
        <v>11.481</v>
      </c>
      <c r="AJ5282" s="3">
        <v>11.927</v>
      </c>
      <c r="AK5282" s="3">
        <v>12.898999999999999</v>
      </c>
      <c r="AL5282" s="3">
        <v>14.455</v>
      </c>
      <c r="AM5282" s="3">
        <v>18.358000000000001</v>
      </c>
      <c r="AN5282" s="3">
        <v>23.184000000000001</v>
      </c>
      <c r="AO5282" s="3">
        <v>25.734999999999999</v>
      </c>
      <c r="AP5282" s="3">
        <v>13.06</v>
      </c>
      <c r="AQ5282" s="3">
        <v>17.404</v>
      </c>
      <c r="AR5282" s="3">
        <v>20.422999999999998</v>
      </c>
      <c r="AS5282" s="3">
        <v>18.125</v>
      </c>
      <c r="AT5282" s="3">
        <v>17.553999999999998</v>
      </c>
      <c r="AU5282" s="3">
        <v>17.908999999999999</v>
      </c>
      <c r="AV5282" s="3">
        <v>16.960999999999999</v>
      </c>
      <c r="AW5282" s="3">
        <v>17.841999999999999</v>
      </c>
      <c r="AX5282" s="3">
        <v>17.571000000000002</v>
      </c>
      <c r="AY5282" s="3">
        <v>17.309000000000001</v>
      </c>
      <c r="AZ5282" s="3">
        <v>17.327000000000002</v>
      </c>
      <c r="BA5282">
        <v>17.373000000000001</v>
      </c>
      <c r="BB5282">
        <v>2017</v>
      </c>
    </row>
    <row r="5283" spans="1:54" hidden="1" x14ac:dyDescent="0.2">
      <c r="A5283">
        <v>518</v>
      </c>
      <c r="B5283" t="s">
        <v>439</v>
      </c>
      <c r="C5283" t="s">
        <v>303</v>
      </c>
      <c r="D5283" t="s">
        <v>190</v>
      </c>
      <c r="E5283" t="s">
        <v>300</v>
      </c>
      <c r="F5283" t="s">
        <v>302</v>
      </c>
      <c r="G5283" t="s">
        <v>295</v>
      </c>
      <c r="I5283" t="s">
        <v>1476</v>
      </c>
      <c r="J5283" s="3" t="s">
        <v>215</v>
      </c>
      <c r="K5283" s="3" t="s">
        <v>215</v>
      </c>
      <c r="L5283" s="3" t="s">
        <v>215</v>
      </c>
      <c r="M5283" s="3" t="s">
        <v>215</v>
      </c>
      <c r="N5283" s="3" t="s">
        <v>215</v>
      </c>
      <c r="O5283" s="3" t="s">
        <v>215</v>
      </c>
      <c r="P5283" s="3" t="s">
        <v>215</v>
      </c>
      <c r="Q5283" s="3" t="s">
        <v>215</v>
      </c>
      <c r="R5283" s="3" t="s">
        <v>215</v>
      </c>
      <c r="S5283" s="3" t="s">
        <v>215</v>
      </c>
      <c r="T5283" s="3" t="s">
        <v>215</v>
      </c>
      <c r="U5283" s="3" t="s">
        <v>215</v>
      </c>
      <c r="V5283" s="3" t="s">
        <v>215</v>
      </c>
      <c r="W5283" s="3" t="s">
        <v>215</v>
      </c>
      <c r="X5283" s="3" t="s">
        <v>215</v>
      </c>
      <c r="Y5283" s="3" t="s">
        <v>215</v>
      </c>
      <c r="Z5283" s="3" t="s">
        <v>215</v>
      </c>
      <c r="AA5283" s="3">
        <v>9.3249999999999993</v>
      </c>
      <c r="AB5283" s="3">
        <v>13.907</v>
      </c>
      <c r="AC5283" s="3">
        <v>15.423</v>
      </c>
      <c r="AD5283" s="3">
        <v>15.157</v>
      </c>
      <c r="AE5283" s="3">
        <v>20.387</v>
      </c>
      <c r="AF5283" s="3">
        <v>32.231999999999999</v>
      </c>
      <c r="AG5283" s="3">
        <v>40.273000000000003</v>
      </c>
      <c r="AH5283" s="3">
        <v>41.786000000000001</v>
      </c>
      <c r="AI5283" s="3">
        <v>46.274999999999999</v>
      </c>
      <c r="AJ5283" s="3">
        <v>58.457999999999998</v>
      </c>
      <c r="AK5283" s="3">
        <v>76.542000000000002</v>
      </c>
      <c r="AL5283" s="3">
        <v>85.376999999999995</v>
      </c>
      <c r="AM5283" s="3">
        <v>87.293999999999997</v>
      </c>
      <c r="AN5283" s="3">
        <v>94.471999999999994</v>
      </c>
      <c r="AO5283" s="3">
        <v>97.084999999999994</v>
      </c>
      <c r="AP5283" s="3">
        <v>99.831000000000003</v>
      </c>
      <c r="AQ5283" s="3">
        <v>105.538</v>
      </c>
      <c r="AR5283" s="3">
        <v>110.929</v>
      </c>
      <c r="AS5283" s="3">
        <v>122.071</v>
      </c>
      <c r="AT5283" s="3">
        <v>130.33000000000001</v>
      </c>
      <c r="AU5283" s="3">
        <v>136.976</v>
      </c>
      <c r="AV5283" s="3">
        <v>144.44200000000001</v>
      </c>
      <c r="AW5283" s="3">
        <v>152.81899999999999</v>
      </c>
      <c r="AX5283" s="3">
        <v>162.29400000000001</v>
      </c>
      <c r="AY5283" s="3">
        <v>172.19399999999999</v>
      </c>
      <c r="AZ5283" s="3">
        <v>182.52600000000001</v>
      </c>
      <c r="BA5283">
        <v>192.93</v>
      </c>
      <c r="BB5283">
        <v>2017</v>
      </c>
    </row>
    <row r="5284" spans="1:54" hidden="1" x14ac:dyDescent="0.2">
      <c r="A5284">
        <v>518</v>
      </c>
      <c r="B5284" t="s">
        <v>439</v>
      </c>
      <c r="C5284" t="s">
        <v>301</v>
      </c>
      <c r="D5284" t="s">
        <v>190</v>
      </c>
      <c r="E5284" t="s">
        <v>300</v>
      </c>
      <c r="F5284" t="s">
        <v>299</v>
      </c>
      <c r="G5284" t="s">
        <v>275</v>
      </c>
      <c r="I5284" t="s">
        <v>298</v>
      </c>
      <c r="J5284" s="3" t="s">
        <v>215</v>
      </c>
      <c r="K5284" s="3" t="s">
        <v>215</v>
      </c>
      <c r="L5284" s="3" t="s">
        <v>215</v>
      </c>
      <c r="M5284" s="3" t="s">
        <v>215</v>
      </c>
      <c r="N5284" s="3" t="s">
        <v>215</v>
      </c>
      <c r="O5284" s="3" t="s">
        <v>215</v>
      </c>
      <c r="P5284" s="3" t="s">
        <v>215</v>
      </c>
      <c r="Q5284" s="3" t="s">
        <v>215</v>
      </c>
      <c r="R5284" s="3" t="s">
        <v>215</v>
      </c>
      <c r="S5284" s="3" t="s">
        <v>215</v>
      </c>
      <c r="T5284" s="3" t="s">
        <v>215</v>
      </c>
      <c r="U5284" s="3" t="s">
        <v>215</v>
      </c>
      <c r="V5284" s="3" t="s">
        <v>215</v>
      </c>
      <c r="W5284" s="3" t="s">
        <v>215</v>
      </c>
      <c r="X5284" s="3" t="s">
        <v>215</v>
      </c>
      <c r="Y5284" s="3" t="s">
        <v>215</v>
      </c>
      <c r="Z5284" s="3" t="s">
        <v>215</v>
      </c>
      <c r="AA5284" s="3" t="s">
        <v>215</v>
      </c>
      <c r="AB5284" s="3">
        <v>49.136000000000003</v>
      </c>
      <c r="AC5284" s="3">
        <v>10.898999999999999</v>
      </c>
      <c r="AD5284" s="3">
        <v>-1.7230000000000001</v>
      </c>
      <c r="AE5284" s="3">
        <v>34.503</v>
      </c>
      <c r="AF5284" s="3">
        <v>58.103999999999999</v>
      </c>
      <c r="AG5284" s="3">
        <v>24.948</v>
      </c>
      <c r="AH5284" s="3">
        <v>3.7570000000000001</v>
      </c>
      <c r="AI5284" s="3">
        <v>10.741</v>
      </c>
      <c r="AJ5284" s="3">
        <v>26.327999999999999</v>
      </c>
      <c r="AK5284" s="3">
        <v>30.934999999999999</v>
      </c>
      <c r="AL5284" s="3">
        <v>11.542999999999999</v>
      </c>
      <c r="AM5284" s="3">
        <v>2.246</v>
      </c>
      <c r="AN5284" s="3">
        <v>8.2219999999999995</v>
      </c>
      <c r="AO5284" s="3">
        <v>2.766</v>
      </c>
      <c r="AP5284" s="3">
        <v>2.8290000000000002</v>
      </c>
      <c r="AQ5284" s="3">
        <v>5.7160000000000002</v>
      </c>
      <c r="AR5284" s="3">
        <v>5.109</v>
      </c>
      <c r="AS5284" s="3">
        <v>10.044</v>
      </c>
      <c r="AT5284" s="3">
        <v>6.7649999999999997</v>
      </c>
      <c r="AU5284" s="3">
        <v>5.0999999999999996</v>
      </c>
      <c r="AV5284" s="3">
        <v>5.45</v>
      </c>
      <c r="AW5284" s="3">
        <v>5.8</v>
      </c>
      <c r="AX5284" s="3">
        <v>6.2</v>
      </c>
      <c r="AY5284" s="3">
        <v>6.1</v>
      </c>
      <c r="AZ5284" s="3">
        <v>6</v>
      </c>
      <c r="BA5284">
        <v>5.7</v>
      </c>
      <c r="BB5284">
        <v>2017</v>
      </c>
    </row>
    <row r="5285" spans="1:54" hidden="1" x14ac:dyDescent="0.2">
      <c r="A5285">
        <v>518</v>
      </c>
      <c r="B5285" t="s">
        <v>439</v>
      </c>
      <c r="C5285" t="s">
        <v>297</v>
      </c>
      <c r="D5285" t="s">
        <v>190</v>
      </c>
      <c r="E5285" t="s">
        <v>293</v>
      </c>
      <c r="F5285" t="s">
        <v>296</v>
      </c>
      <c r="G5285" t="s">
        <v>295</v>
      </c>
      <c r="I5285" t="s">
        <v>1476</v>
      </c>
      <c r="J5285" s="3" t="s">
        <v>215</v>
      </c>
      <c r="K5285" s="3" t="s">
        <v>215</v>
      </c>
      <c r="L5285" s="3" t="s">
        <v>215</v>
      </c>
      <c r="M5285" s="3" t="s">
        <v>215</v>
      </c>
      <c r="N5285" s="3" t="s">
        <v>215</v>
      </c>
      <c r="O5285" s="3" t="s">
        <v>215</v>
      </c>
      <c r="P5285" s="3" t="s">
        <v>215</v>
      </c>
      <c r="Q5285" s="3" t="s">
        <v>215</v>
      </c>
      <c r="R5285" s="3" t="s">
        <v>215</v>
      </c>
      <c r="S5285" s="3" t="s">
        <v>215</v>
      </c>
      <c r="T5285" s="3" t="s">
        <v>215</v>
      </c>
      <c r="U5285" s="3" t="s">
        <v>215</v>
      </c>
      <c r="V5285" s="3" t="s">
        <v>215</v>
      </c>
      <c r="W5285" s="3" t="s">
        <v>215</v>
      </c>
      <c r="X5285" s="3" t="s">
        <v>215</v>
      </c>
      <c r="Y5285" s="3" t="s">
        <v>215</v>
      </c>
      <c r="Z5285" s="3" t="s">
        <v>215</v>
      </c>
      <c r="AA5285" s="3">
        <v>10.723000000000001</v>
      </c>
      <c r="AB5285" s="3">
        <v>14.339</v>
      </c>
      <c r="AC5285" s="3">
        <v>15.042</v>
      </c>
      <c r="AD5285" s="3">
        <v>15.618</v>
      </c>
      <c r="AE5285" s="3">
        <v>24.021999999999998</v>
      </c>
      <c r="AF5285" s="3">
        <v>36.999000000000002</v>
      </c>
      <c r="AG5285" s="3">
        <v>39.942999999999998</v>
      </c>
      <c r="AH5285" s="3">
        <v>43.008000000000003</v>
      </c>
      <c r="AI5285" s="3">
        <v>48.433999999999997</v>
      </c>
      <c r="AJ5285" s="3">
        <v>67.19</v>
      </c>
      <c r="AK5285" s="3">
        <v>81.405000000000001</v>
      </c>
      <c r="AL5285" s="3">
        <v>82.97</v>
      </c>
      <c r="AM5285" s="3">
        <v>89.32</v>
      </c>
      <c r="AN5285" s="3">
        <v>97.25</v>
      </c>
      <c r="AO5285" s="3">
        <v>96.186000000000007</v>
      </c>
      <c r="AP5285" s="3">
        <v>100.721</v>
      </c>
      <c r="AQ5285" s="3">
        <v>107.164</v>
      </c>
      <c r="AR5285" s="3">
        <v>113.724</v>
      </c>
      <c r="AS5285" s="3">
        <v>123.33</v>
      </c>
      <c r="AT5285" s="3">
        <v>131.96</v>
      </c>
      <c r="AU5285" s="3">
        <v>139.21799999999999</v>
      </c>
      <c r="AV5285" s="3">
        <v>147.29300000000001</v>
      </c>
      <c r="AW5285" s="3">
        <v>156.27799999999999</v>
      </c>
      <c r="AX5285" s="3">
        <v>166.12299999999999</v>
      </c>
      <c r="AY5285" s="3">
        <v>176.423</v>
      </c>
      <c r="AZ5285" s="3">
        <v>187.00800000000001</v>
      </c>
      <c r="BA5285">
        <v>197.82300000000001</v>
      </c>
      <c r="BB5285">
        <v>2017</v>
      </c>
    </row>
    <row r="5286" spans="1:54" hidden="1" x14ac:dyDescent="0.2">
      <c r="A5286">
        <v>518</v>
      </c>
      <c r="B5286" t="s">
        <v>439</v>
      </c>
      <c r="C5286" t="s">
        <v>294</v>
      </c>
      <c r="D5286" t="s">
        <v>190</v>
      </c>
      <c r="E5286" t="s">
        <v>293</v>
      </c>
      <c r="F5286" t="s">
        <v>292</v>
      </c>
      <c r="G5286" t="s">
        <v>275</v>
      </c>
      <c r="I5286" t="s">
        <v>291</v>
      </c>
      <c r="J5286" s="3" t="s">
        <v>215</v>
      </c>
      <c r="K5286" s="3" t="s">
        <v>215</v>
      </c>
      <c r="L5286" s="3" t="s">
        <v>215</v>
      </c>
      <c r="M5286" s="3" t="s">
        <v>215</v>
      </c>
      <c r="N5286" s="3" t="s">
        <v>215</v>
      </c>
      <c r="O5286" s="3" t="s">
        <v>215</v>
      </c>
      <c r="P5286" s="3" t="s">
        <v>215</v>
      </c>
      <c r="Q5286" s="3" t="s">
        <v>215</v>
      </c>
      <c r="R5286" s="3" t="s">
        <v>215</v>
      </c>
      <c r="S5286" s="3" t="s">
        <v>215</v>
      </c>
      <c r="T5286" s="3" t="s">
        <v>215</v>
      </c>
      <c r="U5286" s="3" t="s">
        <v>215</v>
      </c>
      <c r="V5286" s="3" t="s">
        <v>215</v>
      </c>
      <c r="W5286" s="3" t="s">
        <v>215</v>
      </c>
      <c r="X5286" s="3" t="s">
        <v>215</v>
      </c>
      <c r="Y5286" s="3" t="s">
        <v>215</v>
      </c>
      <c r="Z5286" s="3" t="s">
        <v>215</v>
      </c>
      <c r="AA5286" s="3" t="s">
        <v>215</v>
      </c>
      <c r="AB5286" s="3">
        <v>33.725000000000001</v>
      </c>
      <c r="AC5286" s="3">
        <v>4.9039999999999999</v>
      </c>
      <c r="AD5286" s="3">
        <v>3.8250000000000002</v>
      </c>
      <c r="AE5286" s="3">
        <v>53.814999999999998</v>
      </c>
      <c r="AF5286" s="3">
        <v>54.018999999999998</v>
      </c>
      <c r="AG5286" s="3">
        <v>7.9560000000000004</v>
      </c>
      <c r="AH5286" s="3">
        <v>7.6749999999999998</v>
      </c>
      <c r="AI5286" s="3">
        <v>12.616</v>
      </c>
      <c r="AJ5286" s="3">
        <v>38.722999999999999</v>
      </c>
      <c r="AK5286" s="3">
        <v>21.157</v>
      </c>
      <c r="AL5286" s="3">
        <v>1.9219999999999999</v>
      </c>
      <c r="AM5286" s="3">
        <v>7.6529999999999996</v>
      </c>
      <c r="AN5286" s="3">
        <v>8.8780000000000001</v>
      </c>
      <c r="AO5286" s="3">
        <v>-1.0940000000000001</v>
      </c>
      <c r="AP5286" s="3">
        <v>4.7149999999999999</v>
      </c>
      <c r="AQ5286" s="3">
        <v>6.3970000000000002</v>
      </c>
      <c r="AR5286" s="3">
        <v>6.1210000000000004</v>
      </c>
      <c r="AS5286" s="3">
        <v>8.4469999999999992</v>
      </c>
      <c r="AT5286" s="3">
        <v>6.9980000000000002</v>
      </c>
      <c r="AU5286" s="3">
        <v>5.5</v>
      </c>
      <c r="AV5286" s="3">
        <v>5.8</v>
      </c>
      <c r="AW5286" s="3">
        <v>6.1</v>
      </c>
      <c r="AX5286" s="3">
        <v>6.3</v>
      </c>
      <c r="AY5286" s="3">
        <v>6.2</v>
      </c>
      <c r="AZ5286" s="3">
        <v>6</v>
      </c>
      <c r="BA5286">
        <v>5.7830000000000004</v>
      </c>
      <c r="BB5286">
        <v>2017</v>
      </c>
    </row>
    <row r="5287" spans="1:54" hidden="1" x14ac:dyDescent="0.2">
      <c r="A5287">
        <v>518</v>
      </c>
      <c r="B5287" t="s">
        <v>439</v>
      </c>
      <c r="C5287" t="s">
        <v>290</v>
      </c>
      <c r="D5287" t="s">
        <v>190</v>
      </c>
      <c r="E5287" t="s">
        <v>289</v>
      </c>
      <c r="G5287" t="s">
        <v>288</v>
      </c>
    </row>
    <row r="5288" spans="1:54" hidden="1" x14ac:dyDescent="0.2">
      <c r="A5288">
        <v>518</v>
      </c>
      <c r="B5288" t="s">
        <v>439</v>
      </c>
      <c r="C5288" t="s">
        <v>287</v>
      </c>
      <c r="D5288" t="s">
        <v>190</v>
      </c>
      <c r="E5288" t="s">
        <v>286</v>
      </c>
      <c r="F5288" t="s">
        <v>285</v>
      </c>
      <c r="G5288" t="s">
        <v>275</v>
      </c>
      <c r="I5288" t="s">
        <v>1477</v>
      </c>
      <c r="J5288" s="3" t="s">
        <v>215</v>
      </c>
      <c r="K5288" s="3" t="s">
        <v>215</v>
      </c>
      <c r="L5288" s="3" t="s">
        <v>215</v>
      </c>
      <c r="M5288" s="3" t="s">
        <v>215</v>
      </c>
      <c r="N5288" s="3" t="s">
        <v>215</v>
      </c>
      <c r="O5288" s="3" t="s">
        <v>215</v>
      </c>
      <c r="P5288" s="3" t="s">
        <v>215</v>
      </c>
      <c r="Q5288" s="3" t="s">
        <v>215</v>
      </c>
      <c r="R5288" s="3" t="s">
        <v>215</v>
      </c>
      <c r="S5288" s="3" t="s">
        <v>215</v>
      </c>
      <c r="T5288" s="3" t="s">
        <v>215</v>
      </c>
      <c r="U5288" s="3" t="s">
        <v>215</v>
      </c>
      <c r="V5288" s="3" t="s">
        <v>215</v>
      </c>
      <c r="W5288" s="3" t="s">
        <v>215</v>
      </c>
      <c r="X5288" s="3" t="s">
        <v>215</v>
      </c>
      <c r="Y5288" s="3" t="s">
        <v>215</v>
      </c>
      <c r="Z5288" s="3" t="s">
        <v>215</v>
      </c>
      <c r="AA5288" s="3" t="s">
        <v>215</v>
      </c>
      <c r="AB5288" s="3" t="s">
        <v>215</v>
      </c>
      <c r="AC5288" s="3">
        <v>-8.0869999999999997</v>
      </c>
      <c r="AD5288" s="3">
        <v>-4.2569999999999997</v>
      </c>
      <c r="AE5288" s="3">
        <v>15.144</v>
      </c>
      <c r="AF5288" s="3">
        <v>-13.034000000000001</v>
      </c>
      <c r="AG5288" s="3">
        <v>-3.5049999999999999</v>
      </c>
      <c r="AH5288" s="3">
        <v>-14.569000000000001</v>
      </c>
      <c r="AI5288" s="3">
        <v>-0.26100000000000001</v>
      </c>
      <c r="AJ5288" s="3">
        <v>39.078000000000003</v>
      </c>
      <c r="AK5288" s="3">
        <v>66.314999999999998</v>
      </c>
      <c r="AL5288" s="3">
        <v>18.306000000000001</v>
      </c>
      <c r="AM5288" s="3">
        <v>1.625</v>
      </c>
      <c r="AN5288" s="3">
        <v>15.223000000000001</v>
      </c>
      <c r="AO5288" s="3">
        <v>25.071999999999999</v>
      </c>
      <c r="AP5288" s="3">
        <v>16.050999999999998</v>
      </c>
      <c r="AQ5288" s="3">
        <v>18.582999999999998</v>
      </c>
      <c r="AR5288" s="3">
        <v>-8.1430000000000007</v>
      </c>
      <c r="AS5288" s="3">
        <v>14.41</v>
      </c>
      <c r="AT5288" s="3">
        <v>4.7460000000000004</v>
      </c>
      <c r="AU5288" s="3">
        <v>16.870999999999999</v>
      </c>
      <c r="AV5288" s="3">
        <v>1.9570000000000001</v>
      </c>
      <c r="AW5288" s="3">
        <v>6.6130000000000004</v>
      </c>
      <c r="AX5288" s="3">
        <v>9.0570000000000004</v>
      </c>
      <c r="AY5288" s="3">
        <v>10.461</v>
      </c>
      <c r="AZ5288" s="3">
        <v>9.3379999999999992</v>
      </c>
      <c r="BA5288">
        <v>8.7309999999999999</v>
      </c>
      <c r="BB5288">
        <v>2017</v>
      </c>
    </row>
    <row r="5289" spans="1:54" hidden="1" x14ac:dyDescent="0.2">
      <c r="A5289">
        <v>518</v>
      </c>
      <c r="B5289" t="s">
        <v>439</v>
      </c>
      <c r="C5289" t="s">
        <v>284</v>
      </c>
      <c r="D5289" t="s">
        <v>190</v>
      </c>
      <c r="E5289" t="s">
        <v>283</v>
      </c>
      <c r="F5289" t="s">
        <v>282</v>
      </c>
      <c r="G5289" t="s">
        <v>275</v>
      </c>
      <c r="I5289" t="s">
        <v>1477</v>
      </c>
      <c r="J5289" s="3" t="s">
        <v>215</v>
      </c>
      <c r="K5289" s="3" t="s">
        <v>215</v>
      </c>
      <c r="L5289" s="3" t="s">
        <v>215</v>
      </c>
      <c r="M5289" s="3" t="s">
        <v>215</v>
      </c>
      <c r="N5289" s="3" t="s">
        <v>215</v>
      </c>
      <c r="O5289" s="3" t="s">
        <v>215</v>
      </c>
      <c r="P5289" s="3" t="s">
        <v>215</v>
      </c>
      <c r="Q5289" s="3" t="s">
        <v>215</v>
      </c>
      <c r="R5289" s="3" t="s">
        <v>215</v>
      </c>
      <c r="S5289" s="3" t="s">
        <v>215</v>
      </c>
      <c r="T5289" s="3" t="s">
        <v>215</v>
      </c>
      <c r="U5289" s="3" t="s">
        <v>215</v>
      </c>
      <c r="V5289" s="3" t="s">
        <v>215</v>
      </c>
      <c r="W5289" s="3" t="s">
        <v>215</v>
      </c>
      <c r="X5289" s="3" t="s">
        <v>215</v>
      </c>
      <c r="Y5289" s="3" t="s">
        <v>215</v>
      </c>
      <c r="Z5289" s="3" t="s">
        <v>215</v>
      </c>
      <c r="AA5289" s="3" t="s">
        <v>215</v>
      </c>
      <c r="AB5289" s="3" t="s">
        <v>215</v>
      </c>
      <c r="AC5289" s="3">
        <v>-2.6070000000000002</v>
      </c>
      <c r="AD5289" s="3">
        <v>-10.065</v>
      </c>
      <c r="AE5289" s="3">
        <v>21.466999999999999</v>
      </c>
      <c r="AF5289" s="3">
        <v>-15.563000000000001</v>
      </c>
      <c r="AG5289" s="3">
        <v>-6.4119999999999999</v>
      </c>
      <c r="AH5289" s="3">
        <v>-16.748000000000001</v>
      </c>
      <c r="AI5289" s="3">
        <v>-2.9</v>
      </c>
      <c r="AJ5289" s="3">
        <v>44.597999999999999</v>
      </c>
      <c r="AK5289" s="3">
        <v>81.706999999999994</v>
      </c>
      <c r="AL5289" s="3">
        <v>21.132999999999999</v>
      </c>
      <c r="AM5289" s="3">
        <v>2.3340000000000001</v>
      </c>
      <c r="AN5289" s="3">
        <v>12.711</v>
      </c>
      <c r="AO5289" s="3">
        <v>23.004999999999999</v>
      </c>
      <c r="AP5289" s="3">
        <v>18.071000000000002</v>
      </c>
      <c r="AQ5289" s="3">
        <v>17.257999999999999</v>
      </c>
      <c r="AR5289" s="3">
        <v>-13.705</v>
      </c>
      <c r="AS5289" s="3">
        <v>14.028</v>
      </c>
      <c r="AT5289" s="3">
        <v>6.1429999999999998</v>
      </c>
      <c r="AU5289" s="3">
        <v>10.015000000000001</v>
      </c>
      <c r="AV5289" s="3">
        <v>5</v>
      </c>
      <c r="AW5289" s="3">
        <v>6.5129999999999999</v>
      </c>
      <c r="AX5289" s="3">
        <v>9.234</v>
      </c>
      <c r="AY5289" s="3">
        <v>9.8840000000000003</v>
      </c>
      <c r="AZ5289" s="3">
        <v>8.673</v>
      </c>
      <c r="BA5289">
        <v>8.3339999999999996</v>
      </c>
      <c r="BB5289">
        <v>2017</v>
      </c>
    </row>
    <row r="5290" spans="1:54" hidden="1" x14ac:dyDescent="0.2">
      <c r="A5290">
        <v>518</v>
      </c>
      <c r="B5290" t="s">
        <v>439</v>
      </c>
      <c r="C5290" t="s">
        <v>281</v>
      </c>
      <c r="D5290" t="s">
        <v>190</v>
      </c>
      <c r="E5290" t="s">
        <v>280</v>
      </c>
      <c r="F5290" t="s">
        <v>279</v>
      </c>
      <c r="G5290" t="s">
        <v>275</v>
      </c>
      <c r="I5290" t="s">
        <v>1477</v>
      </c>
      <c r="J5290" s="3" t="s">
        <v>215</v>
      </c>
      <c r="K5290" s="3" t="s">
        <v>215</v>
      </c>
      <c r="L5290" s="3" t="s">
        <v>215</v>
      </c>
      <c r="M5290" s="3" t="s">
        <v>215</v>
      </c>
      <c r="N5290" s="3" t="s">
        <v>215</v>
      </c>
      <c r="O5290" s="3" t="s">
        <v>215</v>
      </c>
      <c r="P5290" s="3" t="s">
        <v>215</v>
      </c>
      <c r="Q5290" s="3" t="s">
        <v>215</v>
      </c>
      <c r="R5290" s="3" t="s">
        <v>215</v>
      </c>
      <c r="S5290" s="3" t="s">
        <v>215</v>
      </c>
      <c r="T5290" s="3" t="s">
        <v>215</v>
      </c>
      <c r="U5290" s="3" t="s">
        <v>215</v>
      </c>
      <c r="V5290" s="3" t="s">
        <v>215</v>
      </c>
      <c r="W5290" s="3" t="s">
        <v>215</v>
      </c>
      <c r="X5290" s="3" t="s">
        <v>215</v>
      </c>
      <c r="Y5290" s="3" t="s">
        <v>215</v>
      </c>
      <c r="Z5290" s="3" t="s">
        <v>215</v>
      </c>
      <c r="AA5290" s="3" t="s">
        <v>215</v>
      </c>
      <c r="AB5290" s="3" t="s">
        <v>215</v>
      </c>
      <c r="AC5290" s="3">
        <v>24.893000000000001</v>
      </c>
      <c r="AD5290" s="3">
        <v>19.402000000000001</v>
      </c>
      <c r="AE5290" s="3">
        <v>31.486000000000001</v>
      </c>
      <c r="AF5290" s="3">
        <v>4.2039999999999997</v>
      </c>
      <c r="AG5290" s="3">
        <v>-5.444</v>
      </c>
      <c r="AH5290" s="3">
        <v>-2.0409999999999999</v>
      </c>
      <c r="AI5290" s="3">
        <v>15.622</v>
      </c>
      <c r="AJ5290" s="3">
        <v>39.451000000000001</v>
      </c>
      <c r="AK5290" s="3">
        <v>15.842000000000001</v>
      </c>
      <c r="AL5290" s="3">
        <v>7.0000000000000001E-3</v>
      </c>
      <c r="AM5290" s="3">
        <v>12.887</v>
      </c>
      <c r="AN5290" s="3">
        <v>10.298999999999999</v>
      </c>
      <c r="AO5290" s="3">
        <v>9.6319999999999997</v>
      </c>
      <c r="AP5290" s="3">
        <v>4.859</v>
      </c>
      <c r="AQ5290" s="3">
        <v>15.363</v>
      </c>
      <c r="AR5290" s="3">
        <v>9.4930000000000003</v>
      </c>
      <c r="AS5290" s="3">
        <v>-0.109</v>
      </c>
      <c r="AT5290" s="3">
        <v>3.4359999999999999</v>
      </c>
      <c r="AU5290" s="3">
        <v>17.177</v>
      </c>
      <c r="AV5290" s="3">
        <v>2.5710000000000002</v>
      </c>
      <c r="AW5290" s="3">
        <v>4.9139999999999997</v>
      </c>
      <c r="AX5290" s="3">
        <v>8.4540000000000006</v>
      </c>
      <c r="AY5290" s="3">
        <v>10.395</v>
      </c>
      <c r="AZ5290" s="3">
        <v>10.074</v>
      </c>
      <c r="BA5290">
        <v>9.4309999999999992</v>
      </c>
      <c r="BB5290">
        <v>2017</v>
      </c>
    </row>
    <row r="5291" spans="1:54" hidden="1" x14ac:dyDescent="0.2">
      <c r="A5291">
        <v>518</v>
      </c>
      <c r="B5291" t="s">
        <v>439</v>
      </c>
      <c r="C5291" t="s">
        <v>278</v>
      </c>
      <c r="D5291" t="s">
        <v>190</v>
      </c>
      <c r="E5291" t="s">
        <v>277</v>
      </c>
      <c r="F5291" t="s">
        <v>276</v>
      </c>
      <c r="G5291" t="s">
        <v>275</v>
      </c>
      <c r="I5291" t="s">
        <v>1477</v>
      </c>
      <c r="J5291" s="3" t="s">
        <v>215</v>
      </c>
      <c r="K5291" s="3" t="s">
        <v>215</v>
      </c>
      <c r="L5291" s="3" t="s">
        <v>215</v>
      </c>
      <c r="M5291" s="3" t="s">
        <v>215</v>
      </c>
      <c r="N5291" s="3" t="s">
        <v>215</v>
      </c>
      <c r="O5291" s="3" t="s">
        <v>215</v>
      </c>
      <c r="P5291" s="3" t="s">
        <v>215</v>
      </c>
      <c r="Q5291" s="3" t="s">
        <v>215</v>
      </c>
      <c r="R5291" s="3" t="s">
        <v>215</v>
      </c>
      <c r="S5291" s="3" t="s">
        <v>215</v>
      </c>
      <c r="T5291" s="3" t="s">
        <v>215</v>
      </c>
      <c r="U5291" s="3" t="s">
        <v>215</v>
      </c>
      <c r="V5291" s="3" t="s">
        <v>215</v>
      </c>
      <c r="W5291" s="3" t="s">
        <v>215</v>
      </c>
      <c r="X5291" s="3" t="s">
        <v>215</v>
      </c>
      <c r="Y5291" s="3" t="s">
        <v>215</v>
      </c>
      <c r="Z5291" s="3" t="s">
        <v>215</v>
      </c>
      <c r="AA5291" s="3" t="s">
        <v>215</v>
      </c>
      <c r="AB5291" s="3" t="s">
        <v>215</v>
      </c>
      <c r="AC5291" s="3">
        <v>54.634</v>
      </c>
      <c r="AD5291" s="3">
        <v>30.39</v>
      </c>
      <c r="AE5291" s="3">
        <v>40.771999999999998</v>
      </c>
      <c r="AF5291" s="3">
        <v>9.7989999999999995</v>
      </c>
      <c r="AG5291" s="3">
        <v>-3.0539999999999998</v>
      </c>
      <c r="AH5291" s="3">
        <v>-2.16</v>
      </c>
      <c r="AI5291" s="3">
        <v>17.46</v>
      </c>
      <c r="AJ5291" s="3">
        <v>41.534999999999997</v>
      </c>
      <c r="AK5291" s="3">
        <v>15.38</v>
      </c>
      <c r="AL5291" s="3">
        <v>0.28499999999999998</v>
      </c>
      <c r="AM5291" s="3">
        <v>13.116</v>
      </c>
      <c r="AN5291" s="3">
        <v>8.9580000000000002</v>
      </c>
      <c r="AO5291" s="3">
        <v>8.5969999999999995</v>
      </c>
      <c r="AP5291" s="3">
        <v>1.008</v>
      </c>
      <c r="AQ5291" s="3">
        <v>10.747</v>
      </c>
      <c r="AR5291" s="3">
        <v>-5.3179999999999996</v>
      </c>
      <c r="AS5291" s="3">
        <v>-3.02</v>
      </c>
      <c r="AT5291" s="3">
        <v>2.72</v>
      </c>
      <c r="AU5291" s="3">
        <v>10.444000000000001</v>
      </c>
      <c r="AV5291" s="3">
        <v>6.1509999999999998</v>
      </c>
      <c r="AW5291" s="3">
        <v>5.0170000000000003</v>
      </c>
      <c r="AX5291" s="3">
        <v>8.5269999999999992</v>
      </c>
      <c r="AY5291" s="3">
        <v>10.601000000000001</v>
      </c>
      <c r="AZ5291" s="3">
        <v>9.7850000000000001</v>
      </c>
      <c r="BA5291">
        <v>9.3789999999999996</v>
      </c>
      <c r="BB5291">
        <v>2017</v>
      </c>
    </row>
    <row r="5292" spans="1:54" hidden="1" x14ac:dyDescent="0.2">
      <c r="A5292">
        <v>518</v>
      </c>
      <c r="B5292" t="s">
        <v>439</v>
      </c>
      <c r="C5292" t="s">
        <v>274</v>
      </c>
      <c r="D5292" t="s">
        <v>190</v>
      </c>
      <c r="E5292" t="s">
        <v>273</v>
      </c>
      <c r="F5292" t="s">
        <v>272</v>
      </c>
      <c r="G5292" t="s">
        <v>271</v>
      </c>
      <c r="I5292" t="s">
        <v>1478</v>
      </c>
      <c r="J5292" s="3" t="s">
        <v>215</v>
      </c>
      <c r="K5292" s="3" t="s">
        <v>215</v>
      </c>
      <c r="L5292" s="3" t="s">
        <v>215</v>
      </c>
      <c r="M5292" s="3" t="s">
        <v>215</v>
      </c>
      <c r="N5292" s="3" t="s">
        <v>215</v>
      </c>
      <c r="O5292" s="3" t="s">
        <v>215</v>
      </c>
      <c r="P5292" s="3" t="s">
        <v>215</v>
      </c>
      <c r="Q5292" s="3" t="s">
        <v>215</v>
      </c>
      <c r="R5292" s="3" t="s">
        <v>215</v>
      </c>
      <c r="S5292" s="3" t="s">
        <v>215</v>
      </c>
      <c r="T5292" s="3" t="s">
        <v>215</v>
      </c>
      <c r="U5292" s="3" t="s">
        <v>215</v>
      </c>
      <c r="V5292" s="3" t="s">
        <v>215</v>
      </c>
      <c r="W5292" s="3" t="s">
        <v>215</v>
      </c>
      <c r="X5292" s="3" t="s">
        <v>215</v>
      </c>
      <c r="Y5292" s="3" t="s">
        <v>215</v>
      </c>
      <c r="Z5292" s="3" t="s">
        <v>215</v>
      </c>
      <c r="AA5292" s="3" t="s">
        <v>215</v>
      </c>
      <c r="AB5292" s="3">
        <v>4</v>
      </c>
      <c r="AC5292" s="3">
        <v>4</v>
      </c>
      <c r="AD5292" s="3">
        <v>4</v>
      </c>
      <c r="AE5292" s="3">
        <v>4</v>
      </c>
      <c r="AF5292" s="3">
        <v>4</v>
      </c>
      <c r="AG5292" s="3">
        <v>4</v>
      </c>
      <c r="AH5292" s="3">
        <v>4</v>
      </c>
      <c r="AI5292" s="3">
        <v>4</v>
      </c>
      <c r="AJ5292" s="3">
        <v>4</v>
      </c>
      <c r="AK5292" s="3">
        <v>4</v>
      </c>
      <c r="AL5292" s="3">
        <v>4</v>
      </c>
      <c r="AM5292" s="3">
        <v>4</v>
      </c>
      <c r="AN5292" s="3">
        <v>4</v>
      </c>
      <c r="AO5292" s="3">
        <v>4</v>
      </c>
      <c r="AP5292" s="3">
        <v>4</v>
      </c>
      <c r="AQ5292" s="3">
        <v>4</v>
      </c>
      <c r="AR5292" s="3">
        <v>4</v>
      </c>
      <c r="AS5292" s="3">
        <v>4</v>
      </c>
      <c r="AT5292" s="3">
        <v>4</v>
      </c>
      <c r="AU5292" s="3">
        <v>4</v>
      </c>
      <c r="AV5292" s="3">
        <v>4</v>
      </c>
      <c r="AW5292" s="3">
        <v>4</v>
      </c>
      <c r="AX5292" s="3">
        <v>4</v>
      </c>
      <c r="AY5292" s="3">
        <v>4</v>
      </c>
      <c r="AZ5292" s="3">
        <v>4</v>
      </c>
      <c r="BA5292">
        <v>4</v>
      </c>
      <c r="BB5292">
        <v>2014</v>
      </c>
    </row>
    <row r="5293" spans="1:54" hidden="1" x14ac:dyDescent="0.2">
      <c r="A5293">
        <v>518</v>
      </c>
      <c r="B5293" t="s">
        <v>439</v>
      </c>
      <c r="C5293" t="s">
        <v>270</v>
      </c>
      <c r="D5293" t="s">
        <v>190</v>
      </c>
      <c r="E5293" t="s">
        <v>269</v>
      </c>
      <c r="F5293" t="s">
        <v>268</v>
      </c>
      <c r="G5293" t="s">
        <v>264</v>
      </c>
      <c r="H5293" t="s">
        <v>263</v>
      </c>
    </row>
    <row r="5294" spans="1:54" hidden="1" x14ac:dyDescent="0.2">
      <c r="A5294">
        <v>518</v>
      </c>
      <c r="B5294" t="s">
        <v>439</v>
      </c>
      <c r="C5294" t="s">
        <v>267</v>
      </c>
      <c r="D5294" t="s">
        <v>190</v>
      </c>
      <c r="E5294" t="s">
        <v>266</v>
      </c>
      <c r="F5294" t="s">
        <v>265</v>
      </c>
      <c r="G5294" t="s">
        <v>264</v>
      </c>
      <c r="H5294" t="s">
        <v>263</v>
      </c>
      <c r="I5294" t="s">
        <v>1479</v>
      </c>
      <c r="J5294" s="3" t="s">
        <v>215</v>
      </c>
      <c r="K5294" s="3" t="s">
        <v>215</v>
      </c>
      <c r="L5294" s="3" t="s">
        <v>215</v>
      </c>
      <c r="M5294" s="3" t="s">
        <v>215</v>
      </c>
      <c r="N5294" s="3" t="s">
        <v>215</v>
      </c>
      <c r="O5294" s="3" t="s">
        <v>215</v>
      </c>
      <c r="P5294" s="3" t="s">
        <v>215</v>
      </c>
      <c r="Q5294" s="3" t="s">
        <v>215</v>
      </c>
      <c r="R5294" s="3" t="s">
        <v>215</v>
      </c>
      <c r="S5294" s="3" t="s">
        <v>215</v>
      </c>
      <c r="T5294" s="3" t="s">
        <v>215</v>
      </c>
      <c r="U5294" s="3" t="s">
        <v>215</v>
      </c>
      <c r="V5294" s="3" t="s">
        <v>215</v>
      </c>
      <c r="W5294" s="3" t="s">
        <v>215</v>
      </c>
      <c r="X5294" s="3" t="s">
        <v>215</v>
      </c>
      <c r="Y5294" s="3" t="s">
        <v>215</v>
      </c>
      <c r="Z5294" s="3" t="s">
        <v>215</v>
      </c>
      <c r="AA5294" s="3" t="s">
        <v>215</v>
      </c>
      <c r="AB5294" s="3">
        <v>45.295999999999999</v>
      </c>
      <c r="AC5294" s="3">
        <v>45.874000000000002</v>
      </c>
      <c r="AD5294" s="3">
        <v>46.378999999999998</v>
      </c>
      <c r="AE5294" s="3">
        <v>46.801000000000002</v>
      </c>
      <c r="AF5294" s="3">
        <v>47.152999999999999</v>
      </c>
      <c r="AG5294" s="3">
        <v>47.454999999999998</v>
      </c>
      <c r="AH5294" s="3">
        <v>47.74</v>
      </c>
      <c r="AI5294" s="3">
        <v>48.033000000000001</v>
      </c>
      <c r="AJ5294" s="3">
        <v>48.338000000000001</v>
      </c>
      <c r="AK5294" s="3">
        <v>48.652999999999999</v>
      </c>
      <c r="AL5294" s="3">
        <v>48.982999999999997</v>
      </c>
      <c r="AM5294" s="3">
        <v>49.334000000000003</v>
      </c>
      <c r="AN5294" s="3">
        <v>49.707999999999998</v>
      </c>
      <c r="AO5294" s="3">
        <v>50.11</v>
      </c>
      <c r="AP5294" s="3">
        <v>50.536999999999999</v>
      </c>
      <c r="AQ5294" s="3">
        <v>50.978999999999999</v>
      </c>
      <c r="AR5294" s="3">
        <v>51.418999999999997</v>
      </c>
      <c r="AS5294" s="3">
        <v>51.845999999999997</v>
      </c>
      <c r="AT5294" s="3">
        <v>52.253999999999998</v>
      </c>
      <c r="AU5294" s="3">
        <v>52.645000000000003</v>
      </c>
      <c r="AV5294" s="3">
        <v>52.832000000000001</v>
      </c>
      <c r="AW5294" s="3">
        <v>53.018999999999998</v>
      </c>
      <c r="AX5294" s="3">
        <v>53.378</v>
      </c>
      <c r="AY5294" s="3">
        <v>53.722000000000001</v>
      </c>
      <c r="AZ5294" s="3">
        <v>54.05</v>
      </c>
      <c r="BA5294">
        <v>54.36</v>
      </c>
      <c r="BB5294">
        <v>2015</v>
      </c>
    </row>
    <row r="5295" spans="1:54" hidden="1" x14ac:dyDescent="0.2">
      <c r="A5295">
        <v>518</v>
      </c>
      <c r="B5295" t="s">
        <v>439</v>
      </c>
      <c r="C5295" t="s">
        <v>262</v>
      </c>
      <c r="D5295" t="s">
        <v>190</v>
      </c>
      <c r="E5295" t="s">
        <v>260</v>
      </c>
      <c r="F5295" t="s">
        <v>259</v>
      </c>
      <c r="G5295" t="s">
        <v>225</v>
      </c>
      <c r="H5295" t="s">
        <v>222</v>
      </c>
      <c r="I5295" t="s">
        <v>1480</v>
      </c>
      <c r="J5295" s="3" t="s">
        <v>215</v>
      </c>
      <c r="K5295" s="3" t="s">
        <v>215</v>
      </c>
      <c r="L5295" s="3" t="s">
        <v>215</v>
      </c>
      <c r="M5295" s="3" t="s">
        <v>215</v>
      </c>
      <c r="N5295" s="3" t="s">
        <v>215</v>
      </c>
      <c r="O5295" s="3" t="s">
        <v>215</v>
      </c>
      <c r="P5295" s="3" t="s">
        <v>215</v>
      </c>
      <c r="Q5295" s="3" t="s">
        <v>215</v>
      </c>
      <c r="R5295" s="3" t="s">
        <v>215</v>
      </c>
      <c r="S5295" s="3" t="s">
        <v>215</v>
      </c>
      <c r="T5295" s="3" t="s">
        <v>215</v>
      </c>
      <c r="U5295" s="3" t="s">
        <v>215</v>
      </c>
      <c r="V5295" s="3" t="s">
        <v>215</v>
      </c>
      <c r="W5295" s="3" t="s">
        <v>215</v>
      </c>
      <c r="X5295" s="3" t="s">
        <v>215</v>
      </c>
      <c r="Y5295" s="3" t="s">
        <v>215</v>
      </c>
      <c r="Z5295" s="3" t="s">
        <v>215</v>
      </c>
      <c r="AA5295" s="3">
        <v>246.98400000000001</v>
      </c>
      <c r="AB5295" s="3">
        <v>318.358</v>
      </c>
      <c r="AC5295" s="3">
        <v>391.95800000000003</v>
      </c>
      <c r="AD5295" s="3">
        <v>353.495</v>
      </c>
      <c r="AE5295" s="3">
        <v>439.18599999999998</v>
      </c>
      <c r="AF5295" s="3">
        <v>618.77599999999995</v>
      </c>
      <c r="AG5295" s="3">
        <v>755.90599999999995</v>
      </c>
      <c r="AH5295" s="3">
        <v>946.16300000000001</v>
      </c>
      <c r="AI5295" s="3">
        <v>1485.2729999999999</v>
      </c>
      <c r="AJ5295" s="3">
        <v>2134.3690000000001</v>
      </c>
      <c r="AK5295" s="3">
        <v>2866.654</v>
      </c>
      <c r="AL5295" s="3">
        <v>3180.3789999999999</v>
      </c>
      <c r="AM5295" s="3">
        <v>3237.509</v>
      </c>
      <c r="AN5295" s="3">
        <v>3624.7710000000002</v>
      </c>
      <c r="AO5295" s="3">
        <v>4561.076</v>
      </c>
      <c r="AP5295" s="3">
        <v>9754.1640000000007</v>
      </c>
      <c r="AQ5295" s="3">
        <v>11660.046</v>
      </c>
      <c r="AR5295" s="3">
        <v>14340.093999999999</v>
      </c>
      <c r="AS5295" s="3">
        <v>13619.708000000001</v>
      </c>
      <c r="AT5295" s="3">
        <v>15000.315000000001</v>
      </c>
      <c r="AU5295" s="3">
        <v>16457.063999999998</v>
      </c>
      <c r="AV5295" s="3">
        <v>16842.298999999999</v>
      </c>
      <c r="AW5295" s="3">
        <v>18832.789000000001</v>
      </c>
      <c r="AX5295" s="3">
        <v>21617.722000000002</v>
      </c>
      <c r="AY5295" s="3">
        <v>24081.807000000001</v>
      </c>
      <c r="AZ5295" s="3">
        <v>27664.080000000002</v>
      </c>
      <c r="BA5295">
        <v>31834.927</v>
      </c>
      <c r="BB5295">
        <v>2017</v>
      </c>
    </row>
    <row r="5296" spans="1:54" hidden="1" x14ac:dyDescent="0.2">
      <c r="A5296">
        <v>518</v>
      </c>
      <c r="B5296" t="s">
        <v>439</v>
      </c>
      <c r="C5296" t="s">
        <v>261</v>
      </c>
      <c r="D5296" t="s">
        <v>190</v>
      </c>
      <c r="E5296" t="s">
        <v>260</v>
      </c>
      <c r="F5296" t="s">
        <v>259</v>
      </c>
      <c r="G5296" t="s">
        <v>217</v>
      </c>
      <c r="I5296" t="s">
        <v>258</v>
      </c>
      <c r="J5296" s="3" t="s">
        <v>215</v>
      </c>
      <c r="K5296" s="3" t="s">
        <v>215</v>
      </c>
      <c r="L5296" s="3" t="s">
        <v>215</v>
      </c>
      <c r="M5296" s="3" t="s">
        <v>215</v>
      </c>
      <c r="N5296" s="3" t="s">
        <v>215</v>
      </c>
      <c r="O5296" s="3" t="s">
        <v>215</v>
      </c>
      <c r="P5296" s="3" t="s">
        <v>215</v>
      </c>
      <c r="Q5296" s="3" t="s">
        <v>215</v>
      </c>
      <c r="R5296" s="3" t="s">
        <v>215</v>
      </c>
      <c r="S5296" s="3" t="s">
        <v>215</v>
      </c>
      <c r="T5296" s="3" t="s">
        <v>215</v>
      </c>
      <c r="U5296" s="3" t="s">
        <v>215</v>
      </c>
      <c r="V5296" s="3" t="s">
        <v>215</v>
      </c>
      <c r="W5296" s="3" t="s">
        <v>215</v>
      </c>
      <c r="X5296" s="3" t="s">
        <v>215</v>
      </c>
      <c r="Y5296" s="3" t="s">
        <v>215</v>
      </c>
      <c r="Z5296" s="3" t="s">
        <v>215</v>
      </c>
      <c r="AA5296" s="3">
        <v>19.151</v>
      </c>
      <c r="AB5296" s="3">
        <v>17.167000000000002</v>
      </c>
      <c r="AC5296" s="3">
        <v>15.534000000000001</v>
      </c>
      <c r="AD5296" s="3">
        <v>12.021000000000001</v>
      </c>
      <c r="AE5296" s="3">
        <v>10.744</v>
      </c>
      <c r="AF5296" s="3">
        <v>9.5489999999999995</v>
      </c>
      <c r="AG5296" s="3">
        <v>8.5030000000000001</v>
      </c>
      <c r="AH5296" s="3">
        <v>9.0470000000000006</v>
      </c>
      <c r="AI5296" s="3">
        <v>10.493</v>
      </c>
      <c r="AJ5296" s="3">
        <v>10.994</v>
      </c>
      <c r="AK5296" s="3">
        <v>10.663</v>
      </c>
      <c r="AL5296" s="3">
        <v>10.051</v>
      </c>
      <c r="AM5296" s="3">
        <v>9.2769999999999992</v>
      </c>
      <c r="AN5296" s="3">
        <v>9.1129999999999995</v>
      </c>
      <c r="AO5296" s="3">
        <v>9.8490000000000002</v>
      </c>
      <c r="AP5296" s="3">
        <v>19.029</v>
      </c>
      <c r="AQ5296" s="3">
        <v>20.099</v>
      </c>
      <c r="AR5296" s="3">
        <v>21.972999999999999</v>
      </c>
      <c r="AS5296" s="3">
        <v>18.731000000000002</v>
      </c>
      <c r="AT5296" s="3">
        <v>18.815999999999999</v>
      </c>
      <c r="AU5296" s="3">
        <v>18.231000000000002</v>
      </c>
      <c r="AV5296" s="3">
        <v>17.437000000000001</v>
      </c>
      <c r="AW5296" s="3">
        <v>18.266999999999999</v>
      </c>
      <c r="AX5296" s="3">
        <v>18.286000000000001</v>
      </c>
      <c r="AY5296" s="3">
        <v>17.765000000000001</v>
      </c>
      <c r="AZ5296" s="3">
        <v>17.812999999999999</v>
      </c>
      <c r="BA5296">
        <v>17.97</v>
      </c>
      <c r="BB5296">
        <v>2017</v>
      </c>
    </row>
    <row r="5297" spans="1:54" hidden="1" x14ac:dyDescent="0.2">
      <c r="A5297">
        <v>518</v>
      </c>
      <c r="B5297" t="s">
        <v>439</v>
      </c>
      <c r="C5297" t="s">
        <v>257</v>
      </c>
      <c r="D5297" t="s">
        <v>190</v>
      </c>
      <c r="E5297" t="s">
        <v>255</v>
      </c>
      <c r="F5297" t="s">
        <v>254</v>
      </c>
      <c r="G5297" t="s">
        <v>225</v>
      </c>
      <c r="H5297" t="s">
        <v>222</v>
      </c>
      <c r="I5297" t="s">
        <v>1480</v>
      </c>
      <c r="J5297" s="3" t="s">
        <v>215</v>
      </c>
      <c r="K5297" s="3" t="s">
        <v>215</v>
      </c>
      <c r="L5297" s="3" t="s">
        <v>215</v>
      </c>
      <c r="M5297" s="3" t="s">
        <v>215</v>
      </c>
      <c r="N5297" s="3" t="s">
        <v>215</v>
      </c>
      <c r="O5297" s="3" t="s">
        <v>215</v>
      </c>
      <c r="P5297" s="3" t="s">
        <v>215</v>
      </c>
      <c r="Q5297" s="3" t="s">
        <v>215</v>
      </c>
      <c r="R5297" s="3" t="s">
        <v>215</v>
      </c>
      <c r="S5297" s="3" t="s">
        <v>215</v>
      </c>
      <c r="T5297" s="3" t="s">
        <v>215</v>
      </c>
      <c r="U5297" s="3" t="s">
        <v>215</v>
      </c>
      <c r="V5297" s="3" t="s">
        <v>215</v>
      </c>
      <c r="W5297" s="3" t="s">
        <v>215</v>
      </c>
      <c r="X5297" s="3" t="s">
        <v>215</v>
      </c>
      <c r="Y5297" s="3" t="s">
        <v>215</v>
      </c>
      <c r="Z5297" s="3" t="s">
        <v>215</v>
      </c>
      <c r="AA5297" s="3">
        <v>302.85899999999998</v>
      </c>
      <c r="AB5297" s="3">
        <v>407.83300000000003</v>
      </c>
      <c r="AC5297" s="3">
        <v>486.89600000000002</v>
      </c>
      <c r="AD5297" s="3">
        <v>563.55799999999999</v>
      </c>
      <c r="AE5297" s="3">
        <v>638.90599999999995</v>
      </c>
      <c r="AF5297" s="3">
        <v>812.66200000000003</v>
      </c>
      <c r="AG5297" s="3">
        <v>1164.212</v>
      </c>
      <c r="AH5297" s="3">
        <v>1361.06</v>
      </c>
      <c r="AI5297" s="3">
        <v>1871.3969999999999</v>
      </c>
      <c r="AJ5297" s="3">
        <v>2825.5360000000001</v>
      </c>
      <c r="AK5297" s="3">
        <v>3701.335</v>
      </c>
      <c r="AL5297" s="3">
        <v>3855.2260000000001</v>
      </c>
      <c r="AM5297" s="3">
        <v>4765.0690000000004</v>
      </c>
      <c r="AN5297" s="3">
        <v>5801.1970000000001</v>
      </c>
      <c r="AO5297" s="3">
        <v>6198.009</v>
      </c>
      <c r="AP5297" s="3">
        <v>9270.2739999999994</v>
      </c>
      <c r="AQ5297" s="3">
        <v>12441.078</v>
      </c>
      <c r="AR5297" s="3">
        <v>14952.48</v>
      </c>
      <c r="AS5297" s="3">
        <v>16834.131000000001</v>
      </c>
      <c r="AT5297" s="3">
        <v>17006.083999999999</v>
      </c>
      <c r="AU5297" s="3">
        <v>19608.543000000001</v>
      </c>
      <c r="AV5297" s="3">
        <v>20591.937999999998</v>
      </c>
      <c r="AW5297" s="3">
        <v>22947.066999999999</v>
      </c>
      <c r="AX5297" s="3">
        <v>26467.435000000001</v>
      </c>
      <c r="AY5297" s="3">
        <v>29679.101999999999</v>
      </c>
      <c r="AZ5297" s="3">
        <v>34052.559999999998</v>
      </c>
      <c r="BA5297">
        <v>39239.383999999998</v>
      </c>
      <c r="BB5297">
        <v>2017</v>
      </c>
    </row>
    <row r="5298" spans="1:54" hidden="1" x14ac:dyDescent="0.2">
      <c r="A5298">
        <v>518</v>
      </c>
      <c r="B5298" t="s">
        <v>439</v>
      </c>
      <c r="C5298" t="s">
        <v>256</v>
      </c>
      <c r="D5298" t="s">
        <v>190</v>
      </c>
      <c r="E5298" t="s">
        <v>255</v>
      </c>
      <c r="F5298" t="s">
        <v>254</v>
      </c>
      <c r="G5298" t="s">
        <v>217</v>
      </c>
      <c r="I5298" t="s">
        <v>253</v>
      </c>
      <c r="J5298" s="3" t="s">
        <v>215</v>
      </c>
      <c r="K5298" s="3" t="s">
        <v>215</v>
      </c>
      <c r="L5298" s="3" t="s">
        <v>215</v>
      </c>
      <c r="M5298" s="3" t="s">
        <v>215</v>
      </c>
      <c r="N5298" s="3" t="s">
        <v>215</v>
      </c>
      <c r="O5298" s="3" t="s">
        <v>215</v>
      </c>
      <c r="P5298" s="3" t="s">
        <v>215</v>
      </c>
      <c r="Q5298" s="3" t="s">
        <v>215</v>
      </c>
      <c r="R5298" s="3" t="s">
        <v>215</v>
      </c>
      <c r="S5298" s="3" t="s">
        <v>215</v>
      </c>
      <c r="T5298" s="3" t="s">
        <v>215</v>
      </c>
      <c r="U5298" s="3" t="s">
        <v>215</v>
      </c>
      <c r="V5298" s="3" t="s">
        <v>215</v>
      </c>
      <c r="W5298" s="3" t="s">
        <v>215</v>
      </c>
      <c r="X5298" s="3" t="s">
        <v>215</v>
      </c>
      <c r="Y5298" s="3" t="s">
        <v>215</v>
      </c>
      <c r="Z5298" s="3" t="s">
        <v>215</v>
      </c>
      <c r="AA5298" s="3">
        <v>23.484000000000002</v>
      </c>
      <c r="AB5298" s="3">
        <v>21.992000000000001</v>
      </c>
      <c r="AC5298" s="3">
        <v>19.297000000000001</v>
      </c>
      <c r="AD5298" s="3">
        <v>19.164000000000001</v>
      </c>
      <c r="AE5298" s="3">
        <v>15.63</v>
      </c>
      <c r="AF5298" s="3">
        <v>12.541</v>
      </c>
      <c r="AG5298" s="3">
        <v>13.097</v>
      </c>
      <c r="AH5298" s="3">
        <v>13.013</v>
      </c>
      <c r="AI5298" s="3">
        <v>13.221</v>
      </c>
      <c r="AJ5298" s="3">
        <v>14.554</v>
      </c>
      <c r="AK5298" s="3">
        <v>13.768000000000001</v>
      </c>
      <c r="AL5298" s="3">
        <v>12.183</v>
      </c>
      <c r="AM5298" s="3">
        <v>13.654999999999999</v>
      </c>
      <c r="AN5298" s="3">
        <v>14.584</v>
      </c>
      <c r="AO5298" s="3">
        <v>13.384</v>
      </c>
      <c r="AP5298" s="3">
        <v>18.085000000000001</v>
      </c>
      <c r="AQ5298" s="3">
        <v>21.446000000000002</v>
      </c>
      <c r="AR5298" s="3">
        <v>22.911000000000001</v>
      </c>
      <c r="AS5298" s="3">
        <v>23.151</v>
      </c>
      <c r="AT5298" s="3">
        <v>21.332000000000001</v>
      </c>
      <c r="AU5298" s="3">
        <v>21.722000000000001</v>
      </c>
      <c r="AV5298" s="3">
        <v>21.318999999999999</v>
      </c>
      <c r="AW5298" s="3">
        <v>22.257999999999999</v>
      </c>
      <c r="AX5298" s="3">
        <v>22.388000000000002</v>
      </c>
      <c r="AY5298" s="3">
        <v>21.893999999999998</v>
      </c>
      <c r="AZ5298" s="3">
        <v>21.925999999999998</v>
      </c>
      <c r="BA5298">
        <v>22.15</v>
      </c>
      <c r="BB5298">
        <v>2017</v>
      </c>
    </row>
    <row r="5299" spans="1:54" hidden="1" x14ac:dyDescent="0.2">
      <c r="A5299">
        <v>518</v>
      </c>
      <c r="B5299" t="s">
        <v>439</v>
      </c>
      <c r="C5299" t="s">
        <v>252</v>
      </c>
      <c r="D5299" t="s">
        <v>190</v>
      </c>
      <c r="E5299" t="s">
        <v>250</v>
      </c>
      <c r="F5299" t="s">
        <v>249</v>
      </c>
      <c r="G5299" t="s">
        <v>225</v>
      </c>
      <c r="H5299" t="s">
        <v>222</v>
      </c>
      <c r="I5299" t="s">
        <v>1480</v>
      </c>
      <c r="J5299" s="3" t="s">
        <v>215</v>
      </c>
      <c r="K5299" s="3" t="s">
        <v>215</v>
      </c>
      <c r="L5299" s="3" t="s">
        <v>215</v>
      </c>
      <c r="M5299" s="3" t="s">
        <v>215</v>
      </c>
      <c r="N5299" s="3" t="s">
        <v>215</v>
      </c>
      <c r="O5299" s="3" t="s">
        <v>215</v>
      </c>
      <c r="P5299" s="3" t="s">
        <v>215</v>
      </c>
      <c r="Q5299" s="3" t="s">
        <v>215</v>
      </c>
      <c r="R5299" s="3" t="s">
        <v>215</v>
      </c>
      <c r="S5299" s="3" t="s">
        <v>215</v>
      </c>
      <c r="T5299" s="3" t="s">
        <v>215</v>
      </c>
      <c r="U5299" s="3" t="s">
        <v>215</v>
      </c>
      <c r="V5299" s="3" t="s">
        <v>215</v>
      </c>
      <c r="W5299" s="3" t="s">
        <v>215</v>
      </c>
      <c r="X5299" s="3" t="s">
        <v>215</v>
      </c>
      <c r="Y5299" s="3" t="s">
        <v>215</v>
      </c>
      <c r="Z5299" s="3" t="s">
        <v>215</v>
      </c>
      <c r="AA5299" s="3">
        <v>-55.875</v>
      </c>
      <c r="AB5299" s="3">
        <v>-89.474999999999994</v>
      </c>
      <c r="AC5299" s="3">
        <v>-94.938000000000002</v>
      </c>
      <c r="AD5299" s="3">
        <v>-210.06299999999999</v>
      </c>
      <c r="AE5299" s="3">
        <v>-199.72</v>
      </c>
      <c r="AF5299" s="3">
        <v>-193.886</v>
      </c>
      <c r="AG5299" s="3">
        <v>-408.30599999999998</v>
      </c>
      <c r="AH5299" s="3">
        <v>-414.89699999999999</v>
      </c>
      <c r="AI5299" s="3">
        <v>-386.12400000000002</v>
      </c>
      <c r="AJ5299" s="3">
        <v>-691.16700000000003</v>
      </c>
      <c r="AK5299" s="3">
        <v>-834.68100000000004</v>
      </c>
      <c r="AL5299" s="3">
        <v>-674.84699999999998</v>
      </c>
      <c r="AM5299" s="3">
        <v>-1527.56</v>
      </c>
      <c r="AN5299" s="3">
        <v>-2176.4259999999999</v>
      </c>
      <c r="AO5299" s="3">
        <v>-1636.934</v>
      </c>
      <c r="AP5299" s="3">
        <v>483.89</v>
      </c>
      <c r="AQ5299" s="3">
        <v>-781.03200000000004</v>
      </c>
      <c r="AR5299" s="3">
        <v>-612.38599999999997</v>
      </c>
      <c r="AS5299" s="3">
        <v>-3214.4229999999998</v>
      </c>
      <c r="AT5299" s="3">
        <v>-2005.768</v>
      </c>
      <c r="AU5299" s="3">
        <v>-3151.48</v>
      </c>
      <c r="AV5299" s="3">
        <v>-3749.64</v>
      </c>
      <c r="AW5299" s="3">
        <v>-4114.277</v>
      </c>
      <c r="AX5299" s="3">
        <v>-4849.7129999999997</v>
      </c>
      <c r="AY5299" s="3">
        <v>-5597.2950000000001</v>
      </c>
      <c r="AZ5299" s="3">
        <v>-6388.48</v>
      </c>
      <c r="BA5299">
        <v>-7404.4570000000003</v>
      </c>
      <c r="BB5299">
        <v>2017</v>
      </c>
    </row>
    <row r="5300" spans="1:54" hidden="1" x14ac:dyDescent="0.2">
      <c r="A5300">
        <v>518</v>
      </c>
      <c r="B5300" t="s">
        <v>439</v>
      </c>
      <c r="C5300" t="s">
        <v>251</v>
      </c>
      <c r="D5300" t="s">
        <v>190</v>
      </c>
      <c r="E5300" t="s">
        <v>250</v>
      </c>
      <c r="F5300" t="s">
        <v>249</v>
      </c>
      <c r="G5300" t="s">
        <v>217</v>
      </c>
      <c r="I5300" t="s">
        <v>248</v>
      </c>
      <c r="J5300" s="3" t="s">
        <v>215</v>
      </c>
      <c r="K5300" s="3" t="s">
        <v>215</v>
      </c>
      <c r="L5300" s="3" t="s">
        <v>215</v>
      </c>
      <c r="M5300" s="3" t="s">
        <v>215</v>
      </c>
      <c r="N5300" s="3" t="s">
        <v>215</v>
      </c>
      <c r="O5300" s="3" t="s">
        <v>215</v>
      </c>
      <c r="P5300" s="3" t="s">
        <v>215</v>
      </c>
      <c r="Q5300" s="3" t="s">
        <v>215</v>
      </c>
      <c r="R5300" s="3" t="s">
        <v>215</v>
      </c>
      <c r="S5300" s="3" t="s">
        <v>215</v>
      </c>
      <c r="T5300" s="3" t="s">
        <v>215</v>
      </c>
      <c r="U5300" s="3" t="s">
        <v>215</v>
      </c>
      <c r="V5300" s="3" t="s">
        <v>215</v>
      </c>
      <c r="W5300" s="3" t="s">
        <v>215</v>
      </c>
      <c r="X5300" s="3" t="s">
        <v>215</v>
      </c>
      <c r="Y5300" s="3" t="s">
        <v>215</v>
      </c>
      <c r="Z5300" s="3" t="s">
        <v>215</v>
      </c>
      <c r="AA5300" s="3">
        <v>-4.3319999999999999</v>
      </c>
      <c r="AB5300" s="3">
        <v>-4.8250000000000002</v>
      </c>
      <c r="AC5300" s="3">
        <v>-3.7629999999999999</v>
      </c>
      <c r="AD5300" s="3">
        <v>-7.1429999999999998</v>
      </c>
      <c r="AE5300" s="3">
        <v>-4.8860000000000001</v>
      </c>
      <c r="AF5300" s="3">
        <v>-2.992</v>
      </c>
      <c r="AG5300" s="3">
        <v>-4.593</v>
      </c>
      <c r="AH5300" s="3">
        <v>-3.9670000000000001</v>
      </c>
      <c r="AI5300" s="3">
        <v>-2.7280000000000002</v>
      </c>
      <c r="AJ5300" s="3">
        <v>-3.56</v>
      </c>
      <c r="AK5300" s="3">
        <v>-3.105</v>
      </c>
      <c r="AL5300" s="3">
        <v>-2.133</v>
      </c>
      <c r="AM5300" s="3">
        <v>-4.3769999999999998</v>
      </c>
      <c r="AN5300" s="3">
        <v>-5.4720000000000004</v>
      </c>
      <c r="AO5300" s="3">
        <v>-3.5350000000000001</v>
      </c>
      <c r="AP5300" s="3">
        <v>0.94399999999999995</v>
      </c>
      <c r="AQ5300" s="3">
        <v>-1.3460000000000001</v>
      </c>
      <c r="AR5300" s="3">
        <v>-0.93799999999999994</v>
      </c>
      <c r="AS5300" s="3">
        <v>-4.4210000000000003</v>
      </c>
      <c r="AT5300" s="3">
        <v>-2.516</v>
      </c>
      <c r="AU5300" s="3">
        <v>-3.4910000000000001</v>
      </c>
      <c r="AV5300" s="3">
        <v>-3.8820000000000001</v>
      </c>
      <c r="AW5300" s="3">
        <v>-3.9910000000000001</v>
      </c>
      <c r="AX5300" s="3">
        <v>-4.1020000000000003</v>
      </c>
      <c r="AY5300" s="3">
        <v>-4.1289999999999996</v>
      </c>
      <c r="AZ5300" s="3">
        <v>-4.1130000000000004</v>
      </c>
      <c r="BA5300">
        <v>-4.18</v>
      </c>
      <c r="BB5300">
        <v>2017</v>
      </c>
    </row>
    <row r="5301" spans="1:54" hidden="1" x14ac:dyDescent="0.2">
      <c r="A5301">
        <v>518</v>
      </c>
      <c r="B5301" t="s">
        <v>439</v>
      </c>
      <c r="C5301" t="s">
        <v>247</v>
      </c>
      <c r="D5301" t="s">
        <v>190</v>
      </c>
      <c r="E5301" t="s">
        <v>245</v>
      </c>
      <c r="F5301" t="s">
        <v>244</v>
      </c>
      <c r="G5301" t="s">
        <v>225</v>
      </c>
      <c r="H5301" t="s">
        <v>222</v>
      </c>
    </row>
    <row r="5302" spans="1:54" hidden="1" x14ac:dyDescent="0.2">
      <c r="A5302">
        <v>518</v>
      </c>
      <c r="B5302" t="s">
        <v>439</v>
      </c>
      <c r="C5302" t="s">
        <v>246</v>
      </c>
      <c r="D5302" t="s">
        <v>190</v>
      </c>
      <c r="E5302" t="s">
        <v>245</v>
      </c>
      <c r="F5302" t="s">
        <v>244</v>
      </c>
      <c r="G5302" t="s">
        <v>243</v>
      </c>
    </row>
    <row r="5303" spans="1:54" hidden="1" x14ac:dyDescent="0.2">
      <c r="A5303">
        <v>518</v>
      </c>
      <c r="B5303" t="s">
        <v>439</v>
      </c>
      <c r="C5303" t="s">
        <v>242</v>
      </c>
      <c r="D5303" t="s">
        <v>190</v>
      </c>
      <c r="E5303" t="s">
        <v>240</v>
      </c>
      <c r="F5303" t="s">
        <v>239</v>
      </c>
      <c r="G5303" t="s">
        <v>225</v>
      </c>
      <c r="H5303" t="s">
        <v>222</v>
      </c>
      <c r="I5303" t="s">
        <v>1480</v>
      </c>
      <c r="J5303" s="3" t="s">
        <v>215</v>
      </c>
      <c r="K5303" s="3" t="s">
        <v>215</v>
      </c>
      <c r="L5303" s="3" t="s">
        <v>215</v>
      </c>
      <c r="M5303" s="3" t="s">
        <v>215</v>
      </c>
      <c r="N5303" s="3" t="s">
        <v>215</v>
      </c>
      <c r="O5303" s="3" t="s">
        <v>215</v>
      </c>
      <c r="P5303" s="3" t="s">
        <v>215</v>
      </c>
      <c r="Q5303" s="3" t="s">
        <v>215</v>
      </c>
      <c r="R5303" s="3" t="s">
        <v>215</v>
      </c>
      <c r="S5303" s="3" t="s">
        <v>215</v>
      </c>
      <c r="T5303" s="3" t="s">
        <v>215</v>
      </c>
      <c r="U5303" s="3" t="s">
        <v>215</v>
      </c>
      <c r="V5303" s="3" t="s">
        <v>215</v>
      </c>
      <c r="W5303" s="3" t="s">
        <v>215</v>
      </c>
      <c r="X5303" s="3" t="s">
        <v>215</v>
      </c>
      <c r="Y5303" s="3" t="s">
        <v>215</v>
      </c>
      <c r="Z5303" s="3" t="s">
        <v>215</v>
      </c>
      <c r="AA5303" s="3">
        <v>-46.337000000000003</v>
      </c>
      <c r="AB5303" s="3">
        <v>-75.938000000000002</v>
      </c>
      <c r="AC5303" s="3">
        <v>-75.340999999999994</v>
      </c>
      <c r="AD5303" s="3">
        <v>-183.726</v>
      </c>
      <c r="AE5303" s="3">
        <v>-164.20500000000001</v>
      </c>
      <c r="AF5303" s="3">
        <v>-148.72200000000001</v>
      </c>
      <c r="AG5303" s="3">
        <v>-352.36799999999999</v>
      </c>
      <c r="AH5303" s="3">
        <v>-342.65499999999997</v>
      </c>
      <c r="AI5303" s="3">
        <v>-297.63200000000001</v>
      </c>
      <c r="AJ5303" s="3">
        <v>-577.56600000000003</v>
      </c>
      <c r="AK5303" s="3">
        <v>-686.24900000000002</v>
      </c>
      <c r="AL5303" s="3">
        <v>-491.73200000000003</v>
      </c>
      <c r="AM5303" s="3">
        <v>-1262.6099999999999</v>
      </c>
      <c r="AN5303" s="3">
        <v>-1817.7719999999999</v>
      </c>
      <c r="AO5303" s="3">
        <v>-1163.1679999999999</v>
      </c>
      <c r="AP5303" s="3">
        <v>1162.6990000000001</v>
      </c>
      <c r="AQ5303" s="3">
        <v>-50.661999999999999</v>
      </c>
      <c r="AR5303" s="3">
        <v>196.55799999999999</v>
      </c>
      <c r="AS5303" s="3">
        <v>-2411.9780000000001</v>
      </c>
      <c r="AT5303" s="3">
        <v>-965.00900000000001</v>
      </c>
      <c r="AU5303" s="3">
        <v>-2068.7890000000002</v>
      </c>
      <c r="AV5303" s="3">
        <v>-2286.3890000000001</v>
      </c>
      <c r="AW5303" s="3">
        <v>-2608.9839999999999</v>
      </c>
      <c r="AX5303" s="3">
        <v>-2996.1039999999998</v>
      </c>
      <c r="AY5303" s="3">
        <v>-3371.1819999999998</v>
      </c>
      <c r="AZ5303" s="3">
        <v>-3854.663</v>
      </c>
      <c r="BA5303">
        <v>-4532.9719999999998</v>
      </c>
      <c r="BB5303">
        <v>2017</v>
      </c>
    </row>
    <row r="5304" spans="1:54" hidden="1" x14ac:dyDescent="0.2">
      <c r="A5304">
        <v>518</v>
      </c>
      <c r="B5304" t="s">
        <v>439</v>
      </c>
      <c r="C5304" t="s">
        <v>241</v>
      </c>
      <c r="D5304" t="s">
        <v>190</v>
      </c>
      <c r="E5304" t="s">
        <v>240</v>
      </c>
      <c r="F5304" t="s">
        <v>239</v>
      </c>
      <c r="G5304" t="s">
        <v>217</v>
      </c>
      <c r="I5304" t="s">
        <v>238</v>
      </c>
      <c r="J5304" s="3" t="s">
        <v>215</v>
      </c>
      <c r="K5304" s="3" t="s">
        <v>215</v>
      </c>
      <c r="L5304" s="3" t="s">
        <v>215</v>
      </c>
      <c r="M5304" s="3" t="s">
        <v>215</v>
      </c>
      <c r="N5304" s="3" t="s">
        <v>215</v>
      </c>
      <c r="O5304" s="3" t="s">
        <v>215</v>
      </c>
      <c r="P5304" s="3" t="s">
        <v>215</v>
      </c>
      <c r="Q5304" s="3" t="s">
        <v>215</v>
      </c>
      <c r="R5304" s="3" t="s">
        <v>215</v>
      </c>
      <c r="S5304" s="3" t="s">
        <v>215</v>
      </c>
      <c r="T5304" s="3" t="s">
        <v>215</v>
      </c>
      <c r="U5304" s="3" t="s">
        <v>215</v>
      </c>
      <c r="V5304" s="3" t="s">
        <v>215</v>
      </c>
      <c r="W5304" s="3" t="s">
        <v>215</v>
      </c>
      <c r="X5304" s="3" t="s">
        <v>215</v>
      </c>
      <c r="Y5304" s="3" t="s">
        <v>215</v>
      </c>
      <c r="Z5304" s="3" t="s">
        <v>215</v>
      </c>
      <c r="AA5304" s="3">
        <v>-3.593</v>
      </c>
      <c r="AB5304" s="3">
        <v>-4.0949999999999998</v>
      </c>
      <c r="AC5304" s="3">
        <v>-2.9860000000000002</v>
      </c>
      <c r="AD5304" s="3">
        <v>-6.2480000000000002</v>
      </c>
      <c r="AE5304" s="3">
        <v>-4.0170000000000003</v>
      </c>
      <c r="AF5304" s="3">
        <v>-2.2949999999999999</v>
      </c>
      <c r="AG5304" s="3">
        <v>-3.964</v>
      </c>
      <c r="AH5304" s="3">
        <v>-3.2759999999999998</v>
      </c>
      <c r="AI5304" s="3">
        <v>-2.1030000000000002</v>
      </c>
      <c r="AJ5304" s="3">
        <v>-2.9750000000000001</v>
      </c>
      <c r="AK5304" s="3">
        <v>-2.5529999999999999</v>
      </c>
      <c r="AL5304" s="3">
        <v>-1.554</v>
      </c>
      <c r="AM5304" s="3">
        <v>-3.6179999999999999</v>
      </c>
      <c r="AN5304" s="3">
        <v>-4.57</v>
      </c>
      <c r="AO5304" s="3">
        <v>-2.512</v>
      </c>
      <c r="AP5304" s="3">
        <v>2.2679999999999998</v>
      </c>
      <c r="AQ5304" s="3">
        <v>-8.6999999999999994E-2</v>
      </c>
      <c r="AR5304" s="3">
        <v>0.30099999999999999</v>
      </c>
      <c r="AS5304" s="3">
        <v>-3.3170000000000002</v>
      </c>
      <c r="AT5304" s="3">
        <v>-1.21</v>
      </c>
      <c r="AU5304" s="3">
        <v>-2.2919999999999998</v>
      </c>
      <c r="AV5304" s="3">
        <v>-2.367</v>
      </c>
      <c r="AW5304" s="3">
        <v>-2.5310000000000001</v>
      </c>
      <c r="AX5304" s="3">
        <v>-2.5339999999999998</v>
      </c>
      <c r="AY5304" s="3">
        <v>-2.4870000000000001</v>
      </c>
      <c r="AZ5304" s="3">
        <v>-2.4820000000000002</v>
      </c>
      <c r="BA5304">
        <v>-2.5590000000000002</v>
      </c>
      <c r="BB5304">
        <v>2017</v>
      </c>
    </row>
    <row r="5305" spans="1:54" hidden="1" x14ac:dyDescent="0.2">
      <c r="A5305">
        <v>518</v>
      </c>
      <c r="B5305" t="s">
        <v>439</v>
      </c>
      <c r="C5305" t="s">
        <v>237</v>
      </c>
      <c r="D5305" t="s">
        <v>190</v>
      </c>
      <c r="E5305" t="s">
        <v>235</v>
      </c>
      <c r="F5305" t="s">
        <v>234</v>
      </c>
      <c r="G5305" t="s">
        <v>225</v>
      </c>
      <c r="H5305" t="s">
        <v>222</v>
      </c>
    </row>
    <row r="5306" spans="1:54" hidden="1" x14ac:dyDescent="0.2">
      <c r="A5306">
        <v>518</v>
      </c>
      <c r="B5306" t="s">
        <v>439</v>
      </c>
      <c r="C5306" t="s">
        <v>236</v>
      </c>
      <c r="D5306" t="s">
        <v>190</v>
      </c>
      <c r="E5306" t="s">
        <v>235</v>
      </c>
      <c r="F5306" t="s">
        <v>234</v>
      </c>
      <c r="G5306" t="s">
        <v>217</v>
      </c>
    </row>
    <row r="5307" spans="1:54" hidden="1" x14ac:dyDescent="0.2">
      <c r="A5307">
        <v>518</v>
      </c>
      <c r="B5307" t="s">
        <v>439</v>
      </c>
      <c r="C5307" t="s">
        <v>233</v>
      </c>
      <c r="D5307" t="s">
        <v>190</v>
      </c>
      <c r="E5307" t="s">
        <v>231</v>
      </c>
      <c r="F5307" t="s">
        <v>230</v>
      </c>
      <c r="G5307" t="s">
        <v>225</v>
      </c>
      <c r="H5307" t="s">
        <v>222</v>
      </c>
      <c r="I5307" t="s">
        <v>1480</v>
      </c>
      <c r="J5307" s="3" t="s">
        <v>215</v>
      </c>
      <c r="K5307" s="3" t="s">
        <v>215</v>
      </c>
      <c r="L5307" s="3" t="s">
        <v>215</v>
      </c>
      <c r="M5307" s="3" t="s">
        <v>215</v>
      </c>
      <c r="N5307" s="3" t="s">
        <v>215</v>
      </c>
      <c r="O5307" s="3" t="s">
        <v>215</v>
      </c>
      <c r="P5307" s="3" t="s">
        <v>215</v>
      </c>
      <c r="Q5307" s="3" t="s">
        <v>215</v>
      </c>
      <c r="R5307" s="3" t="s">
        <v>215</v>
      </c>
      <c r="S5307" s="3" t="s">
        <v>215</v>
      </c>
      <c r="T5307" s="3" t="s">
        <v>215</v>
      </c>
      <c r="U5307" s="3" t="s">
        <v>215</v>
      </c>
      <c r="V5307" s="3" t="s">
        <v>215</v>
      </c>
      <c r="W5307" s="3" t="s">
        <v>215</v>
      </c>
      <c r="X5307" s="3" t="s">
        <v>215</v>
      </c>
      <c r="Y5307" s="3" t="s">
        <v>215</v>
      </c>
      <c r="Z5307" s="3" t="s">
        <v>215</v>
      </c>
      <c r="AA5307" s="3" t="s">
        <v>215</v>
      </c>
      <c r="AB5307" s="3">
        <v>3145.9479999999999</v>
      </c>
      <c r="AC5307" s="3">
        <v>3164.1410000000001</v>
      </c>
      <c r="AD5307" s="3">
        <v>4310.0330000000004</v>
      </c>
      <c r="AE5307" s="3">
        <v>8831.0920000000006</v>
      </c>
      <c r="AF5307" s="3">
        <v>10493.069</v>
      </c>
      <c r="AG5307" s="3">
        <v>11034.477999999999</v>
      </c>
      <c r="AH5307" s="3">
        <v>12458.174999999999</v>
      </c>
      <c r="AI5307" s="3">
        <v>15626.607</v>
      </c>
      <c r="AJ5307" s="3">
        <v>17569.243999999999</v>
      </c>
      <c r="AK5307" s="3">
        <v>16785.882000000001</v>
      </c>
      <c r="AL5307" s="3">
        <v>16790.746999999999</v>
      </c>
      <c r="AM5307" s="3">
        <v>19217.96</v>
      </c>
      <c r="AN5307" s="3">
        <v>19737.898000000001</v>
      </c>
      <c r="AO5307" s="3">
        <v>21325.718000000001</v>
      </c>
      <c r="AP5307" s="3">
        <v>20856.956999999999</v>
      </c>
      <c r="AQ5307" s="3">
        <v>19265.263999999999</v>
      </c>
      <c r="AR5307" s="3">
        <v>19520.579000000002</v>
      </c>
      <c r="AS5307" s="3">
        <v>25112.833999999999</v>
      </c>
      <c r="AT5307" s="3">
        <v>28498.053</v>
      </c>
      <c r="AU5307" s="3">
        <v>31345.995999999999</v>
      </c>
      <c r="AV5307" s="3">
        <v>34377.847000000002</v>
      </c>
      <c r="AW5307" s="3">
        <v>35951.277999999998</v>
      </c>
      <c r="AX5307" s="3">
        <v>41383.302000000003</v>
      </c>
      <c r="AY5307" s="3">
        <v>47639.589</v>
      </c>
      <c r="AZ5307" s="3">
        <v>54770.911</v>
      </c>
      <c r="BA5307">
        <v>62971.067000000003</v>
      </c>
      <c r="BB5307">
        <v>2017</v>
      </c>
    </row>
    <row r="5308" spans="1:54" hidden="1" x14ac:dyDescent="0.2">
      <c r="A5308">
        <v>518</v>
      </c>
      <c r="B5308" t="s">
        <v>439</v>
      </c>
      <c r="C5308" t="s">
        <v>232</v>
      </c>
      <c r="D5308" t="s">
        <v>190</v>
      </c>
      <c r="E5308" t="s">
        <v>231</v>
      </c>
      <c r="F5308" t="s">
        <v>230</v>
      </c>
      <c r="G5308" t="s">
        <v>217</v>
      </c>
      <c r="I5308" t="s">
        <v>229</v>
      </c>
      <c r="J5308" s="3" t="s">
        <v>215</v>
      </c>
      <c r="K5308" s="3" t="s">
        <v>215</v>
      </c>
      <c r="L5308" s="3" t="s">
        <v>215</v>
      </c>
      <c r="M5308" s="3" t="s">
        <v>215</v>
      </c>
      <c r="N5308" s="3" t="s">
        <v>215</v>
      </c>
      <c r="O5308" s="3" t="s">
        <v>215</v>
      </c>
      <c r="P5308" s="3" t="s">
        <v>215</v>
      </c>
      <c r="Q5308" s="3" t="s">
        <v>215</v>
      </c>
      <c r="R5308" s="3" t="s">
        <v>215</v>
      </c>
      <c r="S5308" s="3" t="s">
        <v>215</v>
      </c>
      <c r="T5308" s="3" t="s">
        <v>215</v>
      </c>
      <c r="U5308" s="3" t="s">
        <v>215</v>
      </c>
      <c r="V5308" s="3" t="s">
        <v>215</v>
      </c>
      <c r="W5308" s="3" t="s">
        <v>215</v>
      </c>
      <c r="X5308" s="3" t="s">
        <v>215</v>
      </c>
      <c r="Y5308" s="3" t="s">
        <v>215</v>
      </c>
      <c r="Z5308" s="3" t="s">
        <v>215</v>
      </c>
      <c r="AA5308" s="3" t="s">
        <v>215</v>
      </c>
      <c r="AB5308" s="3">
        <v>169.643</v>
      </c>
      <c r="AC5308" s="3">
        <v>125.401</v>
      </c>
      <c r="AD5308" s="3">
        <v>146.56399999999999</v>
      </c>
      <c r="AE5308" s="3">
        <v>216.035</v>
      </c>
      <c r="AF5308" s="3">
        <v>161.92400000000001</v>
      </c>
      <c r="AG5308" s="3">
        <v>124.13</v>
      </c>
      <c r="AH5308" s="3">
        <v>119.116</v>
      </c>
      <c r="AI5308" s="3">
        <v>110.402</v>
      </c>
      <c r="AJ5308" s="3">
        <v>90.497</v>
      </c>
      <c r="AK5308" s="3">
        <v>62.441000000000003</v>
      </c>
      <c r="AL5308" s="3">
        <v>53.061999999999998</v>
      </c>
      <c r="AM5308" s="3">
        <v>55.070999999999998</v>
      </c>
      <c r="AN5308" s="3">
        <v>49.622</v>
      </c>
      <c r="AO5308" s="3">
        <v>46.052</v>
      </c>
      <c r="AP5308" s="3">
        <v>40.689</v>
      </c>
      <c r="AQ5308" s="3">
        <v>33.209000000000003</v>
      </c>
      <c r="AR5308" s="3">
        <v>29.911000000000001</v>
      </c>
      <c r="AS5308" s="3">
        <v>34.536000000000001</v>
      </c>
      <c r="AT5308" s="3">
        <v>35.747</v>
      </c>
      <c r="AU5308" s="3">
        <v>34.725000000000001</v>
      </c>
      <c r="AV5308" s="3">
        <v>35.591999999999999</v>
      </c>
      <c r="AW5308" s="3">
        <v>34.872</v>
      </c>
      <c r="AX5308" s="3">
        <v>35.005000000000003</v>
      </c>
      <c r="AY5308" s="3">
        <v>35.143000000000001</v>
      </c>
      <c r="AZ5308" s="3">
        <v>35.265999999999998</v>
      </c>
      <c r="BA5308">
        <v>35.545999999999999</v>
      </c>
      <c r="BB5308">
        <v>2017</v>
      </c>
    </row>
    <row r="5309" spans="1:54" hidden="1" x14ac:dyDescent="0.2">
      <c r="A5309">
        <v>518</v>
      </c>
      <c r="B5309" t="s">
        <v>439</v>
      </c>
      <c r="C5309" t="s">
        <v>228</v>
      </c>
      <c r="D5309" t="s">
        <v>190</v>
      </c>
      <c r="E5309" t="s">
        <v>227</v>
      </c>
      <c r="F5309" t="s">
        <v>226</v>
      </c>
      <c r="G5309" t="s">
        <v>225</v>
      </c>
      <c r="H5309" t="s">
        <v>222</v>
      </c>
      <c r="I5309" t="s">
        <v>1480</v>
      </c>
      <c r="J5309" s="3" t="s">
        <v>215</v>
      </c>
      <c r="K5309" s="3" t="s">
        <v>215</v>
      </c>
      <c r="L5309" s="3" t="s">
        <v>215</v>
      </c>
      <c r="M5309" s="3" t="s">
        <v>215</v>
      </c>
      <c r="N5309" s="3" t="s">
        <v>215</v>
      </c>
      <c r="O5309" s="3" t="s">
        <v>215</v>
      </c>
      <c r="P5309" s="3" t="s">
        <v>215</v>
      </c>
      <c r="Q5309" s="3" t="s">
        <v>215</v>
      </c>
      <c r="R5309" s="3" t="s">
        <v>215</v>
      </c>
      <c r="S5309" s="3" t="s">
        <v>215</v>
      </c>
      <c r="T5309" s="3" t="s">
        <v>215</v>
      </c>
      <c r="U5309" s="3" t="s">
        <v>215</v>
      </c>
      <c r="V5309" s="3" t="s">
        <v>215</v>
      </c>
      <c r="W5309" s="3" t="s">
        <v>215</v>
      </c>
      <c r="X5309" s="3" t="s">
        <v>215</v>
      </c>
      <c r="Y5309" s="3" t="s">
        <v>215</v>
      </c>
      <c r="Z5309" s="3" t="s">
        <v>215</v>
      </c>
      <c r="AA5309" s="3">
        <v>1289.664</v>
      </c>
      <c r="AB5309" s="3">
        <v>1854.4469999999999</v>
      </c>
      <c r="AC5309" s="3">
        <v>2523.2280000000001</v>
      </c>
      <c r="AD5309" s="3">
        <v>2940.7240000000002</v>
      </c>
      <c r="AE5309" s="3">
        <v>4087.8069999999998</v>
      </c>
      <c r="AF5309" s="3">
        <v>6480.241</v>
      </c>
      <c r="AG5309" s="3">
        <v>8889.4699999999993</v>
      </c>
      <c r="AH5309" s="3">
        <v>10458.842000000001</v>
      </c>
      <c r="AI5309" s="3">
        <v>14154.24</v>
      </c>
      <c r="AJ5309" s="3">
        <v>19414.221000000001</v>
      </c>
      <c r="AK5309" s="3">
        <v>26882.986000000001</v>
      </c>
      <c r="AL5309" s="3">
        <v>31643.674999999999</v>
      </c>
      <c r="AM5309" s="3">
        <v>34896.517999999996</v>
      </c>
      <c r="AN5309" s="3">
        <v>39776.764999999999</v>
      </c>
      <c r="AO5309" s="3">
        <v>46307.887999999999</v>
      </c>
      <c r="AP5309" s="3">
        <v>51259.26</v>
      </c>
      <c r="AQ5309" s="3">
        <v>58011.625999999997</v>
      </c>
      <c r="AR5309" s="3">
        <v>65262.093000000001</v>
      </c>
      <c r="AS5309" s="3">
        <v>72714.020999999993</v>
      </c>
      <c r="AT5309" s="3">
        <v>79722</v>
      </c>
      <c r="AU5309" s="3">
        <v>90269.444000000003</v>
      </c>
      <c r="AV5309" s="3">
        <v>96588.304999999993</v>
      </c>
      <c r="AW5309" s="3">
        <v>103095.3</v>
      </c>
      <c r="AX5309" s="3">
        <v>118220.65</v>
      </c>
      <c r="AY5309" s="3">
        <v>135560.47899999999</v>
      </c>
      <c r="AZ5309" s="3">
        <v>155305.93700000001</v>
      </c>
      <c r="BA5309">
        <v>177153.73300000001</v>
      </c>
      <c r="BB5309">
        <v>2017</v>
      </c>
    </row>
    <row r="5310" spans="1:54" hidden="1" x14ac:dyDescent="0.2">
      <c r="A5310">
        <v>518</v>
      </c>
      <c r="B5310" t="s">
        <v>439</v>
      </c>
      <c r="C5310" t="s">
        <v>224</v>
      </c>
      <c r="D5310" t="s">
        <v>190</v>
      </c>
      <c r="E5310" t="s">
        <v>219</v>
      </c>
      <c r="F5310" t="s">
        <v>218</v>
      </c>
      <c r="G5310" t="s">
        <v>223</v>
      </c>
      <c r="H5310" t="s">
        <v>222</v>
      </c>
      <c r="I5310" t="s">
        <v>1481</v>
      </c>
      <c r="J5310" s="3" t="s">
        <v>215</v>
      </c>
      <c r="K5310" s="3" t="s">
        <v>215</v>
      </c>
      <c r="L5310" s="3" t="s">
        <v>215</v>
      </c>
      <c r="M5310" s="3" t="s">
        <v>215</v>
      </c>
      <c r="N5310" s="3" t="s">
        <v>215</v>
      </c>
      <c r="O5310" s="3" t="s">
        <v>215</v>
      </c>
      <c r="P5310" s="3" t="s">
        <v>215</v>
      </c>
      <c r="Q5310" s="3" t="s">
        <v>215</v>
      </c>
      <c r="R5310" s="3" t="s">
        <v>215</v>
      </c>
      <c r="S5310" s="3" t="s">
        <v>215</v>
      </c>
      <c r="T5310" s="3" t="s">
        <v>215</v>
      </c>
      <c r="U5310" s="3" t="s">
        <v>215</v>
      </c>
      <c r="V5310" s="3" t="s">
        <v>215</v>
      </c>
      <c r="W5310" s="3" t="s">
        <v>215</v>
      </c>
      <c r="X5310" s="3" t="s">
        <v>215</v>
      </c>
      <c r="Y5310" s="3" t="s">
        <v>215</v>
      </c>
      <c r="Z5310" s="3" t="s">
        <v>215</v>
      </c>
      <c r="AA5310" s="3" t="s">
        <v>215</v>
      </c>
      <c r="AB5310" s="3">
        <v>-1.101</v>
      </c>
      <c r="AC5310" s="3">
        <v>-0.66200000000000003</v>
      </c>
      <c r="AD5310" s="3">
        <v>-0.60899999999999999</v>
      </c>
      <c r="AE5310" s="3">
        <v>-0.36299999999999999</v>
      </c>
      <c r="AF5310" s="3">
        <v>0.14399999999999999</v>
      </c>
      <c r="AG5310" s="3">
        <v>6.6000000000000003E-2</v>
      </c>
      <c r="AH5310" s="3">
        <v>0.41899999999999998</v>
      </c>
      <c r="AI5310" s="3">
        <v>0.84499999999999997</v>
      </c>
      <c r="AJ5310" s="3">
        <v>1.1319999999999999</v>
      </c>
      <c r="AK5310" s="3">
        <v>-0.157</v>
      </c>
      <c r="AL5310" s="3">
        <v>-1.446</v>
      </c>
      <c r="AM5310" s="3">
        <v>-0.443</v>
      </c>
      <c r="AN5310" s="3">
        <v>-0.54400000000000004</v>
      </c>
      <c r="AO5310" s="3">
        <v>-1.105</v>
      </c>
      <c r="AP5310" s="3">
        <v>-2.391</v>
      </c>
      <c r="AQ5310" s="3">
        <v>-2.9359999999999999</v>
      </c>
      <c r="AR5310" s="3">
        <v>-1.419</v>
      </c>
      <c r="AS5310" s="3">
        <v>-3.01</v>
      </c>
      <c r="AT5310" s="3">
        <v>-2.4750000000000001</v>
      </c>
      <c r="AU5310" s="3">
        <v>-3.532</v>
      </c>
      <c r="AV5310" s="3">
        <v>-3.8439999999999999</v>
      </c>
      <c r="AW5310" s="3">
        <v>-4.2069999999999999</v>
      </c>
      <c r="AX5310" s="3">
        <v>-4.8689999999999998</v>
      </c>
      <c r="AY5310" s="3">
        <v>-5.4980000000000002</v>
      </c>
      <c r="AZ5310" s="3">
        <v>-6.0110000000000001</v>
      </c>
      <c r="BA5310">
        <v>-6.53</v>
      </c>
      <c r="BB5310">
        <v>2017</v>
      </c>
    </row>
    <row r="5311" spans="1:54" hidden="1" x14ac:dyDescent="0.2">
      <c r="A5311">
        <v>518</v>
      </c>
      <c r="B5311" t="s">
        <v>439</v>
      </c>
      <c r="C5311" t="s">
        <v>220</v>
      </c>
      <c r="D5311" t="s">
        <v>190</v>
      </c>
      <c r="E5311" t="s">
        <v>219</v>
      </c>
      <c r="F5311" t="s">
        <v>218</v>
      </c>
      <c r="G5311" t="s">
        <v>217</v>
      </c>
      <c r="I5311" t="s">
        <v>216</v>
      </c>
      <c r="J5311" s="3" t="s">
        <v>215</v>
      </c>
      <c r="K5311" s="3" t="s">
        <v>215</v>
      </c>
      <c r="L5311" s="3" t="s">
        <v>215</v>
      </c>
      <c r="M5311" s="3" t="s">
        <v>215</v>
      </c>
      <c r="N5311" s="3" t="s">
        <v>215</v>
      </c>
      <c r="O5311" s="3" t="s">
        <v>215</v>
      </c>
      <c r="P5311" s="3" t="s">
        <v>215</v>
      </c>
      <c r="Q5311" s="3" t="s">
        <v>215</v>
      </c>
      <c r="R5311" s="3" t="s">
        <v>215</v>
      </c>
      <c r="S5311" s="3" t="s">
        <v>215</v>
      </c>
      <c r="T5311" s="3" t="s">
        <v>215</v>
      </c>
      <c r="U5311" s="3" t="s">
        <v>215</v>
      </c>
      <c r="V5311" s="3" t="s">
        <v>215</v>
      </c>
      <c r="W5311" s="3" t="s">
        <v>215</v>
      </c>
      <c r="X5311" s="3" t="s">
        <v>215</v>
      </c>
      <c r="Y5311" s="3" t="s">
        <v>215</v>
      </c>
      <c r="Z5311" s="3" t="s">
        <v>215</v>
      </c>
      <c r="AA5311" s="3" t="s">
        <v>215</v>
      </c>
      <c r="AB5311" s="3">
        <v>-14.798</v>
      </c>
      <c r="AC5311" s="3">
        <v>-6.7670000000000003</v>
      </c>
      <c r="AD5311" s="3">
        <v>-5.9379999999999997</v>
      </c>
      <c r="AE5311" s="3">
        <v>-4.8639999999999999</v>
      </c>
      <c r="AF5311" s="3">
        <v>1.847</v>
      </c>
      <c r="AG5311" s="3">
        <v>0.54900000000000004</v>
      </c>
      <c r="AH5311" s="3">
        <v>3.4420000000000002</v>
      </c>
      <c r="AI5311" s="3">
        <v>6.1210000000000004</v>
      </c>
      <c r="AJ5311" s="3">
        <v>6.7779999999999996</v>
      </c>
      <c r="AK5311" s="3">
        <v>-0.67400000000000004</v>
      </c>
      <c r="AL5311" s="3">
        <v>-4.1929999999999996</v>
      </c>
      <c r="AM5311" s="3">
        <v>-1.1659999999999999</v>
      </c>
      <c r="AN5311" s="3">
        <v>-1.0980000000000001</v>
      </c>
      <c r="AO5311" s="3">
        <v>-1.8420000000000001</v>
      </c>
      <c r="AP5311" s="3">
        <v>-4.0019999999999998</v>
      </c>
      <c r="AQ5311" s="3">
        <v>-4.8819999999999997</v>
      </c>
      <c r="AR5311" s="3">
        <v>-2.165</v>
      </c>
      <c r="AS5311" s="3">
        <v>-5.0590000000000002</v>
      </c>
      <c r="AT5311" s="3">
        <v>-3.9129999999999998</v>
      </c>
      <c r="AU5311" s="3">
        <v>-5.3079999999999998</v>
      </c>
      <c r="AV5311" s="3">
        <v>-5.4359999999999999</v>
      </c>
      <c r="AW5311" s="3">
        <v>-5.6109999999999998</v>
      </c>
      <c r="AX5311" s="3">
        <v>-5.8650000000000002</v>
      </c>
      <c r="AY5311" s="3">
        <v>-5.984</v>
      </c>
      <c r="AZ5311" s="3">
        <v>-5.9160000000000004</v>
      </c>
      <c r="BA5311">
        <v>-5.83</v>
      </c>
      <c r="BB5311">
        <v>2017</v>
      </c>
    </row>
    <row r="5312" spans="1:54" x14ac:dyDescent="0.2">
      <c r="A5312">
        <v>728</v>
      </c>
      <c r="B5312" t="s">
        <v>438</v>
      </c>
      <c r="C5312" t="s">
        <v>352</v>
      </c>
      <c r="D5312" t="s">
        <v>180</v>
      </c>
      <c r="E5312" t="s">
        <v>349</v>
      </c>
      <c r="F5312" t="s">
        <v>351</v>
      </c>
      <c r="G5312" t="s">
        <v>225</v>
      </c>
      <c r="H5312" t="s">
        <v>222</v>
      </c>
      <c r="I5312" t="s">
        <v>1482</v>
      </c>
      <c r="J5312" s="3" t="s">
        <v>215</v>
      </c>
      <c r="K5312" s="3" t="s">
        <v>215</v>
      </c>
      <c r="L5312" s="3" t="s">
        <v>215</v>
      </c>
      <c r="M5312" s="3" t="s">
        <v>215</v>
      </c>
      <c r="N5312" s="3" t="s">
        <v>215</v>
      </c>
      <c r="O5312" s="3" t="s">
        <v>215</v>
      </c>
      <c r="P5312" s="3" t="s">
        <v>215</v>
      </c>
      <c r="Q5312" s="3" t="s">
        <v>215</v>
      </c>
      <c r="R5312" s="3" t="s">
        <v>215</v>
      </c>
      <c r="S5312" s="3" t="s">
        <v>215</v>
      </c>
      <c r="T5312" s="3">
        <v>18.795000000000002</v>
      </c>
      <c r="U5312" s="3">
        <v>19.798999999999999</v>
      </c>
      <c r="V5312" s="3">
        <v>21.635000000000002</v>
      </c>
      <c r="W5312" s="3">
        <v>21.283999999999999</v>
      </c>
      <c r="X5312" s="3">
        <v>21.923999999999999</v>
      </c>
      <c r="Y5312" s="3">
        <v>22.826000000000001</v>
      </c>
      <c r="Z5312" s="3">
        <v>23.555</v>
      </c>
      <c r="AA5312" s="3">
        <v>24.547999999999998</v>
      </c>
      <c r="AB5312" s="3">
        <v>25.356000000000002</v>
      </c>
      <c r="AC5312" s="3">
        <v>26.21</v>
      </c>
      <c r="AD5312" s="3">
        <v>27.126000000000001</v>
      </c>
      <c r="AE5312" s="3">
        <v>27.776</v>
      </c>
      <c r="AF5312" s="3">
        <v>29.631</v>
      </c>
      <c r="AG5312" s="3">
        <v>30.661000000000001</v>
      </c>
      <c r="AH5312" s="3">
        <v>32.695</v>
      </c>
      <c r="AI5312" s="3">
        <v>34.222000000000001</v>
      </c>
      <c r="AJ5312" s="3">
        <v>35.573</v>
      </c>
      <c r="AK5312" s="3">
        <v>36.869999999999997</v>
      </c>
      <c r="AL5312" s="3">
        <v>37.847000000000001</v>
      </c>
      <c r="AM5312" s="3">
        <v>37.959000000000003</v>
      </c>
      <c r="AN5312" s="3">
        <v>40.250999999999998</v>
      </c>
      <c r="AO5312" s="3">
        <v>42.301000000000002</v>
      </c>
      <c r="AP5312" s="3">
        <v>44.442</v>
      </c>
      <c r="AQ5312" s="3">
        <v>46.936999999999998</v>
      </c>
      <c r="AR5312" s="3">
        <v>49.917999999999999</v>
      </c>
      <c r="AS5312" s="3">
        <v>52.908999999999999</v>
      </c>
      <c r="AT5312" s="3">
        <v>53.481000000000002</v>
      </c>
      <c r="AU5312" s="3">
        <v>52.863</v>
      </c>
      <c r="AV5312" s="3">
        <v>53.508000000000003</v>
      </c>
      <c r="AW5312" s="3">
        <v>55.252000000000002</v>
      </c>
      <c r="AX5312" s="3">
        <v>57.338999999999999</v>
      </c>
      <c r="AY5312" s="3">
        <v>59.326000000000001</v>
      </c>
      <c r="AZ5312" s="3">
        <v>61.377000000000002</v>
      </c>
      <c r="BA5312">
        <v>63.526000000000003</v>
      </c>
      <c r="BB5312">
        <v>2016</v>
      </c>
    </row>
    <row r="5313" spans="1:54" hidden="1" x14ac:dyDescent="0.2">
      <c r="A5313">
        <v>728</v>
      </c>
      <c r="B5313" t="s">
        <v>438</v>
      </c>
      <c r="C5313" t="s">
        <v>350</v>
      </c>
      <c r="D5313" t="s">
        <v>180</v>
      </c>
      <c r="E5313" t="s">
        <v>349</v>
      </c>
      <c r="F5313" t="s">
        <v>348</v>
      </c>
      <c r="G5313" t="s">
        <v>275</v>
      </c>
      <c r="I5313" t="s">
        <v>347</v>
      </c>
      <c r="J5313" s="3" t="s">
        <v>215</v>
      </c>
      <c r="K5313" s="3" t="s">
        <v>215</v>
      </c>
      <c r="L5313" s="3" t="s">
        <v>215</v>
      </c>
      <c r="M5313" s="3" t="s">
        <v>215</v>
      </c>
      <c r="N5313" s="3" t="s">
        <v>215</v>
      </c>
      <c r="O5313" s="3" t="s">
        <v>215</v>
      </c>
      <c r="P5313" s="3" t="s">
        <v>215</v>
      </c>
      <c r="Q5313" s="3" t="s">
        <v>215</v>
      </c>
      <c r="R5313" s="3" t="s">
        <v>215</v>
      </c>
      <c r="S5313" s="3" t="s">
        <v>215</v>
      </c>
      <c r="T5313" s="3" t="s">
        <v>215</v>
      </c>
      <c r="U5313" s="3">
        <v>5.343</v>
      </c>
      <c r="V5313" s="3">
        <v>9.27</v>
      </c>
      <c r="W5313" s="3">
        <v>-1.62</v>
      </c>
      <c r="X5313" s="3">
        <v>3.0049999999999999</v>
      </c>
      <c r="Y5313" s="3">
        <v>4.1150000000000002</v>
      </c>
      <c r="Z5313" s="3">
        <v>3.1960000000000002</v>
      </c>
      <c r="AA5313" s="3">
        <v>4.2160000000000002</v>
      </c>
      <c r="AB5313" s="3">
        <v>3.2909999999999999</v>
      </c>
      <c r="AC5313" s="3">
        <v>3.3660000000000001</v>
      </c>
      <c r="AD5313" s="3">
        <v>3.4969999999999999</v>
      </c>
      <c r="AE5313" s="3">
        <v>2.3929999999999998</v>
      </c>
      <c r="AF5313" s="3">
        <v>6.68</v>
      </c>
      <c r="AG5313" s="3">
        <v>3.4769999999999999</v>
      </c>
      <c r="AH5313" s="3">
        <v>6.6319999999999997</v>
      </c>
      <c r="AI5313" s="3">
        <v>4.67</v>
      </c>
      <c r="AJ5313" s="3">
        <v>3.948</v>
      </c>
      <c r="AK5313" s="3">
        <v>3.6459999999999999</v>
      </c>
      <c r="AL5313" s="3">
        <v>2.65</v>
      </c>
      <c r="AM5313" s="3">
        <v>0.29599999999999999</v>
      </c>
      <c r="AN5313" s="3">
        <v>6.0389999999999997</v>
      </c>
      <c r="AO5313" s="3">
        <v>5.0910000000000002</v>
      </c>
      <c r="AP5313" s="3">
        <v>5.0620000000000003</v>
      </c>
      <c r="AQ5313" s="3">
        <v>5.6150000000000002</v>
      </c>
      <c r="AR5313" s="3">
        <v>6.3520000000000003</v>
      </c>
      <c r="AS5313" s="3">
        <v>5.9909999999999997</v>
      </c>
      <c r="AT5313" s="3">
        <v>1.0820000000000001</v>
      </c>
      <c r="AU5313" s="3">
        <v>-1.1559999999999999</v>
      </c>
      <c r="AV5313" s="3">
        <v>1.2190000000000001</v>
      </c>
      <c r="AW5313" s="3">
        <v>3.26</v>
      </c>
      <c r="AX5313" s="3">
        <v>3.778</v>
      </c>
      <c r="AY5313" s="3">
        <v>3.4649999999999999</v>
      </c>
      <c r="AZ5313" s="3">
        <v>3.4569999999999999</v>
      </c>
      <c r="BA5313">
        <v>3.5009999999999999</v>
      </c>
      <c r="BB5313">
        <v>2016</v>
      </c>
    </row>
    <row r="5314" spans="1:54" hidden="1" x14ac:dyDescent="0.2">
      <c r="A5314">
        <v>728</v>
      </c>
      <c r="B5314" t="s">
        <v>438</v>
      </c>
      <c r="C5314" t="s">
        <v>346</v>
      </c>
      <c r="D5314" t="s">
        <v>180</v>
      </c>
      <c r="E5314" t="s">
        <v>342</v>
      </c>
      <c r="F5314" t="s">
        <v>345</v>
      </c>
      <c r="G5314" t="s">
        <v>225</v>
      </c>
      <c r="H5314" t="s">
        <v>222</v>
      </c>
      <c r="I5314" t="s">
        <v>1482</v>
      </c>
      <c r="J5314" s="3" t="s">
        <v>215</v>
      </c>
      <c r="K5314" s="3" t="s">
        <v>215</v>
      </c>
      <c r="L5314" s="3" t="s">
        <v>215</v>
      </c>
      <c r="M5314" s="3" t="s">
        <v>215</v>
      </c>
      <c r="N5314" s="3" t="s">
        <v>215</v>
      </c>
      <c r="O5314" s="3" t="s">
        <v>215</v>
      </c>
      <c r="P5314" s="3" t="s">
        <v>215</v>
      </c>
      <c r="Q5314" s="3" t="s">
        <v>215</v>
      </c>
      <c r="R5314" s="3" t="s">
        <v>215</v>
      </c>
      <c r="S5314" s="3" t="s">
        <v>215</v>
      </c>
      <c r="T5314" s="3">
        <v>7.3440000000000003</v>
      </c>
      <c r="U5314" s="3">
        <v>7.88</v>
      </c>
      <c r="V5314" s="3">
        <v>8.5939999999999994</v>
      </c>
      <c r="W5314" s="3">
        <v>9.4450000000000003</v>
      </c>
      <c r="X5314" s="3">
        <v>11.548999999999999</v>
      </c>
      <c r="Y5314" s="3">
        <v>12.706</v>
      </c>
      <c r="Z5314" s="3">
        <v>15.010999999999999</v>
      </c>
      <c r="AA5314" s="3">
        <v>16.75</v>
      </c>
      <c r="AB5314" s="3">
        <v>17.786999999999999</v>
      </c>
      <c r="AC5314" s="3">
        <v>20.684000000000001</v>
      </c>
      <c r="AD5314" s="3">
        <v>27.126000000000001</v>
      </c>
      <c r="AE5314" s="3">
        <v>30.538</v>
      </c>
      <c r="AF5314" s="3">
        <v>35.43</v>
      </c>
      <c r="AG5314" s="3">
        <v>37.305999999999997</v>
      </c>
      <c r="AH5314" s="3">
        <v>42.679000000000002</v>
      </c>
      <c r="AI5314" s="3">
        <v>46.176000000000002</v>
      </c>
      <c r="AJ5314" s="3">
        <v>54.026000000000003</v>
      </c>
      <c r="AK5314" s="3">
        <v>61.582999999999998</v>
      </c>
      <c r="AL5314" s="3">
        <v>70.111000000000004</v>
      </c>
      <c r="AM5314" s="3">
        <v>75.213999999999999</v>
      </c>
      <c r="AN5314" s="3">
        <v>82.599000000000004</v>
      </c>
      <c r="AO5314" s="3">
        <v>90.108000000000004</v>
      </c>
      <c r="AP5314" s="3">
        <v>106.864</v>
      </c>
      <c r="AQ5314" s="3">
        <v>122.792</v>
      </c>
      <c r="AR5314" s="3">
        <v>138.76300000000001</v>
      </c>
      <c r="AS5314" s="3">
        <v>147.63499999999999</v>
      </c>
      <c r="AT5314" s="3">
        <v>161.03</v>
      </c>
      <c r="AU5314" s="3">
        <v>168.95400000000001</v>
      </c>
      <c r="AV5314" s="3">
        <v>180.84700000000001</v>
      </c>
      <c r="AW5314" s="3">
        <v>197.48</v>
      </c>
      <c r="AX5314" s="3">
        <v>216.72499999999999</v>
      </c>
      <c r="AY5314" s="3">
        <v>237.12799999999999</v>
      </c>
      <c r="AZ5314" s="3">
        <v>259.43200000000002</v>
      </c>
      <c r="BA5314">
        <v>283.83300000000003</v>
      </c>
      <c r="BB5314">
        <v>2016</v>
      </c>
    </row>
    <row r="5315" spans="1:54" hidden="1" x14ac:dyDescent="0.2">
      <c r="A5315">
        <v>728</v>
      </c>
      <c r="B5315" t="s">
        <v>438</v>
      </c>
      <c r="C5315" t="s">
        <v>344</v>
      </c>
      <c r="D5315" t="s">
        <v>180</v>
      </c>
      <c r="E5315" t="s">
        <v>342</v>
      </c>
      <c r="F5315" t="s">
        <v>343</v>
      </c>
      <c r="G5315" t="s">
        <v>223</v>
      </c>
      <c r="H5315" t="s">
        <v>222</v>
      </c>
      <c r="I5315" t="s">
        <v>310</v>
      </c>
      <c r="J5315" s="3" t="s">
        <v>215</v>
      </c>
      <c r="K5315" s="3" t="s">
        <v>215</v>
      </c>
      <c r="L5315" s="3" t="s">
        <v>215</v>
      </c>
      <c r="M5315" s="3" t="s">
        <v>215</v>
      </c>
      <c r="N5315" s="3" t="s">
        <v>215</v>
      </c>
      <c r="O5315" s="3" t="s">
        <v>215</v>
      </c>
      <c r="P5315" s="3" t="s">
        <v>215</v>
      </c>
      <c r="Q5315" s="3" t="s">
        <v>215</v>
      </c>
      <c r="R5315" s="3" t="s">
        <v>215</v>
      </c>
      <c r="S5315" s="3" t="s">
        <v>215</v>
      </c>
      <c r="T5315" s="3">
        <v>2.8380000000000001</v>
      </c>
      <c r="U5315" s="3">
        <v>2.8540000000000001</v>
      </c>
      <c r="V5315" s="3">
        <v>3.0139999999999998</v>
      </c>
      <c r="W5315" s="3">
        <v>2.891</v>
      </c>
      <c r="X5315" s="3">
        <v>3.254</v>
      </c>
      <c r="Y5315" s="3">
        <v>3.5030000000000001</v>
      </c>
      <c r="Z5315" s="3">
        <v>3.4940000000000002</v>
      </c>
      <c r="AA5315" s="3">
        <v>3.6360000000000001</v>
      </c>
      <c r="AB5315" s="3">
        <v>3.2149999999999999</v>
      </c>
      <c r="AC5315" s="3">
        <v>3.3839999999999999</v>
      </c>
      <c r="AD5315" s="3">
        <v>3.911</v>
      </c>
      <c r="AE5315" s="3">
        <v>3.55</v>
      </c>
      <c r="AF5315" s="3">
        <v>3.3690000000000002</v>
      </c>
      <c r="AG5315" s="3">
        <v>4.9320000000000004</v>
      </c>
      <c r="AH5315" s="3">
        <v>6.617</v>
      </c>
      <c r="AI5315" s="3">
        <v>7.258</v>
      </c>
      <c r="AJ5315" s="3">
        <v>7.984</v>
      </c>
      <c r="AK5315" s="3">
        <v>8.73</v>
      </c>
      <c r="AL5315" s="3">
        <v>8.4960000000000004</v>
      </c>
      <c r="AM5315" s="3">
        <v>8.9149999999999991</v>
      </c>
      <c r="AN5315" s="3">
        <v>11.281000000000001</v>
      </c>
      <c r="AO5315" s="3">
        <v>12.423</v>
      </c>
      <c r="AP5315" s="3">
        <v>13.016</v>
      </c>
      <c r="AQ5315" s="3">
        <v>12.724</v>
      </c>
      <c r="AR5315" s="3">
        <v>12.795999999999999</v>
      </c>
      <c r="AS5315" s="3">
        <v>11.577</v>
      </c>
      <c r="AT5315" s="3">
        <v>10.945</v>
      </c>
      <c r="AU5315" s="3">
        <v>12.686999999999999</v>
      </c>
      <c r="AV5315" s="3">
        <v>13.298</v>
      </c>
      <c r="AW5315" s="3">
        <v>14.071</v>
      </c>
      <c r="AX5315" s="3">
        <v>14.939</v>
      </c>
      <c r="AY5315" s="3">
        <v>15.766</v>
      </c>
      <c r="AZ5315" s="3">
        <v>16.63</v>
      </c>
      <c r="BA5315">
        <v>17.530999999999999</v>
      </c>
      <c r="BB5315">
        <v>2016</v>
      </c>
    </row>
    <row r="5316" spans="1:54" hidden="1" x14ac:dyDescent="0.2">
      <c r="A5316">
        <v>728</v>
      </c>
      <c r="B5316" t="s">
        <v>438</v>
      </c>
      <c r="C5316" t="s">
        <v>213</v>
      </c>
      <c r="D5316" t="s">
        <v>180</v>
      </c>
      <c r="E5316" t="s">
        <v>342</v>
      </c>
      <c r="F5316" t="s">
        <v>341</v>
      </c>
      <c r="G5316" t="s">
        <v>323</v>
      </c>
      <c r="H5316" t="s">
        <v>222</v>
      </c>
      <c r="I5316" t="s">
        <v>310</v>
      </c>
      <c r="J5316" s="3" t="s">
        <v>215</v>
      </c>
      <c r="K5316" s="3" t="s">
        <v>215</v>
      </c>
      <c r="L5316" s="3" t="s">
        <v>215</v>
      </c>
      <c r="M5316" s="3" t="s">
        <v>215</v>
      </c>
      <c r="N5316" s="3" t="s">
        <v>215</v>
      </c>
      <c r="O5316" s="3" t="s">
        <v>215</v>
      </c>
      <c r="P5316" s="3" t="s">
        <v>215</v>
      </c>
      <c r="Q5316" s="3" t="s">
        <v>215</v>
      </c>
      <c r="R5316" s="3" t="s">
        <v>215</v>
      </c>
      <c r="S5316" s="3" t="s">
        <v>215</v>
      </c>
      <c r="T5316" s="3">
        <v>5.5490000000000004</v>
      </c>
      <c r="U5316" s="3">
        <v>6.04</v>
      </c>
      <c r="V5316" s="3">
        <v>6.7510000000000003</v>
      </c>
      <c r="W5316" s="3">
        <v>6.7990000000000004</v>
      </c>
      <c r="X5316" s="3">
        <v>7.1529999999999996</v>
      </c>
      <c r="Y5316" s="3">
        <v>7.6020000000000003</v>
      </c>
      <c r="Z5316" s="3">
        <v>7.9880000000000004</v>
      </c>
      <c r="AA5316" s="3">
        <v>8.468</v>
      </c>
      <c r="AB5316" s="3">
        <v>8.8409999999999993</v>
      </c>
      <c r="AC5316" s="3">
        <v>9.2789999999999999</v>
      </c>
      <c r="AD5316" s="3">
        <v>9.8219999999999992</v>
      </c>
      <c r="AE5316" s="3">
        <v>10.286</v>
      </c>
      <c r="AF5316" s="3">
        <v>11.141999999999999</v>
      </c>
      <c r="AG5316" s="3">
        <v>11.759</v>
      </c>
      <c r="AH5316" s="3">
        <v>12.884</v>
      </c>
      <c r="AI5316" s="3">
        <v>13.919</v>
      </c>
      <c r="AJ5316" s="3">
        <v>14.913</v>
      </c>
      <c r="AK5316" s="3">
        <v>15.868</v>
      </c>
      <c r="AL5316" s="3">
        <v>16.608000000000001</v>
      </c>
      <c r="AM5316" s="3">
        <v>16.783999999999999</v>
      </c>
      <c r="AN5316" s="3">
        <v>18.015000000000001</v>
      </c>
      <c r="AO5316" s="3">
        <v>19.323</v>
      </c>
      <c r="AP5316" s="3">
        <v>20.675000000000001</v>
      </c>
      <c r="AQ5316" s="3">
        <v>22.189</v>
      </c>
      <c r="AR5316" s="3">
        <v>24.021000000000001</v>
      </c>
      <c r="AS5316" s="3">
        <v>25.736999999999998</v>
      </c>
      <c r="AT5316" s="3">
        <v>26.347000000000001</v>
      </c>
      <c r="AU5316" s="3">
        <v>26.510999999999999</v>
      </c>
      <c r="AV5316" s="3">
        <v>27.443999999999999</v>
      </c>
      <c r="AW5316" s="3">
        <v>28.952999999999999</v>
      </c>
      <c r="AX5316" s="3">
        <v>30.637</v>
      </c>
      <c r="AY5316" s="3">
        <v>32.302999999999997</v>
      </c>
      <c r="AZ5316" s="3">
        <v>33.993000000000002</v>
      </c>
      <c r="BA5316">
        <v>35.795999999999999</v>
      </c>
      <c r="BB5316">
        <v>2016</v>
      </c>
    </row>
    <row r="5317" spans="1:54" hidden="1" x14ac:dyDescent="0.2">
      <c r="A5317">
        <v>728</v>
      </c>
      <c r="B5317" t="s">
        <v>438</v>
      </c>
      <c r="C5317" t="s">
        <v>340</v>
      </c>
      <c r="D5317" t="s">
        <v>180</v>
      </c>
      <c r="E5317" t="s">
        <v>339</v>
      </c>
      <c r="F5317" t="s">
        <v>338</v>
      </c>
      <c r="G5317" t="s">
        <v>295</v>
      </c>
      <c r="I5317" t="s">
        <v>337</v>
      </c>
      <c r="J5317" s="3" t="s">
        <v>215</v>
      </c>
      <c r="K5317" s="3" t="s">
        <v>215</v>
      </c>
      <c r="L5317" s="3" t="s">
        <v>215</v>
      </c>
      <c r="M5317" s="3" t="s">
        <v>215</v>
      </c>
      <c r="N5317" s="3" t="s">
        <v>215</v>
      </c>
      <c r="O5317" s="3" t="s">
        <v>215</v>
      </c>
      <c r="P5317" s="3" t="s">
        <v>215</v>
      </c>
      <c r="Q5317" s="3" t="s">
        <v>215</v>
      </c>
      <c r="R5317" s="3" t="s">
        <v>215</v>
      </c>
      <c r="S5317" s="3" t="s">
        <v>215</v>
      </c>
      <c r="T5317" s="3">
        <v>39.073</v>
      </c>
      <c r="U5317" s="3">
        <v>39.801000000000002</v>
      </c>
      <c r="V5317" s="3">
        <v>39.725000000000001</v>
      </c>
      <c r="W5317" s="3">
        <v>44.375999999999998</v>
      </c>
      <c r="X5317" s="3">
        <v>52.677999999999997</v>
      </c>
      <c r="Y5317" s="3">
        <v>55.664000000000001</v>
      </c>
      <c r="Z5317" s="3">
        <v>63.726999999999997</v>
      </c>
      <c r="AA5317" s="3">
        <v>68.234999999999999</v>
      </c>
      <c r="AB5317" s="3">
        <v>70.150000000000006</v>
      </c>
      <c r="AC5317" s="3">
        <v>78.917000000000002</v>
      </c>
      <c r="AD5317" s="3">
        <v>100</v>
      </c>
      <c r="AE5317" s="3">
        <v>109.944</v>
      </c>
      <c r="AF5317" s="3">
        <v>119.571</v>
      </c>
      <c r="AG5317" s="3">
        <v>121.67100000000001</v>
      </c>
      <c r="AH5317" s="3">
        <v>130.53700000000001</v>
      </c>
      <c r="AI5317" s="3">
        <v>134.93100000000001</v>
      </c>
      <c r="AJ5317" s="3">
        <v>151.874</v>
      </c>
      <c r="AK5317" s="3">
        <v>167.02799999999999</v>
      </c>
      <c r="AL5317" s="3">
        <v>185.24799999999999</v>
      </c>
      <c r="AM5317" s="3">
        <v>198.14599999999999</v>
      </c>
      <c r="AN5317" s="3">
        <v>205.209</v>
      </c>
      <c r="AO5317" s="3">
        <v>213.017</v>
      </c>
      <c r="AP5317" s="3">
        <v>240.458</v>
      </c>
      <c r="AQ5317" s="3">
        <v>261.60899999999998</v>
      </c>
      <c r="AR5317" s="3">
        <v>277.98099999999999</v>
      </c>
      <c r="AS5317" s="3">
        <v>279.03699999999998</v>
      </c>
      <c r="AT5317" s="3">
        <v>301.09800000000001</v>
      </c>
      <c r="AU5317" s="3">
        <v>319.60700000000003</v>
      </c>
      <c r="AV5317" s="3">
        <v>337.98399999999998</v>
      </c>
      <c r="AW5317" s="3">
        <v>357.41899999999998</v>
      </c>
      <c r="AX5317" s="3">
        <v>377.97</v>
      </c>
      <c r="AY5317" s="3">
        <v>399.70299999999997</v>
      </c>
      <c r="AZ5317" s="3">
        <v>422.68599999999998</v>
      </c>
      <c r="BA5317">
        <v>446.8</v>
      </c>
      <c r="BB5317">
        <v>2016</v>
      </c>
    </row>
    <row r="5318" spans="1:54" hidden="1" x14ac:dyDescent="0.2">
      <c r="A5318">
        <v>728</v>
      </c>
      <c r="B5318" t="s">
        <v>438</v>
      </c>
      <c r="C5318" t="s">
        <v>336</v>
      </c>
      <c r="D5318" t="s">
        <v>180</v>
      </c>
      <c r="E5318" t="s">
        <v>333</v>
      </c>
      <c r="F5318" t="s">
        <v>335</v>
      </c>
      <c r="G5318" t="s">
        <v>225</v>
      </c>
      <c r="H5318" t="s">
        <v>322</v>
      </c>
      <c r="I5318" t="s">
        <v>330</v>
      </c>
      <c r="J5318" s="3" t="s">
        <v>215</v>
      </c>
      <c r="K5318" s="3" t="s">
        <v>215</v>
      </c>
      <c r="L5318" s="3" t="s">
        <v>215</v>
      </c>
      <c r="M5318" s="3" t="s">
        <v>215</v>
      </c>
      <c r="N5318" s="3" t="s">
        <v>215</v>
      </c>
      <c r="O5318" s="3" t="s">
        <v>215</v>
      </c>
      <c r="P5318" s="3" t="s">
        <v>215</v>
      </c>
      <c r="Q5318" s="3" t="s">
        <v>215</v>
      </c>
      <c r="R5318" s="3" t="s">
        <v>215</v>
      </c>
      <c r="S5318" s="3" t="s">
        <v>215</v>
      </c>
      <c r="T5318" s="3">
        <v>13971.165999999999</v>
      </c>
      <c r="U5318" s="3">
        <v>14115.414000000001</v>
      </c>
      <c r="V5318" s="3">
        <v>14867.130999999999</v>
      </c>
      <c r="W5318" s="3">
        <v>14155.306</v>
      </c>
      <c r="X5318" s="3">
        <v>14151.802</v>
      </c>
      <c r="Y5318" s="3">
        <v>14319.483</v>
      </c>
      <c r="Z5318" s="3">
        <v>14336.125</v>
      </c>
      <c r="AA5318" s="3">
        <v>14474.578</v>
      </c>
      <c r="AB5318" s="3">
        <v>14488.455</v>
      </c>
      <c r="AC5318" s="3">
        <v>14520.275</v>
      </c>
      <c r="AD5318" s="3">
        <v>14839.218999999999</v>
      </c>
      <c r="AE5318" s="3">
        <v>15178.596</v>
      </c>
      <c r="AF5318" s="3">
        <v>15930.339</v>
      </c>
      <c r="AG5318" s="3">
        <v>16214.293</v>
      </c>
      <c r="AH5318" s="3">
        <v>17002.494999999999</v>
      </c>
      <c r="AI5318" s="3">
        <v>17486.705999999998</v>
      </c>
      <c r="AJ5318" s="3">
        <v>17857.54</v>
      </c>
      <c r="AK5318" s="3">
        <v>18492.876</v>
      </c>
      <c r="AL5318" s="3">
        <v>18702.366999999998</v>
      </c>
      <c r="AM5318" s="3">
        <v>18480.512999999999</v>
      </c>
      <c r="AN5318" s="3">
        <v>19306.991999999998</v>
      </c>
      <c r="AO5318" s="3">
        <v>19990.125</v>
      </c>
      <c r="AP5318" s="3">
        <v>20618.419999999998</v>
      </c>
      <c r="AQ5318" s="3">
        <v>21373.046999999999</v>
      </c>
      <c r="AR5318" s="3">
        <v>22305.942999999999</v>
      </c>
      <c r="AS5318" s="3">
        <v>23198.341</v>
      </c>
      <c r="AT5318" s="3">
        <v>23008.653999999999</v>
      </c>
      <c r="AU5318" s="3">
        <v>22555.531999999999</v>
      </c>
      <c r="AV5318" s="3">
        <v>22642.635999999999</v>
      </c>
      <c r="AW5318" s="3">
        <v>23188.303</v>
      </c>
      <c r="AX5318" s="3">
        <v>23866.272000000001</v>
      </c>
      <c r="AY5318" s="3">
        <v>24489.883000000002</v>
      </c>
      <c r="AZ5318" s="3">
        <v>25127.969000000001</v>
      </c>
      <c r="BA5318">
        <v>25793.703000000001</v>
      </c>
      <c r="BB5318">
        <v>2008</v>
      </c>
    </row>
    <row r="5319" spans="1:54" hidden="1" x14ac:dyDescent="0.2">
      <c r="A5319">
        <v>728</v>
      </c>
      <c r="B5319" t="s">
        <v>438</v>
      </c>
      <c r="C5319" t="s">
        <v>334</v>
      </c>
      <c r="D5319" t="s">
        <v>180</v>
      </c>
      <c r="E5319" t="s">
        <v>333</v>
      </c>
      <c r="F5319" t="s">
        <v>332</v>
      </c>
      <c r="G5319" t="s">
        <v>331</v>
      </c>
      <c r="H5319" t="s">
        <v>322</v>
      </c>
      <c r="I5319" t="s">
        <v>330</v>
      </c>
      <c r="J5319" s="3" t="s">
        <v>215</v>
      </c>
      <c r="K5319" s="3" t="s">
        <v>215</v>
      </c>
      <c r="L5319" s="3" t="s">
        <v>215</v>
      </c>
      <c r="M5319" s="3" t="s">
        <v>215</v>
      </c>
      <c r="N5319" s="3" t="s">
        <v>215</v>
      </c>
      <c r="O5319" s="3" t="s">
        <v>215</v>
      </c>
      <c r="P5319" s="3" t="s">
        <v>215</v>
      </c>
      <c r="Q5319" s="3" t="s">
        <v>215</v>
      </c>
      <c r="R5319" s="3" t="s">
        <v>215</v>
      </c>
      <c r="S5319" s="3" t="s">
        <v>215</v>
      </c>
      <c r="T5319" s="3">
        <v>6382.049</v>
      </c>
      <c r="U5319" s="3">
        <v>6447.942</v>
      </c>
      <c r="V5319" s="3">
        <v>6791.3280000000004</v>
      </c>
      <c r="W5319" s="3">
        <v>6466.165</v>
      </c>
      <c r="X5319" s="3">
        <v>6464.5640000000003</v>
      </c>
      <c r="Y5319" s="3">
        <v>6541.1610000000001</v>
      </c>
      <c r="Z5319" s="3">
        <v>6548.7629999999999</v>
      </c>
      <c r="AA5319" s="3">
        <v>6612.009</v>
      </c>
      <c r="AB5319" s="3">
        <v>6618.348</v>
      </c>
      <c r="AC5319" s="3">
        <v>6632.8829999999998</v>
      </c>
      <c r="AD5319" s="3">
        <v>6778.5770000000002</v>
      </c>
      <c r="AE5319" s="3">
        <v>6933.6049999999996</v>
      </c>
      <c r="AF5319" s="3">
        <v>7277.0029999999997</v>
      </c>
      <c r="AG5319" s="3">
        <v>7406.7129999999997</v>
      </c>
      <c r="AH5319" s="3">
        <v>7766.7650000000003</v>
      </c>
      <c r="AI5319" s="3">
        <v>7987.9530000000004</v>
      </c>
      <c r="AJ5319" s="3">
        <v>8157.3509999999997</v>
      </c>
      <c r="AK5319" s="3">
        <v>8447.5730000000003</v>
      </c>
      <c r="AL5319" s="3">
        <v>8543.2690000000002</v>
      </c>
      <c r="AM5319" s="3">
        <v>8441.9259999999995</v>
      </c>
      <c r="AN5319" s="3">
        <v>8819.4629999999997</v>
      </c>
      <c r="AO5319" s="3">
        <v>9131.5190000000002</v>
      </c>
      <c r="AP5319" s="3">
        <v>9418.5249999999996</v>
      </c>
      <c r="AQ5319" s="3">
        <v>9763.24</v>
      </c>
      <c r="AR5319" s="3">
        <v>10189.388000000001</v>
      </c>
      <c r="AS5319" s="3">
        <v>10597.037</v>
      </c>
      <c r="AT5319" s="3">
        <v>10510.388000000001</v>
      </c>
      <c r="AU5319" s="3">
        <v>10303.401</v>
      </c>
      <c r="AV5319" s="3">
        <v>10343.19</v>
      </c>
      <c r="AW5319" s="3">
        <v>10592.450999999999</v>
      </c>
      <c r="AX5319" s="3">
        <v>10902.148999999999</v>
      </c>
      <c r="AY5319" s="3">
        <v>11187.014999999999</v>
      </c>
      <c r="AZ5319" s="3">
        <v>11478.494000000001</v>
      </c>
      <c r="BA5319">
        <v>11782.602000000001</v>
      </c>
      <c r="BB5319">
        <v>2008</v>
      </c>
    </row>
    <row r="5320" spans="1:54" hidden="1" x14ac:dyDescent="0.2">
      <c r="A5320">
        <v>728</v>
      </c>
      <c r="B5320" t="s">
        <v>438</v>
      </c>
      <c r="C5320" t="s">
        <v>329</v>
      </c>
      <c r="D5320" t="s">
        <v>180</v>
      </c>
      <c r="E5320" t="s">
        <v>325</v>
      </c>
      <c r="F5320" t="s">
        <v>328</v>
      </c>
      <c r="G5320" t="s">
        <v>225</v>
      </c>
      <c r="H5320" t="s">
        <v>322</v>
      </c>
      <c r="I5320" t="s">
        <v>321</v>
      </c>
      <c r="J5320" s="3" t="s">
        <v>215</v>
      </c>
      <c r="K5320" s="3" t="s">
        <v>215</v>
      </c>
      <c r="L5320" s="3" t="s">
        <v>215</v>
      </c>
      <c r="M5320" s="3" t="s">
        <v>215</v>
      </c>
      <c r="N5320" s="3" t="s">
        <v>215</v>
      </c>
      <c r="O5320" s="3" t="s">
        <v>215</v>
      </c>
      <c r="P5320" s="3" t="s">
        <v>215</v>
      </c>
      <c r="Q5320" s="3" t="s">
        <v>215</v>
      </c>
      <c r="R5320" s="3" t="s">
        <v>215</v>
      </c>
      <c r="S5320" s="3" t="s">
        <v>215</v>
      </c>
      <c r="T5320" s="3">
        <v>5458.9430000000002</v>
      </c>
      <c r="U5320" s="3">
        <v>5618.0749999999998</v>
      </c>
      <c r="V5320" s="3">
        <v>5905.96</v>
      </c>
      <c r="W5320" s="3">
        <v>6281.5439999999999</v>
      </c>
      <c r="X5320" s="3">
        <v>7454.9409999999998</v>
      </c>
      <c r="Y5320" s="3">
        <v>7970.8239999999996</v>
      </c>
      <c r="Z5320" s="3">
        <v>9136.0370000000003</v>
      </c>
      <c r="AA5320" s="3">
        <v>9876.6820000000007</v>
      </c>
      <c r="AB5320" s="3">
        <v>10163.665000000001</v>
      </c>
      <c r="AC5320" s="3">
        <v>11458.945</v>
      </c>
      <c r="AD5320" s="3">
        <v>14839.218999999999</v>
      </c>
      <c r="AE5320" s="3">
        <v>16687.989000000001</v>
      </c>
      <c r="AF5320" s="3">
        <v>19048</v>
      </c>
      <c r="AG5320" s="3">
        <v>19728.058000000001</v>
      </c>
      <c r="AH5320" s="3">
        <v>22194.52</v>
      </c>
      <c r="AI5320" s="3">
        <v>23594.977999999999</v>
      </c>
      <c r="AJ5320" s="3">
        <v>27120.995999999999</v>
      </c>
      <c r="AK5320" s="3">
        <v>30888.214</v>
      </c>
      <c r="AL5320" s="3">
        <v>34645.733999999997</v>
      </c>
      <c r="AM5320" s="3">
        <v>36618.483</v>
      </c>
      <c r="AN5320" s="3">
        <v>39619.625</v>
      </c>
      <c r="AO5320" s="3">
        <v>42582.364999999998</v>
      </c>
      <c r="AP5320" s="3">
        <v>49578.555</v>
      </c>
      <c r="AQ5320" s="3">
        <v>55913.811999999998</v>
      </c>
      <c r="AR5320" s="3">
        <v>62006.277000000002</v>
      </c>
      <c r="AS5320" s="3">
        <v>64731.875</v>
      </c>
      <c r="AT5320" s="3">
        <v>69278.532000000007</v>
      </c>
      <c r="AU5320" s="3">
        <v>72089.062000000005</v>
      </c>
      <c r="AV5320" s="3">
        <v>76528.581999999995</v>
      </c>
      <c r="AW5320" s="3">
        <v>82879.286999999997</v>
      </c>
      <c r="AX5320" s="3">
        <v>90207.369000000006</v>
      </c>
      <c r="AY5320" s="3">
        <v>97886.884000000005</v>
      </c>
      <c r="AZ5320" s="3">
        <v>106212.482</v>
      </c>
      <c r="BA5320">
        <v>115246.201</v>
      </c>
      <c r="BB5320">
        <v>2008</v>
      </c>
    </row>
    <row r="5321" spans="1:54" hidden="1" x14ac:dyDescent="0.2">
      <c r="A5321">
        <v>728</v>
      </c>
      <c r="B5321" t="s">
        <v>438</v>
      </c>
      <c r="C5321" t="s">
        <v>327</v>
      </c>
      <c r="D5321" t="s">
        <v>180</v>
      </c>
      <c r="E5321" t="s">
        <v>325</v>
      </c>
      <c r="F5321" t="s">
        <v>326</v>
      </c>
      <c r="G5321" t="s">
        <v>223</v>
      </c>
      <c r="H5321" t="s">
        <v>322</v>
      </c>
      <c r="I5321" t="s">
        <v>321</v>
      </c>
      <c r="J5321" s="3" t="s">
        <v>215</v>
      </c>
      <c r="K5321" s="3" t="s">
        <v>215</v>
      </c>
      <c r="L5321" s="3" t="s">
        <v>215</v>
      </c>
      <c r="M5321" s="3" t="s">
        <v>215</v>
      </c>
      <c r="N5321" s="3" t="s">
        <v>215</v>
      </c>
      <c r="O5321" s="3" t="s">
        <v>215</v>
      </c>
      <c r="P5321" s="3" t="s">
        <v>215</v>
      </c>
      <c r="Q5321" s="3" t="s">
        <v>215</v>
      </c>
      <c r="R5321" s="3" t="s">
        <v>215</v>
      </c>
      <c r="S5321" s="3" t="s">
        <v>215</v>
      </c>
      <c r="T5321" s="3">
        <v>2109.5320000000002</v>
      </c>
      <c r="U5321" s="3">
        <v>2034.92</v>
      </c>
      <c r="V5321" s="3">
        <v>2070.9949999999999</v>
      </c>
      <c r="W5321" s="3">
        <v>1922.8240000000001</v>
      </c>
      <c r="X5321" s="3">
        <v>2100.279</v>
      </c>
      <c r="Y5321" s="3">
        <v>2197.585</v>
      </c>
      <c r="Z5321" s="3">
        <v>2126.3490000000002</v>
      </c>
      <c r="AA5321" s="3">
        <v>2143.7260000000001</v>
      </c>
      <c r="AB5321" s="3">
        <v>1837.3050000000001</v>
      </c>
      <c r="AC5321" s="3">
        <v>1874.47</v>
      </c>
      <c r="AD5321" s="3">
        <v>2139.7060000000001</v>
      </c>
      <c r="AE5321" s="3">
        <v>1939.787</v>
      </c>
      <c r="AF5321" s="3">
        <v>1811.249</v>
      </c>
      <c r="AG5321" s="3">
        <v>2607.864</v>
      </c>
      <c r="AH5321" s="3">
        <v>3440.9659999999999</v>
      </c>
      <c r="AI5321" s="3">
        <v>3708.7849999999999</v>
      </c>
      <c r="AJ5321" s="3">
        <v>4007.7330000000002</v>
      </c>
      <c r="AK5321" s="3">
        <v>4378.5640000000003</v>
      </c>
      <c r="AL5321" s="3">
        <v>4198.55</v>
      </c>
      <c r="AM5321" s="3">
        <v>4340.183</v>
      </c>
      <c r="AN5321" s="3">
        <v>5410.9769999999999</v>
      </c>
      <c r="AO5321" s="3">
        <v>5870.933</v>
      </c>
      <c r="AP5321" s="3">
        <v>6038.8620000000001</v>
      </c>
      <c r="AQ5321" s="3">
        <v>5793.9269999999997</v>
      </c>
      <c r="AR5321" s="3">
        <v>5717.7629999999999</v>
      </c>
      <c r="AS5321" s="3">
        <v>5076.0479999999998</v>
      </c>
      <c r="AT5321" s="3">
        <v>4708.6610000000001</v>
      </c>
      <c r="AU5321" s="3">
        <v>5413.1080000000002</v>
      </c>
      <c r="AV5321" s="3">
        <v>5627.1019999999999</v>
      </c>
      <c r="AW5321" s="3">
        <v>5905.1890000000003</v>
      </c>
      <c r="AX5321" s="3">
        <v>6218.1949999999997</v>
      </c>
      <c r="AY5321" s="3">
        <v>6508.44</v>
      </c>
      <c r="AZ5321" s="3">
        <v>6808.54</v>
      </c>
      <c r="BA5321">
        <v>7118.2049999999999</v>
      </c>
      <c r="BB5321">
        <v>2008</v>
      </c>
    </row>
    <row r="5322" spans="1:54" hidden="1" x14ac:dyDescent="0.2">
      <c r="A5322">
        <v>728</v>
      </c>
      <c r="B5322" t="s">
        <v>438</v>
      </c>
      <c r="C5322" t="s">
        <v>212</v>
      </c>
      <c r="D5322" t="s">
        <v>180</v>
      </c>
      <c r="E5322" t="s">
        <v>325</v>
      </c>
      <c r="F5322" t="s">
        <v>324</v>
      </c>
      <c r="G5322" t="s">
        <v>323</v>
      </c>
      <c r="H5322" t="s">
        <v>322</v>
      </c>
      <c r="I5322" t="s">
        <v>321</v>
      </c>
      <c r="J5322" s="3" t="s">
        <v>215</v>
      </c>
      <c r="K5322" s="3" t="s">
        <v>215</v>
      </c>
      <c r="L5322" s="3" t="s">
        <v>215</v>
      </c>
      <c r="M5322" s="3" t="s">
        <v>215</v>
      </c>
      <c r="N5322" s="3" t="s">
        <v>215</v>
      </c>
      <c r="O5322" s="3" t="s">
        <v>215</v>
      </c>
      <c r="P5322" s="3" t="s">
        <v>215</v>
      </c>
      <c r="Q5322" s="3" t="s">
        <v>215</v>
      </c>
      <c r="R5322" s="3" t="s">
        <v>215</v>
      </c>
      <c r="S5322" s="3" t="s">
        <v>215</v>
      </c>
      <c r="T5322" s="3">
        <v>4124.93</v>
      </c>
      <c r="U5322" s="3">
        <v>4306.2340000000004</v>
      </c>
      <c r="V5322" s="3">
        <v>4638.9620000000004</v>
      </c>
      <c r="W5322" s="3">
        <v>4521.9269999999997</v>
      </c>
      <c r="X5322" s="3">
        <v>4617.0290000000005</v>
      </c>
      <c r="Y5322" s="3">
        <v>4769.165</v>
      </c>
      <c r="Z5322" s="3">
        <v>4861.8500000000004</v>
      </c>
      <c r="AA5322" s="3">
        <v>4992.8519999999999</v>
      </c>
      <c r="AB5322" s="3">
        <v>5051.8670000000002</v>
      </c>
      <c r="AC5322" s="3">
        <v>5140.4459999999999</v>
      </c>
      <c r="AD5322" s="3">
        <v>5372.8860000000004</v>
      </c>
      <c r="AE5322" s="3">
        <v>5621.0159999999996</v>
      </c>
      <c r="AF5322" s="3">
        <v>5989.973</v>
      </c>
      <c r="AG5322" s="3">
        <v>6218.3090000000002</v>
      </c>
      <c r="AH5322" s="3">
        <v>6699.9009999999998</v>
      </c>
      <c r="AI5322" s="3">
        <v>7112.4009999999998</v>
      </c>
      <c r="AJ5322" s="3">
        <v>7486.41</v>
      </c>
      <c r="AK5322" s="3">
        <v>7959.0590000000002</v>
      </c>
      <c r="AL5322" s="3">
        <v>8207.1170000000002</v>
      </c>
      <c r="AM5322" s="3">
        <v>8171.348</v>
      </c>
      <c r="AN5322" s="3">
        <v>8641.0849999999991</v>
      </c>
      <c r="AO5322" s="3">
        <v>9131.5190000000002</v>
      </c>
      <c r="AP5322" s="3">
        <v>9592.0239999999994</v>
      </c>
      <c r="AQ5322" s="3">
        <v>10103.662</v>
      </c>
      <c r="AR5322" s="3">
        <v>10733.922</v>
      </c>
      <c r="AS5322" s="3">
        <v>11284.401</v>
      </c>
      <c r="AT5322" s="3">
        <v>11334.93</v>
      </c>
      <c r="AU5322" s="3">
        <v>11311.646000000001</v>
      </c>
      <c r="AV5322" s="3">
        <v>11613.325999999999</v>
      </c>
      <c r="AW5322" s="3">
        <v>12151.13</v>
      </c>
      <c r="AX5322" s="3">
        <v>12752.133</v>
      </c>
      <c r="AY5322" s="3">
        <v>13334.715</v>
      </c>
      <c r="AZ5322" s="3">
        <v>13917.087</v>
      </c>
      <c r="BA5322">
        <v>14534.353999999999</v>
      </c>
      <c r="BB5322">
        <v>2008</v>
      </c>
    </row>
    <row r="5323" spans="1:54" hidden="1" x14ac:dyDescent="0.2">
      <c r="A5323">
        <v>728</v>
      </c>
      <c r="B5323" t="s">
        <v>438</v>
      </c>
      <c r="C5323" t="s">
        <v>320</v>
      </c>
      <c r="D5323" t="s">
        <v>180</v>
      </c>
      <c r="E5323" t="s">
        <v>319</v>
      </c>
      <c r="F5323" t="s">
        <v>318</v>
      </c>
      <c r="G5323" t="s">
        <v>243</v>
      </c>
    </row>
    <row r="5324" spans="1:54" hidden="1" x14ac:dyDescent="0.2">
      <c r="A5324">
        <v>728</v>
      </c>
      <c r="B5324" t="s">
        <v>438</v>
      </c>
      <c r="C5324" t="s">
        <v>317</v>
      </c>
      <c r="D5324" t="s">
        <v>180</v>
      </c>
      <c r="E5324" t="s">
        <v>316</v>
      </c>
      <c r="F5324" t="s">
        <v>315</v>
      </c>
      <c r="G5324" t="s">
        <v>288</v>
      </c>
      <c r="I5324" t="s">
        <v>310</v>
      </c>
      <c r="J5324" s="3" t="s">
        <v>215</v>
      </c>
      <c r="K5324" s="3" t="s">
        <v>215</v>
      </c>
      <c r="L5324" s="3" t="s">
        <v>215</v>
      </c>
      <c r="M5324" s="3" t="s">
        <v>215</v>
      </c>
      <c r="N5324" s="3" t="s">
        <v>215</v>
      </c>
      <c r="O5324" s="3" t="s">
        <v>215</v>
      </c>
      <c r="P5324" s="3" t="s">
        <v>215</v>
      </c>
      <c r="Q5324" s="3" t="s">
        <v>215</v>
      </c>
      <c r="R5324" s="3" t="s">
        <v>215</v>
      </c>
      <c r="S5324" s="3" t="s">
        <v>215</v>
      </c>
      <c r="T5324" s="3">
        <v>0.02</v>
      </c>
      <c r="U5324" s="3">
        <v>2.1000000000000001E-2</v>
      </c>
      <c r="V5324" s="3">
        <v>2.1000000000000001E-2</v>
      </c>
      <c r="W5324" s="3">
        <v>0.02</v>
      </c>
      <c r="X5324" s="3">
        <v>0.02</v>
      </c>
      <c r="Y5324" s="3">
        <v>0.02</v>
      </c>
      <c r="Z5324" s="3">
        <v>0.02</v>
      </c>
      <c r="AA5324" s="3">
        <v>0.02</v>
      </c>
      <c r="AB5324" s="3">
        <v>0.02</v>
      </c>
      <c r="AC5324" s="3">
        <v>0.02</v>
      </c>
      <c r="AD5324" s="3">
        <v>0.02</v>
      </c>
      <c r="AE5324" s="3">
        <v>0.02</v>
      </c>
      <c r="AF5324" s="3">
        <v>0.02</v>
      </c>
      <c r="AG5324" s="3">
        <v>0.02</v>
      </c>
      <c r="AH5324" s="3">
        <v>2.1000000000000001E-2</v>
      </c>
      <c r="AI5324" s="3">
        <v>2.1000000000000001E-2</v>
      </c>
      <c r="AJ5324" s="3">
        <v>0.02</v>
      </c>
      <c r="AK5324" s="3">
        <v>0.02</v>
      </c>
      <c r="AL5324" s="3">
        <v>0.02</v>
      </c>
      <c r="AM5324" s="3">
        <v>0.02</v>
      </c>
      <c r="AN5324" s="3">
        <v>0.02</v>
      </c>
      <c r="AO5324" s="3">
        <v>0.02</v>
      </c>
      <c r="AP5324" s="3">
        <v>2.1000000000000001E-2</v>
      </c>
      <c r="AQ5324" s="3">
        <v>2.1000000000000001E-2</v>
      </c>
      <c r="AR5324" s="3">
        <v>2.1999999999999999E-2</v>
      </c>
      <c r="AS5324" s="3">
        <v>2.1999999999999999E-2</v>
      </c>
      <c r="AT5324" s="3">
        <v>2.1999999999999999E-2</v>
      </c>
      <c r="AU5324" s="3">
        <v>2.1000000000000001E-2</v>
      </c>
      <c r="AV5324" s="3">
        <v>0.02</v>
      </c>
      <c r="AW5324" s="3">
        <v>0.02</v>
      </c>
      <c r="AX5324" s="3">
        <v>0.02</v>
      </c>
      <c r="AY5324" s="3">
        <v>0.02</v>
      </c>
      <c r="AZ5324" s="3">
        <v>0.02</v>
      </c>
      <c r="BA5324">
        <v>0.02</v>
      </c>
      <c r="BB5324">
        <v>2016</v>
      </c>
    </row>
    <row r="5325" spans="1:54" hidden="1" x14ac:dyDescent="0.2">
      <c r="A5325">
        <v>728</v>
      </c>
      <c r="B5325" t="s">
        <v>438</v>
      </c>
      <c r="C5325" t="s">
        <v>314</v>
      </c>
      <c r="D5325" t="s">
        <v>180</v>
      </c>
      <c r="E5325" t="s">
        <v>313</v>
      </c>
      <c r="F5325" t="s">
        <v>312</v>
      </c>
      <c r="G5325" t="s">
        <v>311</v>
      </c>
      <c r="I5325" t="s">
        <v>310</v>
      </c>
      <c r="J5325" s="3" t="s">
        <v>215</v>
      </c>
      <c r="K5325" s="3" t="s">
        <v>215</v>
      </c>
      <c r="L5325" s="3" t="s">
        <v>215</v>
      </c>
      <c r="M5325" s="3" t="s">
        <v>215</v>
      </c>
      <c r="N5325" s="3" t="s">
        <v>215</v>
      </c>
      <c r="O5325" s="3" t="s">
        <v>215</v>
      </c>
      <c r="P5325" s="3" t="s">
        <v>215</v>
      </c>
      <c r="Q5325" s="3" t="s">
        <v>215</v>
      </c>
      <c r="R5325" s="3" t="s">
        <v>215</v>
      </c>
      <c r="S5325" s="3" t="s">
        <v>215</v>
      </c>
      <c r="T5325" s="3">
        <v>1.323</v>
      </c>
      <c r="U5325" s="3">
        <v>1.3049999999999999</v>
      </c>
      <c r="V5325" s="3">
        <v>1.2729999999999999</v>
      </c>
      <c r="W5325" s="3">
        <v>1.389</v>
      </c>
      <c r="X5325" s="3">
        <v>1.615</v>
      </c>
      <c r="Y5325" s="3">
        <v>1.671</v>
      </c>
      <c r="Z5325" s="3">
        <v>1.879</v>
      </c>
      <c r="AA5325" s="3">
        <v>1.978</v>
      </c>
      <c r="AB5325" s="3">
        <v>2.012</v>
      </c>
      <c r="AC5325" s="3">
        <v>2.2290000000000001</v>
      </c>
      <c r="AD5325" s="3">
        <v>2.762</v>
      </c>
      <c r="AE5325" s="3">
        <v>2.9689999999999999</v>
      </c>
      <c r="AF5325" s="3">
        <v>3.18</v>
      </c>
      <c r="AG5325" s="3">
        <v>3.173</v>
      </c>
      <c r="AH5325" s="3">
        <v>3.3130000000000002</v>
      </c>
      <c r="AI5325" s="3">
        <v>3.3170000000000002</v>
      </c>
      <c r="AJ5325" s="3">
        <v>3.6230000000000002</v>
      </c>
      <c r="AK5325" s="3">
        <v>3.8809999999999998</v>
      </c>
      <c r="AL5325" s="3">
        <v>4.2210000000000001</v>
      </c>
      <c r="AM5325" s="3">
        <v>4.4809999999999999</v>
      </c>
      <c r="AN5325" s="3">
        <v>4.585</v>
      </c>
      <c r="AO5325" s="3">
        <v>4.6630000000000003</v>
      </c>
      <c r="AP5325" s="3">
        <v>5.1689999999999996</v>
      </c>
      <c r="AQ5325" s="3">
        <v>5.5339999999999998</v>
      </c>
      <c r="AR5325" s="3">
        <v>5.7770000000000001</v>
      </c>
      <c r="AS5325" s="3">
        <v>5.7359999999999998</v>
      </c>
      <c r="AT5325" s="3">
        <v>6.1120000000000001</v>
      </c>
      <c r="AU5325" s="3">
        <v>6.3730000000000002</v>
      </c>
      <c r="AV5325" s="3">
        <v>6.59</v>
      </c>
      <c r="AW5325" s="3">
        <v>6.8209999999999997</v>
      </c>
      <c r="AX5325" s="3">
        <v>7.0739999999999998</v>
      </c>
      <c r="AY5325" s="3">
        <v>7.3410000000000002</v>
      </c>
      <c r="AZ5325" s="3">
        <v>7.6319999999999997</v>
      </c>
      <c r="BA5325">
        <v>7.9290000000000003</v>
      </c>
      <c r="BB5325">
        <v>2016</v>
      </c>
    </row>
    <row r="5326" spans="1:54" hidden="1" x14ac:dyDescent="0.2">
      <c r="A5326">
        <v>728</v>
      </c>
      <c r="B5326" t="s">
        <v>438</v>
      </c>
      <c r="C5326" t="s">
        <v>309</v>
      </c>
      <c r="D5326" t="s">
        <v>180</v>
      </c>
      <c r="E5326" t="s">
        <v>308</v>
      </c>
      <c r="F5326" t="s">
        <v>307</v>
      </c>
      <c r="G5326" t="s">
        <v>217</v>
      </c>
      <c r="I5326" t="s">
        <v>1482</v>
      </c>
      <c r="J5326" s="3" t="s">
        <v>215</v>
      </c>
      <c r="K5326" s="3" t="s">
        <v>215</v>
      </c>
      <c r="L5326" s="3" t="s">
        <v>215</v>
      </c>
      <c r="M5326" s="3" t="s">
        <v>215</v>
      </c>
      <c r="N5326" s="3" t="s">
        <v>215</v>
      </c>
      <c r="O5326" s="3" t="s">
        <v>215</v>
      </c>
      <c r="P5326" s="3" t="s">
        <v>215</v>
      </c>
      <c r="Q5326" s="3" t="s">
        <v>215</v>
      </c>
      <c r="R5326" s="3" t="s">
        <v>215</v>
      </c>
      <c r="S5326" s="3">
        <v>14.106999999999999</v>
      </c>
      <c r="T5326" s="3">
        <v>27.847000000000001</v>
      </c>
      <c r="U5326" s="3">
        <v>16.344000000000001</v>
      </c>
      <c r="V5326" s="3">
        <v>20.57</v>
      </c>
      <c r="W5326" s="3">
        <v>15.613</v>
      </c>
      <c r="X5326" s="3">
        <v>20.734999999999999</v>
      </c>
      <c r="Y5326" s="3">
        <v>21.635999999999999</v>
      </c>
      <c r="Z5326" s="3">
        <v>23.31</v>
      </c>
      <c r="AA5326" s="3">
        <v>19.350999999999999</v>
      </c>
      <c r="AB5326" s="3">
        <v>24.695</v>
      </c>
      <c r="AC5326" s="3">
        <v>25.908999999999999</v>
      </c>
      <c r="AD5326" s="3">
        <v>20.076000000000001</v>
      </c>
      <c r="AE5326" s="3">
        <v>23.702000000000002</v>
      </c>
      <c r="AF5326" s="3">
        <v>19.385999999999999</v>
      </c>
      <c r="AG5326" s="3">
        <v>20.064</v>
      </c>
      <c r="AH5326" s="3">
        <v>19.3</v>
      </c>
      <c r="AI5326" s="3">
        <v>19.841999999999999</v>
      </c>
      <c r="AJ5326" s="3">
        <v>22.544</v>
      </c>
      <c r="AK5326" s="3">
        <v>24.419</v>
      </c>
      <c r="AL5326" s="3">
        <v>32.296999999999997</v>
      </c>
      <c r="AM5326" s="3">
        <v>24.695</v>
      </c>
      <c r="AN5326" s="3">
        <v>22.872</v>
      </c>
      <c r="AO5326" s="3">
        <v>18.908999999999999</v>
      </c>
      <c r="AP5326" s="3">
        <v>25.623999999999999</v>
      </c>
      <c r="AQ5326" s="3">
        <v>21.236999999999998</v>
      </c>
      <c r="AR5326" s="3">
        <v>34.847000000000001</v>
      </c>
      <c r="AS5326" s="3">
        <v>32.948</v>
      </c>
      <c r="AT5326" s="3">
        <v>25.614999999999998</v>
      </c>
      <c r="AU5326" s="3">
        <v>22.713999999999999</v>
      </c>
      <c r="AV5326" s="3">
        <v>23.48</v>
      </c>
      <c r="AW5326" s="3">
        <v>23.702999999999999</v>
      </c>
      <c r="AX5326" s="3">
        <v>23.966999999999999</v>
      </c>
      <c r="AY5326" s="3">
        <v>23.58</v>
      </c>
      <c r="AZ5326" s="3">
        <v>23.818000000000001</v>
      </c>
      <c r="BA5326">
        <v>23.837</v>
      </c>
      <c r="BB5326">
        <v>2016</v>
      </c>
    </row>
    <row r="5327" spans="1:54" hidden="1" x14ac:dyDescent="0.2">
      <c r="A5327">
        <v>728</v>
      </c>
      <c r="B5327" t="s">
        <v>438</v>
      </c>
      <c r="C5327" t="s">
        <v>306</v>
      </c>
      <c r="D5327" t="s">
        <v>180</v>
      </c>
      <c r="E5327" t="s">
        <v>305</v>
      </c>
      <c r="F5327" t="s">
        <v>304</v>
      </c>
      <c r="G5327" t="s">
        <v>217</v>
      </c>
      <c r="I5327" t="s">
        <v>1482</v>
      </c>
      <c r="J5327" s="3" t="s">
        <v>215</v>
      </c>
      <c r="K5327" s="3" t="s">
        <v>215</v>
      </c>
      <c r="L5327" s="3" t="s">
        <v>215</v>
      </c>
      <c r="M5327" s="3" t="s">
        <v>215</v>
      </c>
      <c r="N5327" s="3" t="s">
        <v>215</v>
      </c>
      <c r="O5327" s="3" t="s">
        <v>215</v>
      </c>
      <c r="P5327" s="3" t="s">
        <v>215</v>
      </c>
      <c r="Q5327" s="3" t="s">
        <v>215</v>
      </c>
      <c r="R5327" s="3" t="s">
        <v>215</v>
      </c>
      <c r="S5327" s="3">
        <v>32.326000000000001</v>
      </c>
      <c r="T5327" s="3">
        <v>28.818000000000001</v>
      </c>
      <c r="U5327" s="3">
        <v>20.026</v>
      </c>
      <c r="V5327" s="3">
        <v>22.221</v>
      </c>
      <c r="W5327" s="3">
        <v>19.423999999999999</v>
      </c>
      <c r="X5327" s="3">
        <v>23.358000000000001</v>
      </c>
      <c r="Y5327" s="3">
        <v>26.658000000000001</v>
      </c>
      <c r="Z5327" s="3">
        <v>26.623999999999999</v>
      </c>
      <c r="AA5327" s="3">
        <v>21.835999999999999</v>
      </c>
      <c r="AB5327" s="3">
        <v>29.728000000000002</v>
      </c>
      <c r="AC5327" s="3">
        <v>25.093</v>
      </c>
      <c r="AD5327" s="3">
        <v>24.972000000000001</v>
      </c>
      <c r="AE5327" s="3">
        <v>23.998999999999999</v>
      </c>
      <c r="AF5327" s="3">
        <v>21.934000000000001</v>
      </c>
      <c r="AG5327" s="3">
        <v>25.452000000000002</v>
      </c>
      <c r="AH5327" s="3">
        <v>26.045000000000002</v>
      </c>
      <c r="AI5327" s="3">
        <v>24.434999999999999</v>
      </c>
      <c r="AJ5327" s="3">
        <v>36.100999999999999</v>
      </c>
      <c r="AK5327" s="3">
        <v>32.997</v>
      </c>
      <c r="AL5327" s="3">
        <v>32.185000000000002</v>
      </c>
      <c r="AM5327" s="3">
        <v>23.225000000000001</v>
      </c>
      <c r="AN5327" s="3">
        <v>19.41</v>
      </c>
      <c r="AO5327" s="3">
        <v>15.862</v>
      </c>
      <c r="AP5327" s="3">
        <v>19.922000000000001</v>
      </c>
      <c r="AQ5327" s="3">
        <v>17.222999999999999</v>
      </c>
      <c r="AR5327" s="3">
        <v>24.094000000000001</v>
      </c>
      <c r="AS5327" s="3">
        <v>20.337</v>
      </c>
      <c r="AT5327" s="3">
        <v>11.473000000000001</v>
      </c>
      <c r="AU5327" s="3">
        <v>21.303999999999998</v>
      </c>
      <c r="AV5327" s="3">
        <v>19.872</v>
      </c>
      <c r="AW5327" s="3">
        <v>18.63</v>
      </c>
      <c r="AX5327" s="3">
        <v>18.244</v>
      </c>
      <c r="AY5327" s="3">
        <v>18.16</v>
      </c>
      <c r="AZ5327" s="3">
        <v>19.065000000000001</v>
      </c>
      <c r="BA5327">
        <v>15.581</v>
      </c>
      <c r="BB5327">
        <v>2016</v>
      </c>
    </row>
    <row r="5328" spans="1:54" hidden="1" x14ac:dyDescent="0.2">
      <c r="A5328">
        <v>728</v>
      </c>
      <c r="B5328" t="s">
        <v>438</v>
      </c>
      <c r="C5328" t="s">
        <v>303</v>
      </c>
      <c r="D5328" t="s">
        <v>180</v>
      </c>
      <c r="E5328" t="s">
        <v>300</v>
      </c>
      <c r="F5328" t="s">
        <v>302</v>
      </c>
      <c r="G5328" t="s">
        <v>295</v>
      </c>
      <c r="I5328" t="s">
        <v>1483</v>
      </c>
      <c r="J5328" s="3" t="s">
        <v>215</v>
      </c>
      <c r="K5328" s="3" t="s">
        <v>215</v>
      </c>
      <c r="L5328" s="3" t="s">
        <v>215</v>
      </c>
      <c r="M5328" s="3" t="s">
        <v>215</v>
      </c>
      <c r="N5328" s="3" t="s">
        <v>215</v>
      </c>
      <c r="O5328" s="3" t="s">
        <v>215</v>
      </c>
      <c r="P5328" s="3" t="s">
        <v>215</v>
      </c>
      <c r="Q5328" s="3" t="s">
        <v>215</v>
      </c>
      <c r="R5328" s="3" t="s">
        <v>215</v>
      </c>
      <c r="S5328" s="3" t="s">
        <v>215</v>
      </c>
      <c r="T5328" s="3">
        <v>15.23</v>
      </c>
      <c r="U5328" s="3">
        <v>17.288</v>
      </c>
      <c r="V5328" s="3">
        <v>21.013999999999999</v>
      </c>
      <c r="W5328" s="3">
        <v>22.974</v>
      </c>
      <c r="X5328" s="3">
        <v>25.744</v>
      </c>
      <c r="Y5328" s="3">
        <v>28.606999999999999</v>
      </c>
      <c r="Z5328" s="3">
        <v>31.097000000000001</v>
      </c>
      <c r="AA5328" s="3">
        <v>34.106999999999999</v>
      </c>
      <c r="AB5328" s="3">
        <v>36.363999999999997</v>
      </c>
      <c r="AC5328" s="3">
        <v>39.774999999999999</v>
      </c>
      <c r="AD5328" s="3">
        <v>43.838000000000001</v>
      </c>
      <c r="AE5328" s="3">
        <v>48.314999999999998</v>
      </c>
      <c r="AF5328" s="3">
        <v>54.459000000000003</v>
      </c>
      <c r="AG5328" s="3">
        <v>58.389000000000003</v>
      </c>
      <c r="AH5328" s="3">
        <v>60.804000000000002</v>
      </c>
      <c r="AI5328" s="3">
        <v>62.191000000000003</v>
      </c>
      <c r="AJ5328" s="3">
        <v>65.277000000000001</v>
      </c>
      <c r="AK5328" s="3">
        <v>69.551000000000002</v>
      </c>
      <c r="AL5328" s="3">
        <v>75.876000000000005</v>
      </c>
      <c r="AM5328" s="3">
        <v>83.048000000000002</v>
      </c>
      <c r="AN5328" s="3">
        <v>87.096999999999994</v>
      </c>
      <c r="AO5328" s="3">
        <v>91.456000000000003</v>
      </c>
      <c r="AP5328" s="3">
        <v>97.603999999999999</v>
      </c>
      <c r="AQ5328" s="3">
        <v>103.071</v>
      </c>
      <c r="AR5328" s="3">
        <v>108.583</v>
      </c>
      <c r="AS5328" s="3">
        <v>112.271</v>
      </c>
      <c r="AT5328" s="3">
        <v>119.82299999999999</v>
      </c>
      <c r="AU5328" s="3">
        <v>127.18899999999999</v>
      </c>
      <c r="AV5328" s="3">
        <v>134.50200000000001</v>
      </c>
      <c r="AW5328" s="3">
        <v>142.23599999999999</v>
      </c>
      <c r="AX5328" s="3">
        <v>150.41499999999999</v>
      </c>
      <c r="AY5328" s="3">
        <v>159.06399999999999</v>
      </c>
      <c r="AZ5328" s="3">
        <v>168.21</v>
      </c>
      <c r="BA5328">
        <v>177.96600000000001</v>
      </c>
      <c r="BB5328">
        <v>2016</v>
      </c>
    </row>
    <row r="5329" spans="1:54" hidden="1" x14ac:dyDescent="0.2">
      <c r="A5329">
        <v>728</v>
      </c>
      <c r="B5329" t="s">
        <v>438</v>
      </c>
      <c r="C5329" t="s">
        <v>301</v>
      </c>
      <c r="D5329" t="s">
        <v>180</v>
      </c>
      <c r="E5329" t="s">
        <v>300</v>
      </c>
      <c r="F5329" t="s">
        <v>299</v>
      </c>
      <c r="G5329" t="s">
        <v>275</v>
      </c>
      <c r="I5329" t="s">
        <v>298</v>
      </c>
      <c r="J5329" s="3" t="s">
        <v>215</v>
      </c>
      <c r="K5329" s="3" t="s">
        <v>215</v>
      </c>
      <c r="L5329" s="3" t="s">
        <v>215</v>
      </c>
      <c r="M5329" s="3" t="s">
        <v>215</v>
      </c>
      <c r="N5329" s="3" t="s">
        <v>215</v>
      </c>
      <c r="O5329" s="3" t="s">
        <v>215</v>
      </c>
      <c r="P5329" s="3" t="s">
        <v>215</v>
      </c>
      <c r="Q5329" s="3" t="s">
        <v>215</v>
      </c>
      <c r="R5329" s="3" t="s">
        <v>215</v>
      </c>
      <c r="S5329" s="3" t="s">
        <v>215</v>
      </c>
      <c r="T5329" s="3" t="s">
        <v>215</v>
      </c>
      <c r="U5329" s="3">
        <v>13.512</v>
      </c>
      <c r="V5329" s="3">
        <v>21.550999999999998</v>
      </c>
      <c r="W5329" s="3">
        <v>9.3290000000000006</v>
      </c>
      <c r="X5329" s="3">
        <v>12.055999999999999</v>
      </c>
      <c r="Y5329" s="3">
        <v>11.122999999999999</v>
      </c>
      <c r="Z5329" s="3">
        <v>8.7040000000000006</v>
      </c>
      <c r="AA5329" s="3">
        <v>9.6790000000000003</v>
      </c>
      <c r="AB5329" s="3">
        <v>6.617</v>
      </c>
      <c r="AC5329" s="3">
        <v>9.3819999999999997</v>
      </c>
      <c r="AD5329" s="3">
        <v>10.215</v>
      </c>
      <c r="AE5329" s="3">
        <v>10.212</v>
      </c>
      <c r="AF5329" s="3">
        <v>12.715999999999999</v>
      </c>
      <c r="AG5329" s="3">
        <v>7.2149999999999999</v>
      </c>
      <c r="AH5329" s="3">
        <v>4.1369999999999996</v>
      </c>
      <c r="AI5329" s="3">
        <v>2.282</v>
      </c>
      <c r="AJ5329" s="3">
        <v>4.9610000000000003</v>
      </c>
      <c r="AK5329" s="3">
        <v>6.548</v>
      </c>
      <c r="AL5329" s="3">
        <v>9.0950000000000006</v>
      </c>
      <c r="AM5329" s="3">
        <v>9.452</v>
      </c>
      <c r="AN5329" s="3">
        <v>4.875</v>
      </c>
      <c r="AO5329" s="3">
        <v>5.0060000000000002</v>
      </c>
      <c r="AP5329" s="3">
        <v>6.7220000000000004</v>
      </c>
      <c r="AQ5329" s="3">
        <v>5.601</v>
      </c>
      <c r="AR5329" s="3">
        <v>5.3479999999999999</v>
      </c>
      <c r="AS5329" s="3">
        <v>3.3959999999999999</v>
      </c>
      <c r="AT5329" s="3">
        <v>6.7270000000000003</v>
      </c>
      <c r="AU5329" s="3">
        <v>6.1470000000000002</v>
      </c>
      <c r="AV5329" s="3">
        <v>5.75</v>
      </c>
      <c r="AW5329" s="3">
        <v>5.75</v>
      </c>
      <c r="AX5329" s="3">
        <v>5.75</v>
      </c>
      <c r="AY5329" s="3">
        <v>5.75</v>
      </c>
      <c r="AZ5329" s="3">
        <v>5.75</v>
      </c>
      <c r="BA5329">
        <v>5.8</v>
      </c>
      <c r="BB5329">
        <v>2016</v>
      </c>
    </row>
    <row r="5330" spans="1:54" hidden="1" x14ac:dyDescent="0.2">
      <c r="A5330">
        <v>728</v>
      </c>
      <c r="B5330" t="s">
        <v>438</v>
      </c>
      <c r="C5330" t="s">
        <v>297</v>
      </c>
      <c r="D5330" t="s">
        <v>180</v>
      </c>
      <c r="E5330" t="s">
        <v>293</v>
      </c>
      <c r="F5330" t="s">
        <v>296</v>
      </c>
      <c r="G5330" t="s">
        <v>295</v>
      </c>
      <c r="I5330" t="s">
        <v>1483</v>
      </c>
      <c r="J5330" s="3" t="s">
        <v>215</v>
      </c>
      <c r="K5330" s="3" t="s">
        <v>215</v>
      </c>
      <c r="L5330" s="3" t="s">
        <v>215</v>
      </c>
      <c r="M5330" s="3" t="s">
        <v>215</v>
      </c>
      <c r="N5330" s="3" t="s">
        <v>215</v>
      </c>
      <c r="O5330" s="3" t="s">
        <v>215</v>
      </c>
      <c r="P5330" s="3" t="s">
        <v>215</v>
      </c>
      <c r="Q5330" s="3" t="s">
        <v>215</v>
      </c>
      <c r="R5330" s="3" t="s">
        <v>215</v>
      </c>
      <c r="S5330" s="3" t="s">
        <v>215</v>
      </c>
      <c r="T5330" s="3">
        <v>15.808</v>
      </c>
      <c r="U5330" s="3">
        <v>19.300999999999998</v>
      </c>
      <c r="V5330" s="3">
        <v>21.641999999999999</v>
      </c>
      <c r="W5330" s="3">
        <v>23.977</v>
      </c>
      <c r="X5330" s="3">
        <v>27.02</v>
      </c>
      <c r="Y5330" s="3">
        <v>29.341999999999999</v>
      </c>
      <c r="Z5330" s="3">
        <v>32.048999999999999</v>
      </c>
      <c r="AA5330" s="3">
        <v>34.414000000000001</v>
      </c>
      <c r="AB5330" s="3">
        <v>37.677999999999997</v>
      </c>
      <c r="AC5330" s="3">
        <v>40.905000000000001</v>
      </c>
      <c r="AD5330" s="3">
        <v>45.85</v>
      </c>
      <c r="AE5330" s="3">
        <v>49.997</v>
      </c>
      <c r="AF5330" s="3">
        <v>57.122999999999998</v>
      </c>
      <c r="AG5330" s="3">
        <v>58.594999999999999</v>
      </c>
      <c r="AH5330" s="3">
        <v>61.075000000000003</v>
      </c>
      <c r="AI5330" s="3">
        <v>63.265000000000001</v>
      </c>
      <c r="AJ5330" s="3">
        <v>67.081999999999994</v>
      </c>
      <c r="AK5330" s="3">
        <v>70.787000000000006</v>
      </c>
      <c r="AL5330" s="3">
        <v>78.69</v>
      </c>
      <c r="AM5330" s="3">
        <v>84.927000000000007</v>
      </c>
      <c r="AN5330" s="3">
        <v>87.525999999999996</v>
      </c>
      <c r="AO5330" s="3">
        <v>94</v>
      </c>
      <c r="AP5330" s="3">
        <v>100</v>
      </c>
      <c r="AQ5330" s="3">
        <v>104.89400000000001</v>
      </c>
      <c r="AR5330" s="3">
        <v>109.754</v>
      </c>
      <c r="AS5330" s="3">
        <v>113.81100000000001</v>
      </c>
      <c r="AT5330" s="3">
        <v>122.117</v>
      </c>
      <c r="AU5330" s="3">
        <v>128.42699999999999</v>
      </c>
      <c r="AV5330" s="3">
        <v>135.81100000000001</v>
      </c>
      <c r="AW5330" s="3">
        <v>143.62</v>
      </c>
      <c r="AX5330" s="3">
        <v>151.87899999999999</v>
      </c>
      <c r="AY5330" s="3">
        <v>160.61199999999999</v>
      </c>
      <c r="AZ5330" s="3">
        <v>169.84700000000001</v>
      </c>
      <c r="BA5330">
        <v>179.613</v>
      </c>
      <c r="BB5330">
        <v>2016</v>
      </c>
    </row>
    <row r="5331" spans="1:54" hidden="1" x14ac:dyDescent="0.2">
      <c r="A5331">
        <v>728</v>
      </c>
      <c r="B5331" t="s">
        <v>438</v>
      </c>
      <c r="C5331" t="s">
        <v>294</v>
      </c>
      <c r="D5331" t="s">
        <v>180</v>
      </c>
      <c r="E5331" t="s">
        <v>293</v>
      </c>
      <c r="F5331" t="s">
        <v>292</v>
      </c>
      <c r="G5331" t="s">
        <v>275</v>
      </c>
      <c r="I5331" t="s">
        <v>291</v>
      </c>
      <c r="J5331" s="3" t="s">
        <v>215</v>
      </c>
      <c r="K5331" s="3" t="s">
        <v>215</v>
      </c>
      <c r="L5331" s="3" t="s">
        <v>215</v>
      </c>
      <c r="M5331" s="3" t="s">
        <v>215</v>
      </c>
      <c r="N5331" s="3" t="s">
        <v>215</v>
      </c>
      <c r="O5331" s="3" t="s">
        <v>215</v>
      </c>
      <c r="P5331" s="3" t="s">
        <v>215</v>
      </c>
      <c r="Q5331" s="3" t="s">
        <v>215</v>
      </c>
      <c r="R5331" s="3" t="s">
        <v>215</v>
      </c>
      <c r="S5331" s="3" t="s">
        <v>215</v>
      </c>
      <c r="T5331" s="3" t="s">
        <v>215</v>
      </c>
      <c r="U5331" s="3">
        <v>22.099</v>
      </c>
      <c r="V5331" s="3">
        <v>12.127000000000001</v>
      </c>
      <c r="W5331" s="3">
        <v>10.791</v>
      </c>
      <c r="X5331" s="3">
        <v>12.693</v>
      </c>
      <c r="Y5331" s="3">
        <v>8.5909999999999993</v>
      </c>
      <c r="Z5331" s="3">
        <v>9.2270000000000003</v>
      </c>
      <c r="AA5331" s="3">
        <v>7.38</v>
      </c>
      <c r="AB5331" s="3">
        <v>9.4849999999999994</v>
      </c>
      <c r="AC5331" s="3">
        <v>8.5640000000000001</v>
      </c>
      <c r="AD5331" s="3">
        <v>12.09</v>
      </c>
      <c r="AE5331" s="3">
        <v>9.0440000000000005</v>
      </c>
      <c r="AF5331" s="3">
        <v>14.254</v>
      </c>
      <c r="AG5331" s="3">
        <v>2.5760000000000001</v>
      </c>
      <c r="AH5331" s="3">
        <v>4.2329999999999997</v>
      </c>
      <c r="AI5331" s="3">
        <v>3.585</v>
      </c>
      <c r="AJ5331" s="3">
        <v>6.0330000000000004</v>
      </c>
      <c r="AK5331" s="3">
        <v>5.5229999999999997</v>
      </c>
      <c r="AL5331" s="3">
        <v>11.164999999999999</v>
      </c>
      <c r="AM5331" s="3">
        <v>7.9260000000000002</v>
      </c>
      <c r="AN5331" s="3">
        <v>3.06</v>
      </c>
      <c r="AO5331" s="3">
        <v>7.3970000000000002</v>
      </c>
      <c r="AP5331" s="3">
        <v>6.383</v>
      </c>
      <c r="AQ5331" s="3">
        <v>4.8940000000000001</v>
      </c>
      <c r="AR5331" s="3">
        <v>4.6340000000000003</v>
      </c>
      <c r="AS5331" s="3">
        <v>3.6960000000000002</v>
      </c>
      <c r="AT5331" s="3">
        <v>7.298</v>
      </c>
      <c r="AU5331" s="3">
        <v>5.1669999999999998</v>
      </c>
      <c r="AV5331" s="3">
        <v>5.75</v>
      </c>
      <c r="AW5331" s="3">
        <v>5.75</v>
      </c>
      <c r="AX5331" s="3">
        <v>5.75</v>
      </c>
      <c r="AY5331" s="3">
        <v>5.75</v>
      </c>
      <c r="AZ5331" s="3">
        <v>5.75</v>
      </c>
      <c r="BA5331">
        <v>5.75</v>
      </c>
      <c r="BB5331">
        <v>2016</v>
      </c>
    </row>
    <row r="5332" spans="1:54" hidden="1" x14ac:dyDescent="0.2">
      <c r="A5332">
        <v>728</v>
      </c>
      <c r="B5332" t="s">
        <v>438</v>
      </c>
      <c r="C5332" t="s">
        <v>290</v>
      </c>
      <c r="D5332" t="s">
        <v>180</v>
      </c>
      <c r="E5332" t="s">
        <v>289</v>
      </c>
      <c r="G5332" t="s">
        <v>288</v>
      </c>
    </row>
    <row r="5333" spans="1:54" hidden="1" x14ac:dyDescent="0.2">
      <c r="A5333">
        <v>728</v>
      </c>
      <c r="B5333" t="s">
        <v>438</v>
      </c>
      <c r="C5333" t="s">
        <v>287</v>
      </c>
      <c r="D5333" t="s">
        <v>180</v>
      </c>
      <c r="E5333" t="s">
        <v>286</v>
      </c>
      <c r="F5333" t="s">
        <v>285</v>
      </c>
      <c r="G5333" t="s">
        <v>275</v>
      </c>
      <c r="I5333" t="s">
        <v>1484</v>
      </c>
      <c r="J5333" s="3" t="s">
        <v>215</v>
      </c>
      <c r="K5333" s="3" t="s">
        <v>215</v>
      </c>
      <c r="L5333" s="3" t="s">
        <v>215</v>
      </c>
      <c r="M5333" s="3" t="s">
        <v>215</v>
      </c>
      <c r="N5333" s="3" t="s">
        <v>215</v>
      </c>
      <c r="O5333" s="3" t="s">
        <v>215</v>
      </c>
      <c r="P5333" s="3" t="s">
        <v>215</v>
      </c>
      <c r="Q5333" s="3" t="s">
        <v>215</v>
      </c>
      <c r="R5333" s="3" t="s">
        <v>215</v>
      </c>
      <c r="S5333" s="3" t="s">
        <v>215</v>
      </c>
      <c r="T5333" s="3">
        <v>-1.6719999999999999</v>
      </c>
      <c r="U5333" s="3">
        <v>3.5</v>
      </c>
      <c r="V5333" s="3">
        <v>5.4109999999999996</v>
      </c>
      <c r="W5333" s="3">
        <v>-1.008</v>
      </c>
      <c r="X5333" s="3">
        <v>3.7370000000000001</v>
      </c>
      <c r="Y5333" s="3">
        <v>9.17</v>
      </c>
      <c r="Z5333" s="3">
        <v>15.7</v>
      </c>
      <c r="AA5333" s="3">
        <v>3.4569999999999999</v>
      </c>
      <c r="AB5333" s="3">
        <v>7.6020000000000003</v>
      </c>
      <c r="AC5333" s="3">
        <v>1.3979999999999999</v>
      </c>
      <c r="AD5333" s="3">
        <v>-5.2069999999999999</v>
      </c>
      <c r="AE5333" s="3">
        <v>3.9580000000000002</v>
      </c>
      <c r="AF5333" s="3">
        <v>20.678999999999998</v>
      </c>
      <c r="AG5333" s="3">
        <v>5.2290000000000001</v>
      </c>
      <c r="AH5333" s="3">
        <v>6.6319999999999997</v>
      </c>
      <c r="AI5333" s="3">
        <v>5.1790000000000003</v>
      </c>
      <c r="AJ5333" s="3">
        <v>5.0490000000000004</v>
      </c>
      <c r="AK5333" s="3">
        <v>13.765000000000001</v>
      </c>
      <c r="AL5333" s="3">
        <v>17.355</v>
      </c>
      <c r="AM5333" s="3">
        <v>33.783000000000001</v>
      </c>
      <c r="AN5333" s="3">
        <v>8.0559999999999992</v>
      </c>
      <c r="AO5333" s="3">
        <v>-2.4079999999999999</v>
      </c>
      <c r="AP5333" s="3">
        <v>16.024999999999999</v>
      </c>
      <c r="AQ5333" s="3">
        <v>-4.4420000000000002</v>
      </c>
      <c r="AR5333" s="3">
        <v>10.097</v>
      </c>
      <c r="AS5333" s="3">
        <v>-1.4390000000000001</v>
      </c>
      <c r="AT5333" s="3">
        <v>-9.5820000000000007</v>
      </c>
      <c r="AU5333" s="3">
        <v>-7.9160000000000004</v>
      </c>
      <c r="AV5333" s="3">
        <v>10.388</v>
      </c>
      <c r="AW5333" s="3">
        <v>6.8940000000000001</v>
      </c>
      <c r="AX5333" s="3">
        <v>8.3719999999999999</v>
      </c>
      <c r="AY5333" s="3">
        <v>3.0259999999999998</v>
      </c>
      <c r="AZ5333" s="3">
        <v>2.246</v>
      </c>
      <c r="BA5333">
        <v>11.974</v>
      </c>
      <c r="BB5333">
        <v>2015</v>
      </c>
    </row>
    <row r="5334" spans="1:54" hidden="1" x14ac:dyDescent="0.2">
      <c r="A5334">
        <v>728</v>
      </c>
      <c r="B5334" t="s">
        <v>438</v>
      </c>
      <c r="C5334" t="s">
        <v>284</v>
      </c>
      <c r="D5334" t="s">
        <v>180</v>
      </c>
      <c r="E5334" t="s">
        <v>283</v>
      </c>
      <c r="F5334" t="s">
        <v>282</v>
      </c>
      <c r="G5334" t="s">
        <v>275</v>
      </c>
      <c r="I5334" t="s">
        <v>1484</v>
      </c>
      <c r="J5334" s="3" t="s">
        <v>215</v>
      </c>
      <c r="K5334" s="3" t="s">
        <v>215</v>
      </c>
      <c r="L5334" s="3" t="s">
        <v>215</v>
      </c>
      <c r="M5334" s="3" t="s">
        <v>215</v>
      </c>
      <c r="N5334" s="3" t="s">
        <v>215</v>
      </c>
      <c r="O5334" s="3" t="s">
        <v>215</v>
      </c>
      <c r="P5334" s="3" t="s">
        <v>215</v>
      </c>
      <c r="Q5334" s="3" t="s">
        <v>215</v>
      </c>
      <c r="R5334" s="3" t="s">
        <v>215</v>
      </c>
      <c r="S5334" s="3" t="s">
        <v>215</v>
      </c>
      <c r="T5334" s="3">
        <v>-1.6719999999999999</v>
      </c>
      <c r="U5334" s="3">
        <v>3.5</v>
      </c>
      <c r="V5334" s="3">
        <v>5.4109999999999996</v>
      </c>
      <c r="W5334" s="3">
        <v>-1.008</v>
      </c>
      <c r="X5334" s="3">
        <v>3.7370000000000001</v>
      </c>
      <c r="Y5334" s="3">
        <v>9.17</v>
      </c>
      <c r="Z5334" s="3">
        <v>15.7</v>
      </c>
      <c r="AA5334" s="3">
        <v>3.4569999999999999</v>
      </c>
      <c r="AB5334" s="3">
        <v>7.6020000000000003</v>
      </c>
      <c r="AC5334" s="3">
        <v>1.3979999999999999</v>
      </c>
      <c r="AD5334" s="3">
        <v>-5.2069999999999999</v>
      </c>
      <c r="AE5334" s="3">
        <v>3.9580000000000002</v>
      </c>
      <c r="AF5334" s="3">
        <v>20.678999999999998</v>
      </c>
      <c r="AG5334" s="3">
        <v>5.2290000000000001</v>
      </c>
      <c r="AH5334" s="3">
        <v>6.6319999999999997</v>
      </c>
      <c r="AI5334" s="3">
        <v>5.1790000000000003</v>
      </c>
      <c r="AJ5334" s="3">
        <v>5.0490000000000004</v>
      </c>
      <c r="AK5334" s="3">
        <v>13.765000000000001</v>
      </c>
      <c r="AL5334" s="3">
        <v>17.355</v>
      </c>
      <c r="AM5334" s="3">
        <v>33.783000000000001</v>
      </c>
      <c r="AN5334" s="3">
        <v>8.0559999999999992</v>
      </c>
      <c r="AO5334" s="3">
        <v>-2.4079999999999999</v>
      </c>
      <c r="AP5334" s="3">
        <v>16.024999999999999</v>
      </c>
      <c r="AQ5334" s="3">
        <v>-4.4420000000000002</v>
      </c>
      <c r="AR5334" s="3">
        <v>10.097</v>
      </c>
      <c r="AS5334" s="3">
        <v>-1.4390000000000001</v>
      </c>
      <c r="AT5334" s="3">
        <v>-9.5820000000000007</v>
      </c>
      <c r="AU5334" s="3">
        <v>-5.3959999999999999</v>
      </c>
      <c r="AV5334" s="3">
        <v>10.105</v>
      </c>
      <c r="AW5334" s="3">
        <v>6.5990000000000002</v>
      </c>
      <c r="AX5334" s="3">
        <v>8.3719999999999999</v>
      </c>
      <c r="AY5334" s="3">
        <v>3.335</v>
      </c>
      <c r="AZ5334" s="3">
        <v>2.5409999999999999</v>
      </c>
      <c r="BA5334">
        <v>12.188000000000001</v>
      </c>
      <c r="BB5334">
        <v>2015</v>
      </c>
    </row>
    <row r="5335" spans="1:54" hidden="1" x14ac:dyDescent="0.2">
      <c r="A5335">
        <v>728</v>
      </c>
      <c r="B5335" t="s">
        <v>438</v>
      </c>
      <c r="C5335" t="s">
        <v>281</v>
      </c>
      <c r="D5335" t="s">
        <v>180</v>
      </c>
      <c r="E5335" t="s">
        <v>280</v>
      </c>
      <c r="F5335" t="s">
        <v>279</v>
      </c>
      <c r="G5335" t="s">
        <v>275</v>
      </c>
      <c r="I5335" t="s">
        <v>1484</v>
      </c>
      <c r="J5335" s="3" t="s">
        <v>215</v>
      </c>
      <c r="K5335" s="3" t="s">
        <v>215</v>
      </c>
      <c r="L5335" s="3" t="s">
        <v>215</v>
      </c>
      <c r="M5335" s="3" t="s">
        <v>215</v>
      </c>
      <c r="N5335" s="3" t="s">
        <v>215</v>
      </c>
      <c r="O5335" s="3" t="s">
        <v>215</v>
      </c>
      <c r="P5335" s="3" t="s">
        <v>215</v>
      </c>
      <c r="Q5335" s="3" t="s">
        <v>215</v>
      </c>
      <c r="R5335" s="3" t="s">
        <v>215</v>
      </c>
      <c r="S5335" s="3" t="s">
        <v>215</v>
      </c>
      <c r="T5335" s="3">
        <v>-11.032</v>
      </c>
      <c r="U5335" s="3">
        <v>28.8</v>
      </c>
      <c r="V5335" s="3">
        <v>6.3659999999999997</v>
      </c>
      <c r="W5335" s="3">
        <v>10.657</v>
      </c>
      <c r="X5335" s="3">
        <v>-3.3860000000000001</v>
      </c>
      <c r="Y5335" s="3">
        <v>9.5289999999999999</v>
      </c>
      <c r="Z5335" s="3">
        <v>2.8</v>
      </c>
      <c r="AA5335" s="3">
        <v>-2.7240000000000002</v>
      </c>
      <c r="AB5335" s="3">
        <v>-0.7</v>
      </c>
      <c r="AC5335" s="3">
        <v>4.431</v>
      </c>
      <c r="AD5335" s="3">
        <v>-0.86799999999999999</v>
      </c>
      <c r="AE5335" s="3">
        <v>-4.4749999999999996</v>
      </c>
      <c r="AF5335" s="3">
        <v>-2.331</v>
      </c>
      <c r="AG5335" s="3">
        <v>6.3250000000000002</v>
      </c>
      <c r="AH5335" s="3">
        <v>27.4</v>
      </c>
      <c r="AI5335" s="3">
        <v>-1.1970000000000001</v>
      </c>
      <c r="AJ5335" s="3">
        <v>17.564</v>
      </c>
      <c r="AK5335" s="3">
        <v>0.95899999999999996</v>
      </c>
      <c r="AL5335" s="3">
        <v>19.815000000000001</v>
      </c>
      <c r="AM5335" s="3">
        <v>-6.7789999999999999</v>
      </c>
      <c r="AN5335" s="3">
        <v>8.0869999999999997</v>
      </c>
      <c r="AO5335" s="3">
        <v>-9.4130000000000003</v>
      </c>
      <c r="AP5335" s="3">
        <v>1.3839999999999999</v>
      </c>
      <c r="AQ5335" s="3">
        <v>-9.4489999999999998</v>
      </c>
      <c r="AR5335" s="3">
        <v>-3.988</v>
      </c>
      <c r="AS5335" s="3">
        <v>-4.5510000000000002</v>
      </c>
      <c r="AT5335" s="3">
        <v>16.251000000000001</v>
      </c>
      <c r="AU5335" s="3">
        <v>10.125999999999999</v>
      </c>
      <c r="AV5335" s="3">
        <v>9.8879999999999999</v>
      </c>
      <c r="AW5335" s="3">
        <v>7.319</v>
      </c>
      <c r="AX5335" s="3">
        <v>5.9189999999999996</v>
      </c>
      <c r="AY5335" s="3">
        <v>3.6869999999999998</v>
      </c>
      <c r="AZ5335" s="3">
        <v>3.532</v>
      </c>
      <c r="BA5335">
        <v>3.7309999999999999</v>
      </c>
      <c r="BB5335">
        <v>2015</v>
      </c>
    </row>
    <row r="5336" spans="1:54" hidden="1" x14ac:dyDescent="0.2">
      <c r="A5336">
        <v>728</v>
      </c>
      <c r="B5336" t="s">
        <v>438</v>
      </c>
      <c r="C5336" t="s">
        <v>278</v>
      </c>
      <c r="D5336" t="s">
        <v>180</v>
      </c>
      <c r="E5336" t="s">
        <v>277</v>
      </c>
      <c r="F5336" t="s">
        <v>276</v>
      </c>
      <c r="G5336" t="s">
        <v>275</v>
      </c>
      <c r="I5336" t="s">
        <v>1484</v>
      </c>
      <c r="J5336" s="3" t="s">
        <v>215</v>
      </c>
      <c r="K5336" s="3" t="s">
        <v>215</v>
      </c>
      <c r="L5336" s="3" t="s">
        <v>215</v>
      </c>
      <c r="M5336" s="3" t="s">
        <v>215</v>
      </c>
      <c r="N5336" s="3" t="s">
        <v>215</v>
      </c>
      <c r="O5336" s="3" t="s">
        <v>215</v>
      </c>
      <c r="P5336" s="3" t="s">
        <v>215</v>
      </c>
      <c r="Q5336" s="3" t="s">
        <v>215</v>
      </c>
      <c r="R5336" s="3" t="s">
        <v>215</v>
      </c>
      <c r="S5336" s="3" t="s">
        <v>215</v>
      </c>
      <c r="T5336" s="3">
        <v>-11.032</v>
      </c>
      <c r="U5336" s="3">
        <v>28.8</v>
      </c>
      <c r="V5336" s="3">
        <v>6.3659999999999997</v>
      </c>
      <c r="W5336" s="3">
        <v>10.657</v>
      </c>
      <c r="X5336" s="3">
        <v>-3.3860000000000001</v>
      </c>
      <c r="Y5336" s="3">
        <v>9.5289999999999999</v>
      </c>
      <c r="Z5336" s="3">
        <v>2.8</v>
      </c>
      <c r="AA5336" s="3">
        <v>-2.7240000000000002</v>
      </c>
      <c r="AB5336" s="3">
        <v>-0.7</v>
      </c>
      <c r="AC5336" s="3">
        <v>4.431</v>
      </c>
      <c r="AD5336" s="3">
        <v>-0.86799999999999999</v>
      </c>
      <c r="AE5336" s="3">
        <v>-4.4749999999999996</v>
      </c>
      <c r="AF5336" s="3">
        <v>-2.331</v>
      </c>
      <c r="AG5336" s="3">
        <v>6.3250000000000002</v>
      </c>
      <c r="AH5336" s="3">
        <v>27.4</v>
      </c>
      <c r="AI5336" s="3">
        <v>-1.1970000000000001</v>
      </c>
      <c r="AJ5336" s="3">
        <v>17.564</v>
      </c>
      <c r="AK5336" s="3">
        <v>0.95899999999999996</v>
      </c>
      <c r="AL5336" s="3">
        <v>19.815000000000001</v>
      </c>
      <c r="AM5336" s="3">
        <v>-6.7789999999999999</v>
      </c>
      <c r="AN5336" s="3">
        <v>8.0869999999999997</v>
      </c>
      <c r="AO5336" s="3">
        <v>-9.4130000000000003</v>
      </c>
      <c r="AP5336" s="3">
        <v>1.3839999999999999</v>
      </c>
      <c r="AQ5336" s="3">
        <v>-9.4489999999999998</v>
      </c>
      <c r="AR5336" s="3">
        <v>-3.988</v>
      </c>
      <c r="AS5336" s="3">
        <v>-4.5510000000000002</v>
      </c>
      <c r="AT5336" s="3">
        <v>16.251000000000001</v>
      </c>
      <c r="AU5336" s="3">
        <v>13.56</v>
      </c>
      <c r="AV5336" s="3">
        <v>10.72</v>
      </c>
      <c r="AW5336" s="3">
        <v>7.5270000000000001</v>
      </c>
      <c r="AX5336" s="3">
        <v>5.915</v>
      </c>
      <c r="AY5336" s="3">
        <v>3.3759999999999999</v>
      </c>
      <c r="AZ5336" s="3">
        <v>3.3050000000000002</v>
      </c>
      <c r="BA5336">
        <v>3.8620000000000001</v>
      </c>
      <c r="BB5336">
        <v>2015</v>
      </c>
    </row>
    <row r="5337" spans="1:54" hidden="1" x14ac:dyDescent="0.2">
      <c r="A5337">
        <v>728</v>
      </c>
      <c r="B5337" t="s">
        <v>438</v>
      </c>
      <c r="C5337" t="s">
        <v>274</v>
      </c>
      <c r="D5337" t="s">
        <v>180</v>
      </c>
      <c r="E5337" t="s">
        <v>273</v>
      </c>
      <c r="F5337" t="s">
        <v>272</v>
      </c>
      <c r="G5337" t="s">
        <v>271</v>
      </c>
    </row>
    <row r="5338" spans="1:54" hidden="1" x14ac:dyDescent="0.2">
      <c r="A5338">
        <v>728</v>
      </c>
      <c r="B5338" t="s">
        <v>438</v>
      </c>
      <c r="C5338" t="s">
        <v>270</v>
      </c>
      <c r="D5338" t="s">
        <v>180</v>
      </c>
      <c r="E5338" t="s">
        <v>269</v>
      </c>
      <c r="F5338" t="s">
        <v>268</v>
      </c>
      <c r="G5338" t="s">
        <v>264</v>
      </c>
      <c r="H5338" t="s">
        <v>263</v>
      </c>
    </row>
    <row r="5339" spans="1:54" hidden="1" x14ac:dyDescent="0.2">
      <c r="A5339">
        <v>728</v>
      </c>
      <c r="B5339" t="s">
        <v>438</v>
      </c>
      <c r="C5339" t="s">
        <v>267</v>
      </c>
      <c r="D5339" t="s">
        <v>180</v>
      </c>
      <c r="E5339" t="s">
        <v>266</v>
      </c>
      <c r="F5339" t="s">
        <v>265</v>
      </c>
      <c r="G5339" t="s">
        <v>264</v>
      </c>
      <c r="H5339" t="s">
        <v>263</v>
      </c>
      <c r="I5339" t="s">
        <v>1485</v>
      </c>
      <c r="J5339" s="3" t="s">
        <v>215</v>
      </c>
      <c r="K5339" s="3" t="s">
        <v>215</v>
      </c>
      <c r="L5339" s="3" t="s">
        <v>215</v>
      </c>
      <c r="M5339" s="3" t="s">
        <v>215</v>
      </c>
      <c r="N5339" s="3" t="s">
        <v>215</v>
      </c>
      <c r="O5339" s="3" t="s">
        <v>215</v>
      </c>
      <c r="P5339" s="3" t="s">
        <v>215</v>
      </c>
      <c r="Q5339" s="3" t="s">
        <v>215</v>
      </c>
      <c r="R5339" s="3" t="s">
        <v>215</v>
      </c>
      <c r="S5339" s="3" t="s">
        <v>215</v>
      </c>
      <c r="T5339" s="3">
        <v>1.345</v>
      </c>
      <c r="U5339" s="3">
        <v>1.403</v>
      </c>
      <c r="V5339" s="3">
        <v>1.4550000000000001</v>
      </c>
      <c r="W5339" s="3">
        <v>1.504</v>
      </c>
      <c r="X5339" s="3">
        <v>1.5489999999999999</v>
      </c>
      <c r="Y5339" s="3">
        <v>1.5940000000000001</v>
      </c>
      <c r="Z5339" s="3">
        <v>1.643</v>
      </c>
      <c r="AA5339" s="3">
        <v>1.696</v>
      </c>
      <c r="AB5339" s="3">
        <v>1.75</v>
      </c>
      <c r="AC5339" s="3">
        <v>1.8049999999999999</v>
      </c>
      <c r="AD5339" s="3">
        <v>1.8280000000000001</v>
      </c>
      <c r="AE5339" s="3">
        <v>1.83</v>
      </c>
      <c r="AF5339" s="3">
        <v>1.86</v>
      </c>
      <c r="AG5339" s="3">
        <v>1.891</v>
      </c>
      <c r="AH5339" s="3">
        <v>1.923</v>
      </c>
      <c r="AI5339" s="3">
        <v>1.9570000000000001</v>
      </c>
      <c r="AJ5339" s="3">
        <v>1.992</v>
      </c>
      <c r="AK5339" s="3">
        <v>1.994</v>
      </c>
      <c r="AL5339" s="3">
        <v>2.024</v>
      </c>
      <c r="AM5339" s="3">
        <v>2.0539999999999998</v>
      </c>
      <c r="AN5339" s="3">
        <v>2.085</v>
      </c>
      <c r="AO5339" s="3">
        <v>2.1160000000000001</v>
      </c>
      <c r="AP5339" s="3">
        <v>2.1549999999999998</v>
      </c>
      <c r="AQ5339" s="3">
        <v>2.1960000000000002</v>
      </c>
      <c r="AR5339" s="3">
        <v>2.238</v>
      </c>
      <c r="AS5339" s="3">
        <v>2.2810000000000001</v>
      </c>
      <c r="AT5339" s="3">
        <v>2.3239999999999998</v>
      </c>
      <c r="AU5339" s="3">
        <v>2.3439999999999999</v>
      </c>
      <c r="AV5339" s="3">
        <v>2.363</v>
      </c>
      <c r="AW5339" s="3">
        <v>2.383</v>
      </c>
      <c r="AX5339" s="3">
        <v>2.403</v>
      </c>
      <c r="AY5339" s="3">
        <v>2.4220000000000002</v>
      </c>
      <c r="AZ5339" s="3">
        <v>2.4430000000000001</v>
      </c>
      <c r="BA5339">
        <v>2.4630000000000001</v>
      </c>
      <c r="BB5339">
        <v>2008</v>
      </c>
    </row>
    <row r="5340" spans="1:54" hidden="1" x14ac:dyDescent="0.2">
      <c r="A5340">
        <v>728</v>
      </c>
      <c r="B5340" t="s">
        <v>438</v>
      </c>
      <c r="C5340" t="s">
        <v>262</v>
      </c>
      <c r="D5340" t="s">
        <v>180</v>
      </c>
      <c r="E5340" t="s">
        <v>260</v>
      </c>
      <c r="F5340" t="s">
        <v>259</v>
      </c>
      <c r="G5340" t="s">
        <v>225</v>
      </c>
      <c r="H5340" t="s">
        <v>222</v>
      </c>
      <c r="I5340" t="s">
        <v>1486</v>
      </c>
      <c r="J5340" s="3" t="s">
        <v>215</v>
      </c>
      <c r="K5340" s="3" t="s">
        <v>215</v>
      </c>
      <c r="L5340" s="3" t="s">
        <v>215</v>
      </c>
      <c r="M5340" s="3" t="s">
        <v>215</v>
      </c>
      <c r="N5340" s="3" t="s">
        <v>215</v>
      </c>
      <c r="O5340" s="3" t="s">
        <v>215</v>
      </c>
      <c r="P5340" s="3" t="s">
        <v>215</v>
      </c>
      <c r="Q5340" s="3" t="s">
        <v>215</v>
      </c>
      <c r="R5340" s="3" t="s">
        <v>215</v>
      </c>
      <c r="S5340" s="3" t="s">
        <v>215</v>
      </c>
      <c r="T5340" s="3">
        <v>2.0659999999999998</v>
      </c>
      <c r="U5340" s="3">
        <v>2.448</v>
      </c>
      <c r="V5340" s="3">
        <v>2.8239999999999998</v>
      </c>
      <c r="W5340" s="3">
        <v>3.044</v>
      </c>
      <c r="X5340" s="3">
        <v>3.5089999999999999</v>
      </c>
      <c r="Y5340" s="3">
        <v>3.9660000000000002</v>
      </c>
      <c r="Z5340" s="3">
        <v>4.51</v>
      </c>
      <c r="AA5340" s="3">
        <v>5.3680000000000003</v>
      </c>
      <c r="AB5340" s="3">
        <v>6</v>
      </c>
      <c r="AC5340" s="3">
        <v>6.9539999999999997</v>
      </c>
      <c r="AD5340" s="3">
        <v>7.9640000000000004</v>
      </c>
      <c r="AE5340" s="3">
        <v>8.7720000000000002</v>
      </c>
      <c r="AF5340" s="3">
        <v>10.092000000000001</v>
      </c>
      <c r="AG5340" s="3">
        <v>9.9329999999999998</v>
      </c>
      <c r="AH5340" s="3">
        <v>10.978999999999999</v>
      </c>
      <c r="AI5340" s="3">
        <v>12.653</v>
      </c>
      <c r="AJ5340" s="3">
        <v>15.938000000000001</v>
      </c>
      <c r="AK5340" s="3">
        <v>19.728000000000002</v>
      </c>
      <c r="AL5340" s="3">
        <v>22.753</v>
      </c>
      <c r="AM5340" s="3">
        <v>23.873999999999999</v>
      </c>
      <c r="AN5340" s="3">
        <v>23.538</v>
      </c>
      <c r="AO5340" s="3">
        <v>28.282</v>
      </c>
      <c r="AP5340" s="3">
        <v>34.921999999999997</v>
      </c>
      <c r="AQ5340" s="3">
        <v>40.914000000000001</v>
      </c>
      <c r="AR5340" s="3">
        <v>48.054000000000002</v>
      </c>
      <c r="AS5340" s="3">
        <v>51.637999999999998</v>
      </c>
      <c r="AT5340" s="3">
        <v>51.186</v>
      </c>
      <c r="AU5340" s="3">
        <v>56.826999999999998</v>
      </c>
      <c r="AV5340" s="3">
        <v>58.637999999999998</v>
      </c>
      <c r="AW5340" s="3">
        <v>60.262999999999998</v>
      </c>
      <c r="AX5340" s="3">
        <v>66.658000000000001</v>
      </c>
      <c r="AY5340" s="3">
        <v>72.893000000000001</v>
      </c>
      <c r="AZ5340" s="3">
        <v>79.540999999999997</v>
      </c>
      <c r="BA5340">
        <v>84.614999999999995</v>
      </c>
      <c r="BB5340">
        <v>2016</v>
      </c>
    </row>
    <row r="5341" spans="1:54" hidden="1" x14ac:dyDescent="0.2">
      <c r="A5341">
        <v>728</v>
      </c>
      <c r="B5341" t="s">
        <v>438</v>
      </c>
      <c r="C5341" t="s">
        <v>261</v>
      </c>
      <c r="D5341" t="s">
        <v>180</v>
      </c>
      <c r="E5341" t="s">
        <v>260</v>
      </c>
      <c r="F5341" t="s">
        <v>259</v>
      </c>
      <c r="G5341" t="s">
        <v>217</v>
      </c>
      <c r="I5341" t="s">
        <v>258</v>
      </c>
      <c r="J5341" s="3" t="s">
        <v>215</v>
      </c>
      <c r="K5341" s="3" t="s">
        <v>215</v>
      </c>
      <c r="L5341" s="3" t="s">
        <v>215</v>
      </c>
      <c r="M5341" s="3" t="s">
        <v>215</v>
      </c>
      <c r="N5341" s="3" t="s">
        <v>215</v>
      </c>
      <c r="O5341" s="3" t="s">
        <v>215</v>
      </c>
      <c r="P5341" s="3" t="s">
        <v>215</v>
      </c>
      <c r="Q5341" s="3" t="s">
        <v>215</v>
      </c>
      <c r="R5341" s="3" t="s">
        <v>215</v>
      </c>
      <c r="S5341" s="3" t="s">
        <v>215</v>
      </c>
      <c r="T5341" s="3">
        <v>28.132000000000001</v>
      </c>
      <c r="U5341" s="3">
        <v>31.07</v>
      </c>
      <c r="V5341" s="3">
        <v>32.859000000000002</v>
      </c>
      <c r="W5341" s="3">
        <v>32.228999999999999</v>
      </c>
      <c r="X5341" s="3">
        <v>30.382999999999999</v>
      </c>
      <c r="Y5341" s="3">
        <v>31.216000000000001</v>
      </c>
      <c r="Z5341" s="3">
        <v>30.047000000000001</v>
      </c>
      <c r="AA5341" s="3">
        <v>32.048999999999999</v>
      </c>
      <c r="AB5341" s="3">
        <v>33.734999999999999</v>
      </c>
      <c r="AC5341" s="3">
        <v>33.619</v>
      </c>
      <c r="AD5341" s="3">
        <v>29.358000000000001</v>
      </c>
      <c r="AE5341" s="3">
        <v>28.725000000000001</v>
      </c>
      <c r="AF5341" s="3">
        <v>28.484000000000002</v>
      </c>
      <c r="AG5341" s="3">
        <v>26.626000000000001</v>
      </c>
      <c r="AH5341" s="3">
        <v>25.725000000000001</v>
      </c>
      <c r="AI5341" s="3">
        <v>27.402999999999999</v>
      </c>
      <c r="AJ5341" s="3">
        <v>29.501000000000001</v>
      </c>
      <c r="AK5341" s="3">
        <v>32.033999999999999</v>
      </c>
      <c r="AL5341" s="3">
        <v>32.453000000000003</v>
      </c>
      <c r="AM5341" s="3">
        <v>31.742000000000001</v>
      </c>
      <c r="AN5341" s="3">
        <v>28.495999999999999</v>
      </c>
      <c r="AO5341" s="3">
        <v>31.387</v>
      </c>
      <c r="AP5341" s="3">
        <v>32.679000000000002</v>
      </c>
      <c r="AQ5341" s="3">
        <v>33.32</v>
      </c>
      <c r="AR5341" s="3">
        <v>34.630000000000003</v>
      </c>
      <c r="AS5341" s="3">
        <v>34.976999999999997</v>
      </c>
      <c r="AT5341" s="3">
        <v>31.786999999999999</v>
      </c>
      <c r="AU5341" s="3">
        <v>33.634999999999998</v>
      </c>
      <c r="AV5341" s="3">
        <v>32.423999999999999</v>
      </c>
      <c r="AW5341" s="3">
        <v>30.515999999999998</v>
      </c>
      <c r="AX5341" s="3">
        <v>30.757000000000001</v>
      </c>
      <c r="AY5341" s="3">
        <v>30.74</v>
      </c>
      <c r="AZ5341" s="3">
        <v>30.66</v>
      </c>
      <c r="BA5341">
        <v>29.812000000000001</v>
      </c>
      <c r="BB5341">
        <v>2016</v>
      </c>
    </row>
    <row r="5342" spans="1:54" hidden="1" x14ac:dyDescent="0.2">
      <c r="A5342">
        <v>728</v>
      </c>
      <c r="B5342" t="s">
        <v>438</v>
      </c>
      <c r="C5342" t="s">
        <v>257</v>
      </c>
      <c r="D5342" t="s">
        <v>180</v>
      </c>
      <c r="E5342" t="s">
        <v>255</v>
      </c>
      <c r="F5342" t="s">
        <v>254</v>
      </c>
      <c r="G5342" t="s">
        <v>225</v>
      </c>
      <c r="H5342" t="s">
        <v>222</v>
      </c>
      <c r="I5342" t="s">
        <v>1486</v>
      </c>
      <c r="J5342" s="3" t="s">
        <v>215</v>
      </c>
      <c r="K5342" s="3" t="s">
        <v>215</v>
      </c>
      <c r="L5342" s="3" t="s">
        <v>215</v>
      </c>
      <c r="M5342" s="3" t="s">
        <v>215</v>
      </c>
      <c r="N5342" s="3" t="s">
        <v>215</v>
      </c>
      <c r="O5342" s="3" t="s">
        <v>215</v>
      </c>
      <c r="P5342" s="3" t="s">
        <v>215</v>
      </c>
      <c r="Q5342" s="3" t="s">
        <v>215</v>
      </c>
      <c r="R5342" s="3" t="s">
        <v>215</v>
      </c>
      <c r="S5342" s="3" t="s">
        <v>215</v>
      </c>
      <c r="T5342" s="3">
        <v>2.0089999999999999</v>
      </c>
      <c r="U5342" s="3">
        <v>2.59</v>
      </c>
      <c r="V5342" s="3">
        <v>3.0830000000000002</v>
      </c>
      <c r="W5342" s="3">
        <v>3.3460000000000001</v>
      </c>
      <c r="X5342" s="3">
        <v>3.6040000000000001</v>
      </c>
      <c r="Y5342" s="3">
        <v>4.2430000000000003</v>
      </c>
      <c r="Z5342" s="3">
        <v>5.17</v>
      </c>
      <c r="AA5342" s="3">
        <v>5.8559999999999999</v>
      </c>
      <c r="AB5342" s="3">
        <v>6.6260000000000003</v>
      </c>
      <c r="AC5342" s="3">
        <v>7.44</v>
      </c>
      <c r="AD5342" s="3">
        <v>8.2330000000000005</v>
      </c>
      <c r="AE5342" s="3">
        <v>9.4559999999999995</v>
      </c>
      <c r="AF5342" s="3">
        <v>10.657999999999999</v>
      </c>
      <c r="AG5342" s="3">
        <v>11.696999999999999</v>
      </c>
      <c r="AH5342" s="3">
        <v>12.22</v>
      </c>
      <c r="AI5342" s="3">
        <v>12.906000000000001</v>
      </c>
      <c r="AJ5342" s="3">
        <v>14.285</v>
      </c>
      <c r="AK5342" s="3">
        <v>15.926</v>
      </c>
      <c r="AL5342" s="3">
        <v>19.670000000000002</v>
      </c>
      <c r="AM5342" s="3">
        <v>23.975999999999999</v>
      </c>
      <c r="AN5342" s="3">
        <v>27.367000000000001</v>
      </c>
      <c r="AO5342" s="3">
        <v>34.573999999999998</v>
      </c>
      <c r="AP5342" s="3">
        <v>37.447000000000003</v>
      </c>
      <c r="AQ5342" s="3">
        <v>44.982999999999997</v>
      </c>
      <c r="AR5342" s="3">
        <v>56.350999999999999</v>
      </c>
      <c r="AS5342" s="3">
        <v>63.774000000000001</v>
      </c>
      <c r="AT5342" s="3">
        <v>65.863</v>
      </c>
      <c r="AU5342" s="3">
        <v>67.201999999999998</v>
      </c>
      <c r="AV5342" s="3">
        <v>72.569999999999993</v>
      </c>
      <c r="AW5342" s="3">
        <v>79.069999999999993</v>
      </c>
      <c r="AX5342" s="3">
        <v>86.471000000000004</v>
      </c>
      <c r="AY5342" s="3">
        <v>93.79</v>
      </c>
      <c r="AZ5342" s="3">
        <v>103.345</v>
      </c>
      <c r="BA5342">
        <v>113.15600000000001</v>
      </c>
      <c r="BB5342">
        <v>2016</v>
      </c>
    </row>
    <row r="5343" spans="1:54" hidden="1" x14ac:dyDescent="0.2">
      <c r="A5343">
        <v>728</v>
      </c>
      <c r="B5343" t="s">
        <v>438</v>
      </c>
      <c r="C5343" t="s">
        <v>256</v>
      </c>
      <c r="D5343" t="s">
        <v>180</v>
      </c>
      <c r="E5343" t="s">
        <v>255</v>
      </c>
      <c r="F5343" t="s">
        <v>254</v>
      </c>
      <c r="G5343" t="s">
        <v>217</v>
      </c>
      <c r="I5343" t="s">
        <v>253</v>
      </c>
      <c r="J5343" s="3" t="s">
        <v>215</v>
      </c>
      <c r="K5343" s="3" t="s">
        <v>215</v>
      </c>
      <c r="L5343" s="3" t="s">
        <v>215</v>
      </c>
      <c r="M5343" s="3" t="s">
        <v>215</v>
      </c>
      <c r="N5343" s="3" t="s">
        <v>215</v>
      </c>
      <c r="O5343" s="3" t="s">
        <v>215</v>
      </c>
      <c r="P5343" s="3" t="s">
        <v>215</v>
      </c>
      <c r="Q5343" s="3" t="s">
        <v>215</v>
      </c>
      <c r="R5343" s="3" t="s">
        <v>215</v>
      </c>
      <c r="S5343" s="3" t="s">
        <v>215</v>
      </c>
      <c r="T5343" s="3">
        <v>27.350999999999999</v>
      </c>
      <c r="U5343" s="3">
        <v>32.860999999999997</v>
      </c>
      <c r="V5343" s="3">
        <v>35.866999999999997</v>
      </c>
      <c r="W5343" s="3">
        <v>35.423999999999999</v>
      </c>
      <c r="X5343" s="3">
        <v>31.207000000000001</v>
      </c>
      <c r="Y5343" s="3">
        <v>33.393999999999998</v>
      </c>
      <c r="Z5343" s="3">
        <v>34.441000000000003</v>
      </c>
      <c r="AA5343" s="3">
        <v>34.957999999999998</v>
      </c>
      <c r="AB5343" s="3">
        <v>37.250999999999998</v>
      </c>
      <c r="AC5343" s="3">
        <v>35.97</v>
      </c>
      <c r="AD5343" s="3">
        <v>30.352</v>
      </c>
      <c r="AE5343" s="3">
        <v>30.966000000000001</v>
      </c>
      <c r="AF5343" s="3">
        <v>30.081</v>
      </c>
      <c r="AG5343" s="3">
        <v>31.355</v>
      </c>
      <c r="AH5343" s="3">
        <v>28.632999999999999</v>
      </c>
      <c r="AI5343" s="3">
        <v>27.95</v>
      </c>
      <c r="AJ5343" s="3">
        <v>26.440999999999999</v>
      </c>
      <c r="AK5343" s="3">
        <v>25.861000000000001</v>
      </c>
      <c r="AL5343" s="3">
        <v>28.055</v>
      </c>
      <c r="AM5343" s="3">
        <v>31.876999999999999</v>
      </c>
      <c r="AN5343" s="3">
        <v>33.131999999999998</v>
      </c>
      <c r="AO5343" s="3">
        <v>38.369</v>
      </c>
      <c r="AP5343" s="3">
        <v>35.042000000000002</v>
      </c>
      <c r="AQ5343" s="3">
        <v>36.633000000000003</v>
      </c>
      <c r="AR5343" s="3">
        <v>40.609000000000002</v>
      </c>
      <c r="AS5343" s="3">
        <v>43.197000000000003</v>
      </c>
      <c r="AT5343" s="3">
        <v>40.901000000000003</v>
      </c>
      <c r="AU5343" s="3">
        <v>39.774999999999999</v>
      </c>
      <c r="AV5343" s="3">
        <v>40.128</v>
      </c>
      <c r="AW5343" s="3">
        <v>40.04</v>
      </c>
      <c r="AX5343" s="3">
        <v>39.899000000000001</v>
      </c>
      <c r="AY5343" s="3">
        <v>39.552999999999997</v>
      </c>
      <c r="AZ5343" s="3">
        <v>39.835000000000001</v>
      </c>
      <c r="BA5343">
        <v>39.866999999999997</v>
      </c>
      <c r="BB5343">
        <v>2016</v>
      </c>
    </row>
    <row r="5344" spans="1:54" hidden="1" x14ac:dyDescent="0.2">
      <c r="A5344">
        <v>728</v>
      </c>
      <c r="B5344" t="s">
        <v>438</v>
      </c>
      <c r="C5344" t="s">
        <v>252</v>
      </c>
      <c r="D5344" t="s">
        <v>180</v>
      </c>
      <c r="E5344" t="s">
        <v>250</v>
      </c>
      <c r="F5344" t="s">
        <v>249</v>
      </c>
      <c r="G5344" t="s">
        <v>225</v>
      </c>
      <c r="H5344" t="s">
        <v>222</v>
      </c>
      <c r="I5344" t="s">
        <v>1486</v>
      </c>
      <c r="J5344" s="3" t="s">
        <v>215</v>
      </c>
      <c r="K5344" s="3" t="s">
        <v>215</v>
      </c>
      <c r="L5344" s="3" t="s">
        <v>215</v>
      </c>
      <c r="M5344" s="3" t="s">
        <v>215</v>
      </c>
      <c r="N5344" s="3" t="s">
        <v>215</v>
      </c>
      <c r="O5344" s="3" t="s">
        <v>215</v>
      </c>
      <c r="P5344" s="3" t="s">
        <v>215</v>
      </c>
      <c r="Q5344" s="3" t="s">
        <v>215</v>
      </c>
      <c r="R5344" s="3" t="s">
        <v>215</v>
      </c>
      <c r="S5344" s="3" t="s">
        <v>215</v>
      </c>
      <c r="T5344" s="3">
        <v>5.7000000000000002E-2</v>
      </c>
      <c r="U5344" s="3">
        <v>-0.14099999999999999</v>
      </c>
      <c r="V5344" s="3">
        <v>-0.25800000000000001</v>
      </c>
      <c r="W5344" s="3">
        <v>-0.30199999999999999</v>
      </c>
      <c r="X5344" s="3">
        <v>-9.5000000000000001E-2</v>
      </c>
      <c r="Y5344" s="3">
        <v>-0.27700000000000002</v>
      </c>
      <c r="Z5344" s="3">
        <v>-0.66</v>
      </c>
      <c r="AA5344" s="3">
        <v>-0.48699999999999999</v>
      </c>
      <c r="AB5344" s="3">
        <v>-0.626</v>
      </c>
      <c r="AC5344" s="3">
        <v>-0.48599999999999999</v>
      </c>
      <c r="AD5344" s="3">
        <v>-0.27</v>
      </c>
      <c r="AE5344" s="3">
        <v>-0.68400000000000005</v>
      </c>
      <c r="AF5344" s="3">
        <v>-0.56599999999999995</v>
      </c>
      <c r="AG5344" s="3">
        <v>-1.764</v>
      </c>
      <c r="AH5344" s="3">
        <v>-1.2410000000000001</v>
      </c>
      <c r="AI5344" s="3">
        <v>-0.253</v>
      </c>
      <c r="AJ5344" s="3">
        <v>1.653</v>
      </c>
      <c r="AK5344" s="3">
        <v>3.8010000000000002</v>
      </c>
      <c r="AL5344" s="3">
        <v>3.0830000000000002</v>
      </c>
      <c r="AM5344" s="3">
        <v>-0.10100000000000001</v>
      </c>
      <c r="AN5344" s="3">
        <v>-3.8290000000000002</v>
      </c>
      <c r="AO5344" s="3">
        <v>-6.2910000000000004</v>
      </c>
      <c r="AP5344" s="3">
        <v>-2.5249999999999999</v>
      </c>
      <c r="AQ5344" s="3">
        <v>-4.069</v>
      </c>
      <c r="AR5344" s="3">
        <v>-8.2970000000000006</v>
      </c>
      <c r="AS5344" s="3">
        <v>-12.135</v>
      </c>
      <c r="AT5344" s="3">
        <v>-14.677</v>
      </c>
      <c r="AU5344" s="3">
        <v>-10.375</v>
      </c>
      <c r="AV5344" s="3">
        <v>-13.930999999999999</v>
      </c>
      <c r="AW5344" s="3">
        <v>-18.806999999999999</v>
      </c>
      <c r="AX5344" s="3">
        <v>-19.812000000000001</v>
      </c>
      <c r="AY5344" s="3">
        <v>-20.898</v>
      </c>
      <c r="AZ5344" s="3">
        <v>-23.803999999999998</v>
      </c>
      <c r="BA5344">
        <v>-28.541</v>
      </c>
      <c r="BB5344">
        <v>2016</v>
      </c>
    </row>
    <row r="5345" spans="1:54" hidden="1" x14ac:dyDescent="0.2">
      <c r="A5345">
        <v>728</v>
      </c>
      <c r="B5345" t="s">
        <v>438</v>
      </c>
      <c r="C5345" t="s">
        <v>251</v>
      </c>
      <c r="D5345" t="s">
        <v>180</v>
      </c>
      <c r="E5345" t="s">
        <v>250</v>
      </c>
      <c r="F5345" t="s">
        <v>249</v>
      </c>
      <c r="G5345" t="s">
        <v>217</v>
      </c>
      <c r="I5345" t="s">
        <v>248</v>
      </c>
      <c r="J5345" s="3" t="s">
        <v>215</v>
      </c>
      <c r="K5345" s="3" t="s">
        <v>215</v>
      </c>
      <c r="L5345" s="3" t="s">
        <v>215</v>
      </c>
      <c r="M5345" s="3" t="s">
        <v>215</v>
      </c>
      <c r="N5345" s="3" t="s">
        <v>215</v>
      </c>
      <c r="O5345" s="3" t="s">
        <v>215</v>
      </c>
      <c r="P5345" s="3" t="s">
        <v>215</v>
      </c>
      <c r="Q5345" s="3" t="s">
        <v>215</v>
      </c>
      <c r="R5345" s="3" t="s">
        <v>215</v>
      </c>
      <c r="S5345" s="3" t="s">
        <v>215</v>
      </c>
      <c r="T5345" s="3">
        <v>0.78200000000000003</v>
      </c>
      <c r="U5345" s="3">
        <v>-1.7909999999999999</v>
      </c>
      <c r="V5345" s="3">
        <v>-3.008</v>
      </c>
      <c r="W5345" s="3">
        <v>-3.1949999999999998</v>
      </c>
      <c r="X5345" s="3">
        <v>-0.82399999999999995</v>
      </c>
      <c r="Y5345" s="3">
        <v>-2.1779999999999999</v>
      </c>
      <c r="Z5345" s="3">
        <v>-4.3940000000000001</v>
      </c>
      <c r="AA5345" s="3">
        <v>-2.9089999999999998</v>
      </c>
      <c r="AB5345" s="3">
        <v>-3.5169999999999999</v>
      </c>
      <c r="AC5345" s="3">
        <v>-2.351</v>
      </c>
      <c r="AD5345" s="3">
        <v>-0.99399999999999999</v>
      </c>
      <c r="AE5345" s="3">
        <v>-2.2410000000000001</v>
      </c>
      <c r="AF5345" s="3">
        <v>-1.597</v>
      </c>
      <c r="AG5345" s="3">
        <v>-4.7290000000000001</v>
      </c>
      <c r="AH5345" s="3">
        <v>-2.9079999999999999</v>
      </c>
      <c r="AI5345" s="3">
        <v>-0.54700000000000004</v>
      </c>
      <c r="AJ5345" s="3">
        <v>3.06</v>
      </c>
      <c r="AK5345" s="3">
        <v>6.173</v>
      </c>
      <c r="AL5345" s="3">
        <v>4.3979999999999997</v>
      </c>
      <c r="AM5345" s="3">
        <v>-0.13500000000000001</v>
      </c>
      <c r="AN5345" s="3">
        <v>-4.6360000000000001</v>
      </c>
      <c r="AO5345" s="3">
        <v>-6.9820000000000002</v>
      </c>
      <c r="AP5345" s="3">
        <v>-2.363</v>
      </c>
      <c r="AQ5345" s="3">
        <v>-3.3140000000000001</v>
      </c>
      <c r="AR5345" s="3">
        <v>-5.9790000000000001</v>
      </c>
      <c r="AS5345" s="3">
        <v>-8.2200000000000006</v>
      </c>
      <c r="AT5345" s="3">
        <v>-9.1140000000000008</v>
      </c>
      <c r="AU5345" s="3">
        <v>-6.141</v>
      </c>
      <c r="AV5345" s="3">
        <v>-7.7030000000000003</v>
      </c>
      <c r="AW5345" s="3">
        <v>-9.5229999999999997</v>
      </c>
      <c r="AX5345" s="3">
        <v>-9.1419999999999995</v>
      </c>
      <c r="AY5345" s="3">
        <v>-8.8130000000000006</v>
      </c>
      <c r="AZ5345" s="3">
        <v>-9.1760000000000002</v>
      </c>
      <c r="BA5345">
        <v>-10.055</v>
      </c>
      <c r="BB5345">
        <v>2016</v>
      </c>
    </row>
    <row r="5346" spans="1:54" hidden="1" x14ac:dyDescent="0.2">
      <c r="A5346">
        <v>728</v>
      </c>
      <c r="B5346" t="s">
        <v>438</v>
      </c>
      <c r="C5346" t="s">
        <v>247</v>
      </c>
      <c r="D5346" t="s">
        <v>180</v>
      </c>
      <c r="E5346" t="s">
        <v>245</v>
      </c>
      <c r="F5346" t="s">
        <v>244</v>
      </c>
      <c r="G5346" t="s">
        <v>225</v>
      </c>
      <c r="H5346" t="s">
        <v>222</v>
      </c>
    </row>
    <row r="5347" spans="1:54" hidden="1" x14ac:dyDescent="0.2">
      <c r="A5347">
        <v>728</v>
      </c>
      <c r="B5347" t="s">
        <v>438</v>
      </c>
      <c r="C5347" t="s">
        <v>246</v>
      </c>
      <c r="D5347" t="s">
        <v>180</v>
      </c>
      <c r="E5347" t="s">
        <v>245</v>
      </c>
      <c r="F5347" t="s">
        <v>244</v>
      </c>
      <c r="G5347" t="s">
        <v>243</v>
      </c>
    </row>
    <row r="5348" spans="1:54" hidden="1" x14ac:dyDescent="0.2">
      <c r="A5348">
        <v>728</v>
      </c>
      <c r="B5348" t="s">
        <v>438</v>
      </c>
      <c r="C5348" t="s">
        <v>242</v>
      </c>
      <c r="D5348" t="s">
        <v>180</v>
      </c>
      <c r="E5348" t="s">
        <v>240</v>
      </c>
      <c r="F5348" t="s">
        <v>239</v>
      </c>
      <c r="G5348" t="s">
        <v>225</v>
      </c>
      <c r="H5348" t="s">
        <v>222</v>
      </c>
      <c r="I5348" t="s">
        <v>1486</v>
      </c>
      <c r="J5348" s="3" t="s">
        <v>215</v>
      </c>
      <c r="K5348" s="3" t="s">
        <v>215</v>
      </c>
      <c r="L5348" s="3" t="s">
        <v>215</v>
      </c>
      <c r="M5348" s="3" t="s">
        <v>215</v>
      </c>
      <c r="N5348" s="3" t="s">
        <v>215</v>
      </c>
      <c r="O5348" s="3" t="s">
        <v>215</v>
      </c>
      <c r="P5348" s="3" t="s">
        <v>215</v>
      </c>
      <c r="Q5348" s="3" t="s">
        <v>215</v>
      </c>
      <c r="R5348" s="3" t="s">
        <v>215</v>
      </c>
      <c r="S5348" s="3" t="s">
        <v>215</v>
      </c>
      <c r="T5348" s="3">
        <v>0.11</v>
      </c>
      <c r="U5348" s="3">
        <v>-0.11899999999999999</v>
      </c>
      <c r="V5348" s="3">
        <v>-0.23699999999999999</v>
      </c>
      <c r="W5348" s="3">
        <v>-0.24399999999999999</v>
      </c>
      <c r="X5348" s="3">
        <v>0.01</v>
      </c>
      <c r="Y5348" s="3">
        <v>-0.13900000000000001</v>
      </c>
      <c r="Z5348" s="3">
        <v>-0.435</v>
      </c>
      <c r="AA5348" s="3">
        <v>-0.16200000000000001</v>
      </c>
      <c r="AB5348" s="3">
        <v>-0.17100000000000001</v>
      </c>
      <c r="AC5348" s="3">
        <v>5.0000000000000001E-3</v>
      </c>
      <c r="AD5348" s="3">
        <v>0.22600000000000001</v>
      </c>
      <c r="AE5348" s="3">
        <v>-0.158</v>
      </c>
      <c r="AF5348" s="3">
        <v>0.13800000000000001</v>
      </c>
      <c r="AG5348" s="3">
        <v>-0.94599999999999995</v>
      </c>
      <c r="AH5348" s="3">
        <v>-0.30499999999999999</v>
      </c>
      <c r="AI5348" s="3">
        <v>0.82899999999999996</v>
      </c>
      <c r="AJ5348" s="3">
        <v>2.8340000000000001</v>
      </c>
      <c r="AK5348" s="3">
        <v>4.8659999999999997</v>
      </c>
      <c r="AL5348" s="3">
        <v>3.5089999999999999</v>
      </c>
      <c r="AM5348" s="3">
        <v>0.70299999999999996</v>
      </c>
      <c r="AN5348" s="3">
        <v>-2.9009999999999998</v>
      </c>
      <c r="AO5348" s="3">
        <v>-5.2409999999999997</v>
      </c>
      <c r="AP5348" s="3">
        <v>-1.024</v>
      </c>
      <c r="AQ5348" s="3">
        <v>-2.3439999999999999</v>
      </c>
      <c r="AR5348" s="3">
        <v>-6.3280000000000003</v>
      </c>
      <c r="AS5348" s="3">
        <v>-9.6769999999999996</v>
      </c>
      <c r="AT5348" s="3">
        <v>-10.801</v>
      </c>
      <c r="AU5348" s="3">
        <v>-5.5609999999999999</v>
      </c>
      <c r="AV5348" s="3">
        <v>-8.0039999999999996</v>
      </c>
      <c r="AW5348" s="3">
        <v>-11.311999999999999</v>
      </c>
      <c r="AX5348" s="3">
        <v>-10.42</v>
      </c>
      <c r="AY5348" s="3">
        <v>-9.4719999999999995</v>
      </c>
      <c r="AZ5348" s="3">
        <v>-9.5120000000000005</v>
      </c>
      <c r="BA5348">
        <v>-11.238</v>
      </c>
      <c r="BB5348">
        <v>2016</v>
      </c>
    </row>
    <row r="5349" spans="1:54" hidden="1" x14ac:dyDescent="0.2">
      <c r="A5349">
        <v>728</v>
      </c>
      <c r="B5349" t="s">
        <v>438</v>
      </c>
      <c r="C5349" t="s">
        <v>241</v>
      </c>
      <c r="D5349" t="s">
        <v>180</v>
      </c>
      <c r="E5349" t="s">
        <v>240</v>
      </c>
      <c r="F5349" t="s">
        <v>239</v>
      </c>
      <c r="G5349" t="s">
        <v>217</v>
      </c>
      <c r="I5349" t="s">
        <v>238</v>
      </c>
      <c r="J5349" s="3" t="s">
        <v>215</v>
      </c>
      <c r="K5349" s="3" t="s">
        <v>215</v>
      </c>
      <c r="L5349" s="3" t="s">
        <v>215</v>
      </c>
      <c r="M5349" s="3" t="s">
        <v>215</v>
      </c>
      <c r="N5349" s="3" t="s">
        <v>215</v>
      </c>
      <c r="O5349" s="3" t="s">
        <v>215</v>
      </c>
      <c r="P5349" s="3" t="s">
        <v>215</v>
      </c>
      <c r="Q5349" s="3" t="s">
        <v>215</v>
      </c>
      <c r="R5349" s="3" t="s">
        <v>215</v>
      </c>
      <c r="S5349" s="3" t="s">
        <v>215</v>
      </c>
      <c r="T5349" s="3">
        <v>1.502</v>
      </c>
      <c r="U5349" s="3">
        <v>-1.5069999999999999</v>
      </c>
      <c r="V5349" s="3">
        <v>-2.758</v>
      </c>
      <c r="W5349" s="3">
        <v>-2.5819999999999999</v>
      </c>
      <c r="X5349" s="3">
        <v>0.09</v>
      </c>
      <c r="Y5349" s="3">
        <v>-1.0900000000000001</v>
      </c>
      <c r="Z5349" s="3">
        <v>-2.9009999999999998</v>
      </c>
      <c r="AA5349" s="3">
        <v>-0.96699999999999997</v>
      </c>
      <c r="AB5349" s="3">
        <v>-0.96299999999999997</v>
      </c>
      <c r="AC5349" s="3">
        <v>2.4E-2</v>
      </c>
      <c r="AD5349" s="3">
        <v>0.83299999999999996</v>
      </c>
      <c r="AE5349" s="3">
        <v>-0.51700000000000002</v>
      </c>
      <c r="AF5349" s="3">
        <v>0.39</v>
      </c>
      <c r="AG5349" s="3">
        <v>-2.5350000000000001</v>
      </c>
      <c r="AH5349" s="3">
        <v>-0.71399999999999997</v>
      </c>
      <c r="AI5349" s="3">
        <v>1.794</v>
      </c>
      <c r="AJ5349" s="3">
        <v>5.2460000000000004</v>
      </c>
      <c r="AK5349" s="3">
        <v>7.9009999999999998</v>
      </c>
      <c r="AL5349" s="3">
        <v>5.0049999999999999</v>
      </c>
      <c r="AM5349" s="3">
        <v>0.93500000000000005</v>
      </c>
      <c r="AN5349" s="3">
        <v>-3.512</v>
      </c>
      <c r="AO5349" s="3">
        <v>-5.8159999999999998</v>
      </c>
      <c r="AP5349" s="3">
        <v>-0.95799999999999996</v>
      </c>
      <c r="AQ5349" s="3">
        <v>-1.909</v>
      </c>
      <c r="AR5349" s="3">
        <v>-4.5599999999999996</v>
      </c>
      <c r="AS5349" s="3">
        <v>-6.5540000000000003</v>
      </c>
      <c r="AT5349" s="3">
        <v>-6.7069999999999999</v>
      </c>
      <c r="AU5349" s="3">
        <v>-3.2909999999999999</v>
      </c>
      <c r="AV5349" s="3">
        <v>-4.4260000000000002</v>
      </c>
      <c r="AW5349" s="3">
        <v>-5.7279999999999998</v>
      </c>
      <c r="AX5349" s="3">
        <v>-4.8079999999999998</v>
      </c>
      <c r="AY5349" s="3">
        <v>-3.9940000000000002</v>
      </c>
      <c r="AZ5349" s="3">
        <v>-3.6669999999999998</v>
      </c>
      <c r="BA5349">
        <v>-3.96</v>
      </c>
      <c r="BB5349">
        <v>2016</v>
      </c>
    </row>
    <row r="5350" spans="1:54" hidden="1" x14ac:dyDescent="0.2">
      <c r="A5350">
        <v>728</v>
      </c>
      <c r="B5350" t="s">
        <v>438</v>
      </c>
      <c r="C5350" t="s">
        <v>237</v>
      </c>
      <c r="D5350" t="s">
        <v>180</v>
      </c>
      <c r="E5350" t="s">
        <v>235</v>
      </c>
      <c r="F5350" t="s">
        <v>234</v>
      </c>
      <c r="G5350" t="s">
        <v>225</v>
      </c>
      <c r="H5350" t="s">
        <v>222</v>
      </c>
      <c r="I5350" t="s">
        <v>1486</v>
      </c>
      <c r="J5350" s="3" t="s">
        <v>215</v>
      </c>
      <c r="K5350" s="3" t="s">
        <v>215</v>
      </c>
      <c r="L5350" s="3" t="s">
        <v>215</v>
      </c>
      <c r="M5350" s="3" t="s">
        <v>215</v>
      </c>
      <c r="N5350" s="3" t="s">
        <v>215</v>
      </c>
      <c r="O5350" s="3" t="s">
        <v>215</v>
      </c>
      <c r="P5350" s="3" t="s">
        <v>215</v>
      </c>
      <c r="Q5350" s="3" t="s">
        <v>215</v>
      </c>
      <c r="R5350" s="3" t="s">
        <v>215</v>
      </c>
      <c r="S5350" s="3" t="s">
        <v>215</v>
      </c>
      <c r="T5350" s="3" t="s">
        <v>215</v>
      </c>
      <c r="U5350" s="3" t="s">
        <v>215</v>
      </c>
      <c r="V5350" s="3" t="s">
        <v>215</v>
      </c>
      <c r="W5350" s="3">
        <v>1.615</v>
      </c>
      <c r="X5350" s="3">
        <v>1.88</v>
      </c>
      <c r="Y5350" s="3">
        <v>2.35</v>
      </c>
      <c r="Z5350" s="3">
        <v>2.9020000000000001</v>
      </c>
      <c r="AA5350" s="3">
        <v>3.0609999999999999</v>
      </c>
      <c r="AB5350" s="3">
        <v>3.7850000000000001</v>
      </c>
      <c r="AC5350" s="3">
        <v>4.6479999999999997</v>
      </c>
      <c r="AD5350" s="3">
        <v>5.2009999999999996</v>
      </c>
      <c r="AE5350" s="3">
        <v>6.9580000000000002</v>
      </c>
      <c r="AF5350" s="3">
        <v>6.9809999999999999</v>
      </c>
      <c r="AG5350" s="3">
        <v>9.6679999999999993</v>
      </c>
      <c r="AH5350" s="3">
        <v>11.74</v>
      </c>
      <c r="AI5350" s="3">
        <v>11.554</v>
      </c>
      <c r="AJ5350" s="3">
        <v>10.919</v>
      </c>
      <c r="AK5350" s="3">
        <v>6.7990000000000004</v>
      </c>
      <c r="AL5350" s="3">
        <v>6.0949999999999998</v>
      </c>
      <c r="AM5350" s="3">
        <v>6.758</v>
      </c>
      <c r="AN5350" s="3">
        <v>11.053000000000001</v>
      </c>
      <c r="AO5350" s="3">
        <v>19.542999999999999</v>
      </c>
      <c r="AP5350" s="3">
        <v>20.004000000000001</v>
      </c>
      <c r="AQ5350" s="3">
        <v>27.3</v>
      </c>
      <c r="AR5350" s="3">
        <v>34.03</v>
      </c>
      <c r="AS5350" s="3">
        <v>51.656999999999996</v>
      </c>
      <c r="AT5350" s="3">
        <v>67.222999999999999</v>
      </c>
      <c r="AU5350" s="3">
        <v>73.736000000000004</v>
      </c>
      <c r="AV5350" s="3">
        <v>90.706000000000003</v>
      </c>
      <c r="AW5350" s="3">
        <v>111.297</v>
      </c>
      <c r="AX5350" s="3">
        <v>132.411</v>
      </c>
      <c r="AY5350" s="3">
        <v>154.39400000000001</v>
      </c>
      <c r="AZ5350" s="3">
        <v>179.702</v>
      </c>
      <c r="BA5350">
        <v>208.44399999999999</v>
      </c>
      <c r="BB5350">
        <v>2016</v>
      </c>
    </row>
    <row r="5351" spans="1:54" hidden="1" x14ac:dyDescent="0.2">
      <c r="A5351">
        <v>728</v>
      </c>
      <c r="B5351" t="s">
        <v>438</v>
      </c>
      <c r="C5351" t="s">
        <v>236</v>
      </c>
      <c r="D5351" t="s">
        <v>180</v>
      </c>
      <c r="E5351" t="s">
        <v>235</v>
      </c>
      <c r="F5351" t="s">
        <v>234</v>
      </c>
      <c r="G5351" t="s">
        <v>217</v>
      </c>
      <c r="I5351" t="s">
        <v>354</v>
      </c>
      <c r="J5351" s="3" t="s">
        <v>215</v>
      </c>
      <c r="K5351" s="3" t="s">
        <v>215</v>
      </c>
      <c r="L5351" s="3" t="s">
        <v>215</v>
      </c>
      <c r="M5351" s="3" t="s">
        <v>215</v>
      </c>
      <c r="N5351" s="3" t="s">
        <v>215</v>
      </c>
      <c r="O5351" s="3" t="s">
        <v>215</v>
      </c>
      <c r="P5351" s="3" t="s">
        <v>215</v>
      </c>
      <c r="Q5351" s="3" t="s">
        <v>215</v>
      </c>
      <c r="R5351" s="3" t="s">
        <v>215</v>
      </c>
      <c r="S5351" s="3" t="s">
        <v>215</v>
      </c>
      <c r="T5351" s="3" t="s">
        <v>215</v>
      </c>
      <c r="U5351" s="3" t="s">
        <v>215</v>
      </c>
      <c r="V5351" s="3" t="s">
        <v>215</v>
      </c>
      <c r="W5351" s="3">
        <v>17.096</v>
      </c>
      <c r="X5351" s="3">
        <v>16.274999999999999</v>
      </c>
      <c r="Y5351" s="3">
        <v>18.5</v>
      </c>
      <c r="Z5351" s="3">
        <v>19.332999999999998</v>
      </c>
      <c r="AA5351" s="3">
        <v>18.273</v>
      </c>
      <c r="AB5351" s="3">
        <v>21.279</v>
      </c>
      <c r="AC5351" s="3">
        <v>22.472999999999999</v>
      </c>
      <c r="AD5351" s="3">
        <v>19.175000000000001</v>
      </c>
      <c r="AE5351" s="3">
        <v>22.786000000000001</v>
      </c>
      <c r="AF5351" s="3">
        <v>19.702999999999999</v>
      </c>
      <c r="AG5351" s="3">
        <v>25.916</v>
      </c>
      <c r="AH5351" s="3">
        <v>27.507000000000001</v>
      </c>
      <c r="AI5351" s="3">
        <v>25.021000000000001</v>
      </c>
      <c r="AJ5351" s="3">
        <v>20.210999999999999</v>
      </c>
      <c r="AK5351" s="3">
        <v>11.04</v>
      </c>
      <c r="AL5351" s="3">
        <v>8.6929999999999996</v>
      </c>
      <c r="AM5351" s="3">
        <v>8.9860000000000007</v>
      </c>
      <c r="AN5351" s="3">
        <v>13.381</v>
      </c>
      <c r="AO5351" s="3">
        <v>21.689</v>
      </c>
      <c r="AP5351" s="3">
        <v>18.719000000000001</v>
      </c>
      <c r="AQ5351" s="3">
        <v>22.233000000000001</v>
      </c>
      <c r="AR5351" s="3">
        <v>24.524000000000001</v>
      </c>
      <c r="AS5351" s="3">
        <v>34.99</v>
      </c>
      <c r="AT5351" s="3">
        <v>41.744999999999997</v>
      </c>
      <c r="AU5351" s="3">
        <v>43.643000000000001</v>
      </c>
      <c r="AV5351" s="3">
        <v>50.155999999999999</v>
      </c>
      <c r="AW5351" s="3">
        <v>56.357999999999997</v>
      </c>
      <c r="AX5351" s="3">
        <v>61.095999999999997</v>
      </c>
      <c r="AY5351" s="3">
        <v>65.11</v>
      </c>
      <c r="AZ5351" s="3">
        <v>69.268000000000001</v>
      </c>
      <c r="BA5351">
        <v>73.438999999999993</v>
      </c>
      <c r="BB5351">
        <v>2016</v>
      </c>
    </row>
    <row r="5352" spans="1:54" hidden="1" x14ac:dyDescent="0.2">
      <c r="A5352">
        <v>728</v>
      </c>
      <c r="B5352" t="s">
        <v>438</v>
      </c>
      <c r="C5352" t="s">
        <v>233</v>
      </c>
      <c r="D5352" t="s">
        <v>180</v>
      </c>
      <c r="E5352" t="s">
        <v>231</v>
      </c>
      <c r="F5352" t="s">
        <v>230</v>
      </c>
      <c r="G5352" t="s">
        <v>225</v>
      </c>
      <c r="H5352" t="s">
        <v>222</v>
      </c>
      <c r="I5352" t="s">
        <v>1486</v>
      </c>
      <c r="J5352" s="3" t="s">
        <v>215</v>
      </c>
      <c r="K5352" s="3" t="s">
        <v>215</v>
      </c>
      <c r="L5352" s="3" t="s">
        <v>215</v>
      </c>
      <c r="M5352" s="3" t="s">
        <v>215</v>
      </c>
      <c r="N5352" s="3" t="s">
        <v>215</v>
      </c>
      <c r="O5352" s="3" t="s">
        <v>215</v>
      </c>
      <c r="P5352" s="3" t="s">
        <v>215</v>
      </c>
      <c r="Q5352" s="3" t="s">
        <v>215</v>
      </c>
      <c r="R5352" s="3" t="s">
        <v>215</v>
      </c>
      <c r="S5352" s="3" t="s">
        <v>215</v>
      </c>
      <c r="T5352" s="3" t="s">
        <v>215</v>
      </c>
      <c r="U5352" s="3" t="s">
        <v>215</v>
      </c>
      <c r="V5352" s="3" t="s">
        <v>215</v>
      </c>
      <c r="W5352" s="3">
        <v>1.77</v>
      </c>
      <c r="X5352" s="3">
        <v>2.06</v>
      </c>
      <c r="Y5352" s="3">
        <v>2.5760000000000001</v>
      </c>
      <c r="Z5352" s="3">
        <v>3.181</v>
      </c>
      <c r="AA5352" s="3">
        <v>3.355</v>
      </c>
      <c r="AB5352" s="3">
        <v>4.149</v>
      </c>
      <c r="AC5352" s="3">
        <v>5.0949999999999998</v>
      </c>
      <c r="AD5352" s="3">
        <v>5.7009999999999996</v>
      </c>
      <c r="AE5352" s="3">
        <v>7.5069999999999997</v>
      </c>
      <c r="AF5352" s="3">
        <v>7.9240000000000004</v>
      </c>
      <c r="AG5352" s="3">
        <v>10.212999999999999</v>
      </c>
      <c r="AH5352" s="3">
        <v>12.558999999999999</v>
      </c>
      <c r="AI5352" s="3">
        <v>12.532999999999999</v>
      </c>
      <c r="AJ5352" s="3">
        <v>13.638</v>
      </c>
      <c r="AK5352" s="3">
        <v>11.925000000000001</v>
      </c>
      <c r="AL5352" s="3">
        <v>13.388999999999999</v>
      </c>
      <c r="AM5352" s="3">
        <v>11.922000000000001</v>
      </c>
      <c r="AN5352" s="3">
        <v>13.487</v>
      </c>
      <c r="AO5352" s="3">
        <v>24.734000000000002</v>
      </c>
      <c r="AP5352" s="3">
        <v>26.318000000000001</v>
      </c>
      <c r="AQ5352" s="3">
        <v>30.663</v>
      </c>
      <c r="AR5352" s="3">
        <v>34.953000000000003</v>
      </c>
      <c r="AS5352" s="3">
        <v>59.563000000000002</v>
      </c>
      <c r="AT5352" s="3">
        <v>72.186999999999998</v>
      </c>
      <c r="AU5352" s="3">
        <v>77.891999999999996</v>
      </c>
      <c r="AV5352" s="3">
        <v>94.822000000000003</v>
      </c>
      <c r="AW5352" s="3">
        <v>115.559</v>
      </c>
      <c r="AX5352" s="3">
        <v>136.833</v>
      </c>
      <c r="AY5352" s="3">
        <v>158.994</v>
      </c>
      <c r="AZ5352" s="3">
        <v>184.48699999999999</v>
      </c>
      <c r="BA5352">
        <v>212.14</v>
      </c>
      <c r="BB5352">
        <v>2016</v>
      </c>
    </row>
    <row r="5353" spans="1:54" hidden="1" x14ac:dyDescent="0.2">
      <c r="A5353">
        <v>728</v>
      </c>
      <c r="B5353" t="s">
        <v>438</v>
      </c>
      <c r="C5353" t="s">
        <v>232</v>
      </c>
      <c r="D5353" t="s">
        <v>180</v>
      </c>
      <c r="E5353" t="s">
        <v>231</v>
      </c>
      <c r="F5353" t="s">
        <v>230</v>
      </c>
      <c r="G5353" t="s">
        <v>217</v>
      </c>
      <c r="I5353" t="s">
        <v>229</v>
      </c>
      <c r="J5353" s="3" t="s">
        <v>215</v>
      </c>
      <c r="K5353" s="3" t="s">
        <v>215</v>
      </c>
      <c r="L5353" s="3" t="s">
        <v>215</v>
      </c>
      <c r="M5353" s="3" t="s">
        <v>215</v>
      </c>
      <c r="N5353" s="3" t="s">
        <v>215</v>
      </c>
      <c r="O5353" s="3" t="s">
        <v>215</v>
      </c>
      <c r="P5353" s="3" t="s">
        <v>215</v>
      </c>
      <c r="Q5353" s="3" t="s">
        <v>215</v>
      </c>
      <c r="R5353" s="3" t="s">
        <v>215</v>
      </c>
      <c r="S5353" s="3" t="s">
        <v>215</v>
      </c>
      <c r="T5353" s="3" t="s">
        <v>215</v>
      </c>
      <c r="U5353" s="3" t="s">
        <v>215</v>
      </c>
      <c r="V5353" s="3" t="s">
        <v>215</v>
      </c>
      <c r="W5353" s="3">
        <v>18.739999999999998</v>
      </c>
      <c r="X5353" s="3">
        <v>17.84</v>
      </c>
      <c r="Y5353" s="3">
        <v>20.277999999999999</v>
      </c>
      <c r="Z5353" s="3">
        <v>21.192</v>
      </c>
      <c r="AA5353" s="3">
        <v>20.03</v>
      </c>
      <c r="AB5353" s="3">
        <v>23.324000000000002</v>
      </c>
      <c r="AC5353" s="3">
        <v>24.634</v>
      </c>
      <c r="AD5353" s="3">
        <v>21.018000000000001</v>
      </c>
      <c r="AE5353" s="3">
        <v>24.584</v>
      </c>
      <c r="AF5353" s="3">
        <v>22.366</v>
      </c>
      <c r="AG5353" s="3">
        <v>27.376999999999999</v>
      </c>
      <c r="AH5353" s="3">
        <v>29.427</v>
      </c>
      <c r="AI5353" s="3">
        <v>27.141999999999999</v>
      </c>
      <c r="AJ5353" s="3">
        <v>25.242999999999999</v>
      </c>
      <c r="AK5353" s="3">
        <v>19.364000000000001</v>
      </c>
      <c r="AL5353" s="3">
        <v>19.097000000000001</v>
      </c>
      <c r="AM5353" s="3">
        <v>15.851000000000001</v>
      </c>
      <c r="AN5353" s="3">
        <v>16.327999999999999</v>
      </c>
      <c r="AO5353" s="3">
        <v>27.45</v>
      </c>
      <c r="AP5353" s="3">
        <v>24.628</v>
      </c>
      <c r="AQ5353" s="3">
        <v>24.972000000000001</v>
      </c>
      <c r="AR5353" s="3">
        <v>25.189</v>
      </c>
      <c r="AS5353" s="3">
        <v>40.344000000000001</v>
      </c>
      <c r="AT5353" s="3">
        <v>44.828000000000003</v>
      </c>
      <c r="AU5353" s="3">
        <v>46.103000000000002</v>
      </c>
      <c r="AV5353" s="3">
        <v>52.432000000000002</v>
      </c>
      <c r="AW5353" s="3">
        <v>58.517000000000003</v>
      </c>
      <c r="AX5353" s="3">
        <v>63.137</v>
      </c>
      <c r="AY5353" s="3">
        <v>67.05</v>
      </c>
      <c r="AZ5353" s="3">
        <v>71.111999999999995</v>
      </c>
      <c r="BA5353">
        <v>74.741</v>
      </c>
      <c r="BB5353">
        <v>2016</v>
      </c>
    </row>
    <row r="5354" spans="1:54" hidden="1" x14ac:dyDescent="0.2">
      <c r="A5354">
        <v>728</v>
      </c>
      <c r="B5354" t="s">
        <v>438</v>
      </c>
      <c r="C5354" t="s">
        <v>228</v>
      </c>
      <c r="D5354" t="s">
        <v>180</v>
      </c>
      <c r="E5354" t="s">
        <v>227</v>
      </c>
      <c r="F5354" t="s">
        <v>226</v>
      </c>
      <c r="G5354" t="s">
        <v>225</v>
      </c>
      <c r="H5354" t="s">
        <v>222</v>
      </c>
      <c r="I5354" t="s">
        <v>1486</v>
      </c>
      <c r="J5354" s="3" t="s">
        <v>215</v>
      </c>
      <c r="K5354" s="3" t="s">
        <v>215</v>
      </c>
      <c r="L5354" s="3" t="s">
        <v>215</v>
      </c>
      <c r="M5354" s="3" t="s">
        <v>215</v>
      </c>
      <c r="N5354" s="3" t="s">
        <v>215</v>
      </c>
      <c r="O5354" s="3" t="s">
        <v>215</v>
      </c>
      <c r="P5354" s="3" t="s">
        <v>215</v>
      </c>
      <c r="Q5354" s="3" t="s">
        <v>215</v>
      </c>
      <c r="R5354" s="3" t="s">
        <v>215</v>
      </c>
      <c r="S5354" s="3">
        <v>6.83</v>
      </c>
      <c r="T5354" s="3">
        <v>7.3440000000000003</v>
      </c>
      <c r="U5354" s="3">
        <v>7.88</v>
      </c>
      <c r="V5354" s="3">
        <v>8.5939999999999994</v>
      </c>
      <c r="W5354" s="3">
        <v>9.4450000000000003</v>
      </c>
      <c r="X5354" s="3">
        <v>11.548999999999999</v>
      </c>
      <c r="Y5354" s="3">
        <v>12.706</v>
      </c>
      <c r="Z5354" s="3">
        <v>15.010999999999999</v>
      </c>
      <c r="AA5354" s="3">
        <v>16.75</v>
      </c>
      <c r="AB5354" s="3">
        <v>17.786999999999999</v>
      </c>
      <c r="AC5354" s="3">
        <v>20.684000000000001</v>
      </c>
      <c r="AD5354" s="3">
        <v>27.126000000000001</v>
      </c>
      <c r="AE5354" s="3">
        <v>30.538</v>
      </c>
      <c r="AF5354" s="3">
        <v>35.43</v>
      </c>
      <c r="AG5354" s="3">
        <v>37.305999999999997</v>
      </c>
      <c r="AH5354" s="3">
        <v>42.679000000000002</v>
      </c>
      <c r="AI5354" s="3">
        <v>46.176000000000002</v>
      </c>
      <c r="AJ5354" s="3">
        <v>54.026000000000003</v>
      </c>
      <c r="AK5354" s="3">
        <v>61.582999999999998</v>
      </c>
      <c r="AL5354" s="3">
        <v>70.111000000000004</v>
      </c>
      <c r="AM5354" s="3">
        <v>75.213999999999999</v>
      </c>
      <c r="AN5354" s="3">
        <v>82.599000000000004</v>
      </c>
      <c r="AO5354" s="3">
        <v>90.108000000000004</v>
      </c>
      <c r="AP5354" s="3">
        <v>106.864</v>
      </c>
      <c r="AQ5354" s="3">
        <v>122.792</v>
      </c>
      <c r="AR5354" s="3">
        <v>138.76300000000001</v>
      </c>
      <c r="AS5354" s="3">
        <v>147.63499999999999</v>
      </c>
      <c r="AT5354" s="3">
        <v>161.03</v>
      </c>
      <c r="AU5354" s="3">
        <v>168.95400000000001</v>
      </c>
      <c r="AV5354" s="3">
        <v>180.84700000000001</v>
      </c>
      <c r="AW5354" s="3">
        <v>197.48</v>
      </c>
      <c r="AX5354" s="3">
        <v>216.72499999999999</v>
      </c>
      <c r="AY5354" s="3">
        <v>237.12799999999999</v>
      </c>
      <c r="AZ5354" s="3">
        <v>259.43200000000002</v>
      </c>
      <c r="BA5354">
        <v>283.83300000000003</v>
      </c>
      <c r="BB5354">
        <v>2016</v>
      </c>
    </row>
    <row r="5355" spans="1:54" hidden="1" x14ac:dyDescent="0.2">
      <c r="A5355">
        <v>728</v>
      </c>
      <c r="B5355" t="s">
        <v>438</v>
      </c>
      <c r="C5355" t="s">
        <v>224</v>
      </c>
      <c r="D5355" t="s">
        <v>180</v>
      </c>
      <c r="E5355" t="s">
        <v>219</v>
      </c>
      <c r="F5355" t="s">
        <v>218</v>
      </c>
      <c r="G5355" t="s">
        <v>223</v>
      </c>
      <c r="H5355" t="s">
        <v>222</v>
      </c>
      <c r="I5355" t="s">
        <v>1487</v>
      </c>
      <c r="J5355" s="3" t="s">
        <v>215</v>
      </c>
      <c r="K5355" s="3" t="s">
        <v>215</v>
      </c>
      <c r="L5355" s="3" t="s">
        <v>215</v>
      </c>
      <c r="M5355" s="3" t="s">
        <v>215</v>
      </c>
      <c r="N5355" s="3" t="s">
        <v>215</v>
      </c>
      <c r="O5355" s="3" t="s">
        <v>215</v>
      </c>
      <c r="P5355" s="3" t="s">
        <v>215</v>
      </c>
      <c r="Q5355" s="3" t="s">
        <v>215</v>
      </c>
      <c r="R5355" s="3" t="s">
        <v>215</v>
      </c>
      <c r="S5355" s="3" t="s">
        <v>215</v>
      </c>
      <c r="T5355" s="3">
        <v>2.8000000000000001E-2</v>
      </c>
      <c r="U5355" s="3">
        <v>0.105</v>
      </c>
      <c r="V5355" s="3">
        <v>0.05</v>
      </c>
      <c r="W5355" s="3">
        <v>0.11</v>
      </c>
      <c r="X5355" s="3">
        <v>8.5000000000000006E-2</v>
      </c>
      <c r="Y5355" s="3">
        <v>0.17599999999999999</v>
      </c>
      <c r="Z5355" s="3">
        <v>0.11600000000000001</v>
      </c>
      <c r="AA5355" s="3">
        <v>0.09</v>
      </c>
      <c r="AB5355" s="3">
        <v>0.16200000000000001</v>
      </c>
      <c r="AC5355" s="3">
        <v>-2.8000000000000001E-2</v>
      </c>
      <c r="AD5355" s="3">
        <v>0.192</v>
      </c>
      <c r="AE5355" s="3">
        <v>1.0999999999999999E-2</v>
      </c>
      <c r="AF5355" s="3">
        <v>8.5999999999999993E-2</v>
      </c>
      <c r="AG5355" s="3">
        <v>0.26600000000000001</v>
      </c>
      <c r="AH5355" s="3">
        <v>0.44600000000000001</v>
      </c>
      <c r="AI5355" s="3">
        <v>0.33300000000000002</v>
      </c>
      <c r="AJ5355" s="3">
        <v>1.0820000000000001</v>
      </c>
      <c r="AK5355" s="3">
        <v>0.749</v>
      </c>
      <c r="AL5355" s="3">
        <v>-8.9999999999999993E-3</v>
      </c>
      <c r="AM5355" s="3">
        <v>-0.13100000000000001</v>
      </c>
      <c r="AN5355" s="3">
        <v>-0.39</v>
      </c>
      <c r="AO5355" s="3">
        <v>-0.379</v>
      </c>
      <c r="AP5355" s="3">
        <v>-0.74199999999999999</v>
      </c>
      <c r="AQ5355" s="3">
        <v>-0.51100000000000001</v>
      </c>
      <c r="AR5355" s="3">
        <v>-1.3759999999999999</v>
      </c>
      <c r="AS5355" s="3">
        <v>-1.46</v>
      </c>
      <c r="AT5355" s="3">
        <v>-1.548</v>
      </c>
      <c r="AU5355" s="3">
        <v>-0.17899999999999999</v>
      </c>
      <c r="AV5355" s="3">
        <v>-0.48</v>
      </c>
      <c r="AW5355" s="3">
        <v>-0.71399999999999997</v>
      </c>
      <c r="AX5355" s="3">
        <v>-0.85499999999999998</v>
      </c>
      <c r="AY5355" s="3">
        <v>-0.85399999999999998</v>
      </c>
      <c r="AZ5355" s="3">
        <v>-0.79</v>
      </c>
      <c r="BA5355">
        <v>-1.4470000000000001</v>
      </c>
      <c r="BB5355">
        <v>2015</v>
      </c>
    </row>
    <row r="5356" spans="1:54" hidden="1" x14ac:dyDescent="0.2">
      <c r="A5356">
        <v>728</v>
      </c>
      <c r="B5356" t="s">
        <v>438</v>
      </c>
      <c r="C5356" t="s">
        <v>220</v>
      </c>
      <c r="D5356" t="s">
        <v>180</v>
      </c>
      <c r="E5356" t="s">
        <v>219</v>
      </c>
      <c r="F5356" t="s">
        <v>218</v>
      </c>
      <c r="G5356" t="s">
        <v>217</v>
      </c>
      <c r="I5356" t="s">
        <v>216</v>
      </c>
      <c r="J5356" s="3" t="s">
        <v>215</v>
      </c>
      <c r="K5356" s="3" t="s">
        <v>215</v>
      </c>
      <c r="L5356" s="3" t="s">
        <v>215</v>
      </c>
      <c r="M5356" s="3" t="s">
        <v>215</v>
      </c>
      <c r="N5356" s="3" t="s">
        <v>215</v>
      </c>
      <c r="O5356" s="3" t="s">
        <v>215</v>
      </c>
      <c r="P5356" s="3" t="s">
        <v>215</v>
      </c>
      <c r="Q5356" s="3" t="s">
        <v>215</v>
      </c>
      <c r="R5356" s="3" t="s">
        <v>215</v>
      </c>
      <c r="S5356" s="3" t="s">
        <v>215</v>
      </c>
      <c r="T5356" s="3">
        <v>0.97099999999999997</v>
      </c>
      <c r="U5356" s="3">
        <v>3.6819999999999999</v>
      </c>
      <c r="V5356" s="3">
        <v>1.651</v>
      </c>
      <c r="W5356" s="3">
        <v>3.8119999999999998</v>
      </c>
      <c r="X5356" s="3">
        <v>2.6230000000000002</v>
      </c>
      <c r="Y5356" s="3">
        <v>5.0220000000000002</v>
      </c>
      <c r="Z5356" s="3">
        <v>3.3130000000000002</v>
      </c>
      <c r="AA5356" s="3">
        <v>2.4860000000000002</v>
      </c>
      <c r="AB5356" s="3">
        <v>5.0330000000000004</v>
      </c>
      <c r="AC5356" s="3">
        <v>-0.81599999999999995</v>
      </c>
      <c r="AD5356" s="3">
        <v>4.8970000000000002</v>
      </c>
      <c r="AE5356" s="3">
        <v>0.29699999999999999</v>
      </c>
      <c r="AF5356" s="3">
        <v>2.548</v>
      </c>
      <c r="AG5356" s="3">
        <v>5.3879999999999999</v>
      </c>
      <c r="AH5356" s="3">
        <v>6.7450000000000001</v>
      </c>
      <c r="AI5356" s="3">
        <v>4.593</v>
      </c>
      <c r="AJ5356" s="3">
        <v>13.557</v>
      </c>
      <c r="AK5356" s="3">
        <v>8.5779999999999994</v>
      </c>
      <c r="AL5356" s="3">
        <v>-0.112</v>
      </c>
      <c r="AM5356" s="3">
        <v>-1.47</v>
      </c>
      <c r="AN5356" s="3">
        <v>-3.4620000000000002</v>
      </c>
      <c r="AO5356" s="3">
        <v>-3.0470000000000002</v>
      </c>
      <c r="AP5356" s="3">
        <v>-5.7030000000000003</v>
      </c>
      <c r="AQ5356" s="3">
        <v>-4.0129999999999999</v>
      </c>
      <c r="AR5356" s="3">
        <v>-10.753</v>
      </c>
      <c r="AS5356" s="3">
        <v>-12.611000000000001</v>
      </c>
      <c r="AT5356" s="3">
        <v>-14.141999999999999</v>
      </c>
      <c r="AU5356" s="3">
        <v>-1.411</v>
      </c>
      <c r="AV5356" s="3">
        <v>-3.6080000000000001</v>
      </c>
      <c r="AW5356" s="3">
        <v>-5.0720000000000001</v>
      </c>
      <c r="AX5356" s="3">
        <v>-5.7220000000000004</v>
      </c>
      <c r="AY5356" s="3">
        <v>-5.4189999999999996</v>
      </c>
      <c r="AZ5356" s="3">
        <v>-4.7530000000000001</v>
      </c>
      <c r="BA5356">
        <v>-8.2560000000000002</v>
      </c>
      <c r="BB5356">
        <v>2015</v>
      </c>
    </row>
    <row r="5357" spans="1:54" x14ac:dyDescent="0.2">
      <c r="A5357">
        <v>836</v>
      </c>
      <c r="B5357" t="s">
        <v>437</v>
      </c>
      <c r="C5357" t="s">
        <v>352</v>
      </c>
      <c r="D5357" t="s">
        <v>436</v>
      </c>
      <c r="E5357" t="s">
        <v>349</v>
      </c>
      <c r="F5357" t="s">
        <v>351</v>
      </c>
      <c r="G5357" t="s">
        <v>225</v>
      </c>
      <c r="H5357" t="s">
        <v>222</v>
      </c>
      <c r="I5357" t="s">
        <v>1488</v>
      </c>
      <c r="J5357" s="3" t="s">
        <v>215</v>
      </c>
      <c r="K5357" s="3" t="s">
        <v>215</v>
      </c>
      <c r="L5357" s="3" t="s">
        <v>215</v>
      </c>
      <c r="M5357" s="3" t="s">
        <v>215</v>
      </c>
      <c r="N5357" s="3" t="s">
        <v>215</v>
      </c>
      <c r="O5357" s="3" t="s">
        <v>215</v>
      </c>
      <c r="P5357" s="3" t="s">
        <v>215</v>
      </c>
      <c r="Q5357" s="3" t="s">
        <v>215</v>
      </c>
      <c r="R5357" s="3" t="s">
        <v>215</v>
      </c>
      <c r="S5357" s="3" t="s">
        <v>215</v>
      </c>
      <c r="T5357" s="3" t="s">
        <v>215</v>
      </c>
      <c r="U5357" s="3" t="s">
        <v>215</v>
      </c>
      <c r="V5357" s="3" t="s">
        <v>215</v>
      </c>
      <c r="W5357" s="3" t="s">
        <v>215</v>
      </c>
      <c r="X5357" s="3" t="s">
        <v>215</v>
      </c>
      <c r="Y5357" s="3" t="s">
        <v>215</v>
      </c>
      <c r="Z5357" s="3" t="s">
        <v>215</v>
      </c>
      <c r="AA5357" s="3" t="s">
        <v>215</v>
      </c>
      <c r="AB5357" s="3" t="s">
        <v>215</v>
      </c>
      <c r="AC5357" s="3" t="s">
        <v>215</v>
      </c>
      <c r="AD5357" s="3" t="s">
        <v>215</v>
      </c>
      <c r="AE5357" s="3" t="s">
        <v>215</v>
      </c>
      <c r="AF5357" s="3" t="s">
        <v>215</v>
      </c>
      <c r="AG5357" s="3" t="s">
        <v>215</v>
      </c>
      <c r="AH5357" s="3">
        <v>3.2000000000000001E-2</v>
      </c>
      <c r="AI5357" s="3">
        <v>3.2000000000000001E-2</v>
      </c>
      <c r="AJ5357" s="3">
        <v>3.5000000000000003E-2</v>
      </c>
      <c r="AK5357" s="3">
        <v>2.5999999999999999E-2</v>
      </c>
      <c r="AL5357" s="3">
        <v>3.5000000000000003E-2</v>
      </c>
      <c r="AM5357" s="3">
        <v>3.7999999999999999E-2</v>
      </c>
      <c r="AN5357" s="3">
        <v>4.2999999999999997E-2</v>
      </c>
      <c r="AO5357" s="3">
        <v>4.8000000000000001E-2</v>
      </c>
      <c r="AP5357" s="3">
        <v>5.2999999999999999E-2</v>
      </c>
      <c r="AQ5357" s="3">
        <v>7.0999999999999994E-2</v>
      </c>
      <c r="AR5357" s="3">
        <v>9.7000000000000003E-2</v>
      </c>
      <c r="AS5357" s="3">
        <v>0.1</v>
      </c>
      <c r="AT5357" s="3">
        <v>0.11</v>
      </c>
      <c r="AU5357" s="3">
        <v>0.115</v>
      </c>
      <c r="AV5357" s="3">
        <v>0.111</v>
      </c>
      <c r="AW5357" s="3">
        <v>0.111</v>
      </c>
      <c r="AX5357" s="3">
        <v>0.113</v>
      </c>
      <c r="AY5357" s="3">
        <v>0.115</v>
      </c>
      <c r="AZ5357" s="3">
        <v>0.11799999999999999</v>
      </c>
      <c r="BA5357">
        <v>0.12</v>
      </c>
      <c r="BB5357">
        <v>2016</v>
      </c>
    </row>
    <row r="5358" spans="1:54" hidden="1" x14ac:dyDescent="0.2">
      <c r="A5358">
        <v>836</v>
      </c>
      <c r="B5358" t="s">
        <v>437</v>
      </c>
      <c r="C5358" t="s">
        <v>350</v>
      </c>
      <c r="D5358" t="s">
        <v>436</v>
      </c>
      <c r="E5358" t="s">
        <v>349</v>
      </c>
      <c r="F5358" t="s">
        <v>348</v>
      </c>
      <c r="G5358" t="s">
        <v>275</v>
      </c>
      <c r="I5358" t="s">
        <v>347</v>
      </c>
      <c r="J5358" s="3" t="s">
        <v>215</v>
      </c>
      <c r="K5358" s="3" t="s">
        <v>215</v>
      </c>
      <c r="L5358" s="3" t="s">
        <v>215</v>
      </c>
      <c r="M5358" s="3" t="s">
        <v>215</v>
      </c>
      <c r="N5358" s="3" t="s">
        <v>215</v>
      </c>
      <c r="O5358" s="3" t="s">
        <v>215</v>
      </c>
      <c r="P5358" s="3" t="s">
        <v>215</v>
      </c>
      <c r="Q5358" s="3" t="s">
        <v>215</v>
      </c>
      <c r="R5358" s="3" t="s">
        <v>215</v>
      </c>
      <c r="S5358" s="3" t="s">
        <v>215</v>
      </c>
      <c r="T5358" s="3" t="s">
        <v>215</v>
      </c>
      <c r="U5358" s="3" t="s">
        <v>215</v>
      </c>
      <c r="V5358" s="3" t="s">
        <v>215</v>
      </c>
      <c r="W5358" s="3" t="s">
        <v>215</v>
      </c>
      <c r="X5358" s="3" t="s">
        <v>215</v>
      </c>
      <c r="Y5358" s="3" t="s">
        <v>215</v>
      </c>
      <c r="Z5358" s="3" t="s">
        <v>215</v>
      </c>
      <c r="AA5358" s="3" t="s">
        <v>215</v>
      </c>
      <c r="AB5358" s="3" t="s">
        <v>215</v>
      </c>
      <c r="AC5358" s="3" t="s">
        <v>215</v>
      </c>
      <c r="AD5358" s="3" t="s">
        <v>215</v>
      </c>
      <c r="AE5358" s="3" t="s">
        <v>215</v>
      </c>
      <c r="AF5358" s="3" t="s">
        <v>215</v>
      </c>
      <c r="AG5358" s="3" t="s">
        <v>215</v>
      </c>
      <c r="AH5358" s="3" t="s">
        <v>215</v>
      </c>
      <c r="AI5358" s="3">
        <v>-0.60099999999999998</v>
      </c>
      <c r="AJ5358" s="3">
        <v>8.8420000000000005</v>
      </c>
      <c r="AK5358" s="3">
        <v>-24.905000000000001</v>
      </c>
      <c r="AL5358" s="3">
        <v>34.418999999999997</v>
      </c>
      <c r="AM5358" s="3">
        <v>8.66</v>
      </c>
      <c r="AN5358" s="3">
        <v>13.551</v>
      </c>
      <c r="AO5358" s="3">
        <v>11.683999999999999</v>
      </c>
      <c r="AP5358" s="3">
        <v>10.087</v>
      </c>
      <c r="AQ5358" s="3">
        <v>34.215000000000003</v>
      </c>
      <c r="AR5358" s="3">
        <v>36.524000000000001</v>
      </c>
      <c r="AS5358" s="3">
        <v>2.8079999999999998</v>
      </c>
      <c r="AT5358" s="3">
        <v>10.404</v>
      </c>
      <c r="AU5358" s="3">
        <v>3.96</v>
      </c>
      <c r="AV5358" s="3">
        <v>-3</v>
      </c>
      <c r="AW5358" s="3">
        <v>0</v>
      </c>
      <c r="AX5358" s="3">
        <v>1.5449999999999999</v>
      </c>
      <c r="AY5358" s="3">
        <v>2</v>
      </c>
      <c r="AZ5358" s="3">
        <v>2.0190000000000001</v>
      </c>
      <c r="BA5358">
        <v>2.0030000000000001</v>
      </c>
      <c r="BB5358">
        <v>2016</v>
      </c>
    </row>
    <row r="5359" spans="1:54" hidden="1" x14ac:dyDescent="0.2">
      <c r="A5359">
        <v>836</v>
      </c>
      <c r="B5359" t="s">
        <v>437</v>
      </c>
      <c r="C5359" t="s">
        <v>346</v>
      </c>
      <c r="D5359" t="s">
        <v>436</v>
      </c>
      <c r="E5359" t="s">
        <v>342</v>
      </c>
      <c r="F5359" t="s">
        <v>345</v>
      </c>
      <c r="G5359" t="s">
        <v>225</v>
      </c>
      <c r="H5359" t="s">
        <v>222</v>
      </c>
      <c r="I5359" t="s">
        <v>1488</v>
      </c>
      <c r="J5359" s="3" t="s">
        <v>215</v>
      </c>
      <c r="K5359" s="3" t="s">
        <v>215</v>
      </c>
      <c r="L5359" s="3" t="s">
        <v>215</v>
      </c>
      <c r="M5359" s="3" t="s">
        <v>215</v>
      </c>
      <c r="N5359" s="3" t="s">
        <v>215</v>
      </c>
      <c r="O5359" s="3" t="s">
        <v>215</v>
      </c>
      <c r="P5359" s="3" t="s">
        <v>215</v>
      </c>
      <c r="Q5359" s="3" t="s">
        <v>215</v>
      </c>
      <c r="R5359" s="3" t="s">
        <v>215</v>
      </c>
      <c r="S5359" s="3" t="s">
        <v>215</v>
      </c>
      <c r="T5359" s="3" t="s">
        <v>215</v>
      </c>
      <c r="U5359" s="3" t="s">
        <v>215</v>
      </c>
      <c r="V5359" s="3" t="s">
        <v>215</v>
      </c>
      <c r="W5359" s="3" t="s">
        <v>215</v>
      </c>
      <c r="X5359" s="3" t="s">
        <v>215</v>
      </c>
      <c r="Y5359" s="3" t="s">
        <v>215</v>
      </c>
      <c r="Z5359" s="3" t="s">
        <v>215</v>
      </c>
      <c r="AA5359" s="3" t="s">
        <v>215</v>
      </c>
      <c r="AB5359" s="3" t="s">
        <v>215</v>
      </c>
      <c r="AC5359" s="3" t="s">
        <v>215</v>
      </c>
      <c r="AD5359" s="3" t="s">
        <v>215</v>
      </c>
      <c r="AE5359" s="3" t="s">
        <v>215</v>
      </c>
      <c r="AF5359" s="3" t="s">
        <v>215</v>
      </c>
      <c r="AG5359" s="3" t="s">
        <v>215</v>
      </c>
      <c r="AH5359" s="3">
        <v>4.3999999999999997E-2</v>
      </c>
      <c r="AI5359" s="3">
        <v>4.1000000000000002E-2</v>
      </c>
      <c r="AJ5359" s="3">
        <v>3.7999999999999999E-2</v>
      </c>
      <c r="AK5359" s="3">
        <v>2.5999999999999999E-2</v>
      </c>
      <c r="AL5359" s="3">
        <v>4.3999999999999997E-2</v>
      </c>
      <c r="AM5359" s="3">
        <v>0.06</v>
      </c>
      <c r="AN5359" s="3">
        <v>5.6000000000000001E-2</v>
      </c>
      <c r="AO5359" s="3">
        <v>7.3999999999999996E-2</v>
      </c>
      <c r="AP5359" s="3">
        <v>0.10100000000000001</v>
      </c>
      <c r="AQ5359" s="3">
        <v>0.106</v>
      </c>
      <c r="AR5359" s="3">
        <v>0.127</v>
      </c>
      <c r="AS5359" s="3">
        <v>0.12</v>
      </c>
      <c r="AT5359" s="3">
        <v>0.14000000000000001</v>
      </c>
      <c r="AU5359" s="3">
        <v>0.151</v>
      </c>
      <c r="AV5359" s="3">
        <v>0.14799999999999999</v>
      </c>
      <c r="AW5359" s="3">
        <v>0.15</v>
      </c>
      <c r="AX5359" s="3">
        <v>0.155</v>
      </c>
      <c r="AY5359" s="3">
        <v>0.16</v>
      </c>
      <c r="AZ5359" s="3">
        <v>0.16600000000000001</v>
      </c>
      <c r="BA5359">
        <v>0.17299999999999999</v>
      </c>
      <c r="BB5359">
        <v>2016</v>
      </c>
    </row>
    <row r="5360" spans="1:54" hidden="1" x14ac:dyDescent="0.2">
      <c r="A5360">
        <v>836</v>
      </c>
      <c r="B5360" t="s">
        <v>437</v>
      </c>
      <c r="C5360" t="s">
        <v>344</v>
      </c>
      <c r="D5360" t="s">
        <v>436</v>
      </c>
      <c r="E5360" t="s">
        <v>342</v>
      </c>
      <c r="F5360" t="s">
        <v>343</v>
      </c>
      <c r="G5360" t="s">
        <v>223</v>
      </c>
      <c r="H5360" t="s">
        <v>222</v>
      </c>
      <c r="I5360" t="s">
        <v>310</v>
      </c>
      <c r="J5360" s="3" t="s">
        <v>215</v>
      </c>
      <c r="K5360" s="3" t="s">
        <v>215</v>
      </c>
      <c r="L5360" s="3" t="s">
        <v>215</v>
      </c>
      <c r="M5360" s="3" t="s">
        <v>215</v>
      </c>
      <c r="N5360" s="3" t="s">
        <v>215</v>
      </c>
      <c r="O5360" s="3" t="s">
        <v>215</v>
      </c>
      <c r="P5360" s="3" t="s">
        <v>215</v>
      </c>
      <c r="Q5360" s="3" t="s">
        <v>215</v>
      </c>
      <c r="R5360" s="3" t="s">
        <v>215</v>
      </c>
      <c r="S5360" s="3" t="s">
        <v>215</v>
      </c>
      <c r="T5360" s="3" t="s">
        <v>215</v>
      </c>
      <c r="U5360" s="3" t="s">
        <v>215</v>
      </c>
      <c r="V5360" s="3" t="s">
        <v>215</v>
      </c>
      <c r="W5360" s="3" t="s">
        <v>215</v>
      </c>
      <c r="X5360" s="3" t="s">
        <v>215</v>
      </c>
      <c r="Y5360" s="3" t="s">
        <v>215</v>
      </c>
      <c r="Z5360" s="3" t="s">
        <v>215</v>
      </c>
      <c r="AA5360" s="3" t="s">
        <v>215</v>
      </c>
      <c r="AB5360" s="3" t="s">
        <v>215</v>
      </c>
      <c r="AC5360" s="3" t="s">
        <v>215</v>
      </c>
      <c r="AD5360" s="3" t="s">
        <v>215</v>
      </c>
      <c r="AE5360" s="3" t="s">
        <v>215</v>
      </c>
      <c r="AF5360" s="3" t="s">
        <v>215</v>
      </c>
      <c r="AG5360" s="3" t="s">
        <v>215</v>
      </c>
      <c r="AH5360" s="3">
        <v>3.1E-2</v>
      </c>
      <c r="AI5360" s="3">
        <v>3.1E-2</v>
      </c>
      <c r="AJ5360" s="3">
        <v>2.8000000000000001E-2</v>
      </c>
      <c r="AK5360" s="3">
        <v>0.02</v>
      </c>
      <c r="AL5360" s="3">
        <v>3.9E-2</v>
      </c>
      <c r="AM5360" s="3">
        <v>4.3999999999999997E-2</v>
      </c>
      <c r="AN5360" s="3">
        <v>4.9000000000000002E-2</v>
      </c>
      <c r="AO5360" s="3">
        <v>7.2999999999999995E-2</v>
      </c>
      <c r="AP5360" s="3">
        <v>0.104</v>
      </c>
      <c r="AQ5360" s="3">
        <v>0.109</v>
      </c>
      <c r="AR5360" s="3">
        <v>0.11700000000000001</v>
      </c>
      <c r="AS5360" s="3">
        <v>0.1</v>
      </c>
      <c r="AT5360" s="3">
        <v>0.10199999999999999</v>
      </c>
      <c r="AU5360" s="3">
        <v>0.114</v>
      </c>
      <c r="AV5360" s="3">
        <v>0.114</v>
      </c>
      <c r="AW5360" s="3">
        <v>0.114</v>
      </c>
      <c r="AX5360" s="3">
        <v>0.11700000000000001</v>
      </c>
      <c r="AY5360" s="3">
        <v>0.121</v>
      </c>
      <c r="AZ5360" s="3">
        <v>0.124</v>
      </c>
      <c r="BA5360">
        <v>0.128</v>
      </c>
      <c r="BB5360">
        <v>2016</v>
      </c>
    </row>
    <row r="5361" spans="1:54" hidden="1" x14ac:dyDescent="0.2">
      <c r="A5361">
        <v>836</v>
      </c>
      <c r="B5361" t="s">
        <v>437</v>
      </c>
      <c r="C5361" t="s">
        <v>213</v>
      </c>
      <c r="D5361" t="s">
        <v>436</v>
      </c>
      <c r="E5361" t="s">
        <v>342</v>
      </c>
      <c r="F5361" t="s">
        <v>341</v>
      </c>
      <c r="G5361" t="s">
        <v>323</v>
      </c>
      <c r="H5361" t="s">
        <v>222</v>
      </c>
      <c r="I5361" t="s">
        <v>310</v>
      </c>
      <c r="J5361" s="3" t="s">
        <v>215</v>
      </c>
      <c r="K5361" s="3" t="s">
        <v>215</v>
      </c>
      <c r="L5361" s="3" t="s">
        <v>215</v>
      </c>
      <c r="M5361" s="3" t="s">
        <v>215</v>
      </c>
      <c r="N5361" s="3" t="s">
        <v>215</v>
      </c>
      <c r="O5361" s="3" t="s">
        <v>215</v>
      </c>
      <c r="P5361" s="3" t="s">
        <v>215</v>
      </c>
      <c r="Q5361" s="3" t="s">
        <v>215</v>
      </c>
      <c r="R5361" s="3" t="s">
        <v>215</v>
      </c>
      <c r="S5361" s="3" t="s">
        <v>215</v>
      </c>
      <c r="T5361" s="3" t="s">
        <v>215</v>
      </c>
      <c r="U5361" s="3" t="s">
        <v>215</v>
      </c>
      <c r="V5361" s="3" t="s">
        <v>215</v>
      </c>
      <c r="W5361" s="3" t="s">
        <v>215</v>
      </c>
      <c r="X5361" s="3" t="s">
        <v>215</v>
      </c>
      <c r="Y5361" s="3" t="s">
        <v>215</v>
      </c>
      <c r="Z5361" s="3" t="s">
        <v>215</v>
      </c>
      <c r="AA5361" s="3" t="s">
        <v>215</v>
      </c>
      <c r="AB5361" s="3" t="s">
        <v>215</v>
      </c>
      <c r="AC5361" s="3" t="s">
        <v>215</v>
      </c>
      <c r="AD5361" s="3" t="s">
        <v>215</v>
      </c>
      <c r="AE5361" s="3" t="s">
        <v>215</v>
      </c>
      <c r="AF5361" s="3" t="s">
        <v>215</v>
      </c>
      <c r="AG5361" s="3" t="s">
        <v>215</v>
      </c>
      <c r="AH5361" s="3">
        <v>3.5000000000000003E-2</v>
      </c>
      <c r="AI5361" s="3">
        <v>3.5999999999999997E-2</v>
      </c>
      <c r="AJ5361" s="3">
        <v>0.04</v>
      </c>
      <c r="AK5361" s="3">
        <v>3.1E-2</v>
      </c>
      <c r="AL5361" s="3">
        <v>4.2999999999999997E-2</v>
      </c>
      <c r="AM5361" s="3">
        <v>4.7E-2</v>
      </c>
      <c r="AN5361" s="3">
        <v>5.3999999999999999E-2</v>
      </c>
      <c r="AO5361" s="3">
        <v>6.0999999999999999E-2</v>
      </c>
      <c r="AP5361" s="3">
        <v>6.8000000000000005E-2</v>
      </c>
      <c r="AQ5361" s="3">
        <v>9.2999999999999999E-2</v>
      </c>
      <c r="AR5361" s="3">
        <v>0.13</v>
      </c>
      <c r="AS5361" s="3">
        <v>0.13500000000000001</v>
      </c>
      <c r="AT5361" s="3">
        <v>0.151</v>
      </c>
      <c r="AU5361" s="3">
        <v>0.159</v>
      </c>
      <c r="AV5361" s="3">
        <v>0.158</v>
      </c>
      <c r="AW5361" s="3">
        <v>0.16200000000000001</v>
      </c>
      <c r="AX5361" s="3">
        <v>0.16700000000000001</v>
      </c>
      <c r="AY5361" s="3">
        <v>0.17399999999999999</v>
      </c>
      <c r="AZ5361" s="3">
        <v>0.18</v>
      </c>
      <c r="BA5361">
        <v>0.187</v>
      </c>
      <c r="BB5361">
        <v>2016</v>
      </c>
    </row>
    <row r="5362" spans="1:54" hidden="1" x14ac:dyDescent="0.2">
      <c r="A5362">
        <v>836</v>
      </c>
      <c r="B5362" t="s">
        <v>437</v>
      </c>
      <c r="C5362" t="s">
        <v>340</v>
      </c>
      <c r="D5362" t="s">
        <v>436</v>
      </c>
      <c r="E5362" t="s">
        <v>339</v>
      </c>
      <c r="F5362" t="s">
        <v>338</v>
      </c>
      <c r="G5362" t="s">
        <v>295</v>
      </c>
      <c r="I5362" t="s">
        <v>337</v>
      </c>
      <c r="J5362" s="3" t="s">
        <v>215</v>
      </c>
      <c r="K5362" s="3" t="s">
        <v>215</v>
      </c>
      <c r="L5362" s="3" t="s">
        <v>215</v>
      </c>
      <c r="M5362" s="3" t="s">
        <v>215</v>
      </c>
      <c r="N5362" s="3" t="s">
        <v>215</v>
      </c>
      <c r="O5362" s="3" t="s">
        <v>215</v>
      </c>
      <c r="P5362" s="3" t="s">
        <v>215</v>
      </c>
      <c r="Q5362" s="3" t="s">
        <v>215</v>
      </c>
      <c r="R5362" s="3" t="s">
        <v>215</v>
      </c>
      <c r="S5362" s="3" t="s">
        <v>215</v>
      </c>
      <c r="T5362" s="3" t="s">
        <v>215</v>
      </c>
      <c r="U5362" s="3" t="s">
        <v>215</v>
      </c>
      <c r="V5362" s="3" t="s">
        <v>215</v>
      </c>
      <c r="W5362" s="3" t="s">
        <v>215</v>
      </c>
      <c r="X5362" s="3" t="s">
        <v>215</v>
      </c>
      <c r="Y5362" s="3" t="s">
        <v>215</v>
      </c>
      <c r="Z5362" s="3" t="s">
        <v>215</v>
      </c>
      <c r="AA5362" s="3" t="s">
        <v>215</v>
      </c>
      <c r="AB5362" s="3" t="s">
        <v>215</v>
      </c>
      <c r="AC5362" s="3" t="s">
        <v>215</v>
      </c>
      <c r="AD5362" s="3" t="s">
        <v>215</v>
      </c>
      <c r="AE5362" s="3" t="s">
        <v>215</v>
      </c>
      <c r="AF5362" s="3" t="s">
        <v>215</v>
      </c>
      <c r="AG5362" s="3" t="s">
        <v>215</v>
      </c>
      <c r="AH5362" s="3">
        <v>137.34800000000001</v>
      </c>
      <c r="AI5362" s="3">
        <v>127.914</v>
      </c>
      <c r="AJ5362" s="3">
        <v>109.00700000000001</v>
      </c>
      <c r="AK5362" s="3">
        <v>100</v>
      </c>
      <c r="AL5362" s="3">
        <v>125.408</v>
      </c>
      <c r="AM5362" s="3">
        <v>158.20400000000001</v>
      </c>
      <c r="AN5362" s="3">
        <v>129.45099999999999</v>
      </c>
      <c r="AO5362" s="3">
        <v>152.864</v>
      </c>
      <c r="AP5362" s="3">
        <v>189.67400000000001</v>
      </c>
      <c r="AQ5362" s="3">
        <v>148.60300000000001</v>
      </c>
      <c r="AR5362" s="3">
        <v>131.023</v>
      </c>
      <c r="AS5362" s="3">
        <v>120.136</v>
      </c>
      <c r="AT5362" s="3">
        <v>126.943</v>
      </c>
      <c r="AU5362" s="3">
        <v>131.506</v>
      </c>
      <c r="AV5362" s="3">
        <v>133.05799999999999</v>
      </c>
      <c r="AW5362" s="3">
        <v>134.655</v>
      </c>
      <c r="AX5362" s="3">
        <v>136.893</v>
      </c>
      <c r="AY5362" s="3">
        <v>139.16800000000001</v>
      </c>
      <c r="AZ5362" s="3">
        <v>141.39400000000001</v>
      </c>
      <c r="BA5362">
        <v>144.22200000000001</v>
      </c>
      <c r="BB5362">
        <v>2016</v>
      </c>
    </row>
    <row r="5363" spans="1:54" hidden="1" x14ac:dyDescent="0.2">
      <c r="A5363">
        <v>836</v>
      </c>
      <c r="B5363" t="s">
        <v>437</v>
      </c>
      <c r="C5363" t="s">
        <v>336</v>
      </c>
      <c r="D5363" t="s">
        <v>436</v>
      </c>
      <c r="E5363" t="s">
        <v>333</v>
      </c>
      <c r="F5363" t="s">
        <v>335</v>
      </c>
      <c r="G5363" t="s">
        <v>225</v>
      </c>
      <c r="H5363" t="s">
        <v>322</v>
      </c>
      <c r="I5363" t="s">
        <v>330</v>
      </c>
      <c r="J5363" s="3" t="s">
        <v>215</v>
      </c>
      <c r="K5363" s="3" t="s">
        <v>215</v>
      </c>
      <c r="L5363" s="3" t="s">
        <v>215</v>
      </c>
      <c r="M5363" s="3" t="s">
        <v>215</v>
      </c>
      <c r="N5363" s="3" t="s">
        <v>215</v>
      </c>
      <c r="O5363" s="3" t="s">
        <v>215</v>
      </c>
      <c r="P5363" s="3" t="s">
        <v>215</v>
      </c>
      <c r="Q5363" s="3" t="s">
        <v>215</v>
      </c>
      <c r="R5363" s="3" t="s">
        <v>215</v>
      </c>
      <c r="S5363" s="3" t="s">
        <v>215</v>
      </c>
      <c r="T5363" s="3" t="s">
        <v>215</v>
      </c>
      <c r="U5363" s="3" t="s">
        <v>215</v>
      </c>
      <c r="V5363" s="3" t="s">
        <v>215</v>
      </c>
      <c r="W5363" s="3" t="s">
        <v>215</v>
      </c>
      <c r="X5363" s="3" t="s">
        <v>215</v>
      </c>
      <c r="Y5363" s="3" t="s">
        <v>215</v>
      </c>
      <c r="Z5363" s="3" t="s">
        <v>215</v>
      </c>
      <c r="AA5363" s="3" t="s">
        <v>215</v>
      </c>
      <c r="AB5363" s="3" t="s">
        <v>215</v>
      </c>
      <c r="AC5363" s="3" t="s">
        <v>215</v>
      </c>
      <c r="AD5363" s="3" t="s">
        <v>215</v>
      </c>
      <c r="AE5363" s="3" t="s">
        <v>215</v>
      </c>
      <c r="AF5363" s="3" t="s">
        <v>215</v>
      </c>
      <c r="AG5363" s="3" t="s">
        <v>215</v>
      </c>
      <c r="AH5363" s="3">
        <v>3196.009</v>
      </c>
      <c r="AI5363" s="3">
        <v>3217.2170000000001</v>
      </c>
      <c r="AJ5363" s="3">
        <v>3815.7719999999999</v>
      </c>
      <c r="AK5363" s="3">
        <v>2817.68</v>
      </c>
      <c r="AL5363" s="3">
        <v>3723.8310000000001</v>
      </c>
      <c r="AM5363" s="3">
        <v>3978.989</v>
      </c>
      <c r="AN5363" s="3">
        <v>4328.3590000000004</v>
      </c>
      <c r="AO5363" s="3">
        <v>4782.3890000000001</v>
      </c>
      <c r="AP5363" s="3">
        <v>5116.6049999999996</v>
      </c>
      <c r="AQ5363" s="3">
        <v>6584.8419999999996</v>
      </c>
      <c r="AR5363" s="3">
        <v>8207.1830000000009</v>
      </c>
      <c r="AS5363" s="3">
        <v>8016.9570000000003</v>
      </c>
      <c r="AT5363" s="3">
        <v>8461.6759999999995</v>
      </c>
      <c r="AU5363" s="3">
        <v>8644.5079999999998</v>
      </c>
      <c r="AV5363" s="3">
        <v>8606.2669999999998</v>
      </c>
      <c r="AW5363" s="3">
        <v>8513.3889999999992</v>
      </c>
      <c r="AX5363" s="3">
        <v>8543.1589999999997</v>
      </c>
      <c r="AY5363" s="3">
        <v>8578.4719999999998</v>
      </c>
      <c r="AZ5363" s="3">
        <v>8613.2090000000007</v>
      </c>
      <c r="BA5363">
        <v>8622.2929999999997</v>
      </c>
      <c r="BB5363">
        <v>2016</v>
      </c>
    </row>
    <row r="5364" spans="1:54" hidden="1" x14ac:dyDescent="0.2">
      <c r="A5364">
        <v>836</v>
      </c>
      <c r="B5364" t="s">
        <v>437</v>
      </c>
      <c r="C5364" t="s">
        <v>334</v>
      </c>
      <c r="D5364" t="s">
        <v>436</v>
      </c>
      <c r="E5364" t="s">
        <v>333</v>
      </c>
      <c r="F5364" t="s">
        <v>332</v>
      </c>
      <c r="G5364" t="s">
        <v>331</v>
      </c>
      <c r="H5364" t="s">
        <v>322</v>
      </c>
      <c r="I5364" t="s">
        <v>330</v>
      </c>
      <c r="J5364" s="3" t="s">
        <v>215</v>
      </c>
      <c r="K5364" s="3" t="s">
        <v>215</v>
      </c>
      <c r="L5364" s="3" t="s">
        <v>215</v>
      </c>
      <c r="M5364" s="3" t="s">
        <v>215</v>
      </c>
      <c r="N5364" s="3" t="s">
        <v>215</v>
      </c>
      <c r="O5364" s="3" t="s">
        <v>215</v>
      </c>
      <c r="P5364" s="3" t="s">
        <v>215</v>
      </c>
      <c r="Q5364" s="3" t="s">
        <v>215</v>
      </c>
      <c r="R5364" s="3" t="s">
        <v>215</v>
      </c>
      <c r="S5364" s="3" t="s">
        <v>215</v>
      </c>
      <c r="T5364" s="3" t="s">
        <v>215</v>
      </c>
      <c r="U5364" s="3" t="s">
        <v>215</v>
      </c>
      <c r="V5364" s="3" t="s">
        <v>215</v>
      </c>
      <c r="W5364" s="3" t="s">
        <v>215</v>
      </c>
      <c r="X5364" s="3" t="s">
        <v>215</v>
      </c>
      <c r="Y5364" s="3" t="s">
        <v>215</v>
      </c>
      <c r="Z5364" s="3" t="s">
        <v>215</v>
      </c>
      <c r="AA5364" s="3" t="s">
        <v>215</v>
      </c>
      <c r="AB5364" s="3" t="s">
        <v>215</v>
      </c>
      <c r="AC5364" s="3" t="s">
        <v>215</v>
      </c>
      <c r="AD5364" s="3" t="s">
        <v>215</v>
      </c>
      <c r="AE5364" s="3" t="s">
        <v>215</v>
      </c>
      <c r="AF5364" s="3" t="s">
        <v>215</v>
      </c>
      <c r="AG5364" s="3" t="s">
        <v>215</v>
      </c>
      <c r="AH5364" s="3">
        <v>4041.6460000000002</v>
      </c>
      <c r="AI5364" s="3">
        <v>4068.4650000000001</v>
      </c>
      <c r="AJ5364" s="3">
        <v>4825.393</v>
      </c>
      <c r="AK5364" s="3">
        <v>3563.2139999999999</v>
      </c>
      <c r="AL5364" s="3">
        <v>4709.125</v>
      </c>
      <c r="AM5364" s="3">
        <v>5031.7950000000001</v>
      </c>
      <c r="AN5364" s="3">
        <v>5473.6049999999996</v>
      </c>
      <c r="AO5364" s="3">
        <v>6047.768</v>
      </c>
      <c r="AP5364" s="3">
        <v>6470.415</v>
      </c>
      <c r="AQ5364" s="3">
        <v>8327.1350000000002</v>
      </c>
      <c r="AR5364" s="3">
        <v>10378.734</v>
      </c>
      <c r="AS5364" s="3">
        <v>10138.174999999999</v>
      </c>
      <c r="AT5364" s="3">
        <v>10700.563</v>
      </c>
      <c r="AU5364" s="3">
        <v>10931.771000000001</v>
      </c>
      <c r="AV5364" s="3">
        <v>10883.412</v>
      </c>
      <c r="AW5364" s="3">
        <v>10765.959000000001</v>
      </c>
      <c r="AX5364" s="3">
        <v>10803.606</v>
      </c>
      <c r="AY5364" s="3">
        <v>10848.263000000001</v>
      </c>
      <c r="AZ5364" s="3">
        <v>10892.191000000001</v>
      </c>
      <c r="BA5364">
        <v>10903.678</v>
      </c>
      <c r="BB5364">
        <v>2016</v>
      </c>
    </row>
    <row r="5365" spans="1:54" hidden="1" x14ac:dyDescent="0.2">
      <c r="A5365">
        <v>836</v>
      </c>
      <c r="B5365" t="s">
        <v>437</v>
      </c>
      <c r="C5365" t="s">
        <v>329</v>
      </c>
      <c r="D5365" t="s">
        <v>436</v>
      </c>
      <c r="E5365" t="s">
        <v>325</v>
      </c>
      <c r="F5365" t="s">
        <v>328</v>
      </c>
      <c r="G5365" t="s">
        <v>225</v>
      </c>
      <c r="H5365" t="s">
        <v>322</v>
      </c>
      <c r="I5365" t="s">
        <v>321</v>
      </c>
      <c r="J5365" s="3" t="s">
        <v>215</v>
      </c>
      <c r="K5365" s="3" t="s">
        <v>215</v>
      </c>
      <c r="L5365" s="3" t="s">
        <v>215</v>
      </c>
      <c r="M5365" s="3" t="s">
        <v>215</v>
      </c>
      <c r="N5365" s="3" t="s">
        <v>215</v>
      </c>
      <c r="O5365" s="3" t="s">
        <v>215</v>
      </c>
      <c r="P5365" s="3" t="s">
        <v>215</v>
      </c>
      <c r="Q5365" s="3" t="s">
        <v>215</v>
      </c>
      <c r="R5365" s="3" t="s">
        <v>215</v>
      </c>
      <c r="S5365" s="3" t="s">
        <v>215</v>
      </c>
      <c r="T5365" s="3" t="s">
        <v>215</v>
      </c>
      <c r="U5365" s="3" t="s">
        <v>215</v>
      </c>
      <c r="V5365" s="3" t="s">
        <v>215</v>
      </c>
      <c r="W5365" s="3" t="s">
        <v>215</v>
      </c>
      <c r="X5365" s="3" t="s">
        <v>215</v>
      </c>
      <c r="Y5365" s="3" t="s">
        <v>215</v>
      </c>
      <c r="Z5365" s="3" t="s">
        <v>215</v>
      </c>
      <c r="AA5365" s="3" t="s">
        <v>215</v>
      </c>
      <c r="AB5365" s="3" t="s">
        <v>215</v>
      </c>
      <c r="AC5365" s="3" t="s">
        <v>215</v>
      </c>
      <c r="AD5365" s="3" t="s">
        <v>215</v>
      </c>
      <c r="AE5365" s="3" t="s">
        <v>215</v>
      </c>
      <c r="AF5365" s="3" t="s">
        <v>215</v>
      </c>
      <c r="AG5365" s="3" t="s">
        <v>215</v>
      </c>
      <c r="AH5365" s="3">
        <v>4389.6549999999997</v>
      </c>
      <c r="AI5365" s="3">
        <v>4115.2730000000001</v>
      </c>
      <c r="AJ5365" s="3">
        <v>4159.4639999999999</v>
      </c>
      <c r="AK5365" s="3">
        <v>2817.6860000000001</v>
      </c>
      <c r="AL5365" s="3">
        <v>4669.9750000000004</v>
      </c>
      <c r="AM5365" s="3">
        <v>6294.9089999999997</v>
      </c>
      <c r="AN5365" s="3">
        <v>5603.12</v>
      </c>
      <c r="AO5365" s="3">
        <v>7310.5280000000002</v>
      </c>
      <c r="AP5365" s="3">
        <v>9704.8559999999998</v>
      </c>
      <c r="AQ5365" s="3">
        <v>9785.2790000000005</v>
      </c>
      <c r="AR5365" s="3">
        <v>10753.276</v>
      </c>
      <c r="AS5365" s="3">
        <v>9631.2540000000008</v>
      </c>
      <c r="AT5365" s="3">
        <v>10741.516</v>
      </c>
      <c r="AU5365" s="3">
        <v>11368.038</v>
      </c>
      <c r="AV5365" s="3">
        <v>11451.337</v>
      </c>
      <c r="AW5365" s="3">
        <v>11463.688</v>
      </c>
      <c r="AX5365" s="3">
        <v>11695.028</v>
      </c>
      <c r="AY5365" s="3">
        <v>11938.463</v>
      </c>
      <c r="AZ5365" s="3">
        <v>12178.594999999999</v>
      </c>
      <c r="BA5365">
        <v>12435.268</v>
      </c>
      <c r="BB5365">
        <v>2016</v>
      </c>
    </row>
    <row r="5366" spans="1:54" hidden="1" x14ac:dyDescent="0.2">
      <c r="A5366">
        <v>836</v>
      </c>
      <c r="B5366" t="s">
        <v>437</v>
      </c>
      <c r="C5366" t="s">
        <v>327</v>
      </c>
      <c r="D5366" t="s">
        <v>436</v>
      </c>
      <c r="E5366" t="s">
        <v>325</v>
      </c>
      <c r="F5366" t="s">
        <v>326</v>
      </c>
      <c r="G5366" t="s">
        <v>223</v>
      </c>
      <c r="H5366" t="s">
        <v>322</v>
      </c>
      <c r="I5366" t="s">
        <v>321</v>
      </c>
      <c r="J5366" s="3" t="s">
        <v>215</v>
      </c>
      <c r="K5366" s="3" t="s">
        <v>215</v>
      </c>
      <c r="L5366" s="3" t="s">
        <v>215</v>
      </c>
      <c r="M5366" s="3" t="s">
        <v>215</v>
      </c>
      <c r="N5366" s="3" t="s">
        <v>215</v>
      </c>
      <c r="O5366" s="3" t="s">
        <v>215</v>
      </c>
      <c r="P5366" s="3" t="s">
        <v>215</v>
      </c>
      <c r="Q5366" s="3" t="s">
        <v>215</v>
      </c>
      <c r="R5366" s="3" t="s">
        <v>215</v>
      </c>
      <c r="S5366" s="3" t="s">
        <v>215</v>
      </c>
      <c r="T5366" s="3" t="s">
        <v>215</v>
      </c>
      <c r="U5366" s="3" t="s">
        <v>215</v>
      </c>
      <c r="V5366" s="3" t="s">
        <v>215</v>
      </c>
      <c r="W5366" s="3" t="s">
        <v>215</v>
      </c>
      <c r="X5366" s="3" t="s">
        <v>215</v>
      </c>
      <c r="Y5366" s="3" t="s">
        <v>215</v>
      </c>
      <c r="Z5366" s="3" t="s">
        <v>215</v>
      </c>
      <c r="AA5366" s="3" t="s">
        <v>215</v>
      </c>
      <c r="AB5366" s="3" t="s">
        <v>215</v>
      </c>
      <c r="AC5366" s="3" t="s">
        <v>215</v>
      </c>
      <c r="AD5366" s="3" t="s">
        <v>215</v>
      </c>
      <c r="AE5366" s="3" t="s">
        <v>215</v>
      </c>
      <c r="AF5366" s="3" t="s">
        <v>215</v>
      </c>
      <c r="AG5366" s="3" t="s">
        <v>215</v>
      </c>
      <c r="AH5366" s="3">
        <v>3122.4569999999999</v>
      </c>
      <c r="AI5366" s="3">
        <v>3094.19</v>
      </c>
      <c r="AJ5366" s="3">
        <v>3113.76</v>
      </c>
      <c r="AK5366" s="3">
        <v>2211.395</v>
      </c>
      <c r="AL5366" s="3">
        <v>4185.1909999999998</v>
      </c>
      <c r="AM5366" s="3">
        <v>4634.2889999999998</v>
      </c>
      <c r="AN5366" s="3">
        <v>4936.6689999999999</v>
      </c>
      <c r="AO5366" s="3">
        <v>7214.3370000000004</v>
      </c>
      <c r="AP5366" s="3">
        <v>10005.005999999999</v>
      </c>
      <c r="AQ5366" s="3">
        <v>10036.183999999999</v>
      </c>
      <c r="AR5366" s="3">
        <v>9872.9390000000003</v>
      </c>
      <c r="AS5366" s="3">
        <v>8055.5420000000004</v>
      </c>
      <c r="AT5366" s="3">
        <v>7823.6419999999998</v>
      </c>
      <c r="AU5366" s="3">
        <v>8574.7379999999994</v>
      </c>
      <c r="AV5366" s="3">
        <v>8799.7520000000004</v>
      </c>
      <c r="AW5366" s="3">
        <v>8711.3089999999993</v>
      </c>
      <c r="AX5366" s="3">
        <v>8867.6260000000002</v>
      </c>
      <c r="AY5366" s="3">
        <v>8997.7819999999992</v>
      </c>
      <c r="AZ5366" s="3">
        <v>9106.59</v>
      </c>
      <c r="BA5366">
        <v>9222.8590000000004</v>
      </c>
      <c r="BB5366">
        <v>2016</v>
      </c>
    </row>
    <row r="5367" spans="1:54" hidden="1" x14ac:dyDescent="0.2">
      <c r="A5367">
        <v>836</v>
      </c>
      <c r="B5367" t="s">
        <v>437</v>
      </c>
      <c r="C5367" t="s">
        <v>212</v>
      </c>
      <c r="D5367" t="s">
        <v>436</v>
      </c>
      <c r="E5367" t="s">
        <v>325</v>
      </c>
      <c r="F5367" t="s">
        <v>324</v>
      </c>
      <c r="G5367" t="s">
        <v>323</v>
      </c>
      <c r="H5367" t="s">
        <v>322</v>
      </c>
      <c r="I5367" t="s">
        <v>321</v>
      </c>
      <c r="J5367" s="3" t="s">
        <v>215</v>
      </c>
      <c r="K5367" s="3" t="s">
        <v>215</v>
      </c>
      <c r="L5367" s="3" t="s">
        <v>215</v>
      </c>
      <c r="M5367" s="3" t="s">
        <v>215</v>
      </c>
      <c r="N5367" s="3" t="s">
        <v>215</v>
      </c>
      <c r="O5367" s="3" t="s">
        <v>215</v>
      </c>
      <c r="P5367" s="3" t="s">
        <v>215</v>
      </c>
      <c r="Q5367" s="3" t="s">
        <v>215</v>
      </c>
      <c r="R5367" s="3" t="s">
        <v>215</v>
      </c>
      <c r="S5367" s="3" t="s">
        <v>215</v>
      </c>
      <c r="T5367" s="3" t="s">
        <v>215</v>
      </c>
      <c r="U5367" s="3" t="s">
        <v>215</v>
      </c>
      <c r="V5367" s="3" t="s">
        <v>215</v>
      </c>
      <c r="W5367" s="3" t="s">
        <v>215</v>
      </c>
      <c r="X5367" s="3" t="s">
        <v>215</v>
      </c>
      <c r="Y5367" s="3" t="s">
        <v>215</v>
      </c>
      <c r="Z5367" s="3" t="s">
        <v>215</v>
      </c>
      <c r="AA5367" s="3" t="s">
        <v>215</v>
      </c>
      <c r="AB5367" s="3" t="s">
        <v>215</v>
      </c>
      <c r="AC5367" s="3" t="s">
        <v>215</v>
      </c>
      <c r="AD5367" s="3" t="s">
        <v>215</v>
      </c>
      <c r="AE5367" s="3" t="s">
        <v>215</v>
      </c>
      <c r="AF5367" s="3" t="s">
        <v>215</v>
      </c>
      <c r="AG5367" s="3" t="s">
        <v>215</v>
      </c>
      <c r="AH5367" s="3">
        <v>3486.4749999999999</v>
      </c>
      <c r="AI5367" s="3">
        <v>3622.5239999999999</v>
      </c>
      <c r="AJ5367" s="3">
        <v>4428.5060000000003</v>
      </c>
      <c r="AK5367" s="3">
        <v>3357.1570000000002</v>
      </c>
      <c r="AL5367" s="3">
        <v>4523.835</v>
      </c>
      <c r="AM5367" s="3">
        <v>4870.518</v>
      </c>
      <c r="AN5367" s="3">
        <v>5362.8990000000003</v>
      </c>
      <c r="AO5367" s="3">
        <v>6047.768</v>
      </c>
      <c r="AP5367" s="3">
        <v>6589.607</v>
      </c>
      <c r="AQ5367" s="3">
        <v>8617.4840000000004</v>
      </c>
      <c r="AR5367" s="3">
        <v>10933.386</v>
      </c>
      <c r="AS5367" s="3">
        <v>10795.776</v>
      </c>
      <c r="AT5367" s="3">
        <v>11540.025</v>
      </c>
      <c r="AU5367" s="3">
        <v>12001.505999999999</v>
      </c>
      <c r="AV5367" s="3">
        <v>12219.886</v>
      </c>
      <c r="AW5367" s="3">
        <v>12350.17</v>
      </c>
      <c r="AX5367" s="3">
        <v>12636.868</v>
      </c>
      <c r="AY5367" s="3">
        <v>12930.929</v>
      </c>
      <c r="AZ5367" s="3">
        <v>13206.225</v>
      </c>
      <c r="BA5367">
        <v>13450.163</v>
      </c>
      <c r="BB5367">
        <v>2016</v>
      </c>
    </row>
    <row r="5368" spans="1:54" hidden="1" x14ac:dyDescent="0.2">
      <c r="A5368">
        <v>836</v>
      </c>
      <c r="B5368" t="s">
        <v>437</v>
      </c>
      <c r="C5368" t="s">
        <v>320</v>
      </c>
      <c r="D5368" t="s">
        <v>436</v>
      </c>
      <c r="E5368" t="s">
        <v>319</v>
      </c>
      <c r="F5368" t="s">
        <v>318</v>
      </c>
      <c r="G5368" t="s">
        <v>243</v>
      </c>
    </row>
    <row r="5369" spans="1:54" hidden="1" x14ac:dyDescent="0.2">
      <c r="A5369">
        <v>836</v>
      </c>
      <c r="B5369" t="s">
        <v>437</v>
      </c>
      <c r="C5369" t="s">
        <v>317</v>
      </c>
      <c r="D5369" t="s">
        <v>436</v>
      </c>
      <c r="E5369" t="s">
        <v>316</v>
      </c>
      <c r="F5369" t="s">
        <v>315</v>
      </c>
      <c r="G5369" t="s">
        <v>288</v>
      </c>
      <c r="I5369" t="s">
        <v>310</v>
      </c>
      <c r="J5369" s="3" t="s">
        <v>215</v>
      </c>
      <c r="K5369" s="3" t="s">
        <v>215</v>
      </c>
      <c r="L5369" s="3" t="s">
        <v>215</v>
      </c>
      <c r="M5369" s="3" t="s">
        <v>215</v>
      </c>
      <c r="N5369" s="3" t="s">
        <v>215</v>
      </c>
      <c r="O5369" s="3" t="s">
        <v>215</v>
      </c>
      <c r="P5369" s="3" t="s">
        <v>215</v>
      </c>
      <c r="Q5369" s="3" t="s">
        <v>215</v>
      </c>
      <c r="R5369" s="3" t="s">
        <v>215</v>
      </c>
      <c r="S5369" s="3" t="s">
        <v>215</v>
      </c>
      <c r="T5369" s="3" t="s">
        <v>215</v>
      </c>
      <c r="U5369" s="3" t="s">
        <v>215</v>
      </c>
      <c r="V5369" s="3" t="s">
        <v>215</v>
      </c>
      <c r="W5369" s="3" t="s">
        <v>215</v>
      </c>
      <c r="X5369" s="3" t="s">
        <v>215</v>
      </c>
      <c r="Y5369" s="3" t="s">
        <v>215</v>
      </c>
      <c r="Z5369" s="3" t="s">
        <v>215</v>
      </c>
      <c r="AA5369" s="3" t="s">
        <v>215</v>
      </c>
      <c r="AB5369" s="3" t="s">
        <v>215</v>
      </c>
      <c r="AC5369" s="3" t="s">
        <v>215</v>
      </c>
      <c r="AD5369" s="3" t="s">
        <v>215</v>
      </c>
      <c r="AE5369" s="3" t="s">
        <v>215</v>
      </c>
      <c r="AF5369" s="3" t="s">
        <v>215</v>
      </c>
      <c r="AG5369" s="3" t="s">
        <v>215</v>
      </c>
      <c r="AH5369" s="3" t="s">
        <v>355</v>
      </c>
      <c r="AI5369" s="3" t="s">
        <v>355</v>
      </c>
      <c r="AJ5369" s="3" t="s">
        <v>355</v>
      </c>
      <c r="AK5369" s="3" t="s">
        <v>355</v>
      </c>
      <c r="AL5369" s="3" t="s">
        <v>355</v>
      </c>
      <c r="AM5369" s="3" t="s">
        <v>355</v>
      </c>
      <c r="AN5369" s="3" t="s">
        <v>355</v>
      </c>
      <c r="AO5369" s="3" t="s">
        <v>355</v>
      </c>
      <c r="AP5369" s="3" t="s">
        <v>355</v>
      </c>
      <c r="AQ5369" s="3" t="s">
        <v>355</v>
      </c>
      <c r="AR5369" s="3" t="s">
        <v>355</v>
      </c>
      <c r="AS5369" s="3" t="s">
        <v>355</v>
      </c>
      <c r="AT5369" s="3" t="s">
        <v>355</v>
      </c>
      <c r="AU5369" s="3" t="s">
        <v>355</v>
      </c>
      <c r="AV5369" s="3" t="s">
        <v>355</v>
      </c>
      <c r="AW5369" s="3" t="s">
        <v>355</v>
      </c>
      <c r="AX5369" s="3" t="s">
        <v>355</v>
      </c>
      <c r="AY5369" s="3" t="s">
        <v>355</v>
      </c>
      <c r="AZ5369" s="3" t="s">
        <v>355</v>
      </c>
      <c r="BA5369" t="s">
        <v>355</v>
      </c>
      <c r="BB5369">
        <v>2016</v>
      </c>
    </row>
    <row r="5370" spans="1:54" hidden="1" x14ac:dyDescent="0.2">
      <c r="A5370">
        <v>836</v>
      </c>
      <c r="B5370" t="s">
        <v>437</v>
      </c>
      <c r="C5370" t="s">
        <v>314</v>
      </c>
      <c r="D5370" t="s">
        <v>436</v>
      </c>
      <c r="E5370" t="s">
        <v>313</v>
      </c>
      <c r="F5370" t="s">
        <v>312</v>
      </c>
      <c r="G5370" t="s">
        <v>311</v>
      </c>
      <c r="I5370" t="s">
        <v>310</v>
      </c>
      <c r="J5370" s="3" t="s">
        <v>215</v>
      </c>
      <c r="K5370" s="3" t="s">
        <v>215</v>
      </c>
      <c r="L5370" s="3" t="s">
        <v>215</v>
      </c>
      <c r="M5370" s="3" t="s">
        <v>215</v>
      </c>
      <c r="N5370" s="3" t="s">
        <v>215</v>
      </c>
      <c r="O5370" s="3" t="s">
        <v>215</v>
      </c>
      <c r="P5370" s="3" t="s">
        <v>215</v>
      </c>
      <c r="Q5370" s="3" t="s">
        <v>215</v>
      </c>
      <c r="R5370" s="3" t="s">
        <v>215</v>
      </c>
      <c r="S5370" s="3" t="s">
        <v>215</v>
      </c>
      <c r="T5370" s="3" t="s">
        <v>215</v>
      </c>
      <c r="U5370" s="3" t="s">
        <v>215</v>
      </c>
      <c r="V5370" s="3" t="s">
        <v>215</v>
      </c>
      <c r="W5370" s="3" t="s">
        <v>215</v>
      </c>
      <c r="X5370" s="3" t="s">
        <v>215</v>
      </c>
      <c r="Y5370" s="3" t="s">
        <v>215</v>
      </c>
      <c r="Z5370" s="3" t="s">
        <v>215</v>
      </c>
      <c r="AA5370" s="3" t="s">
        <v>215</v>
      </c>
      <c r="AB5370" s="3" t="s">
        <v>215</v>
      </c>
      <c r="AC5370" s="3" t="s">
        <v>215</v>
      </c>
      <c r="AD5370" s="3" t="s">
        <v>215</v>
      </c>
      <c r="AE5370" s="3" t="s">
        <v>215</v>
      </c>
      <c r="AF5370" s="3" t="s">
        <v>215</v>
      </c>
      <c r="AG5370" s="3" t="s">
        <v>215</v>
      </c>
      <c r="AH5370" s="3">
        <v>1.2589999999999999</v>
      </c>
      <c r="AI5370" s="3">
        <v>1.1359999999999999</v>
      </c>
      <c r="AJ5370" s="3">
        <v>0.93899999999999995</v>
      </c>
      <c r="AK5370" s="3">
        <v>0.83899999999999997</v>
      </c>
      <c r="AL5370" s="3">
        <v>1.032</v>
      </c>
      <c r="AM5370" s="3">
        <v>1.292</v>
      </c>
      <c r="AN5370" s="3">
        <v>1.0449999999999999</v>
      </c>
      <c r="AO5370" s="3">
        <v>1.2090000000000001</v>
      </c>
      <c r="AP5370" s="3">
        <v>1.4730000000000001</v>
      </c>
      <c r="AQ5370" s="3">
        <v>1.1359999999999999</v>
      </c>
      <c r="AR5370" s="3">
        <v>0.98399999999999999</v>
      </c>
      <c r="AS5370" s="3">
        <v>0.89200000000000002</v>
      </c>
      <c r="AT5370" s="3">
        <v>0.93100000000000005</v>
      </c>
      <c r="AU5370" s="3">
        <v>0.94699999999999995</v>
      </c>
      <c r="AV5370" s="3">
        <v>0.93700000000000006</v>
      </c>
      <c r="AW5370" s="3">
        <v>0.92800000000000005</v>
      </c>
      <c r="AX5370" s="3">
        <v>0.92500000000000004</v>
      </c>
      <c r="AY5370" s="3">
        <v>0.92300000000000004</v>
      </c>
      <c r="AZ5370" s="3">
        <v>0.92200000000000004</v>
      </c>
      <c r="BA5370">
        <v>0.92500000000000004</v>
      </c>
      <c r="BB5370">
        <v>2016</v>
      </c>
    </row>
    <row r="5371" spans="1:54" hidden="1" x14ac:dyDescent="0.2">
      <c r="A5371">
        <v>836</v>
      </c>
      <c r="B5371" t="s">
        <v>437</v>
      </c>
      <c r="C5371" t="s">
        <v>309</v>
      </c>
      <c r="D5371" t="s">
        <v>436</v>
      </c>
      <c r="E5371" t="s">
        <v>308</v>
      </c>
      <c r="F5371" t="s">
        <v>307</v>
      </c>
      <c r="G5371" t="s">
        <v>217</v>
      </c>
    </row>
    <row r="5372" spans="1:54" hidden="1" x14ac:dyDescent="0.2">
      <c r="A5372">
        <v>836</v>
      </c>
      <c r="B5372" t="s">
        <v>437</v>
      </c>
      <c r="C5372" t="s">
        <v>306</v>
      </c>
      <c r="D5372" t="s">
        <v>436</v>
      </c>
      <c r="E5372" t="s">
        <v>305</v>
      </c>
      <c r="F5372" t="s">
        <v>304</v>
      </c>
      <c r="G5372" t="s">
        <v>217</v>
      </c>
    </row>
    <row r="5373" spans="1:54" hidden="1" x14ac:dyDescent="0.2">
      <c r="A5373">
        <v>836</v>
      </c>
      <c r="B5373" t="s">
        <v>437</v>
      </c>
      <c r="C5373" t="s">
        <v>303</v>
      </c>
      <c r="D5373" t="s">
        <v>436</v>
      </c>
      <c r="E5373" t="s">
        <v>300</v>
      </c>
      <c r="F5373" t="s">
        <v>302</v>
      </c>
      <c r="G5373" t="s">
        <v>295</v>
      </c>
      <c r="I5373" t="s">
        <v>1489</v>
      </c>
      <c r="J5373" s="3" t="s">
        <v>215</v>
      </c>
      <c r="K5373" s="3" t="s">
        <v>215</v>
      </c>
      <c r="L5373" s="3" t="s">
        <v>215</v>
      </c>
      <c r="M5373" s="3" t="s">
        <v>215</v>
      </c>
      <c r="N5373" s="3" t="s">
        <v>215</v>
      </c>
      <c r="O5373" s="3" t="s">
        <v>215</v>
      </c>
      <c r="P5373" s="3" t="s">
        <v>215</v>
      </c>
      <c r="Q5373" s="3" t="s">
        <v>215</v>
      </c>
      <c r="R5373" s="3" t="s">
        <v>215</v>
      </c>
      <c r="S5373" s="3" t="s">
        <v>215</v>
      </c>
      <c r="T5373" s="3" t="s">
        <v>215</v>
      </c>
      <c r="U5373" s="3" t="s">
        <v>215</v>
      </c>
      <c r="V5373" s="3" t="s">
        <v>215</v>
      </c>
      <c r="W5373" s="3" t="s">
        <v>215</v>
      </c>
      <c r="X5373" s="3" t="s">
        <v>215</v>
      </c>
      <c r="Y5373" s="3" t="s">
        <v>215</v>
      </c>
      <c r="Z5373" s="3" t="s">
        <v>215</v>
      </c>
      <c r="AA5373" s="3" t="s">
        <v>215</v>
      </c>
      <c r="AB5373" s="3" t="s">
        <v>215</v>
      </c>
      <c r="AC5373" s="3" t="s">
        <v>215</v>
      </c>
      <c r="AD5373" s="3" t="s">
        <v>215</v>
      </c>
      <c r="AE5373" s="3" t="s">
        <v>215</v>
      </c>
      <c r="AF5373" s="3" t="s">
        <v>215</v>
      </c>
      <c r="AG5373" s="3" t="s">
        <v>215</v>
      </c>
      <c r="AH5373" s="3">
        <v>61.619</v>
      </c>
      <c r="AI5373" s="3">
        <v>66.956000000000003</v>
      </c>
      <c r="AJ5373" s="3">
        <v>79.88</v>
      </c>
      <c r="AK5373" s="3">
        <v>84.353999999999999</v>
      </c>
      <c r="AL5373" s="3">
        <v>85.227000000000004</v>
      </c>
      <c r="AM5373" s="3">
        <v>104.337</v>
      </c>
      <c r="AN5373" s="3">
        <v>102.283</v>
      </c>
      <c r="AO5373" s="3">
        <v>98.835999999999999</v>
      </c>
      <c r="AP5373" s="3">
        <v>99.094999999999999</v>
      </c>
      <c r="AQ5373" s="3">
        <v>98</v>
      </c>
      <c r="AR5373" s="3">
        <v>98.27</v>
      </c>
      <c r="AS5373" s="3">
        <v>107.88500000000001</v>
      </c>
      <c r="AT5373" s="3">
        <v>116.678</v>
      </c>
      <c r="AU5373" s="3">
        <v>122.607</v>
      </c>
      <c r="AV5373" s="3">
        <v>125.059</v>
      </c>
      <c r="AW5373" s="3">
        <v>127.56100000000001</v>
      </c>
      <c r="AX5373" s="3">
        <v>130.11199999999999</v>
      </c>
      <c r="AY5373" s="3">
        <v>132.714</v>
      </c>
      <c r="AZ5373" s="3">
        <v>135.36799999999999</v>
      </c>
      <c r="BA5373">
        <v>138.07599999999999</v>
      </c>
      <c r="BB5373">
        <v>2017</v>
      </c>
    </row>
    <row r="5374" spans="1:54" hidden="1" x14ac:dyDescent="0.2">
      <c r="A5374">
        <v>836</v>
      </c>
      <c r="B5374" t="s">
        <v>437</v>
      </c>
      <c r="C5374" t="s">
        <v>301</v>
      </c>
      <c r="D5374" t="s">
        <v>436</v>
      </c>
      <c r="E5374" t="s">
        <v>300</v>
      </c>
      <c r="F5374" t="s">
        <v>299</v>
      </c>
      <c r="G5374" t="s">
        <v>275</v>
      </c>
      <c r="I5374" t="s">
        <v>298</v>
      </c>
      <c r="J5374" s="3" t="s">
        <v>215</v>
      </c>
      <c r="K5374" s="3" t="s">
        <v>215</v>
      </c>
      <c r="L5374" s="3" t="s">
        <v>215</v>
      </c>
      <c r="M5374" s="3" t="s">
        <v>215</v>
      </c>
      <c r="N5374" s="3" t="s">
        <v>215</v>
      </c>
      <c r="O5374" s="3" t="s">
        <v>215</v>
      </c>
      <c r="P5374" s="3" t="s">
        <v>215</v>
      </c>
      <c r="Q5374" s="3" t="s">
        <v>215</v>
      </c>
      <c r="R5374" s="3" t="s">
        <v>215</v>
      </c>
      <c r="S5374" s="3" t="s">
        <v>215</v>
      </c>
      <c r="T5374" s="3" t="s">
        <v>215</v>
      </c>
      <c r="U5374" s="3" t="s">
        <v>215</v>
      </c>
      <c r="V5374" s="3" t="s">
        <v>215</v>
      </c>
      <c r="W5374" s="3" t="s">
        <v>215</v>
      </c>
      <c r="X5374" s="3" t="s">
        <v>215</v>
      </c>
      <c r="Y5374" s="3" t="s">
        <v>215</v>
      </c>
      <c r="Z5374" s="3" t="s">
        <v>215</v>
      </c>
      <c r="AA5374" s="3" t="s">
        <v>215</v>
      </c>
      <c r="AB5374" s="3" t="s">
        <v>215</v>
      </c>
      <c r="AC5374" s="3" t="s">
        <v>215</v>
      </c>
      <c r="AD5374" s="3" t="s">
        <v>215</v>
      </c>
      <c r="AE5374" s="3" t="s">
        <v>215</v>
      </c>
      <c r="AF5374" s="3" t="s">
        <v>215</v>
      </c>
      <c r="AG5374" s="3" t="s">
        <v>215</v>
      </c>
      <c r="AH5374" s="3" t="s">
        <v>215</v>
      </c>
      <c r="AI5374" s="3">
        <v>8.6620000000000008</v>
      </c>
      <c r="AJ5374" s="3">
        <v>19.302</v>
      </c>
      <c r="AK5374" s="3">
        <v>5.601</v>
      </c>
      <c r="AL5374" s="3">
        <v>1.0349999999999999</v>
      </c>
      <c r="AM5374" s="3">
        <v>22.422000000000001</v>
      </c>
      <c r="AN5374" s="3">
        <v>-1.968</v>
      </c>
      <c r="AO5374" s="3">
        <v>-3.37</v>
      </c>
      <c r="AP5374" s="3">
        <v>0.26200000000000001</v>
      </c>
      <c r="AQ5374" s="3">
        <v>-1.105</v>
      </c>
      <c r="AR5374" s="3">
        <v>0.27500000000000002</v>
      </c>
      <c r="AS5374" s="3">
        <v>9.7840000000000007</v>
      </c>
      <c r="AT5374" s="3">
        <v>8.15</v>
      </c>
      <c r="AU5374" s="3">
        <v>5.0819999999999999</v>
      </c>
      <c r="AV5374" s="3">
        <v>2</v>
      </c>
      <c r="AW5374" s="3">
        <v>2</v>
      </c>
      <c r="AX5374" s="3">
        <v>2</v>
      </c>
      <c r="AY5374" s="3">
        <v>2</v>
      </c>
      <c r="AZ5374" s="3">
        <v>2</v>
      </c>
      <c r="BA5374">
        <v>2</v>
      </c>
      <c r="BB5374">
        <v>2017</v>
      </c>
    </row>
    <row r="5375" spans="1:54" hidden="1" x14ac:dyDescent="0.2">
      <c r="A5375">
        <v>836</v>
      </c>
      <c r="B5375" t="s">
        <v>437</v>
      </c>
      <c r="C5375" t="s">
        <v>297</v>
      </c>
      <c r="D5375" t="s">
        <v>436</v>
      </c>
      <c r="E5375" t="s">
        <v>293</v>
      </c>
      <c r="F5375" t="s">
        <v>296</v>
      </c>
      <c r="G5375" t="s">
        <v>295</v>
      </c>
      <c r="I5375" t="s">
        <v>1489</v>
      </c>
      <c r="J5375" s="3" t="s">
        <v>215</v>
      </c>
      <c r="K5375" s="3" t="s">
        <v>215</v>
      </c>
      <c r="L5375" s="3" t="s">
        <v>215</v>
      </c>
      <c r="M5375" s="3" t="s">
        <v>215</v>
      </c>
      <c r="N5375" s="3" t="s">
        <v>215</v>
      </c>
      <c r="O5375" s="3" t="s">
        <v>215</v>
      </c>
      <c r="P5375" s="3" t="s">
        <v>215</v>
      </c>
      <c r="Q5375" s="3" t="s">
        <v>215</v>
      </c>
      <c r="R5375" s="3" t="s">
        <v>215</v>
      </c>
      <c r="S5375" s="3" t="s">
        <v>215</v>
      </c>
      <c r="T5375" s="3" t="s">
        <v>215</v>
      </c>
      <c r="U5375" s="3" t="s">
        <v>215</v>
      </c>
      <c r="V5375" s="3" t="s">
        <v>215</v>
      </c>
      <c r="W5375" s="3" t="s">
        <v>215</v>
      </c>
      <c r="X5375" s="3" t="s">
        <v>215</v>
      </c>
      <c r="Y5375" s="3" t="s">
        <v>215</v>
      </c>
      <c r="Z5375" s="3" t="s">
        <v>215</v>
      </c>
      <c r="AA5375" s="3" t="s">
        <v>215</v>
      </c>
      <c r="AB5375" s="3" t="s">
        <v>215</v>
      </c>
      <c r="AC5375" s="3" t="s">
        <v>215</v>
      </c>
      <c r="AD5375" s="3" t="s">
        <v>215</v>
      </c>
      <c r="AE5375" s="3" t="s">
        <v>215</v>
      </c>
      <c r="AF5375" s="3" t="s">
        <v>215</v>
      </c>
      <c r="AG5375" s="3" t="s">
        <v>215</v>
      </c>
      <c r="AH5375" s="3">
        <v>66.207999999999998</v>
      </c>
      <c r="AI5375" s="3">
        <v>66.331000000000003</v>
      </c>
      <c r="AJ5375" s="3">
        <v>81.119</v>
      </c>
      <c r="AK5375" s="3">
        <v>85.284999999999997</v>
      </c>
      <c r="AL5375" s="3">
        <v>88.570999999999998</v>
      </c>
      <c r="AM5375" s="3">
        <v>104.789</v>
      </c>
      <c r="AN5375" s="3">
        <v>98.93</v>
      </c>
      <c r="AO5375" s="3">
        <v>97.968000000000004</v>
      </c>
      <c r="AP5375" s="3">
        <v>98.281999999999996</v>
      </c>
      <c r="AQ5375" s="3">
        <v>96.558000000000007</v>
      </c>
      <c r="AR5375" s="3">
        <v>106.202</v>
      </c>
      <c r="AS5375" s="3">
        <v>109.93</v>
      </c>
      <c r="AT5375" s="3">
        <v>118.961</v>
      </c>
      <c r="AU5375" s="3">
        <v>120.84</v>
      </c>
      <c r="AV5375" s="3">
        <v>123.25700000000001</v>
      </c>
      <c r="AW5375" s="3">
        <v>125.72199999999999</v>
      </c>
      <c r="AX5375" s="3">
        <v>128.23699999999999</v>
      </c>
      <c r="AY5375" s="3">
        <v>130.80099999999999</v>
      </c>
      <c r="AZ5375" s="3">
        <v>133.417</v>
      </c>
      <c r="BA5375">
        <v>136.08600000000001</v>
      </c>
      <c r="BB5375">
        <v>2017</v>
      </c>
    </row>
    <row r="5376" spans="1:54" hidden="1" x14ac:dyDescent="0.2">
      <c r="A5376">
        <v>836</v>
      </c>
      <c r="B5376" t="s">
        <v>437</v>
      </c>
      <c r="C5376" t="s">
        <v>294</v>
      </c>
      <c r="D5376" t="s">
        <v>436</v>
      </c>
      <c r="E5376" t="s">
        <v>293</v>
      </c>
      <c r="F5376" t="s">
        <v>292</v>
      </c>
      <c r="G5376" t="s">
        <v>275</v>
      </c>
      <c r="I5376" t="s">
        <v>291</v>
      </c>
      <c r="J5376" s="3" t="s">
        <v>215</v>
      </c>
      <c r="K5376" s="3" t="s">
        <v>215</v>
      </c>
      <c r="L5376" s="3" t="s">
        <v>215</v>
      </c>
      <c r="M5376" s="3" t="s">
        <v>215</v>
      </c>
      <c r="N5376" s="3" t="s">
        <v>215</v>
      </c>
      <c r="O5376" s="3" t="s">
        <v>215</v>
      </c>
      <c r="P5376" s="3" t="s">
        <v>215</v>
      </c>
      <c r="Q5376" s="3" t="s">
        <v>215</v>
      </c>
      <c r="R5376" s="3" t="s">
        <v>215</v>
      </c>
      <c r="S5376" s="3" t="s">
        <v>215</v>
      </c>
      <c r="T5376" s="3" t="s">
        <v>215</v>
      </c>
      <c r="U5376" s="3" t="s">
        <v>215</v>
      </c>
      <c r="V5376" s="3" t="s">
        <v>215</v>
      </c>
      <c r="W5376" s="3" t="s">
        <v>215</v>
      </c>
      <c r="X5376" s="3" t="s">
        <v>215</v>
      </c>
      <c r="Y5376" s="3" t="s">
        <v>215</v>
      </c>
      <c r="Z5376" s="3" t="s">
        <v>215</v>
      </c>
      <c r="AA5376" s="3" t="s">
        <v>215</v>
      </c>
      <c r="AB5376" s="3" t="s">
        <v>215</v>
      </c>
      <c r="AC5376" s="3" t="s">
        <v>215</v>
      </c>
      <c r="AD5376" s="3" t="s">
        <v>215</v>
      </c>
      <c r="AE5376" s="3" t="s">
        <v>215</v>
      </c>
      <c r="AF5376" s="3" t="s">
        <v>215</v>
      </c>
      <c r="AG5376" s="3" t="s">
        <v>215</v>
      </c>
      <c r="AH5376" s="3" t="s">
        <v>215</v>
      </c>
      <c r="AI5376" s="3">
        <v>0.186</v>
      </c>
      <c r="AJ5376" s="3">
        <v>22.292999999999999</v>
      </c>
      <c r="AK5376" s="3">
        <v>5.1360000000000001</v>
      </c>
      <c r="AL5376" s="3">
        <v>3.8530000000000002</v>
      </c>
      <c r="AM5376" s="3">
        <v>18.311</v>
      </c>
      <c r="AN5376" s="3">
        <v>-5.5919999999999996</v>
      </c>
      <c r="AO5376" s="3">
        <v>-0.97199999999999998</v>
      </c>
      <c r="AP5376" s="3">
        <v>0.32100000000000001</v>
      </c>
      <c r="AQ5376" s="3">
        <v>-1.754</v>
      </c>
      <c r="AR5376" s="3">
        <v>9.9870000000000001</v>
      </c>
      <c r="AS5376" s="3">
        <v>3.51</v>
      </c>
      <c r="AT5376" s="3">
        <v>8.2149999999999999</v>
      </c>
      <c r="AU5376" s="3">
        <v>1.58</v>
      </c>
      <c r="AV5376" s="3">
        <v>2</v>
      </c>
      <c r="AW5376" s="3">
        <v>2</v>
      </c>
      <c r="AX5376" s="3">
        <v>2</v>
      </c>
      <c r="AY5376" s="3">
        <v>2</v>
      </c>
      <c r="AZ5376" s="3">
        <v>2</v>
      </c>
      <c r="BA5376">
        <v>2</v>
      </c>
      <c r="BB5376">
        <v>2017</v>
      </c>
    </row>
    <row r="5377" spans="1:54" hidden="1" x14ac:dyDescent="0.2">
      <c r="A5377">
        <v>836</v>
      </c>
      <c r="B5377" t="s">
        <v>437</v>
      </c>
      <c r="C5377" t="s">
        <v>290</v>
      </c>
      <c r="D5377" t="s">
        <v>436</v>
      </c>
      <c r="E5377" t="s">
        <v>289</v>
      </c>
      <c r="G5377" t="s">
        <v>288</v>
      </c>
    </row>
    <row r="5378" spans="1:54" hidden="1" x14ac:dyDescent="0.2">
      <c r="A5378">
        <v>836</v>
      </c>
      <c r="B5378" t="s">
        <v>437</v>
      </c>
      <c r="C5378" t="s">
        <v>287</v>
      </c>
      <c r="D5378" t="s">
        <v>436</v>
      </c>
      <c r="E5378" t="s">
        <v>286</v>
      </c>
      <c r="F5378" t="s">
        <v>285</v>
      </c>
      <c r="G5378" t="s">
        <v>275</v>
      </c>
    </row>
    <row r="5379" spans="1:54" hidden="1" x14ac:dyDescent="0.2">
      <c r="A5379">
        <v>836</v>
      </c>
      <c r="B5379" t="s">
        <v>437</v>
      </c>
      <c r="C5379" t="s">
        <v>284</v>
      </c>
      <c r="D5379" t="s">
        <v>436</v>
      </c>
      <c r="E5379" t="s">
        <v>283</v>
      </c>
      <c r="F5379" t="s">
        <v>282</v>
      </c>
      <c r="G5379" t="s">
        <v>275</v>
      </c>
    </row>
    <row r="5380" spans="1:54" hidden="1" x14ac:dyDescent="0.2">
      <c r="A5380">
        <v>836</v>
      </c>
      <c r="B5380" t="s">
        <v>437</v>
      </c>
      <c r="C5380" t="s">
        <v>281</v>
      </c>
      <c r="D5380" t="s">
        <v>436</v>
      </c>
      <c r="E5380" t="s">
        <v>280</v>
      </c>
      <c r="F5380" t="s">
        <v>279</v>
      </c>
      <c r="G5380" t="s">
        <v>275</v>
      </c>
    </row>
    <row r="5381" spans="1:54" hidden="1" x14ac:dyDescent="0.2">
      <c r="A5381">
        <v>836</v>
      </c>
      <c r="B5381" t="s">
        <v>437</v>
      </c>
      <c r="C5381" t="s">
        <v>278</v>
      </c>
      <c r="D5381" t="s">
        <v>436</v>
      </c>
      <c r="E5381" t="s">
        <v>277</v>
      </c>
      <c r="F5381" t="s">
        <v>276</v>
      </c>
      <c r="G5381" t="s">
        <v>275</v>
      </c>
    </row>
    <row r="5382" spans="1:54" hidden="1" x14ac:dyDescent="0.2">
      <c r="A5382">
        <v>836</v>
      </c>
      <c r="B5382" t="s">
        <v>437</v>
      </c>
      <c r="C5382" t="s">
        <v>274</v>
      </c>
      <c r="D5382" t="s">
        <v>436</v>
      </c>
      <c r="E5382" t="s">
        <v>273</v>
      </c>
      <c r="F5382" t="s">
        <v>272</v>
      </c>
      <c r="G5382" t="s">
        <v>271</v>
      </c>
    </row>
    <row r="5383" spans="1:54" hidden="1" x14ac:dyDescent="0.2">
      <c r="A5383">
        <v>836</v>
      </c>
      <c r="B5383" t="s">
        <v>437</v>
      </c>
      <c r="C5383" t="s">
        <v>270</v>
      </c>
      <c r="D5383" t="s">
        <v>436</v>
      </c>
      <c r="E5383" t="s">
        <v>269</v>
      </c>
      <c r="F5383" t="s">
        <v>268</v>
      </c>
      <c r="G5383" t="s">
        <v>264</v>
      </c>
      <c r="H5383" t="s">
        <v>263</v>
      </c>
    </row>
    <row r="5384" spans="1:54" hidden="1" x14ac:dyDescent="0.2">
      <c r="A5384">
        <v>836</v>
      </c>
      <c r="B5384" t="s">
        <v>437</v>
      </c>
      <c r="C5384" t="s">
        <v>267</v>
      </c>
      <c r="D5384" t="s">
        <v>436</v>
      </c>
      <c r="E5384" t="s">
        <v>266</v>
      </c>
      <c r="F5384" t="s">
        <v>265</v>
      </c>
      <c r="G5384" t="s">
        <v>264</v>
      </c>
      <c r="H5384" t="s">
        <v>263</v>
      </c>
      <c r="I5384" t="s">
        <v>1490</v>
      </c>
      <c r="J5384" s="3" t="s">
        <v>215</v>
      </c>
      <c r="K5384" s="3" t="s">
        <v>215</v>
      </c>
      <c r="L5384" s="3" t="s">
        <v>215</v>
      </c>
      <c r="M5384" s="3" t="s">
        <v>215</v>
      </c>
      <c r="N5384" s="3" t="s">
        <v>215</v>
      </c>
      <c r="O5384" s="3" t="s">
        <v>215</v>
      </c>
      <c r="P5384" s="3" t="s">
        <v>215</v>
      </c>
      <c r="Q5384" s="3" t="s">
        <v>215</v>
      </c>
      <c r="R5384" s="3" t="s">
        <v>215</v>
      </c>
      <c r="S5384" s="3" t="s">
        <v>215</v>
      </c>
      <c r="T5384" s="3" t="s">
        <v>215</v>
      </c>
      <c r="U5384" s="3" t="s">
        <v>215</v>
      </c>
      <c r="V5384" s="3" t="s">
        <v>215</v>
      </c>
      <c r="W5384" s="3" t="s">
        <v>215</v>
      </c>
      <c r="X5384" s="3" t="s">
        <v>215</v>
      </c>
      <c r="Y5384" s="3" t="s">
        <v>215</v>
      </c>
      <c r="Z5384" s="3" t="s">
        <v>215</v>
      </c>
      <c r="AA5384" s="3" t="s">
        <v>215</v>
      </c>
      <c r="AB5384" s="3" t="s">
        <v>215</v>
      </c>
      <c r="AC5384" s="3" t="s">
        <v>215</v>
      </c>
      <c r="AD5384" s="3" t="s">
        <v>215</v>
      </c>
      <c r="AE5384" s="3" t="s">
        <v>215</v>
      </c>
      <c r="AF5384" s="3" t="s">
        <v>215</v>
      </c>
      <c r="AG5384" s="3" t="s">
        <v>215</v>
      </c>
      <c r="AH5384" s="3">
        <v>0.01</v>
      </c>
      <c r="AI5384" s="3">
        <v>0.01</v>
      </c>
      <c r="AJ5384" s="3">
        <v>8.9999999999999993E-3</v>
      </c>
      <c r="AK5384" s="3">
        <v>8.9999999999999993E-3</v>
      </c>
      <c r="AL5384" s="3">
        <v>8.9999999999999993E-3</v>
      </c>
      <c r="AM5384" s="3">
        <v>0.01</v>
      </c>
      <c r="AN5384" s="3">
        <v>0.01</v>
      </c>
      <c r="AO5384" s="3">
        <v>0.01</v>
      </c>
      <c r="AP5384" s="3">
        <v>0.01</v>
      </c>
      <c r="AQ5384" s="3">
        <v>1.0999999999999999E-2</v>
      </c>
      <c r="AR5384" s="3">
        <v>1.2E-2</v>
      </c>
      <c r="AS5384" s="3">
        <v>1.2E-2</v>
      </c>
      <c r="AT5384" s="3">
        <v>1.2999999999999999E-2</v>
      </c>
      <c r="AU5384" s="3">
        <v>1.2999999999999999E-2</v>
      </c>
      <c r="AV5384" s="3">
        <v>1.2999999999999999E-2</v>
      </c>
      <c r="AW5384" s="3">
        <v>1.2999999999999999E-2</v>
      </c>
      <c r="AX5384" s="3">
        <v>1.2999999999999999E-2</v>
      </c>
      <c r="AY5384" s="3">
        <v>1.2999999999999999E-2</v>
      </c>
      <c r="AZ5384" s="3">
        <v>1.4E-2</v>
      </c>
      <c r="BA5384">
        <v>1.4E-2</v>
      </c>
      <c r="BB5384">
        <v>2016</v>
      </c>
    </row>
    <row r="5385" spans="1:54" hidden="1" x14ac:dyDescent="0.2">
      <c r="A5385">
        <v>836</v>
      </c>
      <c r="B5385" t="s">
        <v>437</v>
      </c>
      <c r="C5385" t="s">
        <v>262</v>
      </c>
      <c r="D5385" t="s">
        <v>436</v>
      </c>
      <c r="E5385" t="s">
        <v>260</v>
      </c>
      <c r="F5385" t="s">
        <v>259</v>
      </c>
      <c r="G5385" t="s">
        <v>225</v>
      </c>
      <c r="H5385" t="s">
        <v>222</v>
      </c>
      <c r="I5385" t="s">
        <v>1491</v>
      </c>
      <c r="J5385" s="3" t="s">
        <v>215</v>
      </c>
      <c r="K5385" s="3" t="s">
        <v>215</v>
      </c>
      <c r="L5385" s="3" t="s">
        <v>215</v>
      </c>
      <c r="M5385" s="3" t="s">
        <v>215</v>
      </c>
      <c r="N5385" s="3" t="s">
        <v>215</v>
      </c>
      <c r="O5385" s="3" t="s">
        <v>215</v>
      </c>
      <c r="P5385" s="3" t="s">
        <v>215</v>
      </c>
      <c r="Q5385" s="3" t="s">
        <v>215</v>
      </c>
      <c r="R5385" s="3" t="s">
        <v>215</v>
      </c>
      <c r="S5385" s="3" t="s">
        <v>215</v>
      </c>
      <c r="T5385" s="3" t="s">
        <v>215</v>
      </c>
      <c r="U5385" s="3" t="s">
        <v>215</v>
      </c>
      <c r="V5385" s="3" t="s">
        <v>215</v>
      </c>
      <c r="W5385" s="3" t="s">
        <v>215</v>
      </c>
      <c r="X5385" s="3" t="s">
        <v>215</v>
      </c>
      <c r="Y5385" s="3" t="s">
        <v>215</v>
      </c>
      <c r="Z5385" s="3" t="s">
        <v>215</v>
      </c>
      <c r="AA5385" s="3" t="s">
        <v>215</v>
      </c>
      <c r="AB5385" s="3" t="s">
        <v>215</v>
      </c>
      <c r="AC5385" s="3" t="s">
        <v>215</v>
      </c>
      <c r="AD5385" s="3" t="s">
        <v>215</v>
      </c>
      <c r="AE5385" s="3" t="s">
        <v>215</v>
      </c>
      <c r="AF5385" s="3" t="s">
        <v>215</v>
      </c>
      <c r="AG5385" s="3" t="s">
        <v>215</v>
      </c>
      <c r="AH5385" s="3" t="s">
        <v>215</v>
      </c>
      <c r="AI5385" s="3" t="s">
        <v>215</v>
      </c>
      <c r="AJ5385" s="3" t="s">
        <v>215</v>
      </c>
      <c r="AK5385" s="3" t="s">
        <v>215</v>
      </c>
      <c r="AL5385" s="3" t="s">
        <v>215</v>
      </c>
      <c r="AM5385" s="3">
        <v>4.1000000000000002E-2</v>
      </c>
      <c r="AN5385" s="3">
        <v>0.04</v>
      </c>
      <c r="AO5385" s="3">
        <v>3.2000000000000001E-2</v>
      </c>
      <c r="AP5385" s="3">
        <v>5.2999999999999999E-2</v>
      </c>
      <c r="AQ5385" s="3">
        <v>6.2E-2</v>
      </c>
      <c r="AR5385" s="3">
        <v>9.8000000000000004E-2</v>
      </c>
      <c r="AS5385" s="3">
        <v>9.8000000000000004E-2</v>
      </c>
      <c r="AT5385" s="3">
        <v>0.161</v>
      </c>
      <c r="AU5385" s="3">
        <v>0.16600000000000001</v>
      </c>
      <c r="AV5385" s="3">
        <v>0.152</v>
      </c>
      <c r="AW5385" s="3">
        <v>0.154</v>
      </c>
      <c r="AX5385" s="3">
        <v>0.159</v>
      </c>
      <c r="AY5385" s="3">
        <v>0.161</v>
      </c>
      <c r="AZ5385" s="3">
        <v>0.16400000000000001</v>
      </c>
      <c r="BA5385">
        <v>0.16800000000000001</v>
      </c>
      <c r="BB5385">
        <v>2017</v>
      </c>
    </row>
    <row r="5386" spans="1:54" hidden="1" x14ac:dyDescent="0.2">
      <c r="A5386">
        <v>836</v>
      </c>
      <c r="B5386" t="s">
        <v>437</v>
      </c>
      <c r="C5386" t="s">
        <v>261</v>
      </c>
      <c r="D5386" t="s">
        <v>436</v>
      </c>
      <c r="E5386" t="s">
        <v>260</v>
      </c>
      <c r="F5386" t="s">
        <v>259</v>
      </c>
      <c r="G5386" t="s">
        <v>217</v>
      </c>
      <c r="I5386" t="s">
        <v>258</v>
      </c>
      <c r="J5386" s="3" t="s">
        <v>215</v>
      </c>
      <c r="K5386" s="3" t="s">
        <v>215</v>
      </c>
      <c r="L5386" s="3" t="s">
        <v>215</v>
      </c>
      <c r="M5386" s="3" t="s">
        <v>215</v>
      </c>
      <c r="N5386" s="3" t="s">
        <v>215</v>
      </c>
      <c r="O5386" s="3" t="s">
        <v>215</v>
      </c>
      <c r="P5386" s="3" t="s">
        <v>215</v>
      </c>
      <c r="Q5386" s="3" t="s">
        <v>215</v>
      </c>
      <c r="R5386" s="3" t="s">
        <v>215</v>
      </c>
      <c r="S5386" s="3" t="s">
        <v>215</v>
      </c>
      <c r="T5386" s="3" t="s">
        <v>215</v>
      </c>
      <c r="U5386" s="3" t="s">
        <v>215</v>
      </c>
      <c r="V5386" s="3" t="s">
        <v>215</v>
      </c>
      <c r="W5386" s="3" t="s">
        <v>215</v>
      </c>
      <c r="X5386" s="3" t="s">
        <v>215</v>
      </c>
      <c r="Y5386" s="3" t="s">
        <v>215</v>
      </c>
      <c r="Z5386" s="3" t="s">
        <v>215</v>
      </c>
      <c r="AA5386" s="3" t="s">
        <v>215</v>
      </c>
      <c r="AB5386" s="3" t="s">
        <v>215</v>
      </c>
      <c r="AC5386" s="3" t="s">
        <v>215</v>
      </c>
      <c r="AD5386" s="3" t="s">
        <v>215</v>
      </c>
      <c r="AE5386" s="3" t="s">
        <v>215</v>
      </c>
      <c r="AF5386" s="3" t="s">
        <v>215</v>
      </c>
      <c r="AG5386" s="3" t="s">
        <v>215</v>
      </c>
      <c r="AH5386" s="3" t="s">
        <v>215</v>
      </c>
      <c r="AI5386" s="3" t="s">
        <v>215</v>
      </c>
      <c r="AJ5386" s="3" t="s">
        <v>215</v>
      </c>
      <c r="AK5386" s="3" t="s">
        <v>215</v>
      </c>
      <c r="AL5386" s="3" t="s">
        <v>215</v>
      </c>
      <c r="AM5386" s="3">
        <v>68.012</v>
      </c>
      <c r="AN5386" s="3">
        <v>71.262</v>
      </c>
      <c r="AO5386" s="3">
        <v>42.759</v>
      </c>
      <c r="AP5386" s="3">
        <v>52.567999999999998</v>
      </c>
      <c r="AQ5386" s="3">
        <v>58.918999999999997</v>
      </c>
      <c r="AR5386" s="3">
        <v>76.798000000000002</v>
      </c>
      <c r="AS5386" s="3">
        <v>81.218999999999994</v>
      </c>
      <c r="AT5386" s="3">
        <v>115.166</v>
      </c>
      <c r="AU5386" s="3">
        <v>110.074</v>
      </c>
      <c r="AV5386" s="3">
        <v>102.315</v>
      </c>
      <c r="AW5386" s="3">
        <v>103.008</v>
      </c>
      <c r="AX5386" s="3">
        <v>102.8</v>
      </c>
      <c r="AY5386" s="3">
        <v>100.1</v>
      </c>
      <c r="AZ5386" s="3">
        <v>98.8</v>
      </c>
      <c r="BA5386">
        <v>97.323999999999998</v>
      </c>
      <c r="BB5386">
        <v>2017</v>
      </c>
    </row>
    <row r="5387" spans="1:54" hidden="1" x14ac:dyDescent="0.2">
      <c r="A5387">
        <v>836</v>
      </c>
      <c r="B5387" t="s">
        <v>437</v>
      </c>
      <c r="C5387" t="s">
        <v>257</v>
      </c>
      <c r="D5387" t="s">
        <v>436</v>
      </c>
      <c r="E5387" t="s">
        <v>255</v>
      </c>
      <c r="F5387" t="s">
        <v>254</v>
      </c>
      <c r="G5387" t="s">
        <v>225</v>
      </c>
      <c r="H5387" t="s">
        <v>222</v>
      </c>
      <c r="I5387" t="s">
        <v>1491</v>
      </c>
      <c r="J5387" s="3" t="s">
        <v>215</v>
      </c>
      <c r="K5387" s="3" t="s">
        <v>215</v>
      </c>
      <c r="L5387" s="3" t="s">
        <v>215</v>
      </c>
      <c r="M5387" s="3" t="s">
        <v>215</v>
      </c>
      <c r="N5387" s="3" t="s">
        <v>215</v>
      </c>
      <c r="O5387" s="3" t="s">
        <v>215</v>
      </c>
      <c r="P5387" s="3" t="s">
        <v>215</v>
      </c>
      <c r="Q5387" s="3" t="s">
        <v>215</v>
      </c>
      <c r="R5387" s="3" t="s">
        <v>215</v>
      </c>
      <c r="S5387" s="3" t="s">
        <v>215</v>
      </c>
      <c r="T5387" s="3" t="s">
        <v>215</v>
      </c>
      <c r="U5387" s="3" t="s">
        <v>215</v>
      </c>
      <c r="V5387" s="3" t="s">
        <v>215</v>
      </c>
      <c r="W5387" s="3" t="s">
        <v>215</v>
      </c>
      <c r="X5387" s="3" t="s">
        <v>215</v>
      </c>
      <c r="Y5387" s="3" t="s">
        <v>215</v>
      </c>
      <c r="Z5387" s="3" t="s">
        <v>215</v>
      </c>
      <c r="AA5387" s="3" t="s">
        <v>215</v>
      </c>
      <c r="AB5387" s="3" t="s">
        <v>215</v>
      </c>
      <c r="AC5387" s="3" t="s">
        <v>215</v>
      </c>
      <c r="AD5387" s="3" t="s">
        <v>215</v>
      </c>
      <c r="AE5387" s="3" t="s">
        <v>215</v>
      </c>
      <c r="AF5387" s="3" t="s">
        <v>215</v>
      </c>
      <c r="AG5387" s="3" t="s">
        <v>215</v>
      </c>
      <c r="AH5387" s="3" t="s">
        <v>215</v>
      </c>
      <c r="AI5387" s="3" t="s">
        <v>215</v>
      </c>
      <c r="AJ5387" s="3" t="s">
        <v>215</v>
      </c>
      <c r="AK5387" s="3" t="s">
        <v>215</v>
      </c>
      <c r="AL5387" s="3" t="s">
        <v>215</v>
      </c>
      <c r="AM5387" s="3">
        <v>4.1000000000000002E-2</v>
      </c>
      <c r="AN5387" s="3">
        <v>0.04</v>
      </c>
      <c r="AO5387" s="3">
        <v>0.03</v>
      </c>
      <c r="AP5387" s="3">
        <v>4.4999999999999998E-2</v>
      </c>
      <c r="AQ5387" s="3">
        <v>6.0999999999999999E-2</v>
      </c>
      <c r="AR5387" s="3">
        <v>6.6000000000000003E-2</v>
      </c>
      <c r="AS5387" s="3">
        <v>8.6999999999999994E-2</v>
      </c>
      <c r="AT5387" s="3">
        <v>0.128</v>
      </c>
      <c r="AU5387" s="3">
        <v>0.156</v>
      </c>
      <c r="AV5387" s="3">
        <v>0.14299999999999999</v>
      </c>
      <c r="AW5387" s="3">
        <v>0.13400000000000001</v>
      </c>
      <c r="AX5387" s="3">
        <v>0.13600000000000001</v>
      </c>
      <c r="AY5387" s="3">
        <v>0.13800000000000001</v>
      </c>
      <c r="AZ5387" s="3">
        <v>0.14199999999999999</v>
      </c>
      <c r="BA5387">
        <v>0.14699999999999999</v>
      </c>
      <c r="BB5387">
        <v>2017</v>
      </c>
    </row>
    <row r="5388" spans="1:54" hidden="1" x14ac:dyDescent="0.2">
      <c r="A5388">
        <v>836</v>
      </c>
      <c r="B5388" t="s">
        <v>437</v>
      </c>
      <c r="C5388" t="s">
        <v>256</v>
      </c>
      <c r="D5388" t="s">
        <v>436</v>
      </c>
      <c r="E5388" t="s">
        <v>255</v>
      </c>
      <c r="F5388" t="s">
        <v>254</v>
      </c>
      <c r="G5388" t="s">
        <v>217</v>
      </c>
      <c r="I5388" t="s">
        <v>253</v>
      </c>
      <c r="J5388" s="3" t="s">
        <v>215</v>
      </c>
      <c r="K5388" s="3" t="s">
        <v>215</v>
      </c>
      <c r="L5388" s="3" t="s">
        <v>215</v>
      </c>
      <c r="M5388" s="3" t="s">
        <v>215</v>
      </c>
      <c r="N5388" s="3" t="s">
        <v>215</v>
      </c>
      <c r="O5388" s="3" t="s">
        <v>215</v>
      </c>
      <c r="P5388" s="3" t="s">
        <v>215</v>
      </c>
      <c r="Q5388" s="3" t="s">
        <v>215</v>
      </c>
      <c r="R5388" s="3" t="s">
        <v>215</v>
      </c>
      <c r="S5388" s="3" t="s">
        <v>215</v>
      </c>
      <c r="T5388" s="3" t="s">
        <v>215</v>
      </c>
      <c r="U5388" s="3" t="s">
        <v>215</v>
      </c>
      <c r="V5388" s="3" t="s">
        <v>215</v>
      </c>
      <c r="W5388" s="3" t="s">
        <v>215</v>
      </c>
      <c r="X5388" s="3" t="s">
        <v>215</v>
      </c>
      <c r="Y5388" s="3" t="s">
        <v>215</v>
      </c>
      <c r="Z5388" s="3" t="s">
        <v>215</v>
      </c>
      <c r="AA5388" s="3" t="s">
        <v>215</v>
      </c>
      <c r="AB5388" s="3" t="s">
        <v>215</v>
      </c>
      <c r="AC5388" s="3" t="s">
        <v>215</v>
      </c>
      <c r="AD5388" s="3" t="s">
        <v>215</v>
      </c>
      <c r="AE5388" s="3" t="s">
        <v>215</v>
      </c>
      <c r="AF5388" s="3" t="s">
        <v>215</v>
      </c>
      <c r="AG5388" s="3" t="s">
        <v>215</v>
      </c>
      <c r="AH5388" s="3" t="s">
        <v>215</v>
      </c>
      <c r="AI5388" s="3" t="s">
        <v>215</v>
      </c>
      <c r="AJ5388" s="3" t="s">
        <v>215</v>
      </c>
      <c r="AK5388" s="3" t="s">
        <v>215</v>
      </c>
      <c r="AL5388" s="3" t="s">
        <v>215</v>
      </c>
      <c r="AM5388" s="3">
        <v>67.646000000000001</v>
      </c>
      <c r="AN5388" s="3">
        <v>71.173000000000002</v>
      </c>
      <c r="AO5388" s="3">
        <v>40.295000000000002</v>
      </c>
      <c r="AP5388" s="3">
        <v>44.680999999999997</v>
      </c>
      <c r="AQ5388" s="3">
        <v>57.430999999999997</v>
      </c>
      <c r="AR5388" s="3">
        <v>51.82</v>
      </c>
      <c r="AS5388" s="3">
        <v>72.31</v>
      </c>
      <c r="AT5388" s="3">
        <v>91.644999999999996</v>
      </c>
      <c r="AU5388" s="3">
        <v>103.182</v>
      </c>
      <c r="AV5388" s="3">
        <v>96.650999999999996</v>
      </c>
      <c r="AW5388" s="3">
        <v>89.141999999999996</v>
      </c>
      <c r="AX5388" s="3">
        <v>87.978999999999999</v>
      </c>
      <c r="AY5388" s="3">
        <v>85.897999999999996</v>
      </c>
      <c r="AZ5388" s="3">
        <v>85.1</v>
      </c>
      <c r="BA5388">
        <v>85.02</v>
      </c>
      <c r="BB5388">
        <v>2017</v>
      </c>
    </row>
    <row r="5389" spans="1:54" hidden="1" x14ac:dyDescent="0.2">
      <c r="A5389">
        <v>836</v>
      </c>
      <c r="B5389" t="s">
        <v>437</v>
      </c>
      <c r="C5389" t="s">
        <v>252</v>
      </c>
      <c r="D5389" t="s">
        <v>436</v>
      </c>
      <c r="E5389" t="s">
        <v>250</v>
      </c>
      <c r="F5389" t="s">
        <v>249</v>
      </c>
      <c r="G5389" t="s">
        <v>225</v>
      </c>
      <c r="H5389" t="s">
        <v>222</v>
      </c>
      <c r="I5389" t="s">
        <v>1491</v>
      </c>
      <c r="J5389" s="3" t="s">
        <v>215</v>
      </c>
      <c r="K5389" s="3" t="s">
        <v>215</v>
      </c>
      <c r="L5389" s="3" t="s">
        <v>215</v>
      </c>
      <c r="M5389" s="3" t="s">
        <v>215</v>
      </c>
      <c r="N5389" s="3" t="s">
        <v>215</v>
      </c>
      <c r="O5389" s="3" t="s">
        <v>215</v>
      </c>
      <c r="P5389" s="3" t="s">
        <v>215</v>
      </c>
      <c r="Q5389" s="3" t="s">
        <v>215</v>
      </c>
      <c r="R5389" s="3" t="s">
        <v>215</v>
      </c>
      <c r="S5389" s="3" t="s">
        <v>215</v>
      </c>
      <c r="T5389" s="3" t="s">
        <v>215</v>
      </c>
      <c r="U5389" s="3" t="s">
        <v>215</v>
      </c>
      <c r="V5389" s="3" t="s">
        <v>215</v>
      </c>
      <c r="W5389" s="3" t="s">
        <v>215</v>
      </c>
      <c r="X5389" s="3" t="s">
        <v>215</v>
      </c>
      <c r="Y5389" s="3" t="s">
        <v>215</v>
      </c>
      <c r="Z5389" s="3" t="s">
        <v>215</v>
      </c>
      <c r="AA5389" s="3" t="s">
        <v>215</v>
      </c>
      <c r="AB5389" s="3" t="s">
        <v>215</v>
      </c>
      <c r="AC5389" s="3" t="s">
        <v>215</v>
      </c>
      <c r="AD5389" s="3" t="s">
        <v>215</v>
      </c>
      <c r="AE5389" s="3" t="s">
        <v>215</v>
      </c>
      <c r="AF5389" s="3" t="s">
        <v>215</v>
      </c>
      <c r="AG5389" s="3" t="s">
        <v>215</v>
      </c>
      <c r="AH5389" s="3" t="s">
        <v>215</v>
      </c>
      <c r="AI5389" s="3" t="s">
        <v>215</v>
      </c>
      <c r="AJ5389" s="3" t="s">
        <v>215</v>
      </c>
      <c r="AK5389" s="3" t="s">
        <v>215</v>
      </c>
      <c r="AL5389" s="3" t="s">
        <v>215</v>
      </c>
      <c r="AM5389" s="3" t="s">
        <v>355</v>
      </c>
      <c r="AN5389" s="3" t="s">
        <v>355</v>
      </c>
      <c r="AO5389" s="3">
        <v>2E-3</v>
      </c>
      <c r="AP5389" s="3">
        <v>8.0000000000000002E-3</v>
      </c>
      <c r="AQ5389" s="3">
        <v>2E-3</v>
      </c>
      <c r="AR5389" s="3">
        <v>3.2000000000000001E-2</v>
      </c>
      <c r="AS5389" s="3">
        <v>1.0999999999999999E-2</v>
      </c>
      <c r="AT5389" s="3">
        <v>3.3000000000000002E-2</v>
      </c>
      <c r="AU5389" s="3">
        <v>0.01</v>
      </c>
      <c r="AV5389" s="3">
        <v>8.0000000000000002E-3</v>
      </c>
      <c r="AW5389" s="3">
        <v>2.1000000000000001E-2</v>
      </c>
      <c r="AX5389" s="3">
        <v>2.3E-2</v>
      </c>
      <c r="AY5389" s="3">
        <v>2.3E-2</v>
      </c>
      <c r="AZ5389" s="3">
        <v>2.3E-2</v>
      </c>
      <c r="BA5389">
        <v>2.1000000000000001E-2</v>
      </c>
      <c r="BB5389">
        <v>2017</v>
      </c>
    </row>
    <row r="5390" spans="1:54" hidden="1" x14ac:dyDescent="0.2">
      <c r="A5390">
        <v>836</v>
      </c>
      <c r="B5390" t="s">
        <v>437</v>
      </c>
      <c r="C5390" t="s">
        <v>251</v>
      </c>
      <c r="D5390" t="s">
        <v>436</v>
      </c>
      <c r="E5390" t="s">
        <v>250</v>
      </c>
      <c r="F5390" t="s">
        <v>249</v>
      </c>
      <c r="G5390" t="s">
        <v>217</v>
      </c>
      <c r="I5390" t="s">
        <v>248</v>
      </c>
      <c r="J5390" s="3" t="s">
        <v>215</v>
      </c>
      <c r="K5390" s="3" t="s">
        <v>215</v>
      </c>
      <c r="L5390" s="3" t="s">
        <v>215</v>
      </c>
      <c r="M5390" s="3" t="s">
        <v>215</v>
      </c>
      <c r="N5390" s="3" t="s">
        <v>215</v>
      </c>
      <c r="O5390" s="3" t="s">
        <v>215</v>
      </c>
      <c r="P5390" s="3" t="s">
        <v>215</v>
      </c>
      <c r="Q5390" s="3" t="s">
        <v>215</v>
      </c>
      <c r="R5390" s="3" t="s">
        <v>215</v>
      </c>
      <c r="S5390" s="3" t="s">
        <v>215</v>
      </c>
      <c r="T5390" s="3" t="s">
        <v>215</v>
      </c>
      <c r="U5390" s="3" t="s">
        <v>215</v>
      </c>
      <c r="V5390" s="3" t="s">
        <v>215</v>
      </c>
      <c r="W5390" s="3" t="s">
        <v>215</v>
      </c>
      <c r="X5390" s="3" t="s">
        <v>215</v>
      </c>
      <c r="Y5390" s="3" t="s">
        <v>215</v>
      </c>
      <c r="Z5390" s="3" t="s">
        <v>215</v>
      </c>
      <c r="AA5390" s="3" t="s">
        <v>215</v>
      </c>
      <c r="AB5390" s="3" t="s">
        <v>215</v>
      </c>
      <c r="AC5390" s="3" t="s">
        <v>215</v>
      </c>
      <c r="AD5390" s="3" t="s">
        <v>215</v>
      </c>
      <c r="AE5390" s="3" t="s">
        <v>215</v>
      </c>
      <c r="AF5390" s="3" t="s">
        <v>215</v>
      </c>
      <c r="AG5390" s="3" t="s">
        <v>215</v>
      </c>
      <c r="AH5390" s="3" t="s">
        <v>215</v>
      </c>
      <c r="AI5390" s="3" t="s">
        <v>215</v>
      </c>
      <c r="AJ5390" s="3" t="s">
        <v>215</v>
      </c>
      <c r="AK5390" s="3" t="s">
        <v>215</v>
      </c>
      <c r="AL5390" s="3" t="s">
        <v>215</v>
      </c>
      <c r="AM5390" s="3">
        <v>0.36599999999999999</v>
      </c>
      <c r="AN5390" s="3">
        <v>8.8999999999999996E-2</v>
      </c>
      <c r="AO5390" s="3">
        <v>2.464</v>
      </c>
      <c r="AP5390" s="3">
        <v>7.8869999999999996</v>
      </c>
      <c r="AQ5390" s="3">
        <v>1.488</v>
      </c>
      <c r="AR5390" s="3">
        <v>24.978999999999999</v>
      </c>
      <c r="AS5390" s="3">
        <v>8.9090000000000007</v>
      </c>
      <c r="AT5390" s="3">
        <v>23.521000000000001</v>
      </c>
      <c r="AU5390" s="3">
        <v>6.8920000000000003</v>
      </c>
      <c r="AV5390" s="3">
        <v>5.6639999999999997</v>
      </c>
      <c r="AW5390" s="3">
        <v>13.866</v>
      </c>
      <c r="AX5390" s="3">
        <v>14.821</v>
      </c>
      <c r="AY5390" s="3">
        <v>14.202</v>
      </c>
      <c r="AZ5390" s="3">
        <v>13.7</v>
      </c>
      <c r="BA5390">
        <v>12.304</v>
      </c>
      <c r="BB5390">
        <v>2017</v>
      </c>
    </row>
    <row r="5391" spans="1:54" hidden="1" x14ac:dyDescent="0.2">
      <c r="A5391">
        <v>836</v>
      </c>
      <c r="B5391" t="s">
        <v>437</v>
      </c>
      <c r="C5391" t="s">
        <v>247</v>
      </c>
      <c r="D5391" t="s">
        <v>436</v>
      </c>
      <c r="E5391" t="s">
        <v>245</v>
      </c>
      <c r="F5391" t="s">
        <v>244</v>
      </c>
      <c r="G5391" t="s">
        <v>225</v>
      </c>
      <c r="H5391" t="s">
        <v>222</v>
      </c>
    </row>
    <row r="5392" spans="1:54" hidden="1" x14ac:dyDescent="0.2">
      <c r="A5392">
        <v>836</v>
      </c>
      <c r="B5392" t="s">
        <v>437</v>
      </c>
      <c r="C5392" t="s">
        <v>246</v>
      </c>
      <c r="D5392" t="s">
        <v>436</v>
      </c>
      <c r="E5392" t="s">
        <v>245</v>
      </c>
      <c r="F5392" t="s">
        <v>244</v>
      </c>
      <c r="G5392" t="s">
        <v>243</v>
      </c>
    </row>
    <row r="5393" spans="1:54" hidden="1" x14ac:dyDescent="0.2">
      <c r="A5393">
        <v>836</v>
      </c>
      <c r="B5393" t="s">
        <v>437</v>
      </c>
      <c r="C5393" t="s">
        <v>242</v>
      </c>
      <c r="D5393" t="s">
        <v>436</v>
      </c>
      <c r="E5393" t="s">
        <v>240</v>
      </c>
      <c r="F5393" t="s">
        <v>239</v>
      </c>
      <c r="G5393" t="s">
        <v>225</v>
      </c>
      <c r="H5393" t="s">
        <v>222</v>
      </c>
    </row>
    <row r="5394" spans="1:54" hidden="1" x14ac:dyDescent="0.2">
      <c r="A5394">
        <v>836</v>
      </c>
      <c r="B5394" t="s">
        <v>437</v>
      </c>
      <c r="C5394" t="s">
        <v>241</v>
      </c>
      <c r="D5394" t="s">
        <v>436</v>
      </c>
      <c r="E5394" t="s">
        <v>240</v>
      </c>
      <c r="F5394" t="s">
        <v>239</v>
      </c>
      <c r="G5394" t="s">
        <v>217</v>
      </c>
    </row>
    <row r="5395" spans="1:54" hidden="1" x14ac:dyDescent="0.2">
      <c r="A5395">
        <v>836</v>
      </c>
      <c r="B5395" t="s">
        <v>437</v>
      </c>
      <c r="C5395" t="s">
        <v>237</v>
      </c>
      <c r="D5395" t="s">
        <v>436</v>
      </c>
      <c r="E5395" t="s">
        <v>235</v>
      </c>
      <c r="F5395" t="s">
        <v>234</v>
      </c>
      <c r="G5395" t="s">
        <v>225</v>
      </c>
      <c r="H5395" t="s">
        <v>222</v>
      </c>
    </row>
    <row r="5396" spans="1:54" hidden="1" x14ac:dyDescent="0.2">
      <c r="A5396">
        <v>836</v>
      </c>
      <c r="B5396" t="s">
        <v>437</v>
      </c>
      <c r="C5396" t="s">
        <v>236</v>
      </c>
      <c r="D5396" t="s">
        <v>436</v>
      </c>
      <c r="E5396" t="s">
        <v>235</v>
      </c>
      <c r="F5396" t="s">
        <v>234</v>
      </c>
      <c r="G5396" t="s">
        <v>217</v>
      </c>
    </row>
    <row r="5397" spans="1:54" hidden="1" x14ac:dyDescent="0.2">
      <c r="A5397">
        <v>836</v>
      </c>
      <c r="B5397" t="s">
        <v>437</v>
      </c>
      <c r="C5397" t="s">
        <v>233</v>
      </c>
      <c r="D5397" t="s">
        <v>436</v>
      </c>
      <c r="E5397" t="s">
        <v>231</v>
      </c>
      <c r="F5397" t="s">
        <v>230</v>
      </c>
      <c r="G5397" t="s">
        <v>225</v>
      </c>
      <c r="H5397" t="s">
        <v>222</v>
      </c>
      <c r="I5397" t="s">
        <v>1491</v>
      </c>
      <c r="J5397" s="3" t="s">
        <v>215</v>
      </c>
      <c r="K5397" s="3" t="s">
        <v>215</v>
      </c>
      <c r="L5397" s="3" t="s">
        <v>215</v>
      </c>
      <c r="M5397" s="3" t="s">
        <v>215</v>
      </c>
      <c r="N5397" s="3" t="s">
        <v>215</v>
      </c>
      <c r="O5397" s="3" t="s">
        <v>215</v>
      </c>
      <c r="P5397" s="3" t="s">
        <v>215</v>
      </c>
      <c r="Q5397" s="3" t="s">
        <v>215</v>
      </c>
      <c r="R5397" s="3" t="s">
        <v>215</v>
      </c>
      <c r="S5397" s="3" t="s">
        <v>215</v>
      </c>
      <c r="T5397" s="3" t="s">
        <v>215</v>
      </c>
      <c r="U5397" s="3" t="s">
        <v>215</v>
      </c>
      <c r="V5397" s="3" t="s">
        <v>215</v>
      </c>
      <c r="W5397" s="3" t="s">
        <v>215</v>
      </c>
      <c r="X5397" s="3" t="s">
        <v>215</v>
      </c>
      <c r="Y5397" s="3" t="s">
        <v>215</v>
      </c>
      <c r="Z5397" s="3" t="s">
        <v>215</v>
      </c>
      <c r="AA5397" s="3" t="s">
        <v>215</v>
      </c>
      <c r="AB5397" s="3" t="s">
        <v>215</v>
      </c>
      <c r="AC5397" s="3" t="s">
        <v>215</v>
      </c>
      <c r="AD5397" s="3" t="s">
        <v>215</v>
      </c>
      <c r="AE5397" s="3" t="s">
        <v>215</v>
      </c>
      <c r="AF5397" s="3" t="s">
        <v>215</v>
      </c>
      <c r="AG5397" s="3" t="s">
        <v>215</v>
      </c>
      <c r="AH5397" s="3" t="s">
        <v>215</v>
      </c>
      <c r="AI5397" s="3" t="s">
        <v>215</v>
      </c>
      <c r="AJ5397" s="3" t="s">
        <v>215</v>
      </c>
      <c r="AK5397" s="3" t="s">
        <v>215</v>
      </c>
      <c r="AL5397" s="3" t="s">
        <v>215</v>
      </c>
      <c r="AM5397" s="3">
        <v>0.14799999999999999</v>
      </c>
      <c r="AN5397" s="3">
        <v>0.13100000000000001</v>
      </c>
      <c r="AO5397" s="3">
        <v>0.126</v>
      </c>
      <c r="AP5397" s="3">
        <v>0.12</v>
      </c>
      <c r="AQ5397" s="3">
        <v>0.11700000000000001</v>
      </c>
      <c r="AR5397" s="3">
        <v>0.10100000000000001</v>
      </c>
      <c r="AS5397" s="3">
        <v>9.2999999999999999E-2</v>
      </c>
      <c r="AT5397" s="3">
        <v>9.0999999999999998E-2</v>
      </c>
      <c r="AU5397" s="3">
        <v>9.0999999999999998E-2</v>
      </c>
      <c r="AV5397" s="3">
        <v>9.2999999999999999E-2</v>
      </c>
      <c r="AW5397" s="3">
        <v>9.1999999999999998E-2</v>
      </c>
      <c r="AX5397" s="3">
        <v>9.2999999999999999E-2</v>
      </c>
      <c r="AY5397" s="3">
        <v>9.5000000000000001E-2</v>
      </c>
      <c r="AZ5397" s="3">
        <v>9.8000000000000004E-2</v>
      </c>
      <c r="BA5397">
        <v>0.10199999999999999</v>
      </c>
      <c r="BB5397">
        <v>2017</v>
      </c>
    </row>
    <row r="5398" spans="1:54" hidden="1" x14ac:dyDescent="0.2">
      <c r="A5398">
        <v>836</v>
      </c>
      <c r="B5398" t="s">
        <v>437</v>
      </c>
      <c r="C5398" t="s">
        <v>232</v>
      </c>
      <c r="D5398" t="s">
        <v>436</v>
      </c>
      <c r="E5398" t="s">
        <v>231</v>
      </c>
      <c r="F5398" t="s">
        <v>230</v>
      </c>
      <c r="G5398" t="s">
        <v>217</v>
      </c>
      <c r="I5398" t="s">
        <v>229</v>
      </c>
      <c r="J5398" s="3" t="s">
        <v>215</v>
      </c>
      <c r="K5398" s="3" t="s">
        <v>215</v>
      </c>
      <c r="L5398" s="3" t="s">
        <v>215</v>
      </c>
      <c r="M5398" s="3" t="s">
        <v>215</v>
      </c>
      <c r="N5398" s="3" t="s">
        <v>215</v>
      </c>
      <c r="O5398" s="3" t="s">
        <v>215</v>
      </c>
      <c r="P5398" s="3" t="s">
        <v>215</v>
      </c>
      <c r="Q5398" s="3" t="s">
        <v>215</v>
      </c>
      <c r="R5398" s="3" t="s">
        <v>215</v>
      </c>
      <c r="S5398" s="3" t="s">
        <v>215</v>
      </c>
      <c r="T5398" s="3" t="s">
        <v>215</v>
      </c>
      <c r="U5398" s="3" t="s">
        <v>215</v>
      </c>
      <c r="V5398" s="3" t="s">
        <v>215</v>
      </c>
      <c r="W5398" s="3" t="s">
        <v>215</v>
      </c>
      <c r="X5398" s="3" t="s">
        <v>215</v>
      </c>
      <c r="Y5398" s="3" t="s">
        <v>215</v>
      </c>
      <c r="Z5398" s="3" t="s">
        <v>215</v>
      </c>
      <c r="AA5398" s="3" t="s">
        <v>215</v>
      </c>
      <c r="AB5398" s="3" t="s">
        <v>215</v>
      </c>
      <c r="AC5398" s="3" t="s">
        <v>215</v>
      </c>
      <c r="AD5398" s="3" t="s">
        <v>215</v>
      </c>
      <c r="AE5398" s="3" t="s">
        <v>215</v>
      </c>
      <c r="AF5398" s="3" t="s">
        <v>215</v>
      </c>
      <c r="AG5398" s="3" t="s">
        <v>215</v>
      </c>
      <c r="AH5398" s="3" t="s">
        <v>215</v>
      </c>
      <c r="AI5398" s="3" t="s">
        <v>215</v>
      </c>
      <c r="AJ5398" s="3" t="s">
        <v>215</v>
      </c>
      <c r="AK5398" s="3" t="s">
        <v>215</v>
      </c>
      <c r="AL5398" s="3" t="s">
        <v>215</v>
      </c>
      <c r="AM5398" s="3">
        <v>245.49</v>
      </c>
      <c r="AN5398" s="3">
        <v>233.96600000000001</v>
      </c>
      <c r="AO5398" s="3">
        <v>170.33600000000001</v>
      </c>
      <c r="AP5398" s="3">
        <v>119.623</v>
      </c>
      <c r="AQ5398" s="3">
        <v>110.384</v>
      </c>
      <c r="AR5398" s="3">
        <v>78.968000000000004</v>
      </c>
      <c r="AS5398" s="3">
        <v>77.716999999999999</v>
      </c>
      <c r="AT5398" s="3">
        <v>64.954999999999998</v>
      </c>
      <c r="AU5398" s="3">
        <v>60.146999999999998</v>
      </c>
      <c r="AV5398" s="3">
        <v>62.439</v>
      </c>
      <c r="AW5398" s="3">
        <v>61.689</v>
      </c>
      <c r="AX5398" s="3">
        <v>59.917999999999999</v>
      </c>
      <c r="AY5398" s="3">
        <v>59.054000000000002</v>
      </c>
      <c r="AZ5398" s="3">
        <v>58.951999999999998</v>
      </c>
      <c r="BA5398">
        <v>58.707999999999998</v>
      </c>
      <c r="BB5398">
        <v>2017</v>
      </c>
    </row>
    <row r="5399" spans="1:54" hidden="1" x14ac:dyDescent="0.2">
      <c r="A5399">
        <v>836</v>
      </c>
      <c r="B5399" t="s">
        <v>437</v>
      </c>
      <c r="C5399" t="s">
        <v>228</v>
      </c>
      <c r="D5399" t="s">
        <v>436</v>
      </c>
      <c r="E5399" t="s">
        <v>227</v>
      </c>
      <c r="F5399" t="s">
        <v>226</v>
      </c>
      <c r="G5399" t="s">
        <v>225</v>
      </c>
      <c r="H5399" t="s">
        <v>222</v>
      </c>
      <c r="I5399" t="s">
        <v>1491</v>
      </c>
      <c r="J5399" s="3" t="s">
        <v>215</v>
      </c>
      <c r="K5399" s="3" t="s">
        <v>215</v>
      </c>
      <c r="L5399" s="3" t="s">
        <v>215</v>
      </c>
      <c r="M5399" s="3" t="s">
        <v>215</v>
      </c>
      <c r="N5399" s="3" t="s">
        <v>215</v>
      </c>
      <c r="O5399" s="3" t="s">
        <v>215</v>
      </c>
      <c r="P5399" s="3" t="s">
        <v>215</v>
      </c>
      <c r="Q5399" s="3" t="s">
        <v>215</v>
      </c>
      <c r="R5399" s="3" t="s">
        <v>215</v>
      </c>
      <c r="S5399" s="3" t="s">
        <v>215</v>
      </c>
      <c r="T5399" s="3" t="s">
        <v>215</v>
      </c>
      <c r="U5399" s="3" t="s">
        <v>215</v>
      </c>
      <c r="V5399" s="3" t="s">
        <v>215</v>
      </c>
      <c r="W5399" s="3" t="s">
        <v>215</v>
      </c>
      <c r="X5399" s="3" t="s">
        <v>215</v>
      </c>
      <c r="Y5399" s="3" t="s">
        <v>215</v>
      </c>
      <c r="Z5399" s="3" t="s">
        <v>215</v>
      </c>
      <c r="AA5399" s="3" t="s">
        <v>215</v>
      </c>
      <c r="AB5399" s="3" t="s">
        <v>215</v>
      </c>
      <c r="AC5399" s="3" t="s">
        <v>215</v>
      </c>
      <c r="AD5399" s="3" t="s">
        <v>215</v>
      </c>
      <c r="AE5399" s="3" t="s">
        <v>215</v>
      </c>
      <c r="AF5399" s="3" t="s">
        <v>215</v>
      </c>
      <c r="AG5399" s="3" t="s">
        <v>215</v>
      </c>
      <c r="AH5399" s="3">
        <v>4.3999999999999997E-2</v>
      </c>
      <c r="AI5399" s="3">
        <v>4.1000000000000002E-2</v>
      </c>
      <c r="AJ5399" s="3">
        <v>3.7999999999999999E-2</v>
      </c>
      <c r="AK5399" s="3">
        <v>2.5999999999999999E-2</v>
      </c>
      <c r="AL5399" s="3">
        <v>4.3999999999999997E-2</v>
      </c>
      <c r="AM5399" s="3">
        <v>0.06</v>
      </c>
      <c r="AN5399" s="3">
        <v>5.6000000000000001E-2</v>
      </c>
      <c r="AO5399" s="3">
        <v>7.3999999999999996E-2</v>
      </c>
      <c r="AP5399" s="3">
        <v>0.10100000000000001</v>
      </c>
      <c r="AQ5399" s="3">
        <v>0.106</v>
      </c>
      <c r="AR5399" s="3">
        <v>0.127</v>
      </c>
      <c r="AS5399" s="3">
        <v>0.12</v>
      </c>
      <c r="AT5399" s="3">
        <v>0.14000000000000001</v>
      </c>
      <c r="AU5399" s="3">
        <v>0.151</v>
      </c>
      <c r="AV5399" s="3">
        <v>0.14799999999999999</v>
      </c>
      <c r="AW5399" s="3">
        <v>0.15</v>
      </c>
      <c r="AX5399" s="3">
        <v>0.155</v>
      </c>
      <c r="AY5399" s="3">
        <v>0.16</v>
      </c>
      <c r="AZ5399" s="3">
        <v>0.16600000000000001</v>
      </c>
      <c r="BA5399">
        <v>0.17299999999999999</v>
      </c>
      <c r="BB5399">
        <v>2017</v>
      </c>
    </row>
    <row r="5400" spans="1:54" hidden="1" x14ac:dyDescent="0.2">
      <c r="A5400">
        <v>836</v>
      </c>
      <c r="B5400" t="s">
        <v>437</v>
      </c>
      <c r="C5400" t="s">
        <v>224</v>
      </c>
      <c r="D5400" t="s">
        <v>436</v>
      </c>
      <c r="E5400" t="s">
        <v>219</v>
      </c>
      <c r="F5400" t="s">
        <v>218</v>
      </c>
      <c r="G5400" t="s">
        <v>223</v>
      </c>
      <c r="H5400" t="s">
        <v>222</v>
      </c>
      <c r="I5400" t="s">
        <v>1492</v>
      </c>
      <c r="J5400" s="3" t="s">
        <v>215</v>
      </c>
      <c r="K5400" s="3" t="s">
        <v>215</v>
      </c>
      <c r="L5400" s="3" t="s">
        <v>215</v>
      </c>
      <c r="M5400" s="3" t="s">
        <v>215</v>
      </c>
      <c r="N5400" s="3" t="s">
        <v>215</v>
      </c>
      <c r="O5400" s="3" t="s">
        <v>215</v>
      </c>
      <c r="P5400" s="3" t="s">
        <v>215</v>
      </c>
      <c r="Q5400" s="3" t="s">
        <v>215</v>
      </c>
      <c r="R5400" s="3" t="s">
        <v>215</v>
      </c>
      <c r="S5400" s="3" t="s">
        <v>215</v>
      </c>
      <c r="T5400" s="3" t="s">
        <v>215</v>
      </c>
      <c r="U5400" s="3" t="s">
        <v>215</v>
      </c>
      <c r="V5400" s="3" t="s">
        <v>215</v>
      </c>
      <c r="W5400" s="3" t="s">
        <v>215</v>
      </c>
      <c r="X5400" s="3" t="s">
        <v>215</v>
      </c>
      <c r="Y5400" s="3" t="s">
        <v>215</v>
      </c>
      <c r="Z5400" s="3" t="s">
        <v>215</v>
      </c>
      <c r="AA5400" s="3" t="s">
        <v>215</v>
      </c>
      <c r="AB5400" s="3" t="s">
        <v>215</v>
      </c>
      <c r="AC5400" s="3" t="s">
        <v>215</v>
      </c>
      <c r="AD5400" s="3" t="s">
        <v>215</v>
      </c>
      <c r="AE5400" s="3" t="s">
        <v>215</v>
      </c>
      <c r="AF5400" s="3" t="s">
        <v>215</v>
      </c>
      <c r="AG5400" s="3" t="s">
        <v>215</v>
      </c>
      <c r="AH5400" s="3" t="s">
        <v>215</v>
      </c>
      <c r="AI5400" s="3" t="s">
        <v>215</v>
      </c>
      <c r="AJ5400" s="3" t="s">
        <v>215</v>
      </c>
      <c r="AK5400" s="3" t="s">
        <v>215</v>
      </c>
      <c r="AL5400" s="3">
        <v>0.02</v>
      </c>
      <c r="AM5400" s="3">
        <v>2.8000000000000001E-2</v>
      </c>
      <c r="AN5400" s="3">
        <v>2.3E-2</v>
      </c>
      <c r="AO5400" s="3">
        <v>1.9E-2</v>
      </c>
      <c r="AP5400" s="3">
        <v>0.04</v>
      </c>
      <c r="AQ5400" s="3">
        <v>0.02</v>
      </c>
      <c r="AR5400" s="3">
        <v>-1.6E-2</v>
      </c>
      <c r="AS5400" s="3">
        <v>-0.01</v>
      </c>
      <c r="AT5400" s="3">
        <v>2E-3</v>
      </c>
      <c r="AU5400" s="3">
        <v>1E-3</v>
      </c>
      <c r="AV5400" s="3">
        <v>-1E-3</v>
      </c>
      <c r="AW5400" s="3" t="s">
        <v>355</v>
      </c>
      <c r="AX5400" s="3">
        <v>2E-3</v>
      </c>
      <c r="AY5400" s="3">
        <v>2E-3</v>
      </c>
      <c r="AZ5400" s="3">
        <v>3.0000000000000001E-3</v>
      </c>
      <c r="BA5400">
        <v>3.0000000000000001E-3</v>
      </c>
      <c r="BB5400">
        <v>2015</v>
      </c>
    </row>
    <row r="5401" spans="1:54" hidden="1" x14ac:dyDescent="0.2">
      <c r="A5401">
        <v>836</v>
      </c>
      <c r="B5401" t="s">
        <v>437</v>
      </c>
      <c r="C5401" t="s">
        <v>220</v>
      </c>
      <c r="D5401" t="s">
        <v>436</v>
      </c>
      <c r="E5401" t="s">
        <v>219</v>
      </c>
      <c r="F5401" t="s">
        <v>218</v>
      </c>
      <c r="G5401" t="s">
        <v>217</v>
      </c>
      <c r="I5401" t="s">
        <v>216</v>
      </c>
      <c r="J5401" s="3" t="s">
        <v>215</v>
      </c>
      <c r="K5401" s="3" t="s">
        <v>215</v>
      </c>
      <c r="L5401" s="3" t="s">
        <v>215</v>
      </c>
      <c r="M5401" s="3" t="s">
        <v>215</v>
      </c>
      <c r="N5401" s="3" t="s">
        <v>215</v>
      </c>
      <c r="O5401" s="3" t="s">
        <v>215</v>
      </c>
      <c r="P5401" s="3" t="s">
        <v>215</v>
      </c>
      <c r="Q5401" s="3" t="s">
        <v>215</v>
      </c>
      <c r="R5401" s="3" t="s">
        <v>215</v>
      </c>
      <c r="S5401" s="3" t="s">
        <v>215</v>
      </c>
      <c r="T5401" s="3" t="s">
        <v>215</v>
      </c>
      <c r="U5401" s="3" t="s">
        <v>215</v>
      </c>
      <c r="V5401" s="3" t="s">
        <v>215</v>
      </c>
      <c r="W5401" s="3" t="s">
        <v>215</v>
      </c>
      <c r="X5401" s="3" t="s">
        <v>215</v>
      </c>
      <c r="Y5401" s="3" t="s">
        <v>215</v>
      </c>
      <c r="Z5401" s="3" t="s">
        <v>215</v>
      </c>
      <c r="AA5401" s="3" t="s">
        <v>215</v>
      </c>
      <c r="AB5401" s="3" t="s">
        <v>215</v>
      </c>
      <c r="AC5401" s="3" t="s">
        <v>215</v>
      </c>
      <c r="AD5401" s="3" t="s">
        <v>215</v>
      </c>
      <c r="AE5401" s="3" t="s">
        <v>215</v>
      </c>
      <c r="AF5401" s="3" t="s">
        <v>215</v>
      </c>
      <c r="AG5401" s="3" t="s">
        <v>215</v>
      </c>
      <c r="AH5401" s="3" t="s">
        <v>215</v>
      </c>
      <c r="AI5401" s="3" t="s">
        <v>215</v>
      </c>
      <c r="AJ5401" s="3" t="s">
        <v>215</v>
      </c>
      <c r="AK5401" s="3" t="s">
        <v>215</v>
      </c>
      <c r="AL5401" s="3">
        <v>50.622</v>
      </c>
      <c r="AM5401" s="3">
        <v>63.835000000000001</v>
      </c>
      <c r="AN5401" s="3">
        <v>46.314999999999998</v>
      </c>
      <c r="AO5401" s="3">
        <v>26.129000000000001</v>
      </c>
      <c r="AP5401" s="3">
        <v>38.090000000000003</v>
      </c>
      <c r="AQ5401" s="3">
        <v>18.759</v>
      </c>
      <c r="AR5401" s="3">
        <v>-13.478999999999999</v>
      </c>
      <c r="AS5401" s="3">
        <v>-9.4860000000000007</v>
      </c>
      <c r="AT5401" s="3">
        <v>1.7110000000000001</v>
      </c>
      <c r="AU5401" s="3">
        <v>0.67500000000000004</v>
      </c>
      <c r="AV5401" s="3">
        <v>-0.67500000000000004</v>
      </c>
      <c r="AW5401" s="3">
        <v>0.122</v>
      </c>
      <c r="AX5401" s="3">
        <v>1.538</v>
      </c>
      <c r="AY5401" s="3">
        <v>2.0430000000000001</v>
      </c>
      <c r="AZ5401" s="3">
        <v>2.0910000000000002</v>
      </c>
      <c r="BA5401">
        <v>2.0630000000000002</v>
      </c>
      <c r="BB5401">
        <v>2015</v>
      </c>
    </row>
    <row r="5402" spans="1:54" x14ac:dyDescent="0.2">
      <c r="A5402">
        <v>558</v>
      </c>
      <c r="B5402" t="s">
        <v>435</v>
      </c>
      <c r="C5402" t="s">
        <v>352</v>
      </c>
      <c r="D5402" t="s">
        <v>148</v>
      </c>
      <c r="E5402" t="s">
        <v>349</v>
      </c>
      <c r="F5402" t="s">
        <v>351</v>
      </c>
      <c r="G5402" t="s">
        <v>225</v>
      </c>
      <c r="H5402" t="s">
        <v>222</v>
      </c>
      <c r="I5402" t="s">
        <v>1493</v>
      </c>
      <c r="J5402" s="3">
        <v>161.548</v>
      </c>
      <c r="K5402" s="3">
        <v>175.023</v>
      </c>
      <c r="L5402" s="3">
        <v>181.63900000000001</v>
      </c>
      <c r="M5402" s="3">
        <v>176.23</v>
      </c>
      <c r="N5402" s="3">
        <v>193.291</v>
      </c>
      <c r="O5402" s="3">
        <v>205.16900000000001</v>
      </c>
      <c r="P5402" s="3">
        <v>214.53700000000001</v>
      </c>
      <c r="Q5402" s="3">
        <v>218.18299999999999</v>
      </c>
      <c r="R5402" s="3">
        <v>234.976</v>
      </c>
      <c r="S5402" s="3">
        <v>245.14500000000001</v>
      </c>
      <c r="T5402" s="3">
        <v>256.50799999999998</v>
      </c>
      <c r="U5402" s="3">
        <v>272.83800000000002</v>
      </c>
      <c r="V5402" s="3">
        <v>284.04599999999999</v>
      </c>
      <c r="W5402" s="3">
        <v>294.97300000000001</v>
      </c>
      <c r="X5402" s="3">
        <v>319.21699999999998</v>
      </c>
      <c r="Y5402" s="3">
        <v>330.28899999999999</v>
      </c>
      <c r="Z5402" s="3">
        <v>347.91899999999998</v>
      </c>
      <c r="AA5402" s="3">
        <v>366.22300000000001</v>
      </c>
      <c r="AB5402" s="3">
        <v>376.99900000000002</v>
      </c>
      <c r="AC5402" s="3">
        <v>393.9</v>
      </c>
      <c r="AD5402" s="3">
        <v>417.99099999999999</v>
      </c>
      <c r="AE5402" s="3">
        <v>441.51799999999997</v>
      </c>
      <c r="AF5402" s="3">
        <v>442.04899999999998</v>
      </c>
      <c r="AG5402" s="3">
        <v>459.488</v>
      </c>
      <c r="AH5402" s="3">
        <v>481.00400000000002</v>
      </c>
      <c r="AI5402" s="3">
        <v>497.73899999999998</v>
      </c>
      <c r="AJ5402" s="3">
        <v>514.48599999999999</v>
      </c>
      <c r="AK5402" s="3">
        <v>532.03800000000001</v>
      </c>
      <c r="AL5402" s="3">
        <v>564.51700000000005</v>
      </c>
      <c r="AM5402" s="3">
        <v>590.10699999999997</v>
      </c>
      <c r="AN5402" s="3">
        <v>618.529</v>
      </c>
      <c r="AO5402" s="3">
        <v>639.69399999999996</v>
      </c>
      <c r="AP5402" s="3">
        <v>670.279</v>
      </c>
      <c r="AQ5402" s="3">
        <v>697.95399999999995</v>
      </c>
      <c r="AR5402" s="3">
        <v>739.75400000000002</v>
      </c>
      <c r="AS5402" s="3">
        <v>764.33600000000001</v>
      </c>
      <c r="AT5402" s="3">
        <v>767.49199999999996</v>
      </c>
      <c r="AU5402" s="3">
        <v>825.04899999999998</v>
      </c>
      <c r="AV5402" s="3">
        <v>865.98299999999995</v>
      </c>
      <c r="AW5402" s="3">
        <v>900.33600000000001</v>
      </c>
      <c r="AX5402" s="3">
        <v>934.52200000000005</v>
      </c>
      <c r="AY5402" s="3">
        <v>970.16399999999999</v>
      </c>
      <c r="AZ5402" s="3">
        <v>1007.331</v>
      </c>
      <c r="BA5402">
        <v>1045.6089999999999</v>
      </c>
      <c r="BB5402">
        <v>2016</v>
      </c>
    </row>
    <row r="5403" spans="1:54" hidden="1" x14ac:dyDescent="0.2">
      <c r="A5403">
        <v>558</v>
      </c>
      <c r="B5403" t="s">
        <v>435</v>
      </c>
      <c r="C5403" t="s">
        <v>350</v>
      </c>
      <c r="D5403" t="s">
        <v>148</v>
      </c>
      <c r="E5403" t="s">
        <v>349</v>
      </c>
      <c r="F5403" t="s">
        <v>348</v>
      </c>
      <c r="G5403" t="s">
        <v>275</v>
      </c>
      <c r="I5403" t="s">
        <v>347</v>
      </c>
      <c r="J5403" s="3">
        <v>-2.3199999999999998</v>
      </c>
      <c r="K5403" s="3">
        <v>8.3409999999999993</v>
      </c>
      <c r="L5403" s="3">
        <v>3.78</v>
      </c>
      <c r="M5403" s="3">
        <v>-2.9780000000000002</v>
      </c>
      <c r="N5403" s="3">
        <v>9.6809999999999992</v>
      </c>
      <c r="O5403" s="3">
        <v>6.1449999999999996</v>
      </c>
      <c r="P5403" s="3">
        <v>4.5659999999999998</v>
      </c>
      <c r="Q5403" s="3">
        <v>1.7</v>
      </c>
      <c r="R5403" s="3">
        <v>7.6970000000000001</v>
      </c>
      <c r="S5403" s="3">
        <v>4.3280000000000003</v>
      </c>
      <c r="T5403" s="3">
        <v>4.6349999999999998</v>
      </c>
      <c r="U5403" s="3">
        <v>6.3659999999999997</v>
      </c>
      <c r="V5403" s="3">
        <v>4.1079999999999997</v>
      </c>
      <c r="W5403" s="3">
        <v>3.847</v>
      </c>
      <c r="X5403" s="3">
        <v>8.2189999999999994</v>
      </c>
      <c r="Y5403" s="3">
        <v>3.468</v>
      </c>
      <c r="Z5403" s="3">
        <v>5.3380000000000001</v>
      </c>
      <c r="AA5403" s="3">
        <v>5.2610000000000001</v>
      </c>
      <c r="AB5403" s="3">
        <v>2.9430000000000001</v>
      </c>
      <c r="AC5403" s="3">
        <v>4.4829999999999997</v>
      </c>
      <c r="AD5403" s="3">
        <v>6.1159999999999997</v>
      </c>
      <c r="AE5403" s="3">
        <v>5.6289999999999996</v>
      </c>
      <c r="AF5403" s="3">
        <v>0.12</v>
      </c>
      <c r="AG5403" s="3">
        <v>3.9449999999999998</v>
      </c>
      <c r="AH5403" s="3">
        <v>4.6829999999999998</v>
      </c>
      <c r="AI5403" s="3">
        <v>3.4790000000000001</v>
      </c>
      <c r="AJ5403" s="3">
        <v>3.3650000000000002</v>
      </c>
      <c r="AK5403" s="3">
        <v>3.4119999999999999</v>
      </c>
      <c r="AL5403" s="3">
        <v>6.1050000000000004</v>
      </c>
      <c r="AM5403" s="3">
        <v>4.5330000000000004</v>
      </c>
      <c r="AN5403" s="3">
        <v>4.8159999999999998</v>
      </c>
      <c r="AO5403" s="3">
        <v>3.4220000000000002</v>
      </c>
      <c r="AP5403" s="3">
        <v>4.7809999999999997</v>
      </c>
      <c r="AQ5403" s="3">
        <v>4.1289999999999996</v>
      </c>
      <c r="AR5403" s="3">
        <v>5.9889999999999999</v>
      </c>
      <c r="AS5403" s="3">
        <v>3.323</v>
      </c>
      <c r="AT5403" s="3">
        <v>0.41299999999999998</v>
      </c>
      <c r="AU5403" s="3">
        <v>7.4989999999999997</v>
      </c>
      <c r="AV5403" s="3">
        <v>4.9610000000000003</v>
      </c>
      <c r="AW5403" s="3">
        <v>3.9670000000000001</v>
      </c>
      <c r="AX5403" s="3">
        <v>3.7970000000000002</v>
      </c>
      <c r="AY5403" s="3">
        <v>3.8140000000000001</v>
      </c>
      <c r="AZ5403" s="3">
        <v>3.831</v>
      </c>
      <c r="BA5403">
        <v>3.8</v>
      </c>
      <c r="BB5403">
        <v>2016</v>
      </c>
    </row>
    <row r="5404" spans="1:54" hidden="1" x14ac:dyDescent="0.2">
      <c r="A5404">
        <v>558</v>
      </c>
      <c r="B5404" t="s">
        <v>435</v>
      </c>
      <c r="C5404" t="s">
        <v>346</v>
      </c>
      <c r="D5404" t="s">
        <v>148</v>
      </c>
      <c r="E5404" t="s">
        <v>342</v>
      </c>
      <c r="F5404" t="s">
        <v>345</v>
      </c>
      <c r="G5404" t="s">
        <v>225</v>
      </c>
      <c r="H5404" t="s">
        <v>222</v>
      </c>
      <c r="I5404" t="s">
        <v>1493</v>
      </c>
      <c r="J5404" s="3">
        <v>23.759</v>
      </c>
      <c r="K5404" s="3">
        <v>27.783999999999999</v>
      </c>
      <c r="L5404" s="3">
        <v>30.27</v>
      </c>
      <c r="M5404" s="3">
        <v>35.317</v>
      </c>
      <c r="N5404" s="3">
        <v>41.77</v>
      </c>
      <c r="O5404" s="3">
        <v>50.012</v>
      </c>
      <c r="P5404" s="3">
        <v>59.822000000000003</v>
      </c>
      <c r="Q5404" s="3">
        <v>68.56</v>
      </c>
      <c r="R5404" s="3">
        <v>82.561000000000007</v>
      </c>
      <c r="S5404" s="3">
        <v>95.832999999999998</v>
      </c>
      <c r="T5404" s="3">
        <v>111.021</v>
      </c>
      <c r="U5404" s="3">
        <v>132.905</v>
      </c>
      <c r="V5404" s="3">
        <v>163.94399999999999</v>
      </c>
      <c r="W5404" s="3">
        <v>188.601</v>
      </c>
      <c r="X5404" s="3">
        <v>213.92500000000001</v>
      </c>
      <c r="Y5404" s="3">
        <v>235.292</v>
      </c>
      <c r="Z5404" s="3">
        <v>267.21699999999998</v>
      </c>
      <c r="AA5404" s="3">
        <v>301.14</v>
      </c>
      <c r="AB5404" s="3">
        <v>322.96800000000002</v>
      </c>
      <c r="AC5404" s="3">
        <v>367.18799999999999</v>
      </c>
      <c r="AD5404" s="3">
        <v>407.39400000000001</v>
      </c>
      <c r="AE5404" s="3">
        <v>441.51900000000001</v>
      </c>
      <c r="AF5404" s="3">
        <v>459.44299999999998</v>
      </c>
      <c r="AG5404" s="3">
        <v>492.23099999999999</v>
      </c>
      <c r="AH5404" s="3">
        <v>536.74900000000002</v>
      </c>
      <c r="AI5404" s="3">
        <v>589.41200000000003</v>
      </c>
      <c r="AJ5404" s="3">
        <v>654.08399999999995</v>
      </c>
      <c r="AK5404" s="3">
        <v>727.827</v>
      </c>
      <c r="AL5404" s="3">
        <v>815.65800000000002</v>
      </c>
      <c r="AM5404" s="3">
        <v>988.27200000000005</v>
      </c>
      <c r="AN5404" s="3">
        <v>1192.7739999999999</v>
      </c>
      <c r="AO5404" s="3">
        <v>1366.954</v>
      </c>
      <c r="AP5404" s="3">
        <v>1527.3440000000001</v>
      </c>
      <c r="AQ5404" s="3">
        <v>1695.011</v>
      </c>
      <c r="AR5404" s="3">
        <v>1964.54</v>
      </c>
      <c r="AS5404" s="3">
        <v>2130.15</v>
      </c>
      <c r="AT5404" s="3">
        <v>2247.4270000000001</v>
      </c>
      <c r="AU5404" s="3">
        <v>2599.2339999999999</v>
      </c>
      <c r="AV5404" s="3">
        <v>2891.884</v>
      </c>
      <c r="AW5404" s="3">
        <v>3180.9850000000001</v>
      </c>
      <c r="AX5404" s="3">
        <v>3483.3649999999998</v>
      </c>
      <c r="AY5404" s="3">
        <v>3815.1109999999999</v>
      </c>
      <c r="AZ5404" s="3">
        <v>4179.1379999999999</v>
      </c>
      <c r="BA5404">
        <v>4576.5320000000002</v>
      </c>
      <c r="BB5404">
        <v>2016</v>
      </c>
    </row>
    <row r="5405" spans="1:54" hidden="1" x14ac:dyDescent="0.2">
      <c r="A5405">
        <v>558</v>
      </c>
      <c r="B5405" t="s">
        <v>435</v>
      </c>
      <c r="C5405" t="s">
        <v>344</v>
      </c>
      <c r="D5405" t="s">
        <v>148</v>
      </c>
      <c r="E5405" t="s">
        <v>342</v>
      </c>
      <c r="F5405" t="s">
        <v>343</v>
      </c>
      <c r="G5405" t="s">
        <v>223</v>
      </c>
      <c r="H5405" t="s">
        <v>222</v>
      </c>
      <c r="I5405" t="s">
        <v>310</v>
      </c>
      <c r="J5405" s="3">
        <v>1.98</v>
      </c>
      <c r="K5405" s="3">
        <v>2.3149999999999999</v>
      </c>
      <c r="L5405" s="3">
        <v>2.34</v>
      </c>
      <c r="M5405" s="3">
        <v>2.56</v>
      </c>
      <c r="N5405" s="3">
        <v>2.7080000000000002</v>
      </c>
      <c r="O5405" s="3">
        <v>2.8119999999999998</v>
      </c>
      <c r="P5405" s="3">
        <v>3.06</v>
      </c>
      <c r="Q5405" s="3">
        <v>3.1749999999999998</v>
      </c>
      <c r="R5405" s="3">
        <v>3.7429999999999999</v>
      </c>
      <c r="S5405" s="3">
        <v>3.7839999999999998</v>
      </c>
      <c r="T5405" s="3">
        <v>3.8940000000000001</v>
      </c>
      <c r="U5405" s="3">
        <v>4.2610000000000001</v>
      </c>
      <c r="V5405" s="3">
        <v>3.8719999999999999</v>
      </c>
      <c r="W5405" s="3">
        <v>4.1580000000000004</v>
      </c>
      <c r="X5405" s="3">
        <v>4.3440000000000003</v>
      </c>
      <c r="Y5405" s="3">
        <v>4.7160000000000002</v>
      </c>
      <c r="Z5405" s="3">
        <v>4.8609999999999998</v>
      </c>
      <c r="AA5405" s="3">
        <v>5.2839999999999998</v>
      </c>
      <c r="AB5405" s="3">
        <v>5.2530000000000001</v>
      </c>
      <c r="AC5405" s="3">
        <v>5.4039999999999999</v>
      </c>
      <c r="AD5405" s="3">
        <v>5.7309999999999999</v>
      </c>
      <c r="AE5405" s="3">
        <v>5.891</v>
      </c>
      <c r="AF5405" s="3">
        <v>5.976</v>
      </c>
      <c r="AG5405" s="3">
        <v>6.3280000000000003</v>
      </c>
      <c r="AH5405" s="3">
        <v>7.274</v>
      </c>
      <c r="AI5405" s="3">
        <v>8.18</v>
      </c>
      <c r="AJ5405" s="3">
        <v>9.0440000000000005</v>
      </c>
      <c r="AK5405" s="3">
        <v>10.324999999999999</v>
      </c>
      <c r="AL5405" s="3">
        <v>12.545</v>
      </c>
      <c r="AM5405" s="3">
        <v>12.855</v>
      </c>
      <c r="AN5405" s="3">
        <v>16.001999999999999</v>
      </c>
      <c r="AO5405" s="3">
        <v>19.010999999999999</v>
      </c>
      <c r="AP5405" s="3">
        <v>18.852</v>
      </c>
      <c r="AQ5405" s="3">
        <v>19.27</v>
      </c>
      <c r="AR5405" s="3">
        <v>19.995000000000001</v>
      </c>
      <c r="AS5405" s="3">
        <v>21.411000000000001</v>
      </c>
      <c r="AT5405" s="3">
        <v>21.132000000000001</v>
      </c>
      <c r="AU5405" s="3">
        <v>24.472000000000001</v>
      </c>
      <c r="AV5405" s="3">
        <v>27.277999999999999</v>
      </c>
      <c r="AW5405" s="3">
        <v>28.75</v>
      </c>
      <c r="AX5405" s="3">
        <v>30.358000000000001</v>
      </c>
      <c r="AY5405" s="3">
        <v>32.551000000000002</v>
      </c>
      <c r="AZ5405" s="3">
        <v>34.906999999999996</v>
      </c>
      <c r="BA5405">
        <v>37.424999999999997</v>
      </c>
      <c r="BB5405">
        <v>2016</v>
      </c>
    </row>
    <row r="5406" spans="1:54" hidden="1" x14ac:dyDescent="0.2">
      <c r="A5406">
        <v>558</v>
      </c>
      <c r="B5406" t="s">
        <v>435</v>
      </c>
      <c r="C5406" t="s">
        <v>213</v>
      </c>
      <c r="D5406" t="s">
        <v>148</v>
      </c>
      <c r="E5406" t="s">
        <v>342</v>
      </c>
      <c r="F5406" t="s">
        <v>341</v>
      </c>
      <c r="G5406" t="s">
        <v>323</v>
      </c>
      <c r="H5406" t="s">
        <v>222</v>
      </c>
      <c r="I5406" t="s">
        <v>310</v>
      </c>
      <c r="J5406" s="3">
        <v>6.0209999999999999</v>
      </c>
      <c r="K5406" s="3">
        <v>7.1319999999999997</v>
      </c>
      <c r="L5406" s="3">
        <v>7.8609999999999998</v>
      </c>
      <c r="M5406" s="3">
        <v>7.9279999999999999</v>
      </c>
      <c r="N5406" s="3">
        <v>9.0039999999999996</v>
      </c>
      <c r="O5406" s="3">
        <v>9.8629999999999995</v>
      </c>
      <c r="P5406" s="3">
        <v>10.522</v>
      </c>
      <c r="Q5406" s="3">
        <v>10.973000000000001</v>
      </c>
      <c r="R5406" s="3">
        <v>12.231999999999999</v>
      </c>
      <c r="S5406" s="3">
        <v>13.257</v>
      </c>
      <c r="T5406" s="3">
        <v>14.385</v>
      </c>
      <c r="U5406" s="3">
        <v>15.81</v>
      </c>
      <c r="V5406" s="3">
        <v>16.835000000000001</v>
      </c>
      <c r="W5406" s="3">
        <v>17.898</v>
      </c>
      <c r="X5406" s="3">
        <v>19.782</v>
      </c>
      <c r="Y5406" s="3">
        <v>20.895</v>
      </c>
      <c r="Z5406" s="3">
        <v>22.411999999999999</v>
      </c>
      <c r="AA5406" s="3">
        <v>23.994</v>
      </c>
      <c r="AB5406" s="3">
        <v>24.969000000000001</v>
      </c>
      <c r="AC5406" s="3">
        <v>26.486999999999998</v>
      </c>
      <c r="AD5406" s="3">
        <v>28.747</v>
      </c>
      <c r="AE5406" s="3">
        <v>31.056999999999999</v>
      </c>
      <c r="AF5406" s="3">
        <v>31.571000000000002</v>
      </c>
      <c r="AG5406" s="3">
        <v>33.470999999999997</v>
      </c>
      <c r="AH5406" s="3">
        <v>36.002000000000002</v>
      </c>
      <c r="AI5406" s="3">
        <v>38.453000000000003</v>
      </c>
      <c r="AJ5406" s="3">
        <v>40.968000000000004</v>
      </c>
      <c r="AK5406" s="3">
        <v>43.493000000000002</v>
      </c>
      <c r="AL5406" s="3">
        <v>47.054000000000002</v>
      </c>
      <c r="AM5406" s="3">
        <v>49.56</v>
      </c>
      <c r="AN5406" s="3">
        <v>52.582000000000001</v>
      </c>
      <c r="AO5406" s="3">
        <v>55.503999999999998</v>
      </c>
      <c r="AP5406" s="3">
        <v>59.228999999999999</v>
      </c>
      <c r="AQ5406" s="3">
        <v>62.67</v>
      </c>
      <c r="AR5406" s="3">
        <v>67.616</v>
      </c>
      <c r="AS5406" s="3">
        <v>70.62</v>
      </c>
      <c r="AT5406" s="3">
        <v>71.816999999999993</v>
      </c>
      <c r="AU5406" s="3">
        <v>78.590999999999994</v>
      </c>
      <c r="AV5406" s="3">
        <v>84.364999999999995</v>
      </c>
      <c r="AW5406" s="3">
        <v>89.614000000000004</v>
      </c>
      <c r="AX5406" s="3">
        <v>94.843999999999994</v>
      </c>
      <c r="AY5406" s="3">
        <v>100.33799999999999</v>
      </c>
      <c r="AZ5406" s="3">
        <v>105.971</v>
      </c>
      <c r="BA5406">
        <v>111.911</v>
      </c>
      <c r="BB5406">
        <v>2016</v>
      </c>
    </row>
    <row r="5407" spans="1:54" hidden="1" x14ac:dyDescent="0.2">
      <c r="A5407">
        <v>558</v>
      </c>
      <c r="B5407" t="s">
        <v>435</v>
      </c>
      <c r="C5407" t="s">
        <v>340</v>
      </c>
      <c r="D5407" t="s">
        <v>148</v>
      </c>
      <c r="E5407" t="s">
        <v>339</v>
      </c>
      <c r="F5407" t="s">
        <v>338</v>
      </c>
      <c r="G5407" t="s">
        <v>295</v>
      </c>
      <c r="I5407" t="s">
        <v>337</v>
      </c>
      <c r="J5407" s="3">
        <v>14.707000000000001</v>
      </c>
      <c r="K5407" s="3">
        <v>15.874000000000001</v>
      </c>
      <c r="L5407" s="3">
        <v>16.664999999999999</v>
      </c>
      <c r="M5407" s="3">
        <v>20.041</v>
      </c>
      <c r="N5407" s="3">
        <v>21.61</v>
      </c>
      <c r="O5407" s="3">
        <v>24.376000000000001</v>
      </c>
      <c r="P5407" s="3">
        <v>27.884</v>
      </c>
      <c r="Q5407" s="3">
        <v>31.422999999999998</v>
      </c>
      <c r="R5407" s="3">
        <v>35.136000000000003</v>
      </c>
      <c r="S5407" s="3">
        <v>39.093000000000004</v>
      </c>
      <c r="T5407" s="3">
        <v>43.281999999999996</v>
      </c>
      <c r="U5407" s="3">
        <v>48.712000000000003</v>
      </c>
      <c r="V5407" s="3">
        <v>57.716999999999999</v>
      </c>
      <c r="W5407" s="3">
        <v>63.938000000000002</v>
      </c>
      <c r="X5407" s="3">
        <v>67.016000000000005</v>
      </c>
      <c r="Y5407" s="3">
        <v>71.238</v>
      </c>
      <c r="Z5407" s="3">
        <v>76.804000000000002</v>
      </c>
      <c r="AA5407" s="3">
        <v>82.228999999999999</v>
      </c>
      <c r="AB5407" s="3">
        <v>85.668000000000006</v>
      </c>
      <c r="AC5407" s="3">
        <v>93.218999999999994</v>
      </c>
      <c r="AD5407" s="3">
        <v>97.465000000000003</v>
      </c>
      <c r="AE5407" s="3">
        <v>100</v>
      </c>
      <c r="AF5407" s="3">
        <v>103.935</v>
      </c>
      <c r="AG5407" s="3">
        <v>107.126</v>
      </c>
      <c r="AH5407" s="3">
        <v>111.589</v>
      </c>
      <c r="AI5407" s="3">
        <v>118.41800000000001</v>
      </c>
      <c r="AJ5407" s="3">
        <v>127.134</v>
      </c>
      <c r="AK5407" s="3">
        <v>136.80000000000001</v>
      </c>
      <c r="AL5407" s="3">
        <v>144.488</v>
      </c>
      <c r="AM5407" s="3">
        <v>167.47300000000001</v>
      </c>
      <c r="AN5407" s="3">
        <v>192.84</v>
      </c>
      <c r="AO5407" s="3">
        <v>213.68899999999999</v>
      </c>
      <c r="AP5407" s="3">
        <v>227.86699999999999</v>
      </c>
      <c r="AQ5407" s="3">
        <v>242.85400000000001</v>
      </c>
      <c r="AR5407" s="3">
        <v>265.56700000000001</v>
      </c>
      <c r="AS5407" s="3">
        <v>278.69299999999998</v>
      </c>
      <c r="AT5407" s="3">
        <v>292.82799999999997</v>
      </c>
      <c r="AU5407" s="3">
        <v>315.04000000000002</v>
      </c>
      <c r="AV5407" s="3">
        <v>333.94200000000001</v>
      </c>
      <c r="AW5407" s="3">
        <v>353.31099999999998</v>
      </c>
      <c r="AX5407" s="3">
        <v>372.74299999999999</v>
      </c>
      <c r="AY5407" s="3">
        <v>393.24400000000003</v>
      </c>
      <c r="AZ5407" s="3">
        <v>414.87200000000001</v>
      </c>
      <c r="BA5407">
        <v>437.69</v>
      </c>
      <c r="BB5407">
        <v>2016</v>
      </c>
    </row>
    <row r="5408" spans="1:54" hidden="1" x14ac:dyDescent="0.2">
      <c r="A5408">
        <v>558</v>
      </c>
      <c r="B5408" t="s">
        <v>435</v>
      </c>
      <c r="C5408" t="s">
        <v>336</v>
      </c>
      <c r="D5408" t="s">
        <v>148</v>
      </c>
      <c r="E5408" t="s">
        <v>333</v>
      </c>
      <c r="F5408" t="s">
        <v>335</v>
      </c>
      <c r="G5408" t="s">
        <v>225</v>
      </c>
      <c r="H5408" t="s">
        <v>322</v>
      </c>
      <c r="I5408" t="s">
        <v>330</v>
      </c>
      <c r="J5408" s="3">
        <v>10832.075999999999</v>
      </c>
      <c r="K5408" s="3">
        <v>11470.956</v>
      </c>
      <c r="L5408" s="3">
        <v>11634.74</v>
      </c>
      <c r="M5408" s="3">
        <v>11031.555</v>
      </c>
      <c r="N5408" s="3">
        <v>11824.087</v>
      </c>
      <c r="O5408" s="3">
        <v>12267.974</v>
      </c>
      <c r="P5408" s="3">
        <v>12545.164000000001</v>
      </c>
      <c r="Q5408" s="3">
        <v>12481.216</v>
      </c>
      <c r="R5408" s="3">
        <v>13146.487999999999</v>
      </c>
      <c r="S5408" s="3">
        <v>13400.652</v>
      </c>
      <c r="T5408" s="3">
        <v>13680.837</v>
      </c>
      <c r="U5408" s="3">
        <v>14177.041999999999</v>
      </c>
      <c r="V5408" s="3">
        <v>14364.804</v>
      </c>
      <c r="W5408" s="3">
        <v>14515.544</v>
      </c>
      <c r="X5408" s="3">
        <v>15297.620999999999</v>
      </c>
      <c r="Y5408" s="3">
        <v>15436.689</v>
      </c>
      <c r="Z5408" s="3">
        <v>15884.272999999999</v>
      </c>
      <c r="AA5408" s="3">
        <v>16356.677</v>
      </c>
      <c r="AB5408" s="3">
        <v>16494.312999999998</v>
      </c>
      <c r="AC5408" s="3">
        <v>16901.214</v>
      </c>
      <c r="AD5408" s="3">
        <v>17606.374</v>
      </c>
      <c r="AE5408" s="3">
        <v>18273.428</v>
      </c>
      <c r="AF5408" s="3">
        <v>17994.091</v>
      </c>
      <c r="AG5408" s="3">
        <v>18415.904999999999</v>
      </c>
      <c r="AH5408" s="3">
        <v>19004.93</v>
      </c>
      <c r="AI5408" s="3">
        <v>19412.379000000001</v>
      </c>
      <c r="AJ5408" s="3">
        <v>19833.205999999998</v>
      </c>
      <c r="AK5408" s="3">
        <v>20295.298999999999</v>
      </c>
      <c r="AL5408" s="3">
        <v>21321.948</v>
      </c>
      <c r="AM5408" s="3">
        <v>22067.421999999999</v>
      </c>
      <c r="AN5408" s="3">
        <v>22888.873</v>
      </c>
      <c r="AO5408" s="3">
        <v>23408.737000000001</v>
      </c>
      <c r="AP5408" s="3">
        <v>24241.620999999999</v>
      </c>
      <c r="AQ5408" s="3">
        <v>24940.012999999999</v>
      </c>
      <c r="AR5408" s="3">
        <v>26118.268</v>
      </c>
      <c r="AS5408" s="3">
        <v>26672.535</v>
      </c>
      <c r="AT5408" s="3">
        <v>26470.183000000001</v>
      </c>
      <c r="AU5408" s="3">
        <v>28123.292000000001</v>
      </c>
      <c r="AV5408" s="3">
        <v>29174.203000000001</v>
      </c>
      <c r="AW5408" s="3">
        <v>29977.625</v>
      </c>
      <c r="AX5408" s="3">
        <v>30752.847000000002</v>
      </c>
      <c r="AY5408" s="3">
        <v>31553.255000000001</v>
      </c>
      <c r="AZ5408" s="3">
        <v>32379.819</v>
      </c>
      <c r="BA5408">
        <v>33218.110999999997</v>
      </c>
      <c r="BB5408">
        <v>2015</v>
      </c>
    </row>
    <row r="5409" spans="1:54" hidden="1" x14ac:dyDescent="0.2">
      <c r="A5409">
        <v>558</v>
      </c>
      <c r="B5409" t="s">
        <v>435</v>
      </c>
      <c r="C5409" t="s">
        <v>334</v>
      </c>
      <c r="D5409" t="s">
        <v>148</v>
      </c>
      <c r="E5409" t="s">
        <v>333</v>
      </c>
      <c r="F5409" t="s">
        <v>332</v>
      </c>
      <c r="G5409" t="s">
        <v>331</v>
      </c>
      <c r="H5409" t="s">
        <v>322</v>
      </c>
      <c r="I5409" t="s">
        <v>330</v>
      </c>
      <c r="J5409" s="3">
        <v>939.85799999999995</v>
      </c>
      <c r="K5409" s="3">
        <v>995.29100000000005</v>
      </c>
      <c r="L5409" s="3">
        <v>1009.502</v>
      </c>
      <c r="M5409" s="3">
        <v>957.16600000000005</v>
      </c>
      <c r="N5409" s="3">
        <v>1025.931</v>
      </c>
      <c r="O5409" s="3">
        <v>1064.4459999999999</v>
      </c>
      <c r="P5409" s="3">
        <v>1088.4960000000001</v>
      </c>
      <c r="Q5409" s="3">
        <v>1082.9480000000001</v>
      </c>
      <c r="R5409" s="3">
        <v>1140.671</v>
      </c>
      <c r="S5409" s="3">
        <v>1162.7239999999999</v>
      </c>
      <c r="T5409" s="3">
        <v>1187.0340000000001</v>
      </c>
      <c r="U5409" s="3">
        <v>1230.088</v>
      </c>
      <c r="V5409" s="3">
        <v>1246.3800000000001</v>
      </c>
      <c r="W5409" s="3">
        <v>1259.4590000000001</v>
      </c>
      <c r="X5409" s="3">
        <v>1327.317</v>
      </c>
      <c r="Y5409" s="3">
        <v>1339.383</v>
      </c>
      <c r="Z5409" s="3">
        <v>1378.2180000000001</v>
      </c>
      <c r="AA5409" s="3">
        <v>1419.2070000000001</v>
      </c>
      <c r="AB5409" s="3">
        <v>1431.1489999999999</v>
      </c>
      <c r="AC5409" s="3">
        <v>1466.454</v>
      </c>
      <c r="AD5409" s="3">
        <v>1527.6379999999999</v>
      </c>
      <c r="AE5409" s="3">
        <v>1585.5160000000001</v>
      </c>
      <c r="AF5409" s="3">
        <v>1561.279</v>
      </c>
      <c r="AG5409" s="3">
        <v>1597.8779999999999</v>
      </c>
      <c r="AH5409" s="3">
        <v>1648.9860000000001</v>
      </c>
      <c r="AI5409" s="3">
        <v>1684.3389999999999</v>
      </c>
      <c r="AJ5409" s="3">
        <v>1720.8520000000001</v>
      </c>
      <c r="AK5409" s="3">
        <v>1760.9459999999999</v>
      </c>
      <c r="AL5409" s="3">
        <v>1850.0250000000001</v>
      </c>
      <c r="AM5409" s="3">
        <v>1914.7070000000001</v>
      </c>
      <c r="AN5409" s="3">
        <v>1985.981</v>
      </c>
      <c r="AO5409" s="3">
        <v>2031.087</v>
      </c>
      <c r="AP5409" s="3">
        <v>2103.3539999999998</v>
      </c>
      <c r="AQ5409" s="3">
        <v>2163.9499999999998</v>
      </c>
      <c r="AR5409" s="3">
        <v>2266.183</v>
      </c>
      <c r="AS5409" s="3">
        <v>2314.2750000000001</v>
      </c>
      <c r="AT5409" s="3">
        <v>2296.7179999999998</v>
      </c>
      <c r="AU5409" s="3">
        <v>2440.152</v>
      </c>
      <c r="AV5409" s="3">
        <v>2531.335</v>
      </c>
      <c r="AW5409" s="3">
        <v>2601.0450000000001</v>
      </c>
      <c r="AX5409" s="3">
        <v>2668.308</v>
      </c>
      <c r="AY5409" s="3">
        <v>2737.7559999999999</v>
      </c>
      <c r="AZ5409" s="3">
        <v>2809.4740000000002</v>
      </c>
      <c r="BA5409">
        <v>2882.21</v>
      </c>
      <c r="BB5409">
        <v>2015</v>
      </c>
    </row>
    <row r="5410" spans="1:54" hidden="1" x14ac:dyDescent="0.2">
      <c r="A5410">
        <v>558</v>
      </c>
      <c r="B5410" t="s">
        <v>435</v>
      </c>
      <c r="C5410" t="s">
        <v>329</v>
      </c>
      <c r="D5410" t="s">
        <v>148</v>
      </c>
      <c r="E5410" t="s">
        <v>325</v>
      </c>
      <c r="F5410" t="s">
        <v>328</v>
      </c>
      <c r="G5410" t="s">
        <v>225</v>
      </c>
      <c r="H5410" t="s">
        <v>322</v>
      </c>
      <c r="I5410" t="s">
        <v>321</v>
      </c>
      <c r="J5410" s="3">
        <v>1593.077</v>
      </c>
      <c r="K5410" s="3">
        <v>1820.953</v>
      </c>
      <c r="L5410" s="3">
        <v>1938.943</v>
      </c>
      <c r="M5410" s="3">
        <v>2210.779</v>
      </c>
      <c r="N5410" s="3">
        <v>2555.1819999999998</v>
      </c>
      <c r="O5410" s="3">
        <v>2990.422</v>
      </c>
      <c r="P5410" s="3">
        <v>3498.11</v>
      </c>
      <c r="Q5410" s="3">
        <v>3922.0030000000002</v>
      </c>
      <c r="R5410" s="3">
        <v>4619.1559999999999</v>
      </c>
      <c r="S5410" s="3">
        <v>5238.6530000000002</v>
      </c>
      <c r="T5410" s="3">
        <v>5921.29</v>
      </c>
      <c r="U5410" s="3">
        <v>6905.9129999999996</v>
      </c>
      <c r="V5410" s="3">
        <v>8290.9930000000004</v>
      </c>
      <c r="W5410" s="3">
        <v>9280.9950000000008</v>
      </c>
      <c r="X5410" s="3">
        <v>10251.789000000001</v>
      </c>
      <c r="Y5410" s="3">
        <v>10996.81</v>
      </c>
      <c r="Z5410" s="3">
        <v>12199.796</v>
      </c>
      <c r="AA5410" s="3">
        <v>13449.893</v>
      </c>
      <c r="AB5410" s="3">
        <v>14130.349</v>
      </c>
      <c r="AC5410" s="3">
        <v>15755.067999999999</v>
      </c>
      <c r="AD5410" s="3">
        <v>17159.98</v>
      </c>
      <c r="AE5410" s="3">
        <v>18273.43</v>
      </c>
      <c r="AF5410" s="3">
        <v>18702.115000000002</v>
      </c>
      <c r="AG5410" s="3">
        <v>19728.196</v>
      </c>
      <c r="AH5410" s="3">
        <v>21207.456999999999</v>
      </c>
      <c r="AI5410" s="3">
        <v>22987.717000000001</v>
      </c>
      <c r="AJ5410" s="3">
        <v>25214.67</v>
      </c>
      <c r="AK5410" s="3">
        <v>27763.921999999999</v>
      </c>
      <c r="AL5410" s="3">
        <v>30807.62</v>
      </c>
      <c r="AM5410" s="3">
        <v>36957.021999999997</v>
      </c>
      <c r="AN5410" s="3">
        <v>44138.974999999999</v>
      </c>
      <c r="AO5410" s="3">
        <v>50021.834000000003</v>
      </c>
      <c r="AP5410" s="3">
        <v>55238.631000000001</v>
      </c>
      <c r="AQ5410" s="3">
        <v>60567.883999999998</v>
      </c>
      <c r="AR5410" s="3">
        <v>69361.411999999997</v>
      </c>
      <c r="AS5410" s="3">
        <v>74334.471000000005</v>
      </c>
      <c r="AT5410" s="3">
        <v>77511.98</v>
      </c>
      <c r="AU5410" s="3">
        <v>88599.611000000004</v>
      </c>
      <c r="AV5410" s="3">
        <v>97425.025999999998</v>
      </c>
      <c r="AW5410" s="3">
        <v>105914.258</v>
      </c>
      <c r="AX5410" s="3">
        <v>114629.12699999999</v>
      </c>
      <c r="AY5410" s="3">
        <v>124081.287</v>
      </c>
      <c r="AZ5410" s="3">
        <v>134334.94099999999</v>
      </c>
      <c r="BA5410">
        <v>145392.48699999999</v>
      </c>
      <c r="BB5410">
        <v>2015</v>
      </c>
    </row>
    <row r="5411" spans="1:54" hidden="1" x14ac:dyDescent="0.2">
      <c r="A5411">
        <v>558</v>
      </c>
      <c r="B5411" t="s">
        <v>435</v>
      </c>
      <c r="C5411" t="s">
        <v>327</v>
      </c>
      <c r="D5411" t="s">
        <v>148</v>
      </c>
      <c r="E5411" t="s">
        <v>325</v>
      </c>
      <c r="F5411" t="s">
        <v>326</v>
      </c>
      <c r="G5411" t="s">
        <v>223</v>
      </c>
      <c r="H5411" t="s">
        <v>322</v>
      </c>
      <c r="I5411" t="s">
        <v>321</v>
      </c>
      <c r="J5411" s="3">
        <v>132.756</v>
      </c>
      <c r="K5411" s="3">
        <v>151.74600000000001</v>
      </c>
      <c r="L5411" s="3">
        <v>149.88300000000001</v>
      </c>
      <c r="M5411" s="3">
        <v>160.25399999999999</v>
      </c>
      <c r="N5411" s="3">
        <v>165.649</v>
      </c>
      <c r="O5411" s="3">
        <v>168.16900000000001</v>
      </c>
      <c r="P5411" s="3">
        <v>178.96</v>
      </c>
      <c r="Q5411" s="3">
        <v>181.61</v>
      </c>
      <c r="R5411" s="3">
        <v>209.43799999999999</v>
      </c>
      <c r="S5411" s="3">
        <v>206.874</v>
      </c>
      <c r="T5411" s="3">
        <v>207.703</v>
      </c>
      <c r="U5411" s="3">
        <v>221.42599999999999</v>
      </c>
      <c r="V5411" s="3">
        <v>195.816</v>
      </c>
      <c r="W5411" s="3">
        <v>204.63200000000001</v>
      </c>
      <c r="X5411" s="3">
        <v>208.15299999999999</v>
      </c>
      <c r="Y5411" s="3">
        <v>220.39699999999999</v>
      </c>
      <c r="Z5411" s="3">
        <v>221.91800000000001</v>
      </c>
      <c r="AA5411" s="3">
        <v>235.99199999999999</v>
      </c>
      <c r="AB5411" s="3">
        <v>229.84800000000001</v>
      </c>
      <c r="AC5411" s="3">
        <v>231.85300000000001</v>
      </c>
      <c r="AD5411" s="3">
        <v>241.38399999999999</v>
      </c>
      <c r="AE5411" s="3">
        <v>243.80799999999999</v>
      </c>
      <c r="AF5411" s="3">
        <v>243.256</v>
      </c>
      <c r="AG5411" s="3">
        <v>253.61600000000001</v>
      </c>
      <c r="AH5411" s="3">
        <v>287.39999999999998</v>
      </c>
      <c r="AI5411" s="3">
        <v>319.02800000000002</v>
      </c>
      <c r="AJ5411" s="3">
        <v>348.63200000000001</v>
      </c>
      <c r="AK5411" s="3">
        <v>393.84800000000001</v>
      </c>
      <c r="AL5411" s="3">
        <v>473.84100000000001</v>
      </c>
      <c r="AM5411" s="3">
        <v>480.72</v>
      </c>
      <c r="AN5411" s="3">
        <v>592.15200000000004</v>
      </c>
      <c r="AO5411" s="3">
        <v>695.69399999999996</v>
      </c>
      <c r="AP5411" s="3">
        <v>681.79200000000003</v>
      </c>
      <c r="AQ5411" s="3">
        <v>688.58399999999995</v>
      </c>
      <c r="AR5411" s="3">
        <v>705.94</v>
      </c>
      <c r="AS5411" s="3">
        <v>747.16099999999994</v>
      </c>
      <c r="AT5411" s="3">
        <v>728.82600000000002</v>
      </c>
      <c r="AU5411" s="3">
        <v>834.173</v>
      </c>
      <c r="AV5411" s="3">
        <v>918.98599999999999</v>
      </c>
      <c r="AW5411" s="3">
        <v>957.27800000000002</v>
      </c>
      <c r="AX5411" s="3">
        <v>999.01400000000001</v>
      </c>
      <c r="AY5411" s="3">
        <v>1058.6880000000001</v>
      </c>
      <c r="AZ5411" s="3">
        <v>1122.048</v>
      </c>
      <c r="BA5411">
        <v>1188.9449999999999</v>
      </c>
      <c r="BB5411">
        <v>2015</v>
      </c>
    </row>
    <row r="5412" spans="1:54" hidden="1" x14ac:dyDescent="0.2">
      <c r="A5412">
        <v>558</v>
      </c>
      <c r="B5412" t="s">
        <v>435</v>
      </c>
      <c r="C5412" t="s">
        <v>212</v>
      </c>
      <c r="D5412" t="s">
        <v>148</v>
      </c>
      <c r="E5412" t="s">
        <v>325</v>
      </c>
      <c r="F5412" t="s">
        <v>324</v>
      </c>
      <c r="G5412" t="s">
        <v>323</v>
      </c>
      <c r="H5412" t="s">
        <v>322</v>
      </c>
      <c r="I5412" t="s">
        <v>321</v>
      </c>
      <c r="J5412" s="3">
        <v>403.71100000000001</v>
      </c>
      <c r="K5412" s="3">
        <v>467.44</v>
      </c>
      <c r="L5412" s="3">
        <v>503.53100000000001</v>
      </c>
      <c r="M5412" s="3">
        <v>496.27300000000002</v>
      </c>
      <c r="N5412" s="3">
        <v>550.80399999999997</v>
      </c>
      <c r="O5412" s="3">
        <v>589.76900000000001</v>
      </c>
      <c r="P5412" s="3">
        <v>615.25400000000002</v>
      </c>
      <c r="Q5412" s="3">
        <v>627.74</v>
      </c>
      <c r="R5412" s="3">
        <v>684.346</v>
      </c>
      <c r="S5412" s="3">
        <v>724.702</v>
      </c>
      <c r="T5412" s="3">
        <v>767.22</v>
      </c>
      <c r="U5412" s="3">
        <v>821.51</v>
      </c>
      <c r="V5412" s="3">
        <v>851.36599999999999</v>
      </c>
      <c r="W5412" s="3">
        <v>880.76599999999996</v>
      </c>
      <c r="X5412" s="3">
        <v>947.97699999999998</v>
      </c>
      <c r="Y5412" s="3">
        <v>976.54499999999996</v>
      </c>
      <c r="Z5412" s="3">
        <v>1023.199</v>
      </c>
      <c r="AA5412" s="3">
        <v>1071.67</v>
      </c>
      <c r="AB5412" s="3">
        <v>1092.414</v>
      </c>
      <c r="AC5412" s="3">
        <v>1136.4929999999999</v>
      </c>
      <c r="AD5412" s="3">
        <v>1210.848</v>
      </c>
      <c r="AE5412" s="3">
        <v>1285.365</v>
      </c>
      <c r="AF5412" s="3">
        <v>1285.1469999999999</v>
      </c>
      <c r="AG5412" s="3">
        <v>1341.499</v>
      </c>
      <c r="AH5412" s="3">
        <v>1422.4770000000001</v>
      </c>
      <c r="AI5412" s="3">
        <v>1499.72</v>
      </c>
      <c r="AJ5412" s="3">
        <v>1579.3119999999999</v>
      </c>
      <c r="AK5412" s="3">
        <v>1659.1130000000001</v>
      </c>
      <c r="AL5412" s="3">
        <v>1777.232</v>
      </c>
      <c r="AM5412" s="3">
        <v>1853.337</v>
      </c>
      <c r="AN5412" s="3">
        <v>1945.8130000000001</v>
      </c>
      <c r="AO5412" s="3">
        <v>2031.087</v>
      </c>
      <c r="AP5412" s="3">
        <v>2142.1</v>
      </c>
      <c r="AQ5412" s="3">
        <v>2239.4029999999998</v>
      </c>
      <c r="AR5412" s="3">
        <v>2387.2910000000002</v>
      </c>
      <c r="AS5412" s="3">
        <v>2464.3879999999999</v>
      </c>
      <c r="AT5412" s="3">
        <v>2476.8960000000002</v>
      </c>
      <c r="AU5412" s="3">
        <v>2678.9340000000002</v>
      </c>
      <c r="AV5412" s="3">
        <v>2842.181</v>
      </c>
      <c r="AW5412" s="3">
        <v>2983.7890000000002</v>
      </c>
      <c r="AX5412" s="3">
        <v>3121.0929999999998</v>
      </c>
      <c r="AY5412" s="3">
        <v>3263.355</v>
      </c>
      <c r="AZ5412" s="3">
        <v>3406.3440000000001</v>
      </c>
      <c r="BA5412">
        <v>3555.3310000000001</v>
      </c>
      <c r="BB5412">
        <v>2015</v>
      </c>
    </row>
    <row r="5413" spans="1:54" hidden="1" x14ac:dyDescent="0.2">
      <c r="A5413">
        <v>558</v>
      </c>
      <c r="B5413" t="s">
        <v>435</v>
      </c>
      <c r="C5413" t="s">
        <v>320</v>
      </c>
      <c r="D5413" t="s">
        <v>148</v>
      </c>
      <c r="E5413" t="s">
        <v>319</v>
      </c>
      <c r="F5413" t="s">
        <v>318</v>
      </c>
      <c r="G5413" t="s">
        <v>243</v>
      </c>
    </row>
    <row r="5414" spans="1:54" hidden="1" x14ac:dyDescent="0.2">
      <c r="A5414">
        <v>558</v>
      </c>
      <c r="B5414" t="s">
        <v>435</v>
      </c>
      <c r="C5414" t="s">
        <v>317</v>
      </c>
      <c r="D5414" t="s">
        <v>148</v>
      </c>
      <c r="E5414" t="s">
        <v>316</v>
      </c>
      <c r="F5414" s="3" t="s">
        <v>315</v>
      </c>
      <c r="G5414" t="s">
        <v>288</v>
      </c>
      <c r="I5414" t="s">
        <v>310</v>
      </c>
      <c r="J5414">
        <v>4.5999999999999999E-2</v>
      </c>
      <c r="K5414">
        <v>4.9000000000000002E-2</v>
      </c>
      <c r="L5414">
        <v>0.05</v>
      </c>
      <c r="M5414">
        <v>4.8000000000000001E-2</v>
      </c>
      <c r="N5414">
        <v>0.05</v>
      </c>
      <c r="O5414">
        <v>5.0999999999999997E-2</v>
      </c>
      <c r="P5414">
        <v>5.1999999999999998E-2</v>
      </c>
      <c r="Q5414">
        <v>5.0999999999999997E-2</v>
      </c>
      <c r="R5414">
        <v>5.1999999999999998E-2</v>
      </c>
      <c r="S5414">
        <v>5.1999999999999998E-2</v>
      </c>
      <c r="T5414">
        <v>5.2999999999999999E-2</v>
      </c>
      <c r="U5414">
        <v>5.5E-2</v>
      </c>
      <c r="V5414">
        <v>5.0999999999999997E-2</v>
      </c>
      <c r="W5414">
        <v>5.1999999999999998E-2</v>
      </c>
      <c r="X5414">
        <v>5.5E-2</v>
      </c>
      <c r="Y5414">
        <v>5.5E-2</v>
      </c>
      <c r="Z5414">
        <v>5.6000000000000001E-2</v>
      </c>
      <c r="AA5414">
        <v>5.6000000000000001E-2</v>
      </c>
      <c r="AB5414">
        <v>5.6000000000000001E-2</v>
      </c>
      <c r="AC5414">
        <v>5.7000000000000002E-2</v>
      </c>
      <c r="AD5414">
        <v>5.8000000000000003E-2</v>
      </c>
      <c r="AE5414">
        <v>5.8999999999999997E-2</v>
      </c>
      <c r="AF5414">
        <v>5.8000000000000003E-2</v>
      </c>
      <c r="AG5414">
        <v>5.8000000000000003E-2</v>
      </c>
      <c r="AH5414">
        <v>5.7000000000000002E-2</v>
      </c>
      <c r="AI5414">
        <v>5.7000000000000002E-2</v>
      </c>
      <c r="AJ5414">
        <v>5.6000000000000001E-2</v>
      </c>
      <c r="AK5414">
        <v>5.5E-2</v>
      </c>
      <c r="AL5414">
        <v>5.6000000000000001E-2</v>
      </c>
      <c r="AM5414">
        <v>5.8999999999999997E-2</v>
      </c>
      <c r="AN5414">
        <v>5.8999999999999997E-2</v>
      </c>
      <c r="AO5414">
        <v>5.8000000000000003E-2</v>
      </c>
      <c r="AP5414">
        <v>5.8999999999999997E-2</v>
      </c>
      <c r="AQ5414">
        <v>0.06</v>
      </c>
      <c r="AR5414">
        <v>6.0999999999999999E-2</v>
      </c>
      <c r="AS5414">
        <v>6.0999999999999999E-2</v>
      </c>
      <c r="AT5414">
        <v>0.06</v>
      </c>
      <c r="AU5414">
        <v>6.2E-2</v>
      </c>
      <c r="AV5414">
        <v>6.3E-2</v>
      </c>
      <c r="AW5414">
        <v>6.3E-2</v>
      </c>
      <c r="AX5414">
        <v>6.3E-2</v>
      </c>
      <c r="AY5414">
        <v>6.3E-2</v>
      </c>
      <c r="AZ5414">
        <v>6.3E-2</v>
      </c>
      <c r="BA5414">
        <v>6.3E-2</v>
      </c>
      <c r="BB5414">
        <v>2016</v>
      </c>
    </row>
    <row r="5415" spans="1:54" hidden="1" x14ac:dyDescent="0.2">
      <c r="A5415">
        <v>558</v>
      </c>
      <c r="B5415" t="s">
        <v>435</v>
      </c>
      <c r="C5415" t="s">
        <v>314</v>
      </c>
      <c r="D5415" t="s">
        <v>148</v>
      </c>
      <c r="E5415" t="s">
        <v>313</v>
      </c>
      <c r="F5415" s="3" t="s">
        <v>312</v>
      </c>
      <c r="G5415" t="s">
        <v>311</v>
      </c>
      <c r="I5415" t="s">
        <v>310</v>
      </c>
      <c r="J5415">
        <v>3.9460000000000002</v>
      </c>
      <c r="K5415">
        <v>3.8959999999999999</v>
      </c>
      <c r="L5415">
        <v>3.851</v>
      </c>
      <c r="M5415">
        <v>4.4550000000000001</v>
      </c>
      <c r="N5415">
        <v>4.6390000000000002</v>
      </c>
      <c r="O5415">
        <v>5.07</v>
      </c>
      <c r="P5415">
        <v>5.6859999999999999</v>
      </c>
      <c r="Q5415">
        <v>6.2480000000000002</v>
      </c>
      <c r="R5415">
        <v>6.75</v>
      </c>
      <c r="S5415">
        <v>7.2290000000000001</v>
      </c>
      <c r="T5415">
        <v>7.718</v>
      </c>
      <c r="U5415">
        <v>8.4060000000000006</v>
      </c>
      <c r="V5415">
        <v>9.7379999999999995</v>
      </c>
      <c r="W5415">
        <v>10.537000000000001</v>
      </c>
      <c r="X5415">
        <v>10.814</v>
      </c>
      <c r="Y5415">
        <v>11.260999999999999</v>
      </c>
      <c r="Z5415">
        <v>11.923</v>
      </c>
      <c r="AA5415">
        <v>12.55</v>
      </c>
      <c r="AB5415">
        <v>12.935</v>
      </c>
      <c r="AC5415">
        <v>13.863</v>
      </c>
      <c r="AD5415">
        <v>14.172000000000001</v>
      </c>
      <c r="AE5415">
        <v>14.217000000000001</v>
      </c>
      <c r="AF5415">
        <v>14.553000000000001</v>
      </c>
      <c r="AG5415">
        <v>14.706</v>
      </c>
      <c r="AH5415">
        <v>14.909000000000001</v>
      </c>
      <c r="AI5415">
        <v>15.327999999999999</v>
      </c>
      <c r="AJ5415">
        <v>15.965999999999999</v>
      </c>
      <c r="AK5415">
        <v>16.734000000000002</v>
      </c>
      <c r="AL5415">
        <v>17.335000000000001</v>
      </c>
      <c r="AM5415">
        <v>19.940999999999999</v>
      </c>
      <c r="AN5415">
        <v>22.684000000000001</v>
      </c>
      <c r="AO5415">
        <v>24.628</v>
      </c>
      <c r="AP5415">
        <v>25.786999999999999</v>
      </c>
      <c r="AQ5415">
        <v>27.045999999999999</v>
      </c>
      <c r="AR5415">
        <v>29.053999999999998</v>
      </c>
      <c r="AS5415">
        <v>30.163</v>
      </c>
      <c r="AT5415">
        <v>31.294</v>
      </c>
      <c r="AU5415">
        <v>33.073</v>
      </c>
      <c r="AV5415">
        <v>34.277999999999999</v>
      </c>
      <c r="AW5415">
        <v>35.497</v>
      </c>
      <c r="AX5415">
        <v>36.726999999999997</v>
      </c>
      <c r="AY5415">
        <v>38.023000000000003</v>
      </c>
      <c r="AZ5415">
        <v>39.436999999999998</v>
      </c>
      <c r="BA5415">
        <v>40.893999999999998</v>
      </c>
      <c r="BB5415">
        <v>2016</v>
      </c>
    </row>
    <row r="5416" spans="1:54" hidden="1" x14ac:dyDescent="0.2">
      <c r="A5416">
        <v>558</v>
      </c>
      <c r="B5416" t="s">
        <v>435</v>
      </c>
      <c r="C5416" t="s">
        <v>309</v>
      </c>
      <c r="D5416" t="s">
        <v>148</v>
      </c>
      <c r="E5416" t="s">
        <v>308</v>
      </c>
      <c r="F5416" t="s">
        <v>307</v>
      </c>
      <c r="G5416" t="s">
        <v>217</v>
      </c>
      <c r="I5416" t="s">
        <v>1493</v>
      </c>
      <c r="J5416" s="3">
        <v>6.5579999999999998</v>
      </c>
      <c r="K5416" s="3">
        <v>-0.65500000000000003</v>
      </c>
      <c r="L5416" s="3">
        <v>7.0910000000000002</v>
      </c>
      <c r="M5416" s="3">
        <v>17.545999999999999</v>
      </c>
      <c r="N5416" s="3">
        <v>24.878</v>
      </c>
      <c r="O5416" s="3">
        <v>21.010999999999999</v>
      </c>
      <c r="P5416" s="3">
        <v>18.876000000000001</v>
      </c>
      <c r="Q5416" s="3">
        <v>19.736999999999998</v>
      </c>
      <c r="R5416" s="3">
        <v>20.765000000000001</v>
      </c>
      <c r="S5416" s="3">
        <v>20.033999999999999</v>
      </c>
      <c r="T5416" s="3">
        <v>16.884</v>
      </c>
      <c r="U5416" s="3">
        <v>18.866</v>
      </c>
      <c r="V5416" s="3">
        <v>19.286000000000001</v>
      </c>
      <c r="W5416" s="3">
        <v>21.024999999999999</v>
      </c>
      <c r="X5416" s="3">
        <v>20.869</v>
      </c>
      <c r="Y5416" s="3">
        <v>23.472999999999999</v>
      </c>
      <c r="Z5416" s="3">
        <v>25.341999999999999</v>
      </c>
      <c r="AA5416" s="3">
        <v>23.605</v>
      </c>
      <c r="AB5416" s="3">
        <v>23.138000000000002</v>
      </c>
      <c r="AC5416" s="3">
        <v>19.079999999999998</v>
      </c>
      <c r="AD5416" s="3">
        <v>22.649000000000001</v>
      </c>
      <c r="AE5416" s="3">
        <v>19.329999999999998</v>
      </c>
      <c r="AF5416" s="3">
        <v>20.245999999999999</v>
      </c>
      <c r="AG5416" s="3">
        <v>21.408999999999999</v>
      </c>
      <c r="AH5416" s="3">
        <v>24.530999999999999</v>
      </c>
      <c r="AI5416" s="3">
        <v>26.451000000000001</v>
      </c>
      <c r="AJ5416" s="3">
        <v>26.852</v>
      </c>
      <c r="AK5416" s="3">
        <v>28.684999999999999</v>
      </c>
      <c r="AL5416" s="3">
        <v>30.315999999999999</v>
      </c>
      <c r="AM5416" s="3">
        <v>31.673999999999999</v>
      </c>
      <c r="AN5416" s="3">
        <v>38.271000000000001</v>
      </c>
      <c r="AO5416" s="3">
        <v>37.987000000000002</v>
      </c>
      <c r="AP5416" s="3">
        <v>34.497</v>
      </c>
      <c r="AQ5416" s="3">
        <v>37.320999999999998</v>
      </c>
      <c r="AR5416" s="3">
        <v>41.167999999999999</v>
      </c>
      <c r="AS5416" s="3">
        <v>39.058</v>
      </c>
      <c r="AT5416" s="3">
        <v>33.713000000000001</v>
      </c>
      <c r="AU5416" s="3">
        <v>42.511000000000003</v>
      </c>
      <c r="AV5416" s="3">
        <v>43.012999999999998</v>
      </c>
      <c r="AW5416" s="3">
        <v>42.139000000000003</v>
      </c>
      <c r="AX5416" s="3">
        <v>41.481999999999999</v>
      </c>
      <c r="AY5416" s="3">
        <v>40.57</v>
      </c>
      <c r="AZ5416" s="3">
        <v>39.863</v>
      </c>
      <c r="BA5416">
        <v>39.195999999999998</v>
      </c>
      <c r="BB5416">
        <v>2016</v>
      </c>
    </row>
    <row r="5417" spans="1:54" hidden="1" x14ac:dyDescent="0.2">
      <c r="A5417">
        <v>558</v>
      </c>
      <c r="B5417" t="s">
        <v>435</v>
      </c>
      <c r="C5417" t="s">
        <v>306</v>
      </c>
      <c r="D5417" t="s">
        <v>148</v>
      </c>
      <c r="E5417" t="s">
        <v>305</v>
      </c>
      <c r="F5417" t="s">
        <v>304</v>
      </c>
      <c r="G5417" t="s">
        <v>217</v>
      </c>
      <c r="I5417" t="s">
        <v>1493</v>
      </c>
      <c r="J5417" s="3">
        <v>17.228000000000002</v>
      </c>
      <c r="K5417" s="3">
        <v>17.748000000000001</v>
      </c>
      <c r="L5417" s="3">
        <v>16.376000000000001</v>
      </c>
      <c r="M5417" s="3">
        <v>17.013999999999999</v>
      </c>
      <c r="N5417" s="3">
        <v>16.765999999999998</v>
      </c>
      <c r="O5417" s="3">
        <v>14.988</v>
      </c>
      <c r="P5417" s="3">
        <v>12.497</v>
      </c>
      <c r="Q5417" s="3">
        <v>15.391</v>
      </c>
      <c r="R5417" s="3">
        <v>14.734</v>
      </c>
      <c r="S5417" s="3">
        <v>12.923999999999999</v>
      </c>
      <c r="T5417" s="3">
        <v>9.3330000000000002</v>
      </c>
      <c r="U5417" s="3">
        <v>11.167999999999999</v>
      </c>
      <c r="V5417" s="3">
        <v>13.52</v>
      </c>
      <c r="W5417" s="3">
        <v>15.78</v>
      </c>
      <c r="X5417" s="3">
        <v>14.984</v>
      </c>
      <c r="Y5417" s="3">
        <v>21.350999999999999</v>
      </c>
      <c r="Z5417" s="3">
        <v>20.343</v>
      </c>
      <c r="AA5417" s="3">
        <v>22.893000000000001</v>
      </c>
      <c r="AB5417" s="3">
        <v>22.199000000000002</v>
      </c>
      <c r="AC5417" s="3">
        <v>23.114999999999998</v>
      </c>
      <c r="AD5417" s="3">
        <v>26.966999999999999</v>
      </c>
      <c r="AE5417" s="3">
        <v>23.962</v>
      </c>
      <c r="AF5417" s="3">
        <v>24.126999999999999</v>
      </c>
      <c r="AG5417" s="3">
        <v>23.832999999999998</v>
      </c>
      <c r="AH5417" s="3">
        <v>27.231999999999999</v>
      </c>
      <c r="AI5417" s="3">
        <v>28.449000000000002</v>
      </c>
      <c r="AJ5417" s="3">
        <v>28.978999999999999</v>
      </c>
      <c r="AK5417" s="3">
        <v>28.550999999999998</v>
      </c>
      <c r="AL5417" s="3">
        <v>33.055999999999997</v>
      </c>
      <c r="AM5417" s="3">
        <v>35.843000000000004</v>
      </c>
      <c r="AN5417" s="3">
        <v>35.908999999999999</v>
      </c>
      <c r="AO5417" s="3">
        <v>37.036000000000001</v>
      </c>
      <c r="AP5417" s="3">
        <v>39.319000000000003</v>
      </c>
      <c r="AQ5417" s="3">
        <v>40.615000000000002</v>
      </c>
      <c r="AR5417" s="3">
        <v>45.710999999999999</v>
      </c>
      <c r="AS5417" s="3">
        <v>44.042000000000002</v>
      </c>
      <c r="AT5417" s="3">
        <v>40.048999999999999</v>
      </c>
      <c r="AU5417" s="3">
        <v>42.128999999999998</v>
      </c>
      <c r="AV5417" s="3">
        <v>39.42</v>
      </c>
      <c r="AW5417" s="3">
        <v>39.036000000000001</v>
      </c>
      <c r="AX5417" s="3">
        <v>38.704000000000001</v>
      </c>
      <c r="AY5417" s="3">
        <v>37.988999999999997</v>
      </c>
      <c r="AZ5417" s="3">
        <v>37.293999999999997</v>
      </c>
      <c r="BA5417">
        <v>36.622999999999998</v>
      </c>
      <c r="BB5417">
        <v>2016</v>
      </c>
    </row>
    <row r="5418" spans="1:54" hidden="1" x14ac:dyDescent="0.2">
      <c r="A5418">
        <v>558</v>
      </c>
      <c r="B5418" t="s">
        <v>435</v>
      </c>
      <c r="C5418" t="s">
        <v>303</v>
      </c>
      <c r="D5418" t="s">
        <v>148</v>
      </c>
      <c r="E5418" t="s">
        <v>300</v>
      </c>
      <c r="F5418" t="s">
        <v>302</v>
      </c>
      <c r="G5418" t="s">
        <v>295</v>
      </c>
      <c r="I5418" t="s">
        <v>1494</v>
      </c>
      <c r="J5418" s="3">
        <v>5.5359999999999996</v>
      </c>
      <c r="K5418" s="3">
        <v>6.28</v>
      </c>
      <c r="L5418" s="3">
        <v>6.9320000000000004</v>
      </c>
      <c r="M5418" s="3">
        <v>7.9160000000000004</v>
      </c>
      <c r="N5418" s="3">
        <v>8.4079999999999995</v>
      </c>
      <c r="O5418" s="3">
        <v>8.7550000000000008</v>
      </c>
      <c r="P5418" s="3">
        <v>10.143000000000001</v>
      </c>
      <c r="Q5418" s="3">
        <v>11.491</v>
      </c>
      <c r="R5418" s="3">
        <v>12.757999999999999</v>
      </c>
      <c r="S5418" s="3">
        <v>13.788</v>
      </c>
      <c r="T5418" s="3">
        <v>15.019</v>
      </c>
      <c r="U5418" s="3">
        <v>16.212</v>
      </c>
      <c r="V5418" s="3">
        <v>19.626000000000001</v>
      </c>
      <c r="W5418" s="3">
        <v>21.367000000000001</v>
      </c>
      <c r="X5418" s="3">
        <v>23.28</v>
      </c>
      <c r="Y5418" s="3">
        <v>25.067</v>
      </c>
      <c r="Z5418" s="3">
        <v>26.867000000000001</v>
      </c>
      <c r="AA5418" s="3">
        <v>29.042999999999999</v>
      </c>
      <c r="AB5418" s="3">
        <v>31.460999999999999</v>
      </c>
      <c r="AC5418" s="3">
        <v>35.040999999999997</v>
      </c>
      <c r="AD5418" s="3">
        <v>36.229999999999997</v>
      </c>
      <c r="AE5418" s="3">
        <v>37.112000000000002</v>
      </c>
      <c r="AF5418" s="3">
        <v>38.186999999999998</v>
      </c>
      <c r="AG5418" s="3">
        <v>39.997999999999998</v>
      </c>
      <c r="AH5418" s="3">
        <v>41.582999999999998</v>
      </c>
      <c r="AI5418" s="3">
        <v>43.470999999999997</v>
      </c>
      <c r="AJ5418" s="3">
        <v>46.932000000000002</v>
      </c>
      <c r="AK5418" s="3">
        <v>49.843000000000004</v>
      </c>
      <c r="AL5418" s="3">
        <v>53.170999999999999</v>
      </c>
      <c r="AM5418" s="3">
        <v>59.883000000000003</v>
      </c>
      <c r="AN5418" s="3">
        <v>65.611999999999995</v>
      </c>
      <c r="AO5418" s="3">
        <v>71.888000000000005</v>
      </c>
      <c r="AP5418" s="3">
        <v>77.858999999999995</v>
      </c>
      <c r="AQ5418" s="3">
        <v>85.546000000000006</v>
      </c>
      <c r="AR5418" s="3">
        <v>93.278000000000006</v>
      </c>
      <c r="AS5418" s="3">
        <v>100.006</v>
      </c>
      <c r="AT5418" s="3">
        <v>109.938</v>
      </c>
      <c r="AU5418" s="3">
        <v>114.867</v>
      </c>
      <c r="AV5418" s="3">
        <v>121.759</v>
      </c>
      <c r="AW5418" s="3">
        <v>128.821</v>
      </c>
      <c r="AX5418" s="3">
        <v>135.90600000000001</v>
      </c>
      <c r="AY5418" s="3">
        <v>143.381</v>
      </c>
      <c r="AZ5418" s="3">
        <v>151.267</v>
      </c>
      <c r="BA5418">
        <v>159.58600000000001</v>
      </c>
      <c r="BB5418">
        <v>2017</v>
      </c>
    </row>
    <row r="5419" spans="1:54" hidden="1" x14ac:dyDescent="0.2">
      <c r="A5419">
        <v>558</v>
      </c>
      <c r="B5419" t="s">
        <v>435</v>
      </c>
      <c r="C5419" t="s">
        <v>301</v>
      </c>
      <c r="D5419" t="s">
        <v>148</v>
      </c>
      <c r="E5419" t="s">
        <v>300</v>
      </c>
      <c r="F5419" t="s">
        <v>299</v>
      </c>
      <c r="G5419" t="s">
        <v>275</v>
      </c>
      <c r="I5419" t="s">
        <v>298</v>
      </c>
      <c r="J5419" s="3">
        <v>9.8000000000000007</v>
      </c>
      <c r="K5419" s="3">
        <v>13.446999999999999</v>
      </c>
      <c r="L5419" s="3">
        <v>10.381</v>
      </c>
      <c r="M5419" s="3">
        <v>14.196999999999999</v>
      </c>
      <c r="N5419" s="3">
        <v>6.2140000000000004</v>
      </c>
      <c r="O5419" s="3">
        <v>4.1269999999999998</v>
      </c>
      <c r="P5419" s="3">
        <v>15.853999999999999</v>
      </c>
      <c r="Q5419" s="3">
        <v>13.285</v>
      </c>
      <c r="R5419" s="3">
        <v>11.023999999999999</v>
      </c>
      <c r="S5419" s="3">
        <v>8.0779999999999994</v>
      </c>
      <c r="T5419" s="3">
        <v>8.9260000000000002</v>
      </c>
      <c r="U5419" s="3">
        <v>7.9429999999999996</v>
      </c>
      <c r="V5419" s="3">
        <v>21.061</v>
      </c>
      <c r="W5419" s="3">
        <v>8.8710000000000004</v>
      </c>
      <c r="X5419" s="3">
        <v>8.9510000000000005</v>
      </c>
      <c r="Y5419" s="3">
        <v>7.6769999999999996</v>
      </c>
      <c r="Z5419" s="3">
        <v>7.1790000000000003</v>
      </c>
      <c r="AA5419" s="3">
        <v>8.1010000000000009</v>
      </c>
      <c r="AB5419" s="3">
        <v>8.3260000000000005</v>
      </c>
      <c r="AC5419" s="3">
        <v>11.379</v>
      </c>
      <c r="AD5419" s="3">
        <v>3.3929999999999998</v>
      </c>
      <c r="AE5419" s="3">
        <v>2.4350000000000001</v>
      </c>
      <c r="AF5419" s="3">
        <v>2.8959999999999999</v>
      </c>
      <c r="AG5419" s="3">
        <v>4.7430000000000003</v>
      </c>
      <c r="AH5419" s="3">
        <v>3.9630000000000001</v>
      </c>
      <c r="AI5419" s="3">
        <v>4.5389999999999997</v>
      </c>
      <c r="AJ5419" s="3">
        <v>7.9630000000000001</v>
      </c>
      <c r="AK5419" s="3">
        <v>6.2030000000000003</v>
      </c>
      <c r="AL5419" s="3">
        <v>6.6769999999999996</v>
      </c>
      <c r="AM5419" s="3">
        <v>12.624000000000001</v>
      </c>
      <c r="AN5419" s="3">
        <v>9.5649999999999995</v>
      </c>
      <c r="AO5419" s="3">
        <v>9.5660000000000007</v>
      </c>
      <c r="AP5419" s="3">
        <v>8.3049999999999997</v>
      </c>
      <c r="AQ5419" s="3">
        <v>9.8729999999999993</v>
      </c>
      <c r="AR5419" s="3">
        <v>9.0389999999999997</v>
      </c>
      <c r="AS5419" s="3">
        <v>7.2119999999999997</v>
      </c>
      <c r="AT5419" s="3">
        <v>9.9320000000000004</v>
      </c>
      <c r="AU5419" s="3">
        <v>4.4829999999999997</v>
      </c>
      <c r="AV5419" s="3">
        <v>6</v>
      </c>
      <c r="AW5419" s="3">
        <v>5.8</v>
      </c>
      <c r="AX5419" s="3">
        <v>5.5</v>
      </c>
      <c r="AY5419" s="3">
        <v>5.5</v>
      </c>
      <c r="AZ5419" s="3">
        <v>5.5</v>
      </c>
      <c r="BA5419">
        <v>5.5</v>
      </c>
      <c r="BB5419">
        <v>2017</v>
      </c>
    </row>
    <row r="5420" spans="1:54" hidden="1" x14ac:dyDescent="0.2">
      <c r="A5420">
        <v>558</v>
      </c>
      <c r="B5420" t="s">
        <v>435</v>
      </c>
      <c r="C5420" t="s">
        <v>297</v>
      </c>
      <c r="D5420" t="s">
        <v>148</v>
      </c>
      <c r="E5420" t="s">
        <v>293</v>
      </c>
      <c r="F5420" t="s">
        <v>296</v>
      </c>
      <c r="G5420" t="s">
        <v>295</v>
      </c>
      <c r="I5420" t="s">
        <v>1494</v>
      </c>
      <c r="J5420" s="3">
        <v>5.8019999999999996</v>
      </c>
      <c r="K5420" s="3">
        <v>6.4349999999999996</v>
      </c>
      <c r="L5420" s="3">
        <v>7.165</v>
      </c>
      <c r="M5420" s="3">
        <v>8.1980000000000004</v>
      </c>
      <c r="N5420" s="3">
        <v>8.3260000000000005</v>
      </c>
      <c r="O5420" s="3">
        <v>8.9</v>
      </c>
      <c r="P5420" s="3">
        <v>10.832000000000001</v>
      </c>
      <c r="Q5420" s="3">
        <v>11.821</v>
      </c>
      <c r="R5420" s="3">
        <v>12.881</v>
      </c>
      <c r="S5420" s="3">
        <v>14.199</v>
      </c>
      <c r="T5420" s="3">
        <v>14.989000000000001</v>
      </c>
      <c r="U5420" s="3">
        <v>17.257000000000001</v>
      </c>
      <c r="V5420" s="3">
        <v>20.588000000000001</v>
      </c>
      <c r="W5420" s="3">
        <v>21.795000000000002</v>
      </c>
      <c r="X5420" s="3">
        <v>23.774000000000001</v>
      </c>
      <c r="Y5420" s="3">
        <v>25.841999999999999</v>
      </c>
      <c r="Z5420" s="3">
        <v>27.39</v>
      </c>
      <c r="AA5420" s="3">
        <v>28.943999999999999</v>
      </c>
      <c r="AB5420" s="3">
        <v>32.420999999999999</v>
      </c>
      <c r="AC5420" s="3">
        <v>35.344000000000001</v>
      </c>
      <c r="AD5420" s="3">
        <v>35.555</v>
      </c>
      <c r="AE5420" s="3">
        <v>36.765999999999998</v>
      </c>
      <c r="AF5420" s="3">
        <v>38.057000000000002</v>
      </c>
      <c r="AG5420" s="3">
        <v>40.375</v>
      </c>
      <c r="AH5420" s="3">
        <v>41.191000000000003</v>
      </c>
      <c r="AI5420" s="3">
        <v>43.93</v>
      </c>
      <c r="AJ5420" s="3">
        <v>47.564</v>
      </c>
      <c r="AK5420" s="3">
        <v>49.814999999999998</v>
      </c>
      <c r="AL5420" s="3">
        <v>55.143000000000001</v>
      </c>
      <c r="AM5420" s="3">
        <v>61.256999999999998</v>
      </c>
      <c r="AN5420" s="3">
        <v>66.786000000000001</v>
      </c>
      <c r="AO5420" s="3">
        <v>73.185000000000002</v>
      </c>
      <c r="AP5420" s="3">
        <v>81.582999999999998</v>
      </c>
      <c r="AQ5420" s="3">
        <v>87.905000000000001</v>
      </c>
      <c r="AR5420" s="3">
        <v>95.010999999999996</v>
      </c>
      <c r="AS5420" s="3">
        <v>102.21</v>
      </c>
      <c r="AT5420" s="3">
        <v>112.88</v>
      </c>
      <c r="AU5420" s="3">
        <v>115.94</v>
      </c>
      <c r="AV5420" s="3">
        <v>122.54900000000001</v>
      </c>
      <c r="AW5420" s="3">
        <v>129.53399999999999</v>
      </c>
      <c r="AX5420" s="3">
        <v>136.65799999999999</v>
      </c>
      <c r="AY5420" s="3">
        <v>144.17400000000001</v>
      </c>
      <c r="AZ5420" s="3">
        <v>152.10400000000001</v>
      </c>
      <c r="BA5420">
        <v>160.47</v>
      </c>
      <c r="BB5420">
        <v>2017</v>
      </c>
    </row>
    <row r="5421" spans="1:54" hidden="1" x14ac:dyDescent="0.2">
      <c r="A5421">
        <v>558</v>
      </c>
      <c r="B5421" t="s">
        <v>435</v>
      </c>
      <c r="C5421" t="s">
        <v>294</v>
      </c>
      <c r="D5421" t="s">
        <v>148</v>
      </c>
      <c r="E5421" t="s">
        <v>293</v>
      </c>
      <c r="F5421" t="s">
        <v>292</v>
      </c>
      <c r="G5421" t="s">
        <v>275</v>
      </c>
      <c r="I5421" t="s">
        <v>291</v>
      </c>
      <c r="J5421" s="3" t="s">
        <v>215</v>
      </c>
      <c r="K5421" s="3">
        <v>10.9</v>
      </c>
      <c r="L5421" s="3">
        <v>11.349</v>
      </c>
      <c r="M5421" s="3">
        <v>14.414</v>
      </c>
      <c r="N5421" s="3">
        <v>1.5649999999999999</v>
      </c>
      <c r="O5421" s="3">
        <v>6.899</v>
      </c>
      <c r="P5421" s="3">
        <v>21.696000000000002</v>
      </c>
      <c r="Q5421" s="3">
        <v>9.14</v>
      </c>
      <c r="R5421" s="3">
        <v>8.9670000000000005</v>
      </c>
      <c r="S5421" s="3">
        <v>10.228999999999999</v>
      </c>
      <c r="T5421" s="3">
        <v>5.5609999999999999</v>
      </c>
      <c r="U5421" s="3">
        <v>15.135999999999999</v>
      </c>
      <c r="V5421" s="3">
        <v>19.3</v>
      </c>
      <c r="W5421" s="3">
        <v>5.8609999999999998</v>
      </c>
      <c r="X5421" s="3">
        <v>9.0820000000000007</v>
      </c>
      <c r="Y5421" s="3">
        <v>8.6969999999999992</v>
      </c>
      <c r="Z5421" s="3">
        <v>5.9930000000000003</v>
      </c>
      <c r="AA5421" s="3">
        <v>5.673</v>
      </c>
      <c r="AB5421" s="3">
        <v>12.010999999999999</v>
      </c>
      <c r="AC5421" s="3">
        <v>9.0169999999999995</v>
      </c>
      <c r="AD5421" s="3">
        <v>0.59599999999999997</v>
      </c>
      <c r="AE5421" s="3">
        <v>3.407</v>
      </c>
      <c r="AF5421" s="3">
        <v>3.51</v>
      </c>
      <c r="AG5421" s="3">
        <v>6.09</v>
      </c>
      <c r="AH5421" s="3">
        <v>2.0219999999999998</v>
      </c>
      <c r="AI5421" s="3">
        <v>6.65</v>
      </c>
      <c r="AJ5421" s="3">
        <v>8.2729999999999997</v>
      </c>
      <c r="AK5421" s="3">
        <v>4.7320000000000002</v>
      </c>
      <c r="AL5421" s="3">
        <v>10.695</v>
      </c>
      <c r="AM5421" s="3">
        <v>11.087</v>
      </c>
      <c r="AN5421" s="3">
        <v>9.0259999999999998</v>
      </c>
      <c r="AO5421" s="3">
        <v>9.5820000000000007</v>
      </c>
      <c r="AP5421" s="3">
        <v>11.475</v>
      </c>
      <c r="AQ5421" s="3">
        <v>7.7489999999999997</v>
      </c>
      <c r="AR5421" s="3">
        <v>8.0839999999999996</v>
      </c>
      <c r="AS5421" s="3">
        <v>7.5759999999999996</v>
      </c>
      <c r="AT5421" s="3">
        <v>10.439</v>
      </c>
      <c r="AU5421" s="3">
        <v>2.7109999999999999</v>
      </c>
      <c r="AV5421" s="3">
        <v>5.7</v>
      </c>
      <c r="AW5421" s="3">
        <v>5.7</v>
      </c>
      <c r="AX5421" s="3">
        <v>5.5</v>
      </c>
      <c r="AY5421" s="3">
        <v>5.5</v>
      </c>
      <c r="AZ5421" s="3">
        <v>5.5</v>
      </c>
      <c r="BA5421">
        <v>5.5</v>
      </c>
      <c r="BB5421">
        <v>2017</v>
      </c>
    </row>
    <row r="5422" spans="1:54" hidden="1" x14ac:dyDescent="0.2">
      <c r="A5422">
        <v>558</v>
      </c>
      <c r="B5422" t="s">
        <v>435</v>
      </c>
      <c r="C5422" t="s">
        <v>290</v>
      </c>
      <c r="D5422" t="s">
        <v>148</v>
      </c>
      <c r="E5422" t="s">
        <v>289</v>
      </c>
      <c r="G5422" t="s">
        <v>288</v>
      </c>
    </row>
    <row r="5423" spans="1:54" hidden="1" x14ac:dyDescent="0.2">
      <c r="A5423">
        <v>558</v>
      </c>
      <c r="B5423" t="s">
        <v>435</v>
      </c>
      <c r="C5423" t="s">
        <v>287</v>
      </c>
      <c r="D5423" t="s">
        <v>148</v>
      </c>
      <c r="E5423" t="s">
        <v>286</v>
      </c>
      <c r="F5423" t="s">
        <v>285</v>
      </c>
      <c r="G5423" t="s">
        <v>275</v>
      </c>
    </row>
    <row r="5424" spans="1:54" hidden="1" x14ac:dyDescent="0.2">
      <c r="A5424">
        <v>558</v>
      </c>
      <c r="B5424" t="s">
        <v>435</v>
      </c>
      <c r="C5424" t="s">
        <v>284</v>
      </c>
      <c r="D5424" t="s">
        <v>148</v>
      </c>
      <c r="E5424" t="s">
        <v>283</v>
      </c>
      <c r="F5424" t="s">
        <v>282</v>
      </c>
      <c r="G5424" t="s">
        <v>275</v>
      </c>
    </row>
    <row r="5425" spans="1:54" hidden="1" x14ac:dyDescent="0.2">
      <c r="A5425">
        <v>558</v>
      </c>
      <c r="B5425" t="s">
        <v>435</v>
      </c>
      <c r="C5425" t="s">
        <v>281</v>
      </c>
      <c r="D5425" t="s">
        <v>148</v>
      </c>
      <c r="E5425" t="s">
        <v>280</v>
      </c>
      <c r="F5425" t="s">
        <v>279</v>
      </c>
      <c r="G5425" t="s">
        <v>275</v>
      </c>
    </row>
    <row r="5426" spans="1:54" hidden="1" x14ac:dyDescent="0.2">
      <c r="A5426">
        <v>558</v>
      </c>
      <c r="B5426" t="s">
        <v>435</v>
      </c>
      <c r="C5426" t="s">
        <v>278</v>
      </c>
      <c r="D5426" t="s">
        <v>148</v>
      </c>
      <c r="E5426" t="s">
        <v>277</v>
      </c>
      <c r="F5426" t="s">
        <v>276</v>
      </c>
      <c r="G5426" t="s">
        <v>275</v>
      </c>
    </row>
    <row r="5427" spans="1:54" hidden="1" x14ac:dyDescent="0.2">
      <c r="A5427">
        <v>558</v>
      </c>
      <c r="B5427" t="s">
        <v>435</v>
      </c>
      <c r="C5427" t="s">
        <v>274</v>
      </c>
      <c r="D5427" t="s">
        <v>148</v>
      </c>
      <c r="E5427" t="s">
        <v>273</v>
      </c>
      <c r="F5427" t="s">
        <v>272</v>
      </c>
      <c r="G5427" t="s">
        <v>271</v>
      </c>
    </row>
    <row r="5428" spans="1:54" hidden="1" x14ac:dyDescent="0.2">
      <c r="A5428">
        <v>558</v>
      </c>
      <c r="B5428" t="s">
        <v>435</v>
      </c>
      <c r="C5428" t="s">
        <v>270</v>
      </c>
      <c r="D5428" t="s">
        <v>148</v>
      </c>
      <c r="E5428" t="s">
        <v>269</v>
      </c>
      <c r="F5428" t="s">
        <v>268</v>
      </c>
      <c r="G5428" t="s">
        <v>264</v>
      </c>
      <c r="H5428" t="s">
        <v>263</v>
      </c>
    </row>
    <row r="5429" spans="1:54" hidden="1" x14ac:dyDescent="0.2">
      <c r="A5429">
        <v>558</v>
      </c>
      <c r="B5429" t="s">
        <v>435</v>
      </c>
      <c r="C5429" t="s">
        <v>267</v>
      </c>
      <c r="D5429" t="s">
        <v>148</v>
      </c>
      <c r="E5429" t="s">
        <v>266</v>
      </c>
      <c r="F5429" t="s">
        <v>265</v>
      </c>
      <c r="G5429" t="s">
        <v>264</v>
      </c>
      <c r="H5429" t="s">
        <v>263</v>
      </c>
      <c r="I5429" t="s">
        <v>1495</v>
      </c>
      <c r="J5429" s="3">
        <v>14.914</v>
      </c>
      <c r="K5429" s="3">
        <v>15.257999999999999</v>
      </c>
      <c r="L5429" s="3">
        <v>15.612</v>
      </c>
      <c r="M5429" s="3">
        <v>15.975</v>
      </c>
      <c r="N5429" s="3">
        <v>16.347000000000001</v>
      </c>
      <c r="O5429" s="3">
        <v>16.724</v>
      </c>
      <c r="P5429" s="3">
        <v>17.100999999999999</v>
      </c>
      <c r="Q5429" s="3">
        <v>17.481000000000002</v>
      </c>
      <c r="R5429" s="3">
        <v>17.873999999999999</v>
      </c>
      <c r="S5429" s="3">
        <v>18.294</v>
      </c>
      <c r="T5429" s="3">
        <v>18.748999999999999</v>
      </c>
      <c r="U5429" s="3">
        <v>19.245000000000001</v>
      </c>
      <c r="V5429" s="3">
        <v>19.774000000000001</v>
      </c>
      <c r="W5429" s="3">
        <v>20.321000000000002</v>
      </c>
      <c r="X5429" s="3">
        <v>20.867000000000001</v>
      </c>
      <c r="Y5429" s="3">
        <v>21.396000000000001</v>
      </c>
      <c r="Z5429" s="3">
        <v>21.902999999999999</v>
      </c>
      <c r="AA5429" s="3">
        <v>22.39</v>
      </c>
      <c r="AB5429" s="3">
        <v>22.856000000000002</v>
      </c>
      <c r="AC5429" s="3">
        <v>23.306000000000001</v>
      </c>
      <c r="AD5429" s="3">
        <v>23.741</v>
      </c>
      <c r="AE5429" s="3">
        <v>24.161999999999999</v>
      </c>
      <c r="AF5429" s="3">
        <v>24.565999999999999</v>
      </c>
      <c r="AG5429" s="3">
        <v>24.951000000000001</v>
      </c>
      <c r="AH5429" s="3">
        <v>25.309000000000001</v>
      </c>
      <c r="AI5429" s="3">
        <v>25.64</v>
      </c>
      <c r="AJ5429" s="3">
        <v>25.940999999999999</v>
      </c>
      <c r="AK5429" s="3">
        <v>26.215</v>
      </c>
      <c r="AL5429" s="3">
        <v>26.475999999999999</v>
      </c>
      <c r="AM5429" s="3">
        <v>26.741</v>
      </c>
      <c r="AN5429" s="3">
        <v>27.023</v>
      </c>
      <c r="AO5429" s="3">
        <v>27.327000000000002</v>
      </c>
      <c r="AP5429" s="3">
        <v>27.65</v>
      </c>
      <c r="AQ5429" s="3">
        <v>27.984999999999999</v>
      </c>
      <c r="AR5429" s="3">
        <v>28.323</v>
      </c>
      <c r="AS5429" s="3">
        <v>28.655999999999999</v>
      </c>
      <c r="AT5429" s="3">
        <v>28.995000000000001</v>
      </c>
      <c r="AU5429" s="3">
        <v>29.337</v>
      </c>
      <c r="AV5429" s="3">
        <v>29.683</v>
      </c>
      <c r="AW5429" s="3">
        <v>30.033999999999999</v>
      </c>
      <c r="AX5429" s="3">
        <v>30.388000000000002</v>
      </c>
      <c r="AY5429" s="3">
        <v>30.747</v>
      </c>
      <c r="AZ5429" s="3">
        <v>31.11</v>
      </c>
      <c r="BA5429">
        <v>31.477</v>
      </c>
      <c r="BB5429">
        <v>2015</v>
      </c>
    </row>
    <row r="5430" spans="1:54" hidden="1" x14ac:dyDescent="0.2">
      <c r="A5430">
        <v>558</v>
      </c>
      <c r="B5430" t="s">
        <v>435</v>
      </c>
      <c r="C5430" t="s">
        <v>262</v>
      </c>
      <c r="D5430" t="s">
        <v>148</v>
      </c>
      <c r="E5430" t="s">
        <v>260</v>
      </c>
      <c r="F5430" t="s">
        <v>259</v>
      </c>
      <c r="G5430" t="s">
        <v>225</v>
      </c>
      <c r="H5430" t="s">
        <v>222</v>
      </c>
      <c r="I5430" t="s">
        <v>1496</v>
      </c>
      <c r="J5430" s="3" t="s">
        <v>215</v>
      </c>
      <c r="K5430" s="3" t="s">
        <v>215</v>
      </c>
      <c r="L5430" s="3" t="s">
        <v>215</v>
      </c>
      <c r="M5430" s="3" t="s">
        <v>215</v>
      </c>
      <c r="N5430" s="3" t="s">
        <v>215</v>
      </c>
      <c r="O5430" s="3" t="s">
        <v>215</v>
      </c>
      <c r="P5430" s="3" t="s">
        <v>215</v>
      </c>
      <c r="Q5430" s="3" t="s">
        <v>215</v>
      </c>
      <c r="R5430" s="3" t="s">
        <v>215</v>
      </c>
      <c r="S5430" s="3" t="s">
        <v>215</v>
      </c>
      <c r="T5430" s="3" t="s">
        <v>215</v>
      </c>
      <c r="U5430" s="3" t="s">
        <v>215</v>
      </c>
      <c r="V5430" s="3" t="s">
        <v>215</v>
      </c>
      <c r="W5430" s="3" t="s">
        <v>215</v>
      </c>
      <c r="X5430" s="3" t="s">
        <v>215</v>
      </c>
      <c r="Y5430" s="3" t="s">
        <v>215</v>
      </c>
      <c r="Z5430" s="3" t="s">
        <v>215</v>
      </c>
      <c r="AA5430" s="3" t="s">
        <v>215</v>
      </c>
      <c r="AB5430" s="3" t="s">
        <v>215</v>
      </c>
      <c r="AC5430" s="3" t="s">
        <v>215</v>
      </c>
      <c r="AD5430" s="3">
        <v>46.241999999999997</v>
      </c>
      <c r="AE5430" s="3">
        <v>53.128999999999998</v>
      </c>
      <c r="AF5430" s="3">
        <v>55.176000000000002</v>
      </c>
      <c r="AG5430" s="3">
        <v>65.238</v>
      </c>
      <c r="AH5430" s="3">
        <v>71.358000000000004</v>
      </c>
      <c r="AI5430" s="3">
        <v>82.653000000000006</v>
      </c>
      <c r="AJ5430" s="3">
        <v>85.088999999999999</v>
      </c>
      <c r="AK5430" s="3">
        <v>103.22</v>
      </c>
      <c r="AL5430" s="3">
        <v>121.877</v>
      </c>
      <c r="AM5430" s="3">
        <v>166.196</v>
      </c>
      <c r="AN5430" s="3">
        <v>214.726</v>
      </c>
      <c r="AO5430" s="3">
        <v>243.68600000000001</v>
      </c>
      <c r="AP5430" s="3">
        <v>274.351</v>
      </c>
      <c r="AQ5430" s="3">
        <v>332.73500000000001</v>
      </c>
      <c r="AR5430" s="3">
        <v>400.30399999999997</v>
      </c>
      <c r="AS5430" s="3">
        <v>442.24099999999999</v>
      </c>
      <c r="AT5430" s="3">
        <v>525.01</v>
      </c>
      <c r="AU5430" s="3">
        <v>684.35</v>
      </c>
      <c r="AV5430" s="3">
        <v>683.02</v>
      </c>
      <c r="AW5430" s="3">
        <v>755.48500000000001</v>
      </c>
      <c r="AX5430" s="3">
        <v>827.16499999999996</v>
      </c>
      <c r="AY5430" s="3">
        <v>899.15599999999995</v>
      </c>
      <c r="AZ5430" s="3">
        <v>978.20500000000004</v>
      </c>
      <c r="BA5430">
        <v>1079.8030000000001</v>
      </c>
      <c r="BB5430">
        <v>2016</v>
      </c>
    </row>
    <row r="5431" spans="1:54" hidden="1" x14ac:dyDescent="0.2">
      <c r="A5431">
        <v>558</v>
      </c>
      <c r="B5431" t="s">
        <v>435</v>
      </c>
      <c r="C5431" t="s">
        <v>261</v>
      </c>
      <c r="D5431" t="s">
        <v>148</v>
      </c>
      <c r="E5431" t="s">
        <v>260</v>
      </c>
      <c r="F5431" t="s">
        <v>259</v>
      </c>
      <c r="G5431" t="s">
        <v>217</v>
      </c>
      <c r="I5431" t="s">
        <v>258</v>
      </c>
      <c r="J5431" s="3" t="s">
        <v>215</v>
      </c>
      <c r="K5431" s="3" t="s">
        <v>215</v>
      </c>
      <c r="L5431" s="3" t="s">
        <v>215</v>
      </c>
      <c r="M5431" s="3" t="s">
        <v>215</v>
      </c>
      <c r="N5431" s="3" t="s">
        <v>215</v>
      </c>
      <c r="O5431" s="3" t="s">
        <v>215</v>
      </c>
      <c r="P5431" s="3" t="s">
        <v>215</v>
      </c>
      <c r="Q5431" s="3" t="s">
        <v>215</v>
      </c>
      <c r="R5431" s="3" t="s">
        <v>215</v>
      </c>
      <c r="S5431" s="3" t="s">
        <v>215</v>
      </c>
      <c r="T5431" s="3" t="s">
        <v>215</v>
      </c>
      <c r="U5431" s="3" t="s">
        <v>215</v>
      </c>
      <c r="V5431" s="3" t="s">
        <v>215</v>
      </c>
      <c r="W5431" s="3" t="s">
        <v>215</v>
      </c>
      <c r="X5431" s="3" t="s">
        <v>215</v>
      </c>
      <c r="Y5431" s="3" t="s">
        <v>215</v>
      </c>
      <c r="Z5431" s="3" t="s">
        <v>215</v>
      </c>
      <c r="AA5431" s="3" t="s">
        <v>215</v>
      </c>
      <c r="AB5431" s="3" t="s">
        <v>215</v>
      </c>
      <c r="AC5431" s="3" t="s">
        <v>215</v>
      </c>
      <c r="AD5431" s="3">
        <v>11.351000000000001</v>
      </c>
      <c r="AE5431" s="3">
        <v>12.032999999999999</v>
      </c>
      <c r="AF5431" s="3">
        <v>12.009</v>
      </c>
      <c r="AG5431" s="3">
        <v>13.254</v>
      </c>
      <c r="AH5431" s="3">
        <v>13.295</v>
      </c>
      <c r="AI5431" s="3">
        <v>14.023</v>
      </c>
      <c r="AJ5431" s="3">
        <v>13.009</v>
      </c>
      <c r="AK5431" s="3">
        <v>14.182</v>
      </c>
      <c r="AL5431" s="3">
        <v>14.942</v>
      </c>
      <c r="AM5431" s="3">
        <v>16.817</v>
      </c>
      <c r="AN5431" s="3">
        <v>18.001999999999999</v>
      </c>
      <c r="AO5431" s="3">
        <v>17.827000000000002</v>
      </c>
      <c r="AP5431" s="3">
        <v>17.963000000000001</v>
      </c>
      <c r="AQ5431" s="3">
        <v>19.63</v>
      </c>
      <c r="AR5431" s="3">
        <v>20.376000000000001</v>
      </c>
      <c r="AS5431" s="3">
        <v>20.760999999999999</v>
      </c>
      <c r="AT5431" s="3">
        <v>23.361000000000001</v>
      </c>
      <c r="AU5431" s="3">
        <v>26.329000000000001</v>
      </c>
      <c r="AV5431" s="3">
        <v>23.617999999999999</v>
      </c>
      <c r="AW5431" s="3">
        <v>23.75</v>
      </c>
      <c r="AX5431" s="3">
        <v>23.745999999999999</v>
      </c>
      <c r="AY5431" s="3">
        <v>23.568000000000001</v>
      </c>
      <c r="AZ5431" s="3">
        <v>23.407</v>
      </c>
      <c r="BA5431">
        <v>23.594000000000001</v>
      </c>
      <c r="BB5431">
        <v>2016</v>
      </c>
    </row>
    <row r="5432" spans="1:54" hidden="1" x14ac:dyDescent="0.2">
      <c r="A5432">
        <v>558</v>
      </c>
      <c r="B5432" t="s">
        <v>435</v>
      </c>
      <c r="C5432" t="s">
        <v>257</v>
      </c>
      <c r="D5432" t="s">
        <v>148</v>
      </c>
      <c r="E5432" t="s">
        <v>255</v>
      </c>
      <c r="F5432" t="s">
        <v>254</v>
      </c>
      <c r="G5432" t="s">
        <v>225</v>
      </c>
      <c r="H5432" t="s">
        <v>222</v>
      </c>
      <c r="I5432" t="s">
        <v>1496</v>
      </c>
      <c r="J5432" s="3" t="s">
        <v>215</v>
      </c>
      <c r="K5432" s="3" t="s">
        <v>215</v>
      </c>
      <c r="L5432" s="3" t="s">
        <v>215</v>
      </c>
      <c r="M5432" s="3" t="s">
        <v>215</v>
      </c>
      <c r="N5432" s="3" t="s">
        <v>215</v>
      </c>
      <c r="O5432" s="3" t="s">
        <v>215</v>
      </c>
      <c r="P5432" s="3" t="s">
        <v>215</v>
      </c>
      <c r="Q5432" s="3" t="s">
        <v>215</v>
      </c>
      <c r="R5432" s="3" t="s">
        <v>215</v>
      </c>
      <c r="S5432" s="3" t="s">
        <v>215</v>
      </c>
      <c r="T5432" s="3" t="s">
        <v>215</v>
      </c>
      <c r="U5432" s="3" t="s">
        <v>215</v>
      </c>
      <c r="V5432" s="3" t="s">
        <v>215</v>
      </c>
      <c r="W5432" s="3" t="s">
        <v>215</v>
      </c>
      <c r="X5432" s="3" t="s">
        <v>215</v>
      </c>
      <c r="Y5432" s="3" t="s">
        <v>215</v>
      </c>
      <c r="Z5432" s="3" t="s">
        <v>215</v>
      </c>
      <c r="AA5432" s="3" t="s">
        <v>215</v>
      </c>
      <c r="AB5432" s="3" t="s">
        <v>215</v>
      </c>
      <c r="AC5432" s="3" t="s">
        <v>215</v>
      </c>
      <c r="AD5432" s="3">
        <v>53.24</v>
      </c>
      <c r="AE5432" s="3">
        <v>65.094999999999999</v>
      </c>
      <c r="AF5432" s="3">
        <v>68.149000000000001</v>
      </c>
      <c r="AG5432" s="3">
        <v>67.17</v>
      </c>
      <c r="AH5432" s="3">
        <v>72.263000000000005</v>
      </c>
      <c r="AI5432" s="3">
        <v>81.069000000000003</v>
      </c>
      <c r="AJ5432" s="3">
        <v>83.384</v>
      </c>
      <c r="AK5432" s="3">
        <v>108.883</v>
      </c>
      <c r="AL5432" s="3">
        <v>125.233</v>
      </c>
      <c r="AM5432" s="3">
        <v>191.66300000000001</v>
      </c>
      <c r="AN5432" s="3">
        <v>223.97300000000001</v>
      </c>
      <c r="AO5432" s="3">
        <v>254.96</v>
      </c>
      <c r="AP5432" s="3">
        <v>294.851</v>
      </c>
      <c r="AQ5432" s="3">
        <v>302.05399999999997</v>
      </c>
      <c r="AR5432" s="3">
        <v>370.226</v>
      </c>
      <c r="AS5432" s="3">
        <v>428.25099999999998</v>
      </c>
      <c r="AT5432" s="3">
        <v>494.54899999999998</v>
      </c>
      <c r="AU5432" s="3">
        <v>720.37599999999998</v>
      </c>
      <c r="AV5432" s="3">
        <v>790.36699999999996</v>
      </c>
      <c r="AW5432" s="3">
        <v>857.97900000000004</v>
      </c>
      <c r="AX5432" s="3">
        <v>921.69899999999996</v>
      </c>
      <c r="AY5432" s="3">
        <v>1006.481</v>
      </c>
      <c r="AZ5432" s="3">
        <v>1095.741</v>
      </c>
      <c r="BA5432">
        <v>1203.979</v>
      </c>
      <c r="BB5432">
        <v>2016</v>
      </c>
    </row>
    <row r="5433" spans="1:54" hidden="1" x14ac:dyDescent="0.2">
      <c r="A5433">
        <v>558</v>
      </c>
      <c r="B5433" t="s">
        <v>435</v>
      </c>
      <c r="C5433" t="s">
        <v>256</v>
      </c>
      <c r="D5433" t="s">
        <v>148</v>
      </c>
      <c r="E5433" t="s">
        <v>255</v>
      </c>
      <c r="F5433" t="s">
        <v>254</v>
      </c>
      <c r="G5433" t="s">
        <v>217</v>
      </c>
      <c r="I5433" t="s">
        <v>253</v>
      </c>
      <c r="J5433" s="3" t="s">
        <v>215</v>
      </c>
      <c r="K5433" s="3" t="s">
        <v>215</v>
      </c>
      <c r="L5433" s="3" t="s">
        <v>215</v>
      </c>
      <c r="M5433" s="3" t="s">
        <v>215</v>
      </c>
      <c r="N5433" s="3" t="s">
        <v>215</v>
      </c>
      <c r="O5433" s="3" t="s">
        <v>215</v>
      </c>
      <c r="P5433" s="3" t="s">
        <v>215</v>
      </c>
      <c r="Q5433" s="3" t="s">
        <v>215</v>
      </c>
      <c r="R5433" s="3" t="s">
        <v>215</v>
      </c>
      <c r="S5433" s="3" t="s">
        <v>215</v>
      </c>
      <c r="T5433" s="3" t="s">
        <v>215</v>
      </c>
      <c r="U5433" s="3" t="s">
        <v>215</v>
      </c>
      <c r="V5433" s="3" t="s">
        <v>215</v>
      </c>
      <c r="W5433" s="3" t="s">
        <v>215</v>
      </c>
      <c r="X5433" s="3" t="s">
        <v>215</v>
      </c>
      <c r="Y5433" s="3" t="s">
        <v>215</v>
      </c>
      <c r="Z5433" s="3" t="s">
        <v>215</v>
      </c>
      <c r="AA5433" s="3" t="s">
        <v>215</v>
      </c>
      <c r="AB5433" s="3" t="s">
        <v>215</v>
      </c>
      <c r="AC5433" s="3" t="s">
        <v>215</v>
      </c>
      <c r="AD5433" s="3">
        <v>13.068</v>
      </c>
      <c r="AE5433" s="3">
        <v>14.743</v>
      </c>
      <c r="AF5433" s="3">
        <v>14.833</v>
      </c>
      <c r="AG5433" s="3">
        <v>13.646000000000001</v>
      </c>
      <c r="AH5433" s="3">
        <v>13.462999999999999</v>
      </c>
      <c r="AI5433" s="3">
        <v>13.754</v>
      </c>
      <c r="AJ5433" s="3">
        <v>12.747999999999999</v>
      </c>
      <c r="AK5433" s="3">
        <v>14.96</v>
      </c>
      <c r="AL5433" s="3">
        <v>15.353999999999999</v>
      </c>
      <c r="AM5433" s="3">
        <v>19.393999999999998</v>
      </c>
      <c r="AN5433" s="3">
        <v>18.777000000000001</v>
      </c>
      <c r="AO5433" s="3">
        <v>18.652000000000001</v>
      </c>
      <c r="AP5433" s="3">
        <v>19.305</v>
      </c>
      <c r="AQ5433" s="3">
        <v>17.82</v>
      </c>
      <c r="AR5433" s="3">
        <v>18.844999999999999</v>
      </c>
      <c r="AS5433" s="3">
        <v>20.103999999999999</v>
      </c>
      <c r="AT5433" s="3">
        <v>22.004999999999999</v>
      </c>
      <c r="AU5433" s="3">
        <v>27.715</v>
      </c>
      <c r="AV5433" s="3">
        <v>27.331</v>
      </c>
      <c r="AW5433" s="3">
        <v>26.972000000000001</v>
      </c>
      <c r="AX5433" s="3">
        <v>26.46</v>
      </c>
      <c r="AY5433" s="3">
        <v>26.381</v>
      </c>
      <c r="AZ5433" s="3">
        <v>26.219000000000001</v>
      </c>
      <c r="BA5433">
        <v>26.308</v>
      </c>
      <c r="BB5433">
        <v>2016</v>
      </c>
    </row>
    <row r="5434" spans="1:54" hidden="1" x14ac:dyDescent="0.2">
      <c r="A5434">
        <v>558</v>
      </c>
      <c r="B5434" t="s">
        <v>435</v>
      </c>
      <c r="C5434" t="s">
        <v>252</v>
      </c>
      <c r="D5434" t="s">
        <v>148</v>
      </c>
      <c r="E5434" t="s">
        <v>250</v>
      </c>
      <c r="F5434" t="s">
        <v>249</v>
      </c>
      <c r="G5434" t="s">
        <v>225</v>
      </c>
      <c r="H5434" t="s">
        <v>222</v>
      </c>
      <c r="I5434" t="s">
        <v>1496</v>
      </c>
      <c r="J5434" s="3" t="s">
        <v>215</v>
      </c>
      <c r="K5434" s="3" t="s">
        <v>215</v>
      </c>
      <c r="L5434" s="3" t="s">
        <v>215</v>
      </c>
      <c r="M5434" s="3" t="s">
        <v>215</v>
      </c>
      <c r="N5434" s="3" t="s">
        <v>215</v>
      </c>
      <c r="O5434" s="3" t="s">
        <v>215</v>
      </c>
      <c r="P5434" s="3" t="s">
        <v>215</v>
      </c>
      <c r="Q5434" s="3" t="s">
        <v>215</v>
      </c>
      <c r="R5434" s="3" t="s">
        <v>215</v>
      </c>
      <c r="S5434" s="3" t="s">
        <v>215</v>
      </c>
      <c r="T5434" s="3" t="s">
        <v>215</v>
      </c>
      <c r="U5434" s="3" t="s">
        <v>215</v>
      </c>
      <c r="V5434" s="3" t="s">
        <v>215</v>
      </c>
      <c r="W5434" s="3" t="s">
        <v>215</v>
      </c>
      <c r="X5434" s="3" t="s">
        <v>215</v>
      </c>
      <c r="Y5434" s="3" t="s">
        <v>215</v>
      </c>
      <c r="Z5434" s="3" t="s">
        <v>215</v>
      </c>
      <c r="AA5434" s="3" t="s">
        <v>215</v>
      </c>
      <c r="AB5434" s="3" t="s">
        <v>215</v>
      </c>
      <c r="AC5434" s="3" t="s">
        <v>215</v>
      </c>
      <c r="AD5434" s="3">
        <v>-6.9980000000000002</v>
      </c>
      <c r="AE5434" s="3">
        <v>-11.965999999999999</v>
      </c>
      <c r="AF5434" s="3">
        <v>-12.973000000000001</v>
      </c>
      <c r="AG5434" s="3">
        <v>-1.9319999999999999</v>
      </c>
      <c r="AH5434" s="3">
        <v>-0.90500000000000003</v>
      </c>
      <c r="AI5434" s="3">
        <v>1.5840000000000001</v>
      </c>
      <c r="AJ5434" s="3">
        <v>1.7050000000000001</v>
      </c>
      <c r="AK5434" s="3">
        <v>-5.6630000000000003</v>
      </c>
      <c r="AL5434" s="3">
        <v>-3.355</v>
      </c>
      <c r="AM5434" s="3">
        <v>-25.466999999999999</v>
      </c>
      <c r="AN5434" s="3">
        <v>-9.2469999999999999</v>
      </c>
      <c r="AO5434" s="3">
        <v>-11.273999999999999</v>
      </c>
      <c r="AP5434" s="3">
        <v>-20.5</v>
      </c>
      <c r="AQ5434" s="3">
        <v>30.681000000000001</v>
      </c>
      <c r="AR5434" s="3">
        <v>30.077000000000002</v>
      </c>
      <c r="AS5434" s="3">
        <v>13.99</v>
      </c>
      <c r="AT5434" s="3">
        <v>30.462</v>
      </c>
      <c r="AU5434" s="3">
        <v>-36.026000000000003</v>
      </c>
      <c r="AV5434" s="3">
        <v>-107.34699999999999</v>
      </c>
      <c r="AW5434" s="3">
        <v>-102.494</v>
      </c>
      <c r="AX5434" s="3">
        <v>-94.534000000000006</v>
      </c>
      <c r="AY5434" s="3">
        <v>-107.325</v>
      </c>
      <c r="AZ5434" s="3">
        <v>-117.536</v>
      </c>
      <c r="BA5434">
        <v>-124.17700000000001</v>
      </c>
      <c r="BB5434">
        <v>2016</v>
      </c>
    </row>
    <row r="5435" spans="1:54" hidden="1" x14ac:dyDescent="0.2">
      <c r="A5435">
        <v>558</v>
      </c>
      <c r="B5435" t="s">
        <v>435</v>
      </c>
      <c r="C5435" t="s">
        <v>251</v>
      </c>
      <c r="D5435" t="s">
        <v>148</v>
      </c>
      <c r="E5435" t="s">
        <v>250</v>
      </c>
      <c r="F5435" t="s">
        <v>249</v>
      </c>
      <c r="G5435" t="s">
        <v>217</v>
      </c>
      <c r="I5435" t="s">
        <v>248</v>
      </c>
      <c r="J5435" s="3" t="s">
        <v>215</v>
      </c>
      <c r="K5435" s="3" t="s">
        <v>215</v>
      </c>
      <c r="L5435" s="3" t="s">
        <v>215</v>
      </c>
      <c r="M5435" s="3" t="s">
        <v>215</v>
      </c>
      <c r="N5435" s="3" t="s">
        <v>215</v>
      </c>
      <c r="O5435" s="3" t="s">
        <v>215</v>
      </c>
      <c r="P5435" s="3" t="s">
        <v>215</v>
      </c>
      <c r="Q5435" s="3" t="s">
        <v>215</v>
      </c>
      <c r="R5435" s="3" t="s">
        <v>215</v>
      </c>
      <c r="S5435" s="3" t="s">
        <v>215</v>
      </c>
      <c r="T5435" s="3" t="s">
        <v>215</v>
      </c>
      <c r="U5435" s="3" t="s">
        <v>215</v>
      </c>
      <c r="V5435" s="3" t="s">
        <v>215</v>
      </c>
      <c r="W5435" s="3" t="s">
        <v>215</v>
      </c>
      <c r="X5435" s="3" t="s">
        <v>215</v>
      </c>
      <c r="Y5435" s="3" t="s">
        <v>215</v>
      </c>
      <c r="Z5435" s="3" t="s">
        <v>215</v>
      </c>
      <c r="AA5435" s="3" t="s">
        <v>215</v>
      </c>
      <c r="AB5435" s="3" t="s">
        <v>215</v>
      </c>
      <c r="AC5435" s="3" t="s">
        <v>215</v>
      </c>
      <c r="AD5435" s="3">
        <v>-1.718</v>
      </c>
      <c r="AE5435" s="3">
        <v>-2.71</v>
      </c>
      <c r="AF5435" s="3">
        <v>-2.8239999999999998</v>
      </c>
      <c r="AG5435" s="3">
        <v>-0.39300000000000002</v>
      </c>
      <c r="AH5435" s="3">
        <v>-0.16900000000000001</v>
      </c>
      <c r="AI5435" s="3">
        <v>0.26900000000000002</v>
      </c>
      <c r="AJ5435" s="3">
        <v>0.26100000000000001</v>
      </c>
      <c r="AK5435" s="3">
        <v>-0.77800000000000002</v>
      </c>
      <c r="AL5435" s="3">
        <v>-0.41099999999999998</v>
      </c>
      <c r="AM5435" s="3">
        <v>-2.577</v>
      </c>
      <c r="AN5435" s="3">
        <v>-0.77500000000000002</v>
      </c>
      <c r="AO5435" s="3">
        <v>-0.82499999999999996</v>
      </c>
      <c r="AP5435" s="3">
        <v>-1.3420000000000001</v>
      </c>
      <c r="AQ5435" s="3">
        <v>1.81</v>
      </c>
      <c r="AR5435" s="3">
        <v>1.5309999999999999</v>
      </c>
      <c r="AS5435" s="3">
        <v>0.65700000000000003</v>
      </c>
      <c r="AT5435" s="3">
        <v>1.355</v>
      </c>
      <c r="AU5435" s="3">
        <v>-1.3859999999999999</v>
      </c>
      <c r="AV5435" s="3">
        <v>-3.7120000000000002</v>
      </c>
      <c r="AW5435" s="3">
        <v>-3.222</v>
      </c>
      <c r="AX5435" s="3">
        <v>-2.714</v>
      </c>
      <c r="AY5435" s="3">
        <v>-2.8130000000000002</v>
      </c>
      <c r="AZ5435" s="3">
        <v>-2.8119999999999998</v>
      </c>
      <c r="BA5435">
        <v>-2.7130000000000001</v>
      </c>
      <c r="BB5435">
        <v>2016</v>
      </c>
    </row>
    <row r="5436" spans="1:54" hidden="1" x14ac:dyDescent="0.2">
      <c r="A5436">
        <v>558</v>
      </c>
      <c r="B5436" t="s">
        <v>435</v>
      </c>
      <c r="C5436" t="s">
        <v>247</v>
      </c>
      <c r="D5436" t="s">
        <v>148</v>
      </c>
      <c r="E5436" t="s">
        <v>245</v>
      </c>
      <c r="F5436" t="s">
        <v>244</v>
      </c>
      <c r="G5436" t="s">
        <v>225</v>
      </c>
      <c r="H5436" t="s">
        <v>222</v>
      </c>
    </row>
    <row r="5437" spans="1:54" hidden="1" x14ac:dyDescent="0.2">
      <c r="A5437">
        <v>558</v>
      </c>
      <c r="B5437" t="s">
        <v>435</v>
      </c>
      <c r="C5437" t="s">
        <v>246</v>
      </c>
      <c r="D5437" t="s">
        <v>148</v>
      </c>
      <c r="E5437" t="s">
        <v>245</v>
      </c>
      <c r="F5437" t="s">
        <v>244</v>
      </c>
      <c r="G5437" t="s">
        <v>243</v>
      </c>
    </row>
    <row r="5438" spans="1:54" hidden="1" x14ac:dyDescent="0.2">
      <c r="A5438">
        <v>558</v>
      </c>
      <c r="B5438" t="s">
        <v>435</v>
      </c>
      <c r="C5438" t="s">
        <v>242</v>
      </c>
      <c r="D5438" t="s">
        <v>148</v>
      </c>
      <c r="E5438" t="s">
        <v>240</v>
      </c>
      <c r="F5438" t="s">
        <v>239</v>
      </c>
      <c r="G5438" t="s">
        <v>225</v>
      </c>
      <c r="H5438" t="s">
        <v>222</v>
      </c>
      <c r="I5438" t="s">
        <v>1496</v>
      </c>
      <c r="J5438" s="3" t="s">
        <v>215</v>
      </c>
      <c r="K5438" s="3" t="s">
        <v>215</v>
      </c>
      <c r="L5438" s="3" t="s">
        <v>215</v>
      </c>
      <c r="M5438" s="3" t="s">
        <v>215</v>
      </c>
      <c r="N5438" s="3" t="s">
        <v>215</v>
      </c>
      <c r="O5438" s="3" t="s">
        <v>215</v>
      </c>
      <c r="P5438" s="3" t="s">
        <v>215</v>
      </c>
      <c r="Q5438" s="3" t="s">
        <v>215</v>
      </c>
      <c r="R5438" s="3" t="s">
        <v>215</v>
      </c>
      <c r="S5438" s="3" t="s">
        <v>215</v>
      </c>
      <c r="T5438" s="3" t="s">
        <v>215</v>
      </c>
      <c r="U5438" s="3" t="s">
        <v>215</v>
      </c>
      <c r="V5438" s="3" t="s">
        <v>215</v>
      </c>
      <c r="W5438" s="3" t="s">
        <v>215</v>
      </c>
      <c r="X5438" s="3" t="s">
        <v>215</v>
      </c>
      <c r="Y5438" s="3" t="s">
        <v>215</v>
      </c>
      <c r="Z5438" s="3" t="s">
        <v>215</v>
      </c>
      <c r="AA5438" s="3" t="s">
        <v>215</v>
      </c>
      <c r="AB5438" s="3" t="s">
        <v>215</v>
      </c>
      <c r="AC5438" s="3" t="s">
        <v>215</v>
      </c>
      <c r="AD5438" s="3">
        <v>-3.746</v>
      </c>
      <c r="AE5438" s="3">
        <v>-8.7080000000000002</v>
      </c>
      <c r="AF5438" s="3">
        <v>-8.4250000000000007</v>
      </c>
      <c r="AG5438" s="3">
        <v>3.7650000000000001</v>
      </c>
      <c r="AH5438" s="3">
        <v>3.9820000000000002</v>
      </c>
      <c r="AI5438" s="3">
        <v>6.335</v>
      </c>
      <c r="AJ5438" s="3">
        <v>6.13</v>
      </c>
      <c r="AK5438" s="3">
        <v>-0.54900000000000004</v>
      </c>
      <c r="AL5438" s="3">
        <v>2.2610000000000001</v>
      </c>
      <c r="AM5438" s="3">
        <v>-18.399000000000001</v>
      </c>
      <c r="AN5438" s="3">
        <v>0.28699999999999998</v>
      </c>
      <c r="AO5438" s="3">
        <v>0.27200000000000002</v>
      </c>
      <c r="AP5438" s="3">
        <v>-7.09</v>
      </c>
      <c r="AQ5438" s="3">
        <v>43.781999999999996</v>
      </c>
      <c r="AR5438" s="3">
        <v>41.378999999999998</v>
      </c>
      <c r="AS5438" s="3">
        <v>22.456</v>
      </c>
      <c r="AT5438" s="3">
        <v>38.292000000000002</v>
      </c>
      <c r="AU5438" s="3">
        <v>-22.891999999999999</v>
      </c>
      <c r="AV5438" s="3">
        <v>-92.141999999999996</v>
      </c>
      <c r="AW5438" s="3">
        <v>-85.191999999999993</v>
      </c>
      <c r="AX5438" s="3">
        <v>-75.091999999999999</v>
      </c>
      <c r="AY5438" s="3">
        <v>-86.650999999999996</v>
      </c>
      <c r="AZ5438" s="3">
        <v>-95.036000000000001</v>
      </c>
      <c r="BA5438">
        <v>-97.126000000000005</v>
      </c>
      <c r="BB5438">
        <v>2016</v>
      </c>
    </row>
    <row r="5439" spans="1:54" hidden="1" x14ac:dyDescent="0.2">
      <c r="A5439">
        <v>558</v>
      </c>
      <c r="B5439" t="s">
        <v>435</v>
      </c>
      <c r="C5439" t="s">
        <v>241</v>
      </c>
      <c r="D5439" t="s">
        <v>148</v>
      </c>
      <c r="E5439" t="s">
        <v>240</v>
      </c>
      <c r="F5439" t="s">
        <v>239</v>
      </c>
      <c r="G5439" t="s">
        <v>217</v>
      </c>
      <c r="I5439" t="s">
        <v>238</v>
      </c>
      <c r="J5439" s="3" t="s">
        <v>215</v>
      </c>
      <c r="K5439" s="3" t="s">
        <v>215</v>
      </c>
      <c r="L5439" s="3" t="s">
        <v>215</v>
      </c>
      <c r="M5439" s="3" t="s">
        <v>215</v>
      </c>
      <c r="N5439" s="3" t="s">
        <v>215</v>
      </c>
      <c r="O5439" s="3" t="s">
        <v>215</v>
      </c>
      <c r="P5439" s="3" t="s">
        <v>215</v>
      </c>
      <c r="Q5439" s="3" t="s">
        <v>215</v>
      </c>
      <c r="R5439" s="3" t="s">
        <v>215</v>
      </c>
      <c r="S5439" s="3" t="s">
        <v>215</v>
      </c>
      <c r="T5439" s="3" t="s">
        <v>215</v>
      </c>
      <c r="U5439" s="3" t="s">
        <v>215</v>
      </c>
      <c r="V5439" s="3" t="s">
        <v>215</v>
      </c>
      <c r="W5439" s="3" t="s">
        <v>215</v>
      </c>
      <c r="X5439" s="3" t="s">
        <v>215</v>
      </c>
      <c r="Y5439" s="3" t="s">
        <v>215</v>
      </c>
      <c r="Z5439" s="3" t="s">
        <v>215</v>
      </c>
      <c r="AA5439" s="3" t="s">
        <v>215</v>
      </c>
      <c r="AB5439" s="3" t="s">
        <v>215</v>
      </c>
      <c r="AC5439" s="3" t="s">
        <v>215</v>
      </c>
      <c r="AD5439" s="3">
        <v>-0.92</v>
      </c>
      <c r="AE5439" s="3">
        <v>-1.972</v>
      </c>
      <c r="AF5439" s="3">
        <v>-1.8340000000000001</v>
      </c>
      <c r="AG5439" s="3">
        <v>0.76500000000000001</v>
      </c>
      <c r="AH5439" s="3">
        <v>0.74199999999999999</v>
      </c>
      <c r="AI5439" s="3">
        <v>1.075</v>
      </c>
      <c r="AJ5439" s="3">
        <v>0.93700000000000006</v>
      </c>
      <c r="AK5439" s="3">
        <v>-7.4999999999999997E-2</v>
      </c>
      <c r="AL5439" s="3">
        <v>0.27700000000000002</v>
      </c>
      <c r="AM5439" s="3">
        <v>-1.8620000000000001</v>
      </c>
      <c r="AN5439" s="3">
        <v>2.4E-2</v>
      </c>
      <c r="AO5439" s="3">
        <v>0.02</v>
      </c>
      <c r="AP5439" s="3">
        <v>-0.46400000000000002</v>
      </c>
      <c r="AQ5439" s="3">
        <v>2.5830000000000002</v>
      </c>
      <c r="AR5439" s="3">
        <v>2.1059999999999999</v>
      </c>
      <c r="AS5439" s="3">
        <v>1.054</v>
      </c>
      <c r="AT5439" s="3">
        <v>1.704</v>
      </c>
      <c r="AU5439" s="3">
        <v>-0.88100000000000001</v>
      </c>
      <c r="AV5439" s="3">
        <v>-3.1859999999999999</v>
      </c>
      <c r="AW5439" s="3">
        <v>-2.6779999999999999</v>
      </c>
      <c r="AX5439" s="3">
        <v>-2.1560000000000001</v>
      </c>
      <c r="AY5439" s="3">
        <v>-2.2709999999999999</v>
      </c>
      <c r="AZ5439" s="3">
        <v>-2.274</v>
      </c>
      <c r="BA5439">
        <v>-2.1219999999999999</v>
      </c>
      <c r="BB5439">
        <v>2016</v>
      </c>
    </row>
    <row r="5440" spans="1:54" hidden="1" x14ac:dyDescent="0.2">
      <c r="A5440">
        <v>558</v>
      </c>
      <c r="B5440" t="s">
        <v>435</v>
      </c>
      <c r="C5440" t="s">
        <v>237</v>
      </c>
      <c r="D5440" t="s">
        <v>148</v>
      </c>
      <c r="E5440" t="s">
        <v>235</v>
      </c>
      <c r="F5440" t="s">
        <v>234</v>
      </c>
      <c r="G5440" t="s">
        <v>225</v>
      </c>
      <c r="H5440" t="s">
        <v>222</v>
      </c>
    </row>
    <row r="5441" spans="1:54" hidden="1" x14ac:dyDescent="0.2">
      <c r="A5441">
        <v>558</v>
      </c>
      <c r="B5441" t="s">
        <v>435</v>
      </c>
      <c r="C5441" t="s">
        <v>236</v>
      </c>
      <c r="D5441" t="s">
        <v>148</v>
      </c>
      <c r="E5441" t="s">
        <v>235</v>
      </c>
      <c r="F5441" t="s">
        <v>234</v>
      </c>
      <c r="G5441" t="s">
        <v>217</v>
      </c>
    </row>
    <row r="5442" spans="1:54" hidden="1" x14ac:dyDescent="0.2">
      <c r="A5442">
        <v>558</v>
      </c>
      <c r="B5442" t="s">
        <v>435</v>
      </c>
      <c r="C5442" t="s">
        <v>233</v>
      </c>
      <c r="D5442" t="s">
        <v>148</v>
      </c>
      <c r="E5442" t="s">
        <v>231</v>
      </c>
      <c r="F5442" t="s">
        <v>230</v>
      </c>
      <c r="G5442" t="s">
        <v>225</v>
      </c>
      <c r="H5442" t="s">
        <v>222</v>
      </c>
      <c r="I5442" t="s">
        <v>1496</v>
      </c>
      <c r="J5442" s="3" t="s">
        <v>215</v>
      </c>
      <c r="K5442" s="3" t="s">
        <v>215</v>
      </c>
      <c r="L5442" s="3" t="s">
        <v>215</v>
      </c>
      <c r="M5442" s="3" t="s">
        <v>215</v>
      </c>
      <c r="N5442" s="3" t="s">
        <v>215</v>
      </c>
      <c r="O5442" s="3" t="s">
        <v>215</v>
      </c>
      <c r="P5442" s="3" t="s">
        <v>215</v>
      </c>
      <c r="Q5442" s="3" t="s">
        <v>215</v>
      </c>
      <c r="R5442" s="3" t="s">
        <v>215</v>
      </c>
      <c r="S5442" s="3" t="s">
        <v>215</v>
      </c>
      <c r="T5442" s="3" t="s">
        <v>215</v>
      </c>
      <c r="U5442" s="3" t="s">
        <v>215</v>
      </c>
      <c r="V5442" s="3" t="s">
        <v>215</v>
      </c>
      <c r="W5442" s="3" t="s">
        <v>215</v>
      </c>
      <c r="X5442" s="3" t="s">
        <v>215</v>
      </c>
      <c r="Y5442" s="3" t="s">
        <v>215</v>
      </c>
      <c r="Z5442" s="3" t="s">
        <v>215</v>
      </c>
      <c r="AA5442" s="3" t="s">
        <v>215</v>
      </c>
      <c r="AB5442" s="3" t="s">
        <v>215</v>
      </c>
      <c r="AC5442" s="3" t="s">
        <v>215</v>
      </c>
      <c r="AD5442" s="3">
        <v>236.00800000000001</v>
      </c>
      <c r="AE5442" s="3">
        <v>255.66900000000001</v>
      </c>
      <c r="AF5442" s="3">
        <v>271.54599999999999</v>
      </c>
      <c r="AG5442" s="3">
        <v>297.43299999999999</v>
      </c>
      <c r="AH5442" s="3">
        <v>314.226</v>
      </c>
      <c r="AI5442" s="3">
        <v>303.43400000000003</v>
      </c>
      <c r="AJ5442" s="3">
        <v>319.83699999999999</v>
      </c>
      <c r="AK5442" s="3">
        <v>314.52199999999999</v>
      </c>
      <c r="AL5442" s="3">
        <v>341.98399999999998</v>
      </c>
      <c r="AM5442" s="3">
        <v>380.77800000000002</v>
      </c>
      <c r="AN5442" s="3">
        <v>405.971</v>
      </c>
      <c r="AO5442" s="3">
        <v>432.76799999999997</v>
      </c>
      <c r="AP5442" s="3">
        <v>518.40700000000004</v>
      </c>
      <c r="AQ5442" s="3">
        <v>540.44299999999998</v>
      </c>
      <c r="AR5442" s="3">
        <v>556.04200000000003</v>
      </c>
      <c r="AS5442" s="3">
        <v>533.15499999999997</v>
      </c>
      <c r="AT5442" s="3">
        <v>613.48299999999995</v>
      </c>
      <c r="AU5442" s="3">
        <v>705.702</v>
      </c>
      <c r="AV5442" s="3">
        <v>792.524</v>
      </c>
      <c r="AW5442" s="3">
        <v>917.053</v>
      </c>
      <c r="AX5442" s="3">
        <v>1047.472</v>
      </c>
      <c r="AY5442" s="3">
        <v>1188.2650000000001</v>
      </c>
      <c r="AZ5442" s="3">
        <v>1346.482</v>
      </c>
      <c r="BA5442">
        <v>1542.7539999999999</v>
      </c>
      <c r="BB5442">
        <v>2016</v>
      </c>
    </row>
    <row r="5443" spans="1:54" hidden="1" x14ac:dyDescent="0.2">
      <c r="A5443">
        <v>558</v>
      </c>
      <c r="B5443" t="s">
        <v>435</v>
      </c>
      <c r="C5443" t="s">
        <v>232</v>
      </c>
      <c r="D5443" t="s">
        <v>148</v>
      </c>
      <c r="E5443" t="s">
        <v>231</v>
      </c>
      <c r="F5443" t="s">
        <v>230</v>
      </c>
      <c r="G5443" t="s">
        <v>217</v>
      </c>
      <c r="I5443" t="s">
        <v>229</v>
      </c>
      <c r="J5443" s="3" t="s">
        <v>215</v>
      </c>
      <c r="K5443" s="3" t="s">
        <v>215</v>
      </c>
      <c r="L5443" s="3" t="s">
        <v>215</v>
      </c>
      <c r="M5443" s="3" t="s">
        <v>215</v>
      </c>
      <c r="N5443" s="3" t="s">
        <v>215</v>
      </c>
      <c r="O5443" s="3" t="s">
        <v>215</v>
      </c>
      <c r="P5443" s="3" t="s">
        <v>215</v>
      </c>
      <c r="Q5443" s="3" t="s">
        <v>215</v>
      </c>
      <c r="R5443" s="3" t="s">
        <v>215</v>
      </c>
      <c r="S5443" s="3" t="s">
        <v>215</v>
      </c>
      <c r="T5443" s="3" t="s">
        <v>215</v>
      </c>
      <c r="U5443" s="3" t="s">
        <v>215</v>
      </c>
      <c r="V5443" s="3" t="s">
        <v>215</v>
      </c>
      <c r="W5443" s="3" t="s">
        <v>215</v>
      </c>
      <c r="X5443" s="3" t="s">
        <v>215</v>
      </c>
      <c r="Y5443" s="3" t="s">
        <v>215</v>
      </c>
      <c r="Z5443" s="3" t="s">
        <v>215</v>
      </c>
      <c r="AA5443" s="3" t="s">
        <v>215</v>
      </c>
      <c r="AB5443" s="3" t="s">
        <v>215</v>
      </c>
      <c r="AC5443" s="3" t="s">
        <v>215</v>
      </c>
      <c r="AD5443" s="3">
        <v>57.930999999999997</v>
      </c>
      <c r="AE5443" s="3">
        <v>57.906999999999996</v>
      </c>
      <c r="AF5443" s="3">
        <v>59.103000000000002</v>
      </c>
      <c r="AG5443" s="3">
        <v>60.426000000000002</v>
      </c>
      <c r="AH5443" s="3">
        <v>58.542000000000002</v>
      </c>
      <c r="AI5443" s="3">
        <v>51.481000000000002</v>
      </c>
      <c r="AJ5443" s="3">
        <v>48.898000000000003</v>
      </c>
      <c r="AK5443" s="3">
        <v>43.213999999999999</v>
      </c>
      <c r="AL5443" s="3">
        <v>41.927</v>
      </c>
      <c r="AM5443" s="3">
        <v>38.53</v>
      </c>
      <c r="AN5443" s="3">
        <v>34.036000000000001</v>
      </c>
      <c r="AO5443" s="3">
        <v>31.658999999999999</v>
      </c>
      <c r="AP5443" s="3">
        <v>33.942</v>
      </c>
      <c r="AQ5443" s="3">
        <v>31.884</v>
      </c>
      <c r="AR5443" s="3">
        <v>28.303999999999998</v>
      </c>
      <c r="AS5443" s="3">
        <v>25.029</v>
      </c>
      <c r="AT5443" s="3">
        <v>27.297000000000001</v>
      </c>
      <c r="AU5443" s="3">
        <v>27.15</v>
      </c>
      <c r="AV5443" s="3">
        <v>27.405000000000001</v>
      </c>
      <c r="AW5443" s="3">
        <v>28.829000000000001</v>
      </c>
      <c r="AX5443" s="3">
        <v>30.071000000000002</v>
      </c>
      <c r="AY5443" s="3">
        <v>31.146000000000001</v>
      </c>
      <c r="AZ5443" s="3">
        <v>32.219000000000001</v>
      </c>
      <c r="BA5443">
        <v>33.71</v>
      </c>
      <c r="BB5443">
        <v>2016</v>
      </c>
    </row>
    <row r="5444" spans="1:54" hidden="1" x14ac:dyDescent="0.2">
      <c r="A5444">
        <v>558</v>
      </c>
      <c r="B5444" t="s">
        <v>435</v>
      </c>
      <c r="C5444" t="s">
        <v>228</v>
      </c>
      <c r="D5444" t="s">
        <v>148</v>
      </c>
      <c r="E5444" t="s">
        <v>227</v>
      </c>
      <c r="F5444" t="s">
        <v>226</v>
      </c>
      <c r="G5444" t="s">
        <v>225</v>
      </c>
      <c r="H5444" t="s">
        <v>222</v>
      </c>
      <c r="I5444" t="s">
        <v>1496</v>
      </c>
      <c r="J5444" s="3">
        <v>23.759</v>
      </c>
      <c r="K5444" s="3">
        <v>27.783999999999999</v>
      </c>
      <c r="L5444" s="3">
        <v>30.27</v>
      </c>
      <c r="M5444" s="3">
        <v>35.317</v>
      </c>
      <c r="N5444" s="3">
        <v>41.77</v>
      </c>
      <c r="O5444" s="3">
        <v>50.012</v>
      </c>
      <c r="P5444" s="3">
        <v>59.822000000000003</v>
      </c>
      <c r="Q5444" s="3">
        <v>68.56</v>
      </c>
      <c r="R5444" s="3">
        <v>82.561000000000007</v>
      </c>
      <c r="S5444" s="3">
        <v>95.832999999999998</v>
      </c>
      <c r="T5444" s="3">
        <v>111.021</v>
      </c>
      <c r="U5444" s="3">
        <v>132.905</v>
      </c>
      <c r="V5444" s="3">
        <v>163.94399999999999</v>
      </c>
      <c r="W5444" s="3">
        <v>188.601</v>
      </c>
      <c r="X5444" s="3">
        <v>213.92500000000001</v>
      </c>
      <c r="Y5444" s="3">
        <v>235.292</v>
      </c>
      <c r="Z5444" s="3">
        <v>267.21699999999998</v>
      </c>
      <c r="AA5444" s="3">
        <v>301.14</v>
      </c>
      <c r="AB5444" s="3">
        <v>322.96800000000002</v>
      </c>
      <c r="AC5444" s="3">
        <v>367.18799999999999</v>
      </c>
      <c r="AD5444" s="3">
        <v>407.39400000000001</v>
      </c>
      <c r="AE5444" s="3">
        <v>441.51900000000001</v>
      </c>
      <c r="AF5444" s="3">
        <v>459.44299999999998</v>
      </c>
      <c r="AG5444" s="3">
        <v>492.23099999999999</v>
      </c>
      <c r="AH5444" s="3">
        <v>536.74900000000002</v>
      </c>
      <c r="AI5444" s="3">
        <v>589.41200000000003</v>
      </c>
      <c r="AJ5444" s="3">
        <v>654.08399999999995</v>
      </c>
      <c r="AK5444" s="3">
        <v>727.827</v>
      </c>
      <c r="AL5444" s="3">
        <v>815.65800000000002</v>
      </c>
      <c r="AM5444" s="3">
        <v>988.27200000000005</v>
      </c>
      <c r="AN5444" s="3">
        <v>1192.7739999999999</v>
      </c>
      <c r="AO5444" s="3">
        <v>1366.954</v>
      </c>
      <c r="AP5444" s="3">
        <v>1527.3440000000001</v>
      </c>
      <c r="AQ5444" s="3">
        <v>1695.011</v>
      </c>
      <c r="AR5444" s="3">
        <v>1964.54</v>
      </c>
      <c r="AS5444" s="3">
        <v>2130.15</v>
      </c>
      <c r="AT5444" s="3">
        <v>2247.4270000000001</v>
      </c>
      <c r="AU5444" s="3">
        <v>2599.2339999999999</v>
      </c>
      <c r="AV5444" s="3">
        <v>2891.884</v>
      </c>
      <c r="AW5444" s="3">
        <v>3180.9850000000001</v>
      </c>
      <c r="AX5444" s="3">
        <v>3483.3649999999998</v>
      </c>
      <c r="AY5444" s="3">
        <v>3815.1109999999999</v>
      </c>
      <c r="AZ5444" s="3">
        <v>4179.1379999999999</v>
      </c>
      <c r="BA5444">
        <v>4576.5320000000002</v>
      </c>
      <c r="BB5444">
        <v>2016</v>
      </c>
    </row>
    <row r="5445" spans="1:54" hidden="1" x14ac:dyDescent="0.2">
      <c r="A5445">
        <v>558</v>
      </c>
      <c r="B5445" t="s">
        <v>435</v>
      </c>
      <c r="C5445" t="s">
        <v>224</v>
      </c>
      <c r="D5445" t="s">
        <v>148</v>
      </c>
      <c r="E5445" t="s">
        <v>219</v>
      </c>
      <c r="F5445" t="s">
        <v>218</v>
      </c>
      <c r="G5445" t="s">
        <v>223</v>
      </c>
      <c r="H5445" t="s">
        <v>222</v>
      </c>
      <c r="I5445" t="s">
        <v>1497</v>
      </c>
      <c r="J5445" s="3">
        <v>-0.112</v>
      </c>
      <c r="K5445" s="3">
        <v>-0.104</v>
      </c>
      <c r="L5445" s="3">
        <v>-0.188</v>
      </c>
      <c r="M5445" s="3">
        <v>-0.23200000000000001</v>
      </c>
      <c r="N5445" s="3">
        <v>-0.23799999999999999</v>
      </c>
      <c r="O5445" s="3">
        <v>-0.17</v>
      </c>
      <c r="P5445" s="3">
        <v>-0.127</v>
      </c>
      <c r="Q5445" s="3">
        <v>-0.13800000000000001</v>
      </c>
      <c r="R5445" s="3">
        <v>-0.22600000000000001</v>
      </c>
      <c r="S5445" s="3">
        <v>-0.26900000000000002</v>
      </c>
      <c r="T5445" s="3">
        <v>-0.29399999999999998</v>
      </c>
      <c r="U5445" s="3">
        <v>-0.32800000000000001</v>
      </c>
      <c r="V5445" s="3">
        <v>-0.223</v>
      </c>
      <c r="W5445" s="3">
        <v>-0.218</v>
      </c>
      <c r="X5445" s="3">
        <v>-0.25600000000000001</v>
      </c>
      <c r="Y5445" s="3">
        <v>-0.1</v>
      </c>
      <c r="Z5445" s="3">
        <v>-0.24299999999999999</v>
      </c>
      <c r="AA5445" s="3">
        <v>-3.7999999999999999E-2</v>
      </c>
      <c r="AB5445" s="3">
        <v>-4.9000000000000002E-2</v>
      </c>
      <c r="AC5445" s="3">
        <v>0.218</v>
      </c>
      <c r="AD5445" s="3">
        <v>0.36599999999999999</v>
      </c>
      <c r="AE5445" s="3">
        <v>0.45100000000000001</v>
      </c>
      <c r="AF5445" s="3">
        <v>0.23200000000000001</v>
      </c>
      <c r="AG5445" s="3">
        <v>0.153</v>
      </c>
      <c r="AH5445" s="3">
        <v>0.19600000000000001</v>
      </c>
      <c r="AI5445" s="3">
        <v>0.16300000000000001</v>
      </c>
      <c r="AJ5445" s="3">
        <v>0.192</v>
      </c>
      <c r="AK5445" s="3">
        <v>-1.4E-2</v>
      </c>
      <c r="AL5445" s="3">
        <v>0.34399999999999997</v>
      </c>
      <c r="AM5445" s="3">
        <v>0.53600000000000003</v>
      </c>
      <c r="AN5445" s="3">
        <v>-0.378</v>
      </c>
      <c r="AO5445" s="3">
        <v>-0.18099999999999999</v>
      </c>
      <c r="AP5445" s="3">
        <v>0.90900000000000003</v>
      </c>
      <c r="AQ5445" s="3">
        <v>0.63500000000000001</v>
      </c>
      <c r="AR5445" s="3">
        <v>0.90800000000000003</v>
      </c>
      <c r="AS5445" s="3">
        <v>1.0669999999999999</v>
      </c>
      <c r="AT5445" s="3">
        <v>1.339</v>
      </c>
      <c r="AU5445" s="3">
        <v>-9.2999999999999999E-2</v>
      </c>
      <c r="AV5445" s="3">
        <v>-0.98</v>
      </c>
      <c r="AW5445" s="3">
        <v>-0.89200000000000002</v>
      </c>
      <c r="AX5445" s="3">
        <v>-0.84299999999999997</v>
      </c>
      <c r="AY5445" s="3">
        <v>-0.84</v>
      </c>
      <c r="AZ5445" s="3">
        <v>-0.89700000000000002</v>
      </c>
      <c r="BA5445">
        <v>-0.96299999999999997</v>
      </c>
      <c r="BB5445">
        <v>2016</v>
      </c>
    </row>
    <row r="5446" spans="1:54" hidden="1" x14ac:dyDescent="0.2">
      <c r="A5446">
        <v>558</v>
      </c>
      <c r="B5446" t="s">
        <v>435</v>
      </c>
      <c r="C5446" t="s">
        <v>220</v>
      </c>
      <c r="D5446" t="s">
        <v>148</v>
      </c>
      <c r="E5446" t="s">
        <v>219</v>
      </c>
      <c r="F5446" t="s">
        <v>218</v>
      </c>
      <c r="G5446" t="s">
        <v>217</v>
      </c>
      <c r="I5446" t="s">
        <v>216</v>
      </c>
      <c r="J5446" s="3">
        <v>-5.6520000000000001</v>
      </c>
      <c r="K5446" s="3">
        <v>-4.4870000000000001</v>
      </c>
      <c r="L5446" s="3">
        <v>-8.0259999999999998</v>
      </c>
      <c r="M5446" s="3">
        <v>-9.0660000000000007</v>
      </c>
      <c r="N5446" s="3">
        <v>-8.782</v>
      </c>
      <c r="O5446" s="3">
        <v>-6.0339999999999998</v>
      </c>
      <c r="P5446" s="3">
        <v>-4.1429999999999998</v>
      </c>
      <c r="Q5446" s="3">
        <v>-4.3460000000000001</v>
      </c>
      <c r="R5446" s="3">
        <v>-6.032</v>
      </c>
      <c r="S5446" s="3">
        <v>-7.11</v>
      </c>
      <c r="T5446" s="3">
        <v>-7.5510000000000002</v>
      </c>
      <c r="U5446" s="3">
        <v>-7.6980000000000004</v>
      </c>
      <c r="V5446" s="3">
        <v>-5.7670000000000003</v>
      </c>
      <c r="W5446" s="3">
        <v>-5.2450000000000001</v>
      </c>
      <c r="X5446" s="3">
        <v>-5.8849999999999998</v>
      </c>
      <c r="Y5446" s="3">
        <v>-2.1230000000000002</v>
      </c>
      <c r="Z5446" s="3">
        <v>-4.9989999999999997</v>
      </c>
      <c r="AA5446" s="3">
        <v>-0.71199999999999997</v>
      </c>
      <c r="AB5446" s="3">
        <v>-0.93899999999999995</v>
      </c>
      <c r="AC5446" s="3">
        <v>4.0359999999999996</v>
      </c>
      <c r="AD5446" s="3">
        <v>6.38</v>
      </c>
      <c r="AE5446" s="3">
        <v>7.6479999999999997</v>
      </c>
      <c r="AF5446" s="3">
        <v>3.8809999999999998</v>
      </c>
      <c r="AG5446" s="3">
        <v>2.4239999999999999</v>
      </c>
      <c r="AH5446" s="3">
        <v>2.7010000000000001</v>
      </c>
      <c r="AI5446" s="3">
        <v>1.998</v>
      </c>
      <c r="AJ5446" s="3">
        <v>2.1280000000000001</v>
      </c>
      <c r="AK5446" s="3">
        <v>-0.13400000000000001</v>
      </c>
      <c r="AL5446" s="3">
        <v>2.74</v>
      </c>
      <c r="AM5446" s="3">
        <v>4.1689999999999996</v>
      </c>
      <c r="AN5446" s="3">
        <v>-2.3620000000000001</v>
      </c>
      <c r="AO5446" s="3">
        <v>-0.95099999999999996</v>
      </c>
      <c r="AP5446" s="3">
        <v>4.8220000000000001</v>
      </c>
      <c r="AQ5446" s="3">
        <v>3.2930000000000001</v>
      </c>
      <c r="AR5446" s="3">
        <v>4.5439999999999996</v>
      </c>
      <c r="AS5446" s="3">
        <v>4.9850000000000003</v>
      </c>
      <c r="AT5446" s="3">
        <v>6.335</v>
      </c>
      <c r="AU5446" s="3">
        <v>-0.38200000000000001</v>
      </c>
      <c r="AV5446" s="3">
        <v>-3.5939999999999999</v>
      </c>
      <c r="AW5446" s="3">
        <v>-3.1030000000000002</v>
      </c>
      <c r="AX5446" s="3">
        <v>-2.778</v>
      </c>
      <c r="AY5446" s="3">
        <v>-2.58</v>
      </c>
      <c r="AZ5446" s="3">
        <v>-2.569</v>
      </c>
      <c r="BA5446">
        <v>-2.573</v>
      </c>
      <c r="BB5446">
        <v>2016</v>
      </c>
    </row>
    <row r="5447" spans="1:54" x14ac:dyDescent="0.2">
      <c r="A5447">
        <v>138</v>
      </c>
      <c r="B5447" t="s">
        <v>434</v>
      </c>
      <c r="C5447" t="s">
        <v>352</v>
      </c>
      <c r="D5447" t="s">
        <v>63</v>
      </c>
      <c r="E5447" t="s">
        <v>349</v>
      </c>
      <c r="F5447" t="s">
        <v>351</v>
      </c>
      <c r="G5447" t="s">
        <v>225</v>
      </c>
      <c r="H5447" t="s">
        <v>222</v>
      </c>
      <c r="I5447" t="s">
        <v>1498</v>
      </c>
      <c r="J5447" s="3">
        <v>318.55900000000003</v>
      </c>
      <c r="K5447" s="3">
        <v>316.92200000000003</v>
      </c>
      <c r="L5447" s="3">
        <v>312.85700000000003</v>
      </c>
      <c r="M5447" s="3">
        <v>318.35599999999999</v>
      </c>
      <c r="N5447" s="3">
        <v>328.28699999999998</v>
      </c>
      <c r="O5447" s="3">
        <v>337.00700000000001</v>
      </c>
      <c r="P5447" s="3">
        <v>347.53899999999999</v>
      </c>
      <c r="Q5447" s="3">
        <v>353.97</v>
      </c>
      <c r="R5447" s="3">
        <v>370.20400000000001</v>
      </c>
      <c r="S5447" s="3">
        <v>386.57</v>
      </c>
      <c r="T5447" s="3">
        <v>402.738</v>
      </c>
      <c r="U5447" s="3">
        <v>412.565</v>
      </c>
      <c r="V5447" s="3">
        <v>419.60500000000002</v>
      </c>
      <c r="W5447" s="3">
        <v>424.875</v>
      </c>
      <c r="X5447" s="3">
        <v>437.45299999999997</v>
      </c>
      <c r="Y5447" s="3">
        <v>448.67</v>
      </c>
      <c r="Z5447" s="3">
        <v>464.65199999999999</v>
      </c>
      <c r="AA5447" s="3">
        <v>484.62</v>
      </c>
      <c r="AB5447" s="3">
        <v>506.58</v>
      </c>
      <c r="AC5447" s="3">
        <v>532.15300000000002</v>
      </c>
      <c r="AD5447" s="3">
        <v>554.74300000000005</v>
      </c>
      <c r="AE5447" s="3">
        <v>566.54600000000005</v>
      </c>
      <c r="AF5447" s="3">
        <v>567.12699999999995</v>
      </c>
      <c r="AG5447" s="3">
        <v>568.74300000000005</v>
      </c>
      <c r="AH5447" s="3">
        <v>580.279</v>
      </c>
      <c r="AI5447" s="3">
        <v>592.79</v>
      </c>
      <c r="AJ5447" s="3">
        <v>613.65599999999995</v>
      </c>
      <c r="AK5447" s="3">
        <v>636.33399999999995</v>
      </c>
      <c r="AL5447" s="3">
        <v>647.20500000000004</v>
      </c>
      <c r="AM5447" s="3">
        <v>622.78800000000001</v>
      </c>
      <c r="AN5447" s="3">
        <v>631.51199999999994</v>
      </c>
      <c r="AO5447" s="3">
        <v>642.01800000000003</v>
      </c>
      <c r="AP5447" s="3">
        <v>635.23400000000004</v>
      </c>
      <c r="AQ5447" s="3">
        <v>634.03599999999994</v>
      </c>
      <c r="AR5447" s="3">
        <v>643.04700000000003</v>
      </c>
      <c r="AS5447" s="3">
        <v>657.57799999999997</v>
      </c>
      <c r="AT5447" s="3">
        <v>672.11400000000003</v>
      </c>
      <c r="AU5447" s="3">
        <v>693.00199999999995</v>
      </c>
      <c r="AV5447" s="3">
        <v>715.08100000000002</v>
      </c>
      <c r="AW5447" s="3">
        <v>732.25599999999997</v>
      </c>
      <c r="AX5447" s="3">
        <v>747.45299999999997</v>
      </c>
      <c r="AY5447" s="3">
        <v>762.42600000000004</v>
      </c>
      <c r="AZ5447" s="3">
        <v>776.89499999999998</v>
      </c>
      <c r="BA5447">
        <v>791.56</v>
      </c>
      <c r="BB5447">
        <v>2017</v>
      </c>
    </row>
    <row r="5448" spans="1:54" hidden="1" x14ac:dyDescent="0.2">
      <c r="A5448">
        <v>138</v>
      </c>
      <c r="B5448" t="s">
        <v>434</v>
      </c>
      <c r="C5448" t="s">
        <v>350</v>
      </c>
      <c r="D5448" t="s">
        <v>63</v>
      </c>
      <c r="E5448" t="s">
        <v>349</v>
      </c>
      <c r="F5448" t="s">
        <v>348</v>
      </c>
      <c r="G5448" t="s">
        <v>275</v>
      </c>
      <c r="I5448" t="s">
        <v>347</v>
      </c>
      <c r="J5448" s="3" t="s">
        <v>215</v>
      </c>
      <c r="K5448" s="3">
        <v>-0.51400000000000001</v>
      </c>
      <c r="L5448" s="3">
        <v>-1.2829999999999999</v>
      </c>
      <c r="M5448" s="3">
        <v>1.758</v>
      </c>
      <c r="N5448" s="3">
        <v>3.1190000000000002</v>
      </c>
      <c r="O5448" s="3">
        <v>2.6560000000000001</v>
      </c>
      <c r="P5448" s="3">
        <v>3.125</v>
      </c>
      <c r="Q5448" s="3">
        <v>1.85</v>
      </c>
      <c r="R5448" s="3">
        <v>4.5860000000000003</v>
      </c>
      <c r="S5448" s="3">
        <v>4.4210000000000003</v>
      </c>
      <c r="T5448" s="3">
        <v>4.1820000000000004</v>
      </c>
      <c r="U5448" s="3">
        <v>2.44</v>
      </c>
      <c r="V5448" s="3">
        <v>1.706</v>
      </c>
      <c r="W5448" s="3">
        <v>1.256</v>
      </c>
      <c r="X5448" s="3">
        <v>2.96</v>
      </c>
      <c r="Y5448" s="3">
        <v>2.5640000000000001</v>
      </c>
      <c r="Z5448" s="3">
        <v>3.5619999999999998</v>
      </c>
      <c r="AA5448" s="3">
        <v>4.2969999999999997</v>
      </c>
      <c r="AB5448" s="3">
        <v>4.5309999999999997</v>
      </c>
      <c r="AC5448" s="3">
        <v>5.048</v>
      </c>
      <c r="AD5448" s="3">
        <v>4.2450000000000001</v>
      </c>
      <c r="AE5448" s="3">
        <v>2.1280000000000001</v>
      </c>
      <c r="AF5448" s="3">
        <v>0.10299999999999999</v>
      </c>
      <c r="AG5448" s="3">
        <v>0.28499999999999998</v>
      </c>
      <c r="AH5448" s="3">
        <v>2.028</v>
      </c>
      <c r="AI5448" s="3">
        <v>2.1560000000000001</v>
      </c>
      <c r="AJ5448" s="3">
        <v>3.52</v>
      </c>
      <c r="AK5448" s="3">
        <v>3.6960000000000002</v>
      </c>
      <c r="AL5448" s="3">
        <v>1.708</v>
      </c>
      <c r="AM5448" s="3">
        <v>-3.7730000000000001</v>
      </c>
      <c r="AN5448" s="3">
        <v>1.401</v>
      </c>
      <c r="AO5448" s="3">
        <v>1.6639999999999999</v>
      </c>
      <c r="AP5448" s="3">
        <v>-1.0569999999999999</v>
      </c>
      <c r="AQ5448" s="3">
        <v>-0.189</v>
      </c>
      <c r="AR5448" s="3">
        <v>1.421</v>
      </c>
      <c r="AS5448" s="3">
        <v>2.2599999999999998</v>
      </c>
      <c r="AT5448" s="3">
        <v>2.2109999999999999</v>
      </c>
      <c r="AU5448" s="3">
        <v>3.1080000000000001</v>
      </c>
      <c r="AV5448" s="3">
        <v>3.1859999999999999</v>
      </c>
      <c r="AW5448" s="3">
        <v>2.4020000000000001</v>
      </c>
      <c r="AX5448" s="3">
        <v>2.0750000000000002</v>
      </c>
      <c r="AY5448" s="3">
        <v>2.0030000000000001</v>
      </c>
      <c r="AZ5448" s="3">
        <v>1.8979999999999999</v>
      </c>
      <c r="BA5448">
        <v>1.8879999999999999</v>
      </c>
      <c r="BB5448">
        <v>2017</v>
      </c>
    </row>
    <row r="5449" spans="1:54" hidden="1" x14ac:dyDescent="0.2">
      <c r="A5449">
        <v>138</v>
      </c>
      <c r="B5449" t="s">
        <v>434</v>
      </c>
      <c r="C5449" t="s">
        <v>346</v>
      </c>
      <c r="D5449" t="s">
        <v>63</v>
      </c>
      <c r="E5449" t="s">
        <v>342</v>
      </c>
      <c r="F5449" t="s">
        <v>345</v>
      </c>
      <c r="G5449" t="s">
        <v>225</v>
      </c>
      <c r="H5449" t="s">
        <v>222</v>
      </c>
      <c r="I5449" t="s">
        <v>1498</v>
      </c>
      <c r="J5449" s="3">
        <v>170.73599999999999</v>
      </c>
      <c r="K5449" s="3">
        <v>179.03200000000001</v>
      </c>
      <c r="L5449" s="3">
        <v>186.279</v>
      </c>
      <c r="M5449" s="3">
        <v>193.53399999999999</v>
      </c>
      <c r="N5449" s="3">
        <v>202.364</v>
      </c>
      <c r="O5449" s="3">
        <v>211.47900000000001</v>
      </c>
      <c r="P5449" s="3">
        <v>218.30600000000001</v>
      </c>
      <c r="Q5449" s="3">
        <v>221.65</v>
      </c>
      <c r="R5449" s="3">
        <v>231.15700000000001</v>
      </c>
      <c r="S5449" s="3">
        <v>244.62899999999999</v>
      </c>
      <c r="T5449" s="3">
        <v>258.83699999999999</v>
      </c>
      <c r="U5449" s="3">
        <v>273.41399999999999</v>
      </c>
      <c r="V5449" s="3">
        <v>285.02</v>
      </c>
      <c r="W5449" s="3">
        <v>293.21499999999997</v>
      </c>
      <c r="X5449" s="3">
        <v>308.12400000000002</v>
      </c>
      <c r="Y5449" s="3">
        <v>325.34100000000001</v>
      </c>
      <c r="Z5449" s="3">
        <v>340.964</v>
      </c>
      <c r="AA5449" s="3">
        <v>364.96100000000001</v>
      </c>
      <c r="AB5449" s="3">
        <v>389.315</v>
      </c>
      <c r="AC5449" s="3">
        <v>414.83800000000002</v>
      </c>
      <c r="AD5449" s="3">
        <v>448.06099999999998</v>
      </c>
      <c r="AE5449" s="3">
        <v>476.69600000000003</v>
      </c>
      <c r="AF5449" s="3">
        <v>494.50099999999998</v>
      </c>
      <c r="AG5449" s="3">
        <v>506.67099999999999</v>
      </c>
      <c r="AH5449" s="3">
        <v>523.93899999999996</v>
      </c>
      <c r="AI5449" s="3">
        <v>545.60900000000004</v>
      </c>
      <c r="AJ5449" s="3">
        <v>579.21199999999999</v>
      </c>
      <c r="AK5449" s="3">
        <v>613.28</v>
      </c>
      <c r="AL5449" s="3">
        <v>639.16300000000001</v>
      </c>
      <c r="AM5449" s="3">
        <v>617.54</v>
      </c>
      <c r="AN5449" s="3">
        <v>631.51199999999994</v>
      </c>
      <c r="AO5449" s="3">
        <v>642.92899999999997</v>
      </c>
      <c r="AP5449" s="3">
        <v>645.16399999999999</v>
      </c>
      <c r="AQ5449" s="3">
        <v>652.74800000000005</v>
      </c>
      <c r="AR5449" s="3">
        <v>663.00800000000004</v>
      </c>
      <c r="AS5449" s="3">
        <v>683.45699999999999</v>
      </c>
      <c r="AT5449" s="3">
        <v>702.64099999999996</v>
      </c>
      <c r="AU5449" s="3">
        <v>731.29700000000003</v>
      </c>
      <c r="AV5449" s="3">
        <v>762.51900000000001</v>
      </c>
      <c r="AW5449" s="3">
        <v>793.31</v>
      </c>
      <c r="AX5449" s="3">
        <v>819.31299999999999</v>
      </c>
      <c r="AY5449" s="3">
        <v>847.18299999999999</v>
      </c>
      <c r="AZ5449" s="3">
        <v>875.27</v>
      </c>
      <c r="BA5449">
        <v>904.37599999999998</v>
      </c>
      <c r="BB5449">
        <v>2017</v>
      </c>
    </row>
    <row r="5450" spans="1:54" hidden="1" x14ac:dyDescent="0.2">
      <c r="A5450">
        <v>138</v>
      </c>
      <c r="B5450" t="s">
        <v>434</v>
      </c>
      <c r="C5450" t="s">
        <v>344</v>
      </c>
      <c r="D5450" t="s">
        <v>63</v>
      </c>
      <c r="E5450" t="s">
        <v>342</v>
      </c>
      <c r="F5450" t="s">
        <v>343</v>
      </c>
      <c r="G5450" t="s">
        <v>223</v>
      </c>
      <c r="H5450" t="s">
        <v>222</v>
      </c>
      <c r="I5450" t="s">
        <v>310</v>
      </c>
      <c r="J5450" s="3">
        <v>189.49199999999999</v>
      </c>
      <c r="K5450" s="3">
        <v>158.82599999999999</v>
      </c>
      <c r="L5450" s="3">
        <v>153.874</v>
      </c>
      <c r="M5450" s="3">
        <v>149.81</v>
      </c>
      <c r="N5450" s="3">
        <v>139.44</v>
      </c>
      <c r="O5450" s="3">
        <v>141.47</v>
      </c>
      <c r="P5450" s="3">
        <v>197.161</v>
      </c>
      <c r="Q5450" s="3">
        <v>241.49299999999999</v>
      </c>
      <c r="R5450" s="3">
        <v>258.26900000000001</v>
      </c>
      <c r="S5450" s="3">
        <v>254.48099999999999</v>
      </c>
      <c r="T5450" s="3">
        <v>313.99099999999999</v>
      </c>
      <c r="U5450" s="3">
        <v>323.41300000000001</v>
      </c>
      <c r="V5450" s="3">
        <v>357.947</v>
      </c>
      <c r="W5450" s="3">
        <v>348.10199999999998</v>
      </c>
      <c r="X5450" s="3">
        <v>373.91800000000001</v>
      </c>
      <c r="Y5450" s="3">
        <v>446.93200000000002</v>
      </c>
      <c r="Z5450" s="3">
        <v>445.83800000000002</v>
      </c>
      <c r="AA5450" s="3">
        <v>412.71</v>
      </c>
      <c r="AB5450" s="3">
        <v>433.07</v>
      </c>
      <c r="AC5450" s="3">
        <v>442.54500000000002</v>
      </c>
      <c r="AD5450" s="3">
        <v>413.935</v>
      </c>
      <c r="AE5450" s="3">
        <v>426.86500000000001</v>
      </c>
      <c r="AF5450" s="3">
        <v>466.80799999999999</v>
      </c>
      <c r="AG5450" s="3">
        <v>572.84699999999998</v>
      </c>
      <c r="AH5450" s="3">
        <v>651.21600000000001</v>
      </c>
      <c r="AI5450" s="3">
        <v>679.63300000000004</v>
      </c>
      <c r="AJ5450" s="3">
        <v>727.25599999999997</v>
      </c>
      <c r="AK5450" s="3">
        <v>840.58299999999997</v>
      </c>
      <c r="AL5450" s="3">
        <v>940.66499999999996</v>
      </c>
      <c r="AM5450" s="3">
        <v>860.10799999999995</v>
      </c>
      <c r="AN5450" s="3">
        <v>837.94899999999996</v>
      </c>
      <c r="AO5450" s="3">
        <v>894.57600000000002</v>
      </c>
      <c r="AP5450" s="3">
        <v>829.40599999999995</v>
      </c>
      <c r="AQ5450" s="3">
        <v>866.95100000000002</v>
      </c>
      <c r="AR5450" s="3">
        <v>881.03300000000002</v>
      </c>
      <c r="AS5450" s="3">
        <v>758.38099999999997</v>
      </c>
      <c r="AT5450" s="3">
        <v>777.548</v>
      </c>
      <c r="AU5450" s="3">
        <v>825.745</v>
      </c>
      <c r="AV5450" s="3">
        <v>945.327</v>
      </c>
      <c r="AW5450" s="3">
        <v>994.77099999999996</v>
      </c>
      <c r="AX5450" s="3">
        <v>1039.1569999999999</v>
      </c>
      <c r="AY5450" s="3">
        <v>1082.058</v>
      </c>
      <c r="AZ5450" s="3">
        <v>1125.7059999999999</v>
      </c>
      <c r="BA5450">
        <v>1168.0409999999999</v>
      </c>
      <c r="BB5450">
        <v>2017</v>
      </c>
    </row>
    <row r="5451" spans="1:54" hidden="1" x14ac:dyDescent="0.2">
      <c r="A5451">
        <v>138</v>
      </c>
      <c r="B5451" t="s">
        <v>434</v>
      </c>
      <c r="C5451" t="s">
        <v>213</v>
      </c>
      <c r="D5451" t="s">
        <v>63</v>
      </c>
      <c r="E5451" t="s">
        <v>342</v>
      </c>
      <c r="F5451" t="s">
        <v>341</v>
      </c>
      <c r="G5451" t="s">
        <v>323</v>
      </c>
      <c r="H5451" t="s">
        <v>222</v>
      </c>
      <c r="I5451" t="s">
        <v>310</v>
      </c>
      <c r="J5451" s="3">
        <v>164.76</v>
      </c>
      <c r="K5451" s="3">
        <v>179.21799999999999</v>
      </c>
      <c r="L5451" s="3">
        <v>187.89599999999999</v>
      </c>
      <c r="M5451" s="3">
        <v>198.74600000000001</v>
      </c>
      <c r="N5451" s="3">
        <v>212.21899999999999</v>
      </c>
      <c r="O5451" s="3">
        <v>224.828</v>
      </c>
      <c r="P5451" s="3">
        <v>236.529</v>
      </c>
      <c r="Q5451" s="3">
        <v>247.054</v>
      </c>
      <c r="R5451" s="3">
        <v>267.42899999999997</v>
      </c>
      <c r="S5451" s="3">
        <v>290.11099999999999</v>
      </c>
      <c r="T5451" s="3">
        <v>313.42399999999998</v>
      </c>
      <c r="U5451" s="3">
        <v>331.75799999999998</v>
      </c>
      <c r="V5451" s="3">
        <v>345.11200000000002</v>
      </c>
      <c r="W5451" s="3">
        <v>357.75900000000001</v>
      </c>
      <c r="X5451" s="3">
        <v>376.19</v>
      </c>
      <c r="Y5451" s="3">
        <v>393.88299999999998</v>
      </c>
      <c r="Z5451" s="3">
        <v>415.358</v>
      </c>
      <c r="AA5451" s="3">
        <v>440.625</v>
      </c>
      <c r="AB5451" s="3">
        <v>465.59</v>
      </c>
      <c r="AC5451" s="3">
        <v>496.57799999999997</v>
      </c>
      <c r="AD5451" s="3">
        <v>529.43600000000004</v>
      </c>
      <c r="AE5451" s="3">
        <v>553.024</v>
      </c>
      <c r="AF5451" s="3">
        <v>562.09</v>
      </c>
      <c r="AG5451" s="3">
        <v>574.93100000000004</v>
      </c>
      <c r="AH5451" s="3">
        <v>602.72299999999996</v>
      </c>
      <c r="AI5451" s="3">
        <v>635.52800000000002</v>
      </c>
      <c r="AJ5451" s="3">
        <v>678.11400000000003</v>
      </c>
      <c r="AK5451" s="3">
        <v>721.88499999999999</v>
      </c>
      <c r="AL5451" s="3">
        <v>748.62</v>
      </c>
      <c r="AM5451" s="3">
        <v>725.84699999999998</v>
      </c>
      <c r="AN5451" s="3">
        <v>745.00800000000004</v>
      </c>
      <c r="AO5451" s="3">
        <v>773.03700000000003</v>
      </c>
      <c r="AP5451" s="3">
        <v>778.95799999999997</v>
      </c>
      <c r="AQ5451" s="3">
        <v>790.04499999999996</v>
      </c>
      <c r="AR5451" s="3">
        <v>815.654</v>
      </c>
      <c r="AS5451" s="3">
        <v>843.12900000000002</v>
      </c>
      <c r="AT5451" s="3">
        <v>872.76199999999994</v>
      </c>
      <c r="AU5451" s="3">
        <v>916.07799999999997</v>
      </c>
      <c r="AV5451" s="3">
        <v>966.74199999999996</v>
      </c>
      <c r="AW5451" s="3">
        <v>1011.431</v>
      </c>
      <c r="AX5451" s="3">
        <v>1052.7070000000001</v>
      </c>
      <c r="AY5451" s="3">
        <v>1094.259</v>
      </c>
      <c r="AZ5451" s="3">
        <v>1134.172</v>
      </c>
      <c r="BA5451">
        <v>1175.6849999999999</v>
      </c>
      <c r="BB5451">
        <v>2017</v>
      </c>
    </row>
    <row r="5452" spans="1:54" hidden="1" x14ac:dyDescent="0.2">
      <c r="A5452">
        <v>138</v>
      </c>
      <c r="B5452" t="s">
        <v>434</v>
      </c>
      <c r="C5452" t="s">
        <v>340</v>
      </c>
      <c r="D5452" t="s">
        <v>63</v>
      </c>
      <c r="E5452" t="s">
        <v>339</v>
      </c>
      <c r="F5452" t="s">
        <v>338</v>
      </c>
      <c r="G5452" t="s">
        <v>295</v>
      </c>
      <c r="I5452" t="s">
        <v>337</v>
      </c>
      <c r="J5452" s="3">
        <v>53.595999999999997</v>
      </c>
      <c r="K5452" s="3">
        <v>56.491</v>
      </c>
      <c r="L5452" s="3">
        <v>59.540999999999997</v>
      </c>
      <c r="M5452" s="3">
        <v>60.792000000000002</v>
      </c>
      <c r="N5452" s="3">
        <v>61.642000000000003</v>
      </c>
      <c r="O5452" s="3">
        <v>62.752000000000002</v>
      </c>
      <c r="P5452" s="3">
        <v>62.814999999999998</v>
      </c>
      <c r="Q5452" s="3">
        <v>62.618000000000002</v>
      </c>
      <c r="R5452" s="3">
        <v>62.44</v>
      </c>
      <c r="S5452" s="3">
        <v>63.281999999999996</v>
      </c>
      <c r="T5452" s="3">
        <v>64.269000000000005</v>
      </c>
      <c r="U5452" s="3">
        <v>66.272000000000006</v>
      </c>
      <c r="V5452" s="3">
        <v>67.926000000000002</v>
      </c>
      <c r="W5452" s="3">
        <v>69.012</v>
      </c>
      <c r="X5452" s="3">
        <v>70.436000000000007</v>
      </c>
      <c r="Y5452" s="3">
        <v>72.512</v>
      </c>
      <c r="Z5452" s="3">
        <v>73.381</v>
      </c>
      <c r="AA5452" s="3">
        <v>75.308999999999997</v>
      </c>
      <c r="AB5452" s="3">
        <v>76.852000000000004</v>
      </c>
      <c r="AC5452" s="3">
        <v>77.954999999999998</v>
      </c>
      <c r="AD5452" s="3">
        <v>80.769000000000005</v>
      </c>
      <c r="AE5452" s="3">
        <v>84.141000000000005</v>
      </c>
      <c r="AF5452" s="3">
        <v>87.194000000000003</v>
      </c>
      <c r="AG5452" s="3">
        <v>89.085999999999999</v>
      </c>
      <c r="AH5452" s="3">
        <v>90.290999999999997</v>
      </c>
      <c r="AI5452" s="3">
        <v>92.040999999999997</v>
      </c>
      <c r="AJ5452" s="3">
        <v>94.387</v>
      </c>
      <c r="AK5452" s="3">
        <v>96.376999999999995</v>
      </c>
      <c r="AL5452" s="3">
        <v>98.757000000000005</v>
      </c>
      <c r="AM5452" s="3">
        <v>99.156999999999996</v>
      </c>
      <c r="AN5452" s="3">
        <v>100</v>
      </c>
      <c r="AO5452" s="3">
        <v>100.142</v>
      </c>
      <c r="AP5452" s="3">
        <v>101.563</v>
      </c>
      <c r="AQ5452" s="3">
        <v>102.95099999999999</v>
      </c>
      <c r="AR5452" s="3">
        <v>103.104</v>
      </c>
      <c r="AS5452" s="3">
        <v>103.93600000000001</v>
      </c>
      <c r="AT5452" s="3">
        <v>104.542</v>
      </c>
      <c r="AU5452" s="3">
        <v>105.526</v>
      </c>
      <c r="AV5452" s="3">
        <v>106.634</v>
      </c>
      <c r="AW5452" s="3">
        <v>108.33799999999999</v>
      </c>
      <c r="AX5452" s="3">
        <v>109.614</v>
      </c>
      <c r="AY5452" s="3">
        <v>111.117</v>
      </c>
      <c r="AZ5452" s="3">
        <v>112.663</v>
      </c>
      <c r="BA5452">
        <v>114.252</v>
      </c>
      <c r="BB5452">
        <v>2017</v>
      </c>
    </row>
    <row r="5453" spans="1:54" hidden="1" x14ac:dyDescent="0.2">
      <c r="A5453">
        <v>138</v>
      </c>
      <c r="B5453" t="s">
        <v>434</v>
      </c>
      <c r="C5453" t="s">
        <v>336</v>
      </c>
      <c r="D5453" t="s">
        <v>63</v>
      </c>
      <c r="E5453" t="s">
        <v>333</v>
      </c>
      <c r="F5453" t="s">
        <v>335</v>
      </c>
      <c r="G5453" t="s">
        <v>225</v>
      </c>
      <c r="H5453" t="s">
        <v>322</v>
      </c>
      <c r="I5453" t="s">
        <v>330</v>
      </c>
      <c r="J5453" s="3">
        <v>22513.004000000001</v>
      </c>
      <c r="K5453" s="3">
        <v>22244.823</v>
      </c>
      <c r="L5453" s="3">
        <v>21858.241000000002</v>
      </c>
      <c r="M5453" s="3">
        <v>22158.835999999999</v>
      </c>
      <c r="N5453" s="3">
        <v>22759.775000000001</v>
      </c>
      <c r="O5453" s="3">
        <v>23254.691999999999</v>
      </c>
      <c r="P5453" s="3">
        <v>23849.78</v>
      </c>
      <c r="Q5453" s="3">
        <v>24137.061000000002</v>
      </c>
      <c r="R5453" s="3">
        <v>25081.572</v>
      </c>
      <c r="S5453" s="3">
        <v>26033.402999999998</v>
      </c>
      <c r="T5453" s="3">
        <v>26935.393</v>
      </c>
      <c r="U5453" s="3">
        <v>27376.576000000001</v>
      </c>
      <c r="V5453" s="3">
        <v>27634.681</v>
      </c>
      <c r="W5453" s="3">
        <v>27787.77</v>
      </c>
      <c r="X5453" s="3">
        <v>28437.431</v>
      </c>
      <c r="Y5453" s="3">
        <v>29023.223000000002</v>
      </c>
      <c r="Z5453" s="3">
        <v>29919.638999999999</v>
      </c>
      <c r="AA5453" s="3">
        <v>31043.494999999999</v>
      </c>
      <c r="AB5453" s="3">
        <v>32251.862000000001</v>
      </c>
      <c r="AC5453" s="3">
        <v>33655.008999999998</v>
      </c>
      <c r="AD5453" s="3">
        <v>34832.538</v>
      </c>
      <c r="AE5453" s="3">
        <v>35307.616000000002</v>
      </c>
      <c r="AF5453" s="3">
        <v>35118.396999999997</v>
      </c>
      <c r="AG5453" s="3">
        <v>35053.498</v>
      </c>
      <c r="AH5453" s="3">
        <v>35639.294999999998</v>
      </c>
      <c r="AI5453" s="3">
        <v>36322.917000000001</v>
      </c>
      <c r="AJ5453" s="3">
        <v>37541.661999999997</v>
      </c>
      <c r="AK5453" s="3">
        <v>38843.487000000001</v>
      </c>
      <c r="AL5453" s="3">
        <v>39353.338000000003</v>
      </c>
      <c r="AM5453" s="3">
        <v>37676.224999999999</v>
      </c>
      <c r="AN5453" s="3">
        <v>38008.546000000002</v>
      </c>
      <c r="AO5453" s="3">
        <v>38460.313000000002</v>
      </c>
      <c r="AP5453" s="3">
        <v>37913.101000000002</v>
      </c>
      <c r="AQ5453" s="3">
        <v>37731.254000000001</v>
      </c>
      <c r="AR5453" s="3">
        <v>38129.084000000003</v>
      </c>
      <c r="AS5453" s="3">
        <v>38824.938999999998</v>
      </c>
      <c r="AT5453" s="3">
        <v>39466.470999999998</v>
      </c>
      <c r="AU5453" s="3">
        <v>40573.887999999999</v>
      </c>
      <c r="AV5453" s="3">
        <v>41744.375999999997</v>
      </c>
      <c r="AW5453" s="3">
        <v>42622.612000000001</v>
      </c>
      <c r="AX5453" s="3">
        <v>43380.921999999999</v>
      </c>
      <c r="AY5453" s="3">
        <v>44121.862000000001</v>
      </c>
      <c r="AZ5453" s="3">
        <v>44829.5</v>
      </c>
      <c r="BA5453">
        <v>45544.288999999997</v>
      </c>
      <c r="BB5453">
        <v>2016</v>
      </c>
    </row>
    <row r="5454" spans="1:54" hidden="1" x14ac:dyDescent="0.2">
      <c r="A5454">
        <v>138</v>
      </c>
      <c r="B5454" t="s">
        <v>434</v>
      </c>
      <c r="C5454" t="s">
        <v>334</v>
      </c>
      <c r="D5454" t="s">
        <v>63</v>
      </c>
      <c r="E5454" t="s">
        <v>333</v>
      </c>
      <c r="F5454" t="s">
        <v>332</v>
      </c>
      <c r="G5454" t="s">
        <v>331</v>
      </c>
      <c r="H5454" t="s">
        <v>322</v>
      </c>
      <c r="I5454" t="s">
        <v>330</v>
      </c>
      <c r="J5454" s="3">
        <v>27107.307000000001</v>
      </c>
      <c r="K5454" s="3">
        <v>26784.398000000001</v>
      </c>
      <c r="L5454" s="3">
        <v>26318.923999999999</v>
      </c>
      <c r="M5454" s="3">
        <v>26680.863000000001</v>
      </c>
      <c r="N5454" s="3">
        <v>27404.437999999998</v>
      </c>
      <c r="O5454" s="3">
        <v>28000.353999999999</v>
      </c>
      <c r="P5454" s="3">
        <v>28716.883999999998</v>
      </c>
      <c r="Q5454" s="3">
        <v>29062.791000000001</v>
      </c>
      <c r="R5454" s="3">
        <v>30200.050999999999</v>
      </c>
      <c r="S5454" s="3">
        <v>31346.126</v>
      </c>
      <c r="T5454" s="3">
        <v>32432.187999999998</v>
      </c>
      <c r="U5454" s="3">
        <v>32963.404000000002</v>
      </c>
      <c r="V5454" s="3">
        <v>33274.182000000001</v>
      </c>
      <c r="W5454" s="3">
        <v>33458.512000000002</v>
      </c>
      <c r="X5454" s="3">
        <v>34240.752</v>
      </c>
      <c r="Y5454" s="3">
        <v>34946.088000000003</v>
      </c>
      <c r="Z5454" s="3">
        <v>36025.438999999998</v>
      </c>
      <c r="AA5454" s="3">
        <v>37378.644</v>
      </c>
      <c r="AB5454" s="3">
        <v>38833.606</v>
      </c>
      <c r="AC5454" s="3">
        <v>40523.097999999998</v>
      </c>
      <c r="AD5454" s="3">
        <v>41940.928999999996</v>
      </c>
      <c r="AE5454" s="3">
        <v>42512.957999999999</v>
      </c>
      <c r="AF5454" s="3">
        <v>42285.125</v>
      </c>
      <c r="AG5454" s="3">
        <v>42206.981</v>
      </c>
      <c r="AH5454" s="3">
        <v>42912.324000000001</v>
      </c>
      <c r="AI5454" s="3">
        <v>43735.453999999998</v>
      </c>
      <c r="AJ5454" s="3">
        <v>45202.913</v>
      </c>
      <c r="AK5454" s="3">
        <v>46770.406000000003</v>
      </c>
      <c r="AL5454" s="3">
        <v>47384.303999999996</v>
      </c>
      <c r="AM5454" s="3">
        <v>45364.936999999998</v>
      </c>
      <c r="AN5454" s="3">
        <v>45765.076000000001</v>
      </c>
      <c r="AO5454" s="3">
        <v>46309.036</v>
      </c>
      <c r="AP5454" s="3">
        <v>45650.152000000002</v>
      </c>
      <c r="AQ5454" s="3">
        <v>45431.196000000004</v>
      </c>
      <c r="AR5454" s="3">
        <v>45910.212</v>
      </c>
      <c r="AS5454" s="3">
        <v>46748.072999999997</v>
      </c>
      <c r="AT5454" s="3">
        <v>47520.523999999998</v>
      </c>
      <c r="AU5454" s="3">
        <v>48853.934999999998</v>
      </c>
      <c r="AV5454" s="3">
        <v>50263.288999999997</v>
      </c>
      <c r="AW5454" s="3">
        <v>51320.75</v>
      </c>
      <c r="AX5454" s="3">
        <v>52233.81</v>
      </c>
      <c r="AY5454" s="3">
        <v>53125.955999999998</v>
      </c>
      <c r="AZ5454" s="3">
        <v>53978.004000000001</v>
      </c>
      <c r="BA5454">
        <v>54838.663</v>
      </c>
      <c r="BB5454">
        <v>2016</v>
      </c>
    </row>
    <row r="5455" spans="1:54" hidden="1" x14ac:dyDescent="0.2">
      <c r="A5455">
        <v>138</v>
      </c>
      <c r="B5455" t="s">
        <v>434</v>
      </c>
      <c r="C5455" t="s">
        <v>329</v>
      </c>
      <c r="D5455" t="s">
        <v>63</v>
      </c>
      <c r="E5455" t="s">
        <v>325</v>
      </c>
      <c r="F5455" t="s">
        <v>328</v>
      </c>
      <c r="G5455" t="s">
        <v>225</v>
      </c>
      <c r="H5455" t="s">
        <v>322</v>
      </c>
      <c r="I5455" t="s">
        <v>321</v>
      </c>
      <c r="J5455" s="3">
        <v>12066.147999999999</v>
      </c>
      <c r="K5455" s="3">
        <v>12566.295</v>
      </c>
      <c r="L5455" s="3">
        <v>13014.672</v>
      </c>
      <c r="M5455" s="3">
        <v>13470.732</v>
      </c>
      <c r="N5455" s="3">
        <v>14029.673000000001</v>
      </c>
      <c r="O5455" s="3">
        <v>14592.81</v>
      </c>
      <c r="P5455" s="3">
        <v>14981.197</v>
      </c>
      <c r="Q5455" s="3">
        <v>15114.218000000001</v>
      </c>
      <c r="R5455" s="3">
        <v>15661.043</v>
      </c>
      <c r="S5455" s="3">
        <v>16474.442999999999</v>
      </c>
      <c r="T5455" s="3">
        <v>17311.196</v>
      </c>
      <c r="U5455" s="3">
        <v>18142.933000000001</v>
      </c>
      <c r="V5455" s="3">
        <v>18771.075000000001</v>
      </c>
      <c r="W5455" s="3">
        <v>19176.913</v>
      </c>
      <c r="X5455" s="3">
        <v>20030.163</v>
      </c>
      <c r="Y5455" s="3">
        <v>21045.41</v>
      </c>
      <c r="Z5455" s="3">
        <v>21955.184000000001</v>
      </c>
      <c r="AA5455" s="3">
        <v>23378.451000000001</v>
      </c>
      <c r="AB5455" s="3">
        <v>24786.082999999999</v>
      </c>
      <c r="AC5455" s="3">
        <v>26235.644</v>
      </c>
      <c r="AD5455" s="3">
        <v>28133.932000000001</v>
      </c>
      <c r="AE5455" s="3">
        <v>29708.089</v>
      </c>
      <c r="AF5455" s="3">
        <v>30621.152999999998</v>
      </c>
      <c r="AG5455" s="3">
        <v>31227.796999999999</v>
      </c>
      <c r="AH5455" s="3">
        <v>32179.031999999999</v>
      </c>
      <c r="AI5455" s="3">
        <v>33431.923999999999</v>
      </c>
      <c r="AJ5455" s="3">
        <v>35434.478999999999</v>
      </c>
      <c r="AK5455" s="3">
        <v>37436.21</v>
      </c>
      <c r="AL5455" s="3">
        <v>38864.343999999997</v>
      </c>
      <c r="AM5455" s="3">
        <v>37358.741999999998</v>
      </c>
      <c r="AN5455" s="3">
        <v>38008.546000000002</v>
      </c>
      <c r="AO5455" s="3">
        <v>38514.885999999999</v>
      </c>
      <c r="AP5455" s="3">
        <v>38505.758999999998</v>
      </c>
      <c r="AQ5455" s="3">
        <v>38844.798999999999</v>
      </c>
      <c r="AR5455" s="3">
        <v>39312.659</v>
      </c>
      <c r="AS5455" s="3">
        <v>40352.896000000001</v>
      </c>
      <c r="AT5455" s="3">
        <v>41259.014000000003</v>
      </c>
      <c r="AU5455" s="3">
        <v>42815.983999999997</v>
      </c>
      <c r="AV5455" s="3">
        <v>44513.641000000003</v>
      </c>
      <c r="AW5455" s="3">
        <v>46176.362000000001</v>
      </c>
      <c r="AX5455" s="3">
        <v>47551.567000000003</v>
      </c>
      <c r="AY5455" s="3">
        <v>49026.781000000003</v>
      </c>
      <c r="AZ5455" s="3">
        <v>50506.057000000001</v>
      </c>
      <c r="BA5455">
        <v>52035.45</v>
      </c>
      <c r="BB5455">
        <v>2016</v>
      </c>
    </row>
    <row r="5456" spans="1:54" hidden="1" x14ac:dyDescent="0.2">
      <c r="A5456">
        <v>138</v>
      </c>
      <c r="B5456" t="s">
        <v>434</v>
      </c>
      <c r="C5456" t="s">
        <v>327</v>
      </c>
      <c r="D5456" t="s">
        <v>63</v>
      </c>
      <c r="E5456" t="s">
        <v>325</v>
      </c>
      <c r="F5456" t="s">
        <v>326</v>
      </c>
      <c r="G5456" t="s">
        <v>223</v>
      </c>
      <c r="H5456" t="s">
        <v>322</v>
      </c>
      <c r="I5456" t="s">
        <v>321</v>
      </c>
      <c r="J5456" s="3">
        <v>13391.666999999999</v>
      </c>
      <c r="K5456" s="3">
        <v>11148.03</v>
      </c>
      <c r="L5456" s="3">
        <v>10750.677</v>
      </c>
      <c r="M5456" s="3">
        <v>10427.364</v>
      </c>
      <c r="N5456" s="3">
        <v>9667.2260000000006</v>
      </c>
      <c r="O5456" s="3">
        <v>9761.9609999999993</v>
      </c>
      <c r="P5456" s="3">
        <v>13530.159</v>
      </c>
      <c r="Q5456" s="3">
        <v>16467.286</v>
      </c>
      <c r="R5456" s="3">
        <v>17497.912</v>
      </c>
      <c r="S5456" s="3">
        <v>17137.95</v>
      </c>
      <c r="T5456" s="3">
        <v>20999.925999999999</v>
      </c>
      <c r="U5456" s="3">
        <v>21460.741999999998</v>
      </c>
      <c r="V5456" s="3">
        <v>23573.981</v>
      </c>
      <c r="W5456" s="3">
        <v>22766.636999999999</v>
      </c>
      <c r="X5456" s="3">
        <v>24307.218000000001</v>
      </c>
      <c r="Y5456" s="3">
        <v>28910.823</v>
      </c>
      <c r="Z5456" s="3">
        <v>28708.195</v>
      </c>
      <c r="AA5456" s="3">
        <v>26437.101999999999</v>
      </c>
      <c r="AB5456" s="3">
        <v>27571.814999999999</v>
      </c>
      <c r="AC5456" s="3">
        <v>27987.902999999998</v>
      </c>
      <c r="AD5456" s="3">
        <v>25991.168000000001</v>
      </c>
      <c r="AE5456" s="3">
        <v>26602.563999999998</v>
      </c>
      <c r="AF5456" s="3">
        <v>28906.302</v>
      </c>
      <c r="AG5456" s="3">
        <v>35306.432000000001</v>
      </c>
      <c r="AH5456" s="3">
        <v>39996.048000000003</v>
      </c>
      <c r="AI5456" s="3">
        <v>41644.178</v>
      </c>
      <c r="AJ5456" s="3">
        <v>44491.364999999998</v>
      </c>
      <c r="AK5456" s="3">
        <v>51311.404000000002</v>
      </c>
      <c r="AL5456" s="3">
        <v>57197.22</v>
      </c>
      <c r="AM5456" s="3">
        <v>52033.158000000003</v>
      </c>
      <c r="AN5456" s="3">
        <v>50433.311999999998</v>
      </c>
      <c r="AO5456" s="3">
        <v>53589.909</v>
      </c>
      <c r="AP5456" s="3">
        <v>49501.985000000001</v>
      </c>
      <c r="AQ5456" s="3">
        <v>51591.945</v>
      </c>
      <c r="AR5456" s="3">
        <v>52240.3</v>
      </c>
      <c r="AS5456" s="3">
        <v>44776.582000000002</v>
      </c>
      <c r="AT5456" s="3">
        <v>45657.567999999999</v>
      </c>
      <c r="AU5456" s="3">
        <v>48345.726000000002</v>
      </c>
      <c r="AV5456" s="3">
        <v>55185.49</v>
      </c>
      <c r="AW5456" s="3">
        <v>57902.834999999999</v>
      </c>
      <c r="AX5456" s="3">
        <v>60310.919000000002</v>
      </c>
      <c r="AY5456" s="3">
        <v>62619.125</v>
      </c>
      <c r="AZ5456" s="3">
        <v>64957.074000000001</v>
      </c>
      <c r="BA5456">
        <v>67206.024999999994</v>
      </c>
      <c r="BB5456">
        <v>2016</v>
      </c>
    </row>
    <row r="5457" spans="1:54" hidden="1" x14ac:dyDescent="0.2">
      <c r="A5457">
        <v>138</v>
      </c>
      <c r="B5457" t="s">
        <v>434</v>
      </c>
      <c r="C5457" t="s">
        <v>212</v>
      </c>
      <c r="D5457" t="s">
        <v>63</v>
      </c>
      <c r="E5457" t="s">
        <v>325</v>
      </c>
      <c r="F5457" t="s">
        <v>324</v>
      </c>
      <c r="G5457" t="s">
        <v>323</v>
      </c>
      <c r="H5457" t="s">
        <v>322</v>
      </c>
      <c r="I5457" t="s">
        <v>321</v>
      </c>
      <c r="J5457" s="3">
        <v>11643.789000000001</v>
      </c>
      <c r="K5457" s="3">
        <v>12579.343999999999</v>
      </c>
      <c r="L5457" s="3">
        <v>13127.655000000001</v>
      </c>
      <c r="M5457" s="3">
        <v>13833.521000000001</v>
      </c>
      <c r="N5457" s="3">
        <v>14712.937</v>
      </c>
      <c r="O5457" s="3">
        <v>15513.933999999999</v>
      </c>
      <c r="P5457" s="3">
        <v>16231.721</v>
      </c>
      <c r="Q5457" s="3">
        <v>16846.506000000001</v>
      </c>
      <c r="R5457" s="3">
        <v>18118.527999999998</v>
      </c>
      <c r="S5457" s="3">
        <v>19537.409</v>
      </c>
      <c r="T5457" s="3">
        <v>20961.998</v>
      </c>
      <c r="U5457" s="3">
        <v>22014.484</v>
      </c>
      <c r="V5457" s="3">
        <v>22728.642</v>
      </c>
      <c r="W5457" s="3">
        <v>23398.248</v>
      </c>
      <c r="X5457" s="3">
        <v>24454.938999999998</v>
      </c>
      <c r="Y5457" s="3">
        <v>25479.216</v>
      </c>
      <c r="Z5457" s="3">
        <v>26745.550999999999</v>
      </c>
      <c r="AA5457" s="3">
        <v>28225.312999999998</v>
      </c>
      <c r="AB5457" s="3">
        <v>29642.17</v>
      </c>
      <c r="AC5457" s="3">
        <v>31405.163</v>
      </c>
      <c r="AD5457" s="3">
        <v>33243.531999999999</v>
      </c>
      <c r="AE5457" s="3">
        <v>34464.902999999998</v>
      </c>
      <c r="AF5457" s="3">
        <v>34806.466</v>
      </c>
      <c r="AG5457" s="3">
        <v>35434.887999999999</v>
      </c>
      <c r="AH5457" s="3">
        <v>37017.771000000001</v>
      </c>
      <c r="AI5457" s="3">
        <v>38941.65</v>
      </c>
      <c r="AJ5457" s="3">
        <v>41484.982000000004</v>
      </c>
      <c r="AK5457" s="3">
        <v>44065.722000000002</v>
      </c>
      <c r="AL5457" s="3">
        <v>45519.874000000003</v>
      </c>
      <c r="AM5457" s="3">
        <v>43910.913</v>
      </c>
      <c r="AN5457" s="3">
        <v>44839.455999999998</v>
      </c>
      <c r="AO5457" s="3">
        <v>46309.036</v>
      </c>
      <c r="AP5457" s="3">
        <v>46491.076999999997</v>
      </c>
      <c r="AQ5457" s="3">
        <v>47015.281000000003</v>
      </c>
      <c r="AR5457" s="3">
        <v>48363.713000000003</v>
      </c>
      <c r="AS5457" s="3">
        <v>49780.332000000002</v>
      </c>
      <c r="AT5457" s="3">
        <v>51248.52</v>
      </c>
      <c r="AU5457" s="3">
        <v>53634.563999999998</v>
      </c>
      <c r="AV5457" s="3">
        <v>56435.582999999999</v>
      </c>
      <c r="AW5457" s="3">
        <v>58872.597000000002</v>
      </c>
      <c r="AX5457" s="3">
        <v>61097.356</v>
      </c>
      <c r="AY5457" s="3">
        <v>63325.159</v>
      </c>
      <c r="AZ5457" s="3">
        <v>65445.572999999997</v>
      </c>
      <c r="BA5457">
        <v>67645.885999999999</v>
      </c>
      <c r="BB5457">
        <v>2016</v>
      </c>
    </row>
    <row r="5458" spans="1:54" hidden="1" x14ac:dyDescent="0.2">
      <c r="A5458">
        <v>138</v>
      </c>
      <c r="B5458" t="s">
        <v>434</v>
      </c>
      <c r="C5458" t="s">
        <v>320</v>
      </c>
      <c r="D5458" t="s">
        <v>63</v>
      </c>
      <c r="E5458" t="s">
        <v>319</v>
      </c>
      <c r="F5458" s="3" t="s">
        <v>318</v>
      </c>
      <c r="G5458" t="s">
        <v>243</v>
      </c>
      <c r="I5458" t="s">
        <v>347</v>
      </c>
      <c r="J5458">
        <v>1.9690000000000001</v>
      </c>
      <c r="K5458">
        <v>-0.35199999999999998</v>
      </c>
      <c r="L5458">
        <v>-2.444</v>
      </c>
      <c r="M5458">
        <v>-2.3889999999999998</v>
      </c>
      <c r="N5458">
        <v>-0.38800000000000001</v>
      </c>
      <c r="O5458">
        <v>0.254</v>
      </c>
      <c r="P5458">
        <v>-0.34399999999999997</v>
      </c>
      <c r="Q5458">
        <v>-1.002</v>
      </c>
      <c r="R5458">
        <v>-1.331</v>
      </c>
      <c r="S5458">
        <v>0.27200000000000002</v>
      </c>
      <c r="T5458">
        <v>1</v>
      </c>
      <c r="U5458">
        <v>0.20899999999999999</v>
      </c>
      <c r="V5458">
        <v>-0.70899999999999996</v>
      </c>
      <c r="W5458">
        <v>-1.752</v>
      </c>
      <c r="X5458">
        <v>-1.7410000000000001</v>
      </c>
      <c r="Y5458">
        <v>-1.585</v>
      </c>
      <c r="Z5458">
        <v>-1.623</v>
      </c>
      <c r="AA5458">
        <v>-0.49</v>
      </c>
      <c r="AB5458">
        <v>0.49099999999999999</v>
      </c>
      <c r="AC5458">
        <v>1.9430000000000001</v>
      </c>
      <c r="AD5458">
        <v>2.9860000000000002</v>
      </c>
      <c r="AE5458">
        <v>2.2919999999999998</v>
      </c>
      <c r="AF5458">
        <v>0</v>
      </c>
      <c r="AG5458">
        <v>-1.599</v>
      </c>
      <c r="AH5458">
        <v>-1.663</v>
      </c>
      <c r="AI5458">
        <v>-1.268</v>
      </c>
      <c r="AJ5458">
        <v>0.628</v>
      </c>
      <c r="AK5458">
        <v>2.7570000000000001</v>
      </c>
      <c r="AL5458">
        <v>3.2989999999999999</v>
      </c>
      <c r="AM5458">
        <v>-1.3839999999999999</v>
      </c>
      <c r="AN5458">
        <v>-0.86499999999999999</v>
      </c>
      <c r="AO5458">
        <v>-2E-3</v>
      </c>
      <c r="AP5458">
        <v>-1.706</v>
      </c>
      <c r="AQ5458">
        <v>-2.6059999999999999</v>
      </c>
      <c r="AR5458">
        <v>-2.2010000000000001</v>
      </c>
      <c r="AS5458">
        <v>-1.4259999999999999</v>
      </c>
      <c r="AT5458">
        <v>-0.9</v>
      </c>
      <c r="AU5458">
        <v>4.3999999999999997E-2</v>
      </c>
      <c r="AV5458">
        <v>1.2</v>
      </c>
      <c r="AW5458">
        <v>1.7</v>
      </c>
      <c r="AX5458" t="s">
        <v>215</v>
      </c>
      <c r="AY5458" t="s">
        <v>215</v>
      </c>
      <c r="AZ5458" t="s">
        <v>215</v>
      </c>
      <c r="BA5458" t="s">
        <v>215</v>
      </c>
      <c r="BB5458">
        <v>2017</v>
      </c>
    </row>
    <row r="5459" spans="1:54" hidden="1" x14ac:dyDescent="0.2">
      <c r="A5459">
        <v>138</v>
      </c>
      <c r="B5459" t="s">
        <v>434</v>
      </c>
      <c r="C5459" t="s">
        <v>317</v>
      </c>
      <c r="D5459" t="s">
        <v>63</v>
      </c>
      <c r="E5459" t="s">
        <v>316</v>
      </c>
      <c r="F5459" s="3" t="s">
        <v>315</v>
      </c>
      <c r="G5459" t="s">
        <v>288</v>
      </c>
      <c r="I5459" t="s">
        <v>310</v>
      </c>
      <c r="J5459">
        <v>1.248</v>
      </c>
      <c r="K5459">
        <v>1.22</v>
      </c>
      <c r="L5459">
        <v>1.2010000000000001</v>
      </c>
      <c r="M5459">
        <v>1.1910000000000001</v>
      </c>
      <c r="N5459">
        <v>1.177</v>
      </c>
      <c r="O5459">
        <v>1.1659999999999999</v>
      </c>
      <c r="P5459">
        <v>1.161</v>
      </c>
      <c r="Q5459">
        <v>1.139</v>
      </c>
      <c r="R5459">
        <v>1.1399999999999999</v>
      </c>
      <c r="S5459">
        <v>1.1479999999999999</v>
      </c>
      <c r="T5459">
        <v>1.149</v>
      </c>
      <c r="U5459">
        <v>1.149</v>
      </c>
      <c r="V5459">
        <v>1.05</v>
      </c>
      <c r="W5459">
        <v>1.0429999999999999</v>
      </c>
      <c r="X5459">
        <v>1.042</v>
      </c>
      <c r="Y5459">
        <v>1.032</v>
      </c>
      <c r="Z5459">
        <v>1.0289999999999999</v>
      </c>
      <c r="AA5459">
        <v>1.03</v>
      </c>
      <c r="AB5459">
        <v>1.0489999999999999</v>
      </c>
      <c r="AC5459">
        <v>1.0649999999999999</v>
      </c>
      <c r="AD5459">
        <v>1.06</v>
      </c>
      <c r="AE5459">
        <v>1.0569999999999999</v>
      </c>
      <c r="AF5459">
        <v>1.028</v>
      </c>
      <c r="AG5459">
        <v>0.99099999999999999</v>
      </c>
      <c r="AH5459">
        <v>0.96</v>
      </c>
      <c r="AI5459">
        <v>0.93700000000000006</v>
      </c>
      <c r="AJ5459">
        <v>0.92100000000000004</v>
      </c>
      <c r="AK5459">
        <v>0.90600000000000003</v>
      </c>
      <c r="AL5459">
        <v>0.89500000000000002</v>
      </c>
      <c r="AM5459">
        <v>0.86599999999999999</v>
      </c>
      <c r="AN5459">
        <v>0.83399999999999996</v>
      </c>
      <c r="AO5459">
        <v>0.81399999999999995</v>
      </c>
      <c r="AP5459">
        <v>0.78100000000000003</v>
      </c>
      <c r="AQ5459">
        <v>0.754</v>
      </c>
      <c r="AR5459">
        <v>0.73899999999999999</v>
      </c>
      <c r="AS5459">
        <v>0.73199999999999998</v>
      </c>
      <c r="AT5459">
        <v>0.72499999999999998</v>
      </c>
      <c r="AU5459">
        <v>0.72099999999999997</v>
      </c>
      <c r="AV5459">
        <v>0.71599999999999997</v>
      </c>
      <c r="AW5459">
        <v>0.70599999999999996</v>
      </c>
      <c r="AX5459">
        <v>0.69499999999999995</v>
      </c>
      <c r="AY5459">
        <v>0.68300000000000005</v>
      </c>
      <c r="AZ5459">
        <v>0.67200000000000004</v>
      </c>
      <c r="BA5459">
        <v>0.66</v>
      </c>
      <c r="BB5459">
        <v>2017</v>
      </c>
    </row>
    <row r="5460" spans="1:54" hidden="1" x14ac:dyDescent="0.2">
      <c r="A5460">
        <v>138</v>
      </c>
      <c r="B5460" t="s">
        <v>434</v>
      </c>
      <c r="C5460" t="s">
        <v>314</v>
      </c>
      <c r="D5460" t="s">
        <v>63</v>
      </c>
      <c r="E5460" t="s">
        <v>313</v>
      </c>
      <c r="F5460" s="3" t="s">
        <v>312</v>
      </c>
      <c r="G5460" t="s">
        <v>311</v>
      </c>
      <c r="I5460" t="s">
        <v>310</v>
      </c>
      <c r="J5460">
        <v>1.036</v>
      </c>
      <c r="K5460">
        <v>0.999</v>
      </c>
      <c r="L5460">
        <v>0.99099999999999999</v>
      </c>
      <c r="M5460">
        <v>0.97399999999999998</v>
      </c>
      <c r="N5460">
        <v>0.95399999999999996</v>
      </c>
      <c r="O5460">
        <v>0.94099999999999995</v>
      </c>
      <c r="P5460">
        <v>0.92300000000000004</v>
      </c>
      <c r="Q5460">
        <v>0.89700000000000002</v>
      </c>
      <c r="R5460">
        <v>0.86399999999999999</v>
      </c>
      <c r="S5460">
        <v>0.84299999999999997</v>
      </c>
      <c r="T5460">
        <v>0.82599999999999996</v>
      </c>
      <c r="U5460">
        <v>0.82399999999999995</v>
      </c>
      <c r="V5460">
        <v>0.82599999999999996</v>
      </c>
      <c r="W5460">
        <v>0.82</v>
      </c>
      <c r="X5460">
        <v>0.81899999999999995</v>
      </c>
      <c r="Y5460">
        <v>0.82599999999999996</v>
      </c>
      <c r="Z5460">
        <v>0.82099999999999995</v>
      </c>
      <c r="AA5460">
        <v>0.82799999999999996</v>
      </c>
      <c r="AB5460">
        <v>0.83599999999999997</v>
      </c>
      <c r="AC5460">
        <v>0.83499999999999996</v>
      </c>
      <c r="AD5460">
        <v>0.84599999999999997</v>
      </c>
      <c r="AE5460">
        <v>0.86199999999999999</v>
      </c>
      <c r="AF5460">
        <v>0.88</v>
      </c>
      <c r="AG5460">
        <v>0.88100000000000001</v>
      </c>
      <c r="AH5460">
        <v>0.86899999999999999</v>
      </c>
      <c r="AI5460">
        <v>0.85899999999999999</v>
      </c>
      <c r="AJ5460">
        <v>0.85399999999999998</v>
      </c>
      <c r="AK5460">
        <v>0.85</v>
      </c>
      <c r="AL5460">
        <v>0.85399999999999998</v>
      </c>
      <c r="AM5460">
        <v>0.85099999999999998</v>
      </c>
      <c r="AN5460">
        <v>0.84799999999999998</v>
      </c>
      <c r="AO5460">
        <v>0.83199999999999996</v>
      </c>
      <c r="AP5460">
        <v>0.82799999999999996</v>
      </c>
      <c r="AQ5460">
        <v>0.82599999999999996</v>
      </c>
      <c r="AR5460">
        <v>0.81299999999999994</v>
      </c>
      <c r="AS5460">
        <v>0.81100000000000005</v>
      </c>
      <c r="AT5460">
        <v>0.80500000000000005</v>
      </c>
      <c r="AU5460">
        <v>0.79800000000000004</v>
      </c>
      <c r="AV5460">
        <v>0.78900000000000003</v>
      </c>
      <c r="AW5460">
        <v>0.78400000000000003</v>
      </c>
      <c r="AX5460">
        <v>0.77800000000000002</v>
      </c>
      <c r="AY5460">
        <v>0.77400000000000002</v>
      </c>
      <c r="AZ5460">
        <v>0.77200000000000002</v>
      </c>
      <c r="BA5460">
        <v>0.76900000000000002</v>
      </c>
      <c r="BB5460">
        <v>2017</v>
      </c>
    </row>
    <row r="5461" spans="1:54" hidden="1" x14ac:dyDescent="0.2">
      <c r="A5461">
        <v>138</v>
      </c>
      <c r="B5461" t="s">
        <v>434</v>
      </c>
      <c r="C5461" t="s">
        <v>309</v>
      </c>
      <c r="D5461" t="s">
        <v>63</v>
      </c>
      <c r="E5461" t="s">
        <v>308</v>
      </c>
      <c r="F5461" s="3" t="s">
        <v>307</v>
      </c>
      <c r="G5461" t="s">
        <v>217</v>
      </c>
      <c r="I5461" s="3" t="s">
        <v>1498</v>
      </c>
      <c r="J5461">
        <v>24.216000000000001</v>
      </c>
      <c r="K5461">
        <v>21.484000000000002</v>
      </c>
      <c r="L5461">
        <v>20.425999999999998</v>
      </c>
      <c r="M5461">
        <v>21.129000000000001</v>
      </c>
      <c r="N5461">
        <v>21.312999999999999</v>
      </c>
      <c r="O5461">
        <v>21.797000000000001</v>
      </c>
      <c r="P5461">
        <v>23.263999999999999</v>
      </c>
      <c r="Q5461">
        <v>23.346</v>
      </c>
      <c r="R5461">
        <v>24.573</v>
      </c>
      <c r="S5461">
        <v>25.2</v>
      </c>
      <c r="T5461">
        <v>24.753</v>
      </c>
      <c r="U5461">
        <v>23.899000000000001</v>
      </c>
      <c r="V5461">
        <v>23.95</v>
      </c>
      <c r="W5461">
        <v>22.116</v>
      </c>
      <c r="X5461">
        <v>22.298999999999999</v>
      </c>
      <c r="Y5461">
        <v>21.853000000000002</v>
      </c>
      <c r="Z5461">
        <v>22.728000000000002</v>
      </c>
      <c r="AA5461">
        <v>23.146000000000001</v>
      </c>
      <c r="AB5461">
        <v>23.23</v>
      </c>
      <c r="AC5461">
        <v>23.82</v>
      </c>
      <c r="AD5461">
        <v>23.04</v>
      </c>
      <c r="AE5461">
        <v>22.83</v>
      </c>
      <c r="AF5461">
        <v>21.231999999999999</v>
      </c>
      <c r="AG5461">
        <v>20.811</v>
      </c>
      <c r="AH5461">
        <v>20.683</v>
      </c>
      <c r="AI5461">
        <v>20.907</v>
      </c>
      <c r="AJ5461">
        <v>21.512</v>
      </c>
      <c r="AK5461">
        <v>22.254999999999999</v>
      </c>
      <c r="AL5461">
        <v>22.350999999999999</v>
      </c>
      <c r="AM5461">
        <v>20.946000000000002</v>
      </c>
      <c r="AN5461">
        <v>20.420000000000002</v>
      </c>
      <c r="AO5461">
        <v>20.52</v>
      </c>
      <c r="AP5461">
        <v>19.155999999999999</v>
      </c>
      <c r="AQ5461">
        <v>18.234999999999999</v>
      </c>
      <c r="AR5461">
        <v>18.47</v>
      </c>
      <c r="AS5461">
        <v>19.923999999999999</v>
      </c>
      <c r="AT5461">
        <v>20.056000000000001</v>
      </c>
      <c r="AU5461">
        <v>20.326000000000001</v>
      </c>
      <c r="AV5461">
        <v>20.718</v>
      </c>
      <c r="AW5461">
        <v>21.129000000000001</v>
      </c>
      <c r="AX5461">
        <v>21.602</v>
      </c>
      <c r="AY5461">
        <v>21.934000000000001</v>
      </c>
      <c r="AZ5461">
        <v>22.213999999999999</v>
      </c>
      <c r="BA5461">
        <v>22.491</v>
      </c>
      <c r="BB5461">
        <v>2017</v>
      </c>
    </row>
    <row r="5462" spans="1:54" hidden="1" x14ac:dyDescent="0.2">
      <c r="A5462">
        <v>138</v>
      </c>
      <c r="B5462" t="s">
        <v>434</v>
      </c>
      <c r="C5462" t="s">
        <v>306</v>
      </c>
      <c r="D5462" t="s">
        <v>63</v>
      </c>
      <c r="E5462" t="s">
        <v>305</v>
      </c>
      <c r="F5462" s="3" t="s">
        <v>304</v>
      </c>
      <c r="G5462" t="s">
        <v>217</v>
      </c>
      <c r="I5462" s="3" t="s">
        <v>1498</v>
      </c>
      <c r="J5462">
        <v>23.305</v>
      </c>
      <c r="K5462">
        <v>27.06</v>
      </c>
      <c r="L5462">
        <v>22.904</v>
      </c>
      <c r="M5462">
        <v>23.562000000000001</v>
      </c>
      <c r="N5462">
        <v>24.529</v>
      </c>
      <c r="O5462">
        <v>24.364999999999998</v>
      </c>
      <c r="P5462">
        <v>24.83</v>
      </c>
      <c r="Q5462">
        <v>24.288</v>
      </c>
      <c r="R5462">
        <v>26.574000000000002</v>
      </c>
      <c r="S5462">
        <v>28.129000000000001</v>
      </c>
      <c r="T5462">
        <v>26.634</v>
      </c>
      <c r="U5462">
        <v>25.565000000000001</v>
      </c>
      <c r="V5462">
        <v>25.196999999999999</v>
      </c>
      <c r="W5462">
        <v>25.266999999999999</v>
      </c>
      <c r="X5462">
        <v>26.407</v>
      </c>
      <c r="Y5462">
        <v>27.620999999999999</v>
      </c>
      <c r="Z5462">
        <v>27.550999999999998</v>
      </c>
      <c r="AA5462">
        <v>29.222999999999999</v>
      </c>
      <c r="AB5462">
        <v>26.24</v>
      </c>
      <c r="AC5462">
        <v>27.364000000000001</v>
      </c>
      <c r="AD5462">
        <v>24.794</v>
      </c>
      <c r="AE5462">
        <v>25.128</v>
      </c>
      <c r="AF5462">
        <v>23.591000000000001</v>
      </c>
      <c r="AG5462">
        <v>26.023</v>
      </c>
      <c r="AH5462">
        <v>27.48</v>
      </c>
      <c r="AI5462">
        <v>27.026</v>
      </c>
      <c r="AJ5462">
        <v>29.373000000000001</v>
      </c>
      <c r="AK5462">
        <v>28.21</v>
      </c>
      <c r="AL5462">
        <v>26.491</v>
      </c>
      <c r="AM5462">
        <v>26.760999999999999</v>
      </c>
      <c r="AN5462">
        <v>27.797999999999998</v>
      </c>
      <c r="AO5462">
        <v>29.61</v>
      </c>
      <c r="AP5462">
        <v>29.952000000000002</v>
      </c>
      <c r="AQ5462">
        <v>28.097000000000001</v>
      </c>
      <c r="AR5462">
        <v>27.088000000000001</v>
      </c>
      <c r="AS5462">
        <v>28.605</v>
      </c>
      <c r="AT5462">
        <v>28.489000000000001</v>
      </c>
      <c r="AU5462">
        <v>30.120999999999999</v>
      </c>
      <c r="AV5462">
        <v>30.297000000000001</v>
      </c>
      <c r="AW5462">
        <v>30.018999999999998</v>
      </c>
      <c r="AX5462">
        <v>30.201000000000001</v>
      </c>
      <c r="AY5462">
        <v>30.202999999999999</v>
      </c>
      <c r="AZ5462">
        <v>30.154</v>
      </c>
      <c r="BA5462">
        <v>30.152000000000001</v>
      </c>
      <c r="BB5462">
        <v>2017</v>
      </c>
    </row>
    <row r="5463" spans="1:54" hidden="1" x14ac:dyDescent="0.2">
      <c r="A5463">
        <v>138</v>
      </c>
      <c r="B5463" t="s">
        <v>434</v>
      </c>
      <c r="C5463" t="s">
        <v>303</v>
      </c>
      <c r="D5463" t="s">
        <v>63</v>
      </c>
      <c r="E5463" t="s">
        <v>300</v>
      </c>
      <c r="F5463" s="3" t="s">
        <v>302</v>
      </c>
      <c r="G5463" t="s">
        <v>295</v>
      </c>
      <c r="I5463" t="s">
        <v>1081</v>
      </c>
      <c r="J5463">
        <v>47.892000000000003</v>
      </c>
      <c r="K5463">
        <v>51.149000000000001</v>
      </c>
      <c r="L5463">
        <v>54.167000000000002</v>
      </c>
      <c r="M5463">
        <v>55.738</v>
      </c>
      <c r="N5463">
        <v>57.633000000000003</v>
      </c>
      <c r="O5463">
        <v>58.957999999999998</v>
      </c>
      <c r="P5463">
        <v>58.957999999999998</v>
      </c>
      <c r="Q5463">
        <v>58.369</v>
      </c>
      <c r="R5463">
        <v>58.66</v>
      </c>
      <c r="S5463">
        <v>59.305999999999997</v>
      </c>
      <c r="T5463">
        <v>60.787999999999997</v>
      </c>
      <c r="U5463">
        <v>62.718000000000004</v>
      </c>
      <c r="V5463">
        <v>64.498000000000005</v>
      </c>
      <c r="W5463">
        <v>65.558000000000007</v>
      </c>
      <c r="X5463">
        <v>66.947999999999993</v>
      </c>
      <c r="Y5463">
        <v>67.849000000000004</v>
      </c>
      <c r="Z5463">
        <v>68.831999999999994</v>
      </c>
      <c r="AA5463">
        <v>70.108000000000004</v>
      </c>
      <c r="AB5463">
        <v>71.358000000000004</v>
      </c>
      <c r="AC5463">
        <v>72.813000000000002</v>
      </c>
      <c r="AD5463">
        <v>74.521000000000001</v>
      </c>
      <c r="AE5463">
        <v>78.332999999999998</v>
      </c>
      <c r="AF5463">
        <v>81.349999999999994</v>
      </c>
      <c r="AG5463">
        <v>83.161000000000001</v>
      </c>
      <c r="AH5463">
        <v>84.313000000000002</v>
      </c>
      <c r="AI5463">
        <v>85.569000000000003</v>
      </c>
      <c r="AJ5463">
        <v>86.983000000000004</v>
      </c>
      <c r="AK5463">
        <v>88.364000000000004</v>
      </c>
      <c r="AL5463">
        <v>90.319000000000003</v>
      </c>
      <c r="AM5463">
        <v>91.197000000000003</v>
      </c>
      <c r="AN5463">
        <v>92.043999999999997</v>
      </c>
      <c r="AO5463">
        <v>94.317999999999998</v>
      </c>
      <c r="AP5463">
        <v>96.977999999999994</v>
      </c>
      <c r="AQ5463">
        <v>99.454999999999998</v>
      </c>
      <c r="AR5463">
        <v>99.774000000000001</v>
      </c>
      <c r="AS5463">
        <v>99.992999999999995</v>
      </c>
      <c r="AT5463">
        <v>100.104</v>
      </c>
      <c r="AU5463">
        <v>101.402</v>
      </c>
      <c r="AV5463">
        <v>103.434</v>
      </c>
      <c r="AW5463">
        <v>105.675</v>
      </c>
      <c r="AX5463">
        <v>108.071</v>
      </c>
      <c r="AY5463">
        <v>110.628</v>
      </c>
      <c r="AZ5463">
        <v>113.247</v>
      </c>
      <c r="BA5463">
        <v>115.92700000000001</v>
      </c>
      <c r="BB5463">
        <v>2017</v>
      </c>
    </row>
    <row r="5464" spans="1:54" hidden="1" x14ac:dyDescent="0.2">
      <c r="A5464">
        <v>138</v>
      </c>
      <c r="B5464" t="s">
        <v>434</v>
      </c>
      <c r="C5464" t="s">
        <v>301</v>
      </c>
      <c r="D5464" t="s">
        <v>63</v>
      </c>
      <c r="E5464" t="s">
        <v>300</v>
      </c>
      <c r="F5464" t="s">
        <v>299</v>
      </c>
      <c r="G5464" t="s">
        <v>275</v>
      </c>
      <c r="I5464" t="s">
        <v>298</v>
      </c>
      <c r="J5464" t="s">
        <v>215</v>
      </c>
      <c r="K5464">
        <v>6.8</v>
      </c>
      <c r="L5464">
        <v>5.9</v>
      </c>
      <c r="M5464">
        <v>2.9</v>
      </c>
      <c r="N5464">
        <v>3.4</v>
      </c>
      <c r="O5464">
        <v>2.2999999999999998</v>
      </c>
      <c r="P5464" t="s">
        <v>355</v>
      </c>
      <c r="Q5464">
        <v>-1</v>
      </c>
      <c r="R5464">
        <v>0.5</v>
      </c>
      <c r="S5464">
        <v>1.1000000000000001</v>
      </c>
      <c r="T5464">
        <v>2.5</v>
      </c>
      <c r="U5464">
        <v>3.1749999999999998</v>
      </c>
      <c r="V5464">
        <v>2.8380000000000001</v>
      </c>
      <c r="W5464">
        <v>1.643</v>
      </c>
      <c r="X5464">
        <v>2.1190000000000002</v>
      </c>
      <c r="Y5464">
        <v>1.347</v>
      </c>
      <c r="Z5464">
        <v>1.448</v>
      </c>
      <c r="AA5464">
        <v>1.855</v>
      </c>
      <c r="AB5464">
        <v>1.7829999999999999</v>
      </c>
      <c r="AC5464">
        <v>2.0390000000000001</v>
      </c>
      <c r="AD5464">
        <v>2.3450000000000002</v>
      </c>
      <c r="AE5464">
        <v>5.1159999999999997</v>
      </c>
      <c r="AF5464">
        <v>3.851</v>
      </c>
      <c r="AG5464">
        <v>2.226</v>
      </c>
      <c r="AH5464">
        <v>1.385</v>
      </c>
      <c r="AI5464">
        <v>1.49</v>
      </c>
      <c r="AJ5464">
        <v>1.653</v>
      </c>
      <c r="AK5464">
        <v>1.587</v>
      </c>
      <c r="AL5464">
        <v>2.2120000000000002</v>
      </c>
      <c r="AM5464">
        <v>0.97199999999999998</v>
      </c>
      <c r="AN5464">
        <v>0.92900000000000005</v>
      </c>
      <c r="AO5464">
        <v>2.4710000000000001</v>
      </c>
      <c r="AP5464">
        <v>2.819</v>
      </c>
      <c r="AQ5464">
        <v>2.5550000000000002</v>
      </c>
      <c r="AR5464">
        <v>0.32100000000000001</v>
      </c>
      <c r="AS5464">
        <v>0.22</v>
      </c>
      <c r="AT5464">
        <v>0.111</v>
      </c>
      <c r="AU5464">
        <v>1.296</v>
      </c>
      <c r="AV5464">
        <v>2.0049999999999999</v>
      </c>
      <c r="AW5464">
        <v>2.1669999999999998</v>
      </c>
      <c r="AX5464">
        <v>2.2669999999999999</v>
      </c>
      <c r="AY5464">
        <v>2.367</v>
      </c>
      <c r="AZ5464">
        <v>2.367</v>
      </c>
      <c r="BA5464">
        <v>2.367</v>
      </c>
      <c r="BB5464">
        <v>2017</v>
      </c>
    </row>
    <row r="5465" spans="1:54" hidden="1" x14ac:dyDescent="0.2">
      <c r="A5465">
        <v>138</v>
      </c>
      <c r="B5465" t="s">
        <v>434</v>
      </c>
      <c r="C5465" t="s">
        <v>297</v>
      </c>
      <c r="D5465" t="s">
        <v>63</v>
      </c>
      <c r="E5465" t="s">
        <v>293</v>
      </c>
      <c r="F5465" s="3" t="s">
        <v>296</v>
      </c>
      <c r="G5465" t="s">
        <v>295</v>
      </c>
      <c r="I5465" t="s">
        <v>1081</v>
      </c>
      <c r="J5465">
        <v>48.058</v>
      </c>
      <c r="K5465">
        <v>51.548000000000002</v>
      </c>
      <c r="L5465">
        <v>53.755000000000003</v>
      </c>
      <c r="M5465">
        <v>55.350999999999999</v>
      </c>
      <c r="N5465">
        <v>56.9</v>
      </c>
      <c r="O5465">
        <v>57.838999999999999</v>
      </c>
      <c r="P5465">
        <v>57.658000000000001</v>
      </c>
      <c r="Q5465">
        <v>57.37</v>
      </c>
      <c r="R5465">
        <v>58.061</v>
      </c>
      <c r="S5465">
        <v>58.81</v>
      </c>
      <c r="T5465">
        <v>61.56</v>
      </c>
      <c r="U5465">
        <v>64.08</v>
      </c>
      <c r="V5465">
        <v>65.17</v>
      </c>
      <c r="W5465">
        <v>66.180000000000007</v>
      </c>
      <c r="X5465">
        <v>67.47</v>
      </c>
      <c r="Y5465">
        <v>68.150000000000006</v>
      </c>
      <c r="Z5465">
        <v>69.45</v>
      </c>
      <c r="AA5465">
        <v>70.97</v>
      </c>
      <c r="AB5465">
        <v>72.03</v>
      </c>
      <c r="AC5465">
        <v>73.489999999999995</v>
      </c>
      <c r="AD5465">
        <v>75.739999999999995</v>
      </c>
      <c r="AE5465">
        <v>79.75</v>
      </c>
      <c r="AF5465">
        <v>82.38</v>
      </c>
      <c r="AG5465">
        <v>83.68</v>
      </c>
      <c r="AH5465">
        <v>84.73</v>
      </c>
      <c r="AI5465">
        <v>86.38</v>
      </c>
      <c r="AJ5465">
        <v>87.86</v>
      </c>
      <c r="AK5465">
        <v>89.26</v>
      </c>
      <c r="AL5465">
        <v>90.74</v>
      </c>
      <c r="AM5465">
        <v>91.37</v>
      </c>
      <c r="AN5465">
        <v>93.02</v>
      </c>
      <c r="AO5465">
        <v>95.3</v>
      </c>
      <c r="AP5465">
        <v>98.44</v>
      </c>
      <c r="AQ5465">
        <v>99.73</v>
      </c>
      <c r="AR5465">
        <v>99.59</v>
      </c>
      <c r="AS5465">
        <v>99.754999999999995</v>
      </c>
      <c r="AT5465">
        <v>100.456</v>
      </c>
      <c r="AU5465">
        <v>102.114</v>
      </c>
      <c r="AV5465">
        <v>104.244</v>
      </c>
      <c r="AW5465">
        <v>106.55500000000001</v>
      </c>
      <c r="AX5465">
        <v>109.041</v>
      </c>
      <c r="AY5465">
        <v>111.622</v>
      </c>
      <c r="AZ5465">
        <v>114.26300000000001</v>
      </c>
      <c r="BA5465">
        <v>116.967</v>
      </c>
      <c r="BB5465">
        <v>2017</v>
      </c>
    </row>
    <row r="5466" spans="1:54" hidden="1" x14ac:dyDescent="0.2">
      <c r="A5466">
        <v>138</v>
      </c>
      <c r="B5466" t="s">
        <v>434</v>
      </c>
      <c r="C5466" t="s">
        <v>294</v>
      </c>
      <c r="D5466" t="s">
        <v>63</v>
      </c>
      <c r="E5466" t="s">
        <v>293</v>
      </c>
      <c r="F5466" t="s">
        <v>292</v>
      </c>
      <c r="G5466" t="s">
        <v>275</v>
      </c>
      <c r="I5466" t="s">
        <v>291</v>
      </c>
      <c r="J5466" t="s">
        <v>215</v>
      </c>
      <c r="K5466">
        <v>7.2619999999999996</v>
      </c>
      <c r="L5466">
        <v>4.2809999999999997</v>
      </c>
      <c r="M5466">
        <v>2.9689999999999999</v>
      </c>
      <c r="N5466">
        <v>2.7989999999999999</v>
      </c>
      <c r="O5466">
        <v>1.65</v>
      </c>
      <c r="P5466">
        <v>-0.313</v>
      </c>
      <c r="Q5466">
        <v>-0.5</v>
      </c>
      <c r="R5466">
        <v>1.2050000000000001</v>
      </c>
      <c r="S5466">
        <v>1.29</v>
      </c>
      <c r="T5466">
        <v>4.6760000000000002</v>
      </c>
      <c r="U5466">
        <v>4.0940000000000003</v>
      </c>
      <c r="V5466">
        <v>1.7010000000000001</v>
      </c>
      <c r="W5466">
        <v>1.55</v>
      </c>
      <c r="X5466">
        <v>1.9490000000000001</v>
      </c>
      <c r="Y5466">
        <v>1.008</v>
      </c>
      <c r="Z5466">
        <v>1.9079999999999999</v>
      </c>
      <c r="AA5466">
        <v>2.1890000000000001</v>
      </c>
      <c r="AB5466">
        <v>1.494</v>
      </c>
      <c r="AC5466">
        <v>2.0270000000000001</v>
      </c>
      <c r="AD5466">
        <v>3.0619999999999998</v>
      </c>
      <c r="AE5466">
        <v>5.2939999999999996</v>
      </c>
      <c r="AF5466">
        <v>3.298</v>
      </c>
      <c r="AG5466">
        <v>1.5780000000000001</v>
      </c>
      <c r="AH5466">
        <v>1.2549999999999999</v>
      </c>
      <c r="AI5466">
        <v>1.9470000000000001</v>
      </c>
      <c r="AJ5466">
        <v>1.7130000000000001</v>
      </c>
      <c r="AK5466">
        <v>1.593</v>
      </c>
      <c r="AL5466">
        <v>1.6579999999999999</v>
      </c>
      <c r="AM5466">
        <v>0.69399999999999995</v>
      </c>
      <c r="AN5466">
        <v>1.806</v>
      </c>
      <c r="AO5466">
        <v>2.4510000000000001</v>
      </c>
      <c r="AP5466">
        <v>3.2949999999999999</v>
      </c>
      <c r="AQ5466">
        <v>1.31</v>
      </c>
      <c r="AR5466">
        <v>-0.14000000000000001</v>
      </c>
      <c r="AS5466">
        <v>0.16500000000000001</v>
      </c>
      <c r="AT5466">
        <v>0.70299999999999996</v>
      </c>
      <c r="AU5466">
        <v>1.65</v>
      </c>
      <c r="AV5466">
        <v>2.0859999999999999</v>
      </c>
      <c r="AW5466">
        <v>2.2170000000000001</v>
      </c>
      <c r="AX5466">
        <v>2.3330000000000002</v>
      </c>
      <c r="AY5466">
        <v>2.367</v>
      </c>
      <c r="AZ5466">
        <v>2.367</v>
      </c>
      <c r="BA5466">
        <v>2.367</v>
      </c>
      <c r="BB5466">
        <v>2017</v>
      </c>
    </row>
    <row r="5467" spans="1:54" hidden="1" x14ac:dyDescent="0.2">
      <c r="A5467">
        <v>138</v>
      </c>
      <c r="B5467" t="s">
        <v>434</v>
      </c>
      <c r="C5467" t="s">
        <v>290</v>
      </c>
      <c r="D5467" t="s">
        <v>63</v>
      </c>
      <c r="E5467" t="s">
        <v>289</v>
      </c>
      <c r="G5467" t="s">
        <v>288</v>
      </c>
      <c r="J5467"/>
      <c r="K5467"/>
      <c r="L5467"/>
      <c r="M5467"/>
      <c r="N5467"/>
      <c r="O5467"/>
      <c r="P5467"/>
      <c r="Q5467"/>
      <c r="R5467"/>
      <c r="S5467"/>
      <c r="T5467"/>
      <c r="U5467"/>
      <c r="V5467"/>
      <c r="W5467"/>
      <c r="X5467"/>
      <c r="Y5467"/>
      <c r="Z5467"/>
      <c r="AA5467"/>
      <c r="AB5467"/>
      <c r="AC5467"/>
      <c r="AD5467"/>
      <c r="AE5467"/>
      <c r="AF5467"/>
      <c r="AG5467"/>
      <c r="AH5467"/>
      <c r="AI5467"/>
      <c r="AJ5467"/>
      <c r="AK5467"/>
      <c r="AL5467"/>
      <c r="AM5467"/>
      <c r="AN5467"/>
      <c r="AO5467"/>
      <c r="AP5467"/>
      <c r="AQ5467"/>
      <c r="AR5467"/>
      <c r="AS5467"/>
      <c r="AT5467"/>
      <c r="AU5467"/>
      <c r="AV5467"/>
      <c r="AW5467"/>
      <c r="AX5467"/>
      <c r="AY5467"/>
      <c r="AZ5467"/>
    </row>
    <row r="5468" spans="1:54" hidden="1" x14ac:dyDescent="0.2">
      <c r="A5468">
        <v>138</v>
      </c>
      <c r="B5468" t="s">
        <v>434</v>
      </c>
      <c r="C5468" t="s">
        <v>287</v>
      </c>
      <c r="D5468" t="s">
        <v>63</v>
      </c>
      <c r="E5468" t="s">
        <v>286</v>
      </c>
      <c r="F5468" s="3" t="s">
        <v>285</v>
      </c>
      <c r="G5468" t="s">
        <v>275</v>
      </c>
      <c r="I5468" s="3" t="s">
        <v>1499</v>
      </c>
      <c r="J5468" t="s">
        <v>215</v>
      </c>
      <c r="K5468">
        <v>-5.7169999999999996</v>
      </c>
      <c r="L5468">
        <v>0.33400000000000002</v>
      </c>
      <c r="M5468">
        <v>3.0710000000000002</v>
      </c>
      <c r="N5468">
        <v>5.8479999999999999</v>
      </c>
      <c r="O5468">
        <v>6.9580000000000002</v>
      </c>
      <c r="P5468">
        <v>4.827</v>
      </c>
      <c r="Q5468">
        <v>1.923</v>
      </c>
      <c r="R5468">
        <v>1.542</v>
      </c>
      <c r="S5468">
        <v>8.125</v>
      </c>
      <c r="T5468">
        <v>3.36</v>
      </c>
      <c r="U5468">
        <v>5.5369999999999999</v>
      </c>
      <c r="V5468">
        <v>2.4900000000000002</v>
      </c>
      <c r="W5468">
        <v>-0.71299999999999997</v>
      </c>
      <c r="X5468">
        <v>7.9939999999999998</v>
      </c>
      <c r="Y5468">
        <v>15.912000000000001</v>
      </c>
      <c r="Z5468">
        <v>4.6589999999999998</v>
      </c>
      <c r="AA5468">
        <v>11.510999999999999</v>
      </c>
      <c r="AB5468">
        <v>9.8689999999999998</v>
      </c>
      <c r="AC5468">
        <v>8.2739999999999991</v>
      </c>
      <c r="AD5468">
        <v>12.904999999999999</v>
      </c>
      <c r="AE5468">
        <v>3.5590000000000002</v>
      </c>
      <c r="AF5468">
        <v>2.1840000000000002</v>
      </c>
      <c r="AG5468">
        <v>-0.32100000000000001</v>
      </c>
      <c r="AH5468">
        <v>13.691000000000001</v>
      </c>
      <c r="AI5468">
        <v>4.6619999999999999</v>
      </c>
      <c r="AJ5468">
        <v>8.3780000000000001</v>
      </c>
      <c r="AK5468">
        <v>6.4690000000000003</v>
      </c>
      <c r="AL5468">
        <v>1.6719999999999999</v>
      </c>
      <c r="AM5468">
        <v>-7.0339999999999998</v>
      </c>
      <c r="AN5468">
        <v>7.9180000000000001</v>
      </c>
      <c r="AO5468">
        <v>3.5990000000000002</v>
      </c>
      <c r="AP5468">
        <v>2.6859999999999999</v>
      </c>
      <c r="AQ5468">
        <v>1.0129999999999999</v>
      </c>
      <c r="AR5468">
        <v>4.1630000000000003</v>
      </c>
      <c r="AS5468">
        <v>8.36</v>
      </c>
      <c r="AT5468">
        <v>4.1440000000000001</v>
      </c>
      <c r="AU5468">
        <v>4.8719999999999999</v>
      </c>
      <c r="AV5468">
        <v>5.7050000000000001</v>
      </c>
      <c r="AW5468">
        <v>5.3170000000000002</v>
      </c>
      <c r="AX5468">
        <v>4.5</v>
      </c>
      <c r="AY5468">
        <v>3.4</v>
      </c>
      <c r="AZ5468">
        <v>3.2</v>
      </c>
      <c r="BA5468">
        <v>3.2</v>
      </c>
      <c r="BB5468">
        <v>2016</v>
      </c>
    </row>
    <row r="5469" spans="1:54" hidden="1" x14ac:dyDescent="0.2">
      <c r="A5469">
        <v>138</v>
      </c>
      <c r="B5469" t="s">
        <v>434</v>
      </c>
      <c r="C5469" t="s">
        <v>284</v>
      </c>
      <c r="D5469" t="s">
        <v>63</v>
      </c>
      <c r="E5469" t="s">
        <v>283</v>
      </c>
      <c r="F5469" s="3" t="s">
        <v>282</v>
      </c>
      <c r="G5469" t="s">
        <v>275</v>
      </c>
      <c r="I5469" s="3" t="s">
        <v>1499</v>
      </c>
      <c r="J5469" t="s">
        <v>215</v>
      </c>
      <c r="K5469">
        <v>-6.7009999999999996</v>
      </c>
      <c r="L5469">
        <v>-0.94199999999999995</v>
      </c>
      <c r="M5469">
        <v>3.6019999999999999</v>
      </c>
      <c r="N5469">
        <v>6.12</v>
      </c>
      <c r="O5469">
        <v>6.7149999999999999</v>
      </c>
      <c r="P5469">
        <v>4.1559999999999997</v>
      </c>
      <c r="Q5469">
        <v>8.234</v>
      </c>
      <c r="R5469">
        <v>7.5659999999999998</v>
      </c>
      <c r="S5469">
        <v>2.363</v>
      </c>
      <c r="T5469">
        <v>6.1020000000000003</v>
      </c>
      <c r="U5469">
        <v>3.8130000000000002</v>
      </c>
      <c r="V5469">
        <v>1.8560000000000001</v>
      </c>
      <c r="W5469">
        <v>-2.0070000000000001</v>
      </c>
      <c r="X5469">
        <v>9.3239999999999998</v>
      </c>
      <c r="Y5469">
        <v>24.617999999999999</v>
      </c>
      <c r="Z5469">
        <v>4.87</v>
      </c>
      <c r="AA5469">
        <v>10.865</v>
      </c>
      <c r="AB5469">
        <v>11.269</v>
      </c>
      <c r="AC5469">
        <v>8.8840000000000003</v>
      </c>
      <c r="AD5469">
        <v>12.163</v>
      </c>
      <c r="AE5469">
        <v>2.8929999999999998</v>
      </c>
      <c r="AF5469">
        <v>3.9</v>
      </c>
      <c r="AG5469">
        <v>2.5230000000000001</v>
      </c>
      <c r="AH5469">
        <v>7.9560000000000004</v>
      </c>
      <c r="AI5469">
        <v>5.657</v>
      </c>
      <c r="AJ5469">
        <v>9.5869999999999997</v>
      </c>
      <c r="AK5469">
        <v>6.4240000000000004</v>
      </c>
      <c r="AL5469">
        <v>1.6040000000000001</v>
      </c>
      <c r="AM5469">
        <v>-10.64</v>
      </c>
      <c r="AN5469">
        <v>11.759</v>
      </c>
      <c r="AO5469">
        <v>2.9950000000000001</v>
      </c>
      <c r="AP5469">
        <v>2.8220000000000001</v>
      </c>
      <c r="AQ5469">
        <v>1.1859999999999999</v>
      </c>
      <c r="AR5469">
        <v>3.399</v>
      </c>
      <c r="AS5469">
        <v>7.7009999999999996</v>
      </c>
      <c r="AT5469">
        <v>5.47</v>
      </c>
      <c r="AU5469">
        <v>5.6159999999999997</v>
      </c>
      <c r="AV5469">
        <v>5.7050000000000001</v>
      </c>
      <c r="AW5469">
        <v>5.3170000000000002</v>
      </c>
      <c r="AX5469">
        <v>4.5</v>
      </c>
      <c r="AY5469">
        <v>3.4</v>
      </c>
      <c r="AZ5469">
        <v>3.2</v>
      </c>
      <c r="BA5469">
        <v>3.2</v>
      </c>
      <c r="BB5469">
        <v>2016</v>
      </c>
    </row>
    <row r="5470" spans="1:54" hidden="1" x14ac:dyDescent="0.2">
      <c r="A5470">
        <v>138</v>
      </c>
      <c r="B5470" t="s">
        <v>434</v>
      </c>
      <c r="C5470" t="s">
        <v>281</v>
      </c>
      <c r="D5470" t="s">
        <v>63</v>
      </c>
      <c r="E5470" t="s">
        <v>280</v>
      </c>
      <c r="F5470" s="3" t="s">
        <v>279</v>
      </c>
      <c r="G5470" t="s">
        <v>275</v>
      </c>
      <c r="I5470" s="3" t="s">
        <v>1499</v>
      </c>
      <c r="J5470" t="s">
        <v>215</v>
      </c>
      <c r="K5470">
        <v>2.37</v>
      </c>
      <c r="L5470">
        <v>-3.1E-2</v>
      </c>
      <c r="M5470">
        <v>2.0859999999999999</v>
      </c>
      <c r="N5470">
        <v>8.1110000000000007</v>
      </c>
      <c r="O5470">
        <v>5.6059999999999999</v>
      </c>
      <c r="P5470">
        <v>3.3140000000000001</v>
      </c>
      <c r="Q5470">
        <v>0.90900000000000003</v>
      </c>
      <c r="R5470">
        <v>7.75</v>
      </c>
      <c r="S5470">
        <v>9.0630000000000006</v>
      </c>
      <c r="T5470">
        <v>3.8109999999999999</v>
      </c>
      <c r="U5470">
        <v>4.7249999999999996</v>
      </c>
      <c r="V5470">
        <v>3.11</v>
      </c>
      <c r="W5470">
        <v>3.028</v>
      </c>
      <c r="X5470">
        <v>7.8650000000000002</v>
      </c>
      <c r="Y5470">
        <v>13.741</v>
      </c>
      <c r="Z5470">
        <v>4.5810000000000004</v>
      </c>
      <c r="AA5470">
        <v>10.191000000000001</v>
      </c>
      <c r="AB5470">
        <v>7.5389999999999997</v>
      </c>
      <c r="AC5470">
        <v>6.468</v>
      </c>
      <c r="AD5470">
        <v>11.516999999999999</v>
      </c>
      <c r="AE5470">
        <v>2.7280000000000002</v>
      </c>
      <c r="AF5470">
        <v>1.42</v>
      </c>
      <c r="AG5470">
        <v>4.3029999999999999</v>
      </c>
      <c r="AH5470">
        <v>14.585000000000001</v>
      </c>
      <c r="AI5470">
        <v>5.0960000000000001</v>
      </c>
      <c r="AJ5470">
        <v>7.52</v>
      </c>
      <c r="AK5470">
        <v>7.0419999999999998</v>
      </c>
      <c r="AL5470">
        <v>1.407</v>
      </c>
      <c r="AM5470">
        <v>-7.6509999999999998</v>
      </c>
      <c r="AN5470">
        <v>9.0289999999999999</v>
      </c>
      <c r="AO5470">
        <v>4.4249999999999998</v>
      </c>
      <c r="AP5470">
        <v>3.8319999999999999</v>
      </c>
      <c r="AQ5470">
        <v>2.1520000000000001</v>
      </c>
      <c r="AR5470">
        <v>4.3840000000000003</v>
      </c>
      <c r="AS5470">
        <v>6.47</v>
      </c>
      <c r="AT5470">
        <v>4.3339999999999996</v>
      </c>
      <c r="AU5470">
        <v>5.4790000000000001</v>
      </c>
      <c r="AV5470">
        <v>5.242</v>
      </c>
      <c r="AW5470">
        <v>4.6269999999999998</v>
      </c>
      <c r="AX5470">
        <v>4</v>
      </c>
      <c r="AY5470">
        <v>3.2</v>
      </c>
      <c r="AZ5470">
        <v>3</v>
      </c>
      <c r="BA5470">
        <v>3</v>
      </c>
      <c r="BB5470">
        <v>2016</v>
      </c>
    </row>
    <row r="5471" spans="1:54" hidden="1" x14ac:dyDescent="0.2">
      <c r="A5471">
        <v>138</v>
      </c>
      <c r="B5471" t="s">
        <v>434</v>
      </c>
      <c r="C5471" t="s">
        <v>278</v>
      </c>
      <c r="D5471" t="s">
        <v>63</v>
      </c>
      <c r="E5471" t="s">
        <v>277</v>
      </c>
      <c r="F5471" s="3" t="s">
        <v>276</v>
      </c>
      <c r="G5471" t="s">
        <v>275</v>
      </c>
      <c r="I5471" s="3" t="s">
        <v>1499</v>
      </c>
      <c r="J5471" t="s">
        <v>215</v>
      </c>
      <c r="K5471">
        <v>1.452</v>
      </c>
      <c r="L5471">
        <v>-0.45200000000000001</v>
      </c>
      <c r="M5471">
        <v>3.8530000000000002</v>
      </c>
      <c r="N5471">
        <v>6.298</v>
      </c>
      <c r="O5471">
        <v>5.319</v>
      </c>
      <c r="P5471">
        <v>0.44500000000000001</v>
      </c>
      <c r="Q5471">
        <v>8.2880000000000003</v>
      </c>
      <c r="R5471">
        <v>9.2959999999999994</v>
      </c>
      <c r="S5471">
        <v>4.67</v>
      </c>
      <c r="T5471">
        <v>3.2450000000000001</v>
      </c>
      <c r="U5471">
        <v>3.2</v>
      </c>
      <c r="V5471">
        <v>1.8919999999999999</v>
      </c>
      <c r="W5471">
        <v>3.2090000000000001</v>
      </c>
      <c r="X5471">
        <v>8.6869999999999994</v>
      </c>
      <c r="Y5471">
        <v>21.727</v>
      </c>
      <c r="Z5471">
        <v>3.8149999999999999</v>
      </c>
      <c r="AA5471">
        <v>8.7940000000000005</v>
      </c>
      <c r="AB5471">
        <v>9.5069999999999997</v>
      </c>
      <c r="AC5471">
        <v>6.45</v>
      </c>
      <c r="AD5471">
        <v>11.904</v>
      </c>
      <c r="AE5471">
        <v>2.6819999999999999</v>
      </c>
      <c r="AF5471">
        <v>1.034</v>
      </c>
      <c r="AG5471">
        <v>7.226</v>
      </c>
      <c r="AH5471">
        <v>14.066000000000001</v>
      </c>
      <c r="AI5471">
        <v>5.3730000000000002</v>
      </c>
      <c r="AJ5471">
        <v>8.9499999999999993</v>
      </c>
      <c r="AK5471">
        <v>6.5979999999999999</v>
      </c>
      <c r="AL5471">
        <v>0.98</v>
      </c>
      <c r="AM5471">
        <v>-9.1790000000000003</v>
      </c>
      <c r="AN5471">
        <v>11.173999999999999</v>
      </c>
      <c r="AO5471">
        <v>4.1269999999999998</v>
      </c>
      <c r="AP5471">
        <v>3.6190000000000002</v>
      </c>
      <c r="AQ5471">
        <v>1.863</v>
      </c>
      <c r="AR5471">
        <v>3.1829999999999998</v>
      </c>
      <c r="AS5471">
        <v>6.593</v>
      </c>
      <c r="AT5471">
        <v>5.2850000000000001</v>
      </c>
      <c r="AU5471">
        <v>5.95</v>
      </c>
      <c r="AV5471">
        <v>5.242</v>
      </c>
      <c r="AW5471">
        <v>4.6269999999999998</v>
      </c>
      <c r="AX5471">
        <v>4</v>
      </c>
      <c r="AY5471">
        <v>3.2</v>
      </c>
      <c r="AZ5471">
        <v>3</v>
      </c>
      <c r="BA5471">
        <v>3</v>
      </c>
      <c r="BB5471">
        <v>2016</v>
      </c>
    </row>
    <row r="5472" spans="1:54" hidden="1" x14ac:dyDescent="0.2">
      <c r="A5472">
        <v>138</v>
      </c>
      <c r="B5472" t="s">
        <v>434</v>
      </c>
      <c r="C5472" t="s">
        <v>274</v>
      </c>
      <c r="D5472" t="s">
        <v>63</v>
      </c>
      <c r="E5472" t="s">
        <v>273</v>
      </c>
      <c r="F5472" s="3" t="s">
        <v>272</v>
      </c>
      <c r="G5472" t="s">
        <v>271</v>
      </c>
      <c r="I5472" t="s">
        <v>1500</v>
      </c>
      <c r="J5472">
        <v>3.3540000000000001</v>
      </c>
      <c r="K5472">
        <v>4.5830000000000002</v>
      </c>
      <c r="L5472">
        <v>6.5250000000000004</v>
      </c>
      <c r="M5472">
        <v>8.2539999999999996</v>
      </c>
      <c r="N5472">
        <v>8.09</v>
      </c>
      <c r="O5472">
        <v>7.327</v>
      </c>
      <c r="P5472">
        <v>6.52</v>
      </c>
      <c r="Q5472">
        <v>6.3369999999999997</v>
      </c>
      <c r="R5472">
        <v>6.2469999999999999</v>
      </c>
      <c r="S5472">
        <v>5.6740000000000004</v>
      </c>
      <c r="T5472">
        <v>5.1120000000000001</v>
      </c>
      <c r="U5472">
        <v>4.7990000000000004</v>
      </c>
      <c r="V5472">
        <v>4.8650000000000002</v>
      </c>
      <c r="W5472">
        <v>5.53</v>
      </c>
      <c r="X5472">
        <v>6.1929999999999996</v>
      </c>
      <c r="Y5472">
        <v>7.0640000000000001</v>
      </c>
      <c r="Z5472">
        <v>6.44</v>
      </c>
      <c r="AA5472">
        <v>5.46</v>
      </c>
      <c r="AB5472">
        <v>4.3040000000000003</v>
      </c>
      <c r="AC5472">
        <v>3.5379999999999998</v>
      </c>
      <c r="AD5472">
        <v>3.06</v>
      </c>
      <c r="AE5472">
        <v>3.137</v>
      </c>
      <c r="AF5472">
        <v>3.665</v>
      </c>
      <c r="AG5472">
        <v>4.8330000000000002</v>
      </c>
      <c r="AH5472">
        <v>5.665</v>
      </c>
      <c r="AI5472">
        <v>5.8819999999999997</v>
      </c>
      <c r="AJ5472">
        <v>5.0140000000000002</v>
      </c>
      <c r="AK5472">
        <v>4.1609999999999996</v>
      </c>
      <c r="AL5472">
        <v>3.6629999999999998</v>
      </c>
      <c r="AM5472">
        <v>4.359</v>
      </c>
      <c r="AN5472">
        <v>4.9950000000000001</v>
      </c>
      <c r="AO5472">
        <v>4.984</v>
      </c>
      <c r="AP5472">
        <v>5.8319999999999999</v>
      </c>
      <c r="AQ5472">
        <v>7.2569999999999997</v>
      </c>
      <c r="AR5472">
        <v>7.4340000000000002</v>
      </c>
      <c r="AS5472">
        <v>6.891</v>
      </c>
      <c r="AT5472">
        <v>6.024</v>
      </c>
      <c r="AU5472">
        <v>5.0999999999999996</v>
      </c>
      <c r="AV5472">
        <v>4.9000000000000004</v>
      </c>
      <c r="AW5472">
        <v>4.8</v>
      </c>
      <c r="AX5472">
        <v>4.7</v>
      </c>
      <c r="AY5472">
        <v>4.5999999999999996</v>
      </c>
      <c r="AZ5472">
        <v>4.5</v>
      </c>
      <c r="BA5472">
        <v>4.4000000000000004</v>
      </c>
      <c r="BB5472">
        <v>2016</v>
      </c>
    </row>
    <row r="5473" spans="1:54" hidden="1" x14ac:dyDescent="0.2">
      <c r="A5473">
        <v>138</v>
      </c>
      <c r="B5473" t="s">
        <v>434</v>
      </c>
      <c r="C5473" t="s">
        <v>270</v>
      </c>
      <c r="D5473" t="s">
        <v>63</v>
      </c>
      <c r="E5473" t="s">
        <v>269</v>
      </c>
      <c r="F5473" s="3" t="s">
        <v>268</v>
      </c>
      <c r="G5473" t="s">
        <v>264</v>
      </c>
      <c r="H5473" t="s">
        <v>263</v>
      </c>
      <c r="I5473" t="s">
        <v>1500</v>
      </c>
      <c r="J5473">
        <v>5.7080000000000002</v>
      </c>
      <c r="K5473">
        <v>5.7069999999999999</v>
      </c>
      <c r="L5473">
        <v>5.5759999999999996</v>
      </c>
      <c r="M5473">
        <v>5.5270000000000001</v>
      </c>
      <c r="N5473">
        <v>5.5359999999999996</v>
      </c>
      <c r="O5473">
        <v>5.657</v>
      </c>
      <c r="P5473">
        <v>5.8810000000000002</v>
      </c>
      <c r="Q5473">
        <v>5.9589999999999996</v>
      </c>
      <c r="R5473">
        <v>6.0960000000000001</v>
      </c>
      <c r="S5473">
        <v>6.2039999999999997</v>
      </c>
      <c r="T5473">
        <v>6.3879999999999999</v>
      </c>
      <c r="U5473">
        <v>6.5490000000000004</v>
      </c>
      <c r="V5473">
        <v>6.6509999999999998</v>
      </c>
      <c r="W5473">
        <v>6.7</v>
      </c>
      <c r="X5473">
        <v>6.7430000000000003</v>
      </c>
      <c r="Y5473">
        <v>6.8840000000000003</v>
      </c>
      <c r="Z5473">
        <v>7.0060000000000002</v>
      </c>
      <c r="AA5473">
        <v>7.2240000000000002</v>
      </c>
      <c r="AB5473">
        <v>7.431</v>
      </c>
      <c r="AC5473">
        <v>7.61</v>
      </c>
      <c r="AD5473">
        <v>7.7960000000000003</v>
      </c>
      <c r="AE5473">
        <v>7.8150000000000004</v>
      </c>
      <c r="AF5473">
        <v>7.915</v>
      </c>
      <c r="AG5473">
        <v>7.7869999999999999</v>
      </c>
      <c r="AH5473">
        <v>7.76</v>
      </c>
      <c r="AI5473">
        <v>7.8170000000000002</v>
      </c>
      <c r="AJ5473">
        <v>7.9370000000000003</v>
      </c>
      <c r="AK5473">
        <v>8.17</v>
      </c>
      <c r="AL5473">
        <v>8.36</v>
      </c>
      <c r="AM5473">
        <v>8.3629999999999995</v>
      </c>
      <c r="AN5473">
        <v>8.2769999999999992</v>
      </c>
      <c r="AO5473">
        <v>8.2789999999999999</v>
      </c>
      <c r="AP5473">
        <v>8.33</v>
      </c>
      <c r="AQ5473">
        <v>8.2669999999999995</v>
      </c>
      <c r="AR5473">
        <v>8.2129999999999992</v>
      </c>
      <c r="AS5473">
        <v>8.2940000000000005</v>
      </c>
      <c r="AT5473">
        <v>8.4019999999999992</v>
      </c>
      <c r="AU5473">
        <v>8.5419999999999998</v>
      </c>
      <c r="AV5473">
        <v>8.6080000000000005</v>
      </c>
      <c r="AW5473">
        <v>8.6579999999999995</v>
      </c>
      <c r="AX5473" t="s">
        <v>215</v>
      </c>
      <c r="AY5473" t="s">
        <v>215</v>
      </c>
      <c r="AZ5473" t="s">
        <v>215</v>
      </c>
      <c r="BA5473" t="s">
        <v>215</v>
      </c>
      <c r="BB5473">
        <v>2016</v>
      </c>
    </row>
    <row r="5474" spans="1:54" hidden="1" x14ac:dyDescent="0.2">
      <c r="A5474">
        <v>138</v>
      </c>
      <c r="B5474" t="s">
        <v>434</v>
      </c>
      <c r="C5474" t="s">
        <v>267</v>
      </c>
      <c r="D5474" t="s">
        <v>63</v>
      </c>
      <c r="E5474" t="s">
        <v>266</v>
      </c>
      <c r="F5474" s="3" t="s">
        <v>265</v>
      </c>
      <c r="G5474" t="s">
        <v>264</v>
      </c>
      <c r="H5474" t="s">
        <v>263</v>
      </c>
      <c r="I5474" t="s">
        <v>793</v>
      </c>
      <c r="J5474">
        <v>14.15</v>
      </c>
      <c r="K5474">
        <v>14.247</v>
      </c>
      <c r="L5474">
        <v>14.313000000000001</v>
      </c>
      <c r="M5474">
        <v>14.367000000000001</v>
      </c>
      <c r="N5474">
        <v>14.423999999999999</v>
      </c>
      <c r="O5474">
        <v>14.492000000000001</v>
      </c>
      <c r="P5474">
        <v>14.571999999999999</v>
      </c>
      <c r="Q5474">
        <v>14.664999999999999</v>
      </c>
      <c r="R5474">
        <v>14.76</v>
      </c>
      <c r="S5474">
        <v>14.849</v>
      </c>
      <c r="T5474">
        <v>14.952</v>
      </c>
      <c r="U5474">
        <v>15.07</v>
      </c>
      <c r="V5474">
        <v>15.183999999999999</v>
      </c>
      <c r="W5474">
        <v>15.29</v>
      </c>
      <c r="X5474">
        <v>15.382999999999999</v>
      </c>
      <c r="Y5474">
        <v>15.459</v>
      </c>
      <c r="Z5474">
        <v>15.53</v>
      </c>
      <c r="AA5474">
        <v>15.611000000000001</v>
      </c>
      <c r="AB5474">
        <v>15.707000000000001</v>
      </c>
      <c r="AC5474">
        <v>15.811999999999999</v>
      </c>
      <c r="AD5474">
        <v>15.926</v>
      </c>
      <c r="AE5474">
        <v>16.045999999999999</v>
      </c>
      <c r="AF5474">
        <v>16.149000000000001</v>
      </c>
      <c r="AG5474">
        <v>16.225000000000001</v>
      </c>
      <c r="AH5474">
        <v>16.282</v>
      </c>
      <c r="AI5474">
        <v>16.32</v>
      </c>
      <c r="AJ5474">
        <v>16.346</v>
      </c>
      <c r="AK5474">
        <v>16.382000000000001</v>
      </c>
      <c r="AL5474">
        <v>16.446000000000002</v>
      </c>
      <c r="AM5474">
        <v>16.53</v>
      </c>
      <c r="AN5474">
        <v>16.614999999999998</v>
      </c>
      <c r="AO5474">
        <v>16.693000000000001</v>
      </c>
      <c r="AP5474">
        <v>16.754999999999999</v>
      </c>
      <c r="AQ5474">
        <v>16.803999999999998</v>
      </c>
      <c r="AR5474">
        <v>16.864999999999998</v>
      </c>
      <c r="AS5474">
        <v>16.937000000000001</v>
      </c>
      <c r="AT5474">
        <v>17.03</v>
      </c>
      <c r="AU5474">
        <v>17.079999999999998</v>
      </c>
      <c r="AV5474">
        <v>17.13</v>
      </c>
      <c r="AW5474">
        <v>17.18</v>
      </c>
      <c r="AX5474">
        <v>17.23</v>
      </c>
      <c r="AY5474">
        <v>17.28</v>
      </c>
      <c r="AZ5474">
        <v>17.329999999999998</v>
      </c>
      <c r="BA5474">
        <v>17.38</v>
      </c>
      <c r="BB5474">
        <v>2016</v>
      </c>
    </row>
    <row r="5475" spans="1:54" hidden="1" x14ac:dyDescent="0.2">
      <c r="A5475">
        <v>138</v>
      </c>
      <c r="B5475" t="s">
        <v>434</v>
      </c>
      <c r="C5475" t="s">
        <v>262</v>
      </c>
      <c r="D5475" t="s">
        <v>63</v>
      </c>
      <c r="E5475" t="s">
        <v>260</v>
      </c>
      <c r="F5475" t="s">
        <v>259</v>
      </c>
      <c r="G5475" t="s">
        <v>225</v>
      </c>
      <c r="H5475" t="s">
        <v>222</v>
      </c>
      <c r="I5475" t="s">
        <v>1501</v>
      </c>
      <c r="J5475" s="3">
        <v>83.582999999999998</v>
      </c>
      <c r="K5475" s="3">
        <v>88.814999999999998</v>
      </c>
      <c r="L5475" s="3">
        <v>94.113</v>
      </c>
      <c r="M5475" s="3">
        <v>99.084000000000003</v>
      </c>
      <c r="N5475" s="3">
        <v>102.217</v>
      </c>
      <c r="O5475" s="3">
        <v>107.773</v>
      </c>
      <c r="P5475" s="3">
        <v>108.363</v>
      </c>
      <c r="Q5475" s="3">
        <v>110.815</v>
      </c>
      <c r="R5475" s="3">
        <v>113.46599999999999</v>
      </c>
      <c r="S5475" s="3">
        <v>113.877</v>
      </c>
      <c r="T5475" s="3">
        <v>120.833</v>
      </c>
      <c r="U5475" s="3">
        <v>134.52799999999999</v>
      </c>
      <c r="V5475" s="3">
        <v>138.24100000000001</v>
      </c>
      <c r="W5475" s="3">
        <v>146.071</v>
      </c>
      <c r="X5475" s="3">
        <v>145.03200000000001</v>
      </c>
      <c r="Y5475" s="3">
        <v>146.75299999999999</v>
      </c>
      <c r="Z5475" s="3">
        <v>154.08199999999999</v>
      </c>
      <c r="AA5475" s="3">
        <v>160.84200000000001</v>
      </c>
      <c r="AB5475" s="3">
        <v>168.18700000000001</v>
      </c>
      <c r="AC5475" s="3">
        <v>181.65700000000001</v>
      </c>
      <c r="AD5475" s="3">
        <v>195.54599999999999</v>
      </c>
      <c r="AE5475" s="3">
        <v>203.899</v>
      </c>
      <c r="AF5475" s="3">
        <v>206.715</v>
      </c>
      <c r="AG5475" s="3">
        <v>211.37299999999999</v>
      </c>
      <c r="AH5475" s="3">
        <v>219.60300000000001</v>
      </c>
      <c r="AI5475" s="3">
        <v>229.464</v>
      </c>
      <c r="AJ5475" s="3">
        <v>250.49199999999999</v>
      </c>
      <c r="AK5475" s="3">
        <v>261.64499999999998</v>
      </c>
      <c r="AL5475" s="3">
        <v>279.84100000000001</v>
      </c>
      <c r="AM5475" s="3">
        <v>263.935</v>
      </c>
      <c r="AN5475" s="3">
        <v>272.55900000000003</v>
      </c>
      <c r="AO5475" s="3">
        <v>274.41800000000001</v>
      </c>
      <c r="AP5475" s="3">
        <v>278.79199999999997</v>
      </c>
      <c r="AQ5475" s="3">
        <v>286.54000000000002</v>
      </c>
      <c r="AR5475" s="3">
        <v>291.17599999999999</v>
      </c>
      <c r="AS5475" s="3">
        <v>292.74</v>
      </c>
      <c r="AT5475" s="3">
        <v>307.822</v>
      </c>
      <c r="AU5475" s="3">
        <v>320.85399999999998</v>
      </c>
      <c r="AV5475" s="3">
        <v>334.947</v>
      </c>
      <c r="AW5475" s="3">
        <v>348.47300000000001</v>
      </c>
      <c r="AX5475" s="3">
        <v>359.89499999999998</v>
      </c>
      <c r="AY5475" s="3">
        <v>372.137</v>
      </c>
      <c r="AZ5475" s="3">
        <v>384.47500000000002</v>
      </c>
      <c r="BA5475">
        <v>397.26</v>
      </c>
      <c r="BB5475">
        <v>2016</v>
      </c>
    </row>
    <row r="5476" spans="1:54" hidden="1" x14ac:dyDescent="0.2">
      <c r="A5476">
        <v>138</v>
      </c>
      <c r="B5476" t="s">
        <v>434</v>
      </c>
      <c r="C5476" t="s">
        <v>261</v>
      </c>
      <c r="D5476" t="s">
        <v>63</v>
      </c>
      <c r="E5476" t="s">
        <v>260</v>
      </c>
      <c r="F5476" t="s">
        <v>259</v>
      </c>
      <c r="G5476" t="s">
        <v>217</v>
      </c>
      <c r="I5476" t="s">
        <v>258</v>
      </c>
      <c r="J5476" s="3">
        <v>48.954999999999998</v>
      </c>
      <c r="K5476" s="3">
        <v>49.607999999999997</v>
      </c>
      <c r="L5476" s="3">
        <v>50.523000000000003</v>
      </c>
      <c r="M5476" s="3">
        <v>51.197000000000003</v>
      </c>
      <c r="N5476" s="3">
        <v>50.511000000000003</v>
      </c>
      <c r="O5476" s="3">
        <v>50.962000000000003</v>
      </c>
      <c r="P5476" s="3">
        <v>49.637999999999998</v>
      </c>
      <c r="Q5476" s="3">
        <v>49.994999999999997</v>
      </c>
      <c r="R5476" s="3">
        <v>49.085999999999999</v>
      </c>
      <c r="S5476" s="3">
        <v>46.551000000000002</v>
      </c>
      <c r="T5476" s="3">
        <v>46.683</v>
      </c>
      <c r="U5476" s="3">
        <v>49.203000000000003</v>
      </c>
      <c r="V5476" s="3">
        <v>48.502000000000002</v>
      </c>
      <c r="W5476" s="3">
        <v>49.817</v>
      </c>
      <c r="X5476" s="3">
        <v>47.069000000000003</v>
      </c>
      <c r="Y5476" s="3">
        <v>45.106999999999999</v>
      </c>
      <c r="Z5476" s="3">
        <v>45.19</v>
      </c>
      <c r="AA5476" s="3">
        <v>44.070999999999998</v>
      </c>
      <c r="AB5476" s="3">
        <v>43.201000000000001</v>
      </c>
      <c r="AC5476" s="3">
        <v>43.79</v>
      </c>
      <c r="AD5476" s="3">
        <v>43.643000000000001</v>
      </c>
      <c r="AE5476" s="3">
        <v>42.773000000000003</v>
      </c>
      <c r="AF5476" s="3">
        <v>41.802999999999997</v>
      </c>
      <c r="AG5476" s="3">
        <v>41.718000000000004</v>
      </c>
      <c r="AH5476" s="3">
        <v>41.914000000000001</v>
      </c>
      <c r="AI5476" s="3">
        <v>42.057000000000002</v>
      </c>
      <c r="AJ5476" s="3">
        <v>43.247</v>
      </c>
      <c r="AK5476" s="3">
        <v>42.662999999999997</v>
      </c>
      <c r="AL5476" s="3">
        <v>43.781999999999996</v>
      </c>
      <c r="AM5476" s="3">
        <v>42.74</v>
      </c>
      <c r="AN5476" s="3">
        <v>43.16</v>
      </c>
      <c r="AO5476" s="3">
        <v>42.682000000000002</v>
      </c>
      <c r="AP5476" s="3">
        <v>43.213000000000001</v>
      </c>
      <c r="AQ5476" s="3">
        <v>43.898000000000003</v>
      </c>
      <c r="AR5476" s="3">
        <v>43.917000000000002</v>
      </c>
      <c r="AS5476" s="3">
        <v>42.832000000000001</v>
      </c>
      <c r="AT5476" s="3">
        <v>43.808999999999997</v>
      </c>
      <c r="AU5476" s="3">
        <v>43.875</v>
      </c>
      <c r="AV5476" s="3">
        <v>43.926000000000002</v>
      </c>
      <c r="AW5476" s="3">
        <v>43.926000000000002</v>
      </c>
      <c r="AX5476" s="3">
        <v>43.926000000000002</v>
      </c>
      <c r="AY5476" s="3">
        <v>43.926000000000002</v>
      </c>
      <c r="AZ5476" s="3">
        <v>43.926000000000002</v>
      </c>
      <c r="BA5476">
        <v>43.926000000000002</v>
      </c>
      <c r="BB5476">
        <v>2016</v>
      </c>
    </row>
    <row r="5477" spans="1:54" hidden="1" x14ac:dyDescent="0.2">
      <c r="A5477">
        <v>138</v>
      </c>
      <c r="B5477" t="s">
        <v>434</v>
      </c>
      <c r="C5477" t="s">
        <v>257</v>
      </c>
      <c r="D5477" t="s">
        <v>63</v>
      </c>
      <c r="E5477" t="s">
        <v>255</v>
      </c>
      <c r="F5477" t="s">
        <v>254</v>
      </c>
      <c r="G5477" t="s">
        <v>225</v>
      </c>
      <c r="H5477" t="s">
        <v>222</v>
      </c>
      <c r="I5477" t="s">
        <v>1501</v>
      </c>
      <c r="J5477" s="3">
        <v>90.022999999999996</v>
      </c>
      <c r="K5477" s="3">
        <v>97.234999999999999</v>
      </c>
      <c r="L5477" s="3">
        <v>105.08799999999999</v>
      </c>
      <c r="M5477" s="3">
        <v>109.193</v>
      </c>
      <c r="N5477" s="3">
        <v>112.358</v>
      </c>
      <c r="O5477" s="3">
        <v>114.995</v>
      </c>
      <c r="P5477" s="3">
        <v>117.93</v>
      </c>
      <c r="Q5477" s="3">
        <v>122.054</v>
      </c>
      <c r="R5477" s="3">
        <v>122.676</v>
      </c>
      <c r="S5477" s="3">
        <v>125.39700000000001</v>
      </c>
      <c r="T5477" s="3">
        <v>133.79499999999999</v>
      </c>
      <c r="U5477" s="3">
        <v>141.40199999999999</v>
      </c>
      <c r="V5477" s="3">
        <v>149.38999999999999</v>
      </c>
      <c r="W5477" s="3">
        <v>153.78399999999999</v>
      </c>
      <c r="X5477" s="3">
        <v>155.25</v>
      </c>
      <c r="Y5477" s="3">
        <v>174.679</v>
      </c>
      <c r="Z5477" s="3">
        <v>159.97200000000001</v>
      </c>
      <c r="AA5477" s="3">
        <v>165.49600000000001</v>
      </c>
      <c r="AB5477" s="3">
        <v>171.71199999999999</v>
      </c>
      <c r="AC5477" s="3">
        <v>180.29599999999999</v>
      </c>
      <c r="AD5477" s="3">
        <v>187.12299999999999</v>
      </c>
      <c r="AE5477" s="3">
        <v>205.559</v>
      </c>
      <c r="AF5477" s="3">
        <v>216.99</v>
      </c>
      <c r="AG5477" s="3">
        <v>226.64099999999999</v>
      </c>
      <c r="AH5477" s="3">
        <v>228.62100000000001</v>
      </c>
      <c r="AI5477" s="3">
        <v>230.83500000000001</v>
      </c>
      <c r="AJ5477" s="3">
        <v>249.227</v>
      </c>
      <c r="AK5477" s="3">
        <v>260.28300000000002</v>
      </c>
      <c r="AL5477" s="3">
        <v>278.37700000000001</v>
      </c>
      <c r="AM5477" s="3">
        <v>297.43</v>
      </c>
      <c r="AN5477" s="3">
        <v>303.95699999999999</v>
      </c>
      <c r="AO5477" s="3">
        <v>301.99200000000002</v>
      </c>
      <c r="AP5477" s="3">
        <v>303.84500000000003</v>
      </c>
      <c r="AQ5477" s="3">
        <v>302.00700000000001</v>
      </c>
      <c r="AR5477" s="3">
        <v>306.125</v>
      </c>
      <c r="AS5477" s="3">
        <v>306.74200000000002</v>
      </c>
      <c r="AT5477" s="3">
        <v>305.21600000000001</v>
      </c>
      <c r="AU5477" s="3">
        <v>316.89800000000002</v>
      </c>
      <c r="AV5477" s="3">
        <v>330.75</v>
      </c>
      <c r="AW5477" s="3">
        <v>343.04899999999998</v>
      </c>
      <c r="AX5477" s="3">
        <v>353.435</v>
      </c>
      <c r="AY5477" s="3">
        <v>364.56700000000001</v>
      </c>
      <c r="AZ5477" s="3">
        <v>375.78500000000003</v>
      </c>
      <c r="BA5477">
        <v>387.911</v>
      </c>
      <c r="BB5477">
        <v>2016</v>
      </c>
    </row>
    <row r="5478" spans="1:54" hidden="1" x14ac:dyDescent="0.2">
      <c r="A5478">
        <v>138</v>
      </c>
      <c r="B5478" t="s">
        <v>434</v>
      </c>
      <c r="C5478" t="s">
        <v>256</v>
      </c>
      <c r="D5478" t="s">
        <v>63</v>
      </c>
      <c r="E5478" t="s">
        <v>255</v>
      </c>
      <c r="F5478" t="s">
        <v>254</v>
      </c>
      <c r="G5478" t="s">
        <v>217</v>
      </c>
      <c r="I5478" t="s">
        <v>253</v>
      </c>
      <c r="J5478" s="3">
        <v>52.725999999999999</v>
      </c>
      <c r="K5478" s="3">
        <v>54.311999999999998</v>
      </c>
      <c r="L5478" s="3">
        <v>56.414000000000001</v>
      </c>
      <c r="M5478" s="3">
        <v>56.420999999999999</v>
      </c>
      <c r="N5478" s="3">
        <v>55.523000000000003</v>
      </c>
      <c r="O5478" s="3">
        <v>54.377000000000002</v>
      </c>
      <c r="P5478" s="3">
        <v>54.021000000000001</v>
      </c>
      <c r="Q5478" s="3">
        <v>55.066000000000003</v>
      </c>
      <c r="R5478" s="3">
        <v>53.07</v>
      </c>
      <c r="S5478" s="3">
        <v>51.26</v>
      </c>
      <c r="T5478" s="3">
        <v>51.691000000000003</v>
      </c>
      <c r="U5478" s="3">
        <v>51.716999999999999</v>
      </c>
      <c r="V5478" s="3">
        <v>52.414000000000001</v>
      </c>
      <c r="W5478" s="3">
        <v>52.448</v>
      </c>
      <c r="X5478" s="3">
        <v>50.386000000000003</v>
      </c>
      <c r="Y5478" s="3">
        <v>53.691000000000003</v>
      </c>
      <c r="Z5478" s="3">
        <v>46.917999999999999</v>
      </c>
      <c r="AA5478" s="3">
        <v>45.345999999999997</v>
      </c>
      <c r="AB5478" s="3">
        <v>44.106000000000002</v>
      </c>
      <c r="AC5478" s="3">
        <v>43.462000000000003</v>
      </c>
      <c r="AD5478" s="3">
        <v>41.762999999999998</v>
      </c>
      <c r="AE5478" s="3">
        <v>43.122</v>
      </c>
      <c r="AF5478" s="3">
        <v>43.881</v>
      </c>
      <c r="AG5478" s="3">
        <v>44.731000000000002</v>
      </c>
      <c r="AH5478" s="3">
        <v>43.634999999999998</v>
      </c>
      <c r="AI5478" s="3">
        <v>42.308</v>
      </c>
      <c r="AJ5478" s="3">
        <v>43.029000000000003</v>
      </c>
      <c r="AK5478" s="3">
        <v>42.441000000000003</v>
      </c>
      <c r="AL5478" s="3">
        <v>43.552999999999997</v>
      </c>
      <c r="AM5478" s="3">
        <v>48.164000000000001</v>
      </c>
      <c r="AN5478" s="3">
        <v>48.131999999999998</v>
      </c>
      <c r="AO5478" s="3">
        <v>46.970999999999997</v>
      </c>
      <c r="AP5478" s="3">
        <v>47.095999999999997</v>
      </c>
      <c r="AQ5478" s="3">
        <v>46.267000000000003</v>
      </c>
      <c r="AR5478" s="3">
        <v>46.171999999999997</v>
      </c>
      <c r="AS5478" s="3">
        <v>44.881</v>
      </c>
      <c r="AT5478" s="3">
        <v>43.438000000000002</v>
      </c>
      <c r="AU5478" s="3">
        <v>43.334000000000003</v>
      </c>
      <c r="AV5478" s="3">
        <v>43.375999999999998</v>
      </c>
      <c r="AW5478" s="3">
        <v>43.243000000000002</v>
      </c>
      <c r="AX5478" s="3">
        <v>43.137999999999998</v>
      </c>
      <c r="AY5478" s="3">
        <v>43.033000000000001</v>
      </c>
      <c r="AZ5478" s="3">
        <v>42.933999999999997</v>
      </c>
      <c r="BA5478">
        <v>42.893000000000001</v>
      </c>
      <c r="BB5478">
        <v>2016</v>
      </c>
    </row>
    <row r="5479" spans="1:54" hidden="1" x14ac:dyDescent="0.2">
      <c r="A5479">
        <v>138</v>
      </c>
      <c r="B5479" t="s">
        <v>434</v>
      </c>
      <c r="C5479" t="s">
        <v>252</v>
      </c>
      <c r="D5479" t="s">
        <v>63</v>
      </c>
      <c r="E5479" t="s">
        <v>250</v>
      </c>
      <c r="F5479" t="s">
        <v>249</v>
      </c>
      <c r="G5479" t="s">
        <v>225</v>
      </c>
      <c r="H5479" t="s">
        <v>222</v>
      </c>
      <c r="I5479" t="s">
        <v>1501</v>
      </c>
      <c r="J5479" s="3">
        <v>-6.44</v>
      </c>
      <c r="K5479" s="3">
        <v>-8.42</v>
      </c>
      <c r="L5479" s="3">
        <v>-10.975</v>
      </c>
      <c r="M5479" s="3">
        <v>-10.109</v>
      </c>
      <c r="N5479" s="3">
        <v>-10.141</v>
      </c>
      <c r="O5479" s="3">
        <v>-7.2220000000000004</v>
      </c>
      <c r="P5479" s="3">
        <v>-9.5670000000000002</v>
      </c>
      <c r="Q5479" s="3">
        <v>-11.239000000000001</v>
      </c>
      <c r="R5479" s="3">
        <v>-9.2100000000000009</v>
      </c>
      <c r="S5479" s="3">
        <v>-11.52</v>
      </c>
      <c r="T5479" s="3">
        <v>-12.962</v>
      </c>
      <c r="U5479" s="3">
        <v>-6.8739999999999997</v>
      </c>
      <c r="V5479" s="3">
        <v>-11.148999999999999</v>
      </c>
      <c r="W5479" s="3">
        <v>-7.7130000000000001</v>
      </c>
      <c r="X5479" s="3">
        <v>-10.218</v>
      </c>
      <c r="Y5479" s="3">
        <v>-27.925999999999998</v>
      </c>
      <c r="Z5479" s="3">
        <v>-5.89</v>
      </c>
      <c r="AA5479" s="3">
        <v>-4.6539999999999999</v>
      </c>
      <c r="AB5479" s="3">
        <v>-3.5249999999999999</v>
      </c>
      <c r="AC5479" s="3">
        <v>1.361</v>
      </c>
      <c r="AD5479" s="3">
        <v>8.423</v>
      </c>
      <c r="AE5479" s="3">
        <v>-1.66</v>
      </c>
      <c r="AF5479" s="3">
        <v>-10.275</v>
      </c>
      <c r="AG5479" s="3">
        <v>-15.268000000000001</v>
      </c>
      <c r="AH5479" s="3">
        <v>-9.0180000000000007</v>
      </c>
      <c r="AI5479" s="3">
        <v>-1.371</v>
      </c>
      <c r="AJ5479" s="3">
        <v>1.2649999999999999</v>
      </c>
      <c r="AK5479" s="3">
        <v>1.3620000000000001</v>
      </c>
      <c r="AL5479" s="3">
        <v>1.464</v>
      </c>
      <c r="AM5479" s="3">
        <v>-33.494999999999997</v>
      </c>
      <c r="AN5479" s="3">
        <v>-31.398</v>
      </c>
      <c r="AO5479" s="3">
        <v>-27.574000000000002</v>
      </c>
      <c r="AP5479" s="3">
        <v>-25.053000000000001</v>
      </c>
      <c r="AQ5479" s="3">
        <v>-15.467000000000001</v>
      </c>
      <c r="AR5479" s="3">
        <v>-14.949</v>
      </c>
      <c r="AS5479" s="3">
        <v>-14.002000000000001</v>
      </c>
      <c r="AT5479" s="3">
        <v>2.6059999999999999</v>
      </c>
      <c r="AU5479" s="3">
        <v>3.956</v>
      </c>
      <c r="AV5479" s="3">
        <v>4.1970000000000001</v>
      </c>
      <c r="AW5479" s="3">
        <v>5.4240000000000004</v>
      </c>
      <c r="AX5479" s="3">
        <v>6.46</v>
      </c>
      <c r="AY5479" s="3">
        <v>7.5709999999999997</v>
      </c>
      <c r="AZ5479" s="3">
        <v>8.69</v>
      </c>
      <c r="BA5479">
        <v>9.3490000000000002</v>
      </c>
      <c r="BB5479">
        <v>2016</v>
      </c>
    </row>
    <row r="5480" spans="1:54" hidden="1" x14ac:dyDescent="0.2">
      <c r="A5480">
        <v>138</v>
      </c>
      <c r="B5480" t="s">
        <v>434</v>
      </c>
      <c r="C5480" t="s">
        <v>251</v>
      </c>
      <c r="D5480" t="s">
        <v>63</v>
      </c>
      <c r="E5480" t="s">
        <v>250</v>
      </c>
      <c r="F5480" t="s">
        <v>249</v>
      </c>
      <c r="G5480" t="s">
        <v>217</v>
      </c>
      <c r="I5480" t="s">
        <v>248</v>
      </c>
      <c r="J5480" s="3">
        <v>-3.7719999999999998</v>
      </c>
      <c r="K5480" s="3">
        <v>-4.7030000000000003</v>
      </c>
      <c r="L5480" s="3">
        <v>-5.8920000000000003</v>
      </c>
      <c r="M5480" s="3">
        <v>-5.2229999999999999</v>
      </c>
      <c r="N5480" s="3">
        <v>-5.0110000000000001</v>
      </c>
      <c r="O5480" s="3">
        <v>-3.415</v>
      </c>
      <c r="P5480" s="3">
        <v>-4.3819999999999997</v>
      </c>
      <c r="Q5480" s="3">
        <v>-5.0709999999999997</v>
      </c>
      <c r="R5480" s="3">
        <v>-3.984</v>
      </c>
      <c r="S5480" s="3">
        <v>-4.7089999999999996</v>
      </c>
      <c r="T5480" s="3">
        <v>-5.008</v>
      </c>
      <c r="U5480" s="3">
        <v>-2.5139999999999998</v>
      </c>
      <c r="V5480" s="3">
        <v>-3.9119999999999999</v>
      </c>
      <c r="W5480" s="3">
        <v>-2.63</v>
      </c>
      <c r="X5480" s="3">
        <v>-3.3159999999999998</v>
      </c>
      <c r="Y5480" s="3">
        <v>-8.5839999999999996</v>
      </c>
      <c r="Z5480" s="3">
        <v>-1.7270000000000001</v>
      </c>
      <c r="AA5480" s="3">
        <v>-1.2749999999999999</v>
      </c>
      <c r="AB5480" s="3">
        <v>-0.90500000000000003</v>
      </c>
      <c r="AC5480" s="3">
        <v>0.32800000000000001</v>
      </c>
      <c r="AD5480" s="3">
        <v>1.88</v>
      </c>
      <c r="AE5480" s="3">
        <v>-0.34799999999999998</v>
      </c>
      <c r="AF5480" s="3">
        <v>-2.0779999999999998</v>
      </c>
      <c r="AG5480" s="3">
        <v>-3.0129999999999999</v>
      </c>
      <c r="AH5480" s="3">
        <v>-1.7210000000000001</v>
      </c>
      <c r="AI5480" s="3">
        <v>-0.251</v>
      </c>
      <c r="AJ5480" s="3">
        <v>0.218</v>
      </c>
      <c r="AK5480" s="3">
        <v>0.222</v>
      </c>
      <c r="AL5480" s="3">
        <v>0.22900000000000001</v>
      </c>
      <c r="AM5480" s="3">
        <v>-5.4240000000000004</v>
      </c>
      <c r="AN5480" s="3">
        <v>-4.9720000000000004</v>
      </c>
      <c r="AO5480" s="3">
        <v>-4.2889999999999997</v>
      </c>
      <c r="AP5480" s="3">
        <v>-3.883</v>
      </c>
      <c r="AQ5480" s="3">
        <v>-2.37</v>
      </c>
      <c r="AR5480" s="3">
        <v>-2.2549999999999999</v>
      </c>
      <c r="AS5480" s="3">
        <v>-2.0489999999999999</v>
      </c>
      <c r="AT5480" s="3">
        <v>0.371</v>
      </c>
      <c r="AU5480" s="3">
        <v>0.54100000000000004</v>
      </c>
      <c r="AV5480" s="3">
        <v>0.55000000000000004</v>
      </c>
      <c r="AW5480" s="3">
        <v>0.68400000000000005</v>
      </c>
      <c r="AX5480" s="3">
        <v>0.78800000000000003</v>
      </c>
      <c r="AY5480" s="3">
        <v>0.89400000000000002</v>
      </c>
      <c r="AZ5480" s="3">
        <v>0.99299999999999999</v>
      </c>
      <c r="BA5480">
        <v>1.034</v>
      </c>
      <c r="BB5480">
        <v>2016</v>
      </c>
    </row>
    <row r="5481" spans="1:54" hidden="1" x14ac:dyDescent="0.2">
      <c r="A5481">
        <v>138</v>
      </c>
      <c r="B5481" t="s">
        <v>434</v>
      </c>
      <c r="C5481" t="s">
        <v>247</v>
      </c>
      <c r="D5481" t="s">
        <v>63</v>
      </c>
      <c r="E5481" t="s">
        <v>245</v>
      </c>
      <c r="F5481" t="s">
        <v>244</v>
      </c>
      <c r="G5481" t="s">
        <v>225</v>
      </c>
      <c r="H5481" t="s">
        <v>222</v>
      </c>
      <c r="I5481" t="s">
        <v>1501</v>
      </c>
      <c r="J5481" s="3" t="s">
        <v>215</v>
      </c>
      <c r="K5481" s="3">
        <v>-4.4580000000000002</v>
      </c>
      <c r="L5481" s="3">
        <v>-4.3789999999999996</v>
      </c>
      <c r="M5481" s="3">
        <v>-2.8839999999999999</v>
      </c>
      <c r="N5481" s="3">
        <v>-5.3310000000000004</v>
      </c>
      <c r="O5481" s="3">
        <v>-3.794</v>
      </c>
      <c r="P5481" s="3">
        <v>-6.0709999999999997</v>
      </c>
      <c r="Q5481" s="3">
        <v>-7.1710000000000003</v>
      </c>
      <c r="R5481" s="3">
        <v>-4.7169999999999996</v>
      </c>
      <c r="S5481" s="3">
        <v>-9.1969999999999992</v>
      </c>
      <c r="T5481" s="3">
        <v>-12.02</v>
      </c>
      <c r="U5481" s="3">
        <v>-5.2370000000000001</v>
      </c>
      <c r="V5481" s="3">
        <v>-8.0419999999999998</v>
      </c>
      <c r="W5481" s="3">
        <v>-5.8019999999999996</v>
      </c>
      <c r="X5481" s="3">
        <v>-7.5659999999999998</v>
      </c>
      <c r="Y5481" s="3">
        <v>-24.277000000000001</v>
      </c>
      <c r="Z5481" s="3">
        <v>-2.2050000000000001</v>
      </c>
      <c r="AA5481" s="3">
        <v>-3.2480000000000002</v>
      </c>
      <c r="AB5481" s="3">
        <v>-4.6550000000000002</v>
      </c>
      <c r="AC5481" s="3">
        <v>-3.2770000000000001</v>
      </c>
      <c r="AD5481" s="3">
        <v>1.367</v>
      </c>
      <c r="AE5481" s="3">
        <v>-8.2850000000000001</v>
      </c>
      <c r="AF5481" s="3">
        <v>-12.002000000000001</v>
      </c>
      <c r="AG5481" s="3">
        <v>-12.231</v>
      </c>
      <c r="AH5481" s="3">
        <v>-4.5149999999999997</v>
      </c>
      <c r="AI5481" s="3">
        <v>2.794</v>
      </c>
      <c r="AJ5481" s="3">
        <v>0.17699999999999999</v>
      </c>
      <c r="AK5481" s="3">
        <v>-6.3369999999999997</v>
      </c>
      <c r="AL5481" s="3">
        <v>-9.327</v>
      </c>
      <c r="AM5481" s="3">
        <v>-31.559000000000001</v>
      </c>
      <c r="AN5481" s="3">
        <v>-28.966999999999999</v>
      </c>
      <c r="AO5481" s="3">
        <v>-27.483000000000001</v>
      </c>
      <c r="AP5481" s="3">
        <v>-20.387</v>
      </c>
      <c r="AQ5481" s="3">
        <v>-7.8949999999999996</v>
      </c>
      <c r="AR5481" s="3">
        <v>-8.3529999999999998</v>
      </c>
      <c r="AS5481" s="3">
        <v>-9.6839999999999993</v>
      </c>
      <c r="AT5481" s="3">
        <v>5.46</v>
      </c>
      <c r="AU5481" s="3">
        <v>3.9239999999999999</v>
      </c>
      <c r="AV5481" s="3">
        <v>0.36099999999999999</v>
      </c>
      <c r="AW5481" s="3">
        <v>-0.34100000000000003</v>
      </c>
      <c r="AX5481" s="3">
        <v>-0.22600000000000001</v>
      </c>
      <c r="AY5481" s="3">
        <v>0.14799999999999999</v>
      </c>
      <c r="AZ5481" s="3">
        <v>1.0029999999999999</v>
      </c>
      <c r="BA5481">
        <v>1.554</v>
      </c>
      <c r="BB5481">
        <v>2016</v>
      </c>
    </row>
    <row r="5482" spans="1:54" hidden="1" x14ac:dyDescent="0.2">
      <c r="A5482">
        <v>138</v>
      </c>
      <c r="B5482" t="s">
        <v>434</v>
      </c>
      <c r="C5482" t="s">
        <v>246</v>
      </c>
      <c r="D5482" t="s">
        <v>63</v>
      </c>
      <c r="E5482" t="s">
        <v>245</v>
      </c>
      <c r="F5482" t="s">
        <v>244</v>
      </c>
      <c r="G5482" t="s">
        <v>243</v>
      </c>
      <c r="I5482" t="s">
        <v>362</v>
      </c>
      <c r="J5482" s="3" t="s">
        <v>215</v>
      </c>
      <c r="K5482" s="3">
        <v>-2.4809999999999999</v>
      </c>
      <c r="L5482" s="3">
        <v>-2.2930000000000001</v>
      </c>
      <c r="M5482" s="3">
        <v>-1.454</v>
      </c>
      <c r="N5482" s="3">
        <v>-2.6240000000000001</v>
      </c>
      <c r="O5482" s="3">
        <v>-1.7989999999999999</v>
      </c>
      <c r="P5482" s="3">
        <v>-2.7709999999999999</v>
      </c>
      <c r="Q5482" s="3">
        <v>-3.2029999999999998</v>
      </c>
      <c r="R5482" s="3">
        <v>-2.0129999999999999</v>
      </c>
      <c r="S5482" s="3">
        <v>-3.77</v>
      </c>
      <c r="T5482" s="3">
        <v>-4.6900000000000004</v>
      </c>
      <c r="U5482" s="3">
        <v>-1.919</v>
      </c>
      <c r="V5482" s="3">
        <v>-2.8010000000000002</v>
      </c>
      <c r="W5482" s="3">
        <v>-1.944</v>
      </c>
      <c r="X5482" s="3">
        <v>-2.4129999999999998</v>
      </c>
      <c r="Y5482" s="3">
        <v>-7.3440000000000003</v>
      </c>
      <c r="Z5482" s="3">
        <v>-0.63600000000000001</v>
      </c>
      <c r="AA5482" s="3">
        <v>-0.88600000000000001</v>
      </c>
      <c r="AB5482" s="3">
        <v>-1.202</v>
      </c>
      <c r="AC5482" s="3">
        <v>-0.80500000000000005</v>
      </c>
      <c r="AD5482" s="3">
        <v>0.314</v>
      </c>
      <c r="AE5482" s="3">
        <v>-1.778</v>
      </c>
      <c r="AF5482" s="3">
        <v>-2.427</v>
      </c>
      <c r="AG5482" s="3">
        <v>-2.375</v>
      </c>
      <c r="AH5482" s="3">
        <v>-0.84699999999999998</v>
      </c>
      <c r="AI5482" s="3">
        <v>0.50600000000000001</v>
      </c>
      <c r="AJ5482" s="3">
        <v>3.1E-2</v>
      </c>
      <c r="AK5482" s="3">
        <v>-1.0620000000000001</v>
      </c>
      <c r="AL5482" s="3">
        <v>-1.5069999999999999</v>
      </c>
      <c r="AM5482" s="3">
        <v>-5.04</v>
      </c>
      <c r="AN5482" s="3">
        <v>-4.5469999999999997</v>
      </c>
      <c r="AO5482" s="3">
        <v>-4.2750000000000004</v>
      </c>
      <c r="AP5482" s="3">
        <v>-3.1059999999999999</v>
      </c>
      <c r="AQ5482" s="3">
        <v>-1.1779999999999999</v>
      </c>
      <c r="AR5482" s="3">
        <v>-1.232</v>
      </c>
      <c r="AS5482" s="3">
        <v>-1.397</v>
      </c>
      <c r="AT5482" s="3">
        <v>0.77</v>
      </c>
      <c r="AU5482" s="3">
        <v>0.53700000000000003</v>
      </c>
      <c r="AV5482" s="3">
        <v>4.8000000000000001E-2</v>
      </c>
      <c r="AW5482" s="3">
        <v>-4.3999999999999997E-2</v>
      </c>
      <c r="AX5482" s="3">
        <v>-2.8000000000000001E-2</v>
      </c>
      <c r="AY5482" s="3">
        <v>1.7999999999999999E-2</v>
      </c>
      <c r="AZ5482" s="3">
        <v>0.11700000000000001</v>
      </c>
      <c r="BA5482">
        <v>0.17499999999999999</v>
      </c>
      <c r="BB5482">
        <v>2016</v>
      </c>
    </row>
    <row r="5483" spans="1:54" hidden="1" x14ac:dyDescent="0.2">
      <c r="A5483">
        <v>138</v>
      </c>
      <c r="B5483" t="s">
        <v>434</v>
      </c>
      <c r="C5483" t="s">
        <v>242</v>
      </c>
      <c r="D5483" t="s">
        <v>63</v>
      </c>
      <c r="E5483" t="s">
        <v>240</v>
      </c>
      <c r="F5483" t="s">
        <v>239</v>
      </c>
      <c r="G5483" t="s">
        <v>225</v>
      </c>
      <c r="H5483" t="s">
        <v>222</v>
      </c>
      <c r="I5483" t="s">
        <v>1501</v>
      </c>
      <c r="J5483" s="3" t="s">
        <v>215</v>
      </c>
      <c r="K5483" s="3" t="s">
        <v>215</v>
      </c>
      <c r="L5483" s="3" t="s">
        <v>215</v>
      </c>
      <c r="M5483" s="3" t="s">
        <v>215</v>
      </c>
      <c r="N5483" s="3" t="s">
        <v>215</v>
      </c>
      <c r="O5483" s="3" t="s">
        <v>215</v>
      </c>
      <c r="P5483" s="3" t="s">
        <v>215</v>
      </c>
      <c r="Q5483" s="3" t="s">
        <v>215</v>
      </c>
      <c r="R5483" s="3" t="s">
        <v>215</v>
      </c>
      <c r="S5483" s="3" t="s">
        <v>215</v>
      </c>
      <c r="T5483" s="3" t="s">
        <v>215</v>
      </c>
      <c r="U5483" s="3" t="s">
        <v>215</v>
      </c>
      <c r="V5483" s="3" t="s">
        <v>215</v>
      </c>
      <c r="W5483" s="3" t="s">
        <v>215</v>
      </c>
      <c r="X5483" s="3" t="s">
        <v>215</v>
      </c>
      <c r="Y5483" s="3">
        <v>-14.702999999999999</v>
      </c>
      <c r="Z5483" s="3">
        <v>7.8070000000000004</v>
      </c>
      <c r="AA5483" s="3">
        <v>9.2319999999999993</v>
      </c>
      <c r="AB5483" s="3">
        <v>10.48</v>
      </c>
      <c r="AC5483" s="3">
        <v>14.803000000000001</v>
      </c>
      <c r="AD5483" s="3">
        <v>20.140999999999998</v>
      </c>
      <c r="AE5483" s="3">
        <v>8.76</v>
      </c>
      <c r="AF5483" s="3">
        <v>-0.505</v>
      </c>
      <c r="AG5483" s="3">
        <v>-6.1310000000000002</v>
      </c>
      <c r="AH5483" s="3">
        <v>0.11600000000000001</v>
      </c>
      <c r="AI5483" s="3">
        <v>7.4320000000000004</v>
      </c>
      <c r="AJ5483" s="3">
        <v>9.6859999999999999</v>
      </c>
      <c r="AK5483" s="3">
        <v>9.7110000000000003</v>
      </c>
      <c r="AL5483" s="3">
        <v>10.207000000000001</v>
      </c>
      <c r="AM5483" s="3">
        <v>-25.923999999999999</v>
      </c>
      <c r="AN5483" s="3">
        <v>-24.042000000000002</v>
      </c>
      <c r="AO5483" s="3">
        <v>-19.466000000000001</v>
      </c>
      <c r="AP5483" s="3">
        <v>-17.811</v>
      </c>
      <c r="AQ5483" s="3">
        <v>-8.19</v>
      </c>
      <c r="AR5483" s="3">
        <v>-7.9189999999999996</v>
      </c>
      <c r="AS5483" s="3">
        <v>-7.6609999999999996</v>
      </c>
      <c r="AT5483" s="3">
        <v>8.3640000000000008</v>
      </c>
      <c r="AU5483" s="3">
        <v>9.2219999999999995</v>
      </c>
      <c r="AV5483" s="3">
        <v>8.3940000000000001</v>
      </c>
      <c r="AW5483" s="3">
        <v>9.7899999999999991</v>
      </c>
      <c r="AX5483" s="3">
        <v>10.97</v>
      </c>
      <c r="AY5483" s="3">
        <v>12.233000000000001</v>
      </c>
      <c r="AZ5483" s="3">
        <v>13.507</v>
      </c>
      <c r="BA5483">
        <v>14.327</v>
      </c>
      <c r="BB5483">
        <v>2016</v>
      </c>
    </row>
    <row r="5484" spans="1:54" hidden="1" x14ac:dyDescent="0.2">
      <c r="A5484">
        <v>138</v>
      </c>
      <c r="B5484" t="s">
        <v>434</v>
      </c>
      <c r="C5484" t="s">
        <v>241</v>
      </c>
      <c r="D5484" t="s">
        <v>63</v>
      </c>
      <c r="E5484" t="s">
        <v>240</v>
      </c>
      <c r="F5484" t="s">
        <v>239</v>
      </c>
      <c r="G5484" t="s">
        <v>217</v>
      </c>
      <c r="I5484" t="s">
        <v>238</v>
      </c>
      <c r="J5484" s="3" t="s">
        <v>215</v>
      </c>
      <c r="K5484" s="3" t="s">
        <v>215</v>
      </c>
      <c r="L5484" s="3" t="s">
        <v>215</v>
      </c>
      <c r="M5484" s="3" t="s">
        <v>215</v>
      </c>
      <c r="N5484" s="3" t="s">
        <v>215</v>
      </c>
      <c r="O5484" s="3" t="s">
        <v>215</v>
      </c>
      <c r="P5484" s="3" t="s">
        <v>215</v>
      </c>
      <c r="Q5484" s="3" t="s">
        <v>215</v>
      </c>
      <c r="R5484" s="3" t="s">
        <v>215</v>
      </c>
      <c r="S5484" s="3" t="s">
        <v>215</v>
      </c>
      <c r="T5484" s="3" t="s">
        <v>215</v>
      </c>
      <c r="U5484" s="3" t="s">
        <v>215</v>
      </c>
      <c r="V5484" s="3" t="s">
        <v>215</v>
      </c>
      <c r="W5484" s="3" t="s">
        <v>215</v>
      </c>
      <c r="X5484" s="3" t="s">
        <v>215</v>
      </c>
      <c r="Y5484" s="3">
        <v>-4.5190000000000001</v>
      </c>
      <c r="Z5484" s="3">
        <v>2.29</v>
      </c>
      <c r="AA5484" s="3">
        <v>2.5299999999999998</v>
      </c>
      <c r="AB5484" s="3">
        <v>2.6920000000000002</v>
      </c>
      <c r="AC5484" s="3">
        <v>3.5680000000000001</v>
      </c>
      <c r="AD5484" s="3">
        <v>4.4950000000000001</v>
      </c>
      <c r="AE5484" s="3">
        <v>1.8380000000000001</v>
      </c>
      <c r="AF5484" s="3">
        <v>-0.10199999999999999</v>
      </c>
      <c r="AG5484" s="3">
        <v>-1.21</v>
      </c>
      <c r="AH5484" s="3">
        <v>2.1999999999999999E-2</v>
      </c>
      <c r="AI5484" s="3">
        <v>1.3620000000000001</v>
      </c>
      <c r="AJ5484" s="3">
        <v>1.6719999999999999</v>
      </c>
      <c r="AK5484" s="3">
        <v>1.583</v>
      </c>
      <c r="AL5484" s="3">
        <v>1.597</v>
      </c>
      <c r="AM5484" s="3">
        <v>-4.1980000000000004</v>
      </c>
      <c r="AN5484" s="3">
        <v>-3.8069999999999999</v>
      </c>
      <c r="AO5484" s="3">
        <v>-3.028</v>
      </c>
      <c r="AP5484" s="3">
        <v>-2.7610000000000001</v>
      </c>
      <c r="AQ5484" s="3">
        <v>-1.2549999999999999</v>
      </c>
      <c r="AR5484" s="3">
        <v>-1.194</v>
      </c>
      <c r="AS5484" s="3">
        <v>-1.121</v>
      </c>
      <c r="AT5484" s="3">
        <v>1.19</v>
      </c>
      <c r="AU5484" s="3">
        <v>1.2609999999999999</v>
      </c>
      <c r="AV5484" s="3">
        <v>1.101</v>
      </c>
      <c r="AW5484" s="3">
        <v>1.234</v>
      </c>
      <c r="AX5484" s="3">
        <v>1.339</v>
      </c>
      <c r="AY5484" s="3">
        <v>1.444</v>
      </c>
      <c r="AZ5484" s="3">
        <v>1.5429999999999999</v>
      </c>
      <c r="BA5484">
        <v>1.5840000000000001</v>
      </c>
      <c r="BB5484">
        <v>2016</v>
      </c>
    </row>
    <row r="5485" spans="1:54" hidden="1" x14ac:dyDescent="0.2">
      <c r="A5485">
        <v>138</v>
      </c>
      <c r="B5485" t="s">
        <v>434</v>
      </c>
      <c r="C5485" t="s">
        <v>237</v>
      </c>
      <c r="D5485" t="s">
        <v>63</v>
      </c>
      <c r="E5485" t="s">
        <v>235</v>
      </c>
      <c r="F5485" t="s">
        <v>234</v>
      </c>
      <c r="G5485" t="s">
        <v>225</v>
      </c>
      <c r="H5485" t="s">
        <v>222</v>
      </c>
      <c r="I5485" t="s">
        <v>1501</v>
      </c>
      <c r="J5485" s="3" t="s">
        <v>215</v>
      </c>
      <c r="K5485" s="3" t="s">
        <v>215</v>
      </c>
      <c r="L5485" s="3" t="s">
        <v>215</v>
      </c>
      <c r="M5485" s="3" t="s">
        <v>215</v>
      </c>
      <c r="N5485" s="3" t="s">
        <v>215</v>
      </c>
      <c r="O5485" s="3" t="s">
        <v>215</v>
      </c>
      <c r="P5485" s="3" t="s">
        <v>215</v>
      </c>
      <c r="Q5485" s="3" t="s">
        <v>215</v>
      </c>
      <c r="R5485" s="3" t="s">
        <v>215</v>
      </c>
      <c r="S5485" s="3" t="s">
        <v>215</v>
      </c>
      <c r="T5485" s="3" t="s">
        <v>215</v>
      </c>
      <c r="U5485" s="3" t="s">
        <v>215</v>
      </c>
      <c r="V5485" s="3" t="s">
        <v>215</v>
      </c>
      <c r="W5485" s="3" t="s">
        <v>215</v>
      </c>
      <c r="X5485" s="3" t="s">
        <v>215</v>
      </c>
      <c r="Y5485" s="3">
        <v>181.11799999999999</v>
      </c>
      <c r="Z5485" s="3">
        <v>186.34700000000001</v>
      </c>
      <c r="AA5485" s="3">
        <v>187.47900000000001</v>
      </c>
      <c r="AB5485" s="3">
        <v>191.45099999999999</v>
      </c>
      <c r="AC5485" s="3">
        <v>189.71100000000001</v>
      </c>
      <c r="AD5485" s="3">
        <v>178.27600000000001</v>
      </c>
      <c r="AE5485" s="3">
        <v>182.64400000000001</v>
      </c>
      <c r="AF5485" s="3">
        <v>190.643</v>
      </c>
      <c r="AG5485" s="3">
        <v>203.435</v>
      </c>
      <c r="AH5485" s="3">
        <v>214.03700000000001</v>
      </c>
      <c r="AI5485" s="3">
        <v>213.411</v>
      </c>
      <c r="AJ5485" s="3">
        <v>211.18600000000001</v>
      </c>
      <c r="AK5485" s="3">
        <v>205.83199999999999</v>
      </c>
      <c r="AL5485" s="3">
        <v>248.95500000000001</v>
      </c>
      <c r="AM5485" s="3">
        <v>256.822</v>
      </c>
      <c r="AN5485" s="3">
        <v>288.29199999999997</v>
      </c>
      <c r="AO5485" s="3">
        <v>310.14600000000002</v>
      </c>
      <c r="AP5485" s="3">
        <v>334.72899999999998</v>
      </c>
      <c r="AQ5485" s="3">
        <v>349.19400000000002</v>
      </c>
      <c r="AR5485" s="3">
        <v>362.54199999999997</v>
      </c>
      <c r="AS5485" s="3">
        <v>359.71800000000002</v>
      </c>
      <c r="AT5485" s="3">
        <v>353.85399999999998</v>
      </c>
      <c r="AU5485" s="3">
        <v>337.66399999999999</v>
      </c>
      <c r="AV5485" s="3">
        <v>332.5</v>
      </c>
      <c r="AW5485" s="3">
        <v>329.10199999999998</v>
      </c>
      <c r="AX5485" s="3">
        <v>327.40899999999999</v>
      </c>
      <c r="AY5485" s="3">
        <v>327.572</v>
      </c>
      <c r="AZ5485" s="3">
        <v>320.49099999999999</v>
      </c>
      <c r="BA5485">
        <v>312.87099999999998</v>
      </c>
      <c r="BB5485">
        <v>2016</v>
      </c>
    </row>
    <row r="5486" spans="1:54" hidden="1" x14ac:dyDescent="0.2">
      <c r="A5486">
        <v>138</v>
      </c>
      <c r="B5486" t="s">
        <v>434</v>
      </c>
      <c r="C5486" t="s">
        <v>236</v>
      </c>
      <c r="D5486" t="s">
        <v>63</v>
      </c>
      <c r="E5486" t="s">
        <v>235</v>
      </c>
      <c r="F5486" t="s">
        <v>234</v>
      </c>
      <c r="G5486" t="s">
        <v>217</v>
      </c>
      <c r="I5486" t="s">
        <v>354</v>
      </c>
      <c r="J5486" s="3" t="s">
        <v>215</v>
      </c>
      <c r="K5486" s="3" t="s">
        <v>215</v>
      </c>
      <c r="L5486" s="3" t="s">
        <v>215</v>
      </c>
      <c r="M5486" s="3" t="s">
        <v>215</v>
      </c>
      <c r="N5486" s="3" t="s">
        <v>215</v>
      </c>
      <c r="O5486" s="3" t="s">
        <v>215</v>
      </c>
      <c r="P5486" s="3" t="s">
        <v>215</v>
      </c>
      <c r="Q5486" s="3" t="s">
        <v>215</v>
      </c>
      <c r="R5486" s="3" t="s">
        <v>215</v>
      </c>
      <c r="S5486" s="3" t="s">
        <v>215</v>
      </c>
      <c r="T5486" s="3" t="s">
        <v>215</v>
      </c>
      <c r="U5486" s="3" t="s">
        <v>215</v>
      </c>
      <c r="V5486" s="3" t="s">
        <v>215</v>
      </c>
      <c r="W5486" s="3" t="s">
        <v>215</v>
      </c>
      <c r="X5486" s="3" t="s">
        <v>215</v>
      </c>
      <c r="Y5486" s="3">
        <v>55.67</v>
      </c>
      <c r="Z5486" s="3">
        <v>54.652999999999999</v>
      </c>
      <c r="AA5486" s="3">
        <v>51.37</v>
      </c>
      <c r="AB5486" s="3">
        <v>49.176000000000002</v>
      </c>
      <c r="AC5486" s="3">
        <v>45.731000000000002</v>
      </c>
      <c r="AD5486" s="3">
        <v>39.787999999999997</v>
      </c>
      <c r="AE5486" s="3">
        <v>38.314999999999998</v>
      </c>
      <c r="AF5486" s="3">
        <v>38.552999999999997</v>
      </c>
      <c r="AG5486" s="3">
        <v>40.151000000000003</v>
      </c>
      <c r="AH5486" s="3">
        <v>40.851999999999997</v>
      </c>
      <c r="AI5486" s="3">
        <v>39.113999999999997</v>
      </c>
      <c r="AJ5486" s="3">
        <v>36.460999999999999</v>
      </c>
      <c r="AK5486" s="3">
        <v>33.561999999999998</v>
      </c>
      <c r="AL5486" s="3">
        <v>38.950000000000003</v>
      </c>
      <c r="AM5486" s="3">
        <v>41.588000000000001</v>
      </c>
      <c r="AN5486" s="3">
        <v>45.651000000000003</v>
      </c>
      <c r="AO5486" s="3">
        <v>48.24</v>
      </c>
      <c r="AP5486" s="3">
        <v>51.883000000000003</v>
      </c>
      <c r="AQ5486" s="3">
        <v>53.496000000000002</v>
      </c>
      <c r="AR5486" s="3">
        <v>54.680999999999997</v>
      </c>
      <c r="AS5486" s="3">
        <v>52.631999999999998</v>
      </c>
      <c r="AT5486" s="3">
        <v>50.360999999999997</v>
      </c>
      <c r="AU5486" s="3">
        <v>46.173000000000002</v>
      </c>
      <c r="AV5486" s="3">
        <v>43.604999999999997</v>
      </c>
      <c r="AW5486" s="3">
        <v>41.484999999999999</v>
      </c>
      <c r="AX5486" s="3">
        <v>39.960999999999999</v>
      </c>
      <c r="AY5486" s="3">
        <v>38.665999999999997</v>
      </c>
      <c r="AZ5486" s="3">
        <v>36.616</v>
      </c>
      <c r="BA5486">
        <v>34.594999999999999</v>
      </c>
      <c r="BB5486">
        <v>2016</v>
      </c>
    </row>
    <row r="5487" spans="1:54" hidden="1" x14ac:dyDescent="0.2">
      <c r="A5487">
        <v>138</v>
      </c>
      <c r="B5487" t="s">
        <v>434</v>
      </c>
      <c r="C5487" t="s">
        <v>233</v>
      </c>
      <c r="D5487" t="s">
        <v>63</v>
      </c>
      <c r="E5487" t="s">
        <v>231</v>
      </c>
      <c r="F5487" t="s">
        <v>230</v>
      </c>
      <c r="G5487" t="s">
        <v>225</v>
      </c>
      <c r="H5487" t="s">
        <v>222</v>
      </c>
      <c r="I5487" t="s">
        <v>1501</v>
      </c>
      <c r="J5487" s="3">
        <v>76.147999999999996</v>
      </c>
      <c r="K5487" s="3">
        <v>85.935000000000002</v>
      </c>
      <c r="L5487" s="3">
        <v>100.032</v>
      </c>
      <c r="M5487" s="3">
        <v>115.733</v>
      </c>
      <c r="N5487" s="3">
        <v>128.29900000000001</v>
      </c>
      <c r="O5487" s="3">
        <v>145.286</v>
      </c>
      <c r="P5487" s="3">
        <v>154.124</v>
      </c>
      <c r="Q5487" s="3">
        <v>161.80500000000001</v>
      </c>
      <c r="R5487" s="3">
        <v>174.524</v>
      </c>
      <c r="S5487" s="3">
        <v>184.94</v>
      </c>
      <c r="T5487" s="3">
        <v>199.04599999999999</v>
      </c>
      <c r="U5487" s="3">
        <v>209.709</v>
      </c>
      <c r="V5487" s="3">
        <v>220.60499999999999</v>
      </c>
      <c r="W5487" s="3">
        <v>230.17400000000001</v>
      </c>
      <c r="X5487" s="3">
        <v>232.017</v>
      </c>
      <c r="Y5487" s="3">
        <v>237.97300000000001</v>
      </c>
      <c r="Z5487" s="3">
        <v>242.90199999999999</v>
      </c>
      <c r="AA5487" s="3">
        <v>239.33500000000001</v>
      </c>
      <c r="AB5487" s="3">
        <v>243.13499999999999</v>
      </c>
      <c r="AC5487" s="3">
        <v>241.32300000000001</v>
      </c>
      <c r="AD5487" s="3">
        <v>230.08</v>
      </c>
      <c r="AE5487" s="3">
        <v>232.07300000000001</v>
      </c>
      <c r="AF5487" s="3">
        <v>238.21299999999999</v>
      </c>
      <c r="AG5487" s="3">
        <v>249.821</v>
      </c>
      <c r="AH5487" s="3">
        <v>259.947</v>
      </c>
      <c r="AI5487" s="3">
        <v>267.03800000000001</v>
      </c>
      <c r="AJ5487" s="3">
        <v>257.60199999999998</v>
      </c>
      <c r="AK5487" s="3">
        <v>259.88400000000001</v>
      </c>
      <c r="AL5487" s="3">
        <v>348.13099999999997</v>
      </c>
      <c r="AM5487" s="3">
        <v>348.86399999999998</v>
      </c>
      <c r="AN5487" s="3">
        <v>374.738</v>
      </c>
      <c r="AO5487" s="3">
        <v>396.26</v>
      </c>
      <c r="AP5487" s="3">
        <v>427.767</v>
      </c>
      <c r="AQ5487" s="3">
        <v>442.54300000000001</v>
      </c>
      <c r="AR5487" s="3">
        <v>450.61500000000001</v>
      </c>
      <c r="AS5487" s="3">
        <v>441.40100000000001</v>
      </c>
      <c r="AT5487" s="3">
        <v>434.20499999999998</v>
      </c>
      <c r="AU5487" s="3">
        <v>414.34</v>
      </c>
      <c r="AV5487" s="3">
        <v>408.00200000000001</v>
      </c>
      <c r="AW5487" s="3">
        <v>403.83300000000003</v>
      </c>
      <c r="AX5487" s="3">
        <v>401.75599999999997</v>
      </c>
      <c r="AY5487" s="3">
        <v>401.95600000000002</v>
      </c>
      <c r="AZ5487" s="3">
        <v>393.26600000000002</v>
      </c>
      <c r="BA5487">
        <v>383.91699999999997</v>
      </c>
      <c r="BB5487">
        <v>2016</v>
      </c>
    </row>
    <row r="5488" spans="1:54" hidden="1" x14ac:dyDescent="0.2">
      <c r="A5488">
        <v>138</v>
      </c>
      <c r="B5488" t="s">
        <v>434</v>
      </c>
      <c r="C5488" t="s">
        <v>232</v>
      </c>
      <c r="D5488" t="s">
        <v>63</v>
      </c>
      <c r="E5488" t="s">
        <v>231</v>
      </c>
      <c r="F5488" t="s">
        <v>230</v>
      </c>
      <c r="G5488" t="s">
        <v>217</v>
      </c>
      <c r="I5488" t="s">
        <v>229</v>
      </c>
      <c r="J5488" s="3">
        <v>44.6</v>
      </c>
      <c r="K5488" s="3">
        <v>48</v>
      </c>
      <c r="L5488" s="3">
        <v>53.7</v>
      </c>
      <c r="M5488" s="3">
        <v>59.8</v>
      </c>
      <c r="N5488" s="3">
        <v>63.4</v>
      </c>
      <c r="O5488" s="3">
        <v>68.7</v>
      </c>
      <c r="P5488" s="3">
        <v>70.599999999999994</v>
      </c>
      <c r="Q5488" s="3">
        <v>73</v>
      </c>
      <c r="R5488" s="3">
        <v>75.5</v>
      </c>
      <c r="S5488" s="3">
        <v>75.599999999999994</v>
      </c>
      <c r="T5488" s="3">
        <v>76.900000000000006</v>
      </c>
      <c r="U5488" s="3">
        <v>76.7</v>
      </c>
      <c r="V5488" s="3">
        <v>77.400000000000006</v>
      </c>
      <c r="W5488" s="3">
        <v>78.5</v>
      </c>
      <c r="X5488" s="3">
        <v>75.3</v>
      </c>
      <c r="Y5488" s="3">
        <v>73.146000000000001</v>
      </c>
      <c r="Z5488" s="3">
        <v>71.239999999999995</v>
      </c>
      <c r="AA5488" s="3">
        <v>65.578000000000003</v>
      </c>
      <c r="AB5488" s="3">
        <v>62.451999999999998</v>
      </c>
      <c r="AC5488" s="3">
        <v>58.173000000000002</v>
      </c>
      <c r="AD5488" s="3">
        <v>51.35</v>
      </c>
      <c r="AE5488" s="3">
        <v>48.683999999999997</v>
      </c>
      <c r="AF5488" s="3">
        <v>48.171999999999997</v>
      </c>
      <c r="AG5488" s="3">
        <v>49.305999999999997</v>
      </c>
      <c r="AH5488" s="3">
        <v>49.613999999999997</v>
      </c>
      <c r="AI5488" s="3">
        <v>48.942999999999998</v>
      </c>
      <c r="AJ5488" s="3">
        <v>44.475000000000001</v>
      </c>
      <c r="AK5488" s="3">
        <v>42.375999999999998</v>
      </c>
      <c r="AL5488" s="3">
        <v>54.466999999999999</v>
      </c>
      <c r="AM5488" s="3">
        <v>56.493000000000002</v>
      </c>
      <c r="AN5488" s="3">
        <v>59.34</v>
      </c>
      <c r="AO5488" s="3">
        <v>61.634</v>
      </c>
      <c r="AP5488" s="3">
        <v>66.304000000000002</v>
      </c>
      <c r="AQ5488" s="3">
        <v>67.796999999999997</v>
      </c>
      <c r="AR5488" s="3">
        <v>67.965000000000003</v>
      </c>
      <c r="AS5488" s="3">
        <v>64.584000000000003</v>
      </c>
      <c r="AT5488" s="3">
        <v>61.795999999999999</v>
      </c>
      <c r="AU5488" s="3">
        <v>56.658000000000001</v>
      </c>
      <c r="AV5488" s="3">
        <v>53.506999999999998</v>
      </c>
      <c r="AW5488" s="3">
        <v>50.905000000000001</v>
      </c>
      <c r="AX5488" s="3">
        <v>49.036000000000001</v>
      </c>
      <c r="AY5488" s="3">
        <v>47.445999999999998</v>
      </c>
      <c r="AZ5488" s="3">
        <v>44.930999999999997</v>
      </c>
      <c r="BA5488">
        <v>42.451000000000001</v>
      </c>
      <c r="BB5488">
        <v>2016</v>
      </c>
    </row>
    <row r="5489" spans="1:54" hidden="1" x14ac:dyDescent="0.2">
      <c r="A5489">
        <v>138</v>
      </c>
      <c r="B5489" t="s">
        <v>434</v>
      </c>
      <c r="C5489" t="s">
        <v>228</v>
      </c>
      <c r="D5489" t="s">
        <v>63</v>
      </c>
      <c r="E5489" t="s">
        <v>227</v>
      </c>
      <c r="F5489" t="s">
        <v>226</v>
      </c>
      <c r="G5489" t="s">
        <v>225</v>
      </c>
      <c r="H5489" t="s">
        <v>222</v>
      </c>
      <c r="I5489" t="s">
        <v>1501</v>
      </c>
      <c r="J5489" s="3">
        <v>170.73599999999999</v>
      </c>
      <c r="K5489" s="3">
        <v>179.03200000000001</v>
      </c>
      <c r="L5489" s="3">
        <v>186.279</v>
      </c>
      <c r="M5489" s="3">
        <v>193.53399999999999</v>
      </c>
      <c r="N5489" s="3">
        <v>202.364</v>
      </c>
      <c r="O5489" s="3">
        <v>211.47900000000001</v>
      </c>
      <c r="P5489" s="3">
        <v>218.30600000000001</v>
      </c>
      <c r="Q5489" s="3">
        <v>221.65</v>
      </c>
      <c r="R5489" s="3">
        <v>231.15700000000001</v>
      </c>
      <c r="S5489" s="3">
        <v>244.62899999999999</v>
      </c>
      <c r="T5489" s="3">
        <v>258.83699999999999</v>
      </c>
      <c r="U5489" s="3">
        <v>273.41399999999999</v>
      </c>
      <c r="V5489" s="3">
        <v>285.02</v>
      </c>
      <c r="W5489" s="3">
        <v>293.21499999999997</v>
      </c>
      <c r="X5489" s="3">
        <v>308.12400000000002</v>
      </c>
      <c r="Y5489" s="3">
        <v>325.34100000000001</v>
      </c>
      <c r="Z5489" s="3">
        <v>340.964</v>
      </c>
      <c r="AA5489" s="3">
        <v>364.96100000000001</v>
      </c>
      <c r="AB5489" s="3">
        <v>389.315</v>
      </c>
      <c r="AC5489" s="3">
        <v>414.83800000000002</v>
      </c>
      <c r="AD5489" s="3">
        <v>448.06099999999998</v>
      </c>
      <c r="AE5489" s="3">
        <v>476.69600000000003</v>
      </c>
      <c r="AF5489" s="3">
        <v>494.50099999999998</v>
      </c>
      <c r="AG5489" s="3">
        <v>506.67099999999999</v>
      </c>
      <c r="AH5489" s="3">
        <v>523.93899999999996</v>
      </c>
      <c r="AI5489" s="3">
        <v>545.60900000000004</v>
      </c>
      <c r="AJ5489" s="3">
        <v>579.21199999999999</v>
      </c>
      <c r="AK5489" s="3">
        <v>613.28</v>
      </c>
      <c r="AL5489" s="3">
        <v>639.16300000000001</v>
      </c>
      <c r="AM5489" s="3">
        <v>617.54</v>
      </c>
      <c r="AN5489" s="3">
        <v>631.51199999999994</v>
      </c>
      <c r="AO5489" s="3">
        <v>642.92899999999997</v>
      </c>
      <c r="AP5489" s="3">
        <v>645.16399999999999</v>
      </c>
      <c r="AQ5489" s="3">
        <v>652.74800000000005</v>
      </c>
      <c r="AR5489" s="3">
        <v>663.00800000000004</v>
      </c>
      <c r="AS5489" s="3">
        <v>683.45699999999999</v>
      </c>
      <c r="AT5489" s="3">
        <v>702.64099999999996</v>
      </c>
      <c r="AU5489" s="3">
        <v>731.29700000000003</v>
      </c>
      <c r="AV5489" s="3">
        <v>762.51900000000001</v>
      </c>
      <c r="AW5489" s="3">
        <v>793.31</v>
      </c>
      <c r="AX5489" s="3">
        <v>819.31299999999999</v>
      </c>
      <c r="AY5489" s="3">
        <v>847.18299999999999</v>
      </c>
      <c r="AZ5489" s="3">
        <v>875.27</v>
      </c>
      <c r="BA5489">
        <v>904.37599999999998</v>
      </c>
      <c r="BB5489">
        <v>2016</v>
      </c>
    </row>
    <row r="5490" spans="1:54" hidden="1" x14ac:dyDescent="0.2">
      <c r="A5490">
        <v>138</v>
      </c>
      <c r="B5490" t="s">
        <v>434</v>
      </c>
      <c r="C5490" t="s">
        <v>224</v>
      </c>
      <c r="D5490" t="s">
        <v>63</v>
      </c>
      <c r="E5490" t="s">
        <v>219</v>
      </c>
      <c r="F5490" t="s">
        <v>218</v>
      </c>
      <c r="G5490" t="s">
        <v>223</v>
      </c>
      <c r="H5490" t="s">
        <v>222</v>
      </c>
      <c r="I5490" t="s">
        <v>1502</v>
      </c>
      <c r="J5490" s="3">
        <v>-0.85499999999999998</v>
      </c>
      <c r="K5490" s="3">
        <v>3.8260000000000001</v>
      </c>
      <c r="L5490" s="3">
        <v>5.0250000000000004</v>
      </c>
      <c r="M5490" s="3">
        <v>5.0890000000000004</v>
      </c>
      <c r="N5490" s="3">
        <v>6.38</v>
      </c>
      <c r="O5490" s="3">
        <v>4.2480000000000002</v>
      </c>
      <c r="P5490" s="3">
        <v>4.3179999999999996</v>
      </c>
      <c r="Q5490" s="3">
        <v>4.1870000000000003</v>
      </c>
      <c r="R5490" s="3">
        <v>7.1319999999999997</v>
      </c>
      <c r="S5490" s="3">
        <v>10.039</v>
      </c>
      <c r="T5490" s="3">
        <v>8.0890000000000004</v>
      </c>
      <c r="U5490" s="3">
        <v>7.4660000000000002</v>
      </c>
      <c r="V5490" s="3">
        <v>6.8470000000000004</v>
      </c>
      <c r="W5490" s="3">
        <v>13.202999999999999</v>
      </c>
      <c r="X5490" s="3">
        <v>17.294</v>
      </c>
      <c r="Y5490" s="3">
        <v>25.773</v>
      </c>
      <c r="Z5490" s="3">
        <v>21.501999999999999</v>
      </c>
      <c r="AA5490" s="3">
        <v>25.077000000000002</v>
      </c>
      <c r="AB5490" s="3">
        <v>13.031000000000001</v>
      </c>
      <c r="AC5490" s="3">
        <v>15.683999999999999</v>
      </c>
      <c r="AD5490" s="3">
        <v>7.2640000000000002</v>
      </c>
      <c r="AE5490" s="3">
        <v>9.81</v>
      </c>
      <c r="AF5490" s="3">
        <v>11.016999999999999</v>
      </c>
      <c r="AG5490" s="3">
        <v>29.867000000000001</v>
      </c>
      <c r="AH5490" s="3">
        <v>44.273000000000003</v>
      </c>
      <c r="AI5490" s="3">
        <v>41.598999999999997</v>
      </c>
      <c r="AJ5490" s="3">
        <v>57.167000000000002</v>
      </c>
      <c r="AK5490" s="3">
        <v>50.057000000000002</v>
      </c>
      <c r="AL5490" s="3">
        <v>38.951000000000001</v>
      </c>
      <c r="AM5490" s="3">
        <v>50.017000000000003</v>
      </c>
      <c r="AN5490" s="3">
        <v>61.822000000000003</v>
      </c>
      <c r="AO5490" s="3">
        <v>81.316999999999993</v>
      </c>
      <c r="AP5490" s="3">
        <v>89.543999999999997</v>
      </c>
      <c r="AQ5490" s="3">
        <v>85.495999999999995</v>
      </c>
      <c r="AR5490" s="3">
        <v>75.930999999999997</v>
      </c>
      <c r="AS5490" s="3">
        <v>65.828999999999994</v>
      </c>
      <c r="AT5490" s="3">
        <v>65.573999999999998</v>
      </c>
      <c r="AU5490" s="3">
        <v>80.882999999999996</v>
      </c>
      <c r="AV5490" s="3">
        <v>90.546000000000006</v>
      </c>
      <c r="AW5490" s="3">
        <v>88.43</v>
      </c>
      <c r="AX5490" s="3">
        <v>89.353999999999999</v>
      </c>
      <c r="AY5490" s="3">
        <v>89.47</v>
      </c>
      <c r="AZ5490" s="3">
        <v>89.385999999999996</v>
      </c>
      <c r="BA5490">
        <v>89.477000000000004</v>
      </c>
      <c r="BB5490">
        <v>2016</v>
      </c>
    </row>
    <row r="5491" spans="1:54" hidden="1" x14ac:dyDescent="0.2">
      <c r="A5491">
        <v>138</v>
      </c>
      <c r="B5491" t="s">
        <v>434</v>
      </c>
      <c r="C5491" t="s">
        <v>220</v>
      </c>
      <c r="D5491" t="s">
        <v>63</v>
      </c>
      <c r="E5491" t="s">
        <v>219</v>
      </c>
      <c r="F5491" t="s">
        <v>218</v>
      </c>
      <c r="G5491" t="s">
        <v>217</v>
      </c>
      <c r="I5491" t="s">
        <v>216</v>
      </c>
      <c r="J5491" s="3">
        <v>-0.45100000000000001</v>
      </c>
      <c r="K5491" s="3">
        <v>2.4089999999999998</v>
      </c>
      <c r="L5491" s="3">
        <v>3.266</v>
      </c>
      <c r="M5491" s="3">
        <v>3.3969999999999998</v>
      </c>
      <c r="N5491" s="3">
        <v>4.5759999999999996</v>
      </c>
      <c r="O5491" s="3">
        <v>3.0030000000000001</v>
      </c>
      <c r="P5491" s="3">
        <v>2.19</v>
      </c>
      <c r="Q5491" s="3">
        <v>1.734</v>
      </c>
      <c r="R5491" s="3">
        <v>2.7610000000000001</v>
      </c>
      <c r="S5491" s="3">
        <v>3.9449999999999998</v>
      </c>
      <c r="T5491" s="3">
        <v>2.5760000000000001</v>
      </c>
      <c r="U5491" s="3">
        <v>2.3090000000000002</v>
      </c>
      <c r="V5491" s="3">
        <v>1.913</v>
      </c>
      <c r="W5491" s="3">
        <v>3.7930000000000001</v>
      </c>
      <c r="X5491" s="3">
        <v>4.625</v>
      </c>
      <c r="Y5491" s="3">
        <v>5.7670000000000003</v>
      </c>
      <c r="Z5491" s="3">
        <v>4.8230000000000004</v>
      </c>
      <c r="AA5491" s="3">
        <v>6.0759999999999996</v>
      </c>
      <c r="AB5491" s="3">
        <v>3.0089999999999999</v>
      </c>
      <c r="AC5491" s="3">
        <v>3.544</v>
      </c>
      <c r="AD5491" s="3">
        <v>1.7549999999999999</v>
      </c>
      <c r="AE5491" s="3">
        <v>2.298</v>
      </c>
      <c r="AF5491" s="3">
        <v>2.36</v>
      </c>
      <c r="AG5491" s="3">
        <v>5.2140000000000004</v>
      </c>
      <c r="AH5491" s="3">
        <v>6.798</v>
      </c>
      <c r="AI5491" s="3">
        <v>6.1210000000000004</v>
      </c>
      <c r="AJ5491" s="3">
        <v>7.8609999999999998</v>
      </c>
      <c r="AK5491" s="3">
        <v>5.9550000000000001</v>
      </c>
      <c r="AL5491" s="3">
        <v>4.141</v>
      </c>
      <c r="AM5491" s="3">
        <v>5.8150000000000004</v>
      </c>
      <c r="AN5491" s="3">
        <v>7.3780000000000001</v>
      </c>
      <c r="AO5491" s="3">
        <v>9.09</v>
      </c>
      <c r="AP5491" s="3">
        <v>10.795999999999999</v>
      </c>
      <c r="AQ5491" s="3">
        <v>9.8620000000000001</v>
      </c>
      <c r="AR5491" s="3">
        <v>8.6180000000000003</v>
      </c>
      <c r="AS5491" s="3">
        <v>8.68</v>
      </c>
      <c r="AT5491" s="3">
        <v>8.4329999999999998</v>
      </c>
      <c r="AU5491" s="3">
        <v>9.7949999999999999</v>
      </c>
      <c r="AV5491" s="3">
        <v>9.5779999999999994</v>
      </c>
      <c r="AW5491" s="3">
        <v>8.8889999999999993</v>
      </c>
      <c r="AX5491" s="3">
        <v>8.5990000000000002</v>
      </c>
      <c r="AY5491" s="3">
        <v>8.2690000000000001</v>
      </c>
      <c r="AZ5491" s="3">
        <v>7.94</v>
      </c>
      <c r="BA5491">
        <v>7.66</v>
      </c>
      <c r="BB5491">
        <v>2016</v>
      </c>
    </row>
    <row r="5492" spans="1:54" x14ac:dyDescent="0.2">
      <c r="A5492">
        <v>196</v>
      </c>
      <c r="B5492" t="s">
        <v>433</v>
      </c>
      <c r="C5492" t="s">
        <v>352</v>
      </c>
      <c r="D5492" t="s">
        <v>13</v>
      </c>
      <c r="E5492" t="s">
        <v>349</v>
      </c>
      <c r="F5492" t="s">
        <v>351</v>
      </c>
      <c r="G5492" t="s">
        <v>225</v>
      </c>
      <c r="H5492" t="s">
        <v>222</v>
      </c>
      <c r="I5492" t="s">
        <v>1503</v>
      </c>
      <c r="J5492" s="3">
        <v>90.238</v>
      </c>
      <c r="K5492" s="3">
        <v>92.91</v>
      </c>
      <c r="L5492" s="3">
        <v>95.584000000000003</v>
      </c>
      <c r="M5492" s="3">
        <v>95.465000000000003</v>
      </c>
      <c r="N5492" s="3">
        <v>102.012</v>
      </c>
      <c r="O5492" s="3">
        <v>103.249</v>
      </c>
      <c r="P5492" s="3">
        <v>105.11799999999999</v>
      </c>
      <c r="Q5492" s="3">
        <v>107.679</v>
      </c>
      <c r="R5492" s="3">
        <v>108.277</v>
      </c>
      <c r="S5492" s="3">
        <v>109.902</v>
      </c>
      <c r="T5492" s="3">
        <v>111.069</v>
      </c>
      <c r="U5492" s="3">
        <v>108.649</v>
      </c>
      <c r="V5492" s="3">
        <v>109.58799999999999</v>
      </c>
      <c r="W5492" s="3">
        <v>114.931</v>
      </c>
      <c r="X5492" s="3">
        <v>122.58199999999999</v>
      </c>
      <c r="Y5492" s="3">
        <v>127.889</v>
      </c>
      <c r="Z5492" s="3">
        <v>132.67699999999999</v>
      </c>
      <c r="AA5492" s="3">
        <v>136.67599999999999</v>
      </c>
      <c r="AB5492" s="3">
        <v>137.733</v>
      </c>
      <c r="AC5492" s="3">
        <v>143.863</v>
      </c>
      <c r="AD5492" s="3">
        <v>149.81700000000001</v>
      </c>
      <c r="AE5492" s="3">
        <v>153.08799999999999</v>
      </c>
      <c r="AF5492" s="3">
        <v>160.869</v>
      </c>
      <c r="AG5492" s="3">
        <v>168.26</v>
      </c>
      <c r="AH5492" s="3">
        <v>175.685</v>
      </c>
      <c r="AI5492" s="3">
        <v>180.17400000000001</v>
      </c>
      <c r="AJ5492" s="3">
        <v>185.119</v>
      </c>
      <c r="AK5492" s="3">
        <v>192.45599999999999</v>
      </c>
      <c r="AL5492" s="3">
        <v>191.67400000000001</v>
      </c>
      <c r="AM5492" s="3">
        <v>192.29900000000001</v>
      </c>
      <c r="AN5492" s="3">
        <v>196.15199999999999</v>
      </c>
      <c r="AO5492" s="3">
        <v>199.81700000000001</v>
      </c>
      <c r="AP5492" s="3">
        <v>204.91</v>
      </c>
      <c r="AQ5492" s="3">
        <v>209.398</v>
      </c>
      <c r="AR5492" s="3">
        <v>216.02699999999999</v>
      </c>
      <c r="AS5492" s="3">
        <v>225.02600000000001</v>
      </c>
      <c r="AT5492" s="3">
        <v>234.369</v>
      </c>
      <c r="AU5492" s="3">
        <v>241.483</v>
      </c>
      <c r="AV5492" s="3">
        <v>248.529</v>
      </c>
      <c r="AW5492" s="3">
        <v>255.66800000000001</v>
      </c>
      <c r="AX5492" s="3">
        <v>263.33499999999998</v>
      </c>
      <c r="AY5492" s="3">
        <v>270.892</v>
      </c>
      <c r="AZ5492" s="3">
        <v>277.709</v>
      </c>
      <c r="BA5492">
        <v>284.32799999999997</v>
      </c>
      <c r="BB5492">
        <v>2017</v>
      </c>
    </row>
    <row r="5493" spans="1:54" hidden="1" x14ac:dyDescent="0.2">
      <c r="A5493">
        <v>196</v>
      </c>
      <c r="B5493" t="s">
        <v>433</v>
      </c>
      <c r="C5493" t="s">
        <v>350</v>
      </c>
      <c r="D5493" t="s">
        <v>13</v>
      </c>
      <c r="E5493" t="s">
        <v>349</v>
      </c>
      <c r="F5493" t="s">
        <v>348</v>
      </c>
      <c r="G5493" t="s">
        <v>275</v>
      </c>
      <c r="I5493" t="s">
        <v>347</v>
      </c>
      <c r="J5493" s="3">
        <v>1.0089999999999999</v>
      </c>
      <c r="K5493" s="3">
        <v>2.9609999999999999</v>
      </c>
      <c r="L5493" s="3">
        <v>2.8780000000000001</v>
      </c>
      <c r="M5493" s="3">
        <v>-0.124</v>
      </c>
      <c r="N5493" s="3">
        <v>6.8579999999999997</v>
      </c>
      <c r="O5493" s="3">
        <v>1.2130000000000001</v>
      </c>
      <c r="P5493" s="3">
        <v>1.81</v>
      </c>
      <c r="Q5493" s="3">
        <v>2.4359999999999999</v>
      </c>
      <c r="R5493" s="3">
        <v>0.55500000000000005</v>
      </c>
      <c r="S5493" s="3">
        <v>1.5009999999999999</v>
      </c>
      <c r="T5493" s="3">
        <v>1.0620000000000001</v>
      </c>
      <c r="U5493" s="3">
        <v>-2.1789999999999998</v>
      </c>
      <c r="V5493" s="3">
        <v>0.86399999999999999</v>
      </c>
      <c r="W5493" s="3">
        <v>4.8760000000000003</v>
      </c>
      <c r="X5493" s="3">
        <v>6.657</v>
      </c>
      <c r="Y5493" s="3">
        <v>4.3289999999999997</v>
      </c>
      <c r="Z5493" s="3">
        <v>3.7440000000000002</v>
      </c>
      <c r="AA5493" s="3">
        <v>3.0139999999999998</v>
      </c>
      <c r="AB5493" s="3">
        <v>0.77300000000000002</v>
      </c>
      <c r="AC5493" s="3">
        <v>4.4509999999999996</v>
      </c>
      <c r="AD5493" s="3">
        <v>4.1390000000000002</v>
      </c>
      <c r="AE5493" s="3">
        <v>2.1829999999999998</v>
      </c>
      <c r="AF5493" s="3">
        <v>5.0830000000000002</v>
      </c>
      <c r="AG5493" s="3">
        <v>4.5940000000000003</v>
      </c>
      <c r="AH5493" s="3">
        <v>4.4130000000000003</v>
      </c>
      <c r="AI5493" s="3">
        <v>2.5550000000000002</v>
      </c>
      <c r="AJ5493" s="3">
        <v>2.7450000000000001</v>
      </c>
      <c r="AK5493" s="3">
        <v>3.9630000000000001</v>
      </c>
      <c r="AL5493" s="3">
        <v>-0.40600000000000003</v>
      </c>
      <c r="AM5493" s="3">
        <v>0.32600000000000001</v>
      </c>
      <c r="AN5493" s="3">
        <v>2.004</v>
      </c>
      <c r="AO5493" s="3">
        <v>1.8680000000000001</v>
      </c>
      <c r="AP5493" s="3">
        <v>2.5489999999999999</v>
      </c>
      <c r="AQ5493" s="3">
        <v>2.19</v>
      </c>
      <c r="AR5493" s="3">
        <v>3.1659999999999999</v>
      </c>
      <c r="AS5493" s="3">
        <v>4.1660000000000004</v>
      </c>
      <c r="AT5493" s="3">
        <v>4.1520000000000001</v>
      </c>
      <c r="AU5493" s="3">
        <v>3.0350000000000001</v>
      </c>
      <c r="AV5493" s="3">
        <v>2.9180000000000001</v>
      </c>
      <c r="AW5493" s="3">
        <v>2.8719999999999999</v>
      </c>
      <c r="AX5493" s="3">
        <v>2.9990000000000001</v>
      </c>
      <c r="AY5493" s="3">
        <v>2.87</v>
      </c>
      <c r="AZ5493" s="3">
        <v>2.5169999999999999</v>
      </c>
      <c r="BA5493">
        <v>2.383</v>
      </c>
      <c r="BB5493">
        <v>2017</v>
      </c>
    </row>
    <row r="5494" spans="1:54" hidden="1" x14ac:dyDescent="0.2">
      <c r="A5494">
        <v>196</v>
      </c>
      <c r="B5494" t="s">
        <v>433</v>
      </c>
      <c r="C5494" t="s">
        <v>346</v>
      </c>
      <c r="D5494" t="s">
        <v>13</v>
      </c>
      <c r="E5494" t="s">
        <v>342</v>
      </c>
      <c r="F5494" t="s">
        <v>345</v>
      </c>
      <c r="G5494" t="s">
        <v>225</v>
      </c>
      <c r="H5494" t="s">
        <v>222</v>
      </c>
      <c r="I5494" t="s">
        <v>1503</v>
      </c>
      <c r="J5494" s="3">
        <v>23.117000000000001</v>
      </c>
      <c r="K5494" s="3">
        <v>26.943000000000001</v>
      </c>
      <c r="L5494" s="3">
        <v>30.864000000000001</v>
      </c>
      <c r="M5494" s="3">
        <v>33.572000000000003</v>
      </c>
      <c r="N5494" s="3">
        <v>38.630000000000003</v>
      </c>
      <c r="O5494" s="3">
        <v>45.176000000000002</v>
      </c>
      <c r="P5494" s="3">
        <v>52.296999999999997</v>
      </c>
      <c r="Q5494" s="3">
        <v>62.36</v>
      </c>
      <c r="R5494" s="3">
        <v>69.271000000000001</v>
      </c>
      <c r="S5494" s="3">
        <v>73.626000000000005</v>
      </c>
      <c r="T5494" s="3">
        <v>76.680000000000007</v>
      </c>
      <c r="U5494" s="3">
        <v>75.247</v>
      </c>
      <c r="V5494" s="3">
        <v>77.298000000000002</v>
      </c>
      <c r="W5494" s="3">
        <v>82.847999999999999</v>
      </c>
      <c r="X5494" s="3">
        <v>89.058000000000007</v>
      </c>
      <c r="Y5494" s="3">
        <v>94.772000000000006</v>
      </c>
      <c r="Z5494" s="3">
        <v>100.43899999999999</v>
      </c>
      <c r="AA5494" s="3">
        <v>103.898</v>
      </c>
      <c r="AB5494" s="3">
        <v>105.80500000000001</v>
      </c>
      <c r="AC5494" s="3">
        <v>111.13</v>
      </c>
      <c r="AD5494" s="3">
        <v>118.37</v>
      </c>
      <c r="AE5494" s="3">
        <v>126.248</v>
      </c>
      <c r="AF5494" s="3">
        <v>133.65600000000001</v>
      </c>
      <c r="AG5494" s="3">
        <v>141.636</v>
      </c>
      <c r="AH5494" s="3">
        <v>152.982</v>
      </c>
      <c r="AI5494" s="3">
        <v>160.72200000000001</v>
      </c>
      <c r="AJ5494" s="3">
        <v>168.995</v>
      </c>
      <c r="AK5494" s="3">
        <v>183.31899999999999</v>
      </c>
      <c r="AL5494" s="3">
        <v>189.66499999999999</v>
      </c>
      <c r="AM5494" s="3">
        <v>191.96299999999999</v>
      </c>
      <c r="AN5494" s="3">
        <v>201.45699999999999</v>
      </c>
      <c r="AO5494" s="3">
        <v>211.22399999999999</v>
      </c>
      <c r="AP5494" s="3">
        <v>215.97200000000001</v>
      </c>
      <c r="AQ5494" s="3">
        <v>227.87700000000001</v>
      </c>
      <c r="AR5494" s="3">
        <v>240.524</v>
      </c>
      <c r="AS5494" s="3">
        <v>251.02199999999999</v>
      </c>
      <c r="AT5494" s="3">
        <v>265.98200000000003</v>
      </c>
      <c r="AU5494" s="3">
        <v>283.44299999999998</v>
      </c>
      <c r="AV5494" s="3">
        <v>301.07400000000001</v>
      </c>
      <c r="AW5494" s="3">
        <v>317.64699999999999</v>
      </c>
      <c r="AX5494" s="3">
        <v>335.22399999999999</v>
      </c>
      <c r="AY5494" s="3">
        <v>353.495</v>
      </c>
      <c r="AZ5494" s="3">
        <v>370.99200000000002</v>
      </c>
      <c r="BA5494">
        <v>388.245</v>
      </c>
      <c r="BB5494">
        <v>2017</v>
      </c>
    </row>
    <row r="5495" spans="1:54" hidden="1" x14ac:dyDescent="0.2">
      <c r="A5495">
        <v>196</v>
      </c>
      <c r="B5495" t="s">
        <v>433</v>
      </c>
      <c r="C5495" t="s">
        <v>344</v>
      </c>
      <c r="D5495" t="s">
        <v>13</v>
      </c>
      <c r="E5495" t="s">
        <v>342</v>
      </c>
      <c r="F5495" t="s">
        <v>343</v>
      </c>
      <c r="G5495" t="s">
        <v>223</v>
      </c>
      <c r="H5495" t="s">
        <v>222</v>
      </c>
      <c r="I5495" t="s">
        <v>310</v>
      </c>
      <c r="J5495" s="3">
        <v>22.52</v>
      </c>
      <c r="K5495" s="3">
        <v>23.439</v>
      </c>
      <c r="L5495" s="3">
        <v>23.204999999999998</v>
      </c>
      <c r="M5495" s="3">
        <v>22.452999999999999</v>
      </c>
      <c r="N5495" s="3">
        <v>22.347000000000001</v>
      </c>
      <c r="O5495" s="3">
        <v>22.507999999999999</v>
      </c>
      <c r="P5495" s="3">
        <v>27.39</v>
      </c>
      <c r="Q5495" s="3">
        <v>36.927</v>
      </c>
      <c r="R5495" s="3">
        <v>45.442</v>
      </c>
      <c r="S5495" s="3">
        <v>44.061999999999998</v>
      </c>
      <c r="T5495" s="3">
        <v>45.774000000000001</v>
      </c>
      <c r="U5495" s="3">
        <v>43.445999999999998</v>
      </c>
      <c r="V5495" s="3">
        <v>41.53</v>
      </c>
      <c r="W5495" s="3">
        <v>44.798999999999999</v>
      </c>
      <c r="X5495" s="3">
        <v>52.872999999999998</v>
      </c>
      <c r="Y5495" s="3">
        <v>62.210999999999999</v>
      </c>
      <c r="Z5495" s="3">
        <v>69.063999999999993</v>
      </c>
      <c r="AA5495" s="3">
        <v>68.888000000000005</v>
      </c>
      <c r="AB5495" s="3">
        <v>56.78</v>
      </c>
      <c r="AC5495" s="3">
        <v>58.847999999999999</v>
      </c>
      <c r="AD5495" s="3">
        <v>54.139000000000003</v>
      </c>
      <c r="AE5495" s="3">
        <v>53.106000000000002</v>
      </c>
      <c r="AF5495" s="3">
        <v>62.045999999999999</v>
      </c>
      <c r="AG5495" s="3">
        <v>82.47</v>
      </c>
      <c r="AH5495" s="3">
        <v>101.581</v>
      </c>
      <c r="AI5495" s="3">
        <v>113.206</v>
      </c>
      <c r="AJ5495" s="3">
        <v>109.762</v>
      </c>
      <c r="AK5495" s="3">
        <v>134.94499999999999</v>
      </c>
      <c r="AL5495" s="3">
        <v>135.53</v>
      </c>
      <c r="AM5495" s="3">
        <v>121.732</v>
      </c>
      <c r="AN5495" s="3">
        <v>145.31</v>
      </c>
      <c r="AO5495" s="3">
        <v>167.114</v>
      </c>
      <c r="AP5495" s="3">
        <v>175.06200000000001</v>
      </c>
      <c r="AQ5495" s="3">
        <v>186.98</v>
      </c>
      <c r="AR5495" s="3">
        <v>199.83699999999999</v>
      </c>
      <c r="AS5495" s="3">
        <v>175.78399999999999</v>
      </c>
      <c r="AT5495" s="3">
        <v>185.38</v>
      </c>
      <c r="AU5495" s="3">
        <v>201.48500000000001</v>
      </c>
      <c r="AV5495" s="3">
        <v>220.88800000000001</v>
      </c>
      <c r="AW5495" s="3">
        <v>235.328</v>
      </c>
      <c r="AX5495" s="3">
        <v>251.17699999999999</v>
      </c>
      <c r="AY5495" s="3">
        <v>267.98700000000002</v>
      </c>
      <c r="AZ5495" s="3">
        <v>284.68700000000001</v>
      </c>
      <c r="BA5495">
        <v>300.142</v>
      </c>
      <c r="BB5495">
        <v>2017</v>
      </c>
    </row>
    <row r="5496" spans="1:54" hidden="1" x14ac:dyDescent="0.2">
      <c r="A5496">
        <v>196</v>
      </c>
      <c r="B5496" t="s">
        <v>433</v>
      </c>
      <c r="C5496" t="s">
        <v>213</v>
      </c>
      <c r="D5496" t="s">
        <v>13</v>
      </c>
      <c r="E5496" t="s">
        <v>342</v>
      </c>
      <c r="F5496" t="s">
        <v>341</v>
      </c>
      <c r="G5496" t="s">
        <v>323</v>
      </c>
      <c r="H5496" t="s">
        <v>222</v>
      </c>
      <c r="I5496" t="s">
        <v>310</v>
      </c>
      <c r="J5496" s="3">
        <v>27.574999999999999</v>
      </c>
      <c r="K5496" s="3">
        <v>31.042000000000002</v>
      </c>
      <c r="L5496" s="3">
        <v>33.917000000000002</v>
      </c>
      <c r="M5496" s="3">
        <v>35.212000000000003</v>
      </c>
      <c r="N5496" s="3">
        <v>38.962000000000003</v>
      </c>
      <c r="O5496" s="3">
        <v>40.697000000000003</v>
      </c>
      <c r="P5496" s="3">
        <v>42.268999999999998</v>
      </c>
      <c r="Q5496" s="3">
        <v>44.404000000000003</v>
      </c>
      <c r="R5496" s="3">
        <v>46.213000000000001</v>
      </c>
      <c r="S5496" s="3">
        <v>48.731000000000002</v>
      </c>
      <c r="T5496" s="3">
        <v>51.07</v>
      </c>
      <c r="U5496" s="3">
        <v>51.62</v>
      </c>
      <c r="V5496" s="3">
        <v>53.253</v>
      </c>
      <c r="W5496" s="3">
        <v>57.177999999999997</v>
      </c>
      <c r="X5496" s="3">
        <v>62.283000000000001</v>
      </c>
      <c r="Y5496" s="3">
        <v>66.334000000000003</v>
      </c>
      <c r="Z5496" s="3">
        <v>70.073999999999998</v>
      </c>
      <c r="AA5496" s="3">
        <v>73.421999999999997</v>
      </c>
      <c r="AB5496" s="3">
        <v>74.792000000000002</v>
      </c>
      <c r="AC5496" s="3">
        <v>79.316999999999993</v>
      </c>
      <c r="AD5496" s="3">
        <v>84.478999999999999</v>
      </c>
      <c r="AE5496" s="3">
        <v>88.29</v>
      </c>
      <c r="AF5496" s="3">
        <v>94.201999999999998</v>
      </c>
      <c r="AG5496" s="3">
        <v>100.495</v>
      </c>
      <c r="AH5496" s="3">
        <v>107.815</v>
      </c>
      <c r="AI5496" s="3">
        <v>114.127</v>
      </c>
      <c r="AJ5496" s="3">
        <v>120.863</v>
      </c>
      <c r="AK5496" s="3">
        <v>128.99700000000001</v>
      </c>
      <c r="AL5496" s="3">
        <v>130.99299999999999</v>
      </c>
      <c r="AM5496" s="3">
        <v>132.41800000000001</v>
      </c>
      <c r="AN5496" s="3">
        <v>136.721</v>
      </c>
      <c r="AO5496" s="3">
        <v>142.15100000000001</v>
      </c>
      <c r="AP5496" s="3">
        <v>148.459</v>
      </c>
      <c r="AQ5496" s="3">
        <v>154.161</v>
      </c>
      <c r="AR5496" s="3">
        <v>161.89599999999999</v>
      </c>
      <c r="AS5496" s="3">
        <v>170.46799999999999</v>
      </c>
      <c r="AT5496" s="3">
        <v>179.81100000000001</v>
      </c>
      <c r="AU5496" s="3">
        <v>188.60300000000001</v>
      </c>
      <c r="AV5496" s="3">
        <v>198.51599999999999</v>
      </c>
      <c r="AW5496" s="3">
        <v>208.64699999999999</v>
      </c>
      <c r="AX5496" s="3">
        <v>219.12700000000001</v>
      </c>
      <c r="AY5496" s="3">
        <v>229.71100000000001</v>
      </c>
      <c r="AZ5496" s="3">
        <v>239.536</v>
      </c>
      <c r="BA5496">
        <v>249.512</v>
      </c>
      <c r="BB5496">
        <v>2017</v>
      </c>
    </row>
    <row r="5497" spans="1:54" hidden="1" x14ac:dyDescent="0.2">
      <c r="A5497">
        <v>196</v>
      </c>
      <c r="B5497" t="s">
        <v>433</v>
      </c>
      <c r="C5497" t="s">
        <v>340</v>
      </c>
      <c r="D5497" t="s">
        <v>13</v>
      </c>
      <c r="E5497" t="s">
        <v>339</v>
      </c>
      <c r="F5497" t="s">
        <v>338</v>
      </c>
      <c r="G5497" t="s">
        <v>295</v>
      </c>
      <c r="I5497" t="s">
        <v>337</v>
      </c>
      <c r="J5497" s="3">
        <v>25.617000000000001</v>
      </c>
      <c r="K5497" s="3">
        <v>28.998999999999999</v>
      </c>
      <c r="L5497" s="3">
        <v>32.289000000000001</v>
      </c>
      <c r="M5497" s="3">
        <v>35.165999999999997</v>
      </c>
      <c r="N5497" s="3">
        <v>37.868000000000002</v>
      </c>
      <c r="O5497" s="3">
        <v>43.755000000000003</v>
      </c>
      <c r="P5497" s="3">
        <v>49.75</v>
      </c>
      <c r="Q5497" s="3">
        <v>57.912999999999997</v>
      </c>
      <c r="R5497" s="3">
        <v>63.975999999999999</v>
      </c>
      <c r="S5497" s="3">
        <v>66.992000000000004</v>
      </c>
      <c r="T5497" s="3">
        <v>69.037999999999997</v>
      </c>
      <c r="U5497" s="3">
        <v>69.257000000000005</v>
      </c>
      <c r="V5497" s="3">
        <v>70.534999999999997</v>
      </c>
      <c r="W5497" s="3">
        <v>72.084999999999994</v>
      </c>
      <c r="X5497" s="3">
        <v>72.652000000000001</v>
      </c>
      <c r="Y5497" s="3">
        <v>74.105000000000004</v>
      </c>
      <c r="Z5497" s="3">
        <v>75.701999999999998</v>
      </c>
      <c r="AA5497" s="3">
        <v>76.018000000000001</v>
      </c>
      <c r="AB5497" s="3">
        <v>76.819000000000003</v>
      </c>
      <c r="AC5497" s="3">
        <v>77.247</v>
      </c>
      <c r="AD5497" s="3">
        <v>79.010000000000005</v>
      </c>
      <c r="AE5497" s="3">
        <v>82.468000000000004</v>
      </c>
      <c r="AF5497" s="3">
        <v>83.084000000000003</v>
      </c>
      <c r="AG5497" s="3">
        <v>84.177000000000007</v>
      </c>
      <c r="AH5497" s="3">
        <v>87.076999999999998</v>
      </c>
      <c r="AI5497" s="3">
        <v>89.203999999999994</v>
      </c>
      <c r="AJ5497" s="3">
        <v>91.29</v>
      </c>
      <c r="AK5497" s="3">
        <v>95.251999999999995</v>
      </c>
      <c r="AL5497" s="3">
        <v>98.951999999999998</v>
      </c>
      <c r="AM5497" s="3">
        <v>99.825000000000003</v>
      </c>
      <c r="AN5497" s="3">
        <v>102.705</v>
      </c>
      <c r="AO5497" s="3">
        <v>105.709</v>
      </c>
      <c r="AP5497" s="3">
        <v>105.398</v>
      </c>
      <c r="AQ5497" s="3">
        <v>108.825</v>
      </c>
      <c r="AR5497" s="3">
        <v>111.34</v>
      </c>
      <c r="AS5497" s="3">
        <v>111.55200000000001</v>
      </c>
      <c r="AT5497" s="3">
        <v>113.489</v>
      </c>
      <c r="AU5497" s="3">
        <v>117.376</v>
      </c>
      <c r="AV5497" s="3">
        <v>121.142</v>
      </c>
      <c r="AW5497" s="3">
        <v>124.242</v>
      </c>
      <c r="AX5497" s="3">
        <v>127.3</v>
      </c>
      <c r="AY5497" s="3">
        <v>130.49299999999999</v>
      </c>
      <c r="AZ5497" s="3">
        <v>133.59</v>
      </c>
      <c r="BA5497">
        <v>136.548</v>
      </c>
      <c r="BB5497">
        <v>2017</v>
      </c>
    </row>
    <row r="5498" spans="1:54" hidden="1" x14ac:dyDescent="0.2">
      <c r="A5498">
        <v>196</v>
      </c>
      <c r="B5498" t="s">
        <v>433</v>
      </c>
      <c r="C5498" t="s">
        <v>336</v>
      </c>
      <c r="D5498" t="s">
        <v>13</v>
      </c>
      <c r="E5498" t="s">
        <v>333</v>
      </c>
      <c r="F5498" t="s">
        <v>335</v>
      </c>
      <c r="G5498" t="s">
        <v>225</v>
      </c>
      <c r="H5498" t="s">
        <v>322</v>
      </c>
      <c r="I5498" t="s">
        <v>330</v>
      </c>
      <c r="J5498" s="3">
        <v>28864.072</v>
      </c>
      <c r="K5498" s="3">
        <v>29563.072</v>
      </c>
      <c r="L5498" s="3">
        <v>30178.405999999999</v>
      </c>
      <c r="M5498" s="3">
        <v>29855.506000000001</v>
      </c>
      <c r="N5498" s="3">
        <v>31585.126</v>
      </c>
      <c r="O5498" s="3">
        <v>31660.957999999999</v>
      </c>
      <c r="P5498" s="3">
        <v>31943.477999999999</v>
      </c>
      <c r="Q5498" s="3">
        <v>32432.914000000001</v>
      </c>
      <c r="R5498" s="3">
        <v>32314.582999999999</v>
      </c>
      <c r="S5498" s="3">
        <v>32464.424999999999</v>
      </c>
      <c r="T5498" s="3">
        <v>32424.922999999999</v>
      </c>
      <c r="U5498" s="3">
        <v>30901.308000000001</v>
      </c>
      <c r="V5498" s="3">
        <v>30850.74</v>
      </c>
      <c r="W5498" s="3">
        <v>31944.799999999999</v>
      </c>
      <c r="X5498" s="3">
        <v>33599.758999999998</v>
      </c>
      <c r="Y5498" s="3">
        <v>34502.118000000002</v>
      </c>
      <c r="Z5498" s="3">
        <v>35264.864999999998</v>
      </c>
      <c r="AA5498" s="3">
        <v>35941.830999999998</v>
      </c>
      <c r="AB5498" s="3">
        <v>35969.131999999998</v>
      </c>
      <c r="AC5498" s="3">
        <v>37356.339999999997</v>
      </c>
      <c r="AD5498" s="3">
        <v>38681.417999999998</v>
      </c>
      <c r="AE5498" s="3">
        <v>39090.955999999998</v>
      </c>
      <c r="AF5498" s="3">
        <v>40323.097999999998</v>
      </c>
      <c r="AG5498" s="3">
        <v>41427.023999999998</v>
      </c>
      <c r="AH5498" s="3">
        <v>42701.067000000003</v>
      </c>
      <c r="AI5498" s="3">
        <v>43300.648999999998</v>
      </c>
      <c r="AJ5498" s="3">
        <v>43980.661</v>
      </c>
      <c r="AK5498" s="3">
        <v>45329.627999999997</v>
      </c>
      <c r="AL5498" s="3">
        <v>44780.506000000001</v>
      </c>
      <c r="AM5498" s="3">
        <v>44389.326000000001</v>
      </c>
      <c r="AN5498" s="3">
        <v>44846.017999999996</v>
      </c>
      <c r="AO5498" s="3">
        <v>45419.148000000001</v>
      </c>
      <c r="AP5498" s="3">
        <v>46297.928</v>
      </c>
      <c r="AQ5498" s="3">
        <v>46784.485000000001</v>
      </c>
      <c r="AR5498" s="3">
        <v>47430.51</v>
      </c>
      <c r="AS5498" s="3">
        <v>48420.803</v>
      </c>
      <c r="AT5498" s="3">
        <v>49369.944000000003</v>
      </c>
      <c r="AU5498" s="3">
        <v>49849.923999999999</v>
      </c>
      <c r="AV5498" s="3">
        <v>50225.065000000002</v>
      </c>
      <c r="AW5498" s="3">
        <v>50656.319000000003</v>
      </c>
      <c r="AX5498" s="3">
        <v>51245.781999999999</v>
      </c>
      <c r="AY5498" s="3">
        <v>51854.502</v>
      </c>
      <c r="AZ5498" s="3">
        <v>52368.631000000001</v>
      </c>
      <c r="BA5498">
        <v>52897.987999999998</v>
      </c>
      <c r="BB5498">
        <v>2017</v>
      </c>
    </row>
    <row r="5499" spans="1:54" hidden="1" x14ac:dyDescent="0.2">
      <c r="A5499">
        <v>196</v>
      </c>
      <c r="B5499" t="s">
        <v>433</v>
      </c>
      <c r="C5499" t="s">
        <v>334</v>
      </c>
      <c r="D5499" t="s">
        <v>13</v>
      </c>
      <c r="E5499" t="s">
        <v>333</v>
      </c>
      <c r="F5499" t="s">
        <v>332</v>
      </c>
      <c r="G5499" t="s">
        <v>331</v>
      </c>
      <c r="H5499" t="s">
        <v>322</v>
      </c>
      <c r="I5499" t="s">
        <v>330</v>
      </c>
      <c r="J5499" s="3">
        <v>20534.045999999998</v>
      </c>
      <c r="K5499" s="3">
        <v>21031.317999999999</v>
      </c>
      <c r="L5499" s="3">
        <v>21469.07</v>
      </c>
      <c r="M5499" s="3">
        <v>21239.357</v>
      </c>
      <c r="N5499" s="3">
        <v>22469.817999999999</v>
      </c>
      <c r="O5499" s="3">
        <v>22523.764999999999</v>
      </c>
      <c r="P5499" s="3">
        <v>22724.752</v>
      </c>
      <c r="Q5499" s="3">
        <v>23072.938999999998</v>
      </c>
      <c r="R5499" s="3">
        <v>22988.757000000001</v>
      </c>
      <c r="S5499" s="3">
        <v>23095.355</v>
      </c>
      <c r="T5499" s="3">
        <v>23067.254000000001</v>
      </c>
      <c r="U5499" s="3">
        <v>21983.346000000001</v>
      </c>
      <c r="V5499" s="3">
        <v>21947.371999999999</v>
      </c>
      <c r="W5499" s="3">
        <v>22725.690999999999</v>
      </c>
      <c r="X5499" s="3">
        <v>23903.038</v>
      </c>
      <c r="Y5499" s="3">
        <v>24544.98</v>
      </c>
      <c r="Z5499" s="3">
        <v>25087.601999999999</v>
      </c>
      <c r="AA5499" s="3">
        <v>25569.200000000001</v>
      </c>
      <c r="AB5499" s="3">
        <v>25588.621999999999</v>
      </c>
      <c r="AC5499" s="3">
        <v>26575.488000000001</v>
      </c>
      <c r="AD5499" s="3">
        <v>27518.155999999999</v>
      </c>
      <c r="AE5499" s="3">
        <v>27809.503000000001</v>
      </c>
      <c r="AF5499" s="3">
        <v>28686.055</v>
      </c>
      <c r="AG5499" s="3">
        <v>29471.394</v>
      </c>
      <c r="AH5499" s="3">
        <v>30377.754000000001</v>
      </c>
      <c r="AI5499" s="3">
        <v>30804.3</v>
      </c>
      <c r="AJ5499" s="3">
        <v>31288.063999999998</v>
      </c>
      <c r="AK5499" s="3">
        <v>32247.725999999999</v>
      </c>
      <c r="AL5499" s="3">
        <v>31857.078000000001</v>
      </c>
      <c r="AM5499" s="3">
        <v>31578.79</v>
      </c>
      <c r="AN5499" s="3">
        <v>31903.684000000001</v>
      </c>
      <c r="AO5499" s="3">
        <v>32311.411</v>
      </c>
      <c r="AP5499" s="3">
        <v>32936.578999999998</v>
      </c>
      <c r="AQ5499" s="3">
        <v>33282.718999999997</v>
      </c>
      <c r="AR5499" s="3">
        <v>33742.303999999996</v>
      </c>
      <c r="AS5499" s="3">
        <v>34446.803999999996</v>
      </c>
      <c r="AT5499" s="3">
        <v>35122.027000000002</v>
      </c>
      <c r="AU5499" s="3">
        <v>35463.487000000001</v>
      </c>
      <c r="AV5499" s="3">
        <v>35730.364000000001</v>
      </c>
      <c r="AW5499" s="3">
        <v>36037.161</v>
      </c>
      <c r="AX5499" s="3">
        <v>36456.506999999998</v>
      </c>
      <c r="AY5499" s="3">
        <v>36889.553999999996</v>
      </c>
      <c r="AZ5499" s="3">
        <v>37255.307999999997</v>
      </c>
      <c r="BA5499">
        <v>37631.894999999997</v>
      </c>
      <c r="BB5499">
        <v>2017</v>
      </c>
    </row>
    <row r="5500" spans="1:54" hidden="1" x14ac:dyDescent="0.2">
      <c r="A5500">
        <v>196</v>
      </c>
      <c r="B5500" t="s">
        <v>433</v>
      </c>
      <c r="C5500" t="s">
        <v>329</v>
      </c>
      <c r="D5500" t="s">
        <v>13</v>
      </c>
      <c r="E5500" t="s">
        <v>325</v>
      </c>
      <c r="F5500" t="s">
        <v>328</v>
      </c>
      <c r="G5500" t="s">
        <v>225</v>
      </c>
      <c r="H5500" t="s">
        <v>322</v>
      </c>
      <c r="I5500" t="s">
        <v>321</v>
      </c>
      <c r="J5500" s="3">
        <v>7394.2269999999999</v>
      </c>
      <c r="K5500" s="3">
        <v>8573.0390000000007</v>
      </c>
      <c r="L5500" s="3">
        <v>9744.4509999999991</v>
      </c>
      <c r="M5500" s="3">
        <v>10499.06</v>
      </c>
      <c r="N5500" s="3">
        <v>11960.787</v>
      </c>
      <c r="O5500" s="3">
        <v>13853.128000000001</v>
      </c>
      <c r="P5500" s="3">
        <v>15891.948</v>
      </c>
      <c r="Q5500" s="3">
        <v>18782.796999999999</v>
      </c>
      <c r="R5500" s="3">
        <v>20673.490000000002</v>
      </c>
      <c r="S5500" s="3">
        <v>21748.701000000001</v>
      </c>
      <c r="T5500" s="3">
        <v>22385.572</v>
      </c>
      <c r="U5500" s="3">
        <v>21401.308000000001</v>
      </c>
      <c r="V5500" s="3">
        <v>21760.598999999998</v>
      </c>
      <c r="W5500" s="3">
        <v>23027.405999999999</v>
      </c>
      <c r="X5500" s="3">
        <v>24410.821</v>
      </c>
      <c r="Y5500" s="3">
        <v>25567.756000000001</v>
      </c>
      <c r="Z5500" s="3">
        <v>26696.17</v>
      </c>
      <c r="AA5500" s="3">
        <v>27322.166000000001</v>
      </c>
      <c r="AB5500" s="3">
        <v>27631.098000000002</v>
      </c>
      <c r="AC5500" s="3">
        <v>28856.69</v>
      </c>
      <c r="AD5500" s="3">
        <v>30562.081999999999</v>
      </c>
      <c r="AE5500" s="3">
        <v>32237.373</v>
      </c>
      <c r="AF5500" s="3">
        <v>33501.942999999999</v>
      </c>
      <c r="AG5500" s="3">
        <v>34871.972000000002</v>
      </c>
      <c r="AH5500" s="3">
        <v>37182.995999999999</v>
      </c>
      <c r="AI5500" s="3">
        <v>38625.811000000002</v>
      </c>
      <c r="AJ5500" s="3">
        <v>40149.913</v>
      </c>
      <c r="AK5500" s="3">
        <v>43177.567999999999</v>
      </c>
      <c r="AL5500" s="3">
        <v>44311.146000000001</v>
      </c>
      <c r="AM5500" s="3">
        <v>44311.766000000003</v>
      </c>
      <c r="AN5500" s="3">
        <v>46058.894999999997</v>
      </c>
      <c r="AO5500" s="3">
        <v>48012.002</v>
      </c>
      <c r="AP5500" s="3">
        <v>48797.307000000001</v>
      </c>
      <c r="AQ5500" s="3">
        <v>50913.133000000002</v>
      </c>
      <c r="AR5500" s="3">
        <v>52809.027999999998</v>
      </c>
      <c r="AS5500" s="3">
        <v>54014.589</v>
      </c>
      <c r="AT5500" s="3">
        <v>56029.237999999998</v>
      </c>
      <c r="AU5500" s="3">
        <v>58511.828999999998</v>
      </c>
      <c r="AV5500" s="3">
        <v>60843.856</v>
      </c>
      <c r="AW5500" s="3">
        <v>62936.457999999999</v>
      </c>
      <c r="AX5500" s="3">
        <v>65235.631000000001</v>
      </c>
      <c r="AY5500" s="3">
        <v>67666.622000000003</v>
      </c>
      <c r="AZ5500" s="3">
        <v>69959.225999999995</v>
      </c>
      <c r="BA5500">
        <v>72231.293999999994</v>
      </c>
      <c r="BB5500">
        <v>2017</v>
      </c>
    </row>
    <row r="5501" spans="1:54" hidden="1" x14ac:dyDescent="0.2">
      <c r="A5501">
        <v>196</v>
      </c>
      <c r="B5501" t="s">
        <v>433</v>
      </c>
      <c r="C5501" t="s">
        <v>327</v>
      </c>
      <c r="D5501" t="s">
        <v>13</v>
      </c>
      <c r="E5501" t="s">
        <v>325</v>
      </c>
      <c r="F5501" t="s">
        <v>326</v>
      </c>
      <c r="G5501" t="s">
        <v>223</v>
      </c>
      <c r="H5501" t="s">
        <v>322</v>
      </c>
      <c r="I5501" t="s">
        <v>321</v>
      </c>
      <c r="J5501" s="3">
        <v>7203.5169999999998</v>
      </c>
      <c r="K5501" s="3">
        <v>7458.1859999999997</v>
      </c>
      <c r="L5501" s="3">
        <v>7326.4470000000001</v>
      </c>
      <c r="M5501" s="3">
        <v>7022.0339999999997</v>
      </c>
      <c r="N5501" s="3">
        <v>6919.0159999999996</v>
      </c>
      <c r="O5501" s="3">
        <v>6901.9340000000002</v>
      </c>
      <c r="P5501" s="3">
        <v>8323.3979999999992</v>
      </c>
      <c r="Q5501" s="3">
        <v>11122.523999999999</v>
      </c>
      <c r="R5501" s="3">
        <v>13561.986999999999</v>
      </c>
      <c r="S5501" s="3">
        <v>13015.7</v>
      </c>
      <c r="T5501" s="3">
        <v>13363.054</v>
      </c>
      <c r="U5501" s="3">
        <v>12356.703</v>
      </c>
      <c r="V5501" s="3">
        <v>11691.421</v>
      </c>
      <c r="W5501" s="3">
        <v>12451.895</v>
      </c>
      <c r="X5501" s="3">
        <v>14492.628000000001</v>
      </c>
      <c r="Y5501" s="3">
        <v>16783.363000000001</v>
      </c>
      <c r="Z5501" s="3">
        <v>18356.877</v>
      </c>
      <c r="AA5501" s="3">
        <v>18115.498</v>
      </c>
      <c r="AB5501" s="3">
        <v>14828.116</v>
      </c>
      <c r="AC5501" s="3">
        <v>15280.851000000001</v>
      </c>
      <c r="AD5501" s="3">
        <v>13978.23</v>
      </c>
      <c r="AE5501" s="3">
        <v>13560.579</v>
      </c>
      <c r="AF5501" s="3">
        <v>15552.419</v>
      </c>
      <c r="AG5501" s="3">
        <v>20304.755000000001</v>
      </c>
      <c r="AH5501" s="3">
        <v>24689.819</v>
      </c>
      <c r="AI5501" s="3">
        <v>27206.412</v>
      </c>
      <c r="AJ5501" s="3">
        <v>26077.368999999999</v>
      </c>
      <c r="AK5501" s="3">
        <v>31784.017</v>
      </c>
      <c r="AL5501" s="3">
        <v>31663.636999999999</v>
      </c>
      <c r="AM5501" s="3">
        <v>28099.897000000001</v>
      </c>
      <c r="AN5501" s="3">
        <v>33222.089999999997</v>
      </c>
      <c r="AO5501" s="3">
        <v>37985.576999999997</v>
      </c>
      <c r="AP5501" s="3">
        <v>39553.917999999998</v>
      </c>
      <c r="AQ5501" s="3">
        <v>41775.712</v>
      </c>
      <c r="AR5501" s="3">
        <v>43875.843000000001</v>
      </c>
      <c r="AS5501" s="3">
        <v>37824.906999999999</v>
      </c>
      <c r="AT5501" s="3">
        <v>39050.330999999998</v>
      </c>
      <c r="AU5501" s="3">
        <v>41593.061999999998</v>
      </c>
      <c r="AV5501" s="3">
        <v>44639.124000000003</v>
      </c>
      <c r="AW5501" s="3">
        <v>46626.324000000001</v>
      </c>
      <c r="AX5501" s="3">
        <v>48879.887999999999</v>
      </c>
      <c r="AY5501" s="3">
        <v>51298.504999999997</v>
      </c>
      <c r="AZ5501" s="3">
        <v>53684.332999999999</v>
      </c>
      <c r="BA5501">
        <v>55840.133000000002</v>
      </c>
      <c r="BB5501">
        <v>2017</v>
      </c>
    </row>
    <row r="5502" spans="1:54" hidden="1" x14ac:dyDescent="0.2">
      <c r="A5502">
        <v>196</v>
      </c>
      <c r="B5502" t="s">
        <v>433</v>
      </c>
      <c r="C5502" t="s">
        <v>212</v>
      </c>
      <c r="D5502" t="s">
        <v>13</v>
      </c>
      <c r="E5502" t="s">
        <v>325</v>
      </c>
      <c r="F5502" t="s">
        <v>324</v>
      </c>
      <c r="G5502" t="s">
        <v>323</v>
      </c>
      <c r="H5502" t="s">
        <v>322</v>
      </c>
      <c r="I5502" t="s">
        <v>321</v>
      </c>
      <c r="J5502" s="3">
        <v>8820.2829999999994</v>
      </c>
      <c r="K5502" s="3">
        <v>9877.3989999999994</v>
      </c>
      <c r="L5502" s="3">
        <v>10708.589</v>
      </c>
      <c r="M5502" s="3">
        <v>11012.203</v>
      </c>
      <c r="N5502" s="3">
        <v>12063.63</v>
      </c>
      <c r="O5502" s="3">
        <v>12479.564</v>
      </c>
      <c r="P5502" s="3">
        <v>12844.772000000001</v>
      </c>
      <c r="Q5502" s="3">
        <v>13374.434999999999</v>
      </c>
      <c r="R5502" s="3">
        <v>13792.11</v>
      </c>
      <c r="S5502" s="3">
        <v>14394.87</v>
      </c>
      <c r="T5502" s="3">
        <v>14909.13</v>
      </c>
      <c r="U5502" s="3">
        <v>14681.494000000001</v>
      </c>
      <c r="V5502" s="3">
        <v>14991.621999999999</v>
      </c>
      <c r="W5502" s="3">
        <v>15892.558999999999</v>
      </c>
      <c r="X5502" s="3">
        <v>17071.685000000001</v>
      </c>
      <c r="Y5502" s="3">
        <v>17895.760999999999</v>
      </c>
      <c r="Z5502" s="3">
        <v>18625.221000000001</v>
      </c>
      <c r="AA5502" s="3">
        <v>19307.780999999999</v>
      </c>
      <c r="AB5502" s="3">
        <v>19532.11</v>
      </c>
      <c r="AC5502" s="3">
        <v>20595.847000000002</v>
      </c>
      <c r="AD5502" s="3">
        <v>21811.646000000001</v>
      </c>
      <c r="AE5502" s="3">
        <v>22544.934000000001</v>
      </c>
      <c r="AF5502" s="3">
        <v>23612.563999999998</v>
      </c>
      <c r="AG5502" s="3">
        <v>24742.721000000001</v>
      </c>
      <c r="AH5502" s="3">
        <v>26204.984</v>
      </c>
      <c r="AI5502" s="3">
        <v>27427.867999999999</v>
      </c>
      <c r="AJ5502" s="3">
        <v>28714.627</v>
      </c>
      <c r="AK5502" s="3">
        <v>30382.873</v>
      </c>
      <c r="AL5502" s="3">
        <v>30603.597000000002</v>
      </c>
      <c r="AM5502" s="3">
        <v>30566.635999999999</v>
      </c>
      <c r="AN5502" s="3">
        <v>31258.416000000001</v>
      </c>
      <c r="AO5502" s="3">
        <v>32311.411</v>
      </c>
      <c r="AP5502" s="3">
        <v>33543.307000000001</v>
      </c>
      <c r="AQ5502" s="3">
        <v>34443.213000000003</v>
      </c>
      <c r="AR5502" s="3">
        <v>35545.536</v>
      </c>
      <c r="AS5502" s="3">
        <v>36681.154999999999</v>
      </c>
      <c r="AT5502" s="3">
        <v>37877.358</v>
      </c>
      <c r="AU5502" s="3">
        <v>38933.786</v>
      </c>
      <c r="AV5502" s="3">
        <v>40118.025000000001</v>
      </c>
      <c r="AW5502" s="3">
        <v>41340.027999999998</v>
      </c>
      <c r="AX5502" s="3">
        <v>42642.805999999997</v>
      </c>
      <c r="AY5502" s="3">
        <v>43971.667999999998</v>
      </c>
      <c r="AZ5502" s="3">
        <v>45170.158000000003</v>
      </c>
      <c r="BA5502">
        <v>46420.586000000003</v>
      </c>
      <c r="BB5502">
        <v>2017</v>
      </c>
    </row>
    <row r="5503" spans="1:54" hidden="1" x14ac:dyDescent="0.2">
      <c r="A5503">
        <v>196</v>
      </c>
      <c r="B5503" t="s">
        <v>433</v>
      </c>
      <c r="C5503" t="s">
        <v>320</v>
      </c>
      <c r="D5503" t="s">
        <v>13</v>
      </c>
      <c r="E5503" t="s">
        <v>319</v>
      </c>
      <c r="F5503" s="3" t="s">
        <v>318</v>
      </c>
      <c r="G5503" t="s">
        <v>243</v>
      </c>
      <c r="I5503" t="s">
        <v>347</v>
      </c>
      <c r="J5503" t="s">
        <v>215</v>
      </c>
      <c r="K5503" t="s">
        <v>215</v>
      </c>
      <c r="L5503" t="s">
        <v>215</v>
      </c>
      <c r="M5503" t="s">
        <v>215</v>
      </c>
      <c r="N5503" t="s">
        <v>215</v>
      </c>
      <c r="O5503" t="s">
        <v>215</v>
      </c>
      <c r="P5503" t="s">
        <v>215</v>
      </c>
      <c r="Q5503" t="s">
        <v>215</v>
      </c>
      <c r="R5503" t="s">
        <v>215</v>
      </c>
      <c r="S5503" t="s">
        <v>215</v>
      </c>
      <c r="T5503" t="s">
        <v>215</v>
      </c>
      <c r="U5503" t="s">
        <v>215</v>
      </c>
      <c r="V5503" t="s">
        <v>215</v>
      </c>
      <c r="W5503" t="s">
        <v>215</v>
      </c>
      <c r="X5503" t="s">
        <v>215</v>
      </c>
      <c r="Y5503">
        <v>-2.4950000000000001</v>
      </c>
      <c r="Z5503">
        <v>-2.073</v>
      </c>
      <c r="AA5503">
        <v>-2.1419999999999999</v>
      </c>
      <c r="AB5503">
        <v>-4.1150000000000002</v>
      </c>
      <c r="AC5503">
        <v>-2.879</v>
      </c>
      <c r="AD5503">
        <v>-1.954</v>
      </c>
      <c r="AE5503">
        <v>-2.8809999999999998</v>
      </c>
      <c r="AF5503">
        <v>-1.304</v>
      </c>
      <c r="AG5503">
        <v>-0.16500000000000001</v>
      </c>
      <c r="AH5503">
        <v>0.86499999999999999</v>
      </c>
      <c r="AI5503">
        <v>0.33200000000000002</v>
      </c>
      <c r="AJ5503">
        <v>0.21199999999999999</v>
      </c>
      <c r="AK5503">
        <v>1.5209999999999999</v>
      </c>
      <c r="AL5503">
        <v>-1.01</v>
      </c>
      <c r="AM5503">
        <v>-2.5489999999999999</v>
      </c>
      <c r="AN5503">
        <v>-2.5750000000000002</v>
      </c>
      <c r="AO5503">
        <v>-2.8079999999999998</v>
      </c>
      <c r="AP5503">
        <v>-2.5640000000000001</v>
      </c>
      <c r="AQ5503">
        <v>-2.7320000000000002</v>
      </c>
      <c r="AR5503">
        <v>-2.2400000000000002</v>
      </c>
      <c r="AS5503">
        <v>-0.96699999999999997</v>
      </c>
      <c r="AT5503">
        <v>0.18099999999999999</v>
      </c>
      <c r="AU5503">
        <v>0.247</v>
      </c>
      <c r="AV5503">
        <v>0.26500000000000001</v>
      </c>
      <c r="AW5503">
        <v>0.23799999999999999</v>
      </c>
      <c r="AX5503" t="s">
        <v>215</v>
      </c>
      <c r="AY5503" t="s">
        <v>215</v>
      </c>
      <c r="AZ5503" t="s">
        <v>215</v>
      </c>
      <c r="BA5503" t="s">
        <v>215</v>
      </c>
      <c r="BB5503">
        <v>2017</v>
      </c>
    </row>
    <row r="5504" spans="1:54" hidden="1" x14ac:dyDescent="0.2">
      <c r="A5504">
        <v>196</v>
      </c>
      <c r="B5504" t="s">
        <v>433</v>
      </c>
      <c r="C5504" t="s">
        <v>317</v>
      </c>
      <c r="D5504" t="s">
        <v>13</v>
      </c>
      <c r="E5504" t="s">
        <v>316</v>
      </c>
      <c r="F5504" s="3" t="s">
        <v>315</v>
      </c>
      <c r="G5504" t="s">
        <v>288</v>
      </c>
      <c r="I5504" t="s">
        <v>310</v>
      </c>
      <c r="J5504">
        <v>0.20899999999999999</v>
      </c>
      <c r="K5504">
        <v>0.21099999999999999</v>
      </c>
      <c r="L5504">
        <v>0.217</v>
      </c>
      <c r="M5504">
        <v>0.21099999999999999</v>
      </c>
      <c r="N5504">
        <v>0.216</v>
      </c>
      <c r="O5504">
        <v>0.21099999999999999</v>
      </c>
      <c r="P5504">
        <v>0.20799999999999999</v>
      </c>
      <c r="Q5504">
        <v>0.20499999999999999</v>
      </c>
      <c r="R5504">
        <v>0.19700000000000001</v>
      </c>
      <c r="S5504">
        <v>0.193</v>
      </c>
      <c r="T5504">
        <v>0.187</v>
      </c>
      <c r="U5504">
        <v>0.17899999999999999</v>
      </c>
      <c r="V5504">
        <v>0.16200000000000001</v>
      </c>
      <c r="W5504">
        <v>0.16700000000000001</v>
      </c>
      <c r="X5504">
        <v>0.17299999999999999</v>
      </c>
      <c r="Y5504">
        <v>0.17399999999999999</v>
      </c>
      <c r="Z5504">
        <v>0.17399999999999999</v>
      </c>
      <c r="AA5504">
        <v>0.17199999999999999</v>
      </c>
      <c r="AB5504">
        <v>0.16900000000000001</v>
      </c>
      <c r="AC5504">
        <v>0.17</v>
      </c>
      <c r="AD5504">
        <v>0.16900000000000001</v>
      </c>
      <c r="AE5504">
        <v>0.16900000000000001</v>
      </c>
      <c r="AF5504">
        <v>0.17199999999999999</v>
      </c>
      <c r="AG5504">
        <v>0.17299999999999999</v>
      </c>
      <c r="AH5504">
        <v>0.17199999999999999</v>
      </c>
      <c r="AI5504">
        <v>0.16800000000000001</v>
      </c>
      <c r="AJ5504">
        <v>0.16400000000000001</v>
      </c>
      <c r="AK5504">
        <v>0.16200000000000001</v>
      </c>
      <c r="AL5504">
        <v>0.157</v>
      </c>
      <c r="AM5504">
        <v>0.158</v>
      </c>
      <c r="AN5504">
        <v>0.153</v>
      </c>
      <c r="AO5504">
        <v>0.15</v>
      </c>
      <c r="AP5504">
        <v>0.14899999999999999</v>
      </c>
      <c r="AQ5504">
        <v>0.14699999999999999</v>
      </c>
      <c r="AR5504">
        <v>0.14699999999999999</v>
      </c>
      <c r="AS5504">
        <v>0.14799999999999999</v>
      </c>
      <c r="AT5504">
        <v>0.14899999999999999</v>
      </c>
      <c r="AU5504">
        <v>0.14799999999999999</v>
      </c>
      <c r="AV5504">
        <v>0.14699999999999999</v>
      </c>
      <c r="AW5504">
        <v>0.14599999999999999</v>
      </c>
      <c r="AX5504">
        <v>0.14499999999999999</v>
      </c>
      <c r="AY5504">
        <v>0.14299999999999999</v>
      </c>
      <c r="AZ5504">
        <v>0.14199999999999999</v>
      </c>
      <c r="BA5504">
        <v>0.14000000000000001</v>
      </c>
      <c r="BB5504">
        <v>2017</v>
      </c>
    </row>
    <row r="5505" spans="1:54" hidden="1" x14ac:dyDescent="0.2">
      <c r="A5505">
        <v>196</v>
      </c>
      <c r="B5505" t="s">
        <v>433</v>
      </c>
      <c r="C5505" t="s">
        <v>314</v>
      </c>
      <c r="D5505" t="s">
        <v>13</v>
      </c>
      <c r="E5505" t="s">
        <v>313</v>
      </c>
      <c r="F5505" s="3" t="s">
        <v>312</v>
      </c>
      <c r="G5505" t="s">
        <v>311</v>
      </c>
      <c r="I5505" t="s">
        <v>310</v>
      </c>
      <c r="J5505">
        <v>0.83799999999999997</v>
      </c>
      <c r="K5505">
        <v>0.86799999999999999</v>
      </c>
      <c r="L5505">
        <v>0.91</v>
      </c>
      <c r="M5505">
        <v>0.95299999999999996</v>
      </c>
      <c r="N5505">
        <v>0.99099999999999999</v>
      </c>
      <c r="O5505">
        <v>1.1100000000000001</v>
      </c>
      <c r="P5505">
        <v>1.2370000000000001</v>
      </c>
      <c r="Q5505">
        <v>1.4039999999999999</v>
      </c>
      <c r="R5505">
        <v>1.4990000000000001</v>
      </c>
      <c r="S5505">
        <v>1.5109999999999999</v>
      </c>
      <c r="T5505">
        <v>1.5009999999999999</v>
      </c>
      <c r="U5505">
        <v>1.458</v>
      </c>
      <c r="V5505">
        <v>1.452</v>
      </c>
      <c r="W5505">
        <v>1.4490000000000001</v>
      </c>
      <c r="X5505">
        <v>1.43</v>
      </c>
      <c r="Y5505">
        <v>1.429</v>
      </c>
      <c r="Z5505">
        <v>1.4330000000000001</v>
      </c>
      <c r="AA5505">
        <v>1.415</v>
      </c>
      <c r="AB5505">
        <v>1.415</v>
      </c>
      <c r="AC5505">
        <v>1.401</v>
      </c>
      <c r="AD5505">
        <v>1.401</v>
      </c>
      <c r="AE5505">
        <v>1.43</v>
      </c>
      <c r="AF5505">
        <v>1.419</v>
      </c>
      <c r="AG5505">
        <v>1.409</v>
      </c>
      <c r="AH5505">
        <v>1.419</v>
      </c>
      <c r="AI5505">
        <v>1.4079999999999999</v>
      </c>
      <c r="AJ5505">
        <v>1.3979999999999999</v>
      </c>
      <c r="AK5505">
        <v>1.421</v>
      </c>
      <c r="AL5505">
        <v>1.448</v>
      </c>
      <c r="AM5505">
        <v>1.45</v>
      </c>
      <c r="AN5505">
        <v>1.4730000000000001</v>
      </c>
      <c r="AO5505">
        <v>1.486</v>
      </c>
      <c r="AP5505">
        <v>1.4550000000000001</v>
      </c>
      <c r="AQ5505">
        <v>1.478</v>
      </c>
      <c r="AR5505">
        <v>1.486</v>
      </c>
      <c r="AS5505">
        <v>1.4730000000000001</v>
      </c>
      <c r="AT5505">
        <v>1.4790000000000001</v>
      </c>
      <c r="AU5505">
        <v>1.5029999999999999</v>
      </c>
      <c r="AV5505">
        <v>1.5169999999999999</v>
      </c>
      <c r="AW5505">
        <v>1.522</v>
      </c>
      <c r="AX5505">
        <v>1.53</v>
      </c>
      <c r="AY5505">
        <v>1.5389999999999999</v>
      </c>
      <c r="AZ5505">
        <v>1.5489999999999999</v>
      </c>
      <c r="BA5505">
        <v>1.556</v>
      </c>
      <c r="BB5505">
        <v>2017</v>
      </c>
    </row>
    <row r="5506" spans="1:54" hidden="1" x14ac:dyDescent="0.2">
      <c r="A5506">
        <v>196</v>
      </c>
      <c r="B5506" t="s">
        <v>433</v>
      </c>
      <c r="C5506" t="s">
        <v>309</v>
      </c>
      <c r="D5506" t="s">
        <v>13</v>
      </c>
      <c r="E5506" t="s">
        <v>308</v>
      </c>
      <c r="F5506" s="3" t="s">
        <v>307</v>
      </c>
      <c r="G5506" t="s">
        <v>217</v>
      </c>
      <c r="I5506" s="3" t="s">
        <v>1503</v>
      </c>
      <c r="J5506">
        <v>23.382999999999999</v>
      </c>
      <c r="K5506">
        <v>21.312000000000001</v>
      </c>
      <c r="L5506">
        <v>22.94</v>
      </c>
      <c r="M5506">
        <v>24.001000000000001</v>
      </c>
      <c r="N5506">
        <v>29.38</v>
      </c>
      <c r="O5506">
        <v>27.643000000000001</v>
      </c>
      <c r="P5506">
        <v>25.082000000000001</v>
      </c>
      <c r="Q5506">
        <v>23.349</v>
      </c>
      <c r="R5506">
        <v>20.849</v>
      </c>
      <c r="S5506">
        <v>23.082999999999998</v>
      </c>
      <c r="T5506">
        <v>21.393000000000001</v>
      </c>
      <c r="U5506">
        <v>17.134</v>
      </c>
      <c r="V5506">
        <v>18.530999999999999</v>
      </c>
      <c r="W5506">
        <v>20.913</v>
      </c>
      <c r="X5506">
        <v>22.388999999999999</v>
      </c>
      <c r="Y5506">
        <v>23.321999999999999</v>
      </c>
      <c r="Z5506">
        <v>23.463999999999999</v>
      </c>
      <c r="AA5506">
        <v>23.158000000000001</v>
      </c>
      <c r="AB5506">
        <v>21.097999999999999</v>
      </c>
      <c r="AC5506">
        <v>22.582000000000001</v>
      </c>
      <c r="AD5506">
        <v>22.68</v>
      </c>
      <c r="AE5506">
        <v>21.812000000000001</v>
      </c>
      <c r="AF5506">
        <v>23.358000000000001</v>
      </c>
      <c r="AG5506">
        <v>23.648</v>
      </c>
      <c r="AH5506">
        <v>25.327000000000002</v>
      </c>
      <c r="AI5506">
        <v>25.431999999999999</v>
      </c>
      <c r="AJ5506">
        <v>23.87</v>
      </c>
      <c r="AK5506">
        <v>24.768000000000001</v>
      </c>
      <c r="AL5506">
        <v>23.652999999999999</v>
      </c>
      <c r="AM5506">
        <v>19.527999999999999</v>
      </c>
      <c r="AN5506">
        <v>20.234999999999999</v>
      </c>
      <c r="AO5506">
        <v>19.933</v>
      </c>
      <c r="AP5506">
        <v>21.113</v>
      </c>
      <c r="AQ5506">
        <v>21.882999999999999</v>
      </c>
      <c r="AR5506">
        <v>22.74</v>
      </c>
      <c r="AS5506">
        <v>23.143000000000001</v>
      </c>
      <c r="AT5506">
        <v>23.696000000000002</v>
      </c>
      <c r="AU5506">
        <v>23.766999999999999</v>
      </c>
      <c r="AV5506">
        <v>24.242999999999999</v>
      </c>
      <c r="AW5506">
        <v>24.603999999999999</v>
      </c>
      <c r="AX5506">
        <v>24.917000000000002</v>
      </c>
      <c r="AY5506">
        <v>25.196000000000002</v>
      </c>
      <c r="AZ5506">
        <v>25.408999999999999</v>
      </c>
      <c r="BA5506">
        <v>25.542000000000002</v>
      </c>
      <c r="BB5506">
        <v>2017</v>
      </c>
    </row>
    <row r="5507" spans="1:54" hidden="1" x14ac:dyDescent="0.2">
      <c r="A5507">
        <v>196</v>
      </c>
      <c r="B5507" t="s">
        <v>433</v>
      </c>
      <c r="C5507" t="s">
        <v>306</v>
      </c>
      <c r="D5507" t="s">
        <v>13</v>
      </c>
      <c r="E5507" t="s">
        <v>305</v>
      </c>
      <c r="F5507" s="3" t="s">
        <v>304</v>
      </c>
      <c r="G5507" t="s">
        <v>217</v>
      </c>
      <c r="I5507" s="3" t="s">
        <v>1503</v>
      </c>
      <c r="J5507">
        <v>14.682</v>
      </c>
      <c r="K5507">
        <v>13.25</v>
      </c>
      <c r="L5507">
        <v>12.827</v>
      </c>
      <c r="M5507">
        <v>20.413</v>
      </c>
      <c r="N5507">
        <v>19.625</v>
      </c>
      <c r="O5507">
        <v>19.137</v>
      </c>
      <c r="P5507">
        <v>19.762</v>
      </c>
      <c r="Q5507">
        <v>19.113</v>
      </c>
      <c r="R5507">
        <v>20.103999999999999</v>
      </c>
      <c r="S5507">
        <v>19.545999999999999</v>
      </c>
      <c r="T5507">
        <v>17.704000000000001</v>
      </c>
      <c r="U5507">
        <v>15.597</v>
      </c>
      <c r="V5507">
        <v>15.494</v>
      </c>
      <c r="W5507">
        <v>17.661999999999999</v>
      </c>
      <c r="X5507">
        <v>18.956</v>
      </c>
      <c r="Y5507">
        <v>19.420999999999999</v>
      </c>
      <c r="Z5507">
        <v>18.343</v>
      </c>
      <c r="AA5507">
        <v>18.670000000000002</v>
      </c>
      <c r="AB5507">
        <v>18.193000000000001</v>
      </c>
      <c r="AC5507">
        <v>18.146999999999998</v>
      </c>
      <c r="AD5507">
        <v>19.314</v>
      </c>
      <c r="AE5507">
        <v>21.265000000000001</v>
      </c>
      <c r="AF5507">
        <v>21.003</v>
      </c>
      <c r="AG5507">
        <v>21.28</v>
      </c>
      <c r="AH5507">
        <v>20.295000000000002</v>
      </c>
      <c r="AI5507">
        <v>18.227</v>
      </c>
      <c r="AJ5507">
        <v>17.225000000000001</v>
      </c>
      <c r="AK5507">
        <v>17.838000000000001</v>
      </c>
      <c r="AL5507">
        <v>15.696</v>
      </c>
      <c r="AM5507">
        <v>17.506</v>
      </c>
      <c r="AN5507">
        <v>24.933</v>
      </c>
      <c r="AO5507">
        <v>19.986000000000001</v>
      </c>
      <c r="AP5507">
        <v>17.427</v>
      </c>
      <c r="AQ5507">
        <v>19.015999999999998</v>
      </c>
      <c r="AR5507">
        <v>19.376999999999999</v>
      </c>
      <c r="AS5507">
        <v>20.222999999999999</v>
      </c>
      <c r="AT5507">
        <v>21.446000000000002</v>
      </c>
      <c r="AU5507">
        <v>21.042000000000002</v>
      </c>
      <c r="AV5507">
        <v>21.611999999999998</v>
      </c>
      <c r="AW5507">
        <v>21.588000000000001</v>
      </c>
      <c r="AX5507">
        <v>22.113</v>
      </c>
      <c r="AY5507">
        <v>22.571999999999999</v>
      </c>
      <c r="AZ5507">
        <v>22.734000000000002</v>
      </c>
      <c r="BA5507">
        <v>22.779</v>
      </c>
      <c r="BB5507">
        <v>2017</v>
      </c>
    </row>
    <row r="5508" spans="1:54" hidden="1" x14ac:dyDescent="0.2">
      <c r="A5508">
        <v>196</v>
      </c>
      <c r="B5508" t="s">
        <v>433</v>
      </c>
      <c r="C5508" t="s">
        <v>303</v>
      </c>
      <c r="D5508" t="s">
        <v>13</v>
      </c>
      <c r="E5508" t="s">
        <v>300</v>
      </c>
      <c r="F5508" s="3" t="s">
        <v>302</v>
      </c>
      <c r="G5508" t="s">
        <v>295</v>
      </c>
      <c r="I5508" s="3" t="s">
        <v>1504</v>
      </c>
      <c r="J5508">
        <v>30.471</v>
      </c>
      <c r="K5508">
        <v>35.179000000000002</v>
      </c>
      <c r="L5508">
        <v>40.851999999999997</v>
      </c>
      <c r="M5508">
        <v>43.893000000000001</v>
      </c>
      <c r="N5508">
        <v>46.582999999999998</v>
      </c>
      <c r="O5508">
        <v>53.747999999999998</v>
      </c>
      <c r="P5508">
        <v>60.853999999999999</v>
      </c>
      <c r="Q5508">
        <v>70.444999999999993</v>
      </c>
      <c r="R5508">
        <v>74.918999999999997</v>
      </c>
      <c r="S5508">
        <v>79.183000000000007</v>
      </c>
      <c r="T5508">
        <v>83.983999999999995</v>
      </c>
      <c r="U5508">
        <v>86.206000000000003</v>
      </c>
      <c r="V5508">
        <v>87.066000000000003</v>
      </c>
      <c r="W5508">
        <v>88.212000000000003</v>
      </c>
      <c r="X5508">
        <v>89.716999999999999</v>
      </c>
      <c r="Y5508">
        <v>93.084999999999994</v>
      </c>
      <c r="Z5508">
        <v>95.234999999999999</v>
      </c>
      <c r="AA5508">
        <v>96.344999999999999</v>
      </c>
      <c r="AB5508">
        <v>97.563999999999993</v>
      </c>
      <c r="AC5508">
        <v>97.456000000000003</v>
      </c>
      <c r="AD5508">
        <v>100</v>
      </c>
      <c r="AE5508">
        <v>102.651</v>
      </c>
      <c r="AF5508">
        <v>105.374</v>
      </c>
      <c r="AG5508">
        <v>107.202</v>
      </c>
      <c r="AH5508">
        <v>109.67400000000001</v>
      </c>
      <c r="AI5508">
        <v>113.006</v>
      </c>
      <c r="AJ5508">
        <v>116.804</v>
      </c>
      <c r="AK5508">
        <v>119.599</v>
      </c>
      <c r="AL5508">
        <v>124.292</v>
      </c>
      <c r="AM5508">
        <v>126.98</v>
      </c>
      <c r="AN5508">
        <v>129.846</v>
      </c>
      <c r="AO5508">
        <v>135.149</v>
      </c>
      <c r="AP5508">
        <v>136.54599999999999</v>
      </c>
      <c r="AQ5508">
        <v>138.08699999999999</v>
      </c>
      <c r="AR5508">
        <v>139.77099999999999</v>
      </c>
      <c r="AS5508">
        <v>140.20099999999999</v>
      </c>
      <c r="AT5508">
        <v>141.096</v>
      </c>
      <c r="AU5508">
        <v>143.71199999999999</v>
      </c>
      <c r="AV5508">
        <v>146.15299999999999</v>
      </c>
      <c r="AW5508">
        <v>149.15299999999999</v>
      </c>
      <c r="AX5508">
        <v>152.15899999999999</v>
      </c>
      <c r="AY5508">
        <v>155.22499999999999</v>
      </c>
      <c r="AZ5508">
        <v>158.352</v>
      </c>
      <c r="BA5508">
        <v>161.54300000000001</v>
      </c>
      <c r="BB5508">
        <v>2017</v>
      </c>
    </row>
    <row r="5509" spans="1:54" hidden="1" x14ac:dyDescent="0.2">
      <c r="A5509">
        <v>196</v>
      </c>
      <c r="B5509" t="s">
        <v>433</v>
      </c>
      <c r="C5509" t="s">
        <v>301</v>
      </c>
      <c r="D5509" t="s">
        <v>13</v>
      </c>
      <c r="E5509" t="s">
        <v>300</v>
      </c>
      <c r="F5509" t="s">
        <v>299</v>
      </c>
      <c r="G5509" t="s">
        <v>275</v>
      </c>
      <c r="I5509" t="s">
        <v>298</v>
      </c>
      <c r="J5509">
        <v>17.079000000000001</v>
      </c>
      <c r="K5509">
        <v>15.451000000000001</v>
      </c>
      <c r="L5509">
        <v>16.126000000000001</v>
      </c>
      <c r="M5509">
        <v>7.4450000000000003</v>
      </c>
      <c r="N5509">
        <v>6.1289999999999996</v>
      </c>
      <c r="O5509">
        <v>15.38</v>
      </c>
      <c r="P5509">
        <v>13.221</v>
      </c>
      <c r="Q5509">
        <v>15.762</v>
      </c>
      <c r="R5509">
        <v>6.351</v>
      </c>
      <c r="S5509">
        <v>5.6909999999999998</v>
      </c>
      <c r="T5509">
        <v>6.0629999999999997</v>
      </c>
      <c r="U5509">
        <v>2.645</v>
      </c>
      <c r="V5509">
        <v>0.998</v>
      </c>
      <c r="W5509">
        <v>1.3169999999999999</v>
      </c>
      <c r="X5509">
        <v>1.706</v>
      </c>
      <c r="Y5509">
        <v>3.754</v>
      </c>
      <c r="Z5509">
        <v>2.3090000000000002</v>
      </c>
      <c r="AA5509">
        <v>1.1659999999999999</v>
      </c>
      <c r="AB5509">
        <v>1.264</v>
      </c>
      <c r="AC5509">
        <v>-0.11</v>
      </c>
      <c r="AD5509">
        <v>2.61</v>
      </c>
      <c r="AE5509">
        <v>2.6509999999999998</v>
      </c>
      <c r="AF5509">
        <v>2.653</v>
      </c>
      <c r="AG5509">
        <v>1.734</v>
      </c>
      <c r="AH5509">
        <v>2.306</v>
      </c>
      <c r="AI5509">
        <v>3.0379999999999998</v>
      </c>
      <c r="AJ5509">
        <v>3.3610000000000002</v>
      </c>
      <c r="AK5509">
        <v>2.3929999999999998</v>
      </c>
      <c r="AL5509">
        <v>3.9249999999999998</v>
      </c>
      <c r="AM5509">
        <v>2.1619999999999999</v>
      </c>
      <c r="AN5509">
        <v>2.2570000000000001</v>
      </c>
      <c r="AO5509">
        <v>4.0839999999999996</v>
      </c>
      <c r="AP5509">
        <v>1.034</v>
      </c>
      <c r="AQ5509">
        <v>1.1279999999999999</v>
      </c>
      <c r="AR5509">
        <v>1.22</v>
      </c>
      <c r="AS5509">
        <v>0.308</v>
      </c>
      <c r="AT5509">
        <v>0.63900000000000001</v>
      </c>
      <c r="AU5509">
        <v>1.8540000000000001</v>
      </c>
      <c r="AV5509">
        <v>1.698</v>
      </c>
      <c r="AW5509">
        <v>2.0529999999999999</v>
      </c>
      <c r="AX5509">
        <v>2.0150000000000001</v>
      </c>
      <c r="AY5509">
        <v>2.0150000000000001</v>
      </c>
      <c r="AZ5509">
        <v>2.0150000000000001</v>
      </c>
      <c r="BA5509">
        <v>2.0150000000000001</v>
      </c>
      <c r="BB5509">
        <v>2017</v>
      </c>
    </row>
    <row r="5510" spans="1:54" hidden="1" x14ac:dyDescent="0.2">
      <c r="A5510">
        <v>196</v>
      </c>
      <c r="B5510" t="s">
        <v>433</v>
      </c>
      <c r="C5510" t="s">
        <v>297</v>
      </c>
      <c r="D5510" t="s">
        <v>13</v>
      </c>
      <c r="E5510" t="s">
        <v>293</v>
      </c>
      <c r="F5510" s="3" t="s">
        <v>296</v>
      </c>
      <c r="G5510" t="s">
        <v>295</v>
      </c>
      <c r="I5510" s="3" t="s">
        <v>1504</v>
      </c>
      <c r="J5510" t="s">
        <v>215</v>
      </c>
      <c r="K5510" t="s">
        <v>215</v>
      </c>
      <c r="L5510" t="s">
        <v>215</v>
      </c>
      <c r="M5510" t="s">
        <v>215</v>
      </c>
      <c r="N5510" t="s">
        <v>215</v>
      </c>
      <c r="O5510">
        <v>55.08</v>
      </c>
      <c r="P5510">
        <v>65.198999999999998</v>
      </c>
      <c r="Q5510">
        <v>71.408000000000001</v>
      </c>
      <c r="R5510">
        <v>74.789000000000001</v>
      </c>
      <c r="S5510">
        <v>80.141000000000005</v>
      </c>
      <c r="T5510">
        <v>83.944000000000003</v>
      </c>
      <c r="U5510">
        <v>84.789000000000001</v>
      </c>
      <c r="V5510">
        <v>85.915000000000006</v>
      </c>
      <c r="W5510">
        <v>87.183000000000007</v>
      </c>
      <c r="X5510">
        <v>89.576999999999998</v>
      </c>
      <c r="Y5510">
        <v>92.113</v>
      </c>
      <c r="Z5510">
        <v>94.507000000000005</v>
      </c>
      <c r="AA5510">
        <v>95.352000000000004</v>
      </c>
      <c r="AB5510">
        <v>95.634</v>
      </c>
      <c r="AC5510">
        <v>96.197000000000003</v>
      </c>
      <c r="AD5510">
        <v>100</v>
      </c>
      <c r="AE5510">
        <v>101.831</v>
      </c>
      <c r="AF5510">
        <v>104.50700000000001</v>
      </c>
      <c r="AG5510">
        <v>106.197</v>
      </c>
      <c r="AH5510">
        <v>109.014</v>
      </c>
      <c r="AI5510">
        <v>112.535</v>
      </c>
      <c r="AJ5510">
        <v>115.49299999999999</v>
      </c>
      <c r="AK5510">
        <v>119.155</v>
      </c>
      <c r="AL5510">
        <v>123.099</v>
      </c>
      <c r="AM5510">
        <v>125.634</v>
      </c>
      <c r="AN5510">
        <v>130.56299999999999</v>
      </c>
      <c r="AO5510">
        <v>133.09899999999999</v>
      </c>
      <c r="AP5510">
        <v>134.36600000000001</v>
      </c>
      <c r="AQ5510">
        <v>136.47900000000001</v>
      </c>
      <c r="AR5510">
        <v>137.465</v>
      </c>
      <c r="AS5510">
        <v>137.60599999999999</v>
      </c>
      <c r="AT5510">
        <v>139.43700000000001</v>
      </c>
      <c r="AU5510">
        <v>141.69</v>
      </c>
      <c r="AV5510">
        <v>144.761</v>
      </c>
      <c r="AW5510">
        <v>147.678</v>
      </c>
      <c r="AX5510">
        <v>150.654</v>
      </c>
      <c r="AY5510">
        <v>153.69</v>
      </c>
      <c r="AZ5510">
        <v>156.786</v>
      </c>
      <c r="BA5510">
        <v>157.57</v>
      </c>
      <c r="BB5510">
        <v>2017</v>
      </c>
    </row>
    <row r="5511" spans="1:54" hidden="1" x14ac:dyDescent="0.2">
      <c r="A5511">
        <v>196</v>
      </c>
      <c r="B5511" t="s">
        <v>433</v>
      </c>
      <c r="C5511" t="s">
        <v>294</v>
      </c>
      <c r="D5511" t="s">
        <v>13</v>
      </c>
      <c r="E5511" t="s">
        <v>293</v>
      </c>
      <c r="F5511" t="s">
        <v>292</v>
      </c>
      <c r="G5511" t="s">
        <v>275</v>
      </c>
      <c r="I5511" t="s">
        <v>291</v>
      </c>
      <c r="J5511" t="s">
        <v>215</v>
      </c>
      <c r="K5511" t="s">
        <v>215</v>
      </c>
      <c r="L5511" t="s">
        <v>215</v>
      </c>
      <c r="M5511" t="s">
        <v>215</v>
      </c>
      <c r="N5511" t="s">
        <v>215</v>
      </c>
      <c r="O5511" t="s">
        <v>215</v>
      </c>
      <c r="P5511">
        <v>18.372</v>
      </c>
      <c r="Q5511">
        <v>9.5239999999999991</v>
      </c>
      <c r="R5511">
        <v>4.734</v>
      </c>
      <c r="S5511">
        <v>7.1559999999999997</v>
      </c>
      <c r="T5511">
        <v>4.7450000000000001</v>
      </c>
      <c r="U5511">
        <v>1.0069999999999999</v>
      </c>
      <c r="V5511">
        <v>1.329</v>
      </c>
      <c r="W5511">
        <v>1.4750000000000001</v>
      </c>
      <c r="X5511">
        <v>2.746</v>
      </c>
      <c r="Y5511">
        <v>2.83</v>
      </c>
      <c r="Z5511">
        <v>2.5990000000000002</v>
      </c>
      <c r="AA5511">
        <v>0.89400000000000002</v>
      </c>
      <c r="AB5511">
        <v>0.29499999999999998</v>
      </c>
      <c r="AC5511">
        <v>0.58899999999999997</v>
      </c>
      <c r="AD5511">
        <v>3.9529999999999998</v>
      </c>
      <c r="AE5511">
        <v>1.831</v>
      </c>
      <c r="AF5511">
        <v>2.6280000000000001</v>
      </c>
      <c r="AG5511">
        <v>1.617</v>
      </c>
      <c r="AH5511">
        <v>2.653</v>
      </c>
      <c r="AI5511">
        <v>3.23</v>
      </c>
      <c r="AJ5511">
        <v>2.6280000000000001</v>
      </c>
      <c r="AK5511">
        <v>3.1709999999999998</v>
      </c>
      <c r="AL5511">
        <v>3.31</v>
      </c>
      <c r="AM5511">
        <v>2.0590000000000002</v>
      </c>
      <c r="AN5511">
        <v>3.9239999999999999</v>
      </c>
      <c r="AO5511">
        <v>1.9419999999999999</v>
      </c>
      <c r="AP5511">
        <v>0.95199999999999996</v>
      </c>
      <c r="AQ5511">
        <v>1.5720000000000001</v>
      </c>
      <c r="AR5511">
        <v>0.72199999999999998</v>
      </c>
      <c r="AS5511">
        <v>0.10199999999999999</v>
      </c>
      <c r="AT5511">
        <v>1.331</v>
      </c>
      <c r="AU5511">
        <v>1.6160000000000001</v>
      </c>
      <c r="AV5511">
        <v>2.1669999999999998</v>
      </c>
      <c r="AW5511">
        <v>2.0150000000000001</v>
      </c>
      <c r="AX5511">
        <v>2.0150000000000001</v>
      </c>
      <c r="AY5511">
        <v>2.0150000000000001</v>
      </c>
      <c r="AZ5511">
        <v>2.0150000000000001</v>
      </c>
      <c r="BA5511">
        <v>0.5</v>
      </c>
      <c r="BB5511">
        <v>2017</v>
      </c>
    </row>
    <row r="5512" spans="1:54" hidden="1" x14ac:dyDescent="0.2">
      <c r="A5512">
        <v>196</v>
      </c>
      <c r="B5512" t="s">
        <v>433</v>
      </c>
      <c r="C5512" t="s">
        <v>290</v>
      </c>
      <c r="D5512" t="s">
        <v>13</v>
      </c>
      <c r="E5512" t="s">
        <v>289</v>
      </c>
      <c r="G5512" t="s">
        <v>288</v>
      </c>
      <c r="J5512"/>
      <c r="K5512"/>
      <c r="L5512"/>
      <c r="M5512"/>
      <c r="N5512"/>
      <c r="O5512"/>
      <c r="P5512"/>
      <c r="Q5512"/>
      <c r="R5512"/>
      <c r="S5512"/>
      <c r="T5512"/>
      <c r="U5512"/>
      <c r="V5512"/>
      <c r="W5512"/>
      <c r="X5512"/>
      <c r="Y5512"/>
      <c r="Z5512"/>
      <c r="AA5512"/>
      <c r="AB5512"/>
      <c r="AC5512"/>
      <c r="AD5512"/>
      <c r="AE5512"/>
      <c r="AF5512"/>
      <c r="AG5512"/>
      <c r="AH5512"/>
      <c r="AI5512"/>
      <c r="AJ5512"/>
      <c r="AK5512"/>
      <c r="AL5512"/>
      <c r="AM5512"/>
      <c r="AN5512"/>
      <c r="AO5512"/>
      <c r="AP5512"/>
      <c r="AQ5512"/>
      <c r="AR5512"/>
      <c r="AS5512"/>
      <c r="AT5512"/>
      <c r="AU5512"/>
      <c r="AV5512"/>
      <c r="AW5512"/>
      <c r="AX5512"/>
      <c r="AY5512"/>
      <c r="AZ5512"/>
    </row>
    <row r="5513" spans="1:54" hidden="1" x14ac:dyDescent="0.2">
      <c r="A5513">
        <v>196</v>
      </c>
      <c r="B5513" t="s">
        <v>433</v>
      </c>
      <c r="C5513" t="s">
        <v>287</v>
      </c>
      <c r="D5513" t="s">
        <v>13</v>
      </c>
      <c r="E5513" t="s">
        <v>286</v>
      </c>
      <c r="F5513" s="3" t="s">
        <v>285</v>
      </c>
      <c r="G5513" t="s">
        <v>275</v>
      </c>
      <c r="I5513" s="3" t="s">
        <v>1505</v>
      </c>
      <c r="J5513">
        <v>-4.5999999999999996</v>
      </c>
      <c r="K5513">
        <v>11.601000000000001</v>
      </c>
      <c r="L5513">
        <v>0.81299999999999994</v>
      </c>
      <c r="M5513">
        <v>-2.2759999999999998</v>
      </c>
      <c r="N5513">
        <v>16.469000000000001</v>
      </c>
      <c r="O5513">
        <v>0.59599999999999997</v>
      </c>
      <c r="P5513">
        <v>2.4990000000000001</v>
      </c>
      <c r="Q5513">
        <v>-13.82</v>
      </c>
      <c r="R5513">
        <v>32.256999999999998</v>
      </c>
      <c r="S5513">
        <v>14.125</v>
      </c>
      <c r="T5513">
        <v>4.2439999999999998</v>
      </c>
      <c r="U5513">
        <v>-5.3010000000000002</v>
      </c>
      <c r="V5513">
        <v>8.4670000000000005</v>
      </c>
      <c r="W5513">
        <v>5.2409999999999997</v>
      </c>
      <c r="X5513">
        <v>12.452</v>
      </c>
      <c r="Y5513">
        <v>8.827</v>
      </c>
      <c r="Z5513">
        <v>7.2329999999999997</v>
      </c>
      <c r="AA5513">
        <v>3.1669999999999998</v>
      </c>
      <c r="AB5513">
        <v>-0.129</v>
      </c>
      <c r="AC5513">
        <v>12.257999999999999</v>
      </c>
      <c r="AD5513">
        <v>-0.8</v>
      </c>
      <c r="AE5513">
        <v>2.2610000000000001</v>
      </c>
      <c r="AF5513">
        <v>9.8079999999999998</v>
      </c>
      <c r="AG5513">
        <v>8.4670000000000005</v>
      </c>
      <c r="AH5513">
        <v>16.904</v>
      </c>
      <c r="AI5513">
        <v>6.2460000000000004</v>
      </c>
      <c r="AJ5513">
        <v>-2.3780000000000001</v>
      </c>
      <c r="AK5513">
        <v>9.1470000000000002</v>
      </c>
      <c r="AL5513">
        <v>3.6160000000000001</v>
      </c>
      <c r="AM5513">
        <v>-14.673999999999999</v>
      </c>
      <c r="AN5513">
        <v>10.789</v>
      </c>
      <c r="AO5513">
        <v>7.0430000000000001</v>
      </c>
      <c r="AP5513">
        <v>2.7829999999999999</v>
      </c>
      <c r="AQ5513">
        <v>6.2389999999999999</v>
      </c>
      <c r="AR5513">
        <v>7.8970000000000002</v>
      </c>
      <c r="AS5513">
        <v>3.8370000000000002</v>
      </c>
      <c r="AT5513">
        <v>3.2589999999999999</v>
      </c>
      <c r="AU5513">
        <v>6.6159999999999997</v>
      </c>
      <c r="AV5513">
        <v>8.3209999999999997</v>
      </c>
      <c r="AW5513">
        <v>5.5650000000000004</v>
      </c>
      <c r="AX5513">
        <v>4.4790000000000001</v>
      </c>
      <c r="AY5513">
        <v>4.4489999999999998</v>
      </c>
      <c r="AZ5513">
        <v>4.0979999999999999</v>
      </c>
      <c r="BA5513">
        <v>3.7970000000000002</v>
      </c>
      <c r="BB5513">
        <v>2017</v>
      </c>
    </row>
    <row r="5514" spans="1:54" hidden="1" x14ac:dyDescent="0.2">
      <c r="A5514">
        <v>196</v>
      </c>
      <c r="B5514" t="s">
        <v>433</v>
      </c>
      <c r="C5514" t="s">
        <v>284</v>
      </c>
      <c r="D5514" t="s">
        <v>13</v>
      </c>
      <c r="E5514" t="s">
        <v>283</v>
      </c>
      <c r="F5514" s="3" t="s">
        <v>282</v>
      </c>
      <c r="G5514" t="s">
        <v>275</v>
      </c>
      <c r="I5514" s="3" t="s">
        <v>1505</v>
      </c>
      <c r="J5514">
        <v>-3.1589999999999998</v>
      </c>
      <c r="K5514">
        <v>3.8109999999999999</v>
      </c>
      <c r="L5514">
        <v>8.0879999999999992</v>
      </c>
      <c r="M5514">
        <v>-7.3979999999999997</v>
      </c>
      <c r="N5514">
        <v>20.96</v>
      </c>
      <c r="O5514">
        <v>-0.161</v>
      </c>
      <c r="P5514">
        <v>-1.1990000000000001</v>
      </c>
      <c r="Q5514">
        <v>10.757999999999999</v>
      </c>
      <c r="R5514">
        <v>-3.4079999999999999</v>
      </c>
      <c r="S5514">
        <v>20.773</v>
      </c>
      <c r="T5514">
        <v>6.8730000000000002</v>
      </c>
      <c r="U5514">
        <v>-7.6349999999999998</v>
      </c>
      <c r="V5514">
        <v>10.116</v>
      </c>
      <c r="W5514">
        <v>7.97</v>
      </c>
      <c r="X5514">
        <v>14.994</v>
      </c>
      <c r="Y5514">
        <v>8.5679999999999996</v>
      </c>
      <c r="Z5514">
        <v>7.9790000000000001</v>
      </c>
      <c r="AA5514">
        <v>3.5710000000000002</v>
      </c>
      <c r="AB5514">
        <v>-0.503</v>
      </c>
      <c r="AC5514">
        <v>15.731999999999999</v>
      </c>
      <c r="AD5514">
        <v>-1.175</v>
      </c>
      <c r="AE5514">
        <v>3.16</v>
      </c>
      <c r="AF5514">
        <v>11.254</v>
      </c>
      <c r="AG5514">
        <v>8.3520000000000003</v>
      </c>
      <c r="AH5514">
        <v>17.393999999999998</v>
      </c>
      <c r="AI5514">
        <v>5.5170000000000003</v>
      </c>
      <c r="AJ5514">
        <v>-2.0539999999999998</v>
      </c>
      <c r="AK5514">
        <v>8.68</v>
      </c>
      <c r="AL5514">
        <v>3.31</v>
      </c>
      <c r="AM5514">
        <v>-15.986000000000001</v>
      </c>
      <c r="AN5514">
        <v>11.465</v>
      </c>
      <c r="AO5514">
        <v>6.7729999999999997</v>
      </c>
      <c r="AP5514">
        <v>3.87</v>
      </c>
      <c r="AQ5514">
        <v>6.6589999999999998</v>
      </c>
      <c r="AR5514">
        <v>8.9329999999999998</v>
      </c>
      <c r="AS5514">
        <v>4.9779999999999998</v>
      </c>
      <c r="AT5514">
        <v>3.6379999999999999</v>
      </c>
      <c r="AU5514">
        <v>7.4809999999999999</v>
      </c>
      <c r="AV5514">
        <v>8.8339999999999996</v>
      </c>
      <c r="AW5514">
        <v>5.0620000000000003</v>
      </c>
      <c r="AX5514">
        <v>4.4790000000000001</v>
      </c>
      <c r="AY5514">
        <v>4.4489999999999998</v>
      </c>
      <c r="AZ5514">
        <v>4.0979999999999999</v>
      </c>
      <c r="BA5514">
        <v>3.7970000000000002</v>
      </c>
      <c r="BB5514">
        <v>2017</v>
      </c>
    </row>
    <row r="5515" spans="1:54" hidden="1" x14ac:dyDescent="0.2">
      <c r="A5515">
        <v>196</v>
      </c>
      <c r="B5515" t="s">
        <v>433</v>
      </c>
      <c r="C5515" t="s">
        <v>281</v>
      </c>
      <c r="D5515" t="s">
        <v>13</v>
      </c>
      <c r="E5515" t="s">
        <v>280</v>
      </c>
      <c r="F5515" s="3" t="s">
        <v>279</v>
      </c>
      <c r="G5515" t="s">
        <v>275</v>
      </c>
      <c r="I5515" s="3" t="s">
        <v>1505</v>
      </c>
      <c r="J5515">
        <v>2.8</v>
      </c>
      <c r="K5515">
        <v>3</v>
      </c>
      <c r="L5515">
        <v>2.218</v>
      </c>
      <c r="M5515">
        <v>6.3289999999999997</v>
      </c>
      <c r="N5515">
        <v>7.3890000000000002</v>
      </c>
      <c r="O5515">
        <v>7.5339999999999998</v>
      </c>
      <c r="P5515">
        <v>0.32800000000000001</v>
      </c>
      <c r="Q5515">
        <v>-2.5270000000000001</v>
      </c>
      <c r="R5515">
        <v>35.862000000000002</v>
      </c>
      <c r="S5515">
        <v>-1.0349999999999999</v>
      </c>
      <c r="T5515">
        <v>6.468</v>
      </c>
      <c r="U5515">
        <v>10.747</v>
      </c>
      <c r="V5515">
        <v>4.2039999999999997</v>
      </c>
      <c r="W5515">
        <v>5.5650000000000004</v>
      </c>
      <c r="X5515">
        <v>10.028</v>
      </c>
      <c r="Y5515">
        <v>4.4000000000000004</v>
      </c>
      <c r="Z5515">
        <v>4.4029999999999996</v>
      </c>
      <c r="AA5515">
        <v>3.0110000000000001</v>
      </c>
      <c r="AB5515">
        <v>2.101</v>
      </c>
      <c r="AC5515">
        <v>8.3529999999999998</v>
      </c>
      <c r="AD5515">
        <v>7.65</v>
      </c>
      <c r="AE5515">
        <v>3.3140000000000001</v>
      </c>
      <c r="AF5515">
        <v>6.9320000000000004</v>
      </c>
      <c r="AG5515">
        <v>2.3490000000000002</v>
      </c>
      <c r="AH5515">
        <v>5.0730000000000004</v>
      </c>
      <c r="AI5515">
        <v>-0.49399999999999999</v>
      </c>
      <c r="AJ5515">
        <v>1.8169999999999999</v>
      </c>
      <c r="AK5515">
        <v>4.8380000000000001</v>
      </c>
      <c r="AL5515">
        <v>-1.2370000000000001</v>
      </c>
      <c r="AM5515">
        <v>2.1139999999999999</v>
      </c>
      <c r="AN5515">
        <v>3.2909999999999999</v>
      </c>
      <c r="AO5515">
        <v>2.58</v>
      </c>
      <c r="AP5515">
        <v>1.865</v>
      </c>
      <c r="AQ5515">
        <v>0.83499999999999996</v>
      </c>
      <c r="AR5515">
        <v>3.0659999999999998</v>
      </c>
      <c r="AS5515">
        <v>7.0060000000000002</v>
      </c>
      <c r="AT5515">
        <v>1.5409999999999999</v>
      </c>
      <c r="AU5515">
        <v>2.5910000000000002</v>
      </c>
      <c r="AV5515">
        <v>2.927</v>
      </c>
      <c r="AW5515">
        <v>4.1079999999999997</v>
      </c>
      <c r="AX5515">
        <v>4.3550000000000004</v>
      </c>
      <c r="AY5515">
        <v>4.2759999999999998</v>
      </c>
      <c r="AZ5515">
        <v>3.7490000000000001</v>
      </c>
      <c r="BA5515">
        <v>3.5430000000000001</v>
      </c>
      <c r="BB5515">
        <v>2017</v>
      </c>
    </row>
    <row r="5516" spans="1:54" hidden="1" x14ac:dyDescent="0.2">
      <c r="A5516">
        <v>196</v>
      </c>
      <c r="B5516" t="s">
        <v>433</v>
      </c>
      <c r="C5516" t="s">
        <v>278</v>
      </c>
      <c r="D5516" t="s">
        <v>13</v>
      </c>
      <c r="E5516" t="s">
        <v>277</v>
      </c>
      <c r="F5516" s="3" t="s">
        <v>276</v>
      </c>
      <c r="G5516" t="s">
        <v>275</v>
      </c>
      <c r="I5516" s="3" t="s">
        <v>1505</v>
      </c>
      <c r="J5516">
        <v>4.4080000000000004</v>
      </c>
      <c r="K5516">
        <v>2.927</v>
      </c>
      <c r="L5516">
        <v>-0.41599999999999998</v>
      </c>
      <c r="M5516">
        <v>6.5129999999999999</v>
      </c>
      <c r="N5516">
        <v>3.85</v>
      </c>
      <c r="O5516">
        <v>10.167</v>
      </c>
      <c r="P5516">
        <v>1.2110000000000001</v>
      </c>
      <c r="Q5516">
        <v>-4.6859999999999999</v>
      </c>
      <c r="R5516">
        <v>2.5110000000000001</v>
      </c>
      <c r="S5516">
        <v>-0.85799999999999998</v>
      </c>
      <c r="T5516">
        <v>8.625</v>
      </c>
      <c r="U5516">
        <v>13.012</v>
      </c>
      <c r="V5516">
        <v>2.6819999999999999</v>
      </c>
      <c r="W5516">
        <v>4.3010000000000002</v>
      </c>
      <c r="X5516">
        <v>8.1940000000000008</v>
      </c>
      <c r="Y5516">
        <v>2.7890000000000001</v>
      </c>
      <c r="Z5516">
        <v>5.609</v>
      </c>
      <c r="AA5516">
        <v>6.1749999999999998</v>
      </c>
      <c r="AB5516">
        <v>1.395</v>
      </c>
      <c r="AC5516">
        <v>4.3220000000000001</v>
      </c>
      <c r="AD5516">
        <v>6.8860000000000001</v>
      </c>
      <c r="AE5516">
        <v>2.13</v>
      </c>
      <c r="AF5516">
        <v>6.0140000000000002</v>
      </c>
      <c r="AG5516">
        <v>4.08</v>
      </c>
      <c r="AH5516">
        <v>6.1130000000000004</v>
      </c>
      <c r="AI5516">
        <v>8.3000000000000004E-2</v>
      </c>
      <c r="AJ5516">
        <v>2.35</v>
      </c>
      <c r="AK5516">
        <v>5.9859999999999998</v>
      </c>
      <c r="AL5516">
        <v>-1.071</v>
      </c>
      <c r="AM5516">
        <v>3.819</v>
      </c>
      <c r="AN5516">
        <v>4.9390000000000001</v>
      </c>
      <c r="AO5516">
        <v>1.9390000000000001</v>
      </c>
      <c r="AP5516">
        <v>4.4260000000000002</v>
      </c>
      <c r="AQ5516">
        <v>0.89</v>
      </c>
      <c r="AR5516">
        <v>2.5059999999999998</v>
      </c>
      <c r="AS5516">
        <v>3.718</v>
      </c>
      <c r="AT5516">
        <v>1.4119999999999999</v>
      </c>
      <c r="AU5516">
        <v>2.2010000000000001</v>
      </c>
      <c r="AV5516">
        <v>3.3919999999999999</v>
      </c>
      <c r="AW5516">
        <v>5.31</v>
      </c>
      <c r="AX5516">
        <v>5.8520000000000003</v>
      </c>
      <c r="AY5516">
        <v>5.6929999999999996</v>
      </c>
      <c r="AZ5516">
        <v>4.8609999999999998</v>
      </c>
      <c r="BA5516">
        <v>4.4260000000000002</v>
      </c>
      <c r="BB5516">
        <v>2017</v>
      </c>
    </row>
    <row r="5517" spans="1:54" hidden="1" x14ac:dyDescent="0.2">
      <c r="A5517">
        <v>196</v>
      </c>
      <c r="B5517" t="s">
        <v>433</v>
      </c>
      <c r="C5517" t="s">
        <v>274</v>
      </c>
      <c r="D5517" t="s">
        <v>13</v>
      </c>
      <c r="E5517" t="s">
        <v>273</v>
      </c>
      <c r="F5517" s="3" t="s">
        <v>272</v>
      </c>
      <c r="G5517" t="s">
        <v>271</v>
      </c>
      <c r="I5517" t="s">
        <v>1506</v>
      </c>
      <c r="J5517">
        <v>4.0190000000000001</v>
      </c>
      <c r="K5517">
        <v>3.911</v>
      </c>
      <c r="L5517">
        <v>4.3579999999999997</v>
      </c>
      <c r="M5517">
        <v>6.2409999999999997</v>
      </c>
      <c r="N5517">
        <v>7.1859999999999999</v>
      </c>
      <c r="O5517">
        <v>3.9220000000000002</v>
      </c>
      <c r="P5517">
        <v>4.2</v>
      </c>
      <c r="Q5517">
        <v>4.2249999999999996</v>
      </c>
      <c r="R5517">
        <v>5.8</v>
      </c>
      <c r="S5517">
        <v>7.3250000000000002</v>
      </c>
      <c r="T5517">
        <v>7.9749999999999996</v>
      </c>
      <c r="U5517">
        <v>10.625</v>
      </c>
      <c r="V5517">
        <v>10.675000000000001</v>
      </c>
      <c r="W5517">
        <v>9.8000000000000007</v>
      </c>
      <c r="X5517">
        <v>8.35</v>
      </c>
      <c r="Y5517">
        <v>6.45</v>
      </c>
      <c r="Z5517">
        <v>6.3250000000000002</v>
      </c>
      <c r="AA5517">
        <v>6.875</v>
      </c>
      <c r="AB5517">
        <v>7.7249999999999996</v>
      </c>
      <c r="AC5517">
        <v>7.05</v>
      </c>
      <c r="AD5517">
        <v>6.15</v>
      </c>
      <c r="AE5517">
        <v>5.4749999999999996</v>
      </c>
      <c r="AF5517">
        <v>5.3</v>
      </c>
      <c r="AG5517">
        <v>4.75</v>
      </c>
      <c r="AH5517">
        <v>4.0250000000000004</v>
      </c>
      <c r="AI5517">
        <v>3.8</v>
      </c>
      <c r="AJ5517">
        <v>3.875</v>
      </c>
      <c r="AK5517">
        <v>3.5750000000000002</v>
      </c>
      <c r="AL5517">
        <v>4</v>
      </c>
      <c r="AM5517">
        <v>5.8250000000000002</v>
      </c>
      <c r="AN5517">
        <v>6.15</v>
      </c>
      <c r="AO5517">
        <v>5.9749999999999996</v>
      </c>
      <c r="AP5517">
        <v>6.375</v>
      </c>
      <c r="AQ5517">
        <v>5.75</v>
      </c>
      <c r="AR5517">
        <v>5.35</v>
      </c>
      <c r="AS5517">
        <v>5.375</v>
      </c>
      <c r="AT5517">
        <v>5.0999999999999996</v>
      </c>
      <c r="AU5517">
        <v>4.7</v>
      </c>
      <c r="AV5517">
        <v>4.5430000000000001</v>
      </c>
      <c r="AW5517">
        <v>4.5620000000000003</v>
      </c>
      <c r="AX5517">
        <v>4.4800000000000004</v>
      </c>
      <c r="AY5517">
        <v>4.4429999999999996</v>
      </c>
      <c r="AZ5517">
        <v>4.4400000000000004</v>
      </c>
      <c r="BA5517">
        <v>4.5010000000000003</v>
      </c>
      <c r="BB5517">
        <v>2017</v>
      </c>
    </row>
    <row r="5518" spans="1:54" hidden="1" x14ac:dyDescent="0.2">
      <c r="A5518">
        <v>196</v>
      </c>
      <c r="B5518" t="s">
        <v>433</v>
      </c>
      <c r="C5518" t="s">
        <v>270</v>
      </c>
      <c r="D5518" t="s">
        <v>13</v>
      </c>
      <c r="E5518" t="s">
        <v>269</v>
      </c>
      <c r="F5518" s="3" t="s">
        <v>268</v>
      </c>
      <c r="G5518" t="s">
        <v>264</v>
      </c>
      <c r="H5518" t="s">
        <v>263</v>
      </c>
      <c r="I5518" t="s">
        <v>1506</v>
      </c>
      <c r="J5518">
        <v>1.524</v>
      </c>
      <c r="K5518">
        <v>1.548</v>
      </c>
      <c r="L5518">
        <v>1.5669999999999999</v>
      </c>
      <c r="M5518">
        <v>1.5580000000000001</v>
      </c>
      <c r="N5518">
        <v>1.57</v>
      </c>
      <c r="O5518">
        <v>1.631</v>
      </c>
      <c r="P5518">
        <v>1.619</v>
      </c>
      <c r="Q5518">
        <v>1.6240000000000001</v>
      </c>
      <c r="R5518">
        <v>1.5720000000000001</v>
      </c>
      <c r="S5518">
        <v>1.524</v>
      </c>
      <c r="T5518">
        <v>1.5349999999999999</v>
      </c>
      <c r="U5518">
        <v>1.5089999999999999</v>
      </c>
      <c r="V5518">
        <v>1.514</v>
      </c>
      <c r="W5518">
        <v>1.5449999999999999</v>
      </c>
      <c r="X5518">
        <v>1.611</v>
      </c>
      <c r="Y5518">
        <v>1.6859999999999999</v>
      </c>
      <c r="Z5518">
        <v>1.74</v>
      </c>
      <c r="AA5518">
        <v>1.75</v>
      </c>
      <c r="AB5518">
        <v>1.7390000000000001</v>
      </c>
      <c r="AC5518">
        <v>1.766</v>
      </c>
      <c r="AD5518">
        <v>1.7989999999999999</v>
      </c>
      <c r="AE5518">
        <v>1.845</v>
      </c>
      <c r="AF5518">
        <v>1.905</v>
      </c>
      <c r="AG5518">
        <v>1.9530000000000001</v>
      </c>
      <c r="AH5518">
        <v>2.0230000000000001</v>
      </c>
      <c r="AI5518">
        <v>2.0830000000000002</v>
      </c>
      <c r="AJ5518">
        <v>2.1320000000000001</v>
      </c>
      <c r="AK5518">
        <v>2.169</v>
      </c>
      <c r="AL5518">
        <v>2.1850000000000001</v>
      </c>
      <c r="AM5518">
        <v>2.1469999999999998</v>
      </c>
      <c r="AN5518">
        <v>2.157</v>
      </c>
      <c r="AO5518">
        <v>2.1890000000000001</v>
      </c>
      <c r="AP5518">
        <v>2.194</v>
      </c>
      <c r="AQ5518">
        <v>2.2269999999999999</v>
      </c>
      <c r="AR5518">
        <v>2.306</v>
      </c>
      <c r="AS5518">
        <v>2.3570000000000002</v>
      </c>
      <c r="AT5518">
        <v>2.4660000000000002</v>
      </c>
      <c r="AU5518">
        <v>2.5680000000000001</v>
      </c>
      <c r="AV5518">
        <v>2.6320000000000001</v>
      </c>
      <c r="AW5518">
        <v>2.67</v>
      </c>
      <c r="AX5518" t="s">
        <v>215</v>
      </c>
      <c r="AY5518" t="s">
        <v>215</v>
      </c>
      <c r="AZ5518" t="s">
        <v>215</v>
      </c>
      <c r="BA5518" t="s">
        <v>215</v>
      </c>
      <c r="BB5518">
        <v>2017</v>
      </c>
    </row>
    <row r="5519" spans="1:54" hidden="1" x14ac:dyDescent="0.2">
      <c r="A5519">
        <v>196</v>
      </c>
      <c r="B5519" t="s">
        <v>433</v>
      </c>
      <c r="C5519" t="s">
        <v>267</v>
      </c>
      <c r="D5519" t="s">
        <v>13</v>
      </c>
      <c r="E5519" t="s">
        <v>266</v>
      </c>
      <c r="F5519" s="3" t="s">
        <v>265</v>
      </c>
      <c r="G5519" t="s">
        <v>264</v>
      </c>
      <c r="H5519" t="s">
        <v>263</v>
      </c>
      <c r="I5519" t="s">
        <v>1507</v>
      </c>
      <c r="J5519">
        <v>3.1259999999999999</v>
      </c>
      <c r="K5519">
        <v>3.1429999999999998</v>
      </c>
      <c r="L5519">
        <v>3.1669999999999998</v>
      </c>
      <c r="M5519">
        <v>3.198</v>
      </c>
      <c r="N5519">
        <v>3.23</v>
      </c>
      <c r="O5519">
        <v>3.2610000000000001</v>
      </c>
      <c r="P5519">
        <v>3.2909999999999999</v>
      </c>
      <c r="Q5519">
        <v>3.32</v>
      </c>
      <c r="R5519">
        <v>3.351</v>
      </c>
      <c r="S5519">
        <v>3.3849999999999998</v>
      </c>
      <c r="T5519">
        <v>3.4249999999999998</v>
      </c>
      <c r="U5519">
        <v>3.516</v>
      </c>
      <c r="V5519">
        <v>3.552</v>
      </c>
      <c r="W5519">
        <v>3.5979999999999999</v>
      </c>
      <c r="X5519">
        <v>3.6480000000000001</v>
      </c>
      <c r="Y5519">
        <v>3.7069999999999999</v>
      </c>
      <c r="Z5519">
        <v>3.762</v>
      </c>
      <c r="AA5519">
        <v>3.8029999999999999</v>
      </c>
      <c r="AB5519">
        <v>3.8290000000000002</v>
      </c>
      <c r="AC5519">
        <v>3.851</v>
      </c>
      <c r="AD5519">
        <v>3.8730000000000002</v>
      </c>
      <c r="AE5519">
        <v>3.9159999999999999</v>
      </c>
      <c r="AF5519">
        <v>3.99</v>
      </c>
      <c r="AG5519">
        <v>4.0620000000000003</v>
      </c>
      <c r="AH5519">
        <v>4.1139999999999999</v>
      </c>
      <c r="AI5519">
        <v>4.1609999999999996</v>
      </c>
      <c r="AJ5519">
        <v>4.2089999999999996</v>
      </c>
      <c r="AK5519">
        <v>4.2460000000000004</v>
      </c>
      <c r="AL5519">
        <v>4.28</v>
      </c>
      <c r="AM5519">
        <v>4.3319999999999999</v>
      </c>
      <c r="AN5519">
        <v>4.3739999999999997</v>
      </c>
      <c r="AO5519">
        <v>4.399</v>
      </c>
      <c r="AP5519">
        <v>4.4260000000000002</v>
      </c>
      <c r="AQ5519">
        <v>4.476</v>
      </c>
      <c r="AR5519">
        <v>4.5549999999999997</v>
      </c>
      <c r="AS5519">
        <v>4.6470000000000002</v>
      </c>
      <c r="AT5519">
        <v>4.7469999999999999</v>
      </c>
      <c r="AU5519">
        <v>4.8440000000000003</v>
      </c>
      <c r="AV5519">
        <v>4.9480000000000004</v>
      </c>
      <c r="AW5519">
        <v>5.0469999999999997</v>
      </c>
      <c r="AX5519">
        <v>5.1390000000000002</v>
      </c>
      <c r="AY5519">
        <v>5.2240000000000002</v>
      </c>
      <c r="AZ5519">
        <v>5.3029999999999999</v>
      </c>
      <c r="BA5519">
        <v>5.375</v>
      </c>
      <c r="BB5519">
        <v>2017</v>
      </c>
    </row>
    <row r="5520" spans="1:54" hidden="1" x14ac:dyDescent="0.2">
      <c r="A5520">
        <v>196</v>
      </c>
      <c r="B5520" t="s">
        <v>433</v>
      </c>
      <c r="C5520" t="s">
        <v>262</v>
      </c>
      <c r="D5520" t="s">
        <v>13</v>
      </c>
      <c r="E5520" t="s">
        <v>260</v>
      </c>
      <c r="F5520" t="s">
        <v>259</v>
      </c>
      <c r="G5520" t="s">
        <v>225</v>
      </c>
      <c r="H5520" t="s">
        <v>222</v>
      </c>
      <c r="I5520" t="s">
        <v>1508</v>
      </c>
      <c r="J5520" s="3" t="s">
        <v>215</v>
      </c>
      <c r="K5520" s="3" t="s">
        <v>215</v>
      </c>
      <c r="L5520" s="3" t="s">
        <v>215</v>
      </c>
      <c r="M5520" s="3" t="s">
        <v>215</v>
      </c>
      <c r="N5520" s="3" t="s">
        <v>215</v>
      </c>
      <c r="O5520" s="3">
        <v>16.132999999999999</v>
      </c>
      <c r="P5520" s="3">
        <v>19.809999999999999</v>
      </c>
      <c r="Q5520" s="3">
        <v>24.241</v>
      </c>
      <c r="R5520" s="3">
        <v>27.931999999999999</v>
      </c>
      <c r="S5520" s="3">
        <v>30.646000000000001</v>
      </c>
      <c r="T5520" s="3">
        <v>32.658000000000001</v>
      </c>
      <c r="U5520" s="3">
        <v>32.085999999999999</v>
      </c>
      <c r="V5520" s="3">
        <v>32.536999999999999</v>
      </c>
      <c r="W5520" s="3">
        <v>34.145000000000003</v>
      </c>
      <c r="X5520" s="3">
        <v>36.317</v>
      </c>
      <c r="Y5520" s="3">
        <v>39.106999999999999</v>
      </c>
      <c r="Z5520" s="3">
        <v>38.831000000000003</v>
      </c>
      <c r="AA5520" s="3">
        <v>38.36</v>
      </c>
      <c r="AB5520" s="3">
        <v>38.216999999999999</v>
      </c>
      <c r="AC5520" s="3">
        <v>38.616999999999997</v>
      </c>
      <c r="AD5520" s="3">
        <v>41.442999999999998</v>
      </c>
      <c r="AE5520" s="3">
        <v>44.289000000000001</v>
      </c>
      <c r="AF5520" s="3">
        <v>47.844000000000001</v>
      </c>
      <c r="AG5520" s="3">
        <v>51.994999999999997</v>
      </c>
      <c r="AH5520" s="3">
        <v>56.609000000000002</v>
      </c>
      <c r="AI5520" s="3">
        <v>61.822000000000003</v>
      </c>
      <c r="AJ5520" s="3">
        <v>65.305000000000007</v>
      </c>
      <c r="AK5520" s="3">
        <v>67.825000000000003</v>
      </c>
      <c r="AL5520" s="3">
        <v>69.037999999999997</v>
      </c>
      <c r="AM5520" s="3">
        <v>67.457999999999998</v>
      </c>
      <c r="AN5520" s="3">
        <v>69.001999999999995</v>
      </c>
      <c r="AO5520" s="3">
        <v>72.097999999999999</v>
      </c>
      <c r="AP5520" s="3">
        <v>73.879000000000005</v>
      </c>
      <c r="AQ5520" s="3">
        <v>77.489999999999995</v>
      </c>
      <c r="AR5520" s="3">
        <v>81.533000000000001</v>
      </c>
      <c r="AS5520" s="3">
        <v>86.111000000000004</v>
      </c>
      <c r="AT5520" s="3">
        <v>91.200999999999993</v>
      </c>
      <c r="AU5520" s="3">
        <v>96.712000000000003</v>
      </c>
      <c r="AV5520" s="3">
        <v>102.536</v>
      </c>
      <c r="AW5520" s="3">
        <v>108.72199999999999</v>
      </c>
      <c r="AX5520" s="3">
        <v>114.785</v>
      </c>
      <c r="AY5520" s="3">
        <v>120.651</v>
      </c>
      <c r="AZ5520" s="3">
        <v>126.541</v>
      </c>
      <c r="BA5520">
        <v>132.58099999999999</v>
      </c>
      <c r="BB5520">
        <v>2017</v>
      </c>
    </row>
    <row r="5521" spans="1:54" hidden="1" x14ac:dyDescent="0.2">
      <c r="A5521">
        <v>196</v>
      </c>
      <c r="B5521" t="s">
        <v>433</v>
      </c>
      <c r="C5521" t="s">
        <v>261</v>
      </c>
      <c r="D5521" t="s">
        <v>13</v>
      </c>
      <c r="E5521" t="s">
        <v>260</v>
      </c>
      <c r="F5521" t="s">
        <v>259</v>
      </c>
      <c r="G5521" t="s">
        <v>217</v>
      </c>
      <c r="I5521" t="s">
        <v>258</v>
      </c>
      <c r="J5521" s="3" t="s">
        <v>215</v>
      </c>
      <c r="K5521" s="3" t="s">
        <v>215</v>
      </c>
      <c r="L5521" s="3" t="s">
        <v>215</v>
      </c>
      <c r="M5521" s="3" t="s">
        <v>215</v>
      </c>
      <c r="N5521" s="3" t="s">
        <v>215</v>
      </c>
      <c r="O5521" s="3">
        <v>35.712000000000003</v>
      </c>
      <c r="P5521" s="3">
        <v>37.881</v>
      </c>
      <c r="Q5521" s="3">
        <v>38.874000000000002</v>
      </c>
      <c r="R5521" s="3">
        <v>40.322000000000003</v>
      </c>
      <c r="S5521" s="3">
        <v>41.624000000000002</v>
      </c>
      <c r="T5521" s="3">
        <v>42.591000000000001</v>
      </c>
      <c r="U5521" s="3">
        <v>42.640999999999998</v>
      </c>
      <c r="V5521" s="3">
        <v>42.093000000000004</v>
      </c>
      <c r="W5521" s="3">
        <v>41.213999999999999</v>
      </c>
      <c r="X5521" s="3">
        <v>40.779000000000003</v>
      </c>
      <c r="Y5521" s="3">
        <v>41.264000000000003</v>
      </c>
      <c r="Z5521" s="3">
        <v>38.661999999999999</v>
      </c>
      <c r="AA5521" s="3">
        <v>36.920999999999999</v>
      </c>
      <c r="AB5521" s="3">
        <v>36.119999999999997</v>
      </c>
      <c r="AC5521" s="3">
        <v>34.75</v>
      </c>
      <c r="AD5521" s="3">
        <v>35.011000000000003</v>
      </c>
      <c r="AE5521" s="3">
        <v>35.081000000000003</v>
      </c>
      <c r="AF5521" s="3">
        <v>35.795999999999999</v>
      </c>
      <c r="AG5521" s="3">
        <v>36.71</v>
      </c>
      <c r="AH5521" s="3">
        <v>37.003999999999998</v>
      </c>
      <c r="AI5521" s="3">
        <v>38.465000000000003</v>
      </c>
      <c r="AJ5521" s="3">
        <v>38.643000000000001</v>
      </c>
      <c r="AK5521" s="3">
        <v>36.997999999999998</v>
      </c>
      <c r="AL5521" s="3">
        <v>36.4</v>
      </c>
      <c r="AM5521" s="3">
        <v>35.140999999999998</v>
      </c>
      <c r="AN5521" s="3">
        <v>34.250999999999998</v>
      </c>
      <c r="AO5521" s="3">
        <v>34.133000000000003</v>
      </c>
      <c r="AP5521" s="3">
        <v>34.207999999999998</v>
      </c>
      <c r="AQ5521" s="3">
        <v>34.005000000000003</v>
      </c>
      <c r="AR5521" s="3">
        <v>33.898000000000003</v>
      </c>
      <c r="AS5521" s="3">
        <v>34.304000000000002</v>
      </c>
      <c r="AT5521" s="3">
        <v>34.287999999999997</v>
      </c>
      <c r="AU5521" s="3">
        <v>34.121000000000002</v>
      </c>
      <c r="AV5521" s="3">
        <v>34.057000000000002</v>
      </c>
      <c r="AW5521" s="3">
        <v>34.226999999999997</v>
      </c>
      <c r="AX5521" s="3">
        <v>34.241</v>
      </c>
      <c r="AY5521" s="3">
        <v>34.131</v>
      </c>
      <c r="AZ5521" s="3">
        <v>34.109000000000002</v>
      </c>
      <c r="BA5521">
        <v>34.149000000000001</v>
      </c>
      <c r="BB5521">
        <v>2017</v>
      </c>
    </row>
    <row r="5522" spans="1:54" hidden="1" x14ac:dyDescent="0.2">
      <c r="A5522">
        <v>196</v>
      </c>
      <c r="B5522" t="s">
        <v>433</v>
      </c>
      <c r="C5522" t="s">
        <v>257</v>
      </c>
      <c r="D5522" t="s">
        <v>13</v>
      </c>
      <c r="E5522" t="s">
        <v>255</v>
      </c>
      <c r="F5522" t="s">
        <v>254</v>
      </c>
      <c r="G5522" t="s">
        <v>225</v>
      </c>
      <c r="H5522" t="s">
        <v>222</v>
      </c>
      <c r="I5522" t="s">
        <v>1508</v>
      </c>
      <c r="J5522" s="3" t="s">
        <v>215</v>
      </c>
      <c r="K5522" s="3" t="s">
        <v>215</v>
      </c>
      <c r="L5522" s="3" t="s">
        <v>215</v>
      </c>
      <c r="M5522" s="3" t="s">
        <v>215</v>
      </c>
      <c r="N5522" s="3" t="s">
        <v>215</v>
      </c>
      <c r="O5522" s="3">
        <v>18.782</v>
      </c>
      <c r="P5522" s="3">
        <v>22.091000000000001</v>
      </c>
      <c r="Q5522" s="3">
        <v>25.885000000000002</v>
      </c>
      <c r="R5522" s="3">
        <v>28.779</v>
      </c>
      <c r="S5522" s="3">
        <v>31.719000000000001</v>
      </c>
      <c r="T5522" s="3">
        <v>34.161000000000001</v>
      </c>
      <c r="U5522" s="3">
        <v>35.868000000000002</v>
      </c>
      <c r="V5522" s="3">
        <v>36.514000000000003</v>
      </c>
      <c r="W5522" s="3">
        <v>34.883000000000003</v>
      </c>
      <c r="X5522" s="3">
        <v>34.295000000000002</v>
      </c>
      <c r="Y5522" s="3">
        <v>35.497</v>
      </c>
      <c r="Z5522" s="3">
        <v>36.049999999999997</v>
      </c>
      <c r="AA5522" s="3">
        <v>36.758000000000003</v>
      </c>
      <c r="AB5522" s="3">
        <v>38.225999999999999</v>
      </c>
      <c r="AC5522" s="3">
        <v>39.280999999999999</v>
      </c>
      <c r="AD5522" s="3">
        <v>40.777000000000001</v>
      </c>
      <c r="AE5522" s="3">
        <v>42.311</v>
      </c>
      <c r="AF5522" s="3">
        <v>44.218000000000004</v>
      </c>
      <c r="AG5522" s="3">
        <v>46.698</v>
      </c>
      <c r="AH5522" s="3">
        <v>49.765000000000001</v>
      </c>
      <c r="AI5522" s="3">
        <v>53.68</v>
      </c>
      <c r="AJ5522" s="3">
        <v>57.523000000000003</v>
      </c>
      <c r="AK5522" s="3">
        <v>61.106000000000002</v>
      </c>
      <c r="AL5522" s="3">
        <v>65.722999999999999</v>
      </c>
      <c r="AM5522" s="3">
        <v>69.805000000000007</v>
      </c>
      <c r="AN5522" s="3">
        <v>78.712999999999994</v>
      </c>
      <c r="AO5522" s="3">
        <v>81.635000000000005</v>
      </c>
      <c r="AP5522" s="3">
        <v>77.576999999999998</v>
      </c>
      <c r="AQ5522" s="3">
        <v>79.209999999999994</v>
      </c>
      <c r="AR5522" s="3">
        <v>81.742999999999995</v>
      </c>
      <c r="AS5522" s="3">
        <v>84.682000000000002</v>
      </c>
      <c r="AT5522" s="3">
        <v>87.722999999999999</v>
      </c>
      <c r="AU5522" s="3">
        <v>92.084999999999994</v>
      </c>
      <c r="AV5522" s="3">
        <v>99.259</v>
      </c>
      <c r="AW5522" s="3">
        <v>105.078</v>
      </c>
      <c r="AX5522" s="3">
        <v>108.059</v>
      </c>
      <c r="AY5522" s="3">
        <v>111.745</v>
      </c>
      <c r="AZ5522" s="3">
        <v>116.724</v>
      </c>
      <c r="BA5522">
        <v>122.295</v>
      </c>
      <c r="BB5522">
        <v>2017</v>
      </c>
    </row>
    <row r="5523" spans="1:54" hidden="1" x14ac:dyDescent="0.2">
      <c r="A5523">
        <v>196</v>
      </c>
      <c r="B5523" t="s">
        <v>433</v>
      </c>
      <c r="C5523" t="s">
        <v>256</v>
      </c>
      <c r="D5523" t="s">
        <v>13</v>
      </c>
      <c r="E5523" t="s">
        <v>255</v>
      </c>
      <c r="F5523" t="s">
        <v>254</v>
      </c>
      <c r="G5523" t="s">
        <v>217</v>
      </c>
      <c r="I5523" t="s">
        <v>253</v>
      </c>
      <c r="J5523" s="3" t="s">
        <v>215</v>
      </c>
      <c r="K5523" s="3" t="s">
        <v>215</v>
      </c>
      <c r="L5523" s="3" t="s">
        <v>215</v>
      </c>
      <c r="M5523" s="3" t="s">
        <v>215</v>
      </c>
      <c r="N5523" s="3" t="s">
        <v>215</v>
      </c>
      <c r="O5523" s="3">
        <v>41.576000000000001</v>
      </c>
      <c r="P5523" s="3">
        <v>42.241999999999997</v>
      </c>
      <c r="Q5523" s="3">
        <v>41.508000000000003</v>
      </c>
      <c r="R5523" s="3">
        <v>41.545000000000002</v>
      </c>
      <c r="S5523" s="3">
        <v>43.082000000000001</v>
      </c>
      <c r="T5523" s="3">
        <v>44.55</v>
      </c>
      <c r="U5523" s="3">
        <v>47.667000000000002</v>
      </c>
      <c r="V5523" s="3">
        <v>47.238</v>
      </c>
      <c r="W5523" s="3">
        <v>42.104999999999997</v>
      </c>
      <c r="X5523" s="3">
        <v>38.509</v>
      </c>
      <c r="Y5523" s="3">
        <v>37.454999999999998</v>
      </c>
      <c r="Z5523" s="3">
        <v>35.892000000000003</v>
      </c>
      <c r="AA5523" s="3">
        <v>35.378999999999998</v>
      </c>
      <c r="AB5523" s="3">
        <v>36.128999999999998</v>
      </c>
      <c r="AC5523" s="3">
        <v>35.347000000000001</v>
      </c>
      <c r="AD5523" s="3">
        <v>34.448999999999998</v>
      </c>
      <c r="AE5523" s="3">
        <v>33.514000000000003</v>
      </c>
      <c r="AF5523" s="3">
        <v>33.082999999999998</v>
      </c>
      <c r="AG5523" s="3">
        <v>32.970999999999997</v>
      </c>
      <c r="AH5523" s="3">
        <v>32.53</v>
      </c>
      <c r="AI5523" s="3">
        <v>33.399000000000001</v>
      </c>
      <c r="AJ5523" s="3">
        <v>34.037999999999997</v>
      </c>
      <c r="AK5523" s="3">
        <v>33.332999999999998</v>
      </c>
      <c r="AL5523" s="3">
        <v>34.652000000000001</v>
      </c>
      <c r="AM5523" s="3">
        <v>36.363999999999997</v>
      </c>
      <c r="AN5523" s="3">
        <v>39.072000000000003</v>
      </c>
      <c r="AO5523" s="3">
        <v>38.648000000000003</v>
      </c>
      <c r="AP5523" s="3">
        <v>35.92</v>
      </c>
      <c r="AQ5523" s="3">
        <v>34.76</v>
      </c>
      <c r="AR5523" s="3">
        <v>33.984999999999999</v>
      </c>
      <c r="AS5523" s="3">
        <v>33.734999999999999</v>
      </c>
      <c r="AT5523" s="3">
        <v>32.981000000000002</v>
      </c>
      <c r="AU5523" s="3">
        <v>32.488</v>
      </c>
      <c r="AV5523" s="3">
        <v>32.968000000000004</v>
      </c>
      <c r="AW5523" s="3">
        <v>33.08</v>
      </c>
      <c r="AX5523" s="3">
        <v>32.234999999999999</v>
      </c>
      <c r="AY5523" s="3">
        <v>31.611000000000001</v>
      </c>
      <c r="AZ5523" s="3">
        <v>31.463000000000001</v>
      </c>
      <c r="BA5523">
        <v>31.498999999999999</v>
      </c>
      <c r="BB5523">
        <v>2017</v>
      </c>
    </row>
    <row r="5524" spans="1:54" hidden="1" x14ac:dyDescent="0.2">
      <c r="A5524">
        <v>196</v>
      </c>
      <c r="B5524" t="s">
        <v>433</v>
      </c>
      <c r="C5524" t="s">
        <v>252</v>
      </c>
      <c r="D5524" t="s">
        <v>13</v>
      </c>
      <c r="E5524" t="s">
        <v>250</v>
      </c>
      <c r="F5524" t="s">
        <v>249</v>
      </c>
      <c r="G5524" t="s">
        <v>225</v>
      </c>
      <c r="H5524" t="s">
        <v>222</v>
      </c>
      <c r="I5524" t="s">
        <v>1508</v>
      </c>
      <c r="J5524" s="3" t="s">
        <v>215</v>
      </c>
      <c r="K5524" s="3" t="s">
        <v>215</v>
      </c>
      <c r="L5524" s="3" t="s">
        <v>215</v>
      </c>
      <c r="M5524" s="3" t="s">
        <v>215</v>
      </c>
      <c r="N5524" s="3" t="s">
        <v>215</v>
      </c>
      <c r="O5524" s="3">
        <v>-2.649</v>
      </c>
      <c r="P5524" s="3">
        <v>-2.2799999999999998</v>
      </c>
      <c r="Q5524" s="3">
        <v>-1.643</v>
      </c>
      <c r="R5524" s="3">
        <v>-0.84699999999999998</v>
      </c>
      <c r="S5524" s="3">
        <v>-1.073</v>
      </c>
      <c r="T5524" s="3">
        <v>-1.5029999999999999</v>
      </c>
      <c r="U5524" s="3">
        <v>-3.782</v>
      </c>
      <c r="V5524" s="3">
        <v>-3.9769999999999999</v>
      </c>
      <c r="W5524" s="3">
        <v>-0.73799999999999999</v>
      </c>
      <c r="X5524" s="3">
        <v>2.0219999999999998</v>
      </c>
      <c r="Y5524" s="3">
        <v>3.61</v>
      </c>
      <c r="Z5524" s="3">
        <v>2.7810000000000001</v>
      </c>
      <c r="AA5524" s="3">
        <v>1.6020000000000001</v>
      </c>
      <c r="AB5524" s="3">
        <v>-8.9999999999999993E-3</v>
      </c>
      <c r="AC5524" s="3">
        <v>-0.66300000000000003</v>
      </c>
      <c r="AD5524" s="3">
        <v>0.66500000000000004</v>
      </c>
      <c r="AE5524" s="3">
        <v>1.978</v>
      </c>
      <c r="AF5524" s="3">
        <v>3.6259999999999999</v>
      </c>
      <c r="AG5524" s="3">
        <v>5.2960000000000003</v>
      </c>
      <c r="AH5524" s="3">
        <v>6.8440000000000003</v>
      </c>
      <c r="AI5524" s="3">
        <v>8.1419999999999995</v>
      </c>
      <c r="AJ5524" s="3">
        <v>7.7830000000000004</v>
      </c>
      <c r="AK5524" s="3">
        <v>6.7190000000000003</v>
      </c>
      <c r="AL5524" s="3">
        <v>3.3149999999999999</v>
      </c>
      <c r="AM5524" s="3">
        <v>-2.347</v>
      </c>
      <c r="AN5524" s="3">
        <v>-9.7110000000000003</v>
      </c>
      <c r="AO5524" s="3">
        <v>-9.5370000000000008</v>
      </c>
      <c r="AP5524" s="3">
        <v>-3.698</v>
      </c>
      <c r="AQ5524" s="3">
        <v>-1.72</v>
      </c>
      <c r="AR5524" s="3">
        <v>-0.21</v>
      </c>
      <c r="AS5524" s="3">
        <v>1.429</v>
      </c>
      <c r="AT5524" s="3">
        <v>3.4780000000000002</v>
      </c>
      <c r="AU5524" s="3">
        <v>4.6280000000000001</v>
      </c>
      <c r="AV5524" s="3">
        <v>3.2770000000000001</v>
      </c>
      <c r="AW5524" s="3">
        <v>3.6440000000000001</v>
      </c>
      <c r="AX5524" s="3">
        <v>6.7270000000000003</v>
      </c>
      <c r="AY5524" s="3">
        <v>8.9060000000000006</v>
      </c>
      <c r="AZ5524" s="3">
        <v>9.8170000000000002</v>
      </c>
      <c r="BA5524">
        <v>10.285</v>
      </c>
      <c r="BB5524">
        <v>2017</v>
      </c>
    </row>
    <row r="5525" spans="1:54" hidden="1" x14ac:dyDescent="0.2">
      <c r="A5525">
        <v>196</v>
      </c>
      <c r="B5525" t="s">
        <v>433</v>
      </c>
      <c r="C5525" t="s">
        <v>251</v>
      </c>
      <c r="D5525" t="s">
        <v>13</v>
      </c>
      <c r="E5525" t="s">
        <v>250</v>
      </c>
      <c r="F5525" t="s">
        <v>249</v>
      </c>
      <c r="G5525" t="s">
        <v>217</v>
      </c>
      <c r="I5525" t="s">
        <v>248</v>
      </c>
      <c r="J5525" s="3" t="s">
        <v>215</v>
      </c>
      <c r="K5525" s="3" t="s">
        <v>215</v>
      </c>
      <c r="L5525" s="3" t="s">
        <v>215</v>
      </c>
      <c r="M5525" s="3" t="s">
        <v>215</v>
      </c>
      <c r="N5525" s="3" t="s">
        <v>215</v>
      </c>
      <c r="O5525" s="3">
        <v>-5.8630000000000004</v>
      </c>
      <c r="P5525" s="3">
        <v>-4.3609999999999998</v>
      </c>
      <c r="Q5525" s="3">
        <v>-2.6349999999999998</v>
      </c>
      <c r="R5525" s="3">
        <v>-1.2230000000000001</v>
      </c>
      <c r="S5525" s="3">
        <v>-1.458</v>
      </c>
      <c r="T5525" s="3">
        <v>-1.96</v>
      </c>
      <c r="U5525" s="3">
        <v>-5.0259999999999998</v>
      </c>
      <c r="V5525" s="3">
        <v>-5.1449999999999996</v>
      </c>
      <c r="W5525" s="3">
        <v>-0.89100000000000001</v>
      </c>
      <c r="X5525" s="3">
        <v>2.27</v>
      </c>
      <c r="Y5525" s="3">
        <v>3.8090000000000002</v>
      </c>
      <c r="Z5525" s="3">
        <v>2.7690000000000001</v>
      </c>
      <c r="AA5525" s="3">
        <v>1.542</v>
      </c>
      <c r="AB5525" s="3">
        <v>-8.9999999999999993E-3</v>
      </c>
      <c r="AC5525" s="3">
        <v>-0.59699999999999998</v>
      </c>
      <c r="AD5525" s="3">
        <v>0.56200000000000006</v>
      </c>
      <c r="AE5525" s="3">
        <v>1.5669999999999999</v>
      </c>
      <c r="AF5525" s="3">
        <v>2.7130000000000001</v>
      </c>
      <c r="AG5525" s="3">
        <v>3.7389999999999999</v>
      </c>
      <c r="AH5525" s="3">
        <v>4.4740000000000002</v>
      </c>
      <c r="AI5525" s="3">
        <v>5.0659999999999998</v>
      </c>
      <c r="AJ5525" s="3">
        <v>4.6050000000000004</v>
      </c>
      <c r="AK5525" s="3">
        <v>3.665</v>
      </c>
      <c r="AL5525" s="3">
        <v>1.748</v>
      </c>
      <c r="AM5525" s="3">
        <v>-1.2230000000000001</v>
      </c>
      <c r="AN5525" s="3">
        <v>-4.82</v>
      </c>
      <c r="AO5525" s="3">
        <v>-4.5149999999999997</v>
      </c>
      <c r="AP5525" s="3">
        <v>-1.712</v>
      </c>
      <c r="AQ5525" s="3">
        <v>-0.755</v>
      </c>
      <c r="AR5525" s="3">
        <v>-8.6999999999999994E-2</v>
      </c>
      <c r="AS5525" s="3">
        <v>0.56899999999999995</v>
      </c>
      <c r="AT5525" s="3">
        <v>1.3080000000000001</v>
      </c>
      <c r="AU5525" s="3">
        <v>1.633</v>
      </c>
      <c r="AV5525" s="3">
        <v>1.0880000000000001</v>
      </c>
      <c r="AW5525" s="3">
        <v>1.147</v>
      </c>
      <c r="AX5525" s="3">
        <v>2.0070000000000001</v>
      </c>
      <c r="AY5525" s="3">
        <v>2.5190000000000001</v>
      </c>
      <c r="AZ5525" s="3">
        <v>2.6459999999999999</v>
      </c>
      <c r="BA5525">
        <v>2.649</v>
      </c>
      <c r="BB5525">
        <v>2017</v>
      </c>
    </row>
    <row r="5526" spans="1:54" hidden="1" x14ac:dyDescent="0.2">
      <c r="A5526">
        <v>196</v>
      </c>
      <c r="B5526" t="s">
        <v>433</v>
      </c>
      <c r="C5526" t="s">
        <v>247</v>
      </c>
      <c r="D5526" t="s">
        <v>13</v>
      </c>
      <c r="E5526" t="s">
        <v>245</v>
      </c>
      <c r="F5526" t="s">
        <v>244</v>
      </c>
      <c r="G5526" t="s">
        <v>225</v>
      </c>
      <c r="H5526" t="s">
        <v>222</v>
      </c>
      <c r="I5526" t="s">
        <v>1508</v>
      </c>
      <c r="J5526" s="3" t="s">
        <v>215</v>
      </c>
      <c r="K5526" s="3" t="s">
        <v>215</v>
      </c>
      <c r="L5526" s="3" t="s">
        <v>215</v>
      </c>
      <c r="M5526" s="3" t="s">
        <v>215</v>
      </c>
      <c r="N5526" s="3" t="s">
        <v>215</v>
      </c>
      <c r="O5526" s="3">
        <v>-2.246</v>
      </c>
      <c r="P5526" s="3">
        <v>-2.0710000000000002</v>
      </c>
      <c r="Q5526" s="3">
        <v>-1.724</v>
      </c>
      <c r="R5526" s="3">
        <v>-0.81799999999999995</v>
      </c>
      <c r="S5526" s="3">
        <v>-0.58699999999999997</v>
      </c>
      <c r="T5526" s="3">
        <v>-0.51200000000000001</v>
      </c>
      <c r="U5526" s="3">
        <v>-1.8560000000000001</v>
      </c>
      <c r="V5526" s="3">
        <v>-1.583</v>
      </c>
      <c r="W5526" s="3">
        <v>0.59199999999999997</v>
      </c>
      <c r="X5526" s="3">
        <v>1.7789999999999999</v>
      </c>
      <c r="Y5526" s="3">
        <v>2.5179999999999998</v>
      </c>
      <c r="Z5526" s="3">
        <v>1.794</v>
      </c>
      <c r="AA5526" s="3">
        <v>1.46</v>
      </c>
      <c r="AB5526" s="3">
        <v>0.84</v>
      </c>
      <c r="AC5526" s="3">
        <v>-0.106</v>
      </c>
      <c r="AD5526" s="3">
        <v>0.51900000000000002</v>
      </c>
      <c r="AE5526" s="3">
        <v>1.5920000000000001</v>
      </c>
      <c r="AF5526" s="3">
        <v>2.4209999999999998</v>
      </c>
      <c r="AG5526" s="3">
        <v>2.9569999999999999</v>
      </c>
      <c r="AH5526" s="3">
        <v>3.9660000000000002</v>
      </c>
      <c r="AI5526" s="3">
        <v>5.0369999999999999</v>
      </c>
      <c r="AJ5526" s="3">
        <v>4.1050000000000004</v>
      </c>
      <c r="AK5526" s="3">
        <v>4.6520000000000001</v>
      </c>
      <c r="AL5526" s="3">
        <v>2.2959999999999998</v>
      </c>
      <c r="AM5526" s="3">
        <v>-3.3639999999999999</v>
      </c>
      <c r="AN5526" s="3">
        <v>-9.3369999999999997</v>
      </c>
      <c r="AO5526" s="3">
        <v>-8.2579999999999991</v>
      </c>
      <c r="AP5526" s="3">
        <v>-2.5859999999999999</v>
      </c>
      <c r="AQ5526" s="3">
        <v>-1.091</v>
      </c>
      <c r="AR5526" s="3">
        <v>0.34100000000000003</v>
      </c>
      <c r="AS5526" s="3">
        <v>1.69</v>
      </c>
      <c r="AT5526" s="3">
        <v>3.5640000000000001</v>
      </c>
      <c r="AU5526" s="3">
        <v>4.6479999999999997</v>
      </c>
      <c r="AV5526" s="3">
        <v>3.45</v>
      </c>
      <c r="AW5526" s="3">
        <v>3.9009999999999998</v>
      </c>
      <c r="AX5526" s="3">
        <v>6.7770000000000001</v>
      </c>
      <c r="AY5526" s="3">
        <v>8.718</v>
      </c>
      <c r="AZ5526" s="3">
        <v>9.6319999999999997</v>
      </c>
      <c r="BA5526">
        <v>10.172000000000001</v>
      </c>
      <c r="BB5526">
        <v>2017</v>
      </c>
    </row>
    <row r="5527" spans="1:54" hidden="1" x14ac:dyDescent="0.2">
      <c r="A5527">
        <v>196</v>
      </c>
      <c r="B5527" t="s">
        <v>433</v>
      </c>
      <c r="C5527" t="s">
        <v>246</v>
      </c>
      <c r="D5527" t="s">
        <v>13</v>
      </c>
      <c r="E5527" t="s">
        <v>245</v>
      </c>
      <c r="F5527" t="s">
        <v>244</v>
      </c>
      <c r="G5527" t="s">
        <v>243</v>
      </c>
      <c r="I5527" t="s">
        <v>362</v>
      </c>
      <c r="J5527" s="3" t="s">
        <v>215</v>
      </c>
      <c r="K5527" s="3" t="s">
        <v>215</v>
      </c>
      <c r="L5527" s="3" t="s">
        <v>215</v>
      </c>
      <c r="M5527" s="3" t="s">
        <v>215</v>
      </c>
      <c r="N5527" s="3" t="s">
        <v>215</v>
      </c>
      <c r="O5527" s="3" t="s">
        <v>215</v>
      </c>
      <c r="P5527" s="3" t="s">
        <v>215</v>
      </c>
      <c r="Q5527" s="3" t="s">
        <v>215</v>
      </c>
      <c r="R5527" s="3" t="s">
        <v>215</v>
      </c>
      <c r="S5527" s="3" t="s">
        <v>215</v>
      </c>
      <c r="T5527" s="3" t="s">
        <v>215</v>
      </c>
      <c r="U5527" s="3" t="s">
        <v>215</v>
      </c>
      <c r="V5527" s="3" t="s">
        <v>215</v>
      </c>
      <c r="W5527" s="3" t="s">
        <v>215</v>
      </c>
      <c r="X5527" s="3" t="s">
        <v>215</v>
      </c>
      <c r="Y5527" s="3">
        <v>2.6509999999999998</v>
      </c>
      <c r="Z5527" s="3">
        <v>1.796</v>
      </c>
      <c r="AA5527" s="3">
        <v>1.4039999999999999</v>
      </c>
      <c r="AB5527" s="3">
        <v>0.77400000000000002</v>
      </c>
      <c r="AC5527" s="3">
        <v>-9.4E-2</v>
      </c>
      <c r="AD5527" s="3">
        <v>0.438</v>
      </c>
      <c r="AE5527" s="3">
        <v>1.252</v>
      </c>
      <c r="AF5527" s="3">
        <v>1.8220000000000001</v>
      </c>
      <c r="AG5527" s="3">
        <v>2.117</v>
      </c>
      <c r="AH5527" s="3">
        <v>2.6629999999999998</v>
      </c>
      <c r="AI5527" s="3">
        <v>3.22</v>
      </c>
      <c r="AJ5527" s="3">
        <v>2.4950000000000001</v>
      </c>
      <c r="AK5527" s="3">
        <v>2.6219999999999999</v>
      </c>
      <c r="AL5527" s="3">
        <v>1.226</v>
      </c>
      <c r="AM5527" s="3">
        <v>-1.7170000000000001</v>
      </c>
      <c r="AN5527" s="3">
        <v>-4.5279999999999996</v>
      </c>
      <c r="AO5527" s="3">
        <v>-3.8109999999999999</v>
      </c>
      <c r="AP5527" s="3">
        <v>-1.17</v>
      </c>
      <c r="AQ5527" s="3">
        <v>-0.46700000000000003</v>
      </c>
      <c r="AR5527" s="3">
        <v>0.14000000000000001</v>
      </c>
      <c r="AS5527" s="3">
        <v>0.66700000000000004</v>
      </c>
      <c r="AT5527" s="3">
        <v>1.3420000000000001</v>
      </c>
      <c r="AU5527" s="3">
        <v>1.64</v>
      </c>
      <c r="AV5527" s="3">
        <v>1.145</v>
      </c>
      <c r="AW5527" s="3">
        <v>1.2270000000000001</v>
      </c>
      <c r="AX5527" s="3">
        <v>2.024</v>
      </c>
      <c r="AY5527" s="3">
        <v>2.4729999999999999</v>
      </c>
      <c r="AZ5527" s="3">
        <v>2.601</v>
      </c>
      <c r="BA5527">
        <v>2.62</v>
      </c>
      <c r="BB5527">
        <v>2017</v>
      </c>
    </row>
    <row r="5528" spans="1:54" hidden="1" x14ac:dyDescent="0.2">
      <c r="A5528">
        <v>196</v>
      </c>
      <c r="B5528" t="s">
        <v>433</v>
      </c>
      <c r="C5528" t="s">
        <v>242</v>
      </c>
      <c r="D5528" t="s">
        <v>13</v>
      </c>
      <c r="E5528" t="s">
        <v>240</v>
      </c>
      <c r="F5528" t="s">
        <v>239</v>
      </c>
      <c r="G5528" t="s">
        <v>225</v>
      </c>
      <c r="H5528" t="s">
        <v>222</v>
      </c>
      <c r="I5528" t="s">
        <v>1508</v>
      </c>
      <c r="J5528" s="3" t="s">
        <v>215</v>
      </c>
      <c r="K5528" s="3" t="s">
        <v>215</v>
      </c>
      <c r="L5528" s="3" t="s">
        <v>215</v>
      </c>
      <c r="M5528" s="3" t="s">
        <v>215</v>
      </c>
      <c r="N5528" s="3" t="s">
        <v>215</v>
      </c>
      <c r="O5528" s="3">
        <v>-0.44600000000000001</v>
      </c>
      <c r="P5528" s="3">
        <v>-8.4000000000000005E-2</v>
      </c>
      <c r="Q5528" s="3">
        <v>1.1080000000000001</v>
      </c>
      <c r="R5528" s="3">
        <v>2.4359999999999999</v>
      </c>
      <c r="S5528" s="3">
        <v>2.7389999999999999</v>
      </c>
      <c r="T5528" s="3">
        <v>2.8740000000000001</v>
      </c>
      <c r="U5528" s="3">
        <v>1.1359999999999999</v>
      </c>
      <c r="V5528" s="3">
        <v>1.3149999999999999</v>
      </c>
      <c r="W5528" s="3">
        <v>4.5590000000000002</v>
      </c>
      <c r="X5528" s="3">
        <v>7.18</v>
      </c>
      <c r="Y5528" s="3">
        <v>8.7100000000000009</v>
      </c>
      <c r="Z5528" s="3">
        <v>7.4130000000000003</v>
      </c>
      <c r="AA5528" s="3">
        <v>5.6189999999999998</v>
      </c>
      <c r="AB5528" s="3">
        <v>3.63</v>
      </c>
      <c r="AC5528" s="3">
        <v>2.6819999999999999</v>
      </c>
      <c r="AD5528" s="3">
        <v>3.9849999999999999</v>
      </c>
      <c r="AE5528" s="3">
        <v>4.5410000000000004</v>
      </c>
      <c r="AF5528" s="3">
        <v>5.9850000000000003</v>
      </c>
      <c r="AG5528" s="3">
        <v>7.641</v>
      </c>
      <c r="AH5528" s="3">
        <v>9.0869999999999997</v>
      </c>
      <c r="AI5528" s="3">
        <v>9.8369999999999997</v>
      </c>
      <c r="AJ5528" s="3">
        <v>8.8699999999999992</v>
      </c>
      <c r="AK5528" s="3">
        <v>7.5519999999999996</v>
      </c>
      <c r="AL5528" s="3">
        <v>3.8490000000000002</v>
      </c>
      <c r="AM5528" s="3">
        <v>-1.8460000000000001</v>
      </c>
      <c r="AN5528" s="3">
        <v>-8.7110000000000003</v>
      </c>
      <c r="AO5528" s="3">
        <v>-8.1750000000000007</v>
      </c>
      <c r="AP5528" s="3">
        <v>-2.109</v>
      </c>
      <c r="AQ5528" s="3">
        <v>-0.34699999999999998</v>
      </c>
      <c r="AR5528" s="3">
        <v>0.88300000000000001</v>
      </c>
      <c r="AS5528" s="3">
        <v>2.5739999999999998</v>
      </c>
      <c r="AT5528" s="3">
        <v>4.3499999999999996</v>
      </c>
      <c r="AU5528" s="3">
        <v>6.0359999999999996</v>
      </c>
      <c r="AV5528" s="3">
        <v>5.492</v>
      </c>
      <c r="AW5528" s="3">
        <v>5.76</v>
      </c>
      <c r="AX5528" s="3">
        <v>8.8610000000000007</v>
      </c>
      <c r="AY5528" s="3">
        <v>10.968999999999999</v>
      </c>
      <c r="AZ5528" s="3">
        <v>11.785</v>
      </c>
      <c r="BA5528">
        <v>12.347</v>
      </c>
      <c r="BB5528">
        <v>2017</v>
      </c>
    </row>
    <row r="5529" spans="1:54" hidden="1" x14ac:dyDescent="0.2">
      <c r="A5529">
        <v>196</v>
      </c>
      <c r="B5529" t="s">
        <v>433</v>
      </c>
      <c r="C5529" t="s">
        <v>241</v>
      </c>
      <c r="D5529" t="s">
        <v>13</v>
      </c>
      <c r="E5529" t="s">
        <v>240</v>
      </c>
      <c r="F5529" t="s">
        <v>239</v>
      </c>
      <c r="G5529" t="s">
        <v>217</v>
      </c>
      <c r="I5529" t="s">
        <v>238</v>
      </c>
      <c r="J5529" s="3" t="s">
        <v>215</v>
      </c>
      <c r="K5529" s="3" t="s">
        <v>215</v>
      </c>
      <c r="L5529" s="3" t="s">
        <v>215</v>
      </c>
      <c r="M5529" s="3" t="s">
        <v>215</v>
      </c>
      <c r="N5529" s="3" t="s">
        <v>215</v>
      </c>
      <c r="O5529" s="3">
        <v>-0.98699999999999999</v>
      </c>
      <c r="P5529" s="3">
        <v>-0.161</v>
      </c>
      <c r="Q5529" s="3">
        <v>1.776</v>
      </c>
      <c r="R5529" s="3">
        <v>3.5169999999999999</v>
      </c>
      <c r="S5529" s="3">
        <v>3.7210000000000001</v>
      </c>
      <c r="T5529" s="3">
        <v>3.7480000000000002</v>
      </c>
      <c r="U5529" s="3">
        <v>1.5089999999999999</v>
      </c>
      <c r="V5529" s="3">
        <v>1.7010000000000001</v>
      </c>
      <c r="W5529" s="3">
        <v>5.5030000000000001</v>
      </c>
      <c r="X5529" s="3">
        <v>8.0619999999999994</v>
      </c>
      <c r="Y5529" s="3">
        <v>9.19</v>
      </c>
      <c r="Z5529" s="3">
        <v>7.3810000000000002</v>
      </c>
      <c r="AA5529" s="3">
        <v>5.4080000000000004</v>
      </c>
      <c r="AB5529" s="3">
        <v>3.431</v>
      </c>
      <c r="AC5529" s="3">
        <v>2.4129999999999998</v>
      </c>
      <c r="AD5529" s="3">
        <v>3.3660000000000001</v>
      </c>
      <c r="AE5529" s="3">
        <v>3.597</v>
      </c>
      <c r="AF5529" s="3">
        <v>4.4779999999999998</v>
      </c>
      <c r="AG5529" s="3">
        <v>5.3949999999999996</v>
      </c>
      <c r="AH5529" s="3">
        <v>5.94</v>
      </c>
      <c r="AI5529" s="3">
        <v>6.1210000000000004</v>
      </c>
      <c r="AJ5529" s="3">
        <v>5.2480000000000002</v>
      </c>
      <c r="AK5529" s="3">
        <v>4.12</v>
      </c>
      <c r="AL5529" s="3">
        <v>2.0299999999999998</v>
      </c>
      <c r="AM5529" s="3">
        <v>-0.96099999999999997</v>
      </c>
      <c r="AN5529" s="3">
        <v>-4.3239999999999998</v>
      </c>
      <c r="AO5529" s="3">
        <v>-3.87</v>
      </c>
      <c r="AP5529" s="3">
        <v>-0.97599999999999998</v>
      </c>
      <c r="AQ5529" s="3">
        <v>-0.152</v>
      </c>
      <c r="AR5529" s="3">
        <v>0.36699999999999999</v>
      </c>
      <c r="AS5529" s="3">
        <v>1.0249999999999999</v>
      </c>
      <c r="AT5529" s="3">
        <v>1.635</v>
      </c>
      <c r="AU5529" s="3">
        <v>2.129</v>
      </c>
      <c r="AV5529" s="3">
        <v>1.8240000000000001</v>
      </c>
      <c r="AW5529" s="3">
        <v>1.8129999999999999</v>
      </c>
      <c r="AX5529" s="3">
        <v>2.6429999999999998</v>
      </c>
      <c r="AY5529" s="3">
        <v>3.1030000000000002</v>
      </c>
      <c r="AZ5529" s="3">
        <v>3.177</v>
      </c>
      <c r="BA5529">
        <v>3.18</v>
      </c>
      <c r="BB5529">
        <v>2017</v>
      </c>
    </row>
    <row r="5530" spans="1:54" hidden="1" x14ac:dyDescent="0.2">
      <c r="A5530">
        <v>196</v>
      </c>
      <c r="B5530" t="s">
        <v>433</v>
      </c>
      <c r="C5530" t="s">
        <v>237</v>
      </c>
      <c r="D5530" t="s">
        <v>13</v>
      </c>
      <c r="E5530" t="s">
        <v>235</v>
      </c>
      <c r="F5530" t="s">
        <v>234</v>
      </c>
      <c r="G5530" t="s">
        <v>225</v>
      </c>
      <c r="H5530" t="s">
        <v>222</v>
      </c>
      <c r="I5530" t="s">
        <v>1508</v>
      </c>
      <c r="J5530" s="3" t="s">
        <v>215</v>
      </c>
      <c r="K5530" s="3" t="s">
        <v>215</v>
      </c>
      <c r="L5530" s="3" t="s">
        <v>215</v>
      </c>
      <c r="M5530" s="3" t="s">
        <v>215</v>
      </c>
      <c r="N5530" s="3">
        <v>59.307000000000002</v>
      </c>
      <c r="O5530" s="3">
        <v>56.868000000000002</v>
      </c>
      <c r="P5530" s="3">
        <v>53.793999999999997</v>
      </c>
      <c r="Q5530" s="3">
        <v>48.061999999999998</v>
      </c>
      <c r="R5530" s="3">
        <v>44.814999999999998</v>
      </c>
      <c r="S5530" s="3">
        <v>43.959000000000003</v>
      </c>
      <c r="T5530" s="3">
        <v>44.512</v>
      </c>
      <c r="U5530" s="3">
        <v>50.731999999999999</v>
      </c>
      <c r="V5530" s="3">
        <v>54.872999999999998</v>
      </c>
      <c r="W5530" s="3">
        <v>52.420999999999999</v>
      </c>
      <c r="X5530" s="3">
        <v>46.832000000000001</v>
      </c>
      <c r="Y5530" s="3">
        <v>40.536000000000001</v>
      </c>
      <c r="Z5530" s="3">
        <v>35.758000000000003</v>
      </c>
      <c r="AA5530" s="3">
        <v>33.335999999999999</v>
      </c>
      <c r="AB5530" s="3">
        <v>33.043999999999997</v>
      </c>
      <c r="AC5530" s="3">
        <v>32.323</v>
      </c>
      <c r="AD5530" s="3">
        <v>35.847000000000001</v>
      </c>
      <c r="AE5530" s="3">
        <v>34.225000000000001</v>
      </c>
      <c r="AF5530" s="3">
        <v>30.983000000000001</v>
      </c>
      <c r="AG5530" s="3">
        <v>26.103000000000002</v>
      </c>
      <c r="AH5530" s="3">
        <v>19.710999999999999</v>
      </c>
      <c r="AI5530" s="3">
        <v>12.063000000000001</v>
      </c>
      <c r="AJ5530" s="3">
        <v>4.8029999999999999</v>
      </c>
      <c r="AK5530" s="3">
        <v>-1.373</v>
      </c>
      <c r="AL5530" s="3">
        <v>-4.1340000000000003</v>
      </c>
      <c r="AM5530" s="3">
        <v>-1.242</v>
      </c>
      <c r="AN5530" s="3">
        <v>5.1340000000000003</v>
      </c>
      <c r="AO5530" s="3">
        <v>13.346</v>
      </c>
      <c r="AP5530" s="3">
        <v>17.120999999999999</v>
      </c>
      <c r="AQ5530" s="3">
        <v>18.085000000000001</v>
      </c>
      <c r="AR5530" s="3">
        <v>18.565000000000001</v>
      </c>
      <c r="AS5530" s="3">
        <v>15.978</v>
      </c>
      <c r="AT5530" s="3">
        <v>15.912000000000001</v>
      </c>
      <c r="AU5530" s="3">
        <v>13.178000000000001</v>
      </c>
      <c r="AV5530" s="3">
        <v>15.769</v>
      </c>
      <c r="AW5530" s="3">
        <v>20.236000000000001</v>
      </c>
      <c r="AX5530" s="3">
        <v>20.437999999999999</v>
      </c>
      <c r="AY5530" s="3">
        <v>18.981999999999999</v>
      </c>
      <c r="AZ5530" s="3">
        <v>16.07</v>
      </c>
      <c r="BA5530">
        <v>3.0739999999999998</v>
      </c>
      <c r="BB5530">
        <v>2017</v>
      </c>
    </row>
    <row r="5531" spans="1:54" hidden="1" x14ac:dyDescent="0.2">
      <c r="A5531">
        <v>196</v>
      </c>
      <c r="B5531" t="s">
        <v>433</v>
      </c>
      <c r="C5531" t="s">
        <v>236</v>
      </c>
      <c r="D5531" t="s">
        <v>13</v>
      </c>
      <c r="E5531" t="s">
        <v>235</v>
      </c>
      <c r="F5531" t="s">
        <v>234</v>
      </c>
      <c r="G5531" t="s">
        <v>217</v>
      </c>
      <c r="I5531" t="s">
        <v>354</v>
      </c>
      <c r="J5531" s="3" t="s">
        <v>215</v>
      </c>
      <c r="K5531" s="3" t="s">
        <v>215</v>
      </c>
      <c r="L5531" s="3" t="s">
        <v>215</v>
      </c>
      <c r="M5531" s="3" t="s">
        <v>215</v>
      </c>
      <c r="N5531" s="3">
        <v>153.52500000000001</v>
      </c>
      <c r="O5531" s="3">
        <v>125.881</v>
      </c>
      <c r="P5531" s="3">
        <v>102.863</v>
      </c>
      <c r="Q5531" s="3">
        <v>77.072999999999993</v>
      </c>
      <c r="R5531" s="3">
        <v>64.695999999999998</v>
      </c>
      <c r="S5531" s="3">
        <v>59.704999999999998</v>
      </c>
      <c r="T5531" s="3">
        <v>58.048999999999999</v>
      </c>
      <c r="U5531" s="3">
        <v>67.421000000000006</v>
      </c>
      <c r="V5531" s="3">
        <v>70.989000000000004</v>
      </c>
      <c r="W5531" s="3">
        <v>63.274000000000001</v>
      </c>
      <c r="X5531" s="3">
        <v>52.585999999999999</v>
      </c>
      <c r="Y5531" s="3">
        <v>42.771999999999998</v>
      </c>
      <c r="Z5531" s="3">
        <v>35.601999999999997</v>
      </c>
      <c r="AA5531" s="3">
        <v>32.085000000000001</v>
      </c>
      <c r="AB5531" s="3">
        <v>31.231000000000002</v>
      </c>
      <c r="AC5531" s="3">
        <v>29.085999999999999</v>
      </c>
      <c r="AD5531" s="3">
        <v>30.283999999999999</v>
      </c>
      <c r="AE5531" s="3">
        <v>27.109000000000002</v>
      </c>
      <c r="AF5531" s="3">
        <v>23.181000000000001</v>
      </c>
      <c r="AG5531" s="3">
        <v>18.428999999999998</v>
      </c>
      <c r="AH5531" s="3">
        <v>12.885</v>
      </c>
      <c r="AI5531" s="3">
        <v>7.5060000000000002</v>
      </c>
      <c r="AJ5531" s="3">
        <v>2.8420000000000001</v>
      </c>
      <c r="AK5531" s="3">
        <v>-0.749</v>
      </c>
      <c r="AL5531" s="3">
        <v>-2.1789999999999998</v>
      </c>
      <c r="AM5531" s="3">
        <v>-0.64700000000000002</v>
      </c>
      <c r="AN5531" s="3">
        <v>2.548</v>
      </c>
      <c r="AO5531" s="3">
        <v>6.3179999999999996</v>
      </c>
      <c r="AP5531" s="3">
        <v>7.9269999999999996</v>
      </c>
      <c r="AQ5531" s="3">
        <v>7.9359999999999999</v>
      </c>
      <c r="AR5531" s="3">
        <v>7.7190000000000003</v>
      </c>
      <c r="AS5531" s="3">
        <v>6.3650000000000002</v>
      </c>
      <c r="AT5531" s="3">
        <v>5.9820000000000002</v>
      </c>
      <c r="AU5531" s="3">
        <v>4.649</v>
      </c>
      <c r="AV5531" s="3">
        <v>5.2380000000000004</v>
      </c>
      <c r="AW5531" s="3">
        <v>6.3710000000000004</v>
      </c>
      <c r="AX5531" s="3">
        <v>6.0970000000000004</v>
      </c>
      <c r="AY5531" s="3">
        <v>5.37</v>
      </c>
      <c r="AZ5531" s="3">
        <v>4.3319999999999999</v>
      </c>
      <c r="BA5531">
        <v>0.79200000000000004</v>
      </c>
      <c r="BB5531">
        <v>2017</v>
      </c>
    </row>
    <row r="5532" spans="1:54" hidden="1" x14ac:dyDescent="0.2">
      <c r="A5532">
        <v>196</v>
      </c>
      <c r="B5532" t="s">
        <v>433</v>
      </c>
      <c r="C5532" t="s">
        <v>233</v>
      </c>
      <c r="D5532" t="s">
        <v>13</v>
      </c>
      <c r="E5532" t="s">
        <v>231</v>
      </c>
      <c r="F5532" t="s">
        <v>230</v>
      </c>
      <c r="G5532" t="s">
        <v>225</v>
      </c>
      <c r="H5532" t="s">
        <v>222</v>
      </c>
      <c r="I5532" t="s">
        <v>1508</v>
      </c>
      <c r="J5532" s="3" t="s">
        <v>215</v>
      </c>
      <c r="K5532" s="3" t="s">
        <v>215</v>
      </c>
      <c r="L5532" s="3" t="s">
        <v>215</v>
      </c>
      <c r="M5532" s="3" t="s">
        <v>215</v>
      </c>
      <c r="N5532" s="3" t="s">
        <v>215</v>
      </c>
      <c r="O5532" s="3">
        <v>25.145</v>
      </c>
      <c r="P5532" s="3">
        <v>31.084</v>
      </c>
      <c r="Q5532" s="3">
        <v>34.036000000000001</v>
      </c>
      <c r="R5532" s="3">
        <v>32.887999999999998</v>
      </c>
      <c r="S5532" s="3">
        <v>35.090000000000003</v>
      </c>
      <c r="T5532" s="3">
        <v>36.850999999999999</v>
      </c>
      <c r="U5532" s="3">
        <v>37.823999999999998</v>
      </c>
      <c r="V5532" s="3">
        <v>39.302999999999997</v>
      </c>
      <c r="W5532" s="3">
        <v>39.201000000000001</v>
      </c>
      <c r="X5532" s="3">
        <v>37.790999999999997</v>
      </c>
      <c r="Y5532" s="3">
        <v>35.732999999999997</v>
      </c>
      <c r="Z5532" s="3">
        <v>32.451000000000001</v>
      </c>
      <c r="AA5532" s="3">
        <v>31.187999999999999</v>
      </c>
      <c r="AB5532" s="3">
        <v>31.635000000000002</v>
      </c>
      <c r="AC5532" s="3">
        <v>30.844000000000001</v>
      </c>
      <c r="AD5532" s="3">
        <v>30.795999999999999</v>
      </c>
      <c r="AE5532" s="3">
        <v>30.826000000000001</v>
      </c>
      <c r="AF5532" s="3">
        <v>30.585000000000001</v>
      </c>
      <c r="AG5532" s="3">
        <v>30.321000000000002</v>
      </c>
      <c r="AH5532" s="3">
        <v>29.844999999999999</v>
      </c>
      <c r="AI5532" s="3">
        <v>28.963000000000001</v>
      </c>
      <c r="AJ5532" s="3">
        <v>26.946000000000002</v>
      </c>
      <c r="AK5532" s="3">
        <v>25.896999999999998</v>
      </c>
      <c r="AL5532" s="3">
        <v>31.202000000000002</v>
      </c>
      <c r="AM5532" s="3">
        <v>40.47</v>
      </c>
      <c r="AN5532" s="3">
        <v>52.405999999999999</v>
      </c>
      <c r="AO5532" s="3">
        <v>64.968000000000004</v>
      </c>
      <c r="AP5532" s="3">
        <v>67.56</v>
      </c>
      <c r="AQ5532" s="3">
        <v>68.239999999999995</v>
      </c>
      <c r="AR5532" s="3">
        <v>69.876999999999995</v>
      </c>
      <c r="AS5532" s="3">
        <v>71.352000000000004</v>
      </c>
      <c r="AT5532" s="3">
        <v>74.906999999999996</v>
      </c>
      <c r="AU5532" s="3">
        <v>74.909000000000006</v>
      </c>
      <c r="AV5532" s="3">
        <v>72.275999999999996</v>
      </c>
      <c r="AW5532" s="3">
        <v>72.070999999999998</v>
      </c>
      <c r="AX5532" s="3">
        <v>72.171999999999997</v>
      </c>
      <c r="AY5532" s="3">
        <v>68.977000000000004</v>
      </c>
      <c r="AZ5532" s="3">
        <v>77.543999999999997</v>
      </c>
      <c r="BA5532">
        <v>67.497</v>
      </c>
      <c r="BB5532">
        <v>2017</v>
      </c>
    </row>
    <row r="5533" spans="1:54" hidden="1" x14ac:dyDescent="0.2">
      <c r="A5533">
        <v>196</v>
      </c>
      <c r="B5533" t="s">
        <v>433</v>
      </c>
      <c r="C5533" t="s">
        <v>232</v>
      </c>
      <c r="D5533" t="s">
        <v>13</v>
      </c>
      <c r="E5533" t="s">
        <v>231</v>
      </c>
      <c r="F5533" t="s">
        <v>230</v>
      </c>
      <c r="G5533" t="s">
        <v>217</v>
      </c>
      <c r="I5533" t="s">
        <v>229</v>
      </c>
      <c r="J5533" s="3" t="s">
        <v>215</v>
      </c>
      <c r="K5533" s="3" t="s">
        <v>215</v>
      </c>
      <c r="L5533" s="3" t="s">
        <v>215</v>
      </c>
      <c r="M5533" s="3" t="s">
        <v>215</v>
      </c>
      <c r="N5533" s="3" t="s">
        <v>215</v>
      </c>
      <c r="O5533" s="3">
        <v>55.66</v>
      </c>
      <c r="P5533" s="3">
        <v>59.436999999999998</v>
      </c>
      <c r="Q5533" s="3">
        <v>54.58</v>
      </c>
      <c r="R5533" s="3">
        <v>47.476999999999997</v>
      </c>
      <c r="S5533" s="3">
        <v>47.66</v>
      </c>
      <c r="T5533" s="3">
        <v>48.058</v>
      </c>
      <c r="U5533" s="3">
        <v>50.267000000000003</v>
      </c>
      <c r="V5533" s="3">
        <v>50.845999999999997</v>
      </c>
      <c r="W5533" s="3">
        <v>47.317</v>
      </c>
      <c r="X5533" s="3">
        <v>42.433999999999997</v>
      </c>
      <c r="Y5533" s="3">
        <v>37.704000000000001</v>
      </c>
      <c r="Z5533" s="3">
        <v>32.308999999999997</v>
      </c>
      <c r="AA5533" s="3">
        <v>30.018000000000001</v>
      </c>
      <c r="AB5533" s="3">
        <v>29.899000000000001</v>
      </c>
      <c r="AC5533" s="3">
        <v>27.754999999999999</v>
      </c>
      <c r="AD5533" s="3">
        <v>26.016999999999999</v>
      </c>
      <c r="AE5533" s="3">
        <v>24.417000000000002</v>
      </c>
      <c r="AF5533" s="3">
        <v>22.884</v>
      </c>
      <c r="AG5533" s="3">
        <v>21.408000000000001</v>
      </c>
      <c r="AH5533" s="3">
        <v>19.509</v>
      </c>
      <c r="AI5533" s="3">
        <v>18.02</v>
      </c>
      <c r="AJ5533" s="3">
        <v>15.945</v>
      </c>
      <c r="AK5533" s="3">
        <v>14.127000000000001</v>
      </c>
      <c r="AL5533" s="3">
        <v>16.451000000000001</v>
      </c>
      <c r="AM5533" s="3">
        <v>21.082000000000001</v>
      </c>
      <c r="AN5533" s="3">
        <v>26.013000000000002</v>
      </c>
      <c r="AO5533" s="3">
        <v>30.757999999999999</v>
      </c>
      <c r="AP5533" s="3">
        <v>31.282</v>
      </c>
      <c r="AQ5533" s="3">
        <v>29.946000000000002</v>
      </c>
      <c r="AR5533" s="3">
        <v>29.052</v>
      </c>
      <c r="AS5533" s="3">
        <v>28.425000000000001</v>
      </c>
      <c r="AT5533" s="3">
        <v>28.161999999999999</v>
      </c>
      <c r="AU5533" s="3">
        <v>26.428000000000001</v>
      </c>
      <c r="AV5533" s="3">
        <v>24.006</v>
      </c>
      <c r="AW5533" s="3">
        <v>22.689</v>
      </c>
      <c r="AX5533" s="3">
        <v>21.53</v>
      </c>
      <c r="AY5533" s="3">
        <v>19.513000000000002</v>
      </c>
      <c r="AZ5533" s="3">
        <v>20.902000000000001</v>
      </c>
      <c r="BA5533">
        <v>17.385000000000002</v>
      </c>
      <c r="BB5533">
        <v>2017</v>
      </c>
    </row>
    <row r="5534" spans="1:54" hidden="1" x14ac:dyDescent="0.2">
      <c r="A5534">
        <v>196</v>
      </c>
      <c r="B5534" t="s">
        <v>433</v>
      </c>
      <c r="C5534" t="s">
        <v>228</v>
      </c>
      <c r="D5534" t="s">
        <v>13</v>
      </c>
      <c r="E5534" t="s">
        <v>227</v>
      </c>
      <c r="F5534" t="s">
        <v>226</v>
      </c>
      <c r="G5534" t="s">
        <v>225</v>
      </c>
      <c r="H5534" t="s">
        <v>222</v>
      </c>
      <c r="I5534" t="s">
        <v>1508</v>
      </c>
      <c r="J5534" s="3">
        <v>23.117000000000001</v>
      </c>
      <c r="K5534" s="3">
        <v>26.943000000000001</v>
      </c>
      <c r="L5534" s="3">
        <v>30.864000000000001</v>
      </c>
      <c r="M5534" s="3">
        <v>33.572000000000003</v>
      </c>
      <c r="N5534" s="3">
        <v>38.630000000000003</v>
      </c>
      <c r="O5534" s="3">
        <v>45.176000000000002</v>
      </c>
      <c r="P5534" s="3">
        <v>52.296999999999997</v>
      </c>
      <c r="Q5534" s="3">
        <v>62.36</v>
      </c>
      <c r="R5534" s="3">
        <v>69.271000000000001</v>
      </c>
      <c r="S5534" s="3">
        <v>73.626000000000005</v>
      </c>
      <c r="T5534" s="3">
        <v>76.680000000000007</v>
      </c>
      <c r="U5534" s="3">
        <v>75.247</v>
      </c>
      <c r="V5534" s="3">
        <v>77.298000000000002</v>
      </c>
      <c r="W5534" s="3">
        <v>82.847999999999999</v>
      </c>
      <c r="X5534" s="3">
        <v>89.058000000000007</v>
      </c>
      <c r="Y5534" s="3">
        <v>94.772000000000006</v>
      </c>
      <c r="Z5534" s="3">
        <v>100.43899999999999</v>
      </c>
      <c r="AA5534" s="3">
        <v>103.898</v>
      </c>
      <c r="AB5534" s="3">
        <v>105.80500000000001</v>
      </c>
      <c r="AC5534" s="3">
        <v>111.13</v>
      </c>
      <c r="AD5534" s="3">
        <v>118.37</v>
      </c>
      <c r="AE5534" s="3">
        <v>126.248</v>
      </c>
      <c r="AF5534" s="3">
        <v>133.65600000000001</v>
      </c>
      <c r="AG5534" s="3">
        <v>141.636</v>
      </c>
      <c r="AH5534" s="3">
        <v>152.982</v>
      </c>
      <c r="AI5534" s="3">
        <v>160.72200000000001</v>
      </c>
      <c r="AJ5534" s="3">
        <v>168.995</v>
      </c>
      <c r="AK5534" s="3">
        <v>183.31899999999999</v>
      </c>
      <c r="AL5534" s="3">
        <v>189.66499999999999</v>
      </c>
      <c r="AM5534" s="3">
        <v>191.96299999999999</v>
      </c>
      <c r="AN5534" s="3">
        <v>201.45699999999999</v>
      </c>
      <c r="AO5534" s="3">
        <v>211.22399999999999</v>
      </c>
      <c r="AP5534" s="3">
        <v>215.97200000000001</v>
      </c>
      <c r="AQ5534" s="3">
        <v>227.87700000000001</v>
      </c>
      <c r="AR5534" s="3">
        <v>240.524</v>
      </c>
      <c r="AS5534" s="3">
        <v>251.02199999999999</v>
      </c>
      <c r="AT5534" s="3">
        <v>265.98200000000003</v>
      </c>
      <c r="AU5534" s="3">
        <v>283.44299999999998</v>
      </c>
      <c r="AV5534" s="3">
        <v>301.07400000000001</v>
      </c>
      <c r="AW5534" s="3">
        <v>317.64699999999999</v>
      </c>
      <c r="AX5534" s="3">
        <v>335.22399999999999</v>
      </c>
      <c r="AY5534" s="3">
        <v>353.495</v>
      </c>
      <c r="AZ5534" s="3">
        <v>370.99200000000002</v>
      </c>
      <c r="BA5534">
        <v>388.245</v>
      </c>
      <c r="BB5534">
        <v>2017</v>
      </c>
    </row>
    <row r="5535" spans="1:54" hidden="1" x14ac:dyDescent="0.2">
      <c r="A5535">
        <v>196</v>
      </c>
      <c r="B5535" t="s">
        <v>433</v>
      </c>
      <c r="C5535" t="s">
        <v>224</v>
      </c>
      <c r="D5535" t="s">
        <v>13</v>
      </c>
      <c r="E5535" t="s">
        <v>219</v>
      </c>
      <c r="F5535" t="s">
        <v>218</v>
      </c>
      <c r="G5535" t="s">
        <v>223</v>
      </c>
      <c r="H5535" t="s">
        <v>222</v>
      </c>
      <c r="I5535" t="s">
        <v>1509</v>
      </c>
      <c r="J5535" s="3">
        <v>-0.90300000000000002</v>
      </c>
      <c r="K5535" s="3">
        <v>-1.1559999999999999</v>
      </c>
      <c r="L5535" s="3">
        <v>-1.71</v>
      </c>
      <c r="M5535" s="3">
        <v>-0.97799999999999998</v>
      </c>
      <c r="N5535" s="3">
        <v>-1.978</v>
      </c>
      <c r="O5535" s="3">
        <v>-1.4910000000000001</v>
      </c>
      <c r="P5535" s="3">
        <v>-1.54</v>
      </c>
      <c r="Q5535" s="3">
        <v>-1.486</v>
      </c>
      <c r="R5535" s="3">
        <v>-0.15</v>
      </c>
      <c r="S5535" s="3">
        <v>-1.3260000000000001</v>
      </c>
      <c r="T5535" s="3">
        <v>-1.3069999999999999</v>
      </c>
      <c r="U5535" s="3">
        <v>-1.04</v>
      </c>
      <c r="V5535" s="3">
        <v>-1.526</v>
      </c>
      <c r="W5535" s="3">
        <v>-1.4850000000000001</v>
      </c>
      <c r="X5535" s="3">
        <v>-1.669</v>
      </c>
      <c r="Y5535" s="3">
        <v>-2.46</v>
      </c>
      <c r="Z5535" s="3">
        <v>-3.262</v>
      </c>
      <c r="AA5535" s="3">
        <v>-3.5840000000000001</v>
      </c>
      <c r="AB5535" s="3">
        <v>-1.58</v>
      </c>
      <c r="AC5535" s="3">
        <v>-2.9460000000000002</v>
      </c>
      <c r="AD5535" s="3">
        <v>-1.8089999999999999</v>
      </c>
      <c r="AE5535" s="3">
        <v>-0.437</v>
      </c>
      <c r="AF5535" s="3">
        <v>-1.32</v>
      </c>
      <c r="AG5535" s="3">
        <v>-2.0459999999999998</v>
      </c>
      <c r="AH5535" s="3">
        <v>-4.6680000000000001</v>
      </c>
      <c r="AI5535" s="3">
        <v>-8.0890000000000004</v>
      </c>
      <c r="AJ5535" s="3">
        <v>-7.8890000000000002</v>
      </c>
      <c r="AK5535" s="3">
        <v>-9.2430000000000003</v>
      </c>
      <c r="AL5535" s="3">
        <v>-10.507999999999999</v>
      </c>
      <c r="AM5535" s="3">
        <v>-2.649</v>
      </c>
      <c r="AN5535" s="3">
        <v>-3.327</v>
      </c>
      <c r="AO5535" s="3">
        <v>-4.6710000000000003</v>
      </c>
      <c r="AP5535" s="3">
        <v>-6.8849999999999998</v>
      </c>
      <c r="AQ5535" s="3">
        <v>-5.9489999999999998</v>
      </c>
      <c r="AR5535" s="3">
        <v>-6.4279999999999999</v>
      </c>
      <c r="AS5535" s="3">
        <v>-5.5309999999999997</v>
      </c>
      <c r="AT5535" s="3">
        <v>-4.1710000000000003</v>
      </c>
      <c r="AU5535" s="3">
        <v>-5.4889999999999999</v>
      </c>
      <c r="AV5535" s="3">
        <v>-5.8129999999999997</v>
      </c>
      <c r="AW5535" s="3">
        <v>-7.0990000000000002</v>
      </c>
      <c r="AX5535" s="3">
        <v>-7.0439999999999996</v>
      </c>
      <c r="AY5535" s="3">
        <v>-7.0330000000000004</v>
      </c>
      <c r="AZ5535" s="3">
        <v>-7.617</v>
      </c>
      <c r="BA5535">
        <v>-8.2929999999999993</v>
      </c>
      <c r="BB5535">
        <v>2017</v>
      </c>
    </row>
    <row r="5536" spans="1:54" hidden="1" x14ac:dyDescent="0.2">
      <c r="A5536">
        <v>196</v>
      </c>
      <c r="B5536" t="s">
        <v>433</v>
      </c>
      <c r="C5536" t="s">
        <v>220</v>
      </c>
      <c r="D5536" t="s">
        <v>13</v>
      </c>
      <c r="E5536" t="s">
        <v>219</v>
      </c>
      <c r="F5536" t="s">
        <v>218</v>
      </c>
      <c r="G5536" t="s">
        <v>217</v>
      </c>
      <c r="I5536" t="s">
        <v>216</v>
      </c>
      <c r="J5536" s="3">
        <v>-4.01</v>
      </c>
      <c r="K5536" s="3">
        <v>-4.9329999999999998</v>
      </c>
      <c r="L5536" s="3">
        <v>-7.3680000000000003</v>
      </c>
      <c r="M5536" s="3">
        <v>-4.3579999999999997</v>
      </c>
      <c r="N5536" s="3">
        <v>-8.8510000000000009</v>
      </c>
      <c r="O5536" s="3">
        <v>-6.625</v>
      </c>
      <c r="P5536" s="3">
        <v>-5.6219999999999999</v>
      </c>
      <c r="Q5536" s="3">
        <v>-4.0229999999999997</v>
      </c>
      <c r="R5536" s="3">
        <v>-0.33100000000000002</v>
      </c>
      <c r="S5536" s="3">
        <v>-3.01</v>
      </c>
      <c r="T5536" s="3">
        <v>-2.855</v>
      </c>
      <c r="U5536" s="3">
        <v>-2.3929999999999998</v>
      </c>
      <c r="V5536" s="3">
        <v>-3.6749999999999998</v>
      </c>
      <c r="W5536" s="3">
        <v>-3.3149999999999999</v>
      </c>
      <c r="X5536" s="3">
        <v>-3.1560000000000001</v>
      </c>
      <c r="Y5536" s="3">
        <v>-3.9540000000000002</v>
      </c>
      <c r="Z5536" s="3">
        <v>-4.7229999999999999</v>
      </c>
      <c r="AA5536" s="3">
        <v>-5.202</v>
      </c>
      <c r="AB5536" s="3">
        <v>-2.7829999999999999</v>
      </c>
      <c r="AC5536" s="3">
        <v>-5.0060000000000002</v>
      </c>
      <c r="AD5536" s="3">
        <v>-3.3410000000000002</v>
      </c>
      <c r="AE5536" s="3">
        <v>-0.82199999999999995</v>
      </c>
      <c r="AF5536" s="3">
        <v>-2.1269999999999998</v>
      </c>
      <c r="AG5536" s="3">
        <v>-2.4809999999999999</v>
      </c>
      <c r="AH5536" s="3">
        <v>-4.5949999999999998</v>
      </c>
      <c r="AI5536" s="3">
        <v>-7.1449999999999996</v>
      </c>
      <c r="AJ5536" s="3">
        <v>-7.1879999999999997</v>
      </c>
      <c r="AK5536" s="3">
        <v>-6.8490000000000002</v>
      </c>
      <c r="AL5536" s="3">
        <v>-7.7530000000000001</v>
      </c>
      <c r="AM5536" s="3">
        <v>-2.1760000000000002</v>
      </c>
      <c r="AN5536" s="3">
        <v>-2.2890000000000001</v>
      </c>
      <c r="AO5536" s="3">
        <v>-2.7949999999999999</v>
      </c>
      <c r="AP5536" s="3">
        <v>-3.9329999999999998</v>
      </c>
      <c r="AQ5536" s="3">
        <v>-3.1819999999999999</v>
      </c>
      <c r="AR5536" s="3">
        <v>-3.2170000000000001</v>
      </c>
      <c r="AS5536" s="3">
        <v>-3.1469999999999998</v>
      </c>
      <c r="AT5536" s="3">
        <v>-2.25</v>
      </c>
      <c r="AU5536" s="3">
        <v>-2.7240000000000002</v>
      </c>
      <c r="AV5536" s="3">
        <v>-2.6320000000000001</v>
      </c>
      <c r="AW5536" s="3">
        <v>-3.0169999999999999</v>
      </c>
      <c r="AX5536" s="3">
        <v>-2.8039999999999998</v>
      </c>
      <c r="AY5536" s="3">
        <v>-2.6240000000000001</v>
      </c>
      <c r="AZ5536" s="3">
        <v>-2.6760000000000002</v>
      </c>
      <c r="BA5536">
        <v>-2.7629999999999999</v>
      </c>
      <c r="BB5536">
        <v>2017</v>
      </c>
    </row>
    <row r="5537" spans="1:54" x14ac:dyDescent="0.2">
      <c r="A5537">
        <v>278</v>
      </c>
      <c r="B5537" t="s">
        <v>432</v>
      </c>
      <c r="C5537" t="s">
        <v>352</v>
      </c>
      <c r="D5537" t="s">
        <v>179</v>
      </c>
      <c r="E5537" t="s">
        <v>349</v>
      </c>
      <c r="F5537" t="s">
        <v>351</v>
      </c>
      <c r="G5537" t="s">
        <v>225</v>
      </c>
      <c r="H5537" t="s">
        <v>222</v>
      </c>
      <c r="I5537" t="s">
        <v>1510</v>
      </c>
      <c r="J5537" s="3">
        <v>79.191000000000003</v>
      </c>
      <c r="K5537" s="3">
        <v>83.436000000000007</v>
      </c>
      <c r="L5537" s="3">
        <v>82.754000000000005</v>
      </c>
      <c r="M5537" s="3">
        <v>86.572999999999993</v>
      </c>
      <c r="N5537" s="3">
        <v>85.218000000000004</v>
      </c>
      <c r="O5537" s="3">
        <v>81.738</v>
      </c>
      <c r="P5537" s="3">
        <v>80.908000000000001</v>
      </c>
      <c r="Q5537" s="3">
        <v>80.337000000000003</v>
      </c>
      <c r="R5537" s="3">
        <v>70.375</v>
      </c>
      <c r="S5537" s="3">
        <v>69.183000000000007</v>
      </c>
      <c r="T5537" s="3">
        <v>69.090999999999994</v>
      </c>
      <c r="U5537" s="3">
        <v>68.983999999999995</v>
      </c>
      <c r="V5537" s="3">
        <v>69.260000000000005</v>
      </c>
      <c r="W5537" s="3">
        <v>68.983000000000004</v>
      </c>
      <c r="X5537" s="3">
        <v>72.432000000000002</v>
      </c>
      <c r="Y5537" s="3">
        <v>76.715000000000003</v>
      </c>
      <c r="Z5537" s="3">
        <v>81.581999999999994</v>
      </c>
      <c r="AA5537" s="3">
        <v>84.817999999999998</v>
      </c>
      <c r="AB5537" s="3">
        <v>87.965999999999994</v>
      </c>
      <c r="AC5537" s="3">
        <v>94.155000000000001</v>
      </c>
      <c r="AD5537" s="3">
        <v>98.016999999999996</v>
      </c>
      <c r="AE5537" s="3">
        <v>100.919</v>
      </c>
      <c r="AF5537" s="3">
        <v>101.68</v>
      </c>
      <c r="AG5537" s="3">
        <v>104.24299999999999</v>
      </c>
      <c r="AH5537" s="3">
        <v>109.78100000000001</v>
      </c>
      <c r="AI5537" s="3">
        <v>114.482</v>
      </c>
      <c r="AJ5537" s="3">
        <v>118.83799999999999</v>
      </c>
      <c r="AK5537" s="3">
        <v>124.87</v>
      </c>
      <c r="AL5537" s="3">
        <v>129.161</v>
      </c>
      <c r="AM5537" s="3">
        <v>124.908</v>
      </c>
      <c r="AN5537" s="3">
        <v>130.416</v>
      </c>
      <c r="AO5537" s="3">
        <v>138.654</v>
      </c>
      <c r="AP5537" s="3">
        <v>147.661</v>
      </c>
      <c r="AQ5537" s="3">
        <v>154.93700000000001</v>
      </c>
      <c r="AR5537" s="3">
        <v>162.351</v>
      </c>
      <c r="AS5537" s="3">
        <v>170.23</v>
      </c>
      <c r="AT5537" s="3">
        <v>178.23500000000001</v>
      </c>
      <c r="AU5537" s="3">
        <v>186.96799999999999</v>
      </c>
      <c r="AV5537" s="3">
        <v>195.756</v>
      </c>
      <c r="AW5537" s="3">
        <v>204.565</v>
      </c>
      <c r="AX5537" s="3">
        <v>213.77</v>
      </c>
      <c r="AY5537" s="3">
        <v>223.39</v>
      </c>
      <c r="AZ5537" s="3">
        <v>233.44200000000001</v>
      </c>
      <c r="BA5537">
        <v>243.947</v>
      </c>
      <c r="BB5537">
        <v>2016</v>
      </c>
    </row>
    <row r="5538" spans="1:54" hidden="1" x14ac:dyDescent="0.2">
      <c r="A5538">
        <v>278</v>
      </c>
      <c r="B5538" t="s">
        <v>432</v>
      </c>
      <c r="C5538" t="s">
        <v>350</v>
      </c>
      <c r="D5538" t="s">
        <v>179</v>
      </c>
      <c r="E5538" t="s">
        <v>349</v>
      </c>
      <c r="F5538" t="s">
        <v>348</v>
      </c>
      <c r="G5538" t="s">
        <v>275</v>
      </c>
      <c r="I5538" t="s">
        <v>347</v>
      </c>
      <c r="J5538" s="3">
        <v>4.6120000000000001</v>
      </c>
      <c r="K5538" s="3">
        <v>5.3609999999999998</v>
      </c>
      <c r="L5538" s="3">
        <v>-0.81699999999999995</v>
      </c>
      <c r="M5538" s="3">
        <v>4.6150000000000002</v>
      </c>
      <c r="N5538" s="3">
        <v>-1.5660000000000001</v>
      </c>
      <c r="O5538" s="3">
        <v>-4.0839999999999996</v>
      </c>
      <c r="P5538" s="3">
        <v>-1.0149999999999999</v>
      </c>
      <c r="Q5538" s="3">
        <v>-0.70599999999999996</v>
      </c>
      <c r="R5538" s="3">
        <v>-12.4</v>
      </c>
      <c r="S5538" s="3">
        <v>-1.694</v>
      </c>
      <c r="T5538" s="3">
        <v>-0.13200000000000001</v>
      </c>
      <c r="U5538" s="3">
        <v>-0.154</v>
      </c>
      <c r="V5538" s="3">
        <v>0.4</v>
      </c>
      <c r="W5538" s="3">
        <v>-0.4</v>
      </c>
      <c r="X5538" s="3">
        <v>5</v>
      </c>
      <c r="Y5538" s="3">
        <v>5.9119999999999999</v>
      </c>
      <c r="Z5538" s="3">
        <v>6.3440000000000003</v>
      </c>
      <c r="AA5538" s="3">
        <v>3.9670000000000001</v>
      </c>
      <c r="AB5538" s="3">
        <v>3.7120000000000002</v>
      </c>
      <c r="AC5538" s="3">
        <v>7.0359999999999996</v>
      </c>
      <c r="AD5538" s="3">
        <v>4.1020000000000003</v>
      </c>
      <c r="AE5538" s="3">
        <v>2.9609999999999999</v>
      </c>
      <c r="AF5538" s="3">
        <v>0.754</v>
      </c>
      <c r="AG5538" s="3">
        <v>2.5209999999999999</v>
      </c>
      <c r="AH5538" s="3">
        <v>5.3120000000000003</v>
      </c>
      <c r="AI5538" s="3">
        <v>4.282</v>
      </c>
      <c r="AJ5538" s="3">
        <v>3.8050000000000002</v>
      </c>
      <c r="AK5538" s="3">
        <v>5.0759999999999996</v>
      </c>
      <c r="AL5538" s="3">
        <v>3.4359999999999999</v>
      </c>
      <c r="AM5538" s="3">
        <v>-3.2930000000000001</v>
      </c>
      <c r="AN5538" s="3">
        <v>4.41</v>
      </c>
      <c r="AO5538" s="3">
        <v>6.3170000000000002</v>
      </c>
      <c r="AP5538" s="3">
        <v>6.4960000000000004</v>
      </c>
      <c r="AQ5538" s="3">
        <v>4.9269999999999996</v>
      </c>
      <c r="AR5538" s="3">
        <v>4.7850000000000001</v>
      </c>
      <c r="AS5538" s="3">
        <v>4.8529999999999998</v>
      </c>
      <c r="AT5538" s="3">
        <v>4.702</v>
      </c>
      <c r="AU5538" s="3">
        <v>4.9000000000000004</v>
      </c>
      <c r="AV5538" s="3">
        <v>4.7</v>
      </c>
      <c r="AW5538" s="3">
        <v>4.5</v>
      </c>
      <c r="AX5538" s="3">
        <v>4.5</v>
      </c>
      <c r="AY5538" s="3">
        <v>4.5</v>
      </c>
      <c r="AZ5538" s="3">
        <v>4.5</v>
      </c>
      <c r="BA5538">
        <v>4.5</v>
      </c>
      <c r="BB5538">
        <v>2016</v>
      </c>
    </row>
    <row r="5539" spans="1:54" hidden="1" x14ac:dyDescent="0.2">
      <c r="A5539">
        <v>278</v>
      </c>
      <c r="B5539" t="s">
        <v>432</v>
      </c>
      <c r="C5539" t="s">
        <v>346</v>
      </c>
      <c r="D5539" t="s">
        <v>179</v>
      </c>
      <c r="E5539" t="s">
        <v>342</v>
      </c>
      <c r="F5539" t="s">
        <v>345</v>
      </c>
      <c r="G5539" t="s">
        <v>225</v>
      </c>
      <c r="H5539" t="s">
        <v>222</v>
      </c>
      <c r="I5539" t="s">
        <v>1510</v>
      </c>
      <c r="J5539" s="3" t="s">
        <v>355</v>
      </c>
      <c r="K5539" s="3" t="s">
        <v>355</v>
      </c>
      <c r="L5539" s="3" t="s">
        <v>355</v>
      </c>
      <c r="M5539" s="3" t="s">
        <v>355</v>
      </c>
      <c r="N5539" s="3" t="s">
        <v>355</v>
      </c>
      <c r="O5539" s="3" t="s">
        <v>355</v>
      </c>
      <c r="P5539" s="3" t="s">
        <v>355</v>
      </c>
      <c r="Q5539" s="3" t="s">
        <v>355</v>
      </c>
      <c r="R5539" s="3" t="s">
        <v>355</v>
      </c>
      <c r="S5539" s="3">
        <v>7.0000000000000001E-3</v>
      </c>
      <c r="T5539" s="3">
        <v>0.51900000000000002</v>
      </c>
      <c r="U5539" s="3">
        <v>15.706</v>
      </c>
      <c r="V5539" s="3">
        <v>19.47</v>
      </c>
      <c r="W5539" s="3">
        <v>23.364999999999998</v>
      </c>
      <c r="X5539" s="3">
        <v>25.960999999999999</v>
      </c>
      <c r="Y5539" s="3">
        <v>31.178000000000001</v>
      </c>
      <c r="Z5539" s="3">
        <v>36.341000000000001</v>
      </c>
      <c r="AA5539" s="3">
        <v>41.476999999999997</v>
      </c>
      <c r="AB5539" s="3">
        <v>49.051000000000002</v>
      </c>
      <c r="AC5539" s="3">
        <v>57.345999999999997</v>
      </c>
      <c r="AD5539" s="3">
        <v>64.811999999999998</v>
      </c>
      <c r="AE5539" s="3">
        <v>71.563000000000002</v>
      </c>
      <c r="AF5539" s="3">
        <v>74.444999999999993</v>
      </c>
      <c r="AG5539" s="3">
        <v>80.39</v>
      </c>
      <c r="AH5539" s="3">
        <v>92.322999999999993</v>
      </c>
      <c r="AI5539" s="3">
        <v>105.777</v>
      </c>
      <c r="AJ5539" s="3">
        <v>118.83799999999999</v>
      </c>
      <c r="AK5539" s="3">
        <v>136.94999999999999</v>
      </c>
      <c r="AL5539" s="3">
        <v>164.602</v>
      </c>
      <c r="AM5539" s="3">
        <v>168.791</v>
      </c>
      <c r="AN5539" s="3">
        <v>187.053</v>
      </c>
      <c r="AO5539" s="3">
        <v>219.18199999999999</v>
      </c>
      <c r="AP5539" s="3">
        <v>247.994</v>
      </c>
      <c r="AQ5539" s="3">
        <v>271.52999999999997</v>
      </c>
      <c r="AR5539" s="3">
        <v>308.40300000000002</v>
      </c>
      <c r="AS5539" s="3">
        <v>347.46300000000002</v>
      </c>
      <c r="AT5539" s="3">
        <v>378.661</v>
      </c>
      <c r="AU5539" s="3">
        <v>412.50299999999999</v>
      </c>
      <c r="AV5539" s="3">
        <v>458.54700000000003</v>
      </c>
      <c r="AW5539" s="3">
        <v>513.48699999999997</v>
      </c>
      <c r="AX5539" s="3">
        <v>574.63199999999995</v>
      </c>
      <c r="AY5539" s="3">
        <v>642.85900000000004</v>
      </c>
      <c r="AZ5539" s="3">
        <v>720.02099999999996</v>
      </c>
      <c r="BA5539">
        <v>806.44500000000005</v>
      </c>
      <c r="BB5539">
        <v>2016</v>
      </c>
    </row>
    <row r="5540" spans="1:54" hidden="1" x14ac:dyDescent="0.2">
      <c r="A5540">
        <v>278</v>
      </c>
      <c r="B5540" t="s">
        <v>432</v>
      </c>
      <c r="C5540" t="s">
        <v>344</v>
      </c>
      <c r="D5540" t="s">
        <v>179</v>
      </c>
      <c r="E5540" t="s">
        <v>342</v>
      </c>
      <c r="F5540" t="s">
        <v>343</v>
      </c>
      <c r="G5540" t="s">
        <v>223</v>
      </c>
      <c r="H5540" t="s">
        <v>222</v>
      </c>
      <c r="I5540" t="s">
        <v>310</v>
      </c>
      <c r="J5540" s="3">
        <v>1.8320000000000001</v>
      </c>
      <c r="K5540" s="3">
        <v>2.1560000000000001</v>
      </c>
      <c r="L5540" s="3">
        <v>2.4969999999999999</v>
      </c>
      <c r="M5540" s="3">
        <v>2.9</v>
      </c>
      <c r="N5540" s="3">
        <v>3.9660000000000002</v>
      </c>
      <c r="O5540" s="3">
        <v>3.8540000000000001</v>
      </c>
      <c r="P5540" s="3">
        <v>5.8</v>
      </c>
      <c r="Q5540" s="3">
        <v>3.4089999999999998</v>
      </c>
      <c r="R5540" s="3">
        <v>1.4990000000000001</v>
      </c>
      <c r="S5540" s="3">
        <v>2.0819999999999999</v>
      </c>
      <c r="T5540" s="3">
        <v>0.51900000000000002</v>
      </c>
      <c r="U5540" s="3">
        <v>3.6779999999999999</v>
      </c>
      <c r="V5540" s="3">
        <v>3.8940000000000001</v>
      </c>
      <c r="W5540" s="3">
        <v>3.726</v>
      </c>
      <c r="X5540" s="3">
        <v>3.8610000000000002</v>
      </c>
      <c r="Y5540" s="3">
        <v>4.1399999999999997</v>
      </c>
      <c r="Z5540" s="3">
        <v>4.3079999999999998</v>
      </c>
      <c r="AA5540" s="3">
        <v>4.3899999999999997</v>
      </c>
      <c r="AB5540" s="3">
        <v>4.6349999999999998</v>
      </c>
      <c r="AC5540" s="3">
        <v>4.8559999999999999</v>
      </c>
      <c r="AD5540" s="3">
        <v>5.109</v>
      </c>
      <c r="AE5540" s="3">
        <v>5.335</v>
      </c>
      <c r="AF5540" s="3">
        <v>5.2240000000000002</v>
      </c>
      <c r="AG5540" s="3">
        <v>5.3220000000000001</v>
      </c>
      <c r="AH5540" s="3">
        <v>5.7930000000000001</v>
      </c>
      <c r="AI5540" s="3">
        <v>6.3209999999999997</v>
      </c>
      <c r="AJ5540" s="3">
        <v>6.7640000000000002</v>
      </c>
      <c r="AK5540" s="3">
        <v>7.423</v>
      </c>
      <c r="AL5540" s="3">
        <v>8.4969999999999999</v>
      </c>
      <c r="AM5540" s="3">
        <v>8.2970000000000006</v>
      </c>
      <c r="AN5540" s="3">
        <v>8.7590000000000003</v>
      </c>
      <c r="AO5540" s="3">
        <v>9.7739999999999991</v>
      </c>
      <c r="AP5540" s="3">
        <v>10.532</v>
      </c>
      <c r="AQ5540" s="3">
        <v>10.983000000000001</v>
      </c>
      <c r="AR5540" s="3">
        <v>11.88</v>
      </c>
      <c r="AS5540" s="3">
        <v>12.747999999999999</v>
      </c>
      <c r="AT5540" s="3">
        <v>13.23</v>
      </c>
      <c r="AU5540" s="3">
        <v>13.727</v>
      </c>
      <c r="AV5540" s="3">
        <v>14.532</v>
      </c>
      <c r="AW5540" s="3">
        <v>15.499000000000001</v>
      </c>
      <c r="AX5540" s="3">
        <v>16.518000000000001</v>
      </c>
      <c r="AY5540" s="3">
        <v>17.600000000000001</v>
      </c>
      <c r="AZ5540" s="3">
        <v>18.773</v>
      </c>
      <c r="BA5540">
        <v>20.026</v>
      </c>
      <c r="BB5540">
        <v>2016</v>
      </c>
    </row>
    <row r="5541" spans="1:54" hidden="1" x14ac:dyDescent="0.2">
      <c r="A5541">
        <v>278</v>
      </c>
      <c r="B5541" t="s">
        <v>432</v>
      </c>
      <c r="C5541" t="s">
        <v>213</v>
      </c>
      <c r="D5541" t="s">
        <v>179</v>
      </c>
      <c r="E5541" t="s">
        <v>342</v>
      </c>
      <c r="F5541" t="s">
        <v>341</v>
      </c>
      <c r="G5541" t="s">
        <v>323</v>
      </c>
      <c r="H5541" t="s">
        <v>222</v>
      </c>
      <c r="I5541" t="s">
        <v>310</v>
      </c>
      <c r="J5541" s="3">
        <v>6.0289999999999999</v>
      </c>
      <c r="K5541" s="3">
        <v>6.9450000000000003</v>
      </c>
      <c r="L5541" s="3">
        <v>7.3159999999999998</v>
      </c>
      <c r="M5541" s="3">
        <v>7.9560000000000004</v>
      </c>
      <c r="N5541" s="3">
        <v>8.109</v>
      </c>
      <c r="O5541" s="3">
        <v>8.0269999999999992</v>
      </c>
      <c r="P5541" s="3">
        <v>8.1059999999999999</v>
      </c>
      <c r="Q5541" s="3">
        <v>8.2539999999999996</v>
      </c>
      <c r="R5541" s="3">
        <v>7.484</v>
      </c>
      <c r="S5541" s="3">
        <v>7.6429999999999998</v>
      </c>
      <c r="T5541" s="3">
        <v>7.915</v>
      </c>
      <c r="U5541" s="3">
        <v>8.1660000000000004</v>
      </c>
      <c r="V5541" s="3">
        <v>8.3849999999999998</v>
      </c>
      <c r="W5541" s="3">
        <v>8.5510000000000002</v>
      </c>
      <c r="X5541" s="3">
        <v>9.1690000000000005</v>
      </c>
      <c r="Y5541" s="3">
        <v>9.9139999999999997</v>
      </c>
      <c r="Z5541" s="3">
        <v>10.734999999999999</v>
      </c>
      <c r="AA5541" s="3">
        <v>11.352</v>
      </c>
      <c r="AB5541" s="3">
        <v>11.901</v>
      </c>
      <c r="AC5541" s="3">
        <v>12.933999999999999</v>
      </c>
      <c r="AD5541" s="3">
        <v>13.77</v>
      </c>
      <c r="AE5541" s="3">
        <v>14.500999999999999</v>
      </c>
      <c r="AF5541" s="3">
        <v>14.835000000000001</v>
      </c>
      <c r="AG5541" s="3">
        <v>15.512</v>
      </c>
      <c r="AH5541" s="3">
        <v>16.785</v>
      </c>
      <c r="AI5541" s="3">
        <v>18.067</v>
      </c>
      <c r="AJ5541" s="3">
        <v>19.331</v>
      </c>
      <c r="AK5541" s="3">
        <v>20.853000000000002</v>
      </c>
      <c r="AL5541" s="3">
        <v>21.992000000000001</v>
      </c>
      <c r="AM5541" s="3">
        <v>21.43</v>
      </c>
      <c r="AN5541" s="3">
        <v>22.648</v>
      </c>
      <c r="AO5541" s="3">
        <v>24.576000000000001</v>
      </c>
      <c r="AP5541" s="3">
        <v>26.654</v>
      </c>
      <c r="AQ5541" s="3">
        <v>28.419</v>
      </c>
      <c r="AR5541" s="3">
        <v>30.314</v>
      </c>
      <c r="AS5541" s="3">
        <v>32.130000000000003</v>
      </c>
      <c r="AT5541" s="3">
        <v>34.07</v>
      </c>
      <c r="AU5541" s="3">
        <v>36.381999999999998</v>
      </c>
      <c r="AV5541" s="3">
        <v>38.957000000000001</v>
      </c>
      <c r="AW5541" s="3">
        <v>41.593000000000004</v>
      </c>
      <c r="AX5541" s="3">
        <v>44.319000000000003</v>
      </c>
      <c r="AY5541" s="3">
        <v>47.195999999999998</v>
      </c>
      <c r="AZ5541" s="3">
        <v>50.167000000000002</v>
      </c>
      <c r="BA5541">
        <v>53.335999999999999</v>
      </c>
      <c r="BB5541">
        <v>2016</v>
      </c>
    </row>
    <row r="5542" spans="1:54" hidden="1" x14ac:dyDescent="0.2">
      <c r="A5542">
        <v>278</v>
      </c>
      <c r="B5542" t="s">
        <v>432</v>
      </c>
      <c r="C5542" t="s">
        <v>340</v>
      </c>
      <c r="D5542" t="s">
        <v>179</v>
      </c>
      <c r="E5542" t="s">
        <v>339</v>
      </c>
      <c r="F5542" t="s">
        <v>338</v>
      </c>
      <c r="G5542" t="s">
        <v>295</v>
      </c>
      <c r="I5542" t="s">
        <v>337</v>
      </c>
      <c r="J5542" s="3" t="s">
        <v>355</v>
      </c>
      <c r="K5542" s="3" t="s">
        <v>355</v>
      </c>
      <c r="L5542" s="3" t="s">
        <v>355</v>
      </c>
      <c r="M5542" s="3" t="s">
        <v>355</v>
      </c>
      <c r="N5542" s="3" t="s">
        <v>355</v>
      </c>
      <c r="O5542" s="3" t="s">
        <v>355</v>
      </c>
      <c r="P5542" s="3" t="s">
        <v>355</v>
      </c>
      <c r="Q5542" s="3" t="s">
        <v>355</v>
      </c>
      <c r="R5542" s="3" t="s">
        <v>355</v>
      </c>
      <c r="S5542" s="3">
        <v>0.01</v>
      </c>
      <c r="T5542" s="3">
        <v>0.751</v>
      </c>
      <c r="U5542" s="3">
        <v>22.768000000000001</v>
      </c>
      <c r="V5542" s="3">
        <v>28.111999999999998</v>
      </c>
      <c r="W5542" s="3">
        <v>33.869999999999997</v>
      </c>
      <c r="X5542" s="3">
        <v>35.841000000000001</v>
      </c>
      <c r="Y5542" s="3">
        <v>40.640999999999998</v>
      </c>
      <c r="Z5542" s="3">
        <v>44.545999999999999</v>
      </c>
      <c r="AA5542" s="3">
        <v>48.901000000000003</v>
      </c>
      <c r="AB5542" s="3">
        <v>55.761000000000003</v>
      </c>
      <c r="AC5542" s="3">
        <v>60.905999999999999</v>
      </c>
      <c r="AD5542" s="3">
        <v>66.123000000000005</v>
      </c>
      <c r="AE5542" s="3">
        <v>70.912000000000006</v>
      </c>
      <c r="AF5542" s="3">
        <v>73.215000000000003</v>
      </c>
      <c r="AG5542" s="3">
        <v>77.117999999999995</v>
      </c>
      <c r="AH5542" s="3">
        <v>84.097999999999999</v>
      </c>
      <c r="AI5542" s="3">
        <v>92.396000000000001</v>
      </c>
      <c r="AJ5542" s="3">
        <v>100</v>
      </c>
      <c r="AK5542" s="3">
        <v>109.67400000000001</v>
      </c>
      <c r="AL5542" s="3">
        <v>127.44</v>
      </c>
      <c r="AM5542" s="3">
        <v>135.13300000000001</v>
      </c>
      <c r="AN5542" s="3">
        <v>143.42699999999999</v>
      </c>
      <c r="AO5542" s="3">
        <v>158.078</v>
      </c>
      <c r="AP5542" s="3">
        <v>167.94800000000001</v>
      </c>
      <c r="AQ5542" s="3">
        <v>175.25200000000001</v>
      </c>
      <c r="AR5542" s="3">
        <v>189.96</v>
      </c>
      <c r="AS5542" s="3">
        <v>204.114</v>
      </c>
      <c r="AT5542" s="3">
        <v>212.45099999999999</v>
      </c>
      <c r="AU5542" s="3">
        <v>220.62700000000001</v>
      </c>
      <c r="AV5542" s="3">
        <v>234.244</v>
      </c>
      <c r="AW5542" s="3">
        <v>251.01400000000001</v>
      </c>
      <c r="AX5542" s="3">
        <v>268.80900000000003</v>
      </c>
      <c r="AY5542" s="3">
        <v>287.77499999999998</v>
      </c>
      <c r="AZ5542" s="3">
        <v>308.43599999999998</v>
      </c>
      <c r="BA5542">
        <v>330.58199999999999</v>
      </c>
      <c r="BB5542">
        <v>2016</v>
      </c>
    </row>
    <row r="5543" spans="1:54" hidden="1" x14ac:dyDescent="0.2">
      <c r="A5543">
        <v>278</v>
      </c>
      <c r="B5543" t="s">
        <v>432</v>
      </c>
      <c r="C5543" t="s">
        <v>336</v>
      </c>
      <c r="D5543" t="s">
        <v>179</v>
      </c>
      <c r="E5543" t="s">
        <v>333</v>
      </c>
      <c r="F5543" t="s">
        <v>335</v>
      </c>
      <c r="G5543" t="s">
        <v>225</v>
      </c>
      <c r="H5543" t="s">
        <v>322</v>
      </c>
      <c r="I5543" t="s">
        <v>330</v>
      </c>
      <c r="J5543" s="3" t="s">
        <v>215</v>
      </c>
      <c r="K5543" s="3" t="s">
        <v>215</v>
      </c>
      <c r="L5543" s="3" t="s">
        <v>215</v>
      </c>
      <c r="M5543" s="3" t="s">
        <v>215</v>
      </c>
      <c r="N5543" s="3" t="s">
        <v>215</v>
      </c>
      <c r="O5543" s="3" t="s">
        <v>215</v>
      </c>
      <c r="P5543" s="3" t="s">
        <v>215</v>
      </c>
      <c r="Q5543" s="3" t="s">
        <v>215</v>
      </c>
      <c r="R5543" s="3" t="s">
        <v>215</v>
      </c>
      <c r="S5543" s="3" t="s">
        <v>215</v>
      </c>
      <c r="T5543" s="3" t="s">
        <v>215</v>
      </c>
      <c r="U5543" s="3" t="s">
        <v>215</v>
      </c>
      <c r="V5543" s="3" t="s">
        <v>215</v>
      </c>
      <c r="W5543" s="3" t="s">
        <v>215</v>
      </c>
      <c r="X5543" s="3">
        <v>16022.317999999999</v>
      </c>
      <c r="Y5543" s="3">
        <v>16632.88</v>
      </c>
      <c r="Z5543" s="3">
        <v>17354.915000000001</v>
      </c>
      <c r="AA5543" s="3">
        <v>17719.669000000002</v>
      </c>
      <c r="AB5543" s="3">
        <v>18064.187999999998</v>
      </c>
      <c r="AC5543" s="3">
        <v>19022.537</v>
      </c>
      <c r="AD5543" s="3">
        <v>19498.891</v>
      </c>
      <c r="AE5543" s="3">
        <v>19785.144</v>
      </c>
      <c r="AF5543" s="3">
        <v>19660.705999999998</v>
      </c>
      <c r="AG5543" s="3">
        <v>19890.37</v>
      </c>
      <c r="AH5543" s="3">
        <v>20675.467000000001</v>
      </c>
      <c r="AI5543" s="3">
        <v>21281.809000000001</v>
      </c>
      <c r="AJ5543" s="3">
        <v>21804.240000000002</v>
      </c>
      <c r="AK5543" s="3">
        <v>22612.809000000001</v>
      </c>
      <c r="AL5543" s="3">
        <v>23087.028999999999</v>
      </c>
      <c r="AM5543" s="3">
        <v>22042.867999999999</v>
      </c>
      <c r="AN5543" s="3">
        <v>22729.617999999999</v>
      </c>
      <c r="AO5543" s="3">
        <v>23873.714</v>
      </c>
      <c r="AP5543" s="3">
        <v>25124.841</v>
      </c>
      <c r="AQ5543" s="3">
        <v>26058.428</v>
      </c>
      <c r="AR5543" s="3">
        <v>26995.566999999999</v>
      </c>
      <c r="AS5543" s="3">
        <v>27989.005000000001</v>
      </c>
      <c r="AT5543" s="3">
        <v>28981.580999999998</v>
      </c>
      <c r="AU5543" s="3">
        <v>30055.652999999998</v>
      </c>
      <c r="AV5543" s="3">
        <v>31112.670999999998</v>
      </c>
      <c r="AW5543" s="3">
        <v>32146.928</v>
      </c>
      <c r="AX5543" s="3">
        <v>33216.218000000001</v>
      </c>
      <c r="AY5543" s="3">
        <v>34320.762000000002</v>
      </c>
      <c r="AZ5543" s="3">
        <v>35460.591</v>
      </c>
      <c r="BA5543">
        <v>36639.019999999997</v>
      </c>
      <c r="BB5543">
        <v>2015</v>
      </c>
    </row>
    <row r="5544" spans="1:54" hidden="1" x14ac:dyDescent="0.2">
      <c r="A5544">
        <v>278</v>
      </c>
      <c r="B5544" t="s">
        <v>432</v>
      </c>
      <c r="C5544" t="s">
        <v>334</v>
      </c>
      <c r="D5544" t="s">
        <v>179</v>
      </c>
      <c r="E5544" t="s">
        <v>333</v>
      </c>
      <c r="F5544" t="s">
        <v>332</v>
      </c>
      <c r="G5544" t="s">
        <v>331</v>
      </c>
      <c r="H5544" t="s">
        <v>322</v>
      </c>
      <c r="I5544" t="s">
        <v>330</v>
      </c>
      <c r="J5544" s="3" t="s">
        <v>215</v>
      </c>
      <c r="K5544" s="3" t="s">
        <v>215</v>
      </c>
      <c r="L5544" s="3" t="s">
        <v>215</v>
      </c>
      <c r="M5544" s="3" t="s">
        <v>215</v>
      </c>
      <c r="N5544" s="3" t="s">
        <v>215</v>
      </c>
      <c r="O5544" s="3" t="s">
        <v>215</v>
      </c>
      <c r="P5544" s="3" t="s">
        <v>215</v>
      </c>
      <c r="Q5544" s="3" t="s">
        <v>215</v>
      </c>
      <c r="R5544" s="3" t="s">
        <v>215</v>
      </c>
      <c r="S5544" s="3" t="s">
        <v>215</v>
      </c>
      <c r="T5544" s="3" t="s">
        <v>215</v>
      </c>
      <c r="U5544" s="3" t="s">
        <v>215</v>
      </c>
      <c r="V5544" s="3" t="s">
        <v>215</v>
      </c>
      <c r="W5544" s="3" t="s">
        <v>215</v>
      </c>
      <c r="X5544" s="3">
        <v>2839.8760000000002</v>
      </c>
      <c r="Y5544" s="3">
        <v>2948.096</v>
      </c>
      <c r="Z5544" s="3">
        <v>3076.0729999999999</v>
      </c>
      <c r="AA5544" s="3">
        <v>3140.7240000000002</v>
      </c>
      <c r="AB5544" s="3">
        <v>3201.788</v>
      </c>
      <c r="AC5544" s="3">
        <v>3371.65</v>
      </c>
      <c r="AD5544" s="3">
        <v>3456.0819999999999</v>
      </c>
      <c r="AE5544" s="3">
        <v>3506.819</v>
      </c>
      <c r="AF5544" s="3">
        <v>3484.7629999999999</v>
      </c>
      <c r="AG5544" s="3">
        <v>3525.4690000000001</v>
      </c>
      <c r="AH5544" s="3">
        <v>3664.6239999999998</v>
      </c>
      <c r="AI5544" s="3">
        <v>3772.0949999999998</v>
      </c>
      <c r="AJ5544" s="3">
        <v>3864.6930000000002</v>
      </c>
      <c r="AK5544" s="3">
        <v>4008.0079999999998</v>
      </c>
      <c r="AL5544" s="3">
        <v>4092.0610000000001</v>
      </c>
      <c r="AM5544" s="3">
        <v>3906.989</v>
      </c>
      <c r="AN5544" s="3">
        <v>4028.712</v>
      </c>
      <c r="AO5544" s="3">
        <v>4231.4979999999996</v>
      </c>
      <c r="AP5544" s="3">
        <v>4453.2539999999999</v>
      </c>
      <c r="AQ5544" s="3">
        <v>4618.7269999999999</v>
      </c>
      <c r="AR5544" s="3">
        <v>4784.83</v>
      </c>
      <c r="AS5544" s="3">
        <v>4960.9120000000003</v>
      </c>
      <c r="AT5544" s="3">
        <v>5136.8419999999996</v>
      </c>
      <c r="AU5544" s="3">
        <v>5327.2160000000003</v>
      </c>
      <c r="AV5544" s="3">
        <v>5514.567</v>
      </c>
      <c r="AW5544" s="3">
        <v>5697.884</v>
      </c>
      <c r="AX5544" s="3">
        <v>5887.41</v>
      </c>
      <c r="AY5544" s="3">
        <v>6083.1850000000004</v>
      </c>
      <c r="AZ5544" s="3">
        <v>6285.2139999999999</v>
      </c>
      <c r="BA5544">
        <v>6494.085</v>
      </c>
      <c r="BB5544">
        <v>2015</v>
      </c>
    </row>
    <row r="5545" spans="1:54" hidden="1" x14ac:dyDescent="0.2">
      <c r="A5545">
        <v>278</v>
      </c>
      <c r="B5545" t="s">
        <v>432</v>
      </c>
      <c r="C5545" t="s">
        <v>329</v>
      </c>
      <c r="D5545" t="s">
        <v>179</v>
      </c>
      <c r="E5545" t="s">
        <v>325</v>
      </c>
      <c r="F5545" t="s">
        <v>328</v>
      </c>
      <c r="G5545" t="s">
        <v>225</v>
      </c>
      <c r="H5545" t="s">
        <v>322</v>
      </c>
      <c r="I5545" t="s">
        <v>321</v>
      </c>
      <c r="J5545" s="3" t="s">
        <v>215</v>
      </c>
      <c r="K5545" s="3" t="s">
        <v>215</v>
      </c>
      <c r="L5545" s="3" t="s">
        <v>215</v>
      </c>
      <c r="M5545" s="3" t="s">
        <v>215</v>
      </c>
      <c r="N5545" s="3" t="s">
        <v>215</v>
      </c>
      <c r="O5545" s="3" t="s">
        <v>215</v>
      </c>
      <c r="P5545" s="3" t="s">
        <v>215</v>
      </c>
      <c r="Q5545" s="3" t="s">
        <v>215</v>
      </c>
      <c r="R5545" s="3" t="s">
        <v>215</v>
      </c>
      <c r="S5545" s="3" t="s">
        <v>215</v>
      </c>
      <c r="T5545" s="3" t="s">
        <v>215</v>
      </c>
      <c r="U5545" s="3" t="s">
        <v>215</v>
      </c>
      <c r="V5545" s="3" t="s">
        <v>215</v>
      </c>
      <c r="W5545" s="3" t="s">
        <v>215</v>
      </c>
      <c r="X5545" s="3">
        <v>5742.5749999999998</v>
      </c>
      <c r="Y5545" s="3">
        <v>6759.8</v>
      </c>
      <c r="Z5545" s="3">
        <v>7730.835</v>
      </c>
      <c r="AA5545" s="3">
        <v>8665.125</v>
      </c>
      <c r="AB5545" s="3">
        <v>10072.819</v>
      </c>
      <c r="AC5545" s="3">
        <v>11585.852000000001</v>
      </c>
      <c r="AD5545" s="3">
        <v>12893.303</v>
      </c>
      <c r="AE5545" s="3">
        <v>14029.96</v>
      </c>
      <c r="AF5545" s="3">
        <v>14394.599</v>
      </c>
      <c r="AG5545" s="3">
        <v>15339.099</v>
      </c>
      <c r="AH5545" s="3">
        <v>17387.677</v>
      </c>
      <c r="AI5545" s="3">
        <v>19663.572</v>
      </c>
      <c r="AJ5545" s="3">
        <v>21804.240000000002</v>
      </c>
      <c r="AK5545" s="3">
        <v>24800.352999999999</v>
      </c>
      <c r="AL5545" s="3">
        <v>29422.146000000001</v>
      </c>
      <c r="AM5545" s="3">
        <v>29787.151999999998</v>
      </c>
      <c r="AN5545" s="3">
        <v>32600.501</v>
      </c>
      <c r="AO5545" s="3">
        <v>37739.152999999998</v>
      </c>
      <c r="AP5545" s="3">
        <v>42196.582000000002</v>
      </c>
      <c r="AQ5545" s="3">
        <v>45667.908000000003</v>
      </c>
      <c r="AR5545" s="3">
        <v>51280.891000000003</v>
      </c>
      <c r="AS5545" s="3">
        <v>57129.339</v>
      </c>
      <c r="AT5545" s="3">
        <v>61571.694000000003</v>
      </c>
      <c r="AU5545" s="3">
        <v>66310.972999999998</v>
      </c>
      <c r="AV5545" s="3">
        <v>72879.697</v>
      </c>
      <c r="AW5545" s="3">
        <v>80693.437999999995</v>
      </c>
      <c r="AX5545" s="3">
        <v>89288.017999999996</v>
      </c>
      <c r="AY5545" s="3">
        <v>98766.422999999995</v>
      </c>
      <c r="AZ5545" s="3">
        <v>109373.379</v>
      </c>
      <c r="BA5545">
        <v>121121.925</v>
      </c>
      <c r="BB5545">
        <v>2015</v>
      </c>
    </row>
    <row r="5546" spans="1:54" hidden="1" x14ac:dyDescent="0.2">
      <c r="A5546">
        <v>278</v>
      </c>
      <c r="B5546" t="s">
        <v>432</v>
      </c>
      <c r="C5546" t="s">
        <v>327</v>
      </c>
      <c r="D5546" t="s">
        <v>179</v>
      </c>
      <c r="E5546" t="s">
        <v>325</v>
      </c>
      <c r="F5546" t="s">
        <v>326</v>
      </c>
      <c r="G5546" t="s">
        <v>223</v>
      </c>
      <c r="H5546" t="s">
        <v>322</v>
      </c>
      <c r="I5546" t="s">
        <v>321</v>
      </c>
      <c r="J5546" s="3" t="s">
        <v>215</v>
      </c>
      <c r="K5546" s="3" t="s">
        <v>215</v>
      </c>
      <c r="L5546" s="3" t="s">
        <v>215</v>
      </c>
      <c r="M5546" s="3" t="s">
        <v>215</v>
      </c>
      <c r="N5546" s="3" t="s">
        <v>215</v>
      </c>
      <c r="O5546" s="3" t="s">
        <v>215</v>
      </c>
      <c r="P5546" s="3" t="s">
        <v>215</v>
      </c>
      <c r="Q5546" s="3" t="s">
        <v>215</v>
      </c>
      <c r="R5546" s="3" t="s">
        <v>215</v>
      </c>
      <c r="S5546" s="3" t="s">
        <v>215</v>
      </c>
      <c r="T5546" s="3" t="s">
        <v>215</v>
      </c>
      <c r="U5546" s="3" t="s">
        <v>215</v>
      </c>
      <c r="V5546" s="3" t="s">
        <v>215</v>
      </c>
      <c r="W5546" s="3" t="s">
        <v>215</v>
      </c>
      <c r="X5546" s="3">
        <v>854.12599999999998</v>
      </c>
      <c r="Y5546" s="3">
        <v>897.71600000000001</v>
      </c>
      <c r="Z5546" s="3">
        <v>916.51900000000001</v>
      </c>
      <c r="AA5546" s="3">
        <v>917.10599999999999</v>
      </c>
      <c r="AB5546" s="3">
        <v>951.83699999999999</v>
      </c>
      <c r="AC5546" s="3">
        <v>981.02</v>
      </c>
      <c r="AD5546" s="3">
        <v>1016.421</v>
      </c>
      <c r="AE5546" s="3">
        <v>1045.954</v>
      </c>
      <c r="AF5546" s="3">
        <v>1010.053</v>
      </c>
      <c r="AG5546" s="3">
        <v>1015.403</v>
      </c>
      <c r="AH5546" s="3">
        <v>1091.002</v>
      </c>
      <c r="AI5546" s="3">
        <v>1175.114</v>
      </c>
      <c r="AJ5546" s="3">
        <v>1240.992</v>
      </c>
      <c r="AK5546" s="3">
        <v>1344.3009999999999</v>
      </c>
      <c r="AL5546" s="3">
        <v>1518.8050000000001</v>
      </c>
      <c r="AM5546" s="3">
        <v>1464.251</v>
      </c>
      <c r="AN5546" s="3">
        <v>1526.4939999999999</v>
      </c>
      <c r="AO5546" s="3">
        <v>1682.9549999999999</v>
      </c>
      <c r="AP5546" s="3">
        <v>1792.0409999999999</v>
      </c>
      <c r="AQ5546" s="3">
        <v>1847.201</v>
      </c>
      <c r="AR5546" s="3">
        <v>1975.4649999999999</v>
      </c>
      <c r="AS5546" s="3">
        <v>2095.9630000000002</v>
      </c>
      <c r="AT5546" s="3">
        <v>2151.2669999999998</v>
      </c>
      <c r="AU5546" s="3">
        <v>2206.6379999999999</v>
      </c>
      <c r="AV5546" s="3">
        <v>2309.7399999999998</v>
      </c>
      <c r="AW5546" s="3">
        <v>2435.5970000000002</v>
      </c>
      <c r="AX5546" s="3">
        <v>2566.6759999999999</v>
      </c>
      <c r="AY5546" s="3">
        <v>2703.9450000000002</v>
      </c>
      <c r="AZ5546" s="3">
        <v>2851.7460000000001</v>
      </c>
      <c r="BA5546">
        <v>3007.6880000000001</v>
      </c>
      <c r="BB5546">
        <v>2015</v>
      </c>
    </row>
    <row r="5547" spans="1:54" hidden="1" x14ac:dyDescent="0.2">
      <c r="A5547">
        <v>278</v>
      </c>
      <c r="B5547" t="s">
        <v>432</v>
      </c>
      <c r="C5547" t="s">
        <v>212</v>
      </c>
      <c r="D5547" t="s">
        <v>179</v>
      </c>
      <c r="E5547" t="s">
        <v>325</v>
      </c>
      <c r="F5547" t="s">
        <v>324</v>
      </c>
      <c r="G5547" t="s">
        <v>323</v>
      </c>
      <c r="H5547" t="s">
        <v>322</v>
      </c>
      <c r="I5547" t="s">
        <v>321</v>
      </c>
      <c r="J5547" s="3" t="s">
        <v>215</v>
      </c>
      <c r="K5547" s="3" t="s">
        <v>215</v>
      </c>
      <c r="L5547" s="3" t="s">
        <v>215</v>
      </c>
      <c r="M5547" s="3" t="s">
        <v>215</v>
      </c>
      <c r="N5547" s="3" t="s">
        <v>215</v>
      </c>
      <c r="O5547" s="3" t="s">
        <v>215</v>
      </c>
      <c r="P5547" s="3" t="s">
        <v>215</v>
      </c>
      <c r="Q5547" s="3" t="s">
        <v>215</v>
      </c>
      <c r="R5547" s="3" t="s">
        <v>215</v>
      </c>
      <c r="S5547" s="3" t="s">
        <v>215</v>
      </c>
      <c r="T5547" s="3" t="s">
        <v>215</v>
      </c>
      <c r="U5547" s="3" t="s">
        <v>215</v>
      </c>
      <c r="V5547" s="3" t="s">
        <v>215</v>
      </c>
      <c r="W5547" s="3" t="s">
        <v>215</v>
      </c>
      <c r="X5547" s="3">
        <v>2028.2560000000001</v>
      </c>
      <c r="Y5547" s="3">
        <v>2149.4580000000001</v>
      </c>
      <c r="Z5547" s="3">
        <v>2283.6990000000001</v>
      </c>
      <c r="AA5547" s="3">
        <v>2371.6190000000001</v>
      </c>
      <c r="AB5547" s="3">
        <v>2443.9639999999999</v>
      </c>
      <c r="AC5547" s="3">
        <v>2613.009</v>
      </c>
      <c r="AD5547" s="3">
        <v>2739.3850000000002</v>
      </c>
      <c r="AE5547" s="3">
        <v>2842.9490000000001</v>
      </c>
      <c r="AF5547" s="3">
        <v>2868.4380000000001</v>
      </c>
      <c r="AG5547" s="3">
        <v>2959.8090000000002</v>
      </c>
      <c r="AH5547" s="3">
        <v>3161.241</v>
      </c>
      <c r="AI5547" s="3">
        <v>3358.6390000000001</v>
      </c>
      <c r="AJ5547" s="3">
        <v>3546.8229999999999</v>
      </c>
      <c r="AK5547" s="3">
        <v>3776.2289999999998</v>
      </c>
      <c r="AL5547" s="3">
        <v>3931.0509999999999</v>
      </c>
      <c r="AM5547" s="3">
        <v>3781.7629999999999</v>
      </c>
      <c r="AN5547" s="3">
        <v>3947.2289999999998</v>
      </c>
      <c r="AO5547" s="3">
        <v>4231.4979999999996</v>
      </c>
      <c r="AP5547" s="3">
        <v>4535.2870000000003</v>
      </c>
      <c r="AQ5547" s="3">
        <v>4779.7719999999999</v>
      </c>
      <c r="AR5547" s="3">
        <v>5040.5379999999996</v>
      </c>
      <c r="AS5547" s="3">
        <v>5282.6959999999999</v>
      </c>
      <c r="AT5547" s="3">
        <v>5539.8280000000004</v>
      </c>
      <c r="AU5547" s="3">
        <v>5848.5129999999999</v>
      </c>
      <c r="AV5547" s="3">
        <v>6191.7510000000002</v>
      </c>
      <c r="AW5547" s="3">
        <v>6536.3270000000002</v>
      </c>
      <c r="AX5547" s="3">
        <v>6886.4440000000004</v>
      </c>
      <c r="AY5547" s="3">
        <v>7251.0439999999999</v>
      </c>
      <c r="AZ5547" s="3">
        <v>7620.5010000000002</v>
      </c>
      <c r="BA5547">
        <v>8010.7370000000001</v>
      </c>
      <c r="BB5547">
        <v>2015</v>
      </c>
    </row>
    <row r="5548" spans="1:54" hidden="1" x14ac:dyDescent="0.2">
      <c r="A5548">
        <v>278</v>
      </c>
      <c r="B5548" t="s">
        <v>432</v>
      </c>
      <c r="C5548" t="s">
        <v>320</v>
      </c>
      <c r="D5548" t="s">
        <v>179</v>
      </c>
      <c r="E5548" t="s">
        <v>319</v>
      </c>
      <c r="F5548" t="s">
        <v>318</v>
      </c>
      <c r="G5548" t="s">
        <v>243</v>
      </c>
    </row>
    <row r="5549" spans="1:54" hidden="1" x14ac:dyDescent="0.2">
      <c r="A5549">
        <v>278</v>
      </c>
      <c r="B5549" t="s">
        <v>432</v>
      </c>
      <c r="C5549" t="s">
        <v>317</v>
      </c>
      <c r="D5549" t="s">
        <v>179</v>
      </c>
      <c r="E5549" t="s">
        <v>316</v>
      </c>
      <c r="F5549" t="s">
        <v>315</v>
      </c>
      <c r="G5549" t="s">
        <v>288</v>
      </c>
      <c r="I5549" t="s">
        <v>310</v>
      </c>
      <c r="J5549" s="3">
        <v>4.5999999999999999E-2</v>
      </c>
      <c r="K5549" s="3">
        <v>4.7E-2</v>
      </c>
      <c r="L5549" s="3">
        <v>4.7E-2</v>
      </c>
      <c r="M5549" s="3">
        <v>4.8000000000000001E-2</v>
      </c>
      <c r="N5549" s="3">
        <v>4.4999999999999998E-2</v>
      </c>
      <c r="O5549" s="3">
        <v>4.2000000000000003E-2</v>
      </c>
      <c r="P5549" s="3">
        <v>0.04</v>
      </c>
      <c r="Q5549" s="3">
        <v>3.7999999999999999E-2</v>
      </c>
      <c r="R5549" s="3">
        <v>3.2000000000000001E-2</v>
      </c>
      <c r="S5549" s="3">
        <v>0.03</v>
      </c>
      <c r="T5549" s="3">
        <v>2.9000000000000001E-2</v>
      </c>
      <c r="U5549" s="3">
        <v>2.8000000000000001E-2</v>
      </c>
      <c r="V5549" s="3">
        <v>2.5999999999999999E-2</v>
      </c>
      <c r="W5549" s="3">
        <v>2.5000000000000001E-2</v>
      </c>
      <c r="X5549" s="3">
        <v>2.5000000000000001E-2</v>
      </c>
      <c r="Y5549" s="3">
        <v>2.5999999999999999E-2</v>
      </c>
      <c r="Z5549" s="3">
        <v>2.7E-2</v>
      </c>
      <c r="AA5549" s="3">
        <v>2.7E-2</v>
      </c>
      <c r="AB5549" s="3">
        <v>2.7E-2</v>
      </c>
      <c r="AC5549" s="3">
        <v>2.8000000000000001E-2</v>
      </c>
      <c r="AD5549" s="3">
        <v>2.8000000000000001E-2</v>
      </c>
      <c r="AE5549" s="3">
        <v>2.8000000000000001E-2</v>
      </c>
      <c r="AF5549" s="3">
        <v>2.7E-2</v>
      </c>
      <c r="AG5549" s="3">
        <v>2.7E-2</v>
      </c>
      <c r="AH5549" s="3">
        <v>2.7E-2</v>
      </c>
      <c r="AI5549" s="3">
        <v>2.7E-2</v>
      </c>
      <c r="AJ5549" s="3">
        <v>2.5999999999999999E-2</v>
      </c>
      <c r="AK5549" s="3">
        <v>2.5999999999999999E-2</v>
      </c>
      <c r="AL5549" s="3">
        <v>2.5999999999999999E-2</v>
      </c>
      <c r="AM5549" s="3">
        <v>2.5999999999999999E-2</v>
      </c>
      <c r="AN5549" s="3">
        <v>2.5000000000000001E-2</v>
      </c>
      <c r="AO5549" s="3">
        <v>2.5999999999999999E-2</v>
      </c>
      <c r="AP5549" s="3">
        <v>2.7E-2</v>
      </c>
      <c r="AQ5549" s="3">
        <v>2.7E-2</v>
      </c>
      <c r="AR5549" s="3">
        <v>2.7E-2</v>
      </c>
      <c r="AS5549" s="3">
        <v>2.8000000000000001E-2</v>
      </c>
      <c r="AT5549" s="3">
        <v>2.8000000000000001E-2</v>
      </c>
      <c r="AU5549" s="3">
        <v>2.9000000000000001E-2</v>
      </c>
      <c r="AV5549" s="3">
        <v>2.9000000000000001E-2</v>
      </c>
      <c r="AW5549" s="3">
        <v>2.9000000000000001E-2</v>
      </c>
      <c r="AX5549" s="3">
        <v>2.9000000000000001E-2</v>
      </c>
      <c r="AY5549" s="3">
        <v>2.9000000000000001E-2</v>
      </c>
      <c r="AZ5549" s="3">
        <v>0.03</v>
      </c>
      <c r="BA5549">
        <v>0.03</v>
      </c>
      <c r="BB5549">
        <v>2016</v>
      </c>
    </row>
    <row r="5550" spans="1:54" hidden="1" x14ac:dyDescent="0.2">
      <c r="A5550">
        <v>278</v>
      </c>
      <c r="B5550" t="s">
        <v>432</v>
      </c>
      <c r="C5550" t="s">
        <v>314</v>
      </c>
      <c r="D5550" t="s">
        <v>179</v>
      </c>
      <c r="E5550" t="s">
        <v>313</v>
      </c>
      <c r="F5550" t="s">
        <v>312</v>
      </c>
      <c r="G5550" t="s">
        <v>311</v>
      </c>
      <c r="I5550" t="s">
        <v>310</v>
      </c>
      <c r="J5550" s="3" t="s">
        <v>355</v>
      </c>
      <c r="K5550" s="3" t="s">
        <v>355</v>
      </c>
      <c r="L5550" s="3" t="s">
        <v>355</v>
      </c>
      <c r="M5550" s="3" t="s">
        <v>355</v>
      </c>
      <c r="N5550" s="3" t="s">
        <v>355</v>
      </c>
      <c r="O5550" s="3" t="s">
        <v>355</v>
      </c>
      <c r="P5550" s="3" t="s">
        <v>355</v>
      </c>
      <c r="Q5550" s="3" t="s">
        <v>355</v>
      </c>
      <c r="R5550" s="3" t="s">
        <v>355</v>
      </c>
      <c r="S5550" s="3">
        <v>1E-3</v>
      </c>
      <c r="T5550" s="3">
        <v>6.6000000000000003E-2</v>
      </c>
      <c r="U5550" s="3">
        <v>1.923</v>
      </c>
      <c r="V5550" s="3">
        <v>2.3220000000000001</v>
      </c>
      <c r="W5550" s="3">
        <v>2.7330000000000001</v>
      </c>
      <c r="X5550" s="3">
        <v>2.831</v>
      </c>
      <c r="Y5550" s="3">
        <v>3.145</v>
      </c>
      <c r="Z5550" s="3">
        <v>3.3849999999999998</v>
      </c>
      <c r="AA5550" s="3">
        <v>3.6539999999999999</v>
      </c>
      <c r="AB5550" s="3">
        <v>4.1219999999999999</v>
      </c>
      <c r="AC5550" s="3">
        <v>4.4340000000000002</v>
      </c>
      <c r="AD5550" s="3">
        <v>4.7069999999999999</v>
      </c>
      <c r="AE5550" s="3">
        <v>4.9349999999999996</v>
      </c>
      <c r="AF5550" s="3">
        <v>5.0179999999999998</v>
      </c>
      <c r="AG5550" s="3">
        <v>5.1820000000000004</v>
      </c>
      <c r="AH5550" s="3">
        <v>5.5</v>
      </c>
      <c r="AI5550" s="3">
        <v>5.8550000000000004</v>
      </c>
      <c r="AJ5550" s="3">
        <v>6.1479999999999997</v>
      </c>
      <c r="AK5550" s="3">
        <v>6.5670000000000002</v>
      </c>
      <c r="AL5550" s="3">
        <v>7.4850000000000003</v>
      </c>
      <c r="AM5550" s="3">
        <v>7.8769999999999998</v>
      </c>
      <c r="AN5550" s="3">
        <v>8.2590000000000003</v>
      </c>
      <c r="AO5550" s="3">
        <v>8.9190000000000005</v>
      </c>
      <c r="AP5550" s="3">
        <v>9.3040000000000003</v>
      </c>
      <c r="AQ5550" s="3">
        <v>9.5540000000000003</v>
      </c>
      <c r="AR5550" s="3">
        <v>10.173999999999999</v>
      </c>
      <c r="AS5550" s="3">
        <v>10.814</v>
      </c>
      <c r="AT5550" s="3">
        <v>11.114000000000001</v>
      </c>
      <c r="AU5550" s="3">
        <v>11.337999999999999</v>
      </c>
      <c r="AV5550" s="3">
        <v>11.77</v>
      </c>
      <c r="AW5550" s="3">
        <v>12.345000000000001</v>
      </c>
      <c r="AX5550" s="3">
        <v>12.965999999999999</v>
      </c>
      <c r="AY5550" s="3">
        <v>13.621</v>
      </c>
      <c r="AZ5550" s="3">
        <v>14.353</v>
      </c>
      <c r="BA5550">
        <v>15.12</v>
      </c>
      <c r="BB5550">
        <v>2016</v>
      </c>
    </row>
    <row r="5551" spans="1:54" hidden="1" x14ac:dyDescent="0.2">
      <c r="A5551">
        <v>278</v>
      </c>
      <c r="B5551" t="s">
        <v>432</v>
      </c>
      <c r="C5551" t="s">
        <v>309</v>
      </c>
      <c r="D5551" t="s">
        <v>179</v>
      </c>
      <c r="E5551" t="s">
        <v>308</v>
      </c>
      <c r="F5551" t="s">
        <v>307</v>
      </c>
      <c r="G5551" t="s">
        <v>217</v>
      </c>
      <c r="I5551" t="s">
        <v>1510</v>
      </c>
      <c r="J5551" s="3" t="s">
        <v>215</v>
      </c>
      <c r="K5551" s="3" t="s">
        <v>215</v>
      </c>
      <c r="L5551" s="3" t="s">
        <v>215</v>
      </c>
      <c r="M5551" s="3" t="s">
        <v>215</v>
      </c>
      <c r="N5551" s="3" t="s">
        <v>215</v>
      </c>
      <c r="O5551" s="3" t="s">
        <v>215</v>
      </c>
      <c r="P5551" s="3" t="s">
        <v>215</v>
      </c>
      <c r="Q5551" s="3" t="s">
        <v>215</v>
      </c>
      <c r="R5551" s="3" t="s">
        <v>215</v>
      </c>
      <c r="S5551" s="3" t="s">
        <v>215</v>
      </c>
      <c r="T5551" s="3" t="s">
        <v>215</v>
      </c>
      <c r="U5551" s="3">
        <v>16.396999999999998</v>
      </c>
      <c r="V5551" s="3">
        <v>14.677</v>
      </c>
      <c r="W5551" s="3">
        <v>14.145</v>
      </c>
      <c r="X5551" s="3">
        <v>17.350000000000001</v>
      </c>
      <c r="Y5551" s="3">
        <v>19.294</v>
      </c>
      <c r="Z5551" s="3">
        <v>22.131</v>
      </c>
      <c r="AA5551" s="3">
        <v>25.158000000000001</v>
      </c>
      <c r="AB5551" s="3">
        <v>25.106999999999999</v>
      </c>
      <c r="AC5551" s="3">
        <v>33.003</v>
      </c>
      <c r="AD5551" s="3">
        <v>26.952999999999999</v>
      </c>
      <c r="AE5551" s="3">
        <v>24.795999999999999</v>
      </c>
      <c r="AF5551" s="3">
        <v>22.029</v>
      </c>
      <c r="AG5551" s="3">
        <v>22.074000000000002</v>
      </c>
      <c r="AH5551" s="3">
        <v>24.056999999999999</v>
      </c>
      <c r="AI5551" s="3">
        <v>25.99</v>
      </c>
      <c r="AJ5551" s="3">
        <v>28.253</v>
      </c>
      <c r="AK5551" s="3">
        <v>31.303999999999998</v>
      </c>
      <c r="AL5551" s="3">
        <v>33.601999999999997</v>
      </c>
      <c r="AM5551" s="3">
        <v>23.2</v>
      </c>
      <c r="AN5551" s="3">
        <v>24.84</v>
      </c>
      <c r="AO5551" s="3">
        <v>30.983000000000001</v>
      </c>
      <c r="AP5551" s="3">
        <v>31.012</v>
      </c>
      <c r="AQ5551" s="3">
        <v>30.905000000000001</v>
      </c>
      <c r="AR5551" s="3">
        <v>28.879000000000001</v>
      </c>
      <c r="AS5551" s="3">
        <v>32.566000000000003</v>
      </c>
      <c r="AT5551" s="3">
        <v>31.259</v>
      </c>
      <c r="AU5551" s="3">
        <v>30.193999999999999</v>
      </c>
      <c r="AV5551" s="3">
        <v>30.701000000000001</v>
      </c>
      <c r="AW5551" s="3">
        <v>30.846</v>
      </c>
      <c r="AX5551" s="3">
        <v>30.134</v>
      </c>
      <c r="AY5551" s="3">
        <v>29.54</v>
      </c>
      <c r="AZ5551" s="3">
        <v>29.425999999999998</v>
      </c>
      <c r="BA5551">
        <v>29.327000000000002</v>
      </c>
      <c r="BB5551">
        <v>2016</v>
      </c>
    </row>
    <row r="5552" spans="1:54" hidden="1" x14ac:dyDescent="0.2">
      <c r="A5552">
        <v>278</v>
      </c>
      <c r="B5552" t="s">
        <v>432</v>
      </c>
      <c r="C5552" t="s">
        <v>306</v>
      </c>
      <c r="D5552" t="s">
        <v>179</v>
      </c>
      <c r="E5552" t="s">
        <v>305</v>
      </c>
      <c r="F5552" t="s">
        <v>304</v>
      </c>
      <c r="G5552" t="s">
        <v>217</v>
      </c>
      <c r="I5552" t="s">
        <v>1510</v>
      </c>
      <c r="J5552" s="3">
        <v>1.3089999999999999</v>
      </c>
      <c r="K5552" s="3">
        <v>0.68300000000000005</v>
      </c>
      <c r="L5552" s="3">
        <v>3.79</v>
      </c>
      <c r="M5552" s="3">
        <v>5.9539999999999997</v>
      </c>
      <c r="N5552" s="3">
        <v>3.2810000000000001</v>
      </c>
      <c r="O5552" s="3">
        <v>10.206</v>
      </c>
      <c r="P5552" s="3">
        <v>3.8969999999999998</v>
      </c>
      <c r="Q5552" s="3">
        <v>10.551</v>
      </c>
      <c r="R5552" s="3">
        <v>-3.234</v>
      </c>
      <c r="S5552" s="3">
        <v>3.5710000000000002</v>
      </c>
      <c r="T5552" s="3">
        <v>33.012</v>
      </c>
      <c r="U5552" s="3">
        <v>8.8569999999999993</v>
      </c>
      <c r="V5552" s="3">
        <v>0.996</v>
      </c>
      <c r="W5552" s="3">
        <v>1.089</v>
      </c>
      <c r="X5552" s="3">
        <v>-5.6740000000000004</v>
      </c>
      <c r="Y5552" s="3">
        <v>3.94</v>
      </c>
      <c r="Z5552" s="3">
        <v>6.9119999999999999</v>
      </c>
      <c r="AA5552" s="3">
        <v>12.086</v>
      </c>
      <c r="AB5552" s="3">
        <v>14.183</v>
      </c>
      <c r="AC5552" s="3">
        <v>18.071000000000002</v>
      </c>
      <c r="AD5552" s="3">
        <v>8.6389999999999993</v>
      </c>
      <c r="AE5552" s="3">
        <v>9.4209999999999994</v>
      </c>
      <c r="AF5552" s="3">
        <v>7.0190000000000001</v>
      </c>
      <c r="AG5552" s="3">
        <v>8.8170000000000002</v>
      </c>
      <c r="AH5552" s="3">
        <v>12.191000000000001</v>
      </c>
      <c r="AI5552" s="3">
        <v>13.593999999999999</v>
      </c>
      <c r="AJ5552" s="3">
        <v>15.066000000000001</v>
      </c>
      <c r="AK5552" s="3">
        <v>16.050999999999998</v>
      </c>
      <c r="AL5552" s="3">
        <v>16.556000000000001</v>
      </c>
      <c r="AM5552" s="3">
        <v>14.698</v>
      </c>
      <c r="AN5552" s="3">
        <v>15.930999999999999</v>
      </c>
      <c r="AO5552" s="3">
        <v>19.052</v>
      </c>
      <c r="AP5552" s="3">
        <v>20.263999999999999</v>
      </c>
      <c r="AQ5552" s="3">
        <v>19.991</v>
      </c>
      <c r="AR5552" s="3">
        <v>21.774999999999999</v>
      </c>
      <c r="AS5552" s="3">
        <v>23.594000000000001</v>
      </c>
      <c r="AT5552" s="3">
        <v>22.692</v>
      </c>
      <c r="AU5552" s="3">
        <v>23.954999999999998</v>
      </c>
      <c r="AV5552" s="3">
        <v>22.933</v>
      </c>
      <c r="AW5552" s="3">
        <v>23.138999999999999</v>
      </c>
      <c r="AX5552" s="3">
        <v>23.361999999999998</v>
      </c>
      <c r="AY5552" s="3">
        <v>22.207000000000001</v>
      </c>
      <c r="AZ5552" s="3">
        <v>21.538</v>
      </c>
      <c r="BA5552">
        <v>20.902999999999999</v>
      </c>
      <c r="BB5552">
        <v>2016</v>
      </c>
    </row>
    <row r="5553" spans="1:54" hidden="1" x14ac:dyDescent="0.2">
      <c r="A5553">
        <v>278</v>
      </c>
      <c r="B5553" t="s">
        <v>432</v>
      </c>
      <c r="C5553" t="s">
        <v>303</v>
      </c>
      <c r="D5553" t="s">
        <v>179</v>
      </c>
      <c r="E5553" t="s">
        <v>300</v>
      </c>
      <c r="F5553" t="s">
        <v>302</v>
      </c>
      <c r="G5553" t="s">
        <v>295</v>
      </c>
      <c r="I5553" t="s">
        <v>1511</v>
      </c>
      <c r="J5553" s="3" t="s">
        <v>355</v>
      </c>
      <c r="K5553" s="3" t="s">
        <v>355</v>
      </c>
      <c r="L5553" s="3" t="s">
        <v>355</v>
      </c>
      <c r="M5553" s="3" t="s">
        <v>355</v>
      </c>
      <c r="N5553" s="3" t="s">
        <v>355</v>
      </c>
      <c r="O5553" s="3" t="s">
        <v>355</v>
      </c>
      <c r="P5553" s="3" t="s">
        <v>355</v>
      </c>
      <c r="Q5553" s="3" t="s">
        <v>355</v>
      </c>
      <c r="R5553" s="3">
        <v>5.0000000000000001E-3</v>
      </c>
      <c r="S5553" s="3">
        <v>0.34200000000000003</v>
      </c>
      <c r="T5553" s="3">
        <v>10.63</v>
      </c>
      <c r="U5553" s="3">
        <v>23.024999999999999</v>
      </c>
      <c r="V5553" s="3">
        <v>28.067</v>
      </c>
      <c r="W5553" s="3">
        <v>31.856000000000002</v>
      </c>
      <c r="X5553" s="3">
        <v>33.034999999999997</v>
      </c>
      <c r="Y5553" s="3">
        <v>36.707999999999998</v>
      </c>
      <c r="Z5553" s="3">
        <v>40.984999999999999</v>
      </c>
      <c r="AA5553" s="3">
        <v>44.750999999999998</v>
      </c>
      <c r="AB5553" s="3">
        <v>50.588999999999999</v>
      </c>
      <c r="AC5553" s="3">
        <v>56.262</v>
      </c>
      <c r="AD5553" s="3">
        <v>62.758000000000003</v>
      </c>
      <c r="AE5553" s="3">
        <v>67.375</v>
      </c>
      <c r="AF5553" s="3">
        <v>69.902000000000001</v>
      </c>
      <c r="AG5553" s="3">
        <v>73.608999999999995</v>
      </c>
      <c r="AH5553" s="3">
        <v>79.843000000000004</v>
      </c>
      <c r="AI5553" s="3">
        <v>87.507999999999996</v>
      </c>
      <c r="AJ5553" s="3">
        <v>95.506</v>
      </c>
      <c r="AK5553" s="3">
        <v>106.133</v>
      </c>
      <c r="AL5553" s="3">
        <v>127.175</v>
      </c>
      <c r="AM5553" s="3">
        <v>131.864</v>
      </c>
      <c r="AN5553" s="3">
        <v>139.05699999999999</v>
      </c>
      <c r="AO5553" s="3">
        <v>150.29599999999999</v>
      </c>
      <c r="AP5553" s="3">
        <v>161.108</v>
      </c>
      <c r="AQ5553" s="3">
        <v>172.60400000000001</v>
      </c>
      <c r="AR5553" s="3">
        <v>183.02199999999999</v>
      </c>
      <c r="AS5553" s="3">
        <v>190.33799999999999</v>
      </c>
      <c r="AT5553" s="3">
        <v>197.04499999999999</v>
      </c>
      <c r="AU5553" s="3">
        <v>204.63200000000001</v>
      </c>
      <c r="AV5553" s="3">
        <v>217.268</v>
      </c>
      <c r="AW5553" s="3">
        <v>232.83199999999999</v>
      </c>
      <c r="AX5553" s="3">
        <v>249.33799999999999</v>
      </c>
      <c r="AY5553" s="3">
        <v>266.93</v>
      </c>
      <c r="AZ5553" s="3">
        <v>286.09500000000003</v>
      </c>
      <c r="BA5553">
        <v>306.63600000000002</v>
      </c>
      <c r="BB5553">
        <v>2017</v>
      </c>
    </row>
    <row r="5554" spans="1:54" hidden="1" x14ac:dyDescent="0.2">
      <c r="A5554">
        <v>278</v>
      </c>
      <c r="B5554" t="s">
        <v>432</v>
      </c>
      <c r="C5554" t="s">
        <v>301</v>
      </c>
      <c r="D5554" t="s">
        <v>179</v>
      </c>
      <c r="E5554" t="s">
        <v>300</v>
      </c>
      <c r="F5554" t="s">
        <v>299</v>
      </c>
      <c r="G5554" t="s">
        <v>275</v>
      </c>
      <c r="I5554" t="s">
        <v>298</v>
      </c>
      <c r="J5554" s="3">
        <v>35.134999999999998</v>
      </c>
      <c r="K5554" s="3">
        <v>23.8</v>
      </c>
      <c r="L5554" s="3">
        <v>28.5</v>
      </c>
      <c r="M5554" s="3">
        <v>33.6</v>
      </c>
      <c r="N5554" s="3">
        <v>141.30000000000001</v>
      </c>
      <c r="O5554" s="3">
        <v>571.4</v>
      </c>
      <c r="P5554" s="3">
        <v>885.2</v>
      </c>
      <c r="Q5554" s="3">
        <v>13109.5</v>
      </c>
      <c r="R5554" s="3">
        <v>4775.2</v>
      </c>
      <c r="S5554" s="3">
        <v>7428.7</v>
      </c>
      <c r="T5554" s="3">
        <v>3004.1</v>
      </c>
      <c r="U5554" s="3">
        <v>116.6</v>
      </c>
      <c r="V5554" s="3">
        <v>21.9</v>
      </c>
      <c r="W5554" s="3">
        <v>13.5</v>
      </c>
      <c r="X5554" s="3">
        <v>3.7</v>
      </c>
      <c r="Y5554" s="3">
        <v>11.118</v>
      </c>
      <c r="Z5554" s="3">
        <v>11.651</v>
      </c>
      <c r="AA5554" s="3">
        <v>9.1890000000000001</v>
      </c>
      <c r="AB5554" s="3">
        <v>13.045999999999999</v>
      </c>
      <c r="AC5554" s="3">
        <v>11.212</v>
      </c>
      <c r="AD5554" s="3">
        <v>11.547000000000001</v>
      </c>
      <c r="AE5554" s="3">
        <v>7.3570000000000002</v>
      </c>
      <c r="AF5554" s="3">
        <v>3.75</v>
      </c>
      <c r="AG5554" s="3">
        <v>5.3019999999999996</v>
      </c>
      <c r="AH5554" s="3">
        <v>8.4700000000000006</v>
      </c>
      <c r="AI5554" s="3">
        <v>9.5990000000000002</v>
      </c>
      <c r="AJ5554" s="3">
        <v>9.14</v>
      </c>
      <c r="AK5554" s="3">
        <v>11.127000000000001</v>
      </c>
      <c r="AL5554" s="3">
        <v>19.826000000000001</v>
      </c>
      <c r="AM5554" s="3">
        <v>3.6869999999999998</v>
      </c>
      <c r="AN5554" s="3">
        <v>5.4550000000000001</v>
      </c>
      <c r="AO5554" s="3">
        <v>8.0820000000000007</v>
      </c>
      <c r="AP5554" s="3">
        <v>7.194</v>
      </c>
      <c r="AQ5554" s="3">
        <v>7.1360000000000001</v>
      </c>
      <c r="AR5554" s="3">
        <v>6.0359999999999996</v>
      </c>
      <c r="AS5554" s="3">
        <v>3.9969999999999999</v>
      </c>
      <c r="AT5554" s="3">
        <v>3.524</v>
      </c>
      <c r="AU5554" s="3">
        <v>3.851</v>
      </c>
      <c r="AV5554" s="3">
        <v>6.1749999999999998</v>
      </c>
      <c r="AW5554" s="3">
        <v>7.1639999999999997</v>
      </c>
      <c r="AX5554" s="3">
        <v>7.0890000000000004</v>
      </c>
      <c r="AY5554" s="3">
        <v>7.056</v>
      </c>
      <c r="AZ5554" s="3">
        <v>7.18</v>
      </c>
      <c r="BA5554">
        <v>7.18</v>
      </c>
      <c r="BB5554">
        <v>2017</v>
      </c>
    </row>
    <row r="5555" spans="1:54" hidden="1" x14ac:dyDescent="0.2">
      <c r="A5555">
        <v>278</v>
      </c>
      <c r="B5555" t="s">
        <v>432</v>
      </c>
      <c r="C5555" t="s">
        <v>297</v>
      </c>
      <c r="D5555" t="s">
        <v>179</v>
      </c>
      <c r="E5555" t="s">
        <v>293</v>
      </c>
      <c r="F5555" t="s">
        <v>296</v>
      </c>
      <c r="G5555" t="s">
        <v>295</v>
      </c>
      <c r="I5555" t="s">
        <v>1511</v>
      </c>
      <c r="J5555" s="3" t="s">
        <v>215</v>
      </c>
      <c r="K5555" s="3" t="s">
        <v>215</v>
      </c>
      <c r="L5555" s="3" t="s">
        <v>215</v>
      </c>
      <c r="M5555" s="3" t="s">
        <v>215</v>
      </c>
      <c r="N5555" s="3" t="s">
        <v>215</v>
      </c>
      <c r="O5555" s="3" t="s">
        <v>215</v>
      </c>
      <c r="P5555" s="3" t="s">
        <v>215</v>
      </c>
      <c r="Q5555" s="3" t="s">
        <v>215</v>
      </c>
      <c r="R5555" s="3" t="s">
        <v>215</v>
      </c>
      <c r="S5555" s="3" t="s">
        <v>215</v>
      </c>
      <c r="T5555" s="3" t="s">
        <v>215</v>
      </c>
      <c r="U5555" s="3" t="s">
        <v>215</v>
      </c>
      <c r="V5555" s="3" t="s">
        <v>215</v>
      </c>
      <c r="W5555" s="3" t="s">
        <v>215</v>
      </c>
      <c r="X5555" s="3">
        <v>34.929000000000002</v>
      </c>
      <c r="Y5555" s="3">
        <v>38.813000000000002</v>
      </c>
      <c r="Z5555" s="3">
        <v>43.511000000000003</v>
      </c>
      <c r="AA5555" s="3">
        <v>46.665999999999997</v>
      </c>
      <c r="AB5555" s="3">
        <v>55.281999999999996</v>
      </c>
      <c r="AC5555" s="3">
        <v>59.258000000000003</v>
      </c>
      <c r="AD5555" s="3">
        <v>65.108999999999995</v>
      </c>
      <c r="AE5555" s="3">
        <v>68.259</v>
      </c>
      <c r="AF5555" s="3">
        <v>70.902000000000001</v>
      </c>
      <c r="AG5555" s="3">
        <v>75.497</v>
      </c>
      <c r="AH5555" s="3">
        <v>82.484999999999999</v>
      </c>
      <c r="AI5555" s="3">
        <v>90.388999999999996</v>
      </c>
      <c r="AJ5555" s="3">
        <v>98.927999999999997</v>
      </c>
      <c r="AK5555" s="3">
        <v>115.624</v>
      </c>
      <c r="AL5555" s="3">
        <v>131.55099999999999</v>
      </c>
      <c r="AM5555" s="3">
        <v>132.77799999999999</v>
      </c>
      <c r="AN5555" s="3">
        <v>145.03399999999999</v>
      </c>
      <c r="AO5555" s="3">
        <v>156.565</v>
      </c>
      <c r="AP5555" s="3">
        <v>166.928</v>
      </c>
      <c r="AQ5555" s="3">
        <v>176.4</v>
      </c>
      <c r="AR5555" s="3">
        <v>187.83099999999999</v>
      </c>
      <c r="AS5555" s="3">
        <v>193.56399999999999</v>
      </c>
      <c r="AT5555" s="3">
        <v>199.62200000000001</v>
      </c>
      <c r="AU5555" s="3">
        <v>210.95699999999999</v>
      </c>
      <c r="AV5555" s="3">
        <v>224.24199999999999</v>
      </c>
      <c r="AW5555" s="3">
        <v>240.892</v>
      </c>
      <c r="AX5555" s="3">
        <v>257.96899999999999</v>
      </c>
      <c r="AY5555" s="3">
        <v>276.17</v>
      </c>
      <c r="AZ5555" s="3">
        <v>295.99799999999999</v>
      </c>
      <c r="BA5555">
        <v>317.25099999999998</v>
      </c>
      <c r="BB5555">
        <v>2017</v>
      </c>
    </row>
    <row r="5556" spans="1:54" hidden="1" x14ac:dyDescent="0.2">
      <c r="A5556">
        <v>278</v>
      </c>
      <c r="B5556" t="s">
        <v>432</v>
      </c>
      <c r="C5556" t="s">
        <v>294</v>
      </c>
      <c r="D5556" t="s">
        <v>179</v>
      </c>
      <c r="E5556" t="s">
        <v>293</v>
      </c>
      <c r="F5556" t="s">
        <v>292</v>
      </c>
      <c r="G5556" t="s">
        <v>275</v>
      </c>
      <c r="I5556" t="s">
        <v>291</v>
      </c>
      <c r="J5556" s="3" t="s">
        <v>215</v>
      </c>
      <c r="K5556" s="3" t="s">
        <v>215</v>
      </c>
      <c r="L5556" s="3" t="s">
        <v>215</v>
      </c>
      <c r="M5556" s="3" t="s">
        <v>215</v>
      </c>
      <c r="N5556" s="3" t="s">
        <v>215</v>
      </c>
      <c r="O5556" s="3" t="s">
        <v>215</v>
      </c>
      <c r="P5556" s="3" t="s">
        <v>215</v>
      </c>
      <c r="Q5556" s="3" t="s">
        <v>215</v>
      </c>
      <c r="R5556" s="3" t="s">
        <v>215</v>
      </c>
      <c r="S5556" s="3" t="s">
        <v>215</v>
      </c>
      <c r="T5556" s="3" t="s">
        <v>215</v>
      </c>
      <c r="U5556" s="3" t="s">
        <v>215</v>
      </c>
      <c r="V5556" s="3" t="s">
        <v>215</v>
      </c>
      <c r="W5556" s="3" t="s">
        <v>215</v>
      </c>
      <c r="X5556" s="3" t="s">
        <v>215</v>
      </c>
      <c r="Y5556" s="3">
        <v>11.119</v>
      </c>
      <c r="Z5556" s="3">
        <v>12.103</v>
      </c>
      <c r="AA5556" s="3">
        <v>7.2510000000000003</v>
      </c>
      <c r="AB5556" s="3">
        <v>18.463000000000001</v>
      </c>
      <c r="AC5556" s="3">
        <v>7.1929999999999996</v>
      </c>
      <c r="AD5556" s="3">
        <v>9.8729999999999993</v>
      </c>
      <c r="AE5556" s="3">
        <v>4.8380000000000001</v>
      </c>
      <c r="AF5556" s="3">
        <v>3.8730000000000002</v>
      </c>
      <c r="AG5556" s="3">
        <v>6.48</v>
      </c>
      <c r="AH5556" s="3">
        <v>9.2560000000000002</v>
      </c>
      <c r="AI5556" s="3">
        <v>9.5830000000000002</v>
      </c>
      <c r="AJ5556" s="3">
        <v>9.4469999999999992</v>
      </c>
      <c r="AK5556" s="3">
        <v>16.876999999999999</v>
      </c>
      <c r="AL5556" s="3">
        <v>13.773999999999999</v>
      </c>
      <c r="AM5556" s="3">
        <v>0.93300000000000005</v>
      </c>
      <c r="AN5556" s="3">
        <v>9.23</v>
      </c>
      <c r="AO5556" s="3">
        <v>7.95</v>
      </c>
      <c r="AP5556" s="3">
        <v>6.6189999999999998</v>
      </c>
      <c r="AQ5556" s="3">
        <v>5.6749999999999998</v>
      </c>
      <c r="AR5556" s="3">
        <v>6.48</v>
      </c>
      <c r="AS5556" s="3">
        <v>3.052</v>
      </c>
      <c r="AT5556" s="3">
        <v>3.13</v>
      </c>
      <c r="AU5556" s="3">
        <v>5.6779999999999999</v>
      </c>
      <c r="AV5556" s="3">
        <v>6.2969999999999997</v>
      </c>
      <c r="AW5556" s="3">
        <v>7.4249999999999998</v>
      </c>
      <c r="AX5556" s="3">
        <v>7.0890000000000004</v>
      </c>
      <c r="AY5556" s="3">
        <v>7.056</v>
      </c>
      <c r="AZ5556" s="3">
        <v>7.18</v>
      </c>
      <c r="BA5556">
        <v>7.18</v>
      </c>
      <c r="BB5556">
        <v>2017</v>
      </c>
    </row>
    <row r="5557" spans="1:54" hidden="1" x14ac:dyDescent="0.2">
      <c r="A5557">
        <v>278</v>
      </c>
      <c r="B5557" t="s">
        <v>432</v>
      </c>
      <c r="C5557" t="s">
        <v>290</v>
      </c>
      <c r="D5557" t="s">
        <v>179</v>
      </c>
      <c r="E5557" t="s">
        <v>289</v>
      </c>
      <c r="G5557" t="s">
        <v>288</v>
      </c>
    </row>
    <row r="5558" spans="1:54" hidden="1" x14ac:dyDescent="0.2">
      <c r="A5558">
        <v>278</v>
      </c>
      <c r="B5558" t="s">
        <v>432</v>
      </c>
      <c r="C5558" t="s">
        <v>287</v>
      </c>
      <c r="D5558" t="s">
        <v>179</v>
      </c>
      <c r="E5558" t="s">
        <v>286</v>
      </c>
      <c r="F5558" t="s">
        <v>285</v>
      </c>
      <c r="G5558" t="s">
        <v>275</v>
      </c>
      <c r="I5558" t="s">
        <v>1512</v>
      </c>
      <c r="J5558" s="3" t="s">
        <v>215</v>
      </c>
      <c r="K5558" s="3" t="s">
        <v>215</v>
      </c>
      <c r="L5558" s="3" t="s">
        <v>215</v>
      </c>
      <c r="M5558" s="3" t="s">
        <v>215</v>
      </c>
      <c r="N5558" s="3" t="s">
        <v>215</v>
      </c>
      <c r="O5558" s="3" t="s">
        <v>215</v>
      </c>
      <c r="P5558" s="3" t="s">
        <v>215</v>
      </c>
      <c r="Q5558" s="3" t="s">
        <v>215</v>
      </c>
      <c r="R5558" s="3" t="s">
        <v>215</v>
      </c>
      <c r="S5558" s="3">
        <v>-22.895</v>
      </c>
      <c r="T5558" s="3">
        <v>-4.5289999999999999</v>
      </c>
      <c r="U5558" s="3">
        <v>16.756</v>
      </c>
      <c r="V5558" s="3">
        <v>5.7560000000000002</v>
      </c>
      <c r="W5558" s="3">
        <v>-3.5910000000000002</v>
      </c>
      <c r="X5558" s="3">
        <v>7.6589999999999998</v>
      </c>
      <c r="Y5558" s="3">
        <v>14.371</v>
      </c>
      <c r="Z5558" s="3">
        <v>13.724</v>
      </c>
      <c r="AA5558" s="3">
        <v>22.736999999999998</v>
      </c>
      <c r="AB5558" s="3">
        <v>7.3609999999999998</v>
      </c>
      <c r="AC5558" s="3">
        <v>19.324999999999999</v>
      </c>
      <c r="AD5558" s="3">
        <v>-4.8049999999999997</v>
      </c>
      <c r="AE5558" s="3">
        <v>1.085</v>
      </c>
      <c r="AF5558" s="3">
        <v>1.2609999999999999</v>
      </c>
      <c r="AG5558" s="3">
        <v>2.206</v>
      </c>
      <c r="AH5558" s="3">
        <v>8.0250000000000004</v>
      </c>
      <c r="AI5558" s="3">
        <v>8.5069999999999997</v>
      </c>
      <c r="AJ5558" s="3">
        <v>22.751999999999999</v>
      </c>
      <c r="AK5558" s="3">
        <v>12.47</v>
      </c>
      <c r="AL5558" s="3">
        <v>9.827</v>
      </c>
      <c r="AM5558" s="3">
        <v>-9.2469999999999999</v>
      </c>
      <c r="AN5558" s="3">
        <v>11.895</v>
      </c>
      <c r="AO5558" s="3">
        <v>11.898999999999999</v>
      </c>
      <c r="AP5558" s="3">
        <v>6.9089999999999998</v>
      </c>
      <c r="AQ5558" s="3">
        <v>2.4260000000000002</v>
      </c>
      <c r="AR5558" s="3">
        <v>2.7210000000000001</v>
      </c>
      <c r="AS5558" s="3">
        <v>9.2010000000000005</v>
      </c>
      <c r="AT5558" s="3">
        <v>6.7619999999999996</v>
      </c>
      <c r="AU5558" s="3">
        <v>0.82</v>
      </c>
      <c r="AV5558" s="3">
        <v>4.6790000000000003</v>
      </c>
      <c r="AW5558" s="3">
        <v>4.343</v>
      </c>
      <c r="AX5558" s="3">
        <v>4.5309999999999997</v>
      </c>
      <c r="AY5558" s="3">
        <v>4.4989999999999997</v>
      </c>
      <c r="AZ5558" s="3">
        <v>4.7169999999999996</v>
      </c>
      <c r="BA5558">
        <v>4.7439999999999998</v>
      </c>
      <c r="BB5558">
        <v>2016</v>
      </c>
    </row>
    <row r="5559" spans="1:54" hidden="1" x14ac:dyDescent="0.2">
      <c r="A5559">
        <v>278</v>
      </c>
      <c r="B5559" t="s">
        <v>432</v>
      </c>
      <c r="C5559" t="s">
        <v>284</v>
      </c>
      <c r="D5559" t="s">
        <v>179</v>
      </c>
      <c r="E5559" t="s">
        <v>283</v>
      </c>
      <c r="F5559" t="s">
        <v>282</v>
      </c>
      <c r="G5559" t="s">
        <v>275</v>
      </c>
      <c r="I5559" t="s">
        <v>1512</v>
      </c>
      <c r="J5559" s="3">
        <v>70.034000000000006</v>
      </c>
      <c r="K5559" s="3">
        <v>19.355</v>
      </c>
      <c r="L5559" s="3">
        <v>-16.713000000000001</v>
      </c>
      <c r="M5559" s="3">
        <v>9.7910000000000004</v>
      </c>
      <c r="N5559" s="3">
        <v>0.48099999999999998</v>
      </c>
      <c r="O5559" s="3">
        <v>8.1259999999999994</v>
      </c>
      <c r="P5559" s="3">
        <v>-21.648</v>
      </c>
      <c r="Q5559" s="3">
        <v>0.34699999999999998</v>
      </c>
      <c r="R5559" s="3">
        <v>-8.9659999999999993</v>
      </c>
      <c r="S5559" s="3">
        <v>-23.834</v>
      </c>
      <c r="T5559" s="3">
        <v>-6.4119999999999999</v>
      </c>
      <c r="U5559" s="3">
        <v>20.783000000000001</v>
      </c>
      <c r="V5559" s="3">
        <v>13.992000000000001</v>
      </c>
      <c r="W5559" s="3">
        <v>-11.175000000000001</v>
      </c>
      <c r="X5559" s="3">
        <v>14</v>
      </c>
      <c r="Y5559" s="3">
        <v>11.680999999999999</v>
      </c>
      <c r="Z5559" s="3">
        <v>14.065</v>
      </c>
      <c r="AA5559" s="3">
        <v>29.113</v>
      </c>
      <c r="AB5559" s="3">
        <v>6.8840000000000003</v>
      </c>
      <c r="AC5559" s="3">
        <v>18.597999999999999</v>
      </c>
      <c r="AD5559" s="3">
        <v>-6.1210000000000004</v>
      </c>
      <c r="AE5559" s="3">
        <v>0.94499999999999995</v>
      </c>
      <c r="AF5559" s="3">
        <v>2.1890000000000001</v>
      </c>
      <c r="AG5559" s="3">
        <v>1.839</v>
      </c>
      <c r="AH5559" s="3">
        <v>8.3209999999999997</v>
      </c>
      <c r="AI5559" s="3">
        <v>8.7219999999999995</v>
      </c>
      <c r="AJ5559" s="3">
        <v>21.626999999999999</v>
      </c>
      <c r="AK5559" s="3">
        <v>12.244999999999999</v>
      </c>
      <c r="AL5559" s="3">
        <v>9.66</v>
      </c>
      <c r="AM5559" s="3">
        <v>-8.9649999999999999</v>
      </c>
      <c r="AN5559" s="3">
        <v>13.587999999999999</v>
      </c>
      <c r="AO5559" s="3">
        <v>11.084</v>
      </c>
      <c r="AP5559" s="3">
        <v>7.09</v>
      </c>
      <c r="AQ5559" s="3">
        <v>-0.19</v>
      </c>
      <c r="AR5559" s="3">
        <v>5.1429999999999998</v>
      </c>
      <c r="AS5559" s="3">
        <v>10.776999999999999</v>
      </c>
      <c r="AT5559" s="3">
        <v>6.0430000000000001</v>
      </c>
      <c r="AU5559" s="3">
        <v>1.2949999999999999</v>
      </c>
      <c r="AV5559" s="3">
        <v>4.7</v>
      </c>
      <c r="AW5559" s="3">
        <v>4.4859999999999998</v>
      </c>
      <c r="AX5559" s="3">
        <v>4.5</v>
      </c>
      <c r="AY5559" s="3">
        <v>4.5</v>
      </c>
      <c r="AZ5559" s="3">
        <v>4.5119999999999996</v>
      </c>
      <c r="BA5559">
        <v>4.5049999999999999</v>
      </c>
      <c r="BB5559">
        <v>2016</v>
      </c>
    </row>
    <row r="5560" spans="1:54" hidden="1" x14ac:dyDescent="0.2">
      <c r="A5560">
        <v>278</v>
      </c>
      <c r="B5560" t="s">
        <v>432</v>
      </c>
      <c r="C5560" t="s">
        <v>281</v>
      </c>
      <c r="D5560" t="s">
        <v>179</v>
      </c>
      <c r="E5560" t="s">
        <v>280</v>
      </c>
      <c r="F5560" t="s">
        <v>279</v>
      </c>
      <c r="G5560" t="s">
        <v>275</v>
      </c>
      <c r="I5560" t="s">
        <v>1512</v>
      </c>
      <c r="J5560" s="3" t="s">
        <v>215</v>
      </c>
      <c r="K5560" s="3" t="s">
        <v>215</v>
      </c>
      <c r="L5560" s="3" t="s">
        <v>215</v>
      </c>
      <c r="M5560" s="3" t="s">
        <v>215</v>
      </c>
      <c r="N5560" s="3" t="s">
        <v>215</v>
      </c>
      <c r="O5560" s="3" t="s">
        <v>215</v>
      </c>
      <c r="P5560" s="3" t="s">
        <v>215</v>
      </c>
      <c r="Q5560" s="3" t="s">
        <v>215</v>
      </c>
      <c r="R5560" s="3" t="s">
        <v>215</v>
      </c>
      <c r="S5560" s="3" t="s">
        <v>215</v>
      </c>
      <c r="T5560" s="3" t="s">
        <v>215</v>
      </c>
      <c r="U5560" s="3" t="s">
        <v>215</v>
      </c>
      <c r="V5560" s="3" t="s">
        <v>215</v>
      </c>
      <c r="W5560" s="3" t="s">
        <v>215</v>
      </c>
      <c r="X5560" s="3" t="s">
        <v>215</v>
      </c>
      <c r="Y5560" s="3">
        <v>27.486000000000001</v>
      </c>
      <c r="Z5560" s="3">
        <v>13.003</v>
      </c>
      <c r="AA5560" s="3">
        <v>20.585000000000001</v>
      </c>
      <c r="AB5560" s="3">
        <v>5.24</v>
      </c>
      <c r="AC5560" s="3">
        <v>11.942</v>
      </c>
      <c r="AD5560" s="3">
        <v>11.715999999999999</v>
      </c>
      <c r="AE5560" s="3">
        <v>5.8710000000000004</v>
      </c>
      <c r="AF5560" s="3">
        <v>-3.0489999999999999</v>
      </c>
      <c r="AG5560" s="3">
        <v>9.0909999999999993</v>
      </c>
      <c r="AH5560" s="3">
        <v>17.07</v>
      </c>
      <c r="AI5560" s="3">
        <v>7.23</v>
      </c>
      <c r="AJ5560" s="3">
        <v>41.468000000000004</v>
      </c>
      <c r="AK5560" s="3">
        <v>9.7260000000000009</v>
      </c>
      <c r="AL5560" s="3">
        <v>8.0500000000000007</v>
      </c>
      <c r="AM5560" s="3">
        <v>0.55200000000000005</v>
      </c>
      <c r="AN5560" s="3">
        <v>15.763</v>
      </c>
      <c r="AO5560" s="3">
        <v>8.7029999999999994</v>
      </c>
      <c r="AP5560" s="3">
        <v>12.244</v>
      </c>
      <c r="AQ5560" s="3">
        <v>3.6429999999999998</v>
      </c>
      <c r="AR5560" s="3">
        <v>6.3760000000000003</v>
      </c>
      <c r="AS5560" s="3">
        <v>-1.345</v>
      </c>
      <c r="AT5560" s="3">
        <v>5.2859999999999996</v>
      </c>
      <c r="AU5560" s="3">
        <v>3.4620000000000002</v>
      </c>
      <c r="AV5560" s="3">
        <v>5.3890000000000002</v>
      </c>
      <c r="AW5560" s="3">
        <v>2.8119999999999998</v>
      </c>
      <c r="AX5560" s="3">
        <v>3.8220000000000001</v>
      </c>
      <c r="AY5560" s="3">
        <v>2.3090000000000002</v>
      </c>
      <c r="AZ5560" s="3">
        <v>2.9470000000000001</v>
      </c>
      <c r="BA5560">
        <v>2.9039999999999999</v>
      </c>
      <c r="BB5560">
        <v>2016</v>
      </c>
    </row>
    <row r="5561" spans="1:54" hidden="1" x14ac:dyDescent="0.2">
      <c r="A5561">
        <v>278</v>
      </c>
      <c r="B5561" t="s">
        <v>432</v>
      </c>
      <c r="C5561" t="s">
        <v>278</v>
      </c>
      <c r="D5561" t="s">
        <v>179</v>
      </c>
      <c r="E5561" t="s">
        <v>277</v>
      </c>
      <c r="F5561" t="s">
        <v>276</v>
      </c>
      <c r="G5561" t="s">
        <v>275</v>
      </c>
      <c r="I5561" t="s">
        <v>1512</v>
      </c>
      <c r="J5561" s="3">
        <v>-43.978999999999999</v>
      </c>
      <c r="K5561" s="3">
        <v>10.362</v>
      </c>
      <c r="L5561" s="3">
        <v>-15.936999999999999</v>
      </c>
      <c r="M5561" s="3">
        <v>19.713000000000001</v>
      </c>
      <c r="N5561" s="3">
        <v>-13.532</v>
      </c>
      <c r="O5561" s="3">
        <v>-22.934000000000001</v>
      </c>
      <c r="P5561" s="3">
        <v>-16.847000000000001</v>
      </c>
      <c r="Q5561" s="3">
        <v>7.6680000000000001</v>
      </c>
      <c r="R5561" s="3">
        <v>-17.742999999999999</v>
      </c>
      <c r="S5561" s="3">
        <v>24.244</v>
      </c>
      <c r="T5561" s="3">
        <v>13.129</v>
      </c>
      <c r="U5561" s="3">
        <v>-11.121</v>
      </c>
      <c r="V5561" s="3">
        <v>-23.138999999999999</v>
      </c>
      <c r="W5561" s="3">
        <v>22.832000000000001</v>
      </c>
      <c r="X5561" s="3">
        <v>-23.1</v>
      </c>
      <c r="Y5561" s="3">
        <v>26.913</v>
      </c>
      <c r="Z5561" s="3">
        <v>9.6509999999999998</v>
      </c>
      <c r="AA5561" s="3">
        <v>17.695</v>
      </c>
      <c r="AB5561" s="3">
        <v>0.81499999999999995</v>
      </c>
      <c r="AC5561" s="3">
        <v>10.529</v>
      </c>
      <c r="AD5561" s="3">
        <v>17.265999999999998</v>
      </c>
      <c r="AE5561" s="3">
        <v>5.1040000000000001</v>
      </c>
      <c r="AF5561" s="3">
        <v>-6.3860000000000001</v>
      </c>
      <c r="AG5561" s="3">
        <v>5.1740000000000004</v>
      </c>
      <c r="AH5561" s="3">
        <v>19.53</v>
      </c>
      <c r="AI5561" s="3">
        <v>4.4770000000000003</v>
      </c>
      <c r="AJ5561" s="3">
        <v>74.561000000000007</v>
      </c>
      <c r="AK5561" s="3">
        <v>10.709</v>
      </c>
      <c r="AL5561" s="3">
        <v>2.0840000000000001</v>
      </c>
      <c r="AM5561" s="3">
        <v>2.3530000000000002</v>
      </c>
      <c r="AN5561" s="3">
        <v>17.369</v>
      </c>
      <c r="AO5561" s="3">
        <v>6.1520000000000001</v>
      </c>
      <c r="AP5561" s="3">
        <v>13.92</v>
      </c>
      <c r="AQ5561" s="3">
        <v>4.5279999999999996</v>
      </c>
      <c r="AR5561" s="3">
        <v>6.391</v>
      </c>
      <c r="AS5561" s="3">
        <v>-3.5990000000000002</v>
      </c>
      <c r="AT5561" s="3">
        <v>2.75</v>
      </c>
      <c r="AU5561" s="3">
        <v>1.639</v>
      </c>
      <c r="AV5561" s="3">
        <v>5.2140000000000004</v>
      </c>
      <c r="AW5561" s="3">
        <v>3.4359999999999999</v>
      </c>
      <c r="AX5561" s="3">
        <v>5.2770000000000001</v>
      </c>
      <c r="AY5561" s="3">
        <v>2.6150000000000002</v>
      </c>
      <c r="AZ5561" s="3">
        <v>2.6150000000000002</v>
      </c>
      <c r="BA5561">
        <v>2.6150000000000002</v>
      </c>
      <c r="BB5561">
        <v>2016</v>
      </c>
    </row>
    <row r="5562" spans="1:54" hidden="1" x14ac:dyDescent="0.2">
      <c r="A5562">
        <v>278</v>
      </c>
      <c r="B5562" t="s">
        <v>432</v>
      </c>
      <c r="C5562" t="s">
        <v>274</v>
      </c>
      <c r="D5562" t="s">
        <v>179</v>
      </c>
      <c r="E5562" t="s">
        <v>273</v>
      </c>
      <c r="F5562" t="s">
        <v>272</v>
      </c>
      <c r="G5562" t="s">
        <v>271</v>
      </c>
      <c r="I5562" t="s">
        <v>1513</v>
      </c>
      <c r="J5562" s="3">
        <v>13.448</v>
      </c>
      <c r="K5562" s="3">
        <v>11.8</v>
      </c>
      <c r="L5562" s="3">
        <v>12.4</v>
      </c>
      <c r="M5562" s="3">
        <v>11</v>
      </c>
      <c r="N5562" s="3">
        <v>12</v>
      </c>
      <c r="O5562" s="3">
        <v>12.5</v>
      </c>
      <c r="P5562" s="3">
        <v>13.1</v>
      </c>
      <c r="Q5562" s="3">
        <v>14</v>
      </c>
      <c r="R5562" s="3">
        <v>14.2</v>
      </c>
      <c r="S5562" s="3">
        <v>15</v>
      </c>
      <c r="T5562" s="3">
        <v>15.5</v>
      </c>
      <c r="U5562" s="3">
        <v>14.9</v>
      </c>
      <c r="V5562" s="3">
        <v>14.4</v>
      </c>
      <c r="W5562" s="3">
        <v>15</v>
      </c>
      <c r="X5562" s="3">
        <v>12.454000000000001</v>
      </c>
      <c r="Y5562" s="3">
        <v>16.899999999999999</v>
      </c>
      <c r="Z5562" s="3">
        <v>14.9</v>
      </c>
      <c r="AA5562" s="3">
        <v>13.3</v>
      </c>
      <c r="AB5562" s="3">
        <v>13.2</v>
      </c>
      <c r="AC5562" s="3">
        <v>10.9</v>
      </c>
      <c r="AD5562" s="3">
        <v>9.8000000000000007</v>
      </c>
      <c r="AE5562" s="3">
        <v>6.4</v>
      </c>
      <c r="AF5562" s="3">
        <v>12.2</v>
      </c>
      <c r="AG5562" s="3">
        <v>8</v>
      </c>
      <c r="AH5562" s="3">
        <v>6.7</v>
      </c>
      <c r="AI5562" s="3">
        <v>5.6</v>
      </c>
      <c r="AJ5562" s="3">
        <v>5.3</v>
      </c>
      <c r="AK5562" s="3">
        <v>5</v>
      </c>
      <c r="AL5562" s="3">
        <v>6.2</v>
      </c>
      <c r="AM5562" s="3">
        <v>6.9630000000000001</v>
      </c>
      <c r="AN5562" s="3">
        <v>8</v>
      </c>
      <c r="AO5562" s="3">
        <v>7.4749999999999996</v>
      </c>
      <c r="AP5562" s="3">
        <v>6.7859999999999996</v>
      </c>
      <c r="AQ5562" s="3">
        <v>5.28</v>
      </c>
      <c r="AR5562" s="3">
        <v>5.6260000000000003</v>
      </c>
      <c r="AS5562" s="3">
        <v>5.9569999999999999</v>
      </c>
      <c r="AT5562" s="3">
        <v>6.1970000000000001</v>
      </c>
      <c r="AU5562" s="3">
        <v>6.077</v>
      </c>
      <c r="AV5562" s="3">
        <v>6.1950000000000003</v>
      </c>
      <c r="AW5562" s="3">
        <v>6.4619999999999997</v>
      </c>
      <c r="AX5562" s="3">
        <v>6.6619999999999999</v>
      </c>
      <c r="AY5562" s="3">
        <v>6.7290000000000001</v>
      </c>
      <c r="AZ5562" s="3">
        <v>6.3289999999999997</v>
      </c>
      <c r="BA5562">
        <v>5.9290000000000003</v>
      </c>
      <c r="BB5562">
        <v>2016</v>
      </c>
    </row>
    <row r="5563" spans="1:54" hidden="1" x14ac:dyDescent="0.2">
      <c r="A5563">
        <v>278</v>
      </c>
      <c r="B5563" t="s">
        <v>432</v>
      </c>
      <c r="C5563" t="s">
        <v>270</v>
      </c>
      <c r="D5563" t="s">
        <v>179</v>
      </c>
      <c r="E5563" t="s">
        <v>269</v>
      </c>
      <c r="F5563" t="s">
        <v>268</v>
      </c>
      <c r="G5563" t="s">
        <v>264</v>
      </c>
      <c r="H5563" t="s">
        <v>263</v>
      </c>
    </row>
    <row r="5564" spans="1:54" hidden="1" x14ac:dyDescent="0.2">
      <c r="A5564">
        <v>278</v>
      </c>
      <c r="B5564" t="s">
        <v>432</v>
      </c>
      <c r="C5564" t="s">
        <v>267</v>
      </c>
      <c r="D5564" t="s">
        <v>179</v>
      </c>
      <c r="E5564" t="s">
        <v>266</v>
      </c>
      <c r="F5564" t="s">
        <v>265</v>
      </c>
      <c r="G5564" t="s">
        <v>264</v>
      </c>
      <c r="H5564" t="s">
        <v>263</v>
      </c>
      <c r="I5564" t="s">
        <v>1514</v>
      </c>
      <c r="J5564" s="3" t="s">
        <v>215</v>
      </c>
      <c r="K5564" s="3" t="s">
        <v>215</v>
      </c>
      <c r="L5564" s="3" t="s">
        <v>215</v>
      </c>
      <c r="M5564" s="3" t="s">
        <v>215</v>
      </c>
      <c r="N5564" s="3" t="s">
        <v>215</v>
      </c>
      <c r="O5564" s="3" t="s">
        <v>215</v>
      </c>
      <c r="P5564" s="3" t="s">
        <v>215</v>
      </c>
      <c r="Q5564" s="3" t="s">
        <v>215</v>
      </c>
      <c r="R5564" s="3" t="s">
        <v>215</v>
      </c>
      <c r="S5564" s="3" t="s">
        <v>215</v>
      </c>
      <c r="T5564" s="3" t="s">
        <v>215</v>
      </c>
      <c r="U5564" s="3" t="s">
        <v>215</v>
      </c>
      <c r="V5564" s="3" t="s">
        <v>215</v>
      </c>
      <c r="W5564" s="3" t="s">
        <v>215</v>
      </c>
      <c r="X5564" s="3">
        <v>4.5209999999999999</v>
      </c>
      <c r="Y5564" s="3">
        <v>4.6120000000000001</v>
      </c>
      <c r="Z5564" s="3">
        <v>4.7009999999999996</v>
      </c>
      <c r="AA5564" s="3">
        <v>4.7869999999999999</v>
      </c>
      <c r="AB5564" s="3">
        <v>4.87</v>
      </c>
      <c r="AC5564" s="3">
        <v>4.95</v>
      </c>
      <c r="AD5564" s="3">
        <v>5.0270000000000001</v>
      </c>
      <c r="AE5564" s="3">
        <v>5.101</v>
      </c>
      <c r="AF5564" s="3">
        <v>5.1719999999999997</v>
      </c>
      <c r="AG5564" s="3">
        <v>5.2409999999999997</v>
      </c>
      <c r="AH5564" s="3">
        <v>5.31</v>
      </c>
      <c r="AI5564" s="3">
        <v>5.3789999999999996</v>
      </c>
      <c r="AJ5564" s="3">
        <v>5.45</v>
      </c>
      <c r="AK5564" s="3">
        <v>5.5220000000000002</v>
      </c>
      <c r="AL5564" s="3">
        <v>5.5949999999999998</v>
      </c>
      <c r="AM5564" s="3">
        <v>5.6669999999999998</v>
      </c>
      <c r="AN5564" s="3">
        <v>5.7380000000000004</v>
      </c>
      <c r="AO5564" s="3">
        <v>5.8079999999999998</v>
      </c>
      <c r="AP5564" s="3">
        <v>5.8769999999999998</v>
      </c>
      <c r="AQ5564" s="3">
        <v>5.9459999999999997</v>
      </c>
      <c r="AR5564" s="3">
        <v>6.0140000000000002</v>
      </c>
      <c r="AS5564" s="3">
        <v>6.0819999999999999</v>
      </c>
      <c r="AT5564" s="3">
        <v>6.15</v>
      </c>
      <c r="AU5564" s="3">
        <v>6.2210000000000001</v>
      </c>
      <c r="AV5564" s="3">
        <v>6.2919999999999998</v>
      </c>
      <c r="AW5564" s="3">
        <v>6.3630000000000004</v>
      </c>
      <c r="AX5564" s="3">
        <v>6.4359999999999999</v>
      </c>
      <c r="AY5564" s="3">
        <v>6.5090000000000003</v>
      </c>
      <c r="AZ5564" s="3">
        <v>6.5830000000000002</v>
      </c>
      <c r="BA5564">
        <v>6.6580000000000004</v>
      </c>
      <c r="BB5564">
        <v>2015</v>
      </c>
    </row>
    <row r="5565" spans="1:54" hidden="1" x14ac:dyDescent="0.2">
      <c r="A5565">
        <v>278</v>
      </c>
      <c r="B5565" t="s">
        <v>432</v>
      </c>
      <c r="C5565" t="s">
        <v>262</v>
      </c>
      <c r="D5565" t="s">
        <v>179</v>
      </c>
      <c r="E5565" t="s">
        <v>260</v>
      </c>
      <c r="F5565" t="s">
        <v>259</v>
      </c>
      <c r="G5565" t="s">
        <v>225</v>
      </c>
      <c r="H5565" t="s">
        <v>222</v>
      </c>
      <c r="I5565" t="s">
        <v>1515</v>
      </c>
      <c r="J5565" s="3" t="s">
        <v>215</v>
      </c>
      <c r="K5565" s="3" t="s">
        <v>215</v>
      </c>
      <c r="L5565" s="3" t="s">
        <v>215</v>
      </c>
      <c r="M5565" s="3" t="s">
        <v>215</v>
      </c>
      <c r="N5565" s="3" t="s">
        <v>215</v>
      </c>
      <c r="O5565" s="3" t="s">
        <v>215</v>
      </c>
      <c r="P5565" s="3" t="s">
        <v>215</v>
      </c>
      <c r="Q5565" s="3" t="s">
        <v>215</v>
      </c>
      <c r="R5565" s="3" t="s">
        <v>215</v>
      </c>
      <c r="S5565" s="3" t="s">
        <v>215</v>
      </c>
      <c r="T5565" s="3" t="s">
        <v>215</v>
      </c>
      <c r="U5565" s="3" t="s">
        <v>215</v>
      </c>
      <c r="V5565" s="3" t="s">
        <v>215</v>
      </c>
      <c r="W5565" s="3" t="s">
        <v>215</v>
      </c>
      <c r="X5565" s="3" t="s">
        <v>215</v>
      </c>
      <c r="Y5565" s="3" t="s">
        <v>215</v>
      </c>
      <c r="Z5565" s="3" t="s">
        <v>215</v>
      </c>
      <c r="AA5565" s="3" t="s">
        <v>215</v>
      </c>
      <c r="AB5565" s="3" t="s">
        <v>215</v>
      </c>
      <c r="AC5565" s="3" t="s">
        <v>215</v>
      </c>
      <c r="AD5565" s="3">
        <v>14.724</v>
      </c>
      <c r="AE5565" s="3">
        <v>14.003</v>
      </c>
      <c r="AF5565" s="3">
        <v>15.481999999999999</v>
      </c>
      <c r="AG5565" s="3">
        <v>17.831</v>
      </c>
      <c r="AH5565" s="3">
        <v>20.786000000000001</v>
      </c>
      <c r="AI5565" s="3">
        <v>24.31</v>
      </c>
      <c r="AJ5565" s="3">
        <v>26.608000000000001</v>
      </c>
      <c r="AK5565" s="3">
        <v>31.231000000000002</v>
      </c>
      <c r="AL5565" s="3">
        <v>35.345999999999997</v>
      </c>
      <c r="AM5565" s="3">
        <v>35.892000000000003</v>
      </c>
      <c r="AN5565" s="3">
        <v>42.01</v>
      </c>
      <c r="AO5565" s="3">
        <v>51.451999999999998</v>
      </c>
      <c r="AP5565" s="3">
        <v>59.357999999999997</v>
      </c>
      <c r="AQ5565" s="3">
        <v>63.796999999999997</v>
      </c>
      <c r="AR5565" s="3">
        <v>71.911000000000001</v>
      </c>
      <c r="AS5565" s="3">
        <v>83.088999999999999</v>
      </c>
      <c r="AT5565" s="3">
        <v>95.352999999999994</v>
      </c>
      <c r="AU5565" s="3">
        <v>105.041</v>
      </c>
      <c r="AV5565" s="3">
        <v>115.119</v>
      </c>
      <c r="AW5565" s="3">
        <v>129.13200000000001</v>
      </c>
      <c r="AX5565" s="3">
        <v>144.149</v>
      </c>
      <c r="AY5565" s="3">
        <v>160.94900000000001</v>
      </c>
      <c r="AZ5565" s="3">
        <v>180.95599999999999</v>
      </c>
      <c r="BA5565">
        <v>202.88900000000001</v>
      </c>
      <c r="BB5565">
        <v>2016</v>
      </c>
    </row>
    <row r="5566" spans="1:54" hidden="1" x14ac:dyDescent="0.2">
      <c r="A5566">
        <v>278</v>
      </c>
      <c r="B5566" t="s">
        <v>432</v>
      </c>
      <c r="C5566" t="s">
        <v>261</v>
      </c>
      <c r="D5566" t="s">
        <v>179</v>
      </c>
      <c r="E5566" t="s">
        <v>260</v>
      </c>
      <c r="F5566" t="s">
        <v>259</v>
      </c>
      <c r="G5566" t="s">
        <v>217</v>
      </c>
      <c r="I5566" t="s">
        <v>258</v>
      </c>
      <c r="J5566" s="3" t="s">
        <v>215</v>
      </c>
      <c r="K5566" s="3" t="s">
        <v>215</v>
      </c>
      <c r="L5566" s="3" t="s">
        <v>215</v>
      </c>
      <c r="M5566" s="3" t="s">
        <v>215</v>
      </c>
      <c r="N5566" s="3" t="s">
        <v>215</v>
      </c>
      <c r="O5566" s="3" t="s">
        <v>215</v>
      </c>
      <c r="P5566" s="3" t="s">
        <v>215</v>
      </c>
      <c r="Q5566" s="3" t="s">
        <v>215</v>
      </c>
      <c r="R5566" s="3" t="s">
        <v>215</v>
      </c>
      <c r="S5566" s="3" t="s">
        <v>215</v>
      </c>
      <c r="T5566" s="3" t="s">
        <v>215</v>
      </c>
      <c r="U5566" s="3" t="s">
        <v>215</v>
      </c>
      <c r="V5566" s="3" t="s">
        <v>215</v>
      </c>
      <c r="W5566" s="3" t="s">
        <v>215</v>
      </c>
      <c r="X5566" s="3" t="s">
        <v>215</v>
      </c>
      <c r="Y5566" s="3" t="s">
        <v>215</v>
      </c>
      <c r="Z5566" s="3" t="s">
        <v>215</v>
      </c>
      <c r="AA5566" s="3" t="s">
        <v>215</v>
      </c>
      <c r="AB5566" s="3" t="s">
        <v>215</v>
      </c>
      <c r="AC5566" s="3" t="s">
        <v>215</v>
      </c>
      <c r="AD5566" s="3">
        <v>22.718</v>
      </c>
      <c r="AE5566" s="3">
        <v>19.567</v>
      </c>
      <c r="AF5566" s="3">
        <v>20.797000000000001</v>
      </c>
      <c r="AG5566" s="3">
        <v>22.18</v>
      </c>
      <c r="AH5566" s="3">
        <v>22.515000000000001</v>
      </c>
      <c r="AI5566" s="3">
        <v>22.983000000000001</v>
      </c>
      <c r="AJ5566" s="3">
        <v>22.39</v>
      </c>
      <c r="AK5566" s="3">
        <v>22.805</v>
      </c>
      <c r="AL5566" s="3">
        <v>21.474</v>
      </c>
      <c r="AM5566" s="3">
        <v>21.263999999999999</v>
      </c>
      <c r="AN5566" s="3">
        <v>22.459</v>
      </c>
      <c r="AO5566" s="3">
        <v>23.474</v>
      </c>
      <c r="AP5566" s="3">
        <v>23.934999999999999</v>
      </c>
      <c r="AQ5566" s="3">
        <v>23.495000000000001</v>
      </c>
      <c r="AR5566" s="3">
        <v>23.317</v>
      </c>
      <c r="AS5566" s="3">
        <v>23.913</v>
      </c>
      <c r="AT5566" s="3">
        <v>25.181999999999999</v>
      </c>
      <c r="AU5566" s="3">
        <v>25.463999999999999</v>
      </c>
      <c r="AV5566" s="3">
        <v>25.105</v>
      </c>
      <c r="AW5566" s="3">
        <v>25.148</v>
      </c>
      <c r="AX5566" s="3">
        <v>25.085000000000001</v>
      </c>
      <c r="AY5566" s="3">
        <v>25.036000000000001</v>
      </c>
      <c r="AZ5566" s="3">
        <v>25.132000000000001</v>
      </c>
      <c r="BA5566">
        <v>25.158000000000001</v>
      </c>
      <c r="BB5566">
        <v>2016</v>
      </c>
    </row>
    <row r="5567" spans="1:54" hidden="1" x14ac:dyDescent="0.2">
      <c r="A5567">
        <v>278</v>
      </c>
      <c r="B5567" t="s">
        <v>432</v>
      </c>
      <c r="C5567" t="s">
        <v>257</v>
      </c>
      <c r="D5567" t="s">
        <v>179</v>
      </c>
      <c r="E5567" t="s">
        <v>255</v>
      </c>
      <c r="F5567" t="s">
        <v>254</v>
      </c>
      <c r="G5567" t="s">
        <v>225</v>
      </c>
      <c r="H5567" t="s">
        <v>222</v>
      </c>
      <c r="I5567" t="s">
        <v>1515</v>
      </c>
      <c r="J5567" s="3" t="s">
        <v>215</v>
      </c>
      <c r="K5567" s="3" t="s">
        <v>215</v>
      </c>
      <c r="L5567" s="3" t="s">
        <v>215</v>
      </c>
      <c r="M5567" s="3" t="s">
        <v>215</v>
      </c>
      <c r="N5567" s="3" t="s">
        <v>215</v>
      </c>
      <c r="O5567" s="3" t="s">
        <v>215</v>
      </c>
      <c r="P5567" s="3" t="s">
        <v>215</v>
      </c>
      <c r="Q5567" s="3" t="s">
        <v>215</v>
      </c>
      <c r="R5567" s="3" t="s">
        <v>215</v>
      </c>
      <c r="S5567" s="3" t="s">
        <v>215</v>
      </c>
      <c r="T5567" s="3" t="s">
        <v>215</v>
      </c>
      <c r="U5567" s="3" t="s">
        <v>215</v>
      </c>
      <c r="V5567" s="3" t="s">
        <v>215</v>
      </c>
      <c r="W5567" s="3" t="s">
        <v>215</v>
      </c>
      <c r="X5567" s="3" t="s">
        <v>215</v>
      </c>
      <c r="Y5567" s="3" t="s">
        <v>215</v>
      </c>
      <c r="Z5567" s="3" t="s">
        <v>215</v>
      </c>
      <c r="AA5567" s="3" t="s">
        <v>215</v>
      </c>
      <c r="AB5567" s="3" t="s">
        <v>215</v>
      </c>
      <c r="AC5567" s="3" t="s">
        <v>215</v>
      </c>
      <c r="AD5567" s="3">
        <v>16.43</v>
      </c>
      <c r="AE5567" s="3">
        <v>16.962</v>
      </c>
      <c r="AF5567" s="3">
        <v>17.187000000000001</v>
      </c>
      <c r="AG5567" s="3">
        <v>19.149000000000001</v>
      </c>
      <c r="AH5567" s="3">
        <v>21.811</v>
      </c>
      <c r="AI5567" s="3">
        <v>25.189</v>
      </c>
      <c r="AJ5567" s="3">
        <v>25.308</v>
      </c>
      <c r="AK5567" s="3">
        <v>29.213999999999999</v>
      </c>
      <c r="AL5567" s="3">
        <v>35.677999999999997</v>
      </c>
      <c r="AM5567" s="3">
        <v>37.926000000000002</v>
      </c>
      <c r="AN5567" s="3">
        <v>41.816000000000003</v>
      </c>
      <c r="AO5567" s="3">
        <v>51.122999999999998</v>
      </c>
      <c r="AP5567" s="3">
        <v>59.615000000000002</v>
      </c>
      <c r="AQ5567" s="3">
        <v>65.575000000000003</v>
      </c>
      <c r="AR5567" s="3">
        <v>75.677000000000007</v>
      </c>
      <c r="AS5567" s="3">
        <v>87.882000000000005</v>
      </c>
      <c r="AT5567" s="3">
        <v>101.395</v>
      </c>
      <c r="AU5567" s="3">
        <v>111.98</v>
      </c>
      <c r="AV5567" s="3">
        <v>124.492</v>
      </c>
      <c r="AW5567" s="3">
        <v>139.87700000000001</v>
      </c>
      <c r="AX5567" s="3">
        <v>155.44900000000001</v>
      </c>
      <c r="AY5567" s="3">
        <v>174.66900000000001</v>
      </c>
      <c r="AZ5567" s="3">
        <v>197.09800000000001</v>
      </c>
      <c r="BA5567">
        <v>221.92599999999999</v>
      </c>
      <c r="BB5567">
        <v>2016</v>
      </c>
    </row>
    <row r="5568" spans="1:54" hidden="1" x14ac:dyDescent="0.2">
      <c r="A5568">
        <v>278</v>
      </c>
      <c r="B5568" t="s">
        <v>432</v>
      </c>
      <c r="C5568" t="s">
        <v>256</v>
      </c>
      <c r="D5568" t="s">
        <v>179</v>
      </c>
      <c r="E5568" t="s">
        <v>255</v>
      </c>
      <c r="F5568" t="s">
        <v>254</v>
      </c>
      <c r="G5568" t="s">
        <v>217</v>
      </c>
      <c r="I5568" t="s">
        <v>253</v>
      </c>
      <c r="J5568" s="3" t="s">
        <v>215</v>
      </c>
      <c r="K5568" s="3" t="s">
        <v>215</v>
      </c>
      <c r="L5568" s="3" t="s">
        <v>215</v>
      </c>
      <c r="M5568" s="3" t="s">
        <v>215</v>
      </c>
      <c r="N5568" s="3" t="s">
        <v>215</v>
      </c>
      <c r="O5568" s="3" t="s">
        <v>215</v>
      </c>
      <c r="P5568" s="3" t="s">
        <v>215</v>
      </c>
      <c r="Q5568" s="3" t="s">
        <v>215</v>
      </c>
      <c r="R5568" s="3" t="s">
        <v>215</v>
      </c>
      <c r="S5568" s="3" t="s">
        <v>215</v>
      </c>
      <c r="T5568" s="3" t="s">
        <v>215</v>
      </c>
      <c r="U5568" s="3" t="s">
        <v>215</v>
      </c>
      <c r="V5568" s="3" t="s">
        <v>215</v>
      </c>
      <c r="W5568" s="3" t="s">
        <v>215</v>
      </c>
      <c r="X5568" s="3" t="s">
        <v>215</v>
      </c>
      <c r="Y5568" s="3" t="s">
        <v>215</v>
      </c>
      <c r="Z5568" s="3" t="s">
        <v>215</v>
      </c>
      <c r="AA5568" s="3" t="s">
        <v>215</v>
      </c>
      <c r="AB5568" s="3" t="s">
        <v>215</v>
      </c>
      <c r="AC5568" s="3" t="s">
        <v>215</v>
      </c>
      <c r="AD5568" s="3">
        <v>25.35</v>
      </c>
      <c r="AE5568" s="3">
        <v>23.701000000000001</v>
      </c>
      <c r="AF5568" s="3">
        <v>23.087</v>
      </c>
      <c r="AG5568" s="3">
        <v>23.82</v>
      </c>
      <c r="AH5568" s="3">
        <v>23.623999999999999</v>
      </c>
      <c r="AI5568" s="3">
        <v>23.814</v>
      </c>
      <c r="AJ5568" s="3">
        <v>21.295999999999999</v>
      </c>
      <c r="AK5568" s="3">
        <v>21.332000000000001</v>
      </c>
      <c r="AL5568" s="3">
        <v>21.675000000000001</v>
      </c>
      <c r="AM5568" s="3">
        <v>22.469000000000001</v>
      </c>
      <c r="AN5568" s="3">
        <v>22.355</v>
      </c>
      <c r="AO5568" s="3">
        <v>23.324000000000002</v>
      </c>
      <c r="AP5568" s="3">
        <v>24.039000000000001</v>
      </c>
      <c r="AQ5568" s="3">
        <v>24.15</v>
      </c>
      <c r="AR5568" s="3">
        <v>24.538</v>
      </c>
      <c r="AS5568" s="3">
        <v>25.292999999999999</v>
      </c>
      <c r="AT5568" s="3">
        <v>26.777000000000001</v>
      </c>
      <c r="AU5568" s="3">
        <v>27.146999999999998</v>
      </c>
      <c r="AV5568" s="3">
        <v>27.149000000000001</v>
      </c>
      <c r="AW5568" s="3">
        <v>27.241</v>
      </c>
      <c r="AX5568" s="3">
        <v>27.052</v>
      </c>
      <c r="AY5568" s="3">
        <v>27.170999999999999</v>
      </c>
      <c r="AZ5568" s="3">
        <v>27.373999999999999</v>
      </c>
      <c r="BA5568">
        <v>27.518999999999998</v>
      </c>
      <c r="BB5568">
        <v>2016</v>
      </c>
    </row>
    <row r="5569" spans="1:54" hidden="1" x14ac:dyDescent="0.2">
      <c r="A5569">
        <v>278</v>
      </c>
      <c r="B5569" t="s">
        <v>432</v>
      </c>
      <c r="C5569" t="s">
        <v>252</v>
      </c>
      <c r="D5569" t="s">
        <v>179</v>
      </c>
      <c r="E5569" t="s">
        <v>250</v>
      </c>
      <c r="F5569" t="s">
        <v>249</v>
      </c>
      <c r="G5569" t="s">
        <v>225</v>
      </c>
      <c r="H5569" t="s">
        <v>222</v>
      </c>
      <c r="I5569" t="s">
        <v>1515</v>
      </c>
      <c r="J5569" s="3" t="s">
        <v>215</v>
      </c>
      <c r="K5569" s="3" t="s">
        <v>215</v>
      </c>
      <c r="L5569" s="3" t="s">
        <v>215</v>
      </c>
      <c r="M5569" s="3" t="s">
        <v>215</v>
      </c>
      <c r="N5569" s="3" t="s">
        <v>215</v>
      </c>
      <c r="O5569" s="3" t="s">
        <v>215</v>
      </c>
      <c r="P5569" s="3" t="s">
        <v>215</v>
      </c>
      <c r="Q5569" s="3" t="s">
        <v>215</v>
      </c>
      <c r="R5569" s="3" t="s">
        <v>215</v>
      </c>
      <c r="S5569" s="3" t="s">
        <v>215</v>
      </c>
      <c r="T5569" s="3" t="s">
        <v>215</v>
      </c>
      <c r="U5569" s="3" t="s">
        <v>215</v>
      </c>
      <c r="V5569" s="3" t="s">
        <v>215</v>
      </c>
      <c r="W5569" s="3" t="s">
        <v>215</v>
      </c>
      <c r="X5569" s="3" t="s">
        <v>215</v>
      </c>
      <c r="Y5569" s="3" t="s">
        <v>215</v>
      </c>
      <c r="Z5569" s="3" t="s">
        <v>215</v>
      </c>
      <c r="AA5569" s="3" t="s">
        <v>215</v>
      </c>
      <c r="AB5569" s="3" t="s">
        <v>215</v>
      </c>
      <c r="AC5569" s="3" t="s">
        <v>215</v>
      </c>
      <c r="AD5569" s="3">
        <v>-1.706</v>
      </c>
      <c r="AE5569" s="3">
        <v>-2.9590000000000001</v>
      </c>
      <c r="AF5569" s="3">
        <v>-1.7050000000000001</v>
      </c>
      <c r="AG5569" s="3">
        <v>-1.319</v>
      </c>
      <c r="AH5569" s="3">
        <v>-1.024</v>
      </c>
      <c r="AI5569" s="3">
        <v>-0.879</v>
      </c>
      <c r="AJ5569" s="3">
        <v>1.3</v>
      </c>
      <c r="AK5569" s="3">
        <v>2.0169999999999999</v>
      </c>
      <c r="AL5569" s="3">
        <v>-0.33200000000000002</v>
      </c>
      <c r="AM5569" s="3">
        <v>-2.0350000000000001</v>
      </c>
      <c r="AN5569" s="3">
        <v>0.19500000000000001</v>
      </c>
      <c r="AO5569" s="3">
        <v>0.32900000000000001</v>
      </c>
      <c r="AP5569" s="3">
        <v>-0.25700000000000001</v>
      </c>
      <c r="AQ5569" s="3">
        <v>-1.778</v>
      </c>
      <c r="AR5569" s="3">
        <v>-3.766</v>
      </c>
      <c r="AS5569" s="3">
        <v>-4.7939999999999996</v>
      </c>
      <c r="AT5569" s="3">
        <v>-6.0410000000000004</v>
      </c>
      <c r="AU5569" s="3">
        <v>-6.9390000000000001</v>
      </c>
      <c r="AV5569" s="3">
        <v>-9.3719999999999999</v>
      </c>
      <c r="AW5569" s="3">
        <v>-10.746</v>
      </c>
      <c r="AX5569" s="3">
        <v>-11.3</v>
      </c>
      <c r="AY5569" s="3">
        <v>-13.72</v>
      </c>
      <c r="AZ5569" s="3">
        <v>-16.141999999999999</v>
      </c>
      <c r="BA5569">
        <v>-19.036999999999999</v>
      </c>
      <c r="BB5569">
        <v>2016</v>
      </c>
    </row>
    <row r="5570" spans="1:54" hidden="1" x14ac:dyDescent="0.2">
      <c r="A5570">
        <v>278</v>
      </c>
      <c r="B5570" t="s">
        <v>432</v>
      </c>
      <c r="C5570" t="s">
        <v>251</v>
      </c>
      <c r="D5570" t="s">
        <v>179</v>
      </c>
      <c r="E5570" t="s">
        <v>250</v>
      </c>
      <c r="F5570" t="s">
        <v>249</v>
      </c>
      <c r="G5570" t="s">
        <v>217</v>
      </c>
      <c r="I5570" t="s">
        <v>248</v>
      </c>
      <c r="J5570" s="3" t="s">
        <v>215</v>
      </c>
      <c r="K5570" s="3" t="s">
        <v>215</v>
      </c>
      <c r="L5570" s="3" t="s">
        <v>215</v>
      </c>
      <c r="M5570" s="3" t="s">
        <v>215</v>
      </c>
      <c r="N5570" s="3" t="s">
        <v>215</v>
      </c>
      <c r="O5570" s="3" t="s">
        <v>215</v>
      </c>
      <c r="P5570" s="3" t="s">
        <v>215</v>
      </c>
      <c r="Q5570" s="3" t="s">
        <v>215</v>
      </c>
      <c r="R5570" s="3" t="s">
        <v>215</v>
      </c>
      <c r="S5570" s="3" t="s">
        <v>215</v>
      </c>
      <c r="T5570" s="3" t="s">
        <v>215</v>
      </c>
      <c r="U5570" s="3" t="s">
        <v>215</v>
      </c>
      <c r="V5570" s="3" t="s">
        <v>215</v>
      </c>
      <c r="W5570" s="3" t="s">
        <v>215</v>
      </c>
      <c r="X5570" s="3" t="s">
        <v>215</v>
      </c>
      <c r="Y5570" s="3" t="s">
        <v>215</v>
      </c>
      <c r="Z5570" s="3" t="s">
        <v>215</v>
      </c>
      <c r="AA5570" s="3" t="s">
        <v>215</v>
      </c>
      <c r="AB5570" s="3" t="s">
        <v>215</v>
      </c>
      <c r="AC5570" s="3" t="s">
        <v>215</v>
      </c>
      <c r="AD5570" s="3">
        <v>-2.6320000000000001</v>
      </c>
      <c r="AE5570" s="3">
        <v>-4.1349999999999998</v>
      </c>
      <c r="AF5570" s="3">
        <v>-2.29</v>
      </c>
      <c r="AG5570" s="3">
        <v>-1.64</v>
      </c>
      <c r="AH5570" s="3">
        <v>-1.1100000000000001</v>
      </c>
      <c r="AI5570" s="3">
        <v>-0.83099999999999996</v>
      </c>
      <c r="AJ5570" s="3">
        <v>1.0940000000000001</v>
      </c>
      <c r="AK5570" s="3">
        <v>1.4730000000000001</v>
      </c>
      <c r="AL5570" s="3">
        <v>-0.20100000000000001</v>
      </c>
      <c r="AM5570" s="3">
        <v>-1.206</v>
      </c>
      <c r="AN5570" s="3">
        <v>0.104</v>
      </c>
      <c r="AO5570" s="3">
        <v>0.15</v>
      </c>
      <c r="AP5570" s="3">
        <v>-0.104</v>
      </c>
      <c r="AQ5570" s="3">
        <v>-0.65500000000000003</v>
      </c>
      <c r="AR5570" s="3">
        <v>-1.2210000000000001</v>
      </c>
      <c r="AS5570" s="3">
        <v>-1.38</v>
      </c>
      <c r="AT5570" s="3">
        <v>-1.595</v>
      </c>
      <c r="AU5570" s="3">
        <v>-1.6819999999999999</v>
      </c>
      <c r="AV5570" s="3">
        <v>-2.044</v>
      </c>
      <c r="AW5570" s="3">
        <v>-2.093</v>
      </c>
      <c r="AX5570" s="3">
        <v>-1.9670000000000001</v>
      </c>
      <c r="AY5570" s="3">
        <v>-2.1339999999999999</v>
      </c>
      <c r="AZ5570" s="3">
        <v>-2.242</v>
      </c>
      <c r="BA5570">
        <v>-2.3610000000000002</v>
      </c>
      <c r="BB5570">
        <v>2016</v>
      </c>
    </row>
    <row r="5571" spans="1:54" hidden="1" x14ac:dyDescent="0.2">
      <c r="A5571">
        <v>278</v>
      </c>
      <c r="B5571" t="s">
        <v>432</v>
      </c>
      <c r="C5571" t="s">
        <v>247</v>
      </c>
      <c r="D5571" t="s">
        <v>179</v>
      </c>
      <c r="E5571" t="s">
        <v>245</v>
      </c>
      <c r="F5571" t="s">
        <v>244</v>
      </c>
      <c r="G5571" t="s">
        <v>225</v>
      </c>
      <c r="H5571" t="s">
        <v>222</v>
      </c>
    </row>
    <row r="5572" spans="1:54" hidden="1" x14ac:dyDescent="0.2">
      <c r="A5572">
        <v>278</v>
      </c>
      <c r="B5572" t="s">
        <v>432</v>
      </c>
      <c r="C5572" t="s">
        <v>246</v>
      </c>
      <c r="D5572" t="s">
        <v>179</v>
      </c>
      <c r="E5572" t="s">
        <v>245</v>
      </c>
      <c r="F5572" t="s">
        <v>244</v>
      </c>
      <c r="G5572" t="s">
        <v>243</v>
      </c>
    </row>
    <row r="5573" spans="1:54" hidden="1" x14ac:dyDescent="0.2">
      <c r="A5573">
        <v>278</v>
      </c>
      <c r="B5573" t="s">
        <v>432</v>
      </c>
      <c r="C5573" t="s">
        <v>242</v>
      </c>
      <c r="D5573" t="s">
        <v>179</v>
      </c>
      <c r="E5573" t="s">
        <v>240</v>
      </c>
      <c r="F5573" t="s">
        <v>239</v>
      </c>
      <c r="G5573" t="s">
        <v>225</v>
      </c>
      <c r="H5573" t="s">
        <v>222</v>
      </c>
      <c r="I5573" t="s">
        <v>1515</v>
      </c>
      <c r="J5573" s="3" t="s">
        <v>215</v>
      </c>
      <c r="K5573" s="3" t="s">
        <v>215</v>
      </c>
      <c r="L5573" s="3" t="s">
        <v>215</v>
      </c>
      <c r="M5573" s="3" t="s">
        <v>215</v>
      </c>
      <c r="N5573" s="3" t="s">
        <v>215</v>
      </c>
      <c r="O5573" s="3" t="s">
        <v>215</v>
      </c>
      <c r="P5573" s="3" t="s">
        <v>215</v>
      </c>
      <c r="Q5573" s="3" t="s">
        <v>215</v>
      </c>
      <c r="R5573" s="3" t="s">
        <v>215</v>
      </c>
      <c r="S5573" s="3" t="s">
        <v>215</v>
      </c>
      <c r="T5573" s="3" t="s">
        <v>215</v>
      </c>
      <c r="U5573" s="3" t="s">
        <v>215</v>
      </c>
      <c r="V5573" s="3" t="s">
        <v>215</v>
      </c>
      <c r="W5573" s="3" t="s">
        <v>215</v>
      </c>
      <c r="X5573" s="3" t="s">
        <v>215</v>
      </c>
      <c r="Y5573" s="3" t="s">
        <v>215</v>
      </c>
      <c r="Z5573" s="3" t="s">
        <v>215</v>
      </c>
      <c r="AA5573" s="3" t="s">
        <v>215</v>
      </c>
      <c r="AB5573" s="3" t="s">
        <v>215</v>
      </c>
      <c r="AC5573" s="3" t="s">
        <v>215</v>
      </c>
      <c r="AD5573" s="3">
        <v>-0.33800000000000002</v>
      </c>
      <c r="AE5573" s="3">
        <v>-1.0620000000000001</v>
      </c>
      <c r="AF5573" s="3">
        <v>0.78200000000000003</v>
      </c>
      <c r="AG5573" s="3">
        <v>1.0629999999999999</v>
      </c>
      <c r="AH5573" s="3">
        <v>0.375</v>
      </c>
      <c r="AI5573" s="3">
        <v>0.61599999999999999</v>
      </c>
      <c r="AJ5573" s="3">
        <v>2.5859999999999999</v>
      </c>
      <c r="AK5573" s="3">
        <v>2.8450000000000002</v>
      </c>
      <c r="AL5573" s="3">
        <v>1.7999999999999999E-2</v>
      </c>
      <c r="AM5573" s="3">
        <v>-1.294</v>
      </c>
      <c r="AN5573" s="3">
        <v>0.66200000000000003</v>
      </c>
      <c r="AO5573" s="3">
        <v>1.254</v>
      </c>
      <c r="AP5573" s="3">
        <v>1.333</v>
      </c>
      <c r="AQ5573" s="3">
        <v>-1.0609999999999999</v>
      </c>
      <c r="AR5573" s="3">
        <v>-2.6850000000000001</v>
      </c>
      <c r="AS5573" s="3">
        <v>-3.1269999999999998</v>
      </c>
      <c r="AT5573" s="3">
        <v>-3.5840000000000001</v>
      </c>
      <c r="AU5573" s="3">
        <v>-3.1080000000000001</v>
      </c>
      <c r="AV5573" s="3">
        <v>-5.9050000000000002</v>
      </c>
      <c r="AW5573" s="3">
        <v>-6.6840000000000002</v>
      </c>
      <c r="AX5573" s="3">
        <v>-6.6580000000000004</v>
      </c>
      <c r="AY5573" s="3">
        <v>-8.5879999999999992</v>
      </c>
      <c r="AZ5573" s="3">
        <v>-9.3620000000000001</v>
      </c>
      <c r="BA5573">
        <v>-10.733000000000001</v>
      </c>
      <c r="BB5573">
        <v>2016</v>
      </c>
    </row>
    <row r="5574" spans="1:54" hidden="1" x14ac:dyDescent="0.2">
      <c r="A5574">
        <v>278</v>
      </c>
      <c r="B5574" t="s">
        <v>432</v>
      </c>
      <c r="C5574" t="s">
        <v>241</v>
      </c>
      <c r="D5574" t="s">
        <v>179</v>
      </c>
      <c r="E5574" t="s">
        <v>240</v>
      </c>
      <c r="F5574" t="s">
        <v>239</v>
      </c>
      <c r="G5574" t="s">
        <v>217</v>
      </c>
      <c r="I5574" t="s">
        <v>238</v>
      </c>
      <c r="J5574" s="3" t="s">
        <v>215</v>
      </c>
      <c r="K5574" s="3" t="s">
        <v>215</v>
      </c>
      <c r="L5574" s="3" t="s">
        <v>215</v>
      </c>
      <c r="M5574" s="3" t="s">
        <v>215</v>
      </c>
      <c r="N5574" s="3" t="s">
        <v>215</v>
      </c>
      <c r="O5574" s="3" t="s">
        <v>215</v>
      </c>
      <c r="P5574" s="3" t="s">
        <v>215</v>
      </c>
      <c r="Q5574" s="3" t="s">
        <v>215</v>
      </c>
      <c r="R5574" s="3" t="s">
        <v>215</v>
      </c>
      <c r="S5574" s="3" t="s">
        <v>215</v>
      </c>
      <c r="T5574" s="3" t="s">
        <v>215</v>
      </c>
      <c r="U5574" s="3" t="s">
        <v>215</v>
      </c>
      <c r="V5574" s="3" t="s">
        <v>215</v>
      </c>
      <c r="W5574" s="3" t="s">
        <v>215</v>
      </c>
      <c r="X5574" s="3" t="s">
        <v>215</v>
      </c>
      <c r="Y5574" s="3" t="s">
        <v>215</v>
      </c>
      <c r="Z5574" s="3" t="s">
        <v>215</v>
      </c>
      <c r="AA5574" s="3" t="s">
        <v>215</v>
      </c>
      <c r="AB5574" s="3" t="s">
        <v>215</v>
      </c>
      <c r="AC5574" s="3" t="s">
        <v>215</v>
      </c>
      <c r="AD5574" s="3">
        <v>-0.52200000000000002</v>
      </c>
      <c r="AE5574" s="3">
        <v>-1.484</v>
      </c>
      <c r="AF5574" s="3">
        <v>1.0509999999999999</v>
      </c>
      <c r="AG5574" s="3">
        <v>1.3220000000000001</v>
      </c>
      <c r="AH5574" s="3">
        <v>0.40600000000000003</v>
      </c>
      <c r="AI5574" s="3">
        <v>0.58199999999999996</v>
      </c>
      <c r="AJ5574" s="3">
        <v>2.1760000000000002</v>
      </c>
      <c r="AK5574" s="3">
        <v>2.077</v>
      </c>
      <c r="AL5574" s="3">
        <v>1.0999999999999999E-2</v>
      </c>
      <c r="AM5574" s="3">
        <v>-0.76600000000000001</v>
      </c>
      <c r="AN5574" s="3">
        <v>0.35399999999999998</v>
      </c>
      <c r="AO5574" s="3">
        <v>0.57199999999999995</v>
      </c>
      <c r="AP5574" s="3">
        <v>0.53800000000000003</v>
      </c>
      <c r="AQ5574" s="3">
        <v>-0.39100000000000001</v>
      </c>
      <c r="AR5574" s="3">
        <v>-0.871</v>
      </c>
      <c r="AS5574" s="3">
        <v>-0.9</v>
      </c>
      <c r="AT5574" s="3">
        <v>-0.94699999999999995</v>
      </c>
      <c r="AU5574" s="3">
        <v>-0.754</v>
      </c>
      <c r="AV5574" s="3">
        <v>-1.288</v>
      </c>
      <c r="AW5574" s="3">
        <v>-1.302</v>
      </c>
      <c r="AX5574" s="3">
        <v>-1.159</v>
      </c>
      <c r="AY5574" s="3">
        <v>-1.3360000000000001</v>
      </c>
      <c r="AZ5574" s="3">
        <v>-1.3</v>
      </c>
      <c r="BA5574">
        <v>-1.331</v>
      </c>
      <c r="BB5574">
        <v>2016</v>
      </c>
    </row>
    <row r="5575" spans="1:54" hidden="1" x14ac:dyDescent="0.2">
      <c r="A5575">
        <v>278</v>
      </c>
      <c r="B5575" t="s">
        <v>432</v>
      </c>
      <c r="C5575" t="s">
        <v>237</v>
      </c>
      <c r="D5575" t="s">
        <v>179</v>
      </c>
      <c r="E5575" t="s">
        <v>235</v>
      </c>
      <c r="F5575" t="s">
        <v>234</v>
      </c>
      <c r="G5575" t="s">
        <v>225</v>
      </c>
      <c r="H5575" t="s">
        <v>222</v>
      </c>
    </row>
    <row r="5576" spans="1:54" hidden="1" x14ac:dyDescent="0.2">
      <c r="A5576">
        <v>278</v>
      </c>
      <c r="B5576" t="s">
        <v>432</v>
      </c>
      <c r="C5576" t="s">
        <v>236</v>
      </c>
      <c r="D5576" t="s">
        <v>179</v>
      </c>
      <c r="E5576" t="s">
        <v>235</v>
      </c>
      <c r="F5576" t="s">
        <v>234</v>
      </c>
      <c r="G5576" t="s">
        <v>217</v>
      </c>
    </row>
    <row r="5577" spans="1:54" hidden="1" x14ac:dyDescent="0.2">
      <c r="A5577">
        <v>278</v>
      </c>
      <c r="B5577" t="s">
        <v>432</v>
      </c>
      <c r="C5577" t="s">
        <v>233</v>
      </c>
      <c r="D5577" t="s">
        <v>179</v>
      </c>
      <c r="E5577" t="s">
        <v>231</v>
      </c>
      <c r="F5577" t="s">
        <v>230</v>
      </c>
      <c r="G5577" t="s">
        <v>225</v>
      </c>
      <c r="H5577" t="s">
        <v>222</v>
      </c>
      <c r="I5577" t="s">
        <v>1515</v>
      </c>
      <c r="J5577" s="3" t="s">
        <v>215</v>
      </c>
      <c r="K5577" s="3" t="s">
        <v>215</v>
      </c>
      <c r="L5577" s="3" t="s">
        <v>215</v>
      </c>
      <c r="M5577" s="3" t="s">
        <v>215</v>
      </c>
      <c r="N5577" s="3" t="s">
        <v>215</v>
      </c>
      <c r="O5577" s="3" t="s">
        <v>215</v>
      </c>
      <c r="P5577" s="3" t="s">
        <v>215</v>
      </c>
      <c r="Q5577" s="3" t="s">
        <v>215</v>
      </c>
      <c r="R5577" s="3" t="s">
        <v>215</v>
      </c>
      <c r="S5577" s="3" t="s">
        <v>215</v>
      </c>
      <c r="T5577" s="3" t="s">
        <v>215</v>
      </c>
      <c r="U5577" s="3" t="s">
        <v>215</v>
      </c>
      <c r="V5577" s="3" t="s">
        <v>215</v>
      </c>
      <c r="W5577" s="3" t="s">
        <v>215</v>
      </c>
      <c r="X5577" s="3" t="s">
        <v>215</v>
      </c>
      <c r="Y5577" s="3" t="s">
        <v>215</v>
      </c>
      <c r="Z5577" s="3" t="s">
        <v>215</v>
      </c>
      <c r="AA5577" s="3">
        <v>35.838000000000001</v>
      </c>
      <c r="AB5577" s="3">
        <v>42.414000000000001</v>
      </c>
      <c r="AC5577" s="3">
        <v>57.246000000000002</v>
      </c>
      <c r="AD5577" s="3">
        <v>61.713999999999999</v>
      </c>
      <c r="AE5577" s="3">
        <v>62.6</v>
      </c>
      <c r="AF5577" s="3">
        <v>82.177000000000007</v>
      </c>
      <c r="AG5577" s="3">
        <v>88.06</v>
      </c>
      <c r="AH5577" s="3">
        <v>77.596000000000004</v>
      </c>
      <c r="AI5577" s="3">
        <v>70.454999999999998</v>
      </c>
      <c r="AJ5577" s="3">
        <v>60.792000000000002</v>
      </c>
      <c r="AK5577" s="3">
        <v>42.34</v>
      </c>
      <c r="AL5577" s="3">
        <v>42.795000000000002</v>
      </c>
      <c r="AM5577" s="3">
        <v>49.384999999999998</v>
      </c>
      <c r="AN5577" s="3">
        <v>56.765000000000001</v>
      </c>
      <c r="AO5577" s="3">
        <v>63.112000000000002</v>
      </c>
      <c r="AP5577" s="3">
        <v>69.072000000000003</v>
      </c>
      <c r="AQ5577" s="3">
        <v>78.296000000000006</v>
      </c>
      <c r="AR5577" s="3">
        <v>88.478999999999999</v>
      </c>
      <c r="AS5577" s="3">
        <v>100.524</v>
      </c>
      <c r="AT5577" s="3">
        <v>117.56</v>
      </c>
      <c r="AU5577" s="3">
        <v>138.44399999999999</v>
      </c>
      <c r="AV5577" s="3">
        <v>156.256</v>
      </c>
      <c r="AW5577" s="3">
        <v>177.55099999999999</v>
      </c>
      <c r="AX5577" s="3">
        <v>201.339</v>
      </c>
      <c r="AY5577" s="3">
        <v>229.43</v>
      </c>
      <c r="AZ5577" s="3">
        <v>261.40300000000002</v>
      </c>
      <c r="BA5577">
        <v>297.19400000000002</v>
      </c>
      <c r="BB5577">
        <v>2016</v>
      </c>
    </row>
    <row r="5578" spans="1:54" hidden="1" x14ac:dyDescent="0.2">
      <c r="A5578">
        <v>278</v>
      </c>
      <c r="B5578" t="s">
        <v>432</v>
      </c>
      <c r="C5578" t="s">
        <v>232</v>
      </c>
      <c r="D5578" t="s">
        <v>179</v>
      </c>
      <c r="E5578" t="s">
        <v>231</v>
      </c>
      <c r="F5578" t="s">
        <v>230</v>
      </c>
      <c r="G5578" t="s">
        <v>217</v>
      </c>
      <c r="I5578" t="s">
        <v>229</v>
      </c>
      <c r="J5578" s="3" t="s">
        <v>215</v>
      </c>
      <c r="K5578" s="3" t="s">
        <v>215</v>
      </c>
      <c r="L5578" s="3" t="s">
        <v>215</v>
      </c>
      <c r="M5578" s="3" t="s">
        <v>215</v>
      </c>
      <c r="N5578" s="3" t="s">
        <v>215</v>
      </c>
      <c r="O5578" s="3" t="s">
        <v>215</v>
      </c>
      <c r="P5578" s="3" t="s">
        <v>215</v>
      </c>
      <c r="Q5578" s="3" t="s">
        <v>215</v>
      </c>
      <c r="R5578" s="3" t="s">
        <v>215</v>
      </c>
      <c r="S5578" s="3" t="s">
        <v>215</v>
      </c>
      <c r="T5578" s="3" t="s">
        <v>215</v>
      </c>
      <c r="U5578" s="3" t="s">
        <v>215</v>
      </c>
      <c r="V5578" s="3" t="s">
        <v>215</v>
      </c>
      <c r="W5578" s="3" t="s">
        <v>215</v>
      </c>
      <c r="X5578" s="3" t="s">
        <v>215</v>
      </c>
      <c r="Y5578" s="3" t="s">
        <v>215</v>
      </c>
      <c r="Z5578" s="3" t="s">
        <v>215</v>
      </c>
      <c r="AA5578" s="3">
        <v>86.405000000000001</v>
      </c>
      <c r="AB5578" s="3">
        <v>86.47</v>
      </c>
      <c r="AC5578" s="3">
        <v>99.825999999999993</v>
      </c>
      <c r="AD5578" s="3">
        <v>95.218999999999994</v>
      </c>
      <c r="AE5578" s="3">
        <v>87.475999999999999</v>
      </c>
      <c r="AF5578" s="3">
        <v>110.38500000000001</v>
      </c>
      <c r="AG5578" s="3">
        <v>109.54</v>
      </c>
      <c r="AH5578" s="3">
        <v>84.048000000000002</v>
      </c>
      <c r="AI5578" s="3">
        <v>66.608000000000004</v>
      </c>
      <c r="AJ5578" s="3">
        <v>51.155999999999999</v>
      </c>
      <c r="AK5578" s="3">
        <v>30.917000000000002</v>
      </c>
      <c r="AL5578" s="3">
        <v>25.998999999999999</v>
      </c>
      <c r="AM5578" s="3">
        <v>29.257999999999999</v>
      </c>
      <c r="AN5578" s="3">
        <v>30.347000000000001</v>
      </c>
      <c r="AO5578" s="3">
        <v>28.794</v>
      </c>
      <c r="AP5578" s="3">
        <v>27.852</v>
      </c>
      <c r="AQ5578" s="3">
        <v>28.835000000000001</v>
      </c>
      <c r="AR5578" s="3">
        <v>28.689</v>
      </c>
      <c r="AS5578" s="3">
        <v>28.931000000000001</v>
      </c>
      <c r="AT5578" s="3">
        <v>31.045999999999999</v>
      </c>
      <c r="AU5578" s="3">
        <v>33.561999999999998</v>
      </c>
      <c r="AV5578" s="3">
        <v>34.076000000000001</v>
      </c>
      <c r="AW5578" s="3">
        <v>34.576999999999998</v>
      </c>
      <c r="AX5578" s="3">
        <v>35.037999999999997</v>
      </c>
      <c r="AY5578" s="3">
        <v>35.689</v>
      </c>
      <c r="AZ5578" s="3">
        <v>36.305</v>
      </c>
      <c r="BA5578">
        <v>36.851999999999997</v>
      </c>
      <c r="BB5578">
        <v>2016</v>
      </c>
    </row>
    <row r="5579" spans="1:54" hidden="1" x14ac:dyDescent="0.2">
      <c r="A5579">
        <v>278</v>
      </c>
      <c r="B5579" t="s">
        <v>432</v>
      </c>
      <c r="C5579" t="s">
        <v>228</v>
      </c>
      <c r="D5579" t="s">
        <v>179</v>
      </c>
      <c r="E5579" t="s">
        <v>227</v>
      </c>
      <c r="F5579" t="s">
        <v>226</v>
      </c>
      <c r="G5579" t="s">
        <v>225</v>
      </c>
      <c r="H5579" t="s">
        <v>222</v>
      </c>
      <c r="I5579" t="s">
        <v>1515</v>
      </c>
      <c r="J5579" s="3" t="s">
        <v>355</v>
      </c>
      <c r="K5579" s="3" t="s">
        <v>355</v>
      </c>
      <c r="L5579" s="3" t="s">
        <v>355</v>
      </c>
      <c r="M5579" s="3" t="s">
        <v>355</v>
      </c>
      <c r="N5579" s="3" t="s">
        <v>355</v>
      </c>
      <c r="O5579" s="3" t="s">
        <v>355</v>
      </c>
      <c r="P5579" s="3" t="s">
        <v>355</v>
      </c>
      <c r="Q5579" s="3" t="s">
        <v>355</v>
      </c>
      <c r="R5579" s="3" t="s">
        <v>355</v>
      </c>
      <c r="S5579" s="3">
        <v>7.0000000000000001E-3</v>
      </c>
      <c r="T5579" s="3">
        <v>0.51900000000000002</v>
      </c>
      <c r="U5579" s="3">
        <v>15.706</v>
      </c>
      <c r="V5579" s="3">
        <v>19.47</v>
      </c>
      <c r="W5579" s="3">
        <v>23.364999999999998</v>
      </c>
      <c r="X5579" s="3">
        <v>25.960999999999999</v>
      </c>
      <c r="Y5579" s="3">
        <v>31.178000000000001</v>
      </c>
      <c r="Z5579" s="3">
        <v>36.341000000000001</v>
      </c>
      <c r="AA5579" s="3">
        <v>41.476999999999997</v>
      </c>
      <c r="AB5579" s="3">
        <v>49.051000000000002</v>
      </c>
      <c r="AC5579" s="3">
        <v>57.345999999999997</v>
      </c>
      <c r="AD5579" s="3">
        <v>64.811999999999998</v>
      </c>
      <c r="AE5579" s="3">
        <v>71.563000000000002</v>
      </c>
      <c r="AF5579" s="3">
        <v>74.444999999999993</v>
      </c>
      <c r="AG5579" s="3">
        <v>80.39</v>
      </c>
      <c r="AH5579" s="3">
        <v>92.322999999999993</v>
      </c>
      <c r="AI5579" s="3">
        <v>105.777</v>
      </c>
      <c r="AJ5579" s="3">
        <v>118.83799999999999</v>
      </c>
      <c r="AK5579" s="3">
        <v>136.94999999999999</v>
      </c>
      <c r="AL5579" s="3">
        <v>164.602</v>
      </c>
      <c r="AM5579" s="3">
        <v>168.791</v>
      </c>
      <c r="AN5579" s="3">
        <v>187.053</v>
      </c>
      <c r="AO5579" s="3">
        <v>219.18199999999999</v>
      </c>
      <c r="AP5579" s="3">
        <v>247.994</v>
      </c>
      <c r="AQ5579" s="3">
        <v>271.52999999999997</v>
      </c>
      <c r="AR5579" s="3">
        <v>308.40300000000002</v>
      </c>
      <c r="AS5579" s="3">
        <v>347.46300000000002</v>
      </c>
      <c r="AT5579" s="3">
        <v>378.661</v>
      </c>
      <c r="AU5579" s="3">
        <v>412.50299999999999</v>
      </c>
      <c r="AV5579" s="3">
        <v>458.54700000000003</v>
      </c>
      <c r="AW5579" s="3">
        <v>513.48699999999997</v>
      </c>
      <c r="AX5579" s="3">
        <v>574.63199999999995</v>
      </c>
      <c r="AY5579" s="3">
        <v>642.85900000000004</v>
      </c>
      <c r="AZ5579" s="3">
        <v>720.02099999999996</v>
      </c>
      <c r="BA5579">
        <v>806.44500000000005</v>
      </c>
      <c r="BB5579">
        <v>2016</v>
      </c>
    </row>
    <row r="5580" spans="1:54" hidden="1" x14ac:dyDescent="0.2">
      <c r="A5580">
        <v>278</v>
      </c>
      <c r="B5580" t="s">
        <v>432</v>
      </c>
      <c r="C5580" t="s">
        <v>224</v>
      </c>
      <c r="D5580" t="s">
        <v>179</v>
      </c>
      <c r="E5580" t="s">
        <v>219</v>
      </c>
      <c r="F5580" t="s">
        <v>218</v>
      </c>
      <c r="G5580" t="s">
        <v>223</v>
      </c>
      <c r="H5580" t="s">
        <v>222</v>
      </c>
      <c r="I5580" t="s">
        <v>1516</v>
      </c>
      <c r="J5580" s="3">
        <v>-0.41099999999999998</v>
      </c>
      <c r="K5580" s="3">
        <v>-0.59199999999999997</v>
      </c>
      <c r="L5580" s="3">
        <v>-0.51400000000000001</v>
      </c>
      <c r="M5580" s="3">
        <v>-0.50700000000000001</v>
      </c>
      <c r="N5580" s="3">
        <v>-0.59699999999999998</v>
      </c>
      <c r="O5580" s="3">
        <v>-0.77100000000000002</v>
      </c>
      <c r="P5580" s="3">
        <v>-0.69099999999999995</v>
      </c>
      <c r="Q5580" s="3">
        <v>-0.69</v>
      </c>
      <c r="R5580" s="3">
        <v>-0.71499999999999997</v>
      </c>
      <c r="S5580" s="3">
        <v>-0.36199999999999999</v>
      </c>
      <c r="T5580" s="3">
        <v>-0.30499999999999999</v>
      </c>
      <c r="U5580" s="3">
        <v>-0.26400000000000001</v>
      </c>
      <c r="V5580" s="3">
        <v>-0.76900000000000002</v>
      </c>
      <c r="W5580" s="3">
        <v>-0.60399999999999998</v>
      </c>
      <c r="X5580" s="3">
        <v>-0.91100000000000003</v>
      </c>
      <c r="Y5580" s="3">
        <v>-0.72199999999999998</v>
      </c>
      <c r="Z5580" s="3">
        <v>-0.82499999999999996</v>
      </c>
      <c r="AA5580" s="3">
        <v>-0.84099999999999997</v>
      </c>
      <c r="AB5580" s="3">
        <v>-0.68700000000000006</v>
      </c>
      <c r="AC5580" s="3">
        <v>-0.92800000000000005</v>
      </c>
      <c r="AD5580" s="3">
        <v>-0.93600000000000005</v>
      </c>
      <c r="AE5580" s="3">
        <v>-0.82</v>
      </c>
      <c r="AF5580" s="3">
        <v>-0.78400000000000003</v>
      </c>
      <c r="AG5580" s="3">
        <v>-0.70599999999999996</v>
      </c>
      <c r="AH5580" s="3">
        <v>-0.68700000000000006</v>
      </c>
      <c r="AI5580" s="3">
        <v>-0.78400000000000003</v>
      </c>
      <c r="AJ5580" s="3">
        <v>-0.89200000000000002</v>
      </c>
      <c r="AK5580" s="3">
        <v>-1.1319999999999999</v>
      </c>
      <c r="AL5580" s="3">
        <v>-1.448</v>
      </c>
      <c r="AM5580" s="3">
        <v>-0.70599999999999996</v>
      </c>
      <c r="AN5580" s="3">
        <v>-0.78</v>
      </c>
      <c r="AO5580" s="3">
        <v>-1.1659999999999999</v>
      </c>
      <c r="AP5580" s="3">
        <v>-1.1319999999999999</v>
      </c>
      <c r="AQ5580" s="3">
        <v>-1.1990000000000001</v>
      </c>
      <c r="AR5580" s="3">
        <v>-0.84399999999999997</v>
      </c>
      <c r="AS5580" s="3">
        <v>-1.1439999999999999</v>
      </c>
      <c r="AT5580" s="3">
        <v>-1.133</v>
      </c>
      <c r="AU5580" s="3">
        <v>-0.85599999999999998</v>
      </c>
      <c r="AV5580" s="3">
        <v>-1.129</v>
      </c>
      <c r="AW5580" s="3">
        <v>-1.194</v>
      </c>
      <c r="AX5580" s="3">
        <v>-1.119</v>
      </c>
      <c r="AY5580" s="3">
        <v>-1.2909999999999999</v>
      </c>
      <c r="AZ5580" s="3">
        <v>-1.4810000000000001</v>
      </c>
      <c r="BA5580">
        <v>-1.6870000000000001</v>
      </c>
      <c r="BB5580">
        <v>2016</v>
      </c>
    </row>
    <row r="5581" spans="1:54" hidden="1" x14ac:dyDescent="0.2">
      <c r="A5581">
        <v>278</v>
      </c>
      <c r="B5581" t="s">
        <v>432</v>
      </c>
      <c r="C5581" t="s">
        <v>220</v>
      </c>
      <c r="D5581" t="s">
        <v>179</v>
      </c>
      <c r="E5581" t="s">
        <v>219</v>
      </c>
      <c r="F5581" t="s">
        <v>218</v>
      </c>
      <c r="G5581" t="s">
        <v>217</v>
      </c>
      <c r="I5581" t="s">
        <v>216</v>
      </c>
      <c r="J5581" s="3">
        <v>-22.457999999999998</v>
      </c>
      <c r="K5581" s="3">
        <v>-27.434000000000001</v>
      </c>
      <c r="L5581" s="3">
        <v>-20.58</v>
      </c>
      <c r="M5581" s="3">
        <v>-17.498999999999999</v>
      </c>
      <c r="N5581" s="3">
        <v>-15.055</v>
      </c>
      <c r="O5581" s="3">
        <v>-20.001000000000001</v>
      </c>
      <c r="P5581" s="3">
        <v>-11.904999999999999</v>
      </c>
      <c r="Q5581" s="3">
        <v>-20.251999999999999</v>
      </c>
      <c r="R5581" s="3">
        <v>-47.710999999999999</v>
      </c>
      <c r="S5581" s="3">
        <v>-17.373000000000001</v>
      </c>
      <c r="T5581" s="3">
        <v>-58.780999999999999</v>
      </c>
      <c r="U5581" s="3">
        <v>-7.1829999999999998</v>
      </c>
      <c r="V5581" s="3">
        <v>-19.748000000000001</v>
      </c>
      <c r="W5581" s="3">
        <v>-16.216999999999999</v>
      </c>
      <c r="X5581" s="3">
        <v>-23.591000000000001</v>
      </c>
      <c r="Y5581" s="3">
        <v>-17.449000000000002</v>
      </c>
      <c r="Z5581" s="3">
        <v>-19.143999999999998</v>
      </c>
      <c r="AA5581" s="3">
        <v>-19.152000000000001</v>
      </c>
      <c r="AB5581" s="3">
        <v>-14.814</v>
      </c>
      <c r="AC5581" s="3">
        <v>-19.119</v>
      </c>
      <c r="AD5581" s="3">
        <v>-18.314</v>
      </c>
      <c r="AE5581" s="3">
        <v>-15.375</v>
      </c>
      <c r="AF5581" s="3">
        <v>-15.01</v>
      </c>
      <c r="AG5581" s="3">
        <v>-13.257</v>
      </c>
      <c r="AH5581" s="3">
        <v>-11.866</v>
      </c>
      <c r="AI5581" s="3">
        <v>-12.396000000000001</v>
      </c>
      <c r="AJ5581" s="3">
        <v>-13.186999999999999</v>
      </c>
      <c r="AK5581" s="3">
        <v>-15.253</v>
      </c>
      <c r="AL5581" s="3">
        <v>-17.045999999999999</v>
      </c>
      <c r="AM5581" s="3">
        <v>-8.5030000000000001</v>
      </c>
      <c r="AN5581" s="3">
        <v>-8.9090000000000007</v>
      </c>
      <c r="AO5581" s="3">
        <v>-11.93</v>
      </c>
      <c r="AP5581" s="3">
        <v>-10.747</v>
      </c>
      <c r="AQ5581" s="3">
        <v>-10.914</v>
      </c>
      <c r="AR5581" s="3">
        <v>-7.1040000000000001</v>
      </c>
      <c r="AS5581" s="3">
        <v>-8.9730000000000008</v>
      </c>
      <c r="AT5581" s="3">
        <v>-8.5670000000000002</v>
      </c>
      <c r="AU5581" s="3">
        <v>-6.2389999999999999</v>
      </c>
      <c r="AV5581" s="3">
        <v>-7.7670000000000003</v>
      </c>
      <c r="AW5581" s="3">
        <v>-7.7069999999999999</v>
      </c>
      <c r="AX5581" s="3">
        <v>-6.7720000000000002</v>
      </c>
      <c r="AY5581" s="3">
        <v>-7.3330000000000002</v>
      </c>
      <c r="AZ5581" s="3">
        <v>-7.8890000000000002</v>
      </c>
      <c r="BA5581">
        <v>-8.4239999999999995</v>
      </c>
      <c r="BB5581">
        <v>2016</v>
      </c>
    </row>
    <row r="5582" spans="1:54" x14ac:dyDescent="0.2">
      <c r="A5582">
        <v>692</v>
      </c>
      <c r="B5582" t="s">
        <v>431</v>
      </c>
      <c r="C5582" t="s">
        <v>352</v>
      </c>
      <c r="D5582" t="s">
        <v>96</v>
      </c>
      <c r="E5582" t="s">
        <v>349</v>
      </c>
      <c r="F5582" t="s">
        <v>351</v>
      </c>
      <c r="G5582" t="s">
        <v>225</v>
      </c>
      <c r="H5582" t="s">
        <v>222</v>
      </c>
      <c r="I5582" t="s">
        <v>1517</v>
      </c>
      <c r="J5582" s="3">
        <v>1077.4469999999999</v>
      </c>
      <c r="K5582" s="3">
        <v>1075.5329999999999</v>
      </c>
      <c r="L5582" s="3">
        <v>1098.92</v>
      </c>
      <c r="M5582" s="3">
        <v>1056.462</v>
      </c>
      <c r="N5582" s="3">
        <v>878.76700000000005</v>
      </c>
      <c r="O5582" s="3">
        <v>946.59100000000001</v>
      </c>
      <c r="P5582" s="3">
        <v>1006.72</v>
      </c>
      <c r="Q5582" s="3">
        <v>1007.6079999999999</v>
      </c>
      <c r="R5582" s="3">
        <v>1076.8430000000001</v>
      </c>
      <c r="S5582" s="3">
        <v>1087.1489999999999</v>
      </c>
      <c r="T5582" s="3">
        <v>1072.924</v>
      </c>
      <c r="U5582" s="3">
        <v>1099.6379999999999</v>
      </c>
      <c r="V5582" s="3">
        <v>1027.981</v>
      </c>
      <c r="W5582" s="3">
        <v>1042.8800000000001</v>
      </c>
      <c r="X5582" s="3">
        <v>1084.644</v>
      </c>
      <c r="Y5582" s="3">
        <v>1012.9349999999999</v>
      </c>
      <c r="Z5582" s="3">
        <v>1064.4880000000001</v>
      </c>
      <c r="AA5582" s="3">
        <v>1069.768</v>
      </c>
      <c r="AB5582" s="3">
        <v>1205.7550000000001</v>
      </c>
      <c r="AC5582" s="3">
        <v>1217.74</v>
      </c>
      <c r="AD5582" s="3">
        <v>1186.278</v>
      </c>
      <c r="AE5582" s="3">
        <v>1281.6559999999999</v>
      </c>
      <c r="AF5582" s="3">
        <v>1350.068</v>
      </c>
      <c r="AG5582" s="3">
        <v>1445.3140000000001</v>
      </c>
      <c r="AH5582" s="3">
        <v>1433.385</v>
      </c>
      <c r="AI5582" s="3">
        <v>1554.0150000000001</v>
      </c>
      <c r="AJ5582" s="3">
        <v>1644.251</v>
      </c>
      <c r="AK5582" s="3">
        <v>1696.3019999999999</v>
      </c>
      <c r="AL5582" s="3">
        <v>1859.9870000000001</v>
      </c>
      <c r="AM5582" s="3">
        <v>1846.748</v>
      </c>
      <c r="AN5582" s="3">
        <v>2001.136</v>
      </c>
      <c r="AO5582" s="3">
        <v>2045.35</v>
      </c>
      <c r="AP5582" s="3">
        <v>2287.7199999999998</v>
      </c>
      <c r="AQ5582" s="3">
        <v>2408.2469999999998</v>
      </c>
      <c r="AR5582" s="3">
        <v>2589.5639999999999</v>
      </c>
      <c r="AS5582" s="3">
        <v>2692.1469999999999</v>
      </c>
      <c r="AT5582" s="3">
        <v>2827.6289999999999</v>
      </c>
      <c r="AU5582" s="3">
        <v>2973.9459999999999</v>
      </c>
      <c r="AV5582" s="3">
        <v>3126.127</v>
      </c>
      <c r="AW5582" s="3">
        <v>3294.2939999999999</v>
      </c>
      <c r="AX5582" s="3">
        <v>3477.2719999999999</v>
      </c>
      <c r="AY5582" s="3">
        <v>3727.87</v>
      </c>
      <c r="AZ5582" s="3">
        <v>3950.9940000000001</v>
      </c>
      <c r="BA5582">
        <v>4171.951</v>
      </c>
      <c r="BB5582">
        <v>2016</v>
      </c>
    </row>
    <row r="5583" spans="1:54" hidden="1" x14ac:dyDescent="0.2">
      <c r="A5583">
        <v>692</v>
      </c>
      <c r="B5583" t="s">
        <v>431</v>
      </c>
      <c r="C5583" t="s">
        <v>350</v>
      </c>
      <c r="D5583" t="s">
        <v>96</v>
      </c>
      <c r="E5583" t="s">
        <v>349</v>
      </c>
      <c r="F5583" t="s">
        <v>348</v>
      </c>
      <c r="G5583" t="s">
        <v>275</v>
      </c>
      <c r="I5583" t="s">
        <v>347</v>
      </c>
      <c r="J5583" s="3">
        <v>4.8860000000000001</v>
      </c>
      <c r="K5583" s="3">
        <v>-0.17799999999999999</v>
      </c>
      <c r="L5583" s="3">
        <v>2.1739999999999999</v>
      </c>
      <c r="M5583" s="3">
        <v>-3.8639999999999999</v>
      </c>
      <c r="N5583" s="3">
        <v>-16.82</v>
      </c>
      <c r="O5583" s="3">
        <v>7.718</v>
      </c>
      <c r="P5583" s="3">
        <v>6.3520000000000003</v>
      </c>
      <c r="Q5583" s="3">
        <v>8.7999999999999995E-2</v>
      </c>
      <c r="R5583" s="3">
        <v>6.8710000000000004</v>
      </c>
      <c r="S5583" s="3">
        <v>0.95699999999999996</v>
      </c>
      <c r="T5583" s="3">
        <v>-1.3080000000000001</v>
      </c>
      <c r="U5583" s="3">
        <v>2.4900000000000002</v>
      </c>
      <c r="V5583" s="3">
        <v>-6.516</v>
      </c>
      <c r="W5583" s="3">
        <v>1.4490000000000001</v>
      </c>
      <c r="X5583" s="3">
        <v>4.0049999999999999</v>
      </c>
      <c r="Y5583" s="3">
        <v>-6.6109999999999998</v>
      </c>
      <c r="Z5583" s="3">
        <v>5.0890000000000004</v>
      </c>
      <c r="AA5583" s="3">
        <v>0.496</v>
      </c>
      <c r="AB5583" s="3">
        <v>12.712</v>
      </c>
      <c r="AC5583" s="3">
        <v>0.99399999999999999</v>
      </c>
      <c r="AD5583" s="3">
        <v>-2.5840000000000001</v>
      </c>
      <c r="AE5583" s="3">
        <v>8.0399999999999991</v>
      </c>
      <c r="AF5583" s="3">
        <v>5.3380000000000001</v>
      </c>
      <c r="AG5583" s="3">
        <v>7.0549999999999997</v>
      </c>
      <c r="AH5583" s="3">
        <v>-0.82499999999999996</v>
      </c>
      <c r="AI5583" s="3">
        <v>8.4160000000000004</v>
      </c>
      <c r="AJ5583" s="3">
        <v>5.8070000000000004</v>
      </c>
      <c r="AK5583" s="3">
        <v>3.1659999999999999</v>
      </c>
      <c r="AL5583" s="3">
        <v>9.65</v>
      </c>
      <c r="AM5583" s="3">
        <v>-0.71199999999999997</v>
      </c>
      <c r="AN5583" s="3">
        <v>8.36</v>
      </c>
      <c r="AO5583" s="3">
        <v>2.2090000000000001</v>
      </c>
      <c r="AP5583" s="3">
        <v>11.85</v>
      </c>
      <c r="AQ5583" s="3">
        <v>5.2679999999999998</v>
      </c>
      <c r="AR5583" s="3">
        <v>7.5289999999999999</v>
      </c>
      <c r="AS5583" s="3">
        <v>3.9609999999999999</v>
      </c>
      <c r="AT5583" s="3">
        <v>5.032</v>
      </c>
      <c r="AU5583" s="3">
        <v>5.1749999999999998</v>
      </c>
      <c r="AV5583" s="3">
        <v>5.117</v>
      </c>
      <c r="AW5583" s="3">
        <v>5.3789999999999996</v>
      </c>
      <c r="AX5583" s="3">
        <v>5.5540000000000003</v>
      </c>
      <c r="AY5583" s="3">
        <v>7.2069999999999999</v>
      </c>
      <c r="AZ5583" s="3">
        <v>5.9850000000000003</v>
      </c>
      <c r="BA5583">
        <v>5.5919999999999996</v>
      </c>
      <c r="BB5583">
        <v>2016</v>
      </c>
    </row>
    <row r="5584" spans="1:54" hidden="1" x14ac:dyDescent="0.2">
      <c r="A5584">
        <v>692</v>
      </c>
      <c r="B5584" t="s">
        <v>431</v>
      </c>
      <c r="C5584" t="s">
        <v>346</v>
      </c>
      <c r="D5584" t="s">
        <v>96</v>
      </c>
      <c r="E5584" t="s">
        <v>342</v>
      </c>
      <c r="F5584" t="s">
        <v>345</v>
      </c>
      <c r="G5584" t="s">
        <v>225</v>
      </c>
      <c r="H5584" t="s">
        <v>222</v>
      </c>
      <c r="I5584" t="s">
        <v>1517</v>
      </c>
      <c r="J5584" s="3">
        <v>530</v>
      </c>
      <c r="K5584" s="3">
        <v>589.9</v>
      </c>
      <c r="L5584" s="3">
        <v>663</v>
      </c>
      <c r="M5584" s="3">
        <v>687.1</v>
      </c>
      <c r="N5584" s="3">
        <v>638.4</v>
      </c>
      <c r="O5584" s="3">
        <v>647.1</v>
      </c>
      <c r="P5584" s="3">
        <v>659.3</v>
      </c>
      <c r="Q5584" s="3">
        <v>671.1</v>
      </c>
      <c r="R5584" s="3">
        <v>679.2</v>
      </c>
      <c r="S5584" s="3">
        <v>695.3</v>
      </c>
      <c r="T5584" s="3">
        <v>675.22299999999996</v>
      </c>
      <c r="U5584" s="3">
        <v>656.74099999999999</v>
      </c>
      <c r="V5584" s="3">
        <v>620.69899999999996</v>
      </c>
      <c r="W5584" s="3">
        <v>628.79999999999995</v>
      </c>
      <c r="X5584" s="3">
        <v>867.9</v>
      </c>
      <c r="Y5584" s="3">
        <v>876.48800000000006</v>
      </c>
      <c r="Z5584" s="3">
        <v>961.60699999999997</v>
      </c>
      <c r="AA5584" s="3">
        <v>1010.3150000000001</v>
      </c>
      <c r="AB5584" s="3">
        <v>1166.788</v>
      </c>
      <c r="AC5584" s="3">
        <v>1177.847</v>
      </c>
      <c r="AD5584" s="3">
        <v>1186.278</v>
      </c>
      <c r="AE5584" s="3">
        <v>1329.4449999999999</v>
      </c>
      <c r="AF5584" s="3">
        <v>1439.53</v>
      </c>
      <c r="AG5584" s="3">
        <v>1534.306</v>
      </c>
      <c r="AH5584" s="3">
        <v>1530.443</v>
      </c>
      <c r="AI5584" s="3">
        <v>1776.953</v>
      </c>
      <c r="AJ5584" s="3">
        <v>1906.838</v>
      </c>
      <c r="AK5584" s="3">
        <v>2052.962</v>
      </c>
      <c r="AL5584" s="3">
        <v>2419.6559999999999</v>
      </c>
      <c r="AM5584" s="3">
        <v>2548.4470000000001</v>
      </c>
      <c r="AN5584" s="3">
        <v>2832.2860000000001</v>
      </c>
      <c r="AO5584" s="3">
        <v>3024.27</v>
      </c>
      <c r="AP5584" s="3">
        <v>3544.1860000000001</v>
      </c>
      <c r="AQ5584" s="3">
        <v>3788.2750000000001</v>
      </c>
      <c r="AR5584" s="3">
        <v>4069.1640000000002</v>
      </c>
      <c r="AS5584" s="3">
        <v>4268.8869999999997</v>
      </c>
      <c r="AT5584" s="3">
        <v>4464.3339999999998</v>
      </c>
      <c r="AU5584" s="3">
        <v>4794.6260000000002</v>
      </c>
      <c r="AV5584" s="3">
        <v>5221.9030000000002</v>
      </c>
      <c r="AW5584" s="3">
        <v>5606.0050000000001</v>
      </c>
      <c r="AX5584" s="3">
        <v>6031.7460000000001</v>
      </c>
      <c r="AY5584" s="3">
        <v>6575.6329999999998</v>
      </c>
      <c r="AZ5584" s="3">
        <v>7108.1310000000003</v>
      </c>
      <c r="BA5584">
        <v>7653.0410000000002</v>
      </c>
      <c r="BB5584">
        <v>2016</v>
      </c>
    </row>
    <row r="5585" spans="1:54" hidden="1" x14ac:dyDescent="0.2">
      <c r="A5585">
        <v>692</v>
      </c>
      <c r="B5585" t="s">
        <v>431</v>
      </c>
      <c r="C5585" t="s">
        <v>344</v>
      </c>
      <c r="D5585" t="s">
        <v>96</v>
      </c>
      <c r="E5585" t="s">
        <v>342</v>
      </c>
      <c r="F5585" t="s">
        <v>343</v>
      </c>
      <c r="G5585" t="s">
        <v>223</v>
      </c>
      <c r="H5585" t="s">
        <v>222</v>
      </c>
      <c r="I5585" t="s">
        <v>310</v>
      </c>
      <c r="J5585" s="3">
        <v>2.5089999999999999</v>
      </c>
      <c r="K5585" s="3">
        <v>2.1709999999999998</v>
      </c>
      <c r="L5585" s="3">
        <v>2.0179999999999998</v>
      </c>
      <c r="M5585" s="3">
        <v>1.8029999999999999</v>
      </c>
      <c r="N5585" s="3">
        <v>1.4610000000000001</v>
      </c>
      <c r="O5585" s="3">
        <v>1.44</v>
      </c>
      <c r="P5585" s="3">
        <v>1.9039999999999999</v>
      </c>
      <c r="Q5585" s="3">
        <v>2.2330000000000001</v>
      </c>
      <c r="R5585" s="3">
        <v>2.2799999999999998</v>
      </c>
      <c r="S5585" s="3">
        <v>2.1800000000000002</v>
      </c>
      <c r="T5585" s="3">
        <v>2.48</v>
      </c>
      <c r="U5585" s="3">
        <v>2.3279999999999998</v>
      </c>
      <c r="V5585" s="3">
        <v>2.3450000000000002</v>
      </c>
      <c r="W5585" s="3">
        <v>2.2210000000000001</v>
      </c>
      <c r="X5585" s="3">
        <v>1.5629999999999999</v>
      </c>
      <c r="Y5585" s="3">
        <v>1.756</v>
      </c>
      <c r="Z5585" s="3">
        <v>1.88</v>
      </c>
      <c r="AA5585" s="3">
        <v>1.7330000000000001</v>
      </c>
      <c r="AB5585" s="3">
        <v>1.98</v>
      </c>
      <c r="AC5585" s="3">
        <v>1.9159999999999999</v>
      </c>
      <c r="AD5585" s="3">
        <v>1.671</v>
      </c>
      <c r="AE5585" s="3">
        <v>1.8149999999999999</v>
      </c>
      <c r="AF5585" s="3">
        <v>2.0720000000000001</v>
      </c>
      <c r="AG5585" s="3">
        <v>2.645</v>
      </c>
      <c r="AH5585" s="3">
        <v>2.9</v>
      </c>
      <c r="AI5585" s="3">
        <v>3.3740000000000001</v>
      </c>
      <c r="AJ5585" s="3">
        <v>3.65</v>
      </c>
      <c r="AK5585" s="3">
        <v>4.29</v>
      </c>
      <c r="AL5585" s="3">
        <v>5.4290000000000003</v>
      </c>
      <c r="AM5585" s="3">
        <v>5.4109999999999996</v>
      </c>
      <c r="AN5585" s="3">
        <v>5.7290000000000001</v>
      </c>
      <c r="AO5585" s="3">
        <v>6.415</v>
      </c>
      <c r="AP5585" s="3">
        <v>6.9459999999999997</v>
      </c>
      <c r="AQ5585" s="3">
        <v>7.67</v>
      </c>
      <c r="AR5585" s="3">
        <v>8.2430000000000003</v>
      </c>
      <c r="AS5585" s="3">
        <v>7.2210000000000001</v>
      </c>
      <c r="AT5585" s="3">
        <v>7.5309999999999997</v>
      </c>
      <c r="AU5585" s="3">
        <v>8.2530000000000001</v>
      </c>
      <c r="AV5585" s="3">
        <v>9.8689999999999998</v>
      </c>
      <c r="AW5585" s="3">
        <v>10.717000000000001</v>
      </c>
      <c r="AX5585" s="3">
        <v>11.663</v>
      </c>
      <c r="AY5585" s="3">
        <v>12.804</v>
      </c>
      <c r="AZ5585" s="3">
        <v>13.936999999999999</v>
      </c>
      <c r="BA5585">
        <v>15.005000000000001</v>
      </c>
      <c r="BB5585">
        <v>2016</v>
      </c>
    </row>
    <row r="5586" spans="1:54" hidden="1" x14ac:dyDescent="0.2">
      <c r="A5586">
        <v>692</v>
      </c>
      <c r="B5586" t="s">
        <v>431</v>
      </c>
      <c r="C5586" t="s">
        <v>213</v>
      </c>
      <c r="D5586" t="s">
        <v>96</v>
      </c>
      <c r="E5586" t="s">
        <v>342</v>
      </c>
      <c r="F5586" s="3" t="s">
        <v>341</v>
      </c>
      <c r="G5586" t="s">
        <v>323</v>
      </c>
      <c r="H5586" t="s">
        <v>222</v>
      </c>
      <c r="I5586" t="s">
        <v>310</v>
      </c>
      <c r="J5586">
        <v>3.0950000000000002</v>
      </c>
      <c r="K5586">
        <v>3.3780000000000001</v>
      </c>
      <c r="L5586">
        <v>3.6659999999999999</v>
      </c>
      <c r="M5586">
        <v>3.6629999999999998</v>
      </c>
      <c r="N5586">
        <v>3.1549999999999998</v>
      </c>
      <c r="O5586">
        <v>3.508</v>
      </c>
      <c r="P5586">
        <v>3.806</v>
      </c>
      <c r="Q5586">
        <v>3.9060000000000001</v>
      </c>
      <c r="R5586">
        <v>4.3209999999999997</v>
      </c>
      <c r="S5586">
        <v>4.532</v>
      </c>
      <c r="T5586">
        <v>4.6379999999999999</v>
      </c>
      <c r="U5586">
        <v>4.9119999999999999</v>
      </c>
      <c r="V5586">
        <v>4.6959999999999997</v>
      </c>
      <c r="W5586">
        <v>4.8780000000000001</v>
      </c>
      <c r="X5586">
        <v>5.181</v>
      </c>
      <c r="Y5586">
        <v>4.9390000000000001</v>
      </c>
      <c r="Z5586">
        <v>5.2850000000000001</v>
      </c>
      <c r="AA5586">
        <v>5.4020000000000001</v>
      </c>
      <c r="AB5586">
        <v>6.1550000000000002</v>
      </c>
      <c r="AC5586">
        <v>6.3120000000000003</v>
      </c>
      <c r="AD5586">
        <v>6.2880000000000003</v>
      </c>
      <c r="AE5586">
        <v>6.9489999999999998</v>
      </c>
      <c r="AF5586">
        <v>7.4320000000000004</v>
      </c>
      <c r="AG5586">
        <v>8.1150000000000002</v>
      </c>
      <c r="AH5586">
        <v>8.27</v>
      </c>
      <c r="AI5586">
        <v>9.2539999999999996</v>
      </c>
      <c r="AJ5586">
        <v>10.092000000000001</v>
      </c>
      <c r="AK5586">
        <v>10.689</v>
      </c>
      <c r="AL5586">
        <v>11.95</v>
      </c>
      <c r="AM5586">
        <v>11.955</v>
      </c>
      <c r="AN5586">
        <v>13.113</v>
      </c>
      <c r="AO5586">
        <v>13.679</v>
      </c>
      <c r="AP5586">
        <v>15.582000000000001</v>
      </c>
      <c r="AQ5586">
        <v>16.667999999999999</v>
      </c>
      <c r="AR5586">
        <v>18.244</v>
      </c>
      <c r="AS5586">
        <v>19.172999999999998</v>
      </c>
      <c r="AT5586">
        <v>20.393999999999998</v>
      </c>
      <c r="AU5586">
        <v>21.835999999999999</v>
      </c>
      <c r="AV5586">
        <v>23.475000000000001</v>
      </c>
      <c r="AW5586">
        <v>25.274000000000001</v>
      </c>
      <c r="AX5586">
        <v>27.202000000000002</v>
      </c>
      <c r="AY5586">
        <v>29.718</v>
      </c>
      <c r="AZ5586">
        <v>32.037999999999997</v>
      </c>
      <c r="BA5586">
        <v>34.417999999999999</v>
      </c>
      <c r="BB5586">
        <v>2016</v>
      </c>
    </row>
    <row r="5587" spans="1:54" hidden="1" x14ac:dyDescent="0.2">
      <c r="A5587">
        <v>692</v>
      </c>
      <c r="B5587" t="s">
        <v>431</v>
      </c>
      <c r="C5587" t="s">
        <v>340</v>
      </c>
      <c r="D5587" t="s">
        <v>96</v>
      </c>
      <c r="E5587" t="s">
        <v>339</v>
      </c>
      <c r="F5587" t="s">
        <v>338</v>
      </c>
      <c r="G5587" t="s">
        <v>295</v>
      </c>
      <c r="I5587" t="s">
        <v>337</v>
      </c>
      <c r="J5587" s="3">
        <v>49.19</v>
      </c>
      <c r="K5587" s="3">
        <v>54.847000000000001</v>
      </c>
      <c r="L5587" s="3">
        <v>60.332000000000001</v>
      </c>
      <c r="M5587" s="3">
        <v>65.037999999999997</v>
      </c>
      <c r="N5587" s="3">
        <v>72.647000000000006</v>
      </c>
      <c r="O5587" s="3">
        <v>68.361000000000004</v>
      </c>
      <c r="P5587" s="3">
        <v>65.489999999999995</v>
      </c>
      <c r="Q5587" s="3">
        <v>66.602999999999994</v>
      </c>
      <c r="R5587" s="3">
        <v>63.073</v>
      </c>
      <c r="S5587" s="3">
        <v>63.956000000000003</v>
      </c>
      <c r="T5587" s="3">
        <v>62.933</v>
      </c>
      <c r="U5587" s="3">
        <v>59.722999999999999</v>
      </c>
      <c r="V5587" s="3">
        <v>60.38</v>
      </c>
      <c r="W5587" s="3">
        <v>60.295000000000002</v>
      </c>
      <c r="X5587" s="3">
        <v>80.016999999999996</v>
      </c>
      <c r="Y5587" s="3">
        <v>86.53</v>
      </c>
      <c r="Z5587" s="3">
        <v>90.334999999999994</v>
      </c>
      <c r="AA5587" s="3">
        <v>94.441999999999993</v>
      </c>
      <c r="AB5587" s="3">
        <v>96.768000000000001</v>
      </c>
      <c r="AC5587" s="3">
        <v>96.724000000000004</v>
      </c>
      <c r="AD5587" s="3">
        <v>100</v>
      </c>
      <c r="AE5587" s="3">
        <v>103.729</v>
      </c>
      <c r="AF5587" s="3">
        <v>106.626</v>
      </c>
      <c r="AG5587" s="3">
        <v>106.157</v>
      </c>
      <c r="AH5587" s="3">
        <v>106.771</v>
      </c>
      <c r="AI5587" s="3">
        <v>114.346</v>
      </c>
      <c r="AJ5587" s="3">
        <v>115.97</v>
      </c>
      <c r="AK5587" s="3">
        <v>121.026</v>
      </c>
      <c r="AL5587" s="3">
        <v>130.09</v>
      </c>
      <c r="AM5587" s="3">
        <v>137.99600000000001</v>
      </c>
      <c r="AN5587" s="3">
        <v>141.53399999999999</v>
      </c>
      <c r="AO5587" s="3">
        <v>147.86099999999999</v>
      </c>
      <c r="AP5587" s="3">
        <v>154.922</v>
      </c>
      <c r="AQ5587" s="3">
        <v>157.304</v>
      </c>
      <c r="AR5587" s="3">
        <v>157.137</v>
      </c>
      <c r="AS5587" s="3">
        <v>158.56800000000001</v>
      </c>
      <c r="AT5587" s="3">
        <v>157.88300000000001</v>
      </c>
      <c r="AU5587" s="3">
        <v>161.221</v>
      </c>
      <c r="AV5587" s="3">
        <v>167.041</v>
      </c>
      <c r="AW5587" s="3">
        <v>170.173</v>
      </c>
      <c r="AX5587" s="3">
        <v>173.46199999999999</v>
      </c>
      <c r="AY5587" s="3">
        <v>176.39099999999999</v>
      </c>
      <c r="AZ5587" s="3">
        <v>179.90700000000001</v>
      </c>
      <c r="BA5587">
        <v>183.44</v>
      </c>
      <c r="BB5587">
        <v>2016</v>
      </c>
    </row>
    <row r="5588" spans="1:54" hidden="1" x14ac:dyDescent="0.2">
      <c r="A5588">
        <v>692</v>
      </c>
      <c r="B5588" t="s">
        <v>431</v>
      </c>
      <c r="C5588" t="s">
        <v>336</v>
      </c>
      <c r="D5588" t="s">
        <v>96</v>
      </c>
      <c r="E5588" t="s">
        <v>333</v>
      </c>
      <c r="F5588" t="s">
        <v>335</v>
      </c>
      <c r="G5588" t="s">
        <v>225</v>
      </c>
      <c r="H5588" t="s">
        <v>322</v>
      </c>
      <c r="I5588" t="s">
        <v>330</v>
      </c>
      <c r="J5588" s="3">
        <v>198204.397</v>
      </c>
      <c r="K5588" s="3">
        <v>191331.34299999999</v>
      </c>
      <c r="L5588" s="3">
        <v>188936.068</v>
      </c>
      <c r="M5588" s="3">
        <v>175532.22399999999</v>
      </c>
      <c r="N5588" s="3">
        <v>141187.47899999999</v>
      </c>
      <c r="O5588" s="3">
        <v>147200.94699999999</v>
      </c>
      <c r="P5588" s="3">
        <v>151626.9</v>
      </c>
      <c r="Q5588" s="3">
        <v>147055.69200000001</v>
      </c>
      <c r="R5588" s="3">
        <v>152334.484</v>
      </c>
      <c r="S5588" s="3">
        <v>149085.19899999999</v>
      </c>
      <c r="T5588" s="3">
        <v>142610.443</v>
      </c>
      <c r="U5588" s="3">
        <v>141506.41099999999</v>
      </c>
      <c r="V5588" s="3">
        <v>127931.553</v>
      </c>
      <c r="W5588" s="3">
        <v>125433.819</v>
      </c>
      <c r="X5588" s="3">
        <v>126052.186</v>
      </c>
      <c r="Y5588" s="3">
        <v>113757.19100000001</v>
      </c>
      <c r="Z5588" s="3">
        <v>115518.47199999999</v>
      </c>
      <c r="AA5588" s="3">
        <v>112158.65300000001</v>
      </c>
      <c r="AB5588" s="3">
        <v>122150.28200000001</v>
      </c>
      <c r="AC5588" s="3">
        <v>119655.143</v>
      </c>
      <c r="AD5588" s="3">
        <v>113058.871</v>
      </c>
      <c r="AE5588" s="3">
        <v>115879.08500000001</v>
      </c>
      <c r="AF5588" s="3">
        <v>117845.682</v>
      </c>
      <c r="AG5588" s="3">
        <v>122129.379</v>
      </c>
      <c r="AH5588" s="3">
        <v>117252.031</v>
      </c>
      <c r="AI5588" s="3">
        <v>121482.666</v>
      </c>
      <c r="AJ5588" s="3">
        <v>124113.13400000001</v>
      </c>
      <c r="AK5588" s="3">
        <v>123673.24</v>
      </c>
      <c r="AL5588" s="3">
        <v>131003.485</v>
      </c>
      <c r="AM5588" s="3">
        <v>125688.958</v>
      </c>
      <c r="AN5588" s="3">
        <v>132101.40900000001</v>
      </c>
      <c r="AO5588" s="3">
        <v>130960.34600000001</v>
      </c>
      <c r="AP5588" s="3">
        <v>142074.598</v>
      </c>
      <c r="AQ5588" s="3">
        <v>145062.74299999999</v>
      </c>
      <c r="AR5588" s="3">
        <v>151294.42300000001</v>
      </c>
      <c r="AS5588" s="3">
        <v>152558.45800000001</v>
      </c>
      <c r="AT5588" s="3">
        <v>155418.00099999999</v>
      </c>
      <c r="AU5588" s="3">
        <v>158545.285</v>
      </c>
      <c r="AV5588" s="3">
        <v>161647.20000000001</v>
      </c>
      <c r="AW5588" s="3">
        <v>165221.01</v>
      </c>
      <c r="AX5588" s="3">
        <v>169154.25</v>
      </c>
      <c r="AY5588" s="3">
        <v>175892.09599999999</v>
      </c>
      <c r="AZ5588" s="3">
        <v>180814.50399999999</v>
      </c>
      <c r="BA5588">
        <v>185185.67</v>
      </c>
      <c r="BB5588">
        <v>2009</v>
      </c>
    </row>
    <row r="5589" spans="1:54" hidden="1" x14ac:dyDescent="0.2">
      <c r="A5589">
        <v>692</v>
      </c>
      <c r="B5589" t="s">
        <v>431</v>
      </c>
      <c r="C5589" t="s">
        <v>334</v>
      </c>
      <c r="D5589" t="s">
        <v>96</v>
      </c>
      <c r="E5589" t="s">
        <v>333</v>
      </c>
      <c r="F5589" t="s">
        <v>332</v>
      </c>
      <c r="G5589" t="s">
        <v>331</v>
      </c>
      <c r="H5589" t="s">
        <v>322</v>
      </c>
      <c r="I5589" t="s">
        <v>330</v>
      </c>
      <c r="J5589" s="3">
        <v>1325.57</v>
      </c>
      <c r="K5589" s="3">
        <v>1279.604</v>
      </c>
      <c r="L5589" s="3">
        <v>1263.5840000000001</v>
      </c>
      <c r="M5589" s="3">
        <v>1173.941</v>
      </c>
      <c r="N5589" s="3">
        <v>944.24699999999996</v>
      </c>
      <c r="O5589" s="3">
        <v>984.46400000000006</v>
      </c>
      <c r="P5589" s="3">
        <v>1014.0650000000001</v>
      </c>
      <c r="Q5589" s="3">
        <v>983.49300000000005</v>
      </c>
      <c r="R5589" s="3">
        <v>1018.797</v>
      </c>
      <c r="S5589" s="3">
        <v>997.06600000000003</v>
      </c>
      <c r="T5589" s="3">
        <v>953.76400000000001</v>
      </c>
      <c r="U5589" s="3">
        <v>946.38</v>
      </c>
      <c r="V5589" s="3">
        <v>855.59299999999996</v>
      </c>
      <c r="W5589" s="3">
        <v>838.88800000000003</v>
      </c>
      <c r="X5589" s="3">
        <v>843.024</v>
      </c>
      <c r="Y5589" s="3">
        <v>760.79600000000005</v>
      </c>
      <c r="Z5589" s="3">
        <v>772.57500000000005</v>
      </c>
      <c r="AA5589" s="3">
        <v>750.10500000000002</v>
      </c>
      <c r="AB5589" s="3">
        <v>816.928</v>
      </c>
      <c r="AC5589" s="3">
        <v>800.24099999999999</v>
      </c>
      <c r="AD5589" s="3">
        <v>756.12599999999998</v>
      </c>
      <c r="AE5589" s="3">
        <v>774.98699999999997</v>
      </c>
      <c r="AF5589" s="3">
        <v>788.13900000000001</v>
      </c>
      <c r="AG5589" s="3">
        <v>816.78800000000001</v>
      </c>
      <c r="AH5589" s="3">
        <v>784.16899999999998</v>
      </c>
      <c r="AI5589" s="3">
        <v>812.46299999999997</v>
      </c>
      <c r="AJ5589" s="3">
        <v>830.05600000000004</v>
      </c>
      <c r="AK5589" s="3">
        <v>827.11400000000003</v>
      </c>
      <c r="AL5589" s="3">
        <v>876.13699999999994</v>
      </c>
      <c r="AM5589" s="3">
        <v>840.59400000000005</v>
      </c>
      <c r="AN5589" s="3">
        <v>883.48</v>
      </c>
      <c r="AO5589" s="3">
        <v>875.84900000000005</v>
      </c>
      <c r="AP5589" s="3">
        <v>950.18</v>
      </c>
      <c r="AQ5589" s="3">
        <v>970.16399999999999</v>
      </c>
      <c r="AR5589" s="3">
        <v>1011.841</v>
      </c>
      <c r="AS5589" s="3">
        <v>1020.295</v>
      </c>
      <c r="AT5589" s="3">
        <v>1039.4190000000001</v>
      </c>
      <c r="AU5589" s="3">
        <v>1060.3340000000001</v>
      </c>
      <c r="AV5589" s="3">
        <v>1081.079</v>
      </c>
      <c r="AW5589" s="3">
        <v>1104.981</v>
      </c>
      <c r="AX5589" s="3">
        <v>1131.2860000000001</v>
      </c>
      <c r="AY5589" s="3">
        <v>1176.348</v>
      </c>
      <c r="AZ5589" s="3">
        <v>1209.268</v>
      </c>
      <c r="BA5589">
        <v>1238.502</v>
      </c>
      <c r="BB5589">
        <v>2009</v>
      </c>
    </row>
    <row r="5590" spans="1:54" hidden="1" x14ac:dyDescent="0.2">
      <c r="A5590">
        <v>692</v>
      </c>
      <c r="B5590" t="s">
        <v>431</v>
      </c>
      <c r="C5590" t="s">
        <v>329</v>
      </c>
      <c r="D5590" t="s">
        <v>96</v>
      </c>
      <c r="E5590" t="s">
        <v>325</v>
      </c>
      <c r="F5590" t="s">
        <v>328</v>
      </c>
      <c r="G5590" t="s">
        <v>225</v>
      </c>
      <c r="H5590" t="s">
        <v>322</v>
      </c>
      <c r="I5590" t="s">
        <v>321</v>
      </c>
      <c r="J5590" s="3">
        <v>97497.422000000006</v>
      </c>
      <c r="K5590" s="3">
        <v>104939.94500000001</v>
      </c>
      <c r="L5590" s="3">
        <v>113988.823</v>
      </c>
      <c r="M5590" s="3">
        <v>114162.38</v>
      </c>
      <c r="N5590" s="3">
        <v>102568.857</v>
      </c>
      <c r="O5590" s="3">
        <v>100628.166</v>
      </c>
      <c r="P5590" s="3">
        <v>99300.337</v>
      </c>
      <c r="Q5590" s="3">
        <v>97943.869000000006</v>
      </c>
      <c r="R5590" s="3">
        <v>96082.350999999995</v>
      </c>
      <c r="S5590" s="3">
        <v>95349.381999999998</v>
      </c>
      <c r="T5590" s="3">
        <v>89749.032999999996</v>
      </c>
      <c r="U5590" s="3">
        <v>84512.467000000004</v>
      </c>
      <c r="V5590" s="3">
        <v>77245.553</v>
      </c>
      <c r="W5590" s="3">
        <v>75629.785000000003</v>
      </c>
      <c r="X5590" s="3">
        <v>100863.24800000001</v>
      </c>
      <c r="Y5590" s="3">
        <v>98433.532999999996</v>
      </c>
      <c r="Z5590" s="3">
        <v>104353.851</v>
      </c>
      <c r="AA5590" s="3">
        <v>105925.41499999999</v>
      </c>
      <c r="AB5590" s="3">
        <v>118202.715</v>
      </c>
      <c r="AC5590" s="3">
        <v>115735.265</v>
      </c>
      <c r="AD5590" s="3">
        <v>113058.871</v>
      </c>
      <c r="AE5590" s="3">
        <v>120199.821</v>
      </c>
      <c r="AF5590" s="3">
        <v>125654.72</v>
      </c>
      <c r="AG5590" s="3">
        <v>129649.204</v>
      </c>
      <c r="AH5590" s="3">
        <v>125191.43700000001</v>
      </c>
      <c r="AI5590" s="3">
        <v>138910.45800000001</v>
      </c>
      <c r="AJ5590" s="3">
        <v>143934.02799999999</v>
      </c>
      <c r="AK5590" s="3">
        <v>149676.43599999999</v>
      </c>
      <c r="AL5590" s="3">
        <v>170422.31299999999</v>
      </c>
      <c r="AM5590" s="3">
        <v>173446.33499999999</v>
      </c>
      <c r="AN5590" s="3">
        <v>186968.29199999999</v>
      </c>
      <c r="AO5590" s="3">
        <v>193638.965</v>
      </c>
      <c r="AP5590" s="3">
        <v>220105.06200000001</v>
      </c>
      <c r="AQ5590" s="3">
        <v>228189.86900000001</v>
      </c>
      <c r="AR5590" s="3">
        <v>237739.524</v>
      </c>
      <c r="AS5590" s="3">
        <v>241909.09</v>
      </c>
      <c r="AT5590" s="3">
        <v>245377.95300000001</v>
      </c>
      <c r="AU5590" s="3">
        <v>255608.28700000001</v>
      </c>
      <c r="AV5590" s="3">
        <v>270016.51500000001</v>
      </c>
      <c r="AW5590" s="3">
        <v>281161.80099999998</v>
      </c>
      <c r="AX5590" s="3">
        <v>293418.32900000003</v>
      </c>
      <c r="AY5590" s="3">
        <v>310258.103</v>
      </c>
      <c r="AZ5590" s="3">
        <v>325298.65500000003</v>
      </c>
      <c r="BA5590">
        <v>339705.25199999998</v>
      </c>
      <c r="BB5590">
        <v>2009</v>
      </c>
    </row>
    <row r="5591" spans="1:54" hidden="1" x14ac:dyDescent="0.2">
      <c r="A5591">
        <v>692</v>
      </c>
      <c r="B5591" t="s">
        <v>431</v>
      </c>
      <c r="C5591" t="s">
        <v>327</v>
      </c>
      <c r="D5591" t="s">
        <v>96</v>
      </c>
      <c r="E5591" t="s">
        <v>325</v>
      </c>
      <c r="F5591" t="s">
        <v>326</v>
      </c>
      <c r="G5591" t="s">
        <v>223</v>
      </c>
      <c r="H5591" t="s">
        <v>322</v>
      </c>
      <c r="I5591" t="s">
        <v>321</v>
      </c>
      <c r="J5591" s="3">
        <v>461.46100000000001</v>
      </c>
      <c r="K5591" s="3">
        <v>386.19200000000001</v>
      </c>
      <c r="L5591" s="3">
        <v>346.88200000000001</v>
      </c>
      <c r="M5591" s="3">
        <v>299.59199999999998</v>
      </c>
      <c r="N5591" s="3">
        <v>234.733</v>
      </c>
      <c r="O5591" s="3">
        <v>223.98599999999999</v>
      </c>
      <c r="P5591" s="3">
        <v>286.74700000000001</v>
      </c>
      <c r="Q5591" s="3">
        <v>325.89299999999997</v>
      </c>
      <c r="R5591" s="3">
        <v>322.58600000000001</v>
      </c>
      <c r="S5591" s="3">
        <v>298.892</v>
      </c>
      <c r="T5591" s="3">
        <v>329.64499999999998</v>
      </c>
      <c r="U5591" s="3">
        <v>299.57299999999998</v>
      </c>
      <c r="V5591" s="3">
        <v>291.834</v>
      </c>
      <c r="W5591" s="3">
        <v>267.09199999999998</v>
      </c>
      <c r="X5591" s="3">
        <v>181.67</v>
      </c>
      <c r="Y5591" s="3">
        <v>197.22200000000001</v>
      </c>
      <c r="Z5591" s="3">
        <v>204.029</v>
      </c>
      <c r="AA5591" s="3">
        <v>181.69</v>
      </c>
      <c r="AB5591" s="3">
        <v>200.631</v>
      </c>
      <c r="AC5591" s="3">
        <v>188.221</v>
      </c>
      <c r="AD5591" s="3">
        <v>159.22999999999999</v>
      </c>
      <c r="AE5591" s="3">
        <v>164.08799999999999</v>
      </c>
      <c r="AF5591" s="3">
        <v>180.83199999999999</v>
      </c>
      <c r="AG5591" s="3">
        <v>223.46299999999999</v>
      </c>
      <c r="AH5591" s="3">
        <v>237.215</v>
      </c>
      <c r="AI5591" s="3">
        <v>263.78500000000003</v>
      </c>
      <c r="AJ5591" s="3">
        <v>275.50900000000001</v>
      </c>
      <c r="AK5591" s="3">
        <v>312.75099999999998</v>
      </c>
      <c r="AL5591" s="3">
        <v>382.36</v>
      </c>
      <c r="AM5591" s="3">
        <v>368.27800000000002</v>
      </c>
      <c r="AN5591" s="3">
        <v>378.20499999999998</v>
      </c>
      <c r="AO5591" s="3">
        <v>410.74299999999999</v>
      </c>
      <c r="AP5591" s="3">
        <v>431.37</v>
      </c>
      <c r="AQ5591" s="3">
        <v>462.02800000000002</v>
      </c>
      <c r="AR5591" s="3">
        <v>481.61200000000002</v>
      </c>
      <c r="AS5591" s="3">
        <v>409.21499999999997</v>
      </c>
      <c r="AT5591" s="3">
        <v>413.95400000000001</v>
      </c>
      <c r="AU5591" s="3">
        <v>439.99700000000001</v>
      </c>
      <c r="AV5591" s="3">
        <v>510.32299999999998</v>
      </c>
      <c r="AW5591" s="3">
        <v>537.476</v>
      </c>
      <c r="AX5591" s="3">
        <v>567.33699999999999</v>
      </c>
      <c r="AY5591" s="3">
        <v>604.11500000000001</v>
      </c>
      <c r="AZ5591" s="3">
        <v>637.80499999999995</v>
      </c>
      <c r="BA5591">
        <v>666.05200000000002</v>
      </c>
      <c r="BB5591">
        <v>2009</v>
      </c>
    </row>
    <row r="5592" spans="1:54" hidden="1" x14ac:dyDescent="0.2">
      <c r="A5592">
        <v>692</v>
      </c>
      <c r="B5592" t="s">
        <v>431</v>
      </c>
      <c r="C5592" t="s">
        <v>212</v>
      </c>
      <c r="D5592" t="s">
        <v>96</v>
      </c>
      <c r="E5592" t="s">
        <v>325</v>
      </c>
      <c r="F5592" t="s">
        <v>324</v>
      </c>
      <c r="G5592" t="s">
        <v>323</v>
      </c>
      <c r="H5592" t="s">
        <v>322</v>
      </c>
      <c r="I5592" t="s">
        <v>321</v>
      </c>
      <c r="J5592" s="3">
        <v>569.39099999999996</v>
      </c>
      <c r="K5592" s="3">
        <v>600.96799999999996</v>
      </c>
      <c r="L5592" s="3">
        <v>630.26499999999999</v>
      </c>
      <c r="M5592" s="3">
        <v>608.66600000000005</v>
      </c>
      <c r="N5592" s="3">
        <v>506.94900000000001</v>
      </c>
      <c r="O5592" s="3">
        <v>545.45399999999995</v>
      </c>
      <c r="P5592" s="3">
        <v>573.18200000000002</v>
      </c>
      <c r="Q5592" s="3">
        <v>570.09</v>
      </c>
      <c r="R5592" s="3">
        <v>611.22699999999998</v>
      </c>
      <c r="S5592" s="3">
        <v>621.45100000000002</v>
      </c>
      <c r="T5592" s="3">
        <v>616.44899999999996</v>
      </c>
      <c r="U5592" s="3">
        <v>632.03599999999994</v>
      </c>
      <c r="V5592" s="3">
        <v>584.43100000000004</v>
      </c>
      <c r="W5592" s="3">
        <v>586.65200000000004</v>
      </c>
      <c r="X5592" s="3">
        <v>602.09199999999998</v>
      </c>
      <c r="Y5592" s="3">
        <v>554.697</v>
      </c>
      <c r="Z5592" s="3">
        <v>573.56600000000003</v>
      </c>
      <c r="AA5592" s="3">
        <v>566.41800000000001</v>
      </c>
      <c r="AB5592" s="3">
        <v>623.57100000000003</v>
      </c>
      <c r="AC5592" s="3">
        <v>620.18200000000002</v>
      </c>
      <c r="AD5592" s="3">
        <v>599.32600000000002</v>
      </c>
      <c r="AE5592" s="3">
        <v>628.27599999999995</v>
      </c>
      <c r="AF5592" s="3">
        <v>648.74699999999996</v>
      </c>
      <c r="AG5592" s="3">
        <v>685.73500000000001</v>
      </c>
      <c r="AH5592" s="3">
        <v>676.45399999999995</v>
      </c>
      <c r="AI5592" s="3">
        <v>723.41</v>
      </c>
      <c r="AJ5592" s="3">
        <v>761.78399999999999</v>
      </c>
      <c r="AK5592" s="3">
        <v>779.28200000000004</v>
      </c>
      <c r="AL5592" s="3">
        <v>841.66399999999999</v>
      </c>
      <c r="AM5592" s="3">
        <v>813.65200000000004</v>
      </c>
      <c r="AN5592" s="3">
        <v>865.61099999999999</v>
      </c>
      <c r="AO5592" s="3">
        <v>875.84900000000005</v>
      </c>
      <c r="AP5592" s="3">
        <v>967.68299999999999</v>
      </c>
      <c r="AQ5592" s="3">
        <v>1003.992</v>
      </c>
      <c r="AR5592" s="3">
        <v>1065.915</v>
      </c>
      <c r="AS5592" s="3">
        <v>1086.4749999999999</v>
      </c>
      <c r="AT5592" s="3">
        <v>1120.962</v>
      </c>
      <c r="AU5592" s="3">
        <v>1164.0940000000001</v>
      </c>
      <c r="AV5592" s="3">
        <v>1213.835</v>
      </c>
      <c r="AW5592" s="3">
        <v>1267.579</v>
      </c>
      <c r="AX5592" s="3">
        <v>1323.2529999999999</v>
      </c>
      <c r="AY5592" s="3">
        <v>1402.1849999999999</v>
      </c>
      <c r="AZ5592" s="3">
        <v>1466.1759999999999</v>
      </c>
      <c r="BA5592">
        <v>1527.7470000000001</v>
      </c>
      <c r="BB5592">
        <v>2009</v>
      </c>
    </row>
    <row r="5593" spans="1:54" hidden="1" x14ac:dyDescent="0.2">
      <c r="A5593">
        <v>692</v>
      </c>
      <c r="B5593" t="s">
        <v>431</v>
      </c>
      <c r="C5593" t="s">
        <v>320</v>
      </c>
      <c r="D5593" t="s">
        <v>96</v>
      </c>
      <c r="E5593" t="s">
        <v>319</v>
      </c>
      <c r="F5593" t="s">
        <v>318</v>
      </c>
      <c r="G5593" t="s">
        <v>243</v>
      </c>
    </row>
    <row r="5594" spans="1:54" hidden="1" x14ac:dyDescent="0.2">
      <c r="A5594">
        <v>692</v>
      </c>
      <c r="B5594" t="s">
        <v>431</v>
      </c>
      <c r="C5594" t="s">
        <v>317</v>
      </c>
      <c r="D5594" t="s">
        <v>96</v>
      </c>
      <c r="E5594" t="s">
        <v>316</v>
      </c>
      <c r="F5594" t="s">
        <v>315</v>
      </c>
      <c r="G5594" t="s">
        <v>288</v>
      </c>
      <c r="I5594" t="s">
        <v>310</v>
      </c>
      <c r="J5594" s="3">
        <v>2.3E-2</v>
      </c>
      <c r="K5594" s="3">
        <v>2.3E-2</v>
      </c>
      <c r="L5594" s="3">
        <v>2.3E-2</v>
      </c>
      <c r="M5594" s="3">
        <v>2.1999999999999999E-2</v>
      </c>
      <c r="N5594" s="3">
        <v>1.7000000000000001E-2</v>
      </c>
      <c r="O5594" s="3">
        <v>1.7999999999999999E-2</v>
      </c>
      <c r="P5594" s="3">
        <v>1.9E-2</v>
      </c>
      <c r="Q5594" s="3">
        <v>1.7999999999999999E-2</v>
      </c>
      <c r="R5594" s="3">
        <v>1.7999999999999999E-2</v>
      </c>
      <c r="S5594" s="3">
        <v>1.7999999999999999E-2</v>
      </c>
      <c r="T5594" s="3">
        <v>1.7000000000000001E-2</v>
      </c>
      <c r="U5594" s="3">
        <v>1.7000000000000001E-2</v>
      </c>
      <c r="V5594" s="3">
        <v>1.4E-2</v>
      </c>
      <c r="W5594" s="3">
        <v>1.4E-2</v>
      </c>
      <c r="X5594" s="3">
        <v>1.4E-2</v>
      </c>
      <c r="Y5594" s="3">
        <v>1.2999999999999999E-2</v>
      </c>
      <c r="Z5594" s="3">
        <v>1.2999999999999999E-2</v>
      </c>
      <c r="AA5594" s="3">
        <v>1.2999999999999999E-2</v>
      </c>
      <c r="AB5594" s="3">
        <v>1.4E-2</v>
      </c>
      <c r="AC5594" s="3">
        <v>1.4E-2</v>
      </c>
      <c r="AD5594" s="3">
        <v>1.2999999999999999E-2</v>
      </c>
      <c r="AE5594" s="3">
        <v>1.2999999999999999E-2</v>
      </c>
      <c r="AF5594" s="3">
        <v>1.4E-2</v>
      </c>
      <c r="AG5594" s="3">
        <v>1.4E-2</v>
      </c>
      <c r="AH5594" s="3">
        <v>1.2999999999999999E-2</v>
      </c>
      <c r="AI5594" s="3">
        <v>1.4E-2</v>
      </c>
      <c r="AJ5594" s="3">
        <v>1.4E-2</v>
      </c>
      <c r="AK5594" s="3">
        <v>1.2999999999999999E-2</v>
      </c>
      <c r="AL5594" s="3">
        <v>1.4E-2</v>
      </c>
      <c r="AM5594" s="3">
        <v>1.4E-2</v>
      </c>
      <c r="AN5594" s="3">
        <v>1.4999999999999999E-2</v>
      </c>
      <c r="AO5594" s="3">
        <v>1.4E-2</v>
      </c>
      <c r="AP5594" s="3">
        <v>1.6E-2</v>
      </c>
      <c r="AQ5594" s="3">
        <v>1.6E-2</v>
      </c>
      <c r="AR5594" s="3">
        <v>1.7000000000000001E-2</v>
      </c>
      <c r="AS5594" s="3">
        <v>1.7000000000000001E-2</v>
      </c>
      <c r="AT5594" s="3">
        <v>1.7000000000000001E-2</v>
      </c>
      <c r="AU5594" s="3">
        <v>1.7000000000000001E-2</v>
      </c>
      <c r="AV5594" s="3">
        <v>1.7000000000000001E-2</v>
      </c>
      <c r="AW5594" s="3">
        <v>1.7999999999999999E-2</v>
      </c>
      <c r="AX5594" s="3">
        <v>1.7999999999999999E-2</v>
      </c>
      <c r="AY5594" s="3">
        <v>1.9E-2</v>
      </c>
      <c r="AZ5594" s="3">
        <v>1.9E-2</v>
      </c>
      <c r="BA5594">
        <v>1.9E-2</v>
      </c>
      <c r="BB5594">
        <v>2016</v>
      </c>
    </row>
    <row r="5595" spans="1:54" hidden="1" x14ac:dyDescent="0.2">
      <c r="A5595">
        <v>692</v>
      </c>
      <c r="B5595" t="s">
        <v>431</v>
      </c>
      <c r="C5595" t="s">
        <v>314</v>
      </c>
      <c r="D5595" t="s">
        <v>96</v>
      </c>
      <c r="E5595" t="s">
        <v>313</v>
      </c>
      <c r="F5595" t="s">
        <v>312</v>
      </c>
      <c r="G5595" t="s">
        <v>311</v>
      </c>
      <c r="I5595" t="s">
        <v>310</v>
      </c>
      <c r="J5595" s="3">
        <v>171.23099999999999</v>
      </c>
      <c r="K5595" s="3">
        <v>174.61799999999999</v>
      </c>
      <c r="L5595" s="3">
        <v>180.85900000000001</v>
      </c>
      <c r="M5595" s="3">
        <v>187.56200000000001</v>
      </c>
      <c r="N5595" s="3">
        <v>202.32599999999999</v>
      </c>
      <c r="O5595" s="3">
        <v>184.48500000000001</v>
      </c>
      <c r="P5595" s="3">
        <v>173.244</v>
      </c>
      <c r="Q5595" s="3">
        <v>171.804</v>
      </c>
      <c r="R5595" s="3">
        <v>157.196</v>
      </c>
      <c r="S5595" s="3">
        <v>153.43</v>
      </c>
      <c r="T5595" s="3">
        <v>145.59</v>
      </c>
      <c r="U5595" s="3">
        <v>133.715</v>
      </c>
      <c r="V5595" s="3">
        <v>132.172</v>
      </c>
      <c r="W5595" s="3">
        <v>128.91800000000001</v>
      </c>
      <c r="X5595" s="3">
        <v>167.52099999999999</v>
      </c>
      <c r="Y5595" s="3">
        <v>177.45500000000001</v>
      </c>
      <c r="Z5595" s="3">
        <v>181.93899999999999</v>
      </c>
      <c r="AA5595" s="3">
        <v>187.00899999999999</v>
      </c>
      <c r="AB5595" s="3">
        <v>189.55799999999999</v>
      </c>
      <c r="AC5595" s="3">
        <v>186.61500000000001</v>
      </c>
      <c r="AD5595" s="3">
        <v>188.643</v>
      </c>
      <c r="AE5595" s="3">
        <v>191.31700000000001</v>
      </c>
      <c r="AF5595" s="3">
        <v>193.68799999999999</v>
      </c>
      <c r="AG5595" s="3">
        <v>189.066</v>
      </c>
      <c r="AH5595" s="3">
        <v>185.07</v>
      </c>
      <c r="AI5595" s="3">
        <v>192.02199999999999</v>
      </c>
      <c r="AJ5595" s="3">
        <v>188.94300000000001</v>
      </c>
      <c r="AK5595" s="3">
        <v>192.07</v>
      </c>
      <c r="AL5595" s="3">
        <v>202.483</v>
      </c>
      <c r="AM5595" s="3">
        <v>213.17</v>
      </c>
      <c r="AN5595" s="3">
        <v>215.99600000000001</v>
      </c>
      <c r="AO5595" s="3">
        <v>221.08699999999999</v>
      </c>
      <c r="AP5595" s="3">
        <v>227.45599999999999</v>
      </c>
      <c r="AQ5595" s="3">
        <v>227.28299999999999</v>
      </c>
      <c r="AR5595" s="3">
        <v>223.03800000000001</v>
      </c>
      <c r="AS5595" s="3">
        <v>222.655</v>
      </c>
      <c r="AT5595" s="3">
        <v>218.899</v>
      </c>
      <c r="AU5595" s="3">
        <v>219.577</v>
      </c>
      <c r="AV5595" s="3">
        <v>222.44900000000001</v>
      </c>
      <c r="AW5595" s="3">
        <v>221.81</v>
      </c>
      <c r="AX5595" s="3">
        <v>221.74</v>
      </c>
      <c r="AY5595" s="3">
        <v>221.268</v>
      </c>
      <c r="AZ5595" s="3">
        <v>221.869</v>
      </c>
      <c r="BA5595">
        <v>222.357</v>
      </c>
      <c r="BB5595">
        <v>2016</v>
      </c>
    </row>
    <row r="5596" spans="1:54" hidden="1" x14ac:dyDescent="0.2">
      <c r="A5596">
        <v>692</v>
      </c>
      <c r="B5596" t="s">
        <v>431</v>
      </c>
      <c r="C5596" t="s">
        <v>309</v>
      </c>
      <c r="D5596" t="s">
        <v>96</v>
      </c>
      <c r="E5596" t="s">
        <v>308</v>
      </c>
      <c r="F5596" t="s">
        <v>307</v>
      </c>
      <c r="G5596" t="s">
        <v>217</v>
      </c>
      <c r="I5596" t="s">
        <v>1517</v>
      </c>
      <c r="J5596" s="3">
        <v>28.113</v>
      </c>
      <c r="K5596" s="3">
        <v>20.292000000000002</v>
      </c>
      <c r="L5596" s="3">
        <v>20.588000000000001</v>
      </c>
      <c r="M5596" s="3">
        <v>12.545</v>
      </c>
      <c r="N5596" s="3">
        <v>3.1480000000000001</v>
      </c>
      <c r="O5596" s="3">
        <v>12.749000000000001</v>
      </c>
      <c r="P5596" s="3">
        <v>11.603</v>
      </c>
      <c r="Q5596" s="3">
        <v>11.653</v>
      </c>
      <c r="R5596" s="3">
        <v>19.052</v>
      </c>
      <c r="S5596" s="3">
        <v>13.678000000000001</v>
      </c>
      <c r="T5596" s="3">
        <v>11.019</v>
      </c>
      <c r="U5596" s="3">
        <v>7.476</v>
      </c>
      <c r="V5596" s="3">
        <v>6.9260000000000002</v>
      </c>
      <c r="W5596" s="3">
        <v>6.4009999999999998</v>
      </c>
      <c r="X5596" s="3">
        <v>10.393000000000001</v>
      </c>
      <c r="Y5596" s="3">
        <v>7.8310000000000004</v>
      </c>
      <c r="Z5596" s="3">
        <v>10.209</v>
      </c>
      <c r="AA5596" s="3">
        <v>11.579000000000001</v>
      </c>
      <c r="AB5596" s="3">
        <v>11.923999999999999</v>
      </c>
      <c r="AC5596" s="3">
        <v>11.847</v>
      </c>
      <c r="AD5596" s="3">
        <v>12.340999999999999</v>
      </c>
      <c r="AE5596" s="3">
        <v>13</v>
      </c>
      <c r="AF5596" s="3">
        <v>15.856999999999999</v>
      </c>
      <c r="AG5596" s="3">
        <v>16.332999999999998</v>
      </c>
      <c r="AH5596" s="3">
        <v>14.593</v>
      </c>
      <c r="AI5596" s="3">
        <v>23.094000000000001</v>
      </c>
      <c r="AJ5596" s="3">
        <v>23.584</v>
      </c>
      <c r="AK5596" s="3">
        <v>22.876000000000001</v>
      </c>
      <c r="AL5596" s="3">
        <v>32.091999999999999</v>
      </c>
      <c r="AM5596" s="3">
        <v>32.113</v>
      </c>
      <c r="AN5596" s="3">
        <v>49.524000000000001</v>
      </c>
      <c r="AO5596" s="3">
        <v>43.883000000000003</v>
      </c>
      <c r="AP5596" s="3">
        <v>39.500999999999998</v>
      </c>
      <c r="AQ5596" s="3">
        <v>40.176000000000002</v>
      </c>
      <c r="AR5596" s="3">
        <v>39.283000000000001</v>
      </c>
      <c r="AS5596" s="3">
        <v>42.485999999999997</v>
      </c>
      <c r="AT5596" s="3">
        <v>37.037999999999997</v>
      </c>
      <c r="AU5596" s="3">
        <v>36.591000000000001</v>
      </c>
      <c r="AV5596" s="3">
        <v>38.261000000000003</v>
      </c>
      <c r="AW5596" s="3">
        <v>38.872</v>
      </c>
      <c r="AX5596" s="3">
        <v>40.003999999999998</v>
      </c>
      <c r="AY5596" s="3">
        <v>33.71</v>
      </c>
      <c r="AZ5596" s="3">
        <v>33.764000000000003</v>
      </c>
      <c r="BA5596">
        <v>33.875999999999998</v>
      </c>
      <c r="BB5596">
        <v>2016</v>
      </c>
    </row>
    <row r="5597" spans="1:54" hidden="1" x14ac:dyDescent="0.2">
      <c r="A5597">
        <v>692</v>
      </c>
      <c r="B5597" t="s">
        <v>431</v>
      </c>
      <c r="C5597" t="s">
        <v>306</v>
      </c>
      <c r="D5597" t="s">
        <v>96</v>
      </c>
      <c r="E5597" t="s">
        <v>305</v>
      </c>
      <c r="F5597" t="s">
        <v>304</v>
      </c>
      <c r="G5597" t="s">
        <v>217</v>
      </c>
      <c r="I5597" t="s">
        <v>1517</v>
      </c>
      <c r="J5597" s="3">
        <v>17.059000000000001</v>
      </c>
      <c r="K5597" s="3">
        <v>11.414999999999999</v>
      </c>
      <c r="L5597" s="3">
        <v>9.0350000000000001</v>
      </c>
      <c r="M5597" s="3">
        <v>9.0129999999999999</v>
      </c>
      <c r="N5597" s="3">
        <v>2.6970000000000001</v>
      </c>
      <c r="O5597" s="3">
        <v>7.9870000000000001</v>
      </c>
      <c r="P5597" s="3">
        <v>13.843999999999999</v>
      </c>
      <c r="Q5597" s="3">
        <v>7.6189999999999998</v>
      </c>
      <c r="R5597" s="3">
        <v>15.398999999999999</v>
      </c>
      <c r="S5597" s="3">
        <v>8.5890000000000004</v>
      </c>
      <c r="T5597" s="3">
        <v>7.351</v>
      </c>
      <c r="U5597" s="3">
        <v>6.2249999999999996</v>
      </c>
      <c r="V5597" s="3">
        <v>8.3569999999999993</v>
      </c>
      <c r="W5597" s="3">
        <v>7.9219999999999997</v>
      </c>
      <c r="X5597" s="3">
        <v>4.0199999999999996</v>
      </c>
      <c r="Y5597" s="3">
        <v>-0.65300000000000002</v>
      </c>
      <c r="Z5597" s="3">
        <v>4.3929999999999998</v>
      </c>
      <c r="AA5597" s="3">
        <v>3.7759999999999998</v>
      </c>
      <c r="AB5597" s="3">
        <v>4.7089999999999996</v>
      </c>
      <c r="AC5597" s="3">
        <v>4.9820000000000002</v>
      </c>
      <c r="AD5597" s="3">
        <v>5.6719999999999997</v>
      </c>
      <c r="AE5597" s="3">
        <v>7.8929999999999998</v>
      </c>
      <c r="AF5597" s="3">
        <v>5.1790000000000003</v>
      </c>
      <c r="AG5597" s="3">
        <v>8.8520000000000003</v>
      </c>
      <c r="AH5597" s="3">
        <v>7.2770000000000001</v>
      </c>
      <c r="AI5597" s="3">
        <v>14.188000000000001</v>
      </c>
      <c r="AJ5597" s="3">
        <v>15.002000000000001</v>
      </c>
      <c r="AK5597" s="3">
        <v>14.670999999999999</v>
      </c>
      <c r="AL5597" s="3">
        <v>19.209</v>
      </c>
      <c r="AM5597" s="3">
        <v>7.7329999999999997</v>
      </c>
      <c r="AN5597" s="3">
        <v>25.45</v>
      </c>
      <c r="AO5597" s="3">
        <v>18.798999999999999</v>
      </c>
      <c r="AP5597" s="3">
        <v>23.390999999999998</v>
      </c>
      <c r="AQ5597" s="3">
        <v>23.398</v>
      </c>
      <c r="AR5597" s="3">
        <v>23.693999999999999</v>
      </c>
      <c r="AS5597" s="3">
        <v>21.972999999999999</v>
      </c>
      <c r="AT5597" s="3">
        <v>21.559000000000001</v>
      </c>
      <c r="AU5597" s="3">
        <v>23.361000000000001</v>
      </c>
      <c r="AV5597" s="3">
        <v>22.199000000000002</v>
      </c>
      <c r="AW5597" s="3">
        <v>22.172000000000001</v>
      </c>
      <c r="AX5597" s="3">
        <v>22.03</v>
      </c>
      <c r="AY5597" s="3">
        <v>21.853000000000002</v>
      </c>
      <c r="AZ5597" s="3">
        <v>21.899000000000001</v>
      </c>
      <c r="BA5597">
        <v>21.92</v>
      </c>
      <c r="BB5597">
        <v>2016</v>
      </c>
    </row>
    <row r="5598" spans="1:54" hidden="1" x14ac:dyDescent="0.2">
      <c r="A5598">
        <v>692</v>
      </c>
      <c r="B5598" t="s">
        <v>431</v>
      </c>
      <c r="C5598" t="s">
        <v>303</v>
      </c>
      <c r="D5598" t="s">
        <v>96</v>
      </c>
      <c r="E5598" t="s">
        <v>300</v>
      </c>
      <c r="F5598" t="s">
        <v>302</v>
      </c>
      <c r="G5598" t="s">
        <v>295</v>
      </c>
      <c r="I5598" t="s">
        <v>1518</v>
      </c>
      <c r="J5598" s="3">
        <v>36.731000000000002</v>
      </c>
      <c r="K5598" s="3">
        <v>45.656999999999996</v>
      </c>
      <c r="L5598" s="3">
        <v>50.405000000000001</v>
      </c>
      <c r="M5598" s="3">
        <v>51.222000000000001</v>
      </c>
      <c r="N5598" s="3">
        <v>55.530999999999999</v>
      </c>
      <c r="O5598" s="3">
        <v>54.936999999999998</v>
      </c>
      <c r="P5598" s="3">
        <v>53.154000000000003</v>
      </c>
      <c r="Q5598" s="3">
        <v>49.625</v>
      </c>
      <c r="R5598" s="3">
        <v>49.921999999999997</v>
      </c>
      <c r="S5598" s="3">
        <v>49.514000000000003</v>
      </c>
      <c r="T5598" s="3">
        <v>48.511000000000003</v>
      </c>
      <c r="U5598" s="3">
        <v>49.238</v>
      </c>
      <c r="V5598" s="3">
        <v>46.328000000000003</v>
      </c>
      <c r="W5598" s="3">
        <v>46.176000000000002</v>
      </c>
      <c r="X5598" s="3">
        <v>62.584000000000003</v>
      </c>
      <c r="Y5598" s="3">
        <v>69.38</v>
      </c>
      <c r="Z5598" s="3">
        <v>73.084000000000003</v>
      </c>
      <c r="AA5598" s="3">
        <v>75.224999999999994</v>
      </c>
      <c r="AB5598" s="3">
        <v>78.644000000000005</v>
      </c>
      <c r="AC5598" s="3">
        <v>76.849000000000004</v>
      </c>
      <c r="AD5598" s="3">
        <v>79.09</v>
      </c>
      <c r="AE5598" s="3">
        <v>82.177000000000007</v>
      </c>
      <c r="AF5598" s="3">
        <v>84.37</v>
      </c>
      <c r="AG5598" s="3">
        <v>82.774000000000001</v>
      </c>
      <c r="AH5598" s="3">
        <v>83.242999999999995</v>
      </c>
      <c r="AI5598" s="3">
        <v>89.754999999999995</v>
      </c>
      <c r="AJ5598" s="3">
        <v>89.802999999999997</v>
      </c>
      <c r="AK5598" s="3">
        <v>89.855000000000004</v>
      </c>
      <c r="AL5598" s="3">
        <v>100.003</v>
      </c>
      <c r="AM5598" s="3">
        <v>104.301</v>
      </c>
      <c r="AN5598" s="3">
        <v>101.396</v>
      </c>
      <c r="AO5598" s="3">
        <v>104.38</v>
      </c>
      <c r="AP5598" s="3">
        <v>104.866</v>
      </c>
      <c r="AQ5598" s="3">
        <v>107.27</v>
      </c>
      <c r="AR5598" s="3">
        <v>106.264</v>
      </c>
      <c r="AS5598" s="3">
        <v>107.333</v>
      </c>
      <c r="AT5598" s="3">
        <v>107.523</v>
      </c>
      <c r="AU5598" s="3">
        <v>110.07299999999999</v>
      </c>
      <c r="AV5598" s="3">
        <v>114.358</v>
      </c>
      <c r="AW5598" s="3">
        <v>116.645</v>
      </c>
      <c r="AX5598" s="3">
        <v>118.97799999999999</v>
      </c>
      <c r="AY5598" s="3">
        <v>121.357</v>
      </c>
      <c r="AZ5598" s="3">
        <v>123.78400000000001</v>
      </c>
      <c r="BA5598">
        <v>126.26</v>
      </c>
      <c r="BB5598">
        <v>2017</v>
      </c>
    </row>
    <row r="5599" spans="1:54" hidden="1" x14ac:dyDescent="0.2">
      <c r="A5599">
        <v>692</v>
      </c>
      <c r="B5599" t="s">
        <v>431</v>
      </c>
      <c r="C5599" t="s">
        <v>301</v>
      </c>
      <c r="D5599" t="s">
        <v>96</v>
      </c>
      <c r="E5599" t="s">
        <v>300</v>
      </c>
      <c r="F5599" t="s">
        <v>299</v>
      </c>
      <c r="G5599" t="s">
        <v>275</v>
      </c>
      <c r="I5599" t="s">
        <v>298</v>
      </c>
      <c r="J5599" s="3">
        <v>7.3250000000000002</v>
      </c>
      <c r="K5599" s="3">
        <v>24.3</v>
      </c>
      <c r="L5599" s="3">
        <v>10.4</v>
      </c>
      <c r="M5599" s="3">
        <v>1.621</v>
      </c>
      <c r="N5599" s="3">
        <v>8.4120000000000008</v>
      </c>
      <c r="O5599" s="3">
        <v>-1.07</v>
      </c>
      <c r="P5599" s="3">
        <v>-3.2450000000000001</v>
      </c>
      <c r="Q5599" s="3">
        <v>-6.6390000000000002</v>
      </c>
      <c r="R5599" s="3">
        <v>0.59899999999999998</v>
      </c>
      <c r="S5599" s="3">
        <v>-0.81799999999999995</v>
      </c>
      <c r="T5599" s="3">
        <v>-2.0259999999999998</v>
      </c>
      <c r="U5599" s="3">
        <v>1.5</v>
      </c>
      <c r="V5599" s="3">
        <v>-5.9109999999999996</v>
      </c>
      <c r="W5599" s="3">
        <v>-0.32700000000000001</v>
      </c>
      <c r="X5599" s="3">
        <v>35.533999999999999</v>
      </c>
      <c r="Y5599" s="3">
        <v>10.859</v>
      </c>
      <c r="Z5599" s="3">
        <v>5.3390000000000004</v>
      </c>
      <c r="AA5599" s="3">
        <v>2.9279999999999999</v>
      </c>
      <c r="AB5599" s="3">
        <v>4.5460000000000003</v>
      </c>
      <c r="AC5599" s="3">
        <v>-2.282</v>
      </c>
      <c r="AD5599" s="3">
        <v>2.9159999999999999</v>
      </c>
      <c r="AE5599" s="3">
        <v>3.903</v>
      </c>
      <c r="AF5599" s="3">
        <v>2.669</v>
      </c>
      <c r="AG5599" s="3">
        <v>-1.891</v>
      </c>
      <c r="AH5599" s="3">
        <v>0.56699999999999995</v>
      </c>
      <c r="AI5599" s="3">
        <v>7.8230000000000004</v>
      </c>
      <c r="AJ5599" s="3">
        <v>5.3999999999999999E-2</v>
      </c>
      <c r="AK5599" s="3">
        <v>5.7000000000000002E-2</v>
      </c>
      <c r="AL5599" s="3">
        <v>11.294</v>
      </c>
      <c r="AM5599" s="3">
        <v>4.298</v>
      </c>
      <c r="AN5599" s="3">
        <v>-2.786</v>
      </c>
      <c r="AO5599" s="3">
        <v>2.944</v>
      </c>
      <c r="AP5599" s="3">
        <v>0.46500000000000002</v>
      </c>
      <c r="AQ5599" s="3">
        <v>2.2919999999999998</v>
      </c>
      <c r="AR5599" s="3">
        <v>-0.93700000000000006</v>
      </c>
      <c r="AS5599" s="3">
        <v>1.006</v>
      </c>
      <c r="AT5599" s="3">
        <v>0.17699999999999999</v>
      </c>
      <c r="AU5599" s="3">
        <v>2.3719999999999999</v>
      </c>
      <c r="AV5599" s="3">
        <v>3.8919999999999999</v>
      </c>
      <c r="AW5599" s="3">
        <v>2</v>
      </c>
      <c r="AX5599" s="3">
        <v>2</v>
      </c>
      <c r="AY5599" s="3">
        <v>2</v>
      </c>
      <c r="AZ5599" s="3">
        <v>2</v>
      </c>
      <c r="BA5599">
        <v>2</v>
      </c>
      <c r="BB5599">
        <v>2017</v>
      </c>
    </row>
    <row r="5600" spans="1:54" hidden="1" x14ac:dyDescent="0.2">
      <c r="A5600">
        <v>692</v>
      </c>
      <c r="B5600" t="s">
        <v>431</v>
      </c>
      <c r="C5600" t="s">
        <v>297</v>
      </c>
      <c r="D5600" t="s">
        <v>96</v>
      </c>
      <c r="E5600" t="s">
        <v>293</v>
      </c>
      <c r="F5600" t="s">
        <v>296</v>
      </c>
      <c r="G5600" t="s">
        <v>295</v>
      </c>
      <c r="I5600" t="s">
        <v>1518</v>
      </c>
      <c r="J5600" s="3">
        <v>43.4</v>
      </c>
      <c r="K5600" s="3">
        <v>53.661999999999999</v>
      </c>
      <c r="L5600" s="3">
        <v>53.460999999999999</v>
      </c>
      <c r="M5600" s="3">
        <v>56.965000000000003</v>
      </c>
      <c r="N5600" s="3">
        <v>57.265999999999998</v>
      </c>
      <c r="O5600" s="3">
        <v>54.412999999999997</v>
      </c>
      <c r="P5600" s="3">
        <v>52.11</v>
      </c>
      <c r="Q5600" s="3">
        <v>52.21</v>
      </c>
      <c r="R5600" s="3">
        <v>49.807000000000002</v>
      </c>
      <c r="S5600" s="3">
        <v>50.607999999999997</v>
      </c>
      <c r="T5600" s="3">
        <v>49.307000000000002</v>
      </c>
      <c r="U5600" s="3">
        <v>45.902999999999999</v>
      </c>
      <c r="V5600" s="3">
        <v>44.701000000000001</v>
      </c>
      <c r="W5600" s="3">
        <v>46.253</v>
      </c>
      <c r="X5600" s="3">
        <v>65.025000000000006</v>
      </c>
      <c r="Y5600" s="3">
        <v>69.995000000000005</v>
      </c>
      <c r="Z5600" s="3">
        <v>72.539000000000001</v>
      </c>
      <c r="AA5600" s="3">
        <v>75.522000000000006</v>
      </c>
      <c r="AB5600" s="3">
        <v>78.057000000000002</v>
      </c>
      <c r="AC5600" s="3">
        <v>76.591999999999999</v>
      </c>
      <c r="AD5600" s="3">
        <v>80.135000000000005</v>
      </c>
      <c r="AE5600" s="3">
        <v>82.682000000000002</v>
      </c>
      <c r="AF5600" s="3">
        <v>83.161000000000001</v>
      </c>
      <c r="AG5600" s="3">
        <v>81.798000000000002</v>
      </c>
      <c r="AH5600" s="3">
        <v>84.983999999999995</v>
      </c>
      <c r="AI5600" s="3">
        <v>88.518000000000001</v>
      </c>
      <c r="AJ5600" s="3">
        <v>88.837999999999994</v>
      </c>
      <c r="AK5600" s="3">
        <v>92.995000000000005</v>
      </c>
      <c r="AL5600" s="3">
        <v>105.68</v>
      </c>
      <c r="AM5600" s="3">
        <v>102.37</v>
      </c>
      <c r="AN5600" s="3">
        <v>103.822</v>
      </c>
      <c r="AO5600" s="3">
        <v>105.319</v>
      </c>
      <c r="AP5600" s="3">
        <v>106.021</v>
      </c>
      <c r="AQ5600" s="3">
        <v>107.23099999999999</v>
      </c>
      <c r="AR5600" s="3">
        <v>106.559</v>
      </c>
      <c r="AS5600" s="3">
        <v>108.9</v>
      </c>
      <c r="AT5600" s="3">
        <v>106.5</v>
      </c>
      <c r="AU5600" s="3">
        <v>111.6</v>
      </c>
      <c r="AV5600" s="3">
        <v>113.73</v>
      </c>
      <c r="AW5600" s="3">
        <v>116.10899999999999</v>
      </c>
      <c r="AX5600" s="3">
        <v>118.325</v>
      </c>
      <c r="AY5600" s="3">
        <v>120.79900000000001</v>
      </c>
      <c r="AZ5600" s="3">
        <v>123.105</v>
      </c>
      <c r="BA5600">
        <v>125.679</v>
      </c>
      <c r="BB5600">
        <v>2017</v>
      </c>
    </row>
    <row r="5601" spans="1:54" hidden="1" x14ac:dyDescent="0.2">
      <c r="A5601">
        <v>692</v>
      </c>
      <c r="B5601" t="s">
        <v>431</v>
      </c>
      <c r="C5601" t="s">
        <v>294</v>
      </c>
      <c r="D5601" t="s">
        <v>96</v>
      </c>
      <c r="E5601" t="s">
        <v>293</v>
      </c>
      <c r="F5601" t="s">
        <v>292</v>
      </c>
      <c r="G5601" t="s">
        <v>275</v>
      </c>
      <c r="I5601" t="s">
        <v>291</v>
      </c>
      <c r="J5601" s="3" t="s">
        <v>215</v>
      </c>
      <c r="K5601" s="3">
        <v>23.645</v>
      </c>
      <c r="L5601" s="3">
        <v>-0.373</v>
      </c>
      <c r="M5601" s="3">
        <v>6.5540000000000003</v>
      </c>
      <c r="N5601" s="3">
        <v>0.52700000000000002</v>
      </c>
      <c r="O5601" s="3">
        <v>-4.9829999999999997</v>
      </c>
      <c r="P5601" s="3">
        <v>-4.2320000000000002</v>
      </c>
      <c r="Q5601" s="3">
        <v>0.192</v>
      </c>
      <c r="R5601" s="3">
        <v>-4.6020000000000003</v>
      </c>
      <c r="S5601" s="3">
        <v>1.6080000000000001</v>
      </c>
      <c r="T5601" s="3">
        <v>-2.5720000000000001</v>
      </c>
      <c r="U5601" s="3">
        <v>-6.9039999999999999</v>
      </c>
      <c r="V5601" s="3">
        <v>-2.617</v>
      </c>
      <c r="W5601" s="3">
        <v>3.4710000000000001</v>
      </c>
      <c r="X5601" s="3">
        <v>40.584000000000003</v>
      </c>
      <c r="Y5601" s="3">
        <v>7.6440000000000001</v>
      </c>
      <c r="Z5601" s="3">
        <v>3.6339999999999999</v>
      </c>
      <c r="AA5601" s="3">
        <v>4.1130000000000004</v>
      </c>
      <c r="AB5601" s="3">
        <v>3.3570000000000002</v>
      </c>
      <c r="AC5601" s="3">
        <v>-1.877</v>
      </c>
      <c r="AD5601" s="3">
        <v>4.6260000000000003</v>
      </c>
      <c r="AE5601" s="3">
        <v>3.1779999999999999</v>
      </c>
      <c r="AF5601" s="3">
        <v>0.57899999999999996</v>
      </c>
      <c r="AG5601" s="3">
        <v>-1.639</v>
      </c>
      <c r="AH5601" s="3">
        <v>3.8959999999999999</v>
      </c>
      <c r="AI5601" s="3">
        <v>4.1580000000000004</v>
      </c>
      <c r="AJ5601" s="3">
        <v>0.36199999999999999</v>
      </c>
      <c r="AK5601" s="3">
        <v>4.6790000000000003</v>
      </c>
      <c r="AL5601" s="3">
        <v>13.64</v>
      </c>
      <c r="AM5601" s="3">
        <v>-3.1309999999999998</v>
      </c>
      <c r="AN5601" s="3">
        <v>1.4179999999999999</v>
      </c>
      <c r="AO5601" s="3">
        <v>1.4419999999999999</v>
      </c>
      <c r="AP5601" s="3">
        <v>0.66700000000000004</v>
      </c>
      <c r="AQ5601" s="3">
        <v>1.141</v>
      </c>
      <c r="AR5601" s="3">
        <v>-0.627</v>
      </c>
      <c r="AS5601" s="3">
        <v>2.1970000000000001</v>
      </c>
      <c r="AT5601" s="3">
        <v>-2.2040000000000002</v>
      </c>
      <c r="AU5601" s="3">
        <v>4.7889999999999997</v>
      </c>
      <c r="AV5601" s="3">
        <v>1.909</v>
      </c>
      <c r="AW5601" s="3">
        <v>2.0910000000000002</v>
      </c>
      <c r="AX5601" s="3">
        <v>1.909</v>
      </c>
      <c r="AY5601" s="3">
        <v>2.0910000000000002</v>
      </c>
      <c r="AZ5601" s="3">
        <v>1.909</v>
      </c>
      <c r="BA5601">
        <v>2.0910000000000002</v>
      </c>
      <c r="BB5601">
        <v>2017</v>
      </c>
    </row>
    <row r="5602" spans="1:54" hidden="1" x14ac:dyDescent="0.2">
      <c r="A5602">
        <v>692</v>
      </c>
      <c r="B5602" t="s">
        <v>431</v>
      </c>
      <c r="C5602" t="s">
        <v>290</v>
      </c>
      <c r="D5602" t="s">
        <v>96</v>
      </c>
      <c r="E5602" t="s">
        <v>289</v>
      </c>
      <c r="G5602" t="s">
        <v>288</v>
      </c>
    </row>
    <row r="5603" spans="1:54" hidden="1" x14ac:dyDescent="0.2">
      <c r="A5603">
        <v>692</v>
      </c>
      <c r="B5603" t="s">
        <v>431</v>
      </c>
      <c r="C5603" t="s">
        <v>287</v>
      </c>
      <c r="D5603" t="s">
        <v>96</v>
      </c>
      <c r="E5603" t="s">
        <v>286</v>
      </c>
      <c r="F5603" t="s">
        <v>285</v>
      </c>
      <c r="G5603" t="s">
        <v>275</v>
      </c>
      <c r="I5603" t="s">
        <v>1519</v>
      </c>
      <c r="J5603" s="3">
        <v>6.6150000000000002</v>
      </c>
      <c r="K5603" s="3">
        <v>-6.1429999999999998</v>
      </c>
      <c r="L5603" s="3">
        <v>16.617000000000001</v>
      </c>
      <c r="M5603" s="3">
        <v>-21.712</v>
      </c>
      <c r="N5603" s="3">
        <v>-23.231000000000002</v>
      </c>
      <c r="O5603" s="3">
        <v>19.021000000000001</v>
      </c>
      <c r="P5603" s="3">
        <v>-29.919</v>
      </c>
      <c r="Q5603" s="3">
        <v>22.753</v>
      </c>
      <c r="R5603" s="3">
        <v>-9.9670000000000005</v>
      </c>
      <c r="S5603" s="3">
        <v>-2.778</v>
      </c>
      <c r="T5603" s="3">
        <v>-6.5709999999999997</v>
      </c>
      <c r="U5603" s="3">
        <v>-11.164</v>
      </c>
      <c r="V5603" s="3">
        <v>-10.971</v>
      </c>
      <c r="W5603" s="3">
        <v>2.9319999999999999</v>
      </c>
      <c r="X5603" s="3">
        <v>54.475999999999999</v>
      </c>
      <c r="Y5603" s="3">
        <v>-37.1</v>
      </c>
      <c r="Z5603" s="3">
        <v>9.6259999999999994</v>
      </c>
      <c r="AA5603" s="3">
        <v>-2.5169999999999999</v>
      </c>
      <c r="AB5603" s="3">
        <v>24.337</v>
      </c>
      <c r="AC5603" s="3">
        <v>-5.7939999999999996</v>
      </c>
      <c r="AD5603" s="3">
        <v>5.9989999999999997</v>
      </c>
      <c r="AE5603" s="3">
        <v>6.9619999999999997</v>
      </c>
      <c r="AF5603" s="3">
        <v>2.036</v>
      </c>
      <c r="AG5603" s="3">
        <v>12.118</v>
      </c>
      <c r="AH5603" s="3">
        <v>4.4930000000000003</v>
      </c>
      <c r="AI5603" s="3">
        <v>14.35</v>
      </c>
      <c r="AJ5603" s="3">
        <v>1.2689999999999999</v>
      </c>
      <c r="AK5603" s="3">
        <v>6.6079999999999997</v>
      </c>
      <c r="AL5603" s="3">
        <v>33.662999999999997</v>
      </c>
      <c r="AM5603" s="3">
        <v>42.206000000000003</v>
      </c>
      <c r="AN5603" s="3">
        <v>12.15</v>
      </c>
      <c r="AO5603" s="3">
        <v>2.5619999999999998</v>
      </c>
      <c r="AP5603" s="3">
        <v>-3.823</v>
      </c>
      <c r="AQ5603" s="3">
        <v>-5.101</v>
      </c>
      <c r="AR5603" s="3">
        <v>2.1</v>
      </c>
      <c r="AS5603" s="3">
        <v>7.6509999999999998</v>
      </c>
      <c r="AT5603" s="3">
        <v>-9.4280000000000008</v>
      </c>
      <c r="AU5603" s="3">
        <v>7.1719999999999997</v>
      </c>
      <c r="AV5603" s="3">
        <v>11.129</v>
      </c>
      <c r="AW5603" s="3">
        <v>8.827</v>
      </c>
      <c r="AX5603" s="3">
        <v>7.5179999999999998</v>
      </c>
      <c r="AY5603" s="3">
        <v>1.294</v>
      </c>
      <c r="AZ5603" s="3">
        <v>5.5640000000000001</v>
      </c>
      <c r="BA5603">
        <v>5.1150000000000002</v>
      </c>
      <c r="BB5603">
        <v>2017</v>
      </c>
    </row>
    <row r="5604" spans="1:54" hidden="1" x14ac:dyDescent="0.2">
      <c r="A5604">
        <v>692</v>
      </c>
      <c r="B5604" t="s">
        <v>431</v>
      </c>
      <c r="C5604" t="s">
        <v>284</v>
      </c>
      <c r="D5604" t="s">
        <v>96</v>
      </c>
      <c r="E5604" t="s">
        <v>283</v>
      </c>
      <c r="F5604" t="s">
        <v>282</v>
      </c>
      <c r="G5604" t="s">
        <v>275</v>
      </c>
      <c r="I5604" t="s">
        <v>1519</v>
      </c>
      <c r="J5604" s="3">
        <v>-0.8</v>
      </c>
      <c r="K5604" s="3">
        <v>-22.4</v>
      </c>
      <c r="L5604" s="3">
        <v>9.6</v>
      </c>
      <c r="M5604" s="3">
        <v>-24.4</v>
      </c>
      <c r="N5604" s="3">
        <v>-23.1</v>
      </c>
      <c r="O5604" s="3">
        <v>27</v>
      </c>
      <c r="P5604" s="3">
        <v>-24.6</v>
      </c>
      <c r="Q5604" s="3">
        <v>13.7</v>
      </c>
      <c r="R5604" s="3">
        <v>-9.8000000000000007</v>
      </c>
      <c r="S5604" s="3">
        <v>-3.3</v>
      </c>
      <c r="T5604" s="3">
        <v>-18.899999999999999</v>
      </c>
      <c r="U5604" s="3">
        <v>-14.4</v>
      </c>
      <c r="V5604" s="3">
        <v>-4.7</v>
      </c>
      <c r="W5604" s="3">
        <v>1.387</v>
      </c>
      <c r="X5604" s="3">
        <v>9.3170000000000002</v>
      </c>
      <c r="Y5604" s="3">
        <v>-9.8000000000000007</v>
      </c>
      <c r="Z5604" s="3">
        <v>14.691000000000001</v>
      </c>
      <c r="AA5604" s="3">
        <v>-5.6559999999999997</v>
      </c>
      <c r="AB5604" s="3">
        <v>35.301000000000002</v>
      </c>
      <c r="AC5604" s="3">
        <v>-8.3000000000000007</v>
      </c>
      <c r="AD5604" s="3">
        <v>7.9020000000000001</v>
      </c>
      <c r="AE5604" s="3">
        <v>3.6869999999999998</v>
      </c>
      <c r="AF5604" s="3">
        <v>0.95799999999999996</v>
      </c>
      <c r="AG5604" s="3">
        <v>17.183</v>
      </c>
      <c r="AH5604" s="3">
        <v>1.089</v>
      </c>
      <c r="AI5604" s="3">
        <v>20.869</v>
      </c>
      <c r="AJ5604" s="3">
        <v>-3.3620000000000001</v>
      </c>
      <c r="AK5604" s="3">
        <v>8.6170000000000009</v>
      </c>
      <c r="AL5604" s="3">
        <v>25.434999999999999</v>
      </c>
      <c r="AM5604" s="3">
        <v>51.338999999999999</v>
      </c>
      <c r="AN5604" s="3">
        <v>20.241</v>
      </c>
      <c r="AO5604" s="3">
        <v>-11.148</v>
      </c>
      <c r="AP5604" s="3">
        <v>-2.8170000000000002</v>
      </c>
      <c r="AQ5604" s="3">
        <v>1.399</v>
      </c>
      <c r="AR5604" s="3">
        <v>5.4779999999999998</v>
      </c>
      <c r="AS5604" s="3">
        <v>7.2709999999999999</v>
      </c>
      <c r="AT5604" s="3">
        <v>-14.14</v>
      </c>
      <c r="AU5604" s="3">
        <v>2.7360000000000002</v>
      </c>
      <c r="AV5604" s="3">
        <v>12.227</v>
      </c>
      <c r="AW5604" s="3">
        <v>9.1869999999999994</v>
      </c>
      <c r="AX5604" s="3">
        <v>8.0250000000000004</v>
      </c>
      <c r="AY5604" s="3">
        <v>-5.6449999999999996</v>
      </c>
      <c r="AZ5604" s="3">
        <v>4.6959999999999997</v>
      </c>
      <c r="BA5604">
        <v>2.5720000000000001</v>
      </c>
      <c r="BB5604">
        <v>2017</v>
      </c>
    </row>
    <row r="5605" spans="1:54" hidden="1" x14ac:dyDescent="0.2">
      <c r="A5605">
        <v>692</v>
      </c>
      <c r="B5605" t="s">
        <v>431</v>
      </c>
      <c r="C5605" t="s">
        <v>281</v>
      </c>
      <c r="D5605" t="s">
        <v>96</v>
      </c>
      <c r="E5605" t="s">
        <v>280</v>
      </c>
      <c r="F5605" t="s">
        <v>279</v>
      </c>
      <c r="G5605" t="s">
        <v>275</v>
      </c>
      <c r="I5605" t="s">
        <v>1519</v>
      </c>
      <c r="J5605" s="3">
        <v>23.457000000000001</v>
      </c>
      <c r="K5605" s="3">
        <v>20.576000000000001</v>
      </c>
      <c r="L5605" s="3">
        <v>-14.26</v>
      </c>
      <c r="M5605" s="3">
        <v>-9.8819999999999997</v>
      </c>
      <c r="N5605" s="3">
        <v>-4.6550000000000002</v>
      </c>
      <c r="O5605" s="3">
        <v>-1.99</v>
      </c>
      <c r="P5605" s="3">
        <v>-2.6589999999999998</v>
      </c>
      <c r="Q5605" s="3">
        <v>4.9139999999999997</v>
      </c>
      <c r="R5605" s="3">
        <v>-5.8879999999999999</v>
      </c>
      <c r="S5605" s="3">
        <v>-1.6319999999999999</v>
      </c>
      <c r="T5605" s="3">
        <v>-0.26300000000000001</v>
      </c>
      <c r="U5605" s="3">
        <v>-2.7869999999999999</v>
      </c>
      <c r="V5605" s="3">
        <v>11.465</v>
      </c>
      <c r="W5605" s="3">
        <v>-9.1850000000000005</v>
      </c>
      <c r="X5605" s="3">
        <v>9.9209999999999994</v>
      </c>
      <c r="Y5605" s="3">
        <v>0.2</v>
      </c>
      <c r="Z5605" s="3">
        <v>24.643000000000001</v>
      </c>
      <c r="AA5605" s="3">
        <v>-4.3730000000000002</v>
      </c>
      <c r="AB5605" s="3">
        <v>11.021000000000001</v>
      </c>
      <c r="AC5605" s="3">
        <v>-12.898</v>
      </c>
      <c r="AD5605" s="3">
        <v>43.226999999999997</v>
      </c>
      <c r="AE5605" s="3">
        <v>5.7089999999999996</v>
      </c>
      <c r="AF5605" s="3">
        <v>-8.5779999999999994</v>
      </c>
      <c r="AG5605" s="3">
        <v>6.5419999999999998</v>
      </c>
      <c r="AH5605" s="3">
        <v>9.2590000000000003</v>
      </c>
      <c r="AI5605" s="3">
        <v>-5.0910000000000002</v>
      </c>
      <c r="AJ5605" s="3">
        <v>1.982</v>
      </c>
      <c r="AK5605" s="3">
        <v>-5.0110000000000001</v>
      </c>
      <c r="AL5605" s="3">
        <v>-3.4529999999999998</v>
      </c>
      <c r="AM5605" s="3">
        <v>14.583</v>
      </c>
      <c r="AN5605" s="3">
        <v>20.873000000000001</v>
      </c>
      <c r="AO5605" s="3">
        <v>-16.588000000000001</v>
      </c>
      <c r="AP5605" s="3">
        <v>23.646999999999998</v>
      </c>
      <c r="AQ5605" s="3">
        <v>12.77</v>
      </c>
      <c r="AR5605" s="3">
        <v>21.58</v>
      </c>
      <c r="AS5605" s="3">
        <v>-2.7410000000000001</v>
      </c>
      <c r="AT5605" s="3">
        <v>-6.19</v>
      </c>
      <c r="AU5605" s="3">
        <v>10.849</v>
      </c>
      <c r="AV5605" s="3">
        <v>7.58</v>
      </c>
      <c r="AW5605" s="3">
        <v>9.0449999999999999</v>
      </c>
      <c r="AX5605" s="3">
        <v>8.7899999999999991</v>
      </c>
      <c r="AY5605" s="3">
        <v>31.547999999999998</v>
      </c>
      <c r="AZ5605" s="3">
        <v>2.8839999999999999</v>
      </c>
      <c r="BA5605">
        <v>2.5990000000000002</v>
      </c>
      <c r="BB5605">
        <v>2017</v>
      </c>
    </row>
    <row r="5606" spans="1:54" hidden="1" x14ac:dyDescent="0.2">
      <c r="A5606">
        <v>692</v>
      </c>
      <c r="B5606" t="s">
        <v>431</v>
      </c>
      <c r="C5606" t="s">
        <v>278</v>
      </c>
      <c r="D5606" t="s">
        <v>96</v>
      </c>
      <c r="E5606" t="s">
        <v>277</v>
      </c>
      <c r="F5606" t="s">
        <v>276</v>
      </c>
      <c r="G5606" t="s">
        <v>275</v>
      </c>
      <c r="I5606" t="s">
        <v>1519</v>
      </c>
      <c r="J5606" s="3">
        <v>20</v>
      </c>
      <c r="K5606" s="3">
        <v>19.3</v>
      </c>
      <c r="L5606" s="3">
        <v>-16.399999999999999</v>
      </c>
      <c r="M5606" s="3">
        <v>-10.7</v>
      </c>
      <c r="N5606" s="3">
        <v>-3.2</v>
      </c>
      <c r="O5606" s="3">
        <v>-5.9</v>
      </c>
      <c r="P5606" s="3">
        <v>-2.7</v>
      </c>
      <c r="Q5606" s="3">
        <v>6.9</v>
      </c>
      <c r="R5606" s="3">
        <v>-6.2</v>
      </c>
      <c r="S5606" s="3">
        <v>-4.4000000000000004</v>
      </c>
      <c r="T5606" s="3">
        <v>-5.8</v>
      </c>
      <c r="U5606" s="3">
        <v>-5.2</v>
      </c>
      <c r="V5606" s="3">
        <v>9.6999999999999993</v>
      </c>
      <c r="W5606" s="3">
        <v>-7.4880000000000004</v>
      </c>
      <c r="X5606" s="3">
        <v>-6.4950000000000001</v>
      </c>
      <c r="Y5606" s="3">
        <v>15.6</v>
      </c>
      <c r="Z5606" s="3">
        <v>26.942</v>
      </c>
      <c r="AA5606" s="3">
        <v>-5.2190000000000003</v>
      </c>
      <c r="AB5606" s="3">
        <v>14.821999999999999</v>
      </c>
      <c r="AC5606" s="3">
        <v>-13.922000000000001</v>
      </c>
      <c r="AD5606" s="3">
        <v>41.472999999999999</v>
      </c>
      <c r="AE5606" s="3">
        <v>-0.88400000000000001</v>
      </c>
      <c r="AF5606" s="3">
        <v>-10.862</v>
      </c>
      <c r="AG5606" s="3">
        <v>11.881</v>
      </c>
      <c r="AH5606" s="3">
        <v>6.2069999999999999</v>
      </c>
      <c r="AI5606" s="3">
        <v>-2.6379999999999999</v>
      </c>
      <c r="AJ5606" s="3">
        <v>2.415</v>
      </c>
      <c r="AK5606" s="3">
        <v>-1.5649999999999999</v>
      </c>
      <c r="AL5606" s="3">
        <v>-3.9929999999999999</v>
      </c>
      <c r="AM5606" s="3">
        <v>19.081</v>
      </c>
      <c r="AN5606" s="3">
        <v>20.494</v>
      </c>
      <c r="AO5606" s="3">
        <v>-12.702999999999999</v>
      </c>
      <c r="AP5606" s="3">
        <v>23.917000000000002</v>
      </c>
      <c r="AQ5606" s="3">
        <v>8.5779999999999994</v>
      </c>
      <c r="AR5606" s="3">
        <v>11.109</v>
      </c>
      <c r="AS5606" s="3">
        <v>-4.47</v>
      </c>
      <c r="AT5606" s="3">
        <v>-4.1760000000000002</v>
      </c>
      <c r="AU5606" s="3">
        <v>12.332000000000001</v>
      </c>
      <c r="AV5606" s="3">
        <v>8.7200000000000006</v>
      </c>
      <c r="AW5606" s="3">
        <v>10.391999999999999</v>
      </c>
      <c r="AX5606" s="3">
        <v>6.4720000000000004</v>
      </c>
      <c r="AY5606" s="3">
        <v>31.167999999999999</v>
      </c>
      <c r="AZ5606" s="3">
        <v>7.43</v>
      </c>
      <c r="BA5606">
        <v>2.931</v>
      </c>
      <c r="BB5606">
        <v>2017</v>
      </c>
    </row>
    <row r="5607" spans="1:54" hidden="1" x14ac:dyDescent="0.2">
      <c r="A5607">
        <v>692</v>
      </c>
      <c r="B5607" t="s">
        <v>431</v>
      </c>
      <c r="C5607" t="s">
        <v>274</v>
      </c>
      <c r="D5607" t="s">
        <v>96</v>
      </c>
      <c r="E5607" t="s">
        <v>273</v>
      </c>
      <c r="F5607" t="s">
        <v>272</v>
      </c>
      <c r="G5607" t="s">
        <v>271</v>
      </c>
    </row>
    <row r="5608" spans="1:54" hidden="1" x14ac:dyDescent="0.2">
      <c r="A5608">
        <v>692</v>
      </c>
      <c r="B5608" t="s">
        <v>431</v>
      </c>
      <c r="C5608" t="s">
        <v>270</v>
      </c>
      <c r="D5608" t="s">
        <v>96</v>
      </c>
      <c r="E5608" t="s">
        <v>269</v>
      </c>
      <c r="F5608" t="s">
        <v>268</v>
      </c>
      <c r="G5608" t="s">
        <v>264</v>
      </c>
      <c r="H5608" t="s">
        <v>263</v>
      </c>
    </row>
    <row r="5609" spans="1:54" hidden="1" x14ac:dyDescent="0.2">
      <c r="A5609">
        <v>692</v>
      </c>
      <c r="B5609" t="s">
        <v>431</v>
      </c>
      <c r="C5609" t="s">
        <v>267</v>
      </c>
      <c r="D5609" t="s">
        <v>96</v>
      </c>
      <c r="E5609" t="s">
        <v>266</v>
      </c>
      <c r="F5609" t="s">
        <v>265</v>
      </c>
      <c r="G5609" t="s">
        <v>264</v>
      </c>
      <c r="H5609" t="s">
        <v>263</v>
      </c>
      <c r="I5609" t="s">
        <v>1520</v>
      </c>
      <c r="J5609" s="3">
        <v>5.4359999999999999</v>
      </c>
      <c r="K5609" s="3">
        <v>5.6210000000000004</v>
      </c>
      <c r="L5609" s="3">
        <v>5.8159999999999998</v>
      </c>
      <c r="M5609" s="3">
        <v>6.0190000000000001</v>
      </c>
      <c r="N5609" s="3">
        <v>6.2240000000000002</v>
      </c>
      <c r="O5609" s="3">
        <v>6.431</v>
      </c>
      <c r="P5609" s="3">
        <v>6.6390000000000002</v>
      </c>
      <c r="Q5609" s="3">
        <v>6.8520000000000003</v>
      </c>
      <c r="R5609" s="3">
        <v>7.069</v>
      </c>
      <c r="S5609" s="3">
        <v>7.2919999999999998</v>
      </c>
      <c r="T5609" s="3">
        <v>7.5229999999999997</v>
      </c>
      <c r="U5609" s="3">
        <v>7.7709999999999999</v>
      </c>
      <c r="V5609" s="3">
        <v>8.0350000000000001</v>
      </c>
      <c r="W5609" s="3">
        <v>8.3140000000000001</v>
      </c>
      <c r="X5609" s="3">
        <v>8.6050000000000004</v>
      </c>
      <c r="Y5609" s="3">
        <v>8.9039999999999999</v>
      </c>
      <c r="Z5609" s="3">
        <v>9.2149999999999999</v>
      </c>
      <c r="AA5609" s="3">
        <v>9.5380000000000003</v>
      </c>
      <c r="AB5609" s="3">
        <v>9.8710000000000004</v>
      </c>
      <c r="AC5609" s="3">
        <v>10.177</v>
      </c>
      <c r="AD5609" s="3">
        <v>10.493</v>
      </c>
      <c r="AE5609" s="3">
        <v>11.06</v>
      </c>
      <c r="AF5609" s="3">
        <v>11.456</v>
      </c>
      <c r="AG5609" s="3">
        <v>11.834</v>
      </c>
      <c r="AH5609" s="3">
        <v>12.225</v>
      </c>
      <c r="AI5609" s="3">
        <v>12.792</v>
      </c>
      <c r="AJ5609" s="3">
        <v>13.247999999999999</v>
      </c>
      <c r="AK5609" s="3">
        <v>13.715999999999999</v>
      </c>
      <c r="AL5609" s="3">
        <v>14.198</v>
      </c>
      <c r="AM5609" s="3">
        <v>14.693</v>
      </c>
      <c r="AN5609" s="3">
        <v>15.148</v>
      </c>
      <c r="AO5609" s="3">
        <v>15.618</v>
      </c>
      <c r="AP5609" s="3">
        <v>16.102</v>
      </c>
      <c r="AQ5609" s="3">
        <v>16.600999999999999</v>
      </c>
      <c r="AR5609" s="3">
        <v>17.116</v>
      </c>
      <c r="AS5609" s="3">
        <v>17.646999999999998</v>
      </c>
      <c r="AT5609" s="3">
        <v>18.193999999999999</v>
      </c>
      <c r="AU5609" s="3">
        <v>18.757999999999999</v>
      </c>
      <c r="AV5609" s="3">
        <v>19.338999999999999</v>
      </c>
      <c r="AW5609" s="3">
        <v>19.939</v>
      </c>
      <c r="AX5609" s="3">
        <v>20.556999999999999</v>
      </c>
      <c r="AY5609" s="3">
        <v>21.193999999999999</v>
      </c>
      <c r="AZ5609" s="3">
        <v>21.850999999999999</v>
      </c>
      <c r="BA5609">
        <v>22.527999999999999</v>
      </c>
      <c r="BB5609">
        <v>2009</v>
      </c>
    </row>
    <row r="5610" spans="1:54" hidden="1" x14ac:dyDescent="0.2">
      <c r="A5610">
        <v>692</v>
      </c>
      <c r="B5610" t="s">
        <v>431</v>
      </c>
      <c r="C5610" t="s">
        <v>262</v>
      </c>
      <c r="D5610" t="s">
        <v>96</v>
      </c>
      <c r="E5610" t="s">
        <v>260</v>
      </c>
      <c r="F5610" t="s">
        <v>259</v>
      </c>
      <c r="G5610" t="s">
        <v>225</v>
      </c>
      <c r="H5610" t="s">
        <v>222</v>
      </c>
      <c r="I5610" t="s">
        <v>1521</v>
      </c>
      <c r="J5610" s="3" t="s">
        <v>215</v>
      </c>
      <c r="K5610" s="3" t="s">
        <v>215</v>
      </c>
      <c r="L5610" s="3" t="s">
        <v>215</v>
      </c>
      <c r="M5610" s="3" t="s">
        <v>215</v>
      </c>
      <c r="N5610" s="3" t="s">
        <v>215</v>
      </c>
      <c r="O5610" s="3" t="s">
        <v>215</v>
      </c>
      <c r="P5610" s="3" t="s">
        <v>215</v>
      </c>
      <c r="Q5610" s="3" t="s">
        <v>215</v>
      </c>
      <c r="R5610" s="3" t="s">
        <v>215</v>
      </c>
      <c r="S5610" s="3" t="s">
        <v>215</v>
      </c>
      <c r="T5610" s="3" t="s">
        <v>215</v>
      </c>
      <c r="U5610" s="3" t="s">
        <v>215</v>
      </c>
      <c r="V5610" s="3" t="s">
        <v>215</v>
      </c>
      <c r="W5610" s="3" t="s">
        <v>215</v>
      </c>
      <c r="X5610" s="3" t="s">
        <v>215</v>
      </c>
      <c r="Y5610" s="3">
        <v>106.55200000000001</v>
      </c>
      <c r="Z5610" s="3">
        <v>128.96</v>
      </c>
      <c r="AA5610" s="3">
        <v>140.02000000000001</v>
      </c>
      <c r="AB5610" s="3">
        <v>177.25</v>
      </c>
      <c r="AC5610" s="3">
        <v>166.42</v>
      </c>
      <c r="AD5610" s="3">
        <v>169.40600000000001</v>
      </c>
      <c r="AE5610" s="3">
        <v>199.286</v>
      </c>
      <c r="AF5610" s="3">
        <v>235.48500000000001</v>
      </c>
      <c r="AG5610" s="3">
        <v>232.7</v>
      </c>
      <c r="AH5610" s="3">
        <v>263</v>
      </c>
      <c r="AI5610" s="3">
        <v>323.12299999999999</v>
      </c>
      <c r="AJ5610" s="3">
        <v>1145.758</v>
      </c>
      <c r="AK5610" s="3">
        <v>455.51499999999999</v>
      </c>
      <c r="AL5610" s="3">
        <v>583.93200000000002</v>
      </c>
      <c r="AM5610" s="3">
        <v>474.48</v>
      </c>
      <c r="AN5610" s="3">
        <v>515.73699999999997</v>
      </c>
      <c r="AO5610" s="3">
        <v>542.255</v>
      </c>
      <c r="AP5610" s="3">
        <v>759.56500000000005</v>
      </c>
      <c r="AQ5610" s="3">
        <v>933.33699999999999</v>
      </c>
      <c r="AR5610" s="3">
        <v>936.30799999999999</v>
      </c>
      <c r="AS5610" s="3">
        <v>1001.309</v>
      </c>
      <c r="AT5610" s="3">
        <v>914.05799999999999</v>
      </c>
      <c r="AU5610" s="3">
        <v>1021.013</v>
      </c>
      <c r="AV5610" s="3">
        <v>1152.6780000000001</v>
      </c>
      <c r="AW5610" s="3">
        <v>1293.7439999999999</v>
      </c>
      <c r="AX5610" s="3">
        <v>1448.2429999999999</v>
      </c>
      <c r="AY5610" s="3">
        <v>1545.3689999999999</v>
      </c>
      <c r="AZ5610" s="3">
        <v>1701.3320000000001</v>
      </c>
      <c r="BA5610">
        <v>1821.441</v>
      </c>
      <c r="BB5610">
        <v>2017</v>
      </c>
    </row>
    <row r="5611" spans="1:54" hidden="1" x14ac:dyDescent="0.2">
      <c r="A5611">
        <v>692</v>
      </c>
      <c r="B5611" t="s">
        <v>431</v>
      </c>
      <c r="C5611" t="s">
        <v>261</v>
      </c>
      <c r="D5611" t="s">
        <v>96</v>
      </c>
      <c r="E5611" t="s">
        <v>260</v>
      </c>
      <c r="F5611" t="s">
        <v>259</v>
      </c>
      <c r="G5611" t="s">
        <v>217</v>
      </c>
      <c r="I5611" t="s">
        <v>258</v>
      </c>
      <c r="J5611" s="3" t="s">
        <v>215</v>
      </c>
      <c r="K5611" s="3" t="s">
        <v>215</v>
      </c>
      <c r="L5611" s="3" t="s">
        <v>215</v>
      </c>
      <c r="M5611" s="3" t="s">
        <v>215</v>
      </c>
      <c r="N5611" s="3" t="s">
        <v>215</v>
      </c>
      <c r="O5611" s="3" t="s">
        <v>215</v>
      </c>
      <c r="P5611" s="3" t="s">
        <v>215</v>
      </c>
      <c r="Q5611" s="3" t="s">
        <v>215</v>
      </c>
      <c r="R5611" s="3" t="s">
        <v>215</v>
      </c>
      <c r="S5611" s="3" t="s">
        <v>215</v>
      </c>
      <c r="T5611" s="3" t="s">
        <v>215</v>
      </c>
      <c r="U5611" s="3" t="s">
        <v>215</v>
      </c>
      <c r="V5611" s="3" t="s">
        <v>215</v>
      </c>
      <c r="W5611" s="3" t="s">
        <v>215</v>
      </c>
      <c r="X5611" s="3" t="s">
        <v>215</v>
      </c>
      <c r="Y5611" s="3">
        <v>12.157</v>
      </c>
      <c r="Z5611" s="3">
        <v>13.411</v>
      </c>
      <c r="AA5611" s="3">
        <v>13.859</v>
      </c>
      <c r="AB5611" s="3">
        <v>15.191000000000001</v>
      </c>
      <c r="AC5611" s="3">
        <v>14.129</v>
      </c>
      <c r="AD5611" s="3">
        <v>14.28</v>
      </c>
      <c r="AE5611" s="3">
        <v>14.99</v>
      </c>
      <c r="AF5611" s="3">
        <v>16.358000000000001</v>
      </c>
      <c r="AG5611" s="3">
        <v>15.166</v>
      </c>
      <c r="AH5611" s="3">
        <v>17.184999999999999</v>
      </c>
      <c r="AI5611" s="3">
        <v>18.184000000000001</v>
      </c>
      <c r="AJ5611" s="3">
        <v>60.087000000000003</v>
      </c>
      <c r="AK5611" s="3">
        <v>22.187999999999999</v>
      </c>
      <c r="AL5611" s="3">
        <v>24.132999999999999</v>
      </c>
      <c r="AM5611" s="3">
        <v>18.617999999999999</v>
      </c>
      <c r="AN5611" s="3">
        <v>18.209</v>
      </c>
      <c r="AO5611" s="3">
        <v>17.93</v>
      </c>
      <c r="AP5611" s="3">
        <v>21.431000000000001</v>
      </c>
      <c r="AQ5611" s="3">
        <v>24.638000000000002</v>
      </c>
      <c r="AR5611" s="3">
        <v>23.01</v>
      </c>
      <c r="AS5611" s="3">
        <v>23.456</v>
      </c>
      <c r="AT5611" s="3">
        <v>20.475000000000001</v>
      </c>
      <c r="AU5611" s="3">
        <v>21.295000000000002</v>
      </c>
      <c r="AV5611" s="3">
        <v>22.074000000000002</v>
      </c>
      <c r="AW5611" s="3">
        <v>23.077999999999999</v>
      </c>
      <c r="AX5611" s="3">
        <v>24.01</v>
      </c>
      <c r="AY5611" s="3">
        <v>23.501000000000001</v>
      </c>
      <c r="AZ5611" s="3">
        <v>23.934999999999999</v>
      </c>
      <c r="BA5611">
        <v>23.8</v>
      </c>
      <c r="BB5611">
        <v>2017</v>
      </c>
    </row>
    <row r="5612" spans="1:54" hidden="1" x14ac:dyDescent="0.2">
      <c r="A5612">
        <v>692</v>
      </c>
      <c r="B5612" t="s">
        <v>431</v>
      </c>
      <c r="C5612" t="s">
        <v>257</v>
      </c>
      <c r="D5612" t="s">
        <v>96</v>
      </c>
      <c r="E5612" t="s">
        <v>255</v>
      </c>
      <c r="F5612" t="s">
        <v>254</v>
      </c>
      <c r="G5612" t="s">
        <v>225</v>
      </c>
      <c r="H5612" t="s">
        <v>222</v>
      </c>
      <c r="I5612" t="s">
        <v>1521</v>
      </c>
      <c r="J5612" s="3" t="s">
        <v>215</v>
      </c>
      <c r="K5612" s="3" t="s">
        <v>215</v>
      </c>
      <c r="L5612" s="3" t="s">
        <v>215</v>
      </c>
      <c r="M5612" s="3" t="s">
        <v>215</v>
      </c>
      <c r="N5612" s="3" t="s">
        <v>215</v>
      </c>
      <c r="O5612" s="3" t="s">
        <v>215</v>
      </c>
      <c r="P5612" s="3" t="s">
        <v>215</v>
      </c>
      <c r="Q5612" s="3" t="s">
        <v>215</v>
      </c>
      <c r="R5612" s="3" t="s">
        <v>215</v>
      </c>
      <c r="S5612" s="3" t="s">
        <v>215</v>
      </c>
      <c r="T5612" s="3" t="s">
        <v>215</v>
      </c>
      <c r="U5612" s="3" t="s">
        <v>215</v>
      </c>
      <c r="V5612" s="3" t="s">
        <v>215</v>
      </c>
      <c r="W5612" s="3" t="s">
        <v>215</v>
      </c>
      <c r="X5612" s="3" t="s">
        <v>215</v>
      </c>
      <c r="Y5612" s="3">
        <v>148.66300000000001</v>
      </c>
      <c r="Z5612" s="3">
        <v>135.72999999999999</v>
      </c>
      <c r="AA5612" s="3">
        <v>174.82</v>
      </c>
      <c r="AB5612" s="3">
        <v>212.34</v>
      </c>
      <c r="AC5612" s="3">
        <v>234.37</v>
      </c>
      <c r="AD5612" s="3">
        <v>217.41800000000001</v>
      </c>
      <c r="AE5612" s="3">
        <v>246.37299999999999</v>
      </c>
      <c r="AF5612" s="3">
        <v>278.31900000000002</v>
      </c>
      <c r="AG5612" s="3">
        <v>275.36500000000001</v>
      </c>
      <c r="AH5612" s="3">
        <v>316.71699999999998</v>
      </c>
      <c r="AI5612" s="3">
        <v>358.52100000000002</v>
      </c>
      <c r="AJ5612" s="3">
        <v>376.54599999999999</v>
      </c>
      <c r="AK5612" s="3">
        <v>475.94200000000001</v>
      </c>
      <c r="AL5612" s="3">
        <v>547.86699999999996</v>
      </c>
      <c r="AM5612" s="3">
        <v>609.86500000000001</v>
      </c>
      <c r="AN5612" s="3">
        <v>584.07000000000005</v>
      </c>
      <c r="AO5612" s="3">
        <v>586.99699999999996</v>
      </c>
      <c r="AP5612" s="3">
        <v>799.19</v>
      </c>
      <c r="AQ5612" s="3">
        <v>1030.296</v>
      </c>
      <c r="AR5612" s="3">
        <v>1263.7349999999999</v>
      </c>
      <c r="AS5612" s="3">
        <v>1387.6859999999999</v>
      </c>
      <c r="AT5612" s="3">
        <v>1187.914</v>
      </c>
      <c r="AU5612" s="3">
        <v>1267.8409999999999</v>
      </c>
      <c r="AV5612" s="3">
        <v>1470.6179999999999</v>
      </c>
      <c r="AW5612" s="3">
        <v>1616.9860000000001</v>
      </c>
      <c r="AX5612" s="3">
        <v>1700.0630000000001</v>
      </c>
      <c r="AY5612" s="3">
        <v>1729.297</v>
      </c>
      <c r="AZ5612" s="3">
        <v>1901.83</v>
      </c>
      <c r="BA5612">
        <v>2033.8630000000001</v>
      </c>
      <c r="BB5612">
        <v>2017</v>
      </c>
    </row>
    <row r="5613" spans="1:54" hidden="1" x14ac:dyDescent="0.2">
      <c r="A5613">
        <v>692</v>
      </c>
      <c r="B5613" t="s">
        <v>431</v>
      </c>
      <c r="C5613" t="s">
        <v>256</v>
      </c>
      <c r="D5613" t="s">
        <v>96</v>
      </c>
      <c r="E5613" t="s">
        <v>255</v>
      </c>
      <c r="F5613" t="s">
        <v>254</v>
      </c>
      <c r="G5613" t="s">
        <v>217</v>
      </c>
      <c r="I5613" t="s">
        <v>253</v>
      </c>
      <c r="J5613" s="3" t="s">
        <v>215</v>
      </c>
      <c r="K5613" s="3" t="s">
        <v>215</v>
      </c>
      <c r="L5613" s="3" t="s">
        <v>215</v>
      </c>
      <c r="M5613" s="3" t="s">
        <v>215</v>
      </c>
      <c r="N5613" s="3" t="s">
        <v>215</v>
      </c>
      <c r="O5613" s="3" t="s">
        <v>215</v>
      </c>
      <c r="P5613" s="3" t="s">
        <v>215</v>
      </c>
      <c r="Q5613" s="3" t="s">
        <v>215</v>
      </c>
      <c r="R5613" s="3" t="s">
        <v>215</v>
      </c>
      <c r="S5613" s="3" t="s">
        <v>215</v>
      </c>
      <c r="T5613" s="3" t="s">
        <v>215</v>
      </c>
      <c r="U5613" s="3" t="s">
        <v>215</v>
      </c>
      <c r="V5613" s="3" t="s">
        <v>215</v>
      </c>
      <c r="W5613" s="3" t="s">
        <v>215</v>
      </c>
      <c r="X5613" s="3" t="s">
        <v>215</v>
      </c>
      <c r="Y5613" s="3">
        <v>16.960999999999999</v>
      </c>
      <c r="Z5613" s="3">
        <v>14.115</v>
      </c>
      <c r="AA5613" s="3">
        <v>17.303999999999998</v>
      </c>
      <c r="AB5613" s="3">
        <v>18.199000000000002</v>
      </c>
      <c r="AC5613" s="3">
        <v>19.898</v>
      </c>
      <c r="AD5613" s="3">
        <v>18.327999999999999</v>
      </c>
      <c r="AE5613" s="3">
        <v>18.532</v>
      </c>
      <c r="AF5613" s="3">
        <v>19.334</v>
      </c>
      <c r="AG5613" s="3">
        <v>17.946999999999999</v>
      </c>
      <c r="AH5613" s="3">
        <v>20.693999999999999</v>
      </c>
      <c r="AI5613" s="3">
        <v>20.175999999999998</v>
      </c>
      <c r="AJ5613" s="3">
        <v>19.747</v>
      </c>
      <c r="AK5613" s="3">
        <v>23.183</v>
      </c>
      <c r="AL5613" s="3">
        <v>22.641999999999999</v>
      </c>
      <c r="AM5613" s="3">
        <v>23.931000000000001</v>
      </c>
      <c r="AN5613" s="3">
        <v>20.622</v>
      </c>
      <c r="AO5613" s="3">
        <v>19.41</v>
      </c>
      <c r="AP5613" s="3">
        <v>22.548999999999999</v>
      </c>
      <c r="AQ5613" s="3">
        <v>27.196999999999999</v>
      </c>
      <c r="AR5613" s="3">
        <v>31.056000000000001</v>
      </c>
      <c r="AS5613" s="3">
        <v>32.506999999999998</v>
      </c>
      <c r="AT5613" s="3">
        <v>26.609000000000002</v>
      </c>
      <c r="AU5613" s="3">
        <v>26.443000000000001</v>
      </c>
      <c r="AV5613" s="3">
        <v>28.161999999999999</v>
      </c>
      <c r="AW5613" s="3">
        <v>28.844000000000001</v>
      </c>
      <c r="AX5613" s="3">
        <v>28.184999999999999</v>
      </c>
      <c r="AY5613" s="3">
        <v>26.298999999999999</v>
      </c>
      <c r="AZ5613" s="3">
        <v>26.756</v>
      </c>
      <c r="BA5613">
        <v>26.576000000000001</v>
      </c>
      <c r="BB5613">
        <v>2017</v>
      </c>
    </row>
    <row r="5614" spans="1:54" hidden="1" x14ac:dyDescent="0.2">
      <c r="A5614">
        <v>692</v>
      </c>
      <c r="B5614" t="s">
        <v>431</v>
      </c>
      <c r="C5614" t="s">
        <v>252</v>
      </c>
      <c r="D5614" t="s">
        <v>96</v>
      </c>
      <c r="E5614" t="s">
        <v>250</v>
      </c>
      <c r="F5614" t="s">
        <v>249</v>
      </c>
      <c r="G5614" t="s">
        <v>225</v>
      </c>
      <c r="H5614" t="s">
        <v>222</v>
      </c>
      <c r="I5614" t="s">
        <v>1521</v>
      </c>
      <c r="J5614" s="3" t="s">
        <v>215</v>
      </c>
      <c r="K5614" s="3" t="s">
        <v>215</v>
      </c>
      <c r="L5614" s="3" t="s">
        <v>215</v>
      </c>
      <c r="M5614" s="3" t="s">
        <v>215</v>
      </c>
      <c r="N5614" s="3" t="s">
        <v>215</v>
      </c>
      <c r="O5614" s="3" t="s">
        <v>215</v>
      </c>
      <c r="P5614" s="3" t="s">
        <v>215</v>
      </c>
      <c r="Q5614" s="3" t="s">
        <v>215</v>
      </c>
      <c r="R5614" s="3" t="s">
        <v>215</v>
      </c>
      <c r="S5614" s="3" t="s">
        <v>215</v>
      </c>
      <c r="T5614" s="3" t="s">
        <v>215</v>
      </c>
      <c r="U5614" s="3" t="s">
        <v>215</v>
      </c>
      <c r="V5614" s="3" t="s">
        <v>215</v>
      </c>
      <c r="W5614" s="3" t="s">
        <v>215</v>
      </c>
      <c r="X5614" s="3" t="s">
        <v>215</v>
      </c>
      <c r="Y5614" s="3">
        <v>-42.110999999999997</v>
      </c>
      <c r="Z5614" s="3">
        <v>-6.77</v>
      </c>
      <c r="AA5614" s="3">
        <v>-34.799999999999997</v>
      </c>
      <c r="AB5614" s="3">
        <v>-35.090000000000003</v>
      </c>
      <c r="AC5614" s="3">
        <v>-67.95</v>
      </c>
      <c r="AD5614" s="3">
        <v>-48.012</v>
      </c>
      <c r="AE5614" s="3">
        <v>-47.087000000000003</v>
      </c>
      <c r="AF5614" s="3">
        <v>-42.834000000000003</v>
      </c>
      <c r="AG5614" s="3">
        <v>-42.664999999999999</v>
      </c>
      <c r="AH5614" s="3">
        <v>-53.716999999999999</v>
      </c>
      <c r="AI5614" s="3">
        <v>-35.398000000000003</v>
      </c>
      <c r="AJ5614" s="3">
        <v>769.21199999999999</v>
      </c>
      <c r="AK5614" s="3">
        <v>-20.427</v>
      </c>
      <c r="AL5614" s="3">
        <v>36.064999999999998</v>
      </c>
      <c r="AM5614" s="3">
        <v>-135.38499999999999</v>
      </c>
      <c r="AN5614" s="3">
        <v>-68.331999999999994</v>
      </c>
      <c r="AO5614" s="3">
        <v>-44.743000000000002</v>
      </c>
      <c r="AP5614" s="3">
        <v>-39.625</v>
      </c>
      <c r="AQ5614" s="3">
        <v>-96.959000000000003</v>
      </c>
      <c r="AR5614" s="3">
        <v>-327.42599999999999</v>
      </c>
      <c r="AS5614" s="3">
        <v>-386.37700000000001</v>
      </c>
      <c r="AT5614" s="3">
        <v>-273.85599999999999</v>
      </c>
      <c r="AU5614" s="3">
        <v>-246.827</v>
      </c>
      <c r="AV5614" s="3">
        <v>-317.94</v>
      </c>
      <c r="AW5614" s="3">
        <v>-323.24200000000002</v>
      </c>
      <c r="AX5614" s="3">
        <v>-251.82</v>
      </c>
      <c r="AY5614" s="3">
        <v>-183.92699999999999</v>
      </c>
      <c r="AZ5614" s="3">
        <v>-200.49799999999999</v>
      </c>
      <c r="BA5614">
        <v>-212.422</v>
      </c>
      <c r="BB5614">
        <v>2017</v>
      </c>
    </row>
    <row r="5615" spans="1:54" hidden="1" x14ac:dyDescent="0.2">
      <c r="A5615">
        <v>692</v>
      </c>
      <c r="B5615" t="s">
        <v>431</v>
      </c>
      <c r="C5615" t="s">
        <v>251</v>
      </c>
      <c r="D5615" t="s">
        <v>96</v>
      </c>
      <c r="E5615" t="s">
        <v>250</v>
      </c>
      <c r="F5615" t="s">
        <v>249</v>
      </c>
      <c r="G5615" t="s">
        <v>217</v>
      </c>
      <c r="I5615" t="s">
        <v>248</v>
      </c>
      <c r="J5615" s="3" t="s">
        <v>215</v>
      </c>
      <c r="K5615" s="3" t="s">
        <v>215</v>
      </c>
      <c r="L5615" s="3" t="s">
        <v>215</v>
      </c>
      <c r="M5615" s="3" t="s">
        <v>215</v>
      </c>
      <c r="N5615" s="3" t="s">
        <v>215</v>
      </c>
      <c r="O5615" s="3" t="s">
        <v>215</v>
      </c>
      <c r="P5615" s="3" t="s">
        <v>215</v>
      </c>
      <c r="Q5615" s="3" t="s">
        <v>215</v>
      </c>
      <c r="R5615" s="3" t="s">
        <v>215</v>
      </c>
      <c r="S5615" s="3" t="s">
        <v>215</v>
      </c>
      <c r="T5615" s="3" t="s">
        <v>215</v>
      </c>
      <c r="U5615" s="3" t="s">
        <v>215</v>
      </c>
      <c r="V5615" s="3" t="s">
        <v>215</v>
      </c>
      <c r="W5615" s="3" t="s">
        <v>215</v>
      </c>
      <c r="X5615" s="3" t="s">
        <v>215</v>
      </c>
      <c r="Y5615" s="3">
        <v>-4.8040000000000003</v>
      </c>
      <c r="Z5615" s="3">
        <v>-0.70399999999999996</v>
      </c>
      <c r="AA5615" s="3">
        <v>-3.444</v>
      </c>
      <c r="AB5615" s="3">
        <v>-3.0070000000000001</v>
      </c>
      <c r="AC5615" s="3">
        <v>-5.7690000000000001</v>
      </c>
      <c r="AD5615" s="3">
        <v>-4.0469999999999997</v>
      </c>
      <c r="AE5615" s="3">
        <v>-3.5419999999999998</v>
      </c>
      <c r="AF5615" s="3">
        <v>-2.976</v>
      </c>
      <c r="AG5615" s="3">
        <v>-2.7810000000000001</v>
      </c>
      <c r="AH5615" s="3">
        <v>-3.51</v>
      </c>
      <c r="AI5615" s="3">
        <v>-1.992</v>
      </c>
      <c r="AJ5615" s="3">
        <v>40.340000000000003</v>
      </c>
      <c r="AK5615" s="3">
        <v>-0.995</v>
      </c>
      <c r="AL5615" s="3">
        <v>1.49</v>
      </c>
      <c r="AM5615" s="3">
        <v>-5.3120000000000003</v>
      </c>
      <c r="AN5615" s="3">
        <v>-2.4129999999999998</v>
      </c>
      <c r="AO5615" s="3">
        <v>-1.4790000000000001</v>
      </c>
      <c r="AP5615" s="3">
        <v>-1.1180000000000001</v>
      </c>
      <c r="AQ5615" s="3">
        <v>-2.5590000000000002</v>
      </c>
      <c r="AR5615" s="3">
        <v>-8.0470000000000006</v>
      </c>
      <c r="AS5615" s="3">
        <v>-9.0510000000000002</v>
      </c>
      <c r="AT5615" s="3">
        <v>-6.1340000000000003</v>
      </c>
      <c r="AU5615" s="3">
        <v>-5.1479999999999997</v>
      </c>
      <c r="AV5615" s="3">
        <v>-6.0890000000000004</v>
      </c>
      <c r="AW5615" s="3">
        <v>-5.766</v>
      </c>
      <c r="AX5615" s="3">
        <v>-4.1749999999999998</v>
      </c>
      <c r="AY5615" s="3">
        <v>-2.7970000000000002</v>
      </c>
      <c r="AZ5615" s="3">
        <v>-2.8210000000000002</v>
      </c>
      <c r="BA5615">
        <v>-2.7759999999999998</v>
      </c>
      <c r="BB5615">
        <v>2017</v>
      </c>
    </row>
    <row r="5616" spans="1:54" hidden="1" x14ac:dyDescent="0.2">
      <c r="A5616">
        <v>692</v>
      </c>
      <c r="B5616" t="s">
        <v>431</v>
      </c>
      <c r="C5616" t="s">
        <v>247</v>
      </c>
      <c r="D5616" t="s">
        <v>96</v>
      </c>
      <c r="E5616" t="s">
        <v>245</v>
      </c>
      <c r="F5616" t="s">
        <v>244</v>
      </c>
      <c r="G5616" t="s">
        <v>225</v>
      </c>
      <c r="H5616" t="s">
        <v>222</v>
      </c>
    </row>
    <row r="5617" spans="1:54" hidden="1" x14ac:dyDescent="0.2">
      <c r="A5617">
        <v>692</v>
      </c>
      <c r="B5617" t="s">
        <v>431</v>
      </c>
      <c r="C5617" t="s">
        <v>246</v>
      </c>
      <c r="D5617" t="s">
        <v>96</v>
      </c>
      <c r="E5617" t="s">
        <v>245</v>
      </c>
      <c r="F5617" t="s">
        <v>244</v>
      </c>
      <c r="G5617" t="s">
        <v>243</v>
      </c>
    </row>
    <row r="5618" spans="1:54" hidden="1" x14ac:dyDescent="0.2">
      <c r="A5618">
        <v>692</v>
      </c>
      <c r="B5618" t="s">
        <v>431</v>
      </c>
      <c r="C5618" t="s">
        <v>242</v>
      </c>
      <c r="D5618" t="s">
        <v>96</v>
      </c>
      <c r="E5618" t="s">
        <v>240</v>
      </c>
      <c r="F5618" t="s">
        <v>239</v>
      </c>
      <c r="G5618" t="s">
        <v>225</v>
      </c>
      <c r="H5618" t="s">
        <v>222</v>
      </c>
      <c r="I5618" t="s">
        <v>1521</v>
      </c>
      <c r="J5618" s="3" t="s">
        <v>215</v>
      </c>
      <c r="K5618" s="3" t="s">
        <v>215</v>
      </c>
      <c r="L5618" s="3" t="s">
        <v>215</v>
      </c>
      <c r="M5618" s="3" t="s">
        <v>215</v>
      </c>
      <c r="N5618" s="3" t="s">
        <v>215</v>
      </c>
      <c r="O5618" s="3" t="s">
        <v>215</v>
      </c>
      <c r="P5618" s="3" t="s">
        <v>215</v>
      </c>
      <c r="Q5618" s="3" t="s">
        <v>215</v>
      </c>
      <c r="R5618" s="3" t="s">
        <v>215</v>
      </c>
      <c r="S5618" s="3" t="s">
        <v>215</v>
      </c>
      <c r="T5618" s="3" t="s">
        <v>215</v>
      </c>
      <c r="U5618" s="3" t="s">
        <v>215</v>
      </c>
      <c r="V5618" s="3" t="s">
        <v>215</v>
      </c>
      <c r="W5618" s="3" t="s">
        <v>215</v>
      </c>
      <c r="X5618" s="3" t="s">
        <v>215</v>
      </c>
      <c r="Y5618" s="3">
        <v>-20.100999999999999</v>
      </c>
      <c r="Z5618" s="3">
        <v>10.06</v>
      </c>
      <c r="AA5618" s="3">
        <v>-18.260000000000002</v>
      </c>
      <c r="AB5618" s="3">
        <v>-15.87</v>
      </c>
      <c r="AC5618" s="3">
        <v>-48.22</v>
      </c>
      <c r="AD5618" s="3">
        <v>-26.422000000000001</v>
      </c>
      <c r="AE5618" s="3">
        <v>-21.687000000000001</v>
      </c>
      <c r="AF5618" s="3">
        <v>-20.204000000000001</v>
      </c>
      <c r="AG5618" s="3">
        <v>-25.3</v>
      </c>
      <c r="AH5618" s="3">
        <v>-45.591000000000001</v>
      </c>
      <c r="AI5618" s="3">
        <v>-25.266999999999999</v>
      </c>
      <c r="AJ5618" s="3">
        <v>774.11199999999997</v>
      </c>
      <c r="AK5618" s="3">
        <v>-13.361000000000001</v>
      </c>
      <c r="AL5618" s="3">
        <v>41.564999999999998</v>
      </c>
      <c r="AM5618" s="3">
        <v>-129.614</v>
      </c>
      <c r="AN5618" s="3">
        <v>-62.343000000000004</v>
      </c>
      <c r="AO5618" s="3">
        <v>-34.521999999999998</v>
      </c>
      <c r="AP5618" s="3">
        <v>-28.75</v>
      </c>
      <c r="AQ5618" s="3">
        <v>-85.465000000000003</v>
      </c>
      <c r="AR5618" s="3">
        <v>-311.39800000000002</v>
      </c>
      <c r="AS5618" s="3">
        <v>-359.82299999999998</v>
      </c>
      <c r="AT5618" s="3">
        <v>-231.92500000000001</v>
      </c>
      <c r="AU5618" s="3">
        <v>-196.92099999999999</v>
      </c>
      <c r="AV5618" s="3">
        <v>-263.74</v>
      </c>
      <c r="AW5618" s="3">
        <v>-256.18400000000003</v>
      </c>
      <c r="AX5618" s="3">
        <v>-182.61</v>
      </c>
      <c r="AY5618" s="3">
        <v>-115.883</v>
      </c>
      <c r="AZ5618" s="3">
        <v>-129.98099999999999</v>
      </c>
      <c r="BA5618">
        <v>-139.32499999999999</v>
      </c>
      <c r="BB5618">
        <v>2017</v>
      </c>
    </row>
    <row r="5619" spans="1:54" hidden="1" x14ac:dyDescent="0.2">
      <c r="A5619">
        <v>692</v>
      </c>
      <c r="B5619" t="s">
        <v>431</v>
      </c>
      <c r="C5619" t="s">
        <v>241</v>
      </c>
      <c r="D5619" t="s">
        <v>96</v>
      </c>
      <c r="E5619" t="s">
        <v>240</v>
      </c>
      <c r="F5619" t="s">
        <v>239</v>
      </c>
      <c r="G5619" t="s">
        <v>217</v>
      </c>
      <c r="I5619" t="s">
        <v>238</v>
      </c>
      <c r="J5619" s="3" t="s">
        <v>215</v>
      </c>
      <c r="K5619" s="3" t="s">
        <v>215</v>
      </c>
      <c r="L5619" s="3" t="s">
        <v>215</v>
      </c>
      <c r="M5619" s="3" t="s">
        <v>215</v>
      </c>
      <c r="N5619" s="3" t="s">
        <v>215</v>
      </c>
      <c r="O5619" s="3" t="s">
        <v>215</v>
      </c>
      <c r="P5619" s="3" t="s">
        <v>215</v>
      </c>
      <c r="Q5619" s="3" t="s">
        <v>215</v>
      </c>
      <c r="R5619" s="3" t="s">
        <v>215</v>
      </c>
      <c r="S5619" s="3" t="s">
        <v>215</v>
      </c>
      <c r="T5619" s="3" t="s">
        <v>215</v>
      </c>
      <c r="U5619" s="3" t="s">
        <v>215</v>
      </c>
      <c r="V5619" s="3" t="s">
        <v>215</v>
      </c>
      <c r="W5619" s="3" t="s">
        <v>215</v>
      </c>
      <c r="X5619" s="3" t="s">
        <v>215</v>
      </c>
      <c r="Y5619" s="3">
        <v>-2.2930000000000001</v>
      </c>
      <c r="Z5619" s="3">
        <v>1.046</v>
      </c>
      <c r="AA5619" s="3">
        <v>-1.8069999999999999</v>
      </c>
      <c r="AB5619" s="3">
        <v>-1.36</v>
      </c>
      <c r="AC5619" s="3">
        <v>-4.0940000000000003</v>
      </c>
      <c r="AD5619" s="3">
        <v>-2.2269999999999999</v>
      </c>
      <c r="AE5619" s="3">
        <v>-1.631</v>
      </c>
      <c r="AF5619" s="3">
        <v>-1.4039999999999999</v>
      </c>
      <c r="AG5619" s="3">
        <v>-1.649</v>
      </c>
      <c r="AH5619" s="3">
        <v>-2.9790000000000001</v>
      </c>
      <c r="AI5619" s="3">
        <v>-1.4219999999999999</v>
      </c>
      <c r="AJ5619" s="3">
        <v>40.597000000000001</v>
      </c>
      <c r="AK5619" s="3">
        <v>-0.65100000000000002</v>
      </c>
      <c r="AL5619" s="3">
        <v>1.718</v>
      </c>
      <c r="AM5619" s="3">
        <v>-5.0860000000000003</v>
      </c>
      <c r="AN5619" s="3">
        <v>-2.2010000000000001</v>
      </c>
      <c r="AO5619" s="3">
        <v>-1.141</v>
      </c>
      <c r="AP5619" s="3">
        <v>-0.81100000000000005</v>
      </c>
      <c r="AQ5619" s="3">
        <v>-2.2559999999999998</v>
      </c>
      <c r="AR5619" s="3">
        <v>-7.6529999999999996</v>
      </c>
      <c r="AS5619" s="3">
        <v>-8.4290000000000003</v>
      </c>
      <c r="AT5619" s="3">
        <v>-5.1950000000000003</v>
      </c>
      <c r="AU5619" s="3">
        <v>-4.1070000000000002</v>
      </c>
      <c r="AV5619" s="3">
        <v>-5.0510000000000002</v>
      </c>
      <c r="AW5619" s="3">
        <v>-4.57</v>
      </c>
      <c r="AX5619" s="3">
        <v>-3.0270000000000001</v>
      </c>
      <c r="AY5619" s="3">
        <v>-1.762</v>
      </c>
      <c r="AZ5619" s="3">
        <v>-1.829</v>
      </c>
      <c r="BA5619">
        <v>-1.821</v>
      </c>
      <c r="BB5619">
        <v>2017</v>
      </c>
    </row>
    <row r="5620" spans="1:54" hidden="1" x14ac:dyDescent="0.2">
      <c r="A5620">
        <v>692</v>
      </c>
      <c r="B5620" t="s">
        <v>431</v>
      </c>
      <c r="C5620" t="s">
        <v>237</v>
      </c>
      <c r="D5620" t="s">
        <v>96</v>
      </c>
      <c r="E5620" t="s">
        <v>235</v>
      </c>
      <c r="F5620" t="s">
        <v>234</v>
      </c>
      <c r="G5620" t="s">
        <v>225</v>
      </c>
      <c r="H5620" t="s">
        <v>222</v>
      </c>
      <c r="I5620" t="s">
        <v>1521</v>
      </c>
      <c r="J5620" s="3" t="s">
        <v>215</v>
      </c>
      <c r="K5620" s="3" t="s">
        <v>215</v>
      </c>
      <c r="L5620" s="3" t="s">
        <v>215</v>
      </c>
      <c r="M5620" s="3" t="s">
        <v>215</v>
      </c>
      <c r="N5620" s="3" t="s">
        <v>215</v>
      </c>
      <c r="O5620" s="3" t="s">
        <v>215</v>
      </c>
      <c r="P5620" s="3" t="s">
        <v>215</v>
      </c>
      <c r="Q5620" s="3" t="s">
        <v>215</v>
      </c>
      <c r="R5620" s="3" t="s">
        <v>215</v>
      </c>
      <c r="S5620" s="3" t="s">
        <v>215</v>
      </c>
      <c r="T5620" s="3" t="s">
        <v>215</v>
      </c>
      <c r="U5620" s="3" t="s">
        <v>215</v>
      </c>
      <c r="V5620" s="3" t="s">
        <v>215</v>
      </c>
      <c r="W5620" s="3" t="s">
        <v>215</v>
      </c>
      <c r="X5620" s="3" t="s">
        <v>215</v>
      </c>
      <c r="Y5620" s="3">
        <v>794.577</v>
      </c>
      <c r="Z5620" s="3">
        <v>778.69100000000003</v>
      </c>
      <c r="AA5620" s="3">
        <v>920.42100000000005</v>
      </c>
      <c r="AB5620" s="3">
        <v>952.77200000000005</v>
      </c>
      <c r="AC5620" s="3">
        <v>986.21100000000001</v>
      </c>
      <c r="AD5620" s="3">
        <v>1053.8050000000001</v>
      </c>
      <c r="AE5620" s="3">
        <v>1399.645</v>
      </c>
      <c r="AF5620" s="3">
        <v>1514.123</v>
      </c>
      <c r="AG5620" s="3">
        <v>1285.771</v>
      </c>
      <c r="AH5620" s="3">
        <v>1142.654</v>
      </c>
      <c r="AI5620" s="3">
        <v>1136.0409999999999</v>
      </c>
      <c r="AJ5620" s="3">
        <v>459.46600000000001</v>
      </c>
      <c r="AK5620" s="3">
        <v>395.77600000000001</v>
      </c>
      <c r="AL5620" s="3">
        <v>310.95100000000002</v>
      </c>
      <c r="AM5620" s="3">
        <v>591.91999999999996</v>
      </c>
      <c r="AN5620" s="3">
        <v>571.35900000000004</v>
      </c>
      <c r="AO5620" s="3">
        <v>728.89200000000005</v>
      </c>
      <c r="AP5620" s="3">
        <v>774.63199999999995</v>
      </c>
      <c r="AQ5620" s="3">
        <v>780.69299999999998</v>
      </c>
      <c r="AR5620" s="3">
        <v>1040.9570000000001</v>
      </c>
      <c r="AS5620" s="3">
        <v>1523.9880000000001</v>
      </c>
      <c r="AT5620" s="3">
        <v>1808.1310000000001</v>
      </c>
      <c r="AU5620" s="3">
        <v>1960.7360000000001</v>
      </c>
      <c r="AV5620" s="3">
        <v>2144.9059999999999</v>
      </c>
      <c r="AW5620" s="3">
        <v>2388.7049999999999</v>
      </c>
      <c r="AX5620" s="3">
        <v>2576.1869999999999</v>
      </c>
      <c r="AY5620" s="3">
        <v>2703.1759999999999</v>
      </c>
      <c r="AZ5620" s="3">
        <v>2803.654</v>
      </c>
      <c r="BA5620">
        <v>2883.46</v>
      </c>
      <c r="BB5620">
        <v>2017</v>
      </c>
    </row>
    <row r="5621" spans="1:54" hidden="1" x14ac:dyDescent="0.2">
      <c r="A5621">
        <v>692</v>
      </c>
      <c r="B5621" t="s">
        <v>431</v>
      </c>
      <c r="C5621" t="s">
        <v>236</v>
      </c>
      <c r="D5621" t="s">
        <v>96</v>
      </c>
      <c r="E5621" t="s">
        <v>235</v>
      </c>
      <c r="F5621" t="s">
        <v>234</v>
      </c>
      <c r="G5621" t="s">
        <v>217</v>
      </c>
      <c r="I5621" t="s">
        <v>354</v>
      </c>
      <c r="J5621" s="3" t="s">
        <v>215</v>
      </c>
      <c r="K5621" s="3" t="s">
        <v>215</v>
      </c>
      <c r="L5621" s="3" t="s">
        <v>215</v>
      </c>
      <c r="M5621" s="3" t="s">
        <v>215</v>
      </c>
      <c r="N5621" s="3" t="s">
        <v>215</v>
      </c>
      <c r="O5621" s="3" t="s">
        <v>215</v>
      </c>
      <c r="P5621" s="3" t="s">
        <v>215</v>
      </c>
      <c r="Q5621" s="3" t="s">
        <v>215</v>
      </c>
      <c r="R5621" s="3" t="s">
        <v>215</v>
      </c>
      <c r="S5621" s="3" t="s">
        <v>215</v>
      </c>
      <c r="T5621" s="3" t="s">
        <v>215</v>
      </c>
      <c r="U5621" s="3" t="s">
        <v>215</v>
      </c>
      <c r="V5621" s="3" t="s">
        <v>215</v>
      </c>
      <c r="W5621" s="3" t="s">
        <v>215</v>
      </c>
      <c r="X5621" s="3" t="s">
        <v>215</v>
      </c>
      <c r="Y5621" s="3">
        <v>90.655000000000001</v>
      </c>
      <c r="Z5621" s="3">
        <v>80.977999999999994</v>
      </c>
      <c r="AA5621" s="3">
        <v>91.102000000000004</v>
      </c>
      <c r="AB5621" s="3">
        <v>81.658000000000001</v>
      </c>
      <c r="AC5621" s="3">
        <v>83.73</v>
      </c>
      <c r="AD5621" s="3">
        <v>88.832999999999998</v>
      </c>
      <c r="AE5621" s="3">
        <v>105.28</v>
      </c>
      <c r="AF5621" s="3">
        <v>105.182</v>
      </c>
      <c r="AG5621" s="3">
        <v>83.801000000000002</v>
      </c>
      <c r="AH5621" s="3">
        <v>74.662000000000006</v>
      </c>
      <c r="AI5621" s="3">
        <v>63.932000000000002</v>
      </c>
      <c r="AJ5621" s="3">
        <v>24.096</v>
      </c>
      <c r="AK5621" s="3">
        <v>19.277999999999999</v>
      </c>
      <c r="AL5621" s="3">
        <v>12.851000000000001</v>
      </c>
      <c r="AM5621" s="3">
        <v>23.227</v>
      </c>
      <c r="AN5621" s="3">
        <v>20.172999999999998</v>
      </c>
      <c r="AO5621" s="3">
        <v>24.100999999999999</v>
      </c>
      <c r="AP5621" s="3">
        <v>21.856000000000002</v>
      </c>
      <c r="AQ5621" s="3">
        <v>20.608000000000001</v>
      </c>
      <c r="AR5621" s="3">
        <v>25.582000000000001</v>
      </c>
      <c r="AS5621" s="3">
        <v>35.700000000000003</v>
      </c>
      <c r="AT5621" s="3">
        <v>40.502000000000002</v>
      </c>
      <c r="AU5621" s="3">
        <v>40.893999999999998</v>
      </c>
      <c r="AV5621" s="3">
        <v>41.075000000000003</v>
      </c>
      <c r="AW5621" s="3">
        <v>42.61</v>
      </c>
      <c r="AX5621" s="3">
        <v>42.71</v>
      </c>
      <c r="AY5621" s="3">
        <v>41.109000000000002</v>
      </c>
      <c r="AZ5621" s="3">
        <v>39.442999999999998</v>
      </c>
      <c r="BA5621">
        <v>37.677</v>
      </c>
      <c r="BB5621">
        <v>2017</v>
      </c>
    </row>
    <row r="5622" spans="1:54" hidden="1" x14ac:dyDescent="0.2">
      <c r="A5622">
        <v>692</v>
      </c>
      <c r="B5622" t="s">
        <v>431</v>
      </c>
      <c r="C5622" t="s">
        <v>233</v>
      </c>
      <c r="D5622" t="s">
        <v>96</v>
      </c>
      <c r="E5622" t="s">
        <v>231</v>
      </c>
      <c r="F5622" t="s">
        <v>230</v>
      </c>
      <c r="G5622" t="s">
        <v>225</v>
      </c>
      <c r="H5622" t="s">
        <v>222</v>
      </c>
      <c r="I5622" t="s">
        <v>1521</v>
      </c>
      <c r="J5622" s="3" t="s">
        <v>215</v>
      </c>
      <c r="K5622" s="3" t="s">
        <v>215</v>
      </c>
      <c r="L5622" s="3" t="s">
        <v>215</v>
      </c>
      <c r="M5622" s="3" t="s">
        <v>215</v>
      </c>
      <c r="N5622" s="3" t="s">
        <v>215</v>
      </c>
      <c r="O5622" s="3" t="s">
        <v>215</v>
      </c>
      <c r="P5622" s="3" t="s">
        <v>215</v>
      </c>
      <c r="Q5622" s="3" t="s">
        <v>215</v>
      </c>
      <c r="R5622" s="3" t="s">
        <v>215</v>
      </c>
      <c r="S5622" s="3" t="s">
        <v>215</v>
      </c>
      <c r="T5622" s="3" t="s">
        <v>215</v>
      </c>
      <c r="U5622" s="3" t="s">
        <v>215</v>
      </c>
      <c r="V5622" s="3" t="s">
        <v>215</v>
      </c>
      <c r="W5622" s="3" t="s">
        <v>215</v>
      </c>
      <c r="X5622" s="3" t="s">
        <v>215</v>
      </c>
      <c r="Y5622" s="3">
        <v>794.60500000000002</v>
      </c>
      <c r="Z5622" s="3">
        <v>778.70299999999997</v>
      </c>
      <c r="AA5622" s="3">
        <v>920.43299999999999</v>
      </c>
      <c r="AB5622" s="3">
        <v>952.798</v>
      </c>
      <c r="AC5622" s="3">
        <v>986.22400000000005</v>
      </c>
      <c r="AD5622" s="3">
        <v>1053.847</v>
      </c>
      <c r="AE5622" s="3">
        <v>1451.5</v>
      </c>
      <c r="AF5622" s="3">
        <v>1573.2329999999999</v>
      </c>
      <c r="AG5622" s="3">
        <v>1341.2139999999999</v>
      </c>
      <c r="AH5622" s="3">
        <v>1174.394</v>
      </c>
      <c r="AI5622" s="3">
        <v>1178.575</v>
      </c>
      <c r="AJ5622" s="3">
        <v>517.57799999999997</v>
      </c>
      <c r="AK5622" s="3">
        <v>516.27099999999996</v>
      </c>
      <c r="AL5622" s="3">
        <v>509.51400000000001</v>
      </c>
      <c r="AM5622" s="3">
        <v>706.95100000000002</v>
      </c>
      <c r="AN5622" s="3">
        <v>688.07</v>
      </c>
      <c r="AO5622" s="3">
        <v>841.12400000000002</v>
      </c>
      <c r="AP5622" s="3">
        <v>952.26400000000001</v>
      </c>
      <c r="AQ5622" s="3">
        <v>994.88599999999997</v>
      </c>
      <c r="AR5622" s="3">
        <v>1301.174</v>
      </c>
      <c r="AS5622" s="3">
        <v>1751.8710000000001</v>
      </c>
      <c r="AT5622" s="3">
        <v>2014.4159999999999</v>
      </c>
      <c r="AU5622" s="3">
        <v>2230.8490000000002</v>
      </c>
      <c r="AV5622" s="3">
        <v>2410.9189999999999</v>
      </c>
      <c r="AW5622" s="3">
        <v>2664.7179999999998</v>
      </c>
      <c r="AX5622" s="3">
        <v>2872.2</v>
      </c>
      <c r="AY5622" s="3">
        <v>3069.19</v>
      </c>
      <c r="AZ5622" s="3">
        <v>3259.6669999999999</v>
      </c>
      <c r="BA5622">
        <v>3469.473</v>
      </c>
      <c r="BB5622">
        <v>2017</v>
      </c>
    </row>
    <row r="5623" spans="1:54" hidden="1" x14ac:dyDescent="0.2">
      <c r="A5623">
        <v>692</v>
      </c>
      <c r="B5623" t="s">
        <v>431</v>
      </c>
      <c r="C5623" t="s">
        <v>232</v>
      </c>
      <c r="D5623" t="s">
        <v>96</v>
      </c>
      <c r="E5623" t="s">
        <v>231</v>
      </c>
      <c r="F5623" t="s">
        <v>230</v>
      </c>
      <c r="G5623" t="s">
        <v>217</v>
      </c>
      <c r="I5623" t="s">
        <v>229</v>
      </c>
      <c r="J5623" s="3" t="s">
        <v>215</v>
      </c>
      <c r="K5623" s="3" t="s">
        <v>215</v>
      </c>
      <c r="L5623" s="3" t="s">
        <v>215</v>
      </c>
      <c r="M5623" s="3" t="s">
        <v>215</v>
      </c>
      <c r="N5623" s="3" t="s">
        <v>215</v>
      </c>
      <c r="O5623" s="3" t="s">
        <v>215</v>
      </c>
      <c r="P5623" s="3" t="s">
        <v>215</v>
      </c>
      <c r="Q5623" s="3" t="s">
        <v>215</v>
      </c>
      <c r="R5623" s="3" t="s">
        <v>215</v>
      </c>
      <c r="S5623" s="3" t="s">
        <v>215</v>
      </c>
      <c r="T5623" s="3" t="s">
        <v>215</v>
      </c>
      <c r="U5623" s="3" t="s">
        <v>215</v>
      </c>
      <c r="V5623" s="3" t="s">
        <v>215</v>
      </c>
      <c r="W5623" s="3" t="s">
        <v>215</v>
      </c>
      <c r="X5623" s="3" t="s">
        <v>215</v>
      </c>
      <c r="Y5623" s="3">
        <v>90.658000000000001</v>
      </c>
      <c r="Z5623" s="3">
        <v>80.978999999999999</v>
      </c>
      <c r="AA5623" s="3">
        <v>91.103999999999999</v>
      </c>
      <c r="AB5623" s="3">
        <v>81.66</v>
      </c>
      <c r="AC5623" s="3">
        <v>83.730999999999995</v>
      </c>
      <c r="AD5623" s="3">
        <v>88.835999999999999</v>
      </c>
      <c r="AE5623" s="3">
        <v>109.181</v>
      </c>
      <c r="AF5623" s="3">
        <v>109.288</v>
      </c>
      <c r="AG5623" s="3">
        <v>87.415000000000006</v>
      </c>
      <c r="AH5623" s="3">
        <v>76.736000000000004</v>
      </c>
      <c r="AI5623" s="3">
        <v>66.325999999999993</v>
      </c>
      <c r="AJ5623" s="3">
        <v>27.143000000000001</v>
      </c>
      <c r="AK5623" s="3">
        <v>25.148</v>
      </c>
      <c r="AL5623" s="3">
        <v>21.056999999999999</v>
      </c>
      <c r="AM5623" s="3">
        <v>27.74</v>
      </c>
      <c r="AN5623" s="3">
        <v>24.294</v>
      </c>
      <c r="AO5623" s="3">
        <v>27.812000000000001</v>
      </c>
      <c r="AP5623" s="3">
        <v>26.867999999999999</v>
      </c>
      <c r="AQ5623" s="3">
        <v>26.262</v>
      </c>
      <c r="AR5623" s="3">
        <v>31.975999999999999</v>
      </c>
      <c r="AS5623" s="3">
        <v>41.037999999999997</v>
      </c>
      <c r="AT5623" s="3">
        <v>45.122</v>
      </c>
      <c r="AU5623" s="3">
        <v>46.527999999999999</v>
      </c>
      <c r="AV5623" s="3">
        <v>46.168999999999997</v>
      </c>
      <c r="AW5623" s="3">
        <v>47.533000000000001</v>
      </c>
      <c r="AX5623" s="3">
        <v>47.618000000000002</v>
      </c>
      <c r="AY5623" s="3">
        <v>46.674999999999997</v>
      </c>
      <c r="AZ5623" s="3">
        <v>45.857999999999997</v>
      </c>
      <c r="BA5623">
        <v>45.335000000000001</v>
      </c>
      <c r="BB5623">
        <v>2017</v>
      </c>
    </row>
    <row r="5624" spans="1:54" hidden="1" x14ac:dyDescent="0.2">
      <c r="A5624">
        <v>692</v>
      </c>
      <c r="B5624" t="s">
        <v>431</v>
      </c>
      <c r="C5624" t="s">
        <v>228</v>
      </c>
      <c r="D5624" t="s">
        <v>96</v>
      </c>
      <c r="E5624" t="s">
        <v>227</v>
      </c>
      <c r="F5624" t="s">
        <v>226</v>
      </c>
      <c r="G5624" t="s">
        <v>225</v>
      </c>
      <c r="H5624" t="s">
        <v>222</v>
      </c>
      <c r="I5624" t="s">
        <v>1521</v>
      </c>
      <c r="J5624" s="3">
        <v>530</v>
      </c>
      <c r="K5624" s="3">
        <v>589.9</v>
      </c>
      <c r="L5624" s="3">
        <v>663</v>
      </c>
      <c r="M5624" s="3">
        <v>687.1</v>
      </c>
      <c r="N5624" s="3">
        <v>638.4</v>
      </c>
      <c r="O5624" s="3">
        <v>647.1</v>
      </c>
      <c r="P5624" s="3">
        <v>659.3</v>
      </c>
      <c r="Q5624" s="3">
        <v>671.1</v>
      </c>
      <c r="R5624" s="3">
        <v>679.2</v>
      </c>
      <c r="S5624" s="3">
        <v>695.3</v>
      </c>
      <c r="T5624" s="3">
        <v>675.22299999999996</v>
      </c>
      <c r="U5624" s="3">
        <v>656.74099999999999</v>
      </c>
      <c r="V5624" s="3">
        <v>620.69899999999996</v>
      </c>
      <c r="W5624" s="3">
        <v>628.79999999999995</v>
      </c>
      <c r="X5624" s="3">
        <v>867.9</v>
      </c>
      <c r="Y5624" s="3">
        <v>876.48800000000006</v>
      </c>
      <c r="Z5624" s="3">
        <v>961.60699999999997</v>
      </c>
      <c r="AA5624" s="3">
        <v>1010.3150000000001</v>
      </c>
      <c r="AB5624" s="3">
        <v>1166.788</v>
      </c>
      <c r="AC5624" s="3">
        <v>1177.847</v>
      </c>
      <c r="AD5624" s="3">
        <v>1186.278</v>
      </c>
      <c r="AE5624" s="3">
        <v>1329.4449999999999</v>
      </c>
      <c r="AF5624" s="3">
        <v>1439.53</v>
      </c>
      <c r="AG5624" s="3">
        <v>1534.306</v>
      </c>
      <c r="AH5624" s="3">
        <v>1530.443</v>
      </c>
      <c r="AI5624" s="3">
        <v>1776.953</v>
      </c>
      <c r="AJ5624" s="3">
        <v>1906.838</v>
      </c>
      <c r="AK5624" s="3">
        <v>2052.962</v>
      </c>
      <c r="AL5624" s="3">
        <v>2419.6559999999999</v>
      </c>
      <c r="AM5624" s="3">
        <v>2548.4470000000001</v>
      </c>
      <c r="AN5624" s="3">
        <v>2832.2860000000001</v>
      </c>
      <c r="AO5624" s="3">
        <v>3024.27</v>
      </c>
      <c r="AP5624" s="3">
        <v>3544.1860000000001</v>
      </c>
      <c r="AQ5624" s="3">
        <v>3788.2750000000001</v>
      </c>
      <c r="AR5624" s="3">
        <v>4069.1640000000002</v>
      </c>
      <c r="AS5624" s="3">
        <v>4268.8869999999997</v>
      </c>
      <c r="AT5624" s="3">
        <v>4464.3339999999998</v>
      </c>
      <c r="AU5624" s="3">
        <v>4794.6260000000002</v>
      </c>
      <c r="AV5624" s="3">
        <v>5221.9030000000002</v>
      </c>
      <c r="AW5624" s="3">
        <v>5606.0050000000001</v>
      </c>
      <c r="AX5624" s="3">
        <v>6031.7460000000001</v>
      </c>
      <c r="AY5624" s="3">
        <v>6575.6329999999998</v>
      </c>
      <c r="AZ5624" s="3">
        <v>7108.1310000000003</v>
      </c>
      <c r="BA5624">
        <v>7653.0410000000002</v>
      </c>
      <c r="BB5624">
        <v>2017</v>
      </c>
    </row>
    <row r="5625" spans="1:54" hidden="1" x14ac:dyDescent="0.2">
      <c r="A5625">
        <v>692</v>
      </c>
      <c r="B5625" t="s">
        <v>431</v>
      </c>
      <c r="C5625" t="s">
        <v>224</v>
      </c>
      <c r="D5625" t="s">
        <v>96</v>
      </c>
      <c r="E5625" t="s">
        <v>219</v>
      </c>
      <c r="F5625" t="s">
        <v>218</v>
      </c>
      <c r="G5625" t="s">
        <v>223</v>
      </c>
      <c r="H5625" t="s">
        <v>222</v>
      </c>
      <c r="I5625" t="s">
        <v>1522</v>
      </c>
      <c r="J5625" s="3">
        <v>-0.27600000000000002</v>
      </c>
      <c r="K5625" s="3">
        <v>-0.18099999999999999</v>
      </c>
      <c r="L5625" s="3">
        <v>-0.23300000000000001</v>
      </c>
      <c r="M5625" s="3">
        <v>-6.2E-2</v>
      </c>
      <c r="N5625" s="3">
        <v>1E-3</v>
      </c>
      <c r="O5625" s="3">
        <v>-6.4000000000000001E-2</v>
      </c>
      <c r="P5625" s="3">
        <v>-0.156</v>
      </c>
      <c r="Q5625" s="3">
        <v>-0.17699999999999999</v>
      </c>
      <c r="R5625" s="3">
        <v>-0.23</v>
      </c>
      <c r="S5625" s="3">
        <v>-0.25700000000000001</v>
      </c>
      <c r="T5625" s="3">
        <v>-0.23599999999999999</v>
      </c>
      <c r="U5625" s="3">
        <v>-0.17599999999999999</v>
      </c>
      <c r="V5625" s="3">
        <v>-0.159</v>
      </c>
      <c r="W5625" s="3">
        <v>-9.7000000000000003E-2</v>
      </c>
      <c r="X5625" s="3">
        <v>-0.126</v>
      </c>
      <c r="Y5625" s="3">
        <v>-0.152</v>
      </c>
      <c r="Z5625" s="3">
        <v>-0.109</v>
      </c>
      <c r="AA5625" s="3">
        <v>-0.13300000000000001</v>
      </c>
      <c r="AB5625" s="3">
        <v>-0.152</v>
      </c>
      <c r="AC5625" s="3">
        <v>-0.13700000000000001</v>
      </c>
      <c r="AD5625" s="3">
        <v>-0.104</v>
      </c>
      <c r="AE5625" s="3">
        <v>-9.1999999999999998E-2</v>
      </c>
      <c r="AF5625" s="3">
        <v>-0.16500000000000001</v>
      </c>
      <c r="AG5625" s="3">
        <v>-0.219</v>
      </c>
      <c r="AH5625" s="3">
        <v>-0.23100000000000001</v>
      </c>
      <c r="AI5625" s="3">
        <v>-0.312</v>
      </c>
      <c r="AJ5625" s="3">
        <v>-0.314</v>
      </c>
      <c r="AK5625" s="3">
        <v>-0.35099999999999998</v>
      </c>
      <c r="AL5625" s="3">
        <v>-0.65100000000000002</v>
      </c>
      <c r="AM5625" s="3">
        <v>-1.32</v>
      </c>
      <c r="AN5625" s="3">
        <v>-1.1359999999999999</v>
      </c>
      <c r="AO5625" s="3">
        <v>-1.609</v>
      </c>
      <c r="AP5625" s="3">
        <v>-1.119</v>
      </c>
      <c r="AQ5625" s="3">
        <v>-1.2869999999999999</v>
      </c>
      <c r="AR5625" s="3">
        <v>-1.2729999999999999</v>
      </c>
      <c r="AS5625" s="3">
        <v>-1.4810000000000001</v>
      </c>
      <c r="AT5625" s="3">
        <v>-1.1659999999999999</v>
      </c>
      <c r="AU5625" s="3">
        <v>-1.0920000000000001</v>
      </c>
      <c r="AV5625" s="3">
        <v>-1.585</v>
      </c>
      <c r="AW5625" s="3">
        <v>-1.79</v>
      </c>
      <c r="AX5625" s="3">
        <v>-2.0960000000000001</v>
      </c>
      <c r="AY5625" s="3">
        <v>-1.518</v>
      </c>
      <c r="AZ5625" s="3">
        <v>-1.6539999999999999</v>
      </c>
      <c r="BA5625">
        <v>-1.794</v>
      </c>
      <c r="BB5625">
        <v>2017</v>
      </c>
    </row>
    <row r="5626" spans="1:54" hidden="1" x14ac:dyDescent="0.2">
      <c r="A5626">
        <v>692</v>
      </c>
      <c r="B5626" t="s">
        <v>431</v>
      </c>
      <c r="C5626" t="s">
        <v>220</v>
      </c>
      <c r="D5626" t="s">
        <v>96</v>
      </c>
      <c r="E5626" t="s">
        <v>219</v>
      </c>
      <c r="F5626" t="s">
        <v>218</v>
      </c>
      <c r="G5626" t="s">
        <v>217</v>
      </c>
      <c r="I5626" t="s">
        <v>216</v>
      </c>
      <c r="J5626" s="3">
        <v>-10.99</v>
      </c>
      <c r="K5626" s="3">
        <v>-8.36</v>
      </c>
      <c r="L5626" s="3">
        <v>-11.539</v>
      </c>
      <c r="M5626" s="3">
        <v>-3.4289999999999998</v>
      </c>
      <c r="N5626" s="3">
        <v>8.2000000000000003E-2</v>
      </c>
      <c r="O5626" s="3">
        <v>-4.4420000000000002</v>
      </c>
      <c r="P5626" s="3">
        <v>-8.1910000000000007</v>
      </c>
      <c r="Q5626" s="3">
        <v>-7.9160000000000004</v>
      </c>
      <c r="R5626" s="3">
        <v>-10.108000000000001</v>
      </c>
      <c r="S5626" s="3">
        <v>-11.786</v>
      </c>
      <c r="T5626" s="3">
        <v>-9.5109999999999992</v>
      </c>
      <c r="U5626" s="3">
        <v>-7.5679999999999996</v>
      </c>
      <c r="V5626" s="3">
        <v>-6.7880000000000003</v>
      </c>
      <c r="W5626" s="3">
        <v>-4.3760000000000003</v>
      </c>
      <c r="X5626" s="3">
        <v>-8.07</v>
      </c>
      <c r="Y5626" s="3">
        <v>-8.6359999999999992</v>
      </c>
      <c r="Z5626" s="3">
        <v>-5.7859999999999996</v>
      </c>
      <c r="AA5626" s="3">
        <v>-7.67</v>
      </c>
      <c r="AB5626" s="3">
        <v>-7.694</v>
      </c>
      <c r="AC5626" s="3">
        <v>-7.1609999999999996</v>
      </c>
      <c r="AD5626" s="3">
        <v>-6.2329999999999997</v>
      </c>
      <c r="AE5626" s="3">
        <v>-5.0839999999999996</v>
      </c>
      <c r="AF5626" s="3">
        <v>-7.9539999999999997</v>
      </c>
      <c r="AG5626" s="3">
        <v>-8.2690000000000001</v>
      </c>
      <c r="AH5626" s="3">
        <v>-7.9610000000000003</v>
      </c>
      <c r="AI5626" s="3">
        <v>-9.2319999999999993</v>
      </c>
      <c r="AJ5626" s="3">
        <v>-8.5950000000000006</v>
      </c>
      <c r="AK5626" s="3">
        <v>-8.1890000000000001</v>
      </c>
      <c r="AL5626" s="3">
        <v>-12</v>
      </c>
      <c r="AM5626" s="3">
        <v>-24.395</v>
      </c>
      <c r="AN5626" s="3">
        <v>-19.827999999999999</v>
      </c>
      <c r="AO5626" s="3">
        <v>-25.082999999999998</v>
      </c>
      <c r="AP5626" s="3">
        <v>-16.11</v>
      </c>
      <c r="AQ5626" s="3">
        <v>-16.777999999999999</v>
      </c>
      <c r="AR5626" s="3">
        <v>-15.445</v>
      </c>
      <c r="AS5626" s="3">
        <v>-20.513000000000002</v>
      </c>
      <c r="AT5626" s="3">
        <v>-15.478999999999999</v>
      </c>
      <c r="AU5626" s="3">
        <v>-13.231</v>
      </c>
      <c r="AV5626" s="3">
        <v>-16.062000000000001</v>
      </c>
      <c r="AW5626" s="3">
        <v>-16.7</v>
      </c>
      <c r="AX5626" s="3">
        <v>-17.974</v>
      </c>
      <c r="AY5626" s="3">
        <v>-11.856</v>
      </c>
      <c r="AZ5626" s="3">
        <v>-11.865</v>
      </c>
      <c r="BA5626">
        <v>-11.956</v>
      </c>
      <c r="BB5626">
        <v>2016</v>
      </c>
    </row>
    <row r="5627" spans="1:54" x14ac:dyDescent="0.2">
      <c r="A5627">
        <v>694</v>
      </c>
      <c r="B5627" t="s">
        <v>430</v>
      </c>
      <c r="C5627" t="s">
        <v>352</v>
      </c>
      <c r="D5627" t="s">
        <v>1</v>
      </c>
      <c r="E5627" t="s">
        <v>349</v>
      </c>
      <c r="F5627" t="s">
        <v>351</v>
      </c>
      <c r="G5627" t="s">
        <v>225</v>
      </c>
      <c r="H5627" t="s">
        <v>222</v>
      </c>
      <c r="I5627" t="s">
        <v>1523</v>
      </c>
      <c r="J5627" s="3" t="s">
        <v>215</v>
      </c>
      <c r="K5627" s="3" t="s">
        <v>215</v>
      </c>
      <c r="L5627" s="3" t="s">
        <v>215</v>
      </c>
      <c r="M5627" s="3" t="s">
        <v>215</v>
      </c>
      <c r="N5627" s="3" t="s">
        <v>215</v>
      </c>
      <c r="O5627" s="3" t="s">
        <v>215</v>
      </c>
      <c r="P5627" s="3" t="s">
        <v>215</v>
      </c>
      <c r="Q5627" s="3" t="s">
        <v>215</v>
      </c>
      <c r="R5627" s="3" t="s">
        <v>215</v>
      </c>
      <c r="S5627" s="3" t="s">
        <v>215</v>
      </c>
      <c r="T5627" s="3">
        <v>19305.633000000002</v>
      </c>
      <c r="U5627" s="3">
        <v>19199.060000000001</v>
      </c>
      <c r="V5627" s="3">
        <v>19620.189999999999</v>
      </c>
      <c r="W5627" s="3">
        <v>19927.992999999999</v>
      </c>
      <c r="X5627" s="3">
        <v>19979.123</v>
      </c>
      <c r="Y5627" s="3">
        <v>20353.202000000001</v>
      </c>
      <c r="Z5627" s="3">
        <v>21177.920999999998</v>
      </c>
      <c r="AA5627" s="3">
        <v>21789.098000000002</v>
      </c>
      <c r="AB5627" s="3">
        <v>22332.866999999998</v>
      </c>
      <c r="AC5627" s="3">
        <v>22449.41</v>
      </c>
      <c r="AD5627" s="3">
        <v>23688.28</v>
      </c>
      <c r="AE5627" s="3">
        <v>25267.542000000001</v>
      </c>
      <c r="AF5627" s="3">
        <v>28957.71</v>
      </c>
      <c r="AG5627" s="3">
        <v>31709.447</v>
      </c>
      <c r="AH5627" s="3">
        <v>35020.548999999999</v>
      </c>
      <c r="AI5627" s="3">
        <v>37474.949000000001</v>
      </c>
      <c r="AJ5627" s="3">
        <v>39995.504999999997</v>
      </c>
      <c r="AK5627" s="3">
        <v>42922.408000000003</v>
      </c>
      <c r="AL5627" s="3">
        <v>46012.514999999999</v>
      </c>
      <c r="AM5627" s="3">
        <v>49856.099000000002</v>
      </c>
      <c r="AN5627" s="3">
        <v>55469.351000000002</v>
      </c>
      <c r="AO5627" s="3">
        <v>58180.353000000003</v>
      </c>
      <c r="AP5627" s="3">
        <v>60670.052000000003</v>
      </c>
      <c r="AQ5627" s="3">
        <v>63942.847000000002</v>
      </c>
      <c r="AR5627" s="3">
        <v>67977.460000000006</v>
      </c>
      <c r="AS5627" s="3">
        <v>69780.692999999999</v>
      </c>
      <c r="AT5627" s="3">
        <v>68652.430999999997</v>
      </c>
      <c r="AU5627" s="3">
        <v>69211.635999999999</v>
      </c>
      <c r="AV5627" s="3">
        <v>70676.976999999999</v>
      </c>
      <c r="AW5627" s="3">
        <v>72034.69</v>
      </c>
      <c r="AX5627" s="3">
        <v>73531.728000000003</v>
      </c>
      <c r="AY5627" s="3">
        <v>75017.035999999993</v>
      </c>
      <c r="AZ5627" s="3">
        <v>76502.161999999997</v>
      </c>
      <c r="BA5627">
        <v>77996.740999999995</v>
      </c>
      <c r="BB5627">
        <v>2017</v>
      </c>
    </row>
    <row r="5628" spans="1:54" hidden="1" x14ac:dyDescent="0.2">
      <c r="A5628">
        <v>694</v>
      </c>
      <c r="B5628" t="s">
        <v>430</v>
      </c>
      <c r="C5628" t="s">
        <v>350</v>
      </c>
      <c r="D5628" t="s">
        <v>1</v>
      </c>
      <c r="E5628" t="s">
        <v>349</v>
      </c>
      <c r="F5628" t="s">
        <v>348</v>
      </c>
      <c r="G5628" t="s">
        <v>275</v>
      </c>
      <c r="I5628" t="s">
        <v>347</v>
      </c>
      <c r="J5628" s="3" t="s">
        <v>215</v>
      </c>
      <c r="K5628" s="3" t="s">
        <v>215</v>
      </c>
      <c r="L5628" s="3" t="s">
        <v>215</v>
      </c>
      <c r="M5628" s="3" t="s">
        <v>215</v>
      </c>
      <c r="N5628" s="3" t="s">
        <v>215</v>
      </c>
      <c r="O5628" s="3" t="s">
        <v>215</v>
      </c>
      <c r="P5628" s="3" t="s">
        <v>215</v>
      </c>
      <c r="Q5628" s="3" t="s">
        <v>215</v>
      </c>
      <c r="R5628" s="3" t="s">
        <v>215</v>
      </c>
      <c r="S5628" s="3" t="s">
        <v>215</v>
      </c>
      <c r="T5628" s="3" t="s">
        <v>215</v>
      </c>
      <c r="U5628" s="3">
        <v>-0.55200000000000005</v>
      </c>
      <c r="V5628" s="3">
        <v>2.1930000000000001</v>
      </c>
      <c r="W5628" s="3">
        <v>1.569</v>
      </c>
      <c r="X5628" s="3">
        <v>0.25700000000000001</v>
      </c>
      <c r="Y5628" s="3">
        <v>1.8720000000000001</v>
      </c>
      <c r="Z5628" s="3">
        <v>4.0519999999999996</v>
      </c>
      <c r="AA5628" s="3">
        <v>2.8860000000000001</v>
      </c>
      <c r="AB5628" s="3">
        <v>2.496</v>
      </c>
      <c r="AC5628" s="3">
        <v>0.52200000000000002</v>
      </c>
      <c r="AD5628" s="3">
        <v>5.5179999999999998</v>
      </c>
      <c r="AE5628" s="3">
        <v>6.6669999999999998</v>
      </c>
      <c r="AF5628" s="3">
        <v>14.603999999999999</v>
      </c>
      <c r="AG5628" s="3">
        <v>9.5030000000000001</v>
      </c>
      <c r="AH5628" s="3">
        <v>10.442</v>
      </c>
      <c r="AI5628" s="3">
        <v>7.008</v>
      </c>
      <c r="AJ5628" s="3">
        <v>6.726</v>
      </c>
      <c r="AK5628" s="3">
        <v>7.3179999999999996</v>
      </c>
      <c r="AL5628" s="3">
        <v>7.1989999999999998</v>
      </c>
      <c r="AM5628" s="3">
        <v>8.3529999999999998</v>
      </c>
      <c r="AN5628" s="3">
        <v>11.259</v>
      </c>
      <c r="AO5628" s="3">
        <v>4.8869999999999996</v>
      </c>
      <c r="AP5628" s="3">
        <v>4.2789999999999999</v>
      </c>
      <c r="AQ5628" s="3">
        <v>5.3940000000000001</v>
      </c>
      <c r="AR5628" s="3">
        <v>6.31</v>
      </c>
      <c r="AS5628" s="3">
        <v>2.653</v>
      </c>
      <c r="AT5628" s="3">
        <v>-1.617</v>
      </c>
      <c r="AU5628" s="3">
        <v>0.81499999999999995</v>
      </c>
      <c r="AV5628" s="3">
        <v>2.117</v>
      </c>
      <c r="AW5628" s="3">
        <v>1.921</v>
      </c>
      <c r="AX5628" s="3">
        <v>2.0779999999999998</v>
      </c>
      <c r="AY5628" s="3">
        <v>2.02</v>
      </c>
      <c r="AZ5628" s="3">
        <v>1.98</v>
      </c>
      <c r="BA5628">
        <v>1.954</v>
      </c>
      <c r="BB5628">
        <v>2017</v>
      </c>
    </row>
    <row r="5629" spans="1:54" hidden="1" x14ac:dyDescent="0.2">
      <c r="A5629">
        <v>694</v>
      </c>
      <c r="B5629" t="s">
        <v>430</v>
      </c>
      <c r="C5629" t="s">
        <v>346</v>
      </c>
      <c r="D5629" t="s">
        <v>1</v>
      </c>
      <c r="E5629" t="s">
        <v>342</v>
      </c>
      <c r="F5629" t="s">
        <v>345</v>
      </c>
      <c r="G5629" t="s">
        <v>225</v>
      </c>
      <c r="H5629" t="s">
        <v>222</v>
      </c>
      <c r="I5629" t="s">
        <v>1523</v>
      </c>
      <c r="J5629" s="3" t="s">
        <v>215</v>
      </c>
      <c r="K5629" s="3" t="s">
        <v>215</v>
      </c>
      <c r="L5629" s="3" t="s">
        <v>215</v>
      </c>
      <c r="M5629" s="3" t="s">
        <v>215</v>
      </c>
      <c r="N5629" s="3" t="s">
        <v>215</v>
      </c>
      <c r="O5629" s="3" t="s">
        <v>215</v>
      </c>
      <c r="P5629" s="3" t="s">
        <v>215</v>
      </c>
      <c r="Q5629" s="3" t="s">
        <v>215</v>
      </c>
      <c r="R5629" s="3" t="s">
        <v>215</v>
      </c>
      <c r="S5629" s="3" t="s">
        <v>215</v>
      </c>
      <c r="T5629" s="3">
        <v>499.67700000000002</v>
      </c>
      <c r="U5629" s="3">
        <v>596.04499999999996</v>
      </c>
      <c r="V5629" s="3">
        <v>909.803</v>
      </c>
      <c r="W5629" s="3">
        <v>1259.07</v>
      </c>
      <c r="X5629" s="3">
        <v>1762.8130000000001</v>
      </c>
      <c r="Y5629" s="3">
        <v>2895.201</v>
      </c>
      <c r="Z5629" s="3">
        <v>3779.1329999999998</v>
      </c>
      <c r="AA5629" s="3">
        <v>4111.6409999999996</v>
      </c>
      <c r="AB5629" s="3">
        <v>4588.99</v>
      </c>
      <c r="AC5629" s="3">
        <v>5307.3620000000001</v>
      </c>
      <c r="AD5629" s="3">
        <v>6897.482</v>
      </c>
      <c r="AE5629" s="3">
        <v>8134.1419999999998</v>
      </c>
      <c r="AF5629" s="3">
        <v>11332.253000000001</v>
      </c>
      <c r="AG5629" s="3">
        <v>13301.558999999999</v>
      </c>
      <c r="AH5629" s="3">
        <v>17321.294999999998</v>
      </c>
      <c r="AI5629" s="3">
        <v>22269.977999999999</v>
      </c>
      <c r="AJ5629" s="3">
        <v>28662.469000000001</v>
      </c>
      <c r="AK5629" s="3">
        <v>32995.383999999998</v>
      </c>
      <c r="AL5629" s="3">
        <v>39157.883999999998</v>
      </c>
      <c r="AM5629" s="3">
        <v>44285.561000000002</v>
      </c>
      <c r="AN5629" s="3">
        <v>55469.351000000002</v>
      </c>
      <c r="AO5629" s="3">
        <v>63713.360999999997</v>
      </c>
      <c r="AP5629" s="3">
        <v>72599.630999999994</v>
      </c>
      <c r="AQ5629" s="3">
        <v>81009.964999999997</v>
      </c>
      <c r="AR5629" s="3">
        <v>90136.985000000001</v>
      </c>
      <c r="AS5629" s="3">
        <v>95177.736000000004</v>
      </c>
      <c r="AT5629" s="3">
        <v>102575.41899999999</v>
      </c>
      <c r="AU5629" s="3">
        <v>114906.66499999999</v>
      </c>
      <c r="AV5629" s="3">
        <v>132798.96400000001</v>
      </c>
      <c r="AW5629" s="3">
        <v>154559.098</v>
      </c>
      <c r="AX5629" s="3">
        <v>181168.804</v>
      </c>
      <c r="AY5629" s="3">
        <v>210282.59599999999</v>
      </c>
      <c r="AZ5629" s="3">
        <v>244345.533</v>
      </c>
      <c r="BA5629">
        <v>284012.84299999999</v>
      </c>
      <c r="BB5629">
        <v>2017</v>
      </c>
    </row>
    <row r="5630" spans="1:54" hidden="1" x14ac:dyDescent="0.2">
      <c r="A5630">
        <v>694</v>
      </c>
      <c r="B5630" t="s">
        <v>430</v>
      </c>
      <c r="C5630" t="s">
        <v>344</v>
      </c>
      <c r="D5630" t="s">
        <v>1</v>
      </c>
      <c r="E5630" t="s">
        <v>342</v>
      </c>
      <c r="F5630" t="s">
        <v>343</v>
      </c>
      <c r="G5630" t="s">
        <v>223</v>
      </c>
      <c r="H5630" t="s">
        <v>222</v>
      </c>
      <c r="I5630" t="s">
        <v>310</v>
      </c>
      <c r="J5630" s="3" t="s">
        <v>215</v>
      </c>
      <c r="K5630" s="3" t="s">
        <v>215</v>
      </c>
      <c r="L5630" s="3" t="s">
        <v>215</v>
      </c>
      <c r="M5630" s="3" t="s">
        <v>215</v>
      </c>
      <c r="N5630" s="3" t="s">
        <v>215</v>
      </c>
      <c r="O5630" s="3" t="s">
        <v>215</v>
      </c>
      <c r="P5630" s="3" t="s">
        <v>215</v>
      </c>
      <c r="Q5630" s="3" t="s">
        <v>215</v>
      </c>
      <c r="R5630" s="3" t="s">
        <v>215</v>
      </c>
      <c r="S5630" s="3" t="s">
        <v>215</v>
      </c>
      <c r="T5630" s="3">
        <v>62.164999999999999</v>
      </c>
      <c r="U5630" s="3">
        <v>60.131</v>
      </c>
      <c r="V5630" s="3">
        <v>52.274999999999999</v>
      </c>
      <c r="W5630" s="3">
        <v>56.807000000000002</v>
      </c>
      <c r="X5630" s="3">
        <v>80.128</v>
      </c>
      <c r="Y5630" s="3">
        <v>132.22999999999999</v>
      </c>
      <c r="Z5630" s="3">
        <v>172.68600000000001</v>
      </c>
      <c r="AA5630" s="3">
        <v>187.86600000000001</v>
      </c>
      <c r="AB5630" s="3">
        <v>209.67699999999999</v>
      </c>
      <c r="AC5630" s="3">
        <v>57.476999999999997</v>
      </c>
      <c r="AD5630" s="3">
        <v>67.823999999999998</v>
      </c>
      <c r="AE5630" s="3">
        <v>73.128</v>
      </c>
      <c r="AF5630" s="3">
        <v>93.983000000000004</v>
      </c>
      <c r="AG5630" s="3">
        <v>102.935</v>
      </c>
      <c r="AH5630" s="3">
        <v>130.345</v>
      </c>
      <c r="AI5630" s="3">
        <v>169.64500000000001</v>
      </c>
      <c r="AJ5630" s="3">
        <v>222.791</v>
      </c>
      <c r="AK5630" s="3">
        <v>262.21499999999997</v>
      </c>
      <c r="AL5630" s="3">
        <v>330.26</v>
      </c>
      <c r="AM5630" s="3">
        <v>297.45800000000003</v>
      </c>
      <c r="AN5630" s="3">
        <v>369.06200000000001</v>
      </c>
      <c r="AO5630" s="3">
        <v>414.09500000000003</v>
      </c>
      <c r="AP5630" s="3">
        <v>460.952</v>
      </c>
      <c r="AQ5630" s="3">
        <v>514.96500000000003</v>
      </c>
      <c r="AR5630" s="3">
        <v>568.49599999999998</v>
      </c>
      <c r="AS5630" s="3">
        <v>493.84100000000001</v>
      </c>
      <c r="AT5630" s="3">
        <v>405.44200000000001</v>
      </c>
      <c r="AU5630" s="3">
        <v>376.28399999999999</v>
      </c>
      <c r="AV5630" s="3">
        <v>408.61200000000002</v>
      </c>
      <c r="AW5630" s="3">
        <v>475.56599999999997</v>
      </c>
      <c r="AX5630" s="3">
        <v>557.44200000000001</v>
      </c>
      <c r="AY5630" s="3">
        <v>647.02300000000002</v>
      </c>
      <c r="AZ5630" s="3">
        <v>751.83199999999999</v>
      </c>
      <c r="BA5630">
        <v>873.88599999999997</v>
      </c>
      <c r="BB5630">
        <v>2017</v>
      </c>
    </row>
    <row r="5631" spans="1:54" hidden="1" x14ac:dyDescent="0.2">
      <c r="A5631">
        <v>694</v>
      </c>
      <c r="B5631" t="s">
        <v>430</v>
      </c>
      <c r="C5631" t="s">
        <v>213</v>
      </c>
      <c r="D5631" t="s">
        <v>1</v>
      </c>
      <c r="E5631" t="s">
        <v>342</v>
      </c>
      <c r="F5631" t="s">
        <v>341</v>
      </c>
      <c r="G5631" t="s">
        <v>323</v>
      </c>
      <c r="H5631" t="s">
        <v>222</v>
      </c>
      <c r="I5631" t="s">
        <v>310</v>
      </c>
      <c r="J5631" s="3" t="s">
        <v>215</v>
      </c>
      <c r="K5631" s="3" t="s">
        <v>215</v>
      </c>
      <c r="L5631" s="3" t="s">
        <v>215</v>
      </c>
      <c r="M5631" s="3" t="s">
        <v>215</v>
      </c>
      <c r="N5631" s="3" t="s">
        <v>215</v>
      </c>
      <c r="O5631" s="3" t="s">
        <v>215</v>
      </c>
      <c r="P5631" s="3" t="s">
        <v>215</v>
      </c>
      <c r="Q5631" s="3" t="s">
        <v>215</v>
      </c>
      <c r="R5631" s="3" t="s">
        <v>215</v>
      </c>
      <c r="S5631" s="3" t="s">
        <v>215</v>
      </c>
      <c r="T5631" s="3">
        <v>183.71799999999999</v>
      </c>
      <c r="U5631" s="3">
        <v>188.785</v>
      </c>
      <c r="V5631" s="3">
        <v>197.32400000000001</v>
      </c>
      <c r="W5631" s="3">
        <v>205.18799999999999</v>
      </c>
      <c r="X5631" s="3">
        <v>210.09299999999999</v>
      </c>
      <c r="Y5631" s="3">
        <v>218.49</v>
      </c>
      <c r="Z5631" s="3">
        <v>231.49199999999999</v>
      </c>
      <c r="AA5631" s="3">
        <v>242.251</v>
      </c>
      <c r="AB5631" s="3">
        <v>250.99100000000001</v>
      </c>
      <c r="AC5631" s="3">
        <v>256.16199999999998</v>
      </c>
      <c r="AD5631" s="3">
        <v>276.44799999999998</v>
      </c>
      <c r="AE5631" s="3">
        <v>301.59899999999999</v>
      </c>
      <c r="AF5631" s="3">
        <v>350.952</v>
      </c>
      <c r="AG5631" s="3">
        <v>391.964</v>
      </c>
      <c r="AH5631" s="3">
        <v>444.798</v>
      </c>
      <c r="AI5631" s="3">
        <v>491.28399999999999</v>
      </c>
      <c r="AJ5631" s="3">
        <v>540.43899999999996</v>
      </c>
      <c r="AK5631" s="3">
        <v>595.42200000000003</v>
      </c>
      <c r="AL5631" s="3">
        <v>650.80899999999997</v>
      </c>
      <c r="AM5631" s="3">
        <v>710.529</v>
      </c>
      <c r="AN5631" s="3">
        <v>800.18499999999995</v>
      </c>
      <c r="AO5631" s="3">
        <v>856.61900000000003</v>
      </c>
      <c r="AP5631" s="3">
        <v>909.73099999999999</v>
      </c>
      <c r="AQ5631" s="3">
        <v>974.29</v>
      </c>
      <c r="AR5631" s="3">
        <v>1054.354</v>
      </c>
      <c r="AS5631" s="3">
        <v>1094.058</v>
      </c>
      <c r="AT5631" s="3">
        <v>1090.1020000000001</v>
      </c>
      <c r="AU5631" s="3">
        <v>1118.7560000000001</v>
      </c>
      <c r="AV5631" s="3">
        <v>1168.3989999999999</v>
      </c>
      <c r="AW5631" s="3">
        <v>1216.671</v>
      </c>
      <c r="AX5631" s="3">
        <v>1266.3589999999999</v>
      </c>
      <c r="AY5631" s="3">
        <v>1316.56</v>
      </c>
      <c r="AZ5631" s="3">
        <v>1365.6780000000001</v>
      </c>
      <c r="BA5631">
        <v>1416.5830000000001</v>
      </c>
      <c r="BB5631">
        <v>2017</v>
      </c>
    </row>
    <row r="5632" spans="1:54" hidden="1" x14ac:dyDescent="0.2">
      <c r="A5632">
        <v>694</v>
      </c>
      <c r="B5632" t="s">
        <v>430</v>
      </c>
      <c r="C5632" t="s">
        <v>340</v>
      </c>
      <c r="D5632" t="s">
        <v>1</v>
      </c>
      <c r="E5632" t="s">
        <v>339</v>
      </c>
      <c r="F5632" t="s">
        <v>338</v>
      </c>
      <c r="G5632" t="s">
        <v>295</v>
      </c>
      <c r="I5632" t="s">
        <v>337</v>
      </c>
      <c r="J5632" s="3" t="s">
        <v>215</v>
      </c>
      <c r="K5632" s="3" t="s">
        <v>215</v>
      </c>
      <c r="L5632" s="3" t="s">
        <v>215</v>
      </c>
      <c r="M5632" s="3" t="s">
        <v>215</v>
      </c>
      <c r="N5632" s="3" t="s">
        <v>215</v>
      </c>
      <c r="O5632" s="3" t="s">
        <v>215</v>
      </c>
      <c r="P5632" s="3" t="s">
        <v>215</v>
      </c>
      <c r="Q5632" s="3" t="s">
        <v>215</v>
      </c>
      <c r="R5632" s="3" t="s">
        <v>215</v>
      </c>
      <c r="S5632" s="3" t="s">
        <v>215</v>
      </c>
      <c r="T5632" s="3">
        <v>2.5880000000000001</v>
      </c>
      <c r="U5632" s="3">
        <v>3.105</v>
      </c>
      <c r="V5632" s="3">
        <v>4.6369999999999996</v>
      </c>
      <c r="W5632" s="3">
        <v>6.3179999999999996</v>
      </c>
      <c r="X5632" s="3">
        <v>8.8230000000000004</v>
      </c>
      <c r="Y5632" s="3">
        <v>14.225</v>
      </c>
      <c r="Z5632" s="3">
        <v>17.844999999999999</v>
      </c>
      <c r="AA5632" s="3">
        <v>18.87</v>
      </c>
      <c r="AB5632" s="3">
        <v>20.547999999999998</v>
      </c>
      <c r="AC5632" s="3">
        <v>23.640999999999998</v>
      </c>
      <c r="AD5632" s="3">
        <v>29.117999999999999</v>
      </c>
      <c r="AE5632" s="3">
        <v>32.192</v>
      </c>
      <c r="AF5632" s="3">
        <v>39.134</v>
      </c>
      <c r="AG5632" s="3">
        <v>41.948</v>
      </c>
      <c r="AH5632" s="3">
        <v>49.46</v>
      </c>
      <c r="AI5632" s="3">
        <v>59.426000000000002</v>
      </c>
      <c r="AJ5632" s="3">
        <v>71.664000000000001</v>
      </c>
      <c r="AK5632" s="3">
        <v>76.872</v>
      </c>
      <c r="AL5632" s="3">
        <v>85.102999999999994</v>
      </c>
      <c r="AM5632" s="3">
        <v>88.826999999999998</v>
      </c>
      <c r="AN5632" s="3">
        <v>100</v>
      </c>
      <c r="AO5632" s="3">
        <v>109.51</v>
      </c>
      <c r="AP5632" s="3">
        <v>119.663</v>
      </c>
      <c r="AQ5632" s="3">
        <v>126.691</v>
      </c>
      <c r="AR5632" s="3">
        <v>132.59800000000001</v>
      </c>
      <c r="AS5632" s="3">
        <v>136.39599999999999</v>
      </c>
      <c r="AT5632" s="3">
        <v>149.41300000000001</v>
      </c>
      <c r="AU5632" s="3">
        <v>166.02199999999999</v>
      </c>
      <c r="AV5632" s="3">
        <v>187.89599999999999</v>
      </c>
      <c r="AW5632" s="3">
        <v>214.56200000000001</v>
      </c>
      <c r="AX5632" s="3">
        <v>246.38200000000001</v>
      </c>
      <c r="AY5632" s="3">
        <v>280.31299999999999</v>
      </c>
      <c r="AZ5632" s="3">
        <v>319.39699999999999</v>
      </c>
      <c r="BA5632">
        <v>364.13400000000001</v>
      </c>
      <c r="BB5632">
        <v>2017</v>
      </c>
    </row>
    <row r="5633" spans="1:54" hidden="1" x14ac:dyDescent="0.2">
      <c r="A5633">
        <v>694</v>
      </c>
      <c r="B5633" t="s">
        <v>430</v>
      </c>
      <c r="C5633" t="s">
        <v>336</v>
      </c>
      <c r="D5633" t="s">
        <v>1</v>
      </c>
      <c r="E5633" t="s">
        <v>333</v>
      </c>
      <c r="F5633" t="s">
        <v>335</v>
      </c>
      <c r="G5633" t="s">
        <v>225</v>
      </c>
      <c r="H5633" t="s">
        <v>322</v>
      </c>
      <c r="I5633" t="s">
        <v>330</v>
      </c>
      <c r="J5633" s="3" t="s">
        <v>215</v>
      </c>
      <c r="K5633" s="3" t="s">
        <v>215</v>
      </c>
      <c r="L5633" s="3" t="s">
        <v>215</v>
      </c>
      <c r="M5633" s="3" t="s">
        <v>215</v>
      </c>
      <c r="N5633" s="3" t="s">
        <v>215</v>
      </c>
      <c r="O5633" s="3" t="s">
        <v>215</v>
      </c>
      <c r="P5633" s="3" t="s">
        <v>215</v>
      </c>
      <c r="Q5633" s="3" t="s">
        <v>215</v>
      </c>
      <c r="R5633" s="3" t="s">
        <v>215</v>
      </c>
      <c r="S5633" s="3" t="s">
        <v>215</v>
      </c>
      <c r="T5633" s="3">
        <v>213186.90599999999</v>
      </c>
      <c r="U5633" s="3">
        <v>206085.32199999999</v>
      </c>
      <c r="V5633" s="3">
        <v>204963.51699999999</v>
      </c>
      <c r="W5633" s="3">
        <v>202601.742</v>
      </c>
      <c r="X5633" s="3">
        <v>197679.80100000001</v>
      </c>
      <c r="Y5633" s="3">
        <v>195985.921</v>
      </c>
      <c r="Z5633" s="3">
        <v>198463.984</v>
      </c>
      <c r="AA5633" s="3">
        <v>198721.05900000001</v>
      </c>
      <c r="AB5633" s="3">
        <v>198223.609</v>
      </c>
      <c r="AC5633" s="3">
        <v>193919.77</v>
      </c>
      <c r="AD5633" s="3">
        <v>199139.29</v>
      </c>
      <c r="AE5633" s="3">
        <v>206724.845</v>
      </c>
      <c r="AF5633" s="3">
        <v>230568.59599999999</v>
      </c>
      <c r="AG5633" s="3">
        <v>245714.54800000001</v>
      </c>
      <c r="AH5633" s="3">
        <v>264101.82799999998</v>
      </c>
      <c r="AI5633" s="3">
        <v>275039.94199999998</v>
      </c>
      <c r="AJ5633" s="3">
        <v>285674.946</v>
      </c>
      <c r="AK5633" s="3">
        <v>298375.54200000002</v>
      </c>
      <c r="AL5633" s="3">
        <v>311295.81900000002</v>
      </c>
      <c r="AM5633" s="3">
        <v>328271.951</v>
      </c>
      <c r="AN5633" s="3">
        <v>355456.72399999999</v>
      </c>
      <c r="AO5633" s="3">
        <v>362850.87400000001</v>
      </c>
      <c r="AP5633" s="3">
        <v>368251.35700000002</v>
      </c>
      <c r="AQ5633" s="3">
        <v>377728.82799999998</v>
      </c>
      <c r="AR5633" s="3">
        <v>390815.03499999997</v>
      </c>
      <c r="AS5633" s="3">
        <v>390444.92099999997</v>
      </c>
      <c r="AT5633" s="3">
        <v>373851.03700000001</v>
      </c>
      <c r="AU5633" s="3">
        <v>366808.973</v>
      </c>
      <c r="AV5633" s="3">
        <v>364549.89199999999</v>
      </c>
      <c r="AW5633" s="3">
        <v>361608.69699999999</v>
      </c>
      <c r="AX5633" s="3">
        <v>359244.49</v>
      </c>
      <c r="AY5633" s="3">
        <v>356692.04</v>
      </c>
      <c r="AZ5633" s="3">
        <v>354018.04</v>
      </c>
      <c r="BA5633">
        <v>351274.24800000002</v>
      </c>
      <c r="BB5633">
        <v>2012</v>
      </c>
    </row>
    <row r="5634" spans="1:54" hidden="1" x14ac:dyDescent="0.2">
      <c r="A5634">
        <v>694</v>
      </c>
      <c r="B5634" t="s">
        <v>430</v>
      </c>
      <c r="C5634" t="s">
        <v>334</v>
      </c>
      <c r="D5634" t="s">
        <v>1</v>
      </c>
      <c r="E5634" t="s">
        <v>333</v>
      </c>
      <c r="F5634" t="s">
        <v>332</v>
      </c>
      <c r="G5634" t="s">
        <v>331</v>
      </c>
      <c r="H5634" t="s">
        <v>322</v>
      </c>
      <c r="I5634" t="s">
        <v>330</v>
      </c>
      <c r="J5634" s="3" t="s">
        <v>215</v>
      </c>
      <c r="K5634" s="3" t="s">
        <v>215</v>
      </c>
      <c r="L5634" s="3" t="s">
        <v>215</v>
      </c>
      <c r="M5634" s="3" t="s">
        <v>215</v>
      </c>
      <c r="N5634" s="3" t="s">
        <v>215</v>
      </c>
      <c r="O5634" s="3" t="s">
        <v>215</v>
      </c>
      <c r="P5634" s="3" t="s">
        <v>215</v>
      </c>
      <c r="Q5634" s="3" t="s">
        <v>215</v>
      </c>
      <c r="R5634" s="3" t="s">
        <v>215</v>
      </c>
      <c r="S5634" s="3" t="s">
        <v>215</v>
      </c>
      <c r="T5634" s="3">
        <v>3138.8580000000002</v>
      </c>
      <c r="U5634" s="3">
        <v>3034.2979999999998</v>
      </c>
      <c r="V5634" s="3">
        <v>3017.7809999999999</v>
      </c>
      <c r="W5634" s="3">
        <v>2983.0079999999998</v>
      </c>
      <c r="X5634" s="3">
        <v>2910.5390000000002</v>
      </c>
      <c r="Y5634" s="3">
        <v>2885.6</v>
      </c>
      <c r="Z5634" s="3">
        <v>2922.085</v>
      </c>
      <c r="AA5634" s="3">
        <v>2925.87</v>
      </c>
      <c r="AB5634" s="3">
        <v>2918.5459999999998</v>
      </c>
      <c r="AC5634" s="3">
        <v>2855.1790000000001</v>
      </c>
      <c r="AD5634" s="3">
        <v>2932.0279999999998</v>
      </c>
      <c r="AE5634" s="3">
        <v>3043.7139999999999</v>
      </c>
      <c r="AF5634" s="3">
        <v>3394.7779999999998</v>
      </c>
      <c r="AG5634" s="3">
        <v>3617.779</v>
      </c>
      <c r="AH5634" s="3">
        <v>3888.5039999999999</v>
      </c>
      <c r="AI5634" s="3">
        <v>4049.5520000000001</v>
      </c>
      <c r="AJ5634" s="3">
        <v>4206.1360000000004</v>
      </c>
      <c r="AK5634" s="3">
        <v>4393.134</v>
      </c>
      <c r="AL5634" s="3">
        <v>4583.3649999999998</v>
      </c>
      <c r="AM5634" s="3">
        <v>4833.3140000000003</v>
      </c>
      <c r="AN5634" s="3">
        <v>5233.5690000000004</v>
      </c>
      <c r="AO5634" s="3">
        <v>5342.4359999999997</v>
      </c>
      <c r="AP5634" s="3">
        <v>5421.951</v>
      </c>
      <c r="AQ5634" s="3">
        <v>5561.4920000000002</v>
      </c>
      <c r="AR5634" s="3">
        <v>5754.1670000000004</v>
      </c>
      <c r="AS5634" s="3">
        <v>5748.7179999999998</v>
      </c>
      <c r="AT5634" s="3">
        <v>5504.3969999999999</v>
      </c>
      <c r="AU5634" s="3">
        <v>5400.7139999999999</v>
      </c>
      <c r="AV5634" s="3">
        <v>5367.4520000000002</v>
      </c>
      <c r="AW5634" s="3">
        <v>5324.1469999999999</v>
      </c>
      <c r="AX5634" s="3">
        <v>5289.3379999999997</v>
      </c>
      <c r="AY5634" s="3">
        <v>5251.7569999999996</v>
      </c>
      <c r="AZ5634" s="3">
        <v>5212.3860000000004</v>
      </c>
      <c r="BA5634">
        <v>5171.9880000000003</v>
      </c>
      <c r="BB5634">
        <v>2012</v>
      </c>
    </row>
    <row r="5635" spans="1:54" hidden="1" x14ac:dyDescent="0.2">
      <c r="A5635">
        <v>694</v>
      </c>
      <c r="B5635" t="s">
        <v>430</v>
      </c>
      <c r="C5635" t="s">
        <v>329</v>
      </c>
      <c r="D5635" t="s">
        <v>1</v>
      </c>
      <c r="E5635" t="s">
        <v>325</v>
      </c>
      <c r="F5635" t="s">
        <v>328</v>
      </c>
      <c r="G5635" t="s">
        <v>225</v>
      </c>
      <c r="H5635" t="s">
        <v>322</v>
      </c>
      <c r="I5635" t="s">
        <v>321</v>
      </c>
      <c r="J5635" s="3" t="s">
        <v>215</v>
      </c>
      <c r="K5635" s="3" t="s">
        <v>215</v>
      </c>
      <c r="L5635" s="3" t="s">
        <v>215</v>
      </c>
      <c r="M5635" s="3" t="s">
        <v>215</v>
      </c>
      <c r="N5635" s="3" t="s">
        <v>215</v>
      </c>
      <c r="O5635" s="3" t="s">
        <v>215</v>
      </c>
      <c r="P5635" s="3" t="s">
        <v>215</v>
      </c>
      <c r="Q5635" s="3" t="s">
        <v>215</v>
      </c>
      <c r="R5635" s="3" t="s">
        <v>215</v>
      </c>
      <c r="S5635" s="3" t="s">
        <v>215</v>
      </c>
      <c r="T5635" s="3">
        <v>5517.7969999999996</v>
      </c>
      <c r="U5635" s="3">
        <v>6398.0249999999996</v>
      </c>
      <c r="V5635" s="3">
        <v>9504.3160000000007</v>
      </c>
      <c r="W5635" s="3">
        <v>12800.58</v>
      </c>
      <c r="X5635" s="3">
        <v>17441.830999999998</v>
      </c>
      <c r="Y5635" s="3">
        <v>27878.596000000001</v>
      </c>
      <c r="Z5635" s="3">
        <v>35415.271000000001</v>
      </c>
      <c r="AA5635" s="3">
        <v>37499.008999999998</v>
      </c>
      <c r="AB5635" s="3">
        <v>40731.273999999998</v>
      </c>
      <c r="AC5635" s="3">
        <v>45845.406999999999</v>
      </c>
      <c r="AD5635" s="3">
        <v>57984.781999999999</v>
      </c>
      <c r="AE5635" s="3">
        <v>66548.982000000004</v>
      </c>
      <c r="AF5635" s="3">
        <v>90230.256999999998</v>
      </c>
      <c r="AG5635" s="3">
        <v>103072.95699999999</v>
      </c>
      <c r="AH5635" s="3">
        <v>130625.757</v>
      </c>
      <c r="AI5635" s="3">
        <v>163446.076</v>
      </c>
      <c r="AJ5635" s="3">
        <v>204726.739</v>
      </c>
      <c r="AK5635" s="3">
        <v>229367.74</v>
      </c>
      <c r="AL5635" s="3">
        <v>264921.09000000003</v>
      </c>
      <c r="AM5635" s="3">
        <v>291593.35800000001</v>
      </c>
      <c r="AN5635" s="3">
        <v>355456.72399999999</v>
      </c>
      <c r="AO5635" s="3">
        <v>397358.34100000001</v>
      </c>
      <c r="AP5635" s="3">
        <v>440660.78499999997</v>
      </c>
      <c r="AQ5635" s="3">
        <v>478549.21299999999</v>
      </c>
      <c r="AR5635" s="3">
        <v>518214.25699999998</v>
      </c>
      <c r="AS5635" s="3">
        <v>532549.36100000003</v>
      </c>
      <c r="AT5635" s="3">
        <v>558580.755</v>
      </c>
      <c r="AU5635" s="3">
        <v>608984.24300000002</v>
      </c>
      <c r="AV5635" s="3">
        <v>684973.38199999998</v>
      </c>
      <c r="AW5635" s="3">
        <v>775874.98499999999</v>
      </c>
      <c r="AX5635" s="3">
        <v>885113.08900000004</v>
      </c>
      <c r="AY5635" s="3">
        <v>999854.59</v>
      </c>
      <c r="AZ5635" s="3">
        <v>1130722.642</v>
      </c>
      <c r="BA5635">
        <v>1279109.8219999999</v>
      </c>
      <c r="BB5635">
        <v>2012</v>
      </c>
    </row>
    <row r="5636" spans="1:54" hidden="1" x14ac:dyDescent="0.2">
      <c r="A5636">
        <v>694</v>
      </c>
      <c r="B5636" t="s">
        <v>430</v>
      </c>
      <c r="C5636" t="s">
        <v>327</v>
      </c>
      <c r="D5636" t="s">
        <v>1</v>
      </c>
      <c r="E5636" t="s">
        <v>325</v>
      </c>
      <c r="F5636" t="s">
        <v>326</v>
      </c>
      <c r="G5636" t="s">
        <v>223</v>
      </c>
      <c r="H5636" t="s">
        <v>322</v>
      </c>
      <c r="I5636" t="s">
        <v>321</v>
      </c>
      <c r="J5636" s="3" t="s">
        <v>215</v>
      </c>
      <c r="K5636" s="3" t="s">
        <v>215</v>
      </c>
      <c r="L5636" s="3" t="s">
        <v>215</v>
      </c>
      <c r="M5636" s="3" t="s">
        <v>215</v>
      </c>
      <c r="N5636" s="3" t="s">
        <v>215</v>
      </c>
      <c r="O5636" s="3" t="s">
        <v>215</v>
      </c>
      <c r="P5636" s="3" t="s">
        <v>215</v>
      </c>
      <c r="Q5636" s="3" t="s">
        <v>215</v>
      </c>
      <c r="R5636" s="3" t="s">
        <v>215</v>
      </c>
      <c r="S5636" s="3" t="s">
        <v>215</v>
      </c>
      <c r="T5636" s="3">
        <v>686.47500000000002</v>
      </c>
      <c r="U5636" s="3">
        <v>645.45000000000005</v>
      </c>
      <c r="V5636" s="3">
        <v>546.09400000000005</v>
      </c>
      <c r="W5636" s="3">
        <v>577.53499999999997</v>
      </c>
      <c r="X5636" s="3">
        <v>792.81</v>
      </c>
      <c r="Y5636" s="3">
        <v>1273.271</v>
      </c>
      <c r="Z5636" s="3">
        <v>1618.287</v>
      </c>
      <c r="AA5636" s="3">
        <v>1713.375</v>
      </c>
      <c r="AB5636" s="3">
        <v>1861.0650000000001</v>
      </c>
      <c r="AC5636" s="3">
        <v>496.495</v>
      </c>
      <c r="AD5636" s="3">
        <v>570.16999999999996</v>
      </c>
      <c r="AE5636" s="3">
        <v>598.29399999999998</v>
      </c>
      <c r="AF5636" s="3">
        <v>748.31299999999999</v>
      </c>
      <c r="AG5636" s="3">
        <v>797.64</v>
      </c>
      <c r="AH5636" s="3">
        <v>982.976</v>
      </c>
      <c r="AI5636" s="3">
        <v>1245.0730000000001</v>
      </c>
      <c r="AJ5636" s="3">
        <v>1591.326</v>
      </c>
      <c r="AK5636" s="3">
        <v>1822.7929999999999</v>
      </c>
      <c r="AL5636" s="3">
        <v>2234.3589999999999</v>
      </c>
      <c r="AM5636" s="3">
        <v>1958.577</v>
      </c>
      <c r="AN5636" s="3">
        <v>2365.0129999999999</v>
      </c>
      <c r="AO5636" s="3">
        <v>2582.5700000000002</v>
      </c>
      <c r="AP5636" s="3">
        <v>2797.857</v>
      </c>
      <c r="AQ5636" s="3">
        <v>3042.0450000000001</v>
      </c>
      <c r="AR5636" s="3">
        <v>3268.3910000000001</v>
      </c>
      <c r="AS5636" s="3">
        <v>2763.1959999999999</v>
      </c>
      <c r="AT5636" s="3">
        <v>2207.8609999999999</v>
      </c>
      <c r="AU5636" s="3">
        <v>1994.2349999999999</v>
      </c>
      <c r="AV5636" s="3">
        <v>2107.61</v>
      </c>
      <c r="AW5636" s="3">
        <v>2387.308</v>
      </c>
      <c r="AX5636" s="3">
        <v>2723.4250000000002</v>
      </c>
      <c r="AY5636" s="3">
        <v>3076.4760000000001</v>
      </c>
      <c r="AZ5636" s="3">
        <v>3479.1469999999999</v>
      </c>
      <c r="BA5636">
        <v>3935.723</v>
      </c>
      <c r="BB5636">
        <v>2012</v>
      </c>
    </row>
    <row r="5637" spans="1:54" hidden="1" x14ac:dyDescent="0.2">
      <c r="A5637">
        <v>694</v>
      </c>
      <c r="B5637" t="s">
        <v>430</v>
      </c>
      <c r="C5637" t="s">
        <v>212</v>
      </c>
      <c r="D5637" t="s">
        <v>1</v>
      </c>
      <c r="E5637" t="s">
        <v>325</v>
      </c>
      <c r="F5637" t="s">
        <v>324</v>
      </c>
      <c r="G5637" t="s">
        <v>323</v>
      </c>
      <c r="H5637" t="s">
        <v>322</v>
      </c>
      <c r="I5637" t="s">
        <v>321</v>
      </c>
      <c r="J5637" s="3" t="s">
        <v>215</v>
      </c>
      <c r="K5637" s="3" t="s">
        <v>215</v>
      </c>
      <c r="L5637" s="3" t="s">
        <v>215</v>
      </c>
      <c r="M5637" s="3" t="s">
        <v>215</v>
      </c>
      <c r="N5637" s="3" t="s">
        <v>215</v>
      </c>
      <c r="O5637" s="3" t="s">
        <v>215</v>
      </c>
      <c r="P5637" s="3" t="s">
        <v>215</v>
      </c>
      <c r="Q5637" s="3" t="s">
        <v>215</v>
      </c>
      <c r="R5637" s="3" t="s">
        <v>215</v>
      </c>
      <c r="S5637" s="3" t="s">
        <v>215</v>
      </c>
      <c r="T5637" s="3">
        <v>2028.748</v>
      </c>
      <c r="U5637" s="3">
        <v>2026.444</v>
      </c>
      <c r="V5637" s="3">
        <v>2061.36</v>
      </c>
      <c r="W5637" s="3">
        <v>2086.0810000000001</v>
      </c>
      <c r="X5637" s="3">
        <v>2078.7240000000002</v>
      </c>
      <c r="Y5637" s="3">
        <v>2103.893</v>
      </c>
      <c r="Z5637" s="3">
        <v>2169.3780000000002</v>
      </c>
      <c r="AA5637" s="3">
        <v>2209.3789999999999</v>
      </c>
      <c r="AB5637" s="3">
        <v>2227.7620000000002</v>
      </c>
      <c r="AC5637" s="3">
        <v>2212.7469999999998</v>
      </c>
      <c r="AD5637" s="3">
        <v>2324.0059999999999</v>
      </c>
      <c r="AE5637" s="3">
        <v>2467.5140000000001</v>
      </c>
      <c r="AF5637" s="3">
        <v>2794.3679999999999</v>
      </c>
      <c r="AG5637" s="3">
        <v>3037.308</v>
      </c>
      <c r="AH5637" s="3">
        <v>3354.3690000000001</v>
      </c>
      <c r="AI5637" s="3">
        <v>3605.6840000000002</v>
      </c>
      <c r="AJ5637" s="3">
        <v>3860.1819999999998</v>
      </c>
      <c r="AK5637" s="3">
        <v>4139.0829999999996</v>
      </c>
      <c r="AL5637" s="3">
        <v>4403.0240000000003</v>
      </c>
      <c r="AM5637" s="3">
        <v>4678.3980000000001</v>
      </c>
      <c r="AN5637" s="3">
        <v>5127.7169999999996</v>
      </c>
      <c r="AO5637" s="3">
        <v>5342.4359999999997</v>
      </c>
      <c r="AP5637" s="3">
        <v>5521.8289999999997</v>
      </c>
      <c r="AQ5637" s="3">
        <v>5755.4089999999997</v>
      </c>
      <c r="AR5637" s="3">
        <v>6061.6769999999997</v>
      </c>
      <c r="AS5637" s="3">
        <v>6121.6009999999997</v>
      </c>
      <c r="AT5637" s="3">
        <v>5936.2190000000001</v>
      </c>
      <c r="AU5637" s="3">
        <v>5929.2030000000004</v>
      </c>
      <c r="AV5637" s="3">
        <v>6026.5709999999999</v>
      </c>
      <c r="AW5637" s="3">
        <v>6107.5950000000003</v>
      </c>
      <c r="AX5637" s="3">
        <v>6186.8850000000002</v>
      </c>
      <c r="AY5637" s="3">
        <v>6259.9970000000003</v>
      </c>
      <c r="AZ5637" s="3">
        <v>6319.7520000000004</v>
      </c>
      <c r="BA5637">
        <v>6379.8729999999996</v>
      </c>
      <c r="BB5637">
        <v>2012</v>
      </c>
    </row>
    <row r="5638" spans="1:54" hidden="1" x14ac:dyDescent="0.2">
      <c r="A5638">
        <v>694</v>
      </c>
      <c r="B5638" t="s">
        <v>430</v>
      </c>
      <c r="C5638" t="s">
        <v>320</v>
      </c>
      <c r="D5638" t="s">
        <v>1</v>
      </c>
      <c r="E5638" t="s">
        <v>319</v>
      </c>
      <c r="F5638" t="s">
        <v>318</v>
      </c>
      <c r="G5638" t="s">
        <v>243</v>
      </c>
    </row>
    <row r="5639" spans="1:54" hidden="1" x14ac:dyDescent="0.2">
      <c r="A5639">
        <v>694</v>
      </c>
      <c r="B5639" t="s">
        <v>430</v>
      </c>
      <c r="C5639" t="s">
        <v>317</v>
      </c>
      <c r="D5639" t="s">
        <v>1</v>
      </c>
      <c r="E5639" t="s">
        <v>316</v>
      </c>
      <c r="F5639" t="s">
        <v>315</v>
      </c>
      <c r="G5639" t="s">
        <v>288</v>
      </c>
      <c r="I5639" t="s">
        <v>310</v>
      </c>
      <c r="J5639" s="3" t="s">
        <v>215</v>
      </c>
      <c r="K5639" s="3" t="s">
        <v>215</v>
      </c>
      <c r="L5639" s="3" t="s">
        <v>215</v>
      </c>
      <c r="M5639" s="3" t="s">
        <v>215</v>
      </c>
      <c r="N5639" s="3" t="s">
        <v>215</v>
      </c>
      <c r="O5639" s="3" t="s">
        <v>215</v>
      </c>
      <c r="P5639" s="3" t="s">
        <v>215</v>
      </c>
      <c r="Q5639" s="3" t="s">
        <v>215</v>
      </c>
      <c r="R5639" s="3" t="s">
        <v>215</v>
      </c>
      <c r="S5639" s="3" t="s">
        <v>215</v>
      </c>
      <c r="T5639" s="3">
        <v>0.67300000000000004</v>
      </c>
      <c r="U5639" s="3">
        <v>0.65400000000000003</v>
      </c>
      <c r="V5639" s="3">
        <v>0.6</v>
      </c>
      <c r="W5639" s="3">
        <v>0.59799999999999998</v>
      </c>
      <c r="X5639" s="3">
        <v>0.58199999999999996</v>
      </c>
      <c r="Y5639" s="3">
        <v>0.57199999999999995</v>
      </c>
      <c r="Z5639" s="3">
        <v>0.57299999999999995</v>
      </c>
      <c r="AA5639" s="3">
        <v>0.56599999999999995</v>
      </c>
      <c r="AB5639" s="3">
        <v>0.56599999999999995</v>
      </c>
      <c r="AC5639" s="3">
        <v>0.55000000000000004</v>
      </c>
      <c r="AD5639" s="3">
        <v>0.55300000000000005</v>
      </c>
      <c r="AE5639" s="3">
        <v>0.57599999999999996</v>
      </c>
      <c r="AF5639" s="3">
        <v>0.64200000000000002</v>
      </c>
      <c r="AG5639" s="3">
        <v>0.67500000000000004</v>
      </c>
      <c r="AH5639" s="3">
        <v>0.70899999999999996</v>
      </c>
      <c r="AI5639" s="3">
        <v>0.72399999999999998</v>
      </c>
      <c r="AJ5639" s="3">
        <v>0.73399999999999999</v>
      </c>
      <c r="AK5639" s="3">
        <v>0.747</v>
      </c>
      <c r="AL5639" s="3">
        <v>0.77800000000000002</v>
      </c>
      <c r="AM5639" s="3">
        <v>0.84699999999999998</v>
      </c>
      <c r="AN5639" s="3">
        <v>0.89600000000000002</v>
      </c>
      <c r="AO5639" s="3">
        <v>0.90200000000000002</v>
      </c>
      <c r="AP5639" s="3">
        <v>0.91200000000000003</v>
      </c>
      <c r="AQ5639" s="3">
        <v>0.93</v>
      </c>
      <c r="AR5639" s="3">
        <v>0.95599999999999996</v>
      </c>
      <c r="AS5639" s="3">
        <v>0.94899999999999995</v>
      </c>
      <c r="AT5639" s="3">
        <v>0.90600000000000003</v>
      </c>
      <c r="AU5639" s="3">
        <v>0.88100000000000001</v>
      </c>
      <c r="AV5639" s="3">
        <v>0.86599999999999999</v>
      </c>
      <c r="AW5639" s="3">
        <v>0.84899999999999998</v>
      </c>
      <c r="AX5639" s="3">
        <v>0.83599999999999997</v>
      </c>
      <c r="AY5639" s="3">
        <v>0.82199999999999995</v>
      </c>
      <c r="AZ5639" s="3">
        <v>0.80900000000000005</v>
      </c>
      <c r="BA5639">
        <v>0.79600000000000004</v>
      </c>
      <c r="BB5639">
        <v>2017</v>
      </c>
    </row>
    <row r="5640" spans="1:54" hidden="1" x14ac:dyDescent="0.2">
      <c r="A5640">
        <v>694</v>
      </c>
      <c r="B5640" t="s">
        <v>430</v>
      </c>
      <c r="C5640" t="s">
        <v>314</v>
      </c>
      <c r="D5640" t="s">
        <v>1</v>
      </c>
      <c r="E5640" t="s">
        <v>313</v>
      </c>
      <c r="F5640" t="s">
        <v>312</v>
      </c>
      <c r="G5640" t="s">
        <v>311</v>
      </c>
      <c r="I5640" t="s">
        <v>310</v>
      </c>
      <c r="J5640" s="3" t="s">
        <v>215</v>
      </c>
      <c r="K5640" s="3" t="s">
        <v>215</v>
      </c>
      <c r="L5640" s="3" t="s">
        <v>215</v>
      </c>
      <c r="M5640" s="3" t="s">
        <v>215</v>
      </c>
      <c r="N5640" s="3" t="s">
        <v>215</v>
      </c>
      <c r="O5640" s="3" t="s">
        <v>215</v>
      </c>
      <c r="P5640" s="3" t="s">
        <v>215</v>
      </c>
      <c r="Q5640" s="3" t="s">
        <v>215</v>
      </c>
      <c r="R5640" s="3" t="s">
        <v>215</v>
      </c>
      <c r="S5640" s="3" t="s">
        <v>215</v>
      </c>
      <c r="T5640" s="3">
        <v>2.72</v>
      </c>
      <c r="U5640" s="3">
        <v>3.157</v>
      </c>
      <c r="V5640" s="3">
        <v>4.6109999999999998</v>
      </c>
      <c r="W5640" s="3">
        <v>6.1360000000000001</v>
      </c>
      <c r="X5640" s="3">
        <v>8.391</v>
      </c>
      <c r="Y5640" s="3">
        <v>13.250999999999999</v>
      </c>
      <c r="Z5640" s="3">
        <v>16.324999999999999</v>
      </c>
      <c r="AA5640" s="3">
        <v>16.972999999999999</v>
      </c>
      <c r="AB5640" s="3">
        <v>18.283000000000001</v>
      </c>
      <c r="AC5640" s="3">
        <v>20.719000000000001</v>
      </c>
      <c r="AD5640" s="3">
        <v>24.95</v>
      </c>
      <c r="AE5640" s="3">
        <v>26.97</v>
      </c>
      <c r="AF5640" s="3">
        <v>32.29</v>
      </c>
      <c r="AG5640" s="3">
        <v>33.936</v>
      </c>
      <c r="AH5640" s="3">
        <v>38.942</v>
      </c>
      <c r="AI5640" s="3">
        <v>45.33</v>
      </c>
      <c r="AJ5640" s="3">
        <v>53.036000000000001</v>
      </c>
      <c r="AK5640" s="3">
        <v>55.414999999999999</v>
      </c>
      <c r="AL5640" s="3">
        <v>60.167999999999999</v>
      </c>
      <c r="AM5640" s="3">
        <v>62.328000000000003</v>
      </c>
      <c r="AN5640" s="3">
        <v>69.320999999999998</v>
      </c>
      <c r="AO5640" s="3">
        <v>74.378</v>
      </c>
      <c r="AP5640" s="3">
        <v>79.802999999999997</v>
      </c>
      <c r="AQ5640" s="3">
        <v>83.147999999999996</v>
      </c>
      <c r="AR5640" s="3">
        <v>85.49</v>
      </c>
      <c r="AS5640" s="3">
        <v>86.995000000000005</v>
      </c>
      <c r="AT5640" s="3">
        <v>94.096999999999994</v>
      </c>
      <c r="AU5640" s="3">
        <v>102.709</v>
      </c>
      <c r="AV5640" s="3">
        <v>113.65900000000001</v>
      </c>
      <c r="AW5640" s="3">
        <v>127.03400000000001</v>
      </c>
      <c r="AX5640" s="3">
        <v>143.06299999999999</v>
      </c>
      <c r="AY5640" s="3">
        <v>159.721</v>
      </c>
      <c r="AZ5640" s="3">
        <v>178.91900000000001</v>
      </c>
      <c r="BA5640">
        <v>200.49100000000001</v>
      </c>
      <c r="BB5640">
        <v>2017</v>
      </c>
    </row>
    <row r="5641" spans="1:54" hidden="1" x14ac:dyDescent="0.2">
      <c r="A5641">
        <v>694</v>
      </c>
      <c r="B5641" t="s">
        <v>430</v>
      </c>
      <c r="C5641" t="s">
        <v>309</v>
      </c>
      <c r="D5641" t="s">
        <v>1</v>
      </c>
      <c r="E5641" t="s">
        <v>308</v>
      </c>
      <c r="F5641" t="s">
        <v>307</v>
      </c>
      <c r="G5641" t="s">
        <v>217</v>
      </c>
      <c r="I5641" t="s">
        <v>1523</v>
      </c>
      <c r="J5641" s="3" t="s">
        <v>215</v>
      </c>
      <c r="K5641" s="3" t="s">
        <v>215</v>
      </c>
      <c r="L5641" s="3" t="s">
        <v>215</v>
      </c>
      <c r="M5641" s="3" t="s">
        <v>215</v>
      </c>
      <c r="N5641" s="3" t="s">
        <v>215</v>
      </c>
      <c r="O5641" s="3" t="s">
        <v>215</v>
      </c>
      <c r="P5641" s="3" t="s">
        <v>215</v>
      </c>
      <c r="Q5641" s="3" t="s">
        <v>215</v>
      </c>
      <c r="R5641" s="3" t="s">
        <v>215</v>
      </c>
      <c r="S5641" s="3" t="s">
        <v>215</v>
      </c>
      <c r="T5641" s="3">
        <v>12.192</v>
      </c>
      <c r="U5641" s="3">
        <v>12.234</v>
      </c>
      <c r="V5641" s="3">
        <v>13.36</v>
      </c>
      <c r="W5641" s="3">
        <v>13.153</v>
      </c>
      <c r="X5641" s="3">
        <v>10.654</v>
      </c>
      <c r="Y5641" s="3">
        <v>11.601000000000001</v>
      </c>
      <c r="Z5641" s="3">
        <v>11.878</v>
      </c>
      <c r="AA5641" s="3">
        <v>13.25</v>
      </c>
      <c r="AB5641" s="3">
        <v>16.042000000000002</v>
      </c>
      <c r="AC5641" s="3">
        <v>17.914999999999999</v>
      </c>
      <c r="AD5641" s="3">
        <v>14.361000000000001</v>
      </c>
      <c r="AE5641" s="3">
        <v>15.14</v>
      </c>
      <c r="AF5641" s="3">
        <v>20.071999999999999</v>
      </c>
      <c r="AG5641" s="3">
        <v>17.545999999999999</v>
      </c>
      <c r="AH5641" s="3">
        <v>16.553000000000001</v>
      </c>
      <c r="AI5641" s="3">
        <v>15.576000000000001</v>
      </c>
      <c r="AJ5641" s="3">
        <v>16.268000000000001</v>
      </c>
      <c r="AK5641" s="3">
        <v>18.654</v>
      </c>
      <c r="AL5641" s="3">
        <v>15.611000000000001</v>
      </c>
      <c r="AM5641" s="3">
        <v>19.417999999999999</v>
      </c>
      <c r="AN5641" s="3">
        <v>17.291</v>
      </c>
      <c r="AO5641" s="3">
        <v>16.212</v>
      </c>
      <c r="AP5641" s="3">
        <v>14.907999999999999</v>
      </c>
      <c r="AQ5641" s="3">
        <v>14.904</v>
      </c>
      <c r="AR5641" s="3">
        <v>15.803000000000001</v>
      </c>
      <c r="AS5641" s="3">
        <v>15.49</v>
      </c>
      <c r="AT5641" s="3">
        <v>12.558999999999999</v>
      </c>
      <c r="AU5641" s="3">
        <v>12.855</v>
      </c>
      <c r="AV5641" s="3">
        <v>13.247</v>
      </c>
      <c r="AW5641" s="3">
        <v>13.429</v>
      </c>
      <c r="AX5641" s="3">
        <v>13.592000000000001</v>
      </c>
      <c r="AY5641" s="3">
        <v>13.914</v>
      </c>
      <c r="AZ5641" s="3">
        <v>13.815</v>
      </c>
      <c r="BA5641">
        <v>13.802</v>
      </c>
      <c r="BB5641">
        <v>2017</v>
      </c>
    </row>
    <row r="5642" spans="1:54" hidden="1" x14ac:dyDescent="0.2">
      <c r="A5642">
        <v>694</v>
      </c>
      <c r="B5642" t="s">
        <v>430</v>
      </c>
      <c r="C5642" t="s">
        <v>306</v>
      </c>
      <c r="D5642" t="s">
        <v>1</v>
      </c>
      <c r="E5642" t="s">
        <v>305</v>
      </c>
      <c r="F5642" t="s">
        <v>304</v>
      </c>
      <c r="G5642" t="s">
        <v>217</v>
      </c>
      <c r="I5642" t="s">
        <v>1523</v>
      </c>
      <c r="J5642" s="3" t="s">
        <v>215</v>
      </c>
      <c r="K5642" s="3" t="s">
        <v>215</v>
      </c>
      <c r="L5642" s="3" t="s">
        <v>215</v>
      </c>
      <c r="M5642" s="3" t="s">
        <v>215</v>
      </c>
      <c r="N5642" s="3" t="s">
        <v>215</v>
      </c>
      <c r="O5642" s="3" t="s">
        <v>215</v>
      </c>
      <c r="P5642" s="3" t="s">
        <v>215</v>
      </c>
      <c r="Q5642" s="3" t="s">
        <v>215</v>
      </c>
      <c r="R5642" s="3" t="s">
        <v>215</v>
      </c>
      <c r="S5642" s="3" t="s">
        <v>215</v>
      </c>
      <c r="T5642" s="3">
        <v>20.216000000000001</v>
      </c>
      <c r="U5642" s="3">
        <v>14.234</v>
      </c>
      <c r="V5642" s="3">
        <v>17.698</v>
      </c>
      <c r="W5642" s="3">
        <v>11.779</v>
      </c>
      <c r="X5642" s="3">
        <v>7.9980000000000002</v>
      </c>
      <c r="Y5642" s="3">
        <v>9.6509999999999998</v>
      </c>
      <c r="Z5642" s="3">
        <v>13.909000000000001</v>
      </c>
      <c r="AA5642" s="3">
        <v>13.544</v>
      </c>
      <c r="AB5642" s="3">
        <v>14.018000000000001</v>
      </c>
      <c r="AC5642" s="3">
        <v>18.795000000000002</v>
      </c>
      <c r="AD5642" s="3">
        <v>25.311</v>
      </c>
      <c r="AE5642" s="3">
        <v>18.527999999999999</v>
      </c>
      <c r="AF5642" s="3">
        <v>21.225000000000001</v>
      </c>
      <c r="AG5642" s="3">
        <v>20.84</v>
      </c>
      <c r="AH5642" s="3">
        <v>29.472999999999999</v>
      </c>
      <c r="AI5642" s="3">
        <v>37.109000000000002</v>
      </c>
      <c r="AJ5642" s="3">
        <v>32.658999999999999</v>
      </c>
      <c r="AK5642" s="3">
        <v>29.196999999999999</v>
      </c>
      <c r="AL5642" s="3">
        <v>24.439</v>
      </c>
      <c r="AM5642" s="3">
        <v>24.08</v>
      </c>
      <c r="AN5642" s="3">
        <v>20.843</v>
      </c>
      <c r="AO5642" s="3">
        <v>18.788</v>
      </c>
      <c r="AP5642" s="3">
        <v>18.677</v>
      </c>
      <c r="AQ5642" s="3">
        <v>18.603000000000002</v>
      </c>
      <c r="AR5642" s="3">
        <v>15.961</v>
      </c>
      <c r="AS5642" s="3">
        <v>12.298</v>
      </c>
      <c r="AT5642" s="3">
        <v>13.231</v>
      </c>
      <c r="AU5642" s="3">
        <v>15.323</v>
      </c>
      <c r="AV5642" s="3">
        <v>13.757999999999999</v>
      </c>
      <c r="AW5642" s="3">
        <v>13.872999999999999</v>
      </c>
      <c r="AX5642" s="3">
        <v>14.222</v>
      </c>
      <c r="AY5642" s="3">
        <v>14.395</v>
      </c>
      <c r="AZ5642" s="3">
        <v>14.112</v>
      </c>
      <c r="BA5642">
        <v>14.031000000000001</v>
      </c>
      <c r="BB5642">
        <v>2017</v>
      </c>
    </row>
    <row r="5643" spans="1:54" hidden="1" x14ac:dyDescent="0.2">
      <c r="A5643">
        <v>694</v>
      </c>
      <c r="B5643" t="s">
        <v>430</v>
      </c>
      <c r="C5643" t="s">
        <v>303</v>
      </c>
      <c r="D5643" t="s">
        <v>1</v>
      </c>
      <c r="E5643" t="s">
        <v>300</v>
      </c>
      <c r="F5643" t="s">
        <v>302</v>
      </c>
      <c r="G5643" t="s">
        <v>295</v>
      </c>
      <c r="I5643" t="s">
        <v>1524</v>
      </c>
      <c r="J5643" s="3" t="s">
        <v>215</v>
      </c>
      <c r="K5643" s="3" t="s">
        <v>215</v>
      </c>
      <c r="L5643" s="3" t="s">
        <v>215</v>
      </c>
      <c r="M5643" s="3" t="s">
        <v>215</v>
      </c>
      <c r="N5643" s="3" t="s">
        <v>215</v>
      </c>
      <c r="O5643" s="3" t="s">
        <v>215</v>
      </c>
      <c r="P5643" s="3" t="s">
        <v>215</v>
      </c>
      <c r="Q5643" s="3" t="s">
        <v>215</v>
      </c>
      <c r="R5643" s="3" t="s">
        <v>215</v>
      </c>
      <c r="S5643" s="3" t="s">
        <v>215</v>
      </c>
      <c r="T5643" s="3" t="s">
        <v>215</v>
      </c>
      <c r="U5643" s="3" t="s">
        <v>215</v>
      </c>
      <c r="V5643" s="3" t="s">
        <v>215</v>
      </c>
      <c r="W5643" s="3" t="s">
        <v>215</v>
      </c>
      <c r="X5643" s="3" t="s">
        <v>215</v>
      </c>
      <c r="Y5643" s="3">
        <v>18.321999999999999</v>
      </c>
      <c r="Z5643" s="3">
        <v>23.689</v>
      </c>
      <c r="AA5643" s="3">
        <v>26.216999999999999</v>
      </c>
      <c r="AB5643" s="3">
        <v>28.277999999999999</v>
      </c>
      <c r="AC5643" s="3">
        <v>30.149000000000001</v>
      </c>
      <c r="AD5643" s="3">
        <v>32.241</v>
      </c>
      <c r="AE5643" s="3">
        <v>38.323999999999998</v>
      </c>
      <c r="AF5643" s="3">
        <v>43.262</v>
      </c>
      <c r="AG5643" s="3">
        <v>49.332999999999998</v>
      </c>
      <c r="AH5643" s="3">
        <v>56.732999999999997</v>
      </c>
      <c r="AI5643" s="3">
        <v>66.864000000000004</v>
      </c>
      <c r="AJ5643" s="3">
        <v>72.358000000000004</v>
      </c>
      <c r="AK5643" s="3">
        <v>76.266999999999996</v>
      </c>
      <c r="AL5643" s="3">
        <v>85.099000000000004</v>
      </c>
      <c r="AM5643" s="3">
        <v>95.768000000000001</v>
      </c>
      <c r="AN5643" s="3">
        <v>108.928</v>
      </c>
      <c r="AO5643" s="3">
        <v>120.71899999999999</v>
      </c>
      <c r="AP5643" s="3">
        <v>135.47800000000001</v>
      </c>
      <c r="AQ5643" s="3">
        <v>146.98599999999999</v>
      </c>
      <c r="AR5643" s="3">
        <v>158.815</v>
      </c>
      <c r="AS5643" s="3">
        <v>173.125</v>
      </c>
      <c r="AT5643" s="3">
        <v>200.298</v>
      </c>
      <c r="AU5643" s="3">
        <v>233.352</v>
      </c>
      <c r="AV5643" s="3">
        <v>266.06299999999999</v>
      </c>
      <c r="AW5643" s="3">
        <v>305.44900000000001</v>
      </c>
      <c r="AX5643" s="3">
        <v>351.80900000000003</v>
      </c>
      <c r="AY5643" s="3">
        <v>401.06200000000001</v>
      </c>
      <c r="AZ5643" s="3">
        <v>457.21100000000001</v>
      </c>
      <c r="BA5643">
        <v>521.221</v>
      </c>
      <c r="BB5643">
        <v>2017</v>
      </c>
    </row>
    <row r="5644" spans="1:54" hidden="1" x14ac:dyDescent="0.2">
      <c r="A5644">
        <v>694</v>
      </c>
      <c r="B5644" t="s">
        <v>430</v>
      </c>
      <c r="C5644" t="s">
        <v>301</v>
      </c>
      <c r="D5644" t="s">
        <v>1</v>
      </c>
      <c r="E5644" t="s">
        <v>300</v>
      </c>
      <c r="F5644" t="s">
        <v>299</v>
      </c>
      <c r="G5644" t="s">
        <v>275</v>
      </c>
      <c r="I5644" t="s">
        <v>298</v>
      </c>
      <c r="J5644" s="3" t="s">
        <v>215</v>
      </c>
      <c r="K5644" s="3" t="s">
        <v>215</v>
      </c>
      <c r="L5644" s="3" t="s">
        <v>215</v>
      </c>
      <c r="M5644" s="3" t="s">
        <v>215</v>
      </c>
      <c r="N5644" s="3" t="s">
        <v>215</v>
      </c>
      <c r="O5644" s="3" t="s">
        <v>215</v>
      </c>
      <c r="P5644" s="3" t="s">
        <v>215</v>
      </c>
      <c r="Q5644" s="3" t="s">
        <v>215</v>
      </c>
      <c r="R5644" s="3" t="s">
        <v>215</v>
      </c>
      <c r="S5644" s="3" t="s">
        <v>215</v>
      </c>
      <c r="T5644" s="3" t="s">
        <v>215</v>
      </c>
      <c r="U5644" s="3" t="s">
        <v>215</v>
      </c>
      <c r="V5644" s="3" t="s">
        <v>215</v>
      </c>
      <c r="W5644" s="3" t="s">
        <v>215</v>
      </c>
      <c r="X5644" s="3" t="s">
        <v>215</v>
      </c>
      <c r="Y5644" s="3" t="s">
        <v>215</v>
      </c>
      <c r="Z5644" s="3">
        <v>29.291</v>
      </c>
      <c r="AA5644" s="3">
        <v>10.673</v>
      </c>
      <c r="AB5644" s="3">
        <v>7.8620000000000001</v>
      </c>
      <c r="AC5644" s="3">
        <v>6.6180000000000003</v>
      </c>
      <c r="AD5644" s="3">
        <v>6.9379999999999997</v>
      </c>
      <c r="AE5644" s="3">
        <v>18.869</v>
      </c>
      <c r="AF5644" s="3">
        <v>12.882999999999999</v>
      </c>
      <c r="AG5644" s="3">
        <v>14.032999999999999</v>
      </c>
      <c r="AH5644" s="3">
        <v>15.000999999999999</v>
      </c>
      <c r="AI5644" s="3">
        <v>17.856000000000002</v>
      </c>
      <c r="AJ5644" s="3">
        <v>8.218</v>
      </c>
      <c r="AK5644" s="3">
        <v>5.4009999999999998</v>
      </c>
      <c r="AL5644" s="3">
        <v>11.581</v>
      </c>
      <c r="AM5644" s="3">
        <v>12.536</v>
      </c>
      <c r="AN5644" s="3">
        <v>13.742000000000001</v>
      </c>
      <c r="AO5644" s="3">
        <v>10.824999999999999</v>
      </c>
      <c r="AP5644" s="3">
        <v>12.225</v>
      </c>
      <c r="AQ5644" s="3">
        <v>8.4949999999999992</v>
      </c>
      <c r="AR5644" s="3">
        <v>8.048</v>
      </c>
      <c r="AS5644" s="3">
        <v>9.01</v>
      </c>
      <c r="AT5644" s="3">
        <v>15.696</v>
      </c>
      <c r="AU5644" s="3">
        <v>16.501999999999999</v>
      </c>
      <c r="AV5644" s="3">
        <v>14.018000000000001</v>
      </c>
      <c r="AW5644" s="3">
        <v>14.803000000000001</v>
      </c>
      <c r="AX5644" s="3">
        <v>15.178000000000001</v>
      </c>
      <c r="AY5644" s="3">
        <v>14</v>
      </c>
      <c r="AZ5644" s="3">
        <v>14</v>
      </c>
      <c r="BA5644">
        <v>14</v>
      </c>
      <c r="BB5644">
        <v>2017</v>
      </c>
    </row>
    <row r="5645" spans="1:54" hidden="1" x14ac:dyDescent="0.2">
      <c r="A5645">
        <v>694</v>
      </c>
      <c r="B5645" t="s">
        <v>430</v>
      </c>
      <c r="C5645" t="s">
        <v>297</v>
      </c>
      <c r="D5645" t="s">
        <v>1</v>
      </c>
      <c r="E5645" t="s">
        <v>293</v>
      </c>
      <c r="F5645" t="s">
        <v>296</v>
      </c>
      <c r="G5645" t="s">
        <v>295</v>
      </c>
      <c r="I5645" t="s">
        <v>1524</v>
      </c>
      <c r="J5645" s="3" t="s">
        <v>215</v>
      </c>
      <c r="K5645" s="3" t="s">
        <v>215</v>
      </c>
      <c r="L5645" s="3" t="s">
        <v>215</v>
      </c>
      <c r="M5645" s="3" t="s">
        <v>215</v>
      </c>
      <c r="N5645" s="3" t="s">
        <v>215</v>
      </c>
      <c r="O5645" s="3" t="s">
        <v>215</v>
      </c>
      <c r="P5645" s="3" t="s">
        <v>215</v>
      </c>
      <c r="Q5645" s="3" t="s">
        <v>215</v>
      </c>
      <c r="R5645" s="3" t="s">
        <v>215</v>
      </c>
      <c r="S5645" s="3" t="s">
        <v>215</v>
      </c>
      <c r="T5645" s="3" t="s">
        <v>215</v>
      </c>
      <c r="U5645" s="3" t="s">
        <v>215</v>
      </c>
      <c r="V5645" s="3" t="s">
        <v>215</v>
      </c>
      <c r="W5645" s="3" t="s">
        <v>215</v>
      </c>
      <c r="X5645" s="3" t="s">
        <v>215</v>
      </c>
      <c r="Y5645" s="3">
        <v>20.965</v>
      </c>
      <c r="Z5645" s="3">
        <v>23.966000000000001</v>
      </c>
      <c r="AA5645" s="3">
        <v>26.414000000000001</v>
      </c>
      <c r="AB5645" s="3">
        <v>29.561</v>
      </c>
      <c r="AC5645" s="3">
        <v>29.626999999999999</v>
      </c>
      <c r="AD5645" s="3">
        <v>33.930999999999997</v>
      </c>
      <c r="AE5645" s="3">
        <v>39.527999999999999</v>
      </c>
      <c r="AF5645" s="3">
        <v>44.338000000000001</v>
      </c>
      <c r="AG5645" s="3">
        <v>54.895000000000003</v>
      </c>
      <c r="AH5645" s="3">
        <v>60.389000000000003</v>
      </c>
      <c r="AI5645" s="3">
        <v>67.373000000000005</v>
      </c>
      <c r="AJ5645" s="3">
        <v>73.099999999999994</v>
      </c>
      <c r="AK5645" s="3">
        <v>77.930000000000007</v>
      </c>
      <c r="AL5645" s="3">
        <v>89.66</v>
      </c>
      <c r="AM5645" s="3">
        <v>102.15</v>
      </c>
      <c r="AN5645" s="3">
        <v>114.22</v>
      </c>
      <c r="AO5645" s="3">
        <v>125.97</v>
      </c>
      <c r="AP5645" s="3">
        <v>141.06</v>
      </c>
      <c r="AQ5645" s="3">
        <v>152.29</v>
      </c>
      <c r="AR5645" s="3">
        <v>164.44</v>
      </c>
      <c r="AS5645" s="3">
        <v>180.15</v>
      </c>
      <c r="AT5645" s="3">
        <v>213.56</v>
      </c>
      <c r="AU5645" s="3">
        <v>246.38</v>
      </c>
      <c r="AV5645" s="3">
        <v>282.10500000000002</v>
      </c>
      <c r="AW5645" s="3">
        <v>328.79300000000001</v>
      </c>
      <c r="AX5645" s="3">
        <v>374.82499999999999</v>
      </c>
      <c r="AY5645" s="3">
        <v>427.3</v>
      </c>
      <c r="AZ5645" s="3">
        <v>487.12200000000001</v>
      </c>
      <c r="BA5645">
        <v>555.31899999999996</v>
      </c>
      <c r="BB5645">
        <v>2017</v>
      </c>
    </row>
    <row r="5646" spans="1:54" hidden="1" x14ac:dyDescent="0.2">
      <c r="A5646">
        <v>694</v>
      </c>
      <c r="B5646" t="s">
        <v>430</v>
      </c>
      <c r="C5646" t="s">
        <v>294</v>
      </c>
      <c r="D5646" t="s">
        <v>1</v>
      </c>
      <c r="E5646" t="s">
        <v>293</v>
      </c>
      <c r="F5646" t="s">
        <v>292</v>
      </c>
      <c r="G5646" t="s">
        <v>275</v>
      </c>
      <c r="I5646" t="s">
        <v>291</v>
      </c>
      <c r="J5646" s="3" t="s">
        <v>215</v>
      </c>
      <c r="K5646" s="3" t="s">
        <v>215</v>
      </c>
      <c r="L5646" s="3" t="s">
        <v>215</v>
      </c>
      <c r="M5646" s="3" t="s">
        <v>215</v>
      </c>
      <c r="N5646" s="3" t="s">
        <v>215</v>
      </c>
      <c r="O5646" s="3" t="s">
        <v>215</v>
      </c>
      <c r="P5646" s="3" t="s">
        <v>215</v>
      </c>
      <c r="Q5646" s="3" t="s">
        <v>215</v>
      </c>
      <c r="R5646" s="3" t="s">
        <v>215</v>
      </c>
      <c r="S5646" s="3" t="s">
        <v>215</v>
      </c>
      <c r="T5646" s="3" t="s">
        <v>215</v>
      </c>
      <c r="U5646" s="3" t="s">
        <v>215</v>
      </c>
      <c r="V5646" s="3" t="s">
        <v>215</v>
      </c>
      <c r="W5646" s="3" t="s">
        <v>215</v>
      </c>
      <c r="X5646" s="3" t="s">
        <v>215</v>
      </c>
      <c r="Y5646" s="3" t="s">
        <v>215</v>
      </c>
      <c r="Z5646" s="3">
        <v>14.314</v>
      </c>
      <c r="AA5646" s="3">
        <v>10.212999999999999</v>
      </c>
      <c r="AB5646" s="3">
        <v>11.913</v>
      </c>
      <c r="AC5646" s="3">
        <v>0.224</v>
      </c>
      <c r="AD5646" s="3">
        <v>14.526999999999999</v>
      </c>
      <c r="AE5646" s="3">
        <v>16.495000000000001</v>
      </c>
      <c r="AF5646" s="3">
        <v>12.169</v>
      </c>
      <c r="AG5646" s="3">
        <v>23.811</v>
      </c>
      <c r="AH5646" s="3">
        <v>10.007999999999999</v>
      </c>
      <c r="AI5646" s="3">
        <v>11.565</v>
      </c>
      <c r="AJ5646" s="3">
        <v>8.5</v>
      </c>
      <c r="AK5646" s="3">
        <v>6.6070000000000002</v>
      </c>
      <c r="AL5646" s="3">
        <v>15.052</v>
      </c>
      <c r="AM5646" s="3">
        <v>13.93</v>
      </c>
      <c r="AN5646" s="3">
        <v>11.816000000000001</v>
      </c>
      <c r="AO5646" s="3">
        <v>10.287000000000001</v>
      </c>
      <c r="AP5646" s="3">
        <v>11.978999999999999</v>
      </c>
      <c r="AQ5646" s="3">
        <v>7.9610000000000003</v>
      </c>
      <c r="AR5646" s="3">
        <v>7.9779999999999998</v>
      </c>
      <c r="AS5646" s="3">
        <v>9.5540000000000003</v>
      </c>
      <c r="AT5646" s="3">
        <v>18.545999999999999</v>
      </c>
      <c r="AU5646" s="3">
        <v>15.368</v>
      </c>
      <c r="AV5646" s="3">
        <v>14.5</v>
      </c>
      <c r="AW5646" s="3">
        <v>16.55</v>
      </c>
      <c r="AX5646" s="3">
        <v>14</v>
      </c>
      <c r="AY5646" s="3">
        <v>14</v>
      </c>
      <c r="AZ5646" s="3">
        <v>14</v>
      </c>
      <c r="BA5646">
        <v>14</v>
      </c>
      <c r="BB5646">
        <v>2017</v>
      </c>
    </row>
    <row r="5647" spans="1:54" hidden="1" x14ac:dyDescent="0.2">
      <c r="A5647">
        <v>694</v>
      </c>
      <c r="B5647" t="s">
        <v>430</v>
      </c>
      <c r="C5647" t="s">
        <v>290</v>
      </c>
      <c r="D5647" t="s">
        <v>1</v>
      </c>
      <c r="E5647" t="s">
        <v>289</v>
      </c>
      <c r="G5647" t="s">
        <v>288</v>
      </c>
    </row>
    <row r="5648" spans="1:54" hidden="1" x14ac:dyDescent="0.2">
      <c r="A5648">
        <v>694</v>
      </c>
      <c r="B5648" t="s">
        <v>430</v>
      </c>
      <c r="C5648" t="s">
        <v>287</v>
      </c>
      <c r="D5648" t="s">
        <v>1</v>
      </c>
      <c r="E5648" t="s">
        <v>286</v>
      </c>
      <c r="F5648" t="s">
        <v>285</v>
      </c>
      <c r="G5648" t="s">
        <v>275</v>
      </c>
      <c r="I5648" t="s">
        <v>1525</v>
      </c>
      <c r="J5648" s="3" t="s">
        <v>215</v>
      </c>
      <c r="K5648" s="3" t="s">
        <v>215</v>
      </c>
      <c r="L5648" s="3" t="s">
        <v>215</v>
      </c>
      <c r="M5648" s="3" t="s">
        <v>215</v>
      </c>
      <c r="N5648" s="3" t="s">
        <v>215</v>
      </c>
      <c r="O5648" s="3" t="s">
        <v>215</v>
      </c>
      <c r="P5648" s="3" t="s">
        <v>215</v>
      </c>
      <c r="Q5648" s="3" t="s">
        <v>215</v>
      </c>
      <c r="R5648" s="3" t="s">
        <v>215</v>
      </c>
      <c r="S5648" s="3" t="s">
        <v>215</v>
      </c>
      <c r="T5648" s="3" t="s">
        <v>215</v>
      </c>
      <c r="U5648" s="3">
        <v>60.36</v>
      </c>
      <c r="V5648" s="3">
        <v>-12.609</v>
      </c>
      <c r="W5648" s="3">
        <v>12.169</v>
      </c>
      <c r="X5648" s="3">
        <v>0.32500000000000001</v>
      </c>
      <c r="Y5648" s="3">
        <v>23.937999999999999</v>
      </c>
      <c r="Z5648" s="3">
        <v>-17.187999999999999</v>
      </c>
      <c r="AA5648" s="3">
        <v>34.33</v>
      </c>
      <c r="AB5648" s="3">
        <v>11.874000000000001</v>
      </c>
      <c r="AC5648" s="3">
        <v>-18.806000000000001</v>
      </c>
      <c r="AD5648" s="3">
        <v>-17.954999999999998</v>
      </c>
      <c r="AE5648" s="3">
        <v>41.698</v>
      </c>
      <c r="AF5648" s="3">
        <v>-0.77100000000000002</v>
      </c>
      <c r="AG5648" s="3">
        <v>27.608000000000001</v>
      </c>
      <c r="AH5648" s="3">
        <v>-18.234999999999999</v>
      </c>
      <c r="AI5648" s="3">
        <v>29.241</v>
      </c>
      <c r="AJ5648" s="3">
        <v>-3.246</v>
      </c>
      <c r="AK5648" s="3">
        <v>19.79</v>
      </c>
      <c r="AL5648" s="3">
        <v>12.941000000000001</v>
      </c>
      <c r="AM5648" s="3">
        <v>-1.78</v>
      </c>
      <c r="AN5648" s="3">
        <v>23.375</v>
      </c>
      <c r="AO5648" s="3">
        <v>5.3140000000000001</v>
      </c>
      <c r="AP5648" s="3">
        <v>-11.597</v>
      </c>
      <c r="AQ5648" s="3">
        <v>-2.5449999999999999</v>
      </c>
      <c r="AR5648" s="3">
        <v>17.704999999999998</v>
      </c>
      <c r="AS5648" s="3">
        <v>2.734</v>
      </c>
      <c r="AT5648" s="3">
        <v>-28.978000000000002</v>
      </c>
      <c r="AU5648" s="3">
        <v>-6.4480000000000004</v>
      </c>
      <c r="AV5648" s="3">
        <v>23.216999999999999</v>
      </c>
      <c r="AW5648" s="3">
        <v>4.8540000000000001</v>
      </c>
      <c r="AX5648" s="3">
        <v>6.72</v>
      </c>
      <c r="AY5648" s="3">
        <v>2.262</v>
      </c>
      <c r="AZ5648" s="3">
        <v>3.0979999999999999</v>
      </c>
      <c r="BA5648">
        <v>2.9209999999999998</v>
      </c>
      <c r="BB5648">
        <v>2016</v>
      </c>
    </row>
    <row r="5649" spans="1:54" hidden="1" x14ac:dyDescent="0.2">
      <c r="A5649">
        <v>694</v>
      </c>
      <c r="B5649" t="s">
        <v>430</v>
      </c>
      <c r="C5649" t="s">
        <v>284</v>
      </c>
      <c r="D5649" t="s">
        <v>1</v>
      </c>
      <c r="E5649" t="s">
        <v>283</v>
      </c>
      <c r="F5649" t="s">
        <v>282</v>
      </c>
      <c r="G5649" t="s">
        <v>275</v>
      </c>
      <c r="I5649" t="s">
        <v>1525</v>
      </c>
      <c r="J5649" s="3" t="s">
        <v>215</v>
      </c>
      <c r="K5649" s="3" t="s">
        <v>215</v>
      </c>
      <c r="L5649" s="3" t="s">
        <v>215</v>
      </c>
      <c r="M5649" s="3" t="s">
        <v>215</v>
      </c>
      <c r="N5649" s="3" t="s">
        <v>215</v>
      </c>
      <c r="O5649" s="3" t="s">
        <v>215</v>
      </c>
      <c r="P5649" s="3" t="s">
        <v>215</v>
      </c>
      <c r="Q5649" s="3" t="s">
        <v>215</v>
      </c>
      <c r="R5649" s="3" t="s">
        <v>215</v>
      </c>
      <c r="S5649" s="3" t="s">
        <v>215</v>
      </c>
      <c r="T5649" s="3" t="s">
        <v>215</v>
      </c>
      <c r="U5649" s="3">
        <v>71.021000000000001</v>
      </c>
      <c r="V5649" s="3">
        <v>-8.33</v>
      </c>
      <c r="W5649" s="3">
        <v>-0.34</v>
      </c>
      <c r="X5649" s="3">
        <v>-3.2829999999999999</v>
      </c>
      <c r="Y5649" s="3">
        <v>15.994999999999999</v>
      </c>
      <c r="Z5649" s="3">
        <v>-26.079000000000001</v>
      </c>
      <c r="AA5649" s="3">
        <v>57.121000000000002</v>
      </c>
      <c r="AB5649" s="3">
        <v>15.237</v>
      </c>
      <c r="AC5649" s="3">
        <v>-16.059000000000001</v>
      </c>
      <c r="AD5649" s="3">
        <v>-16.399000000000001</v>
      </c>
      <c r="AE5649" s="3">
        <v>37.749000000000002</v>
      </c>
      <c r="AF5649" s="3">
        <v>-3.1219999999999999</v>
      </c>
      <c r="AG5649" s="3">
        <v>36.914000000000001</v>
      </c>
      <c r="AH5649" s="3">
        <v>-20.818000000000001</v>
      </c>
      <c r="AI5649" s="3">
        <v>43.997</v>
      </c>
      <c r="AJ5649" s="3">
        <v>-25.67</v>
      </c>
      <c r="AK5649" s="3">
        <v>18.686</v>
      </c>
      <c r="AL5649" s="3">
        <v>15.507999999999999</v>
      </c>
      <c r="AM5649" s="3">
        <v>-1.514</v>
      </c>
      <c r="AN5649" s="3">
        <v>38.609000000000002</v>
      </c>
      <c r="AO5649" s="3">
        <v>9.9039999999999999</v>
      </c>
      <c r="AP5649" s="3">
        <v>-14.677</v>
      </c>
      <c r="AQ5649" s="3">
        <v>-0.93899999999999995</v>
      </c>
      <c r="AR5649" s="3">
        <v>17.2</v>
      </c>
      <c r="AS5649" s="3">
        <v>16.940000000000001</v>
      </c>
      <c r="AT5649" s="3">
        <v>-25.24</v>
      </c>
      <c r="AU5649" s="3">
        <v>-11.331</v>
      </c>
      <c r="AV5649" s="3">
        <v>22.588000000000001</v>
      </c>
      <c r="AW5649" s="3">
        <v>3.4239999999999999</v>
      </c>
      <c r="AX5649" s="3">
        <v>10.1</v>
      </c>
      <c r="AY5649" s="3">
        <v>3.21</v>
      </c>
      <c r="AZ5649" s="3">
        <v>3.7290000000000001</v>
      </c>
      <c r="BA5649">
        <v>3.2290000000000001</v>
      </c>
      <c r="BB5649">
        <v>2016</v>
      </c>
    </row>
    <row r="5650" spans="1:54" hidden="1" x14ac:dyDescent="0.2">
      <c r="A5650">
        <v>694</v>
      </c>
      <c r="B5650" t="s">
        <v>430</v>
      </c>
      <c r="C5650" t="s">
        <v>281</v>
      </c>
      <c r="D5650" t="s">
        <v>1</v>
      </c>
      <c r="E5650" t="s">
        <v>280</v>
      </c>
      <c r="F5650" t="s">
        <v>279</v>
      </c>
      <c r="G5650" t="s">
        <v>275</v>
      </c>
      <c r="I5650" t="s">
        <v>1525</v>
      </c>
      <c r="J5650" s="3" t="s">
        <v>215</v>
      </c>
      <c r="K5650" s="3" t="s">
        <v>215</v>
      </c>
      <c r="L5650" s="3" t="s">
        <v>215</v>
      </c>
      <c r="M5650" s="3" t="s">
        <v>215</v>
      </c>
      <c r="N5650" s="3" t="s">
        <v>215</v>
      </c>
      <c r="O5650" s="3" t="s">
        <v>215</v>
      </c>
      <c r="P5650" s="3" t="s">
        <v>215</v>
      </c>
      <c r="Q5650" s="3" t="s">
        <v>215</v>
      </c>
      <c r="R5650" s="3" t="s">
        <v>215</v>
      </c>
      <c r="S5650" s="3" t="s">
        <v>215</v>
      </c>
      <c r="T5650" s="3" t="s">
        <v>215</v>
      </c>
      <c r="U5650" s="3">
        <v>6.5670000000000002</v>
      </c>
      <c r="V5650" s="3">
        <v>-0.57899999999999996</v>
      </c>
      <c r="W5650" s="3">
        <v>-2.9350000000000001</v>
      </c>
      <c r="X5650" s="3">
        <v>-7.5289999999999999</v>
      </c>
      <c r="Y5650" s="3">
        <v>16.634</v>
      </c>
      <c r="Z5650" s="3">
        <v>16.370999999999999</v>
      </c>
      <c r="AA5650" s="3">
        <v>-0.309</v>
      </c>
      <c r="AB5650" s="3">
        <v>-10.43</v>
      </c>
      <c r="AC5650" s="3">
        <v>4.93</v>
      </c>
      <c r="AD5650" s="3">
        <v>-2.254</v>
      </c>
      <c r="AE5650" s="3">
        <v>8.391</v>
      </c>
      <c r="AF5650" s="3">
        <v>-9.9320000000000004</v>
      </c>
      <c r="AG5650" s="3">
        <v>31.027999999999999</v>
      </c>
      <c r="AH5650" s="3">
        <v>6.5750000000000002</v>
      </c>
      <c r="AI5650" s="3">
        <v>6.5190000000000001</v>
      </c>
      <c r="AJ5650" s="3">
        <v>-13.766999999999999</v>
      </c>
      <c r="AK5650" s="3">
        <v>2.8919999999999999</v>
      </c>
      <c r="AL5650" s="3">
        <v>-3.9750000000000001</v>
      </c>
      <c r="AM5650" s="3">
        <v>3.6360000000000001</v>
      </c>
      <c r="AN5650" s="3">
        <v>10.744</v>
      </c>
      <c r="AO5650" s="3">
        <v>-9.89</v>
      </c>
      <c r="AP5650" s="3">
        <v>-4.5659999999999998</v>
      </c>
      <c r="AQ5650" s="3">
        <v>2.68</v>
      </c>
      <c r="AR5650" s="3">
        <v>-8.6210000000000004</v>
      </c>
      <c r="AS5650" s="3">
        <v>8.8190000000000008</v>
      </c>
      <c r="AT5650" s="3">
        <v>-7.0730000000000004</v>
      </c>
      <c r="AU5650" s="3">
        <v>3.488</v>
      </c>
      <c r="AV5650" s="3">
        <v>5.3860000000000001</v>
      </c>
      <c r="AW5650" s="3">
        <v>5.2380000000000004</v>
      </c>
      <c r="AX5650" s="3">
        <v>5.7590000000000003</v>
      </c>
      <c r="AY5650" s="3">
        <v>2.004</v>
      </c>
      <c r="AZ5650" s="3">
        <v>1.5960000000000001</v>
      </c>
      <c r="BA5650">
        <v>1.6759999999999999</v>
      </c>
      <c r="BB5650">
        <v>2016</v>
      </c>
    </row>
    <row r="5651" spans="1:54" hidden="1" x14ac:dyDescent="0.2">
      <c r="A5651">
        <v>694</v>
      </c>
      <c r="B5651" t="s">
        <v>430</v>
      </c>
      <c r="C5651" t="s">
        <v>278</v>
      </c>
      <c r="D5651" t="s">
        <v>1</v>
      </c>
      <c r="E5651" t="s">
        <v>277</v>
      </c>
      <c r="F5651" t="s">
        <v>276</v>
      </c>
      <c r="G5651" t="s">
        <v>275</v>
      </c>
      <c r="I5651" t="s">
        <v>1525</v>
      </c>
      <c r="J5651" s="3" t="s">
        <v>215</v>
      </c>
      <c r="K5651" s="3" t="s">
        <v>215</v>
      </c>
      <c r="L5651" s="3" t="s">
        <v>215</v>
      </c>
      <c r="M5651" s="3" t="s">
        <v>215</v>
      </c>
      <c r="N5651" s="3" t="s">
        <v>215</v>
      </c>
      <c r="O5651" s="3" t="s">
        <v>215</v>
      </c>
      <c r="P5651" s="3" t="s">
        <v>215</v>
      </c>
      <c r="Q5651" s="3" t="s">
        <v>215</v>
      </c>
      <c r="R5651" s="3" t="s">
        <v>215</v>
      </c>
      <c r="S5651" s="3" t="s">
        <v>215</v>
      </c>
      <c r="T5651" s="3" t="s">
        <v>215</v>
      </c>
      <c r="U5651" s="3">
        <v>6.4390000000000001</v>
      </c>
      <c r="V5651" s="3">
        <v>-2.125</v>
      </c>
      <c r="W5651" s="3">
        <v>-5.3719999999999999</v>
      </c>
      <c r="X5651" s="3">
        <v>-0.57899999999999996</v>
      </c>
      <c r="Y5651" s="3">
        <v>15.24</v>
      </c>
      <c r="Z5651" s="3">
        <v>17.074000000000002</v>
      </c>
      <c r="AA5651" s="3">
        <v>-0.90200000000000002</v>
      </c>
      <c r="AB5651" s="3">
        <v>-14.244999999999999</v>
      </c>
      <c r="AC5651" s="3">
        <v>7.1159999999999997</v>
      </c>
      <c r="AD5651" s="3">
        <v>-4.0129999999999999</v>
      </c>
      <c r="AE5651" s="3">
        <v>8.7799999999999994</v>
      </c>
      <c r="AF5651" s="3">
        <v>-15.34</v>
      </c>
      <c r="AG5651" s="3">
        <v>32.948</v>
      </c>
      <c r="AH5651" s="3">
        <v>11.331</v>
      </c>
      <c r="AI5651" s="3">
        <v>13.069000000000001</v>
      </c>
      <c r="AJ5651" s="3">
        <v>-14.422000000000001</v>
      </c>
      <c r="AK5651" s="3">
        <v>4.7569999999999997</v>
      </c>
      <c r="AL5651" s="3">
        <v>-4.4009999999999998</v>
      </c>
      <c r="AM5651" s="3">
        <v>2.331</v>
      </c>
      <c r="AN5651" s="3">
        <v>10.829000000000001</v>
      </c>
      <c r="AO5651" s="3">
        <v>-9.4979999999999993</v>
      </c>
      <c r="AP5651" s="3">
        <v>-3.7069999999999999</v>
      </c>
      <c r="AQ5651" s="3">
        <v>2.7069999999999999</v>
      </c>
      <c r="AR5651" s="3">
        <v>-8.5679999999999996</v>
      </c>
      <c r="AS5651" s="3">
        <v>4.2629999999999999</v>
      </c>
      <c r="AT5651" s="3">
        <v>-10.345000000000001</v>
      </c>
      <c r="AU5651" s="3">
        <v>5.46</v>
      </c>
      <c r="AV5651" s="3">
        <v>6.835</v>
      </c>
      <c r="AW5651" s="3">
        <v>4.9409999999999998</v>
      </c>
      <c r="AX5651" s="3">
        <v>5.5960000000000001</v>
      </c>
      <c r="AY5651" s="3">
        <v>1.702</v>
      </c>
      <c r="AZ5651" s="3">
        <v>1.3740000000000001</v>
      </c>
      <c r="BA5651">
        <v>1.5289999999999999</v>
      </c>
      <c r="BB5651">
        <v>2016</v>
      </c>
    </row>
    <row r="5652" spans="1:54" hidden="1" x14ac:dyDescent="0.2">
      <c r="A5652">
        <v>694</v>
      </c>
      <c r="B5652" t="s">
        <v>430</v>
      </c>
      <c r="C5652" t="s">
        <v>274</v>
      </c>
      <c r="D5652" t="s">
        <v>1</v>
      </c>
      <c r="E5652" t="s">
        <v>273</v>
      </c>
      <c r="F5652" t="s">
        <v>272</v>
      </c>
      <c r="G5652" t="s">
        <v>271</v>
      </c>
      <c r="I5652" t="s">
        <v>1526</v>
      </c>
      <c r="J5652" s="3" t="s">
        <v>215</v>
      </c>
      <c r="K5652" s="3" t="s">
        <v>215</v>
      </c>
      <c r="L5652" s="3" t="s">
        <v>215</v>
      </c>
      <c r="M5652" s="3" t="s">
        <v>215</v>
      </c>
      <c r="N5652" s="3" t="s">
        <v>215</v>
      </c>
      <c r="O5652" s="3" t="s">
        <v>215</v>
      </c>
      <c r="P5652" s="3" t="s">
        <v>215</v>
      </c>
      <c r="Q5652" s="3" t="s">
        <v>215</v>
      </c>
      <c r="R5652" s="3" t="s">
        <v>215</v>
      </c>
      <c r="S5652" s="3" t="s">
        <v>215</v>
      </c>
      <c r="T5652" s="3" t="s">
        <v>215</v>
      </c>
      <c r="U5652" s="3" t="s">
        <v>215</v>
      </c>
      <c r="V5652" s="3" t="s">
        <v>215</v>
      </c>
      <c r="W5652" s="3" t="s">
        <v>215</v>
      </c>
      <c r="X5652" s="3" t="s">
        <v>215</v>
      </c>
      <c r="Y5652" s="3" t="s">
        <v>215</v>
      </c>
      <c r="Z5652" s="3" t="s">
        <v>215</v>
      </c>
      <c r="AA5652" s="3" t="s">
        <v>215</v>
      </c>
      <c r="AB5652" s="3" t="s">
        <v>215</v>
      </c>
      <c r="AC5652" s="3" t="s">
        <v>215</v>
      </c>
      <c r="AD5652" s="3" t="s">
        <v>215</v>
      </c>
      <c r="AE5652" s="3" t="s">
        <v>215</v>
      </c>
      <c r="AF5652" s="3" t="s">
        <v>215</v>
      </c>
      <c r="AG5652" s="3" t="s">
        <v>215</v>
      </c>
      <c r="AH5652" s="3" t="s">
        <v>215</v>
      </c>
      <c r="AI5652" s="3" t="s">
        <v>215</v>
      </c>
      <c r="AJ5652" s="3" t="s">
        <v>215</v>
      </c>
      <c r="AK5652" s="3" t="s">
        <v>215</v>
      </c>
      <c r="AL5652" s="3" t="s">
        <v>215</v>
      </c>
      <c r="AM5652" s="3" t="s">
        <v>215</v>
      </c>
      <c r="AN5652" s="3">
        <v>5.0919999999999996</v>
      </c>
      <c r="AO5652" s="3">
        <v>5.9569999999999999</v>
      </c>
      <c r="AP5652" s="3">
        <v>10.566000000000001</v>
      </c>
      <c r="AQ5652" s="3">
        <v>9.9550000000000001</v>
      </c>
      <c r="AR5652" s="3">
        <v>7.8410000000000002</v>
      </c>
      <c r="AS5652" s="3">
        <v>9</v>
      </c>
      <c r="AT5652" s="3">
        <v>13.375</v>
      </c>
      <c r="AU5652" s="3">
        <v>16.475000000000001</v>
      </c>
      <c r="AV5652" s="3" t="s">
        <v>215</v>
      </c>
      <c r="AW5652" s="3" t="s">
        <v>215</v>
      </c>
      <c r="AX5652" s="3" t="s">
        <v>215</v>
      </c>
      <c r="AY5652" s="3" t="s">
        <v>215</v>
      </c>
      <c r="AZ5652" s="3" t="s">
        <v>215</v>
      </c>
      <c r="BA5652" t="s">
        <v>215</v>
      </c>
      <c r="BB5652">
        <v>2016</v>
      </c>
    </row>
    <row r="5653" spans="1:54" hidden="1" x14ac:dyDescent="0.2">
      <c r="A5653">
        <v>694</v>
      </c>
      <c r="B5653" t="s">
        <v>430</v>
      </c>
      <c r="C5653" t="s">
        <v>270</v>
      </c>
      <c r="D5653" t="s">
        <v>1</v>
      </c>
      <c r="E5653" t="s">
        <v>269</v>
      </c>
      <c r="F5653" t="s">
        <v>268</v>
      </c>
      <c r="G5653" t="s">
        <v>264</v>
      </c>
      <c r="H5653" t="s">
        <v>263</v>
      </c>
    </row>
    <row r="5654" spans="1:54" hidden="1" x14ac:dyDescent="0.2">
      <c r="A5654">
        <v>694</v>
      </c>
      <c r="B5654" t="s">
        <v>430</v>
      </c>
      <c r="C5654" t="s">
        <v>267</v>
      </c>
      <c r="D5654" t="s">
        <v>1</v>
      </c>
      <c r="E5654" t="s">
        <v>266</v>
      </c>
      <c r="F5654" t="s">
        <v>265</v>
      </c>
      <c r="G5654" t="s">
        <v>264</v>
      </c>
      <c r="H5654" t="s">
        <v>263</v>
      </c>
      <c r="I5654" t="s">
        <v>1527</v>
      </c>
      <c r="J5654" s="3">
        <v>68.447000000000003</v>
      </c>
      <c r="K5654" s="3">
        <v>70.388000000000005</v>
      </c>
      <c r="L5654" s="3">
        <v>72.317999999999998</v>
      </c>
      <c r="M5654" s="3">
        <v>74.272000000000006</v>
      </c>
      <c r="N5654" s="3">
        <v>76.299000000000007</v>
      </c>
      <c r="O5654" s="3">
        <v>78.435000000000002</v>
      </c>
      <c r="P5654" s="3">
        <v>80.688000000000002</v>
      </c>
      <c r="Q5654" s="3">
        <v>83.043000000000006</v>
      </c>
      <c r="R5654" s="3">
        <v>85.488</v>
      </c>
      <c r="S5654" s="3">
        <v>87.998000000000005</v>
      </c>
      <c r="T5654" s="3">
        <v>90.557000000000002</v>
      </c>
      <c r="U5654" s="3">
        <v>93.161000000000001</v>
      </c>
      <c r="V5654" s="3">
        <v>95.724999999999994</v>
      </c>
      <c r="W5654" s="3">
        <v>98.36</v>
      </c>
      <c r="X5654" s="3">
        <v>101.068</v>
      </c>
      <c r="Y5654" s="3">
        <v>103.85</v>
      </c>
      <c r="Z5654" s="3">
        <v>106.709</v>
      </c>
      <c r="AA5654" s="3">
        <v>109.64700000000001</v>
      </c>
      <c r="AB5654" s="3">
        <v>112.66500000000001</v>
      </c>
      <c r="AC5654" s="3">
        <v>115.76600000000001</v>
      </c>
      <c r="AD5654" s="3">
        <v>118.953</v>
      </c>
      <c r="AE5654" s="3">
        <v>122.22799999999999</v>
      </c>
      <c r="AF5654" s="3">
        <v>125.593</v>
      </c>
      <c r="AG5654" s="3">
        <v>129.05000000000001</v>
      </c>
      <c r="AH5654" s="3">
        <v>132.602</v>
      </c>
      <c r="AI5654" s="3">
        <v>136.25299999999999</v>
      </c>
      <c r="AJ5654" s="3">
        <v>140.00399999999999</v>
      </c>
      <c r="AK5654" s="3">
        <v>143.85400000000001</v>
      </c>
      <c r="AL5654" s="3">
        <v>147.81</v>
      </c>
      <c r="AM5654" s="3">
        <v>151.874</v>
      </c>
      <c r="AN5654" s="3">
        <v>156.05099999999999</v>
      </c>
      <c r="AO5654" s="3">
        <v>160.34200000000001</v>
      </c>
      <c r="AP5654" s="3">
        <v>164.75200000000001</v>
      </c>
      <c r="AQ5654" s="3">
        <v>169.28200000000001</v>
      </c>
      <c r="AR5654" s="3">
        <v>173.93799999999999</v>
      </c>
      <c r="AS5654" s="3">
        <v>178.721</v>
      </c>
      <c r="AT5654" s="3">
        <v>183.636</v>
      </c>
      <c r="AU5654" s="3">
        <v>188.68600000000001</v>
      </c>
      <c r="AV5654" s="3">
        <v>193.875</v>
      </c>
      <c r="AW5654" s="3">
        <v>199.20599999999999</v>
      </c>
      <c r="AX5654" s="3">
        <v>204.684</v>
      </c>
      <c r="AY5654" s="3">
        <v>210.31299999999999</v>
      </c>
      <c r="AZ5654" s="3">
        <v>216.09700000000001</v>
      </c>
      <c r="BA5654">
        <v>222.03899999999999</v>
      </c>
      <c r="BB5654">
        <v>2012</v>
      </c>
    </row>
    <row r="5655" spans="1:54" hidden="1" x14ac:dyDescent="0.2">
      <c r="A5655">
        <v>694</v>
      </c>
      <c r="B5655" t="s">
        <v>430</v>
      </c>
      <c r="C5655" t="s">
        <v>262</v>
      </c>
      <c r="D5655" t="s">
        <v>1</v>
      </c>
      <c r="E5655" t="s">
        <v>260</v>
      </c>
      <c r="F5655" t="s">
        <v>259</v>
      </c>
      <c r="G5655" t="s">
        <v>225</v>
      </c>
      <c r="H5655" t="s">
        <v>222</v>
      </c>
      <c r="I5655" t="s">
        <v>1528</v>
      </c>
      <c r="J5655" s="3" t="s">
        <v>215</v>
      </c>
      <c r="K5655" s="3" t="s">
        <v>215</v>
      </c>
      <c r="L5655" s="3" t="s">
        <v>215</v>
      </c>
      <c r="M5655" s="3" t="s">
        <v>215</v>
      </c>
      <c r="N5655" s="3" t="s">
        <v>215</v>
      </c>
      <c r="O5655" s="3" t="s">
        <v>215</v>
      </c>
      <c r="P5655" s="3" t="s">
        <v>215</v>
      </c>
      <c r="Q5655" s="3" t="s">
        <v>215</v>
      </c>
      <c r="R5655" s="3" t="s">
        <v>215</v>
      </c>
      <c r="S5655" s="3" t="s">
        <v>215</v>
      </c>
      <c r="T5655" s="3">
        <v>96.415999999999997</v>
      </c>
      <c r="U5655" s="3">
        <v>104.331</v>
      </c>
      <c r="V5655" s="3">
        <v>216.387</v>
      </c>
      <c r="W5655" s="3">
        <v>246.923</v>
      </c>
      <c r="X5655" s="3">
        <v>225.988</v>
      </c>
      <c r="Y5655" s="3">
        <v>464.59899999999999</v>
      </c>
      <c r="Z5655" s="3">
        <v>598.05399999999997</v>
      </c>
      <c r="AA5655" s="3">
        <v>626.255</v>
      </c>
      <c r="AB5655" s="3">
        <v>496.892</v>
      </c>
      <c r="AC5655" s="3">
        <v>1011</v>
      </c>
      <c r="AD5655" s="3">
        <v>1986.9490000000001</v>
      </c>
      <c r="AE5655" s="3">
        <v>2247.884</v>
      </c>
      <c r="AF5655" s="3">
        <v>2348.4470000000001</v>
      </c>
      <c r="AG5655" s="3">
        <v>2794.7669999999998</v>
      </c>
      <c r="AH5655" s="3">
        <v>4127.32</v>
      </c>
      <c r="AI5655" s="3">
        <v>5348.64</v>
      </c>
      <c r="AJ5655" s="3">
        <v>6040.8130000000001</v>
      </c>
      <c r="AK5655" s="3">
        <v>5615.2060000000001</v>
      </c>
      <c r="AL5655" s="3">
        <v>7861.5529999999999</v>
      </c>
      <c r="AM5655" s="3">
        <v>4475.1400000000003</v>
      </c>
      <c r="AN5655" s="3">
        <v>6889.6769999999997</v>
      </c>
      <c r="AO5655" s="3">
        <v>11295.945</v>
      </c>
      <c r="AP5655" s="3">
        <v>10379.142</v>
      </c>
      <c r="AQ5655" s="3">
        <v>8949.39</v>
      </c>
      <c r="AR5655" s="3">
        <v>9484.1820000000007</v>
      </c>
      <c r="AS5655" s="3">
        <v>7231.6030000000001</v>
      </c>
      <c r="AT5655" s="3">
        <v>5693.7470000000003</v>
      </c>
      <c r="AU5655" s="3">
        <v>6863.7070000000003</v>
      </c>
      <c r="AV5655" s="3">
        <v>10070.871999999999</v>
      </c>
      <c r="AW5655" s="3">
        <v>11218.093000000001</v>
      </c>
      <c r="AX5655" s="3">
        <v>13115.328</v>
      </c>
      <c r="AY5655" s="3">
        <v>14438.634</v>
      </c>
      <c r="AZ5655" s="3">
        <v>17059.101999999999</v>
      </c>
      <c r="BA5655">
        <v>20397.063999999998</v>
      </c>
      <c r="BB5655">
        <v>2017</v>
      </c>
    </row>
    <row r="5656" spans="1:54" hidden="1" x14ac:dyDescent="0.2">
      <c r="A5656">
        <v>694</v>
      </c>
      <c r="B5656" t="s">
        <v>430</v>
      </c>
      <c r="C5656" t="s">
        <v>261</v>
      </c>
      <c r="D5656" t="s">
        <v>1</v>
      </c>
      <c r="E5656" t="s">
        <v>260</v>
      </c>
      <c r="F5656" t="s">
        <v>259</v>
      </c>
      <c r="G5656" t="s">
        <v>217</v>
      </c>
      <c r="I5656" t="s">
        <v>258</v>
      </c>
      <c r="J5656" s="3" t="s">
        <v>215</v>
      </c>
      <c r="K5656" s="3" t="s">
        <v>215</v>
      </c>
      <c r="L5656" s="3" t="s">
        <v>215</v>
      </c>
      <c r="M5656" s="3" t="s">
        <v>215</v>
      </c>
      <c r="N5656" s="3" t="s">
        <v>215</v>
      </c>
      <c r="O5656" s="3" t="s">
        <v>215</v>
      </c>
      <c r="P5656" s="3" t="s">
        <v>215</v>
      </c>
      <c r="Q5656" s="3" t="s">
        <v>215</v>
      </c>
      <c r="R5656" s="3" t="s">
        <v>215</v>
      </c>
      <c r="S5656" s="3" t="s">
        <v>215</v>
      </c>
      <c r="T5656" s="3">
        <v>19.295999999999999</v>
      </c>
      <c r="U5656" s="3">
        <v>17.504000000000001</v>
      </c>
      <c r="V5656" s="3">
        <v>23.783999999999999</v>
      </c>
      <c r="W5656" s="3">
        <v>19.611999999999998</v>
      </c>
      <c r="X5656" s="3">
        <v>12.82</v>
      </c>
      <c r="Y5656" s="3">
        <v>16.047000000000001</v>
      </c>
      <c r="Z5656" s="3">
        <v>15.824999999999999</v>
      </c>
      <c r="AA5656" s="3">
        <v>15.231</v>
      </c>
      <c r="AB5656" s="3">
        <v>10.827999999999999</v>
      </c>
      <c r="AC5656" s="3">
        <v>19.048999999999999</v>
      </c>
      <c r="AD5656" s="3">
        <v>28.806999999999999</v>
      </c>
      <c r="AE5656" s="3">
        <v>27.635000000000002</v>
      </c>
      <c r="AF5656" s="3">
        <v>20.724</v>
      </c>
      <c r="AG5656" s="3">
        <v>21.010999999999999</v>
      </c>
      <c r="AH5656" s="3">
        <v>23.827999999999999</v>
      </c>
      <c r="AI5656" s="3">
        <v>24.016999999999999</v>
      </c>
      <c r="AJ5656" s="3">
        <v>21.076000000000001</v>
      </c>
      <c r="AK5656" s="3">
        <v>17.018000000000001</v>
      </c>
      <c r="AL5656" s="3">
        <v>20.077000000000002</v>
      </c>
      <c r="AM5656" s="3">
        <v>10.105</v>
      </c>
      <c r="AN5656" s="3">
        <v>12.420999999999999</v>
      </c>
      <c r="AO5656" s="3">
        <v>17.728999999999999</v>
      </c>
      <c r="AP5656" s="3">
        <v>14.295999999999999</v>
      </c>
      <c r="AQ5656" s="3">
        <v>11.047000000000001</v>
      </c>
      <c r="AR5656" s="3">
        <v>10.522</v>
      </c>
      <c r="AS5656" s="3">
        <v>7.5979999999999999</v>
      </c>
      <c r="AT5656" s="3">
        <v>5.5510000000000002</v>
      </c>
      <c r="AU5656" s="3">
        <v>5.9729999999999999</v>
      </c>
      <c r="AV5656" s="3">
        <v>7.5839999999999996</v>
      </c>
      <c r="AW5656" s="3">
        <v>7.258</v>
      </c>
      <c r="AX5656" s="3">
        <v>7.2389999999999999</v>
      </c>
      <c r="AY5656" s="3">
        <v>6.8659999999999997</v>
      </c>
      <c r="AZ5656" s="3">
        <v>6.9820000000000002</v>
      </c>
      <c r="BA5656">
        <v>7.1820000000000004</v>
      </c>
      <c r="BB5656">
        <v>2017</v>
      </c>
    </row>
    <row r="5657" spans="1:54" hidden="1" x14ac:dyDescent="0.2">
      <c r="A5657">
        <v>694</v>
      </c>
      <c r="B5657" t="s">
        <v>430</v>
      </c>
      <c r="C5657" t="s">
        <v>257</v>
      </c>
      <c r="D5657" t="s">
        <v>1</v>
      </c>
      <c r="E5657" t="s">
        <v>255</v>
      </c>
      <c r="F5657" t="s">
        <v>254</v>
      </c>
      <c r="G5657" t="s">
        <v>225</v>
      </c>
      <c r="H5657" t="s">
        <v>222</v>
      </c>
      <c r="I5657" t="s">
        <v>1528</v>
      </c>
      <c r="J5657" s="3" t="s">
        <v>215</v>
      </c>
      <c r="K5657" s="3" t="s">
        <v>215</v>
      </c>
      <c r="L5657" s="3" t="s">
        <v>215</v>
      </c>
      <c r="M5657" s="3" t="s">
        <v>215</v>
      </c>
      <c r="N5657" s="3" t="s">
        <v>215</v>
      </c>
      <c r="O5657" s="3" t="s">
        <v>215</v>
      </c>
      <c r="P5657" s="3" t="s">
        <v>215</v>
      </c>
      <c r="Q5657" s="3" t="s">
        <v>215</v>
      </c>
      <c r="R5657" s="3" t="s">
        <v>215</v>
      </c>
      <c r="S5657" s="3" t="s">
        <v>215</v>
      </c>
      <c r="T5657" s="3">
        <v>99.769000000000005</v>
      </c>
      <c r="U5657" s="3">
        <v>114.241</v>
      </c>
      <c r="V5657" s="3">
        <v>204.31800000000001</v>
      </c>
      <c r="W5657" s="3">
        <v>354.63299999999998</v>
      </c>
      <c r="X5657" s="3">
        <v>299.41899999999998</v>
      </c>
      <c r="Y5657" s="3">
        <v>361.81099999999998</v>
      </c>
      <c r="Z5657" s="3">
        <v>418.613</v>
      </c>
      <c r="AA5657" s="3">
        <v>560.50199999999995</v>
      </c>
      <c r="AB5657" s="3">
        <v>721.38499999999999</v>
      </c>
      <c r="AC5657" s="3">
        <v>1114.942</v>
      </c>
      <c r="AD5657" s="3">
        <v>1706.5619999999999</v>
      </c>
      <c r="AE5657" s="3">
        <v>2509.9650000000001</v>
      </c>
      <c r="AF5657" s="3">
        <v>2196.3139999999999</v>
      </c>
      <c r="AG5657" s="3">
        <v>3086.7570000000001</v>
      </c>
      <c r="AH5657" s="3">
        <v>3176.6660000000002</v>
      </c>
      <c r="AI5657" s="3">
        <v>4255.701</v>
      </c>
      <c r="AJ5657" s="3">
        <v>3548.71</v>
      </c>
      <c r="AK5657" s="3">
        <v>5967.3829999999998</v>
      </c>
      <c r="AL5657" s="3">
        <v>5629.0020000000004</v>
      </c>
      <c r="AM5657" s="3">
        <v>6850.7879999999996</v>
      </c>
      <c r="AN5657" s="3">
        <v>9233.7260000000006</v>
      </c>
      <c r="AO5657" s="3">
        <v>11057.358</v>
      </c>
      <c r="AP5657" s="3">
        <v>10207.174000000001</v>
      </c>
      <c r="AQ5657" s="3">
        <v>10840.431</v>
      </c>
      <c r="AR5657" s="3">
        <v>11403.004000000001</v>
      </c>
      <c r="AS5657" s="3">
        <v>10532.196</v>
      </c>
      <c r="AT5657" s="3">
        <v>9725.875</v>
      </c>
      <c r="AU5657" s="3">
        <v>13472.657999999999</v>
      </c>
      <c r="AV5657" s="3">
        <v>16452.296999999999</v>
      </c>
      <c r="AW5657" s="3">
        <v>18338.309000000001</v>
      </c>
      <c r="AX5657" s="3">
        <v>20659.427</v>
      </c>
      <c r="AY5657" s="3">
        <v>23532.562999999998</v>
      </c>
      <c r="AZ5657" s="3">
        <v>27264.449000000001</v>
      </c>
      <c r="BA5657">
        <v>32324.373</v>
      </c>
      <c r="BB5657">
        <v>2017</v>
      </c>
    </row>
    <row r="5658" spans="1:54" hidden="1" x14ac:dyDescent="0.2">
      <c r="A5658">
        <v>694</v>
      </c>
      <c r="B5658" t="s">
        <v>430</v>
      </c>
      <c r="C5658" t="s">
        <v>256</v>
      </c>
      <c r="D5658" t="s">
        <v>1</v>
      </c>
      <c r="E5658" t="s">
        <v>255</v>
      </c>
      <c r="F5658" t="s">
        <v>254</v>
      </c>
      <c r="G5658" t="s">
        <v>217</v>
      </c>
      <c r="I5658" t="s">
        <v>253</v>
      </c>
      <c r="J5658" s="3" t="s">
        <v>215</v>
      </c>
      <c r="K5658" s="3" t="s">
        <v>215</v>
      </c>
      <c r="L5658" s="3" t="s">
        <v>215</v>
      </c>
      <c r="M5658" s="3" t="s">
        <v>215</v>
      </c>
      <c r="N5658" s="3" t="s">
        <v>215</v>
      </c>
      <c r="O5658" s="3" t="s">
        <v>215</v>
      </c>
      <c r="P5658" s="3" t="s">
        <v>215</v>
      </c>
      <c r="Q5658" s="3" t="s">
        <v>215</v>
      </c>
      <c r="R5658" s="3" t="s">
        <v>215</v>
      </c>
      <c r="S5658" s="3" t="s">
        <v>215</v>
      </c>
      <c r="T5658" s="3">
        <v>19.966999999999999</v>
      </c>
      <c r="U5658" s="3">
        <v>19.167000000000002</v>
      </c>
      <c r="V5658" s="3">
        <v>22.457000000000001</v>
      </c>
      <c r="W5658" s="3">
        <v>28.166</v>
      </c>
      <c r="X5658" s="3">
        <v>16.984999999999999</v>
      </c>
      <c r="Y5658" s="3">
        <v>12.497</v>
      </c>
      <c r="Z5658" s="3">
        <v>11.077</v>
      </c>
      <c r="AA5658" s="3">
        <v>13.632</v>
      </c>
      <c r="AB5658" s="3">
        <v>15.72</v>
      </c>
      <c r="AC5658" s="3">
        <v>21.007000000000001</v>
      </c>
      <c r="AD5658" s="3">
        <v>24.742000000000001</v>
      </c>
      <c r="AE5658" s="3">
        <v>30.856999999999999</v>
      </c>
      <c r="AF5658" s="3">
        <v>19.381</v>
      </c>
      <c r="AG5658" s="3">
        <v>23.206</v>
      </c>
      <c r="AH5658" s="3">
        <v>18.34</v>
      </c>
      <c r="AI5658" s="3">
        <v>19.11</v>
      </c>
      <c r="AJ5658" s="3">
        <v>12.381</v>
      </c>
      <c r="AK5658" s="3">
        <v>18.085999999999999</v>
      </c>
      <c r="AL5658" s="3">
        <v>14.375</v>
      </c>
      <c r="AM5658" s="3">
        <v>15.47</v>
      </c>
      <c r="AN5658" s="3">
        <v>16.646999999999998</v>
      </c>
      <c r="AO5658" s="3">
        <v>17.355</v>
      </c>
      <c r="AP5658" s="3">
        <v>14.06</v>
      </c>
      <c r="AQ5658" s="3">
        <v>13.382</v>
      </c>
      <c r="AR5658" s="3">
        <v>12.651</v>
      </c>
      <c r="AS5658" s="3">
        <v>11.066000000000001</v>
      </c>
      <c r="AT5658" s="3">
        <v>9.4819999999999993</v>
      </c>
      <c r="AU5658" s="3">
        <v>11.725</v>
      </c>
      <c r="AV5658" s="3">
        <v>12.388999999999999</v>
      </c>
      <c r="AW5658" s="3">
        <v>11.865</v>
      </c>
      <c r="AX5658" s="3">
        <v>11.403</v>
      </c>
      <c r="AY5658" s="3">
        <v>11.191000000000001</v>
      </c>
      <c r="AZ5658" s="3">
        <v>11.157999999999999</v>
      </c>
      <c r="BA5658">
        <v>11.381</v>
      </c>
      <c r="BB5658">
        <v>2017</v>
      </c>
    </row>
    <row r="5659" spans="1:54" hidden="1" x14ac:dyDescent="0.2">
      <c r="A5659">
        <v>694</v>
      </c>
      <c r="B5659" t="s">
        <v>430</v>
      </c>
      <c r="C5659" t="s">
        <v>252</v>
      </c>
      <c r="D5659" t="s">
        <v>1</v>
      </c>
      <c r="E5659" t="s">
        <v>250</v>
      </c>
      <c r="F5659" t="s">
        <v>249</v>
      </c>
      <c r="G5659" t="s">
        <v>225</v>
      </c>
      <c r="H5659" t="s">
        <v>222</v>
      </c>
      <c r="I5659" t="s">
        <v>1528</v>
      </c>
      <c r="J5659" s="3" t="s">
        <v>215</v>
      </c>
      <c r="K5659" s="3" t="s">
        <v>215</v>
      </c>
      <c r="L5659" s="3" t="s">
        <v>215</v>
      </c>
      <c r="M5659" s="3" t="s">
        <v>215</v>
      </c>
      <c r="N5659" s="3" t="s">
        <v>215</v>
      </c>
      <c r="O5659" s="3" t="s">
        <v>215</v>
      </c>
      <c r="P5659" s="3" t="s">
        <v>215</v>
      </c>
      <c r="Q5659" s="3" t="s">
        <v>215</v>
      </c>
      <c r="R5659" s="3" t="s">
        <v>215</v>
      </c>
      <c r="S5659" s="3" t="s">
        <v>215</v>
      </c>
      <c r="T5659" s="3">
        <v>-3.3540000000000001</v>
      </c>
      <c r="U5659" s="3">
        <v>-9.91</v>
      </c>
      <c r="V5659" s="3">
        <v>12.068</v>
      </c>
      <c r="W5659" s="3">
        <v>-107.711</v>
      </c>
      <c r="X5659" s="3">
        <v>-73.432000000000002</v>
      </c>
      <c r="Y5659" s="3">
        <v>102.789</v>
      </c>
      <c r="Z5659" s="3">
        <v>179.441</v>
      </c>
      <c r="AA5659" s="3">
        <v>65.754000000000005</v>
      </c>
      <c r="AB5659" s="3">
        <v>-224.49299999999999</v>
      </c>
      <c r="AC5659" s="3">
        <v>-103.94199999999999</v>
      </c>
      <c r="AD5659" s="3">
        <v>280.387</v>
      </c>
      <c r="AE5659" s="3">
        <v>-262.08100000000002</v>
      </c>
      <c r="AF5659" s="3">
        <v>152.13300000000001</v>
      </c>
      <c r="AG5659" s="3">
        <v>-291.98899999999998</v>
      </c>
      <c r="AH5659" s="3">
        <v>950.654</v>
      </c>
      <c r="AI5659" s="3">
        <v>1092.9390000000001</v>
      </c>
      <c r="AJ5659" s="3">
        <v>2492.1030000000001</v>
      </c>
      <c r="AK5659" s="3">
        <v>-352.17700000000002</v>
      </c>
      <c r="AL5659" s="3">
        <v>2232.5509999999999</v>
      </c>
      <c r="AM5659" s="3">
        <v>-2375.6480000000001</v>
      </c>
      <c r="AN5659" s="3">
        <v>-2344.049</v>
      </c>
      <c r="AO5659" s="3">
        <v>238.58600000000001</v>
      </c>
      <c r="AP5659" s="3">
        <v>171.96799999999999</v>
      </c>
      <c r="AQ5659" s="3">
        <v>-1891.0409999999999</v>
      </c>
      <c r="AR5659" s="3">
        <v>-1918.8219999999999</v>
      </c>
      <c r="AS5659" s="3">
        <v>-3300.5920000000001</v>
      </c>
      <c r="AT5659" s="3">
        <v>-4032.1280000000002</v>
      </c>
      <c r="AU5659" s="3">
        <v>-6608.951</v>
      </c>
      <c r="AV5659" s="3">
        <v>-6381.4250000000002</v>
      </c>
      <c r="AW5659" s="3">
        <v>-7120.2160000000003</v>
      </c>
      <c r="AX5659" s="3">
        <v>-7544.1</v>
      </c>
      <c r="AY5659" s="3">
        <v>-9093.9290000000001</v>
      </c>
      <c r="AZ5659" s="3">
        <v>-10205.347</v>
      </c>
      <c r="BA5659">
        <v>-11927.308000000001</v>
      </c>
      <c r="BB5659">
        <v>2017</v>
      </c>
    </row>
    <row r="5660" spans="1:54" hidden="1" x14ac:dyDescent="0.2">
      <c r="A5660">
        <v>694</v>
      </c>
      <c r="B5660" t="s">
        <v>430</v>
      </c>
      <c r="C5660" t="s">
        <v>251</v>
      </c>
      <c r="D5660" t="s">
        <v>1</v>
      </c>
      <c r="E5660" t="s">
        <v>250</v>
      </c>
      <c r="F5660" t="s">
        <v>249</v>
      </c>
      <c r="G5660" t="s">
        <v>217</v>
      </c>
      <c r="I5660" t="s">
        <v>248</v>
      </c>
      <c r="J5660" s="3" t="s">
        <v>215</v>
      </c>
      <c r="K5660" s="3" t="s">
        <v>215</v>
      </c>
      <c r="L5660" s="3" t="s">
        <v>215</v>
      </c>
      <c r="M5660" s="3" t="s">
        <v>215</v>
      </c>
      <c r="N5660" s="3" t="s">
        <v>215</v>
      </c>
      <c r="O5660" s="3" t="s">
        <v>215</v>
      </c>
      <c r="P5660" s="3" t="s">
        <v>215</v>
      </c>
      <c r="Q5660" s="3" t="s">
        <v>215</v>
      </c>
      <c r="R5660" s="3" t="s">
        <v>215</v>
      </c>
      <c r="S5660" s="3" t="s">
        <v>215</v>
      </c>
      <c r="T5660" s="3">
        <v>-0.67100000000000004</v>
      </c>
      <c r="U5660" s="3">
        <v>-1.663</v>
      </c>
      <c r="V5660" s="3">
        <v>1.3260000000000001</v>
      </c>
      <c r="W5660" s="3">
        <v>-8.5549999999999997</v>
      </c>
      <c r="X5660" s="3">
        <v>-4.1660000000000004</v>
      </c>
      <c r="Y5660" s="3">
        <v>3.55</v>
      </c>
      <c r="Z5660" s="3">
        <v>4.7480000000000002</v>
      </c>
      <c r="AA5660" s="3">
        <v>1.599</v>
      </c>
      <c r="AB5660" s="3">
        <v>-4.8920000000000003</v>
      </c>
      <c r="AC5660" s="3">
        <v>-1.958</v>
      </c>
      <c r="AD5660" s="3">
        <v>4.0650000000000004</v>
      </c>
      <c r="AE5660" s="3">
        <v>-3.222</v>
      </c>
      <c r="AF5660" s="3">
        <v>1.3420000000000001</v>
      </c>
      <c r="AG5660" s="3">
        <v>-2.1949999999999998</v>
      </c>
      <c r="AH5660" s="3">
        <v>5.4880000000000004</v>
      </c>
      <c r="AI5660" s="3">
        <v>4.9080000000000004</v>
      </c>
      <c r="AJ5660" s="3">
        <v>8.6950000000000003</v>
      </c>
      <c r="AK5660" s="3">
        <v>-1.0669999999999999</v>
      </c>
      <c r="AL5660" s="3">
        <v>5.7009999999999996</v>
      </c>
      <c r="AM5660" s="3">
        <v>-5.3639999999999999</v>
      </c>
      <c r="AN5660" s="3">
        <v>-4.226</v>
      </c>
      <c r="AO5660" s="3">
        <v>0.374</v>
      </c>
      <c r="AP5660" s="3">
        <v>0.23699999999999999</v>
      </c>
      <c r="AQ5660" s="3">
        <v>-2.3340000000000001</v>
      </c>
      <c r="AR5660" s="3">
        <v>-2.129</v>
      </c>
      <c r="AS5660" s="3">
        <v>-3.468</v>
      </c>
      <c r="AT5660" s="3">
        <v>-3.931</v>
      </c>
      <c r="AU5660" s="3">
        <v>-5.7519999999999998</v>
      </c>
      <c r="AV5660" s="3">
        <v>-4.8049999999999997</v>
      </c>
      <c r="AW5660" s="3">
        <v>-4.6070000000000002</v>
      </c>
      <c r="AX5660" s="3">
        <v>-4.1639999999999997</v>
      </c>
      <c r="AY5660" s="3">
        <v>-4.3250000000000002</v>
      </c>
      <c r="AZ5660" s="3">
        <v>-4.1769999999999996</v>
      </c>
      <c r="BA5660">
        <v>-4.2</v>
      </c>
      <c r="BB5660">
        <v>2017</v>
      </c>
    </row>
    <row r="5661" spans="1:54" hidden="1" x14ac:dyDescent="0.2">
      <c r="A5661">
        <v>694</v>
      </c>
      <c r="B5661" t="s">
        <v>430</v>
      </c>
      <c r="C5661" t="s">
        <v>247</v>
      </c>
      <c r="D5661" t="s">
        <v>1</v>
      </c>
      <c r="E5661" t="s">
        <v>245</v>
      </c>
      <c r="F5661" t="s">
        <v>244</v>
      </c>
      <c r="G5661" t="s">
        <v>225</v>
      </c>
      <c r="H5661" t="s">
        <v>222</v>
      </c>
    </row>
    <row r="5662" spans="1:54" hidden="1" x14ac:dyDescent="0.2">
      <c r="A5662">
        <v>694</v>
      </c>
      <c r="B5662" t="s">
        <v>430</v>
      </c>
      <c r="C5662" t="s">
        <v>246</v>
      </c>
      <c r="D5662" t="s">
        <v>1</v>
      </c>
      <c r="E5662" t="s">
        <v>245</v>
      </c>
      <c r="F5662" t="s">
        <v>244</v>
      </c>
      <c r="G5662" t="s">
        <v>243</v>
      </c>
    </row>
    <row r="5663" spans="1:54" hidden="1" x14ac:dyDescent="0.2">
      <c r="A5663">
        <v>694</v>
      </c>
      <c r="B5663" t="s">
        <v>430</v>
      </c>
      <c r="C5663" t="s">
        <v>242</v>
      </c>
      <c r="D5663" t="s">
        <v>1</v>
      </c>
      <c r="E5663" t="s">
        <v>240</v>
      </c>
      <c r="F5663" t="s">
        <v>239</v>
      </c>
      <c r="G5663" t="s">
        <v>225</v>
      </c>
      <c r="H5663" t="s">
        <v>222</v>
      </c>
      <c r="I5663" t="s">
        <v>1528</v>
      </c>
      <c r="J5663" s="3" t="s">
        <v>215</v>
      </c>
      <c r="K5663" s="3" t="s">
        <v>215</v>
      </c>
      <c r="L5663" s="3" t="s">
        <v>215</v>
      </c>
      <c r="M5663" s="3" t="s">
        <v>215</v>
      </c>
      <c r="N5663" s="3" t="s">
        <v>215</v>
      </c>
      <c r="O5663" s="3" t="s">
        <v>215</v>
      </c>
      <c r="P5663" s="3" t="s">
        <v>215</v>
      </c>
      <c r="Q5663" s="3" t="s">
        <v>215</v>
      </c>
      <c r="R5663" s="3" t="s">
        <v>215</v>
      </c>
      <c r="S5663" s="3" t="s">
        <v>215</v>
      </c>
      <c r="T5663" s="3">
        <v>26.791</v>
      </c>
      <c r="U5663" s="3">
        <v>24.15</v>
      </c>
      <c r="V5663" s="3">
        <v>73.736999999999995</v>
      </c>
      <c r="W5663" s="3">
        <v>-28.286000000000001</v>
      </c>
      <c r="X5663" s="3">
        <v>-3.871</v>
      </c>
      <c r="Y5663" s="3">
        <v>175.36</v>
      </c>
      <c r="Z5663" s="3">
        <v>244.50700000000001</v>
      </c>
      <c r="AA5663" s="3">
        <v>137.40700000000001</v>
      </c>
      <c r="AB5663" s="3">
        <v>-136.05600000000001</v>
      </c>
      <c r="AC5663" s="3">
        <v>169.30699999999999</v>
      </c>
      <c r="AD5663" s="3">
        <v>560.298</v>
      </c>
      <c r="AE5663" s="3">
        <v>64.557000000000002</v>
      </c>
      <c r="AF5663" s="3">
        <v>365.19400000000002</v>
      </c>
      <c r="AG5663" s="3">
        <v>253.691</v>
      </c>
      <c r="AH5663" s="3">
        <v>1189.5129999999999</v>
      </c>
      <c r="AI5663" s="3">
        <v>1508.86</v>
      </c>
      <c r="AJ5663" s="3">
        <v>2686.12</v>
      </c>
      <c r="AK5663" s="3">
        <v>-144.97800000000001</v>
      </c>
      <c r="AL5663" s="3">
        <v>2480.5329999999999</v>
      </c>
      <c r="AM5663" s="3">
        <v>-2087.3870000000002</v>
      </c>
      <c r="AN5663" s="3">
        <v>-1994.3430000000001</v>
      </c>
      <c r="AO5663" s="3">
        <v>774.4</v>
      </c>
      <c r="AP5663" s="3">
        <v>878.52499999999998</v>
      </c>
      <c r="AQ5663" s="3">
        <v>-1091.4770000000001</v>
      </c>
      <c r="AR5663" s="3">
        <v>-1044.7159999999999</v>
      </c>
      <c r="AS5663" s="3">
        <v>-2237.2159999999999</v>
      </c>
      <c r="AT5663" s="3">
        <v>-2718.6709999999998</v>
      </c>
      <c r="AU5663" s="3">
        <v>-4870.7039999999997</v>
      </c>
      <c r="AV5663" s="3">
        <v>-4450.3779999999997</v>
      </c>
      <c r="AW5663" s="3">
        <v>-4543.518</v>
      </c>
      <c r="AX5663" s="3">
        <v>-4218.3760000000002</v>
      </c>
      <c r="AY5663" s="3">
        <v>-5053.4719999999998</v>
      </c>
      <c r="AZ5663" s="3">
        <v>-5258.5039999999999</v>
      </c>
      <c r="BA5663">
        <v>-5880.8689999999997</v>
      </c>
      <c r="BB5663">
        <v>2017</v>
      </c>
    </row>
    <row r="5664" spans="1:54" hidden="1" x14ac:dyDescent="0.2">
      <c r="A5664">
        <v>694</v>
      </c>
      <c r="B5664" t="s">
        <v>430</v>
      </c>
      <c r="C5664" t="s">
        <v>241</v>
      </c>
      <c r="D5664" t="s">
        <v>1</v>
      </c>
      <c r="E5664" t="s">
        <v>240</v>
      </c>
      <c r="F5664" t="s">
        <v>239</v>
      </c>
      <c r="G5664" t="s">
        <v>217</v>
      </c>
      <c r="I5664" t="s">
        <v>238</v>
      </c>
      <c r="J5664" s="3" t="s">
        <v>215</v>
      </c>
      <c r="K5664" s="3" t="s">
        <v>215</v>
      </c>
      <c r="L5664" s="3" t="s">
        <v>215</v>
      </c>
      <c r="M5664" s="3" t="s">
        <v>215</v>
      </c>
      <c r="N5664" s="3" t="s">
        <v>215</v>
      </c>
      <c r="O5664" s="3" t="s">
        <v>215</v>
      </c>
      <c r="P5664" s="3" t="s">
        <v>215</v>
      </c>
      <c r="Q5664" s="3" t="s">
        <v>215</v>
      </c>
      <c r="R5664" s="3" t="s">
        <v>215</v>
      </c>
      <c r="S5664" s="3" t="s">
        <v>215</v>
      </c>
      <c r="T5664" s="3">
        <v>5.3620000000000001</v>
      </c>
      <c r="U5664" s="3">
        <v>4.0519999999999996</v>
      </c>
      <c r="V5664" s="3">
        <v>8.1050000000000004</v>
      </c>
      <c r="W5664" s="3">
        <v>-2.2469999999999999</v>
      </c>
      <c r="X5664" s="3">
        <v>-0.22</v>
      </c>
      <c r="Y5664" s="3">
        <v>6.0570000000000004</v>
      </c>
      <c r="Z5664" s="3">
        <v>6.47</v>
      </c>
      <c r="AA5664" s="3">
        <v>3.3420000000000001</v>
      </c>
      <c r="AB5664" s="3">
        <v>-2.9649999999999999</v>
      </c>
      <c r="AC5664" s="3">
        <v>3.19</v>
      </c>
      <c r="AD5664" s="3">
        <v>8.1229999999999993</v>
      </c>
      <c r="AE5664" s="3">
        <v>0.79400000000000004</v>
      </c>
      <c r="AF5664" s="3">
        <v>3.2229999999999999</v>
      </c>
      <c r="AG5664" s="3">
        <v>1.907</v>
      </c>
      <c r="AH5664" s="3">
        <v>6.867</v>
      </c>
      <c r="AI5664" s="3">
        <v>6.7750000000000004</v>
      </c>
      <c r="AJ5664" s="3">
        <v>9.3719999999999999</v>
      </c>
      <c r="AK5664" s="3">
        <v>-0.439</v>
      </c>
      <c r="AL5664" s="3">
        <v>6.335</v>
      </c>
      <c r="AM5664" s="3">
        <v>-4.7130000000000001</v>
      </c>
      <c r="AN5664" s="3">
        <v>-3.5950000000000002</v>
      </c>
      <c r="AO5664" s="3">
        <v>1.2150000000000001</v>
      </c>
      <c r="AP5664" s="3">
        <v>1.21</v>
      </c>
      <c r="AQ5664" s="3">
        <v>-1.347</v>
      </c>
      <c r="AR5664" s="3">
        <v>-1.159</v>
      </c>
      <c r="AS5664" s="3">
        <v>-2.351</v>
      </c>
      <c r="AT5664" s="3">
        <v>-2.65</v>
      </c>
      <c r="AU5664" s="3">
        <v>-4.2389999999999999</v>
      </c>
      <c r="AV5664" s="3">
        <v>-3.351</v>
      </c>
      <c r="AW5664" s="3">
        <v>-2.94</v>
      </c>
      <c r="AX5664" s="3">
        <v>-2.3279999999999998</v>
      </c>
      <c r="AY5664" s="3">
        <v>-2.403</v>
      </c>
      <c r="AZ5664" s="3">
        <v>-2.1520000000000001</v>
      </c>
      <c r="BA5664">
        <v>-2.0710000000000002</v>
      </c>
      <c r="BB5664">
        <v>2017</v>
      </c>
    </row>
    <row r="5665" spans="1:54" hidden="1" x14ac:dyDescent="0.2">
      <c r="A5665">
        <v>694</v>
      </c>
      <c r="B5665" t="s">
        <v>430</v>
      </c>
      <c r="C5665" t="s">
        <v>237</v>
      </c>
      <c r="D5665" t="s">
        <v>1</v>
      </c>
      <c r="E5665" t="s">
        <v>235</v>
      </c>
      <c r="F5665" t="s">
        <v>234</v>
      </c>
      <c r="G5665" t="s">
        <v>225</v>
      </c>
      <c r="H5665" t="s">
        <v>222</v>
      </c>
      <c r="I5665" t="s">
        <v>1528</v>
      </c>
      <c r="J5665" s="3" t="s">
        <v>215</v>
      </c>
      <c r="K5665" s="3" t="s">
        <v>215</v>
      </c>
      <c r="L5665" s="3" t="s">
        <v>215</v>
      </c>
      <c r="M5665" s="3" t="s">
        <v>215</v>
      </c>
      <c r="N5665" s="3" t="s">
        <v>215</v>
      </c>
      <c r="O5665" s="3" t="s">
        <v>215</v>
      </c>
      <c r="P5665" s="3" t="s">
        <v>215</v>
      </c>
      <c r="Q5665" s="3" t="s">
        <v>215</v>
      </c>
      <c r="R5665" s="3" t="s">
        <v>215</v>
      </c>
      <c r="S5665" s="3" t="s">
        <v>215</v>
      </c>
      <c r="T5665" s="3" t="s">
        <v>215</v>
      </c>
      <c r="U5665" s="3" t="s">
        <v>215</v>
      </c>
      <c r="V5665" s="3" t="s">
        <v>215</v>
      </c>
      <c r="W5665" s="3" t="s">
        <v>215</v>
      </c>
      <c r="X5665" s="3" t="s">
        <v>215</v>
      </c>
      <c r="Y5665" s="3" t="s">
        <v>215</v>
      </c>
      <c r="Z5665" s="3" t="s">
        <v>215</v>
      </c>
      <c r="AA5665" s="3" t="s">
        <v>215</v>
      </c>
      <c r="AB5665" s="3" t="s">
        <v>215</v>
      </c>
      <c r="AC5665" s="3" t="s">
        <v>215</v>
      </c>
      <c r="AD5665" s="3" t="s">
        <v>215</v>
      </c>
      <c r="AE5665" s="3" t="s">
        <v>215</v>
      </c>
      <c r="AF5665" s="3" t="s">
        <v>215</v>
      </c>
      <c r="AG5665" s="3" t="s">
        <v>215</v>
      </c>
      <c r="AH5665" s="3" t="s">
        <v>215</v>
      </c>
      <c r="AI5665" s="3" t="s">
        <v>215</v>
      </c>
      <c r="AJ5665" s="3" t="s">
        <v>215</v>
      </c>
      <c r="AK5665" s="3" t="s">
        <v>215</v>
      </c>
      <c r="AL5665" s="3">
        <v>123.221</v>
      </c>
      <c r="AM5665" s="3">
        <v>1829.546</v>
      </c>
      <c r="AN5665" s="3">
        <v>3507.1469999999999</v>
      </c>
      <c r="AO5665" s="3">
        <v>4557.576</v>
      </c>
      <c r="AP5665" s="3">
        <v>4238.7709999999997</v>
      </c>
      <c r="AQ5665" s="3">
        <v>4941.357</v>
      </c>
      <c r="AR5665" s="3">
        <v>8382.0660000000007</v>
      </c>
      <c r="AS5665" s="3">
        <v>10975.913</v>
      </c>
      <c r="AT5665" s="3">
        <v>15794.552</v>
      </c>
      <c r="AU5665" s="3">
        <v>22531.07</v>
      </c>
      <c r="AV5665" s="3">
        <v>31448.11</v>
      </c>
      <c r="AW5665" s="3">
        <v>38216.896999999997</v>
      </c>
      <c r="AX5665" s="3">
        <v>45356.828000000001</v>
      </c>
      <c r="AY5665" s="3">
        <v>54078.803999999996</v>
      </c>
      <c r="AZ5665" s="3">
        <v>63700.62</v>
      </c>
      <c r="BA5665">
        <v>75784.293000000005</v>
      </c>
      <c r="BB5665">
        <v>2017</v>
      </c>
    </row>
    <row r="5666" spans="1:54" hidden="1" x14ac:dyDescent="0.2">
      <c r="A5666">
        <v>694</v>
      </c>
      <c r="B5666" t="s">
        <v>430</v>
      </c>
      <c r="C5666" t="s">
        <v>236</v>
      </c>
      <c r="D5666" t="s">
        <v>1</v>
      </c>
      <c r="E5666" t="s">
        <v>235</v>
      </c>
      <c r="F5666" t="s">
        <v>234</v>
      </c>
      <c r="G5666" t="s">
        <v>217</v>
      </c>
      <c r="I5666" t="s">
        <v>354</v>
      </c>
      <c r="J5666" s="3" t="s">
        <v>215</v>
      </c>
      <c r="K5666" s="3" t="s">
        <v>215</v>
      </c>
      <c r="L5666" s="3" t="s">
        <v>215</v>
      </c>
      <c r="M5666" s="3" t="s">
        <v>215</v>
      </c>
      <c r="N5666" s="3" t="s">
        <v>215</v>
      </c>
      <c r="O5666" s="3" t="s">
        <v>215</v>
      </c>
      <c r="P5666" s="3" t="s">
        <v>215</v>
      </c>
      <c r="Q5666" s="3" t="s">
        <v>215</v>
      </c>
      <c r="R5666" s="3" t="s">
        <v>215</v>
      </c>
      <c r="S5666" s="3" t="s">
        <v>215</v>
      </c>
      <c r="T5666" s="3" t="s">
        <v>215</v>
      </c>
      <c r="U5666" s="3" t="s">
        <v>215</v>
      </c>
      <c r="V5666" s="3" t="s">
        <v>215</v>
      </c>
      <c r="W5666" s="3" t="s">
        <v>215</v>
      </c>
      <c r="X5666" s="3" t="s">
        <v>215</v>
      </c>
      <c r="Y5666" s="3" t="s">
        <v>215</v>
      </c>
      <c r="Z5666" s="3" t="s">
        <v>215</v>
      </c>
      <c r="AA5666" s="3" t="s">
        <v>215</v>
      </c>
      <c r="AB5666" s="3" t="s">
        <v>215</v>
      </c>
      <c r="AC5666" s="3" t="s">
        <v>215</v>
      </c>
      <c r="AD5666" s="3" t="s">
        <v>215</v>
      </c>
      <c r="AE5666" s="3" t="s">
        <v>215</v>
      </c>
      <c r="AF5666" s="3" t="s">
        <v>215</v>
      </c>
      <c r="AG5666" s="3" t="s">
        <v>215</v>
      </c>
      <c r="AH5666" s="3" t="s">
        <v>215</v>
      </c>
      <c r="AI5666" s="3" t="s">
        <v>215</v>
      </c>
      <c r="AJ5666" s="3" t="s">
        <v>215</v>
      </c>
      <c r="AK5666" s="3" t="s">
        <v>215</v>
      </c>
      <c r="AL5666" s="3">
        <v>0.315</v>
      </c>
      <c r="AM5666" s="3">
        <v>4.1310000000000002</v>
      </c>
      <c r="AN5666" s="3">
        <v>6.3230000000000004</v>
      </c>
      <c r="AO5666" s="3">
        <v>7.1529999999999996</v>
      </c>
      <c r="AP5666" s="3">
        <v>5.8390000000000004</v>
      </c>
      <c r="AQ5666" s="3">
        <v>6.1</v>
      </c>
      <c r="AR5666" s="3">
        <v>9.2989999999999995</v>
      </c>
      <c r="AS5666" s="3">
        <v>11.532</v>
      </c>
      <c r="AT5666" s="3">
        <v>15.398</v>
      </c>
      <c r="AU5666" s="3">
        <v>19.608000000000001</v>
      </c>
      <c r="AV5666" s="3">
        <v>23.681000000000001</v>
      </c>
      <c r="AW5666" s="3">
        <v>24.725999999999999</v>
      </c>
      <c r="AX5666" s="3">
        <v>25.036000000000001</v>
      </c>
      <c r="AY5666" s="3">
        <v>25.716999999999999</v>
      </c>
      <c r="AZ5666" s="3">
        <v>26.07</v>
      </c>
      <c r="BA5666">
        <v>26.683</v>
      </c>
      <c r="BB5666">
        <v>2017</v>
      </c>
    </row>
    <row r="5667" spans="1:54" hidden="1" x14ac:dyDescent="0.2">
      <c r="A5667">
        <v>694</v>
      </c>
      <c r="B5667" t="s">
        <v>430</v>
      </c>
      <c r="C5667" t="s">
        <v>233</v>
      </c>
      <c r="D5667" t="s">
        <v>1</v>
      </c>
      <c r="E5667" t="s">
        <v>231</v>
      </c>
      <c r="F5667" t="s">
        <v>230</v>
      </c>
      <c r="G5667" t="s">
        <v>225</v>
      </c>
      <c r="H5667" t="s">
        <v>222</v>
      </c>
      <c r="I5667" t="s">
        <v>1528</v>
      </c>
      <c r="J5667" s="3" t="s">
        <v>215</v>
      </c>
      <c r="K5667" s="3" t="s">
        <v>215</v>
      </c>
      <c r="L5667" s="3" t="s">
        <v>215</v>
      </c>
      <c r="M5667" s="3" t="s">
        <v>215</v>
      </c>
      <c r="N5667" s="3" t="s">
        <v>215</v>
      </c>
      <c r="O5667" s="3" t="s">
        <v>215</v>
      </c>
      <c r="P5667" s="3" t="s">
        <v>215</v>
      </c>
      <c r="Q5667" s="3" t="s">
        <v>215</v>
      </c>
      <c r="R5667" s="3" t="s">
        <v>215</v>
      </c>
      <c r="S5667" s="3" t="s">
        <v>215</v>
      </c>
      <c r="T5667" s="3">
        <v>358.17700000000002</v>
      </c>
      <c r="U5667" s="3">
        <v>446.80500000000001</v>
      </c>
      <c r="V5667" s="3">
        <v>638.35900000000004</v>
      </c>
      <c r="W5667" s="3">
        <v>894.24699999999996</v>
      </c>
      <c r="X5667" s="3">
        <v>985.351</v>
      </c>
      <c r="Y5667" s="3">
        <v>985.495</v>
      </c>
      <c r="Z5667" s="3">
        <v>952.58500000000004</v>
      </c>
      <c r="AA5667" s="3">
        <v>992.39499999999998</v>
      </c>
      <c r="AB5667" s="3">
        <v>1021.748</v>
      </c>
      <c r="AC5667" s="3">
        <v>3446.4839999999999</v>
      </c>
      <c r="AD5667" s="3">
        <v>3972.9769999999999</v>
      </c>
      <c r="AE5667" s="3">
        <v>4318.9449999999997</v>
      </c>
      <c r="AF5667" s="3">
        <v>4902.9780000000001</v>
      </c>
      <c r="AG5667" s="3">
        <v>5597.9769999999999</v>
      </c>
      <c r="AH5667" s="3">
        <v>6146.9809999999998</v>
      </c>
      <c r="AI5667" s="3">
        <v>4217.9709999999995</v>
      </c>
      <c r="AJ5667" s="3">
        <v>2695.453</v>
      </c>
      <c r="AK5667" s="3">
        <v>2678.0149999999999</v>
      </c>
      <c r="AL5667" s="3">
        <v>2849.17</v>
      </c>
      <c r="AM5667" s="3">
        <v>3816.1889999999999</v>
      </c>
      <c r="AN5667" s="3">
        <v>5323.4790000000003</v>
      </c>
      <c r="AO5667" s="3">
        <v>7728.0389999999998</v>
      </c>
      <c r="AP5667" s="3">
        <v>9251.9449999999997</v>
      </c>
      <c r="AQ5667" s="3">
        <v>10485.155000000001</v>
      </c>
      <c r="AR5667" s="3">
        <v>11782.704</v>
      </c>
      <c r="AS5667" s="3">
        <v>15211.486000000001</v>
      </c>
      <c r="AT5667" s="3">
        <v>20118.579000000002</v>
      </c>
      <c r="AU5667" s="3">
        <v>26889.013999999999</v>
      </c>
      <c r="AV5667" s="3">
        <v>35526.283000000003</v>
      </c>
      <c r="AW5667" s="3">
        <v>42307.832000000002</v>
      </c>
      <c r="AX5667" s="3">
        <v>49513.264999999999</v>
      </c>
      <c r="AY5667" s="3">
        <v>58370.527000000002</v>
      </c>
      <c r="AZ5667" s="3">
        <v>68575.875</v>
      </c>
      <c r="BA5667">
        <v>80503.183000000005</v>
      </c>
      <c r="BB5667">
        <v>2017</v>
      </c>
    </row>
    <row r="5668" spans="1:54" hidden="1" x14ac:dyDescent="0.2">
      <c r="A5668">
        <v>694</v>
      </c>
      <c r="B5668" t="s">
        <v>430</v>
      </c>
      <c r="C5668" t="s">
        <v>232</v>
      </c>
      <c r="D5668" t="s">
        <v>1</v>
      </c>
      <c r="E5668" t="s">
        <v>231</v>
      </c>
      <c r="F5668" t="s">
        <v>230</v>
      </c>
      <c r="G5668" t="s">
        <v>217</v>
      </c>
      <c r="I5668" t="s">
        <v>229</v>
      </c>
      <c r="J5668" s="3" t="s">
        <v>215</v>
      </c>
      <c r="K5668" s="3" t="s">
        <v>215</v>
      </c>
      <c r="L5668" s="3" t="s">
        <v>215</v>
      </c>
      <c r="M5668" s="3" t="s">
        <v>215</v>
      </c>
      <c r="N5668" s="3" t="s">
        <v>215</v>
      </c>
      <c r="O5668" s="3" t="s">
        <v>215</v>
      </c>
      <c r="P5668" s="3" t="s">
        <v>215</v>
      </c>
      <c r="Q5668" s="3" t="s">
        <v>215</v>
      </c>
      <c r="R5668" s="3" t="s">
        <v>215</v>
      </c>
      <c r="S5668" s="3" t="s">
        <v>215</v>
      </c>
      <c r="T5668" s="3">
        <v>71.682000000000002</v>
      </c>
      <c r="U5668" s="3">
        <v>74.962000000000003</v>
      </c>
      <c r="V5668" s="3">
        <v>70.164000000000001</v>
      </c>
      <c r="W5668" s="3">
        <v>71.024000000000001</v>
      </c>
      <c r="X5668" s="3">
        <v>55.896999999999998</v>
      </c>
      <c r="Y5668" s="3">
        <v>34.039000000000001</v>
      </c>
      <c r="Z5668" s="3">
        <v>25.206</v>
      </c>
      <c r="AA5668" s="3">
        <v>24.135999999999999</v>
      </c>
      <c r="AB5668" s="3">
        <v>22.265000000000001</v>
      </c>
      <c r="AC5668" s="3">
        <v>64.938000000000002</v>
      </c>
      <c r="AD5668" s="3">
        <v>57.6</v>
      </c>
      <c r="AE5668" s="3">
        <v>53.097000000000001</v>
      </c>
      <c r="AF5668" s="3">
        <v>43.265999999999998</v>
      </c>
      <c r="AG5668" s="3">
        <v>42.085000000000001</v>
      </c>
      <c r="AH5668" s="3">
        <v>35.488</v>
      </c>
      <c r="AI5668" s="3">
        <v>18.940000000000001</v>
      </c>
      <c r="AJ5668" s="3">
        <v>9.4039999999999999</v>
      </c>
      <c r="AK5668" s="3">
        <v>8.1159999999999997</v>
      </c>
      <c r="AL5668" s="3">
        <v>7.2759999999999998</v>
      </c>
      <c r="AM5668" s="3">
        <v>8.6170000000000009</v>
      </c>
      <c r="AN5668" s="3">
        <v>9.5969999999999995</v>
      </c>
      <c r="AO5668" s="3">
        <v>12.129</v>
      </c>
      <c r="AP5668" s="3">
        <v>12.744</v>
      </c>
      <c r="AQ5668" s="3">
        <v>12.943</v>
      </c>
      <c r="AR5668" s="3">
        <v>13.071999999999999</v>
      </c>
      <c r="AS5668" s="3">
        <v>15.981999999999999</v>
      </c>
      <c r="AT5668" s="3">
        <v>19.613</v>
      </c>
      <c r="AU5668" s="3">
        <v>23.401</v>
      </c>
      <c r="AV5668" s="3">
        <v>26.751999999999999</v>
      </c>
      <c r="AW5668" s="3">
        <v>27.373000000000001</v>
      </c>
      <c r="AX5668" s="3">
        <v>27.33</v>
      </c>
      <c r="AY5668" s="3">
        <v>27.757999999999999</v>
      </c>
      <c r="AZ5668" s="3">
        <v>28.065000000000001</v>
      </c>
      <c r="BA5668">
        <v>28.344999999999999</v>
      </c>
      <c r="BB5668">
        <v>2017</v>
      </c>
    </row>
    <row r="5669" spans="1:54" hidden="1" x14ac:dyDescent="0.2">
      <c r="A5669">
        <v>694</v>
      </c>
      <c r="B5669" t="s">
        <v>430</v>
      </c>
      <c r="C5669" t="s">
        <v>228</v>
      </c>
      <c r="D5669" t="s">
        <v>1</v>
      </c>
      <c r="E5669" t="s">
        <v>227</v>
      </c>
      <c r="F5669" t="s">
        <v>226</v>
      </c>
      <c r="G5669" t="s">
        <v>225</v>
      </c>
      <c r="H5669" t="s">
        <v>222</v>
      </c>
      <c r="I5669" t="s">
        <v>1528</v>
      </c>
      <c r="J5669" s="3" t="s">
        <v>215</v>
      </c>
      <c r="K5669" s="3" t="s">
        <v>215</v>
      </c>
      <c r="L5669" s="3" t="s">
        <v>215</v>
      </c>
      <c r="M5669" s="3" t="s">
        <v>215</v>
      </c>
      <c r="N5669" s="3" t="s">
        <v>215</v>
      </c>
      <c r="O5669" s="3" t="s">
        <v>215</v>
      </c>
      <c r="P5669" s="3" t="s">
        <v>215</v>
      </c>
      <c r="Q5669" s="3" t="s">
        <v>215</v>
      </c>
      <c r="R5669" s="3" t="s">
        <v>215</v>
      </c>
      <c r="S5669" s="3" t="s">
        <v>215</v>
      </c>
      <c r="T5669" s="3">
        <v>499.67700000000002</v>
      </c>
      <c r="U5669" s="3">
        <v>596.04499999999996</v>
      </c>
      <c r="V5669" s="3">
        <v>909.803</v>
      </c>
      <c r="W5669" s="3">
        <v>1259.07</v>
      </c>
      <c r="X5669" s="3">
        <v>1762.8130000000001</v>
      </c>
      <c r="Y5669" s="3">
        <v>2895.201</v>
      </c>
      <c r="Z5669" s="3">
        <v>3779.1329999999998</v>
      </c>
      <c r="AA5669" s="3">
        <v>4111.6409999999996</v>
      </c>
      <c r="AB5669" s="3">
        <v>4588.99</v>
      </c>
      <c r="AC5669" s="3">
        <v>5307.3620000000001</v>
      </c>
      <c r="AD5669" s="3">
        <v>6897.482</v>
      </c>
      <c r="AE5669" s="3">
        <v>8134.1419999999998</v>
      </c>
      <c r="AF5669" s="3">
        <v>11332.253000000001</v>
      </c>
      <c r="AG5669" s="3">
        <v>13301.558999999999</v>
      </c>
      <c r="AH5669" s="3">
        <v>17321.294999999998</v>
      </c>
      <c r="AI5669" s="3">
        <v>22269.977999999999</v>
      </c>
      <c r="AJ5669" s="3">
        <v>28662.469000000001</v>
      </c>
      <c r="AK5669" s="3">
        <v>32995.383999999998</v>
      </c>
      <c r="AL5669" s="3">
        <v>39157.883999999998</v>
      </c>
      <c r="AM5669" s="3">
        <v>44285.561000000002</v>
      </c>
      <c r="AN5669" s="3">
        <v>55469.351000000002</v>
      </c>
      <c r="AO5669" s="3">
        <v>63713.360999999997</v>
      </c>
      <c r="AP5669" s="3">
        <v>72599.630999999994</v>
      </c>
      <c r="AQ5669" s="3">
        <v>81009.964999999997</v>
      </c>
      <c r="AR5669" s="3">
        <v>90136.985000000001</v>
      </c>
      <c r="AS5669" s="3">
        <v>95177.736000000004</v>
      </c>
      <c r="AT5669" s="3">
        <v>102575.41899999999</v>
      </c>
      <c r="AU5669" s="3">
        <v>114906.66499999999</v>
      </c>
      <c r="AV5669" s="3">
        <v>132798.96400000001</v>
      </c>
      <c r="AW5669" s="3">
        <v>154559.098</v>
      </c>
      <c r="AX5669" s="3">
        <v>181168.804</v>
      </c>
      <c r="AY5669" s="3">
        <v>210282.59599999999</v>
      </c>
      <c r="AZ5669" s="3">
        <v>244345.533</v>
      </c>
      <c r="BA5669">
        <v>284012.84299999999</v>
      </c>
      <c r="BB5669">
        <v>2017</v>
      </c>
    </row>
    <row r="5670" spans="1:54" hidden="1" x14ac:dyDescent="0.2">
      <c r="A5670">
        <v>694</v>
      </c>
      <c r="B5670" t="s">
        <v>430</v>
      </c>
      <c r="C5670" t="s">
        <v>224</v>
      </c>
      <c r="D5670" t="s">
        <v>1</v>
      </c>
      <c r="E5670" t="s">
        <v>219</v>
      </c>
      <c r="F5670" t="s">
        <v>218</v>
      </c>
      <c r="G5670" t="s">
        <v>223</v>
      </c>
      <c r="H5670" t="s">
        <v>222</v>
      </c>
      <c r="I5670" t="s">
        <v>1529</v>
      </c>
      <c r="J5670" s="3">
        <v>5.1779999999999999</v>
      </c>
      <c r="K5670" s="3">
        <v>-6.4740000000000002</v>
      </c>
      <c r="L5670" s="3">
        <v>-7.282</v>
      </c>
      <c r="M5670" s="3">
        <v>-4.3319999999999999</v>
      </c>
      <c r="N5670" s="3">
        <v>0.123</v>
      </c>
      <c r="O5670" s="3">
        <v>2.6040000000000001</v>
      </c>
      <c r="P5670" s="3">
        <v>0.21099999999999999</v>
      </c>
      <c r="Q5670" s="3">
        <v>-7.2999999999999995E-2</v>
      </c>
      <c r="R5670" s="3">
        <v>-0.29599999999999999</v>
      </c>
      <c r="S5670" s="3">
        <v>1.0900000000000001</v>
      </c>
      <c r="T5670" s="3">
        <v>4.9880000000000004</v>
      </c>
      <c r="U5670" s="3">
        <v>1.2030000000000001</v>
      </c>
      <c r="V5670" s="3">
        <v>2.2679999999999998</v>
      </c>
      <c r="W5670" s="3">
        <v>-0.78</v>
      </c>
      <c r="X5670" s="3">
        <v>-2.1280000000000001</v>
      </c>
      <c r="Y5670" s="3">
        <v>-2.5779999999999998</v>
      </c>
      <c r="Z5670" s="3">
        <v>3.5070000000000001</v>
      </c>
      <c r="AA5670" s="3">
        <v>0.55200000000000005</v>
      </c>
      <c r="AB5670" s="3">
        <v>-4.2439999999999998</v>
      </c>
      <c r="AC5670" s="3">
        <v>0.50600000000000001</v>
      </c>
      <c r="AD5670" s="3">
        <v>7.4269999999999996</v>
      </c>
      <c r="AE5670" s="3">
        <v>2.4780000000000002</v>
      </c>
      <c r="AF5670" s="3">
        <v>1.083</v>
      </c>
      <c r="AG5670" s="3">
        <v>3.391</v>
      </c>
      <c r="AH5670" s="3">
        <v>16.84</v>
      </c>
      <c r="AI5670" s="3">
        <v>36.529000000000003</v>
      </c>
      <c r="AJ5670" s="3">
        <v>36.518000000000001</v>
      </c>
      <c r="AK5670" s="3">
        <v>27.643000000000001</v>
      </c>
      <c r="AL5670" s="3">
        <v>29.154</v>
      </c>
      <c r="AM5670" s="3">
        <v>13.868</v>
      </c>
      <c r="AN5670" s="3">
        <v>13.111000000000001</v>
      </c>
      <c r="AO5670" s="3">
        <v>10.667999999999999</v>
      </c>
      <c r="AP5670" s="3">
        <v>17.373999999999999</v>
      </c>
      <c r="AQ5670" s="3">
        <v>19.048999999999999</v>
      </c>
      <c r="AR5670" s="3">
        <v>0.89900000000000002</v>
      </c>
      <c r="AS5670" s="3">
        <v>-15.763</v>
      </c>
      <c r="AT5670" s="3">
        <v>2.722</v>
      </c>
      <c r="AU5670" s="3">
        <v>9.2889999999999997</v>
      </c>
      <c r="AV5670" s="3">
        <v>2.09</v>
      </c>
      <c r="AW5670" s="3">
        <v>2.1120000000000001</v>
      </c>
      <c r="AX5670" s="3">
        <v>3.508</v>
      </c>
      <c r="AY5670" s="3">
        <v>3.1139999999999999</v>
      </c>
      <c r="AZ5670" s="3">
        <v>2.2290000000000001</v>
      </c>
      <c r="BA5670">
        <v>2</v>
      </c>
      <c r="BB5670">
        <v>2016</v>
      </c>
    </row>
    <row r="5671" spans="1:54" hidden="1" x14ac:dyDescent="0.2">
      <c r="A5671">
        <v>694</v>
      </c>
      <c r="B5671" t="s">
        <v>430</v>
      </c>
      <c r="C5671" t="s">
        <v>220</v>
      </c>
      <c r="D5671" t="s">
        <v>1</v>
      </c>
      <c r="E5671" t="s">
        <v>219</v>
      </c>
      <c r="F5671" t="s">
        <v>218</v>
      </c>
      <c r="G5671" t="s">
        <v>217</v>
      </c>
      <c r="I5671" t="s">
        <v>216</v>
      </c>
      <c r="J5671" s="3" t="s">
        <v>215</v>
      </c>
      <c r="K5671" s="3" t="s">
        <v>215</v>
      </c>
      <c r="L5671" s="3" t="s">
        <v>215</v>
      </c>
      <c r="M5671" s="3" t="s">
        <v>215</v>
      </c>
      <c r="N5671" s="3" t="s">
        <v>215</v>
      </c>
      <c r="O5671" s="3" t="s">
        <v>215</v>
      </c>
      <c r="P5671" s="3" t="s">
        <v>215</v>
      </c>
      <c r="Q5671" s="3" t="s">
        <v>215</v>
      </c>
      <c r="R5671" s="3" t="s">
        <v>215</v>
      </c>
      <c r="S5671" s="3" t="s">
        <v>215</v>
      </c>
      <c r="T5671" s="3">
        <v>8.0239999999999991</v>
      </c>
      <c r="U5671" s="3">
        <v>2</v>
      </c>
      <c r="V5671" s="3">
        <v>4.3380000000000001</v>
      </c>
      <c r="W5671" s="3">
        <v>-1.3740000000000001</v>
      </c>
      <c r="X5671" s="3">
        <v>-2.6560000000000001</v>
      </c>
      <c r="Y5671" s="3">
        <v>-1.95</v>
      </c>
      <c r="Z5671" s="3">
        <v>2.0310000000000001</v>
      </c>
      <c r="AA5671" s="3">
        <v>0.29399999999999998</v>
      </c>
      <c r="AB5671" s="3">
        <v>-2.024</v>
      </c>
      <c r="AC5671" s="3">
        <v>0.88</v>
      </c>
      <c r="AD5671" s="3">
        <v>10.95</v>
      </c>
      <c r="AE5671" s="3">
        <v>3.3879999999999999</v>
      </c>
      <c r="AF5671" s="3">
        <v>1.1519999999999999</v>
      </c>
      <c r="AG5671" s="3">
        <v>3.294</v>
      </c>
      <c r="AH5671" s="3">
        <v>12.92</v>
      </c>
      <c r="AI5671" s="3">
        <v>21.533000000000001</v>
      </c>
      <c r="AJ5671" s="3">
        <v>16.390999999999998</v>
      </c>
      <c r="AK5671" s="3">
        <v>10.542</v>
      </c>
      <c r="AL5671" s="3">
        <v>8.8279999999999994</v>
      </c>
      <c r="AM5671" s="3">
        <v>4.6619999999999999</v>
      </c>
      <c r="AN5671" s="3">
        <v>3.5529999999999999</v>
      </c>
      <c r="AO5671" s="3">
        <v>2.5760000000000001</v>
      </c>
      <c r="AP5671" s="3">
        <v>3.7690000000000001</v>
      </c>
      <c r="AQ5671" s="3">
        <v>3.6989999999999998</v>
      </c>
      <c r="AR5671" s="3">
        <v>0.158</v>
      </c>
      <c r="AS5671" s="3">
        <v>-3.1920000000000002</v>
      </c>
      <c r="AT5671" s="3">
        <v>0.67100000000000004</v>
      </c>
      <c r="AU5671" s="3">
        <v>2.4689999999999999</v>
      </c>
      <c r="AV5671" s="3">
        <v>0.51100000000000001</v>
      </c>
      <c r="AW5671" s="3">
        <v>0.44400000000000001</v>
      </c>
      <c r="AX5671" s="3">
        <v>0.629</v>
      </c>
      <c r="AY5671" s="3">
        <v>0.48099999999999998</v>
      </c>
      <c r="AZ5671" s="3">
        <v>0.29599999999999999</v>
      </c>
      <c r="BA5671">
        <v>0.22900000000000001</v>
      </c>
      <c r="BB5671">
        <v>2016</v>
      </c>
    </row>
    <row r="5672" spans="1:54" x14ac:dyDescent="0.2">
      <c r="A5672">
        <v>142</v>
      </c>
      <c r="B5672" t="s">
        <v>429</v>
      </c>
      <c r="C5672" t="s">
        <v>352</v>
      </c>
      <c r="D5672" t="s">
        <v>56</v>
      </c>
      <c r="E5672" t="s">
        <v>349</v>
      </c>
      <c r="F5672" t="s">
        <v>351</v>
      </c>
      <c r="G5672" t="s">
        <v>225</v>
      </c>
      <c r="H5672" t="s">
        <v>222</v>
      </c>
      <c r="I5672" t="s">
        <v>1530</v>
      </c>
      <c r="J5672" s="3">
        <v>1322.2170000000001</v>
      </c>
      <c r="K5672" s="3">
        <v>1343.3489999999999</v>
      </c>
      <c r="L5672" s="3">
        <v>1346.5119999999999</v>
      </c>
      <c r="M5672" s="3">
        <v>1400.0060000000001</v>
      </c>
      <c r="N5672" s="3">
        <v>1484.7380000000001</v>
      </c>
      <c r="O5672" s="3">
        <v>1567.191</v>
      </c>
      <c r="P5672" s="3">
        <v>1630.5419999999999</v>
      </c>
      <c r="Q5672" s="3">
        <v>1659.1320000000001</v>
      </c>
      <c r="R5672" s="3">
        <v>1654.896</v>
      </c>
      <c r="S5672" s="3">
        <v>1672.078</v>
      </c>
      <c r="T5672" s="3">
        <v>1704.3889999999999</v>
      </c>
      <c r="U5672" s="3">
        <v>1756.9659999999999</v>
      </c>
      <c r="V5672" s="3">
        <v>1819.7660000000001</v>
      </c>
      <c r="W5672" s="3">
        <v>1871.5440000000001</v>
      </c>
      <c r="X5672" s="3">
        <v>1966.1590000000001</v>
      </c>
      <c r="Y5672" s="3">
        <v>2047.8320000000001</v>
      </c>
      <c r="Z5672" s="3">
        <v>2150.797</v>
      </c>
      <c r="AA5672" s="3">
        <v>2264.4589999999998</v>
      </c>
      <c r="AB5672" s="3">
        <v>2323.8890000000001</v>
      </c>
      <c r="AC5672" s="3">
        <v>2370.6750000000002</v>
      </c>
      <c r="AD5672" s="3">
        <v>2446.6619999999998</v>
      </c>
      <c r="AE5672" s="3">
        <v>2497.683</v>
      </c>
      <c r="AF5672" s="3">
        <v>2533.5940000000001</v>
      </c>
      <c r="AG5672" s="3">
        <v>2556.8969999999999</v>
      </c>
      <c r="AH5672" s="3">
        <v>2658.127</v>
      </c>
      <c r="AI5672" s="3">
        <v>2727.8939999999998</v>
      </c>
      <c r="AJ5672" s="3">
        <v>2793.23</v>
      </c>
      <c r="AK5672" s="3">
        <v>2876.6089999999999</v>
      </c>
      <c r="AL5672" s="3">
        <v>2890.4389999999999</v>
      </c>
      <c r="AM5672" s="3">
        <v>2841.5619999999999</v>
      </c>
      <c r="AN5672" s="3">
        <v>2861.2139999999999</v>
      </c>
      <c r="AO5672" s="3">
        <v>2889.0250000000001</v>
      </c>
      <c r="AP5672" s="3">
        <v>2967.6529999999998</v>
      </c>
      <c r="AQ5672" s="3">
        <v>2998.6480000000001</v>
      </c>
      <c r="AR5672" s="3">
        <v>3057.8739999999998</v>
      </c>
      <c r="AS5672" s="3">
        <v>3118.116</v>
      </c>
      <c r="AT5672" s="3">
        <v>3152.1480000000001</v>
      </c>
      <c r="AU5672" s="3">
        <v>3209.3150000000001</v>
      </c>
      <c r="AV5672" s="3">
        <v>3277.683</v>
      </c>
      <c r="AW5672" s="3">
        <v>3345.89</v>
      </c>
      <c r="AX5672" s="3">
        <v>3410.3870000000002</v>
      </c>
      <c r="AY5672" s="3">
        <v>3473.7179999999998</v>
      </c>
      <c r="AZ5672" s="3">
        <v>3538.6469999999999</v>
      </c>
      <c r="BA5672">
        <v>3605.1790000000001</v>
      </c>
      <c r="BB5672">
        <v>2017</v>
      </c>
    </row>
    <row r="5673" spans="1:54" hidden="1" x14ac:dyDescent="0.2">
      <c r="A5673">
        <v>142</v>
      </c>
      <c r="B5673" t="s">
        <v>429</v>
      </c>
      <c r="C5673" t="s">
        <v>350</v>
      </c>
      <c r="D5673" t="s">
        <v>56</v>
      </c>
      <c r="E5673" t="s">
        <v>349</v>
      </c>
      <c r="F5673" t="s">
        <v>348</v>
      </c>
      <c r="G5673" t="s">
        <v>275</v>
      </c>
      <c r="I5673" t="s">
        <v>347</v>
      </c>
      <c r="J5673" s="3">
        <v>4.5149999999999997</v>
      </c>
      <c r="K5673" s="3">
        <v>1.5980000000000001</v>
      </c>
      <c r="L5673" s="3">
        <v>0.23499999999999999</v>
      </c>
      <c r="M5673" s="3">
        <v>3.9729999999999999</v>
      </c>
      <c r="N5673" s="3">
        <v>6.0519999999999996</v>
      </c>
      <c r="O5673" s="3">
        <v>5.5529999999999999</v>
      </c>
      <c r="P5673" s="3">
        <v>4.0419999999999998</v>
      </c>
      <c r="Q5673" s="3">
        <v>1.7529999999999999</v>
      </c>
      <c r="R5673" s="3">
        <v>-0.255</v>
      </c>
      <c r="S5673" s="3">
        <v>1.038</v>
      </c>
      <c r="T5673" s="3">
        <v>1.9319999999999999</v>
      </c>
      <c r="U5673" s="3">
        <v>3.085</v>
      </c>
      <c r="V5673" s="3">
        <v>3.5739999999999998</v>
      </c>
      <c r="W5673" s="3">
        <v>2.8450000000000002</v>
      </c>
      <c r="X5673" s="3">
        <v>5.0549999999999997</v>
      </c>
      <c r="Y5673" s="3">
        <v>4.1539999999999999</v>
      </c>
      <c r="Z5673" s="3">
        <v>5.0279999999999996</v>
      </c>
      <c r="AA5673" s="3">
        <v>5.2850000000000001</v>
      </c>
      <c r="AB5673" s="3">
        <v>2.6240000000000001</v>
      </c>
      <c r="AC5673" s="3">
        <v>2.0129999999999999</v>
      </c>
      <c r="AD5673" s="3">
        <v>3.2050000000000001</v>
      </c>
      <c r="AE5673" s="3">
        <v>2.085</v>
      </c>
      <c r="AF5673" s="3">
        <v>1.4379999999999999</v>
      </c>
      <c r="AG5673" s="3">
        <v>0.92</v>
      </c>
      <c r="AH5673" s="3">
        <v>3.9590000000000001</v>
      </c>
      <c r="AI5673" s="3">
        <v>2.625</v>
      </c>
      <c r="AJ5673" s="3">
        <v>2.395</v>
      </c>
      <c r="AK5673" s="3">
        <v>2.9849999999999999</v>
      </c>
      <c r="AL5673" s="3">
        <v>0.48099999999999998</v>
      </c>
      <c r="AM5673" s="3">
        <v>-1.6910000000000001</v>
      </c>
      <c r="AN5673" s="3">
        <v>0.69199999999999995</v>
      </c>
      <c r="AO5673" s="3">
        <v>0.97199999999999998</v>
      </c>
      <c r="AP5673" s="3">
        <v>2.722</v>
      </c>
      <c r="AQ5673" s="3">
        <v>1.044</v>
      </c>
      <c r="AR5673" s="3">
        <v>1.9750000000000001</v>
      </c>
      <c r="AS5673" s="3">
        <v>1.97</v>
      </c>
      <c r="AT5673" s="3">
        <v>1.091</v>
      </c>
      <c r="AU5673" s="3">
        <v>1.8140000000000001</v>
      </c>
      <c r="AV5673" s="3">
        <v>2.13</v>
      </c>
      <c r="AW5673" s="3">
        <v>2.081</v>
      </c>
      <c r="AX5673" s="3">
        <v>1.9279999999999999</v>
      </c>
      <c r="AY5673" s="3">
        <v>1.857</v>
      </c>
      <c r="AZ5673" s="3">
        <v>1.869</v>
      </c>
      <c r="BA5673">
        <v>1.88</v>
      </c>
      <c r="BB5673">
        <v>2017</v>
      </c>
    </row>
    <row r="5674" spans="1:54" hidden="1" x14ac:dyDescent="0.2">
      <c r="A5674">
        <v>142</v>
      </c>
      <c r="B5674" t="s">
        <v>429</v>
      </c>
      <c r="C5674" t="s">
        <v>346</v>
      </c>
      <c r="D5674" t="s">
        <v>56</v>
      </c>
      <c r="E5674" t="s">
        <v>342</v>
      </c>
      <c r="F5674" t="s">
        <v>345</v>
      </c>
      <c r="G5674" t="s">
        <v>225</v>
      </c>
      <c r="H5674" t="s">
        <v>222</v>
      </c>
      <c r="I5674" t="s">
        <v>1530</v>
      </c>
      <c r="J5674" s="3">
        <v>318.27800000000002</v>
      </c>
      <c r="K5674" s="3">
        <v>365.01299999999998</v>
      </c>
      <c r="L5674" s="3">
        <v>404.32499999999999</v>
      </c>
      <c r="M5674" s="3">
        <v>449.65800000000002</v>
      </c>
      <c r="N5674" s="3">
        <v>506.48599999999999</v>
      </c>
      <c r="O5674" s="3">
        <v>562.40200000000004</v>
      </c>
      <c r="P5674" s="3">
        <v>581.91300000000001</v>
      </c>
      <c r="Q5674" s="3">
        <v>634.875</v>
      </c>
      <c r="R5674" s="3">
        <v>664.08500000000004</v>
      </c>
      <c r="S5674" s="3">
        <v>708.63599999999997</v>
      </c>
      <c r="T5674" s="3">
        <v>749.86099999999999</v>
      </c>
      <c r="U5674" s="3">
        <v>790.08799999999997</v>
      </c>
      <c r="V5674" s="3">
        <v>813.09400000000005</v>
      </c>
      <c r="W5674" s="3">
        <v>855.40099999999995</v>
      </c>
      <c r="X5674" s="3">
        <v>897.24400000000003</v>
      </c>
      <c r="Y5674" s="3">
        <v>963.12300000000005</v>
      </c>
      <c r="Z5674" s="3">
        <v>1054.6559999999999</v>
      </c>
      <c r="AA5674" s="3">
        <v>1141.3230000000001</v>
      </c>
      <c r="AB5674" s="3">
        <v>1163.191</v>
      </c>
      <c r="AC5674" s="3">
        <v>1265.701</v>
      </c>
      <c r="AD5674" s="3">
        <v>1507.885</v>
      </c>
      <c r="AE5674" s="3">
        <v>1564.585</v>
      </c>
      <c r="AF5674" s="3">
        <v>1560.181</v>
      </c>
      <c r="AG5674" s="3">
        <v>1619.6130000000001</v>
      </c>
      <c r="AH5674" s="3">
        <v>1781.981</v>
      </c>
      <c r="AI5674" s="3">
        <v>1988.941</v>
      </c>
      <c r="AJ5674" s="3">
        <v>2215.3130000000001</v>
      </c>
      <c r="AK5674" s="3">
        <v>2351.0259999999998</v>
      </c>
      <c r="AL5674" s="3">
        <v>2608.7939999999999</v>
      </c>
      <c r="AM5674" s="3">
        <v>2431.1979999999999</v>
      </c>
      <c r="AN5674" s="3">
        <v>2593.739</v>
      </c>
      <c r="AO5674" s="3">
        <v>2795.7539999999999</v>
      </c>
      <c r="AP5674" s="3">
        <v>2968.2579999999998</v>
      </c>
      <c r="AQ5674" s="3">
        <v>3075.576</v>
      </c>
      <c r="AR5674" s="3">
        <v>3146.665</v>
      </c>
      <c r="AS5674" s="3">
        <v>3118.116</v>
      </c>
      <c r="AT5674" s="3">
        <v>3117.0329999999999</v>
      </c>
      <c r="AU5674" s="3">
        <v>3279.364</v>
      </c>
      <c r="AV5674" s="3">
        <v>3486.741</v>
      </c>
      <c r="AW5674" s="3">
        <v>3654.538</v>
      </c>
      <c r="AX5674" s="3">
        <v>3814.92</v>
      </c>
      <c r="AY5674" s="3">
        <v>3975.1959999999999</v>
      </c>
      <c r="AZ5674" s="3">
        <v>4136.5140000000001</v>
      </c>
      <c r="BA5674">
        <v>4304.7179999999998</v>
      </c>
      <c r="BB5674">
        <v>2017</v>
      </c>
    </row>
    <row r="5675" spans="1:54" hidden="1" x14ac:dyDescent="0.2">
      <c r="A5675">
        <v>142</v>
      </c>
      <c r="B5675" t="s">
        <v>429</v>
      </c>
      <c r="C5675" t="s">
        <v>344</v>
      </c>
      <c r="D5675" t="s">
        <v>56</v>
      </c>
      <c r="E5675" t="s">
        <v>342</v>
      </c>
      <c r="F5675" t="s">
        <v>343</v>
      </c>
      <c r="G5675" t="s">
        <v>223</v>
      </c>
      <c r="H5675" t="s">
        <v>222</v>
      </c>
      <c r="I5675" t="s">
        <v>310</v>
      </c>
      <c r="J5675" s="3">
        <v>64.438999999999993</v>
      </c>
      <c r="K5675" s="3">
        <v>63.597000000000001</v>
      </c>
      <c r="L5675" s="3">
        <v>62.646999999999998</v>
      </c>
      <c r="M5675" s="3">
        <v>61.628</v>
      </c>
      <c r="N5675" s="3">
        <v>62.058</v>
      </c>
      <c r="O5675" s="3">
        <v>65.417000000000002</v>
      </c>
      <c r="P5675" s="3">
        <v>78.692999999999998</v>
      </c>
      <c r="Q5675" s="3">
        <v>94.230999999999995</v>
      </c>
      <c r="R5675" s="3">
        <v>101.901</v>
      </c>
      <c r="S5675" s="3">
        <v>102.634</v>
      </c>
      <c r="T5675" s="3">
        <v>119.791</v>
      </c>
      <c r="U5675" s="3">
        <v>121.872</v>
      </c>
      <c r="V5675" s="3">
        <v>130.83799999999999</v>
      </c>
      <c r="W5675" s="3">
        <v>120.57899999999999</v>
      </c>
      <c r="X5675" s="3">
        <v>127.13200000000001</v>
      </c>
      <c r="Y5675" s="3">
        <v>152.02799999999999</v>
      </c>
      <c r="Z5675" s="3">
        <v>163.517</v>
      </c>
      <c r="AA5675" s="3">
        <v>161.35400000000001</v>
      </c>
      <c r="AB5675" s="3">
        <v>154.16499999999999</v>
      </c>
      <c r="AC5675" s="3">
        <v>162.28700000000001</v>
      </c>
      <c r="AD5675" s="3">
        <v>171.315</v>
      </c>
      <c r="AE5675" s="3">
        <v>174.00399999999999</v>
      </c>
      <c r="AF5675" s="3">
        <v>195.41900000000001</v>
      </c>
      <c r="AG5675" s="3">
        <v>228.75200000000001</v>
      </c>
      <c r="AH5675" s="3">
        <v>264.35599999999999</v>
      </c>
      <c r="AI5675" s="3">
        <v>308.72199999999998</v>
      </c>
      <c r="AJ5675" s="3">
        <v>345.423</v>
      </c>
      <c r="AK5675" s="3">
        <v>401.08499999999998</v>
      </c>
      <c r="AL5675" s="3">
        <v>462.55200000000002</v>
      </c>
      <c r="AM5675" s="3">
        <v>386.62</v>
      </c>
      <c r="AN5675" s="3">
        <v>429.13099999999997</v>
      </c>
      <c r="AO5675" s="3">
        <v>498.83100000000002</v>
      </c>
      <c r="AP5675" s="3">
        <v>510.22899999999998</v>
      </c>
      <c r="AQ5675" s="3">
        <v>523.50199999999995</v>
      </c>
      <c r="AR5675" s="3">
        <v>499.339</v>
      </c>
      <c r="AS5675" s="3">
        <v>386.66300000000001</v>
      </c>
      <c r="AT5675" s="3">
        <v>371.07499999999999</v>
      </c>
      <c r="AU5675" s="3">
        <v>396.45699999999999</v>
      </c>
      <c r="AV5675" s="3">
        <v>443.25200000000001</v>
      </c>
      <c r="AW5675" s="3">
        <v>460.17700000000002</v>
      </c>
      <c r="AX5675" s="3">
        <v>474.98700000000002</v>
      </c>
      <c r="AY5675" s="3">
        <v>489.57</v>
      </c>
      <c r="AZ5675" s="3">
        <v>505.04399999999998</v>
      </c>
      <c r="BA5675">
        <v>520.56200000000001</v>
      </c>
      <c r="BB5675">
        <v>2017</v>
      </c>
    </row>
    <row r="5676" spans="1:54" hidden="1" x14ac:dyDescent="0.2">
      <c r="A5676">
        <v>142</v>
      </c>
      <c r="B5676" t="s">
        <v>429</v>
      </c>
      <c r="C5676" t="s">
        <v>213</v>
      </c>
      <c r="D5676" t="s">
        <v>56</v>
      </c>
      <c r="E5676" t="s">
        <v>342</v>
      </c>
      <c r="F5676" t="s">
        <v>341</v>
      </c>
      <c r="G5676" t="s">
        <v>323</v>
      </c>
      <c r="H5676" t="s">
        <v>222</v>
      </c>
      <c r="I5676" t="s">
        <v>310</v>
      </c>
      <c r="J5676" s="3">
        <v>61.255000000000003</v>
      </c>
      <c r="K5676" s="3">
        <v>68.045000000000002</v>
      </c>
      <c r="L5676" s="3">
        <v>72.436999999999998</v>
      </c>
      <c r="M5676" s="3">
        <v>78.287999999999997</v>
      </c>
      <c r="N5676" s="3">
        <v>85.972999999999999</v>
      </c>
      <c r="O5676" s="3">
        <v>93.650999999999996</v>
      </c>
      <c r="P5676" s="3">
        <v>99.400999999999996</v>
      </c>
      <c r="Q5676" s="3">
        <v>103.726</v>
      </c>
      <c r="R5676" s="3">
        <v>107.083</v>
      </c>
      <c r="S5676" s="3">
        <v>112.402</v>
      </c>
      <c r="T5676" s="3">
        <v>118.81100000000001</v>
      </c>
      <c r="U5676" s="3">
        <v>126.553</v>
      </c>
      <c r="V5676" s="3">
        <v>134.065</v>
      </c>
      <c r="W5676" s="3">
        <v>141.15899999999999</v>
      </c>
      <c r="X5676" s="3">
        <v>151.452</v>
      </c>
      <c r="Y5676" s="3">
        <v>161.03299999999999</v>
      </c>
      <c r="Z5676" s="3">
        <v>172.21600000000001</v>
      </c>
      <c r="AA5676" s="3">
        <v>184.422</v>
      </c>
      <c r="AB5676" s="3">
        <v>191.316</v>
      </c>
      <c r="AC5676" s="3">
        <v>198.154</v>
      </c>
      <c r="AD5676" s="3">
        <v>209.15899999999999</v>
      </c>
      <c r="AE5676" s="3">
        <v>218.387</v>
      </c>
      <c r="AF5676" s="3">
        <v>224.92699999999999</v>
      </c>
      <c r="AG5676" s="3">
        <v>231.52199999999999</v>
      </c>
      <c r="AH5676" s="3">
        <v>247.30699999999999</v>
      </c>
      <c r="AI5676" s="3">
        <v>261.964</v>
      </c>
      <c r="AJ5676" s="3">
        <v>276.48</v>
      </c>
      <c r="AK5676" s="3">
        <v>292.31</v>
      </c>
      <c r="AL5676" s="3">
        <v>299.47699999999998</v>
      </c>
      <c r="AM5676" s="3">
        <v>296.649</v>
      </c>
      <c r="AN5676" s="3">
        <v>302.35000000000002</v>
      </c>
      <c r="AO5676" s="3">
        <v>311.59100000000001</v>
      </c>
      <c r="AP5676" s="3">
        <v>325.96699999999998</v>
      </c>
      <c r="AQ5676" s="3">
        <v>334.69</v>
      </c>
      <c r="AR5676" s="3">
        <v>347.42599999999999</v>
      </c>
      <c r="AS5676" s="3">
        <v>358.11200000000002</v>
      </c>
      <c r="AT5676" s="3">
        <v>366.64</v>
      </c>
      <c r="AU5676" s="3">
        <v>380.00599999999997</v>
      </c>
      <c r="AV5676" s="3">
        <v>396.91899999999998</v>
      </c>
      <c r="AW5676" s="3">
        <v>413.96600000000001</v>
      </c>
      <c r="AX5676" s="3">
        <v>430.23700000000002</v>
      </c>
      <c r="AY5676" s="3">
        <v>446.57799999999997</v>
      </c>
      <c r="AZ5676" s="3">
        <v>462.73599999999999</v>
      </c>
      <c r="BA5676">
        <v>479.63900000000001</v>
      </c>
      <c r="BB5676">
        <v>2017</v>
      </c>
    </row>
    <row r="5677" spans="1:54" hidden="1" x14ac:dyDescent="0.2">
      <c r="A5677">
        <v>142</v>
      </c>
      <c r="B5677" t="s">
        <v>429</v>
      </c>
      <c r="C5677" t="s">
        <v>340</v>
      </c>
      <c r="D5677" t="s">
        <v>56</v>
      </c>
      <c r="E5677" t="s">
        <v>339</v>
      </c>
      <c r="F5677" t="s">
        <v>338</v>
      </c>
      <c r="G5677" t="s">
        <v>295</v>
      </c>
      <c r="I5677" t="s">
        <v>337</v>
      </c>
      <c r="J5677" s="3">
        <v>24.071999999999999</v>
      </c>
      <c r="K5677" s="3">
        <v>27.172000000000001</v>
      </c>
      <c r="L5677" s="3">
        <v>30.027999999999999</v>
      </c>
      <c r="M5677" s="3">
        <v>32.118000000000002</v>
      </c>
      <c r="N5677" s="3">
        <v>34.113</v>
      </c>
      <c r="O5677" s="3">
        <v>35.886000000000003</v>
      </c>
      <c r="P5677" s="3">
        <v>35.688000000000002</v>
      </c>
      <c r="Q5677" s="3">
        <v>38.265000000000001</v>
      </c>
      <c r="R5677" s="3">
        <v>40.128999999999998</v>
      </c>
      <c r="S5677" s="3">
        <v>42.381</v>
      </c>
      <c r="T5677" s="3">
        <v>43.996000000000002</v>
      </c>
      <c r="U5677" s="3">
        <v>44.969000000000001</v>
      </c>
      <c r="V5677" s="3">
        <v>44.680999999999997</v>
      </c>
      <c r="W5677" s="3">
        <v>45.706000000000003</v>
      </c>
      <c r="X5677" s="3">
        <v>45.634</v>
      </c>
      <c r="Y5677" s="3">
        <v>47.030999999999999</v>
      </c>
      <c r="Z5677" s="3">
        <v>49.036000000000001</v>
      </c>
      <c r="AA5677" s="3">
        <v>50.402000000000001</v>
      </c>
      <c r="AB5677" s="3">
        <v>50.054000000000002</v>
      </c>
      <c r="AC5677" s="3">
        <v>53.39</v>
      </c>
      <c r="AD5677" s="3">
        <v>61.63</v>
      </c>
      <c r="AE5677" s="3">
        <v>62.640999999999998</v>
      </c>
      <c r="AF5677" s="3">
        <v>61.58</v>
      </c>
      <c r="AG5677" s="3">
        <v>63.343000000000004</v>
      </c>
      <c r="AH5677" s="3">
        <v>67.039000000000001</v>
      </c>
      <c r="AI5677" s="3">
        <v>72.911000000000001</v>
      </c>
      <c r="AJ5677" s="3">
        <v>79.31</v>
      </c>
      <c r="AK5677" s="3">
        <v>81.728999999999999</v>
      </c>
      <c r="AL5677" s="3">
        <v>90.256</v>
      </c>
      <c r="AM5677" s="3">
        <v>85.558999999999997</v>
      </c>
      <c r="AN5677" s="3">
        <v>90.652000000000001</v>
      </c>
      <c r="AO5677" s="3">
        <v>96.772000000000006</v>
      </c>
      <c r="AP5677" s="3">
        <v>100.02</v>
      </c>
      <c r="AQ5677" s="3">
        <v>102.565</v>
      </c>
      <c r="AR5677" s="3">
        <v>102.904</v>
      </c>
      <c r="AS5677" s="3">
        <v>100</v>
      </c>
      <c r="AT5677" s="3">
        <v>98.885999999999996</v>
      </c>
      <c r="AU5677" s="3">
        <v>102.18300000000001</v>
      </c>
      <c r="AV5677" s="3">
        <v>106.378</v>
      </c>
      <c r="AW5677" s="3">
        <v>109.22499999999999</v>
      </c>
      <c r="AX5677" s="3">
        <v>111.86199999999999</v>
      </c>
      <c r="AY5677" s="3">
        <v>114.43600000000001</v>
      </c>
      <c r="AZ5677" s="3">
        <v>116.895</v>
      </c>
      <c r="BA5677">
        <v>119.404</v>
      </c>
      <c r="BB5677">
        <v>2017</v>
      </c>
    </row>
    <row r="5678" spans="1:54" hidden="1" x14ac:dyDescent="0.2">
      <c r="A5678">
        <v>142</v>
      </c>
      <c r="B5678" t="s">
        <v>429</v>
      </c>
      <c r="C5678" t="s">
        <v>336</v>
      </c>
      <c r="D5678" t="s">
        <v>56</v>
      </c>
      <c r="E5678" t="s">
        <v>333</v>
      </c>
      <c r="F5678" t="s">
        <v>335</v>
      </c>
      <c r="G5678" t="s">
        <v>225</v>
      </c>
      <c r="H5678" t="s">
        <v>322</v>
      </c>
      <c r="I5678" t="s">
        <v>330</v>
      </c>
      <c r="J5678" s="3">
        <v>323095.58799999999</v>
      </c>
      <c r="K5678" s="3">
        <v>327082.63799999998</v>
      </c>
      <c r="L5678" s="3">
        <v>326624.23499999999</v>
      </c>
      <c r="M5678" s="3">
        <v>338627.592</v>
      </c>
      <c r="N5678" s="3">
        <v>358126.75099999999</v>
      </c>
      <c r="O5678" s="3">
        <v>376802.245</v>
      </c>
      <c r="P5678" s="3">
        <v>390642.08100000001</v>
      </c>
      <c r="Q5678" s="3">
        <v>395192.42200000002</v>
      </c>
      <c r="R5678" s="3">
        <v>392091.712</v>
      </c>
      <c r="S5678" s="3">
        <v>394999.33399999997</v>
      </c>
      <c r="T5678" s="3">
        <v>401048.74800000002</v>
      </c>
      <c r="U5678" s="3">
        <v>411079.473</v>
      </c>
      <c r="V5678" s="3">
        <v>423277.09299999999</v>
      </c>
      <c r="W5678" s="3">
        <v>432745.44699999999</v>
      </c>
      <c r="X5678" s="3">
        <v>452155.84499999997</v>
      </c>
      <c r="Y5678" s="3">
        <v>468616.05300000001</v>
      </c>
      <c r="Z5678" s="3">
        <v>489628.28</v>
      </c>
      <c r="AA5678" s="3">
        <v>513098.35</v>
      </c>
      <c r="AB5678" s="3">
        <v>523331.71</v>
      </c>
      <c r="AC5678" s="3">
        <v>529957.31099999999</v>
      </c>
      <c r="AD5678" s="3">
        <v>543605.30099999998</v>
      </c>
      <c r="AE5678" s="3">
        <v>552657.72900000005</v>
      </c>
      <c r="AF5678" s="3">
        <v>557164.22600000002</v>
      </c>
      <c r="AG5678" s="3">
        <v>559138.31099999999</v>
      </c>
      <c r="AH5678" s="3">
        <v>577953.95799999998</v>
      </c>
      <c r="AI5678" s="3">
        <v>588949.13199999998</v>
      </c>
      <c r="AJ5678" s="3">
        <v>597882.51899999997</v>
      </c>
      <c r="AK5678" s="3">
        <v>609241.95499999996</v>
      </c>
      <c r="AL5678" s="3">
        <v>603807.46200000006</v>
      </c>
      <c r="AM5678" s="3">
        <v>586775.16299999994</v>
      </c>
      <c r="AN5678" s="3">
        <v>582951.978</v>
      </c>
      <c r="AO5678" s="3">
        <v>580938.69999999995</v>
      </c>
      <c r="AP5678" s="3">
        <v>589037.77300000004</v>
      </c>
      <c r="AQ5678" s="3">
        <v>588397.07200000004</v>
      </c>
      <c r="AR5678" s="3">
        <v>593019.11300000001</v>
      </c>
      <c r="AS5678" s="3">
        <v>599011.72499999998</v>
      </c>
      <c r="AT5678" s="3">
        <v>600161.53300000005</v>
      </c>
      <c r="AU5678" s="3">
        <v>606642.77599999995</v>
      </c>
      <c r="AV5678" s="3">
        <v>611615.14500000002</v>
      </c>
      <c r="AW5678" s="3">
        <v>617549.54200000002</v>
      </c>
      <c r="AX5678" s="3">
        <v>622604.96699999995</v>
      </c>
      <c r="AY5678" s="3">
        <v>627266.89399999997</v>
      </c>
      <c r="AZ5678" s="3">
        <v>632038.89300000004</v>
      </c>
      <c r="BA5678">
        <v>636916.12300000002</v>
      </c>
      <c r="BB5678">
        <v>2017</v>
      </c>
    </row>
    <row r="5679" spans="1:54" hidden="1" x14ac:dyDescent="0.2">
      <c r="A5679">
        <v>142</v>
      </c>
      <c r="B5679" t="s">
        <v>429</v>
      </c>
      <c r="C5679" t="s">
        <v>334</v>
      </c>
      <c r="D5679" t="s">
        <v>56</v>
      </c>
      <c r="E5679" t="s">
        <v>333</v>
      </c>
      <c r="F5679" t="s">
        <v>332</v>
      </c>
      <c r="G5679" t="s">
        <v>331</v>
      </c>
      <c r="H5679" t="s">
        <v>322</v>
      </c>
      <c r="I5679" t="s">
        <v>330</v>
      </c>
      <c r="J5679" s="3">
        <v>34846.885000000002</v>
      </c>
      <c r="K5679" s="3">
        <v>35276.9</v>
      </c>
      <c r="L5679" s="3">
        <v>35227.46</v>
      </c>
      <c r="M5679" s="3">
        <v>36522.06</v>
      </c>
      <c r="N5679" s="3">
        <v>38625.107000000004</v>
      </c>
      <c r="O5679" s="3">
        <v>40639.317999999999</v>
      </c>
      <c r="P5679" s="3">
        <v>42131.987999999998</v>
      </c>
      <c r="Q5679" s="3">
        <v>42622.756999999998</v>
      </c>
      <c r="R5679" s="3">
        <v>42288.334999999999</v>
      </c>
      <c r="S5679" s="3">
        <v>42601.932000000001</v>
      </c>
      <c r="T5679" s="3">
        <v>43254.38</v>
      </c>
      <c r="U5679" s="3">
        <v>44336.226000000002</v>
      </c>
      <c r="V5679" s="3">
        <v>45651.777999999998</v>
      </c>
      <c r="W5679" s="3">
        <v>46672.97</v>
      </c>
      <c r="X5679" s="3">
        <v>48766.442999999999</v>
      </c>
      <c r="Y5679" s="3">
        <v>50541.728000000003</v>
      </c>
      <c r="Z5679" s="3">
        <v>52807.964</v>
      </c>
      <c r="AA5679" s="3">
        <v>55339.285000000003</v>
      </c>
      <c r="AB5679" s="3">
        <v>56442.985999999997</v>
      </c>
      <c r="AC5679" s="3">
        <v>57157.578000000001</v>
      </c>
      <c r="AD5679" s="3">
        <v>58629.557000000001</v>
      </c>
      <c r="AE5679" s="3">
        <v>59605.89</v>
      </c>
      <c r="AF5679" s="3">
        <v>60091.93</v>
      </c>
      <c r="AG5679" s="3">
        <v>60304.841</v>
      </c>
      <c r="AH5679" s="3">
        <v>62334.169000000002</v>
      </c>
      <c r="AI5679" s="3">
        <v>63520.033000000003</v>
      </c>
      <c r="AJ5679" s="3">
        <v>64483.527000000002</v>
      </c>
      <c r="AK5679" s="3">
        <v>65708.678</v>
      </c>
      <c r="AL5679" s="3">
        <v>65122.550999999999</v>
      </c>
      <c r="AM5679" s="3">
        <v>63285.563000000002</v>
      </c>
      <c r="AN5679" s="3">
        <v>62873.220999999998</v>
      </c>
      <c r="AO5679" s="3">
        <v>62656.082000000002</v>
      </c>
      <c r="AP5679" s="3">
        <v>63529.593000000001</v>
      </c>
      <c r="AQ5679" s="3">
        <v>63460.491999999998</v>
      </c>
      <c r="AR5679" s="3">
        <v>63958.993000000002</v>
      </c>
      <c r="AS5679" s="3">
        <v>64605.315999999999</v>
      </c>
      <c r="AT5679" s="3">
        <v>64729.326000000001</v>
      </c>
      <c r="AU5679" s="3">
        <v>65428.349000000002</v>
      </c>
      <c r="AV5679" s="3">
        <v>65964.634000000005</v>
      </c>
      <c r="AW5679" s="3">
        <v>66604.678</v>
      </c>
      <c r="AX5679" s="3">
        <v>67149.922000000006</v>
      </c>
      <c r="AY5679" s="3">
        <v>67652.725000000006</v>
      </c>
      <c r="AZ5679" s="3">
        <v>68167.399999999994</v>
      </c>
      <c r="BA5679">
        <v>68693.425000000003</v>
      </c>
      <c r="BB5679">
        <v>2017</v>
      </c>
    </row>
    <row r="5680" spans="1:54" hidden="1" x14ac:dyDescent="0.2">
      <c r="A5680">
        <v>142</v>
      </c>
      <c r="B5680" t="s">
        <v>429</v>
      </c>
      <c r="C5680" t="s">
        <v>329</v>
      </c>
      <c r="D5680" t="s">
        <v>56</v>
      </c>
      <c r="E5680" t="s">
        <v>325</v>
      </c>
      <c r="F5680" t="s">
        <v>328</v>
      </c>
      <c r="G5680" t="s">
        <v>225</v>
      </c>
      <c r="H5680" t="s">
        <v>322</v>
      </c>
      <c r="I5680" t="s">
        <v>321</v>
      </c>
      <c r="J5680" s="3">
        <v>77774.085000000006</v>
      </c>
      <c r="K5680" s="3">
        <v>88874.457999999999</v>
      </c>
      <c r="L5680" s="3">
        <v>98077.361000000004</v>
      </c>
      <c r="M5680" s="3">
        <v>108761.395</v>
      </c>
      <c r="N5680" s="3">
        <v>122167.13400000001</v>
      </c>
      <c r="O5680" s="3">
        <v>135219.215</v>
      </c>
      <c r="P5680" s="3">
        <v>139413.58499999999</v>
      </c>
      <c r="Q5680" s="3">
        <v>151222.31899999999</v>
      </c>
      <c r="R5680" s="3">
        <v>157340.53700000001</v>
      </c>
      <c r="S5680" s="3">
        <v>167402.92499999999</v>
      </c>
      <c r="T5680" s="3">
        <v>176444.94</v>
      </c>
      <c r="U5680" s="3">
        <v>184857.851</v>
      </c>
      <c r="V5680" s="3">
        <v>189125.451</v>
      </c>
      <c r="W5680" s="3">
        <v>197789.038</v>
      </c>
      <c r="X5680" s="3">
        <v>206338.40900000001</v>
      </c>
      <c r="Y5680" s="3">
        <v>220396.448</v>
      </c>
      <c r="Z5680" s="3">
        <v>240092.11600000001</v>
      </c>
      <c r="AA5680" s="3">
        <v>258609.649</v>
      </c>
      <c r="AB5680" s="3">
        <v>261946.56299999999</v>
      </c>
      <c r="AC5680" s="3">
        <v>282943.67599999998</v>
      </c>
      <c r="AD5680" s="3">
        <v>335025.549</v>
      </c>
      <c r="AE5680" s="3">
        <v>346192.84899999999</v>
      </c>
      <c r="AF5680" s="3">
        <v>343100.37</v>
      </c>
      <c r="AG5680" s="3">
        <v>354174.484</v>
      </c>
      <c r="AH5680" s="3">
        <v>387454.38900000002</v>
      </c>
      <c r="AI5680" s="3">
        <v>429410.04100000003</v>
      </c>
      <c r="AJ5680" s="3">
        <v>474181.11499999999</v>
      </c>
      <c r="AK5680" s="3">
        <v>497927.83</v>
      </c>
      <c r="AL5680" s="3">
        <v>544972.33200000005</v>
      </c>
      <c r="AM5680" s="3">
        <v>502036.06400000001</v>
      </c>
      <c r="AN5680" s="3">
        <v>528455.85100000002</v>
      </c>
      <c r="AO5680" s="3">
        <v>562183.32900000003</v>
      </c>
      <c r="AP5680" s="3">
        <v>589157.85699999996</v>
      </c>
      <c r="AQ5680" s="3">
        <v>603491.94499999995</v>
      </c>
      <c r="AR5680" s="3">
        <v>610238.51500000001</v>
      </c>
      <c r="AS5680" s="3">
        <v>599011.72499999998</v>
      </c>
      <c r="AT5680" s="3">
        <v>593475.72</v>
      </c>
      <c r="AU5680" s="3">
        <v>619883.83200000005</v>
      </c>
      <c r="AV5680" s="3">
        <v>650625.24399999995</v>
      </c>
      <c r="AW5680" s="3">
        <v>674516.54799999995</v>
      </c>
      <c r="AX5680" s="3">
        <v>696457.11600000004</v>
      </c>
      <c r="AY5680" s="3">
        <v>717821.32700000005</v>
      </c>
      <c r="AZ5680" s="3">
        <v>738824.20799999998</v>
      </c>
      <c r="BA5680">
        <v>760501.72400000005</v>
      </c>
      <c r="BB5680">
        <v>2017</v>
      </c>
    </row>
    <row r="5681" spans="1:54" hidden="1" x14ac:dyDescent="0.2">
      <c r="A5681">
        <v>142</v>
      </c>
      <c r="B5681" t="s">
        <v>429</v>
      </c>
      <c r="C5681" t="s">
        <v>327</v>
      </c>
      <c r="D5681" t="s">
        <v>56</v>
      </c>
      <c r="E5681" t="s">
        <v>325</v>
      </c>
      <c r="F5681" t="s">
        <v>326</v>
      </c>
      <c r="G5681" t="s">
        <v>223</v>
      </c>
      <c r="H5681" t="s">
        <v>322</v>
      </c>
      <c r="I5681" t="s">
        <v>321</v>
      </c>
      <c r="J5681" s="3">
        <v>15746.212</v>
      </c>
      <c r="K5681" s="3">
        <v>15484.681</v>
      </c>
      <c r="L5681" s="3">
        <v>15196.29</v>
      </c>
      <c r="M5681" s="3">
        <v>14906.24</v>
      </c>
      <c r="N5681" s="3">
        <v>14968.787</v>
      </c>
      <c r="O5681" s="3">
        <v>15728.224</v>
      </c>
      <c r="P5681" s="3">
        <v>18853.07</v>
      </c>
      <c r="Q5681" s="3">
        <v>22445.038</v>
      </c>
      <c r="R5681" s="3">
        <v>24143.154999999999</v>
      </c>
      <c r="S5681" s="3">
        <v>24245.481</v>
      </c>
      <c r="T5681" s="3">
        <v>28187.256000000001</v>
      </c>
      <c r="U5681" s="3">
        <v>28514.498</v>
      </c>
      <c r="V5681" s="3">
        <v>30432.927</v>
      </c>
      <c r="W5681" s="3">
        <v>27880.665000000001</v>
      </c>
      <c r="X5681" s="3">
        <v>29236.407999999999</v>
      </c>
      <c r="Y5681" s="3">
        <v>34789.423000000003</v>
      </c>
      <c r="Z5681" s="3">
        <v>37224.69</v>
      </c>
      <c r="AA5681" s="3">
        <v>36560.864000000001</v>
      </c>
      <c r="AB5681" s="3">
        <v>34717.451999999997</v>
      </c>
      <c r="AC5681" s="3">
        <v>36278.682999999997</v>
      </c>
      <c r="AD5681" s="3">
        <v>38063.118999999999</v>
      </c>
      <c r="AE5681" s="3">
        <v>38501.574999999997</v>
      </c>
      <c r="AF5681" s="3">
        <v>42974.684000000001</v>
      </c>
      <c r="AG5681" s="3">
        <v>50023.114000000001</v>
      </c>
      <c r="AH5681" s="3">
        <v>57478.707999999999</v>
      </c>
      <c r="AI5681" s="3">
        <v>66652.702999999994</v>
      </c>
      <c r="AJ5681" s="3">
        <v>73936.763999999996</v>
      </c>
      <c r="AK5681" s="3">
        <v>84946.459000000003</v>
      </c>
      <c r="AL5681" s="3">
        <v>96626.3</v>
      </c>
      <c r="AM5681" s="3">
        <v>79836.108999999997</v>
      </c>
      <c r="AN5681" s="3">
        <v>87432.376000000004</v>
      </c>
      <c r="AO5681" s="3">
        <v>100307.35400000001</v>
      </c>
      <c r="AP5681" s="3">
        <v>101273.375</v>
      </c>
      <c r="AQ5681" s="3">
        <v>102722.033</v>
      </c>
      <c r="AR5681" s="3">
        <v>96837.638000000006</v>
      </c>
      <c r="AS5681" s="3">
        <v>74280.672999999995</v>
      </c>
      <c r="AT5681" s="3">
        <v>70651.870999999999</v>
      </c>
      <c r="AU5681" s="3">
        <v>74940.62</v>
      </c>
      <c r="AV5681" s="3">
        <v>82710.714999999997</v>
      </c>
      <c r="AW5681" s="3">
        <v>84934.714000000007</v>
      </c>
      <c r="AX5681" s="3">
        <v>86714.255000000005</v>
      </c>
      <c r="AY5681" s="3">
        <v>88404.119000000006</v>
      </c>
      <c r="AZ5681" s="3">
        <v>90206.061000000002</v>
      </c>
      <c r="BA5681">
        <v>91966.206999999995</v>
      </c>
      <c r="BB5681">
        <v>2017</v>
      </c>
    </row>
    <row r="5682" spans="1:54" hidden="1" x14ac:dyDescent="0.2">
      <c r="A5682">
        <v>142</v>
      </c>
      <c r="B5682" t="s">
        <v>429</v>
      </c>
      <c r="C5682" t="s">
        <v>212</v>
      </c>
      <c r="D5682" t="s">
        <v>56</v>
      </c>
      <c r="E5682" t="s">
        <v>325</v>
      </c>
      <c r="F5682" t="s">
        <v>324</v>
      </c>
      <c r="G5682" t="s">
        <v>323</v>
      </c>
      <c r="H5682" t="s">
        <v>322</v>
      </c>
      <c r="I5682" t="s">
        <v>321</v>
      </c>
      <c r="J5682" s="3">
        <v>14968.281000000001</v>
      </c>
      <c r="K5682" s="3">
        <v>16567.864000000001</v>
      </c>
      <c r="L5682" s="3">
        <v>17571.156999999999</v>
      </c>
      <c r="M5682" s="3">
        <v>18935.994999999999</v>
      </c>
      <c r="N5682" s="3">
        <v>20737.107</v>
      </c>
      <c r="O5682" s="3">
        <v>22516.704000000002</v>
      </c>
      <c r="P5682" s="3">
        <v>23814.376</v>
      </c>
      <c r="Q5682" s="3">
        <v>24706.661</v>
      </c>
      <c r="R5682" s="3">
        <v>25370.896000000001</v>
      </c>
      <c r="S5682" s="3">
        <v>26552.925999999999</v>
      </c>
      <c r="T5682" s="3">
        <v>27956.739000000001</v>
      </c>
      <c r="U5682" s="3">
        <v>29609.778999999999</v>
      </c>
      <c r="V5682" s="3">
        <v>31183.422999999999</v>
      </c>
      <c r="W5682" s="3">
        <v>32639.399000000001</v>
      </c>
      <c r="X5682" s="3">
        <v>34829.269999999997</v>
      </c>
      <c r="Y5682" s="3">
        <v>36850.008000000002</v>
      </c>
      <c r="Z5682" s="3">
        <v>39205.021000000001</v>
      </c>
      <c r="AA5682" s="3">
        <v>41787.728999999999</v>
      </c>
      <c r="AB5682" s="3">
        <v>43083.627</v>
      </c>
      <c r="AC5682" s="3">
        <v>44296.786999999997</v>
      </c>
      <c r="AD5682" s="3">
        <v>46471.396000000001</v>
      </c>
      <c r="AE5682" s="3">
        <v>48322.002</v>
      </c>
      <c r="AF5682" s="3">
        <v>49463.913</v>
      </c>
      <c r="AG5682" s="3">
        <v>50628.953999999998</v>
      </c>
      <c r="AH5682" s="3">
        <v>53771.779000000002</v>
      </c>
      <c r="AI5682" s="3">
        <v>56557.658000000003</v>
      </c>
      <c r="AJ5682" s="3">
        <v>59179.77</v>
      </c>
      <c r="AK5682" s="3">
        <v>61908.813999999998</v>
      </c>
      <c r="AL5682" s="3">
        <v>62560.173999999999</v>
      </c>
      <c r="AM5682" s="3">
        <v>61257.152999999998</v>
      </c>
      <c r="AN5682" s="3">
        <v>61601.578999999998</v>
      </c>
      <c r="AO5682" s="3">
        <v>62656.082000000002</v>
      </c>
      <c r="AP5682" s="3">
        <v>64699.877</v>
      </c>
      <c r="AQ5682" s="3">
        <v>65673.217999999993</v>
      </c>
      <c r="AR5682" s="3">
        <v>67377.043999999994</v>
      </c>
      <c r="AS5682" s="3">
        <v>68795.862999999998</v>
      </c>
      <c r="AT5682" s="3">
        <v>69807.356</v>
      </c>
      <c r="AU5682" s="3">
        <v>71830.876000000004</v>
      </c>
      <c r="AV5682" s="3">
        <v>74065.040999999997</v>
      </c>
      <c r="AW5682" s="3">
        <v>76405.554999999993</v>
      </c>
      <c r="AX5682" s="3">
        <v>78544.58</v>
      </c>
      <c r="AY5682" s="3">
        <v>80640.800000000003</v>
      </c>
      <c r="AZ5682" s="3">
        <v>82649.491999999998</v>
      </c>
      <c r="BA5682">
        <v>84736.339000000007</v>
      </c>
      <c r="BB5682">
        <v>2017</v>
      </c>
    </row>
    <row r="5683" spans="1:54" hidden="1" x14ac:dyDescent="0.2">
      <c r="A5683">
        <v>142</v>
      </c>
      <c r="B5683" t="s">
        <v>429</v>
      </c>
      <c r="C5683" t="s">
        <v>320</v>
      </c>
      <c r="D5683" t="s">
        <v>56</v>
      </c>
      <c r="E5683" t="s">
        <v>319</v>
      </c>
      <c r="F5683" s="3" t="s">
        <v>318</v>
      </c>
      <c r="G5683" t="s">
        <v>243</v>
      </c>
      <c r="I5683" t="s">
        <v>347</v>
      </c>
      <c r="J5683">
        <v>0.63400000000000001</v>
      </c>
      <c r="K5683">
        <v>0.12</v>
      </c>
      <c r="L5683">
        <v>-1.7649999999999999</v>
      </c>
      <c r="M5683">
        <v>-2.1859999999999999</v>
      </c>
      <c r="N5683">
        <v>-1.0860000000000001</v>
      </c>
      <c r="O5683">
        <v>1.3149999999999999</v>
      </c>
      <c r="P5683">
        <v>2.6480000000000001</v>
      </c>
      <c r="Q5683">
        <v>3.5009999999999999</v>
      </c>
      <c r="R5683">
        <v>0.435</v>
      </c>
      <c r="S5683">
        <v>-1.4410000000000001</v>
      </c>
      <c r="T5683">
        <v>-1.988</v>
      </c>
      <c r="U5683">
        <v>-1.7430000000000001</v>
      </c>
      <c r="V5683">
        <v>-1.4339999999999999</v>
      </c>
      <c r="W5683">
        <v>-2.181</v>
      </c>
      <c r="X5683">
        <v>-0.995</v>
      </c>
      <c r="Y5683">
        <v>-0.73699999999999999</v>
      </c>
      <c r="Z5683">
        <v>0.42599999999999999</v>
      </c>
      <c r="AA5683">
        <v>2.0539999999999998</v>
      </c>
      <c r="AB5683">
        <v>1.4239999999999999</v>
      </c>
      <c r="AC5683">
        <v>0.436</v>
      </c>
      <c r="AD5683">
        <v>0.95099999999999996</v>
      </c>
      <c r="AE5683">
        <v>0.44</v>
      </c>
      <c r="AF5683">
        <v>-0.38700000000000001</v>
      </c>
      <c r="AG5683">
        <v>-1.6319999999999999</v>
      </c>
      <c r="AH5683">
        <v>4.4999999999999998E-2</v>
      </c>
      <c r="AI5683">
        <v>0.57999999999999996</v>
      </c>
      <c r="AJ5683">
        <v>1.0880000000000001</v>
      </c>
      <c r="AK5683">
        <v>2.2959999999999998</v>
      </c>
      <c r="AL5683">
        <v>1.206</v>
      </c>
      <c r="AM5683">
        <v>-1.0960000000000001</v>
      </c>
      <c r="AN5683">
        <v>-1.2809999999999999</v>
      </c>
      <c r="AO5683">
        <v>-0.90300000000000002</v>
      </c>
      <c r="AP5683">
        <v>0.16</v>
      </c>
      <c r="AQ5683">
        <v>0</v>
      </c>
      <c r="AR5683">
        <v>-0.05</v>
      </c>
      <c r="AS5683">
        <v>-1</v>
      </c>
      <c r="AT5683">
        <v>-1.3</v>
      </c>
      <c r="AU5683">
        <v>-0.64</v>
      </c>
      <c r="AV5683">
        <v>-0.1</v>
      </c>
      <c r="AW5683">
        <v>0</v>
      </c>
      <c r="AX5683" t="s">
        <v>215</v>
      </c>
      <c r="AY5683" t="s">
        <v>215</v>
      </c>
      <c r="AZ5683" t="s">
        <v>215</v>
      </c>
      <c r="BA5683" t="s">
        <v>215</v>
      </c>
      <c r="BB5683">
        <v>2017</v>
      </c>
    </row>
    <row r="5684" spans="1:54" hidden="1" x14ac:dyDescent="0.2">
      <c r="A5684">
        <v>142</v>
      </c>
      <c r="B5684" t="s">
        <v>429</v>
      </c>
      <c r="C5684" t="s">
        <v>317</v>
      </c>
      <c r="D5684" t="s">
        <v>56</v>
      </c>
      <c r="E5684" t="s">
        <v>316</v>
      </c>
      <c r="F5684" s="3" t="s">
        <v>315</v>
      </c>
      <c r="G5684" t="s">
        <v>288</v>
      </c>
      <c r="I5684" t="s">
        <v>310</v>
      </c>
      <c r="J5684">
        <v>0.46400000000000002</v>
      </c>
      <c r="K5684">
        <v>0.46300000000000002</v>
      </c>
      <c r="L5684">
        <v>0.46300000000000002</v>
      </c>
      <c r="M5684">
        <v>0.46899999999999997</v>
      </c>
      <c r="N5684">
        <v>0.47699999999999998</v>
      </c>
      <c r="O5684">
        <v>0.48599999999999999</v>
      </c>
      <c r="P5684">
        <v>0.48799999999999999</v>
      </c>
      <c r="Q5684">
        <v>0.47799999999999998</v>
      </c>
      <c r="R5684">
        <v>0.45600000000000002</v>
      </c>
      <c r="S5684">
        <v>0.44500000000000001</v>
      </c>
      <c r="T5684">
        <v>0.435</v>
      </c>
      <c r="U5684">
        <v>0.438</v>
      </c>
      <c r="V5684">
        <v>0.40799999999999997</v>
      </c>
      <c r="W5684">
        <v>0.41099999999999998</v>
      </c>
      <c r="X5684">
        <v>0.42</v>
      </c>
      <c r="Y5684">
        <v>0.42199999999999999</v>
      </c>
      <c r="Z5684">
        <v>0.42699999999999999</v>
      </c>
      <c r="AA5684">
        <v>0.43099999999999999</v>
      </c>
      <c r="AB5684">
        <v>0.43099999999999999</v>
      </c>
      <c r="AC5684">
        <v>0.42499999999999999</v>
      </c>
      <c r="AD5684">
        <v>0.41899999999999998</v>
      </c>
      <c r="AE5684">
        <v>0.41699999999999998</v>
      </c>
      <c r="AF5684">
        <v>0.41099999999999998</v>
      </c>
      <c r="AG5684">
        <v>0.39900000000000002</v>
      </c>
      <c r="AH5684">
        <v>0.39400000000000002</v>
      </c>
      <c r="AI5684">
        <v>0.38600000000000001</v>
      </c>
      <c r="AJ5684">
        <v>0.375</v>
      </c>
      <c r="AK5684">
        <v>0.36699999999999999</v>
      </c>
      <c r="AL5684">
        <v>0.35799999999999998</v>
      </c>
      <c r="AM5684">
        <v>0.35399999999999998</v>
      </c>
      <c r="AN5684">
        <v>0.33800000000000002</v>
      </c>
      <c r="AO5684">
        <v>0.32800000000000001</v>
      </c>
      <c r="AP5684">
        <v>0.32700000000000001</v>
      </c>
      <c r="AQ5684">
        <v>0.32</v>
      </c>
      <c r="AR5684">
        <v>0.315</v>
      </c>
      <c r="AS5684">
        <v>0.311</v>
      </c>
      <c r="AT5684">
        <v>0.30499999999999999</v>
      </c>
      <c r="AU5684">
        <v>0.29899999999999999</v>
      </c>
      <c r="AV5684">
        <v>0.29399999999999998</v>
      </c>
      <c r="AW5684">
        <v>0.28899999999999998</v>
      </c>
      <c r="AX5684">
        <v>0.28399999999999997</v>
      </c>
      <c r="AY5684">
        <v>0.27900000000000003</v>
      </c>
      <c r="AZ5684">
        <v>0.27400000000000002</v>
      </c>
      <c r="BA5684">
        <v>0.26900000000000002</v>
      </c>
      <c r="BB5684">
        <v>2017</v>
      </c>
    </row>
    <row r="5685" spans="1:54" hidden="1" x14ac:dyDescent="0.2">
      <c r="A5685">
        <v>142</v>
      </c>
      <c r="B5685" t="s">
        <v>429</v>
      </c>
      <c r="C5685" t="s">
        <v>314</v>
      </c>
      <c r="D5685" t="s">
        <v>56</v>
      </c>
      <c r="E5685" t="s">
        <v>313</v>
      </c>
      <c r="F5685" s="3" t="s">
        <v>312</v>
      </c>
      <c r="G5685" t="s">
        <v>311</v>
      </c>
      <c r="I5685" t="s">
        <v>310</v>
      </c>
      <c r="J5685">
        <v>5.1959999999999997</v>
      </c>
      <c r="K5685">
        <v>5.3639999999999999</v>
      </c>
      <c r="L5685">
        <v>5.5819999999999999</v>
      </c>
      <c r="M5685">
        <v>5.7439999999999998</v>
      </c>
      <c r="N5685">
        <v>5.891</v>
      </c>
      <c r="O5685">
        <v>6.0049999999999999</v>
      </c>
      <c r="P5685">
        <v>5.8540000000000001</v>
      </c>
      <c r="Q5685">
        <v>6.1210000000000004</v>
      </c>
      <c r="R5685">
        <v>6.202</v>
      </c>
      <c r="S5685">
        <v>6.3049999999999997</v>
      </c>
      <c r="T5685">
        <v>6.3109999999999999</v>
      </c>
      <c r="U5685">
        <v>6.2430000000000003</v>
      </c>
      <c r="V5685">
        <v>6.0650000000000004</v>
      </c>
      <c r="W5685">
        <v>6.06</v>
      </c>
      <c r="X5685">
        <v>5.9240000000000004</v>
      </c>
      <c r="Y5685">
        <v>5.9809999999999999</v>
      </c>
      <c r="Z5685">
        <v>6.1239999999999997</v>
      </c>
      <c r="AA5685">
        <v>6.1890000000000001</v>
      </c>
      <c r="AB5685">
        <v>6.08</v>
      </c>
      <c r="AC5685">
        <v>6.3869999999999996</v>
      </c>
      <c r="AD5685">
        <v>7.2089999999999996</v>
      </c>
      <c r="AE5685">
        <v>7.1639999999999997</v>
      </c>
      <c r="AF5685">
        <v>6.9359999999999999</v>
      </c>
      <c r="AG5685">
        <v>6.9950000000000001</v>
      </c>
      <c r="AH5685">
        <v>7.2060000000000004</v>
      </c>
      <c r="AI5685">
        <v>7.5919999999999996</v>
      </c>
      <c r="AJ5685">
        <v>8.0129999999999999</v>
      </c>
      <c r="AK5685">
        <v>8.0429999999999993</v>
      </c>
      <c r="AL5685">
        <v>8.7110000000000003</v>
      </c>
      <c r="AM5685">
        <v>8.1959999999999997</v>
      </c>
      <c r="AN5685">
        <v>8.5790000000000006</v>
      </c>
      <c r="AO5685">
        <v>8.9730000000000008</v>
      </c>
      <c r="AP5685">
        <v>9.1059999999999999</v>
      </c>
      <c r="AQ5685">
        <v>9.1890000000000001</v>
      </c>
      <c r="AR5685">
        <v>9.0570000000000004</v>
      </c>
      <c r="AS5685">
        <v>8.7070000000000007</v>
      </c>
      <c r="AT5685">
        <v>8.5020000000000007</v>
      </c>
      <c r="AU5685">
        <v>8.6300000000000008</v>
      </c>
      <c r="AV5685">
        <v>8.7850000000000001</v>
      </c>
      <c r="AW5685">
        <v>8.8279999999999994</v>
      </c>
      <c r="AX5685">
        <v>8.8670000000000009</v>
      </c>
      <c r="AY5685">
        <v>8.9009999999999998</v>
      </c>
      <c r="AZ5685">
        <v>8.9390000000000001</v>
      </c>
      <c r="BA5685">
        <v>8.9749999999999996</v>
      </c>
      <c r="BB5685">
        <v>2017</v>
      </c>
    </row>
    <row r="5686" spans="1:54" hidden="1" x14ac:dyDescent="0.2">
      <c r="A5686">
        <v>142</v>
      </c>
      <c r="B5686" t="s">
        <v>429</v>
      </c>
      <c r="C5686" t="s">
        <v>309</v>
      </c>
      <c r="D5686" t="s">
        <v>56</v>
      </c>
      <c r="E5686" t="s">
        <v>308</v>
      </c>
      <c r="F5686" s="3" t="s">
        <v>307</v>
      </c>
      <c r="G5686" t="s">
        <v>217</v>
      </c>
      <c r="I5686" s="3" t="s">
        <v>1530</v>
      </c>
      <c r="J5686">
        <v>28.282</v>
      </c>
      <c r="K5686">
        <v>27.762</v>
      </c>
      <c r="L5686">
        <v>28.754000000000001</v>
      </c>
      <c r="M5686">
        <v>26.373000000000001</v>
      </c>
      <c r="N5686">
        <v>27.52</v>
      </c>
      <c r="O5686">
        <v>27.492999999999999</v>
      </c>
      <c r="P5686">
        <v>32.884999999999998</v>
      </c>
      <c r="Q5686">
        <v>31.481999999999999</v>
      </c>
      <c r="R5686">
        <v>30.373999999999999</v>
      </c>
      <c r="S5686">
        <v>27.384</v>
      </c>
      <c r="T5686">
        <v>24.577999999999999</v>
      </c>
      <c r="U5686">
        <v>22.164999999999999</v>
      </c>
      <c r="V5686">
        <v>21.503</v>
      </c>
      <c r="W5686">
        <v>22.016999999999999</v>
      </c>
      <c r="X5686">
        <v>22.917999999999999</v>
      </c>
      <c r="Y5686">
        <v>23.957999999999998</v>
      </c>
      <c r="Z5686">
        <v>22.654</v>
      </c>
      <c r="AA5686">
        <v>24.919</v>
      </c>
      <c r="AB5686">
        <v>28.16</v>
      </c>
      <c r="AC5686">
        <v>24.45</v>
      </c>
      <c r="AD5686">
        <v>21.736999999999998</v>
      </c>
      <c r="AE5686">
        <v>20.472999999999999</v>
      </c>
      <c r="AF5686">
        <v>20.460999999999999</v>
      </c>
      <c r="AG5686">
        <v>19.576000000000001</v>
      </c>
      <c r="AH5686">
        <v>21.65</v>
      </c>
      <c r="AI5686">
        <v>22.585999999999999</v>
      </c>
      <c r="AJ5686">
        <v>24.164999999999999</v>
      </c>
      <c r="AK5686">
        <v>27.314</v>
      </c>
      <c r="AL5686">
        <v>26.102</v>
      </c>
      <c r="AM5686">
        <v>24.702999999999999</v>
      </c>
      <c r="AN5686">
        <v>25.4</v>
      </c>
      <c r="AO5686">
        <v>25.887</v>
      </c>
      <c r="AP5686">
        <v>26.472000000000001</v>
      </c>
      <c r="AQ5686">
        <v>27.86</v>
      </c>
      <c r="AR5686">
        <v>28.055</v>
      </c>
      <c r="AS5686">
        <v>27.561</v>
      </c>
      <c r="AT5686">
        <v>29.306000000000001</v>
      </c>
      <c r="AU5686">
        <v>28.9</v>
      </c>
      <c r="AV5686">
        <v>28.884</v>
      </c>
      <c r="AW5686">
        <v>29.113</v>
      </c>
      <c r="AX5686">
        <v>29.236999999999998</v>
      </c>
      <c r="AY5686">
        <v>29.286999999999999</v>
      </c>
      <c r="AZ5686">
        <v>29.379000000000001</v>
      </c>
      <c r="BA5686">
        <v>29.47</v>
      </c>
      <c r="BB5686">
        <v>2017</v>
      </c>
    </row>
    <row r="5687" spans="1:54" hidden="1" x14ac:dyDescent="0.2">
      <c r="A5687">
        <v>142</v>
      </c>
      <c r="B5687" t="s">
        <v>429</v>
      </c>
      <c r="C5687" t="s">
        <v>306</v>
      </c>
      <c r="D5687" t="s">
        <v>56</v>
      </c>
      <c r="E5687" t="s">
        <v>305</v>
      </c>
      <c r="F5687" s="3" t="s">
        <v>304</v>
      </c>
      <c r="G5687" t="s">
        <v>217</v>
      </c>
      <c r="I5687" s="3" t="s">
        <v>1530</v>
      </c>
      <c r="J5687">
        <v>28.288</v>
      </c>
      <c r="K5687">
        <v>31.181000000000001</v>
      </c>
      <c r="L5687">
        <v>29.603000000000002</v>
      </c>
      <c r="M5687">
        <v>30.346</v>
      </c>
      <c r="N5687">
        <v>32.808999999999997</v>
      </c>
      <c r="O5687">
        <v>32.140999999999998</v>
      </c>
      <c r="P5687">
        <v>26.931999999999999</v>
      </c>
      <c r="Q5687">
        <v>26.870999999999999</v>
      </c>
      <c r="R5687">
        <v>26.434000000000001</v>
      </c>
      <c r="S5687">
        <v>27.3</v>
      </c>
      <c r="T5687">
        <v>27.042000000000002</v>
      </c>
      <c r="U5687">
        <v>25.768000000000001</v>
      </c>
      <c r="V5687">
        <v>24.927</v>
      </c>
      <c r="W5687">
        <v>24.946000000000002</v>
      </c>
      <c r="X5687">
        <v>25.864999999999998</v>
      </c>
      <c r="Y5687">
        <v>27.463999999999999</v>
      </c>
      <c r="Z5687">
        <v>29.391999999999999</v>
      </c>
      <c r="AA5687">
        <v>31.085999999999999</v>
      </c>
      <c r="AB5687">
        <v>27.859000000000002</v>
      </c>
      <c r="AC5687">
        <v>29.952000000000002</v>
      </c>
      <c r="AD5687">
        <v>36.491999999999997</v>
      </c>
      <c r="AE5687">
        <v>36.301000000000002</v>
      </c>
      <c r="AF5687">
        <v>32.796999999999997</v>
      </c>
      <c r="AG5687">
        <v>31.638000000000002</v>
      </c>
      <c r="AH5687">
        <v>34.036999999999999</v>
      </c>
      <c r="AI5687">
        <v>38.825000000000003</v>
      </c>
      <c r="AJ5687">
        <v>40.32</v>
      </c>
      <c r="AK5687">
        <v>39.552</v>
      </c>
      <c r="AL5687">
        <v>41.765000000000001</v>
      </c>
      <c r="AM5687">
        <v>35.448</v>
      </c>
      <c r="AN5687">
        <v>36.36</v>
      </c>
      <c r="AO5687">
        <v>38.273000000000003</v>
      </c>
      <c r="AP5687">
        <v>38.973999999999997</v>
      </c>
      <c r="AQ5687">
        <v>38.128999999999998</v>
      </c>
      <c r="AR5687">
        <v>38.582000000000001</v>
      </c>
      <c r="AS5687">
        <v>35.475999999999999</v>
      </c>
      <c r="AT5687">
        <v>33.113999999999997</v>
      </c>
      <c r="AU5687">
        <v>34.042999999999999</v>
      </c>
      <c r="AV5687">
        <v>34.996000000000002</v>
      </c>
      <c r="AW5687">
        <v>35.564</v>
      </c>
      <c r="AX5687">
        <v>35.914999999999999</v>
      </c>
      <c r="AY5687">
        <v>36.177999999999997</v>
      </c>
      <c r="AZ5687">
        <v>36.341999999999999</v>
      </c>
      <c r="BA5687">
        <v>36.505000000000003</v>
      </c>
      <c r="BB5687">
        <v>2017</v>
      </c>
    </row>
    <row r="5688" spans="1:54" hidden="1" x14ac:dyDescent="0.2">
      <c r="A5688">
        <v>142</v>
      </c>
      <c r="B5688" t="s">
        <v>429</v>
      </c>
      <c r="C5688" t="s">
        <v>303</v>
      </c>
      <c r="D5688" t="s">
        <v>56</v>
      </c>
      <c r="E5688" t="s">
        <v>300</v>
      </c>
      <c r="F5688" s="3" t="s">
        <v>302</v>
      </c>
      <c r="G5688" t="s">
        <v>295</v>
      </c>
      <c r="I5688" t="s">
        <v>1531</v>
      </c>
      <c r="J5688">
        <v>31.173999999999999</v>
      </c>
      <c r="K5688">
        <v>35.427</v>
      </c>
      <c r="L5688">
        <v>39.444000000000003</v>
      </c>
      <c r="M5688">
        <v>42.783000000000001</v>
      </c>
      <c r="N5688">
        <v>45.444000000000003</v>
      </c>
      <c r="O5688">
        <v>48.040999999999997</v>
      </c>
      <c r="P5688">
        <v>51.488999999999997</v>
      </c>
      <c r="Q5688">
        <v>55.976999999999997</v>
      </c>
      <c r="R5688">
        <v>59.713999999999999</v>
      </c>
      <c r="S5688">
        <v>62.429000000000002</v>
      </c>
      <c r="T5688">
        <v>65.007999999999996</v>
      </c>
      <c r="U5688">
        <v>67.242999999999995</v>
      </c>
      <c r="V5688">
        <v>68.808000000000007</v>
      </c>
      <c r="W5688">
        <v>70.382999999999996</v>
      </c>
      <c r="X5688">
        <v>71.350999999999999</v>
      </c>
      <c r="Y5688">
        <v>73.106999999999999</v>
      </c>
      <c r="Z5688">
        <v>74.028999999999996</v>
      </c>
      <c r="AA5688">
        <v>75.930000000000007</v>
      </c>
      <c r="AB5688">
        <v>77.64</v>
      </c>
      <c r="AC5688">
        <v>79.477000000000004</v>
      </c>
      <c r="AD5688">
        <v>81.929000000000002</v>
      </c>
      <c r="AE5688">
        <v>84.391000000000005</v>
      </c>
      <c r="AF5688">
        <v>85.475999999999999</v>
      </c>
      <c r="AG5688">
        <v>87.602999999999994</v>
      </c>
      <c r="AH5688">
        <v>88.001000000000005</v>
      </c>
      <c r="AI5688">
        <v>89.349000000000004</v>
      </c>
      <c r="AJ5688">
        <v>91.430999999999997</v>
      </c>
      <c r="AK5688">
        <v>92.081999999999994</v>
      </c>
      <c r="AL5688">
        <v>95.539000000000001</v>
      </c>
      <c r="AM5688">
        <v>97.638000000000005</v>
      </c>
      <c r="AN5688">
        <v>100</v>
      </c>
      <c r="AO5688">
        <v>101.285</v>
      </c>
      <c r="AP5688">
        <v>101.991</v>
      </c>
      <c r="AQ5688">
        <v>104.15300000000001</v>
      </c>
      <c r="AR5688">
        <v>106.28</v>
      </c>
      <c r="AS5688">
        <v>108.587</v>
      </c>
      <c r="AT5688">
        <v>112.44199999999999</v>
      </c>
      <c r="AU5688">
        <v>114.551</v>
      </c>
      <c r="AV5688">
        <v>116.727</v>
      </c>
      <c r="AW5688">
        <v>119.062</v>
      </c>
      <c r="AX5688">
        <v>121.443</v>
      </c>
      <c r="AY5688">
        <v>123.872</v>
      </c>
      <c r="AZ5688">
        <v>126.349</v>
      </c>
      <c r="BA5688">
        <v>128.876</v>
      </c>
      <c r="BB5688">
        <v>2017</v>
      </c>
    </row>
    <row r="5689" spans="1:54" hidden="1" x14ac:dyDescent="0.2">
      <c r="A5689">
        <v>142</v>
      </c>
      <c r="B5689" t="s">
        <v>429</v>
      </c>
      <c r="C5689" t="s">
        <v>301</v>
      </c>
      <c r="D5689" t="s">
        <v>56</v>
      </c>
      <c r="E5689" t="s">
        <v>300</v>
      </c>
      <c r="F5689" t="s">
        <v>299</v>
      </c>
      <c r="G5689" t="s">
        <v>275</v>
      </c>
      <c r="I5689" t="s">
        <v>298</v>
      </c>
      <c r="J5689">
        <v>10.912000000000001</v>
      </c>
      <c r="K5689">
        <v>13.643000000000001</v>
      </c>
      <c r="L5689">
        <v>11.340999999999999</v>
      </c>
      <c r="M5689">
        <v>8.4649999999999999</v>
      </c>
      <c r="N5689">
        <v>6.218</v>
      </c>
      <c r="O5689">
        <v>5.7149999999999999</v>
      </c>
      <c r="P5689">
        <v>7.1760000000000002</v>
      </c>
      <c r="Q5689">
        <v>8.7170000000000005</v>
      </c>
      <c r="R5689">
        <v>6.6760000000000002</v>
      </c>
      <c r="S5689">
        <v>4.5460000000000003</v>
      </c>
      <c r="T5689">
        <v>4.1310000000000002</v>
      </c>
      <c r="U5689">
        <v>3.4380000000000002</v>
      </c>
      <c r="V5689">
        <v>2.3279999999999998</v>
      </c>
      <c r="W5689">
        <v>2.2879999999999998</v>
      </c>
      <c r="X5689">
        <v>1.3759999999999999</v>
      </c>
      <c r="Y5689">
        <v>2.46</v>
      </c>
      <c r="Z5689">
        <v>1.2629999999999999</v>
      </c>
      <c r="AA5689">
        <v>2.5670000000000002</v>
      </c>
      <c r="AB5689">
        <v>2.2519999999999998</v>
      </c>
      <c r="AC5689">
        <v>2.3660000000000001</v>
      </c>
      <c r="AD5689">
        <v>3.0859999999999999</v>
      </c>
      <c r="AE5689">
        <v>3.004</v>
      </c>
      <c r="AF5689">
        <v>1.2869999999999999</v>
      </c>
      <c r="AG5689">
        <v>2.488</v>
      </c>
      <c r="AH5689">
        <v>0.45400000000000001</v>
      </c>
      <c r="AI5689">
        <v>1.532</v>
      </c>
      <c r="AJ5689">
        <v>2.3290000000000002</v>
      </c>
      <c r="AK5689">
        <v>0.71299999999999997</v>
      </c>
      <c r="AL5689">
        <v>3.754</v>
      </c>
      <c r="AM5689">
        <v>2.1970000000000001</v>
      </c>
      <c r="AN5689">
        <v>2.419</v>
      </c>
      <c r="AO5689">
        <v>1.2849999999999999</v>
      </c>
      <c r="AP5689">
        <v>0.69699999999999995</v>
      </c>
      <c r="AQ5689">
        <v>2.12</v>
      </c>
      <c r="AR5689">
        <v>2.0419999999999998</v>
      </c>
      <c r="AS5689">
        <v>2.1709999999999998</v>
      </c>
      <c r="AT5689">
        <v>3.55</v>
      </c>
      <c r="AU5689">
        <v>1.875</v>
      </c>
      <c r="AV5689">
        <v>1.9</v>
      </c>
      <c r="AW5689">
        <v>2</v>
      </c>
      <c r="AX5689">
        <v>2</v>
      </c>
      <c r="AY5689">
        <v>2</v>
      </c>
      <c r="AZ5689">
        <v>2</v>
      </c>
      <c r="BA5689">
        <v>2</v>
      </c>
      <c r="BB5689">
        <v>2017</v>
      </c>
    </row>
    <row r="5690" spans="1:54" hidden="1" x14ac:dyDescent="0.2">
      <c r="A5690">
        <v>142</v>
      </c>
      <c r="B5690" t="s">
        <v>429</v>
      </c>
      <c r="C5690" t="s">
        <v>297</v>
      </c>
      <c r="D5690" t="s">
        <v>56</v>
      </c>
      <c r="E5690" t="s">
        <v>293</v>
      </c>
      <c r="F5690" s="3" t="s">
        <v>296</v>
      </c>
      <c r="G5690" t="s">
        <v>295</v>
      </c>
      <c r="I5690" t="s">
        <v>1531</v>
      </c>
      <c r="J5690">
        <v>32.262</v>
      </c>
      <c r="K5690">
        <v>36.119999999999997</v>
      </c>
      <c r="L5690">
        <v>40.406999999999996</v>
      </c>
      <c r="M5690">
        <v>43.301000000000002</v>
      </c>
      <c r="N5690">
        <v>45.874000000000002</v>
      </c>
      <c r="O5690">
        <v>48.445999999999998</v>
      </c>
      <c r="P5690">
        <v>52.732999999999997</v>
      </c>
      <c r="Q5690">
        <v>56.591999999999999</v>
      </c>
      <c r="R5690">
        <v>59.807000000000002</v>
      </c>
      <c r="S5690">
        <v>62.378999999999998</v>
      </c>
      <c r="T5690">
        <v>65.058999999999997</v>
      </c>
      <c r="U5690">
        <v>66.881</v>
      </c>
      <c r="V5690">
        <v>68.382000000000005</v>
      </c>
      <c r="W5690">
        <v>69.668000000000006</v>
      </c>
      <c r="X5690">
        <v>70.953999999999994</v>
      </c>
      <c r="Y5690">
        <v>72.453999999999994</v>
      </c>
      <c r="Z5690">
        <v>73.741</v>
      </c>
      <c r="AA5690">
        <v>75.456000000000003</v>
      </c>
      <c r="AB5690">
        <v>77.278000000000006</v>
      </c>
      <c r="AC5690">
        <v>79.421000000000006</v>
      </c>
      <c r="AD5690">
        <v>81.778999999999996</v>
      </c>
      <c r="AE5690">
        <v>83.494</v>
      </c>
      <c r="AF5690">
        <v>85.745000000000005</v>
      </c>
      <c r="AG5690">
        <v>86.281000000000006</v>
      </c>
      <c r="AH5690">
        <v>87.245000000000005</v>
      </c>
      <c r="AI5690">
        <v>88.852999999999994</v>
      </c>
      <c r="AJ5690">
        <v>90.781999999999996</v>
      </c>
      <c r="AK5690">
        <v>93.355000000000004</v>
      </c>
      <c r="AL5690">
        <v>95.391000000000005</v>
      </c>
      <c r="AM5690">
        <v>97.32</v>
      </c>
      <c r="AN5690">
        <v>100</v>
      </c>
      <c r="AO5690">
        <v>100.107</v>
      </c>
      <c r="AP5690">
        <v>101.501</v>
      </c>
      <c r="AQ5690">
        <v>103.53700000000001</v>
      </c>
      <c r="AR5690">
        <v>105.681</v>
      </c>
      <c r="AS5690">
        <v>108.146</v>
      </c>
      <c r="AT5690">
        <v>111.89700000000001</v>
      </c>
      <c r="AU5690">
        <v>113.71899999999999</v>
      </c>
      <c r="AV5690">
        <v>115.76600000000001</v>
      </c>
      <c r="AW5690">
        <v>118.081</v>
      </c>
      <c r="AX5690">
        <v>120.443</v>
      </c>
      <c r="AY5690">
        <v>122.852</v>
      </c>
      <c r="AZ5690">
        <v>125.309</v>
      </c>
      <c r="BA5690">
        <v>127.815</v>
      </c>
      <c r="BB5690">
        <v>2017</v>
      </c>
    </row>
    <row r="5691" spans="1:54" hidden="1" x14ac:dyDescent="0.2">
      <c r="A5691">
        <v>142</v>
      </c>
      <c r="B5691" t="s">
        <v>429</v>
      </c>
      <c r="C5691" t="s">
        <v>294</v>
      </c>
      <c r="D5691" t="s">
        <v>56</v>
      </c>
      <c r="E5691" t="s">
        <v>293</v>
      </c>
      <c r="F5691" t="s">
        <v>292</v>
      </c>
      <c r="G5691" t="s">
        <v>275</v>
      </c>
      <c r="I5691" t="s">
        <v>291</v>
      </c>
      <c r="J5691">
        <v>13.477</v>
      </c>
      <c r="K5691">
        <v>11.96</v>
      </c>
      <c r="L5691">
        <v>11.869</v>
      </c>
      <c r="M5691">
        <v>7.1619999999999999</v>
      </c>
      <c r="N5691">
        <v>5.9409999999999998</v>
      </c>
      <c r="O5691">
        <v>5.6070000000000002</v>
      </c>
      <c r="P5691">
        <v>8.85</v>
      </c>
      <c r="Q5691">
        <v>7.3170000000000002</v>
      </c>
      <c r="R5691">
        <v>5.6820000000000004</v>
      </c>
      <c r="S5691">
        <v>4.3010000000000002</v>
      </c>
      <c r="T5691">
        <v>4.2960000000000003</v>
      </c>
      <c r="U5691">
        <v>2.8010000000000002</v>
      </c>
      <c r="V5691">
        <v>2.2440000000000002</v>
      </c>
      <c r="W5691">
        <v>1.881</v>
      </c>
      <c r="X5691">
        <v>1.8460000000000001</v>
      </c>
      <c r="Y5691">
        <v>2.1150000000000002</v>
      </c>
      <c r="Z5691">
        <v>1.7749999999999999</v>
      </c>
      <c r="AA5691">
        <v>2.3260000000000001</v>
      </c>
      <c r="AB5691">
        <v>2.415</v>
      </c>
      <c r="AC5691">
        <v>2.774</v>
      </c>
      <c r="AD5691">
        <v>2.9689999999999999</v>
      </c>
      <c r="AE5691">
        <v>2.097</v>
      </c>
      <c r="AF5691">
        <v>2.6960000000000002</v>
      </c>
      <c r="AG5691">
        <v>0.625</v>
      </c>
      <c r="AH5691">
        <v>1.1180000000000001</v>
      </c>
      <c r="AI5691">
        <v>1.843</v>
      </c>
      <c r="AJ5691">
        <v>2.1709999999999998</v>
      </c>
      <c r="AK5691">
        <v>2.8340000000000001</v>
      </c>
      <c r="AL5691">
        <v>2.181</v>
      </c>
      <c r="AM5691">
        <v>2.0219999999999998</v>
      </c>
      <c r="AN5691">
        <v>2.7530000000000001</v>
      </c>
      <c r="AO5691">
        <v>0.107</v>
      </c>
      <c r="AP5691">
        <v>1.3919999999999999</v>
      </c>
      <c r="AQ5691">
        <v>2.0059999999999998</v>
      </c>
      <c r="AR5691">
        <v>2.0699999999999998</v>
      </c>
      <c r="AS5691">
        <v>2.3330000000000002</v>
      </c>
      <c r="AT5691">
        <v>3.4689999999999999</v>
      </c>
      <c r="AU5691">
        <v>1.6279999999999999</v>
      </c>
      <c r="AV5691">
        <v>1.8</v>
      </c>
      <c r="AW5691">
        <v>2</v>
      </c>
      <c r="AX5691">
        <v>2</v>
      </c>
      <c r="AY5691">
        <v>2</v>
      </c>
      <c r="AZ5691">
        <v>2</v>
      </c>
      <c r="BA5691">
        <v>2</v>
      </c>
      <c r="BB5691">
        <v>2017</v>
      </c>
    </row>
    <row r="5692" spans="1:54" hidden="1" x14ac:dyDescent="0.2">
      <c r="A5692">
        <v>142</v>
      </c>
      <c r="B5692" t="s">
        <v>429</v>
      </c>
      <c r="C5692" t="s">
        <v>290</v>
      </c>
      <c r="D5692" t="s">
        <v>56</v>
      </c>
      <c r="E5692" t="s">
        <v>289</v>
      </c>
      <c r="G5692" t="s">
        <v>288</v>
      </c>
      <c r="J5692"/>
      <c r="K5692"/>
      <c r="L5692"/>
      <c r="M5692"/>
      <c r="N5692"/>
      <c r="O5692"/>
      <c r="P5692"/>
      <c r="Q5692"/>
      <c r="R5692"/>
      <c r="S5692"/>
      <c r="T5692"/>
      <c r="U5692"/>
      <c r="V5692"/>
      <c r="W5692"/>
      <c r="X5692"/>
      <c r="Y5692"/>
      <c r="Z5692"/>
      <c r="AA5692"/>
      <c r="AB5692"/>
      <c r="AC5692"/>
      <c r="AD5692"/>
      <c r="AE5692"/>
      <c r="AF5692"/>
      <c r="AG5692"/>
      <c r="AH5692"/>
      <c r="AI5692"/>
      <c r="AJ5692"/>
      <c r="AK5692"/>
      <c r="AL5692"/>
      <c r="AM5692"/>
      <c r="AN5692"/>
      <c r="AO5692"/>
      <c r="AP5692"/>
      <c r="AQ5692"/>
      <c r="AR5692"/>
      <c r="AS5692"/>
      <c r="AT5692"/>
      <c r="AU5692"/>
      <c r="AV5692"/>
      <c r="AW5692"/>
      <c r="AX5692"/>
      <c r="AY5692"/>
      <c r="AZ5692"/>
    </row>
    <row r="5693" spans="1:54" hidden="1" x14ac:dyDescent="0.2">
      <c r="A5693">
        <v>142</v>
      </c>
      <c r="B5693" t="s">
        <v>429</v>
      </c>
      <c r="C5693" t="s">
        <v>287</v>
      </c>
      <c r="D5693" t="s">
        <v>56</v>
      </c>
      <c r="E5693" t="s">
        <v>286</v>
      </c>
      <c r="F5693" s="3" t="s">
        <v>285</v>
      </c>
      <c r="G5693" t="s">
        <v>275</v>
      </c>
      <c r="I5693" s="3" t="s">
        <v>1532</v>
      </c>
      <c r="J5693">
        <v>2.9260000000000002</v>
      </c>
      <c r="K5693">
        <v>1.5129999999999999</v>
      </c>
      <c r="L5693">
        <v>5.1429999999999998</v>
      </c>
      <c r="M5693">
        <v>-2.9740000000000002</v>
      </c>
      <c r="N5693">
        <v>5.7510000000000003</v>
      </c>
      <c r="O5693">
        <v>8.8490000000000002</v>
      </c>
      <c r="P5693">
        <v>11.723000000000001</v>
      </c>
      <c r="Q5693">
        <v>-6.375</v>
      </c>
      <c r="R5693">
        <v>-2.411</v>
      </c>
      <c r="S5693">
        <v>2.1070000000000002</v>
      </c>
      <c r="T5693">
        <v>2.5070000000000001</v>
      </c>
      <c r="U5693">
        <v>0.42399999999999999</v>
      </c>
      <c r="V5693">
        <v>1.696</v>
      </c>
      <c r="W5693">
        <v>4.8170000000000002</v>
      </c>
      <c r="X5693">
        <v>5.8140000000000001</v>
      </c>
      <c r="Y5693">
        <v>5.8339999999999996</v>
      </c>
      <c r="Z5693">
        <v>8.7859999999999996</v>
      </c>
      <c r="AA5693">
        <v>12.46</v>
      </c>
      <c r="AB5693">
        <v>8.7629999999999999</v>
      </c>
      <c r="AC5693">
        <v>-1.556</v>
      </c>
      <c r="AD5693">
        <v>2.0139999999999998</v>
      </c>
      <c r="AE5693">
        <v>1.7390000000000001</v>
      </c>
      <c r="AF5693">
        <v>0.99399999999999999</v>
      </c>
      <c r="AG5693">
        <v>1.232</v>
      </c>
      <c r="AH5693">
        <v>9.0060000000000002</v>
      </c>
      <c r="AI5693">
        <v>7.915</v>
      </c>
      <c r="AJ5693">
        <v>9.0760000000000005</v>
      </c>
      <c r="AK5693">
        <v>10.02</v>
      </c>
      <c r="AL5693">
        <v>3.2010000000000001</v>
      </c>
      <c r="AM5693">
        <v>-10.314</v>
      </c>
      <c r="AN5693">
        <v>8.4169999999999998</v>
      </c>
      <c r="AO5693">
        <v>3.9449999999999998</v>
      </c>
      <c r="AP5693">
        <v>3.0379999999999998</v>
      </c>
      <c r="AQ5693">
        <v>4.952</v>
      </c>
      <c r="AR5693">
        <v>2.4140000000000001</v>
      </c>
      <c r="AS5693">
        <v>1.631</v>
      </c>
      <c r="AT5693">
        <v>2.3340000000000001</v>
      </c>
      <c r="AU5693">
        <v>2.2090000000000001</v>
      </c>
      <c r="AV5693">
        <v>1.931</v>
      </c>
      <c r="AW5693">
        <v>2.8639999999999999</v>
      </c>
      <c r="AX5693">
        <v>2.6850000000000001</v>
      </c>
      <c r="AY5693">
        <v>2.54</v>
      </c>
      <c r="AZ5693">
        <v>2.5430000000000001</v>
      </c>
      <c r="BA5693">
        <v>2.5470000000000002</v>
      </c>
      <c r="BB5693">
        <v>2017</v>
      </c>
    </row>
    <row r="5694" spans="1:54" hidden="1" x14ac:dyDescent="0.2">
      <c r="A5694">
        <v>142</v>
      </c>
      <c r="B5694" t="s">
        <v>429</v>
      </c>
      <c r="C5694" t="s">
        <v>284</v>
      </c>
      <c r="D5694" t="s">
        <v>56</v>
      </c>
      <c r="E5694" t="s">
        <v>283</v>
      </c>
      <c r="F5694" s="3" t="s">
        <v>282</v>
      </c>
      <c r="G5694" t="s">
        <v>275</v>
      </c>
      <c r="I5694" s="3" t="s">
        <v>1532</v>
      </c>
      <c r="J5694">
        <v>7.55</v>
      </c>
      <c r="K5694">
        <v>-1.1839999999999999</v>
      </c>
      <c r="L5694">
        <v>5.4429999999999996</v>
      </c>
      <c r="M5694">
        <v>-6.077</v>
      </c>
      <c r="N5694">
        <v>6.7060000000000004</v>
      </c>
      <c r="O5694">
        <v>10.474</v>
      </c>
      <c r="P5694">
        <v>13.032999999999999</v>
      </c>
      <c r="Q5694">
        <v>-6.4160000000000004</v>
      </c>
      <c r="R5694">
        <v>-3.2530000000000001</v>
      </c>
      <c r="S5694">
        <v>1.1779999999999999</v>
      </c>
      <c r="T5694">
        <v>3.548</v>
      </c>
      <c r="U5694">
        <v>-1.889</v>
      </c>
      <c r="V5694">
        <v>-4.2000000000000003E-2</v>
      </c>
      <c r="W5694">
        <v>5.1260000000000003</v>
      </c>
      <c r="X5694">
        <v>9.1679999999999993</v>
      </c>
      <c r="Y5694">
        <v>9.3360000000000003</v>
      </c>
      <c r="Z5694">
        <v>12.077999999999999</v>
      </c>
      <c r="AA5694">
        <v>10.65</v>
      </c>
      <c r="AB5694">
        <v>10.039999999999999</v>
      </c>
      <c r="AC5694">
        <v>-3.6779999999999999</v>
      </c>
      <c r="AD5694">
        <v>1.4119999999999999</v>
      </c>
      <c r="AE5694">
        <v>0.38500000000000001</v>
      </c>
      <c r="AF5694">
        <v>1.7629999999999999</v>
      </c>
      <c r="AG5694">
        <v>3.6709999999999998</v>
      </c>
      <c r="AH5694">
        <v>11.904</v>
      </c>
      <c r="AI5694">
        <v>8.0310000000000006</v>
      </c>
      <c r="AJ5694">
        <v>10.853999999999999</v>
      </c>
      <c r="AK5694">
        <v>9.5679999999999996</v>
      </c>
      <c r="AL5694">
        <v>2.7250000000000001</v>
      </c>
      <c r="AM5694">
        <v>-11.624000000000001</v>
      </c>
      <c r="AN5694">
        <v>7.4939999999999998</v>
      </c>
      <c r="AO5694">
        <v>4.4530000000000003</v>
      </c>
      <c r="AP5694">
        <v>0.153</v>
      </c>
      <c r="AQ5694">
        <v>3.3370000000000002</v>
      </c>
      <c r="AR5694">
        <v>2.278</v>
      </c>
      <c r="AS5694">
        <v>2.5449999999999999</v>
      </c>
      <c r="AT5694">
        <v>0.90900000000000003</v>
      </c>
      <c r="AU5694">
        <v>3.7370000000000001</v>
      </c>
      <c r="AV5694">
        <v>1.391</v>
      </c>
      <c r="AW5694">
        <v>2.3740000000000001</v>
      </c>
      <c r="AX5694">
        <v>2.379</v>
      </c>
      <c r="AY5694">
        <v>2.3839999999999999</v>
      </c>
      <c r="AZ5694">
        <v>2.3889999999999998</v>
      </c>
      <c r="BA5694">
        <v>2.3940000000000001</v>
      </c>
      <c r="BB5694">
        <v>2017</v>
      </c>
    </row>
    <row r="5695" spans="1:54" hidden="1" x14ac:dyDescent="0.2">
      <c r="A5695">
        <v>142</v>
      </c>
      <c r="B5695" t="s">
        <v>429</v>
      </c>
      <c r="C5695" t="s">
        <v>281</v>
      </c>
      <c r="D5695" t="s">
        <v>56</v>
      </c>
      <c r="E5695" t="s">
        <v>280</v>
      </c>
      <c r="F5695" s="3" t="s">
        <v>279</v>
      </c>
      <c r="G5695" t="s">
        <v>275</v>
      </c>
      <c r="I5695" s="3" t="s">
        <v>1532</v>
      </c>
      <c r="J5695">
        <v>4.6769999999999996</v>
      </c>
      <c r="K5695">
        <v>1.7410000000000001</v>
      </c>
      <c r="L5695">
        <v>0.13100000000000001</v>
      </c>
      <c r="M5695">
        <v>7.0640000000000001</v>
      </c>
      <c r="N5695">
        <v>7.8520000000000003</v>
      </c>
      <c r="O5695">
        <v>7.2229999999999999</v>
      </c>
      <c r="P5695">
        <v>2.262</v>
      </c>
      <c r="Q5695">
        <v>1.1319999999999999</v>
      </c>
      <c r="R5695">
        <v>6.2549999999999999</v>
      </c>
      <c r="S5695">
        <v>10.879</v>
      </c>
      <c r="T5695">
        <v>8.5559999999999992</v>
      </c>
      <c r="U5695">
        <v>6.08</v>
      </c>
      <c r="V5695">
        <v>4.7770000000000001</v>
      </c>
      <c r="W5695">
        <v>3.1469999999999998</v>
      </c>
      <c r="X5695">
        <v>8.4309999999999992</v>
      </c>
      <c r="Y5695">
        <v>5.0010000000000003</v>
      </c>
      <c r="Z5695">
        <v>10.025</v>
      </c>
      <c r="AA5695">
        <v>7.76</v>
      </c>
      <c r="AB5695">
        <v>0.67100000000000004</v>
      </c>
      <c r="AC5695">
        <v>2.8460000000000001</v>
      </c>
      <c r="AD5695">
        <v>3.1739999999999999</v>
      </c>
      <c r="AE5695">
        <v>4.343</v>
      </c>
      <c r="AF5695">
        <v>-0.27200000000000002</v>
      </c>
      <c r="AG5695">
        <v>-0.113</v>
      </c>
      <c r="AH5695">
        <v>1.0289999999999999</v>
      </c>
      <c r="AI5695">
        <v>0.45300000000000001</v>
      </c>
      <c r="AJ5695">
        <v>-0.80600000000000005</v>
      </c>
      <c r="AK5695">
        <v>1.361</v>
      </c>
      <c r="AL5695">
        <v>0.13200000000000001</v>
      </c>
      <c r="AM5695">
        <v>-4.101</v>
      </c>
      <c r="AN5695">
        <v>0.55600000000000005</v>
      </c>
      <c r="AO5695">
        <v>-0.81399999999999995</v>
      </c>
      <c r="AP5695">
        <v>1.573</v>
      </c>
      <c r="AQ5695">
        <v>-1.66</v>
      </c>
      <c r="AR5695">
        <v>3.0830000000000002</v>
      </c>
      <c r="AS5695">
        <v>4.7220000000000004</v>
      </c>
      <c r="AT5695">
        <v>-1.804</v>
      </c>
      <c r="AU5695">
        <v>0.84699999999999998</v>
      </c>
      <c r="AV5695">
        <v>2.032</v>
      </c>
      <c r="AW5695">
        <v>2.3980000000000001</v>
      </c>
      <c r="AX5695">
        <v>2.87</v>
      </c>
      <c r="AY5695">
        <v>3.0089999999999999</v>
      </c>
      <c r="AZ5695">
        <v>3.0270000000000001</v>
      </c>
      <c r="BA5695">
        <v>3.0409999999999999</v>
      </c>
      <c r="BB5695">
        <v>2017</v>
      </c>
    </row>
    <row r="5696" spans="1:54" hidden="1" x14ac:dyDescent="0.2">
      <c r="A5696">
        <v>142</v>
      </c>
      <c r="B5696" t="s">
        <v>429</v>
      </c>
      <c r="C5696" t="s">
        <v>278</v>
      </c>
      <c r="D5696" t="s">
        <v>56</v>
      </c>
      <c r="E5696" t="s">
        <v>277</v>
      </c>
      <c r="F5696" s="3" t="s">
        <v>276</v>
      </c>
      <c r="G5696" t="s">
        <v>275</v>
      </c>
      <c r="I5696" s="3" t="s">
        <v>1532</v>
      </c>
      <c r="J5696">
        <v>4.91</v>
      </c>
      <c r="K5696">
        <v>-1.3260000000000001</v>
      </c>
      <c r="L5696">
        <v>2.1520000000000001</v>
      </c>
      <c r="M5696">
        <v>12.382</v>
      </c>
      <c r="N5696">
        <v>7.9370000000000003</v>
      </c>
      <c r="O5696">
        <v>8.1639999999999997</v>
      </c>
      <c r="P5696">
        <v>2.9830000000000001</v>
      </c>
      <c r="Q5696">
        <v>7.2640000000000002</v>
      </c>
      <c r="R5696">
        <v>6.3490000000000002</v>
      </c>
      <c r="S5696">
        <v>11.616</v>
      </c>
      <c r="T5696">
        <v>9.24</v>
      </c>
      <c r="U5696">
        <v>7.5119999999999996</v>
      </c>
      <c r="V5696">
        <v>7.52</v>
      </c>
      <c r="W5696">
        <v>3.3340000000000001</v>
      </c>
      <c r="X5696">
        <v>10.904</v>
      </c>
      <c r="Y5696">
        <v>6.2939999999999996</v>
      </c>
      <c r="Z5696">
        <v>10.763</v>
      </c>
      <c r="AA5696">
        <v>6.8179999999999996</v>
      </c>
      <c r="AB5696">
        <v>-1.139</v>
      </c>
      <c r="AC5696">
        <v>3.2869999999999999</v>
      </c>
      <c r="AD5696">
        <v>1.155</v>
      </c>
      <c r="AE5696">
        <v>5.9870000000000001</v>
      </c>
      <c r="AF5696">
        <v>0.70099999999999996</v>
      </c>
      <c r="AG5696">
        <v>1.3420000000000001</v>
      </c>
      <c r="AH5696">
        <v>-0.248</v>
      </c>
      <c r="AI5696">
        <v>-0.75800000000000001</v>
      </c>
      <c r="AJ5696">
        <v>-1.857</v>
      </c>
      <c r="AK5696">
        <v>1.4019999999999999</v>
      </c>
      <c r="AL5696">
        <v>0.623</v>
      </c>
      <c r="AM5696">
        <v>-4.0650000000000004</v>
      </c>
      <c r="AN5696">
        <v>-3.1459999999999999</v>
      </c>
      <c r="AO5696">
        <v>-2.7490000000000001</v>
      </c>
      <c r="AP5696">
        <v>-0.70199999999999996</v>
      </c>
      <c r="AQ5696">
        <v>-3.621</v>
      </c>
      <c r="AR5696">
        <v>2.7149999999999999</v>
      </c>
      <c r="AS5696">
        <v>3.7650000000000001</v>
      </c>
      <c r="AT5696">
        <v>-0.71799999999999997</v>
      </c>
      <c r="AU5696">
        <v>1.657</v>
      </c>
      <c r="AV5696">
        <v>1.5780000000000001</v>
      </c>
      <c r="AW5696">
        <v>2.16</v>
      </c>
      <c r="AX5696">
        <v>2.778</v>
      </c>
      <c r="AY5696">
        <v>2.7730000000000001</v>
      </c>
      <c r="AZ5696">
        <v>2.7959999999999998</v>
      </c>
      <c r="BA5696">
        <v>2.8140000000000001</v>
      </c>
      <c r="BB5696">
        <v>2017</v>
      </c>
    </row>
    <row r="5697" spans="1:54" hidden="1" x14ac:dyDescent="0.2">
      <c r="A5697">
        <v>142</v>
      </c>
      <c r="B5697" t="s">
        <v>429</v>
      </c>
      <c r="C5697" t="s">
        <v>274</v>
      </c>
      <c r="D5697" t="s">
        <v>56</v>
      </c>
      <c r="E5697" t="s">
        <v>273</v>
      </c>
      <c r="F5697" s="3" t="s">
        <v>272</v>
      </c>
      <c r="G5697" t="s">
        <v>271</v>
      </c>
      <c r="I5697" t="s">
        <v>1533</v>
      </c>
      <c r="J5697">
        <v>1.65</v>
      </c>
      <c r="K5697">
        <v>2.0009999999999999</v>
      </c>
      <c r="L5697">
        <v>2.6059999999999999</v>
      </c>
      <c r="M5697">
        <v>3.4260000000000002</v>
      </c>
      <c r="N5697">
        <v>3.1469999999999998</v>
      </c>
      <c r="O5697">
        <v>2.5880000000000001</v>
      </c>
      <c r="P5697">
        <v>1.962</v>
      </c>
      <c r="Q5697">
        <v>2.0840000000000001</v>
      </c>
      <c r="R5697">
        <v>3.149</v>
      </c>
      <c r="S5697">
        <v>4.9080000000000004</v>
      </c>
      <c r="T5697">
        <v>5.2290000000000001</v>
      </c>
      <c r="U5697">
        <v>5.4690000000000003</v>
      </c>
      <c r="V5697">
        <v>5.915</v>
      </c>
      <c r="W5697">
        <v>5.9480000000000004</v>
      </c>
      <c r="X5697">
        <v>5.3929999999999998</v>
      </c>
      <c r="Y5697">
        <v>4.9059999999999997</v>
      </c>
      <c r="Z5697">
        <v>4.8330000000000002</v>
      </c>
      <c r="AA5697">
        <v>4.0339999999999998</v>
      </c>
      <c r="AB5697">
        <v>3.1859999999999999</v>
      </c>
      <c r="AC5697">
        <v>3.1720000000000002</v>
      </c>
      <c r="AD5697">
        <v>3.4260000000000002</v>
      </c>
      <c r="AE5697">
        <v>3.5459999999999998</v>
      </c>
      <c r="AF5697">
        <v>3.8889999999999998</v>
      </c>
      <c r="AG5697">
        <v>4.4939999999999998</v>
      </c>
      <c r="AH5697">
        <v>4.4710000000000001</v>
      </c>
      <c r="AI5697">
        <v>4.6159999999999997</v>
      </c>
      <c r="AJ5697">
        <v>3.4329999999999998</v>
      </c>
      <c r="AK5697">
        <v>2.5129999999999999</v>
      </c>
      <c r="AL5697">
        <v>2.5950000000000002</v>
      </c>
      <c r="AM5697">
        <v>3.157</v>
      </c>
      <c r="AN5697">
        <v>3.5840000000000001</v>
      </c>
      <c r="AO5697">
        <v>3.28</v>
      </c>
      <c r="AP5697">
        <v>3.2210000000000001</v>
      </c>
      <c r="AQ5697">
        <v>3.5030000000000001</v>
      </c>
      <c r="AR5697">
        <v>3.53</v>
      </c>
      <c r="AS5697">
        <v>4.3739999999999997</v>
      </c>
      <c r="AT5697">
        <v>4.758</v>
      </c>
      <c r="AU5697">
        <v>4.2430000000000003</v>
      </c>
      <c r="AV5697">
        <v>3.9</v>
      </c>
      <c r="AW5697">
        <v>3.7</v>
      </c>
      <c r="AX5697">
        <v>3.7</v>
      </c>
      <c r="AY5697">
        <v>3.7</v>
      </c>
      <c r="AZ5697">
        <v>3.7</v>
      </c>
      <c r="BA5697">
        <v>3.7</v>
      </c>
      <c r="BB5697">
        <v>2017</v>
      </c>
    </row>
    <row r="5698" spans="1:54" hidden="1" x14ac:dyDescent="0.2">
      <c r="A5698">
        <v>142</v>
      </c>
      <c r="B5698" t="s">
        <v>429</v>
      </c>
      <c r="C5698" t="s">
        <v>270</v>
      </c>
      <c r="D5698" t="s">
        <v>56</v>
      </c>
      <c r="E5698" t="s">
        <v>269</v>
      </c>
      <c r="F5698" s="3" t="s">
        <v>268</v>
      </c>
      <c r="G5698" t="s">
        <v>264</v>
      </c>
      <c r="H5698" t="s">
        <v>263</v>
      </c>
      <c r="I5698" t="s">
        <v>1533</v>
      </c>
      <c r="J5698">
        <v>1.9079999999999999</v>
      </c>
      <c r="K5698">
        <v>1.9350000000000001</v>
      </c>
      <c r="L5698">
        <v>1.9430000000000001</v>
      </c>
      <c r="M5698">
        <v>1.9450000000000001</v>
      </c>
      <c r="N5698">
        <v>1.97</v>
      </c>
      <c r="O5698">
        <v>2.0139999999999998</v>
      </c>
      <c r="P5698">
        <v>2.0859999999999999</v>
      </c>
      <c r="Q5698">
        <v>2.1259999999999999</v>
      </c>
      <c r="R5698">
        <v>2.1139999999999999</v>
      </c>
      <c r="S5698">
        <v>2.0489999999999999</v>
      </c>
      <c r="T5698">
        <v>2.0299999999999998</v>
      </c>
      <c r="U5698">
        <v>2.0099999999999998</v>
      </c>
      <c r="V5698">
        <v>2.004</v>
      </c>
      <c r="W5698">
        <v>2.004</v>
      </c>
      <c r="X5698">
        <v>2.0350000000000001</v>
      </c>
      <c r="Y5698">
        <v>2.0790000000000002</v>
      </c>
      <c r="Z5698">
        <v>2.1320000000000001</v>
      </c>
      <c r="AA5698">
        <v>2.1949999999999998</v>
      </c>
      <c r="AB5698">
        <v>2.2490000000000001</v>
      </c>
      <c r="AC5698">
        <v>2.2589999999999999</v>
      </c>
      <c r="AD5698">
        <v>2.2690000000000001</v>
      </c>
      <c r="AE5698">
        <v>2.278</v>
      </c>
      <c r="AF5698">
        <v>2.286</v>
      </c>
      <c r="AG5698">
        <v>2.2690000000000001</v>
      </c>
      <c r="AH5698">
        <v>2.2759999999999998</v>
      </c>
      <c r="AI5698">
        <v>2.2890000000000001</v>
      </c>
      <c r="AJ5698">
        <v>2.363</v>
      </c>
      <c r="AK5698">
        <v>2.444</v>
      </c>
      <c r="AL5698">
        <v>2.524</v>
      </c>
      <c r="AM5698">
        <v>2.508</v>
      </c>
      <c r="AN5698">
        <v>2.5089999999999999</v>
      </c>
      <c r="AO5698">
        <v>2.5430000000000001</v>
      </c>
      <c r="AP5698">
        <v>2.5910000000000002</v>
      </c>
      <c r="AQ5698">
        <v>2.61</v>
      </c>
      <c r="AR5698">
        <v>2.6379999999999999</v>
      </c>
      <c r="AS5698">
        <v>2.6509999999999998</v>
      </c>
      <c r="AT5698">
        <v>2.6480000000000001</v>
      </c>
      <c r="AU5698">
        <v>2.6520000000000001</v>
      </c>
      <c r="AV5698">
        <v>2.673</v>
      </c>
      <c r="AW5698">
        <v>2.702</v>
      </c>
      <c r="AX5698" t="s">
        <v>215</v>
      </c>
      <c r="AY5698" t="s">
        <v>215</v>
      </c>
      <c r="AZ5698" t="s">
        <v>215</v>
      </c>
      <c r="BA5698" t="s">
        <v>215</v>
      </c>
      <c r="BB5698">
        <v>2017</v>
      </c>
    </row>
    <row r="5699" spans="1:54" hidden="1" x14ac:dyDescent="0.2">
      <c r="A5699">
        <v>142</v>
      </c>
      <c r="B5699" t="s">
        <v>429</v>
      </c>
      <c r="C5699" t="s">
        <v>267</v>
      </c>
      <c r="D5699" t="s">
        <v>56</v>
      </c>
      <c r="E5699" t="s">
        <v>266</v>
      </c>
      <c r="F5699" s="3" t="s">
        <v>265</v>
      </c>
      <c r="G5699" t="s">
        <v>264</v>
      </c>
      <c r="H5699" t="s">
        <v>263</v>
      </c>
      <c r="I5699" t="s">
        <v>1534</v>
      </c>
      <c r="J5699">
        <v>4.0919999999999996</v>
      </c>
      <c r="K5699">
        <v>4.1070000000000002</v>
      </c>
      <c r="L5699">
        <v>4.1230000000000002</v>
      </c>
      <c r="M5699">
        <v>4.1340000000000003</v>
      </c>
      <c r="N5699">
        <v>4.1459999999999999</v>
      </c>
      <c r="O5699">
        <v>4.1589999999999998</v>
      </c>
      <c r="P5699">
        <v>4.1740000000000004</v>
      </c>
      <c r="Q5699">
        <v>4.1980000000000004</v>
      </c>
      <c r="R5699">
        <v>4.2210000000000001</v>
      </c>
      <c r="S5699">
        <v>4.2329999999999997</v>
      </c>
      <c r="T5699">
        <v>4.25</v>
      </c>
      <c r="U5699">
        <v>4.274</v>
      </c>
      <c r="V5699">
        <v>4.2990000000000004</v>
      </c>
      <c r="W5699">
        <v>4.3250000000000002</v>
      </c>
      <c r="X5699">
        <v>4.3479999999999999</v>
      </c>
      <c r="Y5699">
        <v>4.37</v>
      </c>
      <c r="Z5699">
        <v>4.3929999999999998</v>
      </c>
      <c r="AA5699">
        <v>4.4130000000000003</v>
      </c>
      <c r="AB5699">
        <v>4.4409999999999998</v>
      </c>
      <c r="AC5699">
        <v>4.4729999999999999</v>
      </c>
      <c r="AD5699">
        <v>4.5010000000000003</v>
      </c>
      <c r="AE5699">
        <v>4.5190000000000001</v>
      </c>
      <c r="AF5699">
        <v>4.5469999999999997</v>
      </c>
      <c r="AG5699">
        <v>4.5730000000000004</v>
      </c>
      <c r="AH5699">
        <v>4.5990000000000002</v>
      </c>
      <c r="AI5699">
        <v>4.6319999999999997</v>
      </c>
      <c r="AJ5699">
        <v>4.6719999999999997</v>
      </c>
      <c r="AK5699">
        <v>4.7220000000000004</v>
      </c>
      <c r="AL5699">
        <v>4.7869999999999999</v>
      </c>
      <c r="AM5699">
        <v>4.843</v>
      </c>
      <c r="AN5699">
        <v>4.9080000000000004</v>
      </c>
      <c r="AO5699">
        <v>4.9729999999999999</v>
      </c>
      <c r="AP5699">
        <v>5.0380000000000003</v>
      </c>
      <c r="AQ5699">
        <v>5.0960000000000001</v>
      </c>
      <c r="AR5699">
        <v>5.1559999999999997</v>
      </c>
      <c r="AS5699">
        <v>5.2050000000000001</v>
      </c>
      <c r="AT5699">
        <v>5.2519999999999998</v>
      </c>
      <c r="AU5699">
        <v>5.29</v>
      </c>
      <c r="AV5699">
        <v>5.359</v>
      </c>
      <c r="AW5699">
        <v>5.4180000000000001</v>
      </c>
      <c r="AX5699">
        <v>5.4779999999999998</v>
      </c>
      <c r="AY5699">
        <v>5.5380000000000003</v>
      </c>
      <c r="AZ5699">
        <v>5.5990000000000002</v>
      </c>
      <c r="BA5699">
        <v>5.66</v>
      </c>
      <c r="BB5699">
        <v>2017</v>
      </c>
    </row>
    <row r="5700" spans="1:54" hidden="1" x14ac:dyDescent="0.2">
      <c r="A5700">
        <v>142</v>
      </c>
      <c r="B5700" t="s">
        <v>429</v>
      </c>
      <c r="C5700" t="s">
        <v>262</v>
      </c>
      <c r="D5700" t="s">
        <v>56</v>
      </c>
      <c r="E5700" t="s">
        <v>260</v>
      </c>
      <c r="F5700" t="s">
        <v>259</v>
      </c>
      <c r="G5700" t="s">
        <v>225</v>
      </c>
      <c r="H5700" t="s">
        <v>222</v>
      </c>
      <c r="I5700" t="s">
        <v>1535</v>
      </c>
      <c r="J5700" s="3">
        <v>157.49100000000001</v>
      </c>
      <c r="K5700" s="3">
        <v>176.315</v>
      </c>
      <c r="L5700" s="3">
        <v>194.14599999999999</v>
      </c>
      <c r="M5700" s="3">
        <v>223.32300000000001</v>
      </c>
      <c r="N5700" s="3">
        <v>246.29300000000001</v>
      </c>
      <c r="O5700" s="3">
        <v>285.68</v>
      </c>
      <c r="P5700" s="3">
        <v>292.56400000000002</v>
      </c>
      <c r="Q5700" s="3">
        <v>325.339</v>
      </c>
      <c r="R5700" s="3">
        <v>340.31900000000002</v>
      </c>
      <c r="S5700" s="3">
        <v>354.85300000000001</v>
      </c>
      <c r="T5700" s="3">
        <v>385.19299999999998</v>
      </c>
      <c r="U5700" s="3">
        <v>397.58600000000001</v>
      </c>
      <c r="V5700" s="3">
        <v>404.17</v>
      </c>
      <c r="W5700" s="3">
        <v>419.53100000000001</v>
      </c>
      <c r="X5700" s="3">
        <v>447.34500000000003</v>
      </c>
      <c r="Y5700" s="3">
        <v>508.43799999999999</v>
      </c>
      <c r="Z5700" s="3">
        <v>564.70000000000005</v>
      </c>
      <c r="AA5700" s="3">
        <v>608.82299999999998</v>
      </c>
      <c r="AB5700" s="3">
        <v>597.51400000000001</v>
      </c>
      <c r="AC5700" s="3">
        <v>666.68799999999999</v>
      </c>
      <c r="AD5700" s="3">
        <v>858.71299999999997</v>
      </c>
      <c r="AE5700" s="3">
        <v>887.73400000000004</v>
      </c>
      <c r="AF5700" s="3">
        <v>855.05899999999997</v>
      </c>
      <c r="AG5700" s="3">
        <v>878.98400000000004</v>
      </c>
      <c r="AH5700" s="3">
        <v>981.07600000000002</v>
      </c>
      <c r="AI5700" s="3">
        <v>1111.134</v>
      </c>
      <c r="AJ5700" s="3">
        <v>1270.904</v>
      </c>
      <c r="AK5700" s="3">
        <v>1326.63</v>
      </c>
      <c r="AL5700" s="3">
        <v>1495.59</v>
      </c>
      <c r="AM5700" s="3">
        <v>1345.376</v>
      </c>
      <c r="AN5700" s="3">
        <v>1424.7750000000001</v>
      </c>
      <c r="AO5700" s="3">
        <v>1569.13</v>
      </c>
      <c r="AP5700" s="3">
        <v>1654.07</v>
      </c>
      <c r="AQ5700" s="3">
        <v>1654.175</v>
      </c>
      <c r="AR5700" s="3">
        <v>1686.1369999999999</v>
      </c>
      <c r="AS5700" s="3">
        <v>1680.71</v>
      </c>
      <c r="AT5700" s="3">
        <v>1680.4849999999999</v>
      </c>
      <c r="AU5700" s="3">
        <v>1774.405</v>
      </c>
      <c r="AV5700" s="3">
        <v>1802.259</v>
      </c>
      <c r="AW5700" s="3">
        <v>1909.2909999999999</v>
      </c>
      <c r="AX5700" s="3">
        <v>2018.7909999999999</v>
      </c>
      <c r="AY5700" s="3">
        <v>2114.8380000000002</v>
      </c>
      <c r="AZ5700" s="3">
        <v>2214.5329999999999</v>
      </c>
      <c r="BA5700">
        <v>2320.5259999999998</v>
      </c>
      <c r="BB5700">
        <v>2016</v>
      </c>
    </row>
    <row r="5701" spans="1:54" hidden="1" x14ac:dyDescent="0.2">
      <c r="A5701">
        <v>142</v>
      </c>
      <c r="B5701" t="s">
        <v>429</v>
      </c>
      <c r="C5701" t="s">
        <v>261</v>
      </c>
      <c r="D5701" t="s">
        <v>56</v>
      </c>
      <c r="E5701" t="s">
        <v>260</v>
      </c>
      <c r="F5701" t="s">
        <v>259</v>
      </c>
      <c r="G5701" t="s">
        <v>217</v>
      </c>
      <c r="I5701" t="s">
        <v>258</v>
      </c>
      <c r="J5701" s="3">
        <v>49.481999999999999</v>
      </c>
      <c r="K5701" s="3">
        <v>48.304000000000002</v>
      </c>
      <c r="L5701" s="3">
        <v>48.017000000000003</v>
      </c>
      <c r="M5701" s="3">
        <v>49.664999999999999</v>
      </c>
      <c r="N5701" s="3">
        <v>48.628</v>
      </c>
      <c r="O5701" s="3">
        <v>50.795999999999999</v>
      </c>
      <c r="P5701" s="3">
        <v>50.276000000000003</v>
      </c>
      <c r="Q5701" s="3">
        <v>51.244999999999997</v>
      </c>
      <c r="R5701" s="3">
        <v>51.246000000000002</v>
      </c>
      <c r="S5701" s="3">
        <v>50.075000000000003</v>
      </c>
      <c r="T5701" s="3">
        <v>51.369</v>
      </c>
      <c r="U5701" s="3">
        <v>50.322000000000003</v>
      </c>
      <c r="V5701" s="3">
        <v>49.707999999999998</v>
      </c>
      <c r="W5701" s="3">
        <v>49.045000000000002</v>
      </c>
      <c r="X5701" s="3">
        <v>49.857999999999997</v>
      </c>
      <c r="Y5701" s="3">
        <v>52.790999999999997</v>
      </c>
      <c r="Z5701" s="3">
        <v>53.543999999999997</v>
      </c>
      <c r="AA5701" s="3">
        <v>53.344000000000001</v>
      </c>
      <c r="AB5701" s="3">
        <v>51.369</v>
      </c>
      <c r="AC5701" s="3">
        <v>52.673000000000002</v>
      </c>
      <c r="AD5701" s="3">
        <v>56.948</v>
      </c>
      <c r="AE5701" s="3">
        <v>56.738999999999997</v>
      </c>
      <c r="AF5701" s="3">
        <v>54.805</v>
      </c>
      <c r="AG5701" s="3">
        <v>54.271000000000001</v>
      </c>
      <c r="AH5701" s="3">
        <v>55.055</v>
      </c>
      <c r="AI5701" s="3">
        <v>55.866</v>
      </c>
      <c r="AJ5701" s="3">
        <v>57.369</v>
      </c>
      <c r="AK5701" s="3">
        <v>56.427999999999997</v>
      </c>
      <c r="AL5701" s="3">
        <v>57.329000000000001</v>
      </c>
      <c r="AM5701" s="3">
        <v>55.338000000000001</v>
      </c>
      <c r="AN5701" s="3">
        <v>54.930999999999997</v>
      </c>
      <c r="AO5701" s="3">
        <v>56.125</v>
      </c>
      <c r="AP5701" s="3">
        <v>55.725000000000001</v>
      </c>
      <c r="AQ5701" s="3">
        <v>53.783999999999999</v>
      </c>
      <c r="AR5701" s="3">
        <v>53.585000000000001</v>
      </c>
      <c r="AS5701" s="3">
        <v>53.901000000000003</v>
      </c>
      <c r="AT5701" s="3">
        <v>53.912999999999997</v>
      </c>
      <c r="AU5701" s="3">
        <v>54.107999999999997</v>
      </c>
      <c r="AV5701" s="3">
        <v>51.689</v>
      </c>
      <c r="AW5701" s="3">
        <v>52.244</v>
      </c>
      <c r="AX5701" s="3">
        <v>52.917999999999999</v>
      </c>
      <c r="AY5701" s="3">
        <v>53.201000000000001</v>
      </c>
      <c r="AZ5701" s="3">
        <v>53.536000000000001</v>
      </c>
      <c r="BA5701">
        <v>53.906999999999996</v>
      </c>
      <c r="BB5701">
        <v>2016</v>
      </c>
    </row>
    <row r="5702" spans="1:54" hidden="1" x14ac:dyDescent="0.2">
      <c r="A5702">
        <v>142</v>
      </c>
      <c r="B5702" t="s">
        <v>429</v>
      </c>
      <c r="C5702" t="s">
        <v>257</v>
      </c>
      <c r="D5702" t="s">
        <v>56</v>
      </c>
      <c r="E5702" t="s">
        <v>255</v>
      </c>
      <c r="F5702" t="s">
        <v>254</v>
      </c>
      <c r="G5702" t="s">
        <v>225</v>
      </c>
      <c r="H5702" t="s">
        <v>222</v>
      </c>
      <c r="I5702" t="s">
        <v>1535</v>
      </c>
      <c r="J5702" s="3">
        <v>140.96700000000001</v>
      </c>
      <c r="K5702" s="3">
        <v>159.49700000000001</v>
      </c>
      <c r="L5702" s="3">
        <v>179.03200000000001</v>
      </c>
      <c r="M5702" s="3">
        <v>197.28700000000001</v>
      </c>
      <c r="N5702" s="3">
        <v>212.173</v>
      </c>
      <c r="O5702" s="3">
        <v>231.916</v>
      </c>
      <c r="P5702" s="3">
        <v>260.10399999999998</v>
      </c>
      <c r="Q5702" s="3">
        <v>298.19</v>
      </c>
      <c r="R5702" s="3">
        <v>324.39800000000002</v>
      </c>
      <c r="S5702" s="3">
        <v>343.721</v>
      </c>
      <c r="T5702" s="3">
        <v>370.36500000000001</v>
      </c>
      <c r="U5702" s="3">
        <v>398.495</v>
      </c>
      <c r="V5702" s="3">
        <v>421.08199999999999</v>
      </c>
      <c r="W5702" s="3">
        <v>433.67700000000002</v>
      </c>
      <c r="X5702" s="3">
        <v>446.928</v>
      </c>
      <c r="Y5702" s="3">
        <v>479.60500000000002</v>
      </c>
      <c r="Z5702" s="3">
        <v>500.69499999999999</v>
      </c>
      <c r="AA5702" s="3">
        <v>524.072</v>
      </c>
      <c r="AB5702" s="3">
        <v>561.452</v>
      </c>
      <c r="AC5702" s="3">
        <v>593.57600000000002</v>
      </c>
      <c r="AD5702" s="3">
        <v>629.45299999999997</v>
      </c>
      <c r="AE5702" s="3">
        <v>679.07799999999997</v>
      </c>
      <c r="AF5702" s="3">
        <v>714.16600000000005</v>
      </c>
      <c r="AG5702" s="3">
        <v>762.74800000000005</v>
      </c>
      <c r="AH5702" s="3">
        <v>786.94500000000005</v>
      </c>
      <c r="AI5702" s="3">
        <v>815.52300000000002</v>
      </c>
      <c r="AJ5702" s="3">
        <v>871.42</v>
      </c>
      <c r="AK5702" s="3">
        <v>927.51400000000001</v>
      </c>
      <c r="AL5702" s="3">
        <v>1014.692</v>
      </c>
      <c r="AM5702" s="3">
        <v>1094.5050000000001</v>
      </c>
      <c r="AN5702" s="3">
        <v>1142.23</v>
      </c>
      <c r="AO5702" s="3">
        <v>1200.82</v>
      </c>
      <c r="AP5702" s="3">
        <v>1252.47</v>
      </c>
      <c r="AQ5702" s="3">
        <v>1330.527</v>
      </c>
      <c r="AR5702" s="3">
        <v>1417.683</v>
      </c>
      <c r="AS5702" s="3">
        <v>1497.2180000000001</v>
      </c>
      <c r="AT5702" s="3">
        <v>1558.807</v>
      </c>
      <c r="AU5702" s="3">
        <v>1615.0730000000001</v>
      </c>
      <c r="AV5702" s="3">
        <v>1673.961</v>
      </c>
      <c r="AW5702" s="3">
        <v>1771.307</v>
      </c>
      <c r="AX5702" s="3">
        <v>1866.49</v>
      </c>
      <c r="AY5702" s="3">
        <v>1956.32</v>
      </c>
      <c r="AZ5702" s="3">
        <v>2049.3629999999998</v>
      </c>
      <c r="BA5702">
        <v>2142.9499999999998</v>
      </c>
      <c r="BB5702">
        <v>2016</v>
      </c>
    </row>
    <row r="5703" spans="1:54" hidden="1" x14ac:dyDescent="0.2">
      <c r="A5703">
        <v>142</v>
      </c>
      <c r="B5703" t="s">
        <v>429</v>
      </c>
      <c r="C5703" t="s">
        <v>256</v>
      </c>
      <c r="D5703" t="s">
        <v>56</v>
      </c>
      <c r="E5703" t="s">
        <v>255</v>
      </c>
      <c r="F5703" t="s">
        <v>254</v>
      </c>
      <c r="G5703" t="s">
        <v>217</v>
      </c>
      <c r="I5703" t="s">
        <v>253</v>
      </c>
      <c r="J5703" s="3">
        <v>44.290999999999997</v>
      </c>
      <c r="K5703" s="3">
        <v>43.695999999999998</v>
      </c>
      <c r="L5703" s="3">
        <v>44.279000000000003</v>
      </c>
      <c r="M5703" s="3">
        <v>43.875</v>
      </c>
      <c r="N5703" s="3">
        <v>41.890999999999998</v>
      </c>
      <c r="O5703" s="3">
        <v>41.237000000000002</v>
      </c>
      <c r="P5703" s="3">
        <v>44.698</v>
      </c>
      <c r="Q5703" s="3">
        <v>46.968000000000004</v>
      </c>
      <c r="R5703" s="3">
        <v>48.848999999999997</v>
      </c>
      <c r="S5703" s="3">
        <v>48.505000000000003</v>
      </c>
      <c r="T5703" s="3">
        <v>49.390999999999998</v>
      </c>
      <c r="U5703" s="3">
        <v>50.436999999999998</v>
      </c>
      <c r="V5703" s="3">
        <v>51.787999999999997</v>
      </c>
      <c r="W5703" s="3">
        <v>50.698999999999998</v>
      </c>
      <c r="X5703" s="3">
        <v>49.811</v>
      </c>
      <c r="Y5703" s="3">
        <v>49.796999999999997</v>
      </c>
      <c r="Z5703" s="3">
        <v>47.475000000000001</v>
      </c>
      <c r="AA5703" s="3">
        <v>45.917999999999999</v>
      </c>
      <c r="AB5703" s="3">
        <v>48.268000000000001</v>
      </c>
      <c r="AC5703" s="3">
        <v>46.896999999999998</v>
      </c>
      <c r="AD5703" s="3">
        <v>41.744</v>
      </c>
      <c r="AE5703" s="3">
        <v>43.402999999999999</v>
      </c>
      <c r="AF5703" s="3">
        <v>45.774999999999999</v>
      </c>
      <c r="AG5703" s="3">
        <v>47.094000000000001</v>
      </c>
      <c r="AH5703" s="3">
        <v>44.161000000000001</v>
      </c>
      <c r="AI5703" s="3">
        <v>41.003</v>
      </c>
      <c r="AJ5703" s="3">
        <v>39.335999999999999</v>
      </c>
      <c r="AK5703" s="3">
        <v>39.451000000000001</v>
      </c>
      <c r="AL5703" s="3">
        <v>38.895000000000003</v>
      </c>
      <c r="AM5703" s="3">
        <v>45.018999999999998</v>
      </c>
      <c r="AN5703" s="3">
        <v>44.037999999999997</v>
      </c>
      <c r="AO5703" s="3">
        <v>42.951999999999998</v>
      </c>
      <c r="AP5703" s="3">
        <v>42.195</v>
      </c>
      <c r="AQ5703" s="3">
        <v>43.261000000000003</v>
      </c>
      <c r="AR5703" s="3">
        <v>45.054000000000002</v>
      </c>
      <c r="AS5703" s="3">
        <v>48.017000000000003</v>
      </c>
      <c r="AT5703" s="3">
        <v>50.009</v>
      </c>
      <c r="AU5703" s="3">
        <v>49.25</v>
      </c>
      <c r="AV5703" s="3">
        <v>48.009</v>
      </c>
      <c r="AW5703" s="3">
        <v>48.469000000000001</v>
      </c>
      <c r="AX5703" s="3">
        <v>48.926000000000002</v>
      </c>
      <c r="AY5703" s="3">
        <v>49.213000000000001</v>
      </c>
      <c r="AZ5703" s="3">
        <v>49.542999999999999</v>
      </c>
      <c r="BA5703">
        <v>49.780999999999999</v>
      </c>
      <c r="BB5703">
        <v>2016</v>
      </c>
    </row>
    <row r="5704" spans="1:54" hidden="1" x14ac:dyDescent="0.2">
      <c r="A5704">
        <v>142</v>
      </c>
      <c r="B5704" t="s">
        <v>429</v>
      </c>
      <c r="C5704" t="s">
        <v>252</v>
      </c>
      <c r="D5704" t="s">
        <v>56</v>
      </c>
      <c r="E5704" t="s">
        <v>250</v>
      </c>
      <c r="F5704" t="s">
        <v>249</v>
      </c>
      <c r="G5704" t="s">
        <v>225</v>
      </c>
      <c r="H5704" t="s">
        <v>222</v>
      </c>
      <c r="I5704" t="s">
        <v>1535</v>
      </c>
      <c r="J5704" s="3">
        <v>16.524000000000001</v>
      </c>
      <c r="K5704" s="3">
        <v>16.818000000000001</v>
      </c>
      <c r="L5704" s="3">
        <v>15.114000000000001</v>
      </c>
      <c r="M5704" s="3">
        <v>26.036000000000001</v>
      </c>
      <c r="N5704" s="3">
        <v>34.119999999999997</v>
      </c>
      <c r="O5704" s="3">
        <v>53.764000000000003</v>
      </c>
      <c r="P5704" s="3">
        <v>32.46</v>
      </c>
      <c r="Q5704" s="3">
        <v>27.149000000000001</v>
      </c>
      <c r="R5704" s="3">
        <v>15.920999999999999</v>
      </c>
      <c r="S5704" s="3">
        <v>11.131</v>
      </c>
      <c r="T5704" s="3">
        <v>14.827999999999999</v>
      </c>
      <c r="U5704" s="3">
        <v>-0.91</v>
      </c>
      <c r="V5704" s="3">
        <v>-16.911999999999999</v>
      </c>
      <c r="W5704" s="3">
        <v>-14.145</v>
      </c>
      <c r="X5704" s="3">
        <v>0.41699999999999998</v>
      </c>
      <c r="Y5704" s="3">
        <v>28.832999999999998</v>
      </c>
      <c r="Z5704" s="3">
        <v>64.004999999999995</v>
      </c>
      <c r="AA5704" s="3">
        <v>84.751000000000005</v>
      </c>
      <c r="AB5704" s="3">
        <v>36.061999999999998</v>
      </c>
      <c r="AC5704" s="3">
        <v>73.111999999999995</v>
      </c>
      <c r="AD5704" s="3">
        <v>229.26</v>
      </c>
      <c r="AE5704" s="3">
        <v>208.65600000000001</v>
      </c>
      <c r="AF5704" s="3">
        <v>140.893</v>
      </c>
      <c r="AG5704" s="3">
        <v>116.236</v>
      </c>
      <c r="AH5704" s="3">
        <v>194.131</v>
      </c>
      <c r="AI5704" s="3">
        <v>295.61099999999999</v>
      </c>
      <c r="AJ5704" s="3">
        <v>399.48399999999998</v>
      </c>
      <c r="AK5704" s="3">
        <v>399.11599999999999</v>
      </c>
      <c r="AL5704" s="3">
        <v>480.89800000000002</v>
      </c>
      <c r="AM5704" s="3">
        <v>250.87100000000001</v>
      </c>
      <c r="AN5704" s="3">
        <v>282.54500000000002</v>
      </c>
      <c r="AO5704" s="3">
        <v>368.31</v>
      </c>
      <c r="AP5704" s="3">
        <v>401.6</v>
      </c>
      <c r="AQ5704" s="3">
        <v>323.64699999999999</v>
      </c>
      <c r="AR5704" s="3">
        <v>268.45299999999997</v>
      </c>
      <c r="AS5704" s="3">
        <v>183.49100000000001</v>
      </c>
      <c r="AT5704" s="3">
        <v>121.678</v>
      </c>
      <c r="AU5704" s="3">
        <v>159.33199999999999</v>
      </c>
      <c r="AV5704" s="3">
        <v>128.298</v>
      </c>
      <c r="AW5704" s="3">
        <v>137.98400000000001</v>
      </c>
      <c r="AX5704" s="3">
        <v>152.30099999999999</v>
      </c>
      <c r="AY5704" s="3">
        <v>158.518</v>
      </c>
      <c r="AZ5704" s="3">
        <v>165.17</v>
      </c>
      <c r="BA5704">
        <v>177.57499999999999</v>
      </c>
      <c r="BB5704">
        <v>2016</v>
      </c>
    </row>
    <row r="5705" spans="1:54" hidden="1" x14ac:dyDescent="0.2">
      <c r="A5705">
        <v>142</v>
      </c>
      <c r="B5705" t="s">
        <v>429</v>
      </c>
      <c r="C5705" t="s">
        <v>251</v>
      </c>
      <c r="D5705" t="s">
        <v>56</v>
      </c>
      <c r="E5705" t="s">
        <v>250</v>
      </c>
      <c r="F5705" t="s">
        <v>249</v>
      </c>
      <c r="G5705" t="s">
        <v>217</v>
      </c>
      <c r="I5705" t="s">
        <v>248</v>
      </c>
      <c r="J5705" s="3">
        <v>5.1920000000000002</v>
      </c>
      <c r="K5705" s="3">
        <v>4.6070000000000002</v>
      </c>
      <c r="L5705" s="3">
        <v>3.738</v>
      </c>
      <c r="M5705" s="3">
        <v>5.79</v>
      </c>
      <c r="N5705" s="3">
        <v>6.7370000000000001</v>
      </c>
      <c r="O5705" s="3">
        <v>9.56</v>
      </c>
      <c r="P5705" s="3">
        <v>5.5780000000000003</v>
      </c>
      <c r="Q5705" s="3">
        <v>4.2759999999999998</v>
      </c>
      <c r="R5705" s="3">
        <v>2.3969999999999998</v>
      </c>
      <c r="S5705" s="3">
        <v>1.571</v>
      </c>
      <c r="T5705" s="3">
        <v>1.9770000000000001</v>
      </c>
      <c r="U5705" s="3">
        <v>-0.115</v>
      </c>
      <c r="V5705" s="3">
        <v>-2.08</v>
      </c>
      <c r="W5705" s="3">
        <v>-1.6539999999999999</v>
      </c>
      <c r="X5705" s="3">
        <v>4.5999999999999999E-2</v>
      </c>
      <c r="Y5705" s="3">
        <v>2.9940000000000002</v>
      </c>
      <c r="Z5705" s="3">
        <v>6.069</v>
      </c>
      <c r="AA5705" s="3">
        <v>7.4260000000000002</v>
      </c>
      <c r="AB5705" s="3">
        <v>3.1</v>
      </c>
      <c r="AC5705" s="3">
        <v>5.7759999999999998</v>
      </c>
      <c r="AD5705" s="3">
        <v>15.204000000000001</v>
      </c>
      <c r="AE5705" s="3">
        <v>13.336</v>
      </c>
      <c r="AF5705" s="3">
        <v>9.0310000000000006</v>
      </c>
      <c r="AG5705" s="3">
        <v>7.1769999999999996</v>
      </c>
      <c r="AH5705" s="3">
        <v>10.894</v>
      </c>
      <c r="AI5705" s="3">
        <v>14.863</v>
      </c>
      <c r="AJ5705" s="3">
        <v>18.033000000000001</v>
      </c>
      <c r="AK5705" s="3">
        <v>16.975999999999999</v>
      </c>
      <c r="AL5705" s="3">
        <v>18.434000000000001</v>
      </c>
      <c r="AM5705" s="3">
        <v>10.319000000000001</v>
      </c>
      <c r="AN5705" s="3">
        <v>10.893000000000001</v>
      </c>
      <c r="AO5705" s="3">
        <v>13.173999999999999</v>
      </c>
      <c r="AP5705" s="3">
        <v>13.53</v>
      </c>
      <c r="AQ5705" s="3">
        <v>10.523</v>
      </c>
      <c r="AR5705" s="3">
        <v>8.5310000000000006</v>
      </c>
      <c r="AS5705" s="3">
        <v>5.8849999999999998</v>
      </c>
      <c r="AT5705" s="3">
        <v>3.9039999999999999</v>
      </c>
      <c r="AU5705" s="3">
        <v>4.859</v>
      </c>
      <c r="AV5705" s="3">
        <v>3.68</v>
      </c>
      <c r="AW5705" s="3">
        <v>3.7759999999999998</v>
      </c>
      <c r="AX5705" s="3">
        <v>3.992</v>
      </c>
      <c r="AY5705" s="3">
        <v>3.988</v>
      </c>
      <c r="AZ5705" s="3">
        <v>3.9929999999999999</v>
      </c>
      <c r="BA5705">
        <v>4.125</v>
      </c>
      <c r="BB5705">
        <v>2016</v>
      </c>
    </row>
    <row r="5706" spans="1:54" hidden="1" x14ac:dyDescent="0.2">
      <c r="A5706">
        <v>142</v>
      </c>
      <c r="B5706" t="s">
        <v>429</v>
      </c>
      <c r="C5706" t="s">
        <v>247</v>
      </c>
      <c r="D5706" t="s">
        <v>56</v>
      </c>
      <c r="E5706" t="s">
        <v>245</v>
      </c>
      <c r="F5706" t="s">
        <v>244</v>
      </c>
      <c r="G5706" t="s">
        <v>225</v>
      </c>
      <c r="H5706" t="s">
        <v>222</v>
      </c>
      <c r="I5706" t="s">
        <v>1535</v>
      </c>
      <c r="J5706" s="3">
        <v>-7.0590000000000002</v>
      </c>
      <c r="K5706" s="3">
        <v>-9.8490000000000002</v>
      </c>
      <c r="L5706" s="3">
        <v>-13.172000000000001</v>
      </c>
      <c r="M5706" s="3">
        <v>-15.842000000000001</v>
      </c>
      <c r="N5706" s="3">
        <v>-16.361000000000001</v>
      </c>
      <c r="O5706" s="3">
        <v>-14.362</v>
      </c>
      <c r="P5706" s="3">
        <v>-10.336</v>
      </c>
      <c r="Q5706" s="3">
        <v>-12.458</v>
      </c>
      <c r="R5706" s="3">
        <v>-17.95</v>
      </c>
      <c r="S5706" s="3">
        <v>-31.443000000000001</v>
      </c>
      <c r="T5706" s="3">
        <v>-39.162999999999997</v>
      </c>
      <c r="U5706" s="3">
        <v>-53.734000000000002</v>
      </c>
      <c r="V5706" s="3">
        <v>-60.796999999999997</v>
      </c>
      <c r="W5706" s="3">
        <v>-58.375999999999998</v>
      </c>
      <c r="X5706" s="3">
        <v>-51.893000000000001</v>
      </c>
      <c r="Y5706" s="3">
        <v>-39.094999999999999</v>
      </c>
      <c r="Z5706" s="3">
        <v>-31.401</v>
      </c>
      <c r="AA5706" s="3">
        <v>-28.497</v>
      </c>
      <c r="AB5706" s="3">
        <v>-42.832000000000001</v>
      </c>
      <c r="AC5706" s="3">
        <v>-37.158999999999999</v>
      </c>
      <c r="AD5706" s="3">
        <v>-15.23</v>
      </c>
      <c r="AE5706" s="3">
        <v>-17.327999999999999</v>
      </c>
      <c r="AF5706" s="3">
        <v>-33.136000000000003</v>
      </c>
      <c r="AG5706" s="3">
        <v>-39.613999999999997</v>
      </c>
      <c r="AH5706" s="3">
        <v>-43.692</v>
      </c>
      <c r="AI5706" s="3">
        <v>-46.039000000000001</v>
      </c>
      <c r="AJ5706" s="3">
        <v>-42.664999999999999</v>
      </c>
      <c r="AK5706" s="3">
        <v>-44.686</v>
      </c>
      <c r="AL5706" s="3">
        <v>-54.805</v>
      </c>
      <c r="AM5706" s="3">
        <v>-94.941000000000003</v>
      </c>
      <c r="AN5706" s="3">
        <v>-102.97499999999999</v>
      </c>
      <c r="AO5706" s="3">
        <v>-95.927000000000007</v>
      </c>
      <c r="AP5706" s="3">
        <v>-111.221</v>
      </c>
      <c r="AQ5706" s="3">
        <v>-125.319</v>
      </c>
      <c r="AR5706" s="3">
        <v>-149.35400000000001</v>
      </c>
      <c r="AS5706" s="3">
        <v>-172.511</v>
      </c>
      <c r="AT5706" s="3">
        <v>-198.71799999999999</v>
      </c>
      <c r="AU5706" s="3">
        <v>-216.60300000000001</v>
      </c>
      <c r="AV5706" s="3">
        <v>-229.81100000000001</v>
      </c>
      <c r="AW5706" s="3">
        <v>-243.71899999999999</v>
      </c>
      <c r="AX5706" s="3">
        <v>-257.774</v>
      </c>
      <c r="AY5706" s="3">
        <v>-271.18299999999999</v>
      </c>
      <c r="AZ5706" s="3">
        <v>-283.12799999999999</v>
      </c>
      <c r="BA5706">
        <v>-295.149</v>
      </c>
      <c r="BB5706">
        <v>2016</v>
      </c>
    </row>
    <row r="5707" spans="1:54" hidden="1" x14ac:dyDescent="0.2">
      <c r="A5707">
        <v>142</v>
      </c>
      <c r="B5707" t="s">
        <v>429</v>
      </c>
      <c r="C5707" t="s">
        <v>246</v>
      </c>
      <c r="D5707" t="s">
        <v>56</v>
      </c>
      <c r="E5707" t="s">
        <v>245</v>
      </c>
      <c r="F5707" t="s">
        <v>244</v>
      </c>
      <c r="G5707" t="s">
        <v>243</v>
      </c>
      <c r="I5707" t="s">
        <v>362</v>
      </c>
      <c r="J5707" s="3">
        <v>-2.67</v>
      </c>
      <c r="K5707" s="3">
        <v>-3.2290000000000001</v>
      </c>
      <c r="L5707" s="3">
        <v>-3.8170000000000002</v>
      </c>
      <c r="M5707" s="3">
        <v>-4.1859999999999999</v>
      </c>
      <c r="N5707" s="3">
        <v>-3.9580000000000002</v>
      </c>
      <c r="O5707" s="3">
        <v>-3.194</v>
      </c>
      <c r="P5707" s="3">
        <v>-2.2850000000000001</v>
      </c>
      <c r="Q5707" s="3">
        <v>-2.5569999999999999</v>
      </c>
      <c r="R5707" s="3">
        <v>-3.423</v>
      </c>
      <c r="S5707" s="3">
        <v>-5.6550000000000002</v>
      </c>
      <c r="T5707" s="3">
        <v>-6.6820000000000004</v>
      </c>
      <c r="U5707" s="3">
        <v>-8.86</v>
      </c>
      <c r="V5707" s="3">
        <v>-9.8650000000000002</v>
      </c>
      <c r="W5707" s="3">
        <v>-8.9450000000000003</v>
      </c>
      <c r="X5707" s="3">
        <v>-7.7789999999999999</v>
      </c>
      <c r="Y5707" s="3">
        <v>-5.516</v>
      </c>
      <c r="Z5707" s="3">
        <v>-4.13</v>
      </c>
      <c r="AA5707" s="3">
        <v>-3.5230000000000001</v>
      </c>
      <c r="AB5707" s="3">
        <v>-5.1050000000000004</v>
      </c>
      <c r="AC5707" s="3">
        <v>-4.016</v>
      </c>
      <c r="AD5707" s="3">
        <v>-1.39</v>
      </c>
      <c r="AE5707" s="3">
        <v>-1.52</v>
      </c>
      <c r="AF5707" s="3">
        <v>-2.8889999999999998</v>
      </c>
      <c r="AG5707" s="3">
        <v>-3.2770000000000001</v>
      </c>
      <c r="AH5707" s="3">
        <v>-3.3079999999999998</v>
      </c>
      <c r="AI5707" s="3">
        <v>-3.077</v>
      </c>
      <c r="AJ5707" s="3">
        <v>-2.52</v>
      </c>
      <c r="AK5707" s="3">
        <v>-2.496</v>
      </c>
      <c r="AL5707" s="3">
        <v>-2.74</v>
      </c>
      <c r="AM5707" s="3">
        <v>-4.891</v>
      </c>
      <c r="AN5707" s="3">
        <v>-4.9009999999999998</v>
      </c>
      <c r="AO5707" s="3">
        <v>-4.1239999999999997</v>
      </c>
      <c r="AP5707" s="3">
        <v>-4.5259999999999998</v>
      </c>
      <c r="AQ5707" s="3">
        <v>-4.8719999999999999</v>
      </c>
      <c r="AR5707" s="3">
        <v>-5.6680000000000001</v>
      </c>
      <c r="AS5707" s="3">
        <v>-6.5679999999999996</v>
      </c>
      <c r="AT5707" s="3">
        <v>-7.5149999999999997</v>
      </c>
      <c r="AU5707" s="3">
        <v>-7.8150000000000004</v>
      </c>
      <c r="AV5707" s="3">
        <v>-7.8129999999999997</v>
      </c>
      <c r="AW5707" s="3">
        <v>-7.8860000000000001</v>
      </c>
      <c r="AX5707" s="3">
        <v>-7.9640000000000004</v>
      </c>
      <c r="AY5707" s="3">
        <v>-8.016</v>
      </c>
      <c r="AZ5707" s="3">
        <v>-8.0180000000000007</v>
      </c>
      <c r="BA5707">
        <v>-8.0079999999999991</v>
      </c>
      <c r="BB5707">
        <v>2016</v>
      </c>
    </row>
    <row r="5708" spans="1:54" hidden="1" x14ac:dyDescent="0.2">
      <c r="A5708">
        <v>142</v>
      </c>
      <c r="B5708" t="s">
        <v>429</v>
      </c>
      <c r="C5708" t="s">
        <v>242</v>
      </c>
      <c r="D5708" t="s">
        <v>56</v>
      </c>
      <c r="E5708" t="s">
        <v>240</v>
      </c>
      <c r="F5708" t="s">
        <v>239</v>
      </c>
      <c r="G5708" t="s">
        <v>225</v>
      </c>
      <c r="H5708" t="s">
        <v>222</v>
      </c>
      <c r="I5708" t="s">
        <v>1535</v>
      </c>
      <c r="J5708" s="3">
        <v>16.350000000000001</v>
      </c>
      <c r="K5708" s="3">
        <v>15.269</v>
      </c>
      <c r="L5708" s="3">
        <v>12.083</v>
      </c>
      <c r="M5708" s="3">
        <v>22.335000000000001</v>
      </c>
      <c r="N5708" s="3">
        <v>25.899000000000001</v>
      </c>
      <c r="O5708" s="3">
        <v>43.706000000000003</v>
      </c>
      <c r="P5708" s="3">
        <v>17.736999999999998</v>
      </c>
      <c r="Q5708" s="3">
        <v>7.585</v>
      </c>
      <c r="R5708" s="3">
        <v>-7.1950000000000003</v>
      </c>
      <c r="S5708" s="3">
        <v>-12.958</v>
      </c>
      <c r="T5708" s="3">
        <v>-10.904</v>
      </c>
      <c r="U5708" s="3">
        <v>-28.94</v>
      </c>
      <c r="V5708" s="3">
        <v>-43.023000000000003</v>
      </c>
      <c r="W5708" s="3">
        <v>-37.600999999999999</v>
      </c>
      <c r="X5708" s="3">
        <v>-18.545999999999999</v>
      </c>
      <c r="Y5708" s="3">
        <v>10.712999999999999</v>
      </c>
      <c r="Z5708" s="3">
        <v>46.469000000000001</v>
      </c>
      <c r="AA5708" s="3">
        <v>68.213999999999999</v>
      </c>
      <c r="AB5708" s="3">
        <v>20.632000000000001</v>
      </c>
      <c r="AC5708" s="3">
        <v>51.722000000000001</v>
      </c>
      <c r="AD5708" s="3">
        <v>201.70099999999999</v>
      </c>
      <c r="AE5708" s="3">
        <v>175.35300000000001</v>
      </c>
      <c r="AF5708" s="3">
        <v>108.691</v>
      </c>
      <c r="AG5708" s="3">
        <v>86.349000000000004</v>
      </c>
      <c r="AH5708" s="3">
        <v>159.99799999999999</v>
      </c>
      <c r="AI5708" s="3">
        <v>257.77100000000002</v>
      </c>
      <c r="AJ5708" s="3">
        <v>351.97399999999999</v>
      </c>
      <c r="AK5708" s="3">
        <v>332.11599999999999</v>
      </c>
      <c r="AL5708" s="3">
        <v>403.64800000000002</v>
      </c>
      <c r="AM5708" s="3">
        <v>193.351</v>
      </c>
      <c r="AN5708" s="3">
        <v>228.64500000000001</v>
      </c>
      <c r="AO5708" s="3">
        <v>310.25</v>
      </c>
      <c r="AP5708" s="3">
        <v>346.96</v>
      </c>
      <c r="AQ5708" s="3">
        <v>266.81200000000001</v>
      </c>
      <c r="AR5708" s="3">
        <v>200.84100000000001</v>
      </c>
      <c r="AS5708" s="3">
        <v>106.41800000000001</v>
      </c>
      <c r="AT5708" s="3">
        <v>50.37</v>
      </c>
      <c r="AU5708" s="3">
        <v>83.783000000000001</v>
      </c>
      <c r="AV5708" s="3">
        <v>47.057000000000002</v>
      </c>
      <c r="AW5708" s="3">
        <v>53.189</v>
      </c>
      <c r="AX5708" s="3">
        <v>64.153000000000006</v>
      </c>
      <c r="AY5708" s="3">
        <v>66.909000000000006</v>
      </c>
      <c r="AZ5708" s="3">
        <v>70.132000000000005</v>
      </c>
      <c r="BA5708">
        <v>78.89</v>
      </c>
      <c r="BB5708">
        <v>2016</v>
      </c>
    </row>
    <row r="5709" spans="1:54" hidden="1" x14ac:dyDescent="0.2">
      <c r="A5709">
        <v>142</v>
      </c>
      <c r="B5709" t="s">
        <v>429</v>
      </c>
      <c r="C5709" t="s">
        <v>241</v>
      </c>
      <c r="D5709" t="s">
        <v>56</v>
      </c>
      <c r="E5709" t="s">
        <v>240</v>
      </c>
      <c r="F5709" t="s">
        <v>239</v>
      </c>
      <c r="G5709" t="s">
        <v>217</v>
      </c>
      <c r="I5709" t="s">
        <v>238</v>
      </c>
      <c r="J5709" s="3">
        <v>5.1369999999999996</v>
      </c>
      <c r="K5709" s="3">
        <v>4.1829999999999998</v>
      </c>
      <c r="L5709" s="3">
        <v>2.988</v>
      </c>
      <c r="M5709" s="3">
        <v>4.9669999999999996</v>
      </c>
      <c r="N5709" s="3">
        <v>5.1139999999999999</v>
      </c>
      <c r="O5709" s="3">
        <v>7.7709999999999999</v>
      </c>
      <c r="P5709" s="3">
        <v>3.048</v>
      </c>
      <c r="Q5709" s="3">
        <v>1.1950000000000001</v>
      </c>
      <c r="R5709" s="3">
        <v>-1.083</v>
      </c>
      <c r="S5709" s="3">
        <v>-1.829</v>
      </c>
      <c r="T5709" s="3">
        <v>-1.454</v>
      </c>
      <c r="U5709" s="3">
        <v>-3.6629999999999998</v>
      </c>
      <c r="V5709" s="3">
        <v>-5.2910000000000004</v>
      </c>
      <c r="W5709" s="3">
        <v>-4.3959999999999999</v>
      </c>
      <c r="X5709" s="3">
        <v>-2.0670000000000002</v>
      </c>
      <c r="Y5709" s="3">
        <v>1.1120000000000001</v>
      </c>
      <c r="Z5709" s="3">
        <v>4.4059999999999997</v>
      </c>
      <c r="AA5709" s="3">
        <v>5.9770000000000003</v>
      </c>
      <c r="AB5709" s="3">
        <v>1.774</v>
      </c>
      <c r="AC5709" s="3">
        <v>4.0860000000000003</v>
      </c>
      <c r="AD5709" s="3">
        <v>13.375999999999999</v>
      </c>
      <c r="AE5709" s="3">
        <v>11.208</v>
      </c>
      <c r="AF5709" s="3">
        <v>6.9669999999999996</v>
      </c>
      <c r="AG5709" s="3">
        <v>5.3310000000000004</v>
      </c>
      <c r="AH5709" s="3">
        <v>8.9789999999999992</v>
      </c>
      <c r="AI5709" s="3">
        <v>12.96</v>
      </c>
      <c r="AJ5709" s="3">
        <v>15.888</v>
      </c>
      <c r="AK5709" s="3">
        <v>14.125999999999999</v>
      </c>
      <c r="AL5709" s="3">
        <v>15.473000000000001</v>
      </c>
      <c r="AM5709" s="3">
        <v>7.9530000000000003</v>
      </c>
      <c r="AN5709" s="3">
        <v>8.8149999999999995</v>
      </c>
      <c r="AO5709" s="3">
        <v>11.097</v>
      </c>
      <c r="AP5709" s="3">
        <v>11.689</v>
      </c>
      <c r="AQ5709" s="3">
        <v>8.6750000000000007</v>
      </c>
      <c r="AR5709" s="3">
        <v>6.383</v>
      </c>
      <c r="AS5709" s="3">
        <v>3.4129999999999998</v>
      </c>
      <c r="AT5709" s="3">
        <v>1.6160000000000001</v>
      </c>
      <c r="AU5709" s="3">
        <v>2.5550000000000002</v>
      </c>
      <c r="AV5709" s="3">
        <v>1.35</v>
      </c>
      <c r="AW5709" s="3">
        <v>1.4550000000000001</v>
      </c>
      <c r="AX5709" s="3">
        <v>1.6819999999999999</v>
      </c>
      <c r="AY5709" s="3">
        <v>1.6830000000000001</v>
      </c>
      <c r="AZ5709" s="3">
        <v>1.6950000000000001</v>
      </c>
      <c r="BA5709">
        <v>1.833</v>
      </c>
      <c r="BB5709">
        <v>2016</v>
      </c>
    </row>
    <row r="5710" spans="1:54" hidden="1" x14ac:dyDescent="0.2">
      <c r="A5710">
        <v>142</v>
      </c>
      <c r="B5710" t="s">
        <v>429</v>
      </c>
      <c r="C5710" t="s">
        <v>237</v>
      </c>
      <c r="D5710" t="s">
        <v>56</v>
      </c>
      <c r="E5710" t="s">
        <v>235</v>
      </c>
      <c r="F5710" t="s">
        <v>234</v>
      </c>
      <c r="G5710" t="s">
        <v>225</v>
      </c>
      <c r="H5710" t="s">
        <v>222</v>
      </c>
      <c r="I5710" t="s">
        <v>1535</v>
      </c>
      <c r="J5710" s="3">
        <v>0.36499999999999999</v>
      </c>
      <c r="K5710" s="3">
        <v>-2.3610000000000002</v>
      </c>
      <c r="L5710" s="3">
        <v>-5.6109999999999998</v>
      </c>
      <c r="M5710" s="3">
        <v>-11.038</v>
      </c>
      <c r="N5710" s="3">
        <v>-18.515999999999998</v>
      </c>
      <c r="O5710" s="3">
        <v>-26.222999999999999</v>
      </c>
      <c r="P5710" s="3">
        <v>-35.341000000000001</v>
      </c>
      <c r="Q5710" s="3">
        <v>-39.24</v>
      </c>
      <c r="R5710" s="3">
        <v>-69.683999999999997</v>
      </c>
      <c r="S5710" s="3">
        <v>-72.426000000000002</v>
      </c>
      <c r="T5710" s="3">
        <v>-76.531999999999996</v>
      </c>
      <c r="U5710" s="3">
        <v>-95.531000000000006</v>
      </c>
      <c r="V5710" s="3">
        <v>-92.075000000000003</v>
      </c>
      <c r="W5710" s="3">
        <v>-89.305000000000007</v>
      </c>
      <c r="X5710" s="3">
        <v>-88.721999999999994</v>
      </c>
      <c r="Y5710" s="3">
        <v>-126.631</v>
      </c>
      <c r="Z5710" s="3">
        <v>-152.81700000000001</v>
      </c>
      <c r="AA5710" s="3">
        <v>-188.19</v>
      </c>
      <c r="AB5710" s="3">
        <v>-212.43299999999999</v>
      </c>
      <c r="AC5710" s="3">
        <v>-243.298</v>
      </c>
      <c r="AD5710" s="3">
        <v>-331.72500000000002</v>
      </c>
      <c r="AE5710" s="3">
        <v>-475.21199999999999</v>
      </c>
      <c r="AF5710" s="3">
        <v>-469.66899999999998</v>
      </c>
      <c r="AG5710" s="3">
        <v>-556.74300000000005</v>
      </c>
      <c r="AH5710" s="3">
        <v>-701.23900000000003</v>
      </c>
      <c r="AI5710" s="3">
        <v>-902.077</v>
      </c>
      <c r="AJ5710" s="3">
        <v>-1178.6859999999999</v>
      </c>
      <c r="AK5710" s="3">
        <v>-1197.1880000000001</v>
      </c>
      <c r="AL5710" s="3">
        <v>-1275.0519999999999</v>
      </c>
      <c r="AM5710" s="3">
        <v>-1065.0129999999999</v>
      </c>
      <c r="AN5710" s="3">
        <v>-1229.3</v>
      </c>
      <c r="AO5710" s="3">
        <v>-1350.75</v>
      </c>
      <c r="AP5710" s="3">
        <v>-1479.424</v>
      </c>
      <c r="AQ5710" s="3">
        <v>-1882.259</v>
      </c>
      <c r="AR5710" s="3">
        <v>-2391.1419999999998</v>
      </c>
      <c r="AS5710" s="3">
        <v>-2704.1770000000001</v>
      </c>
      <c r="AT5710" s="3">
        <v>-2733.6410000000001</v>
      </c>
      <c r="AU5710" s="3">
        <v>-2966.817</v>
      </c>
      <c r="AV5710" s="3">
        <v>-3162.1770000000001</v>
      </c>
      <c r="AW5710" s="3">
        <v>-3366.2370000000001</v>
      </c>
      <c r="AX5710" s="3">
        <v>-3586.9769999999999</v>
      </c>
      <c r="AY5710" s="3">
        <v>-3827.0369999999998</v>
      </c>
      <c r="AZ5710" s="3">
        <v>-4076.1570000000002</v>
      </c>
      <c r="BA5710">
        <v>-4346.1570000000002</v>
      </c>
      <c r="BB5710">
        <v>2016</v>
      </c>
    </row>
    <row r="5711" spans="1:54" hidden="1" x14ac:dyDescent="0.2">
      <c r="A5711">
        <v>142</v>
      </c>
      <c r="B5711" t="s">
        <v>429</v>
      </c>
      <c r="C5711" t="s">
        <v>236</v>
      </c>
      <c r="D5711" t="s">
        <v>56</v>
      </c>
      <c r="E5711" t="s">
        <v>235</v>
      </c>
      <c r="F5711" t="s">
        <v>234</v>
      </c>
      <c r="G5711" t="s">
        <v>217</v>
      </c>
      <c r="I5711" t="s">
        <v>354</v>
      </c>
      <c r="J5711" s="3">
        <v>0.115</v>
      </c>
      <c r="K5711" s="3">
        <v>-0.64700000000000002</v>
      </c>
      <c r="L5711" s="3">
        <v>-1.3879999999999999</v>
      </c>
      <c r="M5711" s="3">
        <v>-2.4550000000000001</v>
      </c>
      <c r="N5711" s="3">
        <v>-3.6560000000000001</v>
      </c>
      <c r="O5711" s="3">
        <v>-4.6630000000000003</v>
      </c>
      <c r="P5711" s="3">
        <v>-6.0730000000000004</v>
      </c>
      <c r="Q5711" s="3">
        <v>-6.181</v>
      </c>
      <c r="R5711" s="3">
        <v>-10.493</v>
      </c>
      <c r="S5711" s="3">
        <v>-10.220000000000001</v>
      </c>
      <c r="T5711" s="3">
        <v>-10.206</v>
      </c>
      <c r="U5711" s="3">
        <v>-12.090999999999999</v>
      </c>
      <c r="V5711" s="3">
        <v>-11.324</v>
      </c>
      <c r="W5711" s="3">
        <v>-10.44</v>
      </c>
      <c r="X5711" s="3">
        <v>-9.8879999999999999</v>
      </c>
      <c r="Y5711" s="3">
        <v>-13.148</v>
      </c>
      <c r="Z5711" s="3">
        <v>-14.49</v>
      </c>
      <c r="AA5711" s="3">
        <v>-16.489000000000001</v>
      </c>
      <c r="AB5711" s="3">
        <v>-18.263000000000002</v>
      </c>
      <c r="AC5711" s="3">
        <v>-19.222000000000001</v>
      </c>
      <c r="AD5711" s="3">
        <v>-21.998999999999999</v>
      </c>
      <c r="AE5711" s="3">
        <v>-30.373000000000001</v>
      </c>
      <c r="AF5711" s="3">
        <v>-30.103000000000002</v>
      </c>
      <c r="AG5711" s="3">
        <v>-34.375</v>
      </c>
      <c r="AH5711" s="3">
        <v>-39.351999999999997</v>
      </c>
      <c r="AI5711" s="3">
        <v>-45.354999999999997</v>
      </c>
      <c r="AJ5711" s="3">
        <v>-53.206000000000003</v>
      </c>
      <c r="AK5711" s="3">
        <v>-50.921999999999997</v>
      </c>
      <c r="AL5711" s="3">
        <v>-48.875</v>
      </c>
      <c r="AM5711" s="3">
        <v>-43.805999999999997</v>
      </c>
      <c r="AN5711" s="3">
        <v>-47.395000000000003</v>
      </c>
      <c r="AO5711" s="3">
        <v>-48.314</v>
      </c>
      <c r="AP5711" s="3">
        <v>-49.841000000000001</v>
      </c>
      <c r="AQ5711" s="3">
        <v>-61.2</v>
      </c>
      <c r="AR5711" s="3">
        <v>-75.989999999999995</v>
      </c>
      <c r="AS5711" s="3">
        <v>-86.724999999999994</v>
      </c>
      <c r="AT5711" s="3">
        <v>-87.7</v>
      </c>
      <c r="AU5711" s="3">
        <v>-90.468999999999994</v>
      </c>
      <c r="AV5711" s="3">
        <v>-90.691000000000003</v>
      </c>
      <c r="AW5711" s="3">
        <v>-92.111000000000004</v>
      </c>
      <c r="AX5711" s="3">
        <v>-94.025000000000006</v>
      </c>
      <c r="AY5711" s="3">
        <v>-96.272999999999996</v>
      </c>
      <c r="AZ5711" s="3">
        <v>-98.540999999999997</v>
      </c>
      <c r="BA5711">
        <v>-100.96299999999999</v>
      </c>
      <c r="BB5711">
        <v>2016</v>
      </c>
    </row>
    <row r="5712" spans="1:54" hidden="1" x14ac:dyDescent="0.2">
      <c r="A5712">
        <v>142</v>
      </c>
      <c r="B5712" t="s">
        <v>429</v>
      </c>
      <c r="C5712" t="s">
        <v>233</v>
      </c>
      <c r="D5712" t="s">
        <v>56</v>
      </c>
      <c r="E5712" t="s">
        <v>231</v>
      </c>
      <c r="F5712" t="s">
        <v>230</v>
      </c>
      <c r="G5712" t="s">
        <v>225</v>
      </c>
      <c r="H5712" t="s">
        <v>222</v>
      </c>
      <c r="I5712" t="s">
        <v>1535</v>
      </c>
      <c r="J5712" s="3">
        <v>148.667</v>
      </c>
      <c r="K5712" s="3">
        <v>155.16499999999999</v>
      </c>
      <c r="L5712" s="3">
        <v>152.441</v>
      </c>
      <c r="M5712" s="3">
        <v>155.953</v>
      </c>
      <c r="N5712" s="3">
        <v>174.70500000000001</v>
      </c>
      <c r="O5712" s="3">
        <v>203.40799999999999</v>
      </c>
      <c r="P5712" s="3">
        <v>262.19</v>
      </c>
      <c r="Q5712" s="3">
        <v>239.55799999999999</v>
      </c>
      <c r="R5712" s="3">
        <v>210.96299999999999</v>
      </c>
      <c r="S5712" s="3">
        <v>224.48099999999999</v>
      </c>
      <c r="T5712" s="3">
        <v>212.61099999999999</v>
      </c>
      <c r="U5712" s="3">
        <v>303.714</v>
      </c>
      <c r="V5712" s="3">
        <v>358.38400000000001</v>
      </c>
      <c r="W5712" s="3">
        <v>449.56799999999998</v>
      </c>
      <c r="X5712" s="3">
        <v>445.11799999999999</v>
      </c>
      <c r="Y5712" s="3">
        <v>308.87299999999999</v>
      </c>
      <c r="Z5712" s="3">
        <v>293.62900000000002</v>
      </c>
      <c r="AA5712" s="3">
        <v>287.28800000000001</v>
      </c>
      <c r="AB5712" s="3">
        <v>266.83499999999998</v>
      </c>
      <c r="AC5712" s="3">
        <v>307.82400000000001</v>
      </c>
      <c r="AD5712" s="3">
        <v>423.70400000000001</v>
      </c>
      <c r="AE5712" s="3">
        <v>417.76100000000002</v>
      </c>
      <c r="AF5712" s="3">
        <v>522.55399999999997</v>
      </c>
      <c r="AG5712" s="3">
        <v>691.07899999999995</v>
      </c>
      <c r="AH5712" s="3">
        <v>774.673</v>
      </c>
      <c r="AI5712" s="3">
        <v>835.51700000000005</v>
      </c>
      <c r="AJ5712" s="3">
        <v>1159.3109999999999</v>
      </c>
      <c r="AK5712" s="3">
        <v>1156.1559999999999</v>
      </c>
      <c r="AL5712" s="3">
        <v>1231.4159999999999</v>
      </c>
      <c r="AM5712" s="3">
        <v>1019.784</v>
      </c>
      <c r="AN5712" s="3">
        <v>1097.3109999999999</v>
      </c>
      <c r="AO5712" s="3">
        <v>806.38400000000001</v>
      </c>
      <c r="AP5712" s="3">
        <v>895.548</v>
      </c>
      <c r="AQ5712" s="3">
        <v>935.90499999999997</v>
      </c>
      <c r="AR5712" s="3">
        <v>890.31899999999996</v>
      </c>
      <c r="AS5712" s="3">
        <v>1032.886</v>
      </c>
      <c r="AT5712" s="3">
        <v>1142.5619999999999</v>
      </c>
      <c r="AU5712" s="3">
        <v>1202.0650000000001</v>
      </c>
      <c r="AV5712" s="3">
        <v>1278.08</v>
      </c>
      <c r="AW5712" s="3">
        <v>1339.587</v>
      </c>
      <c r="AX5712" s="3">
        <v>1398.376</v>
      </c>
      <c r="AY5712" s="3">
        <v>1457.126</v>
      </c>
      <c r="AZ5712" s="3">
        <v>1516.2570000000001</v>
      </c>
      <c r="BA5712">
        <v>1577.913</v>
      </c>
      <c r="BB5712">
        <v>2016</v>
      </c>
    </row>
    <row r="5713" spans="1:54" hidden="1" x14ac:dyDescent="0.2">
      <c r="A5713">
        <v>142</v>
      </c>
      <c r="B5713" t="s">
        <v>429</v>
      </c>
      <c r="C5713" t="s">
        <v>232</v>
      </c>
      <c r="D5713" t="s">
        <v>56</v>
      </c>
      <c r="E5713" t="s">
        <v>231</v>
      </c>
      <c r="F5713" t="s">
        <v>230</v>
      </c>
      <c r="G5713" t="s">
        <v>217</v>
      </c>
      <c r="I5713" t="s">
        <v>229</v>
      </c>
      <c r="J5713" s="3">
        <v>46.71</v>
      </c>
      <c r="K5713" s="3">
        <v>42.509</v>
      </c>
      <c r="L5713" s="3">
        <v>37.703000000000003</v>
      </c>
      <c r="M5713" s="3">
        <v>34.682000000000002</v>
      </c>
      <c r="N5713" s="3">
        <v>34.494</v>
      </c>
      <c r="O5713" s="3">
        <v>36.167999999999999</v>
      </c>
      <c r="P5713" s="3">
        <v>45.057000000000002</v>
      </c>
      <c r="Q5713" s="3">
        <v>37.732999999999997</v>
      </c>
      <c r="R5713" s="3">
        <v>31.768000000000001</v>
      </c>
      <c r="S5713" s="3">
        <v>31.678000000000001</v>
      </c>
      <c r="T5713" s="3">
        <v>28.353000000000002</v>
      </c>
      <c r="U5713" s="3">
        <v>38.441000000000003</v>
      </c>
      <c r="V5713" s="3">
        <v>44.076999999999998</v>
      </c>
      <c r="W5713" s="3">
        <v>52.555999999999997</v>
      </c>
      <c r="X5713" s="3">
        <v>49.609000000000002</v>
      </c>
      <c r="Y5713" s="3">
        <v>32.07</v>
      </c>
      <c r="Z5713" s="3">
        <v>27.841000000000001</v>
      </c>
      <c r="AA5713" s="3">
        <v>25.170999999999999</v>
      </c>
      <c r="AB5713" s="3">
        <v>22.94</v>
      </c>
      <c r="AC5713" s="3">
        <v>24.32</v>
      </c>
      <c r="AD5713" s="3">
        <v>28.099</v>
      </c>
      <c r="AE5713" s="3">
        <v>26.701000000000001</v>
      </c>
      <c r="AF5713" s="3">
        <v>33.493000000000002</v>
      </c>
      <c r="AG5713" s="3">
        <v>42.668999999999997</v>
      </c>
      <c r="AH5713" s="3">
        <v>43.472999999999999</v>
      </c>
      <c r="AI5713" s="3">
        <v>42.008000000000003</v>
      </c>
      <c r="AJ5713" s="3">
        <v>52.332000000000001</v>
      </c>
      <c r="AK5713" s="3">
        <v>49.177</v>
      </c>
      <c r="AL5713" s="3">
        <v>47.203000000000003</v>
      </c>
      <c r="AM5713" s="3">
        <v>41.945999999999998</v>
      </c>
      <c r="AN5713" s="3">
        <v>42.305999999999997</v>
      </c>
      <c r="AO5713" s="3">
        <v>28.843</v>
      </c>
      <c r="AP5713" s="3">
        <v>30.170999999999999</v>
      </c>
      <c r="AQ5713" s="3">
        <v>30.43</v>
      </c>
      <c r="AR5713" s="3">
        <v>28.294</v>
      </c>
      <c r="AS5713" s="3">
        <v>33.125</v>
      </c>
      <c r="AT5713" s="3">
        <v>36.655000000000001</v>
      </c>
      <c r="AU5713" s="3">
        <v>36.655000000000001</v>
      </c>
      <c r="AV5713" s="3">
        <v>36.655000000000001</v>
      </c>
      <c r="AW5713" s="3">
        <v>36.655000000000001</v>
      </c>
      <c r="AX5713" s="3">
        <v>36.655000000000001</v>
      </c>
      <c r="AY5713" s="3">
        <v>36.655000000000001</v>
      </c>
      <c r="AZ5713" s="3">
        <v>36.655000000000001</v>
      </c>
      <c r="BA5713">
        <v>36.655000000000001</v>
      </c>
      <c r="BB5713">
        <v>2016</v>
      </c>
    </row>
    <row r="5714" spans="1:54" hidden="1" x14ac:dyDescent="0.2">
      <c r="A5714">
        <v>142</v>
      </c>
      <c r="B5714" t="s">
        <v>429</v>
      </c>
      <c r="C5714" t="s">
        <v>228</v>
      </c>
      <c r="D5714" t="s">
        <v>56</v>
      </c>
      <c r="E5714" t="s">
        <v>227</v>
      </c>
      <c r="F5714" t="s">
        <v>226</v>
      </c>
      <c r="G5714" t="s">
        <v>225</v>
      </c>
      <c r="H5714" t="s">
        <v>222</v>
      </c>
      <c r="I5714" t="s">
        <v>1535</v>
      </c>
      <c r="J5714" s="3">
        <v>318.27800000000002</v>
      </c>
      <c r="K5714" s="3">
        <v>365.01299999999998</v>
      </c>
      <c r="L5714" s="3">
        <v>404.32499999999999</v>
      </c>
      <c r="M5714" s="3">
        <v>449.65800000000002</v>
      </c>
      <c r="N5714" s="3">
        <v>506.48599999999999</v>
      </c>
      <c r="O5714" s="3">
        <v>562.40200000000004</v>
      </c>
      <c r="P5714" s="3">
        <v>581.91300000000001</v>
      </c>
      <c r="Q5714" s="3">
        <v>634.875</v>
      </c>
      <c r="R5714" s="3">
        <v>664.08500000000004</v>
      </c>
      <c r="S5714" s="3">
        <v>708.63599999999997</v>
      </c>
      <c r="T5714" s="3">
        <v>749.86099999999999</v>
      </c>
      <c r="U5714" s="3">
        <v>790.08799999999997</v>
      </c>
      <c r="V5714" s="3">
        <v>813.09400000000005</v>
      </c>
      <c r="W5714" s="3">
        <v>855.40099999999995</v>
      </c>
      <c r="X5714" s="3">
        <v>897.24400000000003</v>
      </c>
      <c r="Y5714" s="3">
        <v>963.12300000000005</v>
      </c>
      <c r="Z5714" s="3">
        <v>1054.6559999999999</v>
      </c>
      <c r="AA5714" s="3">
        <v>1141.3230000000001</v>
      </c>
      <c r="AB5714" s="3">
        <v>1163.191</v>
      </c>
      <c r="AC5714" s="3">
        <v>1265.701</v>
      </c>
      <c r="AD5714" s="3">
        <v>1507.885</v>
      </c>
      <c r="AE5714" s="3">
        <v>1564.585</v>
      </c>
      <c r="AF5714" s="3">
        <v>1560.181</v>
      </c>
      <c r="AG5714" s="3">
        <v>1619.6130000000001</v>
      </c>
      <c r="AH5714" s="3">
        <v>1781.981</v>
      </c>
      <c r="AI5714" s="3">
        <v>1988.941</v>
      </c>
      <c r="AJ5714" s="3">
        <v>2215.3130000000001</v>
      </c>
      <c r="AK5714" s="3">
        <v>2351.0259999999998</v>
      </c>
      <c r="AL5714" s="3">
        <v>2608.7939999999999</v>
      </c>
      <c r="AM5714" s="3">
        <v>2431.1979999999999</v>
      </c>
      <c r="AN5714" s="3">
        <v>2593.739</v>
      </c>
      <c r="AO5714" s="3">
        <v>2795.7539999999999</v>
      </c>
      <c r="AP5714" s="3">
        <v>2968.2579999999998</v>
      </c>
      <c r="AQ5714" s="3">
        <v>3075.576</v>
      </c>
      <c r="AR5714" s="3">
        <v>3146.665</v>
      </c>
      <c r="AS5714" s="3">
        <v>3118.116</v>
      </c>
      <c r="AT5714" s="3">
        <v>3117.0329999999999</v>
      </c>
      <c r="AU5714" s="3">
        <v>3279.364</v>
      </c>
      <c r="AV5714" s="3">
        <v>3486.741</v>
      </c>
      <c r="AW5714" s="3">
        <v>3654.538</v>
      </c>
      <c r="AX5714" s="3">
        <v>3814.92</v>
      </c>
      <c r="AY5714" s="3">
        <v>3975.1959999999999</v>
      </c>
      <c r="AZ5714" s="3">
        <v>4136.5140000000001</v>
      </c>
      <c r="BA5714">
        <v>4304.7179999999998</v>
      </c>
      <c r="BB5714">
        <v>2016</v>
      </c>
    </row>
    <row r="5715" spans="1:54" hidden="1" x14ac:dyDescent="0.2">
      <c r="A5715">
        <v>142</v>
      </c>
      <c r="B5715" t="s">
        <v>429</v>
      </c>
      <c r="C5715" t="s">
        <v>224</v>
      </c>
      <c r="D5715" t="s">
        <v>56</v>
      </c>
      <c r="E5715" t="s">
        <v>219</v>
      </c>
      <c r="F5715" t="s">
        <v>218</v>
      </c>
      <c r="G5715" t="s">
        <v>223</v>
      </c>
      <c r="H5715" t="s">
        <v>222</v>
      </c>
      <c r="I5715" t="s">
        <v>1536</v>
      </c>
      <c r="J5715" s="3">
        <v>1.079</v>
      </c>
      <c r="K5715" s="3">
        <v>2.17</v>
      </c>
      <c r="L5715" s="3">
        <v>0.52700000000000002</v>
      </c>
      <c r="M5715" s="3">
        <v>2.4449999999999998</v>
      </c>
      <c r="N5715" s="3">
        <v>3.278</v>
      </c>
      <c r="O5715" s="3">
        <v>3.036</v>
      </c>
      <c r="P5715" s="3">
        <v>-4.6900000000000004</v>
      </c>
      <c r="Q5715" s="3">
        <v>-4.3529999999999998</v>
      </c>
      <c r="R5715" s="3">
        <v>-4.0209999999999999</v>
      </c>
      <c r="S5715" s="3">
        <v>-9.4E-2</v>
      </c>
      <c r="T5715" s="3">
        <v>2.9430000000000001</v>
      </c>
      <c r="U5715" s="3">
        <v>4.3819999999999997</v>
      </c>
      <c r="V5715" s="3">
        <v>4.47</v>
      </c>
      <c r="W5715" s="3">
        <v>3.5219999999999998</v>
      </c>
      <c r="X5715" s="3">
        <v>3.7360000000000002</v>
      </c>
      <c r="Y5715" s="3">
        <v>5.3179999999999996</v>
      </c>
      <c r="Z5715" s="3">
        <v>11.004</v>
      </c>
      <c r="AA5715" s="3">
        <v>9.9380000000000006</v>
      </c>
      <c r="AB5715" s="3">
        <v>-0.47599999999999998</v>
      </c>
      <c r="AC5715" s="3">
        <v>8.9160000000000004</v>
      </c>
      <c r="AD5715" s="3">
        <v>25.265000000000001</v>
      </c>
      <c r="AE5715" s="3">
        <v>27.529</v>
      </c>
      <c r="AF5715" s="3">
        <v>24.09</v>
      </c>
      <c r="AG5715" s="3">
        <v>27.571999999999999</v>
      </c>
      <c r="AH5715" s="3">
        <v>32.726999999999997</v>
      </c>
      <c r="AI5715" s="3">
        <v>50.112000000000002</v>
      </c>
      <c r="AJ5715" s="3">
        <v>55.780999999999999</v>
      </c>
      <c r="AK5715" s="3">
        <v>49.036999999999999</v>
      </c>
      <c r="AL5715" s="3">
        <v>72.391000000000005</v>
      </c>
      <c r="AM5715" s="3">
        <v>41.484999999999999</v>
      </c>
      <c r="AN5715" s="3">
        <v>46.970999999999997</v>
      </c>
      <c r="AO5715" s="3">
        <v>61.716999999999999</v>
      </c>
      <c r="AP5715" s="3">
        <v>63.725000000000001</v>
      </c>
      <c r="AQ5715" s="3">
        <v>53.709000000000003</v>
      </c>
      <c r="AR5715" s="3">
        <v>52.514000000000003</v>
      </c>
      <c r="AS5715" s="3">
        <v>30.565000000000001</v>
      </c>
      <c r="AT5715" s="3">
        <v>14.087999999999999</v>
      </c>
      <c r="AU5715" s="3">
        <v>20.344000000000001</v>
      </c>
      <c r="AV5715" s="3">
        <v>27.088000000000001</v>
      </c>
      <c r="AW5715" s="3">
        <v>29.689</v>
      </c>
      <c r="AX5715" s="3">
        <v>31.72</v>
      </c>
      <c r="AY5715" s="3">
        <v>33.737000000000002</v>
      </c>
      <c r="AZ5715" s="3">
        <v>35.165999999999997</v>
      </c>
      <c r="BA5715">
        <v>36.618000000000002</v>
      </c>
      <c r="BB5715">
        <v>2017</v>
      </c>
    </row>
    <row r="5716" spans="1:54" hidden="1" x14ac:dyDescent="0.2">
      <c r="A5716">
        <v>142</v>
      </c>
      <c r="B5716" t="s">
        <v>429</v>
      </c>
      <c r="C5716" t="s">
        <v>220</v>
      </c>
      <c r="D5716" t="s">
        <v>56</v>
      </c>
      <c r="E5716" t="s">
        <v>219</v>
      </c>
      <c r="F5716" t="s">
        <v>218</v>
      </c>
      <c r="G5716" t="s">
        <v>217</v>
      </c>
      <c r="I5716" t="s">
        <v>216</v>
      </c>
      <c r="J5716" s="3">
        <v>1.6739999999999999</v>
      </c>
      <c r="K5716" s="3">
        <v>3.4119999999999999</v>
      </c>
      <c r="L5716" s="3">
        <v>0.84199999999999997</v>
      </c>
      <c r="M5716" s="3">
        <v>3.9670000000000001</v>
      </c>
      <c r="N5716" s="3">
        <v>5.2830000000000004</v>
      </c>
      <c r="O5716" s="3">
        <v>4.641</v>
      </c>
      <c r="P5716" s="3">
        <v>-5.96</v>
      </c>
      <c r="Q5716" s="3">
        <v>-4.6189999999999998</v>
      </c>
      <c r="R5716" s="3">
        <v>-3.9460000000000002</v>
      </c>
      <c r="S5716" s="3">
        <v>-9.0999999999999998E-2</v>
      </c>
      <c r="T5716" s="3">
        <v>2.4569999999999999</v>
      </c>
      <c r="U5716" s="3">
        <v>3.5960000000000001</v>
      </c>
      <c r="V5716" s="3">
        <v>3.4159999999999999</v>
      </c>
      <c r="W5716" s="3">
        <v>2.9209999999999998</v>
      </c>
      <c r="X5716" s="3">
        <v>2.9390000000000001</v>
      </c>
      <c r="Y5716" s="3">
        <v>3.4980000000000002</v>
      </c>
      <c r="Z5716" s="3">
        <v>6.7290000000000001</v>
      </c>
      <c r="AA5716" s="3">
        <v>6.1589999999999998</v>
      </c>
      <c r="AB5716" s="3">
        <v>-0.309</v>
      </c>
      <c r="AC5716" s="3">
        <v>5.4939999999999998</v>
      </c>
      <c r="AD5716" s="3">
        <v>14.747999999999999</v>
      </c>
      <c r="AE5716" s="3">
        <v>15.821</v>
      </c>
      <c r="AF5716" s="3">
        <v>12.327</v>
      </c>
      <c r="AG5716" s="3">
        <v>12.053000000000001</v>
      </c>
      <c r="AH5716" s="3">
        <v>12.38</v>
      </c>
      <c r="AI5716" s="3">
        <v>16.231999999999999</v>
      </c>
      <c r="AJ5716" s="3">
        <v>16.149000000000001</v>
      </c>
      <c r="AK5716" s="3">
        <v>12.226000000000001</v>
      </c>
      <c r="AL5716" s="3">
        <v>15.65</v>
      </c>
      <c r="AM5716" s="3">
        <v>10.73</v>
      </c>
      <c r="AN5716" s="3">
        <v>10.946</v>
      </c>
      <c r="AO5716" s="3">
        <v>12.372</v>
      </c>
      <c r="AP5716" s="3">
        <v>12.49</v>
      </c>
      <c r="AQ5716" s="3">
        <v>10.26</v>
      </c>
      <c r="AR5716" s="3">
        <v>10.516999999999999</v>
      </c>
      <c r="AS5716" s="3">
        <v>7.9050000000000002</v>
      </c>
      <c r="AT5716" s="3">
        <v>3.7970000000000002</v>
      </c>
      <c r="AU5716" s="3">
        <v>5.1319999999999997</v>
      </c>
      <c r="AV5716" s="3">
        <v>6.1109999999999998</v>
      </c>
      <c r="AW5716" s="3">
        <v>6.452</v>
      </c>
      <c r="AX5716" s="3">
        <v>6.6779999999999999</v>
      </c>
      <c r="AY5716" s="3">
        <v>6.891</v>
      </c>
      <c r="AZ5716" s="3">
        <v>6.9630000000000001</v>
      </c>
      <c r="BA5716">
        <v>7.0339999999999998</v>
      </c>
      <c r="BB5716">
        <v>2017</v>
      </c>
    </row>
    <row r="5717" spans="1:54" x14ac:dyDescent="0.2">
      <c r="A5717">
        <v>449</v>
      </c>
      <c r="B5717" t="s">
        <v>428</v>
      </c>
      <c r="C5717" t="s">
        <v>352</v>
      </c>
      <c r="D5717" t="s">
        <v>193</v>
      </c>
      <c r="E5717" t="s">
        <v>349</v>
      </c>
      <c r="F5717" t="s">
        <v>351</v>
      </c>
      <c r="G5717" t="s">
        <v>225</v>
      </c>
      <c r="H5717" t="s">
        <v>222</v>
      </c>
      <c r="I5717" t="s">
        <v>1537</v>
      </c>
      <c r="J5717" s="3">
        <v>4.4950000000000001</v>
      </c>
      <c r="K5717" s="3">
        <v>5.2640000000000002</v>
      </c>
      <c r="L5717" s="3">
        <v>5.8689999999999998</v>
      </c>
      <c r="M5717" s="3">
        <v>6.8049999999999997</v>
      </c>
      <c r="N5717" s="3">
        <v>7.7510000000000003</v>
      </c>
      <c r="O5717" s="3">
        <v>8.8770000000000007</v>
      </c>
      <c r="P5717" s="3">
        <v>9.0670000000000002</v>
      </c>
      <c r="Q5717" s="3">
        <v>8.7050000000000001</v>
      </c>
      <c r="R5717" s="3">
        <v>9.1620000000000008</v>
      </c>
      <c r="S5717" s="3">
        <v>9.4350000000000005</v>
      </c>
      <c r="T5717" s="3">
        <v>10.226000000000001</v>
      </c>
      <c r="U5717" s="3">
        <v>10.843999999999999</v>
      </c>
      <c r="V5717" s="3">
        <v>11.765000000000001</v>
      </c>
      <c r="W5717" s="3">
        <v>12.488</v>
      </c>
      <c r="X5717" s="3">
        <v>12.968</v>
      </c>
      <c r="Y5717" s="3">
        <v>13.593999999999999</v>
      </c>
      <c r="Z5717" s="3">
        <v>13.987</v>
      </c>
      <c r="AA5717" s="3">
        <v>14.851000000000001</v>
      </c>
      <c r="AB5717" s="3">
        <v>15.253</v>
      </c>
      <c r="AC5717" s="3">
        <v>15.303000000000001</v>
      </c>
      <c r="AD5717" s="3">
        <v>16.305</v>
      </c>
      <c r="AE5717" s="3">
        <v>17.036000000000001</v>
      </c>
      <c r="AF5717" s="3">
        <v>16.849</v>
      </c>
      <c r="AG5717" s="3">
        <v>16.399999999999999</v>
      </c>
      <c r="AH5717" s="3">
        <v>16.611000000000001</v>
      </c>
      <c r="AI5717" s="3">
        <v>17.024999999999999</v>
      </c>
      <c r="AJ5717" s="3">
        <v>17.940000000000001</v>
      </c>
      <c r="AK5717" s="3">
        <v>18.738</v>
      </c>
      <c r="AL5717" s="3">
        <v>20.274999999999999</v>
      </c>
      <c r="AM5717" s="3">
        <v>21.513999999999999</v>
      </c>
      <c r="AN5717" s="3">
        <v>22.547999999999998</v>
      </c>
      <c r="AO5717" s="3">
        <v>22.297999999999998</v>
      </c>
      <c r="AP5717" s="3">
        <v>24.379000000000001</v>
      </c>
      <c r="AQ5717" s="3">
        <v>25.445</v>
      </c>
      <c r="AR5717" s="3">
        <v>26.145</v>
      </c>
      <c r="AS5717" s="3">
        <v>27.384</v>
      </c>
      <c r="AT5717" s="3">
        <v>27.872</v>
      </c>
      <c r="AU5717" s="3">
        <v>27.795999999999999</v>
      </c>
      <c r="AV5717" s="3">
        <v>28.373999999999999</v>
      </c>
      <c r="AW5717" s="3">
        <v>29.556999999999999</v>
      </c>
      <c r="AX5717" s="3">
        <v>30.216000000000001</v>
      </c>
      <c r="AY5717" s="3">
        <v>30.765000000000001</v>
      </c>
      <c r="AZ5717" s="3">
        <v>31.451000000000001</v>
      </c>
      <c r="BA5717">
        <v>32.164999999999999</v>
      </c>
      <c r="BB5717">
        <v>2015</v>
      </c>
    </row>
    <row r="5718" spans="1:54" hidden="1" x14ac:dyDescent="0.2">
      <c r="A5718">
        <v>449</v>
      </c>
      <c r="B5718" t="s">
        <v>428</v>
      </c>
      <c r="C5718" t="s">
        <v>350</v>
      </c>
      <c r="D5718" t="s">
        <v>193</v>
      </c>
      <c r="E5718" t="s">
        <v>349</v>
      </c>
      <c r="F5718" t="s">
        <v>348</v>
      </c>
      <c r="G5718" t="s">
        <v>275</v>
      </c>
      <c r="I5718" t="s">
        <v>347</v>
      </c>
      <c r="J5718" s="3">
        <v>6.0789999999999997</v>
      </c>
      <c r="K5718" s="3">
        <v>17.096</v>
      </c>
      <c r="L5718" s="3">
        <v>11.500999999999999</v>
      </c>
      <c r="M5718" s="3">
        <v>15.946999999999999</v>
      </c>
      <c r="N5718" s="3">
        <v>13.904</v>
      </c>
      <c r="O5718" s="3">
        <v>14.523</v>
      </c>
      <c r="P5718" s="3">
        <v>2.145</v>
      </c>
      <c r="Q5718" s="3">
        <v>-3.992</v>
      </c>
      <c r="R5718" s="3">
        <v>5.2450000000000001</v>
      </c>
      <c r="S5718" s="3">
        <v>2.9830000000000001</v>
      </c>
      <c r="T5718" s="3">
        <v>8.3780000000000001</v>
      </c>
      <c r="U5718" s="3">
        <v>6.0439999999999996</v>
      </c>
      <c r="V5718" s="3">
        <v>8.4920000000000009</v>
      </c>
      <c r="W5718" s="3">
        <v>6.1440000000000001</v>
      </c>
      <c r="X5718" s="3">
        <v>3.8450000000000002</v>
      </c>
      <c r="Y5718" s="3">
        <v>4.8310000000000004</v>
      </c>
      <c r="Z5718" s="3">
        <v>2.8889999999999998</v>
      </c>
      <c r="AA5718" s="3">
        <v>6.1779999999999999</v>
      </c>
      <c r="AB5718" s="3">
        <v>2.7040000000000002</v>
      </c>
      <c r="AC5718" s="3">
        <v>0.33200000000000002</v>
      </c>
      <c r="AD5718" s="3">
        <v>6.5490000000000004</v>
      </c>
      <c r="AE5718" s="3">
        <v>4.4829999999999997</v>
      </c>
      <c r="AF5718" s="3">
        <v>-1.101</v>
      </c>
      <c r="AG5718" s="3">
        <v>-2.6669999999999998</v>
      </c>
      <c r="AH5718" s="3">
        <v>1.2909999999999999</v>
      </c>
      <c r="AI5718" s="3">
        <v>2.4900000000000002</v>
      </c>
      <c r="AJ5718" s="3">
        <v>5.3730000000000002</v>
      </c>
      <c r="AK5718" s="3">
        <v>4.452</v>
      </c>
      <c r="AL5718" s="3">
        <v>8.2010000000000005</v>
      </c>
      <c r="AM5718" s="3">
        <v>6.1120000000000001</v>
      </c>
      <c r="AN5718" s="3">
        <v>4.8029999999999999</v>
      </c>
      <c r="AO5718" s="3">
        <v>-1.107</v>
      </c>
      <c r="AP5718" s="3">
        <v>9.3320000000000007</v>
      </c>
      <c r="AQ5718" s="3">
        <v>4.3730000000000002</v>
      </c>
      <c r="AR5718" s="3">
        <v>2.7519999999999998</v>
      </c>
      <c r="AS5718" s="3">
        <v>4.7389999999999999</v>
      </c>
      <c r="AT5718" s="3">
        <v>1.782</v>
      </c>
      <c r="AU5718" s="3">
        <v>-0.27300000000000002</v>
      </c>
      <c r="AV5718" s="3">
        <v>2.0790000000000002</v>
      </c>
      <c r="AW5718" s="3">
        <v>4.1689999999999996</v>
      </c>
      <c r="AX5718" s="3">
        <v>2.2290000000000001</v>
      </c>
      <c r="AY5718" s="3">
        <v>1.819</v>
      </c>
      <c r="AZ5718" s="3">
        <v>2.23</v>
      </c>
      <c r="BA5718">
        <v>2.2709999999999999</v>
      </c>
      <c r="BB5718">
        <v>2015</v>
      </c>
    </row>
    <row r="5719" spans="1:54" hidden="1" x14ac:dyDescent="0.2">
      <c r="A5719">
        <v>449</v>
      </c>
      <c r="B5719" t="s">
        <v>428</v>
      </c>
      <c r="C5719" t="s">
        <v>346</v>
      </c>
      <c r="D5719" t="s">
        <v>193</v>
      </c>
      <c r="E5719" t="s">
        <v>342</v>
      </c>
      <c r="F5719" t="s">
        <v>345</v>
      </c>
      <c r="G5719" t="s">
        <v>225</v>
      </c>
      <c r="H5719" t="s">
        <v>222</v>
      </c>
      <c r="I5719" t="s">
        <v>1537</v>
      </c>
      <c r="J5719" s="3">
        <v>2.1909999999999998</v>
      </c>
      <c r="K5719" s="3">
        <v>2.6659999999999999</v>
      </c>
      <c r="L5719" s="3">
        <v>2.798</v>
      </c>
      <c r="M5719" s="3">
        <v>2.9329999999999998</v>
      </c>
      <c r="N5719" s="3">
        <v>3.2320000000000002</v>
      </c>
      <c r="O5719" s="3">
        <v>3.5910000000000002</v>
      </c>
      <c r="P5719" s="3">
        <v>3.1429999999999998</v>
      </c>
      <c r="Q5719" s="3">
        <v>3.3180000000000001</v>
      </c>
      <c r="R5719" s="3">
        <v>3.2250000000000001</v>
      </c>
      <c r="S5719" s="3">
        <v>3.6040000000000001</v>
      </c>
      <c r="T5719" s="3">
        <v>4.4930000000000003</v>
      </c>
      <c r="U5719" s="3">
        <v>4.3609999999999998</v>
      </c>
      <c r="V5719" s="3">
        <v>4.7880000000000003</v>
      </c>
      <c r="W5719" s="3">
        <v>4.8040000000000003</v>
      </c>
      <c r="X5719" s="3">
        <v>4.9669999999999996</v>
      </c>
      <c r="Y5719" s="3">
        <v>5.3070000000000004</v>
      </c>
      <c r="Z5719" s="3">
        <v>5.8739999999999997</v>
      </c>
      <c r="AA5719" s="3">
        <v>6.09</v>
      </c>
      <c r="AB5719" s="3">
        <v>5.3819999999999997</v>
      </c>
      <c r="AC5719" s="3">
        <v>5.9960000000000004</v>
      </c>
      <c r="AD5719" s="3">
        <v>7.5010000000000003</v>
      </c>
      <c r="AE5719" s="3">
        <v>7.4790000000000001</v>
      </c>
      <c r="AF5719" s="3">
        <v>7.7450000000000001</v>
      </c>
      <c r="AG5719" s="3">
        <v>8.3179999999999996</v>
      </c>
      <c r="AH5719" s="3">
        <v>9.5220000000000002</v>
      </c>
      <c r="AI5719" s="3">
        <v>11.951000000000001</v>
      </c>
      <c r="AJ5719" s="3">
        <v>14.31</v>
      </c>
      <c r="AK5719" s="3">
        <v>16.181999999999999</v>
      </c>
      <c r="AL5719" s="3">
        <v>23.417999999999999</v>
      </c>
      <c r="AM5719" s="3">
        <v>18.606000000000002</v>
      </c>
      <c r="AN5719" s="3">
        <v>22.547999999999998</v>
      </c>
      <c r="AO5719" s="3">
        <v>26.122</v>
      </c>
      <c r="AP5719" s="3">
        <v>29.486999999999998</v>
      </c>
      <c r="AQ5719" s="3">
        <v>30.352</v>
      </c>
      <c r="AR5719" s="3">
        <v>31.173999999999999</v>
      </c>
      <c r="AS5719" s="3">
        <v>26.494</v>
      </c>
      <c r="AT5719" s="3">
        <v>25.693999999999999</v>
      </c>
      <c r="AU5719" s="3">
        <v>28.558</v>
      </c>
      <c r="AV5719" s="3">
        <v>31.766999999999999</v>
      </c>
      <c r="AW5719" s="3">
        <v>32.927</v>
      </c>
      <c r="AX5719" s="3">
        <v>33.749000000000002</v>
      </c>
      <c r="AY5719" s="3">
        <v>34.832000000000001</v>
      </c>
      <c r="AZ5719" s="3">
        <v>36.210999999999999</v>
      </c>
      <c r="BA5719">
        <v>37.761000000000003</v>
      </c>
      <c r="BB5719">
        <v>2015</v>
      </c>
    </row>
    <row r="5720" spans="1:54" hidden="1" x14ac:dyDescent="0.2">
      <c r="A5720">
        <v>449</v>
      </c>
      <c r="B5720" t="s">
        <v>428</v>
      </c>
      <c r="C5720" t="s">
        <v>344</v>
      </c>
      <c r="D5720" t="s">
        <v>193</v>
      </c>
      <c r="E5720" t="s">
        <v>342</v>
      </c>
      <c r="F5720" t="s">
        <v>343</v>
      </c>
      <c r="G5720" t="s">
        <v>223</v>
      </c>
      <c r="H5720" t="s">
        <v>222</v>
      </c>
      <c r="I5720" t="s">
        <v>310</v>
      </c>
      <c r="J5720" s="3">
        <v>6.3419999999999996</v>
      </c>
      <c r="K5720" s="3">
        <v>7.7190000000000003</v>
      </c>
      <c r="L5720" s="3">
        <v>8.1010000000000009</v>
      </c>
      <c r="M5720" s="3">
        <v>8.4909999999999997</v>
      </c>
      <c r="N5720" s="3">
        <v>9.3580000000000005</v>
      </c>
      <c r="O5720" s="3">
        <v>10.395</v>
      </c>
      <c r="P5720" s="3">
        <v>8.2289999999999992</v>
      </c>
      <c r="Q5720" s="3">
        <v>8.6280000000000001</v>
      </c>
      <c r="R5720" s="3">
        <v>8.3859999999999992</v>
      </c>
      <c r="S5720" s="3">
        <v>9.3719999999999999</v>
      </c>
      <c r="T5720" s="3">
        <v>11.686</v>
      </c>
      <c r="U5720" s="3">
        <v>11.342000000000001</v>
      </c>
      <c r="V5720" s="3">
        <v>12.452</v>
      </c>
      <c r="W5720" s="3">
        <v>12.494</v>
      </c>
      <c r="X5720" s="3">
        <v>12.919</v>
      </c>
      <c r="Y5720" s="3">
        <v>13.803000000000001</v>
      </c>
      <c r="Z5720" s="3">
        <v>15.276999999999999</v>
      </c>
      <c r="AA5720" s="3">
        <v>15.837999999999999</v>
      </c>
      <c r="AB5720" s="3">
        <v>13.997</v>
      </c>
      <c r="AC5720" s="3">
        <v>15.593999999999999</v>
      </c>
      <c r="AD5720" s="3">
        <v>19.507999999999999</v>
      </c>
      <c r="AE5720" s="3">
        <v>19.452000000000002</v>
      </c>
      <c r="AF5720" s="3">
        <v>20.143000000000001</v>
      </c>
      <c r="AG5720" s="3">
        <v>21.634</v>
      </c>
      <c r="AH5720" s="3">
        <v>24.763999999999999</v>
      </c>
      <c r="AI5720" s="3">
        <v>31.082000000000001</v>
      </c>
      <c r="AJ5720" s="3">
        <v>37.216000000000001</v>
      </c>
      <c r="AK5720" s="3">
        <v>42.085999999999999</v>
      </c>
      <c r="AL5720" s="3">
        <v>60.905999999999999</v>
      </c>
      <c r="AM5720" s="3">
        <v>48.389000000000003</v>
      </c>
      <c r="AN5720" s="3">
        <v>58.642000000000003</v>
      </c>
      <c r="AO5720" s="3">
        <v>67.936999999999998</v>
      </c>
      <c r="AP5720" s="3">
        <v>76.688999999999993</v>
      </c>
      <c r="AQ5720" s="3">
        <v>78.938999999999993</v>
      </c>
      <c r="AR5720" s="3">
        <v>81.076999999999998</v>
      </c>
      <c r="AS5720" s="3">
        <v>68.905000000000001</v>
      </c>
      <c r="AT5720" s="3">
        <v>66.823999999999998</v>
      </c>
      <c r="AU5720" s="3">
        <v>74.274000000000001</v>
      </c>
      <c r="AV5720" s="3">
        <v>82.62</v>
      </c>
      <c r="AW5720" s="3">
        <v>85.635999999999996</v>
      </c>
      <c r="AX5720" s="3">
        <v>87.775000000000006</v>
      </c>
      <c r="AY5720" s="3">
        <v>90.59</v>
      </c>
      <c r="AZ5720" s="3">
        <v>94.176000000000002</v>
      </c>
      <c r="BA5720">
        <v>98.206999999999994</v>
      </c>
      <c r="BB5720">
        <v>2015</v>
      </c>
    </row>
    <row r="5721" spans="1:54" hidden="1" x14ac:dyDescent="0.2">
      <c r="A5721">
        <v>449</v>
      </c>
      <c r="B5721" t="s">
        <v>428</v>
      </c>
      <c r="C5721" t="s">
        <v>213</v>
      </c>
      <c r="D5721" t="s">
        <v>193</v>
      </c>
      <c r="E5721" t="s">
        <v>342</v>
      </c>
      <c r="F5721" t="s">
        <v>341</v>
      </c>
      <c r="G5721" t="s">
        <v>323</v>
      </c>
      <c r="H5721" t="s">
        <v>222</v>
      </c>
      <c r="I5721" t="s">
        <v>310</v>
      </c>
      <c r="J5721" s="3">
        <v>11.808</v>
      </c>
      <c r="K5721" s="3">
        <v>15.117000000000001</v>
      </c>
      <c r="L5721" s="3">
        <v>17.902000000000001</v>
      </c>
      <c r="M5721" s="3">
        <v>21.576000000000001</v>
      </c>
      <c r="N5721" s="3">
        <v>25.448</v>
      </c>
      <c r="O5721" s="3">
        <v>30.077000000000002</v>
      </c>
      <c r="P5721" s="3">
        <v>31.341000000000001</v>
      </c>
      <c r="Q5721" s="3">
        <v>30.858000000000001</v>
      </c>
      <c r="R5721" s="3">
        <v>33.613999999999997</v>
      </c>
      <c r="S5721" s="3">
        <v>35.962000000000003</v>
      </c>
      <c r="T5721" s="3">
        <v>40.417000000000002</v>
      </c>
      <c r="U5721" s="3">
        <v>44.286000000000001</v>
      </c>
      <c r="V5721" s="3">
        <v>49.142000000000003</v>
      </c>
      <c r="W5721" s="3">
        <v>53.402999999999999</v>
      </c>
      <c r="X5721" s="3">
        <v>56.636000000000003</v>
      </c>
      <c r="Y5721" s="3">
        <v>60.610999999999997</v>
      </c>
      <c r="Z5721" s="3">
        <v>63.5</v>
      </c>
      <c r="AA5721" s="3">
        <v>68.576999999999998</v>
      </c>
      <c r="AB5721" s="3">
        <v>71.195999999999998</v>
      </c>
      <c r="AC5721" s="3">
        <v>72.525000000000006</v>
      </c>
      <c r="AD5721" s="3">
        <v>79.033000000000001</v>
      </c>
      <c r="AE5721" s="3">
        <v>84.457999999999998</v>
      </c>
      <c r="AF5721" s="3">
        <v>84.811000000000007</v>
      </c>
      <c r="AG5721" s="3">
        <v>84.195999999999998</v>
      </c>
      <c r="AH5721" s="3">
        <v>87.628</v>
      </c>
      <c r="AI5721" s="3">
        <v>92.698999999999998</v>
      </c>
      <c r="AJ5721" s="3">
        <v>100.681</v>
      </c>
      <c r="AK5721" s="3">
        <v>107.962</v>
      </c>
      <c r="AL5721" s="3">
        <v>119.107</v>
      </c>
      <c r="AM5721" s="3">
        <v>127.34699999999999</v>
      </c>
      <c r="AN5721" s="3">
        <v>135.09399999999999</v>
      </c>
      <c r="AO5721" s="3">
        <v>136.357</v>
      </c>
      <c r="AP5721" s="3">
        <v>151.827</v>
      </c>
      <c r="AQ5721" s="3">
        <v>161.02600000000001</v>
      </c>
      <c r="AR5721" s="3">
        <v>168.42699999999999</v>
      </c>
      <c r="AS5721" s="3">
        <v>178.322</v>
      </c>
      <c r="AT5721" s="3">
        <v>183.815</v>
      </c>
      <c r="AU5721" s="3">
        <v>186.61199999999999</v>
      </c>
      <c r="AV5721" s="3">
        <v>194.82</v>
      </c>
      <c r="AW5721" s="3">
        <v>207.34200000000001</v>
      </c>
      <c r="AX5721" s="3">
        <v>216.12899999999999</v>
      </c>
      <c r="AY5721" s="3">
        <v>224.255</v>
      </c>
      <c r="AZ5721" s="3">
        <v>233.191</v>
      </c>
      <c r="BA5721">
        <v>242.63499999999999</v>
      </c>
      <c r="BB5721">
        <v>2015</v>
      </c>
    </row>
    <row r="5722" spans="1:54" hidden="1" x14ac:dyDescent="0.2">
      <c r="A5722">
        <v>449</v>
      </c>
      <c r="B5722" t="s">
        <v>428</v>
      </c>
      <c r="C5722" t="s">
        <v>340</v>
      </c>
      <c r="D5722" t="s">
        <v>193</v>
      </c>
      <c r="E5722" t="s">
        <v>339</v>
      </c>
      <c r="F5722" t="s">
        <v>338</v>
      </c>
      <c r="G5722" t="s">
        <v>295</v>
      </c>
      <c r="I5722" t="s">
        <v>337</v>
      </c>
      <c r="J5722" s="3">
        <v>48.73</v>
      </c>
      <c r="K5722" s="3">
        <v>50.654000000000003</v>
      </c>
      <c r="L5722" s="3">
        <v>47.671999999999997</v>
      </c>
      <c r="M5722" s="3">
        <v>43.095999999999997</v>
      </c>
      <c r="N5722" s="3">
        <v>41.698</v>
      </c>
      <c r="O5722" s="3">
        <v>40.448</v>
      </c>
      <c r="P5722" s="3">
        <v>34.667000000000002</v>
      </c>
      <c r="Q5722" s="3">
        <v>38.11</v>
      </c>
      <c r="R5722" s="3">
        <v>35.195</v>
      </c>
      <c r="S5722" s="3">
        <v>38.192999999999998</v>
      </c>
      <c r="T5722" s="3">
        <v>43.939</v>
      </c>
      <c r="U5722" s="3">
        <v>40.215000000000003</v>
      </c>
      <c r="V5722" s="3">
        <v>40.698</v>
      </c>
      <c r="W5722" s="3">
        <v>38.469000000000001</v>
      </c>
      <c r="X5722" s="3">
        <v>38.305</v>
      </c>
      <c r="Y5722" s="3">
        <v>39.04</v>
      </c>
      <c r="Z5722" s="3">
        <v>41.997999999999998</v>
      </c>
      <c r="AA5722" s="3">
        <v>41.003999999999998</v>
      </c>
      <c r="AB5722" s="3">
        <v>35.284999999999997</v>
      </c>
      <c r="AC5722" s="3">
        <v>39.18</v>
      </c>
      <c r="AD5722" s="3">
        <v>46.000999999999998</v>
      </c>
      <c r="AE5722" s="3">
        <v>43.902000000000001</v>
      </c>
      <c r="AF5722" s="3">
        <v>45.966999999999999</v>
      </c>
      <c r="AG5722" s="3">
        <v>50.722000000000001</v>
      </c>
      <c r="AH5722" s="3">
        <v>57.320999999999998</v>
      </c>
      <c r="AI5722" s="3">
        <v>70.197999999999993</v>
      </c>
      <c r="AJ5722" s="3">
        <v>79.765000000000001</v>
      </c>
      <c r="AK5722" s="3">
        <v>86.356999999999999</v>
      </c>
      <c r="AL5722" s="3">
        <v>115.503</v>
      </c>
      <c r="AM5722" s="3">
        <v>86.48</v>
      </c>
      <c r="AN5722" s="3">
        <v>100</v>
      </c>
      <c r="AO5722" s="3">
        <v>117.148</v>
      </c>
      <c r="AP5722" s="3">
        <v>120.953</v>
      </c>
      <c r="AQ5722" s="3">
        <v>119.28400000000001</v>
      </c>
      <c r="AR5722" s="3">
        <v>119.23399999999999</v>
      </c>
      <c r="AS5722" s="3">
        <v>96.748999999999995</v>
      </c>
      <c r="AT5722" s="3">
        <v>92.183999999999997</v>
      </c>
      <c r="AU5722" s="3">
        <v>102.741</v>
      </c>
      <c r="AV5722" s="3">
        <v>111.959</v>
      </c>
      <c r="AW5722" s="3">
        <v>111.40300000000001</v>
      </c>
      <c r="AX5722" s="3">
        <v>111.69499999999999</v>
      </c>
      <c r="AY5722" s="3">
        <v>113.218</v>
      </c>
      <c r="AZ5722" s="3">
        <v>115.13200000000001</v>
      </c>
      <c r="BA5722">
        <v>117.395</v>
      </c>
      <c r="BB5722">
        <v>2015</v>
      </c>
    </row>
    <row r="5723" spans="1:54" hidden="1" x14ac:dyDescent="0.2">
      <c r="A5723">
        <v>449</v>
      </c>
      <c r="B5723" t="s">
        <v>428</v>
      </c>
      <c r="C5723" t="s">
        <v>336</v>
      </c>
      <c r="D5723" t="s">
        <v>193</v>
      </c>
      <c r="E5723" t="s">
        <v>333</v>
      </c>
      <c r="F5723" t="s">
        <v>335</v>
      </c>
      <c r="G5723" t="s">
        <v>225</v>
      </c>
      <c r="H5723" t="s">
        <v>322</v>
      </c>
      <c r="I5723" t="s">
        <v>330</v>
      </c>
      <c r="J5723" s="3">
        <v>3313.0819999999999</v>
      </c>
      <c r="K5723" s="3">
        <v>3581.078</v>
      </c>
      <c r="L5723" s="3">
        <v>3992.9319999999998</v>
      </c>
      <c r="M5723" s="3">
        <v>4299.0060000000003</v>
      </c>
      <c r="N5723" s="3">
        <v>4570.2879999999996</v>
      </c>
      <c r="O5723" s="3">
        <v>5234.0519999999997</v>
      </c>
      <c r="P5723" s="3">
        <v>5012.1549999999997</v>
      </c>
      <c r="Q5723" s="3">
        <v>4528.9960000000001</v>
      </c>
      <c r="R5723" s="3">
        <v>4766.5479999999998</v>
      </c>
      <c r="S5723" s="3">
        <v>4636.0450000000001</v>
      </c>
      <c r="T5723" s="3">
        <v>5548.4629999999997</v>
      </c>
      <c r="U5723" s="3">
        <v>5677.1940000000004</v>
      </c>
      <c r="V5723" s="3">
        <v>5945.192</v>
      </c>
      <c r="W5723" s="3">
        <v>6099.69</v>
      </c>
      <c r="X5723" s="3">
        <v>6139.2870000000003</v>
      </c>
      <c r="Y5723" s="3">
        <v>6259.3490000000002</v>
      </c>
      <c r="Z5723" s="3">
        <v>6285.1490000000003</v>
      </c>
      <c r="AA5723" s="3">
        <v>6531.357</v>
      </c>
      <c r="AB5723" s="3">
        <v>6579.402</v>
      </c>
      <c r="AC5723" s="3">
        <v>6482.9560000000001</v>
      </c>
      <c r="AD5723" s="3">
        <v>6787.74</v>
      </c>
      <c r="AE5723" s="3">
        <v>6972.567</v>
      </c>
      <c r="AF5723" s="3">
        <v>6782.7389999999996</v>
      </c>
      <c r="AG5723" s="3">
        <v>6492.96</v>
      </c>
      <c r="AH5723" s="3">
        <v>6463.634</v>
      </c>
      <c r="AI5723" s="3">
        <v>6503.4319999999998</v>
      </c>
      <c r="AJ5723" s="3">
        <v>6718.85</v>
      </c>
      <c r="AK5723" s="3">
        <v>6873.1959999999999</v>
      </c>
      <c r="AL5723" s="3">
        <v>7279.1639999999998</v>
      </c>
      <c r="AM5723" s="3">
        <v>7462.8609999999999</v>
      </c>
      <c r="AN5723" s="3">
        <v>7815.7560000000003</v>
      </c>
      <c r="AO5723" s="3">
        <v>7450.5129999999999</v>
      </c>
      <c r="AP5723" s="3">
        <v>7408.3159999999998</v>
      </c>
      <c r="AQ5723" s="3">
        <v>7079.5510000000004</v>
      </c>
      <c r="AR5723" s="3">
        <v>7034.5140000000001</v>
      </c>
      <c r="AS5723" s="3">
        <v>7248.9620000000004</v>
      </c>
      <c r="AT5723" s="3">
        <v>6951.9880000000003</v>
      </c>
      <c r="AU5723" s="3">
        <v>6726.1959999999999</v>
      </c>
      <c r="AV5723" s="3">
        <v>6659.2950000000001</v>
      </c>
      <c r="AW5723" s="3">
        <v>6726.1130000000003</v>
      </c>
      <c r="AX5723" s="3">
        <v>6665.192</v>
      </c>
      <c r="AY5723" s="3">
        <v>6576.4629999999997</v>
      </c>
      <c r="AZ5723" s="3">
        <v>6513.1909999999998</v>
      </c>
      <c r="BA5723">
        <v>6454.5309999999999</v>
      </c>
      <c r="BB5723">
        <v>2015</v>
      </c>
    </row>
    <row r="5724" spans="1:54" hidden="1" x14ac:dyDescent="0.2">
      <c r="A5724">
        <v>449</v>
      </c>
      <c r="B5724" t="s">
        <v>428</v>
      </c>
      <c r="C5724" t="s">
        <v>334</v>
      </c>
      <c r="D5724" t="s">
        <v>193</v>
      </c>
      <c r="E5724" t="s">
        <v>333</v>
      </c>
      <c r="F5724" t="s">
        <v>332</v>
      </c>
      <c r="G5724" t="s">
        <v>331</v>
      </c>
      <c r="H5724" t="s">
        <v>322</v>
      </c>
      <c r="I5724" t="s">
        <v>330</v>
      </c>
      <c r="J5724" s="3">
        <v>20260.080000000002</v>
      </c>
      <c r="K5724" s="3">
        <v>21898.922999999999</v>
      </c>
      <c r="L5724" s="3">
        <v>24417.478999999999</v>
      </c>
      <c r="M5724" s="3">
        <v>26289.173999999999</v>
      </c>
      <c r="N5724" s="3">
        <v>27948.116999999998</v>
      </c>
      <c r="O5724" s="3">
        <v>32007.15</v>
      </c>
      <c r="P5724" s="3">
        <v>30650.21</v>
      </c>
      <c r="Q5724" s="3">
        <v>27695.609</v>
      </c>
      <c r="R5724" s="3">
        <v>29148.276000000002</v>
      </c>
      <c r="S5724" s="3">
        <v>28350.226999999999</v>
      </c>
      <c r="T5724" s="3">
        <v>33929.822999999997</v>
      </c>
      <c r="U5724" s="3">
        <v>34717.036</v>
      </c>
      <c r="V5724" s="3">
        <v>36355.894</v>
      </c>
      <c r="W5724" s="3">
        <v>37300.675999999999</v>
      </c>
      <c r="X5724" s="3">
        <v>37542.817000000003</v>
      </c>
      <c r="Y5724" s="3">
        <v>38277.021000000001</v>
      </c>
      <c r="Z5724" s="3">
        <v>38434.788999999997</v>
      </c>
      <c r="AA5724" s="3">
        <v>39940.396000000001</v>
      </c>
      <c r="AB5724" s="3">
        <v>40234.199000000001</v>
      </c>
      <c r="AC5724" s="3">
        <v>39644.417000000001</v>
      </c>
      <c r="AD5724" s="3">
        <v>41508.220999999998</v>
      </c>
      <c r="AE5724" s="3">
        <v>42638.47</v>
      </c>
      <c r="AF5724" s="3">
        <v>41477.64</v>
      </c>
      <c r="AG5724" s="3">
        <v>39705.589999999997</v>
      </c>
      <c r="AH5724" s="3">
        <v>39526.256999999998</v>
      </c>
      <c r="AI5724" s="3">
        <v>39769.631000000001</v>
      </c>
      <c r="AJ5724" s="3">
        <v>41086.949999999997</v>
      </c>
      <c r="AK5724" s="3">
        <v>42030.798000000003</v>
      </c>
      <c r="AL5724" s="3">
        <v>44513.366999999998</v>
      </c>
      <c r="AM5724" s="3">
        <v>45636.709000000003</v>
      </c>
      <c r="AN5724" s="3">
        <v>47794.722000000002</v>
      </c>
      <c r="AO5724" s="3">
        <v>45561.194000000003</v>
      </c>
      <c r="AP5724" s="3">
        <v>45303.152999999998</v>
      </c>
      <c r="AQ5724" s="3">
        <v>43292.7</v>
      </c>
      <c r="AR5724" s="3">
        <v>43017.288999999997</v>
      </c>
      <c r="AS5724" s="3">
        <v>44328.673000000003</v>
      </c>
      <c r="AT5724" s="3">
        <v>42512.625999999997</v>
      </c>
      <c r="AU5724" s="3">
        <v>41131.868999999999</v>
      </c>
      <c r="AV5724" s="3">
        <v>40722.76</v>
      </c>
      <c r="AW5724" s="3">
        <v>41131.364999999998</v>
      </c>
      <c r="AX5724" s="3">
        <v>40758.817000000003</v>
      </c>
      <c r="AY5724" s="3">
        <v>40216.224999999999</v>
      </c>
      <c r="AZ5724" s="3">
        <v>39829.305999999997</v>
      </c>
      <c r="BA5724">
        <v>39470.591999999997</v>
      </c>
      <c r="BB5724">
        <v>2015</v>
      </c>
    </row>
    <row r="5725" spans="1:54" hidden="1" x14ac:dyDescent="0.2">
      <c r="A5725">
        <v>449</v>
      </c>
      <c r="B5725" t="s">
        <v>428</v>
      </c>
      <c r="C5725" t="s">
        <v>329</v>
      </c>
      <c r="D5725" t="s">
        <v>193</v>
      </c>
      <c r="E5725" t="s">
        <v>325</v>
      </c>
      <c r="F5725" t="s">
        <v>328</v>
      </c>
      <c r="G5725" t="s">
        <v>225</v>
      </c>
      <c r="H5725" t="s">
        <v>322</v>
      </c>
      <c r="I5725" t="s">
        <v>321</v>
      </c>
      <c r="J5725" s="3">
        <v>1614.454</v>
      </c>
      <c r="K5725" s="3">
        <v>1813.97</v>
      </c>
      <c r="L5725" s="3">
        <v>1903.5039999999999</v>
      </c>
      <c r="M5725" s="3">
        <v>1852.7059999999999</v>
      </c>
      <c r="N5725" s="3">
        <v>1905.7260000000001</v>
      </c>
      <c r="O5725" s="3">
        <v>2117.047</v>
      </c>
      <c r="P5725" s="3">
        <v>1737.587</v>
      </c>
      <c r="Q5725" s="3">
        <v>1726.0050000000001</v>
      </c>
      <c r="R5725" s="3">
        <v>1677.569</v>
      </c>
      <c r="S5725" s="3">
        <v>1770.643</v>
      </c>
      <c r="T5725" s="3">
        <v>2437.953</v>
      </c>
      <c r="U5725" s="3">
        <v>2283.0889999999999</v>
      </c>
      <c r="V5725" s="3">
        <v>2419.5529999999999</v>
      </c>
      <c r="W5725" s="3">
        <v>2346.5010000000002</v>
      </c>
      <c r="X5725" s="3">
        <v>2351.6390000000001</v>
      </c>
      <c r="Y5725" s="3">
        <v>2443.6329999999998</v>
      </c>
      <c r="Z5725" s="3">
        <v>2639.6060000000002</v>
      </c>
      <c r="AA5725" s="3">
        <v>2678.1469999999999</v>
      </c>
      <c r="AB5725" s="3">
        <v>2321.5419999999999</v>
      </c>
      <c r="AC5725" s="3">
        <v>2540.0030000000002</v>
      </c>
      <c r="AD5725" s="3">
        <v>3122.442</v>
      </c>
      <c r="AE5725" s="3">
        <v>3061.114</v>
      </c>
      <c r="AF5725" s="3">
        <v>3117.8330000000001</v>
      </c>
      <c r="AG5725" s="3">
        <v>3293.373</v>
      </c>
      <c r="AH5725" s="3">
        <v>3705.009</v>
      </c>
      <c r="AI5725" s="3">
        <v>4565.2740000000003</v>
      </c>
      <c r="AJ5725" s="3">
        <v>5359.2839999999997</v>
      </c>
      <c r="AK5725" s="3">
        <v>5935.5039999999999</v>
      </c>
      <c r="AL5725" s="3">
        <v>8407.6440000000002</v>
      </c>
      <c r="AM5725" s="3">
        <v>6453.8620000000001</v>
      </c>
      <c r="AN5725" s="3">
        <v>7815.7560000000003</v>
      </c>
      <c r="AO5725" s="3">
        <v>8728.1010000000006</v>
      </c>
      <c r="AP5725" s="3">
        <v>8960.607</v>
      </c>
      <c r="AQ5725" s="3">
        <v>8444.7929999999997</v>
      </c>
      <c r="AR5725" s="3">
        <v>8387.5409999999993</v>
      </c>
      <c r="AS5725" s="3">
        <v>7013.2619999999997</v>
      </c>
      <c r="AT5725" s="3">
        <v>6408.6480000000001</v>
      </c>
      <c r="AU5725" s="3">
        <v>6910.5889999999999</v>
      </c>
      <c r="AV5725" s="3">
        <v>7455.66</v>
      </c>
      <c r="AW5725" s="3">
        <v>7493.0609999999997</v>
      </c>
      <c r="AX5725" s="3">
        <v>7444.6670000000004</v>
      </c>
      <c r="AY5725" s="3">
        <v>7445.7169999999996</v>
      </c>
      <c r="AZ5725" s="3">
        <v>7498.7860000000001</v>
      </c>
      <c r="BA5725">
        <v>7577.2879999999996</v>
      </c>
      <c r="BB5725">
        <v>2015</v>
      </c>
    </row>
    <row r="5726" spans="1:54" hidden="1" x14ac:dyDescent="0.2">
      <c r="A5726">
        <v>449</v>
      </c>
      <c r="B5726" t="s">
        <v>428</v>
      </c>
      <c r="C5726" t="s">
        <v>327</v>
      </c>
      <c r="D5726" t="s">
        <v>193</v>
      </c>
      <c r="E5726" t="s">
        <v>325</v>
      </c>
      <c r="F5726" t="s">
        <v>326</v>
      </c>
      <c r="G5726" t="s">
        <v>223</v>
      </c>
      <c r="H5726" t="s">
        <v>322</v>
      </c>
      <c r="I5726" t="s">
        <v>321</v>
      </c>
      <c r="J5726" s="3">
        <v>4674.1580000000004</v>
      </c>
      <c r="K5726" s="3">
        <v>5251.7960000000003</v>
      </c>
      <c r="L5726" s="3">
        <v>5511.0129999999999</v>
      </c>
      <c r="M5726" s="3">
        <v>5363.9430000000002</v>
      </c>
      <c r="N5726" s="3">
        <v>5517.4449999999997</v>
      </c>
      <c r="O5726" s="3">
        <v>6129.2619999999997</v>
      </c>
      <c r="P5726" s="3">
        <v>4548.8940000000002</v>
      </c>
      <c r="Q5726" s="3">
        <v>4488.9579999999996</v>
      </c>
      <c r="R5726" s="3">
        <v>4362.9870000000001</v>
      </c>
      <c r="S5726" s="3">
        <v>4605.0519999999997</v>
      </c>
      <c r="T5726" s="3">
        <v>6340.58</v>
      </c>
      <c r="U5726" s="3">
        <v>5937.8119999999999</v>
      </c>
      <c r="V5726" s="3">
        <v>6292.7240000000002</v>
      </c>
      <c r="W5726" s="3">
        <v>6102.7349999999997</v>
      </c>
      <c r="X5726" s="3">
        <v>6116.0959999999995</v>
      </c>
      <c r="Y5726" s="3">
        <v>6355.3530000000001</v>
      </c>
      <c r="Z5726" s="3">
        <v>6865.0349999999999</v>
      </c>
      <c r="AA5726" s="3">
        <v>6965.2719999999999</v>
      </c>
      <c r="AB5726" s="3">
        <v>6037.8190000000004</v>
      </c>
      <c r="AC5726" s="3">
        <v>6605.9889999999996</v>
      </c>
      <c r="AD5726" s="3">
        <v>8120.7849999999999</v>
      </c>
      <c r="AE5726" s="3">
        <v>7961.2839999999997</v>
      </c>
      <c r="AF5726" s="3">
        <v>8108.8</v>
      </c>
      <c r="AG5726" s="3">
        <v>8565.34</v>
      </c>
      <c r="AH5726" s="3">
        <v>9635.9150000000009</v>
      </c>
      <c r="AI5726" s="3">
        <v>11873.272999999999</v>
      </c>
      <c r="AJ5726" s="3">
        <v>13938.32</v>
      </c>
      <c r="AK5726" s="3">
        <v>15436.941999999999</v>
      </c>
      <c r="AL5726" s="3">
        <v>21866.435000000001</v>
      </c>
      <c r="AM5726" s="3">
        <v>16785.076000000001</v>
      </c>
      <c r="AN5726" s="3">
        <v>20327.063999999998</v>
      </c>
      <c r="AO5726" s="3">
        <v>22699.871999999999</v>
      </c>
      <c r="AP5726" s="3">
        <v>23304.571</v>
      </c>
      <c r="AQ5726" s="3">
        <v>21963.052</v>
      </c>
      <c r="AR5726" s="3">
        <v>21814.151000000002</v>
      </c>
      <c r="AS5726" s="3">
        <v>18239.952000000001</v>
      </c>
      <c r="AT5726" s="3">
        <v>16667.485000000001</v>
      </c>
      <c r="AU5726" s="3">
        <v>17972.921999999999</v>
      </c>
      <c r="AV5726" s="3">
        <v>19390.534</v>
      </c>
      <c r="AW5726" s="3">
        <v>19487.804</v>
      </c>
      <c r="AX5726" s="3">
        <v>19361.942999999999</v>
      </c>
      <c r="AY5726" s="3">
        <v>19364.673999999999</v>
      </c>
      <c r="AZ5726" s="3">
        <v>19502.694</v>
      </c>
      <c r="BA5726">
        <v>19706.86</v>
      </c>
      <c r="BB5726">
        <v>2015</v>
      </c>
    </row>
    <row r="5727" spans="1:54" hidden="1" x14ac:dyDescent="0.2">
      <c r="A5727">
        <v>449</v>
      </c>
      <c r="B5727" t="s">
        <v>428</v>
      </c>
      <c r="C5727" t="s">
        <v>212</v>
      </c>
      <c r="D5727" t="s">
        <v>193</v>
      </c>
      <c r="E5727" t="s">
        <v>325</v>
      </c>
      <c r="F5727" t="s">
        <v>324</v>
      </c>
      <c r="G5727" t="s">
        <v>323</v>
      </c>
      <c r="H5727" t="s">
        <v>322</v>
      </c>
      <c r="I5727" t="s">
        <v>321</v>
      </c>
      <c r="J5727" s="3">
        <v>8702.6020000000008</v>
      </c>
      <c r="K5727" s="3">
        <v>10284.870999999999</v>
      </c>
      <c r="L5727" s="3">
        <v>12179.23</v>
      </c>
      <c r="M5727" s="3">
        <v>13630.437</v>
      </c>
      <c r="N5727" s="3">
        <v>15004.828</v>
      </c>
      <c r="O5727" s="3">
        <v>17733.947</v>
      </c>
      <c r="P5727" s="3">
        <v>17324.5</v>
      </c>
      <c r="Q5727" s="3">
        <v>16054.007</v>
      </c>
      <c r="R5727" s="3">
        <v>17487.514999999999</v>
      </c>
      <c r="S5727" s="3">
        <v>17670.125</v>
      </c>
      <c r="T5727" s="3">
        <v>21929.969000000001</v>
      </c>
      <c r="U5727" s="3">
        <v>23185.64</v>
      </c>
      <c r="V5727" s="3">
        <v>24833.670999999998</v>
      </c>
      <c r="W5727" s="3">
        <v>26085.154999999999</v>
      </c>
      <c r="X5727" s="3">
        <v>26813.293000000001</v>
      </c>
      <c r="Y5727" s="3">
        <v>27907.800999999999</v>
      </c>
      <c r="Z5727" s="3">
        <v>28534.27</v>
      </c>
      <c r="AA5727" s="3">
        <v>30159.74</v>
      </c>
      <c r="AB5727" s="3">
        <v>30711.26</v>
      </c>
      <c r="AC5727" s="3">
        <v>30724.19</v>
      </c>
      <c r="AD5727" s="3">
        <v>32900.555999999997</v>
      </c>
      <c r="AE5727" s="3">
        <v>34566.654999999999</v>
      </c>
      <c r="AF5727" s="3">
        <v>34141.794999999998</v>
      </c>
      <c r="AG5727" s="3">
        <v>33334.845000000001</v>
      </c>
      <c r="AH5727" s="3">
        <v>34096.822999999997</v>
      </c>
      <c r="AI5727" s="3">
        <v>35410.517</v>
      </c>
      <c r="AJ5727" s="3">
        <v>37707.557000000001</v>
      </c>
      <c r="AK5727" s="3">
        <v>39600.201000000001</v>
      </c>
      <c r="AL5727" s="3">
        <v>42761.9</v>
      </c>
      <c r="AM5727" s="3">
        <v>44173.974000000002</v>
      </c>
      <c r="AN5727" s="3">
        <v>46828.05</v>
      </c>
      <c r="AO5727" s="3">
        <v>45561.194000000003</v>
      </c>
      <c r="AP5727" s="3">
        <v>46137.686000000002</v>
      </c>
      <c r="AQ5727" s="3">
        <v>44802.220999999998</v>
      </c>
      <c r="AR5727" s="3">
        <v>45316.188000000002</v>
      </c>
      <c r="AS5727" s="3">
        <v>47204</v>
      </c>
      <c r="AT5727" s="3">
        <v>45847.750999999997</v>
      </c>
      <c r="AU5727" s="3">
        <v>45156.85</v>
      </c>
      <c r="AV5727" s="3">
        <v>45723.483999999997</v>
      </c>
      <c r="AW5727" s="3">
        <v>47183.845000000001</v>
      </c>
      <c r="AX5727" s="3">
        <v>47675.173999999999</v>
      </c>
      <c r="AY5727" s="3">
        <v>47936.998</v>
      </c>
      <c r="AZ5727" s="3">
        <v>48290.999000000003</v>
      </c>
      <c r="BA5727">
        <v>48688.699000000001</v>
      </c>
      <c r="BB5727">
        <v>2015</v>
      </c>
    </row>
    <row r="5728" spans="1:54" hidden="1" x14ac:dyDescent="0.2">
      <c r="A5728">
        <v>449</v>
      </c>
      <c r="B5728" t="s">
        <v>428</v>
      </c>
      <c r="C5728" t="s">
        <v>320</v>
      </c>
      <c r="D5728" t="s">
        <v>193</v>
      </c>
      <c r="E5728" t="s">
        <v>319</v>
      </c>
      <c r="F5728" t="s">
        <v>318</v>
      </c>
      <c r="G5728" t="s">
        <v>243</v>
      </c>
    </row>
    <row r="5729" spans="1:54" hidden="1" x14ac:dyDescent="0.2">
      <c r="A5729">
        <v>449</v>
      </c>
      <c r="B5729" t="s">
        <v>428</v>
      </c>
      <c r="C5729" t="s">
        <v>317</v>
      </c>
      <c r="D5729" t="s">
        <v>193</v>
      </c>
      <c r="E5729" t="s">
        <v>316</v>
      </c>
      <c r="F5729" t="s">
        <v>315</v>
      </c>
      <c r="G5729" t="s">
        <v>288</v>
      </c>
      <c r="I5729" t="s">
        <v>310</v>
      </c>
      <c r="J5729" s="3">
        <v>8.8999999999999996E-2</v>
      </c>
      <c r="K5729" s="3">
        <v>0.10299999999999999</v>
      </c>
      <c r="L5729" s="3">
        <v>0.114</v>
      </c>
      <c r="M5729" s="3">
        <v>0.129</v>
      </c>
      <c r="N5729" s="3">
        <v>0.14099999999999999</v>
      </c>
      <c r="O5729" s="3">
        <v>0.156</v>
      </c>
      <c r="P5729" s="3">
        <v>0.154</v>
      </c>
      <c r="Q5729" s="3">
        <v>0.14199999999999999</v>
      </c>
      <c r="R5729" s="3">
        <v>0.14299999999999999</v>
      </c>
      <c r="S5729" s="3">
        <v>0.14199999999999999</v>
      </c>
      <c r="T5729" s="3">
        <v>0.14799999999999999</v>
      </c>
      <c r="U5729" s="3">
        <v>0.153</v>
      </c>
      <c r="V5729" s="3">
        <v>0.15</v>
      </c>
      <c r="W5729" s="3">
        <v>0.156</v>
      </c>
      <c r="X5729" s="3">
        <v>0.157</v>
      </c>
      <c r="Y5729" s="3">
        <v>0.159</v>
      </c>
      <c r="Z5729" s="3">
        <v>0.157</v>
      </c>
      <c r="AA5729" s="3">
        <v>0.16</v>
      </c>
      <c r="AB5729" s="3">
        <v>0.16</v>
      </c>
      <c r="AC5729" s="3">
        <v>0.156</v>
      </c>
      <c r="AD5729" s="3">
        <v>0.158</v>
      </c>
      <c r="AE5729" s="3">
        <v>0.161</v>
      </c>
      <c r="AF5729" s="3">
        <v>0.155</v>
      </c>
      <c r="AG5729" s="3">
        <v>0.14499999999999999</v>
      </c>
      <c r="AH5729" s="3">
        <v>0.14000000000000001</v>
      </c>
      <c r="AI5729" s="3">
        <v>0.13700000000000001</v>
      </c>
      <c r="AJ5729" s="3">
        <v>0.13700000000000001</v>
      </c>
      <c r="AK5729" s="3">
        <v>0.13500000000000001</v>
      </c>
      <c r="AL5729" s="3">
        <v>0.14199999999999999</v>
      </c>
      <c r="AM5729" s="3">
        <v>0.152</v>
      </c>
      <c r="AN5729" s="3">
        <v>0.151</v>
      </c>
      <c r="AO5729" s="3">
        <v>0.14399999999999999</v>
      </c>
      <c r="AP5729" s="3">
        <v>0.152</v>
      </c>
      <c r="AQ5729" s="3">
        <v>0.154</v>
      </c>
      <c r="AR5729" s="3">
        <v>0.153</v>
      </c>
      <c r="AS5729" s="3">
        <v>0.155</v>
      </c>
      <c r="AT5729" s="3">
        <v>0.153</v>
      </c>
      <c r="AU5729" s="3">
        <v>0.14699999999999999</v>
      </c>
      <c r="AV5729" s="3">
        <v>0.14399999999999999</v>
      </c>
      <c r="AW5729" s="3">
        <v>0.14499999999999999</v>
      </c>
      <c r="AX5729" s="3">
        <v>0.14299999999999999</v>
      </c>
      <c r="AY5729" s="3">
        <v>0.14000000000000001</v>
      </c>
      <c r="AZ5729" s="3">
        <v>0.13800000000000001</v>
      </c>
      <c r="BA5729">
        <v>0.13600000000000001</v>
      </c>
      <c r="BB5729">
        <v>2015</v>
      </c>
    </row>
    <row r="5730" spans="1:54" hidden="1" x14ac:dyDescent="0.2">
      <c r="A5730">
        <v>449</v>
      </c>
      <c r="B5730" t="s">
        <v>428</v>
      </c>
      <c r="C5730" t="s">
        <v>314</v>
      </c>
      <c r="D5730" t="s">
        <v>193</v>
      </c>
      <c r="E5730" t="s">
        <v>313</v>
      </c>
      <c r="F5730" t="s">
        <v>312</v>
      </c>
      <c r="G5730" t="s">
        <v>311</v>
      </c>
      <c r="I5730" t="s">
        <v>310</v>
      </c>
      <c r="J5730" s="3">
        <v>0.186</v>
      </c>
      <c r="K5730" s="3">
        <v>0.17599999999999999</v>
      </c>
      <c r="L5730" s="3">
        <v>0.156</v>
      </c>
      <c r="M5730" s="3">
        <v>0.13600000000000001</v>
      </c>
      <c r="N5730" s="3">
        <v>0.127</v>
      </c>
      <c r="O5730" s="3">
        <v>0.11899999999999999</v>
      </c>
      <c r="P5730" s="3">
        <v>0.1</v>
      </c>
      <c r="Q5730" s="3">
        <v>0.108</v>
      </c>
      <c r="R5730" s="3">
        <v>9.6000000000000002E-2</v>
      </c>
      <c r="S5730" s="3">
        <v>0.1</v>
      </c>
      <c r="T5730" s="3">
        <v>0.111</v>
      </c>
      <c r="U5730" s="3">
        <v>9.8000000000000004E-2</v>
      </c>
      <c r="V5730" s="3">
        <v>9.7000000000000003E-2</v>
      </c>
      <c r="W5730" s="3">
        <v>0.09</v>
      </c>
      <c r="X5730" s="3">
        <v>8.7999999999999995E-2</v>
      </c>
      <c r="Y5730" s="3">
        <v>8.7999999999999995E-2</v>
      </c>
      <c r="Z5730" s="3">
        <v>9.2999999999999999E-2</v>
      </c>
      <c r="AA5730" s="3">
        <v>8.8999999999999996E-2</v>
      </c>
      <c r="AB5730" s="3">
        <v>7.5999999999999998E-2</v>
      </c>
      <c r="AC5730" s="3">
        <v>8.3000000000000004E-2</v>
      </c>
      <c r="AD5730" s="3">
        <v>9.5000000000000001E-2</v>
      </c>
      <c r="AE5730" s="3">
        <v>8.8999999999999996E-2</v>
      </c>
      <c r="AF5730" s="3">
        <v>9.0999999999999998E-2</v>
      </c>
      <c r="AG5730" s="3">
        <v>9.9000000000000005E-2</v>
      </c>
      <c r="AH5730" s="3">
        <v>0.109</v>
      </c>
      <c r="AI5730" s="3">
        <v>0.129</v>
      </c>
      <c r="AJ5730" s="3">
        <v>0.14199999999999999</v>
      </c>
      <c r="AK5730" s="3">
        <v>0.15</v>
      </c>
      <c r="AL5730" s="3">
        <v>0.19700000000000001</v>
      </c>
      <c r="AM5730" s="3">
        <v>0.14599999999999999</v>
      </c>
      <c r="AN5730" s="3">
        <v>0.16700000000000001</v>
      </c>
      <c r="AO5730" s="3">
        <v>0.192</v>
      </c>
      <c r="AP5730" s="3">
        <v>0.19400000000000001</v>
      </c>
      <c r="AQ5730" s="3">
        <v>0.188</v>
      </c>
      <c r="AR5730" s="3">
        <v>0.185</v>
      </c>
      <c r="AS5730" s="3">
        <v>0.14899999999999999</v>
      </c>
      <c r="AT5730" s="3">
        <v>0.14000000000000001</v>
      </c>
      <c r="AU5730" s="3">
        <v>0.153</v>
      </c>
      <c r="AV5730" s="3">
        <v>0.16300000000000001</v>
      </c>
      <c r="AW5730" s="3">
        <v>0.159</v>
      </c>
      <c r="AX5730" s="3">
        <v>0.156</v>
      </c>
      <c r="AY5730" s="3">
        <v>0.155</v>
      </c>
      <c r="AZ5730" s="3">
        <v>0.155</v>
      </c>
      <c r="BA5730">
        <v>0.156</v>
      </c>
      <c r="BB5730">
        <v>2015</v>
      </c>
    </row>
    <row r="5731" spans="1:54" hidden="1" x14ac:dyDescent="0.2">
      <c r="A5731">
        <v>449</v>
      </c>
      <c r="B5731" t="s">
        <v>428</v>
      </c>
      <c r="C5731" t="s">
        <v>309</v>
      </c>
      <c r="D5731" t="s">
        <v>193</v>
      </c>
      <c r="E5731" t="s">
        <v>308</v>
      </c>
      <c r="F5731" t="s">
        <v>307</v>
      </c>
      <c r="G5731" t="s">
        <v>217</v>
      </c>
      <c r="I5731" t="s">
        <v>1537</v>
      </c>
      <c r="J5731" s="3">
        <v>20.475000000000001</v>
      </c>
      <c r="K5731" s="3">
        <v>21.094999999999999</v>
      </c>
      <c r="L5731" s="3">
        <v>24.335999999999999</v>
      </c>
      <c r="M5731" s="3">
        <v>24.202999999999999</v>
      </c>
      <c r="N5731" s="3">
        <v>24.863</v>
      </c>
      <c r="O5731" s="3">
        <v>25.077000000000002</v>
      </c>
      <c r="P5731" s="3">
        <v>26.077000000000002</v>
      </c>
      <c r="Q5731" s="3">
        <v>15.629</v>
      </c>
      <c r="R5731" s="3">
        <v>15.183999999999999</v>
      </c>
      <c r="S5731" s="3">
        <v>14.08</v>
      </c>
      <c r="T5731" s="3">
        <v>12.348000000000001</v>
      </c>
      <c r="U5731" s="3">
        <v>15.02</v>
      </c>
      <c r="V5731" s="3">
        <v>16.353999999999999</v>
      </c>
      <c r="W5731" s="3">
        <v>19.087</v>
      </c>
      <c r="X5731" s="3">
        <v>15.743</v>
      </c>
      <c r="Y5731" s="3">
        <v>14.98</v>
      </c>
      <c r="Z5731" s="3">
        <v>13.696</v>
      </c>
      <c r="AA5731" s="3">
        <v>17.645</v>
      </c>
      <c r="AB5731" s="3">
        <v>34.052999999999997</v>
      </c>
      <c r="AC5731" s="3">
        <v>21.82</v>
      </c>
      <c r="AD5731" s="3">
        <v>15.371</v>
      </c>
      <c r="AE5731" s="3">
        <v>17.210999999999999</v>
      </c>
      <c r="AF5731" s="3">
        <v>19.004999999999999</v>
      </c>
      <c r="AG5731" s="3">
        <v>23.201000000000001</v>
      </c>
      <c r="AH5731" s="3">
        <v>27.901</v>
      </c>
      <c r="AI5731" s="3">
        <v>21.425999999999998</v>
      </c>
      <c r="AJ5731" s="3">
        <v>27.152000000000001</v>
      </c>
      <c r="AK5731" s="3">
        <v>34.073</v>
      </c>
      <c r="AL5731" s="3">
        <v>36.478000000000002</v>
      </c>
      <c r="AM5731" s="3">
        <v>28.207000000000001</v>
      </c>
      <c r="AN5731" s="3">
        <v>25.417999999999999</v>
      </c>
      <c r="AO5731" s="3">
        <v>24.236000000000001</v>
      </c>
      <c r="AP5731" s="3">
        <v>27.2</v>
      </c>
      <c r="AQ5731" s="3">
        <v>29.143000000000001</v>
      </c>
      <c r="AR5731" s="3">
        <v>28.783000000000001</v>
      </c>
      <c r="AS5731" s="3">
        <v>34.277000000000001</v>
      </c>
      <c r="AT5731" s="3">
        <v>35.347999999999999</v>
      </c>
      <c r="AU5731" s="3">
        <v>34</v>
      </c>
      <c r="AV5731" s="3">
        <v>33.5</v>
      </c>
      <c r="AW5731" s="3">
        <v>33.5</v>
      </c>
      <c r="AX5731" s="3">
        <v>33.200000000000003</v>
      </c>
      <c r="AY5731" s="3">
        <v>33.200000000000003</v>
      </c>
      <c r="AZ5731" s="3">
        <v>33.1</v>
      </c>
      <c r="BA5731">
        <v>32.4</v>
      </c>
      <c r="BB5731">
        <v>2015</v>
      </c>
    </row>
    <row r="5732" spans="1:54" hidden="1" x14ac:dyDescent="0.2">
      <c r="A5732">
        <v>449</v>
      </c>
      <c r="B5732" t="s">
        <v>428</v>
      </c>
      <c r="C5732" t="s">
        <v>306</v>
      </c>
      <c r="D5732" t="s">
        <v>193</v>
      </c>
      <c r="E5732" t="s">
        <v>305</v>
      </c>
      <c r="F5732" t="s">
        <v>304</v>
      </c>
      <c r="G5732" t="s">
        <v>217</v>
      </c>
      <c r="I5732" t="s">
        <v>1537</v>
      </c>
      <c r="J5732" s="3">
        <v>30.547999999999998</v>
      </c>
      <c r="K5732" s="3">
        <v>33.798999999999999</v>
      </c>
      <c r="L5732" s="3">
        <v>24.654</v>
      </c>
      <c r="M5732" s="3">
        <v>28.465</v>
      </c>
      <c r="N5732" s="3">
        <v>26.039000000000001</v>
      </c>
      <c r="O5732" s="3">
        <v>26.163</v>
      </c>
      <c r="P5732" s="3">
        <v>13.891999999999999</v>
      </c>
      <c r="Q5732" s="3">
        <v>25.454999999999998</v>
      </c>
      <c r="R5732" s="3">
        <v>11.028</v>
      </c>
      <c r="S5732" s="3">
        <v>17.632000000000001</v>
      </c>
      <c r="T5732" s="3">
        <v>22.047999999999998</v>
      </c>
      <c r="U5732" s="3">
        <v>13.712999999999999</v>
      </c>
      <c r="V5732" s="3">
        <v>12.544</v>
      </c>
      <c r="W5732" s="3">
        <v>8.0660000000000007</v>
      </c>
      <c r="X5732" s="3">
        <v>10.146000000000001</v>
      </c>
      <c r="Y5732" s="3">
        <v>9.4459999999999997</v>
      </c>
      <c r="Z5732" s="3">
        <v>15.590999999999999</v>
      </c>
      <c r="AA5732" s="3">
        <v>16.225999999999999</v>
      </c>
      <c r="AB5732" s="3">
        <v>11.907999999999999</v>
      </c>
      <c r="AC5732" s="3">
        <v>19.138000000000002</v>
      </c>
      <c r="AD5732" s="3">
        <v>31.417000000000002</v>
      </c>
      <c r="AE5732" s="3">
        <v>27.373000000000001</v>
      </c>
      <c r="AF5732" s="3">
        <v>27.437999999999999</v>
      </c>
      <c r="AG5732" s="3">
        <v>29.917000000000002</v>
      </c>
      <c r="AH5732" s="3">
        <v>31.545999999999999</v>
      </c>
      <c r="AI5732" s="3">
        <v>38.084000000000003</v>
      </c>
      <c r="AJ5732" s="3">
        <v>42.368000000000002</v>
      </c>
      <c r="AK5732" s="3">
        <v>39.918999999999997</v>
      </c>
      <c r="AL5732" s="3">
        <v>44.715000000000003</v>
      </c>
      <c r="AM5732" s="3">
        <v>27.167000000000002</v>
      </c>
      <c r="AN5732" s="3">
        <v>33.744</v>
      </c>
      <c r="AO5732" s="3">
        <v>37.421999999999997</v>
      </c>
      <c r="AP5732" s="3">
        <v>37.424999999999997</v>
      </c>
      <c r="AQ5732" s="3">
        <v>35.747</v>
      </c>
      <c r="AR5732" s="3">
        <v>33.598999999999997</v>
      </c>
      <c r="AS5732" s="3">
        <v>17.184999999999999</v>
      </c>
      <c r="AT5732" s="3">
        <v>16.914999999999999</v>
      </c>
      <c r="AU5732" s="3">
        <v>22.478999999999999</v>
      </c>
      <c r="AV5732" s="3">
        <v>27.283000000000001</v>
      </c>
      <c r="AW5732" s="3">
        <v>27.486999999999998</v>
      </c>
      <c r="AX5732" s="3">
        <v>26.254000000000001</v>
      </c>
      <c r="AY5732" s="3">
        <v>25.143999999999998</v>
      </c>
      <c r="AZ5732" s="3">
        <v>24.622</v>
      </c>
      <c r="BA5732">
        <v>23.768999999999998</v>
      </c>
      <c r="BB5732">
        <v>2015</v>
      </c>
    </row>
    <row r="5733" spans="1:54" hidden="1" x14ac:dyDescent="0.2">
      <c r="A5733">
        <v>449</v>
      </c>
      <c r="B5733" t="s">
        <v>428</v>
      </c>
      <c r="C5733" t="s">
        <v>303</v>
      </c>
      <c r="D5733" t="s">
        <v>193</v>
      </c>
      <c r="E5733" t="s">
        <v>300</v>
      </c>
      <c r="F5733" t="s">
        <v>302</v>
      </c>
      <c r="G5733" t="s">
        <v>295</v>
      </c>
      <c r="I5733" t="s">
        <v>1538</v>
      </c>
      <c r="J5733" s="3">
        <v>83.96</v>
      </c>
      <c r="K5733" s="3">
        <v>89.332999999999998</v>
      </c>
      <c r="L5733" s="3">
        <v>91.6</v>
      </c>
      <c r="M5733" s="3">
        <v>89.7</v>
      </c>
      <c r="N5733" s="3">
        <v>83.1</v>
      </c>
      <c r="O5733" s="3">
        <v>79.8</v>
      </c>
      <c r="P5733" s="3">
        <v>85.9</v>
      </c>
      <c r="Q5733" s="3">
        <v>88.1</v>
      </c>
      <c r="R5733" s="3">
        <v>89.5</v>
      </c>
      <c r="S5733" s="3">
        <v>90.9</v>
      </c>
      <c r="T5733" s="3">
        <v>100</v>
      </c>
      <c r="U5733" s="3">
        <v>104.6</v>
      </c>
      <c r="V5733" s="3">
        <v>105.6</v>
      </c>
      <c r="W5733" s="3">
        <v>106.8</v>
      </c>
      <c r="X5733" s="3">
        <v>106.1</v>
      </c>
      <c r="Y5733" s="3">
        <v>104.9</v>
      </c>
      <c r="Z5733" s="3">
        <v>105.42</v>
      </c>
      <c r="AA5733" s="3">
        <v>105.041</v>
      </c>
      <c r="AB5733" s="3">
        <v>105.491</v>
      </c>
      <c r="AC5733" s="3">
        <v>106.03100000000001</v>
      </c>
      <c r="AD5733" s="3">
        <v>104.762</v>
      </c>
      <c r="AE5733" s="3">
        <v>103.881</v>
      </c>
      <c r="AF5733" s="3">
        <v>103.584</v>
      </c>
      <c r="AG5733" s="3">
        <v>103.776</v>
      </c>
      <c r="AH5733" s="3">
        <v>104.562</v>
      </c>
      <c r="AI5733" s="3">
        <v>106.508</v>
      </c>
      <c r="AJ5733" s="3">
        <v>109.92100000000001</v>
      </c>
      <c r="AK5733" s="3">
        <v>116.39700000000001</v>
      </c>
      <c r="AL5733" s="3">
        <v>131.01599999999999</v>
      </c>
      <c r="AM5733" s="3">
        <v>135.65100000000001</v>
      </c>
      <c r="AN5733" s="3">
        <v>140.06700000000001</v>
      </c>
      <c r="AO5733" s="3">
        <v>145.714</v>
      </c>
      <c r="AP5733" s="3">
        <v>149.99199999999999</v>
      </c>
      <c r="AQ5733" s="3">
        <v>151.86099999999999</v>
      </c>
      <c r="AR5733" s="3">
        <v>153.39500000000001</v>
      </c>
      <c r="AS5733" s="3">
        <v>153.495</v>
      </c>
      <c r="AT5733" s="3">
        <v>155.184</v>
      </c>
      <c r="AU5733" s="3">
        <v>157.667</v>
      </c>
      <c r="AV5733" s="3">
        <v>161.60900000000001</v>
      </c>
      <c r="AW5733" s="3">
        <v>167.26499999999999</v>
      </c>
      <c r="AX5733" s="3">
        <v>172.61699999999999</v>
      </c>
      <c r="AY5733" s="3">
        <v>177.96799999999999</v>
      </c>
      <c r="AZ5733" s="3">
        <v>183.30799999999999</v>
      </c>
      <c r="BA5733">
        <v>188.80699999999999</v>
      </c>
      <c r="BB5733">
        <v>2016</v>
      </c>
    </row>
    <row r="5734" spans="1:54" hidden="1" x14ac:dyDescent="0.2">
      <c r="A5734">
        <v>449</v>
      </c>
      <c r="B5734" t="s">
        <v>428</v>
      </c>
      <c r="C5734" t="s">
        <v>301</v>
      </c>
      <c r="D5734" t="s">
        <v>193</v>
      </c>
      <c r="E5734" t="s">
        <v>300</v>
      </c>
      <c r="F5734" t="s">
        <v>299</v>
      </c>
      <c r="G5734" t="s">
        <v>275</v>
      </c>
      <c r="I5734" t="s">
        <v>298</v>
      </c>
      <c r="J5734" s="3">
        <v>10.010999999999999</v>
      </c>
      <c r="K5734" s="3">
        <v>6.4</v>
      </c>
      <c r="L5734" s="3">
        <v>2.5379999999999998</v>
      </c>
      <c r="M5734" s="3">
        <v>-2.0739999999999998</v>
      </c>
      <c r="N5734" s="3">
        <v>-7.3579999999999997</v>
      </c>
      <c r="O5734" s="3">
        <v>-3.9710000000000001</v>
      </c>
      <c r="P5734" s="3">
        <v>7.6440000000000001</v>
      </c>
      <c r="Q5734" s="3">
        <v>2.5609999999999999</v>
      </c>
      <c r="R5734" s="3">
        <v>1.589</v>
      </c>
      <c r="S5734" s="3">
        <v>1.5640000000000001</v>
      </c>
      <c r="T5734" s="3">
        <v>10.010999999999999</v>
      </c>
      <c r="U5734" s="3">
        <v>4.5999999999999996</v>
      </c>
      <c r="V5734" s="3">
        <v>0.95599999999999996</v>
      </c>
      <c r="W5734" s="3">
        <v>1.1359999999999999</v>
      </c>
      <c r="X5734" s="3">
        <v>-0.65500000000000003</v>
      </c>
      <c r="Y5734" s="3">
        <v>-1.131</v>
      </c>
      <c r="Z5734" s="3">
        <v>0.496</v>
      </c>
      <c r="AA5734" s="3">
        <v>-0.36</v>
      </c>
      <c r="AB5734" s="3">
        <v>0.42899999999999999</v>
      </c>
      <c r="AC5734" s="3">
        <v>0.51200000000000001</v>
      </c>
      <c r="AD5734" s="3">
        <v>-1.1970000000000001</v>
      </c>
      <c r="AE5734" s="3">
        <v>-0.84099999999999997</v>
      </c>
      <c r="AF5734" s="3">
        <v>-0.28599999999999998</v>
      </c>
      <c r="AG5734" s="3">
        <v>0.185</v>
      </c>
      <c r="AH5734" s="3">
        <v>0.75700000000000001</v>
      </c>
      <c r="AI5734" s="3">
        <v>1.861</v>
      </c>
      <c r="AJ5734" s="3">
        <v>3.2040000000000002</v>
      </c>
      <c r="AK5734" s="3">
        <v>5.8920000000000003</v>
      </c>
      <c r="AL5734" s="3">
        <v>12.56</v>
      </c>
      <c r="AM5734" s="3">
        <v>3.5369999999999999</v>
      </c>
      <c r="AN5734" s="3">
        <v>3.2559999999999998</v>
      </c>
      <c r="AO5734" s="3">
        <v>4.032</v>
      </c>
      <c r="AP5734" s="3">
        <v>2.9359999999999999</v>
      </c>
      <c r="AQ5734" s="3">
        <v>1.246</v>
      </c>
      <c r="AR5734" s="3">
        <v>1.0109999999999999</v>
      </c>
      <c r="AS5734" s="3">
        <v>6.5000000000000002E-2</v>
      </c>
      <c r="AT5734" s="3">
        <v>1.1000000000000001</v>
      </c>
      <c r="AU5734" s="3">
        <v>1.6</v>
      </c>
      <c r="AV5734" s="3">
        <v>2.5</v>
      </c>
      <c r="AW5734" s="3">
        <v>3.5</v>
      </c>
      <c r="AX5734" s="3">
        <v>3.2</v>
      </c>
      <c r="AY5734" s="3">
        <v>3.1</v>
      </c>
      <c r="AZ5734" s="3">
        <v>3</v>
      </c>
      <c r="BA5734">
        <v>3</v>
      </c>
      <c r="BB5734">
        <v>2016</v>
      </c>
    </row>
    <row r="5735" spans="1:54" hidden="1" x14ac:dyDescent="0.2">
      <c r="A5735">
        <v>449</v>
      </c>
      <c r="B5735" t="s">
        <v>428</v>
      </c>
      <c r="C5735" t="s">
        <v>297</v>
      </c>
      <c r="D5735" t="s">
        <v>193</v>
      </c>
      <c r="E5735" t="s">
        <v>293</v>
      </c>
      <c r="F5735" t="s">
        <v>296</v>
      </c>
      <c r="G5735" t="s">
        <v>295</v>
      </c>
      <c r="I5735" t="s">
        <v>1538</v>
      </c>
      <c r="J5735" s="3" t="s">
        <v>215</v>
      </c>
      <c r="K5735" s="3" t="s">
        <v>215</v>
      </c>
      <c r="L5735" s="3" t="s">
        <v>215</v>
      </c>
      <c r="M5735" s="3" t="s">
        <v>215</v>
      </c>
      <c r="N5735" s="3" t="s">
        <v>215</v>
      </c>
      <c r="O5735" s="3" t="s">
        <v>215</v>
      </c>
      <c r="P5735" s="3" t="s">
        <v>215</v>
      </c>
      <c r="Q5735" s="3" t="s">
        <v>215</v>
      </c>
      <c r="R5735" s="3" t="s">
        <v>215</v>
      </c>
      <c r="S5735" s="3" t="s">
        <v>215</v>
      </c>
      <c r="T5735" s="3">
        <v>102.3</v>
      </c>
      <c r="U5735" s="3">
        <v>105.1</v>
      </c>
      <c r="V5735" s="3">
        <v>106.2</v>
      </c>
      <c r="W5735" s="3">
        <v>106.45</v>
      </c>
      <c r="X5735" s="3">
        <v>105.5</v>
      </c>
      <c r="Y5735" s="3">
        <v>105.16</v>
      </c>
      <c r="Z5735" s="3">
        <v>105.23</v>
      </c>
      <c r="AA5735" s="3">
        <v>105.26600000000001</v>
      </c>
      <c r="AB5735" s="3">
        <v>105.761</v>
      </c>
      <c r="AC5735" s="3">
        <v>105.39700000000001</v>
      </c>
      <c r="AD5735" s="3">
        <v>104.321</v>
      </c>
      <c r="AE5735" s="3">
        <v>100</v>
      </c>
      <c r="AF5735" s="3">
        <v>99.899000000000001</v>
      </c>
      <c r="AG5735" s="3">
        <v>99.799000000000007</v>
      </c>
      <c r="AH5735" s="3">
        <v>101.813</v>
      </c>
      <c r="AI5735" s="3">
        <v>103.726</v>
      </c>
      <c r="AJ5735" s="3">
        <v>108.157</v>
      </c>
      <c r="AK5735" s="3">
        <v>117.12</v>
      </c>
      <c r="AL5735" s="3">
        <v>130.916</v>
      </c>
      <c r="AM5735" s="3">
        <v>132.125</v>
      </c>
      <c r="AN5735" s="3">
        <v>137.66399999999999</v>
      </c>
      <c r="AO5735" s="3">
        <v>142.19499999999999</v>
      </c>
      <c r="AP5735" s="3">
        <v>146.292</v>
      </c>
      <c r="AQ5735" s="3">
        <v>146.73699999999999</v>
      </c>
      <c r="AR5735" s="3">
        <v>148.22</v>
      </c>
      <c r="AS5735" s="3">
        <v>148.31700000000001</v>
      </c>
      <c r="AT5735" s="3">
        <v>149.94800000000001</v>
      </c>
      <c r="AU5735" s="3">
        <v>152.34800000000001</v>
      </c>
      <c r="AV5735" s="3">
        <v>156.15600000000001</v>
      </c>
      <c r="AW5735" s="3">
        <v>161.62200000000001</v>
      </c>
      <c r="AX5735" s="3">
        <v>166.79400000000001</v>
      </c>
      <c r="AY5735" s="3">
        <v>171.964</v>
      </c>
      <c r="AZ5735" s="3">
        <v>177.12299999999999</v>
      </c>
      <c r="BA5735">
        <v>182.43700000000001</v>
      </c>
      <c r="BB5735">
        <v>2016</v>
      </c>
    </row>
    <row r="5736" spans="1:54" hidden="1" x14ac:dyDescent="0.2">
      <c r="A5736">
        <v>449</v>
      </c>
      <c r="B5736" t="s">
        <v>428</v>
      </c>
      <c r="C5736" t="s">
        <v>294</v>
      </c>
      <c r="D5736" t="s">
        <v>193</v>
      </c>
      <c r="E5736" t="s">
        <v>293</v>
      </c>
      <c r="F5736" t="s">
        <v>292</v>
      </c>
      <c r="G5736" t="s">
        <v>275</v>
      </c>
      <c r="I5736" t="s">
        <v>291</v>
      </c>
      <c r="J5736" s="3" t="s">
        <v>215</v>
      </c>
      <c r="K5736" s="3" t="s">
        <v>215</v>
      </c>
      <c r="L5736" s="3" t="s">
        <v>215</v>
      </c>
      <c r="M5736" s="3" t="s">
        <v>215</v>
      </c>
      <c r="N5736" s="3" t="s">
        <v>215</v>
      </c>
      <c r="O5736" s="3" t="s">
        <v>215</v>
      </c>
      <c r="P5736" s="3" t="s">
        <v>215</v>
      </c>
      <c r="Q5736" s="3" t="s">
        <v>215</v>
      </c>
      <c r="R5736" s="3" t="s">
        <v>215</v>
      </c>
      <c r="S5736" s="3" t="s">
        <v>215</v>
      </c>
      <c r="T5736" s="3" t="s">
        <v>215</v>
      </c>
      <c r="U5736" s="3">
        <v>2.7370000000000001</v>
      </c>
      <c r="V5736" s="3">
        <v>1.0469999999999999</v>
      </c>
      <c r="W5736" s="3">
        <v>0.23499999999999999</v>
      </c>
      <c r="X5736" s="3">
        <v>-0.89200000000000002</v>
      </c>
      <c r="Y5736" s="3">
        <v>-0.32200000000000001</v>
      </c>
      <c r="Z5736" s="3">
        <v>6.7000000000000004E-2</v>
      </c>
      <c r="AA5736" s="3">
        <v>3.4000000000000002E-2</v>
      </c>
      <c r="AB5736" s="3">
        <v>0.47</v>
      </c>
      <c r="AC5736" s="3">
        <v>-0.34499999999999997</v>
      </c>
      <c r="AD5736" s="3">
        <v>-1.02</v>
      </c>
      <c r="AE5736" s="3">
        <v>-4.1420000000000003</v>
      </c>
      <c r="AF5736" s="3">
        <v>-0.10100000000000001</v>
      </c>
      <c r="AG5736" s="3">
        <v>-0.10100000000000001</v>
      </c>
      <c r="AH5736" s="3">
        <v>2.0179999999999998</v>
      </c>
      <c r="AI5736" s="3">
        <v>1.879</v>
      </c>
      <c r="AJ5736" s="3">
        <v>4.2720000000000002</v>
      </c>
      <c r="AK5736" s="3">
        <v>8.2870000000000008</v>
      </c>
      <c r="AL5736" s="3">
        <v>11.78</v>
      </c>
      <c r="AM5736" s="3">
        <v>0.92300000000000004</v>
      </c>
      <c r="AN5736" s="3">
        <v>4.1920000000000002</v>
      </c>
      <c r="AO5736" s="3">
        <v>3.2919999999999998</v>
      </c>
      <c r="AP5736" s="3">
        <v>2.8809999999999998</v>
      </c>
      <c r="AQ5736" s="3">
        <v>0.30399999999999999</v>
      </c>
      <c r="AR5736" s="3">
        <v>1.0109999999999999</v>
      </c>
      <c r="AS5736" s="3">
        <v>6.5000000000000002E-2</v>
      </c>
      <c r="AT5736" s="3">
        <v>1.1000000000000001</v>
      </c>
      <c r="AU5736" s="3">
        <v>1.6</v>
      </c>
      <c r="AV5736" s="3">
        <v>2.5</v>
      </c>
      <c r="AW5736" s="3">
        <v>3.5</v>
      </c>
      <c r="AX5736" s="3">
        <v>3.2</v>
      </c>
      <c r="AY5736" s="3">
        <v>3.1</v>
      </c>
      <c r="AZ5736" s="3">
        <v>3</v>
      </c>
      <c r="BA5736">
        <v>3</v>
      </c>
      <c r="BB5736">
        <v>2016</v>
      </c>
    </row>
    <row r="5737" spans="1:54" hidden="1" x14ac:dyDescent="0.2">
      <c r="A5737">
        <v>449</v>
      </c>
      <c r="B5737" t="s">
        <v>428</v>
      </c>
      <c r="C5737" t="s">
        <v>290</v>
      </c>
      <c r="D5737" t="s">
        <v>193</v>
      </c>
      <c r="E5737" t="s">
        <v>289</v>
      </c>
      <c r="G5737" t="s">
        <v>288</v>
      </c>
    </row>
    <row r="5738" spans="1:54" hidden="1" x14ac:dyDescent="0.2">
      <c r="A5738">
        <v>449</v>
      </c>
      <c r="B5738" t="s">
        <v>428</v>
      </c>
      <c r="C5738" t="s">
        <v>287</v>
      </c>
      <c r="D5738" t="s">
        <v>193</v>
      </c>
      <c r="E5738" t="s">
        <v>286</v>
      </c>
      <c r="F5738" t="s">
        <v>285</v>
      </c>
      <c r="G5738" t="s">
        <v>275</v>
      </c>
      <c r="I5738" t="s">
        <v>1539</v>
      </c>
      <c r="J5738" s="3">
        <v>32.231999999999999</v>
      </c>
      <c r="K5738" s="3">
        <v>31.515000000000001</v>
      </c>
      <c r="L5738" s="3">
        <v>21.753</v>
      </c>
      <c r="M5738" s="3">
        <v>-5.1719999999999997</v>
      </c>
      <c r="N5738" s="3">
        <v>10.583</v>
      </c>
      <c r="O5738" s="3">
        <v>13.784000000000001</v>
      </c>
      <c r="P5738" s="3">
        <v>-30.309000000000001</v>
      </c>
      <c r="Q5738" s="3">
        <v>-31.593</v>
      </c>
      <c r="R5738" s="3">
        <v>8.1120000000000001</v>
      </c>
      <c r="S5738" s="3">
        <v>1.6040000000000001</v>
      </c>
      <c r="T5738" s="3">
        <v>14</v>
      </c>
      <c r="U5738" s="3">
        <v>20.094000000000001</v>
      </c>
      <c r="V5738" s="3">
        <v>14.288</v>
      </c>
      <c r="W5738" s="3">
        <v>11.01</v>
      </c>
      <c r="X5738" s="3">
        <v>-11.804</v>
      </c>
      <c r="Y5738" s="3">
        <v>3.5249999999999999</v>
      </c>
      <c r="Z5738" s="3">
        <v>7.0439999999999996</v>
      </c>
      <c r="AA5738" s="3">
        <v>18.928999999999998</v>
      </c>
      <c r="AB5738" s="3">
        <v>23.013999999999999</v>
      </c>
      <c r="AC5738" s="3">
        <v>-11.781000000000001</v>
      </c>
      <c r="AD5738" s="3">
        <v>4.6680000000000001</v>
      </c>
      <c r="AE5738" s="3">
        <v>18.501000000000001</v>
      </c>
      <c r="AF5738" s="3">
        <v>4.7569999999999997</v>
      </c>
      <c r="AG5738" s="3">
        <v>10.196</v>
      </c>
      <c r="AH5738" s="3">
        <v>15.409000000000001</v>
      </c>
      <c r="AI5738" s="3">
        <v>-4.0949999999999998</v>
      </c>
      <c r="AJ5738" s="3">
        <v>11.433999999999999</v>
      </c>
      <c r="AK5738" s="3">
        <v>33.450000000000003</v>
      </c>
      <c r="AL5738" s="3">
        <v>28.998000000000001</v>
      </c>
      <c r="AM5738" s="3">
        <v>-14.926</v>
      </c>
      <c r="AN5738" s="3">
        <v>3.5659999999999998</v>
      </c>
      <c r="AO5738" s="3">
        <v>12.175000000000001</v>
      </c>
      <c r="AP5738" s="3">
        <v>17.684000000000001</v>
      </c>
      <c r="AQ5738" s="3">
        <v>26.093</v>
      </c>
      <c r="AR5738" s="3">
        <v>-7.383</v>
      </c>
      <c r="AS5738" s="3">
        <v>3.125</v>
      </c>
      <c r="AT5738" s="3">
        <v>-10.933</v>
      </c>
      <c r="AU5738" s="3">
        <v>-2.67</v>
      </c>
      <c r="AV5738" s="3">
        <v>2.4060000000000001</v>
      </c>
      <c r="AW5738" s="3">
        <v>3.1240000000000001</v>
      </c>
      <c r="AX5738" s="3">
        <v>3.6339999999999999</v>
      </c>
      <c r="AY5738" s="3">
        <v>4.1589999999999998</v>
      </c>
      <c r="AZ5738" s="3">
        <v>5.3170000000000002</v>
      </c>
      <c r="BA5738">
        <v>5.7460000000000004</v>
      </c>
      <c r="BB5738">
        <v>2015</v>
      </c>
    </row>
    <row r="5739" spans="1:54" hidden="1" x14ac:dyDescent="0.2">
      <c r="A5739">
        <v>449</v>
      </c>
      <c r="B5739" t="s">
        <v>428</v>
      </c>
      <c r="C5739" t="s">
        <v>284</v>
      </c>
      <c r="D5739" t="s">
        <v>193</v>
      </c>
      <c r="E5739" t="s">
        <v>283</v>
      </c>
      <c r="F5739" t="s">
        <v>282</v>
      </c>
      <c r="G5739" t="s">
        <v>275</v>
      </c>
      <c r="I5739" t="s">
        <v>1539</v>
      </c>
      <c r="J5739" s="3">
        <v>32.921999999999997</v>
      </c>
      <c r="K5739" s="3">
        <v>20.762</v>
      </c>
      <c r="L5739" s="3">
        <v>24.988</v>
      </c>
      <c r="M5739" s="3">
        <v>-5.6719999999999997</v>
      </c>
      <c r="N5739" s="3">
        <v>14.124000000000001</v>
      </c>
      <c r="O5739" s="3">
        <v>15.717000000000001</v>
      </c>
      <c r="P5739" s="3">
        <v>-34.03</v>
      </c>
      <c r="Q5739" s="3">
        <v>-30.995000000000001</v>
      </c>
      <c r="R5739" s="3">
        <v>9.5640000000000001</v>
      </c>
      <c r="S5739" s="3">
        <v>0.9</v>
      </c>
      <c r="T5739" s="3">
        <v>11.2</v>
      </c>
      <c r="U5739" s="3">
        <v>17.279</v>
      </c>
      <c r="V5739" s="3">
        <v>16.899000000000001</v>
      </c>
      <c r="W5739" s="3">
        <v>13.696</v>
      </c>
      <c r="X5739" s="3">
        <v>-13.332000000000001</v>
      </c>
      <c r="Y5739" s="3">
        <v>3.9620000000000002</v>
      </c>
      <c r="Z5739" s="3">
        <v>4.423</v>
      </c>
      <c r="AA5739" s="3">
        <v>10.34</v>
      </c>
      <c r="AB5739" s="3">
        <v>20.52</v>
      </c>
      <c r="AC5739" s="3">
        <v>-15.289</v>
      </c>
      <c r="AD5739" s="3">
        <v>5.87</v>
      </c>
      <c r="AE5739" s="3">
        <v>20.786999999999999</v>
      </c>
      <c r="AF5739" s="3">
        <v>6.5990000000000002</v>
      </c>
      <c r="AG5739" s="3">
        <v>3.266</v>
      </c>
      <c r="AH5739" s="3">
        <v>17.52</v>
      </c>
      <c r="AI5739" s="3">
        <v>-3.72</v>
      </c>
      <c r="AJ5739" s="3">
        <v>11.199</v>
      </c>
      <c r="AK5739" s="3">
        <v>37.307000000000002</v>
      </c>
      <c r="AL5739" s="3">
        <v>36.173999999999999</v>
      </c>
      <c r="AM5739" s="3">
        <v>-18.577000000000002</v>
      </c>
      <c r="AN5739" s="3">
        <v>2.46</v>
      </c>
      <c r="AO5739" s="3">
        <v>11.904999999999999</v>
      </c>
      <c r="AP5739" s="3">
        <v>19.120999999999999</v>
      </c>
      <c r="AQ5739" s="3">
        <v>29.673999999999999</v>
      </c>
      <c r="AR5739" s="3">
        <v>-11.01</v>
      </c>
      <c r="AS5739" s="3">
        <v>1.23</v>
      </c>
      <c r="AT5739" s="3">
        <v>-15.954000000000001</v>
      </c>
      <c r="AU5739" s="3">
        <v>-2.0289999999999999</v>
      </c>
      <c r="AV5739" s="3">
        <v>2.9670000000000001</v>
      </c>
      <c r="AW5739" s="3">
        <v>3.0990000000000002</v>
      </c>
      <c r="AX5739" s="3">
        <v>3.835</v>
      </c>
      <c r="AY5739" s="3">
        <v>4.452</v>
      </c>
      <c r="AZ5739" s="3">
        <v>5.593</v>
      </c>
      <c r="BA5739">
        <v>6.0060000000000002</v>
      </c>
      <c r="BB5739">
        <v>2015</v>
      </c>
    </row>
    <row r="5740" spans="1:54" hidden="1" x14ac:dyDescent="0.2">
      <c r="A5740">
        <v>449</v>
      </c>
      <c r="B5740" t="s">
        <v>428</v>
      </c>
      <c r="C5740" t="s">
        <v>281</v>
      </c>
      <c r="D5740" t="s">
        <v>193</v>
      </c>
      <c r="E5740" t="s">
        <v>280</v>
      </c>
      <c r="F5740" t="s">
        <v>279</v>
      </c>
      <c r="G5740" t="s">
        <v>275</v>
      </c>
      <c r="I5740" t="s">
        <v>1539</v>
      </c>
      <c r="J5740" s="3">
        <v>-6.5270000000000001</v>
      </c>
      <c r="K5740" s="3">
        <v>20.786000000000001</v>
      </c>
      <c r="L5740" s="3">
        <v>1.0780000000000001</v>
      </c>
      <c r="M5740" s="3">
        <v>14.42</v>
      </c>
      <c r="N5740" s="3">
        <v>5.3310000000000004</v>
      </c>
      <c r="O5740" s="3">
        <v>18.484999999999999</v>
      </c>
      <c r="P5740" s="3">
        <v>14.813000000000001</v>
      </c>
      <c r="Q5740" s="3">
        <v>3.7789999999999999</v>
      </c>
      <c r="R5740" s="3">
        <v>12.305999999999999</v>
      </c>
      <c r="S5740" s="3">
        <v>2.0880000000000001</v>
      </c>
      <c r="T5740" s="3">
        <v>7.7</v>
      </c>
      <c r="U5740" s="3">
        <v>-2.8650000000000002</v>
      </c>
      <c r="V5740" s="3">
        <v>15.760999999999999</v>
      </c>
      <c r="W5740" s="3">
        <v>4.7110000000000003</v>
      </c>
      <c r="X5740" s="3">
        <v>5.218</v>
      </c>
      <c r="Y5740" s="3">
        <v>2.141</v>
      </c>
      <c r="Z5740" s="3">
        <v>9.1210000000000004</v>
      </c>
      <c r="AA5740" s="3">
        <v>12.526</v>
      </c>
      <c r="AB5740" s="3">
        <v>-3.746</v>
      </c>
      <c r="AC5740" s="3">
        <v>5.069</v>
      </c>
      <c r="AD5740" s="3">
        <v>13.269</v>
      </c>
      <c r="AE5740" s="3">
        <v>10.382999999999999</v>
      </c>
      <c r="AF5740" s="3">
        <v>-0.19700000000000001</v>
      </c>
      <c r="AG5740" s="3">
        <v>-6.1120000000000001</v>
      </c>
      <c r="AH5740" s="3">
        <v>-6.7229999999999999</v>
      </c>
      <c r="AI5740" s="3">
        <v>8.6969999999999992</v>
      </c>
      <c r="AJ5740" s="3">
        <v>0.16600000000000001</v>
      </c>
      <c r="AK5740" s="3">
        <v>6.0149999999999997</v>
      </c>
      <c r="AL5740" s="3">
        <v>20.693999999999999</v>
      </c>
      <c r="AM5740" s="3">
        <v>-2.3029999999999999</v>
      </c>
      <c r="AN5740" s="3">
        <v>8.6969999999999992</v>
      </c>
      <c r="AO5740" s="3">
        <v>5.484</v>
      </c>
      <c r="AP5740" s="3">
        <v>10.395</v>
      </c>
      <c r="AQ5740" s="3">
        <v>10.218999999999999</v>
      </c>
      <c r="AR5740" s="3">
        <v>0.90300000000000002</v>
      </c>
      <c r="AS5740" s="3">
        <v>0.52800000000000002</v>
      </c>
      <c r="AT5740" s="3">
        <v>-9.8190000000000008</v>
      </c>
      <c r="AU5740" s="3">
        <v>-0.29299999999999998</v>
      </c>
      <c r="AV5740" s="3">
        <v>2.9849999999999999</v>
      </c>
      <c r="AW5740" s="3">
        <v>6.6749999999999998</v>
      </c>
      <c r="AX5740" s="3">
        <v>3.7839999999999998</v>
      </c>
      <c r="AY5740" s="3">
        <v>3.2749999999999999</v>
      </c>
      <c r="AZ5740" s="3">
        <v>4.218</v>
      </c>
      <c r="BA5740">
        <v>4.806</v>
      </c>
      <c r="BB5740">
        <v>2015</v>
      </c>
    </row>
    <row r="5741" spans="1:54" hidden="1" x14ac:dyDescent="0.2">
      <c r="A5741">
        <v>449</v>
      </c>
      <c r="B5741" t="s">
        <v>428</v>
      </c>
      <c r="C5741" t="s">
        <v>278</v>
      </c>
      <c r="D5741" t="s">
        <v>193</v>
      </c>
      <c r="E5741" t="s">
        <v>277</v>
      </c>
      <c r="F5741" t="s">
        <v>276</v>
      </c>
      <c r="G5741" t="s">
        <v>275</v>
      </c>
      <c r="I5741" t="s">
        <v>1539</v>
      </c>
      <c r="J5741" s="3">
        <v>-6.5270000000000001</v>
      </c>
      <c r="K5741" s="3">
        <v>20.164000000000001</v>
      </c>
      <c r="L5741" s="3">
        <v>0.95199999999999996</v>
      </c>
      <c r="M5741" s="3">
        <v>14.436</v>
      </c>
      <c r="N5741" s="3">
        <v>5.3869999999999996</v>
      </c>
      <c r="O5741" s="3">
        <v>18.689</v>
      </c>
      <c r="P5741" s="3">
        <v>14.817</v>
      </c>
      <c r="Q5741" s="3">
        <v>3.8330000000000002</v>
      </c>
      <c r="R5741" s="3">
        <v>12.36</v>
      </c>
      <c r="S5741" s="3">
        <v>1.32</v>
      </c>
      <c r="T5741" s="3">
        <v>8.1</v>
      </c>
      <c r="U5741" s="3">
        <v>-2.9420000000000002</v>
      </c>
      <c r="V5741" s="3">
        <v>15.798999999999999</v>
      </c>
      <c r="W5741" s="3">
        <v>4.702</v>
      </c>
      <c r="X5741" s="3">
        <v>5.2270000000000003</v>
      </c>
      <c r="Y5741" s="3">
        <v>2.1619999999999999</v>
      </c>
      <c r="Z5741" s="3">
        <v>9.0860000000000003</v>
      </c>
      <c r="AA5741" s="3">
        <v>9.0030000000000001</v>
      </c>
      <c r="AB5741" s="3">
        <v>-6.9290000000000003</v>
      </c>
      <c r="AC5741" s="3">
        <v>6.4089999999999998</v>
      </c>
      <c r="AD5741" s="3">
        <v>15.097</v>
      </c>
      <c r="AE5741" s="3">
        <v>8.84</v>
      </c>
      <c r="AF5741" s="3">
        <v>-0.151</v>
      </c>
      <c r="AG5741" s="3">
        <v>-6.2830000000000004</v>
      </c>
      <c r="AH5741" s="3">
        <v>-6.6390000000000002</v>
      </c>
      <c r="AI5741" s="3">
        <v>9.2129999999999992</v>
      </c>
      <c r="AJ5741" s="3">
        <v>-0.82599999999999996</v>
      </c>
      <c r="AK5741" s="3">
        <v>5.2779999999999996</v>
      </c>
      <c r="AL5741" s="3">
        <v>22.966999999999999</v>
      </c>
      <c r="AM5741" s="3">
        <v>-3.2440000000000002</v>
      </c>
      <c r="AN5741" s="3">
        <v>9.6590000000000007</v>
      </c>
      <c r="AO5741" s="3">
        <v>5.4669999999999996</v>
      </c>
      <c r="AP5741" s="3">
        <v>10.180999999999999</v>
      </c>
      <c r="AQ5741" s="3">
        <v>10.128</v>
      </c>
      <c r="AR5741" s="3">
        <v>0.32200000000000001</v>
      </c>
      <c r="AS5741" s="3">
        <v>-2.8330000000000002</v>
      </c>
      <c r="AT5741" s="3">
        <v>-12.670999999999999</v>
      </c>
      <c r="AU5741" s="3">
        <v>7.1999999999999995E-2</v>
      </c>
      <c r="AV5741" s="3">
        <v>3.4390000000000001</v>
      </c>
      <c r="AW5741" s="3">
        <v>5.6289999999999996</v>
      </c>
      <c r="AX5741" s="3">
        <v>2.3879999999999999</v>
      </c>
      <c r="AY5741" s="3">
        <v>1.8560000000000001</v>
      </c>
      <c r="AZ5741" s="3">
        <v>2.9239999999999999</v>
      </c>
      <c r="BA5741">
        <v>3.5169999999999999</v>
      </c>
      <c r="BB5741">
        <v>2015</v>
      </c>
    </row>
    <row r="5742" spans="1:54" hidden="1" x14ac:dyDescent="0.2">
      <c r="A5742">
        <v>449</v>
      </c>
      <c r="B5742" t="s">
        <v>428</v>
      </c>
      <c r="C5742" t="s">
        <v>274</v>
      </c>
      <c r="D5742" t="s">
        <v>193</v>
      </c>
      <c r="E5742" t="s">
        <v>273</v>
      </c>
      <c r="F5742" t="s">
        <v>272</v>
      </c>
      <c r="G5742" t="s">
        <v>271</v>
      </c>
    </row>
    <row r="5743" spans="1:54" hidden="1" x14ac:dyDescent="0.2">
      <c r="A5743">
        <v>449</v>
      </c>
      <c r="B5743" t="s">
        <v>428</v>
      </c>
      <c r="C5743" t="s">
        <v>270</v>
      </c>
      <c r="D5743" t="s">
        <v>193</v>
      </c>
      <c r="E5743" t="s">
        <v>269</v>
      </c>
      <c r="F5743" t="s">
        <v>268</v>
      </c>
      <c r="G5743" t="s">
        <v>264</v>
      </c>
      <c r="H5743" t="s">
        <v>263</v>
      </c>
    </row>
    <row r="5744" spans="1:54" hidden="1" x14ac:dyDescent="0.2">
      <c r="A5744">
        <v>449</v>
      </c>
      <c r="B5744" t="s">
        <v>428</v>
      </c>
      <c r="C5744" t="s">
        <v>267</v>
      </c>
      <c r="D5744" t="s">
        <v>193</v>
      </c>
      <c r="E5744" t="s">
        <v>266</v>
      </c>
      <c r="F5744" t="s">
        <v>265</v>
      </c>
      <c r="G5744" t="s">
        <v>264</v>
      </c>
      <c r="H5744" t="s">
        <v>263</v>
      </c>
      <c r="I5744" t="s">
        <v>1540</v>
      </c>
      <c r="J5744" s="3">
        <v>1.357</v>
      </c>
      <c r="K5744" s="3">
        <v>1.47</v>
      </c>
      <c r="L5744" s="3">
        <v>1.47</v>
      </c>
      <c r="M5744" s="3">
        <v>1.583</v>
      </c>
      <c r="N5744" s="3">
        <v>1.696</v>
      </c>
      <c r="O5744" s="3">
        <v>1.696</v>
      </c>
      <c r="P5744" s="3">
        <v>1.8089999999999999</v>
      </c>
      <c r="Q5744" s="3">
        <v>1.9219999999999999</v>
      </c>
      <c r="R5744" s="3">
        <v>1.9219999999999999</v>
      </c>
      <c r="S5744" s="3">
        <v>2.0350000000000001</v>
      </c>
      <c r="T5744" s="3">
        <v>1.843</v>
      </c>
      <c r="U5744" s="3">
        <v>1.91</v>
      </c>
      <c r="V5744" s="3">
        <v>1.9790000000000001</v>
      </c>
      <c r="W5744" s="3">
        <v>2.0470000000000002</v>
      </c>
      <c r="X5744" s="3">
        <v>2.1120000000000001</v>
      </c>
      <c r="Y5744" s="3">
        <v>2.1720000000000002</v>
      </c>
      <c r="Z5744" s="3">
        <v>2.2250000000000001</v>
      </c>
      <c r="AA5744" s="3">
        <v>2.274</v>
      </c>
      <c r="AB5744" s="3">
        <v>2.3180000000000001</v>
      </c>
      <c r="AC5744" s="3">
        <v>2.3610000000000002</v>
      </c>
      <c r="AD5744" s="3">
        <v>2.4020000000000001</v>
      </c>
      <c r="AE5744" s="3">
        <v>2.4430000000000001</v>
      </c>
      <c r="AF5744" s="3">
        <v>2.484</v>
      </c>
      <c r="AG5744" s="3">
        <v>2.5259999999999998</v>
      </c>
      <c r="AH5744" s="3">
        <v>2.57</v>
      </c>
      <c r="AI5744" s="3">
        <v>2.6179999999999999</v>
      </c>
      <c r="AJ5744" s="3">
        <v>2.67</v>
      </c>
      <c r="AK5744" s="3">
        <v>2.726</v>
      </c>
      <c r="AL5744" s="3">
        <v>2.7850000000000001</v>
      </c>
      <c r="AM5744" s="3">
        <v>2.883</v>
      </c>
      <c r="AN5744" s="3">
        <v>2.8849999999999998</v>
      </c>
      <c r="AO5744" s="3">
        <v>2.9929999999999999</v>
      </c>
      <c r="AP5744" s="3">
        <v>3.2909999999999999</v>
      </c>
      <c r="AQ5744" s="3">
        <v>3.5939999999999999</v>
      </c>
      <c r="AR5744" s="3">
        <v>3.7170000000000001</v>
      </c>
      <c r="AS5744" s="3">
        <v>3.778</v>
      </c>
      <c r="AT5744" s="3">
        <v>4.0090000000000003</v>
      </c>
      <c r="AU5744" s="3">
        <v>4.133</v>
      </c>
      <c r="AV5744" s="3">
        <v>4.2610000000000001</v>
      </c>
      <c r="AW5744" s="3">
        <v>4.3940000000000001</v>
      </c>
      <c r="AX5744" s="3">
        <v>4.5330000000000004</v>
      </c>
      <c r="AY5744" s="3">
        <v>4.6779999999999999</v>
      </c>
      <c r="AZ5744" s="3">
        <v>4.8289999999999997</v>
      </c>
      <c r="BA5744">
        <v>4.9829999999999997</v>
      </c>
      <c r="BB5744">
        <v>2015</v>
      </c>
    </row>
    <row r="5745" spans="1:54" hidden="1" x14ac:dyDescent="0.2">
      <c r="A5745">
        <v>449</v>
      </c>
      <c r="B5745" t="s">
        <v>428</v>
      </c>
      <c r="C5745" t="s">
        <v>262</v>
      </c>
      <c r="D5745" t="s">
        <v>193</v>
      </c>
      <c r="E5745" t="s">
        <v>260</v>
      </c>
      <c r="F5745" t="s">
        <v>259</v>
      </c>
      <c r="G5745" t="s">
        <v>225</v>
      </c>
      <c r="H5745" t="s">
        <v>222</v>
      </c>
      <c r="I5745" t="s">
        <v>1541</v>
      </c>
      <c r="J5745" s="3" t="s">
        <v>215</v>
      </c>
      <c r="K5745" s="3" t="s">
        <v>215</v>
      </c>
      <c r="L5745" s="3" t="s">
        <v>215</v>
      </c>
      <c r="M5745" s="3" t="s">
        <v>215</v>
      </c>
      <c r="N5745" s="3" t="s">
        <v>215</v>
      </c>
      <c r="O5745" s="3" t="s">
        <v>215</v>
      </c>
      <c r="P5745" s="3" t="s">
        <v>215</v>
      </c>
      <c r="Q5745" s="3" t="s">
        <v>215</v>
      </c>
      <c r="R5745" s="3" t="s">
        <v>215</v>
      </c>
      <c r="S5745" s="3" t="s">
        <v>215</v>
      </c>
      <c r="T5745" s="3">
        <v>2.1259999999999999</v>
      </c>
      <c r="U5745" s="3">
        <v>1.8779999999999999</v>
      </c>
      <c r="V5745" s="3">
        <v>1.9370000000000001</v>
      </c>
      <c r="W5745" s="3">
        <v>1.829</v>
      </c>
      <c r="X5745" s="3">
        <v>1.8380000000000001</v>
      </c>
      <c r="Y5745" s="3">
        <v>2.089</v>
      </c>
      <c r="Z5745" s="3">
        <v>2.4039999999999999</v>
      </c>
      <c r="AA5745" s="3">
        <v>2.573</v>
      </c>
      <c r="AB5745" s="3">
        <v>1.9590000000000001</v>
      </c>
      <c r="AC5745" s="3">
        <v>2.3639999999999999</v>
      </c>
      <c r="AD5745" s="3">
        <v>3.7130000000000001</v>
      </c>
      <c r="AE5745" s="3">
        <v>3.4860000000000002</v>
      </c>
      <c r="AF5745" s="3">
        <v>3.4990000000000001</v>
      </c>
      <c r="AG5745" s="3">
        <v>3.7919999999999998</v>
      </c>
      <c r="AH5745" s="3">
        <v>4.3109999999999999</v>
      </c>
      <c r="AI5745" s="3">
        <v>5.7119999999999997</v>
      </c>
      <c r="AJ5745" s="3">
        <v>6.9219999999999997</v>
      </c>
      <c r="AK5745" s="3">
        <v>7.6539999999999999</v>
      </c>
      <c r="AL5745" s="3">
        <v>10.801</v>
      </c>
      <c r="AM5745" s="3">
        <v>7.0579999999999998</v>
      </c>
      <c r="AN5745" s="3">
        <v>8.8789999999999996</v>
      </c>
      <c r="AO5745" s="3">
        <v>12.734</v>
      </c>
      <c r="AP5745" s="3">
        <v>14.352</v>
      </c>
      <c r="AQ5745" s="3">
        <v>15.005000000000001</v>
      </c>
      <c r="AR5745" s="3">
        <v>14.426</v>
      </c>
      <c r="AS5745" s="3">
        <v>9.2560000000000002</v>
      </c>
      <c r="AT5745" s="3">
        <v>7.5229999999999997</v>
      </c>
      <c r="AU5745" s="3">
        <v>8.4120000000000008</v>
      </c>
      <c r="AV5745" s="3">
        <v>11.009</v>
      </c>
      <c r="AW5745" s="3">
        <v>11.622</v>
      </c>
      <c r="AX5745" s="3">
        <v>11.494</v>
      </c>
      <c r="AY5745" s="3">
        <v>11.375999999999999</v>
      </c>
      <c r="AZ5745" s="3">
        <v>11.503</v>
      </c>
      <c r="BA5745">
        <v>11.772</v>
      </c>
      <c r="BB5745">
        <v>2016</v>
      </c>
    </row>
    <row r="5746" spans="1:54" hidden="1" x14ac:dyDescent="0.2">
      <c r="A5746">
        <v>449</v>
      </c>
      <c r="B5746" t="s">
        <v>428</v>
      </c>
      <c r="C5746" t="s">
        <v>261</v>
      </c>
      <c r="D5746" t="s">
        <v>193</v>
      </c>
      <c r="E5746" t="s">
        <v>260</v>
      </c>
      <c r="F5746" t="s">
        <v>259</v>
      </c>
      <c r="G5746" t="s">
        <v>217</v>
      </c>
      <c r="I5746" t="s">
        <v>258</v>
      </c>
      <c r="J5746" s="3" t="s">
        <v>215</v>
      </c>
      <c r="K5746" s="3" t="s">
        <v>215</v>
      </c>
      <c r="L5746" s="3" t="s">
        <v>215</v>
      </c>
      <c r="M5746" s="3" t="s">
        <v>215</v>
      </c>
      <c r="N5746" s="3" t="s">
        <v>215</v>
      </c>
      <c r="O5746" s="3" t="s">
        <v>215</v>
      </c>
      <c r="P5746" s="3" t="s">
        <v>215</v>
      </c>
      <c r="Q5746" s="3" t="s">
        <v>215</v>
      </c>
      <c r="R5746" s="3" t="s">
        <v>215</v>
      </c>
      <c r="S5746" s="3" t="s">
        <v>215</v>
      </c>
      <c r="T5746" s="3">
        <v>47.323999999999998</v>
      </c>
      <c r="U5746" s="3">
        <v>43.058</v>
      </c>
      <c r="V5746" s="3">
        <v>40.451999999999998</v>
      </c>
      <c r="W5746" s="3">
        <v>38.076999999999998</v>
      </c>
      <c r="X5746" s="3">
        <v>37.000999999999998</v>
      </c>
      <c r="Y5746" s="3">
        <v>39.369</v>
      </c>
      <c r="Z5746" s="3">
        <v>40.923000000000002</v>
      </c>
      <c r="AA5746" s="3">
        <v>42.252000000000002</v>
      </c>
      <c r="AB5746" s="3">
        <v>36.402999999999999</v>
      </c>
      <c r="AC5746" s="3">
        <v>39.424999999999997</v>
      </c>
      <c r="AD5746" s="3">
        <v>49.502000000000002</v>
      </c>
      <c r="AE5746" s="3">
        <v>46.601999999999997</v>
      </c>
      <c r="AF5746" s="3">
        <v>45.174999999999997</v>
      </c>
      <c r="AG5746" s="3">
        <v>45.59</v>
      </c>
      <c r="AH5746" s="3">
        <v>45.274000000000001</v>
      </c>
      <c r="AI5746" s="3">
        <v>47.792000000000002</v>
      </c>
      <c r="AJ5746" s="3">
        <v>48.372999999999998</v>
      </c>
      <c r="AK5746" s="3">
        <v>47.298000000000002</v>
      </c>
      <c r="AL5746" s="3">
        <v>46.122</v>
      </c>
      <c r="AM5746" s="3">
        <v>37.933999999999997</v>
      </c>
      <c r="AN5746" s="3">
        <v>39.380000000000003</v>
      </c>
      <c r="AO5746" s="3">
        <v>48.747</v>
      </c>
      <c r="AP5746" s="3">
        <v>48.670999999999999</v>
      </c>
      <c r="AQ5746" s="3">
        <v>49.435000000000002</v>
      </c>
      <c r="AR5746" s="3">
        <v>46.276000000000003</v>
      </c>
      <c r="AS5746" s="3">
        <v>34.938000000000002</v>
      </c>
      <c r="AT5746" s="3">
        <v>29.279</v>
      </c>
      <c r="AU5746" s="3">
        <v>29.457000000000001</v>
      </c>
      <c r="AV5746" s="3">
        <v>34.655000000000001</v>
      </c>
      <c r="AW5746" s="3">
        <v>35.295000000000002</v>
      </c>
      <c r="AX5746" s="3">
        <v>34.058</v>
      </c>
      <c r="AY5746" s="3">
        <v>32.658999999999999</v>
      </c>
      <c r="AZ5746" s="3">
        <v>31.765999999999998</v>
      </c>
      <c r="BA5746">
        <v>31.173999999999999</v>
      </c>
      <c r="BB5746">
        <v>2016</v>
      </c>
    </row>
    <row r="5747" spans="1:54" hidden="1" x14ac:dyDescent="0.2">
      <c r="A5747">
        <v>449</v>
      </c>
      <c r="B5747" t="s">
        <v>428</v>
      </c>
      <c r="C5747" t="s">
        <v>257</v>
      </c>
      <c r="D5747" t="s">
        <v>193</v>
      </c>
      <c r="E5747" t="s">
        <v>255</v>
      </c>
      <c r="F5747" t="s">
        <v>254</v>
      </c>
      <c r="G5747" t="s">
        <v>225</v>
      </c>
      <c r="H5747" t="s">
        <v>222</v>
      </c>
      <c r="I5747" t="s">
        <v>1541</v>
      </c>
      <c r="J5747" s="3" t="s">
        <v>215</v>
      </c>
      <c r="K5747" s="3" t="s">
        <v>215</v>
      </c>
      <c r="L5747" s="3" t="s">
        <v>215</v>
      </c>
      <c r="M5747" s="3" t="s">
        <v>215</v>
      </c>
      <c r="N5747" s="3" t="s">
        <v>215</v>
      </c>
      <c r="O5747" s="3" t="s">
        <v>215</v>
      </c>
      <c r="P5747" s="3" t="s">
        <v>215</v>
      </c>
      <c r="Q5747" s="3" t="s">
        <v>215</v>
      </c>
      <c r="R5747" s="3" t="s">
        <v>215</v>
      </c>
      <c r="S5747" s="3" t="s">
        <v>215</v>
      </c>
      <c r="T5747" s="3">
        <v>1.88</v>
      </c>
      <c r="U5747" s="3">
        <v>1.8720000000000001</v>
      </c>
      <c r="V5747" s="3">
        <v>2.2029999999999998</v>
      </c>
      <c r="W5747" s="3">
        <v>2.206</v>
      </c>
      <c r="X5747" s="3">
        <v>2.2629999999999999</v>
      </c>
      <c r="Y5747" s="3">
        <v>2.327</v>
      </c>
      <c r="Z5747" s="3">
        <v>2.2549999999999999</v>
      </c>
      <c r="AA5747" s="3">
        <v>2.2400000000000002</v>
      </c>
      <c r="AB5747" s="3">
        <v>2.2290000000000001</v>
      </c>
      <c r="AC5747" s="3">
        <v>2.343</v>
      </c>
      <c r="AD5747" s="3">
        <v>2.6720000000000002</v>
      </c>
      <c r="AE5747" s="3">
        <v>2.8410000000000002</v>
      </c>
      <c r="AF5747" s="3">
        <v>3.028</v>
      </c>
      <c r="AG5747" s="3">
        <v>3.2290000000000001</v>
      </c>
      <c r="AH5747" s="3">
        <v>3.718</v>
      </c>
      <c r="AI5747" s="3">
        <v>4.181</v>
      </c>
      <c r="AJ5747" s="3">
        <v>4.92</v>
      </c>
      <c r="AK5747" s="3">
        <v>5.7060000000000004</v>
      </c>
      <c r="AL5747" s="3">
        <v>6.867</v>
      </c>
      <c r="AM5747" s="3">
        <v>7.1159999999999997</v>
      </c>
      <c r="AN5747" s="3">
        <v>7.6429999999999998</v>
      </c>
      <c r="AO5747" s="3">
        <v>10.279</v>
      </c>
      <c r="AP5747" s="3">
        <v>12.983000000000001</v>
      </c>
      <c r="AQ5747" s="3">
        <v>13.587999999999999</v>
      </c>
      <c r="AR5747" s="3">
        <v>14.763</v>
      </c>
      <c r="AS5747" s="3">
        <v>13.481</v>
      </c>
      <c r="AT5747" s="3">
        <v>12.994999999999999</v>
      </c>
      <c r="AU5747" s="3">
        <v>11.676</v>
      </c>
      <c r="AV5747" s="3">
        <v>12.808</v>
      </c>
      <c r="AW5747" s="3">
        <v>13.231</v>
      </c>
      <c r="AX5747" s="3">
        <v>13.343999999999999</v>
      </c>
      <c r="AY5747" s="3">
        <v>13.712999999999999</v>
      </c>
      <c r="AZ5747" s="3">
        <v>14.061999999999999</v>
      </c>
      <c r="BA5747">
        <v>14.484999999999999</v>
      </c>
      <c r="BB5747">
        <v>2016</v>
      </c>
    </row>
    <row r="5748" spans="1:54" hidden="1" x14ac:dyDescent="0.2">
      <c r="A5748">
        <v>449</v>
      </c>
      <c r="B5748" t="s">
        <v>428</v>
      </c>
      <c r="C5748" t="s">
        <v>256</v>
      </c>
      <c r="D5748" t="s">
        <v>193</v>
      </c>
      <c r="E5748" t="s">
        <v>255</v>
      </c>
      <c r="F5748" t="s">
        <v>254</v>
      </c>
      <c r="G5748" t="s">
        <v>217</v>
      </c>
      <c r="I5748" t="s">
        <v>253</v>
      </c>
      <c r="J5748" s="3" t="s">
        <v>215</v>
      </c>
      <c r="K5748" s="3" t="s">
        <v>215</v>
      </c>
      <c r="L5748" s="3" t="s">
        <v>215</v>
      </c>
      <c r="M5748" s="3" t="s">
        <v>215</v>
      </c>
      <c r="N5748" s="3" t="s">
        <v>215</v>
      </c>
      <c r="O5748" s="3" t="s">
        <v>215</v>
      </c>
      <c r="P5748" s="3" t="s">
        <v>215</v>
      </c>
      <c r="Q5748" s="3" t="s">
        <v>215</v>
      </c>
      <c r="R5748" s="3" t="s">
        <v>215</v>
      </c>
      <c r="S5748" s="3" t="s">
        <v>215</v>
      </c>
      <c r="T5748" s="3">
        <v>41.847999999999999</v>
      </c>
      <c r="U5748" s="3">
        <v>42.924999999999997</v>
      </c>
      <c r="V5748" s="3">
        <v>46.011000000000003</v>
      </c>
      <c r="W5748" s="3">
        <v>45.912999999999997</v>
      </c>
      <c r="X5748" s="3">
        <v>45.558</v>
      </c>
      <c r="Y5748" s="3">
        <v>43.838999999999999</v>
      </c>
      <c r="Z5748" s="3">
        <v>38.380000000000003</v>
      </c>
      <c r="AA5748" s="3">
        <v>36.780999999999999</v>
      </c>
      <c r="AB5748" s="3">
        <v>41.412999999999997</v>
      </c>
      <c r="AC5748" s="3">
        <v>39.078000000000003</v>
      </c>
      <c r="AD5748" s="3">
        <v>35.625999999999998</v>
      </c>
      <c r="AE5748" s="3">
        <v>37.988999999999997</v>
      </c>
      <c r="AF5748" s="3">
        <v>39.091000000000001</v>
      </c>
      <c r="AG5748" s="3">
        <v>38.822000000000003</v>
      </c>
      <c r="AH5748" s="3">
        <v>39.052</v>
      </c>
      <c r="AI5748" s="3">
        <v>34.987000000000002</v>
      </c>
      <c r="AJ5748" s="3">
        <v>34.384999999999998</v>
      </c>
      <c r="AK5748" s="3">
        <v>35.26</v>
      </c>
      <c r="AL5748" s="3">
        <v>29.324999999999999</v>
      </c>
      <c r="AM5748" s="3">
        <v>38.244</v>
      </c>
      <c r="AN5748" s="3">
        <v>33.898000000000003</v>
      </c>
      <c r="AO5748" s="3">
        <v>39.348999999999997</v>
      </c>
      <c r="AP5748" s="3">
        <v>44.027999999999999</v>
      </c>
      <c r="AQ5748" s="3">
        <v>44.767000000000003</v>
      </c>
      <c r="AR5748" s="3">
        <v>47.356000000000002</v>
      </c>
      <c r="AS5748" s="3">
        <v>50.884999999999998</v>
      </c>
      <c r="AT5748" s="3">
        <v>50.576999999999998</v>
      </c>
      <c r="AU5748" s="3">
        <v>40.884</v>
      </c>
      <c r="AV5748" s="3">
        <v>40.317999999999998</v>
      </c>
      <c r="AW5748" s="3">
        <v>40.182000000000002</v>
      </c>
      <c r="AX5748" s="3">
        <v>39.539000000000001</v>
      </c>
      <c r="AY5748" s="3">
        <v>39.369999999999997</v>
      </c>
      <c r="AZ5748" s="3">
        <v>38.834000000000003</v>
      </c>
      <c r="BA5748">
        <v>38.360999999999997</v>
      </c>
      <c r="BB5748">
        <v>2016</v>
      </c>
    </row>
    <row r="5749" spans="1:54" hidden="1" x14ac:dyDescent="0.2">
      <c r="A5749">
        <v>449</v>
      </c>
      <c r="B5749" t="s">
        <v>428</v>
      </c>
      <c r="C5749" t="s">
        <v>252</v>
      </c>
      <c r="D5749" t="s">
        <v>193</v>
      </c>
      <c r="E5749" t="s">
        <v>250</v>
      </c>
      <c r="F5749" t="s">
        <v>249</v>
      </c>
      <c r="G5749" t="s">
        <v>225</v>
      </c>
      <c r="H5749" t="s">
        <v>222</v>
      </c>
      <c r="I5749" t="s">
        <v>1541</v>
      </c>
      <c r="J5749" s="3" t="s">
        <v>215</v>
      </c>
      <c r="K5749" s="3" t="s">
        <v>215</v>
      </c>
      <c r="L5749" s="3" t="s">
        <v>215</v>
      </c>
      <c r="M5749" s="3" t="s">
        <v>215</v>
      </c>
      <c r="N5749" s="3" t="s">
        <v>215</v>
      </c>
      <c r="O5749" s="3" t="s">
        <v>215</v>
      </c>
      <c r="P5749" s="3" t="s">
        <v>215</v>
      </c>
      <c r="Q5749" s="3" t="s">
        <v>215</v>
      </c>
      <c r="R5749" s="3" t="s">
        <v>215</v>
      </c>
      <c r="S5749" s="3" t="s">
        <v>215</v>
      </c>
      <c r="T5749" s="3">
        <v>0.246</v>
      </c>
      <c r="U5749" s="3">
        <v>6.0000000000000001E-3</v>
      </c>
      <c r="V5749" s="3">
        <v>-0.26600000000000001</v>
      </c>
      <c r="W5749" s="3">
        <v>-0.376</v>
      </c>
      <c r="X5749" s="3">
        <v>-0.42499999999999999</v>
      </c>
      <c r="Y5749" s="3">
        <v>-0.23699999999999999</v>
      </c>
      <c r="Z5749" s="3">
        <v>0.14899999999999999</v>
      </c>
      <c r="AA5749" s="3">
        <v>0.33300000000000002</v>
      </c>
      <c r="AB5749" s="3">
        <v>-0.27</v>
      </c>
      <c r="AC5749" s="3">
        <v>2.1000000000000001E-2</v>
      </c>
      <c r="AD5749" s="3">
        <v>1.0409999999999999</v>
      </c>
      <c r="AE5749" s="3">
        <v>0.64400000000000002</v>
      </c>
      <c r="AF5749" s="3">
        <v>0.47099999999999997</v>
      </c>
      <c r="AG5749" s="3">
        <v>0.56299999999999994</v>
      </c>
      <c r="AH5749" s="3">
        <v>0.59299999999999997</v>
      </c>
      <c r="AI5749" s="3">
        <v>1.53</v>
      </c>
      <c r="AJ5749" s="3">
        <v>2.0019999999999998</v>
      </c>
      <c r="AK5749" s="3">
        <v>1.948</v>
      </c>
      <c r="AL5749" s="3">
        <v>3.9340000000000002</v>
      </c>
      <c r="AM5749" s="3">
        <v>-5.8000000000000003E-2</v>
      </c>
      <c r="AN5749" s="3">
        <v>1.236</v>
      </c>
      <c r="AO5749" s="3">
        <v>2.4550000000000001</v>
      </c>
      <c r="AP5749" s="3">
        <v>1.369</v>
      </c>
      <c r="AQ5749" s="3">
        <v>1.417</v>
      </c>
      <c r="AR5749" s="3">
        <v>-0.33700000000000002</v>
      </c>
      <c r="AS5749" s="3">
        <v>-4.2249999999999996</v>
      </c>
      <c r="AT5749" s="3">
        <v>-5.4720000000000004</v>
      </c>
      <c r="AU5749" s="3">
        <v>-3.2639999999999998</v>
      </c>
      <c r="AV5749" s="3">
        <v>-1.7989999999999999</v>
      </c>
      <c r="AW5749" s="3">
        <v>-1.609</v>
      </c>
      <c r="AX5749" s="3">
        <v>-1.85</v>
      </c>
      <c r="AY5749" s="3">
        <v>-2.3370000000000002</v>
      </c>
      <c r="AZ5749" s="3">
        <v>-2.5590000000000002</v>
      </c>
      <c r="BA5749">
        <v>-2.714</v>
      </c>
      <c r="BB5749">
        <v>2016</v>
      </c>
    </row>
    <row r="5750" spans="1:54" hidden="1" x14ac:dyDescent="0.2">
      <c r="A5750">
        <v>449</v>
      </c>
      <c r="B5750" t="s">
        <v>428</v>
      </c>
      <c r="C5750" t="s">
        <v>251</v>
      </c>
      <c r="D5750" t="s">
        <v>193</v>
      </c>
      <c r="E5750" t="s">
        <v>250</v>
      </c>
      <c r="F5750" t="s">
        <v>249</v>
      </c>
      <c r="G5750" t="s">
        <v>217</v>
      </c>
      <c r="I5750" t="s">
        <v>248</v>
      </c>
      <c r="J5750" s="3" t="s">
        <v>215</v>
      </c>
      <c r="K5750" s="3" t="s">
        <v>215</v>
      </c>
      <c r="L5750" s="3" t="s">
        <v>215</v>
      </c>
      <c r="M5750" s="3" t="s">
        <v>215</v>
      </c>
      <c r="N5750" s="3" t="s">
        <v>215</v>
      </c>
      <c r="O5750" s="3" t="s">
        <v>215</v>
      </c>
      <c r="P5750" s="3" t="s">
        <v>215</v>
      </c>
      <c r="Q5750" s="3" t="s">
        <v>215</v>
      </c>
      <c r="R5750" s="3" t="s">
        <v>215</v>
      </c>
      <c r="S5750" s="3" t="s">
        <v>215</v>
      </c>
      <c r="T5750" s="3">
        <v>5.4749999999999996</v>
      </c>
      <c r="U5750" s="3">
        <v>0.13300000000000001</v>
      </c>
      <c r="V5750" s="3">
        <v>-5.56</v>
      </c>
      <c r="W5750" s="3">
        <v>-7.8360000000000003</v>
      </c>
      <c r="X5750" s="3">
        <v>-8.5570000000000004</v>
      </c>
      <c r="Y5750" s="3">
        <v>-4.47</v>
      </c>
      <c r="Z5750" s="3">
        <v>2.5430000000000001</v>
      </c>
      <c r="AA5750" s="3">
        <v>5.4710000000000001</v>
      </c>
      <c r="AB5750" s="3">
        <v>-5.01</v>
      </c>
      <c r="AC5750" s="3">
        <v>0.34699999999999998</v>
      </c>
      <c r="AD5750" s="3">
        <v>13.875999999999999</v>
      </c>
      <c r="AE5750" s="3">
        <v>8.6129999999999995</v>
      </c>
      <c r="AF5750" s="3">
        <v>6.085</v>
      </c>
      <c r="AG5750" s="3">
        <v>6.7679999999999998</v>
      </c>
      <c r="AH5750" s="3">
        <v>6.2229999999999999</v>
      </c>
      <c r="AI5750" s="3">
        <v>12.805</v>
      </c>
      <c r="AJ5750" s="3">
        <v>13.988</v>
      </c>
      <c r="AK5750" s="3">
        <v>12.038</v>
      </c>
      <c r="AL5750" s="3">
        <v>16.797000000000001</v>
      </c>
      <c r="AM5750" s="3">
        <v>-0.31</v>
      </c>
      <c r="AN5750" s="3">
        <v>5.4809999999999999</v>
      </c>
      <c r="AO5750" s="3">
        <v>9.3979999999999997</v>
      </c>
      <c r="AP5750" s="3">
        <v>4.6429999999999998</v>
      </c>
      <c r="AQ5750" s="3">
        <v>4.6680000000000001</v>
      </c>
      <c r="AR5750" s="3">
        <v>-1.08</v>
      </c>
      <c r="AS5750" s="3">
        <v>-15.946999999999999</v>
      </c>
      <c r="AT5750" s="3">
        <v>-21.297999999999998</v>
      </c>
      <c r="AU5750" s="3">
        <v>-11.428000000000001</v>
      </c>
      <c r="AV5750" s="3">
        <v>-5.6630000000000003</v>
      </c>
      <c r="AW5750" s="3">
        <v>-4.8869999999999996</v>
      </c>
      <c r="AX5750" s="3">
        <v>-5.4809999999999999</v>
      </c>
      <c r="AY5750" s="3">
        <v>-6.7110000000000003</v>
      </c>
      <c r="AZ5750" s="3">
        <v>-7.0679999999999996</v>
      </c>
      <c r="BA5750">
        <v>-7.1870000000000003</v>
      </c>
      <c r="BB5750">
        <v>2016</v>
      </c>
    </row>
    <row r="5751" spans="1:54" hidden="1" x14ac:dyDescent="0.2">
      <c r="A5751">
        <v>449</v>
      </c>
      <c r="B5751" t="s">
        <v>428</v>
      </c>
      <c r="C5751" t="s">
        <v>247</v>
      </c>
      <c r="D5751" t="s">
        <v>193</v>
      </c>
      <c r="E5751" t="s">
        <v>245</v>
      </c>
      <c r="F5751" t="s">
        <v>244</v>
      </c>
      <c r="G5751" t="s">
        <v>225</v>
      </c>
      <c r="H5751" t="s">
        <v>222</v>
      </c>
    </row>
    <row r="5752" spans="1:54" hidden="1" x14ac:dyDescent="0.2">
      <c r="A5752">
        <v>449</v>
      </c>
      <c r="B5752" t="s">
        <v>428</v>
      </c>
      <c r="C5752" t="s">
        <v>246</v>
      </c>
      <c r="D5752" t="s">
        <v>193</v>
      </c>
      <c r="E5752" t="s">
        <v>245</v>
      </c>
      <c r="F5752" t="s">
        <v>244</v>
      </c>
      <c r="G5752" t="s">
        <v>243</v>
      </c>
    </row>
    <row r="5753" spans="1:54" hidden="1" x14ac:dyDescent="0.2">
      <c r="A5753">
        <v>449</v>
      </c>
      <c r="B5753" t="s">
        <v>428</v>
      </c>
      <c r="C5753" t="s">
        <v>242</v>
      </c>
      <c r="D5753" t="s">
        <v>193</v>
      </c>
      <c r="E5753" t="s">
        <v>240</v>
      </c>
      <c r="F5753" t="s">
        <v>239</v>
      </c>
      <c r="G5753" t="s">
        <v>225</v>
      </c>
      <c r="H5753" t="s">
        <v>222</v>
      </c>
      <c r="I5753" t="s">
        <v>1541</v>
      </c>
      <c r="J5753" s="3" t="s">
        <v>215</v>
      </c>
      <c r="K5753" s="3" t="s">
        <v>215</v>
      </c>
      <c r="L5753" s="3" t="s">
        <v>215</v>
      </c>
      <c r="M5753" s="3" t="s">
        <v>215</v>
      </c>
      <c r="N5753" s="3" t="s">
        <v>215</v>
      </c>
      <c r="O5753" s="3" t="s">
        <v>215</v>
      </c>
      <c r="P5753" s="3" t="s">
        <v>215</v>
      </c>
      <c r="Q5753" s="3" t="s">
        <v>215</v>
      </c>
      <c r="R5753" s="3" t="s">
        <v>215</v>
      </c>
      <c r="S5753" s="3" t="s">
        <v>215</v>
      </c>
      <c r="T5753" s="3">
        <v>0.224</v>
      </c>
      <c r="U5753" s="3">
        <v>-4.2000000000000003E-2</v>
      </c>
      <c r="V5753" s="3">
        <v>-0.27600000000000002</v>
      </c>
      <c r="W5753" s="3">
        <v>-0.39600000000000002</v>
      </c>
      <c r="X5753" s="3">
        <v>-0.42899999999999999</v>
      </c>
      <c r="Y5753" s="3">
        <v>-0.216</v>
      </c>
      <c r="Z5753" s="3">
        <v>0.17199999999999999</v>
      </c>
      <c r="AA5753" s="3">
        <v>0.35599999999999998</v>
      </c>
      <c r="AB5753" s="3">
        <v>-0.26700000000000002</v>
      </c>
      <c r="AC5753" s="3">
        <v>5.5E-2</v>
      </c>
      <c r="AD5753" s="3">
        <v>1.0649999999999999</v>
      </c>
      <c r="AE5753" s="3">
        <v>0.63600000000000001</v>
      </c>
      <c r="AF5753" s="3">
        <v>0.441</v>
      </c>
      <c r="AG5753" s="3">
        <v>0.38500000000000001</v>
      </c>
      <c r="AH5753" s="3">
        <v>0.51600000000000001</v>
      </c>
      <c r="AI5753" s="3">
        <v>1.427</v>
      </c>
      <c r="AJ5753" s="3">
        <v>1.806</v>
      </c>
      <c r="AK5753" s="3">
        <v>1.6990000000000001</v>
      </c>
      <c r="AL5753" s="3">
        <v>3.649</v>
      </c>
      <c r="AM5753" s="3">
        <v>-0.25</v>
      </c>
      <c r="AN5753" s="3">
        <v>1.04</v>
      </c>
      <c r="AO5753" s="3">
        <v>2.3319999999999999</v>
      </c>
      <c r="AP5753" s="3">
        <v>0.98399999999999999</v>
      </c>
      <c r="AQ5753" s="3">
        <v>0.77800000000000002</v>
      </c>
      <c r="AR5753" s="3">
        <v>-0.66200000000000003</v>
      </c>
      <c r="AS5753" s="3">
        <v>-4.274</v>
      </c>
      <c r="AT5753" s="3">
        <v>-5.5949999999999998</v>
      </c>
      <c r="AU5753" s="3">
        <v>-3.33</v>
      </c>
      <c r="AV5753" s="3">
        <v>-1.6879999999999999</v>
      </c>
      <c r="AW5753" s="3">
        <v>-1.488</v>
      </c>
      <c r="AX5753" s="3">
        <v>-1.677</v>
      </c>
      <c r="AY5753" s="3">
        <v>-2.0129999999999999</v>
      </c>
      <c r="AZ5753" s="3">
        <v>-2.0870000000000002</v>
      </c>
      <c r="BA5753">
        <v>-2.0369999999999999</v>
      </c>
      <c r="BB5753">
        <v>2016</v>
      </c>
    </row>
    <row r="5754" spans="1:54" hidden="1" x14ac:dyDescent="0.2">
      <c r="A5754">
        <v>449</v>
      </c>
      <c r="B5754" t="s">
        <v>428</v>
      </c>
      <c r="C5754" t="s">
        <v>241</v>
      </c>
      <c r="D5754" t="s">
        <v>193</v>
      </c>
      <c r="E5754" t="s">
        <v>240</v>
      </c>
      <c r="F5754" t="s">
        <v>239</v>
      </c>
      <c r="G5754" t="s">
        <v>217</v>
      </c>
      <c r="I5754" t="s">
        <v>238</v>
      </c>
      <c r="J5754" s="3" t="s">
        <v>215</v>
      </c>
      <c r="K5754" s="3" t="s">
        <v>215</v>
      </c>
      <c r="L5754" s="3" t="s">
        <v>215</v>
      </c>
      <c r="M5754" s="3" t="s">
        <v>215</v>
      </c>
      <c r="N5754" s="3" t="s">
        <v>215</v>
      </c>
      <c r="O5754" s="3" t="s">
        <v>215</v>
      </c>
      <c r="P5754" s="3" t="s">
        <v>215</v>
      </c>
      <c r="Q5754" s="3" t="s">
        <v>215</v>
      </c>
      <c r="R5754" s="3" t="s">
        <v>215</v>
      </c>
      <c r="S5754" s="3" t="s">
        <v>215</v>
      </c>
      <c r="T5754" s="3">
        <v>4.9950000000000001</v>
      </c>
      <c r="U5754" s="3">
        <v>-0.95799999999999996</v>
      </c>
      <c r="V5754" s="3">
        <v>-5.7729999999999997</v>
      </c>
      <c r="W5754" s="3">
        <v>-8.2390000000000008</v>
      </c>
      <c r="X5754" s="3">
        <v>-8.6440000000000001</v>
      </c>
      <c r="Y5754" s="3">
        <v>-4.0609999999999999</v>
      </c>
      <c r="Z5754" s="3">
        <v>2.9260000000000002</v>
      </c>
      <c r="AA5754" s="3">
        <v>5.8440000000000003</v>
      </c>
      <c r="AB5754" s="3">
        <v>-4.9539999999999997</v>
      </c>
      <c r="AC5754" s="3">
        <v>0.91500000000000004</v>
      </c>
      <c r="AD5754" s="3">
        <v>14.199</v>
      </c>
      <c r="AE5754" s="3">
        <v>8.5039999999999996</v>
      </c>
      <c r="AF5754" s="3">
        <v>5.6909999999999998</v>
      </c>
      <c r="AG5754" s="3">
        <v>4.6319999999999997</v>
      </c>
      <c r="AH5754" s="3">
        <v>5.4219999999999997</v>
      </c>
      <c r="AI5754" s="3">
        <v>11.942</v>
      </c>
      <c r="AJ5754" s="3">
        <v>12.618</v>
      </c>
      <c r="AK5754" s="3">
        <v>10.500999999999999</v>
      </c>
      <c r="AL5754" s="3">
        <v>15.581</v>
      </c>
      <c r="AM5754" s="3">
        <v>-1.343</v>
      </c>
      <c r="AN5754" s="3">
        <v>4.6109999999999998</v>
      </c>
      <c r="AO5754" s="3">
        <v>8.9260000000000002</v>
      </c>
      <c r="AP5754" s="3">
        <v>3.3380000000000001</v>
      </c>
      <c r="AQ5754" s="3">
        <v>2.5630000000000002</v>
      </c>
      <c r="AR5754" s="3">
        <v>-2.1230000000000002</v>
      </c>
      <c r="AS5754" s="3">
        <v>-16.131</v>
      </c>
      <c r="AT5754" s="3">
        <v>-21.774999999999999</v>
      </c>
      <c r="AU5754" s="3">
        <v>-11.659000000000001</v>
      </c>
      <c r="AV5754" s="3">
        <v>-5.3129999999999997</v>
      </c>
      <c r="AW5754" s="3">
        <v>-4.5190000000000001</v>
      </c>
      <c r="AX5754" s="3">
        <v>-4.9690000000000003</v>
      </c>
      <c r="AY5754" s="3">
        <v>-5.7789999999999999</v>
      </c>
      <c r="AZ5754" s="3">
        <v>-5.7629999999999999</v>
      </c>
      <c r="BA5754">
        <v>-5.3940000000000001</v>
      </c>
      <c r="BB5754">
        <v>2016</v>
      </c>
    </row>
    <row r="5755" spans="1:54" hidden="1" x14ac:dyDescent="0.2">
      <c r="A5755">
        <v>449</v>
      </c>
      <c r="B5755" t="s">
        <v>428</v>
      </c>
      <c r="C5755" t="s">
        <v>237</v>
      </c>
      <c r="D5755" t="s">
        <v>193</v>
      </c>
      <c r="E5755" t="s">
        <v>235</v>
      </c>
      <c r="F5755" t="s">
        <v>234</v>
      </c>
      <c r="G5755" t="s">
        <v>225</v>
      </c>
      <c r="H5755" t="s">
        <v>222</v>
      </c>
      <c r="I5755" t="s">
        <v>1541</v>
      </c>
      <c r="J5755" s="3" t="s">
        <v>215</v>
      </c>
      <c r="K5755" s="3" t="s">
        <v>215</v>
      </c>
      <c r="L5755" s="3" t="s">
        <v>215</v>
      </c>
      <c r="M5755" s="3" t="s">
        <v>215</v>
      </c>
      <c r="N5755" s="3" t="s">
        <v>215</v>
      </c>
      <c r="O5755" s="3" t="s">
        <v>215</v>
      </c>
      <c r="P5755" s="3" t="s">
        <v>215</v>
      </c>
      <c r="Q5755" s="3" t="s">
        <v>215</v>
      </c>
      <c r="R5755" s="3" t="s">
        <v>215</v>
      </c>
      <c r="S5755" s="3" t="s">
        <v>215</v>
      </c>
      <c r="T5755" s="3">
        <v>-0.63200000000000001</v>
      </c>
      <c r="U5755" s="3">
        <v>-0.879</v>
      </c>
      <c r="V5755" s="3">
        <v>-0.69299999999999995</v>
      </c>
      <c r="W5755" s="3">
        <v>-0.114</v>
      </c>
      <c r="X5755" s="3">
        <v>0.41899999999999998</v>
      </c>
      <c r="Y5755" s="3">
        <v>0.45400000000000001</v>
      </c>
      <c r="Z5755" s="3">
        <v>0.54700000000000004</v>
      </c>
      <c r="AA5755" s="3">
        <v>0.33300000000000002</v>
      </c>
      <c r="AB5755" s="3">
        <v>0.88500000000000001</v>
      </c>
      <c r="AC5755" s="3">
        <v>0.80300000000000005</v>
      </c>
      <c r="AD5755" s="3">
        <v>0.15</v>
      </c>
      <c r="AE5755" s="3">
        <v>-5.3999999999999999E-2</v>
      </c>
      <c r="AF5755" s="3">
        <v>-0.27600000000000002</v>
      </c>
      <c r="AG5755" s="3">
        <v>-0.65200000000000002</v>
      </c>
      <c r="AH5755" s="3">
        <v>-1.194</v>
      </c>
      <c r="AI5755" s="3">
        <v>-2.6509999999999998</v>
      </c>
      <c r="AJ5755" s="3">
        <v>-3.39</v>
      </c>
      <c r="AK5755" s="3">
        <v>-4.7270000000000003</v>
      </c>
      <c r="AL5755" s="3">
        <v>-5.7770000000000001</v>
      </c>
      <c r="AM5755" s="3">
        <v>-5.9610000000000003</v>
      </c>
      <c r="AN5755" s="3">
        <v>-6.5940000000000003</v>
      </c>
      <c r="AO5755" s="3">
        <v>-7.7690000000000001</v>
      </c>
      <c r="AP5755" s="3">
        <v>-8.5640000000000001</v>
      </c>
      <c r="AQ5755" s="3">
        <v>-13.305999999999999</v>
      </c>
      <c r="AR5755" s="3">
        <v>-13.75</v>
      </c>
      <c r="AS5755" s="3">
        <v>-11.413</v>
      </c>
      <c r="AT5755" s="3">
        <v>-6.9109999999999996</v>
      </c>
      <c r="AU5755" s="3">
        <v>-3.077</v>
      </c>
      <c r="AV5755" s="3">
        <v>-0.37</v>
      </c>
      <c r="AW5755" s="3">
        <v>1.113</v>
      </c>
      <c r="AX5755" s="3">
        <v>2.806</v>
      </c>
      <c r="AY5755" s="3">
        <v>5.0270000000000001</v>
      </c>
      <c r="AZ5755" s="3">
        <v>7.5039999999999996</v>
      </c>
      <c r="BA5755">
        <v>10.154999999999999</v>
      </c>
      <c r="BB5755">
        <v>2016</v>
      </c>
    </row>
    <row r="5756" spans="1:54" hidden="1" x14ac:dyDescent="0.2">
      <c r="A5756">
        <v>449</v>
      </c>
      <c r="B5756" t="s">
        <v>428</v>
      </c>
      <c r="C5756" t="s">
        <v>236</v>
      </c>
      <c r="D5756" t="s">
        <v>193</v>
      </c>
      <c r="E5756" t="s">
        <v>235</v>
      </c>
      <c r="F5756" t="s">
        <v>234</v>
      </c>
      <c r="G5756" t="s">
        <v>217</v>
      </c>
      <c r="I5756" t="s">
        <v>354</v>
      </c>
      <c r="J5756" s="3" t="s">
        <v>215</v>
      </c>
      <c r="K5756" s="3" t="s">
        <v>215</v>
      </c>
      <c r="L5756" s="3" t="s">
        <v>215</v>
      </c>
      <c r="M5756" s="3" t="s">
        <v>215</v>
      </c>
      <c r="N5756" s="3" t="s">
        <v>215</v>
      </c>
      <c r="O5756" s="3" t="s">
        <v>215</v>
      </c>
      <c r="P5756" s="3" t="s">
        <v>215</v>
      </c>
      <c r="Q5756" s="3" t="s">
        <v>215</v>
      </c>
      <c r="R5756" s="3" t="s">
        <v>215</v>
      </c>
      <c r="S5756" s="3" t="s">
        <v>215</v>
      </c>
      <c r="T5756" s="3">
        <v>-14.067</v>
      </c>
      <c r="U5756" s="3">
        <v>-20.155999999999999</v>
      </c>
      <c r="V5756" s="3">
        <v>-14.476000000000001</v>
      </c>
      <c r="W5756" s="3">
        <v>-2.3690000000000002</v>
      </c>
      <c r="X5756" s="3">
        <v>8.4339999999999993</v>
      </c>
      <c r="Y5756" s="3">
        <v>8.5500000000000007</v>
      </c>
      <c r="Z5756" s="3">
        <v>9.3160000000000007</v>
      </c>
      <c r="AA5756" s="3">
        <v>5.468</v>
      </c>
      <c r="AB5756" s="3">
        <v>16.452000000000002</v>
      </c>
      <c r="AC5756" s="3">
        <v>13.385</v>
      </c>
      <c r="AD5756" s="3">
        <v>1.9990000000000001</v>
      </c>
      <c r="AE5756" s="3">
        <v>-0.72399999999999998</v>
      </c>
      <c r="AF5756" s="3">
        <v>-3.5579999999999998</v>
      </c>
      <c r="AG5756" s="3">
        <v>-7.8369999999999997</v>
      </c>
      <c r="AH5756" s="3">
        <v>-12.544</v>
      </c>
      <c r="AI5756" s="3">
        <v>-22.181000000000001</v>
      </c>
      <c r="AJ5756" s="3">
        <v>-23.690999999999999</v>
      </c>
      <c r="AK5756" s="3">
        <v>-29.213999999999999</v>
      </c>
      <c r="AL5756" s="3">
        <v>-24.669</v>
      </c>
      <c r="AM5756" s="3">
        <v>-32.040999999999997</v>
      </c>
      <c r="AN5756" s="3">
        <v>-29.244</v>
      </c>
      <c r="AO5756" s="3">
        <v>-29.74</v>
      </c>
      <c r="AP5756" s="3">
        <v>-29.044</v>
      </c>
      <c r="AQ5756" s="3">
        <v>-43.84</v>
      </c>
      <c r="AR5756" s="3">
        <v>-44.107999999999997</v>
      </c>
      <c r="AS5756" s="3">
        <v>-43.079000000000001</v>
      </c>
      <c r="AT5756" s="3">
        <v>-26.898</v>
      </c>
      <c r="AU5756" s="3">
        <v>-10.776</v>
      </c>
      <c r="AV5756" s="3">
        <v>-1.1639999999999999</v>
      </c>
      <c r="AW5756" s="3">
        <v>3.3809999999999998</v>
      </c>
      <c r="AX5756" s="3">
        <v>8.3149999999999995</v>
      </c>
      <c r="AY5756" s="3">
        <v>14.430999999999999</v>
      </c>
      <c r="AZ5756" s="3">
        <v>20.722999999999999</v>
      </c>
      <c r="BA5756">
        <v>26.893000000000001</v>
      </c>
      <c r="BB5756">
        <v>2016</v>
      </c>
    </row>
    <row r="5757" spans="1:54" hidden="1" x14ac:dyDescent="0.2">
      <c r="A5757">
        <v>449</v>
      </c>
      <c r="B5757" t="s">
        <v>428</v>
      </c>
      <c r="C5757" t="s">
        <v>233</v>
      </c>
      <c r="D5757" t="s">
        <v>193</v>
      </c>
      <c r="E5757" t="s">
        <v>231</v>
      </c>
      <c r="F5757" t="s">
        <v>230</v>
      </c>
      <c r="G5757" t="s">
        <v>225</v>
      </c>
      <c r="H5757" t="s">
        <v>222</v>
      </c>
      <c r="I5757" t="s">
        <v>1541</v>
      </c>
      <c r="J5757" s="3" t="s">
        <v>215</v>
      </c>
      <c r="K5757" s="3" t="s">
        <v>215</v>
      </c>
      <c r="L5757" s="3" t="s">
        <v>215</v>
      </c>
      <c r="M5757" s="3" t="s">
        <v>215</v>
      </c>
      <c r="N5757" s="3" t="s">
        <v>215</v>
      </c>
      <c r="O5757" s="3" t="s">
        <v>215</v>
      </c>
      <c r="P5757" s="3" t="s">
        <v>215</v>
      </c>
      <c r="Q5757" s="3" t="s">
        <v>215</v>
      </c>
      <c r="R5757" s="3" t="s">
        <v>215</v>
      </c>
      <c r="S5757" s="3" t="s">
        <v>215</v>
      </c>
      <c r="T5757" s="3">
        <v>0.91600000000000004</v>
      </c>
      <c r="U5757" s="3">
        <v>1.1579999999999999</v>
      </c>
      <c r="V5757" s="3">
        <v>1.361</v>
      </c>
      <c r="W5757" s="3">
        <v>1.35</v>
      </c>
      <c r="X5757" s="3">
        <v>1.524</v>
      </c>
      <c r="Y5757" s="3">
        <v>1.514</v>
      </c>
      <c r="Z5757" s="3">
        <v>1.62</v>
      </c>
      <c r="AA5757" s="3">
        <v>1.6519999999999999</v>
      </c>
      <c r="AB5757" s="3">
        <v>2.0640000000000001</v>
      </c>
      <c r="AC5757" s="3">
        <v>2.1219999999999999</v>
      </c>
      <c r="AD5757" s="3">
        <v>2</v>
      </c>
      <c r="AE5757" s="3">
        <v>2.0510000000000002</v>
      </c>
      <c r="AF5757" s="3">
        <v>1.6319999999999999</v>
      </c>
      <c r="AG5757" s="3">
        <v>1.6120000000000001</v>
      </c>
      <c r="AH5757" s="3">
        <v>1.585</v>
      </c>
      <c r="AI5757" s="3">
        <v>1.145</v>
      </c>
      <c r="AJ5757" s="3">
        <v>1.238</v>
      </c>
      <c r="AK5757" s="3">
        <v>1.1140000000000001</v>
      </c>
      <c r="AL5757" s="3">
        <v>1.103</v>
      </c>
      <c r="AM5757" s="3">
        <v>1.238</v>
      </c>
      <c r="AN5757" s="3">
        <v>1.2789999999999999</v>
      </c>
      <c r="AO5757" s="3">
        <v>1.349</v>
      </c>
      <c r="AP5757" s="3">
        <v>1.431</v>
      </c>
      <c r="AQ5757" s="3">
        <v>1.524</v>
      </c>
      <c r="AR5757" s="3">
        <v>1.5349999999999999</v>
      </c>
      <c r="AS5757" s="3">
        <v>4.0999999999999996</v>
      </c>
      <c r="AT5757" s="3">
        <v>8.5619999999999994</v>
      </c>
      <c r="AU5757" s="3">
        <v>12.629</v>
      </c>
      <c r="AV5757" s="3">
        <v>14.858000000000001</v>
      </c>
      <c r="AW5757" s="3">
        <v>15.917</v>
      </c>
      <c r="AX5757" s="3">
        <v>17.085999999999999</v>
      </c>
      <c r="AY5757" s="3">
        <v>18.638999999999999</v>
      </c>
      <c r="AZ5757" s="3">
        <v>20.259</v>
      </c>
      <c r="BA5757">
        <v>22.128</v>
      </c>
      <c r="BB5757">
        <v>2016</v>
      </c>
    </row>
    <row r="5758" spans="1:54" hidden="1" x14ac:dyDescent="0.2">
      <c r="A5758">
        <v>449</v>
      </c>
      <c r="B5758" t="s">
        <v>428</v>
      </c>
      <c r="C5758" t="s">
        <v>232</v>
      </c>
      <c r="D5758" t="s">
        <v>193</v>
      </c>
      <c r="E5758" t="s">
        <v>231</v>
      </c>
      <c r="F5758" t="s">
        <v>230</v>
      </c>
      <c r="G5758" t="s">
        <v>217</v>
      </c>
      <c r="I5758" t="s">
        <v>229</v>
      </c>
      <c r="J5758" s="3" t="s">
        <v>215</v>
      </c>
      <c r="K5758" s="3" t="s">
        <v>215</v>
      </c>
      <c r="L5758" s="3" t="s">
        <v>215</v>
      </c>
      <c r="M5758" s="3" t="s">
        <v>215</v>
      </c>
      <c r="N5758" s="3" t="s">
        <v>215</v>
      </c>
      <c r="O5758" s="3" t="s">
        <v>215</v>
      </c>
      <c r="P5758" s="3" t="s">
        <v>215</v>
      </c>
      <c r="Q5758" s="3" t="s">
        <v>215</v>
      </c>
      <c r="R5758" s="3" t="s">
        <v>215</v>
      </c>
      <c r="S5758" s="3" t="s">
        <v>215</v>
      </c>
      <c r="T5758" s="3">
        <v>20.382000000000001</v>
      </c>
      <c r="U5758" s="3">
        <v>26.562000000000001</v>
      </c>
      <c r="V5758" s="3">
        <v>28.434000000000001</v>
      </c>
      <c r="W5758" s="3">
        <v>28.094000000000001</v>
      </c>
      <c r="X5758" s="3">
        <v>30.678000000000001</v>
      </c>
      <c r="Y5758" s="3">
        <v>28.530999999999999</v>
      </c>
      <c r="Z5758" s="3">
        <v>27.58</v>
      </c>
      <c r="AA5758" s="3">
        <v>27.132999999999999</v>
      </c>
      <c r="AB5758" s="3">
        <v>38.356999999999999</v>
      </c>
      <c r="AC5758" s="3">
        <v>35.387</v>
      </c>
      <c r="AD5758" s="3">
        <v>26.661999999999999</v>
      </c>
      <c r="AE5758" s="3">
        <v>27.42</v>
      </c>
      <c r="AF5758" s="3">
        <v>21.065999999999999</v>
      </c>
      <c r="AG5758" s="3">
        <v>19.384</v>
      </c>
      <c r="AH5758" s="3">
        <v>16.646999999999998</v>
      </c>
      <c r="AI5758" s="3">
        <v>9.5820000000000007</v>
      </c>
      <c r="AJ5758" s="3">
        <v>8.6530000000000005</v>
      </c>
      <c r="AK5758" s="3">
        <v>6.8819999999999997</v>
      </c>
      <c r="AL5758" s="3">
        <v>4.7110000000000003</v>
      </c>
      <c r="AM5758" s="3">
        <v>6.6509999999999998</v>
      </c>
      <c r="AN5758" s="3">
        <v>5.6719999999999997</v>
      </c>
      <c r="AO5758" s="3">
        <v>5.1630000000000003</v>
      </c>
      <c r="AP5758" s="3">
        <v>4.8520000000000003</v>
      </c>
      <c r="AQ5758" s="3">
        <v>5.0199999999999996</v>
      </c>
      <c r="AR5758" s="3">
        <v>4.9249999999999998</v>
      </c>
      <c r="AS5758" s="3">
        <v>15.474</v>
      </c>
      <c r="AT5758" s="3">
        <v>33.323</v>
      </c>
      <c r="AU5758" s="3">
        <v>44.22</v>
      </c>
      <c r="AV5758" s="3">
        <v>46.77</v>
      </c>
      <c r="AW5758" s="3">
        <v>48.34</v>
      </c>
      <c r="AX5758" s="3">
        <v>50.627000000000002</v>
      </c>
      <c r="AY5758" s="3">
        <v>53.51</v>
      </c>
      <c r="AZ5758" s="3">
        <v>55.948</v>
      </c>
      <c r="BA5758">
        <v>58.6</v>
      </c>
      <c r="BB5758">
        <v>2016</v>
      </c>
    </row>
    <row r="5759" spans="1:54" hidden="1" x14ac:dyDescent="0.2">
      <c r="A5759">
        <v>449</v>
      </c>
      <c r="B5759" t="s">
        <v>428</v>
      </c>
      <c r="C5759" t="s">
        <v>228</v>
      </c>
      <c r="D5759" t="s">
        <v>193</v>
      </c>
      <c r="E5759" t="s">
        <v>227</v>
      </c>
      <c r="F5759" t="s">
        <v>226</v>
      </c>
      <c r="G5759" t="s">
        <v>225</v>
      </c>
      <c r="H5759" t="s">
        <v>222</v>
      </c>
      <c r="I5759" t="s">
        <v>1541</v>
      </c>
      <c r="J5759" s="3">
        <v>2.1909999999999998</v>
      </c>
      <c r="K5759" s="3">
        <v>2.6659999999999999</v>
      </c>
      <c r="L5759" s="3">
        <v>2.798</v>
      </c>
      <c r="M5759" s="3">
        <v>2.9329999999999998</v>
      </c>
      <c r="N5759" s="3">
        <v>3.2320000000000002</v>
      </c>
      <c r="O5759" s="3">
        <v>3.5910000000000002</v>
      </c>
      <c r="P5759" s="3">
        <v>3.1429999999999998</v>
      </c>
      <c r="Q5759" s="3">
        <v>3.3180000000000001</v>
      </c>
      <c r="R5759" s="3">
        <v>3.2250000000000001</v>
      </c>
      <c r="S5759" s="3">
        <v>3.6040000000000001</v>
      </c>
      <c r="T5759" s="3">
        <v>4.4930000000000003</v>
      </c>
      <c r="U5759" s="3">
        <v>4.3609999999999998</v>
      </c>
      <c r="V5759" s="3">
        <v>4.7880000000000003</v>
      </c>
      <c r="W5759" s="3">
        <v>4.8040000000000003</v>
      </c>
      <c r="X5759" s="3">
        <v>4.9669999999999996</v>
      </c>
      <c r="Y5759" s="3">
        <v>5.3070000000000004</v>
      </c>
      <c r="Z5759" s="3">
        <v>5.8739999999999997</v>
      </c>
      <c r="AA5759" s="3">
        <v>6.09</v>
      </c>
      <c r="AB5759" s="3">
        <v>5.3819999999999997</v>
      </c>
      <c r="AC5759" s="3">
        <v>5.9960000000000004</v>
      </c>
      <c r="AD5759" s="3">
        <v>7.5010000000000003</v>
      </c>
      <c r="AE5759" s="3">
        <v>7.4790000000000001</v>
      </c>
      <c r="AF5759" s="3">
        <v>7.7450000000000001</v>
      </c>
      <c r="AG5759" s="3">
        <v>8.3179999999999996</v>
      </c>
      <c r="AH5759" s="3">
        <v>9.5220000000000002</v>
      </c>
      <c r="AI5759" s="3">
        <v>11.951000000000001</v>
      </c>
      <c r="AJ5759" s="3">
        <v>14.31</v>
      </c>
      <c r="AK5759" s="3">
        <v>16.181999999999999</v>
      </c>
      <c r="AL5759" s="3">
        <v>23.417999999999999</v>
      </c>
      <c r="AM5759" s="3">
        <v>18.606000000000002</v>
      </c>
      <c r="AN5759" s="3">
        <v>22.547999999999998</v>
      </c>
      <c r="AO5759" s="3">
        <v>26.122</v>
      </c>
      <c r="AP5759" s="3">
        <v>29.486999999999998</v>
      </c>
      <c r="AQ5759" s="3">
        <v>30.352</v>
      </c>
      <c r="AR5759" s="3">
        <v>31.173999999999999</v>
      </c>
      <c r="AS5759" s="3">
        <v>26.494</v>
      </c>
      <c r="AT5759" s="3">
        <v>25.693999999999999</v>
      </c>
      <c r="AU5759" s="3">
        <v>28.558</v>
      </c>
      <c r="AV5759" s="3">
        <v>31.766999999999999</v>
      </c>
      <c r="AW5759" s="3">
        <v>32.927</v>
      </c>
      <c r="AX5759" s="3">
        <v>33.749000000000002</v>
      </c>
      <c r="AY5759" s="3">
        <v>34.832000000000001</v>
      </c>
      <c r="AZ5759" s="3">
        <v>36.210999999999999</v>
      </c>
      <c r="BA5759">
        <v>37.761000000000003</v>
      </c>
      <c r="BB5759">
        <v>2016</v>
      </c>
    </row>
    <row r="5760" spans="1:54" hidden="1" x14ac:dyDescent="0.2">
      <c r="A5760">
        <v>449</v>
      </c>
      <c r="B5760" t="s">
        <v>428</v>
      </c>
      <c r="C5760" t="s">
        <v>224</v>
      </c>
      <c r="D5760" t="s">
        <v>193</v>
      </c>
      <c r="E5760" t="s">
        <v>219</v>
      </c>
      <c r="F5760" t="s">
        <v>218</v>
      </c>
      <c r="G5760" t="s">
        <v>223</v>
      </c>
      <c r="H5760" t="s">
        <v>222</v>
      </c>
      <c r="I5760" t="s">
        <v>1542</v>
      </c>
      <c r="J5760" s="3">
        <v>1.1160000000000001</v>
      </c>
      <c r="K5760" s="3">
        <v>1.377</v>
      </c>
      <c r="L5760" s="3">
        <v>0.503</v>
      </c>
      <c r="M5760" s="3">
        <v>0.50600000000000001</v>
      </c>
      <c r="N5760" s="3">
        <v>0.31900000000000001</v>
      </c>
      <c r="O5760" s="3">
        <v>6.0000000000000001E-3</v>
      </c>
      <c r="P5760" s="3">
        <v>-1.0269999999999999</v>
      </c>
      <c r="Q5760" s="3">
        <v>0.79</v>
      </c>
      <c r="R5760" s="3">
        <v>-0.307</v>
      </c>
      <c r="S5760" s="3">
        <v>0.34899999999999998</v>
      </c>
      <c r="T5760" s="3">
        <v>1.099</v>
      </c>
      <c r="U5760" s="3">
        <v>-0.19700000000000001</v>
      </c>
      <c r="V5760" s="3">
        <v>-0.55800000000000005</v>
      </c>
      <c r="W5760" s="3">
        <v>-1.377</v>
      </c>
      <c r="X5760" s="3">
        <v>-0.753</v>
      </c>
      <c r="Y5760" s="3">
        <v>-0.81799999999999995</v>
      </c>
      <c r="Z5760" s="3">
        <v>0.20599999999999999</v>
      </c>
      <c r="AA5760" s="3">
        <v>-0.19500000000000001</v>
      </c>
      <c r="AB5760" s="3">
        <v>-3.121</v>
      </c>
      <c r="AC5760" s="3">
        <v>-0.46100000000000002</v>
      </c>
      <c r="AD5760" s="3">
        <v>3.13</v>
      </c>
      <c r="AE5760" s="3">
        <v>1.9770000000000001</v>
      </c>
      <c r="AF5760" s="3">
        <v>1.6990000000000001</v>
      </c>
      <c r="AG5760" s="3">
        <v>1.4530000000000001</v>
      </c>
      <c r="AH5760" s="3">
        <v>0.90200000000000002</v>
      </c>
      <c r="AI5760" s="3">
        <v>5.1779999999999999</v>
      </c>
      <c r="AJ5760" s="3">
        <v>5.6630000000000003</v>
      </c>
      <c r="AK5760" s="3">
        <v>2.46</v>
      </c>
      <c r="AL5760" s="3">
        <v>5.0170000000000003</v>
      </c>
      <c r="AM5760" s="3">
        <v>-0.503</v>
      </c>
      <c r="AN5760" s="3">
        <v>4.8819999999999997</v>
      </c>
      <c r="AO5760" s="3">
        <v>8.8469999999999995</v>
      </c>
      <c r="AP5760" s="3">
        <v>7.8179999999999996</v>
      </c>
      <c r="AQ5760" s="3">
        <v>5.202</v>
      </c>
      <c r="AR5760" s="3">
        <v>4.2119999999999997</v>
      </c>
      <c r="AS5760" s="3">
        <v>-10.957000000000001</v>
      </c>
      <c r="AT5760" s="3">
        <v>-12.32</v>
      </c>
      <c r="AU5760" s="3">
        <v>-8.5570000000000004</v>
      </c>
      <c r="AV5760" s="3">
        <v>-5.1369999999999996</v>
      </c>
      <c r="AW5760" s="3">
        <v>-5.149</v>
      </c>
      <c r="AX5760" s="3">
        <v>-6.0970000000000004</v>
      </c>
      <c r="AY5760" s="3">
        <v>-7.298</v>
      </c>
      <c r="AZ5760" s="3">
        <v>-7.984</v>
      </c>
      <c r="BA5760">
        <v>-8.4770000000000003</v>
      </c>
      <c r="BB5760">
        <v>2015</v>
      </c>
    </row>
    <row r="5761" spans="1:54" hidden="1" x14ac:dyDescent="0.2">
      <c r="A5761">
        <v>449</v>
      </c>
      <c r="B5761" t="s">
        <v>428</v>
      </c>
      <c r="C5761" t="s">
        <v>220</v>
      </c>
      <c r="D5761" t="s">
        <v>193</v>
      </c>
      <c r="E5761" t="s">
        <v>219</v>
      </c>
      <c r="F5761" t="s">
        <v>218</v>
      </c>
      <c r="G5761" t="s">
        <v>217</v>
      </c>
      <c r="I5761" t="s">
        <v>216</v>
      </c>
      <c r="J5761" s="3">
        <v>17.597000000000001</v>
      </c>
      <c r="K5761" s="3">
        <v>17.838000000000001</v>
      </c>
      <c r="L5761" s="3">
        <v>6.2089999999999996</v>
      </c>
      <c r="M5761" s="3">
        <v>5.9589999999999996</v>
      </c>
      <c r="N5761" s="3">
        <v>3.4089999999999998</v>
      </c>
      <c r="O5761" s="3">
        <v>5.8000000000000003E-2</v>
      </c>
      <c r="P5761" s="3">
        <v>-12.48</v>
      </c>
      <c r="Q5761" s="3">
        <v>9.1560000000000006</v>
      </c>
      <c r="R5761" s="3">
        <v>-3.661</v>
      </c>
      <c r="S5761" s="3">
        <v>3.726</v>
      </c>
      <c r="T5761" s="3">
        <v>9.4060000000000006</v>
      </c>
      <c r="U5761" s="3">
        <v>-1.7350000000000001</v>
      </c>
      <c r="V5761" s="3">
        <v>-4.4800000000000004</v>
      </c>
      <c r="W5761" s="3">
        <v>-11.021000000000001</v>
      </c>
      <c r="X5761" s="3">
        <v>-5.8250000000000002</v>
      </c>
      <c r="Y5761" s="3">
        <v>-5.9260000000000002</v>
      </c>
      <c r="Z5761" s="3">
        <v>1.345</v>
      </c>
      <c r="AA5761" s="3">
        <v>-1.2330000000000001</v>
      </c>
      <c r="AB5761" s="3">
        <v>-22.295000000000002</v>
      </c>
      <c r="AC5761" s="3">
        <v>-2.9540000000000002</v>
      </c>
      <c r="AD5761" s="3">
        <v>16.047000000000001</v>
      </c>
      <c r="AE5761" s="3">
        <v>10.161</v>
      </c>
      <c r="AF5761" s="3">
        <v>8.4339999999999993</v>
      </c>
      <c r="AG5761" s="3">
        <v>6.7169999999999996</v>
      </c>
      <c r="AH5761" s="3">
        <v>3.6440000000000001</v>
      </c>
      <c r="AI5761" s="3">
        <v>16.658999999999999</v>
      </c>
      <c r="AJ5761" s="3">
        <v>15.215999999999999</v>
      </c>
      <c r="AK5761" s="3">
        <v>5.8449999999999998</v>
      </c>
      <c r="AL5761" s="3">
        <v>8.2370000000000001</v>
      </c>
      <c r="AM5761" s="3">
        <v>-1.04</v>
      </c>
      <c r="AN5761" s="3">
        <v>8.3249999999999993</v>
      </c>
      <c r="AO5761" s="3">
        <v>13.023</v>
      </c>
      <c r="AP5761" s="3">
        <v>10.195</v>
      </c>
      <c r="AQ5761" s="3">
        <v>6.5890000000000004</v>
      </c>
      <c r="AR5761" s="3">
        <v>5.1950000000000003</v>
      </c>
      <c r="AS5761" s="3">
        <v>-15.901</v>
      </c>
      <c r="AT5761" s="3">
        <v>-18.436</v>
      </c>
      <c r="AU5761" s="3">
        <v>-11.521000000000001</v>
      </c>
      <c r="AV5761" s="3">
        <v>-6.2169999999999996</v>
      </c>
      <c r="AW5761" s="3">
        <v>-6.0129999999999999</v>
      </c>
      <c r="AX5761" s="3">
        <v>-6.9459999999999997</v>
      </c>
      <c r="AY5761" s="3">
        <v>-8.0559999999999992</v>
      </c>
      <c r="AZ5761" s="3">
        <v>-8.4779999999999998</v>
      </c>
      <c r="BA5761">
        <v>-8.6310000000000002</v>
      </c>
      <c r="BB5761">
        <v>2015</v>
      </c>
    </row>
    <row r="5762" spans="1:54" x14ac:dyDescent="0.2">
      <c r="A5762">
        <v>564</v>
      </c>
      <c r="B5762" t="s">
        <v>427</v>
      </c>
      <c r="C5762" t="s">
        <v>352</v>
      </c>
      <c r="D5762" t="s">
        <v>34</v>
      </c>
      <c r="E5762" t="s">
        <v>349</v>
      </c>
      <c r="F5762" t="s">
        <v>351</v>
      </c>
      <c r="G5762" t="s">
        <v>225</v>
      </c>
      <c r="H5762" t="s">
        <v>222</v>
      </c>
      <c r="I5762" t="s">
        <v>1543</v>
      </c>
      <c r="J5762" s="3">
        <v>2031.011</v>
      </c>
      <c r="K5762" s="3">
        <v>2157.096</v>
      </c>
      <c r="L5762" s="3">
        <v>2320.2150000000001</v>
      </c>
      <c r="M5762" s="3">
        <v>2477.712</v>
      </c>
      <c r="N5762" s="3">
        <v>2576.1529999999998</v>
      </c>
      <c r="O5762" s="3">
        <v>2800.4879999999998</v>
      </c>
      <c r="P5762" s="3">
        <v>2978.683</v>
      </c>
      <c r="Q5762" s="3">
        <v>3151.768</v>
      </c>
      <c r="R5762" s="3">
        <v>3354.6210000000001</v>
      </c>
      <c r="S5762" s="3">
        <v>3515.922</v>
      </c>
      <c r="T5762" s="3">
        <v>3677.2570000000001</v>
      </c>
      <c r="U5762" s="3">
        <v>3865.7840000000001</v>
      </c>
      <c r="V5762" s="3">
        <v>4158.3829999999998</v>
      </c>
      <c r="W5762" s="3">
        <v>4245.6040000000003</v>
      </c>
      <c r="X5762" s="3">
        <v>4431.076</v>
      </c>
      <c r="Y5762" s="3">
        <v>4655.375</v>
      </c>
      <c r="Z5762" s="3">
        <v>4962.5879999999997</v>
      </c>
      <c r="AA5762" s="3">
        <v>5047.085</v>
      </c>
      <c r="AB5762" s="3">
        <v>5223.4260000000004</v>
      </c>
      <c r="AC5762" s="3">
        <v>5441.8770000000004</v>
      </c>
      <c r="AD5762" s="3">
        <v>5654.5389999999998</v>
      </c>
      <c r="AE5762" s="3">
        <v>5765.7719999999999</v>
      </c>
      <c r="AF5762" s="3">
        <v>5945.1989999999996</v>
      </c>
      <c r="AG5762" s="3">
        <v>6226.1559999999999</v>
      </c>
      <c r="AH5762" s="3">
        <v>6692.0379999999996</v>
      </c>
      <c r="AI5762" s="3">
        <v>7291.5370000000003</v>
      </c>
      <c r="AJ5762" s="3">
        <v>7715.777</v>
      </c>
      <c r="AK5762" s="3">
        <v>8142.9690000000001</v>
      </c>
      <c r="AL5762" s="3">
        <v>8549.1479999999992</v>
      </c>
      <c r="AM5762" s="3">
        <v>8579.9869999999992</v>
      </c>
      <c r="AN5762" s="3">
        <v>8801.3940000000002</v>
      </c>
      <c r="AO5762" s="3">
        <v>9120.3359999999993</v>
      </c>
      <c r="AP5762" s="3">
        <v>9470.2549999999992</v>
      </c>
      <c r="AQ5762" s="3">
        <v>9819.0550000000003</v>
      </c>
      <c r="AR5762" s="3">
        <v>10217.056</v>
      </c>
      <c r="AS5762" s="3">
        <v>10631.648999999999</v>
      </c>
      <c r="AT5762" s="3">
        <v>11110.663</v>
      </c>
      <c r="AU5762" s="3">
        <v>11696.960999999999</v>
      </c>
      <c r="AV5762" s="3">
        <v>12348.432000000001</v>
      </c>
      <c r="AW5762" s="3">
        <v>12928.823</v>
      </c>
      <c r="AX5762" s="3">
        <v>13562.397000000001</v>
      </c>
      <c r="AY5762" s="3">
        <v>14240.517</v>
      </c>
      <c r="AZ5762" s="3">
        <v>14952.543</v>
      </c>
      <c r="BA5762">
        <v>15700.17</v>
      </c>
      <c r="BB5762">
        <v>2016</v>
      </c>
    </row>
    <row r="5763" spans="1:54" hidden="1" x14ac:dyDescent="0.2">
      <c r="A5763">
        <v>564</v>
      </c>
      <c r="B5763" t="s">
        <v>427</v>
      </c>
      <c r="C5763" t="s">
        <v>350</v>
      </c>
      <c r="D5763" t="s">
        <v>34</v>
      </c>
      <c r="E5763" t="s">
        <v>349</v>
      </c>
      <c r="F5763" t="s">
        <v>348</v>
      </c>
      <c r="G5763" t="s">
        <v>275</v>
      </c>
      <c r="I5763" t="s">
        <v>347</v>
      </c>
      <c r="J5763" s="3">
        <v>6.9119999999999999</v>
      </c>
      <c r="K5763" s="3">
        <v>6.2080000000000002</v>
      </c>
      <c r="L5763" s="3">
        <v>7.5620000000000003</v>
      </c>
      <c r="M5763" s="3">
        <v>6.7880000000000003</v>
      </c>
      <c r="N5763" s="3">
        <v>3.9729999999999999</v>
      </c>
      <c r="O5763" s="3">
        <v>8.7080000000000002</v>
      </c>
      <c r="P5763" s="3">
        <v>6.3630000000000004</v>
      </c>
      <c r="Q5763" s="3">
        <v>5.8109999999999999</v>
      </c>
      <c r="R5763" s="3">
        <v>6.4359999999999999</v>
      </c>
      <c r="S5763" s="3">
        <v>4.8079999999999998</v>
      </c>
      <c r="T5763" s="3">
        <v>4.5890000000000004</v>
      </c>
      <c r="U5763" s="3">
        <v>5.1269999999999998</v>
      </c>
      <c r="V5763" s="3">
        <v>7.569</v>
      </c>
      <c r="W5763" s="3">
        <v>2.097</v>
      </c>
      <c r="X5763" s="3">
        <v>4.3689999999999998</v>
      </c>
      <c r="Y5763" s="3">
        <v>5.0620000000000003</v>
      </c>
      <c r="Z5763" s="3">
        <v>6.5990000000000002</v>
      </c>
      <c r="AA5763" s="3">
        <v>1.7030000000000001</v>
      </c>
      <c r="AB5763" s="3">
        <v>3.4940000000000002</v>
      </c>
      <c r="AC5763" s="3">
        <v>4.1820000000000004</v>
      </c>
      <c r="AD5763" s="3">
        <v>3.9079999999999999</v>
      </c>
      <c r="AE5763" s="3">
        <v>1.9670000000000001</v>
      </c>
      <c r="AF5763" s="3">
        <v>3.1120000000000001</v>
      </c>
      <c r="AG5763" s="3">
        <v>4.726</v>
      </c>
      <c r="AH5763" s="3">
        <v>7.4829999999999997</v>
      </c>
      <c r="AI5763" s="3">
        <v>8.9580000000000002</v>
      </c>
      <c r="AJ5763" s="3">
        <v>5.8179999999999996</v>
      </c>
      <c r="AK5763" s="3">
        <v>5.5369999999999999</v>
      </c>
      <c r="AL5763" s="3">
        <v>4.9880000000000004</v>
      </c>
      <c r="AM5763" s="3">
        <v>0.36099999999999999</v>
      </c>
      <c r="AN5763" s="3">
        <v>2.581</v>
      </c>
      <c r="AO5763" s="3">
        <v>3.6240000000000001</v>
      </c>
      <c r="AP5763" s="3">
        <v>3.8370000000000002</v>
      </c>
      <c r="AQ5763" s="3">
        <v>3.6829999999999998</v>
      </c>
      <c r="AR5763" s="3">
        <v>4.0529999999999999</v>
      </c>
      <c r="AS5763" s="3">
        <v>4.0579999999999998</v>
      </c>
      <c r="AT5763" s="3">
        <v>4.5060000000000002</v>
      </c>
      <c r="AU5763" s="3">
        <v>5.2770000000000001</v>
      </c>
      <c r="AV5763" s="3">
        <v>5.57</v>
      </c>
      <c r="AW5763" s="3">
        <v>4.7</v>
      </c>
      <c r="AX5763" s="3">
        <v>4.9000000000000004</v>
      </c>
      <c r="AY5763" s="3">
        <v>5</v>
      </c>
      <c r="AZ5763" s="3">
        <v>5</v>
      </c>
      <c r="BA5763">
        <v>5</v>
      </c>
      <c r="BB5763">
        <v>2016</v>
      </c>
    </row>
    <row r="5764" spans="1:54" hidden="1" x14ac:dyDescent="0.2">
      <c r="A5764">
        <v>564</v>
      </c>
      <c r="B5764" t="s">
        <v>427</v>
      </c>
      <c r="C5764" t="s">
        <v>346</v>
      </c>
      <c r="D5764" t="s">
        <v>34</v>
      </c>
      <c r="E5764" t="s">
        <v>342</v>
      </c>
      <c r="F5764" t="s">
        <v>345</v>
      </c>
      <c r="G5764" t="s">
        <v>225</v>
      </c>
      <c r="H5764" t="s">
        <v>222</v>
      </c>
      <c r="I5764" t="s">
        <v>1543</v>
      </c>
      <c r="J5764" s="3">
        <v>306.28500000000003</v>
      </c>
      <c r="K5764" s="3">
        <v>362.32499999999999</v>
      </c>
      <c r="L5764" s="3">
        <v>422.18799999999999</v>
      </c>
      <c r="M5764" s="3">
        <v>474.58100000000002</v>
      </c>
      <c r="N5764" s="3">
        <v>546.75400000000002</v>
      </c>
      <c r="O5764" s="3">
        <v>614.94200000000001</v>
      </c>
      <c r="P5764" s="3">
        <v>670.13199999999995</v>
      </c>
      <c r="Q5764" s="3">
        <v>745.60299999999995</v>
      </c>
      <c r="R5764" s="3">
        <v>879.63400000000001</v>
      </c>
      <c r="S5764" s="3">
        <v>1001.306</v>
      </c>
      <c r="T5764" s="3">
        <v>1121.538</v>
      </c>
      <c r="U5764" s="3">
        <v>1332.2090000000001</v>
      </c>
      <c r="V5764" s="3">
        <v>1579.173</v>
      </c>
      <c r="W5764" s="3">
        <v>1746.415</v>
      </c>
      <c r="X5764" s="3">
        <v>2045.5070000000001</v>
      </c>
      <c r="Y5764" s="3">
        <v>2444.9090000000001</v>
      </c>
      <c r="Z5764" s="3">
        <v>2778.0529999999999</v>
      </c>
      <c r="AA5764" s="3">
        <v>3181.806</v>
      </c>
      <c r="AB5764" s="3">
        <v>3508.52</v>
      </c>
      <c r="AC5764" s="3">
        <v>3850.1439999999998</v>
      </c>
      <c r="AD5764" s="3">
        <v>4123.7179999999998</v>
      </c>
      <c r="AE5764" s="3">
        <v>4537.3289999999997</v>
      </c>
      <c r="AF5764" s="3">
        <v>4798.9939999999997</v>
      </c>
      <c r="AG5764" s="3">
        <v>5254.89</v>
      </c>
      <c r="AH5764" s="3">
        <v>6079.3209999999999</v>
      </c>
      <c r="AI5764" s="3">
        <v>7005.3540000000003</v>
      </c>
      <c r="AJ5764" s="3">
        <v>8216.16</v>
      </c>
      <c r="AK5764" s="3">
        <v>9239.7860000000001</v>
      </c>
      <c r="AL5764" s="3">
        <v>10637.772000000001</v>
      </c>
      <c r="AM5764" s="3">
        <v>13199.707</v>
      </c>
      <c r="AN5764" s="3">
        <v>14866.995999999999</v>
      </c>
      <c r="AO5764" s="3">
        <v>18276.439999999999</v>
      </c>
      <c r="AP5764" s="3">
        <v>20046.5</v>
      </c>
      <c r="AQ5764" s="3">
        <v>22385.656999999999</v>
      </c>
      <c r="AR5764" s="3">
        <v>25168.805</v>
      </c>
      <c r="AS5764" s="3">
        <v>27443.022000000001</v>
      </c>
      <c r="AT5764" s="3">
        <v>29102.63</v>
      </c>
      <c r="AU5764" s="3">
        <v>31862.167000000001</v>
      </c>
      <c r="AV5764" s="3">
        <v>35381.133999999998</v>
      </c>
      <c r="AW5764" s="3">
        <v>38956.15</v>
      </c>
      <c r="AX5764" s="3">
        <v>42984.538</v>
      </c>
      <c r="AY5764" s="3">
        <v>47390.927000000003</v>
      </c>
      <c r="AZ5764" s="3">
        <v>52396.146999999997</v>
      </c>
      <c r="BA5764">
        <v>57797.336000000003</v>
      </c>
      <c r="BB5764">
        <v>2016</v>
      </c>
    </row>
    <row r="5765" spans="1:54" hidden="1" x14ac:dyDescent="0.2">
      <c r="A5765">
        <v>564</v>
      </c>
      <c r="B5765" t="s">
        <v>427</v>
      </c>
      <c r="C5765" t="s">
        <v>344</v>
      </c>
      <c r="D5765" t="s">
        <v>34</v>
      </c>
      <c r="E5765" t="s">
        <v>342</v>
      </c>
      <c r="F5765" t="s">
        <v>343</v>
      </c>
      <c r="G5765" t="s">
        <v>223</v>
      </c>
      <c r="H5765" t="s">
        <v>222</v>
      </c>
      <c r="I5765" t="s">
        <v>310</v>
      </c>
      <c r="J5765" s="3">
        <v>30.937999999999999</v>
      </c>
      <c r="K5765" s="3">
        <v>36.598999999999997</v>
      </c>
      <c r="L5765" s="3">
        <v>40.012</v>
      </c>
      <c r="M5765" s="3">
        <v>37.369</v>
      </c>
      <c r="N5765" s="3">
        <v>40.573</v>
      </c>
      <c r="O5765" s="3">
        <v>40.566000000000003</v>
      </c>
      <c r="P5765" s="3">
        <v>41.542999999999999</v>
      </c>
      <c r="Q5765" s="3">
        <v>43.436999999999998</v>
      </c>
      <c r="R5765" s="3">
        <v>50.107999999999997</v>
      </c>
      <c r="S5765" s="3">
        <v>52.256</v>
      </c>
      <c r="T5765" s="3">
        <v>52.429000000000002</v>
      </c>
      <c r="U5765" s="3">
        <v>59.555999999999997</v>
      </c>
      <c r="V5765" s="3">
        <v>63.726999999999997</v>
      </c>
      <c r="W5765" s="3">
        <v>67.442999999999998</v>
      </c>
      <c r="X5765" s="3">
        <v>67.998000000000005</v>
      </c>
      <c r="Y5765" s="3">
        <v>79.451999999999998</v>
      </c>
      <c r="Z5765" s="3">
        <v>82.968999999999994</v>
      </c>
      <c r="AA5765" s="3">
        <v>81.808000000000007</v>
      </c>
      <c r="AB5765" s="3">
        <v>81.486999999999995</v>
      </c>
      <c r="AC5765" s="3">
        <v>82.521000000000001</v>
      </c>
      <c r="AD5765" s="3">
        <v>79.704999999999998</v>
      </c>
      <c r="AE5765" s="3">
        <v>77.933000000000007</v>
      </c>
      <c r="AF5765" s="3">
        <v>77.936999999999998</v>
      </c>
      <c r="AG5765" s="3">
        <v>89.688999999999993</v>
      </c>
      <c r="AH5765" s="3">
        <v>105.607</v>
      </c>
      <c r="AI5765" s="3">
        <v>118.47499999999999</v>
      </c>
      <c r="AJ5765" s="3">
        <v>137.23599999999999</v>
      </c>
      <c r="AK5765" s="3">
        <v>152.369</v>
      </c>
      <c r="AL5765" s="3">
        <v>170.85300000000001</v>
      </c>
      <c r="AM5765" s="3">
        <v>167.875</v>
      </c>
      <c r="AN5765" s="3">
        <v>177.166</v>
      </c>
      <c r="AO5765" s="3">
        <v>213.58799999999999</v>
      </c>
      <c r="AP5765" s="3">
        <v>224.38399999999999</v>
      </c>
      <c r="AQ5765" s="3">
        <v>231.21799999999999</v>
      </c>
      <c r="AR5765" s="3">
        <v>244.36099999999999</v>
      </c>
      <c r="AS5765" s="3">
        <v>270.55599999999998</v>
      </c>
      <c r="AT5765" s="3">
        <v>278.91300000000001</v>
      </c>
      <c r="AU5765" s="3">
        <v>303.99299999999999</v>
      </c>
      <c r="AV5765" s="3" t="s">
        <v>215</v>
      </c>
      <c r="AW5765" s="3" t="s">
        <v>215</v>
      </c>
      <c r="AX5765" s="3" t="s">
        <v>215</v>
      </c>
      <c r="AY5765" s="3" t="s">
        <v>215</v>
      </c>
      <c r="AZ5765" s="3" t="s">
        <v>215</v>
      </c>
      <c r="BA5765" t="s">
        <v>215</v>
      </c>
      <c r="BB5765">
        <v>2016</v>
      </c>
    </row>
    <row r="5766" spans="1:54" hidden="1" x14ac:dyDescent="0.2">
      <c r="A5766">
        <v>564</v>
      </c>
      <c r="B5766" t="s">
        <v>427</v>
      </c>
      <c r="C5766" t="s">
        <v>213</v>
      </c>
      <c r="D5766" t="s">
        <v>34</v>
      </c>
      <c r="E5766" t="s">
        <v>342</v>
      </c>
      <c r="F5766" t="s">
        <v>341</v>
      </c>
      <c r="G5766" t="s">
        <v>323</v>
      </c>
      <c r="H5766" t="s">
        <v>222</v>
      </c>
      <c r="I5766" t="s">
        <v>310</v>
      </c>
      <c r="J5766" s="3">
        <v>71.808000000000007</v>
      </c>
      <c r="K5766" s="3">
        <v>83.387</v>
      </c>
      <c r="L5766" s="3">
        <v>95.257000000000005</v>
      </c>
      <c r="M5766" s="3">
        <v>105.739</v>
      </c>
      <c r="N5766" s="3">
        <v>113.842</v>
      </c>
      <c r="O5766" s="3">
        <v>127.71599999999999</v>
      </c>
      <c r="P5766" s="3">
        <v>138.58099999999999</v>
      </c>
      <c r="Q5766" s="3">
        <v>150.376</v>
      </c>
      <c r="R5766" s="3">
        <v>165.65700000000001</v>
      </c>
      <c r="S5766" s="3">
        <v>180.374</v>
      </c>
      <c r="T5766" s="3">
        <v>195.62799999999999</v>
      </c>
      <c r="U5766" s="3">
        <v>212.50299999999999</v>
      </c>
      <c r="V5766" s="3">
        <v>233.79900000000001</v>
      </c>
      <c r="W5766" s="3">
        <v>244.381</v>
      </c>
      <c r="X5766" s="3">
        <v>260.48599999999999</v>
      </c>
      <c r="Y5766" s="3">
        <v>279.37900000000002</v>
      </c>
      <c r="Z5766" s="3">
        <v>303.25099999999998</v>
      </c>
      <c r="AA5766" s="3">
        <v>313.69499999999999</v>
      </c>
      <c r="AB5766" s="3">
        <v>328.178</v>
      </c>
      <c r="AC5766" s="3">
        <v>347.13499999999999</v>
      </c>
      <c r="AD5766" s="3">
        <v>368.90800000000002</v>
      </c>
      <c r="AE5766" s="3">
        <v>384.738</v>
      </c>
      <c r="AF5766" s="3">
        <v>402.80099999999999</v>
      </c>
      <c r="AG5766" s="3">
        <v>430.24700000000001</v>
      </c>
      <c r="AH5766" s="3">
        <v>475.15800000000002</v>
      </c>
      <c r="AI5766" s="3">
        <v>534.38099999999997</v>
      </c>
      <c r="AJ5766" s="3">
        <v>582.84900000000005</v>
      </c>
      <c r="AK5766" s="3">
        <v>631.48699999999997</v>
      </c>
      <c r="AL5766" s="3">
        <v>675.99099999999999</v>
      </c>
      <c r="AM5766" s="3">
        <v>683.58199999999999</v>
      </c>
      <c r="AN5766" s="3">
        <v>709.78899999999999</v>
      </c>
      <c r="AO5766" s="3">
        <v>750.69299999999998</v>
      </c>
      <c r="AP5766" s="3">
        <v>793.85400000000004</v>
      </c>
      <c r="AQ5766" s="3">
        <v>836.38499999999999</v>
      </c>
      <c r="AR5766" s="3">
        <v>885.90599999999995</v>
      </c>
      <c r="AS5766" s="3">
        <v>931.85</v>
      </c>
      <c r="AT5766" s="3">
        <v>986.26</v>
      </c>
      <c r="AU5766" s="3">
        <v>1056.9870000000001</v>
      </c>
      <c r="AV5766" s="3">
        <v>1141.21</v>
      </c>
      <c r="AW5766" s="3">
        <v>1220.761</v>
      </c>
      <c r="AX5766" s="3">
        <v>1305.7460000000001</v>
      </c>
      <c r="AY5766" s="3">
        <v>1397.162</v>
      </c>
      <c r="AZ5766" s="3">
        <v>1492.21</v>
      </c>
      <c r="BA5766">
        <v>1594.0809999999999</v>
      </c>
      <c r="BB5766">
        <v>2016</v>
      </c>
    </row>
    <row r="5767" spans="1:54" hidden="1" x14ac:dyDescent="0.2">
      <c r="A5767">
        <v>564</v>
      </c>
      <c r="B5767" t="s">
        <v>427</v>
      </c>
      <c r="C5767" t="s">
        <v>340</v>
      </c>
      <c r="D5767" t="s">
        <v>34</v>
      </c>
      <c r="E5767" t="s">
        <v>339</v>
      </c>
      <c r="F5767" t="s">
        <v>338</v>
      </c>
      <c r="G5767" t="s">
        <v>295</v>
      </c>
      <c r="I5767" t="s">
        <v>337</v>
      </c>
      <c r="J5767" s="3">
        <v>15.08</v>
      </c>
      <c r="K5767" s="3">
        <v>16.797000000000001</v>
      </c>
      <c r="L5767" s="3">
        <v>18.196000000000002</v>
      </c>
      <c r="M5767" s="3">
        <v>19.154</v>
      </c>
      <c r="N5767" s="3">
        <v>21.224</v>
      </c>
      <c r="O5767" s="3">
        <v>21.957999999999998</v>
      </c>
      <c r="P5767" s="3">
        <v>22.498000000000001</v>
      </c>
      <c r="Q5767" s="3">
        <v>23.657</v>
      </c>
      <c r="R5767" s="3">
        <v>26.222000000000001</v>
      </c>
      <c r="S5767" s="3">
        <v>28.478999999999999</v>
      </c>
      <c r="T5767" s="3">
        <v>30.498999999999999</v>
      </c>
      <c r="U5767" s="3">
        <v>34.462000000000003</v>
      </c>
      <c r="V5767" s="3">
        <v>37.975999999999999</v>
      </c>
      <c r="W5767" s="3">
        <v>41.134999999999998</v>
      </c>
      <c r="X5767" s="3">
        <v>46.162999999999997</v>
      </c>
      <c r="Y5767" s="3">
        <v>52.518000000000001</v>
      </c>
      <c r="Z5767" s="3">
        <v>55.98</v>
      </c>
      <c r="AA5767" s="3">
        <v>63.042000000000002</v>
      </c>
      <c r="AB5767" s="3">
        <v>67.168999999999997</v>
      </c>
      <c r="AC5767" s="3">
        <v>70.75</v>
      </c>
      <c r="AD5767" s="3">
        <v>72.927999999999997</v>
      </c>
      <c r="AE5767" s="3">
        <v>78.694000000000003</v>
      </c>
      <c r="AF5767" s="3">
        <v>80.721000000000004</v>
      </c>
      <c r="AG5767" s="3">
        <v>84.4</v>
      </c>
      <c r="AH5767" s="3">
        <v>90.843999999999994</v>
      </c>
      <c r="AI5767" s="3">
        <v>96.075000000000003</v>
      </c>
      <c r="AJ5767" s="3">
        <v>106.485</v>
      </c>
      <c r="AK5767" s="3">
        <v>113.46899999999999</v>
      </c>
      <c r="AL5767" s="3">
        <v>124.431</v>
      </c>
      <c r="AM5767" s="3">
        <v>153.84299999999999</v>
      </c>
      <c r="AN5767" s="3">
        <v>168.916</v>
      </c>
      <c r="AO5767" s="3">
        <v>200.392</v>
      </c>
      <c r="AP5767" s="3">
        <v>211.679</v>
      </c>
      <c r="AQ5767" s="3">
        <v>227.982</v>
      </c>
      <c r="AR5767" s="3">
        <v>246.34100000000001</v>
      </c>
      <c r="AS5767" s="3">
        <v>258.12599999999998</v>
      </c>
      <c r="AT5767" s="3">
        <v>261.93400000000003</v>
      </c>
      <c r="AU5767" s="3">
        <v>272.39699999999999</v>
      </c>
      <c r="AV5767" s="3">
        <v>286.52300000000002</v>
      </c>
      <c r="AW5767" s="3">
        <v>301.31200000000001</v>
      </c>
      <c r="AX5767" s="3">
        <v>316.93900000000002</v>
      </c>
      <c r="AY5767" s="3">
        <v>332.78899999999999</v>
      </c>
      <c r="AZ5767" s="3">
        <v>350.416</v>
      </c>
      <c r="BA5767">
        <v>368.13200000000001</v>
      </c>
      <c r="BB5767">
        <v>2016</v>
      </c>
    </row>
    <row r="5768" spans="1:54" hidden="1" x14ac:dyDescent="0.2">
      <c r="A5768">
        <v>564</v>
      </c>
      <c r="B5768" t="s">
        <v>427</v>
      </c>
      <c r="C5768" t="s">
        <v>336</v>
      </c>
      <c r="D5768" t="s">
        <v>34</v>
      </c>
      <c r="E5768" t="s">
        <v>333</v>
      </c>
      <c r="F5768" t="s">
        <v>335</v>
      </c>
      <c r="G5768" t="s">
        <v>225</v>
      </c>
      <c r="H5768" t="s">
        <v>322</v>
      </c>
      <c r="I5768" t="s">
        <v>330</v>
      </c>
      <c r="J5768" s="3">
        <v>25268.012999999999</v>
      </c>
      <c r="K5768" s="3">
        <v>26065.758999999998</v>
      </c>
      <c r="L5768" s="3">
        <v>27231.491999999998</v>
      </c>
      <c r="M5768" s="3">
        <v>28267.974999999999</v>
      </c>
      <c r="N5768" s="3">
        <v>28592.685000000001</v>
      </c>
      <c r="O5768" s="3">
        <v>30254.179</v>
      </c>
      <c r="P5768" s="3">
        <v>31331.039000000001</v>
      </c>
      <c r="Q5768" s="3">
        <v>32293.772000000001</v>
      </c>
      <c r="R5768" s="3">
        <v>33495.461000000003</v>
      </c>
      <c r="S5768" s="3">
        <v>34226.294000000002</v>
      </c>
      <c r="T5768" s="3">
        <v>34789.64</v>
      </c>
      <c r="U5768" s="3">
        <v>35781.042000000001</v>
      </c>
      <c r="V5768" s="3">
        <v>36927.294999999998</v>
      </c>
      <c r="W5768" s="3">
        <v>36745.754999999997</v>
      </c>
      <c r="X5768" s="3">
        <v>37393.044999999998</v>
      </c>
      <c r="Y5768" s="3">
        <v>38322.154000000002</v>
      </c>
      <c r="Z5768" s="3">
        <v>39863.347000000002</v>
      </c>
      <c r="AA5768" s="3">
        <v>39581.879999999997</v>
      </c>
      <c r="AB5768" s="3">
        <v>40007.862000000001</v>
      </c>
      <c r="AC5768" s="3">
        <v>40729.563000000002</v>
      </c>
      <c r="AD5768" s="3">
        <v>41382.752</v>
      </c>
      <c r="AE5768" s="3">
        <v>41078.455000000002</v>
      </c>
      <c r="AF5768" s="3">
        <v>41525.449999999997</v>
      </c>
      <c r="AG5768" s="3">
        <v>42426.955000000002</v>
      </c>
      <c r="AH5768" s="3">
        <v>44717.928999999996</v>
      </c>
      <c r="AI5768" s="3">
        <v>47803.95</v>
      </c>
      <c r="AJ5768" s="3">
        <v>49660.661999999997</v>
      </c>
      <c r="AK5768" s="3">
        <v>51482.385999999999</v>
      </c>
      <c r="AL5768" s="3">
        <v>51920.004999999997</v>
      </c>
      <c r="AM5768" s="3">
        <v>51016.69</v>
      </c>
      <c r="AN5768" s="3">
        <v>51251.345999999998</v>
      </c>
      <c r="AO5768" s="3">
        <v>52024.048999999999</v>
      </c>
      <c r="AP5768" s="3">
        <v>52933.067000000003</v>
      </c>
      <c r="AQ5768" s="3">
        <v>53794.197999999997</v>
      </c>
      <c r="AR5768" s="3">
        <v>54874.353999999999</v>
      </c>
      <c r="AS5768" s="3">
        <v>55994.358999999997</v>
      </c>
      <c r="AT5768" s="3">
        <v>57401.648000000001</v>
      </c>
      <c r="AU5768" s="3">
        <v>59297.175999999999</v>
      </c>
      <c r="AV5768" s="3">
        <v>61425.593000000001</v>
      </c>
      <c r="AW5768" s="3">
        <v>63106.362000000001</v>
      </c>
      <c r="AX5768" s="3">
        <v>64957.182000000001</v>
      </c>
      <c r="AY5768" s="3">
        <v>66925.721000000005</v>
      </c>
      <c r="AZ5768" s="3">
        <v>68953.917000000001</v>
      </c>
      <c r="BA5768">
        <v>71043.577999999994</v>
      </c>
      <c r="BB5768">
        <v>2016</v>
      </c>
    </row>
    <row r="5769" spans="1:54" hidden="1" x14ac:dyDescent="0.2">
      <c r="A5769">
        <v>564</v>
      </c>
      <c r="B5769" t="s">
        <v>427</v>
      </c>
      <c r="C5769" t="s">
        <v>334</v>
      </c>
      <c r="D5769" t="s">
        <v>34</v>
      </c>
      <c r="E5769" t="s">
        <v>333</v>
      </c>
      <c r="F5769" t="s">
        <v>332</v>
      </c>
      <c r="G5769" t="s">
        <v>331</v>
      </c>
      <c r="H5769" t="s">
        <v>322</v>
      </c>
      <c r="I5769" t="s">
        <v>330</v>
      </c>
      <c r="J5769" s="3">
        <v>2079.8049999999998</v>
      </c>
      <c r="K5769" s="3">
        <v>2145.4670000000001</v>
      </c>
      <c r="L5769" s="3">
        <v>2241.4189999999999</v>
      </c>
      <c r="M5769" s="3">
        <v>2326.7310000000002</v>
      </c>
      <c r="N5769" s="3">
        <v>2353.4580000000001</v>
      </c>
      <c r="O5769" s="3">
        <v>2490.2150000000001</v>
      </c>
      <c r="P5769" s="3">
        <v>2578.8519999999999</v>
      </c>
      <c r="Q5769" s="3">
        <v>2658.0940000000001</v>
      </c>
      <c r="R5769" s="3">
        <v>2757.0050000000001</v>
      </c>
      <c r="S5769" s="3">
        <v>2817.1590000000001</v>
      </c>
      <c r="T5769" s="3">
        <v>2863.5279999999998</v>
      </c>
      <c r="U5769" s="3">
        <v>2945.13</v>
      </c>
      <c r="V5769" s="3">
        <v>3039.4780000000001</v>
      </c>
      <c r="W5769" s="3">
        <v>3024.5360000000001</v>
      </c>
      <c r="X5769" s="3">
        <v>3077.8139999999999</v>
      </c>
      <c r="Y5769" s="3">
        <v>3154.2890000000002</v>
      </c>
      <c r="Z5769" s="3">
        <v>3281.1439999999998</v>
      </c>
      <c r="AA5769" s="3">
        <v>3257.9769999999999</v>
      </c>
      <c r="AB5769" s="3">
        <v>3293.0390000000002</v>
      </c>
      <c r="AC5769" s="3">
        <v>3352.442</v>
      </c>
      <c r="AD5769" s="3">
        <v>3406.2060000000001</v>
      </c>
      <c r="AE5769" s="3">
        <v>3381.1590000000001</v>
      </c>
      <c r="AF5769" s="3">
        <v>3417.951</v>
      </c>
      <c r="AG5769" s="3">
        <v>3492.154</v>
      </c>
      <c r="AH5769" s="3">
        <v>3680.7240000000002</v>
      </c>
      <c r="AI5769" s="3">
        <v>3934.7339999999999</v>
      </c>
      <c r="AJ5769" s="3">
        <v>4087.5590000000002</v>
      </c>
      <c r="AK5769" s="3">
        <v>4237.5050000000001</v>
      </c>
      <c r="AL5769" s="3">
        <v>4273.5249999999996</v>
      </c>
      <c r="AM5769" s="3">
        <v>4199.174</v>
      </c>
      <c r="AN5769" s="3">
        <v>4218.4880000000003</v>
      </c>
      <c r="AO5769" s="3">
        <v>4282.0889999999999</v>
      </c>
      <c r="AP5769" s="3">
        <v>4356.91</v>
      </c>
      <c r="AQ5769" s="3">
        <v>4427.79</v>
      </c>
      <c r="AR5769" s="3">
        <v>4516.6970000000001</v>
      </c>
      <c r="AS5769" s="3">
        <v>4608.884</v>
      </c>
      <c r="AT5769" s="3">
        <v>4724.7179999999998</v>
      </c>
      <c r="AU5769" s="3">
        <v>4880.7389999999996</v>
      </c>
      <c r="AV5769" s="3">
        <v>5055.9279999999999</v>
      </c>
      <c r="AW5769" s="3">
        <v>5194.2719999999999</v>
      </c>
      <c r="AX5769" s="3">
        <v>5346.6130000000003</v>
      </c>
      <c r="AY5769" s="3">
        <v>5508.643</v>
      </c>
      <c r="AZ5769" s="3">
        <v>5675.5829999999996</v>
      </c>
      <c r="BA5769">
        <v>5847.5829999999996</v>
      </c>
      <c r="BB5769">
        <v>2016</v>
      </c>
    </row>
    <row r="5770" spans="1:54" hidden="1" x14ac:dyDescent="0.2">
      <c r="A5770">
        <v>564</v>
      </c>
      <c r="B5770" t="s">
        <v>427</v>
      </c>
      <c r="C5770" t="s">
        <v>329</v>
      </c>
      <c r="D5770" t="s">
        <v>34</v>
      </c>
      <c r="E5770" t="s">
        <v>325</v>
      </c>
      <c r="F5770" t="s">
        <v>328</v>
      </c>
      <c r="G5770" t="s">
        <v>225</v>
      </c>
      <c r="H5770" t="s">
        <v>322</v>
      </c>
      <c r="I5770" t="s">
        <v>321</v>
      </c>
      <c r="J5770" s="3">
        <v>3810.5250000000001</v>
      </c>
      <c r="K5770" s="3">
        <v>4378.241</v>
      </c>
      <c r="L5770" s="3">
        <v>4955.0619999999999</v>
      </c>
      <c r="M5770" s="3">
        <v>5414.4520000000002</v>
      </c>
      <c r="N5770" s="3">
        <v>6068.4189999999999</v>
      </c>
      <c r="O5770" s="3">
        <v>6643.3320000000003</v>
      </c>
      <c r="P5770" s="3">
        <v>7048.7280000000001</v>
      </c>
      <c r="Q5770" s="3">
        <v>7639.6220000000003</v>
      </c>
      <c r="R5770" s="3">
        <v>8783.0280000000002</v>
      </c>
      <c r="S5770" s="3">
        <v>9747.3709999999992</v>
      </c>
      <c r="T5770" s="3">
        <v>10610.6</v>
      </c>
      <c r="U5770" s="3">
        <v>12330.699000000001</v>
      </c>
      <c r="V5770" s="3">
        <v>14023.383</v>
      </c>
      <c r="W5770" s="3">
        <v>15115.244000000001</v>
      </c>
      <c r="X5770" s="3">
        <v>17261.664000000001</v>
      </c>
      <c r="Y5770" s="3">
        <v>20126.019</v>
      </c>
      <c r="Z5770" s="3">
        <v>22315.469000000001</v>
      </c>
      <c r="AA5770" s="3">
        <v>24953.382000000001</v>
      </c>
      <c r="AB5770" s="3">
        <v>26872.856</v>
      </c>
      <c r="AC5770" s="3">
        <v>28816.287</v>
      </c>
      <c r="AD5770" s="3">
        <v>30179.436000000002</v>
      </c>
      <c r="AE5770" s="3">
        <v>32326.368999999999</v>
      </c>
      <c r="AF5770" s="3">
        <v>33519.553</v>
      </c>
      <c r="AG5770" s="3">
        <v>35808.449999999997</v>
      </c>
      <c r="AH5770" s="3">
        <v>40623.593000000001</v>
      </c>
      <c r="AI5770" s="3">
        <v>45927.712</v>
      </c>
      <c r="AJ5770" s="3">
        <v>52881.250999999997</v>
      </c>
      <c r="AK5770" s="3">
        <v>58416.805</v>
      </c>
      <c r="AL5770" s="3">
        <v>64604.47</v>
      </c>
      <c r="AM5770" s="3">
        <v>78485.592999999993</v>
      </c>
      <c r="AN5770" s="3">
        <v>86571.921000000002</v>
      </c>
      <c r="AO5770" s="3">
        <v>104252.125</v>
      </c>
      <c r="AP5770" s="3">
        <v>112047.95699999999</v>
      </c>
      <c r="AQ5770" s="3">
        <v>122640.974</v>
      </c>
      <c r="AR5770" s="3">
        <v>135178.071</v>
      </c>
      <c r="AS5770" s="3">
        <v>144535.853</v>
      </c>
      <c r="AT5770" s="3">
        <v>150354.56599999999</v>
      </c>
      <c r="AU5770" s="3">
        <v>161523.712</v>
      </c>
      <c r="AV5770" s="3">
        <v>175998.63699999999</v>
      </c>
      <c r="AW5770" s="3">
        <v>190147.304</v>
      </c>
      <c r="AX5770" s="3">
        <v>205874.70300000001</v>
      </c>
      <c r="AY5770" s="3">
        <v>222721.68799999999</v>
      </c>
      <c r="AZ5770" s="3">
        <v>241625.76699999999</v>
      </c>
      <c r="BA5770">
        <v>261534.08499999999</v>
      </c>
      <c r="BB5770">
        <v>2016</v>
      </c>
    </row>
    <row r="5771" spans="1:54" hidden="1" x14ac:dyDescent="0.2">
      <c r="A5771">
        <v>564</v>
      </c>
      <c r="B5771" t="s">
        <v>427</v>
      </c>
      <c r="C5771" t="s">
        <v>327</v>
      </c>
      <c r="D5771" t="s">
        <v>34</v>
      </c>
      <c r="E5771" t="s">
        <v>325</v>
      </c>
      <c r="F5771" t="s">
        <v>326</v>
      </c>
      <c r="G5771" t="s">
        <v>223</v>
      </c>
      <c r="H5771" t="s">
        <v>322</v>
      </c>
      <c r="I5771" t="s">
        <v>321</v>
      </c>
      <c r="J5771" s="3">
        <v>384.90300000000002</v>
      </c>
      <c r="K5771" s="3">
        <v>442.24799999999999</v>
      </c>
      <c r="L5771" s="3">
        <v>469.60300000000001</v>
      </c>
      <c r="M5771" s="3">
        <v>426.34300000000002</v>
      </c>
      <c r="N5771" s="3">
        <v>450.315</v>
      </c>
      <c r="O5771" s="3">
        <v>438.24200000000002</v>
      </c>
      <c r="P5771" s="3">
        <v>436.97</v>
      </c>
      <c r="Q5771" s="3">
        <v>445.06200000000001</v>
      </c>
      <c r="R5771" s="3">
        <v>500.31799999999998</v>
      </c>
      <c r="S5771" s="3">
        <v>508.69900000000001</v>
      </c>
      <c r="T5771" s="3">
        <v>496.01799999999997</v>
      </c>
      <c r="U5771" s="3">
        <v>551.23800000000006</v>
      </c>
      <c r="V5771" s="3">
        <v>565.90800000000002</v>
      </c>
      <c r="W5771" s="3">
        <v>583.72299999999996</v>
      </c>
      <c r="X5771" s="3">
        <v>573.81899999999996</v>
      </c>
      <c r="Y5771" s="3">
        <v>654.03599999999994</v>
      </c>
      <c r="Z5771" s="3">
        <v>666.47299999999996</v>
      </c>
      <c r="AA5771" s="3">
        <v>641.57799999999997</v>
      </c>
      <c r="AB5771" s="3">
        <v>624.13199999999995</v>
      </c>
      <c r="AC5771" s="3">
        <v>617.625</v>
      </c>
      <c r="AD5771" s="3">
        <v>583.32399999999996</v>
      </c>
      <c r="AE5771" s="3">
        <v>555.23299999999995</v>
      </c>
      <c r="AF5771" s="3">
        <v>544.37</v>
      </c>
      <c r="AG5771" s="3">
        <v>611.17100000000005</v>
      </c>
      <c r="AH5771" s="3">
        <v>705.69</v>
      </c>
      <c r="AI5771" s="3">
        <v>776.73099999999999</v>
      </c>
      <c r="AJ5771" s="3">
        <v>883.28700000000003</v>
      </c>
      <c r="AK5771" s="3">
        <v>963.32299999999998</v>
      </c>
      <c r="AL5771" s="3">
        <v>1037.6120000000001</v>
      </c>
      <c r="AM5771" s="3">
        <v>998.18600000000004</v>
      </c>
      <c r="AN5771" s="3">
        <v>1031.652</v>
      </c>
      <c r="AO5771" s="3">
        <v>1218.3420000000001</v>
      </c>
      <c r="AP5771" s="3">
        <v>1254.17</v>
      </c>
      <c r="AQ5771" s="3">
        <v>1266.742</v>
      </c>
      <c r="AR5771" s="3">
        <v>1312.4269999999999</v>
      </c>
      <c r="AS5771" s="3">
        <v>1424.954</v>
      </c>
      <c r="AT5771" s="3">
        <v>1440.9670000000001</v>
      </c>
      <c r="AU5771" s="3">
        <v>1541.08</v>
      </c>
      <c r="AV5771" s="3" t="s">
        <v>215</v>
      </c>
      <c r="AW5771" s="3" t="s">
        <v>215</v>
      </c>
      <c r="AX5771" s="3" t="s">
        <v>215</v>
      </c>
      <c r="AY5771" s="3" t="s">
        <v>215</v>
      </c>
      <c r="AZ5771" s="3" t="s">
        <v>215</v>
      </c>
      <c r="BA5771" t="s">
        <v>215</v>
      </c>
      <c r="BB5771">
        <v>2016</v>
      </c>
    </row>
    <row r="5772" spans="1:54" hidden="1" x14ac:dyDescent="0.2">
      <c r="A5772">
        <v>564</v>
      </c>
      <c r="B5772" t="s">
        <v>427</v>
      </c>
      <c r="C5772" t="s">
        <v>212</v>
      </c>
      <c r="D5772" t="s">
        <v>34</v>
      </c>
      <c r="E5772" t="s">
        <v>325</v>
      </c>
      <c r="F5772" t="s">
        <v>324</v>
      </c>
      <c r="G5772" t="s">
        <v>323</v>
      </c>
      <c r="H5772" t="s">
        <v>322</v>
      </c>
      <c r="I5772" t="s">
        <v>321</v>
      </c>
      <c r="J5772" s="3">
        <v>893.36800000000005</v>
      </c>
      <c r="K5772" s="3">
        <v>1007.623</v>
      </c>
      <c r="L5772" s="3">
        <v>1118.001</v>
      </c>
      <c r="M5772" s="3">
        <v>1206.366</v>
      </c>
      <c r="N5772" s="3">
        <v>1263.528</v>
      </c>
      <c r="O5772" s="3">
        <v>1379.7339999999999</v>
      </c>
      <c r="P5772" s="3">
        <v>1457.6510000000001</v>
      </c>
      <c r="Q5772" s="3">
        <v>1540.788</v>
      </c>
      <c r="R5772" s="3">
        <v>1654.066</v>
      </c>
      <c r="S5772" s="3">
        <v>1755.8789999999999</v>
      </c>
      <c r="T5772" s="3">
        <v>1850.7929999999999</v>
      </c>
      <c r="U5772" s="3">
        <v>1966.894</v>
      </c>
      <c r="V5772" s="3">
        <v>2076.181</v>
      </c>
      <c r="W5772" s="3">
        <v>2115.1219999999998</v>
      </c>
      <c r="X5772" s="3">
        <v>2198.192</v>
      </c>
      <c r="Y5772" s="3">
        <v>2299.7939999999999</v>
      </c>
      <c r="Z5772" s="3">
        <v>2435.9459999999999</v>
      </c>
      <c r="AA5772" s="3">
        <v>2460.1590000000001</v>
      </c>
      <c r="AB5772" s="3">
        <v>2513.6170000000002</v>
      </c>
      <c r="AC5772" s="3">
        <v>2598.123</v>
      </c>
      <c r="AD5772" s="3">
        <v>2699.8519999999999</v>
      </c>
      <c r="AE5772" s="3">
        <v>2741.078</v>
      </c>
      <c r="AF5772" s="3">
        <v>2813.444</v>
      </c>
      <c r="AG5772" s="3">
        <v>2931.8389999999999</v>
      </c>
      <c r="AH5772" s="3">
        <v>3175.13</v>
      </c>
      <c r="AI5772" s="3">
        <v>3503.451</v>
      </c>
      <c r="AJ5772" s="3">
        <v>3751.3580000000002</v>
      </c>
      <c r="AK5772" s="3">
        <v>3992.4540000000002</v>
      </c>
      <c r="AL5772" s="3">
        <v>4105.375</v>
      </c>
      <c r="AM5772" s="3">
        <v>4064.5830000000001</v>
      </c>
      <c r="AN5772" s="3">
        <v>4133.1670000000004</v>
      </c>
      <c r="AO5772" s="3">
        <v>4282.0889999999999</v>
      </c>
      <c r="AP5772" s="3">
        <v>4437.1689999999999</v>
      </c>
      <c r="AQ5772" s="3">
        <v>4582.1769999999997</v>
      </c>
      <c r="AR5772" s="3">
        <v>4758.0749999999998</v>
      </c>
      <c r="AS5772" s="3">
        <v>4907.8339999999998</v>
      </c>
      <c r="AT5772" s="3">
        <v>5095.3729999999996</v>
      </c>
      <c r="AU5772" s="3">
        <v>5358.3459999999995</v>
      </c>
      <c r="AV5772" s="3">
        <v>5676.7920000000004</v>
      </c>
      <c r="AW5772" s="3">
        <v>5958.6090000000004</v>
      </c>
      <c r="AX5772" s="3">
        <v>6253.8779999999997</v>
      </c>
      <c r="AY5772" s="3">
        <v>6566.2</v>
      </c>
      <c r="AZ5772" s="3">
        <v>6881.3549999999996</v>
      </c>
      <c r="BA5772">
        <v>7213.2489999999998</v>
      </c>
      <c r="BB5772">
        <v>2016</v>
      </c>
    </row>
    <row r="5773" spans="1:54" hidden="1" x14ac:dyDescent="0.2">
      <c r="A5773">
        <v>564</v>
      </c>
      <c r="B5773" t="s">
        <v>427</v>
      </c>
      <c r="C5773" t="s">
        <v>320</v>
      </c>
      <c r="D5773" t="s">
        <v>34</v>
      </c>
      <c r="E5773" t="s">
        <v>319</v>
      </c>
      <c r="F5773" t="s">
        <v>318</v>
      </c>
      <c r="G5773" t="s">
        <v>243</v>
      </c>
    </row>
    <row r="5774" spans="1:54" hidden="1" x14ac:dyDescent="0.2">
      <c r="A5774">
        <v>564</v>
      </c>
      <c r="B5774" t="s">
        <v>427</v>
      </c>
      <c r="C5774" t="s">
        <v>317</v>
      </c>
      <c r="D5774" t="s">
        <v>34</v>
      </c>
      <c r="E5774" t="s">
        <v>316</v>
      </c>
      <c r="F5774" s="3" t="s">
        <v>315</v>
      </c>
      <c r="G5774" t="s">
        <v>288</v>
      </c>
      <c r="I5774" t="s">
        <v>310</v>
      </c>
      <c r="J5774">
        <v>0.54400000000000004</v>
      </c>
      <c r="K5774">
        <v>0.56799999999999995</v>
      </c>
      <c r="L5774">
        <v>0.60899999999999999</v>
      </c>
      <c r="M5774">
        <v>0.63400000000000001</v>
      </c>
      <c r="N5774">
        <v>0.63100000000000001</v>
      </c>
      <c r="O5774">
        <v>0.66200000000000003</v>
      </c>
      <c r="P5774">
        <v>0.68</v>
      </c>
      <c r="Q5774">
        <v>0.69299999999999995</v>
      </c>
      <c r="R5774">
        <v>0.70599999999999996</v>
      </c>
      <c r="S5774">
        <v>0.71399999999999997</v>
      </c>
      <c r="T5774">
        <v>0.71699999999999997</v>
      </c>
      <c r="U5774">
        <v>0.73599999999999999</v>
      </c>
      <c r="V5774">
        <v>0.71099999999999997</v>
      </c>
      <c r="W5774">
        <v>0.71199999999999997</v>
      </c>
      <c r="X5774">
        <v>0.72199999999999998</v>
      </c>
      <c r="Y5774">
        <v>0.73199999999999998</v>
      </c>
      <c r="Z5774">
        <v>0.751</v>
      </c>
      <c r="AA5774">
        <v>0.73399999999999999</v>
      </c>
      <c r="AB5774">
        <v>0.74</v>
      </c>
      <c r="AC5774">
        <v>0.745</v>
      </c>
      <c r="AD5774">
        <v>0.73799999999999999</v>
      </c>
      <c r="AE5774">
        <v>0.73499999999999999</v>
      </c>
      <c r="AF5774">
        <v>0.73699999999999999</v>
      </c>
      <c r="AG5774">
        <v>0.74099999999999999</v>
      </c>
      <c r="AH5774">
        <v>0.75700000000000001</v>
      </c>
      <c r="AI5774">
        <v>0.78700000000000003</v>
      </c>
      <c r="AJ5774">
        <v>0.79100000000000004</v>
      </c>
      <c r="AK5774">
        <v>0.79200000000000004</v>
      </c>
      <c r="AL5774">
        <v>0.80900000000000005</v>
      </c>
      <c r="AM5774">
        <v>0.81499999999999995</v>
      </c>
      <c r="AN5774">
        <v>0.79400000000000004</v>
      </c>
      <c r="AO5774">
        <v>0.79100000000000004</v>
      </c>
      <c r="AP5774">
        <v>0.79600000000000004</v>
      </c>
      <c r="AQ5774">
        <v>0.79800000000000004</v>
      </c>
      <c r="AR5774">
        <v>0.80300000000000005</v>
      </c>
      <c r="AS5774">
        <v>0.80900000000000005</v>
      </c>
      <c r="AT5774">
        <v>0.81899999999999995</v>
      </c>
      <c r="AU5774">
        <v>0.83199999999999996</v>
      </c>
      <c r="AV5774">
        <v>0.84499999999999997</v>
      </c>
      <c r="AW5774">
        <v>0.85199999999999998</v>
      </c>
      <c r="AX5774">
        <v>0.86199999999999999</v>
      </c>
      <c r="AY5774">
        <v>0.873</v>
      </c>
      <c r="AZ5774">
        <v>0.88400000000000001</v>
      </c>
      <c r="BA5774">
        <v>0.89500000000000002</v>
      </c>
      <c r="BB5774">
        <v>2016</v>
      </c>
    </row>
    <row r="5775" spans="1:54" hidden="1" x14ac:dyDescent="0.2">
      <c r="A5775">
        <v>564</v>
      </c>
      <c r="B5775" t="s">
        <v>427</v>
      </c>
      <c r="C5775" t="s">
        <v>314</v>
      </c>
      <c r="D5775" t="s">
        <v>34</v>
      </c>
      <c r="E5775" t="s">
        <v>313</v>
      </c>
      <c r="F5775" s="3" t="s">
        <v>312</v>
      </c>
      <c r="G5775" t="s">
        <v>311</v>
      </c>
      <c r="I5775" t="s">
        <v>310</v>
      </c>
      <c r="J5775">
        <v>4.2649999999999997</v>
      </c>
      <c r="K5775">
        <v>4.3449999999999998</v>
      </c>
      <c r="L5775">
        <v>4.4320000000000004</v>
      </c>
      <c r="M5775">
        <v>4.4880000000000004</v>
      </c>
      <c r="N5775">
        <v>4.8029999999999999</v>
      </c>
      <c r="O5775">
        <v>4.8150000000000004</v>
      </c>
      <c r="P5775">
        <v>4.8360000000000003</v>
      </c>
      <c r="Q5775">
        <v>4.9580000000000002</v>
      </c>
      <c r="R5775">
        <v>5.31</v>
      </c>
      <c r="S5775">
        <v>5.5510000000000002</v>
      </c>
      <c r="T5775">
        <v>5.7329999999999997</v>
      </c>
      <c r="U5775">
        <v>6.2690000000000001</v>
      </c>
      <c r="V5775">
        <v>6.7539999999999996</v>
      </c>
      <c r="W5775">
        <v>7.1459999999999999</v>
      </c>
      <c r="X5775">
        <v>7.8529999999999998</v>
      </c>
      <c r="Y5775">
        <v>8.7509999999999994</v>
      </c>
      <c r="Z5775">
        <v>9.1609999999999996</v>
      </c>
      <c r="AA5775">
        <v>10.143000000000001</v>
      </c>
      <c r="AB5775">
        <v>10.691000000000001</v>
      </c>
      <c r="AC5775">
        <v>11.090999999999999</v>
      </c>
      <c r="AD5775">
        <v>11.178000000000001</v>
      </c>
      <c r="AE5775">
        <v>11.792999999999999</v>
      </c>
      <c r="AF5775">
        <v>11.914</v>
      </c>
      <c r="AG5775">
        <v>12.214</v>
      </c>
      <c r="AH5775">
        <v>12.794</v>
      </c>
      <c r="AI5775">
        <v>13.109</v>
      </c>
      <c r="AJ5775">
        <v>14.097</v>
      </c>
      <c r="AK5775">
        <v>14.632</v>
      </c>
      <c r="AL5775">
        <v>15.737</v>
      </c>
      <c r="AM5775">
        <v>19.309999999999999</v>
      </c>
      <c r="AN5775">
        <v>20.946000000000002</v>
      </c>
      <c r="AO5775">
        <v>24.346</v>
      </c>
      <c r="AP5775">
        <v>25.251999999999999</v>
      </c>
      <c r="AQ5775">
        <v>26.765000000000001</v>
      </c>
      <c r="AR5775">
        <v>28.41</v>
      </c>
      <c r="AS5775">
        <v>29.45</v>
      </c>
      <c r="AT5775">
        <v>29.507999999999999</v>
      </c>
      <c r="AU5775">
        <v>30.143999999999998</v>
      </c>
      <c r="AV5775">
        <v>31.003</v>
      </c>
      <c r="AW5775">
        <v>31.911000000000001</v>
      </c>
      <c r="AX5775">
        <v>32.92</v>
      </c>
      <c r="AY5775">
        <v>33.918999999999997</v>
      </c>
      <c r="AZ5775">
        <v>35.113</v>
      </c>
      <c r="BA5775">
        <v>36.256999999999998</v>
      </c>
      <c r="BB5775">
        <v>2016</v>
      </c>
    </row>
    <row r="5776" spans="1:54" hidden="1" x14ac:dyDescent="0.2">
      <c r="A5776">
        <v>564</v>
      </c>
      <c r="B5776" t="s">
        <v>427</v>
      </c>
      <c r="C5776" t="s">
        <v>309</v>
      </c>
      <c r="D5776" t="s">
        <v>34</v>
      </c>
      <c r="E5776" t="s">
        <v>308</v>
      </c>
      <c r="F5776" t="s">
        <v>307</v>
      </c>
      <c r="G5776" t="s">
        <v>217</v>
      </c>
      <c r="I5776" t="s">
        <v>1543</v>
      </c>
      <c r="J5776" s="3">
        <v>20.003</v>
      </c>
      <c r="K5776" s="3">
        <v>18.484000000000002</v>
      </c>
      <c r="L5776" s="3">
        <v>18.873999999999999</v>
      </c>
      <c r="M5776" s="3">
        <v>18.466000000000001</v>
      </c>
      <c r="N5776" s="3">
        <v>17.951000000000001</v>
      </c>
      <c r="O5776" s="3">
        <v>17.966000000000001</v>
      </c>
      <c r="P5776" s="3">
        <v>18.515999999999998</v>
      </c>
      <c r="Q5776" s="3">
        <v>18.965</v>
      </c>
      <c r="R5776" s="3">
        <v>17.849</v>
      </c>
      <c r="S5776" s="3">
        <v>18.788</v>
      </c>
      <c r="T5776" s="3">
        <v>18.934999999999999</v>
      </c>
      <c r="U5776" s="3">
        <v>19.026</v>
      </c>
      <c r="V5776" s="3">
        <v>20.236999999999998</v>
      </c>
      <c r="W5776" s="3">
        <v>20.821000000000002</v>
      </c>
      <c r="X5776" s="3">
        <v>19.545999999999999</v>
      </c>
      <c r="Y5776" s="3">
        <v>18.545999999999999</v>
      </c>
      <c r="Z5776" s="3">
        <v>18.997</v>
      </c>
      <c r="AA5776" s="3">
        <v>17.919</v>
      </c>
      <c r="AB5776" s="3">
        <v>17.710999999999999</v>
      </c>
      <c r="AC5776" s="3">
        <v>15.565</v>
      </c>
      <c r="AD5776" s="3">
        <v>17.227</v>
      </c>
      <c r="AE5776" s="3">
        <v>16.995999999999999</v>
      </c>
      <c r="AF5776" s="3">
        <v>16.582999999999998</v>
      </c>
      <c r="AG5776" s="3">
        <v>16.757999999999999</v>
      </c>
      <c r="AH5776" s="3">
        <v>16.577999999999999</v>
      </c>
      <c r="AI5776" s="3">
        <v>19.081</v>
      </c>
      <c r="AJ5776" s="3">
        <v>19.332000000000001</v>
      </c>
      <c r="AK5776" s="3">
        <v>18.786999999999999</v>
      </c>
      <c r="AL5776" s="3">
        <v>19.206</v>
      </c>
      <c r="AM5776" s="3">
        <v>17.548999999999999</v>
      </c>
      <c r="AN5776" s="3">
        <v>15.805</v>
      </c>
      <c r="AO5776" s="3">
        <v>14.121</v>
      </c>
      <c r="AP5776" s="3">
        <v>15.076000000000001</v>
      </c>
      <c r="AQ5776" s="3">
        <v>14.957000000000001</v>
      </c>
      <c r="AR5776" s="3">
        <v>14.635</v>
      </c>
      <c r="AS5776" s="3">
        <v>15.707000000000001</v>
      </c>
      <c r="AT5776" s="3">
        <v>15.554</v>
      </c>
      <c r="AU5776" s="3">
        <v>15.776999999999999</v>
      </c>
      <c r="AV5776" s="3">
        <v>16.995999999999999</v>
      </c>
      <c r="AW5776" s="3">
        <v>16.507000000000001</v>
      </c>
      <c r="AX5776" s="3">
        <v>16.667000000000002</v>
      </c>
      <c r="AY5776" s="3">
        <v>16.808</v>
      </c>
      <c r="AZ5776" s="3">
        <v>16.992000000000001</v>
      </c>
      <c r="BA5776">
        <v>17.001000000000001</v>
      </c>
      <c r="BB5776">
        <v>2016</v>
      </c>
    </row>
    <row r="5777" spans="1:54" hidden="1" x14ac:dyDescent="0.2">
      <c r="A5777">
        <v>564</v>
      </c>
      <c r="B5777" t="s">
        <v>427</v>
      </c>
      <c r="C5777" t="s">
        <v>306</v>
      </c>
      <c r="D5777" t="s">
        <v>34</v>
      </c>
      <c r="E5777" t="s">
        <v>305</v>
      </c>
      <c r="F5777" t="s">
        <v>304</v>
      </c>
      <c r="G5777" t="s">
        <v>217</v>
      </c>
      <c r="I5777" t="s">
        <v>1543</v>
      </c>
      <c r="J5777" s="3">
        <v>15.441000000000001</v>
      </c>
      <c r="K5777" s="3">
        <v>15.045999999999999</v>
      </c>
      <c r="L5777" s="3">
        <v>14.695</v>
      </c>
      <c r="M5777" s="3">
        <v>16.611000000000001</v>
      </c>
      <c r="N5777" s="3">
        <v>14.895</v>
      </c>
      <c r="O5777" s="3">
        <v>13.391</v>
      </c>
      <c r="P5777" s="3">
        <v>15.222</v>
      </c>
      <c r="Q5777" s="3">
        <v>16.738</v>
      </c>
      <c r="R5777" s="3">
        <v>14.156000000000001</v>
      </c>
      <c r="S5777" s="3">
        <v>14.754</v>
      </c>
      <c r="T5777" s="3">
        <v>16.306000000000001</v>
      </c>
      <c r="U5777" s="3">
        <v>16.132999999999999</v>
      </c>
      <c r="V5777" s="3">
        <v>18.565999999999999</v>
      </c>
      <c r="W5777" s="3">
        <v>15.849</v>
      </c>
      <c r="X5777" s="3">
        <v>17.103999999999999</v>
      </c>
      <c r="Y5777" s="3">
        <v>15.817</v>
      </c>
      <c r="Z5777" s="3">
        <v>13.968999999999999</v>
      </c>
      <c r="AA5777" s="3">
        <v>13.52</v>
      </c>
      <c r="AB5777" s="3">
        <v>15.62</v>
      </c>
      <c r="AC5777" s="3">
        <v>13.316000000000001</v>
      </c>
      <c r="AD5777" s="3">
        <v>16.957000000000001</v>
      </c>
      <c r="AE5777" s="3">
        <v>17.413</v>
      </c>
      <c r="AF5777" s="3">
        <v>20.218</v>
      </c>
      <c r="AG5777" s="3">
        <v>21.295999999999999</v>
      </c>
      <c r="AH5777" s="3">
        <v>18.292999999999999</v>
      </c>
      <c r="AI5777" s="3">
        <v>17.786000000000001</v>
      </c>
      <c r="AJ5777" s="3">
        <v>15.696</v>
      </c>
      <c r="AK5777" s="3">
        <v>14.273</v>
      </c>
      <c r="AL5777" s="3">
        <v>11.085000000000001</v>
      </c>
      <c r="AM5777" s="3">
        <v>12.032999999999999</v>
      </c>
      <c r="AN5777" s="3">
        <v>13.577</v>
      </c>
      <c r="AO5777" s="3">
        <v>14.221</v>
      </c>
      <c r="AP5777" s="3">
        <v>13</v>
      </c>
      <c r="AQ5777" s="3">
        <v>13.878</v>
      </c>
      <c r="AR5777" s="3">
        <v>13.353999999999999</v>
      </c>
      <c r="AS5777" s="3">
        <v>14.706</v>
      </c>
      <c r="AT5777" s="3">
        <v>13.808999999999999</v>
      </c>
      <c r="AU5777" s="3">
        <v>11.685</v>
      </c>
      <c r="AV5777" s="3">
        <v>12.202</v>
      </c>
      <c r="AW5777" s="3">
        <v>12.151</v>
      </c>
      <c r="AX5777" s="3">
        <v>12.422000000000001</v>
      </c>
      <c r="AY5777" s="3">
        <v>12.731999999999999</v>
      </c>
      <c r="AZ5777" s="3">
        <v>13.016</v>
      </c>
      <c r="BA5777">
        <v>13.19</v>
      </c>
      <c r="BB5777">
        <v>2016</v>
      </c>
    </row>
    <row r="5778" spans="1:54" hidden="1" x14ac:dyDescent="0.2">
      <c r="A5778">
        <v>564</v>
      </c>
      <c r="B5778" t="s">
        <v>427</v>
      </c>
      <c r="C5778" t="s">
        <v>303</v>
      </c>
      <c r="D5778" t="s">
        <v>34</v>
      </c>
      <c r="E5778" t="s">
        <v>300</v>
      </c>
      <c r="F5778" t="s">
        <v>302</v>
      </c>
      <c r="G5778" t="s">
        <v>295</v>
      </c>
      <c r="I5778" t="s">
        <v>1544</v>
      </c>
      <c r="J5778" s="3">
        <v>12.625</v>
      </c>
      <c r="K5778" s="3">
        <v>14.134</v>
      </c>
      <c r="L5778" s="3">
        <v>14.962999999999999</v>
      </c>
      <c r="M5778" s="3">
        <v>15.927</v>
      </c>
      <c r="N5778" s="3">
        <v>16.891999999999999</v>
      </c>
      <c r="O5778" s="3">
        <v>17.831</v>
      </c>
      <c r="P5778" s="3">
        <v>18.45</v>
      </c>
      <c r="Q5778" s="3">
        <v>19.315000000000001</v>
      </c>
      <c r="R5778" s="3">
        <v>21.021999999999998</v>
      </c>
      <c r="S5778" s="3">
        <v>22.678999999999998</v>
      </c>
      <c r="T5778" s="3">
        <v>24.731000000000002</v>
      </c>
      <c r="U5778" s="3">
        <v>27.853999999999999</v>
      </c>
      <c r="V5778" s="3">
        <v>29.204999999999998</v>
      </c>
      <c r="W5778" s="3">
        <v>32.075000000000003</v>
      </c>
      <c r="X5778" s="3">
        <v>35.689</v>
      </c>
      <c r="Y5778" s="3">
        <v>40.338000000000001</v>
      </c>
      <c r="Z5778" s="3">
        <v>44.688000000000002</v>
      </c>
      <c r="AA5778" s="3">
        <v>49.963999999999999</v>
      </c>
      <c r="AB5778" s="3">
        <v>53.865000000000002</v>
      </c>
      <c r="AC5778" s="3">
        <v>56.954999999999998</v>
      </c>
      <c r="AD5778" s="3">
        <v>58.997999999999998</v>
      </c>
      <c r="AE5778" s="3">
        <v>61.598999999999997</v>
      </c>
      <c r="AF5778" s="3">
        <v>63.777999999999999</v>
      </c>
      <c r="AG5778" s="3">
        <v>65.757000000000005</v>
      </c>
      <c r="AH5778" s="3">
        <v>68.759</v>
      </c>
      <c r="AI5778" s="3">
        <v>75.138000000000005</v>
      </c>
      <c r="AJ5778" s="3">
        <v>81.090999999999994</v>
      </c>
      <c r="AK5778" s="3">
        <v>87.391999999999996</v>
      </c>
      <c r="AL5778" s="3">
        <v>97.879000000000005</v>
      </c>
      <c r="AM5778" s="3">
        <v>117.02500000000001</v>
      </c>
      <c r="AN5778" s="3">
        <v>128.84899999999999</v>
      </c>
      <c r="AO5778" s="3">
        <v>146.45099999999999</v>
      </c>
      <c r="AP5778" s="3">
        <v>162.56800000000001</v>
      </c>
      <c r="AQ5778" s="3">
        <v>174.53299999999999</v>
      </c>
      <c r="AR5778" s="3">
        <v>189.57900000000001</v>
      </c>
      <c r="AS5778" s="3">
        <v>198.15899999999999</v>
      </c>
      <c r="AT5778" s="3">
        <v>203.833</v>
      </c>
      <c r="AU5778" s="3">
        <v>212.28800000000001</v>
      </c>
      <c r="AV5778" s="3">
        <v>222.935</v>
      </c>
      <c r="AW5778" s="3">
        <v>234.495</v>
      </c>
      <c r="AX5778" s="3">
        <v>246.22</v>
      </c>
      <c r="AY5778" s="3">
        <v>258.53100000000001</v>
      </c>
      <c r="AZ5778" s="3">
        <v>271.45800000000003</v>
      </c>
      <c r="BA5778">
        <v>285.03100000000001</v>
      </c>
      <c r="BB5778">
        <v>2017</v>
      </c>
    </row>
    <row r="5779" spans="1:54" hidden="1" x14ac:dyDescent="0.2">
      <c r="A5779">
        <v>564</v>
      </c>
      <c r="B5779" t="s">
        <v>427</v>
      </c>
      <c r="C5779" t="s">
        <v>301</v>
      </c>
      <c r="D5779" t="s">
        <v>34</v>
      </c>
      <c r="E5779" t="s">
        <v>300</v>
      </c>
      <c r="F5779" t="s">
        <v>299</v>
      </c>
      <c r="G5779" t="s">
        <v>275</v>
      </c>
      <c r="I5779" t="s">
        <v>298</v>
      </c>
      <c r="J5779" s="3">
        <v>11.927</v>
      </c>
      <c r="K5779" s="3">
        <v>11.949</v>
      </c>
      <c r="L5779" s="3">
        <v>5.8620000000000001</v>
      </c>
      <c r="M5779" s="3">
        <v>6.4459999999999997</v>
      </c>
      <c r="N5779" s="3">
        <v>6.056</v>
      </c>
      <c r="O5779" s="3">
        <v>5.5640000000000001</v>
      </c>
      <c r="P5779" s="3">
        <v>3.4670000000000001</v>
      </c>
      <c r="Q5779" s="3">
        <v>4.6920000000000002</v>
      </c>
      <c r="R5779" s="3">
        <v>8.8350000000000009</v>
      </c>
      <c r="S5779" s="3">
        <v>7.8819999999999997</v>
      </c>
      <c r="T5779" s="3">
        <v>9.0510000000000002</v>
      </c>
      <c r="U5779" s="3">
        <v>12.628</v>
      </c>
      <c r="V5779" s="3">
        <v>4.8490000000000002</v>
      </c>
      <c r="W5779" s="3">
        <v>9.827</v>
      </c>
      <c r="X5779" s="3">
        <v>11.268000000000001</v>
      </c>
      <c r="Y5779" s="3">
        <v>13.023999999999999</v>
      </c>
      <c r="Z5779" s="3">
        <v>10.784000000000001</v>
      </c>
      <c r="AA5779" s="3">
        <v>11.808</v>
      </c>
      <c r="AB5779" s="3">
        <v>7.8070000000000004</v>
      </c>
      <c r="AC5779" s="3">
        <v>5.7370000000000001</v>
      </c>
      <c r="AD5779" s="3">
        <v>3.5880000000000001</v>
      </c>
      <c r="AE5779" s="3">
        <v>4.4080000000000004</v>
      </c>
      <c r="AF5779" s="3">
        <v>3.536</v>
      </c>
      <c r="AG5779" s="3">
        <v>3.1030000000000002</v>
      </c>
      <c r="AH5779" s="3">
        <v>4.5659999999999998</v>
      </c>
      <c r="AI5779" s="3">
        <v>9.2780000000000005</v>
      </c>
      <c r="AJ5779" s="3">
        <v>7.9219999999999997</v>
      </c>
      <c r="AK5779" s="3">
        <v>7.77</v>
      </c>
      <c r="AL5779" s="3">
        <v>12.000999999999999</v>
      </c>
      <c r="AM5779" s="3">
        <v>19.561</v>
      </c>
      <c r="AN5779" s="3">
        <v>10.103999999999999</v>
      </c>
      <c r="AO5779" s="3">
        <v>13.661</v>
      </c>
      <c r="AP5779" s="3">
        <v>11.005000000000001</v>
      </c>
      <c r="AQ5779" s="3">
        <v>7.3609999999999998</v>
      </c>
      <c r="AR5779" s="3">
        <v>8.6210000000000004</v>
      </c>
      <c r="AS5779" s="3">
        <v>4.5259999999999998</v>
      </c>
      <c r="AT5779" s="3">
        <v>2.863</v>
      </c>
      <c r="AU5779" s="3">
        <v>4.1479999999999997</v>
      </c>
      <c r="AV5779" s="3">
        <v>5.016</v>
      </c>
      <c r="AW5779" s="3">
        <v>5.1849999999999996</v>
      </c>
      <c r="AX5779" s="3">
        <v>5</v>
      </c>
      <c r="AY5779" s="3">
        <v>5</v>
      </c>
      <c r="AZ5779" s="3">
        <v>5</v>
      </c>
      <c r="BA5779">
        <v>5</v>
      </c>
      <c r="BB5779">
        <v>2017</v>
      </c>
    </row>
    <row r="5780" spans="1:54" hidden="1" x14ac:dyDescent="0.2">
      <c r="A5780">
        <v>564</v>
      </c>
      <c r="B5780" t="s">
        <v>427</v>
      </c>
      <c r="C5780" t="s">
        <v>297</v>
      </c>
      <c r="D5780" t="s">
        <v>34</v>
      </c>
      <c r="E5780" t="s">
        <v>293</v>
      </c>
      <c r="F5780" t="s">
        <v>296</v>
      </c>
      <c r="G5780" t="s">
        <v>295</v>
      </c>
      <c r="I5780" t="s">
        <v>1544</v>
      </c>
      <c r="J5780" s="3">
        <v>11.994</v>
      </c>
      <c r="K5780" s="3">
        <v>13.244999999999999</v>
      </c>
      <c r="L5780" s="3">
        <v>13.747</v>
      </c>
      <c r="M5780" s="3">
        <v>14.961</v>
      </c>
      <c r="N5780" s="3">
        <v>15.471</v>
      </c>
      <c r="O5780" s="3">
        <v>16.239999999999998</v>
      </c>
      <c r="P5780" s="3">
        <v>17.004000000000001</v>
      </c>
      <c r="Q5780" s="3">
        <v>17.8</v>
      </c>
      <c r="R5780" s="3">
        <v>19.721</v>
      </c>
      <c r="S5780" s="3">
        <v>20.802</v>
      </c>
      <c r="T5780" s="3">
        <v>23.675000000000001</v>
      </c>
      <c r="U5780" s="3">
        <v>26.672000000000001</v>
      </c>
      <c r="V5780" s="3">
        <v>30.53</v>
      </c>
      <c r="W5780" s="3">
        <v>33.47</v>
      </c>
      <c r="X5780" s="3">
        <v>37.42</v>
      </c>
      <c r="Y5780" s="3">
        <v>41.94</v>
      </c>
      <c r="Z5780" s="3">
        <v>46.25</v>
      </c>
      <c r="AA5780" s="3">
        <v>52.01</v>
      </c>
      <c r="AB5780" s="3">
        <v>55.38</v>
      </c>
      <c r="AC5780" s="3">
        <v>57.42</v>
      </c>
      <c r="AD5780" s="3">
        <v>60.35</v>
      </c>
      <c r="AE5780" s="3">
        <v>61.88</v>
      </c>
      <c r="AF5780" s="3">
        <v>64.62</v>
      </c>
      <c r="AG5780" s="3">
        <v>65.86</v>
      </c>
      <c r="AH5780" s="3">
        <v>71.430000000000007</v>
      </c>
      <c r="AI5780" s="3">
        <v>77.67</v>
      </c>
      <c r="AJ5780" s="3">
        <v>83.61</v>
      </c>
      <c r="AK5780" s="3">
        <v>89.46</v>
      </c>
      <c r="AL5780" s="3">
        <v>108.72</v>
      </c>
      <c r="AM5780" s="3">
        <v>120.64</v>
      </c>
      <c r="AN5780" s="3">
        <v>134.83000000000001</v>
      </c>
      <c r="AO5780" s="3">
        <v>152.78</v>
      </c>
      <c r="AP5780" s="3">
        <v>169.99</v>
      </c>
      <c r="AQ5780" s="3">
        <v>179.94</v>
      </c>
      <c r="AR5780" s="3">
        <v>194.74</v>
      </c>
      <c r="AS5780" s="3">
        <v>200.89</v>
      </c>
      <c r="AT5780" s="3">
        <v>207.3</v>
      </c>
      <c r="AU5780" s="3">
        <v>215.45</v>
      </c>
      <c r="AV5780" s="3">
        <v>227.03</v>
      </c>
      <c r="AW5780" s="3">
        <v>238.38200000000001</v>
      </c>
      <c r="AX5780" s="3">
        <v>250.30099999999999</v>
      </c>
      <c r="AY5780" s="3">
        <v>262.81599999999997</v>
      </c>
      <c r="AZ5780" s="3">
        <v>275.95699999999999</v>
      </c>
      <c r="BA5780">
        <v>289.755</v>
      </c>
      <c r="BB5780">
        <v>2017</v>
      </c>
    </row>
    <row r="5781" spans="1:54" hidden="1" x14ac:dyDescent="0.2">
      <c r="A5781">
        <v>564</v>
      </c>
      <c r="B5781" t="s">
        <v>427</v>
      </c>
      <c r="C5781" t="s">
        <v>294</v>
      </c>
      <c r="D5781" t="s">
        <v>34</v>
      </c>
      <c r="E5781" t="s">
        <v>293</v>
      </c>
      <c r="F5781" t="s">
        <v>292</v>
      </c>
      <c r="G5781" t="s">
        <v>275</v>
      </c>
      <c r="I5781" t="s">
        <v>291</v>
      </c>
      <c r="J5781" s="3">
        <v>15.125</v>
      </c>
      <c r="K5781" s="3">
        <v>10.432</v>
      </c>
      <c r="L5781" s="3">
        <v>3.7930000000000001</v>
      </c>
      <c r="M5781" s="3">
        <v>8.827</v>
      </c>
      <c r="N5781" s="3">
        <v>3.4089999999999998</v>
      </c>
      <c r="O5781" s="3">
        <v>4.976</v>
      </c>
      <c r="P5781" s="3">
        <v>4.7030000000000003</v>
      </c>
      <c r="Q5781" s="3">
        <v>4.681</v>
      </c>
      <c r="R5781" s="3">
        <v>10.788</v>
      </c>
      <c r="S5781" s="3">
        <v>5.4850000000000003</v>
      </c>
      <c r="T5781" s="3">
        <v>13.81</v>
      </c>
      <c r="U5781" s="3">
        <v>12.659000000000001</v>
      </c>
      <c r="V5781" s="3">
        <v>14.464</v>
      </c>
      <c r="W5781" s="3">
        <v>9.6300000000000008</v>
      </c>
      <c r="X5781" s="3">
        <v>11.802</v>
      </c>
      <c r="Y5781" s="3">
        <v>12.079000000000001</v>
      </c>
      <c r="Z5781" s="3">
        <v>10.276999999999999</v>
      </c>
      <c r="AA5781" s="3">
        <v>12.454000000000001</v>
      </c>
      <c r="AB5781" s="3">
        <v>6.48</v>
      </c>
      <c r="AC5781" s="3">
        <v>3.6840000000000002</v>
      </c>
      <c r="AD5781" s="3">
        <v>5.1029999999999998</v>
      </c>
      <c r="AE5781" s="3">
        <v>2.5350000000000001</v>
      </c>
      <c r="AF5781" s="3">
        <v>4.4279999999999999</v>
      </c>
      <c r="AG5781" s="3">
        <v>1.919</v>
      </c>
      <c r="AH5781" s="3">
        <v>8.4570000000000007</v>
      </c>
      <c r="AI5781" s="3">
        <v>8.7360000000000007</v>
      </c>
      <c r="AJ5781" s="3">
        <v>7.6479999999999997</v>
      </c>
      <c r="AK5781" s="3">
        <v>6.9969999999999999</v>
      </c>
      <c r="AL5781" s="3">
        <v>21.529</v>
      </c>
      <c r="AM5781" s="3">
        <v>10.964</v>
      </c>
      <c r="AN5781" s="3">
        <v>11.762</v>
      </c>
      <c r="AO5781" s="3">
        <v>13.313000000000001</v>
      </c>
      <c r="AP5781" s="3">
        <v>11.265000000000001</v>
      </c>
      <c r="AQ5781" s="3">
        <v>5.8529999999999998</v>
      </c>
      <c r="AR5781" s="3">
        <v>8.2249999999999996</v>
      </c>
      <c r="AS5781" s="3">
        <v>3.1579999999999999</v>
      </c>
      <c r="AT5781" s="3">
        <v>3.1909999999999998</v>
      </c>
      <c r="AU5781" s="3">
        <v>3.9319999999999999</v>
      </c>
      <c r="AV5781" s="3">
        <v>5.375</v>
      </c>
      <c r="AW5781" s="3">
        <v>5</v>
      </c>
      <c r="AX5781" s="3">
        <v>5</v>
      </c>
      <c r="AY5781" s="3">
        <v>5</v>
      </c>
      <c r="AZ5781" s="3">
        <v>5</v>
      </c>
      <c r="BA5781">
        <v>5</v>
      </c>
      <c r="BB5781">
        <v>2017</v>
      </c>
    </row>
    <row r="5782" spans="1:54" hidden="1" x14ac:dyDescent="0.2">
      <c r="A5782">
        <v>564</v>
      </c>
      <c r="B5782" t="s">
        <v>427</v>
      </c>
      <c r="C5782" t="s">
        <v>290</v>
      </c>
      <c r="D5782" t="s">
        <v>34</v>
      </c>
      <c r="E5782" t="s">
        <v>289</v>
      </c>
      <c r="G5782" t="s">
        <v>288</v>
      </c>
    </row>
    <row r="5783" spans="1:54" hidden="1" x14ac:dyDescent="0.2">
      <c r="A5783">
        <v>564</v>
      </c>
      <c r="B5783" t="s">
        <v>427</v>
      </c>
      <c r="C5783" t="s">
        <v>287</v>
      </c>
      <c r="D5783" t="s">
        <v>34</v>
      </c>
      <c r="E5783" t="s">
        <v>286</v>
      </c>
      <c r="F5783" t="s">
        <v>285</v>
      </c>
      <c r="G5783" t="s">
        <v>275</v>
      </c>
      <c r="I5783" t="s">
        <v>1545</v>
      </c>
      <c r="J5783" s="3">
        <v>1.7529999999999999</v>
      </c>
      <c r="K5783" s="3">
        <v>-8.6170000000000009</v>
      </c>
      <c r="L5783" s="3">
        <v>4.9660000000000002</v>
      </c>
      <c r="M5783" s="3">
        <v>9.2550000000000008</v>
      </c>
      <c r="N5783" s="3">
        <v>7.2779999999999996</v>
      </c>
      <c r="O5783" s="3">
        <v>8.82</v>
      </c>
      <c r="P5783" s="3">
        <v>-2.3690000000000002</v>
      </c>
      <c r="Q5783" s="3">
        <v>1.9159999999999999</v>
      </c>
      <c r="R5783" s="3">
        <v>-3.383</v>
      </c>
      <c r="S5783" s="3">
        <v>8.3010000000000002</v>
      </c>
      <c r="T5783" s="3">
        <v>-3.5</v>
      </c>
      <c r="U5783" s="3">
        <v>5.6669999999999998</v>
      </c>
      <c r="V5783" s="3">
        <v>8.0809999999999995</v>
      </c>
      <c r="W5783" s="3">
        <v>12.867000000000001</v>
      </c>
      <c r="X5783" s="3">
        <v>-8.5960000000000001</v>
      </c>
      <c r="Y5783" s="3">
        <v>5.0490000000000004</v>
      </c>
      <c r="Z5783" s="3">
        <v>17.603000000000002</v>
      </c>
      <c r="AA5783" s="3">
        <v>-5.4160000000000004</v>
      </c>
      <c r="AB5783" s="3">
        <v>-6.7080000000000002</v>
      </c>
      <c r="AC5783" s="3">
        <v>-2.7160000000000002</v>
      </c>
      <c r="AD5783" s="3">
        <v>-5.8769999999999998</v>
      </c>
      <c r="AE5783" s="3">
        <v>4.1360000000000001</v>
      </c>
      <c r="AF5783" s="3">
        <v>-1.605</v>
      </c>
      <c r="AG5783" s="3">
        <v>8.9120000000000008</v>
      </c>
      <c r="AH5783" s="3">
        <v>12.515000000000001</v>
      </c>
      <c r="AI5783" s="3">
        <v>34.450000000000003</v>
      </c>
      <c r="AJ5783" s="3">
        <v>21.033000000000001</v>
      </c>
      <c r="AK5783" s="3">
        <v>2.2490000000000001</v>
      </c>
      <c r="AL5783" s="3">
        <v>11.885</v>
      </c>
      <c r="AM5783" s="3">
        <v>-9.3800000000000008</v>
      </c>
      <c r="AN5783" s="3">
        <v>-3.2919999999999998</v>
      </c>
      <c r="AO5783" s="3">
        <v>3.556</v>
      </c>
      <c r="AP5783" s="3">
        <v>3.1859999999999999</v>
      </c>
      <c r="AQ5783" s="3">
        <v>1.71</v>
      </c>
      <c r="AR5783" s="3">
        <v>2.5550000000000002</v>
      </c>
      <c r="AS5783" s="3">
        <v>12.265000000000001</v>
      </c>
      <c r="AT5783" s="3">
        <v>9.9380000000000006</v>
      </c>
      <c r="AU5783" s="3">
        <v>10.38</v>
      </c>
      <c r="AV5783" s="3">
        <v>8.1219999999999999</v>
      </c>
      <c r="AW5783" s="3">
        <v>4.5609999999999999</v>
      </c>
      <c r="AX5783" s="3">
        <v>4.5309999999999997</v>
      </c>
      <c r="AY5783" s="3">
        <v>4.49</v>
      </c>
      <c r="AZ5783" s="3">
        <v>4.4889999999999999</v>
      </c>
      <c r="BA5783">
        <v>3.819</v>
      </c>
      <c r="BB5783">
        <v>2017</v>
      </c>
    </row>
    <row r="5784" spans="1:54" hidden="1" x14ac:dyDescent="0.2">
      <c r="A5784">
        <v>564</v>
      </c>
      <c r="B5784" t="s">
        <v>427</v>
      </c>
      <c r="C5784" t="s">
        <v>284</v>
      </c>
      <c r="D5784" t="s">
        <v>34</v>
      </c>
      <c r="E5784" t="s">
        <v>283</v>
      </c>
      <c r="F5784" t="s">
        <v>282</v>
      </c>
      <c r="G5784" t="s">
        <v>275</v>
      </c>
      <c r="I5784" t="s">
        <v>1545</v>
      </c>
      <c r="J5784" s="3">
        <v>1.8069999999999999</v>
      </c>
      <c r="K5784" s="3">
        <v>-9.5139999999999993</v>
      </c>
      <c r="L5784" s="3">
        <v>7.1539999999999999</v>
      </c>
      <c r="M5784" s="3">
        <v>7.5369999999999999</v>
      </c>
      <c r="N5784" s="3">
        <v>7.2779999999999996</v>
      </c>
      <c r="O5784" s="3">
        <v>8.82</v>
      </c>
      <c r="P5784" s="3">
        <v>-2.3690000000000002</v>
      </c>
      <c r="Q5784" s="3">
        <v>1.9159999999999999</v>
      </c>
      <c r="R5784" s="3">
        <v>-3.383</v>
      </c>
      <c r="S5784" s="3">
        <v>8.3010000000000002</v>
      </c>
      <c r="T5784" s="3">
        <v>-3.5</v>
      </c>
      <c r="U5784" s="3">
        <v>5.2850000000000001</v>
      </c>
      <c r="V5784" s="3">
        <v>7.6689999999999996</v>
      </c>
      <c r="W5784" s="3">
        <v>13.635</v>
      </c>
      <c r="X5784" s="3">
        <v>-6.1559999999999997</v>
      </c>
      <c r="Y5784" s="3">
        <v>4.9169999999999998</v>
      </c>
      <c r="Z5784" s="3">
        <v>16.588000000000001</v>
      </c>
      <c r="AA5784" s="3">
        <v>-5.9889999999999999</v>
      </c>
      <c r="AB5784" s="3">
        <v>-2.5179999999999998</v>
      </c>
      <c r="AC5784" s="3">
        <v>0.30299999999999999</v>
      </c>
      <c r="AD5784" s="3">
        <v>-6.8239999999999998</v>
      </c>
      <c r="AE5784" s="3">
        <v>3.8540000000000001</v>
      </c>
      <c r="AF5784" s="3">
        <v>-0.67100000000000004</v>
      </c>
      <c r="AG5784" s="3">
        <v>6.8659999999999997</v>
      </c>
      <c r="AH5784" s="3">
        <v>6.3860000000000001</v>
      </c>
      <c r="AI5784" s="3">
        <v>26.687000000000001</v>
      </c>
      <c r="AJ5784" s="3">
        <v>20.997</v>
      </c>
      <c r="AK5784" s="3">
        <v>3.3170000000000002</v>
      </c>
      <c r="AL5784" s="3">
        <v>10.215999999999999</v>
      </c>
      <c r="AM5784" s="3">
        <v>-3.6280000000000001</v>
      </c>
      <c r="AN5784" s="3">
        <v>-1.7350000000000001</v>
      </c>
      <c r="AO5784" s="3">
        <v>2.31</v>
      </c>
      <c r="AP5784" s="3">
        <v>2.79</v>
      </c>
      <c r="AQ5784" s="3">
        <v>2.621</v>
      </c>
      <c r="AR5784" s="3">
        <v>4.6310000000000002</v>
      </c>
      <c r="AS5784" s="3">
        <v>12.641</v>
      </c>
      <c r="AT5784" s="3">
        <v>12.403</v>
      </c>
      <c r="AU5784" s="3">
        <v>10.659000000000001</v>
      </c>
      <c r="AV5784" s="3">
        <v>9.3659999999999997</v>
      </c>
      <c r="AW5784" s="3">
        <v>4.38</v>
      </c>
      <c r="AX5784" s="3">
        <v>3.5590000000000002</v>
      </c>
      <c r="AY5784" s="3">
        <v>3.3159999999999998</v>
      </c>
      <c r="AZ5784" s="3">
        <v>3.0529999999999999</v>
      </c>
      <c r="BA5784">
        <v>2.1930000000000001</v>
      </c>
      <c r="BB5784">
        <v>2017</v>
      </c>
    </row>
    <row r="5785" spans="1:54" hidden="1" x14ac:dyDescent="0.2">
      <c r="A5785">
        <v>564</v>
      </c>
      <c r="B5785" t="s">
        <v>427</v>
      </c>
      <c r="C5785" t="s">
        <v>281</v>
      </c>
      <c r="D5785" t="s">
        <v>34</v>
      </c>
      <c r="E5785" t="s">
        <v>280</v>
      </c>
      <c r="F5785" t="s">
        <v>279</v>
      </c>
      <c r="G5785" t="s">
        <v>275</v>
      </c>
      <c r="I5785" t="s">
        <v>1545</v>
      </c>
      <c r="J5785" s="3">
        <v>19.199000000000002</v>
      </c>
      <c r="K5785" s="3">
        <v>-0.79800000000000004</v>
      </c>
      <c r="L5785" s="3">
        <v>11.153</v>
      </c>
      <c r="M5785" s="3">
        <v>10.013999999999999</v>
      </c>
      <c r="N5785" s="3">
        <v>-3.819</v>
      </c>
      <c r="O5785" s="3">
        <v>-0.496</v>
      </c>
      <c r="P5785" s="3">
        <v>32.917999999999999</v>
      </c>
      <c r="Q5785" s="3">
        <v>12.382999999999999</v>
      </c>
      <c r="R5785" s="3">
        <v>-4.6740000000000004</v>
      </c>
      <c r="S5785" s="3">
        <v>13.835000000000001</v>
      </c>
      <c r="T5785" s="3">
        <v>10.1</v>
      </c>
      <c r="U5785" s="3">
        <v>17.47</v>
      </c>
      <c r="V5785" s="3">
        <v>14.163</v>
      </c>
      <c r="W5785" s="3">
        <v>3.5720000000000001</v>
      </c>
      <c r="X5785" s="3">
        <v>-2.794</v>
      </c>
      <c r="Y5785" s="3">
        <v>6.6829999999999998</v>
      </c>
      <c r="Z5785" s="3">
        <v>2.3109999999999999</v>
      </c>
      <c r="AA5785" s="3">
        <v>-0.98</v>
      </c>
      <c r="AB5785" s="3">
        <v>5.3659999999999997</v>
      </c>
      <c r="AC5785" s="3">
        <v>-7.6470000000000002</v>
      </c>
      <c r="AD5785" s="3">
        <v>12.878</v>
      </c>
      <c r="AE5785" s="3">
        <v>7.9569999999999999</v>
      </c>
      <c r="AF5785" s="3">
        <v>14.208</v>
      </c>
      <c r="AG5785" s="3">
        <v>13.597</v>
      </c>
      <c r="AH5785" s="3">
        <v>1.423</v>
      </c>
      <c r="AI5785" s="3">
        <v>16.655000000000001</v>
      </c>
      <c r="AJ5785" s="3">
        <v>9.3680000000000003</v>
      </c>
      <c r="AK5785" s="3">
        <v>1.903</v>
      </c>
      <c r="AL5785" s="3">
        <v>-2.0579999999999998</v>
      </c>
      <c r="AM5785" s="3">
        <v>-7.6999999999999999E-2</v>
      </c>
      <c r="AN5785" s="3">
        <v>5.556</v>
      </c>
      <c r="AO5785" s="3">
        <v>7.1070000000000002</v>
      </c>
      <c r="AP5785" s="3">
        <v>-3.3250000000000002</v>
      </c>
      <c r="AQ5785" s="3">
        <v>11.039</v>
      </c>
      <c r="AR5785" s="3">
        <v>-4.1589999999999998</v>
      </c>
      <c r="AS5785" s="3">
        <v>3.7160000000000002</v>
      </c>
      <c r="AT5785" s="3">
        <v>-5.1109999999999998</v>
      </c>
      <c r="AU5785" s="3">
        <v>-2.9239999999999999</v>
      </c>
      <c r="AV5785" s="3">
        <v>4.9089999999999998</v>
      </c>
      <c r="AW5785" s="3">
        <v>11.78</v>
      </c>
      <c r="AX5785" s="3">
        <v>10.894</v>
      </c>
      <c r="AY5785" s="3">
        <v>10.429</v>
      </c>
      <c r="AZ5785" s="3">
        <v>9.6679999999999993</v>
      </c>
      <c r="BA5785">
        <v>8.3960000000000008</v>
      </c>
      <c r="BB5785">
        <v>2017</v>
      </c>
    </row>
    <row r="5786" spans="1:54" hidden="1" x14ac:dyDescent="0.2">
      <c r="A5786">
        <v>564</v>
      </c>
      <c r="B5786" t="s">
        <v>427</v>
      </c>
      <c r="C5786" t="s">
        <v>278</v>
      </c>
      <c r="D5786" t="s">
        <v>34</v>
      </c>
      <c r="E5786" t="s">
        <v>277</v>
      </c>
      <c r="F5786" t="s">
        <v>276</v>
      </c>
      <c r="G5786" t="s">
        <v>275</v>
      </c>
      <c r="I5786" t="s">
        <v>1545</v>
      </c>
      <c r="J5786" s="3">
        <v>23.568000000000001</v>
      </c>
      <c r="K5786" s="3">
        <v>2.4910000000000001</v>
      </c>
      <c r="L5786" s="3">
        <v>-6.9059999999999997</v>
      </c>
      <c r="M5786" s="3">
        <v>27.157</v>
      </c>
      <c r="N5786" s="3">
        <v>-17.356000000000002</v>
      </c>
      <c r="O5786" s="3">
        <v>20.405999999999999</v>
      </c>
      <c r="P5786" s="3">
        <v>17.786000000000001</v>
      </c>
      <c r="Q5786" s="3">
        <v>10.544</v>
      </c>
      <c r="R5786" s="3">
        <v>9.1760000000000002</v>
      </c>
      <c r="S5786" s="3">
        <v>8.4689999999999994</v>
      </c>
      <c r="T5786" s="3">
        <v>10.1</v>
      </c>
      <c r="U5786" s="3">
        <v>18.622</v>
      </c>
      <c r="V5786" s="3">
        <v>21.440999999999999</v>
      </c>
      <c r="W5786" s="3">
        <v>4.6449999999999996</v>
      </c>
      <c r="X5786" s="3">
        <v>-3.99</v>
      </c>
      <c r="Y5786" s="3">
        <v>3.4049999999999998</v>
      </c>
      <c r="Z5786" s="3">
        <v>4.8099999999999996</v>
      </c>
      <c r="AA5786" s="3">
        <v>2.7210000000000001</v>
      </c>
      <c r="AB5786" s="3">
        <v>8.7810000000000006</v>
      </c>
      <c r="AC5786" s="3">
        <v>-5.3</v>
      </c>
      <c r="AD5786" s="3">
        <v>14.641</v>
      </c>
      <c r="AE5786" s="3">
        <v>10.067</v>
      </c>
      <c r="AF5786" s="3">
        <v>10.531000000000001</v>
      </c>
      <c r="AG5786" s="3">
        <v>8.9809999999999999</v>
      </c>
      <c r="AH5786" s="3">
        <v>2.7829999999999999</v>
      </c>
      <c r="AI5786" s="3">
        <v>15.359</v>
      </c>
      <c r="AJ5786" s="3">
        <v>9.0090000000000003</v>
      </c>
      <c r="AK5786" s="3">
        <v>0.59899999999999998</v>
      </c>
      <c r="AL5786" s="3">
        <v>1.4630000000000001</v>
      </c>
      <c r="AM5786" s="3">
        <v>-3.02</v>
      </c>
      <c r="AN5786" s="3">
        <v>0.74</v>
      </c>
      <c r="AO5786" s="3">
        <v>7.016</v>
      </c>
      <c r="AP5786" s="3">
        <v>3.3000000000000002E-2</v>
      </c>
      <c r="AQ5786" s="3">
        <v>5.6269999999999998</v>
      </c>
      <c r="AR5786" s="3">
        <v>1.6279999999999999</v>
      </c>
      <c r="AS5786" s="3">
        <v>2.23</v>
      </c>
      <c r="AT5786" s="3">
        <v>-4.3899999999999997</v>
      </c>
      <c r="AU5786" s="3">
        <v>-3.5419999999999998</v>
      </c>
      <c r="AV5786" s="3">
        <v>7.5030000000000001</v>
      </c>
      <c r="AW5786" s="3">
        <v>10.872999999999999</v>
      </c>
      <c r="AX5786" s="3">
        <v>9.6210000000000004</v>
      </c>
      <c r="AY5786" s="3">
        <v>9.2680000000000007</v>
      </c>
      <c r="AZ5786" s="3">
        <v>8.3529999999999998</v>
      </c>
      <c r="BA5786">
        <v>6.8170000000000002</v>
      </c>
      <c r="BB5786">
        <v>2017</v>
      </c>
    </row>
    <row r="5787" spans="1:54" hidden="1" x14ac:dyDescent="0.2">
      <c r="A5787">
        <v>564</v>
      </c>
      <c r="B5787" t="s">
        <v>427</v>
      </c>
      <c r="C5787" t="s">
        <v>274</v>
      </c>
      <c r="D5787" t="s">
        <v>34</v>
      </c>
      <c r="E5787" t="s">
        <v>273</v>
      </c>
      <c r="F5787" t="s">
        <v>272</v>
      </c>
      <c r="G5787" t="s">
        <v>271</v>
      </c>
      <c r="I5787" t="s">
        <v>1546</v>
      </c>
      <c r="J5787" s="3" t="s">
        <v>215</v>
      </c>
      <c r="K5787" s="3" t="s">
        <v>215</v>
      </c>
      <c r="L5787" s="3" t="s">
        <v>215</v>
      </c>
      <c r="M5787" s="3">
        <v>3.85</v>
      </c>
      <c r="N5787" s="3">
        <v>3.75</v>
      </c>
      <c r="O5787" s="3">
        <v>3.65</v>
      </c>
      <c r="P5787" s="3">
        <v>3.3</v>
      </c>
      <c r="Q5787" s="3">
        <v>3.0710000000000002</v>
      </c>
      <c r="R5787" s="3">
        <v>3.1419999999999999</v>
      </c>
      <c r="S5787" s="3">
        <v>3.141</v>
      </c>
      <c r="T5787" s="3">
        <v>3.13</v>
      </c>
      <c r="U5787" s="3">
        <v>5.85</v>
      </c>
      <c r="V5787" s="3">
        <v>5.85</v>
      </c>
      <c r="W5787" s="3">
        <v>4.7300000000000004</v>
      </c>
      <c r="X5787" s="3">
        <v>4.84</v>
      </c>
      <c r="Y5787" s="3">
        <v>5.37</v>
      </c>
      <c r="Z5787" s="3">
        <v>5.37</v>
      </c>
      <c r="AA5787" s="3">
        <v>6.12</v>
      </c>
      <c r="AB5787" s="3">
        <v>5.89</v>
      </c>
      <c r="AC5787" s="3">
        <v>5.89</v>
      </c>
      <c r="AD5787" s="3">
        <v>7.82</v>
      </c>
      <c r="AE5787" s="3">
        <v>7.82</v>
      </c>
      <c r="AF5787" s="3">
        <v>8.27</v>
      </c>
      <c r="AG5787" s="3">
        <v>8.27</v>
      </c>
      <c r="AH5787" s="3">
        <v>7.69</v>
      </c>
      <c r="AI5787" s="3">
        <v>7.69</v>
      </c>
      <c r="AJ5787" s="3">
        <v>6.2</v>
      </c>
      <c r="AK5787" s="3">
        <v>5.2</v>
      </c>
      <c r="AL5787" s="3">
        <v>5.2</v>
      </c>
      <c r="AM5787" s="3">
        <v>5.46</v>
      </c>
      <c r="AN5787" s="3">
        <v>5.55</v>
      </c>
      <c r="AO5787" s="3">
        <v>5.95</v>
      </c>
      <c r="AP5787" s="3">
        <v>5.95</v>
      </c>
      <c r="AQ5787" s="3">
        <v>5.9749999999999996</v>
      </c>
      <c r="AR5787" s="3">
        <v>6</v>
      </c>
      <c r="AS5787" s="3">
        <v>5.9</v>
      </c>
      <c r="AT5787" s="3">
        <v>5.9580000000000002</v>
      </c>
      <c r="AU5787" s="3">
        <v>6.0179999999999998</v>
      </c>
      <c r="AV5787" s="3">
        <v>6.0789999999999997</v>
      </c>
      <c r="AW5787" s="3">
        <v>6.14</v>
      </c>
      <c r="AX5787" s="3">
        <v>6.202</v>
      </c>
      <c r="AY5787" s="3">
        <v>6.2649999999999997</v>
      </c>
      <c r="AZ5787" s="3">
        <v>6.3280000000000003</v>
      </c>
      <c r="BA5787">
        <v>6.3920000000000003</v>
      </c>
      <c r="BB5787">
        <v>2015</v>
      </c>
    </row>
    <row r="5788" spans="1:54" hidden="1" x14ac:dyDescent="0.2">
      <c r="A5788">
        <v>564</v>
      </c>
      <c r="B5788" t="s">
        <v>427</v>
      </c>
      <c r="C5788" t="s">
        <v>270</v>
      </c>
      <c r="D5788" t="s">
        <v>34</v>
      </c>
      <c r="E5788" t="s">
        <v>269</v>
      </c>
      <c r="F5788" t="s">
        <v>268</v>
      </c>
      <c r="G5788" t="s">
        <v>264</v>
      </c>
      <c r="H5788" t="s">
        <v>263</v>
      </c>
    </row>
    <row r="5789" spans="1:54" hidden="1" x14ac:dyDescent="0.2">
      <c r="A5789">
        <v>564</v>
      </c>
      <c r="B5789" t="s">
        <v>427</v>
      </c>
      <c r="C5789" t="s">
        <v>267</v>
      </c>
      <c r="D5789" t="s">
        <v>34</v>
      </c>
      <c r="E5789" t="s">
        <v>266</v>
      </c>
      <c r="F5789" t="s">
        <v>265</v>
      </c>
      <c r="G5789" t="s">
        <v>264</v>
      </c>
      <c r="H5789" t="s">
        <v>263</v>
      </c>
      <c r="I5789" t="s">
        <v>1547</v>
      </c>
      <c r="J5789" s="3">
        <v>80.379000000000005</v>
      </c>
      <c r="K5789" s="3">
        <v>82.756</v>
      </c>
      <c r="L5789" s="3">
        <v>85.203000000000003</v>
      </c>
      <c r="M5789" s="3">
        <v>87.650999999999996</v>
      </c>
      <c r="N5789" s="3">
        <v>90.097999999999999</v>
      </c>
      <c r="O5789" s="3">
        <v>92.564999999999998</v>
      </c>
      <c r="P5789" s="3">
        <v>95.070999999999998</v>
      </c>
      <c r="Q5789" s="3">
        <v>97.596999999999994</v>
      </c>
      <c r="R5789" s="3">
        <v>100.152</v>
      </c>
      <c r="S5789" s="3">
        <v>102.726</v>
      </c>
      <c r="T5789" s="3">
        <v>105.7</v>
      </c>
      <c r="U5789" s="3">
        <v>108.04</v>
      </c>
      <c r="V5789" s="3">
        <v>112.61</v>
      </c>
      <c r="W5789" s="3">
        <v>115.54</v>
      </c>
      <c r="X5789" s="3">
        <v>118.5</v>
      </c>
      <c r="Y5789" s="3">
        <v>121.48</v>
      </c>
      <c r="Z5789" s="3">
        <v>124.49</v>
      </c>
      <c r="AA5789" s="3">
        <v>127.51</v>
      </c>
      <c r="AB5789" s="3">
        <v>130.56</v>
      </c>
      <c r="AC5789" s="3">
        <v>133.61000000000001</v>
      </c>
      <c r="AD5789" s="3">
        <v>136.63999999999999</v>
      </c>
      <c r="AE5789" s="3">
        <v>140.36000000000001</v>
      </c>
      <c r="AF5789" s="3">
        <v>143.16999999999999</v>
      </c>
      <c r="AG5789" s="3">
        <v>146.75</v>
      </c>
      <c r="AH5789" s="3">
        <v>149.65</v>
      </c>
      <c r="AI5789" s="3">
        <v>152.53</v>
      </c>
      <c r="AJ5789" s="3">
        <v>155.37</v>
      </c>
      <c r="AK5789" s="3">
        <v>158.16999999999999</v>
      </c>
      <c r="AL5789" s="3">
        <v>164.66</v>
      </c>
      <c r="AM5789" s="3">
        <v>168.18</v>
      </c>
      <c r="AN5789" s="3">
        <v>171.73</v>
      </c>
      <c r="AO5789" s="3">
        <v>175.31</v>
      </c>
      <c r="AP5789" s="3">
        <v>178.91</v>
      </c>
      <c r="AQ5789" s="3">
        <v>182.53</v>
      </c>
      <c r="AR5789" s="3">
        <v>186.19</v>
      </c>
      <c r="AS5789" s="3">
        <v>189.87</v>
      </c>
      <c r="AT5789" s="3">
        <v>193.56</v>
      </c>
      <c r="AU5789" s="3">
        <v>197.26</v>
      </c>
      <c r="AV5789" s="3">
        <v>201.03100000000001</v>
      </c>
      <c r="AW5789" s="3">
        <v>204.874</v>
      </c>
      <c r="AX5789" s="3">
        <v>208.79</v>
      </c>
      <c r="AY5789" s="3">
        <v>212.78100000000001</v>
      </c>
      <c r="AZ5789" s="3">
        <v>216.84800000000001</v>
      </c>
      <c r="BA5789">
        <v>220.994</v>
      </c>
      <c r="BB5789">
        <v>2016</v>
      </c>
    </row>
    <row r="5790" spans="1:54" hidden="1" x14ac:dyDescent="0.2">
      <c r="A5790">
        <v>564</v>
      </c>
      <c r="B5790" t="s">
        <v>427</v>
      </c>
      <c r="C5790" t="s">
        <v>262</v>
      </c>
      <c r="D5790" t="s">
        <v>34</v>
      </c>
      <c r="E5790" t="s">
        <v>260</v>
      </c>
      <c r="F5790" t="s">
        <v>259</v>
      </c>
      <c r="G5790" t="s">
        <v>225</v>
      </c>
      <c r="H5790" t="s">
        <v>222</v>
      </c>
      <c r="I5790" t="s">
        <v>1548</v>
      </c>
      <c r="J5790" s="3">
        <v>40.729999999999997</v>
      </c>
      <c r="K5790" s="3">
        <v>50.31</v>
      </c>
      <c r="L5790" s="3">
        <v>55.33</v>
      </c>
      <c r="M5790" s="3">
        <v>63.43</v>
      </c>
      <c r="N5790" s="3">
        <v>82.14</v>
      </c>
      <c r="O5790" s="3">
        <v>88.45</v>
      </c>
      <c r="P5790" s="3">
        <v>106.245</v>
      </c>
      <c r="Q5790" s="3">
        <v>122.95699999999999</v>
      </c>
      <c r="R5790" s="3">
        <v>124.1</v>
      </c>
      <c r="S5790" s="3">
        <v>147.899</v>
      </c>
      <c r="T5790" s="3">
        <v>168.95599999999999</v>
      </c>
      <c r="U5790" s="3">
        <v>175.673</v>
      </c>
      <c r="V5790" s="3">
        <v>224.28899999999999</v>
      </c>
      <c r="W5790" s="3">
        <v>250.03299999999999</v>
      </c>
      <c r="X5790" s="3">
        <v>277.892</v>
      </c>
      <c r="Y5790" s="3">
        <v>307.43299999999999</v>
      </c>
      <c r="Z5790" s="3">
        <v>370.57900000000001</v>
      </c>
      <c r="AA5790" s="3">
        <v>391.678</v>
      </c>
      <c r="AB5790" s="3">
        <v>423.00700000000001</v>
      </c>
      <c r="AC5790" s="3">
        <v>488.60399999999998</v>
      </c>
      <c r="AD5790" s="3">
        <v>545.99300000000005</v>
      </c>
      <c r="AE5790" s="3">
        <v>593.50599999999997</v>
      </c>
      <c r="AF5790" s="3">
        <v>707.21</v>
      </c>
      <c r="AG5790" s="3">
        <v>838.22</v>
      </c>
      <c r="AH5790" s="3">
        <v>824.65300000000002</v>
      </c>
      <c r="AI5790" s="3">
        <v>919.39200000000005</v>
      </c>
      <c r="AJ5790" s="3">
        <v>1120.895</v>
      </c>
      <c r="AK5790" s="3">
        <v>1327.223</v>
      </c>
      <c r="AL5790" s="3">
        <v>1530.002</v>
      </c>
      <c r="AM5790" s="3">
        <v>1877.913</v>
      </c>
      <c r="AN5790" s="3">
        <v>2129.6260000000002</v>
      </c>
      <c r="AO5790" s="3">
        <v>2306.357</v>
      </c>
      <c r="AP5790" s="3">
        <v>2611.0300000000002</v>
      </c>
      <c r="AQ5790" s="3">
        <v>3011.3820000000001</v>
      </c>
      <c r="AR5790" s="3">
        <v>3836.5160000000001</v>
      </c>
      <c r="AS5790" s="3">
        <v>3984.0149999999999</v>
      </c>
      <c r="AT5790" s="3">
        <v>4512.3760000000002</v>
      </c>
      <c r="AU5790" s="3">
        <v>4995.13</v>
      </c>
      <c r="AV5790" s="3">
        <v>5600.8469999999998</v>
      </c>
      <c r="AW5790" s="3">
        <v>6144.6769999999997</v>
      </c>
      <c r="AX5790" s="3">
        <v>6795.4769999999999</v>
      </c>
      <c r="AY5790" s="3">
        <v>7506.11</v>
      </c>
      <c r="AZ5790" s="3">
        <v>8360.6880000000001</v>
      </c>
      <c r="BA5790">
        <v>9229.9860000000008</v>
      </c>
      <c r="BB5790">
        <v>2017</v>
      </c>
    </row>
    <row r="5791" spans="1:54" hidden="1" x14ac:dyDescent="0.2">
      <c r="A5791">
        <v>564</v>
      </c>
      <c r="B5791" t="s">
        <v>427</v>
      </c>
      <c r="C5791" t="s">
        <v>261</v>
      </c>
      <c r="D5791" t="s">
        <v>34</v>
      </c>
      <c r="E5791" t="s">
        <v>260</v>
      </c>
      <c r="F5791" t="s">
        <v>259</v>
      </c>
      <c r="G5791" t="s">
        <v>217</v>
      </c>
      <c r="I5791" t="s">
        <v>258</v>
      </c>
      <c r="J5791" s="3">
        <v>13.298</v>
      </c>
      <c r="K5791" s="3">
        <v>13.885</v>
      </c>
      <c r="L5791" s="3">
        <v>13.106</v>
      </c>
      <c r="M5791" s="3">
        <v>13.365</v>
      </c>
      <c r="N5791" s="3">
        <v>15.023</v>
      </c>
      <c r="O5791" s="3">
        <v>14.382999999999999</v>
      </c>
      <c r="P5791" s="3">
        <v>15.853999999999999</v>
      </c>
      <c r="Q5791" s="3">
        <v>16.491</v>
      </c>
      <c r="R5791" s="3">
        <v>14.108000000000001</v>
      </c>
      <c r="S5791" s="3">
        <v>14.771000000000001</v>
      </c>
      <c r="T5791" s="3">
        <v>15.065</v>
      </c>
      <c r="U5791" s="3">
        <v>13.186999999999999</v>
      </c>
      <c r="V5791" s="3">
        <v>14.202999999999999</v>
      </c>
      <c r="W5791" s="3">
        <v>14.317</v>
      </c>
      <c r="X5791" s="3">
        <v>13.585000000000001</v>
      </c>
      <c r="Y5791" s="3">
        <v>12.574</v>
      </c>
      <c r="Z5791" s="3">
        <v>13.34</v>
      </c>
      <c r="AA5791" s="3">
        <v>12.31</v>
      </c>
      <c r="AB5791" s="3">
        <v>12.057</v>
      </c>
      <c r="AC5791" s="3">
        <v>12.691000000000001</v>
      </c>
      <c r="AD5791" s="3">
        <v>13.24</v>
      </c>
      <c r="AE5791" s="3">
        <v>13.081</v>
      </c>
      <c r="AF5791" s="3">
        <v>14.737</v>
      </c>
      <c r="AG5791" s="3">
        <v>15.951000000000001</v>
      </c>
      <c r="AH5791" s="3">
        <v>13.565</v>
      </c>
      <c r="AI5791" s="3">
        <v>13.124000000000001</v>
      </c>
      <c r="AJ5791" s="3">
        <v>13.643000000000001</v>
      </c>
      <c r="AK5791" s="3">
        <v>14.364000000000001</v>
      </c>
      <c r="AL5791" s="3">
        <v>14.382999999999999</v>
      </c>
      <c r="AM5791" s="3">
        <v>14.227</v>
      </c>
      <c r="AN5791" s="3">
        <v>14.324999999999999</v>
      </c>
      <c r="AO5791" s="3">
        <v>12.619</v>
      </c>
      <c r="AP5791" s="3">
        <v>13.025</v>
      </c>
      <c r="AQ5791" s="3">
        <v>13.452</v>
      </c>
      <c r="AR5791" s="3">
        <v>15.243</v>
      </c>
      <c r="AS5791" s="3">
        <v>14.516999999999999</v>
      </c>
      <c r="AT5791" s="3">
        <v>15.505000000000001</v>
      </c>
      <c r="AU5791" s="3">
        <v>15.677</v>
      </c>
      <c r="AV5791" s="3">
        <v>15.83</v>
      </c>
      <c r="AW5791" s="3">
        <v>15.773</v>
      </c>
      <c r="AX5791" s="3">
        <v>15.808999999999999</v>
      </c>
      <c r="AY5791" s="3">
        <v>15.839</v>
      </c>
      <c r="AZ5791" s="3">
        <v>15.957000000000001</v>
      </c>
      <c r="BA5791">
        <v>15.97</v>
      </c>
      <c r="BB5791">
        <v>2017</v>
      </c>
    </row>
    <row r="5792" spans="1:54" hidden="1" x14ac:dyDescent="0.2">
      <c r="A5792">
        <v>564</v>
      </c>
      <c r="B5792" t="s">
        <v>427</v>
      </c>
      <c r="C5792" t="s">
        <v>257</v>
      </c>
      <c r="D5792" t="s">
        <v>34</v>
      </c>
      <c r="E5792" t="s">
        <v>255</v>
      </c>
      <c r="F5792" t="s">
        <v>254</v>
      </c>
      <c r="G5792" t="s">
        <v>225</v>
      </c>
      <c r="H5792" t="s">
        <v>222</v>
      </c>
      <c r="I5792" t="s">
        <v>1548</v>
      </c>
      <c r="J5792" s="3" t="s">
        <v>215</v>
      </c>
      <c r="K5792" s="3" t="s">
        <v>215</v>
      </c>
      <c r="L5792" s="3" t="s">
        <v>215</v>
      </c>
      <c r="M5792" s="3" t="s">
        <v>215</v>
      </c>
      <c r="N5792" s="3" t="s">
        <v>215</v>
      </c>
      <c r="O5792" s="3" t="s">
        <v>215</v>
      </c>
      <c r="P5792" s="3" t="s">
        <v>215</v>
      </c>
      <c r="Q5792" s="3" t="s">
        <v>215</v>
      </c>
      <c r="R5792" s="3" t="s">
        <v>215</v>
      </c>
      <c r="S5792" s="3" t="s">
        <v>215</v>
      </c>
      <c r="T5792" s="3" t="s">
        <v>215</v>
      </c>
      <c r="U5792" s="3" t="s">
        <v>215</v>
      </c>
      <c r="V5792" s="3" t="s">
        <v>215</v>
      </c>
      <c r="W5792" s="3">
        <v>370.49299999999999</v>
      </c>
      <c r="X5792" s="3">
        <v>370.49299999999999</v>
      </c>
      <c r="Y5792" s="3">
        <v>426.37299999999999</v>
      </c>
      <c r="Z5792" s="3">
        <v>520.83699999999999</v>
      </c>
      <c r="AA5792" s="3">
        <v>545.18700000000001</v>
      </c>
      <c r="AB5792" s="3">
        <v>618.41899999999998</v>
      </c>
      <c r="AC5792" s="3">
        <v>636.07500000000005</v>
      </c>
      <c r="AD5792" s="3">
        <v>711.32899999999995</v>
      </c>
      <c r="AE5792" s="3">
        <v>732.34500000000003</v>
      </c>
      <c r="AF5792" s="3">
        <v>866.221</v>
      </c>
      <c r="AG5792" s="3">
        <v>845.97799999999995</v>
      </c>
      <c r="AH5792" s="3">
        <v>922.94600000000003</v>
      </c>
      <c r="AI5792" s="3">
        <v>1116.539</v>
      </c>
      <c r="AJ5792" s="3">
        <v>1401.818</v>
      </c>
      <c r="AK5792" s="3">
        <v>1800.0029999999999</v>
      </c>
      <c r="AL5792" s="3">
        <v>2322.92</v>
      </c>
      <c r="AM5792" s="3">
        <v>2544.1999999999998</v>
      </c>
      <c r="AN5792" s="3">
        <v>3023.5230000000001</v>
      </c>
      <c r="AO5792" s="3">
        <v>3536.36</v>
      </c>
      <c r="AP5792" s="3">
        <v>4341.2190000000001</v>
      </c>
      <c r="AQ5792" s="3">
        <v>4884.7929999999997</v>
      </c>
      <c r="AR5792" s="3">
        <v>5057.7449999999999</v>
      </c>
      <c r="AS5792" s="3">
        <v>5425.8270000000002</v>
      </c>
      <c r="AT5792" s="3">
        <v>5796.2650000000003</v>
      </c>
      <c r="AU5792" s="3">
        <v>6800.5219999999999</v>
      </c>
      <c r="AV5792" s="3">
        <v>7483.8410000000003</v>
      </c>
      <c r="AW5792" s="3">
        <v>8356.6119999999992</v>
      </c>
      <c r="AX5792" s="3">
        <v>9253.9290000000001</v>
      </c>
      <c r="AY5792" s="3">
        <v>10219.819</v>
      </c>
      <c r="AZ5792" s="3">
        <v>11369.071</v>
      </c>
      <c r="BA5792">
        <v>12544.52</v>
      </c>
      <c r="BB5792">
        <v>2017</v>
      </c>
    </row>
    <row r="5793" spans="1:54" hidden="1" x14ac:dyDescent="0.2">
      <c r="A5793">
        <v>564</v>
      </c>
      <c r="B5793" t="s">
        <v>427</v>
      </c>
      <c r="C5793" t="s">
        <v>256</v>
      </c>
      <c r="D5793" t="s">
        <v>34</v>
      </c>
      <c r="E5793" t="s">
        <v>255</v>
      </c>
      <c r="F5793" t="s">
        <v>254</v>
      </c>
      <c r="G5793" t="s">
        <v>217</v>
      </c>
      <c r="I5793" t="s">
        <v>253</v>
      </c>
      <c r="J5793" s="3" t="s">
        <v>215</v>
      </c>
      <c r="K5793" s="3" t="s">
        <v>215</v>
      </c>
      <c r="L5793" s="3" t="s">
        <v>215</v>
      </c>
      <c r="M5793" s="3" t="s">
        <v>215</v>
      </c>
      <c r="N5793" s="3" t="s">
        <v>215</v>
      </c>
      <c r="O5793" s="3" t="s">
        <v>215</v>
      </c>
      <c r="P5793" s="3" t="s">
        <v>215</v>
      </c>
      <c r="Q5793" s="3" t="s">
        <v>215</v>
      </c>
      <c r="R5793" s="3" t="s">
        <v>215</v>
      </c>
      <c r="S5793" s="3" t="s">
        <v>215</v>
      </c>
      <c r="T5793" s="3" t="s">
        <v>215</v>
      </c>
      <c r="U5793" s="3" t="s">
        <v>215</v>
      </c>
      <c r="V5793" s="3" t="s">
        <v>215</v>
      </c>
      <c r="W5793" s="3">
        <v>21.213999999999999</v>
      </c>
      <c r="X5793" s="3">
        <v>18.113</v>
      </c>
      <c r="Y5793" s="3">
        <v>17.439</v>
      </c>
      <c r="Z5793" s="3">
        <v>18.748000000000001</v>
      </c>
      <c r="AA5793" s="3">
        <v>17.135000000000002</v>
      </c>
      <c r="AB5793" s="3">
        <v>17.626000000000001</v>
      </c>
      <c r="AC5793" s="3">
        <v>16.521000000000001</v>
      </c>
      <c r="AD5793" s="3">
        <v>17.25</v>
      </c>
      <c r="AE5793" s="3">
        <v>16.14</v>
      </c>
      <c r="AF5793" s="3">
        <v>18.05</v>
      </c>
      <c r="AG5793" s="3">
        <v>16.099</v>
      </c>
      <c r="AH5793" s="3">
        <v>15.182</v>
      </c>
      <c r="AI5793" s="3">
        <v>15.938000000000001</v>
      </c>
      <c r="AJ5793" s="3">
        <v>17.062000000000001</v>
      </c>
      <c r="AK5793" s="3">
        <v>19.481000000000002</v>
      </c>
      <c r="AL5793" s="3">
        <v>21.837</v>
      </c>
      <c r="AM5793" s="3">
        <v>19.274999999999999</v>
      </c>
      <c r="AN5793" s="3">
        <v>20.337</v>
      </c>
      <c r="AO5793" s="3">
        <v>19.349</v>
      </c>
      <c r="AP5793" s="3">
        <v>21.655999999999999</v>
      </c>
      <c r="AQ5793" s="3">
        <v>21.821000000000002</v>
      </c>
      <c r="AR5793" s="3">
        <v>20.094999999999999</v>
      </c>
      <c r="AS5793" s="3">
        <v>19.771000000000001</v>
      </c>
      <c r="AT5793" s="3">
        <v>19.917000000000002</v>
      </c>
      <c r="AU5793" s="3">
        <v>21.344000000000001</v>
      </c>
      <c r="AV5793" s="3">
        <v>21.152000000000001</v>
      </c>
      <c r="AW5793" s="3">
        <v>21.451000000000001</v>
      </c>
      <c r="AX5793" s="3">
        <v>21.529</v>
      </c>
      <c r="AY5793" s="3">
        <v>21.565000000000001</v>
      </c>
      <c r="AZ5793" s="3">
        <v>21.698</v>
      </c>
      <c r="BA5793">
        <v>21.704000000000001</v>
      </c>
      <c r="BB5793">
        <v>2017</v>
      </c>
    </row>
    <row r="5794" spans="1:54" hidden="1" x14ac:dyDescent="0.2">
      <c r="A5794">
        <v>564</v>
      </c>
      <c r="B5794" t="s">
        <v>427</v>
      </c>
      <c r="C5794" t="s">
        <v>252</v>
      </c>
      <c r="D5794" t="s">
        <v>34</v>
      </c>
      <c r="E5794" t="s">
        <v>250</v>
      </c>
      <c r="F5794" t="s">
        <v>249</v>
      </c>
      <c r="G5794" t="s">
        <v>225</v>
      </c>
      <c r="H5794" t="s">
        <v>222</v>
      </c>
      <c r="I5794" t="s">
        <v>1548</v>
      </c>
      <c r="J5794" s="3" t="s">
        <v>215</v>
      </c>
      <c r="K5794" s="3" t="s">
        <v>215</v>
      </c>
      <c r="L5794" s="3" t="s">
        <v>215</v>
      </c>
      <c r="M5794" s="3" t="s">
        <v>215</v>
      </c>
      <c r="N5794" s="3" t="s">
        <v>215</v>
      </c>
      <c r="O5794" s="3" t="s">
        <v>215</v>
      </c>
      <c r="P5794" s="3" t="s">
        <v>215</v>
      </c>
      <c r="Q5794" s="3" t="s">
        <v>215</v>
      </c>
      <c r="R5794" s="3" t="s">
        <v>215</v>
      </c>
      <c r="S5794" s="3" t="s">
        <v>215</v>
      </c>
      <c r="T5794" s="3" t="s">
        <v>215</v>
      </c>
      <c r="U5794" s="3" t="s">
        <v>215</v>
      </c>
      <c r="V5794" s="3" t="s">
        <v>215</v>
      </c>
      <c r="W5794" s="3">
        <v>-120.46</v>
      </c>
      <c r="X5794" s="3">
        <v>-92.600999999999999</v>
      </c>
      <c r="Y5794" s="3">
        <v>-118.94</v>
      </c>
      <c r="Z5794" s="3">
        <v>-150.25800000000001</v>
      </c>
      <c r="AA5794" s="3">
        <v>-153.50899999999999</v>
      </c>
      <c r="AB5794" s="3">
        <v>-195.41200000000001</v>
      </c>
      <c r="AC5794" s="3">
        <v>-147.471</v>
      </c>
      <c r="AD5794" s="3">
        <v>-165.33600000000001</v>
      </c>
      <c r="AE5794" s="3">
        <v>-138.839</v>
      </c>
      <c r="AF5794" s="3">
        <v>-159.011</v>
      </c>
      <c r="AG5794" s="3">
        <v>-7.758</v>
      </c>
      <c r="AH5794" s="3">
        <v>-98.293000000000006</v>
      </c>
      <c r="AI5794" s="3">
        <v>-197.14699999999999</v>
      </c>
      <c r="AJ5794" s="3">
        <v>-280.923</v>
      </c>
      <c r="AK5794" s="3">
        <v>-472.78</v>
      </c>
      <c r="AL5794" s="3">
        <v>-792.91800000000001</v>
      </c>
      <c r="AM5794" s="3">
        <v>-666.28700000000003</v>
      </c>
      <c r="AN5794" s="3">
        <v>-893.89700000000005</v>
      </c>
      <c r="AO5794" s="3">
        <v>-1230.0029999999999</v>
      </c>
      <c r="AP5794" s="3">
        <v>-1730.1890000000001</v>
      </c>
      <c r="AQ5794" s="3">
        <v>-1873.4110000000001</v>
      </c>
      <c r="AR5794" s="3">
        <v>-1221.229</v>
      </c>
      <c r="AS5794" s="3">
        <v>-1441.8119999999999</v>
      </c>
      <c r="AT5794" s="3">
        <v>-1283.8889999999999</v>
      </c>
      <c r="AU5794" s="3">
        <v>-1805.3920000000001</v>
      </c>
      <c r="AV5794" s="3">
        <v>-1882.9939999999999</v>
      </c>
      <c r="AW5794" s="3">
        <v>-2211.9349999999999</v>
      </c>
      <c r="AX5794" s="3">
        <v>-2458.4520000000002</v>
      </c>
      <c r="AY5794" s="3">
        <v>-2713.7089999999998</v>
      </c>
      <c r="AZ5794" s="3">
        <v>-3008.3829999999998</v>
      </c>
      <c r="BA5794">
        <v>-3314.5340000000001</v>
      </c>
      <c r="BB5794">
        <v>2017</v>
      </c>
    </row>
    <row r="5795" spans="1:54" hidden="1" x14ac:dyDescent="0.2">
      <c r="A5795">
        <v>564</v>
      </c>
      <c r="B5795" t="s">
        <v>427</v>
      </c>
      <c r="C5795" t="s">
        <v>251</v>
      </c>
      <c r="D5795" t="s">
        <v>34</v>
      </c>
      <c r="E5795" t="s">
        <v>250</v>
      </c>
      <c r="F5795" t="s">
        <v>249</v>
      </c>
      <c r="G5795" t="s">
        <v>217</v>
      </c>
      <c r="I5795" t="s">
        <v>248</v>
      </c>
      <c r="J5795" s="3" t="s">
        <v>215</v>
      </c>
      <c r="K5795" s="3" t="s">
        <v>215</v>
      </c>
      <c r="L5795" s="3" t="s">
        <v>215</v>
      </c>
      <c r="M5795" s="3" t="s">
        <v>215</v>
      </c>
      <c r="N5795" s="3" t="s">
        <v>215</v>
      </c>
      <c r="O5795" s="3" t="s">
        <v>215</v>
      </c>
      <c r="P5795" s="3" t="s">
        <v>215</v>
      </c>
      <c r="Q5795" s="3" t="s">
        <v>215</v>
      </c>
      <c r="R5795" s="3" t="s">
        <v>215</v>
      </c>
      <c r="S5795" s="3" t="s">
        <v>215</v>
      </c>
      <c r="T5795" s="3" t="s">
        <v>215</v>
      </c>
      <c r="U5795" s="3" t="s">
        <v>215</v>
      </c>
      <c r="V5795" s="3" t="s">
        <v>215</v>
      </c>
      <c r="W5795" s="3">
        <v>-6.8979999999999997</v>
      </c>
      <c r="X5795" s="3">
        <v>-4.5270000000000001</v>
      </c>
      <c r="Y5795" s="3">
        <v>-4.8650000000000002</v>
      </c>
      <c r="Z5795" s="3">
        <v>-5.4089999999999998</v>
      </c>
      <c r="AA5795" s="3">
        <v>-4.8250000000000002</v>
      </c>
      <c r="AB5795" s="3">
        <v>-5.57</v>
      </c>
      <c r="AC5795" s="3">
        <v>-3.83</v>
      </c>
      <c r="AD5795" s="3">
        <v>-4.0090000000000003</v>
      </c>
      <c r="AE5795" s="3">
        <v>-3.06</v>
      </c>
      <c r="AF5795" s="3">
        <v>-3.3130000000000002</v>
      </c>
      <c r="AG5795" s="3">
        <v>-0.14799999999999999</v>
      </c>
      <c r="AH5795" s="3">
        <v>-1.617</v>
      </c>
      <c r="AI5795" s="3">
        <v>-2.8140000000000001</v>
      </c>
      <c r="AJ5795" s="3">
        <v>-3.419</v>
      </c>
      <c r="AK5795" s="3">
        <v>-5.117</v>
      </c>
      <c r="AL5795" s="3">
        <v>-7.4539999999999997</v>
      </c>
      <c r="AM5795" s="3">
        <v>-5.048</v>
      </c>
      <c r="AN5795" s="3">
        <v>-6.0129999999999999</v>
      </c>
      <c r="AO5795" s="3">
        <v>-6.73</v>
      </c>
      <c r="AP5795" s="3">
        <v>-8.6310000000000002</v>
      </c>
      <c r="AQ5795" s="3">
        <v>-8.3689999999999998</v>
      </c>
      <c r="AR5795" s="3">
        <v>-4.8520000000000003</v>
      </c>
      <c r="AS5795" s="3">
        <v>-5.2539999999999996</v>
      </c>
      <c r="AT5795" s="3">
        <v>-4.4119999999999999</v>
      </c>
      <c r="AU5795" s="3">
        <v>-5.6660000000000004</v>
      </c>
      <c r="AV5795" s="3">
        <v>-5.3220000000000001</v>
      </c>
      <c r="AW5795" s="3">
        <v>-5.6779999999999999</v>
      </c>
      <c r="AX5795" s="3">
        <v>-5.7190000000000003</v>
      </c>
      <c r="AY5795" s="3">
        <v>-5.726</v>
      </c>
      <c r="AZ5795" s="3">
        <v>-5.742</v>
      </c>
      <c r="BA5795">
        <v>-5.7350000000000003</v>
      </c>
      <c r="BB5795">
        <v>2017</v>
      </c>
    </row>
    <row r="5796" spans="1:54" hidden="1" x14ac:dyDescent="0.2">
      <c r="A5796">
        <v>564</v>
      </c>
      <c r="B5796" t="s">
        <v>427</v>
      </c>
      <c r="C5796" t="s">
        <v>247</v>
      </c>
      <c r="D5796" t="s">
        <v>34</v>
      </c>
      <c r="E5796" t="s">
        <v>245</v>
      </c>
      <c r="F5796" t="s">
        <v>244</v>
      </c>
      <c r="G5796" t="s">
        <v>225</v>
      </c>
      <c r="H5796" t="s">
        <v>222</v>
      </c>
    </row>
    <row r="5797" spans="1:54" hidden="1" x14ac:dyDescent="0.2">
      <c r="A5797">
        <v>564</v>
      </c>
      <c r="B5797" t="s">
        <v>427</v>
      </c>
      <c r="C5797" t="s">
        <v>246</v>
      </c>
      <c r="D5797" t="s">
        <v>34</v>
      </c>
      <c r="E5797" t="s">
        <v>245</v>
      </c>
      <c r="F5797" t="s">
        <v>244</v>
      </c>
      <c r="G5797" t="s">
        <v>243</v>
      </c>
    </row>
    <row r="5798" spans="1:54" hidden="1" x14ac:dyDescent="0.2">
      <c r="A5798">
        <v>564</v>
      </c>
      <c r="B5798" t="s">
        <v>427</v>
      </c>
      <c r="C5798" t="s">
        <v>242</v>
      </c>
      <c r="D5798" t="s">
        <v>34</v>
      </c>
      <c r="E5798" t="s">
        <v>240</v>
      </c>
      <c r="F5798" t="s">
        <v>239</v>
      </c>
      <c r="G5798" t="s">
        <v>225</v>
      </c>
      <c r="H5798" t="s">
        <v>222</v>
      </c>
      <c r="I5798" t="s">
        <v>1548</v>
      </c>
      <c r="J5798" s="3" t="s">
        <v>215</v>
      </c>
      <c r="K5798" s="3" t="s">
        <v>215</v>
      </c>
      <c r="L5798" s="3" t="s">
        <v>215</v>
      </c>
      <c r="M5798" s="3" t="s">
        <v>215</v>
      </c>
      <c r="N5798" s="3" t="s">
        <v>215</v>
      </c>
      <c r="O5798" s="3" t="s">
        <v>215</v>
      </c>
      <c r="P5798" s="3" t="s">
        <v>215</v>
      </c>
      <c r="Q5798" s="3" t="s">
        <v>215</v>
      </c>
      <c r="R5798" s="3" t="s">
        <v>215</v>
      </c>
      <c r="S5798" s="3" t="s">
        <v>215</v>
      </c>
      <c r="T5798" s="3" t="s">
        <v>215</v>
      </c>
      <c r="U5798" s="3" t="s">
        <v>215</v>
      </c>
      <c r="V5798" s="3" t="s">
        <v>215</v>
      </c>
      <c r="W5798" s="3">
        <v>-37.76</v>
      </c>
      <c r="X5798" s="3">
        <v>1.427</v>
      </c>
      <c r="Y5798" s="3">
        <v>-22.530999999999999</v>
      </c>
      <c r="Z5798" s="3">
        <v>-19.260999999999999</v>
      </c>
      <c r="AA5798" s="3">
        <v>4.24</v>
      </c>
      <c r="AB5798" s="3">
        <v>0.83899999999999997</v>
      </c>
      <c r="AC5798" s="3">
        <v>65.787999999999997</v>
      </c>
      <c r="AD5798" s="3">
        <v>79.742000000000004</v>
      </c>
      <c r="AE5798" s="3">
        <v>95.631</v>
      </c>
      <c r="AF5798" s="3">
        <v>86.251999999999995</v>
      </c>
      <c r="AG5798" s="3">
        <v>199.422</v>
      </c>
      <c r="AH5798" s="3">
        <v>97.968000000000004</v>
      </c>
      <c r="AI5798" s="3">
        <v>13.048999999999999</v>
      </c>
      <c r="AJ5798" s="3">
        <v>-43.804000000000002</v>
      </c>
      <c r="AK5798" s="3">
        <v>-103.983</v>
      </c>
      <c r="AL5798" s="3">
        <v>-303.23700000000002</v>
      </c>
      <c r="AM5798" s="3">
        <v>-28.497</v>
      </c>
      <c r="AN5798" s="3">
        <v>-251.70500000000001</v>
      </c>
      <c r="AO5798" s="3">
        <v>-531.91300000000001</v>
      </c>
      <c r="AP5798" s="3">
        <v>-841.14499999999998</v>
      </c>
      <c r="AQ5798" s="3">
        <v>-882.44399999999996</v>
      </c>
      <c r="AR5798" s="3">
        <v>-73.471999999999994</v>
      </c>
      <c r="AS5798" s="3">
        <v>-138.124</v>
      </c>
      <c r="AT5798" s="3">
        <v>-20.503</v>
      </c>
      <c r="AU5798" s="3">
        <v>-456.95699999999999</v>
      </c>
      <c r="AV5798" s="3">
        <v>-451.69400000000002</v>
      </c>
      <c r="AW5798" s="3">
        <v>-553.02499999999998</v>
      </c>
      <c r="AX5798" s="3">
        <v>-593.24099999999999</v>
      </c>
      <c r="AY5798" s="3">
        <v>-638.41600000000005</v>
      </c>
      <c r="AZ5798" s="3">
        <v>-589.86599999999999</v>
      </c>
      <c r="BA5798">
        <v>-637.46799999999996</v>
      </c>
      <c r="BB5798">
        <v>2017</v>
      </c>
    </row>
    <row r="5799" spans="1:54" hidden="1" x14ac:dyDescent="0.2">
      <c r="A5799">
        <v>564</v>
      </c>
      <c r="B5799" t="s">
        <v>427</v>
      </c>
      <c r="C5799" t="s">
        <v>241</v>
      </c>
      <c r="D5799" t="s">
        <v>34</v>
      </c>
      <c r="E5799" t="s">
        <v>240</v>
      </c>
      <c r="F5799" t="s">
        <v>239</v>
      </c>
      <c r="G5799" t="s">
        <v>217</v>
      </c>
      <c r="I5799" t="s">
        <v>238</v>
      </c>
      <c r="J5799" s="3" t="s">
        <v>215</v>
      </c>
      <c r="K5799" s="3" t="s">
        <v>215</v>
      </c>
      <c r="L5799" s="3" t="s">
        <v>215</v>
      </c>
      <c r="M5799" s="3" t="s">
        <v>215</v>
      </c>
      <c r="N5799" s="3" t="s">
        <v>215</v>
      </c>
      <c r="O5799" s="3" t="s">
        <v>215</v>
      </c>
      <c r="P5799" s="3" t="s">
        <v>215</v>
      </c>
      <c r="Q5799" s="3" t="s">
        <v>215</v>
      </c>
      <c r="R5799" s="3" t="s">
        <v>215</v>
      </c>
      <c r="S5799" s="3" t="s">
        <v>215</v>
      </c>
      <c r="T5799" s="3" t="s">
        <v>215</v>
      </c>
      <c r="U5799" s="3" t="s">
        <v>215</v>
      </c>
      <c r="V5799" s="3" t="s">
        <v>215</v>
      </c>
      <c r="W5799" s="3">
        <v>-2.1619999999999999</v>
      </c>
      <c r="X5799" s="3">
        <v>7.0000000000000007E-2</v>
      </c>
      <c r="Y5799" s="3">
        <v>-0.92200000000000004</v>
      </c>
      <c r="Z5799" s="3">
        <v>-0.69299999999999995</v>
      </c>
      <c r="AA5799" s="3">
        <v>0.13300000000000001</v>
      </c>
      <c r="AB5799" s="3">
        <v>2.4E-2</v>
      </c>
      <c r="AC5799" s="3">
        <v>1.7090000000000001</v>
      </c>
      <c r="AD5799" s="3">
        <v>1.9339999999999999</v>
      </c>
      <c r="AE5799" s="3">
        <v>2.1080000000000001</v>
      </c>
      <c r="AF5799" s="3">
        <v>1.7969999999999999</v>
      </c>
      <c r="AG5799" s="3">
        <v>3.7949999999999999</v>
      </c>
      <c r="AH5799" s="3">
        <v>1.611</v>
      </c>
      <c r="AI5799" s="3">
        <v>0.186</v>
      </c>
      <c r="AJ5799" s="3">
        <v>-0.53300000000000003</v>
      </c>
      <c r="AK5799" s="3">
        <v>-1.125</v>
      </c>
      <c r="AL5799" s="3">
        <v>-2.851</v>
      </c>
      <c r="AM5799" s="3">
        <v>-0.216</v>
      </c>
      <c r="AN5799" s="3">
        <v>-1.6930000000000001</v>
      </c>
      <c r="AO5799" s="3">
        <v>-2.91</v>
      </c>
      <c r="AP5799" s="3">
        <v>-4.1959999999999997</v>
      </c>
      <c r="AQ5799" s="3">
        <v>-3.9420000000000002</v>
      </c>
      <c r="AR5799" s="3">
        <v>-0.29199999999999998</v>
      </c>
      <c r="AS5799" s="3">
        <v>-0.503</v>
      </c>
      <c r="AT5799" s="3">
        <v>-7.0000000000000007E-2</v>
      </c>
      <c r="AU5799" s="3">
        <v>-1.4339999999999999</v>
      </c>
      <c r="AV5799" s="3">
        <v>-1.2769999999999999</v>
      </c>
      <c r="AW5799" s="3">
        <v>-1.42</v>
      </c>
      <c r="AX5799" s="3">
        <v>-1.38</v>
      </c>
      <c r="AY5799" s="3">
        <v>-1.347</v>
      </c>
      <c r="AZ5799" s="3">
        <v>-1.1259999999999999</v>
      </c>
      <c r="BA5799">
        <v>-1.103</v>
      </c>
      <c r="BB5799">
        <v>2017</v>
      </c>
    </row>
    <row r="5800" spans="1:54" hidden="1" x14ac:dyDescent="0.2">
      <c r="A5800">
        <v>564</v>
      </c>
      <c r="B5800" t="s">
        <v>427</v>
      </c>
      <c r="C5800" t="s">
        <v>237</v>
      </c>
      <c r="D5800" t="s">
        <v>34</v>
      </c>
      <c r="E5800" t="s">
        <v>235</v>
      </c>
      <c r="F5800" t="s">
        <v>234</v>
      </c>
      <c r="G5800" t="s">
        <v>225</v>
      </c>
      <c r="H5800" t="s">
        <v>222</v>
      </c>
      <c r="I5800" t="s">
        <v>1548</v>
      </c>
      <c r="J5800" s="3" t="s">
        <v>215</v>
      </c>
      <c r="K5800" s="3" t="s">
        <v>215</v>
      </c>
      <c r="L5800" s="3" t="s">
        <v>215</v>
      </c>
      <c r="M5800" s="3" t="s">
        <v>215</v>
      </c>
      <c r="N5800" s="3" t="s">
        <v>215</v>
      </c>
      <c r="O5800" s="3" t="s">
        <v>215</v>
      </c>
      <c r="P5800" s="3" t="s">
        <v>215</v>
      </c>
      <c r="Q5800" s="3" t="s">
        <v>215</v>
      </c>
      <c r="R5800" s="3" t="s">
        <v>215</v>
      </c>
      <c r="S5800" s="3" t="s">
        <v>215</v>
      </c>
      <c r="T5800" s="3" t="s">
        <v>215</v>
      </c>
      <c r="U5800" s="3" t="s">
        <v>215</v>
      </c>
      <c r="V5800" s="3" t="s">
        <v>215</v>
      </c>
      <c r="W5800" s="3" t="s">
        <v>215</v>
      </c>
      <c r="X5800" s="3" t="s">
        <v>215</v>
      </c>
      <c r="Y5800" s="3" t="s">
        <v>215</v>
      </c>
      <c r="Z5800" s="3" t="s">
        <v>215</v>
      </c>
      <c r="AA5800" s="3" t="s">
        <v>215</v>
      </c>
      <c r="AB5800" s="3" t="s">
        <v>215</v>
      </c>
      <c r="AC5800" s="3" t="s">
        <v>215</v>
      </c>
      <c r="AD5800" s="3" t="s">
        <v>215</v>
      </c>
      <c r="AE5800" s="3">
        <v>3554.3420000000001</v>
      </c>
      <c r="AF5800" s="3">
        <v>3489.2759999999998</v>
      </c>
      <c r="AG5800" s="3">
        <v>3484.5349999999999</v>
      </c>
      <c r="AH5800" s="3">
        <v>3615.2330000000002</v>
      </c>
      <c r="AI5800" s="3">
        <v>3812.3069999999998</v>
      </c>
      <c r="AJ5800" s="3">
        <v>3983.9119999999998</v>
      </c>
      <c r="AK5800" s="3">
        <v>4338.3149999999996</v>
      </c>
      <c r="AL5800" s="3">
        <v>5604.5280000000002</v>
      </c>
      <c r="AM5800" s="3">
        <v>7192.0249999999996</v>
      </c>
      <c r="AN5800" s="3">
        <v>8407.1740000000009</v>
      </c>
      <c r="AO5800" s="3">
        <v>10206.563</v>
      </c>
      <c r="AP5800" s="3">
        <v>11871.583000000001</v>
      </c>
      <c r="AQ5800" s="3">
        <v>13460.421</v>
      </c>
      <c r="AR5800" s="3">
        <v>14606.47</v>
      </c>
      <c r="AS5800" s="3">
        <v>15983.781999999999</v>
      </c>
      <c r="AT5800" s="3">
        <v>17811.240000000002</v>
      </c>
      <c r="AU5800" s="3">
        <v>19629.523000000001</v>
      </c>
      <c r="AV5800" s="3">
        <v>22074.012999999999</v>
      </c>
      <c r="AW5800" s="3">
        <v>24650.407999999999</v>
      </c>
      <c r="AX5800" s="3">
        <v>27377.761999999999</v>
      </c>
      <c r="AY5800" s="3">
        <v>30225.067999999999</v>
      </c>
      <c r="AZ5800" s="3">
        <v>33242.756000000001</v>
      </c>
      <c r="BA5800">
        <v>36519.262000000002</v>
      </c>
      <c r="BB5800">
        <v>2017</v>
      </c>
    </row>
    <row r="5801" spans="1:54" hidden="1" x14ac:dyDescent="0.2">
      <c r="A5801">
        <v>564</v>
      </c>
      <c r="B5801" t="s">
        <v>427</v>
      </c>
      <c r="C5801" t="s">
        <v>236</v>
      </c>
      <c r="D5801" t="s">
        <v>34</v>
      </c>
      <c r="E5801" t="s">
        <v>235</v>
      </c>
      <c r="F5801" t="s">
        <v>234</v>
      </c>
      <c r="G5801" t="s">
        <v>217</v>
      </c>
      <c r="I5801" t="s">
        <v>354</v>
      </c>
      <c r="J5801" s="3" t="s">
        <v>215</v>
      </c>
      <c r="K5801" s="3" t="s">
        <v>215</v>
      </c>
      <c r="L5801" s="3" t="s">
        <v>215</v>
      </c>
      <c r="M5801" s="3" t="s">
        <v>215</v>
      </c>
      <c r="N5801" s="3" t="s">
        <v>215</v>
      </c>
      <c r="O5801" s="3" t="s">
        <v>215</v>
      </c>
      <c r="P5801" s="3" t="s">
        <v>215</v>
      </c>
      <c r="Q5801" s="3" t="s">
        <v>215</v>
      </c>
      <c r="R5801" s="3" t="s">
        <v>215</v>
      </c>
      <c r="S5801" s="3" t="s">
        <v>215</v>
      </c>
      <c r="T5801" s="3" t="s">
        <v>215</v>
      </c>
      <c r="U5801" s="3" t="s">
        <v>215</v>
      </c>
      <c r="V5801" s="3" t="s">
        <v>215</v>
      </c>
      <c r="W5801" s="3" t="s">
        <v>215</v>
      </c>
      <c r="X5801" s="3" t="s">
        <v>215</v>
      </c>
      <c r="Y5801" s="3" t="s">
        <v>215</v>
      </c>
      <c r="Z5801" s="3" t="s">
        <v>215</v>
      </c>
      <c r="AA5801" s="3" t="s">
        <v>215</v>
      </c>
      <c r="AB5801" s="3" t="s">
        <v>215</v>
      </c>
      <c r="AC5801" s="3" t="s">
        <v>215</v>
      </c>
      <c r="AD5801" s="3" t="s">
        <v>215</v>
      </c>
      <c r="AE5801" s="3">
        <v>78.335999999999999</v>
      </c>
      <c r="AF5801" s="3">
        <v>72.707999999999998</v>
      </c>
      <c r="AG5801" s="3">
        <v>66.31</v>
      </c>
      <c r="AH5801" s="3">
        <v>59.468000000000004</v>
      </c>
      <c r="AI5801" s="3">
        <v>54.42</v>
      </c>
      <c r="AJ5801" s="3">
        <v>48.488999999999997</v>
      </c>
      <c r="AK5801" s="3">
        <v>46.953000000000003</v>
      </c>
      <c r="AL5801" s="3">
        <v>52.685000000000002</v>
      </c>
      <c r="AM5801" s="3">
        <v>54.485999999999997</v>
      </c>
      <c r="AN5801" s="3">
        <v>56.548999999999999</v>
      </c>
      <c r="AO5801" s="3">
        <v>55.844999999999999</v>
      </c>
      <c r="AP5801" s="3">
        <v>59.22</v>
      </c>
      <c r="AQ5801" s="3">
        <v>60.13</v>
      </c>
      <c r="AR5801" s="3">
        <v>58.033999999999999</v>
      </c>
      <c r="AS5801" s="3">
        <v>58.244</v>
      </c>
      <c r="AT5801" s="3">
        <v>61.201000000000001</v>
      </c>
      <c r="AU5801" s="3">
        <v>61.607999999999997</v>
      </c>
      <c r="AV5801" s="3">
        <v>62.389000000000003</v>
      </c>
      <c r="AW5801" s="3">
        <v>63.277000000000001</v>
      </c>
      <c r="AX5801" s="3">
        <v>63.692</v>
      </c>
      <c r="AY5801" s="3">
        <v>63.777999999999999</v>
      </c>
      <c r="AZ5801" s="3">
        <v>63.445</v>
      </c>
      <c r="BA5801">
        <v>63.185000000000002</v>
      </c>
      <c r="BB5801">
        <v>2017</v>
      </c>
    </row>
    <row r="5802" spans="1:54" hidden="1" x14ac:dyDescent="0.2">
      <c r="A5802">
        <v>564</v>
      </c>
      <c r="B5802" t="s">
        <v>427</v>
      </c>
      <c r="C5802" t="s">
        <v>233</v>
      </c>
      <c r="D5802" t="s">
        <v>34</v>
      </c>
      <c r="E5802" t="s">
        <v>231</v>
      </c>
      <c r="F5802" t="s">
        <v>230</v>
      </c>
      <c r="G5802" t="s">
        <v>225</v>
      </c>
      <c r="H5802" t="s">
        <v>222</v>
      </c>
      <c r="I5802" t="s">
        <v>1548</v>
      </c>
      <c r="J5802" s="3" t="s">
        <v>215</v>
      </c>
      <c r="K5802" s="3" t="s">
        <v>215</v>
      </c>
      <c r="L5802" s="3" t="s">
        <v>215</v>
      </c>
      <c r="M5802" s="3" t="s">
        <v>215</v>
      </c>
      <c r="N5802" s="3" t="s">
        <v>215</v>
      </c>
      <c r="O5802" s="3" t="s">
        <v>215</v>
      </c>
      <c r="P5802" s="3" t="s">
        <v>215</v>
      </c>
      <c r="Q5802" s="3" t="s">
        <v>215</v>
      </c>
      <c r="R5802" s="3" t="s">
        <v>215</v>
      </c>
      <c r="S5802" s="3" t="s">
        <v>215</v>
      </c>
      <c r="T5802" s="3" t="s">
        <v>215</v>
      </c>
      <c r="U5802" s="3" t="s">
        <v>215</v>
      </c>
      <c r="V5802" s="3" t="s">
        <v>215</v>
      </c>
      <c r="W5802" s="3" t="s">
        <v>215</v>
      </c>
      <c r="X5802" s="3">
        <v>1492.394</v>
      </c>
      <c r="Y5802" s="3">
        <v>1594.7719999999999</v>
      </c>
      <c r="Z5802" s="3">
        <v>1819.2260000000001</v>
      </c>
      <c r="AA5802" s="3">
        <v>2093.6210000000001</v>
      </c>
      <c r="AB5802" s="3">
        <v>2349.2719999999999</v>
      </c>
      <c r="AC5802" s="3">
        <v>2911.154</v>
      </c>
      <c r="AD5802" s="3">
        <v>3166.7919999999999</v>
      </c>
      <c r="AE5802" s="3">
        <v>3685.5680000000002</v>
      </c>
      <c r="AF5802" s="3">
        <v>3651.953</v>
      </c>
      <c r="AG5802" s="3">
        <v>3703.8580000000002</v>
      </c>
      <c r="AH5802" s="3">
        <v>3844.2150000000001</v>
      </c>
      <c r="AI5802" s="3">
        <v>4127.6270000000004</v>
      </c>
      <c r="AJ5802" s="3">
        <v>4413.3590000000004</v>
      </c>
      <c r="AK5802" s="3">
        <v>4845.5829999999996</v>
      </c>
      <c r="AL5802" s="3">
        <v>6080.8410000000003</v>
      </c>
      <c r="AM5802" s="3">
        <v>7718.277</v>
      </c>
      <c r="AN5802" s="3">
        <v>9006.741</v>
      </c>
      <c r="AO5802" s="3">
        <v>10765.302</v>
      </c>
      <c r="AP5802" s="3">
        <v>12678.076999999999</v>
      </c>
      <c r="AQ5802" s="3">
        <v>14296.146000000001</v>
      </c>
      <c r="AR5802" s="3">
        <v>15975.155000000001</v>
      </c>
      <c r="AS5802" s="3">
        <v>17377.901000000002</v>
      </c>
      <c r="AT5802" s="3">
        <v>19664.722000000002</v>
      </c>
      <c r="AU5802" s="3">
        <v>21402.811000000002</v>
      </c>
      <c r="AV5802" s="3">
        <v>23770.576000000001</v>
      </c>
      <c r="AW5802" s="3">
        <v>26273.564999999999</v>
      </c>
      <c r="AX5802" s="3">
        <v>28930.69</v>
      </c>
      <c r="AY5802" s="3">
        <v>31710.805</v>
      </c>
      <c r="AZ5802" s="3">
        <v>34664.209000000003</v>
      </c>
      <c r="BA5802">
        <v>37879.213000000003</v>
      </c>
      <c r="BB5802">
        <v>2017</v>
      </c>
    </row>
    <row r="5803" spans="1:54" hidden="1" x14ac:dyDescent="0.2">
      <c r="A5803">
        <v>564</v>
      </c>
      <c r="B5803" t="s">
        <v>427</v>
      </c>
      <c r="C5803" t="s">
        <v>232</v>
      </c>
      <c r="D5803" t="s">
        <v>34</v>
      </c>
      <c r="E5803" t="s">
        <v>231</v>
      </c>
      <c r="F5803" t="s">
        <v>230</v>
      </c>
      <c r="G5803" t="s">
        <v>217</v>
      </c>
      <c r="I5803" t="s">
        <v>229</v>
      </c>
      <c r="J5803" s="3" t="s">
        <v>215</v>
      </c>
      <c r="K5803" s="3" t="s">
        <v>215</v>
      </c>
      <c r="L5803" s="3" t="s">
        <v>215</v>
      </c>
      <c r="M5803" s="3" t="s">
        <v>215</v>
      </c>
      <c r="N5803" s="3" t="s">
        <v>215</v>
      </c>
      <c r="O5803" s="3" t="s">
        <v>215</v>
      </c>
      <c r="P5803" s="3" t="s">
        <v>215</v>
      </c>
      <c r="Q5803" s="3" t="s">
        <v>215</v>
      </c>
      <c r="R5803" s="3" t="s">
        <v>215</v>
      </c>
      <c r="S5803" s="3" t="s">
        <v>215</v>
      </c>
      <c r="T5803" s="3" t="s">
        <v>215</v>
      </c>
      <c r="U5803" s="3" t="s">
        <v>215</v>
      </c>
      <c r="V5803" s="3" t="s">
        <v>215</v>
      </c>
      <c r="W5803" s="3" t="s">
        <v>215</v>
      </c>
      <c r="X5803" s="3">
        <v>72.959999999999994</v>
      </c>
      <c r="Y5803" s="3">
        <v>65.227999999999994</v>
      </c>
      <c r="Z5803" s="3">
        <v>65.486000000000004</v>
      </c>
      <c r="AA5803" s="3">
        <v>65.8</v>
      </c>
      <c r="AB5803" s="3">
        <v>66.959000000000003</v>
      </c>
      <c r="AC5803" s="3">
        <v>75.611999999999995</v>
      </c>
      <c r="AD5803" s="3">
        <v>76.795000000000002</v>
      </c>
      <c r="AE5803" s="3">
        <v>81.227999999999994</v>
      </c>
      <c r="AF5803" s="3">
        <v>76.097999999999999</v>
      </c>
      <c r="AG5803" s="3">
        <v>70.483999999999995</v>
      </c>
      <c r="AH5803" s="3">
        <v>63.234000000000002</v>
      </c>
      <c r="AI5803" s="3">
        <v>58.920999999999999</v>
      </c>
      <c r="AJ5803" s="3">
        <v>53.716000000000001</v>
      </c>
      <c r="AK5803" s="3">
        <v>52.442999999999998</v>
      </c>
      <c r="AL5803" s="3">
        <v>57.162999999999997</v>
      </c>
      <c r="AM5803" s="3">
        <v>58.472999999999999</v>
      </c>
      <c r="AN5803" s="3">
        <v>60.582000000000001</v>
      </c>
      <c r="AO5803" s="3">
        <v>58.902999999999999</v>
      </c>
      <c r="AP5803" s="3">
        <v>63.243000000000002</v>
      </c>
      <c r="AQ5803" s="3">
        <v>63.863</v>
      </c>
      <c r="AR5803" s="3">
        <v>63.472000000000001</v>
      </c>
      <c r="AS5803" s="3">
        <v>63.323999999999998</v>
      </c>
      <c r="AT5803" s="3">
        <v>67.569999999999993</v>
      </c>
      <c r="AU5803" s="3">
        <v>67.173000000000002</v>
      </c>
      <c r="AV5803" s="3">
        <v>67.183999999999997</v>
      </c>
      <c r="AW5803" s="3">
        <v>67.444000000000003</v>
      </c>
      <c r="AX5803" s="3">
        <v>67.305000000000007</v>
      </c>
      <c r="AY5803" s="3">
        <v>66.912999999999997</v>
      </c>
      <c r="AZ5803" s="3">
        <v>66.158000000000001</v>
      </c>
      <c r="BA5803">
        <v>65.537999999999997</v>
      </c>
      <c r="BB5803">
        <v>2017</v>
      </c>
    </row>
    <row r="5804" spans="1:54" hidden="1" x14ac:dyDescent="0.2">
      <c r="A5804">
        <v>564</v>
      </c>
      <c r="B5804" t="s">
        <v>427</v>
      </c>
      <c r="C5804" t="s">
        <v>228</v>
      </c>
      <c r="D5804" t="s">
        <v>34</v>
      </c>
      <c r="E5804" t="s">
        <v>227</v>
      </c>
      <c r="F5804" t="s">
        <v>226</v>
      </c>
      <c r="G5804" t="s">
        <v>225</v>
      </c>
      <c r="H5804" t="s">
        <v>222</v>
      </c>
      <c r="I5804" t="s">
        <v>1548</v>
      </c>
      <c r="J5804" s="3">
        <v>306.28500000000003</v>
      </c>
      <c r="K5804" s="3">
        <v>362.32499999999999</v>
      </c>
      <c r="L5804" s="3">
        <v>422.18799999999999</v>
      </c>
      <c r="M5804" s="3">
        <v>474.58100000000002</v>
      </c>
      <c r="N5804" s="3">
        <v>546.75400000000002</v>
      </c>
      <c r="O5804" s="3">
        <v>614.94200000000001</v>
      </c>
      <c r="P5804" s="3">
        <v>670.13199999999995</v>
      </c>
      <c r="Q5804" s="3">
        <v>745.60299999999995</v>
      </c>
      <c r="R5804" s="3">
        <v>879.63400000000001</v>
      </c>
      <c r="S5804" s="3">
        <v>1001.306</v>
      </c>
      <c r="T5804" s="3">
        <v>1121.538</v>
      </c>
      <c r="U5804" s="3">
        <v>1332.2090000000001</v>
      </c>
      <c r="V5804" s="3">
        <v>1579.173</v>
      </c>
      <c r="W5804" s="3">
        <v>1746.415</v>
      </c>
      <c r="X5804" s="3">
        <v>2045.5070000000001</v>
      </c>
      <c r="Y5804" s="3">
        <v>2444.9090000000001</v>
      </c>
      <c r="Z5804" s="3">
        <v>2778.0529999999999</v>
      </c>
      <c r="AA5804" s="3">
        <v>3181.806</v>
      </c>
      <c r="AB5804" s="3">
        <v>3508.52</v>
      </c>
      <c r="AC5804" s="3">
        <v>3850.1439999999998</v>
      </c>
      <c r="AD5804" s="3">
        <v>4123.7179999999998</v>
      </c>
      <c r="AE5804" s="3">
        <v>4537.3289999999997</v>
      </c>
      <c r="AF5804" s="3">
        <v>4798.9939999999997</v>
      </c>
      <c r="AG5804" s="3">
        <v>5254.89</v>
      </c>
      <c r="AH5804" s="3">
        <v>6079.3209999999999</v>
      </c>
      <c r="AI5804" s="3">
        <v>7005.3540000000003</v>
      </c>
      <c r="AJ5804" s="3">
        <v>8216.16</v>
      </c>
      <c r="AK5804" s="3">
        <v>9239.7860000000001</v>
      </c>
      <c r="AL5804" s="3">
        <v>10637.772000000001</v>
      </c>
      <c r="AM5804" s="3">
        <v>13199.707</v>
      </c>
      <c r="AN5804" s="3">
        <v>14866.995999999999</v>
      </c>
      <c r="AO5804" s="3">
        <v>18276.439999999999</v>
      </c>
      <c r="AP5804" s="3">
        <v>20046.5</v>
      </c>
      <c r="AQ5804" s="3">
        <v>22385.656999999999</v>
      </c>
      <c r="AR5804" s="3">
        <v>25168.805</v>
      </c>
      <c r="AS5804" s="3">
        <v>27443.022000000001</v>
      </c>
      <c r="AT5804" s="3">
        <v>29102.63</v>
      </c>
      <c r="AU5804" s="3">
        <v>31862.167000000001</v>
      </c>
      <c r="AV5804" s="3">
        <v>35381.133999999998</v>
      </c>
      <c r="AW5804" s="3">
        <v>38956.15</v>
      </c>
      <c r="AX5804" s="3">
        <v>42984.538</v>
      </c>
      <c r="AY5804" s="3">
        <v>47390.927000000003</v>
      </c>
      <c r="AZ5804" s="3">
        <v>52396.146999999997</v>
      </c>
      <c r="BA5804">
        <v>57797.336000000003</v>
      </c>
      <c r="BB5804">
        <v>2017</v>
      </c>
    </row>
    <row r="5805" spans="1:54" hidden="1" x14ac:dyDescent="0.2">
      <c r="A5805">
        <v>564</v>
      </c>
      <c r="B5805" t="s">
        <v>427</v>
      </c>
      <c r="C5805" t="s">
        <v>224</v>
      </c>
      <c r="D5805" t="s">
        <v>34</v>
      </c>
      <c r="E5805" t="s">
        <v>219</v>
      </c>
      <c r="F5805" t="s">
        <v>218</v>
      </c>
      <c r="G5805" t="s">
        <v>223</v>
      </c>
      <c r="H5805" t="s">
        <v>222</v>
      </c>
      <c r="I5805" t="s">
        <v>1549</v>
      </c>
      <c r="J5805" s="3">
        <v>-0.91500000000000004</v>
      </c>
      <c r="K5805" s="3">
        <v>-0.85</v>
      </c>
      <c r="L5805" s="3">
        <v>-0.374</v>
      </c>
      <c r="M5805" s="3">
        <v>-0.56799999999999995</v>
      </c>
      <c r="N5805" s="3">
        <v>-1.1200000000000001</v>
      </c>
      <c r="O5805" s="3">
        <v>-0.84799999999999998</v>
      </c>
      <c r="P5805" s="3">
        <v>-0.59299999999999997</v>
      </c>
      <c r="Q5805" s="3">
        <v>-0.98499999999999999</v>
      </c>
      <c r="R5805" s="3">
        <v>-1.3740000000000001</v>
      </c>
      <c r="S5805" s="3">
        <v>-1.4930000000000001</v>
      </c>
      <c r="T5805" s="3">
        <v>-1.379</v>
      </c>
      <c r="U5805" s="3">
        <v>-1.7230000000000001</v>
      </c>
      <c r="V5805" s="3">
        <v>-1.0649999999999999</v>
      </c>
      <c r="W5805" s="3">
        <v>-3.3530000000000002</v>
      </c>
      <c r="X5805" s="3">
        <v>-1.661</v>
      </c>
      <c r="Y5805" s="3">
        <v>-2.1680000000000001</v>
      </c>
      <c r="Z5805" s="3">
        <v>-4.1719999999999997</v>
      </c>
      <c r="AA5805" s="3">
        <v>-3.5990000000000002</v>
      </c>
      <c r="AB5805" s="3">
        <v>-1.704</v>
      </c>
      <c r="AC5805" s="3">
        <v>-1.8560000000000001</v>
      </c>
      <c r="AD5805" s="3">
        <v>-0.215</v>
      </c>
      <c r="AE5805" s="3">
        <v>0.32500000000000001</v>
      </c>
      <c r="AF5805" s="3">
        <v>2.8330000000000002</v>
      </c>
      <c r="AG5805" s="3">
        <v>4.07</v>
      </c>
      <c r="AH5805" s="3">
        <v>1.8109999999999999</v>
      </c>
      <c r="AI5805" s="3">
        <v>-1.534</v>
      </c>
      <c r="AJ5805" s="3">
        <v>-4.99</v>
      </c>
      <c r="AK5805" s="3">
        <v>-6.8780000000000001</v>
      </c>
      <c r="AL5805" s="3">
        <v>-13.874000000000001</v>
      </c>
      <c r="AM5805" s="3">
        <v>-9.2609999999999992</v>
      </c>
      <c r="AN5805" s="3">
        <v>-3.9460000000000002</v>
      </c>
      <c r="AO5805" s="3">
        <v>0.214</v>
      </c>
      <c r="AP5805" s="3">
        <v>-4.6580000000000004</v>
      </c>
      <c r="AQ5805" s="3">
        <v>-2.496</v>
      </c>
      <c r="AR5805" s="3">
        <v>-3.13</v>
      </c>
      <c r="AS5805" s="3">
        <v>-2.7090000000000001</v>
      </c>
      <c r="AT5805" s="3">
        <v>-4.867</v>
      </c>
      <c r="AU5805" s="3">
        <v>-12.439</v>
      </c>
      <c r="AV5805" s="3" t="s">
        <v>215</v>
      </c>
      <c r="AW5805" s="3" t="s">
        <v>215</v>
      </c>
      <c r="AX5805" s="3" t="s">
        <v>215</v>
      </c>
      <c r="AY5805" s="3" t="s">
        <v>215</v>
      </c>
      <c r="AZ5805" s="3" t="s">
        <v>215</v>
      </c>
      <c r="BA5805" t="s">
        <v>215</v>
      </c>
      <c r="BB5805">
        <v>2017</v>
      </c>
    </row>
    <row r="5806" spans="1:54" hidden="1" x14ac:dyDescent="0.2">
      <c r="A5806">
        <v>564</v>
      </c>
      <c r="B5806" t="s">
        <v>427</v>
      </c>
      <c r="C5806" t="s">
        <v>220</v>
      </c>
      <c r="D5806" t="s">
        <v>34</v>
      </c>
      <c r="E5806" t="s">
        <v>219</v>
      </c>
      <c r="F5806" t="s">
        <v>218</v>
      </c>
      <c r="G5806" t="s">
        <v>217</v>
      </c>
      <c r="I5806" t="s">
        <v>216</v>
      </c>
      <c r="J5806" s="3">
        <v>-2.956</v>
      </c>
      <c r="K5806" s="3">
        <v>-2.3210000000000002</v>
      </c>
      <c r="L5806" s="3">
        <v>-0.93500000000000005</v>
      </c>
      <c r="M5806" s="3">
        <v>-1.5189999999999999</v>
      </c>
      <c r="N5806" s="3">
        <v>-2.7610000000000001</v>
      </c>
      <c r="O5806" s="3">
        <v>-2.089</v>
      </c>
      <c r="P5806" s="3">
        <v>-1.4279999999999999</v>
      </c>
      <c r="Q5806" s="3">
        <v>-2.2669999999999999</v>
      </c>
      <c r="R5806" s="3">
        <v>-2.7410000000000001</v>
      </c>
      <c r="S5806" s="3">
        <v>-2.8559999999999999</v>
      </c>
      <c r="T5806" s="3">
        <v>-2.63</v>
      </c>
      <c r="U5806" s="3">
        <v>-2.8929999999999998</v>
      </c>
      <c r="V5806" s="3">
        <v>-1.671</v>
      </c>
      <c r="W5806" s="3">
        <v>-4.9720000000000004</v>
      </c>
      <c r="X5806" s="3">
        <v>-2.4430000000000001</v>
      </c>
      <c r="Y5806" s="3">
        <v>-2.7280000000000002</v>
      </c>
      <c r="Z5806" s="3">
        <v>-5.0279999999999996</v>
      </c>
      <c r="AA5806" s="3">
        <v>-4.399</v>
      </c>
      <c r="AB5806" s="3">
        <v>-2.0920000000000001</v>
      </c>
      <c r="AC5806" s="3">
        <v>-2.2490000000000001</v>
      </c>
      <c r="AD5806" s="3">
        <v>-0.27</v>
      </c>
      <c r="AE5806" s="3">
        <v>0.41699999999999998</v>
      </c>
      <c r="AF5806" s="3">
        <v>3.6349999999999998</v>
      </c>
      <c r="AG5806" s="3">
        <v>4.5380000000000003</v>
      </c>
      <c r="AH5806" s="3">
        <v>1.7150000000000001</v>
      </c>
      <c r="AI5806" s="3">
        <v>-1.2949999999999999</v>
      </c>
      <c r="AJ5806" s="3">
        <v>-3.6360000000000001</v>
      </c>
      <c r="AK5806" s="3">
        <v>-4.5140000000000002</v>
      </c>
      <c r="AL5806" s="3">
        <v>-8.1199999999999992</v>
      </c>
      <c r="AM5806" s="3">
        <v>-5.516</v>
      </c>
      <c r="AN5806" s="3">
        <v>-2.2280000000000002</v>
      </c>
      <c r="AO5806" s="3">
        <v>0.1</v>
      </c>
      <c r="AP5806" s="3">
        <v>-2.0760000000000001</v>
      </c>
      <c r="AQ5806" s="3">
        <v>-1.079</v>
      </c>
      <c r="AR5806" s="3">
        <v>-1.2809999999999999</v>
      </c>
      <c r="AS5806" s="3">
        <v>-1.0009999999999999</v>
      </c>
      <c r="AT5806" s="3">
        <v>-1.7450000000000001</v>
      </c>
      <c r="AU5806" s="3">
        <v>-4.0919999999999996</v>
      </c>
      <c r="AV5806" s="3">
        <v>-4.7939999999999996</v>
      </c>
      <c r="AW5806" s="3">
        <v>-4.3559999999999999</v>
      </c>
      <c r="AX5806" s="3">
        <v>-4.2450000000000001</v>
      </c>
      <c r="AY5806" s="3">
        <v>-4.077</v>
      </c>
      <c r="AZ5806" s="3">
        <v>-3.976</v>
      </c>
      <c r="BA5806">
        <v>-3.8109999999999999</v>
      </c>
      <c r="BB5806">
        <v>2016</v>
      </c>
    </row>
    <row r="5807" spans="1:54" x14ac:dyDescent="0.2">
      <c r="A5807">
        <v>565</v>
      </c>
      <c r="B5807" t="s">
        <v>426</v>
      </c>
      <c r="C5807" t="s">
        <v>352</v>
      </c>
      <c r="D5807" t="s">
        <v>90</v>
      </c>
      <c r="E5807" t="s">
        <v>349</v>
      </c>
      <c r="F5807" t="s">
        <v>351</v>
      </c>
      <c r="G5807" t="s">
        <v>225</v>
      </c>
      <c r="H5807" t="s">
        <v>222</v>
      </c>
      <c r="I5807" t="s">
        <v>1550</v>
      </c>
      <c r="J5807" s="3" t="s">
        <v>215</v>
      </c>
      <c r="K5807" s="3" t="s">
        <v>215</v>
      </c>
      <c r="L5807" s="3" t="s">
        <v>215</v>
      </c>
      <c r="M5807" s="3" t="s">
        <v>215</v>
      </c>
      <c r="N5807" s="3" t="s">
        <v>215</v>
      </c>
      <c r="O5807" s="3" t="s">
        <v>215</v>
      </c>
      <c r="P5807" s="3" t="s">
        <v>215</v>
      </c>
      <c r="Q5807" s="3" t="s">
        <v>215</v>
      </c>
      <c r="R5807" s="3" t="s">
        <v>215</v>
      </c>
      <c r="S5807" s="3" t="s">
        <v>215</v>
      </c>
      <c r="T5807" s="3" t="s">
        <v>215</v>
      </c>
      <c r="U5807" s="3" t="s">
        <v>215</v>
      </c>
      <c r="V5807" s="3" t="s">
        <v>215</v>
      </c>
      <c r="W5807" s="3" t="s">
        <v>215</v>
      </c>
      <c r="X5807" s="3" t="s">
        <v>215</v>
      </c>
      <c r="Y5807" s="3" t="s">
        <v>215</v>
      </c>
      <c r="Z5807" s="3" t="s">
        <v>215</v>
      </c>
      <c r="AA5807" s="3" t="s">
        <v>215</v>
      </c>
      <c r="AB5807" s="3" t="s">
        <v>215</v>
      </c>
      <c r="AC5807" s="3" t="s">
        <v>215</v>
      </c>
      <c r="AD5807" s="3">
        <v>0.17100000000000001</v>
      </c>
      <c r="AE5807" s="3">
        <v>0.17599999999999999</v>
      </c>
      <c r="AF5807" s="3">
        <v>0.188</v>
      </c>
      <c r="AG5807" s="3">
        <v>0.17599999999999999</v>
      </c>
      <c r="AH5807" s="3">
        <v>0.189</v>
      </c>
      <c r="AI5807" s="3">
        <v>0.191</v>
      </c>
      <c r="AJ5807" s="3">
        <v>0.186</v>
      </c>
      <c r="AK5807" s="3">
        <v>0.186</v>
      </c>
      <c r="AL5807" s="3">
        <v>0.17499999999999999</v>
      </c>
      <c r="AM5807" s="3">
        <v>0.159</v>
      </c>
      <c r="AN5807" s="3">
        <v>0.16400000000000001</v>
      </c>
      <c r="AO5807" s="3">
        <v>0.17299999999999999</v>
      </c>
      <c r="AP5807" s="3">
        <v>0.17899999999999999</v>
      </c>
      <c r="AQ5807" s="3">
        <v>0.17499999999999999</v>
      </c>
      <c r="AR5807" s="3">
        <v>0.185</v>
      </c>
      <c r="AS5807" s="3">
        <v>0.20599999999999999</v>
      </c>
      <c r="AT5807" s="3">
        <v>0.20699999999999999</v>
      </c>
      <c r="AU5807" s="3">
        <v>0.20499999999999999</v>
      </c>
      <c r="AV5807" s="3">
        <v>0.20699999999999999</v>
      </c>
      <c r="AW5807" s="3">
        <v>0.215</v>
      </c>
      <c r="AX5807" s="3">
        <v>0.22</v>
      </c>
      <c r="AY5807" s="3">
        <v>0.224</v>
      </c>
      <c r="AZ5807" s="3">
        <v>0.22900000000000001</v>
      </c>
      <c r="BA5807">
        <v>0.23300000000000001</v>
      </c>
      <c r="BB5807">
        <v>2016</v>
      </c>
    </row>
    <row r="5808" spans="1:54" hidden="1" x14ac:dyDescent="0.2">
      <c r="A5808">
        <v>565</v>
      </c>
      <c r="B5808" t="s">
        <v>426</v>
      </c>
      <c r="C5808" t="s">
        <v>350</v>
      </c>
      <c r="D5808" t="s">
        <v>90</v>
      </c>
      <c r="E5808" t="s">
        <v>349</v>
      </c>
      <c r="F5808" t="s">
        <v>348</v>
      </c>
      <c r="G5808" t="s">
        <v>275</v>
      </c>
      <c r="I5808" t="s">
        <v>347</v>
      </c>
      <c r="J5808" s="3" t="s">
        <v>215</v>
      </c>
      <c r="K5808" s="3" t="s">
        <v>215</v>
      </c>
      <c r="L5808" s="3" t="s">
        <v>215</v>
      </c>
      <c r="M5808" s="3" t="s">
        <v>215</v>
      </c>
      <c r="N5808" s="3" t="s">
        <v>215</v>
      </c>
      <c r="O5808" s="3" t="s">
        <v>215</v>
      </c>
      <c r="P5808" s="3" t="s">
        <v>215</v>
      </c>
      <c r="Q5808" s="3" t="s">
        <v>215</v>
      </c>
      <c r="R5808" s="3" t="s">
        <v>215</v>
      </c>
      <c r="S5808" s="3" t="s">
        <v>215</v>
      </c>
      <c r="T5808" s="3" t="s">
        <v>215</v>
      </c>
      <c r="U5808" s="3" t="s">
        <v>215</v>
      </c>
      <c r="V5808" s="3" t="s">
        <v>215</v>
      </c>
      <c r="W5808" s="3" t="s">
        <v>215</v>
      </c>
      <c r="X5808" s="3" t="s">
        <v>215</v>
      </c>
      <c r="Y5808" s="3" t="s">
        <v>215</v>
      </c>
      <c r="Z5808" s="3" t="s">
        <v>215</v>
      </c>
      <c r="AA5808" s="3" t="s">
        <v>215</v>
      </c>
      <c r="AB5808" s="3" t="s">
        <v>215</v>
      </c>
      <c r="AC5808" s="3" t="s">
        <v>215</v>
      </c>
      <c r="AD5808" s="3" t="s">
        <v>215</v>
      </c>
      <c r="AE5808" s="3">
        <v>3.02</v>
      </c>
      <c r="AF5808" s="3">
        <v>6.5529999999999999</v>
      </c>
      <c r="AG5808" s="3">
        <v>-6.2229999999999999</v>
      </c>
      <c r="AH5808" s="3">
        <v>7.2060000000000004</v>
      </c>
      <c r="AI5808" s="3">
        <v>1.3160000000000001</v>
      </c>
      <c r="AJ5808" s="3">
        <v>-2.6349999999999998</v>
      </c>
      <c r="AK5808" s="3">
        <v>-5.1999999999999998E-2</v>
      </c>
      <c r="AL5808" s="3">
        <v>-5.7850000000000001</v>
      </c>
      <c r="AM5808" s="3">
        <v>-9.1460000000000008</v>
      </c>
      <c r="AN5808" s="3">
        <v>3</v>
      </c>
      <c r="AO5808" s="3">
        <v>5.0990000000000002</v>
      </c>
      <c r="AP5808" s="3">
        <v>3.8530000000000002</v>
      </c>
      <c r="AQ5808" s="3">
        <v>-2.0680000000000001</v>
      </c>
      <c r="AR5808" s="3">
        <v>5.4429999999999996</v>
      </c>
      <c r="AS5808" s="3">
        <v>11.385</v>
      </c>
      <c r="AT5808" s="3">
        <v>0.53100000000000003</v>
      </c>
      <c r="AU5808" s="3">
        <v>-0.996</v>
      </c>
      <c r="AV5808" s="3">
        <v>1</v>
      </c>
      <c r="AW5808" s="3">
        <v>4</v>
      </c>
      <c r="AX5808" s="3">
        <v>2</v>
      </c>
      <c r="AY5808" s="3">
        <v>2</v>
      </c>
      <c r="AZ5808" s="3">
        <v>2</v>
      </c>
      <c r="BA5808">
        <v>2</v>
      </c>
      <c r="BB5808">
        <v>2016</v>
      </c>
    </row>
    <row r="5809" spans="1:54" hidden="1" x14ac:dyDescent="0.2">
      <c r="A5809">
        <v>565</v>
      </c>
      <c r="B5809" t="s">
        <v>426</v>
      </c>
      <c r="C5809" t="s">
        <v>346</v>
      </c>
      <c r="D5809" t="s">
        <v>90</v>
      </c>
      <c r="E5809" t="s">
        <v>342</v>
      </c>
      <c r="F5809" t="s">
        <v>345</v>
      </c>
      <c r="G5809" t="s">
        <v>225</v>
      </c>
      <c r="H5809" t="s">
        <v>222</v>
      </c>
      <c r="I5809" t="s">
        <v>1550</v>
      </c>
      <c r="J5809" s="3" t="s">
        <v>215</v>
      </c>
      <c r="K5809" s="3" t="s">
        <v>215</v>
      </c>
      <c r="L5809" s="3" t="s">
        <v>215</v>
      </c>
      <c r="M5809" s="3" t="s">
        <v>215</v>
      </c>
      <c r="N5809" s="3" t="s">
        <v>215</v>
      </c>
      <c r="O5809" s="3" t="s">
        <v>215</v>
      </c>
      <c r="P5809" s="3" t="s">
        <v>215</v>
      </c>
      <c r="Q5809" s="3" t="s">
        <v>215</v>
      </c>
      <c r="R5809" s="3" t="s">
        <v>215</v>
      </c>
      <c r="S5809" s="3" t="s">
        <v>215</v>
      </c>
      <c r="T5809" s="3" t="s">
        <v>215</v>
      </c>
      <c r="U5809" s="3" t="s">
        <v>215</v>
      </c>
      <c r="V5809" s="3" t="s">
        <v>215</v>
      </c>
      <c r="W5809" s="3" t="s">
        <v>215</v>
      </c>
      <c r="X5809" s="3" t="s">
        <v>215</v>
      </c>
      <c r="Y5809" s="3" t="s">
        <v>215</v>
      </c>
      <c r="Z5809" s="3" t="s">
        <v>215</v>
      </c>
      <c r="AA5809" s="3" t="s">
        <v>215</v>
      </c>
      <c r="AB5809" s="3" t="s">
        <v>215</v>
      </c>
      <c r="AC5809" s="3" t="s">
        <v>215</v>
      </c>
      <c r="AD5809" s="3">
        <v>0.14799999999999999</v>
      </c>
      <c r="AE5809" s="3">
        <v>0.158</v>
      </c>
      <c r="AF5809" s="3">
        <v>0.16200000000000001</v>
      </c>
      <c r="AG5809" s="3">
        <v>0.158</v>
      </c>
      <c r="AH5809" s="3">
        <v>0.17299999999999999</v>
      </c>
      <c r="AI5809" s="3">
        <v>0.191</v>
      </c>
      <c r="AJ5809" s="3">
        <v>0.193</v>
      </c>
      <c r="AK5809" s="3">
        <v>0.19500000000000001</v>
      </c>
      <c r="AL5809" s="3">
        <v>0.19700000000000001</v>
      </c>
      <c r="AM5809" s="3">
        <v>0.187</v>
      </c>
      <c r="AN5809" s="3">
        <v>0.183</v>
      </c>
      <c r="AO5809" s="3">
        <v>0.2</v>
      </c>
      <c r="AP5809" s="3">
        <v>0.215</v>
      </c>
      <c r="AQ5809" s="3">
        <v>0.22800000000000001</v>
      </c>
      <c r="AR5809" s="3">
        <v>0.246</v>
      </c>
      <c r="AS5809" s="3">
        <v>0.29799999999999999</v>
      </c>
      <c r="AT5809" s="3">
        <v>0.308</v>
      </c>
      <c r="AU5809" s="3">
        <v>0.312</v>
      </c>
      <c r="AV5809" s="3">
        <v>0.32100000000000001</v>
      </c>
      <c r="AW5809" s="3">
        <v>0.34100000000000003</v>
      </c>
      <c r="AX5809" s="3">
        <v>0.35499999999999998</v>
      </c>
      <c r="AY5809" s="3">
        <v>0.36899999999999999</v>
      </c>
      <c r="AZ5809" s="3">
        <v>0.38400000000000001</v>
      </c>
      <c r="BA5809">
        <v>0.39900000000000002</v>
      </c>
      <c r="BB5809">
        <v>2016</v>
      </c>
    </row>
    <row r="5810" spans="1:54" hidden="1" x14ac:dyDescent="0.2">
      <c r="A5810">
        <v>565</v>
      </c>
      <c r="B5810" t="s">
        <v>426</v>
      </c>
      <c r="C5810" t="s">
        <v>344</v>
      </c>
      <c r="D5810" t="s">
        <v>90</v>
      </c>
      <c r="E5810" t="s">
        <v>342</v>
      </c>
      <c r="F5810" t="s">
        <v>343</v>
      </c>
      <c r="G5810" t="s">
        <v>223</v>
      </c>
      <c r="H5810" t="s">
        <v>222</v>
      </c>
      <c r="I5810" t="s">
        <v>310</v>
      </c>
      <c r="J5810" s="3" t="s">
        <v>215</v>
      </c>
      <c r="K5810" s="3" t="s">
        <v>215</v>
      </c>
      <c r="L5810" s="3" t="s">
        <v>215</v>
      </c>
      <c r="M5810" s="3" t="s">
        <v>215</v>
      </c>
      <c r="N5810" s="3" t="s">
        <v>215</v>
      </c>
      <c r="O5810" s="3" t="s">
        <v>215</v>
      </c>
      <c r="P5810" s="3" t="s">
        <v>215</v>
      </c>
      <c r="Q5810" s="3" t="s">
        <v>215</v>
      </c>
      <c r="R5810" s="3" t="s">
        <v>215</v>
      </c>
      <c r="S5810" s="3" t="s">
        <v>215</v>
      </c>
      <c r="T5810" s="3" t="s">
        <v>215</v>
      </c>
      <c r="U5810" s="3" t="s">
        <v>215</v>
      </c>
      <c r="V5810" s="3" t="s">
        <v>215</v>
      </c>
      <c r="W5810" s="3" t="s">
        <v>215</v>
      </c>
      <c r="X5810" s="3" t="s">
        <v>215</v>
      </c>
      <c r="Y5810" s="3" t="s">
        <v>215</v>
      </c>
      <c r="Z5810" s="3" t="s">
        <v>215</v>
      </c>
      <c r="AA5810" s="3" t="s">
        <v>215</v>
      </c>
      <c r="AB5810" s="3" t="s">
        <v>215</v>
      </c>
      <c r="AC5810" s="3" t="s">
        <v>215</v>
      </c>
      <c r="AD5810" s="3">
        <v>0.14799999999999999</v>
      </c>
      <c r="AE5810" s="3">
        <v>0.158</v>
      </c>
      <c r="AF5810" s="3">
        <v>0.16200000000000001</v>
      </c>
      <c r="AG5810" s="3">
        <v>0.158</v>
      </c>
      <c r="AH5810" s="3">
        <v>0.17299999999999999</v>
      </c>
      <c r="AI5810" s="3">
        <v>0.191</v>
      </c>
      <c r="AJ5810" s="3">
        <v>0.193</v>
      </c>
      <c r="AK5810" s="3">
        <v>0.19500000000000001</v>
      </c>
      <c r="AL5810" s="3">
        <v>0.19700000000000001</v>
      </c>
      <c r="AM5810" s="3">
        <v>0.187</v>
      </c>
      <c r="AN5810" s="3">
        <v>0.183</v>
      </c>
      <c r="AO5810" s="3">
        <v>0.2</v>
      </c>
      <c r="AP5810" s="3">
        <v>0.215</v>
      </c>
      <c r="AQ5810" s="3">
        <v>0.22800000000000001</v>
      </c>
      <c r="AR5810" s="3">
        <v>0.246</v>
      </c>
      <c r="AS5810" s="3">
        <v>0.29799999999999999</v>
      </c>
      <c r="AT5810" s="3">
        <v>0.308</v>
      </c>
      <c r="AU5810" s="3">
        <v>0.312</v>
      </c>
      <c r="AV5810" s="3">
        <v>0.32100000000000001</v>
      </c>
      <c r="AW5810" s="3">
        <v>0.34100000000000003</v>
      </c>
      <c r="AX5810" s="3">
        <v>0.35499999999999998</v>
      </c>
      <c r="AY5810" s="3">
        <v>0.36899999999999999</v>
      </c>
      <c r="AZ5810" s="3">
        <v>0.38400000000000001</v>
      </c>
      <c r="BA5810">
        <v>0.39900000000000002</v>
      </c>
      <c r="BB5810">
        <v>2016</v>
      </c>
    </row>
    <row r="5811" spans="1:54" hidden="1" x14ac:dyDescent="0.2">
      <c r="A5811">
        <v>565</v>
      </c>
      <c r="B5811" t="s">
        <v>426</v>
      </c>
      <c r="C5811" t="s">
        <v>213</v>
      </c>
      <c r="D5811" t="s">
        <v>90</v>
      </c>
      <c r="E5811" t="s">
        <v>342</v>
      </c>
      <c r="F5811" t="s">
        <v>341</v>
      </c>
      <c r="G5811" t="s">
        <v>323</v>
      </c>
      <c r="H5811" t="s">
        <v>222</v>
      </c>
      <c r="I5811" t="s">
        <v>310</v>
      </c>
      <c r="J5811" s="3" t="s">
        <v>215</v>
      </c>
      <c r="K5811" s="3" t="s">
        <v>215</v>
      </c>
      <c r="L5811" s="3" t="s">
        <v>215</v>
      </c>
      <c r="M5811" s="3" t="s">
        <v>215</v>
      </c>
      <c r="N5811" s="3" t="s">
        <v>215</v>
      </c>
      <c r="O5811" s="3" t="s">
        <v>215</v>
      </c>
      <c r="P5811" s="3" t="s">
        <v>215</v>
      </c>
      <c r="Q5811" s="3" t="s">
        <v>215</v>
      </c>
      <c r="R5811" s="3" t="s">
        <v>215</v>
      </c>
      <c r="S5811" s="3" t="s">
        <v>215</v>
      </c>
      <c r="T5811" s="3" t="s">
        <v>215</v>
      </c>
      <c r="U5811" s="3" t="s">
        <v>215</v>
      </c>
      <c r="V5811" s="3" t="s">
        <v>215</v>
      </c>
      <c r="W5811" s="3" t="s">
        <v>215</v>
      </c>
      <c r="X5811" s="3" t="s">
        <v>215</v>
      </c>
      <c r="Y5811" s="3" t="s">
        <v>215</v>
      </c>
      <c r="Z5811" s="3" t="s">
        <v>215</v>
      </c>
      <c r="AA5811" s="3" t="s">
        <v>215</v>
      </c>
      <c r="AB5811" s="3" t="s">
        <v>215</v>
      </c>
      <c r="AC5811" s="3" t="s">
        <v>215</v>
      </c>
      <c r="AD5811" s="3">
        <v>0.17499999999999999</v>
      </c>
      <c r="AE5811" s="3">
        <v>0.184</v>
      </c>
      <c r="AF5811" s="3">
        <v>0.2</v>
      </c>
      <c r="AG5811" s="3">
        <v>0.191</v>
      </c>
      <c r="AH5811" s="3">
        <v>0.21</v>
      </c>
      <c r="AI5811" s="3">
        <v>0.22</v>
      </c>
      <c r="AJ5811" s="3">
        <v>0.221</v>
      </c>
      <c r="AK5811" s="3">
        <v>0.22600000000000001</v>
      </c>
      <c r="AL5811" s="3">
        <v>0.218</v>
      </c>
      <c r="AM5811" s="3">
        <v>0.19900000000000001</v>
      </c>
      <c r="AN5811" s="3">
        <v>0.20799999999999999</v>
      </c>
      <c r="AO5811" s="3">
        <v>0.223</v>
      </c>
      <c r="AP5811" s="3">
        <v>0.23599999999999999</v>
      </c>
      <c r="AQ5811" s="3">
        <v>0.23400000000000001</v>
      </c>
      <c r="AR5811" s="3">
        <v>0.252</v>
      </c>
      <c r="AS5811" s="3">
        <v>0.28299999999999997</v>
      </c>
      <c r="AT5811" s="3">
        <v>0.28799999999999998</v>
      </c>
      <c r="AU5811" s="3">
        <v>0.29099999999999998</v>
      </c>
      <c r="AV5811" s="3">
        <v>0.3</v>
      </c>
      <c r="AW5811" s="3">
        <v>0.31900000000000001</v>
      </c>
      <c r="AX5811" s="3">
        <v>0.33200000000000002</v>
      </c>
      <c r="AY5811" s="3">
        <v>0.34499999999999997</v>
      </c>
      <c r="AZ5811" s="3">
        <v>0.35799999999999998</v>
      </c>
      <c r="BA5811">
        <v>0.371</v>
      </c>
      <c r="BB5811">
        <v>2016</v>
      </c>
    </row>
    <row r="5812" spans="1:54" hidden="1" x14ac:dyDescent="0.2">
      <c r="A5812">
        <v>565</v>
      </c>
      <c r="B5812" t="s">
        <v>426</v>
      </c>
      <c r="C5812" t="s">
        <v>340</v>
      </c>
      <c r="D5812" t="s">
        <v>90</v>
      </c>
      <c r="E5812" t="s">
        <v>339</v>
      </c>
      <c r="F5812" t="s">
        <v>338</v>
      </c>
      <c r="G5812" t="s">
        <v>295</v>
      </c>
      <c r="I5812" t="s">
        <v>337</v>
      </c>
      <c r="J5812" s="3" t="s">
        <v>215</v>
      </c>
      <c r="K5812" s="3" t="s">
        <v>215</v>
      </c>
      <c r="L5812" s="3" t="s">
        <v>215</v>
      </c>
      <c r="M5812" s="3" t="s">
        <v>215</v>
      </c>
      <c r="N5812" s="3" t="s">
        <v>215</v>
      </c>
      <c r="O5812" s="3" t="s">
        <v>215</v>
      </c>
      <c r="P5812" s="3" t="s">
        <v>215</v>
      </c>
      <c r="Q5812" s="3" t="s">
        <v>215</v>
      </c>
      <c r="R5812" s="3" t="s">
        <v>215</v>
      </c>
      <c r="S5812" s="3" t="s">
        <v>215</v>
      </c>
      <c r="T5812" s="3" t="s">
        <v>215</v>
      </c>
      <c r="U5812" s="3" t="s">
        <v>215</v>
      </c>
      <c r="V5812" s="3" t="s">
        <v>215</v>
      </c>
      <c r="W5812" s="3" t="s">
        <v>215</v>
      </c>
      <c r="X5812" s="3" t="s">
        <v>215</v>
      </c>
      <c r="Y5812" s="3" t="s">
        <v>215</v>
      </c>
      <c r="Z5812" s="3" t="s">
        <v>215</v>
      </c>
      <c r="AA5812" s="3" t="s">
        <v>215</v>
      </c>
      <c r="AB5812" s="3" t="s">
        <v>215</v>
      </c>
      <c r="AC5812" s="3" t="s">
        <v>215</v>
      </c>
      <c r="AD5812" s="3">
        <v>86.393000000000001</v>
      </c>
      <c r="AE5812" s="3">
        <v>89.718000000000004</v>
      </c>
      <c r="AF5812" s="3">
        <v>86.04</v>
      </c>
      <c r="AG5812" s="3">
        <v>89.676000000000002</v>
      </c>
      <c r="AH5812" s="3">
        <v>91.808999999999997</v>
      </c>
      <c r="AI5812" s="3">
        <v>100</v>
      </c>
      <c r="AJ5812" s="3">
        <v>103.651</v>
      </c>
      <c r="AK5812" s="3">
        <v>104.608</v>
      </c>
      <c r="AL5812" s="3">
        <v>112.14100000000001</v>
      </c>
      <c r="AM5812" s="3">
        <v>117.267</v>
      </c>
      <c r="AN5812" s="3">
        <v>111.685</v>
      </c>
      <c r="AO5812" s="3">
        <v>115.965</v>
      </c>
      <c r="AP5812" s="3">
        <v>120.051</v>
      </c>
      <c r="AQ5812" s="3">
        <v>129.947</v>
      </c>
      <c r="AR5812" s="3">
        <v>133.197</v>
      </c>
      <c r="AS5812" s="3">
        <v>144.43100000000001</v>
      </c>
      <c r="AT5812" s="3">
        <v>148.654</v>
      </c>
      <c r="AU5812" s="3">
        <v>152.066</v>
      </c>
      <c r="AV5812" s="3">
        <v>155.108</v>
      </c>
      <c r="AW5812" s="3">
        <v>158.21</v>
      </c>
      <c r="AX5812" s="3">
        <v>161.374</v>
      </c>
      <c r="AY5812" s="3">
        <v>164.601</v>
      </c>
      <c r="AZ5812" s="3">
        <v>167.893</v>
      </c>
      <c r="BA5812">
        <v>171.251</v>
      </c>
      <c r="BB5812">
        <v>2016</v>
      </c>
    </row>
    <row r="5813" spans="1:54" hidden="1" x14ac:dyDescent="0.2">
      <c r="A5813">
        <v>565</v>
      </c>
      <c r="B5813" t="s">
        <v>426</v>
      </c>
      <c r="C5813" t="s">
        <v>336</v>
      </c>
      <c r="D5813" t="s">
        <v>90</v>
      </c>
      <c r="E5813" t="s">
        <v>333</v>
      </c>
      <c r="F5813" t="s">
        <v>335</v>
      </c>
      <c r="G5813" t="s">
        <v>225</v>
      </c>
      <c r="H5813" t="s">
        <v>322</v>
      </c>
      <c r="I5813" t="s">
        <v>330</v>
      </c>
      <c r="J5813" s="3" t="s">
        <v>215</v>
      </c>
      <c r="K5813" s="3" t="s">
        <v>215</v>
      </c>
      <c r="L5813" s="3" t="s">
        <v>215</v>
      </c>
      <c r="M5813" s="3" t="s">
        <v>215</v>
      </c>
      <c r="N5813" s="3" t="s">
        <v>215</v>
      </c>
      <c r="O5813" s="3" t="s">
        <v>215</v>
      </c>
      <c r="P5813" s="3" t="s">
        <v>215</v>
      </c>
      <c r="Q5813" s="3" t="s">
        <v>215</v>
      </c>
      <c r="R5813" s="3" t="s">
        <v>215</v>
      </c>
      <c r="S5813" s="3" t="s">
        <v>215</v>
      </c>
      <c r="T5813" s="3" t="s">
        <v>215</v>
      </c>
      <c r="U5813" s="3" t="s">
        <v>215</v>
      </c>
      <c r="V5813" s="3" t="s">
        <v>215</v>
      </c>
      <c r="W5813" s="3" t="s">
        <v>215</v>
      </c>
      <c r="X5813" s="3" t="s">
        <v>215</v>
      </c>
      <c r="Y5813" s="3" t="s">
        <v>215</v>
      </c>
      <c r="Z5813" s="3" t="s">
        <v>215</v>
      </c>
      <c r="AA5813" s="3" t="s">
        <v>215</v>
      </c>
      <c r="AB5813" s="3" t="s">
        <v>215</v>
      </c>
      <c r="AC5813" s="3" t="s">
        <v>215</v>
      </c>
      <c r="AD5813" s="3">
        <v>8945.4429999999993</v>
      </c>
      <c r="AE5813" s="3">
        <v>9178.8580000000002</v>
      </c>
      <c r="AF5813" s="3">
        <v>9702.6790000000001</v>
      </c>
      <c r="AG5813" s="3">
        <v>9026.6370000000006</v>
      </c>
      <c r="AH5813" s="3">
        <v>9600.2520000000004</v>
      </c>
      <c r="AI5813" s="3">
        <v>9611.0139999999992</v>
      </c>
      <c r="AJ5813" s="3">
        <v>9445.9740000000002</v>
      </c>
      <c r="AK5813" s="3">
        <v>9620.7659999999996</v>
      </c>
      <c r="AL5813" s="3">
        <v>9236.732</v>
      </c>
      <c r="AM5813" s="3">
        <v>8551.7369999999992</v>
      </c>
      <c r="AN5813" s="3">
        <v>8976.0059999999994</v>
      </c>
      <c r="AO5813" s="3">
        <v>9613.2729999999992</v>
      </c>
      <c r="AP5813" s="3">
        <v>10270.555</v>
      </c>
      <c r="AQ5813" s="3">
        <v>10008.138000000001</v>
      </c>
      <c r="AR5813" s="3">
        <v>10514.307000000001</v>
      </c>
      <c r="AS5813" s="3">
        <v>11668.694</v>
      </c>
      <c r="AT5813" s="3">
        <v>11469.271000000001</v>
      </c>
      <c r="AU5813" s="3">
        <v>11242.657999999999</v>
      </c>
      <c r="AV5813" s="3">
        <v>11242.657999999999</v>
      </c>
      <c r="AW5813" s="3">
        <v>11576.599</v>
      </c>
      <c r="AX5813" s="3">
        <v>11691.218999999999</v>
      </c>
      <c r="AY5813" s="3">
        <v>11806.973</v>
      </c>
      <c r="AZ5813" s="3">
        <v>11923.874</v>
      </c>
      <c r="BA5813">
        <v>12041.932000000001</v>
      </c>
      <c r="BB5813">
        <v>2015</v>
      </c>
    </row>
    <row r="5814" spans="1:54" hidden="1" x14ac:dyDescent="0.2">
      <c r="A5814">
        <v>565</v>
      </c>
      <c r="B5814" t="s">
        <v>426</v>
      </c>
      <c r="C5814" t="s">
        <v>334</v>
      </c>
      <c r="D5814" t="s">
        <v>90</v>
      </c>
      <c r="E5814" t="s">
        <v>333</v>
      </c>
      <c r="F5814" t="s">
        <v>332</v>
      </c>
      <c r="G5814" t="s">
        <v>331</v>
      </c>
      <c r="H5814" t="s">
        <v>322</v>
      </c>
      <c r="I5814" t="s">
        <v>330</v>
      </c>
      <c r="J5814" s="3" t="s">
        <v>215</v>
      </c>
      <c r="K5814" s="3" t="s">
        <v>215</v>
      </c>
      <c r="L5814" s="3" t="s">
        <v>215</v>
      </c>
      <c r="M5814" s="3" t="s">
        <v>215</v>
      </c>
      <c r="N5814" s="3" t="s">
        <v>215</v>
      </c>
      <c r="O5814" s="3" t="s">
        <v>215</v>
      </c>
      <c r="P5814" s="3" t="s">
        <v>215</v>
      </c>
      <c r="Q5814" s="3" t="s">
        <v>215</v>
      </c>
      <c r="R5814" s="3" t="s">
        <v>215</v>
      </c>
      <c r="S5814" s="3" t="s">
        <v>215</v>
      </c>
      <c r="T5814" s="3" t="s">
        <v>215</v>
      </c>
      <c r="U5814" s="3" t="s">
        <v>215</v>
      </c>
      <c r="V5814" s="3" t="s">
        <v>215</v>
      </c>
      <c r="W5814" s="3" t="s">
        <v>215</v>
      </c>
      <c r="X5814" s="3" t="s">
        <v>215</v>
      </c>
      <c r="Y5814" s="3" t="s">
        <v>215</v>
      </c>
      <c r="Z5814" s="3" t="s">
        <v>215</v>
      </c>
      <c r="AA5814" s="3" t="s">
        <v>215</v>
      </c>
      <c r="AB5814" s="3" t="s">
        <v>215</v>
      </c>
      <c r="AC5814" s="3" t="s">
        <v>215</v>
      </c>
      <c r="AD5814" s="3">
        <v>11548.368</v>
      </c>
      <c r="AE5814" s="3">
        <v>11849.701999999999</v>
      </c>
      <c r="AF5814" s="3">
        <v>12525.942999999999</v>
      </c>
      <c r="AG5814" s="3">
        <v>11653.187</v>
      </c>
      <c r="AH5814" s="3">
        <v>12393.712</v>
      </c>
      <c r="AI5814" s="3">
        <v>12407.606</v>
      </c>
      <c r="AJ5814" s="3">
        <v>12194.543</v>
      </c>
      <c r="AK5814" s="3">
        <v>12420.195</v>
      </c>
      <c r="AL5814" s="3">
        <v>11924.415000000001</v>
      </c>
      <c r="AM5814" s="3">
        <v>11040.102000000001</v>
      </c>
      <c r="AN5814" s="3">
        <v>11587.824000000001</v>
      </c>
      <c r="AO5814" s="3">
        <v>12410.522000000001</v>
      </c>
      <c r="AP5814" s="3">
        <v>13259.058000000001</v>
      </c>
      <c r="AQ5814" s="3">
        <v>12920.284</v>
      </c>
      <c r="AR5814" s="3">
        <v>13573.736999999999</v>
      </c>
      <c r="AS5814" s="3">
        <v>15064.025</v>
      </c>
      <c r="AT5814" s="3">
        <v>14806.574000000001</v>
      </c>
      <c r="AU5814" s="3">
        <v>14514.022000000001</v>
      </c>
      <c r="AV5814" s="3">
        <v>14514.022000000001</v>
      </c>
      <c r="AW5814" s="3">
        <v>14945.130999999999</v>
      </c>
      <c r="AX5814" s="3">
        <v>15093.102999999999</v>
      </c>
      <c r="AY5814" s="3">
        <v>15242.54</v>
      </c>
      <c r="AZ5814" s="3">
        <v>15393.456</v>
      </c>
      <c r="BA5814">
        <v>15545.866</v>
      </c>
      <c r="BB5814">
        <v>2015</v>
      </c>
    </row>
    <row r="5815" spans="1:54" hidden="1" x14ac:dyDescent="0.2">
      <c r="A5815">
        <v>565</v>
      </c>
      <c r="B5815" t="s">
        <v>426</v>
      </c>
      <c r="C5815" t="s">
        <v>329</v>
      </c>
      <c r="D5815" t="s">
        <v>90</v>
      </c>
      <c r="E5815" t="s">
        <v>325</v>
      </c>
      <c r="F5815" t="s">
        <v>328</v>
      </c>
      <c r="G5815" t="s">
        <v>225</v>
      </c>
      <c r="H5815" t="s">
        <v>322</v>
      </c>
      <c r="I5815" t="s">
        <v>321</v>
      </c>
      <c r="J5815" s="3" t="s">
        <v>215</v>
      </c>
      <c r="K5815" s="3" t="s">
        <v>215</v>
      </c>
      <c r="L5815" s="3" t="s">
        <v>215</v>
      </c>
      <c r="M5815" s="3" t="s">
        <v>215</v>
      </c>
      <c r="N5815" s="3" t="s">
        <v>215</v>
      </c>
      <c r="O5815" s="3" t="s">
        <v>215</v>
      </c>
      <c r="P5815" s="3" t="s">
        <v>215</v>
      </c>
      <c r="Q5815" s="3" t="s">
        <v>215</v>
      </c>
      <c r="R5815" s="3" t="s">
        <v>215</v>
      </c>
      <c r="S5815" s="3" t="s">
        <v>215</v>
      </c>
      <c r="T5815" s="3" t="s">
        <v>215</v>
      </c>
      <c r="U5815" s="3" t="s">
        <v>215</v>
      </c>
      <c r="V5815" s="3" t="s">
        <v>215</v>
      </c>
      <c r="W5815" s="3" t="s">
        <v>215</v>
      </c>
      <c r="X5815" s="3" t="s">
        <v>215</v>
      </c>
      <c r="Y5815" s="3" t="s">
        <v>215</v>
      </c>
      <c r="Z5815" s="3" t="s">
        <v>215</v>
      </c>
      <c r="AA5815" s="3" t="s">
        <v>215</v>
      </c>
      <c r="AB5815" s="3" t="s">
        <v>215</v>
      </c>
      <c r="AC5815" s="3" t="s">
        <v>215</v>
      </c>
      <c r="AD5815" s="3">
        <v>7728.1930000000002</v>
      </c>
      <c r="AE5815" s="3">
        <v>8235.0750000000007</v>
      </c>
      <c r="AF5815" s="3">
        <v>8348.1929999999993</v>
      </c>
      <c r="AG5815" s="3">
        <v>8094.7240000000002</v>
      </c>
      <c r="AH5815" s="3">
        <v>8813.9089999999997</v>
      </c>
      <c r="AI5815" s="3">
        <v>9611.0139999999992</v>
      </c>
      <c r="AJ5815" s="3">
        <v>9790.8580000000002</v>
      </c>
      <c r="AK5815" s="3">
        <v>10064.136</v>
      </c>
      <c r="AL5815" s="3">
        <v>10358.132</v>
      </c>
      <c r="AM5815" s="3">
        <v>10028.382</v>
      </c>
      <c r="AN5815" s="3">
        <v>10024.866</v>
      </c>
      <c r="AO5815" s="3">
        <v>11148.052</v>
      </c>
      <c r="AP5815" s="3">
        <v>12329.9</v>
      </c>
      <c r="AQ5815" s="3">
        <v>13005.322</v>
      </c>
      <c r="AR5815" s="3">
        <v>14004.758</v>
      </c>
      <c r="AS5815" s="3">
        <v>16853.256000000001</v>
      </c>
      <c r="AT5815" s="3">
        <v>17049.531999999999</v>
      </c>
      <c r="AU5815" s="3">
        <v>17096.292000000001</v>
      </c>
      <c r="AV5815" s="3">
        <v>17438.218000000001</v>
      </c>
      <c r="AW5815" s="3">
        <v>18315.308000000001</v>
      </c>
      <c r="AX5815" s="3">
        <v>18866.580999999998</v>
      </c>
      <c r="AY5815" s="3">
        <v>19434.446</v>
      </c>
      <c r="AZ5815" s="3">
        <v>20019.403999999999</v>
      </c>
      <c r="BA5815">
        <v>20621.968000000001</v>
      </c>
      <c r="BB5815">
        <v>2015</v>
      </c>
    </row>
    <row r="5816" spans="1:54" hidden="1" x14ac:dyDescent="0.2">
      <c r="A5816">
        <v>565</v>
      </c>
      <c r="B5816" t="s">
        <v>426</v>
      </c>
      <c r="C5816" t="s">
        <v>327</v>
      </c>
      <c r="D5816" t="s">
        <v>90</v>
      </c>
      <c r="E5816" t="s">
        <v>325</v>
      </c>
      <c r="F5816" t="s">
        <v>326</v>
      </c>
      <c r="G5816" t="s">
        <v>223</v>
      </c>
      <c r="H5816" t="s">
        <v>322</v>
      </c>
      <c r="I5816" t="s">
        <v>321</v>
      </c>
      <c r="J5816" s="3" t="s">
        <v>215</v>
      </c>
      <c r="K5816" s="3" t="s">
        <v>215</v>
      </c>
      <c r="L5816" s="3" t="s">
        <v>215</v>
      </c>
      <c r="M5816" s="3" t="s">
        <v>215</v>
      </c>
      <c r="N5816" s="3" t="s">
        <v>215</v>
      </c>
      <c r="O5816" s="3" t="s">
        <v>215</v>
      </c>
      <c r="P5816" s="3" t="s">
        <v>215</v>
      </c>
      <c r="Q5816" s="3" t="s">
        <v>215</v>
      </c>
      <c r="R5816" s="3" t="s">
        <v>215</v>
      </c>
      <c r="S5816" s="3" t="s">
        <v>215</v>
      </c>
      <c r="T5816" s="3" t="s">
        <v>215</v>
      </c>
      <c r="U5816" s="3" t="s">
        <v>215</v>
      </c>
      <c r="V5816" s="3" t="s">
        <v>215</v>
      </c>
      <c r="W5816" s="3" t="s">
        <v>215</v>
      </c>
      <c r="X5816" s="3" t="s">
        <v>215</v>
      </c>
      <c r="Y5816" s="3" t="s">
        <v>215</v>
      </c>
      <c r="Z5816" s="3" t="s">
        <v>215</v>
      </c>
      <c r="AA5816" s="3" t="s">
        <v>215</v>
      </c>
      <c r="AB5816" s="3" t="s">
        <v>215</v>
      </c>
      <c r="AC5816" s="3" t="s">
        <v>215</v>
      </c>
      <c r="AD5816" s="3">
        <v>7728.1930000000002</v>
      </c>
      <c r="AE5816" s="3">
        <v>8235.0750000000007</v>
      </c>
      <c r="AF5816" s="3">
        <v>8348.1929999999993</v>
      </c>
      <c r="AG5816" s="3">
        <v>8094.7240000000002</v>
      </c>
      <c r="AH5816" s="3">
        <v>8813.9089999999997</v>
      </c>
      <c r="AI5816" s="3">
        <v>9611.0139999999992</v>
      </c>
      <c r="AJ5816" s="3">
        <v>9790.8580000000002</v>
      </c>
      <c r="AK5816" s="3">
        <v>10064.136</v>
      </c>
      <c r="AL5816" s="3">
        <v>10358.132</v>
      </c>
      <c r="AM5816" s="3">
        <v>10028.382</v>
      </c>
      <c r="AN5816" s="3">
        <v>10024.866</v>
      </c>
      <c r="AO5816" s="3">
        <v>11148.052</v>
      </c>
      <c r="AP5816" s="3">
        <v>12329.9</v>
      </c>
      <c r="AQ5816" s="3">
        <v>13005.322</v>
      </c>
      <c r="AR5816" s="3">
        <v>14004.758</v>
      </c>
      <c r="AS5816" s="3">
        <v>16853.256000000001</v>
      </c>
      <c r="AT5816" s="3">
        <v>17049.531999999999</v>
      </c>
      <c r="AU5816" s="3">
        <v>17096.292000000001</v>
      </c>
      <c r="AV5816" s="3">
        <v>17438.218000000001</v>
      </c>
      <c r="AW5816" s="3">
        <v>18315.308000000001</v>
      </c>
      <c r="AX5816" s="3">
        <v>18866.580999999998</v>
      </c>
      <c r="AY5816" s="3">
        <v>19434.446</v>
      </c>
      <c r="AZ5816" s="3">
        <v>20019.403999999999</v>
      </c>
      <c r="BA5816">
        <v>20621.968000000001</v>
      </c>
      <c r="BB5816">
        <v>2015</v>
      </c>
    </row>
    <row r="5817" spans="1:54" hidden="1" x14ac:dyDescent="0.2">
      <c r="A5817">
        <v>565</v>
      </c>
      <c r="B5817" t="s">
        <v>426</v>
      </c>
      <c r="C5817" t="s">
        <v>212</v>
      </c>
      <c r="D5817" t="s">
        <v>90</v>
      </c>
      <c r="E5817" t="s">
        <v>325</v>
      </c>
      <c r="F5817" t="s">
        <v>324</v>
      </c>
      <c r="G5817" t="s">
        <v>323</v>
      </c>
      <c r="H5817" t="s">
        <v>322</v>
      </c>
      <c r="I5817" t="s">
        <v>321</v>
      </c>
      <c r="J5817" s="3" t="s">
        <v>215</v>
      </c>
      <c r="K5817" s="3" t="s">
        <v>215</v>
      </c>
      <c r="L5817" s="3" t="s">
        <v>215</v>
      </c>
      <c r="M5817" s="3" t="s">
        <v>215</v>
      </c>
      <c r="N5817" s="3" t="s">
        <v>215</v>
      </c>
      <c r="O5817" s="3" t="s">
        <v>215</v>
      </c>
      <c r="P5817" s="3" t="s">
        <v>215</v>
      </c>
      <c r="Q5817" s="3" t="s">
        <v>215</v>
      </c>
      <c r="R5817" s="3" t="s">
        <v>215</v>
      </c>
      <c r="S5817" s="3" t="s">
        <v>215</v>
      </c>
      <c r="T5817" s="3" t="s">
        <v>215</v>
      </c>
      <c r="U5817" s="3" t="s">
        <v>215</v>
      </c>
      <c r="V5817" s="3" t="s">
        <v>215</v>
      </c>
      <c r="W5817" s="3" t="s">
        <v>215</v>
      </c>
      <c r="X5817" s="3" t="s">
        <v>215</v>
      </c>
      <c r="Y5817" s="3" t="s">
        <v>215</v>
      </c>
      <c r="Z5817" s="3" t="s">
        <v>215</v>
      </c>
      <c r="AA5817" s="3" t="s">
        <v>215</v>
      </c>
      <c r="AB5817" s="3" t="s">
        <v>215</v>
      </c>
      <c r="AC5817" s="3" t="s">
        <v>215</v>
      </c>
      <c r="AD5817" s="3">
        <v>9153.5529999999999</v>
      </c>
      <c r="AE5817" s="3">
        <v>9606.4549999999999</v>
      </c>
      <c r="AF5817" s="3">
        <v>10310.572</v>
      </c>
      <c r="AG5817" s="3">
        <v>9783.4380000000001</v>
      </c>
      <c r="AH5817" s="3">
        <v>10691.278</v>
      </c>
      <c r="AI5817" s="3">
        <v>11047.619000000001</v>
      </c>
      <c r="AJ5817" s="3">
        <v>11191.544</v>
      </c>
      <c r="AK5817" s="3">
        <v>11701.948</v>
      </c>
      <c r="AL5817" s="3">
        <v>11455.225</v>
      </c>
      <c r="AM5817" s="3">
        <v>10686.248</v>
      </c>
      <c r="AN5817" s="3">
        <v>11353.455</v>
      </c>
      <c r="AO5817" s="3">
        <v>12410.522000000001</v>
      </c>
      <c r="AP5817" s="3">
        <v>13503.304</v>
      </c>
      <c r="AQ5817" s="3">
        <v>13370.786</v>
      </c>
      <c r="AR5817" s="3">
        <v>14299.135</v>
      </c>
      <c r="AS5817" s="3">
        <v>16041.135</v>
      </c>
      <c r="AT5817" s="3">
        <v>15968.153</v>
      </c>
      <c r="AU5817" s="3">
        <v>15934.3</v>
      </c>
      <c r="AV5817" s="3">
        <v>16296.333000000001</v>
      </c>
      <c r="AW5817" s="3">
        <v>17144.307000000001</v>
      </c>
      <c r="AX5817" s="3">
        <v>17654.249</v>
      </c>
      <c r="AY5817" s="3">
        <v>18168.826000000001</v>
      </c>
      <c r="AZ5817" s="3">
        <v>18663.778999999999</v>
      </c>
      <c r="BA5817">
        <v>19176.505000000001</v>
      </c>
      <c r="BB5817">
        <v>2015</v>
      </c>
    </row>
    <row r="5818" spans="1:54" hidden="1" x14ac:dyDescent="0.2">
      <c r="A5818">
        <v>565</v>
      </c>
      <c r="B5818" t="s">
        <v>426</v>
      </c>
      <c r="C5818" t="s">
        <v>320</v>
      </c>
      <c r="D5818" t="s">
        <v>90</v>
      </c>
      <c r="E5818" t="s">
        <v>319</v>
      </c>
      <c r="F5818" t="s">
        <v>318</v>
      </c>
      <c r="G5818" t="s">
        <v>243</v>
      </c>
    </row>
    <row r="5819" spans="1:54" hidden="1" x14ac:dyDescent="0.2">
      <c r="A5819">
        <v>565</v>
      </c>
      <c r="B5819" t="s">
        <v>426</v>
      </c>
      <c r="C5819" t="s">
        <v>317</v>
      </c>
      <c r="D5819" t="s">
        <v>90</v>
      </c>
      <c r="E5819" t="s">
        <v>316</v>
      </c>
      <c r="F5819" t="s">
        <v>315</v>
      </c>
      <c r="G5819" t="s">
        <v>288</v>
      </c>
      <c r="I5819" t="s">
        <v>310</v>
      </c>
      <c r="J5819" s="3" t="s">
        <v>215</v>
      </c>
      <c r="K5819" s="3" t="s">
        <v>215</v>
      </c>
      <c r="L5819" s="3" t="s">
        <v>215</v>
      </c>
      <c r="M5819" s="3" t="s">
        <v>215</v>
      </c>
      <c r="N5819" s="3" t="s">
        <v>215</v>
      </c>
      <c r="O5819" s="3" t="s">
        <v>215</v>
      </c>
      <c r="P5819" s="3" t="s">
        <v>215</v>
      </c>
      <c r="Q5819" s="3" t="s">
        <v>215</v>
      </c>
      <c r="R5819" s="3" t="s">
        <v>215</v>
      </c>
      <c r="S5819" s="3" t="s">
        <v>215</v>
      </c>
      <c r="T5819" s="3" t="s">
        <v>215</v>
      </c>
      <c r="U5819" s="3" t="s">
        <v>215</v>
      </c>
      <c r="V5819" s="3" t="s">
        <v>215</v>
      </c>
      <c r="W5819" s="3" t="s">
        <v>215</v>
      </c>
      <c r="X5819" s="3" t="s">
        <v>215</v>
      </c>
      <c r="Y5819" s="3" t="s">
        <v>215</v>
      </c>
      <c r="Z5819" s="3" t="s">
        <v>215</v>
      </c>
      <c r="AA5819" s="3" t="s">
        <v>215</v>
      </c>
      <c r="AB5819" s="3" t="s">
        <v>215</v>
      </c>
      <c r="AC5819" s="3" t="s">
        <v>215</v>
      </c>
      <c r="AD5819" s="3" t="s">
        <v>355</v>
      </c>
      <c r="AE5819" s="3" t="s">
        <v>355</v>
      </c>
      <c r="AF5819" s="3" t="s">
        <v>355</v>
      </c>
      <c r="AG5819" s="3" t="s">
        <v>355</v>
      </c>
      <c r="AH5819" s="3" t="s">
        <v>355</v>
      </c>
      <c r="AI5819" s="3" t="s">
        <v>355</v>
      </c>
      <c r="AJ5819" s="3" t="s">
        <v>355</v>
      </c>
      <c r="AK5819" s="3" t="s">
        <v>355</v>
      </c>
      <c r="AL5819" s="3" t="s">
        <v>355</v>
      </c>
      <c r="AM5819" s="3" t="s">
        <v>355</v>
      </c>
      <c r="AN5819" s="3" t="s">
        <v>355</v>
      </c>
      <c r="AO5819" s="3" t="s">
        <v>355</v>
      </c>
      <c r="AP5819" s="3" t="s">
        <v>355</v>
      </c>
      <c r="AQ5819" s="3" t="s">
        <v>355</v>
      </c>
      <c r="AR5819" s="3" t="s">
        <v>355</v>
      </c>
      <c r="AS5819" s="3" t="s">
        <v>355</v>
      </c>
      <c r="AT5819" s="3" t="s">
        <v>355</v>
      </c>
      <c r="AU5819" s="3" t="s">
        <v>355</v>
      </c>
      <c r="AV5819" s="3" t="s">
        <v>355</v>
      </c>
      <c r="AW5819" s="3" t="s">
        <v>355</v>
      </c>
      <c r="AX5819" s="3" t="s">
        <v>355</v>
      </c>
      <c r="AY5819" s="3" t="s">
        <v>355</v>
      </c>
      <c r="AZ5819" s="3" t="s">
        <v>355</v>
      </c>
      <c r="BA5819" t="s">
        <v>355</v>
      </c>
      <c r="BB5819">
        <v>2016</v>
      </c>
    </row>
    <row r="5820" spans="1:54" hidden="1" x14ac:dyDescent="0.2">
      <c r="A5820">
        <v>565</v>
      </c>
      <c r="B5820" t="s">
        <v>426</v>
      </c>
      <c r="C5820" t="s">
        <v>314</v>
      </c>
      <c r="D5820" t="s">
        <v>90</v>
      </c>
      <c r="E5820" t="s">
        <v>313</v>
      </c>
      <c r="F5820" t="s">
        <v>312</v>
      </c>
      <c r="G5820" t="s">
        <v>311</v>
      </c>
      <c r="I5820" t="s">
        <v>310</v>
      </c>
      <c r="J5820" s="3" t="s">
        <v>215</v>
      </c>
      <c r="K5820" s="3" t="s">
        <v>215</v>
      </c>
      <c r="L5820" s="3" t="s">
        <v>215</v>
      </c>
      <c r="M5820" s="3" t="s">
        <v>215</v>
      </c>
      <c r="N5820" s="3" t="s">
        <v>215</v>
      </c>
      <c r="O5820" s="3" t="s">
        <v>215</v>
      </c>
      <c r="P5820" s="3" t="s">
        <v>215</v>
      </c>
      <c r="Q5820" s="3" t="s">
        <v>215</v>
      </c>
      <c r="R5820" s="3" t="s">
        <v>215</v>
      </c>
      <c r="S5820" s="3" t="s">
        <v>215</v>
      </c>
      <c r="T5820" s="3" t="s">
        <v>215</v>
      </c>
      <c r="U5820" s="3" t="s">
        <v>215</v>
      </c>
      <c r="V5820" s="3" t="s">
        <v>215</v>
      </c>
      <c r="W5820" s="3" t="s">
        <v>215</v>
      </c>
      <c r="X5820" s="3" t="s">
        <v>215</v>
      </c>
      <c r="Y5820" s="3" t="s">
        <v>215</v>
      </c>
      <c r="Z5820" s="3" t="s">
        <v>215</v>
      </c>
      <c r="AA5820" s="3" t="s">
        <v>215</v>
      </c>
      <c r="AB5820" s="3" t="s">
        <v>215</v>
      </c>
      <c r="AC5820" s="3" t="s">
        <v>215</v>
      </c>
      <c r="AD5820" s="3">
        <v>0.84399999999999997</v>
      </c>
      <c r="AE5820" s="3">
        <v>0.85699999999999998</v>
      </c>
      <c r="AF5820" s="3">
        <v>0.81</v>
      </c>
      <c r="AG5820" s="3">
        <v>0.82699999999999996</v>
      </c>
      <c r="AH5820" s="3">
        <v>0.82399999999999995</v>
      </c>
      <c r="AI5820" s="3">
        <v>0.87</v>
      </c>
      <c r="AJ5820" s="3">
        <v>0.875</v>
      </c>
      <c r="AK5820" s="3">
        <v>0.86</v>
      </c>
      <c r="AL5820" s="3">
        <v>0.90400000000000003</v>
      </c>
      <c r="AM5820" s="3">
        <v>0.93799999999999994</v>
      </c>
      <c r="AN5820" s="3">
        <v>0.88300000000000001</v>
      </c>
      <c r="AO5820" s="3">
        <v>0.89800000000000002</v>
      </c>
      <c r="AP5820" s="3">
        <v>0.91300000000000003</v>
      </c>
      <c r="AQ5820" s="3">
        <v>0.97299999999999998</v>
      </c>
      <c r="AR5820" s="3">
        <v>0.97899999999999998</v>
      </c>
      <c r="AS5820" s="3">
        <v>1.0509999999999999</v>
      </c>
      <c r="AT5820" s="3">
        <v>1.0680000000000001</v>
      </c>
      <c r="AU5820" s="3">
        <v>1.073</v>
      </c>
      <c r="AV5820" s="3">
        <v>1.07</v>
      </c>
      <c r="AW5820" s="3">
        <v>1.0680000000000001</v>
      </c>
      <c r="AX5820" s="3">
        <v>1.069</v>
      </c>
      <c r="AY5820" s="3">
        <v>1.07</v>
      </c>
      <c r="AZ5820" s="3">
        <v>1.073</v>
      </c>
      <c r="BA5820">
        <v>1.075</v>
      </c>
      <c r="BB5820">
        <v>2016</v>
      </c>
    </row>
    <row r="5821" spans="1:54" hidden="1" x14ac:dyDescent="0.2">
      <c r="A5821">
        <v>565</v>
      </c>
      <c r="B5821" t="s">
        <v>426</v>
      </c>
      <c r="C5821" t="s">
        <v>309</v>
      </c>
      <c r="D5821" t="s">
        <v>90</v>
      </c>
      <c r="E5821" t="s">
        <v>308</v>
      </c>
      <c r="F5821" t="s">
        <v>307</v>
      </c>
      <c r="G5821" t="s">
        <v>217</v>
      </c>
      <c r="I5821" t="s">
        <v>1550</v>
      </c>
      <c r="J5821" s="3" t="s">
        <v>215</v>
      </c>
      <c r="K5821" s="3" t="s">
        <v>215</v>
      </c>
      <c r="L5821" s="3" t="s">
        <v>215</v>
      </c>
      <c r="M5821" s="3" t="s">
        <v>215</v>
      </c>
      <c r="N5821" s="3" t="s">
        <v>215</v>
      </c>
      <c r="O5821" s="3" t="s">
        <v>215</v>
      </c>
      <c r="P5821" s="3" t="s">
        <v>215</v>
      </c>
      <c r="Q5821" s="3" t="s">
        <v>215</v>
      </c>
      <c r="R5821" s="3" t="s">
        <v>215</v>
      </c>
      <c r="S5821" s="3" t="s">
        <v>215</v>
      </c>
      <c r="T5821" s="3" t="s">
        <v>215</v>
      </c>
      <c r="U5821" s="3" t="s">
        <v>215</v>
      </c>
      <c r="V5821" s="3" t="s">
        <v>215</v>
      </c>
      <c r="W5821" s="3" t="s">
        <v>215</v>
      </c>
      <c r="X5821" s="3" t="s">
        <v>215</v>
      </c>
      <c r="Y5821" s="3" t="s">
        <v>215</v>
      </c>
      <c r="Z5821" s="3" t="s">
        <v>215</v>
      </c>
      <c r="AA5821" s="3" t="s">
        <v>215</v>
      </c>
      <c r="AB5821" s="3" t="s">
        <v>215</v>
      </c>
      <c r="AC5821" s="3" t="s">
        <v>215</v>
      </c>
      <c r="AD5821" s="3">
        <v>66.215000000000003</v>
      </c>
      <c r="AE5821" s="3">
        <v>48.731999999999999</v>
      </c>
      <c r="AF5821" s="3">
        <v>49.607999999999997</v>
      </c>
      <c r="AG5821" s="3">
        <v>44.76</v>
      </c>
      <c r="AH5821" s="3">
        <v>45.695999999999998</v>
      </c>
      <c r="AI5821" s="3">
        <v>39.017000000000003</v>
      </c>
      <c r="AJ5821" s="3">
        <v>39.468000000000004</v>
      </c>
      <c r="AK5821" s="3">
        <v>28.966999999999999</v>
      </c>
      <c r="AL5821" s="3">
        <v>26.507999999999999</v>
      </c>
      <c r="AM5821" s="3">
        <v>18.395</v>
      </c>
      <c r="AN5821" s="3">
        <v>21.882999999999999</v>
      </c>
      <c r="AO5821" s="3">
        <v>23.186</v>
      </c>
      <c r="AP5821" s="3">
        <v>22.007999999999999</v>
      </c>
      <c r="AQ5821" s="3">
        <v>19.117999999999999</v>
      </c>
      <c r="AR5821" s="3">
        <v>28.084</v>
      </c>
      <c r="AS5821" s="3">
        <v>20.760999999999999</v>
      </c>
      <c r="AT5821" s="3">
        <v>24.81</v>
      </c>
      <c r="AU5821" s="3">
        <v>28.696000000000002</v>
      </c>
      <c r="AV5821" s="3">
        <v>31.751999999999999</v>
      </c>
      <c r="AW5821" s="3">
        <v>30.437999999999999</v>
      </c>
      <c r="AX5821" s="3">
        <v>29.254999999999999</v>
      </c>
      <c r="AY5821" s="3">
        <v>27.597999999999999</v>
      </c>
      <c r="AZ5821" s="3">
        <v>27.449000000000002</v>
      </c>
      <c r="BA5821">
        <v>27.173999999999999</v>
      </c>
      <c r="BB5821">
        <v>2016</v>
      </c>
    </row>
    <row r="5822" spans="1:54" hidden="1" x14ac:dyDescent="0.2">
      <c r="A5822">
        <v>565</v>
      </c>
      <c r="B5822" t="s">
        <v>426</v>
      </c>
      <c r="C5822" t="s">
        <v>306</v>
      </c>
      <c r="D5822" t="s">
        <v>90</v>
      </c>
      <c r="E5822" t="s">
        <v>305</v>
      </c>
      <c r="F5822" t="s">
        <v>304</v>
      </c>
      <c r="G5822" t="s">
        <v>217</v>
      </c>
    </row>
    <row r="5823" spans="1:54" hidden="1" x14ac:dyDescent="0.2">
      <c r="A5823">
        <v>565</v>
      </c>
      <c r="B5823" t="s">
        <v>426</v>
      </c>
      <c r="C5823" t="s">
        <v>303</v>
      </c>
      <c r="D5823" t="s">
        <v>90</v>
      </c>
      <c r="E5823" t="s">
        <v>300</v>
      </c>
      <c r="F5823" t="s">
        <v>302</v>
      </c>
      <c r="G5823" t="s">
        <v>295</v>
      </c>
      <c r="I5823" t="s">
        <v>1551</v>
      </c>
      <c r="J5823" s="3" t="s">
        <v>215</v>
      </c>
      <c r="K5823" s="3" t="s">
        <v>215</v>
      </c>
      <c r="L5823" s="3" t="s">
        <v>215</v>
      </c>
      <c r="M5823" s="3" t="s">
        <v>215</v>
      </c>
      <c r="N5823" s="3" t="s">
        <v>215</v>
      </c>
      <c r="O5823" s="3" t="s">
        <v>215</v>
      </c>
      <c r="P5823" s="3" t="s">
        <v>215</v>
      </c>
      <c r="Q5823" s="3" t="s">
        <v>215</v>
      </c>
      <c r="R5823" s="3" t="s">
        <v>215</v>
      </c>
      <c r="S5823" s="3" t="s">
        <v>215</v>
      </c>
      <c r="T5823" s="3" t="s">
        <v>215</v>
      </c>
      <c r="U5823" s="3" t="s">
        <v>215</v>
      </c>
      <c r="V5823" s="3" t="s">
        <v>215</v>
      </c>
      <c r="W5823" s="3" t="s">
        <v>215</v>
      </c>
      <c r="X5823" s="3" t="s">
        <v>215</v>
      </c>
      <c r="Y5823" s="3" t="s">
        <v>215</v>
      </c>
      <c r="Z5823" s="3" t="s">
        <v>215</v>
      </c>
      <c r="AA5823" s="3" t="s">
        <v>215</v>
      </c>
      <c r="AB5823" s="3" t="s">
        <v>215</v>
      </c>
      <c r="AC5823" s="3" t="s">
        <v>215</v>
      </c>
      <c r="AD5823" s="3">
        <v>79.867000000000004</v>
      </c>
      <c r="AE5823" s="3">
        <v>79.298000000000002</v>
      </c>
      <c r="AF5823" s="3">
        <v>79.369</v>
      </c>
      <c r="AG5823" s="3">
        <v>79.763999999999996</v>
      </c>
      <c r="AH5823" s="3">
        <v>80.524000000000001</v>
      </c>
      <c r="AI5823" s="3">
        <v>83.813000000000002</v>
      </c>
      <c r="AJ5823" s="3">
        <v>87.233999999999995</v>
      </c>
      <c r="AK5823" s="3">
        <v>90.108000000000004</v>
      </c>
      <c r="AL5823" s="3">
        <v>100.82899999999999</v>
      </c>
      <c r="AM5823" s="3">
        <v>102.265</v>
      </c>
      <c r="AN5823" s="3">
        <v>103.747</v>
      </c>
      <c r="AO5823" s="3">
        <v>108.611</v>
      </c>
      <c r="AP5823" s="3">
        <v>112.506</v>
      </c>
      <c r="AQ5823" s="3">
        <v>116.343</v>
      </c>
      <c r="AR5823" s="3">
        <v>121.166</v>
      </c>
      <c r="AS5823" s="3">
        <v>122.31399999999999</v>
      </c>
      <c r="AT5823" s="3">
        <v>121.05</v>
      </c>
      <c r="AU5823" s="3">
        <v>122.139</v>
      </c>
      <c r="AV5823" s="3">
        <v>124.58199999999999</v>
      </c>
      <c r="AW5823" s="3">
        <v>127.074</v>
      </c>
      <c r="AX5823" s="3">
        <v>129.61500000000001</v>
      </c>
      <c r="AY5823" s="3">
        <v>132.208</v>
      </c>
      <c r="AZ5823" s="3">
        <v>134.852</v>
      </c>
      <c r="BA5823">
        <v>137.54900000000001</v>
      </c>
      <c r="BB5823">
        <v>2016</v>
      </c>
    </row>
    <row r="5824" spans="1:54" hidden="1" x14ac:dyDescent="0.2">
      <c r="A5824">
        <v>565</v>
      </c>
      <c r="B5824" t="s">
        <v>426</v>
      </c>
      <c r="C5824" t="s">
        <v>301</v>
      </c>
      <c r="D5824" t="s">
        <v>90</v>
      </c>
      <c r="E5824" t="s">
        <v>300</v>
      </c>
      <c r="F5824" t="s">
        <v>299</v>
      </c>
      <c r="G5824" t="s">
        <v>275</v>
      </c>
      <c r="I5824" t="s">
        <v>298</v>
      </c>
      <c r="J5824" s="3" t="s">
        <v>215</v>
      </c>
      <c r="K5824" s="3" t="s">
        <v>215</v>
      </c>
      <c r="L5824" s="3" t="s">
        <v>215</v>
      </c>
      <c r="M5824" s="3" t="s">
        <v>215</v>
      </c>
      <c r="N5824" s="3" t="s">
        <v>215</v>
      </c>
      <c r="O5824" s="3" t="s">
        <v>215</v>
      </c>
      <c r="P5824" s="3" t="s">
        <v>215</v>
      </c>
      <c r="Q5824" s="3" t="s">
        <v>215</v>
      </c>
      <c r="R5824" s="3" t="s">
        <v>215</v>
      </c>
      <c r="S5824" s="3" t="s">
        <v>215</v>
      </c>
      <c r="T5824" s="3" t="s">
        <v>215</v>
      </c>
      <c r="U5824" s="3" t="s">
        <v>215</v>
      </c>
      <c r="V5824" s="3" t="s">
        <v>215</v>
      </c>
      <c r="W5824" s="3" t="s">
        <v>215</v>
      </c>
      <c r="X5824" s="3" t="s">
        <v>215</v>
      </c>
      <c r="Y5824" s="3" t="s">
        <v>215</v>
      </c>
      <c r="Z5824" s="3" t="s">
        <v>215</v>
      </c>
      <c r="AA5824" s="3" t="s">
        <v>215</v>
      </c>
      <c r="AB5824" s="3" t="s">
        <v>215</v>
      </c>
      <c r="AC5824" s="3" t="s">
        <v>215</v>
      </c>
      <c r="AD5824" s="3" t="s">
        <v>215</v>
      </c>
      <c r="AE5824" s="3">
        <v>-0.71199999999999997</v>
      </c>
      <c r="AF5824" s="3">
        <v>8.8999999999999996E-2</v>
      </c>
      <c r="AG5824" s="3">
        <v>0.499</v>
      </c>
      <c r="AH5824" s="3">
        <v>0.95199999999999996</v>
      </c>
      <c r="AI5824" s="3">
        <v>4.0839999999999996</v>
      </c>
      <c r="AJ5824" s="3">
        <v>4.0819999999999999</v>
      </c>
      <c r="AK5824" s="3">
        <v>3.294</v>
      </c>
      <c r="AL5824" s="3">
        <v>11.898999999999999</v>
      </c>
      <c r="AM5824" s="3">
        <v>1.4239999999999999</v>
      </c>
      <c r="AN5824" s="3">
        <v>1.448</v>
      </c>
      <c r="AO5824" s="3">
        <v>4.6890000000000001</v>
      </c>
      <c r="AP5824" s="3">
        <v>3.5859999999999999</v>
      </c>
      <c r="AQ5824" s="3">
        <v>3.41</v>
      </c>
      <c r="AR5824" s="3">
        <v>4.1459999999999999</v>
      </c>
      <c r="AS5824" s="3">
        <v>0.94699999999999995</v>
      </c>
      <c r="AT5824" s="3">
        <v>-1.0329999999999999</v>
      </c>
      <c r="AU5824" s="3">
        <v>0.9</v>
      </c>
      <c r="AV5824" s="3">
        <v>2</v>
      </c>
      <c r="AW5824" s="3">
        <v>2</v>
      </c>
      <c r="AX5824" s="3">
        <v>2</v>
      </c>
      <c r="AY5824" s="3">
        <v>2</v>
      </c>
      <c r="AZ5824" s="3">
        <v>2</v>
      </c>
      <c r="BA5824">
        <v>2</v>
      </c>
      <c r="BB5824">
        <v>2016</v>
      </c>
    </row>
    <row r="5825" spans="1:54" hidden="1" x14ac:dyDescent="0.2">
      <c r="A5825">
        <v>565</v>
      </c>
      <c r="B5825" t="s">
        <v>426</v>
      </c>
      <c r="C5825" t="s">
        <v>297</v>
      </c>
      <c r="D5825" t="s">
        <v>90</v>
      </c>
      <c r="E5825" t="s">
        <v>293</v>
      </c>
      <c r="F5825" t="s">
        <v>296</v>
      </c>
      <c r="G5825" t="s">
        <v>295</v>
      </c>
      <c r="I5825" t="s">
        <v>1551</v>
      </c>
      <c r="J5825" s="3" t="s">
        <v>215</v>
      </c>
      <c r="K5825" s="3" t="s">
        <v>215</v>
      </c>
      <c r="L5825" s="3" t="s">
        <v>215</v>
      </c>
      <c r="M5825" s="3" t="s">
        <v>215</v>
      </c>
      <c r="N5825" s="3" t="s">
        <v>215</v>
      </c>
      <c r="O5825" s="3" t="s">
        <v>215</v>
      </c>
      <c r="P5825" s="3" t="s">
        <v>215</v>
      </c>
      <c r="Q5825" s="3" t="s">
        <v>215</v>
      </c>
      <c r="R5825" s="3" t="s">
        <v>215</v>
      </c>
      <c r="S5825" s="3" t="s">
        <v>215</v>
      </c>
      <c r="T5825" s="3" t="s">
        <v>215</v>
      </c>
      <c r="U5825" s="3" t="s">
        <v>215</v>
      </c>
      <c r="V5825" s="3" t="s">
        <v>215</v>
      </c>
      <c r="W5825" s="3" t="s">
        <v>215</v>
      </c>
      <c r="X5825" s="3" t="s">
        <v>215</v>
      </c>
      <c r="Y5825" s="3" t="s">
        <v>215</v>
      </c>
      <c r="Z5825" s="3" t="s">
        <v>215</v>
      </c>
      <c r="AA5825" s="3" t="s">
        <v>215</v>
      </c>
      <c r="AB5825" s="3" t="s">
        <v>215</v>
      </c>
      <c r="AC5825" s="3" t="s">
        <v>215</v>
      </c>
      <c r="AD5825" s="3">
        <v>79.156000000000006</v>
      </c>
      <c r="AE5825" s="3">
        <v>78.784999999999997</v>
      </c>
      <c r="AF5825" s="3">
        <v>79.563000000000002</v>
      </c>
      <c r="AG5825" s="3">
        <v>79.876999999999995</v>
      </c>
      <c r="AH5825" s="3">
        <v>81.515000000000001</v>
      </c>
      <c r="AI5825" s="3">
        <v>84.909000000000006</v>
      </c>
      <c r="AJ5825" s="3">
        <v>87.921000000000006</v>
      </c>
      <c r="AK5825" s="3">
        <v>91.978999999999999</v>
      </c>
      <c r="AL5825" s="3">
        <v>103.532</v>
      </c>
      <c r="AM5825" s="3">
        <v>102.485</v>
      </c>
      <c r="AN5825" s="3">
        <v>102.877</v>
      </c>
      <c r="AO5825" s="3">
        <v>111.81</v>
      </c>
      <c r="AP5825" s="3">
        <v>113.18</v>
      </c>
      <c r="AQ5825" s="3">
        <v>117.133</v>
      </c>
      <c r="AR5825" s="3">
        <v>122.096</v>
      </c>
      <c r="AS5825" s="3">
        <v>121.1</v>
      </c>
      <c r="AT5825" s="3">
        <v>121.6</v>
      </c>
      <c r="AU5825" s="3">
        <v>122.694</v>
      </c>
      <c r="AV5825" s="3">
        <v>125.148</v>
      </c>
      <c r="AW5825" s="3">
        <v>127.651</v>
      </c>
      <c r="AX5825" s="3">
        <v>130.20400000000001</v>
      </c>
      <c r="AY5825" s="3">
        <v>132.80799999999999</v>
      </c>
      <c r="AZ5825" s="3">
        <v>135.465</v>
      </c>
      <c r="BA5825">
        <v>138.17400000000001</v>
      </c>
      <c r="BB5825">
        <v>2016</v>
      </c>
    </row>
    <row r="5826" spans="1:54" hidden="1" x14ac:dyDescent="0.2">
      <c r="A5826">
        <v>565</v>
      </c>
      <c r="B5826" t="s">
        <v>426</v>
      </c>
      <c r="C5826" t="s">
        <v>294</v>
      </c>
      <c r="D5826" t="s">
        <v>90</v>
      </c>
      <c r="E5826" t="s">
        <v>293</v>
      </c>
      <c r="F5826" t="s">
        <v>292</v>
      </c>
      <c r="G5826" t="s">
        <v>275</v>
      </c>
      <c r="I5826" t="s">
        <v>291</v>
      </c>
      <c r="J5826" s="3" t="s">
        <v>215</v>
      </c>
      <c r="K5826" s="3" t="s">
        <v>215</v>
      </c>
      <c r="L5826" s="3" t="s">
        <v>215</v>
      </c>
      <c r="M5826" s="3" t="s">
        <v>215</v>
      </c>
      <c r="N5826" s="3" t="s">
        <v>215</v>
      </c>
      <c r="O5826" s="3" t="s">
        <v>215</v>
      </c>
      <c r="P5826" s="3" t="s">
        <v>215</v>
      </c>
      <c r="Q5826" s="3" t="s">
        <v>215</v>
      </c>
      <c r="R5826" s="3" t="s">
        <v>215</v>
      </c>
      <c r="S5826" s="3" t="s">
        <v>215</v>
      </c>
      <c r="T5826" s="3" t="s">
        <v>215</v>
      </c>
      <c r="U5826" s="3" t="s">
        <v>215</v>
      </c>
      <c r="V5826" s="3" t="s">
        <v>215</v>
      </c>
      <c r="W5826" s="3" t="s">
        <v>215</v>
      </c>
      <c r="X5826" s="3" t="s">
        <v>215</v>
      </c>
      <c r="Y5826" s="3" t="s">
        <v>215</v>
      </c>
      <c r="Z5826" s="3" t="s">
        <v>215</v>
      </c>
      <c r="AA5826" s="3" t="s">
        <v>215</v>
      </c>
      <c r="AB5826" s="3" t="s">
        <v>215</v>
      </c>
      <c r="AC5826" s="3" t="s">
        <v>215</v>
      </c>
      <c r="AD5826" s="3" t="s">
        <v>215</v>
      </c>
      <c r="AE5826" s="3">
        <v>-0.47</v>
      </c>
      <c r="AF5826" s="3">
        <v>0.98799999999999999</v>
      </c>
      <c r="AG5826" s="3">
        <v>0.39400000000000002</v>
      </c>
      <c r="AH5826" s="3">
        <v>2.0510000000000002</v>
      </c>
      <c r="AI5826" s="3">
        <v>4.1630000000000003</v>
      </c>
      <c r="AJ5826" s="3">
        <v>3.5470000000000002</v>
      </c>
      <c r="AK5826" s="3">
        <v>4.6159999999999997</v>
      </c>
      <c r="AL5826" s="3">
        <v>12.56</v>
      </c>
      <c r="AM5826" s="3">
        <v>-1.0109999999999999</v>
      </c>
      <c r="AN5826" s="3">
        <v>0.38300000000000001</v>
      </c>
      <c r="AO5826" s="3">
        <v>8.6829999999999998</v>
      </c>
      <c r="AP5826" s="3">
        <v>1.226</v>
      </c>
      <c r="AQ5826" s="3">
        <v>3.4929999999999999</v>
      </c>
      <c r="AR5826" s="3">
        <v>4.2370000000000001</v>
      </c>
      <c r="AS5826" s="3">
        <v>-0.81599999999999995</v>
      </c>
      <c r="AT5826" s="3">
        <v>0.41299999999999998</v>
      </c>
      <c r="AU5826" s="3">
        <v>0.9</v>
      </c>
      <c r="AV5826" s="3">
        <v>2</v>
      </c>
      <c r="AW5826" s="3">
        <v>2</v>
      </c>
      <c r="AX5826" s="3">
        <v>2</v>
      </c>
      <c r="AY5826" s="3">
        <v>2</v>
      </c>
      <c r="AZ5826" s="3">
        <v>2</v>
      </c>
      <c r="BA5826">
        <v>2</v>
      </c>
      <c r="BB5826">
        <v>2016</v>
      </c>
    </row>
    <row r="5827" spans="1:54" hidden="1" x14ac:dyDescent="0.2">
      <c r="A5827">
        <v>565</v>
      </c>
      <c r="B5827" t="s">
        <v>426</v>
      </c>
      <c r="C5827" t="s">
        <v>290</v>
      </c>
      <c r="D5827" t="s">
        <v>90</v>
      </c>
      <c r="E5827" t="s">
        <v>289</v>
      </c>
      <c r="G5827" t="s">
        <v>288</v>
      </c>
    </row>
    <row r="5828" spans="1:54" hidden="1" x14ac:dyDescent="0.2">
      <c r="A5828">
        <v>565</v>
      </c>
      <c r="B5828" t="s">
        <v>426</v>
      </c>
      <c r="C5828" t="s">
        <v>287</v>
      </c>
      <c r="D5828" t="s">
        <v>90</v>
      </c>
      <c r="E5828" t="s">
        <v>286</v>
      </c>
      <c r="F5828" t="s">
        <v>285</v>
      </c>
      <c r="G5828" t="s">
        <v>275</v>
      </c>
      <c r="I5828" t="s">
        <v>1552</v>
      </c>
      <c r="J5828" s="3" t="s">
        <v>215</v>
      </c>
      <c r="K5828" s="3" t="s">
        <v>215</v>
      </c>
      <c r="L5828" s="3" t="s">
        <v>215</v>
      </c>
      <c r="M5828" s="3" t="s">
        <v>215</v>
      </c>
      <c r="N5828" s="3" t="s">
        <v>215</v>
      </c>
      <c r="O5828" s="3" t="s">
        <v>215</v>
      </c>
      <c r="P5828" s="3" t="s">
        <v>215</v>
      </c>
      <c r="Q5828" s="3" t="s">
        <v>215</v>
      </c>
      <c r="R5828" s="3" t="s">
        <v>215</v>
      </c>
      <c r="S5828" s="3" t="s">
        <v>215</v>
      </c>
      <c r="T5828" s="3" t="s">
        <v>215</v>
      </c>
      <c r="U5828" s="3" t="s">
        <v>215</v>
      </c>
      <c r="V5828" s="3" t="s">
        <v>215</v>
      </c>
      <c r="W5828" s="3" t="s">
        <v>215</v>
      </c>
      <c r="X5828" s="3" t="s">
        <v>215</v>
      </c>
      <c r="Y5828" s="3" t="s">
        <v>215</v>
      </c>
      <c r="Z5828" s="3" t="s">
        <v>215</v>
      </c>
      <c r="AA5828" s="3" t="s">
        <v>215</v>
      </c>
      <c r="AB5828" s="3" t="s">
        <v>215</v>
      </c>
      <c r="AC5828" s="3" t="s">
        <v>215</v>
      </c>
      <c r="AD5828" s="3" t="s">
        <v>215</v>
      </c>
      <c r="AE5828" s="3">
        <v>-19.07</v>
      </c>
      <c r="AF5828" s="3">
        <v>-1.5349999999999999</v>
      </c>
      <c r="AG5828" s="3">
        <v>-14.554</v>
      </c>
      <c r="AH5828" s="3">
        <v>14.177</v>
      </c>
      <c r="AI5828" s="3">
        <v>-8.4149999999999991</v>
      </c>
      <c r="AJ5828" s="3">
        <v>-0.97299999999999998</v>
      </c>
      <c r="AK5828" s="3">
        <v>-9.0619999999999994</v>
      </c>
      <c r="AL5828" s="3">
        <v>-4.8810000000000002</v>
      </c>
      <c r="AM5828" s="3">
        <v>-8.3829999999999991</v>
      </c>
      <c r="AN5828" s="3">
        <v>-0.21</v>
      </c>
      <c r="AO5828" s="3">
        <v>0.95699999999999996</v>
      </c>
      <c r="AP5828" s="3">
        <v>11.315</v>
      </c>
      <c r="AQ5828" s="3">
        <v>3.4169999999999998</v>
      </c>
      <c r="AR5828" s="3">
        <v>21.454999999999998</v>
      </c>
      <c r="AS5828" s="3">
        <v>10.134</v>
      </c>
      <c r="AT5828" s="3">
        <v>1.7849999999999999</v>
      </c>
      <c r="AU5828" s="3">
        <v>-8.8870000000000005</v>
      </c>
      <c r="AV5828" s="3">
        <v>3.5760000000000001</v>
      </c>
      <c r="AW5828" s="3">
        <v>-1.5229999999999999</v>
      </c>
      <c r="AX5828" s="3">
        <v>-0.35</v>
      </c>
      <c r="AY5828" s="3">
        <v>1.069</v>
      </c>
      <c r="AZ5828" s="3">
        <v>1.4950000000000001</v>
      </c>
      <c r="BA5828">
        <v>1.48</v>
      </c>
      <c r="BB5828">
        <v>2016</v>
      </c>
    </row>
    <row r="5829" spans="1:54" hidden="1" x14ac:dyDescent="0.2">
      <c r="A5829">
        <v>565</v>
      </c>
      <c r="B5829" t="s">
        <v>426</v>
      </c>
      <c r="C5829" t="s">
        <v>284</v>
      </c>
      <c r="D5829" t="s">
        <v>90</v>
      </c>
      <c r="E5829" t="s">
        <v>283</v>
      </c>
      <c r="F5829" t="s">
        <v>282</v>
      </c>
      <c r="G5829" t="s">
        <v>275</v>
      </c>
      <c r="I5829" t="s">
        <v>1552</v>
      </c>
      <c r="J5829" s="3" t="s">
        <v>215</v>
      </c>
      <c r="K5829" s="3" t="s">
        <v>215</v>
      </c>
      <c r="L5829" s="3" t="s">
        <v>215</v>
      </c>
      <c r="M5829" s="3" t="s">
        <v>215</v>
      </c>
      <c r="N5829" s="3" t="s">
        <v>215</v>
      </c>
      <c r="O5829" s="3" t="s">
        <v>215</v>
      </c>
      <c r="P5829" s="3" t="s">
        <v>215</v>
      </c>
      <c r="Q5829" s="3" t="s">
        <v>215</v>
      </c>
      <c r="R5829" s="3" t="s">
        <v>215</v>
      </c>
      <c r="S5829" s="3" t="s">
        <v>215</v>
      </c>
      <c r="T5829" s="3" t="s">
        <v>215</v>
      </c>
      <c r="U5829" s="3" t="s">
        <v>215</v>
      </c>
      <c r="V5829" s="3" t="s">
        <v>215</v>
      </c>
      <c r="W5829" s="3" t="s">
        <v>215</v>
      </c>
      <c r="X5829" s="3" t="s">
        <v>215</v>
      </c>
      <c r="Y5829" s="3" t="s">
        <v>215</v>
      </c>
      <c r="Z5829" s="3" t="s">
        <v>215</v>
      </c>
      <c r="AA5829" s="3" t="s">
        <v>215</v>
      </c>
      <c r="AB5829" s="3" t="s">
        <v>215</v>
      </c>
      <c r="AC5829" s="3" t="s">
        <v>215</v>
      </c>
      <c r="AD5829" s="3" t="s">
        <v>215</v>
      </c>
      <c r="AE5829" s="3">
        <v>-22.747</v>
      </c>
      <c r="AF5829" s="3">
        <v>-4.6929999999999996</v>
      </c>
      <c r="AG5829" s="3">
        <v>-13.686</v>
      </c>
      <c r="AH5829" s="3">
        <v>15.488</v>
      </c>
      <c r="AI5829" s="3">
        <v>-10.711</v>
      </c>
      <c r="AJ5829" s="3">
        <v>-4.4119999999999999</v>
      </c>
      <c r="AK5829" s="3">
        <v>-12.414999999999999</v>
      </c>
      <c r="AL5829" s="3">
        <v>-9.67</v>
      </c>
      <c r="AM5829" s="3">
        <v>-5.4649999999999999</v>
      </c>
      <c r="AN5829" s="3">
        <v>-7.6999999999999999E-2</v>
      </c>
      <c r="AO5829" s="3">
        <v>2.0750000000000002</v>
      </c>
      <c r="AP5829" s="3">
        <v>10.738</v>
      </c>
      <c r="AQ5829" s="3">
        <v>6.7519999999999998</v>
      </c>
      <c r="AR5829" s="3">
        <v>28.199000000000002</v>
      </c>
      <c r="AS5829" s="3">
        <v>8.5410000000000004</v>
      </c>
      <c r="AT5829" s="3">
        <v>2.25</v>
      </c>
      <c r="AU5829" s="3">
        <v>-6.26</v>
      </c>
      <c r="AV5829" s="3">
        <v>4.2220000000000004</v>
      </c>
      <c r="AW5829" s="3">
        <v>-2.319</v>
      </c>
      <c r="AX5829" s="3">
        <v>-0.83499999999999996</v>
      </c>
      <c r="AY5829" s="3">
        <v>0.99199999999999999</v>
      </c>
      <c r="AZ5829" s="3">
        <v>1.5449999999999999</v>
      </c>
      <c r="BA5829">
        <v>1.5249999999999999</v>
      </c>
      <c r="BB5829">
        <v>2016</v>
      </c>
    </row>
    <row r="5830" spans="1:54" hidden="1" x14ac:dyDescent="0.2">
      <c r="A5830">
        <v>565</v>
      </c>
      <c r="B5830" t="s">
        <v>426</v>
      </c>
      <c r="C5830" t="s">
        <v>281</v>
      </c>
      <c r="D5830" t="s">
        <v>90</v>
      </c>
      <c r="E5830" t="s">
        <v>280</v>
      </c>
      <c r="F5830" t="s">
        <v>279</v>
      </c>
      <c r="G5830" t="s">
        <v>275</v>
      </c>
      <c r="I5830" t="s">
        <v>1552</v>
      </c>
      <c r="J5830" s="3" t="s">
        <v>215</v>
      </c>
      <c r="K5830" s="3" t="s">
        <v>215</v>
      </c>
      <c r="L5830" s="3" t="s">
        <v>215</v>
      </c>
      <c r="M5830" s="3" t="s">
        <v>215</v>
      </c>
      <c r="N5830" s="3" t="s">
        <v>215</v>
      </c>
      <c r="O5830" s="3" t="s">
        <v>215</v>
      </c>
      <c r="P5830" s="3" t="s">
        <v>215</v>
      </c>
      <c r="Q5830" s="3" t="s">
        <v>215</v>
      </c>
      <c r="R5830" s="3" t="s">
        <v>215</v>
      </c>
      <c r="S5830" s="3" t="s">
        <v>215</v>
      </c>
      <c r="T5830" s="3" t="s">
        <v>215</v>
      </c>
      <c r="U5830" s="3" t="s">
        <v>215</v>
      </c>
      <c r="V5830" s="3" t="s">
        <v>215</v>
      </c>
      <c r="W5830" s="3" t="s">
        <v>215</v>
      </c>
      <c r="X5830" s="3" t="s">
        <v>215</v>
      </c>
      <c r="Y5830" s="3" t="s">
        <v>215</v>
      </c>
      <c r="Z5830" s="3" t="s">
        <v>215</v>
      </c>
      <c r="AA5830" s="3" t="s">
        <v>215</v>
      </c>
      <c r="AB5830" s="3" t="s">
        <v>215</v>
      </c>
      <c r="AC5830" s="3" t="s">
        <v>215</v>
      </c>
      <c r="AD5830" s="3" t="s">
        <v>215</v>
      </c>
      <c r="AE5830" s="3">
        <v>6.476</v>
      </c>
      <c r="AF5830" s="3">
        <v>6.4180000000000001</v>
      </c>
      <c r="AG5830" s="3">
        <v>-18.206</v>
      </c>
      <c r="AH5830" s="3">
        <v>9.2509999999999994</v>
      </c>
      <c r="AI5830" s="3">
        <v>9.9459999999999997</v>
      </c>
      <c r="AJ5830" s="3">
        <v>-6.4459999999999997</v>
      </c>
      <c r="AK5830" s="3">
        <v>5.8860000000000001</v>
      </c>
      <c r="AL5830" s="3">
        <v>-4.7560000000000002</v>
      </c>
      <c r="AM5830" s="3">
        <v>-12.292</v>
      </c>
      <c r="AN5830" s="3">
        <v>13.292999999999999</v>
      </c>
      <c r="AO5830" s="3">
        <v>27.337</v>
      </c>
      <c r="AP5830" s="3">
        <v>14.147</v>
      </c>
      <c r="AQ5830" s="3">
        <v>-19.081</v>
      </c>
      <c r="AR5830" s="3">
        <v>17.123000000000001</v>
      </c>
      <c r="AS5830" s="3">
        <v>8.2230000000000008</v>
      </c>
      <c r="AT5830" s="3">
        <v>-2.99</v>
      </c>
      <c r="AU5830" s="3">
        <v>-13.946</v>
      </c>
      <c r="AV5830" s="3">
        <v>2.472</v>
      </c>
      <c r="AW5830" s="3">
        <v>2.2320000000000002</v>
      </c>
      <c r="AX5830" s="3">
        <v>1.7669999999999999</v>
      </c>
      <c r="AY5830" s="3">
        <v>1.694</v>
      </c>
      <c r="AZ5830" s="3">
        <v>1.79</v>
      </c>
      <c r="BA5830">
        <v>1.6759999999999999</v>
      </c>
      <c r="BB5830">
        <v>2016</v>
      </c>
    </row>
    <row r="5831" spans="1:54" hidden="1" x14ac:dyDescent="0.2">
      <c r="A5831">
        <v>565</v>
      </c>
      <c r="B5831" t="s">
        <v>426</v>
      </c>
      <c r="C5831" t="s">
        <v>278</v>
      </c>
      <c r="D5831" t="s">
        <v>90</v>
      </c>
      <c r="E5831" t="s">
        <v>277</v>
      </c>
      <c r="F5831" t="s">
        <v>276</v>
      </c>
      <c r="G5831" t="s">
        <v>275</v>
      </c>
      <c r="I5831" t="s">
        <v>1552</v>
      </c>
      <c r="J5831" s="3" t="s">
        <v>215</v>
      </c>
      <c r="K5831" s="3" t="s">
        <v>215</v>
      </c>
      <c r="L5831" s="3" t="s">
        <v>215</v>
      </c>
      <c r="M5831" s="3" t="s">
        <v>215</v>
      </c>
      <c r="N5831" s="3" t="s">
        <v>215</v>
      </c>
      <c r="O5831" s="3" t="s">
        <v>215</v>
      </c>
      <c r="P5831" s="3" t="s">
        <v>215</v>
      </c>
      <c r="Q5831" s="3" t="s">
        <v>215</v>
      </c>
      <c r="R5831" s="3" t="s">
        <v>215</v>
      </c>
      <c r="S5831" s="3" t="s">
        <v>215</v>
      </c>
      <c r="T5831" s="3" t="s">
        <v>215</v>
      </c>
      <c r="U5831" s="3" t="s">
        <v>215</v>
      </c>
      <c r="V5831" s="3" t="s">
        <v>215</v>
      </c>
      <c r="W5831" s="3" t="s">
        <v>215</v>
      </c>
      <c r="X5831" s="3" t="s">
        <v>215</v>
      </c>
      <c r="Y5831" s="3" t="s">
        <v>215</v>
      </c>
      <c r="Z5831" s="3" t="s">
        <v>215</v>
      </c>
      <c r="AA5831" s="3" t="s">
        <v>215</v>
      </c>
      <c r="AB5831" s="3" t="s">
        <v>215</v>
      </c>
      <c r="AC5831" s="3" t="s">
        <v>215</v>
      </c>
      <c r="AD5831" s="3" t="s">
        <v>215</v>
      </c>
      <c r="AE5831" s="3">
        <v>94.936999999999998</v>
      </c>
      <c r="AF5831" s="3">
        <v>20.948</v>
      </c>
      <c r="AG5831" s="3">
        <v>-58.082000000000001</v>
      </c>
      <c r="AH5831" s="3">
        <v>-16.736000000000001</v>
      </c>
      <c r="AI5831" s="3">
        <v>13.295</v>
      </c>
      <c r="AJ5831" s="3">
        <v>-16.594000000000001</v>
      </c>
      <c r="AK5831" s="3">
        <v>-6.9489999999999998</v>
      </c>
      <c r="AL5831" s="3">
        <v>18.102</v>
      </c>
      <c r="AM5831" s="3">
        <v>-33.020000000000003</v>
      </c>
      <c r="AN5831" s="3">
        <v>6.6559999999999997</v>
      </c>
      <c r="AO5831" s="3">
        <v>14.563000000000001</v>
      </c>
      <c r="AP5831" s="3">
        <v>34.902999999999999</v>
      </c>
      <c r="AQ5831" s="3">
        <v>-25.12</v>
      </c>
      <c r="AR5831" s="3">
        <v>17.114999999999998</v>
      </c>
      <c r="AS5831" s="3">
        <v>1.9159999999999999</v>
      </c>
      <c r="AT5831" s="3">
        <v>5.1239999999999997</v>
      </c>
      <c r="AU5831" s="3">
        <v>-14.045</v>
      </c>
      <c r="AV5831" s="3">
        <v>14.512</v>
      </c>
      <c r="AW5831" s="3">
        <v>10.162000000000001</v>
      </c>
      <c r="AX5831" s="3">
        <v>5.423</v>
      </c>
      <c r="AY5831" s="3">
        <v>4.5720000000000001</v>
      </c>
      <c r="AZ5831" s="3">
        <v>5.335</v>
      </c>
      <c r="BA5831">
        <v>4.2709999999999999</v>
      </c>
      <c r="BB5831">
        <v>2016</v>
      </c>
    </row>
    <row r="5832" spans="1:54" hidden="1" x14ac:dyDescent="0.2">
      <c r="A5832">
        <v>565</v>
      </c>
      <c r="B5832" t="s">
        <v>426</v>
      </c>
      <c r="C5832" t="s">
        <v>274</v>
      </c>
      <c r="D5832" t="s">
        <v>90</v>
      </c>
      <c r="E5832" t="s">
        <v>273</v>
      </c>
      <c r="F5832" t="s">
        <v>272</v>
      </c>
      <c r="G5832" t="s">
        <v>271</v>
      </c>
    </row>
    <row r="5833" spans="1:54" hidden="1" x14ac:dyDescent="0.2">
      <c r="A5833">
        <v>565</v>
      </c>
      <c r="B5833" t="s">
        <v>426</v>
      </c>
      <c r="C5833" t="s">
        <v>270</v>
      </c>
      <c r="D5833" t="s">
        <v>90</v>
      </c>
      <c r="E5833" t="s">
        <v>269</v>
      </c>
      <c r="F5833" t="s">
        <v>268</v>
      </c>
      <c r="G5833" t="s">
        <v>264</v>
      </c>
      <c r="H5833" t="s">
        <v>263</v>
      </c>
    </row>
    <row r="5834" spans="1:54" hidden="1" x14ac:dyDescent="0.2">
      <c r="A5834">
        <v>565</v>
      </c>
      <c r="B5834" t="s">
        <v>426</v>
      </c>
      <c r="C5834" t="s">
        <v>267</v>
      </c>
      <c r="D5834" t="s">
        <v>90</v>
      </c>
      <c r="E5834" t="s">
        <v>266</v>
      </c>
      <c r="F5834" t="s">
        <v>265</v>
      </c>
      <c r="G5834" t="s">
        <v>264</v>
      </c>
      <c r="H5834" t="s">
        <v>263</v>
      </c>
      <c r="I5834" t="s">
        <v>1553</v>
      </c>
      <c r="J5834" s="3" t="s">
        <v>215</v>
      </c>
      <c r="K5834" s="3" t="s">
        <v>215</v>
      </c>
      <c r="L5834" s="3" t="s">
        <v>215</v>
      </c>
      <c r="M5834" s="3" t="s">
        <v>215</v>
      </c>
      <c r="N5834" s="3" t="s">
        <v>215</v>
      </c>
      <c r="O5834" s="3" t="s">
        <v>215</v>
      </c>
      <c r="P5834" s="3" t="s">
        <v>215</v>
      </c>
      <c r="Q5834" s="3" t="s">
        <v>215</v>
      </c>
      <c r="R5834" s="3" t="s">
        <v>215</v>
      </c>
      <c r="S5834" s="3" t="s">
        <v>215</v>
      </c>
      <c r="T5834" s="3" t="s">
        <v>215</v>
      </c>
      <c r="U5834" s="3" t="s">
        <v>215</v>
      </c>
      <c r="V5834" s="3" t="s">
        <v>215</v>
      </c>
      <c r="W5834" s="3" t="s">
        <v>215</v>
      </c>
      <c r="X5834" s="3" t="s">
        <v>215</v>
      </c>
      <c r="Y5834" s="3" t="s">
        <v>215</v>
      </c>
      <c r="Z5834" s="3" t="s">
        <v>215</v>
      </c>
      <c r="AA5834" s="3" t="s">
        <v>215</v>
      </c>
      <c r="AB5834" s="3" t="s">
        <v>215</v>
      </c>
      <c r="AC5834" s="3" t="s">
        <v>215</v>
      </c>
      <c r="AD5834" s="3">
        <v>1.9E-2</v>
      </c>
      <c r="AE5834" s="3">
        <v>1.9E-2</v>
      </c>
      <c r="AF5834" s="3">
        <v>1.9E-2</v>
      </c>
      <c r="AG5834" s="3">
        <v>0.02</v>
      </c>
      <c r="AH5834" s="3">
        <v>0.02</v>
      </c>
      <c r="AI5834" s="3">
        <v>0.02</v>
      </c>
      <c r="AJ5834" s="3">
        <v>0.02</v>
      </c>
      <c r="AK5834" s="3">
        <v>1.9E-2</v>
      </c>
      <c r="AL5834" s="3">
        <v>1.9E-2</v>
      </c>
      <c r="AM5834" s="3">
        <v>1.9E-2</v>
      </c>
      <c r="AN5834" s="3">
        <v>1.7999999999999999E-2</v>
      </c>
      <c r="AO5834" s="3">
        <v>1.7999999999999999E-2</v>
      </c>
      <c r="AP5834" s="3">
        <v>1.7000000000000001E-2</v>
      </c>
      <c r="AQ5834" s="3">
        <v>1.7999999999999999E-2</v>
      </c>
      <c r="AR5834" s="3">
        <v>1.7999999999999999E-2</v>
      </c>
      <c r="AS5834" s="3">
        <v>1.7999999999999999E-2</v>
      </c>
      <c r="AT5834" s="3">
        <v>1.7999999999999999E-2</v>
      </c>
      <c r="AU5834" s="3">
        <v>1.7999999999999999E-2</v>
      </c>
      <c r="AV5834" s="3">
        <v>1.7999999999999999E-2</v>
      </c>
      <c r="AW5834" s="3">
        <v>1.9E-2</v>
      </c>
      <c r="AX5834" s="3">
        <v>1.9E-2</v>
      </c>
      <c r="AY5834" s="3">
        <v>1.9E-2</v>
      </c>
      <c r="AZ5834" s="3">
        <v>1.9E-2</v>
      </c>
      <c r="BA5834">
        <v>1.9E-2</v>
      </c>
      <c r="BB5834">
        <v>2015</v>
      </c>
    </row>
    <row r="5835" spans="1:54" hidden="1" x14ac:dyDescent="0.2">
      <c r="A5835">
        <v>565</v>
      </c>
      <c r="B5835" t="s">
        <v>426</v>
      </c>
      <c r="C5835" t="s">
        <v>262</v>
      </c>
      <c r="D5835" t="s">
        <v>90</v>
      </c>
      <c r="E5835" t="s">
        <v>260</v>
      </c>
      <c r="F5835" t="s">
        <v>259</v>
      </c>
      <c r="G5835" t="s">
        <v>225</v>
      </c>
      <c r="H5835" t="s">
        <v>222</v>
      </c>
      <c r="I5835" t="s">
        <v>1554</v>
      </c>
      <c r="J5835" s="3" t="s">
        <v>215</v>
      </c>
      <c r="K5835" s="3" t="s">
        <v>215</v>
      </c>
      <c r="L5835" s="3" t="s">
        <v>215</v>
      </c>
      <c r="M5835" s="3" t="s">
        <v>215</v>
      </c>
      <c r="N5835" s="3" t="s">
        <v>215</v>
      </c>
      <c r="O5835" s="3" t="s">
        <v>215</v>
      </c>
      <c r="P5835" s="3" t="s">
        <v>215</v>
      </c>
      <c r="Q5835" s="3" t="s">
        <v>215</v>
      </c>
      <c r="R5835" s="3" t="s">
        <v>215</v>
      </c>
      <c r="S5835" s="3" t="s">
        <v>215</v>
      </c>
      <c r="T5835" s="3" t="s">
        <v>215</v>
      </c>
      <c r="U5835" s="3" t="s">
        <v>215</v>
      </c>
      <c r="V5835" s="3" t="s">
        <v>215</v>
      </c>
      <c r="W5835" s="3" t="s">
        <v>215</v>
      </c>
      <c r="X5835" s="3" t="s">
        <v>215</v>
      </c>
      <c r="Y5835" s="3" t="s">
        <v>215</v>
      </c>
      <c r="Z5835" s="3" t="s">
        <v>215</v>
      </c>
      <c r="AA5835" s="3" t="s">
        <v>215</v>
      </c>
      <c r="AB5835" s="3" t="s">
        <v>215</v>
      </c>
      <c r="AC5835" s="3" t="s">
        <v>215</v>
      </c>
      <c r="AD5835" s="3">
        <v>6.5000000000000002E-2</v>
      </c>
      <c r="AE5835" s="3">
        <v>5.2999999999999999E-2</v>
      </c>
      <c r="AF5835" s="3">
        <v>5.8000000000000003E-2</v>
      </c>
      <c r="AG5835" s="3">
        <v>7.0000000000000007E-2</v>
      </c>
      <c r="AH5835" s="3">
        <v>7.2999999999999995E-2</v>
      </c>
      <c r="AI5835" s="3">
        <v>7.6999999999999999E-2</v>
      </c>
      <c r="AJ5835" s="3">
        <v>8.6999999999999994E-2</v>
      </c>
      <c r="AK5835" s="3">
        <v>9.1999999999999998E-2</v>
      </c>
      <c r="AL5835" s="3">
        <v>8.5000000000000006E-2</v>
      </c>
      <c r="AM5835" s="3">
        <v>7.5999999999999998E-2</v>
      </c>
      <c r="AN5835" s="3">
        <v>8.5999999999999993E-2</v>
      </c>
      <c r="AO5835" s="3">
        <v>8.6999999999999994E-2</v>
      </c>
      <c r="AP5835" s="3">
        <v>9.5000000000000001E-2</v>
      </c>
      <c r="AQ5835" s="3">
        <v>9.1999999999999998E-2</v>
      </c>
      <c r="AR5835" s="3">
        <v>0.107</v>
      </c>
      <c r="AS5835" s="3">
        <v>0.115</v>
      </c>
      <c r="AT5835" s="3">
        <v>0.125</v>
      </c>
      <c r="AU5835" s="3">
        <v>0.121</v>
      </c>
      <c r="AV5835" s="3">
        <v>0.122</v>
      </c>
      <c r="AW5835" s="3">
        <v>0.13300000000000001</v>
      </c>
      <c r="AX5835" s="3">
        <v>0.13700000000000001</v>
      </c>
      <c r="AY5835" s="3">
        <v>0.14099999999999999</v>
      </c>
      <c r="AZ5835" s="3">
        <v>0.14599999999999999</v>
      </c>
      <c r="BA5835">
        <v>0.151</v>
      </c>
      <c r="BB5835">
        <v>2016</v>
      </c>
    </row>
    <row r="5836" spans="1:54" hidden="1" x14ac:dyDescent="0.2">
      <c r="A5836">
        <v>565</v>
      </c>
      <c r="B5836" t="s">
        <v>426</v>
      </c>
      <c r="C5836" t="s">
        <v>261</v>
      </c>
      <c r="D5836" t="s">
        <v>90</v>
      </c>
      <c r="E5836" t="s">
        <v>260</v>
      </c>
      <c r="F5836" t="s">
        <v>259</v>
      </c>
      <c r="G5836" t="s">
        <v>217</v>
      </c>
      <c r="I5836" t="s">
        <v>258</v>
      </c>
      <c r="J5836" s="3" t="s">
        <v>215</v>
      </c>
      <c r="K5836" s="3" t="s">
        <v>215</v>
      </c>
      <c r="L5836" s="3" t="s">
        <v>215</v>
      </c>
      <c r="M5836" s="3" t="s">
        <v>215</v>
      </c>
      <c r="N5836" s="3" t="s">
        <v>215</v>
      </c>
      <c r="O5836" s="3" t="s">
        <v>215</v>
      </c>
      <c r="P5836" s="3" t="s">
        <v>215</v>
      </c>
      <c r="Q5836" s="3" t="s">
        <v>215</v>
      </c>
      <c r="R5836" s="3" t="s">
        <v>215</v>
      </c>
      <c r="S5836" s="3" t="s">
        <v>215</v>
      </c>
      <c r="T5836" s="3" t="s">
        <v>215</v>
      </c>
      <c r="U5836" s="3" t="s">
        <v>215</v>
      </c>
      <c r="V5836" s="3" t="s">
        <v>215</v>
      </c>
      <c r="W5836" s="3" t="s">
        <v>215</v>
      </c>
      <c r="X5836" s="3" t="s">
        <v>215</v>
      </c>
      <c r="Y5836" s="3" t="s">
        <v>215</v>
      </c>
      <c r="Z5836" s="3" t="s">
        <v>215</v>
      </c>
      <c r="AA5836" s="3" t="s">
        <v>215</v>
      </c>
      <c r="AB5836" s="3" t="s">
        <v>215</v>
      </c>
      <c r="AC5836" s="3" t="s">
        <v>215</v>
      </c>
      <c r="AD5836" s="3">
        <v>44.231999999999999</v>
      </c>
      <c r="AE5836" s="3">
        <v>33.526000000000003</v>
      </c>
      <c r="AF5836" s="3">
        <v>36.128999999999998</v>
      </c>
      <c r="AG5836" s="3">
        <v>44.112000000000002</v>
      </c>
      <c r="AH5836" s="3">
        <v>41.984999999999999</v>
      </c>
      <c r="AI5836" s="3">
        <v>40.444000000000003</v>
      </c>
      <c r="AJ5836" s="3">
        <v>45.13</v>
      </c>
      <c r="AK5836" s="3">
        <v>47.286000000000001</v>
      </c>
      <c r="AL5836" s="3">
        <v>43.128999999999998</v>
      </c>
      <c r="AM5836" s="3">
        <v>40.823999999999998</v>
      </c>
      <c r="AN5836" s="3">
        <v>46.75</v>
      </c>
      <c r="AO5836" s="3">
        <v>43.603000000000002</v>
      </c>
      <c r="AP5836" s="3">
        <v>44.182000000000002</v>
      </c>
      <c r="AQ5836" s="3">
        <v>40.356999999999999</v>
      </c>
      <c r="AR5836" s="3">
        <v>43.259</v>
      </c>
      <c r="AS5836" s="3">
        <v>38.590000000000003</v>
      </c>
      <c r="AT5836" s="3">
        <v>40.523000000000003</v>
      </c>
      <c r="AU5836" s="3">
        <v>38.686999999999998</v>
      </c>
      <c r="AV5836" s="3">
        <v>38.115000000000002</v>
      </c>
      <c r="AW5836" s="3">
        <v>38.988</v>
      </c>
      <c r="AX5836" s="3">
        <v>38.595999999999997</v>
      </c>
      <c r="AY5836" s="3">
        <v>38.225000000000001</v>
      </c>
      <c r="AZ5836" s="3">
        <v>38.003999999999998</v>
      </c>
      <c r="BA5836">
        <v>37.792000000000002</v>
      </c>
      <c r="BB5836">
        <v>2016</v>
      </c>
    </row>
    <row r="5837" spans="1:54" hidden="1" x14ac:dyDescent="0.2">
      <c r="A5837">
        <v>565</v>
      </c>
      <c r="B5837" t="s">
        <v>426</v>
      </c>
      <c r="C5837" t="s">
        <v>257</v>
      </c>
      <c r="D5837" t="s">
        <v>90</v>
      </c>
      <c r="E5837" t="s">
        <v>255</v>
      </c>
      <c r="F5837" t="s">
        <v>254</v>
      </c>
      <c r="G5837" t="s">
        <v>225</v>
      </c>
      <c r="H5837" t="s">
        <v>222</v>
      </c>
      <c r="I5837" t="s">
        <v>1554</v>
      </c>
      <c r="J5837" s="3" t="s">
        <v>215</v>
      </c>
      <c r="K5837" s="3" t="s">
        <v>215</v>
      </c>
      <c r="L5837" s="3" t="s">
        <v>215</v>
      </c>
      <c r="M5837" s="3" t="s">
        <v>215</v>
      </c>
      <c r="N5837" s="3" t="s">
        <v>215</v>
      </c>
      <c r="O5837" s="3" t="s">
        <v>215</v>
      </c>
      <c r="P5837" s="3" t="s">
        <v>215</v>
      </c>
      <c r="Q5837" s="3" t="s">
        <v>215</v>
      </c>
      <c r="R5837" s="3" t="s">
        <v>215</v>
      </c>
      <c r="S5837" s="3" t="s">
        <v>215</v>
      </c>
      <c r="T5837" s="3" t="s">
        <v>215</v>
      </c>
      <c r="U5837" s="3" t="s">
        <v>215</v>
      </c>
      <c r="V5837" s="3" t="s">
        <v>215</v>
      </c>
      <c r="W5837" s="3" t="s">
        <v>215</v>
      </c>
      <c r="X5837" s="3" t="s">
        <v>215</v>
      </c>
      <c r="Y5837" s="3" t="s">
        <v>215</v>
      </c>
      <c r="Z5837" s="3" t="s">
        <v>215</v>
      </c>
      <c r="AA5837" s="3" t="s">
        <v>215</v>
      </c>
      <c r="AB5837" s="3" t="s">
        <v>215</v>
      </c>
      <c r="AC5837" s="3" t="s">
        <v>215</v>
      </c>
      <c r="AD5837" s="3">
        <v>8.4000000000000005E-2</v>
      </c>
      <c r="AE5837" s="3">
        <v>7.9000000000000001E-2</v>
      </c>
      <c r="AF5837" s="3">
        <v>7.9000000000000001E-2</v>
      </c>
      <c r="AG5837" s="3">
        <v>7.2999999999999995E-2</v>
      </c>
      <c r="AH5837" s="3">
        <v>8.1000000000000003E-2</v>
      </c>
      <c r="AI5837" s="3">
        <v>7.3999999999999996E-2</v>
      </c>
      <c r="AJ5837" s="3">
        <v>8.6999999999999994E-2</v>
      </c>
      <c r="AK5837" s="3">
        <v>9.6000000000000002E-2</v>
      </c>
      <c r="AL5837" s="3">
        <v>8.7999999999999995E-2</v>
      </c>
      <c r="AM5837" s="3">
        <v>7.8E-2</v>
      </c>
      <c r="AN5837" s="3">
        <v>8.7999999999999995E-2</v>
      </c>
      <c r="AO5837" s="3">
        <v>8.5000000000000006E-2</v>
      </c>
      <c r="AP5837" s="3">
        <v>9.2999999999999999E-2</v>
      </c>
      <c r="AQ5837" s="3">
        <v>0.09</v>
      </c>
      <c r="AR5837" s="3">
        <v>9.8000000000000004E-2</v>
      </c>
      <c r="AS5837" s="3">
        <v>0.1</v>
      </c>
      <c r="AT5837" s="3">
        <v>0.115</v>
      </c>
      <c r="AU5837" s="3">
        <v>0.13</v>
      </c>
      <c r="AV5837" s="3">
        <v>0.13300000000000001</v>
      </c>
      <c r="AW5837" s="3">
        <v>0.13500000000000001</v>
      </c>
      <c r="AX5837" s="3">
        <v>0.13900000000000001</v>
      </c>
      <c r="AY5837" s="3">
        <v>0.13900000000000001</v>
      </c>
      <c r="AZ5837" s="3">
        <v>0.14399999999999999</v>
      </c>
      <c r="BA5837">
        <v>0.14899999999999999</v>
      </c>
      <c r="BB5837">
        <v>2016</v>
      </c>
    </row>
    <row r="5838" spans="1:54" hidden="1" x14ac:dyDescent="0.2">
      <c r="A5838">
        <v>565</v>
      </c>
      <c r="B5838" t="s">
        <v>426</v>
      </c>
      <c r="C5838" t="s">
        <v>256</v>
      </c>
      <c r="D5838" t="s">
        <v>90</v>
      </c>
      <c r="E5838" t="s">
        <v>255</v>
      </c>
      <c r="F5838" t="s">
        <v>254</v>
      </c>
      <c r="G5838" t="s">
        <v>217</v>
      </c>
      <c r="I5838" t="s">
        <v>253</v>
      </c>
      <c r="J5838" s="3" t="s">
        <v>215</v>
      </c>
      <c r="K5838" s="3" t="s">
        <v>215</v>
      </c>
      <c r="L5838" s="3" t="s">
        <v>215</v>
      </c>
      <c r="M5838" s="3" t="s">
        <v>215</v>
      </c>
      <c r="N5838" s="3" t="s">
        <v>215</v>
      </c>
      <c r="O5838" s="3" t="s">
        <v>215</v>
      </c>
      <c r="P5838" s="3" t="s">
        <v>215</v>
      </c>
      <c r="Q5838" s="3" t="s">
        <v>215</v>
      </c>
      <c r="R5838" s="3" t="s">
        <v>215</v>
      </c>
      <c r="S5838" s="3" t="s">
        <v>215</v>
      </c>
      <c r="T5838" s="3" t="s">
        <v>215</v>
      </c>
      <c r="U5838" s="3" t="s">
        <v>215</v>
      </c>
      <c r="V5838" s="3" t="s">
        <v>215</v>
      </c>
      <c r="W5838" s="3" t="s">
        <v>215</v>
      </c>
      <c r="X5838" s="3" t="s">
        <v>215</v>
      </c>
      <c r="Y5838" s="3" t="s">
        <v>215</v>
      </c>
      <c r="Z5838" s="3" t="s">
        <v>215</v>
      </c>
      <c r="AA5838" s="3" t="s">
        <v>215</v>
      </c>
      <c r="AB5838" s="3" t="s">
        <v>215</v>
      </c>
      <c r="AC5838" s="3" t="s">
        <v>215</v>
      </c>
      <c r="AD5838" s="3">
        <v>56.526000000000003</v>
      </c>
      <c r="AE5838" s="3">
        <v>50.026000000000003</v>
      </c>
      <c r="AF5838" s="3">
        <v>48.923000000000002</v>
      </c>
      <c r="AG5838" s="3">
        <v>46.27</v>
      </c>
      <c r="AH5838" s="3">
        <v>46.613</v>
      </c>
      <c r="AI5838" s="3">
        <v>38.887</v>
      </c>
      <c r="AJ5838" s="3">
        <v>44.991</v>
      </c>
      <c r="AK5838" s="3">
        <v>49.377000000000002</v>
      </c>
      <c r="AL5838" s="3">
        <v>44.854999999999997</v>
      </c>
      <c r="AM5838" s="3">
        <v>41.683999999999997</v>
      </c>
      <c r="AN5838" s="3">
        <v>47.728000000000002</v>
      </c>
      <c r="AO5838" s="3">
        <v>42.347999999999999</v>
      </c>
      <c r="AP5838" s="3">
        <v>43.177999999999997</v>
      </c>
      <c r="AQ5838" s="3">
        <v>39.622999999999998</v>
      </c>
      <c r="AR5838" s="3">
        <v>39.700000000000003</v>
      </c>
      <c r="AS5838" s="3">
        <v>33.741999999999997</v>
      </c>
      <c r="AT5838" s="3">
        <v>37.198999999999998</v>
      </c>
      <c r="AU5838" s="3">
        <v>41.713000000000001</v>
      </c>
      <c r="AV5838" s="3">
        <v>41.280999999999999</v>
      </c>
      <c r="AW5838" s="3">
        <v>39.493000000000002</v>
      </c>
      <c r="AX5838" s="3">
        <v>39.136000000000003</v>
      </c>
      <c r="AY5838" s="3">
        <v>37.706000000000003</v>
      </c>
      <c r="AZ5838" s="3">
        <v>37.408999999999999</v>
      </c>
      <c r="BA5838">
        <v>37.347999999999999</v>
      </c>
      <c r="BB5838">
        <v>2016</v>
      </c>
    </row>
    <row r="5839" spans="1:54" hidden="1" x14ac:dyDescent="0.2">
      <c r="A5839">
        <v>565</v>
      </c>
      <c r="B5839" t="s">
        <v>426</v>
      </c>
      <c r="C5839" t="s">
        <v>252</v>
      </c>
      <c r="D5839" t="s">
        <v>90</v>
      </c>
      <c r="E5839" t="s">
        <v>250</v>
      </c>
      <c r="F5839" t="s">
        <v>249</v>
      </c>
      <c r="G5839" t="s">
        <v>225</v>
      </c>
      <c r="H5839" t="s">
        <v>222</v>
      </c>
      <c r="I5839" t="s">
        <v>1554</v>
      </c>
      <c r="J5839" s="3" t="s">
        <v>215</v>
      </c>
      <c r="K5839" s="3" t="s">
        <v>215</v>
      </c>
      <c r="L5839" s="3" t="s">
        <v>215</v>
      </c>
      <c r="M5839" s="3" t="s">
        <v>215</v>
      </c>
      <c r="N5839" s="3" t="s">
        <v>215</v>
      </c>
      <c r="O5839" s="3" t="s">
        <v>215</v>
      </c>
      <c r="P5839" s="3" t="s">
        <v>215</v>
      </c>
      <c r="Q5839" s="3" t="s">
        <v>215</v>
      </c>
      <c r="R5839" s="3" t="s">
        <v>215</v>
      </c>
      <c r="S5839" s="3" t="s">
        <v>215</v>
      </c>
      <c r="T5839" s="3" t="s">
        <v>215</v>
      </c>
      <c r="U5839" s="3" t="s">
        <v>215</v>
      </c>
      <c r="V5839" s="3" t="s">
        <v>215</v>
      </c>
      <c r="W5839" s="3" t="s">
        <v>215</v>
      </c>
      <c r="X5839" s="3" t="s">
        <v>215</v>
      </c>
      <c r="Y5839" s="3" t="s">
        <v>215</v>
      </c>
      <c r="Z5839" s="3" t="s">
        <v>215</v>
      </c>
      <c r="AA5839" s="3" t="s">
        <v>215</v>
      </c>
      <c r="AB5839" s="3" t="s">
        <v>215</v>
      </c>
      <c r="AC5839" s="3" t="s">
        <v>215</v>
      </c>
      <c r="AD5839" s="3">
        <v>-1.7999999999999999E-2</v>
      </c>
      <c r="AE5839" s="3">
        <v>-2.5999999999999999E-2</v>
      </c>
      <c r="AF5839" s="3">
        <v>-2.1000000000000001E-2</v>
      </c>
      <c r="AG5839" s="3">
        <v>-3.0000000000000001E-3</v>
      </c>
      <c r="AH5839" s="3">
        <v>-8.0000000000000002E-3</v>
      </c>
      <c r="AI5839" s="3">
        <v>3.0000000000000001E-3</v>
      </c>
      <c r="AJ5839" s="3" t="s">
        <v>355</v>
      </c>
      <c r="AK5839" s="3">
        <v>-4.0000000000000001E-3</v>
      </c>
      <c r="AL5839" s="3">
        <v>-3.0000000000000001E-3</v>
      </c>
      <c r="AM5839" s="3">
        <v>-2E-3</v>
      </c>
      <c r="AN5839" s="3">
        <v>-2E-3</v>
      </c>
      <c r="AO5839" s="3">
        <v>3.0000000000000001E-3</v>
      </c>
      <c r="AP5839" s="3">
        <v>2E-3</v>
      </c>
      <c r="AQ5839" s="3">
        <v>2E-3</v>
      </c>
      <c r="AR5839" s="3">
        <v>8.9999999999999993E-3</v>
      </c>
      <c r="AS5839" s="3">
        <v>1.4E-2</v>
      </c>
      <c r="AT5839" s="3">
        <v>0.01</v>
      </c>
      <c r="AU5839" s="3">
        <v>-8.9999999999999993E-3</v>
      </c>
      <c r="AV5839" s="3">
        <v>-0.01</v>
      </c>
      <c r="AW5839" s="3">
        <v>-2E-3</v>
      </c>
      <c r="AX5839" s="3">
        <v>-2E-3</v>
      </c>
      <c r="AY5839" s="3">
        <v>2E-3</v>
      </c>
      <c r="AZ5839" s="3">
        <v>2E-3</v>
      </c>
      <c r="BA5839">
        <v>2E-3</v>
      </c>
      <c r="BB5839">
        <v>2016</v>
      </c>
    </row>
    <row r="5840" spans="1:54" hidden="1" x14ac:dyDescent="0.2">
      <c r="A5840">
        <v>565</v>
      </c>
      <c r="B5840" t="s">
        <v>426</v>
      </c>
      <c r="C5840" t="s">
        <v>251</v>
      </c>
      <c r="D5840" t="s">
        <v>90</v>
      </c>
      <c r="E5840" t="s">
        <v>250</v>
      </c>
      <c r="F5840" t="s">
        <v>249</v>
      </c>
      <c r="G5840" t="s">
        <v>217</v>
      </c>
      <c r="I5840" t="s">
        <v>248</v>
      </c>
      <c r="J5840" s="3" t="s">
        <v>215</v>
      </c>
      <c r="K5840" s="3" t="s">
        <v>215</v>
      </c>
      <c r="L5840" s="3" t="s">
        <v>215</v>
      </c>
      <c r="M5840" s="3" t="s">
        <v>215</v>
      </c>
      <c r="N5840" s="3" t="s">
        <v>215</v>
      </c>
      <c r="O5840" s="3" t="s">
        <v>215</v>
      </c>
      <c r="P5840" s="3" t="s">
        <v>215</v>
      </c>
      <c r="Q5840" s="3" t="s">
        <v>215</v>
      </c>
      <c r="R5840" s="3" t="s">
        <v>215</v>
      </c>
      <c r="S5840" s="3" t="s">
        <v>215</v>
      </c>
      <c r="T5840" s="3" t="s">
        <v>215</v>
      </c>
      <c r="U5840" s="3" t="s">
        <v>215</v>
      </c>
      <c r="V5840" s="3" t="s">
        <v>215</v>
      </c>
      <c r="W5840" s="3" t="s">
        <v>215</v>
      </c>
      <c r="X5840" s="3" t="s">
        <v>215</v>
      </c>
      <c r="Y5840" s="3" t="s">
        <v>215</v>
      </c>
      <c r="Z5840" s="3" t="s">
        <v>215</v>
      </c>
      <c r="AA5840" s="3" t="s">
        <v>215</v>
      </c>
      <c r="AB5840" s="3" t="s">
        <v>215</v>
      </c>
      <c r="AC5840" s="3" t="s">
        <v>215</v>
      </c>
      <c r="AD5840" s="3">
        <v>-12.294</v>
      </c>
      <c r="AE5840" s="3">
        <v>-16.5</v>
      </c>
      <c r="AF5840" s="3">
        <v>-12.794</v>
      </c>
      <c r="AG5840" s="3">
        <v>-2.1579999999999999</v>
      </c>
      <c r="AH5840" s="3">
        <v>-4.6280000000000001</v>
      </c>
      <c r="AI5840" s="3">
        <v>1.5569999999999999</v>
      </c>
      <c r="AJ5840" s="3">
        <v>0.13900000000000001</v>
      </c>
      <c r="AK5840" s="3">
        <v>-2.0920000000000001</v>
      </c>
      <c r="AL5840" s="3">
        <v>-1.726</v>
      </c>
      <c r="AM5840" s="3">
        <v>-0.86</v>
      </c>
      <c r="AN5840" s="3">
        <v>-0.97799999999999998</v>
      </c>
      <c r="AO5840" s="3">
        <v>1.2549999999999999</v>
      </c>
      <c r="AP5840" s="3">
        <v>1.0049999999999999</v>
      </c>
      <c r="AQ5840" s="3">
        <v>0.73399999999999999</v>
      </c>
      <c r="AR5840" s="3">
        <v>3.5590000000000002</v>
      </c>
      <c r="AS5840" s="3">
        <v>4.8479999999999999</v>
      </c>
      <c r="AT5840" s="3">
        <v>3.3239999999999998</v>
      </c>
      <c r="AU5840" s="3">
        <v>-3.0259999999999998</v>
      </c>
      <c r="AV5840" s="3">
        <v>-3.1659999999999999</v>
      </c>
      <c r="AW5840" s="3">
        <v>-0.505</v>
      </c>
      <c r="AX5840" s="3">
        <v>-0.54</v>
      </c>
      <c r="AY5840" s="3">
        <v>0.51900000000000002</v>
      </c>
      <c r="AZ5840" s="3">
        <v>0.59599999999999997</v>
      </c>
      <c r="BA5840">
        <v>0.44400000000000001</v>
      </c>
      <c r="BB5840">
        <v>2016</v>
      </c>
    </row>
    <row r="5841" spans="1:54" hidden="1" x14ac:dyDescent="0.2">
      <c r="A5841">
        <v>565</v>
      </c>
      <c r="B5841" t="s">
        <v>426</v>
      </c>
      <c r="C5841" t="s">
        <v>247</v>
      </c>
      <c r="D5841" t="s">
        <v>90</v>
      </c>
      <c r="E5841" t="s">
        <v>245</v>
      </c>
      <c r="F5841" t="s">
        <v>244</v>
      </c>
      <c r="G5841" t="s">
        <v>225</v>
      </c>
      <c r="H5841" t="s">
        <v>222</v>
      </c>
    </row>
    <row r="5842" spans="1:54" hidden="1" x14ac:dyDescent="0.2">
      <c r="A5842">
        <v>565</v>
      </c>
      <c r="B5842" t="s">
        <v>426</v>
      </c>
      <c r="C5842" t="s">
        <v>246</v>
      </c>
      <c r="D5842" t="s">
        <v>90</v>
      </c>
      <c r="E5842" t="s">
        <v>245</v>
      </c>
      <c r="F5842" t="s">
        <v>244</v>
      </c>
      <c r="G5842" t="s">
        <v>243</v>
      </c>
    </row>
    <row r="5843" spans="1:54" hidden="1" x14ac:dyDescent="0.2">
      <c r="A5843">
        <v>565</v>
      </c>
      <c r="B5843" t="s">
        <v>426</v>
      </c>
      <c r="C5843" t="s">
        <v>242</v>
      </c>
      <c r="D5843" t="s">
        <v>90</v>
      </c>
      <c r="E5843" t="s">
        <v>240</v>
      </c>
      <c r="F5843" t="s">
        <v>239</v>
      </c>
      <c r="G5843" t="s">
        <v>225</v>
      </c>
      <c r="H5843" t="s">
        <v>222</v>
      </c>
    </row>
    <row r="5844" spans="1:54" hidden="1" x14ac:dyDescent="0.2">
      <c r="A5844">
        <v>565</v>
      </c>
      <c r="B5844" t="s">
        <v>426</v>
      </c>
      <c r="C5844" t="s">
        <v>241</v>
      </c>
      <c r="D5844" t="s">
        <v>90</v>
      </c>
      <c r="E5844" t="s">
        <v>240</v>
      </c>
      <c r="F5844" t="s">
        <v>239</v>
      </c>
      <c r="G5844" t="s">
        <v>217</v>
      </c>
    </row>
    <row r="5845" spans="1:54" hidden="1" x14ac:dyDescent="0.2">
      <c r="A5845">
        <v>565</v>
      </c>
      <c r="B5845" t="s">
        <v>426</v>
      </c>
      <c r="C5845" t="s">
        <v>237</v>
      </c>
      <c r="D5845" t="s">
        <v>90</v>
      </c>
      <c r="E5845" t="s">
        <v>235</v>
      </c>
      <c r="F5845" t="s">
        <v>234</v>
      </c>
      <c r="G5845" t="s">
        <v>225</v>
      </c>
      <c r="H5845" t="s">
        <v>222</v>
      </c>
    </row>
    <row r="5846" spans="1:54" hidden="1" x14ac:dyDescent="0.2">
      <c r="A5846">
        <v>565</v>
      </c>
      <c r="B5846" t="s">
        <v>426</v>
      </c>
      <c r="C5846" t="s">
        <v>236</v>
      </c>
      <c r="D5846" t="s">
        <v>90</v>
      </c>
      <c r="E5846" t="s">
        <v>235</v>
      </c>
      <c r="F5846" t="s">
        <v>234</v>
      </c>
      <c r="G5846" t="s">
        <v>217</v>
      </c>
    </row>
    <row r="5847" spans="1:54" hidden="1" x14ac:dyDescent="0.2">
      <c r="A5847">
        <v>565</v>
      </c>
      <c r="B5847" t="s">
        <v>426</v>
      </c>
      <c r="C5847" t="s">
        <v>233</v>
      </c>
      <c r="D5847" t="s">
        <v>90</v>
      </c>
      <c r="E5847" t="s">
        <v>231</v>
      </c>
      <c r="F5847" t="s">
        <v>230</v>
      </c>
      <c r="G5847" t="s">
        <v>225</v>
      </c>
      <c r="H5847" t="s">
        <v>222</v>
      </c>
    </row>
    <row r="5848" spans="1:54" hidden="1" x14ac:dyDescent="0.2">
      <c r="A5848">
        <v>565</v>
      </c>
      <c r="B5848" t="s">
        <v>426</v>
      </c>
      <c r="C5848" t="s">
        <v>232</v>
      </c>
      <c r="D5848" t="s">
        <v>90</v>
      </c>
      <c r="E5848" t="s">
        <v>231</v>
      </c>
      <c r="F5848" t="s">
        <v>230</v>
      </c>
      <c r="G5848" t="s">
        <v>217</v>
      </c>
    </row>
    <row r="5849" spans="1:54" hidden="1" x14ac:dyDescent="0.2">
      <c r="A5849">
        <v>565</v>
      </c>
      <c r="B5849" t="s">
        <v>426</v>
      </c>
      <c r="C5849" t="s">
        <v>228</v>
      </c>
      <c r="D5849" t="s">
        <v>90</v>
      </c>
      <c r="E5849" t="s">
        <v>227</v>
      </c>
      <c r="F5849" t="s">
        <v>226</v>
      </c>
      <c r="G5849" t="s">
        <v>225</v>
      </c>
      <c r="H5849" t="s">
        <v>222</v>
      </c>
      <c r="I5849" t="s">
        <v>1554</v>
      </c>
      <c r="J5849" s="3" t="s">
        <v>215</v>
      </c>
      <c r="K5849" s="3" t="s">
        <v>215</v>
      </c>
      <c r="L5849" s="3" t="s">
        <v>215</v>
      </c>
      <c r="M5849" s="3" t="s">
        <v>215</v>
      </c>
      <c r="N5849" s="3" t="s">
        <v>215</v>
      </c>
      <c r="O5849" s="3" t="s">
        <v>215</v>
      </c>
      <c r="P5849" s="3" t="s">
        <v>215</v>
      </c>
      <c r="Q5849" s="3" t="s">
        <v>215</v>
      </c>
      <c r="R5849" s="3" t="s">
        <v>215</v>
      </c>
      <c r="S5849" s="3" t="s">
        <v>215</v>
      </c>
      <c r="T5849" s="3" t="s">
        <v>215</v>
      </c>
      <c r="U5849" s="3" t="s">
        <v>215</v>
      </c>
      <c r="V5849" s="3" t="s">
        <v>215</v>
      </c>
      <c r="W5849" s="3" t="s">
        <v>215</v>
      </c>
      <c r="X5849" s="3" t="s">
        <v>215</v>
      </c>
      <c r="Y5849" s="3" t="s">
        <v>215</v>
      </c>
      <c r="Z5849" s="3" t="s">
        <v>215</v>
      </c>
      <c r="AA5849" s="3" t="s">
        <v>215</v>
      </c>
      <c r="AB5849" s="3" t="s">
        <v>215</v>
      </c>
      <c r="AC5849" s="3" t="s">
        <v>215</v>
      </c>
      <c r="AD5849" s="3">
        <v>0.14799999999999999</v>
      </c>
      <c r="AE5849" s="3">
        <v>0.158</v>
      </c>
      <c r="AF5849" s="3">
        <v>0.16200000000000001</v>
      </c>
      <c r="AG5849" s="3">
        <v>0.158</v>
      </c>
      <c r="AH5849" s="3">
        <v>0.17299999999999999</v>
      </c>
      <c r="AI5849" s="3">
        <v>0.191</v>
      </c>
      <c r="AJ5849" s="3">
        <v>0.193</v>
      </c>
      <c r="AK5849" s="3">
        <v>0.19500000000000001</v>
      </c>
      <c r="AL5849" s="3">
        <v>0.19700000000000001</v>
      </c>
      <c r="AM5849" s="3">
        <v>0.187</v>
      </c>
      <c r="AN5849" s="3">
        <v>0.183</v>
      </c>
      <c r="AO5849" s="3">
        <v>0.2</v>
      </c>
      <c r="AP5849" s="3">
        <v>0.215</v>
      </c>
      <c r="AQ5849" s="3">
        <v>0.22800000000000001</v>
      </c>
      <c r="AR5849" s="3">
        <v>0.246</v>
      </c>
      <c r="AS5849" s="3">
        <v>0.29799999999999999</v>
      </c>
      <c r="AT5849" s="3">
        <v>0.308</v>
      </c>
      <c r="AU5849" s="3">
        <v>0.312</v>
      </c>
      <c r="AV5849" s="3">
        <v>0.32100000000000001</v>
      </c>
      <c r="AW5849" s="3">
        <v>0.34100000000000003</v>
      </c>
      <c r="AX5849" s="3">
        <v>0.35499999999999998</v>
      </c>
      <c r="AY5849" s="3">
        <v>0.36899999999999999</v>
      </c>
      <c r="AZ5849" s="3">
        <v>0.38400000000000001</v>
      </c>
      <c r="BA5849">
        <v>0.39900000000000002</v>
      </c>
      <c r="BB5849">
        <v>2016</v>
      </c>
    </row>
    <row r="5850" spans="1:54" hidden="1" x14ac:dyDescent="0.2">
      <c r="A5850">
        <v>565</v>
      </c>
      <c r="B5850" t="s">
        <v>426</v>
      </c>
      <c r="C5850" t="s">
        <v>224</v>
      </c>
      <c r="D5850" t="s">
        <v>90</v>
      </c>
      <c r="E5850" t="s">
        <v>219</v>
      </c>
      <c r="F5850" t="s">
        <v>218</v>
      </c>
      <c r="G5850" t="s">
        <v>223</v>
      </c>
      <c r="H5850" t="s">
        <v>222</v>
      </c>
      <c r="I5850" t="s">
        <v>1555</v>
      </c>
      <c r="J5850" s="3" t="s">
        <v>215</v>
      </c>
      <c r="K5850" s="3" t="s">
        <v>215</v>
      </c>
      <c r="L5850" s="3" t="s">
        <v>215</v>
      </c>
      <c r="M5850" s="3" t="s">
        <v>215</v>
      </c>
      <c r="N5850" s="3" t="s">
        <v>215</v>
      </c>
      <c r="O5850" s="3" t="s">
        <v>215</v>
      </c>
      <c r="P5850" s="3" t="s">
        <v>215</v>
      </c>
      <c r="Q5850" s="3" t="s">
        <v>215</v>
      </c>
      <c r="R5850" s="3" t="s">
        <v>215</v>
      </c>
      <c r="S5850" s="3" t="s">
        <v>215</v>
      </c>
      <c r="T5850" s="3" t="s">
        <v>215</v>
      </c>
      <c r="U5850" s="3" t="s">
        <v>215</v>
      </c>
      <c r="V5850" s="3" t="s">
        <v>215</v>
      </c>
      <c r="W5850" s="3" t="s">
        <v>215</v>
      </c>
      <c r="X5850" s="3" t="s">
        <v>215</v>
      </c>
      <c r="Y5850" s="3" t="s">
        <v>215</v>
      </c>
      <c r="Z5850" s="3" t="s">
        <v>215</v>
      </c>
      <c r="AA5850" s="3" t="s">
        <v>215</v>
      </c>
      <c r="AB5850" s="3" t="s">
        <v>215</v>
      </c>
      <c r="AC5850" s="3" t="s">
        <v>215</v>
      </c>
      <c r="AD5850" s="3">
        <v>-6.9000000000000006E-2</v>
      </c>
      <c r="AE5850" s="3">
        <v>-5.0999999999999997E-2</v>
      </c>
      <c r="AF5850" s="3">
        <v>-4.1000000000000002E-2</v>
      </c>
      <c r="AG5850" s="3">
        <v>-3.4000000000000002E-2</v>
      </c>
      <c r="AH5850" s="3">
        <v>-4.8000000000000001E-2</v>
      </c>
      <c r="AI5850" s="3">
        <v>-4.1000000000000002E-2</v>
      </c>
      <c r="AJ5850" s="3">
        <v>-5.0999999999999997E-2</v>
      </c>
      <c r="AK5850" s="3">
        <v>-3.6999999999999998E-2</v>
      </c>
      <c r="AL5850" s="3">
        <v>-4.4999999999999998E-2</v>
      </c>
      <c r="AM5850" s="3">
        <v>-1.9E-2</v>
      </c>
      <c r="AN5850" s="3">
        <v>-1.7000000000000001E-2</v>
      </c>
      <c r="AO5850" s="3">
        <v>-2.4E-2</v>
      </c>
      <c r="AP5850" s="3">
        <v>-2.4E-2</v>
      </c>
      <c r="AQ5850" s="3">
        <v>-2.7E-2</v>
      </c>
      <c r="AR5850" s="3">
        <v>-3.6999999999999998E-2</v>
      </c>
      <c r="AS5850" s="3">
        <v>-2.3E-2</v>
      </c>
      <c r="AT5850" s="3">
        <v>-3.2000000000000001E-2</v>
      </c>
      <c r="AU5850" s="3">
        <v>-4.2000000000000003E-2</v>
      </c>
      <c r="AV5850" s="3">
        <v>-4.2999999999999997E-2</v>
      </c>
      <c r="AW5850" s="3">
        <v>-4.7E-2</v>
      </c>
      <c r="AX5850" s="3">
        <v>-4.7E-2</v>
      </c>
      <c r="AY5850" s="3">
        <v>-4.9000000000000002E-2</v>
      </c>
      <c r="AZ5850" s="3">
        <v>-5.0999999999999997E-2</v>
      </c>
      <c r="BA5850">
        <v>-5.3999999999999999E-2</v>
      </c>
      <c r="BB5850">
        <v>2016</v>
      </c>
    </row>
    <row r="5851" spans="1:54" hidden="1" x14ac:dyDescent="0.2">
      <c r="A5851">
        <v>565</v>
      </c>
      <c r="B5851" t="s">
        <v>426</v>
      </c>
      <c r="C5851" t="s">
        <v>220</v>
      </c>
      <c r="D5851" t="s">
        <v>90</v>
      </c>
      <c r="E5851" t="s">
        <v>219</v>
      </c>
      <c r="F5851" t="s">
        <v>218</v>
      </c>
      <c r="G5851" t="s">
        <v>217</v>
      </c>
      <c r="I5851" t="s">
        <v>216</v>
      </c>
      <c r="J5851" s="3" t="s">
        <v>215</v>
      </c>
      <c r="K5851" s="3" t="s">
        <v>215</v>
      </c>
      <c r="L5851" s="3" t="s">
        <v>215</v>
      </c>
      <c r="M5851" s="3" t="s">
        <v>215</v>
      </c>
      <c r="N5851" s="3" t="s">
        <v>215</v>
      </c>
      <c r="O5851" s="3" t="s">
        <v>215</v>
      </c>
      <c r="P5851" s="3" t="s">
        <v>215</v>
      </c>
      <c r="Q5851" s="3" t="s">
        <v>215</v>
      </c>
      <c r="R5851" s="3" t="s">
        <v>215</v>
      </c>
      <c r="S5851" s="3" t="s">
        <v>215</v>
      </c>
      <c r="T5851" s="3" t="s">
        <v>215</v>
      </c>
      <c r="U5851" s="3" t="s">
        <v>215</v>
      </c>
      <c r="V5851" s="3" t="s">
        <v>215</v>
      </c>
      <c r="W5851" s="3" t="s">
        <v>215</v>
      </c>
      <c r="X5851" s="3" t="s">
        <v>215</v>
      </c>
      <c r="Y5851" s="3" t="s">
        <v>215</v>
      </c>
      <c r="Z5851" s="3" t="s">
        <v>215</v>
      </c>
      <c r="AA5851" s="3" t="s">
        <v>215</v>
      </c>
      <c r="AB5851" s="3" t="s">
        <v>215</v>
      </c>
      <c r="AC5851" s="3" t="s">
        <v>215</v>
      </c>
      <c r="AD5851" s="3">
        <v>-46.819000000000003</v>
      </c>
      <c r="AE5851" s="3">
        <v>-31.99</v>
      </c>
      <c r="AF5851" s="3">
        <v>-25.309000000000001</v>
      </c>
      <c r="AG5851" s="3">
        <v>-21.225000000000001</v>
      </c>
      <c r="AH5851" s="3">
        <v>-27.648</v>
      </c>
      <c r="AI5851" s="3">
        <v>-21.196999999999999</v>
      </c>
      <c r="AJ5851" s="3">
        <v>-26.669</v>
      </c>
      <c r="AK5851" s="3">
        <v>-19.242999999999999</v>
      </c>
      <c r="AL5851" s="3">
        <v>-22.855</v>
      </c>
      <c r="AM5851" s="3">
        <v>-9.9309999999999992</v>
      </c>
      <c r="AN5851" s="3">
        <v>-9.0069999999999997</v>
      </c>
      <c r="AO5851" s="3">
        <v>-11.807</v>
      </c>
      <c r="AP5851" s="3">
        <v>-11.156000000000001</v>
      </c>
      <c r="AQ5851" s="3">
        <v>-11.632</v>
      </c>
      <c r="AR5851" s="3">
        <v>-14.959</v>
      </c>
      <c r="AS5851" s="3">
        <v>-7.7489999999999997</v>
      </c>
      <c r="AT5851" s="3">
        <v>-10.425000000000001</v>
      </c>
      <c r="AU5851" s="3">
        <v>-13.554</v>
      </c>
      <c r="AV5851" s="3">
        <v>-13.385999999999999</v>
      </c>
      <c r="AW5851" s="3">
        <v>-13.815</v>
      </c>
      <c r="AX5851" s="3">
        <v>-13.177</v>
      </c>
      <c r="AY5851" s="3">
        <v>-13.217000000000001</v>
      </c>
      <c r="AZ5851" s="3">
        <v>-13.284000000000001</v>
      </c>
      <c r="BA5851">
        <v>-13.42</v>
      </c>
      <c r="BB5851">
        <v>2016</v>
      </c>
    </row>
    <row r="5852" spans="1:54" x14ac:dyDescent="0.2">
      <c r="A5852">
        <v>283</v>
      </c>
      <c r="B5852" t="s">
        <v>425</v>
      </c>
      <c r="C5852" t="s">
        <v>352</v>
      </c>
      <c r="D5852" t="s">
        <v>191</v>
      </c>
      <c r="E5852" t="s">
        <v>349</v>
      </c>
      <c r="F5852" t="s">
        <v>351</v>
      </c>
      <c r="G5852" t="s">
        <v>225</v>
      </c>
      <c r="H5852" t="s">
        <v>222</v>
      </c>
      <c r="I5852" t="s">
        <v>1556</v>
      </c>
      <c r="J5852" s="3">
        <v>7.2329999999999997</v>
      </c>
      <c r="K5852" s="3">
        <v>7.899</v>
      </c>
      <c r="L5852" s="3">
        <v>8.3209999999999997</v>
      </c>
      <c r="M5852" s="3">
        <v>7.9480000000000004</v>
      </c>
      <c r="N5852" s="3">
        <v>8.1630000000000003</v>
      </c>
      <c r="O5852" s="3">
        <v>8.5660000000000007</v>
      </c>
      <c r="P5852" s="3">
        <v>8.8719999999999999</v>
      </c>
      <c r="Q5852" s="3">
        <v>8.7119999999999997</v>
      </c>
      <c r="R5852" s="3">
        <v>7.5460000000000003</v>
      </c>
      <c r="S5852" s="3">
        <v>7.6639999999999997</v>
      </c>
      <c r="T5852" s="3">
        <v>8.2850000000000001</v>
      </c>
      <c r="U5852" s="3">
        <v>9.0649999999999995</v>
      </c>
      <c r="V5852" s="3">
        <v>9.8079999999999998</v>
      </c>
      <c r="W5852" s="3">
        <v>10.343999999999999</v>
      </c>
      <c r="X5852" s="3">
        <v>10.638</v>
      </c>
      <c r="Y5852" s="3">
        <v>10.824999999999999</v>
      </c>
      <c r="Z5852" s="3">
        <v>11.622999999999999</v>
      </c>
      <c r="AA5852" s="3">
        <v>12.374000000000001</v>
      </c>
      <c r="AB5852" s="3">
        <v>13.282999999999999</v>
      </c>
      <c r="AC5852" s="3">
        <v>13.801</v>
      </c>
      <c r="AD5852" s="3">
        <v>14.177</v>
      </c>
      <c r="AE5852" s="3">
        <v>14.257</v>
      </c>
      <c r="AF5852" s="3">
        <v>14.576000000000001</v>
      </c>
      <c r="AG5852" s="3">
        <v>15.191000000000001</v>
      </c>
      <c r="AH5852" s="3">
        <v>16.332000000000001</v>
      </c>
      <c r="AI5852" s="3">
        <v>17.506</v>
      </c>
      <c r="AJ5852" s="3">
        <v>18.998999999999999</v>
      </c>
      <c r="AK5852" s="3">
        <v>21.300999999999998</v>
      </c>
      <c r="AL5852" s="3">
        <v>23.14</v>
      </c>
      <c r="AM5852" s="3">
        <v>23.512</v>
      </c>
      <c r="AN5852" s="3">
        <v>24.864999999999998</v>
      </c>
      <c r="AO5852" s="3">
        <v>27.800999999999998</v>
      </c>
      <c r="AP5852" s="3">
        <v>30.369</v>
      </c>
      <c r="AQ5852" s="3">
        <v>32.383000000000003</v>
      </c>
      <c r="AR5852" s="3">
        <v>34.338000000000001</v>
      </c>
      <c r="AS5852" s="3">
        <v>36.322000000000003</v>
      </c>
      <c r="AT5852" s="3">
        <v>38.134</v>
      </c>
      <c r="AU5852" s="3">
        <v>40.177</v>
      </c>
      <c r="AV5852" s="3">
        <v>42.427</v>
      </c>
      <c r="AW5852" s="3">
        <v>44.887999999999998</v>
      </c>
      <c r="AX5852" s="3">
        <v>47.401000000000003</v>
      </c>
      <c r="AY5852" s="3">
        <v>50.008000000000003</v>
      </c>
      <c r="AZ5852" s="3">
        <v>52.759</v>
      </c>
      <c r="BA5852">
        <v>55.661000000000001</v>
      </c>
      <c r="BB5852">
        <v>2017</v>
      </c>
    </row>
    <row r="5853" spans="1:54" hidden="1" x14ac:dyDescent="0.2">
      <c r="A5853">
        <v>283</v>
      </c>
      <c r="B5853" t="s">
        <v>425</v>
      </c>
      <c r="C5853" t="s">
        <v>350</v>
      </c>
      <c r="D5853" t="s">
        <v>191</v>
      </c>
      <c r="E5853" t="s">
        <v>349</v>
      </c>
      <c r="F5853" t="s">
        <v>348</v>
      </c>
      <c r="G5853" t="s">
        <v>275</v>
      </c>
      <c r="I5853" t="s">
        <v>347</v>
      </c>
      <c r="J5853" s="3">
        <v>4.5</v>
      </c>
      <c r="K5853" s="3">
        <v>9.2070000000000007</v>
      </c>
      <c r="L5853" s="3">
        <v>5.3479999999999999</v>
      </c>
      <c r="M5853" s="3">
        <v>-4.4909999999999997</v>
      </c>
      <c r="N5853" s="3">
        <v>2.7090000000000001</v>
      </c>
      <c r="O5853" s="3">
        <v>4.9420000000000002</v>
      </c>
      <c r="P5853" s="3">
        <v>3.5680000000000001</v>
      </c>
      <c r="Q5853" s="3">
        <v>-1.8089999999999999</v>
      </c>
      <c r="R5853" s="3">
        <v>-13.38</v>
      </c>
      <c r="S5853" s="3">
        <v>1.5620000000000001</v>
      </c>
      <c r="T5853" s="3">
        <v>8.0990000000000002</v>
      </c>
      <c r="U5853" s="3">
        <v>9.4179999999999993</v>
      </c>
      <c r="V5853" s="3">
        <v>8.2029999999999994</v>
      </c>
      <c r="W5853" s="3">
        <v>5.4560000000000004</v>
      </c>
      <c r="X5853" s="3">
        <v>2.8490000000000002</v>
      </c>
      <c r="Y5853" s="3">
        <v>1.752</v>
      </c>
      <c r="Z5853" s="3">
        <v>7.3710000000000004</v>
      </c>
      <c r="AA5853" s="3">
        <v>6.4669999999999996</v>
      </c>
      <c r="AB5853" s="3">
        <v>7.3419999999999996</v>
      </c>
      <c r="AC5853" s="3">
        <v>3.9</v>
      </c>
      <c r="AD5853" s="3">
        <v>2.7229999999999999</v>
      </c>
      <c r="AE5853" s="3">
        <v>0.56699999999999995</v>
      </c>
      <c r="AF5853" s="3">
        <v>2.238</v>
      </c>
      <c r="AG5853" s="3">
        <v>4.2210000000000001</v>
      </c>
      <c r="AH5853" s="3">
        <v>7.51</v>
      </c>
      <c r="AI5853" s="3">
        <v>7.1870000000000003</v>
      </c>
      <c r="AJ5853" s="3">
        <v>8.532</v>
      </c>
      <c r="AK5853" s="3">
        <v>12.115</v>
      </c>
      <c r="AL5853" s="3">
        <v>8.6300000000000008</v>
      </c>
      <c r="AM5853" s="3">
        <v>1.61</v>
      </c>
      <c r="AN5853" s="3">
        <v>5.7549999999999999</v>
      </c>
      <c r="AO5853" s="3">
        <v>11.808</v>
      </c>
      <c r="AP5853" s="3">
        <v>9.2370000000000001</v>
      </c>
      <c r="AQ5853" s="3">
        <v>6.63</v>
      </c>
      <c r="AR5853" s="3">
        <v>6.0369999999999999</v>
      </c>
      <c r="AS5853" s="3">
        <v>5.78</v>
      </c>
      <c r="AT5853" s="3">
        <v>4.9889999999999999</v>
      </c>
      <c r="AU5853" s="3">
        <v>5.3570000000000002</v>
      </c>
      <c r="AV5853" s="3">
        <v>5.6</v>
      </c>
      <c r="AW5853" s="3">
        <v>5.8</v>
      </c>
      <c r="AX5853" s="3">
        <v>5.6</v>
      </c>
      <c r="AY5853" s="3">
        <v>5.5</v>
      </c>
      <c r="AZ5853" s="3">
        <v>5.5</v>
      </c>
      <c r="BA5853">
        <v>5.5</v>
      </c>
      <c r="BB5853">
        <v>2017</v>
      </c>
    </row>
    <row r="5854" spans="1:54" hidden="1" x14ac:dyDescent="0.2">
      <c r="A5854">
        <v>283</v>
      </c>
      <c r="B5854" t="s">
        <v>425</v>
      </c>
      <c r="C5854" t="s">
        <v>346</v>
      </c>
      <c r="D5854" t="s">
        <v>191</v>
      </c>
      <c r="E5854" t="s">
        <v>342</v>
      </c>
      <c r="F5854" t="s">
        <v>345</v>
      </c>
      <c r="G5854" t="s">
        <v>225</v>
      </c>
      <c r="H5854" t="s">
        <v>222</v>
      </c>
      <c r="I5854" t="s">
        <v>1556</v>
      </c>
      <c r="J5854" s="3">
        <v>4.0389999999999997</v>
      </c>
      <c r="K5854" s="3">
        <v>4.5709999999999997</v>
      </c>
      <c r="L5854" s="3">
        <v>5.05</v>
      </c>
      <c r="M5854" s="3">
        <v>5.1849999999999996</v>
      </c>
      <c r="N5854" s="3">
        <v>5.4119999999999999</v>
      </c>
      <c r="O5854" s="3">
        <v>5.726</v>
      </c>
      <c r="P5854" s="3">
        <v>5.95</v>
      </c>
      <c r="Q5854" s="3">
        <v>5.976</v>
      </c>
      <c r="R5854" s="3">
        <v>5.1669999999999998</v>
      </c>
      <c r="S5854" s="3">
        <v>5.181</v>
      </c>
      <c r="T5854" s="3">
        <v>5.6319999999999997</v>
      </c>
      <c r="U5854" s="3">
        <v>6.1929999999999996</v>
      </c>
      <c r="V5854" s="3">
        <v>7.04</v>
      </c>
      <c r="W5854" s="3">
        <v>7.6879999999999997</v>
      </c>
      <c r="X5854" s="3">
        <v>8.1980000000000004</v>
      </c>
      <c r="Y5854" s="3">
        <v>8.3800000000000008</v>
      </c>
      <c r="Z5854" s="3">
        <v>9.8810000000000002</v>
      </c>
      <c r="AA5854" s="3">
        <v>10.677</v>
      </c>
      <c r="AB5854" s="3">
        <v>11.574999999999999</v>
      </c>
      <c r="AC5854" s="3">
        <v>12.13</v>
      </c>
      <c r="AD5854" s="3">
        <v>12.304</v>
      </c>
      <c r="AE5854" s="3">
        <v>12.502000000000001</v>
      </c>
      <c r="AF5854" s="3">
        <v>12.994</v>
      </c>
      <c r="AG5854" s="3">
        <v>13.694000000000001</v>
      </c>
      <c r="AH5854" s="3">
        <v>15.013</v>
      </c>
      <c r="AI5854" s="3">
        <v>16.373999999999999</v>
      </c>
      <c r="AJ5854" s="3">
        <v>18.145</v>
      </c>
      <c r="AK5854" s="3">
        <v>21.85</v>
      </c>
      <c r="AL5854" s="3">
        <v>25.558</v>
      </c>
      <c r="AM5854" s="3">
        <v>27.712</v>
      </c>
      <c r="AN5854" s="3">
        <v>30.15</v>
      </c>
      <c r="AO5854" s="3">
        <v>35.837000000000003</v>
      </c>
      <c r="AP5854" s="3">
        <v>41.648000000000003</v>
      </c>
      <c r="AQ5854" s="3">
        <v>46.718000000000004</v>
      </c>
      <c r="AR5854" s="3">
        <v>51.228000000000002</v>
      </c>
      <c r="AS5854" s="3">
        <v>54.316000000000003</v>
      </c>
      <c r="AT5854" s="3">
        <v>57.820999999999998</v>
      </c>
      <c r="AU5854" s="3">
        <v>61.838000000000001</v>
      </c>
      <c r="AV5854" s="3">
        <v>66.710999999999999</v>
      </c>
      <c r="AW5854" s="3">
        <v>72.370999999999995</v>
      </c>
      <c r="AX5854" s="3">
        <v>78.149000000000001</v>
      </c>
      <c r="AY5854" s="3">
        <v>84.369</v>
      </c>
      <c r="AZ5854" s="3">
        <v>91.064999999999998</v>
      </c>
      <c r="BA5854">
        <v>98.328999999999994</v>
      </c>
      <c r="BB5854">
        <v>2017</v>
      </c>
    </row>
    <row r="5855" spans="1:54" hidden="1" x14ac:dyDescent="0.2">
      <c r="A5855">
        <v>283</v>
      </c>
      <c r="B5855" t="s">
        <v>425</v>
      </c>
      <c r="C5855" t="s">
        <v>344</v>
      </c>
      <c r="D5855" t="s">
        <v>191</v>
      </c>
      <c r="E5855" t="s">
        <v>342</v>
      </c>
      <c r="F5855" t="s">
        <v>343</v>
      </c>
      <c r="G5855" t="s">
        <v>223</v>
      </c>
      <c r="H5855" t="s">
        <v>222</v>
      </c>
      <c r="I5855" t="s">
        <v>310</v>
      </c>
      <c r="J5855" s="3">
        <v>4.0389999999999997</v>
      </c>
      <c r="K5855" s="3">
        <v>4.5709999999999997</v>
      </c>
      <c r="L5855" s="3">
        <v>5.05</v>
      </c>
      <c r="M5855" s="3">
        <v>5.1849999999999996</v>
      </c>
      <c r="N5855" s="3">
        <v>5.4119999999999999</v>
      </c>
      <c r="O5855" s="3">
        <v>5.726</v>
      </c>
      <c r="P5855" s="3">
        <v>5.95</v>
      </c>
      <c r="Q5855" s="3">
        <v>5.976</v>
      </c>
      <c r="R5855" s="3">
        <v>5.1669999999999998</v>
      </c>
      <c r="S5855" s="3">
        <v>5.181</v>
      </c>
      <c r="T5855" s="3">
        <v>5.6319999999999997</v>
      </c>
      <c r="U5855" s="3">
        <v>6.1929999999999996</v>
      </c>
      <c r="V5855" s="3">
        <v>7.04</v>
      </c>
      <c r="W5855" s="3">
        <v>7.6879999999999997</v>
      </c>
      <c r="X5855" s="3">
        <v>8.1980000000000004</v>
      </c>
      <c r="Y5855" s="3">
        <v>8.3800000000000008</v>
      </c>
      <c r="Z5855" s="3">
        <v>9.8810000000000002</v>
      </c>
      <c r="AA5855" s="3">
        <v>10.677</v>
      </c>
      <c r="AB5855" s="3">
        <v>11.574999999999999</v>
      </c>
      <c r="AC5855" s="3">
        <v>12.13</v>
      </c>
      <c r="AD5855" s="3">
        <v>12.304</v>
      </c>
      <c r="AE5855" s="3">
        <v>12.502000000000001</v>
      </c>
      <c r="AF5855" s="3">
        <v>12.994</v>
      </c>
      <c r="AG5855" s="3">
        <v>13.694000000000001</v>
      </c>
      <c r="AH5855" s="3">
        <v>15.013</v>
      </c>
      <c r="AI5855" s="3">
        <v>16.373999999999999</v>
      </c>
      <c r="AJ5855" s="3">
        <v>18.145</v>
      </c>
      <c r="AK5855" s="3">
        <v>21.85</v>
      </c>
      <c r="AL5855" s="3">
        <v>25.558</v>
      </c>
      <c r="AM5855" s="3">
        <v>27.712</v>
      </c>
      <c r="AN5855" s="3">
        <v>30.15</v>
      </c>
      <c r="AO5855" s="3">
        <v>35.837000000000003</v>
      </c>
      <c r="AP5855" s="3">
        <v>41.648000000000003</v>
      </c>
      <c r="AQ5855" s="3">
        <v>46.718000000000004</v>
      </c>
      <c r="AR5855" s="3">
        <v>51.228000000000002</v>
      </c>
      <c r="AS5855" s="3">
        <v>54.316000000000003</v>
      </c>
      <c r="AT5855" s="3">
        <v>57.820999999999998</v>
      </c>
      <c r="AU5855" s="3">
        <v>61.838000000000001</v>
      </c>
      <c r="AV5855" s="3">
        <v>66.710999999999999</v>
      </c>
      <c r="AW5855" s="3">
        <v>72.370999999999995</v>
      </c>
      <c r="AX5855" s="3">
        <v>78.149000000000001</v>
      </c>
      <c r="AY5855" s="3">
        <v>84.369</v>
      </c>
      <c r="AZ5855" s="3">
        <v>91.064999999999998</v>
      </c>
      <c r="BA5855">
        <v>98.328999999999994</v>
      </c>
      <c r="BB5855">
        <v>2017</v>
      </c>
    </row>
    <row r="5856" spans="1:54" hidden="1" x14ac:dyDescent="0.2">
      <c r="A5856">
        <v>283</v>
      </c>
      <c r="B5856" t="s">
        <v>425</v>
      </c>
      <c r="C5856" t="s">
        <v>213</v>
      </c>
      <c r="D5856" t="s">
        <v>191</v>
      </c>
      <c r="E5856" t="s">
        <v>342</v>
      </c>
      <c r="F5856" s="3" t="s">
        <v>341</v>
      </c>
      <c r="G5856" t="s">
        <v>323</v>
      </c>
      <c r="H5856" t="s">
        <v>222</v>
      </c>
      <c r="I5856" t="s">
        <v>310</v>
      </c>
      <c r="J5856">
        <v>7.3179999999999996</v>
      </c>
      <c r="K5856">
        <v>8.7379999999999995</v>
      </c>
      <c r="L5856">
        <v>9.7759999999999998</v>
      </c>
      <c r="M5856">
        <v>9.7059999999999995</v>
      </c>
      <c r="N5856">
        <v>10.323</v>
      </c>
      <c r="O5856">
        <v>11.18</v>
      </c>
      <c r="P5856">
        <v>11.811999999999999</v>
      </c>
      <c r="Q5856">
        <v>11.894</v>
      </c>
      <c r="R5856">
        <v>10.663</v>
      </c>
      <c r="S5856">
        <v>11.250999999999999</v>
      </c>
      <c r="T5856">
        <v>12.612</v>
      </c>
      <c r="U5856">
        <v>14.259</v>
      </c>
      <c r="V5856">
        <v>15.781000000000001</v>
      </c>
      <c r="W5856">
        <v>17.038</v>
      </c>
      <c r="X5856">
        <v>17.896000000000001</v>
      </c>
      <c r="Y5856">
        <v>18.588999999999999</v>
      </c>
      <c r="Z5856">
        <v>20.324000000000002</v>
      </c>
      <c r="AA5856">
        <v>22.009</v>
      </c>
      <c r="AB5856">
        <v>23.881</v>
      </c>
      <c r="AC5856">
        <v>25.192</v>
      </c>
      <c r="AD5856">
        <v>26.466999999999999</v>
      </c>
      <c r="AE5856">
        <v>27.224</v>
      </c>
      <c r="AF5856">
        <v>28.26</v>
      </c>
      <c r="AG5856">
        <v>30.04</v>
      </c>
      <c r="AH5856">
        <v>33.183999999999997</v>
      </c>
      <c r="AI5856">
        <v>36.713999999999999</v>
      </c>
      <c r="AJ5856">
        <v>41.07</v>
      </c>
      <c r="AK5856">
        <v>47.271000000000001</v>
      </c>
      <c r="AL5856">
        <v>52.357999999999997</v>
      </c>
      <c r="AM5856">
        <v>53.604999999999997</v>
      </c>
      <c r="AN5856">
        <v>57.383000000000003</v>
      </c>
      <c r="AO5856">
        <v>65.483000000000004</v>
      </c>
      <c r="AP5856">
        <v>72.849000000000004</v>
      </c>
      <c r="AQ5856">
        <v>78.933000000000007</v>
      </c>
      <c r="AR5856">
        <v>85.200999999999993</v>
      </c>
      <c r="AS5856">
        <v>91.102999999999994</v>
      </c>
      <c r="AT5856">
        <v>96.867999999999995</v>
      </c>
      <c r="AU5856">
        <v>103.893</v>
      </c>
      <c r="AV5856">
        <v>112.20399999999999</v>
      </c>
      <c r="AW5856">
        <v>121.286</v>
      </c>
      <c r="AX5856">
        <v>130.595</v>
      </c>
      <c r="AY5856">
        <v>140.40299999999999</v>
      </c>
      <c r="AZ5856">
        <v>150.66900000000001</v>
      </c>
      <c r="BA5856">
        <v>161.721</v>
      </c>
      <c r="BB5856">
        <v>2017</v>
      </c>
    </row>
    <row r="5857" spans="1:54" hidden="1" x14ac:dyDescent="0.2">
      <c r="A5857">
        <v>283</v>
      </c>
      <c r="B5857" t="s">
        <v>425</v>
      </c>
      <c r="C5857" t="s">
        <v>340</v>
      </c>
      <c r="D5857" t="s">
        <v>191</v>
      </c>
      <c r="E5857" t="s">
        <v>339</v>
      </c>
      <c r="F5857" t="s">
        <v>338</v>
      </c>
      <c r="G5857" t="s">
        <v>295</v>
      </c>
      <c r="I5857" t="s">
        <v>337</v>
      </c>
      <c r="J5857" s="3">
        <v>55.838000000000001</v>
      </c>
      <c r="K5857" s="3">
        <v>57.872</v>
      </c>
      <c r="L5857" s="3">
        <v>60.691000000000003</v>
      </c>
      <c r="M5857" s="3">
        <v>65.242000000000004</v>
      </c>
      <c r="N5857" s="3">
        <v>66.305000000000007</v>
      </c>
      <c r="O5857" s="3">
        <v>66.840999999999994</v>
      </c>
      <c r="P5857" s="3">
        <v>67.067999999999998</v>
      </c>
      <c r="Q5857" s="3">
        <v>68.602999999999994</v>
      </c>
      <c r="R5857" s="3">
        <v>68.47</v>
      </c>
      <c r="S5857" s="3">
        <v>67.596999999999994</v>
      </c>
      <c r="T5857" s="3">
        <v>67.978999999999999</v>
      </c>
      <c r="U5857" s="3">
        <v>68.314999999999998</v>
      </c>
      <c r="V5857" s="3">
        <v>71.771000000000001</v>
      </c>
      <c r="W5857" s="3">
        <v>74.322999999999993</v>
      </c>
      <c r="X5857" s="3">
        <v>77.058000000000007</v>
      </c>
      <c r="Y5857" s="3">
        <v>77.417000000000002</v>
      </c>
      <c r="Z5857" s="3">
        <v>85.016000000000005</v>
      </c>
      <c r="AA5857" s="3">
        <v>86.287000000000006</v>
      </c>
      <c r="AB5857" s="3">
        <v>87.147000000000006</v>
      </c>
      <c r="AC5857" s="3">
        <v>87.894999999999996</v>
      </c>
      <c r="AD5857" s="3">
        <v>86.792000000000002</v>
      </c>
      <c r="AE5857" s="3">
        <v>87.691000000000003</v>
      </c>
      <c r="AF5857" s="3">
        <v>89.149000000000001</v>
      </c>
      <c r="AG5857" s="3">
        <v>90.144000000000005</v>
      </c>
      <c r="AH5857" s="3">
        <v>91.926000000000002</v>
      </c>
      <c r="AI5857" s="3">
        <v>93.537000000000006</v>
      </c>
      <c r="AJ5857" s="3">
        <v>95.503</v>
      </c>
      <c r="AK5857" s="3">
        <v>102.578</v>
      </c>
      <c r="AL5857" s="3">
        <v>110.453</v>
      </c>
      <c r="AM5857" s="3">
        <v>117.863</v>
      </c>
      <c r="AN5857" s="3">
        <v>121.253</v>
      </c>
      <c r="AO5857" s="3">
        <v>128.904</v>
      </c>
      <c r="AP5857" s="3">
        <v>137.13800000000001</v>
      </c>
      <c r="AQ5857" s="3">
        <v>144.267</v>
      </c>
      <c r="AR5857" s="3">
        <v>149.18799999999999</v>
      </c>
      <c r="AS5857" s="3">
        <v>149.53800000000001</v>
      </c>
      <c r="AT5857" s="3">
        <v>151.624</v>
      </c>
      <c r="AU5857" s="3">
        <v>153.91499999999999</v>
      </c>
      <c r="AV5857" s="3">
        <v>157.23699999999999</v>
      </c>
      <c r="AW5857" s="3">
        <v>161.22800000000001</v>
      </c>
      <c r="AX5857" s="3">
        <v>164.86600000000001</v>
      </c>
      <c r="AY5857" s="3">
        <v>168.71</v>
      </c>
      <c r="AZ5857" s="3">
        <v>172.60599999999999</v>
      </c>
      <c r="BA5857">
        <v>176.65899999999999</v>
      </c>
      <c r="BB5857">
        <v>2017</v>
      </c>
    </row>
    <row r="5858" spans="1:54" hidden="1" x14ac:dyDescent="0.2">
      <c r="A5858">
        <v>283</v>
      </c>
      <c r="B5858" t="s">
        <v>425</v>
      </c>
      <c r="C5858" t="s">
        <v>336</v>
      </c>
      <c r="D5858" t="s">
        <v>191</v>
      </c>
      <c r="E5858" t="s">
        <v>333</v>
      </c>
      <c r="F5858" t="s">
        <v>335</v>
      </c>
      <c r="G5858" t="s">
        <v>225</v>
      </c>
      <c r="H5858" t="s">
        <v>322</v>
      </c>
      <c r="I5858" t="s">
        <v>330</v>
      </c>
      <c r="J5858" s="3">
        <v>3650.1640000000002</v>
      </c>
      <c r="K5858" s="3">
        <v>3891.43</v>
      </c>
      <c r="L5858" s="3">
        <v>4003.7779999999998</v>
      </c>
      <c r="M5858" s="3">
        <v>3736.569</v>
      </c>
      <c r="N5858" s="3">
        <v>3751.49</v>
      </c>
      <c r="O5858" s="3">
        <v>3849.866</v>
      </c>
      <c r="P5858" s="3">
        <v>3900.7809999999999</v>
      </c>
      <c r="Q5858" s="3">
        <v>3748.59</v>
      </c>
      <c r="R5858" s="3">
        <v>3178.8389999999999</v>
      </c>
      <c r="S5858" s="3">
        <v>3161.7660000000001</v>
      </c>
      <c r="T5858" s="3">
        <v>3348.4960000000001</v>
      </c>
      <c r="U5858" s="3">
        <v>3586.6280000000002</v>
      </c>
      <c r="V5858" s="3">
        <v>3799.527</v>
      </c>
      <c r="W5858" s="3">
        <v>3923.8220000000001</v>
      </c>
      <c r="X5858" s="3">
        <v>3952.9090000000001</v>
      </c>
      <c r="Y5858" s="3">
        <v>3940.61</v>
      </c>
      <c r="Z5858" s="3">
        <v>4145.2150000000001</v>
      </c>
      <c r="AA5858" s="3">
        <v>4324.0559999999996</v>
      </c>
      <c r="AB5858" s="3">
        <v>4547.9549999999999</v>
      </c>
      <c r="AC5858" s="3">
        <v>4630.9889999999996</v>
      </c>
      <c r="AD5858" s="3">
        <v>4662.2550000000001</v>
      </c>
      <c r="AE5858" s="3">
        <v>4595.643</v>
      </c>
      <c r="AF5858" s="3">
        <v>4606.3109999999997</v>
      </c>
      <c r="AG5858" s="3">
        <v>4708.21</v>
      </c>
      <c r="AH5858" s="3">
        <v>4966.0609999999997</v>
      </c>
      <c r="AI5858" s="3">
        <v>5224.0389999999998</v>
      </c>
      <c r="AJ5858" s="3">
        <v>5566.1279999999997</v>
      </c>
      <c r="AK5858" s="3">
        <v>6128.5209999999997</v>
      </c>
      <c r="AL5858" s="3">
        <v>6540.3119999999999</v>
      </c>
      <c r="AM5858" s="3">
        <v>6531.1019999999999</v>
      </c>
      <c r="AN5858" s="3">
        <v>6790.33</v>
      </c>
      <c r="AO5858" s="3">
        <v>7465.7420000000002</v>
      </c>
      <c r="AP5858" s="3">
        <v>8018.2420000000002</v>
      </c>
      <c r="AQ5858" s="3">
        <v>8409.4570000000003</v>
      </c>
      <c r="AR5858" s="3">
        <v>8774.6450000000004</v>
      </c>
      <c r="AS5858" s="3">
        <v>9136.7540000000008</v>
      </c>
      <c r="AT5858" s="3">
        <v>9446.0869999999995</v>
      </c>
      <c r="AU5858" s="3">
        <v>9803.7109999999993</v>
      </c>
      <c r="AV5858" s="3">
        <v>10201.744000000001</v>
      </c>
      <c r="AW5858" s="3">
        <v>10639.876</v>
      </c>
      <c r="AX5858" s="3">
        <v>11078.953</v>
      </c>
      <c r="AY5858" s="3">
        <v>11459.112999999999</v>
      </c>
      <c r="AZ5858" s="3">
        <v>11852.317999999999</v>
      </c>
      <c r="BA5858">
        <v>12259.014999999999</v>
      </c>
      <c r="BB5858">
        <v>2017</v>
      </c>
    </row>
    <row r="5859" spans="1:54" hidden="1" x14ac:dyDescent="0.2">
      <c r="A5859">
        <v>283</v>
      </c>
      <c r="B5859" t="s">
        <v>425</v>
      </c>
      <c r="C5859" t="s">
        <v>334</v>
      </c>
      <c r="D5859" t="s">
        <v>191</v>
      </c>
      <c r="E5859" t="s">
        <v>333</v>
      </c>
      <c r="F5859" t="s">
        <v>332</v>
      </c>
      <c r="G5859" t="s">
        <v>331</v>
      </c>
      <c r="H5859" t="s">
        <v>322</v>
      </c>
      <c r="I5859" t="s">
        <v>330</v>
      </c>
      <c r="J5859" s="3">
        <v>8597.5930000000008</v>
      </c>
      <c r="K5859" s="3">
        <v>9165.8709999999992</v>
      </c>
      <c r="L5859" s="3">
        <v>9430.4969999999994</v>
      </c>
      <c r="M5859" s="3">
        <v>8801.1129999999994</v>
      </c>
      <c r="N5859" s="3">
        <v>8836.2559999999994</v>
      </c>
      <c r="O5859" s="3">
        <v>9067.9709999999995</v>
      </c>
      <c r="P5859" s="3">
        <v>9187.8970000000008</v>
      </c>
      <c r="Q5859" s="3">
        <v>8829.4249999999993</v>
      </c>
      <c r="R5859" s="3">
        <v>7487.4340000000002</v>
      </c>
      <c r="S5859" s="3">
        <v>7447.2219999999998</v>
      </c>
      <c r="T5859" s="3">
        <v>7887.0460000000003</v>
      </c>
      <c r="U5859" s="3">
        <v>8447.94</v>
      </c>
      <c r="V5859" s="3">
        <v>8949.4030000000002</v>
      </c>
      <c r="W5859" s="3">
        <v>9242.1669999999995</v>
      </c>
      <c r="X5859" s="3">
        <v>9310.6790000000001</v>
      </c>
      <c r="Y5859" s="3">
        <v>9281.7099999999991</v>
      </c>
      <c r="Z5859" s="3">
        <v>9763.6350000000002</v>
      </c>
      <c r="AA5859" s="3">
        <v>10184.878000000001</v>
      </c>
      <c r="AB5859" s="3">
        <v>10712.25</v>
      </c>
      <c r="AC5859" s="3">
        <v>10907.826999999999</v>
      </c>
      <c r="AD5859" s="3">
        <v>10981.471</v>
      </c>
      <c r="AE5859" s="3">
        <v>10824.574000000001</v>
      </c>
      <c r="AF5859" s="3">
        <v>10849.701999999999</v>
      </c>
      <c r="AG5859" s="3">
        <v>11089.714</v>
      </c>
      <c r="AH5859" s="3">
        <v>11697.056</v>
      </c>
      <c r="AI5859" s="3">
        <v>12304.696</v>
      </c>
      <c r="AJ5859" s="3">
        <v>13110.454</v>
      </c>
      <c r="AK5859" s="3">
        <v>14435.115</v>
      </c>
      <c r="AL5859" s="3">
        <v>15405.045</v>
      </c>
      <c r="AM5859" s="3">
        <v>15383.352999999999</v>
      </c>
      <c r="AN5859" s="3">
        <v>15993.939</v>
      </c>
      <c r="AO5859" s="3">
        <v>17584.802</v>
      </c>
      <c r="AP5859" s="3">
        <v>18886.161</v>
      </c>
      <c r="AQ5859" s="3">
        <v>19807.629000000001</v>
      </c>
      <c r="AR5859" s="3">
        <v>20667.793000000001</v>
      </c>
      <c r="AS5859" s="3">
        <v>21520.703000000001</v>
      </c>
      <c r="AT5859" s="3">
        <v>22249.307000000001</v>
      </c>
      <c r="AU5859" s="3">
        <v>23091.652999999998</v>
      </c>
      <c r="AV5859" s="3">
        <v>24029.18</v>
      </c>
      <c r="AW5859" s="3">
        <v>25061.156999999999</v>
      </c>
      <c r="AX5859" s="3">
        <v>26095.358</v>
      </c>
      <c r="AY5859" s="3">
        <v>26990.787</v>
      </c>
      <c r="AZ5859" s="3">
        <v>27916.940999999999</v>
      </c>
      <c r="BA5859">
        <v>28874.875</v>
      </c>
      <c r="BB5859">
        <v>2017</v>
      </c>
    </row>
    <row r="5860" spans="1:54" hidden="1" x14ac:dyDescent="0.2">
      <c r="A5860">
        <v>283</v>
      </c>
      <c r="B5860" t="s">
        <v>425</v>
      </c>
      <c r="C5860" t="s">
        <v>329</v>
      </c>
      <c r="D5860" t="s">
        <v>191</v>
      </c>
      <c r="E5860" t="s">
        <v>325</v>
      </c>
      <c r="F5860" t="s">
        <v>328</v>
      </c>
      <c r="G5860" t="s">
        <v>225</v>
      </c>
      <c r="H5860" t="s">
        <v>322</v>
      </c>
      <c r="I5860" t="s">
        <v>321</v>
      </c>
      <c r="J5860" s="3">
        <v>2038.172</v>
      </c>
      <c r="K5860" s="3">
        <v>2252.0509999999999</v>
      </c>
      <c r="L5860" s="3">
        <v>2429.9490000000001</v>
      </c>
      <c r="M5860" s="3">
        <v>2437.808</v>
      </c>
      <c r="N5860" s="3">
        <v>2487.4160000000002</v>
      </c>
      <c r="O5860" s="3">
        <v>2573.2869999999998</v>
      </c>
      <c r="P5860" s="3">
        <v>2616.1590000000001</v>
      </c>
      <c r="Q5860" s="3">
        <v>2571.627</v>
      </c>
      <c r="R5860" s="3">
        <v>2176.5639999999999</v>
      </c>
      <c r="S5860" s="3">
        <v>2137.259</v>
      </c>
      <c r="T5860" s="3">
        <v>2276.2759999999998</v>
      </c>
      <c r="U5860" s="3">
        <v>2450.1959999999999</v>
      </c>
      <c r="V5860" s="3">
        <v>2726.9740000000002</v>
      </c>
      <c r="W5860" s="3">
        <v>2916.29</v>
      </c>
      <c r="X5860" s="3">
        <v>3046.0349999999999</v>
      </c>
      <c r="Y5860" s="3">
        <v>3050.7170000000001</v>
      </c>
      <c r="Z5860" s="3">
        <v>3524.0970000000002</v>
      </c>
      <c r="AA5860" s="3">
        <v>3731.0990000000002</v>
      </c>
      <c r="AB5860" s="3">
        <v>3963.4059999999999</v>
      </c>
      <c r="AC5860" s="3">
        <v>4070.4180000000001</v>
      </c>
      <c r="AD5860" s="3">
        <v>4046.4560000000001</v>
      </c>
      <c r="AE5860" s="3">
        <v>4029.9749999999999</v>
      </c>
      <c r="AF5860" s="3">
        <v>4106.4660000000003</v>
      </c>
      <c r="AG5860" s="3">
        <v>4244.1760000000004</v>
      </c>
      <c r="AH5860" s="3">
        <v>4565.0959999999995</v>
      </c>
      <c r="AI5860" s="3">
        <v>4886.41</v>
      </c>
      <c r="AJ5860" s="3">
        <v>5315.835</v>
      </c>
      <c r="AK5860" s="3">
        <v>6286.4970000000003</v>
      </c>
      <c r="AL5860" s="3">
        <v>7223.982</v>
      </c>
      <c r="AM5860" s="3">
        <v>7697.7669999999998</v>
      </c>
      <c r="AN5860" s="3">
        <v>8233.5</v>
      </c>
      <c r="AO5860" s="3">
        <v>9623.6689999999999</v>
      </c>
      <c r="AP5860" s="3">
        <v>10996.031000000001</v>
      </c>
      <c r="AQ5860" s="3">
        <v>12132.105</v>
      </c>
      <c r="AR5860" s="3">
        <v>13090.754999999999</v>
      </c>
      <c r="AS5860" s="3">
        <v>13662.944</v>
      </c>
      <c r="AT5860" s="3">
        <v>14322.581</v>
      </c>
      <c r="AU5860" s="3">
        <v>15089.346</v>
      </c>
      <c r="AV5860" s="3">
        <v>16040.894</v>
      </c>
      <c r="AW5860" s="3">
        <v>17154.47</v>
      </c>
      <c r="AX5860" s="3">
        <v>18265.438999999998</v>
      </c>
      <c r="AY5860" s="3">
        <v>19332.651999999998</v>
      </c>
      <c r="AZ5860" s="3">
        <v>20457.862000000001</v>
      </c>
      <c r="BA5860">
        <v>21656.668000000001</v>
      </c>
      <c r="BB5860">
        <v>2017</v>
      </c>
    </row>
    <row r="5861" spans="1:54" hidden="1" x14ac:dyDescent="0.2">
      <c r="A5861">
        <v>283</v>
      </c>
      <c r="B5861" t="s">
        <v>425</v>
      </c>
      <c r="C5861" t="s">
        <v>327</v>
      </c>
      <c r="D5861" t="s">
        <v>191</v>
      </c>
      <c r="E5861" t="s">
        <v>325</v>
      </c>
      <c r="F5861" t="s">
        <v>326</v>
      </c>
      <c r="G5861" t="s">
        <v>223</v>
      </c>
      <c r="H5861" t="s">
        <v>322</v>
      </c>
      <c r="I5861" t="s">
        <v>321</v>
      </c>
      <c r="J5861" s="3">
        <v>2038.172</v>
      </c>
      <c r="K5861" s="3">
        <v>2252.0509999999999</v>
      </c>
      <c r="L5861" s="3">
        <v>2429.9490000000001</v>
      </c>
      <c r="M5861" s="3">
        <v>2437.808</v>
      </c>
      <c r="N5861" s="3">
        <v>2487.4160000000002</v>
      </c>
      <c r="O5861" s="3">
        <v>2573.2869999999998</v>
      </c>
      <c r="P5861" s="3">
        <v>2616.1590000000001</v>
      </c>
      <c r="Q5861" s="3">
        <v>2571.627</v>
      </c>
      <c r="R5861" s="3">
        <v>2176.5639999999999</v>
      </c>
      <c r="S5861" s="3">
        <v>2137.259</v>
      </c>
      <c r="T5861" s="3">
        <v>2276.2759999999998</v>
      </c>
      <c r="U5861" s="3">
        <v>2450.1959999999999</v>
      </c>
      <c r="V5861" s="3">
        <v>2726.9740000000002</v>
      </c>
      <c r="W5861" s="3">
        <v>2916.29</v>
      </c>
      <c r="X5861" s="3">
        <v>3046.0349999999999</v>
      </c>
      <c r="Y5861" s="3">
        <v>3050.7170000000001</v>
      </c>
      <c r="Z5861" s="3">
        <v>3524.0970000000002</v>
      </c>
      <c r="AA5861" s="3">
        <v>3731.0990000000002</v>
      </c>
      <c r="AB5861" s="3">
        <v>3963.4059999999999</v>
      </c>
      <c r="AC5861" s="3">
        <v>4070.4180000000001</v>
      </c>
      <c r="AD5861" s="3">
        <v>4046.4560000000001</v>
      </c>
      <c r="AE5861" s="3">
        <v>4029.9749999999999</v>
      </c>
      <c r="AF5861" s="3">
        <v>4106.4660000000003</v>
      </c>
      <c r="AG5861" s="3">
        <v>4244.1760000000004</v>
      </c>
      <c r="AH5861" s="3">
        <v>4565.0959999999995</v>
      </c>
      <c r="AI5861" s="3">
        <v>4886.41</v>
      </c>
      <c r="AJ5861" s="3">
        <v>5315.835</v>
      </c>
      <c r="AK5861" s="3">
        <v>6286.4970000000003</v>
      </c>
      <c r="AL5861" s="3">
        <v>7223.982</v>
      </c>
      <c r="AM5861" s="3">
        <v>7697.7669999999998</v>
      </c>
      <c r="AN5861" s="3">
        <v>8233.5</v>
      </c>
      <c r="AO5861" s="3">
        <v>9623.6689999999999</v>
      </c>
      <c r="AP5861" s="3">
        <v>10996.031000000001</v>
      </c>
      <c r="AQ5861" s="3">
        <v>12132.105</v>
      </c>
      <c r="AR5861" s="3">
        <v>13090.754999999999</v>
      </c>
      <c r="AS5861" s="3">
        <v>13662.944</v>
      </c>
      <c r="AT5861" s="3">
        <v>14322.581</v>
      </c>
      <c r="AU5861" s="3">
        <v>15089.346</v>
      </c>
      <c r="AV5861" s="3">
        <v>16040.894</v>
      </c>
      <c r="AW5861" s="3">
        <v>17154.47</v>
      </c>
      <c r="AX5861" s="3">
        <v>18265.438999999998</v>
      </c>
      <c r="AY5861" s="3">
        <v>19332.651999999998</v>
      </c>
      <c r="AZ5861" s="3">
        <v>20457.862000000001</v>
      </c>
      <c r="BA5861">
        <v>21656.668000000001</v>
      </c>
      <c r="BB5861">
        <v>2017</v>
      </c>
    </row>
    <row r="5862" spans="1:54" hidden="1" x14ac:dyDescent="0.2">
      <c r="A5862">
        <v>283</v>
      </c>
      <c r="B5862" t="s">
        <v>425</v>
      </c>
      <c r="C5862" t="s">
        <v>212</v>
      </c>
      <c r="D5862" t="s">
        <v>191</v>
      </c>
      <c r="E5862" t="s">
        <v>325</v>
      </c>
      <c r="F5862" t="s">
        <v>324</v>
      </c>
      <c r="G5862" t="s">
        <v>323</v>
      </c>
      <c r="H5862" t="s">
        <v>322</v>
      </c>
      <c r="I5862" t="s">
        <v>321</v>
      </c>
      <c r="J5862" s="3">
        <v>3693.047</v>
      </c>
      <c r="K5862" s="3">
        <v>4304.7690000000002</v>
      </c>
      <c r="L5862" s="3">
        <v>4703.8509999999997</v>
      </c>
      <c r="M5862" s="3">
        <v>4563.21</v>
      </c>
      <c r="N5862" s="3">
        <v>4744.0230000000001</v>
      </c>
      <c r="O5862" s="3">
        <v>5024.2190000000001</v>
      </c>
      <c r="P5862" s="3">
        <v>5193.299</v>
      </c>
      <c r="Q5862" s="3">
        <v>5118.0550000000003</v>
      </c>
      <c r="R5862" s="3">
        <v>4492.0879999999997</v>
      </c>
      <c r="S5862" s="3">
        <v>4641.7030000000004</v>
      </c>
      <c r="T5862" s="3">
        <v>5097.6589999999997</v>
      </c>
      <c r="U5862" s="3">
        <v>5641.9250000000002</v>
      </c>
      <c r="V5862" s="3">
        <v>6113.0810000000001</v>
      </c>
      <c r="W5862" s="3">
        <v>6463.2439999999997</v>
      </c>
      <c r="X5862" s="3">
        <v>6649.7389999999996</v>
      </c>
      <c r="Y5862" s="3">
        <v>6767.3010000000004</v>
      </c>
      <c r="Z5862" s="3">
        <v>7248.5950000000003</v>
      </c>
      <c r="AA5862" s="3">
        <v>7690.7920000000004</v>
      </c>
      <c r="AB5862" s="3">
        <v>8176.7920000000004</v>
      </c>
      <c r="AC5862" s="3">
        <v>8453.5020000000004</v>
      </c>
      <c r="AD5862" s="3">
        <v>8704.2150000000001</v>
      </c>
      <c r="AE5862" s="3">
        <v>8775.3919999999998</v>
      </c>
      <c r="AF5862" s="3">
        <v>8930.7950000000001</v>
      </c>
      <c r="AG5862" s="3">
        <v>9310.3739999999998</v>
      </c>
      <c r="AH5862" s="3">
        <v>10090.316999999999</v>
      </c>
      <c r="AI5862" s="3">
        <v>10955.99</v>
      </c>
      <c r="AJ5862" s="3">
        <v>12032.121999999999</v>
      </c>
      <c r="AK5862" s="3">
        <v>13600.347</v>
      </c>
      <c r="AL5862" s="3">
        <v>14798.903</v>
      </c>
      <c r="AM5862" s="3">
        <v>14890.29</v>
      </c>
      <c r="AN5862" s="3">
        <v>15670.454</v>
      </c>
      <c r="AO5862" s="3">
        <v>17584.802</v>
      </c>
      <c r="AP5862" s="3">
        <v>19234.064999999999</v>
      </c>
      <c r="AQ5862" s="3">
        <v>20498.276999999998</v>
      </c>
      <c r="AR5862" s="3">
        <v>21772.306</v>
      </c>
      <c r="AS5862" s="3">
        <v>22916.617999999999</v>
      </c>
      <c r="AT5862" s="3">
        <v>23994.77</v>
      </c>
      <c r="AU5862" s="3">
        <v>25351.3</v>
      </c>
      <c r="AV5862" s="3">
        <v>26979.945</v>
      </c>
      <c r="AW5862" s="3">
        <v>28748.904999999999</v>
      </c>
      <c r="AX5862" s="3">
        <v>30523.473999999998</v>
      </c>
      <c r="AY5862" s="3">
        <v>32172.52</v>
      </c>
      <c r="AZ5862" s="3">
        <v>33847.864999999998</v>
      </c>
      <c r="BA5862">
        <v>35618.42</v>
      </c>
      <c r="BB5862">
        <v>2017</v>
      </c>
    </row>
    <row r="5863" spans="1:54" hidden="1" x14ac:dyDescent="0.2">
      <c r="A5863">
        <v>283</v>
      </c>
      <c r="B5863" t="s">
        <v>425</v>
      </c>
      <c r="C5863" t="s">
        <v>320</v>
      </c>
      <c r="D5863" t="s">
        <v>191</v>
      </c>
      <c r="E5863" t="s">
        <v>319</v>
      </c>
      <c r="F5863" t="s">
        <v>318</v>
      </c>
      <c r="G5863" t="s">
        <v>243</v>
      </c>
    </row>
    <row r="5864" spans="1:54" hidden="1" x14ac:dyDescent="0.2">
      <c r="A5864">
        <v>283</v>
      </c>
      <c r="B5864" t="s">
        <v>425</v>
      </c>
      <c r="C5864" t="s">
        <v>317</v>
      </c>
      <c r="D5864" t="s">
        <v>191</v>
      </c>
      <c r="E5864" t="s">
        <v>316</v>
      </c>
      <c r="F5864" t="s">
        <v>315</v>
      </c>
      <c r="G5864" t="s">
        <v>288</v>
      </c>
      <c r="I5864" t="s">
        <v>310</v>
      </c>
      <c r="J5864" s="3">
        <v>5.5E-2</v>
      </c>
      <c r="K5864" s="3">
        <v>5.8999999999999997E-2</v>
      </c>
      <c r="L5864" s="3">
        <v>6.2E-2</v>
      </c>
      <c r="M5864" s="3">
        <v>5.8000000000000003E-2</v>
      </c>
      <c r="N5864" s="3">
        <v>5.7000000000000002E-2</v>
      </c>
      <c r="O5864" s="3">
        <v>5.8000000000000003E-2</v>
      </c>
      <c r="P5864" s="3">
        <v>5.8000000000000003E-2</v>
      </c>
      <c r="Q5864" s="3">
        <v>5.5E-2</v>
      </c>
      <c r="R5864" s="3">
        <v>4.4999999999999998E-2</v>
      </c>
      <c r="S5864" s="3">
        <v>4.4999999999999998E-2</v>
      </c>
      <c r="T5864" s="3">
        <v>4.5999999999999999E-2</v>
      </c>
      <c r="U5864" s="3">
        <v>4.9000000000000002E-2</v>
      </c>
      <c r="V5864" s="3">
        <v>4.8000000000000001E-2</v>
      </c>
      <c r="W5864" s="3">
        <v>0.05</v>
      </c>
      <c r="X5864" s="3">
        <v>0.05</v>
      </c>
      <c r="Y5864" s="3">
        <v>4.9000000000000002E-2</v>
      </c>
      <c r="Z5864" s="3">
        <v>0.05</v>
      </c>
      <c r="AA5864" s="3">
        <v>5.0999999999999997E-2</v>
      </c>
      <c r="AB5864" s="3">
        <v>5.3999999999999999E-2</v>
      </c>
      <c r="AC5864" s="3">
        <v>5.3999999999999999E-2</v>
      </c>
      <c r="AD5864" s="3">
        <v>5.2999999999999999E-2</v>
      </c>
      <c r="AE5864" s="3">
        <v>5.1999999999999998E-2</v>
      </c>
      <c r="AF5864" s="3">
        <v>5.1999999999999998E-2</v>
      </c>
      <c r="AG5864" s="3">
        <v>5.1999999999999998E-2</v>
      </c>
      <c r="AH5864" s="3">
        <v>5.2999999999999999E-2</v>
      </c>
      <c r="AI5864" s="3">
        <v>5.3999999999999999E-2</v>
      </c>
      <c r="AJ5864" s="3">
        <v>5.6000000000000001E-2</v>
      </c>
      <c r="AK5864" s="3">
        <v>5.8999999999999997E-2</v>
      </c>
      <c r="AL5864" s="3">
        <v>6.3E-2</v>
      </c>
      <c r="AM5864" s="3">
        <v>6.4000000000000001E-2</v>
      </c>
      <c r="AN5864" s="3">
        <v>6.4000000000000001E-2</v>
      </c>
      <c r="AO5864" s="3">
        <v>6.9000000000000006E-2</v>
      </c>
      <c r="AP5864" s="3">
        <v>7.2999999999999995E-2</v>
      </c>
      <c r="AQ5864" s="3">
        <v>7.4999999999999997E-2</v>
      </c>
      <c r="AR5864" s="3">
        <v>7.6999999999999999E-2</v>
      </c>
      <c r="AS5864" s="3">
        <v>7.9000000000000001E-2</v>
      </c>
      <c r="AT5864" s="3">
        <v>0.08</v>
      </c>
      <c r="AU5864" s="3">
        <v>8.2000000000000003E-2</v>
      </c>
      <c r="AV5864" s="3">
        <v>8.3000000000000004E-2</v>
      </c>
      <c r="AW5864" s="3">
        <v>8.5000000000000006E-2</v>
      </c>
      <c r="AX5864" s="3">
        <v>8.5999999999999993E-2</v>
      </c>
      <c r="AY5864" s="3">
        <v>8.7999999999999995E-2</v>
      </c>
      <c r="AZ5864" s="3">
        <v>8.8999999999999996E-2</v>
      </c>
      <c r="BA5864">
        <v>9.0999999999999998E-2</v>
      </c>
      <c r="BB5864">
        <v>2017</v>
      </c>
    </row>
    <row r="5865" spans="1:54" hidden="1" x14ac:dyDescent="0.2">
      <c r="A5865">
        <v>283</v>
      </c>
      <c r="B5865" t="s">
        <v>425</v>
      </c>
      <c r="C5865" t="s">
        <v>314</v>
      </c>
      <c r="D5865" t="s">
        <v>191</v>
      </c>
      <c r="E5865" t="s">
        <v>313</v>
      </c>
      <c r="F5865" t="s">
        <v>312</v>
      </c>
      <c r="G5865" t="s">
        <v>311</v>
      </c>
      <c r="I5865" t="s">
        <v>310</v>
      </c>
      <c r="J5865" s="3">
        <v>0.55200000000000005</v>
      </c>
      <c r="K5865" s="3">
        <v>0.52300000000000002</v>
      </c>
      <c r="L5865" s="3">
        <v>0.51700000000000002</v>
      </c>
      <c r="M5865" s="3">
        <v>0.53400000000000003</v>
      </c>
      <c r="N5865" s="3">
        <v>0.52400000000000002</v>
      </c>
      <c r="O5865" s="3">
        <v>0.51200000000000001</v>
      </c>
      <c r="P5865" s="3">
        <v>0.504</v>
      </c>
      <c r="Q5865" s="3">
        <v>0.502</v>
      </c>
      <c r="R5865" s="3">
        <v>0.48499999999999999</v>
      </c>
      <c r="S5865" s="3">
        <v>0.46</v>
      </c>
      <c r="T5865" s="3">
        <v>0.44700000000000001</v>
      </c>
      <c r="U5865" s="3">
        <v>0.434</v>
      </c>
      <c r="V5865" s="3">
        <v>0.44600000000000001</v>
      </c>
      <c r="W5865" s="3">
        <v>0.45100000000000001</v>
      </c>
      <c r="X5865" s="3">
        <v>0.45800000000000002</v>
      </c>
      <c r="Y5865" s="3">
        <v>0.45100000000000001</v>
      </c>
      <c r="Z5865" s="3">
        <v>0.48599999999999999</v>
      </c>
      <c r="AA5865" s="3">
        <v>0.48499999999999999</v>
      </c>
      <c r="AB5865" s="3">
        <v>0.48499999999999999</v>
      </c>
      <c r="AC5865" s="3">
        <v>0.48199999999999998</v>
      </c>
      <c r="AD5865" s="3">
        <v>0.46500000000000002</v>
      </c>
      <c r="AE5865" s="3">
        <v>0.45900000000000002</v>
      </c>
      <c r="AF5865" s="3">
        <v>0.46</v>
      </c>
      <c r="AG5865" s="3">
        <v>0.45600000000000002</v>
      </c>
      <c r="AH5865" s="3">
        <v>0.45200000000000001</v>
      </c>
      <c r="AI5865" s="3">
        <v>0.44600000000000001</v>
      </c>
      <c r="AJ5865" s="3">
        <v>0.442</v>
      </c>
      <c r="AK5865" s="3">
        <v>0.46200000000000002</v>
      </c>
      <c r="AL5865" s="3">
        <v>0.48799999999999999</v>
      </c>
      <c r="AM5865" s="3">
        <v>0.51700000000000002</v>
      </c>
      <c r="AN5865" s="3">
        <v>0.52500000000000002</v>
      </c>
      <c r="AO5865" s="3">
        <v>0.54700000000000004</v>
      </c>
      <c r="AP5865" s="3">
        <v>0.57199999999999995</v>
      </c>
      <c r="AQ5865" s="3">
        <v>0.59199999999999997</v>
      </c>
      <c r="AR5865" s="3">
        <v>0.60099999999999998</v>
      </c>
      <c r="AS5865" s="3">
        <v>0.59599999999999997</v>
      </c>
      <c r="AT5865" s="3">
        <v>0.59699999999999998</v>
      </c>
      <c r="AU5865" s="3">
        <v>0.59499999999999997</v>
      </c>
      <c r="AV5865" s="3">
        <v>0.59499999999999997</v>
      </c>
      <c r="AW5865" s="3">
        <v>0.59699999999999998</v>
      </c>
      <c r="AX5865" s="3">
        <v>0.59799999999999998</v>
      </c>
      <c r="AY5865" s="3">
        <v>0.60099999999999998</v>
      </c>
      <c r="AZ5865" s="3">
        <v>0.60399999999999998</v>
      </c>
      <c r="BA5865">
        <v>0.60799999999999998</v>
      </c>
      <c r="BB5865">
        <v>2017</v>
      </c>
    </row>
    <row r="5866" spans="1:54" hidden="1" x14ac:dyDescent="0.2">
      <c r="A5866">
        <v>283</v>
      </c>
      <c r="B5866" t="s">
        <v>425</v>
      </c>
      <c r="C5866" t="s">
        <v>309</v>
      </c>
      <c r="D5866" t="s">
        <v>191</v>
      </c>
      <c r="E5866" t="s">
        <v>308</v>
      </c>
      <c r="F5866" t="s">
        <v>307</v>
      </c>
      <c r="G5866" t="s">
        <v>217</v>
      </c>
      <c r="I5866" t="s">
        <v>1556</v>
      </c>
      <c r="J5866" s="3">
        <v>28.315000000000001</v>
      </c>
      <c r="K5866" s="3">
        <v>31.805</v>
      </c>
      <c r="L5866" s="3">
        <v>29.047999999999998</v>
      </c>
      <c r="M5866" s="3">
        <v>25.114999999999998</v>
      </c>
      <c r="N5866" s="3">
        <v>18.856999999999999</v>
      </c>
      <c r="O5866" s="3">
        <v>19.559000000000001</v>
      </c>
      <c r="P5866" s="3">
        <v>20.451000000000001</v>
      </c>
      <c r="Q5866" s="3">
        <v>24.606999999999999</v>
      </c>
      <c r="R5866" s="3">
        <v>6.6820000000000004</v>
      </c>
      <c r="S5866" s="3">
        <v>3.8580000000000001</v>
      </c>
      <c r="T5866" s="3">
        <v>12.106999999999999</v>
      </c>
      <c r="U5866" s="3">
        <v>18.004999999999999</v>
      </c>
      <c r="V5866" s="3">
        <v>23.739000000000001</v>
      </c>
      <c r="W5866" s="3">
        <v>29.484000000000002</v>
      </c>
      <c r="X5866" s="3">
        <v>29.998999999999999</v>
      </c>
      <c r="Y5866" s="3">
        <v>31.815000000000001</v>
      </c>
      <c r="Z5866" s="3">
        <v>30.946999999999999</v>
      </c>
      <c r="AA5866" s="3">
        <v>29.988</v>
      </c>
      <c r="AB5866" s="3">
        <v>32.040999999999997</v>
      </c>
      <c r="AC5866" s="3">
        <v>30.681000000000001</v>
      </c>
      <c r="AD5866" s="3">
        <v>28.856000000000002</v>
      </c>
      <c r="AE5866" s="3">
        <v>20.946000000000002</v>
      </c>
      <c r="AF5866" s="3">
        <v>18.704000000000001</v>
      </c>
      <c r="AG5866" s="3">
        <v>22.763999999999999</v>
      </c>
      <c r="AH5866" s="3">
        <v>22.372</v>
      </c>
      <c r="AI5866" s="3">
        <v>22.117000000000001</v>
      </c>
      <c r="AJ5866" s="3">
        <v>23.567</v>
      </c>
      <c r="AK5866" s="3">
        <v>34.982999999999997</v>
      </c>
      <c r="AL5866" s="3">
        <v>39.936</v>
      </c>
      <c r="AM5866" s="3">
        <v>29.196999999999999</v>
      </c>
      <c r="AN5866" s="3">
        <v>35.68</v>
      </c>
      <c r="AO5866" s="3">
        <v>41.719000000000001</v>
      </c>
      <c r="AP5866" s="3">
        <v>42.627000000000002</v>
      </c>
      <c r="AQ5866" s="3">
        <v>44.014000000000003</v>
      </c>
      <c r="AR5866" s="3">
        <v>45.152000000000001</v>
      </c>
      <c r="AS5866" s="3">
        <v>44.685000000000002</v>
      </c>
      <c r="AT5866" s="3">
        <v>44.679000000000002</v>
      </c>
      <c r="AU5866" s="3">
        <v>43.853999999999999</v>
      </c>
      <c r="AV5866" s="3">
        <v>43.234999999999999</v>
      </c>
      <c r="AW5866" s="3">
        <v>42.61</v>
      </c>
      <c r="AX5866" s="3">
        <v>42.212000000000003</v>
      </c>
      <c r="AY5866" s="3">
        <v>41.646000000000001</v>
      </c>
      <c r="AZ5866" s="3">
        <v>41.100999999999999</v>
      </c>
      <c r="BA5866">
        <v>40.337000000000003</v>
      </c>
      <c r="BB5866">
        <v>2017</v>
      </c>
    </row>
    <row r="5867" spans="1:54" hidden="1" x14ac:dyDescent="0.2">
      <c r="A5867">
        <v>283</v>
      </c>
      <c r="B5867" t="s">
        <v>425</v>
      </c>
      <c r="C5867" t="s">
        <v>306</v>
      </c>
      <c r="D5867" t="s">
        <v>191</v>
      </c>
      <c r="E5867" t="s">
        <v>305</v>
      </c>
      <c r="F5867" t="s">
        <v>304</v>
      </c>
      <c r="G5867" t="s">
        <v>217</v>
      </c>
      <c r="I5867" t="s">
        <v>1556</v>
      </c>
      <c r="J5867" s="3">
        <v>14.566000000000001</v>
      </c>
      <c r="K5867" s="3">
        <v>16.306999999999999</v>
      </c>
      <c r="L5867" s="3">
        <v>14.507</v>
      </c>
      <c r="M5867" s="3">
        <v>15.465</v>
      </c>
      <c r="N5867" s="3">
        <v>10.733000000000001</v>
      </c>
      <c r="O5867" s="3">
        <v>12.773999999999999</v>
      </c>
      <c r="P5867" s="3">
        <v>16.14</v>
      </c>
      <c r="Q5867" s="3">
        <v>18.306000000000001</v>
      </c>
      <c r="R5867" s="3">
        <v>10.672000000000001</v>
      </c>
      <c r="S5867" s="3">
        <v>3.6</v>
      </c>
      <c r="T5867" s="3">
        <v>12.573</v>
      </c>
      <c r="U5867" s="3">
        <v>10.896000000000001</v>
      </c>
      <c r="V5867" s="3">
        <v>14.55</v>
      </c>
      <c r="W5867" s="3">
        <v>20.716000000000001</v>
      </c>
      <c r="X5867" s="3">
        <v>22.768000000000001</v>
      </c>
      <c r="Y5867" s="3">
        <v>21.532</v>
      </c>
      <c r="Z5867" s="3">
        <v>21.2</v>
      </c>
      <c r="AA5867" s="3">
        <v>24.89</v>
      </c>
      <c r="AB5867" s="3">
        <v>20.102</v>
      </c>
      <c r="AC5867" s="3">
        <v>17.486000000000001</v>
      </c>
      <c r="AD5867" s="3">
        <v>17.198</v>
      </c>
      <c r="AE5867" s="3">
        <v>15.295</v>
      </c>
      <c r="AF5867" s="3">
        <v>14.14</v>
      </c>
      <c r="AG5867" s="3">
        <v>13.638999999999999</v>
      </c>
      <c r="AH5867" s="3">
        <v>10.523</v>
      </c>
      <c r="AI5867" s="3">
        <v>12.624000000000001</v>
      </c>
      <c r="AJ5867" s="3">
        <v>15.382</v>
      </c>
      <c r="AK5867" s="3">
        <v>27.946999999999999</v>
      </c>
      <c r="AL5867" s="3">
        <v>29.603999999999999</v>
      </c>
      <c r="AM5867" s="3">
        <v>28.431999999999999</v>
      </c>
      <c r="AN5867" s="3">
        <v>25.355</v>
      </c>
      <c r="AO5867" s="3">
        <v>29.099</v>
      </c>
      <c r="AP5867" s="3">
        <v>32.597999999999999</v>
      </c>
      <c r="AQ5867" s="3">
        <v>34.594000000000001</v>
      </c>
      <c r="AR5867" s="3">
        <v>32.015000000000001</v>
      </c>
      <c r="AS5867" s="3">
        <v>36.816000000000003</v>
      </c>
      <c r="AT5867" s="3">
        <v>39.213999999999999</v>
      </c>
      <c r="AU5867" s="3">
        <v>37.728999999999999</v>
      </c>
      <c r="AV5867" s="3">
        <v>37.22</v>
      </c>
      <c r="AW5867" s="3">
        <v>38.320999999999998</v>
      </c>
      <c r="AX5867" s="3">
        <v>39.392000000000003</v>
      </c>
      <c r="AY5867" s="3">
        <v>38.927</v>
      </c>
      <c r="AZ5867" s="3">
        <v>37.987000000000002</v>
      </c>
      <c r="BA5867">
        <v>36.771999999999998</v>
      </c>
      <c r="BB5867">
        <v>2017</v>
      </c>
    </row>
    <row r="5868" spans="1:54" hidden="1" x14ac:dyDescent="0.2">
      <c r="A5868">
        <v>283</v>
      </c>
      <c r="B5868" t="s">
        <v>425</v>
      </c>
      <c r="C5868" t="s">
        <v>303</v>
      </c>
      <c r="D5868" t="s">
        <v>191</v>
      </c>
      <c r="E5868" t="s">
        <v>300</v>
      </c>
      <c r="F5868" t="s">
        <v>302</v>
      </c>
      <c r="G5868" t="s">
        <v>295</v>
      </c>
      <c r="I5868" t="s">
        <v>1557</v>
      </c>
      <c r="J5868" s="3">
        <v>49.417999999999999</v>
      </c>
      <c r="K5868" s="3">
        <v>53.026000000000003</v>
      </c>
      <c r="L5868" s="3">
        <v>55.28</v>
      </c>
      <c r="M5868" s="3">
        <v>56.442</v>
      </c>
      <c r="N5868" s="3">
        <v>57.335000000000001</v>
      </c>
      <c r="O5868" s="3">
        <v>57.923999999999999</v>
      </c>
      <c r="P5868" s="3">
        <v>57.884999999999998</v>
      </c>
      <c r="Q5868" s="3">
        <v>58.462000000000003</v>
      </c>
      <c r="R5868" s="3">
        <v>58.671999999999997</v>
      </c>
      <c r="S5868" s="3">
        <v>58.74</v>
      </c>
      <c r="T5868" s="3">
        <v>59.192</v>
      </c>
      <c r="U5868" s="3">
        <v>60.107999999999997</v>
      </c>
      <c r="V5868" s="3">
        <v>61.16</v>
      </c>
      <c r="W5868" s="3">
        <v>61.453000000000003</v>
      </c>
      <c r="X5868" s="3">
        <v>62.271000000000001</v>
      </c>
      <c r="Y5868" s="3">
        <v>62.856000000000002</v>
      </c>
      <c r="Z5868" s="3">
        <v>63.65</v>
      </c>
      <c r="AA5868" s="3">
        <v>64.448999999999998</v>
      </c>
      <c r="AB5868" s="3">
        <v>64.853999999999999</v>
      </c>
      <c r="AC5868" s="3">
        <v>65.697000000000003</v>
      </c>
      <c r="AD5868" s="3">
        <v>66.647000000000006</v>
      </c>
      <c r="AE5868" s="3">
        <v>66.855999999999995</v>
      </c>
      <c r="AF5868" s="3">
        <v>67.524000000000001</v>
      </c>
      <c r="AG5868" s="3">
        <v>67.563000000000002</v>
      </c>
      <c r="AH5868" s="3">
        <v>67.884</v>
      </c>
      <c r="AI5868" s="3">
        <v>69.825000000000003</v>
      </c>
      <c r="AJ5868" s="3">
        <v>71.542000000000002</v>
      </c>
      <c r="AK5868" s="3">
        <v>74.524000000000001</v>
      </c>
      <c r="AL5868" s="3">
        <v>81.051000000000002</v>
      </c>
      <c r="AM5868" s="3">
        <v>83.004000000000005</v>
      </c>
      <c r="AN5868" s="3">
        <v>85.902000000000001</v>
      </c>
      <c r="AO5868" s="3">
        <v>90.948999999999998</v>
      </c>
      <c r="AP5868" s="3">
        <v>96.131</v>
      </c>
      <c r="AQ5868" s="3">
        <v>100.003</v>
      </c>
      <c r="AR5868" s="3">
        <v>102.629</v>
      </c>
      <c r="AS5868" s="3">
        <v>102.767</v>
      </c>
      <c r="AT5868" s="3">
        <v>103.527</v>
      </c>
      <c r="AU5868" s="3">
        <v>104.428</v>
      </c>
      <c r="AV5868" s="3">
        <v>106.682</v>
      </c>
      <c r="AW5868" s="3">
        <v>109.39</v>
      </c>
      <c r="AX5868" s="3">
        <v>111.858</v>
      </c>
      <c r="AY5868" s="3">
        <v>114.46599999999999</v>
      </c>
      <c r="AZ5868" s="3">
        <v>117.10899999999999</v>
      </c>
      <c r="BA5868">
        <v>119.85899999999999</v>
      </c>
      <c r="BB5868">
        <v>2017</v>
      </c>
    </row>
    <row r="5869" spans="1:54" hidden="1" x14ac:dyDescent="0.2">
      <c r="A5869">
        <v>283</v>
      </c>
      <c r="B5869" t="s">
        <v>425</v>
      </c>
      <c r="C5869" t="s">
        <v>301</v>
      </c>
      <c r="D5869" t="s">
        <v>191</v>
      </c>
      <c r="E5869" t="s">
        <v>300</v>
      </c>
      <c r="F5869" t="s">
        <v>299</v>
      </c>
      <c r="G5869" t="s">
        <v>275</v>
      </c>
      <c r="I5869" t="s">
        <v>298</v>
      </c>
      <c r="J5869" s="3">
        <v>13.808</v>
      </c>
      <c r="K5869" s="3">
        <v>7.3</v>
      </c>
      <c r="L5869" s="3">
        <v>4.2510000000000003</v>
      </c>
      <c r="M5869" s="3">
        <v>2.1030000000000002</v>
      </c>
      <c r="N5869" s="3">
        <v>1.583</v>
      </c>
      <c r="O5869" s="3">
        <v>1.0269999999999999</v>
      </c>
      <c r="P5869" s="3">
        <v>-6.6000000000000003E-2</v>
      </c>
      <c r="Q5869" s="3">
        <v>0.996</v>
      </c>
      <c r="R5869" s="3">
        <v>0.35899999999999999</v>
      </c>
      <c r="S5869" s="3">
        <v>0.11600000000000001</v>
      </c>
      <c r="T5869" s="3">
        <v>0.76900000000000002</v>
      </c>
      <c r="U5869" s="3">
        <v>1.5469999999999999</v>
      </c>
      <c r="V5869" s="3">
        <v>1.7509999999999999</v>
      </c>
      <c r="W5869" s="3">
        <v>0.47799999999999998</v>
      </c>
      <c r="X5869" s="3">
        <v>1.3320000000000001</v>
      </c>
      <c r="Y5869" s="3">
        <v>0.93899999999999995</v>
      </c>
      <c r="Z5869" s="3">
        <v>1.264</v>
      </c>
      <c r="AA5869" s="3">
        <v>1.2549999999999999</v>
      </c>
      <c r="AB5869" s="3">
        <v>0.628</v>
      </c>
      <c r="AC5869" s="3">
        <v>1.3</v>
      </c>
      <c r="AD5869" s="3">
        <v>1.446</v>
      </c>
      <c r="AE5869" s="3">
        <v>0.314</v>
      </c>
      <c r="AF5869" s="3">
        <v>0.998</v>
      </c>
      <c r="AG5869" s="3">
        <v>5.8000000000000003E-2</v>
      </c>
      <c r="AH5869" s="3">
        <v>0.47499999999999998</v>
      </c>
      <c r="AI5869" s="3">
        <v>2.86</v>
      </c>
      <c r="AJ5869" s="3">
        <v>2.4580000000000002</v>
      </c>
      <c r="AK5869" s="3">
        <v>4.1689999999999996</v>
      </c>
      <c r="AL5869" s="3">
        <v>8.7590000000000003</v>
      </c>
      <c r="AM5869" s="3">
        <v>2.4089999999999998</v>
      </c>
      <c r="AN5869" s="3">
        <v>3.4910000000000001</v>
      </c>
      <c r="AO5869" s="3">
        <v>5.8760000000000003</v>
      </c>
      <c r="AP5869" s="3">
        <v>5.6980000000000004</v>
      </c>
      <c r="AQ5869" s="3">
        <v>4.0270000000000001</v>
      </c>
      <c r="AR5869" s="3">
        <v>2.6259999999999999</v>
      </c>
      <c r="AS5869" s="3">
        <v>0.13400000000000001</v>
      </c>
      <c r="AT5869" s="3">
        <v>0.74</v>
      </c>
      <c r="AU5869" s="3">
        <v>0.87</v>
      </c>
      <c r="AV5869" s="3">
        <v>2.1579999999999999</v>
      </c>
      <c r="AW5869" s="3">
        <v>2.5379999999999998</v>
      </c>
      <c r="AX5869" s="3">
        <v>2.2559999999999998</v>
      </c>
      <c r="AY5869" s="3">
        <v>2.331</v>
      </c>
      <c r="AZ5869" s="3">
        <v>2.31</v>
      </c>
      <c r="BA5869">
        <v>2.3479999999999999</v>
      </c>
      <c r="BB5869">
        <v>2017</v>
      </c>
    </row>
    <row r="5870" spans="1:54" hidden="1" x14ac:dyDescent="0.2">
      <c r="A5870">
        <v>283</v>
      </c>
      <c r="B5870" t="s">
        <v>425</v>
      </c>
      <c r="C5870" t="s">
        <v>297</v>
      </c>
      <c r="D5870" t="s">
        <v>191</v>
      </c>
      <c r="E5870" t="s">
        <v>293</v>
      </c>
      <c r="F5870" t="s">
        <v>296</v>
      </c>
      <c r="G5870" t="s">
        <v>295</v>
      </c>
      <c r="I5870" t="s">
        <v>1557</v>
      </c>
      <c r="J5870" s="3">
        <v>51.536000000000001</v>
      </c>
      <c r="K5870" s="3">
        <v>53.220999999999997</v>
      </c>
      <c r="L5870" s="3">
        <v>55.487000000000002</v>
      </c>
      <c r="M5870" s="3">
        <v>56.649000000000001</v>
      </c>
      <c r="N5870" s="3">
        <v>57.475000000000001</v>
      </c>
      <c r="O5870" s="3">
        <v>58.006999999999998</v>
      </c>
      <c r="P5870" s="3">
        <v>58.220999999999997</v>
      </c>
      <c r="Q5870" s="3">
        <v>58.475000000000001</v>
      </c>
      <c r="R5870" s="3">
        <v>58.972999999999999</v>
      </c>
      <c r="S5870" s="3">
        <v>59.142000000000003</v>
      </c>
      <c r="T5870" s="3">
        <v>59.435000000000002</v>
      </c>
      <c r="U5870" s="3">
        <v>59.902999999999999</v>
      </c>
      <c r="V5870" s="3">
        <v>60.890999999999998</v>
      </c>
      <c r="W5870" s="3">
        <v>61.472000000000001</v>
      </c>
      <c r="X5870" s="3">
        <v>62.284999999999997</v>
      </c>
      <c r="Y5870" s="3">
        <v>62.808</v>
      </c>
      <c r="Z5870" s="3">
        <v>64.260999999999996</v>
      </c>
      <c r="AA5870" s="3">
        <v>63.97</v>
      </c>
      <c r="AB5870" s="3">
        <v>64.841999999999999</v>
      </c>
      <c r="AC5870" s="3">
        <v>65.828999999999994</v>
      </c>
      <c r="AD5870" s="3">
        <v>66.293999999999997</v>
      </c>
      <c r="AE5870" s="3">
        <v>66.293999999999997</v>
      </c>
      <c r="AF5870" s="3">
        <v>67.456000000000003</v>
      </c>
      <c r="AG5870" s="3">
        <v>67.320999999999998</v>
      </c>
      <c r="AH5870" s="3">
        <v>68.402000000000001</v>
      </c>
      <c r="AI5870" s="3">
        <v>70.697000000000003</v>
      </c>
      <c r="AJ5870" s="3">
        <v>72.251000000000005</v>
      </c>
      <c r="AK5870" s="3">
        <v>76.841999999999999</v>
      </c>
      <c r="AL5870" s="3">
        <v>82.040999999999997</v>
      </c>
      <c r="AM5870" s="3">
        <v>83.594999999999999</v>
      </c>
      <c r="AN5870" s="3">
        <v>87.712999999999994</v>
      </c>
      <c r="AO5870" s="3">
        <v>93.25</v>
      </c>
      <c r="AP5870" s="3">
        <v>97.572000000000003</v>
      </c>
      <c r="AQ5870" s="3">
        <v>101.218</v>
      </c>
      <c r="AR5870" s="3">
        <v>102.2</v>
      </c>
      <c r="AS5870" s="3">
        <v>102.5</v>
      </c>
      <c r="AT5870" s="3">
        <v>104</v>
      </c>
      <c r="AU5870" s="3">
        <v>104.52</v>
      </c>
      <c r="AV5870" s="3">
        <v>106.776</v>
      </c>
      <c r="AW5870" s="3">
        <v>109.486</v>
      </c>
      <c r="AX5870" s="3">
        <v>111.95699999999999</v>
      </c>
      <c r="AY5870" s="3">
        <v>114.56699999999999</v>
      </c>
      <c r="AZ5870" s="3">
        <v>117.21299999999999</v>
      </c>
      <c r="BA5870">
        <v>119.965</v>
      </c>
      <c r="BB5870">
        <v>2017</v>
      </c>
    </row>
    <row r="5871" spans="1:54" hidden="1" x14ac:dyDescent="0.2">
      <c r="A5871">
        <v>283</v>
      </c>
      <c r="B5871" t="s">
        <v>425</v>
      </c>
      <c r="C5871" t="s">
        <v>294</v>
      </c>
      <c r="D5871" t="s">
        <v>191</v>
      </c>
      <c r="E5871" t="s">
        <v>293</v>
      </c>
      <c r="F5871" t="s">
        <v>292</v>
      </c>
      <c r="G5871" t="s">
        <v>275</v>
      </c>
      <c r="I5871" t="s">
        <v>291</v>
      </c>
      <c r="J5871" s="3">
        <v>15.494999999999999</v>
      </c>
      <c r="K5871" s="3">
        <v>3.2690000000000001</v>
      </c>
      <c r="L5871" s="3">
        <v>4.258</v>
      </c>
      <c r="M5871" s="3">
        <v>2.0939999999999999</v>
      </c>
      <c r="N5871" s="3">
        <v>1.4570000000000001</v>
      </c>
      <c r="O5871" s="3">
        <v>0.92600000000000005</v>
      </c>
      <c r="P5871" s="3">
        <v>0.36899999999999999</v>
      </c>
      <c r="Q5871" s="3">
        <v>0.436</v>
      </c>
      <c r="R5871" s="3">
        <v>0.85099999999999998</v>
      </c>
      <c r="S5871" s="3">
        <v>0.28699999999999998</v>
      </c>
      <c r="T5871" s="3">
        <v>0.496</v>
      </c>
      <c r="U5871" s="3">
        <v>0.78700000000000003</v>
      </c>
      <c r="V5871" s="3">
        <v>1.649</v>
      </c>
      <c r="W5871" s="3">
        <v>0.95399999999999996</v>
      </c>
      <c r="X5871" s="3">
        <v>1.323</v>
      </c>
      <c r="Y5871" s="3">
        <v>0.84</v>
      </c>
      <c r="Z5871" s="3">
        <v>2.3130000000000002</v>
      </c>
      <c r="AA5871" s="3">
        <v>-0.45200000000000001</v>
      </c>
      <c r="AB5871" s="3">
        <v>1.3620000000000001</v>
      </c>
      <c r="AC5871" s="3">
        <v>1.5229999999999999</v>
      </c>
      <c r="AD5871" s="3">
        <v>0.70599999999999996</v>
      </c>
      <c r="AE5871" s="3">
        <v>0</v>
      </c>
      <c r="AF5871" s="3">
        <v>1.7529999999999999</v>
      </c>
      <c r="AG5871" s="3">
        <v>-0.2</v>
      </c>
      <c r="AH5871" s="3">
        <v>1.605</v>
      </c>
      <c r="AI5871" s="3">
        <v>3.3559999999999999</v>
      </c>
      <c r="AJ5871" s="3">
        <v>2.1970000000000001</v>
      </c>
      <c r="AK5871" s="3">
        <v>6.3550000000000004</v>
      </c>
      <c r="AL5871" s="3">
        <v>6.766</v>
      </c>
      <c r="AM5871" s="3">
        <v>1.893</v>
      </c>
      <c r="AN5871" s="3">
        <v>4.9269999999999996</v>
      </c>
      <c r="AO5871" s="3">
        <v>6.3129999999999997</v>
      </c>
      <c r="AP5871" s="3">
        <v>4.6340000000000003</v>
      </c>
      <c r="AQ5871" s="3">
        <v>3.7370000000000001</v>
      </c>
      <c r="AR5871" s="3">
        <v>0.97</v>
      </c>
      <c r="AS5871" s="3">
        <v>0.29399999999999998</v>
      </c>
      <c r="AT5871" s="3">
        <v>1.4630000000000001</v>
      </c>
      <c r="AU5871" s="3">
        <v>0.5</v>
      </c>
      <c r="AV5871" s="3">
        <v>2.1579999999999999</v>
      </c>
      <c r="AW5871" s="3">
        <v>2.5379999999999998</v>
      </c>
      <c r="AX5871" s="3">
        <v>2.2559999999999998</v>
      </c>
      <c r="AY5871" s="3">
        <v>2.331</v>
      </c>
      <c r="AZ5871" s="3">
        <v>2.31</v>
      </c>
      <c r="BA5871">
        <v>2.3479999999999999</v>
      </c>
      <c r="BB5871">
        <v>2017</v>
      </c>
    </row>
    <row r="5872" spans="1:54" hidden="1" x14ac:dyDescent="0.2">
      <c r="A5872">
        <v>283</v>
      </c>
      <c r="B5872" t="s">
        <v>425</v>
      </c>
      <c r="C5872" t="s">
        <v>290</v>
      </c>
      <c r="D5872" t="s">
        <v>191</v>
      </c>
      <c r="E5872" t="s">
        <v>289</v>
      </c>
      <c r="G5872" t="s">
        <v>288</v>
      </c>
    </row>
    <row r="5873" spans="1:54" hidden="1" x14ac:dyDescent="0.2">
      <c r="A5873">
        <v>283</v>
      </c>
      <c r="B5873" t="s">
        <v>425</v>
      </c>
      <c r="C5873" t="s">
        <v>287</v>
      </c>
      <c r="D5873" t="s">
        <v>191</v>
      </c>
      <c r="E5873" t="s">
        <v>286</v>
      </c>
      <c r="F5873" t="s">
        <v>285</v>
      </c>
      <c r="G5873" t="s">
        <v>275</v>
      </c>
      <c r="I5873" t="s">
        <v>1558</v>
      </c>
      <c r="J5873" s="3">
        <v>14.945</v>
      </c>
      <c r="K5873" s="3">
        <v>0.747</v>
      </c>
      <c r="L5873" s="3">
        <v>-8.625</v>
      </c>
      <c r="M5873" s="3">
        <v>-22.541</v>
      </c>
      <c r="N5873" s="3">
        <v>6.1580000000000004</v>
      </c>
      <c r="O5873" s="3">
        <v>12.145</v>
      </c>
      <c r="P5873" s="3">
        <v>4.4189999999999996</v>
      </c>
      <c r="Q5873" s="3">
        <v>4.7290000000000001</v>
      </c>
      <c r="R5873" s="3">
        <v>-22.306999999999999</v>
      </c>
      <c r="S5873" s="3">
        <v>20.486999999999998</v>
      </c>
      <c r="T5873" s="3">
        <v>-7.9</v>
      </c>
      <c r="U5873" s="3">
        <v>14.951000000000001</v>
      </c>
      <c r="V5873" s="3">
        <v>19.312000000000001</v>
      </c>
      <c r="W5873" s="3">
        <v>9.5060000000000002</v>
      </c>
      <c r="X5873" s="3">
        <v>10.103</v>
      </c>
      <c r="Y5873" s="3">
        <v>5.8719999999999999</v>
      </c>
      <c r="Z5873" s="3">
        <v>10.775</v>
      </c>
      <c r="AA5873" s="3">
        <v>14.954000000000001</v>
      </c>
      <c r="AB5873" s="3">
        <v>5.3949999999999996</v>
      </c>
      <c r="AC5873" s="3">
        <v>-4.7759999999999998</v>
      </c>
      <c r="AD5873" s="3">
        <v>-9.9260000000000002</v>
      </c>
      <c r="AE5873" s="3">
        <v>-4.6459999999999999</v>
      </c>
      <c r="AF5873" s="3">
        <v>0.86</v>
      </c>
      <c r="AG5873" s="3">
        <v>-1.855</v>
      </c>
      <c r="AH5873" s="3">
        <v>12.009</v>
      </c>
      <c r="AI5873" s="3">
        <v>8.8759999999999994</v>
      </c>
      <c r="AJ5873" s="3">
        <v>4.7889999999999997</v>
      </c>
      <c r="AK5873" s="3">
        <v>20.378</v>
      </c>
      <c r="AL5873" s="3">
        <v>16.12</v>
      </c>
      <c r="AM5873" s="3">
        <v>-15.212999999999999</v>
      </c>
      <c r="AN5873" s="3">
        <v>27.765000000000001</v>
      </c>
      <c r="AO5873" s="3">
        <v>29.978999999999999</v>
      </c>
      <c r="AP5873" s="3">
        <v>-3.1139999999999999</v>
      </c>
      <c r="AQ5873" s="3">
        <v>-1.482</v>
      </c>
      <c r="AR5873" s="3">
        <v>-2.016</v>
      </c>
      <c r="AS5873" s="3">
        <v>-1.835</v>
      </c>
      <c r="AT5873" s="3">
        <v>0.71899999999999997</v>
      </c>
      <c r="AU5873" s="3">
        <v>7.1890000000000001</v>
      </c>
      <c r="AV5873" s="3">
        <v>2.5830000000000002</v>
      </c>
      <c r="AW5873" s="3">
        <v>1.702</v>
      </c>
      <c r="AX5873" s="3">
        <v>4.41</v>
      </c>
      <c r="AY5873" s="3">
        <v>4.1879999999999997</v>
      </c>
      <c r="AZ5873" s="3">
        <v>4.0250000000000004</v>
      </c>
      <c r="BA5873">
        <v>4.851</v>
      </c>
      <c r="BB5873">
        <v>2016</v>
      </c>
    </row>
    <row r="5874" spans="1:54" hidden="1" x14ac:dyDescent="0.2">
      <c r="A5874">
        <v>283</v>
      </c>
      <c r="B5874" t="s">
        <v>425</v>
      </c>
      <c r="C5874" t="s">
        <v>284</v>
      </c>
      <c r="D5874" t="s">
        <v>191</v>
      </c>
      <c r="E5874" t="s">
        <v>283</v>
      </c>
      <c r="F5874" t="s">
        <v>282</v>
      </c>
      <c r="G5874" t="s">
        <v>275</v>
      </c>
      <c r="I5874" t="s">
        <v>1558</v>
      </c>
      <c r="J5874" s="3">
        <v>14.945</v>
      </c>
      <c r="K5874" s="3">
        <v>0.747</v>
      </c>
      <c r="L5874" s="3">
        <v>-8.625</v>
      </c>
      <c r="M5874" s="3">
        <v>-22.541</v>
      </c>
      <c r="N5874" s="3">
        <v>6.1580000000000004</v>
      </c>
      <c r="O5874" s="3">
        <v>12.145</v>
      </c>
      <c r="P5874" s="3">
        <v>4.4189999999999996</v>
      </c>
      <c r="Q5874" s="3">
        <v>4.7290000000000001</v>
      </c>
      <c r="R5874" s="3">
        <v>-22.306999999999999</v>
      </c>
      <c r="S5874" s="3">
        <v>20.486999999999998</v>
      </c>
      <c r="T5874" s="3">
        <v>-7.9</v>
      </c>
      <c r="U5874" s="3">
        <v>14.951000000000001</v>
      </c>
      <c r="V5874" s="3">
        <v>19.312000000000001</v>
      </c>
      <c r="W5874" s="3">
        <v>9.5060000000000002</v>
      </c>
      <c r="X5874" s="3">
        <v>10.103</v>
      </c>
      <c r="Y5874" s="3">
        <v>5.5339999999999998</v>
      </c>
      <c r="Z5874" s="3">
        <v>10.775</v>
      </c>
      <c r="AA5874" s="3">
        <v>8.9339999999999993</v>
      </c>
      <c r="AB5874" s="3">
        <v>18.54</v>
      </c>
      <c r="AC5874" s="3">
        <v>-1.5049999999999999</v>
      </c>
      <c r="AD5874" s="3">
        <v>-13.643000000000001</v>
      </c>
      <c r="AE5874" s="3">
        <v>-4.8730000000000002</v>
      </c>
      <c r="AF5874" s="3">
        <v>-2.3809999999999998</v>
      </c>
      <c r="AG5874" s="3">
        <v>-1.734</v>
      </c>
      <c r="AH5874" s="3">
        <v>13.929</v>
      </c>
      <c r="AI5874" s="3">
        <v>8.0830000000000002</v>
      </c>
      <c r="AJ5874" s="3">
        <v>7.6239999999999997</v>
      </c>
      <c r="AK5874" s="3">
        <v>21.864000000000001</v>
      </c>
      <c r="AL5874" s="3">
        <v>18.212</v>
      </c>
      <c r="AM5874" s="3">
        <v>-15.715999999999999</v>
      </c>
      <c r="AN5874" s="3">
        <v>27.61</v>
      </c>
      <c r="AO5874" s="3">
        <v>28.364000000000001</v>
      </c>
      <c r="AP5874" s="3">
        <v>-1.679</v>
      </c>
      <c r="AQ5874" s="3">
        <v>-4.0410000000000004</v>
      </c>
      <c r="AR5874" s="3">
        <v>-2.4630000000000001</v>
      </c>
      <c r="AS5874" s="3">
        <v>-4.9550000000000001</v>
      </c>
      <c r="AT5874" s="3">
        <v>0.17</v>
      </c>
      <c r="AU5874" s="3">
        <v>7.6470000000000002</v>
      </c>
      <c r="AV5874" s="3">
        <v>3.06</v>
      </c>
      <c r="AW5874" s="3">
        <v>0.72899999999999998</v>
      </c>
      <c r="AX5874" s="3">
        <v>3.6419999999999999</v>
      </c>
      <c r="AY5874" s="3">
        <v>3.569</v>
      </c>
      <c r="AZ5874" s="3">
        <v>3.5880000000000001</v>
      </c>
      <c r="BA5874">
        <v>4.5090000000000003</v>
      </c>
      <c r="BB5874">
        <v>2016</v>
      </c>
    </row>
    <row r="5875" spans="1:54" hidden="1" x14ac:dyDescent="0.2">
      <c r="A5875">
        <v>283</v>
      </c>
      <c r="B5875" t="s">
        <v>425</v>
      </c>
      <c r="C5875" t="s">
        <v>281</v>
      </c>
      <c r="D5875" t="s">
        <v>191</v>
      </c>
      <c r="E5875" t="s">
        <v>280</v>
      </c>
      <c r="F5875" t="s">
        <v>279</v>
      </c>
      <c r="G5875" t="s">
        <v>275</v>
      </c>
      <c r="I5875" t="s">
        <v>1558</v>
      </c>
      <c r="J5875" s="3">
        <v>-36.409999999999997</v>
      </c>
      <c r="K5875" s="3">
        <v>-2.3980000000000001</v>
      </c>
      <c r="L5875" s="3">
        <v>6.0609999999999999</v>
      </c>
      <c r="M5875" s="3">
        <v>-1.891</v>
      </c>
      <c r="N5875" s="3">
        <v>-11.663</v>
      </c>
      <c r="O5875" s="3">
        <v>28.849</v>
      </c>
      <c r="P5875" s="3">
        <v>0.99199999999999999</v>
      </c>
      <c r="Q5875" s="3">
        <v>-8.4239999999999995</v>
      </c>
      <c r="R5875" s="3">
        <v>1.5329999999999999</v>
      </c>
      <c r="S5875" s="3">
        <v>-11.734</v>
      </c>
      <c r="T5875" s="3">
        <v>17.853000000000002</v>
      </c>
      <c r="U5875" s="3">
        <v>3.24</v>
      </c>
      <c r="V5875" s="3">
        <v>18.933</v>
      </c>
      <c r="W5875" s="3">
        <v>2.6059999999999999</v>
      </c>
      <c r="X5875" s="3">
        <v>2.456</v>
      </c>
      <c r="Y5875" s="3">
        <v>8.984</v>
      </c>
      <c r="Z5875" s="3">
        <v>-2.609</v>
      </c>
      <c r="AA5875" s="3">
        <v>11.621</v>
      </c>
      <c r="AB5875" s="3">
        <v>-2.9119999999999999</v>
      </c>
      <c r="AC5875" s="3">
        <v>-14.294</v>
      </c>
      <c r="AD5875" s="3">
        <v>7.54</v>
      </c>
      <c r="AE5875" s="3">
        <v>2.1440000000000001</v>
      </c>
      <c r="AF5875" s="3">
        <v>-5.9109999999999996</v>
      </c>
      <c r="AG5875" s="3">
        <v>0.105</v>
      </c>
      <c r="AH5875" s="3">
        <v>15.295999999999999</v>
      </c>
      <c r="AI5875" s="3">
        <v>15.879</v>
      </c>
      <c r="AJ5875" s="3">
        <v>14.387</v>
      </c>
      <c r="AK5875" s="3">
        <v>11.821</v>
      </c>
      <c r="AL5875" s="3">
        <v>12.959</v>
      </c>
      <c r="AM5875" s="3">
        <v>0.25900000000000001</v>
      </c>
      <c r="AN5875" s="3">
        <v>5.0250000000000004</v>
      </c>
      <c r="AO5875" s="3">
        <v>23.741</v>
      </c>
      <c r="AP5875" s="3">
        <v>5.27</v>
      </c>
      <c r="AQ5875" s="3">
        <v>-5.4850000000000003</v>
      </c>
      <c r="AR5875" s="3">
        <v>-6.8220000000000001</v>
      </c>
      <c r="AS5875" s="3">
        <v>1.8</v>
      </c>
      <c r="AT5875" s="3">
        <v>-2.62</v>
      </c>
      <c r="AU5875" s="3">
        <v>2.4449999999999998</v>
      </c>
      <c r="AV5875" s="3">
        <v>7.0679999999999996</v>
      </c>
      <c r="AW5875" s="3">
        <v>5.585</v>
      </c>
      <c r="AX5875" s="3">
        <v>5.4770000000000003</v>
      </c>
      <c r="AY5875" s="3">
        <v>3.7440000000000002</v>
      </c>
      <c r="AZ5875" s="3">
        <v>3.0979999999999999</v>
      </c>
      <c r="BA5875">
        <v>3.052</v>
      </c>
      <c r="BB5875">
        <v>2016</v>
      </c>
    </row>
    <row r="5876" spans="1:54" hidden="1" x14ac:dyDescent="0.2">
      <c r="A5876">
        <v>283</v>
      </c>
      <c r="B5876" t="s">
        <v>425</v>
      </c>
      <c r="C5876" t="s">
        <v>278</v>
      </c>
      <c r="D5876" t="s">
        <v>191</v>
      </c>
      <c r="E5876" t="s">
        <v>277</v>
      </c>
      <c r="F5876" t="s">
        <v>276</v>
      </c>
      <c r="G5876" t="s">
        <v>275</v>
      </c>
      <c r="I5876" t="s">
        <v>1558</v>
      </c>
      <c r="J5876" s="3">
        <v>-7.8209999999999997</v>
      </c>
      <c r="K5876" s="3">
        <v>9.94</v>
      </c>
      <c r="L5876" s="3">
        <v>-2.262</v>
      </c>
      <c r="M5876" s="3">
        <v>-63.155999999999999</v>
      </c>
      <c r="N5876" s="3">
        <v>-74.251999999999995</v>
      </c>
      <c r="O5876" s="3">
        <v>528.745</v>
      </c>
      <c r="P5876" s="3">
        <v>126.56</v>
      </c>
      <c r="Q5876" s="3">
        <v>-5.3819999999999997</v>
      </c>
      <c r="R5876" s="3">
        <v>35.066000000000003</v>
      </c>
      <c r="S5876" s="3">
        <v>-19.14</v>
      </c>
      <c r="T5876" s="3">
        <v>17.853000000000002</v>
      </c>
      <c r="U5876" s="3">
        <v>3.24</v>
      </c>
      <c r="V5876" s="3">
        <v>18.933</v>
      </c>
      <c r="W5876" s="3">
        <v>2.6059999999999999</v>
      </c>
      <c r="X5876" s="3">
        <v>2.456</v>
      </c>
      <c r="Y5876" s="3">
        <v>8.984</v>
      </c>
      <c r="Z5876" s="3">
        <v>-3.2440000000000002</v>
      </c>
      <c r="AA5876" s="3">
        <v>12.978999999999999</v>
      </c>
      <c r="AB5876" s="3">
        <v>-4.7329999999999997</v>
      </c>
      <c r="AC5876" s="3">
        <v>-17.861000000000001</v>
      </c>
      <c r="AD5876" s="3">
        <v>7.5629999999999997</v>
      </c>
      <c r="AE5876" s="3">
        <v>3.0230000000000001</v>
      </c>
      <c r="AF5876" s="3">
        <v>-12.047000000000001</v>
      </c>
      <c r="AG5876" s="3">
        <v>-4.8150000000000004</v>
      </c>
      <c r="AH5876" s="3">
        <v>18.361000000000001</v>
      </c>
      <c r="AI5876" s="3">
        <v>17.239999999999998</v>
      </c>
      <c r="AJ5876" s="3">
        <v>10.93</v>
      </c>
      <c r="AK5876" s="3">
        <v>15.105</v>
      </c>
      <c r="AL5876" s="3">
        <v>14.645</v>
      </c>
      <c r="AM5876" s="3">
        <v>-1.2549999999999999</v>
      </c>
      <c r="AN5876" s="3">
        <v>1.623</v>
      </c>
      <c r="AO5876" s="3">
        <v>25.84</v>
      </c>
      <c r="AP5876" s="3">
        <v>3.5150000000000001</v>
      </c>
      <c r="AQ5876" s="3">
        <v>-10.368</v>
      </c>
      <c r="AR5876" s="3">
        <v>-15.881</v>
      </c>
      <c r="AS5876" s="3">
        <v>-5.8999999999999997E-2</v>
      </c>
      <c r="AT5876" s="3">
        <v>-7.3609999999999998</v>
      </c>
      <c r="AU5876" s="3">
        <v>3.0630000000000002</v>
      </c>
      <c r="AV5876" s="3">
        <v>3.573</v>
      </c>
      <c r="AW5876" s="3">
        <v>5.641</v>
      </c>
      <c r="AX5876" s="3">
        <v>5.6310000000000002</v>
      </c>
      <c r="AY5876" s="3">
        <v>2.8490000000000002</v>
      </c>
      <c r="AZ5876" s="3">
        <v>1.891</v>
      </c>
      <c r="BA5876">
        <v>1.857</v>
      </c>
      <c r="BB5876">
        <v>2016</v>
      </c>
    </row>
    <row r="5877" spans="1:54" hidden="1" x14ac:dyDescent="0.2">
      <c r="A5877">
        <v>283</v>
      </c>
      <c r="B5877" t="s">
        <v>425</v>
      </c>
      <c r="C5877" t="s">
        <v>274</v>
      </c>
      <c r="D5877" t="s">
        <v>191</v>
      </c>
      <c r="E5877" t="s">
        <v>273</v>
      </c>
      <c r="F5877" t="s">
        <v>272</v>
      </c>
      <c r="G5877" t="s">
        <v>271</v>
      </c>
      <c r="I5877" t="s">
        <v>1559</v>
      </c>
      <c r="J5877" s="3">
        <v>8.375</v>
      </c>
      <c r="K5877" s="3">
        <v>9.1839999999999993</v>
      </c>
      <c r="L5877" s="3">
        <v>10.981</v>
      </c>
      <c r="M5877" s="3">
        <v>11.573</v>
      </c>
      <c r="N5877" s="3">
        <v>12.215999999999999</v>
      </c>
      <c r="O5877" s="3">
        <v>14.417999999999999</v>
      </c>
      <c r="P5877" s="3">
        <v>12.504</v>
      </c>
      <c r="Q5877" s="3">
        <v>14.102</v>
      </c>
      <c r="R5877" s="3">
        <v>18.78</v>
      </c>
      <c r="S5877" s="3">
        <v>18.939</v>
      </c>
      <c r="T5877" s="3">
        <v>16.719000000000001</v>
      </c>
      <c r="U5877" s="3">
        <v>15.971</v>
      </c>
      <c r="V5877" s="3">
        <v>14.673999999999999</v>
      </c>
      <c r="W5877" s="3">
        <v>13.262</v>
      </c>
      <c r="X5877" s="3">
        <v>14.007999999999999</v>
      </c>
      <c r="Y5877" s="3">
        <v>14.019</v>
      </c>
      <c r="Z5877" s="3">
        <v>14.317</v>
      </c>
      <c r="AA5877" s="3">
        <v>13.37</v>
      </c>
      <c r="AB5877" s="3">
        <v>11.599</v>
      </c>
      <c r="AC5877" s="3">
        <v>9.532</v>
      </c>
      <c r="AD5877" s="3">
        <v>13.526</v>
      </c>
      <c r="AE5877" s="3">
        <v>14.026</v>
      </c>
      <c r="AF5877" s="3">
        <v>13.489000000000001</v>
      </c>
      <c r="AG5877" s="3">
        <v>13.042</v>
      </c>
      <c r="AH5877" s="3">
        <v>11.749000000000001</v>
      </c>
      <c r="AI5877" s="3">
        <v>9.7810000000000006</v>
      </c>
      <c r="AJ5877" s="3">
        <v>8.6620000000000008</v>
      </c>
      <c r="AK5877" s="3">
        <v>6.3719999999999999</v>
      </c>
      <c r="AL5877" s="3">
        <v>5.5789999999999997</v>
      </c>
      <c r="AM5877" s="3">
        <v>6.5570000000000004</v>
      </c>
      <c r="AN5877" s="3">
        <v>6.516</v>
      </c>
      <c r="AO5877" s="3">
        <v>4.4809999999999999</v>
      </c>
      <c r="AP5877" s="3">
        <v>4.05</v>
      </c>
      <c r="AQ5877" s="3">
        <v>4.0979999999999999</v>
      </c>
      <c r="AR5877" s="3">
        <v>4.8230000000000004</v>
      </c>
      <c r="AS5877" s="3">
        <v>5.0519999999999996</v>
      </c>
      <c r="AT5877" s="3">
        <v>5.4939999999999998</v>
      </c>
      <c r="AU5877" s="3">
        <v>6</v>
      </c>
      <c r="AV5877" s="3">
        <v>5.91</v>
      </c>
      <c r="AW5877" s="3">
        <v>5.835</v>
      </c>
      <c r="AX5877" s="3">
        <v>5.8140000000000001</v>
      </c>
      <c r="AY5877" s="3">
        <v>5.8170000000000002</v>
      </c>
      <c r="AZ5877" s="3">
        <v>5.8150000000000004</v>
      </c>
      <c r="BA5877">
        <v>5.8159999999999998</v>
      </c>
      <c r="BB5877">
        <v>2017</v>
      </c>
    </row>
    <row r="5878" spans="1:54" hidden="1" x14ac:dyDescent="0.2">
      <c r="A5878">
        <v>283</v>
      </c>
      <c r="B5878" t="s">
        <v>425</v>
      </c>
      <c r="C5878" t="s">
        <v>270</v>
      </c>
      <c r="D5878" t="s">
        <v>191</v>
      </c>
      <c r="E5878" t="s">
        <v>269</v>
      </c>
      <c r="F5878" t="s">
        <v>268</v>
      </c>
      <c r="G5878" t="s">
        <v>264</v>
      </c>
      <c r="H5878" t="s">
        <v>263</v>
      </c>
    </row>
    <row r="5879" spans="1:54" hidden="1" x14ac:dyDescent="0.2">
      <c r="A5879">
        <v>283</v>
      </c>
      <c r="B5879" t="s">
        <v>425</v>
      </c>
      <c r="C5879" t="s">
        <v>267</v>
      </c>
      <c r="D5879" t="s">
        <v>191</v>
      </c>
      <c r="E5879" t="s">
        <v>266</v>
      </c>
      <c r="F5879" t="s">
        <v>265</v>
      </c>
      <c r="G5879" t="s">
        <v>264</v>
      </c>
      <c r="H5879" t="s">
        <v>263</v>
      </c>
      <c r="I5879" t="s">
        <v>1560</v>
      </c>
      <c r="J5879" s="3">
        <v>1.982</v>
      </c>
      <c r="K5879" s="3">
        <v>2.0299999999999998</v>
      </c>
      <c r="L5879" s="3">
        <v>2.0779999999999998</v>
      </c>
      <c r="M5879" s="3">
        <v>2.1269999999999998</v>
      </c>
      <c r="N5879" s="3">
        <v>2.1760000000000002</v>
      </c>
      <c r="O5879" s="3">
        <v>2.2250000000000001</v>
      </c>
      <c r="P5879" s="3">
        <v>2.274</v>
      </c>
      <c r="Q5879" s="3">
        <v>2.3239999999999998</v>
      </c>
      <c r="R5879" s="3">
        <v>2.3740000000000001</v>
      </c>
      <c r="S5879" s="3">
        <v>2.4239999999999999</v>
      </c>
      <c r="T5879" s="3">
        <v>2.4740000000000002</v>
      </c>
      <c r="U5879" s="3">
        <v>2.5270000000000001</v>
      </c>
      <c r="V5879" s="3">
        <v>2.581</v>
      </c>
      <c r="W5879" s="3">
        <v>2.6360000000000001</v>
      </c>
      <c r="X5879" s="3">
        <v>2.6909999999999998</v>
      </c>
      <c r="Y5879" s="3">
        <v>2.7469999999999999</v>
      </c>
      <c r="Z5879" s="3">
        <v>2.8039999999999998</v>
      </c>
      <c r="AA5879" s="3">
        <v>2.8620000000000001</v>
      </c>
      <c r="AB5879" s="3">
        <v>2.9209999999999998</v>
      </c>
      <c r="AC5879" s="3">
        <v>2.98</v>
      </c>
      <c r="AD5879" s="3">
        <v>3.0409999999999999</v>
      </c>
      <c r="AE5879" s="3">
        <v>3.1019999999999999</v>
      </c>
      <c r="AF5879" s="3">
        <v>3.1640000000000001</v>
      </c>
      <c r="AG5879" s="3">
        <v>3.2269999999999999</v>
      </c>
      <c r="AH5879" s="3">
        <v>3.2890000000000001</v>
      </c>
      <c r="AI5879" s="3">
        <v>3.351</v>
      </c>
      <c r="AJ5879" s="3">
        <v>3.4129999999999998</v>
      </c>
      <c r="AK5879" s="3">
        <v>3.476</v>
      </c>
      <c r="AL5879" s="3">
        <v>3.5379999999999998</v>
      </c>
      <c r="AM5879" s="3">
        <v>3.6</v>
      </c>
      <c r="AN5879" s="3">
        <v>3.6619999999999999</v>
      </c>
      <c r="AO5879" s="3">
        <v>3.7240000000000002</v>
      </c>
      <c r="AP5879" s="3">
        <v>3.7879999999999998</v>
      </c>
      <c r="AQ5879" s="3">
        <v>3.851</v>
      </c>
      <c r="AR5879" s="3">
        <v>3.9129999999999998</v>
      </c>
      <c r="AS5879" s="3">
        <v>3.9750000000000001</v>
      </c>
      <c r="AT5879" s="3">
        <v>4.0369999999999999</v>
      </c>
      <c r="AU5879" s="3">
        <v>4.0979999999999999</v>
      </c>
      <c r="AV5879" s="3">
        <v>4.1589999999999998</v>
      </c>
      <c r="AW5879" s="3">
        <v>4.2190000000000003</v>
      </c>
      <c r="AX5879" s="3">
        <v>4.2789999999999999</v>
      </c>
      <c r="AY5879" s="3">
        <v>4.3639999999999999</v>
      </c>
      <c r="AZ5879" s="3">
        <v>4.4509999999999996</v>
      </c>
      <c r="BA5879">
        <v>4.54</v>
      </c>
      <c r="BB5879">
        <v>2017</v>
      </c>
    </row>
    <row r="5880" spans="1:54" hidden="1" x14ac:dyDescent="0.2">
      <c r="A5880">
        <v>283</v>
      </c>
      <c r="B5880" t="s">
        <v>425</v>
      </c>
      <c r="C5880" t="s">
        <v>262</v>
      </c>
      <c r="D5880" t="s">
        <v>191</v>
      </c>
      <c r="E5880" t="s">
        <v>260</v>
      </c>
      <c r="F5880" t="s">
        <v>259</v>
      </c>
      <c r="G5880" t="s">
        <v>225</v>
      </c>
      <c r="H5880" t="s">
        <v>222</v>
      </c>
      <c r="I5880" t="s">
        <v>1561</v>
      </c>
      <c r="J5880" s="3" t="s">
        <v>215</v>
      </c>
      <c r="K5880" s="3" t="s">
        <v>215</v>
      </c>
      <c r="L5880" s="3" t="s">
        <v>215</v>
      </c>
      <c r="M5880" s="3" t="s">
        <v>215</v>
      </c>
      <c r="N5880" s="3" t="s">
        <v>215</v>
      </c>
      <c r="O5880" s="3" t="s">
        <v>215</v>
      </c>
      <c r="P5880" s="3" t="s">
        <v>215</v>
      </c>
      <c r="Q5880" s="3" t="s">
        <v>215</v>
      </c>
      <c r="R5880" s="3" t="s">
        <v>215</v>
      </c>
      <c r="S5880" s="3" t="s">
        <v>215</v>
      </c>
      <c r="T5880" s="3" t="s">
        <v>215</v>
      </c>
      <c r="U5880" s="3" t="s">
        <v>215</v>
      </c>
      <c r="V5880" s="3" t="s">
        <v>215</v>
      </c>
      <c r="W5880" s="3" t="s">
        <v>215</v>
      </c>
      <c r="X5880" s="3">
        <v>1.802</v>
      </c>
      <c r="Y5880" s="3">
        <v>1.9990000000000001</v>
      </c>
      <c r="Z5880" s="3">
        <v>2.0179999999999998</v>
      </c>
      <c r="AA5880" s="3">
        <v>2.2829999999999999</v>
      </c>
      <c r="AB5880" s="3">
        <v>2.4609999999999999</v>
      </c>
      <c r="AC5880" s="3">
        <v>2.802</v>
      </c>
      <c r="AD5880" s="3">
        <v>2.883</v>
      </c>
      <c r="AE5880" s="3">
        <v>2.8109999999999999</v>
      </c>
      <c r="AF5880" s="3">
        <v>2.8090000000000002</v>
      </c>
      <c r="AG5880" s="3">
        <v>2.8839999999999999</v>
      </c>
      <c r="AH5880" s="3">
        <v>2.9940000000000002</v>
      </c>
      <c r="AI5880" s="3">
        <v>3.4510000000000001</v>
      </c>
      <c r="AJ5880" s="3">
        <v>4.2729999999999997</v>
      </c>
      <c r="AK5880" s="3">
        <v>5.4989999999999997</v>
      </c>
      <c r="AL5880" s="3">
        <v>6.0140000000000002</v>
      </c>
      <c r="AM5880" s="3">
        <v>6.1310000000000002</v>
      </c>
      <c r="AN5880" s="3">
        <v>6.8179999999999996</v>
      </c>
      <c r="AO5880" s="3">
        <v>7.77</v>
      </c>
      <c r="AP5880" s="3">
        <v>8.9649999999999999</v>
      </c>
      <c r="AQ5880" s="3">
        <v>9.9469999999999992</v>
      </c>
      <c r="AR5880" s="3">
        <v>10.013999999999999</v>
      </c>
      <c r="AS5880" s="3">
        <v>10.654999999999999</v>
      </c>
      <c r="AT5880" s="3">
        <v>11.805999999999999</v>
      </c>
      <c r="AU5880" s="3">
        <v>12.83</v>
      </c>
      <c r="AV5880" s="3">
        <v>13.802</v>
      </c>
      <c r="AW5880" s="3">
        <v>15.02</v>
      </c>
      <c r="AX5880" s="3">
        <v>16.225000000000001</v>
      </c>
      <c r="AY5880" s="3">
        <v>17.515000000000001</v>
      </c>
      <c r="AZ5880" s="3">
        <v>18.803000000000001</v>
      </c>
      <c r="BA5880">
        <v>20.253</v>
      </c>
      <c r="BB5880">
        <v>2016</v>
      </c>
    </row>
    <row r="5881" spans="1:54" hidden="1" x14ac:dyDescent="0.2">
      <c r="A5881">
        <v>283</v>
      </c>
      <c r="B5881" t="s">
        <v>425</v>
      </c>
      <c r="C5881" t="s">
        <v>261</v>
      </c>
      <c r="D5881" t="s">
        <v>191</v>
      </c>
      <c r="E5881" t="s">
        <v>260</v>
      </c>
      <c r="F5881" t="s">
        <v>259</v>
      </c>
      <c r="G5881" t="s">
        <v>217</v>
      </c>
      <c r="I5881" t="s">
        <v>258</v>
      </c>
      <c r="J5881" s="3" t="s">
        <v>215</v>
      </c>
      <c r="K5881" s="3" t="s">
        <v>215</v>
      </c>
      <c r="L5881" s="3" t="s">
        <v>215</v>
      </c>
      <c r="M5881" s="3" t="s">
        <v>215</v>
      </c>
      <c r="N5881" s="3" t="s">
        <v>215</v>
      </c>
      <c r="O5881" s="3" t="s">
        <v>215</v>
      </c>
      <c r="P5881" s="3" t="s">
        <v>215</v>
      </c>
      <c r="Q5881" s="3" t="s">
        <v>215</v>
      </c>
      <c r="R5881" s="3" t="s">
        <v>215</v>
      </c>
      <c r="S5881" s="3" t="s">
        <v>215</v>
      </c>
      <c r="T5881" s="3" t="s">
        <v>215</v>
      </c>
      <c r="U5881" s="3" t="s">
        <v>215</v>
      </c>
      <c r="V5881" s="3" t="s">
        <v>215</v>
      </c>
      <c r="W5881" s="3" t="s">
        <v>215</v>
      </c>
      <c r="X5881" s="3">
        <v>21.981000000000002</v>
      </c>
      <c r="Y5881" s="3">
        <v>23.849</v>
      </c>
      <c r="Z5881" s="3">
        <v>20.425000000000001</v>
      </c>
      <c r="AA5881" s="3">
        <v>21.379000000000001</v>
      </c>
      <c r="AB5881" s="3">
        <v>21.263999999999999</v>
      </c>
      <c r="AC5881" s="3">
        <v>23.099</v>
      </c>
      <c r="AD5881" s="3">
        <v>23.428999999999998</v>
      </c>
      <c r="AE5881" s="3">
        <v>22.481999999999999</v>
      </c>
      <c r="AF5881" s="3">
        <v>21.613</v>
      </c>
      <c r="AG5881" s="3">
        <v>21.064</v>
      </c>
      <c r="AH5881" s="3">
        <v>19.940999999999999</v>
      </c>
      <c r="AI5881" s="3">
        <v>21.077999999999999</v>
      </c>
      <c r="AJ5881" s="3">
        <v>23.55</v>
      </c>
      <c r="AK5881" s="3">
        <v>25.167999999999999</v>
      </c>
      <c r="AL5881" s="3">
        <v>23.532</v>
      </c>
      <c r="AM5881" s="3">
        <v>22.125</v>
      </c>
      <c r="AN5881" s="3">
        <v>22.611999999999998</v>
      </c>
      <c r="AO5881" s="3">
        <v>21.681000000000001</v>
      </c>
      <c r="AP5881" s="3">
        <v>21.524999999999999</v>
      </c>
      <c r="AQ5881" s="3">
        <v>21.291</v>
      </c>
      <c r="AR5881" s="3">
        <v>19.547999999999998</v>
      </c>
      <c r="AS5881" s="3">
        <v>19.617000000000001</v>
      </c>
      <c r="AT5881" s="3">
        <v>20.419</v>
      </c>
      <c r="AU5881" s="3">
        <v>20.747</v>
      </c>
      <c r="AV5881" s="3">
        <v>20.69</v>
      </c>
      <c r="AW5881" s="3">
        <v>20.754999999999999</v>
      </c>
      <c r="AX5881" s="3">
        <v>20.760999999999999</v>
      </c>
      <c r="AY5881" s="3">
        <v>20.76</v>
      </c>
      <c r="AZ5881" s="3">
        <v>20.648</v>
      </c>
      <c r="BA5881">
        <v>20.597999999999999</v>
      </c>
      <c r="BB5881">
        <v>2016</v>
      </c>
    </row>
    <row r="5882" spans="1:54" hidden="1" x14ac:dyDescent="0.2">
      <c r="A5882">
        <v>283</v>
      </c>
      <c r="B5882" t="s">
        <v>425</v>
      </c>
      <c r="C5882" t="s">
        <v>257</v>
      </c>
      <c r="D5882" t="s">
        <v>191</v>
      </c>
      <c r="E5882" t="s">
        <v>255</v>
      </c>
      <c r="F5882" t="s">
        <v>254</v>
      </c>
      <c r="G5882" t="s">
        <v>225</v>
      </c>
      <c r="H5882" t="s">
        <v>222</v>
      </c>
      <c r="I5882" t="s">
        <v>1561</v>
      </c>
      <c r="J5882" s="3" t="s">
        <v>215</v>
      </c>
      <c r="K5882" s="3" t="s">
        <v>215</v>
      </c>
      <c r="L5882" s="3" t="s">
        <v>215</v>
      </c>
      <c r="M5882" s="3" t="s">
        <v>215</v>
      </c>
      <c r="N5882" s="3" t="s">
        <v>215</v>
      </c>
      <c r="O5882" s="3" t="s">
        <v>215</v>
      </c>
      <c r="P5882" s="3" t="s">
        <v>215</v>
      </c>
      <c r="Q5882" s="3" t="s">
        <v>215</v>
      </c>
      <c r="R5882" s="3" t="s">
        <v>215</v>
      </c>
      <c r="S5882" s="3" t="s">
        <v>215</v>
      </c>
      <c r="T5882" s="3" t="s">
        <v>215</v>
      </c>
      <c r="U5882" s="3" t="s">
        <v>215</v>
      </c>
      <c r="V5882" s="3" t="s">
        <v>215</v>
      </c>
      <c r="W5882" s="3" t="s">
        <v>215</v>
      </c>
      <c r="X5882" s="3">
        <v>2.077</v>
      </c>
      <c r="Y5882" s="3">
        <v>2.226</v>
      </c>
      <c r="Z5882" s="3">
        <v>1.855</v>
      </c>
      <c r="AA5882" s="3">
        <v>2.367</v>
      </c>
      <c r="AB5882" s="3">
        <v>2.7669999999999999</v>
      </c>
      <c r="AC5882" s="3">
        <v>2.92</v>
      </c>
      <c r="AD5882" s="3">
        <v>2.9529999999999998</v>
      </c>
      <c r="AE5882" s="3">
        <v>3.085</v>
      </c>
      <c r="AF5882" s="3">
        <v>3.2120000000000002</v>
      </c>
      <c r="AG5882" s="3">
        <v>3.4929999999999999</v>
      </c>
      <c r="AH5882" s="3">
        <v>3.6880000000000002</v>
      </c>
      <c r="AI5882" s="3">
        <v>3.8559999999999999</v>
      </c>
      <c r="AJ5882" s="3">
        <v>4.1859999999999999</v>
      </c>
      <c r="AK5882" s="3">
        <v>4.8179999999999996</v>
      </c>
      <c r="AL5882" s="3">
        <v>5.9169999999999998</v>
      </c>
      <c r="AM5882" s="3">
        <v>6.37</v>
      </c>
      <c r="AN5882" s="3">
        <v>7.3220000000000001</v>
      </c>
      <c r="AO5882" s="3">
        <v>8.4160000000000004</v>
      </c>
      <c r="AP5882" s="3">
        <v>9.5329999999999995</v>
      </c>
      <c r="AQ5882" s="3">
        <v>10.962</v>
      </c>
      <c r="AR5882" s="3">
        <v>11.614000000000001</v>
      </c>
      <c r="AS5882" s="3">
        <v>11.874000000000001</v>
      </c>
      <c r="AT5882" s="3">
        <v>12.848000000000001</v>
      </c>
      <c r="AU5882" s="3">
        <v>13.843</v>
      </c>
      <c r="AV5882" s="3">
        <v>14.635999999999999</v>
      </c>
      <c r="AW5882" s="3">
        <v>15.869</v>
      </c>
      <c r="AX5882" s="3">
        <v>17.126000000000001</v>
      </c>
      <c r="AY5882" s="3">
        <v>18.434999999999999</v>
      </c>
      <c r="AZ5882" s="3">
        <v>19.712</v>
      </c>
      <c r="BA5882">
        <v>21.222000000000001</v>
      </c>
      <c r="BB5882">
        <v>2016</v>
      </c>
    </row>
    <row r="5883" spans="1:54" hidden="1" x14ac:dyDescent="0.2">
      <c r="A5883">
        <v>283</v>
      </c>
      <c r="B5883" t="s">
        <v>425</v>
      </c>
      <c r="C5883" t="s">
        <v>256</v>
      </c>
      <c r="D5883" t="s">
        <v>191</v>
      </c>
      <c r="E5883" t="s">
        <v>255</v>
      </c>
      <c r="F5883" t="s">
        <v>254</v>
      </c>
      <c r="G5883" t="s">
        <v>217</v>
      </c>
      <c r="I5883" t="s">
        <v>253</v>
      </c>
      <c r="J5883" s="3" t="s">
        <v>215</v>
      </c>
      <c r="K5883" s="3" t="s">
        <v>215</v>
      </c>
      <c r="L5883" s="3" t="s">
        <v>215</v>
      </c>
      <c r="M5883" s="3" t="s">
        <v>215</v>
      </c>
      <c r="N5883" s="3" t="s">
        <v>215</v>
      </c>
      <c r="O5883" s="3" t="s">
        <v>215</v>
      </c>
      <c r="P5883" s="3" t="s">
        <v>215</v>
      </c>
      <c r="Q5883" s="3" t="s">
        <v>215</v>
      </c>
      <c r="R5883" s="3" t="s">
        <v>215</v>
      </c>
      <c r="S5883" s="3" t="s">
        <v>215</v>
      </c>
      <c r="T5883" s="3" t="s">
        <v>215</v>
      </c>
      <c r="U5883" s="3" t="s">
        <v>215</v>
      </c>
      <c r="V5883" s="3" t="s">
        <v>215</v>
      </c>
      <c r="W5883" s="3" t="s">
        <v>215</v>
      </c>
      <c r="X5883" s="3">
        <v>25.332999999999998</v>
      </c>
      <c r="Y5883" s="3">
        <v>26.558</v>
      </c>
      <c r="Z5883" s="3">
        <v>18.768999999999998</v>
      </c>
      <c r="AA5883" s="3">
        <v>22.17</v>
      </c>
      <c r="AB5883" s="3">
        <v>23.905000000000001</v>
      </c>
      <c r="AC5883" s="3">
        <v>24.071000000000002</v>
      </c>
      <c r="AD5883" s="3">
        <v>24.003</v>
      </c>
      <c r="AE5883" s="3">
        <v>24.68</v>
      </c>
      <c r="AF5883" s="3">
        <v>24.721</v>
      </c>
      <c r="AG5883" s="3">
        <v>25.507999999999999</v>
      </c>
      <c r="AH5883" s="3">
        <v>24.564</v>
      </c>
      <c r="AI5883" s="3">
        <v>23.552</v>
      </c>
      <c r="AJ5883" s="3">
        <v>23.067</v>
      </c>
      <c r="AK5883" s="3">
        <v>22.048999999999999</v>
      </c>
      <c r="AL5883" s="3">
        <v>23.152000000000001</v>
      </c>
      <c r="AM5883" s="3">
        <v>22.988</v>
      </c>
      <c r="AN5883" s="3">
        <v>24.285</v>
      </c>
      <c r="AO5883" s="3">
        <v>23.484999999999999</v>
      </c>
      <c r="AP5883" s="3">
        <v>22.89</v>
      </c>
      <c r="AQ5883" s="3">
        <v>23.465</v>
      </c>
      <c r="AR5883" s="3">
        <v>22.670999999999999</v>
      </c>
      <c r="AS5883" s="3">
        <v>21.861000000000001</v>
      </c>
      <c r="AT5883" s="3">
        <v>22.22</v>
      </c>
      <c r="AU5883" s="3">
        <v>22.385000000000002</v>
      </c>
      <c r="AV5883" s="3">
        <v>21.94</v>
      </c>
      <c r="AW5883" s="3">
        <v>21.928000000000001</v>
      </c>
      <c r="AX5883" s="3">
        <v>21.914000000000001</v>
      </c>
      <c r="AY5883" s="3">
        <v>21.850999999999999</v>
      </c>
      <c r="AZ5883" s="3">
        <v>21.646000000000001</v>
      </c>
      <c r="BA5883">
        <v>21.582999999999998</v>
      </c>
      <c r="BB5883">
        <v>2016</v>
      </c>
    </row>
    <row r="5884" spans="1:54" hidden="1" x14ac:dyDescent="0.2">
      <c r="A5884">
        <v>283</v>
      </c>
      <c r="B5884" t="s">
        <v>425</v>
      </c>
      <c r="C5884" t="s">
        <v>252</v>
      </c>
      <c r="D5884" t="s">
        <v>191</v>
      </c>
      <c r="E5884" t="s">
        <v>250</v>
      </c>
      <c r="F5884" t="s">
        <v>249</v>
      </c>
      <c r="G5884" t="s">
        <v>225</v>
      </c>
      <c r="H5884" t="s">
        <v>222</v>
      </c>
      <c r="I5884" t="s">
        <v>1561</v>
      </c>
      <c r="J5884" s="3" t="s">
        <v>215</v>
      </c>
      <c r="K5884" s="3" t="s">
        <v>215</v>
      </c>
      <c r="L5884" s="3" t="s">
        <v>215</v>
      </c>
      <c r="M5884" s="3" t="s">
        <v>215</v>
      </c>
      <c r="N5884" s="3" t="s">
        <v>215</v>
      </c>
      <c r="O5884" s="3" t="s">
        <v>215</v>
      </c>
      <c r="P5884" s="3" t="s">
        <v>215</v>
      </c>
      <c r="Q5884" s="3" t="s">
        <v>215</v>
      </c>
      <c r="R5884" s="3" t="s">
        <v>215</v>
      </c>
      <c r="S5884" s="3" t="s">
        <v>215</v>
      </c>
      <c r="T5884" s="3" t="s">
        <v>215</v>
      </c>
      <c r="U5884" s="3" t="s">
        <v>215</v>
      </c>
      <c r="V5884" s="3" t="s">
        <v>215</v>
      </c>
      <c r="W5884" s="3" t="s">
        <v>215</v>
      </c>
      <c r="X5884" s="3">
        <v>-0.27500000000000002</v>
      </c>
      <c r="Y5884" s="3">
        <v>-0.22700000000000001</v>
      </c>
      <c r="Z5884" s="3">
        <v>0.16400000000000001</v>
      </c>
      <c r="AA5884" s="3">
        <v>-8.5000000000000006E-2</v>
      </c>
      <c r="AB5884" s="3">
        <v>-0.30599999999999999</v>
      </c>
      <c r="AC5884" s="3">
        <v>-0.11799999999999999</v>
      </c>
      <c r="AD5884" s="3">
        <v>-7.0999999999999994E-2</v>
      </c>
      <c r="AE5884" s="3">
        <v>-0.27500000000000002</v>
      </c>
      <c r="AF5884" s="3">
        <v>-0.40400000000000003</v>
      </c>
      <c r="AG5884" s="3">
        <v>-0.60899999999999999</v>
      </c>
      <c r="AH5884" s="3">
        <v>-0.69399999999999995</v>
      </c>
      <c r="AI5884" s="3">
        <v>-0.40500000000000003</v>
      </c>
      <c r="AJ5884" s="3">
        <v>8.7999999999999995E-2</v>
      </c>
      <c r="AK5884" s="3">
        <v>0.68200000000000005</v>
      </c>
      <c r="AL5884" s="3">
        <v>9.7000000000000003E-2</v>
      </c>
      <c r="AM5884" s="3">
        <v>-0.23899999999999999</v>
      </c>
      <c r="AN5884" s="3">
        <v>-0.504</v>
      </c>
      <c r="AO5884" s="3">
        <v>-0.64700000000000002</v>
      </c>
      <c r="AP5884" s="3">
        <v>-0.56799999999999995</v>
      </c>
      <c r="AQ5884" s="3">
        <v>-1.0149999999999999</v>
      </c>
      <c r="AR5884" s="3">
        <v>-1.6</v>
      </c>
      <c r="AS5884" s="3">
        <v>-1.2190000000000001</v>
      </c>
      <c r="AT5884" s="3">
        <v>-1.042</v>
      </c>
      <c r="AU5884" s="3">
        <v>-1.0129999999999999</v>
      </c>
      <c r="AV5884" s="3">
        <v>-0.83399999999999996</v>
      </c>
      <c r="AW5884" s="3">
        <v>-0.84899999999999998</v>
      </c>
      <c r="AX5884" s="3">
        <v>-0.90100000000000002</v>
      </c>
      <c r="AY5884" s="3">
        <v>-0.92</v>
      </c>
      <c r="AZ5884" s="3">
        <v>-0.90900000000000003</v>
      </c>
      <c r="BA5884">
        <v>-0.96899999999999997</v>
      </c>
      <c r="BB5884">
        <v>2016</v>
      </c>
    </row>
    <row r="5885" spans="1:54" hidden="1" x14ac:dyDescent="0.2">
      <c r="A5885">
        <v>283</v>
      </c>
      <c r="B5885" t="s">
        <v>425</v>
      </c>
      <c r="C5885" t="s">
        <v>251</v>
      </c>
      <c r="D5885" t="s">
        <v>191</v>
      </c>
      <c r="E5885" t="s">
        <v>250</v>
      </c>
      <c r="F5885" t="s">
        <v>249</v>
      </c>
      <c r="G5885" t="s">
        <v>217</v>
      </c>
      <c r="I5885" t="s">
        <v>248</v>
      </c>
      <c r="J5885" s="3" t="s">
        <v>215</v>
      </c>
      <c r="K5885" s="3" t="s">
        <v>215</v>
      </c>
      <c r="L5885" s="3" t="s">
        <v>215</v>
      </c>
      <c r="M5885" s="3" t="s">
        <v>215</v>
      </c>
      <c r="N5885" s="3" t="s">
        <v>215</v>
      </c>
      <c r="O5885" s="3" t="s">
        <v>215</v>
      </c>
      <c r="P5885" s="3" t="s">
        <v>215</v>
      </c>
      <c r="Q5885" s="3" t="s">
        <v>215</v>
      </c>
      <c r="R5885" s="3" t="s">
        <v>215</v>
      </c>
      <c r="S5885" s="3" t="s">
        <v>215</v>
      </c>
      <c r="T5885" s="3" t="s">
        <v>215</v>
      </c>
      <c r="U5885" s="3" t="s">
        <v>215</v>
      </c>
      <c r="V5885" s="3" t="s">
        <v>215</v>
      </c>
      <c r="W5885" s="3" t="s">
        <v>215</v>
      </c>
      <c r="X5885" s="3">
        <v>-3.3519999999999999</v>
      </c>
      <c r="Y5885" s="3">
        <v>-2.7090000000000001</v>
      </c>
      <c r="Z5885" s="3">
        <v>1.655</v>
      </c>
      <c r="AA5885" s="3">
        <v>-0.79100000000000004</v>
      </c>
      <c r="AB5885" s="3">
        <v>-2.641</v>
      </c>
      <c r="AC5885" s="3">
        <v>-0.97299999999999998</v>
      </c>
      <c r="AD5885" s="3">
        <v>-0.57299999999999995</v>
      </c>
      <c r="AE5885" s="3">
        <v>-2.198</v>
      </c>
      <c r="AF5885" s="3">
        <v>-3.1080000000000001</v>
      </c>
      <c r="AG5885" s="3">
        <v>-4.444</v>
      </c>
      <c r="AH5885" s="3">
        <v>-4.6230000000000002</v>
      </c>
      <c r="AI5885" s="3">
        <v>-2.4740000000000002</v>
      </c>
      <c r="AJ5885" s="3">
        <v>0.48299999999999998</v>
      </c>
      <c r="AK5885" s="3">
        <v>3.1190000000000002</v>
      </c>
      <c r="AL5885" s="3">
        <v>0.38</v>
      </c>
      <c r="AM5885" s="3">
        <v>-0.86299999999999999</v>
      </c>
      <c r="AN5885" s="3">
        <v>-1.673</v>
      </c>
      <c r="AO5885" s="3">
        <v>-1.804</v>
      </c>
      <c r="AP5885" s="3">
        <v>-1.365</v>
      </c>
      <c r="AQ5885" s="3">
        <v>-2.173</v>
      </c>
      <c r="AR5885" s="3">
        <v>-3.1240000000000001</v>
      </c>
      <c r="AS5885" s="3">
        <v>-2.2450000000000001</v>
      </c>
      <c r="AT5885" s="3">
        <v>-1.802</v>
      </c>
      <c r="AU5885" s="3">
        <v>-1.6379999999999999</v>
      </c>
      <c r="AV5885" s="3">
        <v>-1.25</v>
      </c>
      <c r="AW5885" s="3">
        <v>-1.173</v>
      </c>
      <c r="AX5885" s="3">
        <v>-1.153</v>
      </c>
      <c r="AY5885" s="3">
        <v>-1.091</v>
      </c>
      <c r="AZ5885" s="3">
        <v>-0.998</v>
      </c>
      <c r="BA5885">
        <v>-0.98499999999999999</v>
      </c>
      <c r="BB5885">
        <v>2016</v>
      </c>
    </row>
    <row r="5886" spans="1:54" hidden="1" x14ac:dyDescent="0.2">
      <c r="A5886">
        <v>283</v>
      </c>
      <c r="B5886" t="s">
        <v>425</v>
      </c>
      <c r="C5886" t="s">
        <v>247</v>
      </c>
      <c r="D5886" t="s">
        <v>191</v>
      </c>
      <c r="E5886" t="s">
        <v>245</v>
      </c>
      <c r="F5886" t="s">
        <v>244</v>
      </c>
      <c r="G5886" t="s">
        <v>225</v>
      </c>
      <c r="H5886" t="s">
        <v>222</v>
      </c>
      <c r="I5886" t="s">
        <v>1561</v>
      </c>
      <c r="J5886" s="3" t="s">
        <v>215</v>
      </c>
      <c r="K5886" s="3" t="s">
        <v>215</v>
      </c>
      <c r="L5886" s="3" t="s">
        <v>215</v>
      </c>
      <c r="M5886" s="3" t="s">
        <v>215</v>
      </c>
      <c r="N5886" s="3" t="s">
        <v>215</v>
      </c>
      <c r="O5886" s="3" t="s">
        <v>215</v>
      </c>
      <c r="P5886" s="3" t="s">
        <v>215</v>
      </c>
      <c r="Q5886" s="3" t="s">
        <v>215</v>
      </c>
      <c r="R5886" s="3" t="s">
        <v>215</v>
      </c>
      <c r="S5886" s="3" t="s">
        <v>215</v>
      </c>
      <c r="T5886" s="3" t="s">
        <v>215</v>
      </c>
      <c r="U5886" s="3" t="s">
        <v>215</v>
      </c>
      <c r="V5886" s="3" t="s">
        <v>215</v>
      </c>
      <c r="W5886" s="3" t="s">
        <v>215</v>
      </c>
      <c r="X5886" s="3" t="s">
        <v>215</v>
      </c>
      <c r="Y5886" s="3" t="s">
        <v>215</v>
      </c>
      <c r="Z5886" s="3">
        <v>0.48299999999999998</v>
      </c>
      <c r="AA5886" s="3">
        <v>0.24299999999999999</v>
      </c>
      <c r="AB5886" s="3">
        <v>-2.3E-2</v>
      </c>
      <c r="AC5886" s="3">
        <v>0.23400000000000001</v>
      </c>
      <c r="AD5886" s="3">
        <v>0.375</v>
      </c>
      <c r="AE5886" s="3">
        <v>0.26</v>
      </c>
      <c r="AF5886" s="3">
        <v>0.17399999999999999</v>
      </c>
      <c r="AG5886" s="3">
        <v>2.7E-2</v>
      </c>
      <c r="AH5886" s="3">
        <v>-6.5000000000000002E-2</v>
      </c>
      <c r="AI5886" s="3">
        <v>0.317</v>
      </c>
      <c r="AJ5886" s="3">
        <v>0.84299999999999997</v>
      </c>
      <c r="AK5886" s="3">
        <v>1.1970000000000001</v>
      </c>
      <c r="AL5886" s="3">
        <v>0.59799999999999998</v>
      </c>
      <c r="AM5886" s="3">
        <v>0.58299999999999996</v>
      </c>
      <c r="AN5886" s="3">
        <v>0.44900000000000001</v>
      </c>
      <c r="AO5886" s="3">
        <v>8.5000000000000006E-2</v>
      </c>
      <c r="AP5886" s="3">
        <v>5.0000000000000001E-3</v>
      </c>
      <c r="AQ5886" s="3">
        <v>-0.307</v>
      </c>
      <c r="AR5886" s="3">
        <v>-0.81299999999999994</v>
      </c>
      <c r="AS5886" s="3">
        <v>-0.123</v>
      </c>
      <c r="AT5886" s="3">
        <v>0.22500000000000001</v>
      </c>
      <c r="AU5886" s="3">
        <v>-6.4000000000000001E-2</v>
      </c>
      <c r="AV5886" s="3">
        <v>0.14799999999999999</v>
      </c>
      <c r="AW5886" s="3">
        <v>0.192</v>
      </c>
      <c r="AX5886" s="3">
        <v>0.24299999999999999</v>
      </c>
      <c r="AY5886" s="3">
        <v>0.253</v>
      </c>
      <c r="AZ5886" s="3">
        <v>0.32</v>
      </c>
      <c r="BA5886">
        <v>0.67600000000000005</v>
      </c>
      <c r="BB5886">
        <v>2016</v>
      </c>
    </row>
    <row r="5887" spans="1:54" hidden="1" x14ac:dyDescent="0.2">
      <c r="A5887">
        <v>283</v>
      </c>
      <c r="B5887" t="s">
        <v>425</v>
      </c>
      <c r="C5887" t="s">
        <v>246</v>
      </c>
      <c r="D5887" t="s">
        <v>191</v>
      </c>
      <c r="E5887" t="s">
        <v>245</v>
      </c>
      <c r="F5887" t="s">
        <v>244</v>
      </c>
      <c r="G5887" t="s">
        <v>243</v>
      </c>
      <c r="I5887" t="s">
        <v>362</v>
      </c>
      <c r="J5887" s="3" t="s">
        <v>215</v>
      </c>
      <c r="K5887" s="3" t="s">
        <v>215</v>
      </c>
      <c r="L5887" s="3" t="s">
        <v>215</v>
      </c>
      <c r="M5887" s="3" t="s">
        <v>215</v>
      </c>
      <c r="N5887" s="3" t="s">
        <v>215</v>
      </c>
      <c r="O5887" s="3" t="s">
        <v>215</v>
      </c>
      <c r="P5887" s="3" t="s">
        <v>215</v>
      </c>
      <c r="Q5887" s="3" t="s">
        <v>215</v>
      </c>
      <c r="R5887" s="3" t="s">
        <v>215</v>
      </c>
      <c r="S5887" s="3" t="s">
        <v>215</v>
      </c>
      <c r="T5887" s="3" t="s">
        <v>215</v>
      </c>
      <c r="U5887" s="3" t="s">
        <v>215</v>
      </c>
      <c r="V5887" s="3" t="s">
        <v>215</v>
      </c>
      <c r="W5887" s="3" t="s">
        <v>215</v>
      </c>
      <c r="X5887" s="3" t="s">
        <v>215</v>
      </c>
      <c r="Y5887" s="3" t="s">
        <v>215</v>
      </c>
      <c r="Z5887" s="3">
        <v>4.7729999999999997</v>
      </c>
      <c r="AA5887" s="3">
        <v>2.2719999999999998</v>
      </c>
      <c r="AB5887" s="3">
        <v>-0.20899999999999999</v>
      </c>
      <c r="AC5887" s="3">
        <v>1.9930000000000001</v>
      </c>
      <c r="AD5887" s="3">
        <v>3.0779999999999998</v>
      </c>
      <c r="AE5887" s="3">
        <v>2.0619999999999998</v>
      </c>
      <c r="AF5887" s="3">
        <v>1.3149999999999999</v>
      </c>
      <c r="AG5887" s="3">
        <v>0.192</v>
      </c>
      <c r="AH5887" s="3">
        <v>-0.43099999999999999</v>
      </c>
      <c r="AI5887" s="3">
        <v>1.8959999999999999</v>
      </c>
      <c r="AJ5887" s="3">
        <v>4.4950000000000001</v>
      </c>
      <c r="AK5887" s="3">
        <v>5.61</v>
      </c>
      <c r="AL5887" s="3">
        <v>2.4540000000000002</v>
      </c>
      <c r="AM5887" s="3">
        <v>2.1</v>
      </c>
      <c r="AN5887" s="3">
        <v>1.42</v>
      </c>
      <c r="AO5887" s="3">
        <v>0.23699999999999999</v>
      </c>
      <c r="AP5887" s="3">
        <v>1.2999999999999999E-2</v>
      </c>
      <c r="AQ5887" s="3">
        <v>-0.67400000000000004</v>
      </c>
      <c r="AR5887" s="3">
        <v>-1.625</v>
      </c>
      <c r="AS5887" s="3">
        <v>-0.22700000000000001</v>
      </c>
      <c r="AT5887" s="3">
        <v>0.38600000000000001</v>
      </c>
      <c r="AU5887" s="3">
        <v>-0.10199999999999999</v>
      </c>
      <c r="AV5887" s="3">
        <v>0.221</v>
      </c>
      <c r="AW5887" s="3">
        <v>0.26600000000000001</v>
      </c>
      <c r="AX5887" s="3">
        <v>0.313</v>
      </c>
      <c r="AY5887" s="3">
        <v>0.30299999999999999</v>
      </c>
      <c r="AZ5887" s="3">
        <v>0.35399999999999998</v>
      </c>
      <c r="BA5887">
        <v>0.69299999999999995</v>
      </c>
      <c r="BB5887">
        <v>2016</v>
      </c>
    </row>
    <row r="5888" spans="1:54" hidden="1" x14ac:dyDescent="0.2">
      <c r="A5888">
        <v>283</v>
      </c>
      <c r="B5888" t="s">
        <v>425</v>
      </c>
      <c r="C5888" t="s">
        <v>242</v>
      </c>
      <c r="D5888" t="s">
        <v>191</v>
      </c>
      <c r="E5888" t="s">
        <v>240</v>
      </c>
      <c r="F5888" t="s">
        <v>239</v>
      </c>
      <c r="G5888" t="s">
        <v>225</v>
      </c>
      <c r="H5888" t="s">
        <v>222</v>
      </c>
      <c r="I5888" t="s">
        <v>1561</v>
      </c>
      <c r="J5888" s="3" t="s">
        <v>215</v>
      </c>
      <c r="K5888" s="3" t="s">
        <v>215</v>
      </c>
      <c r="L5888" s="3" t="s">
        <v>215</v>
      </c>
      <c r="M5888" s="3" t="s">
        <v>215</v>
      </c>
      <c r="N5888" s="3" t="s">
        <v>215</v>
      </c>
      <c r="O5888" s="3" t="s">
        <v>215</v>
      </c>
      <c r="P5888" s="3" t="s">
        <v>215</v>
      </c>
      <c r="Q5888" s="3" t="s">
        <v>215</v>
      </c>
      <c r="R5888" s="3" t="s">
        <v>215</v>
      </c>
      <c r="S5888" s="3" t="s">
        <v>215</v>
      </c>
      <c r="T5888" s="3" t="s">
        <v>215</v>
      </c>
      <c r="U5888" s="3" t="s">
        <v>215</v>
      </c>
      <c r="V5888" s="3" t="s">
        <v>215</v>
      </c>
      <c r="W5888" s="3" t="s">
        <v>215</v>
      </c>
      <c r="X5888" s="3">
        <v>8.5999999999999993E-2</v>
      </c>
      <c r="Y5888" s="3">
        <v>0.19800000000000001</v>
      </c>
      <c r="Z5888" s="3">
        <v>0.44600000000000001</v>
      </c>
      <c r="AA5888" s="3">
        <v>0.215</v>
      </c>
      <c r="AB5888" s="3">
        <v>-1.0999999999999999E-2</v>
      </c>
      <c r="AC5888" s="3">
        <v>0.20699999999999999</v>
      </c>
      <c r="AD5888" s="3">
        <v>0.316</v>
      </c>
      <c r="AE5888" s="3">
        <v>0.128</v>
      </c>
      <c r="AF5888" s="3">
        <v>-7.0000000000000001E-3</v>
      </c>
      <c r="AG5888" s="3">
        <v>-0.129</v>
      </c>
      <c r="AH5888" s="3">
        <v>-0.17299999999999999</v>
      </c>
      <c r="AI5888" s="3">
        <v>0.19900000000000001</v>
      </c>
      <c r="AJ5888" s="3">
        <v>0.75900000000000001</v>
      </c>
      <c r="AK5888" s="3">
        <v>1.27</v>
      </c>
      <c r="AL5888" s="3">
        <v>0.72899999999999998</v>
      </c>
      <c r="AM5888" s="3">
        <v>0.34899999999999998</v>
      </c>
      <c r="AN5888" s="3">
        <v>0.158</v>
      </c>
      <c r="AO5888" s="3">
        <v>-4.0000000000000001E-3</v>
      </c>
      <c r="AP5888" s="3">
        <v>-4.2000000000000003E-2</v>
      </c>
      <c r="AQ5888" s="3">
        <v>-0.215</v>
      </c>
      <c r="AR5888" s="3">
        <v>-0.79200000000000004</v>
      </c>
      <c r="AS5888" s="3">
        <v>-0.34300000000000003</v>
      </c>
      <c r="AT5888" s="3">
        <v>-0.09</v>
      </c>
      <c r="AU5888" s="3">
        <v>-0.184</v>
      </c>
      <c r="AV5888" s="3">
        <v>5.6000000000000001E-2</v>
      </c>
      <c r="AW5888" s="3">
        <v>0.126</v>
      </c>
      <c r="AX5888" s="3">
        <v>0.187</v>
      </c>
      <c r="AY5888" s="3">
        <v>0.20300000000000001</v>
      </c>
      <c r="AZ5888" s="3">
        <v>0.26700000000000002</v>
      </c>
      <c r="BA5888">
        <v>0.62</v>
      </c>
      <c r="BB5888">
        <v>2016</v>
      </c>
    </row>
    <row r="5889" spans="1:54" hidden="1" x14ac:dyDescent="0.2">
      <c r="A5889">
        <v>283</v>
      </c>
      <c r="B5889" t="s">
        <v>425</v>
      </c>
      <c r="C5889" t="s">
        <v>241</v>
      </c>
      <c r="D5889" t="s">
        <v>191</v>
      </c>
      <c r="E5889" t="s">
        <v>240</v>
      </c>
      <c r="F5889" t="s">
        <v>239</v>
      </c>
      <c r="G5889" t="s">
        <v>217</v>
      </c>
      <c r="I5889" t="s">
        <v>238</v>
      </c>
      <c r="J5889" s="3" t="s">
        <v>215</v>
      </c>
      <c r="K5889" s="3" t="s">
        <v>215</v>
      </c>
      <c r="L5889" s="3" t="s">
        <v>215</v>
      </c>
      <c r="M5889" s="3" t="s">
        <v>215</v>
      </c>
      <c r="N5889" s="3" t="s">
        <v>215</v>
      </c>
      <c r="O5889" s="3" t="s">
        <v>215</v>
      </c>
      <c r="P5889" s="3" t="s">
        <v>215</v>
      </c>
      <c r="Q5889" s="3" t="s">
        <v>215</v>
      </c>
      <c r="R5889" s="3" t="s">
        <v>215</v>
      </c>
      <c r="S5889" s="3" t="s">
        <v>215</v>
      </c>
      <c r="T5889" s="3" t="s">
        <v>215</v>
      </c>
      <c r="U5889" s="3" t="s">
        <v>215</v>
      </c>
      <c r="V5889" s="3" t="s">
        <v>215</v>
      </c>
      <c r="W5889" s="3" t="s">
        <v>215</v>
      </c>
      <c r="X5889" s="3">
        <v>1.0469999999999999</v>
      </c>
      <c r="Y5889" s="3">
        <v>2.3650000000000002</v>
      </c>
      <c r="Z5889" s="3">
        <v>4.516</v>
      </c>
      <c r="AA5889" s="3">
        <v>2.016</v>
      </c>
      <c r="AB5889" s="3">
        <v>-9.2999999999999999E-2</v>
      </c>
      <c r="AC5889" s="3">
        <v>1.7030000000000001</v>
      </c>
      <c r="AD5889" s="3">
        <v>2.5710000000000002</v>
      </c>
      <c r="AE5889" s="3">
        <v>1.022</v>
      </c>
      <c r="AF5889" s="3">
        <v>-5.5E-2</v>
      </c>
      <c r="AG5889" s="3">
        <v>-0.93899999999999995</v>
      </c>
      <c r="AH5889" s="3">
        <v>-1.1539999999999999</v>
      </c>
      <c r="AI5889" s="3">
        <v>1.2150000000000001</v>
      </c>
      <c r="AJ5889" s="3">
        <v>4.1820000000000004</v>
      </c>
      <c r="AK5889" s="3">
        <v>5.8140000000000001</v>
      </c>
      <c r="AL5889" s="3">
        <v>2.851</v>
      </c>
      <c r="AM5889" s="3">
        <v>1.2609999999999999</v>
      </c>
      <c r="AN5889" s="3">
        <v>0.52400000000000002</v>
      </c>
      <c r="AO5889" s="3">
        <v>-1.2E-2</v>
      </c>
      <c r="AP5889" s="3">
        <v>-0.10100000000000001</v>
      </c>
      <c r="AQ5889" s="3">
        <v>-0.46100000000000002</v>
      </c>
      <c r="AR5889" s="3">
        <v>-1.546</v>
      </c>
      <c r="AS5889" s="3">
        <v>-0.63100000000000001</v>
      </c>
      <c r="AT5889" s="3">
        <v>-0.156</v>
      </c>
      <c r="AU5889" s="3">
        <v>-0.29799999999999999</v>
      </c>
      <c r="AV5889" s="3">
        <v>8.4000000000000005E-2</v>
      </c>
      <c r="AW5889" s="3">
        <v>0.17499999999999999</v>
      </c>
      <c r="AX5889" s="3">
        <v>0.23899999999999999</v>
      </c>
      <c r="AY5889" s="3">
        <v>0.24099999999999999</v>
      </c>
      <c r="AZ5889" s="3">
        <v>0.29299999999999998</v>
      </c>
      <c r="BA5889">
        <v>0.63100000000000001</v>
      </c>
      <c r="BB5889">
        <v>2016</v>
      </c>
    </row>
    <row r="5890" spans="1:54" hidden="1" x14ac:dyDescent="0.2">
      <c r="A5890">
        <v>283</v>
      </c>
      <c r="B5890" t="s">
        <v>425</v>
      </c>
      <c r="C5890" t="s">
        <v>237</v>
      </c>
      <c r="D5890" t="s">
        <v>191</v>
      </c>
      <c r="E5890" t="s">
        <v>235</v>
      </c>
      <c r="F5890" t="s">
        <v>234</v>
      </c>
      <c r="G5890" t="s">
        <v>225</v>
      </c>
      <c r="H5890" t="s">
        <v>222</v>
      </c>
      <c r="I5890" t="s">
        <v>1561</v>
      </c>
      <c r="J5890" s="3" t="s">
        <v>215</v>
      </c>
      <c r="K5890" s="3" t="s">
        <v>215</v>
      </c>
      <c r="L5890" s="3" t="s">
        <v>215</v>
      </c>
      <c r="M5890" s="3" t="s">
        <v>215</v>
      </c>
      <c r="N5890" s="3" t="s">
        <v>215</v>
      </c>
      <c r="O5890" s="3" t="s">
        <v>215</v>
      </c>
      <c r="P5890" s="3" t="s">
        <v>215</v>
      </c>
      <c r="Q5890" s="3" t="s">
        <v>215</v>
      </c>
      <c r="R5890" s="3" t="s">
        <v>215</v>
      </c>
      <c r="S5890" s="3" t="s">
        <v>215</v>
      </c>
      <c r="T5890" s="3" t="s">
        <v>215</v>
      </c>
      <c r="U5890" s="3" t="s">
        <v>215</v>
      </c>
      <c r="V5890" s="3" t="s">
        <v>215</v>
      </c>
      <c r="W5890" s="3" t="s">
        <v>215</v>
      </c>
      <c r="X5890" s="3">
        <v>6.7649999999999997</v>
      </c>
      <c r="Y5890" s="3">
        <v>6.766</v>
      </c>
      <c r="Z5890" s="3">
        <v>6.7679999999999998</v>
      </c>
      <c r="AA5890" s="3">
        <v>6.7690000000000001</v>
      </c>
      <c r="AB5890" s="3">
        <v>7.0869999999999997</v>
      </c>
      <c r="AC5890" s="3">
        <v>7.0449999999999999</v>
      </c>
      <c r="AD5890" s="3">
        <v>6.944</v>
      </c>
      <c r="AE5890" s="3">
        <v>7.6130000000000004</v>
      </c>
      <c r="AF5890" s="3">
        <v>7.798</v>
      </c>
      <c r="AG5890" s="3">
        <v>6.6150000000000002</v>
      </c>
      <c r="AH5890" s="3">
        <v>7.8979999999999997</v>
      </c>
      <c r="AI5890" s="3">
        <v>8.8710000000000004</v>
      </c>
      <c r="AJ5890" s="3">
        <v>9.3209999999999997</v>
      </c>
      <c r="AK5890" s="3">
        <v>9.3360000000000003</v>
      </c>
      <c r="AL5890" s="3">
        <v>9.2609999999999992</v>
      </c>
      <c r="AM5890" s="3">
        <v>9.6059999999999999</v>
      </c>
      <c r="AN5890" s="3">
        <v>10.278</v>
      </c>
      <c r="AO5890" s="3">
        <v>11.464</v>
      </c>
      <c r="AP5890" s="3">
        <v>12.965</v>
      </c>
      <c r="AQ5890" s="3">
        <v>14.275</v>
      </c>
      <c r="AR5890" s="3">
        <v>16.823</v>
      </c>
      <c r="AS5890" s="3">
        <v>18.803999999999998</v>
      </c>
      <c r="AT5890" s="3">
        <v>20.021999999999998</v>
      </c>
      <c r="AU5890" s="3">
        <v>22.187999999999999</v>
      </c>
      <c r="AV5890" s="3">
        <v>23.725999999999999</v>
      </c>
      <c r="AW5890" s="3">
        <v>25.344000000000001</v>
      </c>
      <c r="AX5890" s="3">
        <v>26.398</v>
      </c>
      <c r="AY5890" s="3">
        <v>27.401</v>
      </c>
      <c r="AZ5890" s="3">
        <v>28.385000000000002</v>
      </c>
      <c r="BA5890">
        <v>29.260999999999999</v>
      </c>
      <c r="BB5890">
        <v>2016</v>
      </c>
    </row>
    <row r="5891" spans="1:54" hidden="1" x14ac:dyDescent="0.2">
      <c r="A5891">
        <v>283</v>
      </c>
      <c r="B5891" t="s">
        <v>425</v>
      </c>
      <c r="C5891" t="s">
        <v>236</v>
      </c>
      <c r="D5891" t="s">
        <v>191</v>
      </c>
      <c r="E5891" t="s">
        <v>235</v>
      </c>
      <c r="F5891" t="s">
        <v>234</v>
      </c>
      <c r="G5891" t="s">
        <v>217</v>
      </c>
      <c r="I5891" t="s">
        <v>354</v>
      </c>
      <c r="J5891" s="3" t="s">
        <v>215</v>
      </c>
      <c r="K5891" s="3" t="s">
        <v>215</v>
      </c>
      <c r="L5891" s="3" t="s">
        <v>215</v>
      </c>
      <c r="M5891" s="3" t="s">
        <v>215</v>
      </c>
      <c r="N5891" s="3" t="s">
        <v>215</v>
      </c>
      <c r="O5891" s="3" t="s">
        <v>215</v>
      </c>
      <c r="P5891" s="3" t="s">
        <v>215</v>
      </c>
      <c r="Q5891" s="3" t="s">
        <v>215</v>
      </c>
      <c r="R5891" s="3" t="s">
        <v>215</v>
      </c>
      <c r="S5891" s="3" t="s">
        <v>215</v>
      </c>
      <c r="T5891" s="3" t="s">
        <v>215</v>
      </c>
      <c r="U5891" s="3" t="s">
        <v>215</v>
      </c>
      <c r="V5891" s="3" t="s">
        <v>215</v>
      </c>
      <c r="W5891" s="3" t="s">
        <v>215</v>
      </c>
      <c r="X5891" s="3">
        <v>82.528000000000006</v>
      </c>
      <c r="Y5891" s="3">
        <v>80.744</v>
      </c>
      <c r="Z5891" s="3">
        <v>68.489999999999995</v>
      </c>
      <c r="AA5891" s="3">
        <v>63.392000000000003</v>
      </c>
      <c r="AB5891" s="3">
        <v>61.226999999999997</v>
      </c>
      <c r="AC5891" s="3">
        <v>58.079000000000001</v>
      </c>
      <c r="AD5891" s="3">
        <v>56.433999999999997</v>
      </c>
      <c r="AE5891" s="3">
        <v>60.895000000000003</v>
      </c>
      <c r="AF5891" s="3">
        <v>60.009</v>
      </c>
      <c r="AG5891" s="3">
        <v>48.308</v>
      </c>
      <c r="AH5891" s="3">
        <v>52.606999999999999</v>
      </c>
      <c r="AI5891" s="3">
        <v>54.174999999999997</v>
      </c>
      <c r="AJ5891" s="3">
        <v>51.368000000000002</v>
      </c>
      <c r="AK5891" s="3">
        <v>42.726999999999997</v>
      </c>
      <c r="AL5891" s="3">
        <v>36.234000000000002</v>
      </c>
      <c r="AM5891" s="3">
        <v>34.662999999999997</v>
      </c>
      <c r="AN5891" s="3">
        <v>34.090000000000003</v>
      </c>
      <c r="AO5891" s="3">
        <v>31.989000000000001</v>
      </c>
      <c r="AP5891" s="3">
        <v>31.131</v>
      </c>
      <c r="AQ5891" s="3">
        <v>30.556999999999999</v>
      </c>
      <c r="AR5891" s="3">
        <v>32.838999999999999</v>
      </c>
      <c r="AS5891" s="3">
        <v>34.619999999999997</v>
      </c>
      <c r="AT5891" s="3">
        <v>34.627000000000002</v>
      </c>
      <c r="AU5891" s="3">
        <v>35.881</v>
      </c>
      <c r="AV5891" s="3">
        <v>35.564999999999998</v>
      </c>
      <c r="AW5891" s="3">
        <v>35.020000000000003</v>
      </c>
      <c r="AX5891" s="3">
        <v>33.779000000000003</v>
      </c>
      <c r="AY5891" s="3">
        <v>32.478000000000002</v>
      </c>
      <c r="AZ5891" s="3">
        <v>31.17</v>
      </c>
      <c r="BA5891">
        <v>29.757999999999999</v>
      </c>
      <c r="BB5891">
        <v>2016</v>
      </c>
    </row>
    <row r="5892" spans="1:54" hidden="1" x14ac:dyDescent="0.2">
      <c r="A5892">
        <v>283</v>
      </c>
      <c r="B5892" t="s">
        <v>425</v>
      </c>
      <c r="C5892" t="s">
        <v>233</v>
      </c>
      <c r="D5892" t="s">
        <v>191</v>
      </c>
      <c r="E5892" t="s">
        <v>231</v>
      </c>
      <c r="F5892" t="s">
        <v>230</v>
      </c>
      <c r="G5892" t="s">
        <v>225</v>
      </c>
      <c r="H5892" t="s">
        <v>222</v>
      </c>
      <c r="I5892" t="s">
        <v>1561</v>
      </c>
      <c r="J5892" s="3" t="s">
        <v>215</v>
      </c>
      <c r="K5892" s="3" t="s">
        <v>215</v>
      </c>
      <c r="L5892" s="3" t="s">
        <v>215</v>
      </c>
      <c r="M5892" s="3" t="s">
        <v>215</v>
      </c>
      <c r="N5892" s="3" t="s">
        <v>215</v>
      </c>
      <c r="O5892" s="3" t="s">
        <v>215</v>
      </c>
      <c r="P5892" s="3" t="s">
        <v>215</v>
      </c>
      <c r="Q5892" s="3" t="s">
        <v>215</v>
      </c>
      <c r="R5892" s="3" t="s">
        <v>215</v>
      </c>
      <c r="S5892" s="3" t="s">
        <v>215</v>
      </c>
      <c r="T5892" s="3" t="s">
        <v>215</v>
      </c>
      <c r="U5892" s="3" t="s">
        <v>215</v>
      </c>
      <c r="V5892" s="3" t="s">
        <v>215</v>
      </c>
      <c r="W5892" s="3" t="s">
        <v>215</v>
      </c>
      <c r="X5892" s="3">
        <v>6.766</v>
      </c>
      <c r="Y5892" s="3">
        <v>6.7670000000000003</v>
      </c>
      <c r="Z5892" s="3">
        <v>6.7679999999999998</v>
      </c>
      <c r="AA5892" s="3">
        <v>6.7690000000000001</v>
      </c>
      <c r="AB5892" s="3">
        <v>7.0869999999999997</v>
      </c>
      <c r="AC5892" s="3">
        <v>7.0449999999999999</v>
      </c>
      <c r="AD5892" s="3">
        <v>6.944</v>
      </c>
      <c r="AE5892" s="3">
        <v>7.6130000000000004</v>
      </c>
      <c r="AF5892" s="3">
        <v>7.798</v>
      </c>
      <c r="AG5892" s="3">
        <v>8.1449999999999996</v>
      </c>
      <c r="AH5892" s="3">
        <v>9.2940000000000005</v>
      </c>
      <c r="AI5892" s="3">
        <v>10.231</v>
      </c>
      <c r="AJ5892" s="3">
        <v>10.46</v>
      </c>
      <c r="AK5892" s="3">
        <v>10.471</v>
      </c>
      <c r="AL5892" s="3">
        <v>10.436999999999999</v>
      </c>
      <c r="AM5892" s="3">
        <v>10.98</v>
      </c>
      <c r="AN5892" s="3">
        <v>11.628</v>
      </c>
      <c r="AO5892" s="3">
        <v>12.814</v>
      </c>
      <c r="AP5892" s="3">
        <v>14.265000000000001</v>
      </c>
      <c r="AQ5892" s="3">
        <v>15.683999999999999</v>
      </c>
      <c r="AR5892" s="3">
        <v>18.231000000000002</v>
      </c>
      <c r="AS5892" s="3">
        <v>20.212</v>
      </c>
      <c r="AT5892" s="3">
        <v>21.43</v>
      </c>
      <c r="AU5892" s="3">
        <v>23.596</v>
      </c>
      <c r="AV5892" s="3">
        <v>25.134</v>
      </c>
      <c r="AW5892" s="3">
        <v>26.751999999999999</v>
      </c>
      <c r="AX5892" s="3">
        <v>27.806000000000001</v>
      </c>
      <c r="AY5892" s="3">
        <v>28.81</v>
      </c>
      <c r="AZ5892" s="3">
        <v>29.792999999999999</v>
      </c>
      <c r="BA5892">
        <v>30.67</v>
      </c>
      <c r="BB5892">
        <v>2016</v>
      </c>
    </row>
    <row r="5893" spans="1:54" hidden="1" x14ac:dyDescent="0.2">
      <c r="A5893">
        <v>283</v>
      </c>
      <c r="B5893" t="s">
        <v>425</v>
      </c>
      <c r="C5893" t="s">
        <v>232</v>
      </c>
      <c r="D5893" t="s">
        <v>191</v>
      </c>
      <c r="E5893" t="s">
        <v>231</v>
      </c>
      <c r="F5893" t="s">
        <v>230</v>
      </c>
      <c r="G5893" t="s">
        <v>217</v>
      </c>
      <c r="I5893" t="s">
        <v>229</v>
      </c>
      <c r="J5893" s="3" t="s">
        <v>215</v>
      </c>
      <c r="K5893" s="3" t="s">
        <v>215</v>
      </c>
      <c r="L5893" s="3" t="s">
        <v>215</v>
      </c>
      <c r="M5893" s="3" t="s">
        <v>215</v>
      </c>
      <c r="N5893" s="3" t="s">
        <v>215</v>
      </c>
      <c r="O5893" s="3" t="s">
        <v>215</v>
      </c>
      <c r="P5893" s="3" t="s">
        <v>215</v>
      </c>
      <c r="Q5893" s="3" t="s">
        <v>215</v>
      </c>
      <c r="R5893" s="3" t="s">
        <v>215</v>
      </c>
      <c r="S5893" s="3" t="s">
        <v>215</v>
      </c>
      <c r="T5893" s="3" t="s">
        <v>215</v>
      </c>
      <c r="U5893" s="3" t="s">
        <v>215</v>
      </c>
      <c r="V5893" s="3" t="s">
        <v>215</v>
      </c>
      <c r="W5893" s="3" t="s">
        <v>215</v>
      </c>
      <c r="X5893" s="3">
        <v>82.53</v>
      </c>
      <c r="Y5893" s="3">
        <v>80.745000000000005</v>
      </c>
      <c r="Z5893" s="3">
        <v>68.489999999999995</v>
      </c>
      <c r="AA5893" s="3">
        <v>63.392000000000003</v>
      </c>
      <c r="AB5893" s="3">
        <v>61.226999999999997</v>
      </c>
      <c r="AC5893" s="3">
        <v>58.079000000000001</v>
      </c>
      <c r="AD5893" s="3">
        <v>56.433999999999997</v>
      </c>
      <c r="AE5893" s="3">
        <v>60.895000000000003</v>
      </c>
      <c r="AF5893" s="3">
        <v>60.009</v>
      </c>
      <c r="AG5893" s="3">
        <v>59.476999999999997</v>
      </c>
      <c r="AH5893" s="3">
        <v>61.904000000000003</v>
      </c>
      <c r="AI5893" s="3">
        <v>62.481999999999999</v>
      </c>
      <c r="AJ5893" s="3">
        <v>57.649000000000001</v>
      </c>
      <c r="AK5893" s="3">
        <v>47.920999999999999</v>
      </c>
      <c r="AL5893" s="3">
        <v>40.837000000000003</v>
      </c>
      <c r="AM5893" s="3">
        <v>39.619999999999997</v>
      </c>
      <c r="AN5893" s="3">
        <v>38.567999999999998</v>
      </c>
      <c r="AO5893" s="3">
        <v>35.756</v>
      </c>
      <c r="AP5893" s="3">
        <v>34.252000000000002</v>
      </c>
      <c r="AQ5893" s="3">
        <v>33.570999999999998</v>
      </c>
      <c r="AR5893" s="3">
        <v>35.588000000000001</v>
      </c>
      <c r="AS5893" s="3">
        <v>37.212000000000003</v>
      </c>
      <c r="AT5893" s="3">
        <v>37.063000000000002</v>
      </c>
      <c r="AU5893" s="3">
        <v>38.158000000000001</v>
      </c>
      <c r="AV5893" s="3">
        <v>37.676000000000002</v>
      </c>
      <c r="AW5893" s="3">
        <v>36.965000000000003</v>
      </c>
      <c r="AX5893" s="3">
        <v>35.581000000000003</v>
      </c>
      <c r="AY5893" s="3">
        <v>34.146999999999998</v>
      </c>
      <c r="AZ5893" s="3">
        <v>32.716000000000001</v>
      </c>
      <c r="BA5893">
        <v>31.190999999999999</v>
      </c>
      <c r="BB5893">
        <v>2016</v>
      </c>
    </row>
    <row r="5894" spans="1:54" hidden="1" x14ac:dyDescent="0.2">
      <c r="A5894">
        <v>283</v>
      </c>
      <c r="B5894" t="s">
        <v>425</v>
      </c>
      <c r="C5894" t="s">
        <v>228</v>
      </c>
      <c r="D5894" t="s">
        <v>191</v>
      </c>
      <c r="E5894" t="s">
        <v>227</v>
      </c>
      <c r="F5894" t="s">
        <v>226</v>
      </c>
      <c r="G5894" t="s">
        <v>225</v>
      </c>
      <c r="H5894" t="s">
        <v>222</v>
      </c>
      <c r="I5894" t="s">
        <v>1561</v>
      </c>
      <c r="J5894" s="3" t="s">
        <v>215</v>
      </c>
      <c r="K5894" s="3" t="s">
        <v>215</v>
      </c>
      <c r="L5894" s="3" t="s">
        <v>215</v>
      </c>
      <c r="M5894" s="3" t="s">
        <v>215</v>
      </c>
      <c r="N5894" s="3" t="s">
        <v>215</v>
      </c>
      <c r="O5894" s="3" t="s">
        <v>215</v>
      </c>
      <c r="P5894" s="3" t="s">
        <v>215</v>
      </c>
      <c r="Q5894" s="3" t="s">
        <v>215</v>
      </c>
      <c r="R5894" s="3" t="s">
        <v>215</v>
      </c>
      <c r="S5894" s="3" t="s">
        <v>215</v>
      </c>
      <c r="T5894" s="3" t="s">
        <v>215</v>
      </c>
      <c r="U5894" s="3" t="s">
        <v>215</v>
      </c>
      <c r="V5894" s="3" t="s">
        <v>215</v>
      </c>
      <c r="W5894" s="3" t="s">
        <v>215</v>
      </c>
      <c r="X5894" s="3">
        <v>8.1980000000000004</v>
      </c>
      <c r="Y5894" s="3">
        <v>8.3800000000000008</v>
      </c>
      <c r="Z5894" s="3">
        <v>9.8810000000000002</v>
      </c>
      <c r="AA5894" s="3">
        <v>10.677</v>
      </c>
      <c r="AB5894" s="3">
        <v>11.574999999999999</v>
      </c>
      <c r="AC5894" s="3">
        <v>12.13</v>
      </c>
      <c r="AD5894" s="3">
        <v>12.304</v>
      </c>
      <c r="AE5894" s="3">
        <v>12.502000000000001</v>
      </c>
      <c r="AF5894" s="3">
        <v>12.994</v>
      </c>
      <c r="AG5894" s="3">
        <v>13.694000000000001</v>
      </c>
      <c r="AH5894" s="3">
        <v>15.013</v>
      </c>
      <c r="AI5894" s="3">
        <v>16.373999999999999</v>
      </c>
      <c r="AJ5894" s="3">
        <v>18.145</v>
      </c>
      <c r="AK5894" s="3">
        <v>21.85</v>
      </c>
      <c r="AL5894" s="3">
        <v>25.558</v>
      </c>
      <c r="AM5894" s="3">
        <v>27.712</v>
      </c>
      <c r="AN5894" s="3">
        <v>30.15</v>
      </c>
      <c r="AO5894" s="3">
        <v>35.837000000000003</v>
      </c>
      <c r="AP5894" s="3">
        <v>41.648000000000003</v>
      </c>
      <c r="AQ5894" s="3">
        <v>46.718000000000004</v>
      </c>
      <c r="AR5894" s="3">
        <v>51.228000000000002</v>
      </c>
      <c r="AS5894" s="3">
        <v>54.316000000000003</v>
      </c>
      <c r="AT5894" s="3">
        <v>57.820999999999998</v>
      </c>
      <c r="AU5894" s="3">
        <v>61.838000000000001</v>
      </c>
      <c r="AV5894" s="3">
        <v>66.710999999999999</v>
      </c>
      <c r="AW5894" s="3">
        <v>72.370999999999995</v>
      </c>
      <c r="AX5894" s="3">
        <v>78.149000000000001</v>
      </c>
      <c r="AY5894" s="3">
        <v>84.369</v>
      </c>
      <c r="AZ5894" s="3">
        <v>91.064999999999998</v>
      </c>
      <c r="BA5894">
        <v>98.328999999999994</v>
      </c>
      <c r="BB5894">
        <v>2016</v>
      </c>
    </row>
    <row r="5895" spans="1:54" hidden="1" x14ac:dyDescent="0.2">
      <c r="A5895">
        <v>283</v>
      </c>
      <c r="B5895" t="s">
        <v>425</v>
      </c>
      <c r="C5895" t="s">
        <v>224</v>
      </c>
      <c r="D5895" t="s">
        <v>191</v>
      </c>
      <c r="E5895" t="s">
        <v>219</v>
      </c>
      <c r="F5895" t="s">
        <v>218</v>
      </c>
      <c r="G5895" t="s">
        <v>223</v>
      </c>
      <c r="H5895" t="s">
        <v>222</v>
      </c>
      <c r="I5895" t="s">
        <v>1562</v>
      </c>
      <c r="J5895" s="3">
        <v>-0.32900000000000001</v>
      </c>
      <c r="K5895" s="3">
        <v>-0.53500000000000003</v>
      </c>
      <c r="L5895" s="3">
        <v>-0.19400000000000001</v>
      </c>
      <c r="M5895" s="3">
        <v>0.19900000000000001</v>
      </c>
      <c r="N5895" s="3">
        <v>-0.20200000000000001</v>
      </c>
      <c r="O5895" s="3">
        <v>7.4999999999999997E-2</v>
      </c>
      <c r="P5895" s="3">
        <v>-9.9000000000000005E-2</v>
      </c>
      <c r="Q5895" s="3">
        <v>0.54500000000000004</v>
      </c>
      <c r="R5895" s="3">
        <v>0.72099999999999997</v>
      </c>
      <c r="S5895" s="3">
        <v>0.112</v>
      </c>
      <c r="T5895" s="3">
        <v>0.20899999999999999</v>
      </c>
      <c r="U5895" s="3">
        <v>-0.24099999999999999</v>
      </c>
      <c r="V5895" s="3">
        <v>-0.26400000000000001</v>
      </c>
      <c r="W5895" s="3">
        <v>-9.6000000000000002E-2</v>
      </c>
      <c r="X5895" s="3">
        <v>1.6E-2</v>
      </c>
      <c r="Y5895" s="3">
        <v>-0.47099999999999997</v>
      </c>
      <c r="Z5895" s="3">
        <v>-0.20100000000000001</v>
      </c>
      <c r="AA5895" s="3">
        <v>-0.50700000000000001</v>
      </c>
      <c r="AB5895" s="3">
        <v>-1.016</v>
      </c>
      <c r="AC5895" s="3">
        <v>-1.159</v>
      </c>
      <c r="AD5895" s="3">
        <v>-0.67300000000000004</v>
      </c>
      <c r="AE5895" s="3">
        <v>-0.17</v>
      </c>
      <c r="AF5895" s="3">
        <v>-9.6000000000000002E-2</v>
      </c>
      <c r="AG5895" s="3">
        <v>-0.53700000000000003</v>
      </c>
      <c r="AH5895" s="3">
        <v>-1.0029999999999999</v>
      </c>
      <c r="AI5895" s="3">
        <v>-1.0640000000000001</v>
      </c>
      <c r="AJ5895" s="3">
        <v>-0.46300000000000002</v>
      </c>
      <c r="AK5895" s="3">
        <v>-1.5369999999999999</v>
      </c>
      <c r="AL5895" s="3">
        <v>-2.641</v>
      </c>
      <c r="AM5895" s="3">
        <v>-0.21199999999999999</v>
      </c>
      <c r="AN5895" s="3">
        <v>-3.113</v>
      </c>
      <c r="AO5895" s="3">
        <v>-4.5229999999999997</v>
      </c>
      <c r="AP5895" s="3">
        <v>-4.1769999999999996</v>
      </c>
      <c r="AQ5895" s="3">
        <v>-4.4009999999999998</v>
      </c>
      <c r="AR5895" s="3">
        <v>-6.73</v>
      </c>
      <c r="AS5895" s="3">
        <v>-4.274</v>
      </c>
      <c r="AT5895" s="3">
        <v>-3.16</v>
      </c>
      <c r="AU5895" s="3">
        <v>-3.7879999999999998</v>
      </c>
      <c r="AV5895" s="3">
        <v>-4.0119999999999996</v>
      </c>
      <c r="AW5895" s="3">
        <v>-3.1040000000000001</v>
      </c>
      <c r="AX5895" s="3">
        <v>-2.2040000000000002</v>
      </c>
      <c r="AY5895" s="3">
        <v>-2.2949999999999999</v>
      </c>
      <c r="AZ5895" s="3">
        <v>-2.8359999999999999</v>
      </c>
      <c r="BA5895">
        <v>-3.5049999999999999</v>
      </c>
      <c r="BB5895">
        <v>2016</v>
      </c>
    </row>
    <row r="5896" spans="1:54" hidden="1" x14ac:dyDescent="0.2">
      <c r="A5896">
        <v>283</v>
      </c>
      <c r="B5896" t="s">
        <v>425</v>
      </c>
      <c r="C5896" t="s">
        <v>220</v>
      </c>
      <c r="D5896" t="s">
        <v>191</v>
      </c>
      <c r="E5896" t="s">
        <v>219</v>
      </c>
      <c r="F5896" t="s">
        <v>218</v>
      </c>
      <c r="G5896" t="s">
        <v>217</v>
      </c>
      <c r="I5896" t="s">
        <v>216</v>
      </c>
      <c r="J5896" s="3">
        <v>-8.1389999999999993</v>
      </c>
      <c r="K5896" s="3">
        <v>-11.702999999999999</v>
      </c>
      <c r="L5896" s="3">
        <v>-3.843</v>
      </c>
      <c r="M5896" s="3">
        <v>3.8319999999999999</v>
      </c>
      <c r="N5896" s="3">
        <v>-3.738</v>
      </c>
      <c r="O5896" s="3">
        <v>1.3120000000000001</v>
      </c>
      <c r="P5896" s="3">
        <v>-1.6619999999999999</v>
      </c>
      <c r="Q5896" s="3">
        <v>9.1180000000000003</v>
      </c>
      <c r="R5896" s="3">
        <v>13.962</v>
      </c>
      <c r="S5896" s="3">
        <v>2.1520000000000001</v>
      </c>
      <c r="T5896" s="3">
        <v>3.7130000000000001</v>
      </c>
      <c r="U5896" s="3">
        <v>-3.8929999999999998</v>
      </c>
      <c r="V5896" s="3">
        <v>-3.7530000000000001</v>
      </c>
      <c r="W5896" s="3">
        <v>-1.2450000000000001</v>
      </c>
      <c r="X5896" s="3">
        <v>0.19400000000000001</v>
      </c>
      <c r="Y5896" s="3">
        <v>-5.6159999999999997</v>
      </c>
      <c r="Z5896" s="3">
        <v>-2.0299999999999998</v>
      </c>
      <c r="AA5896" s="3">
        <v>-4.7460000000000004</v>
      </c>
      <c r="AB5896" s="3">
        <v>-8.7769999999999992</v>
      </c>
      <c r="AC5896" s="3">
        <v>-9.5530000000000008</v>
      </c>
      <c r="AD5896" s="3">
        <v>-5.4660000000000002</v>
      </c>
      <c r="AE5896" s="3">
        <v>-1.3620000000000001</v>
      </c>
      <c r="AF5896" s="3">
        <v>-0.73499999999999999</v>
      </c>
      <c r="AG5896" s="3">
        <v>-3.9180000000000001</v>
      </c>
      <c r="AH5896" s="3">
        <v>-6.6820000000000004</v>
      </c>
      <c r="AI5896" s="3">
        <v>-6.4989999999999997</v>
      </c>
      <c r="AJ5896" s="3">
        <v>-2.5499999999999998</v>
      </c>
      <c r="AK5896" s="3">
        <v>-7.0350000000000001</v>
      </c>
      <c r="AL5896" s="3">
        <v>-10.333</v>
      </c>
      <c r="AM5896" s="3">
        <v>-0.76600000000000001</v>
      </c>
      <c r="AN5896" s="3">
        <v>-10.324999999999999</v>
      </c>
      <c r="AO5896" s="3">
        <v>-12.62</v>
      </c>
      <c r="AP5896" s="3">
        <v>-10.029</v>
      </c>
      <c r="AQ5896" s="3">
        <v>-9.42</v>
      </c>
      <c r="AR5896" s="3">
        <v>-13.137</v>
      </c>
      <c r="AS5896" s="3">
        <v>-7.8689999999999998</v>
      </c>
      <c r="AT5896" s="3">
        <v>-5.4649999999999999</v>
      </c>
      <c r="AU5896" s="3">
        <v>-6.125</v>
      </c>
      <c r="AV5896" s="3">
        <v>-6.0140000000000002</v>
      </c>
      <c r="AW5896" s="3">
        <v>-4.2889999999999997</v>
      </c>
      <c r="AX5896" s="3">
        <v>-2.82</v>
      </c>
      <c r="AY5896" s="3">
        <v>-2.72</v>
      </c>
      <c r="AZ5896" s="3">
        <v>-3.1139999999999999</v>
      </c>
      <c r="BA5896">
        <v>-3.5649999999999999</v>
      </c>
      <c r="BB5896">
        <v>2016</v>
      </c>
    </row>
    <row r="5897" spans="1:54" x14ac:dyDescent="0.2">
      <c r="A5897">
        <v>853</v>
      </c>
      <c r="B5897" t="s">
        <v>424</v>
      </c>
      <c r="C5897" t="s">
        <v>352</v>
      </c>
      <c r="D5897" t="s">
        <v>171</v>
      </c>
      <c r="E5897" t="s">
        <v>349</v>
      </c>
      <c r="F5897" t="s">
        <v>351</v>
      </c>
      <c r="G5897" t="s">
        <v>225</v>
      </c>
      <c r="H5897" t="s">
        <v>222</v>
      </c>
      <c r="I5897" t="s">
        <v>1563</v>
      </c>
      <c r="J5897" s="3">
        <v>16.189</v>
      </c>
      <c r="K5897" s="3">
        <v>16.375</v>
      </c>
      <c r="L5897" s="3">
        <v>16.510999999999999</v>
      </c>
      <c r="M5897" s="3">
        <v>17.079000000000001</v>
      </c>
      <c r="N5897" s="3">
        <v>16.911000000000001</v>
      </c>
      <c r="O5897" s="3">
        <v>17.515999999999998</v>
      </c>
      <c r="P5897" s="3">
        <v>18.506</v>
      </c>
      <c r="Q5897" s="3">
        <v>19.016999999999999</v>
      </c>
      <c r="R5897" s="3">
        <v>19.571000000000002</v>
      </c>
      <c r="S5897" s="3">
        <v>19.292000000000002</v>
      </c>
      <c r="T5897" s="3">
        <v>18.713999999999999</v>
      </c>
      <c r="U5897" s="3">
        <v>20.501000000000001</v>
      </c>
      <c r="V5897" s="3">
        <v>23.335999999999999</v>
      </c>
      <c r="W5897" s="3">
        <v>27.585000000000001</v>
      </c>
      <c r="X5897" s="3">
        <v>29.225000000000001</v>
      </c>
      <c r="Y5897" s="3">
        <v>28.218</v>
      </c>
      <c r="Z5897" s="3">
        <v>30.08</v>
      </c>
      <c r="AA5897" s="3">
        <v>28.170999999999999</v>
      </c>
      <c r="AB5897" s="3">
        <v>29.49</v>
      </c>
      <c r="AC5897" s="3">
        <v>30.038</v>
      </c>
      <c r="AD5897" s="3">
        <v>29.3</v>
      </c>
      <c r="AE5897" s="3">
        <v>29.286999999999999</v>
      </c>
      <c r="AF5897" s="3">
        <v>29.875</v>
      </c>
      <c r="AG5897" s="3">
        <v>31.186</v>
      </c>
      <c r="AH5897" s="3">
        <v>31.364000000000001</v>
      </c>
      <c r="AI5897" s="3">
        <v>32.594999999999999</v>
      </c>
      <c r="AJ5897" s="3">
        <v>33.341999999999999</v>
      </c>
      <c r="AK5897" s="3">
        <v>37.040999999999997</v>
      </c>
      <c r="AL5897" s="3">
        <v>36.930999999999997</v>
      </c>
      <c r="AM5897" s="3">
        <v>39.444000000000003</v>
      </c>
      <c r="AN5897" s="3">
        <v>43.438000000000002</v>
      </c>
      <c r="AO5897" s="3">
        <v>43.918999999999997</v>
      </c>
      <c r="AP5897" s="3">
        <v>45.960999999999999</v>
      </c>
      <c r="AQ5897" s="3">
        <v>47.720999999999997</v>
      </c>
      <c r="AR5897" s="3">
        <v>53.7</v>
      </c>
      <c r="AS5897" s="3">
        <v>57.975000000000001</v>
      </c>
      <c r="AT5897" s="3">
        <v>59.369</v>
      </c>
      <c r="AU5897" s="3">
        <v>60.834000000000003</v>
      </c>
      <c r="AV5897" s="3">
        <v>62.616</v>
      </c>
      <c r="AW5897" s="3">
        <v>64.269000000000005</v>
      </c>
      <c r="AX5897" s="3">
        <v>66.138000000000005</v>
      </c>
      <c r="AY5897" s="3">
        <v>68.286000000000001</v>
      </c>
      <c r="AZ5897" s="3">
        <v>70.542000000000002</v>
      </c>
      <c r="BA5897">
        <v>72.856999999999999</v>
      </c>
      <c r="BB5897">
        <v>2015</v>
      </c>
    </row>
    <row r="5898" spans="1:54" hidden="1" x14ac:dyDescent="0.2">
      <c r="A5898">
        <v>853</v>
      </c>
      <c r="B5898" t="s">
        <v>424</v>
      </c>
      <c r="C5898" t="s">
        <v>350</v>
      </c>
      <c r="D5898" t="s">
        <v>171</v>
      </c>
      <c r="E5898" t="s">
        <v>349</v>
      </c>
      <c r="F5898" t="s">
        <v>348</v>
      </c>
      <c r="G5898" t="s">
        <v>275</v>
      </c>
      <c r="I5898" t="s">
        <v>347</v>
      </c>
      <c r="J5898" s="3">
        <v>-2.3090000000000002</v>
      </c>
      <c r="K5898" s="3">
        <v>1.149</v>
      </c>
      <c r="L5898" s="3">
        <v>0.83199999999999996</v>
      </c>
      <c r="M5898" s="3">
        <v>3.4380000000000002</v>
      </c>
      <c r="N5898" s="3">
        <v>-0.98299999999999998</v>
      </c>
      <c r="O5898" s="3">
        <v>3.5779999999999998</v>
      </c>
      <c r="P5898" s="3">
        <v>5.6539999999999999</v>
      </c>
      <c r="Q5898" s="3">
        <v>2.762</v>
      </c>
      <c r="R5898" s="3">
        <v>2.9089999999999998</v>
      </c>
      <c r="S5898" s="3">
        <v>-1.4239999999999999</v>
      </c>
      <c r="T5898" s="3">
        <v>-2.996</v>
      </c>
      <c r="U5898" s="3">
        <v>9.5500000000000007</v>
      </c>
      <c r="V5898" s="3">
        <v>13.827999999999999</v>
      </c>
      <c r="W5898" s="3">
        <v>18.206</v>
      </c>
      <c r="X5898" s="3">
        <v>5.9459999999999997</v>
      </c>
      <c r="Y5898" s="3">
        <v>-3.4460000000000002</v>
      </c>
      <c r="Z5898" s="3">
        <v>6.5990000000000002</v>
      </c>
      <c r="AA5898" s="3">
        <v>-6.343</v>
      </c>
      <c r="AB5898" s="3">
        <v>4.6820000000000004</v>
      </c>
      <c r="AC5898" s="3">
        <v>1.8560000000000001</v>
      </c>
      <c r="AD5898" s="3">
        <v>-2.4550000000000001</v>
      </c>
      <c r="AE5898" s="3">
        <v>-4.4999999999999998E-2</v>
      </c>
      <c r="AF5898" s="3">
        <v>2.008</v>
      </c>
      <c r="AG5898" s="3">
        <v>4.3879999999999999</v>
      </c>
      <c r="AH5898" s="3">
        <v>0.56999999999999995</v>
      </c>
      <c r="AI5898" s="3">
        <v>3.9239999999999999</v>
      </c>
      <c r="AJ5898" s="3">
        <v>2.294</v>
      </c>
      <c r="AK5898" s="3">
        <v>11.093999999999999</v>
      </c>
      <c r="AL5898" s="3">
        <v>-0.29699999999999999</v>
      </c>
      <c r="AM5898" s="3">
        <v>6.8049999999999997</v>
      </c>
      <c r="AN5898" s="3">
        <v>10.125</v>
      </c>
      <c r="AO5898" s="3">
        <v>1.107</v>
      </c>
      <c r="AP5898" s="3">
        <v>4.649</v>
      </c>
      <c r="AQ5898" s="3">
        <v>3.83</v>
      </c>
      <c r="AR5898" s="3">
        <v>12.53</v>
      </c>
      <c r="AS5898" s="3">
        <v>7.9610000000000003</v>
      </c>
      <c r="AT5898" s="3">
        <v>2.4049999999999998</v>
      </c>
      <c r="AU5898" s="3">
        <v>2.4670000000000001</v>
      </c>
      <c r="AV5898" s="3">
        <v>2.9289999999999998</v>
      </c>
      <c r="AW5898" s="3">
        <v>2.641</v>
      </c>
      <c r="AX5898" s="3">
        <v>2.9079999999999999</v>
      </c>
      <c r="AY5898" s="3">
        <v>3.2469999999999999</v>
      </c>
      <c r="AZ5898" s="3">
        <v>3.3050000000000002</v>
      </c>
      <c r="BA5898">
        <v>3.2810000000000001</v>
      </c>
      <c r="BB5898">
        <v>2015</v>
      </c>
    </row>
    <row r="5899" spans="1:54" hidden="1" x14ac:dyDescent="0.2">
      <c r="A5899">
        <v>853</v>
      </c>
      <c r="B5899" t="s">
        <v>424</v>
      </c>
      <c r="C5899" t="s">
        <v>346</v>
      </c>
      <c r="D5899" t="s">
        <v>171</v>
      </c>
      <c r="E5899" t="s">
        <v>342</v>
      </c>
      <c r="F5899" t="s">
        <v>345</v>
      </c>
      <c r="G5899" t="s">
        <v>225</v>
      </c>
      <c r="H5899" t="s">
        <v>222</v>
      </c>
      <c r="I5899" t="s">
        <v>1563</v>
      </c>
      <c r="J5899" s="3">
        <v>2.7879999999999998</v>
      </c>
      <c r="K5899" s="3">
        <v>2.7440000000000002</v>
      </c>
      <c r="L5899" s="3">
        <v>2.855</v>
      </c>
      <c r="M5899" s="3">
        <v>3.2240000000000002</v>
      </c>
      <c r="N5899" s="3">
        <v>3.1920000000000002</v>
      </c>
      <c r="O5899" s="3">
        <v>3.306</v>
      </c>
      <c r="P5899" s="3">
        <v>3.4929999999999999</v>
      </c>
      <c r="Q5899" s="3">
        <v>3.59</v>
      </c>
      <c r="R5899" s="3">
        <v>4.7629999999999999</v>
      </c>
      <c r="S5899" s="3">
        <v>4.577</v>
      </c>
      <c r="T5899" s="3">
        <v>4.6230000000000002</v>
      </c>
      <c r="U5899" s="3">
        <v>5.4180000000000001</v>
      </c>
      <c r="V5899" s="3">
        <v>6.3460000000000001</v>
      </c>
      <c r="W5899" s="3">
        <v>7.3140000000000001</v>
      </c>
      <c r="X5899" s="3">
        <v>8.31</v>
      </c>
      <c r="Y5899" s="3">
        <v>9.3089999999999993</v>
      </c>
      <c r="Z5899" s="3">
        <v>10.210000000000001</v>
      </c>
      <c r="AA5899" s="3">
        <v>10.638</v>
      </c>
      <c r="AB5899" s="3">
        <v>11.726000000000001</v>
      </c>
      <c r="AC5899" s="3">
        <v>13.266</v>
      </c>
      <c r="AD5899" s="3">
        <v>14.63</v>
      </c>
      <c r="AE5899" s="3">
        <v>15.622</v>
      </c>
      <c r="AF5899" s="3">
        <v>17.84</v>
      </c>
      <c r="AG5899" s="3">
        <v>19.898</v>
      </c>
      <c r="AH5899" s="3">
        <v>20.225000000000001</v>
      </c>
      <c r="AI5899" s="3">
        <v>22.681999999999999</v>
      </c>
      <c r="AJ5899" s="3">
        <v>25.39</v>
      </c>
      <c r="AK5899" s="3">
        <v>28.303999999999998</v>
      </c>
      <c r="AL5899" s="3">
        <v>31.512</v>
      </c>
      <c r="AM5899" s="3">
        <v>32.012999999999998</v>
      </c>
      <c r="AN5899" s="3">
        <v>38.752000000000002</v>
      </c>
      <c r="AO5899" s="3">
        <v>42.642000000000003</v>
      </c>
      <c r="AP5899" s="3">
        <v>44.372</v>
      </c>
      <c r="AQ5899" s="3">
        <v>47.720999999999997</v>
      </c>
      <c r="AR5899" s="3">
        <v>56.621000000000002</v>
      </c>
      <c r="AS5899" s="3">
        <v>63.567</v>
      </c>
      <c r="AT5899" s="3">
        <v>70.706999999999994</v>
      </c>
      <c r="AU5899" s="3">
        <v>75.789000000000001</v>
      </c>
      <c r="AV5899" s="3">
        <v>85.686999999999998</v>
      </c>
      <c r="AW5899" s="3">
        <v>89.787000000000006</v>
      </c>
      <c r="AX5899" s="3">
        <v>94.3</v>
      </c>
      <c r="AY5899" s="3">
        <v>99.403000000000006</v>
      </c>
      <c r="AZ5899" s="3">
        <v>104.904</v>
      </c>
      <c r="BA5899">
        <v>110.492</v>
      </c>
      <c r="BB5899">
        <v>2015</v>
      </c>
    </row>
    <row r="5900" spans="1:54" hidden="1" x14ac:dyDescent="0.2">
      <c r="A5900">
        <v>853</v>
      </c>
      <c r="B5900" t="s">
        <v>424</v>
      </c>
      <c r="C5900" t="s">
        <v>344</v>
      </c>
      <c r="D5900" t="s">
        <v>171</v>
      </c>
      <c r="E5900" t="s">
        <v>342</v>
      </c>
      <c r="F5900" t="s">
        <v>343</v>
      </c>
      <c r="G5900" t="s">
        <v>223</v>
      </c>
      <c r="H5900" t="s">
        <v>222</v>
      </c>
      <c r="I5900" t="s">
        <v>310</v>
      </c>
      <c r="J5900" s="3">
        <v>4.1580000000000004</v>
      </c>
      <c r="K5900" s="3">
        <v>4.0810000000000004</v>
      </c>
      <c r="L5900" s="3">
        <v>3.871</v>
      </c>
      <c r="M5900" s="3">
        <v>3.8650000000000002</v>
      </c>
      <c r="N5900" s="3">
        <v>3.57</v>
      </c>
      <c r="O5900" s="3">
        <v>3.306</v>
      </c>
      <c r="P5900" s="3">
        <v>3.597</v>
      </c>
      <c r="Q5900" s="3">
        <v>3.9529999999999998</v>
      </c>
      <c r="R5900" s="3">
        <v>5.4939999999999998</v>
      </c>
      <c r="S5900" s="3">
        <v>5.3289999999999997</v>
      </c>
      <c r="T5900" s="3">
        <v>4.84</v>
      </c>
      <c r="U5900" s="3">
        <v>5.6929999999999996</v>
      </c>
      <c r="V5900" s="3">
        <v>6.5780000000000003</v>
      </c>
      <c r="W5900" s="3">
        <v>7.4770000000000003</v>
      </c>
      <c r="X5900" s="3">
        <v>8.2170000000000005</v>
      </c>
      <c r="Y5900" s="3">
        <v>7.2729999999999997</v>
      </c>
      <c r="Z5900" s="3">
        <v>7.74</v>
      </c>
      <c r="AA5900" s="3">
        <v>7.3979999999999997</v>
      </c>
      <c r="AB5900" s="3">
        <v>5.6550000000000002</v>
      </c>
      <c r="AC5900" s="3">
        <v>5.16</v>
      </c>
      <c r="AD5900" s="3">
        <v>5.258</v>
      </c>
      <c r="AE5900" s="3">
        <v>4.6100000000000003</v>
      </c>
      <c r="AF5900" s="3">
        <v>4.58</v>
      </c>
      <c r="AG5900" s="3">
        <v>5.5839999999999996</v>
      </c>
      <c r="AH5900" s="3">
        <v>6.2759999999999998</v>
      </c>
      <c r="AI5900" s="3">
        <v>7.3120000000000003</v>
      </c>
      <c r="AJ5900" s="3">
        <v>8.3059999999999992</v>
      </c>
      <c r="AK5900" s="3">
        <v>9.5449999999999999</v>
      </c>
      <c r="AL5900" s="3">
        <v>11.670999999999999</v>
      </c>
      <c r="AM5900" s="3">
        <v>11.619</v>
      </c>
      <c r="AN5900" s="3">
        <v>14.250999999999999</v>
      </c>
      <c r="AO5900" s="3">
        <v>17.984999999999999</v>
      </c>
      <c r="AP5900" s="3">
        <v>21.295000000000002</v>
      </c>
      <c r="AQ5900" s="3">
        <v>21.260999999999999</v>
      </c>
      <c r="AR5900" s="3">
        <v>23.004000000000001</v>
      </c>
      <c r="AS5900" s="3">
        <v>22.962</v>
      </c>
      <c r="AT5900" s="3">
        <v>22.568000000000001</v>
      </c>
      <c r="AU5900" s="3">
        <v>23.617000000000001</v>
      </c>
      <c r="AV5900" s="3">
        <v>26.312000000000001</v>
      </c>
      <c r="AW5900" s="3">
        <v>27.411000000000001</v>
      </c>
      <c r="AX5900" s="3">
        <v>28.683</v>
      </c>
      <c r="AY5900" s="3">
        <v>30.122</v>
      </c>
      <c r="AZ5900" s="3">
        <v>31.67</v>
      </c>
      <c r="BA5900">
        <v>33.246000000000002</v>
      </c>
      <c r="BB5900">
        <v>2015</v>
      </c>
    </row>
    <row r="5901" spans="1:54" hidden="1" x14ac:dyDescent="0.2">
      <c r="A5901">
        <v>853</v>
      </c>
      <c r="B5901" t="s">
        <v>424</v>
      </c>
      <c r="C5901" t="s">
        <v>213</v>
      </c>
      <c r="D5901" t="s">
        <v>171</v>
      </c>
      <c r="E5901" t="s">
        <v>342</v>
      </c>
      <c r="F5901" s="3" t="s">
        <v>341</v>
      </c>
      <c r="G5901" t="s">
        <v>323</v>
      </c>
      <c r="H5901" t="s">
        <v>222</v>
      </c>
      <c r="I5901" t="s">
        <v>310</v>
      </c>
      <c r="J5901">
        <v>3.1579999999999999</v>
      </c>
      <c r="K5901">
        <v>3.4929999999999999</v>
      </c>
      <c r="L5901">
        <v>3.74</v>
      </c>
      <c r="M5901">
        <v>4.0220000000000002</v>
      </c>
      <c r="N5901">
        <v>4.1230000000000002</v>
      </c>
      <c r="O5901">
        <v>4.4080000000000004</v>
      </c>
      <c r="P5901">
        <v>4.7510000000000003</v>
      </c>
      <c r="Q5901">
        <v>5.0060000000000002</v>
      </c>
      <c r="R5901">
        <v>5.3319999999999999</v>
      </c>
      <c r="S5901">
        <v>5.4610000000000003</v>
      </c>
      <c r="T5901">
        <v>5.4930000000000003</v>
      </c>
      <c r="U5901">
        <v>6.218</v>
      </c>
      <c r="V5901">
        <v>7.2389999999999999</v>
      </c>
      <c r="W5901">
        <v>8.7609999999999992</v>
      </c>
      <c r="X5901">
        <v>9.4789999999999992</v>
      </c>
      <c r="Y5901">
        <v>9.3439999999999994</v>
      </c>
      <c r="Z5901">
        <v>10.141999999999999</v>
      </c>
      <c r="AA5901">
        <v>9.6609999999999996</v>
      </c>
      <c r="AB5901">
        <v>10.223000000000001</v>
      </c>
      <c r="AC5901">
        <v>10.571999999999999</v>
      </c>
      <c r="AD5901">
        <v>10.547000000000001</v>
      </c>
      <c r="AE5901">
        <v>10.782999999999999</v>
      </c>
      <c r="AF5901">
        <v>11.167999999999999</v>
      </c>
      <c r="AG5901">
        <v>11.891</v>
      </c>
      <c r="AH5901">
        <v>12.287000000000001</v>
      </c>
      <c r="AI5901">
        <v>13.18</v>
      </c>
      <c r="AJ5901">
        <v>13.897</v>
      </c>
      <c r="AK5901">
        <v>15.85</v>
      </c>
      <c r="AL5901">
        <v>16.113</v>
      </c>
      <c r="AM5901">
        <v>17.34</v>
      </c>
      <c r="AN5901">
        <v>19.329000000000001</v>
      </c>
      <c r="AO5901">
        <v>19.946000000000002</v>
      </c>
      <c r="AP5901">
        <v>21.257999999999999</v>
      </c>
      <c r="AQ5901">
        <v>22.428000000000001</v>
      </c>
      <c r="AR5901">
        <v>25.690999999999999</v>
      </c>
      <c r="AS5901">
        <v>28.036999999999999</v>
      </c>
      <c r="AT5901">
        <v>29.077999999999999</v>
      </c>
      <c r="AU5901">
        <v>30.332000000000001</v>
      </c>
      <c r="AV5901">
        <v>31.928999999999998</v>
      </c>
      <c r="AW5901">
        <v>33.482999999999997</v>
      </c>
      <c r="AX5901">
        <v>35.134</v>
      </c>
      <c r="AY5901">
        <v>36.966000000000001</v>
      </c>
      <c r="AZ5901">
        <v>38.843000000000004</v>
      </c>
      <c r="BA5901">
        <v>40.816000000000003</v>
      </c>
      <c r="BB5901">
        <v>2015</v>
      </c>
    </row>
    <row r="5902" spans="1:54" hidden="1" x14ac:dyDescent="0.2">
      <c r="A5902">
        <v>853</v>
      </c>
      <c r="B5902" t="s">
        <v>424</v>
      </c>
      <c r="C5902" t="s">
        <v>340</v>
      </c>
      <c r="D5902" t="s">
        <v>171</v>
      </c>
      <c r="E5902" t="s">
        <v>339</v>
      </c>
      <c r="F5902" t="s">
        <v>338</v>
      </c>
      <c r="G5902" t="s">
        <v>295</v>
      </c>
      <c r="I5902" t="s">
        <v>337</v>
      </c>
      <c r="J5902" s="3">
        <v>17.22</v>
      </c>
      <c r="K5902" s="3">
        <v>16.757000000000001</v>
      </c>
      <c r="L5902" s="3">
        <v>17.29</v>
      </c>
      <c r="M5902" s="3">
        <v>18.876000000000001</v>
      </c>
      <c r="N5902" s="3">
        <v>18.876000000000001</v>
      </c>
      <c r="O5902" s="3">
        <v>18.876000000000001</v>
      </c>
      <c r="P5902" s="3">
        <v>18.876000000000001</v>
      </c>
      <c r="Q5902" s="3">
        <v>18.876000000000001</v>
      </c>
      <c r="R5902" s="3">
        <v>24.338999999999999</v>
      </c>
      <c r="S5902" s="3">
        <v>23.722999999999999</v>
      </c>
      <c r="T5902" s="3">
        <v>24.701000000000001</v>
      </c>
      <c r="U5902" s="3">
        <v>26.428000000000001</v>
      </c>
      <c r="V5902" s="3">
        <v>27.193000000000001</v>
      </c>
      <c r="W5902" s="3">
        <v>26.513999999999999</v>
      </c>
      <c r="X5902" s="3">
        <v>28.436</v>
      </c>
      <c r="Y5902" s="3">
        <v>32.988999999999997</v>
      </c>
      <c r="Z5902" s="3">
        <v>33.944000000000003</v>
      </c>
      <c r="AA5902" s="3">
        <v>37.762999999999998</v>
      </c>
      <c r="AB5902" s="3">
        <v>39.762999999999998</v>
      </c>
      <c r="AC5902" s="3">
        <v>44.164000000000001</v>
      </c>
      <c r="AD5902" s="3">
        <v>49.93</v>
      </c>
      <c r="AE5902" s="3">
        <v>53.341999999999999</v>
      </c>
      <c r="AF5902" s="3">
        <v>59.715000000000003</v>
      </c>
      <c r="AG5902" s="3">
        <v>63.804000000000002</v>
      </c>
      <c r="AH5902" s="3">
        <v>64.484999999999999</v>
      </c>
      <c r="AI5902" s="3">
        <v>69.587000000000003</v>
      </c>
      <c r="AJ5902" s="3">
        <v>76.149000000000001</v>
      </c>
      <c r="AK5902" s="3">
        <v>76.412000000000006</v>
      </c>
      <c r="AL5902" s="3">
        <v>85.325999999999993</v>
      </c>
      <c r="AM5902" s="3">
        <v>81.16</v>
      </c>
      <c r="AN5902" s="3">
        <v>89.212000000000003</v>
      </c>
      <c r="AO5902" s="3">
        <v>97.093000000000004</v>
      </c>
      <c r="AP5902" s="3">
        <v>96.543999999999997</v>
      </c>
      <c r="AQ5902" s="3">
        <v>100</v>
      </c>
      <c r="AR5902" s="3">
        <v>105.43899999999999</v>
      </c>
      <c r="AS5902" s="3">
        <v>109.646</v>
      </c>
      <c r="AT5902" s="3">
        <v>119.09699999999999</v>
      </c>
      <c r="AU5902" s="3">
        <v>124.584</v>
      </c>
      <c r="AV5902" s="3">
        <v>136.84700000000001</v>
      </c>
      <c r="AW5902" s="3">
        <v>139.70400000000001</v>
      </c>
      <c r="AX5902" s="3">
        <v>142.58000000000001</v>
      </c>
      <c r="AY5902" s="3">
        <v>145.56899999999999</v>
      </c>
      <c r="AZ5902" s="3">
        <v>148.71</v>
      </c>
      <c r="BA5902">
        <v>151.65600000000001</v>
      </c>
      <c r="BB5902">
        <v>2015</v>
      </c>
    </row>
    <row r="5903" spans="1:54" hidden="1" x14ac:dyDescent="0.2">
      <c r="A5903">
        <v>853</v>
      </c>
      <c r="B5903" t="s">
        <v>424</v>
      </c>
      <c r="C5903" t="s">
        <v>336</v>
      </c>
      <c r="D5903" t="s">
        <v>171</v>
      </c>
      <c r="E5903" t="s">
        <v>333</v>
      </c>
      <c r="F5903" t="s">
        <v>335</v>
      </c>
      <c r="G5903" t="s">
        <v>225</v>
      </c>
      <c r="H5903" t="s">
        <v>322</v>
      </c>
      <c r="I5903" t="s">
        <v>330</v>
      </c>
      <c r="J5903" s="3">
        <v>5469.2060000000001</v>
      </c>
      <c r="K5903" s="3">
        <v>5386.473</v>
      </c>
      <c r="L5903" s="3">
        <v>5309.0630000000001</v>
      </c>
      <c r="M5903" s="3">
        <v>5370.7030000000004</v>
      </c>
      <c r="N5903" s="3">
        <v>5203.3440000000001</v>
      </c>
      <c r="O5903" s="3">
        <v>5260.0240000000003</v>
      </c>
      <c r="P5903" s="3">
        <v>5442.9960000000001</v>
      </c>
      <c r="Q5903" s="3">
        <v>5676.7950000000001</v>
      </c>
      <c r="R5903" s="3">
        <v>5672.6170000000002</v>
      </c>
      <c r="S5903" s="3">
        <v>5358.8630000000003</v>
      </c>
      <c r="T5903" s="3">
        <v>4979.4589999999998</v>
      </c>
      <c r="U5903" s="3">
        <v>5290.9740000000002</v>
      </c>
      <c r="V5903" s="3">
        <v>5581.7830000000004</v>
      </c>
      <c r="W5903" s="3">
        <v>6432.2420000000002</v>
      </c>
      <c r="X5903" s="3">
        <v>6639.7449999999999</v>
      </c>
      <c r="Y5903" s="3">
        <v>6242.8280000000004</v>
      </c>
      <c r="Z5903" s="3">
        <v>6482.9790000000003</v>
      </c>
      <c r="AA5903" s="3">
        <v>5917.47</v>
      </c>
      <c r="AB5903" s="3">
        <v>6039.6319999999996</v>
      </c>
      <c r="AC5903" s="3">
        <v>6000.4120000000003</v>
      </c>
      <c r="AD5903" s="3">
        <v>5711.5569999999998</v>
      </c>
      <c r="AE5903" s="3">
        <v>5571.982</v>
      </c>
      <c r="AF5903" s="3">
        <v>5548.5460000000003</v>
      </c>
      <c r="AG5903" s="3">
        <v>5655.2420000000002</v>
      </c>
      <c r="AH5903" s="3">
        <v>5554.2240000000002</v>
      </c>
      <c r="AI5903" s="3">
        <v>5638.0839999999998</v>
      </c>
      <c r="AJ5903" s="3">
        <v>5634.549</v>
      </c>
      <c r="AK5903" s="3">
        <v>6116.5789999999997</v>
      </c>
      <c r="AL5903" s="3">
        <v>5960.2309999999998</v>
      </c>
      <c r="AM5903" s="3">
        <v>6222.7569999999996</v>
      </c>
      <c r="AN5903" s="3">
        <v>6499.1450000000004</v>
      </c>
      <c r="AO5903" s="3">
        <v>6231.95</v>
      </c>
      <c r="AP5903" s="3">
        <v>6185.1059999999998</v>
      </c>
      <c r="AQ5903" s="3">
        <v>6284.9489999999996</v>
      </c>
      <c r="AR5903" s="3">
        <v>6923.8639999999996</v>
      </c>
      <c r="AS5903" s="3">
        <v>7320.241</v>
      </c>
      <c r="AT5903" s="3">
        <v>7343.1279999999997</v>
      </c>
      <c r="AU5903" s="3">
        <v>7370.6019999999999</v>
      </c>
      <c r="AV5903" s="3">
        <v>7431.4849999999997</v>
      </c>
      <c r="AW5903" s="3">
        <v>7471.92</v>
      </c>
      <c r="AX5903" s="3">
        <v>7532.0940000000001</v>
      </c>
      <c r="AY5903" s="3">
        <v>7617.83</v>
      </c>
      <c r="AZ5903" s="3">
        <v>7708.8010000000004</v>
      </c>
      <c r="BA5903">
        <v>7799.049</v>
      </c>
      <c r="BB5903">
        <v>2014</v>
      </c>
    </row>
    <row r="5904" spans="1:54" hidden="1" x14ac:dyDescent="0.2">
      <c r="A5904">
        <v>853</v>
      </c>
      <c r="B5904" t="s">
        <v>424</v>
      </c>
      <c r="C5904" t="s">
        <v>334</v>
      </c>
      <c r="D5904" t="s">
        <v>171</v>
      </c>
      <c r="E5904" t="s">
        <v>333</v>
      </c>
      <c r="F5904" t="s">
        <v>332</v>
      </c>
      <c r="G5904" t="s">
        <v>331</v>
      </c>
      <c r="H5904" t="s">
        <v>322</v>
      </c>
      <c r="I5904" t="s">
        <v>330</v>
      </c>
      <c r="J5904" s="3">
        <v>2483.8620000000001</v>
      </c>
      <c r="K5904" s="3">
        <v>2446.2890000000002</v>
      </c>
      <c r="L5904" s="3">
        <v>2411.1329999999998</v>
      </c>
      <c r="M5904" s="3">
        <v>2439.127</v>
      </c>
      <c r="N5904" s="3">
        <v>2363.12</v>
      </c>
      <c r="O5904" s="3">
        <v>2388.8609999999999</v>
      </c>
      <c r="P5904" s="3">
        <v>2471.9589999999998</v>
      </c>
      <c r="Q5904" s="3">
        <v>2578.1390000000001</v>
      </c>
      <c r="R5904" s="3">
        <v>2576.2420000000002</v>
      </c>
      <c r="S5904" s="3">
        <v>2433.7489999999998</v>
      </c>
      <c r="T5904" s="3">
        <v>2261.442</v>
      </c>
      <c r="U5904" s="3">
        <v>2402.9180000000001</v>
      </c>
      <c r="V5904" s="3">
        <v>2534.9899999999998</v>
      </c>
      <c r="W5904" s="3">
        <v>2921.2289999999998</v>
      </c>
      <c r="X5904" s="3">
        <v>3015.4670000000001</v>
      </c>
      <c r="Y5904" s="3">
        <v>2835.2060000000001</v>
      </c>
      <c r="Z5904" s="3">
        <v>2944.2710000000002</v>
      </c>
      <c r="AA5904" s="3">
        <v>2687.4430000000002</v>
      </c>
      <c r="AB5904" s="3">
        <v>2742.9229999999998</v>
      </c>
      <c r="AC5904" s="3">
        <v>2725.1120000000001</v>
      </c>
      <c r="AD5904" s="3">
        <v>2593.9270000000001</v>
      </c>
      <c r="AE5904" s="3">
        <v>2530.538</v>
      </c>
      <c r="AF5904" s="3">
        <v>2519.8939999999998</v>
      </c>
      <c r="AG5904" s="3">
        <v>2568.3510000000001</v>
      </c>
      <c r="AH5904" s="3">
        <v>2522.473</v>
      </c>
      <c r="AI5904" s="3">
        <v>2560.5590000000002</v>
      </c>
      <c r="AJ5904" s="3">
        <v>2558.953</v>
      </c>
      <c r="AK5904" s="3">
        <v>2777.8690000000001</v>
      </c>
      <c r="AL5904" s="3">
        <v>2706.8629999999998</v>
      </c>
      <c r="AM5904" s="3">
        <v>2826.0909999999999</v>
      </c>
      <c r="AN5904" s="3">
        <v>2951.6129999999998</v>
      </c>
      <c r="AO5904" s="3">
        <v>2830.2649999999999</v>
      </c>
      <c r="AP5904" s="3">
        <v>2808.991</v>
      </c>
      <c r="AQ5904" s="3">
        <v>2854.335</v>
      </c>
      <c r="AR5904" s="3">
        <v>3144.5010000000002</v>
      </c>
      <c r="AS5904" s="3">
        <v>3324.5169999999998</v>
      </c>
      <c r="AT5904" s="3">
        <v>3334.9110000000001</v>
      </c>
      <c r="AU5904" s="3">
        <v>3347.3890000000001</v>
      </c>
      <c r="AV5904" s="3">
        <v>3375.0390000000002</v>
      </c>
      <c r="AW5904" s="3">
        <v>3393.4029999999998</v>
      </c>
      <c r="AX5904" s="3">
        <v>3420.7310000000002</v>
      </c>
      <c r="AY5904" s="3">
        <v>3459.6689999999999</v>
      </c>
      <c r="AZ5904" s="3">
        <v>3500.9830000000002</v>
      </c>
      <c r="BA5904">
        <v>3541.97</v>
      </c>
      <c r="BB5904">
        <v>2014</v>
      </c>
    </row>
    <row r="5905" spans="1:54" hidden="1" x14ac:dyDescent="0.2">
      <c r="A5905">
        <v>853</v>
      </c>
      <c r="B5905" t="s">
        <v>424</v>
      </c>
      <c r="C5905" t="s">
        <v>329</v>
      </c>
      <c r="D5905" t="s">
        <v>171</v>
      </c>
      <c r="E5905" t="s">
        <v>325</v>
      </c>
      <c r="F5905" t="s">
        <v>328</v>
      </c>
      <c r="G5905" t="s">
        <v>225</v>
      </c>
      <c r="H5905" t="s">
        <v>322</v>
      </c>
      <c r="I5905" t="s">
        <v>321</v>
      </c>
      <c r="J5905" s="3">
        <v>941.81399999999996</v>
      </c>
      <c r="K5905" s="3">
        <v>902.59500000000003</v>
      </c>
      <c r="L5905" s="3">
        <v>917.93799999999999</v>
      </c>
      <c r="M5905" s="3">
        <v>1013.788</v>
      </c>
      <c r="N5905" s="3">
        <v>982.197</v>
      </c>
      <c r="O5905" s="3">
        <v>992.89599999999996</v>
      </c>
      <c r="P5905" s="3">
        <v>1027.434</v>
      </c>
      <c r="Q5905" s="3">
        <v>1071.566</v>
      </c>
      <c r="R5905" s="3">
        <v>1380.6780000000001</v>
      </c>
      <c r="S5905" s="3">
        <v>1271.307</v>
      </c>
      <c r="T5905" s="3">
        <v>1229.9770000000001</v>
      </c>
      <c r="U5905" s="3">
        <v>1398.3030000000001</v>
      </c>
      <c r="V5905" s="3">
        <v>1517.8710000000001</v>
      </c>
      <c r="W5905" s="3">
        <v>1705.4259999999999</v>
      </c>
      <c r="X5905" s="3">
        <v>1888.06</v>
      </c>
      <c r="Y5905" s="3">
        <v>2059.4340000000002</v>
      </c>
      <c r="Z5905" s="3">
        <v>2200.5929999999998</v>
      </c>
      <c r="AA5905" s="3">
        <v>2234.607</v>
      </c>
      <c r="AB5905" s="3">
        <v>2401.547</v>
      </c>
      <c r="AC5905" s="3">
        <v>2650.0509999999999</v>
      </c>
      <c r="AD5905" s="3">
        <v>2851.808</v>
      </c>
      <c r="AE5905" s="3">
        <v>2972.2049999999999</v>
      </c>
      <c r="AF5905" s="3">
        <v>3313.3209999999999</v>
      </c>
      <c r="AG5905" s="3">
        <v>3608.2829999999999</v>
      </c>
      <c r="AH5905" s="3">
        <v>3581.6660000000002</v>
      </c>
      <c r="AI5905" s="3">
        <v>3923.38</v>
      </c>
      <c r="AJ5905" s="3">
        <v>4290.6710000000003</v>
      </c>
      <c r="AK5905" s="3">
        <v>4673.8050000000003</v>
      </c>
      <c r="AL5905" s="3">
        <v>5085.62</v>
      </c>
      <c r="AM5905" s="3">
        <v>5050.3829999999998</v>
      </c>
      <c r="AN5905" s="3">
        <v>5798.027</v>
      </c>
      <c r="AO5905" s="3">
        <v>6050.7860000000001</v>
      </c>
      <c r="AP5905" s="3">
        <v>5971.3339999999998</v>
      </c>
      <c r="AQ5905" s="3">
        <v>6284.9790000000003</v>
      </c>
      <c r="AR5905" s="3">
        <v>7300.4859999999999</v>
      </c>
      <c r="AS5905" s="3">
        <v>8026.357</v>
      </c>
      <c r="AT5905" s="3">
        <v>8745.4359999999997</v>
      </c>
      <c r="AU5905" s="3">
        <v>9182.5779999999995</v>
      </c>
      <c r="AV5905" s="3">
        <v>10169.739</v>
      </c>
      <c r="AW5905" s="3">
        <v>10438.563</v>
      </c>
      <c r="AX5905" s="3">
        <v>10739.275</v>
      </c>
      <c r="AY5905" s="3">
        <v>11089.235000000001</v>
      </c>
      <c r="AZ5905" s="3">
        <v>11463.791999999999</v>
      </c>
      <c r="BA5905">
        <v>11827.755999999999</v>
      </c>
      <c r="BB5905">
        <v>2014</v>
      </c>
    </row>
    <row r="5906" spans="1:54" hidden="1" x14ac:dyDescent="0.2">
      <c r="A5906">
        <v>853</v>
      </c>
      <c r="B5906" t="s">
        <v>424</v>
      </c>
      <c r="C5906" t="s">
        <v>327</v>
      </c>
      <c r="D5906" t="s">
        <v>171</v>
      </c>
      <c r="E5906" t="s">
        <v>325</v>
      </c>
      <c r="F5906" t="s">
        <v>326</v>
      </c>
      <c r="G5906" t="s">
        <v>223</v>
      </c>
      <c r="H5906" t="s">
        <v>322</v>
      </c>
      <c r="I5906" t="s">
        <v>321</v>
      </c>
      <c r="J5906" s="3">
        <v>1404.8530000000001</v>
      </c>
      <c r="K5906" s="3">
        <v>1342.3489999999999</v>
      </c>
      <c r="L5906" s="3">
        <v>1244.662</v>
      </c>
      <c r="M5906" s="3">
        <v>1215.43</v>
      </c>
      <c r="N5906" s="3">
        <v>1098.366</v>
      </c>
      <c r="O5906" s="3">
        <v>992.93700000000001</v>
      </c>
      <c r="P5906" s="3">
        <v>1057.8889999999999</v>
      </c>
      <c r="Q5906" s="3">
        <v>1180</v>
      </c>
      <c r="R5906" s="3">
        <v>1592.3810000000001</v>
      </c>
      <c r="S5906" s="3">
        <v>1480.3340000000001</v>
      </c>
      <c r="T5906" s="3">
        <v>1287.934</v>
      </c>
      <c r="U5906" s="3">
        <v>1469.2550000000001</v>
      </c>
      <c r="V5906" s="3">
        <v>1573.472</v>
      </c>
      <c r="W5906" s="3">
        <v>1743.4739999999999</v>
      </c>
      <c r="X5906" s="3">
        <v>1866.89</v>
      </c>
      <c r="Y5906" s="3">
        <v>1609.1320000000001</v>
      </c>
      <c r="Z5906" s="3">
        <v>1668.2850000000001</v>
      </c>
      <c r="AA5906" s="3">
        <v>1553.999</v>
      </c>
      <c r="AB5906" s="3">
        <v>1158.1579999999999</v>
      </c>
      <c r="AC5906" s="3">
        <v>1030.838</v>
      </c>
      <c r="AD5906" s="3">
        <v>1025.0350000000001</v>
      </c>
      <c r="AE5906" s="3">
        <v>877.08900000000006</v>
      </c>
      <c r="AF5906" s="3">
        <v>850.61199999999997</v>
      </c>
      <c r="AG5906" s="3">
        <v>1012.581</v>
      </c>
      <c r="AH5906" s="3">
        <v>1111.442</v>
      </c>
      <c r="AI5906" s="3">
        <v>1264.8109999999999</v>
      </c>
      <c r="AJ5906" s="3">
        <v>1403.6780000000001</v>
      </c>
      <c r="AK5906" s="3">
        <v>1576.1420000000001</v>
      </c>
      <c r="AL5906" s="3">
        <v>1883.501</v>
      </c>
      <c r="AM5906" s="3">
        <v>1833.075</v>
      </c>
      <c r="AN5906" s="3">
        <v>2132.181</v>
      </c>
      <c r="AO5906" s="3">
        <v>2552.0300000000002</v>
      </c>
      <c r="AP5906" s="3">
        <v>2865.8069999999998</v>
      </c>
      <c r="AQ5906" s="3">
        <v>2800.1570000000002</v>
      </c>
      <c r="AR5906" s="3">
        <v>2966.0070000000001</v>
      </c>
      <c r="AS5906" s="3">
        <v>2899.2640000000001</v>
      </c>
      <c r="AT5906" s="3">
        <v>2791.3679999999999</v>
      </c>
      <c r="AU5906" s="3">
        <v>2861.4389999999999</v>
      </c>
      <c r="AV5906" s="3">
        <v>3122.7579999999998</v>
      </c>
      <c r="AW5906" s="3">
        <v>3186.81</v>
      </c>
      <c r="AX5906" s="3">
        <v>3266.5079999999998</v>
      </c>
      <c r="AY5906" s="3">
        <v>3360.3209999999999</v>
      </c>
      <c r="AZ5906" s="3">
        <v>3460.8589999999999</v>
      </c>
      <c r="BA5906">
        <v>3558.9070000000002</v>
      </c>
      <c r="BB5906">
        <v>2014</v>
      </c>
    </row>
    <row r="5907" spans="1:54" hidden="1" x14ac:dyDescent="0.2">
      <c r="A5907">
        <v>853</v>
      </c>
      <c r="B5907" t="s">
        <v>424</v>
      </c>
      <c r="C5907" t="s">
        <v>212</v>
      </c>
      <c r="D5907" t="s">
        <v>171</v>
      </c>
      <c r="E5907" t="s">
        <v>325</v>
      </c>
      <c r="F5907" t="s">
        <v>324</v>
      </c>
      <c r="G5907" t="s">
        <v>323</v>
      </c>
      <c r="H5907" t="s">
        <v>322</v>
      </c>
      <c r="I5907" t="s">
        <v>321</v>
      </c>
      <c r="J5907" s="3">
        <v>1066.9290000000001</v>
      </c>
      <c r="K5907" s="3">
        <v>1148.904</v>
      </c>
      <c r="L5907" s="3">
        <v>1202.652</v>
      </c>
      <c r="M5907" s="3">
        <v>1264.6410000000001</v>
      </c>
      <c r="N5907" s="3">
        <v>1268.7149999999999</v>
      </c>
      <c r="O5907" s="3">
        <v>1323.577</v>
      </c>
      <c r="P5907" s="3">
        <v>1397.232</v>
      </c>
      <c r="Q5907" s="3">
        <v>1494.442</v>
      </c>
      <c r="R5907" s="3">
        <v>1545.617</v>
      </c>
      <c r="S5907" s="3">
        <v>1516.9069999999999</v>
      </c>
      <c r="T5907" s="3">
        <v>1461.645</v>
      </c>
      <c r="U5907" s="3">
        <v>1604.779</v>
      </c>
      <c r="V5907" s="3">
        <v>1731.579</v>
      </c>
      <c r="W5907" s="3">
        <v>2042.877</v>
      </c>
      <c r="X5907" s="3">
        <v>2153.6640000000002</v>
      </c>
      <c r="Y5907" s="3">
        <v>2067.15</v>
      </c>
      <c r="Z5907" s="3">
        <v>2185.8490000000002</v>
      </c>
      <c r="AA5907" s="3">
        <v>2029.338</v>
      </c>
      <c r="AB5907" s="3">
        <v>2093.7069999999999</v>
      </c>
      <c r="AC5907" s="3">
        <v>2111.9450000000002</v>
      </c>
      <c r="AD5907" s="3">
        <v>2056.018</v>
      </c>
      <c r="AE5907" s="3">
        <v>2051.4859999999999</v>
      </c>
      <c r="AF5907" s="3">
        <v>2074.2190000000001</v>
      </c>
      <c r="AG5907" s="3">
        <v>2156.2600000000002</v>
      </c>
      <c r="AH5907" s="3">
        <v>2175.9789999999998</v>
      </c>
      <c r="AI5907" s="3">
        <v>2279.8980000000001</v>
      </c>
      <c r="AJ5907" s="3">
        <v>2348.48</v>
      </c>
      <c r="AK5907" s="3">
        <v>2617.2280000000001</v>
      </c>
      <c r="AL5907" s="3">
        <v>2600.3560000000002</v>
      </c>
      <c r="AM5907" s="3">
        <v>2735.51</v>
      </c>
      <c r="AN5907" s="3">
        <v>2891.915</v>
      </c>
      <c r="AO5907" s="3">
        <v>2830.2649999999999</v>
      </c>
      <c r="AP5907" s="3">
        <v>2860.7359999999999</v>
      </c>
      <c r="AQ5907" s="3">
        <v>2953.86</v>
      </c>
      <c r="AR5907" s="3">
        <v>3312.547</v>
      </c>
      <c r="AS5907" s="3">
        <v>3540.1579999999999</v>
      </c>
      <c r="AT5907" s="3">
        <v>3596.5360000000001</v>
      </c>
      <c r="AU5907" s="3">
        <v>3674.9490000000001</v>
      </c>
      <c r="AV5907" s="3">
        <v>3789.491</v>
      </c>
      <c r="AW5907" s="3">
        <v>3892.7420000000002</v>
      </c>
      <c r="AX5907" s="3">
        <v>4001.194</v>
      </c>
      <c r="AY5907" s="3">
        <v>4123.8609999999999</v>
      </c>
      <c r="AZ5907" s="3">
        <v>4244.7629999999999</v>
      </c>
      <c r="BA5907">
        <v>4369.174</v>
      </c>
      <c r="BB5907">
        <v>2014</v>
      </c>
    </row>
    <row r="5908" spans="1:54" hidden="1" x14ac:dyDescent="0.2">
      <c r="A5908">
        <v>853</v>
      </c>
      <c r="B5908" t="s">
        <v>424</v>
      </c>
      <c r="C5908" t="s">
        <v>320</v>
      </c>
      <c r="D5908" t="s">
        <v>171</v>
      </c>
      <c r="E5908" t="s">
        <v>319</v>
      </c>
      <c r="F5908" t="s">
        <v>318</v>
      </c>
      <c r="G5908" t="s">
        <v>243</v>
      </c>
    </row>
    <row r="5909" spans="1:54" hidden="1" x14ac:dyDescent="0.2">
      <c r="A5909">
        <v>853</v>
      </c>
      <c r="B5909" t="s">
        <v>424</v>
      </c>
      <c r="C5909" t="s">
        <v>317</v>
      </c>
      <c r="D5909" t="s">
        <v>171</v>
      </c>
      <c r="E5909" t="s">
        <v>316</v>
      </c>
      <c r="F5909" t="s">
        <v>315</v>
      </c>
      <c r="G5909" t="s">
        <v>288</v>
      </c>
      <c r="I5909" t="s">
        <v>310</v>
      </c>
      <c r="J5909" s="3">
        <v>2.4E-2</v>
      </c>
      <c r="K5909" s="3">
        <v>2.4E-2</v>
      </c>
      <c r="L5909" s="3">
        <v>2.4E-2</v>
      </c>
      <c r="M5909" s="3">
        <v>2.4E-2</v>
      </c>
      <c r="N5909" s="3">
        <v>2.3E-2</v>
      </c>
      <c r="O5909" s="3">
        <v>2.3E-2</v>
      </c>
      <c r="P5909" s="3">
        <v>2.3E-2</v>
      </c>
      <c r="Q5909" s="3">
        <v>2.3E-2</v>
      </c>
      <c r="R5909" s="3">
        <v>2.3E-2</v>
      </c>
      <c r="S5909" s="3">
        <v>2.1999999999999999E-2</v>
      </c>
      <c r="T5909" s="3">
        <v>0.02</v>
      </c>
      <c r="U5909" s="3">
        <v>2.1999999999999999E-2</v>
      </c>
      <c r="V5909" s="3">
        <v>2.1999999999999999E-2</v>
      </c>
      <c r="W5909" s="3">
        <v>2.5999999999999999E-2</v>
      </c>
      <c r="X5909" s="3">
        <v>2.5999999999999999E-2</v>
      </c>
      <c r="Y5909" s="3">
        <v>2.4E-2</v>
      </c>
      <c r="Z5909" s="3">
        <v>2.5000000000000001E-2</v>
      </c>
      <c r="AA5909" s="3">
        <v>2.3E-2</v>
      </c>
      <c r="AB5909" s="3">
        <v>2.3E-2</v>
      </c>
      <c r="AC5909" s="3">
        <v>2.3E-2</v>
      </c>
      <c r="AD5909" s="3">
        <v>2.1000000000000001E-2</v>
      </c>
      <c r="AE5909" s="3">
        <v>2.1000000000000001E-2</v>
      </c>
      <c r="AF5909" s="3">
        <v>0.02</v>
      </c>
      <c r="AG5909" s="3">
        <v>0.02</v>
      </c>
      <c r="AH5909" s="3">
        <v>0.02</v>
      </c>
      <c r="AI5909" s="3">
        <v>1.9E-2</v>
      </c>
      <c r="AJ5909" s="3">
        <v>1.9E-2</v>
      </c>
      <c r="AK5909" s="3">
        <v>0.02</v>
      </c>
      <c r="AL5909" s="3">
        <v>1.9E-2</v>
      </c>
      <c r="AM5909" s="3">
        <v>2.1000000000000001E-2</v>
      </c>
      <c r="AN5909" s="3">
        <v>2.1999999999999999E-2</v>
      </c>
      <c r="AO5909" s="3">
        <v>2.1000000000000001E-2</v>
      </c>
      <c r="AP5909" s="3">
        <v>2.1000000000000001E-2</v>
      </c>
      <c r="AQ5909" s="3">
        <v>2.1000000000000001E-2</v>
      </c>
      <c r="AR5909" s="3">
        <v>2.3E-2</v>
      </c>
      <c r="AS5909" s="3">
        <v>2.4E-2</v>
      </c>
      <c r="AT5909" s="3">
        <v>2.4E-2</v>
      </c>
      <c r="AU5909" s="3">
        <v>2.4E-2</v>
      </c>
      <c r="AV5909" s="3">
        <v>2.4E-2</v>
      </c>
      <c r="AW5909" s="3">
        <v>2.3E-2</v>
      </c>
      <c r="AX5909" s="3">
        <v>2.3E-2</v>
      </c>
      <c r="AY5909" s="3">
        <v>2.3E-2</v>
      </c>
      <c r="AZ5909" s="3">
        <v>2.3E-2</v>
      </c>
      <c r="BA5909">
        <v>2.3E-2</v>
      </c>
      <c r="BB5909">
        <v>2015</v>
      </c>
    </row>
    <row r="5910" spans="1:54" hidden="1" x14ac:dyDescent="0.2">
      <c r="A5910">
        <v>853</v>
      </c>
      <c r="B5910" t="s">
        <v>424</v>
      </c>
      <c r="C5910" t="s">
        <v>314</v>
      </c>
      <c r="D5910" t="s">
        <v>171</v>
      </c>
      <c r="E5910" t="s">
        <v>313</v>
      </c>
      <c r="F5910" t="s">
        <v>312</v>
      </c>
      <c r="G5910" t="s">
        <v>311</v>
      </c>
      <c r="I5910" t="s">
        <v>310</v>
      </c>
      <c r="J5910" s="3">
        <v>0.88300000000000001</v>
      </c>
      <c r="K5910" s="3">
        <v>0.78600000000000003</v>
      </c>
      <c r="L5910" s="3">
        <v>0.76300000000000001</v>
      </c>
      <c r="M5910" s="3">
        <v>0.80200000000000005</v>
      </c>
      <c r="N5910" s="3">
        <v>0.77400000000000002</v>
      </c>
      <c r="O5910" s="3">
        <v>0.75</v>
      </c>
      <c r="P5910" s="3">
        <v>0.73499999999999999</v>
      </c>
      <c r="Q5910" s="3">
        <v>0.71699999999999997</v>
      </c>
      <c r="R5910" s="3">
        <v>0.89300000000000002</v>
      </c>
      <c r="S5910" s="3">
        <v>0.83799999999999997</v>
      </c>
      <c r="T5910" s="3">
        <v>0.84199999999999997</v>
      </c>
      <c r="U5910" s="3">
        <v>0.871</v>
      </c>
      <c r="V5910" s="3">
        <v>0.877</v>
      </c>
      <c r="W5910" s="3">
        <v>0.83499999999999996</v>
      </c>
      <c r="X5910" s="3">
        <v>0.877</v>
      </c>
      <c r="Y5910" s="3">
        <v>0.996</v>
      </c>
      <c r="Z5910" s="3">
        <v>1.0069999999999999</v>
      </c>
      <c r="AA5910" s="3">
        <v>1.101</v>
      </c>
      <c r="AB5910" s="3">
        <v>1.147</v>
      </c>
      <c r="AC5910" s="3">
        <v>1.2549999999999999</v>
      </c>
      <c r="AD5910" s="3">
        <v>1.387</v>
      </c>
      <c r="AE5910" s="3">
        <v>1.4490000000000001</v>
      </c>
      <c r="AF5910" s="3">
        <v>1.597</v>
      </c>
      <c r="AG5910" s="3">
        <v>1.673</v>
      </c>
      <c r="AH5910" s="3">
        <v>1.6459999999999999</v>
      </c>
      <c r="AI5910" s="3">
        <v>1.7210000000000001</v>
      </c>
      <c r="AJ5910" s="3">
        <v>1.827</v>
      </c>
      <c r="AK5910" s="3">
        <v>1.786</v>
      </c>
      <c r="AL5910" s="3">
        <v>1.956</v>
      </c>
      <c r="AM5910" s="3">
        <v>1.8460000000000001</v>
      </c>
      <c r="AN5910" s="3">
        <v>2.0049999999999999</v>
      </c>
      <c r="AO5910" s="3">
        <v>2.1379999999999999</v>
      </c>
      <c r="AP5910" s="3">
        <v>2.0870000000000002</v>
      </c>
      <c r="AQ5910" s="3">
        <v>2.1280000000000001</v>
      </c>
      <c r="AR5910" s="3">
        <v>2.2040000000000002</v>
      </c>
      <c r="AS5910" s="3">
        <v>2.2669999999999999</v>
      </c>
      <c r="AT5910" s="3">
        <v>2.4319999999999999</v>
      </c>
      <c r="AU5910" s="3">
        <v>2.4990000000000001</v>
      </c>
      <c r="AV5910" s="3">
        <v>2.6840000000000002</v>
      </c>
      <c r="AW5910" s="3">
        <v>2.6819999999999999</v>
      </c>
      <c r="AX5910" s="3">
        <v>2.6840000000000002</v>
      </c>
      <c r="AY5910" s="3">
        <v>2.6890000000000001</v>
      </c>
      <c r="AZ5910" s="3">
        <v>2.7010000000000001</v>
      </c>
      <c r="BA5910">
        <v>2.7069999999999999</v>
      </c>
      <c r="BB5910">
        <v>2015</v>
      </c>
    </row>
    <row r="5911" spans="1:54" hidden="1" x14ac:dyDescent="0.2">
      <c r="A5911">
        <v>853</v>
      </c>
      <c r="B5911" t="s">
        <v>424</v>
      </c>
      <c r="C5911" t="s">
        <v>309</v>
      </c>
      <c r="D5911" t="s">
        <v>171</v>
      </c>
      <c r="E5911" t="s">
        <v>308</v>
      </c>
      <c r="F5911" t="s">
        <v>307</v>
      </c>
      <c r="G5911" t="s">
        <v>217</v>
      </c>
    </row>
    <row r="5912" spans="1:54" hidden="1" x14ac:dyDescent="0.2">
      <c r="A5912">
        <v>853</v>
      </c>
      <c r="B5912" t="s">
        <v>424</v>
      </c>
      <c r="C5912" t="s">
        <v>306</v>
      </c>
      <c r="D5912" t="s">
        <v>171</v>
      </c>
      <c r="E5912" t="s">
        <v>305</v>
      </c>
      <c r="F5912" t="s">
        <v>304</v>
      </c>
      <c r="G5912" t="s">
        <v>217</v>
      </c>
    </row>
    <row r="5913" spans="1:54" hidden="1" x14ac:dyDescent="0.2">
      <c r="A5913">
        <v>853</v>
      </c>
      <c r="B5913" t="s">
        <v>424</v>
      </c>
      <c r="C5913" t="s">
        <v>303</v>
      </c>
      <c r="D5913" t="s">
        <v>171</v>
      </c>
      <c r="E5913" t="s">
        <v>300</v>
      </c>
      <c r="F5913" t="s">
        <v>302</v>
      </c>
      <c r="G5913" t="s">
        <v>295</v>
      </c>
      <c r="I5913" t="s">
        <v>1564</v>
      </c>
      <c r="J5913" s="3">
        <v>56.813000000000002</v>
      </c>
      <c r="K5913" s="3">
        <v>61.389000000000003</v>
      </c>
      <c r="L5913" s="3">
        <v>64.786000000000001</v>
      </c>
      <c r="M5913" s="3">
        <v>69.906000000000006</v>
      </c>
      <c r="N5913" s="3">
        <v>75.093000000000004</v>
      </c>
      <c r="O5913" s="3">
        <v>77.88</v>
      </c>
      <c r="P5913" s="3">
        <v>82.126999999999995</v>
      </c>
      <c r="Q5913" s="3">
        <v>84.867999999999995</v>
      </c>
      <c r="R5913" s="3">
        <v>89.489000000000004</v>
      </c>
      <c r="S5913" s="3">
        <v>93.498999999999995</v>
      </c>
      <c r="T5913" s="3">
        <v>100</v>
      </c>
      <c r="U5913" s="3">
        <v>106.96599999999999</v>
      </c>
      <c r="V5913" s="3">
        <v>111.575</v>
      </c>
      <c r="W5913" s="3">
        <v>117.129</v>
      </c>
      <c r="X5913" s="3">
        <v>120.467</v>
      </c>
      <c r="Y5913" s="3">
        <v>141.28399999999999</v>
      </c>
      <c r="Z5913" s="3">
        <v>157.71899999999999</v>
      </c>
      <c r="AA5913" s="3">
        <v>163.93700000000001</v>
      </c>
      <c r="AB5913" s="3">
        <v>186.21600000000001</v>
      </c>
      <c r="AC5913" s="3">
        <v>214.02199999999999</v>
      </c>
      <c r="AD5913" s="3">
        <v>247.40100000000001</v>
      </c>
      <c r="AE5913" s="3">
        <v>270.404</v>
      </c>
      <c r="AF5913" s="3">
        <v>302.31099999999998</v>
      </c>
      <c r="AG5913" s="3">
        <v>346.77800000000002</v>
      </c>
      <c r="AH5913" s="3">
        <v>354.26400000000001</v>
      </c>
      <c r="AI5913" s="3">
        <v>360.57299999999998</v>
      </c>
      <c r="AJ5913" s="3">
        <v>369.113</v>
      </c>
      <c r="AK5913" s="3">
        <v>372.47699999999998</v>
      </c>
      <c r="AL5913" s="3">
        <v>412.58</v>
      </c>
      <c r="AM5913" s="3">
        <v>441.10300000000001</v>
      </c>
      <c r="AN5913" s="3">
        <v>463.61</v>
      </c>
      <c r="AO5913" s="3">
        <v>484.19799999999998</v>
      </c>
      <c r="AP5913" s="3">
        <v>506.16699999999997</v>
      </c>
      <c r="AQ5913" s="3">
        <v>531.274</v>
      </c>
      <c r="AR5913" s="3">
        <v>559.01800000000003</v>
      </c>
      <c r="AS5913" s="3">
        <v>592.53700000000003</v>
      </c>
      <c r="AT5913" s="3">
        <v>632.08100000000002</v>
      </c>
      <c r="AU5913" s="3">
        <v>664.94899999999996</v>
      </c>
      <c r="AV5913" s="3">
        <v>684.37599999999998</v>
      </c>
      <c r="AW5913" s="3">
        <v>701.48500000000001</v>
      </c>
      <c r="AX5913" s="3">
        <v>718.32100000000003</v>
      </c>
      <c r="AY5913" s="3">
        <v>735.56</v>
      </c>
      <c r="AZ5913" s="3">
        <v>753.21400000000006</v>
      </c>
      <c r="BA5913">
        <v>771.29100000000005</v>
      </c>
      <c r="BB5913">
        <v>2015</v>
      </c>
    </row>
    <row r="5914" spans="1:54" hidden="1" x14ac:dyDescent="0.2">
      <c r="A5914">
        <v>853</v>
      </c>
      <c r="B5914" t="s">
        <v>424</v>
      </c>
      <c r="C5914" t="s">
        <v>301</v>
      </c>
      <c r="D5914" t="s">
        <v>171</v>
      </c>
      <c r="E5914" t="s">
        <v>300</v>
      </c>
      <c r="F5914" t="s">
        <v>299</v>
      </c>
      <c r="G5914" t="s">
        <v>275</v>
      </c>
      <c r="I5914" t="s">
        <v>298</v>
      </c>
      <c r="J5914" s="3">
        <v>12.064</v>
      </c>
      <c r="K5914" s="3">
        <v>8.0540000000000003</v>
      </c>
      <c r="L5914" s="3">
        <v>5.5350000000000001</v>
      </c>
      <c r="M5914" s="3">
        <v>7.9020000000000001</v>
      </c>
      <c r="N5914" s="3">
        <v>7.4210000000000003</v>
      </c>
      <c r="O5914" s="3">
        <v>3.71</v>
      </c>
      <c r="P5914" s="3">
        <v>5.4539999999999997</v>
      </c>
      <c r="Q5914" s="3">
        <v>3.3370000000000002</v>
      </c>
      <c r="R5914" s="3">
        <v>5.4450000000000003</v>
      </c>
      <c r="S5914" s="3">
        <v>4.4800000000000004</v>
      </c>
      <c r="T5914" s="3">
        <v>6.9530000000000003</v>
      </c>
      <c r="U5914" s="3">
        <v>6.9660000000000002</v>
      </c>
      <c r="V5914" s="3">
        <v>4.3099999999999996</v>
      </c>
      <c r="W5914" s="3">
        <v>4.9770000000000003</v>
      </c>
      <c r="X5914" s="3">
        <v>2.8490000000000002</v>
      </c>
      <c r="Y5914" s="3">
        <v>17.280999999999999</v>
      </c>
      <c r="Z5914" s="3">
        <v>11.632</v>
      </c>
      <c r="AA5914" s="3">
        <v>3.9430000000000001</v>
      </c>
      <c r="AB5914" s="3">
        <v>13.59</v>
      </c>
      <c r="AC5914" s="3">
        <v>14.932</v>
      </c>
      <c r="AD5914" s="3">
        <v>15.596</v>
      </c>
      <c r="AE5914" s="3">
        <v>9.298</v>
      </c>
      <c r="AF5914" s="3">
        <v>11.798999999999999</v>
      </c>
      <c r="AG5914" s="3">
        <v>14.709</v>
      </c>
      <c r="AH5914" s="3">
        <v>2.1589999999999998</v>
      </c>
      <c r="AI5914" s="3">
        <v>1.7809999999999999</v>
      </c>
      <c r="AJ5914" s="3">
        <v>2.3679999999999999</v>
      </c>
      <c r="AK5914" s="3">
        <v>0.91100000000000003</v>
      </c>
      <c r="AL5914" s="3">
        <v>10.766999999999999</v>
      </c>
      <c r="AM5914" s="3">
        <v>6.9130000000000003</v>
      </c>
      <c r="AN5914" s="3">
        <v>5.1020000000000003</v>
      </c>
      <c r="AO5914" s="3">
        <v>4.4409999999999998</v>
      </c>
      <c r="AP5914" s="3">
        <v>4.5369999999999999</v>
      </c>
      <c r="AQ5914" s="3">
        <v>4.96</v>
      </c>
      <c r="AR5914" s="3">
        <v>5.2220000000000004</v>
      </c>
      <c r="AS5914" s="3">
        <v>5.9960000000000004</v>
      </c>
      <c r="AT5914" s="3">
        <v>6.6740000000000004</v>
      </c>
      <c r="AU5914" s="3">
        <v>5.2</v>
      </c>
      <c r="AV5914" s="3">
        <v>2.9209999999999998</v>
      </c>
      <c r="AW5914" s="3">
        <v>2.5</v>
      </c>
      <c r="AX5914" s="3">
        <v>2.4</v>
      </c>
      <c r="AY5914" s="3">
        <v>2.4</v>
      </c>
      <c r="AZ5914" s="3">
        <v>2.4</v>
      </c>
      <c r="BA5914">
        <v>2.4</v>
      </c>
      <c r="BB5914">
        <v>2015</v>
      </c>
    </row>
    <row r="5915" spans="1:54" hidden="1" x14ac:dyDescent="0.2">
      <c r="A5915">
        <v>853</v>
      </c>
      <c r="B5915" t="s">
        <v>424</v>
      </c>
      <c r="C5915" t="s">
        <v>297</v>
      </c>
      <c r="D5915" t="s">
        <v>171</v>
      </c>
      <c r="E5915" t="s">
        <v>293</v>
      </c>
      <c r="F5915" t="s">
        <v>296</v>
      </c>
      <c r="G5915" t="s">
        <v>295</v>
      </c>
      <c r="I5915" t="s">
        <v>1564</v>
      </c>
      <c r="J5915" s="3" t="s">
        <v>215</v>
      </c>
      <c r="K5915" s="3" t="s">
        <v>215</v>
      </c>
      <c r="L5915" s="3" t="s">
        <v>215</v>
      </c>
      <c r="M5915" s="3">
        <v>71.013000000000005</v>
      </c>
      <c r="N5915" s="3">
        <v>74.13</v>
      </c>
      <c r="O5915" s="3">
        <v>77.344999999999999</v>
      </c>
      <c r="P5915" s="3">
        <v>81.436000000000007</v>
      </c>
      <c r="Q5915" s="3">
        <v>83.870999999999995</v>
      </c>
      <c r="R5915" s="3">
        <v>90.203000000000003</v>
      </c>
      <c r="S5915" s="3">
        <v>91.835999999999999</v>
      </c>
      <c r="T5915" s="3">
        <v>100</v>
      </c>
      <c r="U5915" s="3">
        <v>105.693</v>
      </c>
      <c r="V5915" s="3">
        <v>110.944</v>
      </c>
      <c r="W5915" s="3">
        <v>116.28400000000001</v>
      </c>
      <c r="X5915" s="3">
        <v>123.875</v>
      </c>
      <c r="Y5915" s="3">
        <v>147.04300000000001</v>
      </c>
      <c r="Z5915" s="3">
        <v>154.81</v>
      </c>
      <c r="AA5915" s="3">
        <v>163.06299999999999</v>
      </c>
      <c r="AB5915" s="3">
        <v>198.63200000000001</v>
      </c>
      <c r="AC5915" s="3">
        <v>224.846</v>
      </c>
      <c r="AD5915" s="3">
        <v>247.26400000000001</v>
      </c>
      <c r="AE5915" s="3">
        <v>272.86</v>
      </c>
      <c r="AF5915" s="3">
        <v>313.28300000000002</v>
      </c>
      <c r="AG5915" s="3">
        <v>339.71800000000002</v>
      </c>
      <c r="AH5915" s="3">
        <v>347.79300000000001</v>
      </c>
      <c r="AI5915" s="3">
        <v>364.21</v>
      </c>
      <c r="AJ5915" s="3">
        <v>360.76799999999997</v>
      </c>
      <c r="AK5915" s="3">
        <v>372.46199999999999</v>
      </c>
      <c r="AL5915" s="3">
        <v>414.36200000000002</v>
      </c>
      <c r="AM5915" s="3">
        <v>437.86399999999998</v>
      </c>
      <c r="AN5915" s="3">
        <v>459.29399999999998</v>
      </c>
      <c r="AO5915" s="3">
        <v>479.34800000000001</v>
      </c>
      <c r="AP5915" s="3">
        <v>507.22800000000001</v>
      </c>
      <c r="AQ5915" s="3">
        <v>521.90200000000004</v>
      </c>
      <c r="AR5915" s="3">
        <v>556.63099999999997</v>
      </c>
      <c r="AS5915" s="3">
        <v>591.84799999999996</v>
      </c>
      <c r="AT5915" s="3">
        <v>630.97900000000004</v>
      </c>
      <c r="AU5915" s="3">
        <v>655.58699999999999</v>
      </c>
      <c r="AV5915" s="3">
        <v>672.92700000000002</v>
      </c>
      <c r="AW5915" s="3">
        <v>689.75</v>
      </c>
      <c r="AX5915" s="3">
        <v>706.30399999999997</v>
      </c>
      <c r="AY5915" s="3">
        <v>723.255</v>
      </c>
      <c r="AZ5915" s="3">
        <v>740.61300000000006</v>
      </c>
      <c r="BA5915">
        <v>758.38800000000003</v>
      </c>
      <c r="BB5915">
        <v>2015</v>
      </c>
    </row>
    <row r="5916" spans="1:54" hidden="1" x14ac:dyDescent="0.2">
      <c r="A5916">
        <v>853</v>
      </c>
      <c r="B5916" t="s">
        <v>424</v>
      </c>
      <c r="C5916" t="s">
        <v>294</v>
      </c>
      <c r="D5916" t="s">
        <v>171</v>
      </c>
      <c r="E5916" t="s">
        <v>293</v>
      </c>
      <c r="F5916" t="s">
        <v>292</v>
      </c>
      <c r="G5916" t="s">
        <v>275</v>
      </c>
      <c r="I5916" t="s">
        <v>291</v>
      </c>
      <c r="J5916" s="3" t="s">
        <v>215</v>
      </c>
      <c r="K5916" s="3" t="s">
        <v>215</v>
      </c>
      <c r="L5916" s="3" t="s">
        <v>215</v>
      </c>
      <c r="M5916" s="3" t="s">
        <v>215</v>
      </c>
      <c r="N5916" s="3">
        <v>4.3899999999999997</v>
      </c>
      <c r="O5916" s="3">
        <v>4.3360000000000003</v>
      </c>
      <c r="P5916" s="3">
        <v>5.29</v>
      </c>
      <c r="Q5916" s="3">
        <v>2.99</v>
      </c>
      <c r="R5916" s="3">
        <v>7.5490000000000004</v>
      </c>
      <c r="S5916" s="3">
        <v>1.81</v>
      </c>
      <c r="T5916" s="3">
        <v>8.89</v>
      </c>
      <c r="U5916" s="3">
        <v>5.6929999999999996</v>
      </c>
      <c r="V5916" s="3">
        <v>4.9690000000000003</v>
      </c>
      <c r="W5916" s="3">
        <v>4.8129999999999997</v>
      </c>
      <c r="X5916" s="3">
        <v>6.5279999999999996</v>
      </c>
      <c r="Y5916" s="3">
        <v>18.702999999999999</v>
      </c>
      <c r="Z5916" s="3">
        <v>5.282</v>
      </c>
      <c r="AA5916" s="3">
        <v>5.3310000000000004</v>
      </c>
      <c r="AB5916" s="3">
        <v>21.812999999999999</v>
      </c>
      <c r="AC5916" s="3">
        <v>13.196999999999999</v>
      </c>
      <c r="AD5916" s="3">
        <v>9.9710000000000001</v>
      </c>
      <c r="AE5916" s="3">
        <v>10.352</v>
      </c>
      <c r="AF5916" s="3">
        <v>14.815</v>
      </c>
      <c r="AG5916" s="3">
        <v>8.4380000000000006</v>
      </c>
      <c r="AH5916" s="3">
        <v>2.3769999999999998</v>
      </c>
      <c r="AI5916" s="3">
        <v>4.72</v>
      </c>
      <c r="AJ5916" s="3">
        <v>-0.94499999999999995</v>
      </c>
      <c r="AK5916" s="3">
        <v>3.242</v>
      </c>
      <c r="AL5916" s="3">
        <v>11.249000000000001</v>
      </c>
      <c r="AM5916" s="3">
        <v>5.6719999999999997</v>
      </c>
      <c r="AN5916" s="3">
        <v>4.8940000000000001</v>
      </c>
      <c r="AO5916" s="3">
        <v>4.3659999999999997</v>
      </c>
      <c r="AP5916" s="3">
        <v>5.8159999999999998</v>
      </c>
      <c r="AQ5916" s="3">
        <v>2.8929999999999998</v>
      </c>
      <c r="AR5916" s="3">
        <v>6.6539999999999999</v>
      </c>
      <c r="AS5916" s="3">
        <v>6.327</v>
      </c>
      <c r="AT5916" s="3">
        <v>6.6120000000000001</v>
      </c>
      <c r="AU5916" s="3">
        <v>3.9</v>
      </c>
      <c r="AV5916" s="3">
        <v>2.645</v>
      </c>
      <c r="AW5916" s="3">
        <v>2.5</v>
      </c>
      <c r="AX5916" s="3">
        <v>2.4</v>
      </c>
      <c r="AY5916" s="3">
        <v>2.4</v>
      </c>
      <c r="AZ5916" s="3">
        <v>2.4</v>
      </c>
      <c r="BA5916">
        <v>2.4</v>
      </c>
      <c r="BB5916">
        <v>2015</v>
      </c>
    </row>
    <row r="5917" spans="1:54" hidden="1" x14ac:dyDescent="0.2">
      <c r="A5917">
        <v>853</v>
      </c>
      <c r="B5917" t="s">
        <v>424</v>
      </c>
      <c r="C5917" t="s">
        <v>290</v>
      </c>
      <c r="D5917" t="s">
        <v>171</v>
      </c>
      <c r="E5917" t="s">
        <v>289</v>
      </c>
      <c r="G5917" t="s">
        <v>288</v>
      </c>
    </row>
    <row r="5918" spans="1:54" hidden="1" x14ac:dyDescent="0.2">
      <c r="A5918">
        <v>853</v>
      </c>
      <c r="B5918" t="s">
        <v>424</v>
      </c>
      <c r="C5918" t="s">
        <v>287</v>
      </c>
      <c r="D5918" t="s">
        <v>171</v>
      </c>
      <c r="E5918" t="s">
        <v>286</v>
      </c>
      <c r="F5918" t="s">
        <v>285</v>
      </c>
      <c r="G5918" t="s">
        <v>275</v>
      </c>
      <c r="I5918" t="s">
        <v>1565</v>
      </c>
      <c r="J5918" s="3" t="s">
        <v>215</v>
      </c>
      <c r="K5918" s="3" t="s">
        <v>215</v>
      </c>
      <c r="L5918" s="3" t="s">
        <v>215</v>
      </c>
      <c r="M5918" s="3" t="s">
        <v>215</v>
      </c>
      <c r="N5918" s="3" t="s">
        <v>215</v>
      </c>
      <c r="O5918" s="3" t="s">
        <v>215</v>
      </c>
      <c r="P5918" s="3" t="s">
        <v>215</v>
      </c>
      <c r="Q5918" s="3" t="s">
        <v>215</v>
      </c>
      <c r="R5918" s="3" t="s">
        <v>215</v>
      </c>
      <c r="S5918" s="3" t="s">
        <v>215</v>
      </c>
      <c r="T5918" s="3" t="s">
        <v>215</v>
      </c>
      <c r="U5918" s="3" t="s">
        <v>215</v>
      </c>
      <c r="V5918" s="3">
        <v>-1.54</v>
      </c>
      <c r="W5918" s="3">
        <v>-5.923</v>
      </c>
      <c r="X5918" s="3">
        <v>5.4989999999999997</v>
      </c>
      <c r="Y5918" s="3">
        <v>-6.1539999999999999</v>
      </c>
      <c r="Z5918" s="3">
        <v>9.8040000000000003</v>
      </c>
      <c r="AA5918" s="3">
        <v>18.568000000000001</v>
      </c>
      <c r="AB5918" s="3">
        <v>-5.7169999999999996</v>
      </c>
      <c r="AC5918" s="3">
        <v>-12.936</v>
      </c>
      <c r="AD5918" s="3">
        <v>-17.798999999999999</v>
      </c>
      <c r="AE5918" s="3">
        <v>-5.5439999999999996</v>
      </c>
      <c r="AF5918" s="3">
        <v>-1.855</v>
      </c>
      <c r="AG5918" s="3">
        <v>1.278</v>
      </c>
      <c r="AH5918" s="3">
        <v>2.226</v>
      </c>
      <c r="AI5918" s="3">
        <v>-3.5830000000000002</v>
      </c>
      <c r="AJ5918" s="3">
        <v>24.725999999999999</v>
      </c>
      <c r="AK5918" s="3">
        <v>2.1339999999999999</v>
      </c>
      <c r="AL5918" s="3">
        <v>-7.718</v>
      </c>
      <c r="AM5918" s="3">
        <v>27.379000000000001</v>
      </c>
      <c r="AN5918" s="3">
        <v>33.948999999999998</v>
      </c>
      <c r="AO5918" s="3">
        <v>13.048999999999999</v>
      </c>
      <c r="AP5918" s="3">
        <v>23.324999999999999</v>
      </c>
      <c r="AQ5918" s="3">
        <v>-9.5670000000000002</v>
      </c>
      <c r="AR5918" s="3">
        <v>-31.036999999999999</v>
      </c>
      <c r="AS5918" s="3">
        <v>-19.661000000000001</v>
      </c>
      <c r="AT5918" s="3">
        <v>-4.4720000000000004</v>
      </c>
      <c r="AU5918" s="3">
        <v>-7.3330000000000002</v>
      </c>
      <c r="AV5918" s="3">
        <v>-13.693</v>
      </c>
      <c r="AW5918" s="3">
        <v>6.1029999999999998</v>
      </c>
      <c r="AX5918" s="3">
        <v>6.1059999999999999</v>
      </c>
      <c r="AY5918" s="3">
        <v>2.125</v>
      </c>
      <c r="AZ5918" s="3">
        <v>2.02</v>
      </c>
      <c r="BA5918">
        <v>1.5860000000000001</v>
      </c>
      <c r="BB5918">
        <v>2015</v>
      </c>
    </row>
    <row r="5919" spans="1:54" hidden="1" x14ac:dyDescent="0.2">
      <c r="A5919">
        <v>853</v>
      </c>
      <c r="B5919" t="s">
        <v>424</v>
      </c>
      <c r="C5919" t="s">
        <v>284</v>
      </c>
      <c r="D5919" t="s">
        <v>171</v>
      </c>
      <c r="E5919" t="s">
        <v>283</v>
      </c>
      <c r="F5919" t="s">
        <v>282</v>
      </c>
      <c r="G5919" t="s">
        <v>275</v>
      </c>
      <c r="I5919" t="s">
        <v>1565</v>
      </c>
      <c r="J5919" s="3">
        <v>8.9369999999999994</v>
      </c>
      <c r="K5919" s="3">
        <v>1.3280000000000001</v>
      </c>
      <c r="L5919" s="3">
        <v>-13.462999999999999</v>
      </c>
      <c r="M5919" s="3">
        <v>1.7000000000000001E-2</v>
      </c>
      <c r="N5919" s="3">
        <v>-8.8849999999999998</v>
      </c>
      <c r="O5919" s="3">
        <v>-14.651</v>
      </c>
      <c r="P5919" s="3">
        <v>0.10100000000000001</v>
      </c>
      <c r="Q5919" s="3">
        <v>16.663</v>
      </c>
      <c r="R5919" s="3">
        <v>15.847</v>
      </c>
      <c r="S5919" s="3">
        <v>-10.725</v>
      </c>
      <c r="T5919" s="3">
        <v>-26.733000000000001</v>
      </c>
      <c r="U5919" s="3">
        <v>22.03</v>
      </c>
      <c r="V5919" s="3">
        <v>3.9260000000000002</v>
      </c>
      <c r="W5919" s="3">
        <v>-8.4700000000000006</v>
      </c>
      <c r="X5919" s="3">
        <v>17.283999999999999</v>
      </c>
      <c r="Y5919" s="3">
        <v>-15.488</v>
      </c>
      <c r="Z5919" s="3">
        <v>18.959</v>
      </c>
      <c r="AA5919" s="3">
        <v>12.56</v>
      </c>
      <c r="AB5919" s="3">
        <v>-10.573</v>
      </c>
      <c r="AC5919" s="3">
        <v>-11.515000000000001</v>
      </c>
      <c r="AD5919" s="3">
        <v>-17.928999999999998</v>
      </c>
      <c r="AE5919" s="3">
        <v>-6.95</v>
      </c>
      <c r="AF5919" s="3">
        <v>-3.2290000000000001</v>
      </c>
      <c r="AG5919" s="3">
        <v>-2.58</v>
      </c>
      <c r="AH5919" s="3">
        <v>4.524</v>
      </c>
      <c r="AI5919" s="3">
        <v>-13.862</v>
      </c>
      <c r="AJ5919" s="3">
        <v>15.007999999999999</v>
      </c>
      <c r="AK5919" s="3">
        <v>22.048999999999999</v>
      </c>
      <c r="AL5919" s="3">
        <v>-1.5109999999999999</v>
      </c>
      <c r="AM5919" s="3">
        <v>29.158999999999999</v>
      </c>
      <c r="AN5919" s="3">
        <v>13.21</v>
      </c>
      <c r="AO5919" s="3">
        <v>21.353999999999999</v>
      </c>
      <c r="AP5919" s="3">
        <v>23.015999999999998</v>
      </c>
      <c r="AQ5919" s="3">
        <v>-14.574999999999999</v>
      </c>
      <c r="AR5919" s="3">
        <v>-27.209</v>
      </c>
      <c r="AS5919" s="3">
        <v>-21.138000000000002</v>
      </c>
      <c r="AT5919" s="3">
        <v>-4.8659999999999997</v>
      </c>
      <c r="AU5919" s="3">
        <v>0.192</v>
      </c>
      <c r="AV5919" s="3">
        <v>-8.82</v>
      </c>
      <c r="AW5919" s="3">
        <v>5.2690000000000001</v>
      </c>
      <c r="AX5919" s="3">
        <v>5.16</v>
      </c>
      <c r="AY5919" s="3">
        <v>2.419</v>
      </c>
      <c r="AZ5919" s="3">
        <v>2.4430000000000001</v>
      </c>
      <c r="BA5919">
        <v>1.9339999999999999</v>
      </c>
      <c r="BB5919">
        <v>2015</v>
      </c>
    </row>
    <row r="5920" spans="1:54" hidden="1" x14ac:dyDescent="0.2">
      <c r="A5920">
        <v>853</v>
      </c>
      <c r="B5920" t="s">
        <v>424</v>
      </c>
      <c r="C5920" t="s">
        <v>281</v>
      </c>
      <c r="D5920" t="s">
        <v>171</v>
      </c>
      <c r="E5920" t="s">
        <v>280</v>
      </c>
      <c r="F5920" t="s">
        <v>279</v>
      </c>
      <c r="G5920" t="s">
        <v>275</v>
      </c>
      <c r="I5920" t="s">
        <v>1565</v>
      </c>
      <c r="J5920" s="3" t="s">
        <v>215</v>
      </c>
      <c r="K5920" s="3" t="s">
        <v>215</v>
      </c>
      <c r="L5920" s="3" t="s">
        <v>215</v>
      </c>
      <c r="M5920" s="3" t="s">
        <v>215</v>
      </c>
      <c r="N5920" s="3" t="s">
        <v>215</v>
      </c>
      <c r="O5920" s="3" t="s">
        <v>215</v>
      </c>
      <c r="P5920" s="3" t="s">
        <v>215</v>
      </c>
      <c r="Q5920" s="3" t="s">
        <v>215</v>
      </c>
      <c r="R5920" s="3" t="s">
        <v>215</v>
      </c>
      <c r="S5920" s="3" t="s">
        <v>215</v>
      </c>
      <c r="T5920" s="3" t="s">
        <v>215</v>
      </c>
      <c r="U5920" s="3" t="s">
        <v>215</v>
      </c>
      <c r="V5920" s="3">
        <v>-37.689</v>
      </c>
      <c r="W5920" s="3">
        <v>40.814999999999998</v>
      </c>
      <c r="X5920" s="3">
        <v>-5.9</v>
      </c>
      <c r="Y5920" s="3">
        <v>-3.2189999999999999</v>
      </c>
      <c r="Z5920" s="3">
        <v>-4.6100000000000003</v>
      </c>
      <c r="AA5920" s="3">
        <v>-19.120999999999999</v>
      </c>
      <c r="AB5920" s="3">
        <v>8.702</v>
      </c>
      <c r="AC5920" s="3">
        <v>10.076000000000001</v>
      </c>
      <c r="AD5920" s="3">
        <v>-5.1420000000000003</v>
      </c>
      <c r="AE5920" s="3">
        <v>-0.248</v>
      </c>
      <c r="AF5920" s="3">
        <v>-20.65</v>
      </c>
      <c r="AG5920" s="3">
        <v>10.568</v>
      </c>
      <c r="AH5920" s="3">
        <v>-9.3230000000000004</v>
      </c>
      <c r="AI5920" s="3">
        <v>11.222</v>
      </c>
      <c r="AJ5920" s="3">
        <v>-7.9340000000000002</v>
      </c>
      <c r="AK5920" s="3">
        <v>3.1120000000000001</v>
      </c>
      <c r="AL5920" s="3">
        <v>1.331</v>
      </c>
      <c r="AM5920" s="3">
        <v>-14.255000000000001</v>
      </c>
      <c r="AN5920" s="3">
        <v>4.7679999999999998</v>
      </c>
      <c r="AO5920" s="3">
        <v>-1.885</v>
      </c>
      <c r="AP5920" s="3">
        <v>-2.1520000000000001</v>
      </c>
      <c r="AQ5920" s="3">
        <v>-5.1040000000000001</v>
      </c>
      <c r="AR5920" s="3">
        <v>68.144000000000005</v>
      </c>
      <c r="AS5920" s="3">
        <v>41.093000000000004</v>
      </c>
      <c r="AT5920" s="3">
        <v>-13.115</v>
      </c>
      <c r="AU5920" s="3">
        <v>2.331</v>
      </c>
      <c r="AV5920" s="3">
        <v>-1.8089999999999999</v>
      </c>
      <c r="AW5920" s="3">
        <v>0.27800000000000002</v>
      </c>
      <c r="AX5920" s="3">
        <v>0.21299999999999999</v>
      </c>
      <c r="AY5920" s="3">
        <v>-0.18</v>
      </c>
      <c r="AZ5920" s="3">
        <v>3.6999999999999998E-2</v>
      </c>
      <c r="BA5920">
        <v>0.48299999999999998</v>
      </c>
      <c r="BB5920">
        <v>2015</v>
      </c>
    </row>
    <row r="5921" spans="1:54" hidden="1" x14ac:dyDescent="0.2">
      <c r="A5921">
        <v>853</v>
      </c>
      <c r="B5921" t="s">
        <v>424</v>
      </c>
      <c r="C5921" t="s">
        <v>278</v>
      </c>
      <c r="D5921" t="s">
        <v>171</v>
      </c>
      <c r="E5921" t="s">
        <v>277</v>
      </c>
      <c r="F5921" t="s">
        <v>276</v>
      </c>
      <c r="G5921" t="s">
        <v>275</v>
      </c>
      <c r="I5921" t="s">
        <v>1565</v>
      </c>
      <c r="J5921" s="3">
        <v>-8.9030000000000005</v>
      </c>
      <c r="K5921" s="3">
        <v>4.45</v>
      </c>
      <c r="L5921" s="3">
        <v>2.7650000000000001</v>
      </c>
      <c r="M5921" s="3">
        <v>0.38500000000000001</v>
      </c>
      <c r="N5921" s="3">
        <v>-1.343</v>
      </c>
      <c r="O5921" s="3">
        <v>0.66800000000000004</v>
      </c>
      <c r="P5921" s="3">
        <v>13.465999999999999</v>
      </c>
      <c r="Q5921" s="3">
        <v>8.782</v>
      </c>
      <c r="R5921" s="3">
        <v>5.0190000000000001</v>
      </c>
      <c r="S5921" s="3">
        <v>-1.923</v>
      </c>
      <c r="T5921" s="3">
        <v>-5.6189999999999998</v>
      </c>
      <c r="U5921" s="3">
        <v>15.311</v>
      </c>
      <c r="V5921" s="3">
        <v>26.721</v>
      </c>
      <c r="W5921" s="3">
        <v>54.505000000000003</v>
      </c>
      <c r="X5921" s="3">
        <v>-4.1219999999999999</v>
      </c>
      <c r="Y5921" s="3">
        <v>-8.4920000000000009</v>
      </c>
      <c r="Z5921" s="3">
        <v>-6.0149999999999997</v>
      </c>
      <c r="AA5921" s="3">
        <v>-21.785</v>
      </c>
      <c r="AB5921" s="3">
        <v>11.622</v>
      </c>
      <c r="AC5921" s="3">
        <v>12.119</v>
      </c>
      <c r="AD5921" s="3">
        <v>-4.8070000000000004</v>
      </c>
      <c r="AE5921" s="3">
        <v>-4.4610000000000003</v>
      </c>
      <c r="AF5921" s="3">
        <v>-17.126000000000001</v>
      </c>
      <c r="AG5921" s="3">
        <v>15.249000000000001</v>
      </c>
      <c r="AH5921" s="3">
        <v>-7.1289999999999996</v>
      </c>
      <c r="AI5921" s="3">
        <v>12.365</v>
      </c>
      <c r="AJ5921" s="3">
        <v>-7.4480000000000004</v>
      </c>
      <c r="AK5921" s="3">
        <v>2.0089999999999999</v>
      </c>
      <c r="AL5921" s="3">
        <v>2.4209999999999998</v>
      </c>
      <c r="AM5921" s="3">
        <v>-12.503</v>
      </c>
      <c r="AN5921" s="3">
        <v>3.593</v>
      </c>
      <c r="AO5921" s="3">
        <v>-2.5640000000000001</v>
      </c>
      <c r="AP5921" s="3">
        <v>-3.45</v>
      </c>
      <c r="AQ5921" s="3">
        <v>-4.6189999999999998</v>
      </c>
      <c r="AR5921" s="3">
        <v>75.741</v>
      </c>
      <c r="AS5921" s="3">
        <v>41.99</v>
      </c>
      <c r="AT5921" s="3">
        <v>-12.929</v>
      </c>
      <c r="AU5921" s="3">
        <v>2.387</v>
      </c>
      <c r="AV5921" s="3">
        <v>-1.659</v>
      </c>
      <c r="AW5921" s="3">
        <v>0.27100000000000002</v>
      </c>
      <c r="AX5921" s="3">
        <v>0.19800000000000001</v>
      </c>
      <c r="AY5921" s="3">
        <v>-0.19500000000000001</v>
      </c>
      <c r="AZ5921" s="3">
        <v>2.4E-2</v>
      </c>
      <c r="BA5921">
        <v>0.46700000000000003</v>
      </c>
      <c r="BB5921">
        <v>2015</v>
      </c>
    </row>
    <row r="5922" spans="1:54" hidden="1" x14ac:dyDescent="0.2">
      <c r="A5922">
        <v>853</v>
      </c>
      <c r="B5922" t="s">
        <v>424</v>
      </c>
      <c r="C5922" t="s">
        <v>274</v>
      </c>
      <c r="D5922" t="s">
        <v>171</v>
      </c>
      <c r="E5922" t="s">
        <v>273</v>
      </c>
      <c r="F5922" t="s">
        <v>272</v>
      </c>
      <c r="G5922" t="s">
        <v>271</v>
      </c>
    </row>
    <row r="5923" spans="1:54" hidden="1" x14ac:dyDescent="0.2">
      <c r="A5923">
        <v>853</v>
      </c>
      <c r="B5923" t="s">
        <v>424</v>
      </c>
      <c r="C5923" t="s">
        <v>270</v>
      </c>
      <c r="D5923" t="s">
        <v>171</v>
      </c>
      <c r="E5923" t="s">
        <v>269</v>
      </c>
      <c r="F5923" t="s">
        <v>268</v>
      </c>
      <c r="G5923" t="s">
        <v>264</v>
      </c>
      <c r="H5923" t="s">
        <v>263</v>
      </c>
    </row>
    <row r="5924" spans="1:54" hidden="1" x14ac:dyDescent="0.2">
      <c r="A5924">
        <v>853</v>
      </c>
      <c r="B5924" t="s">
        <v>424</v>
      </c>
      <c r="C5924" t="s">
        <v>267</v>
      </c>
      <c r="D5924" t="s">
        <v>171</v>
      </c>
      <c r="E5924" t="s">
        <v>266</v>
      </c>
      <c r="F5924" t="s">
        <v>265</v>
      </c>
      <c r="G5924" t="s">
        <v>264</v>
      </c>
      <c r="H5924" t="s">
        <v>263</v>
      </c>
      <c r="I5924" t="s">
        <v>1566</v>
      </c>
      <c r="J5924" s="3">
        <v>2.96</v>
      </c>
      <c r="K5924" s="3">
        <v>3.04</v>
      </c>
      <c r="L5924" s="3">
        <v>3.11</v>
      </c>
      <c r="M5924" s="3">
        <v>3.18</v>
      </c>
      <c r="N5924" s="3">
        <v>3.25</v>
      </c>
      <c r="O5924" s="3">
        <v>3.33</v>
      </c>
      <c r="P5924" s="3">
        <v>3.4</v>
      </c>
      <c r="Q5924" s="3">
        <v>3.35</v>
      </c>
      <c r="R5924" s="3">
        <v>3.45</v>
      </c>
      <c r="S5924" s="3">
        <v>3.6</v>
      </c>
      <c r="T5924" s="3">
        <v>3.758</v>
      </c>
      <c r="U5924" s="3">
        <v>3.875</v>
      </c>
      <c r="V5924" s="3">
        <v>4.181</v>
      </c>
      <c r="W5924" s="3">
        <v>4.2880000000000003</v>
      </c>
      <c r="X5924" s="3">
        <v>4.4009999999999998</v>
      </c>
      <c r="Y5924" s="3">
        <v>4.5199999999999996</v>
      </c>
      <c r="Z5924" s="3">
        <v>4.6399999999999997</v>
      </c>
      <c r="AA5924" s="3">
        <v>4.7610000000000001</v>
      </c>
      <c r="AB5924" s="3">
        <v>4.883</v>
      </c>
      <c r="AC5924" s="3">
        <v>5.0060000000000002</v>
      </c>
      <c r="AD5924" s="3">
        <v>5.13</v>
      </c>
      <c r="AE5924" s="3">
        <v>5.2560000000000002</v>
      </c>
      <c r="AF5924" s="3">
        <v>5.3840000000000003</v>
      </c>
      <c r="AG5924" s="3">
        <v>5.5149999999999997</v>
      </c>
      <c r="AH5924" s="3">
        <v>5.6470000000000002</v>
      </c>
      <c r="AI5924" s="3">
        <v>5.7809999999999997</v>
      </c>
      <c r="AJ5924" s="3">
        <v>5.9169999999999998</v>
      </c>
      <c r="AK5924" s="3">
        <v>6.056</v>
      </c>
      <c r="AL5924" s="3">
        <v>6.1959999999999997</v>
      </c>
      <c r="AM5924" s="3">
        <v>6.3390000000000004</v>
      </c>
      <c r="AN5924" s="3">
        <v>6.6840000000000002</v>
      </c>
      <c r="AO5924" s="3">
        <v>7.0469999999999997</v>
      </c>
      <c r="AP5924" s="3">
        <v>7.431</v>
      </c>
      <c r="AQ5924" s="3">
        <v>7.593</v>
      </c>
      <c r="AR5924" s="3">
        <v>7.7560000000000002</v>
      </c>
      <c r="AS5924" s="3">
        <v>7.92</v>
      </c>
      <c r="AT5924" s="3">
        <v>8.0850000000000009</v>
      </c>
      <c r="AU5924" s="3">
        <v>8.2539999999999996</v>
      </c>
      <c r="AV5924" s="3">
        <v>8.4260000000000002</v>
      </c>
      <c r="AW5924" s="3">
        <v>8.6010000000000009</v>
      </c>
      <c r="AX5924" s="3">
        <v>8.7810000000000006</v>
      </c>
      <c r="AY5924" s="3">
        <v>8.9640000000000004</v>
      </c>
      <c r="AZ5924" s="3">
        <v>9.1509999999999998</v>
      </c>
      <c r="BA5924">
        <v>9.3420000000000005</v>
      </c>
      <c r="BB5924">
        <v>2014</v>
      </c>
    </row>
    <row r="5925" spans="1:54" hidden="1" x14ac:dyDescent="0.2">
      <c r="A5925">
        <v>853</v>
      </c>
      <c r="B5925" t="s">
        <v>424</v>
      </c>
      <c r="C5925" t="s">
        <v>262</v>
      </c>
      <c r="D5925" t="s">
        <v>171</v>
      </c>
      <c r="E5925" t="s">
        <v>260</v>
      </c>
      <c r="F5925" t="s">
        <v>259</v>
      </c>
      <c r="G5925" t="s">
        <v>225</v>
      </c>
      <c r="H5925" t="s">
        <v>222</v>
      </c>
      <c r="I5925" t="s">
        <v>1567</v>
      </c>
      <c r="J5925" s="3" t="s">
        <v>215</v>
      </c>
      <c r="K5925" s="3" t="s">
        <v>215</v>
      </c>
      <c r="L5925" s="3" t="s">
        <v>215</v>
      </c>
      <c r="M5925" s="3">
        <v>0.63200000000000001</v>
      </c>
      <c r="N5925" s="3">
        <v>0.72299999999999998</v>
      </c>
      <c r="O5925" s="3">
        <v>0.74299999999999999</v>
      </c>
      <c r="P5925" s="3">
        <v>0.79200000000000004</v>
      </c>
      <c r="Q5925" s="3">
        <v>0.84299999999999997</v>
      </c>
      <c r="R5925" s="3">
        <v>0.91100000000000003</v>
      </c>
      <c r="S5925" s="3">
        <v>1.02</v>
      </c>
      <c r="T5925" s="3">
        <v>1.022</v>
      </c>
      <c r="U5925" s="3">
        <v>1.159</v>
      </c>
      <c r="V5925" s="3">
        <v>1.151</v>
      </c>
      <c r="W5925" s="3">
        <v>1.34</v>
      </c>
      <c r="X5925" s="3">
        <v>1.4930000000000001</v>
      </c>
      <c r="Y5925" s="3">
        <v>1.663</v>
      </c>
      <c r="Z5925" s="3">
        <v>1.9690000000000001</v>
      </c>
      <c r="AA5925" s="3">
        <v>2.2210000000000001</v>
      </c>
      <c r="AB5925" s="3">
        <v>2.29</v>
      </c>
      <c r="AC5925" s="3">
        <v>2.544</v>
      </c>
      <c r="AD5925" s="3">
        <v>2.9849999999999999</v>
      </c>
      <c r="AE5925" s="3">
        <v>3.1070000000000002</v>
      </c>
      <c r="AF5925" s="3">
        <v>3.258</v>
      </c>
      <c r="AG5925" s="3">
        <v>3.6880000000000002</v>
      </c>
      <c r="AH5925" s="3">
        <v>4.343</v>
      </c>
      <c r="AI5925" s="3">
        <v>5.3410000000000002</v>
      </c>
      <c r="AJ5925" s="3">
        <v>6.3289999999999997</v>
      </c>
      <c r="AK5925" s="3">
        <v>7.0540000000000003</v>
      </c>
      <c r="AL5925" s="3">
        <v>7.0869999999999997</v>
      </c>
      <c r="AM5925" s="3">
        <v>6.1360000000000001</v>
      </c>
      <c r="AN5925" s="3">
        <v>8.3149999999999995</v>
      </c>
      <c r="AO5925" s="3">
        <v>9.34</v>
      </c>
      <c r="AP5925" s="3">
        <v>9.4190000000000005</v>
      </c>
      <c r="AQ5925" s="3">
        <v>9.8970000000000002</v>
      </c>
      <c r="AR5925" s="3">
        <v>11.875</v>
      </c>
      <c r="AS5925" s="3">
        <v>10.962999999999999</v>
      </c>
      <c r="AT5925" s="3">
        <v>10.486000000000001</v>
      </c>
      <c r="AU5925" s="3">
        <v>10.571</v>
      </c>
      <c r="AV5925" s="3">
        <v>12.731</v>
      </c>
      <c r="AW5925" s="3">
        <v>12.157999999999999</v>
      </c>
      <c r="AX5925" s="3">
        <v>12.784000000000001</v>
      </c>
      <c r="AY5925" s="3">
        <v>13.573</v>
      </c>
      <c r="AZ5925" s="3">
        <v>14.393000000000001</v>
      </c>
      <c r="BA5925">
        <v>15.122</v>
      </c>
      <c r="BB5925">
        <v>2015</v>
      </c>
    </row>
    <row r="5926" spans="1:54" hidden="1" x14ac:dyDescent="0.2">
      <c r="A5926">
        <v>853</v>
      </c>
      <c r="B5926" t="s">
        <v>424</v>
      </c>
      <c r="C5926" t="s">
        <v>261</v>
      </c>
      <c r="D5926" t="s">
        <v>171</v>
      </c>
      <c r="E5926" t="s">
        <v>260</v>
      </c>
      <c r="F5926" t="s">
        <v>259</v>
      </c>
      <c r="G5926" t="s">
        <v>217</v>
      </c>
      <c r="I5926" t="s">
        <v>258</v>
      </c>
      <c r="J5926" s="3" t="s">
        <v>215</v>
      </c>
      <c r="K5926" s="3" t="s">
        <v>215</v>
      </c>
      <c r="L5926" s="3" t="s">
        <v>215</v>
      </c>
      <c r="M5926" s="3">
        <v>19.614999999999998</v>
      </c>
      <c r="N5926" s="3">
        <v>22.664000000000001</v>
      </c>
      <c r="O5926" s="3">
        <v>22.474</v>
      </c>
      <c r="P5926" s="3">
        <v>22.681999999999999</v>
      </c>
      <c r="Q5926" s="3">
        <v>23.492999999999999</v>
      </c>
      <c r="R5926" s="3">
        <v>19.123000000000001</v>
      </c>
      <c r="S5926" s="3">
        <v>22.297999999999998</v>
      </c>
      <c r="T5926" s="3">
        <v>22.111999999999998</v>
      </c>
      <c r="U5926" s="3">
        <v>21.391999999999999</v>
      </c>
      <c r="V5926" s="3">
        <v>18.143999999999998</v>
      </c>
      <c r="W5926" s="3">
        <v>18.326000000000001</v>
      </c>
      <c r="X5926" s="3">
        <v>17.97</v>
      </c>
      <c r="Y5926" s="3">
        <v>17.861999999999998</v>
      </c>
      <c r="Z5926" s="3">
        <v>19.286000000000001</v>
      </c>
      <c r="AA5926" s="3">
        <v>20.873000000000001</v>
      </c>
      <c r="AB5926" s="3">
        <v>19.524999999999999</v>
      </c>
      <c r="AC5926" s="3">
        <v>19.175999999999998</v>
      </c>
      <c r="AD5926" s="3">
        <v>20.405999999999999</v>
      </c>
      <c r="AE5926" s="3">
        <v>19.89</v>
      </c>
      <c r="AF5926" s="3">
        <v>18.262</v>
      </c>
      <c r="AG5926" s="3">
        <v>18.533999999999999</v>
      </c>
      <c r="AH5926" s="3">
        <v>21.472000000000001</v>
      </c>
      <c r="AI5926" s="3">
        <v>23.547999999999998</v>
      </c>
      <c r="AJ5926" s="3">
        <v>24.928000000000001</v>
      </c>
      <c r="AK5926" s="3">
        <v>24.920999999999999</v>
      </c>
      <c r="AL5926" s="3">
        <v>22.488</v>
      </c>
      <c r="AM5926" s="3">
        <v>19.169</v>
      </c>
      <c r="AN5926" s="3">
        <v>21.456</v>
      </c>
      <c r="AO5926" s="3">
        <v>21.904</v>
      </c>
      <c r="AP5926" s="3">
        <v>21.227</v>
      </c>
      <c r="AQ5926" s="3">
        <v>20.74</v>
      </c>
      <c r="AR5926" s="3">
        <v>20.972999999999999</v>
      </c>
      <c r="AS5926" s="3">
        <v>17.247</v>
      </c>
      <c r="AT5926" s="3">
        <v>14.83</v>
      </c>
      <c r="AU5926" s="3">
        <v>13.948</v>
      </c>
      <c r="AV5926" s="3">
        <v>14.856999999999999</v>
      </c>
      <c r="AW5926" s="3">
        <v>13.542</v>
      </c>
      <c r="AX5926" s="3">
        <v>13.557</v>
      </c>
      <c r="AY5926" s="3">
        <v>13.654999999999999</v>
      </c>
      <c r="AZ5926" s="3">
        <v>13.72</v>
      </c>
      <c r="BA5926">
        <v>13.686</v>
      </c>
      <c r="BB5926">
        <v>2015</v>
      </c>
    </row>
    <row r="5927" spans="1:54" hidden="1" x14ac:dyDescent="0.2">
      <c r="A5927">
        <v>853</v>
      </c>
      <c r="B5927" t="s">
        <v>424</v>
      </c>
      <c r="C5927" t="s">
        <v>257</v>
      </c>
      <c r="D5927" t="s">
        <v>171</v>
      </c>
      <c r="E5927" t="s">
        <v>255</v>
      </c>
      <c r="F5927" t="s">
        <v>254</v>
      </c>
      <c r="G5927" t="s">
        <v>225</v>
      </c>
      <c r="H5927" t="s">
        <v>222</v>
      </c>
      <c r="I5927" t="s">
        <v>1567</v>
      </c>
      <c r="J5927" s="3" t="s">
        <v>215</v>
      </c>
      <c r="K5927" s="3" t="s">
        <v>215</v>
      </c>
      <c r="L5927" s="3" t="s">
        <v>215</v>
      </c>
      <c r="M5927" s="3">
        <v>0.72799999999999998</v>
      </c>
      <c r="N5927" s="3">
        <v>0.75800000000000001</v>
      </c>
      <c r="O5927" s="3">
        <v>0.80300000000000005</v>
      </c>
      <c r="P5927" s="3">
        <v>0.876</v>
      </c>
      <c r="Q5927" s="3">
        <v>0.83199999999999996</v>
      </c>
      <c r="R5927" s="3">
        <v>0.89600000000000002</v>
      </c>
      <c r="S5927" s="3">
        <v>1.0049999999999999</v>
      </c>
      <c r="T5927" s="3">
        <v>1.115</v>
      </c>
      <c r="U5927" s="3">
        <v>1.1919999999999999</v>
      </c>
      <c r="V5927" s="3">
        <v>1.4219999999999999</v>
      </c>
      <c r="W5927" s="3">
        <v>1.6930000000000001</v>
      </c>
      <c r="X5927" s="3">
        <v>1.5760000000000001</v>
      </c>
      <c r="Y5927" s="3">
        <v>1.5640000000000001</v>
      </c>
      <c r="Z5927" s="3">
        <v>1.7629999999999999</v>
      </c>
      <c r="AA5927" s="3">
        <v>2.15</v>
      </c>
      <c r="AB5927" s="3">
        <v>2.3090000000000002</v>
      </c>
      <c r="AC5927" s="3">
        <v>2.7959999999999998</v>
      </c>
      <c r="AD5927" s="3">
        <v>2.9420000000000002</v>
      </c>
      <c r="AE5927" s="3">
        <v>3.3109999999999999</v>
      </c>
      <c r="AF5927" s="3">
        <v>3.5569999999999999</v>
      </c>
      <c r="AG5927" s="3">
        <v>3.6509999999999998</v>
      </c>
      <c r="AH5927" s="3">
        <v>3.9329999999999998</v>
      </c>
      <c r="AI5927" s="3">
        <v>4.6920000000000002</v>
      </c>
      <c r="AJ5927" s="3">
        <v>4.9660000000000002</v>
      </c>
      <c r="AK5927" s="3">
        <v>5.101</v>
      </c>
      <c r="AL5927" s="3">
        <v>6.2249999999999996</v>
      </c>
      <c r="AM5927" s="3">
        <v>7.8920000000000003</v>
      </c>
      <c r="AN5927" s="3">
        <v>7.1280000000000001</v>
      </c>
      <c r="AO5927" s="3">
        <v>8.3949999999999996</v>
      </c>
      <c r="AP5927" s="3">
        <v>9.9469999999999992</v>
      </c>
      <c r="AQ5927" s="3">
        <v>13.176</v>
      </c>
      <c r="AR5927" s="3">
        <v>15.454000000000001</v>
      </c>
      <c r="AS5927" s="3">
        <v>13.494999999999999</v>
      </c>
      <c r="AT5927" s="3">
        <v>13.568</v>
      </c>
      <c r="AU5927" s="3">
        <v>12.801</v>
      </c>
      <c r="AV5927" s="3">
        <v>14.718</v>
      </c>
      <c r="AW5927" s="3">
        <v>14.086</v>
      </c>
      <c r="AX5927" s="3">
        <v>14.787000000000001</v>
      </c>
      <c r="AY5927" s="3">
        <v>15.685</v>
      </c>
      <c r="AZ5927" s="3">
        <v>16.553000000000001</v>
      </c>
      <c r="BA5927">
        <v>17.353000000000002</v>
      </c>
      <c r="BB5927">
        <v>2015</v>
      </c>
    </row>
    <row r="5928" spans="1:54" hidden="1" x14ac:dyDescent="0.2">
      <c r="A5928">
        <v>853</v>
      </c>
      <c r="B5928" t="s">
        <v>424</v>
      </c>
      <c r="C5928" t="s">
        <v>256</v>
      </c>
      <c r="D5928" t="s">
        <v>171</v>
      </c>
      <c r="E5928" t="s">
        <v>255</v>
      </c>
      <c r="F5928" t="s">
        <v>254</v>
      </c>
      <c r="G5928" t="s">
        <v>217</v>
      </c>
      <c r="I5928" t="s">
        <v>253</v>
      </c>
      <c r="J5928" s="3" t="s">
        <v>215</v>
      </c>
      <c r="K5928" s="3" t="s">
        <v>215</v>
      </c>
      <c r="L5928" s="3" t="s">
        <v>215</v>
      </c>
      <c r="M5928" s="3">
        <v>22.579000000000001</v>
      </c>
      <c r="N5928" s="3">
        <v>23.74</v>
      </c>
      <c r="O5928" s="3">
        <v>24.297000000000001</v>
      </c>
      <c r="P5928" s="3">
        <v>25.071000000000002</v>
      </c>
      <c r="Q5928" s="3">
        <v>23.184999999999999</v>
      </c>
      <c r="R5928" s="3">
        <v>18.815999999999999</v>
      </c>
      <c r="S5928" s="3">
        <v>21.965</v>
      </c>
      <c r="T5928" s="3">
        <v>24.113</v>
      </c>
      <c r="U5928" s="3">
        <v>22.004000000000001</v>
      </c>
      <c r="V5928" s="3">
        <v>22.402999999999999</v>
      </c>
      <c r="W5928" s="3">
        <v>23.146000000000001</v>
      </c>
      <c r="X5928" s="3">
        <v>18.962</v>
      </c>
      <c r="Y5928" s="3">
        <v>16.803000000000001</v>
      </c>
      <c r="Z5928" s="3">
        <v>17.266999999999999</v>
      </c>
      <c r="AA5928" s="3">
        <v>20.212</v>
      </c>
      <c r="AB5928" s="3">
        <v>19.687000000000001</v>
      </c>
      <c r="AC5928" s="3">
        <v>21.079000000000001</v>
      </c>
      <c r="AD5928" s="3">
        <v>20.106999999999999</v>
      </c>
      <c r="AE5928" s="3">
        <v>21.196000000000002</v>
      </c>
      <c r="AF5928" s="3">
        <v>19.937999999999999</v>
      </c>
      <c r="AG5928" s="3">
        <v>18.350000000000001</v>
      </c>
      <c r="AH5928" s="3">
        <v>19.446000000000002</v>
      </c>
      <c r="AI5928" s="3">
        <v>20.689</v>
      </c>
      <c r="AJ5928" s="3">
        <v>19.559000000000001</v>
      </c>
      <c r="AK5928" s="3">
        <v>18.021999999999998</v>
      </c>
      <c r="AL5928" s="3">
        <v>19.754000000000001</v>
      </c>
      <c r="AM5928" s="3">
        <v>24.651</v>
      </c>
      <c r="AN5928" s="3">
        <v>18.393999999999998</v>
      </c>
      <c r="AO5928" s="3">
        <v>19.687999999999999</v>
      </c>
      <c r="AP5928" s="3">
        <v>22.417000000000002</v>
      </c>
      <c r="AQ5928" s="3">
        <v>27.61</v>
      </c>
      <c r="AR5928" s="3">
        <v>27.294</v>
      </c>
      <c r="AS5928" s="3">
        <v>21.23</v>
      </c>
      <c r="AT5928" s="3">
        <v>19.189</v>
      </c>
      <c r="AU5928" s="3">
        <v>16.890999999999998</v>
      </c>
      <c r="AV5928" s="3">
        <v>17.175999999999998</v>
      </c>
      <c r="AW5928" s="3">
        <v>15.689</v>
      </c>
      <c r="AX5928" s="3">
        <v>15.680999999999999</v>
      </c>
      <c r="AY5928" s="3">
        <v>15.779</v>
      </c>
      <c r="AZ5928" s="3">
        <v>15.779</v>
      </c>
      <c r="BA5928">
        <v>15.705</v>
      </c>
      <c r="BB5928">
        <v>2015</v>
      </c>
    </row>
    <row r="5929" spans="1:54" hidden="1" x14ac:dyDescent="0.2">
      <c r="A5929">
        <v>853</v>
      </c>
      <c r="B5929" t="s">
        <v>424</v>
      </c>
      <c r="C5929" t="s">
        <v>252</v>
      </c>
      <c r="D5929" t="s">
        <v>171</v>
      </c>
      <c r="E5929" t="s">
        <v>250</v>
      </c>
      <c r="F5929" t="s">
        <v>249</v>
      </c>
      <c r="G5929" t="s">
        <v>225</v>
      </c>
      <c r="H5929" t="s">
        <v>222</v>
      </c>
      <c r="I5929" t="s">
        <v>1567</v>
      </c>
      <c r="J5929" s="3" t="s">
        <v>215</v>
      </c>
      <c r="K5929" s="3" t="s">
        <v>215</v>
      </c>
      <c r="L5929" s="3" t="s">
        <v>215</v>
      </c>
      <c r="M5929" s="3">
        <v>-9.6000000000000002E-2</v>
      </c>
      <c r="N5929" s="3">
        <v>-3.4000000000000002E-2</v>
      </c>
      <c r="O5929" s="3">
        <v>-0.06</v>
      </c>
      <c r="P5929" s="3">
        <v>-8.3000000000000004E-2</v>
      </c>
      <c r="Q5929" s="3">
        <v>1.0999999999999999E-2</v>
      </c>
      <c r="R5929" s="3">
        <v>1.4999999999999999E-2</v>
      </c>
      <c r="S5929" s="3">
        <v>1.4999999999999999E-2</v>
      </c>
      <c r="T5929" s="3">
        <v>-9.1999999999999998E-2</v>
      </c>
      <c r="U5929" s="3">
        <v>-3.3000000000000002E-2</v>
      </c>
      <c r="V5929" s="3">
        <v>-0.27</v>
      </c>
      <c r="W5929" s="3">
        <v>-0.35299999999999998</v>
      </c>
      <c r="X5929" s="3">
        <v>-8.2000000000000003E-2</v>
      </c>
      <c r="Y5929" s="3">
        <v>9.9000000000000005E-2</v>
      </c>
      <c r="Z5929" s="3">
        <v>0.20599999999999999</v>
      </c>
      <c r="AA5929" s="3">
        <v>7.0000000000000007E-2</v>
      </c>
      <c r="AB5929" s="3">
        <v>-1.9E-2</v>
      </c>
      <c r="AC5929" s="3">
        <v>-0.253</v>
      </c>
      <c r="AD5929" s="3">
        <v>4.3999999999999997E-2</v>
      </c>
      <c r="AE5929" s="3">
        <v>-0.20399999999999999</v>
      </c>
      <c r="AF5929" s="3">
        <v>-0.29899999999999999</v>
      </c>
      <c r="AG5929" s="3">
        <v>3.6999999999999998E-2</v>
      </c>
      <c r="AH5929" s="3">
        <v>0.41</v>
      </c>
      <c r="AI5929" s="3">
        <v>0.64900000000000002</v>
      </c>
      <c r="AJ5929" s="3">
        <v>1.363</v>
      </c>
      <c r="AK5929" s="3">
        <v>1.9530000000000001</v>
      </c>
      <c r="AL5929" s="3">
        <v>0.86199999999999999</v>
      </c>
      <c r="AM5929" s="3">
        <v>-1.7549999999999999</v>
      </c>
      <c r="AN5929" s="3">
        <v>1.1870000000000001</v>
      </c>
      <c r="AO5929" s="3">
        <v>0.94499999999999995</v>
      </c>
      <c r="AP5929" s="3">
        <v>-0.52800000000000002</v>
      </c>
      <c r="AQ5929" s="3">
        <v>-3.278</v>
      </c>
      <c r="AR5929" s="3">
        <v>-3.5790000000000002</v>
      </c>
      <c r="AS5929" s="3">
        <v>-2.532</v>
      </c>
      <c r="AT5929" s="3">
        <v>-3.0819999999999999</v>
      </c>
      <c r="AU5929" s="3">
        <v>-2.23</v>
      </c>
      <c r="AV5929" s="3">
        <v>-1.9870000000000001</v>
      </c>
      <c r="AW5929" s="3">
        <v>-1.9279999999999999</v>
      </c>
      <c r="AX5929" s="3">
        <v>-2.0030000000000001</v>
      </c>
      <c r="AY5929" s="3">
        <v>-2.1110000000000002</v>
      </c>
      <c r="AZ5929" s="3">
        <v>-2.16</v>
      </c>
      <c r="BA5929">
        <v>-2.2309999999999999</v>
      </c>
      <c r="BB5929">
        <v>2015</v>
      </c>
    </row>
    <row r="5930" spans="1:54" hidden="1" x14ac:dyDescent="0.2">
      <c r="A5930">
        <v>853</v>
      </c>
      <c r="B5930" t="s">
        <v>424</v>
      </c>
      <c r="C5930" t="s">
        <v>251</v>
      </c>
      <c r="D5930" t="s">
        <v>171</v>
      </c>
      <c r="E5930" t="s">
        <v>250</v>
      </c>
      <c r="F5930" t="s">
        <v>249</v>
      </c>
      <c r="G5930" t="s">
        <v>217</v>
      </c>
      <c r="I5930" t="s">
        <v>248</v>
      </c>
      <c r="J5930" s="3" t="s">
        <v>215</v>
      </c>
      <c r="K5930" s="3" t="s">
        <v>215</v>
      </c>
      <c r="L5930" s="3" t="s">
        <v>215</v>
      </c>
      <c r="M5930" s="3">
        <v>-2.964</v>
      </c>
      <c r="N5930" s="3">
        <v>-1.0760000000000001</v>
      </c>
      <c r="O5930" s="3">
        <v>-1.823</v>
      </c>
      <c r="P5930" s="3">
        <v>-2.39</v>
      </c>
      <c r="Q5930" s="3">
        <v>0.309</v>
      </c>
      <c r="R5930" s="3">
        <v>0.307</v>
      </c>
      <c r="S5930" s="3">
        <v>0.33300000000000002</v>
      </c>
      <c r="T5930" s="3">
        <v>-2</v>
      </c>
      <c r="U5930" s="3">
        <v>-0.61199999999999999</v>
      </c>
      <c r="V5930" s="3">
        <v>-4.2590000000000003</v>
      </c>
      <c r="W5930" s="3">
        <v>-4.8209999999999997</v>
      </c>
      <c r="X5930" s="3">
        <v>-0.99199999999999999</v>
      </c>
      <c r="Y5930" s="3">
        <v>1.0589999999999999</v>
      </c>
      <c r="Z5930" s="3">
        <v>2.0190000000000001</v>
      </c>
      <c r="AA5930" s="3">
        <v>0.66100000000000003</v>
      </c>
      <c r="AB5930" s="3">
        <v>-0.16200000000000001</v>
      </c>
      <c r="AC5930" s="3">
        <v>-1.903</v>
      </c>
      <c r="AD5930" s="3">
        <v>0.29799999999999999</v>
      </c>
      <c r="AE5930" s="3">
        <v>-1.306</v>
      </c>
      <c r="AF5930" s="3">
        <v>-1.6759999999999999</v>
      </c>
      <c r="AG5930" s="3">
        <v>0.185</v>
      </c>
      <c r="AH5930" s="3">
        <v>2.0259999999999998</v>
      </c>
      <c r="AI5930" s="3">
        <v>2.86</v>
      </c>
      <c r="AJ5930" s="3">
        <v>5.3689999999999998</v>
      </c>
      <c r="AK5930" s="3">
        <v>6.899</v>
      </c>
      <c r="AL5930" s="3">
        <v>2.734</v>
      </c>
      <c r="AM5930" s="3">
        <v>-5.4829999999999997</v>
      </c>
      <c r="AN5930" s="3">
        <v>3.0619999999999998</v>
      </c>
      <c r="AO5930" s="3">
        <v>2.2149999999999999</v>
      </c>
      <c r="AP5930" s="3">
        <v>-1.19</v>
      </c>
      <c r="AQ5930" s="3">
        <v>-6.87</v>
      </c>
      <c r="AR5930" s="3">
        <v>-6.3209999999999997</v>
      </c>
      <c r="AS5930" s="3">
        <v>-3.9830000000000001</v>
      </c>
      <c r="AT5930" s="3">
        <v>-4.359</v>
      </c>
      <c r="AU5930" s="3">
        <v>-2.9420000000000002</v>
      </c>
      <c r="AV5930" s="3">
        <v>-2.319</v>
      </c>
      <c r="AW5930" s="3">
        <v>-2.1469999999999998</v>
      </c>
      <c r="AX5930" s="3">
        <v>-2.125</v>
      </c>
      <c r="AY5930" s="3">
        <v>-2.1240000000000001</v>
      </c>
      <c r="AZ5930" s="3">
        <v>-2.0590000000000002</v>
      </c>
      <c r="BA5930">
        <v>-2.0190000000000001</v>
      </c>
      <c r="BB5930">
        <v>2015</v>
      </c>
    </row>
    <row r="5931" spans="1:54" hidden="1" x14ac:dyDescent="0.2">
      <c r="A5931">
        <v>853</v>
      </c>
      <c r="B5931" t="s">
        <v>424</v>
      </c>
      <c r="C5931" t="s">
        <v>247</v>
      </c>
      <c r="D5931" t="s">
        <v>171</v>
      </c>
      <c r="E5931" t="s">
        <v>245</v>
      </c>
      <c r="F5931" t="s">
        <v>244</v>
      </c>
      <c r="G5931" t="s">
        <v>225</v>
      </c>
      <c r="H5931" t="s">
        <v>222</v>
      </c>
    </row>
    <row r="5932" spans="1:54" hidden="1" x14ac:dyDescent="0.2">
      <c r="A5932">
        <v>853</v>
      </c>
      <c r="B5932" t="s">
        <v>424</v>
      </c>
      <c r="C5932" t="s">
        <v>246</v>
      </c>
      <c r="D5932" t="s">
        <v>171</v>
      </c>
      <c r="E5932" t="s">
        <v>245</v>
      </c>
      <c r="F5932" t="s">
        <v>244</v>
      </c>
      <c r="G5932" t="s">
        <v>243</v>
      </c>
    </row>
    <row r="5933" spans="1:54" hidden="1" x14ac:dyDescent="0.2">
      <c r="A5933">
        <v>853</v>
      </c>
      <c r="B5933" t="s">
        <v>424</v>
      </c>
      <c r="C5933" t="s">
        <v>242</v>
      </c>
      <c r="D5933" t="s">
        <v>171</v>
      </c>
      <c r="E5933" t="s">
        <v>240</v>
      </c>
      <c r="F5933" t="s">
        <v>239</v>
      </c>
      <c r="G5933" t="s">
        <v>225</v>
      </c>
      <c r="H5933" t="s">
        <v>222</v>
      </c>
      <c r="I5933" t="s">
        <v>1567</v>
      </c>
      <c r="J5933" s="3" t="s">
        <v>215</v>
      </c>
      <c r="K5933" s="3" t="s">
        <v>215</v>
      </c>
      <c r="L5933" s="3" t="s">
        <v>215</v>
      </c>
      <c r="M5933" s="3" t="s">
        <v>215</v>
      </c>
      <c r="N5933" s="3" t="s">
        <v>215</v>
      </c>
      <c r="O5933" s="3" t="s">
        <v>215</v>
      </c>
      <c r="P5933" s="3" t="s">
        <v>215</v>
      </c>
      <c r="Q5933" s="3" t="s">
        <v>215</v>
      </c>
      <c r="R5933" s="3" t="s">
        <v>215</v>
      </c>
      <c r="S5933" s="3" t="s">
        <v>215</v>
      </c>
      <c r="T5933" s="3" t="s">
        <v>215</v>
      </c>
      <c r="U5933" s="3" t="s">
        <v>215</v>
      </c>
      <c r="V5933" s="3">
        <v>-0.14799999999999999</v>
      </c>
      <c r="W5933" s="3">
        <v>-0.20300000000000001</v>
      </c>
      <c r="X5933" s="3">
        <v>0.105</v>
      </c>
      <c r="Y5933" s="3">
        <v>0.36899999999999999</v>
      </c>
      <c r="Z5933" s="3">
        <v>0.46600000000000003</v>
      </c>
      <c r="AA5933" s="3">
        <v>0.35199999999999998</v>
      </c>
      <c r="AB5933" s="3">
        <v>0.32400000000000001</v>
      </c>
      <c r="AC5933" s="3">
        <v>0.151</v>
      </c>
      <c r="AD5933" s="3">
        <v>0.48099999999999998</v>
      </c>
      <c r="AE5933" s="3">
        <v>0.23100000000000001</v>
      </c>
      <c r="AF5933" s="3">
        <v>0.155</v>
      </c>
      <c r="AG5933" s="3">
        <v>0.752</v>
      </c>
      <c r="AH5933" s="3">
        <v>0.79500000000000004</v>
      </c>
      <c r="AI5933" s="3">
        <v>0.995</v>
      </c>
      <c r="AJ5933" s="3">
        <v>1.6830000000000001</v>
      </c>
      <c r="AK5933" s="3">
        <v>2.339</v>
      </c>
      <c r="AL5933" s="3">
        <v>1.258</v>
      </c>
      <c r="AM5933" s="3">
        <v>-1.2929999999999999</v>
      </c>
      <c r="AN5933" s="3">
        <v>1.554</v>
      </c>
      <c r="AO5933" s="3">
        <v>1.3660000000000001</v>
      </c>
      <c r="AP5933" s="3">
        <v>-7.5999999999999998E-2</v>
      </c>
      <c r="AQ5933" s="3">
        <v>-2.7570000000000001</v>
      </c>
      <c r="AR5933" s="3">
        <v>-2.6459999999999999</v>
      </c>
      <c r="AS5933" s="3">
        <v>-1.462</v>
      </c>
      <c r="AT5933" s="3">
        <v>-1.8340000000000001</v>
      </c>
      <c r="AU5933" s="3">
        <v>-0.71799999999999997</v>
      </c>
      <c r="AV5933" s="3">
        <v>-0.187</v>
      </c>
      <c r="AW5933" s="3">
        <v>-0.38400000000000001</v>
      </c>
      <c r="AX5933" s="3">
        <v>-0.41399999999999998</v>
      </c>
      <c r="AY5933" s="3">
        <v>-0.44500000000000001</v>
      </c>
      <c r="AZ5933" s="3">
        <v>-0.42699999999999999</v>
      </c>
      <c r="BA5933">
        <v>-0.315</v>
      </c>
      <c r="BB5933">
        <v>2015</v>
      </c>
    </row>
    <row r="5934" spans="1:54" hidden="1" x14ac:dyDescent="0.2">
      <c r="A5934">
        <v>853</v>
      </c>
      <c r="B5934" t="s">
        <v>424</v>
      </c>
      <c r="C5934" t="s">
        <v>241</v>
      </c>
      <c r="D5934" t="s">
        <v>171</v>
      </c>
      <c r="E5934" t="s">
        <v>240</v>
      </c>
      <c r="F5934" t="s">
        <v>239</v>
      </c>
      <c r="G5934" t="s">
        <v>217</v>
      </c>
      <c r="I5934" t="s">
        <v>238</v>
      </c>
      <c r="J5934" s="3" t="s">
        <v>215</v>
      </c>
      <c r="K5934" s="3" t="s">
        <v>215</v>
      </c>
      <c r="L5934" s="3" t="s">
        <v>215</v>
      </c>
      <c r="M5934" s="3" t="s">
        <v>215</v>
      </c>
      <c r="N5934" s="3" t="s">
        <v>215</v>
      </c>
      <c r="O5934" s="3" t="s">
        <v>215</v>
      </c>
      <c r="P5934" s="3" t="s">
        <v>215</v>
      </c>
      <c r="Q5934" s="3" t="s">
        <v>215</v>
      </c>
      <c r="R5934" s="3" t="s">
        <v>215</v>
      </c>
      <c r="S5934" s="3" t="s">
        <v>215</v>
      </c>
      <c r="T5934" s="3" t="s">
        <v>215</v>
      </c>
      <c r="U5934" s="3" t="s">
        <v>215</v>
      </c>
      <c r="V5934" s="3">
        <v>-2.3380000000000001</v>
      </c>
      <c r="W5934" s="3">
        <v>-2.778</v>
      </c>
      <c r="X5934" s="3">
        <v>1.264</v>
      </c>
      <c r="Y5934" s="3">
        <v>3.9660000000000002</v>
      </c>
      <c r="Z5934" s="3">
        <v>4.5679999999999996</v>
      </c>
      <c r="AA5934" s="3">
        <v>3.3119999999999998</v>
      </c>
      <c r="AB5934" s="3">
        <v>2.762</v>
      </c>
      <c r="AC5934" s="3">
        <v>1.135</v>
      </c>
      <c r="AD5934" s="3">
        <v>3.286</v>
      </c>
      <c r="AE5934" s="3">
        <v>1.4790000000000001</v>
      </c>
      <c r="AF5934" s="3">
        <v>0.872</v>
      </c>
      <c r="AG5934" s="3">
        <v>3.7789999999999999</v>
      </c>
      <c r="AH5934" s="3">
        <v>3.931</v>
      </c>
      <c r="AI5934" s="3">
        <v>4.3890000000000002</v>
      </c>
      <c r="AJ5934" s="3">
        <v>6.6280000000000001</v>
      </c>
      <c r="AK5934" s="3">
        <v>8.2620000000000005</v>
      </c>
      <c r="AL5934" s="3">
        <v>3.992</v>
      </c>
      <c r="AM5934" s="3">
        <v>-4.04</v>
      </c>
      <c r="AN5934" s="3">
        <v>4.01</v>
      </c>
      <c r="AO5934" s="3">
        <v>3.2040000000000002</v>
      </c>
      <c r="AP5934" s="3">
        <v>-0.17100000000000001</v>
      </c>
      <c r="AQ5934" s="3">
        <v>-5.7779999999999996</v>
      </c>
      <c r="AR5934" s="3">
        <v>-4.673</v>
      </c>
      <c r="AS5934" s="3">
        <v>-2.2999999999999998</v>
      </c>
      <c r="AT5934" s="3">
        <v>-2.5939999999999999</v>
      </c>
      <c r="AU5934" s="3">
        <v>-0.94799999999999995</v>
      </c>
      <c r="AV5934" s="3">
        <v>-0.218</v>
      </c>
      <c r="AW5934" s="3">
        <v>-0.42799999999999999</v>
      </c>
      <c r="AX5934" s="3">
        <v>-0.44</v>
      </c>
      <c r="AY5934" s="3">
        <v>-0.44700000000000001</v>
      </c>
      <c r="AZ5934" s="3">
        <v>-0.40699999999999997</v>
      </c>
      <c r="BA5934">
        <v>-0.28499999999999998</v>
      </c>
      <c r="BB5934">
        <v>2015</v>
      </c>
    </row>
    <row r="5935" spans="1:54" hidden="1" x14ac:dyDescent="0.2">
      <c r="A5935">
        <v>853</v>
      </c>
      <c r="B5935" t="s">
        <v>424</v>
      </c>
      <c r="C5935" t="s">
        <v>237</v>
      </c>
      <c r="D5935" t="s">
        <v>171</v>
      </c>
      <c r="E5935" t="s">
        <v>235</v>
      </c>
      <c r="F5935" t="s">
        <v>234</v>
      </c>
      <c r="G5935" t="s">
        <v>225</v>
      </c>
      <c r="H5935" t="s">
        <v>222</v>
      </c>
    </row>
    <row r="5936" spans="1:54" hidden="1" x14ac:dyDescent="0.2">
      <c r="A5936">
        <v>853</v>
      </c>
      <c r="B5936" t="s">
        <v>424</v>
      </c>
      <c r="C5936" t="s">
        <v>236</v>
      </c>
      <c r="D5936" t="s">
        <v>171</v>
      </c>
      <c r="E5936" t="s">
        <v>235</v>
      </c>
      <c r="F5936" t="s">
        <v>234</v>
      </c>
      <c r="G5936" t="s">
        <v>217</v>
      </c>
    </row>
    <row r="5937" spans="1:54" hidden="1" x14ac:dyDescent="0.2">
      <c r="A5937">
        <v>853</v>
      </c>
      <c r="B5937" t="s">
        <v>424</v>
      </c>
      <c r="C5937" t="s">
        <v>233</v>
      </c>
      <c r="D5937" t="s">
        <v>171</v>
      </c>
      <c r="E5937" t="s">
        <v>231</v>
      </c>
      <c r="F5937" t="s">
        <v>230</v>
      </c>
      <c r="G5937" t="s">
        <v>225</v>
      </c>
      <c r="H5937" t="s">
        <v>222</v>
      </c>
      <c r="I5937" t="s">
        <v>1567</v>
      </c>
      <c r="J5937" s="3" t="s">
        <v>215</v>
      </c>
      <c r="K5937" s="3" t="s">
        <v>215</v>
      </c>
      <c r="L5937" s="3" t="s">
        <v>215</v>
      </c>
      <c r="M5937" s="3" t="s">
        <v>215</v>
      </c>
      <c r="N5937" s="3" t="s">
        <v>215</v>
      </c>
      <c r="O5937" s="3" t="s">
        <v>215</v>
      </c>
      <c r="P5937" s="3" t="s">
        <v>215</v>
      </c>
      <c r="Q5937" s="3" t="s">
        <v>215</v>
      </c>
      <c r="R5937" s="3" t="s">
        <v>215</v>
      </c>
      <c r="S5937" s="3" t="s">
        <v>215</v>
      </c>
      <c r="T5937" s="3" t="s">
        <v>215</v>
      </c>
      <c r="U5937" s="3" t="s">
        <v>215</v>
      </c>
      <c r="V5937" s="3" t="s">
        <v>215</v>
      </c>
      <c r="W5937" s="3" t="s">
        <v>215</v>
      </c>
      <c r="X5937" s="3">
        <v>3.2730000000000001</v>
      </c>
      <c r="Y5937" s="3">
        <v>3.3460000000000001</v>
      </c>
      <c r="Z5937" s="3">
        <v>3.7930000000000001</v>
      </c>
      <c r="AA5937" s="3">
        <v>4.5919999999999996</v>
      </c>
      <c r="AB5937" s="3">
        <v>5.2709999999999999</v>
      </c>
      <c r="AC5937" s="3">
        <v>5.4450000000000003</v>
      </c>
      <c r="AD5937" s="3">
        <v>6.0869999999999997</v>
      </c>
      <c r="AE5937" s="3">
        <v>7.319</v>
      </c>
      <c r="AF5937" s="3">
        <v>8.2759999999999998</v>
      </c>
      <c r="AG5937" s="3">
        <v>7.9050000000000002</v>
      </c>
      <c r="AH5937" s="3">
        <v>7.5220000000000002</v>
      </c>
      <c r="AI5937" s="3">
        <v>7.1849999999999996</v>
      </c>
      <c r="AJ5937" s="3">
        <v>6.6349999999999998</v>
      </c>
      <c r="AK5937" s="3">
        <v>6.2709999999999999</v>
      </c>
      <c r="AL5937" s="3">
        <v>6.7930000000000001</v>
      </c>
      <c r="AM5937" s="3">
        <v>6.952</v>
      </c>
      <c r="AN5937" s="3">
        <v>6.6989999999999998</v>
      </c>
      <c r="AO5937" s="3">
        <v>6.9409999999999998</v>
      </c>
      <c r="AP5937" s="3">
        <v>8.4860000000000007</v>
      </c>
      <c r="AQ5937" s="3">
        <v>11.878</v>
      </c>
      <c r="AR5937" s="3">
        <v>15.365</v>
      </c>
      <c r="AS5937" s="3">
        <v>18.396999999999998</v>
      </c>
      <c r="AT5937" s="3">
        <v>22.423999999999999</v>
      </c>
      <c r="AU5937" s="3">
        <v>24.713999999999999</v>
      </c>
      <c r="AV5937" s="3">
        <v>26.169</v>
      </c>
      <c r="AW5937" s="3">
        <v>27.538</v>
      </c>
      <c r="AX5937" s="3">
        <v>28.966999999999999</v>
      </c>
      <c r="AY5937" s="3">
        <v>31.135999999999999</v>
      </c>
      <c r="AZ5937" s="3">
        <v>33.344000000000001</v>
      </c>
      <c r="BA5937">
        <v>35.613999999999997</v>
      </c>
      <c r="BB5937">
        <v>2015</v>
      </c>
    </row>
    <row r="5938" spans="1:54" hidden="1" x14ac:dyDescent="0.2">
      <c r="A5938">
        <v>853</v>
      </c>
      <c r="B5938" t="s">
        <v>424</v>
      </c>
      <c r="C5938" t="s">
        <v>232</v>
      </c>
      <c r="D5938" t="s">
        <v>171</v>
      </c>
      <c r="E5938" t="s">
        <v>231</v>
      </c>
      <c r="F5938" t="s">
        <v>230</v>
      </c>
      <c r="G5938" t="s">
        <v>217</v>
      </c>
      <c r="I5938" t="s">
        <v>229</v>
      </c>
      <c r="J5938" s="3" t="s">
        <v>215</v>
      </c>
      <c r="K5938" s="3" t="s">
        <v>215</v>
      </c>
      <c r="L5938" s="3" t="s">
        <v>215</v>
      </c>
      <c r="M5938" s="3" t="s">
        <v>215</v>
      </c>
      <c r="N5938" s="3" t="s">
        <v>215</v>
      </c>
      <c r="O5938" s="3" t="s">
        <v>215</v>
      </c>
      <c r="P5938" s="3" t="s">
        <v>215</v>
      </c>
      <c r="Q5938" s="3" t="s">
        <v>215</v>
      </c>
      <c r="R5938" s="3" t="s">
        <v>215</v>
      </c>
      <c r="S5938" s="3" t="s">
        <v>215</v>
      </c>
      <c r="T5938" s="3" t="s">
        <v>215</v>
      </c>
      <c r="U5938" s="3" t="s">
        <v>215</v>
      </c>
      <c r="V5938" s="3" t="s">
        <v>215</v>
      </c>
      <c r="W5938" s="3" t="s">
        <v>215</v>
      </c>
      <c r="X5938" s="3">
        <v>39.381999999999998</v>
      </c>
      <c r="Y5938" s="3">
        <v>35.941000000000003</v>
      </c>
      <c r="Z5938" s="3">
        <v>37.151000000000003</v>
      </c>
      <c r="AA5938" s="3">
        <v>43.167999999999999</v>
      </c>
      <c r="AB5938" s="3">
        <v>44.948999999999998</v>
      </c>
      <c r="AC5938" s="3">
        <v>41.043999999999997</v>
      </c>
      <c r="AD5938" s="3">
        <v>41.61</v>
      </c>
      <c r="AE5938" s="3">
        <v>46.85</v>
      </c>
      <c r="AF5938" s="3">
        <v>46.387999999999998</v>
      </c>
      <c r="AG5938" s="3">
        <v>39.728999999999999</v>
      </c>
      <c r="AH5938" s="3">
        <v>37.192999999999998</v>
      </c>
      <c r="AI5938" s="3">
        <v>31.68</v>
      </c>
      <c r="AJ5938" s="3">
        <v>26.132999999999999</v>
      </c>
      <c r="AK5938" s="3">
        <v>22.157</v>
      </c>
      <c r="AL5938" s="3">
        <v>21.556000000000001</v>
      </c>
      <c r="AM5938" s="3">
        <v>21.716000000000001</v>
      </c>
      <c r="AN5938" s="3">
        <v>17.286000000000001</v>
      </c>
      <c r="AO5938" s="3">
        <v>16.277999999999999</v>
      </c>
      <c r="AP5938" s="3">
        <v>19.123999999999999</v>
      </c>
      <c r="AQ5938" s="3">
        <v>24.89</v>
      </c>
      <c r="AR5938" s="3">
        <v>27.137</v>
      </c>
      <c r="AS5938" s="3">
        <v>28.940999999999999</v>
      </c>
      <c r="AT5938" s="3">
        <v>31.715</v>
      </c>
      <c r="AU5938" s="3">
        <v>32.609000000000002</v>
      </c>
      <c r="AV5938" s="3">
        <v>30.541</v>
      </c>
      <c r="AW5938" s="3">
        <v>30.67</v>
      </c>
      <c r="AX5938" s="3">
        <v>30.718</v>
      </c>
      <c r="AY5938" s="3">
        <v>31.323</v>
      </c>
      <c r="AZ5938" s="3">
        <v>31.786000000000001</v>
      </c>
      <c r="BA5938">
        <v>32.231999999999999</v>
      </c>
      <c r="BB5938">
        <v>2015</v>
      </c>
    </row>
    <row r="5939" spans="1:54" hidden="1" x14ac:dyDescent="0.2">
      <c r="A5939">
        <v>853</v>
      </c>
      <c r="B5939" t="s">
        <v>424</v>
      </c>
      <c r="C5939" t="s">
        <v>228</v>
      </c>
      <c r="D5939" t="s">
        <v>171</v>
      </c>
      <c r="E5939" t="s">
        <v>227</v>
      </c>
      <c r="F5939" t="s">
        <v>226</v>
      </c>
      <c r="G5939" t="s">
        <v>225</v>
      </c>
      <c r="H5939" t="s">
        <v>222</v>
      </c>
      <c r="I5939" t="s">
        <v>1567</v>
      </c>
      <c r="J5939" s="3">
        <v>2.7879999999999998</v>
      </c>
      <c r="K5939" s="3">
        <v>2.7440000000000002</v>
      </c>
      <c r="L5939" s="3">
        <v>2.855</v>
      </c>
      <c r="M5939" s="3">
        <v>3.2240000000000002</v>
      </c>
      <c r="N5939" s="3">
        <v>3.1920000000000002</v>
      </c>
      <c r="O5939" s="3">
        <v>3.306</v>
      </c>
      <c r="P5939" s="3">
        <v>3.4929999999999999</v>
      </c>
      <c r="Q5939" s="3">
        <v>3.59</v>
      </c>
      <c r="R5939" s="3">
        <v>4.7629999999999999</v>
      </c>
      <c r="S5939" s="3">
        <v>4.577</v>
      </c>
      <c r="T5939" s="3">
        <v>4.6230000000000002</v>
      </c>
      <c r="U5939" s="3">
        <v>5.4180000000000001</v>
      </c>
      <c r="V5939" s="3">
        <v>6.3460000000000001</v>
      </c>
      <c r="W5939" s="3">
        <v>7.3140000000000001</v>
      </c>
      <c r="X5939" s="3">
        <v>8.31</v>
      </c>
      <c r="Y5939" s="3">
        <v>9.3089999999999993</v>
      </c>
      <c r="Z5939" s="3">
        <v>10.210000000000001</v>
      </c>
      <c r="AA5939" s="3">
        <v>10.638</v>
      </c>
      <c r="AB5939" s="3">
        <v>11.726000000000001</v>
      </c>
      <c r="AC5939" s="3">
        <v>13.266</v>
      </c>
      <c r="AD5939" s="3">
        <v>14.63</v>
      </c>
      <c r="AE5939" s="3">
        <v>15.622</v>
      </c>
      <c r="AF5939" s="3">
        <v>17.84</v>
      </c>
      <c r="AG5939" s="3">
        <v>19.898</v>
      </c>
      <c r="AH5939" s="3">
        <v>20.225000000000001</v>
      </c>
      <c r="AI5939" s="3">
        <v>22.681999999999999</v>
      </c>
      <c r="AJ5939" s="3">
        <v>25.39</v>
      </c>
      <c r="AK5939" s="3">
        <v>28.303999999999998</v>
      </c>
      <c r="AL5939" s="3">
        <v>31.512</v>
      </c>
      <c r="AM5939" s="3">
        <v>32.012999999999998</v>
      </c>
      <c r="AN5939" s="3">
        <v>38.752000000000002</v>
      </c>
      <c r="AO5939" s="3">
        <v>42.642000000000003</v>
      </c>
      <c r="AP5939" s="3">
        <v>44.372</v>
      </c>
      <c r="AQ5939" s="3">
        <v>47.720999999999997</v>
      </c>
      <c r="AR5939" s="3">
        <v>56.621000000000002</v>
      </c>
      <c r="AS5939" s="3">
        <v>63.567</v>
      </c>
      <c r="AT5939" s="3">
        <v>70.706999999999994</v>
      </c>
      <c r="AU5939" s="3">
        <v>75.789000000000001</v>
      </c>
      <c r="AV5939" s="3">
        <v>85.686999999999998</v>
      </c>
      <c r="AW5939" s="3">
        <v>89.787000000000006</v>
      </c>
      <c r="AX5939" s="3">
        <v>94.3</v>
      </c>
      <c r="AY5939" s="3">
        <v>99.403000000000006</v>
      </c>
      <c r="AZ5939" s="3">
        <v>104.904</v>
      </c>
      <c r="BA5939">
        <v>110.492</v>
      </c>
      <c r="BB5939">
        <v>2015</v>
      </c>
    </row>
    <row r="5940" spans="1:54" hidden="1" x14ac:dyDescent="0.2">
      <c r="A5940">
        <v>853</v>
      </c>
      <c r="B5940" t="s">
        <v>424</v>
      </c>
      <c r="C5940" t="s">
        <v>224</v>
      </c>
      <c r="D5940" t="s">
        <v>171</v>
      </c>
      <c r="E5940" t="s">
        <v>219</v>
      </c>
      <c r="F5940" t="s">
        <v>218</v>
      </c>
      <c r="G5940" t="s">
        <v>223</v>
      </c>
      <c r="H5940" t="s">
        <v>222</v>
      </c>
      <c r="I5940" t="s">
        <v>1568</v>
      </c>
      <c r="J5940" s="3">
        <v>-0.23</v>
      </c>
      <c r="K5940" s="3">
        <v>-0.41</v>
      </c>
      <c r="L5940" s="3">
        <v>-0.29899999999999999</v>
      </c>
      <c r="M5940" s="3">
        <v>-0.375</v>
      </c>
      <c r="N5940" s="3">
        <v>-0.32100000000000001</v>
      </c>
      <c r="O5940" s="3">
        <v>-0.15</v>
      </c>
      <c r="P5940" s="3">
        <v>-0.105</v>
      </c>
      <c r="Q5940" s="3">
        <v>-0.215</v>
      </c>
      <c r="R5940" s="3">
        <v>-0.33700000000000002</v>
      </c>
      <c r="S5940" s="3">
        <v>-0.35499999999999998</v>
      </c>
      <c r="T5940" s="3">
        <v>-9.1999999999999998E-2</v>
      </c>
      <c r="U5940" s="3">
        <v>-0.152</v>
      </c>
      <c r="V5940" s="3">
        <v>7.0000000000000007E-2</v>
      </c>
      <c r="W5940" s="3">
        <v>0.61799999999999999</v>
      </c>
      <c r="X5940" s="3">
        <v>0.68700000000000006</v>
      </c>
      <c r="Y5940" s="3">
        <v>0.98799999999999999</v>
      </c>
      <c r="Z5940" s="3">
        <v>0.22800000000000001</v>
      </c>
      <c r="AA5940" s="3">
        <v>-0.378</v>
      </c>
      <c r="AB5940" s="3">
        <v>-0.121</v>
      </c>
      <c r="AC5940" s="3">
        <v>3.5000000000000003E-2</v>
      </c>
      <c r="AD5940" s="3">
        <v>0.254</v>
      </c>
      <c r="AE5940" s="3">
        <v>0.16800000000000001</v>
      </c>
      <c r="AF5940" s="3">
        <v>-6.0000000000000001E-3</v>
      </c>
      <c r="AG5940" s="3">
        <v>9.7000000000000003E-2</v>
      </c>
      <c r="AH5940" s="3">
        <v>1.4999999999999999E-2</v>
      </c>
      <c r="AI5940" s="3">
        <v>0.67900000000000005</v>
      </c>
      <c r="AJ5940" s="3">
        <v>-9.2999999999999999E-2</v>
      </c>
      <c r="AK5940" s="3">
        <v>0.25</v>
      </c>
      <c r="AL5940" s="3">
        <v>0.70799999999999996</v>
      </c>
      <c r="AM5940" s="3">
        <v>-0.97</v>
      </c>
      <c r="AN5940" s="3">
        <v>-2.9060000000000001</v>
      </c>
      <c r="AO5940" s="3">
        <v>-4.3129999999999997</v>
      </c>
      <c r="AP5940" s="3">
        <v>-7.6790000000000003</v>
      </c>
      <c r="AQ5940" s="3">
        <v>-6.54</v>
      </c>
      <c r="AR5940" s="3">
        <v>0.30299999999999999</v>
      </c>
      <c r="AS5940" s="3">
        <v>3.0640000000000001</v>
      </c>
      <c r="AT5940" s="3">
        <v>3.766</v>
      </c>
      <c r="AU5940" s="3">
        <v>3.9660000000000002</v>
      </c>
      <c r="AV5940" s="3">
        <v>5.3109999999999999</v>
      </c>
      <c r="AW5940" s="3">
        <v>5.2709999999999999</v>
      </c>
      <c r="AX5940" s="3">
        <v>5.1609999999999996</v>
      </c>
      <c r="AY5940" s="3">
        <v>5.1970000000000001</v>
      </c>
      <c r="AZ5940" s="3">
        <v>5.2430000000000003</v>
      </c>
      <c r="BA5940">
        <v>5.2720000000000002</v>
      </c>
      <c r="BB5940">
        <v>2015</v>
      </c>
    </row>
    <row r="5941" spans="1:54" hidden="1" x14ac:dyDescent="0.2">
      <c r="A5941">
        <v>853</v>
      </c>
      <c r="B5941" t="s">
        <v>424</v>
      </c>
      <c r="C5941" t="s">
        <v>220</v>
      </c>
      <c r="D5941" t="s">
        <v>171</v>
      </c>
      <c r="E5941" t="s">
        <v>219</v>
      </c>
      <c r="F5941" t="s">
        <v>218</v>
      </c>
      <c r="G5941" t="s">
        <v>217</v>
      </c>
      <c r="I5941" t="s">
        <v>216</v>
      </c>
      <c r="J5941" s="3">
        <v>-5.5309999999999997</v>
      </c>
      <c r="K5941" s="3">
        <v>-10.048</v>
      </c>
      <c r="L5941" s="3">
        <v>-7.7309999999999999</v>
      </c>
      <c r="M5941" s="3">
        <v>-9.6969999999999992</v>
      </c>
      <c r="N5941" s="3">
        <v>-8.99</v>
      </c>
      <c r="O5941" s="3">
        <v>-4.5270000000000001</v>
      </c>
      <c r="P5941" s="3">
        <v>-2.9279999999999999</v>
      </c>
      <c r="Q5941" s="3">
        <v>-5.4290000000000003</v>
      </c>
      <c r="R5941" s="3">
        <v>-6.125</v>
      </c>
      <c r="S5941" s="3">
        <v>-6.6669999999999998</v>
      </c>
      <c r="T5941" s="3">
        <v>-1.903</v>
      </c>
      <c r="U5941" s="3">
        <v>-2.6640000000000001</v>
      </c>
      <c r="V5941" s="3">
        <v>1.069</v>
      </c>
      <c r="W5941" s="3">
        <v>8.2609999999999992</v>
      </c>
      <c r="X5941" s="3">
        <v>8.3640000000000008</v>
      </c>
      <c r="Y5941" s="3">
        <v>13.587999999999999</v>
      </c>
      <c r="Z5941" s="3">
        <v>2.9460000000000002</v>
      </c>
      <c r="AA5941" s="3">
        <v>-5.109</v>
      </c>
      <c r="AB5941" s="3">
        <v>-2.141</v>
      </c>
      <c r="AC5941" s="3">
        <v>0.67</v>
      </c>
      <c r="AD5941" s="3">
        <v>4.8209999999999997</v>
      </c>
      <c r="AE5941" s="3">
        <v>3.6549999999999998</v>
      </c>
      <c r="AF5941" s="3">
        <v>-0.128</v>
      </c>
      <c r="AG5941" s="3">
        <v>1.738</v>
      </c>
      <c r="AH5941" s="3">
        <v>0.24299999999999999</v>
      </c>
      <c r="AI5941" s="3">
        <v>9.2829999999999995</v>
      </c>
      <c r="AJ5941" s="3">
        <v>-1.117</v>
      </c>
      <c r="AK5941" s="3">
        <v>2.6160000000000001</v>
      </c>
      <c r="AL5941" s="3">
        <v>6.0659999999999998</v>
      </c>
      <c r="AM5941" s="3">
        <v>-8.3490000000000002</v>
      </c>
      <c r="AN5941" s="3">
        <v>-20.390999999999998</v>
      </c>
      <c r="AO5941" s="3">
        <v>-23.981000000000002</v>
      </c>
      <c r="AP5941" s="3">
        <v>-36.06</v>
      </c>
      <c r="AQ5941" s="3">
        <v>-30.762</v>
      </c>
      <c r="AR5941" s="3">
        <v>1.3180000000000001</v>
      </c>
      <c r="AS5941" s="3">
        <v>13.342000000000001</v>
      </c>
      <c r="AT5941" s="3">
        <v>16.687000000000001</v>
      </c>
      <c r="AU5941" s="3">
        <v>16.792999999999999</v>
      </c>
      <c r="AV5941" s="3">
        <v>20.184999999999999</v>
      </c>
      <c r="AW5941" s="3">
        <v>19.23</v>
      </c>
      <c r="AX5941" s="3">
        <v>17.994</v>
      </c>
      <c r="AY5941" s="3">
        <v>17.251999999999999</v>
      </c>
      <c r="AZ5941" s="3">
        <v>16.553999999999998</v>
      </c>
      <c r="BA5941">
        <v>15.856999999999999</v>
      </c>
      <c r="BB5941">
        <v>2015</v>
      </c>
    </row>
    <row r="5942" spans="1:54" x14ac:dyDescent="0.2">
      <c r="A5942">
        <v>288</v>
      </c>
      <c r="B5942" t="s">
        <v>423</v>
      </c>
      <c r="C5942" t="s">
        <v>352</v>
      </c>
      <c r="D5942" t="s">
        <v>189</v>
      </c>
      <c r="E5942" t="s">
        <v>349</v>
      </c>
      <c r="F5942" t="s">
        <v>351</v>
      </c>
      <c r="G5942" t="s">
        <v>225</v>
      </c>
      <c r="H5942" t="s">
        <v>222</v>
      </c>
      <c r="I5942" t="s">
        <v>1569</v>
      </c>
      <c r="J5942" s="3">
        <v>9499.9079999999994</v>
      </c>
      <c r="K5942" s="3">
        <v>10371.093000000001</v>
      </c>
      <c r="L5942" s="3">
        <v>10226.145</v>
      </c>
      <c r="M5942" s="3">
        <v>9915.0030000000006</v>
      </c>
      <c r="N5942" s="3">
        <v>10194.269</v>
      </c>
      <c r="O5942" s="3">
        <v>10588.977000000001</v>
      </c>
      <c r="P5942" s="3">
        <v>10616.787</v>
      </c>
      <c r="Q5942" s="3">
        <v>11049.155000000001</v>
      </c>
      <c r="R5942" s="3">
        <v>11698.96</v>
      </c>
      <c r="S5942" s="3">
        <v>12379.487999999999</v>
      </c>
      <c r="T5942" s="3">
        <v>12889.522999999999</v>
      </c>
      <c r="U5942" s="3">
        <v>13339.367</v>
      </c>
      <c r="V5942" s="3">
        <v>13565.66</v>
      </c>
      <c r="W5942" s="3">
        <v>14235.31</v>
      </c>
      <c r="X5942" s="3">
        <v>14992.332</v>
      </c>
      <c r="Y5942" s="3">
        <v>16015.23</v>
      </c>
      <c r="Z5942" s="3">
        <v>16267.275</v>
      </c>
      <c r="AA5942" s="3">
        <v>16957.417000000001</v>
      </c>
      <c r="AB5942" s="3">
        <v>16968.955000000002</v>
      </c>
      <c r="AC5942" s="3">
        <v>16737.145</v>
      </c>
      <c r="AD5942" s="3">
        <v>16349.824000000001</v>
      </c>
      <c r="AE5942" s="3">
        <v>16213.458000000001</v>
      </c>
      <c r="AF5942" s="3">
        <v>16209.986999999999</v>
      </c>
      <c r="AG5942" s="3">
        <v>16910.379000000001</v>
      </c>
      <c r="AH5942" s="3">
        <v>17596.504000000001</v>
      </c>
      <c r="AI5942" s="3">
        <v>17971.923999999999</v>
      </c>
      <c r="AJ5942" s="3">
        <v>18835.856</v>
      </c>
      <c r="AK5942" s="3">
        <v>19857.064999999999</v>
      </c>
      <c r="AL5942" s="3">
        <v>21119.798999999999</v>
      </c>
      <c r="AM5942" s="3">
        <v>20282.252</v>
      </c>
      <c r="AN5942" s="3">
        <v>22937.808000000001</v>
      </c>
      <c r="AO5942" s="3">
        <v>23933.861000000001</v>
      </c>
      <c r="AP5942" s="3">
        <v>23637.328000000001</v>
      </c>
      <c r="AQ5942" s="3">
        <v>26955.129000000001</v>
      </c>
      <c r="AR5942" s="3">
        <v>28228.04</v>
      </c>
      <c r="AS5942" s="3">
        <v>29064.221000000001</v>
      </c>
      <c r="AT5942" s="3">
        <v>30232.473999999998</v>
      </c>
      <c r="AU5942" s="3">
        <v>31536.142</v>
      </c>
      <c r="AV5942" s="3">
        <v>32944.578000000001</v>
      </c>
      <c r="AW5942" s="3">
        <v>34296.167999999998</v>
      </c>
      <c r="AX5942" s="3">
        <v>35667.813000000002</v>
      </c>
      <c r="AY5942" s="3">
        <v>37066.027000000002</v>
      </c>
      <c r="AZ5942" s="3">
        <v>38506.868000000002</v>
      </c>
      <c r="BA5942">
        <v>40043.464</v>
      </c>
      <c r="BB5942">
        <v>2016</v>
      </c>
    </row>
    <row r="5943" spans="1:54" hidden="1" x14ac:dyDescent="0.2">
      <c r="A5943">
        <v>288</v>
      </c>
      <c r="B5943" t="s">
        <v>423</v>
      </c>
      <c r="C5943" t="s">
        <v>350</v>
      </c>
      <c r="D5943" t="s">
        <v>189</v>
      </c>
      <c r="E5943" t="s">
        <v>349</v>
      </c>
      <c r="F5943" t="s">
        <v>348</v>
      </c>
      <c r="G5943" t="s">
        <v>275</v>
      </c>
      <c r="I5943" t="s">
        <v>347</v>
      </c>
      <c r="J5943" s="3">
        <v>11.712</v>
      </c>
      <c r="K5943" s="3">
        <v>9.17</v>
      </c>
      <c r="L5943" s="3">
        <v>-1.3979999999999999</v>
      </c>
      <c r="M5943" s="3">
        <v>-3.0430000000000001</v>
      </c>
      <c r="N5943" s="3">
        <v>2.8170000000000002</v>
      </c>
      <c r="O5943" s="3">
        <v>3.8719999999999999</v>
      </c>
      <c r="P5943" s="3">
        <v>0.26300000000000001</v>
      </c>
      <c r="Q5943" s="3">
        <v>4.0720000000000001</v>
      </c>
      <c r="R5943" s="3">
        <v>5.8810000000000002</v>
      </c>
      <c r="S5943" s="3">
        <v>5.8170000000000002</v>
      </c>
      <c r="T5943" s="3">
        <v>4.12</v>
      </c>
      <c r="U5943" s="3">
        <v>3.49</v>
      </c>
      <c r="V5943" s="3">
        <v>1.696</v>
      </c>
      <c r="W5943" s="3">
        <v>4.9359999999999999</v>
      </c>
      <c r="X5943" s="3">
        <v>5.3179999999999996</v>
      </c>
      <c r="Y5943" s="3">
        <v>6.8230000000000004</v>
      </c>
      <c r="Z5943" s="3">
        <v>1.5740000000000001</v>
      </c>
      <c r="AA5943" s="3">
        <v>4.2430000000000003</v>
      </c>
      <c r="AB5943" s="3">
        <v>6.8000000000000005E-2</v>
      </c>
      <c r="AC5943" s="3">
        <v>-1.3660000000000001</v>
      </c>
      <c r="AD5943" s="3">
        <v>-2.3140000000000001</v>
      </c>
      <c r="AE5943" s="3">
        <v>-0.83399999999999996</v>
      </c>
      <c r="AF5943" s="3">
        <v>-2.1000000000000001E-2</v>
      </c>
      <c r="AG5943" s="3">
        <v>4.3209999999999997</v>
      </c>
      <c r="AH5943" s="3">
        <v>4.0570000000000004</v>
      </c>
      <c r="AI5943" s="3">
        <v>2.133</v>
      </c>
      <c r="AJ5943" s="3">
        <v>4.8070000000000004</v>
      </c>
      <c r="AK5943" s="3">
        <v>5.4219999999999997</v>
      </c>
      <c r="AL5943" s="3">
        <v>6.359</v>
      </c>
      <c r="AM5943" s="3">
        <v>-3.9660000000000002</v>
      </c>
      <c r="AN5943" s="3">
        <v>13.093</v>
      </c>
      <c r="AO5943" s="3">
        <v>4.3419999999999996</v>
      </c>
      <c r="AP5943" s="3">
        <v>-1.2390000000000001</v>
      </c>
      <c r="AQ5943" s="3">
        <v>14.036</v>
      </c>
      <c r="AR5943" s="3">
        <v>4.7220000000000004</v>
      </c>
      <c r="AS5943" s="3">
        <v>2.9620000000000002</v>
      </c>
      <c r="AT5943" s="3">
        <v>4.0199999999999996</v>
      </c>
      <c r="AU5943" s="3">
        <v>4.3120000000000003</v>
      </c>
      <c r="AV5943" s="3">
        <v>4.4660000000000002</v>
      </c>
      <c r="AW5943" s="3">
        <v>4.1029999999999998</v>
      </c>
      <c r="AX5943" s="3">
        <v>3.9990000000000001</v>
      </c>
      <c r="AY5943" s="3">
        <v>3.92</v>
      </c>
      <c r="AZ5943" s="3">
        <v>3.887</v>
      </c>
      <c r="BA5943">
        <v>3.99</v>
      </c>
      <c r="BB5943">
        <v>2016</v>
      </c>
    </row>
    <row r="5944" spans="1:54" hidden="1" x14ac:dyDescent="0.2">
      <c r="A5944">
        <v>288</v>
      </c>
      <c r="B5944" t="s">
        <v>423</v>
      </c>
      <c r="C5944" t="s">
        <v>346</v>
      </c>
      <c r="D5944" t="s">
        <v>189</v>
      </c>
      <c r="E5944" t="s">
        <v>342</v>
      </c>
      <c r="F5944" t="s">
        <v>345</v>
      </c>
      <c r="G5944" t="s">
        <v>225</v>
      </c>
      <c r="H5944" t="s">
        <v>222</v>
      </c>
      <c r="I5944" t="s">
        <v>1569</v>
      </c>
      <c r="J5944" s="3">
        <v>515.94600000000003</v>
      </c>
      <c r="K5944" s="3">
        <v>657.65899999999999</v>
      </c>
      <c r="L5944" s="3">
        <v>689.173</v>
      </c>
      <c r="M5944" s="3">
        <v>764.66499999999996</v>
      </c>
      <c r="N5944" s="3">
        <v>991.18200000000002</v>
      </c>
      <c r="O5944" s="3">
        <v>1292.433</v>
      </c>
      <c r="P5944" s="3">
        <v>1706.8230000000001</v>
      </c>
      <c r="Q5944" s="3">
        <v>2318.902</v>
      </c>
      <c r="R5944" s="3">
        <v>3071.2109999999998</v>
      </c>
      <c r="S5944" s="3">
        <v>4273.2849999999999</v>
      </c>
      <c r="T5944" s="3">
        <v>6031.16</v>
      </c>
      <c r="U5944" s="3">
        <v>9255.6839999999993</v>
      </c>
      <c r="V5944" s="3">
        <v>10738.282999999999</v>
      </c>
      <c r="W5944" s="3">
        <v>12645.361000000001</v>
      </c>
      <c r="X5944" s="3">
        <v>14992.332</v>
      </c>
      <c r="Y5944" s="3">
        <v>17789.145</v>
      </c>
      <c r="Z5944" s="3">
        <v>20132.862000000001</v>
      </c>
      <c r="AA5944" s="3">
        <v>21702.866000000002</v>
      </c>
      <c r="AB5944" s="3">
        <v>24605.392</v>
      </c>
      <c r="AC5944" s="3">
        <v>26176.951000000001</v>
      </c>
      <c r="AD5944" s="3">
        <v>28574.100999999999</v>
      </c>
      <c r="AE5944" s="3">
        <v>31462.078000000001</v>
      </c>
      <c r="AF5944" s="3">
        <v>36156.212</v>
      </c>
      <c r="AG5944" s="3">
        <v>42324.22</v>
      </c>
      <c r="AH5944" s="3">
        <v>47999.044000000002</v>
      </c>
      <c r="AI5944" s="3">
        <v>53962.326999999997</v>
      </c>
      <c r="AJ5944" s="3">
        <v>59996.506000000001</v>
      </c>
      <c r="AK5944" s="3">
        <v>69426.262000000002</v>
      </c>
      <c r="AL5944" s="3">
        <v>80734.752999999997</v>
      </c>
      <c r="AM5944" s="3">
        <v>79117.17</v>
      </c>
      <c r="AN5944" s="3">
        <v>94934.255000000005</v>
      </c>
      <c r="AO5944" s="3">
        <v>105203.21400000001</v>
      </c>
      <c r="AP5944" s="3">
        <v>108832.26</v>
      </c>
      <c r="AQ5944" s="3">
        <v>125152.245</v>
      </c>
      <c r="AR5944" s="3">
        <v>137797.68599999999</v>
      </c>
      <c r="AS5944" s="3">
        <v>142003.38</v>
      </c>
      <c r="AT5944" s="3">
        <v>155509.318</v>
      </c>
      <c r="AU5944" s="3">
        <v>166429.76300000001</v>
      </c>
      <c r="AV5944" s="3">
        <v>181482.913</v>
      </c>
      <c r="AW5944" s="3">
        <v>196277.389</v>
      </c>
      <c r="AX5944" s="3">
        <v>211996.36799999999</v>
      </c>
      <c r="AY5944" s="3">
        <v>229046.402</v>
      </c>
      <c r="AZ5944" s="3">
        <v>247515.00099999999</v>
      </c>
      <c r="BA5944">
        <v>267304.875</v>
      </c>
      <c r="BB5944">
        <v>2016</v>
      </c>
    </row>
    <row r="5945" spans="1:54" hidden="1" x14ac:dyDescent="0.2">
      <c r="A5945">
        <v>288</v>
      </c>
      <c r="B5945" t="s">
        <v>423</v>
      </c>
      <c r="C5945" t="s">
        <v>344</v>
      </c>
      <c r="D5945" t="s">
        <v>189</v>
      </c>
      <c r="E5945" t="s">
        <v>342</v>
      </c>
      <c r="F5945" t="s">
        <v>343</v>
      </c>
      <c r="G5945" t="s">
        <v>223</v>
      </c>
      <c r="H5945" t="s">
        <v>222</v>
      </c>
      <c r="I5945" t="s">
        <v>310</v>
      </c>
      <c r="J5945" s="3">
        <v>4.0949999999999998</v>
      </c>
      <c r="K5945" s="3">
        <v>5.22</v>
      </c>
      <c r="L5945" s="3">
        <v>5.47</v>
      </c>
      <c r="M5945" s="3">
        <v>6.069</v>
      </c>
      <c r="N5945" s="3">
        <v>4.931</v>
      </c>
      <c r="O5945" s="3">
        <v>4.2140000000000004</v>
      </c>
      <c r="P5945" s="3">
        <v>5.032</v>
      </c>
      <c r="Q5945" s="3">
        <v>4.2160000000000002</v>
      </c>
      <c r="R5945" s="3">
        <v>5.5839999999999996</v>
      </c>
      <c r="S5945" s="3">
        <v>4.0460000000000003</v>
      </c>
      <c r="T5945" s="3">
        <v>4.9039999999999999</v>
      </c>
      <c r="U5945" s="3">
        <v>6.984</v>
      </c>
      <c r="V5945" s="3">
        <v>7.1580000000000004</v>
      </c>
      <c r="W5945" s="3">
        <v>7.2489999999999997</v>
      </c>
      <c r="X5945" s="3">
        <v>7.8710000000000004</v>
      </c>
      <c r="Y5945" s="3">
        <v>9.0619999999999994</v>
      </c>
      <c r="Z5945" s="3">
        <v>9.7880000000000003</v>
      </c>
      <c r="AA5945" s="3">
        <v>9.9649999999999999</v>
      </c>
      <c r="AB5945" s="3">
        <v>9.0250000000000004</v>
      </c>
      <c r="AC5945" s="3">
        <v>8.3930000000000007</v>
      </c>
      <c r="AD5945" s="3">
        <v>8.1959999999999997</v>
      </c>
      <c r="AE5945" s="3">
        <v>7.6630000000000003</v>
      </c>
      <c r="AF5945" s="3">
        <v>6.3250000000000002</v>
      </c>
      <c r="AG5945" s="3">
        <v>6.5880000000000001</v>
      </c>
      <c r="AH5945" s="3">
        <v>8.0340000000000007</v>
      </c>
      <c r="AI5945" s="3">
        <v>8.7349999999999994</v>
      </c>
      <c r="AJ5945" s="3">
        <v>10.646000000000001</v>
      </c>
      <c r="AK5945" s="3">
        <v>13.795</v>
      </c>
      <c r="AL5945" s="3">
        <v>18.503</v>
      </c>
      <c r="AM5945" s="3">
        <v>15.933999999999999</v>
      </c>
      <c r="AN5945" s="3">
        <v>20.047999999999998</v>
      </c>
      <c r="AO5945" s="3">
        <v>25.1</v>
      </c>
      <c r="AP5945" s="3">
        <v>24.594999999999999</v>
      </c>
      <c r="AQ5945" s="3">
        <v>28.966000000000001</v>
      </c>
      <c r="AR5945" s="3">
        <v>30.881</v>
      </c>
      <c r="AS5945" s="3">
        <v>27.283000000000001</v>
      </c>
      <c r="AT5945" s="3">
        <v>27.423999999999999</v>
      </c>
      <c r="AU5945" s="3">
        <v>29.619</v>
      </c>
      <c r="AV5945" s="3">
        <v>32.290999999999997</v>
      </c>
      <c r="AW5945" s="3">
        <v>34.615000000000002</v>
      </c>
      <c r="AX5945" s="3">
        <v>36.994</v>
      </c>
      <c r="AY5945" s="3">
        <v>39.405999999999999</v>
      </c>
      <c r="AZ5945" s="3">
        <v>42.003</v>
      </c>
      <c r="BA5945">
        <v>44.786000000000001</v>
      </c>
      <c r="BB5945">
        <v>2016</v>
      </c>
    </row>
    <row r="5946" spans="1:54" hidden="1" x14ac:dyDescent="0.2">
      <c r="A5946">
        <v>288</v>
      </c>
      <c r="B5946" t="s">
        <v>423</v>
      </c>
      <c r="C5946" t="s">
        <v>213</v>
      </c>
      <c r="D5946" t="s">
        <v>189</v>
      </c>
      <c r="E5946" t="s">
        <v>342</v>
      </c>
      <c r="F5946" s="3" t="s">
        <v>341</v>
      </c>
      <c r="G5946" t="s">
        <v>323</v>
      </c>
      <c r="H5946" t="s">
        <v>222</v>
      </c>
      <c r="I5946" t="s">
        <v>310</v>
      </c>
      <c r="J5946">
        <v>8.0530000000000008</v>
      </c>
      <c r="K5946">
        <v>9.6120000000000001</v>
      </c>
      <c r="L5946">
        <v>10.066000000000001</v>
      </c>
      <c r="M5946">
        <v>10.145</v>
      </c>
      <c r="N5946">
        <v>10.801</v>
      </c>
      <c r="O5946">
        <v>11.577999999999999</v>
      </c>
      <c r="P5946">
        <v>11.843</v>
      </c>
      <c r="Q5946">
        <v>12.64</v>
      </c>
      <c r="R5946">
        <v>13.851000000000001</v>
      </c>
      <c r="S5946">
        <v>15.227</v>
      </c>
      <c r="T5946">
        <v>16.440999999999999</v>
      </c>
      <c r="U5946">
        <v>17.581</v>
      </c>
      <c r="V5946">
        <v>18.286999999999999</v>
      </c>
      <c r="W5946">
        <v>19.646000000000001</v>
      </c>
      <c r="X5946">
        <v>21.131</v>
      </c>
      <c r="Y5946">
        <v>23.044</v>
      </c>
      <c r="Z5946">
        <v>23.832999999999998</v>
      </c>
      <c r="AA5946">
        <v>25.27</v>
      </c>
      <c r="AB5946">
        <v>25.562000000000001</v>
      </c>
      <c r="AC5946">
        <v>25.597999999999999</v>
      </c>
      <c r="AD5946">
        <v>25.574999999999999</v>
      </c>
      <c r="AE5946">
        <v>25.939</v>
      </c>
      <c r="AF5946">
        <v>26.332000000000001</v>
      </c>
      <c r="AG5946">
        <v>28.018000000000001</v>
      </c>
      <c r="AH5946">
        <v>29.956</v>
      </c>
      <c r="AI5946">
        <v>31.579000000000001</v>
      </c>
      <c r="AJ5946">
        <v>34.115000000000002</v>
      </c>
      <c r="AK5946">
        <v>36.920999999999999</v>
      </c>
      <c r="AL5946">
        <v>40.039000000000001</v>
      </c>
      <c r="AM5946">
        <v>38.743000000000002</v>
      </c>
      <c r="AN5946">
        <v>44.350999999999999</v>
      </c>
      <c r="AO5946">
        <v>47.232999999999997</v>
      </c>
      <c r="AP5946">
        <v>47.506999999999998</v>
      </c>
      <c r="AQ5946">
        <v>55.05</v>
      </c>
      <c r="AR5946">
        <v>58.683999999999997</v>
      </c>
      <c r="AS5946">
        <v>61.078000000000003</v>
      </c>
      <c r="AT5946">
        <v>64.343000000000004</v>
      </c>
      <c r="AU5946">
        <v>68.325999999999993</v>
      </c>
      <c r="AV5946">
        <v>72.998999999999995</v>
      </c>
      <c r="AW5946">
        <v>77.641999999999996</v>
      </c>
      <c r="AX5946">
        <v>82.334000000000003</v>
      </c>
      <c r="AY5946">
        <v>87.191999999999993</v>
      </c>
      <c r="AZ5946">
        <v>92.135999999999996</v>
      </c>
      <c r="BA5946">
        <v>97.48</v>
      </c>
      <c r="BB5946">
        <v>2016</v>
      </c>
    </row>
    <row r="5947" spans="1:54" hidden="1" x14ac:dyDescent="0.2">
      <c r="A5947">
        <v>288</v>
      </c>
      <c r="B5947" t="s">
        <v>423</v>
      </c>
      <c r="C5947" t="s">
        <v>340</v>
      </c>
      <c r="D5947" t="s">
        <v>189</v>
      </c>
      <c r="E5947" t="s">
        <v>339</v>
      </c>
      <c r="F5947" t="s">
        <v>338</v>
      </c>
      <c r="G5947" t="s">
        <v>295</v>
      </c>
      <c r="I5947" t="s">
        <v>337</v>
      </c>
      <c r="J5947" s="3">
        <v>5.431</v>
      </c>
      <c r="K5947" s="3">
        <v>6.3410000000000002</v>
      </c>
      <c r="L5947" s="3">
        <v>6.7389999999999999</v>
      </c>
      <c r="M5947" s="3">
        <v>7.7119999999999997</v>
      </c>
      <c r="N5947" s="3">
        <v>9.7230000000000008</v>
      </c>
      <c r="O5947" s="3">
        <v>12.205</v>
      </c>
      <c r="P5947" s="3">
        <v>16.077000000000002</v>
      </c>
      <c r="Q5947" s="3">
        <v>20.986999999999998</v>
      </c>
      <c r="R5947" s="3">
        <v>26.251999999999999</v>
      </c>
      <c r="S5947" s="3">
        <v>34.518999999999998</v>
      </c>
      <c r="T5947" s="3">
        <v>46.790999999999997</v>
      </c>
      <c r="U5947" s="3">
        <v>69.385999999999996</v>
      </c>
      <c r="V5947" s="3">
        <v>79.158000000000001</v>
      </c>
      <c r="W5947" s="3">
        <v>88.831000000000003</v>
      </c>
      <c r="X5947" s="3">
        <v>100</v>
      </c>
      <c r="Y5947" s="3">
        <v>111.07599999999999</v>
      </c>
      <c r="Z5947" s="3">
        <v>123.76300000000001</v>
      </c>
      <c r="AA5947" s="3">
        <v>127.985</v>
      </c>
      <c r="AB5947" s="3">
        <v>145.00200000000001</v>
      </c>
      <c r="AC5947" s="3">
        <v>156.4</v>
      </c>
      <c r="AD5947" s="3">
        <v>174.767</v>
      </c>
      <c r="AE5947" s="3">
        <v>194.04900000000001</v>
      </c>
      <c r="AF5947" s="3">
        <v>223.04900000000001</v>
      </c>
      <c r="AG5947" s="3">
        <v>250.285</v>
      </c>
      <c r="AH5947" s="3">
        <v>272.77600000000001</v>
      </c>
      <c r="AI5947" s="3">
        <v>300.25900000000001</v>
      </c>
      <c r="AJ5947" s="3">
        <v>318.52300000000002</v>
      </c>
      <c r="AK5947" s="3">
        <v>349.63</v>
      </c>
      <c r="AL5947" s="3">
        <v>382.27</v>
      </c>
      <c r="AM5947" s="3">
        <v>390.08100000000002</v>
      </c>
      <c r="AN5947" s="3">
        <v>413.87700000000001</v>
      </c>
      <c r="AO5947" s="3">
        <v>439.55799999999999</v>
      </c>
      <c r="AP5947" s="3">
        <v>460.42500000000001</v>
      </c>
      <c r="AQ5947" s="3">
        <v>464.298</v>
      </c>
      <c r="AR5947" s="3">
        <v>488.15899999999999</v>
      </c>
      <c r="AS5947" s="3">
        <v>488.58499999999998</v>
      </c>
      <c r="AT5947" s="3">
        <v>514.37800000000004</v>
      </c>
      <c r="AU5947" s="3">
        <v>527.74300000000005</v>
      </c>
      <c r="AV5947" s="3">
        <v>550.87300000000005</v>
      </c>
      <c r="AW5947" s="3">
        <v>572.30100000000004</v>
      </c>
      <c r="AX5947" s="3">
        <v>594.36300000000006</v>
      </c>
      <c r="AY5947" s="3">
        <v>617.94200000000001</v>
      </c>
      <c r="AZ5947" s="3">
        <v>642.78099999999995</v>
      </c>
      <c r="BA5947">
        <v>667.53700000000003</v>
      </c>
      <c r="BB5947">
        <v>2016</v>
      </c>
    </row>
    <row r="5948" spans="1:54" hidden="1" x14ac:dyDescent="0.2">
      <c r="A5948">
        <v>288</v>
      </c>
      <c r="B5948" t="s">
        <v>423</v>
      </c>
      <c r="C5948" t="s">
        <v>336</v>
      </c>
      <c r="D5948" t="s">
        <v>189</v>
      </c>
      <c r="E5948" t="s">
        <v>333</v>
      </c>
      <c r="F5948" t="s">
        <v>335</v>
      </c>
      <c r="G5948" t="s">
        <v>225</v>
      </c>
      <c r="H5948" t="s">
        <v>322</v>
      </c>
      <c r="I5948" t="s">
        <v>330</v>
      </c>
      <c r="J5948" s="3">
        <v>3015196.0359999998</v>
      </c>
      <c r="K5948" s="3">
        <v>3195988.8739999998</v>
      </c>
      <c r="L5948" s="3">
        <v>3059688.36</v>
      </c>
      <c r="M5948" s="3">
        <v>2880331.7919999999</v>
      </c>
      <c r="N5948" s="3">
        <v>2875346.983</v>
      </c>
      <c r="O5948" s="3">
        <v>2899831.2289999998</v>
      </c>
      <c r="P5948" s="3">
        <v>2818035.392</v>
      </c>
      <c r="Q5948" s="3">
        <v>2842608.4219999998</v>
      </c>
      <c r="R5948" s="3">
        <v>2917222.8870000001</v>
      </c>
      <c r="S5948" s="3">
        <v>2991983.966</v>
      </c>
      <c r="T5948" s="3">
        <v>3115253.7050000001</v>
      </c>
      <c r="U5948" s="3">
        <v>3027598.534</v>
      </c>
      <c r="V5948" s="3">
        <v>3017380.372</v>
      </c>
      <c r="W5948" s="3">
        <v>3103002.53</v>
      </c>
      <c r="X5948" s="3">
        <v>3202657.2969999998</v>
      </c>
      <c r="Y5948" s="3">
        <v>3352745.1579999998</v>
      </c>
      <c r="Z5948" s="3">
        <v>3337399.96</v>
      </c>
      <c r="AA5948" s="3">
        <v>3409409.8960000002</v>
      </c>
      <c r="AB5948" s="3">
        <v>3343494.9909999999</v>
      </c>
      <c r="AC5948" s="3">
        <v>3231863.78</v>
      </c>
      <c r="AD5948" s="3">
        <v>3093932.4309999999</v>
      </c>
      <c r="AE5948" s="3">
        <v>3010854.62</v>
      </c>
      <c r="AF5948" s="3">
        <v>2955540.5049999999</v>
      </c>
      <c r="AG5948" s="3">
        <v>3028643.1150000002</v>
      </c>
      <c r="AH5948" s="3">
        <v>3096955.4249999998</v>
      </c>
      <c r="AI5948" s="3">
        <v>3109453.8130000001</v>
      </c>
      <c r="AJ5948" s="3">
        <v>3204835.8709999998</v>
      </c>
      <c r="AK5948" s="3">
        <v>3323543.9240000001</v>
      </c>
      <c r="AL5948" s="3">
        <v>3478353.301</v>
      </c>
      <c r="AM5948" s="3">
        <v>3287899.1359999999</v>
      </c>
      <c r="AN5948" s="3">
        <v>3660749.983</v>
      </c>
      <c r="AO5948" s="3">
        <v>3761248.0129999998</v>
      </c>
      <c r="AP5948" s="3">
        <v>3658439.6680000001</v>
      </c>
      <c r="AQ5948" s="3">
        <v>4109623.031</v>
      </c>
      <c r="AR5948" s="3">
        <v>4240206.76</v>
      </c>
      <c r="AS5948" s="3">
        <v>4302141.9689999996</v>
      </c>
      <c r="AT5948" s="3">
        <v>4410579.3360000001</v>
      </c>
      <c r="AU5948" s="3">
        <v>4535195.1679999996</v>
      </c>
      <c r="AV5948" s="3">
        <v>4671013.2479999997</v>
      </c>
      <c r="AW5948" s="3">
        <v>4794854.4139999999</v>
      </c>
      <c r="AX5948" s="3">
        <v>4917885.87</v>
      </c>
      <c r="AY5948" s="3">
        <v>5040913.1239999998</v>
      </c>
      <c r="AZ5948" s="3">
        <v>5166145.0460000001</v>
      </c>
      <c r="BA5948">
        <v>5300403.102</v>
      </c>
      <c r="BB5948">
        <v>2015</v>
      </c>
    </row>
    <row r="5949" spans="1:54" hidden="1" x14ac:dyDescent="0.2">
      <c r="A5949">
        <v>288</v>
      </c>
      <c r="B5949" t="s">
        <v>423</v>
      </c>
      <c r="C5949" t="s">
        <v>334</v>
      </c>
      <c r="D5949" t="s">
        <v>189</v>
      </c>
      <c r="E5949" t="s">
        <v>333</v>
      </c>
      <c r="F5949" t="s">
        <v>332</v>
      </c>
      <c r="G5949" t="s">
        <v>331</v>
      </c>
      <c r="H5949" t="s">
        <v>322</v>
      </c>
      <c r="I5949" t="s">
        <v>330</v>
      </c>
      <c r="J5949" s="3">
        <v>5950.3869999999997</v>
      </c>
      <c r="K5949" s="3">
        <v>6307.1750000000002</v>
      </c>
      <c r="L5949" s="3">
        <v>6038.1909999999998</v>
      </c>
      <c r="M5949" s="3">
        <v>5684.2370000000001</v>
      </c>
      <c r="N5949" s="3">
        <v>5674.4</v>
      </c>
      <c r="O5949" s="3">
        <v>5722.7179999999998</v>
      </c>
      <c r="P5949" s="3">
        <v>5561.2969999999996</v>
      </c>
      <c r="Q5949" s="3">
        <v>5609.7910000000002</v>
      </c>
      <c r="R5949" s="3">
        <v>5757.04</v>
      </c>
      <c r="S5949" s="3">
        <v>5904.5789999999997</v>
      </c>
      <c r="T5949" s="3">
        <v>6147.8469999999998</v>
      </c>
      <c r="U5949" s="3">
        <v>5974.8630000000003</v>
      </c>
      <c r="V5949" s="3">
        <v>5954.6980000000003</v>
      </c>
      <c r="W5949" s="3">
        <v>6123.67</v>
      </c>
      <c r="X5949" s="3">
        <v>6320.335</v>
      </c>
      <c r="Y5949" s="3">
        <v>6616.5290000000005</v>
      </c>
      <c r="Z5949" s="3">
        <v>6586.2449999999999</v>
      </c>
      <c r="AA5949" s="3">
        <v>6728.3549999999996</v>
      </c>
      <c r="AB5949" s="3">
        <v>6598.2740000000003</v>
      </c>
      <c r="AC5949" s="3">
        <v>6377.973</v>
      </c>
      <c r="AD5949" s="3">
        <v>6105.7709999999997</v>
      </c>
      <c r="AE5949" s="3">
        <v>5941.8190000000004</v>
      </c>
      <c r="AF5949" s="3">
        <v>5832.6589999999997</v>
      </c>
      <c r="AG5949" s="3">
        <v>5976.924</v>
      </c>
      <c r="AH5949" s="3">
        <v>6111.7359999999999</v>
      </c>
      <c r="AI5949" s="3">
        <v>6136.4009999999998</v>
      </c>
      <c r="AJ5949" s="3">
        <v>6324.6350000000002</v>
      </c>
      <c r="AK5949" s="3">
        <v>6558.9009999999998</v>
      </c>
      <c r="AL5949" s="3">
        <v>6864.4120000000003</v>
      </c>
      <c r="AM5949" s="3">
        <v>6488.5569999999998</v>
      </c>
      <c r="AN5949" s="3">
        <v>7224.366</v>
      </c>
      <c r="AO5949" s="3">
        <v>7422.6949999999997</v>
      </c>
      <c r="AP5949" s="3">
        <v>7219.8059999999996</v>
      </c>
      <c r="AQ5949" s="3">
        <v>8110.201</v>
      </c>
      <c r="AR5949" s="3">
        <v>8367.9040000000005</v>
      </c>
      <c r="AS5949" s="3">
        <v>8490.1309999999994</v>
      </c>
      <c r="AT5949" s="3">
        <v>8704.1280000000006</v>
      </c>
      <c r="AU5949" s="3">
        <v>8950.0540000000001</v>
      </c>
      <c r="AV5949" s="3">
        <v>9218.0859999999993</v>
      </c>
      <c r="AW5949" s="3">
        <v>9462.482</v>
      </c>
      <c r="AX5949" s="3">
        <v>9705.2810000000009</v>
      </c>
      <c r="AY5949" s="3">
        <v>9948.0709999999999</v>
      </c>
      <c r="AZ5949" s="3">
        <v>10195.212</v>
      </c>
      <c r="BA5949">
        <v>10460.165000000001</v>
      </c>
      <c r="BB5949">
        <v>2015</v>
      </c>
    </row>
    <row r="5950" spans="1:54" hidden="1" x14ac:dyDescent="0.2">
      <c r="A5950">
        <v>288</v>
      </c>
      <c r="B5950" t="s">
        <v>423</v>
      </c>
      <c r="C5950" t="s">
        <v>329</v>
      </c>
      <c r="D5950" t="s">
        <v>189</v>
      </c>
      <c r="E5950" t="s">
        <v>325</v>
      </c>
      <c r="F5950" t="s">
        <v>328</v>
      </c>
      <c r="G5950" t="s">
        <v>225</v>
      </c>
      <c r="H5950" t="s">
        <v>322</v>
      </c>
      <c r="I5950" t="s">
        <v>321</v>
      </c>
      <c r="J5950" s="3">
        <v>163757.234</v>
      </c>
      <c r="K5950" s="3">
        <v>202666.30900000001</v>
      </c>
      <c r="L5950" s="3">
        <v>206202.35500000001</v>
      </c>
      <c r="M5950" s="3">
        <v>222137.04</v>
      </c>
      <c r="N5950" s="3">
        <v>279568.114</v>
      </c>
      <c r="O5950" s="3">
        <v>353937.67200000002</v>
      </c>
      <c r="P5950" s="3">
        <v>453045.46799999999</v>
      </c>
      <c r="Q5950" s="3">
        <v>596582.34699999995</v>
      </c>
      <c r="R5950" s="3">
        <v>765829.35800000001</v>
      </c>
      <c r="S5950" s="3">
        <v>1032805.326</v>
      </c>
      <c r="T5950" s="3">
        <v>1457664.1040000001</v>
      </c>
      <c r="U5950" s="3">
        <v>2100736.5249999999</v>
      </c>
      <c r="V5950" s="3">
        <v>2388493.1069999998</v>
      </c>
      <c r="W5950" s="3">
        <v>2756426.78</v>
      </c>
      <c r="X5950" s="3">
        <v>3202657.2969999998</v>
      </c>
      <c r="Y5950" s="3">
        <v>3724109.534</v>
      </c>
      <c r="Z5950" s="3">
        <v>4130465.105</v>
      </c>
      <c r="AA5950" s="3">
        <v>4363516.3859999999</v>
      </c>
      <c r="AB5950" s="3">
        <v>4848148.1749999998</v>
      </c>
      <c r="AC5950" s="3">
        <v>5054645.7209999999</v>
      </c>
      <c r="AD5950" s="3">
        <v>5407173.6220000004</v>
      </c>
      <c r="AE5950" s="3">
        <v>5842538.0750000002</v>
      </c>
      <c r="AF5950" s="3">
        <v>6592303.182</v>
      </c>
      <c r="AG5950" s="3">
        <v>7580253.1220000004</v>
      </c>
      <c r="AH5950" s="3">
        <v>8447751.6539999992</v>
      </c>
      <c r="AI5950" s="3">
        <v>9336416.1549999993</v>
      </c>
      <c r="AJ5950" s="3">
        <v>10208134.931</v>
      </c>
      <c r="AK5950" s="3">
        <v>11620107.842</v>
      </c>
      <c r="AL5950" s="3">
        <v>13296717.036</v>
      </c>
      <c r="AM5950" s="3">
        <v>12825462.892000001</v>
      </c>
      <c r="AN5950" s="3">
        <v>15150993.197000001</v>
      </c>
      <c r="AO5950" s="3">
        <v>16532868.588</v>
      </c>
      <c r="AP5950" s="3">
        <v>16844385.077</v>
      </c>
      <c r="AQ5950" s="3">
        <v>19080915.850000001</v>
      </c>
      <c r="AR5950" s="3">
        <v>20698946.096999999</v>
      </c>
      <c r="AS5950" s="3">
        <v>21019613.574999999</v>
      </c>
      <c r="AT5950" s="3">
        <v>22687067.945</v>
      </c>
      <c r="AU5950" s="3">
        <v>23934172.480999999</v>
      </c>
      <c r="AV5950" s="3">
        <v>25731368.914000001</v>
      </c>
      <c r="AW5950" s="3">
        <v>27441010.272</v>
      </c>
      <c r="AX5950" s="3">
        <v>29230105.677999999</v>
      </c>
      <c r="AY5950" s="3">
        <v>31149899.554000001</v>
      </c>
      <c r="AZ5950" s="3">
        <v>33207021.227000002</v>
      </c>
      <c r="BA5950">
        <v>35382143.857000001</v>
      </c>
      <c r="BB5950">
        <v>2015</v>
      </c>
    </row>
    <row r="5951" spans="1:54" hidden="1" x14ac:dyDescent="0.2">
      <c r="A5951">
        <v>288</v>
      </c>
      <c r="B5951" t="s">
        <v>423</v>
      </c>
      <c r="C5951" t="s">
        <v>327</v>
      </c>
      <c r="D5951" t="s">
        <v>189</v>
      </c>
      <c r="E5951" t="s">
        <v>325</v>
      </c>
      <c r="F5951" t="s">
        <v>326</v>
      </c>
      <c r="G5951" t="s">
        <v>223</v>
      </c>
      <c r="H5951" t="s">
        <v>322</v>
      </c>
      <c r="I5951" t="s">
        <v>321</v>
      </c>
      <c r="J5951" s="3">
        <v>1299.6610000000001</v>
      </c>
      <c r="K5951" s="3">
        <v>1608.463</v>
      </c>
      <c r="L5951" s="3">
        <v>1636.527</v>
      </c>
      <c r="M5951" s="3">
        <v>1762.992</v>
      </c>
      <c r="N5951" s="3">
        <v>1390.886</v>
      </c>
      <c r="O5951" s="3">
        <v>1154.145</v>
      </c>
      <c r="P5951" s="3">
        <v>1335.761</v>
      </c>
      <c r="Q5951" s="3">
        <v>1084.6949999999999</v>
      </c>
      <c r="R5951" s="3">
        <v>1392.4169999999999</v>
      </c>
      <c r="S5951" s="3">
        <v>977.83500000000004</v>
      </c>
      <c r="T5951" s="3">
        <v>1185.277</v>
      </c>
      <c r="U5951" s="3">
        <v>1585.242</v>
      </c>
      <c r="V5951" s="3">
        <v>1592.0550000000001</v>
      </c>
      <c r="W5951" s="3">
        <v>1580.2070000000001</v>
      </c>
      <c r="X5951" s="3">
        <v>1681.396</v>
      </c>
      <c r="Y5951" s="3">
        <v>1897.134</v>
      </c>
      <c r="Z5951" s="3">
        <v>2008.1880000000001</v>
      </c>
      <c r="AA5951" s="3">
        <v>2003.578</v>
      </c>
      <c r="AB5951" s="3">
        <v>1778.165</v>
      </c>
      <c r="AC5951" s="3">
        <v>1620.56</v>
      </c>
      <c r="AD5951" s="3">
        <v>1550.954</v>
      </c>
      <c r="AE5951" s="3">
        <v>1422.953</v>
      </c>
      <c r="AF5951" s="3">
        <v>1153.2550000000001</v>
      </c>
      <c r="AG5951" s="3">
        <v>1179.9269999999999</v>
      </c>
      <c r="AH5951" s="3">
        <v>1413.95</v>
      </c>
      <c r="AI5951" s="3">
        <v>1511.2460000000001</v>
      </c>
      <c r="AJ5951" s="3">
        <v>1811.41</v>
      </c>
      <c r="AK5951" s="3">
        <v>2308.9140000000002</v>
      </c>
      <c r="AL5951" s="3">
        <v>3047.44</v>
      </c>
      <c r="AM5951" s="3">
        <v>2582.971</v>
      </c>
      <c r="AN5951" s="3">
        <v>3199.4749999999999</v>
      </c>
      <c r="AO5951" s="3">
        <v>3944.4589999999998</v>
      </c>
      <c r="AP5951" s="3">
        <v>3806.712</v>
      </c>
      <c r="AQ5951" s="3">
        <v>4416.1890000000003</v>
      </c>
      <c r="AR5951" s="3">
        <v>4638.74</v>
      </c>
      <c r="AS5951" s="3">
        <v>4038.42</v>
      </c>
      <c r="AT5951" s="3">
        <v>4000.8809999999999</v>
      </c>
      <c r="AU5951" s="3">
        <v>4259.558</v>
      </c>
      <c r="AV5951" s="3">
        <v>4578.3280000000004</v>
      </c>
      <c r="AW5951" s="3">
        <v>4839.4849999999997</v>
      </c>
      <c r="AX5951" s="3">
        <v>5100.7190000000001</v>
      </c>
      <c r="AY5951" s="3">
        <v>5359.2039999999997</v>
      </c>
      <c r="AZ5951" s="3">
        <v>5635.2539999999999</v>
      </c>
      <c r="BA5951">
        <v>5928.1049999999996</v>
      </c>
      <c r="BB5951">
        <v>2015</v>
      </c>
    </row>
    <row r="5952" spans="1:54" hidden="1" x14ac:dyDescent="0.2">
      <c r="A5952">
        <v>288</v>
      </c>
      <c r="B5952" t="s">
        <v>423</v>
      </c>
      <c r="C5952" t="s">
        <v>212</v>
      </c>
      <c r="D5952" t="s">
        <v>189</v>
      </c>
      <c r="E5952" t="s">
        <v>325</v>
      </c>
      <c r="F5952" t="s">
        <v>324</v>
      </c>
      <c r="G5952" t="s">
        <v>323</v>
      </c>
      <c r="H5952" t="s">
        <v>322</v>
      </c>
      <c r="I5952" t="s">
        <v>321</v>
      </c>
      <c r="J5952" s="3">
        <v>2555.9549999999999</v>
      </c>
      <c r="K5952" s="3">
        <v>2962.1770000000001</v>
      </c>
      <c r="L5952" s="3">
        <v>3011.7979999999998</v>
      </c>
      <c r="M5952" s="3">
        <v>2947.1689999999999</v>
      </c>
      <c r="N5952" s="3">
        <v>3046.48</v>
      </c>
      <c r="O5952" s="3">
        <v>3170.741</v>
      </c>
      <c r="P5952" s="3">
        <v>3143.4270000000001</v>
      </c>
      <c r="Q5952" s="3">
        <v>3251.7649999999999</v>
      </c>
      <c r="R5952" s="3">
        <v>3453.9380000000001</v>
      </c>
      <c r="S5952" s="3">
        <v>3680.2049999999999</v>
      </c>
      <c r="T5952" s="3">
        <v>3973.5569999999998</v>
      </c>
      <c r="U5952" s="3">
        <v>3990.2890000000002</v>
      </c>
      <c r="V5952" s="3">
        <v>4067.4839999999999</v>
      </c>
      <c r="W5952" s="3">
        <v>4282.4120000000003</v>
      </c>
      <c r="X5952" s="3">
        <v>4514.0190000000002</v>
      </c>
      <c r="Y5952" s="3">
        <v>4824.1149999999998</v>
      </c>
      <c r="Z5952" s="3">
        <v>4889.6769999999997</v>
      </c>
      <c r="AA5952" s="3">
        <v>5080.7060000000001</v>
      </c>
      <c r="AB5952" s="3">
        <v>5036.5439999999999</v>
      </c>
      <c r="AC5952" s="3">
        <v>4942.8919999999998</v>
      </c>
      <c r="AD5952" s="3">
        <v>4839.6009999999997</v>
      </c>
      <c r="AE5952" s="3">
        <v>4816.9840000000004</v>
      </c>
      <c r="AF5952" s="3">
        <v>4801.0789999999997</v>
      </c>
      <c r="AG5952" s="3">
        <v>5017.9290000000001</v>
      </c>
      <c r="AH5952" s="3">
        <v>5272.2120000000004</v>
      </c>
      <c r="AI5952" s="3">
        <v>5463.7960000000003</v>
      </c>
      <c r="AJ5952" s="3">
        <v>5804.4350000000004</v>
      </c>
      <c r="AK5952" s="3">
        <v>6179.607</v>
      </c>
      <c r="AL5952" s="3">
        <v>6594.3180000000002</v>
      </c>
      <c r="AM5952" s="3">
        <v>6280.5879999999997</v>
      </c>
      <c r="AN5952" s="3">
        <v>7078.2489999999998</v>
      </c>
      <c r="AO5952" s="3">
        <v>7422.6949999999997</v>
      </c>
      <c r="AP5952" s="3">
        <v>7352.8029999999999</v>
      </c>
      <c r="AQ5952" s="3">
        <v>8392.9860000000008</v>
      </c>
      <c r="AR5952" s="3">
        <v>8815.0949999999993</v>
      </c>
      <c r="AS5952" s="3">
        <v>9040.8330000000005</v>
      </c>
      <c r="AT5952" s="3">
        <v>9386.9689999999991</v>
      </c>
      <c r="AU5952" s="3">
        <v>9825.866</v>
      </c>
      <c r="AV5952" s="3">
        <v>10350.06</v>
      </c>
      <c r="AW5952" s="3">
        <v>10854.886</v>
      </c>
      <c r="AX5952" s="3">
        <v>11352.168</v>
      </c>
      <c r="AY5952" s="3">
        <v>11857.916999999999</v>
      </c>
      <c r="AZ5952" s="3">
        <v>12361.174000000001</v>
      </c>
      <c r="BA5952">
        <v>12903.071</v>
      </c>
      <c r="BB5952">
        <v>2015</v>
      </c>
    </row>
    <row r="5953" spans="1:54" hidden="1" x14ac:dyDescent="0.2">
      <c r="A5953">
        <v>288</v>
      </c>
      <c r="B5953" t="s">
        <v>423</v>
      </c>
      <c r="C5953" t="s">
        <v>320</v>
      </c>
      <c r="D5953" t="s">
        <v>189</v>
      </c>
      <c r="E5953" t="s">
        <v>319</v>
      </c>
      <c r="F5953" t="s">
        <v>318</v>
      </c>
      <c r="G5953" t="s">
        <v>243</v>
      </c>
    </row>
    <row r="5954" spans="1:54" hidden="1" x14ac:dyDescent="0.2">
      <c r="A5954">
        <v>288</v>
      </c>
      <c r="B5954" t="s">
        <v>423</v>
      </c>
      <c r="C5954" t="s">
        <v>317</v>
      </c>
      <c r="D5954" t="s">
        <v>189</v>
      </c>
      <c r="E5954" t="s">
        <v>316</v>
      </c>
      <c r="F5954" t="s">
        <v>315</v>
      </c>
      <c r="G5954" t="s">
        <v>288</v>
      </c>
      <c r="I5954" t="s">
        <v>310</v>
      </c>
      <c r="J5954" s="3">
        <v>6.0999999999999999E-2</v>
      </c>
      <c r="K5954" s="3">
        <v>6.5000000000000002E-2</v>
      </c>
      <c r="L5954" s="3">
        <v>6.4000000000000001E-2</v>
      </c>
      <c r="M5954" s="3">
        <v>6.0999999999999999E-2</v>
      </c>
      <c r="N5954" s="3">
        <v>0.06</v>
      </c>
      <c r="O5954" s="3">
        <v>0.06</v>
      </c>
      <c r="P5954" s="3">
        <v>5.8000000000000003E-2</v>
      </c>
      <c r="Q5954" s="3">
        <v>5.8000000000000003E-2</v>
      </c>
      <c r="R5954" s="3">
        <v>5.8999999999999997E-2</v>
      </c>
      <c r="S5954" s="3">
        <v>0.06</v>
      </c>
      <c r="T5954" s="3">
        <v>0.06</v>
      </c>
      <c r="U5954" s="3">
        <v>6.0999999999999999E-2</v>
      </c>
      <c r="V5954" s="3">
        <v>5.6000000000000001E-2</v>
      </c>
      <c r="W5954" s="3">
        <v>5.7000000000000002E-2</v>
      </c>
      <c r="X5954" s="3">
        <v>5.8999999999999997E-2</v>
      </c>
      <c r="Y5954" s="3">
        <v>0.06</v>
      </c>
      <c r="Z5954" s="3">
        <v>5.8999999999999997E-2</v>
      </c>
      <c r="AA5954" s="3">
        <v>5.8999999999999997E-2</v>
      </c>
      <c r="AB5954" s="3">
        <v>5.8000000000000003E-2</v>
      </c>
      <c r="AC5954" s="3">
        <v>5.5E-2</v>
      </c>
      <c r="AD5954" s="3">
        <v>5.0999999999999997E-2</v>
      </c>
      <c r="AE5954" s="3">
        <v>0.05</v>
      </c>
      <c r="AF5954" s="3">
        <v>4.8000000000000001E-2</v>
      </c>
      <c r="AG5954" s="3">
        <v>4.8000000000000001E-2</v>
      </c>
      <c r="AH5954" s="3">
        <v>4.8000000000000001E-2</v>
      </c>
      <c r="AI5954" s="3">
        <v>4.7E-2</v>
      </c>
      <c r="AJ5954" s="3">
        <v>4.5999999999999999E-2</v>
      </c>
      <c r="AK5954" s="3">
        <v>4.5999999999999999E-2</v>
      </c>
      <c r="AL5954" s="3">
        <v>4.8000000000000001E-2</v>
      </c>
      <c r="AM5954" s="3">
        <v>4.5999999999999999E-2</v>
      </c>
      <c r="AN5954" s="3">
        <v>0.05</v>
      </c>
      <c r="AO5954" s="3">
        <v>0.05</v>
      </c>
      <c r="AP5954" s="3">
        <v>4.8000000000000001E-2</v>
      </c>
      <c r="AQ5954" s="3">
        <v>5.2999999999999999E-2</v>
      </c>
      <c r="AR5954" s="3">
        <v>5.2999999999999999E-2</v>
      </c>
      <c r="AS5954" s="3">
        <v>5.2999999999999999E-2</v>
      </c>
      <c r="AT5954" s="3">
        <v>5.2999999999999999E-2</v>
      </c>
      <c r="AU5954" s="3">
        <v>5.3999999999999999E-2</v>
      </c>
      <c r="AV5954" s="3">
        <v>5.3999999999999999E-2</v>
      </c>
      <c r="AW5954" s="3">
        <v>5.3999999999999999E-2</v>
      </c>
      <c r="AX5954" s="3">
        <v>5.3999999999999999E-2</v>
      </c>
      <c r="AY5954" s="3">
        <v>5.3999999999999999E-2</v>
      </c>
      <c r="AZ5954" s="3">
        <v>5.5E-2</v>
      </c>
      <c r="BA5954">
        <v>5.5E-2</v>
      </c>
      <c r="BB5954">
        <v>2016</v>
      </c>
    </row>
    <row r="5955" spans="1:54" hidden="1" x14ac:dyDescent="0.2">
      <c r="A5955">
        <v>288</v>
      </c>
      <c r="B5955" t="s">
        <v>423</v>
      </c>
      <c r="C5955" t="s">
        <v>314</v>
      </c>
      <c r="D5955" t="s">
        <v>189</v>
      </c>
      <c r="E5955" t="s">
        <v>313</v>
      </c>
      <c r="F5955" t="s">
        <v>312</v>
      </c>
      <c r="G5955" t="s">
        <v>311</v>
      </c>
      <c r="I5955" t="s">
        <v>310</v>
      </c>
      <c r="J5955" s="3">
        <v>64.069000000000003</v>
      </c>
      <c r="K5955" s="3">
        <v>68.418000000000006</v>
      </c>
      <c r="L5955" s="3">
        <v>68.465000000000003</v>
      </c>
      <c r="M5955" s="3">
        <v>75.373000000000005</v>
      </c>
      <c r="N5955" s="3">
        <v>91.768000000000001</v>
      </c>
      <c r="O5955" s="3">
        <v>111.626</v>
      </c>
      <c r="P5955" s="3">
        <v>144.125</v>
      </c>
      <c r="Q5955" s="3">
        <v>183.464</v>
      </c>
      <c r="R5955" s="3">
        <v>221.726</v>
      </c>
      <c r="S5955" s="3">
        <v>280.63799999999998</v>
      </c>
      <c r="T5955" s="3">
        <v>366.84100000000001</v>
      </c>
      <c r="U5955" s="3">
        <v>526.46199999999999</v>
      </c>
      <c r="V5955" s="3">
        <v>587.21600000000001</v>
      </c>
      <c r="W5955" s="3">
        <v>643.66200000000003</v>
      </c>
      <c r="X5955" s="3">
        <v>709.49099999999999</v>
      </c>
      <c r="Y5955" s="3">
        <v>771.97799999999995</v>
      </c>
      <c r="Z5955" s="3">
        <v>844.73199999999997</v>
      </c>
      <c r="AA5955" s="3">
        <v>858.84100000000001</v>
      </c>
      <c r="AB5955" s="3">
        <v>962.59400000000005</v>
      </c>
      <c r="AC5955" s="3">
        <v>1022.609</v>
      </c>
      <c r="AD5955" s="3">
        <v>1117.277</v>
      </c>
      <c r="AE5955" s="3">
        <v>1212.904</v>
      </c>
      <c r="AF5955" s="3">
        <v>1373.088</v>
      </c>
      <c r="AG5955" s="3">
        <v>1510.634</v>
      </c>
      <c r="AH5955" s="3">
        <v>1602.316</v>
      </c>
      <c r="AI5955" s="3">
        <v>1708.778</v>
      </c>
      <c r="AJ5955" s="3">
        <v>1758.6790000000001</v>
      </c>
      <c r="AK5955" s="3">
        <v>1880.396</v>
      </c>
      <c r="AL5955" s="3">
        <v>2016.39</v>
      </c>
      <c r="AM5955" s="3">
        <v>2042.08</v>
      </c>
      <c r="AN5955" s="3">
        <v>2140.5</v>
      </c>
      <c r="AO5955" s="3">
        <v>2227.34</v>
      </c>
      <c r="AP5955" s="3">
        <v>2290.8789999999999</v>
      </c>
      <c r="AQ5955" s="3">
        <v>2273.4360000000001</v>
      </c>
      <c r="AR5955" s="3">
        <v>2348.125</v>
      </c>
      <c r="AS5955" s="3">
        <v>2324.9639999999999</v>
      </c>
      <c r="AT5955" s="3">
        <v>2416.8679999999999</v>
      </c>
      <c r="AU5955" s="3">
        <v>2435.8330000000001</v>
      </c>
      <c r="AV5955" s="3">
        <v>2486.1080000000002</v>
      </c>
      <c r="AW5955" s="3">
        <v>2527.9870000000001</v>
      </c>
      <c r="AX5955" s="3">
        <v>2574.848</v>
      </c>
      <c r="AY5955" s="3">
        <v>2626.9290000000001</v>
      </c>
      <c r="AZ5955" s="3">
        <v>2686.3969999999999</v>
      </c>
      <c r="BA5955">
        <v>2742.1489999999999</v>
      </c>
      <c r="BB5955">
        <v>2016</v>
      </c>
    </row>
    <row r="5956" spans="1:54" hidden="1" x14ac:dyDescent="0.2">
      <c r="A5956">
        <v>288</v>
      </c>
      <c r="B5956" t="s">
        <v>423</v>
      </c>
      <c r="C5956" t="s">
        <v>309</v>
      </c>
      <c r="D5956" t="s">
        <v>189</v>
      </c>
      <c r="E5956" t="s">
        <v>308</v>
      </c>
      <c r="F5956" t="s">
        <v>307</v>
      </c>
      <c r="G5956" t="s">
        <v>217</v>
      </c>
      <c r="I5956" t="s">
        <v>1569</v>
      </c>
      <c r="J5956" s="3">
        <v>28.783000000000001</v>
      </c>
      <c r="K5956" s="3">
        <v>28.831</v>
      </c>
      <c r="L5956" s="3">
        <v>25.626999999999999</v>
      </c>
      <c r="M5956" s="3">
        <v>21.442</v>
      </c>
      <c r="N5956" s="3">
        <v>22.931999999999999</v>
      </c>
      <c r="O5956" s="3">
        <v>21.984000000000002</v>
      </c>
      <c r="P5956" s="3">
        <v>25.023</v>
      </c>
      <c r="Q5956" s="3">
        <v>25.058</v>
      </c>
      <c r="R5956" s="3">
        <v>24.366</v>
      </c>
      <c r="S5956" s="3">
        <v>23.844000000000001</v>
      </c>
      <c r="T5956" s="3">
        <v>22.864999999999998</v>
      </c>
      <c r="U5956" s="3">
        <v>19.109000000000002</v>
      </c>
      <c r="V5956" s="3">
        <v>18.492999999999999</v>
      </c>
      <c r="W5956" s="3">
        <v>19.669</v>
      </c>
      <c r="X5956" s="3">
        <v>24.414000000000001</v>
      </c>
      <c r="Y5956" s="3">
        <v>22.021000000000001</v>
      </c>
      <c r="Z5956" s="3">
        <v>22.129000000000001</v>
      </c>
      <c r="AA5956" s="3">
        <v>22.917999999999999</v>
      </c>
      <c r="AB5956" s="3">
        <v>19.324999999999999</v>
      </c>
      <c r="AC5956" s="3">
        <v>17.588000000000001</v>
      </c>
      <c r="AD5956" s="3">
        <v>15.773</v>
      </c>
      <c r="AE5956" s="3">
        <v>15.747</v>
      </c>
      <c r="AF5956" s="3">
        <v>15.055999999999999</v>
      </c>
      <c r="AG5956" s="3">
        <v>16.978000000000002</v>
      </c>
      <c r="AH5956" s="3">
        <v>16.632999999999999</v>
      </c>
      <c r="AI5956" s="3">
        <v>17.016999999999999</v>
      </c>
      <c r="AJ5956" s="3">
        <v>17.14</v>
      </c>
      <c r="AK5956" s="3">
        <v>15.773999999999999</v>
      </c>
      <c r="AL5956" s="3">
        <v>16.437000000000001</v>
      </c>
      <c r="AM5956" s="3">
        <v>13.804</v>
      </c>
      <c r="AN5956" s="3">
        <v>16.187000000000001</v>
      </c>
      <c r="AO5956" s="3">
        <v>17.055</v>
      </c>
      <c r="AP5956" s="3">
        <v>15.077</v>
      </c>
      <c r="AQ5956" s="3">
        <v>15.409000000000001</v>
      </c>
      <c r="AR5956" s="3">
        <v>16.292000000000002</v>
      </c>
      <c r="AS5956" s="3">
        <v>16.835000000000001</v>
      </c>
      <c r="AT5956" s="3">
        <v>17.978000000000002</v>
      </c>
      <c r="AU5956" s="3">
        <v>21.149000000000001</v>
      </c>
      <c r="AV5956" s="3">
        <v>22.106000000000002</v>
      </c>
      <c r="AW5956" s="3">
        <v>22.63</v>
      </c>
      <c r="AX5956" s="3">
        <v>23.047000000000001</v>
      </c>
      <c r="AY5956" s="3">
        <v>23.751999999999999</v>
      </c>
      <c r="AZ5956" s="3">
        <v>24.32</v>
      </c>
      <c r="BA5956">
        <v>24.763000000000002</v>
      </c>
      <c r="BB5956">
        <v>2016</v>
      </c>
    </row>
    <row r="5957" spans="1:54" hidden="1" x14ac:dyDescent="0.2">
      <c r="A5957">
        <v>288</v>
      </c>
      <c r="B5957" t="s">
        <v>423</v>
      </c>
      <c r="C5957" t="s">
        <v>306</v>
      </c>
      <c r="D5957" t="s">
        <v>189</v>
      </c>
      <c r="E5957" t="s">
        <v>305</v>
      </c>
      <c r="F5957" t="s">
        <v>304</v>
      </c>
      <c r="G5957" t="s">
        <v>217</v>
      </c>
      <c r="I5957" t="s">
        <v>1569</v>
      </c>
      <c r="J5957" s="3">
        <v>22.018000000000001</v>
      </c>
      <c r="K5957" s="3">
        <v>21.675999999999998</v>
      </c>
      <c r="L5957" s="3">
        <v>18.774999999999999</v>
      </c>
      <c r="M5957" s="3">
        <v>17.356999999999999</v>
      </c>
      <c r="N5957" s="3">
        <v>16.495000000000001</v>
      </c>
      <c r="O5957" s="3">
        <v>16.012</v>
      </c>
      <c r="P5957" s="3">
        <v>17.771999999999998</v>
      </c>
      <c r="Q5957" s="3">
        <v>13.441000000000001</v>
      </c>
      <c r="R5957" s="3">
        <v>20.600999999999999</v>
      </c>
      <c r="S5957" s="3">
        <v>30.535</v>
      </c>
      <c r="T5957" s="3">
        <v>30.622</v>
      </c>
      <c r="U5957" s="3">
        <v>21.542000000000002</v>
      </c>
      <c r="V5957" s="3">
        <v>18.861999999999998</v>
      </c>
      <c r="W5957" s="3">
        <v>21.829000000000001</v>
      </c>
      <c r="X5957" s="3">
        <v>22.37</v>
      </c>
      <c r="Y5957" s="3">
        <v>19.622</v>
      </c>
      <c r="Z5957" s="3">
        <v>21.422000000000001</v>
      </c>
      <c r="AA5957" s="3">
        <v>17.411999999999999</v>
      </c>
      <c r="AB5957" s="3">
        <v>20.786999999999999</v>
      </c>
      <c r="AC5957" s="3">
        <v>19.239999999999998</v>
      </c>
      <c r="AD5957" s="3">
        <v>12.757999999999999</v>
      </c>
      <c r="AE5957" s="3">
        <v>15.33</v>
      </c>
      <c r="AF5957" s="3">
        <v>24.855</v>
      </c>
      <c r="AG5957" s="3">
        <v>17.236999999999998</v>
      </c>
      <c r="AH5957" s="3">
        <v>16.510999999999999</v>
      </c>
      <c r="AI5957" s="3">
        <v>16.244</v>
      </c>
      <c r="AJ5957" s="3">
        <v>18.709</v>
      </c>
      <c r="AK5957" s="3">
        <v>21.420999999999999</v>
      </c>
      <c r="AL5957" s="3">
        <v>17.515999999999998</v>
      </c>
      <c r="AM5957" s="3">
        <v>17.593</v>
      </c>
      <c r="AN5957" s="3">
        <v>16.434000000000001</v>
      </c>
      <c r="AO5957" s="3">
        <v>17.850000000000001</v>
      </c>
      <c r="AP5957" s="3">
        <v>13.913</v>
      </c>
      <c r="AQ5957" s="3">
        <v>17.553999999999998</v>
      </c>
      <c r="AR5957" s="3">
        <v>16.128</v>
      </c>
      <c r="AS5957" s="3">
        <v>15.73</v>
      </c>
      <c r="AT5957" s="3">
        <v>19.489000000000001</v>
      </c>
      <c r="AU5957" s="3">
        <v>19.315999999999999</v>
      </c>
      <c r="AV5957" s="3">
        <v>20.137</v>
      </c>
      <c r="AW5957" s="3">
        <v>21.456</v>
      </c>
      <c r="AX5957" s="3">
        <v>22.463000000000001</v>
      </c>
      <c r="AY5957" s="3">
        <v>23.254000000000001</v>
      </c>
      <c r="AZ5957" s="3">
        <v>23.832000000000001</v>
      </c>
      <c r="BA5957">
        <v>24.283999999999999</v>
      </c>
      <c r="BB5957">
        <v>2016</v>
      </c>
    </row>
    <row r="5958" spans="1:54" hidden="1" x14ac:dyDescent="0.2">
      <c r="A5958">
        <v>288</v>
      </c>
      <c r="B5958" t="s">
        <v>423</v>
      </c>
      <c r="C5958" t="s">
        <v>303</v>
      </c>
      <c r="D5958" t="s">
        <v>189</v>
      </c>
      <c r="E5958" t="s">
        <v>300</v>
      </c>
      <c r="F5958" t="s">
        <v>302</v>
      </c>
      <c r="G5958" t="s">
        <v>295</v>
      </c>
      <c r="I5958" t="s">
        <v>1570</v>
      </c>
      <c r="J5958" s="3">
        <v>1.4019999999999999</v>
      </c>
      <c r="K5958" s="3">
        <v>1.595</v>
      </c>
      <c r="L5958" s="3">
        <v>1.681</v>
      </c>
      <c r="M5958" s="3">
        <v>1.8959999999999999</v>
      </c>
      <c r="N5958" s="3">
        <v>2.2930000000000001</v>
      </c>
      <c r="O5958" s="3">
        <v>2.863</v>
      </c>
      <c r="P5958" s="3">
        <v>3.7709999999999999</v>
      </c>
      <c r="Q5958" s="3">
        <v>4.5880000000000001</v>
      </c>
      <c r="R5958" s="3">
        <v>5.6239999999999997</v>
      </c>
      <c r="S5958" s="3">
        <v>7.0629999999999997</v>
      </c>
      <c r="T5958" s="3">
        <v>9.7590000000000003</v>
      </c>
      <c r="U5958" s="3">
        <v>12.128</v>
      </c>
      <c r="V5958" s="3">
        <v>13.96</v>
      </c>
      <c r="W5958" s="3">
        <v>16.510999999999999</v>
      </c>
      <c r="X5958" s="3">
        <v>19.911999999999999</v>
      </c>
      <c r="Y5958" s="3">
        <v>22.577000000000002</v>
      </c>
      <c r="Z5958" s="3">
        <v>24.789000000000001</v>
      </c>
      <c r="AA5958" s="3">
        <v>26.512</v>
      </c>
      <c r="AB5958" s="3">
        <v>29.574999999999999</v>
      </c>
      <c r="AC5958" s="3">
        <v>31.571999999999999</v>
      </c>
      <c r="AD5958" s="3">
        <v>34.408000000000001</v>
      </c>
      <c r="AE5958" s="3">
        <v>36.924999999999997</v>
      </c>
      <c r="AF5958" s="3">
        <v>40.792000000000002</v>
      </c>
      <c r="AG5958" s="3">
        <v>46.6</v>
      </c>
      <c r="AH5958" s="3">
        <v>48.607999999999997</v>
      </c>
      <c r="AI5958" s="3">
        <v>51.924999999999997</v>
      </c>
      <c r="AJ5958" s="3">
        <v>56.892000000000003</v>
      </c>
      <c r="AK5958" s="3">
        <v>61.524999999999999</v>
      </c>
      <c r="AL5958" s="3">
        <v>67.792000000000002</v>
      </c>
      <c r="AM5958" s="3">
        <v>69.558000000000007</v>
      </c>
      <c r="AN5958" s="3">
        <v>72.783000000000001</v>
      </c>
      <c r="AO5958" s="3">
        <v>78.783000000000001</v>
      </c>
      <c r="AP5958" s="3">
        <v>81.691999999999993</v>
      </c>
      <c r="AQ5958" s="3">
        <v>83.867000000000004</v>
      </c>
      <c r="AR5958" s="3">
        <v>88.082999999999998</v>
      </c>
      <c r="AS5958" s="3">
        <v>90.841999999999999</v>
      </c>
      <c r="AT5958" s="3">
        <v>94.55</v>
      </c>
      <c r="AU5958" s="3">
        <v>97.966999999999999</v>
      </c>
      <c r="AV5958" s="3">
        <v>102.127</v>
      </c>
      <c r="AW5958" s="3">
        <v>106.212</v>
      </c>
      <c r="AX5958" s="3">
        <v>110.46</v>
      </c>
      <c r="AY5958" s="3">
        <v>114.879</v>
      </c>
      <c r="AZ5958" s="3">
        <v>119.474</v>
      </c>
      <c r="BA5958">
        <v>124.253</v>
      </c>
      <c r="BB5958">
        <v>2017</v>
      </c>
    </row>
    <row r="5959" spans="1:54" hidden="1" x14ac:dyDescent="0.2">
      <c r="A5959">
        <v>288</v>
      </c>
      <c r="B5959" t="s">
        <v>423</v>
      </c>
      <c r="C5959" t="s">
        <v>301</v>
      </c>
      <c r="D5959" t="s">
        <v>189</v>
      </c>
      <c r="E5959" t="s">
        <v>300</v>
      </c>
      <c r="F5959" t="s">
        <v>299</v>
      </c>
      <c r="G5959" t="s">
        <v>275</v>
      </c>
      <c r="I5959" t="s">
        <v>298</v>
      </c>
      <c r="J5959" s="3">
        <v>22.535</v>
      </c>
      <c r="K5959" s="3">
        <v>13.792999999999999</v>
      </c>
      <c r="L5959" s="3">
        <v>5.3739999999999997</v>
      </c>
      <c r="M5959" s="3">
        <v>12.807</v>
      </c>
      <c r="N5959" s="3">
        <v>20.937999999999999</v>
      </c>
      <c r="O5959" s="3">
        <v>24.844999999999999</v>
      </c>
      <c r="P5959" s="3">
        <v>31.696999999999999</v>
      </c>
      <c r="Q5959" s="3">
        <v>21.658000000000001</v>
      </c>
      <c r="R5959" s="3">
        <v>22.594000000000001</v>
      </c>
      <c r="S5959" s="3">
        <v>25.591999999999999</v>
      </c>
      <c r="T5959" s="3">
        <v>38.161999999999999</v>
      </c>
      <c r="U5959" s="3">
        <v>24.274999999999999</v>
      </c>
      <c r="V5959" s="3">
        <v>15.105</v>
      </c>
      <c r="W5959" s="3">
        <v>18.277000000000001</v>
      </c>
      <c r="X5959" s="3">
        <v>20.596</v>
      </c>
      <c r="Y5959" s="3">
        <v>13.387</v>
      </c>
      <c r="Z5959" s="3">
        <v>9.798</v>
      </c>
      <c r="AA5959" s="3">
        <v>6.95</v>
      </c>
      <c r="AB5959" s="3">
        <v>11.554</v>
      </c>
      <c r="AC5959" s="3">
        <v>6.7510000000000003</v>
      </c>
      <c r="AD5959" s="3">
        <v>8.984</v>
      </c>
      <c r="AE5959" s="3">
        <v>7.3140000000000001</v>
      </c>
      <c r="AF5959" s="3">
        <v>10.472</v>
      </c>
      <c r="AG5959" s="3">
        <v>14.239000000000001</v>
      </c>
      <c r="AH5959" s="3">
        <v>4.3099999999999996</v>
      </c>
      <c r="AI5959" s="3">
        <v>6.8230000000000004</v>
      </c>
      <c r="AJ5959" s="3">
        <v>9.5649999999999995</v>
      </c>
      <c r="AK5959" s="3">
        <v>8.1440000000000001</v>
      </c>
      <c r="AL5959" s="3">
        <v>10.186</v>
      </c>
      <c r="AM5959" s="3">
        <v>2.6059999999999999</v>
      </c>
      <c r="AN5959" s="3">
        <v>4.6360000000000001</v>
      </c>
      <c r="AO5959" s="3">
        <v>8.2439999999999998</v>
      </c>
      <c r="AP5959" s="3">
        <v>3.6920000000000002</v>
      </c>
      <c r="AQ5959" s="3">
        <v>2.6619999999999999</v>
      </c>
      <c r="AR5959" s="3">
        <v>5.0279999999999996</v>
      </c>
      <c r="AS5959" s="3">
        <v>3.1320000000000001</v>
      </c>
      <c r="AT5959" s="3">
        <v>4.0819999999999999</v>
      </c>
      <c r="AU5959" s="3">
        <v>3.6139999999999999</v>
      </c>
      <c r="AV5959" s="3">
        <v>4.2469999999999999</v>
      </c>
      <c r="AW5959" s="3">
        <v>4</v>
      </c>
      <c r="AX5959" s="3">
        <v>4</v>
      </c>
      <c r="AY5959" s="3">
        <v>4</v>
      </c>
      <c r="AZ5959" s="3">
        <v>4</v>
      </c>
      <c r="BA5959">
        <v>4</v>
      </c>
      <c r="BB5959">
        <v>2017</v>
      </c>
    </row>
    <row r="5960" spans="1:54" hidden="1" x14ac:dyDescent="0.2">
      <c r="A5960">
        <v>288</v>
      </c>
      <c r="B5960" t="s">
        <v>423</v>
      </c>
      <c r="C5960" t="s">
        <v>297</v>
      </c>
      <c r="D5960" t="s">
        <v>189</v>
      </c>
      <c r="E5960" t="s">
        <v>293</v>
      </c>
      <c r="F5960" t="s">
        <v>296</v>
      </c>
      <c r="G5960" t="s">
        <v>295</v>
      </c>
      <c r="I5960" t="s">
        <v>1570</v>
      </c>
      <c r="J5960" s="3">
        <v>0.82399999999999995</v>
      </c>
      <c r="K5960" s="3">
        <v>1.0580000000000001</v>
      </c>
      <c r="L5960" s="3">
        <v>1.359</v>
      </c>
      <c r="M5960" s="3">
        <v>1.7450000000000001</v>
      </c>
      <c r="N5960" s="3">
        <v>2.242</v>
      </c>
      <c r="O5960" s="3">
        <v>2.879</v>
      </c>
      <c r="P5960" s="3">
        <v>3.698</v>
      </c>
      <c r="Q5960" s="3">
        <v>4.75</v>
      </c>
      <c r="R5960" s="3">
        <v>6.101</v>
      </c>
      <c r="S5960" s="3">
        <v>7.8360000000000003</v>
      </c>
      <c r="T5960" s="3">
        <v>11.289</v>
      </c>
      <c r="U5960" s="3">
        <v>12.625999999999999</v>
      </c>
      <c r="V5960" s="3">
        <v>14.87</v>
      </c>
      <c r="W5960" s="3">
        <v>17.899999999999999</v>
      </c>
      <c r="X5960" s="3">
        <v>21.173999999999999</v>
      </c>
      <c r="Y5960" s="3">
        <v>23.405000000000001</v>
      </c>
      <c r="Z5960" s="3">
        <v>25.318999999999999</v>
      </c>
      <c r="AA5960" s="3">
        <v>26.888000000000002</v>
      </c>
      <c r="AB5960" s="3">
        <v>30.826000000000001</v>
      </c>
      <c r="AC5960" s="3">
        <v>32.491</v>
      </c>
      <c r="AD5960" s="3">
        <v>35.299999999999997</v>
      </c>
      <c r="AE5960" s="3">
        <v>38.200000000000003</v>
      </c>
      <c r="AF5960" s="3">
        <v>43.8</v>
      </c>
      <c r="AG5960" s="3">
        <v>47.9</v>
      </c>
      <c r="AH5960" s="3">
        <v>49.2</v>
      </c>
      <c r="AI5960" s="3">
        <v>54.1</v>
      </c>
      <c r="AJ5960" s="3">
        <v>60.8</v>
      </c>
      <c r="AK5960" s="3">
        <v>64.5</v>
      </c>
      <c r="AL5960" s="3">
        <v>69.3</v>
      </c>
      <c r="AM5960" s="3">
        <v>70.599999999999994</v>
      </c>
      <c r="AN5960" s="3">
        <v>75.7</v>
      </c>
      <c r="AO5960" s="3">
        <v>79.400000000000006</v>
      </c>
      <c r="AP5960" s="3">
        <v>82.6</v>
      </c>
      <c r="AQ5960" s="3">
        <v>85.7</v>
      </c>
      <c r="AR5960" s="3">
        <v>89.3</v>
      </c>
      <c r="AS5960" s="3">
        <v>92.1</v>
      </c>
      <c r="AT5960" s="3">
        <v>95.7</v>
      </c>
      <c r="AU5960" s="3">
        <v>100</v>
      </c>
      <c r="AV5960" s="3">
        <v>104</v>
      </c>
      <c r="AW5960" s="3">
        <v>108.16</v>
      </c>
      <c r="AX5960" s="3">
        <v>112.486</v>
      </c>
      <c r="AY5960" s="3">
        <v>116.986</v>
      </c>
      <c r="AZ5960" s="3">
        <v>121.66500000000001</v>
      </c>
      <c r="BA5960">
        <v>126.532</v>
      </c>
      <c r="BB5960">
        <v>2017</v>
      </c>
    </row>
    <row r="5961" spans="1:54" hidden="1" x14ac:dyDescent="0.2">
      <c r="A5961">
        <v>288</v>
      </c>
      <c r="B5961" t="s">
        <v>423</v>
      </c>
      <c r="C5961" t="s">
        <v>294</v>
      </c>
      <c r="D5961" t="s">
        <v>189</v>
      </c>
      <c r="E5961" t="s">
        <v>293</v>
      </c>
      <c r="F5961" t="s">
        <v>292</v>
      </c>
      <c r="G5961" t="s">
        <v>275</v>
      </c>
      <c r="I5961" t="s">
        <v>291</v>
      </c>
      <c r="J5961" s="3">
        <v>28.442</v>
      </c>
      <c r="K5961" s="3">
        <v>28.442</v>
      </c>
      <c r="L5961" s="3">
        <v>28.442</v>
      </c>
      <c r="M5961" s="3">
        <v>28.442</v>
      </c>
      <c r="N5961" s="3">
        <v>28.442</v>
      </c>
      <c r="O5961" s="3">
        <v>28.442</v>
      </c>
      <c r="P5961" s="3">
        <v>28.442</v>
      </c>
      <c r="Q5961" s="3">
        <v>28.442</v>
      </c>
      <c r="R5961" s="3">
        <v>28.442</v>
      </c>
      <c r="S5961" s="3">
        <v>28.442</v>
      </c>
      <c r="T5961" s="3">
        <v>44.064</v>
      </c>
      <c r="U5961" s="3">
        <v>11.84</v>
      </c>
      <c r="V5961" s="3">
        <v>17.774999999999999</v>
      </c>
      <c r="W5961" s="3">
        <v>20.37</v>
      </c>
      <c r="X5961" s="3">
        <v>18.295999999999999</v>
      </c>
      <c r="Y5961" s="3">
        <v>10.532999999999999</v>
      </c>
      <c r="Z5961" s="3">
        <v>8.1760000000000002</v>
      </c>
      <c r="AA5961" s="3">
        <v>6.1989999999999998</v>
      </c>
      <c r="AB5961" s="3">
        <v>14.644</v>
      </c>
      <c r="AC5961" s="3">
        <v>5.4039999999999999</v>
      </c>
      <c r="AD5961" s="3">
        <v>8.6440000000000001</v>
      </c>
      <c r="AE5961" s="3">
        <v>8.2149999999999999</v>
      </c>
      <c r="AF5961" s="3">
        <v>14.66</v>
      </c>
      <c r="AG5961" s="3">
        <v>9.3610000000000007</v>
      </c>
      <c r="AH5961" s="3">
        <v>2.714</v>
      </c>
      <c r="AI5961" s="3">
        <v>9.9589999999999996</v>
      </c>
      <c r="AJ5961" s="3">
        <v>12.384</v>
      </c>
      <c r="AK5961" s="3">
        <v>6.0860000000000003</v>
      </c>
      <c r="AL5961" s="3">
        <v>7.4420000000000002</v>
      </c>
      <c r="AM5961" s="3">
        <v>1.8759999999999999</v>
      </c>
      <c r="AN5961" s="3">
        <v>7.2240000000000002</v>
      </c>
      <c r="AO5961" s="3">
        <v>4.8879999999999999</v>
      </c>
      <c r="AP5961" s="3">
        <v>4.03</v>
      </c>
      <c r="AQ5961" s="3">
        <v>3.7530000000000001</v>
      </c>
      <c r="AR5961" s="3">
        <v>4.2009999999999996</v>
      </c>
      <c r="AS5961" s="3">
        <v>3.1349999999999998</v>
      </c>
      <c r="AT5961" s="3">
        <v>3.9089999999999998</v>
      </c>
      <c r="AU5961" s="3">
        <v>4.4930000000000003</v>
      </c>
      <c r="AV5961" s="3">
        <v>4</v>
      </c>
      <c r="AW5961" s="3">
        <v>4</v>
      </c>
      <c r="AX5961" s="3">
        <v>4</v>
      </c>
      <c r="AY5961" s="3">
        <v>4</v>
      </c>
      <c r="AZ5961" s="3">
        <v>4</v>
      </c>
      <c r="BA5961">
        <v>4</v>
      </c>
      <c r="BB5961">
        <v>2017</v>
      </c>
    </row>
    <row r="5962" spans="1:54" hidden="1" x14ac:dyDescent="0.2">
      <c r="A5962">
        <v>288</v>
      </c>
      <c r="B5962" t="s">
        <v>423</v>
      </c>
      <c r="C5962" t="s">
        <v>290</v>
      </c>
      <c r="D5962" t="s">
        <v>189</v>
      </c>
      <c r="E5962" t="s">
        <v>289</v>
      </c>
      <c r="G5962" t="s">
        <v>288</v>
      </c>
    </row>
    <row r="5963" spans="1:54" hidden="1" x14ac:dyDescent="0.2">
      <c r="A5963">
        <v>288</v>
      </c>
      <c r="B5963" t="s">
        <v>423</v>
      </c>
      <c r="C5963" t="s">
        <v>287</v>
      </c>
      <c r="D5963" t="s">
        <v>189</v>
      </c>
      <c r="E5963" t="s">
        <v>286</v>
      </c>
      <c r="F5963" t="s">
        <v>285</v>
      </c>
      <c r="G5963" t="s">
        <v>275</v>
      </c>
      <c r="I5963" t="s">
        <v>1571</v>
      </c>
      <c r="J5963" s="3">
        <v>12.199</v>
      </c>
      <c r="K5963" s="3">
        <v>5.2</v>
      </c>
      <c r="L5963" s="3">
        <v>2.4</v>
      </c>
      <c r="M5963" s="3">
        <v>-22.6</v>
      </c>
      <c r="N5963" s="3">
        <v>16.899999999999999</v>
      </c>
      <c r="O5963" s="3">
        <v>-14.1</v>
      </c>
      <c r="P5963" s="3">
        <v>36.299999999999997</v>
      </c>
      <c r="Q5963" s="3">
        <v>15</v>
      </c>
      <c r="R5963" s="3">
        <v>11.9</v>
      </c>
      <c r="S5963" s="3">
        <v>-14.2</v>
      </c>
      <c r="T5963" s="3">
        <v>43.1</v>
      </c>
      <c r="U5963" s="3">
        <v>4.2</v>
      </c>
      <c r="V5963" s="3">
        <v>4.0709999999999997</v>
      </c>
      <c r="W5963" s="3">
        <v>31.643999999999998</v>
      </c>
      <c r="X5963" s="3">
        <v>26.7</v>
      </c>
      <c r="Y5963" s="3">
        <v>11.413</v>
      </c>
      <c r="Z5963" s="3">
        <v>-17.908000000000001</v>
      </c>
      <c r="AA5963" s="3">
        <v>-12.531000000000001</v>
      </c>
      <c r="AB5963" s="3">
        <v>8.2870000000000008</v>
      </c>
      <c r="AC5963" s="3">
        <v>-20.814</v>
      </c>
      <c r="AD5963" s="3">
        <v>-6.4630000000000001</v>
      </c>
      <c r="AE5963" s="3">
        <v>-15.628</v>
      </c>
      <c r="AF5963" s="3">
        <v>11.583</v>
      </c>
      <c r="AG5963" s="3">
        <v>9.843</v>
      </c>
      <c r="AH5963" s="3">
        <v>7.4950000000000001</v>
      </c>
      <c r="AI5963" s="3">
        <v>-4.899</v>
      </c>
      <c r="AJ5963" s="3">
        <v>-6.2210000000000001</v>
      </c>
      <c r="AK5963" s="3">
        <v>11.49</v>
      </c>
      <c r="AL5963" s="3">
        <v>11.526999999999999</v>
      </c>
      <c r="AM5963" s="3">
        <v>-16.68</v>
      </c>
      <c r="AN5963" s="3">
        <v>32.027999999999999</v>
      </c>
      <c r="AO5963" s="3">
        <v>19.821000000000002</v>
      </c>
      <c r="AP5963" s="3">
        <v>-9.49</v>
      </c>
      <c r="AQ5963" s="3">
        <v>12.101000000000001</v>
      </c>
      <c r="AR5963" s="3">
        <v>2.609</v>
      </c>
      <c r="AS5963" s="3">
        <v>-0.105</v>
      </c>
      <c r="AT5963" s="3">
        <v>-1.653</v>
      </c>
      <c r="AU5963" s="3">
        <v>15.582000000000001</v>
      </c>
      <c r="AV5963" s="3">
        <v>12.647</v>
      </c>
      <c r="AW5963" s="3">
        <v>6.9390000000000001</v>
      </c>
      <c r="AX5963" s="3">
        <v>6.8140000000000001</v>
      </c>
      <c r="AY5963" s="3">
        <v>7.0389999999999997</v>
      </c>
      <c r="AZ5963" s="3">
        <v>6.9349999999999996</v>
      </c>
      <c r="BA5963">
        <v>8.7210000000000001</v>
      </c>
      <c r="BB5963">
        <v>2017</v>
      </c>
    </row>
    <row r="5964" spans="1:54" hidden="1" x14ac:dyDescent="0.2">
      <c r="A5964">
        <v>288</v>
      </c>
      <c r="B5964" t="s">
        <v>423</v>
      </c>
      <c r="C5964" t="s">
        <v>284</v>
      </c>
      <c r="D5964" t="s">
        <v>189</v>
      </c>
      <c r="E5964" t="s">
        <v>283</v>
      </c>
      <c r="F5964" t="s">
        <v>282</v>
      </c>
      <c r="G5964" t="s">
        <v>275</v>
      </c>
      <c r="I5964" t="s">
        <v>1571</v>
      </c>
      <c r="J5964" s="3">
        <v>12.199</v>
      </c>
      <c r="K5964" s="3">
        <v>5.2</v>
      </c>
      <c r="L5964" s="3">
        <v>2.4</v>
      </c>
      <c r="M5964" s="3">
        <v>-22.6</v>
      </c>
      <c r="N5964" s="3">
        <v>16.899999999999999</v>
      </c>
      <c r="O5964" s="3">
        <v>-14.1</v>
      </c>
      <c r="P5964" s="3">
        <v>36.299999999999997</v>
      </c>
      <c r="Q5964" s="3">
        <v>15</v>
      </c>
      <c r="R5964" s="3">
        <v>11.9</v>
      </c>
      <c r="S5964" s="3">
        <v>-14.2</v>
      </c>
      <c r="T5964" s="3">
        <v>43.1</v>
      </c>
      <c r="U5964" s="3">
        <v>4.2</v>
      </c>
      <c r="V5964" s="3">
        <v>4.0709999999999997</v>
      </c>
      <c r="W5964" s="3">
        <v>31.643999999999998</v>
      </c>
      <c r="X5964" s="3">
        <v>26.7</v>
      </c>
      <c r="Y5964" s="3">
        <v>11.413</v>
      </c>
      <c r="Z5964" s="3">
        <v>-17.382999999999999</v>
      </c>
      <c r="AA5964" s="3">
        <v>-13.007999999999999</v>
      </c>
      <c r="AB5964" s="3">
        <v>9.1240000000000006</v>
      </c>
      <c r="AC5964" s="3">
        <v>-23.276</v>
      </c>
      <c r="AD5964" s="3">
        <v>-3.6619999999999999</v>
      </c>
      <c r="AE5964" s="3">
        <v>-16.542999999999999</v>
      </c>
      <c r="AF5964" s="3">
        <v>10.304</v>
      </c>
      <c r="AG5964" s="3">
        <v>13.481</v>
      </c>
      <c r="AH5964" s="3">
        <v>11.596</v>
      </c>
      <c r="AI5964" s="3">
        <v>-4.3090000000000002</v>
      </c>
      <c r="AJ5964" s="3">
        <v>-4.9809999999999999</v>
      </c>
      <c r="AK5964" s="3">
        <v>11.683</v>
      </c>
      <c r="AL5964" s="3">
        <v>12.36</v>
      </c>
      <c r="AM5964" s="3">
        <v>-17.652999999999999</v>
      </c>
      <c r="AN5964" s="3">
        <v>32.475000000000001</v>
      </c>
      <c r="AO5964" s="3">
        <v>19.957000000000001</v>
      </c>
      <c r="AP5964" s="3">
        <v>-10.074</v>
      </c>
      <c r="AQ5964" s="3">
        <v>11.502000000000001</v>
      </c>
      <c r="AR5964" s="3">
        <v>2.3460000000000001</v>
      </c>
      <c r="AS5964" s="3">
        <v>-1.4390000000000001</v>
      </c>
      <c r="AT5964" s="3">
        <v>-2.1619999999999999</v>
      </c>
      <c r="AU5964" s="3">
        <v>17.007999999999999</v>
      </c>
      <c r="AV5964" s="3">
        <v>13.252000000000001</v>
      </c>
      <c r="AW5964" s="3">
        <v>7.024</v>
      </c>
      <c r="AX5964" s="3">
        <v>6.9029999999999996</v>
      </c>
      <c r="AY5964" s="3">
        <v>7.1550000000000002</v>
      </c>
      <c r="AZ5964" s="3">
        <v>7.0389999999999997</v>
      </c>
      <c r="BA5964">
        <v>8.9730000000000008</v>
      </c>
      <c r="BB5964">
        <v>2017</v>
      </c>
    </row>
    <row r="5965" spans="1:54" hidden="1" x14ac:dyDescent="0.2">
      <c r="A5965">
        <v>288</v>
      </c>
      <c r="B5965" t="s">
        <v>423</v>
      </c>
      <c r="C5965" t="s">
        <v>281</v>
      </c>
      <c r="D5965" t="s">
        <v>189</v>
      </c>
      <c r="E5965" t="s">
        <v>280</v>
      </c>
      <c r="F5965" t="s">
        <v>279</v>
      </c>
      <c r="G5965" t="s">
        <v>275</v>
      </c>
      <c r="I5965" t="s">
        <v>1571</v>
      </c>
      <c r="J5965" s="3">
        <v>-17.030999999999999</v>
      </c>
      <c r="K5965" s="3">
        <v>-24.3</v>
      </c>
      <c r="L5965" s="3">
        <v>7.3</v>
      </c>
      <c r="M5965" s="3">
        <v>-15.4</v>
      </c>
      <c r="N5965" s="3">
        <v>25.2</v>
      </c>
      <c r="O5965" s="3">
        <v>0.3</v>
      </c>
      <c r="P5965" s="3">
        <v>34.5</v>
      </c>
      <c r="Q5965" s="3">
        <v>4.7</v>
      </c>
      <c r="R5965" s="3">
        <v>38.299999999999997</v>
      </c>
      <c r="S5965" s="3">
        <v>8</v>
      </c>
      <c r="T5965" s="3">
        <v>29.2</v>
      </c>
      <c r="U5965" s="3">
        <v>2</v>
      </c>
      <c r="V5965" s="3">
        <v>-4.0970000000000004</v>
      </c>
      <c r="W5965" s="3">
        <v>39.597999999999999</v>
      </c>
      <c r="X5965" s="3">
        <v>6.4640000000000004</v>
      </c>
      <c r="Y5965" s="3">
        <v>16.858000000000001</v>
      </c>
      <c r="Z5965" s="3">
        <v>-11.738</v>
      </c>
      <c r="AA5965" s="3">
        <v>-5.1959999999999997</v>
      </c>
      <c r="AB5965" s="3">
        <v>11.355</v>
      </c>
      <c r="AC5965" s="3">
        <v>-14.682</v>
      </c>
      <c r="AD5965" s="3">
        <v>-2.0230000000000001</v>
      </c>
      <c r="AE5965" s="3">
        <v>-8.7469999999999999</v>
      </c>
      <c r="AF5965" s="3">
        <v>-2.4590000000000001</v>
      </c>
      <c r="AG5965" s="3">
        <v>7.8650000000000002</v>
      </c>
      <c r="AH5965" s="3">
        <v>9.3650000000000002</v>
      </c>
      <c r="AI5965" s="3">
        <v>28.774000000000001</v>
      </c>
      <c r="AJ5965" s="3">
        <v>14.135999999999999</v>
      </c>
      <c r="AK5965" s="3">
        <v>2.294</v>
      </c>
      <c r="AL5965" s="3">
        <v>-6.6050000000000004</v>
      </c>
      <c r="AM5965" s="3">
        <v>-4.3479999999999999</v>
      </c>
      <c r="AN5965" s="3">
        <v>20.099</v>
      </c>
      <c r="AO5965" s="3">
        <v>-2.339</v>
      </c>
      <c r="AP5965" s="3">
        <v>-7.5460000000000003</v>
      </c>
      <c r="AQ5965" s="3">
        <v>17.818000000000001</v>
      </c>
      <c r="AR5965" s="3">
        <v>-1.61</v>
      </c>
      <c r="AS5965" s="3">
        <v>1.4990000000000001</v>
      </c>
      <c r="AT5965" s="3">
        <v>6.2510000000000003</v>
      </c>
      <c r="AU5965" s="3">
        <v>8.0289999999999999</v>
      </c>
      <c r="AV5965" s="3">
        <v>10.974</v>
      </c>
      <c r="AW5965" s="3">
        <v>7.7649999999999997</v>
      </c>
      <c r="AX5965" s="3">
        <v>7.4109999999999996</v>
      </c>
      <c r="AY5965" s="3">
        <v>6.569</v>
      </c>
      <c r="AZ5965" s="3">
        <v>6.3360000000000003</v>
      </c>
      <c r="BA5965">
        <v>8.2520000000000007</v>
      </c>
      <c r="BB5965">
        <v>2017</v>
      </c>
    </row>
    <row r="5966" spans="1:54" hidden="1" x14ac:dyDescent="0.2">
      <c r="A5966">
        <v>288</v>
      </c>
      <c r="B5966" t="s">
        <v>423</v>
      </c>
      <c r="C5966" t="s">
        <v>278</v>
      </c>
      <c r="D5966" t="s">
        <v>189</v>
      </c>
      <c r="E5966" t="s">
        <v>277</v>
      </c>
      <c r="F5966" t="s">
        <v>276</v>
      </c>
      <c r="G5966" t="s">
        <v>275</v>
      </c>
      <c r="I5966" t="s">
        <v>1571</v>
      </c>
      <c r="J5966" s="3">
        <v>-17.030999999999999</v>
      </c>
      <c r="K5966" s="3">
        <v>-24.3</v>
      </c>
      <c r="L5966" s="3">
        <v>7.3</v>
      </c>
      <c r="M5966" s="3">
        <v>-15.4</v>
      </c>
      <c r="N5966" s="3">
        <v>25.2</v>
      </c>
      <c r="O5966" s="3">
        <v>0.3</v>
      </c>
      <c r="P5966" s="3">
        <v>34.5</v>
      </c>
      <c r="Q5966" s="3">
        <v>4.7</v>
      </c>
      <c r="R5966" s="3">
        <v>38.299999999999997</v>
      </c>
      <c r="S5966" s="3">
        <v>8</v>
      </c>
      <c r="T5966" s="3">
        <v>29.2</v>
      </c>
      <c r="U5966" s="3">
        <v>2</v>
      </c>
      <c r="V5966" s="3">
        <v>-4.0970000000000004</v>
      </c>
      <c r="W5966" s="3">
        <v>39.597999999999999</v>
      </c>
      <c r="X5966" s="3">
        <v>6.4640000000000004</v>
      </c>
      <c r="Y5966" s="3">
        <v>16.858000000000001</v>
      </c>
      <c r="Z5966" s="3">
        <v>-11.97</v>
      </c>
      <c r="AA5966" s="3">
        <v>-5.6790000000000003</v>
      </c>
      <c r="AB5966" s="3">
        <v>12.022</v>
      </c>
      <c r="AC5966" s="3">
        <v>-15.151</v>
      </c>
      <c r="AD5966" s="3">
        <v>-2.0670000000000002</v>
      </c>
      <c r="AE5966" s="3">
        <v>-10.712</v>
      </c>
      <c r="AF5966" s="3">
        <v>-1.8149999999999999</v>
      </c>
      <c r="AG5966" s="3">
        <v>9.0470000000000006</v>
      </c>
      <c r="AH5966" s="3">
        <v>10.17</v>
      </c>
      <c r="AI5966" s="3">
        <v>28.347999999999999</v>
      </c>
      <c r="AJ5966" s="3">
        <v>14.462999999999999</v>
      </c>
      <c r="AK5966" s="3">
        <v>2.8719999999999999</v>
      </c>
      <c r="AL5966" s="3">
        <v>-6.0149999999999997</v>
      </c>
      <c r="AM5966" s="3">
        <v>-7.1680000000000001</v>
      </c>
      <c r="AN5966" s="3">
        <v>21.5</v>
      </c>
      <c r="AO5966" s="3">
        <v>-1.613</v>
      </c>
      <c r="AP5966" s="3">
        <v>-8.0969999999999995</v>
      </c>
      <c r="AQ5966" s="3">
        <v>17.984999999999999</v>
      </c>
      <c r="AR5966" s="3">
        <v>-2.2570000000000001</v>
      </c>
      <c r="AS5966" s="3">
        <v>0.26600000000000001</v>
      </c>
      <c r="AT5966" s="3">
        <v>6.3650000000000002</v>
      </c>
      <c r="AU5966" s="3">
        <v>7.1879999999999997</v>
      </c>
      <c r="AV5966" s="3">
        <v>11.468999999999999</v>
      </c>
      <c r="AW5966" s="3">
        <v>7.9729999999999999</v>
      </c>
      <c r="AX5966" s="3">
        <v>7.6689999999999996</v>
      </c>
      <c r="AY5966" s="3">
        <v>6.758</v>
      </c>
      <c r="AZ5966" s="3">
        <v>6.5140000000000002</v>
      </c>
      <c r="BA5966">
        <v>8.5630000000000006</v>
      </c>
      <c r="BB5966">
        <v>2017</v>
      </c>
    </row>
    <row r="5967" spans="1:54" hidden="1" x14ac:dyDescent="0.2">
      <c r="A5967">
        <v>288</v>
      </c>
      <c r="B5967" t="s">
        <v>423</v>
      </c>
      <c r="C5967" t="s">
        <v>274</v>
      </c>
      <c r="D5967" t="s">
        <v>189</v>
      </c>
      <c r="E5967" t="s">
        <v>273</v>
      </c>
      <c r="F5967" t="s">
        <v>272</v>
      </c>
      <c r="G5967" t="s">
        <v>271</v>
      </c>
      <c r="I5967" t="s">
        <v>1572</v>
      </c>
      <c r="J5967" s="3" t="s">
        <v>215</v>
      </c>
      <c r="K5967" s="3" t="s">
        <v>215</v>
      </c>
      <c r="L5967" s="3" t="s">
        <v>215</v>
      </c>
      <c r="M5967" s="3">
        <v>8.3000000000000007</v>
      </c>
      <c r="N5967" s="3">
        <v>7.3</v>
      </c>
      <c r="O5967" s="3">
        <v>5.0999999999999996</v>
      </c>
      <c r="P5967" s="3">
        <v>6.1</v>
      </c>
      <c r="Q5967" s="3">
        <v>5.5</v>
      </c>
      <c r="R5967" s="3">
        <v>4.7</v>
      </c>
      <c r="S5967" s="3">
        <v>6.1</v>
      </c>
      <c r="T5967" s="3">
        <v>6.6</v>
      </c>
      <c r="U5967" s="3">
        <v>5.0999999999999996</v>
      </c>
      <c r="V5967" s="3">
        <v>5.3</v>
      </c>
      <c r="W5967" s="3">
        <v>5.0999999999999996</v>
      </c>
      <c r="X5967" s="3">
        <v>4.4000000000000004</v>
      </c>
      <c r="Y5967" s="3">
        <v>3.3</v>
      </c>
      <c r="Z5967" s="3">
        <v>8.1999999999999993</v>
      </c>
      <c r="AA5967" s="3">
        <v>5</v>
      </c>
      <c r="AB5967" s="3">
        <v>5.8</v>
      </c>
      <c r="AC5967" s="3">
        <v>6.8</v>
      </c>
      <c r="AD5967" s="3">
        <v>7.3</v>
      </c>
      <c r="AE5967" s="3">
        <v>7.6</v>
      </c>
      <c r="AF5967" s="3">
        <v>10.8</v>
      </c>
      <c r="AG5967" s="3">
        <v>8.0589999999999993</v>
      </c>
      <c r="AH5967" s="3">
        <v>7.3070000000000004</v>
      </c>
      <c r="AI5967" s="3">
        <v>5.8310000000000004</v>
      </c>
      <c r="AJ5967" s="3">
        <v>6.6529999999999996</v>
      </c>
      <c r="AK5967" s="3">
        <v>5.601</v>
      </c>
      <c r="AL5967" s="3">
        <v>5.7279999999999998</v>
      </c>
      <c r="AM5967" s="3">
        <v>6.3979999999999997</v>
      </c>
      <c r="AN5967" s="3">
        <v>5.6740000000000004</v>
      </c>
      <c r="AO5967" s="3">
        <v>5.6210000000000004</v>
      </c>
      <c r="AP5967" s="3">
        <v>4.5730000000000004</v>
      </c>
      <c r="AQ5967" s="3">
        <v>5.0209999999999999</v>
      </c>
      <c r="AR5967" s="3">
        <v>6.0380000000000003</v>
      </c>
      <c r="AS5967" s="3">
        <v>5.351</v>
      </c>
      <c r="AT5967" s="3">
        <v>5.9980000000000002</v>
      </c>
      <c r="AU5967" s="3">
        <v>5.7</v>
      </c>
      <c r="AV5967" s="3">
        <v>5.6890000000000001</v>
      </c>
      <c r="AW5967" s="3">
        <v>5.73</v>
      </c>
      <c r="AX5967" s="3">
        <v>5.7610000000000001</v>
      </c>
      <c r="AY5967" s="3">
        <v>5.7859999999999996</v>
      </c>
      <c r="AZ5967" s="3">
        <v>5.8010000000000002</v>
      </c>
      <c r="BA5967">
        <v>5.7949999999999999</v>
      </c>
      <c r="BB5967">
        <v>2016</v>
      </c>
    </row>
    <row r="5968" spans="1:54" hidden="1" x14ac:dyDescent="0.2">
      <c r="A5968">
        <v>288</v>
      </c>
      <c r="B5968" t="s">
        <v>423</v>
      </c>
      <c r="C5968" t="s">
        <v>270</v>
      </c>
      <c r="D5968" t="s">
        <v>189</v>
      </c>
      <c r="E5968" t="s">
        <v>269</v>
      </c>
      <c r="F5968" t="s">
        <v>268</v>
      </c>
      <c r="G5968" t="s">
        <v>264</v>
      </c>
      <c r="H5968" t="s">
        <v>263</v>
      </c>
    </row>
    <row r="5969" spans="1:54" hidden="1" x14ac:dyDescent="0.2">
      <c r="A5969">
        <v>288</v>
      </c>
      <c r="B5969" t="s">
        <v>423</v>
      </c>
      <c r="C5969" t="s">
        <v>267</v>
      </c>
      <c r="D5969" t="s">
        <v>189</v>
      </c>
      <c r="E5969" t="s">
        <v>266</v>
      </c>
      <c r="F5969" t="s">
        <v>265</v>
      </c>
      <c r="G5969" t="s">
        <v>264</v>
      </c>
      <c r="H5969" t="s">
        <v>263</v>
      </c>
      <c r="I5969" t="s">
        <v>1573</v>
      </c>
      <c r="J5969" s="3">
        <v>3.1509999999999998</v>
      </c>
      <c r="K5969" s="3">
        <v>3.2450000000000001</v>
      </c>
      <c r="L5969" s="3">
        <v>3.3420000000000001</v>
      </c>
      <c r="M5969" s="3">
        <v>3.4420000000000002</v>
      </c>
      <c r="N5969" s="3">
        <v>3.5449999999999999</v>
      </c>
      <c r="O5969" s="3">
        <v>3.6520000000000001</v>
      </c>
      <c r="P5969" s="3">
        <v>3.7669999999999999</v>
      </c>
      <c r="Q5969" s="3">
        <v>3.887</v>
      </c>
      <c r="R5969" s="3">
        <v>4.01</v>
      </c>
      <c r="S5969" s="3">
        <v>4.1379999999999999</v>
      </c>
      <c r="T5969" s="3">
        <v>4.1379999999999999</v>
      </c>
      <c r="U5969" s="3">
        <v>4.4059999999999997</v>
      </c>
      <c r="V5969" s="3">
        <v>4.4960000000000004</v>
      </c>
      <c r="W5969" s="3">
        <v>4.5880000000000001</v>
      </c>
      <c r="X5969" s="3">
        <v>4.681</v>
      </c>
      <c r="Y5969" s="3">
        <v>4.7770000000000001</v>
      </c>
      <c r="Z5969" s="3">
        <v>4.8739999999999997</v>
      </c>
      <c r="AA5969" s="3">
        <v>4.9740000000000002</v>
      </c>
      <c r="AB5969" s="3">
        <v>5.0750000000000002</v>
      </c>
      <c r="AC5969" s="3">
        <v>5.1790000000000003</v>
      </c>
      <c r="AD5969" s="3">
        <v>5.2839999999999998</v>
      </c>
      <c r="AE5969" s="3">
        <v>5.3849999999999998</v>
      </c>
      <c r="AF5969" s="3">
        <v>5.4850000000000003</v>
      </c>
      <c r="AG5969" s="3">
        <v>5.5830000000000002</v>
      </c>
      <c r="AH5969" s="3">
        <v>5.6820000000000004</v>
      </c>
      <c r="AI5969" s="3">
        <v>5.78</v>
      </c>
      <c r="AJ5969" s="3">
        <v>5.8769999999999998</v>
      </c>
      <c r="AK5969" s="3">
        <v>5.9749999999999996</v>
      </c>
      <c r="AL5969" s="3">
        <v>6.0720000000000001</v>
      </c>
      <c r="AM5969" s="3">
        <v>6.1689999999999996</v>
      </c>
      <c r="AN5969" s="3">
        <v>6.266</v>
      </c>
      <c r="AO5969" s="3">
        <v>6.3630000000000004</v>
      </c>
      <c r="AP5969" s="3">
        <v>6.4610000000000003</v>
      </c>
      <c r="AQ5969" s="3">
        <v>6.5590000000000002</v>
      </c>
      <c r="AR5969" s="3">
        <v>6.657</v>
      </c>
      <c r="AS5969" s="3">
        <v>6.7560000000000002</v>
      </c>
      <c r="AT5969" s="3">
        <v>6.8550000000000004</v>
      </c>
      <c r="AU5969" s="3">
        <v>6.9539999999999997</v>
      </c>
      <c r="AV5969" s="3">
        <v>7.0529999999999999</v>
      </c>
      <c r="AW5969" s="3">
        <v>7.1529999999999996</v>
      </c>
      <c r="AX5969" s="3">
        <v>7.2530000000000001</v>
      </c>
      <c r="AY5969" s="3">
        <v>7.3529999999999998</v>
      </c>
      <c r="AZ5969" s="3">
        <v>7.4539999999999997</v>
      </c>
      <c r="BA5969">
        <v>7.5549999999999997</v>
      </c>
      <c r="BB5969">
        <v>2015</v>
      </c>
    </row>
    <row r="5970" spans="1:54" hidden="1" x14ac:dyDescent="0.2">
      <c r="A5970">
        <v>288</v>
      </c>
      <c r="B5970" t="s">
        <v>423</v>
      </c>
      <c r="C5970" t="s">
        <v>262</v>
      </c>
      <c r="D5970" t="s">
        <v>189</v>
      </c>
      <c r="E5970" t="s">
        <v>260</v>
      </c>
      <c r="F5970" t="s">
        <v>259</v>
      </c>
      <c r="G5970" t="s">
        <v>225</v>
      </c>
      <c r="H5970" t="s">
        <v>222</v>
      </c>
      <c r="I5970" t="s">
        <v>1574</v>
      </c>
      <c r="J5970" s="3">
        <v>144.374</v>
      </c>
      <c r="K5970" s="3">
        <v>164.57300000000001</v>
      </c>
      <c r="L5970" s="3">
        <v>188.357</v>
      </c>
      <c r="M5970" s="3">
        <v>189.63399999999999</v>
      </c>
      <c r="N5970" s="3">
        <v>232.37100000000001</v>
      </c>
      <c r="O5970" s="3">
        <v>294.34300000000002</v>
      </c>
      <c r="P5970" s="3">
        <v>391.95299999999997</v>
      </c>
      <c r="Q5970" s="3">
        <v>553.99400000000003</v>
      </c>
      <c r="R5970" s="3">
        <v>729.86199999999997</v>
      </c>
      <c r="S5970" s="3">
        <v>1377.78</v>
      </c>
      <c r="T5970" s="3">
        <v>2032.866</v>
      </c>
      <c r="U5970" s="3">
        <v>2352.8510000000001</v>
      </c>
      <c r="V5970" s="3">
        <v>2596.7750000000001</v>
      </c>
      <c r="W5970" s="3">
        <v>3068.0059999999999</v>
      </c>
      <c r="X5970" s="3">
        <v>3849.6860000000001</v>
      </c>
      <c r="Y5970" s="3">
        <v>4385.5129999999999</v>
      </c>
      <c r="Z5970" s="3">
        <v>5212.58</v>
      </c>
      <c r="AA5970" s="3">
        <v>6137.9030000000002</v>
      </c>
      <c r="AB5970" s="3">
        <v>7033.0559999999996</v>
      </c>
      <c r="AC5970" s="3">
        <v>6122.1419999999998</v>
      </c>
      <c r="AD5970" s="3">
        <v>5787.835</v>
      </c>
      <c r="AE5970" s="3">
        <v>6517.1760000000004</v>
      </c>
      <c r="AF5970" s="3">
        <v>6558.7250000000004</v>
      </c>
      <c r="AG5970" s="3">
        <v>7993.3190000000004</v>
      </c>
      <c r="AH5970" s="3">
        <v>9547.9269999999997</v>
      </c>
      <c r="AI5970" s="3">
        <v>10472.664000000001</v>
      </c>
      <c r="AJ5970" s="3">
        <v>12791.625</v>
      </c>
      <c r="AK5970" s="3">
        <v>14116.427</v>
      </c>
      <c r="AL5970" s="3">
        <v>16160.878000000001</v>
      </c>
      <c r="AM5970" s="3">
        <v>16450.542000000001</v>
      </c>
      <c r="AN5970" s="3">
        <v>19749.361000000001</v>
      </c>
      <c r="AO5970" s="3">
        <v>24473.138999999999</v>
      </c>
      <c r="AP5970" s="3">
        <v>25731.111000000001</v>
      </c>
      <c r="AQ5970" s="3">
        <v>27607.417000000001</v>
      </c>
      <c r="AR5970" s="3">
        <v>31371.269</v>
      </c>
      <c r="AS5970" s="3">
        <v>35136.760999999999</v>
      </c>
      <c r="AT5970" s="3">
        <v>39005.061999999998</v>
      </c>
      <c r="AU5970" s="3">
        <v>43380.362000000001</v>
      </c>
      <c r="AV5970" s="3">
        <v>48086.226000000002</v>
      </c>
      <c r="AW5970" s="3">
        <v>51617.021000000001</v>
      </c>
      <c r="AX5970" s="3">
        <v>55532.798999999999</v>
      </c>
      <c r="AY5970" s="3">
        <v>59819.955000000002</v>
      </c>
      <c r="AZ5970" s="3">
        <v>64389.940999999999</v>
      </c>
      <c r="BA5970">
        <v>69194.729000000007</v>
      </c>
      <c r="BB5970">
        <v>2016</v>
      </c>
    </row>
    <row r="5971" spans="1:54" hidden="1" x14ac:dyDescent="0.2">
      <c r="A5971">
        <v>288</v>
      </c>
      <c r="B5971" t="s">
        <v>423</v>
      </c>
      <c r="C5971" t="s">
        <v>261</v>
      </c>
      <c r="D5971" t="s">
        <v>189</v>
      </c>
      <c r="E5971" t="s">
        <v>260</v>
      </c>
      <c r="F5971" t="s">
        <v>259</v>
      </c>
      <c r="G5971" t="s">
        <v>217</v>
      </c>
      <c r="I5971" t="s">
        <v>258</v>
      </c>
      <c r="J5971" s="3">
        <v>27.981999999999999</v>
      </c>
      <c r="K5971" s="3">
        <v>25.024000000000001</v>
      </c>
      <c r="L5971" s="3">
        <v>27.331</v>
      </c>
      <c r="M5971" s="3">
        <v>24.8</v>
      </c>
      <c r="N5971" s="3">
        <v>23.443999999999999</v>
      </c>
      <c r="O5971" s="3">
        <v>22.774000000000001</v>
      </c>
      <c r="P5971" s="3">
        <v>22.963999999999999</v>
      </c>
      <c r="Q5971" s="3">
        <v>23.89</v>
      </c>
      <c r="R5971" s="3">
        <v>23.765000000000001</v>
      </c>
      <c r="S5971" s="3">
        <v>32.241999999999997</v>
      </c>
      <c r="T5971" s="3">
        <v>33.706000000000003</v>
      </c>
      <c r="U5971" s="3">
        <v>25.420999999999999</v>
      </c>
      <c r="V5971" s="3">
        <v>24.181999999999999</v>
      </c>
      <c r="W5971" s="3">
        <v>24.262</v>
      </c>
      <c r="X5971" s="3">
        <v>25.678000000000001</v>
      </c>
      <c r="Y5971" s="3">
        <v>24.652999999999999</v>
      </c>
      <c r="Z5971" s="3">
        <v>25.890999999999998</v>
      </c>
      <c r="AA5971" s="3">
        <v>28.282</v>
      </c>
      <c r="AB5971" s="3">
        <v>28.582999999999998</v>
      </c>
      <c r="AC5971" s="3">
        <v>23.388000000000002</v>
      </c>
      <c r="AD5971" s="3">
        <v>20.256</v>
      </c>
      <c r="AE5971" s="3">
        <v>20.713999999999999</v>
      </c>
      <c r="AF5971" s="3">
        <v>18.14</v>
      </c>
      <c r="AG5971" s="3">
        <v>18.885999999999999</v>
      </c>
      <c r="AH5971" s="3">
        <v>19.891999999999999</v>
      </c>
      <c r="AI5971" s="3">
        <v>19.407</v>
      </c>
      <c r="AJ5971" s="3">
        <v>21.321000000000002</v>
      </c>
      <c r="AK5971" s="3">
        <v>20.332999999999998</v>
      </c>
      <c r="AL5971" s="3">
        <v>20.016999999999999</v>
      </c>
      <c r="AM5971" s="3">
        <v>20.792999999999999</v>
      </c>
      <c r="AN5971" s="3">
        <v>20.803000000000001</v>
      </c>
      <c r="AO5971" s="3">
        <v>23.263000000000002</v>
      </c>
      <c r="AP5971" s="3">
        <v>23.643000000000001</v>
      </c>
      <c r="AQ5971" s="3">
        <v>22.059000000000001</v>
      </c>
      <c r="AR5971" s="3">
        <v>22.765999999999998</v>
      </c>
      <c r="AS5971" s="3">
        <v>24.744</v>
      </c>
      <c r="AT5971" s="3">
        <v>25.082000000000001</v>
      </c>
      <c r="AU5971" s="3">
        <v>26.065000000000001</v>
      </c>
      <c r="AV5971" s="3">
        <v>26.495999999999999</v>
      </c>
      <c r="AW5971" s="3">
        <v>26.297999999999998</v>
      </c>
      <c r="AX5971" s="3">
        <v>26.195</v>
      </c>
      <c r="AY5971" s="3">
        <v>26.117000000000001</v>
      </c>
      <c r="AZ5971" s="3">
        <v>26.015000000000001</v>
      </c>
      <c r="BA5971">
        <v>25.885999999999999</v>
      </c>
      <c r="BB5971">
        <v>2016</v>
      </c>
    </row>
    <row r="5972" spans="1:54" hidden="1" x14ac:dyDescent="0.2">
      <c r="A5972">
        <v>288</v>
      </c>
      <c r="B5972" t="s">
        <v>423</v>
      </c>
      <c r="C5972" t="s">
        <v>257</v>
      </c>
      <c r="D5972" t="s">
        <v>189</v>
      </c>
      <c r="E5972" t="s">
        <v>255</v>
      </c>
      <c r="F5972" t="s">
        <v>254</v>
      </c>
      <c r="G5972" t="s">
        <v>225</v>
      </c>
      <c r="H5972" t="s">
        <v>222</v>
      </c>
      <c r="I5972" t="s">
        <v>1574</v>
      </c>
      <c r="J5972" s="3">
        <v>112.267</v>
      </c>
      <c r="K5972" s="3">
        <v>163.61699999999999</v>
      </c>
      <c r="L5972" s="3">
        <v>169.73500000000001</v>
      </c>
      <c r="M5972" s="3">
        <v>186.803</v>
      </c>
      <c r="N5972" s="3">
        <v>241.435</v>
      </c>
      <c r="O5972" s="3">
        <v>275.37900000000002</v>
      </c>
      <c r="P5972" s="3">
        <v>295.77100000000002</v>
      </c>
      <c r="Q5972" s="3">
        <v>440.69</v>
      </c>
      <c r="R5972" s="3">
        <v>560.75800000000004</v>
      </c>
      <c r="S5972" s="3">
        <v>946.63300000000004</v>
      </c>
      <c r="T5972" s="3">
        <v>1189.9549999999999</v>
      </c>
      <c r="U5972" s="3">
        <v>1710.489</v>
      </c>
      <c r="V5972" s="3">
        <v>2300.1089999999999</v>
      </c>
      <c r="W5972" s="3">
        <v>2724.3679999999999</v>
      </c>
      <c r="X5972" s="3">
        <v>3389.6979999999999</v>
      </c>
      <c r="Y5972" s="3">
        <v>4181.4960000000001</v>
      </c>
      <c r="Z5972" s="3">
        <v>4955.8149999999996</v>
      </c>
      <c r="AA5972" s="3">
        <v>5939.2449999999999</v>
      </c>
      <c r="AB5972" s="3">
        <v>6203.39</v>
      </c>
      <c r="AC5972" s="3">
        <v>5330.6369999999997</v>
      </c>
      <c r="AD5972" s="3">
        <v>6057.8710000000001</v>
      </c>
      <c r="AE5972" s="3">
        <v>6726.9740000000002</v>
      </c>
      <c r="AF5972" s="3">
        <v>7450.2389999999996</v>
      </c>
      <c r="AG5972" s="3">
        <v>7999.8389999999999</v>
      </c>
      <c r="AH5972" s="3">
        <v>9058.2170000000006</v>
      </c>
      <c r="AI5972" s="3">
        <v>9837.3960000000006</v>
      </c>
      <c r="AJ5972" s="3">
        <v>11527.918</v>
      </c>
      <c r="AK5972" s="3">
        <v>12673.977999999999</v>
      </c>
      <c r="AL5972" s="3">
        <v>13770.732</v>
      </c>
      <c r="AM5972" s="3">
        <v>16882.751</v>
      </c>
      <c r="AN5972" s="3">
        <v>19063.669000000002</v>
      </c>
      <c r="AO5972" s="3">
        <v>22426.377</v>
      </c>
      <c r="AP5972" s="3">
        <v>27510.067999999999</v>
      </c>
      <c r="AQ5972" s="3">
        <v>29384.422999999999</v>
      </c>
      <c r="AR5972" s="3">
        <v>32364.821</v>
      </c>
      <c r="AS5972" s="3">
        <v>38555.180999999997</v>
      </c>
      <c r="AT5972" s="3">
        <v>39816.968000000001</v>
      </c>
      <c r="AU5972" s="3">
        <v>44586.748</v>
      </c>
      <c r="AV5972" s="3">
        <v>49579.642999999996</v>
      </c>
      <c r="AW5972" s="3">
        <v>52564.59</v>
      </c>
      <c r="AX5972" s="3">
        <v>56446.326000000001</v>
      </c>
      <c r="AY5972" s="3">
        <v>60727.004999999997</v>
      </c>
      <c r="AZ5972" s="3">
        <v>65255.563999999998</v>
      </c>
      <c r="BA5972">
        <v>70063.02</v>
      </c>
      <c r="BB5972">
        <v>2016</v>
      </c>
    </row>
    <row r="5973" spans="1:54" hidden="1" x14ac:dyDescent="0.2">
      <c r="A5973">
        <v>288</v>
      </c>
      <c r="B5973" t="s">
        <v>423</v>
      </c>
      <c r="C5973" t="s">
        <v>256</v>
      </c>
      <c r="D5973" t="s">
        <v>189</v>
      </c>
      <c r="E5973" t="s">
        <v>255</v>
      </c>
      <c r="F5973" t="s">
        <v>254</v>
      </c>
      <c r="G5973" t="s">
        <v>217</v>
      </c>
      <c r="I5973" t="s">
        <v>253</v>
      </c>
      <c r="J5973" s="3">
        <v>21.759</v>
      </c>
      <c r="K5973" s="3">
        <v>24.879000000000001</v>
      </c>
      <c r="L5973" s="3">
        <v>24.629000000000001</v>
      </c>
      <c r="M5973" s="3">
        <v>24.428999999999998</v>
      </c>
      <c r="N5973" s="3">
        <v>24.358000000000001</v>
      </c>
      <c r="O5973" s="3">
        <v>21.306999999999999</v>
      </c>
      <c r="P5973" s="3">
        <v>17.329000000000001</v>
      </c>
      <c r="Q5973" s="3">
        <v>19.004000000000001</v>
      </c>
      <c r="R5973" s="3">
        <v>18.259</v>
      </c>
      <c r="S5973" s="3">
        <v>22.152000000000001</v>
      </c>
      <c r="T5973" s="3">
        <v>19.73</v>
      </c>
      <c r="U5973" s="3">
        <v>18.48</v>
      </c>
      <c r="V5973" s="3">
        <v>21.42</v>
      </c>
      <c r="W5973" s="3">
        <v>21.544</v>
      </c>
      <c r="X5973" s="3">
        <v>22.61</v>
      </c>
      <c r="Y5973" s="3">
        <v>23.506</v>
      </c>
      <c r="Z5973" s="3">
        <v>24.616</v>
      </c>
      <c r="AA5973" s="3">
        <v>27.366</v>
      </c>
      <c r="AB5973" s="3">
        <v>25.212</v>
      </c>
      <c r="AC5973" s="3">
        <v>20.364000000000001</v>
      </c>
      <c r="AD5973" s="3">
        <v>21.201000000000001</v>
      </c>
      <c r="AE5973" s="3">
        <v>21.381</v>
      </c>
      <c r="AF5973" s="3">
        <v>20.606000000000002</v>
      </c>
      <c r="AG5973" s="3">
        <v>18.901</v>
      </c>
      <c r="AH5973" s="3">
        <v>18.872</v>
      </c>
      <c r="AI5973" s="3">
        <v>18.23</v>
      </c>
      <c r="AJ5973" s="3">
        <v>19.213999999999999</v>
      </c>
      <c r="AK5973" s="3">
        <v>18.254999999999999</v>
      </c>
      <c r="AL5973" s="3">
        <v>17.056999999999999</v>
      </c>
      <c r="AM5973" s="3">
        <v>21.338999999999999</v>
      </c>
      <c r="AN5973" s="3">
        <v>20.081</v>
      </c>
      <c r="AO5973" s="3">
        <v>21.317</v>
      </c>
      <c r="AP5973" s="3">
        <v>25.277000000000001</v>
      </c>
      <c r="AQ5973" s="3">
        <v>23.478999999999999</v>
      </c>
      <c r="AR5973" s="3">
        <v>23.486999999999998</v>
      </c>
      <c r="AS5973" s="3">
        <v>27.151</v>
      </c>
      <c r="AT5973" s="3">
        <v>25.603999999999999</v>
      </c>
      <c r="AU5973" s="3">
        <v>26.79</v>
      </c>
      <c r="AV5973" s="3">
        <v>27.318999999999999</v>
      </c>
      <c r="AW5973" s="3">
        <v>26.780999999999999</v>
      </c>
      <c r="AX5973" s="3">
        <v>26.626000000000001</v>
      </c>
      <c r="AY5973" s="3">
        <v>26.513000000000002</v>
      </c>
      <c r="AZ5973" s="3">
        <v>26.364000000000001</v>
      </c>
      <c r="BA5973">
        <v>26.210999999999999</v>
      </c>
      <c r="BB5973">
        <v>2016</v>
      </c>
    </row>
    <row r="5974" spans="1:54" hidden="1" x14ac:dyDescent="0.2">
      <c r="A5974">
        <v>288</v>
      </c>
      <c r="B5974" t="s">
        <v>423</v>
      </c>
      <c r="C5974" t="s">
        <v>252</v>
      </c>
      <c r="D5974" t="s">
        <v>189</v>
      </c>
      <c r="E5974" t="s">
        <v>250</v>
      </c>
      <c r="F5974" t="s">
        <v>249</v>
      </c>
      <c r="G5974" t="s">
        <v>225</v>
      </c>
      <c r="H5974" t="s">
        <v>222</v>
      </c>
      <c r="I5974" t="s">
        <v>1574</v>
      </c>
      <c r="J5974" s="3">
        <v>32.106999999999999</v>
      </c>
      <c r="K5974" s="3">
        <v>0.95699999999999996</v>
      </c>
      <c r="L5974" s="3">
        <v>18.622</v>
      </c>
      <c r="M5974" s="3">
        <v>2.831</v>
      </c>
      <c r="N5974" s="3">
        <v>-9.0649999999999995</v>
      </c>
      <c r="O5974" s="3">
        <v>18.965</v>
      </c>
      <c r="P5974" s="3">
        <v>96.182000000000002</v>
      </c>
      <c r="Q5974" s="3">
        <v>113.304</v>
      </c>
      <c r="R5974" s="3">
        <v>169.10400000000001</v>
      </c>
      <c r="S5974" s="3">
        <v>431.14699999999999</v>
      </c>
      <c r="T5974" s="3">
        <v>842.91099999999994</v>
      </c>
      <c r="U5974" s="3">
        <v>642.36199999999997</v>
      </c>
      <c r="V5974" s="3">
        <v>296.666</v>
      </c>
      <c r="W5974" s="3">
        <v>343.637</v>
      </c>
      <c r="X5974" s="3">
        <v>459.988</v>
      </c>
      <c r="Y5974" s="3">
        <v>204.017</v>
      </c>
      <c r="Z5974" s="3">
        <v>256.76499999999999</v>
      </c>
      <c r="AA5974" s="3">
        <v>198.65799999999999</v>
      </c>
      <c r="AB5974" s="3">
        <v>829.66600000000005</v>
      </c>
      <c r="AC5974" s="3">
        <v>791.505</v>
      </c>
      <c r="AD5974" s="3">
        <v>-270.036</v>
      </c>
      <c r="AE5974" s="3">
        <v>-209.798</v>
      </c>
      <c r="AF5974" s="3">
        <v>-891.51400000000001</v>
      </c>
      <c r="AG5974" s="3">
        <v>-6.5209999999999999</v>
      </c>
      <c r="AH5974" s="3">
        <v>489.709</v>
      </c>
      <c r="AI5974" s="3">
        <v>635.26800000000003</v>
      </c>
      <c r="AJ5974" s="3">
        <v>1263.7059999999999</v>
      </c>
      <c r="AK5974" s="3">
        <v>1442.4490000000001</v>
      </c>
      <c r="AL5974" s="3">
        <v>2390.1460000000002</v>
      </c>
      <c r="AM5974" s="3">
        <v>-432.209</v>
      </c>
      <c r="AN5974" s="3">
        <v>685.69200000000001</v>
      </c>
      <c r="AO5974" s="3">
        <v>2046.7619999999999</v>
      </c>
      <c r="AP5974" s="3">
        <v>-1778.9570000000001</v>
      </c>
      <c r="AQ5974" s="3">
        <v>-1777.0060000000001</v>
      </c>
      <c r="AR5974" s="3">
        <v>-993.55100000000004</v>
      </c>
      <c r="AS5974" s="3">
        <v>-3418.4189999999999</v>
      </c>
      <c r="AT5974" s="3">
        <v>-811.90499999999997</v>
      </c>
      <c r="AU5974" s="3">
        <v>-1206.386</v>
      </c>
      <c r="AV5974" s="3">
        <v>-1493.4169999999999</v>
      </c>
      <c r="AW5974" s="3">
        <v>-947.56899999999996</v>
      </c>
      <c r="AX5974" s="3">
        <v>-913.52700000000004</v>
      </c>
      <c r="AY5974" s="3">
        <v>-907.05100000000004</v>
      </c>
      <c r="AZ5974" s="3">
        <v>-865.62300000000005</v>
      </c>
      <c r="BA5974">
        <v>-868.29200000000003</v>
      </c>
      <c r="BB5974">
        <v>2016</v>
      </c>
    </row>
    <row r="5975" spans="1:54" hidden="1" x14ac:dyDescent="0.2">
      <c r="A5975">
        <v>288</v>
      </c>
      <c r="B5975" t="s">
        <v>423</v>
      </c>
      <c r="C5975" t="s">
        <v>251</v>
      </c>
      <c r="D5975" t="s">
        <v>189</v>
      </c>
      <c r="E5975" t="s">
        <v>250</v>
      </c>
      <c r="F5975" t="s">
        <v>249</v>
      </c>
      <c r="G5975" t="s">
        <v>217</v>
      </c>
      <c r="I5975" t="s">
        <v>248</v>
      </c>
      <c r="J5975" s="3">
        <v>6.2229999999999999</v>
      </c>
      <c r="K5975" s="3">
        <v>0.14499999999999999</v>
      </c>
      <c r="L5975" s="3">
        <v>2.702</v>
      </c>
      <c r="M5975" s="3">
        <v>0.37</v>
      </c>
      <c r="N5975" s="3">
        <v>-0.91500000000000004</v>
      </c>
      <c r="O5975" s="3">
        <v>1.4670000000000001</v>
      </c>
      <c r="P5975" s="3">
        <v>5.6349999999999998</v>
      </c>
      <c r="Q5975" s="3">
        <v>4.8860000000000001</v>
      </c>
      <c r="R5975" s="3">
        <v>5.5060000000000002</v>
      </c>
      <c r="S5975" s="3">
        <v>10.089</v>
      </c>
      <c r="T5975" s="3">
        <v>13.976000000000001</v>
      </c>
      <c r="U5975" s="3">
        <v>6.94</v>
      </c>
      <c r="V5975" s="3">
        <v>2.7629999999999999</v>
      </c>
      <c r="W5975" s="3">
        <v>2.7170000000000001</v>
      </c>
      <c r="X5975" s="3">
        <v>3.0680000000000001</v>
      </c>
      <c r="Y5975" s="3">
        <v>1.147</v>
      </c>
      <c r="Z5975" s="3">
        <v>1.2749999999999999</v>
      </c>
      <c r="AA5975" s="3">
        <v>0.91500000000000004</v>
      </c>
      <c r="AB5975" s="3">
        <v>3.3719999999999999</v>
      </c>
      <c r="AC5975" s="3">
        <v>3.024</v>
      </c>
      <c r="AD5975" s="3">
        <v>-0.94499999999999995</v>
      </c>
      <c r="AE5975" s="3">
        <v>-0.66700000000000004</v>
      </c>
      <c r="AF5975" s="3">
        <v>-2.4660000000000002</v>
      </c>
      <c r="AG5975" s="3">
        <v>-1.4999999999999999E-2</v>
      </c>
      <c r="AH5975" s="3">
        <v>1.02</v>
      </c>
      <c r="AI5975" s="3">
        <v>1.177</v>
      </c>
      <c r="AJ5975" s="3">
        <v>2.1059999999999999</v>
      </c>
      <c r="AK5975" s="3">
        <v>2.0779999999999998</v>
      </c>
      <c r="AL5975" s="3">
        <v>2.96</v>
      </c>
      <c r="AM5975" s="3">
        <v>-0.54600000000000004</v>
      </c>
      <c r="AN5975" s="3">
        <v>0.72199999999999998</v>
      </c>
      <c r="AO5975" s="3">
        <v>1.946</v>
      </c>
      <c r="AP5975" s="3">
        <v>-1.635</v>
      </c>
      <c r="AQ5975" s="3">
        <v>-1.42</v>
      </c>
      <c r="AR5975" s="3">
        <v>-0.72099999999999997</v>
      </c>
      <c r="AS5975" s="3">
        <v>-2.407</v>
      </c>
      <c r="AT5975" s="3">
        <v>-0.52200000000000002</v>
      </c>
      <c r="AU5975" s="3">
        <v>-0.72499999999999998</v>
      </c>
      <c r="AV5975" s="3">
        <v>-0.82299999999999995</v>
      </c>
      <c r="AW5975" s="3">
        <v>-0.48299999999999998</v>
      </c>
      <c r="AX5975" s="3">
        <v>-0.43099999999999999</v>
      </c>
      <c r="AY5975" s="3">
        <v>-0.39600000000000002</v>
      </c>
      <c r="AZ5975" s="3">
        <v>-0.35</v>
      </c>
      <c r="BA5975">
        <v>-0.32500000000000001</v>
      </c>
      <c r="BB5975">
        <v>2016</v>
      </c>
    </row>
    <row r="5976" spans="1:54" hidden="1" x14ac:dyDescent="0.2">
      <c r="A5976">
        <v>288</v>
      </c>
      <c r="B5976" t="s">
        <v>423</v>
      </c>
      <c r="C5976" t="s">
        <v>247</v>
      </c>
      <c r="D5976" t="s">
        <v>189</v>
      </c>
      <c r="E5976" t="s">
        <v>245</v>
      </c>
      <c r="F5976" t="s">
        <v>244</v>
      </c>
      <c r="G5976" t="s">
        <v>225</v>
      </c>
      <c r="H5976" t="s">
        <v>222</v>
      </c>
      <c r="I5976" t="s">
        <v>1574</v>
      </c>
      <c r="J5976" s="3" t="s">
        <v>215</v>
      </c>
      <c r="K5976" s="3" t="s">
        <v>215</v>
      </c>
      <c r="L5976" s="3" t="s">
        <v>215</v>
      </c>
      <c r="M5976" s="3" t="s">
        <v>215</v>
      </c>
      <c r="N5976" s="3" t="s">
        <v>215</v>
      </c>
      <c r="O5976" s="3" t="s">
        <v>215</v>
      </c>
      <c r="P5976" s="3" t="s">
        <v>215</v>
      </c>
      <c r="Q5976" s="3" t="s">
        <v>215</v>
      </c>
      <c r="R5976" s="3" t="s">
        <v>215</v>
      </c>
      <c r="S5976" s="3" t="s">
        <v>215</v>
      </c>
      <c r="T5976" s="3" t="s">
        <v>215</v>
      </c>
      <c r="U5976" s="3" t="s">
        <v>215</v>
      </c>
      <c r="V5976" s="3" t="s">
        <v>215</v>
      </c>
      <c r="W5976" s="3" t="s">
        <v>215</v>
      </c>
      <c r="X5976" s="3" t="s">
        <v>215</v>
      </c>
      <c r="Y5976" s="3" t="s">
        <v>215</v>
      </c>
      <c r="Z5976" s="3" t="s">
        <v>215</v>
      </c>
      <c r="AA5976" s="3" t="s">
        <v>215</v>
      </c>
      <c r="AB5976" s="3" t="s">
        <v>215</v>
      </c>
      <c r="AC5976" s="3" t="s">
        <v>215</v>
      </c>
      <c r="AD5976" s="3" t="s">
        <v>215</v>
      </c>
      <c r="AE5976" s="3" t="s">
        <v>215</v>
      </c>
      <c r="AF5976" s="3">
        <v>-545.54999999999995</v>
      </c>
      <c r="AG5976" s="3">
        <v>340.608</v>
      </c>
      <c r="AH5976" s="3">
        <v>741.89</v>
      </c>
      <c r="AI5976" s="3">
        <v>831.07299999999998</v>
      </c>
      <c r="AJ5976" s="3">
        <v>1372.3879999999999</v>
      </c>
      <c r="AK5976" s="3">
        <v>1430.8309999999999</v>
      </c>
      <c r="AL5976" s="3">
        <v>2326.1759999999999</v>
      </c>
      <c r="AM5976" s="3">
        <v>60.738999999999997</v>
      </c>
      <c r="AN5976" s="3">
        <v>584.66499999999996</v>
      </c>
      <c r="AO5976" s="3">
        <v>1949.9390000000001</v>
      </c>
      <c r="AP5976" s="3">
        <v>-1797.1949999999999</v>
      </c>
      <c r="AQ5976" s="3">
        <v>-2516.1089999999999</v>
      </c>
      <c r="AR5976" s="3">
        <v>-2218.2399999999998</v>
      </c>
      <c r="AS5976" s="3">
        <v>-4075.665</v>
      </c>
      <c r="AT5976" s="3">
        <v>-845.26499999999999</v>
      </c>
      <c r="AU5976" s="3">
        <v>-1434.4010000000001</v>
      </c>
      <c r="AV5976" s="3">
        <v>-1923.8630000000001</v>
      </c>
      <c r="AW5976" s="3">
        <v>-1344.12</v>
      </c>
      <c r="AX5976" s="3">
        <v>-1198.68</v>
      </c>
      <c r="AY5976" s="3">
        <v>-1024.7760000000001</v>
      </c>
      <c r="AZ5976" s="3">
        <v>-914.18700000000001</v>
      </c>
      <c r="BA5976">
        <v>-888.27700000000004</v>
      </c>
      <c r="BB5976">
        <v>2016</v>
      </c>
    </row>
    <row r="5977" spans="1:54" hidden="1" x14ac:dyDescent="0.2">
      <c r="A5977">
        <v>288</v>
      </c>
      <c r="B5977" t="s">
        <v>423</v>
      </c>
      <c r="C5977" t="s">
        <v>246</v>
      </c>
      <c r="D5977" t="s">
        <v>189</v>
      </c>
      <c r="E5977" t="s">
        <v>245</v>
      </c>
      <c r="F5977" t="s">
        <v>244</v>
      </c>
      <c r="G5977" t="s">
        <v>243</v>
      </c>
      <c r="I5977" t="s">
        <v>362</v>
      </c>
      <c r="J5977" s="3" t="s">
        <v>215</v>
      </c>
      <c r="K5977" s="3" t="s">
        <v>215</v>
      </c>
      <c r="L5977" s="3" t="s">
        <v>215</v>
      </c>
      <c r="M5977" s="3" t="s">
        <v>215</v>
      </c>
      <c r="N5977" s="3" t="s">
        <v>215</v>
      </c>
      <c r="O5977" s="3" t="s">
        <v>215</v>
      </c>
      <c r="P5977" s="3" t="s">
        <v>215</v>
      </c>
      <c r="Q5977" s="3" t="s">
        <v>215</v>
      </c>
      <c r="R5977" s="3" t="s">
        <v>215</v>
      </c>
      <c r="S5977" s="3" t="s">
        <v>215</v>
      </c>
      <c r="T5977" s="3" t="s">
        <v>215</v>
      </c>
      <c r="U5977" s="3" t="s">
        <v>215</v>
      </c>
      <c r="V5977" s="3" t="s">
        <v>215</v>
      </c>
      <c r="W5977" s="3" t="s">
        <v>215</v>
      </c>
      <c r="X5977" s="3" t="s">
        <v>215</v>
      </c>
      <c r="Y5977" s="3" t="s">
        <v>215</v>
      </c>
      <c r="Z5977" s="3" t="s">
        <v>215</v>
      </c>
      <c r="AA5977" s="3" t="s">
        <v>215</v>
      </c>
      <c r="AB5977" s="3" t="s">
        <v>215</v>
      </c>
      <c r="AC5977" s="3" t="s">
        <v>215</v>
      </c>
      <c r="AD5977" s="3" t="s">
        <v>215</v>
      </c>
      <c r="AE5977" s="3" t="s">
        <v>215</v>
      </c>
      <c r="AF5977" s="3">
        <v>-1.4339999999999999</v>
      </c>
      <c r="AG5977" s="3">
        <v>0.78100000000000003</v>
      </c>
      <c r="AH5977" s="3">
        <v>1.5229999999999999</v>
      </c>
      <c r="AI5977" s="3">
        <v>1.504</v>
      </c>
      <c r="AJ5977" s="3">
        <v>2.2639999999999998</v>
      </c>
      <c r="AK5977" s="3">
        <v>2.0720000000000001</v>
      </c>
      <c r="AL5977" s="3">
        <v>2.9580000000000002</v>
      </c>
      <c r="AM5977" s="3">
        <v>7.2999999999999995E-2</v>
      </c>
      <c r="AN5977" s="3">
        <v>0.629</v>
      </c>
      <c r="AO5977" s="3">
        <v>1.8839999999999999</v>
      </c>
      <c r="AP5977" s="3">
        <v>-1.581</v>
      </c>
      <c r="AQ5977" s="3">
        <v>-2.0920000000000001</v>
      </c>
      <c r="AR5977" s="3">
        <v>-1.673</v>
      </c>
      <c r="AS5977" s="3">
        <v>-2.9319999999999999</v>
      </c>
      <c r="AT5977" s="3">
        <v>-0.55200000000000005</v>
      </c>
      <c r="AU5977" s="3">
        <v>-0.872</v>
      </c>
      <c r="AV5977" s="3">
        <v>-1.071</v>
      </c>
      <c r="AW5977" s="3">
        <v>-0.69099999999999995</v>
      </c>
      <c r="AX5977" s="3">
        <v>-0.56799999999999995</v>
      </c>
      <c r="AY5977" s="3">
        <v>-0.44900000000000001</v>
      </c>
      <c r="AZ5977" s="3">
        <v>-0.37</v>
      </c>
      <c r="BA5977">
        <v>-0.33200000000000002</v>
      </c>
      <c r="BB5977">
        <v>2016</v>
      </c>
    </row>
    <row r="5978" spans="1:54" hidden="1" x14ac:dyDescent="0.2">
      <c r="A5978">
        <v>288</v>
      </c>
      <c r="B5978" t="s">
        <v>423</v>
      </c>
      <c r="C5978" t="s">
        <v>242</v>
      </c>
      <c r="D5978" t="s">
        <v>189</v>
      </c>
      <c r="E5978" t="s">
        <v>240</v>
      </c>
      <c r="F5978" t="s">
        <v>239</v>
      </c>
      <c r="G5978" t="s">
        <v>225</v>
      </c>
      <c r="H5978" t="s">
        <v>222</v>
      </c>
      <c r="I5978" t="s">
        <v>1574</v>
      </c>
      <c r="J5978" s="3">
        <v>33.999000000000002</v>
      </c>
      <c r="K5978" s="3">
        <v>3.24</v>
      </c>
      <c r="L5978" s="3">
        <v>21.294</v>
      </c>
      <c r="M5978" s="3">
        <v>5.6929999999999996</v>
      </c>
      <c r="N5978" s="3">
        <v>-4.0650000000000004</v>
      </c>
      <c r="O5978" s="3">
        <v>25.913</v>
      </c>
      <c r="P5978" s="3">
        <v>106.131</v>
      </c>
      <c r="Q5978" s="3">
        <v>133.524</v>
      </c>
      <c r="R5978" s="3">
        <v>193.19900000000001</v>
      </c>
      <c r="S5978" s="3">
        <v>511.13099999999997</v>
      </c>
      <c r="T5978" s="3">
        <v>942.72500000000002</v>
      </c>
      <c r="U5978" s="3">
        <v>722.70299999999997</v>
      </c>
      <c r="V5978" s="3">
        <v>385.89100000000002</v>
      </c>
      <c r="W5978" s="3">
        <v>437.928</v>
      </c>
      <c r="X5978" s="3">
        <v>560.17499999999995</v>
      </c>
      <c r="Y5978" s="3">
        <v>332.40600000000001</v>
      </c>
      <c r="Z5978" s="3">
        <v>367.74200000000002</v>
      </c>
      <c r="AA5978" s="3">
        <v>300.745</v>
      </c>
      <c r="AB5978" s="3">
        <v>1000.272</v>
      </c>
      <c r="AC5978" s="3">
        <v>1103.903</v>
      </c>
      <c r="AD5978" s="3">
        <v>120.747</v>
      </c>
      <c r="AE5978" s="3">
        <v>275.65100000000001</v>
      </c>
      <c r="AF5978" s="3">
        <v>-252.721</v>
      </c>
      <c r="AG5978" s="3">
        <v>711.005</v>
      </c>
      <c r="AH5978" s="3">
        <v>1159.06</v>
      </c>
      <c r="AI5978" s="3">
        <v>1365.84</v>
      </c>
      <c r="AJ5978" s="3">
        <v>2118.4769999999999</v>
      </c>
      <c r="AK5978" s="3">
        <v>2350.2179999999998</v>
      </c>
      <c r="AL5978" s="3">
        <v>3216.0520000000001</v>
      </c>
      <c r="AM5978" s="3">
        <v>144.435</v>
      </c>
      <c r="AN5978" s="3">
        <v>1441.7719999999999</v>
      </c>
      <c r="AO5978" s="3">
        <v>2766.39</v>
      </c>
      <c r="AP5978" s="3">
        <v>-1118.827</v>
      </c>
      <c r="AQ5978" s="3">
        <v>-826.48</v>
      </c>
      <c r="AR5978" s="3">
        <v>126.63800000000001</v>
      </c>
      <c r="AS5978" s="3">
        <v>-1865.25</v>
      </c>
      <c r="AT5978" s="3">
        <v>1008.127</v>
      </c>
      <c r="AU5978" s="3">
        <v>982.86</v>
      </c>
      <c r="AV5978" s="3">
        <v>1266.7090000000001</v>
      </c>
      <c r="AW5978" s="3">
        <v>2299.14</v>
      </c>
      <c r="AX5978" s="3">
        <v>2697.277</v>
      </c>
      <c r="AY5978" s="3">
        <v>3032.1309999999999</v>
      </c>
      <c r="AZ5978" s="3">
        <v>3265.7429999999999</v>
      </c>
      <c r="BA5978">
        <v>3433.777</v>
      </c>
      <c r="BB5978">
        <v>2016</v>
      </c>
    </row>
    <row r="5979" spans="1:54" hidden="1" x14ac:dyDescent="0.2">
      <c r="A5979">
        <v>288</v>
      </c>
      <c r="B5979" t="s">
        <v>423</v>
      </c>
      <c r="C5979" t="s">
        <v>241</v>
      </c>
      <c r="D5979" t="s">
        <v>189</v>
      </c>
      <c r="E5979" t="s">
        <v>240</v>
      </c>
      <c r="F5979" t="s">
        <v>239</v>
      </c>
      <c r="G5979" t="s">
        <v>217</v>
      </c>
      <c r="I5979" t="s">
        <v>238</v>
      </c>
      <c r="J5979" s="3">
        <v>6.59</v>
      </c>
      <c r="K5979" s="3">
        <v>0.49299999999999999</v>
      </c>
      <c r="L5979" s="3">
        <v>3.09</v>
      </c>
      <c r="M5979" s="3">
        <v>0.745</v>
      </c>
      <c r="N5979" s="3">
        <v>-0.41</v>
      </c>
      <c r="O5979" s="3">
        <v>2.0049999999999999</v>
      </c>
      <c r="P5979" s="3">
        <v>6.218</v>
      </c>
      <c r="Q5979" s="3">
        <v>5.758</v>
      </c>
      <c r="R5979" s="3">
        <v>6.2910000000000004</v>
      </c>
      <c r="S5979" s="3">
        <v>11.961</v>
      </c>
      <c r="T5979" s="3">
        <v>15.631</v>
      </c>
      <c r="U5979" s="3">
        <v>7.8079999999999998</v>
      </c>
      <c r="V5979" s="3">
        <v>3.5939999999999999</v>
      </c>
      <c r="W5979" s="3">
        <v>3.4630000000000001</v>
      </c>
      <c r="X5979" s="3">
        <v>3.7360000000000002</v>
      </c>
      <c r="Y5979" s="3">
        <v>1.869</v>
      </c>
      <c r="Z5979" s="3">
        <v>1.827</v>
      </c>
      <c r="AA5979" s="3">
        <v>1.3859999999999999</v>
      </c>
      <c r="AB5979" s="3">
        <v>4.0650000000000004</v>
      </c>
      <c r="AC5979" s="3">
        <v>4.2169999999999996</v>
      </c>
      <c r="AD5979" s="3">
        <v>0.42299999999999999</v>
      </c>
      <c r="AE5979" s="3">
        <v>0.876</v>
      </c>
      <c r="AF5979" s="3">
        <v>-0.69899999999999995</v>
      </c>
      <c r="AG5979" s="3">
        <v>1.68</v>
      </c>
      <c r="AH5979" s="3">
        <v>2.415</v>
      </c>
      <c r="AI5979" s="3">
        <v>2.5310000000000001</v>
      </c>
      <c r="AJ5979" s="3">
        <v>3.5310000000000001</v>
      </c>
      <c r="AK5979" s="3">
        <v>3.3849999999999998</v>
      </c>
      <c r="AL5979" s="3">
        <v>3.9830000000000001</v>
      </c>
      <c r="AM5979" s="3">
        <v>0.183</v>
      </c>
      <c r="AN5979" s="3">
        <v>1.5189999999999999</v>
      </c>
      <c r="AO5979" s="3">
        <v>2.63</v>
      </c>
      <c r="AP5979" s="3">
        <v>-1.028</v>
      </c>
      <c r="AQ5979" s="3">
        <v>-0.66</v>
      </c>
      <c r="AR5979" s="3">
        <v>9.1999999999999998E-2</v>
      </c>
      <c r="AS5979" s="3">
        <v>-1.3140000000000001</v>
      </c>
      <c r="AT5979" s="3">
        <v>0.64800000000000002</v>
      </c>
      <c r="AU5979" s="3">
        <v>0.59099999999999997</v>
      </c>
      <c r="AV5979" s="3">
        <v>0.69799999999999995</v>
      </c>
      <c r="AW5979" s="3">
        <v>1.171</v>
      </c>
      <c r="AX5979" s="3">
        <v>1.272</v>
      </c>
      <c r="AY5979" s="3">
        <v>1.3240000000000001</v>
      </c>
      <c r="AZ5979" s="3">
        <v>1.319</v>
      </c>
      <c r="BA5979">
        <v>1.2849999999999999</v>
      </c>
      <c r="BB5979">
        <v>2016</v>
      </c>
    </row>
    <row r="5980" spans="1:54" hidden="1" x14ac:dyDescent="0.2">
      <c r="A5980">
        <v>288</v>
      </c>
      <c r="B5980" t="s">
        <v>423</v>
      </c>
      <c r="C5980" t="s">
        <v>237</v>
      </c>
      <c r="D5980" t="s">
        <v>189</v>
      </c>
      <c r="E5980" t="s">
        <v>235</v>
      </c>
      <c r="F5980" t="s">
        <v>234</v>
      </c>
      <c r="G5980" t="s">
        <v>225</v>
      </c>
      <c r="H5980" t="s">
        <v>222</v>
      </c>
      <c r="I5980" t="s">
        <v>1574</v>
      </c>
      <c r="J5980" s="3" t="s">
        <v>215</v>
      </c>
      <c r="K5980" s="3" t="s">
        <v>215</v>
      </c>
      <c r="L5980" s="3" t="s">
        <v>215</v>
      </c>
      <c r="M5980" s="3" t="s">
        <v>215</v>
      </c>
      <c r="N5980" s="3" t="s">
        <v>215</v>
      </c>
      <c r="O5980" s="3" t="s">
        <v>215</v>
      </c>
      <c r="P5980" s="3" t="s">
        <v>215</v>
      </c>
      <c r="Q5980" s="3" t="s">
        <v>215</v>
      </c>
      <c r="R5980" s="3" t="s">
        <v>215</v>
      </c>
      <c r="S5980" s="3" t="s">
        <v>215</v>
      </c>
      <c r="T5980" s="3" t="s">
        <v>215</v>
      </c>
      <c r="U5980" s="3" t="s">
        <v>215</v>
      </c>
      <c r="V5980" s="3" t="s">
        <v>215</v>
      </c>
      <c r="W5980" s="3" t="s">
        <v>215</v>
      </c>
      <c r="X5980" s="3" t="s">
        <v>215</v>
      </c>
      <c r="Y5980" s="3" t="s">
        <v>215</v>
      </c>
      <c r="Z5980" s="3" t="s">
        <v>215</v>
      </c>
      <c r="AA5980" s="3" t="s">
        <v>215</v>
      </c>
      <c r="AB5980" s="3" t="s">
        <v>215</v>
      </c>
      <c r="AC5980" s="3" t="s">
        <v>215</v>
      </c>
      <c r="AD5980" s="3">
        <v>8832.61</v>
      </c>
      <c r="AE5980" s="3">
        <v>12723.455</v>
      </c>
      <c r="AF5980" s="3">
        <v>20742.065999999999</v>
      </c>
      <c r="AG5980" s="3">
        <v>17967.986000000001</v>
      </c>
      <c r="AH5980" s="3">
        <v>15352.762000000001</v>
      </c>
      <c r="AI5980" s="3">
        <v>14016.128000000001</v>
      </c>
      <c r="AJ5980" s="3">
        <v>11407.397999999999</v>
      </c>
      <c r="AK5980" s="3">
        <v>10350.644</v>
      </c>
      <c r="AL5980" s="3">
        <v>11065.717000000001</v>
      </c>
      <c r="AM5980" s="3">
        <v>10167.513999999999</v>
      </c>
      <c r="AN5980" s="3">
        <v>8926.5049999999992</v>
      </c>
      <c r="AO5980" s="3">
        <v>7488.7979999999998</v>
      </c>
      <c r="AP5980" s="3">
        <v>12408.386</v>
      </c>
      <c r="AQ5980" s="3">
        <v>15323.99</v>
      </c>
      <c r="AR5980" s="3">
        <v>18821.073</v>
      </c>
      <c r="AS5980" s="3">
        <v>26795.699000000001</v>
      </c>
      <c r="AT5980" s="3">
        <v>30909.495999999999</v>
      </c>
      <c r="AU5980" s="3">
        <v>34013.752999999997</v>
      </c>
      <c r="AV5980" s="3">
        <v>39155.71</v>
      </c>
      <c r="AW5980" s="3">
        <v>43254.637999999999</v>
      </c>
      <c r="AX5980" s="3">
        <v>48071.587</v>
      </c>
      <c r="AY5980" s="3">
        <v>52891.368000000002</v>
      </c>
      <c r="AZ5980" s="3">
        <v>57980.38</v>
      </c>
      <c r="BA5980">
        <v>63533.103000000003</v>
      </c>
      <c r="BB5980">
        <v>2016</v>
      </c>
    </row>
    <row r="5981" spans="1:54" hidden="1" x14ac:dyDescent="0.2">
      <c r="A5981">
        <v>288</v>
      </c>
      <c r="B5981" t="s">
        <v>423</v>
      </c>
      <c r="C5981" t="s">
        <v>236</v>
      </c>
      <c r="D5981" t="s">
        <v>189</v>
      </c>
      <c r="E5981" t="s">
        <v>235</v>
      </c>
      <c r="F5981" t="s">
        <v>234</v>
      </c>
      <c r="G5981" t="s">
        <v>217</v>
      </c>
      <c r="I5981" t="s">
        <v>354</v>
      </c>
      <c r="J5981" s="3" t="s">
        <v>215</v>
      </c>
      <c r="K5981" s="3" t="s">
        <v>215</v>
      </c>
      <c r="L5981" s="3" t="s">
        <v>215</v>
      </c>
      <c r="M5981" s="3" t="s">
        <v>215</v>
      </c>
      <c r="N5981" s="3" t="s">
        <v>215</v>
      </c>
      <c r="O5981" s="3" t="s">
        <v>215</v>
      </c>
      <c r="P5981" s="3" t="s">
        <v>215</v>
      </c>
      <c r="Q5981" s="3" t="s">
        <v>215</v>
      </c>
      <c r="R5981" s="3" t="s">
        <v>215</v>
      </c>
      <c r="S5981" s="3" t="s">
        <v>215</v>
      </c>
      <c r="T5981" s="3" t="s">
        <v>215</v>
      </c>
      <c r="U5981" s="3" t="s">
        <v>215</v>
      </c>
      <c r="V5981" s="3" t="s">
        <v>215</v>
      </c>
      <c r="W5981" s="3" t="s">
        <v>215</v>
      </c>
      <c r="X5981" s="3" t="s">
        <v>215</v>
      </c>
      <c r="Y5981" s="3" t="s">
        <v>215</v>
      </c>
      <c r="Z5981" s="3" t="s">
        <v>215</v>
      </c>
      <c r="AA5981" s="3" t="s">
        <v>215</v>
      </c>
      <c r="AB5981" s="3" t="s">
        <v>215</v>
      </c>
      <c r="AC5981" s="3" t="s">
        <v>215</v>
      </c>
      <c r="AD5981" s="3">
        <v>30.911000000000001</v>
      </c>
      <c r="AE5981" s="3">
        <v>40.441000000000003</v>
      </c>
      <c r="AF5981" s="3">
        <v>57.368000000000002</v>
      </c>
      <c r="AG5981" s="3">
        <v>42.453000000000003</v>
      </c>
      <c r="AH5981" s="3">
        <v>31.986000000000001</v>
      </c>
      <c r="AI5981" s="3">
        <v>25.974</v>
      </c>
      <c r="AJ5981" s="3">
        <v>19.013000000000002</v>
      </c>
      <c r="AK5981" s="3">
        <v>14.909000000000001</v>
      </c>
      <c r="AL5981" s="3">
        <v>13.706</v>
      </c>
      <c r="AM5981" s="3">
        <v>12.851000000000001</v>
      </c>
      <c r="AN5981" s="3">
        <v>9.4030000000000005</v>
      </c>
      <c r="AO5981" s="3">
        <v>7.1180000000000003</v>
      </c>
      <c r="AP5981" s="3">
        <v>11.401</v>
      </c>
      <c r="AQ5981" s="3">
        <v>12.244</v>
      </c>
      <c r="AR5981" s="3">
        <v>13.657999999999999</v>
      </c>
      <c r="AS5981" s="3">
        <v>18.87</v>
      </c>
      <c r="AT5981" s="3">
        <v>19.876000000000001</v>
      </c>
      <c r="AU5981" s="3">
        <v>20.437000000000001</v>
      </c>
      <c r="AV5981" s="3">
        <v>21.574999999999999</v>
      </c>
      <c r="AW5981" s="3">
        <v>22.038</v>
      </c>
      <c r="AX5981" s="3">
        <v>22.675999999999998</v>
      </c>
      <c r="AY5981" s="3">
        <v>23.091999999999999</v>
      </c>
      <c r="AZ5981" s="3">
        <v>23.425000000000001</v>
      </c>
      <c r="BA5981">
        <v>23.768000000000001</v>
      </c>
      <c r="BB5981">
        <v>2016</v>
      </c>
    </row>
    <row r="5982" spans="1:54" hidden="1" x14ac:dyDescent="0.2">
      <c r="A5982">
        <v>288</v>
      </c>
      <c r="B5982" t="s">
        <v>423</v>
      </c>
      <c r="C5982" t="s">
        <v>233</v>
      </c>
      <c r="D5982" t="s">
        <v>189</v>
      </c>
      <c r="E5982" t="s">
        <v>231</v>
      </c>
      <c r="F5982" t="s">
        <v>230</v>
      </c>
      <c r="G5982" t="s">
        <v>225</v>
      </c>
      <c r="H5982" t="s">
        <v>222</v>
      </c>
      <c r="I5982" t="s">
        <v>1574</v>
      </c>
      <c r="J5982" s="3" t="s">
        <v>215</v>
      </c>
      <c r="K5982" s="3" t="s">
        <v>215</v>
      </c>
      <c r="L5982" s="3" t="s">
        <v>215</v>
      </c>
      <c r="M5982" s="3" t="s">
        <v>215</v>
      </c>
      <c r="N5982" s="3" t="s">
        <v>215</v>
      </c>
      <c r="O5982" s="3" t="s">
        <v>215</v>
      </c>
      <c r="P5982" s="3" t="s">
        <v>215</v>
      </c>
      <c r="Q5982" s="3" t="s">
        <v>215</v>
      </c>
      <c r="R5982" s="3" t="s">
        <v>215</v>
      </c>
      <c r="S5982" s="3" t="s">
        <v>215</v>
      </c>
      <c r="T5982" s="3">
        <v>4041.0720000000001</v>
      </c>
      <c r="U5982" s="3">
        <v>4571.5879999999997</v>
      </c>
      <c r="V5982" s="3">
        <v>3692.904</v>
      </c>
      <c r="W5982" s="3">
        <v>3361.8359999999998</v>
      </c>
      <c r="X5982" s="3">
        <v>2802.2660000000001</v>
      </c>
      <c r="Y5982" s="3">
        <v>3123.2919999999999</v>
      </c>
      <c r="Z5982" s="3">
        <v>3380.4340000000002</v>
      </c>
      <c r="AA5982" s="3">
        <v>3898.5819999999999</v>
      </c>
      <c r="AB5982" s="3">
        <v>5589.6260000000002</v>
      </c>
      <c r="AC5982" s="3">
        <v>8392.0669999999991</v>
      </c>
      <c r="AD5982" s="3">
        <v>9903.4390000000003</v>
      </c>
      <c r="AE5982" s="3">
        <v>13447.069</v>
      </c>
      <c r="AF5982" s="3">
        <v>21472.079000000002</v>
      </c>
      <c r="AG5982" s="3">
        <v>19088.47</v>
      </c>
      <c r="AH5982" s="3">
        <v>16541.625</v>
      </c>
      <c r="AI5982" s="3">
        <v>15114.931</v>
      </c>
      <c r="AJ5982" s="3">
        <v>12874.625</v>
      </c>
      <c r="AK5982" s="3">
        <v>12595.172</v>
      </c>
      <c r="AL5982" s="3">
        <v>14651.456</v>
      </c>
      <c r="AM5982" s="3">
        <v>14434.946</v>
      </c>
      <c r="AN5982" s="3">
        <v>14794.593000000001</v>
      </c>
      <c r="AO5982" s="3">
        <v>13644.602999999999</v>
      </c>
      <c r="AP5982" s="3">
        <v>17579.706999999999</v>
      </c>
      <c r="AQ5982" s="3">
        <v>21280.686000000002</v>
      </c>
      <c r="AR5982" s="3">
        <v>27210.242999999999</v>
      </c>
      <c r="AS5982" s="3">
        <v>34061.847999999998</v>
      </c>
      <c r="AT5982" s="3">
        <v>38691.216999999997</v>
      </c>
      <c r="AU5982" s="3">
        <v>42549.08</v>
      </c>
      <c r="AV5982" s="3">
        <v>48011.794000000002</v>
      </c>
      <c r="AW5982" s="3">
        <v>51142.794999999998</v>
      </c>
      <c r="AX5982" s="3">
        <v>55093.947999999997</v>
      </c>
      <c r="AY5982" s="3">
        <v>59035.572</v>
      </c>
      <c r="AZ5982" s="3">
        <v>63524.584000000003</v>
      </c>
      <c r="BA5982">
        <v>68477.305999999997</v>
      </c>
      <c r="BB5982">
        <v>2016</v>
      </c>
    </row>
    <row r="5983" spans="1:54" hidden="1" x14ac:dyDescent="0.2">
      <c r="A5983">
        <v>288</v>
      </c>
      <c r="B5983" t="s">
        <v>423</v>
      </c>
      <c r="C5983" t="s">
        <v>232</v>
      </c>
      <c r="D5983" t="s">
        <v>189</v>
      </c>
      <c r="E5983" t="s">
        <v>231</v>
      </c>
      <c r="F5983" t="s">
        <v>230</v>
      </c>
      <c r="G5983" t="s">
        <v>217</v>
      </c>
      <c r="I5983" t="s">
        <v>229</v>
      </c>
      <c r="J5983" s="3" t="s">
        <v>215</v>
      </c>
      <c r="K5983" s="3" t="s">
        <v>215</v>
      </c>
      <c r="L5983" s="3" t="s">
        <v>215</v>
      </c>
      <c r="M5983" s="3" t="s">
        <v>215</v>
      </c>
      <c r="N5983" s="3" t="s">
        <v>215</v>
      </c>
      <c r="O5983" s="3" t="s">
        <v>215</v>
      </c>
      <c r="P5983" s="3" t="s">
        <v>215</v>
      </c>
      <c r="Q5983" s="3" t="s">
        <v>215</v>
      </c>
      <c r="R5983" s="3" t="s">
        <v>215</v>
      </c>
      <c r="S5983" s="3" t="s">
        <v>215</v>
      </c>
      <c r="T5983" s="3">
        <v>67.003</v>
      </c>
      <c r="U5983" s="3">
        <v>49.392000000000003</v>
      </c>
      <c r="V5983" s="3">
        <v>34.39</v>
      </c>
      <c r="W5983" s="3">
        <v>26.585999999999999</v>
      </c>
      <c r="X5983" s="3">
        <v>18.690999999999999</v>
      </c>
      <c r="Y5983" s="3">
        <v>17.556999999999999</v>
      </c>
      <c r="Z5983" s="3">
        <v>16.791</v>
      </c>
      <c r="AA5983" s="3">
        <v>17.963000000000001</v>
      </c>
      <c r="AB5983" s="3">
        <v>22.716999999999999</v>
      </c>
      <c r="AC5983" s="3">
        <v>32.058999999999997</v>
      </c>
      <c r="AD5983" s="3">
        <v>34.658999999999999</v>
      </c>
      <c r="AE5983" s="3">
        <v>42.741</v>
      </c>
      <c r="AF5983" s="3">
        <v>59.387</v>
      </c>
      <c r="AG5983" s="3">
        <v>45.100999999999999</v>
      </c>
      <c r="AH5983" s="3">
        <v>34.462000000000003</v>
      </c>
      <c r="AI5983" s="3">
        <v>28.01</v>
      </c>
      <c r="AJ5983" s="3">
        <v>21.459</v>
      </c>
      <c r="AK5983" s="3">
        <v>18.141999999999999</v>
      </c>
      <c r="AL5983" s="3">
        <v>18.148</v>
      </c>
      <c r="AM5983" s="3">
        <v>18.245000000000001</v>
      </c>
      <c r="AN5983" s="3">
        <v>15.584</v>
      </c>
      <c r="AO5983" s="3">
        <v>12.97</v>
      </c>
      <c r="AP5983" s="3">
        <v>16.152999999999999</v>
      </c>
      <c r="AQ5983" s="3">
        <v>17.004000000000001</v>
      </c>
      <c r="AR5983" s="3">
        <v>19.747</v>
      </c>
      <c r="AS5983" s="3">
        <v>23.986999999999998</v>
      </c>
      <c r="AT5983" s="3">
        <v>24.88</v>
      </c>
      <c r="AU5983" s="3">
        <v>25.565999999999999</v>
      </c>
      <c r="AV5983" s="3">
        <v>26.454999999999998</v>
      </c>
      <c r="AW5983" s="3">
        <v>26.056000000000001</v>
      </c>
      <c r="AX5983" s="3">
        <v>25.988</v>
      </c>
      <c r="AY5983" s="3">
        <v>25.774999999999999</v>
      </c>
      <c r="AZ5983" s="3">
        <v>25.664999999999999</v>
      </c>
      <c r="BA5983">
        <v>25.617999999999999</v>
      </c>
      <c r="BB5983">
        <v>2016</v>
      </c>
    </row>
    <row r="5984" spans="1:54" hidden="1" x14ac:dyDescent="0.2">
      <c r="A5984">
        <v>288</v>
      </c>
      <c r="B5984" t="s">
        <v>423</v>
      </c>
      <c r="C5984" t="s">
        <v>228</v>
      </c>
      <c r="D5984" t="s">
        <v>189</v>
      </c>
      <c r="E5984" t="s">
        <v>227</v>
      </c>
      <c r="F5984" t="s">
        <v>226</v>
      </c>
      <c r="G5984" t="s">
        <v>225</v>
      </c>
      <c r="H5984" t="s">
        <v>222</v>
      </c>
      <c r="I5984" t="s">
        <v>1574</v>
      </c>
      <c r="J5984" s="3">
        <v>515.94600000000003</v>
      </c>
      <c r="K5984" s="3">
        <v>657.65899999999999</v>
      </c>
      <c r="L5984" s="3">
        <v>689.173</v>
      </c>
      <c r="M5984" s="3">
        <v>764.66499999999996</v>
      </c>
      <c r="N5984" s="3">
        <v>991.18200000000002</v>
      </c>
      <c r="O5984" s="3">
        <v>1292.433</v>
      </c>
      <c r="P5984" s="3">
        <v>1706.8230000000001</v>
      </c>
      <c r="Q5984" s="3">
        <v>2318.902</v>
      </c>
      <c r="R5984" s="3">
        <v>3071.2109999999998</v>
      </c>
      <c r="S5984" s="3">
        <v>4273.2849999999999</v>
      </c>
      <c r="T5984" s="3">
        <v>6031.16</v>
      </c>
      <c r="U5984" s="3">
        <v>9255.6839999999993</v>
      </c>
      <c r="V5984" s="3">
        <v>10738.282999999999</v>
      </c>
      <c r="W5984" s="3">
        <v>12645.361000000001</v>
      </c>
      <c r="X5984" s="3">
        <v>14992.332</v>
      </c>
      <c r="Y5984" s="3">
        <v>17789.145</v>
      </c>
      <c r="Z5984" s="3">
        <v>20132.862000000001</v>
      </c>
      <c r="AA5984" s="3">
        <v>21702.866000000002</v>
      </c>
      <c r="AB5984" s="3">
        <v>24605.392</v>
      </c>
      <c r="AC5984" s="3">
        <v>26176.951000000001</v>
      </c>
      <c r="AD5984" s="3">
        <v>28574.100999999999</v>
      </c>
      <c r="AE5984" s="3">
        <v>31462.078000000001</v>
      </c>
      <c r="AF5984" s="3">
        <v>36156.212</v>
      </c>
      <c r="AG5984" s="3">
        <v>42324.22</v>
      </c>
      <c r="AH5984" s="3">
        <v>47999.044000000002</v>
      </c>
      <c r="AI5984" s="3">
        <v>53962.326999999997</v>
      </c>
      <c r="AJ5984" s="3">
        <v>59996.506000000001</v>
      </c>
      <c r="AK5984" s="3">
        <v>69426.262000000002</v>
      </c>
      <c r="AL5984" s="3">
        <v>80734.752999999997</v>
      </c>
      <c r="AM5984" s="3">
        <v>79117.17</v>
      </c>
      <c r="AN5984" s="3">
        <v>94934.255000000005</v>
      </c>
      <c r="AO5984" s="3">
        <v>105203.21400000001</v>
      </c>
      <c r="AP5984" s="3">
        <v>108832.26</v>
      </c>
      <c r="AQ5984" s="3">
        <v>125152.245</v>
      </c>
      <c r="AR5984" s="3">
        <v>137797.68599999999</v>
      </c>
      <c r="AS5984" s="3">
        <v>142003.38</v>
      </c>
      <c r="AT5984" s="3">
        <v>155509.318</v>
      </c>
      <c r="AU5984" s="3">
        <v>166429.76300000001</v>
      </c>
      <c r="AV5984" s="3">
        <v>181482.913</v>
      </c>
      <c r="AW5984" s="3">
        <v>196277.389</v>
      </c>
      <c r="AX5984" s="3">
        <v>211996.36799999999</v>
      </c>
      <c r="AY5984" s="3">
        <v>229046.402</v>
      </c>
      <c r="AZ5984" s="3">
        <v>247515.00099999999</v>
      </c>
      <c r="BA5984">
        <v>267304.875</v>
      </c>
      <c r="BB5984">
        <v>2016</v>
      </c>
    </row>
    <row r="5985" spans="1:54" hidden="1" x14ac:dyDescent="0.2">
      <c r="A5985">
        <v>288</v>
      </c>
      <c r="B5985" t="s">
        <v>423</v>
      </c>
      <c r="C5985" t="s">
        <v>224</v>
      </c>
      <c r="D5985" t="s">
        <v>189</v>
      </c>
      <c r="E5985" t="s">
        <v>219</v>
      </c>
      <c r="F5985" t="s">
        <v>218</v>
      </c>
      <c r="G5985" t="s">
        <v>223</v>
      </c>
      <c r="H5985" t="s">
        <v>222</v>
      </c>
      <c r="I5985" t="s">
        <v>1575</v>
      </c>
      <c r="J5985" s="3">
        <v>-0.27700000000000002</v>
      </c>
      <c r="K5985" s="3">
        <v>-0.374</v>
      </c>
      <c r="L5985" s="3">
        <v>-0.375</v>
      </c>
      <c r="M5985" s="3">
        <v>-0.248</v>
      </c>
      <c r="N5985" s="3">
        <v>-0.317</v>
      </c>
      <c r="O5985" s="3">
        <v>-0.252</v>
      </c>
      <c r="P5985" s="3">
        <v>-0.36499999999999999</v>
      </c>
      <c r="Q5985" s="3">
        <v>-0.49</v>
      </c>
      <c r="R5985" s="3">
        <v>-0.21</v>
      </c>
      <c r="S5985" s="3">
        <v>0.25600000000000001</v>
      </c>
      <c r="T5985" s="3">
        <v>0.38500000000000001</v>
      </c>
      <c r="U5985" s="3">
        <v>0.17199999999999999</v>
      </c>
      <c r="V5985" s="3">
        <v>2.7E-2</v>
      </c>
      <c r="W5985" s="3">
        <v>0.157</v>
      </c>
      <c r="X5985" s="3">
        <v>-0.161</v>
      </c>
      <c r="Y5985" s="3">
        <v>-0.217</v>
      </c>
      <c r="Z5985" s="3">
        <v>-6.9000000000000006E-2</v>
      </c>
      <c r="AA5985" s="3">
        <v>-0.54900000000000004</v>
      </c>
      <c r="AB5985" s="3">
        <v>0.13200000000000001</v>
      </c>
      <c r="AC5985" s="3">
        <v>0.13900000000000001</v>
      </c>
      <c r="AD5985" s="3">
        <v>-0.247</v>
      </c>
      <c r="AE5985" s="3">
        <v>-3.2000000000000001E-2</v>
      </c>
      <c r="AF5985" s="3">
        <v>0.62</v>
      </c>
      <c r="AG5985" s="3">
        <v>1.7000000000000001E-2</v>
      </c>
      <c r="AH5985" s="3">
        <v>-0.01</v>
      </c>
      <c r="AI5985" s="3">
        <v>-6.8000000000000005E-2</v>
      </c>
      <c r="AJ5985" s="3">
        <v>0.16700000000000001</v>
      </c>
      <c r="AK5985" s="3">
        <v>0.77900000000000003</v>
      </c>
      <c r="AL5985" s="3">
        <v>0.2</v>
      </c>
      <c r="AM5985" s="3">
        <v>0.60399999999999998</v>
      </c>
      <c r="AN5985" s="3">
        <v>4.9000000000000002E-2</v>
      </c>
      <c r="AO5985" s="3">
        <v>0.2</v>
      </c>
      <c r="AP5985" s="3">
        <v>-0.28599999999999998</v>
      </c>
      <c r="AQ5985" s="3">
        <v>0.621</v>
      </c>
      <c r="AR5985" s="3">
        <v>-5.0999999999999997E-2</v>
      </c>
      <c r="AS5985" s="3">
        <v>-0.30099999999999999</v>
      </c>
      <c r="AT5985" s="3">
        <v>0.41399999999999998</v>
      </c>
      <c r="AU5985" s="3">
        <v>-0.54300000000000004</v>
      </c>
      <c r="AV5985" s="3">
        <v>-0.63600000000000001</v>
      </c>
      <c r="AW5985" s="3">
        <v>-0.40699999999999997</v>
      </c>
      <c r="AX5985" s="3">
        <v>-0.216</v>
      </c>
      <c r="AY5985" s="3">
        <v>-0.19600000000000001</v>
      </c>
      <c r="AZ5985" s="3">
        <v>-0.20499999999999999</v>
      </c>
      <c r="BA5985">
        <v>-0.215</v>
      </c>
      <c r="BB5985">
        <v>2016</v>
      </c>
    </row>
    <row r="5986" spans="1:54" hidden="1" x14ac:dyDescent="0.2">
      <c r="A5986">
        <v>288</v>
      </c>
      <c r="B5986" t="s">
        <v>423</v>
      </c>
      <c r="C5986" t="s">
        <v>220</v>
      </c>
      <c r="D5986" t="s">
        <v>189</v>
      </c>
      <c r="E5986" t="s">
        <v>219</v>
      </c>
      <c r="F5986" t="s">
        <v>218</v>
      </c>
      <c r="G5986" t="s">
        <v>217</v>
      </c>
      <c r="I5986" t="s">
        <v>216</v>
      </c>
      <c r="J5986" s="3">
        <v>-6.7649999999999997</v>
      </c>
      <c r="K5986" s="3">
        <v>-7.1559999999999997</v>
      </c>
      <c r="L5986" s="3">
        <v>-6.8520000000000003</v>
      </c>
      <c r="M5986" s="3">
        <v>-4.085</v>
      </c>
      <c r="N5986" s="3">
        <v>-6.4359999999999999</v>
      </c>
      <c r="O5986" s="3">
        <v>-5.9720000000000004</v>
      </c>
      <c r="P5986" s="3">
        <v>-7.2510000000000003</v>
      </c>
      <c r="Q5986" s="3">
        <v>-11.617000000000001</v>
      </c>
      <c r="R5986" s="3">
        <v>-3.7639999999999998</v>
      </c>
      <c r="S5986" s="3">
        <v>6.3179999999999996</v>
      </c>
      <c r="T5986" s="3">
        <v>7.8460000000000001</v>
      </c>
      <c r="U5986" s="3">
        <v>2.46</v>
      </c>
      <c r="V5986" s="3">
        <v>0.37</v>
      </c>
      <c r="W5986" s="3">
        <v>2.16</v>
      </c>
      <c r="X5986" s="3">
        <v>-2.04</v>
      </c>
      <c r="Y5986" s="3">
        <v>-2.399</v>
      </c>
      <c r="Z5986" s="3">
        <v>-0.70699999999999996</v>
      </c>
      <c r="AA5986" s="3">
        <v>-5.5060000000000002</v>
      </c>
      <c r="AB5986" s="3">
        <v>1.462</v>
      </c>
      <c r="AC5986" s="3">
        <v>1.6519999999999999</v>
      </c>
      <c r="AD5986" s="3">
        <v>-3.0150000000000001</v>
      </c>
      <c r="AE5986" s="3">
        <v>-0.41699999999999998</v>
      </c>
      <c r="AF5986" s="3">
        <v>9.7989999999999995</v>
      </c>
      <c r="AG5986" s="3">
        <v>0.25800000000000001</v>
      </c>
      <c r="AH5986" s="3">
        <v>-0.122</v>
      </c>
      <c r="AI5986" s="3">
        <v>-0.77300000000000002</v>
      </c>
      <c r="AJ5986" s="3">
        <v>1.57</v>
      </c>
      <c r="AK5986" s="3">
        <v>5.6470000000000002</v>
      </c>
      <c r="AL5986" s="3">
        <v>1.079</v>
      </c>
      <c r="AM5986" s="3">
        <v>3.7890000000000001</v>
      </c>
      <c r="AN5986" s="3">
        <v>0.247</v>
      </c>
      <c r="AO5986" s="3">
        <v>0.79600000000000004</v>
      </c>
      <c r="AP5986" s="3">
        <v>-1.1639999999999999</v>
      </c>
      <c r="AQ5986" s="3">
        <v>2.145</v>
      </c>
      <c r="AR5986" s="3">
        <v>-0.16400000000000001</v>
      </c>
      <c r="AS5986" s="3">
        <v>-1.105</v>
      </c>
      <c r="AT5986" s="3">
        <v>1.5109999999999999</v>
      </c>
      <c r="AU5986" s="3">
        <v>-1.833</v>
      </c>
      <c r="AV5986" s="3">
        <v>-1.9690000000000001</v>
      </c>
      <c r="AW5986" s="3">
        <v>-1.1739999999999999</v>
      </c>
      <c r="AX5986" s="3">
        <v>-0.58399999999999996</v>
      </c>
      <c r="AY5986" s="3">
        <v>-0.498</v>
      </c>
      <c r="AZ5986" s="3">
        <v>-0.48799999999999999</v>
      </c>
      <c r="BA5986">
        <v>-0.47899999999999998</v>
      </c>
      <c r="BB5986">
        <v>2016</v>
      </c>
    </row>
    <row r="5987" spans="1:54" x14ac:dyDescent="0.2">
      <c r="A5987">
        <v>293</v>
      </c>
      <c r="B5987" t="s">
        <v>422</v>
      </c>
      <c r="C5987" t="s">
        <v>352</v>
      </c>
      <c r="D5987" t="s">
        <v>6</v>
      </c>
      <c r="E5987" t="s">
        <v>349</v>
      </c>
      <c r="F5987" t="s">
        <v>351</v>
      </c>
      <c r="G5987" t="s">
        <v>225</v>
      </c>
      <c r="H5987" t="s">
        <v>222</v>
      </c>
      <c r="I5987" t="s">
        <v>1576</v>
      </c>
      <c r="J5987" s="3">
        <v>166.846</v>
      </c>
      <c r="K5987" s="3">
        <v>175.958</v>
      </c>
      <c r="L5987" s="3">
        <v>175.387</v>
      </c>
      <c r="M5987" s="3">
        <v>159.02500000000001</v>
      </c>
      <c r="N5987" s="3">
        <v>165.06899999999999</v>
      </c>
      <c r="O5987" s="3">
        <v>168.517</v>
      </c>
      <c r="P5987" s="3">
        <v>188.91800000000001</v>
      </c>
      <c r="Q5987" s="3">
        <v>203.53700000000001</v>
      </c>
      <c r="R5987" s="3">
        <v>184.36</v>
      </c>
      <c r="S5987" s="3">
        <v>159.61600000000001</v>
      </c>
      <c r="T5987" s="3">
        <v>151.49199999999999</v>
      </c>
      <c r="U5987" s="3">
        <v>154.85400000000001</v>
      </c>
      <c r="V5987" s="3">
        <v>154.01499999999999</v>
      </c>
      <c r="W5987" s="3">
        <v>162.095</v>
      </c>
      <c r="X5987" s="3">
        <v>182.04499999999999</v>
      </c>
      <c r="Y5987" s="3">
        <v>195.535</v>
      </c>
      <c r="Z5987" s="3">
        <v>201.00899999999999</v>
      </c>
      <c r="AA5987" s="3">
        <v>214.029</v>
      </c>
      <c r="AB5987" s="3">
        <v>213.18899999999999</v>
      </c>
      <c r="AC5987" s="3">
        <v>216.375</v>
      </c>
      <c r="AD5987" s="3">
        <v>222.20699999999999</v>
      </c>
      <c r="AE5987" s="3">
        <v>223.577</v>
      </c>
      <c r="AF5987" s="3">
        <v>235.774</v>
      </c>
      <c r="AG5987" s="3">
        <v>245.59399999999999</v>
      </c>
      <c r="AH5987" s="3">
        <v>257.77300000000002</v>
      </c>
      <c r="AI5987" s="3">
        <v>273.97300000000001</v>
      </c>
      <c r="AJ5987" s="3">
        <v>294.59800000000001</v>
      </c>
      <c r="AK5987" s="3">
        <v>319.69299999999998</v>
      </c>
      <c r="AL5987" s="3">
        <v>348.92399999999998</v>
      </c>
      <c r="AM5987" s="3">
        <v>352.58300000000003</v>
      </c>
      <c r="AN5987" s="3">
        <v>382.38200000000001</v>
      </c>
      <c r="AO5987" s="3">
        <v>407.04899999999998</v>
      </c>
      <c r="AP5987" s="3">
        <v>431.27100000000002</v>
      </c>
      <c r="AQ5987" s="3">
        <v>456.45</v>
      </c>
      <c r="AR5987" s="3">
        <v>467.43099999999998</v>
      </c>
      <c r="AS5987" s="3">
        <v>482.80700000000002</v>
      </c>
      <c r="AT5987" s="3">
        <v>502.38499999999999</v>
      </c>
      <c r="AU5987" s="3">
        <v>514.97900000000004</v>
      </c>
      <c r="AV5987" s="3">
        <v>534.10699999999997</v>
      </c>
      <c r="AW5987" s="3">
        <v>555.346</v>
      </c>
      <c r="AX5987" s="3">
        <v>577.19500000000005</v>
      </c>
      <c r="AY5987" s="3">
        <v>599.87800000000004</v>
      </c>
      <c r="AZ5987" s="3">
        <v>623.4</v>
      </c>
      <c r="BA5987">
        <v>647.10799999999995</v>
      </c>
      <c r="BB5987">
        <v>2017</v>
      </c>
    </row>
    <row r="5988" spans="1:54" hidden="1" x14ac:dyDescent="0.2">
      <c r="A5988">
        <v>293</v>
      </c>
      <c r="B5988" t="s">
        <v>422</v>
      </c>
      <c r="C5988" t="s">
        <v>350</v>
      </c>
      <c r="D5988" t="s">
        <v>6</v>
      </c>
      <c r="E5988" t="s">
        <v>349</v>
      </c>
      <c r="F5988" t="s">
        <v>348</v>
      </c>
      <c r="G5988" t="s">
        <v>275</v>
      </c>
      <c r="I5988" t="s">
        <v>347</v>
      </c>
      <c r="J5988" s="3">
        <v>7.6609999999999996</v>
      </c>
      <c r="K5988" s="3">
        <v>5.4610000000000003</v>
      </c>
      <c r="L5988" s="3">
        <v>-0.32400000000000001</v>
      </c>
      <c r="M5988" s="3">
        <v>-9.3290000000000006</v>
      </c>
      <c r="N5988" s="3">
        <v>3.8010000000000002</v>
      </c>
      <c r="O5988" s="3">
        <v>2.089</v>
      </c>
      <c r="P5988" s="3">
        <v>12.106</v>
      </c>
      <c r="Q5988" s="3">
        <v>7.7380000000000004</v>
      </c>
      <c r="R5988" s="3">
        <v>-9.4220000000000006</v>
      </c>
      <c r="S5988" s="3">
        <v>-13.422000000000001</v>
      </c>
      <c r="T5988" s="3">
        <v>-5.09</v>
      </c>
      <c r="U5988" s="3">
        <v>2.2189999999999999</v>
      </c>
      <c r="V5988" s="3">
        <v>-0.54200000000000004</v>
      </c>
      <c r="W5988" s="3">
        <v>5.2460000000000004</v>
      </c>
      <c r="X5988" s="3">
        <v>12.308</v>
      </c>
      <c r="Y5988" s="3">
        <v>7.41</v>
      </c>
      <c r="Z5988" s="3">
        <v>2.7989999999999999</v>
      </c>
      <c r="AA5988" s="3">
        <v>6.4770000000000003</v>
      </c>
      <c r="AB5988" s="3">
        <v>-0.39200000000000002</v>
      </c>
      <c r="AC5988" s="3">
        <v>1.494</v>
      </c>
      <c r="AD5988" s="3">
        <v>2.6949999999999998</v>
      </c>
      <c r="AE5988" s="3">
        <v>0.61699999999999999</v>
      </c>
      <c r="AF5988" s="3">
        <v>5.4550000000000001</v>
      </c>
      <c r="AG5988" s="3">
        <v>4.165</v>
      </c>
      <c r="AH5988" s="3">
        <v>4.9589999999999996</v>
      </c>
      <c r="AI5988" s="3">
        <v>6.2850000000000001</v>
      </c>
      <c r="AJ5988" s="3">
        <v>7.5279999999999996</v>
      </c>
      <c r="AK5988" s="3">
        <v>8.5180000000000007</v>
      </c>
      <c r="AL5988" s="3">
        <v>9.1430000000000007</v>
      </c>
      <c r="AM5988" s="3">
        <v>1.0489999999999999</v>
      </c>
      <c r="AN5988" s="3">
        <v>8.452</v>
      </c>
      <c r="AO5988" s="3">
        <v>6.4509999999999996</v>
      </c>
      <c r="AP5988" s="3">
        <v>5.9509999999999996</v>
      </c>
      <c r="AQ5988" s="3">
        <v>5.8380000000000001</v>
      </c>
      <c r="AR5988" s="3">
        <v>2.4060000000000001</v>
      </c>
      <c r="AS5988" s="3">
        <v>3.2890000000000001</v>
      </c>
      <c r="AT5988" s="3">
        <v>4.0549999999999997</v>
      </c>
      <c r="AU5988" s="3">
        <v>2.5070000000000001</v>
      </c>
      <c r="AV5988" s="3">
        <v>3.714</v>
      </c>
      <c r="AW5988" s="3">
        <v>3.9769999999999999</v>
      </c>
      <c r="AX5988" s="3">
        <v>3.9340000000000002</v>
      </c>
      <c r="AY5988" s="3">
        <v>3.93</v>
      </c>
      <c r="AZ5988" s="3">
        <v>3.9209999999999998</v>
      </c>
      <c r="BA5988">
        <v>3.8029999999999999</v>
      </c>
      <c r="BB5988">
        <v>2017</v>
      </c>
    </row>
    <row r="5989" spans="1:54" hidden="1" x14ac:dyDescent="0.2">
      <c r="A5989">
        <v>293</v>
      </c>
      <c r="B5989" t="s">
        <v>422</v>
      </c>
      <c r="C5989" t="s">
        <v>346</v>
      </c>
      <c r="D5989" t="s">
        <v>6</v>
      </c>
      <c r="E5989" t="s">
        <v>342</v>
      </c>
      <c r="F5989" t="s">
        <v>345</v>
      </c>
      <c r="G5989" t="s">
        <v>225</v>
      </c>
      <c r="H5989" t="s">
        <v>222</v>
      </c>
      <c r="I5989" t="s">
        <v>1576</v>
      </c>
      <c r="J5989" s="3" t="s">
        <v>355</v>
      </c>
      <c r="K5989" s="3" t="s">
        <v>355</v>
      </c>
      <c r="L5989" s="3" t="s">
        <v>355</v>
      </c>
      <c r="M5989" s="3" t="s">
        <v>355</v>
      </c>
      <c r="N5989" s="3" t="s">
        <v>355</v>
      </c>
      <c r="O5989" s="3" t="s">
        <v>355</v>
      </c>
      <c r="P5989" s="3" t="s">
        <v>355</v>
      </c>
      <c r="Q5989" s="3">
        <v>1E-3</v>
      </c>
      <c r="R5989" s="3">
        <v>4.0000000000000001E-3</v>
      </c>
      <c r="S5989" s="3">
        <v>0.108</v>
      </c>
      <c r="T5989" s="3">
        <v>5.3209999999999997</v>
      </c>
      <c r="U5989" s="3">
        <v>26.256</v>
      </c>
      <c r="V5989" s="3">
        <v>43.988999999999997</v>
      </c>
      <c r="W5989" s="3">
        <v>68.078000000000003</v>
      </c>
      <c r="X5989" s="3">
        <v>95.965999999999994</v>
      </c>
      <c r="Y5989" s="3">
        <v>117.279</v>
      </c>
      <c r="Z5989" s="3">
        <v>132.47</v>
      </c>
      <c r="AA5989" s="3">
        <v>151.40600000000001</v>
      </c>
      <c r="AB5989" s="3">
        <v>159.751</v>
      </c>
      <c r="AC5989" s="3">
        <v>166.96700000000001</v>
      </c>
      <c r="AD5989" s="3">
        <v>177.91800000000001</v>
      </c>
      <c r="AE5989" s="3">
        <v>180.99199999999999</v>
      </c>
      <c r="AF5989" s="3">
        <v>191.49100000000001</v>
      </c>
      <c r="AG5989" s="3">
        <v>205.37899999999999</v>
      </c>
      <c r="AH5989" s="3">
        <v>227.68299999999999</v>
      </c>
      <c r="AI5989" s="3">
        <v>247.084</v>
      </c>
      <c r="AJ5989" s="3">
        <v>287.71499999999997</v>
      </c>
      <c r="AK5989" s="3">
        <v>319.69299999999998</v>
      </c>
      <c r="AL5989" s="3">
        <v>355.65300000000002</v>
      </c>
      <c r="AM5989" s="3">
        <v>364.42399999999998</v>
      </c>
      <c r="AN5989" s="3">
        <v>418.14400000000001</v>
      </c>
      <c r="AO5989" s="3">
        <v>464.8</v>
      </c>
      <c r="AP5989" s="3">
        <v>498.48200000000003</v>
      </c>
      <c r="AQ5989" s="3">
        <v>534.71</v>
      </c>
      <c r="AR5989" s="3">
        <v>576.47799999999995</v>
      </c>
      <c r="AS5989" s="3">
        <v>612.66700000000003</v>
      </c>
      <c r="AT5989" s="3">
        <v>659.69799999999998</v>
      </c>
      <c r="AU5989" s="3">
        <v>701.81899999999996</v>
      </c>
      <c r="AV5989" s="3">
        <v>749.40899999999999</v>
      </c>
      <c r="AW5989" s="3">
        <v>795.38300000000004</v>
      </c>
      <c r="AX5989" s="3">
        <v>842.94799999999998</v>
      </c>
      <c r="AY5989" s="3">
        <v>893.22900000000004</v>
      </c>
      <c r="AZ5989" s="3">
        <v>946.24800000000005</v>
      </c>
      <c r="BA5989">
        <v>1001.453</v>
      </c>
      <c r="BB5989">
        <v>2017</v>
      </c>
    </row>
    <row r="5990" spans="1:54" hidden="1" x14ac:dyDescent="0.2">
      <c r="A5990">
        <v>293</v>
      </c>
      <c r="B5990" t="s">
        <v>422</v>
      </c>
      <c r="C5990" t="s">
        <v>344</v>
      </c>
      <c r="D5990" t="s">
        <v>6</v>
      </c>
      <c r="E5990" t="s">
        <v>342</v>
      </c>
      <c r="F5990" t="s">
        <v>343</v>
      </c>
      <c r="G5990" t="s">
        <v>223</v>
      </c>
      <c r="H5990" t="s">
        <v>222</v>
      </c>
      <c r="I5990" t="s">
        <v>310</v>
      </c>
      <c r="J5990" s="3">
        <v>20.186</v>
      </c>
      <c r="K5990" s="3">
        <v>24.393999999999998</v>
      </c>
      <c r="L5990" s="3">
        <v>24.254000000000001</v>
      </c>
      <c r="M5990" s="3">
        <v>18.859000000000002</v>
      </c>
      <c r="N5990" s="3">
        <v>19.439</v>
      </c>
      <c r="O5990" s="3">
        <v>16.82</v>
      </c>
      <c r="P5990" s="3">
        <v>25.236000000000001</v>
      </c>
      <c r="Q5990" s="3">
        <v>41.673000000000002</v>
      </c>
      <c r="R5990" s="3">
        <v>32.970999999999997</v>
      </c>
      <c r="S5990" s="3">
        <v>40.692</v>
      </c>
      <c r="T5990" s="3">
        <v>28.32</v>
      </c>
      <c r="U5990" s="3">
        <v>33.988</v>
      </c>
      <c r="V5990" s="3">
        <v>35.375999999999998</v>
      </c>
      <c r="W5990" s="3">
        <v>34.329000000000001</v>
      </c>
      <c r="X5990" s="3">
        <v>43.792000000000002</v>
      </c>
      <c r="Y5990" s="3">
        <v>52.139000000000003</v>
      </c>
      <c r="Z5990" s="3">
        <v>54.09</v>
      </c>
      <c r="AA5990" s="3">
        <v>56.911000000000001</v>
      </c>
      <c r="AB5990" s="3">
        <v>54.6</v>
      </c>
      <c r="AC5990" s="3">
        <v>49.378</v>
      </c>
      <c r="AD5990" s="3">
        <v>51.005000000000003</v>
      </c>
      <c r="AE5990" s="3">
        <v>51.613</v>
      </c>
      <c r="AF5990" s="3">
        <v>54.451000000000001</v>
      </c>
      <c r="AG5990" s="3">
        <v>59.045000000000002</v>
      </c>
      <c r="AH5990" s="3">
        <v>66.709999999999994</v>
      </c>
      <c r="AI5990" s="3">
        <v>74.97</v>
      </c>
      <c r="AJ5990" s="3">
        <v>87.887</v>
      </c>
      <c r="AK5990" s="3">
        <v>102.187</v>
      </c>
      <c r="AL5990" s="3">
        <v>121.59099999999999</v>
      </c>
      <c r="AM5990" s="3">
        <v>121.01900000000001</v>
      </c>
      <c r="AN5990" s="3">
        <v>148.01300000000001</v>
      </c>
      <c r="AO5990" s="3">
        <v>168.76</v>
      </c>
      <c r="AP5990" s="3">
        <v>189.001</v>
      </c>
      <c r="AQ5990" s="3">
        <v>197.86699999999999</v>
      </c>
      <c r="AR5990" s="3">
        <v>203.07499999999999</v>
      </c>
      <c r="AS5990" s="3">
        <v>192.35300000000001</v>
      </c>
      <c r="AT5990" s="3">
        <v>195.43199999999999</v>
      </c>
      <c r="AU5990" s="3">
        <v>215.22399999999999</v>
      </c>
      <c r="AV5990" s="3">
        <v>231.56700000000001</v>
      </c>
      <c r="AW5990" s="3">
        <v>246.714</v>
      </c>
      <c r="AX5990" s="3">
        <v>262.05</v>
      </c>
      <c r="AY5990" s="3">
        <v>277.63400000000001</v>
      </c>
      <c r="AZ5990" s="3">
        <v>294.05700000000002</v>
      </c>
      <c r="BA5990">
        <v>311.21300000000002</v>
      </c>
      <c r="BB5990">
        <v>2017</v>
      </c>
    </row>
    <row r="5991" spans="1:54" hidden="1" x14ac:dyDescent="0.2">
      <c r="A5991">
        <v>293</v>
      </c>
      <c r="B5991" t="s">
        <v>422</v>
      </c>
      <c r="C5991" t="s">
        <v>213</v>
      </c>
      <c r="D5991" t="s">
        <v>6</v>
      </c>
      <c r="E5991" t="s">
        <v>342</v>
      </c>
      <c r="F5991" t="s">
        <v>341</v>
      </c>
      <c r="G5991" t="s">
        <v>323</v>
      </c>
      <c r="H5991" t="s">
        <v>222</v>
      </c>
      <c r="I5991" t="s">
        <v>310</v>
      </c>
      <c r="J5991" s="3">
        <v>53.795999999999999</v>
      </c>
      <c r="K5991" s="3">
        <v>62.030999999999999</v>
      </c>
      <c r="L5991" s="3">
        <v>65.665999999999997</v>
      </c>
      <c r="M5991" s="3">
        <v>61.89</v>
      </c>
      <c r="N5991" s="3">
        <v>66.522999999999996</v>
      </c>
      <c r="O5991" s="3">
        <v>70.084999999999994</v>
      </c>
      <c r="P5991" s="3">
        <v>80.153999999999996</v>
      </c>
      <c r="Q5991" s="3">
        <v>88.561000000000007</v>
      </c>
      <c r="R5991" s="3">
        <v>83.025000000000006</v>
      </c>
      <c r="S5991" s="3">
        <v>74.676000000000002</v>
      </c>
      <c r="T5991" s="3">
        <v>73.497</v>
      </c>
      <c r="U5991" s="3">
        <v>77.629000000000005</v>
      </c>
      <c r="V5991" s="3">
        <v>78.968000000000004</v>
      </c>
      <c r="W5991" s="3">
        <v>85.088999999999999</v>
      </c>
      <c r="X5991" s="3">
        <v>97.594999999999999</v>
      </c>
      <c r="Y5991" s="3">
        <v>107.01300000000001</v>
      </c>
      <c r="Z5991" s="3">
        <v>112.017</v>
      </c>
      <c r="AA5991" s="3">
        <v>121.31399999999999</v>
      </c>
      <c r="AB5991" s="3">
        <v>122.15</v>
      </c>
      <c r="AC5991" s="3">
        <v>125.872</v>
      </c>
      <c r="AD5991" s="3">
        <v>132.20599999999999</v>
      </c>
      <c r="AE5991" s="3">
        <v>136.053</v>
      </c>
      <c r="AF5991" s="3">
        <v>145.678</v>
      </c>
      <c r="AG5991" s="3">
        <v>154.77099999999999</v>
      </c>
      <c r="AH5991" s="3">
        <v>166.91300000000001</v>
      </c>
      <c r="AI5991" s="3">
        <v>183.11</v>
      </c>
      <c r="AJ5991" s="3">
        <v>202.94499999999999</v>
      </c>
      <c r="AK5991" s="3">
        <v>226.09299999999999</v>
      </c>
      <c r="AL5991" s="3">
        <v>251.607</v>
      </c>
      <c r="AM5991" s="3">
        <v>256.17599999999999</v>
      </c>
      <c r="AN5991" s="3">
        <v>281.221</v>
      </c>
      <c r="AO5991" s="3">
        <v>305.54199999999997</v>
      </c>
      <c r="AP5991" s="3">
        <v>329.68700000000001</v>
      </c>
      <c r="AQ5991" s="3">
        <v>354.57100000000003</v>
      </c>
      <c r="AR5991" s="3">
        <v>369.61700000000002</v>
      </c>
      <c r="AS5991" s="3">
        <v>385.91500000000002</v>
      </c>
      <c r="AT5991" s="3">
        <v>406.68799999999999</v>
      </c>
      <c r="AU5991" s="3">
        <v>424.38499999999999</v>
      </c>
      <c r="AV5991" s="3">
        <v>450.14800000000002</v>
      </c>
      <c r="AW5991" s="3">
        <v>478.19900000000001</v>
      </c>
      <c r="AX5991" s="3">
        <v>506.77800000000002</v>
      </c>
      <c r="AY5991" s="3">
        <v>536.73199999999997</v>
      </c>
      <c r="AZ5991" s="3">
        <v>567.35500000000002</v>
      </c>
      <c r="BA5991">
        <v>599.178</v>
      </c>
      <c r="BB5991">
        <v>2017</v>
      </c>
    </row>
    <row r="5992" spans="1:54" hidden="1" x14ac:dyDescent="0.2">
      <c r="A5992">
        <v>293</v>
      </c>
      <c r="B5992" t="s">
        <v>422</v>
      </c>
      <c r="C5992" t="s">
        <v>340</v>
      </c>
      <c r="D5992" t="s">
        <v>6</v>
      </c>
      <c r="E5992" t="s">
        <v>339</v>
      </c>
      <c r="F5992" t="s">
        <v>338</v>
      </c>
      <c r="G5992" t="s">
        <v>295</v>
      </c>
      <c r="I5992" t="s">
        <v>337</v>
      </c>
      <c r="J5992" s="3" t="s">
        <v>355</v>
      </c>
      <c r="K5992" s="3" t="s">
        <v>355</v>
      </c>
      <c r="L5992" s="3" t="s">
        <v>355</v>
      </c>
      <c r="M5992" s="3" t="s">
        <v>355</v>
      </c>
      <c r="N5992" s="3" t="s">
        <v>355</v>
      </c>
      <c r="O5992" s="3" t="s">
        <v>355</v>
      </c>
      <c r="P5992" s="3" t="s">
        <v>355</v>
      </c>
      <c r="Q5992" s="3" t="s">
        <v>355</v>
      </c>
      <c r="R5992" s="3">
        <v>2E-3</v>
      </c>
      <c r="S5992" s="3">
        <v>6.8000000000000005E-2</v>
      </c>
      <c r="T5992" s="3">
        <v>3.512</v>
      </c>
      <c r="U5992" s="3">
        <v>16.954999999999998</v>
      </c>
      <c r="V5992" s="3">
        <v>28.562000000000001</v>
      </c>
      <c r="W5992" s="3">
        <v>41.999000000000002</v>
      </c>
      <c r="X5992" s="3">
        <v>52.716000000000001</v>
      </c>
      <c r="Y5992" s="3">
        <v>59.978999999999999</v>
      </c>
      <c r="Z5992" s="3">
        <v>65.903000000000006</v>
      </c>
      <c r="AA5992" s="3">
        <v>70.741</v>
      </c>
      <c r="AB5992" s="3">
        <v>74.933999999999997</v>
      </c>
      <c r="AC5992" s="3">
        <v>77.165999999999997</v>
      </c>
      <c r="AD5992" s="3">
        <v>80.069000000000003</v>
      </c>
      <c r="AE5992" s="3">
        <v>80.953000000000003</v>
      </c>
      <c r="AF5992" s="3">
        <v>81.218000000000004</v>
      </c>
      <c r="AG5992" s="3">
        <v>83.625</v>
      </c>
      <c r="AH5992" s="3">
        <v>88.326999999999998</v>
      </c>
      <c r="AI5992" s="3">
        <v>90.186000000000007</v>
      </c>
      <c r="AJ5992" s="3">
        <v>97.664000000000001</v>
      </c>
      <c r="AK5992" s="3">
        <v>100</v>
      </c>
      <c r="AL5992" s="3">
        <v>101.929</v>
      </c>
      <c r="AM5992" s="3">
        <v>103.358</v>
      </c>
      <c r="AN5992" s="3">
        <v>109.352</v>
      </c>
      <c r="AO5992" s="3">
        <v>114.188</v>
      </c>
      <c r="AP5992" s="3">
        <v>115.584</v>
      </c>
      <c r="AQ5992" s="3">
        <v>117.145</v>
      </c>
      <c r="AR5992" s="3">
        <v>123.32899999999999</v>
      </c>
      <c r="AS5992" s="3">
        <v>126.89700000000001</v>
      </c>
      <c r="AT5992" s="3">
        <v>131.31299999999999</v>
      </c>
      <c r="AU5992" s="3">
        <v>136.28100000000001</v>
      </c>
      <c r="AV5992" s="3">
        <v>140.31100000000001</v>
      </c>
      <c r="AW5992" s="3">
        <v>143.22300000000001</v>
      </c>
      <c r="AX5992" s="3">
        <v>146.042</v>
      </c>
      <c r="AY5992" s="3">
        <v>148.90199999999999</v>
      </c>
      <c r="AZ5992" s="3">
        <v>151.78800000000001</v>
      </c>
      <c r="BA5992">
        <v>154.75800000000001</v>
      </c>
      <c r="BB5992">
        <v>2017</v>
      </c>
    </row>
    <row r="5993" spans="1:54" hidden="1" x14ac:dyDescent="0.2">
      <c r="A5993">
        <v>293</v>
      </c>
      <c r="B5993" t="s">
        <v>422</v>
      </c>
      <c r="C5993" t="s">
        <v>336</v>
      </c>
      <c r="D5993" t="s">
        <v>6</v>
      </c>
      <c r="E5993" t="s">
        <v>333</v>
      </c>
      <c r="F5993" t="s">
        <v>335</v>
      </c>
      <c r="G5993" t="s">
        <v>225</v>
      </c>
      <c r="H5993" t="s">
        <v>322</v>
      </c>
      <c r="I5993" t="s">
        <v>330</v>
      </c>
      <c r="J5993" s="3">
        <v>9630.7950000000001</v>
      </c>
      <c r="K5993" s="3">
        <v>9907.5810000000001</v>
      </c>
      <c r="L5993" s="3">
        <v>9638.4490000000005</v>
      </c>
      <c r="M5993" s="3">
        <v>8533.8950000000004</v>
      </c>
      <c r="N5993" s="3">
        <v>8654.1039999999994</v>
      </c>
      <c r="O5993" s="3">
        <v>8634.9069999999992</v>
      </c>
      <c r="P5993" s="3">
        <v>9463.5069999999996</v>
      </c>
      <c r="Q5993" s="3">
        <v>9970.0169999999998</v>
      </c>
      <c r="R5993" s="3">
        <v>8834.9339999999993</v>
      </c>
      <c r="S5993" s="3">
        <v>7488.4620000000004</v>
      </c>
      <c r="T5993" s="3">
        <v>6964.0839999999998</v>
      </c>
      <c r="U5993" s="3">
        <v>6981.8230000000003</v>
      </c>
      <c r="V5993" s="3">
        <v>6815.7520000000004</v>
      </c>
      <c r="W5993" s="3">
        <v>7159.9889999999996</v>
      </c>
      <c r="X5993" s="3">
        <v>7918.71</v>
      </c>
      <c r="Y5993" s="3">
        <v>8375.9310000000005</v>
      </c>
      <c r="Z5993" s="3">
        <v>8479.241</v>
      </c>
      <c r="AA5993" s="3">
        <v>8890.9259999999995</v>
      </c>
      <c r="AB5993" s="3">
        <v>8721.116</v>
      </c>
      <c r="AC5993" s="3">
        <v>8716.6029999999992</v>
      </c>
      <c r="AD5993" s="3">
        <v>8815.1720000000005</v>
      </c>
      <c r="AE5993" s="3">
        <v>8734.4009999999998</v>
      </c>
      <c r="AF5993" s="3">
        <v>9070.5740000000005</v>
      </c>
      <c r="AG5993" s="3">
        <v>9304.4249999999993</v>
      </c>
      <c r="AH5993" s="3">
        <v>9617.0550000000003</v>
      </c>
      <c r="AI5993" s="3">
        <v>10065.505999999999</v>
      </c>
      <c r="AJ5993" s="3">
        <v>10658.364</v>
      </c>
      <c r="AK5993" s="3">
        <v>11328.29</v>
      </c>
      <c r="AL5993" s="3">
        <v>12175.728999999999</v>
      </c>
      <c r="AM5993" s="3">
        <v>12115.704</v>
      </c>
      <c r="AN5993" s="3">
        <v>12939.504000000001</v>
      </c>
      <c r="AO5993" s="3">
        <v>13673.035</v>
      </c>
      <c r="AP5993" s="3">
        <v>14329.048000000001</v>
      </c>
      <c r="AQ5993" s="3">
        <v>14973.958000000001</v>
      </c>
      <c r="AR5993" s="3">
        <v>15171.852999999999</v>
      </c>
      <c r="AS5993" s="3">
        <v>15500.411</v>
      </c>
      <c r="AT5993" s="3">
        <v>15958.213</v>
      </c>
      <c r="AU5993" s="3">
        <v>16180.297</v>
      </c>
      <c r="AV5993" s="3">
        <v>16603.613000000001</v>
      </c>
      <c r="AW5993" s="3">
        <v>17076.026000000002</v>
      </c>
      <c r="AX5993" s="3">
        <v>17559.965</v>
      </c>
      <c r="AY5993" s="3">
        <v>18051.473000000002</v>
      </c>
      <c r="AZ5993" s="3">
        <v>18560.702000000001</v>
      </c>
      <c r="BA5993">
        <v>19056.940999999999</v>
      </c>
      <c r="BB5993">
        <v>2016</v>
      </c>
    </row>
    <row r="5994" spans="1:54" hidden="1" x14ac:dyDescent="0.2">
      <c r="A5994">
        <v>293</v>
      </c>
      <c r="B5994" t="s">
        <v>422</v>
      </c>
      <c r="C5994" t="s">
        <v>334</v>
      </c>
      <c r="D5994" t="s">
        <v>6</v>
      </c>
      <c r="E5994" t="s">
        <v>333</v>
      </c>
      <c r="F5994" t="s">
        <v>332</v>
      </c>
      <c r="G5994" t="s">
        <v>331</v>
      </c>
      <c r="H5994" t="s">
        <v>322</v>
      </c>
      <c r="I5994" t="s">
        <v>330</v>
      </c>
      <c r="J5994" s="3">
        <v>7229.143</v>
      </c>
      <c r="K5994" s="3">
        <v>7436.9059999999999</v>
      </c>
      <c r="L5994" s="3">
        <v>7234.8879999999999</v>
      </c>
      <c r="M5994" s="3">
        <v>6405.7790000000005</v>
      </c>
      <c r="N5994" s="3">
        <v>6496.0119999999997</v>
      </c>
      <c r="O5994" s="3">
        <v>6481.6019999999999</v>
      </c>
      <c r="P5994" s="3">
        <v>7103.5720000000001</v>
      </c>
      <c r="Q5994" s="3">
        <v>7483.7719999999999</v>
      </c>
      <c r="R5994" s="3">
        <v>6631.7470000000003</v>
      </c>
      <c r="S5994" s="3">
        <v>5621.0479999999998</v>
      </c>
      <c r="T5994" s="3">
        <v>5227.4350000000004</v>
      </c>
      <c r="U5994" s="3">
        <v>5240.7510000000002</v>
      </c>
      <c r="V5994" s="3">
        <v>5116.0929999999998</v>
      </c>
      <c r="W5994" s="3">
        <v>5374.4870000000001</v>
      </c>
      <c r="X5994" s="3">
        <v>5944.0039999999999</v>
      </c>
      <c r="Y5994" s="3">
        <v>6287.2070000000003</v>
      </c>
      <c r="Z5994" s="3">
        <v>6364.7539999999999</v>
      </c>
      <c r="AA5994" s="3">
        <v>6673.777</v>
      </c>
      <c r="AB5994" s="3">
        <v>6546.3130000000001</v>
      </c>
      <c r="AC5994" s="3">
        <v>6542.9250000000002</v>
      </c>
      <c r="AD5994" s="3">
        <v>6616.9139999999998</v>
      </c>
      <c r="AE5994" s="3">
        <v>6556.2839999999997</v>
      </c>
      <c r="AF5994" s="3">
        <v>6808.6260000000002</v>
      </c>
      <c r="AG5994" s="3">
        <v>6984.16</v>
      </c>
      <c r="AH5994" s="3">
        <v>7218.8289999999997</v>
      </c>
      <c r="AI5994" s="3">
        <v>7555.4489999999996</v>
      </c>
      <c r="AJ5994" s="3">
        <v>8000.4639999999999</v>
      </c>
      <c r="AK5994" s="3">
        <v>8503.33</v>
      </c>
      <c r="AL5994" s="3">
        <v>9139.4410000000007</v>
      </c>
      <c r="AM5994" s="3">
        <v>9094.3850000000002</v>
      </c>
      <c r="AN5994" s="3">
        <v>9712.7520000000004</v>
      </c>
      <c r="AO5994" s="3">
        <v>10263.361000000001</v>
      </c>
      <c r="AP5994" s="3">
        <v>10755.781999999999</v>
      </c>
      <c r="AQ5994" s="3">
        <v>11239.87</v>
      </c>
      <c r="AR5994" s="3">
        <v>11388.415999999999</v>
      </c>
      <c r="AS5994" s="3">
        <v>11635.04</v>
      </c>
      <c r="AT5994" s="3">
        <v>11978.679</v>
      </c>
      <c r="AU5994" s="3">
        <v>12145.380999999999</v>
      </c>
      <c r="AV5994" s="3">
        <v>12463.134</v>
      </c>
      <c r="AW5994" s="3">
        <v>12817.741</v>
      </c>
      <c r="AX5994" s="3">
        <v>13180.998</v>
      </c>
      <c r="AY5994" s="3">
        <v>13549.938</v>
      </c>
      <c r="AZ5994" s="3">
        <v>13932.18</v>
      </c>
      <c r="BA5994">
        <v>14304.67</v>
      </c>
      <c r="BB5994">
        <v>2016</v>
      </c>
    </row>
    <row r="5995" spans="1:54" hidden="1" x14ac:dyDescent="0.2">
      <c r="A5995">
        <v>293</v>
      </c>
      <c r="B5995" t="s">
        <v>422</v>
      </c>
      <c r="C5995" t="s">
        <v>329</v>
      </c>
      <c r="D5995" t="s">
        <v>6</v>
      </c>
      <c r="E5995" t="s">
        <v>325</v>
      </c>
      <c r="F5995" t="s">
        <v>328</v>
      </c>
      <c r="G5995" t="s">
        <v>225</v>
      </c>
      <c r="H5995" t="s">
        <v>322</v>
      </c>
      <c r="I5995" t="s">
        <v>321</v>
      </c>
      <c r="J5995" s="3" t="s">
        <v>355</v>
      </c>
      <c r="K5995" s="3">
        <v>1E-3</v>
      </c>
      <c r="L5995" s="3">
        <v>1E-3</v>
      </c>
      <c r="M5995" s="3">
        <v>2E-3</v>
      </c>
      <c r="N5995" s="3">
        <v>4.0000000000000001E-3</v>
      </c>
      <c r="O5995" s="3">
        <v>8.9999999999999993E-3</v>
      </c>
      <c r="P5995" s="3">
        <v>1.7999999999999999E-2</v>
      </c>
      <c r="Q5995" s="3">
        <v>3.4000000000000002E-2</v>
      </c>
      <c r="R5995" s="3">
        <v>0.20399999999999999</v>
      </c>
      <c r="S5995" s="3">
        <v>5.09</v>
      </c>
      <c r="T5995" s="3">
        <v>244.60599999999999</v>
      </c>
      <c r="U5995" s="3">
        <v>1183.7909999999999</v>
      </c>
      <c r="V5995" s="3">
        <v>1946.681</v>
      </c>
      <c r="W5995" s="3">
        <v>3007.1120000000001</v>
      </c>
      <c r="X5995" s="3">
        <v>4174.3900000000003</v>
      </c>
      <c r="Y5995" s="3">
        <v>5023.759</v>
      </c>
      <c r="Z5995" s="3">
        <v>5588.0339999999997</v>
      </c>
      <c r="AA5995" s="3">
        <v>6289.5190000000002</v>
      </c>
      <c r="AB5995" s="3">
        <v>6535.0789999999997</v>
      </c>
      <c r="AC5995" s="3">
        <v>6726.2160000000003</v>
      </c>
      <c r="AD5995" s="3">
        <v>7058.1840000000002</v>
      </c>
      <c r="AE5995" s="3">
        <v>7070.7479999999996</v>
      </c>
      <c r="AF5995" s="3">
        <v>7366.942</v>
      </c>
      <c r="AG5995" s="3">
        <v>7780.8639999999996</v>
      </c>
      <c r="AH5995" s="3">
        <v>8494.4509999999991</v>
      </c>
      <c r="AI5995" s="3">
        <v>9077.6299999999992</v>
      </c>
      <c r="AJ5995" s="3">
        <v>10409.341</v>
      </c>
      <c r="AK5995" s="3">
        <v>11328.29</v>
      </c>
      <c r="AL5995" s="3">
        <v>12410.538</v>
      </c>
      <c r="AM5995" s="3">
        <v>12522.593000000001</v>
      </c>
      <c r="AN5995" s="3">
        <v>14149.662</v>
      </c>
      <c r="AO5995" s="3">
        <v>15612.928</v>
      </c>
      <c r="AP5995" s="3">
        <v>16562.144</v>
      </c>
      <c r="AQ5995" s="3">
        <v>17541.296999999999</v>
      </c>
      <c r="AR5995" s="3">
        <v>18711.295999999998</v>
      </c>
      <c r="AS5995" s="3">
        <v>19669.552</v>
      </c>
      <c r="AT5995" s="3">
        <v>20955.251</v>
      </c>
      <c r="AU5995" s="3">
        <v>22050.664000000001</v>
      </c>
      <c r="AV5995" s="3">
        <v>23296.633000000002</v>
      </c>
      <c r="AW5995" s="3">
        <v>24456.787</v>
      </c>
      <c r="AX5995" s="3">
        <v>25644.924999999999</v>
      </c>
      <c r="AY5995" s="3">
        <v>26878.974999999999</v>
      </c>
      <c r="AZ5995" s="3">
        <v>28172.942999999999</v>
      </c>
      <c r="BA5995">
        <v>29492.175999999999</v>
      </c>
      <c r="BB5995">
        <v>2016</v>
      </c>
    </row>
    <row r="5996" spans="1:54" hidden="1" x14ac:dyDescent="0.2">
      <c r="A5996">
        <v>293</v>
      </c>
      <c r="B5996" t="s">
        <v>422</v>
      </c>
      <c r="C5996" t="s">
        <v>327</v>
      </c>
      <c r="D5996" t="s">
        <v>6</v>
      </c>
      <c r="E5996" t="s">
        <v>325</v>
      </c>
      <c r="F5996" t="s">
        <v>326</v>
      </c>
      <c r="G5996" t="s">
        <v>223</v>
      </c>
      <c r="H5996" t="s">
        <v>322</v>
      </c>
      <c r="I5996" t="s">
        <v>321</v>
      </c>
      <c r="J5996" s="3">
        <v>1165.2080000000001</v>
      </c>
      <c r="K5996" s="3">
        <v>1373.5160000000001</v>
      </c>
      <c r="L5996" s="3">
        <v>1332.89</v>
      </c>
      <c r="M5996" s="3">
        <v>1012.0549999999999</v>
      </c>
      <c r="N5996" s="3">
        <v>1019.117</v>
      </c>
      <c r="O5996" s="3">
        <v>861.88</v>
      </c>
      <c r="P5996" s="3">
        <v>1264.1410000000001</v>
      </c>
      <c r="Q5996" s="3">
        <v>2041.316</v>
      </c>
      <c r="R5996" s="3">
        <v>1580.0609999999999</v>
      </c>
      <c r="S5996" s="3">
        <v>1909.078</v>
      </c>
      <c r="T5996" s="3">
        <v>1301.8889999999999</v>
      </c>
      <c r="U5996" s="3">
        <v>1532.415</v>
      </c>
      <c r="V5996" s="3">
        <v>1565.5440000000001</v>
      </c>
      <c r="W5996" s="3">
        <v>1516.3720000000001</v>
      </c>
      <c r="X5996" s="3">
        <v>1904.883</v>
      </c>
      <c r="Y5996" s="3">
        <v>2233.4389999999999</v>
      </c>
      <c r="Z5996" s="3">
        <v>2281.6979999999999</v>
      </c>
      <c r="AA5996" s="3">
        <v>2364.1280000000002</v>
      </c>
      <c r="AB5996" s="3">
        <v>2233.585</v>
      </c>
      <c r="AC5996" s="3">
        <v>1989.1869999999999</v>
      </c>
      <c r="AD5996" s="3">
        <v>2023.431</v>
      </c>
      <c r="AE5996" s="3">
        <v>2016.355</v>
      </c>
      <c r="AF5996" s="3">
        <v>2094.8150000000001</v>
      </c>
      <c r="AG5996" s="3">
        <v>2236.9250000000002</v>
      </c>
      <c r="AH5996" s="3">
        <v>2488.8209999999999</v>
      </c>
      <c r="AI5996" s="3">
        <v>2754.3440000000001</v>
      </c>
      <c r="AJ5996" s="3">
        <v>3179.6790000000001</v>
      </c>
      <c r="AK5996" s="3">
        <v>3620.9969999999998</v>
      </c>
      <c r="AL5996" s="3">
        <v>4242.9189999999999</v>
      </c>
      <c r="AM5996" s="3">
        <v>4158.5450000000001</v>
      </c>
      <c r="AN5996" s="3">
        <v>5008.6559999999999</v>
      </c>
      <c r="AO5996" s="3">
        <v>5668.7529999999997</v>
      </c>
      <c r="AP5996" s="3">
        <v>6279.585</v>
      </c>
      <c r="AQ5996" s="3">
        <v>6491.067</v>
      </c>
      <c r="AR5996" s="3">
        <v>6591.3860000000004</v>
      </c>
      <c r="AS5996" s="3">
        <v>6175.4409999999998</v>
      </c>
      <c r="AT5996" s="3">
        <v>6207.89</v>
      </c>
      <c r="AU5996" s="3">
        <v>6762.192</v>
      </c>
      <c r="AV5996" s="3">
        <v>7198.64</v>
      </c>
      <c r="AW5996" s="3">
        <v>7586.0649999999996</v>
      </c>
      <c r="AX5996" s="3">
        <v>7972.3130000000001</v>
      </c>
      <c r="AY5996" s="3">
        <v>8354.5259999999998</v>
      </c>
      <c r="AZ5996" s="3">
        <v>8755.0640000000003</v>
      </c>
      <c r="BA5996">
        <v>9165.0310000000009</v>
      </c>
      <c r="BB5996">
        <v>2016</v>
      </c>
    </row>
    <row r="5997" spans="1:54" hidden="1" x14ac:dyDescent="0.2">
      <c r="A5997">
        <v>293</v>
      </c>
      <c r="B5997" t="s">
        <v>422</v>
      </c>
      <c r="C5997" t="s">
        <v>212</v>
      </c>
      <c r="D5997" t="s">
        <v>6</v>
      </c>
      <c r="E5997" t="s">
        <v>325</v>
      </c>
      <c r="F5997" t="s">
        <v>324</v>
      </c>
      <c r="G5997" t="s">
        <v>323</v>
      </c>
      <c r="H5997" t="s">
        <v>322</v>
      </c>
      <c r="I5997" t="s">
        <v>321</v>
      </c>
      <c r="J5997" s="3">
        <v>3105.2370000000001</v>
      </c>
      <c r="K5997" s="3">
        <v>3492.7570000000001</v>
      </c>
      <c r="L5997" s="3">
        <v>3608.701</v>
      </c>
      <c r="M5997" s="3">
        <v>3321.2750000000001</v>
      </c>
      <c r="N5997" s="3">
        <v>3487.5889999999999</v>
      </c>
      <c r="O5997" s="3">
        <v>3591.21</v>
      </c>
      <c r="P5997" s="3">
        <v>4015.1709999999998</v>
      </c>
      <c r="Q5997" s="3">
        <v>4338.0349999999999</v>
      </c>
      <c r="R5997" s="3">
        <v>3978.7179999999998</v>
      </c>
      <c r="S5997" s="3">
        <v>3503.4859999999999</v>
      </c>
      <c r="T5997" s="3">
        <v>3378.665</v>
      </c>
      <c r="U5997" s="3">
        <v>3500.0149999999999</v>
      </c>
      <c r="V5997" s="3">
        <v>3494.6570000000002</v>
      </c>
      <c r="W5997" s="3">
        <v>3758.4929999999999</v>
      </c>
      <c r="X5997" s="3">
        <v>4245.241</v>
      </c>
      <c r="Y5997" s="3">
        <v>4584.0069999999996</v>
      </c>
      <c r="Z5997" s="3">
        <v>4725.24</v>
      </c>
      <c r="AA5997" s="3">
        <v>5039.4930000000004</v>
      </c>
      <c r="AB5997" s="3">
        <v>4996.8810000000003</v>
      </c>
      <c r="AC5997" s="3">
        <v>5070.7280000000001</v>
      </c>
      <c r="AD5997" s="3">
        <v>5244.7479999999996</v>
      </c>
      <c r="AE5997" s="3">
        <v>5315.125</v>
      </c>
      <c r="AF5997" s="3">
        <v>5604.4340000000002</v>
      </c>
      <c r="AG5997" s="3">
        <v>5863.5550000000003</v>
      </c>
      <c r="AH5997" s="3">
        <v>6227.232</v>
      </c>
      <c r="AI5997" s="3">
        <v>6727.3029999999999</v>
      </c>
      <c r="AJ5997" s="3">
        <v>7342.4279999999999</v>
      </c>
      <c r="AK5997" s="3">
        <v>8011.5910000000003</v>
      </c>
      <c r="AL5997" s="3">
        <v>8779.8320000000003</v>
      </c>
      <c r="AM5997" s="3">
        <v>8802.8940000000002</v>
      </c>
      <c r="AN5997" s="3">
        <v>9516.3070000000007</v>
      </c>
      <c r="AO5997" s="3">
        <v>10263.361000000001</v>
      </c>
      <c r="AP5997" s="3">
        <v>10953.915999999999</v>
      </c>
      <c r="AQ5997" s="3">
        <v>11631.779</v>
      </c>
      <c r="AR5997" s="3">
        <v>11997.027</v>
      </c>
      <c r="AS5997" s="3">
        <v>12389.733</v>
      </c>
      <c r="AT5997" s="3">
        <v>12918.409</v>
      </c>
      <c r="AU5997" s="3">
        <v>13333.874</v>
      </c>
      <c r="AV5997" s="3">
        <v>13993.598</v>
      </c>
      <c r="AW5997" s="3">
        <v>14703.870999999999</v>
      </c>
      <c r="AX5997" s="3">
        <v>15417.68</v>
      </c>
      <c r="AY5997" s="3">
        <v>16151.276</v>
      </c>
      <c r="AZ5997" s="3">
        <v>16892.056</v>
      </c>
      <c r="BA5997">
        <v>17645.435000000001</v>
      </c>
      <c r="BB5997">
        <v>2016</v>
      </c>
    </row>
    <row r="5998" spans="1:54" hidden="1" x14ac:dyDescent="0.2">
      <c r="A5998">
        <v>293</v>
      </c>
      <c r="B5998" t="s">
        <v>422</v>
      </c>
      <c r="C5998" t="s">
        <v>320</v>
      </c>
      <c r="D5998" t="s">
        <v>6</v>
      </c>
      <c r="E5998" t="s">
        <v>319</v>
      </c>
      <c r="F5998" t="s">
        <v>318</v>
      </c>
      <c r="G5998" t="s">
        <v>243</v>
      </c>
    </row>
    <row r="5999" spans="1:54" hidden="1" x14ac:dyDescent="0.2">
      <c r="A5999">
        <v>293</v>
      </c>
      <c r="B5999" t="s">
        <v>422</v>
      </c>
      <c r="C5999" t="s">
        <v>317</v>
      </c>
      <c r="D5999" t="s">
        <v>6</v>
      </c>
      <c r="E5999" t="s">
        <v>316</v>
      </c>
      <c r="F5999" s="3" t="s">
        <v>315</v>
      </c>
      <c r="G5999" t="s">
        <v>288</v>
      </c>
      <c r="I5999" t="s">
        <v>310</v>
      </c>
      <c r="J5999">
        <v>0.40699999999999997</v>
      </c>
      <c r="K5999">
        <v>0.42199999999999999</v>
      </c>
      <c r="L5999">
        <v>0.42</v>
      </c>
      <c r="M5999">
        <v>0.371</v>
      </c>
      <c r="N5999">
        <v>0.36899999999999999</v>
      </c>
      <c r="O5999">
        <v>0.36299999999999999</v>
      </c>
      <c r="P5999">
        <v>0.39400000000000002</v>
      </c>
      <c r="Q5999">
        <v>0.40799999999999997</v>
      </c>
      <c r="R5999">
        <v>0.35399999999999998</v>
      </c>
      <c r="S5999">
        <v>0.29499999999999998</v>
      </c>
      <c r="T5999">
        <v>0.26900000000000002</v>
      </c>
      <c r="U5999">
        <v>0.26900000000000002</v>
      </c>
      <c r="V5999">
        <v>0.24</v>
      </c>
      <c r="W5999">
        <v>0.248</v>
      </c>
      <c r="X5999">
        <v>0.27</v>
      </c>
      <c r="Y5999">
        <v>0.28000000000000003</v>
      </c>
      <c r="Z5999">
        <v>0.27700000000000002</v>
      </c>
      <c r="AA5999">
        <v>0.28399999999999997</v>
      </c>
      <c r="AB5999">
        <v>0.27500000000000002</v>
      </c>
      <c r="AC5999">
        <v>0.27</v>
      </c>
      <c r="AD5999">
        <v>0.26500000000000001</v>
      </c>
      <c r="AE5999">
        <v>0.26</v>
      </c>
      <c r="AF5999">
        <v>0.26600000000000001</v>
      </c>
      <c r="AG5999">
        <v>0.26700000000000002</v>
      </c>
      <c r="AH5999">
        <v>0.26600000000000001</v>
      </c>
      <c r="AI5999">
        <v>0.27</v>
      </c>
      <c r="AJ5999">
        <v>0.27600000000000002</v>
      </c>
      <c r="AK5999">
        <v>0.28399999999999997</v>
      </c>
      <c r="AL5999">
        <v>0.30099999999999999</v>
      </c>
      <c r="AM5999">
        <v>0.30499999999999999</v>
      </c>
      <c r="AN5999">
        <v>0.315</v>
      </c>
      <c r="AO5999">
        <v>0.32200000000000001</v>
      </c>
      <c r="AP5999">
        <v>0.33100000000000002</v>
      </c>
      <c r="AQ5999">
        <v>0.33800000000000002</v>
      </c>
      <c r="AR5999">
        <v>0.33500000000000002</v>
      </c>
      <c r="AS5999">
        <v>0.33500000000000002</v>
      </c>
      <c r="AT5999">
        <v>0.33800000000000002</v>
      </c>
      <c r="AU5999">
        <v>0.33400000000000002</v>
      </c>
      <c r="AV5999">
        <v>0.33300000000000002</v>
      </c>
      <c r="AW5999">
        <v>0.33400000000000002</v>
      </c>
      <c r="AX5999">
        <v>0.33400000000000002</v>
      </c>
      <c r="AY5999">
        <v>0.33500000000000002</v>
      </c>
      <c r="AZ5999">
        <v>0.33600000000000002</v>
      </c>
      <c r="BA5999">
        <v>0.33700000000000002</v>
      </c>
      <c r="BB5999">
        <v>2017</v>
      </c>
    </row>
    <row r="6000" spans="1:54" hidden="1" x14ac:dyDescent="0.2">
      <c r="A6000">
        <v>293</v>
      </c>
      <c r="B6000" t="s">
        <v>422</v>
      </c>
      <c r="C6000" t="s">
        <v>314</v>
      </c>
      <c r="D6000" t="s">
        <v>6</v>
      </c>
      <c r="E6000" t="s">
        <v>313</v>
      </c>
      <c r="F6000" s="3" t="s">
        <v>312</v>
      </c>
      <c r="G6000" t="s">
        <v>311</v>
      </c>
      <c r="I6000" t="s">
        <v>310</v>
      </c>
      <c r="J6000" t="s">
        <v>355</v>
      </c>
      <c r="K6000" t="s">
        <v>355</v>
      </c>
      <c r="L6000" t="s">
        <v>355</v>
      </c>
      <c r="M6000" t="s">
        <v>355</v>
      </c>
      <c r="N6000" t="s">
        <v>355</v>
      </c>
      <c r="O6000" t="s">
        <v>355</v>
      </c>
      <c r="P6000" t="s">
        <v>355</v>
      </c>
      <c r="Q6000" t="s">
        <v>355</v>
      </c>
      <c r="R6000" t="s">
        <v>355</v>
      </c>
      <c r="S6000">
        <v>1E-3</v>
      </c>
      <c r="T6000">
        <v>7.1999999999999995E-2</v>
      </c>
      <c r="U6000">
        <v>0.33800000000000002</v>
      </c>
      <c r="V6000">
        <v>0.55700000000000005</v>
      </c>
      <c r="W6000">
        <v>0.8</v>
      </c>
      <c r="X6000">
        <v>0.98299999999999998</v>
      </c>
      <c r="Y6000">
        <v>1.0960000000000001</v>
      </c>
      <c r="Z6000">
        <v>1.1830000000000001</v>
      </c>
      <c r="AA6000">
        <v>1.248</v>
      </c>
      <c r="AB6000">
        <v>1.3080000000000001</v>
      </c>
      <c r="AC6000">
        <v>1.3260000000000001</v>
      </c>
      <c r="AD6000">
        <v>1.3460000000000001</v>
      </c>
      <c r="AE6000">
        <v>1.33</v>
      </c>
      <c r="AF6000">
        <v>1.3140000000000001</v>
      </c>
      <c r="AG6000">
        <v>1.327</v>
      </c>
      <c r="AH6000">
        <v>1.3640000000000001</v>
      </c>
      <c r="AI6000">
        <v>1.349</v>
      </c>
      <c r="AJ6000">
        <v>1.4179999999999999</v>
      </c>
      <c r="AK6000">
        <v>1.4139999999999999</v>
      </c>
      <c r="AL6000">
        <v>1.4139999999999999</v>
      </c>
      <c r="AM6000">
        <v>1.423</v>
      </c>
      <c r="AN6000">
        <v>1.4870000000000001</v>
      </c>
      <c r="AO6000">
        <v>1.5209999999999999</v>
      </c>
      <c r="AP6000">
        <v>1.512</v>
      </c>
      <c r="AQ6000">
        <v>1.508</v>
      </c>
      <c r="AR6000">
        <v>1.56</v>
      </c>
      <c r="AS6000">
        <v>1.5880000000000001</v>
      </c>
      <c r="AT6000">
        <v>1.6220000000000001</v>
      </c>
      <c r="AU6000">
        <v>1.6539999999999999</v>
      </c>
      <c r="AV6000">
        <v>1.665</v>
      </c>
      <c r="AW6000">
        <v>1.663</v>
      </c>
      <c r="AX6000">
        <v>1.663</v>
      </c>
      <c r="AY6000">
        <v>1.6639999999999999</v>
      </c>
      <c r="AZ6000">
        <v>1.6679999999999999</v>
      </c>
      <c r="BA6000">
        <v>1.671</v>
      </c>
      <c r="BB6000">
        <v>2017</v>
      </c>
    </row>
    <row r="6001" spans="1:54" hidden="1" x14ac:dyDescent="0.2">
      <c r="A6001">
        <v>293</v>
      </c>
      <c r="B6001" t="s">
        <v>422</v>
      </c>
      <c r="C6001" t="s">
        <v>309</v>
      </c>
      <c r="D6001" t="s">
        <v>6</v>
      </c>
      <c r="E6001" t="s">
        <v>308</v>
      </c>
      <c r="F6001" t="s">
        <v>307</v>
      </c>
      <c r="G6001" t="s">
        <v>217</v>
      </c>
      <c r="I6001" t="s">
        <v>1576</v>
      </c>
      <c r="J6001" s="3">
        <v>27.030999999999999</v>
      </c>
      <c r="K6001" s="3">
        <v>32.177</v>
      </c>
      <c r="L6001" s="3">
        <v>31.321000000000002</v>
      </c>
      <c r="M6001" s="3">
        <v>22.245000000000001</v>
      </c>
      <c r="N6001" s="3">
        <v>18.965</v>
      </c>
      <c r="O6001" s="3">
        <v>17.042999999999999</v>
      </c>
      <c r="P6001" s="3">
        <v>19.843</v>
      </c>
      <c r="Q6001" s="3">
        <v>20.641999999999999</v>
      </c>
      <c r="R6001" s="3">
        <v>24.044</v>
      </c>
      <c r="S6001" s="3">
        <v>17.914999999999999</v>
      </c>
      <c r="T6001" s="3">
        <v>15.208</v>
      </c>
      <c r="U6001" s="3">
        <v>15.9</v>
      </c>
      <c r="V6001" s="3">
        <v>16.015000000000001</v>
      </c>
      <c r="W6001" s="3">
        <v>17.795999999999999</v>
      </c>
      <c r="X6001" s="3">
        <v>20.698</v>
      </c>
      <c r="Y6001" s="3">
        <v>22.811</v>
      </c>
      <c r="Z6001" s="3">
        <v>20.733000000000001</v>
      </c>
      <c r="AA6001" s="3">
        <v>21.995999999999999</v>
      </c>
      <c r="AB6001" s="3">
        <v>21.792999999999999</v>
      </c>
      <c r="AC6001" s="3">
        <v>19.260000000000002</v>
      </c>
      <c r="AD6001" s="3">
        <v>18.396999999999998</v>
      </c>
      <c r="AE6001" s="3">
        <v>17.436</v>
      </c>
      <c r="AF6001" s="3">
        <v>17.443999999999999</v>
      </c>
      <c r="AG6001" s="3">
        <v>17.939</v>
      </c>
      <c r="AH6001" s="3">
        <v>16.855</v>
      </c>
      <c r="AI6001" s="3">
        <v>16.219000000000001</v>
      </c>
      <c r="AJ6001" s="3">
        <v>19.193999999999999</v>
      </c>
      <c r="AK6001" s="3">
        <v>22.266999999999999</v>
      </c>
      <c r="AL6001" s="3">
        <v>27.457000000000001</v>
      </c>
      <c r="AM6001" s="3">
        <v>20.745999999999999</v>
      </c>
      <c r="AN6001" s="3">
        <v>24.896999999999998</v>
      </c>
      <c r="AO6001" s="3">
        <v>24.925999999999998</v>
      </c>
      <c r="AP6001" s="3">
        <v>24.716000000000001</v>
      </c>
      <c r="AQ6001" s="3">
        <v>26.489000000000001</v>
      </c>
      <c r="AR6001" s="3">
        <v>24.901</v>
      </c>
      <c r="AS6001" s="3">
        <v>24.088000000000001</v>
      </c>
      <c r="AT6001" s="3">
        <v>22.597999999999999</v>
      </c>
      <c r="AU6001" s="3">
        <v>21.39</v>
      </c>
      <c r="AV6001" s="3">
        <v>21.608000000000001</v>
      </c>
      <c r="AW6001" s="3">
        <v>22.218</v>
      </c>
      <c r="AX6001" s="3">
        <v>22.533000000000001</v>
      </c>
      <c r="AY6001" s="3">
        <v>22.952999999999999</v>
      </c>
      <c r="AZ6001" s="3">
        <v>23.451000000000001</v>
      </c>
      <c r="BA6001">
        <v>23.437000000000001</v>
      </c>
      <c r="BB6001">
        <v>2017</v>
      </c>
    </row>
    <row r="6002" spans="1:54" hidden="1" x14ac:dyDescent="0.2">
      <c r="A6002">
        <v>293</v>
      </c>
      <c r="B6002" t="s">
        <v>422</v>
      </c>
      <c r="C6002" t="s">
        <v>306</v>
      </c>
      <c r="D6002" t="s">
        <v>6</v>
      </c>
      <c r="E6002" t="s">
        <v>305</v>
      </c>
      <c r="F6002" t="s">
        <v>304</v>
      </c>
      <c r="G6002" t="s">
        <v>217</v>
      </c>
      <c r="I6002" t="s">
        <v>1576</v>
      </c>
      <c r="J6002" s="3">
        <v>30.545000000000002</v>
      </c>
      <c r="K6002" s="3">
        <v>29.016999999999999</v>
      </c>
      <c r="L6002" s="3">
        <v>31.016999999999999</v>
      </c>
      <c r="M6002" s="3">
        <v>23.562999999999999</v>
      </c>
      <c r="N6002" s="3">
        <v>25.146000000000001</v>
      </c>
      <c r="O6002" s="3">
        <v>24.061</v>
      </c>
      <c r="P6002" s="3">
        <v>19.945</v>
      </c>
      <c r="Q6002" s="3">
        <v>20.658000000000001</v>
      </c>
      <c r="R6002" s="3">
        <v>23.14</v>
      </c>
      <c r="S6002" s="3">
        <v>21.821999999999999</v>
      </c>
      <c r="T6002" s="3">
        <v>15.843</v>
      </c>
      <c r="U6002" s="3">
        <v>13.662000000000001</v>
      </c>
      <c r="V6002" s="3">
        <v>10.53</v>
      </c>
      <c r="W6002" s="3">
        <v>10.462</v>
      </c>
      <c r="X6002" s="3">
        <v>13.968</v>
      </c>
      <c r="Y6002" s="3">
        <v>13.944000000000001</v>
      </c>
      <c r="Z6002" s="3">
        <v>13.994999999999999</v>
      </c>
      <c r="AA6002" s="3">
        <v>16.079999999999998</v>
      </c>
      <c r="AB6002" s="3">
        <v>15.677</v>
      </c>
      <c r="AC6002" s="3">
        <v>16.465</v>
      </c>
      <c r="AD6002" s="3">
        <v>15.368</v>
      </c>
      <c r="AE6002" s="3">
        <v>15.111000000000001</v>
      </c>
      <c r="AF6002" s="3">
        <v>15.430999999999999</v>
      </c>
      <c r="AG6002" s="3">
        <v>16.361999999999998</v>
      </c>
      <c r="AH6002" s="3">
        <v>16.948</v>
      </c>
      <c r="AI6002" s="3">
        <v>17.765999999999998</v>
      </c>
      <c r="AJ6002" s="3">
        <v>22.507000000000001</v>
      </c>
      <c r="AK6002" s="3">
        <v>23.754999999999999</v>
      </c>
      <c r="AL6002" s="3">
        <v>23.109000000000002</v>
      </c>
      <c r="AM6002" s="3">
        <v>20.239999999999998</v>
      </c>
      <c r="AN6002" s="3">
        <v>22.488</v>
      </c>
      <c r="AO6002" s="3">
        <v>23.152000000000001</v>
      </c>
      <c r="AP6002" s="3">
        <v>21.866</v>
      </c>
      <c r="AQ6002" s="3">
        <v>21.745999999999999</v>
      </c>
      <c r="AR6002" s="3">
        <v>20.507000000000001</v>
      </c>
      <c r="AS6002" s="3">
        <v>19.321999999999999</v>
      </c>
      <c r="AT6002" s="3">
        <v>19.884</v>
      </c>
      <c r="AU6002" s="3">
        <v>20.128</v>
      </c>
      <c r="AV6002" s="3">
        <v>20.923999999999999</v>
      </c>
      <c r="AW6002" s="3">
        <v>21.097999999999999</v>
      </c>
      <c r="AX6002" s="3">
        <v>21.004000000000001</v>
      </c>
      <c r="AY6002" s="3">
        <v>21.077999999999999</v>
      </c>
      <c r="AZ6002" s="3">
        <v>21.422000000000001</v>
      </c>
      <c r="BA6002">
        <v>21.420999999999999</v>
      </c>
      <c r="BB6002">
        <v>2017</v>
      </c>
    </row>
    <row r="6003" spans="1:54" hidden="1" x14ac:dyDescent="0.2">
      <c r="A6003">
        <v>293</v>
      </c>
      <c r="B6003" t="s">
        <v>422</v>
      </c>
      <c r="C6003" t="s">
        <v>303</v>
      </c>
      <c r="D6003" t="s">
        <v>6</v>
      </c>
      <c r="E6003" t="s">
        <v>300</v>
      </c>
      <c r="F6003" t="s">
        <v>302</v>
      </c>
      <c r="G6003" t="s">
        <v>295</v>
      </c>
      <c r="I6003" t="s">
        <v>1577</v>
      </c>
      <c r="J6003" s="3" t="s">
        <v>355</v>
      </c>
      <c r="K6003" s="3" t="s">
        <v>355</v>
      </c>
      <c r="L6003" s="3" t="s">
        <v>355</v>
      </c>
      <c r="M6003" s="3" t="s">
        <v>355</v>
      </c>
      <c r="N6003" s="3" t="s">
        <v>355</v>
      </c>
      <c r="O6003" s="3" t="s">
        <v>355</v>
      </c>
      <c r="P6003" s="3" t="s">
        <v>355</v>
      </c>
      <c r="Q6003" s="3" t="s">
        <v>355</v>
      </c>
      <c r="R6003" s="3">
        <v>1E-3</v>
      </c>
      <c r="S6003" s="3">
        <v>4.2000000000000003E-2</v>
      </c>
      <c r="T6003" s="3">
        <v>3.194</v>
      </c>
      <c r="U6003" s="3">
        <v>16.276</v>
      </c>
      <c r="V6003" s="3">
        <v>28.242999999999999</v>
      </c>
      <c r="W6003" s="3">
        <v>41.923000000000002</v>
      </c>
      <c r="X6003" s="3">
        <v>51.872999999999998</v>
      </c>
      <c r="Y6003" s="3">
        <v>57.646999999999998</v>
      </c>
      <c r="Z6003" s="3">
        <v>64.304000000000002</v>
      </c>
      <c r="AA6003" s="3">
        <v>69.8</v>
      </c>
      <c r="AB6003" s="3">
        <v>74.864000000000004</v>
      </c>
      <c r="AC6003" s="3">
        <v>77.462000000000003</v>
      </c>
      <c r="AD6003" s="3">
        <v>80.373000000000005</v>
      </c>
      <c r="AE6003" s="3">
        <v>81.960999999999999</v>
      </c>
      <c r="AF6003" s="3">
        <v>82.117999999999995</v>
      </c>
      <c r="AG6003" s="3">
        <v>83.974999999999994</v>
      </c>
      <c r="AH6003" s="3">
        <v>87.05</v>
      </c>
      <c r="AI6003" s="3">
        <v>88.457999999999998</v>
      </c>
      <c r="AJ6003" s="3">
        <v>90.227999999999994</v>
      </c>
      <c r="AK6003" s="3">
        <v>91.832999999999998</v>
      </c>
      <c r="AL6003" s="3">
        <v>97.147999999999996</v>
      </c>
      <c r="AM6003" s="3">
        <v>100</v>
      </c>
      <c r="AN6003" s="3">
        <v>101.53</v>
      </c>
      <c r="AO6003" s="3">
        <v>104.95099999999999</v>
      </c>
      <c r="AP6003" s="3">
        <v>108.78700000000001</v>
      </c>
      <c r="AQ6003" s="3">
        <v>111.84</v>
      </c>
      <c r="AR6003" s="3">
        <v>115.47</v>
      </c>
      <c r="AS6003" s="3">
        <v>119.566</v>
      </c>
      <c r="AT6003" s="3">
        <v>123.863</v>
      </c>
      <c r="AU6003" s="3">
        <v>127.33499999999999</v>
      </c>
      <c r="AV6003" s="3">
        <v>129.31</v>
      </c>
      <c r="AW6003" s="3">
        <v>131.85900000000001</v>
      </c>
      <c r="AX6003" s="3">
        <v>134.453</v>
      </c>
      <c r="AY6003" s="3">
        <v>137.13900000000001</v>
      </c>
      <c r="AZ6003" s="3">
        <v>139.88</v>
      </c>
      <c r="BA6003">
        <v>142.67400000000001</v>
      </c>
      <c r="BB6003">
        <v>2017</v>
      </c>
    </row>
    <row r="6004" spans="1:54" hidden="1" x14ac:dyDescent="0.2">
      <c r="A6004">
        <v>293</v>
      </c>
      <c r="B6004" t="s">
        <v>422</v>
      </c>
      <c r="C6004" t="s">
        <v>301</v>
      </c>
      <c r="D6004" t="s">
        <v>6</v>
      </c>
      <c r="E6004" t="s">
        <v>300</v>
      </c>
      <c r="F6004" t="s">
        <v>299</v>
      </c>
      <c r="G6004" t="s">
        <v>275</v>
      </c>
      <c r="I6004" t="s">
        <v>298</v>
      </c>
      <c r="J6004" s="3">
        <v>59.145000000000003</v>
      </c>
      <c r="K6004" s="3">
        <v>75.433000000000007</v>
      </c>
      <c r="L6004" s="3">
        <v>64.459999999999994</v>
      </c>
      <c r="M6004" s="3">
        <v>111.149</v>
      </c>
      <c r="N6004" s="3">
        <v>110.209</v>
      </c>
      <c r="O6004" s="3">
        <v>163.398</v>
      </c>
      <c r="P6004" s="3">
        <v>77.921000000000006</v>
      </c>
      <c r="Q6004" s="3">
        <v>85.846000000000004</v>
      </c>
      <c r="R6004" s="3">
        <v>666.95500000000004</v>
      </c>
      <c r="S6004" s="3">
        <v>3398.2719999999999</v>
      </c>
      <c r="T6004" s="3">
        <v>7481.6909999999998</v>
      </c>
      <c r="U6004" s="3">
        <v>409.52699999999999</v>
      </c>
      <c r="V6004" s="3">
        <v>73.527000000000001</v>
      </c>
      <c r="W6004" s="3">
        <v>48.436</v>
      </c>
      <c r="X6004" s="3">
        <v>23.734999999999999</v>
      </c>
      <c r="Y6004" s="3">
        <v>11.13</v>
      </c>
      <c r="Z6004" s="3">
        <v>11.548999999999999</v>
      </c>
      <c r="AA6004" s="3">
        <v>8.5470000000000006</v>
      </c>
      <c r="AB6004" s="3">
        <v>7.2549999999999999</v>
      </c>
      <c r="AC6004" s="3">
        <v>3.4689999999999999</v>
      </c>
      <c r="AD6004" s="3">
        <v>3.7589999999999999</v>
      </c>
      <c r="AE6004" s="3">
        <v>1.9750000000000001</v>
      </c>
      <c r="AF6004" s="3">
        <v>0.192</v>
      </c>
      <c r="AG6004" s="3">
        <v>2.2610000000000001</v>
      </c>
      <c r="AH6004" s="3">
        <v>3.6619999999999999</v>
      </c>
      <c r="AI6004" s="3">
        <v>1.6180000000000001</v>
      </c>
      <c r="AJ6004" s="3">
        <v>2.0009999999999999</v>
      </c>
      <c r="AK6004" s="3">
        <v>1.7789999999999999</v>
      </c>
      <c r="AL6004" s="3">
        <v>5.7880000000000003</v>
      </c>
      <c r="AM6004" s="3">
        <v>2.9350000000000001</v>
      </c>
      <c r="AN6004" s="3">
        <v>1.53</v>
      </c>
      <c r="AO6004" s="3">
        <v>3.37</v>
      </c>
      <c r="AP6004" s="3">
        <v>3.6549999999999998</v>
      </c>
      <c r="AQ6004" s="3">
        <v>2.806</v>
      </c>
      <c r="AR6004" s="3">
        <v>3.246</v>
      </c>
      <c r="AS6004" s="3">
        <v>3.548</v>
      </c>
      <c r="AT6004" s="3">
        <v>3.593</v>
      </c>
      <c r="AU6004" s="3">
        <v>2.8039999999999998</v>
      </c>
      <c r="AV6004" s="3">
        <v>1.5509999999999999</v>
      </c>
      <c r="AW6004" s="3">
        <v>1.9710000000000001</v>
      </c>
      <c r="AX6004" s="3">
        <v>1.9670000000000001</v>
      </c>
      <c r="AY6004" s="3">
        <v>1.998</v>
      </c>
      <c r="AZ6004" s="3">
        <v>1.998</v>
      </c>
      <c r="BA6004">
        <v>1.998</v>
      </c>
      <c r="BB6004">
        <v>2017</v>
      </c>
    </row>
    <row r="6005" spans="1:54" hidden="1" x14ac:dyDescent="0.2">
      <c r="A6005">
        <v>293</v>
      </c>
      <c r="B6005" t="s">
        <v>422</v>
      </c>
      <c r="C6005" t="s">
        <v>297</v>
      </c>
      <c r="D6005" t="s">
        <v>6</v>
      </c>
      <c r="E6005" t="s">
        <v>293</v>
      </c>
      <c r="F6005" t="s">
        <v>296</v>
      </c>
      <c r="G6005" t="s">
        <v>295</v>
      </c>
      <c r="I6005" t="s">
        <v>1577</v>
      </c>
      <c r="J6005" s="3" t="s">
        <v>215</v>
      </c>
      <c r="K6005" s="3" t="s">
        <v>355</v>
      </c>
      <c r="L6005" s="3" t="s">
        <v>355</v>
      </c>
      <c r="M6005" s="3" t="s">
        <v>355</v>
      </c>
      <c r="N6005" s="3" t="s">
        <v>355</v>
      </c>
      <c r="O6005" s="3" t="s">
        <v>355</v>
      </c>
      <c r="P6005" s="3" t="s">
        <v>355</v>
      </c>
      <c r="Q6005" s="3" t="s">
        <v>355</v>
      </c>
      <c r="R6005" s="3">
        <v>4.0000000000000001E-3</v>
      </c>
      <c r="S6005" s="3">
        <v>0.11700000000000001</v>
      </c>
      <c r="T6005" s="3">
        <v>9.0350000000000001</v>
      </c>
      <c r="U6005" s="3">
        <v>21.614999999999998</v>
      </c>
      <c r="V6005" s="3">
        <v>33.880000000000003</v>
      </c>
      <c r="W6005" s="3">
        <v>47.258000000000003</v>
      </c>
      <c r="X6005" s="3">
        <v>54.527000000000001</v>
      </c>
      <c r="Y6005" s="3">
        <v>60.104999999999997</v>
      </c>
      <c r="Z6005" s="3">
        <v>67.221000000000004</v>
      </c>
      <c r="AA6005" s="3">
        <v>71.566000000000003</v>
      </c>
      <c r="AB6005" s="3">
        <v>75.864000000000004</v>
      </c>
      <c r="AC6005" s="3">
        <v>78.691000000000003</v>
      </c>
      <c r="AD6005" s="3">
        <v>81.63</v>
      </c>
      <c r="AE6005" s="3">
        <v>81.525999999999996</v>
      </c>
      <c r="AF6005" s="3">
        <v>82.762</v>
      </c>
      <c r="AG6005" s="3">
        <v>84.816999999999993</v>
      </c>
      <c r="AH6005" s="3">
        <v>87.77</v>
      </c>
      <c r="AI6005" s="3">
        <v>89.081000000000003</v>
      </c>
      <c r="AJ6005" s="3">
        <v>90.094999999999999</v>
      </c>
      <c r="AK6005" s="3">
        <v>93.632999999999996</v>
      </c>
      <c r="AL6005" s="3">
        <v>99.86</v>
      </c>
      <c r="AM6005" s="3">
        <v>100.105</v>
      </c>
      <c r="AN6005" s="3">
        <v>102.184</v>
      </c>
      <c r="AO6005" s="3">
        <v>107.026</v>
      </c>
      <c r="AP6005" s="3">
        <v>109.861</v>
      </c>
      <c r="AQ6005" s="3">
        <v>113.003</v>
      </c>
      <c r="AR6005" s="3">
        <v>116.646</v>
      </c>
      <c r="AS6005" s="3">
        <v>121.776</v>
      </c>
      <c r="AT6005" s="3">
        <v>125.715</v>
      </c>
      <c r="AU6005" s="3">
        <v>127.431</v>
      </c>
      <c r="AV6005" s="3">
        <v>130.37299999999999</v>
      </c>
      <c r="AW6005" s="3">
        <v>133.018</v>
      </c>
      <c r="AX6005" s="3">
        <v>135.67500000000001</v>
      </c>
      <c r="AY6005" s="3">
        <v>138.386</v>
      </c>
      <c r="AZ6005" s="3">
        <v>141.15100000000001</v>
      </c>
      <c r="BA6005">
        <v>143.97200000000001</v>
      </c>
      <c r="BB6005">
        <v>2017</v>
      </c>
    </row>
    <row r="6006" spans="1:54" hidden="1" x14ac:dyDescent="0.2">
      <c r="A6006">
        <v>293</v>
      </c>
      <c r="B6006" t="s">
        <v>422</v>
      </c>
      <c r="C6006" t="s">
        <v>294</v>
      </c>
      <c r="D6006" t="s">
        <v>6</v>
      </c>
      <c r="E6006" t="s">
        <v>293</v>
      </c>
      <c r="F6006" t="s">
        <v>292</v>
      </c>
      <c r="G6006" t="s">
        <v>275</v>
      </c>
      <c r="I6006" t="s">
        <v>291</v>
      </c>
      <c r="J6006" s="3" t="s">
        <v>215</v>
      </c>
      <c r="K6006" s="3" t="s">
        <v>215</v>
      </c>
      <c r="L6006" s="3">
        <v>72.95</v>
      </c>
      <c r="M6006" s="3">
        <v>125.072</v>
      </c>
      <c r="N6006" s="3">
        <v>111.458</v>
      </c>
      <c r="O6006" s="3">
        <v>158.25700000000001</v>
      </c>
      <c r="P6006" s="3">
        <v>62.898000000000003</v>
      </c>
      <c r="Q6006" s="3">
        <v>114.53400000000001</v>
      </c>
      <c r="R6006" s="3">
        <v>1722.0540000000001</v>
      </c>
      <c r="S6006" s="3">
        <v>2775.297</v>
      </c>
      <c r="T6006" s="3">
        <v>7649.7259999999997</v>
      </c>
      <c r="U6006" s="3">
        <v>139.22900000000001</v>
      </c>
      <c r="V6006" s="3">
        <v>56.744999999999997</v>
      </c>
      <c r="W6006" s="3">
        <v>39.484999999999999</v>
      </c>
      <c r="X6006" s="3">
        <v>15.384</v>
      </c>
      <c r="Y6006" s="3">
        <v>10.228</v>
      </c>
      <c r="Z6006" s="3">
        <v>11.84</v>
      </c>
      <c r="AA6006" s="3">
        <v>6.4630000000000001</v>
      </c>
      <c r="AB6006" s="3">
        <v>6.0069999999999997</v>
      </c>
      <c r="AC6006" s="3">
        <v>3.726</v>
      </c>
      <c r="AD6006" s="3">
        <v>3.734</v>
      </c>
      <c r="AE6006" s="3">
        <v>-0.127</v>
      </c>
      <c r="AF6006" s="3">
        <v>1.516</v>
      </c>
      <c r="AG6006" s="3">
        <v>2.484</v>
      </c>
      <c r="AH6006" s="3">
        <v>3.4809999999999999</v>
      </c>
      <c r="AI6006" s="3">
        <v>1.494</v>
      </c>
      <c r="AJ6006" s="3">
        <v>1.1379999999999999</v>
      </c>
      <c r="AK6006" s="3">
        <v>3.9279999999999999</v>
      </c>
      <c r="AL6006" s="3">
        <v>6.65</v>
      </c>
      <c r="AM6006" s="3">
        <v>0.245</v>
      </c>
      <c r="AN6006" s="3">
        <v>2.0760000000000001</v>
      </c>
      <c r="AO6006" s="3">
        <v>4.7380000000000004</v>
      </c>
      <c r="AP6006" s="3">
        <v>2.649</v>
      </c>
      <c r="AQ6006" s="3">
        <v>2.86</v>
      </c>
      <c r="AR6006" s="3">
        <v>3.2240000000000002</v>
      </c>
      <c r="AS6006" s="3">
        <v>4.3979999999999997</v>
      </c>
      <c r="AT6006" s="3">
        <v>3.2349999999999999</v>
      </c>
      <c r="AU6006" s="3">
        <v>1.365</v>
      </c>
      <c r="AV6006" s="3">
        <v>2.3090000000000002</v>
      </c>
      <c r="AW6006" s="3">
        <v>2.0289999999999999</v>
      </c>
      <c r="AX6006" s="3">
        <v>1.998</v>
      </c>
      <c r="AY6006" s="3">
        <v>1.998</v>
      </c>
      <c r="AZ6006" s="3">
        <v>1.998</v>
      </c>
      <c r="BA6006">
        <v>1.998</v>
      </c>
      <c r="BB6006">
        <v>2017</v>
      </c>
    </row>
    <row r="6007" spans="1:54" hidden="1" x14ac:dyDescent="0.2">
      <c r="A6007">
        <v>293</v>
      </c>
      <c r="B6007" t="s">
        <v>422</v>
      </c>
      <c r="C6007" t="s">
        <v>290</v>
      </c>
      <c r="D6007" t="s">
        <v>6</v>
      </c>
      <c r="E6007" t="s">
        <v>289</v>
      </c>
      <c r="G6007" t="s">
        <v>288</v>
      </c>
    </row>
    <row r="6008" spans="1:54" hidden="1" x14ac:dyDescent="0.2">
      <c r="A6008">
        <v>293</v>
      </c>
      <c r="B6008" t="s">
        <v>422</v>
      </c>
      <c r="C6008" t="s">
        <v>287</v>
      </c>
      <c r="D6008" t="s">
        <v>6</v>
      </c>
      <c r="E6008" t="s">
        <v>286</v>
      </c>
      <c r="F6008" t="s">
        <v>285</v>
      </c>
      <c r="G6008" t="s">
        <v>275</v>
      </c>
      <c r="I6008" t="s">
        <v>1578</v>
      </c>
      <c r="J6008" s="3">
        <v>38.357999999999997</v>
      </c>
      <c r="K6008" s="3">
        <v>45.53</v>
      </c>
      <c r="L6008" s="3">
        <v>0.36</v>
      </c>
      <c r="M6008" s="3">
        <v>-16.739999999999998</v>
      </c>
      <c r="N6008" s="3">
        <v>-3.887</v>
      </c>
      <c r="O6008" s="3">
        <v>-12.497999999999999</v>
      </c>
      <c r="P6008" s="3">
        <v>24.838999999999999</v>
      </c>
      <c r="Q6008" s="3">
        <v>13.786</v>
      </c>
      <c r="R6008" s="3">
        <v>-10.536</v>
      </c>
      <c r="S6008" s="3">
        <v>-15.523</v>
      </c>
      <c r="T6008" s="3">
        <v>6.5250000000000004</v>
      </c>
      <c r="U6008" s="3">
        <v>23.064</v>
      </c>
      <c r="V6008" s="3">
        <v>5.1130000000000004</v>
      </c>
      <c r="W6008" s="3">
        <v>3.2589999999999999</v>
      </c>
      <c r="X6008" s="3">
        <v>29.925999999999998</v>
      </c>
      <c r="Y6008" s="3">
        <v>28.423999999999999</v>
      </c>
      <c r="Z6008" s="3">
        <v>-0.88100000000000001</v>
      </c>
      <c r="AA6008" s="3">
        <v>13.204000000000001</v>
      </c>
      <c r="AB6008" s="3">
        <v>2.415</v>
      </c>
      <c r="AC6008" s="3">
        <v>-18.045000000000002</v>
      </c>
      <c r="AD6008" s="3">
        <v>4.2</v>
      </c>
      <c r="AE6008" s="3">
        <v>0.97099999999999997</v>
      </c>
      <c r="AF6008" s="3">
        <v>4.3330000000000002</v>
      </c>
      <c r="AG6008" s="3">
        <v>3.5289999999999999</v>
      </c>
      <c r="AH6008" s="3">
        <v>7.6369999999999996</v>
      </c>
      <c r="AI6008" s="3">
        <v>10.41</v>
      </c>
      <c r="AJ6008" s="3">
        <v>15.452</v>
      </c>
      <c r="AK6008" s="3">
        <v>20.669</v>
      </c>
      <c r="AL6008" s="3">
        <v>24.597999999999999</v>
      </c>
      <c r="AM6008" s="3">
        <v>-17.486000000000001</v>
      </c>
      <c r="AN6008" s="3">
        <v>27.198</v>
      </c>
      <c r="AO6008" s="3">
        <v>13.477</v>
      </c>
      <c r="AP6008" s="3">
        <v>10.364000000000001</v>
      </c>
      <c r="AQ6008" s="3">
        <v>3.8180000000000001</v>
      </c>
      <c r="AR6008" s="3">
        <v>-1.619</v>
      </c>
      <c r="AS6008" s="3">
        <v>0.183</v>
      </c>
      <c r="AT6008" s="3">
        <v>-2.9980000000000002</v>
      </c>
      <c r="AU6008" s="3">
        <v>4.4050000000000002</v>
      </c>
      <c r="AV6008" s="3">
        <v>4.8810000000000002</v>
      </c>
      <c r="AW6008" s="3">
        <v>5.52</v>
      </c>
      <c r="AX6008" s="3">
        <v>5.9260000000000002</v>
      </c>
      <c r="AY6008" s="3">
        <v>5.8209999999999997</v>
      </c>
      <c r="AZ6008" s="3">
        <v>4.7309999999999999</v>
      </c>
      <c r="BA6008">
        <v>4.0629999999999997</v>
      </c>
      <c r="BB6008">
        <v>2017</v>
      </c>
    </row>
    <row r="6009" spans="1:54" hidden="1" x14ac:dyDescent="0.2">
      <c r="A6009">
        <v>293</v>
      </c>
      <c r="B6009" t="s">
        <v>422</v>
      </c>
      <c r="C6009" t="s">
        <v>284</v>
      </c>
      <c r="D6009" t="s">
        <v>6</v>
      </c>
      <c r="E6009" t="s">
        <v>283</v>
      </c>
      <c r="F6009" t="s">
        <v>282</v>
      </c>
      <c r="G6009" t="s">
        <v>275</v>
      </c>
      <c r="I6009" t="s">
        <v>1578</v>
      </c>
      <c r="J6009" s="3">
        <v>40.557000000000002</v>
      </c>
      <c r="K6009" s="3">
        <v>22.33</v>
      </c>
      <c r="L6009" s="3">
        <v>-2.456</v>
      </c>
      <c r="M6009" s="3">
        <v>-28.994</v>
      </c>
      <c r="N6009" s="3">
        <v>-20.713999999999999</v>
      </c>
      <c r="O6009" s="3">
        <v>-16.512</v>
      </c>
      <c r="P6009" s="3">
        <v>32.338000000000001</v>
      </c>
      <c r="Q6009" s="3">
        <v>8.1910000000000007</v>
      </c>
      <c r="R6009" s="3">
        <v>-15.726000000000001</v>
      </c>
      <c r="S6009" s="3">
        <v>-25.212</v>
      </c>
      <c r="T6009" s="3">
        <v>0</v>
      </c>
      <c r="U6009" s="3">
        <v>23.064</v>
      </c>
      <c r="V6009" s="3">
        <v>5.1130000000000004</v>
      </c>
      <c r="W6009" s="3">
        <v>3.2589999999999999</v>
      </c>
      <c r="X6009" s="3">
        <v>29.925999999999998</v>
      </c>
      <c r="Y6009" s="3">
        <v>28.423999999999999</v>
      </c>
      <c r="Z6009" s="3">
        <v>-0.88100000000000001</v>
      </c>
      <c r="AA6009" s="3">
        <v>13.204000000000001</v>
      </c>
      <c r="AB6009" s="3">
        <v>2.415</v>
      </c>
      <c r="AC6009" s="3">
        <v>-18.045000000000002</v>
      </c>
      <c r="AD6009" s="3">
        <v>4.2</v>
      </c>
      <c r="AE6009" s="3">
        <v>0.97099999999999997</v>
      </c>
      <c r="AF6009" s="3">
        <v>4.3330000000000002</v>
      </c>
      <c r="AG6009" s="3">
        <v>3.5289999999999999</v>
      </c>
      <c r="AH6009" s="3">
        <v>7.6369999999999996</v>
      </c>
      <c r="AI6009" s="3">
        <v>10.41</v>
      </c>
      <c r="AJ6009" s="3">
        <v>15.452</v>
      </c>
      <c r="AK6009" s="3">
        <v>20.669</v>
      </c>
      <c r="AL6009" s="3">
        <v>24.597999999999999</v>
      </c>
      <c r="AM6009" s="3">
        <v>-17.486000000000001</v>
      </c>
      <c r="AN6009" s="3">
        <v>27.198</v>
      </c>
      <c r="AO6009" s="3">
        <v>13.477</v>
      </c>
      <c r="AP6009" s="3">
        <v>10.364000000000001</v>
      </c>
      <c r="AQ6009" s="3">
        <v>3.8180000000000001</v>
      </c>
      <c r="AR6009" s="3">
        <v>-1.619</v>
      </c>
      <c r="AS6009" s="3">
        <v>0.183</v>
      </c>
      <c r="AT6009" s="3">
        <v>-2.9980000000000002</v>
      </c>
      <c r="AU6009" s="3">
        <v>4.4050000000000002</v>
      </c>
      <c r="AV6009" s="3">
        <v>4.8810000000000002</v>
      </c>
      <c r="AW6009" s="3">
        <v>5.52</v>
      </c>
      <c r="AX6009" s="3">
        <v>5.9260000000000002</v>
      </c>
      <c r="AY6009" s="3">
        <v>5.8209999999999997</v>
      </c>
      <c r="AZ6009" s="3">
        <v>4.7309999999999999</v>
      </c>
      <c r="BA6009">
        <v>4.0629999999999997</v>
      </c>
      <c r="BB6009">
        <v>2017</v>
      </c>
    </row>
    <row r="6010" spans="1:54" hidden="1" x14ac:dyDescent="0.2">
      <c r="A6010">
        <v>293</v>
      </c>
      <c r="B6010" t="s">
        <v>422</v>
      </c>
      <c r="C6010" t="s">
        <v>281</v>
      </c>
      <c r="D6010" t="s">
        <v>6</v>
      </c>
      <c r="E6010" t="s">
        <v>280</v>
      </c>
      <c r="F6010" t="s">
        <v>279</v>
      </c>
      <c r="G6010" t="s">
        <v>275</v>
      </c>
      <c r="I6010" t="s">
        <v>1578</v>
      </c>
      <c r="J6010" s="3">
        <v>-4.3719999999999999</v>
      </c>
      <c r="K6010" s="3">
        <v>-39.433</v>
      </c>
      <c r="L6010" s="3">
        <v>-9.6739999999999995</v>
      </c>
      <c r="M6010" s="3">
        <v>-13.260999999999999</v>
      </c>
      <c r="N6010" s="3">
        <v>3.9950000000000001</v>
      </c>
      <c r="O6010" s="3">
        <v>2.6030000000000002</v>
      </c>
      <c r="P6010" s="3">
        <v>-12.446</v>
      </c>
      <c r="Q6010" s="3">
        <v>-3.6640000000000001</v>
      </c>
      <c r="R6010" s="3">
        <v>-8.3629999999999995</v>
      </c>
      <c r="S6010" s="3">
        <v>20.709</v>
      </c>
      <c r="T6010" s="3">
        <v>-6.3789999999999996</v>
      </c>
      <c r="U6010" s="3">
        <v>8.3879999999999999</v>
      </c>
      <c r="V6010" s="3">
        <v>2.21</v>
      </c>
      <c r="W6010" s="3">
        <v>4.6040000000000001</v>
      </c>
      <c r="X6010" s="3">
        <v>19.420999999999999</v>
      </c>
      <c r="Y6010" s="3">
        <v>5.3710000000000004</v>
      </c>
      <c r="Z6010" s="3">
        <v>9.2620000000000005</v>
      </c>
      <c r="AA6010" s="3">
        <v>15.045999999999999</v>
      </c>
      <c r="AB6010" s="3">
        <v>-7.8570000000000002</v>
      </c>
      <c r="AC6010" s="3">
        <v>13.71</v>
      </c>
      <c r="AD6010" s="3">
        <v>11.03</v>
      </c>
      <c r="AE6010" s="3">
        <v>4.8920000000000003</v>
      </c>
      <c r="AF6010" s="3">
        <v>4.6900000000000004</v>
      </c>
      <c r="AG6010" s="3">
        <v>8.1790000000000003</v>
      </c>
      <c r="AH6010" s="3">
        <v>11.439</v>
      </c>
      <c r="AI6010" s="3">
        <v>14.446999999999999</v>
      </c>
      <c r="AJ6010" s="3">
        <v>0.68700000000000006</v>
      </c>
      <c r="AK6010" s="3">
        <v>3.3740000000000001</v>
      </c>
      <c r="AL6010" s="3">
        <v>6.4109999999999996</v>
      </c>
      <c r="AM6010" s="3">
        <v>-5.3999999999999999E-2</v>
      </c>
      <c r="AN6010" s="3">
        <v>1.4</v>
      </c>
      <c r="AO6010" s="3">
        <v>6.5670000000000002</v>
      </c>
      <c r="AP6010" s="3">
        <v>4.5670000000000002</v>
      </c>
      <c r="AQ6010" s="3">
        <v>-4.16</v>
      </c>
      <c r="AR6010" s="3">
        <v>-0.96799999999999997</v>
      </c>
      <c r="AS6010" s="3">
        <v>2.4489999999999998</v>
      </c>
      <c r="AT6010" s="3">
        <v>11.606999999999999</v>
      </c>
      <c r="AU6010" s="3">
        <v>7.3239999999999998</v>
      </c>
      <c r="AV6010" s="3">
        <v>3.0390000000000001</v>
      </c>
      <c r="AW6010" s="3">
        <v>3.0649999999999999</v>
      </c>
      <c r="AX6010" s="3">
        <v>3.0419999999999998</v>
      </c>
      <c r="AY6010" s="3">
        <v>3.2040000000000002</v>
      </c>
      <c r="AZ6010" s="3">
        <v>3.2410000000000001</v>
      </c>
      <c r="BA6010">
        <v>3.2389999999999999</v>
      </c>
      <c r="BB6010">
        <v>2017</v>
      </c>
    </row>
    <row r="6011" spans="1:54" hidden="1" x14ac:dyDescent="0.2">
      <c r="A6011">
        <v>293</v>
      </c>
      <c r="B6011" t="s">
        <v>422</v>
      </c>
      <c r="C6011" t="s">
        <v>278</v>
      </c>
      <c r="D6011" t="s">
        <v>6</v>
      </c>
      <c r="E6011" t="s">
        <v>277</v>
      </c>
      <c r="F6011" t="s">
        <v>276</v>
      </c>
      <c r="G6011" t="s">
        <v>275</v>
      </c>
      <c r="I6011" t="s">
        <v>1578</v>
      </c>
      <c r="J6011" s="3">
        <v>-10.239000000000001</v>
      </c>
      <c r="K6011" s="3">
        <v>-5.9909999999999997</v>
      </c>
      <c r="L6011" s="3">
        <v>15.815</v>
      </c>
      <c r="M6011" s="3">
        <v>-13.744999999999999</v>
      </c>
      <c r="N6011" s="3">
        <v>10.266999999999999</v>
      </c>
      <c r="O6011" s="3">
        <v>5.04</v>
      </c>
      <c r="P6011" s="3">
        <v>-20.015999999999998</v>
      </c>
      <c r="Q6011" s="3">
        <v>-2.0739999999999998</v>
      </c>
      <c r="R6011" s="3">
        <v>-16.768999999999998</v>
      </c>
      <c r="S6011" s="3">
        <v>29.832000000000001</v>
      </c>
      <c r="T6011" s="3">
        <v>-6.3789999999999996</v>
      </c>
      <c r="U6011" s="3">
        <v>8.3879999999999999</v>
      </c>
      <c r="V6011" s="3">
        <v>2.21</v>
      </c>
      <c r="W6011" s="3">
        <v>4.6040000000000001</v>
      </c>
      <c r="X6011" s="3">
        <v>19.420999999999999</v>
      </c>
      <c r="Y6011" s="3">
        <v>5.3710000000000004</v>
      </c>
      <c r="Z6011" s="3">
        <v>9.2620000000000005</v>
      </c>
      <c r="AA6011" s="3">
        <v>15.045999999999999</v>
      </c>
      <c r="AB6011" s="3">
        <v>-7.8570000000000002</v>
      </c>
      <c r="AC6011" s="3">
        <v>13.71</v>
      </c>
      <c r="AD6011" s="3">
        <v>11.03</v>
      </c>
      <c r="AE6011" s="3">
        <v>4.8920000000000003</v>
      </c>
      <c r="AF6011" s="3">
        <v>4.6900000000000004</v>
      </c>
      <c r="AG6011" s="3">
        <v>8.1790000000000003</v>
      </c>
      <c r="AH6011" s="3">
        <v>11.439</v>
      </c>
      <c r="AI6011" s="3">
        <v>14.446999999999999</v>
      </c>
      <c r="AJ6011" s="3">
        <v>0.68700000000000006</v>
      </c>
      <c r="AK6011" s="3">
        <v>3.3740000000000001</v>
      </c>
      <c r="AL6011" s="3">
        <v>6.4109999999999996</v>
      </c>
      <c r="AM6011" s="3">
        <v>-5.3999999999999999E-2</v>
      </c>
      <c r="AN6011" s="3">
        <v>1.4</v>
      </c>
      <c r="AO6011" s="3">
        <v>6.5670000000000002</v>
      </c>
      <c r="AP6011" s="3">
        <v>4.5670000000000002</v>
      </c>
      <c r="AQ6011" s="3">
        <v>-4.16</v>
      </c>
      <c r="AR6011" s="3">
        <v>-0.96799999999999997</v>
      </c>
      <c r="AS6011" s="3">
        <v>2.4489999999999998</v>
      </c>
      <c r="AT6011" s="3">
        <v>11.606999999999999</v>
      </c>
      <c r="AU6011" s="3">
        <v>7.3239999999999998</v>
      </c>
      <c r="AV6011" s="3">
        <v>3.0390000000000001</v>
      </c>
      <c r="AW6011" s="3">
        <v>3.0649999999999999</v>
      </c>
      <c r="AX6011" s="3">
        <v>3.0419999999999998</v>
      </c>
      <c r="AY6011" s="3">
        <v>3.2040000000000002</v>
      </c>
      <c r="AZ6011" s="3">
        <v>3.2410000000000001</v>
      </c>
      <c r="BA6011">
        <v>3.2389999999999999</v>
      </c>
      <c r="BB6011">
        <v>2017</v>
      </c>
    </row>
    <row r="6012" spans="1:54" hidden="1" x14ac:dyDescent="0.2">
      <c r="A6012">
        <v>293</v>
      </c>
      <c r="B6012" t="s">
        <v>422</v>
      </c>
      <c r="C6012" t="s">
        <v>274</v>
      </c>
      <c r="D6012" t="s">
        <v>6</v>
      </c>
      <c r="E6012" t="s">
        <v>273</v>
      </c>
      <c r="F6012" t="s">
        <v>272</v>
      </c>
      <c r="G6012" t="s">
        <v>271</v>
      </c>
      <c r="I6012" t="s">
        <v>1579</v>
      </c>
      <c r="J6012" s="3">
        <v>7.3259999999999996</v>
      </c>
      <c r="K6012" s="3">
        <v>6.8</v>
      </c>
      <c r="L6012" s="3">
        <v>6.4</v>
      </c>
      <c r="M6012" s="3">
        <v>9</v>
      </c>
      <c r="N6012" s="3">
        <v>8.9</v>
      </c>
      <c r="O6012" s="3">
        <v>4.5890000000000004</v>
      </c>
      <c r="P6012" s="3">
        <v>5.3</v>
      </c>
      <c r="Q6012" s="3">
        <v>4.8</v>
      </c>
      <c r="R6012" s="3">
        <v>4.1559999999999997</v>
      </c>
      <c r="S6012" s="3">
        <v>7.9</v>
      </c>
      <c r="T6012" s="3">
        <v>8.3000000000000007</v>
      </c>
      <c r="U6012" s="3">
        <v>5.9</v>
      </c>
      <c r="V6012" s="3">
        <v>9.4</v>
      </c>
      <c r="W6012" s="3">
        <v>9.9</v>
      </c>
      <c r="X6012" s="3">
        <v>8.8000000000000007</v>
      </c>
      <c r="Y6012" s="3">
        <v>7.1</v>
      </c>
      <c r="Z6012" s="3">
        <v>7.2</v>
      </c>
      <c r="AA6012" s="3">
        <v>8.6</v>
      </c>
      <c r="AB6012" s="3">
        <v>6.9</v>
      </c>
      <c r="AC6012" s="3">
        <v>9.4</v>
      </c>
      <c r="AD6012" s="3">
        <v>7.8470000000000004</v>
      </c>
      <c r="AE6012" s="3">
        <v>9.2460000000000004</v>
      </c>
      <c r="AF6012" s="3">
        <v>9.42</v>
      </c>
      <c r="AG6012" s="3">
        <v>9.4239999999999995</v>
      </c>
      <c r="AH6012" s="3">
        <v>9.4359999999999999</v>
      </c>
      <c r="AI6012" s="3">
        <v>9.5790000000000006</v>
      </c>
      <c r="AJ6012" s="3">
        <v>8.5419999999999998</v>
      </c>
      <c r="AK6012" s="3">
        <v>8.4190000000000005</v>
      </c>
      <c r="AL6012" s="3">
        <v>8.3770000000000007</v>
      </c>
      <c r="AM6012" s="3">
        <v>8.3870000000000005</v>
      </c>
      <c r="AN6012" s="3">
        <v>7.88</v>
      </c>
      <c r="AO6012" s="3">
        <v>7.7270000000000003</v>
      </c>
      <c r="AP6012" s="3">
        <v>6.798</v>
      </c>
      <c r="AQ6012" s="3">
        <v>5.95</v>
      </c>
      <c r="AR6012" s="3">
        <v>6.03</v>
      </c>
      <c r="AS6012" s="3">
        <v>6.44</v>
      </c>
      <c r="AT6012" s="3">
        <v>6.71</v>
      </c>
      <c r="AU6012" s="3">
        <v>6.71</v>
      </c>
      <c r="AV6012" s="3">
        <v>6.71</v>
      </c>
      <c r="AW6012" s="3">
        <v>6.71</v>
      </c>
      <c r="AX6012" s="3">
        <v>6.71</v>
      </c>
      <c r="AY6012" s="3">
        <v>6.71</v>
      </c>
      <c r="AZ6012" s="3">
        <v>6.71</v>
      </c>
      <c r="BA6012">
        <v>6.71</v>
      </c>
      <c r="BB6012">
        <v>2017</v>
      </c>
    </row>
    <row r="6013" spans="1:54" hidden="1" x14ac:dyDescent="0.2">
      <c r="A6013">
        <v>293</v>
      </c>
      <c r="B6013" t="s">
        <v>422</v>
      </c>
      <c r="C6013" t="s">
        <v>270</v>
      </c>
      <c r="D6013" t="s">
        <v>6</v>
      </c>
      <c r="E6013" t="s">
        <v>269</v>
      </c>
      <c r="F6013" t="s">
        <v>268</v>
      </c>
      <c r="G6013" t="s">
        <v>264</v>
      </c>
      <c r="H6013" t="s">
        <v>263</v>
      </c>
    </row>
    <row r="6014" spans="1:54" hidden="1" x14ac:dyDescent="0.2">
      <c r="A6014">
        <v>293</v>
      </c>
      <c r="B6014" t="s">
        <v>422</v>
      </c>
      <c r="C6014" t="s">
        <v>267</v>
      </c>
      <c r="D6014" t="s">
        <v>6</v>
      </c>
      <c r="E6014" t="s">
        <v>266</v>
      </c>
      <c r="F6014" t="s">
        <v>265</v>
      </c>
      <c r="G6014" t="s">
        <v>264</v>
      </c>
      <c r="H6014" t="s">
        <v>263</v>
      </c>
      <c r="I6014" t="s">
        <v>1580</v>
      </c>
      <c r="J6014" s="3">
        <v>17.324000000000002</v>
      </c>
      <c r="K6014" s="3">
        <v>17.760000000000002</v>
      </c>
      <c r="L6014" s="3">
        <v>18.196999999999999</v>
      </c>
      <c r="M6014" s="3">
        <v>18.635000000000002</v>
      </c>
      <c r="N6014" s="3">
        <v>19.074000000000002</v>
      </c>
      <c r="O6014" s="3">
        <v>19.515999999999998</v>
      </c>
      <c r="P6014" s="3">
        <v>19.963000000000001</v>
      </c>
      <c r="Q6014" s="3">
        <v>20.414999999999999</v>
      </c>
      <c r="R6014" s="3">
        <v>20.867000000000001</v>
      </c>
      <c r="S6014" s="3">
        <v>21.315000000000001</v>
      </c>
      <c r="T6014" s="3">
        <v>21.753</v>
      </c>
      <c r="U6014" s="3">
        <v>22.18</v>
      </c>
      <c r="V6014" s="3">
        <v>22.597000000000001</v>
      </c>
      <c r="W6014" s="3">
        <v>22.638999999999999</v>
      </c>
      <c r="X6014" s="3">
        <v>22.989000000000001</v>
      </c>
      <c r="Y6014" s="3">
        <v>23.344999999999999</v>
      </c>
      <c r="Z6014" s="3">
        <v>23.706</v>
      </c>
      <c r="AA6014" s="3">
        <v>24.073</v>
      </c>
      <c r="AB6014" s="3">
        <v>24.445</v>
      </c>
      <c r="AC6014" s="3">
        <v>24.823</v>
      </c>
      <c r="AD6014" s="3">
        <v>25.207000000000001</v>
      </c>
      <c r="AE6014" s="3">
        <v>25.597000000000001</v>
      </c>
      <c r="AF6014" s="3">
        <v>25.992999999999999</v>
      </c>
      <c r="AG6014" s="3">
        <v>26.395</v>
      </c>
      <c r="AH6014" s="3">
        <v>26.803999999999998</v>
      </c>
      <c r="AI6014" s="3">
        <v>27.219000000000001</v>
      </c>
      <c r="AJ6014" s="3">
        <v>27.64</v>
      </c>
      <c r="AK6014" s="3">
        <v>28.221</v>
      </c>
      <c r="AL6014" s="3">
        <v>28.657</v>
      </c>
      <c r="AM6014" s="3">
        <v>29.100999999999999</v>
      </c>
      <c r="AN6014" s="3">
        <v>29.552</v>
      </c>
      <c r="AO6014" s="3">
        <v>29.77</v>
      </c>
      <c r="AP6014" s="3">
        <v>30.097999999999999</v>
      </c>
      <c r="AQ6014" s="3">
        <v>30.483000000000001</v>
      </c>
      <c r="AR6014" s="3">
        <v>30.809000000000001</v>
      </c>
      <c r="AS6014" s="3">
        <v>31.148</v>
      </c>
      <c r="AT6014" s="3">
        <v>31.481000000000002</v>
      </c>
      <c r="AU6014" s="3">
        <v>31.827999999999999</v>
      </c>
      <c r="AV6014" s="3">
        <v>32.167999999999999</v>
      </c>
      <c r="AW6014" s="3">
        <v>32.521999999999998</v>
      </c>
      <c r="AX6014" s="3">
        <v>32.869999999999997</v>
      </c>
      <c r="AY6014" s="3">
        <v>33.231999999999999</v>
      </c>
      <c r="AZ6014" s="3">
        <v>33.587000000000003</v>
      </c>
      <c r="BA6014">
        <v>33.957000000000001</v>
      </c>
      <c r="BB6014">
        <v>2016</v>
      </c>
    </row>
    <row r="6015" spans="1:54" hidden="1" x14ac:dyDescent="0.2">
      <c r="A6015">
        <v>293</v>
      </c>
      <c r="B6015" t="s">
        <v>422</v>
      </c>
      <c r="C6015" t="s">
        <v>262</v>
      </c>
      <c r="D6015" t="s">
        <v>6</v>
      </c>
      <c r="E6015" t="s">
        <v>260</v>
      </c>
      <c r="F6015" t="s">
        <v>259</v>
      </c>
      <c r="G6015" t="s">
        <v>225</v>
      </c>
      <c r="H6015" t="s">
        <v>222</v>
      </c>
      <c r="I6015" t="s">
        <v>1581</v>
      </c>
      <c r="J6015" s="3" t="s">
        <v>215</v>
      </c>
      <c r="K6015" s="3" t="s">
        <v>215</v>
      </c>
      <c r="L6015" s="3" t="s">
        <v>215</v>
      </c>
      <c r="M6015" s="3" t="s">
        <v>215</v>
      </c>
      <c r="N6015" s="3" t="s">
        <v>215</v>
      </c>
      <c r="O6015" s="3" t="s">
        <v>215</v>
      </c>
      <c r="P6015" s="3" t="s">
        <v>215</v>
      </c>
      <c r="Q6015" s="3" t="s">
        <v>215</v>
      </c>
      <c r="R6015" s="3" t="s">
        <v>215</v>
      </c>
      <c r="S6015" s="3" t="s">
        <v>215</v>
      </c>
      <c r="T6015" s="3" t="s">
        <v>215</v>
      </c>
      <c r="U6015" s="3" t="s">
        <v>215</v>
      </c>
      <c r="V6015" s="3" t="s">
        <v>215</v>
      </c>
      <c r="W6015" s="3" t="s">
        <v>215</v>
      </c>
      <c r="X6015" s="3" t="s">
        <v>215</v>
      </c>
      <c r="Y6015" s="3" t="s">
        <v>215</v>
      </c>
      <c r="Z6015" s="3" t="s">
        <v>215</v>
      </c>
      <c r="AA6015" s="3" t="s">
        <v>215</v>
      </c>
      <c r="AB6015" s="3" t="s">
        <v>215</v>
      </c>
      <c r="AC6015" s="3" t="s">
        <v>215</v>
      </c>
      <c r="AD6015" s="3">
        <v>34.503</v>
      </c>
      <c r="AE6015" s="3">
        <v>33.610999999999997</v>
      </c>
      <c r="AF6015" s="3">
        <v>34.619</v>
      </c>
      <c r="AG6015" s="3">
        <v>37.65</v>
      </c>
      <c r="AH6015" s="3">
        <v>41.81</v>
      </c>
      <c r="AI6015" s="3">
        <v>48.790999999999997</v>
      </c>
      <c r="AJ6015" s="3">
        <v>60.673000000000002</v>
      </c>
      <c r="AK6015" s="3">
        <v>70.144999999999996</v>
      </c>
      <c r="AL6015" s="3">
        <v>79.138000000000005</v>
      </c>
      <c r="AM6015" s="3">
        <v>73.209999999999994</v>
      </c>
      <c r="AN6015" s="3">
        <v>88.671999999999997</v>
      </c>
      <c r="AO6015" s="3">
        <v>102.443</v>
      </c>
      <c r="AP6015" s="3">
        <v>113.795</v>
      </c>
      <c r="AQ6015" s="3">
        <v>121.68600000000001</v>
      </c>
      <c r="AR6015" s="3">
        <v>128.37100000000001</v>
      </c>
      <c r="AS6015" s="3">
        <v>122.85899999999999</v>
      </c>
      <c r="AT6015" s="3">
        <v>122.961</v>
      </c>
      <c r="AU6015" s="3">
        <v>127.9</v>
      </c>
      <c r="AV6015" s="3">
        <v>136.38900000000001</v>
      </c>
      <c r="AW6015" s="3">
        <v>146.34700000000001</v>
      </c>
      <c r="AX6015" s="3">
        <v>157.25200000000001</v>
      </c>
      <c r="AY6015" s="3">
        <v>168.66200000000001</v>
      </c>
      <c r="AZ6015" s="3">
        <v>177.73</v>
      </c>
      <c r="BA6015">
        <v>187.61500000000001</v>
      </c>
      <c r="BB6015">
        <v>2017</v>
      </c>
    </row>
    <row r="6016" spans="1:54" hidden="1" x14ac:dyDescent="0.2">
      <c r="A6016">
        <v>293</v>
      </c>
      <c r="B6016" t="s">
        <v>422</v>
      </c>
      <c r="C6016" t="s">
        <v>261</v>
      </c>
      <c r="D6016" t="s">
        <v>6</v>
      </c>
      <c r="E6016" t="s">
        <v>260</v>
      </c>
      <c r="F6016" t="s">
        <v>259</v>
      </c>
      <c r="G6016" t="s">
        <v>217</v>
      </c>
      <c r="I6016" t="s">
        <v>258</v>
      </c>
      <c r="J6016" s="3" t="s">
        <v>215</v>
      </c>
      <c r="K6016" s="3" t="s">
        <v>215</v>
      </c>
      <c r="L6016" s="3" t="s">
        <v>215</v>
      </c>
      <c r="M6016" s="3" t="s">
        <v>215</v>
      </c>
      <c r="N6016" s="3" t="s">
        <v>215</v>
      </c>
      <c r="O6016" s="3" t="s">
        <v>215</v>
      </c>
      <c r="P6016" s="3" t="s">
        <v>215</v>
      </c>
      <c r="Q6016" s="3" t="s">
        <v>215</v>
      </c>
      <c r="R6016" s="3" t="s">
        <v>215</v>
      </c>
      <c r="S6016" s="3" t="s">
        <v>215</v>
      </c>
      <c r="T6016" s="3" t="s">
        <v>215</v>
      </c>
      <c r="U6016" s="3" t="s">
        <v>215</v>
      </c>
      <c r="V6016" s="3" t="s">
        <v>215</v>
      </c>
      <c r="W6016" s="3" t="s">
        <v>215</v>
      </c>
      <c r="X6016" s="3" t="s">
        <v>215</v>
      </c>
      <c r="Y6016" s="3" t="s">
        <v>215</v>
      </c>
      <c r="Z6016" s="3" t="s">
        <v>215</v>
      </c>
      <c r="AA6016" s="3" t="s">
        <v>215</v>
      </c>
      <c r="AB6016" s="3" t="s">
        <v>215</v>
      </c>
      <c r="AC6016" s="3" t="s">
        <v>215</v>
      </c>
      <c r="AD6016" s="3">
        <v>19.393000000000001</v>
      </c>
      <c r="AE6016" s="3">
        <v>18.571000000000002</v>
      </c>
      <c r="AF6016" s="3">
        <v>18.079000000000001</v>
      </c>
      <c r="AG6016" s="3">
        <v>18.332000000000001</v>
      </c>
      <c r="AH6016" s="3">
        <v>18.363</v>
      </c>
      <c r="AI6016" s="3">
        <v>19.747</v>
      </c>
      <c r="AJ6016" s="3">
        <v>21.088000000000001</v>
      </c>
      <c r="AK6016" s="3">
        <v>21.942</v>
      </c>
      <c r="AL6016" s="3">
        <v>22.251000000000001</v>
      </c>
      <c r="AM6016" s="3">
        <v>20.088999999999999</v>
      </c>
      <c r="AN6016" s="3">
        <v>21.206</v>
      </c>
      <c r="AO6016" s="3">
        <v>22.04</v>
      </c>
      <c r="AP6016" s="3">
        <v>22.827999999999999</v>
      </c>
      <c r="AQ6016" s="3">
        <v>22.757000000000001</v>
      </c>
      <c r="AR6016" s="3">
        <v>22.268000000000001</v>
      </c>
      <c r="AS6016" s="3">
        <v>20.053000000000001</v>
      </c>
      <c r="AT6016" s="3">
        <v>18.638999999999999</v>
      </c>
      <c r="AU6016" s="3">
        <v>18.224</v>
      </c>
      <c r="AV6016" s="3">
        <v>18.2</v>
      </c>
      <c r="AW6016" s="3">
        <v>18.399999999999999</v>
      </c>
      <c r="AX6016" s="3">
        <v>18.655000000000001</v>
      </c>
      <c r="AY6016" s="3">
        <v>18.882000000000001</v>
      </c>
      <c r="AZ6016" s="3">
        <v>18.783000000000001</v>
      </c>
      <c r="BA6016">
        <v>18.734000000000002</v>
      </c>
      <c r="BB6016">
        <v>2017</v>
      </c>
    </row>
    <row r="6017" spans="1:54" hidden="1" x14ac:dyDescent="0.2">
      <c r="A6017">
        <v>293</v>
      </c>
      <c r="B6017" t="s">
        <v>422</v>
      </c>
      <c r="C6017" t="s">
        <v>257</v>
      </c>
      <c r="D6017" t="s">
        <v>6</v>
      </c>
      <c r="E6017" t="s">
        <v>255</v>
      </c>
      <c r="F6017" t="s">
        <v>254</v>
      </c>
      <c r="G6017" t="s">
        <v>225</v>
      </c>
      <c r="H6017" t="s">
        <v>222</v>
      </c>
      <c r="I6017" t="s">
        <v>1581</v>
      </c>
      <c r="J6017" s="3" t="s">
        <v>215</v>
      </c>
      <c r="K6017" s="3" t="s">
        <v>215</v>
      </c>
      <c r="L6017" s="3" t="s">
        <v>215</v>
      </c>
      <c r="M6017" s="3" t="s">
        <v>215</v>
      </c>
      <c r="N6017" s="3" t="s">
        <v>215</v>
      </c>
      <c r="O6017" s="3" t="s">
        <v>215</v>
      </c>
      <c r="P6017" s="3" t="s">
        <v>215</v>
      </c>
      <c r="Q6017" s="3" t="s">
        <v>215</v>
      </c>
      <c r="R6017" s="3" t="s">
        <v>215</v>
      </c>
      <c r="S6017" s="3" t="s">
        <v>215</v>
      </c>
      <c r="T6017" s="3" t="s">
        <v>215</v>
      </c>
      <c r="U6017" s="3" t="s">
        <v>215</v>
      </c>
      <c r="V6017" s="3" t="s">
        <v>215</v>
      </c>
      <c r="W6017" s="3" t="s">
        <v>215</v>
      </c>
      <c r="X6017" s="3" t="s">
        <v>215</v>
      </c>
      <c r="Y6017" s="3" t="s">
        <v>215</v>
      </c>
      <c r="Z6017" s="3" t="s">
        <v>215</v>
      </c>
      <c r="AA6017" s="3" t="s">
        <v>215</v>
      </c>
      <c r="AB6017" s="3" t="s">
        <v>215</v>
      </c>
      <c r="AC6017" s="3" t="s">
        <v>215</v>
      </c>
      <c r="AD6017" s="3">
        <v>38.223999999999997</v>
      </c>
      <c r="AE6017" s="3">
        <v>37.466000000000001</v>
      </c>
      <c r="AF6017" s="3">
        <v>37.281999999999996</v>
      </c>
      <c r="AG6017" s="3">
        <v>40.953000000000003</v>
      </c>
      <c r="AH6017" s="3">
        <v>44.140999999999998</v>
      </c>
      <c r="AI6017" s="3">
        <v>49.856999999999999</v>
      </c>
      <c r="AJ6017" s="3">
        <v>54.863999999999997</v>
      </c>
      <c r="AK6017" s="3">
        <v>59.441000000000003</v>
      </c>
      <c r="AL6017" s="3">
        <v>69.593999999999994</v>
      </c>
      <c r="AM6017" s="3">
        <v>78.290999999999997</v>
      </c>
      <c r="AN6017" s="3">
        <v>88.159000000000006</v>
      </c>
      <c r="AO6017" s="3">
        <v>92.968999999999994</v>
      </c>
      <c r="AP6017" s="3">
        <v>103.357</v>
      </c>
      <c r="AQ6017" s="3">
        <v>117.727</v>
      </c>
      <c r="AR6017" s="3">
        <v>129.89400000000001</v>
      </c>
      <c r="AS6017" s="3">
        <v>136.328</v>
      </c>
      <c r="AT6017" s="3">
        <v>138.36600000000001</v>
      </c>
      <c r="AU6017" s="3">
        <v>149.30799999999999</v>
      </c>
      <c r="AV6017" s="3">
        <v>161.33500000000001</v>
      </c>
      <c r="AW6017" s="3">
        <v>168.18600000000001</v>
      </c>
      <c r="AX6017" s="3">
        <v>172.21199999999999</v>
      </c>
      <c r="AY6017" s="3">
        <v>177.58500000000001</v>
      </c>
      <c r="AZ6017" s="3">
        <v>186.77099999999999</v>
      </c>
      <c r="BA6017">
        <v>197.24199999999999</v>
      </c>
      <c r="BB6017">
        <v>2017</v>
      </c>
    </row>
    <row r="6018" spans="1:54" hidden="1" x14ac:dyDescent="0.2">
      <c r="A6018">
        <v>293</v>
      </c>
      <c r="B6018" t="s">
        <v>422</v>
      </c>
      <c r="C6018" t="s">
        <v>256</v>
      </c>
      <c r="D6018" t="s">
        <v>6</v>
      </c>
      <c r="E6018" t="s">
        <v>255</v>
      </c>
      <c r="F6018" t="s">
        <v>254</v>
      </c>
      <c r="G6018" t="s">
        <v>217</v>
      </c>
      <c r="I6018" t="s">
        <v>253</v>
      </c>
      <c r="J6018" s="3" t="s">
        <v>215</v>
      </c>
      <c r="K6018" s="3" t="s">
        <v>215</v>
      </c>
      <c r="L6018" s="3" t="s">
        <v>215</v>
      </c>
      <c r="M6018" s="3" t="s">
        <v>215</v>
      </c>
      <c r="N6018" s="3" t="s">
        <v>215</v>
      </c>
      <c r="O6018" s="3" t="s">
        <v>215</v>
      </c>
      <c r="P6018" s="3" t="s">
        <v>215</v>
      </c>
      <c r="Q6018" s="3" t="s">
        <v>215</v>
      </c>
      <c r="R6018" s="3" t="s">
        <v>215</v>
      </c>
      <c r="S6018" s="3" t="s">
        <v>215</v>
      </c>
      <c r="T6018" s="3" t="s">
        <v>215</v>
      </c>
      <c r="U6018" s="3" t="s">
        <v>215</v>
      </c>
      <c r="V6018" s="3" t="s">
        <v>215</v>
      </c>
      <c r="W6018" s="3" t="s">
        <v>215</v>
      </c>
      <c r="X6018" s="3" t="s">
        <v>215</v>
      </c>
      <c r="Y6018" s="3" t="s">
        <v>215</v>
      </c>
      <c r="Z6018" s="3" t="s">
        <v>215</v>
      </c>
      <c r="AA6018" s="3" t="s">
        <v>215</v>
      </c>
      <c r="AB6018" s="3" t="s">
        <v>215</v>
      </c>
      <c r="AC6018" s="3" t="s">
        <v>215</v>
      </c>
      <c r="AD6018" s="3">
        <v>21.484000000000002</v>
      </c>
      <c r="AE6018" s="3">
        <v>20.7</v>
      </c>
      <c r="AF6018" s="3">
        <v>19.47</v>
      </c>
      <c r="AG6018" s="3">
        <v>19.940000000000001</v>
      </c>
      <c r="AH6018" s="3">
        <v>19.387</v>
      </c>
      <c r="AI6018" s="3">
        <v>20.178000000000001</v>
      </c>
      <c r="AJ6018" s="3">
        <v>19.068999999999999</v>
      </c>
      <c r="AK6018" s="3">
        <v>18.593</v>
      </c>
      <c r="AL6018" s="3">
        <v>19.568000000000001</v>
      </c>
      <c r="AM6018" s="3">
        <v>21.483000000000001</v>
      </c>
      <c r="AN6018" s="3">
        <v>21.082999999999998</v>
      </c>
      <c r="AO6018" s="3">
        <v>20.001999999999999</v>
      </c>
      <c r="AP6018" s="3">
        <v>20.734000000000002</v>
      </c>
      <c r="AQ6018" s="3">
        <v>22.016999999999999</v>
      </c>
      <c r="AR6018" s="3">
        <v>22.532</v>
      </c>
      <c r="AS6018" s="3">
        <v>22.251999999999999</v>
      </c>
      <c r="AT6018" s="3">
        <v>20.974</v>
      </c>
      <c r="AU6018" s="3">
        <v>21.274000000000001</v>
      </c>
      <c r="AV6018" s="3">
        <v>21.527999999999999</v>
      </c>
      <c r="AW6018" s="3">
        <v>21.145</v>
      </c>
      <c r="AX6018" s="3">
        <v>20.43</v>
      </c>
      <c r="AY6018" s="3">
        <v>19.881</v>
      </c>
      <c r="AZ6018" s="3">
        <v>19.738</v>
      </c>
      <c r="BA6018">
        <v>19.696000000000002</v>
      </c>
      <c r="BB6018">
        <v>2017</v>
      </c>
    </row>
    <row r="6019" spans="1:54" hidden="1" x14ac:dyDescent="0.2">
      <c r="A6019">
        <v>293</v>
      </c>
      <c r="B6019" t="s">
        <v>422</v>
      </c>
      <c r="C6019" t="s">
        <v>252</v>
      </c>
      <c r="D6019" t="s">
        <v>6</v>
      </c>
      <c r="E6019" t="s">
        <v>250</v>
      </c>
      <c r="F6019" t="s">
        <v>249</v>
      </c>
      <c r="G6019" t="s">
        <v>225</v>
      </c>
      <c r="H6019" t="s">
        <v>222</v>
      </c>
      <c r="I6019" t="s">
        <v>1581</v>
      </c>
      <c r="J6019" s="3" t="s">
        <v>215</v>
      </c>
      <c r="K6019" s="3" t="s">
        <v>215</v>
      </c>
      <c r="L6019" s="3" t="s">
        <v>215</v>
      </c>
      <c r="M6019" s="3" t="s">
        <v>215</v>
      </c>
      <c r="N6019" s="3" t="s">
        <v>215</v>
      </c>
      <c r="O6019" s="3" t="s">
        <v>215</v>
      </c>
      <c r="P6019" s="3" t="s">
        <v>215</v>
      </c>
      <c r="Q6019" s="3" t="s">
        <v>215</v>
      </c>
      <c r="R6019" s="3" t="s">
        <v>215</v>
      </c>
      <c r="S6019" s="3" t="s">
        <v>215</v>
      </c>
      <c r="T6019" s="3" t="s">
        <v>215</v>
      </c>
      <c r="U6019" s="3" t="s">
        <v>215</v>
      </c>
      <c r="V6019" s="3" t="s">
        <v>215</v>
      </c>
      <c r="W6019" s="3" t="s">
        <v>215</v>
      </c>
      <c r="X6019" s="3" t="s">
        <v>215</v>
      </c>
      <c r="Y6019" s="3" t="s">
        <v>215</v>
      </c>
      <c r="Z6019" s="3" t="s">
        <v>215</v>
      </c>
      <c r="AA6019" s="3" t="s">
        <v>215</v>
      </c>
      <c r="AB6019" s="3" t="s">
        <v>215</v>
      </c>
      <c r="AC6019" s="3" t="s">
        <v>215</v>
      </c>
      <c r="AD6019" s="3">
        <v>-3.7210000000000001</v>
      </c>
      <c r="AE6019" s="3">
        <v>-3.855</v>
      </c>
      <c r="AF6019" s="3">
        <v>-2.6640000000000001</v>
      </c>
      <c r="AG6019" s="3">
        <v>-3.3029999999999999</v>
      </c>
      <c r="AH6019" s="3">
        <v>-2.331</v>
      </c>
      <c r="AI6019" s="3">
        <v>-1.0660000000000001</v>
      </c>
      <c r="AJ6019" s="3">
        <v>5.81</v>
      </c>
      <c r="AK6019" s="3">
        <v>10.704000000000001</v>
      </c>
      <c r="AL6019" s="3">
        <v>9.5440000000000005</v>
      </c>
      <c r="AM6019" s="3">
        <v>-5.0810000000000004</v>
      </c>
      <c r="AN6019" s="3">
        <v>0.51400000000000001</v>
      </c>
      <c r="AO6019" s="3">
        <v>9.4740000000000002</v>
      </c>
      <c r="AP6019" s="3">
        <v>10.438000000000001</v>
      </c>
      <c r="AQ6019" s="3">
        <v>3.9590000000000001</v>
      </c>
      <c r="AR6019" s="3">
        <v>-1.5229999999999999</v>
      </c>
      <c r="AS6019" s="3">
        <v>-13.468999999999999</v>
      </c>
      <c r="AT6019" s="3">
        <v>-15.404999999999999</v>
      </c>
      <c r="AU6019" s="3">
        <v>-21.407</v>
      </c>
      <c r="AV6019" s="3">
        <v>-24.946000000000002</v>
      </c>
      <c r="AW6019" s="3">
        <v>-21.838999999999999</v>
      </c>
      <c r="AX6019" s="3">
        <v>-14.96</v>
      </c>
      <c r="AY6019" s="3">
        <v>-8.923</v>
      </c>
      <c r="AZ6019" s="3">
        <v>-9.0410000000000004</v>
      </c>
      <c r="BA6019">
        <v>-9.6270000000000007</v>
      </c>
      <c r="BB6019">
        <v>2017</v>
      </c>
    </row>
    <row r="6020" spans="1:54" hidden="1" x14ac:dyDescent="0.2">
      <c r="A6020">
        <v>293</v>
      </c>
      <c r="B6020" t="s">
        <v>422</v>
      </c>
      <c r="C6020" t="s">
        <v>251</v>
      </c>
      <c r="D6020" t="s">
        <v>6</v>
      </c>
      <c r="E6020" t="s">
        <v>250</v>
      </c>
      <c r="F6020" t="s">
        <v>249</v>
      </c>
      <c r="G6020" t="s">
        <v>217</v>
      </c>
      <c r="I6020" t="s">
        <v>248</v>
      </c>
      <c r="J6020" s="3" t="s">
        <v>215</v>
      </c>
      <c r="K6020" s="3" t="s">
        <v>215</v>
      </c>
      <c r="L6020" s="3" t="s">
        <v>215</v>
      </c>
      <c r="M6020" s="3" t="s">
        <v>215</v>
      </c>
      <c r="N6020" s="3" t="s">
        <v>215</v>
      </c>
      <c r="O6020" s="3" t="s">
        <v>215</v>
      </c>
      <c r="P6020" s="3" t="s">
        <v>215</v>
      </c>
      <c r="Q6020" s="3" t="s">
        <v>215</v>
      </c>
      <c r="R6020" s="3" t="s">
        <v>215</v>
      </c>
      <c r="S6020" s="3" t="s">
        <v>215</v>
      </c>
      <c r="T6020" s="3" t="s">
        <v>215</v>
      </c>
      <c r="U6020" s="3" t="s">
        <v>215</v>
      </c>
      <c r="V6020" s="3" t="s">
        <v>215</v>
      </c>
      <c r="W6020" s="3" t="s">
        <v>215</v>
      </c>
      <c r="X6020" s="3" t="s">
        <v>215</v>
      </c>
      <c r="Y6020" s="3" t="s">
        <v>215</v>
      </c>
      <c r="Z6020" s="3" t="s">
        <v>215</v>
      </c>
      <c r="AA6020" s="3" t="s">
        <v>215</v>
      </c>
      <c r="AB6020" s="3" t="s">
        <v>215</v>
      </c>
      <c r="AC6020" s="3" t="s">
        <v>215</v>
      </c>
      <c r="AD6020" s="3">
        <v>-2.0910000000000002</v>
      </c>
      <c r="AE6020" s="3">
        <v>-2.13</v>
      </c>
      <c r="AF6020" s="3">
        <v>-1.391</v>
      </c>
      <c r="AG6020" s="3">
        <v>-1.6080000000000001</v>
      </c>
      <c r="AH6020" s="3">
        <v>-1.024</v>
      </c>
      <c r="AI6020" s="3">
        <v>-0.43099999999999999</v>
      </c>
      <c r="AJ6020" s="3">
        <v>2.0190000000000001</v>
      </c>
      <c r="AK6020" s="3">
        <v>3.3479999999999999</v>
      </c>
      <c r="AL6020" s="3">
        <v>2.6829999999999998</v>
      </c>
      <c r="AM6020" s="3">
        <v>-1.3939999999999999</v>
      </c>
      <c r="AN6020" s="3">
        <v>0.123</v>
      </c>
      <c r="AO6020" s="3">
        <v>2.0379999999999998</v>
      </c>
      <c r="AP6020" s="3">
        <v>2.0939999999999999</v>
      </c>
      <c r="AQ6020" s="3">
        <v>0.74</v>
      </c>
      <c r="AR6020" s="3">
        <v>-0.26400000000000001</v>
      </c>
      <c r="AS6020" s="3">
        <v>-2.198</v>
      </c>
      <c r="AT6020" s="3">
        <v>-2.335</v>
      </c>
      <c r="AU6020" s="3">
        <v>-3.05</v>
      </c>
      <c r="AV6020" s="3">
        <v>-3.3290000000000002</v>
      </c>
      <c r="AW6020" s="3">
        <v>-2.746</v>
      </c>
      <c r="AX6020" s="3">
        <v>-1.7749999999999999</v>
      </c>
      <c r="AY6020" s="3">
        <v>-0.999</v>
      </c>
      <c r="AZ6020" s="3">
        <v>-0.95599999999999996</v>
      </c>
      <c r="BA6020">
        <v>-0.96099999999999997</v>
      </c>
      <c r="BB6020">
        <v>2017</v>
      </c>
    </row>
    <row r="6021" spans="1:54" hidden="1" x14ac:dyDescent="0.2">
      <c r="A6021">
        <v>293</v>
      </c>
      <c r="B6021" t="s">
        <v>422</v>
      </c>
      <c r="C6021" t="s">
        <v>247</v>
      </c>
      <c r="D6021" t="s">
        <v>6</v>
      </c>
      <c r="E6021" t="s">
        <v>245</v>
      </c>
      <c r="F6021" t="s">
        <v>244</v>
      </c>
      <c r="G6021" t="s">
        <v>225</v>
      </c>
      <c r="H6021" t="s">
        <v>222</v>
      </c>
      <c r="I6021" t="s">
        <v>1581</v>
      </c>
      <c r="J6021" s="3" t="s">
        <v>215</v>
      </c>
      <c r="K6021" s="3" t="s">
        <v>215</v>
      </c>
      <c r="L6021" s="3" t="s">
        <v>215</v>
      </c>
      <c r="M6021" s="3" t="s">
        <v>215</v>
      </c>
      <c r="N6021" s="3" t="s">
        <v>215</v>
      </c>
      <c r="O6021" s="3" t="s">
        <v>215</v>
      </c>
      <c r="P6021" s="3" t="s">
        <v>215</v>
      </c>
      <c r="Q6021" s="3" t="s">
        <v>215</v>
      </c>
      <c r="R6021" s="3" t="s">
        <v>215</v>
      </c>
      <c r="S6021" s="3" t="s">
        <v>215</v>
      </c>
      <c r="T6021" s="3" t="s">
        <v>215</v>
      </c>
      <c r="U6021" s="3" t="s">
        <v>215</v>
      </c>
      <c r="V6021" s="3" t="s">
        <v>215</v>
      </c>
      <c r="W6021" s="3" t="s">
        <v>215</v>
      </c>
      <c r="X6021" s="3" t="s">
        <v>215</v>
      </c>
      <c r="Y6021" s="3" t="s">
        <v>215</v>
      </c>
      <c r="Z6021" s="3" t="s">
        <v>215</v>
      </c>
      <c r="AA6021" s="3" t="s">
        <v>215</v>
      </c>
      <c r="AB6021" s="3" t="s">
        <v>215</v>
      </c>
      <c r="AC6021" s="3" t="s">
        <v>215</v>
      </c>
      <c r="AD6021" s="3">
        <v>-3.4649999999999999</v>
      </c>
      <c r="AE6021" s="3">
        <v>-2.7949999999999999</v>
      </c>
      <c r="AF6021" s="3">
        <v>-2.169</v>
      </c>
      <c r="AG6021" s="3">
        <v>-2.61</v>
      </c>
      <c r="AH6021" s="3">
        <v>-2.2629999999999999</v>
      </c>
      <c r="AI6021" s="3">
        <v>-1.7869999999999999</v>
      </c>
      <c r="AJ6021" s="3">
        <v>0.56299999999999994</v>
      </c>
      <c r="AK6021" s="3">
        <v>5.0369999999999999</v>
      </c>
      <c r="AL6021" s="3">
        <v>3.343</v>
      </c>
      <c r="AM6021" s="3">
        <v>-0.79100000000000004</v>
      </c>
      <c r="AN6021" s="3">
        <v>-1.7689999999999999</v>
      </c>
      <c r="AO6021" s="3">
        <v>5.5839999999999996</v>
      </c>
      <c r="AP6021" s="3">
        <v>6.87</v>
      </c>
      <c r="AQ6021" s="3">
        <v>0.504</v>
      </c>
      <c r="AR6021" s="3">
        <v>-1.091</v>
      </c>
      <c r="AS6021" s="3">
        <v>-10.102</v>
      </c>
      <c r="AT6021" s="3">
        <v>-12.882999999999999</v>
      </c>
      <c r="AU6021" s="3">
        <v>-19.550999999999998</v>
      </c>
      <c r="AV6021" s="3">
        <v>-24.193999999999999</v>
      </c>
      <c r="AW6021" s="3">
        <v>-22.3</v>
      </c>
      <c r="AX6021" s="3">
        <v>-15.521000000000001</v>
      </c>
      <c r="AY6021" s="3">
        <v>-8.9390000000000001</v>
      </c>
      <c r="AZ6021" s="3">
        <v>-9.4849999999999994</v>
      </c>
      <c r="BA6021">
        <v>-9.7620000000000005</v>
      </c>
      <c r="BB6021">
        <v>2017</v>
      </c>
    </row>
    <row r="6022" spans="1:54" hidden="1" x14ac:dyDescent="0.2">
      <c r="A6022">
        <v>293</v>
      </c>
      <c r="B6022" t="s">
        <v>422</v>
      </c>
      <c r="C6022" t="s">
        <v>246</v>
      </c>
      <c r="D6022" t="s">
        <v>6</v>
      </c>
      <c r="E6022" t="s">
        <v>245</v>
      </c>
      <c r="F6022" t="s">
        <v>244</v>
      </c>
      <c r="G6022" t="s">
        <v>243</v>
      </c>
      <c r="I6022" t="s">
        <v>362</v>
      </c>
      <c r="J6022" s="3" t="s">
        <v>215</v>
      </c>
      <c r="K6022" s="3" t="s">
        <v>215</v>
      </c>
      <c r="L6022" s="3" t="s">
        <v>215</v>
      </c>
      <c r="M6022" s="3" t="s">
        <v>215</v>
      </c>
      <c r="N6022" s="3" t="s">
        <v>215</v>
      </c>
      <c r="O6022" s="3" t="s">
        <v>215</v>
      </c>
      <c r="P6022" s="3" t="s">
        <v>215</v>
      </c>
      <c r="Q6022" s="3" t="s">
        <v>215</v>
      </c>
      <c r="R6022" s="3" t="s">
        <v>215</v>
      </c>
      <c r="S6022" s="3" t="s">
        <v>215</v>
      </c>
      <c r="T6022" s="3" t="s">
        <v>215</v>
      </c>
      <c r="U6022" s="3" t="s">
        <v>215</v>
      </c>
      <c r="V6022" s="3" t="s">
        <v>215</v>
      </c>
      <c r="W6022" s="3" t="s">
        <v>215</v>
      </c>
      <c r="X6022" s="3" t="s">
        <v>215</v>
      </c>
      <c r="Y6022" s="3" t="s">
        <v>215</v>
      </c>
      <c r="Z6022" s="3" t="s">
        <v>215</v>
      </c>
      <c r="AA6022" s="3" t="s">
        <v>215</v>
      </c>
      <c r="AB6022" s="3" t="s">
        <v>215</v>
      </c>
      <c r="AC6022" s="3" t="s">
        <v>215</v>
      </c>
      <c r="AD6022" s="3">
        <v>-1.95</v>
      </c>
      <c r="AE6022" s="3">
        <v>-1.514</v>
      </c>
      <c r="AF6022" s="3">
        <v>-1.131</v>
      </c>
      <c r="AG6022" s="3">
        <v>-1.264</v>
      </c>
      <c r="AH6022" s="3">
        <v>-0.98399999999999999</v>
      </c>
      <c r="AI6022" s="3">
        <v>-0.71599999999999997</v>
      </c>
      <c r="AJ6022" s="3">
        <v>0.19500000000000001</v>
      </c>
      <c r="AK6022" s="3">
        <v>1.59</v>
      </c>
      <c r="AL6022" s="3">
        <v>0.96799999999999997</v>
      </c>
      <c r="AM6022" s="3">
        <v>-0.21199999999999999</v>
      </c>
      <c r="AN6022" s="3">
        <v>-0.42199999999999999</v>
      </c>
      <c r="AO6022" s="3">
        <v>1.204</v>
      </c>
      <c r="AP6022" s="3">
        <v>1.3879999999999999</v>
      </c>
      <c r="AQ6022" s="3">
        <v>9.6000000000000002E-2</v>
      </c>
      <c r="AR6022" s="3">
        <v>-0.189</v>
      </c>
      <c r="AS6022" s="3">
        <v>-1.6339999999999999</v>
      </c>
      <c r="AT6022" s="3">
        <v>-1.9410000000000001</v>
      </c>
      <c r="AU6022" s="3">
        <v>-2.7549999999999999</v>
      </c>
      <c r="AV6022" s="3">
        <v>-3.1989999999999998</v>
      </c>
      <c r="AW6022" s="3">
        <v>-2.7890000000000001</v>
      </c>
      <c r="AX6022" s="3">
        <v>-1.8360000000000001</v>
      </c>
      <c r="AY6022" s="3">
        <v>-0.999</v>
      </c>
      <c r="AZ6022" s="3">
        <v>-1.0029999999999999</v>
      </c>
      <c r="BA6022">
        <v>-0.97499999999999998</v>
      </c>
      <c r="BB6022">
        <v>2017</v>
      </c>
    </row>
    <row r="6023" spans="1:54" hidden="1" x14ac:dyDescent="0.2">
      <c r="A6023">
        <v>293</v>
      </c>
      <c r="B6023" t="s">
        <v>422</v>
      </c>
      <c r="C6023" t="s">
        <v>242</v>
      </c>
      <c r="D6023" t="s">
        <v>6</v>
      </c>
      <c r="E6023" t="s">
        <v>240</v>
      </c>
      <c r="F6023" t="s">
        <v>239</v>
      </c>
      <c r="G6023" t="s">
        <v>225</v>
      </c>
      <c r="H6023" t="s">
        <v>222</v>
      </c>
      <c r="I6023" t="s">
        <v>1581</v>
      </c>
      <c r="J6023" s="3" t="s">
        <v>215</v>
      </c>
      <c r="K6023" s="3" t="s">
        <v>215</v>
      </c>
      <c r="L6023" s="3" t="s">
        <v>215</v>
      </c>
      <c r="M6023" s="3" t="s">
        <v>215</v>
      </c>
      <c r="N6023" s="3" t="s">
        <v>215</v>
      </c>
      <c r="O6023" s="3" t="s">
        <v>215</v>
      </c>
      <c r="P6023" s="3" t="s">
        <v>215</v>
      </c>
      <c r="Q6023" s="3" t="s">
        <v>215</v>
      </c>
      <c r="R6023" s="3" t="s">
        <v>215</v>
      </c>
      <c r="S6023" s="3" t="s">
        <v>215</v>
      </c>
      <c r="T6023" s="3" t="s">
        <v>215</v>
      </c>
      <c r="U6023" s="3" t="s">
        <v>215</v>
      </c>
      <c r="V6023" s="3" t="s">
        <v>215</v>
      </c>
      <c r="W6023" s="3" t="s">
        <v>215</v>
      </c>
      <c r="X6023" s="3" t="s">
        <v>215</v>
      </c>
      <c r="Y6023" s="3" t="s">
        <v>215</v>
      </c>
      <c r="Z6023" s="3" t="s">
        <v>215</v>
      </c>
      <c r="AA6023" s="3" t="s">
        <v>215</v>
      </c>
      <c r="AB6023" s="3" t="s">
        <v>215</v>
      </c>
      <c r="AC6023" s="3" t="s">
        <v>215</v>
      </c>
      <c r="AD6023" s="3">
        <v>0.70299999999999996</v>
      </c>
      <c r="AE6023" s="3">
        <v>0.23</v>
      </c>
      <c r="AF6023" s="3">
        <v>1.4510000000000001</v>
      </c>
      <c r="AG6023" s="3">
        <v>1.1339999999999999</v>
      </c>
      <c r="AH6023" s="3">
        <v>2.3940000000000001</v>
      </c>
      <c r="AI6023" s="3">
        <v>3.83</v>
      </c>
      <c r="AJ6023" s="3">
        <v>11.327999999999999</v>
      </c>
      <c r="AK6023" s="3">
        <v>16.564</v>
      </c>
      <c r="AL6023" s="3">
        <v>14.542999999999999</v>
      </c>
      <c r="AM6023" s="3">
        <v>-0.98299999999999998</v>
      </c>
      <c r="AN6023" s="3">
        <v>4.9020000000000001</v>
      </c>
      <c r="AO6023" s="3">
        <v>14.302</v>
      </c>
      <c r="AP6023" s="3">
        <v>15.096</v>
      </c>
      <c r="AQ6023" s="3">
        <v>9.1669999999999998</v>
      </c>
      <c r="AR6023" s="3">
        <v>3.7759999999999998</v>
      </c>
      <c r="AS6023" s="3">
        <v>-8.0440000000000005</v>
      </c>
      <c r="AT6023" s="3">
        <v>-9.25</v>
      </c>
      <c r="AU6023" s="3">
        <v>-14.189</v>
      </c>
      <c r="AV6023" s="3">
        <v>-16.547999999999998</v>
      </c>
      <c r="AW6023" s="3">
        <v>-13.101000000000001</v>
      </c>
      <c r="AX6023" s="3">
        <v>-5.7080000000000002</v>
      </c>
      <c r="AY6023" s="3">
        <v>1.036</v>
      </c>
      <c r="AZ6023" s="3">
        <v>1.597</v>
      </c>
      <c r="BA6023">
        <v>1.704</v>
      </c>
      <c r="BB6023">
        <v>2017</v>
      </c>
    </row>
    <row r="6024" spans="1:54" hidden="1" x14ac:dyDescent="0.2">
      <c r="A6024">
        <v>293</v>
      </c>
      <c r="B6024" t="s">
        <v>422</v>
      </c>
      <c r="C6024" t="s">
        <v>241</v>
      </c>
      <c r="D6024" t="s">
        <v>6</v>
      </c>
      <c r="E6024" t="s">
        <v>240</v>
      </c>
      <c r="F6024" t="s">
        <v>239</v>
      </c>
      <c r="G6024" t="s">
        <v>217</v>
      </c>
      <c r="I6024" t="s">
        <v>238</v>
      </c>
      <c r="J6024" s="3" t="s">
        <v>215</v>
      </c>
      <c r="K6024" s="3" t="s">
        <v>215</v>
      </c>
      <c r="L6024" s="3" t="s">
        <v>215</v>
      </c>
      <c r="M6024" s="3" t="s">
        <v>215</v>
      </c>
      <c r="N6024" s="3" t="s">
        <v>215</v>
      </c>
      <c r="O6024" s="3" t="s">
        <v>215</v>
      </c>
      <c r="P6024" s="3" t="s">
        <v>215</v>
      </c>
      <c r="Q6024" s="3" t="s">
        <v>215</v>
      </c>
      <c r="R6024" s="3" t="s">
        <v>215</v>
      </c>
      <c r="S6024" s="3" t="s">
        <v>215</v>
      </c>
      <c r="T6024" s="3" t="s">
        <v>215</v>
      </c>
      <c r="U6024" s="3" t="s">
        <v>215</v>
      </c>
      <c r="V6024" s="3" t="s">
        <v>215</v>
      </c>
      <c r="W6024" s="3" t="s">
        <v>215</v>
      </c>
      <c r="X6024" s="3" t="s">
        <v>215</v>
      </c>
      <c r="Y6024" s="3" t="s">
        <v>215</v>
      </c>
      <c r="Z6024" s="3" t="s">
        <v>215</v>
      </c>
      <c r="AA6024" s="3" t="s">
        <v>215</v>
      </c>
      <c r="AB6024" s="3" t="s">
        <v>215</v>
      </c>
      <c r="AC6024" s="3" t="s">
        <v>215</v>
      </c>
      <c r="AD6024" s="3">
        <v>0.39500000000000002</v>
      </c>
      <c r="AE6024" s="3">
        <v>0.127</v>
      </c>
      <c r="AF6024" s="3">
        <v>0.75800000000000001</v>
      </c>
      <c r="AG6024" s="3">
        <v>0.55200000000000005</v>
      </c>
      <c r="AH6024" s="3">
        <v>1.052</v>
      </c>
      <c r="AI6024" s="3">
        <v>1.55</v>
      </c>
      <c r="AJ6024" s="3">
        <v>3.9369999999999998</v>
      </c>
      <c r="AK6024" s="3">
        <v>5.181</v>
      </c>
      <c r="AL6024" s="3">
        <v>4.0890000000000004</v>
      </c>
      <c r="AM6024" s="3">
        <v>-0.27</v>
      </c>
      <c r="AN6024" s="3">
        <v>1.1719999999999999</v>
      </c>
      <c r="AO6024" s="3">
        <v>3.077</v>
      </c>
      <c r="AP6024" s="3">
        <v>3.028</v>
      </c>
      <c r="AQ6024" s="3">
        <v>1.714</v>
      </c>
      <c r="AR6024" s="3">
        <v>0.65500000000000003</v>
      </c>
      <c r="AS6024" s="3">
        <v>-1.3129999999999999</v>
      </c>
      <c r="AT6024" s="3">
        <v>-1.4019999999999999</v>
      </c>
      <c r="AU6024" s="3">
        <v>-2.0219999999999998</v>
      </c>
      <c r="AV6024" s="3">
        <v>-2.2080000000000002</v>
      </c>
      <c r="AW6024" s="3">
        <v>-1.647</v>
      </c>
      <c r="AX6024" s="3">
        <v>-0.67700000000000005</v>
      </c>
      <c r="AY6024" s="3">
        <v>0.11600000000000001</v>
      </c>
      <c r="AZ6024" s="3">
        <v>0.16900000000000001</v>
      </c>
      <c r="BA6024">
        <v>0.17</v>
      </c>
      <c r="BB6024">
        <v>2017</v>
      </c>
    </row>
    <row r="6025" spans="1:54" hidden="1" x14ac:dyDescent="0.2">
      <c r="A6025">
        <v>293</v>
      </c>
      <c r="B6025" t="s">
        <v>422</v>
      </c>
      <c r="C6025" t="s">
        <v>237</v>
      </c>
      <c r="D6025" t="s">
        <v>6</v>
      </c>
      <c r="E6025" t="s">
        <v>235</v>
      </c>
      <c r="F6025" t="s">
        <v>234</v>
      </c>
      <c r="G6025" t="s">
        <v>225</v>
      </c>
      <c r="H6025" t="s">
        <v>222</v>
      </c>
      <c r="I6025" t="s">
        <v>1581</v>
      </c>
      <c r="J6025" s="3" t="s">
        <v>215</v>
      </c>
      <c r="K6025" s="3" t="s">
        <v>215</v>
      </c>
      <c r="L6025" s="3" t="s">
        <v>215</v>
      </c>
      <c r="M6025" s="3" t="s">
        <v>215</v>
      </c>
      <c r="N6025" s="3" t="s">
        <v>215</v>
      </c>
      <c r="O6025" s="3" t="s">
        <v>215</v>
      </c>
      <c r="P6025" s="3" t="s">
        <v>215</v>
      </c>
      <c r="Q6025" s="3" t="s">
        <v>215</v>
      </c>
      <c r="R6025" s="3" t="s">
        <v>215</v>
      </c>
      <c r="S6025" s="3" t="s">
        <v>215</v>
      </c>
      <c r="T6025" s="3" t="s">
        <v>215</v>
      </c>
      <c r="U6025" s="3" t="s">
        <v>215</v>
      </c>
      <c r="V6025" s="3" t="s">
        <v>215</v>
      </c>
      <c r="W6025" s="3" t="s">
        <v>215</v>
      </c>
      <c r="X6025" s="3" t="s">
        <v>215</v>
      </c>
      <c r="Y6025" s="3" t="s">
        <v>215</v>
      </c>
      <c r="Z6025" s="3" t="s">
        <v>215</v>
      </c>
      <c r="AA6025" s="3" t="s">
        <v>215</v>
      </c>
      <c r="AB6025" s="3" t="s">
        <v>215</v>
      </c>
      <c r="AC6025" s="3" t="s">
        <v>215</v>
      </c>
      <c r="AD6025" s="3">
        <v>66.263999999999996</v>
      </c>
      <c r="AE6025" s="3">
        <v>66.328000000000003</v>
      </c>
      <c r="AF6025" s="3">
        <v>72.343999999999994</v>
      </c>
      <c r="AG6025" s="3">
        <v>78.742000000000004</v>
      </c>
      <c r="AH6025" s="3">
        <v>78.897999999999996</v>
      </c>
      <c r="AI6025" s="3">
        <v>78.204999999999998</v>
      </c>
      <c r="AJ6025" s="3">
        <v>68.977000000000004</v>
      </c>
      <c r="AK6025" s="3">
        <v>53.527000000000001</v>
      </c>
      <c r="AL6025" s="3">
        <v>46.274999999999999</v>
      </c>
      <c r="AM6025" s="3">
        <v>44.642000000000003</v>
      </c>
      <c r="AN6025" s="3">
        <v>43.075000000000003</v>
      </c>
      <c r="AO6025" s="3">
        <v>33.600999999999999</v>
      </c>
      <c r="AP6025" s="3">
        <v>23.163</v>
      </c>
      <c r="AQ6025" s="3">
        <v>19.204000000000001</v>
      </c>
      <c r="AR6025" s="3">
        <v>20.727</v>
      </c>
      <c r="AS6025" s="3">
        <v>34.195999999999998</v>
      </c>
      <c r="AT6025" s="3">
        <v>49.601999999999997</v>
      </c>
      <c r="AU6025" s="3">
        <v>71.009</v>
      </c>
      <c r="AV6025" s="3">
        <v>95.954999999999998</v>
      </c>
      <c r="AW6025" s="3">
        <v>117.794</v>
      </c>
      <c r="AX6025" s="3">
        <v>132.75299999999999</v>
      </c>
      <c r="AY6025" s="3">
        <v>141.67699999999999</v>
      </c>
      <c r="AZ6025" s="3">
        <v>150.71799999999999</v>
      </c>
      <c r="BA6025">
        <v>160.345</v>
      </c>
      <c r="BB6025">
        <v>2017</v>
      </c>
    </row>
    <row r="6026" spans="1:54" hidden="1" x14ac:dyDescent="0.2">
      <c r="A6026">
        <v>293</v>
      </c>
      <c r="B6026" t="s">
        <v>422</v>
      </c>
      <c r="C6026" t="s">
        <v>236</v>
      </c>
      <c r="D6026" t="s">
        <v>6</v>
      </c>
      <c r="E6026" t="s">
        <v>235</v>
      </c>
      <c r="F6026" t="s">
        <v>234</v>
      </c>
      <c r="G6026" t="s">
        <v>217</v>
      </c>
      <c r="I6026" t="s">
        <v>354</v>
      </c>
      <c r="J6026" s="3" t="s">
        <v>215</v>
      </c>
      <c r="K6026" s="3" t="s">
        <v>215</v>
      </c>
      <c r="L6026" s="3" t="s">
        <v>215</v>
      </c>
      <c r="M6026" s="3" t="s">
        <v>215</v>
      </c>
      <c r="N6026" s="3" t="s">
        <v>215</v>
      </c>
      <c r="O6026" s="3" t="s">
        <v>215</v>
      </c>
      <c r="P6026" s="3" t="s">
        <v>215</v>
      </c>
      <c r="Q6026" s="3" t="s">
        <v>215</v>
      </c>
      <c r="R6026" s="3" t="s">
        <v>215</v>
      </c>
      <c r="S6026" s="3" t="s">
        <v>215</v>
      </c>
      <c r="T6026" s="3" t="s">
        <v>215</v>
      </c>
      <c r="U6026" s="3" t="s">
        <v>215</v>
      </c>
      <c r="V6026" s="3" t="s">
        <v>215</v>
      </c>
      <c r="W6026" s="3" t="s">
        <v>215</v>
      </c>
      <c r="X6026" s="3" t="s">
        <v>215</v>
      </c>
      <c r="Y6026" s="3" t="s">
        <v>215</v>
      </c>
      <c r="Z6026" s="3" t="s">
        <v>215</v>
      </c>
      <c r="AA6026" s="3" t="s">
        <v>215</v>
      </c>
      <c r="AB6026" s="3" t="s">
        <v>215</v>
      </c>
      <c r="AC6026" s="3" t="s">
        <v>215</v>
      </c>
      <c r="AD6026" s="3">
        <v>37.244</v>
      </c>
      <c r="AE6026" s="3">
        <v>36.646999999999998</v>
      </c>
      <c r="AF6026" s="3">
        <v>37.779000000000003</v>
      </c>
      <c r="AG6026" s="3">
        <v>38.340000000000003</v>
      </c>
      <c r="AH6026" s="3">
        <v>34.652999999999999</v>
      </c>
      <c r="AI6026" s="3">
        <v>31.651</v>
      </c>
      <c r="AJ6026" s="3">
        <v>23.974</v>
      </c>
      <c r="AK6026" s="3">
        <v>16.742999999999999</v>
      </c>
      <c r="AL6026" s="3">
        <v>13.010999999999999</v>
      </c>
      <c r="AM6026" s="3">
        <v>12.25</v>
      </c>
      <c r="AN6026" s="3">
        <v>10.301</v>
      </c>
      <c r="AO6026" s="3">
        <v>7.2290000000000001</v>
      </c>
      <c r="AP6026" s="3">
        <v>4.6470000000000002</v>
      </c>
      <c r="AQ6026" s="3">
        <v>3.5910000000000002</v>
      </c>
      <c r="AR6026" s="3">
        <v>3.5950000000000002</v>
      </c>
      <c r="AS6026" s="3">
        <v>5.5819999999999999</v>
      </c>
      <c r="AT6026" s="3">
        <v>7.5190000000000001</v>
      </c>
      <c r="AU6026" s="3">
        <v>10.118</v>
      </c>
      <c r="AV6026" s="3">
        <v>12.804</v>
      </c>
      <c r="AW6026" s="3">
        <v>14.81</v>
      </c>
      <c r="AX6026" s="3">
        <v>15.749000000000001</v>
      </c>
      <c r="AY6026" s="3">
        <v>15.861000000000001</v>
      </c>
      <c r="AZ6026" s="3">
        <v>15.928000000000001</v>
      </c>
      <c r="BA6026">
        <v>16.010999999999999</v>
      </c>
      <c r="BB6026">
        <v>2017</v>
      </c>
    </row>
    <row r="6027" spans="1:54" hidden="1" x14ac:dyDescent="0.2">
      <c r="A6027">
        <v>293</v>
      </c>
      <c r="B6027" t="s">
        <v>422</v>
      </c>
      <c r="C6027" t="s">
        <v>233</v>
      </c>
      <c r="D6027" t="s">
        <v>6</v>
      </c>
      <c r="E6027" t="s">
        <v>231</v>
      </c>
      <c r="F6027" t="s">
        <v>230</v>
      </c>
      <c r="G6027" t="s">
        <v>225</v>
      </c>
      <c r="H6027" t="s">
        <v>222</v>
      </c>
      <c r="I6027" t="s">
        <v>1581</v>
      </c>
      <c r="J6027" s="3" t="s">
        <v>215</v>
      </c>
      <c r="K6027" s="3" t="s">
        <v>215</v>
      </c>
      <c r="L6027" s="3" t="s">
        <v>215</v>
      </c>
      <c r="M6027" s="3" t="s">
        <v>215</v>
      </c>
      <c r="N6027" s="3" t="s">
        <v>215</v>
      </c>
      <c r="O6027" s="3" t="s">
        <v>215</v>
      </c>
      <c r="P6027" s="3" t="s">
        <v>215</v>
      </c>
      <c r="Q6027" s="3" t="s">
        <v>215</v>
      </c>
      <c r="R6027" s="3" t="s">
        <v>215</v>
      </c>
      <c r="S6027" s="3" t="s">
        <v>215</v>
      </c>
      <c r="T6027" s="3" t="s">
        <v>215</v>
      </c>
      <c r="U6027" s="3" t="s">
        <v>215</v>
      </c>
      <c r="V6027" s="3" t="s">
        <v>215</v>
      </c>
      <c r="W6027" s="3" t="s">
        <v>215</v>
      </c>
      <c r="X6027" s="3" t="s">
        <v>215</v>
      </c>
      <c r="Y6027" s="3" t="s">
        <v>215</v>
      </c>
      <c r="Z6027" s="3" t="s">
        <v>215</v>
      </c>
      <c r="AA6027" s="3" t="s">
        <v>215</v>
      </c>
      <c r="AB6027" s="3" t="s">
        <v>215</v>
      </c>
      <c r="AC6027" s="3" t="s">
        <v>215</v>
      </c>
      <c r="AD6027" s="3">
        <v>78.977999999999994</v>
      </c>
      <c r="AE6027" s="3">
        <v>78.465000000000003</v>
      </c>
      <c r="AF6027" s="3">
        <v>86.262</v>
      </c>
      <c r="AG6027" s="3">
        <v>100.535</v>
      </c>
      <c r="AH6027" s="3">
        <v>105.483</v>
      </c>
      <c r="AI6027" s="3">
        <v>98.739000000000004</v>
      </c>
      <c r="AJ6027" s="3">
        <v>100.039</v>
      </c>
      <c r="AK6027" s="3">
        <v>101.886</v>
      </c>
      <c r="AL6027" s="3">
        <v>99.465999999999994</v>
      </c>
      <c r="AM6027" s="3">
        <v>103.616</v>
      </c>
      <c r="AN6027" s="3">
        <v>106.616</v>
      </c>
      <c r="AO6027" s="3">
        <v>108.184</v>
      </c>
      <c r="AP6027" s="3">
        <v>107.70399999999999</v>
      </c>
      <c r="AQ6027" s="3">
        <v>111.009</v>
      </c>
      <c r="AR6027" s="3">
        <v>119.252</v>
      </c>
      <c r="AS6027" s="3">
        <v>147.291</v>
      </c>
      <c r="AT6027" s="3">
        <v>160.86099999999999</v>
      </c>
      <c r="AU6027" s="3">
        <v>179.01599999999999</v>
      </c>
      <c r="AV6027" s="3">
        <v>201.995</v>
      </c>
      <c r="AW6027" s="3">
        <v>222.80199999999999</v>
      </c>
      <c r="AX6027" s="3">
        <v>236.684</v>
      </c>
      <c r="AY6027" s="3">
        <v>245.70099999999999</v>
      </c>
      <c r="AZ6027" s="3">
        <v>254.69</v>
      </c>
      <c r="BA6027">
        <v>263.67899999999997</v>
      </c>
      <c r="BB6027">
        <v>2017</v>
      </c>
    </row>
    <row r="6028" spans="1:54" hidden="1" x14ac:dyDescent="0.2">
      <c r="A6028">
        <v>293</v>
      </c>
      <c r="B6028" t="s">
        <v>422</v>
      </c>
      <c r="C6028" t="s">
        <v>232</v>
      </c>
      <c r="D6028" t="s">
        <v>6</v>
      </c>
      <c r="E6028" t="s">
        <v>231</v>
      </c>
      <c r="F6028" t="s">
        <v>230</v>
      </c>
      <c r="G6028" t="s">
        <v>217</v>
      </c>
      <c r="I6028" t="s">
        <v>229</v>
      </c>
      <c r="J6028" s="3" t="s">
        <v>215</v>
      </c>
      <c r="K6028" s="3" t="s">
        <v>215</v>
      </c>
      <c r="L6028" s="3" t="s">
        <v>215</v>
      </c>
      <c r="M6028" s="3" t="s">
        <v>215</v>
      </c>
      <c r="N6028" s="3" t="s">
        <v>215</v>
      </c>
      <c r="O6028" s="3" t="s">
        <v>215</v>
      </c>
      <c r="P6028" s="3" t="s">
        <v>215</v>
      </c>
      <c r="Q6028" s="3" t="s">
        <v>215</v>
      </c>
      <c r="R6028" s="3" t="s">
        <v>215</v>
      </c>
      <c r="S6028" s="3" t="s">
        <v>215</v>
      </c>
      <c r="T6028" s="3" t="s">
        <v>215</v>
      </c>
      <c r="U6028" s="3" t="s">
        <v>215</v>
      </c>
      <c r="V6028" s="3" t="s">
        <v>215</v>
      </c>
      <c r="W6028" s="3" t="s">
        <v>215</v>
      </c>
      <c r="X6028" s="3" t="s">
        <v>215</v>
      </c>
      <c r="Y6028" s="3" t="s">
        <v>215</v>
      </c>
      <c r="Z6028" s="3" t="s">
        <v>215</v>
      </c>
      <c r="AA6028" s="3" t="s">
        <v>215</v>
      </c>
      <c r="AB6028" s="3" t="s">
        <v>215</v>
      </c>
      <c r="AC6028" s="3" t="s">
        <v>215</v>
      </c>
      <c r="AD6028" s="3">
        <v>44.39</v>
      </c>
      <c r="AE6028" s="3">
        <v>43.353000000000002</v>
      </c>
      <c r="AF6028" s="3">
        <v>45.048000000000002</v>
      </c>
      <c r="AG6028" s="3">
        <v>48.951000000000001</v>
      </c>
      <c r="AH6028" s="3">
        <v>46.329000000000001</v>
      </c>
      <c r="AI6028" s="3">
        <v>39.962000000000003</v>
      </c>
      <c r="AJ6028" s="3">
        <v>34.770000000000003</v>
      </c>
      <c r="AK6028" s="3">
        <v>31.87</v>
      </c>
      <c r="AL6028" s="3">
        <v>27.966999999999999</v>
      </c>
      <c r="AM6028" s="3">
        <v>28.433</v>
      </c>
      <c r="AN6028" s="3">
        <v>25.497</v>
      </c>
      <c r="AO6028" s="3">
        <v>23.274999999999999</v>
      </c>
      <c r="AP6028" s="3">
        <v>21.606000000000002</v>
      </c>
      <c r="AQ6028" s="3">
        <v>20.760999999999999</v>
      </c>
      <c r="AR6028" s="3">
        <v>20.686</v>
      </c>
      <c r="AS6028" s="3">
        <v>24.041</v>
      </c>
      <c r="AT6028" s="3">
        <v>24.384</v>
      </c>
      <c r="AU6028" s="3">
        <v>25.507000000000001</v>
      </c>
      <c r="AV6028" s="3">
        <v>26.954000000000001</v>
      </c>
      <c r="AW6028" s="3">
        <v>28.012</v>
      </c>
      <c r="AX6028" s="3">
        <v>28.077999999999999</v>
      </c>
      <c r="AY6028" s="3">
        <v>27.507000000000001</v>
      </c>
      <c r="AZ6028" s="3">
        <v>26.916</v>
      </c>
      <c r="BA6028">
        <v>26.33</v>
      </c>
      <c r="BB6028">
        <v>2017</v>
      </c>
    </row>
    <row r="6029" spans="1:54" hidden="1" x14ac:dyDescent="0.2">
      <c r="A6029">
        <v>293</v>
      </c>
      <c r="B6029" t="s">
        <v>422</v>
      </c>
      <c r="C6029" t="s">
        <v>228</v>
      </c>
      <c r="D6029" t="s">
        <v>6</v>
      </c>
      <c r="E6029" t="s">
        <v>227</v>
      </c>
      <c r="F6029" t="s">
        <v>226</v>
      </c>
      <c r="G6029" t="s">
        <v>225</v>
      </c>
      <c r="H6029" t="s">
        <v>222</v>
      </c>
      <c r="I6029" t="s">
        <v>1581</v>
      </c>
      <c r="J6029" s="3" t="s">
        <v>355</v>
      </c>
      <c r="K6029" s="3" t="s">
        <v>355</v>
      </c>
      <c r="L6029" s="3" t="s">
        <v>355</v>
      </c>
      <c r="M6029" s="3" t="s">
        <v>355</v>
      </c>
      <c r="N6029" s="3" t="s">
        <v>355</v>
      </c>
      <c r="O6029" s="3" t="s">
        <v>355</v>
      </c>
      <c r="P6029" s="3" t="s">
        <v>355</v>
      </c>
      <c r="Q6029" s="3">
        <v>1E-3</v>
      </c>
      <c r="R6029" s="3">
        <v>4.0000000000000001E-3</v>
      </c>
      <c r="S6029" s="3">
        <v>0.108</v>
      </c>
      <c r="T6029" s="3">
        <v>5.3209999999999997</v>
      </c>
      <c r="U6029" s="3">
        <v>26.256</v>
      </c>
      <c r="V6029" s="3">
        <v>43.988999999999997</v>
      </c>
      <c r="W6029" s="3">
        <v>68.078000000000003</v>
      </c>
      <c r="X6029" s="3">
        <v>95.965999999999994</v>
      </c>
      <c r="Y6029" s="3">
        <v>117.279</v>
      </c>
      <c r="Z6029" s="3">
        <v>132.47</v>
      </c>
      <c r="AA6029" s="3">
        <v>151.40600000000001</v>
      </c>
      <c r="AB6029" s="3">
        <v>159.751</v>
      </c>
      <c r="AC6029" s="3">
        <v>166.96700000000001</v>
      </c>
      <c r="AD6029" s="3">
        <v>177.91800000000001</v>
      </c>
      <c r="AE6029" s="3">
        <v>180.99199999999999</v>
      </c>
      <c r="AF6029" s="3">
        <v>191.49100000000001</v>
      </c>
      <c r="AG6029" s="3">
        <v>205.37899999999999</v>
      </c>
      <c r="AH6029" s="3">
        <v>227.68299999999999</v>
      </c>
      <c r="AI6029" s="3">
        <v>247.084</v>
      </c>
      <c r="AJ6029" s="3">
        <v>287.71499999999997</v>
      </c>
      <c r="AK6029" s="3">
        <v>319.69299999999998</v>
      </c>
      <c r="AL6029" s="3">
        <v>355.65300000000002</v>
      </c>
      <c r="AM6029" s="3">
        <v>364.42399999999998</v>
      </c>
      <c r="AN6029" s="3">
        <v>418.14400000000001</v>
      </c>
      <c r="AO6029" s="3">
        <v>464.8</v>
      </c>
      <c r="AP6029" s="3">
        <v>498.48200000000003</v>
      </c>
      <c r="AQ6029" s="3">
        <v>534.71</v>
      </c>
      <c r="AR6029" s="3">
        <v>576.47799999999995</v>
      </c>
      <c r="AS6029" s="3">
        <v>612.66700000000003</v>
      </c>
      <c r="AT6029" s="3">
        <v>659.69799999999998</v>
      </c>
      <c r="AU6029" s="3">
        <v>701.81899999999996</v>
      </c>
      <c r="AV6029" s="3">
        <v>749.40899999999999</v>
      </c>
      <c r="AW6029" s="3">
        <v>795.38300000000004</v>
      </c>
      <c r="AX6029" s="3">
        <v>842.94799999999998</v>
      </c>
      <c r="AY6029" s="3">
        <v>893.22900000000004</v>
      </c>
      <c r="AZ6029" s="3">
        <v>946.24800000000005</v>
      </c>
      <c r="BA6029">
        <v>1001.453</v>
      </c>
      <c r="BB6029">
        <v>2017</v>
      </c>
    </row>
    <row r="6030" spans="1:54" hidden="1" x14ac:dyDescent="0.2">
      <c r="A6030">
        <v>293</v>
      </c>
      <c r="B6030" t="s">
        <v>422</v>
      </c>
      <c r="C6030" t="s">
        <v>224</v>
      </c>
      <c r="D6030" t="s">
        <v>6</v>
      </c>
      <c r="E6030" t="s">
        <v>219</v>
      </c>
      <c r="F6030" t="s">
        <v>218</v>
      </c>
      <c r="G6030" t="s">
        <v>223</v>
      </c>
      <c r="H6030" t="s">
        <v>222</v>
      </c>
      <c r="I6030" t="s">
        <v>1582</v>
      </c>
      <c r="J6030" s="3">
        <v>-1.0449999999999999</v>
      </c>
      <c r="K6030" s="3">
        <v>-2.36</v>
      </c>
      <c r="L6030" s="3">
        <v>-2.218</v>
      </c>
      <c r="M6030" s="3">
        <v>-1.2909999999999999</v>
      </c>
      <c r="N6030" s="3">
        <v>-0.26900000000000002</v>
      </c>
      <c r="O6030" s="3">
        <v>5.0999999999999997E-2</v>
      </c>
      <c r="P6030" s="3">
        <v>-1.371</v>
      </c>
      <c r="Q6030" s="3">
        <v>-1.7949999999999999</v>
      </c>
      <c r="R6030" s="3">
        <v>-1.7929999999999999</v>
      </c>
      <c r="S6030" s="3">
        <v>-0.219</v>
      </c>
      <c r="T6030" s="3">
        <v>-1.458</v>
      </c>
      <c r="U6030" s="3">
        <v>-1.5169999999999999</v>
      </c>
      <c r="V6030" s="3">
        <v>-1.9159999999999999</v>
      </c>
      <c r="W6030" s="3">
        <v>-2.4630000000000001</v>
      </c>
      <c r="X6030" s="3">
        <v>-2.698</v>
      </c>
      <c r="Y6030" s="3">
        <v>-4.6230000000000002</v>
      </c>
      <c r="Z6030" s="3">
        <v>-3.645</v>
      </c>
      <c r="AA6030" s="3">
        <v>-3.367</v>
      </c>
      <c r="AB6030" s="3">
        <v>-3.339</v>
      </c>
      <c r="AC6030" s="3">
        <v>-1.38</v>
      </c>
      <c r="AD6030" s="3">
        <v>-1.5449999999999999</v>
      </c>
      <c r="AE6030" s="3">
        <v>-1.2</v>
      </c>
      <c r="AF6030" s="3">
        <v>-1.0960000000000001</v>
      </c>
      <c r="AG6030" s="3">
        <v>-0.93100000000000005</v>
      </c>
      <c r="AH6030" s="3">
        <v>6.2E-2</v>
      </c>
      <c r="AI6030" s="3">
        <v>1.1599999999999999</v>
      </c>
      <c r="AJ6030" s="3">
        <v>2.9119999999999999</v>
      </c>
      <c r="AK6030" s="3">
        <v>1.52</v>
      </c>
      <c r="AL6030" s="3">
        <v>-5.2859999999999996</v>
      </c>
      <c r="AM6030" s="3">
        <v>-0.61199999999999999</v>
      </c>
      <c r="AN6030" s="3">
        <v>-3.5659999999999998</v>
      </c>
      <c r="AO6030" s="3">
        <v>-2.9929999999999999</v>
      </c>
      <c r="AP6030" s="3">
        <v>-5.3860000000000001</v>
      </c>
      <c r="AQ6030" s="3">
        <v>-9.3870000000000005</v>
      </c>
      <c r="AR6030" s="3">
        <v>-8.9239999999999995</v>
      </c>
      <c r="AS6030" s="3">
        <v>-9.1679999999999993</v>
      </c>
      <c r="AT6030" s="3">
        <v>-5.3040000000000003</v>
      </c>
      <c r="AU6030" s="3">
        <v>-2.7160000000000002</v>
      </c>
      <c r="AV6030" s="3">
        <v>-1.5840000000000001</v>
      </c>
      <c r="AW6030" s="3">
        <v>-2.762</v>
      </c>
      <c r="AX6030" s="3">
        <v>-4.0060000000000002</v>
      </c>
      <c r="AY6030" s="3">
        <v>-5.2069999999999999</v>
      </c>
      <c r="AZ6030" s="3">
        <v>-5.968</v>
      </c>
      <c r="BA6030">
        <v>-6.2750000000000004</v>
      </c>
      <c r="BB6030">
        <v>2017</v>
      </c>
    </row>
    <row r="6031" spans="1:54" hidden="1" x14ac:dyDescent="0.2">
      <c r="A6031">
        <v>293</v>
      </c>
      <c r="B6031" t="s">
        <v>422</v>
      </c>
      <c r="C6031" t="s">
        <v>220</v>
      </c>
      <c r="D6031" t="s">
        <v>6</v>
      </c>
      <c r="E6031" t="s">
        <v>219</v>
      </c>
      <c r="F6031" t="s">
        <v>218</v>
      </c>
      <c r="G6031" t="s">
        <v>217</v>
      </c>
      <c r="I6031" t="s">
        <v>216</v>
      </c>
      <c r="J6031" s="3">
        <v>-5.1760000000000002</v>
      </c>
      <c r="K6031" s="3">
        <v>-9.6750000000000007</v>
      </c>
      <c r="L6031" s="3">
        <v>-9.1440000000000001</v>
      </c>
      <c r="M6031" s="3">
        <v>-6.8440000000000003</v>
      </c>
      <c r="N6031" s="3">
        <v>-1.381</v>
      </c>
      <c r="O6031" s="3">
        <v>0.30099999999999999</v>
      </c>
      <c r="P6031" s="3">
        <v>-5.4329999999999998</v>
      </c>
      <c r="Q6031" s="3">
        <v>-4.3079999999999998</v>
      </c>
      <c r="R6031" s="3">
        <v>-5.4390000000000001</v>
      </c>
      <c r="S6031" s="3">
        <v>-0.53900000000000003</v>
      </c>
      <c r="T6031" s="3">
        <v>-5.149</v>
      </c>
      <c r="U6031" s="3">
        <v>-4.4640000000000004</v>
      </c>
      <c r="V6031" s="3">
        <v>-5.4169999999999998</v>
      </c>
      <c r="W6031" s="3">
        <v>-7.1740000000000004</v>
      </c>
      <c r="X6031" s="3">
        <v>-6.1609999999999996</v>
      </c>
      <c r="Y6031" s="3">
        <v>-8.8680000000000003</v>
      </c>
      <c r="Z6031" s="3">
        <v>-6.7380000000000004</v>
      </c>
      <c r="AA6031" s="3">
        <v>-5.9160000000000004</v>
      </c>
      <c r="AB6031" s="3">
        <v>-6.1150000000000002</v>
      </c>
      <c r="AC6031" s="3">
        <v>-2.7949999999999999</v>
      </c>
      <c r="AD6031" s="3">
        <v>-3.028</v>
      </c>
      <c r="AE6031" s="3">
        <v>-2.3239999999999998</v>
      </c>
      <c r="AF6031" s="3">
        <v>-2.0129999999999999</v>
      </c>
      <c r="AG6031" s="3">
        <v>-1.577</v>
      </c>
      <c r="AH6031" s="3">
        <v>9.4E-2</v>
      </c>
      <c r="AI6031" s="3">
        <v>1.5469999999999999</v>
      </c>
      <c r="AJ6031" s="3">
        <v>3.3130000000000002</v>
      </c>
      <c r="AK6031" s="3">
        <v>1.488</v>
      </c>
      <c r="AL6031" s="3">
        <v>-4.3470000000000004</v>
      </c>
      <c r="AM6031" s="3">
        <v>-0.50600000000000001</v>
      </c>
      <c r="AN6031" s="3">
        <v>-2.4089999999999998</v>
      </c>
      <c r="AO6031" s="3">
        <v>-1.7729999999999999</v>
      </c>
      <c r="AP6031" s="3">
        <v>-2.85</v>
      </c>
      <c r="AQ6031" s="3">
        <v>-4.7439999999999998</v>
      </c>
      <c r="AR6031" s="3">
        <v>-4.3940000000000001</v>
      </c>
      <c r="AS6031" s="3">
        <v>-4.766</v>
      </c>
      <c r="AT6031" s="3">
        <v>-2.714</v>
      </c>
      <c r="AU6031" s="3">
        <v>-1.262</v>
      </c>
      <c r="AV6031" s="3">
        <v>-0.68400000000000005</v>
      </c>
      <c r="AW6031" s="3">
        <v>-1.1200000000000001</v>
      </c>
      <c r="AX6031" s="3">
        <v>-1.5289999999999999</v>
      </c>
      <c r="AY6031" s="3">
        <v>-1.875</v>
      </c>
      <c r="AZ6031" s="3">
        <v>-2.0289999999999999</v>
      </c>
      <c r="BA6031">
        <v>-2.016</v>
      </c>
      <c r="BB6031">
        <v>2017</v>
      </c>
    </row>
    <row r="6032" spans="1:54" x14ac:dyDescent="0.2">
      <c r="A6032">
        <v>566</v>
      </c>
      <c r="B6032" t="s">
        <v>421</v>
      </c>
      <c r="C6032" t="s">
        <v>352</v>
      </c>
      <c r="D6032" t="s">
        <v>14</v>
      </c>
      <c r="E6032" t="s">
        <v>349</v>
      </c>
      <c r="F6032" t="s">
        <v>351</v>
      </c>
      <c r="G6032" t="s">
        <v>225</v>
      </c>
      <c r="H6032" t="s">
        <v>222</v>
      </c>
      <c r="I6032" t="s">
        <v>1583</v>
      </c>
      <c r="J6032" s="3">
        <v>2284.502</v>
      </c>
      <c r="K6032" s="3">
        <v>2362.7060000000001</v>
      </c>
      <c r="L6032" s="3">
        <v>2448.2199999999998</v>
      </c>
      <c r="M6032" s="3">
        <v>2494.1149999999998</v>
      </c>
      <c r="N6032" s="3">
        <v>2311.4540000000002</v>
      </c>
      <c r="O6032" s="3">
        <v>2142.5650000000001</v>
      </c>
      <c r="P6032" s="3">
        <v>2215.7719999999999</v>
      </c>
      <c r="Q6032" s="3">
        <v>2311.308</v>
      </c>
      <c r="R6032" s="3">
        <v>2467.38</v>
      </c>
      <c r="S6032" s="3">
        <v>2620.489</v>
      </c>
      <c r="T6032" s="3">
        <v>2700.0720000000001</v>
      </c>
      <c r="U6032" s="3">
        <v>2684.4569999999999</v>
      </c>
      <c r="V6032" s="3">
        <v>2693.52</v>
      </c>
      <c r="W6032" s="3">
        <v>2750.5230000000001</v>
      </c>
      <c r="X6032" s="3">
        <v>2871.2060000000001</v>
      </c>
      <c r="Y6032" s="3">
        <v>3005.5410000000002</v>
      </c>
      <c r="Z6032" s="3">
        <v>3181.2429999999999</v>
      </c>
      <c r="AA6032" s="3">
        <v>3346.2</v>
      </c>
      <c r="AB6032" s="3">
        <v>3326.902</v>
      </c>
      <c r="AC6032" s="3">
        <v>3429.4340000000002</v>
      </c>
      <c r="AD6032" s="3">
        <v>3580.7139999999999</v>
      </c>
      <c r="AE6032" s="3">
        <v>3684.34</v>
      </c>
      <c r="AF6032" s="3">
        <v>3818.6669999999999</v>
      </c>
      <c r="AG6032" s="3">
        <v>4008.4690000000001</v>
      </c>
      <c r="AH6032" s="3">
        <v>4276.9409999999998</v>
      </c>
      <c r="AI6032" s="3">
        <v>4481.2790000000005</v>
      </c>
      <c r="AJ6032" s="3">
        <v>4716.2309999999998</v>
      </c>
      <c r="AK6032" s="3">
        <v>5028.2879999999996</v>
      </c>
      <c r="AL6032" s="3">
        <v>5237.1009999999997</v>
      </c>
      <c r="AM6032" s="3">
        <v>5297.24</v>
      </c>
      <c r="AN6032" s="3">
        <v>5701.5389999999998</v>
      </c>
      <c r="AO6032" s="3">
        <v>5910.201</v>
      </c>
      <c r="AP6032" s="3">
        <v>6305.2290000000003</v>
      </c>
      <c r="AQ6032" s="3">
        <v>6750.6310000000003</v>
      </c>
      <c r="AR6032" s="3">
        <v>7165.4780000000001</v>
      </c>
      <c r="AS6032" s="3">
        <v>7600.1750000000002</v>
      </c>
      <c r="AT6032" s="3">
        <v>8126.4030000000002</v>
      </c>
      <c r="AU6032" s="3">
        <v>8668.2870000000003</v>
      </c>
      <c r="AV6032" s="3">
        <v>9246.7080000000005</v>
      </c>
      <c r="AW6032" s="3">
        <v>9873.6350000000002</v>
      </c>
      <c r="AX6032" s="3">
        <v>10551.235000000001</v>
      </c>
      <c r="AY6032" s="3">
        <v>11284.492</v>
      </c>
      <c r="AZ6032" s="3">
        <v>12071.950999999999</v>
      </c>
      <c r="BA6032">
        <v>12913.919</v>
      </c>
      <c r="BB6032">
        <v>2017</v>
      </c>
    </row>
    <row r="6033" spans="1:54" hidden="1" x14ac:dyDescent="0.2">
      <c r="A6033">
        <v>566</v>
      </c>
      <c r="B6033" t="s">
        <v>421</v>
      </c>
      <c r="C6033" t="s">
        <v>350</v>
      </c>
      <c r="D6033" t="s">
        <v>14</v>
      </c>
      <c r="E6033" t="s">
        <v>349</v>
      </c>
      <c r="F6033" t="s">
        <v>348</v>
      </c>
      <c r="G6033" t="s">
        <v>275</v>
      </c>
      <c r="I6033" t="s">
        <v>347</v>
      </c>
      <c r="J6033" s="3">
        <v>5.149</v>
      </c>
      <c r="K6033" s="3">
        <v>3.423</v>
      </c>
      <c r="L6033" s="3">
        <v>3.6190000000000002</v>
      </c>
      <c r="M6033" s="3">
        <v>1.875</v>
      </c>
      <c r="N6033" s="3">
        <v>-7.3239999999999998</v>
      </c>
      <c r="O6033" s="3">
        <v>-7.3070000000000004</v>
      </c>
      <c r="P6033" s="3">
        <v>3.4169999999999998</v>
      </c>
      <c r="Q6033" s="3">
        <v>4.3120000000000003</v>
      </c>
      <c r="R6033" s="3">
        <v>6.7530000000000001</v>
      </c>
      <c r="S6033" s="3">
        <v>6.2050000000000001</v>
      </c>
      <c r="T6033" s="3">
        <v>3.0369999999999999</v>
      </c>
      <c r="U6033" s="3">
        <v>-0.57799999999999996</v>
      </c>
      <c r="V6033" s="3">
        <v>0.33800000000000002</v>
      </c>
      <c r="W6033" s="3">
        <v>2.1160000000000001</v>
      </c>
      <c r="X6033" s="3">
        <v>4.3879999999999999</v>
      </c>
      <c r="Y6033" s="3">
        <v>4.6790000000000003</v>
      </c>
      <c r="Z6033" s="3">
        <v>5.8460000000000001</v>
      </c>
      <c r="AA6033" s="3">
        <v>5.1849999999999996</v>
      </c>
      <c r="AB6033" s="3">
        <v>-0.57699999999999996</v>
      </c>
      <c r="AC6033" s="3">
        <v>3.0819999999999999</v>
      </c>
      <c r="AD6033" s="3">
        <v>4.4109999999999996</v>
      </c>
      <c r="AE6033" s="3">
        <v>2.8940000000000001</v>
      </c>
      <c r="AF6033" s="3">
        <v>3.6459999999999999</v>
      </c>
      <c r="AG6033" s="3">
        <v>4.97</v>
      </c>
      <c r="AH6033" s="3">
        <v>6.6980000000000004</v>
      </c>
      <c r="AI6033" s="3">
        <v>4.7779999999999996</v>
      </c>
      <c r="AJ6033" s="3">
        <v>5.2430000000000003</v>
      </c>
      <c r="AK6033" s="3">
        <v>6.617</v>
      </c>
      <c r="AL6033" s="3">
        <v>4.1529999999999996</v>
      </c>
      <c r="AM6033" s="3">
        <v>1.1479999999999999</v>
      </c>
      <c r="AN6033" s="3">
        <v>7.6319999999999997</v>
      </c>
      <c r="AO6033" s="3">
        <v>3.66</v>
      </c>
      <c r="AP6033" s="3">
        <v>6.6840000000000002</v>
      </c>
      <c r="AQ6033" s="3">
        <v>7.0640000000000001</v>
      </c>
      <c r="AR6033" s="3">
        <v>6.1449999999999996</v>
      </c>
      <c r="AS6033" s="3">
        <v>6.0670000000000002</v>
      </c>
      <c r="AT6033" s="3">
        <v>6.9240000000000004</v>
      </c>
      <c r="AU6033" s="3">
        <v>6.6680000000000001</v>
      </c>
      <c r="AV6033" s="3">
        <v>6.673</v>
      </c>
      <c r="AW6033" s="3">
        <v>6.78</v>
      </c>
      <c r="AX6033" s="3">
        <v>6.8630000000000004</v>
      </c>
      <c r="AY6033" s="3">
        <v>6.9489999999999998</v>
      </c>
      <c r="AZ6033" s="3">
        <v>6.9779999999999998</v>
      </c>
      <c r="BA6033">
        <v>6.9749999999999996</v>
      </c>
      <c r="BB6033">
        <v>2017</v>
      </c>
    </row>
    <row r="6034" spans="1:54" hidden="1" x14ac:dyDescent="0.2">
      <c r="A6034">
        <v>566</v>
      </c>
      <c r="B6034" t="s">
        <v>421</v>
      </c>
      <c r="C6034" t="s">
        <v>346</v>
      </c>
      <c r="D6034" t="s">
        <v>14</v>
      </c>
      <c r="E6034" t="s">
        <v>342</v>
      </c>
      <c r="F6034" t="s">
        <v>345</v>
      </c>
      <c r="G6034" t="s">
        <v>225</v>
      </c>
      <c r="H6034" t="s">
        <v>222</v>
      </c>
      <c r="I6034" t="s">
        <v>1583</v>
      </c>
      <c r="J6034" s="3">
        <v>270.74799999999999</v>
      </c>
      <c r="K6034" s="3">
        <v>312.78699999999998</v>
      </c>
      <c r="L6034" s="3">
        <v>352.30900000000003</v>
      </c>
      <c r="M6034" s="3">
        <v>409.95800000000003</v>
      </c>
      <c r="N6034" s="3">
        <v>582.57600000000002</v>
      </c>
      <c r="O6034" s="3">
        <v>635.22799999999995</v>
      </c>
      <c r="P6034" s="3">
        <v>676.33100000000002</v>
      </c>
      <c r="Q6034" s="3">
        <v>758.39099999999996</v>
      </c>
      <c r="R6034" s="3">
        <v>887.70399999999995</v>
      </c>
      <c r="S6034" s="3">
        <v>1027.952</v>
      </c>
      <c r="T6034" s="3">
        <v>1193.529</v>
      </c>
      <c r="U6034" s="3">
        <v>1382.7380000000001</v>
      </c>
      <c r="V6034" s="3">
        <v>1497.463</v>
      </c>
      <c r="W6034" s="3">
        <v>1633.6289999999999</v>
      </c>
      <c r="X6034" s="3">
        <v>1875.69</v>
      </c>
      <c r="Y6034" s="3">
        <v>2111.7040000000002</v>
      </c>
      <c r="Z6034" s="3">
        <v>2406.3879999999999</v>
      </c>
      <c r="AA6034" s="3">
        <v>2688.7190000000001</v>
      </c>
      <c r="AB6034" s="3">
        <v>2952.7620000000002</v>
      </c>
      <c r="AC6034" s="3">
        <v>3244.1970000000001</v>
      </c>
      <c r="AD6034" s="3">
        <v>3580.7139999999999</v>
      </c>
      <c r="AE6034" s="3">
        <v>3888.8009999999999</v>
      </c>
      <c r="AF6034" s="3">
        <v>4198.3450000000003</v>
      </c>
      <c r="AG6034" s="3">
        <v>4548.1019999999999</v>
      </c>
      <c r="AH6034" s="3">
        <v>5120.4350000000004</v>
      </c>
      <c r="AI6034" s="3">
        <v>5677.75</v>
      </c>
      <c r="AJ6034" s="3">
        <v>6271.1570000000002</v>
      </c>
      <c r="AK6034" s="3">
        <v>6892.7209999999995</v>
      </c>
      <c r="AL6034" s="3">
        <v>7720.9030000000002</v>
      </c>
      <c r="AM6034" s="3">
        <v>8026.143</v>
      </c>
      <c r="AN6034" s="3">
        <v>9003.48</v>
      </c>
      <c r="AO6034" s="3">
        <v>9708.3320000000003</v>
      </c>
      <c r="AP6034" s="3">
        <v>10561.089</v>
      </c>
      <c r="AQ6034" s="3">
        <v>11538.41</v>
      </c>
      <c r="AR6034" s="3">
        <v>12634.187</v>
      </c>
      <c r="AS6034" s="3">
        <v>13322.040999999999</v>
      </c>
      <c r="AT6034" s="3">
        <v>14480.72</v>
      </c>
      <c r="AU6034" s="3">
        <v>15797.503000000001</v>
      </c>
      <c r="AV6034" s="3">
        <v>17553.322</v>
      </c>
      <c r="AW6034" s="3">
        <v>19459.22</v>
      </c>
      <c r="AX6034" s="3">
        <v>21489.401999999998</v>
      </c>
      <c r="AY6034" s="3">
        <v>23693.257000000001</v>
      </c>
      <c r="AZ6034" s="3">
        <v>26107.027999999998</v>
      </c>
      <c r="BA6034">
        <v>28765.721000000001</v>
      </c>
      <c r="BB6034">
        <v>2017</v>
      </c>
    </row>
    <row r="6035" spans="1:54" hidden="1" x14ac:dyDescent="0.2">
      <c r="A6035">
        <v>566</v>
      </c>
      <c r="B6035" t="s">
        <v>421</v>
      </c>
      <c r="C6035" t="s">
        <v>344</v>
      </c>
      <c r="D6035" t="s">
        <v>14</v>
      </c>
      <c r="E6035" t="s">
        <v>342</v>
      </c>
      <c r="F6035" t="s">
        <v>343</v>
      </c>
      <c r="G6035" t="s">
        <v>223</v>
      </c>
      <c r="H6035" t="s">
        <v>222</v>
      </c>
      <c r="I6035" t="s">
        <v>310</v>
      </c>
      <c r="J6035" s="3">
        <v>36.045000000000002</v>
      </c>
      <c r="K6035" s="3">
        <v>39.594999999999999</v>
      </c>
      <c r="L6035" s="3">
        <v>41.253999999999998</v>
      </c>
      <c r="M6035" s="3">
        <v>36.890999999999998</v>
      </c>
      <c r="N6035" s="3">
        <v>34.856999999999999</v>
      </c>
      <c r="O6035" s="3">
        <v>33.994999999999997</v>
      </c>
      <c r="P6035" s="3">
        <v>33.173999999999999</v>
      </c>
      <c r="Q6035" s="3">
        <v>36.871000000000002</v>
      </c>
      <c r="R6035" s="3">
        <v>42.082000000000001</v>
      </c>
      <c r="S6035" s="3">
        <v>47.290999999999997</v>
      </c>
      <c r="T6035" s="3">
        <v>49.094999999999999</v>
      </c>
      <c r="U6035" s="3">
        <v>50.32</v>
      </c>
      <c r="V6035" s="3">
        <v>58.695</v>
      </c>
      <c r="W6035" s="3">
        <v>60.237000000000002</v>
      </c>
      <c r="X6035" s="3">
        <v>71.003</v>
      </c>
      <c r="Y6035" s="3">
        <v>82.120999999999995</v>
      </c>
      <c r="Z6035" s="3">
        <v>91.792000000000002</v>
      </c>
      <c r="AA6035" s="3">
        <v>91.233999999999995</v>
      </c>
      <c r="AB6035" s="3">
        <v>72.206999999999994</v>
      </c>
      <c r="AC6035" s="3">
        <v>82.995000000000005</v>
      </c>
      <c r="AD6035" s="3">
        <v>81.022999999999996</v>
      </c>
      <c r="AE6035" s="3">
        <v>76.262</v>
      </c>
      <c r="AF6035" s="3">
        <v>81.358000000000004</v>
      </c>
      <c r="AG6035" s="3">
        <v>83.908000000000001</v>
      </c>
      <c r="AH6035" s="3">
        <v>91.370999999999995</v>
      </c>
      <c r="AI6035" s="3">
        <v>103.074</v>
      </c>
      <c r="AJ6035" s="3">
        <v>122.211</v>
      </c>
      <c r="AK6035" s="3">
        <v>149.36000000000001</v>
      </c>
      <c r="AL6035" s="3">
        <v>173.60300000000001</v>
      </c>
      <c r="AM6035" s="3">
        <v>168.48500000000001</v>
      </c>
      <c r="AN6035" s="3">
        <v>199.59100000000001</v>
      </c>
      <c r="AO6035" s="3">
        <v>224.143</v>
      </c>
      <c r="AP6035" s="3">
        <v>250.09200000000001</v>
      </c>
      <c r="AQ6035" s="3">
        <v>271.83600000000001</v>
      </c>
      <c r="AR6035" s="3">
        <v>284.58499999999998</v>
      </c>
      <c r="AS6035" s="3">
        <v>292.774</v>
      </c>
      <c r="AT6035" s="3">
        <v>304.90600000000001</v>
      </c>
      <c r="AU6035" s="3">
        <v>313.41899999999998</v>
      </c>
      <c r="AV6035" s="3">
        <v>332.44900000000001</v>
      </c>
      <c r="AW6035" s="3">
        <v>355.74400000000003</v>
      </c>
      <c r="AX6035" s="3">
        <v>392.214</v>
      </c>
      <c r="AY6035" s="3">
        <v>430.786</v>
      </c>
      <c r="AZ6035" s="3">
        <v>474.673</v>
      </c>
      <c r="BA6035">
        <v>523.01300000000003</v>
      </c>
      <c r="BB6035">
        <v>2017</v>
      </c>
    </row>
    <row r="6036" spans="1:54" hidden="1" x14ac:dyDescent="0.2">
      <c r="A6036">
        <v>566</v>
      </c>
      <c r="B6036" t="s">
        <v>421</v>
      </c>
      <c r="C6036" t="s">
        <v>213</v>
      </c>
      <c r="D6036" t="s">
        <v>14</v>
      </c>
      <c r="E6036" t="s">
        <v>342</v>
      </c>
      <c r="F6036" t="s">
        <v>341</v>
      </c>
      <c r="G6036" t="s">
        <v>323</v>
      </c>
      <c r="H6036" t="s">
        <v>222</v>
      </c>
      <c r="I6036" t="s">
        <v>310</v>
      </c>
      <c r="J6036" s="3">
        <v>90.284000000000006</v>
      </c>
      <c r="K6036" s="3">
        <v>102.09399999999999</v>
      </c>
      <c r="L6036" s="3">
        <v>112.35299999999999</v>
      </c>
      <c r="M6036" s="3">
        <v>118.977</v>
      </c>
      <c r="N6036" s="3">
        <v>114.17700000000001</v>
      </c>
      <c r="O6036" s="3">
        <v>109.221</v>
      </c>
      <c r="P6036" s="3">
        <v>115.23</v>
      </c>
      <c r="Q6036" s="3">
        <v>123.26600000000001</v>
      </c>
      <c r="R6036" s="3">
        <v>136.196</v>
      </c>
      <c r="S6036" s="3">
        <v>150.27199999999999</v>
      </c>
      <c r="T6036" s="3">
        <v>160.56299999999999</v>
      </c>
      <c r="U6036" s="3">
        <v>164.94800000000001</v>
      </c>
      <c r="V6036" s="3">
        <v>169.27799999999999</v>
      </c>
      <c r="W6036" s="3">
        <v>176.97200000000001</v>
      </c>
      <c r="X6036" s="3">
        <v>188.66900000000001</v>
      </c>
      <c r="Y6036" s="3">
        <v>201.61500000000001</v>
      </c>
      <c r="Z6036" s="3">
        <v>217.29599999999999</v>
      </c>
      <c r="AA6036" s="3">
        <v>232.477</v>
      </c>
      <c r="AB6036" s="3">
        <v>233.64500000000001</v>
      </c>
      <c r="AC6036" s="3">
        <v>244.53100000000001</v>
      </c>
      <c r="AD6036" s="3">
        <v>261.12700000000001</v>
      </c>
      <c r="AE6036" s="3">
        <v>274.80799999999999</v>
      </c>
      <c r="AF6036" s="3">
        <v>289.2</v>
      </c>
      <c r="AG6036" s="3">
        <v>309.62700000000001</v>
      </c>
      <c r="AH6036" s="3">
        <v>339.44900000000001</v>
      </c>
      <c r="AI6036" s="3">
        <v>367.11</v>
      </c>
      <c r="AJ6036" s="3">
        <v>398.22899999999998</v>
      </c>
      <c r="AK6036" s="3">
        <v>435.87599999999998</v>
      </c>
      <c r="AL6036" s="3">
        <v>462.88299999999998</v>
      </c>
      <c r="AM6036" s="3">
        <v>471.75400000000002</v>
      </c>
      <c r="AN6036" s="3">
        <v>513.96299999999997</v>
      </c>
      <c r="AO6036" s="3">
        <v>543.77099999999996</v>
      </c>
      <c r="AP6036" s="3">
        <v>590.80200000000002</v>
      </c>
      <c r="AQ6036" s="3">
        <v>642.75099999999998</v>
      </c>
      <c r="AR6036" s="3">
        <v>694.495</v>
      </c>
      <c r="AS6036" s="3">
        <v>744.61400000000003</v>
      </c>
      <c r="AT6036" s="3">
        <v>806.32899999999995</v>
      </c>
      <c r="AU6036" s="3">
        <v>875.572</v>
      </c>
      <c r="AV6036" s="3">
        <v>955.21900000000005</v>
      </c>
      <c r="AW6036" s="3">
        <v>1042.1030000000001</v>
      </c>
      <c r="AX6036" s="3">
        <v>1135.501</v>
      </c>
      <c r="AY6036" s="3">
        <v>1237.557</v>
      </c>
      <c r="AZ6036" s="3">
        <v>1346.6489999999999</v>
      </c>
      <c r="BA6036">
        <v>1465.636</v>
      </c>
      <c r="BB6036">
        <v>2017</v>
      </c>
    </row>
    <row r="6037" spans="1:54" hidden="1" x14ac:dyDescent="0.2">
      <c r="A6037">
        <v>566</v>
      </c>
      <c r="B6037" t="s">
        <v>421</v>
      </c>
      <c r="C6037" t="s">
        <v>340</v>
      </c>
      <c r="D6037" t="s">
        <v>14</v>
      </c>
      <c r="E6037" t="s">
        <v>339</v>
      </c>
      <c r="F6037" t="s">
        <v>338</v>
      </c>
      <c r="G6037" t="s">
        <v>295</v>
      </c>
      <c r="I6037" t="s">
        <v>337</v>
      </c>
      <c r="J6037" s="3">
        <v>11.852</v>
      </c>
      <c r="K6037" s="3">
        <v>13.239000000000001</v>
      </c>
      <c r="L6037" s="3">
        <v>14.39</v>
      </c>
      <c r="M6037" s="3">
        <v>16.437000000000001</v>
      </c>
      <c r="N6037" s="3">
        <v>25.204000000000001</v>
      </c>
      <c r="O6037" s="3">
        <v>29.648</v>
      </c>
      <c r="P6037" s="3">
        <v>30.523</v>
      </c>
      <c r="Q6037" s="3">
        <v>32.811999999999998</v>
      </c>
      <c r="R6037" s="3">
        <v>35.978000000000002</v>
      </c>
      <c r="S6037" s="3">
        <v>39.226999999999997</v>
      </c>
      <c r="T6037" s="3">
        <v>44.204000000000001</v>
      </c>
      <c r="U6037" s="3">
        <v>51.509</v>
      </c>
      <c r="V6037" s="3">
        <v>55.594999999999999</v>
      </c>
      <c r="W6037" s="3">
        <v>59.393000000000001</v>
      </c>
      <c r="X6037" s="3">
        <v>65.328000000000003</v>
      </c>
      <c r="Y6037" s="3">
        <v>70.260000000000005</v>
      </c>
      <c r="Z6037" s="3">
        <v>75.643000000000001</v>
      </c>
      <c r="AA6037" s="3">
        <v>80.350999999999999</v>
      </c>
      <c r="AB6037" s="3">
        <v>88.754000000000005</v>
      </c>
      <c r="AC6037" s="3">
        <v>94.599000000000004</v>
      </c>
      <c r="AD6037" s="3">
        <v>100</v>
      </c>
      <c r="AE6037" s="3">
        <v>105.54900000000001</v>
      </c>
      <c r="AF6037" s="3">
        <v>109.943</v>
      </c>
      <c r="AG6037" s="3">
        <v>113.462</v>
      </c>
      <c r="AH6037" s="3">
        <v>119.72199999999999</v>
      </c>
      <c r="AI6037" s="3">
        <v>126.699</v>
      </c>
      <c r="AJ6037" s="3">
        <v>132.97</v>
      </c>
      <c r="AK6037" s="3">
        <v>137.07900000000001</v>
      </c>
      <c r="AL6037" s="3">
        <v>147.42699999999999</v>
      </c>
      <c r="AM6037" s="3">
        <v>151.51599999999999</v>
      </c>
      <c r="AN6037" s="3">
        <v>157.91300000000001</v>
      </c>
      <c r="AO6037" s="3">
        <v>164.26400000000001</v>
      </c>
      <c r="AP6037" s="3">
        <v>167.49700000000001</v>
      </c>
      <c r="AQ6037" s="3">
        <v>170.923</v>
      </c>
      <c r="AR6037" s="3">
        <v>176.32</v>
      </c>
      <c r="AS6037" s="3">
        <v>175.286</v>
      </c>
      <c r="AT6037" s="3">
        <v>178.19300000000001</v>
      </c>
      <c r="AU6037" s="3">
        <v>182.245</v>
      </c>
      <c r="AV6037" s="3">
        <v>189.833</v>
      </c>
      <c r="AW6037" s="3">
        <v>197.083</v>
      </c>
      <c r="AX6037" s="3">
        <v>203.667</v>
      </c>
      <c r="AY6037" s="3">
        <v>209.96299999999999</v>
      </c>
      <c r="AZ6037" s="3">
        <v>216.262</v>
      </c>
      <c r="BA6037">
        <v>222.75</v>
      </c>
      <c r="BB6037">
        <v>2017</v>
      </c>
    </row>
    <row r="6038" spans="1:54" hidden="1" x14ac:dyDescent="0.2">
      <c r="A6038">
        <v>566</v>
      </c>
      <c r="B6038" t="s">
        <v>421</v>
      </c>
      <c r="C6038" t="s">
        <v>336</v>
      </c>
      <c r="D6038" t="s">
        <v>14</v>
      </c>
      <c r="E6038" t="s">
        <v>333</v>
      </c>
      <c r="F6038" t="s">
        <v>335</v>
      </c>
      <c r="G6038" t="s">
        <v>225</v>
      </c>
      <c r="H6038" t="s">
        <v>322</v>
      </c>
      <c r="I6038" t="s">
        <v>330</v>
      </c>
      <c r="J6038" s="3">
        <v>47713.055</v>
      </c>
      <c r="K6038" s="3">
        <v>48131.167000000001</v>
      </c>
      <c r="L6038" s="3">
        <v>48655.338000000003</v>
      </c>
      <c r="M6038" s="3">
        <v>48348.718999999997</v>
      </c>
      <c r="N6038" s="3">
        <v>43724.364000000001</v>
      </c>
      <c r="O6038" s="3">
        <v>39551.016000000003</v>
      </c>
      <c r="P6038" s="3">
        <v>39930.953000000001</v>
      </c>
      <c r="Q6038" s="3">
        <v>40636.711000000003</v>
      </c>
      <c r="R6038" s="3">
        <v>42419.993999999999</v>
      </c>
      <c r="S6038" s="3">
        <v>44002.817999999999</v>
      </c>
      <c r="T6038" s="3">
        <v>44307.055999999997</v>
      </c>
      <c r="U6038" s="3">
        <v>43047.739000000001</v>
      </c>
      <c r="V6038" s="3">
        <v>42204.951000000001</v>
      </c>
      <c r="W6038" s="3">
        <v>42108.434999999998</v>
      </c>
      <c r="X6038" s="3">
        <v>42956.402999999998</v>
      </c>
      <c r="Y6038" s="3">
        <v>43934.235000000001</v>
      </c>
      <c r="Z6038" s="3">
        <v>44245.381999999998</v>
      </c>
      <c r="AA6038" s="3">
        <v>45507.955999999998</v>
      </c>
      <c r="AB6038" s="3">
        <v>44146.788</v>
      </c>
      <c r="AC6038" s="3">
        <v>44543.892999999996</v>
      </c>
      <c r="AD6038" s="3">
        <v>46490.707000000002</v>
      </c>
      <c r="AE6038" s="3">
        <v>46880.514999999999</v>
      </c>
      <c r="AF6038" s="3">
        <v>47566.855000000003</v>
      </c>
      <c r="AG6038" s="3">
        <v>48955.41</v>
      </c>
      <c r="AH6038" s="3">
        <v>51184.072999999997</v>
      </c>
      <c r="AI6038" s="3">
        <v>52560.159</v>
      </c>
      <c r="AJ6038" s="3">
        <v>54228.25</v>
      </c>
      <c r="AK6038" s="3">
        <v>56682.311999999998</v>
      </c>
      <c r="AL6038" s="3">
        <v>58554.343999999997</v>
      </c>
      <c r="AM6038" s="3">
        <v>58198.635999999999</v>
      </c>
      <c r="AN6038" s="3">
        <v>61571.697</v>
      </c>
      <c r="AO6038" s="3">
        <v>62754.315000000002</v>
      </c>
      <c r="AP6038" s="3">
        <v>65339.156000000003</v>
      </c>
      <c r="AQ6038" s="3">
        <v>68750.702000000005</v>
      </c>
      <c r="AR6038" s="3">
        <v>71740.868000000002</v>
      </c>
      <c r="AS6038" s="3">
        <v>74834.335000000006</v>
      </c>
      <c r="AT6038" s="3">
        <v>78713.710000000006</v>
      </c>
      <c r="AU6038" s="3">
        <v>82316.161999999997</v>
      </c>
      <c r="AV6038" s="3">
        <v>86087.244000000006</v>
      </c>
      <c r="AW6038" s="3">
        <v>90121.528999999995</v>
      </c>
      <c r="AX6038" s="3">
        <v>94417.960999999996</v>
      </c>
      <c r="AY6038" s="3">
        <v>98999.538</v>
      </c>
      <c r="AZ6038" s="3">
        <v>103831.33900000001</v>
      </c>
      <c r="BA6038">
        <v>108895.235</v>
      </c>
      <c r="BB6038">
        <v>2017</v>
      </c>
    </row>
    <row r="6039" spans="1:54" hidden="1" x14ac:dyDescent="0.2">
      <c r="A6039">
        <v>566</v>
      </c>
      <c r="B6039" t="s">
        <v>421</v>
      </c>
      <c r="C6039" t="s">
        <v>334</v>
      </c>
      <c r="D6039" t="s">
        <v>14</v>
      </c>
      <c r="E6039" t="s">
        <v>333</v>
      </c>
      <c r="F6039" t="s">
        <v>332</v>
      </c>
      <c r="G6039" t="s">
        <v>331</v>
      </c>
      <c r="H6039" t="s">
        <v>322</v>
      </c>
      <c r="I6039" t="s">
        <v>330</v>
      </c>
      <c r="J6039" s="3">
        <v>4389.8609999999999</v>
      </c>
      <c r="K6039" s="3">
        <v>4428.33</v>
      </c>
      <c r="L6039" s="3">
        <v>4476.5559999999996</v>
      </c>
      <c r="M6039" s="3">
        <v>4448.3459999999995</v>
      </c>
      <c r="N6039" s="3">
        <v>4022.88</v>
      </c>
      <c r="O6039" s="3">
        <v>3638.9090000000001</v>
      </c>
      <c r="P6039" s="3">
        <v>3673.8649999999998</v>
      </c>
      <c r="Q6039" s="3">
        <v>3738.799</v>
      </c>
      <c r="R6039" s="3">
        <v>3902.8710000000001</v>
      </c>
      <c r="S6039" s="3">
        <v>4048.4989999999998</v>
      </c>
      <c r="T6039" s="3">
        <v>4076.491</v>
      </c>
      <c r="U6039" s="3">
        <v>3960.6260000000002</v>
      </c>
      <c r="V6039" s="3">
        <v>3883.085</v>
      </c>
      <c r="W6039" s="3">
        <v>3874.2049999999999</v>
      </c>
      <c r="X6039" s="3">
        <v>3952.223</v>
      </c>
      <c r="Y6039" s="3">
        <v>4042.1889999999999</v>
      </c>
      <c r="Z6039" s="3">
        <v>4070.8159999999998</v>
      </c>
      <c r="AA6039" s="3">
        <v>4186.9799999999996</v>
      </c>
      <c r="AB6039" s="3">
        <v>4061.7449999999999</v>
      </c>
      <c r="AC6039" s="3">
        <v>4098.2809999999999</v>
      </c>
      <c r="AD6039" s="3">
        <v>4277.3980000000001</v>
      </c>
      <c r="AE6039" s="3">
        <v>4313.2629999999999</v>
      </c>
      <c r="AF6039" s="3">
        <v>4376.41</v>
      </c>
      <c r="AG6039" s="3">
        <v>4504.1639999999998</v>
      </c>
      <c r="AH6039" s="3">
        <v>4709.2139999999999</v>
      </c>
      <c r="AI6039" s="3">
        <v>4835.8209999999999</v>
      </c>
      <c r="AJ6039" s="3">
        <v>4989.2939999999999</v>
      </c>
      <c r="AK6039" s="3">
        <v>5215.0820000000003</v>
      </c>
      <c r="AL6039" s="3">
        <v>5387.3190000000004</v>
      </c>
      <c r="AM6039" s="3">
        <v>5354.5919999999996</v>
      </c>
      <c r="AN6039" s="3">
        <v>5664.9319999999998</v>
      </c>
      <c r="AO6039" s="3">
        <v>5773.7389999999996</v>
      </c>
      <c r="AP6039" s="3">
        <v>6011.558</v>
      </c>
      <c r="AQ6039" s="3">
        <v>6325.4390000000003</v>
      </c>
      <c r="AR6039" s="3">
        <v>6600.5510000000004</v>
      </c>
      <c r="AS6039" s="3">
        <v>6885.1660000000002</v>
      </c>
      <c r="AT6039" s="3">
        <v>7242.09</v>
      </c>
      <c r="AU6039" s="3">
        <v>7573.5349999999999</v>
      </c>
      <c r="AV6039" s="3">
        <v>7920.4949999999999</v>
      </c>
      <c r="AW6039" s="3">
        <v>8291.6720000000005</v>
      </c>
      <c r="AX6039" s="3">
        <v>8686.9670000000006</v>
      </c>
      <c r="AY6039" s="3">
        <v>9108.4969999999994</v>
      </c>
      <c r="AZ6039" s="3">
        <v>9553.0490000000009</v>
      </c>
      <c r="BA6039">
        <v>10018.955</v>
      </c>
      <c r="BB6039">
        <v>2017</v>
      </c>
    </row>
    <row r="6040" spans="1:54" hidden="1" x14ac:dyDescent="0.2">
      <c r="A6040">
        <v>566</v>
      </c>
      <c r="B6040" t="s">
        <v>421</v>
      </c>
      <c r="C6040" t="s">
        <v>329</v>
      </c>
      <c r="D6040" t="s">
        <v>14</v>
      </c>
      <c r="E6040" t="s">
        <v>325</v>
      </c>
      <c r="F6040" t="s">
        <v>328</v>
      </c>
      <c r="G6040" t="s">
        <v>225</v>
      </c>
      <c r="H6040" t="s">
        <v>322</v>
      </c>
      <c r="I6040" t="s">
        <v>321</v>
      </c>
      <c r="J6040" s="3">
        <v>5654.72</v>
      </c>
      <c r="K6040" s="3">
        <v>6371.8519999999999</v>
      </c>
      <c r="L6040" s="3">
        <v>7001.7110000000002</v>
      </c>
      <c r="M6040" s="3">
        <v>7947.0870000000004</v>
      </c>
      <c r="N6040" s="3">
        <v>11020.227000000001</v>
      </c>
      <c r="O6040" s="3">
        <v>11726.092000000001</v>
      </c>
      <c r="P6040" s="3">
        <v>12188.321</v>
      </c>
      <c r="Q6040" s="3">
        <v>13333.798000000001</v>
      </c>
      <c r="R6040" s="3">
        <v>15261.695</v>
      </c>
      <c r="S6040" s="3">
        <v>17261.195</v>
      </c>
      <c r="T6040" s="3">
        <v>19585.312999999998</v>
      </c>
      <c r="U6040" s="3">
        <v>22173.476999999999</v>
      </c>
      <c r="V6040" s="3">
        <v>23463.850999999999</v>
      </c>
      <c r="W6040" s="3">
        <v>25009.63</v>
      </c>
      <c r="X6040" s="3">
        <v>28062.387999999999</v>
      </c>
      <c r="Y6040" s="3">
        <v>30868.352999999999</v>
      </c>
      <c r="Z6040" s="3">
        <v>33468.54</v>
      </c>
      <c r="AA6040" s="3">
        <v>36566.286</v>
      </c>
      <c r="AB6040" s="3">
        <v>39182.086000000003</v>
      </c>
      <c r="AC6040" s="3">
        <v>42137.904000000002</v>
      </c>
      <c r="AD6040" s="3">
        <v>46490.707000000002</v>
      </c>
      <c r="AE6040" s="3">
        <v>49482.14</v>
      </c>
      <c r="AF6040" s="3">
        <v>52296.28</v>
      </c>
      <c r="AG6040" s="3">
        <v>55545.942000000003</v>
      </c>
      <c r="AH6040" s="3">
        <v>61278.546000000002</v>
      </c>
      <c r="AI6040" s="3">
        <v>66593.357000000004</v>
      </c>
      <c r="AJ6040" s="3">
        <v>72107.133000000002</v>
      </c>
      <c r="AK6040" s="3">
        <v>77699.483999999997</v>
      </c>
      <c r="AL6040" s="3">
        <v>86324.947</v>
      </c>
      <c r="AM6040" s="3">
        <v>88179.997000000003</v>
      </c>
      <c r="AN6040" s="3">
        <v>97229.805999999997</v>
      </c>
      <c r="AO6040" s="3">
        <v>103082.73299999999</v>
      </c>
      <c r="AP6040" s="3">
        <v>109441.337</v>
      </c>
      <c r="AQ6040" s="3">
        <v>117511.05499999999</v>
      </c>
      <c r="AR6040" s="3">
        <v>126493.66099999999</v>
      </c>
      <c r="AS6040" s="3">
        <v>131174.09700000001</v>
      </c>
      <c r="AT6040" s="3">
        <v>140262.68900000001</v>
      </c>
      <c r="AU6040" s="3">
        <v>150016.93100000001</v>
      </c>
      <c r="AV6040" s="3">
        <v>163422.174</v>
      </c>
      <c r="AW6040" s="3">
        <v>177613.88800000001</v>
      </c>
      <c r="AX6040" s="3">
        <v>192298.39199999999</v>
      </c>
      <c r="AY6040" s="3">
        <v>207862.383</v>
      </c>
      <c r="AZ6040" s="3">
        <v>224547.598</v>
      </c>
      <c r="BA6040">
        <v>242563.84</v>
      </c>
      <c r="BB6040">
        <v>2017</v>
      </c>
    </row>
    <row r="6041" spans="1:54" hidden="1" x14ac:dyDescent="0.2">
      <c r="A6041">
        <v>566</v>
      </c>
      <c r="B6041" t="s">
        <v>421</v>
      </c>
      <c r="C6041" t="s">
        <v>327</v>
      </c>
      <c r="D6041" t="s">
        <v>14</v>
      </c>
      <c r="E6041" t="s">
        <v>325</v>
      </c>
      <c r="F6041" t="s">
        <v>326</v>
      </c>
      <c r="G6041" t="s">
        <v>223</v>
      </c>
      <c r="H6041" t="s">
        <v>322</v>
      </c>
      <c r="I6041" t="s">
        <v>321</v>
      </c>
      <c r="J6041" s="3">
        <v>752.81500000000005</v>
      </c>
      <c r="K6041" s="3">
        <v>806.59900000000005</v>
      </c>
      <c r="L6041" s="3">
        <v>819.87199999999996</v>
      </c>
      <c r="M6041" s="3">
        <v>715.13</v>
      </c>
      <c r="N6041" s="3">
        <v>659.36300000000006</v>
      </c>
      <c r="O6041" s="3">
        <v>627.53499999999997</v>
      </c>
      <c r="P6041" s="3">
        <v>597.83900000000006</v>
      </c>
      <c r="Q6041" s="3">
        <v>648.255</v>
      </c>
      <c r="R6041" s="3">
        <v>723.48299999999995</v>
      </c>
      <c r="S6041" s="3">
        <v>794.10400000000004</v>
      </c>
      <c r="T6041" s="3">
        <v>805.63199999999995</v>
      </c>
      <c r="U6041" s="3">
        <v>806.93499999999995</v>
      </c>
      <c r="V6041" s="3">
        <v>919.70100000000002</v>
      </c>
      <c r="W6041" s="3">
        <v>922.18899999999996</v>
      </c>
      <c r="X6041" s="3">
        <v>1062.278</v>
      </c>
      <c r="Y6041" s="3">
        <v>1200.4290000000001</v>
      </c>
      <c r="Z6041" s="3">
        <v>1276.6610000000001</v>
      </c>
      <c r="AA6041" s="3">
        <v>1240.769</v>
      </c>
      <c r="AB6041" s="3">
        <v>958.16</v>
      </c>
      <c r="AC6041" s="3">
        <v>1077.999</v>
      </c>
      <c r="AD6041" s="3">
        <v>1051.973</v>
      </c>
      <c r="AE6041" s="3">
        <v>970.37699999999995</v>
      </c>
      <c r="AF6041" s="3">
        <v>1013.424</v>
      </c>
      <c r="AG6041" s="3">
        <v>1024.77</v>
      </c>
      <c r="AH6041" s="3">
        <v>1093.48</v>
      </c>
      <c r="AI6041" s="3">
        <v>1208.934</v>
      </c>
      <c r="AJ6041" s="3">
        <v>1405.2059999999999</v>
      </c>
      <c r="AK6041" s="3">
        <v>1683.6880000000001</v>
      </c>
      <c r="AL6041" s="3">
        <v>1940.9949999999999</v>
      </c>
      <c r="AM6041" s="3">
        <v>1851.0730000000001</v>
      </c>
      <c r="AN6041" s="3">
        <v>2155.4090000000001</v>
      </c>
      <c r="AO6041" s="3">
        <v>2379.9409999999998</v>
      </c>
      <c r="AP6041" s="3">
        <v>2591.627</v>
      </c>
      <c r="AQ6041" s="3">
        <v>2768.4720000000002</v>
      </c>
      <c r="AR6041" s="3">
        <v>2849.2669999999998</v>
      </c>
      <c r="AS6041" s="3">
        <v>2882.768</v>
      </c>
      <c r="AT6041" s="3">
        <v>2953.3670000000002</v>
      </c>
      <c r="AU6041" s="3">
        <v>2976.3069999999998</v>
      </c>
      <c r="AV6041" s="3">
        <v>3095.1170000000002</v>
      </c>
      <c r="AW6041" s="3">
        <v>3247.0549999999998</v>
      </c>
      <c r="AX6041" s="3">
        <v>3509.7350000000001</v>
      </c>
      <c r="AY6041" s="3">
        <v>3779.3159999999998</v>
      </c>
      <c r="AZ6041" s="3">
        <v>4082.6840000000002</v>
      </c>
      <c r="BA6041">
        <v>4410.2520000000004</v>
      </c>
      <c r="BB6041">
        <v>2017</v>
      </c>
    </row>
    <row r="6042" spans="1:54" hidden="1" x14ac:dyDescent="0.2">
      <c r="A6042">
        <v>566</v>
      </c>
      <c r="B6042" t="s">
        <v>421</v>
      </c>
      <c r="C6042" t="s">
        <v>212</v>
      </c>
      <c r="D6042" t="s">
        <v>14</v>
      </c>
      <c r="E6042" t="s">
        <v>325</v>
      </c>
      <c r="F6042" t="s">
        <v>324</v>
      </c>
      <c r="G6042" t="s">
        <v>323</v>
      </c>
      <c r="H6042" t="s">
        <v>322</v>
      </c>
      <c r="I6042" t="s">
        <v>321</v>
      </c>
      <c r="J6042" s="3">
        <v>1885.64</v>
      </c>
      <c r="K6042" s="3">
        <v>2079.7730000000001</v>
      </c>
      <c r="L6042" s="3">
        <v>2232.8679999999999</v>
      </c>
      <c r="M6042" s="3">
        <v>2306.3829999999998</v>
      </c>
      <c r="N6042" s="3">
        <v>2159.81</v>
      </c>
      <c r="O6042" s="3">
        <v>2016.181</v>
      </c>
      <c r="P6042" s="3">
        <v>2076.5889999999999</v>
      </c>
      <c r="Q6042" s="3">
        <v>2167.2280000000001</v>
      </c>
      <c r="R6042" s="3">
        <v>2341.5279999999998</v>
      </c>
      <c r="S6042" s="3">
        <v>2523.348</v>
      </c>
      <c r="T6042" s="3">
        <v>2634.7710000000002</v>
      </c>
      <c r="U6042" s="3">
        <v>2645.0889999999999</v>
      </c>
      <c r="V6042" s="3">
        <v>2652.4250000000002</v>
      </c>
      <c r="W6042" s="3">
        <v>2709.3139999999999</v>
      </c>
      <c r="X6042" s="3">
        <v>2822.7</v>
      </c>
      <c r="Y6042" s="3">
        <v>2947.163</v>
      </c>
      <c r="Z6042" s="3">
        <v>3022.2040000000002</v>
      </c>
      <c r="AA6042" s="3">
        <v>3161.6669999999999</v>
      </c>
      <c r="AB6042" s="3">
        <v>3100.38</v>
      </c>
      <c r="AC6042" s="3">
        <v>3176.1439999999998</v>
      </c>
      <c r="AD6042" s="3">
        <v>3390.3829999999998</v>
      </c>
      <c r="AE6042" s="3">
        <v>3496.7260000000001</v>
      </c>
      <c r="AF6042" s="3">
        <v>3602.386</v>
      </c>
      <c r="AG6042" s="3">
        <v>3781.473</v>
      </c>
      <c r="AH6042" s="3">
        <v>4062.3429999999998</v>
      </c>
      <c r="AI6042" s="3">
        <v>4305.7709999999997</v>
      </c>
      <c r="AJ6042" s="3">
        <v>4578.9260000000004</v>
      </c>
      <c r="AK6042" s="3">
        <v>4913.4989999999998</v>
      </c>
      <c r="AL6042" s="3">
        <v>5175.3440000000001</v>
      </c>
      <c r="AM6042" s="3">
        <v>5182.9679999999998</v>
      </c>
      <c r="AN6042" s="3">
        <v>5550.3559999999998</v>
      </c>
      <c r="AO6042" s="3">
        <v>5773.7389999999996</v>
      </c>
      <c r="AP6042" s="3">
        <v>6122.2979999999998</v>
      </c>
      <c r="AQ6042" s="3">
        <v>6545.9930000000004</v>
      </c>
      <c r="AR6042" s="3">
        <v>6953.2920000000004</v>
      </c>
      <c r="AS6042" s="3">
        <v>7331.7650000000003</v>
      </c>
      <c r="AT6042" s="3">
        <v>7810.2340000000004</v>
      </c>
      <c r="AU6042" s="3">
        <v>8314.6479999999992</v>
      </c>
      <c r="AV6042" s="3">
        <v>8893.1260000000002</v>
      </c>
      <c r="AW6042" s="3">
        <v>9511.7909999999993</v>
      </c>
      <c r="AX6042" s="3">
        <v>10161.057000000001</v>
      </c>
      <c r="AY6042" s="3">
        <v>10857.16</v>
      </c>
      <c r="AZ6042" s="3">
        <v>11582.584000000001</v>
      </c>
      <c r="BA6042">
        <v>12358.817999999999</v>
      </c>
      <c r="BB6042">
        <v>2017</v>
      </c>
    </row>
    <row r="6043" spans="1:54" hidden="1" x14ac:dyDescent="0.2">
      <c r="A6043">
        <v>566</v>
      </c>
      <c r="B6043" t="s">
        <v>421</v>
      </c>
      <c r="C6043" t="s">
        <v>320</v>
      </c>
      <c r="D6043" t="s">
        <v>14</v>
      </c>
      <c r="E6043" t="s">
        <v>319</v>
      </c>
      <c r="F6043" t="s">
        <v>318</v>
      </c>
      <c r="G6043" t="s">
        <v>243</v>
      </c>
    </row>
    <row r="6044" spans="1:54" hidden="1" x14ac:dyDescent="0.2">
      <c r="A6044">
        <v>566</v>
      </c>
      <c r="B6044" t="s">
        <v>421</v>
      </c>
      <c r="C6044" t="s">
        <v>317</v>
      </c>
      <c r="D6044" t="s">
        <v>14</v>
      </c>
      <c r="E6044" t="s">
        <v>316</v>
      </c>
      <c r="F6044" t="s">
        <v>315</v>
      </c>
      <c r="G6044" t="s">
        <v>288</v>
      </c>
      <c r="I6044" t="s">
        <v>310</v>
      </c>
      <c r="J6044" s="3">
        <v>0.68400000000000005</v>
      </c>
      <c r="K6044" s="3">
        <v>0.69499999999999995</v>
      </c>
      <c r="L6044" s="3">
        <v>0.71799999999999997</v>
      </c>
      <c r="M6044" s="3">
        <v>0.71299999999999997</v>
      </c>
      <c r="N6044" s="3">
        <v>0.63300000000000001</v>
      </c>
      <c r="O6044" s="3">
        <v>0.56599999999999995</v>
      </c>
      <c r="P6044" s="3">
        <v>0.56599999999999995</v>
      </c>
      <c r="Q6044" s="3">
        <v>0.56799999999999995</v>
      </c>
      <c r="R6044" s="3">
        <v>0.57999999999999996</v>
      </c>
      <c r="S6044" s="3">
        <v>0.59499999999999997</v>
      </c>
      <c r="T6044" s="3">
        <v>0.58899999999999997</v>
      </c>
      <c r="U6044" s="3">
        <v>0.57099999999999995</v>
      </c>
      <c r="V6044" s="3">
        <v>0.51500000000000001</v>
      </c>
      <c r="W6044" s="3">
        <v>0.51600000000000001</v>
      </c>
      <c r="X6044" s="3">
        <v>0.52300000000000002</v>
      </c>
      <c r="Y6044" s="3">
        <v>0.52800000000000002</v>
      </c>
      <c r="Z6044" s="3">
        <v>0.53800000000000003</v>
      </c>
      <c r="AA6044" s="3">
        <v>0.54400000000000004</v>
      </c>
      <c r="AB6044" s="3">
        <v>0.52700000000000002</v>
      </c>
      <c r="AC6044" s="3">
        <v>0.52500000000000002</v>
      </c>
      <c r="AD6044" s="3">
        <v>0.52300000000000002</v>
      </c>
      <c r="AE6044" s="3">
        <v>0.52500000000000002</v>
      </c>
      <c r="AF6044" s="3">
        <v>0.52900000000000003</v>
      </c>
      <c r="AG6044" s="3">
        <v>0.53300000000000003</v>
      </c>
      <c r="AH6044" s="3">
        <v>0.54100000000000004</v>
      </c>
      <c r="AI6044" s="3">
        <v>0.54100000000000004</v>
      </c>
      <c r="AJ6044" s="3">
        <v>0.54100000000000004</v>
      </c>
      <c r="AK6044" s="3">
        <v>0.54700000000000004</v>
      </c>
      <c r="AL6044" s="3">
        <v>0.55400000000000005</v>
      </c>
      <c r="AM6044" s="3">
        <v>0.56299999999999994</v>
      </c>
      <c r="AN6044" s="3">
        <v>0.57499999999999996</v>
      </c>
      <c r="AO6044" s="3">
        <v>0.57299999999999995</v>
      </c>
      <c r="AP6044" s="3">
        <v>0.59199999999999997</v>
      </c>
      <c r="AQ6044" s="3">
        <v>0.61399999999999999</v>
      </c>
      <c r="AR6044" s="3">
        <v>0.629</v>
      </c>
      <c r="AS6044" s="3">
        <v>0.64600000000000002</v>
      </c>
      <c r="AT6044" s="3">
        <v>0.67</v>
      </c>
      <c r="AU6044" s="3">
        <v>0.68899999999999995</v>
      </c>
      <c r="AV6044" s="3">
        <v>0.70799999999999996</v>
      </c>
      <c r="AW6044" s="3">
        <v>0.72699999999999998</v>
      </c>
      <c r="AX6044" s="3">
        <v>0.749</v>
      </c>
      <c r="AY6044" s="3">
        <v>0.77300000000000002</v>
      </c>
      <c r="AZ6044" s="3">
        <v>0.79800000000000004</v>
      </c>
      <c r="BA6044">
        <v>0.82299999999999995</v>
      </c>
      <c r="BB6044">
        <v>2017</v>
      </c>
    </row>
    <row r="6045" spans="1:54" hidden="1" x14ac:dyDescent="0.2">
      <c r="A6045">
        <v>566</v>
      </c>
      <c r="B6045" t="s">
        <v>421</v>
      </c>
      <c r="C6045" t="s">
        <v>314</v>
      </c>
      <c r="D6045" t="s">
        <v>14</v>
      </c>
      <c r="E6045" t="s">
        <v>313</v>
      </c>
      <c r="F6045" t="s">
        <v>312</v>
      </c>
      <c r="G6045" t="s">
        <v>311</v>
      </c>
      <c r="I6045" t="s">
        <v>310</v>
      </c>
      <c r="J6045" s="3">
        <v>2.9990000000000001</v>
      </c>
      <c r="K6045" s="3">
        <v>3.0640000000000001</v>
      </c>
      <c r="L6045" s="3">
        <v>3.1360000000000001</v>
      </c>
      <c r="M6045" s="3">
        <v>3.4460000000000002</v>
      </c>
      <c r="N6045" s="3">
        <v>5.1020000000000003</v>
      </c>
      <c r="O6045" s="3">
        <v>5.8159999999999998</v>
      </c>
      <c r="P6045" s="3">
        <v>5.8689999999999998</v>
      </c>
      <c r="Q6045" s="3">
        <v>6.1520000000000001</v>
      </c>
      <c r="R6045" s="3">
        <v>6.5179999999999998</v>
      </c>
      <c r="S6045" s="3">
        <v>6.8410000000000002</v>
      </c>
      <c r="T6045" s="3">
        <v>7.4329999999999998</v>
      </c>
      <c r="U6045" s="3">
        <v>8.3829999999999991</v>
      </c>
      <c r="V6045" s="3">
        <v>8.8460000000000001</v>
      </c>
      <c r="W6045" s="3">
        <v>9.2309999999999999</v>
      </c>
      <c r="X6045" s="3">
        <v>9.9420000000000002</v>
      </c>
      <c r="Y6045" s="3">
        <v>10.474</v>
      </c>
      <c r="Z6045" s="3">
        <v>11.074</v>
      </c>
      <c r="AA6045" s="3">
        <v>11.566000000000001</v>
      </c>
      <c r="AB6045" s="3">
        <v>12.638</v>
      </c>
      <c r="AC6045" s="3">
        <v>13.266999999999999</v>
      </c>
      <c r="AD6045" s="3">
        <v>13.712999999999999</v>
      </c>
      <c r="AE6045" s="3">
        <v>14.151</v>
      </c>
      <c r="AF6045" s="3">
        <v>14.516999999999999</v>
      </c>
      <c r="AG6045" s="3">
        <v>14.689</v>
      </c>
      <c r="AH6045" s="3">
        <v>15.085000000000001</v>
      </c>
      <c r="AI6045" s="3">
        <v>15.465999999999999</v>
      </c>
      <c r="AJ6045" s="3">
        <v>15.747999999999999</v>
      </c>
      <c r="AK6045" s="3">
        <v>15.813000000000001</v>
      </c>
      <c r="AL6045" s="3">
        <v>16.68</v>
      </c>
      <c r="AM6045" s="3">
        <v>17.013000000000002</v>
      </c>
      <c r="AN6045" s="3">
        <v>17.518000000000001</v>
      </c>
      <c r="AO6045" s="3">
        <v>17.853999999999999</v>
      </c>
      <c r="AP6045" s="3">
        <v>17.876000000000001</v>
      </c>
      <c r="AQ6045" s="3">
        <v>17.952000000000002</v>
      </c>
      <c r="AR6045" s="3">
        <v>18.192</v>
      </c>
      <c r="AS6045" s="3">
        <v>17.890999999999998</v>
      </c>
      <c r="AT6045" s="3">
        <v>17.959</v>
      </c>
      <c r="AU6045" s="3">
        <v>18.042000000000002</v>
      </c>
      <c r="AV6045" s="3">
        <v>18.376000000000001</v>
      </c>
      <c r="AW6045" s="3">
        <v>18.672999999999998</v>
      </c>
      <c r="AX6045" s="3">
        <v>18.925000000000001</v>
      </c>
      <c r="AY6045" s="3">
        <v>19.145</v>
      </c>
      <c r="AZ6045" s="3">
        <v>19.387</v>
      </c>
      <c r="BA6045">
        <v>19.626999999999999</v>
      </c>
      <c r="BB6045">
        <v>2017</v>
      </c>
    </row>
    <row r="6046" spans="1:54" hidden="1" x14ac:dyDescent="0.2">
      <c r="A6046">
        <v>566</v>
      </c>
      <c r="B6046" t="s">
        <v>421</v>
      </c>
      <c r="C6046" t="s">
        <v>309</v>
      </c>
      <c r="D6046" t="s">
        <v>14</v>
      </c>
      <c r="E6046" t="s">
        <v>308</v>
      </c>
      <c r="F6046" t="s">
        <v>307</v>
      </c>
      <c r="G6046" t="s">
        <v>217</v>
      </c>
      <c r="I6046" t="s">
        <v>1583</v>
      </c>
      <c r="J6046" s="3">
        <v>34.475000000000001</v>
      </c>
      <c r="K6046" s="3">
        <v>33.174999999999997</v>
      </c>
      <c r="L6046" s="3">
        <v>33.478999999999999</v>
      </c>
      <c r="M6046" s="3">
        <v>35.732999999999997</v>
      </c>
      <c r="N6046" s="3">
        <v>27.085999999999999</v>
      </c>
      <c r="O6046" s="3">
        <v>19.120999999999999</v>
      </c>
      <c r="P6046" s="3">
        <v>19.527000000000001</v>
      </c>
      <c r="Q6046" s="3">
        <v>21.433</v>
      </c>
      <c r="R6046" s="3">
        <v>22.37</v>
      </c>
      <c r="S6046" s="3">
        <v>26.466000000000001</v>
      </c>
      <c r="T6046" s="3">
        <v>28.372</v>
      </c>
      <c r="U6046" s="3">
        <v>23.95</v>
      </c>
      <c r="V6046" s="3">
        <v>25.210999999999999</v>
      </c>
      <c r="W6046" s="3">
        <v>28.408000000000001</v>
      </c>
      <c r="X6046" s="3">
        <v>28.442</v>
      </c>
      <c r="Y6046" s="3">
        <v>26.579000000000001</v>
      </c>
      <c r="Z6046" s="3">
        <v>28.338999999999999</v>
      </c>
      <c r="AA6046" s="3">
        <v>29.308</v>
      </c>
      <c r="AB6046" s="3">
        <v>23.385999999999999</v>
      </c>
      <c r="AC6046" s="3">
        <v>18.957999999999998</v>
      </c>
      <c r="AD6046" s="3">
        <v>18.367999999999999</v>
      </c>
      <c r="AE6046" s="3">
        <v>22.140999999999998</v>
      </c>
      <c r="AF6046" s="3">
        <v>24.47</v>
      </c>
      <c r="AG6046" s="3">
        <v>22.98</v>
      </c>
      <c r="AH6046" s="3">
        <v>21.611999999999998</v>
      </c>
      <c r="AI6046" s="3">
        <v>21.55</v>
      </c>
      <c r="AJ6046" s="3">
        <v>18.009</v>
      </c>
      <c r="AK6046" s="3">
        <v>17.337</v>
      </c>
      <c r="AL6046" s="3">
        <v>19.288</v>
      </c>
      <c r="AM6046" s="3">
        <v>16.591999999999999</v>
      </c>
      <c r="AN6046" s="3">
        <v>20.541</v>
      </c>
      <c r="AO6046" s="3">
        <v>20.466000000000001</v>
      </c>
      <c r="AP6046" s="3">
        <v>18.204000000000001</v>
      </c>
      <c r="AQ6046" s="3">
        <v>20.015999999999998</v>
      </c>
      <c r="AR6046" s="3">
        <v>20.553000000000001</v>
      </c>
      <c r="AS6046" s="3">
        <v>21.213999999999999</v>
      </c>
      <c r="AT6046" s="3">
        <v>24.282</v>
      </c>
      <c r="AU6046" s="3">
        <v>25.030999999999999</v>
      </c>
      <c r="AV6046" s="3">
        <v>26.212</v>
      </c>
      <c r="AW6046" s="3">
        <v>27.007000000000001</v>
      </c>
      <c r="AX6046" s="3">
        <v>27.704000000000001</v>
      </c>
      <c r="AY6046" s="3">
        <v>27.689</v>
      </c>
      <c r="AZ6046" s="3">
        <v>27.670999999999999</v>
      </c>
      <c r="BA6046">
        <v>27.652999999999999</v>
      </c>
      <c r="BB6046">
        <v>2017</v>
      </c>
    </row>
    <row r="6047" spans="1:54" hidden="1" x14ac:dyDescent="0.2">
      <c r="A6047">
        <v>566</v>
      </c>
      <c r="B6047" t="s">
        <v>421</v>
      </c>
      <c r="C6047" t="s">
        <v>306</v>
      </c>
      <c r="D6047" t="s">
        <v>14</v>
      </c>
      <c r="E6047" t="s">
        <v>305</v>
      </c>
      <c r="F6047" t="s">
        <v>304</v>
      </c>
      <c r="G6047" t="s">
        <v>217</v>
      </c>
      <c r="I6047" t="s">
        <v>1583</v>
      </c>
      <c r="J6047" s="3">
        <v>17.606000000000002</v>
      </c>
      <c r="K6047" s="3">
        <v>19.504000000000001</v>
      </c>
      <c r="L6047" s="3">
        <v>17.327000000000002</v>
      </c>
      <c r="M6047" s="3">
        <v>19.155000000000001</v>
      </c>
      <c r="N6047" s="3">
        <v>15.974</v>
      </c>
      <c r="O6047" s="3">
        <v>13.742000000000001</v>
      </c>
      <c r="P6047" s="3">
        <v>17.27</v>
      </c>
      <c r="Q6047" s="3">
        <v>15.045</v>
      </c>
      <c r="R6047" s="3">
        <v>16.007999999999999</v>
      </c>
      <c r="S6047" s="3">
        <v>16.878</v>
      </c>
      <c r="T6047" s="3">
        <v>22.882999999999999</v>
      </c>
      <c r="U6047" s="3">
        <v>21.895</v>
      </c>
      <c r="V6047" s="3">
        <v>23.507000000000001</v>
      </c>
      <c r="W6047" s="3">
        <v>23.401</v>
      </c>
      <c r="X6047" s="3">
        <v>24.286999999999999</v>
      </c>
      <c r="Y6047" s="3">
        <v>24.167999999999999</v>
      </c>
      <c r="Z6047" s="3">
        <v>24.032</v>
      </c>
      <c r="AA6047" s="3">
        <v>24.539000000000001</v>
      </c>
      <c r="AB6047" s="3">
        <v>25.527000000000001</v>
      </c>
      <c r="AC6047" s="3">
        <v>15.494</v>
      </c>
      <c r="AD6047" s="3">
        <v>15.618</v>
      </c>
      <c r="AE6047" s="3">
        <v>19.847000000000001</v>
      </c>
      <c r="AF6047" s="3">
        <v>24.123999999999999</v>
      </c>
      <c r="AG6047" s="3">
        <v>23.32</v>
      </c>
      <c r="AH6047" s="3">
        <v>23.39</v>
      </c>
      <c r="AI6047" s="3">
        <v>23.481000000000002</v>
      </c>
      <c r="AJ6047" s="3">
        <v>23.706</v>
      </c>
      <c r="AK6047" s="3">
        <v>22.742000000000001</v>
      </c>
      <c r="AL6047" s="3">
        <v>19.370999999999999</v>
      </c>
      <c r="AM6047" s="3">
        <v>21.606000000000002</v>
      </c>
      <c r="AN6047" s="3">
        <v>24.138000000000002</v>
      </c>
      <c r="AO6047" s="3">
        <v>22.984000000000002</v>
      </c>
      <c r="AP6047" s="3">
        <v>20.981999999999999</v>
      </c>
      <c r="AQ6047" s="3">
        <v>24.204000000000001</v>
      </c>
      <c r="AR6047" s="3">
        <v>24.332999999999998</v>
      </c>
      <c r="AS6047" s="3">
        <v>23.696000000000002</v>
      </c>
      <c r="AT6047" s="3">
        <v>23.969000000000001</v>
      </c>
      <c r="AU6047" s="3">
        <v>24.645</v>
      </c>
      <c r="AV6047" s="3">
        <v>25.672000000000001</v>
      </c>
      <c r="AW6047" s="3">
        <v>26.443000000000001</v>
      </c>
      <c r="AX6047" s="3">
        <v>26.905999999999999</v>
      </c>
      <c r="AY6047" s="3">
        <v>26.65</v>
      </c>
      <c r="AZ6047" s="3">
        <v>26.51</v>
      </c>
      <c r="BA6047">
        <v>26.495999999999999</v>
      </c>
      <c r="BB6047">
        <v>2017</v>
      </c>
    </row>
    <row r="6048" spans="1:54" hidden="1" x14ac:dyDescent="0.2">
      <c r="A6048">
        <v>566</v>
      </c>
      <c r="B6048" t="s">
        <v>421</v>
      </c>
      <c r="C6048" t="s">
        <v>303</v>
      </c>
      <c r="D6048" t="s">
        <v>14</v>
      </c>
      <c r="E6048" t="s">
        <v>300</v>
      </c>
      <c r="F6048" t="s">
        <v>302</v>
      </c>
      <c r="G6048" t="s">
        <v>295</v>
      </c>
      <c r="I6048" t="s">
        <v>1584</v>
      </c>
      <c r="J6048" s="3">
        <v>9.7439999999999998</v>
      </c>
      <c r="K6048" s="3">
        <v>11.018000000000001</v>
      </c>
      <c r="L6048" s="3">
        <v>12.007999999999999</v>
      </c>
      <c r="M6048" s="3">
        <v>12.638</v>
      </c>
      <c r="N6048" s="3">
        <v>18.536999999999999</v>
      </c>
      <c r="O6048" s="3">
        <v>22.84</v>
      </c>
      <c r="P6048" s="3">
        <v>22.765999999999998</v>
      </c>
      <c r="Q6048" s="3">
        <v>23.459</v>
      </c>
      <c r="R6048" s="3">
        <v>26.327999999999999</v>
      </c>
      <c r="S6048" s="3">
        <v>29.32</v>
      </c>
      <c r="T6048" s="3">
        <v>33.191000000000003</v>
      </c>
      <c r="U6048" s="3">
        <v>39.584000000000003</v>
      </c>
      <c r="V6048" s="3">
        <v>43.008000000000003</v>
      </c>
      <c r="W6048" s="3">
        <v>45.896999999999998</v>
      </c>
      <c r="X6048" s="3">
        <v>50.667000000000002</v>
      </c>
      <c r="Y6048" s="3">
        <v>54.142000000000003</v>
      </c>
      <c r="Z6048" s="3">
        <v>58.642000000000003</v>
      </c>
      <c r="AA6048" s="3">
        <v>61.957999999999998</v>
      </c>
      <c r="AB6048" s="3">
        <v>67.757999999999996</v>
      </c>
      <c r="AC6048" s="3">
        <v>71.933000000000007</v>
      </c>
      <c r="AD6048" s="3">
        <v>76.658000000000001</v>
      </c>
      <c r="AE6048" s="3">
        <v>80.8</v>
      </c>
      <c r="AF6048" s="3">
        <v>83</v>
      </c>
      <c r="AG6048" s="3">
        <v>84.882999999999996</v>
      </c>
      <c r="AH6048" s="3">
        <v>88.95</v>
      </c>
      <c r="AI6048" s="3">
        <v>94.816999999999993</v>
      </c>
      <c r="AJ6048" s="3">
        <v>100</v>
      </c>
      <c r="AK6048" s="3">
        <v>102.94199999999999</v>
      </c>
      <c r="AL6048" s="3">
        <v>111.367</v>
      </c>
      <c r="AM6048" s="3">
        <v>116.05800000000001</v>
      </c>
      <c r="AN6048" s="3">
        <v>120.45</v>
      </c>
      <c r="AO6048" s="3">
        <v>126.133</v>
      </c>
      <c r="AP6048" s="3">
        <v>130.13300000000001</v>
      </c>
      <c r="AQ6048" s="3">
        <v>133.94999999999999</v>
      </c>
      <c r="AR6048" s="3">
        <v>139.542</v>
      </c>
      <c r="AS6048" s="3">
        <v>141.50800000000001</v>
      </c>
      <c r="AT6048" s="3">
        <v>144.03299999999999</v>
      </c>
      <c r="AU6048" s="3">
        <v>148.608</v>
      </c>
      <c r="AV6048" s="3">
        <v>154.80600000000001</v>
      </c>
      <c r="AW6048" s="3">
        <v>160.72999999999999</v>
      </c>
      <c r="AX6048" s="3">
        <v>166.1</v>
      </c>
      <c r="AY6048" s="3">
        <v>171.23500000000001</v>
      </c>
      <c r="AZ6048" s="3">
        <v>176.37200000000001</v>
      </c>
      <c r="BA6048">
        <v>181.66300000000001</v>
      </c>
      <c r="BB6048">
        <v>2017</v>
      </c>
    </row>
    <row r="6049" spans="1:54" hidden="1" x14ac:dyDescent="0.2">
      <c r="A6049">
        <v>566</v>
      </c>
      <c r="B6049" t="s">
        <v>421</v>
      </c>
      <c r="C6049" t="s">
        <v>301</v>
      </c>
      <c r="D6049" t="s">
        <v>14</v>
      </c>
      <c r="E6049" t="s">
        <v>300</v>
      </c>
      <c r="F6049" t="s">
        <v>299</v>
      </c>
      <c r="G6049" t="s">
        <v>275</v>
      </c>
      <c r="I6049" t="s">
        <v>298</v>
      </c>
      <c r="J6049" s="3">
        <v>18.201000000000001</v>
      </c>
      <c r="K6049" s="3">
        <v>13.083</v>
      </c>
      <c r="L6049" s="3">
        <v>8.9789999999999992</v>
      </c>
      <c r="M6049" s="3">
        <v>5.2519999999999998</v>
      </c>
      <c r="N6049" s="3">
        <v>46.673000000000002</v>
      </c>
      <c r="O6049" s="3">
        <v>23.215</v>
      </c>
      <c r="P6049" s="3">
        <v>-0.32500000000000001</v>
      </c>
      <c r="Q6049" s="3">
        <v>3.0419999999999998</v>
      </c>
      <c r="R6049" s="3">
        <v>12.23</v>
      </c>
      <c r="S6049" s="3">
        <v>11.367000000000001</v>
      </c>
      <c r="T6049" s="3">
        <v>13.201000000000001</v>
      </c>
      <c r="U6049" s="3">
        <v>19.260999999999999</v>
      </c>
      <c r="V6049" s="3">
        <v>8.6509999999999998</v>
      </c>
      <c r="W6049" s="3">
        <v>6.7160000000000002</v>
      </c>
      <c r="X6049" s="3">
        <v>10.393000000000001</v>
      </c>
      <c r="Y6049" s="3">
        <v>6.859</v>
      </c>
      <c r="Z6049" s="3">
        <v>8.3119999999999994</v>
      </c>
      <c r="AA6049" s="3">
        <v>5.6559999999999997</v>
      </c>
      <c r="AB6049" s="3">
        <v>9.3610000000000007</v>
      </c>
      <c r="AC6049" s="3">
        <v>6.1619999999999999</v>
      </c>
      <c r="AD6049" s="3">
        <v>6.569</v>
      </c>
      <c r="AE6049" s="3">
        <v>5.4029999999999996</v>
      </c>
      <c r="AF6049" s="3">
        <v>2.7229999999999999</v>
      </c>
      <c r="AG6049" s="3">
        <v>2.2690000000000001</v>
      </c>
      <c r="AH6049" s="3">
        <v>4.7910000000000004</v>
      </c>
      <c r="AI6049" s="3">
        <v>6.5949999999999998</v>
      </c>
      <c r="AJ6049" s="3">
        <v>5.4669999999999996</v>
      </c>
      <c r="AK6049" s="3">
        <v>2.9420000000000002</v>
      </c>
      <c r="AL6049" s="3">
        <v>8.1839999999999993</v>
      </c>
      <c r="AM6049" s="3">
        <v>4.2130000000000001</v>
      </c>
      <c r="AN6049" s="3">
        <v>3.7839999999999998</v>
      </c>
      <c r="AO6049" s="3">
        <v>4.718</v>
      </c>
      <c r="AP6049" s="3">
        <v>3.1709999999999998</v>
      </c>
      <c r="AQ6049" s="3">
        <v>2.9329999999999998</v>
      </c>
      <c r="AR6049" s="3">
        <v>4.1740000000000004</v>
      </c>
      <c r="AS6049" s="3">
        <v>1.409</v>
      </c>
      <c r="AT6049" s="3">
        <v>1.784</v>
      </c>
      <c r="AU6049" s="3">
        <v>3.1760000000000002</v>
      </c>
      <c r="AV6049" s="3">
        <v>4.17</v>
      </c>
      <c r="AW6049" s="3">
        <v>3.827</v>
      </c>
      <c r="AX6049" s="3">
        <v>3.3410000000000002</v>
      </c>
      <c r="AY6049" s="3">
        <v>3.0910000000000002</v>
      </c>
      <c r="AZ6049" s="3">
        <v>3</v>
      </c>
      <c r="BA6049">
        <v>3</v>
      </c>
      <c r="BB6049">
        <v>2017</v>
      </c>
    </row>
    <row r="6050" spans="1:54" hidden="1" x14ac:dyDescent="0.2">
      <c r="A6050">
        <v>566</v>
      </c>
      <c r="B6050" t="s">
        <v>421</v>
      </c>
      <c r="C6050" t="s">
        <v>297</v>
      </c>
      <c r="D6050" t="s">
        <v>14</v>
      </c>
      <c r="E6050" t="s">
        <v>293</v>
      </c>
      <c r="F6050" t="s">
        <v>296</v>
      </c>
      <c r="G6050" t="s">
        <v>295</v>
      </c>
      <c r="I6050" t="s">
        <v>1584</v>
      </c>
      <c r="J6050" s="3">
        <v>10.055</v>
      </c>
      <c r="K6050" s="3">
        <v>11.698</v>
      </c>
      <c r="L6050" s="3">
        <v>12.644</v>
      </c>
      <c r="M6050" s="3">
        <v>14.304</v>
      </c>
      <c r="N6050" s="3">
        <v>21.573</v>
      </c>
      <c r="O6050" s="3">
        <v>22.794</v>
      </c>
      <c r="P6050" s="3">
        <v>22.716999999999999</v>
      </c>
      <c r="Q6050" s="3">
        <v>24.318000000000001</v>
      </c>
      <c r="R6050" s="3">
        <v>26.643999999999998</v>
      </c>
      <c r="S6050" s="3">
        <v>30.707000000000001</v>
      </c>
      <c r="T6050" s="3">
        <v>36.289000000000001</v>
      </c>
      <c r="U6050" s="3">
        <v>41.093000000000004</v>
      </c>
      <c r="V6050" s="3">
        <v>44.122999999999998</v>
      </c>
      <c r="W6050" s="3">
        <v>47.375</v>
      </c>
      <c r="X6050" s="3">
        <v>51.5</v>
      </c>
      <c r="Y6050" s="3">
        <v>55.7</v>
      </c>
      <c r="Z6050" s="3">
        <v>59.8</v>
      </c>
      <c r="AA6050" s="3">
        <v>63.7</v>
      </c>
      <c r="AB6050" s="3">
        <v>70.099999999999994</v>
      </c>
      <c r="AC6050" s="3">
        <v>72.8</v>
      </c>
      <c r="AD6050" s="3">
        <v>79.099999999999994</v>
      </c>
      <c r="AE6050" s="3">
        <v>82</v>
      </c>
      <c r="AF6050" s="3">
        <v>83.7</v>
      </c>
      <c r="AG6050" s="3">
        <v>85.8</v>
      </c>
      <c r="AH6050" s="3">
        <v>91.9</v>
      </c>
      <c r="AI6050" s="3">
        <v>97.3</v>
      </c>
      <c r="AJ6050" s="3">
        <v>101.3</v>
      </c>
      <c r="AK6050" s="3">
        <v>105</v>
      </c>
      <c r="AL6050" s="3">
        <v>113.2</v>
      </c>
      <c r="AM6050" s="3">
        <v>118.2</v>
      </c>
      <c r="AN6050" s="3">
        <v>122.5</v>
      </c>
      <c r="AO6050" s="3">
        <v>127.6</v>
      </c>
      <c r="AP6050" s="3">
        <v>131.4</v>
      </c>
      <c r="AQ6050" s="3">
        <v>136.80000000000001</v>
      </c>
      <c r="AR6050" s="3">
        <v>140.5</v>
      </c>
      <c r="AS6050" s="3">
        <v>142.6</v>
      </c>
      <c r="AT6050" s="3">
        <v>146.30000000000001</v>
      </c>
      <c r="AU6050" s="3">
        <v>151.1</v>
      </c>
      <c r="AV6050" s="3">
        <v>157.29499999999999</v>
      </c>
      <c r="AW6050" s="3">
        <v>163.11500000000001</v>
      </c>
      <c r="AX6050" s="3">
        <v>168.33500000000001</v>
      </c>
      <c r="AY6050" s="3">
        <v>173.38499999999999</v>
      </c>
      <c r="AZ6050" s="3">
        <v>178.58600000000001</v>
      </c>
      <c r="BA6050">
        <v>183.94399999999999</v>
      </c>
      <c r="BB6050">
        <v>2017</v>
      </c>
    </row>
    <row r="6051" spans="1:54" hidden="1" x14ac:dyDescent="0.2">
      <c r="A6051">
        <v>566</v>
      </c>
      <c r="B6051" t="s">
        <v>421</v>
      </c>
      <c r="C6051" t="s">
        <v>294</v>
      </c>
      <c r="D6051" t="s">
        <v>14</v>
      </c>
      <c r="E6051" t="s">
        <v>293</v>
      </c>
      <c r="F6051" t="s">
        <v>292</v>
      </c>
      <c r="G6051" t="s">
        <v>275</v>
      </c>
      <c r="I6051" t="s">
        <v>291</v>
      </c>
      <c r="J6051" s="3">
        <v>15.429</v>
      </c>
      <c r="K6051" s="3">
        <v>16.337</v>
      </c>
      <c r="L6051" s="3">
        <v>8.0850000000000009</v>
      </c>
      <c r="M6051" s="3">
        <v>13.125999999999999</v>
      </c>
      <c r="N6051" s="3">
        <v>50.826000000000001</v>
      </c>
      <c r="O6051" s="3">
        <v>5.6559999999999997</v>
      </c>
      <c r="P6051" s="3">
        <v>-0.33600000000000002</v>
      </c>
      <c r="Q6051" s="3">
        <v>7.0469999999999997</v>
      </c>
      <c r="R6051" s="3">
        <v>9.5660000000000007</v>
      </c>
      <c r="S6051" s="3">
        <v>15.247999999999999</v>
      </c>
      <c r="T6051" s="3">
        <v>18.178000000000001</v>
      </c>
      <c r="U6051" s="3">
        <v>13.238</v>
      </c>
      <c r="V6051" s="3">
        <v>7.3739999999999997</v>
      </c>
      <c r="W6051" s="3">
        <v>7.37</v>
      </c>
      <c r="X6051" s="3">
        <v>8.7070000000000007</v>
      </c>
      <c r="Y6051" s="3">
        <v>8.1549999999999994</v>
      </c>
      <c r="Z6051" s="3">
        <v>7.3609999999999998</v>
      </c>
      <c r="AA6051" s="3">
        <v>6.5220000000000002</v>
      </c>
      <c r="AB6051" s="3">
        <v>10.047000000000001</v>
      </c>
      <c r="AC6051" s="3">
        <v>3.8519999999999999</v>
      </c>
      <c r="AD6051" s="3">
        <v>8.6539999999999999</v>
      </c>
      <c r="AE6051" s="3">
        <v>3.6659999999999999</v>
      </c>
      <c r="AF6051" s="3">
        <v>2.073</v>
      </c>
      <c r="AG6051" s="3">
        <v>2.5089999999999999</v>
      </c>
      <c r="AH6051" s="3">
        <v>7.11</v>
      </c>
      <c r="AI6051" s="3">
        <v>5.8760000000000003</v>
      </c>
      <c r="AJ6051" s="3">
        <v>4.1109999999999998</v>
      </c>
      <c r="AK6051" s="3">
        <v>3.653</v>
      </c>
      <c r="AL6051" s="3">
        <v>7.81</v>
      </c>
      <c r="AM6051" s="3">
        <v>4.4169999999999998</v>
      </c>
      <c r="AN6051" s="3">
        <v>3.6379999999999999</v>
      </c>
      <c r="AO6051" s="3">
        <v>4.1630000000000003</v>
      </c>
      <c r="AP6051" s="3">
        <v>2.9780000000000002</v>
      </c>
      <c r="AQ6051" s="3">
        <v>4.1100000000000003</v>
      </c>
      <c r="AR6051" s="3">
        <v>2.7050000000000001</v>
      </c>
      <c r="AS6051" s="3">
        <v>1.4950000000000001</v>
      </c>
      <c r="AT6051" s="3">
        <v>2.5950000000000002</v>
      </c>
      <c r="AU6051" s="3">
        <v>3.2810000000000001</v>
      </c>
      <c r="AV6051" s="3">
        <v>4.0999999999999996</v>
      </c>
      <c r="AW6051" s="3">
        <v>3.7</v>
      </c>
      <c r="AX6051" s="3">
        <v>3.2</v>
      </c>
      <c r="AY6051" s="3">
        <v>3</v>
      </c>
      <c r="AZ6051" s="3">
        <v>3</v>
      </c>
      <c r="BA6051">
        <v>3</v>
      </c>
      <c r="BB6051">
        <v>2017</v>
      </c>
    </row>
    <row r="6052" spans="1:54" hidden="1" x14ac:dyDescent="0.2">
      <c r="A6052">
        <v>566</v>
      </c>
      <c r="B6052" t="s">
        <v>421</v>
      </c>
      <c r="C6052" t="s">
        <v>290</v>
      </c>
      <c r="D6052" t="s">
        <v>14</v>
      </c>
      <c r="E6052" t="s">
        <v>289</v>
      </c>
      <c r="G6052" t="s">
        <v>288</v>
      </c>
    </row>
    <row r="6053" spans="1:54" hidden="1" x14ac:dyDescent="0.2">
      <c r="A6053">
        <v>566</v>
      </c>
      <c r="B6053" t="s">
        <v>421</v>
      </c>
      <c r="C6053" t="s">
        <v>287</v>
      </c>
      <c r="D6053" t="s">
        <v>14</v>
      </c>
      <c r="E6053" t="s">
        <v>286</v>
      </c>
      <c r="F6053" t="s">
        <v>285</v>
      </c>
      <c r="G6053" t="s">
        <v>275</v>
      </c>
      <c r="I6053" t="s">
        <v>1585</v>
      </c>
      <c r="J6053" s="3">
        <v>3.7229999999999999</v>
      </c>
      <c r="K6053" s="3">
        <v>3.94</v>
      </c>
      <c r="L6053" s="3">
        <v>4.0549999999999997</v>
      </c>
      <c r="M6053" s="3">
        <v>-2.843</v>
      </c>
      <c r="N6053" s="3">
        <v>-20.88</v>
      </c>
      <c r="O6053" s="3">
        <v>-15.236000000000001</v>
      </c>
      <c r="P6053" s="3">
        <v>2.367</v>
      </c>
      <c r="Q6053" s="3">
        <v>19.971</v>
      </c>
      <c r="R6053" s="3">
        <v>12.449</v>
      </c>
      <c r="S6053" s="3">
        <v>20.936</v>
      </c>
      <c r="T6053" s="3">
        <v>6.2549999999999999</v>
      </c>
      <c r="U6053" s="3">
        <v>-0.91700000000000004</v>
      </c>
      <c r="V6053" s="3">
        <v>21.637</v>
      </c>
      <c r="W6053" s="3">
        <v>24.832999999999998</v>
      </c>
      <c r="X6053" s="3">
        <v>23.693999999999999</v>
      </c>
      <c r="Y6053" s="3">
        <v>22.9</v>
      </c>
      <c r="Z6053" s="3">
        <v>20.074999999999999</v>
      </c>
      <c r="AA6053" s="3">
        <v>26.611000000000001</v>
      </c>
      <c r="AB6053" s="3">
        <v>-14.590999999999999</v>
      </c>
      <c r="AC6053" s="3">
        <v>-20.140999999999998</v>
      </c>
      <c r="AD6053" s="3">
        <v>5.524</v>
      </c>
      <c r="AE6053" s="3">
        <v>-2.5470000000000002</v>
      </c>
      <c r="AF6053" s="3">
        <v>4.8380000000000001</v>
      </c>
      <c r="AG6053" s="3">
        <v>1.982</v>
      </c>
      <c r="AH6053" s="3">
        <v>-1.73</v>
      </c>
      <c r="AI6053" s="3">
        <v>0.88500000000000001</v>
      </c>
      <c r="AJ6053" s="3">
        <v>3.4590000000000001</v>
      </c>
      <c r="AK6053" s="3">
        <v>5.4160000000000004</v>
      </c>
      <c r="AL6053" s="3">
        <v>9.2210000000000001</v>
      </c>
      <c r="AM6053" s="3">
        <v>-12.606999999999999</v>
      </c>
      <c r="AN6053" s="3">
        <v>17.167000000000002</v>
      </c>
      <c r="AO6053" s="3">
        <v>-0.90200000000000002</v>
      </c>
      <c r="AP6053" s="3">
        <v>10.657999999999999</v>
      </c>
      <c r="AQ6053" s="3">
        <v>1.071</v>
      </c>
      <c r="AR6053" s="3">
        <v>14.257</v>
      </c>
      <c r="AS6053" s="3">
        <v>11.827999999999999</v>
      </c>
      <c r="AT6053" s="3">
        <v>20.193999999999999</v>
      </c>
      <c r="AU6053" s="3">
        <v>6.9749999999999996</v>
      </c>
      <c r="AV6053" s="3">
        <v>7.1760000000000002</v>
      </c>
      <c r="AW6053" s="3">
        <v>10.287000000000001</v>
      </c>
      <c r="AX6053" s="3">
        <v>9.01</v>
      </c>
      <c r="AY6053" s="3">
        <v>7.468</v>
      </c>
      <c r="AZ6053" s="3">
        <v>7.37</v>
      </c>
      <c r="BA6053">
        <v>6.9169999999999998</v>
      </c>
      <c r="BB6053">
        <v>2017</v>
      </c>
    </row>
    <row r="6054" spans="1:54" hidden="1" x14ac:dyDescent="0.2">
      <c r="A6054">
        <v>566</v>
      </c>
      <c r="B6054" t="s">
        <v>421</v>
      </c>
      <c r="C6054" t="s">
        <v>284</v>
      </c>
      <c r="D6054" t="s">
        <v>14</v>
      </c>
      <c r="E6054" t="s">
        <v>283</v>
      </c>
      <c r="F6054" t="s">
        <v>282</v>
      </c>
      <c r="G6054" t="s">
        <v>275</v>
      </c>
      <c r="I6054" t="s">
        <v>1585</v>
      </c>
      <c r="J6054" s="3">
        <v>1.5940000000000001</v>
      </c>
      <c r="K6054" s="3">
        <v>1.994</v>
      </c>
      <c r="L6054" s="3">
        <v>2.2360000000000002</v>
      </c>
      <c r="M6054" s="3">
        <v>-1.5109999999999999</v>
      </c>
      <c r="N6054" s="3">
        <v>-18.323</v>
      </c>
      <c r="O6054" s="3">
        <v>-12.773999999999999</v>
      </c>
      <c r="P6054" s="3">
        <v>3.488</v>
      </c>
      <c r="Q6054" s="3">
        <v>17.603999999999999</v>
      </c>
      <c r="R6054" s="3">
        <v>12.893000000000001</v>
      </c>
      <c r="S6054" s="3">
        <v>21.902000000000001</v>
      </c>
      <c r="T6054" s="3">
        <v>6.0990000000000002</v>
      </c>
      <c r="U6054" s="3">
        <v>-0.70799999999999996</v>
      </c>
      <c r="V6054" s="3">
        <v>21.366</v>
      </c>
      <c r="W6054" s="3">
        <v>23.96</v>
      </c>
      <c r="X6054" s="3">
        <v>18.850999999999999</v>
      </c>
      <c r="Y6054" s="3">
        <v>17.132000000000001</v>
      </c>
      <c r="Z6054" s="3">
        <v>16.306999999999999</v>
      </c>
      <c r="AA6054" s="3">
        <v>18.907</v>
      </c>
      <c r="AB6054" s="3">
        <v>-9.3940000000000001</v>
      </c>
      <c r="AC6054" s="3">
        <v>-14.37</v>
      </c>
      <c r="AD6054" s="3">
        <v>6.3929999999999998</v>
      </c>
      <c r="AE6054" s="3">
        <v>-3.3639999999999999</v>
      </c>
      <c r="AF6054" s="3">
        <v>5.6280000000000001</v>
      </c>
      <c r="AG6054" s="3">
        <v>2.74</v>
      </c>
      <c r="AH6054" s="3">
        <v>-3.1659999999999999</v>
      </c>
      <c r="AI6054" s="3">
        <v>-0.40400000000000003</v>
      </c>
      <c r="AJ6054" s="3">
        <v>3.96</v>
      </c>
      <c r="AK6054" s="3">
        <v>4.2859999999999996</v>
      </c>
      <c r="AL6054" s="3">
        <v>2.4740000000000002</v>
      </c>
      <c r="AM6054" s="3">
        <v>-11.611000000000001</v>
      </c>
      <c r="AN6054" s="3">
        <v>14.535</v>
      </c>
      <c r="AO6054" s="3">
        <v>-1.05</v>
      </c>
      <c r="AP6054" s="3">
        <v>10.058</v>
      </c>
      <c r="AQ6054" s="3">
        <v>-2.0209999999999999</v>
      </c>
      <c r="AR6054" s="3">
        <v>10.555</v>
      </c>
      <c r="AS6054" s="3">
        <v>11.606999999999999</v>
      </c>
      <c r="AT6054" s="3">
        <v>25.85</v>
      </c>
      <c r="AU6054" s="3">
        <v>9.1839999999999993</v>
      </c>
      <c r="AV6054" s="3">
        <v>7.6420000000000003</v>
      </c>
      <c r="AW6054" s="3">
        <v>11.513</v>
      </c>
      <c r="AX6054" s="3">
        <v>9.827</v>
      </c>
      <c r="AY6054" s="3">
        <v>7.9059999999999997</v>
      </c>
      <c r="AZ6054" s="3">
        <v>7.8040000000000003</v>
      </c>
      <c r="BA6054">
        <v>7.2489999999999997</v>
      </c>
      <c r="BB6054">
        <v>2017</v>
      </c>
    </row>
    <row r="6055" spans="1:54" hidden="1" x14ac:dyDescent="0.2">
      <c r="A6055">
        <v>566</v>
      </c>
      <c r="B6055" t="s">
        <v>421</v>
      </c>
      <c r="C6055" t="s">
        <v>281</v>
      </c>
      <c r="D6055" t="s">
        <v>14</v>
      </c>
      <c r="E6055" t="s">
        <v>280</v>
      </c>
      <c r="F6055" t="s">
        <v>279</v>
      </c>
      <c r="G6055" t="s">
        <v>275</v>
      </c>
      <c r="I6055" t="s">
        <v>1585</v>
      </c>
      <c r="J6055" s="3">
        <v>15.287000000000001</v>
      </c>
      <c r="K6055" s="3">
        <v>3.968</v>
      </c>
      <c r="L6055" s="3">
        <v>-5.3819999999999997</v>
      </c>
      <c r="M6055" s="3">
        <v>-1.4790000000000001</v>
      </c>
      <c r="N6055" s="3">
        <v>3.056</v>
      </c>
      <c r="O6055" s="3">
        <v>2.62</v>
      </c>
      <c r="P6055" s="3">
        <v>9.5410000000000004</v>
      </c>
      <c r="Q6055" s="3">
        <v>-1.3839999999999999</v>
      </c>
      <c r="R6055" s="3">
        <v>7.6139999999999999</v>
      </c>
      <c r="S6055" s="3">
        <v>15.138999999999999</v>
      </c>
      <c r="T6055" s="3">
        <v>-8.9999999999999993E-3</v>
      </c>
      <c r="U6055" s="3">
        <v>6.6630000000000003</v>
      </c>
      <c r="V6055" s="3">
        <v>16.376000000000001</v>
      </c>
      <c r="W6055" s="3">
        <v>10.548999999999999</v>
      </c>
      <c r="X6055" s="3">
        <v>23.484999999999999</v>
      </c>
      <c r="Y6055" s="3">
        <v>27.064</v>
      </c>
      <c r="Z6055" s="3">
        <v>23.876000000000001</v>
      </c>
      <c r="AA6055" s="3">
        <v>22.561</v>
      </c>
      <c r="AB6055" s="3">
        <v>9.3510000000000009</v>
      </c>
      <c r="AC6055" s="3">
        <v>-35.03</v>
      </c>
      <c r="AD6055" s="3">
        <v>15.430999999999999</v>
      </c>
      <c r="AE6055" s="3">
        <v>-8.6029999999999998</v>
      </c>
      <c r="AF6055" s="3">
        <v>11.438000000000001</v>
      </c>
      <c r="AG6055" s="3">
        <v>4.2629999999999999</v>
      </c>
      <c r="AH6055" s="3">
        <v>4.0410000000000004</v>
      </c>
      <c r="AI6055" s="3">
        <v>0.99199999999999999</v>
      </c>
      <c r="AJ6055" s="3">
        <v>16.812999999999999</v>
      </c>
      <c r="AK6055" s="3">
        <v>6.9980000000000002</v>
      </c>
      <c r="AL6055" s="3">
        <v>-2.206</v>
      </c>
      <c r="AM6055" s="3">
        <v>-5.8650000000000002</v>
      </c>
      <c r="AN6055" s="3">
        <v>19.863</v>
      </c>
      <c r="AO6055" s="3">
        <v>-0.68799999999999994</v>
      </c>
      <c r="AP6055" s="3">
        <v>15.971</v>
      </c>
      <c r="AQ6055" s="3">
        <v>3.72</v>
      </c>
      <c r="AR6055" s="3">
        <v>11.516999999999999</v>
      </c>
      <c r="AS6055" s="3">
        <v>0.437</v>
      </c>
      <c r="AT6055" s="3">
        <v>4.9930000000000003</v>
      </c>
      <c r="AU6055" s="3">
        <v>11.375</v>
      </c>
      <c r="AV6055" s="3">
        <v>10.407</v>
      </c>
      <c r="AW6055" s="3">
        <v>10.592000000000001</v>
      </c>
      <c r="AX6055" s="3">
        <v>8.2850000000000001</v>
      </c>
      <c r="AY6055" s="3">
        <v>6.7919999999999998</v>
      </c>
      <c r="AZ6055" s="3">
        <v>6.9829999999999997</v>
      </c>
      <c r="BA6055">
        <v>6.8710000000000004</v>
      </c>
      <c r="BB6055">
        <v>2017</v>
      </c>
    </row>
    <row r="6056" spans="1:54" hidden="1" x14ac:dyDescent="0.2">
      <c r="A6056">
        <v>566</v>
      </c>
      <c r="B6056" t="s">
        <v>421</v>
      </c>
      <c r="C6056" t="s">
        <v>278</v>
      </c>
      <c r="D6056" t="s">
        <v>14</v>
      </c>
      <c r="E6056" t="s">
        <v>277</v>
      </c>
      <c r="F6056" t="s">
        <v>276</v>
      </c>
      <c r="G6056" t="s">
        <v>275</v>
      </c>
      <c r="I6056" t="s">
        <v>1585</v>
      </c>
      <c r="J6056" s="3">
        <v>20.635999999999999</v>
      </c>
      <c r="K6056" s="3">
        <v>-2.2309999999999999</v>
      </c>
      <c r="L6056" s="3">
        <v>-7.577</v>
      </c>
      <c r="M6056" s="3">
        <v>-0.69899999999999995</v>
      </c>
      <c r="N6056" s="3">
        <v>7.899</v>
      </c>
      <c r="O6056" s="3">
        <v>-11.414</v>
      </c>
      <c r="P6056" s="3">
        <v>-3.5000000000000003E-2</v>
      </c>
      <c r="Q6056" s="3">
        <v>6.1859999999999999</v>
      </c>
      <c r="R6056" s="3">
        <v>10.327</v>
      </c>
      <c r="S6056" s="3">
        <v>9.843</v>
      </c>
      <c r="T6056" s="3">
        <v>1.8169999999999999</v>
      </c>
      <c r="U6056" s="3">
        <v>6.3559999999999999</v>
      </c>
      <c r="V6056" s="3">
        <v>12.159000000000001</v>
      </c>
      <c r="W6056" s="3">
        <v>16.715</v>
      </c>
      <c r="X6056" s="3">
        <v>15.048</v>
      </c>
      <c r="Y6056" s="3">
        <v>23.099</v>
      </c>
      <c r="Z6056" s="3">
        <v>16.786999999999999</v>
      </c>
      <c r="AA6056" s="3">
        <v>27.507999999999999</v>
      </c>
      <c r="AB6056" s="3">
        <v>24.783999999999999</v>
      </c>
      <c r="AC6056" s="3">
        <v>-36.131</v>
      </c>
      <c r="AD6056" s="3">
        <v>17.582000000000001</v>
      </c>
      <c r="AE6056" s="3">
        <v>-7.3289999999999997</v>
      </c>
      <c r="AF6056" s="3">
        <v>11.173999999999999</v>
      </c>
      <c r="AG6056" s="3">
        <v>5.1609999999999996</v>
      </c>
      <c r="AH6056" s="3">
        <v>0.65900000000000003</v>
      </c>
      <c r="AI6056" s="3">
        <v>-7.4039999999999999</v>
      </c>
      <c r="AJ6056" s="3">
        <v>13.367000000000001</v>
      </c>
      <c r="AK6056" s="3">
        <v>1.7310000000000001</v>
      </c>
      <c r="AL6056" s="3">
        <v>-0.48799999999999999</v>
      </c>
      <c r="AM6056" s="3">
        <v>-12.416</v>
      </c>
      <c r="AN6056" s="3">
        <v>17.661000000000001</v>
      </c>
      <c r="AO6056" s="3">
        <v>-2.6949999999999998</v>
      </c>
      <c r="AP6056" s="3">
        <v>20.344999999999999</v>
      </c>
      <c r="AQ6056" s="3">
        <v>-0.92300000000000004</v>
      </c>
      <c r="AR6056" s="3">
        <v>13.564</v>
      </c>
      <c r="AS6056" s="3">
        <v>-8.41</v>
      </c>
      <c r="AT6056" s="3">
        <v>3.6259999999999999</v>
      </c>
      <c r="AU6056" s="3">
        <v>14.843999999999999</v>
      </c>
      <c r="AV6056" s="3">
        <v>11.933999999999999</v>
      </c>
      <c r="AW6056" s="3">
        <v>10.859</v>
      </c>
      <c r="AX6056" s="3">
        <v>8.5719999999999992</v>
      </c>
      <c r="AY6056" s="3">
        <v>6.6070000000000002</v>
      </c>
      <c r="AZ6056" s="3">
        <v>6.9829999999999997</v>
      </c>
      <c r="BA6056">
        <v>6.8070000000000004</v>
      </c>
      <c r="BB6056">
        <v>2017</v>
      </c>
    </row>
    <row r="6057" spans="1:54" hidden="1" x14ac:dyDescent="0.2">
      <c r="A6057">
        <v>566</v>
      </c>
      <c r="B6057" t="s">
        <v>421</v>
      </c>
      <c r="C6057" t="s">
        <v>274</v>
      </c>
      <c r="D6057" t="s">
        <v>14</v>
      </c>
      <c r="E6057" t="s">
        <v>273</v>
      </c>
      <c r="F6057" t="s">
        <v>272</v>
      </c>
      <c r="G6057" t="s">
        <v>271</v>
      </c>
      <c r="I6057" t="s">
        <v>1586</v>
      </c>
      <c r="J6057" s="3" t="s">
        <v>215</v>
      </c>
      <c r="K6057" s="3" t="s">
        <v>215</v>
      </c>
      <c r="L6057" s="3" t="s">
        <v>215</v>
      </c>
      <c r="M6057" s="3" t="s">
        <v>215</v>
      </c>
      <c r="N6057" s="3" t="s">
        <v>215</v>
      </c>
      <c r="O6057" s="3">
        <v>11.058</v>
      </c>
      <c r="P6057" s="3">
        <v>11.682</v>
      </c>
      <c r="Q6057" s="3">
        <v>11.061999999999999</v>
      </c>
      <c r="R6057" s="3">
        <v>9.4019999999999992</v>
      </c>
      <c r="S6057" s="3">
        <v>9.1289999999999996</v>
      </c>
      <c r="T6057" s="3">
        <v>8.4</v>
      </c>
      <c r="U6057" s="3">
        <v>10.5</v>
      </c>
      <c r="V6057" s="3">
        <v>9.8000000000000007</v>
      </c>
      <c r="W6057" s="3">
        <v>9.2750000000000004</v>
      </c>
      <c r="X6057" s="3">
        <v>9.4749999999999996</v>
      </c>
      <c r="Y6057" s="3">
        <v>9.5250000000000004</v>
      </c>
      <c r="Z6057" s="3">
        <v>8.5250000000000004</v>
      </c>
      <c r="AA6057" s="3">
        <v>8.6750000000000007</v>
      </c>
      <c r="AB6057" s="3">
        <v>10.050000000000001</v>
      </c>
      <c r="AC6057" s="3">
        <v>9.7249999999999996</v>
      </c>
      <c r="AD6057" s="3">
        <v>11.175000000000001</v>
      </c>
      <c r="AE6057" s="3">
        <v>11.125</v>
      </c>
      <c r="AF6057" s="3">
        <v>11.4</v>
      </c>
      <c r="AG6057" s="3">
        <v>11.4</v>
      </c>
      <c r="AH6057" s="3">
        <v>11.824999999999999</v>
      </c>
      <c r="AI6057" s="3">
        <v>11.35</v>
      </c>
      <c r="AJ6057" s="3">
        <v>7.95</v>
      </c>
      <c r="AK6057" s="3">
        <v>7.3250000000000002</v>
      </c>
      <c r="AL6057" s="3">
        <v>7.4</v>
      </c>
      <c r="AM6057" s="3">
        <v>7.4749999999999996</v>
      </c>
      <c r="AN6057" s="3">
        <v>7.3250000000000002</v>
      </c>
      <c r="AO6057" s="3">
        <v>7.0250000000000004</v>
      </c>
      <c r="AP6057" s="3">
        <v>6.9749999999999996</v>
      </c>
      <c r="AQ6057" s="3">
        <v>7.0750000000000002</v>
      </c>
      <c r="AR6057" s="3">
        <v>6.8</v>
      </c>
      <c r="AS6057" s="3">
        <v>6.2750000000000004</v>
      </c>
      <c r="AT6057" s="3">
        <v>5.4749999999999996</v>
      </c>
      <c r="AU6057" s="3">
        <v>5.7249999999999996</v>
      </c>
      <c r="AV6057" s="3">
        <v>5.5</v>
      </c>
      <c r="AW6057" s="3">
        <v>5.5</v>
      </c>
      <c r="AX6057" s="3">
        <v>5.5</v>
      </c>
      <c r="AY6057" s="3">
        <v>5.5</v>
      </c>
      <c r="AZ6057" s="3">
        <v>5.5</v>
      </c>
      <c r="BA6057">
        <v>5.5</v>
      </c>
      <c r="BB6057">
        <v>2017</v>
      </c>
    </row>
    <row r="6058" spans="1:54" hidden="1" x14ac:dyDescent="0.2">
      <c r="A6058">
        <v>566</v>
      </c>
      <c r="B6058" t="s">
        <v>421</v>
      </c>
      <c r="C6058" t="s">
        <v>270</v>
      </c>
      <c r="D6058" t="s">
        <v>14</v>
      </c>
      <c r="E6058" t="s">
        <v>269</v>
      </c>
      <c r="F6058" t="s">
        <v>268</v>
      </c>
      <c r="G6058" t="s">
        <v>264</v>
      </c>
      <c r="H6058" t="s">
        <v>263</v>
      </c>
    </row>
    <row r="6059" spans="1:54" hidden="1" x14ac:dyDescent="0.2">
      <c r="A6059">
        <v>566</v>
      </c>
      <c r="B6059" t="s">
        <v>421</v>
      </c>
      <c r="C6059" t="s">
        <v>267</v>
      </c>
      <c r="D6059" t="s">
        <v>14</v>
      </c>
      <c r="E6059" t="s">
        <v>266</v>
      </c>
      <c r="F6059" t="s">
        <v>265</v>
      </c>
      <c r="G6059" t="s">
        <v>264</v>
      </c>
      <c r="H6059" t="s">
        <v>263</v>
      </c>
      <c r="I6059" t="s">
        <v>1587</v>
      </c>
      <c r="J6059" s="3">
        <v>47.88</v>
      </c>
      <c r="K6059" s="3">
        <v>49.088999999999999</v>
      </c>
      <c r="L6059" s="3">
        <v>50.317999999999998</v>
      </c>
      <c r="M6059" s="3">
        <v>51.585999999999999</v>
      </c>
      <c r="N6059" s="3">
        <v>52.863999999999997</v>
      </c>
      <c r="O6059" s="3">
        <v>54.171999999999997</v>
      </c>
      <c r="P6059" s="3">
        <v>55.49</v>
      </c>
      <c r="Q6059" s="3">
        <v>56.877000000000002</v>
      </c>
      <c r="R6059" s="3">
        <v>58.164999999999999</v>
      </c>
      <c r="S6059" s="3">
        <v>59.552999999999997</v>
      </c>
      <c r="T6059" s="3">
        <v>60.94</v>
      </c>
      <c r="U6059" s="3">
        <v>62.36</v>
      </c>
      <c r="V6059" s="3">
        <v>63.82</v>
      </c>
      <c r="W6059" s="3">
        <v>65.319999999999993</v>
      </c>
      <c r="X6059" s="3">
        <v>66.84</v>
      </c>
      <c r="Y6059" s="3">
        <v>68.41</v>
      </c>
      <c r="Z6059" s="3">
        <v>71.900000000000006</v>
      </c>
      <c r="AA6059" s="3">
        <v>73.53</v>
      </c>
      <c r="AB6059" s="3">
        <v>75.36</v>
      </c>
      <c r="AC6059" s="3">
        <v>76.989999999999995</v>
      </c>
      <c r="AD6059" s="3">
        <v>77.02</v>
      </c>
      <c r="AE6059" s="3">
        <v>78.59</v>
      </c>
      <c r="AF6059" s="3">
        <v>80.28</v>
      </c>
      <c r="AG6059" s="3">
        <v>81.88</v>
      </c>
      <c r="AH6059" s="3">
        <v>83.56</v>
      </c>
      <c r="AI6059" s="3">
        <v>85.26</v>
      </c>
      <c r="AJ6059" s="3">
        <v>86.97</v>
      </c>
      <c r="AK6059" s="3">
        <v>88.71</v>
      </c>
      <c r="AL6059" s="3">
        <v>89.44</v>
      </c>
      <c r="AM6059" s="3">
        <v>91.02</v>
      </c>
      <c r="AN6059" s="3">
        <v>92.6</v>
      </c>
      <c r="AO6059" s="3">
        <v>94.18</v>
      </c>
      <c r="AP6059" s="3">
        <v>96.5</v>
      </c>
      <c r="AQ6059" s="3">
        <v>98.19</v>
      </c>
      <c r="AR6059" s="3">
        <v>99.88</v>
      </c>
      <c r="AS6059" s="3">
        <v>101.56</v>
      </c>
      <c r="AT6059" s="3">
        <v>103.24</v>
      </c>
      <c r="AU6059" s="3">
        <v>105.30500000000001</v>
      </c>
      <c r="AV6059" s="3">
        <v>107.411</v>
      </c>
      <c r="AW6059" s="3">
        <v>109.559</v>
      </c>
      <c r="AX6059" s="3">
        <v>111.75</v>
      </c>
      <c r="AY6059" s="3">
        <v>113.985</v>
      </c>
      <c r="AZ6059" s="3">
        <v>116.265</v>
      </c>
      <c r="BA6059">
        <v>118.59</v>
      </c>
      <c r="BB6059">
        <v>2017</v>
      </c>
    </row>
    <row r="6060" spans="1:54" hidden="1" x14ac:dyDescent="0.2">
      <c r="A6060">
        <v>566</v>
      </c>
      <c r="B6060" t="s">
        <v>421</v>
      </c>
      <c r="C6060" t="s">
        <v>262</v>
      </c>
      <c r="D6060" t="s">
        <v>14</v>
      </c>
      <c r="E6060" t="s">
        <v>260</v>
      </c>
      <c r="F6060" t="s">
        <v>259</v>
      </c>
      <c r="G6060" t="s">
        <v>225</v>
      </c>
      <c r="H6060" t="s">
        <v>222</v>
      </c>
      <c r="I6060" t="s">
        <v>1588</v>
      </c>
      <c r="J6060" s="3" t="s">
        <v>215</v>
      </c>
      <c r="K6060" s="3" t="s">
        <v>215</v>
      </c>
      <c r="L6060" s="3" t="s">
        <v>215</v>
      </c>
      <c r="M6060" s="3" t="s">
        <v>215</v>
      </c>
      <c r="N6060" s="3" t="s">
        <v>215</v>
      </c>
      <c r="O6060" s="3" t="s">
        <v>215</v>
      </c>
      <c r="P6060" s="3" t="s">
        <v>215</v>
      </c>
      <c r="Q6060" s="3" t="s">
        <v>215</v>
      </c>
      <c r="R6060" s="3" t="s">
        <v>215</v>
      </c>
      <c r="S6060" s="3">
        <v>148.952</v>
      </c>
      <c r="T6060" s="3">
        <v>212.28399999999999</v>
      </c>
      <c r="U6060" s="3">
        <v>253.00899999999999</v>
      </c>
      <c r="V6060" s="3">
        <v>277.27699999999999</v>
      </c>
      <c r="W6060" s="3">
        <v>306.52499999999998</v>
      </c>
      <c r="X6060" s="3">
        <v>371.80399999999997</v>
      </c>
      <c r="Y6060" s="3">
        <v>415.435</v>
      </c>
      <c r="Z6060" s="3">
        <v>500.17</v>
      </c>
      <c r="AA6060" s="3">
        <v>572.81500000000005</v>
      </c>
      <c r="AB6060" s="3">
        <v>579.64800000000002</v>
      </c>
      <c r="AC6060" s="3">
        <v>618.01700000000005</v>
      </c>
      <c r="AD6060" s="3">
        <v>648.38199999999995</v>
      </c>
      <c r="AE6060" s="3">
        <v>705.17200000000003</v>
      </c>
      <c r="AF6060" s="3">
        <v>733.09799999999996</v>
      </c>
      <c r="AG6060" s="3">
        <v>798.26099999999997</v>
      </c>
      <c r="AH6060" s="3">
        <v>881.79100000000005</v>
      </c>
      <c r="AI6060" s="3">
        <v>1012.822</v>
      </c>
      <c r="AJ6060" s="3">
        <v>1194.529</v>
      </c>
      <c r="AK6060" s="3">
        <v>1288.4059999999999</v>
      </c>
      <c r="AL6060" s="3">
        <v>1441.0360000000001</v>
      </c>
      <c r="AM6060" s="3">
        <v>1396.201</v>
      </c>
      <c r="AN6060" s="3">
        <v>1512.8019999999999</v>
      </c>
      <c r="AO6060" s="3">
        <v>1708.444</v>
      </c>
      <c r="AP6060" s="3">
        <v>1965.6980000000001</v>
      </c>
      <c r="AQ6060" s="3">
        <v>2174.6849999999999</v>
      </c>
      <c r="AR6060" s="3">
        <v>2394.86</v>
      </c>
      <c r="AS6060" s="3">
        <v>2581.4459999999999</v>
      </c>
      <c r="AT6060" s="3">
        <v>2767.34</v>
      </c>
      <c r="AU6060" s="3">
        <v>3096.453</v>
      </c>
      <c r="AV6060" s="3">
        <v>3477.4810000000002</v>
      </c>
      <c r="AW6060" s="3">
        <v>3864.83</v>
      </c>
      <c r="AX6060" s="3">
        <v>4294.1329999999998</v>
      </c>
      <c r="AY6060" s="3">
        <v>4751.5349999999999</v>
      </c>
      <c r="AZ6060" s="3">
        <v>5234.1289999999999</v>
      </c>
      <c r="BA6060">
        <v>5777.9539999999997</v>
      </c>
      <c r="BB6060">
        <v>2017</v>
      </c>
    </row>
    <row r="6061" spans="1:54" hidden="1" x14ac:dyDescent="0.2">
      <c r="A6061">
        <v>566</v>
      </c>
      <c r="B6061" t="s">
        <v>421</v>
      </c>
      <c r="C6061" t="s">
        <v>261</v>
      </c>
      <c r="D6061" t="s">
        <v>14</v>
      </c>
      <c r="E6061" t="s">
        <v>260</v>
      </c>
      <c r="F6061" t="s">
        <v>259</v>
      </c>
      <c r="G6061" t="s">
        <v>217</v>
      </c>
      <c r="I6061" t="s">
        <v>258</v>
      </c>
      <c r="J6061" s="3" t="s">
        <v>215</v>
      </c>
      <c r="K6061" s="3" t="s">
        <v>215</v>
      </c>
      <c r="L6061" s="3" t="s">
        <v>215</v>
      </c>
      <c r="M6061" s="3" t="s">
        <v>215</v>
      </c>
      <c r="N6061" s="3" t="s">
        <v>215</v>
      </c>
      <c r="O6061" s="3" t="s">
        <v>215</v>
      </c>
      <c r="P6061" s="3" t="s">
        <v>215</v>
      </c>
      <c r="Q6061" s="3" t="s">
        <v>215</v>
      </c>
      <c r="R6061" s="3" t="s">
        <v>215</v>
      </c>
      <c r="S6061" s="3">
        <v>14.49</v>
      </c>
      <c r="T6061" s="3">
        <v>17.786000000000001</v>
      </c>
      <c r="U6061" s="3">
        <v>18.297999999999998</v>
      </c>
      <c r="V6061" s="3">
        <v>18.515999999999998</v>
      </c>
      <c r="W6061" s="3">
        <v>18.763000000000002</v>
      </c>
      <c r="X6061" s="3">
        <v>19.821999999999999</v>
      </c>
      <c r="Y6061" s="3">
        <v>19.672999999999998</v>
      </c>
      <c r="Z6061" s="3">
        <v>20.785</v>
      </c>
      <c r="AA6061" s="3">
        <v>21.303999999999998</v>
      </c>
      <c r="AB6061" s="3">
        <v>19.631</v>
      </c>
      <c r="AC6061" s="3">
        <v>19.05</v>
      </c>
      <c r="AD6061" s="3">
        <v>18.108000000000001</v>
      </c>
      <c r="AE6061" s="3">
        <v>18.132999999999999</v>
      </c>
      <c r="AF6061" s="3">
        <v>17.462</v>
      </c>
      <c r="AG6061" s="3">
        <v>17.552</v>
      </c>
      <c r="AH6061" s="3">
        <v>17.221</v>
      </c>
      <c r="AI6061" s="3">
        <v>17.838000000000001</v>
      </c>
      <c r="AJ6061" s="3">
        <v>19.047999999999998</v>
      </c>
      <c r="AK6061" s="3">
        <v>18.692</v>
      </c>
      <c r="AL6061" s="3">
        <v>18.664000000000001</v>
      </c>
      <c r="AM6061" s="3">
        <v>17.396000000000001</v>
      </c>
      <c r="AN6061" s="3">
        <v>16.802</v>
      </c>
      <c r="AO6061" s="3">
        <v>17.597999999999999</v>
      </c>
      <c r="AP6061" s="3">
        <v>18.613</v>
      </c>
      <c r="AQ6061" s="3">
        <v>18.847000000000001</v>
      </c>
      <c r="AR6061" s="3">
        <v>18.954999999999998</v>
      </c>
      <c r="AS6061" s="3">
        <v>19.376999999999999</v>
      </c>
      <c r="AT6061" s="3">
        <v>19.111000000000001</v>
      </c>
      <c r="AU6061" s="3">
        <v>19.600999999999999</v>
      </c>
      <c r="AV6061" s="3">
        <v>19.811</v>
      </c>
      <c r="AW6061" s="3">
        <v>19.861000000000001</v>
      </c>
      <c r="AX6061" s="3">
        <v>19.983000000000001</v>
      </c>
      <c r="AY6061" s="3">
        <v>20.053999999999998</v>
      </c>
      <c r="AZ6061" s="3">
        <v>20.048999999999999</v>
      </c>
      <c r="BA6061">
        <v>20.085999999999999</v>
      </c>
      <c r="BB6061">
        <v>2017</v>
      </c>
    </row>
    <row r="6062" spans="1:54" hidden="1" x14ac:dyDescent="0.2">
      <c r="A6062">
        <v>566</v>
      </c>
      <c r="B6062" t="s">
        <v>421</v>
      </c>
      <c r="C6062" t="s">
        <v>257</v>
      </c>
      <c r="D6062" t="s">
        <v>14</v>
      </c>
      <c r="E6062" t="s">
        <v>255</v>
      </c>
      <c r="F6062" t="s">
        <v>254</v>
      </c>
      <c r="G6062" t="s">
        <v>225</v>
      </c>
      <c r="H6062" t="s">
        <v>222</v>
      </c>
      <c r="I6062" t="s">
        <v>1588</v>
      </c>
      <c r="J6062" s="3" t="s">
        <v>215</v>
      </c>
      <c r="K6062" s="3" t="s">
        <v>215</v>
      </c>
      <c r="L6062" s="3" t="s">
        <v>215</v>
      </c>
      <c r="M6062" s="3" t="s">
        <v>215</v>
      </c>
      <c r="N6062" s="3" t="s">
        <v>215</v>
      </c>
      <c r="O6062" s="3" t="s">
        <v>215</v>
      </c>
      <c r="P6062" s="3" t="s">
        <v>215</v>
      </c>
      <c r="Q6062" s="3" t="s">
        <v>215</v>
      </c>
      <c r="R6062" s="3" t="s">
        <v>215</v>
      </c>
      <c r="S6062" s="3">
        <v>166.279</v>
      </c>
      <c r="T6062" s="3">
        <v>230.971</v>
      </c>
      <c r="U6062" s="3">
        <v>256.73500000000001</v>
      </c>
      <c r="V6062" s="3">
        <v>283.96899999999999</v>
      </c>
      <c r="W6062" s="3">
        <v>295.94900000000001</v>
      </c>
      <c r="X6062" s="3">
        <v>380.39800000000002</v>
      </c>
      <c r="Y6062" s="3">
        <v>415.78399999999999</v>
      </c>
      <c r="Z6062" s="3">
        <v>486.84500000000003</v>
      </c>
      <c r="AA6062" s="3">
        <v>562.63499999999999</v>
      </c>
      <c r="AB6062" s="3">
        <v>619.50800000000004</v>
      </c>
      <c r="AC6062" s="3">
        <v>694.59400000000005</v>
      </c>
      <c r="AD6062" s="3">
        <v>769.43100000000004</v>
      </c>
      <c r="AE6062" s="3">
        <v>845.78899999999999</v>
      </c>
      <c r="AF6062" s="3">
        <v>894.36599999999999</v>
      </c>
      <c r="AG6062" s="3">
        <v>962.96299999999997</v>
      </c>
      <c r="AH6062" s="3">
        <v>1031.2339999999999</v>
      </c>
      <c r="AI6062" s="3">
        <v>1108.9559999999999</v>
      </c>
      <c r="AJ6062" s="3">
        <v>1197.566</v>
      </c>
      <c r="AK6062" s="3">
        <v>1308.915</v>
      </c>
      <c r="AL6062" s="3">
        <v>1439.71</v>
      </c>
      <c r="AM6062" s="3">
        <v>1611.742</v>
      </c>
      <c r="AN6062" s="3">
        <v>1724.6320000000001</v>
      </c>
      <c r="AO6062" s="3">
        <v>1739.2919999999999</v>
      </c>
      <c r="AP6062" s="3">
        <v>1997.7829999999999</v>
      </c>
      <c r="AQ6062" s="3">
        <v>2152.1010000000001</v>
      </c>
      <c r="AR6062" s="3">
        <v>2285.7170000000001</v>
      </c>
      <c r="AS6062" s="3">
        <v>2499.817</v>
      </c>
      <c r="AT6062" s="3">
        <v>2821.0880000000002</v>
      </c>
      <c r="AU6062" s="3">
        <v>3143.8910000000001</v>
      </c>
      <c r="AV6062" s="3">
        <v>3556.5079999999998</v>
      </c>
      <c r="AW6062" s="3">
        <v>3988.9490000000001</v>
      </c>
      <c r="AX6062" s="3">
        <v>4451.0129999999999</v>
      </c>
      <c r="AY6062" s="3">
        <v>4926.8379999999997</v>
      </c>
      <c r="AZ6062" s="3">
        <v>5437.7330000000002</v>
      </c>
      <c r="BA6062">
        <v>6033.0510000000004</v>
      </c>
      <c r="BB6062">
        <v>2017</v>
      </c>
    </row>
    <row r="6063" spans="1:54" hidden="1" x14ac:dyDescent="0.2">
      <c r="A6063">
        <v>566</v>
      </c>
      <c r="B6063" t="s">
        <v>421</v>
      </c>
      <c r="C6063" t="s">
        <v>256</v>
      </c>
      <c r="D6063" t="s">
        <v>14</v>
      </c>
      <c r="E6063" t="s">
        <v>255</v>
      </c>
      <c r="F6063" t="s">
        <v>254</v>
      </c>
      <c r="G6063" t="s">
        <v>217</v>
      </c>
      <c r="I6063" t="s">
        <v>253</v>
      </c>
      <c r="J6063" s="3" t="s">
        <v>215</v>
      </c>
      <c r="K6063" s="3" t="s">
        <v>215</v>
      </c>
      <c r="L6063" s="3" t="s">
        <v>215</v>
      </c>
      <c r="M6063" s="3" t="s">
        <v>215</v>
      </c>
      <c r="N6063" s="3" t="s">
        <v>215</v>
      </c>
      <c r="O6063" s="3" t="s">
        <v>215</v>
      </c>
      <c r="P6063" s="3" t="s">
        <v>215</v>
      </c>
      <c r="Q6063" s="3" t="s">
        <v>215</v>
      </c>
      <c r="R6063" s="3" t="s">
        <v>215</v>
      </c>
      <c r="S6063" s="3">
        <v>16.175999999999998</v>
      </c>
      <c r="T6063" s="3">
        <v>19.352</v>
      </c>
      <c r="U6063" s="3">
        <v>18.567</v>
      </c>
      <c r="V6063" s="3">
        <v>18.963000000000001</v>
      </c>
      <c r="W6063" s="3">
        <v>18.116</v>
      </c>
      <c r="X6063" s="3">
        <v>20.28</v>
      </c>
      <c r="Y6063" s="3">
        <v>19.690000000000001</v>
      </c>
      <c r="Z6063" s="3">
        <v>20.231000000000002</v>
      </c>
      <c r="AA6063" s="3">
        <v>20.925999999999998</v>
      </c>
      <c r="AB6063" s="3">
        <v>20.981000000000002</v>
      </c>
      <c r="AC6063" s="3">
        <v>21.41</v>
      </c>
      <c r="AD6063" s="3">
        <v>21.488</v>
      </c>
      <c r="AE6063" s="3">
        <v>21.748999999999999</v>
      </c>
      <c r="AF6063" s="3">
        <v>21.303000000000001</v>
      </c>
      <c r="AG6063" s="3">
        <v>21.172999999999998</v>
      </c>
      <c r="AH6063" s="3">
        <v>20.14</v>
      </c>
      <c r="AI6063" s="3">
        <v>19.532</v>
      </c>
      <c r="AJ6063" s="3">
        <v>19.096</v>
      </c>
      <c r="AK6063" s="3">
        <v>18.989999999999998</v>
      </c>
      <c r="AL6063" s="3">
        <v>18.646999999999998</v>
      </c>
      <c r="AM6063" s="3">
        <v>20.081</v>
      </c>
      <c r="AN6063" s="3">
        <v>19.155000000000001</v>
      </c>
      <c r="AO6063" s="3">
        <v>17.914999999999999</v>
      </c>
      <c r="AP6063" s="3">
        <v>18.916</v>
      </c>
      <c r="AQ6063" s="3">
        <v>18.652000000000001</v>
      </c>
      <c r="AR6063" s="3">
        <v>18.091999999999999</v>
      </c>
      <c r="AS6063" s="3">
        <v>18.765000000000001</v>
      </c>
      <c r="AT6063" s="3">
        <v>19.481999999999999</v>
      </c>
      <c r="AU6063" s="3">
        <v>19.901</v>
      </c>
      <c r="AV6063" s="3">
        <v>20.260999999999999</v>
      </c>
      <c r="AW6063" s="3">
        <v>20.498999999999999</v>
      </c>
      <c r="AX6063" s="3">
        <v>20.713000000000001</v>
      </c>
      <c r="AY6063" s="3">
        <v>20.794</v>
      </c>
      <c r="AZ6063" s="3">
        <v>20.829000000000001</v>
      </c>
      <c r="BA6063">
        <v>20.972999999999999</v>
      </c>
      <c r="BB6063">
        <v>2017</v>
      </c>
    </row>
    <row r="6064" spans="1:54" hidden="1" x14ac:dyDescent="0.2">
      <c r="A6064">
        <v>566</v>
      </c>
      <c r="B6064" t="s">
        <v>421</v>
      </c>
      <c r="C6064" t="s">
        <v>252</v>
      </c>
      <c r="D6064" t="s">
        <v>14</v>
      </c>
      <c r="E6064" t="s">
        <v>250</v>
      </c>
      <c r="F6064" t="s">
        <v>249</v>
      </c>
      <c r="G6064" t="s">
        <v>225</v>
      </c>
      <c r="H6064" t="s">
        <v>222</v>
      </c>
      <c r="I6064" t="s">
        <v>1588</v>
      </c>
      <c r="J6064" s="3" t="s">
        <v>215</v>
      </c>
      <c r="K6064" s="3" t="s">
        <v>215</v>
      </c>
      <c r="L6064" s="3" t="s">
        <v>215</v>
      </c>
      <c r="M6064" s="3" t="s">
        <v>215</v>
      </c>
      <c r="N6064" s="3" t="s">
        <v>215</v>
      </c>
      <c r="O6064" s="3" t="s">
        <v>215</v>
      </c>
      <c r="P6064" s="3" t="s">
        <v>215</v>
      </c>
      <c r="Q6064" s="3" t="s">
        <v>215</v>
      </c>
      <c r="R6064" s="3" t="s">
        <v>215</v>
      </c>
      <c r="S6064" s="3">
        <v>-17.327000000000002</v>
      </c>
      <c r="T6064" s="3">
        <v>-18.687000000000001</v>
      </c>
      <c r="U6064" s="3">
        <v>-3.726</v>
      </c>
      <c r="V6064" s="3">
        <v>-6.6920000000000002</v>
      </c>
      <c r="W6064" s="3">
        <v>10.576000000000001</v>
      </c>
      <c r="X6064" s="3">
        <v>-8.5939999999999994</v>
      </c>
      <c r="Y6064" s="3">
        <v>-0.34899999999999998</v>
      </c>
      <c r="Z6064" s="3">
        <v>13.324999999999999</v>
      </c>
      <c r="AA6064" s="3">
        <v>10.18</v>
      </c>
      <c r="AB6064" s="3">
        <v>-39.86</v>
      </c>
      <c r="AC6064" s="3">
        <v>-76.576999999999998</v>
      </c>
      <c r="AD6064" s="3">
        <v>-121.04900000000001</v>
      </c>
      <c r="AE6064" s="3">
        <v>-140.61699999999999</v>
      </c>
      <c r="AF6064" s="3">
        <v>-161.268</v>
      </c>
      <c r="AG6064" s="3">
        <v>-164.702</v>
      </c>
      <c r="AH6064" s="3">
        <v>-149.44300000000001</v>
      </c>
      <c r="AI6064" s="3">
        <v>-96.134</v>
      </c>
      <c r="AJ6064" s="3">
        <v>-3.0369999999999999</v>
      </c>
      <c r="AK6064" s="3">
        <v>-20.51</v>
      </c>
      <c r="AL6064" s="3">
        <v>1.3260000000000001</v>
      </c>
      <c r="AM6064" s="3">
        <v>-215.541</v>
      </c>
      <c r="AN6064" s="3">
        <v>-211.83</v>
      </c>
      <c r="AO6064" s="3">
        <v>-30.847999999999999</v>
      </c>
      <c r="AP6064" s="3">
        <v>-32.084000000000003</v>
      </c>
      <c r="AQ6064" s="3">
        <v>22.584</v>
      </c>
      <c r="AR6064" s="3">
        <v>109.14400000000001</v>
      </c>
      <c r="AS6064" s="3">
        <v>81.629000000000005</v>
      </c>
      <c r="AT6064" s="3">
        <v>-53.747999999999998</v>
      </c>
      <c r="AU6064" s="3">
        <v>-47.439</v>
      </c>
      <c r="AV6064" s="3">
        <v>-79.027000000000001</v>
      </c>
      <c r="AW6064" s="3">
        <v>-124.119</v>
      </c>
      <c r="AX6064" s="3">
        <v>-156.88</v>
      </c>
      <c r="AY6064" s="3">
        <v>-175.303</v>
      </c>
      <c r="AZ6064" s="3">
        <v>-203.60400000000001</v>
      </c>
      <c r="BA6064">
        <v>-255.09700000000001</v>
      </c>
      <c r="BB6064">
        <v>2017</v>
      </c>
    </row>
    <row r="6065" spans="1:54" hidden="1" x14ac:dyDescent="0.2">
      <c r="A6065">
        <v>566</v>
      </c>
      <c r="B6065" t="s">
        <v>421</v>
      </c>
      <c r="C6065" t="s">
        <v>251</v>
      </c>
      <c r="D6065" t="s">
        <v>14</v>
      </c>
      <c r="E6065" t="s">
        <v>250</v>
      </c>
      <c r="F6065" t="s">
        <v>249</v>
      </c>
      <c r="G6065" t="s">
        <v>217</v>
      </c>
      <c r="I6065" t="s">
        <v>248</v>
      </c>
      <c r="J6065" s="3" t="s">
        <v>215</v>
      </c>
      <c r="K6065" s="3" t="s">
        <v>215</v>
      </c>
      <c r="L6065" s="3" t="s">
        <v>215</v>
      </c>
      <c r="M6065" s="3" t="s">
        <v>215</v>
      </c>
      <c r="N6065" s="3" t="s">
        <v>215</v>
      </c>
      <c r="O6065" s="3" t="s">
        <v>215</v>
      </c>
      <c r="P6065" s="3" t="s">
        <v>215</v>
      </c>
      <c r="Q6065" s="3" t="s">
        <v>215</v>
      </c>
      <c r="R6065" s="3" t="s">
        <v>215</v>
      </c>
      <c r="S6065" s="3">
        <v>-1.6859999999999999</v>
      </c>
      <c r="T6065" s="3">
        <v>-1.5660000000000001</v>
      </c>
      <c r="U6065" s="3">
        <v>-0.26900000000000002</v>
      </c>
      <c r="V6065" s="3">
        <v>-0.44700000000000001</v>
      </c>
      <c r="W6065" s="3">
        <v>0.64700000000000002</v>
      </c>
      <c r="X6065" s="3">
        <v>-0.45800000000000002</v>
      </c>
      <c r="Y6065" s="3">
        <v>-1.7000000000000001E-2</v>
      </c>
      <c r="Z6065" s="3">
        <v>0.55400000000000005</v>
      </c>
      <c r="AA6065" s="3">
        <v>0.379</v>
      </c>
      <c r="AB6065" s="3">
        <v>-1.35</v>
      </c>
      <c r="AC6065" s="3">
        <v>-2.36</v>
      </c>
      <c r="AD6065" s="3">
        <v>-3.3809999999999998</v>
      </c>
      <c r="AE6065" s="3">
        <v>-3.6160000000000001</v>
      </c>
      <c r="AF6065" s="3">
        <v>-3.8410000000000002</v>
      </c>
      <c r="AG6065" s="3">
        <v>-3.621</v>
      </c>
      <c r="AH6065" s="3">
        <v>-2.919</v>
      </c>
      <c r="AI6065" s="3">
        <v>-1.6930000000000001</v>
      </c>
      <c r="AJ6065" s="3">
        <v>-4.8000000000000001E-2</v>
      </c>
      <c r="AK6065" s="3">
        <v>-0.29799999999999999</v>
      </c>
      <c r="AL6065" s="3">
        <v>1.7000000000000001E-2</v>
      </c>
      <c r="AM6065" s="3">
        <v>-2.6850000000000001</v>
      </c>
      <c r="AN6065" s="3">
        <v>-2.3530000000000002</v>
      </c>
      <c r="AO6065" s="3">
        <v>-0.318</v>
      </c>
      <c r="AP6065" s="3">
        <v>-0.30399999999999999</v>
      </c>
      <c r="AQ6065" s="3">
        <v>0.19600000000000001</v>
      </c>
      <c r="AR6065" s="3">
        <v>0.86399999999999999</v>
      </c>
      <c r="AS6065" s="3">
        <v>0.61299999999999999</v>
      </c>
      <c r="AT6065" s="3">
        <v>-0.371</v>
      </c>
      <c r="AU6065" s="3">
        <v>-0.3</v>
      </c>
      <c r="AV6065" s="3">
        <v>-0.45</v>
      </c>
      <c r="AW6065" s="3">
        <v>-0.63800000000000001</v>
      </c>
      <c r="AX6065" s="3">
        <v>-0.73</v>
      </c>
      <c r="AY6065" s="3">
        <v>-0.74</v>
      </c>
      <c r="AZ6065" s="3">
        <v>-0.78</v>
      </c>
      <c r="BA6065">
        <v>-0.88700000000000001</v>
      </c>
      <c r="BB6065">
        <v>2017</v>
      </c>
    </row>
    <row r="6066" spans="1:54" hidden="1" x14ac:dyDescent="0.2">
      <c r="A6066">
        <v>566</v>
      </c>
      <c r="B6066" t="s">
        <v>421</v>
      </c>
      <c r="C6066" t="s">
        <v>247</v>
      </c>
      <c r="D6066" t="s">
        <v>14</v>
      </c>
      <c r="E6066" t="s">
        <v>245</v>
      </c>
      <c r="F6066" t="s">
        <v>244</v>
      </c>
      <c r="G6066" t="s">
        <v>225</v>
      </c>
      <c r="H6066" t="s">
        <v>222</v>
      </c>
      <c r="I6066" t="s">
        <v>1588</v>
      </c>
      <c r="J6066" s="3" t="s">
        <v>215</v>
      </c>
      <c r="K6066" s="3" t="s">
        <v>215</v>
      </c>
      <c r="L6066" s="3" t="s">
        <v>215</v>
      </c>
      <c r="M6066" s="3" t="s">
        <v>215</v>
      </c>
      <c r="N6066" s="3" t="s">
        <v>215</v>
      </c>
      <c r="O6066" s="3" t="s">
        <v>215</v>
      </c>
      <c r="P6066" s="3" t="s">
        <v>215</v>
      </c>
      <c r="Q6066" s="3" t="s">
        <v>215</v>
      </c>
      <c r="R6066" s="3" t="s">
        <v>215</v>
      </c>
      <c r="S6066" s="3" t="s">
        <v>215</v>
      </c>
      <c r="T6066" s="3">
        <v>-28.085000000000001</v>
      </c>
      <c r="U6066" s="3">
        <v>-6.88</v>
      </c>
      <c r="V6066" s="3">
        <v>-1.1819999999999999</v>
      </c>
      <c r="W6066" s="3">
        <v>20.599</v>
      </c>
      <c r="X6066" s="3">
        <v>-13.234</v>
      </c>
      <c r="Y6066" s="3">
        <v>-11.113</v>
      </c>
      <c r="Z6066" s="3">
        <v>-12.781000000000001</v>
      </c>
      <c r="AA6066" s="3">
        <v>-24.574999999999999</v>
      </c>
      <c r="AB6066" s="3">
        <v>-46.463999999999999</v>
      </c>
      <c r="AC6066" s="3">
        <v>-91.406000000000006</v>
      </c>
      <c r="AD6066" s="3">
        <v>-135.215</v>
      </c>
      <c r="AE6066" s="3">
        <v>-149.60400000000001</v>
      </c>
      <c r="AF6066" s="3">
        <v>-169.03</v>
      </c>
      <c r="AG6066" s="3">
        <v>-175.226</v>
      </c>
      <c r="AH6066" s="3">
        <v>-164.887</v>
      </c>
      <c r="AI6066" s="3">
        <v>-112.88500000000001</v>
      </c>
      <c r="AJ6066" s="3">
        <v>-7.72</v>
      </c>
      <c r="AK6066" s="3">
        <v>-44.777000000000001</v>
      </c>
      <c r="AL6066" s="3">
        <v>-34.896999999999998</v>
      </c>
      <c r="AM6066" s="3">
        <v>-146.25399999999999</v>
      </c>
      <c r="AN6066" s="3">
        <v>-224.43799999999999</v>
      </c>
      <c r="AO6066" s="3">
        <v>2.1949999999999998</v>
      </c>
      <c r="AP6066" s="3">
        <v>-34.588000000000001</v>
      </c>
      <c r="AQ6066" s="3">
        <v>10.919</v>
      </c>
      <c r="AR6066" s="3">
        <v>78.712000000000003</v>
      </c>
      <c r="AS6066" s="3">
        <v>83.944000000000003</v>
      </c>
      <c r="AT6066" s="3">
        <v>-58.273000000000003</v>
      </c>
      <c r="AU6066" s="3">
        <v>-48.755000000000003</v>
      </c>
      <c r="AV6066" s="3">
        <v>-85.004999999999995</v>
      </c>
      <c r="AW6066" s="3">
        <v>-130.357</v>
      </c>
      <c r="AX6066" s="3">
        <v>-158.12200000000001</v>
      </c>
      <c r="AY6066" s="3">
        <v>-171.62799999999999</v>
      </c>
      <c r="AZ6066" s="3">
        <v>-196.75800000000001</v>
      </c>
      <c r="BA6066">
        <v>-244.42699999999999</v>
      </c>
      <c r="BB6066">
        <v>2017</v>
      </c>
    </row>
    <row r="6067" spans="1:54" hidden="1" x14ac:dyDescent="0.2">
      <c r="A6067">
        <v>566</v>
      </c>
      <c r="B6067" t="s">
        <v>421</v>
      </c>
      <c r="C6067" t="s">
        <v>246</v>
      </c>
      <c r="D6067" t="s">
        <v>14</v>
      </c>
      <c r="E6067" t="s">
        <v>245</v>
      </c>
      <c r="F6067" t="s">
        <v>244</v>
      </c>
      <c r="G6067" t="s">
        <v>243</v>
      </c>
      <c r="I6067" t="s">
        <v>362</v>
      </c>
      <c r="J6067" s="3" t="s">
        <v>215</v>
      </c>
      <c r="K6067" s="3" t="s">
        <v>215</v>
      </c>
      <c r="L6067" s="3" t="s">
        <v>215</v>
      </c>
      <c r="M6067" s="3" t="s">
        <v>215</v>
      </c>
      <c r="N6067" s="3" t="s">
        <v>215</v>
      </c>
      <c r="O6067" s="3" t="s">
        <v>215</v>
      </c>
      <c r="P6067" s="3" t="s">
        <v>215</v>
      </c>
      <c r="Q6067" s="3" t="s">
        <v>215</v>
      </c>
      <c r="R6067" s="3" t="s">
        <v>215</v>
      </c>
      <c r="S6067" s="3" t="s">
        <v>215</v>
      </c>
      <c r="T6067" s="3">
        <v>-2.403</v>
      </c>
      <c r="U6067" s="3">
        <v>-0.497</v>
      </c>
      <c r="V6067" s="3">
        <v>-7.8E-2</v>
      </c>
      <c r="W6067" s="3">
        <v>1.236</v>
      </c>
      <c r="X6067" s="3">
        <v>-0.69899999999999995</v>
      </c>
      <c r="Y6067" s="3">
        <v>-0.52600000000000002</v>
      </c>
      <c r="Z6067" s="3">
        <v>-0.54</v>
      </c>
      <c r="AA6067" s="3">
        <v>-0.94299999999999995</v>
      </c>
      <c r="AB6067" s="3">
        <v>-1.5629999999999999</v>
      </c>
      <c r="AC6067" s="3">
        <v>-2.7949999999999999</v>
      </c>
      <c r="AD6067" s="3">
        <v>-3.7829999999999999</v>
      </c>
      <c r="AE6067" s="3">
        <v>-3.8239999999999998</v>
      </c>
      <c r="AF6067" s="3">
        <v>-3.9809999999999999</v>
      </c>
      <c r="AG6067" s="3">
        <v>-3.819</v>
      </c>
      <c r="AH6067" s="3">
        <v>-3.24</v>
      </c>
      <c r="AI6067" s="3">
        <v>-1.992</v>
      </c>
      <c r="AJ6067" s="3">
        <v>-0.123</v>
      </c>
      <c r="AK6067" s="3">
        <v>-0.66100000000000003</v>
      </c>
      <c r="AL6067" s="3">
        <v>-0.45800000000000002</v>
      </c>
      <c r="AM6067" s="3">
        <v>-1.7829999999999999</v>
      </c>
      <c r="AN6067" s="3">
        <v>-2.5019999999999998</v>
      </c>
      <c r="AO6067" s="3">
        <v>2.1999999999999999E-2</v>
      </c>
      <c r="AP6067" s="3">
        <v>-0.32600000000000001</v>
      </c>
      <c r="AQ6067" s="3">
        <v>9.5000000000000001E-2</v>
      </c>
      <c r="AR6067" s="3">
        <v>0.625</v>
      </c>
      <c r="AS6067" s="3">
        <v>0.629</v>
      </c>
      <c r="AT6067" s="3">
        <v>-0.40300000000000002</v>
      </c>
      <c r="AU6067" s="3">
        <v>-0.309</v>
      </c>
      <c r="AV6067" s="3">
        <v>-0.48499999999999999</v>
      </c>
      <c r="AW6067" s="3">
        <v>-0.67100000000000004</v>
      </c>
      <c r="AX6067" s="3">
        <v>-0.73599999999999999</v>
      </c>
      <c r="AY6067" s="3">
        <v>-0.72399999999999998</v>
      </c>
      <c r="AZ6067" s="3">
        <v>-0.753</v>
      </c>
      <c r="BA6067">
        <v>-0.84799999999999998</v>
      </c>
      <c r="BB6067">
        <v>2017</v>
      </c>
    </row>
    <row r="6068" spans="1:54" hidden="1" x14ac:dyDescent="0.2">
      <c r="A6068">
        <v>566</v>
      </c>
      <c r="B6068" t="s">
        <v>421</v>
      </c>
      <c r="C6068" t="s">
        <v>242</v>
      </c>
      <c r="D6068" t="s">
        <v>14</v>
      </c>
      <c r="E6068" t="s">
        <v>240</v>
      </c>
      <c r="F6068" t="s">
        <v>239</v>
      </c>
      <c r="G6068" t="s">
        <v>225</v>
      </c>
      <c r="H6068" t="s">
        <v>222</v>
      </c>
      <c r="I6068" t="s">
        <v>1588</v>
      </c>
      <c r="J6068" s="3" t="s">
        <v>215</v>
      </c>
      <c r="K6068" s="3" t="s">
        <v>215</v>
      </c>
      <c r="L6068" s="3" t="s">
        <v>215</v>
      </c>
      <c r="M6068" s="3" t="s">
        <v>215</v>
      </c>
      <c r="N6068" s="3" t="s">
        <v>215</v>
      </c>
      <c r="O6068" s="3" t="s">
        <v>215</v>
      </c>
      <c r="P6068" s="3" t="s">
        <v>215</v>
      </c>
      <c r="Q6068" s="3" t="s">
        <v>215</v>
      </c>
      <c r="R6068" s="3" t="s">
        <v>215</v>
      </c>
      <c r="S6068" s="3">
        <v>37.472999999999999</v>
      </c>
      <c r="T6068" s="3">
        <v>52.412999999999997</v>
      </c>
      <c r="U6068" s="3">
        <v>60.264000000000003</v>
      </c>
      <c r="V6068" s="3">
        <v>60.707999999999998</v>
      </c>
      <c r="W6068" s="3">
        <v>74.867000000000004</v>
      </c>
      <c r="X6068" s="3">
        <v>87.066000000000003</v>
      </c>
      <c r="Y6068" s="3">
        <v>91.463999999999999</v>
      </c>
      <c r="Z6068" s="3">
        <v>112.003</v>
      </c>
      <c r="AA6068" s="3">
        <v>111.78</v>
      </c>
      <c r="AB6068" s="3">
        <v>78.832999999999998</v>
      </c>
      <c r="AC6068" s="3">
        <v>45.582000000000001</v>
      </c>
      <c r="AD6068" s="3">
        <v>31.57</v>
      </c>
      <c r="AE6068" s="3">
        <v>46.884</v>
      </c>
      <c r="AF6068" s="3">
        <v>26.898</v>
      </c>
      <c r="AG6068" s="3">
        <v>62.753</v>
      </c>
      <c r="AH6068" s="3">
        <v>112.94199999999999</v>
      </c>
      <c r="AI6068" s="3">
        <v>202.608</v>
      </c>
      <c r="AJ6068" s="3">
        <v>298.86799999999999</v>
      </c>
      <c r="AK6068" s="3">
        <v>235.452</v>
      </c>
      <c r="AL6068" s="3">
        <v>263.37900000000002</v>
      </c>
      <c r="AM6068" s="3">
        <v>50.244999999999997</v>
      </c>
      <c r="AN6068" s="3">
        <v>61.353000000000002</v>
      </c>
      <c r="AO6068" s="3">
        <v>220.042</v>
      </c>
      <c r="AP6068" s="3">
        <v>245.59200000000001</v>
      </c>
      <c r="AQ6068" s="3">
        <v>308.03300000000002</v>
      </c>
      <c r="AR6068" s="3">
        <v>393.53500000000003</v>
      </c>
      <c r="AS6068" s="3">
        <v>355.36799999999999</v>
      </c>
      <c r="AT6068" s="3">
        <v>211.95400000000001</v>
      </c>
      <c r="AU6068" s="3">
        <v>220.827</v>
      </c>
      <c r="AV6068" s="3">
        <v>238.797</v>
      </c>
      <c r="AW6068" s="3">
        <v>224.96</v>
      </c>
      <c r="AX6068" s="3">
        <v>221.72499999999999</v>
      </c>
      <c r="AY6068" s="3">
        <v>238.90600000000001</v>
      </c>
      <c r="AZ6068" s="3">
        <v>249.01</v>
      </c>
      <c r="BA6068">
        <v>239.46899999999999</v>
      </c>
      <c r="BB6068">
        <v>2017</v>
      </c>
    </row>
    <row r="6069" spans="1:54" hidden="1" x14ac:dyDescent="0.2">
      <c r="A6069">
        <v>566</v>
      </c>
      <c r="B6069" t="s">
        <v>421</v>
      </c>
      <c r="C6069" t="s">
        <v>241</v>
      </c>
      <c r="D6069" t="s">
        <v>14</v>
      </c>
      <c r="E6069" t="s">
        <v>240</v>
      </c>
      <c r="F6069" t="s">
        <v>239</v>
      </c>
      <c r="G6069" t="s">
        <v>217</v>
      </c>
      <c r="I6069" t="s">
        <v>238</v>
      </c>
      <c r="J6069" s="3" t="s">
        <v>215</v>
      </c>
      <c r="K6069" s="3" t="s">
        <v>215</v>
      </c>
      <c r="L6069" s="3" t="s">
        <v>215</v>
      </c>
      <c r="M6069" s="3" t="s">
        <v>215</v>
      </c>
      <c r="N6069" s="3" t="s">
        <v>215</v>
      </c>
      <c r="O6069" s="3" t="s">
        <v>215</v>
      </c>
      <c r="P6069" s="3" t="s">
        <v>215</v>
      </c>
      <c r="Q6069" s="3" t="s">
        <v>215</v>
      </c>
      <c r="R6069" s="3" t="s">
        <v>215</v>
      </c>
      <c r="S6069" s="3">
        <v>3.645</v>
      </c>
      <c r="T6069" s="3">
        <v>4.391</v>
      </c>
      <c r="U6069" s="3">
        <v>4.3579999999999997</v>
      </c>
      <c r="V6069" s="3">
        <v>4.0540000000000003</v>
      </c>
      <c r="W6069" s="3">
        <v>4.5830000000000002</v>
      </c>
      <c r="X6069" s="3">
        <v>4.6420000000000003</v>
      </c>
      <c r="Y6069" s="3">
        <v>4.3310000000000004</v>
      </c>
      <c r="Z6069" s="3">
        <v>4.6539999999999999</v>
      </c>
      <c r="AA6069" s="3">
        <v>4.157</v>
      </c>
      <c r="AB6069" s="3">
        <v>2.67</v>
      </c>
      <c r="AC6069" s="3">
        <v>1.405</v>
      </c>
      <c r="AD6069" s="3">
        <v>0.88200000000000001</v>
      </c>
      <c r="AE6069" s="3">
        <v>1.206</v>
      </c>
      <c r="AF6069" s="3">
        <v>0.64100000000000001</v>
      </c>
      <c r="AG6069" s="3">
        <v>1.38</v>
      </c>
      <c r="AH6069" s="3">
        <v>2.206</v>
      </c>
      <c r="AI6069" s="3">
        <v>3.5680000000000001</v>
      </c>
      <c r="AJ6069" s="3">
        <v>4.766</v>
      </c>
      <c r="AK6069" s="3">
        <v>3.4159999999999999</v>
      </c>
      <c r="AL6069" s="3">
        <v>3.411</v>
      </c>
      <c r="AM6069" s="3">
        <v>0.626</v>
      </c>
      <c r="AN6069" s="3">
        <v>0.68100000000000005</v>
      </c>
      <c r="AO6069" s="3">
        <v>2.2669999999999999</v>
      </c>
      <c r="AP6069" s="3">
        <v>2.3250000000000002</v>
      </c>
      <c r="AQ6069" s="3">
        <v>2.67</v>
      </c>
      <c r="AR6069" s="3">
        <v>3.1150000000000002</v>
      </c>
      <c r="AS6069" s="3">
        <v>2.6680000000000001</v>
      </c>
      <c r="AT6069" s="3">
        <v>1.464</v>
      </c>
      <c r="AU6069" s="3">
        <v>1.3979999999999999</v>
      </c>
      <c r="AV6069" s="3">
        <v>1.36</v>
      </c>
      <c r="AW6069" s="3">
        <v>1.1559999999999999</v>
      </c>
      <c r="AX6069" s="3">
        <v>1.032</v>
      </c>
      <c r="AY6069" s="3">
        <v>1.008</v>
      </c>
      <c r="AZ6069" s="3">
        <v>0.95399999999999996</v>
      </c>
      <c r="BA6069">
        <v>0.83199999999999996</v>
      </c>
      <c r="BB6069">
        <v>2017</v>
      </c>
    </row>
    <row r="6070" spans="1:54" hidden="1" x14ac:dyDescent="0.2">
      <c r="A6070">
        <v>566</v>
      </c>
      <c r="B6070" t="s">
        <v>421</v>
      </c>
      <c r="C6070" t="s">
        <v>237</v>
      </c>
      <c r="D6070" t="s">
        <v>14</v>
      </c>
      <c r="E6070" t="s">
        <v>235</v>
      </c>
      <c r="F6070" t="s">
        <v>234</v>
      </c>
      <c r="G6070" t="s">
        <v>225</v>
      </c>
      <c r="H6070" t="s">
        <v>222</v>
      </c>
    </row>
    <row r="6071" spans="1:54" hidden="1" x14ac:dyDescent="0.2">
      <c r="A6071">
        <v>566</v>
      </c>
      <c r="B6071" t="s">
        <v>421</v>
      </c>
      <c r="C6071" t="s">
        <v>236</v>
      </c>
      <c r="D6071" t="s">
        <v>14</v>
      </c>
      <c r="E6071" t="s">
        <v>235</v>
      </c>
      <c r="F6071" t="s">
        <v>234</v>
      </c>
      <c r="G6071" t="s">
        <v>217</v>
      </c>
    </row>
    <row r="6072" spans="1:54" hidden="1" x14ac:dyDescent="0.2">
      <c r="A6072">
        <v>566</v>
      </c>
      <c r="B6072" t="s">
        <v>421</v>
      </c>
      <c r="C6072" t="s">
        <v>233</v>
      </c>
      <c r="D6072" t="s">
        <v>14</v>
      </c>
      <c r="E6072" t="s">
        <v>231</v>
      </c>
      <c r="F6072" t="s">
        <v>230</v>
      </c>
      <c r="G6072" t="s">
        <v>225</v>
      </c>
      <c r="H6072" t="s">
        <v>222</v>
      </c>
      <c r="I6072" t="s">
        <v>1588</v>
      </c>
      <c r="J6072" s="3" t="s">
        <v>215</v>
      </c>
      <c r="K6072" s="3" t="s">
        <v>215</v>
      </c>
      <c r="L6072" s="3" t="s">
        <v>215</v>
      </c>
      <c r="M6072" s="3" t="s">
        <v>215</v>
      </c>
      <c r="N6072" s="3" t="s">
        <v>215</v>
      </c>
      <c r="O6072" s="3" t="s">
        <v>215</v>
      </c>
      <c r="P6072" s="3" t="s">
        <v>215</v>
      </c>
      <c r="Q6072" s="3" t="s">
        <v>215</v>
      </c>
      <c r="R6072" s="3" t="s">
        <v>215</v>
      </c>
      <c r="S6072" s="3" t="s">
        <v>215</v>
      </c>
      <c r="T6072" s="3" t="s">
        <v>215</v>
      </c>
      <c r="U6072" s="3" t="s">
        <v>215</v>
      </c>
      <c r="V6072" s="3" t="s">
        <v>215</v>
      </c>
      <c r="W6072" s="3">
        <v>1242.8699999999999</v>
      </c>
      <c r="X6072" s="3">
        <v>1229.223</v>
      </c>
      <c r="Y6072" s="3">
        <v>1324.4290000000001</v>
      </c>
      <c r="Z6072" s="3">
        <v>1316.9359999999999</v>
      </c>
      <c r="AA6072" s="3">
        <v>1577.789</v>
      </c>
      <c r="AB6072" s="3">
        <v>1546.6679999999999</v>
      </c>
      <c r="AC6072" s="3">
        <v>1814.9860000000001</v>
      </c>
      <c r="AD6072" s="3">
        <v>2189.0540000000001</v>
      </c>
      <c r="AE6072" s="3">
        <v>2393.348</v>
      </c>
      <c r="AF6072" s="3">
        <v>2835.866</v>
      </c>
      <c r="AG6072" s="3">
        <v>3368.1849999999999</v>
      </c>
      <c r="AH6072" s="3">
        <v>3784.3539999999998</v>
      </c>
      <c r="AI6072" s="3">
        <v>3826.9589999999998</v>
      </c>
      <c r="AJ6072" s="3">
        <v>3746.0880000000002</v>
      </c>
      <c r="AK6072" s="3">
        <v>3611.1869999999999</v>
      </c>
      <c r="AL6072" s="3">
        <v>4025.9119999999998</v>
      </c>
      <c r="AM6072" s="3">
        <v>4178.8739999999998</v>
      </c>
      <c r="AN6072" s="3">
        <v>4472.8710000000001</v>
      </c>
      <c r="AO6072" s="3">
        <v>4609.0870000000004</v>
      </c>
      <c r="AP6072" s="3">
        <v>5053.7129999999997</v>
      </c>
      <c r="AQ6072" s="3">
        <v>5277.7690000000002</v>
      </c>
      <c r="AR6072" s="3">
        <v>5314.4589999999998</v>
      </c>
      <c r="AS6072" s="3">
        <v>5523.5569999999998</v>
      </c>
      <c r="AT6072" s="3">
        <v>5643.0209999999997</v>
      </c>
      <c r="AU6072" s="3">
        <v>5975.3739999999998</v>
      </c>
      <c r="AV6072" s="3">
        <v>6551.3419999999996</v>
      </c>
      <c r="AW6072" s="3">
        <v>7060.8119999999999</v>
      </c>
      <c r="AX6072" s="3">
        <v>7665.2219999999998</v>
      </c>
      <c r="AY6072" s="3">
        <v>8319.3209999999999</v>
      </c>
      <c r="AZ6072" s="3">
        <v>9034.6540000000005</v>
      </c>
      <c r="BA6072">
        <v>9834.0429999999997</v>
      </c>
      <c r="BB6072">
        <v>2017</v>
      </c>
    </row>
    <row r="6073" spans="1:54" hidden="1" x14ac:dyDescent="0.2">
      <c r="A6073">
        <v>566</v>
      </c>
      <c r="B6073" t="s">
        <v>421</v>
      </c>
      <c r="C6073" t="s">
        <v>232</v>
      </c>
      <c r="D6073" t="s">
        <v>14</v>
      </c>
      <c r="E6073" t="s">
        <v>231</v>
      </c>
      <c r="F6073" t="s">
        <v>230</v>
      </c>
      <c r="G6073" t="s">
        <v>217</v>
      </c>
      <c r="I6073" t="s">
        <v>229</v>
      </c>
      <c r="J6073" s="3" t="s">
        <v>215</v>
      </c>
      <c r="K6073" s="3" t="s">
        <v>215</v>
      </c>
      <c r="L6073" s="3" t="s">
        <v>215</v>
      </c>
      <c r="M6073" s="3" t="s">
        <v>215</v>
      </c>
      <c r="N6073" s="3" t="s">
        <v>215</v>
      </c>
      <c r="O6073" s="3" t="s">
        <v>215</v>
      </c>
      <c r="P6073" s="3" t="s">
        <v>215</v>
      </c>
      <c r="Q6073" s="3" t="s">
        <v>215</v>
      </c>
      <c r="R6073" s="3" t="s">
        <v>215</v>
      </c>
      <c r="S6073" s="3" t="s">
        <v>215</v>
      </c>
      <c r="T6073" s="3" t="s">
        <v>215</v>
      </c>
      <c r="U6073" s="3" t="s">
        <v>215</v>
      </c>
      <c r="V6073" s="3" t="s">
        <v>215</v>
      </c>
      <c r="W6073" s="3">
        <v>76.08</v>
      </c>
      <c r="X6073" s="3">
        <v>65.534000000000006</v>
      </c>
      <c r="Y6073" s="3">
        <v>62.718000000000004</v>
      </c>
      <c r="Z6073" s="3">
        <v>54.726999999999997</v>
      </c>
      <c r="AA6073" s="3">
        <v>58.682000000000002</v>
      </c>
      <c r="AB6073" s="3">
        <v>52.38</v>
      </c>
      <c r="AC6073" s="3">
        <v>55.945999999999998</v>
      </c>
      <c r="AD6073" s="3">
        <v>61.134999999999998</v>
      </c>
      <c r="AE6073" s="3">
        <v>61.545000000000002</v>
      </c>
      <c r="AF6073" s="3">
        <v>67.546999999999997</v>
      </c>
      <c r="AG6073" s="3">
        <v>74.057000000000002</v>
      </c>
      <c r="AH6073" s="3">
        <v>73.906999999999996</v>
      </c>
      <c r="AI6073" s="3">
        <v>67.403000000000006</v>
      </c>
      <c r="AJ6073" s="3">
        <v>59.734999999999999</v>
      </c>
      <c r="AK6073" s="3">
        <v>52.390999999999998</v>
      </c>
      <c r="AL6073" s="3">
        <v>52.143000000000001</v>
      </c>
      <c r="AM6073" s="3">
        <v>52.066000000000003</v>
      </c>
      <c r="AN6073" s="3">
        <v>49.679000000000002</v>
      </c>
      <c r="AO6073" s="3">
        <v>47.475999999999999</v>
      </c>
      <c r="AP6073" s="3">
        <v>47.851999999999997</v>
      </c>
      <c r="AQ6073" s="3">
        <v>45.741</v>
      </c>
      <c r="AR6073" s="3">
        <v>42.064</v>
      </c>
      <c r="AS6073" s="3">
        <v>41.462000000000003</v>
      </c>
      <c r="AT6073" s="3">
        <v>38.969000000000001</v>
      </c>
      <c r="AU6073" s="3">
        <v>37.825000000000003</v>
      </c>
      <c r="AV6073" s="3">
        <v>37.323</v>
      </c>
      <c r="AW6073" s="3">
        <v>36.284999999999997</v>
      </c>
      <c r="AX6073" s="3">
        <v>35.67</v>
      </c>
      <c r="AY6073" s="3">
        <v>35.113</v>
      </c>
      <c r="AZ6073" s="3">
        <v>34.606000000000002</v>
      </c>
      <c r="BA6073">
        <v>34.186999999999998</v>
      </c>
      <c r="BB6073">
        <v>2017</v>
      </c>
    </row>
    <row r="6074" spans="1:54" hidden="1" x14ac:dyDescent="0.2">
      <c r="A6074">
        <v>566</v>
      </c>
      <c r="B6074" t="s">
        <v>421</v>
      </c>
      <c r="C6074" t="s">
        <v>228</v>
      </c>
      <c r="D6074" t="s">
        <v>14</v>
      </c>
      <c r="E6074" t="s">
        <v>227</v>
      </c>
      <c r="F6074" t="s">
        <v>226</v>
      </c>
      <c r="G6074" t="s">
        <v>225</v>
      </c>
      <c r="H6074" t="s">
        <v>222</v>
      </c>
      <c r="I6074" t="s">
        <v>1588</v>
      </c>
      <c r="J6074" s="3">
        <v>270.74799999999999</v>
      </c>
      <c r="K6074" s="3">
        <v>312.78699999999998</v>
      </c>
      <c r="L6074" s="3">
        <v>352.30900000000003</v>
      </c>
      <c r="M6074" s="3">
        <v>409.95800000000003</v>
      </c>
      <c r="N6074" s="3">
        <v>582.57600000000002</v>
      </c>
      <c r="O6074" s="3">
        <v>635.22799999999995</v>
      </c>
      <c r="P6074" s="3">
        <v>676.33100000000002</v>
      </c>
      <c r="Q6074" s="3">
        <v>758.39099999999996</v>
      </c>
      <c r="R6074" s="3">
        <v>887.70399999999995</v>
      </c>
      <c r="S6074" s="3">
        <v>1027.952</v>
      </c>
      <c r="T6074" s="3">
        <v>1193.529</v>
      </c>
      <c r="U6074" s="3">
        <v>1382.7380000000001</v>
      </c>
      <c r="V6074" s="3">
        <v>1497.463</v>
      </c>
      <c r="W6074" s="3">
        <v>1633.6289999999999</v>
      </c>
      <c r="X6074" s="3">
        <v>1875.69</v>
      </c>
      <c r="Y6074" s="3">
        <v>2111.7040000000002</v>
      </c>
      <c r="Z6074" s="3">
        <v>2406.3879999999999</v>
      </c>
      <c r="AA6074" s="3">
        <v>2688.7190000000001</v>
      </c>
      <c r="AB6074" s="3">
        <v>2952.7620000000002</v>
      </c>
      <c r="AC6074" s="3">
        <v>3244.1970000000001</v>
      </c>
      <c r="AD6074" s="3">
        <v>3580.7139999999999</v>
      </c>
      <c r="AE6074" s="3">
        <v>3888.8009999999999</v>
      </c>
      <c r="AF6074" s="3">
        <v>4198.3450000000003</v>
      </c>
      <c r="AG6074" s="3">
        <v>4548.1019999999999</v>
      </c>
      <c r="AH6074" s="3">
        <v>5120.4350000000004</v>
      </c>
      <c r="AI6074" s="3">
        <v>5677.75</v>
      </c>
      <c r="AJ6074" s="3">
        <v>6271.1570000000002</v>
      </c>
      <c r="AK6074" s="3">
        <v>6892.7209999999995</v>
      </c>
      <c r="AL6074" s="3">
        <v>7720.9030000000002</v>
      </c>
      <c r="AM6074" s="3">
        <v>8026.143</v>
      </c>
      <c r="AN6074" s="3">
        <v>9003.48</v>
      </c>
      <c r="AO6074" s="3">
        <v>9708.3320000000003</v>
      </c>
      <c r="AP6074" s="3">
        <v>10561.089</v>
      </c>
      <c r="AQ6074" s="3">
        <v>11538.41</v>
      </c>
      <c r="AR6074" s="3">
        <v>12634.187</v>
      </c>
      <c r="AS6074" s="3">
        <v>13322.040999999999</v>
      </c>
      <c r="AT6074" s="3">
        <v>14480.72</v>
      </c>
      <c r="AU6074" s="3">
        <v>15797.503000000001</v>
      </c>
      <c r="AV6074" s="3">
        <v>17553.322</v>
      </c>
      <c r="AW6074" s="3">
        <v>19459.22</v>
      </c>
      <c r="AX6074" s="3">
        <v>21489.401999999998</v>
      </c>
      <c r="AY6074" s="3">
        <v>23693.257000000001</v>
      </c>
      <c r="AZ6074" s="3">
        <v>26107.027999999998</v>
      </c>
      <c r="BA6074">
        <v>28765.721000000001</v>
      </c>
      <c r="BB6074">
        <v>2017</v>
      </c>
    </row>
    <row r="6075" spans="1:54" hidden="1" x14ac:dyDescent="0.2">
      <c r="A6075">
        <v>566</v>
      </c>
      <c r="B6075" t="s">
        <v>421</v>
      </c>
      <c r="C6075" t="s">
        <v>224</v>
      </c>
      <c r="D6075" t="s">
        <v>14</v>
      </c>
      <c r="E6075" t="s">
        <v>219</v>
      </c>
      <c r="F6075" t="s">
        <v>218</v>
      </c>
      <c r="G6075" t="s">
        <v>223</v>
      </c>
      <c r="H6075" t="s">
        <v>222</v>
      </c>
      <c r="I6075" t="s">
        <v>1589</v>
      </c>
      <c r="J6075" s="3">
        <v>-1.9039999999999999</v>
      </c>
      <c r="K6075" s="3">
        <v>-2.0609999999999999</v>
      </c>
      <c r="L6075" s="3">
        <v>-3.2</v>
      </c>
      <c r="M6075" s="3">
        <v>-2.7709999999999999</v>
      </c>
      <c r="N6075" s="3">
        <v>-1.294</v>
      </c>
      <c r="O6075" s="3">
        <v>-3.5999999999999997E-2</v>
      </c>
      <c r="P6075" s="3">
        <v>0.95199999999999996</v>
      </c>
      <c r="Q6075" s="3">
        <v>-0.44400000000000001</v>
      </c>
      <c r="R6075" s="3">
        <v>-0.39</v>
      </c>
      <c r="S6075" s="3">
        <v>-1.456</v>
      </c>
      <c r="T6075" s="3">
        <v>-2.6949999999999998</v>
      </c>
      <c r="U6075" s="3">
        <v>-1.034</v>
      </c>
      <c r="V6075" s="3">
        <v>-1</v>
      </c>
      <c r="W6075" s="3">
        <v>-3.016</v>
      </c>
      <c r="X6075" s="3">
        <v>-2.95</v>
      </c>
      <c r="Y6075" s="3">
        <v>-1.98</v>
      </c>
      <c r="Z6075" s="3">
        <v>-3.9529999999999998</v>
      </c>
      <c r="AA6075" s="3">
        <v>-4.351</v>
      </c>
      <c r="AB6075" s="3">
        <v>1.546</v>
      </c>
      <c r="AC6075" s="3">
        <v>-2.875</v>
      </c>
      <c r="AD6075" s="3">
        <v>-2.2280000000000002</v>
      </c>
      <c r="AE6075" s="3">
        <v>-1.75</v>
      </c>
      <c r="AF6075" s="3">
        <v>-0.28199999999999997</v>
      </c>
      <c r="AG6075" s="3">
        <v>0.28499999999999998</v>
      </c>
      <c r="AH6075" s="3">
        <v>1.625</v>
      </c>
      <c r="AI6075" s="3">
        <v>1.99</v>
      </c>
      <c r="AJ6075" s="3">
        <v>6.9630000000000001</v>
      </c>
      <c r="AK6075" s="3">
        <v>8.0719999999999992</v>
      </c>
      <c r="AL6075" s="3">
        <v>0.14399999999999999</v>
      </c>
      <c r="AM6075" s="3">
        <v>8.4480000000000004</v>
      </c>
      <c r="AN6075" s="3">
        <v>7.1790000000000003</v>
      </c>
      <c r="AO6075" s="3">
        <v>5.6429999999999998</v>
      </c>
      <c r="AP6075" s="3">
        <v>6.9489999999999998</v>
      </c>
      <c r="AQ6075" s="3">
        <v>11.384</v>
      </c>
      <c r="AR6075" s="3">
        <v>10.756</v>
      </c>
      <c r="AS6075" s="3">
        <v>7.266</v>
      </c>
      <c r="AT6075" s="3">
        <v>-0.95399999999999996</v>
      </c>
      <c r="AU6075" s="3">
        <v>-1.2090000000000001</v>
      </c>
      <c r="AV6075" s="3">
        <v>-1.7949999999999999</v>
      </c>
      <c r="AW6075" s="3">
        <v>-2.0049999999999999</v>
      </c>
      <c r="AX6075" s="3">
        <v>-3.13</v>
      </c>
      <c r="AY6075" s="3">
        <v>-4.4779999999999998</v>
      </c>
      <c r="AZ6075" s="3">
        <v>-5.51</v>
      </c>
      <c r="BA6075">
        <v>-6.0540000000000003</v>
      </c>
      <c r="BB6075">
        <v>2016</v>
      </c>
    </row>
    <row r="6076" spans="1:54" hidden="1" x14ac:dyDescent="0.2">
      <c r="A6076">
        <v>566</v>
      </c>
      <c r="B6076" t="s">
        <v>421</v>
      </c>
      <c r="C6076" t="s">
        <v>220</v>
      </c>
      <c r="D6076" t="s">
        <v>14</v>
      </c>
      <c r="E6076" t="s">
        <v>219</v>
      </c>
      <c r="F6076" t="s">
        <v>218</v>
      </c>
      <c r="G6076" t="s">
        <v>217</v>
      </c>
      <c r="I6076" t="s">
        <v>216</v>
      </c>
      <c r="J6076" s="3">
        <v>-5.282</v>
      </c>
      <c r="K6076" s="3">
        <v>-5.2050000000000001</v>
      </c>
      <c r="L6076" s="3">
        <v>-7.7569999999999997</v>
      </c>
      <c r="M6076" s="3">
        <v>-7.5110000000000001</v>
      </c>
      <c r="N6076" s="3">
        <v>-3.7120000000000002</v>
      </c>
      <c r="O6076" s="3">
        <v>-0.106</v>
      </c>
      <c r="P6076" s="3">
        <v>2.87</v>
      </c>
      <c r="Q6076" s="3">
        <v>-1.204</v>
      </c>
      <c r="R6076" s="3">
        <v>-0.92700000000000005</v>
      </c>
      <c r="S6076" s="3">
        <v>-3.0790000000000002</v>
      </c>
      <c r="T6076" s="3">
        <v>-5.4889999999999999</v>
      </c>
      <c r="U6076" s="3">
        <v>-2.0550000000000002</v>
      </c>
      <c r="V6076" s="3">
        <v>-1.704</v>
      </c>
      <c r="W6076" s="3">
        <v>-5.0069999999999997</v>
      </c>
      <c r="X6076" s="3">
        <v>-4.1550000000000002</v>
      </c>
      <c r="Y6076" s="3">
        <v>-2.411</v>
      </c>
      <c r="Z6076" s="3">
        <v>-4.306</v>
      </c>
      <c r="AA6076" s="3">
        <v>-4.7690000000000001</v>
      </c>
      <c r="AB6076" s="3">
        <v>2.141</v>
      </c>
      <c r="AC6076" s="3">
        <v>-3.464</v>
      </c>
      <c r="AD6076" s="3">
        <v>-2.75</v>
      </c>
      <c r="AE6076" s="3">
        <v>-2.2949999999999999</v>
      </c>
      <c r="AF6076" s="3">
        <v>-0.34699999999999998</v>
      </c>
      <c r="AG6076" s="3">
        <v>0.34</v>
      </c>
      <c r="AH6076" s="3">
        <v>1.778</v>
      </c>
      <c r="AI6076" s="3">
        <v>1.931</v>
      </c>
      <c r="AJ6076" s="3">
        <v>5.6970000000000001</v>
      </c>
      <c r="AK6076" s="3">
        <v>5.4039999999999999</v>
      </c>
      <c r="AL6076" s="3">
        <v>8.3000000000000004E-2</v>
      </c>
      <c r="AM6076" s="3">
        <v>5.0140000000000002</v>
      </c>
      <c r="AN6076" s="3">
        <v>3.597</v>
      </c>
      <c r="AO6076" s="3">
        <v>2.5169999999999999</v>
      </c>
      <c r="AP6076" s="3">
        <v>2.7789999999999999</v>
      </c>
      <c r="AQ6076" s="3">
        <v>4.1879999999999997</v>
      </c>
      <c r="AR6076" s="3">
        <v>3.78</v>
      </c>
      <c r="AS6076" s="3">
        <v>2.4820000000000002</v>
      </c>
      <c r="AT6076" s="3">
        <v>-0.313</v>
      </c>
      <c r="AU6076" s="3">
        <v>-0.38600000000000001</v>
      </c>
      <c r="AV6076" s="3">
        <v>-0.54</v>
      </c>
      <c r="AW6076" s="3">
        <v>-0.56399999999999995</v>
      </c>
      <c r="AX6076" s="3">
        <v>-0.79800000000000004</v>
      </c>
      <c r="AY6076" s="3">
        <v>-1.0389999999999999</v>
      </c>
      <c r="AZ6076" s="3">
        <v>-1.161</v>
      </c>
      <c r="BA6076">
        <v>-1.157</v>
      </c>
      <c r="BB6076">
        <v>2016</v>
      </c>
    </row>
    <row r="6077" spans="1:54" x14ac:dyDescent="0.2">
      <c r="A6077">
        <v>964</v>
      </c>
      <c r="B6077" t="s">
        <v>420</v>
      </c>
      <c r="C6077" t="s">
        <v>352</v>
      </c>
      <c r="D6077" t="s">
        <v>48</v>
      </c>
      <c r="E6077" t="s">
        <v>349</v>
      </c>
      <c r="F6077" t="s">
        <v>351</v>
      </c>
      <c r="G6077" t="s">
        <v>225</v>
      </c>
      <c r="H6077" t="s">
        <v>222</v>
      </c>
      <c r="I6077" t="s">
        <v>1590</v>
      </c>
      <c r="J6077" s="3">
        <v>693.81</v>
      </c>
      <c r="K6077" s="3">
        <v>624.42899999999997</v>
      </c>
      <c r="L6077" s="3">
        <v>594.16700000000003</v>
      </c>
      <c r="M6077" s="3">
        <v>627.44100000000003</v>
      </c>
      <c r="N6077" s="3">
        <v>625.14400000000001</v>
      </c>
      <c r="O6077" s="3">
        <v>649.28499999999997</v>
      </c>
      <c r="P6077" s="3">
        <v>671.97400000000005</v>
      </c>
      <c r="Q6077" s="3">
        <v>687.44</v>
      </c>
      <c r="R6077" s="3">
        <v>710.02499999999998</v>
      </c>
      <c r="S6077" s="3">
        <v>737.09100000000001</v>
      </c>
      <c r="T6077" s="3">
        <v>684.23599999999999</v>
      </c>
      <c r="U6077" s="3">
        <v>636.30200000000002</v>
      </c>
      <c r="V6077" s="3">
        <v>649.23699999999997</v>
      </c>
      <c r="W6077" s="3">
        <v>677.072</v>
      </c>
      <c r="X6077" s="3">
        <v>712.54300000000001</v>
      </c>
      <c r="Y6077" s="3">
        <v>760.48199999999997</v>
      </c>
      <c r="Z6077" s="3">
        <v>807.92899999999997</v>
      </c>
      <c r="AA6077" s="3">
        <v>865.18200000000002</v>
      </c>
      <c r="AB6077" s="3">
        <v>908.28200000000004</v>
      </c>
      <c r="AC6077" s="3">
        <v>949.375</v>
      </c>
      <c r="AD6077" s="3">
        <v>989.81600000000003</v>
      </c>
      <c r="AE6077" s="3">
        <v>1001.747</v>
      </c>
      <c r="AF6077" s="3">
        <v>1016.206</v>
      </c>
      <c r="AG6077" s="3">
        <v>1052.4090000000001</v>
      </c>
      <c r="AH6077" s="3">
        <v>1106.4559999999999</v>
      </c>
      <c r="AI6077" s="3">
        <v>1145.1130000000001</v>
      </c>
      <c r="AJ6077" s="3">
        <v>1215.877</v>
      </c>
      <c r="AK6077" s="3">
        <v>1301.412</v>
      </c>
      <c r="AL6077" s="3">
        <v>1356.7180000000001</v>
      </c>
      <c r="AM6077" s="3">
        <v>1394.981</v>
      </c>
      <c r="AN6077" s="3">
        <v>1445.298</v>
      </c>
      <c r="AO6077" s="3">
        <v>1517.8130000000001</v>
      </c>
      <c r="AP6077" s="3">
        <v>1542.2170000000001</v>
      </c>
      <c r="AQ6077" s="3">
        <v>1563.684</v>
      </c>
      <c r="AR6077" s="3">
        <v>1615.021</v>
      </c>
      <c r="AS6077" s="3">
        <v>1677.1120000000001</v>
      </c>
      <c r="AT6077" s="3">
        <v>1725.15</v>
      </c>
      <c r="AU6077" s="3">
        <v>1803.65</v>
      </c>
      <c r="AV6077" s="3">
        <v>1877.0139999999999</v>
      </c>
      <c r="AW6077" s="3">
        <v>1943.5170000000001</v>
      </c>
      <c r="AX6077" s="3">
        <v>2001.5350000000001</v>
      </c>
      <c r="AY6077" s="3">
        <v>2056.8820000000001</v>
      </c>
      <c r="AZ6077" s="3">
        <v>2113.6289999999999</v>
      </c>
      <c r="BA6077">
        <v>2172.1210000000001</v>
      </c>
      <c r="BB6077">
        <v>2017</v>
      </c>
    </row>
    <row r="6078" spans="1:54" hidden="1" x14ac:dyDescent="0.2">
      <c r="A6078">
        <v>964</v>
      </c>
      <c r="B6078" t="s">
        <v>420</v>
      </c>
      <c r="C6078" t="s">
        <v>350</v>
      </c>
      <c r="D6078" t="s">
        <v>48</v>
      </c>
      <c r="E6078" t="s">
        <v>349</v>
      </c>
      <c r="F6078" t="s">
        <v>348</v>
      </c>
      <c r="G6078" t="s">
        <v>275</v>
      </c>
      <c r="I6078" t="s">
        <v>347</v>
      </c>
      <c r="J6078" s="3">
        <v>-6</v>
      </c>
      <c r="K6078" s="3">
        <v>-10</v>
      </c>
      <c r="L6078" s="3">
        <v>-4.8460000000000001</v>
      </c>
      <c r="M6078" s="3">
        <v>5.6</v>
      </c>
      <c r="N6078" s="3">
        <v>-0.36599999999999999</v>
      </c>
      <c r="O6078" s="3">
        <v>3.8620000000000001</v>
      </c>
      <c r="P6078" s="3">
        <v>3.4940000000000002</v>
      </c>
      <c r="Q6078" s="3">
        <v>2.302</v>
      </c>
      <c r="R6078" s="3">
        <v>3.2850000000000001</v>
      </c>
      <c r="S6078" s="3">
        <v>3.8119999999999998</v>
      </c>
      <c r="T6078" s="3">
        <v>-7.1710000000000003</v>
      </c>
      <c r="U6078" s="3">
        <v>-7.0049999999999999</v>
      </c>
      <c r="V6078" s="3">
        <v>2.0329999999999999</v>
      </c>
      <c r="W6078" s="3">
        <v>4.2869999999999999</v>
      </c>
      <c r="X6078" s="3">
        <v>5.2389999999999999</v>
      </c>
      <c r="Y6078" s="3">
        <v>6.7279999999999998</v>
      </c>
      <c r="Z6078" s="3">
        <v>6.2389999999999999</v>
      </c>
      <c r="AA6078" s="3">
        <v>7.0860000000000003</v>
      </c>
      <c r="AB6078" s="3">
        <v>4.9820000000000002</v>
      </c>
      <c r="AC6078" s="3">
        <v>4.524</v>
      </c>
      <c r="AD6078" s="3">
        <v>4.26</v>
      </c>
      <c r="AE6078" s="3">
        <v>1.2050000000000001</v>
      </c>
      <c r="AF6078" s="3">
        <v>1.4430000000000001</v>
      </c>
      <c r="AG6078" s="3">
        <v>3.5619999999999998</v>
      </c>
      <c r="AH6078" s="3">
        <v>5.1360000000000001</v>
      </c>
      <c r="AI6078" s="3">
        <v>3.4940000000000002</v>
      </c>
      <c r="AJ6078" s="3">
        <v>6.18</v>
      </c>
      <c r="AK6078" s="3">
        <v>7.0350000000000001</v>
      </c>
      <c r="AL6078" s="3">
        <v>4.25</v>
      </c>
      <c r="AM6078" s="3">
        <v>2.82</v>
      </c>
      <c r="AN6078" s="3">
        <v>3.6070000000000002</v>
      </c>
      <c r="AO6078" s="3">
        <v>5.0170000000000003</v>
      </c>
      <c r="AP6078" s="3">
        <v>1.6080000000000001</v>
      </c>
      <c r="AQ6078" s="3">
        <v>1.3919999999999999</v>
      </c>
      <c r="AR6078" s="3">
        <v>3.2829999999999999</v>
      </c>
      <c r="AS6078" s="3">
        <v>3.8450000000000002</v>
      </c>
      <c r="AT6078" s="3">
        <v>2.8639999999999999</v>
      </c>
      <c r="AU6078" s="3">
        <v>4.55</v>
      </c>
      <c r="AV6078" s="3">
        <v>4.0679999999999996</v>
      </c>
      <c r="AW6078" s="3">
        <v>3.5430000000000001</v>
      </c>
      <c r="AX6078" s="3">
        <v>2.9849999999999999</v>
      </c>
      <c r="AY6078" s="3">
        <v>2.7650000000000001</v>
      </c>
      <c r="AZ6078" s="3">
        <v>2.7589999999999999</v>
      </c>
      <c r="BA6078">
        <v>2.7669999999999999</v>
      </c>
      <c r="BB6078">
        <v>2017</v>
      </c>
    </row>
    <row r="6079" spans="1:54" hidden="1" x14ac:dyDescent="0.2">
      <c r="A6079">
        <v>964</v>
      </c>
      <c r="B6079" t="s">
        <v>420</v>
      </c>
      <c r="C6079" t="s">
        <v>346</v>
      </c>
      <c r="D6079" t="s">
        <v>48</v>
      </c>
      <c r="E6079" t="s">
        <v>342</v>
      </c>
      <c r="F6079" t="s">
        <v>345</v>
      </c>
      <c r="G6079" t="s">
        <v>225</v>
      </c>
      <c r="H6079" t="s">
        <v>222</v>
      </c>
      <c r="I6079" t="s">
        <v>1590</v>
      </c>
      <c r="J6079" s="3">
        <v>0.25</v>
      </c>
      <c r="K6079" s="3">
        <v>0.27400000000000002</v>
      </c>
      <c r="L6079" s="3">
        <v>0.55300000000000005</v>
      </c>
      <c r="M6079" s="3">
        <v>0.69</v>
      </c>
      <c r="N6079" s="3">
        <v>0.85499999999999998</v>
      </c>
      <c r="O6079" s="3">
        <v>1.0409999999999999</v>
      </c>
      <c r="P6079" s="3">
        <v>1.2909999999999999</v>
      </c>
      <c r="Q6079" s="3">
        <v>1.6890000000000001</v>
      </c>
      <c r="R6079" s="3">
        <v>2.9540000000000002</v>
      </c>
      <c r="S6079" s="3">
        <v>9.6259999999999994</v>
      </c>
      <c r="T6079" s="3">
        <v>58.98</v>
      </c>
      <c r="U6079" s="3">
        <v>85.141999999999996</v>
      </c>
      <c r="V6079" s="3">
        <v>120.925</v>
      </c>
      <c r="W6079" s="3">
        <v>163.96899999999999</v>
      </c>
      <c r="X6079" s="3">
        <v>235.64</v>
      </c>
      <c r="Y6079" s="3">
        <v>337.22199999999998</v>
      </c>
      <c r="Z6079" s="3">
        <v>422.43599999999998</v>
      </c>
      <c r="AA6079" s="3">
        <v>515.35299999999995</v>
      </c>
      <c r="AB6079" s="3">
        <v>600.90200000000004</v>
      </c>
      <c r="AC6079" s="3">
        <v>665.68899999999996</v>
      </c>
      <c r="AD6079" s="3">
        <v>744.37800000000004</v>
      </c>
      <c r="AE6079" s="3">
        <v>779.56399999999996</v>
      </c>
      <c r="AF6079" s="3">
        <v>810.61699999999996</v>
      </c>
      <c r="AG6079" s="3">
        <v>845.93</v>
      </c>
      <c r="AH6079" s="3">
        <v>933.06200000000001</v>
      </c>
      <c r="AI6079" s="3">
        <v>990.46799999999996</v>
      </c>
      <c r="AJ6079" s="3">
        <v>1069.8240000000001</v>
      </c>
      <c r="AK6079" s="3">
        <v>1187.605</v>
      </c>
      <c r="AL6079" s="3">
        <v>1286.069</v>
      </c>
      <c r="AM6079" s="3">
        <v>1372.2080000000001</v>
      </c>
      <c r="AN6079" s="3">
        <v>1445.298</v>
      </c>
      <c r="AO6079" s="3">
        <v>1566.8240000000001</v>
      </c>
      <c r="AP6079" s="3">
        <v>1629.425</v>
      </c>
      <c r="AQ6079" s="3">
        <v>1656.896</v>
      </c>
      <c r="AR6079" s="3">
        <v>1719.769</v>
      </c>
      <c r="AS6079" s="3">
        <v>1799.3920000000001</v>
      </c>
      <c r="AT6079" s="3">
        <v>1858.6369999999999</v>
      </c>
      <c r="AU6079" s="3">
        <v>1982.279</v>
      </c>
      <c r="AV6079" s="3">
        <v>2085.0430000000001</v>
      </c>
      <c r="AW6079" s="3">
        <v>2208.268</v>
      </c>
      <c r="AX6079" s="3">
        <v>2327.0459999999998</v>
      </c>
      <c r="AY6079" s="3">
        <v>2451.1570000000002</v>
      </c>
      <c r="AZ6079" s="3">
        <v>2575.212</v>
      </c>
      <c r="BA6079">
        <v>2705.5540000000001</v>
      </c>
      <c r="BB6079">
        <v>2017</v>
      </c>
    </row>
    <row r="6080" spans="1:54" hidden="1" x14ac:dyDescent="0.2">
      <c r="A6080">
        <v>964</v>
      </c>
      <c r="B6080" t="s">
        <v>420</v>
      </c>
      <c r="C6080" t="s">
        <v>344</v>
      </c>
      <c r="D6080" t="s">
        <v>48</v>
      </c>
      <c r="E6080" t="s">
        <v>342</v>
      </c>
      <c r="F6080" t="s">
        <v>343</v>
      </c>
      <c r="G6080" t="s">
        <v>223</v>
      </c>
      <c r="H6080" t="s">
        <v>222</v>
      </c>
      <c r="I6080" t="s">
        <v>310</v>
      </c>
      <c r="J6080" s="3">
        <v>56.619</v>
      </c>
      <c r="K6080" s="3">
        <v>53.646999999999998</v>
      </c>
      <c r="L6080" s="3">
        <v>65.186999999999998</v>
      </c>
      <c r="M6080" s="3">
        <v>75.406000000000006</v>
      </c>
      <c r="N6080" s="3">
        <v>75.507000000000005</v>
      </c>
      <c r="O6080" s="3">
        <v>70.775000000000006</v>
      </c>
      <c r="P6080" s="3">
        <v>73.677000000000007</v>
      </c>
      <c r="Q6080" s="3">
        <v>63.713999999999999</v>
      </c>
      <c r="R6080" s="3">
        <v>68.611999999999995</v>
      </c>
      <c r="S6080" s="3">
        <v>66.894999999999996</v>
      </c>
      <c r="T6080" s="3">
        <v>62.084000000000003</v>
      </c>
      <c r="U6080" s="3">
        <v>80.450999999999993</v>
      </c>
      <c r="V6080" s="3">
        <v>88.712999999999994</v>
      </c>
      <c r="W6080" s="3">
        <v>90.366</v>
      </c>
      <c r="X6080" s="3">
        <v>103.68300000000001</v>
      </c>
      <c r="Y6080" s="3">
        <v>139.089</v>
      </c>
      <c r="Z6080" s="3">
        <v>156.684</v>
      </c>
      <c r="AA6080" s="3">
        <v>157.18299999999999</v>
      </c>
      <c r="AB6080" s="3">
        <v>172.05</v>
      </c>
      <c r="AC6080" s="3">
        <v>167.79900000000001</v>
      </c>
      <c r="AD6080" s="3">
        <v>171.27600000000001</v>
      </c>
      <c r="AE6080" s="3">
        <v>190.43</v>
      </c>
      <c r="AF6080" s="3">
        <v>198.679</v>
      </c>
      <c r="AG6080" s="3">
        <v>217.51400000000001</v>
      </c>
      <c r="AH6080" s="3">
        <v>255.28399999999999</v>
      </c>
      <c r="AI6080" s="3">
        <v>306.14499999999998</v>
      </c>
      <c r="AJ6080" s="3">
        <v>344.75900000000001</v>
      </c>
      <c r="AK6080" s="3">
        <v>429.47300000000001</v>
      </c>
      <c r="AL6080" s="3">
        <v>533.79999999999995</v>
      </c>
      <c r="AM6080" s="3">
        <v>440.14</v>
      </c>
      <c r="AN6080" s="3">
        <v>479.161</v>
      </c>
      <c r="AO6080" s="3">
        <v>528.57100000000003</v>
      </c>
      <c r="AP6080" s="3">
        <v>500.846</v>
      </c>
      <c r="AQ6080" s="3">
        <v>524.399</v>
      </c>
      <c r="AR6080" s="3">
        <v>545.07399999999996</v>
      </c>
      <c r="AS6080" s="3">
        <v>477.34699999999998</v>
      </c>
      <c r="AT6080" s="3">
        <v>471.21600000000001</v>
      </c>
      <c r="AU6080" s="3">
        <v>524.88599999999997</v>
      </c>
      <c r="AV6080" s="3">
        <v>614.19000000000005</v>
      </c>
      <c r="AW6080" s="3">
        <v>649.97400000000005</v>
      </c>
      <c r="AX6080" s="3">
        <v>684.26199999999994</v>
      </c>
      <c r="AY6080" s="3">
        <v>719.75199999999995</v>
      </c>
      <c r="AZ6080" s="3">
        <v>755.56899999999996</v>
      </c>
      <c r="BA6080">
        <v>793.17100000000005</v>
      </c>
      <c r="BB6080">
        <v>2017</v>
      </c>
    </row>
    <row r="6081" spans="1:54" hidden="1" x14ac:dyDescent="0.2">
      <c r="A6081">
        <v>964</v>
      </c>
      <c r="B6081" t="s">
        <v>420</v>
      </c>
      <c r="C6081" t="s">
        <v>213</v>
      </c>
      <c r="D6081" t="s">
        <v>48</v>
      </c>
      <c r="E6081" t="s">
        <v>342</v>
      </c>
      <c r="F6081" t="s">
        <v>341</v>
      </c>
      <c r="G6081" t="s">
        <v>323</v>
      </c>
      <c r="H6081" t="s">
        <v>222</v>
      </c>
      <c r="I6081" t="s">
        <v>310</v>
      </c>
      <c r="J6081" s="3">
        <v>168.71799999999999</v>
      </c>
      <c r="K6081" s="3">
        <v>166.024</v>
      </c>
      <c r="L6081" s="3">
        <v>167.78</v>
      </c>
      <c r="M6081" s="3">
        <v>184.16900000000001</v>
      </c>
      <c r="N6081" s="3">
        <v>190.00700000000001</v>
      </c>
      <c r="O6081" s="3">
        <v>203.66</v>
      </c>
      <c r="P6081" s="3">
        <v>215.02600000000001</v>
      </c>
      <c r="Q6081" s="3">
        <v>225.59</v>
      </c>
      <c r="R6081" s="3">
        <v>241.15700000000001</v>
      </c>
      <c r="S6081" s="3">
        <v>260.08499999999998</v>
      </c>
      <c r="T6081" s="3">
        <v>250.36500000000001</v>
      </c>
      <c r="U6081" s="3">
        <v>240.57499999999999</v>
      </c>
      <c r="V6081" s="3">
        <v>251.06200000000001</v>
      </c>
      <c r="W6081" s="3">
        <v>268.05399999999997</v>
      </c>
      <c r="X6081" s="3">
        <v>288.10199999999998</v>
      </c>
      <c r="Y6081" s="3">
        <v>313.89800000000002</v>
      </c>
      <c r="Z6081" s="3">
        <v>339.56799999999998</v>
      </c>
      <c r="AA6081" s="3">
        <v>369.85700000000003</v>
      </c>
      <c r="AB6081" s="3">
        <v>392.49599999999998</v>
      </c>
      <c r="AC6081" s="3">
        <v>416.53199999999998</v>
      </c>
      <c r="AD6081" s="3">
        <v>444.15600000000001</v>
      </c>
      <c r="AE6081" s="3">
        <v>459.75400000000002</v>
      </c>
      <c r="AF6081" s="3">
        <v>473.55</v>
      </c>
      <c r="AG6081" s="3">
        <v>500.19900000000001</v>
      </c>
      <c r="AH6081" s="3">
        <v>540.34900000000005</v>
      </c>
      <c r="AI6081" s="3">
        <v>577.21900000000005</v>
      </c>
      <c r="AJ6081" s="3">
        <v>631.72199999999998</v>
      </c>
      <c r="AK6081" s="3">
        <v>694.15499999999997</v>
      </c>
      <c r="AL6081" s="3">
        <v>737.85</v>
      </c>
      <c r="AM6081" s="3">
        <v>764.42</v>
      </c>
      <c r="AN6081" s="3">
        <v>801.66899999999998</v>
      </c>
      <c r="AO6081" s="3">
        <v>859.27</v>
      </c>
      <c r="AP6081" s="3">
        <v>889.17</v>
      </c>
      <c r="AQ6081" s="3">
        <v>916.10500000000002</v>
      </c>
      <c r="AR6081" s="3">
        <v>963.16399999999999</v>
      </c>
      <c r="AS6081" s="3">
        <v>1011.039</v>
      </c>
      <c r="AT6081" s="3">
        <v>1053.2670000000001</v>
      </c>
      <c r="AU6081" s="3">
        <v>1121.009</v>
      </c>
      <c r="AV6081" s="3">
        <v>1193.1120000000001</v>
      </c>
      <c r="AW6081" s="3">
        <v>1262.1769999999999</v>
      </c>
      <c r="AX6081" s="3">
        <v>1325.396</v>
      </c>
      <c r="AY6081" s="3">
        <v>1388.0039999999999</v>
      </c>
      <c r="AZ6081" s="3">
        <v>1450.788</v>
      </c>
      <c r="BA6081">
        <v>1516.877</v>
      </c>
      <c r="BB6081">
        <v>2017</v>
      </c>
    </row>
    <row r="6082" spans="1:54" hidden="1" x14ac:dyDescent="0.2">
      <c r="A6082">
        <v>964</v>
      </c>
      <c r="B6082" t="s">
        <v>420</v>
      </c>
      <c r="C6082" t="s">
        <v>340</v>
      </c>
      <c r="D6082" t="s">
        <v>48</v>
      </c>
      <c r="E6082" t="s">
        <v>339</v>
      </c>
      <c r="F6082" t="s">
        <v>338</v>
      </c>
      <c r="G6082" t="s">
        <v>295</v>
      </c>
      <c r="I6082" t="s">
        <v>337</v>
      </c>
      <c r="J6082" s="3">
        <v>3.5999999999999997E-2</v>
      </c>
      <c r="K6082" s="3">
        <v>4.3999999999999997E-2</v>
      </c>
      <c r="L6082" s="3">
        <v>9.2999999999999999E-2</v>
      </c>
      <c r="M6082" s="3">
        <v>0.11</v>
      </c>
      <c r="N6082" s="3">
        <v>0.13700000000000001</v>
      </c>
      <c r="O6082" s="3">
        <v>0.16</v>
      </c>
      <c r="P6082" s="3">
        <v>0.192</v>
      </c>
      <c r="Q6082" s="3">
        <v>0.246</v>
      </c>
      <c r="R6082" s="3">
        <v>0.41599999999999998</v>
      </c>
      <c r="S6082" s="3">
        <v>1.306</v>
      </c>
      <c r="T6082" s="3">
        <v>8.6199999999999992</v>
      </c>
      <c r="U6082" s="3">
        <v>13.381</v>
      </c>
      <c r="V6082" s="3">
        <v>18.626000000000001</v>
      </c>
      <c r="W6082" s="3">
        <v>24.216999999999999</v>
      </c>
      <c r="X6082" s="3">
        <v>33.07</v>
      </c>
      <c r="Y6082" s="3">
        <v>44.343000000000004</v>
      </c>
      <c r="Z6082" s="3">
        <v>52.286000000000001</v>
      </c>
      <c r="AA6082" s="3">
        <v>59.566000000000003</v>
      </c>
      <c r="AB6082" s="3">
        <v>66.158000000000001</v>
      </c>
      <c r="AC6082" s="3">
        <v>70.119</v>
      </c>
      <c r="AD6082" s="3">
        <v>75.203999999999994</v>
      </c>
      <c r="AE6082" s="3">
        <v>77.819999999999993</v>
      </c>
      <c r="AF6082" s="3">
        <v>79.769000000000005</v>
      </c>
      <c r="AG6082" s="3">
        <v>80.38</v>
      </c>
      <c r="AH6082" s="3">
        <v>84.328999999999994</v>
      </c>
      <c r="AI6082" s="3">
        <v>86.495000000000005</v>
      </c>
      <c r="AJ6082" s="3">
        <v>87.988</v>
      </c>
      <c r="AK6082" s="3">
        <v>91.254999999999995</v>
      </c>
      <c r="AL6082" s="3">
        <v>94.793000000000006</v>
      </c>
      <c r="AM6082" s="3">
        <v>98.367999999999995</v>
      </c>
      <c r="AN6082" s="3">
        <v>100</v>
      </c>
      <c r="AO6082" s="3">
        <v>103.229</v>
      </c>
      <c r="AP6082" s="3">
        <v>105.655</v>
      </c>
      <c r="AQ6082" s="3">
        <v>105.961</v>
      </c>
      <c r="AR6082" s="3">
        <v>106.486</v>
      </c>
      <c r="AS6082" s="3">
        <v>107.291</v>
      </c>
      <c r="AT6082" s="3">
        <v>107.738</v>
      </c>
      <c r="AU6082" s="3">
        <v>109.904</v>
      </c>
      <c r="AV6082" s="3">
        <v>111.083</v>
      </c>
      <c r="AW6082" s="3">
        <v>113.622</v>
      </c>
      <c r="AX6082" s="3">
        <v>116.26300000000001</v>
      </c>
      <c r="AY6082" s="3">
        <v>119.169</v>
      </c>
      <c r="AZ6082" s="3">
        <v>121.83799999999999</v>
      </c>
      <c r="BA6082">
        <v>124.55800000000001</v>
      </c>
      <c r="BB6082">
        <v>2017</v>
      </c>
    </row>
    <row r="6083" spans="1:54" hidden="1" x14ac:dyDescent="0.2">
      <c r="A6083">
        <v>964</v>
      </c>
      <c r="B6083" t="s">
        <v>420</v>
      </c>
      <c r="C6083" t="s">
        <v>336</v>
      </c>
      <c r="D6083" t="s">
        <v>48</v>
      </c>
      <c r="E6083" t="s">
        <v>333</v>
      </c>
      <c r="F6083" t="s">
        <v>335</v>
      </c>
      <c r="G6083" t="s">
        <v>225</v>
      </c>
      <c r="H6083" t="s">
        <v>322</v>
      </c>
      <c r="I6083" t="s">
        <v>330</v>
      </c>
      <c r="J6083" s="3">
        <v>19507.286</v>
      </c>
      <c r="K6083" s="3">
        <v>17400.062999999998</v>
      </c>
      <c r="L6083" s="3">
        <v>16405.991999999998</v>
      </c>
      <c r="M6083" s="3">
        <v>17081.913</v>
      </c>
      <c r="N6083" s="3">
        <v>16873.362000000001</v>
      </c>
      <c r="O6083" s="3">
        <v>17394.483</v>
      </c>
      <c r="P6083" s="3">
        <v>17891.649000000001</v>
      </c>
      <c r="Q6083" s="3">
        <v>18210.381000000001</v>
      </c>
      <c r="R6083" s="3">
        <v>18790.739000000001</v>
      </c>
      <c r="S6083" s="3">
        <v>19487.565999999999</v>
      </c>
      <c r="T6083" s="3">
        <v>17918.616000000002</v>
      </c>
      <c r="U6083" s="3">
        <v>16619.822</v>
      </c>
      <c r="V6083" s="3">
        <v>16913.513999999999</v>
      </c>
      <c r="W6083" s="3">
        <v>17585.899000000001</v>
      </c>
      <c r="X6083" s="3">
        <v>18468.805</v>
      </c>
      <c r="Y6083" s="3">
        <v>19711.505000000001</v>
      </c>
      <c r="Z6083" s="3">
        <v>20925.703000000001</v>
      </c>
      <c r="AA6083" s="3">
        <v>22391.223000000002</v>
      </c>
      <c r="AB6083" s="3">
        <v>23494.127</v>
      </c>
      <c r="AC6083" s="3">
        <v>24552.611000000001</v>
      </c>
      <c r="AD6083" s="3">
        <v>25868.558000000001</v>
      </c>
      <c r="AE6083" s="3">
        <v>26186.745999999999</v>
      </c>
      <c r="AF6083" s="3">
        <v>26572.905999999999</v>
      </c>
      <c r="AG6083" s="3">
        <v>27536.602999999999</v>
      </c>
      <c r="AH6083" s="3">
        <v>28971.947</v>
      </c>
      <c r="AI6083" s="3">
        <v>29997.324000000001</v>
      </c>
      <c r="AJ6083" s="3">
        <v>31865.069</v>
      </c>
      <c r="AK6083" s="3">
        <v>34134.976999999999</v>
      </c>
      <c r="AL6083" s="3">
        <v>35594.794999999998</v>
      </c>
      <c r="AM6083" s="3">
        <v>36579.224999999999</v>
      </c>
      <c r="AN6083" s="3">
        <v>38011.273999999998</v>
      </c>
      <c r="AO6083" s="3">
        <v>39876.618999999999</v>
      </c>
      <c r="AP6083" s="3">
        <v>40516.646000000001</v>
      </c>
      <c r="AQ6083" s="3">
        <v>41081.966</v>
      </c>
      <c r="AR6083" s="3">
        <v>42480.591999999997</v>
      </c>
      <c r="AS6083" s="3">
        <v>44127.993999999999</v>
      </c>
      <c r="AT6083" s="3">
        <v>45437.883000000002</v>
      </c>
      <c r="AU6083" s="3">
        <v>47498.279000000002</v>
      </c>
      <c r="AV6083" s="3">
        <v>49445.966</v>
      </c>
      <c r="AW6083" s="3">
        <v>51221.631000000001</v>
      </c>
      <c r="AX6083" s="3">
        <v>52783.762000000002</v>
      </c>
      <c r="AY6083" s="3">
        <v>54286.930999999997</v>
      </c>
      <c r="AZ6083" s="3">
        <v>55840.260999999999</v>
      </c>
      <c r="BA6083">
        <v>57455.103999999999</v>
      </c>
      <c r="BB6083">
        <v>2017</v>
      </c>
    </row>
    <row r="6084" spans="1:54" hidden="1" x14ac:dyDescent="0.2">
      <c r="A6084">
        <v>964</v>
      </c>
      <c r="B6084" t="s">
        <v>420</v>
      </c>
      <c r="C6084" t="s">
        <v>334</v>
      </c>
      <c r="D6084" t="s">
        <v>48</v>
      </c>
      <c r="E6084" t="s">
        <v>333</v>
      </c>
      <c r="F6084" t="s">
        <v>332</v>
      </c>
      <c r="G6084" t="s">
        <v>331</v>
      </c>
      <c r="H6084" t="s">
        <v>322</v>
      </c>
      <c r="I6084" t="s">
        <v>330</v>
      </c>
      <c r="J6084" s="3">
        <v>11043.546</v>
      </c>
      <c r="K6084" s="3">
        <v>9850.5959999999995</v>
      </c>
      <c r="L6084" s="3">
        <v>9287.8279999999995</v>
      </c>
      <c r="M6084" s="3">
        <v>9670.4830000000002</v>
      </c>
      <c r="N6084" s="3">
        <v>9552.4169999999995</v>
      </c>
      <c r="O6084" s="3">
        <v>9847.4369999999999</v>
      </c>
      <c r="P6084" s="3">
        <v>10128.895</v>
      </c>
      <c r="Q6084" s="3">
        <v>10309.337</v>
      </c>
      <c r="R6084" s="3">
        <v>10637.891</v>
      </c>
      <c r="S6084" s="3">
        <v>11032.382</v>
      </c>
      <c r="T6084" s="3">
        <v>10144.161</v>
      </c>
      <c r="U6084" s="3">
        <v>9408.8829999999998</v>
      </c>
      <c r="V6084" s="3">
        <v>9575.1489999999994</v>
      </c>
      <c r="W6084" s="3">
        <v>9955.8019999999997</v>
      </c>
      <c r="X6084" s="3">
        <v>10455.637000000001</v>
      </c>
      <c r="Y6084" s="3">
        <v>11159.159</v>
      </c>
      <c r="Z6084" s="3">
        <v>11846.546</v>
      </c>
      <c r="AA6084" s="3">
        <v>12676.212</v>
      </c>
      <c r="AB6084" s="3">
        <v>13300.592000000001</v>
      </c>
      <c r="AC6084" s="3">
        <v>13899.825999999999</v>
      </c>
      <c r="AD6084" s="3">
        <v>14644.815000000001</v>
      </c>
      <c r="AE6084" s="3">
        <v>14824.949000000001</v>
      </c>
      <c r="AF6084" s="3">
        <v>15043.564</v>
      </c>
      <c r="AG6084" s="3">
        <v>15589.136</v>
      </c>
      <c r="AH6084" s="3">
        <v>16401.719000000001</v>
      </c>
      <c r="AI6084" s="3">
        <v>16982.21</v>
      </c>
      <c r="AJ6084" s="3">
        <v>18039.584999999999</v>
      </c>
      <c r="AK6084" s="3">
        <v>19324.634999999998</v>
      </c>
      <c r="AL6084" s="3">
        <v>20151.073</v>
      </c>
      <c r="AM6084" s="3">
        <v>20708.383000000002</v>
      </c>
      <c r="AN6084" s="3">
        <v>21519.1</v>
      </c>
      <c r="AO6084" s="3">
        <v>22575.116999999998</v>
      </c>
      <c r="AP6084" s="3">
        <v>22937.452000000001</v>
      </c>
      <c r="AQ6084" s="3">
        <v>23257.492999999999</v>
      </c>
      <c r="AR6084" s="3">
        <v>24049.289000000001</v>
      </c>
      <c r="AS6084" s="3">
        <v>24981.922999999999</v>
      </c>
      <c r="AT6084" s="3">
        <v>25723.483</v>
      </c>
      <c r="AU6084" s="3">
        <v>26889.922999999999</v>
      </c>
      <c r="AV6084" s="3">
        <v>27992.556</v>
      </c>
      <c r="AW6084" s="3">
        <v>28997.802</v>
      </c>
      <c r="AX6084" s="3">
        <v>29882.163</v>
      </c>
      <c r="AY6084" s="3">
        <v>30733.143</v>
      </c>
      <c r="AZ6084" s="3">
        <v>31612.52</v>
      </c>
      <c r="BA6084">
        <v>32526.722000000002</v>
      </c>
      <c r="BB6084">
        <v>2017</v>
      </c>
    </row>
    <row r="6085" spans="1:54" hidden="1" x14ac:dyDescent="0.2">
      <c r="A6085">
        <v>964</v>
      </c>
      <c r="B6085" t="s">
        <v>420</v>
      </c>
      <c r="C6085" t="s">
        <v>329</v>
      </c>
      <c r="D6085" t="s">
        <v>48</v>
      </c>
      <c r="E6085" t="s">
        <v>325</v>
      </c>
      <c r="F6085" t="s">
        <v>328</v>
      </c>
      <c r="G6085" t="s">
        <v>225</v>
      </c>
      <c r="H6085" t="s">
        <v>322</v>
      </c>
      <c r="I6085" t="s">
        <v>321</v>
      </c>
      <c r="J6085" s="3">
        <v>7.0389999999999997</v>
      </c>
      <c r="K6085" s="3">
        <v>7.6470000000000002</v>
      </c>
      <c r="L6085" s="3">
        <v>15.268000000000001</v>
      </c>
      <c r="M6085" s="3">
        <v>18.794</v>
      </c>
      <c r="N6085" s="3">
        <v>23.079000000000001</v>
      </c>
      <c r="O6085" s="3">
        <v>27.899000000000001</v>
      </c>
      <c r="P6085" s="3">
        <v>34.386000000000003</v>
      </c>
      <c r="Q6085" s="3">
        <v>44.741</v>
      </c>
      <c r="R6085" s="3">
        <v>78.179000000000002</v>
      </c>
      <c r="S6085" s="3">
        <v>254.50200000000001</v>
      </c>
      <c r="T6085" s="3">
        <v>1544.5519999999999</v>
      </c>
      <c r="U6085" s="3">
        <v>2223.8539999999998</v>
      </c>
      <c r="V6085" s="3">
        <v>3150.252</v>
      </c>
      <c r="W6085" s="3">
        <v>4258.8440000000001</v>
      </c>
      <c r="X6085" s="3">
        <v>6107.6760000000004</v>
      </c>
      <c r="Y6085" s="3">
        <v>8740.7119999999995</v>
      </c>
      <c r="Z6085" s="3">
        <v>10941.268</v>
      </c>
      <c r="AA6085" s="3">
        <v>13337.526</v>
      </c>
      <c r="AB6085" s="3">
        <v>15543.254999999999</v>
      </c>
      <c r="AC6085" s="3">
        <v>17215.940999999999</v>
      </c>
      <c r="AD6085" s="3">
        <v>19454.097000000002</v>
      </c>
      <c r="AE6085" s="3">
        <v>20378.646000000001</v>
      </c>
      <c r="AF6085" s="3">
        <v>21196.92</v>
      </c>
      <c r="AG6085" s="3">
        <v>22134.026999999998</v>
      </c>
      <c r="AH6085" s="3">
        <v>24431.705999999998</v>
      </c>
      <c r="AI6085" s="3">
        <v>25946.242999999999</v>
      </c>
      <c r="AJ6085" s="3">
        <v>28037.379000000001</v>
      </c>
      <c r="AK6085" s="3">
        <v>31149.893</v>
      </c>
      <c r="AL6085" s="3">
        <v>33741.245000000003</v>
      </c>
      <c r="AM6085" s="3">
        <v>35982.076000000001</v>
      </c>
      <c r="AN6085" s="3">
        <v>38011.273999999998</v>
      </c>
      <c r="AO6085" s="3">
        <v>41164.267</v>
      </c>
      <c r="AP6085" s="3">
        <v>42807.737000000001</v>
      </c>
      <c r="AQ6085" s="3">
        <v>43530.875999999997</v>
      </c>
      <c r="AR6085" s="3">
        <v>45235.830999999998</v>
      </c>
      <c r="AS6085" s="3">
        <v>47345.432000000001</v>
      </c>
      <c r="AT6085" s="3">
        <v>48953.737999999998</v>
      </c>
      <c r="AU6085" s="3">
        <v>52202.364000000001</v>
      </c>
      <c r="AV6085" s="3">
        <v>54926.038</v>
      </c>
      <c r="AW6085" s="3">
        <v>58199.175999999999</v>
      </c>
      <c r="AX6085" s="3">
        <v>61368.004999999997</v>
      </c>
      <c r="AY6085" s="3">
        <v>64692.966</v>
      </c>
      <c r="AZ6085" s="3">
        <v>68034.898000000001</v>
      </c>
      <c r="BA6085">
        <v>71565.021999999997</v>
      </c>
      <c r="BB6085">
        <v>2017</v>
      </c>
    </row>
    <row r="6086" spans="1:54" hidden="1" x14ac:dyDescent="0.2">
      <c r="A6086">
        <v>964</v>
      </c>
      <c r="B6086" t="s">
        <v>420</v>
      </c>
      <c r="C6086" t="s">
        <v>327</v>
      </c>
      <c r="D6086" t="s">
        <v>48</v>
      </c>
      <c r="E6086" t="s">
        <v>325</v>
      </c>
      <c r="F6086" t="s">
        <v>326</v>
      </c>
      <c r="G6086" t="s">
        <v>223</v>
      </c>
      <c r="H6086" t="s">
        <v>322</v>
      </c>
      <c r="I6086" t="s">
        <v>321</v>
      </c>
      <c r="J6086" s="3">
        <v>1591.91</v>
      </c>
      <c r="K6086" s="3">
        <v>1494.896</v>
      </c>
      <c r="L6086" s="3">
        <v>1799.9179999999999</v>
      </c>
      <c r="M6086" s="3">
        <v>2052.913</v>
      </c>
      <c r="N6086" s="3">
        <v>2038.0250000000001</v>
      </c>
      <c r="O6086" s="3">
        <v>1896.0809999999999</v>
      </c>
      <c r="P6086" s="3">
        <v>1961.6759999999999</v>
      </c>
      <c r="Q6086" s="3">
        <v>1687.8040000000001</v>
      </c>
      <c r="R6086" s="3">
        <v>1815.8150000000001</v>
      </c>
      <c r="S6086" s="3">
        <v>1768.606</v>
      </c>
      <c r="T6086" s="3">
        <v>1625.8440000000001</v>
      </c>
      <c r="U6086" s="3">
        <v>2101.3449999999998</v>
      </c>
      <c r="V6086" s="3">
        <v>2311.0940000000001</v>
      </c>
      <c r="W6086" s="3">
        <v>2347.1170000000002</v>
      </c>
      <c r="X6086" s="3">
        <v>2687.41</v>
      </c>
      <c r="Y6086" s="3">
        <v>3605.1610000000001</v>
      </c>
      <c r="Z6086" s="3">
        <v>4058.183</v>
      </c>
      <c r="AA6086" s="3">
        <v>4067.962</v>
      </c>
      <c r="AB6086" s="3">
        <v>4450.3289999999997</v>
      </c>
      <c r="AC6086" s="3">
        <v>4339.5969999999998</v>
      </c>
      <c r="AD6086" s="3">
        <v>4476.2449999999999</v>
      </c>
      <c r="AE6086" s="3">
        <v>4978.0510000000004</v>
      </c>
      <c r="AF6086" s="3">
        <v>5195.2809999999999</v>
      </c>
      <c r="AG6086" s="3">
        <v>5691.335</v>
      </c>
      <c r="AH6086" s="3">
        <v>6684.4610000000002</v>
      </c>
      <c r="AI6086" s="3">
        <v>8019.7659999999996</v>
      </c>
      <c r="AJ6086" s="3">
        <v>9035.259</v>
      </c>
      <c r="AK6086" s="3">
        <v>11264.718000000001</v>
      </c>
      <c r="AL6086" s="3">
        <v>14004.757</v>
      </c>
      <c r="AM6086" s="3">
        <v>11541.352999999999</v>
      </c>
      <c r="AN6086" s="3">
        <v>12601.915000000001</v>
      </c>
      <c r="AO6086" s="3">
        <v>13886.833000000001</v>
      </c>
      <c r="AP6086" s="3">
        <v>13158.073</v>
      </c>
      <c r="AQ6086" s="3">
        <v>13777.295</v>
      </c>
      <c r="AR6086" s="3">
        <v>14337.324000000001</v>
      </c>
      <c r="AS6086" s="3">
        <v>12559.904</v>
      </c>
      <c r="AT6086" s="3">
        <v>12411.120999999999</v>
      </c>
      <c r="AU6086" s="3">
        <v>13822.619000000001</v>
      </c>
      <c r="AV6086" s="3">
        <v>16179.549000000001</v>
      </c>
      <c r="AW6086" s="3">
        <v>17130.131000000001</v>
      </c>
      <c r="AX6086" s="3">
        <v>18045.121999999999</v>
      </c>
      <c r="AY6086" s="3">
        <v>18996.280999999999</v>
      </c>
      <c r="AZ6086" s="3">
        <v>19961.486000000001</v>
      </c>
      <c r="BA6086">
        <v>20980.292000000001</v>
      </c>
      <c r="BB6086">
        <v>2017</v>
      </c>
    </row>
    <row r="6087" spans="1:54" hidden="1" x14ac:dyDescent="0.2">
      <c r="A6087">
        <v>964</v>
      </c>
      <c r="B6087" t="s">
        <v>420</v>
      </c>
      <c r="C6087" t="s">
        <v>212</v>
      </c>
      <c r="D6087" t="s">
        <v>48</v>
      </c>
      <c r="E6087" t="s">
        <v>325</v>
      </c>
      <c r="F6087" t="s">
        <v>324</v>
      </c>
      <c r="G6087" t="s">
        <v>323</v>
      </c>
      <c r="H6087" t="s">
        <v>322</v>
      </c>
      <c r="I6087" t="s">
        <v>321</v>
      </c>
      <c r="J6087" s="3">
        <v>4743.692</v>
      </c>
      <c r="K6087" s="3">
        <v>4626.3509999999997</v>
      </c>
      <c r="L6087" s="3">
        <v>4632.6899999999996</v>
      </c>
      <c r="M6087" s="3">
        <v>5013.9620000000004</v>
      </c>
      <c r="N6087" s="3">
        <v>5128.5169999999998</v>
      </c>
      <c r="O6087" s="3">
        <v>5456.0910000000003</v>
      </c>
      <c r="P6087" s="3">
        <v>5725.1819999999998</v>
      </c>
      <c r="Q6087" s="3">
        <v>5975.8990000000003</v>
      </c>
      <c r="R6087" s="3">
        <v>6382.2049999999999</v>
      </c>
      <c r="S6087" s="3">
        <v>6876.2610000000004</v>
      </c>
      <c r="T6087" s="3">
        <v>6556.5069999999996</v>
      </c>
      <c r="U6087" s="3">
        <v>6283.6859999999997</v>
      </c>
      <c r="V6087" s="3">
        <v>6540.51</v>
      </c>
      <c r="W6087" s="3">
        <v>6962.3040000000001</v>
      </c>
      <c r="X6087" s="3">
        <v>7467.4750000000004</v>
      </c>
      <c r="Y6087" s="3">
        <v>8136.15</v>
      </c>
      <c r="Z6087" s="3">
        <v>8794.9629999999997</v>
      </c>
      <c r="AA6087" s="3">
        <v>9572.0450000000001</v>
      </c>
      <c r="AB6087" s="3">
        <v>10152.505999999999</v>
      </c>
      <c r="AC6087" s="3">
        <v>10772.284</v>
      </c>
      <c r="AD6087" s="3">
        <v>11607.883</v>
      </c>
      <c r="AE6087" s="3">
        <v>12018.464</v>
      </c>
      <c r="AF6087" s="3">
        <v>12382.919</v>
      </c>
      <c r="AG6087" s="3">
        <v>13087.865</v>
      </c>
      <c r="AH6087" s="3">
        <v>14148.734</v>
      </c>
      <c r="AI6087" s="3">
        <v>15120.805</v>
      </c>
      <c r="AJ6087" s="3">
        <v>16555.832999999999</v>
      </c>
      <c r="AK6087" s="3">
        <v>18207.111000000001</v>
      </c>
      <c r="AL6087" s="3">
        <v>19358.188999999998</v>
      </c>
      <c r="AM6087" s="3">
        <v>20044.644</v>
      </c>
      <c r="AN6087" s="3">
        <v>21083.866000000002</v>
      </c>
      <c r="AO6087" s="3">
        <v>22575.116999999998</v>
      </c>
      <c r="AP6087" s="3">
        <v>23359.984</v>
      </c>
      <c r="AQ6087" s="3">
        <v>24068.43</v>
      </c>
      <c r="AR6087" s="3">
        <v>25334.513999999999</v>
      </c>
      <c r="AS6087" s="3">
        <v>26602.346000000001</v>
      </c>
      <c r="AT6087" s="3">
        <v>27741.495999999999</v>
      </c>
      <c r="AU6087" s="3">
        <v>29521.251</v>
      </c>
      <c r="AV6087" s="3">
        <v>31430.02</v>
      </c>
      <c r="AW6087" s="3">
        <v>33264.828000000001</v>
      </c>
      <c r="AX6087" s="3">
        <v>34952.862000000001</v>
      </c>
      <c r="AY6087" s="3">
        <v>36633.339</v>
      </c>
      <c r="AZ6087" s="3">
        <v>38328.565999999999</v>
      </c>
      <c r="BA6087">
        <v>40123.131999999998</v>
      </c>
      <c r="BB6087">
        <v>2017</v>
      </c>
    </row>
    <row r="6088" spans="1:54" hidden="1" x14ac:dyDescent="0.2">
      <c r="A6088">
        <v>964</v>
      </c>
      <c r="B6088" t="s">
        <v>420</v>
      </c>
      <c r="C6088" t="s">
        <v>320</v>
      </c>
      <c r="D6088" t="s">
        <v>48</v>
      </c>
      <c r="E6088" t="s">
        <v>319</v>
      </c>
      <c r="F6088" t="s">
        <v>318</v>
      </c>
      <c r="G6088" t="s">
        <v>243</v>
      </c>
    </row>
    <row r="6089" spans="1:54" hidden="1" x14ac:dyDescent="0.2">
      <c r="A6089">
        <v>964</v>
      </c>
      <c r="B6089" t="s">
        <v>420</v>
      </c>
      <c r="C6089" t="s">
        <v>317</v>
      </c>
      <c r="D6089" t="s">
        <v>48</v>
      </c>
      <c r="E6089" t="s">
        <v>316</v>
      </c>
      <c r="F6089" s="3" t="s">
        <v>315</v>
      </c>
      <c r="G6089" t="s">
        <v>288</v>
      </c>
      <c r="I6089" t="s">
        <v>310</v>
      </c>
      <c r="J6089">
        <v>1.278</v>
      </c>
      <c r="K6089">
        <v>1.1299999999999999</v>
      </c>
      <c r="L6089">
        <v>1.073</v>
      </c>
      <c r="M6089">
        <v>1.1040000000000001</v>
      </c>
      <c r="N6089">
        <v>1.0529999999999999</v>
      </c>
      <c r="O6089">
        <v>1.056</v>
      </c>
      <c r="P6089">
        <v>1.056</v>
      </c>
      <c r="Q6089">
        <v>1.04</v>
      </c>
      <c r="R6089">
        <v>1.028</v>
      </c>
      <c r="S6089">
        <v>1.0289999999999999</v>
      </c>
      <c r="T6089">
        <v>0.91800000000000004</v>
      </c>
      <c r="U6089">
        <v>0.83299999999999996</v>
      </c>
      <c r="V6089">
        <v>0.76400000000000001</v>
      </c>
      <c r="W6089">
        <v>0.78100000000000003</v>
      </c>
      <c r="X6089">
        <v>0.79800000000000004</v>
      </c>
      <c r="Y6089">
        <v>0.82199999999999995</v>
      </c>
      <c r="Z6089">
        <v>0.84099999999999997</v>
      </c>
      <c r="AA6089">
        <v>0.86499999999999999</v>
      </c>
      <c r="AB6089">
        <v>0.88500000000000001</v>
      </c>
      <c r="AC6089">
        <v>0.89400000000000002</v>
      </c>
      <c r="AD6089">
        <v>0.88900000000000001</v>
      </c>
      <c r="AE6089">
        <v>0.879</v>
      </c>
      <c r="AF6089">
        <v>0.86599999999999999</v>
      </c>
      <c r="AG6089">
        <v>0.86199999999999999</v>
      </c>
      <c r="AH6089">
        <v>0.86099999999999999</v>
      </c>
      <c r="AI6089">
        <v>0.85099999999999998</v>
      </c>
      <c r="AJ6089">
        <v>0.85799999999999998</v>
      </c>
      <c r="AK6089">
        <v>0.871</v>
      </c>
      <c r="AL6089">
        <v>0.88300000000000001</v>
      </c>
      <c r="AM6089">
        <v>0.91200000000000003</v>
      </c>
      <c r="AN6089">
        <v>0.89700000000000002</v>
      </c>
      <c r="AO6089">
        <v>0.90500000000000003</v>
      </c>
      <c r="AP6089">
        <v>0.89200000000000002</v>
      </c>
      <c r="AQ6089">
        <v>0.875</v>
      </c>
      <c r="AR6089">
        <v>0.873</v>
      </c>
      <c r="AS6089">
        <v>0.877</v>
      </c>
      <c r="AT6089">
        <v>0.875</v>
      </c>
      <c r="AU6089">
        <v>0.88200000000000001</v>
      </c>
      <c r="AV6089">
        <v>0.88400000000000001</v>
      </c>
      <c r="AW6089">
        <v>0.88100000000000001</v>
      </c>
      <c r="AX6089">
        <v>0.875</v>
      </c>
      <c r="AY6089">
        <v>0.86699999999999999</v>
      </c>
      <c r="AZ6089">
        <v>0.85899999999999999</v>
      </c>
      <c r="BA6089">
        <v>0.85199999999999998</v>
      </c>
      <c r="BB6089">
        <v>2017</v>
      </c>
    </row>
    <row r="6090" spans="1:54" hidden="1" x14ac:dyDescent="0.2">
      <c r="A6090">
        <v>964</v>
      </c>
      <c r="B6090" t="s">
        <v>420</v>
      </c>
      <c r="C6090" t="s">
        <v>314</v>
      </c>
      <c r="D6090" t="s">
        <v>48</v>
      </c>
      <c r="E6090" t="s">
        <v>313</v>
      </c>
      <c r="F6090" s="3" t="s">
        <v>312</v>
      </c>
      <c r="G6090" t="s">
        <v>311</v>
      </c>
      <c r="I6090" t="s">
        <v>310</v>
      </c>
      <c r="J6090">
        <v>1E-3</v>
      </c>
      <c r="K6090">
        <v>2E-3</v>
      </c>
      <c r="L6090">
        <v>3.0000000000000001E-3</v>
      </c>
      <c r="M6090">
        <v>4.0000000000000001E-3</v>
      </c>
      <c r="N6090">
        <v>5.0000000000000001E-3</v>
      </c>
      <c r="O6090">
        <v>5.0000000000000001E-3</v>
      </c>
      <c r="P6090">
        <v>6.0000000000000001E-3</v>
      </c>
      <c r="Q6090">
        <v>7.0000000000000001E-3</v>
      </c>
      <c r="R6090">
        <v>1.2E-2</v>
      </c>
      <c r="S6090">
        <v>3.6999999999999998E-2</v>
      </c>
      <c r="T6090">
        <v>0.23599999999999999</v>
      </c>
      <c r="U6090">
        <v>0.35399999999999998</v>
      </c>
      <c r="V6090">
        <v>0.48199999999999998</v>
      </c>
      <c r="W6090">
        <v>0.61199999999999999</v>
      </c>
      <c r="X6090">
        <v>0.81799999999999995</v>
      </c>
      <c r="Y6090">
        <v>1.0740000000000001</v>
      </c>
      <c r="Z6090">
        <v>1.244</v>
      </c>
      <c r="AA6090">
        <v>1.393</v>
      </c>
      <c r="AB6090">
        <v>1.5309999999999999</v>
      </c>
      <c r="AC6090">
        <v>1.5980000000000001</v>
      </c>
      <c r="AD6090">
        <v>1.6759999999999999</v>
      </c>
      <c r="AE6090">
        <v>1.696</v>
      </c>
      <c r="AF6090">
        <v>1.712</v>
      </c>
      <c r="AG6090">
        <v>1.6910000000000001</v>
      </c>
      <c r="AH6090">
        <v>1.7270000000000001</v>
      </c>
      <c r="AI6090">
        <v>1.716</v>
      </c>
      <c r="AJ6090">
        <v>1.694</v>
      </c>
      <c r="AK6090">
        <v>1.7110000000000001</v>
      </c>
      <c r="AL6090">
        <v>1.7430000000000001</v>
      </c>
      <c r="AM6090">
        <v>1.7949999999999999</v>
      </c>
      <c r="AN6090">
        <v>1.8029999999999999</v>
      </c>
      <c r="AO6090">
        <v>1.823</v>
      </c>
      <c r="AP6090">
        <v>1.833</v>
      </c>
      <c r="AQ6090">
        <v>1.8089999999999999</v>
      </c>
      <c r="AR6090">
        <v>1.786</v>
      </c>
      <c r="AS6090">
        <v>1.78</v>
      </c>
      <c r="AT6090">
        <v>1.7649999999999999</v>
      </c>
      <c r="AU6090">
        <v>1.768</v>
      </c>
      <c r="AV6090">
        <v>1.748</v>
      </c>
      <c r="AW6090">
        <v>1.75</v>
      </c>
      <c r="AX6090">
        <v>1.756</v>
      </c>
      <c r="AY6090">
        <v>1.766</v>
      </c>
      <c r="AZ6090">
        <v>1.7749999999999999</v>
      </c>
      <c r="BA6090">
        <v>1.784</v>
      </c>
      <c r="BB6090">
        <v>2017</v>
      </c>
    </row>
    <row r="6091" spans="1:54" hidden="1" x14ac:dyDescent="0.2">
      <c r="A6091">
        <v>964</v>
      </c>
      <c r="B6091" t="s">
        <v>420</v>
      </c>
      <c r="C6091" t="s">
        <v>309</v>
      </c>
      <c r="D6091" t="s">
        <v>48</v>
      </c>
      <c r="E6091" t="s">
        <v>308</v>
      </c>
      <c r="F6091" t="s">
        <v>307</v>
      </c>
      <c r="G6091" t="s">
        <v>217</v>
      </c>
      <c r="I6091" t="s">
        <v>1590</v>
      </c>
      <c r="J6091" s="3" t="s">
        <v>215</v>
      </c>
      <c r="K6091" s="3" t="s">
        <v>215</v>
      </c>
      <c r="L6091" s="3" t="s">
        <v>215</v>
      </c>
      <c r="M6091" s="3" t="s">
        <v>215</v>
      </c>
      <c r="N6091" s="3">
        <v>27.44</v>
      </c>
      <c r="O6091" s="3">
        <v>28.83</v>
      </c>
      <c r="P6091" s="3">
        <v>23.707999999999998</v>
      </c>
      <c r="Q6091" s="3">
        <v>24.004999999999999</v>
      </c>
      <c r="R6091" s="3">
        <v>27.42</v>
      </c>
      <c r="S6091" s="3">
        <v>24.13</v>
      </c>
      <c r="T6091" s="3">
        <v>25.292000000000002</v>
      </c>
      <c r="U6091" s="3">
        <v>19.419</v>
      </c>
      <c r="V6091" s="3">
        <v>14.779</v>
      </c>
      <c r="W6091" s="3">
        <v>15.164</v>
      </c>
      <c r="X6091" s="3">
        <v>17.28</v>
      </c>
      <c r="Y6091" s="3">
        <v>18.486999999999998</v>
      </c>
      <c r="Z6091" s="3">
        <v>20.619</v>
      </c>
      <c r="AA6091" s="3">
        <v>23.138999999999999</v>
      </c>
      <c r="AB6091" s="3">
        <v>24.75</v>
      </c>
      <c r="AC6091" s="3">
        <v>24.943999999999999</v>
      </c>
      <c r="AD6091" s="3">
        <v>24.542999999999999</v>
      </c>
      <c r="AE6091" s="3">
        <v>20.503</v>
      </c>
      <c r="AF6091" s="3">
        <v>18.445</v>
      </c>
      <c r="AG6091" s="3">
        <v>18.832000000000001</v>
      </c>
      <c r="AH6091" s="3">
        <v>20.231000000000002</v>
      </c>
      <c r="AI6091" s="3">
        <v>19.905000000000001</v>
      </c>
      <c r="AJ6091" s="3">
        <v>21.696000000000002</v>
      </c>
      <c r="AK6091" s="3">
        <v>25.207999999999998</v>
      </c>
      <c r="AL6091" s="3">
        <v>24.655999999999999</v>
      </c>
      <c r="AM6091" s="3">
        <v>20.573</v>
      </c>
      <c r="AN6091" s="3">
        <v>21.312999999999999</v>
      </c>
      <c r="AO6091" s="3">
        <v>22.44</v>
      </c>
      <c r="AP6091" s="3">
        <v>20.991</v>
      </c>
      <c r="AQ6091" s="3">
        <v>18.981000000000002</v>
      </c>
      <c r="AR6091" s="3">
        <v>20.366</v>
      </c>
      <c r="AS6091" s="3">
        <v>20.47</v>
      </c>
      <c r="AT6091" s="3">
        <v>19.597000000000001</v>
      </c>
      <c r="AU6091" s="3">
        <v>19.952999999999999</v>
      </c>
      <c r="AV6091" s="3">
        <v>21.053999999999998</v>
      </c>
      <c r="AW6091" s="3">
        <v>21.584</v>
      </c>
      <c r="AX6091" s="3">
        <v>21.992999999999999</v>
      </c>
      <c r="AY6091" s="3">
        <v>22.306000000000001</v>
      </c>
      <c r="AZ6091" s="3">
        <v>22.664999999999999</v>
      </c>
      <c r="BA6091">
        <v>23.033000000000001</v>
      </c>
      <c r="BB6091">
        <v>2017</v>
      </c>
    </row>
    <row r="6092" spans="1:54" hidden="1" x14ac:dyDescent="0.2">
      <c r="A6092">
        <v>964</v>
      </c>
      <c r="B6092" t="s">
        <v>420</v>
      </c>
      <c r="C6092" t="s">
        <v>306</v>
      </c>
      <c r="D6092" t="s">
        <v>48</v>
      </c>
      <c r="E6092" t="s">
        <v>305</v>
      </c>
      <c r="F6092" t="s">
        <v>304</v>
      </c>
      <c r="G6092" t="s">
        <v>217</v>
      </c>
      <c r="I6092" t="s">
        <v>1590</v>
      </c>
      <c r="J6092" s="3">
        <v>30.954999999999998</v>
      </c>
      <c r="K6092" s="3">
        <v>23.428000000000001</v>
      </c>
      <c r="L6092" s="3">
        <v>28.539000000000001</v>
      </c>
      <c r="M6092" s="3">
        <v>24.821999999999999</v>
      </c>
      <c r="N6092" s="3">
        <v>21.669</v>
      </c>
      <c r="O6092" s="3">
        <v>22.401</v>
      </c>
      <c r="P6092" s="3">
        <v>18.277999999999999</v>
      </c>
      <c r="Q6092" s="3">
        <v>17.849</v>
      </c>
      <c r="R6092" s="3">
        <v>21.39</v>
      </c>
      <c r="S6092" s="3">
        <v>21.763000000000002</v>
      </c>
      <c r="T6092" s="3">
        <v>26.92</v>
      </c>
      <c r="U6092" s="3">
        <v>16.477</v>
      </c>
      <c r="V6092" s="3">
        <v>13.362</v>
      </c>
      <c r="W6092" s="3">
        <v>11.215</v>
      </c>
      <c r="X6092" s="3">
        <v>20.721</v>
      </c>
      <c r="Y6092" s="3">
        <v>19.329999999999998</v>
      </c>
      <c r="Z6092" s="3">
        <v>18.792000000000002</v>
      </c>
      <c r="AA6092" s="3">
        <v>19.774999999999999</v>
      </c>
      <c r="AB6092" s="3">
        <v>21.05</v>
      </c>
      <c r="AC6092" s="3">
        <v>17.818000000000001</v>
      </c>
      <c r="AD6092" s="3">
        <v>18.811</v>
      </c>
      <c r="AE6092" s="3">
        <v>17.649000000000001</v>
      </c>
      <c r="AF6092" s="3">
        <v>18.445</v>
      </c>
      <c r="AG6092" s="3">
        <v>18.832000000000001</v>
      </c>
      <c r="AH6092" s="3">
        <v>14.813000000000001</v>
      </c>
      <c r="AI6092" s="3">
        <v>17.306000000000001</v>
      </c>
      <c r="AJ6092" s="3">
        <v>17.672000000000001</v>
      </c>
      <c r="AK6092" s="3">
        <v>18.823</v>
      </c>
      <c r="AL6092" s="3">
        <v>17.946999999999999</v>
      </c>
      <c r="AM6092" s="3">
        <v>16.515999999999998</v>
      </c>
      <c r="AN6092" s="3">
        <v>15.913</v>
      </c>
      <c r="AO6092" s="3">
        <v>17.263999999999999</v>
      </c>
      <c r="AP6092" s="3">
        <v>17.276</v>
      </c>
      <c r="AQ6092" s="3">
        <v>17.695</v>
      </c>
      <c r="AR6092" s="3">
        <v>18.266999999999999</v>
      </c>
      <c r="AS6092" s="3">
        <v>19.913</v>
      </c>
      <c r="AT6092" s="3">
        <v>19.306999999999999</v>
      </c>
      <c r="AU6092" s="3">
        <v>20</v>
      </c>
      <c r="AV6092" s="3">
        <v>20.184000000000001</v>
      </c>
      <c r="AW6092" s="3">
        <v>20.376999999999999</v>
      </c>
      <c r="AX6092" s="3">
        <v>20.568000000000001</v>
      </c>
      <c r="AY6092" s="3">
        <v>20.67</v>
      </c>
      <c r="AZ6092" s="3">
        <v>20.888000000000002</v>
      </c>
      <c r="BA6092">
        <v>20.963999999999999</v>
      </c>
      <c r="BB6092">
        <v>2017</v>
      </c>
    </row>
    <row r="6093" spans="1:54" hidden="1" x14ac:dyDescent="0.2">
      <c r="A6093">
        <v>964</v>
      </c>
      <c r="B6093" t="s">
        <v>420</v>
      </c>
      <c r="C6093" t="s">
        <v>303</v>
      </c>
      <c r="D6093" t="s">
        <v>48</v>
      </c>
      <c r="E6093" t="s">
        <v>300</v>
      </c>
      <c r="F6093" t="s">
        <v>302</v>
      </c>
      <c r="G6093" t="s">
        <v>295</v>
      </c>
      <c r="I6093" t="s">
        <v>1591</v>
      </c>
      <c r="J6093" s="3">
        <v>3.4000000000000002E-2</v>
      </c>
      <c r="K6093" s="3">
        <v>4.1000000000000002E-2</v>
      </c>
      <c r="L6093" s="3">
        <v>8.3000000000000004E-2</v>
      </c>
      <c r="M6093" s="3">
        <v>0.10100000000000001</v>
      </c>
      <c r="N6093" s="3">
        <v>0.17799999999999999</v>
      </c>
      <c r="O6093" s="3">
        <v>0.20499999999999999</v>
      </c>
      <c r="P6093" s="3">
        <v>0.24099999999999999</v>
      </c>
      <c r="Q6093" s="3">
        <v>0.30199999999999999</v>
      </c>
      <c r="R6093" s="3">
        <v>0.48399999999999999</v>
      </c>
      <c r="S6093" s="3">
        <v>1.7</v>
      </c>
      <c r="T6093" s="3">
        <v>11.656000000000001</v>
      </c>
      <c r="U6093" s="3">
        <v>19.850000000000001</v>
      </c>
      <c r="V6093" s="3">
        <v>28.385999999999999</v>
      </c>
      <c r="W6093" s="3">
        <v>38.405999999999999</v>
      </c>
      <c r="X6093" s="3">
        <v>50.773000000000003</v>
      </c>
      <c r="Y6093" s="3">
        <v>64.926000000000002</v>
      </c>
      <c r="Z6093" s="3">
        <v>77.846000000000004</v>
      </c>
      <c r="AA6093" s="3">
        <v>89.444999999999993</v>
      </c>
      <c r="AB6093" s="3">
        <v>100</v>
      </c>
      <c r="AC6093" s="3">
        <v>107.3</v>
      </c>
      <c r="AD6093" s="3">
        <v>118.137</v>
      </c>
      <c r="AE6093" s="3">
        <v>124.63500000000001</v>
      </c>
      <c r="AF6093" s="3">
        <v>127.003</v>
      </c>
      <c r="AG6093" s="3">
        <v>128.072</v>
      </c>
      <c r="AH6093" s="3">
        <v>132.54400000000001</v>
      </c>
      <c r="AI6093" s="3">
        <v>135.37100000000001</v>
      </c>
      <c r="AJ6093" s="3">
        <v>136.77000000000001</v>
      </c>
      <c r="AK6093" s="3">
        <v>140.178</v>
      </c>
      <c r="AL6093" s="3">
        <v>146.089</v>
      </c>
      <c r="AM6093" s="3">
        <v>151.12899999999999</v>
      </c>
      <c r="AN6093" s="3">
        <v>155.03299999999999</v>
      </c>
      <c r="AO6093" s="3">
        <v>161.648</v>
      </c>
      <c r="AP6093" s="3">
        <v>167.62899999999999</v>
      </c>
      <c r="AQ6093" s="3">
        <v>169.137</v>
      </c>
      <c r="AR6093" s="3">
        <v>169.095</v>
      </c>
      <c r="AS6093" s="3">
        <v>167.517</v>
      </c>
      <c r="AT6093" s="3">
        <v>166.54</v>
      </c>
      <c r="AU6093" s="3">
        <v>169.82900000000001</v>
      </c>
      <c r="AV6093" s="3">
        <v>174.113</v>
      </c>
      <c r="AW6093" s="3">
        <v>178.548</v>
      </c>
      <c r="AX6093" s="3">
        <v>183.012</v>
      </c>
      <c r="AY6093" s="3">
        <v>187.58699999999999</v>
      </c>
      <c r="AZ6093" s="3">
        <v>192.27699999999999</v>
      </c>
      <c r="BA6093">
        <v>197.083</v>
      </c>
      <c r="BB6093">
        <v>2017</v>
      </c>
    </row>
    <row r="6094" spans="1:54" hidden="1" x14ac:dyDescent="0.2">
      <c r="A6094">
        <v>964</v>
      </c>
      <c r="B6094" t="s">
        <v>420</v>
      </c>
      <c r="C6094" t="s">
        <v>301</v>
      </c>
      <c r="D6094" t="s">
        <v>48</v>
      </c>
      <c r="E6094" t="s">
        <v>300</v>
      </c>
      <c r="F6094" t="s">
        <v>299</v>
      </c>
      <c r="G6094" t="s">
        <v>275</v>
      </c>
      <c r="I6094" t="s">
        <v>298</v>
      </c>
      <c r="J6094" s="3">
        <v>9.4</v>
      </c>
      <c r="K6094" s="3">
        <v>21.207000000000001</v>
      </c>
      <c r="L6094" s="3">
        <v>100.83</v>
      </c>
      <c r="M6094" s="3">
        <v>22.117999999999999</v>
      </c>
      <c r="N6094" s="3">
        <v>75.649000000000001</v>
      </c>
      <c r="O6094" s="3">
        <v>15.106999999999999</v>
      </c>
      <c r="P6094" s="3">
        <v>17.792999999999999</v>
      </c>
      <c r="Q6094" s="3">
        <v>25.23</v>
      </c>
      <c r="R6094" s="3">
        <v>60.2</v>
      </c>
      <c r="S6094" s="3">
        <v>251.1</v>
      </c>
      <c r="T6094" s="3">
        <v>585.79999999999995</v>
      </c>
      <c r="U6094" s="3">
        <v>70.3</v>
      </c>
      <c r="V6094" s="3">
        <v>43</v>
      </c>
      <c r="W6094" s="3">
        <v>35.299999999999997</v>
      </c>
      <c r="X6094" s="3">
        <v>32.200000000000003</v>
      </c>
      <c r="Y6094" s="3">
        <v>27.875</v>
      </c>
      <c r="Z6094" s="3">
        <v>19.899999999999999</v>
      </c>
      <c r="AA6094" s="3">
        <v>14.9</v>
      </c>
      <c r="AB6094" s="3">
        <v>11.8</v>
      </c>
      <c r="AC6094" s="3">
        <v>7.3</v>
      </c>
      <c r="AD6094" s="3">
        <v>10.1</v>
      </c>
      <c r="AE6094" s="3">
        <v>5.5</v>
      </c>
      <c r="AF6094" s="3">
        <v>1.9</v>
      </c>
      <c r="AG6094" s="3">
        <v>0.84199999999999997</v>
      </c>
      <c r="AH6094" s="3">
        <v>3.492</v>
      </c>
      <c r="AI6094" s="3">
        <v>2.133</v>
      </c>
      <c r="AJ6094" s="3">
        <v>1.0329999999999999</v>
      </c>
      <c r="AK6094" s="3">
        <v>2.492</v>
      </c>
      <c r="AL6094" s="3">
        <v>4.2169999999999996</v>
      </c>
      <c r="AM6094" s="3">
        <v>3.45</v>
      </c>
      <c r="AN6094" s="3">
        <v>2.5830000000000002</v>
      </c>
      <c r="AO6094" s="3">
        <v>4.2670000000000003</v>
      </c>
      <c r="AP6094" s="3">
        <v>3.7</v>
      </c>
      <c r="AQ6094" s="3">
        <v>0.9</v>
      </c>
      <c r="AR6094" s="3">
        <v>-2.5000000000000001E-2</v>
      </c>
      <c r="AS6094" s="3">
        <v>-0.93300000000000005</v>
      </c>
      <c r="AT6094" s="3">
        <v>-0.58299999999999996</v>
      </c>
      <c r="AU6094" s="3">
        <v>1.9750000000000001</v>
      </c>
      <c r="AV6094" s="3">
        <v>2.5219999999999998</v>
      </c>
      <c r="AW6094" s="3">
        <v>2.5470000000000002</v>
      </c>
      <c r="AX6094" s="3">
        <v>2.5</v>
      </c>
      <c r="AY6094" s="3">
        <v>2.5</v>
      </c>
      <c r="AZ6094" s="3">
        <v>2.5</v>
      </c>
      <c r="BA6094">
        <v>2.5</v>
      </c>
      <c r="BB6094">
        <v>2017</v>
      </c>
    </row>
    <row r="6095" spans="1:54" hidden="1" x14ac:dyDescent="0.2">
      <c r="A6095">
        <v>964</v>
      </c>
      <c r="B6095" t="s">
        <v>420</v>
      </c>
      <c r="C6095" t="s">
        <v>297</v>
      </c>
      <c r="D6095" t="s">
        <v>48</v>
      </c>
      <c r="E6095" t="s">
        <v>293</v>
      </c>
      <c r="F6095" t="s">
        <v>296</v>
      </c>
      <c r="G6095" t="s">
        <v>295</v>
      </c>
      <c r="I6095" t="s">
        <v>1591</v>
      </c>
      <c r="J6095" s="3" t="s">
        <v>215</v>
      </c>
      <c r="K6095" s="3" t="s">
        <v>215</v>
      </c>
      <c r="L6095" s="3" t="s">
        <v>215</v>
      </c>
      <c r="M6095" s="3" t="s">
        <v>215</v>
      </c>
      <c r="N6095" s="3">
        <v>0.77</v>
      </c>
      <c r="O6095" s="3">
        <v>2.98</v>
      </c>
      <c r="P6095" s="3">
        <v>2.34</v>
      </c>
      <c r="Q6095" s="3">
        <v>3.62</v>
      </c>
      <c r="R6095" s="3">
        <v>5.73</v>
      </c>
      <c r="S6095" s="3">
        <v>7.32</v>
      </c>
      <c r="T6095" s="3">
        <v>13.654</v>
      </c>
      <c r="U6095" s="3">
        <v>21.893999999999998</v>
      </c>
      <c r="V6095" s="3">
        <v>31.622</v>
      </c>
      <c r="W6095" s="3">
        <v>43.537999999999997</v>
      </c>
      <c r="X6095" s="3">
        <v>56.451000000000001</v>
      </c>
      <c r="Y6095" s="3">
        <v>68.644000000000005</v>
      </c>
      <c r="Z6095" s="3">
        <v>81.343999999999994</v>
      </c>
      <c r="AA6095" s="3">
        <v>92.081000000000003</v>
      </c>
      <c r="AB6095" s="3">
        <v>100</v>
      </c>
      <c r="AC6095" s="3">
        <v>109.801</v>
      </c>
      <c r="AD6095" s="3">
        <v>119.134</v>
      </c>
      <c r="AE6095" s="3">
        <v>123.423</v>
      </c>
      <c r="AF6095" s="3">
        <v>124.411</v>
      </c>
      <c r="AG6095" s="3">
        <v>126.526</v>
      </c>
      <c r="AH6095" s="3">
        <v>132.09299999999999</v>
      </c>
      <c r="AI6095" s="3">
        <v>133.017</v>
      </c>
      <c r="AJ6095" s="3">
        <v>134.88</v>
      </c>
      <c r="AK6095" s="3">
        <v>140.27500000000001</v>
      </c>
      <c r="AL6095" s="3">
        <v>144.904</v>
      </c>
      <c r="AM6095" s="3">
        <v>149.976</v>
      </c>
      <c r="AN6095" s="3">
        <v>154.625</v>
      </c>
      <c r="AO6095" s="3">
        <v>161.738</v>
      </c>
      <c r="AP6095" s="3">
        <v>165.619</v>
      </c>
      <c r="AQ6095" s="3">
        <v>166.779</v>
      </c>
      <c r="AR6095" s="3">
        <v>165.11099999999999</v>
      </c>
      <c r="AS6095" s="3">
        <v>164.285</v>
      </c>
      <c r="AT6095" s="3">
        <v>165.6</v>
      </c>
      <c r="AU6095" s="3">
        <v>169.077</v>
      </c>
      <c r="AV6095" s="3">
        <v>173.92099999999999</v>
      </c>
      <c r="AW6095" s="3">
        <v>177.78299999999999</v>
      </c>
      <c r="AX6095" s="3">
        <v>182.22800000000001</v>
      </c>
      <c r="AY6095" s="3">
        <v>186.78299999999999</v>
      </c>
      <c r="AZ6095" s="3">
        <v>191.453</v>
      </c>
      <c r="BA6095">
        <v>196.239</v>
      </c>
      <c r="BB6095">
        <v>2017</v>
      </c>
    </row>
    <row r="6096" spans="1:54" hidden="1" x14ac:dyDescent="0.2">
      <c r="A6096">
        <v>964</v>
      </c>
      <c r="B6096" t="s">
        <v>420</v>
      </c>
      <c r="C6096" t="s">
        <v>294</v>
      </c>
      <c r="D6096" t="s">
        <v>48</v>
      </c>
      <c r="E6096" t="s">
        <v>293</v>
      </c>
      <c r="F6096" t="s">
        <v>292</v>
      </c>
      <c r="G6096" t="s">
        <v>275</v>
      </c>
      <c r="I6096" t="s">
        <v>291</v>
      </c>
      <c r="J6096" s="3" t="s">
        <v>215</v>
      </c>
      <c r="K6096" s="3" t="s">
        <v>215</v>
      </c>
      <c r="L6096" s="3" t="s">
        <v>215</v>
      </c>
      <c r="M6096" s="3" t="s">
        <v>215</v>
      </c>
      <c r="N6096" s="3" t="s">
        <v>215</v>
      </c>
      <c r="O6096" s="3">
        <v>287.01299999999998</v>
      </c>
      <c r="P6096" s="3">
        <v>-21.477</v>
      </c>
      <c r="Q6096" s="3">
        <v>54.701000000000001</v>
      </c>
      <c r="R6096" s="3">
        <v>58.286999999999999</v>
      </c>
      <c r="S6096" s="3">
        <v>27.747</v>
      </c>
      <c r="T6096" s="3">
        <v>86.537999999999997</v>
      </c>
      <c r="U6096" s="3">
        <v>60.344999999999999</v>
      </c>
      <c r="V6096" s="3">
        <v>44.432000000000002</v>
      </c>
      <c r="W6096" s="3">
        <v>37.683</v>
      </c>
      <c r="X6096" s="3">
        <v>29.658000000000001</v>
      </c>
      <c r="Y6096" s="3">
        <v>21.6</v>
      </c>
      <c r="Z6096" s="3">
        <v>18.5</v>
      </c>
      <c r="AA6096" s="3">
        <v>13.2</v>
      </c>
      <c r="AB6096" s="3">
        <v>8.6</v>
      </c>
      <c r="AC6096" s="3">
        <v>9.8010000000000002</v>
      </c>
      <c r="AD6096" s="3">
        <v>8.5</v>
      </c>
      <c r="AE6096" s="3">
        <v>3.6</v>
      </c>
      <c r="AF6096" s="3">
        <v>0.8</v>
      </c>
      <c r="AG6096" s="3">
        <v>1.7</v>
      </c>
      <c r="AH6096" s="3">
        <v>4.4000000000000004</v>
      </c>
      <c r="AI6096" s="3">
        <v>0.7</v>
      </c>
      <c r="AJ6096" s="3">
        <v>1.4</v>
      </c>
      <c r="AK6096" s="3">
        <v>4</v>
      </c>
      <c r="AL6096" s="3">
        <v>3.3</v>
      </c>
      <c r="AM6096" s="3">
        <v>3.5</v>
      </c>
      <c r="AN6096" s="3">
        <v>3.1</v>
      </c>
      <c r="AO6096" s="3">
        <v>4.5999999999999996</v>
      </c>
      <c r="AP6096" s="3">
        <v>2.4</v>
      </c>
      <c r="AQ6096" s="3">
        <v>0.7</v>
      </c>
      <c r="AR6096" s="3">
        <v>-1</v>
      </c>
      <c r="AS6096" s="3">
        <v>-0.5</v>
      </c>
      <c r="AT6096" s="3">
        <v>0.8</v>
      </c>
      <c r="AU6096" s="3">
        <v>2.1</v>
      </c>
      <c r="AV6096" s="3">
        <v>2.8650000000000002</v>
      </c>
      <c r="AW6096" s="3">
        <v>2.2200000000000002</v>
      </c>
      <c r="AX6096" s="3">
        <v>2.5</v>
      </c>
      <c r="AY6096" s="3">
        <v>2.5</v>
      </c>
      <c r="AZ6096" s="3">
        <v>2.5</v>
      </c>
      <c r="BA6096">
        <v>2.5</v>
      </c>
      <c r="BB6096">
        <v>2017</v>
      </c>
    </row>
    <row r="6097" spans="1:54" hidden="1" x14ac:dyDescent="0.2">
      <c r="A6097">
        <v>964</v>
      </c>
      <c r="B6097" t="s">
        <v>420</v>
      </c>
      <c r="C6097" t="s">
        <v>290</v>
      </c>
      <c r="D6097" t="s">
        <v>48</v>
      </c>
      <c r="E6097" t="s">
        <v>289</v>
      </c>
      <c r="G6097" t="s">
        <v>288</v>
      </c>
    </row>
    <row r="6098" spans="1:54" hidden="1" x14ac:dyDescent="0.2">
      <c r="A6098">
        <v>964</v>
      </c>
      <c r="B6098" t="s">
        <v>420</v>
      </c>
      <c r="C6098" t="s">
        <v>287</v>
      </c>
      <c r="D6098" t="s">
        <v>48</v>
      </c>
      <c r="E6098" t="s">
        <v>286</v>
      </c>
      <c r="F6098" t="s">
        <v>285</v>
      </c>
      <c r="G6098" t="s">
        <v>275</v>
      </c>
      <c r="I6098" t="s">
        <v>1592</v>
      </c>
      <c r="J6098" s="3" t="s">
        <v>215</v>
      </c>
      <c r="K6098" s="3" t="s">
        <v>215</v>
      </c>
      <c r="L6098" s="3" t="s">
        <v>215</v>
      </c>
      <c r="M6098" s="3" t="s">
        <v>215</v>
      </c>
      <c r="N6098" s="3" t="s">
        <v>215</v>
      </c>
      <c r="O6098" s="3" t="s">
        <v>215</v>
      </c>
      <c r="P6098" s="3" t="s">
        <v>215</v>
      </c>
      <c r="Q6098" s="3" t="s">
        <v>215</v>
      </c>
      <c r="R6098" s="3" t="s">
        <v>215</v>
      </c>
      <c r="S6098" s="3" t="s">
        <v>215</v>
      </c>
      <c r="T6098" s="3" t="s">
        <v>215</v>
      </c>
      <c r="U6098" s="3" t="s">
        <v>215</v>
      </c>
      <c r="V6098" s="3" t="s">
        <v>215</v>
      </c>
      <c r="W6098" s="3" t="s">
        <v>215</v>
      </c>
      <c r="X6098" s="3" t="s">
        <v>215</v>
      </c>
      <c r="Y6098" s="3" t="s">
        <v>215</v>
      </c>
      <c r="Z6098" s="3">
        <v>28.007000000000001</v>
      </c>
      <c r="AA6098" s="3">
        <v>21.405999999999999</v>
      </c>
      <c r="AB6098" s="3">
        <v>18.571000000000002</v>
      </c>
      <c r="AC6098" s="3">
        <v>1.0409999999999999</v>
      </c>
      <c r="AD6098" s="3">
        <v>15.526</v>
      </c>
      <c r="AE6098" s="3">
        <v>-5.327</v>
      </c>
      <c r="AF6098" s="3">
        <v>2.7730000000000001</v>
      </c>
      <c r="AG6098" s="3">
        <v>9.6110000000000007</v>
      </c>
      <c r="AH6098" s="3">
        <v>8.1170000000000009</v>
      </c>
      <c r="AI6098" s="3">
        <v>6.2629999999999999</v>
      </c>
      <c r="AJ6098" s="3">
        <v>18.119</v>
      </c>
      <c r="AK6098" s="3">
        <v>15.788</v>
      </c>
      <c r="AL6098" s="3">
        <v>9.5259999999999998</v>
      </c>
      <c r="AM6098" s="3">
        <v>-12.384</v>
      </c>
      <c r="AN6098" s="3">
        <v>14.342000000000001</v>
      </c>
      <c r="AO6098" s="3">
        <v>5.8090000000000002</v>
      </c>
      <c r="AP6098" s="3">
        <v>-0.27500000000000002</v>
      </c>
      <c r="AQ6098" s="3">
        <v>1.681</v>
      </c>
      <c r="AR6098" s="3">
        <v>10.009</v>
      </c>
      <c r="AS6098" s="3">
        <v>6.6079999999999997</v>
      </c>
      <c r="AT6098" s="3">
        <v>7.8959999999999999</v>
      </c>
      <c r="AU6098" s="3">
        <v>7.66</v>
      </c>
      <c r="AV6098" s="3">
        <v>9.0009999999999994</v>
      </c>
      <c r="AW6098" s="3">
        <v>7.7469999999999999</v>
      </c>
      <c r="AX6098" s="3">
        <v>6.56</v>
      </c>
      <c r="AY6098" s="3">
        <v>6.15</v>
      </c>
      <c r="AZ6098" s="3">
        <v>5.7</v>
      </c>
      <c r="BA6098">
        <v>5.5</v>
      </c>
      <c r="BB6098">
        <v>2016</v>
      </c>
    </row>
    <row r="6099" spans="1:54" hidden="1" x14ac:dyDescent="0.2">
      <c r="A6099">
        <v>964</v>
      </c>
      <c r="B6099" t="s">
        <v>420</v>
      </c>
      <c r="C6099" t="s">
        <v>284</v>
      </c>
      <c r="D6099" t="s">
        <v>48</v>
      </c>
      <c r="E6099" t="s">
        <v>283</v>
      </c>
      <c r="F6099" t="s">
        <v>282</v>
      </c>
      <c r="G6099" t="s">
        <v>275</v>
      </c>
      <c r="I6099" t="s">
        <v>1592</v>
      </c>
      <c r="J6099" s="3" t="s">
        <v>215</v>
      </c>
      <c r="K6099" s="3" t="s">
        <v>215</v>
      </c>
      <c r="L6099" s="3" t="s">
        <v>215</v>
      </c>
      <c r="M6099" s="3" t="s">
        <v>215</v>
      </c>
      <c r="N6099" s="3" t="s">
        <v>215</v>
      </c>
      <c r="O6099" s="3" t="s">
        <v>215</v>
      </c>
      <c r="P6099" s="3" t="s">
        <v>215</v>
      </c>
      <c r="Q6099" s="3" t="s">
        <v>215</v>
      </c>
      <c r="R6099" s="3" t="s">
        <v>215</v>
      </c>
      <c r="S6099" s="3" t="s">
        <v>215</v>
      </c>
      <c r="T6099" s="3" t="s">
        <v>215</v>
      </c>
      <c r="U6099" s="3" t="s">
        <v>215</v>
      </c>
      <c r="V6099" s="3" t="s">
        <v>215</v>
      </c>
      <c r="W6099" s="3" t="s">
        <v>215</v>
      </c>
      <c r="X6099" s="3" t="s">
        <v>215</v>
      </c>
      <c r="Y6099" s="3" t="s">
        <v>215</v>
      </c>
      <c r="Z6099" s="3">
        <v>28.007000000000001</v>
      </c>
      <c r="AA6099" s="3">
        <v>21.405999999999999</v>
      </c>
      <c r="AB6099" s="3">
        <v>18.571000000000002</v>
      </c>
      <c r="AC6099" s="3">
        <v>1.0409999999999999</v>
      </c>
      <c r="AD6099" s="3">
        <v>15.526</v>
      </c>
      <c r="AE6099" s="3">
        <v>-5.327</v>
      </c>
      <c r="AF6099" s="3">
        <v>2.7730000000000001</v>
      </c>
      <c r="AG6099" s="3">
        <v>9.6110000000000007</v>
      </c>
      <c r="AH6099" s="3">
        <v>8.1170000000000009</v>
      </c>
      <c r="AI6099" s="3">
        <v>6.2629999999999999</v>
      </c>
      <c r="AJ6099" s="3">
        <v>18.119</v>
      </c>
      <c r="AK6099" s="3">
        <v>15.788</v>
      </c>
      <c r="AL6099" s="3">
        <v>9.5259999999999998</v>
      </c>
      <c r="AM6099" s="3">
        <v>-12.384</v>
      </c>
      <c r="AN6099" s="3">
        <v>14.342000000000001</v>
      </c>
      <c r="AO6099" s="3">
        <v>5.8090000000000002</v>
      </c>
      <c r="AP6099" s="3">
        <v>-0.27500000000000002</v>
      </c>
      <c r="AQ6099" s="3">
        <v>1.681</v>
      </c>
      <c r="AR6099" s="3">
        <v>10.009</v>
      </c>
      <c r="AS6099" s="3">
        <v>6.6079999999999997</v>
      </c>
      <c r="AT6099" s="3">
        <v>7.8959999999999999</v>
      </c>
      <c r="AU6099" s="3">
        <v>7.66</v>
      </c>
      <c r="AV6099" s="3">
        <v>9.0009999999999994</v>
      </c>
      <c r="AW6099" s="3">
        <v>7.7469999999999999</v>
      </c>
      <c r="AX6099" s="3">
        <v>6.56</v>
      </c>
      <c r="AY6099" s="3">
        <v>6.15</v>
      </c>
      <c r="AZ6099" s="3">
        <v>5.7</v>
      </c>
      <c r="BA6099">
        <v>5.5</v>
      </c>
      <c r="BB6099">
        <v>2016</v>
      </c>
    </row>
    <row r="6100" spans="1:54" hidden="1" x14ac:dyDescent="0.2">
      <c r="A6100">
        <v>964</v>
      </c>
      <c r="B6100" t="s">
        <v>420</v>
      </c>
      <c r="C6100" t="s">
        <v>281</v>
      </c>
      <c r="D6100" t="s">
        <v>48</v>
      </c>
      <c r="E6100" t="s">
        <v>280</v>
      </c>
      <c r="F6100" t="s">
        <v>279</v>
      </c>
      <c r="G6100" t="s">
        <v>275</v>
      </c>
      <c r="I6100" t="s">
        <v>1592</v>
      </c>
      <c r="J6100" s="3" t="s">
        <v>215</v>
      </c>
      <c r="K6100" s="3" t="s">
        <v>215</v>
      </c>
      <c r="L6100" s="3" t="s">
        <v>215</v>
      </c>
      <c r="M6100" s="3" t="s">
        <v>215</v>
      </c>
      <c r="N6100" s="3" t="s">
        <v>215</v>
      </c>
      <c r="O6100" s="3" t="s">
        <v>215</v>
      </c>
      <c r="P6100" s="3" t="s">
        <v>215</v>
      </c>
      <c r="Q6100" s="3" t="s">
        <v>215</v>
      </c>
      <c r="R6100" s="3" t="s">
        <v>215</v>
      </c>
      <c r="S6100" s="3" t="s">
        <v>215</v>
      </c>
      <c r="T6100" s="3" t="s">
        <v>215</v>
      </c>
      <c r="U6100" s="3" t="s">
        <v>215</v>
      </c>
      <c r="V6100" s="3" t="s">
        <v>215</v>
      </c>
      <c r="W6100" s="3" t="s">
        <v>215</v>
      </c>
      <c r="X6100" s="3" t="s">
        <v>215</v>
      </c>
      <c r="Y6100" s="3" t="s">
        <v>215</v>
      </c>
      <c r="Z6100" s="3">
        <v>11.952</v>
      </c>
      <c r="AA6100" s="3">
        <v>12.246</v>
      </c>
      <c r="AB6100" s="3">
        <v>14.432</v>
      </c>
      <c r="AC6100" s="3">
        <v>-2.5150000000000001</v>
      </c>
      <c r="AD6100" s="3">
        <v>23.21</v>
      </c>
      <c r="AE6100" s="3">
        <v>3.1179999999999999</v>
      </c>
      <c r="AF6100" s="3">
        <v>4.8239999999999998</v>
      </c>
      <c r="AG6100" s="3">
        <v>14.1</v>
      </c>
      <c r="AH6100" s="3">
        <v>4.8929999999999998</v>
      </c>
      <c r="AI6100" s="3">
        <v>9.8659999999999997</v>
      </c>
      <c r="AJ6100" s="3">
        <v>15.561999999999999</v>
      </c>
      <c r="AK6100" s="3">
        <v>10.039999999999999</v>
      </c>
      <c r="AL6100" s="3">
        <v>7.0609999999999999</v>
      </c>
      <c r="AM6100" s="3">
        <v>-5.9470000000000001</v>
      </c>
      <c r="AN6100" s="3">
        <v>13.07</v>
      </c>
      <c r="AO6100" s="3">
        <v>7.8620000000000001</v>
      </c>
      <c r="AP6100" s="3">
        <v>4.5839999999999996</v>
      </c>
      <c r="AQ6100" s="3">
        <v>6.0819999999999999</v>
      </c>
      <c r="AR6100" s="3">
        <v>6.6749999999999998</v>
      </c>
      <c r="AS6100" s="3">
        <v>7.694</v>
      </c>
      <c r="AT6100" s="3">
        <v>8.798</v>
      </c>
      <c r="AU6100" s="3">
        <v>6.7389999999999999</v>
      </c>
      <c r="AV6100" s="3">
        <v>8.1449999999999996</v>
      </c>
      <c r="AW6100" s="3">
        <v>7.1589999999999998</v>
      </c>
      <c r="AX6100" s="3">
        <v>6.24</v>
      </c>
      <c r="AY6100" s="3">
        <v>5.94</v>
      </c>
      <c r="AZ6100" s="3">
        <v>5.7</v>
      </c>
      <c r="BA6100">
        <v>5.5</v>
      </c>
      <c r="BB6100">
        <v>2016</v>
      </c>
    </row>
    <row r="6101" spans="1:54" hidden="1" x14ac:dyDescent="0.2">
      <c r="A6101">
        <v>964</v>
      </c>
      <c r="B6101" t="s">
        <v>420</v>
      </c>
      <c r="C6101" t="s">
        <v>278</v>
      </c>
      <c r="D6101" t="s">
        <v>48</v>
      </c>
      <c r="E6101" t="s">
        <v>277</v>
      </c>
      <c r="F6101" t="s">
        <v>276</v>
      </c>
      <c r="G6101" t="s">
        <v>275</v>
      </c>
      <c r="I6101" t="s">
        <v>1592</v>
      </c>
      <c r="J6101" s="3" t="s">
        <v>215</v>
      </c>
      <c r="K6101" s="3" t="s">
        <v>215</v>
      </c>
      <c r="L6101" s="3" t="s">
        <v>215</v>
      </c>
      <c r="M6101" s="3" t="s">
        <v>215</v>
      </c>
      <c r="N6101" s="3" t="s">
        <v>215</v>
      </c>
      <c r="O6101" s="3" t="s">
        <v>215</v>
      </c>
      <c r="P6101" s="3" t="s">
        <v>215</v>
      </c>
      <c r="Q6101" s="3" t="s">
        <v>215</v>
      </c>
      <c r="R6101" s="3" t="s">
        <v>215</v>
      </c>
      <c r="S6101" s="3" t="s">
        <v>215</v>
      </c>
      <c r="T6101" s="3" t="s">
        <v>215</v>
      </c>
      <c r="U6101" s="3" t="s">
        <v>215</v>
      </c>
      <c r="V6101" s="3" t="s">
        <v>215</v>
      </c>
      <c r="W6101" s="3" t="s">
        <v>215</v>
      </c>
      <c r="X6101" s="3" t="s">
        <v>215</v>
      </c>
      <c r="Y6101" s="3" t="s">
        <v>215</v>
      </c>
      <c r="Z6101" s="3">
        <v>11.952</v>
      </c>
      <c r="AA6101" s="3">
        <v>12.246</v>
      </c>
      <c r="AB6101" s="3">
        <v>14.432</v>
      </c>
      <c r="AC6101" s="3">
        <v>-2.5150000000000001</v>
      </c>
      <c r="AD6101" s="3">
        <v>23.21</v>
      </c>
      <c r="AE6101" s="3">
        <v>3.1179999999999999</v>
      </c>
      <c r="AF6101" s="3">
        <v>4.8239999999999998</v>
      </c>
      <c r="AG6101" s="3">
        <v>14.1</v>
      </c>
      <c r="AH6101" s="3">
        <v>4.8929999999999998</v>
      </c>
      <c r="AI6101" s="3">
        <v>9.8659999999999997</v>
      </c>
      <c r="AJ6101" s="3">
        <v>15.561999999999999</v>
      </c>
      <c r="AK6101" s="3">
        <v>10.039999999999999</v>
      </c>
      <c r="AL6101" s="3">
        <v>7.0609999999999999</v>
      </c>
      <c r="AM6101" s="3">
        <v>-5.9470000000000001</v>
      </c>
      <c r="AN6101" s="3">
        <v>13.07</v>
      </c>
      <c r="AO6101" s="3">
        <v>7.8620000000000001</v>
      </c>
      <c r="AP6101" s="3">
        <v>4.5839999999999996</v>
      </c>
      <c r="AQ6101" s="3">
        <v>6.0819999999999999</v>
      </c>
      <c r="AR6101" s="3">
        <v>6.6749999999999998</v>
      </c>
      <c r="AS6101" s="3">
        <v>7.694</v>
      </c>
      <c r="AT6101" s="3">
        <v>8.798</v>
      </c>
      <c r="AU6101" s="3">
        <v>6.7389999999999999</v>
      </c>
      <c r="AV6101" s="3">
        <v>8.1449999999999996</v>
      </c>
      <c r="AW6101" s="3">
        <v>7.1589999999999998</v>
      </c>
      <c r="AX6101" s="3">
        <v>6.24</v>
      </c>
      <c r="AY6101" s="3">
        <v>5.94</v>
      </c>
      <c r="AZ6101" s="3">
        <v>5.7</v>
      </c>
      <c r="BA6101">
        <v>5.5</v>
      </c>
      <c r="BB6101">
        <v>2016</v>
      </c>
    </row>
    <row r="6102" spans="1:54" hidden="1" x14ac:dyDescent="0.2">
      <c r="A6102">
        <v>964</v>
      </c>
      <c r="B6102" t="s">
        <v>420</v>
      </c>
      <c r="C6102" t="s">
        <v>274</v>
      </c>
      <c r="D6102" t="s">
        <v>48</v>
      </c>
      <c r="E6102" t="s">
        <v>273</v>
      </c>
      <c r="F6102" t="s">
        <v>272</v>
      </c>
      <c r="G6102" t="s">
        <v>271</v>
      </c>
      <c r="I6102" t="s">
        <v>1593</v>
      </c>
      <c r="J6102" s="3" t="s">
        <v>215</v>
      </c>
      <c r="K6102" s="3" t="s">
        <v>215</v>
      </c>
      <c r="L6102" s="3" t="s">
        <v>215</v>
      </c>
      <c r="M6102" s="3" t="s">
        <v>215</v>
      </c>
      <c r="N6102" s="3" t="s">
        <v>215</v>
      </c>
      <c r="O6102" s="3" t="s">
        <v>215</v>
      </c>
      <c r="P6102" s="3" t="s">
        <v>215</v>
      </c>
      <c r="Q6102" s="3" t="s">
        <v>215</v>
      </c>
      <c r="R6102" s="3" t="s">
        <v>215</v>
      </c>
      <c r="S6102" s="3" t="s">
        <v>215</v>
      </c>
      <c r="T6102" s="3">
        <v>6.3</v>
      </c>
      <c r="U6102" s="3">
        <v>11.8</v>
      </c>
      <c r="V6102" s="3">
        <v>13.6</v>
      </c>
      <c r="W6102" s="3">
        <v>16.399999999999999</v>
      </c>
      <c r="X6102" s="3">
        <v>11.4</v>
      </c>
      <c r="Y6102" s="3">
        <v>13.340999999999999</v>
      </c>
      <c r="Z6102" s="3">
        <v>12.343</v>
      </c>
      <c r="AA6102" s="3">
        <v>11.246</v>
      </c>
      <c r="AB6102" s="3">
        <v>10.576000000000001</v>
      </c>
      <c r="AC6102" s="3">
        <v>13.132999999999999</v>
      </c>
      <c r="AD6102" s="3">
        <v>16.087</v>
      </c>
      <c r="AE6102" s="3">
        <v>18.242000000000001</v>
      </c>
      <c r="AF6102" s="3">
        <v>19.934000000000001</v>
      </c>
      <c r="AG6102" s="3">
        <v>19.643000000000001</v>
      </c>
      <c r="AH6102" s="3">
        <v>18.974</v>
      </c>
      <c r="AI6102" s="3">
        <v>17.745000000000001</v>
      </c>
      <c r="AJ6102" s="3">
        <v>13.843</v>
      </c>
      <c r="AK6102" s="3">
        <v>9.6039999999999992</v>
      </c>
      <c r="AL6102" s="3">
        <v>7.1189999999999998</v>
      </c>
      <c r="AM6102" s="3">
        <v>8.1690000000000005</v>
      </c>
      <c r="AN6102" s="3">
        <v>9.6349999999999998</v>
      </c>
      <c r="AO6102" s="3">
        <v>9.6319999999999997</v>
      </c>
      <c r="AP6102" s="3">
        <v>10.087999999999999</v>
      </c>
      <c r="AQ6102" s="3">
        <v>10.327999999999999</v>
      </c>
      <c r="AR6102" s="3">
        <v>8.9879999999999995</v>
      </c>
      <c r="AS6102" s="3">
        <v>7.4989999999999997</v>
      </c>
      <c r="AT6102" s="3">
        <v>6.1609999999999996</v>
      </c>
      <c r="AU6102" s="3">
        <v>4.8879999999999999</v>
      </c>
      <c r="AV6102" s="3">
        <v>4.1239999999999997</v>
      </c>
      <c r="AW6102" s="3">
        <v>4.008</v>
      </c>
      <c r="AX6102" s="3">
        <v>3.87</v>
      </c>
      <c r="AY6102" s="3">
        <v>3.8759999999999999</v>
      </c>
      <c r="AZ6102" s="3">
        <v>3.988</v>
      </c>
      <c r="BA6102">
        <v>4.0999999999999996</v>
      </c>
      <c r="BB6102">
        <v>2017</v>
      </c>
    </row>
    <row r="6103" spans="1:54" hidden="1" x14ac:dyDescent="0.2">
      <c r="A6103">
        <v>964</v>
      </c>
      <c r="B6103" t="s">
        <v>420</v>
      </c>
      <c r="C6103" t="s">
        <v>270</v>
      </c>
      <c r="D6103" t="s">
        <v>48</v>
      </c>
      <c r="E6103" t="s">
        <v>269</v>
      </c>
      <c r="F6103" t="s">
        <v>268</v>
      </c>
      <c r="G6103" t="s">
        <v>264</v>
      </c>
      <c r="H6103" t="s">
        <v>263</v>
      </c>
    </row>
    <row r="6104" spans="1:54" hidden="1" x14ac:dyDescent="0.2">
      <c r="A6104">
        <v>964</v>
      </c>
      <c r="B6104" t="s">
        <v>420</v>
      </c>
      <c r="C6104" t="s">
        <v>267</v>
      </c>
      <c r="D6104" t="s">
        <v>48</v>
      </c>
      <c r="E6104" t="s">
        <v>266</v>
      </c>
      <c r="F6104" t="s">
        <v>265</v>
      </c>
      <c r="G6104" t="s">
        <v>264</v>
      </c>
      <c r="H6104" t="s">
        <v>263</v>
      </c>
      <c r="I6104" t="s">
        <v>1594</v>
      </c>
      <c r="J6104" s="3">
        <v>35.567</v>
      </c>
      <c r="K6104" s="3">
        <v>35.887</v>
      </c>
      <c r="L6104" s="3">
        <v>36.216000000000001</v>
      </c>
      <c r="M6104" s="3">
        <v>36.731000000000002</v>
      </c>
      <c r="N6104" s="3">
        <v>37.048999999999999</v>
      </c>
      <c r="O6104" s="3">
        <v>37.326999999999998</v>
      </c>
      <c r="P6104" s="3">
        <v>37.558</v>
      </c>
      <c r="Q6104" s="3">
        <v>37.75</v>
      </c>
      <c r="R6104" s="3">
        <v>37.786000000000001</v>
      </c>
      <c r="S6104" s="3">
        <v>37.823999999999998</v>
      </c>
      <c r="T6104" s="3">
        <v>38.186</v>
      </c>
      <c r="U6104" s="3">
        <v>38.286000000000001</v>
      </c>
      <c r="V6104" s="3">
        <v>38.386000000000003</v>
      </c>
      <c r="W6104" s="3">
        <v>38.500999999999998</v>
      </c>
      <c r="X6104" s="3">
        <v>38.581000000000003</v>
      </c>
      <c r="Y6104" s="3">
        <v>38.581000000000003</v>
      </c>
      <c r="Z6104" s="3">
        <v>38.609000000000002</v>
      </c>
      <c r="AA6104" s="3">
        <v>38.639000000000003</v>
      </c>
      <c r="AB6104" s="3">
        <v>38.659999999999997</v>
      </c>
      <c r="AC6104" s="3">
        <v>38.667000000000002</v>
      </c>
      <c r="AD6104" s="3">
        <v>38.262999999999998</v>
      </c>
      <c r="AE6104" s="3">
        <v>38.253999999999998</v>
      </c>
      <c r="AF6104" s="3">
        <v>38.241999999999997</v>
      </c>
      <c r="AG6104" s="3">
        <v>38.219000000000001</v>
      </c>
      <c r="AH6104" s="3">
        <v>38.191000000000003</v>
      </c>
      <c r="AI6104" s="3">
        <v>38.173999999999999</v>
      </c>
      <c r="AJ6104" s="3">
        <v>38.156999999999996</v>
      </c>
      <c r="AK6104" s="3">
        <v>38.125</v>
      </c>
      <c r="AL6104" s="3">
        <v>38.116</v>
      </c>
      <c r="AM6104" s="3">
        <v>38.136000000000003</v>
      </c>
      <c r="AN6104" s="3">
        <v>38.023000000000003</v>
      </c>
      <c r="AO6104" s="3">
        <v>38.063000000000002</v>
      </c>
      <c r="AP6104" s="3">
        <v>38.064</v>
      </c>
      <c r="AQ6104" s="3">
        <v>38.063000000000002</v>
      </c>
      <c r="AR6104" s="3">
        <v>38.018000000000001</v>
      </c>
      <c r="AS6104" s="3">
        <v>38.006</v>
      </c>
      <c r="AT6104" s="3">
        <v>37.966999999999999</v>
      </c>
      <c r="AU6104" s="3">
        <v>37.972999999999999</v>
      </c>
      <c r="AV6104" s="3">
        <v>37.960999999999999</v>
      </c>
      <c r="AW6104" s="3">
        <v>37.942999999999998</v>
      </c>
      <c r="AX6104" s="3">
        <v>37.92</v>
      </c>
      <c r="AY6104" s="3">
        <v>37.889000000000003</v>
      </c>
      <c r="AZ6104" s="3">
        <v>37.850999999999999</v>
      </c>
      <c r="BA6104">
        <v>37.805999999999997</v>
      </c>
      <c r="BB6104">
        <v>2017</v>
      </c>
    </row>
    <row r="6105" spans="1:54" hidden="1" x14ac:dyDescent="0.2">
      <c r="A6105">
        <v>964</v>
      </c>
      <c r="B6105" t="s">
        <v>420</v>
      </c>
      <c r="C6105" t="s">
        <v>262</v>
      </c>
      <c r="D6105" t="s">
        <v>48</v>
      </c>
      <c r="E6105" t="s">
        <v>260</v>
      </c>
      <c r="F6105" t="s">
        <v>259</v>
      </c>
      <c r="G6105" t="s">
        <v>225</v>
      </c>
      <c r="H6105" t="s">
        <v>222</v>
      </c>
      <c r="I6105" t="s">
        <v>1595</v>
      </c>
      <c r="J6105" s="3" t="s">
        <v>215</v>
      </c>
      <c r="K6105" s="3" t="s">
        <v>215</v>
      </c>
      <c r="L6105" s="3" t="s">
        <v>215</v>
      </c>
      <c r="M6105" s="3" t="s">
        <v>215</v>
      </c>
      <c r="N6105" s="3" t="s">
        <v>215</v>
      </c>
      <c r="O6105" s="3" t="s">
        <v>215</v>
      </c>
      <c r="P6105" s="3" t="s">
        <v>215</v>
      </c>
      <c r="Q6105" s="3" t="s">
        <v>215</v>
      </c>
      <c r="R6105" s="3" t="s">
        <v>215</v>
      </c>
      <c r="S6105" s="3" t="s">
        <v>215</v>
      </c>
      <c r="T6105" s="3" t="s">
        <v>215</v>
      </c>
      <c r="U6105" s="3" t="s">
        <v>215</v>
      </c>
      <c r="V6105" s="3" t="s">
        <v>215</v>
      </c>
      <c r="W6105" s="3" t="s">
        <v>215</v>
      </c>
      <c r="X6105" s="3" t="s">
        <v>215</v>
      </c>
      <c r="Y6105" s="3">
        <v>146.01900000000001</v>
      </c>
      <c r="Z6105" s="3">
        <v>194.917</v>
      </c>
      <c r="AA6105" s="3">
        <v>215</v>
      </c>
      <c r="AB6105" s="3">
        <v>240.32</v>
      </c>
      <c r="AC6105" s="3">
        <v>268.98200000000003</v>
      </c>
      <c r="AD6105" s="3">
        <v>292.09500000000003</v>
      </c>
      <c r="AE6105" s="3">
        <v>314.048</v>
      </c>
      <c r="AF6105" s="3">
        <v>328.75299999999999</v>
      </c>
      <c r="AG6105" s="3">
        <v>335.959</v>
      </c>
      <c r="AH6105" s="3">
        <v>359.66</v>
      </c>
      <c r="AI6105" s="3">
        <v>400.47800000000001</v>
      </c>
      <c r="AJ6105" s="3">
        <v>439.75700000000001</v>
      </c>
      <c r="AK6105" s="3">
        <v>491.13900000000001</v>
      </c>
      <c r="AL6105" s="3">
        <v>523.36599999999999</v>
      </c>
      <c r="AM6105" s="3">
        <v>518.553</v>
      </c>
      <c r="AN6105" s="3">
        <v>555.93899999999996</v>
      </c>
      <c r="AO6105" s="3">
        <v>611.88400000000001</v>
      </c>
      <c r="AP6105" s="3">
        <v>637.88199999999995</v>
      </c>
      <c r="AQ6105" s="3">
        <v>637.60400000000004</v>
      </c>
      <c r="AR6105" s="3">
        <v>664.97699999999998</v>
      </c>
      <c r="AS6105" s="3">
        <v>700.46</v>
      </c>
      <c r="AT6105" s="3">
        <v>719.34500000000003</v>
      </c>
      <c r="AU6105" s="3">
        <v>788.58900000000006</v>
      </c>
      <c r="AV6105" s="3">
        <v>850.12099999999998</v>
      </c>
      <c r="AW6105" s="3">
        <v>906.90899999999999</v>
      </c>
      <c r="AX6105" s="3">
        <v>951.35199999999998</v>
      </c>
      <c r="AY6105" s="3">
        <v>998.68799999999999</v>
      </c>
      <c r="AZ6105" s="3">
        <v>1048.643</v>
      </c>
      <c r="BA6105">
        <v>1098.347</v>
      </c>
      <c r="BB6105">
        <v>2016</v>
      </c>
    </row>
    <row r="6106" spans="1:54" hidden="1" x14ac:dyDescent="0.2">
      <c r="A6106">
        <v>964</v>
      </c>
      <c r="B6106" t="s">
        <v>420</v>
      </c>
      <c r="C6106" t="s">
        <v>261</v>
      </c>
      <c r="D6106" t="s">
        <v>48</v>
      </c>
      <c r="E6106" t="s">
        <v>260</v>
      </c>
      <c r="F6106" t="s">
        <v>259</v>
      </c>
      <c r="G6106" t="s">
        <v>217</v>
      </c>
      <c r="I6106" t="s">
        <v>258</v>
      </c>
      <c r="J6106" s="3" t="s">
        <v>215</v>
      </c>
      <c r="K6106" s="3" t="s">
        <v>215</v>
      </c>
      <c r="L6106" s="3" t="s">
        <v>215</v>
      </c>
      <c r="M6106" s="3" t="s">
        <v>215</v>
      </c>
      <c r="N6106" s="3" t="s">
        <v>215</v>
      </c>
      <c r="O6106" s="3" t="s">
        <v>215</v>
      </c>
      <c r="P6106" s="3" t="s">
        <v>215</v>
      </c>
      <c r="Q6106" s="3" t="s">
        <v>215</v>
      </c>
      <c r="R6106" s="3" t="s">
        <v>215</v>
      </c>
      <c r="S6106" s="3" t="s">
        <v>215</v>
      </c>
      <c r="T6106" s="3" t="s">
        <v>215</v>
      </c>
      <c r="U6106" s="3" t="s">
        <v>215</v>
      </c>
      <c r="V6106" s="3" t="s">
        <v>215</v>
      </c>
      <c r="W6106" s="3" t="s">
        <v>215</v>
      </c>
      <c r="X6106" s="3" t="s">
        <v>215</v>
      </c>
      <c r="Y6106" s="3">
        <v>43.058</v>
      </c>
      <c r="Z6106" s="3">
        <v>45.883000000000003</v>
      </c>
      <c r="AA6106" s="3">
        <v>41.484999999999999</v>
      </c>
      <c r="AB6106" s="3">
        <v>39.768999999999998</v>
      </c>
      <c r="AC6106" s="3">
        <v>40.18</v>
      </c>
      <c r="AD6106" s="3">
        <v>39.020000000000003</v>
      </c>
      <c r="AE6106" s="3">
        <v>40.058999999999997</v>
      </c>
      <c r="AF6106" s="3">
        <v>40.329000000000001</v>
      </c>
      <c r="AG6106" s="3">
        <v>39.491999999999997</v>
      </c>
      <c r="AH6106" s="3">
        <v>38.567999999999998</v>
      </c>
      <c r="AI6106" s="3">
        <v>40.433</v>
      </c>
      <c r="AJ6106" s="3">
        <v>41.106000000000002</v>
      </c>
      <c r="AK6106" s="3">
        <v>41.354999999999997</v>
      </c>
      <c r="AL6106" s="3">
        <v>40.695</v>
      </c>
      <c r="AM6106" s="3">
        <v>37.79</v>
      </c>
      <c r="AN6106" s="3">
        <v>38.465000000000003</v>
      </c>
      <c r="AO6106" s="3">
        <v>39.052999999999997</v>
      </c>
      <c r="AP6106" s="3">
        <v>39.148000000000003</v>
      </c>
      <c r="AQ6106" s="3">
        <v>38.481999999999999</v>
      </c>
      <c r="AR6106" s="3">
        <v>38.667000000000002</v>
      </c>
      <c r="AS6106" s="3">
        <v>38.927999999999997</v>
      </c>
      <c r="AT6106" s="3">
        <v>38.703000000000003</v>
      </c>
      <c r="AU6106" s="3">
        <v>39.781999999999996</v>
      </c>
      <c r="AV6106" s="3">
        <v>40.771999999999998</v>
      </c>
      <c r="AW6106" s="3">
        <v>41.069000000000003</v>
      </c>
      <c r="AX6106" s="3">
        <v>40.881999999999998</v>
      </c>
      <c r="AY6106" s="3">
        <v>40.744</v>
      </c>
      <c r="AZ6106" s="3">
        <v>40.720999999999997</v>
      </c>
      <c r="BA6106">
        <v>40.595999999999997</v>
      </c>
      <c r="BB6106">
        <v>2016</v>
      </c>
    </row>
    <row r="6107" spans="1:54" hidden="1" x14ac:dyDescent="0.2">
      <c r="A6107">
        <v>964</v>
      </c>
      <c r="B6107" t="s">
        <v>420</v>
      </c>
      <c r="C6107" t="s">
        <v>257</v>
      </c>
      <c r="D6107" t="s">
        <v>48</v>
      </c>
      <c r="E6107" t="s">
        <v>255</v>
      </c>
      <c r="F6107" t="s">
        <v>254</v>
      </c>
      <c r="G6107" t="s">
        <v>225</v>
      </c>
      <c r="H6107" t="s">
        <v>222</v>
      </c>
      <c r="I6107" t="s">
        <v>1595</v>
      </c>
      <c r="J6107" s="3" t="s">
        <v>215</v>
      </c>
      <c r="K6107" s="3" t="s">
        <v>215</v>
      </c>
      <c r="L6107" s="3" t="s">
        <v>215</v>
      </c>
      <c r="M6107" s="3" t="s">
        <v>215</v>
      </c>
      <c r="N6107" s="3" t="s">
        <v>215</v>
      </c>
      <c r="O6107" s="3" t="s">
        <v>215</v>
      </c>
      <c r="P6107" s="3" t="s">
        <v>215</v>
      </c>
      <c r="Q6107" s="3" t="s">
        <v>215</v>
      </c>
      <c r="R6107" s="3" t="s">
        <v>215</v>
      </c>
      <c r="S6107" s="3" t="s">
        <v>215</v>
      </c>
      <c r="T6107" s="3" t="s">
        <v>215</v>
      </c>
      <c r="U6107" s="3" t="s">
        <v>215</v>
      </c>
      <c r="V6107" s="3" t="s">
        <v>215</v>
      </c>
      <c r="W6107" s="3" t="s">
        <v>215</v>
      </c>
      <c r="X6107" s="3" t="s">
        <v>215</v>
      </c>
      <c r="Y6107" s="3">
        <v>160.905</v>
      </c>
      <c r="Z6107" s="3">
        <v>215.46899999999999</v>
      </c>
      <c r="AA6107" s="3">
        <v>238.86600000000001</v>
      </c>
      <c r="AB6107" s="3">
        <v>266.01299999999998</v>
      </c>
      <c r="AC6107" s="3">
        <v>284.36900000000003</v>
      </c>
      <c r="AD6107" s="3">
        <v>314.28899999999999</v>
      </c>
      <c r="AE6107" s="3">
        <v>351.35700000000003</v>
      </c>
      <c r="AF6107" s="3">
        <v>368.03300000000002</v>
      </c>
      <c r="AG6107" s="3">
        <v>387.36700000000002</v>
      </c>
      <c r="AH6107" s="3">
        <v>406.72300000000001</v>
      </c>
      <c r="AI6107" s="3">
        <v>439.71899999999999</v>
      </c>
      <c r="AJ6107" s="3">
        <v>477.81400000000002</v>
      </c>
      <c r="AK6107" s="3">
        <v>513.14400000000001</v>
      </c>
      <c r="AL6107" s="3">
        <v>569.66700000000003</v>
      </c>
      <c r="AM6107" s="3">
        <v>618.07399999999996</v>
      </c>
      <c r="AN6107" s="3">
        <v>662.05499999999995</v>
      </c>
      <c r="AO6107" s="3">
        <v>687.51800000000003</v>
      </c>
      <c r="AP6107" s="3">
        <v>698.36199999999997</v>
      </c>
      <c r="AQ6107" s="3">
        <v>705.75</v>
      </c>
      <c r="AR6107" s="3">
        <v>726.79700000000003</v>
      </c>
      <c r="AS6107" s="3">
        <v>747.94899999999996</v>
      </c>
      <c r="AT6107" s="3">
        <v>765.21500000000003</v>
      </c>
      <c r="AU6107" s="3">
        <v>823.16</v>
      </c>
      <c r="AV6107" s="3">
        <v>889.47</v>
      </c>
      <c r="AW6107" s="3">
        <v>946.17399999999998</v>
      </c>
      <c r="AX6107" s="3">
        <v>985.923</v>
      </c>
      <c r="AY6107" s="3">
        <v>1032.1179999999999</v>
      </c>
      <c r="AZ6107" s="3">
        <v>1081.125</v>
      </c>
      <c r="BA6107">
        <v>1129.8409999999999</v>
      </c>
      <c r="BB6107">
        <v>2016</v>
      </c>
    </row>
    <row r="6108" spans="1:54" hidden="1" x14ac:dyDescent="0.2">
      <c r="A6108">
        <v>964</v>
      </c>
      <c r="B6108" t="s">
        <v>420</v>
      </c>
      <c r="C6108" t="s">
        <v>256</v>
      </c>
      <c r="D6108" t="s">
        <v>48</v>
      </c>
      <c r="E6108" t="s">
        <v>255</v>
      </c>
      <c r="F6108" t="s">
        <v>254</v>
      </c>
      <c r="G6108" t="s">
        <v>217</v>
      </c>
      <c r="I6108" t="s">
        <v>253</v>
      </c>
      <c r="J6108" s="3" t="s">
        <v>215</v>
      </c>
      <c r="K6108" s="3" t="s">
        <v>215</v>
      </c>
      <c r="L6108" s="3" t="s">
        <v>215</v>
      </c>
      <c r="M6108" s="3" t="s">
        <v>215</v>
      </c>
      <c r="N6108" s="3" t="s">
        <v>215</v>
      </c>
      <c r="O6108" s="3" t="s">
        <v>215</v>
      </c>
      <c r="P6108" s="3" t="s">
        <v>215</v>
      </c>
      <c r="Q6108" s="3" t="s">
        <v>215</v>
      </c>
      <c r="R6108" s="3" t="s">
        <v>215</v>
      </c>
      <c r="S6108" s="3" t="s">
        <v>215</v>
      </c>
      <c r="T6108" s="3" t="s">
        <v>215</v>
      </c>
      <c r="U6108" s="3" t="s">
        <v>215</v>
      </c>
      <c r="V6108" s="3" t="s">
        <v>215</v>
      </c>
      <c r="W6108" s="3" t="s">
        <v>215</v>
      </c>
      <c r="X6108" s="3" t="s">
        <v>215</v>
      </c>
      <c r="Y6108" s="3">
        <v>47.448</v>
      </c>
      <c r="Z6108" s="3">
        <v>50.72</v>
      </c>
      <c r="AA6108" s="3">
        <v>46.09</v>
      </c>
      <c r="AB6108" s="3">
        <v>44.021000000000001</v>
      </c>
      <c r="AC6108" s="3">
        <v>42.478999999999999</v>
      </c>
      <c r="AD6108" s="3">
        <v>41.984999999999999</v>
      </c>
      <c r="AE6108" s="3">
        <v>44.817999999999998</v>
      </c>
      <c r="AF6108" s="3">
        <v>45.146999999999998</v>
      </c>
      <c r="AG6108" s="3">
        <v>45.534999999999997</v>
      </c>
      <c r="AH6108" s="3">
        <v>43.615000000000002</v>
      </c>
      <c r="AI6108" s="3">
        <v>44.395000000000003</v>
      </c>
      <c r="AJ6108" s="3">
        <v>44.662999999999997</v>
      </c>
      <c r="AK6108" s="3">
        <v>43.207999999999998</v>
      </c>
      <c r="AL6108" s="3">
        <v>44.295000000000002</v>
      </c>
      <c r="AM6108" s="3">
        <v>45.042000000000002</v>
      </c>
      <c r="AN6108" s="3">
        <v>45.808</v>
      </c>
      <c r="AO6108" s="3">
        <v>43.88</v>
      </c>
      <c r="AP6108" s="3">
        <v>42.859000000000002</v>
      </c>
      <c r="AQ6108" s="3">
        <v>42.594999999999999</v>
      </c>
      <c r="AR6108" s="3">
        <v>42.261000000000003</v>
      </c>
      <c r="AS6108" s="3">
        <v>41.567</v>
      </c>
      <c r="AT6108" s="3">
        <v>41.170999999999999</v>
      </c>
      <c r="AU6108" s="3">
        <v>41.526000000000003</v>
      </c>
      <c r="AV6108" s="3">
        <v>42.66</v>
      </c>
      <c r="AW6108" s="3">
        <v>42.847000000000001</v>
      </c>
      <c r="AX6108" s="3">
        <v>42.368000000000002</v>
      </c>
      <c r="AY6108" s="3">
        <v>42.106999999999999</v>
      </c>
      <c r="AZ6108" s="3">
        <v>41.981999999999999</v>
      </c>
      <c r="BA6108">
        <v>41.76</v>
      </c>
      <c r="BB6108">
        <v>2016</v>
      </c>
    </row>
    <row r="6109" spans="1:54" hidden="1" x14ac:dyDescent="0.2">
      <c r="A6109">
        <v>964</v>
      </c>
      <c r="B6109" t="s">
        <v>420</v>
      </c>
      <c r="C6109" t="s">
        <v>252</v>
      </c>
      <c r="D6109" t="s">
        <v>48</v>
      </c>
      <c r="E6109" t="s">
        <v>250</v>
      </c>
      <c r="F6109" t="s">
        <v>249</v>
      </c>
      <c r="G6109" t="s">
        <v>225</v>
      </c>
      <c r="H6109" t="s">
        <v>222</v>
      </c>
      <c r="I6109" t="s">
        <v>1595</v>
      </c>
      <c r="J6109" s="3" t="s">
        <v>215</v>
      </c>
      <c r="K6109" s="3" t="s">
        <v>215</v>
      </c>
      <c r="L6109" s="3" t="s">
        <v>215</v>
      </c>
      <c r="M6109" s="3" t="s">
        <v>215</v>
      </c>
      <c r="N6109" s="3" t="s">
        <v>215</v>
      </c>
      <c r="O6109" s="3" t="s">
        <v>215</v>
      </c>
      <c r="P6109" s="3" t="s">
        <v>215</v>
      </c>
      <c r="Q6109" s="3" t="s">
        <v>215</v>
      </c>
      <c r="R6109" s="3" t="s">
        <v>215</v>
      </c>
      <c r="S6109" s="3" t="s">
        <v>215</v>
      </c>
      <c r="T6109" s="3" t="s">
        <v>215</v>
      </c>
      <c r="U6109" s="3" t="s">
        <v>215</v>
      </c>
      <c r="V6109" s="3" t="s">
        <v>215</v>
      </c>
      <c r="W6109" s="3" t="s">
        <v>215</v>
      </c>
      <c r="X6109" s="3" t="s">
        <v>215</v>
      </c>
      <c r="Y6109" s="3">
        <v>-14.885999999999999</v>
      </c>
      <c r="Z6109" s="3">
        <v>-20.552</v>
      </c>
      <c r="AA6109" s="3">
        <v>-23.866</v>
      </c>
      <c r="AB6109" s="3">
        <v>-25.693000000000001</v>
      </c>
      <c r="AC6109" s="3">
        <v>-15.387</v>
      </c>
      <c r="AD6109" s="3">
        <v>-22.193999999999999</v>
      </c>
      <c r="AE6109" s="3">
        <v>-37.308999999999997</v>
      </c>
      <c r="AF6109" s="3">
        <v>-39.28</v>
      </c>
      <c r="AG6109" s="3">
        <v>-51.408000000000001</v>
      </c>
      <c r="AH6109" s="3">
        <v>-47.063000000000002</v>
      </c>
      <c r="AI6109" s="3">
        <v>-39.241</v>
      </c>
      <c r="AJ6109" s="3">
        <v>-38.057000000000002</v>
      </c>
      <c r="AK6109" s="3">
        <v>-22.004999999999999</v>
      </c>
      <c r="AL6109" s="3">
        <v>-46.3</v>
      </c>
      <c r="AM6109" s="3">
        <v>-99.521000000000001</v>
      </c>
      <c r="AN6109" s="3">
        <v>-106.116</v>
      </c>
      <c r="AO6109" s="3">
        <v>-75.634</v>
      </c>
      <c r="AP6109" s="3">
        <v>-60.48</v>
      </c>
      <c r="AQ6109" s="3">
        <v>-68.146000000000001</v>
      </c>
      <c r="AR6109" s="3">
        <v>-61.819000000000003</v>
      </c>
      <c r="AS6109" s="3">
        <v>-47.488999999999997</v>
      </c>
      <c r="AT6109" s="3">
        <v>-45.87</v>
      </c>
      <c r="AU6109" s="3">
        <v>-34.570999999999998</v>
      </c>
      <c r="AV6109" s="3">
        <v>-39.348999999999997</v>
      </c>
      <c r="AW6109" s="3">
        <v>-39.265000000000001</v>
      </c>
      <c r="AX6109" s="3">
        <v>-34.570999999999998</v>
      </c>
      <c r="AY6109" s="3">
        <v>-33.43</v>
      </c>
      <c r="AZ6109" s="3">
        <v>-32.481999999999999</v>
      </c>
      <c r="BA6109">
        <v>-31.494</v>
      </c>
      <c r="BB6109">
        <v>2016</v>
      </c>
    </row>
    <row r="6110" spans="1:54" hidden="1" x14ac:dyDescent="0.2">
      <c r="A6110">
        <v>964</v>
      </c>
      <c r="B6110" t="s">
        <v>420</v>
      </c>
      <c r="C6110" t="s">
        <v>251</v>
      </c>
      <c r="D6110" t="s">
        <v>48</v>
      </c>
      <c r="E6110" t="s">
        <v>250</v>
      </c>
      <c r="F6110" t="s">
        <v>249</v>
      </c>
      <c r="G6110" t="s">
        <v>217</v>
      </c>
      <c r="I6110" t="s">
        <v>248</v>
      </c>
      <c r="J6110" s="3" t="s">
        <v>215</v>
      </c>
      <c r="K6110" s="3" t="s">
        <v>215</v>
      </c>
      <c r="L6110" s="3" t="s">
        <v>215</v>
      </c>
      <c r="M6110" s="3" t="s">
        <v>215</v>
      </c>
      <c r="N6110" s="3" t="s">
        <v>215</v>
      </c>
      <c r="O6110" s="3" t="s">
        <v>215</v>
      </c>
      <c r="P6110" s="3" t="s">
        <v>215</v>
      </c>
      <c r="Q6110" s="3" t="s">
        <v>215</v>
      </c>
      <c r="R6110" s="3" t="s">
        <v>215</v>
      </c>
      <c r="S6110" s="3" t="s">
        <v>215</v>
      </c>
      <c r="T6110" s="3" t="s">
        <v>215</v>
      </c>
      <c r="U6110" s="3" t="s">
        <v>215</v>
      </c>
      <c r="V6110" s="3" t="s">
        <v>215</v>
      </c>
      <c r="W6110" s="3" t="s">
        <v>215</v>
      </c>
      <c r="X6110" s="3" t="s">
        <v>215</v>
      </c>
      <c r="Y6110" s="3">
        <v>-4.3899999999999997</v>
      </c>
      <c r="Z6110" s="3">
        <v>-4.8380000000000001</v>
      </c>
      <c r="AA6110" s="3">
        <v>-4.6050000000000004</v>
      </c>
      <c r="AB6110" s="3">
        <v>-4.2519999999999998</v>
      </c>
      <c r="AC6110" s="3">
        <v>-2.298</v>
      </c>
      <c r="AD6110" s="3">
        <v>-2.9649999999999999</v>
      </c>
      <c r="AE6110" s="3">
        <v>-4.7590000000000003</v>
      </c>
      <c r="AF6110" s="3">
        <v>-4.819</v>
      </c>
      <c r="AG6110" s="3">
        <v>-6.0430000000000001</v>
      </c>
      <c r="AH6110" s="3">
        <v>-5.0469999999999997</v>
      </c>
      <c r="AI6110" s="3">
        <v>-3.9620000000000002</v>
      </c>
      <c r="AJ6110" s="3">
        <v>-3.5569999999999999</v>
      </c>
      <c r="AK6110" s="3">
        <v>-1.853</v>
      </c>
      <c r="AL6110" s="3">
        <v>-3.6</v>
      </c>
      <c r="AM6110" s="3">
        <v>-7.2530000000000001</v>
      </c>
      <c r="AN6110" s="3">
        <v>-7.3419999999999996</v>
      </c>
      <c r="AO6110" s="3">
        <v>-4.827</v>
      </c>
      <c r="AP6110" s="3">
        <v>-3.7120000000000002</v>
      </c>
      <c r="AQ6110" s="3">
        <v>-4.1130000000000004</v>
      </c>
      <c r="AR6110" s="3">
        <v>-3.5950000000000002</v>
      </c>
      <c r="AS6110" s="3">
        <v>-2.6389999999999998</v>
      </c>
      <c r="AT6110" s="3">
        <v>-2.468</v>
      </c>
      <c r="AU6110" s="3">
        <v>-1.744</v>
      </c>
      <c r="AV6110" s="3">
        <v>-1.887</v>
      </c>
      <c r="AW6110" s="3">
        <v>-1.778</v>
      </c>
      <c r="AX6110" s="3">
        <v>-1.486</v>
      </c>
      <c r="AY6110" s="3">
        <v>-1.3640000000000001</v>
      </c>
      <c r="AZ6110" s="3">
        <v>-1.2609999999999999</v>
      </c>
      <c r="BA6110">
        <v>-1.1639999999999999</v>
      </c>
      <c r="BB6110">
        <v>2016</v>
      </c>
    </row>
    <row r="6111" spans="1:54" hidden="1" x14ac:dyDescent="0.2">
      <c r="A6111">
        <v>964</v>
      </c>
      <c r="B6111" t="s">
        <v>420</v>
      </c>
      <c r="C6111" t="s">
        <v>247</v>
      </c>
      <c r="D6111" t="s">
        <v>48</v>
      </c>
      <c r="E6111" t="s">
        <v>245</v>
      </c>
      <c r="F6111" t="s">
        <v>244</v>
      </c>
      <c r="G6111" t="s">
        <v>225</v>
      </c>
      <c r="H6111" t="s">
        <v>222</v>
      </c>
      <c r="I6111" t="s">
        <v>1595</v>
      </c>
      <c r="J6111" s="3" t="s">
        <v>215</v>
      </c>
      <c r="K6111" s="3" t="s">
        <v>215</v>
      </c>
      <c r="L6111" s="3" t="s">
        <v>215</v>
      </c>
      <c r="M6111" s="3" t="s">
        <v>215</v>
      </c>
      <c r="N6111" s="3" t="s">
        <v>215</v>
      </c>
      <c r="O6111" s="3" t="s">
        <v>215</v>
      </c>
      <c r="P6111" s="3" t="s">
        <v>215</v>
      </c>
      <c r="Q6111" s="3" t="s">
        <v>215</v>
      </c>
      <c r="R6111" s="3" t="s">
        <v>215</v>
      </c>
      <c r="S6111" s="3" t="s">
        <v>215</v>
      </c>
      <c r="T6111" s="3" t="s">
        <v>215</v>
      </c>
      <c r="U6111" s="3" t="s">
        <v>215</v>
      </c>
      <c r="V6111" s="3" t="s">
        <v>215</v>
      </c>
      <c r="W6111" s="3" t="s">
        <v>215</v>
      </c>
      <c r="X6111" s="3" t="s">
        <v>215</v>
      </c>
      <c r="Y6111" s="3">
        <v>-19.100999999999999</v>
      </c>
      <c r="Z6111" s="3">
        <v>-23.922999999999998</v>
      </c>
      <c r="AA6111" s="3">
        <v>-29.298999999999999</v>
      </c>
      <c r="AB6111" s="3">
        <v>-30.384</v>
      </c>
      <c r="AC6111" s="3">
        <v>-19.364000000000001</v>
      </c>
      <c r="AD6111" s="3">
        <v>-29.172000000000001</v>
      </c>
      <c r="AE6111" s="3">
        <v>-38.320999999999998</v>
      </c>
      <c r="AF6111" s="3">
        <v>-34.677</v>
      </c>
      <c r="AG6111" s="3">
        <v>-50.912999999999997</v>
      </c>
      <c r="AH6111" s="3">
        <v>-53.835000000000001</v>
      </c>
      <c r="AI6111" s="3">
        <v>-35.463999999999999</v>
      </c>
      <c r="AJ6111" s="3">
        <v>-54.982999999999997</v>
      </c>
      <c r="AK6111" s="3">
        <v>-34.216999999999999</v>
      </c>
      <c r="AL6111" s="3">
        <v>-52.939</v>
      </c>
      <c r="AM6111" s="3">
        <v>-93.358000000000004</v>
      </c>
      <c r="AN6111" s="3">
        <v>-103.911</v>
      </c>
      <c r="AO6111" s="3">
        <v>-83.82</v>
      </c>
      <c r="AP6111" s="3">
        <v>-59.529000000000003</v>
      </c>
      <c r="AQ6111" s="3">
        <v>-54.009</v>
      </c>
      <c r="AR6111" s="3">
        <v>-56.253</v>
      </c>
      <c r="AS6111" s="3">
        <v>-47.023000000000003</v>
      </c>
      <c r="AT6111" s="3">
        <v>-46.417999999999999</v>
      </c>
      <c r="AU6111" s="3">
        <v>-45.124000000000002</v>
      </c>
      <c r="AV6111" s="3">
        <v>-54.677</v>
      </c>
      <c r="AW6111" s="3">
        <v>-56.457999999999998</v>
      </c>
      <c r="AX6111" s="3">
        <v>-50.904000000000003</v>
      </c>
      <c r="AY6111" s="3">
        <v>-46.41</v>
      </c>
      <c r="AZ6111" s="3">
        <v>-41.323</v>
      </c>
      <c r="BA6111">
        <v>-34.725000000000001</v>
      </c>
      <c r="BB6111">
        <v>2016</v>
      </c>
    </row>
    <row r="6112" spans="1:54" hidden="1" x14ac:dyDescent="0.2">
      <c r="A6112">
        <v>964</v>
      </c>
      <c r="B6112" t="s">
        <v>420</v>
      </c>
      <c r="C6112" t="s">
        <v>246</v>
      </c>
      <c r="D6112" t="s">
        <v>48</v>
      </c>
      <c r="E6112" t="s">
        <v>245</v>
      </c>
      <c r="F6112" t="s">
        <v>244</v>
      </c>
      <c r="G6112" t="s">
        <v>243</v>
      </c>
      <c r="I6112" t="s">
        <v>362</v>
      </c>
      <c r="J6112" s="3" t="s">
        <v>215</v>
      </c>
      <c r="K6112" s="3" t="s">
        <v>215</v>
      </c>
      <c r="L6112" s="3" t="s">
        <v>215</v>
      </c>
      <c r="M6112" s="3" t="s">
        <v>215</v>
      </c>
      <c r="N6112" s="3" t="s">
        <v>215</v>
      </c>
      <c r="O6112" s="3" t="s">
        <v>215</v>
      </c>
      <c r="P6112" s="3" t="s">
        <v>215</v>
      </c>
      <c r="Q6112" s="3" t="s">
        <v>215</v>
      </c>
      <c r="R6112" s="3" t="s">
        <v>215</v>
      </c>
      <c r="S6112" s="3" t="s">
        <v>215</v>
      </c>
      <c r="T6112" s="3" t="s">
        <v>215</v>
      </c>
      <c r="U6112" s="3" t="s">
        <v>215</v>
      </c>
      <c r="V6112" s="3" t="s">
        <v>215</v>
      </c>
      <c r="W6112" s="3" t="s">
        <v>215</v>
      </c>
      <c r="X6112" s="3" t="s">
        <v>215</v>
      </c>
      <c r="Y6112" s="3">
        <v>-5.6849999999999996</v>
      </c>
      <c r="Z6112" s="3">
        <v>-5.6219999999999999</v>
      </c>
      <c r="AA6112" s="3">
        <v>-5.6790000000000003</v>
      </c>
      <c r="AB6112" s="3">
        <v>-5.0179999999999998</v>
      </c>
      <c r="AC6112" s="3">
        <v>-2.8740000000000001</v>
      </c>
      <c r="AD6112" s="3">
        <v>-3.9</v>
      </c>
      <c r="AE6112" s="3">
        <v>-4.76</v>
      </c>
      <c r="AF6112" s="3">
        <v>-4.2</v>
      </c>
      <c r="AG6112" s="3">
        <v>-5.9809999999999999</v>
      </c>
      <c r="AH6112" s="3">
        <v>-5.78</v>
      </c>
      <c r="AI6112" s="3">
        <v>-3.536</v>
      </c>
      <c r="AJ6112" s="3">
        <v>-5.1609999999999996</v>
      </c>
      <c r="AK6112" s="3">
        <v>-2.9529999999999998</v>
      </c>
      <c r="AL6112" s="3">
        <v>-4.1639999999999997</v>
      </c>
      <c r="AM6112" s="3">
        <v>-6.7270000000000003</v>
      </c>
      <c r="AN6112" s="3">
        <v>-7.1619999999999999</v>
      </c>
      <c r="AO6112" s="3">
        <v>-5.42</v>
      </c>
      <c r="AP6112" s="3">
        <v>-3.6480000000000001</v>
      </c>
      <c r="AQ6112" s="3">
        <v>-3.22</v>
      </c>
      <c r="AR6112" s="3">
        <v>-3.2450000000000001</v>
      </c>
      <c r="AS6112" s="3">
        <v>-2.6120000000000001</v>
      </c>
      <c r="AT6112" s="3">
        <v>-2.4990000000000001</v>
      </c>
      <c r="AU6112" s="3">
        <v>-2.3069999999999999</v>
      </c>
      <c r="AV6112" s="3">
        <v>-2.6709999999999998</v>
      </c>
      <c r="AW6112" s="3">
        <v>-2.6059999999999999</v>
      </c>
      <c r="AX6112" s="3">
        <v>-2.226</v>
      </c>
      <c r="AY6112" s="3">
        <v>-1.9179999999999999</v>
      </c>
      <c r="AZ6112" s="3">
        <v>-1.6180000000000001</v>
      </c>
      <c r="BA6112">
        <v>-1.2869999999999999</v>
      </c>
      <c r="BB6112">
        <v>2016</v>
      </c>
    </row>
    <row r="6113" spans="1:54" hidden="1" x14ac:dyDescent="0.2">
      <c r="A6113">
        <v>964</v>
      </c>
      <c r="B6113" t="s">
        <v>420</v>
      </c>
      <c r="C6113" t="s">
        <v>242</v>
      </c>
      <c r="D6113" t="s">
        <v>48</v>
      </c>
      <c r="E6113" t="s">
        <v>240</v>
      </c>
      <c r="F6113" t="s">
        <v>239</v>
      </c>
      <c r="G6113" t="s">
        <v>225</v>
      </c>
      <c r="H6113" t="s">
        <v>222</v>
      </c>
      <c r="I6113" t="s">
        <v>1595</v>
      </c>
      <c r="J6113" s="3" t="s">
        <v>215</v>
      </c>
      <c r="K6113" s="3" t="s">
        <v>215</v>
      </c>
      <c r="L6113" s="3" t="s">
        <v>215</v>
      </c>
      <c r="M6113" s="3" t="s">
        <v>215</v>
      </c>
      <c r="N6113" s="3" t="s">
        <v>215</v>
      </c>
      <c r="O6113" s="3" t="s">
        <v>215</v>
      </c>
      <c r="P6113" s="3" t="s">
        <v>215</v>
      </c>
      <c r="Q6113" s="3" t="s">
        <v>215</v>
      </c>
      <c r="R6113" s="3" t="s">
        <v>215</v>
      </c>
      <c r="S6113" s="3" t="s">
        <v>215</v>
      </c>
      <c r="T6113" s="3" t="s">
        <v>215</v>
      </c>
      <c r="U6113" s="3" t="s">
        <v>215</v>
      </c>
      <c r="V6113" s="3" t="s">
        <v>215</v>
      </c>
      <c r="W6113" s="3" t="s">
        <v>215</v>
      </c>
      <c r="X6113" s="3" t="s">
        <v>215</v>
      </c>
      <c r="Y6113" s="3">
        <v>4.476</v>
      </c>
      <c r="Z6113" s="3">
        <v>-1.274</v>
      </c>
      <c r="AA6113" s="3">
        <v>-0.48199999999999998</v>
      </c>
      <c r="AB6113" s="3">
        <v>-1.5549999999999999</v>
      </c>
      <c r="AC6113" s="3">
        <v>4.2869999999999999</v>
      </c>
      <c r="AD6113" s="3">
        <v>0.32</v>
      </c>
      <c r="AE6113" s="3">
        <v>-12.97</v>
      </c>
      <c r="AF6113" s="3">
        <v>-15.920999999999999</v>
      </c>
      <c r="AG6113" s="3">
        <v>-26.344999999999999</v>
      </c>
      <c r="AH6113" s="3">
        <v>-21.794</v>
      </c>
      <c r="AI6113" s="3">
        <v>-14.849</v>
      </c>
      <c r="AJ6113" s="3">
        <v>-12.727</v>
      </c>
      <c r="AK6113" s="3">
        <v>3.8559999999999999</v>
      </c>
      <c r="AL6113" s="3">
        <v>-19.11</v>
      </c>
      <c r="AM6113" s="3">
        <v>-65.88</v>
      </c>
      <c r="AN6113" s="3">
        <v>-70.137</v>
      </c>
      <c r="AO6113" s="3">
        <v>-35.979999999999997</v>
      </c>
      <c r="AP6113" s="3">
        <v>-17.177</v>
      </c>
      <c r="AQ6113" s="3">
        <v>-26.637</v>
      </c>
      <c r="AR6113" s="3">
        <v>-28.309000000000001</v>
      </c>
      <c r="AS6113" s="3">
        <v>-15.939</v>
      </c>
      <c r="AT6113" s="3">
        <v>-14.31</v>
      </c>
      <c r="AU6113" s="3">
        <v>-2.5049999999999999</v>
      </c>
      <c r="AV6113" s="3">
        <v>-4.8650000000000002</v>
      </c>
      <c r="AW6113" s="3">
        <v>-1.278</v>
      </c>
      <c r="AX6113" s="3">
        <v>5.4109999999999996</v>
      </c>
      <c r="AY6113" s="3">
        <v>8.2569999999999997</v>
      </c>
      <c r="AZ6113" s="3">
        <v>10.319000000000001</v>
      </c>
      <c r="BA6113">
        <v>12.388</v>
      </c>
      <c r="BB6113">
        <v>2016</v>
      </c>
    </row>
    <row r="6114" spans="1:54" hidden="1" x14ac:dyDescent="0.2">
      <c r="A6114">
        <v>964</v>
      </c>
      <c r="B6114" t="s">
        <v>420</v>
      </c>
      <c r="C6114" t="s">
        <v>241</v>
      </c>
      <c r="D6114" t="s">
        <v>48</v>
      </c>
      <c r="E6114" t="s">
        <v>240</v>
      </c>
      <c r="F6114" t="s">
        <v>239</v>
      </c>
      <c r="G6114" t="s">
        <v>217</v>
      </c>
      <c r="I6114" t="s">
        <v>238</v>
      </c>
      <c r="J6114" s="3" t="s">
        <v>215</v>
      </c>
      <c r="K6114" s="3" t="s">
        <v>215</v>
      </c>
      <c r="L6114" s="3" t="s">
        <v>215</v>
      </c>
      <c r="M6114" s="3" t="s">
        <v>215</v>
      </c>
      <c r="N6114" s="3" t="s">
        <v>215</v>
      </c>
      <c r="O6114" s="3" t="s">
        <v>215</v>
      </c>
      <c r="P6114" s="3" t="s">
        <v>215</v>
      </c>
      <c r="Q6114" s="3" t="s">
        <v>215</v>
      </c>
      <c r="R6114" s="3" t="s">
        <v>215</v>
      </c>
      <c r="S6114" s="3" t="s">
        <v>215</v>
      </c>
      <c r="T6114" s="3" t="s">
        <v>215</v>
      </c>
      <c r="U6114" s="3" t="s">
        <v>215</v>
      </c>
      <c r="V6114" s="3" t="s">
        <v>215</v>
      </c>
      <c r="W6114" s="3" t="s">
        <v>215</v>
      </c>
      <c r="X6114" s="3" t="s">
        <v>215</v>
      </c>
      <c r="Y6114" s="3">
        <v>1.32</v>
      </c>
      <c r="Z6114" s="3">
        <v>-0.3</v>
      </c>
      <c r="AA6114" s="3">
        <v>-9.2999999999999999E-2</v>
      </c>
      <c r="AB6114" s="3">
        <v>-0.25700000000000001</v>
      </c>
      <c r="AC6114" s="3">
        <v>0.64</v>
      </c>
      <c r="AD6114" s="3">
        <v>4.2999999999999997E-2</v>
      </c>
      <c r="AE6114" s="3">
        <v>-1.6539999999999999</v>
      </c>
      <c r="AF6114" s="3">
        <v>-1.9530000000000001</v>
      </c>
      <c r="AG6114" s="3">
        <v>-3.097</v>
      </c>
      <c r="AH6114" s="3">
        <v>-2.3370000000000002</v>
      </c>
      <c r="AI6114" s="3">
        <v>-1.4990000000000001</v>
      </c>
      <c r="AJ6114" s="3">
        <v>-1.19</v>
      </c>
      <c r="AK6114" s="3">
        <v>0.32500000000000001</v>
      </c>
      <c r="AL6114" s="3">
        <v>-1.486</v>
      </c>
      <c r="AM6114" s="3">
        <v>-4.8010000000000002</v>
      </c>
      <c r="AN6114" s="3">
        <v>-4.8529999999999998</v>
      </c>
      <c r="AO6114" s="3">
        <v>-2.2959999999999998</v>
      </c>
      <c r="AP6114" s="3">
        <v>-1.054</v>
      </c>
      <c r="AQ6114" s="3">
        <v>-1.6080000000000001</v>
      </c>
      <c r="AR6114" s="3">
        <v>-1.6459999999999999</v>
      </c>
      <c r="AS6114" s="3">
        <v>-0.88600000000000001</v>
      </c>
      <c r="AT6114" s="3">
        <v>-0.77</v>
      </c>
      <c r="AU6114" s="3">
        <v>-0.126</v>
      </c>
      <c r="AV6114" s="3">
        <v>-0.23300000000000001</v>
      </c>
      <c r="AW6114" s="3">
        <v>-5.8000000000000003E-2</v>
      </c>
      <c r="AX6114" s="3">
        <v>0.23300000000000001</v>
      </c>
      <c r="AY6114" s="3">
        <v>0.33700000000000002</v>
      </c>
      <c r="AZ6114" s="3">
        <v>0.40100000000000002</v>
      </c>
      <c r="BA6114">
        <v>0.45800000000000002</v>
      </c>
      <c r="BB6114">
        <v>2016</v>
      </c>
    </row>
    <row r="6115" spans="1:54" hidden="1" x14ac:dyDescent="0.2">
      <c r="A6115">
        <v>964</v>
      </c>
      <c r="B6115" t="s">
        <v>420</v>
      </c>
      <c r="C6115" t="s">
        <v>237</v>
      </c>
      <c r="D6115" t="s">
        <v>48</v>
      </c>
      <c r="E6115" t="s">
        <v>235</v>
      </c>
      <c r="F6115" t="s">
        <v>234</v>
      </c>
      <c r="G6115" t="s">
        <v>225</v>
      </c>
      <c r="H6115" t="s">
        <v>222</v>
      </c>
      <c r="I6115" t="s">
        <v>1595</v>
      </c>
      <c r="J6115" s="3" t="s">
        <v>215</v>
      </c>
      <c r="K6115" s="3" t="s">
        <v>215</v>
      </c>
      <c r="L6115" s="3" t="s">
        <v>215</v>
      </c>
      <c r="M6115" s="3" t="s">
        <v>215</v>
      </c>
      <c r="N6115" s="3" t="s">
        <v>215</v>
      </c>
      <c r="O6115" s="3" t="s">
        <v>215</v>
      </c>
      <c r="P6115" s="3" t="s">
        <v>215</v>
      </c>
      <c r="Q6115" s="3" t="s">
        <v>215</v>
      </c>
      <c r="R6115" s="3" t="s">
        <v>215</v>
      </c>
      <c r="S6115" s="3" t="s">
        <v>215</v>
      </c>
      <c r="T6115" s="3" t="s">
        <v>215</v>
      </c>
      <c r="U6115" s="3" t="s">
        <v>215</v>
      </c>
      <c r="V6115" s="3" t="s">
        <v>215</v>
      </c>
      <c r="W6115" s="3" t="s">
        <v>215</v>
      </c>
      <c r="X6115" s="3" t="s">
        <v>215</v>
      </c>
      <c r="Y6115" s="3">
        <v>151.78299999999999</v>
      </c>
      <c r="Z6115" s="3">
        <v>165.46600000000001</v>
      </c>
      <c r="AA6115" s="3">
        <v>202.096</v>
      </c>
      <c r="AB6115" s="3">
        <v>212.44</v>
      </c>
      <c r="AC6115" s="3">
        <v>236.82900000000001</v>
      </c>
      <c r="AD6115" s="3">
        <v>238.755</v>
      </c>
      <c r="AE6115" s="3">
        <v>250.232</v>
      </c>
      <c r="AF6115" s="3">
        <v>294.12</v>
      </c>
      <c r="AG6115" s="3">
        <v>350.61700000000002</v>
      </c>
      <c r="AH6115" s="3">
        <v>366.96899999999999</v>
      </c>
      <c r="AI6115" s="3">
        <v>398.18599999999998</v>
      </c>
      <c r="AJ6115" s="3">
        <v>438.798</v>
      </c>
      <c r="AK6115" s="3">
        <v>436.37599999999998</v>
      </c>
      <c r="AL6115" s="3">
        <v>501.32799999999997</v>
      </c>
      <c r="AM6115" s="3">
        <v>587.97799999999995</v>
      </c>
      <c r="AN6115" s="3">
        <v>682.60699999999997</v>
      </c>
      <c r="AO6115" s="3">
        <v>756.93600000000004</v>
      </c>
      <c r="AP6115" s="3">
        <v>779.93299999999999</v>
      </c>
      <c r="AQ6115" s="3">
        <v>842.98500000000001</v>
      </c>
      <c r="AR6115" s="3">
        <v>765.12</v>
      </c>
      <c r="AS6115" s="3">
        <v>834.75300000000004</v>
      </c>
      <c r="AT6115" s="3">
        <v>893.53499999999997</v>
      </c>
      <c r="AU6115" s="3">
        <v>925.08500000000004</v>
      </c>
      <c r="AV6115" s="3">
        <v>961.19899999999996</v>
      </c>
      <c r="AW6115" s="3">
        <v>995.58799999999997</v>
      </c>
      <c r="AX6115" s="3">
        <v>1021.259</v>
      </c>
      <c r="AY6115" s="3">
        <v>1045.537</v>
      </c>
      <c r="AZ6115" s="3">
        <v>1068.8710000000001</v>
      </c>
      <c r="BA6115">
        <v>1090.9190000000001</v>
      </c>
      <c r="BB6115">
        <v>2016</v>
      </c>
    </row>
    <row r="6116" spans="1:54" hidden="1" x14ac:dyDescent="0.2">
      <c r="A6116">
        <v>964</v>
      </c>
      <c r="B6116" t="s">
        <v>420</v>
      </c>
      <c r="C6116" t="s">
        <v>236</v>
      </c>
      <c r="D6116" t="s">
        <v>48</v>
      </c>
      <c r="E6116" t="s">
        <v>235</v>
      </c>
      <c r="F6116" t="s">
        <v>234</v>
      </c>
      <c r="G6116" t="s">
        <v>217</v>
      </c>
      <c r="I6116" t="s">
        <v>354</v>
      </c>
      <c r="J6116" s="3" t="s">
        <v>215</v>
      </c>
      <c r="K6116" s="3" t="s">
        <v>215</v>
      </c>
      <c r="L6116" s="3" t="s">
        <v>215</v>
      </c>
      <c r="M6116" s="3" t="s">
        <v>215</v>
      </c>
      <c r="N6116" s="3" t="s">
        <v>215</v>
      </c>
      <c r="O6116" s="3" t="s">
        <v>215</v>
      </c>
      <c r="P6116" s="3" t="s">
        <v>215</v>
      </c>
      <c r="Q6116" s="3" t="s">
        <v>215</v>
      </c>
      <c r="R6116" s="3" t="s">
        <v>215</v>
      </c>
      <c r="S6116" s="3" t="s">
        <v>215</v>
      </c>
      <c r="T6116" s="3" t="s">
        <v>215</v>
      </c>
      <c r="U6116" s="3" t="s">
        <v>215</v>
      </c>
      <c r="V6116" s="3" t="s">
        <v>215</v>
      </c>
      <c r="W6116" s="3" t="s">
        <v>215</v>
      </c>
      <c r="X6116" s="3" t="s">
        <v>215</v>
      </c>
      <c r="Y6116" s="3">
        <v>44.758000000000003</v>
      </c>
      <c r="Z6116" s="3">
        <v>38.950000000000003</v>
      </c>
      <c r="AA6116" s="3">
        <v>38.994999999999997</v>
      </c>
      <c r="AB6116" s="3">
        <v>35.155000000000001</v>
      </c>
      <c r="AC6116" s="3">
        <v>35.377000000000002</v>
      </c>
      <c r="AD6116" s="3">
        <v>31.895</v>
      </c>
      <c r="AE6116" s="3">
        <v>31.919</v>
      </c>
      <c r="AF6116" s="3">
        <v>36.08</v>
      </c>
      <c r="AG6116" s="3">
        <v>41.215000000000003</v>
      </c>
      <c r="AH6116" s="3">
        <v>39.351999999999997</v>
      </c>
      <c r="AI6116" s="3">
        <v>40.201999999999998</v>
      </c>
      <c r="AJ6116" s="3">
        <v>41.015999999999998</v>
      </c>
      <c r="AK6116" s="3">
        <v>36.744</v>
      </c>
      <c r="AL6116" s="3">
        <v>38.981000000000002</v>
      </c>
      <c r="AM6116" s="3">
        <v>42.848999999999997</v>
      </c>
      <c r="AN6116" s="3">
        <v>47.23</v>
      </c>
      <c r="AO6116" s="3">
        <v>48.31</v>
      </c>
      <c r="AP6116" s="3">
        <v>47.866</v>
      </c>
      <c r="AQ6116" s="3">
        <v>50.877000000000002</v>
      </c>
      <c r="AR6116" s="3">
        <v>44.49</v>
      </c>
      <c r="AS6116" s="3">
        <v>46.390999999999998</v>
      </c>
      <c r="AT6116" s="3">
        <v>48.075000000000003</v>
      </c>
      <c r="AU6116" s="3">
        <v>46.667999999999999</v>
      </c>
      <c r="AV6116" s="3">
        <v>46.1</v>
      </c>
      <c r="AW6116" s="3">
        <v>45.085000000000001</v>
      </c>
      <c r="AX6116" s="3">
        <v>43.886000000000003</v>
      </c>
      <c r="AY6116" s="3">
        <v>42.655000000000001</v>
      </c>
      <c r="AZ6116" s="3">
        <v>41.506</v>
      </c>
      <c r="BA6116">
        <v>40.320999999999998</v>
      </c>
      <c r="BB6116">
        <v>2016</v>
      </c>
    </row>
    <row r="6117" spans="1:54" hidden="1" x14ac:dyDescent="0.2">
      <c r="A6117">
        <v>964</v>
      </c>
      <c r="B6117" t="s">
        <v>420</v>
      </c>
      <c r="C6117" t="s">
        <v>233</v>
      </c>
      <c r="D6117" t="s">
        <v>48</v>
      </c>
      <c r="E6117" t="s">
        <v>231</v>
      </c>
      <c r="F6117" t="s">
        <v>230</v>
      </c>
      <c r="G6117" t="s">
        <v>225</v>
      </c>
      <c r="H6117" t="s">
        <v>222</v>
      </c>
      <c r="I6117" t="s">
        <v>1595</v>
      </c>
      <c r="J6117" s="3" t="s">
        <v>215</v>
      </c>
      <c r="K6117" s="3" t="s">
        <v>215</v>
      </c>
      <c r="L6117" s="3" t="s">
        <v>215</v>
      </c>
      <c r="M6117" s="3" t="s">
        <v>215</v>
      </c>
      <c r="N6117" s="3" t="s">
        <v>215</v>
      </c>
      <c r="O6117" s="3" t="s">
        <v>215</v>
      </c>
      <c r="P6117" s="3" t="s">
        <v>215</v>
      </c>
      <c r="Q6117" s="3" t="s">
        <v>215</v>
      </c>
      <c r="R6117" s="3" t="s">
        <v>215</v>
      </c>
      <c r="S6117" s="3" t="s">
        <v>215</v>
      </c>
      <c r="T6117" s="3" t="s">
        <v>215</v>
      </c>
      <c r="U6117" s="3" t="s">
        <v>215</v>
      </c>
      <c r="V6117" s="3" t="s">
        <v>215</v>
      </c>
      <c r="W6117" s="3" t="s">
        <v>215</v>
      </c>
      <c r="X6117" s="3" t="s">
        <v>215</v>
      </c>
      <c r="Y6117" s="3">
        <v>165.2</v>
      </c>
      <c r="Z6117" s="3">
        <v>183.29400000000001</v>
      </c>
      <c r="AA6117" s="3">
        <v>221.22</v>
      </c>
      <c r="AB6117" s="3">
        <v>233.68700000000001</v>
      </c>
      <c r="AC6117" s="3">
        <v>263.392</v>
      </c>
      <c r="AD6117" s="3">
        <v>272.31700000000001</v>
      </c>
      <c r="AE6117" s="3">
        <v>291.18099999999998</v>
      </c>
      <c r="AF6117" s="3">
        <v>338.66500000000002</v>
      </c>
      <c r="AG6117" s="3">
        <v>394.1</v>
      </c>
      <c r="AH6117" s="3">
        <v>420.28199999999998</v>
      </c>
      <c r="AI6117" s="3">
        <v>459.98500000000001</v>
      </c>
      <c r="AJ6117" s="3">
        <v>502.26100000000002</v>
      </c>
      <c r="AK6117" s="3">
        <v>524.4</v>
      </c>
      <c r="AL6117" s="3">
        <v>595.38</v>
      </c>
      <c r="AM6117" s="3">
        <v>678.32799999999997</v>
      </c>
      <c r="AN6117" s="3">
        <v>767.84400000000005</v>
      </c>
      <c r="AO6117" s="3">
        <v>847.70799999999997</v>
      </c>
      <c r="AP6117" s="3">
        <v>875.26</v>
      </c>
      <c r="AQ6117" s="3">
        <v>922.755</v>
      </c>
      <c r="AR6117" s="3">
        <v>863.97400000000005</v>
      </c>
      <c r="AS6117" s="3">
        <v>919.58799999999997</v>
      </c>
      <c r="AT6117" s="3">
        <v>1006.284</v>
      </c>
      <c r="AU6117" s="3">
        <v>1018.542</v>
      </c>
      <c r="AV6117" s="3">
        <v>1059.501</v>
      </c>
      <c r="AW6117" s="3">
        <v>1099.7</v>
      </c>
      <c r="AX6117" s="3">
        <v>1130.971</v>
      </c>
      <c r="AY6117" s="3">
        <v>1161.1010000000001</v>
      </c>
      <c r="AZ6117" s="3">
        <v>1190.2829999999999</v>
      </c>
      <c r="BA6117">
        <v>1218.4770000000001</v>
      </c>
      <c r="BB6117">
        <v>2016</v>
      </c>
    </row>
    <row r="6118" spans="1:54" hidden="1" x14ac:dyDescent="0.2">
      <c r="A6118">
        <v>964</v>
      </c>
      <c r="B6118" t="s">
        <v>420</v>
      </c>
      <c r="C6118" t="s">
        <v>232</v>
      </c>
      <c r="D6118" t="s">
        <v>48</v>
      </c>
      <c r="E6118" t="s">
        <v>231</v>
      </c>
      <c r="F6118" t="s">
        <v>230</v>
      </c>
      <c r="G6118" t="s">
        <v>217</v>
      </c>
      <c r="I6118" t="s">
        <v>229</v>
      </c>
      <c r="J6118" s="3" t="s">
        <v>215</v>
      </c>
      <c r="K6118" s="3" t="s">
        <v>215</v>
      </c>
      <c r="L6118" s="3" t="s">
        <v>215</v>
      </c>
      <c r="M6118" s="3" t="s">
        <v>215</v>
      </c>
      <c r="N6118" s="3" t="s">
        <v>215</v>
      </c>
      <c r="O6118" s="3" t="s">
        <v>215</v>
      </c>
      <c r="P6118" s="3" t="s">
        <v>215</v>
      </c>
      <c r="Q6118" s="3" t="s">
        <v>215</v>
      </c>
      <c r="R6118" s="3" t="s">
        <v>215</v>
      </c>
      <c r="S6118" s="3" t="s">
        <v>215</v>
      </c>
      <c r="T6118" s="3" t="s">
        <v>215</v>
      </c>
      <c r="U6118" s="3" t="s">
        <v>215</v>
      </c>
      <c r="V6118" s="3" t="s">
        <v>215</v>
      </c>
      <c r="W6118" s="3" t="s">
        <v>215</v>
      </c>
      <c r="X6118" s="3" t="s">
        <v>215</v>
      </c>
      <c r="Y6118" s="3">
        <v>48.713999999999999</v>
      </c>
      <c r="Z6118" s="3">
        <v>43.146999999999998</v>
      </c>
      <c r="AA6118" s="3">
        <v>42.685000000000002</v>
      </c>
      <c r="AB6118" s="3">
        <v>38.671999999999997</v>
      </c>
      <c r="AC6118" s="3">
        <v>39.344999999999999</v>
      </c>
      <c r="AD6118" s="3">
        <v>36.378</v>
      </c>
      <c r="AE6118" s="3">
        <v>37.143000000000001</v>
      </c>
      <c r="AF6118" s="3">
        <v>41.545000000000002</v>
      </c>
      <c r="AG6118" s="3">
        <v>46.326999999999998</v>
      </c>
      <c r="AH6118" s="3">
        <v>45.069000000000003</v>
      </c>
      <c r="AI6118" s="3">
        <v>46.441000000000003</v>
      </c>
      <c r="AJ6118" s="3">
        <v>46.948</v>
      </c>
      <c r="AK6118" s="3">
        <v>44.155999999999999</v>
      </c>
      <c r="AL6118" s="3">
        <v>46.295000000000002</v>
      </c>
      <c r="AM6118" s="3">
        <v>49.433</v>
      </c>
      <c r="AN6118" s="3">
        <v>53.127000000000002</v>
      </c>
      <c r="AO6118" s="3">
        <v>54.103999999999999</v>
      </c>
      <c r="AP6118" s="3">
        <v>53.716000000000001</v>
      </c>
      <c r="AQ6118" s="3">
        <v>55.692</v>
      </c>
      <c r="AR6118" s="3">
        <v>50.238</v>
      </c>
      <c r="AS6118" s="3">
        <v>51.104999999999997</v>
      </c>
      <c r="AT6118" s="3">
        <v>54.140999999999998</v>
      </c>
      <c r="AU6118" s="3">
        <v>51.381999999999998</v>
      </c>
      <c r="AV6118" s="3">
        <v>50.814</v>
      </c>
      <c r="AW6118" s="3">
        <v>49.798999999999999</v>
      </c>
      <c r="AX6118" s="3">
        <v>48.600999999999999</v>
      </c>
      <c r="AY6118" s="3">
        <v>47.369</v>
      </c>
      <c r="AZ6118" s="3">
        <v>46.220999999999997</v>
      </c>
      <c r="BA6118">
        <v>45.036000000000001</v>
      </c>
      <c r="BB6118">
        <v>2016</v>
      </c>
    </row>
    <row r="6119" spans="1:54" hidden="1" x14ac:dyDescent="0.2">
      <c r="A6119">
        <v>964</v>
      </c>
      <c r="B6119" t="s">
        <v>420</v>
      </c>
      <c r="C6119" t="s">
        <v>228</v>
      </c>
      <c r="D6119" t="s">
        <v>48</v>
      </c>
      <c r="E6119" t="s">
        <v>227</v>
      </c>
      <c r="F6119" t="s">
        <v>226</v>
      </c>
      <c r="G6119" t="s">
        <v>225</v>
      </c>
      <c r="H6119" t="s">
        <v>222</v>
      </c>
      <c r="I6119" t="s">
        <v>1595</v>
      </c>
      <c r="J6119" s="3">
        <v>0.252</v>
      </c>
      <c r="K6119" s="3">
        <v>0.27600000000000002</v>
      </c>
      <c r="L6119" s="3">
        <v>0.55600000000000005</v>
      </c>
      <c r="M6119" s="3">
        <v>0.69399999999999995</v>
      </c>
      <c r="N6119" s="3">
        <v>0.86</v>
      </c>
      <c r="O6119" s="3">
        <v>1.0469999999999999</v>
      </c>
      <c r="P6119" s="3">
        <v>1.2989999999999999</v>
      </c>
      <c r="Q6119" s="3">
        <v>1.698</v>
      </c>
      <c r="R6119" s="3">
        <v>2.9710000000000001</v>
      </c>
      <c r="S6119" s="3">
        <v>9.68</v>
      </c>
      <c r="T6119" s="3">
        <v>59.311999999999998</v>
      </c>
      <c r="U6119" s="3">
        <v>85.620999999999995</v>
      </c>
      <c r="V6119" s="3">
        <v>121.60599999999999</v>
      </c>
      <c r="W6119" s="3">
        <v>164.893</v>
      </c>
      <c r="X6119" s="3">
        <v>236.96700000000001</v>
      </c>
      <c r="Y6119" s="3">
        <v>339.12200000000001</v>
      </c>
      <c r="Z6119" s="3">
        <v>424.81599999999997</v>
      </c>
      <c r="AA6119" s="3">
        <v>518.25699999999995</v>
      </c>
      <c r="AB6119" s="3">
        <v>604.28700000000003</v>
      </c>
      <c r="AC6119" s="3">
        <v>669.43899999999996</v>
      </c>
      <c r="AD6119" s="3">
        <v>748.572</v>
      </c>
      <c r="AE6119" s="3">
        <v>783.95600000000002</v>
      </c>
      <c r="AF6119" s="3">
        <v>815.18399999999997</v>
      </c>
      <c r="AG6119" s="3">
        <v>850.69600000000003</v>
      </c>
      <c r="AH6119" s="3">
        <v>932.53</v>
      </c>
      <c r="AI6119" s="3">
        <v>990.46799999999996</v>
      </c>
      <c r="AJ6119" s="3">
        <v>1069.8240000000001</v>
      </c>
      <c r="AK6119" s="3">
        <v>1187.605</v>
      </c>
      <c r="AL6119" s="3">
        <v>1286.069</v>
      </c>
      <c r="AM6119" s="3">
        <v>1372.2080000000001</v>
      </c>
      <c r="AN6119" s="3">
        <v>1445.298</v>
      </c>
      <c r="AO6119" s="3">
        <v>1566.8240000000001</v>
      </c>
      <c r="AP6119" s="3">
        <v>1629.425</v>
      </c>
      <c r="AQ6119" s="3">
        <v>1656.896</v>
      </c>
      <c r="AR6119" s="3">
        <v>1719.769</v>
      </c>
      <c r="AS6119" s="3">
        <v>1799.3920000000001</v>
      </c>
      <c r="AT6119" s="3">
        <v>1858.6369999999999</v>
      </c>
      <c r="AU6119" s="3">
        <v>1982.279</v>
      </c>
      <c r="AV6119" s="3">
        <v>2085.0430000000001</v>
      </c>
      <c r="AW6119" s="3">
        <v>2208.268</v>
      </c>
      <c r="AX6119" s="3">
        <v>2327.0459999999998</v>
      </c>
      <c r="AY6119" s="3">
        <v>2451.1570000000002</v>
      </c>
      <c r="AZ6119" s="3">
        <v>2575.212</v>
      </c>
      <c r="BA6119">
        <v>2705.5540000000001</v>
      </c>
      <c r="BB6119">
        <v>2016</v>
      </c>
    </row>
    <row r="6120" spans="1:54" hidden="1" x14ac:dyDescent="0.2">
      <c r="A6120">
        <v>964</v>
      </c>
      <c r="B6120" t="s">
        <v>420</v>
      </c>
      <c r="C6120" t="s">
        <v>224</v>
      </c>
      <c r="D6120" t="s">
        <v>48</v>
      </c>
      <c r="E6120" t="s">
        <v>219</v>
      </c>
      <c r="F6120" t="s">
        <v>218</v>
      </c>
      <c r="G6120" t="s">
        <v>223</v>
      </c>
      <c r="H6120" t="s">
        <v>222</v>
      </c>
      <c r="I6120" t="s">
        <v>1596</v>
      </c>
      <c r="J6120" s="3">
        <v>-3.4169999999999998</v>
      </c>
      <c r="K6120" s="3">
        <v>-3.9860000000000002</v>
      </c>
      <c r="L6120" s="3">
        <v>-1.9410000000000001</v>
      </c>
      <c r="M6120" s="3">
        <v>-1.581</v>
      </c>
      <c r="N6120" s="3">
        <v>-1.083</v>
      </c>
      <c r="O6120" s="3">
        <v>-0.98199999999999998</v>
      </c>
      <c r="P6120" s="3">
        <v>-1.1060000000000001</v>
      </c>
      <c r="Q6120" s="3">
        <v>-0.379</v>
      </c>
      <c r="R6120" s="3">
        <v>-0.107</v>
      </c>
      <c r="S6120" s="3">
        <v>-1.409</v>
      </c>
      <c r="T6120" s="3">
        <v>3.0670000000000002</v>
      </c>
      <c r="U6120" s="3">
        <v>-2.1459999999999999</v>
      </c>
      <c r="V6120" s="3">
        <v>-3.1040000000000001</v>
      </c>
      <c r="W6120" s="3">
        <v>-5.7880000000000003</v>
      </c>
      <c r="X6120" s="3">
        <v>0.63400000000000001</v>
      </c>
      <c r="Y6120" s="3">
        <v>0.85399999999999998</v>
      </c>
      <c r="Z6120" s="3">
        <v>-3.2639999999999998</v>
      </c>
      <c r="AA6120" s="3">
        <v>-5.7439999999999998</v>
      </c>
      <c r="AB6120" s="3">
        <v>-6.9009999999999998</v>
      </c>
      <c r="AC6120" s="3">
        <v>-12.487</v>
      </c>
      <c r="AD6120" s="3">
        <v>-10.343</v>
      </c>
      <c r="AE6120" s="3">
        <v>-5.9459999999999997</v>
      </c>
      <c r="AF6120" s="3">
        <v>-5.5439999999999996</v>
      </c>
      <c r="AG6120" s="3">
        <v>-5.4729999999999999</v>
      </c>
      <c r="AH6120" s="3">
        <v>-13.83</v>
      </c>
      <c r="AI6120" s="3">
        <v>-7.9580000000000002</v>
      </c>
      <c r="AJ6120" s="3">
        <v>-13.872999999999999</v>
      </c>
      <c r="AK6120" s="3">
        <v>-27.419</v>
      </c>
      <c r="AL6120" s="3">
        <v>-35.811</v>
      </c>
      <c r="AM6120" s="3">
        <v>-17.859000000000002</v>
      </c>
      <c r="AN6120" s="3">
        <v>-25.875</v>
      </c>
      <c r="AO6120" s="3">
        <v>-27.356999999999999</v>
      </c>
      <c r="AP6120" s="3">
        <v>-18.605</v>
      </c>
      <c r="AQ6120" s="3">
        <v>-6.7439999999999998</v>
      </c>
      <c r="AR6120" s="3">
        <v>-11.444000000000001</v>
      </c>
      <c r="AS6120" s="3">
        <v>-2.6589999999999998</v>
      </c>
      <c r="AT6120" s="3">
        <v>-1.369</v>
      </c>
      <c r="AU6120" s="3">
        <v>0.247</v>
      </c>
      <c r="AV6120" s="3">
        <v>-5.3920000000000003</v>
      </c>
      <c r="AW6120" s="3">
        <v>-7.91</v>
      </c>
      <c r="AX6120" s="3">
        <v>-9.827</v>
      </c>
      <c r="AY6120" s="3">
        <v>-11.956</v>
      </c>
      <c r="AZ6120" s="3">
        <v>-13.624000000000001</v>
      </c>
      <c r="BA6120">
        <v>-16.623000000000001</v>
      </c>
      <c r="BB6120">
        <v>2016</v>
      </c>
    </row>
    <row r="6121" spans="1:54" hidden="1" x14ac:dyDescent="0.2">
      <c r="A6121">
        <v>964</v>
      </c>
      <c r="B6121" t="s">
        <v>420</v>
      </c>
      <c r="C6121" t="s">
        <v>220</v>
      </c>
      <c r="D6121" t="s">
        <v>48</v>
      </c>
      <c r="E6121" t="s">
        <v>219</v>
      </c>
      <c r="F6121" t="s">
        <v>218</v>
      </c>
      <c r="G6121" t="s">
        <v>217</v>
      </c>
      <c r="I6121" t="s">
        <v>216</v>
      </c>
      <c r="J6121" s="3">
        <v>-6.0350000000000001</v>
      </c>
      <c r="K6121" s="3">
        <v>-7.43</v>
      </c>
      <c r="L6121" s="3">
        <v>-2.9780000000000002</v>
      </c>
      <c r="M6121" s="3">
        <v>-2.097</v>
      </c>
      <c r="N6121" s="3">
        <v>-1.4339999999999999</v>
      </c>
      <c r="O6121" s="3">
        <v>-1.387</v>
      </c>
      <c r="P6121" s="3">
        <v>-1.5009999999999999</v>
      </c>
      <c r="Q6121" s="3">
        <v>-0.59499999999999997</v>
      </c>
      <c r="R6121" s="3">
        <v>-0.156</v>
      </c>
      <c r="S6121" s="3">
        <v>-2.1059999999999999</v>
      </c>
      <c r="T6121" s="3">
        <v>4.9400000000000004</v>
      </c>
      <c r="U6121" s="3">
        <v>-2.6669999999999998</v>
      </c>
      <c r="V6121" s="3">
        <v>-3.4990000000000001</v>
      </c>
      <c r="W6121" s="3">
        <v>-6.4050000000000002</v>
      </c>
      <c r="X6121" s="3">
        <v>0.61099999999999999</v>
      </c>
      <c r="Y6121" s="3">
        <v>0.61399999999999999</v>
      </c>
      <c r="Z6121" s="3">
        <v>-2.0830000000000002</v>
      </c>
      <c r="AA6121" s="3">
        <v>-3.6539999999999999</v>
      </c>
      <c r="AB6121" s="3">
        <v>-4.0110000000000001</v>
      </c>
      <c r="AC6121" s="3">
        <v>-7.4420000000000002</v>
      </c>
      <c r="AD6121" s="3">
        <v>-6.0389999999999997</v>
      </c>
      <c r="AE6121" s="3">
        <v>-3.1219999999999999</v>
      </c>
      <c r="AF6121" s="3">
        <v>-2.79</v>
      </c>
      <c r="AG6121" s="3">
        <v>-2.516</v>
      </c>
      <c r="AH6121" s="3">
        <v>-5.4180000000000001</v>
      </c>
      <c r="AI6121" s="3">
        <v>-2.5990000000000002</v>
      </c>
      <c r="AJ6121" s="3">
        <v>-4.024</v>
      </c>
      <c r="AK6121" s="3">
        <v>-6.3840000000000003</v>
      </c>
      <c r="AL6121" s="3">
        <v>-6.7089999999999996</v>
      </c>
      <c r="AM6121" s="3">
        <v>-4.0579999999999998</v>
      </c>
      <c r="AN6121" s="3">
        <v>-5.4</v>
      </c>
      <c r="AO6121" s="3">
        <v>-5.1760000000000002</v>
      </c>
      <c r="AP6121" s="3">
        <v>-3.7149999999999999</v>
      </c>
      <c r="AQ6121" s="3">
        <v>-1.286</v>
      </c>
      <c r="AR6121" s="3">
        <v>-2.1</v>
      </c>
      <c r="AS6121" s="3">
        <v>-0.55700000000000005</v>
      </c>
      <c r="AT6121" s="3">
        <v>-0.29099999999999998</v>
      </c>
      <c r="AU6121" s="3">
        <v>4.7E-2</v>
      </c>
      <c r="AV6121" s="3">
        <v>-0.878</v>
      </c>
      <c r="AW6121" s="3">
        <v>-1.2170000000000001</v>
      </c>
      <c r="AX6121" s="3">
        <v>-1.4359999999999999</v>
      </c>
      <c r="AY6121" s="3">
        <v>-1.661</v>
      </c>
      <c r="AZ6121" s="3">
        <v>-1.8029999999999999</v>
      </c>
      <c r="BA6121">
        <v>-2.0960000000000001</v>
      </c>
      <c r="BB6121">
        <v>2016</v>
      </c>
    </row>
    <row r="6122" spans="1:54" x14ac:dyDescent="0.2">
      <c r="A6122">
        <v>182</v>
      </c>
      <c r="B6122" t="s">
        <v>419</v>
      </c>
      <c r="C6122" t="s">
        <v>352</v>
      </c>
      <c r="D6122" t="s">
        <v>51</v>
      </c>
      <c r="E6122" t="s">
        <v>349</v>
      </c>
      <c r="F6122" t="s">
        <v>351</v>
      </c>
      <c r="G6122" t="s">
        <v>225</v>
      </c>
      <c r="H6122" t="s">
        <v>222</v>
      </c>
      <c r="I6122" t="s">
        <v>1597</v>
      </c>
      <c r="J6122" s="3">
        <v>85.796999999999997</v>
      </c>
      <c r="K6122" s="3">
        <v>88.82</v>
      </c>
      <c r="L6122" s="3">
        <v>90.741</v>
      </c>
      <c r="M6122" s="3">
        <v>91.623000000000005</v>
      </c>
      <c r="N6122" s="3">
        <v>90.668000000000006</v>
      </c>
      <c r="O6122" s="3">
        <v>92.152000000000001</v>
      </c>
      <c r="P6122" s="3">
        <v>95.210999999999999</v>
      </c>
      <c r="Q6122" s="3">
        <v>102.47799999999999</v>
      </c>
      <c r="R6122" s="3">
        <v>107.95</v>
      </c>
      <c r="S6122" s="3">
        <v>115.127</v>
      </c>
      <c r="T6122" s="3">
        <v>124.176</v>
      </c>
      <c r="U6122" s="3">
        <v>128.36000000000001</v>
      </c>
      <c r="V6122" s="3">
        <v>132.37799999999999</v>
      </c>
      <c r="W6122" s="3">
        <v>131.46799999999999</v>
      </c>
      <c r="X6122" s="3">
        <v>133.42599999999999</v>
      </c>
      <c r="Y6122" s="3">
        <v>136.505</v>
      </c>
      <c r="Z6122" s="3">
        <v>141.27799999999999</v>
      </c>
      <c r="AA6122" s="3">
        <v>147.53100000000001</v>
      </c>
      <c r="AB6122" s="3">
        <v>154.6</v>
      </c>
      <c r="AC6122" s="3">
        <v>160.61199999999999</v>
      </c>
      <c r="AD6122" s="3">
        <v>166.69499999999999</v>
      </c>
      <c r="AE6122" s="3">
        <v>169.934</v>
      </c>
      <c r="AF6122" s="3">
        <v>171.24100000000001</v>
      </c>
      <c r="AG6122" s="3">
        <v>169.64099999999999</v>
      </c>
      <c r="AH6122" s="3">
        <v>172.714</v>
      </c>
      <c r="AI6122" s="3">
        <v>174.03800000000001</v>
      </c>
      <c r="AJ6122" s="3">
        <v>176.74100000000001</v>
      </c>
      <c r="AK6122" s="3">
        <v>181.14599999999999</v>
      </c>
      <c r="AL6122" s="3">
        <v>181.50700000000001</v>
      </c>
      <c r="AM6122" s="3">
        <v>176.101</v>
      </c>
      <c r="AN6122" s="3">
        <v>179.44499999999999</v>
      </c>
      <c r="AO6122" s="3">
        <v>176.167</v>
      </c>
      <c r="AP6122" s="3">
        <v>169.07</v>
      </c>
      <c r="AQ6122" s="3">
        <v>167.15899999999999</v>
      </c>
      <c r="AR6122" s="3">
        <v>168.65299999999999</v>
      </c>
      <c r="AS6122" s="3">
        <v>171.72499999999999</v>
      </c>
      <c r="AT6122" s="3">
        <v>174.506</v>
      </c>
      <c r="AU6122" s="3">
        <v>179.173</v>
      </c>
      <c r="AV6122" s="3">
        <v>183.47300000000001</v>
      </c>
      <c r="AW6122" s="3">
        <v>186.77600000000001</v>
      </c>
      <c r="AX6122" s="3">
        <v>189.577</v>
      </c>
      <c r="AY6122" s="3">
        <v>191.852</v>
      </c>
      <c r="AZ6122" s="3">
        <v>194.154</v>
      </c>
      <c r="BA6122">
        <v>196.48400000000001</v>
      </c>
      <c r="BB6122">
        <v>2017</v>
      </c>
    </row>
    <row r="6123" spans="1:54" hidden="1" x14ac:dyDescent="0.2">
      <c r="A6123">
        <v>182</v>
      </c>
      <c r="B6123" t="s">
        <v>419</v>
      </c>
      <c r="C6123" t="s">
        <v>350</v>
      </c>
      <c r="D6123" t="s">
        <v>51</v>
      </c>
      <c r="E6123" t="s">
        <v>349</v>
      </c>
      <c r="F6123" t="s">
        <v>348</v>
      </c>
      <c r="G6123" t="s">
        <v>275</v>
      </c>
      <c r="I6123" t="s">
        <v>347</v>
      </c>
      <c r="J6123" s="3">
        <v>6.7249999999999996</v>
      </c>
      <c r="K6123" s="3">
        <v>3.5230000000000001</v>
      </c>
      <c r="L6123" s="3">
        <v>2.1629999999999998</v>
      </c>
      <c r="M6123" s="3">
        <v>0.97199999999999998</v>
      </c>
      <c r="N6123" s="3">
        <v>-1.042</v>
      </c>
      <c r="O6123" s="3">
        <v>1.6359999999999999</v>
      </c>
      <c r="P6123" s="3">
        <v>3.32</v>
      </c>
      <c r="Q6123" s="3">
        <v>7.6319999999999997</v>
      </c>
      <c r="R6123" s="3">
        <v>5.34</v>
      </c>
      <c r="S6123" s="3">
        <v>6.649</v>
      </c>
      <c r="T6123" s="3">
        <v>7.859</v>
      </c>
      <c r="U6123" s="3">
        <v>3.37</v>
      </c>
      <c r="V6123" s="3">
        <v>3.13</v>
      </c>
      <c r="W6123" s="3">
        <v>-0.68700000000000006</v>
      </c>
      <c r="X6123" s="3">
        <v>1.4890000000000001</v>
      </c>
      <c r="Y6123" s="3">
        <v>2.3069999999999999</v>
      </c>
      <c r="Z6123" s="3">
        <v>3.4969999999999999</v>
      </c>
      <c r="AA6123" s="3">
        <v>4.4260000000000002</v>
      </c>
      <c r="AB6123" s="3">
        <v>4.7919999999999998</v>
      </c>
      <c r="AC6123" s="3">
        <v>3.8879999999999999</v>
      </c>
      <c r="AD6123" s="3">
        <v>3.7879999999999998</v>
      </c>
      <c r="AE6123" s="3">
        <v>1.9430000000000001</v>
      </c>
      <c r="AF6123" s="3">
        <v>0.76900000000000002</v>
      </c>
      <c r="AG6123" s="3">
        <v>-0.93400000000000005</v>
      </c>
      <c r="AH6123" s="3">
        <v>1.8120000000000001</v>
      </c>
      <c r="AI6123" s="3">
        <v>0.76700000000000002</v>
      </c>
      <c r="AJ6123" s="3">
        <v>1.5529999999999999</v>
      </c>
      <c r="AK6123" s="3">
        <v>2.492</v>
      </c>
      <c r="AL6123" s="3">
        <v>0.19900000000000001</v>
      </c>
      <c r="AM6123" s="3">
        <v>-2.9780000000000002</v>
      </c>
      <c r="AN6123" s="3">
        <v>1.899</v>
      </c>
      <c r="AO6123" s="3">
        <v>-1.827</v>
      </c>
      <c r="AP6123" s="3">
        <v>-4.0279999999999996</v>
      </c>
      <c r="AQ6123" s="3">
        <v>-1.1299999999999999</v>
      </c>
      <c r="AR6123" s="3">
        <v>0.89300000000000002</v>
      </c>
      <c r="AS6123" s="3">
        <v>1.8220000000000001</v>
      </c>
      <c r="AT6123" s="3">
        <v>1.619</v>
      </c>
      <c r="AU6123" s="3">
        <v>2.6739999999999999</v>
      </c>
      <c r="AV6123" s="3">
        <v>2.4</v>
      </c>
      <c r="AW6123" s="3">
        <v>1.8</v>
      </c>
      <c r="AX6123" s="3">
        <v>1.5</v>
      </c>
      <c r="AY6123" s="3">
        <v>1.2</v>
      </c>
      <c r="AZ6123" s="3">
        <v>1.2</v>
      </c>
      <c r="BA6123">
        <v>1.2</v>
      </c>
      <c r="BB6123">
        <v>2017</v>
      </c>
    </row>
    <row r="6124" spans="1:54" hidden="1" x14ac:dyDescent="0.2">
      <c r="A6124">
        <v>182</v>
      </c>
      <c r="B6124" t="s">
        <v>419</v>
      </c>
      <c r="C6124" t="s">
        <v>346</v>
      </c>
      <c r="D6124" t="s">
        <v>51</v>
      </c>
      <c r="E6124" t="s">
        <v>342</v>
      </c>
      <c r="F6124" t="s">
        <v>345</v>
      </c>
      <c r="G6124" t="s">
        <v>225</v>
      </c>
      <c r="H6124" t="s">
        <v>222</v>
      </c>
      <c r="I6124" t="s">
        <v>1597</v>
      </c>
      <c r="J6124" s="3">
        <v>8.1379999999999999</v>
      </c>
      <c r="K6124" s="3">
        <v>9.9250000000000007</v>
      </c>
      <c r="L6124" s="3">
        <v>12.000999999999999</v>
      </c>
      <c r="M6124" s="3">
        <v>15.333</v>
      </c>
      <c r="N6124" s="3">
        <v>18.829000000000001</v>
      </c>
      <c r="O6124" s="3">
        <v>23.114000000000001</v>
      </c>
      <c r="P6124" s="3">
        <v>28.248000000000001</v>
      </c>
      <c r="Q6124" s="3">
        <v>33.283000000000001</v>
      </c>
      <c r="R6124" s="3">
        <v>39.728999999999999</v>
      </c>
      <c r="S6124" s="3">
        <v>46.936</v>
      </c>
      <c r="T6124" s="3">
        <v>56.356000000000002</v>
      </c>
      <c r="U6124" s="3">
        <v>64.622</v>
      </c>
      <c r="V6124" s="3">
        <v>72.652000000000001</v>
      </c>
      <c r="W6124" s="3">
        <v>75.98</v>
      </c>
      <c r="X6124" s="3">
        <v>82.379000000000005</v>
      </c>
      <c r="Y6124" s="3">
        <v>89.037000000000006</v>
      </c>
      <c r="Z6124" s="3">
        <v>94.350999999999999</v>
      </c>
      <c r="AA6124" s="3">
        <v>102.357</v>
      </c>
      <c r="AB6124" s="3">
        <v>111.38500000000001</v>
      </c>
      <c r="AC6124" s="3">
        <v>119.639</v>
      </c>
      <c r="AD6124" s="3">
        <v>128.46600000000001</v>
      </c>
      <c r="AE6124" s="3">
        <v>135.828</v>
      </c>
      <c r="AF6124" s="3">
        <v>142.631</v>
      </c>
      <c r="AG6124" s="3">
        <v>146.15799999999999</v>
      </c>
      <c r="AH6124" s="3">
        <v>152.37200000000001</v>
      </c>
      <c r="AI6124" s="3">
        <v>158.65299999999999</v>
      </c>
      <c r="AJ6124" s="3">
        <v>166.249</v>
      </c>
      <c r="AK6124" s="3">
        <v>175.46799999999999</v>
      </c>
      <c r="AL6124" s="3">
        <v>178.87299999999999</v>
      </c>
      <c r="AM6124" s="3">
        <v>175.44800000000001</v>
      </c>
      <c r="AN6124" s="3">
        <v>179.93</v>
      </c>
      <c r="AO6124" s="3">
        <v>176.167</v>
      </c>
      <c r="AP6124" s="3">
        <v>168.398</v>
      </c>
      <c r="AQ6124" s="3">
        <v>170.26900000000001</v>
      </c>
      <c r="AR6124" s="3">
        <v>173.07900000000001</v>
      </c>
      <c r="AS6124" s="3">
        <v>179.809</v>
      </c>
      <c r="AT6124" s="3">
        <v>185.494</v>
      </c>
      <c r="AU6124" s="3">
        <v>193.12200000000001</v>
      </c>
      <c r="AV6124" s="3">
        <v>200.76</v>
      </c>
      <c r="AW6124" s="3">
        <v>207.626</v>
      </c>
      <c r="AX6124" s="3">
        <v>214.32400000000001</v>
      </c>
      <c r="AY6124" s="3">
        <v>220.584</v>
      </c>
      <c r="AZ6124" s="3">
        <v>227.02799999999999</v>
      </c>
      <c r="BA6124">
        <v>233.661</v>
      </c>
      <c r="BB6124">
        <v>2017</v>
      </c>
    </row>
    <row r="6125" spans="1:54" hidden="1" x14ac:dyDescent="0.2">
      <c r="A6125">
        <v>182</v>
      </c>
      <c r="B6125" t="s">
        <v>419</v>
      </c>
      <c r="C6125" t="s">
        <v>344</v>
      </c>
      <c r="D6125" t="s">
        <v>51</v>
      </c>
      <c r="E6125" t="s">
        <v>342</v>
      </c>
      <c r="F6125" t="s">
        <v>343</v>
      </c>
      <c r="G6125" t="s">
        <v>223</v>
      </c>
      <c r="H6125" t="s">
        <v>222</v>
      </c>
      <c r="I6125" t="s">
        <v>310</v>
      </c>
      <c r="J6125" s="3">
        <v>32.610999999999997</v>
      </c>
      <c r="K6125" s="3">
        <v>32.479999999999997</v>
      </c>
      <c r="L6125" s="3">
        <v>30.681000000000001</v>
      </c>
      <c r="M6125" s="3">
        <v>28.27</v>
      </c>
      <c r="N6125" s="3">
        <v>25.954000000000001</v>
      </c>
      <c r="O6125" s="3">
        <v>27.233000000000001</v>
      </c>
      <c r="P6125" s="3">
        <v>37.872999999999998</v>
      </c>
      <c r="Q6125" s="3">
        <v>47.390999999999998</v>
      </c>
      <c r="R6125" s="3">
        <v>55.44</v>
      </c>
      <c r="S6125" s="3">
        <v>59.811999999999998</v>
      </c>
      <c r="T6125" s="3">
        <v>79.447000000000003</v>
      </c>
      <c r="U6125" s="3">
        <v>89.912999999999997</v>
      </c>
      <c r="V6125" s="3">
        <v>108.13</v>
      </c>
      <c r="W6125" s="3">
        <v>95.149000000000001</v>
      </c>
      <c r="X6125" s="3">
        <v>99.701999999999998</v>
      </c>
      <c r="Y6125" s="3">
        <v>118.194</v>
      </c>
      <c r="Z6125" s="3">
        <v>122.654</v>
      </c>
      <c r="AA6125" s="3">
        <v>117.241</v>
      </c>
      <c r="AB6125" s="3">
        <v>124.15900000000001</v>
      </c>
      <c r="AC6125" s="3">
        <v>127.63</v>
      </c>
      <c r="AD6125" s="3">
        <v>118.682</v>
      </c>
      <c r="AE6125" s="3">
        <v>121.629</v>
      </c>
      <c r="AF6125" s="3">
        <v>134.64400000000001</v>
      </c>
      <c r="AG6125" s="3">
        <v>165.24799999999999</v>
      </c>
      <c r="AH6125" s="3">
        <v>189.386</v>
      </c>
      <c r="AI6125" s="3">
        <v>197.624</v>
      </c>
      <c r="AJ6125" s="3">
        <v>208.74100000000001</v>
      </c>
      <c r="AK6125" s="3">
        <v>240.50200000000001</v>
      </c>
      <c r="AL6125" s="3">
        <v>263.25</v>
      </c>
      <c r="AM6125" s="3">
        <v>244.364</v>
      </c>
      <c r="AN6125" s="3">
        <v>238.74799999999999</v>
      </c>
      <c r="AO6125" s="3">
        <v>245.119</v>
      </c>
      <c r="AP6125" s="3">
        <v>216.488</v>
      </c>
      <c r="AQ6125" s="3">
        <v>226.14400000000001</v>
      </c>
      <c r="AR6125" s="3">
        <v>229.995</v>
      </c>
      <c r="AS6125" s="3">
        <v>199.52099999999999</v>
      </c>
      <c r="AT6125" s="3">
        <v>205.26900000000001</v>
      </c>
      <c r="AU6125" s="3">
        <v>218.06399999999999</v>
      </c>
      <c r="AV6125" s="3">
        <v>248.89099999999999</v>
      </c>
      <c r="AW6125" s="3">
        <v>260.35300000000001</v>
      </c>
      <c r="AX6125" s="3">
        <v>271.83300000000003</v>
      </c>
      <c r="AY6125" s="3">
        <v>281.73899999999998</v>
      </c>
      <c r="AZ6125" s="3">
        <v>291.98599999999999</v>
      </c>
      <c r="BA6125">
        <v>301.78300000000002</v>
      </c>
      <c r="BB6125">
        <v>2017</v>
      </c>
    </row>
    <row r="6126" spans="1:54" hidden="1" x14ac:dyDescent="0.2">
      <c r="A6126">
        <v>182</v>
      </c>
      <c r="B6126" t="s">
        <v>419</v>
      </c>
      <c r="C6126" t="s">
        <v>213</v>
      </c>
      <c r="D6126" t="s">
        <v>51</v>
      </c>
      <c r="E6126" t="s">
        <v>342</v>
      </c>
      <c r="F6126" t="s">
        <v>341</v>
      </c>
      <c r="G6126" t="s">
        <v>323</v>
      </c>
      <c r="H6126" t="s">
        <v>222</v>
      </c>
      <c r="I6126" t="s">
        <v>310</v>
      </c>
      <c r="J6126" s="3">
        <v>58.723999999999997</v>
      </c>
      <c r="K6126" s="3">
        <v>66.468999999999994</v>
      </c>
      <c r="L6126" s="3">
        <v>72.12</v>
      </c>
      <c r="M6126" s="3">
        <v>75.694999999999993</v>
      </c>
      <c r="N6126" s="3">
        <v>77.564999999999998</v>
      </c>
      <c r="O6126" s="3">
        <v>81.356999999999999</v>
      </c>
      <c r="P6126" s="3">
        <v>85.753</v>
      </c>
      <c r="Q6126" s="3">
        <v>94.653000000000006</v>
      </c>
      <c r="R6126" s="3">
        <v>103.19799999999999</v>
      </c>
      <c r="S6126" s="3">
        <v>114.339</v>
      </c>
      <c r="T6126" s="3">
        <v>127.887</v>
      </c>
      <c r="U6126" s="3">
        <v>136.59700000000001</v>
      </c>
      <c r="V6126" s="3">
        <v>144.084</v>
      </c>
      <c r="W6126" s="3">
        <v>146.49799999999999</v>
      </c>
      <c r="X6126" s="3">
        <v>151.84399999999999</v>
      </c>
      <c r="Y6126" s="3">
        <v>158.58699999999999</v>
      </c>
      <c r="Z6126" s="3">
        <v>167.12799999999999</v>
      </c>
      <c r="AA6126" s="3">
        <v>177.51400000000001</v>
      </c>
      <c r="AB6126" s="3">
        <v>188.03800000000001</v>
      </c>
      <c r="AC6126" s="3">
        <v>198.339</v>
      </c>
      <c r="AD6126" s="3">
        <v>210.535</v>
      </c>
      <c r="AE6126" s="3">
        <v>219.518</v>
      </c>
      <c r="AF6126" s="3">
        <v>224.601</v>
      </c>
      <c r="AG6126" s="3">
        <v>226.94</v>
      </c>
      <c r="AH6126" s="3">
        <v>237.405</v>
      </c>
      <c r="AI6126" s="3">
        <v>246.922</v>
      </c>
      <c r="AJ6126" s="3">
        <v>258.46100000000001</v>
      </c>
      <c r="AK6126" s="3">
        <v>271.95100000000002</v>
      </c>
      <c r="AL6126" s="3">
        <v>277.83800000000002</v>
      </c>
      <c r="AM6126" s="3">
        <v>271.61099999999999</v>
      </c>
      <c r="AN6126" s="3">
        <v>280.14999999999998</v>
      </c>
      <c r="AO6126" s="3">
        <v>280.709</v>
      </c>
      <c r="AP6126" s="3">
        <v>274.36399999999998</v>
      </c>
      <c r="AQ6126" s="3">
        <v>275.64400000000001</v>
      </c>
      <c r="AR6126" s="3">
        <v>283.09800000000001</v>
      </c>
      <c r="AS6126" s="3">
        <v>291.38200000000001</v>
      </c>
      <c r="AT6126" s="3">
        <v>299.87799999999999</v>
      </c>
      <c r="AU6126" s="3">
        <v>313.43700000000001</v>
      </c>
      <c r="AV6126" s="3">
        <v>328.25200000000001</v>
      </c>
      <c r="AW6126" s="3">
        <v>341.40800000000002</v>
      </c>
      <c r="AX6126" s="3">
        <v>353.33800000000002</v>
      </c>
      <c r="AY6126" s="3">
        <v>364.39299999999997</v>
      </c>
      <c r="AZ6126" s="3">
        <v>375.09699999999998</v>
      </c>
      <c r="BA6126">
        <v>386.20299999999997</v>
      </c>
      <c r="BB6126">
        <v>2017</v>
      </c>
    </row>
    <row r="6127" spans="1:54" hidden="1" x14ac:dyDescent="0.2">
      <c r="A6127">
        <v>182</v>
      </c>
      <c r="B6127" t="s">
        <v>419</v>
      </c>
      <c r="C6127" t="s">
        <v>340</v>
      </c>
      <c r="D6127" t="s">
        <v>51</v>
      </c>
      <c r="E6127" t="s">
        <v>339</v>
      </c>
      <c r="F6127" t="s">
        <v>338</v>
      </c>
      <c r="G6127" t="s">
        <v>295</v>
      </c>
      <c r="I6127" t="s">
        <v>337</v>
      </c>
      <c r="J6127" s="3">
        <v>9.4849999999999994</v>
      </c>
      <c r="K6127" s="3">
        <v>11.173999999999999</v>
      </c>
      <c r="L6127" s="3">
        <v>13.225</v>
      </c>
      <c r="M6127" s="3">
        <v>16.734999999999999</v>
      </c>
      <c r="N6127" s="3">
        <v>20.766999999999999</v>
      </c>
      <c r="O6127" s="3">
        <v>25.082999999999998</v>
      </c>
      <c r="P6127" s="3">
        <v>29.669</v>
      </c>
      <c r="Q6127" s="3">
        <v>32.478000000000002</v>
      </c>
      <c r="R6127" s="3">
        <v>36.802999999999997</v>
      </c>
      <c r="S6127" s="3">
        <v>40.768999999999998</v>
      </c>
      <c r="T6127" s="3">
        <v>45.384</v>
      </c>
      <c r="U6127" s="3">
        <v>50.344000000000001</v>
      </c>
      <c r="V6127" s="3">
        <v>54.881999999999998</v>
      </c>
      <c r="W6127" s="3">
        <v>57.793999999999997</v>
      </c>
      <c r="X6127" s="3">
        <v>61.741999999999997</v>
      </c>
      <c r="Y6127" s="3">
        <v>65.227000000000004</v>
      </c>
      <c r="Z6127" s="3">
        <v>66.784000000000006</v>
      </c>
      <c r="AA6127" s="3">
        <v>69.38</v>
      </c>
      <c r="AB6127" s="3">
        <v>72.046999999999997</v>
      </c>
      <c r="AC6127" s="3">
        <v>74.489999999999995</v>
      </c>
      <c r="AD6127" s="3">
        <v>77.066999999999993</v>
      </c>
      <c r="AE6127" s="3">
        <v>79.930000000000007</v>
      </c>
      <c r="AF6127" s="3">
        <v>83.293000000000006</v>
      </c>
      <c r="AG6127" s="3">
        <v>86.158000000000001</v>
      </c>
      <c r="AH6127" s="3">
        <v>88.221999999999994</v>
      </c>
      <c r="AI6127" s="3">
        <v>91.16</v>
      </c>
      <c r="AJ6127" s="3">
        <v>94.063000000000002</v>
      </c>
      <c r="AK6127" s="3">
        <v>96.866</v>
      </c>
      <c r="AL6127" s="3">
        <v>98.549000000000007</v>
      </c>
      <c r="AM6127" s="3">
        <v>99.629000000000005</v>
      </c>
      <c r="AN6127" s="3">
        <v>100.27</v>
      </c>
      <c r="AO6127" s="3">
        <v>100</v>
      </c>
      <c r="AP6127" s="3">
        <v>99.602000000000004</v>
      </c>
      <c r="AQ6127" s="3">
        <v>101.86</v>
      </c>
      <c r="AR6127" s="3">
        <v>102.625</v>
      </c>
      <c r="AS6127" s="3">
        <v>104.70699999999999</v>
      </c>
      <c r="AT6127" s="3">
        <v>106.29600000000001</v>
      </c>
      <c r="AU6127" s="3">
        <v>107.785</v>
      </c>
      <c r="AV6127" s="3">
        <v>109.422</v>
      </c>
      <c r="AW6127" s="3">
        <v>111.163</v>
      </c>
      <c r="AX6127" s="3">
        <v>113.054</v>
      </c>
      <c r="AY6127" s="3">
        <v>114.976</v>
      </c>
      <c r="AZ6127" s="3">
        <v>116.932</v>
      </c>
      <c r="BA6127">
        <v>118.92100000000001</v>
      </c>
      <c r="BB6127">
        <v>2017</v>
      </c>
    </row>
    <row r="6128" spans="1:54" hidden="1" x14ac:dyDescent="0.2">
      <c r="A6128">
        <v>182</v>
      </c>
      <c r="B6128" t="s">
        <v>419</v>
      </c>
      <c r="C6128" t="s">
        <v>336</v>
      </c>
      <c r="D6128" t="s">
        <v>51</v>
      </c>
      <c r="E6128" t="s">
        <v>333</v>
      </c>
      <c r="F6128" t="s">
        <v>335</v>
      </c>
      <c r="G6128" t="s">
        <v>225</v>
      </c>
      <c r="H6128" t="s">
        <v>322</v>
      </c>
      <c r="I6128" t="s">
        <v>330</v>
      </c>
      <c r="J6128" s="3">
        <v>8774.1579999999994</v>
      </c>
      <c r="K6128" s="3">
        <v>9037.8510000000006</v>
      </c>
      <c r="L6128" s="3">
        <v>9173</v>
      </c>
      <c r="M6128" s="3">
        <v>9209.7659999999996</v>
      </c>
      <c r="N6128" s="3">
        <v>9080.9330000000009</v>
      </c>
      <c r="O6128" s="3">
        <v>9191.991</v>
      </c>
      <c r="P6128" s="3">
        <v>9483.8829999999998</v>
      </c>
      <c r="Q6128" s="3">
        <v>10203.415999999999</v>
      </c>
      <c r="R6128" s="3">
        <v>10758.602999999999</v>
      </c>
      <c r="S6128" s="3">
        <v>11486.746999999999</v>
      </c>
      <c r="T6128" s="3">
        <v>12411.864</v>
      </c>
      <c r="U6128" s="3">
        <v>12863.01</v>
      </c>
      <c r="V6128" s="3">
        <v>13272.459000000001</v>
      </c>
      <c r="W6128" s="3">
        <v>13168.976000000001</v>
      </c>
      <c r="X6128" s="3">
        <v>13343.678</v>
      </c>
      <c r="Y6128" s="3">
        <v>13614.789000000001</v>
      </c>
      <c r="Z6128" s="3">
        <v>14038.076999999999</v>
      </c>
      <c r="AA6128" s="3">
        <v>14594.025</v>
      </c>
      <c r="AB6128" s="3">
        <v>15216.264999999999</v>
      </c>
      <c r="AC6128" s="3">
        <v>15718.795</v>
      </c>
      <c r="AD6128" s="3">
        <v>16199.837</v>
      </c>
      <c r="AE6128" s="3">
        <v>16398.632000000001</v>
      </c>
      <c r="AF6128" s="3">
        <v>16434.46</v>
      </c>
      <c r="AG6128" s="3">
        <v>16219.911</v>
      </c>
      <c r="AH6128" s="3">
        <v>16474.213</v>
      </c>
      <c r="AI6128" s="3">
        <v>16569.868999999999</v>
      </c>
      <c r="AJ6128" s="3">
        <v>16796.822</v>
      </c>
      <c r="AK6128" s="3">
        <v>17181.598999999998</v>
      </c>
      <c r="AL6128" s="3">
        <v>17191.055</v>
      </c>
      <c r="AM6128" s="3">
        <v>16663.300999999999</v>
      </c>
      <c r="AN6128" s="3">
        <v>16971.825000000001</v>
      </c>
      <c r="AO6128" s="3">
        <v>16686.236000000001</v>
      </c>
      <c r="AP6128" s="3">
        <v>16079.26</v>
      </c>
      <c r="AQ6128" s="3">
        <v>15984.948</v>
      </c>
      <c r="AR6128" s="3">
        <v>16214.871999999999</v>
      </c>
      <c r="AS6128" s="3">
        <v>16578.850999999999</v>
      </c>
      <c r="AT6128" s="3">
        <v>16900.527999999998</v>
      </c>
      <c r="AU6128" s="3">
        <v>17387.241999999998</v>
      </c>
      <c r="AV6128" s="3">
        <v>17866.240000000002</v>
      </c>
      <c r="AW6128" s="3">
        <v>18250.286</v>
      </c>
      <c r="AX6128" s="3">
        <v>18587.439999999999</v>
      </c>
      <c r="AY6128" s="3">
        <v>18874.578000000001</v>
      </c>
      <c r="AZ6128" s="3">
        <v>19165.832999999999</v>
      </c>
      <c r="BA6128">
        <v>19461.026000000002</v>
      </c>
      <c r="BB6128">
        <v>2017</v>
      </c>
    </row>
    <row r="6129" spans="1:54" hidden="1" x14ac:dyDescent="0.2">
      <c r="A6129">
        <v>182</v>
      </c>
      <c r="B6129" t="s">
        <v>419</v>
      </c>
      <c r="C6129" t="s">
        <v>334</v>
      </c>
      <c r="D6129" t="s">
        <v>51</v>
      </c>
      <c r="E6129" t="s">
        <v>333</v>
      </c>
      <c r="F6129" t="s">
        <v>332</v>
      </c>
      <c r="G6129" t="s">
        <v>331</v>
      </c>
      <c r="H6129" t="s">
        <v>322</v>
      </c>
      <c r="I6129" t="s">
        <v>330</v>
      </c>
      <c r="J6129" s="3">
        <v>13981.019</v>
      </c>
      <c r="K6129" s="3">
        <v>14401.196</v>
      </c>
      <c r="L6129" s="3">
        <v>14616.547</v>
      </c>
      <c r="M6129" s="3">
        <v>14675.132</v>
      </c>
      <c r="N6129" s="3">
        <v>14469.846</v>
      </c>
      <c r="O6129" s="3">
        <v>14646.807000000001</v>
      </c>
      <c r="P6129" s="3">
        <v>15111.918</v>
      </c>
      <c r="Q6129" s="3">
        <v>16258.444</v>
      </c>
      <c r="R6129" s="3">
        <v>17143.097000000002</v>
      </c>
      <c r="S6129" s="3">
        <v>18303.345000000001</v>
      </c>
      <c r="T6129" s="3">
        <v>19777.455000000002</v>
      </c>
      <c r="U6129" s="3">
        <v>20496.325000000001</v>
      </c>
      <c r="V6129" s="3">
        <v>21148.754000000001</v>
      </c>
      <c r="W6129" s="3">
        <v>20983.861000000001</v>
      </c>
      <c r="X6129" s="3">
        <v>21262.238000000001</v>
      </c>
      <c r="Y6129" s="3">
        <v>21694.234</v>
      </c>
      <c r="Z6129" s="3">
        <v>22368.714</v>
      </c>
      <c r="AA6129" s="3">
        <v>23254.58</v>
      </c>
      <c r="AB6129" s="3">
        <v>24246.077000000001</v>
      </c>
      <c r="AC6129" s="3">
        <v>25046.823</v>
      </c>
      <c r="AD6129" s="3">
        <v>25813.33</v>
      </c>
      <c r="AE6129" s="3">
        <v>26130.096000000001</v>
      </c>
      <c r="AF6129" s="3">
        <v>26187.187000000002</v>
      </c>
      <c r="AG6129" s="3">
        <v>25845.316999999999</v>
      </c>
      <c r="AH6129" s="3">
        <v>26250.53</v>
      </c>
      <c r="AI6129" s="3">
        <v>26402.951000000001</v>
      </c>
      <c r="AJ6129" s="3">
        <v>26764.584999999999</v>
      </c>
      <c r="AK6129" s="3">
        <v>27377.702000000001</v>
      </c>
      <c r="AL6129" s="3">
        <v>27392.769</v>
      </c>
      <c r="AM6129" s="3">
        <v>26551.829000000002</v>
      </c>
      <c r="AN6129" s="3">
        <v>27043.439999999999</v>
      </c>
      <c r="AO6129" s="3">
        <v>26588.373</v>
      </c>
      <c r="AP6129" s="3">
        <v>25621.199000000001</v>
      </c>
      <c r="AQ6129" s="3">
        <v>25470.92</v>
      </c>
      <c r="AR6129" s="3">
        <v>25837.287</v>
      </c>
      <c r="AS6129" s="3">
        <v>26417.263999999999</v>
      </c>
      <c r="AT6129" s="3">
        <v>26929.833999999999</v>
      </c>
      <c r="AU6129" s="3">
        <v>27705.379000000001</v>
      </c>
      <c r="AV6129" s="3">
        <v>28468.63</v>
      </c>
      <c r="AW6129" s="3">
        <v>29080.58</v>
      </c>
      <c r="AX6129" s="3">
        <v>29617.812000000002</v>
      </c>
      <c r="AY6129" s="3">
        <v>30075.348000000002</v>
      </c>
      <c r="AZ6129" s="3">
        <v>30539.442999999999</v>
      </c>
      <c r="BA6129">
        <v>31009.812000000002</v>
      </c>
      <c r="BB6129">
        <v>2017</v>
      </c>
    </row>
    <row r="6130" spans="1:54" hidden="1" x14ac:dyDescent="0.2">
      <c r="A6130">
        <v>182</v>
      </c>
      <c r="B6130" t="s">
        <v>419</v>
      </c>
      <c r="C6130" t="s">
        <v>329</v>
      </c>
      <c r="D6130" t="s">
        <v>51</v>
      </c>
      <c r="E6130" t="s">
        <v>325</v>
      </c>
      <c r="F6130" t="s">
        <v>328</v>
      </c>
      <c r="G6130" t="s">
        <v>225</v>
      </c>
      <c r="H6130" t="s">
        <v>322</v>
      </c>
      <c r="I6130" t="s">
        <v>321</v>
      </c>
      <c r="J6130" s="3">
        <v>832.21600000000001</v>
      </c>
      <c r="K6130" s="3">
        <v>1009.872</v>
      </c>
      <c r="L6130" s="3">
        <v>1213.171</v>
      </c>
      <c r="M6130" s="3">
        <v>1541.25</v>
      </c>
      <c r="N6130" s="3">
        <v>1885.806</v>
      </c>
      <c r="O6130" s="3">
        <v>2305.6089999999999</v>
      </c>
      <c r="P6130" s="3">
        <v>2813.741</v>
      </c>
      <c r="Q6130" s="3">
        <v>3313.9140000000002</v>
      </c>
      <c r="R6130" s="3">
        <v>3959.46</v>
      </c>
      <c r="S6130" s="3">
        <v>4682.9799999999996</v>
      </c>
      <c r="T6130" s="3">
        <v>5633.027</v>
      </c>
      <c r="U6130" s="3">
        <v>6475.8059999999996</v>
      </c>
      <c r="V6130" s="3">
        <v>7284.1679999999997</v>
      </c>
      <c r="W6130" s="3">
        <v>7610.8280000000004</v>
      </c>
      <c r="X6130" s="3">
        <v>8238.6029999999992</v>
      </c>
      <c r="Y6130" s="3">
        <v>8880.4629999999997</v>
      </c>
      <c r="Z6130" s="3">
        <v>9375.232</v>
      </c>
      <c r="AA6130" s="3">
        <v>10125.324000000001</v>
      </c>
      <c r="AB6130" s="3">
        <v>10962.894</v>
      </c>
      <c r="AC6130" s="3">
        <v>11708.9</v>
      </c>
      <c r="AD6130" s="3">
        <v>12484.699000000001</v>
      </c>
      <c r="AE6130" s="3">
        <v>13107.347</v>
      </c>
      <c r="AF6130" s="3">
        <v>13688.75</v>
      </c>
      <c r="AG6130" s="3">
        <v>13974.672</v>
      </c>
      <c r="AH6130" s="3">
        <v>14533.866</v>
      </c>
      <c r="AI6130" s="3">
        <v>15105.023999999999</v>
      </c>
      <c r="AJ6130" s="3">
        <v>15799.654</v>
      </c>
      <c r="AK6130" s="3">
        <v>16643.062000000002</v>
      </c>
      <c r="AL6130" s="3">
        <v>16941.59</v>
      </c>
      <c r="AM6130" s="3">
        <v>16601.530999999999</v>
      </c>
      <c r="AN6130" s="3">
        <v>17017.686000000002</v>
      </c>
      <c r="AO6130" s="3">
        <v>16686.225999999999</v>
      </c>
      <c r="AP6130" s="3">
        <v>16015.331</v>
      </c>
      <c r="AQ6130" s="3">
        <v>16282.339</v>
      </c>
      <c r="AR6130" s="3">
        <v>16640.460999999999</v>
      </c>
      <c r="AS6130" s="3">
        <v>17359.274000000001</v>
      </c>
      <c r="AT6130" s="3">
        <v>17964.651000000002</v>
      </c>
      <c r="AU6130" s="3">
        <v>18740.876</v>
      </c>
      <c r="AV6130" s="3">
        <v>19549.645</v>
      </c>
      <c r="AW6130" s="3">
        <v>20287.634999999998</v>
      </c>
      <c r="AX6130" s="3">
        <v>21013.795999999998</v>
      </c>
      <c r="AY6130" s="3">
        <v>21701.241999999998</v>
      </c>
      <c r="AZ6130" s="3">
        <v>22410.952000000001</v>
      </c>
      <c r="BA6130">
        <v>23143.256000000001</v>
      </c>
      <c r="BB6130">
        <v>2017</v>
      </c>
    </row>
    <row r="6131" spans="1:54" hidden="1" x14ac:dyDescent="0.2">
      <c r="A6131">
        <v>182</v>
      </c>
      <c r="B6131" t="s">
        <v>419</v>
      </c>
      <c r="C6131" t="s">
        <v>327</v>
      </c>
      <c r="D6131" t="s">
        <v>51</v>
      </c>
      <c r="E6131" t="s">
        <v>325</v>
      </c>
      <c r="F6131" t="s">
        <v>326</v>
      </c>
      <c r="G6131" t="s">
        <v>223</v>
      </c>
      <c r="H6131" t="s">
        <v>322</v>
      </c>
      <c r="I6131" t="s">
        <v>321</v>
      </c>
      <c r="J6131" s="3">
        <v>3334.9650000000001</v>
      </c>
      <c r="K6131" s="3">
        <v>3304.9859999999999</v>
      </c>
      <c r="L6131" s="3">
        <v>3101.5349999999999</v>
      </c>
      <c r="M6131" s="3">
        <v>2841.6309999999999</v>
      </c>
      <c r="N6131" s="3">
        <v>2599.3989999999999</v>
      </c>
      <c r="O6131" s="3">
        <v>2716.4780000000001</v>
      </c>
      <c r="P6131" s="3">
        <v>3772.5059999999999</v>
      </c>
      <c r="Q6131" s="3">
        <v>4718.5929999999998</v>
      </c>
      <c r="R6131" s="3">
        <v>5525.3209999999999</v>
      </c>
      <c r="S6131" s="3">
        <v>5967.66</v>
      </c>
      <c r="T6131" s="3">
        <v>7941.0280000000002</v>
      </c>
      <c r="U6131" s="3">
        <v>9010.2029999999995</v>
      </c>
      <c r="V6131" s="3">
        <v>10841.258</v>
      </c>
      <c r="W6131" s="3">
        <v>9530.8970000000008</v>
      </c>
      <c r="X6131" s="3">
        <v>9970.9590000000007</v>
      </c>
      <c r="Y6131" s="3">
        <v>11788.467000000001</v>
      </c>
      <c r="Z6131" s="3">
        <v>12187.556</v>
      </c>
      <c r="AA6131" s="3">
        <v>11597.700999999999</v>
      </c>
      <c r="AB6131" s="3">
        <v>12220.178</v>
      </c>
      <c r="AC6131" s="3">
        <v>12490.929</v>
      </c>
      <c r="AD6131" s="3">
        <v>11533.826999999999</v>
      </c>
      <c r="AE6131" s="3">
        <v>11737.174000000001</v>
      </c>
      <c r="AF6131" s="3">
        <v>12922.15</v>
      </c>
      <c r="AG6131" s="3">
        <v>15799.892</v>
      </c>
      <c r="AH6131" s="3">
        <v>18064.472000000002</v>
      </c>
      <c r="AI6131" s="3">
        <v>18815.437999999998</v>
      </c>
      <c r="AJ6131" s="3">
        <v>19837.971000000001</v>
      </c>
      <c r="AK6131" s="3">
        <v>22811.573</v>
      </c>
      <c r="AL6131" s="3">
        <v>24933.185000000001</v>
      </c>
      <c r="AM6131" s="3">
        <v>23122.569</v>
      </c>
      <c r="AN6131" s="3">
        <v>22580.666000000001</v>
      </c>
      <c r="AO6131" s="3">
        <v>23217.343000000001</v>
      </c>
      <c r="AP6131" s="3">
        <v>20588.884999999998</v>
      </c>
      <c r="AQ6131" s="3">
        <v>21625.482</v>
      </c>
      <c r="AR6131" s="3">
        <v>22112.538</v>
      </c>
      <c r="AS6131" s="3">
        <v>19262.285</v>
      </c>
      <c r="AT6131" s="3">
        <v>19879.831999999999</v>
      </c>
      <c r="AU6131" s="3">
        <v>21161.286</v>
      </c>
      <c r="AV6131" s="3">
        <v>24236.542000000001</v>
      </c>
      <c r="AW6131" s="3">
        <v>25439.673999999999</v>
      </c>
      <c r="AX6131" s="3">
        <v>26652.357</v>
      </c>
      <c r="AY6131" s="3">
        <v>27717.766</v>
      </c>
      <c r="AZ6131" s="3">
        <v>28823.273000000001</v>
      </c>
      <c r="BA6131">
        <v>29890.511999999999</v>
      </c>
      <c r="BB6131">
        <v>2017</v>
      </c>
    </row>
    <row r="6132" spans="1:54" hidden="1" x14ac:dyDescent="0.2">
      <c r="A6132">
        <v>182</v>
      </c>
      <c r="B6132" t="s">
        <v>419</v>
      </c>
      <c r="C6132" t="s">
        <v>212</v>
      </c>
      <c r="D6132" t="s">
        <v>51</v>
      </c>
      <c r="E6132" t="s">
        <v>325</v>
      </c>
      <c r="F6132" t="s">
        <v>324</v>
      </c>
      <c r="G6132" t="s">
        <v>323</v>
      </c>
      <c r="H6132" t="s">
        <v>322</v>
      </c>
      <c r="I6132" t="s">
        <v>321</v>
      </c>
      <c r="J6132" s="3">
        <v>6005.4669999999996</v>
      </c>
      <c r="K6132" s="3">
        <v>6763.549</v>
      </c>
      <c r="L6132" s="3">
        <v>7290.6090000000004</v>
      </c>
      <c r="M6132" s="3">
        <v>7608.777</v>
      </c>
      <c r="N6132" s="3">
        <v>7768.5929999999998</v>
      </c>
      <c r="O6132" s="3">
        <v>8115.24</v>
      </c>
      <c r="P6132" s="3">
        <v>8541.75</v>
      </c>
      <c r="Q6132" s="3">
        <v>9424.3520000000008</v>
      </c>
      <c r="R6132" s="3">
        <v>10285.004999999999</v>
      </c>
      <c r="S6132" s="3">
        <v>11408.106</v>
      </c>
      <c r="T6132" s="3">
        <v>12782.825000000001</v>
      </c>
      <c r="U6132" s="3">
        <v>13688.393</v>
      </c>
      <c r="V6132" s="3">
        <v>14446.109</v>
      </c>
      <c r="W6132" s="3">
        <v>14674.459000000001</v>
      </c>
      <c r="X6132" s="3">
        <v>15185.611000000001</v>
      </c>
      <c r="Y6132" s="3">
        <v>15817.281000000001</v>
      </c>
      <c r="Z6132" s="3">
        <v>16606.698</v>
      </c>
      <c r="AA6132" s="3">
        <v>17559.968000000001</v>
      </c>
      <c r="AB6132" s="3">
        <v>18507.329000000002</v>
      </c>
      <c r="AC6132" s="3">
        <v>19411.141</v>
      </c>
      <c r="AD6132" s="3">
        <v>20460.353999999999</v>
      </c>
      <c r="AE6132" s="3">
        <v>21183.453000000001</v>
      </c>
      <c r="AF6132" s="3">
        <v>21555.651999999998</v>
      </c>
      <c r="AG6132" s="3">
        <v>21698.446</v>
      </c>
      <c r="AH6132" s="3">
        <v>22644.686000000002</v>
      </c>
      <c r="AI6132" s="3">
        <v>23508.947</v>
      </c>
      <c r="AJ6132" s="3">
        <v>24563.204000000002</v>
      </c>
      <c r="AK6132" s="3">
        <v>25794.477999999999</v>
      </c>
      <c r="AL6132" s="3">
        <v>26314.946</v>
      </c>
      <c r="AM6132" s="3">
        <v>25700.797999999999</v>
      </c>
      <c r="AN6132" s="3">
        <v>26496.473999999998</v>
      </c>
      <c r="AO6132" s="3">
        <v>26588.373</v>
      </c>
      <c r="AP6132" s="3">
        <v>26093.169000000002</v>
      </c>
      <c r="AQ6132" s="3">
        <v>26359.035</v>
      </c>
      <c r="AR6132" s="3">
        <v>27218.064999999999</v>
      </c>
      <c r="AS6132" s="3">
        <v>28130.789000000001</v>
      </c>
      <c r="AT6132" s="3">
        <v>29042.485000000001</v>
      </c>
      <c r="AU6132" s="3">
        <v>30416.504000000001</v>
      </c>
      <c r="AV6132" s="3">
        <v>31964.556</v>
      </c>
      <c r="AW6132" s="3">
        <v>33359.786999999997</v>
      </c>
      <c r="AX6132" s="3">
        <v>34643.652999999998</v>
      </c>
      <c r="AY6132" s="3">
        <v>35849.26</v>
      </c>
      <c r="AZ6132" s="3">
        <v>37027.514999999999</v>
      </c>
      <c r="BA6132">
        <v>38251.957000000002</v>
      </c>
      <c r="BB6132">
        <v>2017</v>
      </c>
    </row>
    <row r="6133" spans="1:54" hidden="1" x14ac:dyDescent="0.2">
      <c r="A6133">
        <v>182</v>
      </c>
      <c r="B6133" t="s">
        <v>419</v>
      </c>
      <c r="C6133" t="s">
        <v>320</v>
      </c>
      <c r="D6133" t="s">
        <v>51</v>
      </c>
      <c r="E6133" t="s">
        <v>319</v>
      </c>
      <c r="F6133" t="s">
        <v>318</v>
      </c>
      <c r="G6133" t="s">
        <v>243</v>
      </c>
      <c r="I6133" t="s">
        <v>347</v>
      </c>
      <c r="J6133" s="3">
        <v>5.4329999999999998</v>
      </c>
      <c r="K6133" s="3">
        <v>4.883</v>
      </c>
      <c r="L6133" s="3">
        <v>3.629</v>
      </c>
      <c r="M6133" s="3">
        <v>1.218</v>
      </c>
      <c r="N6133" s="3">
        <v>-3.1789999999999998</v>
      </c>
      <c r="O6133" s="3">
        <v>-5.03</v>
      </c>
      <c r="P6133" s="3">
        <v>-5.49</v>
      </c>
      <c r="Q6133" s="3">
        <v>-2.1920000000000002</v>
      </c>
      <c r="R6133" s="3">
        <v>-1.03</v>
      </c>
      <c r="S6133" s="3">
        <v>1.39</v>
      </c>
      <c r="T6133" s="3">
        <v>5.149</v>
      </c>
      <c r="U6133" s="3">
        <v>4.6900000000000004</v>
      </c>
      <c r="V6133" s="3">
        <v>4.1950000000000003</v>
      </c>
      <c r="W6133" s="3">
        <v>4.4999999999999998E-2</v>
      </c>
      <c r="X6133" s="3">
        <v>-1.704</v>
      </c>
      <c r="Y6133" s="3">
        <v>-2.5489999999999999</v>
      </c>
      <c r="Z6133" s="3">
        <v>-1.778</v>
      </c>
      <c r="AA6133" s="3">
        <v>-0.45200000000000001</v>
      </c>
      <c r="AB6133" s="3">
        <v>0.97399999999999998</v>
      </c>
      <c r="AC6133" s="3">
        <v>1.712</v>
      </c>
      <c r="AD6133" s="3">
        <v>2.5070000000000001</v>
      </c>
      <c r="AE6133" s="3">
        <v>1.8939999999999999</v>
      </c>
      <c r="AF6133" s="3">
        <v>0.83</v>
      </c>
      <c r="AG6133" s="3">
        <v>-1.286</v>
      </c>
      <c r="AH6133" s="3">
        <v>-0.46</v>
      </c>
      <c r="AI6133" s="3">
        <v>-0.66100000000000003</v>
      </c>
      <c r="AJ6133" s="3">
        <v>-2.1999999999999999E-2</v>
      </c>
      <c r="AK6133" s="3">
        <v>1.6060000000000001</v>
      </c>
      <c r="AL6133" s="3">
        <v>1.0580000000000001</v>
      </c>
      <c r="AM6133" s="3">
        <v>-2.1</v>
      </c>
      <c r="AN6133" s="3">
        <v>-0.315</v>
      </c>
      <c r="AO6133" s="3">
        <v>-1.9219999999999999</v>
      </c>
      <c r="AP6133" s="3">
        <v>-4.883</v>
      </c>
      <c r="AQ6133" s="3">
        <v>-4.6100000000000003</v>
      </c>
      <c r="AR6133" s="3">
        <v>-3.9849999999999999</v>
      </c>
      <c r="AS6133" s="3">
        <v>-2.8769999999999998</v>
      </c>
      <c r="AT6133" s="3">
        <v>-2.23</v>
      </c>
      <c r="AU6133" s="3">
        <v>-0.95199999999999996</v>
      </c>
      <c r="AV6133" s="3">
        <v>7.5999999999999998E-2</v>
      </c>
      <c r="AW6133" s="3">
        <v>0.52100000000000002</v>
      </c>
      <c r="AX6133" s="3" t="s">
        <v>215</v>
      </c>
      <c r="AY6133" s="3" t="s">
        <v>215</v>
      </c>
      <c r="AZ6133" s="3" t="s">
        <v>215</v>
      </c>
      <c r="BA6133" t="s">
        <v>215</v>
      </c>
      <c r="BB6133">
        <v>2017</v>
      </c>
    </row>
    <row r="6134" spans="1:54" hidden="1" x14ac:dyDescent="0.2">
      <c r="A6134">
        <v>182</v>
      </c>
      <c r="B6134" t="s">
        <v>419</v>
      </c>
      <c r="C6134" t="s">
        <v>317</v>
      </c>
      <c r="D6134" t="s">
        <v>51</v>
      </c>
      <c r="E6134" t="s">
        <v>316</v>
      </c>
      <c r="F6134" t="s">
        <v>315</v>
      </c>
      <c r="G6134" t="s">
        <v>288</v>
      </c>
      <c r="I6134" t="s">
        <v>310</v>
      </c>
      <c r="J6134" s="3">
        <v>0.44500000000000001</v>
      </c>
      <c r="K6134" s="3">
        <v>0.45300000000000001</v>
      </c>
      <c r="L6134" s="3">
        <v>0.46100000000000002</v>
      </c>
      <c r="M6134" s="3">
        <v>0.45400000000000001</v>
      </c>
      <c r="N6134" s="3">
        <v>0.43</v>
      </c>
      <c r="O6134" s="3">
        <v>0.42199999999999999</v>
      </c>
      <c r="P6134" s="3">
        <v>0.42099999999999999</v>
      </c>
      <c r="Q6134" s="3">
        <v>0.436</v>
      </c>
      <c r="R6134" s="3">
        <v>0.44</v>
      </c>
      <c r="S6134" s="3">
        <v>0.45200000000000001</v>
      </c>
      <c r="T6134" s="3">
        <v>0.46899999999999997</v>
      </c>
      <c r="U6134" s="3">
        <v>0.47299999999999998</v>
      </c>
      <c r="V6134" s="3">
        <v>0.438</v>
      </c>
      <c r="W6134" s="3">
        <v>0.42699999999999999</v>
      </c>
      <c r="X6134" s="3">
        <v>0.42099999999999999</v>
      </c>
      <c r="Y6134" s="3">
        <v>0.41499999999999998</v>
      </c>
      <c r="Z6134" s="3">
        <v>0.41399999999999998</v>
      </c>
      <c r="AA6134" s="3">
        <v>0.41499999999999998</v>
      </c>
      <c r="AB6134" s="3">
        <v>0.42399999999999999</v>
      </c>
      <c r="AC6134" s="3">
        <v>0.42599999999999999</v>
      </c>
      <c r="AD6134" s="3">
        <v>0.42099999999999999</v>
      </c>
      <c r="AE6134" s="3">
        <v>0.41899999999999998</v>
      </c>
      <c r="AF6134" s="3">
        <v>0.41099999999999998</v>
      </c>
      <c r="AG6134" s="3">
        <v>0.39100000000000001</v>
      </c>
      <c r="AH6134" s="3">
        <v>0.378</v>
      </c>
      <c r="AI6134" s="3">
        <v>0.36399999999999999</v>
      </c>
      <c r="AJ6134" s="3">
        <v>0.35099999999999998</v>
      </c>
      <c r="AK6134" s="3">
        <v>0.34100000000000003</v>
      </c>
      <c r="AL6134" s="3">
        <v>0.33200000000000002</v>
      </c>
      <c r="AM6134" s="3">
        <v>0.32400000000000001</v>
      </c>
      <c r="AN6134" s="3">
        <v>0.314</v>
      </c>
      <c r="AO6134" s="3">
        <v>0.29599999999999999</v>
      </c>
      <c r="AP6134" s="3">
        <v>0.27500000000000002</v>
      </c>
      <c r="AQ6134" s="3">
        <v>0.26300000000000001</v>
      </c>
      <c r="AR6134" s="3">
        <v>0.25700000000000001</v>
      </c>
      <c r="AS6134" s="3">
        <v>0.253</v>
      </c>
      <c r="AT6134" s="3">
        <v>0.249</v>
      </c>
      <c r="AU6134" s="3">
        <v>0.247</v>
      </c>
      <c r="AV6134" s="3">
        <v>0.24299999999999999</v>
      </c>
      <c r="AW6134" s="3">
        <v>0.23799999999999999</v>
      </c>
      <c r="AX6134" s="3">
        <v>0.23300000000000001</v>
      </c>
      <c r="AY6134" s="3">
        <v>0.22800000000000001</v>
      </c>
      <c r="AZ6134" s="3">
        <v>0.222</v>
      </c>
      <c r="BA6134">
        <v>0.217</v>
      </c>
      <c r="BB6134">
        <v>2017</v>
      </c>
    </row>
    <row r="6135" spans="1:54" hidden="1" x14ac:dyDescent="0.2">
      <c r="A6135">
        <v>182</v>
      </c>
      <c r="B6135" t="s">
        <v>419</v>
      </c>
      <c r="C6135" t="s">
        <v>314</v>
      </c>
      <c r="D6135" t="s">
        <v>51</v>
      </c>
      <c r="E6135" t="s">
        <v>313</v>
      </c>
      <c r="F6135" t="s">
        <v>312</v>
      </c>
      <c r="G6135" t="s">
        <v>311</v>
      </c>
      <c r="I6135" t="s">
        <v>310</v>
      </c>
      <c r="J6135" s="3">
        <v>0.13900000000000001</v>
      </c>
      <c r="K6135" s="3">
        <v>0.14899999999999999</v>
      </c>
      <c r="L6135" s="3">
        <v>0.16600000000000001</v>
      </c>
      <c r="M6135" s="3">
        <v>0.20300000000000001</v>
      </c>
      <c r="N6135" s="3">
        <v>0.24299999999999999</v>
      </c>
      <c r="O6135" s="3">
        <v>0.28399999999999997</v>
      </c>
      <c r="P6135" s="3">
        <v>0.32900000000000001</v>
      </c>
      <c r="Q6135" s="3">
        <v>0.35199999999999998</v>
      </c>
      <c r="R6135" s="3">
        <v>0.38500000000000001</v>
      </c>
      <c r="S6135" s="3">
        <v>0.41</v>
      </c>
      <c r="T6135" s="3">
        <v>0.441</v>
      </c>
      <c r="U6135" s="3">
        <v>0.47299999999999998</v>
      </c>
      <c r="V6135" s="3">
        <v>0.504</v>
      </c>
      <c r="W6135" s="3">
        <v>0.51900000000000002</v>
      </c>
      <c r="X6135" s="3">
        <v>0.54300000000000004</v>
      </c>
      <c r="Y6135" s="3">
        <v>0.56100000000000005</v>
      </c>
      <c r="Z6135" s="3">
        <v>0.56499999999999995</v>
      </c>
      <c r="AA6135" s="3">
        <v>0.57699999999999996</v>
      </c>
      <c r="AB6135" s="3">
        <v>0.59199999999999997</v>
      </c>
      <c r="AC6135" s="3">
        <v>0.60299999999999998</v>
      </c>
      <c r="AD6135" s="3">
        <v>0.61</v>
      </c>
      <c r="AE6135" s="3">
        <v>0.61899999999999999</v>
      </c>
      <c r="AF6135" s="3">
        <v>0.63500000000000001</v>
      </c>
      <c r="AG6135" s="3">
        <v>0.64400000000000002</v>
      </c>
      <c r="AH6135" s="3">
        <v>0.64200000000000002</v>
      </c>
      <c r="AI6135" s="3">
        <v>0.64300000000000002</v>
      </c>
      <c r="AJ6135" s="3">
        <v>0.64300000000000002</v>
      </c>
      <c r="AK6135" s="3">
        <v>0.64500000000000002</v>
      </c>
      <c r="AL6135" s="3">
        <v>0.64400000000000002</v>
      </c>
      <c r="AM6135" s="3">
        <v>0.64600000000000002</v>
      </c>
      <c r="AN6135" s="3">
        <v>0.64200000000000002</v>
      </c>
      <c r="AO6135" s="3">
        <v>0.628</v>
      </c>
      <c r="AP6135" s="3">
        <v>0.61399999999999999</v>
      </c>
      <c r="AQ6135" s="3">
        <v>0.61799999999999999</v>
      </c>
      <c r="AR6135" s="3">
        <v>0.61099999999999999</v>
      </c>
      <c r="AS6135" s="3">
        <v>0.61699999999999999</v>
      </c>
      <c r="AT6135" s="3">
        <v>0.61899999999999999</v>
      </c>
      <c r="AU6135" s="3">
        <v>0.61599999999999999</v>
      </c>
      <c r="AV6135" s="3">
        <v>0.61199999999999999</v>
      </c>
      <c r="AW6135" s="3">
        <v>0.60799999999999998</v>
      </c>
      <c r="AX6135" s="3">
        <v>0.60699999999999998</v>
      </c>
      <c r="AY6135" s="3">
        <v>0.60499999999999998</v>
      </c>
      <c r="AZ6135" s="3">
        <v>0.60499999999999998</v>
      </c>
      <c r="BA6135">
        <v>0.60499999999999998</v>
      </c>
      <c r="BB6135">
        <v>2017</v>
      </c>
    </row>
    <row r="6136" spans="1:54" hidden="1" x14ac:dyDescent="0.2">
      <c r="A6136">
        <v>182</v>
      </c>
      <c r="B6136" t="s">
        <v>419</v>
      </c>
      <c r="C6136" t="s">
        <v>309</v>
      </c>
      <c r="D6136" t="s">
        <v>51</v>
      </c>
      <c r="E6136" t="s">
        <v>308</v>
      </c>
      <c r="F6136" s="3" t="s">
        <v>307</v>
      </c>
      <c r="G6136" t="s">
        <v>217</v>
      </c>
      <c r="I6136" s="3" t="s">
        <v>1597</v>
      </c>
      <c r="J6136">
        <v>36.420999999999999</v>
      </c>
      <c r="K6136">
        <v>38.177999999999997</v>
      </c>
      <c r="L6136">
        <v>38.256999999999998</v>
      </c>
      <c r="M6136">
        <v>32.537999999999997</v>
      </c>
      <c r="N6136">
        <v>27.247</v>
      </c>
      <c r="O6136">
        <v>25.937000000000001</v>
      </c>
      <c r="P6136">
        <v>25.498000000000001</v>
      </c>
      <c r="Q6136">
        <v>30.004000000000001</v>
      </c>
      <c r="R6136">
        <v>31.707999999999998</v>
      </c>
      <c r="S6136">
        <v>29.847000000000001</v>
      </c>
      <c r="T6136">
        <v>30.417000000000002</v>
      </c>
      <c r="U6136">
        <v>27.155999999999999</v>
      </c>
      <c r="V6136">
        <v>27.225999999999999</v>
      </c>
      <c r="W6136">
        <v>23.934999999999999</v>
      </c>
      <c r="X6136">
        <v>24.695</v>
      </c>
      <c r="Y6136">
        <v>24.181000000000001</v>
      </c>
      <c r="Z6136">
        <v>24.381</v>
      </c>
      <c r="AA6136">
        <v>26.51</v>
      </c>
      <c r="AB6136">
        <v>28.302</v>
      </c>
      <c r="AC6136">
        <v>29.015000000000001</v>
      </c>
      <c r="AD6136">
        <v>28.763999999999999</v>
      </c>
      <c r="AE6136">
        <v>28.143000000000001</v>
      </c>
      <c r="AF6136">
        <v>26</v>
      </c>
      <c r="AG6136">
        <v>23.63</v>
      </c>
      <c r="AH6136">
        <v>24.18</v>
      </c>
      <c r="AI6136">
        <v>23.657</v>
      </c>
      <c r="AJ6136">
        <v>23.234000000000002</v>
      </c>
      <c r="AK6136">
        <v>23.071000000000002</v>
      </c>
      <c r="AL6136">
        <v>23.565999999999999</v>
      </c>
      <c r="AM6136">
        <v>20.791</v>
      </c>
      <c r="AN6136">
        <v>21.081</v>
      </c>
      <c r="AO6136">
        <v>18.597999999999999</v>
      </c>
      <c r="AP6136">
        <v>15.715999999999999</v>
      </c>
      <c r="AQ6136">
        <v>14.632</v>
      </c>
      <c r="AR6136">
        <v>15.303000000000001</v>
      </c>
      <c r="AS6136">
        <v>15.823</v>
      </c>
      <c r="AT6136">
        <v>15.481999999999999</v>
      </c>
      <c r="AU6136">
        <v>16.295999999999999</v>
      </c>
      <c r="AV6136">
        <v>17.123999999999999</v>
      </c>
      <c r="AW6136">
        <v>17.916</v>
      </c>
      <c r="AX6136">
        <v>18.48</v>
      </c>
      <c r="AY6136">
        <v>18.931000000000001</v>
      </c>
      <c r="AZ6136">
        <v>19.547999999999998</v>
      </c>
      <c r="BA6136">
        <v>20.231999999999999</v>
      </c>
      <c r="BB6136">
        <v>2017</v>
      </c>
    </row>
    <row r="6137" spans="1:54" hidden="1" x14ac:dyDescent="0.2">
      <c r="A6137">
        <v>182</v>
      </c>
      <c r="B6137" t="s">
        <v>419</v>
      </c>
      <c r="C6137" t="s">
        <v>306</v>
      </c>
      <c r="D6137" t="s">
        <v>51</v>
      </c>
      <c r="E6137" t="s">
        <v>305</v>
      </c>
      <c r="F6137" s="3" t="s">
        <v>304</v>
      </c>
      <c r="G6137" t="s">
        <v>217</v>
      </c>
      <c r="I6137" s="3" t="s">
        <v>1597</v>
      </c>
      <c r="J6137">
        <v>30.631</v>
      </c>
      <c r="K6137">
        <v>20.981000000000002</v>
      </c>
      <c r="L6137">
        <v>24.783999999999999</v>
      </c>
      <c r="M6137">
        <v>24.326000000000001</v>
      </c>
      <c r="N6137">
        <v>22.847000000000001</v>
      </c>
      <c r="O6137">
        <v>25.436</v>
      </c>
      <c r="P6137">
        <v>26.727</v>
      </c>
      <c r="Q6137">
        <v>28.748999999999999</v>
      </c>
      <c r="R6137">
        <v>27.486000000000001</v>
      </c>
      <c r="S6137">
        <v>27.922999999999998</v>
      </c>
      <c r="T6137">
        <v>27.971</v>
      </c>
      <c r="U6137">
        <v>24.391999999999999</v>
      </c>
      <c r="V6137">
        <v>25.099</v>
      </c>
      <c r="W6137">
        <v>22.46</v>
      </c>
      <c r="X6137">
        <v>20.702999999999999</v>
      </c>
      <c r="Y6137">
        <v>20.265999999999998</v>
      </c>
      <c r="Z6137">
        <v>19.565000000000001</v>
      </c>
      <c r="AA6137">
        <v>19.852</v>
      </c>
      <c r="AB6137">
        <v>20.327999999999999</v>
      </c>
      <c r="AC6137">
        <v>20.190000000000001</v>
      </c>
      <c r="AD6137">
        <v>17.768999999999998</v>
      </c>
      <c r="AE6137">
        <v>17.893000000000001</v>
      </c>
      <c r="AF6137">
        <v>17.209</v>
      </c>
      <c r="AG6137">
        <v>16.221</v>
      </c>
      <c r="AH6137">
        <v>15.375999999999999</v>
      </c>
      <c r="AI6137">
        <v>13.467000000000001</v>
      </c>
      <c r="AJ6137">
        <v>12.558</v>
      </c>
      <c r="AK6137">
        <v>13.037000000000001</v>
      </c>
      <c r="AL6137">
        <v>10.978999999999999</v>
      </c>
      <c r="AM6137">
        <v>10.676</v>
      </c>
      <c r="AN6137">
        <v>10.709</v>
      </c>
      <c r="AO6137">
        <v>13.032999999999999</v>
      </c>
      <c r="AP6137">
        <v>13.648</v>
      </c>
      <c r="AQ6137">
        <v>15.336</v>
      </c>
      <c r="AR6137">
        <v>15.384</v>
      </c>
      <c r="AS6137">
        <v>15.939</v>
      </c>
      <c r="AT6137">
        <v>16.076000000000001</v>
      </c>
      <c r="AU6137">
        <v>16.751000000000001</v>
      </c>
      <c r="AV6137">
        <v>17.361999999999998</v>
      </c>
      <c r="AW6137">
        <v>17.788</v>
      </c>
      <c r="AX6137">
        <v>17.991</v>
      </c>
      <c r="AY6137">
        <v>18.018999999999998</v>
      </c>
      <c r="AZ6137">
        <v>18.366</v>
      </c>
      <c r="BA6137">
        <v>18.844999999999999</v>
      </c>
      <c r="BB6137">
        <v>2017</v>
      </c>
    </row>
    <row r="6138" spans="1:54" hidden="1" x14ac:dyDescent="0.2">
      <c r="A6138">
        <v>182</v>
      </c>
      <c r="B6138" t="s">
        <v>419</v>
      </c>
      <c r="C6138" t="s">
        <v>303</v>
      </c>
      <c r="D6138" t="s">
        <v>51</v>
      </c>
      <c r="E6138" t="s">
        <v>300</v>
      </c>
      <c r="F6138" s="3" t="s">
        <v>302</v>
      </c>
      <c r="G6138" t="s">
        <v>295</v>
      </c>
      <c r="I6138" t="s">
        <v>1081</v>
      </c>
      <c r="J6138">
        <v>9.4469999999999992</v>
      </c>
      <c r="K6138">
        <v>11.445</v>
      </c>
      <c r="L6138">
        <v>14.047000000000001</v>
      </c>
      <c r="M6138">
        <v>17.573</v>
      </c>
      <c r="N6138">
        <v>22.722000000000001</v>
      </c>
      <c r="O6138">
        <v>27.116</v>
      </c>
      <c r="P6138">
        <v>30.279</v>
      </c>
      <c r="Q6138">
        <v>33.125999999999998</v>
      </c>
      <c r="R6138">
        <v>36.298999999999999</v>
      </c>
      <c r="S6138">
        <v>40.877000000000002</v>
      </c>
      <c r="T6138">
        <v>46.343000000000004</v>
      </c>
      <c r="U6138">
        <v>51.639000000000003</v>
      </c>
      <c r="V6138">
        <v>56.215000000000003</v>
      </c>
      <c r="W6138">
        <v>59.548999999999999</v>
      </c>
      <c r="X6138">
        <v>62.509</v>
      </c>
      <c r="Y6138">
        <v>64.989999999999995</v>
      </c>
      <c r="Z6138">
        <v>66.897999999999996</v>
      </c>
      <c r="AA6138">
        <v>68.162999999999997</v>
      </c>
      <c r="AB6138">
        <v>69.673000000000002</v>
      </c>
      <c r="AC6138">
        <v>71.183999999999997</v>
      </c>
      <c r="AD6138">
        <v>73.180999999999997</v>
      </c>
      <c r="AE6138">
        <v>76.408000000000001</v>
      </c>
      <c r="AF6138">
        <v>79.236000000000004</v>
      </c>
      <c r="AG6138">
        <v>81.801000000000002</v>
      </c>
      <c r="AH6138">
        <v>83.853999999999999</v>
      </c>
      <c r="AI6138">
        <v>85.64</v>
      </c>
      <c r="AJ6138">
        <v>88.248000000000005</v>
      </c>
      <c r="AK6138">
        <v>90.385999999999996</v>
      </c>
      <c r="AL6138">
        <v>92.783000000000001</v>
      </c>
      <c r="AM6138">
        <v>91.944999999999993</v>
      </c>
      <c r="AN6138">
        <v>93.224000000000004</v>
      </c>
      <c r="AO6138">
        <v>96.537999999999997</v>
      </c>
      <c r="AP6138">
        <v>99.218000000000004</v>
      </c>
      <c r="AQ6138">
        <v>99.653999999999996</v>
      </c>
      <c r="AR6138">
        <v>99.495000000000005</v>
      </c>
      <c r="AS6138">
        <v>100</v>
      </c>
      <c r="AT6138">
        <v>100.636</v>
      </c>
      <c r="AU6138">
        <v>102.202</v>
      </c>
      <c r="AV6138">
        <v>103.837</v>
      </c>
      <c r="AW6138">
        <v>105.498</v>
      </c>
      <c r="AX6138">
        <v>107.503</v>
      </c>
      <c r="AY6138">
        <v>109.545</v>
      </c>
      <c r="AZ6138">
        <v>111.846</v>
      </c>
      <c r="BA6138">
        <v>114.19499999999999</v>
      </c>
      <c r="BB6138">
        <v>2017</v>
      </c>
    </row>
    <row r="6139" spans="1:54" hidden="1" x14ac:dyDescent="0.2">
      <c r="A6139">
        <v>182</v>
      </c>
      <c r="B6139" t="s">
        <v>419</v>
      </c>
      <c r="C6139" t="s">
        <v>301</v>
      </c>
      <c r="D6139" t="s">
        <v>51</v>
      </c>
      <c r="E6139" t="s">
        <v>300</v>
      </c>
      <c r="F6139" t="s">
        <v>299</v>
      </c>
      <c r="G6139" t="s">
        <v>275</v>
      </c>
      <c r="I6139" t="s">
        <v>298</v>
      </c>
      <c r="J6139">
        <v>5.8620000000000001</v>
      </c>
      <c r="K6139">
        <v>21.152000000000001</v>
      </c>
      <c r="L6139">
        <v>22.73</v>
      </c>
      <c r="M6139">
        <v>25.106000000000002</v>
      </c>
      <c r="N6139">
        <v>29.3</v>
      </c>
      <c r="O6139">
        <v>19.335000000000001</v>
      </c>
      <c r="P6139">
        <v>11.666</v>
      </c>
      <c r="Q6139">
        <v>9.4019999999999992</v>
      </c>
      <c r="R6139">
        <v>9.58</v>
      </c>
      <c r="S6139">
        <v>12.611000000000001</v>
      </c>
      <c r="T6139">
        <v>13.37</v>
      </c>
      <c r="U6139">
        <v>11.428000000000001</v>
      </c>
      <c r="V6139">
        <v>8.8629999999999995</v>
      </c>
      <c r="W6139">
        <v>5.93</v>
      </c>
      <c r="X6139">
        <v>4.9710000000000001</v>
      </c>
      <c r="Y6139">
        <v>3.9689999999999999</v>
      </c>
      <c r="Z6139">
        <v>2.9359999999999999</v>
      </c>
      <c r="AA6139">
        <v>1.89</v>
      </c>
      <c r="AB6139">
        <v>2.2149999999999999</v>
      </c>
      <c r="AC6139">
        <v>2.17</v>
      </c>
      <c r="AD6139">
        <v>2.8050000000000002</v>
      </c>
      <c r="AE6139">
        <v>4.41</v>
      </c>
      <c r="AF6139">
        <v>3.7010000000000001</v>
      </c>
      <c r="AG6139">
        <v>3.2370000000000001</v>
      </c>
      <c r="AH6139">
        <v>2.5099999999999998</v>
      </c>
      <c r="AI6139">
        <v>2.13</v>
      </c>
      <c r="AJ6139">
        <v>3.0459999999999998</v>
      </c>
      <c r="AK6139">
        <v>2.4220000000000002</v>
      </c>
      <c r="AL6139">
        <v>2.6520000000000001</v>
      </c>
      <c r="AM6139">
        <v>-0.90300000000000002</v>
      </c>
      <c r="AN6139">
        <v>1.391</v>
      </c>
      <c r="AO6139">
        <v>3.5539999999999998</v>
      </c>
      <c r="AP6139">
        <v>2.7759999999999998</v>
      </c>
      <c r="AQ6139">
        <v>0.44</v>
      </c>
      <c r="AR6139">
        <v>-0.16</v>
      </c>
      <c r="AS6139">
        <v>0.50800000000000001</v>
      </c>
      <c r="AT6139">
        <v>0.63600000000000001</v>
      </c>
      <c r="AU6139">
        <v>1.556</v>
      </c>
      <c r="AV6139">
        <v>1.6</v>
      </c>
      <c r="AW6139">
        <v>1.6</v>
      </c>
      <c r="AX6139">
        <v>1.9</v>
      </c>
      <c r="AY6139">
        <v>1.9</v>
      </c>
      <c r="AZ6139">
        <v>2.1</v>
      </c>
      <c r="BA6139">
        <v>2.1</v>
      </c>
      <c r="BB6139">
        <v>2017</v>
      </c>
    </row>
    <row r="6140" spans="1:54" hidden="1" x14ac:dyDescent="0.2">
      <c r="A6140">
        <v>182</v>
      </c>
      <c r="B6140" t="s">
        <v>419</v>
      </c>
      <c r="C6140" t="s">
        <v>297</v>
      </c>
      <c r="D6140" t="s">
        <v>51</v>
      </c>
      <c r="E6140" t="s">
        <v>293</v>
      </c>
      <c r="F6140" s="3" t="s">
        <v>296</v>
      </c>
      <c r="G6140" t="s">
        <v>295</v>
      </c>
      <c r="I6140" t="s">
        <v>1081</v>
      </c>
      <c r="J6140">
        <v>10.087999999999999</v>
      </c>
      <c r="K6140">
        <v>12.65</v>
      </c>
      <c r="L6140">
        <v>15.052</v>
      </c>
      <c r="M6140">
        <v>20.096</v>
      </c>
      <c r="N6140">
        <v>24.42</v>
      </c>
      <c r="O6140">
        <v>28.503</v>
      </c>
      <c r="P6140">
        <v>31.465</v>
      </c>
      <c r="Q6140">
        <v>34.268000000000001</v>
      </c>
      <c r="R6140">
        <v>38.350999999999999</v>
      </c>
      <c r="S6140">
        <v>42.755000000000003</v>
      </c>
      <c r="T6140">
        <v>48.759</v>
      </c>
      <c r="U6140">
        <v>53.305</v>
      </c>
      <c r="V6140">
        <v>57.594999999999999</v>
      </c>
      <c r="W6140">
        <v>60.997999999999998</v>
      </c>
      <c r="X6140">
        <v>63.360999999999997</v>
      </c>
      <c r="Y6140">
        <v>65.510000000000005</v>
      </c>
      <c r="Z6140">
        <v>67.37</v>
      </c>
      <c r="AA6140">
        <v>68.77</v>
      </c>
      <c r="AB6140">
        <v>70.709999999999994</v>
      </c>
      <c r="AC6140">
        <v>71.91</v>
      </c>
      <c r="AD6140">
        <v>74.66</v>
      </c>
      <c r="AE6140">
        <v>77.58</v>
      </c>
      <c r="AF6140">
        <v>80.7</v>
      </c>
      <c r="AG6140">
        <v>82.54</v>
      </c>
      <c r="AH6140">
        <v>84.66</v>
      </c>
      <c r="AI6140">
        <v>86.81</v>
      </c>
      <c r="AJ6140">
        <v>89</v>
      </c>
      <c r="AK6140">
        <v>91.44</v>
      </c>
      <c r="AL6140">
        <v>92.21</v>
      </c>
      <c r="AM6140">
        <v>92.08</v>
      </c>
      <c r="AN6140">
        <v>94.33</v>
      </c>
      <c r="AO6140">
        <v>97.63</v>
      </c>
      <c r="AP6140">
        <v>99.67</v>
      </c>
      <c r="AQ6140">
        <v>99.84</v>
      </c>
      <c r="AR6140">
        <v>99.57</v>
      </c>
      <c r="AS6140">
        <v>99.86</v>
      </c>
      <c r="AT6140">
        <v>100.74</v>
      </c>
      <c r="AU6140">
        <v>102.37</v>
      </c>
      <c r="AV6140">
        <v>104.193</v>
      </c>
      <c r="AW6140">
        <v>106.809</v>
      </c>
      <c r="AX6140">
        <v>109.002</v>
      </c>
      <c r="AY6140">
        <v>110.33199999999999</v>
      </c>
      <c r="AZ6140">
        <v>113.039</v>
      </c>
      <c r="BA6140">
        <v>114.30800000000001</v>
      </c>
      <c r="BB6140">
        <v>2017</v>
      </c>
    </row>
    <row r="6141" spans="1:54" hidden="1" x14ac:dyDescent="0.2">
      <c r="A6141">
        <v>182</v>
      </c>
      <c r="B6141" t="s">
        <v>419</v>
      </c>
      <c r="C6141" t="s">
        <v>294</v>
      </c>
      <c r="D6141" t="s">
        <v>51</v>
      </c>
      <c r="E6141" t="s">
        <v>293</v>
      </c>
      <c r="F6141" t="s">
        <v>292</v>
      </c>
      <c r="G6141" t="s">
        <v>275</v>
      </c>
      <c r="I6141" t="s">
        <v>291</v>
      </c>
      <c r="J6141">
        <v>13.163</v>
      </c>
      <c r="K6141">
        <v>25.396999999999998</v>
      </c>
      <c r="L6141">
        <v>18.986999999999998</v>
      </c>
      <c r="M6141">
        <v>33.511000000000003</v>
      </c>
      <c r="N6141">
        <v>21.513999999999999</v>
      </c>
      <c r="O6141">
        <v>16.721</v>
      </c>
      <c r="P6141">
        <v>10.393000000000001</v>
      </c>
      <c r="Q6141">
        <v>8.9060000000000006</v>
      </c>
      <c r="R6141">
        <v>11.916</v>
      </c>
      <c r="S6141">
        <v>11.481999999999999</v>
      </c>
      <c r="T6141">
        <v>14.045</v>
      </c>
      <c r="U6141">
        <v>9.3230000000000004</v>
      </c>
      <c r="V6141">
        <v>8.048</v>
      </c>
      <c r="W6141">
        <v>5.9080000000000004</v>
      </c>
      <c r="X6141">
        <v>3.8730000000000002</v>
      </c>
      <c r="Y6141">
        <v>3.3919999999999999</v>
      </c>
      <c r="Z6141">
        <v>2.839</v>
      </c>
      <c r="AA6141">
        <v>2.0779999999999998</v>
      </c>
      <c r="AB6141">
        <v>2.8210000000000002</v>
      </c>
      <c r="AC6141">
        <v>1.6970000000000001</v>
      </c>
      <c r="AD6141">
        <v>3.8239999999999998</v>
      </c>
      <c r="AE6141">
        <v>3.911</v>
      </c>
      <c r="AF6141">
        <v>4.0220000000000002</v>
      </c>
      <c r="AG6141">
        <v>2.2799999999999998</v>
      </c>
      <c r="AH6141">
        <v>2.5680000000000001</v>
      </c>
      <c r="AI6141">
        <v>2.54</v>
      </c>
      <c r="AJ6141">
        <v>2.5230000000000001</v>
      </c>
      <c r="AK6141">
        <v>2.742</v>
      </c>
      <c r="AL6141">
        <v>0.84199999999999997</v>
      </c>
      <c r="AM6141">
        <v>-0.14099999999999999</v>
      </c>
      <c r="AN6141">
        <v>2.444</v>
      </c>
      <c r="AO6141">
        <v>3.4980000000000002</v>
      </c>
      <c r="AP6141">
        <v>2.09</v>
      </c>
      <c r="AQ6141">
        <v>0.17100000000000001</v>
      </c>
      <c r="AR6141">
        <v>-0.27</v>
      </c>
      <c r="AS6141">
        <v>0.29099999999999998</v>
      </c>
      <c r="AT6141">
        <v>0.88100000000000001</v>
      </c>
      <c r="AU6141">
        <v>1.6180000000000001</v>
      </c>
      <c r="AV6141">
        <v>1.78</v>
      </c>
      <c r="AW6141">
        <v>2.5110000000000001</v>
      </c>
      <c r="AX6141">
        <v>2.0529999999999999</v>
      </c>
      <c r="AY6141">
        <v>1.22</v>
      </c>
      <c r="AZ6141">
        <v>2.4529999999999998</v>
      </c>
      <c r="BA6141">
        <v>1.123</v>
      </c>
      <c r="BB6141">
        <v>2017</v>
      </c>
    </row>
    <row r="6142" spans="1:54" hidden="1" x14ac:dyDescent="0.2">
      <c r="A6142">
        <v>182</v>
      </c>
      <c r="B6142" t="s">
        <v>419</v>
      </c>
      <c r="C6142" t="s">
        <v>290</v>
      </c>
      <c r="D6142" t="s">
        <v>51</v>
      </c>
      <c r="E6142" t="s">
        <v>289</v>
      </c>
      <c r="G6142" t="s">
        <v>288</v>
      </c>
    </row>
    <row r="6143" spans="1:54" hidden="1" x14ac:dyDescent="0.2">
      <c r="A6143">
        <v>182</v>
      </c>
      <c r="B6143" t="s">
        <v>419</v>
      </c>
      <c r="C6143" t="s">
        <v>287</v>
      </c>
      <c r="D6143" t="s">
        <v>51</v>
      </c>
      <c r="E6143" t="s">
        <v>286</v>
      </c>
      <c r="F6143" t="s">
        <v>285</v>
      </c>
      <c r="G6143" t="s">
        <v>275</v>
      </c>
      <c r="I6143" t="s">
        <v>1598</v>
      </c>
      <c r="J6143" s="3" t="s">
        <v>355</v>
      </c>
      <c r="K6143" s="3">
        <v>6.585</v>
      </c>
      <c r="L6143" s="3">
        <v>5.8719999999999999</v>
      </c>
      <c r="M6143" s="3">
        <v>-6.4850000000000003</v>
      </c>
      <c r="N6143" s="3">
        <v>-2.073</v>
      </c>
      <c r="O6143" s="3">
        <v>4.6340000000000003</v>
      </c>
      <c r="P6143" s="3">
        <v>18.847999999999999</v>
      </c>
      <c r="Q6143" s="3">
        <v>27.402000000000001</v>
      </c>
      <c r="R6143" s="3">
        <v>21.641999999999999</v>
      </c>
      <c r="S6143" s="3">
        <v>8.4960000000000004</v>
      </c>
      <c r="T6143" s="3">
        <v>16.120999999999999</v>
      </c>
      <c r="U6143" s="3">
        <v>8.3629999999999995</v>
      </c>
      <c r="V6143" s="3">
        <v>10.993</v>
      </c>
      <c r="W6143" s="3">
        <v>-1.534</v>
      </c>
      <c r="X6143" s="3">
        <v>10.565</v>
      </c>
      <c r="Y6143" s="3">
        <v>9.4359999999999999</v>
      </c>
      <c r="Z6143" s="3">
        <v>5.1520000000000001</v>
      </c>
      <c r="AA6143" s="3">
        <v>3.5089999999999999</v>
      </c>
      <c r="AB6143" s="3">
        <v>23.119</v>
      </c>
      <c r="AC6143" s="3">
        <v>2.0539999999999998</v>
      </c>
      <c r="AD6143" s="3">
        <v>-7.29</v>
      </c>
      <c r="AE6143" s="3">
        <v>3.31</v>
      </c>
      <c r="AF6143" s="3">
        <v>3.806</v>
      </c>
      <c r="AG6143" s="3">
        <v>11.379</v>
      </c>
      <c r="AH6143" s="3">
        <v>8.6820000000000004</v>
      </c>
      <c r="AI6143" s="3">
        <v>-3.4049999999999998</v>
      </c>
      <c r="AJ6143" s="3">
        <v>3.3889999999999998</v>
      </c>
      <c r="AK6143" s="3">
        <v>9.7929999999999993</v>
      </c>
      <c r="AL6143" s="3">
        <v>4.7560000000000002</v>
      </c>
      <c r="AM6143" s="3">
        <v>-15.712</v>
      </c>
      <c r="AN6143" s="3">
        <v>-2.23</v>
      </c>
      <c r="AO6143" s="3">
        <v>-3.8450000000000002</v>
      </c>
      <c r="AP6143" s="3">
        <v>-13.09</v>
      </c>
      <c r="AQ6143" s="3">
        <v>8.3740000000000006</v>
      </c>
      <c r="AR6143" s="3">
        <v>7.7060000000000004</v>
      </c>
      <c r="AS6143" s="3">
        <v>8.0250000000000004</v>
      </c>
      <c r="AT6143" s="3">
        <v>4.4859999999999998</v>
      </c>
      <c r="AU6143" s="3">
        <v>7.8380000000000001</v>
      </c>
      <c r="AV6143" s="3">
        <v>7.1790000000000003</v>
      </c>
      <c r="AW6143" s="3">
        <v>4.4950000000000001</v>
      </c>
      <c r="AX6143" s="3">
        <v>4.3140000000000001</v>
      </c>
      <c r="AY6143" s="3">
        <v>4.2750000000000004</v>
      </c>
      <c r="AZ6143" s="3">
        <v>4.0880000000000001</v>
      </c>
      <c r="BA6143">
        <v>4.0659999999999998</v>
      </c>
      <c r="BB6143">
        <v>2017</v>
      </c>
    </row>
    <row r="6144" spans="1:54" hidden="1" x14ac:dyDescent="0.2">
      <c r="A6144">
        <v>182</v>
      </c>
      <c r="B6144" t="s">
        <v>419</v>
      </c>
      <c r="C6144" t="s">
        <v>284</v>
      </c>
      <c r="D6144" t="s">
        <v>51</v>
      </c>
      <c r="E6144" t="s">
        <v>283</v>
      </c>
      <c r="F6144" t="s">
        <v>282</v>
      </c>
      <c r="G6144" t="s">
        <v>275</v>
      </c>
      <c r="I6144" t="s">
        <v>1598</v>
      </c>
      <c r="J6144" s="3">
        <v>12.1</v>
      </c>
      <c r="K6144" s="3">
        <v>5.8</v>
      </c>
      <c r="L6144" s="3">
        <v>5.9</v>
      </c>
      <c r="M6144" s="3">
        <v>-7.4</v>
      </c>
      <c r="N6144" s="3">
        <v>-2.1</v>
      </c>
      <c r="O6144" s="3">
        <v>2.8</v>
      </c>
      <c r="P6144" s="3">
        <v>18.5</v>
      </c>
      <c r="Q6144" s="3">
        <v>27.6</v>
      </c>
      <c r="R6144" s="3">
        <v>22.4</v>
      </c>
      <c r="S6144" s="3">
        <v>8.3000000000000007</v>
      </c>
      <c r="T6144" s="3">
        <v>15.6</v>
      </c>
      <c r="U6144" s="3">
        <v>7.2</v>
      </c>
      <c r="V6144" s="3">
        <v>13.5</v>
      </c>
      <c r="W6144" s="3">
        <v>-5.8</v>
      </c>
      <c r="X6144" s="3">
        <v>11.3</v>
      </c>
      <c r="Y6144" s="3">
        <v>9.6999999999999993</v>
      </c>
      <c r="Z6144" s="3">
        <v>8.4</v>
      </c>
      <c r="AA6144" s="3">
        <v>4.4939999999999998</v>
      </c>
      <c r="AB6144" s="3">
        <v>23.361999999999998</v>
      </c>
      <c r="AC6144" s="3">
        <v>3.218</v>
      </c>
      <c r="AD6144" s="3">
        <v>-6.9720000000000004</v>
      </c>
      <c r="AE6144" s="3">
        <v>3.871</v>
      </c>
      <c r="AF6144" s="3">
        <v>3.367</v>
      </c>
      <c r="AG6144" s="3">
        <v>11.451000000000001</v>
      </c>
      <c r="AH6144" s="3">
        <v>9.1630000000000003</v>
      </c>
      <c r="AI6144" s="3">
        <v>-3.6070000000000002</v>
      </c>
      <c r="AJ6144" s="3">
        <v>2.637</v>
      </c>
      <c r="AK6144" s="3">
        <v>9.3290000000000006</v>
      </c>
      <c r="AL6144" s="3">
        <v>4.8600000000000003</v>
      </c>
      <c r="AM6144" s="3">
        <v>-17.931000000000001</v>
      </c>
      <c r="AN6144" s="3">
        <v>-1.5880000000000001</v>
      </c>
      <c r="AO6144" s="3">
        <v>-4.4349999999999996</v>
      </c>
      <c r="AP6144" s="3">
        <v>-12.972</v>
      </c>
      <c r="AQ6144" s="3">
        <v>8.0730000000000004</v>
      </c>
      <c r="AR6144" s="3">
        <v>6.681</v>
      </c>
      <c r="AS6144" s="3">
        <v>7.6970000000000001</v>
      </c>
      <c r="AT6144" s="3">
        <v>3.6339999999999999</v>
      </c>
      <c r="AU6144" s="3">
        <v>7.9980000000000002</v>
      </c>
      <c r="AV6144" s="3">
        <v>7.2089999999999996</v>
      </c>
      <c r="AW6144" s="3">
        <v>4.016</v>
      </c>
      <c r="AX6144" s="3">
        <v>4.3</v>
      </c>
      <c r="AY6144" s="3">
        <v>4.2560000000000002</v>
      </c>
      <c r="AZ6144" s="3">
        <v>4.056</v>
      </c>
      <c r="BA6144">
        <v>4.056</v>
      </c>
      <c r="BB6144">
        <v>2017</v>
      </c>
    </row>
    <row r="6145" spans="1:54" hidden="1" x14ac:dyDescent="0.2">
      <c r="A6145">
        <v>182</v>
      </c>
      <c r="B6145" t="s">
        <v>419</v>
      </c>
      <c r="C6145" t="s">
        <v>281</v>
      </c>
      <c r="D6145" t="s">
        <v>51</v>
      </c>
      <c r="E6145" t="s">
        <v>280</v>
      </c>
      <c r="F6145" t="s">
        <v>279</v>
      </c>
      <c r="G6145" t="s">
        <v>275</v>
      </c>
      <c r="I6145" t="s">
        <v>1598</v>
      </c>
      <c r="J6145" s="3" t="s">
        <v>355</v>
      </c>
      <c r="K6145" s="3">
        <v>-0.59199999999999997</v>
      </c>
      <c r="L6145" s="3">
        <v>4.8330000000000002</v>
      </c>
      <c r="M6145" s="3">
        <v>20.795999999999999</v>
      </c>
      <c r="N6145" s="3">
        <v>14.34</v>
      </c>
      <c r="O6145" s="3">
        <v>8.3190000000000008</v>
      </c>
      <c r="P6145" s="3">
        <v>7.9790000000000001</v>
      </c>
      <c r="Q6145" s="3">
        <v>10.135</v>
      </c>
      <c r="R6145" s="3">
        <v>8.6319999999999997</v>
      </c>
      <c r="S6145" s="3">
        <v>18.696999999999999</v>
      </c>
      <c r="T6145" s="3">
        <v>12.976000000000001</v>
      </c>
      <c r="U6145" s="3">
        <v>0.45100000000000001</v>
      </c>
      <c r="V6145" s="3">
        <v>5.4450000000000003</v>
      </c>
      <c r="W6145" s="3">
        <v>1.304</v>
      </c>
      <c r="X6145" s="3">
        <v>10.465</v>
      </c>
      <c r="Y6145" s="3">
        <v>13.587999999999999</v>
      </c>
      <c r="Z6145" s="3">
        <v>5.7110000000000003</v>
      </c>
      <c r="AA6145" s="3">
        <v>0.83099999999999996</v>
      </c>
      <c r="AB6145" s="3">
        <v>16.564</v>
      </c>
      <c r="AC6145" s="3">
        <v>-0.40200000000000002</v>
      </c>
      <c r="AD6145" s="3">
        <v>-4.1749999999999998</v>
      </c>
      <c r="AE6145" s="3">
        <v>4.0810000000000004</v>
      </c>
      <c r="AF6145" s="3">
        <v>9.4890000000000008</v>
      </c>
      <c r="AG6145" s="3">
        <v>16.620999999999999</v>
      </c>
      <c r="AH6145" s="3">
        <v>7.2030000000000003</v>
      </c>
      <c r="AI6145" s="3">
        <v>-4.0750000000000002</v>
      </c>
      <c r="AJ6145" s="3">
        <v>10.266</v>
      </c>
      <c r="AK6145" s="3">
        <v>14.638999999999999</v>
      </c>
      <c r="AL6145" s="3">
        <v>2.0950000000000002</v>
      </c>
      <c r="AM6145" s="3">
        <v>-15.339</v>
      </c>
      <c r="AN6145" s="3">
        <v>0.92100000000000004</v>
      </c>
      <c r="AO6145" s="3">
        <v>10.57</v>
      </c>
      <c r="AP6145" s="3">
        <v>-4.306</v>
      </c>
      <c r="AQ6145" s="3">
        <v>13.329000000000001</v>
      </c>
      <c r="AR6145" s="3">
        <v>4.6760000000000002</v>
      </c>
      <c r="AS6145" s="3">
        <v>6.1449999999999996</v>
      </c>
      <c r="AT6145" s="3">
        <v>4.3310000000000004</v>
      </c>
      <c r="AU6145" s="3">
        <v>7.2779999999999996</v>
      </c>
      <c r="AV6145" s="3">
        <v>7.3550000000000004</v>
      </c>
      <c r="AW6145" s="3">
        <v>4.6840000000000002</v>
      </c>
      <c r="AX6145" s="3">
        <v>4.2939999999999996</v>
      </c>
      <c r="AY6145" s="3">
        <v>4.0519999999999996</v>
      </c>
      <c r="AZ6145" s="3">
        <v>4.2030000000000003</v>
      </c>
      <c r="BA6145">
        <v>4.141</v>
      </c>
      <c r="BB6145">
        <v>2017</v>
      </c>
    </row>
    <row r="6146" spans="1:54" hidden="1" x14ac:dyDescent="0.2">
      <c r="A6146">
        <v>182</v>
      </c>
      <c r="B6146" t="s">
        <v>419</v>
      </c>
      <c r="C6146" t="s">
        <v>278</v>
      </c>
      <c r="D6146" t="s">
        <v>51</v>
      </c>
      <c r="E6146" t="s">
        <v>277</v>
      </c>
      <c r="F6146" t="s">
        <v>276</v>
      </c>
      <c r="G6146" t="s">
        <v>275</v>
      </c>
      <c r="I6146" t="s">
        <v>1598</v>
      </c>
      <c r="J6146" s="3">
        <v>7.6</v>
      </c>
      <c r="K6146" s="3">
        <v>-2.1</v>
      </c>
      <c r="L6146" s="3">
        <v>10.8</v>
      </c>
      <c r="M6146" s="3">
        <v>21</v>
      </c>
      <c r="N6146" s="3">
        <v>14.7</v>
      </c>
      <c r="O6146" s="3">
        <v>10.5</v>
      </c>
      <c r="P6146" s="3">
        <v>8.4</v>
      </c>
      <c r="Q6146" s="3">
        <v>11.2</v>
      </c>
      <c r="R6146" s="3">
        <v>10.199999999999999</v>
      </c>
      <c r="S6146" s="3">
        <v>19.8</v>
      </c>
      <c r="T6146" s="3">
        <v>12</v>
      </c>
      <c r="U6146" s="3">
        <v>1.1000000000000001</v>
      </c>
      <c r="V6146" s="3">
        <v>7.5</v>
      </c>
      <c r="W6146" s="3">
        <v>-2.2000000000000002</v>
      </c>
      <c r="X6146" s="3">
        <v>13.2</v>
      </c>
      <c r="Y6146" s="3">
        <v>12.9</v>
      </c>
      <c r="Z6146" s="3">
        <v>12.7</v>
      </c>
      <c r="AA6146" s="3">
        <v>0.89700000000000002</v>
      </c>
      <c r="AB6146" s="3">
        <v>13.906000000000001</v>
      </c>
      <c r="AC6146" s="3">
        <v>0.443</v>
      </c>
      <c r="AD6146" s="3">
        <v>-4.5759999999999996</v>
      </c>
      <c r="AE6146" s="3">
        <v>3.5529999999999999</v>
      </c>
      <c r="AF6146" s="3">
        <v>9.4890000000000008</v>
      </c>
      <c r="AG6146" s="3">
        <v>17.509</v>
      </c>
      <c r="AH6146" s="3">
        <v>6.1879999999999997</v>
      </c>
      <c r="AI6146" s="3">
        <v>-4.2729999999999997</v>
      </c>
      <c r="AJ6146" s="3">
        <v>9.0860000000000003</v>
      </c>
      <c r="AK6146" s="3">
        <v>12.217000000000001</v>
      </c>
      <c r="AL6146" s="3">
        <v>1.1259999999999999</v>
      </c>
      <c r="AM6146" s="3">
        <v>-18.478000000000002</v>
      </c>
      <c r="AN6146" s="3">
        <v>4.2169999999999996</v>
      </c>
      <c r="AO6146" s="3">
        <v>11.347</v>
      </c>
      <c r="AP6146" s="3">
        <v>-4.0709999999999997</v>
      </c>
      <c r="AQ6146" s="3">
        <v>11.581</v>
      </c>
      <c r="AR6146" s="3">
        <v>3.2970000000000002</v>
      </c>
      <c r="AS6146" s="3">
        <v>4.8179999999999996</v>
      </c>
      <c r="AT6146" s="3">
        <v>2.294</v>
      </c>
      <c r="AU6146" s="3">
        <v>6.819</v>
      </c>
      <c r="AV6146" s="3">
        <v>4.8239999999999998</v>
      </c>
      <c r="AW6146" s="3">
        <v>2.5390000000000001</v>
      </c>
      <c r="AX6146" s="3">
        <v>4.2</v>
      </c>
      <c r="AY6146" s="3">
        <v>3.944</v>
      </c>
      <c r="AZ6146" s="3">
        <v>3.944</v>
      </c>
      <c r="BA6146">
        <v>3.944</v>
      </c>
      <c r="BB6146">
        <v>2017</v>
      </c>
    </row>
    <row r="6147" spans="1:54" hidden="1" x14ac:dyDescent="0.2">
      <c r="A6147">
        <v>182</v>
      </c>
      <c r="B6147" t="s">
        <v>419</v>
      </c>
      <c r="C6147" t="s">
        <v>274</v>
      </c>
      <c r="D6147" t="s">
        <v>51</v>
      </c>
      <c r="E6147" t="s">
        <v>273</v>
      </c>
      <c r="F6147" s="3" t="s">
        <v>272</v>
      </c>
      <c r="G6147" t="s">
        <v>271</v>
      </c>
      <c r="I6147" t="s">
        <v>1083</v>
      </c>
      <c r="J6147">
        <v>7.8239999999999998</v>
      </c>
      <c r="K6147">
        <v>8.2899999999999991</v>
      </c>
      <c r="L6147">
        <v>7.4569999999999999</v>
      </c>
      <c r="M6147">
        <v>7.9450000000000003</v>
      </c>
      <c r="N6147">
        <v>10.503</v>
      </c>
      <c r="O6147">
        <v>8.6739999999999995</v>
      </c>
      <c r="P6147">
        <v>8.6029999999999998</v>
      </c>
      <c r="Q6147">
        <v>7.1260000000000003</v>
      </c>
      <c r="R6147">
        <v>7.069</v>
      </c>
      <c r="S6147">
        <v>5.0590000000000002</v>
      </c>
      <c r="T6147">
        <v>4.2249999999999996</v>
      </c>
      <c r="U6147">
        <v>4.1379999999999999</v>
      </c>
      <c r="V6147">
        <v>3.86</v>
      </c>
      <c r="W6147">
        <v>5.1269999999999998</v>
      </c>
      <c r="X6147">
        <v>6.34</v>
      </c>
      <c r="Y6147">
        <v>7.1509999999999998</v>
      </c>
      <c r="Z6147">
        <v>7.2510000000000003</v>
      </c>
      <c r="AA6147">
        <v>6.7409999999999997</v>
      </c>
      <c r="AB6147">
        <v>4.9370000000000003</v>
      </c>
      <c r="AC6147">
        <v>4.3810000000000002</v>
      </c>
      <c r="AD6147">
        <v>3.9249999999999998</v>
      </c>
      <c r="AE6147">
        <v>4.0090000000000003</v>
      </c>
      <c r="AF6147">
        <v>4.9950000000000001</v>
      </c>
      <c r="AG6147">
        <v>6.2640000000000002</v>
      </c>
      <c r="AH6147">
        <v>6.6230000000000002</v>
      </c>
      <c r="AI6147">
        <v>7.5819999999999999</v>
      </c>
      <c r="AJ6147">
        <v>7.6470000000000002</v>
      </c>
      <c r="AK6147">
        <v>7.9640000000000004</v>
      </c>
      <c r="AL6147">
        <v>7.5519999999999996</v>
      </c>
      <c r="AM6147">
        <v>9.4320000000000004</v>
      </c>
      <c r="AN6147">
        <v>10.77</v>
      </c>
      <c r="AO6147">
        <v>12.677</v>
      </c>
      <c r="AP6147">
        <v>15.526</v>
      </c>
      <c r="AQ6147">
        <v>16.183</v>
      </c>
      <c r="AR6147">
        <v>13.894</v>
      </c>
      <c r="AS6147">
        <v>12.444000000000001</v>
      </c>
      <c r="AT6147">
        <v>11.066000000000001</v>
      </c>
      <c r="AU6147">
        <v>8.8670000000000009</v>
      </c>
      <c r="AV6147">
        <v>7.2629999999999999</v>
      </c>
      <c r="AW6147">
        <v>6.66</v>
      </c>
      <c r="AX6147">
        <v>6.1580000000000004</v>
      </c>
      <c r="AY6147">
        <v>5.6550000000000002</v>
      </c>
      <c r="AZ6147">
        <v>5.5540000000000003</v>
      </c>
      <c r="BA6147">
        <v>5.4539999999999997</v>
      </c>
      <c r="BB6147">
        <v>2017</v>
      </c>
    </row>
    <row r="6148" spans="1:54" hidden="1" x14ac:dyDescent="0.2">
      <c r="A6148">
        <v>182</v>
      </c>
      <c r="B6148" t="s">
        <v>419</v>
      </c>
      <c r="C6148" t="s">
        <v>270</v>
      </c>
      <c r="D6148" t="s">
        <v>51</v>
      </c>
      <c r="E6148" t="s">
        <v>269</v>
      </c>
      <c r="F6148" s="3" t="s">
        <v>268</v>
      </c>
      <c r="G6148" t="s">
        <v>264</v>
      </c>
      <c r="H6148" t="s">
        <v>263</v>
      </c>
      <c r="I6148" t="s">
        <v>1083</v>
      </c>
      <c r="J6148">
        <v>4.1849999999999996</v>
      </c>
      <c r="K6148">
        <v>4.2489999999999997</v>
      </c>
      <c r="L6148">
        <v>4.375</v>
      </c>
      <c r="M6148">
        <v>4.4420000000000002</v>
      </c>
      <c r="N6148">
        <v>4.2750000000000004</v>
      </c>
      <c r="O6148">
        <v>4.3659999999999997</v>
      </c>
      <c r="P6148">
        <v>4.3730000000000002</v>
      </c>
      <c r="Q6148">
        <v>4.4889999999999999</v>
      </c>
      <c r="R6148">
        <v>4.6050000000000004</v>
      </c>
      <c r="S6148">
        <v>4.7080000000000002</v>
      </c>
      <c r="T6148">
        <v>4.8159999999999998</v>
      </c>
      <c r="U6148">
        <v>4.96</v>
      </c>
      <c r="V6148">
        <v>4.6500000000000004</v>
      </c>
      <c r="W6148">
        <v>4.5579999999999998</v>
      </c>
      <c r="X6148">
        <v>4.5549999999999997</v>
      </c>
      <c r="Y6148">
        <v>4.5250000000000004</v>
      </c>
      <c r="Z6148">
        <v>4.6050000000000004</v>
      </c>
      <c r="AA6148">
        <v>4.7309999999999999</v>
      </c>
      <c r="AB6148">
        <v>4.8639999999999999</v>
      </c>
      <c r="AC6148">
        <v>4.9420000000000002</v>
      </c>
      <c r="AD6148">
        <v>5.0570000000000004</v>
      </c>
      <c r="AE6148">
        <v>5.1440000000000001</v>
      </c>
      <c r="AF6148">
        <v>5.16</v>
      </c>
      <c r="AG6148">
        <v>5.109</v>
      </c>
      <c r="AH6148">
        <v>5.0780000000000003</v>
      </c>
      <c r="AI6148">
        <v>5.0629999999999997</v>
      </c>
      <c r="AJ6148">
        <v>5.0949999999999998</v>
      </c>
      <c r="AK6148">
        <v>5.1079999999999997</v>
      </c>
      <c r="AL6148">
        <v>5.1319999999999997</v>
      </c>
      <c r="AM6148">
        <v>4.984</v>
      </c>
      <c r="AN6148">
        <v>4.9139999999999997</v>
      </c>
      <c r="AO6148">
        <v>4.8019999999999996</v>
      </c>
      <c r="AP6148">
        <v>4.609</v>
      </c>
      <c r="AQ6148">
        <v>4.4850000000000003</v>
      </c>
      <c r="AR6148">
        <v>4.5510000000000002</v>
      </c>
      <c r="AS6148">
        <v>4.6050000000000004</v>
      </c>
      <c r="AT6148">
        <v>4.6740000000000004</v>
      </c>
      <c r="AU6148">
        <v>4.8230000000000004</v>
      </c>
      <c r="AV6148">
        <v>4.8920000000000003</v>
      </c>
      <c r="AW6148">
        <v>4.9450000000000003</v>
      </c>
      <c r="AX6148" t="s">
        <v>215</v>
      </c>
      <c r="AY6148" t="s">
        <v>215</v>
      </c>
      <c r="AZ6148" t="s">
        <v>215</v>
      </c>
      <c r="BA6148" t="s">
        <v>215</v>
      </c>
      <c r="BB6148">
        <v>2017</v>
      </c>
    </row>
    <row r="6149" spans="1:54" hidden="1" x14ac:dyDescent="0.2">
      <c r="A6149">
        <v>182</v>
      </c>
      <c r="B6149" t="s">
        <v>419</v>
      </c>
      <c r="C6149" t="s">
        <v>267</v>
      </c>
      <c r="D6149" t="s">
        <v>51</v>
      </c>
      <c r="E6149" t="s">
        <v>266</v>
      </c>
      <c r="F6149" s="3" t="s">
        <v>265</v>
      </c>
      <c r="G6149" t="s">
        <v>264</v>
      </c>
      <c r="H6149" t="s">
        <v>263</v>
      </c>
      <c r="I6149" t="s">
        <v>1084</v>
      </c>
      <c r="J6149">
        <v>9.7780000000000005</v>
      </c>
      <c r="K6149">
        <v>9.8279999999999994</v>
      </c>
      <c r="L6149">
        <v>9.8919999999999995</v>
      </c>
      <c r="M6149">
        <v>9.9480000000000004</v>
      </c>
      <c r="N6149">
        <v>9.984</v>
      </c>
      <c r="O6149">
        <v>10.025</v>
      </c>
      <c r="P6149">
        <v>10.039</v>
      </c>
      <c r="Q6149">
        <v>10.042999999999999</v>
      </c>
      <c r="R6149">
        <v>10.034000000000001</v>
      </c>
      <c r="S6149">
        <v>10.023</v>
      </c>
      <c r="T6149">
        <v>10.005000000000001</v>
      </c>
      <c r="U6149">
        <v>9.9789999999999992</v>
      </c>
      <c r="V6149">
        <v>9.9740000000000002</v>
      </c>
      <c r="W6149">
        <v>9.9830000000000005</v>
      </c>
      <c r="X6149">
        <v>9.9990000000000006</v>
      </c>
      <c r="Y6149">
        <v>10.026</v>
      </c>
      <c r="Z6149">
        <v>10.064</v>
      </c>
      <c r="AA6149">
        <v>10.109</v>
      </c>
      <c r="AB6149">
        <v>10.16</v>
      </c>
      <c r="AC6149">
        <v>10.218</v>
      </c>
      <c r="AD6149">
        <v>10.29</v>
      </c>
      <c r="AE6149">
        <v>10.363</v>
      </c>
      <c r="AF6149">
        <v>10.42</v>
      </c>
      <c r="AG6149">
        <v>10.459</v>
      </c>
      <c r="AH6149">
        <v>10.484</v>
      </c>
      <c r="AI6149">
        <v>10.503</v>
      </c>
      <c r="AJ6149">
        <v>10.522</v>
      </c>
      <c r="AK6149">
        <v>10.542999999999999</v>
      </c>
      <c r="AL6149">
        <v>10.558</v>
      </c>
      <c r="AM6149">
        <v>10.568</v>
      </c>
      <c r="AN6149">
        <v>10.573</v>
      </c>
      <c r="AO6149">
        <v>10.558</v>
      </c>
      <c r="AP6149">
        <v>10.515000000000001</v>
      </c>
      <c r="AQ6149">
        <v>10.457000000000001</v>
      </c>
      <c r="AR6149">
        <v>10.401</v>
      </c>
      <c r="AS6149">
        <v>10.358000000000001</v>
      </c>
      <c r="AT6149">
        <v>10.326000000000001</v>
      </c>
      <c r="AU6149">
        <v>10.305</v>
      </c>
      <c r="AV6149">
        <v>10.269</v>
      </c>
      <c r="AW6149">
        <v>10.234</v>
      </c>
      <c r="AX6149">
        <v>10.199</v>
      </c>
      <c r="AY6149">
        <v>10.164999999999999</v>
      </c>
      <c r="AZ6149">
        <v>10.130000000000001</v>
      </c>
      <c r="BA6149">
        <v>10.096</v>
      </c>
      <c r="BB6149">
        <v>2017</v>
      </c>
    </row>
    <row r="6150" spans="1:54" hidden="1" x14ac:dyDescent="0.2">
      <c r="A6150">
        <v>182</v>
      </c>
      <c r="B6150" t="s">
        <v>419</v>
      </c>
      <c r="C6150" t="s">
        <v>262</v>
      </c>
      <c r="D6150" t="s">
        <v>51</v>
      </c>
      <c r="E6150" t="s">
        <v>260</v>
      </c>
      <c r="F6150" t="s">
        <v>259</v>
      </c>
      <c r="G6150" t="s">
        <v>225</v>
      </c>
      <c r="H6150" t="s">
        <v>222</v>
      </c>
      <c r="I6150" t="s">
        <v>1599</v>
      </c>
      <c r="J6150" s="3" t="s">
        <v>215</v>
      </c>
      <c r="K6150" s="3" t="s">
        <v>215</v>
      </c>
      <c r="L6150" s="3" t="s">
        <v>215</v>
      </c>
      <c r="M6150" s="3" t="s">
        <v>215</v>
      </c>
      <c r="N6150" s="3" t="s">
        <v>215</v>
      </c>
      <c r="O6150" s="3" t="s">
        <v>215</v>
      </c>
      <c r="P6150" s="3">
        <v>11.919</v>
      </c>
      <c r="Q6150" s="3">
        <v>12.398999999999999</v>
      </c>
      <c r="R6150" s="3">
        <v>15.039</v>
      </c>
      <c r="S6150" s="3">
        <v>17.82</v>
      </c>
      <c r="T6150" s="3">
        <v>19.914999999999999</v>
      </c>
      <c r="U6150" s="3">
        <v>24.56</v>
      </c>
      <c r="V6150" s="3">
        <v>31.254000000000001</v>
      </c>
      <c r="W6150" s="3">
        <v>29.189</v>
      </c>
      <c r="X6150" s="3">
        <v>29.152999999999999</v>
      </c>
      <c r="Y6150" s="3">
        <v>33.341000000000001</v>
      </c>
      <c r="Z6150" s="3">
        <v>36.241999999999997</v>
      </c>
      <c r="AA6150" s="3">
        <v>39.656999999999996</v>
      </c>
      <c r="AB6150" s="3">
        <v>42.673999999999999</v>
      </c>
      <c r="AC6150" s="3">
        <v>47.283999999999999</v>
      </c>
      <c r="AD6150" s="3">
        <v>50.652999999999999</v>
      </c>
      <c r="AE6150" s="3">
        <v>53.414000000000001</v>
      </c>
      <c r="AF6150" s="3">
        <v>57.591999999999999</v>
      </c>
      <c r="AG6150" s="3">
        <v>59.78</v>
      </c>
      <c r="AH6150" s="3">
        <v>60.75</v>
      </c>
      <c r="AI6150" s="3">
        <v>64.227000000000004</v>
      </c>
      <c r="AJ6150" s="3">
        <v>68.019000000000005</v>
      </c>
      <c r="AK6150" s="3">
        <v>72.78</v>
      </c>
      <c r="AL6150" s="3">
        <v>74.356999999999999</v>
      </c>
      <c r="AM6150" s="3">
        <v>70.912999999999997</v>
      </c>
      <c r="AN6150" s="3">
        <v>73.137</v>
      </c>
      <c r="AO6150" s="3">
        <v>75.105999999999995</v>
      </c>
      <c r="AP6150" s="3">
        <v>72.19</v>
      </c>
      <c r="AQ6150" s="3">
        <v>76.787000000000006</v>
      </c>
      <c r="AR6150" s="3">
        <v>77.195999999999998</v>
      </c>
      <c r="AS6150" s="3">
        <v>78.751000000000005</v>
      </c>
      <c r="AT6150" s="3">
        <v>79.706000000000003</v>
      </c>
      <c r="AU6150" s="3">
        <v>83.27</v>
      </c>
      <c r="AV6150" s="3">
        <v>86.363</v>
      </c>
      <c r="AW6150" s="3">
        <v>88.888000000000005</v>
      </c>
      <c r="AX6150" s="3">
        <v>91.475999999999999</v>
      </c>
      <c r="AY6150" s="3">
        <v>94.067999999999998</v>
      </c>
      <c r="AZ6150" s="3">
        <v>96.424000000000007</v>
      </c>
      <c r="BA6150">
        <v>99.138000000000005</v>
      </c>
      <c r="BB6150">
        <v>2016</v>
      </c>
    </row>
    <row r="6151" spans="1:54" hidden="1" x14ac:dyDescent="0.2">
      <c r="A6151">
        <v>182</v>
      </c>
      <c r="B6151" t="s">
        <v>419</v>
      </c>
      <c r="C6151" t="s">
        <v>261</v>
      </c>
      <c r="D6151" t="s">
        <v>51</v>
      </c>
      <c r="E6151" t="s">
        <v>260</v>
      </c>
      <c r="F6151" t="s">
        <v>259</v>
      </c>
      <c r="G6151" t="s">
        <v>217</v>
      </c>
      <c r="I6151" t="s">
        <v>258</v>
      </c>
      <c r="J6151" s="3" t="s">
        <v>215</v>
      </c>
      <c r="K6151" s="3" t="s">
        <v>215</v>
      </c>
      <c r="L6151" s="3" t="s">
        <v>215</v>
      </c>
      <c r="M6151" s="3" t="s">
        <v>215</v>
      </c>
      <c r="N6151" s="3" t="s">
        <v>215</v>
      </c>
      <c r="O6151" s="3" t="s">
        <v>215</v>
      </c>
      <c r="P6151" s="3">
        <v>42.195999999999998</v>
      </c>
      <c r="Q6151" s="3">
        <v>37.253</v>
      </c>
      <c r="R6151" s="3">
        <v>37.854999999999997</v>
      </c>
      <c r="S6151" s="3">
        <v>37.966000000000001</v>
      </c>
      <c r="T6151" s="3">
        <v>35.337000000000003</v>
      </c>
      <c r="U6151" s="3">
        <v>38.006</v>
      </c>
      <c r="V6151" s="3">
        <v>43.018999999999998</v>
      </c>
      <c r="W6151" s="3">
        <v>38.417000000000002</v>
      </c>
      <c r="X6151" s="3">
        <v>35.389000000000003</v>
      </c>
      <c r="Y6151" s="3">
        <v>37.445999999999998</v>
      </c>
      <c r="Z6151" s="3">
        <v>38.411999999999999</v>
      </c>
      <c r="AA6151" s="3">
        <v>38.744</v>
      </c>
      <c r="AB6151" s="3">
        <v>38.311999999999998</v>
      </c>
      <c r="AC6151" s="3">
        <v>39.521999999999998</v>
      </c>
      <c r="AD6151" s="3">
        <v>39.429000000000002</v>
      </c>
      <c r="AE6151" s="3">
        <v>39.325000000000003</v>
      </c>
      <c r="AF6151" s="3">
        <v>40.378</v>
      </c>
      <c r="AG6151" s="3">
        <v>40.901000000000003</v>
      </c>
      <c r="AH6151" s="3">
        <v>39.869999999999997</v>
      </c>
      <c r="AI6151" s="3">
        <v>40.482999999999997</v>
      </c>
      <c r="AJ6151" s="3">
        <v>40.914000000000001</v>
      </c>
      <c r="AK6151" s="3">
        <v>41.478000000000002</v>
      </c>
      <c r="AL6151" s="3">
        <v>41.57</v>
      </c>
      <c r="AM6151" s="3">
        <v>40.417999999999999</v>
      </c>
      <c r="AN6151" s="3">
        <v>40.646999999999998</v>
      </c>
      <c r="AO6151" s="3">
        <v>42.634</v>
      </c>
      <c r="AP6151" s="3">
        <v>42.868000000000002</v>
      </c>
      <c r="AQ6151" s="3">
        <v>45.097000000000001</v>
      </c>
      <c r="AR6151" s="3">
        <v>44.600999999999999</v>
      </c>
      <c r="AS6151" s="3">
        <v>43.796999999999997</v>
      </c>
      <c r="AT6151" s="3">
        <v>42.969000000000001</v>
      </c>
      <c r="AU6151" s="3">
        <v>43.118000000000002</v>
      </c>
      <c r="AV6151" s="3">
        <v>43.018000000000001</v>
      </c>
      <c r="AW6151" s="3">
        <v>42.811999999999998</v>
      </c>
      <c r="AX6151" s="3">
        <v>42.680999999999997</v>
      </c>
      <c r="AY6151" s="3">
        <v>42.645000000000003</v>
      </c>
      <c r="AZ6151" s="3">
        <v>42.472000000000001</v>
      </c>
      <c r="BA6151">
        <v>42.427999999999997</v>
      </c>
      <c r="BB6151">
        <v>2016</v>
      </c>
    </row>
    <row r="6152" spans="1:54" hidden="1" x14ac:dyDescent="0.2">
      <c r="A6152">
        <v>182</v>
      </c>
      <c r="B6152" t="s">
        <v>419</v>
      </c>
      <c r="C6152" t="s">
        <v>257</v>
      </c>
      <c r="D6152" t="s">
        <v>51</v>
      </c>
      <c r="E6152" t="s">
        <v>255</v>
      </c>
      <c r="F6152" t="s">
        <v>254</v>
      </c>
      <c r="G6152" t="s">
        <v>225</v>
      </c>
      <c r="H6152" t="s">
        <v>222</v>
      </c>
      <c r="I6152" t="s">
        <v>1599</v>
      </c>
      <c r="J6152" s="3" t="s">
        <v>215</v>
      </c>
      <c r="K6152" s="3" t="s">
        <v>215</v>
      </c>
      <c r="L6152" s="3" t="s">
        <v>215</v>
      </c>
      <c r="M6152" s="3" t="s">
        <v>215</v>
      </c>
      <c r="N6152" s="3" t="s">
        <v>215</v>
      </c>
      <c r="O6152" s="3" t="s">
        <v>215</v>
      </c>
      <c r="P6152" s="3">
        <v>14.833</v>
      </c>
      <c r="Q6152" s="3">
        <v>15.233000000000001</v>
      </c>
      <c r="R6152" s="3">
        <v>16.768000000000001</v>
      </c>
      <c r="S6152" s="3">
        <v>19.47</v>
      </c>
      <c r="T6152" s="3">
        <v>23.78</v>
      </c>
      <c r="U6152" s="3">
        <v>29.709</v>
      </c>
      <c r="V6152" s="3">
        <v>35.057000000000002</v>
      </c>
      <c r="W6152" s="3">
        <v>35.341000000000001</v>
      </c>
      <c r="X6152" s="3">
        <v>35.252000000000002</v>
      </c>
      <c r="Y6152" s="3">
        <v>37.951000000000001</v>
      </c>
      <c r="Z6152" s="3">
        <v>40.712000000000003</v>
      </c>
      <c r="AA6152" s="3">
        <v>43.448999999999998</v>
      </c>
      <c r="AB6152" s="3">
        <v>47.56</v>
      </c>
      <c r="AC6152" s="3">
        <v>50.91</v>
      </c>
      <c r="AD6152" s="3">
        <v>54.783000000000001</v>
      </c>
      <c r="AE6152" s="3">
        <v>59.917999999999999</v>
      </c>
      <c r="AF6152" s="3">
        <v>62.356000000000002</v>
      </c>
      <c r="AG6152" s="3">
        <v>66.242999999999995</v>
      </c>
      <c r="AH6152" s="3">
        <v>70.188999999999993</v>
      </c>
      <c r="AI6152" s="3">
        <v>74.054000000000002</v>
      </c>
      <c r="AJ6152" s="3">
        <v>75.213999999999999</v>
      </c>
      <c r="AK6152" s="3">
        <v>78.06</v>
      </c>
      <c r="AL6152" s="3">
        <v>81.093000000000004</v>
      </c>
      <c r="AM6152" s="3">
        <v>88.116</v>
      </c>
      <c r="AN6152" s="3">
        <v>93.236999999999995</v>
      </c>
      <c r="AO6152" s="3">
        <v>88.111999999999995</v>
      </c>
      <c r="AP6152" s="3">
        <v>81.718999999999994</v>
      </c>
      <c r="AQ6152" s="3">
        <v>85.031999999999996</v>
      </c>
      <c r="AR6152" s="3">
        <v>89.597999999999999</v>
      </c>
      <c r="AS6152" s="3">
        <v>86.668999999999997</v>
      </c>
      <c r="AT6152" s="3">
        <v>83.370999999999995</v>
      </c>
      <c r="AU6152" s="3">
        <v>85.546999999999997</v>
      </c>
      <c r="AV6152" s="3">
        <v>88.393000000000001</v>
      </c>
      <c r="AW6152" s="3">
        <v>90.756</v>
      </c>
      <c r="AX6152" s="3">
        <v>93.224000000000004</v>
      </c>
      <c r="AY6152" s="3">
        <v>95.515000000000001</v>
      </c>
      <c r="AZ6152" s="3">
        <v>97.849000000000004</v>
      </c>
      <c r="BA6152">
        <v>100.617</v>
      </c>
      <c r="BB6152">
        <v>2016</v>
      </c>
    </row>
    <row r="6153" spans="1:54" hidden="1" x14ac:dyDescent="0.2">
      <c r="A6153">
        <v>182</v>
      </c>
      <c r="B6153" t="s">
        <v>419</v>
      </c>
      <c r="C6153" t="s">
        <v>256</v>
      </c>
      <c r="D6153" t="s">
        <v>51</v>
      </c>
      <c r="E6153" t="s">
        <v>255</v>
      </c>
      <c r="F6153" t="s">
        <v>254</v>
      </c>
      <c r="G6153" t="s">
        <v>217</v>
      </c>
      <c r="I6153" t="s">
        <v>253</v>
      </c>
      <c r="J6153" s="3" t="s">
        <v>215</v>
      </c>
      <c r="K6153" s="3" t="s">
        <v>215</v>
      </c>
      <c r="L6153" s="3" t="s">
        <v>215</v>
      </c>
      <c r="M6153" s="3" t="s">
        <v>215</v>
      </c>
      <c r="N6153" s="3" t="s">
        <v>215</v>
      </c>
      <c r="O6153" s="3" t="s">
        <v>215</v>
      </c>
      <c r="P6153" s="3">
        <v>52.509</v>
      </c>
      <c r="Q6153" s="3">
        <v>45.768999999999998</v>
      </c>
      <c r="R6153" s="3">
        <v>42.206000000000003</v>
      </c>
      <c r="S6153" s="3">
        <v>41.481999999999999</v>
      </c>
      <c r="T6153" s="3">
        <v>42.195999999999998</v>
      </c>
      <c r="U6153" s="3">
        <v>45.973999999999997</v>
      </c>
      <c r="V6153" s="3">
        <v>48.253</v>
      </c>
      <c r="W6153" s="3">
        <v>46.512999999999998</v>
      </c>
      <c r="X6153" s="3">
        <v>42.792999999999999</v>
      </c>
      <c r="Y6153" s="3">
        <v>42.624000000000002</v>
      </c>
      <c r="Z6153" s="3">
        <v>43.149000000000001</v>
      </c>
      <c r="AA6153" s="3">
        <v>42.448</v>
      </c>
      <c r="AB6153" s="3">
        <v>42.698</v>
      </c>
      <c r="AC6153" s="3">
        <v>42.552999999999997</v>
      </c>
      <c r="AD6153" s="3">
        <v>42.643999999999998</v>
      </c>
      <c r="AE6153" s="3">
        <v>44.113</v>
      </c>
      <c r="AF6153" s="3">
        <v>43.719000000000001</v>
      </c>
      <c r="AG6153" s="3">
        <v>45.323</v>
      </c>
      <c r="AH6153" s="3">
        <v>46.064</v>
      </c>
      <c r="AI6153" s="3">
        <v>46.677</v>
      </c>
      <c r="AJ6153" s="3">
        <v>45.241999999999997</v>
      </c>
      <c r="AK6153" s="3">
        <v>44.487000000000002</v>
      </c>
      <c r="AL6153" s="3">
        <v>45.335000000000001</v>
      </c>
      <c r="AM6153" s="3">
        <v>50.222999999999999</v>
      </c>
      <c r="AN6153" s="3">
        <v>51.819000000000003</v>
      </c>
      <c r="AO6153" s="3">
        <v>50.015999999999998</v>
      </c>
      <c r="AP6153" s="3">
        <v>48.527000000000001</v>
      </c>
      <c r="AQ6153" s="3">
        <v>49.94</v>
      </c>
      <c r="AR6153" s="3">
        <v>51.767000000000003</v>
      </c>
      <c r="AS6153" s="3">
        <v>48.201000000000001</v>
      </c>
      <c r="AT6153" s="3">
        <v>44.945</v>
      </c>
      <c r="AU6153" s="3">
        <v>44.296999999999997</v>
      </c>
      <c r="AV6153" s="3">
        <v>44.029000000000003</v>
      </c>
      <c r="AW6153" s="3">
        <v>43.710999999999999</v>
      </c>
      <c r="AX6153" s="3">
        <v>43.497</v>
      </c>
      <c r="AY6153" s="3">
        <v>43.301000000000002</v>
      </c>
      <c r="AZ6153" s="3">
        <v>43.1</v>
      </c>
      <c r="BA6153">
        <v>43.061</v>
      </c>
      <c r="BB6153">
        <v>2016</v>
      </c>
    </row>
    <row r="6154" spans="1:54" hidden="1" x14ac:dyDescent="0.2">
      <c r="A6154">
        <v>182</v>
      </c>
      <c r="B6154" t="s">
        <v>419</v>
      </c>
      <c r="C6154" t="s">
        <v>252</v>
      </c>
      <c r="D6154" t="s">
        <v>51</v>
      </c>
      <c r="E6154" t="s">
        <v>250</v>
      </c>
      <c r="F6154" t="s">
        <v>249</v>
      </c>
      <c r="G6154" t="s">
        <v>225</v>
      </c>
      <c r="H6154" t="s">
        <v>222</v>
      </c>
      <c r="I6154" t="s">
        <v>1599</v>
      </c>
      <c r="J6154" s="3" t="s">
        <v>215</v>
      </c>
      <c r="K6154" s="3" t="s">
        <v>215</v>
      </c>
      <c r="L6154" s="3" t="s">
        <v>215</v>
      </c>
      <c r="M6154" s="3" t="s">
        <v>215</v>
      </c>
      <c r="N6154" s="3" t="s">
        <v>215</v>
      </c>
      <c r="O6154" s="3" t="s">
        <v>215</v>
      </c>
      <c r="P6154" s="3">
        <v>-2.9129999999999998</v>
      </c>
      <c r="Q6154" s="3">
        <v>-2.8340000000000001</v>
      </c>
      <c r="R6154" s="3">
        <v>-1.728</v>
      </c>
      <c r="S6154" s="3">
        <v>-1.65</v>
      </c>
      <c r="T6154" s="3">
        <v>-3.8650000000000002</v>
      </c>
      <c r="U6154" s="3">
        <v>-5.149</v>
      </c>
      <c r="V6154" s="3">
        <v>-3.802</v>
      </c>
      <c r="W6154" s="3">
        <v>-6.1509999999999998</v>
      </c>
      <c r="X6154" s="3">
        <v>-6.0990000000000002</v>
      </c>
      <c r="Y6154" s="3">
        <v>-4.6109999999999998</v>
      </c>
      <c r="Z6154" s="3">
        <v>-4.47</v>
      </c>
      <c r="AA6154" s="3">
        <v>-3.7919999999999998</v>
      </c>
      <c r="AB6154" s="3">
        <v>-4.8860000000000001</v>
      </c>
      <c r="AC6154" s="3">
        <v>-3.6259999999999999</v>
      </c>
      <c r="AD6154" s="3">
        <v>-4.13</v>
      </c>
      <c r="AE6154" s="3">
        <v>-6.5039999999999996</v>
      </c>
      <c r="AF6154" s="3">
        <v>-4.7640000000000002</v>
      </c>
      <c r="AG6154" s="3">
        <v>-6.4630000000000001</v>
      </c>
      <c r="AH6154" s="3">
        <v>-9.4390000000000001</v>
      </c>
      <c r="AI6154" s="3">
        <v>-9.827</v>
      </c>
      <c r="AJ6154" s="3">
        <v>-7.1950000000000003</v>
      </c>
      <c r="AK6154" s="3">
        <v>-5.2789999999999999</v>
      </c>
      <c r="AL6154" s="3">
        <v>-6.7359999999999998</v>
      </c>
      <c r="AM6154" s="3">
        <v>-17.204000000000001</v>
      </c>
      <c r="AN6154" s="3">
        <v>-20.100000000000001</v>
      </c>
      <c r="AO6154" s="3">
        <v>-13.006</v>
      </c>
      <c r="AP6154" s="3">
        <v>-9.5289999999999999</v>
      </c>
      <c r="AQ6154" s="3">
        <v>-8.2449999999999992</v>
      </c>
      <c r="AR6154" s="3">
        <v>-12.401999999999999</v>
      </c>
      <c r="AS6154" s="3">
        <v>-7.9180000000000001</v>
      </c>
      <c r="AT6154" s="3">
        <v>-3.665</v>
      </c>
      <c r="AU6154" s="3">
        <v>-2.2770000000000001</v>
      </c>
      <c r="AV6154" s="3">
        <v>-2.0299999999999998</v>
      </c>
      <c r="AW6154" s="3">
        <v>-1.8680000000000001</v>
      </c>
      <c r="AX6154" s="3">
        <v>-1.748</v>
      </c>
      <c r="AY6154" s="3">
        <v>-1.4470000000000001</v>
      </c>
      <c r="AZ6154" s="3">
        <v>-1.425</v>
      </c>
      <c r="BA6154">
        <v>-1.4790000000000001</v>
      </c>
      <c r="BB6154">
        <v>2016</v>
      </c>
    </row>
    <row r="6155" spans="1:54" hidden="1" x14ac:dyDescent="0.2">
      <c r="A6155">
        <v>182</v>
      </c>
      <c r="B6155" t="s">
        <v>419</v>
      </c>
      <c r="C6155" t="s">
        <v>251</v>
      </c>
      <c r="D6155" t="s">
        <v>51</v>
      </c>
      <c r="E6155" t="s">
        <v>250</v>
      </c>
      <c r="F6155" t="s">
        <v>249</v>
      </c>
      <c r="G6155" t="s">
        <v>217</v>
      </c>
      <c r="I6155" t="s">
        <v>248</v>
      </c>
      <c r="J6155" s="3" t="s">
        <v>215</v>
      </c>
      <c r="K6155" s="3" t="s">
        <v>215</v>
      </c>
      <c r="L6155" s="3" t="s">
        <v>215</v>
      </c>
      <c r="M6155" s="3" t="s">
        <v>215</v>
      </c>
      <c r="N6155" s="3" t="s">
        <v>215</v>
      </c>
      <c r="O6155" s="3" t="s">
        <v>215</v>
      </c>
      <c r="P6155" s="3">
        <v>-10.313000000000001</v>
      </c>
      <c r="Q6155" s="3">
        <v>-8.516</v>
      </c>
      <c r="R6155" s="3">
        <v>-4.351</v>
      </c>
      <c r="S6155" s="3">
        <v>-3.5150000000000001</v>
      </c>
      <c r="T6155" s="3">
        <v>-6.859</v>
      </c>
      <c r="U6155" s="3">
        <v>-7.9669999999999996</v>
      </c>
      <c r="V6155" s="3">
        <v>-5.234</v>
      </c>
      <c r="W6155" s="3">
        <v>-8.0960000000000001</v>
      </c>
      <c r="X6155" s="3">
        <v>-7.4039999999999999</v>
      </c>
      <c r="Y6155" s="3">
        <v>-5.1779999999999999</v>
      </c>
      <c r="Z6155" s="3">
        <v>-4.7380000000000004</v>
      </c>
      <c r="AA6155" s="3">
        <v>-3.7050000000000001</v>
      </c>
      <c r="AB6155" s="3">
        <v>-4.3860000000000001</v>
      </c>
      <c r="AC6155" s="3">
        <v>-3.0310000000000001</v>
      </c>
      <c r="AD6155" s="3">
        <v>-3.2149999999999999</v>
      </c>
      <c r="AE6155" s="3">
        <v>-4.7880000000000003</v>
      </c>
      <c r="AF6155" s="3">
        <v>-3.34</v>
      </c>
      <c r="AG6155" s="3">
        <v>-4.4219999999999997</v>
      </c>
      <c r="AH6155" s="3">
        <v>-6.1950000000000003</v>
      </c>
      <c r="AI6155" s="3">
        <v>-6.194</v>
      </c>
      <c r="AJ6155" s="3">
        <v>-4.3280000000000003</v>
      </c>
      <c r="AK6155" s="3">
        <v>-3.0089999999999999</v>
      </c>
      <c r="AL6155" s="3">
        <v>-3.766</v>
      </c>
      <c r="AM6155" s="3">
        <v>-9.8059999999999992</v>
      </c>
      <c r="AN6155" s="3">
        <v>-11.170999999999999</v>
      </c>
      <c r="AO6155" s="3">
        <v>-7.383</v>
      </c>
      <c r="AP6155" s="3">
        <v>-5.6589999999999998</v>
      </c>
      <c r="AQ6155" s="3">
        <v>-4.8419999999999996</v>
      </c>
      <c r="AR6155" s="3">
        <v>-7.1660000000000004</v>
      </c>
      <c r="AS6155" s="3">
        <v>-4.4029999999999996</v>
      </c>
      <c r="AT6155" s="3">
        <v>-1.976</v>
      </c>
      <c r="AU6155" s="3">
        <v>-1.179</v>
      </c>
      <c r="AV6155" s="3">
        <v>-1.0109999999999999</v>
      </c>
      <c r="AW6155" s="3">
        <v>-0.9</v>
      </c>
      <c r="AX6155" s="3">
        <v>-0.81499999999999995</v>
      </c>
      <c r="AY6155" s="3">
        <v>-0.65600000000000003</v>
      </c>
      <c r="AZ6155" s="3">
        <v>-0.628</v>
      </c>
      <c r="BA6155">
        <v>-0.63300000000000001</v>
      </c>
      <c r="BB6155">
        <v>2016</v>
      </c>
    </row>
    <row r="6156" spans="1:54" hidden="1" x14ac:dyDescent="0.2">
      <c r="A6156">
        <v>182</v>
      </c>
      <c r="B6156" t="s">
        <v>419</v>
      </c>
      <c r="C6156" t="s">
        <v>247</v>
      </c>
      <c r="D6156" t="s">
        <v>51</v>
      </c>
      <c r="E6156" t="s">
        <v>245</v>
      </c>
      <c r="F6156" t="s">
        <v>244</v>
      </c>
      <c r="G6156" t="s">
        <v>225</v>
      </c>
      <c r="H6156" t="s">
        <v>222</v>
      </c>
      <c r="I6156" t="s">
        <v>1599</v>
      </c>
      <c r="J6156" s="3" t="s">
        <v>215</v>
      </c>
      <c r="K6156" s="3" t="s">
        <v>215</v>
      </c>
      <c r="L6156" s="3" t="s">
        <v>215</v>
      </c>
      <c r="M6156" s="3" t="s">
        <v>215</v>
      </c>
      <c r="N6156" s="3" t="s">
        <v>215</v>
      </c>
      <c r="O6156" s="3" t="s">
        <v>215</v>
      </c>
      <c r="P6156" s="3">
        <v>-2.1629999999999998</v>
      </c>
      <c r="Q6156" s="3">
        <v>-2.3809999999999998</v>
      </c>
      <c r="R6156" s="3">
        <v>-1.3680000000000001</v>
      </c>
      <c r="S6156" s="3">
        <v>-1.657</v>
      </c>
      <c r="T6156" s="3">
        <v>-4.68</v>
      </c>
      <c r="U6156" s="3">
        <v>-5.9560000000000004</v>
      </c>
      <c r="V6156" s="3">
        <v>-4.5599999999999996</v>
      </c>
      <c r="W6156" s="3">
        <v>-5.7569999999999997</v>
      </c>
      <c r="X6156" s="3">
        <v>-5.1420000000000003</v>
      </c>
      <c r="Y6156" s="3">
        <v>-3.2930000000000001</v>
      </c>
      <c r="Z6156" s="3">
        <v>-4.1029999999999998</v>
      </c>
      <c r="AA6156" s="3">
        <v>-3.2589999999999999</v>
      </c>
      <c r="AB6156" s="3">
        <v>-4.0369999999999999</v>
      </c>
      <c r="AC6156" s="3">
        <v>-3.6019999999999999</v>
      </c>
      <c r="AD6156" s="3">
        <v>-5.1849999999999996</v>
      </c>
      <c r="AE6156" s="3">
        <v>-6.569</v>
      </c>
      <c r="AF6156" s="3">
        <v>-7.06</v>
      </c>
      <c r="AG6156" s="3">
        <v>-8.9410000000000007</v>
      </c>
      <c r="AH6156" s="3">
        <v>-12.209</v>
      </c>
      <c r="AI6156" s="3">
        <v>-9.1969999999999992</v>
      </c>
      <c r="AJ6156" s="3">
        <v>-7.1790000000000003</v>
      </c>
      <c r="AK6156" s="3">
        <v>-6.625</v>
      </c>
      <c r="AL6156" s="3">
        <v>-9.3680000000000003</v>
      </c>
      <c r="AM6156" s="3">
        <v>-15.260999999999999</v>
      </c>
      <c r="AN6156" s="3">
        <v>-15.015000000000001</v>
      </c>
      <c r="AO6156" s="3">
        <v>-11.238</v>
      </c>
      <c r="AP6156" s="3">
        <v>-5.6950000000000003</v>
      </c>
      <c r="AQ6156" s="3">
        <v>-5.1139999999999999</v>
      </c>
      <c r="AR6156" s="3">
        <v>-2.4369999999999998</v>
      </c>
      <c r="AS6156" s="3">
        <v>-3.3639999999999999</v>
      </c>
      <c r="AT6156" s="3">
        <v>-2.4300000000000002</v>
      </c>
      <c r="AU6156" s="3">
        <v>-1.927</v>
      </c>
      <c r="AV6156" s="3">
        <v>-1.6950000000000001</v>
      </c>
      <c r="AW6156" s="3">
        <v>-1.9279999999999999</v>
      </c>
      <c r="AX6156" s="3">
        <v>-1.9570000000000001</v>
      </c>
      <c r="AY6156" s="3">
        <v>-1.6279999999999999</v>
      </c>
      <c r="AZ6156" s="3">
        <v>-1.5740000000000001</v>
      </c>
      <c r="BA6156">
        <v>-1.5960000000000001</v>
      </c>
      <c r="BB6156">
        <v>2016</v>
      </c>
    </row>
    <row r="6157" spans="1:54" hidden="1" x14ac:dyDescent="0.2">
      <c r="A6157">
        <v>182</v>
      </c>
      <c r="B6157" t="s">
        <v>419</v>
      </c>
      <c r="C6157" t="s">
        <v>246</v>
      </c>
      <c r="D6157" t="s">
        <v>51</v>
      </c>
      <c r="E6157" t="s">
        <v>245</v>
      </c>
      <c r="F6157" t="s">
        <v>244</v>
      </c>
      <c r="G6157" t="s">
        <v>243</v>
      </c>
      <c r="I6157" t="s">
        <v>362</v>
      </c>
      <c r="J6157" s="3" t="s">
        <v>215</v>
      </c>
      <c r="K6157" s="3" t="s">
        <v>215</v>
      </c>
      <c r="L6157" s="3" t="s">
        <v>215</v>
      </c>
      <c r="M6157" s="3" t="s">
        <v>215</v>
      </c>
      <c r="N6157" s="3" t="s">
        <v>215</v>
      </c>
      <c r="O6157" s="3" t="s">
        <v>215</v>
      </c>
      <c r="P6157" s="3" t="s">
        <v>215</v>
      </c>
      <c r="Q6157" s="3" t="s">
        <v>215</v>
      </c>
      <c r="R6157" s="3" t="s">
        <v>215</v>
      </c>
      <c r="S6157" s="3" t="s">
        <v>215</v>
      </c>
      <c r="T6157" s="3" t="s">
        <v>215</v>
      </c>
      <c r="U6157" s="3" t="s">
        <v>215</v>
      </c>
      <c r="V6157" s="3" t="s">
        <v>215</v>
      </c>
      <c r="W6157" s="3" t="s">
        <v>215</v>
      </c>
      <c r="X6157" s="3" t="s">
        <v>215</v>
      </c>
      <c r="Y6157" s="3">
        <v>-3.6040000000000001</v>
      </c>
      <c r="Z6157" s="3">
        <v>-4.2709999999999999</v>
      </c>
      <c r="AA6157" s="3">
        <v>-3.169</v>
      </c>
      <c r="AB6157" s="3">
        <v>-3.6589999999999998</v>
      </c>
      <c r="AC6157" s="3">
        <v>-3.0619999999999998</v>
      </c>
      <c r="AD6157" s="3">
        <v>-4.1369999999999996</v>
      </c>
      <c r="AE6157" s="3">
        <v>-4.9279999999999999</v>
      </c>
      <c r="AF6157" s="3">
        <v>-4.9909999999999997</v>
      </c>
      <c r="AG6157" s="3">
        <v>-6.0389999999999997</v>
      </c>
      <c r="AH6157" s="3">
        <v>-7.976</v>
      </c>
      <c r="AI6157" s="3">
        <v>-5.7590000000000003</v>
      </c>
      <c r="AJ6157" s="3">
        <v>-4.3170000000000002</v>
      </c>
      <c r="AK6157" s="3">
        <v>-3.8359999999999999</v>
      </c>
      <c r="AL6157" s="3">
        <v>-5.2930000000000001</v>
      </c>
      <c r="AM6157" s="3">
        <v>-8.516</v>
      </c>
      <c r="AN6157" s="3">
        <v>-8.3190000000000008</v>
      </c>
      <c r="AO6157" s="3">
        <v>-6.2569999999999997</v>
      </c>
      <c r="AP6157" s="3">
        <v>-3.2160000000000002</v>
      </c>
      <c r="AQ6157" s="3">
        <v>-2.8650000000000002</v>
      </c>
      <c r="AR6157" s="3">
        <v>-1.3520000000000001</v>
      </c>
      <c r="AS6157" s="3">
        <v>-1.8169999999999999</v>
      </c>
      <c r="AT6157" s="3">
        <v>-1.2809999999999999</v>
      </c>
      <c r="AU6157" s="3">
        <v>-0.98799999999999999</v>
      </c>
      <c r="AV6157" s="3">
        <v>-0.84499999999999997</v>
      </c>
      <c r="AW6157" s="3">
        <v>-0.93400000000000005</v>
      </c>
      <c r="AX6157" s="3">
        <v>-0.91900000000000004</v>
      </c>
      <c r="AY6157" s="3">
        <v>-0.74199999999999999</v>
      </c>
      <c r="AZ6157" s="3">
        <v>-0.69699999999999995</v>
      </c>
      <c r="BA6157">
        <v>-0.68700000000000006</v>
      </c>
      <c r="BB6157">
        <v>2016</v>
      </c>
    </row>
    <row r="6158" spans="1:54" hidden="1" x14ac:dyDescent="0.2">
      <c r="A6158">
        <v>182</v>
      </c>
      <c r="B6158" t="s">
        <v>419</v>
      </c>
      <c r="C6158" t="s">
        <v>242</v>
      </c>
      <c r="D6158" t="s">
        <v>51</v>
      </c>
      <c r="E6158" t="s">
        <v>240</v>
      </c>
      <c r="F6158" t="s">
        <v>239</v>
      </c>
      <c r="G6158" t="s">
        <v>225</v>
      </c>
      <c r="H6158" t="s">
        <v>222</v>
      </c>
      <c r="I6158" t="s">
        <v>1599</v>
      </c>
      <c r="J6158" s="3" t="s">
        <v>215</v>
      </c>
      <c r="K6158" s="3" t="s">
        <v>215</v>
      </c>
      <c r="L6158" s="3" t="s">
        <v>215</v>
      </c>
      <c r="M6158" s="3" t="s">
        <v>215</v>
      </c>
      <c r="N6158" s="3" t="s">
        <v>215</v>
      </c>
      <c r="O6158" s="3" t="s">
        <v>215</v>
      </c>
      <c r="P6158" s="3">
        <v>-3.0000000000000001E-3</v>
      </c>
      <c r="Q6158" s="3">
        <v>-5.2999999999999999E-2</v>
      </c>
      <c r="R6158" s="3">
        <v>1.081</v>
      </c>
      <c r="S6158" s="3">
        <v>1.3560000000000001</v>
      </c>
      <c r="T6158" s="3">
        <v>0.86399999999999999</v>
      </c>
      <c r="U6158" s="3">
        <v>0.48799999999999999</v>
      </c>
      <c r="V6158" s="3">
        <v>2.4990000000000001</v>
      </c>
      <c r="W6158" s="3">
        <v>-0.56799999999999995</v>
      </c>
      <c r="X6158" s="3">
        <v>-1.167</v>
      </c>
      <c r="Y6158" s="3">
        <v>-0.54900000000000004</v>
      </c>
      <c r="Z6158" s="3">
        <v>-0.53600000000000003</v>
      </c>
      <c r="AA6158" s="3">
        <v>-0.36599999999999999</v>
      </c>
      <c r="AB6158" s="3">
        <v>-1.8620000000000001</v>
      </c>
      <c r="AC6158" s="3">
        <v>-0.54400000000000004</v>
      </c>
      <c r="AD6158" s="3">
        <v>-0.88800000000000001</v>
      </c>
      <c r="AE6158" s="3">
        <v>-3.1059999999999999</v>
      </c>
      <c r="AF6158" s="3">
        <v>-1.159</v>
      </c>
      <c r="AG6158" s="3">
        <v>-3.0129999999999999</v>
      </c>
      <c r="AH6158" s="3">
        <v>-5.9829999999999997</v>
      </c>
      <c r="AI6158" s="3">
        <v>-6.2140000000000004</v>
      </c>
      <c r="AJ6158" s="3">
        <v>-3.06</v>
      </c>
      <c r="AK6158" s="3">
        <v>-0.753</v>
      </c>
      <c r="AL6158" s="3">
        <v>-1.887</v>
      </c>
      <c r="AM6158" s="3">
        <v>-12.462</v>
      </c>
      <c r="AN6158" s="3">
        <v>-15.231999999999999</v>
      </c>
      <c r="AO6158" s="3">
        <v>-6.2729999999999997</v>
      </c>
      <c r="AP6158" s="3">
        <v>-2.3199999999999998</v>
      </c>
      <c r="AQ6158" s="3">
        <v>-1.105</v>
      </c>
      <c r="AR6158" s="3">
        <v>-4.8330000000000002</v>
      </c>
      <c r="AS6158" s="3">
        <v>-0.26100000000000001</v>
      </c>
      <c r="AT6158" s="3">
        <v>3.601</v>
      </c>
      <c r="AU6158" s="3">
        <v>4.7489999999999997</v>
      </c>
      <c r="AV6158" s="3">
        <v>4.6379999999999999</v>
      </c>
      <c r="AW6158" s="3">
        <v>4.7140000000000004</v>
      </c>
      <c r="AX6158" s="3">
        <v>4.758</v>
      </c>
      <c r="AY6158" s="3">
        <v>4.9279999999999999</v>
      </c>
      <c r="AZ6158" s="3">
        <v>4.7549999999999999</v>
      </c>
      <c r="BA6158">
        <v>4.9909999999999997</v>
      </c>
      <c r="BB6158">
        <v>2016</v>
      </c>
    </row>
    <row r="6159" spans="1:54" hidden="1" x14ac:dyDescent="0.2">
      <c r="A6159">
        <v>182</v>
      </c>
      <c r="B6159" t="s">
        <v>419</v>
      </c>
      <c r="C6159" t="s">
        <v>241</v>
      </c>
      <c r="D6159" t="s">
        <v>51</v>
      </c>
      <c r="E6159" t="s">
        <v>240</v>
      </c>
      <c r="F6159" t="s">
        <v>239</v>
      </c>
      <c r="G6159" t="s">
        <v>217</v>
      </c>
      <c r="I6159" t="s">
        <v>238</v>
      </c>
      <c r="J6159" s="3" t="s">
        <v>215</v>
      </c>
      <c r="K6159" s="3" t="s">
        <v>215</v>
      </c>
      <c r="L6159" s="3" t="s">
        <v>215</v>
      </c>
      <c r="M6159" s="3" t="s">
        <v>215</v>
      </c>
      <c r="N6159" s="3" t="s">
        <v>215</v>
      </c>
      <c r="O6159" s="3" t="s">
        <v>215</v>
      </c>
      <c r="P6159" s="3">
        <v>-8.9999999999999993E-3</v>
      </c>
      <c r="Q6159" s="3">
        <v>-0.16</v>
      </c>
      <c r="R6159" s="3">
        <v>2.7210000000000001</v>
      </c>
      <c r="S6159" s="3">
        <v>2.8889999999999998</v>
      </c>
      <c r="T6159" s="3">
        <v>1.5329999999999999</v>
      </c>
      <c r="U6159" s="3">
        <v>0.755</v>
      </c>
      <c r="V6159" s="3">
        <v>3.4390000000000001</v>
      </c>
      <c r="W6159" s="3">
        <v>-0.748</v>
      </c>
      <c r="X6159" s="3">
        <v>-1.417</v>
      </c>
      <c r="Y6159" s="3">
        <v>-0.61599999999999999</v>
      </c>
      <c r="Z6159" s="3">
        <v>-0.56799999999999995</v>
      </c>
      <c r="AA6159" s="3">
        <v>-0.35699999999999998</v>
      </c>
      <c r="AB6159" s="3">
        <v>-1.6719999999999999</v>
      </c>
      <c r="AC6159" s="3">
        <v>-0.45400000000000001</v>
      </c>
      <c r="AD6159" s="3">
        <v>-0.69099999999999995</v>
      </c>
      <c r="AE6159" s="3">
        <v>-2.286</v>
      </c>
      <c r="AF6159" s="3">
        <v>-0.81299999999999994</v>
      </c>
      <c r="AG6159" s="3">
        <v>-2.0609999999999999</v>
      </c>
      <c r="AH6159" s="3">
        <v>-3.9260000000000002</v>
      </c>
      <c r="AI6159" s="3">
        <v>-3.9169999999999998</v>
      </c>
      <c r="AJ6159" s="3">
        <v>-1.841</v>
      </c>
      <c r="AK6159" s="3">
        <v>-0.42899999999999999</v>
      </c>
      <c r="AL6159" s="3">
        <v>-1.0549999999999999</v>
      </c>
      <c r="AM6159" s="3">
        <v>-7.1029999999999998</v>
      </c>
      <c r="AN6159" s="3">
        <v>-8.4649999999999999</v>
      </c>
      <c r="AO6159" s="3">
        <v>-3.5609999999999999</v>
      </c>
      <c r="AP6159" s="3">
        <v>-1.3779999999999999</v>
      </c>
      <c r="AQ6159" s="3">
        <v>-0.64900000000000002</v>
      </c>
      <c r="AR6159" s="3">
        <v>-2.7919999999999998</v>
      </c>
      <c r="AS6159" s="3">
        <v>-0.14499999999999999</v>
      </c>
      <c r="AT6159" s="3">
        <v>1.9410000000000001</v>
      </c>
      <c r="AU6159" s="3">
        <v>2.4590000000000001</v>
      </c>
      <c r="AV6159" s="3">
        <v>2.31</v>
      </c>
      <c r="AW6159" s="3">
        <v>2.2709999999999999</v>
      </c>
      <c r="AX6159" s="3">
        <v>2.2200000000000002</v>
      </c>
      <c r="AY6159" s="3">
        <v>2.234</v>
      </c>
      <c r="AZ6159" s="3">
        <v>2.0939999999999999</v>
      </c>
      <c r="BA6159">
        <v>2.1360000000000001</v>
      </c>
      <c r="BB6159">
        <v>2016</v>
      </c>
    </row>
    <row r="6160" spans="1:54" hidden="1" x14ac:dyDescent="0.2">
      <c r="A6160">
        <v>182</v>
      </c>
      <c r="B6160" t="s">
        <v>419</v>
      </c>
      <c r="C6160" t="s">
        <v>237</v>
      </c>
      <c r="D6160" t="s">
        <v>51</v>
      </c>
      <c r="E6160" t="s">
        <v>235</v>
      </c>
      <c r="F6160" t="s">
        <v>234</v>
      </c>
      <c r="G6160" t="s">
        <v>225</v>
      </c>
      <c r="H6160" t="s">
        <v>222</v>
      </c>
      <c r="I6160" t="s">
        <v>1599</v>
      </c>
      <c r="J6160" s="3" t="s">
        <v>215</v>
      </c>
      <c r="K6160" s="3" t="s">
        <v>215</v>
      </c>
      <c r="L6160" s="3" t="s">
        <v>215</v>
      </c>
      <c r="M6160" s="3" t="s">
        <v>215</v>
      </c>
      <c r="N6160" s="3" t="s">
        <v>215</v>
      </c>
      <c r="O6160" s="3" t="s">
        <v>215</v>
      </c>
      <c r="P6160" s="3" t="s">
        <v>215</v>
      </c>
      <c r="Q6160" s="3" t="s">
        <v>215</v>
      </c>
      <c r="R6160" s="3" t="s">
        <v>215</v>
      </c>
      <c r="S6160" s="3" t="s">
        <v>215</v>
      </c>
      <c r="T6160" s="3" t="s">
        <v>215</v>
      </c>
      <c r="U6160" s="3" t="s">
        <v>215</v>
      </c>
      <c r="V6160" s="3" t="s">
        <v>215</v>
      </c>
      <c r="W6160" s="3" t="s">
        <v>215</v>
      </c>
      <c r="X6160" s="3" t="s">
        <v>215</v>
      </c>
      <c r="Y6160" s="3">
        <v>41.822000000000003</v>
      </c>
      <c r="Z6160" s="3">
        <v>47.716000000000001</v>
      </c>
      <c r="AA6160" s="3">
        <v>47.317999999999998</v>
      </c>
      <c r="AB6160" s="3">
        <v>47.567999999999998</v>
      </c>
      <c r="AC6160" s="3">
        <v>49.718000000000004</v>
      </c>
      <c r="AD6160" s="3">
        <v>53.284999999999997</v>
      </c>
      <c r="AE6160" s="3">
        <v>60.25</v>
      </c>
      <c r="AF6160" s="3">
        <v>66.045000000000002</v>
      </c>
      <c r="AG6160" s="3">
        <v>73.001999999999995</v>
      </c>
      <c r="AH6160" s="3">
        <v>81.596999999999994</v>
      </c>
      <c r="AI6160" s="3">
        <v>92.241</v>
      </c>
      <c r="AJ6160" s="3">
        <v>98.8</v>
      </c>
      <c r="AK6160" s="3">
        <v>106.23699999999999</v>
      </c>
      <c r="AL6160" s="3">
        <v>114.721</v>
      </c>
      <c r="AM6160" s="3">
        <v>133.417</v>
      </c>
      <c r="AN6160" s="3">
        <v>157.851</v>
      </c>
      <c r="AO6160" s="3">
        <v>169.23500000000001</v>
      </c>
      <c r="AP6160" s="3">
        <v>176.458</v>
      </c>
      <c r="AQ6160" s="3">
        <v>182.75399999999999</v>
      </c>
      <c r="AR6160" s="3">
        <v>193.733</v>
      </c>
      <c r="AS6160" s="3">
        <v>203.40899999999999</v>
      </c>
      <c r="AT6160" s="3">
        <v>208.27500000000001</v>
      </c>
      <c r="AU6160" s="3">
        <v>208.761</v>
      </c>
      <c r="AV6160" s="3">
        <v>211.17400000000001</v>
      </c>
      <c r="AW6160" s="3">
        <v>213.01499999999999</v>
      </c>
      <c r="AX6160" s="3">
        <v>214.29</v>
      </c>
      <c r="AY6160" s="3">
        <v>214.95699999999999</v>
      </c>
      <c r="AZ6160" s="3">
        <v>215.11099999999999</v>
      </c>
      <c r="BA6160">
        <v>215.203</v>
      </c>
      <c r="BB6160">
        <v>2016</v>
      </c>
    </row>
    <row r="6161" spans="1:54" hidden="1" x14ac:dyDescent="0.2">
      <c r="A6161">
        <v>182</v>
      </c>
      <c r="B6161" t="s">
        <v>419</v>
      </c>
      <c r="C6161" t="s">
        <v>236</v>
      </c>
      <c r="D6161" t="s">
        <v>51</v>
      </c>
      <c r="E6161" t="s">
        <v>235</v>
      </c>
      <c r="F6161" t="s">
        <v>234</v>
      </c>
      <c r="G6161" t="s">
        <v>217</v>
      </c>
      <c r="I6161" t="s">
        <v>354</v>
      </c>
      <c r="J6161" s="3" t="s">
        <v>215</v>
      </c>
      <c r="K6161" s="3" t="s">
        <v>215</v>
      </c>
      <c r="L6161" s="3" t="s">
        <v>215</v>
      </c>
      <c r="M6161" s="3" t="s">
        <v>215</v>
      </c>
      <c r="N6161" s="3" t="s">
        <v>215</v>
      </c>
      <c r="O6161" s="3" t="s">
        <v>215</v>
      </c>
      <c r="P6161" s="3" t="s">
        <v>215</v>
      </c>
      <c r="Q6161" s="3" t="s">
        <v>215</v>
      </c>
      <c r="R6161" s="3" t="s">
        <v>215</v>
      </c>
      <c r="S6161" s="3" t="s">
        <v>215</v>
      </c>
      <c r="T6161" s="3" t="s">
        <v>215</v>
      </c>
      <c r="U6161" s="3" t="s">
        <v>215</v>
      </c>
      <c r="V6161" s="3" t="s">
        <v>215</v>
      </c>
      <c r="W6161" s="3" t="s">
        <v>215</v>
      </c>
      <c r="X6161" s="3" t="s">
        <v>215</v>
      </c>
      <c r="Y6161" s="3">
        <v>46.970999999999997</v>
      </c>
      <c r="Z6161" s="3">
        <v>50.573</v>
      </c>
      <c r="AA6161" s="3">
        <v>46.228000000000002</v>
      </c>
      <c r="AB6161" s="3">
        <v>42.706000000000003</v>
      </c>
      <c r="AC6161" s="3">
        <v>41.557000000000002</v>
      </c>
      <c r="AD6161" s="3">
        <v>41.478000000000002</v>
      </c>
      <c r="AE6161" s="3">
        <v>44.357999999999997</v>
      </c>
      <c r="AF6161" s="3">
        <v>46.305</v>
      </c>
      <c r="AG6161" s="3">
        <v>49.947000000000003</v>
      </c>
      <c r="AH6161" s="3">
        <v>53.551000000000002</v>
      </c>
      <c r="AI6161" s="3">
        <v>58.14</v>
      </c>
      <c r="AJ6161" s="3">
        <v>59.429000000000002</v>
      </c>
      <c r="AK6161" s="3">
        <v>60.545000000000002</v>
      </c>
      <c r="AL6161" s="3">
        <v>64.135999999999996</v>
      </c>
      <c r="AM6161" s="3">
        <v>76.043999999999997</v>
      </c>
      <c r="AN6161" s="3">
        <v>87.73</v>
      </c>
      <c r="AO6161" s="3">
        <v>96.066000000000003</v>
      </c>
      <c r="AP6161" s="3">
        <v>104.786</v>
      </c>
      <c r="AQ6161" s="3">
        <v>107.33199999999999</v>
      </c>
      <c r="AR6161" s="3">
        <v>111.93300000000001</v>
      </c>
      <c r="AS6161" s="3">
        <v>113.125</v>
      </c>
      <c r="AT6161" s="3">
        <v>112.28100000000001</v>
      </c>
      <c r="AU6161" s="3">
        <v>108.098</v>
      </c>
      <c r="AV6161" s="3">
        <v>105.187</v>
      </c>
      <c r="AW6161" s="3">
        <v>102.595</v>
      </c>
      <c r="AX6161" s="3">
        <v>99.983999999999995</v>
      </c>
      <c r="AY6161" s="3">
        <v>97.448999999999998</v>
      </c>
      <c r="AZ6161" s="3">
        <v>94.751000000000005</v>
      </c>
      <c r="BA6161">
        <v>92.100999999999999</v>
      </c>
      <c r="BB6161">
        <v>2016</v>
      </c>
    </row>
    <row r="6162" spans="1:54" hidden="1" x14ac:dyDescent="0.2">
      <c r="A6162">
        <v>182</v>
      </c>
      <c r="B6162" t="s">
        <v>419</v>
      </c>
      <c r="C6162" t="s">
        <v>233</v>
      </c>
      <c r="D6162" t="s">
        <v>51</v>
      </c>
      <c r="E6162" t="s">
        <v>231</v>
      </c>
      <c r="F6162" t="s">
        <v>230</v>
      </c>
      <c r="G6162" t="s">
        <v>225</v>
      </c>
      <c r="H6162" t="s">
        <v>222</v>
      </c>
      <c r="I6162" t="s">
        <v>1599</v>
      </c>
      <c r="J6162" s="3" t="s">
        <v>215</v>
      </c>
      <c r="K6162" s="3" t="s">
        <v>215</v>
      </c>
      <c r="L6162" s="3" t="s">
        <v>215</v>
      </c>
      <c r="M6162" s="3" t="s">
        <v>215</v>
      </c>
      <c r="N6162" s="3" t="s">
        <v>215</v>
      </c>
      <c r="O6162" s="3" t="s">
        <v>215</v>
      </c>
      <c r="P6162" s="3" t="s">
        <v>215</v>
      </c>
      <c r="Q6162" s="3" t="s">
        <v>215</v>
      </c>
      <c r="R6162" s="3" t="s">
        <v>215</v>
      </c>
      <c r="S6162" s="3" t="s">
        <v>215</v>
      </c>
      <c r="T6162" s="3">
        <v>31.800999999999998</v>
      </c>
      <c r="U6162" s="3">
        <v>38.707999999999998</v>
      </c>
      <c r="V6162" s="3">
        <v>39.555</v>
      </c>
      <c r="W6162" s="3">
        <v>40.752000000000002</v>
      </c>
      <c r="X6162" s="3">
        <v>46.646999999999998</v>
      </c>
      <c r="Y6162" s="3">
        <v>51.912999999999997</v>
      </c>
      <c r="Z6162" s="3">
        <v>56.149000000000001</v>
      </c>
      <c r="AA6162" s="3">
        <v>56.484999999999999</v>
      </c>
      <c r="AB6162" s="3">
        <v>57.728000000000002</v>
      </c>
      <c r="AC6162" s="3">
        <v>61.075000000000003</v>
      </c>
      <c r="AD6162" s="3">
        <v>64.64</v>
      </c>
      <c r="AE6162" s="3">
        <v>72.554000000000002</v>
      </c>
      <c r="AF6162" s="3">
        <v>80.134</v>
      </c>
      <c r="AG6162" s="3">
        <v>85.725999999999999</v>
      </c>
      <c r="AH6162" s="3">
        <v>94.453999999999994</v>
      </c>
      <c r="AI6162" s="3">
        <v>106.919</v>
      </c>
      <c r="AJ6162" s="3">
        <v>115.002</v>
      </c>
      <c r="AK6162" s="3">
        <v>120.08799999999999</v>
      </c>
      <c r="AL6162" s="3">
        <v>128.191</v>
      </c>
      <c r="AM6162" s="3">
        <v>146.691</v>
      </c>
      <c r="AN6162" s="3">
        <v>173.06200000000001</v>
      </c>
      <c r="AO6162" s="3">
        <v>196.23099999999999</v>
      </c>
      <c r="AP6162" s="3">
        <v>212.55600000000001</v>
      </c>
      <c r="AQ6162" s="3">
        <v>219.715</v>
      </c>
      <c r="AR6162" s="3">
        <v>226.029</v>
      </c>
      <c r="AS6162" s="3">
        <v>231.541</v>
      </c>
      <c r="AT6162" s="3">
        <v>240.958</v>
      </c>
      <c r="AU6162" s="3">
        <v>242.59800000000001</v>
      </c>
      <c r="AV6162" s="3">
        <v>243.411</v>
      </c>
      <c r="AW6162" s="3">
        <v>244.05199999999999</v>
      </c>
      <c r="AX6162" s="3">
        <v>244.52699999999999</v>
      </c>
      <c r="AY6162" s="3">
        <v>244.39400000000001</v>
      </c>
      <c r="AZ6162" s="3">
        <v>244.548</v>
      </c>
      <c r="BA6162">
        <v>244.64</v>
      </c>
      <c r="BB6162">
        <v>2016</v>
      </c>
    </row>
    <row r="6163" spans="1:54" hidden="1" x14ac:dyDescent="0.2">
      <c r="A6163">
        <v>182</v>
      </c>
      <c r="B6163" t="s">
        <v>419</v>
      </c>
      <c r="C6163" t="s">
        <v>232</v>
      </c>
      <c r="D6163" t="s">
        <v>51</v>
      </c>
      <c r="E6163" t="s">
        <v>231</v>
      </c>
      <c r="F6163" t="s">
        <v>230</v>
      </c>
      <c r="G6163" t="s">
        <v>217</v>
      </c>
      <c r="I6163" t="s">
        <v>229</v>
      </c>
      <c r="J6163" s="3" t="s">
        <v>215</v>
      </c>
      <c r="K6163" s="3" t="s">
        <v>215</v>
      </c>
      <c r="L6163" s="3" t="s">
        <v>215</v>
      </c>
      <c r="M6163" s="3" t="s">
        <v>215</v>
      </c>
      <c r="N6163" s="3" t="s">
        <v>215</v>
      </c>
      <c r="O6163" s="3" t="s">
        <v>215</v>
      </c>
      <c r="P6163" s="3" t="s">
        <v>215</v>
      </c>
      <c r="Q6163" s="3" t="s">
        <v>215</v>
      </c>
      <c r="R6163" s="3" t="s">
        <v>215</v>
      </c>
      <c r="S6163" s="3" t="s">
        <v>215</v>
      </c>
      <c r="T6163" s="3">
        <v>56.429000000000002</v>
      </c>
      <c r="U6163" s="3">
        <v>59.899000000000001</v>
      </c>
      <c r="V6163" s="3">
        <v>54.445</v>
      </c>
      <c r="W6163" s="3">
        <v>53.634</v>
      </c>
      <c r="X6163" s="3">
        <v>56.624000000000002</v>
      </c>
      <c r="Y6163" s="3">
        <v>58.305</v>
      </c>
      <c r="Z6163" s="3">
        <v>59.511000000000003</v>
      </c>
      <c r="AA6163" s="3">
        <v>55.183999999999997</v>
      </c>
      <c r="AB6163" s="3">
        <v>51.826999999999998</v>
      </c>
      <c r="AC6163" s="3">
        <v>51.048999999999999</v>
      </c>
      <c r="AD6163" s="3">
        <v>50.317</v>
      </c>
      <c r="AE6163" s="3">
        <v>53.415999999999997</v>
      </c>
      <c r="AF6163" s="3">
        <v>56.183</v>
      </c>
      <c r="AG6163" s="3">
        <v>58.652999999999999</v>
      </c>
      <c r="AH6163" s="3">
        <v>61.988999999999997</v>
      </c>
      <c r="AI6163" s="3">
        <v>67.391999999999996</v>
      </c>
      <c r="AJ6163" s="3">
        <v>69.174999999999997</v>
      </c>
      <c r="AK6163" s="3">
        <v>68.438999999999993</v>
      </c>
      <c r="AL6163" s="3">
        <v>71.665999999999997</v>
      </c>
      <c r="AM6163" s="3">
        <v>83.608999999999995</v>
      </c>
      <c r="AN6163" s="3">
        <v>96.183000000000007</v>
      </c>
      <c r="AO6163" s="3">
        <v>111.39</v>
      </c>
      <c r="AP6163" s="3">
        <v>126.22199999999999</v>
      </c>
      <c r="AQ6163" s="3">
        <v>129.04</v>
      </c>
      <c r="AR6163" s="3">
        <v>130.59299999999999</v>
      </c>
      <c r="AS6163" s="3">
        <v>128.77000000000001</v>
      </c>
      <c r="AT6163" s="3">
        <v>129.90100000000001</v>
      </c>
      <c r="AU6163" s="3">
        <v>125.619</v>
      </c>
      <c r="AV6163" s="3">
        <v>121.244</v>
      </c>
      <c r="AW6163" s="3">
        <v>117.544</v>
      </c>
      <c r="AX6163" s="3">
        <v>114.092</v>
      </c>
      <c r="AY6163" s="3">
        <v>110.794</v>
      </c>
      <c r="AZ6163" s="3">
        <v>107.717</v>
      </c>
      <c r="BA6163">
        <v>104.699</v>
      </c>
      <c r="BB6163">
        <v>2016</v>
      </c>
    </row>
    <row r="6164" spans="1:54" hidden="1" x14ac:dyDescent="0.2">
      <c r="A6164">
        <v>182</v>
      </c>
      <c r="B6164" t="s">
        <v>419</v>
      </c>
      <c r="C6164" t="s">
        <v>228</v>
      </c>
      <c r="D6164" t="s">
        <v>51</v>
      </c>
      <c r="E6164" t="s">
        <v>227</v>
      </c>
      <c r="F6164" t="s">
        <v>226</v>
      </c>
      <c r="G6164" t="s">
        <v>225</v>
      </c>
      <c r="H6164" t="s">
        <v>222</v>
      </c>
      <c r="I6164" t="s">
        <v>1599</v>
      </c>
      <c r="J6164" s="3">
        <v>8.1379999999999999</v>
      </c>
      <c r="K6164" s="3">
        <v>9.9250000000000007</v>
      </c>
      <c r="L6164" s="3">
        <v>12.000999999999999</v>
      </c>
      <c r="M6164" s="3">
        <v>15.333</v>
      </c>
      <c r="N6164" s="3">
        <v>18.829000000000001</v>
      </c>
      <c r="O6164" s="3">
        <v>23.114000000000001</v>
      </c>
      <c r="P6164" s="3">
        <v>28.248000000000001</v>
      </c>
      <c r="Q6164" s="3">
        <v>33.283000000000001</v>
      </c>
      <c r="R6164" s="3">
        <v>39.728999999999999</v>
      </c>
      <c r="S6164" s="3">
        <v>46.936</v>
      </c>
      <c r="T6164" s="3">
        <v>56.356000000000002</v>
      </c>
      <c r="U6164" s="3">
        <v>64.622</v>
      </c>
      <c r="V6164" s="3">
        <v>72.652000000000001</v>
      </c>
      <c r="W6164" s="3">
        <v>75.98</v>
      </c>
      <c r="X6164" s="3">
        <v>82.379000000000005</v>
      </c>
      <c r="Y6164" s="3">
        <v>89.037000000000006</v>
      </c>
      <c r="Z6164" s="3">
        <v>94.350999999999999</v>
      </c>
      <c r="AA6164" s="3">
        <v>102.357</v>
      </c>
      <c r="AB6164" s="3">
        <v>111.38500000000001</v>
      </c>
      <c r="AC6164" s="3">
        <v>119.639</v>
      </c>
      <c r="AD6164" s="3">
        <v>128.46600000000001</v>
      </c>
      <c r="AE6164" s="3">
        <v>135.828</v>
      </c>
      <c r="AF6164" s="3">
        <v>142.631</v>
      </c>
      <c r="AG6164" s="3">
        <v>146.15799999999999</v>
      </c>
      <c r="AH6164" s="3">
        <v>152.37200000000001</v>
      </c>
      <c r="AI6164" s="3">
        <v>158.65299999999999</v>
      </c>
      <c r="AJ6164" s="3">
        <v>166.249</v>
      </c>
      <c r="AK6164" s="3">
        <v>175.46799999999999</v>
      </c>
      <c r="AL6164" s="3">
        <v>178.87299999999999</v>
      </c>
      <c r="AM6164" s="3">
        <v>175.44800000000001</v>
      </c>
      <c r="AN6164" s="3">
        <v>179.93</v>
      </c>
      <c r="AO6164" s="3">
        <v>176.167</v>
      </c>
      <c r="AP6164" s="3">
        <v>168.398</v>
      </c>
      <c r="AQ6164" s="3">
        <v>170.26900000000001</v>
      </c>
      <c r="AR6164" s="3">
        <v>173.07900000000001</v>
      </c>
      <c r="AS6164" s="3">
        <v>179.809</v>
      </c>
      <c r="AT6164" s="3">
        <v>185.494</v>
      </c>
      <c r="AU6164" s="3">
        <v>193.12200000000001</v>
      </c>
      <c r="AV6164" s="3">
        <v>200.76</v>
      </c>
      <c r="AW6164" s="3">
        <v>207.626</v>
      </c>
      <c r="AX6164" s="3">
        <v>214.32400000000001</v>
      </c>
      <c r="AY6164" s="3">
        <v>220.584</v>
      </c>
      <c r="AZ6164" s="3">
        <v>227.02799999999999</v>
      </c>
      <c r="BA6164">
        <v>233.661</v>
      </c>
      <c r="BB6164">
        <v>2016</v>
      </c>
    </row>
    <row r="6165" spans="1:54" hidden="1" x14ac:dyDescent="0.2">
      <c r="A6165">
        <v>182</v>
      </c>
      <c r="B6165" t="s">
        <v>419</v>
      </c>
      <c r="C6165" t="s">
        <v>224</v>
      </c>
      <c r="D6165" t="s">
        <v>51</v>
      </c>
      <c r="E6165" t="s">
        <v>219</v>
      </c>
      <c r="F6165" t="s">
        <v>218</v>
      </c>
      <c r="G6165" t="s">
        <v>223</v>
      </c>
      <c r="H6165" t="s">
        <v>222</v>
      </c>
      <c r="I6165" t="s">
        <v>1109</v>
      </c>
      <c r="J6165" s="3">
        <v>-1.0640000000000001</v>
      </c>
      <c r="K6165" s="3">
        <v>-4.6859999999999999</v>
      </c>
      <c r="L6165" s="3">
        <v>-3.258</v>
      </c>
      <c r="M6165" s="3">
        <v>-1.6319999999999999</v>
      </c>
      <c r="N6165" s="3">
        <v>-0.623</v>
      </c>
      <c r="O6165" s="3">
        <v>0.38</v>
      </c>
      <c r="P6165" s="3">
        <v>1.1659999999999999</v>
      </c>
      <c r="Q6165" s="3">
        <v>0.435</v>
      </c>
      <c r="R6165" s="3">
        <v>-1.0660000000000001</v>
      </c>
      <c r="S6165" s="3">
        <v>0.153</v>
      </c>
      <c r="T6165" s="3">
        <v>-0.18099999999999999</v>
      </c>
      <c r="U6165" s="3">
        <v>-0.71599999999999997</v>
      </c>
      <c r="V6165" s="3">
        <v>-0.184</v>
      </c>
      <c r="W6165" s="3">
        <v>0.23300000000000001</v>
      </c>
      <c r="X6165" s="3">
        <v>-2.1960000000000002</v>
      </c>
      <c r="Y6165" s="3">
        <v>-0.13200000000000001</v>
      </c>
      <c r="Z6165" s="3">
        <v>-5.4779999999999998</v>
      </c>
      <c r="AA6165" s="3">
        <v>-7.1509999999999998</v>
      </c>
      <c r="AB6165" s="3">
        <v>-9.3640000000000008</v>
      </c>
      <c r="AC6165" s="3">
        <v>-11.303000000000001</v>
      </c>
      <c r="AD6165" s="3">
        <v>-12.82</v>
      </c>
      <c r="AE6165" s="3">
        <v>-12.692</v>
      </c>
      <c r="AF6165" s="3">
        <v>-11.423999999999999</v>
      </c>
      <c r="AG6165" s="3">
        <v>-11.845000000000001</v>
      </c>
      <c r="AH6165" s="3">
        <v>-15.773999999999999</v>
      </c>
      <c r="AI6165" s="3">
        <v>-19.53</v>
      </c>
      <c r="AJ6165" s="3">
        <v>-22.277999999999999</v>
      </c>
      <c r="AK6165" s="3">
        <v>-23.42</v>
      </c>
      <c r="AL6165" s="3">
        <v>-31.920999999999999</v>
      </c>
      <c r="AM6165" s="3">
        <v>-25.466999999999999</v>
      </c>
      <c r="AN6165" s="3">
        <v>-24.231999999999999</v>
      </c>
      <c r="AO6165" s="3">
        <v>-14.711</v>
      </c>
      <c r="AP6165" s="3">
        <v>-3.879</v>
      </c>
      <c r="AQ6165" s="3">
        <v>3.5710000000000002</v>
      </c>
      <c r="AR6165" s="3">
        <v>0.187</v>
      </c>
      <c r="AS6165" s="3">
        <v>0.23200000000000001</v>
      </c>
      <c r="AT6165" s="3">
        <v>1.218</v>
      </c>
      <c r="AU6165" s="3">
        <v>0.99299999999999999</v>
      </c>
      <c r="AV6165" s="3">
        <v>0.56399999999999995</v>
      </c>
      <c r="AW6165" s="3">
        <v>-0.35699999999999998</v>
      </c>
      <c r="AX6165" s="3">
        <v>-1.339</v>
      </c>
      <c r="AY6165" s="3">
        <v>-2.5179999999999998</v>
      </c>
      <c r="AZ6165" s="3">
        <v>-3.3959999999999999</v>
      </c>
      <c r="BA6165">
        <v>-4.25</v>
      </c>
      <c r="BB6165">
        <v>2017</v>
      </c>
    </row>
    <row r="6166" spans="1:54" hidden="1" x14ac:dyDescent="0.2">
      <c r="A6166">
        <v>182</v>
      </c>
      <c r="B6166" t="s">
        <v>419</v>
      </c>
      <c r="C6166" t="s">
        <v>220</v>
      </c>
      <c r="D6166" t="s">
        <v>51</v>
      </c>
      <c r="E6166" t="s">
        <v>219</v>
      </c>
      <c r="F6166" t="s">
        <v>218</v>
      </c>
      <c r="G6166" t="s">
        <v>217</v>
      </c>
      <c r="I6166" t="s">
        <v>216</v>
      </c>
      <c r="J6166" s="3">
        <v>-3.2629999999999999</v>
      </c>
      <c r="K6166" s="3">
        <v>-14.427</v>
      </c>
      <c r="L6166" s="3">
        <v>-10.62</v>
      </c>
      <c r="M6166" s="3">
        <v>-5.774</v>
      </c>
      <c r="N6166" s="3">
        <v>-2.4009999999999998</v>
      </c>
      <c r="O6166" s="3">
        <v>1.395</v>
      </c>
      <c r="P6166" s="3">
        <v>3.077</v>
      </c>
      <c r="Q6166" s="3">
        <v>0.91800000000000004</v>
      </c>
      <c r="R6166" s="3">
        <v>-1.9219999999999999</v>
      </c>
      <c r="S6166" s="3">
        <v>0.25600000000000001</v>
      </c>
      <c r="T6166" s="3">
        <v>-0.22800000000000001</v>
      </c>
      <c r="U6166" s="3">
        <v>-0.79700000000000004</v>
      </c>
      <c r="V6166" s="3">
        <v>-0.17</v>
      </c>
      <c r="W6166" s="3">
        <v>0.245</v>
      </c>
      <c r="X6166" s="3">
        <v>-2.202</v>
      </c>
      <c r="Y6166" s="3">
        <v>-0.112</v>
      </c>
      <c r="Z6166" s="3">
        <v>-4.4660000000000002</v>
      </c>
      <c r="AA6166" s="3">
        <v>-6.1</v>
      </c>
      <c r="AB6166" s="3">
        <v>-7.5419999999999998</v>
      </c>
      <c r="AC6166" s="3">
        <v>-8.8559999999999999</v>
      </c>
      <c r="AD6166" s="3">
        <v>-10.802</v>
      </c>
      <c r="AE6166" s="3">
        <v>-10.435</v>
      </c>
      <c r="AF6166" s="3">
        <v>-8.4849999999999994</v>
      </c>
      <c r="AG6166" s="3">
        <v>-7.1680000000000001</v>
      </c>
      <c r="AH6166" s="3">
        <v>-8.3290000000000006</v>
      </c>
      <c r="AI6166" s="3">
        <v>-9.8829999999999991</v>
      </c>
      <c r="AJ6166" s="3">
        <v>-10.673</v>
      </c>
      <c r="AK6166" s="3">
        <v>-9.7379999999999995</v>
      </c>
      <c r="AL6166" s="3">
        <v>-12.125999999999999</v>
      </c>
      <c r="AM6166" s="3">
        <v>-10.422000000000001</v>
      </c>
      <c r="AN6166" s="3">
        <v>-10.15</v>
      </c>
      <c r="AO6166" s="3">
        <v>-6.0019999999999998</v>
      </c>
      <c r="AP6166" s="3">
        <v>-1.792</v>
      </c>
      <c r="AQ6166" s="3">
        <v>1.579</v>
      </c>
      <c r="AR6166" s="3">
        <v>8.1000000000000003E-2</v>
      </c>
      <c r="AS6166" s="3">
        <v>0.11600000000000001</v>
      </c>
      <c r="AT6166" s="3">
        <v>0.59399999999999997</v>
      </c>
      <c r="AU6166" s="3">
        <v>0.45500000000000002</v>
      </c>
      <c r="AV6166" s="3">
        <v>0.22600000000000001</v>
      </c>
      <c r="AW6166" s="3">
        <v>-0.13700000000000001</v>
      </c>
      <c r="AX6166" s="3">
        <v>-0.49299999999999999</v>
      </c>
      <c r="AY6166" s="3">
        <v>-0.89400000000000002</v>
      </c>
      <c r="AZ6166" s="3">
        <v>-1.163</v>
      </c>
      <c r="BA6166">
        <v>-1.4079999999999999</v>
      </c>
      <c r="BB6166">
        <v>2017</v>
      </c>
    </row>
    <row r="6167" spans="1:54" x14ac:dyDescent="0.2">
      <c r="A6167">
        <v>359</v>
      </c>
      <c r="B6167" t="s">
        <v>415</v>
      </c>
      <c r="C6167" t="s">
        <v>352</v>
      </c>
      <c r="D6167" t="s">
        <v>181</v>
      </c>
      <c r="E6167" t="s">
        <v>349</v>
      </c>
      <c r="F6167" t="s">
        <v>351</v>
      </c>
      <c r="G6167" t="s">
        <v>225</v>
      </c>
      <c r="H6167" t="s">
        <v>222</v>
      </c>
      <c r="I6167" t="s">
        <v>418</v>
      </c>
      <c r="J6167" s="3">
        <v>4.6619999999999999</v>
      </c>
      <c r="K6167" s="3">
        <v>4.7119999999999997</v>
      </c>
      <c r="L6167" s="3">
        <v>4.569</v>
      </c>
      <c r="M6167" s="3">
        <v>4.59</v>
      </c>
      <c r="N6167" s="3">
        <v>4.9260000000000002</v>
      </c>
      <c r="O6167" s="3">
        <v>5.0270000000000001</v>
      </c>
      <c r="P6167" s="3">
        <v>5.4379999999999997</v>
      </c>
      <c r="Q6167" s="3">
        <v>5.7050000000000001</v>
      </c>
      <c r="R6167" s="3">
        <v>6.077</v>
      </c>
      <c r="S6167" s="3">
        <v>6.3769999999999998</v>
      </c>
      <c r="T6167" s="3">
        <v>6.6180000000000003</v>
      </c>
      <c r="U6167" s="3">
        <v>6.77</v>
      </c>
      <c r="V6167" s="3">
        <v>7.0789999999999997</v>
      </c>
      <c r="W6167" s="3">
        <v>7.4080000000000004</v>
      </c>
      <c r="X6167" s="3">
        <v>7.718</v>
      </c>
      <c r="Y6167" s="3">
        <v>8.0690000000000008</v>
      </c>
      <c r="Z6167" s="3">
        <v>8.2560000000000002</v>
      </c>
      <c r="AA6167" s="3">
        <v>8.6590000000000007</v>
      </c>
      <c r="AB6167" s="3">
        <v>9.2230000000000008</v>
      </c>
      <c r="AC6167" s="3">
        <v>9.6300000000000008</v>
      </c>
      <c r="AD6167" s="3">
        <v>9.9450000000000003</v>
      </c>
      <c r="AE6167" s="3">
        <v>10.887</v>
      </c>
      <c r="AF6167" s="3">
        <v>11.122999999999999</v>
      </c>
      <c r="AG6167" s="3">
        <v>11.384</v>
      </c>
      <c r="AH6167" s="3">
        <v>11.61</v>
      </c>
      <c r="AI6167" s="3">
        <v>11.379</v>
      </c>
      <c r="AJ6167" s="3">
        <v>11.218999999999999</v>
      </c>
      <c r="AK6167" s="3">
        <v>11.087999999999999</v>
      </c>
      <c r="AL6167" s="3">
        <v>10.884</v>
      </c>
      <c r="AM6167" s="3">
        <v>10.670999999999999</v>
      </c>
      <c r="AN6167" s="3">
        <v>10.627000000000001</v>
      </c>
      <c r="AO6167" s="3">
        <v>10.589</v>
      </c>
      <c r="AP6167" s="3">
        <v>10.592000000000001</v>
      </c>
      <c r="AQ6167" s="3">
        <v>10.56</v>
      </c>
      <c r="AR6167" s="3">
        <v>10.433999999999999</v>
      </c>
      <c r="AS6167" s="3">
        <v>10.318</v>
      </c>
      <c r="AT6167" s="3">
        <v>10.048999999999999</v>
      </c>
      <c r="AU6167" s="3">
        <v>9.2780000000000005</v>
      </c>
      <c r="AV6167" s="3">
        <v>8.9450000000000003</v>
      </c>
      <c r="AW6167" s="3">
        <v>8.8420000000000005</v>
      </c>
      <c r="AX6167" s="3">
        <v>8.7799999999999994</v>
      </c>
      <c r="AY6167" s="3">
        <v>8.7119999999999997</v>
      </c>
      <c r="AZ6167" s="3">
        <v>8.6449999999999996</v>
      </c>
      <c r="BA6167">
        <v>8.58</v>
      </c>
      <c r="BB6167">
        <v>2016</v>
      </c>
    </row>
    <row r="6168" spans="1:54" hidden="1" x14ac:dyDescent="0.2">
      <c r="A6168">
        <v>359</v>
      </c>
      <c r="B6168" t="s">
        <v>415</v>
      </c>
      <c r="C6168" t="s">
        <v>350</v>
      </c>
      <c r="D6168" t="s">
        <v>181</v>
      </c>
      <c r="E6168" t="s">
        <v>349</v>
      </c>
      <c r="F6168" t="s">
        <v>348</v>
      </c>
      <c r="G6168" t="s">
        <v>275</v>
      </c>
      <c r="I6168" t="s">
        <v>347</v>
      </c>
      <c r="J6168" s="3" t="s">
        <v>215</v>
      </c>
      <c r="K6168" s="3">
        <v>1.07</v>
      </c>
      <c r="L6168" s="3">
        <v>-3.0489999999999999</v>
      </c>
      <c r="M6168" s="3">
        <v>0.46800000000000003</v>
      </c>
      <c r="N6168" s="3">
        <v>7.3179999999999996</v>
      </c>
      <c r="O6168" s="3">
        <v>2.0609999999999999</v>
      </c>
      <c r="P6168" s="3">
        <v>8.1630000000000003</v>
      </c>
      <c r="Q6168" s="3">
        <v>4.9169999999999998</v>
      </c>
      <c r="R6168" s="3">
        <v>6.508</v>
      </c>
      <c r="S6168" s="3">
        <v>4.9400000000000004</v>
      </c>
      <c r="T6168" s="3">
        <v>3.7810000000000001</v>
      </c>
      <c r="U6168" s="3">
        <v>2.3039999999999998</v>
      </c>
      <c r="V6168" s="3">
        <v>4.5640000000000001</v>
      </c>
      <c r="W6168" s="3">
        <v>4.6449999999999996</v>
      </c>
      <c r="X6168" s="3">
        <v>4.1859999999999999</v>
      </c>
      <c r="Y6168" s="3">
        <v>4.5490000000000004</v>
      </c>
      <c r="Z6168" s="3">
        <v>2.3140000000000001</v>
      </c>
      <c r="AA6168" s="3">
        <v>4.88</v>
      </c>
      <c r="AB6168" s="3">
        <v>6.5179999999999998</v>
      </c>
      <c r="AC6168" s="3">
        <v>4.4130000000000003</v>
      </c>
      <c r="AD6168" s="3">
        <v>3.2719999999999998</v>
      </c>
      <c r="AE6168" s="3">
        <v>9.468</v>
      </c>
      <c r="AF6168" s="3">
        <v>2.17</v>
      </c>
      <c r="AG6168" s="3">
        <v>2.3410000000000002</v>
      </c>
      <c r="AH6168" s="3">
        <v>1.9870000000000001</v>
      </c>
      <c r="AI6168" s="3">
        <v>-1.9870000000000001</v>
      </c>
      <c r="AJ6168" s="3">
        <v>-1.41</v>
      </c>
      <c r="AK6168" s="3">
        <v>-1.1619999999999999</v>
      </c>
      <c r="AL6168" s="3">
        <v>-1.8440000000000001</v>
      </c>
      <c r="AM6168" s="3">
        <v>-1.952</v>
      </c>
      <c r="AN6168" s="3">
        <v>-0.41299999999999998</v>
      </c>
      <c r="AO6168" s="3">
        <v>-0.35899999999999999</v>
      </c>
      <c r="AP6168" s="3">
        <v>2.9000000000000001E-2</v>
      </c>
      <c r="AQ6168" s="3">
        <v>-0.307</v>
      </c>
      <c r="AR6168" s="3">
        <v>-1.19</v>
      </c>
      <c r="AS6168" s="3">
        <v>-1.113</v>
      </c>
      <c r="AT6168" s="3">
        <v>-2.6059999999999999</v>
      </c>
      <c r="AU6168" s="3">
        <v>-7.6740000000000004</v>
      </c>
      <c r="AV6168" s="3">
        <v>-3.5880000000000001</v>
      </c>
      <c r="AW6168" s="3">
        <v>-1.157</v>
      </c>
      <c r="AX6168" s="3">
        <v>-0.69299999999999995</v>
      </c>
      <c r="AY6168" s="3">
        <v>-0.77600000000000002</v>
      </c>
      <c r="AZ6168" s="3">
        <v>-0.77500000000000002</v>
      </c>
      <c r="BA6168">
        <v>-0.753</v>
      </c>
      <c r="BB6168">
        <v>2016</v>
      </c>
    </row>
    <row r="6169" spans="1:54" hidden="1" x14ac:dyDescent="0.2">
      <c r="A6169">
        <v>359</v>
      </c>
      <c r="B6169" t="s">
        <v>415</v>
      </c>
      <c r="C6169" t="s">
        <v>346</v>
      </c>
      <c r="D6169" t="s">
        <v>181</v>
      </c>
      <c r="E6169" t="s">
        <v>342</v>
      </c>
      <c r="F6169" t="s">
        <v>345</v>
      </c>
      <c r="G6169" t="s">
        <v>225</v>
      </c>
      <c r="H6169" t="s">
        <v>222</v>
      </c>
      <c r="I6169" t="s">
        <v>418</v>
      </c>
      <c r="J6169" s="3">
        <v>14.436</v>
      </c>
      <c r="K6169" s="3">
        <v>15.956</v>
      </c>
      <c r="L6169" s="3">
        <v>16.763999999999999</v>
      </c>
      <c r="M6169" s="3">
        <v>17.277000000000001</v>
      </c>
      <c r="N6169" s="3">
        <v>19.163</v>
      </c>
      <c r="O6169" s="3">
        <v>20.289000000000001</v>
      </c>
      <c r="P6169" s="3">
        <v>21.969000000000001</v>
      </c>
      <c r="Q6169" s="3">
        <v>23.878</v>
      </c>
      <c r="R6169" s="3">
        <v>26.178000000000001</v>
      </c>
      <c r="S6169" s="3">
        <v>28.266999999999999</v>
      </c>
      <c r="T6169" s="3">
        <v>30.603999999999999</v>
      </c>
      <c r="U6169" s="3">
        <v>32.286999999999999</v>
      </c>
      <c r="V6169" s="3">
        <v>34.630000000000003</v>
      </c>
      <c r="W6169" s="3">
        <v>36.923000000000002</v>
      </c>
      <c r="X6169" s="3">
        <v>39.691000000000003</v>
      </c>
      <c r="Y6169" s="3">
        <v>42.646999999999998</v>
      </c>
      <c r="Z6169" s="3">
        <v>45.341000000000001</v>
      </c>
      <c r="AA6169" s="3">
        <v>48.186999999999998</v>
      </c>
      <c r="AB6169" s="3">
        <v>54.085999999999999</v>
      </c>
      <c r="AC6169" s="3">
        <v>57.841000000000001</v>
      </c>
      <c r="AD6169" s="3">
        <v>61.701999999999998</v>
      </c>
      <c r="AE6169" s="3">
        <v>69.668999999999997</v>
      </c>
      <c r="AF6169" s="3">
        <v>72.546000000000006</v>
      </c>
      <c r="AG6169" s="3">
        <v>75.834000000000003</v>
      </c>
      <c r="AH6169" s="3">
        <v>80.322000000000003</v>
      </c>
      <c r="AI6169" s="3">
        <v>83.915000000000006</v>
      </c>
      <c r="AJ6169" s="3">
        <v>87.275999999999996</v>
      </c>
      <c r="AK6169" s="3">
        <v>89.524000000000001</v>
      </c>
      <c r="AL6169" s="3">
        <v>93.638999999999996</v>
      </c>
      <c r="AM6169" s="3">
        <v>96.385999999999996</v>
      </c>
      <c r="AN6169" s="3">
        <v>98.381</v>
      </c>
      <c r="AO6169" s="3">
        <v>100.352</v>
      </c>
      <c r="AP6169" s="3">
        <v>101.565</v>
      </c>
      <c r="AQ6169" s="3">
        <v>102.45</v>
      </c>
      <c r="AR6169" s="3">
        <v>102.446</v>
      </c>
      <c r="AS6169" s="3">
        <v>103.14400000000001</v>
      </c>
      <c r="AT6169" s="3">
        <v>105.035</v>
      </c>
      <c r="AU6169" s="3">
        <v>98.805000000000007</v>
      </c>
      <c r="AV6169" s="3">
        <v>97.352999999999994</v>
      </c>
      <c r="AW6169" s="3">
        <v>96.98</v>
      </c>
      <c r="AX6169" s="3">
        <v>96.966999999999999</v>
      </c>
      <c r="AY6169" s="3">
        <v>97.06</v>
      </c>
      <c r="AZ6169" s="3">
        <v>97.497</v>
      </c>
      <c r="BA6169">
        <v>98.271000000000001</v>
      </c>
      <c r="BB6169">
        <v>2016</v>
      </c>
    </row>
    <row r="6170" spans="1:54" hidden="1" x14ac:dyDescent="0.2">
      <c r="A6170">
        <v>359</v>
      </c>
      <c r="B6170" t="s">
        <v>415</v>
      </c>
      <c r="C6170" t="s">
        <v>344</v>
      </c>
      <c r="D6170" t="s">
        <v>181</v>
      </c>
      <c r="E6170" t="s">
        <v>342</v>
      </c>
      <c r="F6170" t="s">
        <v>343</v>
      </c>
      <c r="G6170" t="s">
        <v>223</v>
      </c>
      <c r="H6170" t="s">
        <v>222</v>
      </c>
      <c r="I6170" t="s">
        <v>310</v>
      </c>
      <c r="J6170" s="3">
        <v>14.436</v>
      </c>
      <c r="K6170" s="3">
        <v>15.956</v>
      </c>
      <c r="L6170" s="3">
        <v>16.763999999999999</v>
      </c>
      <c r="M6170" s="3">
        <v>17.277000000000001</v>
      </c>
      <c r="N6170" s="3">
        <v>19.163</v>
      </c>
      <c r="O6170" s="3">
        <v>20.289000000000001</v>
      </c>
      <c r="P6170" s="3">
        <v>21.969000000000001</v>
      </c>
      <c r="Q6170" s="3">
        <v>23.878</v>
      </c>
      <c r="R6170" s="3">
        <v>26.178000000000001</v>
      </c>
      <c r="S6170" s="3">
        <v>28.266999999999999</v>
      </c>
      <c r="T6170" s="3">
        <v>30.603999999999999</v>
      </c>
      <c r="U6170" s="3">
        <v>32.286999999999999</v>
      </c>
      <c r="V6170" s="3">
        <v>34.630000000000003</v>
      </c>
      <c r="W6170" s="3">
        <v>36.923000000000002</v>
      </c>
      <c r="X6170" s="3">
        <v>39.691000000000003</v>
      </c>
      <c r="Y6170" s="3">
        <v>42.646999999999998</v>
      </c>
      <c r="Z6170" s="3">
        <v>45.341000000000001</v>
      </c>
      <c r="AA6170" s="3">
        <v>48.186999999999998</v>
      </c>
      <c r="AB6170" s="3">
        <v>54.085999999999999</v>
      </c>
      <c r="AC6170" s="3">
        <v>57.841000000000001</v>
      </c>
      <c r="AD6170" s="3">
        <v>61.701999999999998</v>
      </c>
      <c r="AE6170" s="3">
        <v>69.668999999999997</v>
      </c>
      <c r="AF6170" s="3">
        <v>72.546000000000006</v>
      </c>
      <c r="AG6170" s="3">
        <v>75.834000000000003</v>
      </c>
      <c r="AH6170" s="3">
        <v>80.322000000000003</v>
      </c>
      <c r="AI6170" s="3">
        <v>83.915000000000006</v>
      </c>
      <c r="AJ6170" s="3">
        <v>87.275999999999996</v>
      </c>
      <c r="AK6170" s="3">
        <v>89.524000000000001</v>
      </c>
      <c r="AL6170" s="3">
        <v>93.638999999999996</v>
      </c>
      <c r="AM6170" s="3">
        <v>96.385999999999996</v>
      </c>
      <c r="AN6170" s="3">
        <v>98.381</v>
      </c>
      <c r="AO6170" s="3">
        <v>100.352</v>
      </c>
      <c r="AP6170" s="3">
        <v>101.565</v>
      </c>
      <c r="AQ6170" s="3">
        <v>102.45</v>
      </c>
      <c r="AR6170" s="3">
        <v>102.446</v>
      </c>
      <c r="AS6170" s="3">
        <v>103.14400000000001</v>
      </c>
      <c r="AT6170" s="3">
        <v>105.035</v>
      </c>
      <c r="AU6170" s="3">
        <v>98.805000000000007</v>
      </c>
      <c r="AV6170" s="3">
        <v>97.352999999999994</v>
      </c>
      <c r="AW6170" s="3">
        <v>96.98</v>
      </c>
      <c r="AX6170" s="3">
        <v>96.966999999999999</v>
      </c>
      <c r="AY6170" s="3">
        <v>97.06</v>
      </c>
      <c r="AZ6170" s="3">
        <v>97.497</v>
      </c>
      <c r="BA6170">
        <v>98.271000000000001</v>
      </c>
      <c r="BB6170">
        <v>2016</v>
      </c>
    </row>
    <row r="6171" spans="1:54" hidden="1" x14ac:dyDescent="0.2">
      <c r="A6171">
        <v>359</v>
      </c>
      <c r="B6171" t="s">
        <v>415</v>
      </c>
      <c r="C6171" t="s">
        <v>213</v>
      </c>
      <c r="D6171" t="s">
        <v>181</v>
      </c>
      <c r="E6171" t="s">
        <v>342</v>
      </c>
      <c r="F6171" t="s">
        <v>341</v>
      </c>
      <c r="G6171" t="s">
        <v>323</v>
      </c>
      <c r="H6171" t="s">
        <v>222</v>
      </c>
      <c r="I6171" t="s">
        <v>310</v>
      </c>
      <c r="J6171" s="3">
        <v>23.792000000000002</v>
      </c>
      <c r="K6171" s="3">
        <v>26.291</v>
      </c>
      <c r="L6171" s="3">
        <v>27.071000000000002</v>
      </c>
      <c r="M6171" s="3">
        <v>28.271999999999998</v>
      </c>
      <c r="N6171" s="3">
        <v>31.417000000000002</v>
      </c>
      <c r="O6171" s="3">
        <v>33.091000000000001</v>
      </c>
      <c r="P6171" s="3">
        <v>36.514000000000003</v>
      </c>
      <c r="Q6171" s="3">
        <v>39.286999999999999</v>
      </c>
      <c r="R6171" s="3">
        <v>43.308999999999997</v>
      </c>
      <c r="S6171" s="3">
        <v>47.216000000000001</v>
      </c>
      <c r="T6171" s="3">
        <v>50.813000000000002</v>
      </c>
      <c r="U6171" s="3">
        <v>53.713999999999999</v>
      </c>
      <c r="V6171" s="3">
        <v>57.445999999999998</v>
      </c>
      <c r="W6171" s="3">
        <v>61.545000000000002</v>
      </c>
      <c r="X6171" s="3">
        <v>65.486000000000004</v>
      </c>
      <c r="Y6171" s="3">
        <v>69.891999999999996</v>
      </c>
      <c r="Z6171" s="3">
        <v>72.813999999999993</v>
      </c>
      <c r="AA6171" s="3">
        <v>77.674999999999997</v>
      </c>
      <c r="AB6171" s="3">
        <v>83.635999999999996</v>
      </c>
      <c r="AC6171" s="3">
        <v>88.662999999999997</v>
      </c>
      <c r="AD6171" s="3">
        <v>93.647999999999996</v>
      </c>
      <c r="AE6171" s="3">
        <v>104.85</v>
      </c>
      <c r="AF6171" s="3">
        <v>108.771</v>
      </c>
      <c r="AG6171" s="3">
        <v>113.53700000000001</v>
      </c>
      <c r="AH6171" s="3">
        <v>118.977</v>
      </c>
      <c r="AI6171" s="3">
        <v>120.364</v>
      </c>
      <c r="AJ6171" s="3">
        <v>122.31399999999999</v>
      </c>
      <c r="AK6171" s="3">
        <v>124.10899999999999</v>
      </c>
      <c r="AL6171" s="3">
        <v>124.21</v>
      </c>
      <c r="AM6171" s="3">
        <v>122.71</v>
      </c>
      <c r="AN6171" s="3">
        <v>123.696</v>
      </c>
      <c r="AO6171" s="3">
        <v>125.797</v>
      </c>
      <c r="AP6171" s="3">
        <v>128.15100000000001</v>
      </c>
      <c r="AQ6171" s="3">
        <v>129.821</v>
      </c>
      <c r="AR6171" s="3">
        <v>130.578</v>
      </c>
      <c r="AS6171" s="3">
        <v>130.52600000000001</v>
      </c>
      <c r="AT6171" s="3">
        <v>128.74600000000001</v>
      </c>
      <c r="AU6171" s="3">
        <v>121.005</v>
      </c>
      <c r="AV6171" s="3">
        <v>119.31399999999999</v>
      </c>
      <c r="AW6171" s="3">
        <v>120.491</v>
      </c>
      <c r="AX6171" s="3">
        <v>122.008</v>
      </c>
      <c r="AY6171" s="3">
        <v>123.369</v>
      </c>
      <c r="AZ6171" s="3">
        <v>124.514</v>
      </c>
      <c r="BA6171">
        <v>125.726</v>
      </c>
      <c r="BB6171">
        <v>2016</v>
      </c>
    </row>
    <row r="6172" spans="1:54" hidden="1" x14ac:dyDescent="0.2">
      <c r="A6172">
        <v>359</v>
      </c>
      <c r="B6172" t="s">
        <v>415</v>
      </c>
      <c r="C6172" t="s">
        <v>340</v>
      </c>
      <c r="D6172" t="s">
        <v>181</v>
      </c>
      <c r="E6172" t="s">
        <v>339</v>
      </c>
      <c r="F6172" t="s">
        <v>338</v>
      </c>
      <c r="G6172" t="s">
        <v>295</v>
      </c>
      <c r="I6172" t="s">
        <v>337</v>
      </c>
      <c r="J6172" s="3">
        <v>309.62799999999999</v>
      </c>
      <c r="K6172" s="3">
        <v>338.59699999999998</v>
      </c>
      <c r="L6172" s="3">
        <v>366.94400000000002</v>
      </c>
      <c r="M6172" s="3">
        <v>376.39699999999999</v>
      </c>
      <c r="N6172" s="3">
        <v>389.017</v>
      </c>
      <c r="O6172" s="3">
        <v>403.572</v>
      </c>
      <c r="P6172" s="3">
        <v>404.01299999999998</v>
      </c>
      <c r="Q6172" s="3">
        <v>418.53</v>
      </c>
      <c r="R6172" s="3">
        <v>430.81400000000002</v>
      </c>
      <c r="S6172" s="3">
        <v>443.28300000000002</v>
      </c>
      <c r="T6172" s="3">
        <v>462.44799999999998</v>
      </c>
      <c r="U6172" s="3">
        <v>476.892</v>
      </c>
      <c r="V6172" s="3">
        <v>489.178</v>
      </c>
      <c r="W6172" s="3">
        <v>498.40699999999998</v>
      </c>
      <c r="X6172" s="3">
        <v>514.24699999999996</v>
      </c>
      <c r="Y6172" s="3">
        <v>528.51300000000003</v>
      </c>
      <c r="Z6172" s="3">
        <v>549.18600000000004</v>
      </c>
      <c r="AA6172" s="3">
        <v>556.50300000000004</v>
      </c>
      <c r="AB6172" s="3">
        <v>586.41099999999994</v>
      </c>
      <c r="AC6172" s="3">
        <v>600.61500000000001</v>
      </c>
      <c r="AD6172" s="3">
        <v>620.40499999999997</v>
      </c>
      <c r="AE6172" s="3">
        <v>639.92499999999995</v>
      </c>
      <c r="AF6172" s="3">
        <v>652.20000000000005</v>
      </c>
      <c r="AG6172" s="3">
        <v>666.16300000000001</v>
      </c>
      <c r="AH6172" s="3">
        <v>691.84299999999996</v>
      </c>
      <c r="AI6172" s="3">
        <v>737.43799999999999</v>
      </c>
      <c r="AJ6172" s="3">
        <v>777.94600000000003</v>
      </c>
      <c r="AK6172" s="3">
        <v>807.36699999999996</v>
      </c>
      <c r="AL6172" s="3">
        <v>860.34699999999998</v>
      </c>
      <c r="AM6172" s="3">
        <v>903.21400000000006</v>
      </c>
      <c r="AN6172" s="3">
        <v>925.74099999999999</v>
      </c>
      <c r="AO6172" s="3">
        <v>947.68</v>
      </c>
      <c r="AP6172" s="3">
        <v>958.85500000000002</v>
      </c>
      <c r="AQ6172" s="3">
        <v>970.18899999999996</v>
      </c>
      <c r="AR6172" s="3">
        <v>981.83600000000001</v>
      </c>
      <c r="AS6172" s="3">
        <v>999.64599999999996</v>
      </c>
      <c r="AT6172" s="3">
        <v>1045.213</v>
      </c>
      <c r="AU6172" s="3">
        <v>1064.9449999999999</v>
      </c>
      <c r="AV6172" s="3">
        <v>1088.3440000000001</v>
      </c>
      <c r="AW6172" s="3">
        <v>1096.8630000000001</v>
      </c>
      <c r="AX6172" s="3">
        <v>1104.367</v>
      </c>
      <c r="AY6172" s="3">
        <v>1114.0630000000001</v>
      </c>
      <c r="AZ6172" s="3">
        <v>1127.8219999999999</v>
      </c>
      <c r="BA6172">
        <v>1145.4079999999999</v>
      </c>
      <c r="BB6172">
        <v>2016</v>
      </c>
    </row>
    <row r="6173" spans="1:54" hidden="1" x14ac:dyDescent="0.2">
      <c r="A6173">
        <v>359</v>
      </c>
      <c r="B6173" t="s">
        <v>415</v>
      </c>
      <c r="C6173" t="s">
        <v>336</v>
      </c>
      <c r="D6173" t="s">
        <v>181</v>
      </c>
      <c r="E6173" t="s">
        <v>333</v>
      </c>
      <c r="F6173" t="s">
        <v>335</v>
      </c>
      <c r="G6173" t="s">
        <v>225</v>
      </c>
      <c r="H6173" t="s">
        <v>322</v>
      </c>
      <c r="I6173" t="s">
        <v>330</v>
      </c>
      <c r="J6173" s="3">
        <v>1455.6659999999999</v>
      </c>
      <c r="K6173" s="3">
        <v>1459.194</v>
      </c>
      <c r="L6173" s="3">
        <v>1402.6469999999999</v>
      </c>
      <c r="M6173" s="3">
        <v>1396.7149999999999</v>
      </c>
      <c r="N6173" s="3">
        <v>1485.1369999999999</v>
      </c>
      <c r="O6173" s="3">
        <v>1501.252</v>
      </c>
      <c r="P6173" s="3">
        <v>1607.7460000000001</v>
      </c>
      <c r="Q6173" s="3">
        <v>1669.508</v>
      </c>
      <c r="R6173" s="3">
        <v>1759.307</v>
      </c>
      <c r="S6173" s="3">
        <v>1825.989</v>
      </c>
      <c r="T6173" s="3">
        <v>1876.01</v>
      </c>
      <c r="U6173" s="3">
        <v>1906.8230000000001</v>
      </c>
      <c r="V6173" s="3">
        <v>1980.35</v>
      </c>
      <c r="W6173" s="3">
        <v>2057.6619999999998</v>
      </c>
      <c r="X6173" s="3">
        <v>2127.9560000000001</v>
      </c>
      <c r="Y6173" s="3">
        <v>2207.6260000000002</v>
      </c>
      <c r="Z6173" s="3">
        <v>2240.5929999999998</v>
      </c>
      <c r="AA6173" s="3">
        <v>2330.3389999999999</v>
      </c>
      <c r="AB6173" s="3">
        <v>2460.761</v>
      </c>
      <c r="AC6173" s="3">
        <v>2546.2550000000001</v>
      </c>
      <c r="AD6173" s="3">
        <v>2609.9270000000001</v>
      </c>
      <c r="AE6173" s="3">
        <v>2850.915</v>
      </c>
      <c r="AF6173" s="3">
        <v>2909.04</v>
      </c>
      <c r="AG6173" s="3">
        <v>2975.279</v>
      </c>
      <c r="AH6173" s="3">
        <v>3033.7779999999998</v>
      </c>
      <c r="AI6173" s="3">
        <v>2977.7860000000001</v>
      </c>
      <c r="AJ6173" s="3">
        <v>2948.27</v>
      </c>
      <c r="AK6173" s="3">
        <v>2931.1170000000002</v>
      </c>
      <c r="AL6173" s="3">
        <v>2893.9879999999998</v>
      </c>
      <c r="AM6173" s="3">
        <v>2853.0030000000002</v>
      </c>
      <c r="AN6173" s="3">
        <v>2855.63</v>
      </c>
      <c r="AO6173" s="3">
        <v>2878.489</v>
      </c>
      <c r="AP6173" s="3">
        <v>2914.3870000000002</v>
      </c>
      <c r="AQ6173" s="3">
        <v>2938.9279999999999</v>
      </c>
      <c r="AR6173" s="3">
        <v>2951.748</v>
      </c>
      <c r="AS6173" s="3">
        <v>2969.9079999999999</v>
      </c>
      <c r="AT6173" s="3">
        <v>2945.8209999999999</v>
      </c>
      <c r="AU6173" s="3">
        <v>2862.9090000000001</v>
      </c>
      <c r="AV6173" s="3">
        <v>2875.201</v>
      </c>
      <c r="AW6173" s="3">
        <v>2899.9319999999998</v>
      </c>
      <c r="AX6173" s="3">
        <v>2923.6970000000001</v>
      </c>
      <c r="AY6173" s="3">
        <v>2945.3739999999998</v>
      </c>
      <c r="AZ6173" s="3">
        <v>2964.9050000000002</v>
      </c>
      <c r="BA6173">
        <v>2982.788</v>
      </c>
      <c r="BB6173">
        <v>2016</v>
      </c>
    </row>
    <row r="6174" spans="1:54" hidden="1" x14ac:dyDescent="0.2">
      <c r="A6174">
        <v>359</v>
      </c>
      <c r="B6174" t="s">
        <v>415</v>
      </c>
      <c r="C6174" t="s">
        <v>334</v>
      </c>
      <c r="D6174" t="s">
        <v>181</v>
      </c>
      <c r="E6174" t="s">
        <v>333</v>
      </c>
      <c r="F6174" t="s">
        <v>332</v>
      </c>
      <c r="G6174" t="s">
        <v>331</v>
      </c>
      <c r="H6174" t="s">
        <v>322</v>
      </c>
      <c r="I6174" t="s">
        <v>330</v>
      </c>
      <c r="J6174" s="3">
        <v>17292.888999999999</v>
      </c>
      <c r="K6174" s="3">
        <v>17334.800999999999</v>
      </c>
      <c r="L6174" s="3">
        <v>16663.043000000001</v>
      </c>
      <c r="M6174" s="3">
        <v>16592.567999999999</v>
      </c>
      <c r="N6174" s="3">
        <v>17642.994999999999</v>
      </c>
      <c r="O6174" s="3">
        <v>17834.445</v>
      </c>
      <c r="P6174" s="3">
        <v>19099.562000000002</v>
      </c>
      <c r="Q6174" s="3">
        <v>19833.268</v>
      </c>
      <c r="R6174" s="3">
        <v>20900.063999999998</v>
      </c>
      <c r="S6174" s="3">
        <v>21692.22</v>
      </c>
      <c r="T6174" s="3">
        <v>22286.457999999999</v>
      </c>
      <c r="U6174" s="3">
        <v>22652.503000000001</v>
      </c>
      <c r="V6174" s="3">
        <v>23525.987000000001</v>
      </c>
      <c r="W6174" s="3">
        <v>24444.423999999999</v>
      </c>
      <c r="X6174" s="3">
        <v>25279.507000000001</v>
      </c>
      <c r="Y6174" s="3">
        <v>26225.955000000002</v>
      </c>
      <c r="Z6174" s="3">
        <v>26617.596000000001</v>
      </c>
      <c r="AA6174" s="3">
        <v>27683.75</v>
      </c>
      <c r="AB6174" s="3">
        <v>29233.125</v>
      </c>
      <c r="AC6174" s="3">
        <v>30248.772000000001</v>
      </c>
      <c r="AD6174" s="3">
        <v>31005.175999999999</v>
      </c>
      <c r="AE6174" s="3">
        <v>33868.046000000002</v>
      </c>
      <c r="AF6174" s="3">
        <v>34558.557000000001</v>
      </c>
      <c r="AG6174" s="3">
        <v>35345.453999999998</v>
      </c>
      <c r="AH6174" s="3">
        <v>36040.411</v>
      </c>
      <c r="AI6174" s="3">
        <v>35375.243000000002</v>
      </c>
      <c r="AJ6174" s="3">
        <v>35024.601000000002</v>
      </c>
      <c r="AK6174" s="3">
        <v>34820.82</v>
      </c>
      <c r="AL6174" s="3">
        <v>34379.737999999998</v>
      </c>
      <c r="AM6174" s="3">
        <v>33892.847999999998</v>
      </c>
      <c r="AN6174" s="3">
        <v>33924.055</v>
      </c>
      <c r="AO6174" s="3">
        <v>34195.614000000001</v>
      </c>
      <c r="AP6174" s="3">
        <v>34622.07</v>
      </c>
      <c r="AQ6174" s="3">
        <v>34913.614000000001</v>
      </c>
      <c r="AR6174" s="3">
        <v>35065.917999999998</v>
      </c>
      <c r="AS6174" s="3">
        <v>35281.646000000001</v>
      </c>
      <c r="AT6174" s="3">
        <v>34995.502999999997</v>
      </c>
      <c r="AU6174" s="3">
        <v>34010.534</v>
      </c>
      <c r="AV6174" s="3">
        <v>34156.553999999996</v>
      </c>
      <c r="AW6174" s="3">
        <v>34450.35</v>
      </c>
      <c r="AX6174" s="3">
        <v>34732.678999999996</v>
      </c>
      <c r="AY6174" s="3">
        <v>34990.195</v>
      </c>
      <c r="AZ6174" s="3">
        <v>35222.212</v>
      </c>
      <c r="BA6174">
        <v>35434.665000000001</v>
      </c>
      <c r="BB6174">
        <v>2016</v>
      </c>
    </row>
    <row r="6175" spans="1:54" hidden="1" x14ac:dyDescent="0.2">
      <c r="A6175">
        <v>359</v>
      </c>
      <c r="B6175" t="s">
        <v>415</v>
      </c>
      <c r="C6175" t="s">
        <v>329</v>
      </c>
      <c r="D6175" t="s">
        <v>181</v>
      </c>
      <c r="E6175" t="s">
        <v>325</v>
      </c>
      <c r="F6175" t="s">
        <v>328</v>
      </c>
      <c r="G6175" t="s">
        <v>225</v>
      </c>
      <c r="H6175" t="s">
        <v>322</v>
      </c>
      <c r="I6175" t="s">
        <v>321</v>
      </c>
      <c r="J6175" s="3">
        <v>4507.1499999999996</v>
      </c>
      <c r="K6175" s="3">
        <v>4940.7839999999997</v>
      </c>
      <c r="L6175" s="3">
        <v>5146.9290000000001</v>
      </c>
      <c r="M6175" s="3">
        <v>5257.1859999999997</v>
      </c>
      <c r="N6175" s="3">
        <v>5777.4380000000001</v>
      </c>
      <c r="O6175" s="3">
        <v>6058.6409999999996</v>
      </c>
      <c r="P6175" s="3">
        <v>6495.4989999999998</v>
      </c>
      <c r="Q6175" s="3">
        <v>6987.3980000000001</v>
      </c>
      <c r="R6175" s="3">
        <v>7579.3389999999999</v>
      </c>
      <c r="S6175" s="3">
        <v>8094.29</v>
      </c>
      <c r="T6175" s="3">
        <v>8675.5759999999991</v>
      </c>
      <c r="U6175" s="3">
        <v>9093.48</v>
      </c>
      <c r="V6175" s="3">
        <v>9687.4429999999993</v>
      </c>
      <c r="W6175" s="3">
        <v>10255.531999999999</v>
      </c>
      <c r="X6175" s="3">
        <v>10942.949000000001</v>
      </c>
      <c r="Y6175" s="3">
        <v>11667.589</v>
      </c>
      <c r="Z6175" s="3">
        <v>12305.023999999999</v>
      </c>
      <c r="AA6175" s="3">
        <v>12968.394</v>
      </c>
      <c r="AB6175" s="3">
        <v>14430.159</v>
      </c>
      <c r="AC6175" s="3">
        <v>15293.182000000001</v>
      </c>
      <c r="AD6175" s="3">
        <v>16192.127</v>
      </c>
      <c r="AE6175" s="3">
        <v>18243.708999999999</v>
      </c>
      <c r="AF6175" s="3">
        <v>18972.77</v>
      </c>
      <c r="AG6175" s="3">
        <v>19820.207999999999</v>
      </c>
      <c r="AH6175" s="3">
        <v>20988.989000000001</v>
      </c>
      <c r="AI6175" s="3">
        <v>21959.316999999999</v>
      </c>
      <c r="AJ6175" s="3">
        <v>22935.951000000001</v>
      </c>
      <c r="AK6175" s="3">
        <v>23664.874</v>
      </c>
      <c r="AL6175" s="3">
        <v>24898.334999999999</v>
      </c>
      <c r="AM6175" s="3">
        <v>25768.725999999999</v>
      </c>
      <c r="AN6175" s="3">
        <v>26435.741999999998</v>
      </c>
      <c r="AO6175" s="3">
        <v>27278.852999999999</v>
      </c>
      <c r="AP6175" s="3">
        <v>27944.741999999998</v>
      </c>
      <c r="AQ6175" s="3">
        <v>28513.15</v>
      </c>
      <c r="AR6175" s="3">
        <v>28981.343000000001</v>
      </c>
      <c r="AS6175" s="3">
        <v>29688.571</v>
      </c>
      <c r="AT6175" s="3">
        <v>30790.105</v>
      </c>
      <c r="AU6175" s="3">
        <v>30488.403999999999</v>
      </c>
      <c r="AV6175" s="3">
        <v>31292.080000000002</v>
      </c>
      <c r="AW6175" s="3">
        <v>31808.269</v>
      </c>
      <c r="AX6175" s="3">
        <v>32288.333999999999</v>
      </c>
      <c r="AY6175" s="3">
        <v>32813.321000000004</v>
      </c>
      <c r="AZ6175" s="3">
        <v>33438.862999999998</v>
      </c>
      <c r="BA6175">
        <v>34165.1</v>
      </c>
      <c r="BB6175">
        <v>2016</v>
      </c>
    </row>
    <row r="6176" spans="1:54" hidden="1" x14ac:dyDescent="0.2">
      <c r="A6176">
        <v>359</v>
      </c>
      <c r="B6176" t="s">
        <v>415</v>
      </c>
      <c r="C6176" t="s">
        <v>327</v>
      </c>
      <c r="D6176" t="s">
        <v>181</v>
      </c>
      <c r="E6176" t="s">
        <v>325</v>
      </c>
      <c r="F6176" t="s">
        <v>326</v>
      </c>
      <c r="G6176" t="s">
        <v>223</v>
      </c>
      <c r="H6176" t="s">
        <v>322</v>
      </c>
      <c r="I6176" t="s">
        <v>321</v>
      </c>
      <c r="J6176" s="3">
        <v>4507.1499999999996</v>
      </c>
      <c r="K6176" s="3">
        <v>4940.7839999999997</v>
      </c>
      <c r="L6176" s="3">
        <v>5146.9290000000001</v>
      </c>
      <c r="M6176" s="3">
        <v>5257.1859999999997</v>
      </c>
      <c r="N6176" s="3">
        <v>5777.4380000000001</v>
      </c>
      <c r="O6176" s="3">
        <v>6058.6409999999996</v>
      </c>
      <c r="P6176" s="3">
        <v>6495.4989999999998</v>
      </c>
      <c r="Q6176" s="3">
        <v>6987.3980000000001</v>
      </c>
      <c r="R6176" s="3">
        <v>7579.3389999999999</v>
      </c>
      <c r="S6176" s="3">
        <v>8094.29</v>
      </c>
      <c r="T6176" s="3">
        <v>8675.5759999999991</v>
      </c>
      <c r="U6176" s="3">
        <v>9093.48</v>
      </c>
      <c r="V6176" s="3">
        <v>9687.4429999999993</v>
      </c>
      <c r="W6176" s="3">
        <v>10255.531999999999</v>
      </c>
      <c r="X6176" s="3">
        <v>10942.949000000001</v>
      </c>
      <c r="Y6176" s="3">
        <v>11667.589</v>
      </c>
      <c r="Z6176" s="3">
        <v>12305.023999999999</v>
      </c>
      <c r="AA6176" s="3">
        <v>12968.394</v>
      </c>
      <c r="AB6176" s="3">
        <v>14430.159</v>
      </c>
      <c r="AC6176" s="3">
        <v>15293.182000000001</v>
      </c>
      <c r="AD6176" s="3">
        <v>16192.127</v>
      </c>
      <c r="AE6176" s="3">
        <v>18243.708999999999</v>
      </c>
      <c r="AF6176" s="3">
        <v>18972.77</v>
      </c>
      <c r="AG6176" s="3">
        <v>19820.207999999999</v>
      </c>
      <c r="AH6176" s="3">
        <v>20988.989000000001</v>
      </c>
      <c r="AI6176" s="3">
        <v>21959.316999999999</v>
      </c>
      <c r="AJ6176" s="3">
        <v>22935.951000000001</v>
      </c>
      <c r="AK6176" s="3">
        <v>23664.874</v>
      </c>
      <c r="AL6176" s="3">
        <v>24898.334999999999</v>
      </c>
      <c r="AM6176" s="3">
        <v>25768.725999999999</v>
      </c>
      <c r="AN6176" s="3">
        <v>26435.741999999998</v>
      </c>
      <c r="AO6176" s="3">
        <v>27278.852999999999</v>
      </c>
      <c r="AP6176" s="3">
        <v>27944.741999999998</v>
      </c>
      <c r="AQ6176" s="3">
        <v>28513.15</v>
      </c>
      <c r="AR6176" s="3">
        <v>28981.343000000001</v>
      </c>
      <c r="AS6176" s="3">
        <v>29688.571</v>
      </c>
      <c r="AT6176" s="3">
        <v>30790.105</v>
      </c>
      <c r="AU6176" s="3">
        <v>30488.403999999999</v>
      </c>
      <c r="AV6176" s="3">
        <v>31292.080000000002</v>
      </c>
      <c r="AW6176" s="3">
        <v>31808.269</v>
      </c>
      <c r="AX6176" s="3">
        <v>32288.333999999999</v>
      </c>
      <c r="AY6176" s="3">
        <v>32813.321000000004</v>
      </c>
      <c r="AZ6176" s="3">
        <v>33438.862999999998</v>
      </c>
      <c r="BA6176">
        <v>34165.1</v>
      </c>
      <c r="BB6176">
        <v>2016</v>
      </c>
    </row>
    <row r="6177" spans="1:54" hidden="1" x14ac:dyDescent="0.2">
      <c r="A6177">
        <v>359</v>
      </c>
      <c r="B6177" t="s">
        <v>415</v>
      </c>
      <c r="C6177" t="s">
        <v>212</v>
      </c>
      <c r="D6177" t="s">
        <v>181</v>
      </c>
      <c r="E6177" t="s">
        <v>325</v>
      </c>
      <c r="F6177" t="s">
        <v>324</v>
      </c>
      <c r="G6177" t="s">
        <v>323</v>
      </c>
      <c r="H6177" t="s">
        <v>322</v>
      </c>
      <c r="I6177" t="s">
        <v>321</v>
      </c>
      <c r="J6177" s="3">
        <v>7428.0619999999999</v>
      </c>
      <c r="K6177" s="3">
        <v>8141.3220000000001</v>
      </c>
      <c r="L6177" s="3">
        <v>8311.384</v>
      </c>
      <c r="M6177" s="3">
        <v>8602.9310000000005</v>
      </c>
      <c r="N6177" s="3">
        <v>9472.1980000000003</v>
      </c>
      <c r="O6177" s="3">
        <v>9881.3889999999992</v>
      </c>
      <c r="P6177" s="3">
        <v>10795.696</v>
      </c>
      <c r="Q6177" s="3">
        <v>11496.531000000001</v>
      </c>
      <c r="R6177" s="3">
        <v>12538.998</v>
      </c>
      <c r="S6177" s="3">
        <v>13520.324000000001</v>
      </c>
      <c r="T6177" s="3">
        <v>14404.476000000001</v>
      </c>
      <c r="U6177" s="3">
        <v>15128.388000000001</v>
      </c>
      <c r="V6177" s="3">
        <v>16069.928</v>
      </c>
      <c r="W6177" s="3">
        <v>17094.505000000001</v>
      </c>
      <c r="X6177" s="3">
        <v>18054.767</v>
      </c>
      <c r="Y6177" s="3">
        <v>19121.361000000001</v>
      </c>
      <c r="Z6177" s="3">
        <v>19761.098999999998</v>
      </c>
      <c r="AA6177" s="3">
        <v>20904.517</v>
      </c>
      <c r="AB6177" s="3">
        <v>22314.005000000001</v>
      </c>
      <c r="AC6177" s="3">
        <v>23442.620999999999</v>
      </c>
      <c r="AD6177" s="3">
        <v>24575.554</v>
      </c>
      <c r="AE6177" s="3">
        <v>27456.544999999998</v>
      </c>
      <c r="AF6177" s="3">
        <v>28446.438999999998</v>
      </c>
      <c r="AG6177" s="3">
        <v>29674.291000000001</v>
      </c>
      <c r="AH6177" s="3">
        <v>31089.803</v>
      </c>
      <c r="AI6177" s="3">
        <v>31497.794000000002</v>
      </c>
      <c r="AJ6177" s="3">
        <v>32143.834999999999</v>
      </c>
      <c r="AK6177" s="3">
        <v>32807.167999999998</v>
      </c>
      <c r="AL6177" s="3">
        <v>33026.998</v>
      </c>
      <c r="AM6177" s="3">
        <v>32806.523999999998</v>
      </c>
      <c r="AN6177" s="3">
        <v>33237.925000000003</v>
      </c>
      <c r="AO6177" s="3">
        <v>34195.614000000001</v>
      </c>
      <c r="AP6177" s="3">
        <v>35259.845999999998</v>
      </c>
      <c r="AQ6177" s="3">
        <v>36130.974000000002</v>
      </c>
      <c r="AR6177" s="3">
        <v>36939.885000000002</v>
      </c>
      <c r="AS6177" s="3">
        <v>37570.148000000001</v>
      </c>
      <c r="AT6177" s="3">
        <v>37740.908000000003</v>
      </c>
      <c r="AU6177" s="3">
        <v>37338.652999999998</v>
      </c>
      <c r="AV6177" s="3">
        <v>38350.953000000001</v>
      </c>
      <c r="AW6177" s="3">
        <v>39519.718000000001</v>
      </c>
      <c r="AX6177" s="3">
        <v>40626.462</v>
      </c>
      <c r="AY6177" s="3">
        <v>41707.665999999997</v>
      </c>
      <c r="AZ6177" s="3">
        <v>42705.133000000002</v>
      </c>
      <c r="BA6177">
        <v>43710.205999999998</v>
      </c>
      <c r="BB6177">
        <v>2016</v>
      </c>
    </row>
    <row r="6178" spans="1:54" hidden="1" x14ac:dyDescent="0.2">
      <c r="A6178">
        <v>359</v>
      </c>
      <c r="B6178" t="s">
        <v>415</v>
      </c>
      <c r="C6178" t="s">
        <v>320</v>
      </c>
      <c r="D6178" t="s">
        <v>181</v>
      </c>
      <c r="E6178" t="s">
        <v>319</v>
      </c>
      <c r="F6178" t="s">
        <v>318</v>
      </c>
      <c r="G6178" t="s">
        <v>243</v>
      </c>
    </row>
    <row r="6179" spans="1:54" hidden="1" x14ac:dyDescent="0.2">
      <c r="A6179">
        <v>359</v>
      </c>
      <c r="B6179" t="s">
        <v>415</v>
      </c>
      <c r="C6179" t="s">
        <v>317</v>
      </c>
      <c r="D6179" t="s">
        <v>181</v>
      </c>
      <c r="E6179" t="s">
        <v>316</v>
      </c>
      <c r="F6179" t="s">
        <v>315</v>
      </c>
      <c r="G6179" t="s">
        <v>288</v>
      </c>
      <c r="I6179" t="s">
        <v>310</v>
      </c>
      <c r="J6179" s="3">
        <v>0.18</v>
      </c>
      <c r="K6179" s="3">
        <v>0.17899999999999999</v>
      </c>
      <c r="L6179" s="3">
        <v>0.17299999999999999</v>
      </c>
      <c r="M6179" s="3">
        <v>0.16900000000000001</v>
      </c>
      <c r="N6179" s="3">
        <v>0.17399999999999999</v>
      </c>
      <c r="O6179" s="3">
        <v>0.17199999999999999</v>
      </c>
      <c r="P6179" s="3">
        <v>0.17899999999999999</v>
      </c>
      <c r="Q6179" s="3">
        <v>0.18099999999999999</v>
      </c>
      <c r="R6179" s="3">
        <v>0.185</v>
      </c>
      <c r="S6179" s="3">
        <v>0.187</v>
      </c>
      <c r="T6179" s="3">
        <v>0.186</v>
      </c>
      <c r="U6179" s="3">
        <v>0.186</v>
      </c>
      <c r="V6179" s="3">
        <v>0.17499999999999999</v>
      </c>
      <c r="W6179" s="3">
        <v>0.17899999999999999</v>
      </c>
      <c r="X6179" s="3">
        <v>0.18099999999999999</v>
      </c>
      <c r="Y6179" s="3">
        <v>0.183</v>
      </c>
      <c r="Z6179" s="3">
        <v>0.18</v>
      </c>
      <c r="AA6179" s="3">
        <v>0.182</v>
      </c>
      <c r="AB6179" s="3">
        <v>0.188</v>
      </c>
      <c r="AC6179" s="3">
        <v>0.19</v>
      </c>
      <c r="AD6179" s="3">
        <v>0.187</v>
      </c>
      <c r="AE6179" s="3">
        <v>0.2</v>
      </c>
      <c r="AF6179" s="3">
        <v>0.19900000000000001</v>
      </c>
      <c r="AG6179" s="3">
        <v>0.19600000000000001</v>
      </c>
      <c r="AH6179" s="3">
        <v>0.19</v>
      </c>
      <c r="AI6179" s="3">
        <v>0.17699999999999999</v>
      </c>
      <c r="AJ6179" s="3">
        <v>0.16600000000000001</v>
      </c>
      <c r="AK6179" s="3">
        <v>0.156</v>
      </c>
      <c r="AL6179" s="3">
        <v>0.14899999999999999</v>
      </c>
      <c r="AM6179" s="3">
        <v>0.14599999999999999</v>
      </c>
      <c r="AN6179" s="3">
        <v>0.13800000000000001</v>
      </c>
      <c r="AO6179" s="3">
        <v>0.13300000000000001</v>
      </c>
      <c r="AP6179" s="3">
        <v>0.129</v>
      </c>
      <c r="AQ6179" s="3">
        <v>0.124</v>
      </c>
      <c r="AR6179" s="3">
        <v>0.11799999999999999</v>
      </c>
      <c r="AS6179" s="3">
        <v>0.113</v>
      </c>
      <c r="AT6179" s="3">
        <v>0.107</v>
      </c>
      <c r="AU6179" s="3">
        <v>9.5000000000000001E-2</v>
      </c>
      <c r="AV6179" s="3">
        <v>8.7999999999999995E-2</v>
      </c>
      <c r="AW6179" s="3">
        <v>8.4000000000000005E-2</v>
      </c>
      <c r="AX6179" s="3">
        <v>8.1000000000000003E-2</v>
      </c>
      <c r="AY6179" s="3">
        <v>7.6999999999999999E-2</v>
      </c>
      <c r="AZ6179" s="3">
        <v>7.3999999999999996E-2</v>
      </c>
      <c r="BA6179">
        <v>7.0999999999999994E-2</v>
      </c>
      <c r="BB6179">
        <v>2016</v>
      </c>
    </row>
    <row r="6180" spans="1:54" hidden="1" x14ac:dyDescent="0.2">
      <c r="A6180">
        <v>359</v>
      </c>
      <c r="B6180" t="s">
        <v>415</v>
      </c>
      <c r="C6180" t="s">
        <v>314</v>
      </c>
      <c r="D6180" t="s">
        <v>181</v>
      </c>
      <c r="E6180" t="s">
        <v>313</v>
      </c>
      <c r="F6180" t="s">
        <v>312</v>
      </c>
      <c r="G6180" t="s">
        <v>311</v>
      </c>
      <c r="I6180" t="s">
        <v>310</v>
      </c>
      <c r="J6180" s="3">
        <v>0.60699999999999998</v>
      </c>
      <c r="K6180" s="3">
        <v>0.60699999999999998</v>
      </c>
      <c r="L6180" s="3">
        <v>0.61899999999999999</v>
      </c>
      <c r="M6180" s="3">
        <v>0.61099999999999999</v>
      </c>
      <c r="N6180" s="3">
        <v>0.61</v>
      </c>
      <c r="O6180" s="3">
        <v>0.61299999999999999</v>
      </c>
      <c r="P6180" s="3">
        <v>0.60199999999999998</v>
      </c>
      <c r="Q6180" s="3">
        <v>0.60799999999999998</v>
      </c>
      <c r="R6180" s="3">
        <v>0.60399999999999998</v>
      </c>
      <c r="S6180" s="3">
        <v>0.59899999999999998</v>
      </c>
      <c r="T6180" s="3">
        <v>0.60199999999999998</v>
      </c>
      <c r="U6180" s="3">
        <v>0.60099999999999998</v>
      </c>
      <c r="V6180" s="3">
        <v>0.60299999999999998</v>
      </c>
      <c r="W6180" s="3">
        <v>0.6</v>
      </c>
      <c r="X6180" s="3">
        <v>0.60599999999999998</v>
      </c>
      <c r="Y6180" s="3">
        <v>0.61</v>
      </c>
      <c r="Z6180" s="3">
        <v>0.623</v>
      </c>
      <c r="AA6180" s="3">
        <v>0.62</v>
      </c>
      <c r="AB6180" s="3">
        <v>0.64700000000000002</v>
      </c>
      <c r="AC6180" s="3">
        <v>0.65200000000000002</v>
      </c>
      <c r="AD6180" s="3">
        <v>0.65900000000000003</v>
      </c>
      <c r="AE6180" s="3">
        <v>0.66400000000000003</v>
      </c>
      <c r="AF6180" s="3">
        <v>0.66700000000000004</v>
      </c>
      <c r="AG6180" s="3">
        <v>0.66800000000000004</v>
      </c>
      <c r="AH6180" s="3">
        <v>0.67500000000000004</v>
      </c>
      <c r="AI6180" s="3">
        <v>0.69699999999999995</v>
      </c>
      <c r="AJ6180" s="3">
        <v>0.71399999999999997</v>
      </c>
      <c r="AK6180" s="3">
        <v>0.72099999999999997</v>
      </c>
      <c r="AL6180" s="3">
        <v>0.754</v>
      </c>
      <c r="AM6180" s="3">
        <v>0.78500000000000003</v>
      </c>
      <c r="AN6180" s="3">
        <v>0.79500000000000004</v>
      </c>
      <c r="AO6180" s="3">
        <v>0.79800000000000004</v>
      </c>
      <c r="AP6180" s="3">
        <v>0.79300000000000004</v>
      </c>
      <c r="AQ6180" s="3">
        <v>0.78900000000000003</v>
      </c>
      <c r="AR6180" s="3">
        <v>0.78500000000000003</v>
      </c>
      <c r="AS6180" s="3">
        <v>0.79</v>
      </c>
      <c r="AT6180" s="3">
        <v>0.81599999999999995</v>
      </c>
      <c r="AU6180" s="3">
        <v>0.81699999999999995</v>
      </c>
      <c r="AV6180" s="3">
        <v>0.81599999999999995</v>
      </c>
      <c r="AW6180" s="3">
        <v>0.80500000000000005</v>
      </c>
      <c r="AX6180" s="3">
        <v>0.79500000000000004</v>
      </c>
      <c r="AY6180" s="3">
        <v>0.78700000000000003</v>
      </c>
      <c r="AZ6180" s="3">
        <v>0.78300000000000003</v>
      </c>
      <c r="BA6180">
        <v>0.78200000000000003</v>
      </c>
      <c r="BB6180">
        <v>2016</v>
      </c>
    </row>
    <row r="6181" spans="1:54" hidden="1" x14ac:dyDescent="0.2">
      <c r="A6181">
        <v>359</v>
      </c>
      <c r="B6181" t="s">
        <v>415</v>
      </c>
      <c r="C6181" t="s">
        <v>309</v>
      </c>
      <c r="D6181" t="s">
        <v>181</v>
      </c>
      <c r="E6181" t="s">
        <v>308</v>
      </c>
      <c r="F6181" t="s">
        <v>307</v>
      </c>
      <c r="G6181" t="s">
        <v>217</v>
      </c>
      <c r="I6181" t="s">
        <v>418</v>
      </c>
      <c r="J6181" s="3">
        <v>17.135999999999999</v>
      </c>
      <c r="K6181" s="3">
        <v>14.337999999999999</v>
      </c>
      <c r="L6181" s="3">
        <v>9.0370000000000008</v>
      </c>
      <c r="M6181" s="3">
        <v>10.108000000000001</v>
      </c>
      <c r="N6181" s="3">
        <v>13.753</v>
      </c>
      <c r="O6181" s="3">
        <v>12.324999999999999</v>
      </c>
      <c r="P6181" s="3">
        <v>10.281000000000001</v>
      </c>
      <c r="Q6181" s="3">
        <v>13.715</v>
      </c>
      <c r="R6181" s="3">
        <v>15.587</v>
      </c>
      <c r="S6181" s="3">
        <v>17.277000000000001</v>
      </c>
      <c r="T6181" s="3">
        <v>16.954000000000001</v>
      </c>
      <c r="U6181" s="3">
        <v>15.598000000000001</v>
      </c>
      <c r="V6181" s="3">
        <v>15.452999999999999</v>
      </c>
      <c r="W6181" s="3">
        <v>16.048999999999999</v>
      </c>
      <c r="X6181" s="3">
        <v>16.329000000000001</v>
      </c>
      <c r="Y6181" s="3">
        <v>16.869</v>
      </c>
      <c r="Z6181" s="3">
        <v>17.454999999999998</v>
      </c>
      <c r="AA6181" s="3">
        <v>18.565999999999999</v>
      </c>
      <c r="AB6181" s="3">
        <v>16.917999999999999</v>
      </c>
      <c r="AC6181" s="3">
        <v>20.7</v>
      </c>
      <c r="AD6181" s="3">
        <v>19.713999999999999</v>
      </c>
      <c r="AE6181" s="3">
        <v>17.452999999999999</v>
      </c>
      <c r="AF6181" s="3">
        <v>15.988</v>
      </c>
      <c r="AG6181" s="3">
        <v>15.321999999999999</v>
      </c>
      <c r="AH6181" s="3">
        <v>15.317</v>
      </c>
      <c r="AI6181" s="3">
        <v>14.596</v>
      </c>
      <c r="AJ6181" s="3">
        <v>13.991</v>
      </c>
      <c r="AK6181" s="3">
        <v>13.391</v>
      </c>
      <c r="AL6181" s="3">
        <v>12.146000000000001</v>
      </c>
      <c r="AM6181" s="3">
        <v>10.430999999999999</v>
      </c>
      <c r="AN6181" s="3">
        <v>9.16</v>
      </c>
      <c r="AO6181" s="3">
        <v>10.07</v>
      </c>
      <c r="AP6181" s="3">
        <v>10.335000000000001</v>
      </c>
      <c r="AQ6181" s="3">
        <v>9.5289999999999999</v>
      </c>
      <c r="AR6181" s="3">
        <v>8.9410000000000007</v>
      </c>
      <c r="AS6181" s="3">
        <v>8.5169999999999995</v>
      </c>
      <c r="AT6181" s="3">
        <v>8.1959999999999997</v>
      </c>
      <c r="AU6181" s="3">
        <v>7.8849999999999998</v>
      </c>
      <c r="AV6181" s="3">
        <v>8.8740000000000006</v>
      </c>
      <c r="AW6181" s="3">
        <v>9.1790000000000003</v>
      </c>
      <c r="AX6181" s="3">
        <v>9.3000000000000007</v>
      </c>
      <c r="AY6181" s="3">
        <v>9.1270000000000007</v>
      </c>
      <c r="AZ6181" s="3">
        <v>9.0329999999999995</v>
      </c>
      <c r="BA6181">
        <v>8.9920000000000009</v>
      </c>
      <c r="BB6181">
        <v>2016</v>
      </c>
    </row>
    <row r="6182" spans="1:54" hidden="1" x14ac:dyDescent="0.2">
      <c r="A6182">
        <v>359</v>
      </c>
      <c r="B6182" t="s">
        <v>415</v>
      </c>
      <c r="C6182" t="s">
        <v>306</v>
      </c>
      <c r="D6182" t="s">
        <v>181</v>
      </c>
      <c r="E6182" t="s">
        <v>305</v>
      </c>
      <c r="F6182" t="s">
        <v>304</v>
      </c>
      <c r="G6182" t="s">
        <v>217</v>
      </c>
    </row>
    <row r="6183" spans="1:54" hidden="1" x14ac:dyDescent="0.2">
      <c r="A6183">
        <v>359</v>
      </c>
      <c r="B6183" t="s">
        <v>415</v>
      </c>
      <c r="C6183" t="s">
        <v>303</v>
      </c>
      <c r="D6183" t="s">
        <v>181</v>
      </c>
      <c r="E6183" t="s">
        <v>300</v>
      </c>
      <c r="F6183" t="s">
        <v>302</v>
      </c>
      <c r="G6183" t="s">
        <v>295</v>
      </c>
      <c r="I6183" t="s">
        <v>1600</v>
      </c>
      <c r="J6183" s="3">
        <v>54.91</v>
      </c>
      <c r="K6183" s="3">
        <v>60.11</v>
      </c>
      <c r="L6183" s="3">
        <v>62.06</v>
      </c>
      <c r="M6183" s="3">
        <v>62.27</v>
      </c>
      <c r="N6183" s="3">
        <v>63.35</v>
      </c>
      <c r="O6183" s="3">
        <v>63.484000000000002</v>
      </c>
      <c r="P6183" s="3">
        <v>63.334000000000003</v>
      </c>
      <c r="Q6183" s="3">
        <v>64.650000000000006</v>
      </c>
      <c r="R6183" s="3">
        <v>66.316000000000003</v>
      </c>
      <c r="S6183" s="3">
        <v>68.194000000000003</v>
      </c>
      <c r="T6183" s="3">
        <v>71.173000000000002</v>
      </c>
      <c r="U6183" s="3">
        <v>72.766000000000005</v>
      </c>
      <c r="V6183" s="3">
        <v>73.846999999999994</v>
      </c>
      <c r="W6183" s="3">
        <v>74.561000000000007</v>
      </c>
      <c r="X6183" s="3">
        <v>75.632999999999996</v>
      </c>
      <c r="Y6183" s="3">
        <v>77.081000000000003</v>
      </c>
      <c r="Z6183" s="3">
        <v>79.634</v>
      </c>
      <c r="AA6183" s="3">
        <v>81.135999999999996</v>
      </c>
      <c r="AB6183" s="3">
        <v>81.183999999999997</v>
      </c>
      <c r="AC6183" s="3">
        <v>81.728999999999999</v>
      </c>
      <c r="AD6183" s="3">
        <v>84.244</v>
      </c>
      <c r="AE6183" s="3">
        <v>84.734999999999999</v>
      </c>
      <c r="AF6183" s="3">
        <v>84.896000000000001</v>
      </c>
      <c r="AG6183" s="3">
        <v>86.073999999999998</v>
      </c>
      <c r="AH6183" s="3">
        <v>88.257000000000005</v>
      </c>
      <c r="AI6183" s="3">
        <v>93.209000000000003</v>
      </c>
      <c r="AJ6183" s="3">
        <v>98.040999999999997</v>
      </c>
      <c r="AK6183" s="3">
        <v>102.18600000000001</v>
      </c>
      <c r="AL6183" s="3">
        <v>107.51</v>
      </c>
      <c r="AM6183" s="3">
        <v>107.809</v>
      </c>
      <c r="AN6183" s="3">
        <v>110.476</v>
      </c>
      <c r="AO6183" s="3">
        <v>113.679</v>
      </c>
      <c r="AP6183" s="3">
        <v>115.209</v>
      </c>
      <c r="AQ6183" s="3">
        <v>116.431</v>
      </c>
      <c r="AR6183" s="3">
        <v>117.09</v>
      </c>
      <c r="AS6183" s="3">
        <v>116.211</v>
      </c>
      <c r="AT6183" s="3">
        <v>115.87</v>
      </c>
      <c r="AU6183" s="3">
        <v>118.057</v>
      </c>
      <c r="AV6183" s="3">
        <v>120.651</v>
      </c>
      <c r="AW6183" s="3">
        <v>121.596</v>
      </c>
      <c r="AX6183" s="3">
        <v>122.428</v>
      </c>
      <c r="AY6183" s="3">
        <v>123.502</v>
      </c>
      <c r="AZ6183" s="3">
        <v>125.02800000000001</v>
      </c>
      <c r="BA6183">
        <v>126.977</v>
      </c>
      <c r="BB6183">
        <v>2016</v>
      </c>
    </row>
    <row r="6184" spans="1:54" hidden="1" x14ac:dyDescent="0.2">
      <c r="A6184">
        <v>359</v>
      </c>
      <c r="B6184" t="s">
        <v>415</v>
      </c>
      <c r="C6184" t="s">
        <v>301</v>
      </c>
      <c r="D6184" t="s">
        <v>181</v>
      </c>
      <c r="E6184" t="s">
        <v>300</v>
      </c>
      <c r="F6184" t="s">
        <v>299</v>
      </c>
      <c r="G6184" t="s">
        <v>275</v>
      </c>
      <c r="I6184" t="s">
        <v>298</v>
      </c>
      <c r="J6184" s="3" t="s">
        <v>215</v>
      </c>
      <c r="K6184" s="3">
        <v>9.4700000000000006</v>
      </c>
      <c r="L6184" s="3">
        <v>3.2440000000000002</v>
      </c>
      <c r="M6184" s="3">
        <v>0.33800000000000002</v>
      </c>
      <c r="N6184" s="3">
        <v>1.734</v>
      </c>
      <c r="O6184" s="3">
        <v>0.21199999999999999</v>
      </c>
      <c r="P6184" s="3">
        <v>-0.23599999999999999</v>
      </c>
      <c r="Q6184" s="3">
        <v>2.0779999999999998</v>
      </c>
      <c r="R6184" s="3">
        <v>2.577</v>
      </c>
      <c r="S6184" s="3">
        <v>2.8319999999999999</v>
      </c>
      <c r="T6184" s="3">
        <v>4.3680000000000003</v>
      </c>
      <c r="U6184" s="3">
        <v>2.238</v>
      </c>
      <c r="V6184" s="3">
        <v>1.486</v>
      </c>
      <c r="W6184" s="3">
        <v>0.96699999999999997</v>
      </c>
      <c r="X6184" s="3">
        <v>1.4379999999999999</v>
      </c>
      <c r="Y6184" s="3">
        <v>1.915</v>
      </c>
      <c r="Z6184" s="3">
        <v>3.3119999999999998</v>
      </c>
      <c r="AA6184" s="3">
        <v>1.8859999999999999</v>
      </c>
      <c r="AB6184" s="3">
        <v>5.8999999999999997E-2</v>
      </c>
      <c r="AC6184" s="3">
        <v>0.67100000000000004</v>
      </c>
      <c r="AD6184" s="3">
        <v>3.077</v>
      </c>
      <c r="AE6184" s="3">
        <v>0.58299999999999996</v>
      </c>
      <c r="AF6184" s="3">
        <v>0.19</v>
      </c>
      <c r="AG6184" s="3">
        <v>1.3879999999999999</v>
      </c>
      <c r="AH6184" s="3">
        <v>2.536</v>
      </c>
      <c r="AI6184" s="3">
        <v>5.6109999999999998</v>
      </c>
      <c r="AJ6184" s="3">
        <v>5.1840000000000002</v>
      </c>
      <c r="AK6184" s="3">
        <v>4.2279999999999998</v>
      </c>
      <c r="AL6184" s="3">
        <v>5.21</v>
      </c>
      <c r="AM6184" s="3">
        <v>0.27800000000000002</v>
      </c>
      <c r="AN6184" s="3">
        <v>2.4740000000000002</v>
      </c>
      <c r="AO6184" s="3">
        <v>2.899</v>
      </c>
      <c r="AP6184" s="3">
        <v>1.3460000000000001</v>
      </c>
      <c r="AQ6184" s="3">
        <v>1.0609999999999999</v>
      </c>
      <c r="AR6184" s="3">
        <v>0.56599999999999995</v>
      </c>
      <c r="AS6184" s="3">
        <v>-0.751</v>
      </c>
      <c r="AT6184" s="3">
        <v>-0.29399999999999998</v>
      </c>
      <c r="AU6184" s="3">
        <v>1.8879999999999999</v>
      </c>
      <c r="AV6184" s="3">
        <v>2.1970000000000001</v>
      </c>
      <c r="AW6184" s="3">
        <v>0.78300000000000003</v>
      </c>
      <c r="AX6184" s="3">
        <v>0.68400000000000005</v>
      </c>
      <c r="AY6184" s="3">
        <v>0.878</v>
      </c>
      <c r="AZ6184" s="3">
        <v>1.2350000000000001</v>
      </c>
      <c r="BA6184">
        <v>1.5589999999999999</v>
      </c>
      <c r="BB6184">
        <v>2016</v>
      </c>
    </row>
    <row r="6185" spans="1:54" hidden="1" x14ac:dyDescent="0.2">
      <c r="A6185">
        <v>359</v>
      </c>
      <c r="B6185" t="s">
        <v>415</v>
      </c>
      <c r="C6185" t="s">
        <v>297</v>
      </c>
      <c r="D6185" t="s">
        <v>181</v>
      </c>
      <c r="E6185" t="s">
        <v>293</v>
      </c>
      <c r="F6185" t="s">
        <v>296</v>
      </c>
      <c r="G6185" t="s">
        <v>295</v>
      </c>
      <c r="I6185" t="s">
        <v>1600</v>
      </c>
      <c r="J6185" s="3">
        <v>57.13</v>
      </c>
      <c r="K6185" s="3">
        <v>61.37</v>
      </c>
      <c r="L6185" s="3">
        <v>62.21</v>
      </c>
      <c r="M6185" s="3">
        <v>62.84</v>
      </c>
      <c r="N6185" s="3">
        <v>63.26</v>
      </c>
      <c r="O6185" s="3">
        <v>63.369</v>
      </c>
      <c r="P6185" s="3">
        <v>63.683999999999997</v>
      </c>
      <c r="Q6185" s="3">
        <v>65.444000000000003</v>
      </c>
      <c r="R6185" s="3">
        <v>67.301000000000002</v>
      </c>
      <c r="S6185" s="3">
        <v>69.122</v>
      </c>
      <c r="T6185" s="3">
        <v>73.012</v>
      </c>
      <c r="U6185" s="3">
        <v>73.66</v>
      </c>
      <c r="V6185" s="3">
        <v>74.47</v>
      </c>
      <c r="W6185" s="3">
        <v>74.424000000000007</v>
      </c>
      <c r="X6185" s="3">
        <v>76.046000000000006</v>
      </c>
      <c r="Y6185" s="3">
        <v>78.019000000000005</v>
      </c>
      <c r="Z6185" s="3">
        <v>81.061999999999998</v>
      </c>
      <c r="AA6185" s="3">
        <v>81.361000000000004</v>
      </c>
      <c r="AB6185" s="3">
        <v>81.210999999999999</v>
      </c>
      <c r="AC6185" s="3">
        <v>82.475999999999999</v>
      </c>
      <c r="AD6185" s="3">
        <v>85.387</v>
      </c>
      <c r="AE6185" s="3">
        <v>83.713999999999999</v>
      </c>
      <c r="AF6185" s="3">
        <v>85.646000000000001</v>
      </c>
      <c r="AG6185" s="3">
        <v>86.108999999999995</v>
      </c>
      <c r="AH6185" s="3">
        <v>90.363</v>
      </c>
      <c r="AI6185" s="3">
        <v>95.676000000000002</v>
      </c>
      <c r="AJ6185" s="3">
        <v>100</v>
      </c>
      <c r="AK6185" s="3">
        <v>104.248</v>
      </c>
      <c r="AL6185" s="3">
        <v>105.666</v>
      </c>
      <c r="AM6185" s="3">
        <v>109.792</v>
      </c>
      <c r="AN6185" s="3">
        <v>110.371</v>
      </c>
      <c r="AO6185" s="3">
        <v>113.976</v>
      </c>
      <c r="AP6185" s="3">
        <v>115.289</v>
      </c>
      <c r="AQ6185" s="3">
        <v>116.224</v>
      </c>
      <c r="AR6185" s="3">
        <v>116.30500000000001</v>
      </c>
      <c r="AS6185" s="3">
        <v>116.12</v>
      </c>
      <c r="AT6185" s="3">
        <v>116.646</v>
      </c>
      <c r="AU6185" s="3">
        <v>120.248</v>
      </c>
      <c r="AV6185" s="3">
        <v>122.89</v>
      </c>
      <c r="AW6185" s="3">
        <v>123.852</v>
      </c>
      <c r="AX6185" s="3">
        <v>124.699</v>
      </c>
      <c r="AY6185" s="3">
        <v>125.794</v>
      </c>
      <c r="AZ6185" s="3">
        <v>127.348</v>
      </c>
      <c r="BA6185">
        <v>129.333</v>
      </c>
      <c r="BB6185">
        <v>2016</v>
      </c>
    </row>
    <row r="6186" spans="1:54" hidden="1" x14ac:dyDescent="0.2">
      <c r="A6186">
        <v>359</v>
      </c>
      <c r="B6186" t="s">
        <v>415</v>
      </c>
      <c r="C6186" t="s">
        <v>294</v>
      </c>
      <c r="D6186" t="s">
        <v>181</v>
      </c>
      <c r="E6186" t="s">
        <v>293</v>
      </c>
      <c r="F6186" t="s">
        <v>292</v>
      </c>
      <c r="G6186" t="s">
        <v>275</v>
      </c>
      <c r="I6186" t="s">
        <v>291</v>
      </c>
      <c r="J6186" s="3" t="s">
        <v>215</v>
      </c>
      <c r="K6186" s="3">
        <v>7.4219999999999997</v>
      </c>
      <c r="L6186" s="3">
        <v>1.369</v>
      </c>
      <c r="M6186" s="3">
        <v>1.0129999999999999</v>
      </c>
      <c r="N6186" s="3">
        <v>0.66800000000000004</v>
      </c>
      <c r="O6186" s="3">
        <v>0.17199999999999999</v>
      </c>
      <c r="P6186" s="3">
        <v>0.497</v>
      </c>
      <c r="Q6186" s="3">
        <v>2.7639999999999998</v>
      </c>
      <c r="R6186" s="3">
        <v>2.8380000000000001</v>
      </c>
      <c r="S6186" s="3">
        <v>2.706</v>
      </c>
      <c r="T6186" s="3">
        <v>5.6280000000000001</v>
      </c>
      <c r="U6186" s="3">
        <v>0.88800000000000001</v>
      </c>
      <c r="V6186" s="3">
        <v>1.1000000000000001</v>
      </c>
      <c r="W6186" s="3">
        <v>-6.2E-2</v>
      </c>
      <c r="X6186" s="3">
        <v>2.1789999999999998</v>
      </c>
      <c r="Y6186" s="3">
        <v>2.5939999999999999</v>
      </c>
      <c r="Z6186" s="3">
        <v>3.9</v>
      </c>
      <c r="AA6186" s="3">
        <v>0.36899999999999999</v>
      </c>
      <c r="AB6186" s="3">
        <v>-0.184</v>
      </c>
      <c r="AC6186" s="3">
        <v>1.5580000000000001</v>
      </c>
      <c r="AD6186" s="3">
        <v>3.53</v>
      </c>
      <c r="AE6186" s="3">
        <v>-1.9590000000000001</v>
      </c>
      <c r="AF6186" s="3">
        <v>2.3079999999999998</v>
      </c>
      <c r="AG6186" s="3">
        <v>0.54100000000000004</v>
      </c>
      <c r="AH6186" s="3">
        <v>4.9400000000000004</v>
      </c>
      <c r="AI6186" s="3">
        <v>5.88</v>
      </c>
      <c r="AJ6186" s="3">
        <v>4.5190000000000001</v>
      </c>
      <c r="AK6186" s="3">
        <v>4.2480000000000002</v>
      </c>
      <c r="AL6186" s="3">
        <v>1.36</v>
      </c>
      <c r="AM6186" s="3">
        <v>3.9049999999999998</v>
      </c>
      <c r="AN6186" s="3">
        <v>0.52700000000000002</v>
      </c>
      <c r="AO6186" s="3">
        <v>3.266</v>
      </c>
      <c r="AP6186" s="3">
        <v>1.1519999999999999</v>
      </c>
      <c r="AQ6186" s="3">
        <v>0.81100000000000005</v>
      </c>
      <c r="AR6186" s="3">
        <v>7.0000000000000007E-2</v>
      </c>
      <c r="AS6186" s="3">
        <v>-0.159</v>
      </c>
      <c r="AT6186" s="3">
        <v>0.45300000000000001</v>
      </c>
      <c r="AU6186" s="3">
        <v>3.0880000000000001</v>
      </c>
      <c r="AV6186" s="3">
        <v>2.1970000000000001</v>
      </c>
      <c r="AW6186" s="3">
        <v>0.78300000000000003</v>
      </c>
      <c r="AX6186" s="3">
        <v>0.68400000000000005</v>
      </c>
      <c r="AY6186" s="3">
        <v>0.878</v>
      </c>
      <c r="AZ6186" s="3">
        <v>1.2350000000000001</v>
      </c>
      <c r="BA6186">
        <v>1.5589999999999999</v>
      </c>
      <c r="BB6186">
        <v>2016</v>
      </c>
    </row>
    <row r="6187" spans="1:54" hidden="1" x14ac:dyDescent="0.2">
      <c r="A6187">
        <v>359</v>
      </c>
      <c r="B6187" t="s">
        <v>415</v>
      </c>
      <c r="C6187" t="s">
        <v>290</v>
      </c>
      <c r="D6187" t="s">
        <v>181</v>
      </c>
      <c r="E6187" t="s">
        <v>289</v>
      </c>
      <c r="G6187" t="s">
        <v>288</v>
      </c>
    </row>
    <row r="6188" spans="1:54" hidden="1" x14ac:dyDescent="0.2">
      <c r="A6188">
        <v>359</v>
      </c>
      <c r="B6188" t="s">
        <v>415</v>
      </c>
      <c r="C6188" t="s">
        <v>287</v>
      </c>
      <c r="D6188" t="s">
        <v>181</v>
      </c>
      <c r="E6188" t="s">
        <v>286</v>
      </c>
      <c r="F6188" t="s">
        <v>285</v>
      </c>
      <c r="G6188" t="s">
        <v>275</v>
      </c>
    </row>
    <row r="6189" spans="1:54" hidden="1" x14ac:dyDescent="0.2">
      <c r="A6189">
        <v>359</v>
      </c>
      <c r="B6189" t="s">
        <v>415</v>
      </c>
      <c r="C6189" t="s">
        <v>284</v>
      </c>
      <c r="D6189" t="s">
        <v>181</v>
      </c>
      <c r="E6189" t="s">
        <v>283</v>
      </c>
      <c r="F6189" t="s">
        <v>282</v>
      </c>
      <c r="G6189" t="s">
        <v>275</v>
      </c>
    </row>
    <row r="6190" spans="1:54" hidden="1" x14ac:dyDescent="0.2">
      <c r="A6190">
        <v>359</v>
      </c>
      <c r="B6190" t="s">
        <v>415</v>
      </c>
      <c r="C6190" t="s">
        <v>281</v>
      </c>
      <c r="D6190" t="s">
        <v>181</v>
      </c>
      <c r="E6190" t="s">
        <v>280</v>
      </c>
      <c r="F6190" t="s">
        <v>279</v>
      </c>
      <c r="G6190" t="s">
        <v>275</v>
      </c>
    </row>
    <row r="6191" spans="1:54" hidden="1" x14ac:dyDescent="0.2">
      <c r="A6191">
        <v>359</v>
      </c>
      <c r="B6191" t="s">
        <v>415</v>
      </c>
      <c r="C6191" t="s">
        <v>278</v>
      </c>
      <c r="D6191" t="s">
        <v>181</v>
      </c>
      <c r="E6191" t="s">
        <v>277</v>
      </c>
      <c r="F6191" t="s">
        <v>276</v>
      </c>
      <c r="G6191" t="s">
        <v>275</v>
      </c>
    </row>
    <row r="6192" spans="1:54" hidden="1" x14ac:dyDescent="0.2">
      <c r="A6192">
        <v>359</v>
      </c>
      <c r="B6192" t="s">
        <v>415</v>
      </c>
      <c r="C6192" t="s">
        <v>274</v>
      </c>
      <c r="D6192" t="s">
        <v>181</v>
      </c>
      <c r="E6192" t="s">
        <v>273</v>
      </c>
      <c r="F6192" t="s">
        <v>272</v>
      </c>
      <c r="G6192" t="s">
        <v>271</v>
      </c>
      <c r="I6192" t="s">
        <v>417</v>
      </c>
      <c r="J6192" s="3">
        <v>17.100000000000001</v>
      </c>
      <c r="K6192" s="3">
        <v>19.8</v>
      </c>
      <c r="L6192" s="3">
        <v>22.8</v>
      </c>
      <c r="M6192" s="3">
        <v>23.4</v>
      </c>
      <c r="N6192" s="3">
        <v>20.7</v>
      </c>
      <c r="O6192" s="3">
        <v>21.8</v>
      </c>
      <c r="P6192" s="3">
        <v>18.899999999999999</v>
      </c>
      <c r="Q6192" s="3">
        <v>16.8</v>
      </c>
      <c r="R6192" s="3">
        <v>15</v>
      </c>
      <c r="S6192" s="3">
        <v>14.6</v>
      </c>
      <c r="T6192" s="3">
        <v>14.2</v>
      </c>
      <c r="U6192" s="3">
        <v>16</v>
      </c>
      <c r="V6192" s="3">
        <v>16.7</v>
      </c>
      <c r="W6192" s="3">
        <v>17</v>
      </c>
      <c r="X6192" s="3">
        <v>14.6</v>
      </c>
      <c r="Y6192" s="3">
        <v>13.7</v>
      </c>
      <c r="Z6192" s="3">
        <v>13.4</v>
      </c>
      <c r="AA6192" s="3">
        <v>13.5</v>
      </c>
      <c r="AB6192" s="3">
        <v>13.3</v>
      </c>
      <c r="AC6192" s="3">
        <v>11.7</v>
      </c>
      <c r="AD6192" s="3">
        <v>10.1</v>
      </c>
      <c r="AE6192" s="3">
        <v>11.4</v>
      </c>
      <c r="AF6192" s="3">
        <v>12.3</v>
      </c>
      <c r="AG6192" s="3">
        <v>12</v>
      </c>
      <c r="AH6192" s="3">
        <v>10.6</v>
      </c>
      <c r="AI6192" s="3">
        <v>11.3</v>
      </c>
      <c r="AJ6192" s="3">
        <v>10.5</v>
      </c>
      <c r="AK6192" s="3">
        <v>11.2</v>
      </c>
      <c r="AL6192" s="3">
        <v>11.8</v>
      </c>
      <c r="AM6192" s="3">
        <v>15.3</v>
      </c>
      <c r="AN6192" s="3">
        <v>16.399999999999999</v>
      </c>
      <c r="AO6192" s="3">
        <v>15.9</v>
      </c>
      <c r="AP6192" s="3">
        <v>14.5</v>
      </c>
      <c r="AQ6192" s="3">
        <v>14.3</v>
      </c>
      <c r="AR6192" s="3">
        <v>13.9</v>
      </c>
      <c r="AS6192" s="3">
        <v>12</v>
      </c>
      <c r="AT6192" s="3">
        <v>11.8</v>
      </c>
      <c r="AU6192" s="3">
        <v>12.5</v>
      </c>
      <c r="AV6192" s="3">
        <v>12</v>
      </c>
      <c r="AW6192" s="3">
        <v>11.314</v>
      </c>
      <c r="AX6192" s="3">
        <v>11.760999999999999</v>
      </c>
      <c r="AY6192" s="3">
        <v>11.868</v>
      </c>
      <c r="AZ6192" s="3">
        <v>11.795</v>
      </c>
      <c r="BA6192">
        <v>11.887</v>
      </c>
      <c r="BB6192">
        <v>2016</v>
      </c>
    </row>
    <row r="6193" spans="1:54" hidden="1" x14ac:dyDescent="0.2">
      <c r="A6193">
        <v>359</v>
      </c>
      <c r="B6193" t="s">
        <v>415</v>
      </c>
      <c r="C6193" t="s">
        <v>270</v>
      </c>
      <c r="D6193" t="s">
        <v>181</v>
      </c>
      <c r="E6193" t="s">
        <v>269</v>
      </c>
      <c r="F6193" t="s">
        <v>268</v>
      </c>
      <c r="G6193" t="s">
        <v>264</v>
      </c>
      <c r="H6193" t="s">
        <v>263</v>
      </c>
      <c r="I6193" t="s">
        <v>417</v>
      </c>
      <c r="J6193" s="3">
        <v>0.76</v>
      </c>
      <c r="K6193" s="3">
        <v>0.74199999999999999</v>
      </c>
      <c r="L6193" s="3">
        <v>0.70899999999999996</v>
      </c>
      <c r="M6193" s="3">
        <v>0.73099999999999998</v>
      </c>
      <c r="N6193" s="3">
        <v>0.77300000000000002</v>
      </c>
      <c r="O6193" s="3">
        <v>0.77600000000000002</v>
      </c>
      <c r="P6193" s="3">
        <v>0.83399999999999996</v>
      </c>
      <c r="Q6193" s="3">
        <v>0.88</v>
      </c>
      <c r="R6193" s="3">
        <v>0.93799999999999994</v>
      </c>
      <c r="S6193" s="3">
        <v>0.95199999999999996</v>
      </c>
      <c r="T6193" s="3">
        <v>0.97199999999999998</v>
      </c>
      <c r="U6193" s="3">
        <v>0.98199999999999998</v>
      </c>
      <c r="V6193" s="3">
        <v>0.99199999999999999</v>
      </c>
      <c r="W6193" s="3">
        <v>1.01</v>
      </c>
      <c r="X6193" s="3">
        <v>1.032</v>
      </c>
      <c r="Y6193" s="3">
        <v>1.0760000000000001</v>
      </c>
      <c r="Z6193" s="3">
        <v>1.1120000000000001</v>
      </c>
      <c r="AA6193" s="3">
        <v>1.133</v>
      </c>
      <c r="AB6193" s="3">
        <v>1.1359999999999999</v>
      </c>
      <c r="AC6193" s="3">
        <v>1.1419999999999999</v>
      </c>
      <c r="AD6193" s="3">
        <v>1.161</v>
      </c>
      <c r="AE6193" s="3">
        <v>1.129</v>
      </c>
      <c r="AF6193" s="3">
        <v>1.159</v>
      </c>
      <c r="AG6193" s="3">
        <v>1.1850000000000001</v>
      </c>
      <c r="AH6193" s="3">
        <v>1.2050000000000001</v>
      </c>
      <c r="AI6193" s="3">
        <v>1.222</v>
      </c>
      <c r="AJ6193" s="3">
        <v>1.2709999999999999</v>
      </c>
      <c r="AK6193" s="3">
        <v>1.232</v>
      </c>
      <c r="AL6193" s="3">
        <v>1.1870000000000001</v>
      </c>
      <c r="AM6193" s="3">
        <v>1.1020000000000001</v>
      </c>
      <c r="AN6193" s="3">
        <v>1.0609999999999999</v>
      </c>
      <c r="AO6193" s="3">
        <v>1.0269999999999999</v>
      </c>
      <c r="AP6193" s="3">
        <v>1.0269999999999999</v>
      </c>
      <c r="AQ6193" s="3">
        <v>1.0029999999999999</v>
      </c>
      <c r="AR6193" s="3">
        <v>0.98599999999999999</v>
      </c>
      <c r="AS6193" s="3">
        <v>0.98799999999999999</v>
      </c>
      <c r="AT6193" s="3">
        <v>0.98899999999999999</v>
      </c>
      <c r="AU6193" s="3">
        <v>0.90500000000000003</v>
      </c>
      <c r="AV6193" s="3">
        <v>0.86399999999999999</v>
      </c>
      <c r="AW6193" s="3">
        <v>0.84899999999999998</v>
      </c>
      <c r="AX6193" s="3" t="s">
        <v>215</v>
      </c>
      <c r="AY6193" s="3" t="s">
        <v>215</v>
      </c>
      <c r="AZ6193" s="3" t="s">
        <v>215</v>
      </c>
      <c r="BA6193" t="s">
        <v>215</v>
      </c>
      <c r="BB6193">
        <v>2016</v>
      </c>
    </row>
    <row r="6194" spans="1:54" hidden="1" x14ac:dyDescent="0.2">
      <c r="A6194">
        <v>359</v>
      </c>
      <c r="B6194" t="s">
        <v>415</v>
      </c>
      <c r="C6194" t="s">
        <v>267</v>
      </c>
      <c r="D6194" t="s">
        <v>181</v>
      </c>
      <c r="E6194" t="s">
        <v>266</v>
      </c>
      <c r="F6194" t="s">
        <v>265</v>
      </c>
      <c r="G6194" t="s">
        <v>264</v>
      </c>
      <c r="H6194" t="s">
        <v>263</v>
      </c>
      <c r="I6194" t="s">
        <v>416</v>
      </c>
      <c r="J6194" s="3">
        <v>3.2029999999999998</v>
      </c>
      <c r="K6194" s="3">
        <v>3.2290000000000001</v>
      </c>
      <c r="L6194" s="3">
        <v>3.2570000000000001</v>
      </c>
      <c r="M6194" s="3">
        <v>3.286</v>
      </c>
      <c r="N6194" s="3">
        <v>3.3170000000000002</v>
      </c>
      <c r="O6194" s="3">
        <v>3.3490000000000002</v>
      </c>
      <c r="P6194" s="3">
        <v>3.3820000000000001</v>
      </c>
      <c r="Q6194" s="3">
        <v>3.4169999999999998</v>
      </c>
      <c r="R6194" s="3">
        <v>3.4540000000000002</v>
      </c>
      <c r="S6194" s="3">
        <v>3.492</v>
      </c>
      <c r="T6194" s="3">
        <v>3.528</v>
      </c>
      <c r="U6194" s="3">
        <v>3.5510000000000002</v>
      </c>
      <c r="V6194" s="3">
        <v>3.5750000000000002</v>
      </c>
      <c r="W6194" s="3">
        <v>3.6</v>
      </c>
      <c r="X6194" s="3">
        <v>3.6269999999999998</v>
      </c>
      <c r="Y6194" s="3">
        <v>3.6549999999999998</v>
      </c>
      <c r="Z6194" s="3">
        <v>3.6850000000000001</v>
      </c>
      <c r="AA6194" s="3">
        <v>3.7160000000000002</v>
      </c>
      <c r="AB6194" s="3">
        <v>3.7480000000000002</v>
      </c>
      <c r="AC6194" s="3">
        <v>3.782</v>
      </c>
      <c r="AD6194" s="3">
        <v>3.8109999999999999</v>
      </c>
      <c r="AE6194" s="3">
        <v>3.819</v>
      </c>
      <c r="AF6194" s="3">
        <v>3.8239999999999998</v>
      </c>
      <c r="AG6194" s="3">
        <v>3.8260000000000001</v>
      </c>
      <c r="AH6194" s="3">
        <v>3.827</v>
      </c>
      <c r="AI6194" s="3">
        <v>3.8210000000000002</v>
      </c>
      <c r="AJ6194" s="3">
        <v>3.8050000000000002</v>
      </c>
      <c r="AK6194" s="3">
        <v>3.7829999999999999</v>
      </c>
      <c r="AL6194" s="3">
        <v>3.7610000000000001</v>
      </c>
      <c r="AM6194" s="3">
        <v>3.74</v>
      </c>
      <c r="AN6194" s="3">
        <v>3.722</v>
      </c>
      <c r="AO6194" s="3">
        <v>3.6789999999999998</v>
      </c>
      <c r="AP6194" s="3">
        <v>3.6339999999999999</v>
      </c>
      <c r="AQ6194" s="3">
        <v>3.593</v>
      </c>
      <c r="AR6194" s="3">
        <v>3.5350000000000001</v>
      </c>
      <c r="AS6194" s="3">
        <v>3.4740000000000002</v>
      </c>
      <c r="AT6194" s="3">
        <v>3.411</v>
      </c>
      <c r="AU6194" s="3">
        <v>3.2410000000000001</v>
      </c>
      <c r="AV6194" s="3">
        <v>3.1110000000000002</v>
      </c>
      <c r="AW6194" s="3">
        <v>3.0489999999999999</v>
      </c>
      <c r="AX6194" s="3">
        <v>3.0030000000000001</v>
      </c>
      <c r="AY6194" s="3">
        <v>2.9580000000000002</v>
      </c>
      <c r="AZ6194" s="3">
        <v>2.9159999999999999</v>
      </c>
      <c r="BA6194">
        <v>2.8759999999999999</v>
      </c>
      <c r="BB6194">
        <v>2016</v>
      </c>
    </row>
    <row r="6195" spans="1:54" hidden="1" x14ac:dyDescent="0.2">
      <c r="A6195">
        <v>359</v>
      </c>
      <c r="B6195" t="s">
        <v>415</v>
      </c>
      <c r="C6195" t="s">
        <v>262</v>
      </c>
      <c r="D6195" t="s">
        <v>181</v>
      </c>
      <c r="E6195" t="s">
        <v>260</v>
      </c>
      <c r="F6195" t="s">
        <v>259</v>
      </c>
      <c r="G6195" t="s">
        <v>225</v>
      </c>
      <c r="H6195" t="s">
        <v>222</v>
      </c>
      <c r="I6195" t="s">
        <v>1601</v>
      </c>
      <c r="J6195" s="3" t="s">
        <v>215</v>
      </c>
      <c r="K6195" s="3" t="s">
        <v>215</v>
      </c>
      <c r="L6195" s="3" t="s">
        <v>215</v>
      </c>
      <c r="M6195" s="3" t="s">
        <v>215</v>
      </c>
      <c r="N6195" s="3" t="s">
        <v>215</v>
      </c>
      <c r="O6195" s="3" t="s">
        <v>215</v>
      </c>
      <c r="P6195" s="3" t="s">
        <v>215</v>
      </c>
      <c r="Q6195" s="3" t="s">
        <v>215</v>
      </c>
      <c r="R6195" s="3" t="s">
        <v>215</v>
      </c>
      <c r="S6195" s="3" t="s">
        <v>215</v>
      </c>
      <c r="T6195" s="3" t="s">
        <v>215</v>
      </c>
      <c r="U6195" s="3" t="s">
        <v>215</v>
      </c>
      <c r="V6195" s="3" t="s">
        <v>215</v>
      </c>
      <c r="W6195" s="3" t="s">
        <v>215</v>
      </c>
      <c r="X6195" s="3" t="s">
        <v>215</v>
      </c>
      <c r="Y6195" s="3" t="s">
        <v>215</v>
      </c>
      <c r="Z6195" s="3" t="s">
        <v>215</v>
      </c>
      <c r="AA6195" s="3" t="s">
        <v>215</v>
      </c>
      <c r="AB6195" s="3" t="s">
        <v>215</v>
      </c>
      <c r="AC6195" s="3" t="s">
        <v>215</v>
      </c>
      <c r="AD6195" s="3" t="s">
        <v>215</v>
      </c>
      <c r="AE6195" s="3" t="s">
        <v>215</v>
      </c>
      <c r="AF6195" s="3" t="s">
        <v>215</v>
      </c>
      <c r="AG6195" s="3" t="s">
        <v>215</v>
      </c>
      <c r="AH6195" s="3" t="s">
        <v>215</v>
      </c>
      <c r="AI6195" s="3" t="s">
        <v>215</v>
      </c>
      <c r="AJ6195" s="3" t="s">
        <v>215</v>
      </c>
      <c r="AK6195" s="3" t="s">
        <v>215</v>
      </c>
      <c r="AL6195" s="3" t="s">
        <v>215</v>
      </c>
      <c r="AM6195" s="3" t="s">
        <v>215</v>
      </c>
      <c r="AN6195" s="3" t="s">
        <v>215</v>
      </c>
      <c r="AO6195" s="3" t="s">
        <v>215</v>
      </c>
      <c r="AP6195" s="3" t="s">
        <v>215</v>
      </c>
      <c r="AQ6195" s="3" t="s">
        <v>215</v>
      </c>
      <c r="AR6195" s="3">
        <v>19.917000000000002</v>
      </c>
      <c r="AS6195" s="3">
        <v>20.052</v>
      </c>
      <c r="AT6195" s="3">
        <v>19.963000000000001</v>
      </c>
      <c r="AU6195" s="3">
        <v>20.398</v>
      </c>
      <c r="AV6195" s="3">
        <v>17.013999999999999</v>
      </c>
      <c r="AW6195" s="3">
        <v>18.23</v>
      </c>
      <c r="AX6195" s="3">
        <v>19.669</v>
      </c>
      <c r="AY6195" s="3">
        <v>19.847999999999999</v>
      </c>
      <c r="AZ6195" s="3">
        <v>20.931999999999999</v>
      </c>
      <c r="BA6195">
        <v>21.405000000000001</v>
      </c>
      <c r="BB6195">
        <v>2016</v>
      </c>
    </row>
    <row r="6196" spans="1:54" hidden="1" x14ac:dyDescent="0.2">
      <c r="A6196">
        <v>359</v>
      </c>
      <c r="B6196" t="s">
        <v>415</v>
      </c>
      <c r="C6196" t="s">
        <v>261</v>
      </c>
      <c r="D6196" t="s">
        <v>181</v>
      </c>
      <c r="E6196" t="s">
        <v>260</v>
      </c>
      <c r="F6196" t="s">
        <v>259</v>
      </c>
      <c r="G6196" t="s">
        <v>217</v>
      </c>
      <c r="I6196" t="s">
        <v>258</v>
      </c>
      <c r="J6196" s="3" t="s">
        <v>215</v>
      </c>
      <c r="K6196" s="3" t="s">
        <v>215</v>
      </c>
      <c r="L6196" s="3" t="s">
        <v>215</v>
      </c>
      <c r="M6196" s="3" t="s">
        <v>215</v>
      </c>
      <c r="N6196" s="3" t="s">
        <v>215</v>
      </c>
      <c r="O6196" s="3" t="s">
        <v>215</v>
      </c>
      <c r="P6196" s="3" t="s">
        <v>215</v>
      </c>
      <c r="Q6196" s="3" t="s">
        <v>215</v>
      </c>
      <c r="R6196" s="3" t="s">
        <v>215</v>
      </c>
      <c r="S6196" s="3" t="s">
        <v>215</v>
      </c>
      <c r="T6196" s="3" t="s">
        <v>215</v>
      </c>
      <c r="U6196" s="3" t="s">
        <v>215</v>
      </c>
      <c r="V6196" s="3" t="s">
        <v>215</v>
      </c>
      <c r="W6196" s="3" t="s">
        <v>215</v>
      </c>
      <c r="X6196" s="3" t="s">
        <v>215</v>
      </c>
      <c r="Y6196" s="3" t="s">
        <v>215</v>
      </c>
      <c r="Z6196" s="3" t="s">
        <v>215</v>
      </c>
      <c r="AA6196" s="3" t="s">
        <v>215</v>
      </c>
      <c r="AB6196" s="3" t="s">
        <v>215</v>
      </c>
      <c r="AC6196" s="3" t="s">
        <v>215</v>
      </c>
      <c r="AD6196" s="3" t="s">
        <v>215</v>
      </c>
      <c r="AE6196" s="3" t="s">
        <v>215</v>
      </c>
      <c r="AF6196" s="3" t="s">
        <v>215</v>
      </c>
      <c r="AG6196" s="3" t="s">
        <v>215</v>
      </c>
      <c r="AH6196" s="3" t="s">
        <v>215</v>
      </c>
      <c r="AI6196" s="3" t="s">
        <v>215</v>
      </c>
      <c r="AJ6196" s="3" t="s">
        <v>215</v>
      </c>
      <c r="AK6196" s="3" t="s">
        <v>215</v>
      </c>
      <c r="AL6196" s="3" t="s">
        <v>215</v>
      </c>
      <c r="AM6196" s="3" t="s">
        <v>215</v>
      </c>
      <c r="AN6196" s="3" t="s">
        <v>215</v>
      </c>
      <c r="AO6196" s="3" t="s">
        <v>215</v>
      </c>
      <c r="AP6196" s="3" t="s">
        <v>215</v>
      </c>
      <c r="AQ6196" s="3" t="s">
        <v>215</v>
      </c>
      <c r="AR6196" s="3">
        <v>19.442</v>
      </c>
      <c r="AS6196" s="3">
        <v>19.440999999999999</v>
      </c>
      <c r="AT6196" s="3">
        <v>19.006</v>
      </c>
      <c r="AU6196" s="3">
        <v>20.645</v>
      </c>
      <c r="AV6196" s="3">
        <v>17.477</v>
      </c>
      <c r="AW6196" s="3">
        <v>18.797000000000001</v>
      </c>
      <c r="AX6196" s="3">
        <v>20.283999999999999</v>
      </c>
      <c r="AY6196" s="3">
        <v>20.45</v>
      </c>
      <c r="AZ6196" s="3">
        <v>21.469000000000001</v>
      </c>
      <c r="BA6196">
        <v>21.782</v>
      </c>
      <c r="BB6196">
        <v>2016</v>
      </c>
    </row>
    <row r="6197" spans="1:54" hidden="1" x14ac:dyDescent="0.2">
      <c r="A6197">
        <v>359</v>
      </c>
      <c r="B6197" t="s">
        <v>415</v>
      </c>
      <c r="C6197" t="s">
        <v>257</v>
      </c>
      <c r="D6197" t="s">
        <v>181</v>
      </c>
      <c r="E6197" t="s">
        <v>255</v>
      </c>
      <c r="F6197" t="s">
        <v>254</v>
      </c>
      <c r="G6197" t="s">
        <v>225</v>
      </c>
      <c r="H6197" t="s">
        <v>222</v>
      </c>
      <c r="I6197" t="s">
        <v>1601</v>
      </c>
      <c r="J6197" s="3" t="s">
        <v>215</v>
      </c>
      <c r="K6197" s="3" t="s">
        <v>215</v>
      </c>
      <c r="L6197" s="3" t="s">
        <v>215</v>
      </c>
      <c r="M6197" s="3" t="s">
        <v>215</v>
      </c>
      <c r="N6197" s="3" t="s">
        <v>215</v>
      </c>
      <c r="O6197" s="3" t="s">
        <v>215</v>
      </c>
      <c r="P6197" s="3" t="s">
        <v>215</v>
      </c>
      <c r="Q6197" s="3" t="s">
        <v>215</v>
      </c>
      <c r="R6197" s="3" t="s">
        <v>215</v>
      </c>
      <c r="S6197" s="3" t="s">
        <v>215</v>
      </c>
      <c r="T6197" s="3" t="s">
        <v>215</v>
      </c>
      <c r="U6197" s="3" t="s">
        <v>215</v>
      </c>
      <c r="V6197" s="3" t="s">
        <v>215</v>
      </c>
      <c r="W6197" s="3" t="s">
        <v>215</v>
      </c>
      <c r="X6197" s="3" t="s">
        <v>215</v>
      </c>
      <c r="Y6197" s="3" t="s">
        <v>215</v>
      </c>
      <c r="Z6197" s="3" t="s">
        <v>215</v>
      </c>
      <c r="AA6197" s="3" t="s">
        <v>215</v>
      </c>
      <c r="AB6197" s="3" t="s">
        <v>215</v>
      </c>
      <c r="AC6197" s="3" t="s">
        <v>215</v>
      </c>
      <c r="AD6197" s="3" t="s">
        <v>215</v>
      </c>
      <c r="AE6197" s="3" t="s">
        <v>215</v>
      </c>
      <c r="AF6197" s="3" t="s">
        <v>215</v>
      </c>
      <c r="AG6197" s="3" t="s">
        <v>215</v>
      </c>
      <c r="AH6197" s="3" t="s">
        <v>215</v>
      </c>
      <c r="AI6197" s="3" t="s">
        <v>215</v>
      </c>
      <c r="AJ6197" s="3" t="s">
        <v>215</v>
      </c>
      <c r="AK6197" s="3" t="s">
        <v>215</v>
      </c>
      <c r="AL6197" s="3" t="s">
        <v>215</v>
      </c>
      <c r="AM6197" s="3" t="s">
        <v>215</v>
      </c>
      <c r="AN6197" s="3" t="s">
        <v>215</v>
      </c>
      <c r="AO6197" s="3" t="s">
        <v>215</v>
      </c>
      <c r="AP6197" s="3" t="s">
        <v>215</v>
      </c>
      <c r="AQ6197" s="3" t="s">
        <v>215</v>
      </c>
      <c r="AR6197" s="3">
        <v>23.065000000000001</v>
      </c>
      <c r="AS6197" s="3">
        <v>22.24</v>
      </c>
      <c r="AT6197" s="3">
        <v>21.885000000000002</v>
      </c>
      <c r="AU6197" s="3">
        <v>22.72</v>
      </c>
      <c r="AV6197" s="3">
        <v>23.734000000000002</v>
      </c>
      <c r="AW6197" s="3">
        <v>23.992999999999999</v>
      </c>
      <c r="AX6197" s="3">
        <v>24.925000000000001</v>
      </c>
      <c r="AY6197" s="3">
        <v>23.372</v>
      </c>
      <c r="AZ6197" s="3">
        <v>22.632000000000001</v>
      </c>
      <c r="BA6197">
        <v>22.367000000000001</v>
      </c>
      <c r="BB6197">
        <v>2016</v>
      </c>
    </row>
    <row r="6198" spans="1:54" hidden="1" x14ac:dyDescent="0.2">
      <c r="A6198">
        <v>359</v>
      </c>
      <c r="B6198" t="s">
        <v>415</v>
      </c>
      <c r="C6198" t="s">
        <v>256</v>
      </c>
      <c r="D6198" t="s">
        <v>181</v>
      </c>
      <c r="E6198" t="s">
        <v>255</v>
      </c>
      <c r="F6198" t="s">
        <v>254</v>
      </c>
      <c r="G6198" t="s">
        <v>217</v>
      </c>
      <c r="I6198" t="s">
        <v>253</v>
      </c>
      <c r="J6198" s="3" t="s">
        <v>215</v>
      </c>
      <c r="K6198" s="3" t="s">
        <v>215</v>
      </c>
      <c r="L6198" s="3" t="s">
        <v>215</v>
      </c>
      <c r="M6198" s="3" t="s">
        <v>215</v>
      </c>
      <c r="N6198" s="3" t="s">
        <v>215</v>
      </c>
      <c r="O6198" s="3" t="s">
        <v>215</v>
      </c>
      <c r="P6198" s="3" t="s">
        <v>215</v>
      </c>
      <c r="Q6198" s="3" t="s">
        <v>215</v>
      </c>
      <c r="R6198" s="3" t="s">
        <v>215</v>
      </c>
      <c r="S6198" s="3" t="s">
        <v>215</v>
      </c>
      <c r="T6198" s="3" t="s">
        <v>215</v>
      </c>
      <c r="U6198" s="3" t="s">
        <v>215</v>
      </c>
      <c r="V6198" s="3" t="s">
        <v>215</v>
      </c>
      <c r="W6198" s="3" t="s">
        <v>215</v>
      </c>
      <c r="X6198" s="3" t="s">
        <v>215</v>
      </c>
      <c r="Y6198" s="3" t="s">
        <v>215</v>
      </c>
      <c r="Z6198" s="3" t="s">
        <v>215</v>
      </c>
      <c r="AA6198" s="3" t="s">
        <v>215</v>
      </c>
      <c r="AB6198" s="3" t="s">
        <v>215</v>
      </c>
      <c r="AC6198" s="3" t="s">
        <v>215</v>
      </c>
      <c r="AD6198" s="3" t="s">
        <v>215</v>
      </c>
      <c r="AE6198" s="3" t="s">
        <v>215</v>
      </c>
      <c r="AF6198" s="3" t="s">
        <v>215</v>
      </c>
      <c r="AG6198" s="3" t="s">
        <v>215</v>
      </c>
      <c r="AH6198" s="3" t="s">
        <v>215</v>
      </c>
      <c r="AI6198" s="3" t="s">
        <v>215</v>
      </c>
      <c r="AJ6198" s="3" t="s">
        <v>215</v>
      </c>
      <c r="AK6198" s="3" t="s">
        <v>215</v>
      </c>
      <c r="AL6198" s="3" t="s">
        <v>215</v>
      </c>
      <c r="AM6198" s="3" t="s">
        <v>215</v>
      </c>
      <c r="AN6198" s="3" t="s">
        <v>215</v>
      </c>
      <c r="AO6198" s="3" t="s">
        <v>215</v>
      </c>
      <c r="AP6198" s="3" t="s">
        <v>215</v>
      </c>
      <c r="AQ6198" s="3" t="s">
        <v>215</v>
      </c>
      <c r="AR6198" s="3">
        <v>22.513999999999999</v>
      </c>
      <c r="AS6198" s="3">
        <v>21.562000000000001</v>
      </c>
      <c r="AT6198" s="3">
        <v>20.835999999999999</v>
      </c>
      <c r="AU6198" s="3">
        <v>22.995000000000001</v>
      </c>
      <c r="AV6198" s="3">
        <v>24.379000000000001</v>
      </c>
      <c r="AW6198" s="3">
        <v>24.74</v>
      </c>
      <c r="AX6198" s="3">
        <v>25.704999999999998</v>
      </c>
      <c r="AY6198" s="3">
        <v>24.08</v>
      </c>
      <c r="AZ6198" s="3">
        <v>23.213000000000001</v>
      </c>
      <c r="BA6198">
        <v>22.760999999999999</v>
      </c>
      <c r="BB6198">
        <v>2016</v>
      </c>
    </row>
    <row r="6199" spans="1:54" hidden="1" x14ac:dyDescent="0.2">
      <c r="A6199">
        <v>359</v>
      </c>
      <c r="B6199" t="s">
        <v>415</v>
      </c>
      <c r="C6199" t="s">
        <v>252</v>
      </c>
      <c r="D6199" t="s">
        <v>181</v>
      </c>
      <c r="E6199" t="s">
        <v>250</v>
      </c>
      <c r="F6199" t="s">
        <v>249</v>
      </c>
      <c r="G6199" t="s">
        <v>225</v>
      </c>
      <c r="H6199" t="s">
        <v>222</v>
      </c>
      <c r="I6199" t="s">
        <v>1601</v>
      </c>
      <c r="J6199" s="3" t="s">
        <v>215</v>
      </c>
      <c r="K6199" s="3" t="s">
        <v>215</v>
      </c>
      <c r="L6199" s="3" t="s">
        <v>215</v>
      </c>
      <c r="M6199" s="3" t="s">
        <v>215</v>
      </c>
      <c r="N6199" s="3" t="s">
        <v>215</v>
      </c>
      <c r="O6199" s="3" t="s">
        <v>215</v>
      </c>
      <c r="P6199" s="3" t="s">
        <v>215</v>
      </c>
      <c r="Q6199" s="3" t="s">
        <v>215</v>
      </c>
      <c r="R6199" s="3" t="s">
        <v>215</v>
      </c>
      <c r="S6199" s="3" t="s">
        <v>215</v>
      </c>
      <c r="T6199" s="3" t="s">
        <v>215</v>
      </c>
      <c r="U6199" s="3" t="s">
        <v>215</v>
      </c>
      <c r="V6199" s="3" t="s">
        <v>215</v>
      </c>
      <c r="W6199" s="3" t="s">
        <v>215</v>
      </c>
      <c r="X6199" s="3" t="s">
        <v>215</v>
      </c>
      <c r="Y6199" s="3" t="s">
        <v>215</v>
      </c>
      <c r="Z6199" s="3" t="s">
        <v>215</v>
      </c>
      <c r="AA6199" s="3" t="s">
        <v>215</v>
      </c>
      <c r="AB6199" s="3" t="s">
        <v>215</v>
      </c>
      <c r="AC6199" s="3" t="s">
        <v>215</v>
      </c>
      <c r="AD6199" s="3" t="s">
        <v>215</v>
      </c>
      <c r="AE6199" s="3" t="s">
        <v>215</v>
      </c>
      <c r="AF6199" s="3" t="s">
        <v>215</v>
      </c>
      <c r="AG6199" s="3" t="s">
        <v>215</v>
      </c>
      <c r="AH6199" s="3" t="s">
        <v>215</v>
      </c>
      <c r="AI6199" s="3" t="s">
        <v>215</v>
      </c>
      <c r="AJ6199" s="3" t="s">
        <v>215</v>
      </c>
      <c r="AK6199" s="3" t="s">
        <v>215</v>
      </c>
      <c r="AL6199" s="3" t="s">
        <v>215</v>
      </c>
      <c r="AM6199" s="3" t="s">
        <v>215</v>
      </c>
      <c r="AN6199" s="3" t="s">
        <v>215</v>
      </c>
      <c r="AO6199" s="3" t="s">
        <v>215</v>
      </c>
      <c r="AP6199" s="3" t="s">
        <v>215</v>
      </c>
      <c r="AQ6199" s="3" t="s">
        <v>215</v>
      </c>
      <c r="AR6199" s="3">
        <v>-3.1480000000000001</v>
      </c>
      <c r="AS6199" s="3">
        <v>-2.1880000000000002</v>
      </c>
      <c r="AT6199" s="3">
        <v>-1.9219999999999999</v>
      </c>
      <c r="AU6199" s="3">
        <v>-2.3220000000000001</v>
      </c>
      <c r="AV6199" s="3">
        <v>-6.72</v>
      </c>
      <c r="AW6199" s="3">
        <v>-5.7629999999999999</v>
      </c>
      <c r="AX6199" s="3">
        <v>-5.2560000000000002</v>
      </c>
      <c r="AY6199" s="3">
        <v>-3.524</v>
      </c>
      <c r="AZ6199" s="3">
        <v>-1.7</v>
      </c>
      <c r="BA6199">
        <v>-0.96199999999999997</v>
      </c>
      <c r="BB6199">
        <v>2016</v>
      </c>
    </row>
    <row r="6200" spans="1:54" hidden="1" x14ac:dyDescent="0.2">
      <c r="A6200">
        <v>359</v>
      </c>
      <c r="B6200" t="s">
        <v>415</v>
      </c>
      <c r="C6200" t="s">
        <v>251</v>
      </c>
      <c r="D6200" t="s">
        <v>181</v>
      </c>
      <c r="E6200" t="s">
        <v>250</v>
      </c>
      <c r="F6200" t="s">
        <v>249</v>
      </c>
      <c r="G6200" t="s">
        <v>217</v>
      </c>
      <c r="I6200" t="s">
        <v>248</v>
      </c>
      <c r="J6200" s="3" t="s">
        <v>215</v>
      </c>
      <c r="K6200" s="3" t="s">
        <v>215</v>
      </c>
      <c r="L6200" s="3" t="s">
        <v>215</v>
      </c>
      <c r="M6200" s="3" t="s">
        <v>215</v>
      </c>
      <c r="N6200" s="3" t="s">
        <v>215</v>
      </c>
      <c r="O6200" s="3" t="s">
        <v>215</v>
      </c>
      <c r="P6200" s="3" t="s">
        <v>215</v>
      </c>
      <c r="Q6200" s="3" t="s">
        <v>215</v>
      </c>
      <c r="R6200" s="3" t="s">
        <v>215</v>
      </c>
      <c r="S6200" s="3" t="s">
        <v>215</v>
      </c>
      <c r="T6200" s="3" t="s">
        <v>215</v>
      </c>
      <c r="U6200" s="3" t="s">
        <v>215</v>
      </c>
      <c r="V6200" s="3" t="s">
        <v>215</v>
      </c>
      <c r="W6200" s="3" t="s">
        <v>215</v>
      </c>
      <c r="X6200" s="3" t="s">
        <v>215</v>
      </c>
      <c r="Y6200" s="3" t="s">
        <v>215</v>
      </c>
      <c r="Z6200" s="3" t="s">
        <v>215</v>
      </c>
      <c r="AA6200" s="3" t="s">
        <v>215</v>
      </c>
      <c r="AB6200" s="3" t="s">
        <v>215</v>
      </c>
      <c r="AC6200" s="3" t="s">
        <v>215</v>
      </c>
      <c r="AD6200" s="3" t="s">
        <v>215</v>
      </c>
      <c r="AE6200" s="3" t="s">
        <v>215</v>
      </c>
      <c r="AF6200" s="3" t="s">
        <v>215</v>
      </c>
      <c r="AG6200" s="3" t="s">
        <v>215</v>
      </c>
      <c r="AH6200" s="3" t="s">
        <v>215</v>
      </c>
      <c r="AI6200" s="3" t="s">
        <v>215</v>
      </c>
      <c r="AJ6200" s="3" t="s">
        <v>215</v>
      </c>
      <c r="AK6200" s="3" t="s">
        <v>215</v>
      </c>
      <c r="AL6200" s="3" t="s">
        <v>215</v>
      </c>
      <c r="AM6200" s="3" t="s">
        <v>215</v>
      </c>
      <c r="AN6200" s="3" t="s">
        <v>215</v>
      </c>
      <c r="AO6200" s="3" t="s">
        <v>215</v>
      </c>
      <c r="AP6200" s="3" t="s">
        <v>215</v>
      </c>
      <c r="AQ6200" s="3" t="s">
        <v>215</v>
      </c>
      <c r="AR6200" s="3">
        <v>-3.073</v>
      </c>
      <c r="AS6200" s="3">
        <v>-2.121</v>
      </c>
      <c r="AT6200" s="3">
        <v>-1.83</v>
      </c>
      <c r="AU6200" s="3">
        <v>-2.35</v>
      </c>
      <c r="AV6200" s="3">
        <v>-6.9029999999999996</v>
      </c>
      <c r="AW6200" s="3">
        <v>-5.9429999999999996</v>
      </c>
      <c r="AX6200" s="3">
        <v>-5.4210000000000003</v>
      </c>
      <c r="AY6200" s="3">
        <v>-3.63</v>
      </c>
      <c r="AZ6200" s="3">
        <v>-1.744</v>
      </c>
      <c r="BA6200">
        <v>-0.97899999999999998</v>
      </c>
      <c r="BB6200">
        <v>2016</v>
      </c>
    </row>
    <row r="6201" spans="1:54" hidden="1" x14ac:dyDescent="0.2">
      <c r="A6201">
        <v>359</v>
      </c>
      <c r="B6201" t="s">
        <v>415</v>
      </c>
      <c r="C6201" t="s">
        <v>247</v>
      </c>
      <c r="D6201" t="s">
        <v>181</v>
      </c>
      <c r="E6201" t="s">
        <v>245</v>
      </c>
      <c r="F6201" t="s">
        <v>244</v>
      </c>
      <c r="G6201" t="s">
        <v>225</v>
      </c>
      <c r="H6201" t="s">
        <v>222</v>
      </c>
    </row>
    <row r="6202" spans="1:54" hidden="1" x14ac:dyDescent="0.2">
      <c r="A6202">
        <v>359</v>
      </c>
      <c r="B6202" t="s">
        <v>415</v>
      </c>
      <c r="C6202" t="s">
        <v>246</v>
      </c>
      <c r="D6202" t="s">
        <v>181</v>
      </c>
      <c r="E6202" t="s">
        <v>245</v>
      </c>
      <c r="F6202" t="s">
        <v>244</v>
      </c>
      <c r="G6202" t="s">
        <v>243</v>
      </c>
    </row>
    <row r="6203" spans="1:54" hidden="1" x14ac:dyDescent="0.2">
      <c r="A6203">
        <v>359</v>
      </c>
      <c r="B6203" t="s">
        <v>415</v>
      </c>
      <c r="C6203" t="s">
        <v>242</v>
      </c>
      <c r="D6203" t="s">
        <v>181</v>
      </c>
      <c r="E6203" t="s">
        <v>240</v>
      </c>
      <c r="F6203" t="s">
        <v>239</v>
      </c>
      <c r="G6203" t="s">
        <v>225</v>
      </c>
      <c r="H6203" t="s">
        <v>222</v>
      </c>
      <c r="I6203" t="s">
        <v>1601</v>
      </c>
      <c r="J6203" s="3" t="s">
        <v>215</v>
      </c>
      <c r="K6203" s="3" t="s">
        <v>215</v>
      </c>
      <c r="L6203" s="3" t="s">
        <v>215</v>
      </c>
      <c r="M6203" s="3" t="s">
        <v>215</v>
      </c>
      <c r="N6203" s="3" t="s">
        <v>215</v>
      </c>
      <c r="O6203" s="3" t="s">
        <v>215</v>
      </c>
      <c r="P6203" s="3" t="s">
        <v>215</v>
      </c>
      <c r="Q6203" s="3" t="s">
        <v>215</v>
      </c>
      <c r="R6203" s="3" t="s">
        <v>215</v>
      </c>
      <c r="S6203" s="3" t="s">
        <v>215</v>
      </c>
      <c r="T6203" s="3" t="s">
        <v>215</v>
      </c>
      <c r="U6203" s="3" t="s">
        <v>215</v>
      </c>
      <c r="V6203" s="3" t="s">
        <v>215</v>
      </c>
      <c r="W6203" s="3" t="s">
        <v>215</v>
      </c>
      <c r="X6203" s="3" t="s">
        <v>215</v>
      </c>
      <c r="Y6203" s="3" t="s">
        <v>215</v>
      </c>
      <c r="Z6203" s="3" t="s">
        <v>215</v>
      </c>
      <c r="AA6203" s="3" t="s">
        <v>215</v>
      </c>
      <c r="AB6203" s="3" t="s">
        <v>215</v>
      </c>
      <c r="AC6203" s="3" t="s">
        <v>215</v>
      </c>
      <c r="AD6203" s="3" t="s">
        <v>215</v>
      </c>
      <c r="AE6203" s="3" t="s">
        <v>215</v>
      </c>
      <c r="AF6203" s="3" t="s">
        <v>215</v>
      </c>
      <c r="AG6203" s="3" t="s">
        <v>215</v>
      </c>
      <c r="AH6203" s="3" t="s">
        <v>215</v>
      </c>
      <c r="AI6203" s="3" t="s">
        <v>215</v>
      </c>
      <c r="AJ6203" s="3" t="s">
        <v>215</v>
      </c>
      <c r="AK6203" s="3" t="s">
        <v>215</v>
      </c>
      <c r="AL6203" s="3" t="s">
        <v>215</v>
      </c>
      <c r="AM6203" s="3" t="s">
        <v>215</v>
      </c>
      <c r="AN6203" s="3" t="s">
        <v>215</v>
      </c>
      <c r="AO6203" s="3" t="s">
        <v>215</v>
      </c>
      <c r="AP6203" s="3" t="s">
        <v>215</v>
      </c>
      <c r="AQ6203" s="3" t="s">
        <v>215</v>
      </c>
      <c r="AR6203" s="3">
        <v>-0.97599999999999998</v>
      </c>
      <c r="AS6203" s="3">
        <v>-0.248</v>
      </c>
      <c r="AT6203" s="3">
        <v>0.39500000000000002</v>
      </c>
      <c r="AU6203" s="3">
        <v>4.9000000000000002E-2</v>
      </c>
      <c r="AV6203" s="3">
        <v>-4.4240000000000004</v>
      </c>
      <c r="AW6203" s="3">
        <v>-3.5139999999999998</v>
      </c>
      <c r="AX6203" s="3">
        <v>-3.0840000000000001</v>
      </c>
      <c r="AY6203" s="3">
        <v>-1.415</v>
      </c>
      <c r="AZ6203" s="3">
        <v>0.35899999999999999</v>
      </c>
      <c r="BA6203">
        <v>1.052</v>
      </c>
      <c r="BB6203">
        <v>2016</v>
      </c>
    </row>
    <row r="6204" spans="1:54" hidden="1" x14ac:dyDescent="0.2">
      <c r="A6204">
        <v>359</v>
      </c>
      <c r="B6204" t="s">
        <v>415</v>
      </c>
      <c r="C6204" t="s">
        <v>241</v>
      </c>
      <c r="D6204" t="s">
        <v>181</v>
      </c>
      <c r="E6204" t="s">
        <v>240</v>
      </c>
      <c r="F6204" t="s">
        <v>239</v>
      </c>
      <c r="G6204" t="s">
        <v>217</v>
      </c>
      <c r="I6204" t="s">
        <v>238</v>
      </c>
      <c r="J6204" s="3" t="s">
        <v>215</v>
      </c>
      <c r="K6204" s="3" t="s">
        <v>215</v>
      </c>
      <c r="L6204" s="3" t="s">
        <v>215</v>
      </c>
      <c r="M6204" s="3" t="s">
        <v>215</v>
      </c>
      <c r="N6204" s="3" t="s">
        <v>215</v>
      </c>
      <c r="O6204" s="3" t="s">
        <v>215</v>
      </c>
      <c r="P6204" s="3" t="s">
        <v>215</v>
      </c>
      <c r="Q6204" s="3" t="s">
        <v>215</v>
      </c>
      <c r="R6204" s="3" t="s">
        <v>215</v>
      </c>
      <c r="S6204" s="3" t="s">
        <v>215</v>
      </c>
      <c r="T6204" s="3" t="s">
        <v>215</v>
      </c>
      <c r="U6204" s="3" t="s">
        <v>215</v>
      </c>
      <c r="V6204" s="3" t="s">
        <v>215</v>
      </c>
      <c r="W6204" s="3" t="s">
        <v>215</v>
      </c>
      <c r="X6204" s="3" t="s">
        <v>215</v>
      </c>
      <c r="Y6204" s="3" t="s">
        <v>215</v>
      </c>
      <c r="Z6204" s="3" t="s">
        <v>215</v>
      </c>
      <c r="AA6204" s="3" t="s">
        <v>215</v>
      </c>
      <c r="AB6204" s="3" t="s">
        <v>215</v>
      </c>
      <c r="AC6204" s="3" t="s">
        <v>215</v>
      </c>
      <c r="AD6204" s="3" t="s">
        <v>215</v>
      </c>
      <c r="AE6204" s="3" t="s">
        <v>215</v>
      </c>
      <c r="AF6204" s="3" t="s">
        <v>215</v>
      </c>
      <c r="AG6204" s="3" t="s">
        <v>215</v>
      </c>
      <c r="AH6204" s="3" t="s">
        <v>215</v>
      </c>
      <c r="AI6204" s="3" t="s">
        <v>215</v>
      </c>
      <c r="AJ6204" s="3" t="s">
        <v>215</v>
      </c>
      <c r="AK6204" s="3" t="s">
        <v>215</v>
      </c>
      <c r="AL6204" s="3" t="s">
        <v>215</v>
      </c>
      <c r="AM6204" s="3" t="s">
        <v>215</v>
      </c>
      <c r="AN6204" s="3" t="s">
        <v>215</v>
      </c>
      <c r="AO6204" s="3" t="s">
        <v>215</v>
      </c>
      <c r="AP6204" s="3" t="s">
        <v>215</v>
      </c>
      <c r="AQ6204" s="3" t="s">
        <v>215</v>
      </c>
      <c r="AR6204" s="3">
        <v>-0.95299999999999996</v>
      </c>
      <c r="AS6204" s="3">
        <v>-0.24</v>
      </c>
      <c r="AT6204" s="3">
        <v>0.376</v>
      </c>
      <c r="AU6204" s="3">
        <v>0.05</v>
      </c>
      <c r="AV6204" s="3">
        <v>-4.5439999999999996</v>
      </c>
      <c r="AW6204" s="3">
        <v>-3.6240000000000001</v>
      </c>
      <c r="AX6204" s="3">
        <v>-3.181</v>
      </c>
      <c r="AY6204" s="3">
        <v>-1.4570000000000001</v>
      </c>
      <c r="AZ6204" s="3">
        <v>0.36799999999999999</v>
      </c>
      <c r="BA6204">
        <v>1.071</v>
      </c>
      <c r="BB6204">
        <v>2016</v>
      </c>
    </row>
    <row r="6205" spans="1:54" hidden="1" x14ac:dyDescent="0.2">
      <c r="A6205">
        <v>359</v>
      </c>
      <c r="B6205" t="s">
        <v>415</v>
      </c>
      <c r="C6205" t="s">
        <v>237</v>
      </c>
      <c r="D6205" t="s">
        <v>181</v>
      </c>
      <c r="E6205" t="s">
        <v>235</v>
      </c>
      <c r="F6205" t="s">
        <v>234</v>
      </c>
      <c r="G6205" t="s">
        <v>225</v>
      </c>
      <c r="H6205" t="s">
        <v>222</v>
      </c>
    </row>
    <row r="6206" spans="1:54" hidden="1" x14ac:dyDescent="0.2">
      <c r="A6206">
        <v>359</v>
      </c>
      <c r="B6206" t="s">
        <v>415</v>
      </c>
      <c r="C6206" t="s">
        <v>236</v>
      </c>
      <c r="D6206" t="s">
        <v>181</v>
      </c>
      <c r="E6206" t="s">
        <v>235</v>
      </c>
      <c r="F6206" t="s">
        <v>234</v>
      </c>
      <c r="G6206" t="s">
        <v>217</v>
      </c>
    </row>
    <row r="6207" spans="1:54" hidden="1" x14ac:dyDescent="0.2">
      <c r="A6207">
        <v>359</v>
      </c>
      <c r="B6207" t="s">
        <v>415</v>
      </c>
      <c r="C6207" t="s">
        <v>233</v>
      </c>
      <c r="D6207" t="s">
        <v>181</v>
      </c>
      <c r="E6207" t="s">
        <v>231</v>
      </c>
      <c r="F6207" t="s">
        <v>230</v>
      </c>
      <c r="G6207" t="s">
        <v>225</v>
      </c>
      <c r="H6207" t="s">
        <v>222</v>
      </c>
      <c r="I6207" t="s">
        <v>1601</v>
      </c>
      <c r="J6207" s="3" t="s">
        <v>215</v>
      </c>
      <c r="K6207" s="3" t="s">
        <v>215</v>
      </c>
      <c r="L6207" s="3" t="s">
        <v>215</v>
      </c>
      <c r="M6207" s="3" t="s">
        <v>215</v>
      </c>
      <c r="N6207" s="3" t="s">
        <v>215</v>
      </c>
      <c r="O6207" s="3" t="s">
        <v>215</v>
      </c>
      <c r="P6207" s="3" t="s">
        <v>215</v>
      </c>
      <c r="Q6207" s="3" t="s">
        <v>215</v>
      </c>
      <c r="R6207" s="3" t="s">
        <v>215</v>
      </c>
      <c r="S6207" s="3" t="s">
        <v>215</v>
      </c>
      <c r="T6207" s="3" t="s">
        <v>215</v>
      </c>
      <c r="U6207" s="3" t="s">
        <v>215</v>
      </c>
      <c r="V6207" s="3" t="s">
        <v>215</v>
      </c>
      <c r="W6207" s="3" t="s">
        <v>215</v>
      </c>
      <c r="X6207" s="3" t="s">
        <v>215</v>
      </c>
      <c r="Y6207" s="3" t="s">
        <v>215</v>
      </c>
      <c r="Z6207" s="3" t="s">
        <v>215</v>
      </c>
      <c r="AA6207" s="3" t="s">
        <v>215</v>
      </c>
      <c r="AB6207" s="3" t="s">
        <v>215</v>
      </c>
      <c r="AC6207" s="3" t="s">
        <v>215</v>
      </c>
      <c r="AD6207" s="3" t="s">
        <v>215</v>
      </c>
      <c r="AE6207" s="3" t="s">
        <v>215</v>
      </c>
      <c r="AF6207" s="3" t="s">
        <v>215</v>
      </c>
      <c r="AG6207" s="3" t="s">
        <v>215</v>
      </c>
      <c r="AH6207" s="3" t="s">
        <v>215</v>
      </c>
      <c r="AI6207" s="3" t="s">
        <v>215</v>
      </c>
      <c r="AJ6207" s="3">
        <v>29.190999999999999</v>
      </c>
      <c r="AK6207" s="3">
        <v>33.031999999999996</v>
      </c>
      <c r="AL6207" s="3">
        <v>38.170999999999999</v>
      </c>
      <c r="AM6207" s="3">
        <v>44.826999999999998</v>
      </c>
      <c r="AN6207" s="3">
        <v>47.557000000000002</v>
      </c>
      <c r="AO6207" s="3">
        <v>50.173000000000002</v>
      </c>
      <c r="AP6207" s="3">
        <v>54.573</v>
      </c>
      <c r="AQ6207" s="3">
        <v>53.59</v>
      </c>
      <c r="AR6207" s="3">
        <v>55.88</v>
      </c>
      <c r="AS6207" s="3">
        <v>54.515999999999998</v>
      </c>
      <c r="AT6207" s="3">
        <v>52.04</v>
      </c>
      <c r="AU6207" s="3">
        <v>53.92</v>
      </c>
      <c r="AV6207" s="3">
        <v>59.363</v>
      </c>
      <c r="AW6207" s="3">
        <v>64.03</v>
      </c>
      <c r="AX6207" s="3">
        <v>68.287000000000006</v>
      </c>
      <c r="AY6207" s="3">
        <v>71.141000000000005</v>
      </c>
      <c r="AZ6207" s="3">
        <v>72.518000000000001</v>
      </c>
      <c r="BA6207">
        <v>73.296999999999997</v>
      </c>
      <c r="BB6207">
        <v>2016</v>
      </c>
    </row>
    <row r="6208" spans="1:54" hidden="1" x14ac:dyDescent="0.2">
      <c r="A6208">
        <v>359</v>
      </c>
      <c r="B6208" t="s">
        <v>415</v>
      </c>
      <c r="C6208" t="s">
        <v>232</v>
      </c>
      <c r="D6208" t="s">
        <v>181</v>
      </c>
      <c r="E6208" t="s">
        <v>231</v>
      </c>
      <c r="F6208" t="s">
        <v>230</v>
      </c>
      <c r="G6208" t="s">
        <v>217</v>
      </c>
      <c r="I6208" t="s">
        <v>229</v>
      </c>
      <c r="J6208" s="3" t="s">
        <v>215</v>
      </c>
      <c r="K6208" s="3" t="s">
        <v>215</v>
      </c>
      <c r="L6208" s="3" t="s">
        <v>215</v>
      </c>
      <c r="M6208" s="3" t="s">
        <v>215</v>
      </c>
      <c r="N6208" s="3" t="s">
        <v>215</v>
      </c>
      <c r="O6208" s="3" t="s">
        <v>215</v>
      </c>
      <c r="P6208" s="3" t="s">
        <v>215</v>
      </c>
      <c r="Q6208" s="3" t="s">
        <v>215</v>
      </c>
      <c r="R6208" s="3" t="s">
        <v>215</v>
      </c>
      <c r="S6208" s="3" t="s">
        <v>215</v>
      </c>
      <c r="T6208" s="3" t="s">
        <v>215</v>
      </c>
      <c r="U6208" s="3" t="s">
        <v>215</v>
      </c>
      <c r="V6208" s="3" t="s">
        <v>215</v>
      </c>
      <c r="W6208" s="3" t="s">
        <v>215</v>
      </c>
      <c r="X6208" s="3" t="s">
        <v>215</v>
      </c>
      <c r="Y6208" s="3" t="s">
        <v>215</v>
      </c>
      <c r="Z6208" s="3" t="s">
        <v>215</v>
      </c>
      <c r="AA6208" s="3" t="s">
        <v>215</v>
      </c>
      <c r="AB6208" s="3" t="s">
        <v>215</v>
      </c>
      <c r="AC6208" s="3" t="s">
        <v>215</v>
      </c>
      <c r="AD6208" s="3" t="s">
        <v>215</v>
      </c>
      <c r="AE6208" s="3" t="s">
        <v>215</v>
      </c>
      <c r="AF6208" s="3" t="s">
        <v>215</v>
      </c>
      <c r="AG6208" s="3" t="s">
        <v>215</v>
      </c>
      <c r="AH6208" s="3" t="s">
        <v>215</v>
      </c>
      <c r="AI6208" s="3" t="s">
        <v>215</v>
      </c>
      <c r="AJ6208" s="3">
        <v>33.447000000000003</v>
      </c>
      <c r="AK6208" s="3">
        <v>36.896999999999998</v>
      </c>
      <c r="AL6208" s="3">
        <v>40.764000000000003</v>
      </c>
      <c r="AM6208" s="3">
        <v>46.508000000000003</v>
      </c>
      <c r="AN6208" s="3">
        <v>48.338999999999999</v>
      </c>
      <c r="AO6208" s="3">
        <v>49.997</v>
      </c>
      <c r="AP6208" s="3">
        <v>53.731999999999999</v>
      </c>
      <c r="AQ6208" s="3">
        <v>52.308</v>
      </c>
      <c r="AR6208" s="3">
        <v>54.545999999999999</v>
      </c>
      <c r="AS6208" s="3">
        <v>52.854999999999997</v>
      </c>
      <c r="AT6208" s="3">
        <v>49.545999999999999</v>
      </c>
      <c r="AU6208" s="3">
        <v>54.573</v>
      </c>
      <c r="AV6208" s="3">
        <v>60.976999999999997</v>
      </c>
      <c r="AW6208" s="3">
        <v>66.024000000000001</v>
      </c>
      <c r="AX6208" s="3">
        <v>70.423000000000002</v>
      </c>
      <c r="AY6208" s="3">
        <v>73.296000000000006</v>
      </c>
      <c r="AZ6208" s="3">
        <v>74.38</v>
      </c>
      <c r="BA6208">
        <v>74.585999999999999</v>
      </c>
      <c r="BB6208">
        <v>2016</v>
      </c>
    </row>
    <row r="6209" spans="1:54" hidden="1" x14ac:dyDescent="0.2">
      <c r="A6209">
        <v>359</v>
      </c>
      <c r="B6209" t="s">
        <v>415</v>
      </c>
      <c r="C6209" t="s">
        <v>228</v>
      </c>
      <c r="D6209" t="s">
        <v>181</v>
      </c>
      <c r="E6209" t="s">
        <v>227</v>
      </c>
      <c r="F6209" t="s">
        <v>226</v>
      </c>
      <c r="G6209" t="s">
        <v>225</v>
      </c>
      <c r="H6209" t="s">
        <v>222</v>
      </c>
      <c r="I6209" t="s">
        <v>1601</v>
      </c>
      <c r="J6209" s="3">
        <v>14.436</v>
      </c>
      <c r="K6209" s="3">
        <v>15.956</v>
      </c>
      <c r="L6209" s="3">
        <v>16.763999999999999</v>
      </c>
      <c r="M6209" s="3">
        <v>17.277000000000001</v>
      </c>
      <c r="N6209" s="3">
        <v>19.163</v>
      </c>
      <c r="O6209" s="3">
        <v>20.289000000000001</v>
      </c>
      <c r="P6209" s="3">
        <v>21.969000000000001</v>
      </c>
      <c r="Q6209" s="3">
        <v>23.878</v>
      </c>
      <c r="R6209" s="3">
        <v>26.178000000000001</v>
      </c>
      <c r="S6209" s="3">
        <v>28.266999999999999</v>
      </c>
      <c r="T6209" s="3">
        <v>30.603999999999999</v>
      </c>
      <c r="U6209" s="3">
        <v>32.286999999999999</v>
      </c>
      <c r="V6209" s="3">
        <v>34.630000000000003</v>
      </c>
      <c r="W6209" s="3">
        <v>36.923000000000002</v>
      </c>
      <c r="X6209" s="3">
        <v>39.691000000000003</v>
      </c>
      <c r="Y6209" s="3">
        <v>42.646999999999998</v>
      </c>
      <c r="Z6209" s="3">
        <v>45.341000000000001</v>
      </c>
      <c r="AA6209" s="3">
        <v>48.186999999999998</v>
      </c>
      <c r="AB6209" s="3">
        <v>54.085999999999999</v>
      </c>
      <c r="AC6209" s="3">
        <v>57.841000000000001</v>
      </c>
      <c r="AD6209" s="3">
        <v>61.701999999999998</v>
      </c>
      <c r="AE6209" s="3">
        <v>69.668999999999997</v>
      </c>
      <c r="AF6209" s="3">
        <v>72.546000000000006</v>
      </c>
      <c r="AG6209" s="3">
        <v>75.834000000000003</v>
      </c>
      <c r="AH6209" s="3">
        <v>80.322000000000003</v>
      </c>
      <c r="AI6209" s="3">
        <v>83.915000000000006</v>
      </c>
      <c r="AJ6209" s="3">
        <v>87.275999999999996</v>
      </c>
      <c r="AK6209" s="3">
        <v>89.524000000000001</v>
      </c>
      <c r="AL6209" s="3">
        <v>93.638999999999996</v>
      </c>
      <c r="AM6209" s="3">
        <v>96.385999999999996</v>
      </c>
      <c r="AN6209" s="3">
        <v>98.381</v>
      </c>
      <c r="AO6209" s="3">
        <v>100.352</v>
      </c>
      <c r="AP6209" s="3">
        <v>101.565</v>
      </c>
      <c r="AQ6209" s="3">
        <v>102.45</v>
      </c>
      <c r="AR6209" s="3">
        <v>102.446</v>
      </c>
      <c r="AS6209" s="3">
        <v>103.14400000000001</v>
      </c>
      <c r="AT6209" s="3">
        <v>105.035</v>
      </c>
      <c r="AU6209" s="3">
        <v>98.805000000000007</v>
      </c>
      <c r="AV6209" s="3">
        <v>97.352999999999994</v>
      </c>
      <c r="AW6209" s="3">
        <v>96.98</v>
      </c>
      <c r="AX6209" s="3">
        <v>96.966999999999999</v>
      </c>
      <c r="AY6209" s="3">
        <v>97.06</v>
      </c>
      <c r="AZ6209" s="3">
        <v>97.497</v>
      </c>
      <c r="BA6209">
        <v>98.271000000000001</v>
      </c>
      <c r="BB6209">
        <v>2016</v>
      </c>
    </row>
    <row r="6210" spans="1:54" hidden="1" x14ac:dyDescent="0.2">
      <c r="A6210">
        <v>359</v>
      </c>
      <c r="B6210" t="s">
        <v>415</v>
      </c>
      <c r="C6210" t="s">
        <v>224</v>
      </c>
      <c r="D6210" t="s">
        <v>181</v>
      </c>
      <c r="E6210" t="s">
        <v>219</v>
      </c>
      <c r="F6210" t="s">
        <v>218</v>
      </c>
      <c r="G6210" t="s">
        <v>223</v>
      </c>
      <c r="H6210" t="s">
        <v>222</v>
      </c>
    </row>
    <row r="6211" spans="1:54" hidden="1" x14ac:dyDescent="0.2">
      <c r="A6211">
        <v>359</v>
      </c>
      <c r="B6211" t="s">
        <v>415</v>
      </c>
      <c r="C6211" t="s">
        <v>220</v>
      </c>
      <c r="D6211" t="s">
        <v>181</v>
      </c>
      <c r="E6211" t="s">
        <v>219</v>
      </c>
      <c r="F6211" t="s">
        <v>218</v>
      </c>
      <c r="G6211" t="s">
        <v>217</v>
      </c>
    </row>
    <row r="6212" spans="1:54" x14ac:dyDescent="0.2">
      <c r="A6212">
        <v>453</v>
      </c>
      <c r="B6212" t="s">
        <v>414</v>
      </c>
      <c r="C6212" t="s">
        <v>352</v>
      </c>
      <c r="D6212" t="s">
        <v>178</v>
      </c>
      <c r="E6212" t="s">
        <v>349</v>
      </c>
      <c r="F6212" t="s">
        <v>351</v>
      </c>
      <c r="G6212" t="s">
        <v>225</v>
      </c>
      <c r="H6212" t="s">
        <v>222</v>
      </c>
      <c r="I6212" t="s">
        <v>1602</v>
      </c>
      <c r="J6212" s="3">
        <v>107.581</v>
      </c>
      <c r="K6212" s="3">
        <v>103.39100000000001</v>
      </c>
      <c r="L6212" s="3">
        <v>94.903000000000006</v>
      </c>
      <c r="M6212" s="3">
        <v>89.844999999999999</v>
      </c>
      <c r="N6212" s="3">
        <v>104.21</v>
      </c>
      <c r="O6212" s="3">
        <v>90.631</v>
      </c>
      <c r="P6212" s="3">
        <v>93.99</v>
      </c>
      <c r="Q6212" s="3">
        <v>94.835999999999999</v>
      </c>
      <c r="R6212" s="3">
        <v>99.293000000000006</v>
      </c>
      <c r="S6212" s="3">
        <v>104.55500000000001</v>
      </c>
      <c r="T6212" s="3">
        <v>89.244</v>
      </c>
      <c r="U6212" s="3">
        <v>87.760999999999996</v>
      </c>
      <c r="V6212" s="3">
        <v>97.703999999999994</v>
      </c>
      <c r="W6212" s="3">
        <v>96.41</v>
      </c>
      <c r="X6212" s="3">
        <v>97.777000000000001</v>
      </c>
      <c r="Y6212" s="3">
        <v>100.123</v>
      </c>
      <c r="Z6212" s="3">
        <v>104.503</v>
      </c>
      <c r="AA6212" s="3">
        <v>135.86600000000001</v>
      </c>
      <c r="AB6212" s="3">
        <v>151.108</v>
      </c>
      <c r="AC6212" s="3">
        <v>157.58199999999999</v>
      </c>
      <c r="AD6212" s="3">
        <v>170.233</v>
      </c>
      <c r="AE6212" s="3">
        <v>176.869</v>
      </c>
      <c r="AF6212" s="3">
        <v>189.572</v>
      </c>
      <c r="AG6212" s="3">
        <v>196.624</v>
      </c>
      <c r="AH6212" s="3">
        <v>234.41300000000001</v>
      </c>
      <c r="AI6212" s="3">
        <v>251.977</v>
      </c>
      <c r="AJ6212" s="3">
        <v>317.92</v>
      </c>
      <c r="AK6212" s="3">
        <v>375.1</v>
      </c>
      <c r="AL6212" s="3">
        <v>441.35599999999999</v>
      </c>
      <c r="AM6212" s="3">
        <v>494.12700000000001</v>
      </c>
      <c r="AN6212" s="3">
        <v>583.72</v>
      </c>
      <c r="AO6212" s="3">
        <v>661.79399999999998</v>
      </c>
      <c r="AP6212" s="3">
        <v>692.81399999999996</v>
      </c>
      <c r="AQ6212" s="3">
        <v>723.36900000000003</v>
      </c>
      <c r="AR6212" s="3">
        <v>752.15099999999995</v>
      </c>
      <c r="AS6212" s="3">
        <v>778.86</v>
      </c>
      <c r="AT6212" s="3">
        <v>796.23</v>
      </c>
      <c r="AU6212" s="3">
        <v>813.23400000000004</v>
      </c>
      <c r="AV6212" s="3">
        <v>834.14599999999996</v>
      </c>
      <c r="AW6212" s="3">
        <v>856.54399999999998</v>
      </c>
      <c r="AX6212" s="3">
        <v>878.72299999999996</v>
      </c>
      <c r="AY6212" s="3">
        <v>902.43899999999996</v>
      </c>
      <c r="AZ6212" s="3">
        <v>928.54399999999998</v>
      </c>
      <c r="BA6212">
        <v>953.923</v>
      </c>
      <c r="BB6212">
        <v>2016</v>
      </c>
    </row>
    <row r="6213" spans="1:54" hidden="1" x14ac:dyDescent="0.2">
      <c r="A6213">
        <v>453</v>
      </c>
      <c r="B6213" t="s">
        <v>414</v>
      </c>
      <c r="C6213" t="s">
        <v>350</v>
      </c>
      <c r="D6213" t="s">
        <v>178</v>
      </c>
      <c r="E6213" t="s">
        <v>349</v>
      </c>
      <c r="F6213" t="s">
        <v>348</v>
      </c>
      <c r="G6213" t="s">
        <v>275</v>
      </c>
      <c r="I6213" t="s">
        <v>347</v>
      </c>
      <c r="J6213" s="3">
        <v>-1.016</v>
      </c>
      <c r="K6213" s="3">
        <v>-3.8940000000000001</v>
      </c>
      <c r="L6213" s="3">
        <v>-8.2100000000000009</v>
      </c>
      <c r="M6213" s="3">
        <v>-5.3289999999999997</v>
      </c>
      <c r="N6213" s="3">
        <v>15.988</v>
      </c>
      <c r="O6213" s="3">
        <v>-13.031000000000001</v>
      </c>
      <c r="P6213" s="3">
        <v>3.706</v>
      </c>
      <c r="Q6213" s="3">
        <v>0.9</v>
      </c>
      <c r="R6213" s="3">
        <v>4.7</v>
      </c>
      <c r="S6213" s="3">
        <v>5.3</v>
      </c>
      <c r="T6213" s="3">
        <v>-14.644</v>
      </c>
      <c r="U6213" s="3">
        <v>-1.6619999999999999</v>
      </c>
      <c r="V6213" s="3">
        <v>11.33</v>
      </c>
      <c r="W6213" s="3">
        <v>-1.3240000000000001</v>
      </c>
      <c r="X6213" s="3">
        <v>1.4179999999999999</v>
      </c>
      <c r="Y6213" s="3">
        <v>2.399</v>
      </c>
      <c r="Z6213" s="3">
        <v>4.375</v>
      </c>
      <c r="AA6213" s="3">
        <v>30.012</v>
      </c>
      <c r="AB6213" s="3">
        <v>11.218</v>
      </c>
      <c r="AC6213" s="3">
        <v>4.2839999999999998</v>
      </c>
      <c r="AD6213" s="3">
        <v>8.0280000000000005</v>
      </c>
      <c r="AE6213" s="3">
        <v>3.8980000000000001</v>
      </c>
      <c r="AF6213" s="3">
        <v>7.1820000000000004</v>
      </c>
      <c r="AG6213" s="3">
        <v>3.72</v>
      </c>
      <c r="AH6213" s="3">
        <v>19.219000000000001</v>
      </c>
      <c r="AI6213" s="3">
        <v>7.4930000000000003</v>
      </c>
      <c r="AJ6213" s="3">
        <v>26.17</v>
      </c>
      <c r="AK6213" s="3">
        <v>17.986000000000001</v>
      </c>
      <c r="AL6213" s="3">
        <v>17.664000000000001</v>
      </c>
      <c r="AM6213" s="3">
        <v>11.957000000000001</v>
      </c>
      <c r="AN6213" s="3">
        <v>18.132000000000001</v>
      </c>
      <c r="AO6213" s="3">
        <v>13.375</v>
      </c>
      <c r="AP6213" s="3">
        <v>4.6870000000000003</v>
      </c>
      <c r="AQ6213" s="3">
        <v>4.41</v>
      </c>
      <c r="AR6213" s="3">
        <v>3.9790000000000001</v>
      </c>
      <c r="AS6213" s="3">
        <v>3.5510000000000002</v>
      </c>
      <c r="AT6213" s="3">
        <v>2.23</v>
      </c>
      <c r="AU6213" s="3">
        <v>2.1360000000000001</v>
      </c>
      <c r="AV6213" s="3">
        <v>2.5710000000000002</v>
      </c>
      <c r="AW6213" s="3">
        <v>2.6850000000000001</v>
      </c>
      <c r="AX6213" s="3">
        <v>2.589</v>
      </c>
      <c r="AY6213" s="3">
        <v>2.6989999999999998</v>
      </c>
      <c r="AZ6213" s="3">
        <v>2.8929999999999998</v>
      </c>
      <c r="BA6213">
        <v>2.7330000000000001</v>
      </c>
      <c r="BB6213">
        <v>2016</v>
      </c>
    </row>
    <row r="6214" spans="1:54" hidden="1" x14ac:dyDescent="0.2">
      <c r="A6214">
        <v>453</v>
      </c>
      <c r="B6214" t="s">
        <v>414</v>
      </c>
      <c r="C6214" t="s">
        <v>346</v>
      </c>
      <c r="D6214" t="s">
        <v>178</v>
      </c>
      <c r="E6214" t="s">
        <v>342</v>
      </c>
      <c r="F6214" t="s">
        <v>345</v>
      </c>
      <c r="G6214" t="s">
        <v>225</v>
      </c>
      <c r="H6214" t="s">
        <v>222</v>
      </c>
      <c r="I6214" t="s">
        <v>1602</v>
      </c>
      <c r="J6214" s="3">
        <v>28.631</v>
      </c>
      <c r="K6214" s="3">
        <v>31.527000000000001</v>
      </c>
      <c r="L6214" s="3">
        <v>27.652000000000001</v>
      </c>
      <c r="M6214" s="3">
        <v>23.542000000000002</v>
      </c>
      <c r="N6214" s="3">
        <v>24.404</v>
      </c>
      <c r="O6214" s="3">
        <v>22.829000000000001</v>
      </c>
      <c r="P6214" s="3">
        <v>18.018000000000001</v>
      </c>
      <c r="Q6214" s="3">
        <v>18.986999999999998</v>
      </c>
      <c r="R6214" s="3">
        <v>18.213999999999999</v>
      </c>
      <c r="S6214" s="3">
        <v>19.248000000000001</v>
      </c>
      <c r="T6214" s="3">
        <v>26.792000000000002</v>
      </c>
      <c r="U6214" s="3">
        <v>25.056000000000001</v>
      </c>
      <c r="V6214" s="3">
        <v>27.832000000000001</v>
      </c>
      <c r="W6214" s="3">
        <v>26.05</v>
      </c>
      <c r="X6214" s="3">
        <v>26.843</v>
      </c>
      <c r="Y6214" s="3">
        <v>29.622</v>
      </c>
      <c r="Z6214" s="3">
        <v>32.975999999999999</v>
      </c>
      <c r="AA6214" s="3">
        <v>41.124000000000002</v>
      </c>
      <c r="AB6214" s="3">
        <v>37.33</v>
      </c>
      <c r="AC6214" s="3">
        <v>45.110999999999997</v>
      </c>
      <c r="AD6214" s="3">
        <v>64.646000000000001</v>
      </c>
      <c r="AE6214" s="3">
        <v>63.84</v>
      </c>
      <c r="AF6214" s="3">
        <v>70.483999999999995</v>
      </c>
      <c r="AG6214" s="3">
        <v>85.662999999999997</v>
      </c>
      <c r="AH6214" s="3">
        <v>115.512</v>
      </c>
      <c r="AI6214" s="3">
        <v>162.09100000000001</v>
      </c>
      <c r="AJ6214" s="3">
        <v>221.61099999999999</v>
      </c>
      <c r="AK6214" s="3">
        <v>290.15199999999999</v>
      </c>
      <c r="AL6214" s="3">
        <v>419.58300000000003</v>
      </c>
      <c r="AM6214" s="3">
        <v>355.98599999999999</v>
      </c>
      <c r="AN6214" s="3">
        <v>455.44499999999999</v>
      </c>
      <c r="AO6214" s="3">
        <v>610.702</v>
      </c>
      <c r="AP6214" s="3">
        <v>680.07399999999996</v>
      </c>
      <c r="AQ6214" s="3">
        <v>723.36900000000003</v>
      </c>
      <c r="AR6214" s="3">
        <v>750.65800000000002</v>
      </c>
      <c r="AS6214" s="3">
        <v>599.29499999999996</v>
      </c>
      <c r="AT6214" s="3">
        <v>554.98599999999999</v>
      </c>
      <c r="AU6214" s="3">
        <v>605.42499999999995</v>
      </c>
      <c r="AV6214" s="3">
        <v>669.05899999999997</v>
      </c>
      <c r="AW6214" s="3">
        <v>705.81700000000001</v>
      </c>
      <c r="AX6214" s="3">
        <v>723.351</v>
      </c>
      <c r="AY6214" s="3">
        <v>748.34299999999996</v>
      </c>
      <c r="AZ6214" s="3">
        <v>786.654</v>
      </c>
      <c r="BA6214">
        <v>832.63099999999997</v>
      </c>
      <c r="BB6214">
        <v>2016</v>
      </c>
    </row>
    <row r="6215" spans="1:54" hidden="1" x14ac:dyDescent="0.2">
      <c r="A6215">
        <v>453</v>
      </c>
      <c r="B6215" t="s">
        <v>414</v>
      </c>
      <c r="C6215" t="s">
        <v>344</v>
      </c>
      <c r="D6215" t="s">
        <v>178</v>
      </c>
      <c r="E6215" t="s">
        <v>342</v>
      </c>
      <c r="F6215" t="s">
        <v>343</v>
      </c>
      <c r="G6215" t="s">
        <v>223</v>
      </c>
      <c r="H6215" t="s">
        <v>222</v>
      </c>
      <c r="I6215" t="s">
        <v>310</v>
      </c>
      <c r="J6215" s="3">
        <v>7.8289999999999997</v>
      </c>
      <c r="K6215" s="3">
        <v>8.6609999999999996</v>
      </c>
      <c r="L6215" s="3">
        <v>7.5970000000000004</v>
      </c>
      <c r="M6215" s="3">
        <v>6.468</v>
      </c>
      <c r="N6215" s="3">
        <v>6.7039999999999997</v>
      </c>
      <c r="O6215" s="3">
        <v>6.2720000000000002</v>
      </c>
      <c r="P6215" s="3">
        <v>4.95</v>
      </c>
      <c r="Q6215" s="3">
        <v>5.2160000000000002</v>
      </c>
      <c r="R6215" s="3">
        <v>5.0039999999999996</v>
      </c>
      <c r="S6215" s="3">
        <v>5.2880000000000003</v>
      </c>
      <c r="T6215" s="3">
        <v>7.36</v>
      </c>
      <c r="U6215" s="3">
        <v>6.8840000000000003</v>
      </c>
      <c r="V6215" s="3">
        <v>7.6459999999999999</v>
      </c>
      <c r="W6215" s="3">
        <v>7.157</v>
      </c>
      <c r="X6215" s="3">
        <v>7.3739999999999997</v>
      </c>
      <c r="Y6215" s="3">
        <v>8.1379999999999999</v>
      </c>
      <c r="Z6215" s="3">
        <v>9.0589999999999993</v>
      </c>
      <c r="AA6215" s="3">
        <v>11.298</v>
      </c>
      <c r="AB6215" s="3">
        <v>10.255000000000001</v>
      </c>
      <c r="AC6215" s="3">
        <v>12.393000000000001</v>
      </c>
      <c r="AD6215" s="3">
        <v>17.760000000000002</v>
      </c>
      <c r="AE6215" s="3">
        <v>17.538</v>
      </c>
      <c r="AF6215" s="3">
        <v>19.364000000000001</v>
      </c>
      <c r="AG6215" s="3">
        <v>23.533999999999999</v>
      </c>
      <c r="AH6215" s="3">
        <v>31.734000000000002</v>
      </c>
      <c r="AI6215" s="3">
        <v>44.53</v>
      </c>
      <c r="AJ6215" s="3">
        <v>60.881999999999998</v>
      </c>
      <c r="AK6215" s="3">
        <v>79.712000000000003</v>
      </c>
      <c r="AL6215" s="3">
        <v>115.27</v>
      </c>
      <c r="AM6215" s="3">
        <v>97.798000000000002</v>
      </c>
      <c r="AN6215" s="3">
        <v>125.122</v>
      </c>
      <c r="AO6215" s="3">
        <v>167.77500000000001</v>
      </c>
      <c r="AP6215" s="3">
        <v>186.834</v>
      </c>
      <c r="AQ6215" s="3">
        <v>198.72800000000001</v>
      </c>
      <c r="AR6215" s="3">
        <v>206.22499999999999</v>
      </c>
      <c r="AS6215" s="3">
        <v>164.64099999999999</v>
      </c>
      <c r="AT6215" s="3">
        <v>152.46899999999999</v>
      </c>
      <c r="AU6215" s="3">
        <v>166.32599999999999</v>
      </c>
      <c r="AV6215" s="3">
        <v>183.80699999999999</v>
      </c>
      <c r="AW6215" s="3">
        <v>193.90600000000001</v>
      </c>
      <c r="AX6215" s="3">
        <v>198.72300000000001</v>
      </c>
      <c r="AY6215" s="3">
        <v>205.589</v>
      </c>
      <c r="AZ6215" s="3">
        <v>216.114</v>
      </c>
      <c r="BA6215">
        <v>228.745</v>
      </c>
      <c r="BB6215">
        <v>2016</v>
      </c>
    </row>
    <row r="6216" spans="1:54" hidden="1" x14ac:dyDescent="0.2">
      <c r="A6216">
        <v>453</v>
      </c>
      <c r="B6216" t="s">
        <v>414</v>
      </c>
      <c r="C6216" t="s">
        <v>213</v>
      </c>
      <c r="D6216" t="s">
        <v>178</v>
      </c>
      <c r="E6216" t="s">
        <v>342</v>
      </c>
      <c r="F6216" t="s">
        <v>341</v>
      </c>
      <c r="G6216" t="s">
        <v>323</v>
      </c>
      <c r="H6216" t="s">
        <v>222</v>
      </c>
      <c r="I6216" t="s">
        <v>310</v>
      </c>
      <c r="J6216" s="3">
        <v>17.631</v>
      </c>
      <c r="K6216" s="3">
        <v>18.527000000000001</v>
      </c>
      <c r="L6216" s="3">
        <v>18.061</v>
      </c>
      <c r="M6216" s="3">
        <v>17.773</v>
      </c>
      <c r="N6216" s="3">
        <v>21.346</v>
      </c>
      <c r="O6216" s="3">
        <v>19.158999999999999</v>
      </c>
      <c r="P6216" s="3">
        <v>20.268999999999998</v>
      </c>
      <c r="Q6216" s="3">
        <v>20.974</v>
      </c>
      <c r="R6216" s="3">
        <v>22.728000000000002</v>
      </c>
      <c r="S6216" s="3">
        <v>24.864000000000001</v>
      </c>
      <c r="T6216" s="3">
        <v>22.007000000000001</v>
      </c>
      <c r="U6216" s="3">
        <v>22.361999999999998</v>
      </c>
      <c r="V6216" s="3">
        <v>25.463000000000001</v>
      </c>
      <c r="W6216" s="3">
        <v>25.724</v>
      </c>
      <c r="X6216" s="3">
        <v>26.643999999999998</v>
      </c>
      <c r="Y6216" s="3">
        <v>27.852</v>
      </c>
      <c r="Z6216" s="3">
        <v>29.600999999999999</v>
      </c>
      <c r="AA6216" s="3">
        <v>39.143999999999998</v>
      </c>
      <c r="AB6216" s="3">
        <v>44.006999999999998</v>
      </c>
      <c r="AC6216" s="3">
        <v>46.594999999999999</v>
      </c>
      <c r="AD6216" s="3">
        <v>51.481000000000002</v>
      </c>
      <c r="AE6216" s="3">
        <v>54.707000000000001</v>
      </c>
      <c r="AF6216" s="3">
        <v>59.536000000000001</v>
      </c>
      <c r="AG6216" s="3">
        <v>62.981999999999999</v>
      </c>
      <c r="AH6216" s="3">
        <v>77.152000000000001</v>
      </c>
      <c r="AI6216" s="3">
        <v>85.600999999999999</v>
      </c>
      <c r="AJ6216" s="3">
        <v>111.321</v>
      </c>
      <c r="AK6216" s="3">
        <v>134.83799999999999</v>
      </c>
      <c r="AL6216" s="3">
        <v>161.767</v>
      </c>
      <c r="AM6216" s="3">
        <v>182.48400000000001</v>
      </c>
      <c r="AN6216" s="3">
        <v>218.20599999999999</v>
      </c>
      <c r="AO6216" s="3">
        <v>252.49799999999999</v>
      </c>
      <c r="AP6216" s="3">
        <v>269.20299999999997</v>
      </c>
      <c r="AQ6216" s="3">
        <v>285.61399999999998</v>
      </c>
      <c r="AR6216" s="3">
        <v>302.30900000000003</v>
      </c>
      <c r="AS6216" s="3">
        <v>316.43799999999999</v>
      </c>
      <c r="AT6216" s="3">
        <v>327.62299999999999</v>
      </c>
      <c r="AU6216" s="3">
        <v>340.64</v>
      </c>
      <c r="AV6216" s="3">
        <v>357.33800000000002</v>
      </c>
      <c r="AW6216" s="3">
        <v>374.89100000000002</v>
      </c>
      <c r="AX6216" s="3">
        <v>392.15499999999997</v>
      </c>
      <c r="AY6216" s="3">
        <v>410.41399999999999</v>
      </c>
      <c r="AZ6216" s="3">
        <v>429.53800000000001</v>
      </c>
      <c r="BA6216">
        <v>448.95499999999998</v>
      </c>
      <c r="BB6216">
        <v>2016</v>
      </c>
    </row>
    <row r="6217" spans="1:54" hidden="1" x14ac:dyDescent="0.2">
      <c r="A6217">
        <v>453</v>
      </c>
      <c r="B6217" t="s">
        <v>414</v>
      </c>
      <c r="C6217" t="s">
        <v>340</v>
      </c>
      <c r="D6217" t="s">
        <v>178</v>
      </c>
      <c r="E6217" t="s">
        <v>339</v>
      </c>
      <c r="F6217" t="s">
        <v>338</v>
      </c>
      <c r="G6217" t="s">
        <v>295</v>
      </c>
      <c r="I6217" t="s">
        <v>337</v>
      </c>
      <c r="J6217" s="3">
        <v>26.614000000000001</v>
      </c>
      <c r="K6217" s="3">
        <v>30.492999999999999</v>
      </c>
      <c r="L6217" s="3">
        <v>29.137</v>
      </c>
      <c r="M6217" s="3">
        <v>26.202999999999999</v>
      </c>
      <c r="N6217" s="3">
        <v>23.417999999999999</v>
      </c>
      <c r="O6217" s="3">
        <v>25.189</v>
      </c>
      <c r="P6217" s="3">
        <v>19.170000000000002</v>
      </c>
      <c r="Q6217" s="3">
        <v>20.021000000000001</v>
      </c>
      <c r="R6217" s="3">
        <v>18.344000000000001</v>
      </c>
      <c r="S6217" s="3">
        <v>18.408999999999999</v>
      </c>
      <c r="T6217" s="3">
        <v>30.021000000000001</v>
      </c>
      <c r="U6217" s="3">
        <v>28.55</v>
      </c>
      <c r="V6217" s="3">
        <v>28.486000000000001</v>
      </c>
      <c r="W6217" s="3">
        <v>27.02</v>
      </c>
      <c r="X6217" s="3">
        <v>27.452999999999999</v>
      </c>
      <c r="Y6217" s="3">
        <v>29.585999999999999</v>
      </c>
      <c r="Z6217" s="3">
        <v>31.555</v>
      </c>
      <c r="AA6217" s="3">
        <v>30.268000000000001</v>
      </c>
      <c r="AB6217" s="3">
        <v>24.704000000000001</v>
      </c>
      <c r="AC6217" s="3">
        <v>28.626999999999999</v>
      </c>
      <c r="AD6217" s="3">
        <v>37.975000000000001</v>
      </c>
      <c r="AE6217" s="3">
        <v>36.094999999999999</v>
      </c>
      <c r="AF6217" s="3">
        <v>37.180999999999997</v>
      </c>
      <c r="AG6217" s="3">
        <v>43.567</v>
      </c>
      <c r="AH6217" s="3">
        <v>49.277000000000001</v>
      </c>
      <c r="AI6217" s="3">
        <v>64.328000000000003</v>
      </c>
      <c r="AJ6217" s="3">
        <v>69.706999999999994</v>
      </c>
      <c r="AK6217" s="3">
        <v>77.352999999999994</v>
      </c>
      <c r="AL6217" s="3">
        <v>95.066999999999993</v>
      </c>
      <c r="AM6217" s="3">
        <v>72.043000000000006</v>
      </c>
      <c r="AN6217" s="3">
        <v>78.025000000000006</v>
      </c>
      <c r="AO6217" s="3">
        <v>92.28</v>
      </c>
      <c r="AP6217" s="3">
        <v>98.161000000000001</v>
      </c>
      <c r="AQ6217" s="3">
        <v>100</v>
      </c>
      <c r="AR6217" s="3">
        <v>99.802000000000007</v>
      </c>
      <c r="AS6217" s="3">
        <v>76.944999999999993</v>
      </c>
      <c r="AT6217" s="3">
        <v>69.701999999999998</v>
      </c>
      <c r="AU6217" s="3">
        <v>74.447000000000003</v>
      </c>
      <c r="AV6217" s="3">
        <v>80.209000000000003</v>
      </c>
      <c r="AW6217" s="3">
        <v>82.403000000000006</v>
      </c>
      <c r="AX6217" s="3">
        <v>82.317999999999998</v>
      </c>
      <c r="AY6217" s="3">
        <v>82.924999999999997</v>
      </c>
      <c r="AZ6217" s="3">
        <v>84.718999999999994</v>
      </c>
      <c r="BA6217">
        <v>87.284999999999997</v>
      </c>
      <c r="BB6217">
        <v>2016</v>
      </c>
    </row>
    <row r="6218" spans="1:54" hidden="1" x14ac:dyDescent="0.2">
      <c r="A6218">
        <v>453</v>
      </c>
      <c r="B6218" t="s">
        <v>414</v>
      </c>
      <c r="C6218" t="s">
        <v>336</v>
      </c>
      <c r="D6218" t="s">
        <v>178</v>
      </c>
      <c r="E6218" t="s">
        <v>333</v>
      </c>
      <c r="F6218" t="s">
        <v>335</v>
      </c>
      <c r="G6218" t="s">
        <v>225</v>
      </c>
      <c r="H6218" t="s">
        <v>322</v>
      </c>
      <c r="I6218" t="s">
        <v>330</v>
      </c>
      <c r="J6218" s="3">
        <v>439702.30699999997</v>
      </c>
      <c r="K6218" s="3">
        <v>390072.58899999998</v>
      </c>
      <c r="L6218" s="3">
        <v>332473.61300000001</v>
      </c>
      <c r="M6218" s="3">
        <v>293771.66600000003</v>
      </c>
      <c r="N6218" s="3">
        <v>319444.91800000001</v>
      </c>
      <c r="O6218" s="3">
        <v>263023.20799999998</v>
      </c>
      <c r="P6218" s="3">
        <v>259709.75099999999</v>
      </c>
      <c r="Q6218" s="3">
        <v>251423.598</v>
      </c>
      <c r="R6218" s="3">
        <v>252984.39600000001</v>
      </c>
      <c r="S6218" s="3">
        <v>256402.845</v>
      </c>
      <c r="T6218" s="3">
        <v>187283.97899999999</v>
      </c>
      <c r="U6218" s="3">
        <v>180902.399</v>
      </c>
      <c r="V6218" s="3">
        <v>199556.378</v>
      </c>
      <c r="W6218" s="3">
        <v>195956.878</v>
      </c>
      <c r="X6218" s="3">
        <v>197487.003</v>
      </c>
      <c r="Y6218" s="3">
        <v>199784.89600000001</v>
      </c>
      <c r="Z6218" s="3">
        <v>203917.842</v>
      </c>
      <c r="AA6218" s="3">
        <v>256597.37400000001</v>
      </c>
      <c r="AB6218" s="3">
        <v>274558.61300000001</v>
      </c>
      <c r="AC6218" s="3">
        <v>275418.37400000001</v>
      </c>
      <c r="AD6218" s="3">
        <v>286735.73700000002</v>
      </c>
      <c r="AE6218" s="3">
        <v>289092.33</v>
      </c>
      <c r="AF6218" s="3">
        <v>301029.78200000001</v>
      </c>
      <c r="AG6218" s="3">
        <v>297807.76</v>
      </c>
      <c r="AH6218" s="3">
        <v>325400.516</v>
      </c>
      <c r="AI6218" s="3">
        <v>306855.31099999999</v>
      </c>
      <c r="AJ6218" s="3">
        <v>328564.84399999998</v>
      </c>
      <c r="AK6218" s="3">
        <v>325477.95600000001</v>
      </c>
      <c r="AL6218" s="3">
        <v>284062.40700000001</v>
      </c>
      <c r="AM6218" s="3">
        <v>301549.59100000001</v>
      </c>
      <c r="AN6218" s="3">
        <v>340342.299</v>
      </c>
      <c r="AO6218" s="3">
        <v>381940.04</v>
      </c>
      <c r="AP6218" s="3">
        <v>377987.26899999997</v>
      </c>
      <c r="AQ6218" s="3">
        <v>361016.61900000001</v>
      </c>
      <c r="AR6218" s="3">
        <v>339390.75300000003</v>
      </c>
      <c r="AS6218" s="3">
        <v>319494.29599999997</v>
      </c>
      <c r="AT6218" s="3">
        <v>304179.27</v>
      </c>
      <c r="AU6218" s="3">
        <v>297296.859</v>
      </c>
      <c r="AV6218" s="3">
        <v>300435.11700000003</v>
      </c>
      <c r="AW6218" s="3">
        <v>304693.71299999999</v>
      </c>
      <c r="AX6218" s="3">
        <v>311803.76699999999</v>
      </c>
      <c r="AY6218" s="3">
        <v>319420.41399999999</v>
      </c>
      <c r="AZ6218" s="3">
        <v>327840.95500000002</v>
      </c>
      <c r="BA6218">
        <v>335961.33600000001</v>
      </c>
      <c r="BB6218">
        <v>2016</v>
      </c>
    </row>
    <row r="6219" spans="1:54" hidden="1" x14ac:dyDescent="0.2">
      <c r="A6219">
        <v>453</v>
      </c>
      <c r="B6219" t="s">
        <v>414</v>
      </c>
      <c r="C6219" t="s">
        <v>334</v>
      </c>
      <c r="D6219" t="s">
        <v>178</v>
      </c>
      <c r="E6219" t="s">
        <v>333</v>
      </c>
      <c r="F6219" t="s">
        <v>332</v>
      </c>
      <c r="G6219" t="s">
        <v>331</v>
      </c>
      <c r="H6219" t="s">
        <v>322</v>
      </c>
      <c r="I6219" t="s">
        <v>330</v>
      </c>
      <c r="J6219" s="3">
        <v>167762.117</v>
      </c>
      <c r="K6219" s="3">
        <v>148826.609</v>
      </c>
      <c r="L6219" s="3">
        <v>126850.545</v>
      </c>
      <c r="M6219" s="3">
        <v>112084.371</v>
      </c>
      <c r="N6219" s="3">
        <v>121879.633</v>
      </c>
      <c r="O6219" s="3">
        <v>100352.738</v>
      </c>
      <c r="P6219" s="3">
        <v>99088.535999999993</v>
      </c>
      <c r="Q6219" s="3">
        <v>95927.073000000004</v>
      </c>
      <c r="R6219" s="3">
        <v>96522.573000000004</v>
      </c>
      <c r="S6219" s="3">
        <v>97826.832999999999</v>
      </c>
      <c r="T6219" s="3">
        <v>71455.520000000004</v>
      </c>
      <c r="U6219" s="3">
        <v>69020.718999999997</v>
      </c>
      <c r="V6219" s="3">
        <v>76137.877999999997</v>
      </c>
      <c r="W6219" s="3">
        <v>74764.539999999994</v>
      </c>
      <c r="X6219" s="3">
        <v>75348.337</v>
      </c>
      <c r="Y6219" s="3">
        <v>76225.066000000006</v>
      </c>
      <c r="Z6219" s="3">
        <v>77801.932000000001</v>
      </c>
      <c r="AA6219" s="3">
        <v>97901.053</v>
      </c>
      <c r="AB6219" s="3">
        <v>104753.906</v>
      </c>
      <c r="AC6219" s="3">
        <v>105081.936</v>
      </c>
      <c r="AD6219" s="3">
        <v>109399.914</v>
      </c>
      <c r="AE6219" s="3">
        <v>110299.038</v>
      </c>
      <c r="AF6219" s="3">
        <v>114853.602</v>
      </c>
      <c r="AG6219" s="3">
        <v>113624.285</v>
      </c>
      <c r="AH6219" s="3">
        <v>124151.906</v>
      </c>
      <c r="AI6219" s="3">
        <v>117076.249</v>
      </c>
      <c r="AJ6219" s="3">
        <v>125359.21</v>
      </c>
      <c r="AK6219" s="3">
        <v>124181.452</v>
      </c>
      <c r="AL6219" s="3">
        <v>108379.943</v>
      </c>
      <c r="AM6219" s="3">
        <v>115051.927</v>
      </c>
      <c r="AN6219" s="3">
        <v>129852.72900000001</v>
      </c>
      <c r="AO6219" s="3">
        <v>145723.75200000001</v>
      </c>
      <c r="AP6219" s="3">
        <v>144215.62899999999</v>
      </c>
      <c r="AQ6219" s="3">
        <v>137740.72</v>
      </c>
      <c r="AR6219" s="3">
        <v>129489.681</v>
      </c>
      <c r="AS6219" s="3">
        <v>121898.47199999999</v>
      </c>
      <c r="AT6219" s="3">
        <v>116055.24400000001</v>
      </c>
      <c r="AU6219" s="3">
        <v>113429.35799999999</v>
      </c>
      <c r="AV6219" s="3">
        <v>114626.716</v>
      </c>
      <c r="AW6219" s="3">
        <v>116251.522</v>
      </c>
      <c r="AX6219" s="3">
        <v>118964.261</v>
      </c>
      <c r="AY6219" s="3">
        <v>121870.284</v>
      </c>
      <c r="AZ6219" s="3">
        <v>125083.02099999999</v>
      </c>
      <c r="BA6219">
        <v>128181.235</v>
      </c>
      <c r="BB6219">
        <v>2016</v>
      </c>
    </row>
    <row r="6220" spans="1:54" hidden="1" x14ac:dyDescent="0.2">
      <c r="A6220">
        <v>453</v>
      </c>
      <c r="B6220" t="s">
        <v>414</v>
      </c>
      <c r="C6220" t="s">
        <v>329</v>
      </c>
      <c r="D6220" t="s">
        <v>178</v>
      </c>
      <c r="E6220" t="s">
        <v>325</v>
      </c>
      <c r="F6220" t="s">
        <v>328</v>
      </c>
      <c r="G6220" t="s">
        <v>225</v>
      </c>
      <c r="H6220" t="s">
        <v>322</v>
      </c>
      <c r="I6220" t="s">
        <v>321</v>
      </c>
      <c r="J6220" s="3">
        <v>117020.41099999999</v>
      </c>
      <c r="K6220" s="3">
        <v>118944.851</v>
      </c>
      <c r="L6220" s="3">
        <v>96873.467999999993</v>
      </c>
      <c r="M6220" s="3">
        <v>76976.543000000005</v>
      </c>
      <c r="N6220" s="3">
        <v>74807.881999999998</v>
      </c>
      <c r="O6220" s="3">
        <v>66253.149000000005</v>
      </c>
      <c r="P6220" s="3">
        <v>49786.84</v>
      </c>
      <c r="Q6220" s="3">
        <v>50337.417999999998</v>
      </c>
      <c r="R6220" s="3">
        <v>46406.728999999999</v>
      </c>
      <c r="S6220" s="3">
        <v>47202.165000000001</v>
      </c>
      <c r="T6220" s="3">
        <v>56224.646999999997</v>
      </c>
      <c r="U6220" s="3">
        <v>51648.118000000002</v>
      </c>
      <c r="V6220" s="3">
        <v>56845.709000000003</v>
      </c>
      <c r="W6220" s="3">
        <v>52947.584999999999</v>
      </c>
      <c r="X6220" s="3">
        <v>54216.673000000003</v>
      </c>
      <c r="Y6220" s="3">
        <v>59107.58</v>
      </c>
      <c r="Z6220" s="3">
        <v>64346.428</v>
      </c>
      <c r="AA6220" s="3">
        <v>77667.042000000001</v>
      </c>
      <c r="AB6220" s="3">
        <v>67827.467999999993</v>
      </c>
      <c r="AC6220" s="3">
        <v>78844.02</v>
      </c>
      <c r="AD6220" s="3">
        <v>108887.927</v>
      </c>
      <c r="AE6220" s="3">
        <v>104346.462</v>
      </c>
      <c r="AF6220" s="3">
        <v>111924.66800000001</v>
      </c>
      <c r="AG6220" s="3">
        <v>129745.637</v>
      </c>
      <c r="AH6220" s="3">
        <v>160348.03700000001</v>
      </c>
      <c r="AI6220" s="3">
        <v>197392.95300000001</v>
      </c>
      <c r="AJ6220" s="3">
        <v>229031.15100000001</v>
      </c>
      <c r="AK6220" s="3">
        <v>251767.742</v>
      </c>
      <c r="AL6220" s="3">
        <v>270049.02399999998</v>
      </c>
      <c r="AM6220" s="3">
        <v>217246.644</v>
      </c>
      <c r="AN6220" s="3">
        <v>265550.53700000001</v>
      </c>
      <c r="AO6220" s="3">
        <v>352453.40100000001</v>
      </c>
      <c r="AP6220" s="3">
        <v>371036.54700000002</v>
      </c>
      <c r="AQ6220" s="3">
        <v>361016.61900000001</v>
      </c>
      <c r="AR6220" s="3">
        <v>338717.07199999999</v>
      </c>
      <c r="AS6220" s="3">
        <v>245835.367</v>
      </c>
      <c r="AT6220" s="3">
        <v>212018.18100000001</v>
      </c>
      <c r="AU6220" s="3">
        <v>221327.50399999999</v>
      </c>
      <c r="AV6220" s="3">
        <v>240975.62100000001</v>
      </c>
      <c r="AW6220" s="3">
        <v>251076.32800000001</v>
      </c>
      <c r="AX6220" s="3">
        <v>256671.79199999999</v>
      </c>
      <c r="AY6220" s="3">
        <v>264877.84000000003</v>
      </c>
      <c r="AZ6220" s="3">
        <v>277743.72600000002</v>
      </c>
      <c r="BA6220">
        <v>293243.90500000003</v>
      </c>
      <c r="BB6220">
        <v>2016</v>
      </c>
    </row>
    <row r="6221" spans="1:54" hidden="1" x14ac:dyDescent="0.2">
      <c r="A6221">
        <v>453</v>
      </c>
      <c r="B6221" t="s">
        <v>414</v>
      </c>
      <c r="C6221" t="s">
        <v>327</v>
      </c>
      <c r="D6221" t="s">
        <v>178</v>
      </c>
      <c r="E6221" t="s">
        <v>325</v>
      </c>
      <c r="F6221" t="s">
        <v>326</v>
      </c>
      <c r="G6221" t="s">
        <v>223</v>
      </c>
      <c r="H6221" t="s">
        <v>322</v>
      </c>
      <c r="I6221" t="s">
        <v>321</v>
      </c>
      <c r="J6221" s="3">
        <v>31999.31</v>
      </c>
      <c r="K6221" s="3">
        <v>32677.157999999999</v>
      </c>
      <c r="L6221" s="3">
        <v>26613.591</v>
      </c>
      <c r="M6221" s="3">
        <v>21147.402999999998</v>
      </c>
      <c r="N6221" s="3">
        <v>20551.616999999998</v>
      </c>
      <c r="O6221" s="3">
        <v>18201.415000000001</v>
      </c>
      <c r="P6221" s="3">
        <v>13677.704</v>
      </c>
      <c r="Q6221" s="3">
        <v>13828.960999999999</v>
      </c>
      <c r="R6221" s="3">
        <v>12749.102000000001</v>
      </c>
      <c r="S6221" s="3">
        <v>12967.628000000001</v>
      </c>
      <c r="T6221" s="3">
        <v>15446.332</v>
      </c>
      <c r="U6221" s="3">
        <v>14189.043</v>
      </c>
      <c r="V6221" s="3">
        <v>15616.953</v>
      </c>
      <c r="W6221" s="3">
        <v>14546.04</v>
      </c>
      <c r="X6221" s="3">
        <v>14894.69</v>
      </c>
      <c r="Y6221" s="3">
        <v>16238.346</v>
      </c>
      <c r="Z6221" s="3">
        <v>17677.59</v>
      </c>
      <c r="AA6221" s="3">
        <v>21337.1</v>
      </c>
      <c r="AB6221" s="3">
        <v>18633.919999999998</v>
      </c>
      <c r="AC6221" s="3">
        <v>21660.445</v>
      </c>
      <c r="AD6221" s="3">
        <v>29914.266</v>
      </c>
      <c r="AE6221" s="3">
        <v>28666.61</v>
      </c>
      <c r="AF6221" s="3">
        <v>30748.535</v>
      </c>
      <c r="AG6221" s="3">
        <v>35644.406000000003</v>
      </c>
      <c r="AH6221" s="3">
        <v>44051.659</v>
      </c>
      <c r="AI6221" s="3">
        <v>54228.832999999999</v>
      </c>
      <c r="AJ6221" s="3">
        <v>62920.646000000001</v>
      </c>
      <c r="AK6221" s="3">
        <v>69166.962</v>
      </c>
      <c r="AL6221" s="3">
        <v>74189.292000000001</v>
      </c>
      <c r="AM6221" s="3">
        <v>59683.144</v>
      </c>
      <c r="AN6221" s="3">
        <v>72953.444000000003</v>
      </c>
      <c r="AO6221" s="3">
        <v>96827.857000000004</v>
      </c>
      <c r="AP6221" s="3">
        <v>101933.117</v>
      </c>
      <c r="AQ6221" s="3">
        <v>99180.39</v>
      </c>
      <c r="AR6221" s="3">
        <v>93054.141000000003</v>
      </c>
      <c r="AS6221" s="3">
        <v>67537.188999999998</v>
      </c>
      <c r="AT6221" s="3">
        <v>58246.752999999997</v>
      </c>
      <c r="AU6221" s="3">
        <v>60804.258999999998</v>
      </c>
      <c r="AV6221" s="3">
        <v>66202.093999999997</v>
      </c>
      <c r="AW6221" s="3">
        <v>68977.013000000006</v>
      </c>
      <c r="AX6221" s="3">
        <v>70514.229000000007</v>
      </c>
      <c r="AY6221" s="3">
        <v>72768.637000000002</v>
      </c>
      <c r="AZ6221" s="3">
        <v>76303.221000000005</v>
      </c>
      <c r="BA6221">
        <v>80561.512000000002</v>
      </c>
      <c r="BB6221">
        <v>2016</v>
      </c>
    </row>
    <row r="6222" spans="1:54" hidden="1" x14ac:dyDescent="0.2">
      <c r="A6222">
        <v>453</v>
      </c>
      <c r="B6222" t="s">
        <v>414</v>
      </c>
      <c r="C6222" t="s">
        <v>212</v>
      </c>
      <c r="D6222" t="s">
        <v>178</v>
      </c>
      <c r="E6222" t="s">
        <v>325</v>
      </c>
      <c r="F6222" t="s">
        <v>324</v>
      </c>
      <c r="G6222" t="s">
        <v>323</v>
      </c>
      <c r="H6222" t="s">
        <v>322</v>
      </c>
      <c r="I6222" t="s">
        <v>321</v>
      </c>
      <c r="J6222" s="3">
        <v>72061.262000000002</v>
      </c>
      <c r="K6222" s="3">
        <v>69896.702000000005</v>
      </c>
      <c r="L6222" s="3">
        <v>63271.970999999998</v>
      </c>
      <c r="M6222" s="3">
        <v>58113.616999999998</v>
      </c>
      <c r="N6222" s="3">
        <v>65434.925000000003</v>
      </c>
      <c r="O6222" s="3">
        <v>55601.644999999997</v>
      </c>
      <c r="P6222" s="3">
        <v>56008.076999999997</v>
      </c>
      <c r="Q6222" s="3">
        <v>55604.983</v>
      </c>
      <c r="R6222" s="3">
        <v>57908.739000000001</v>
      </c>
      <c r="S6222" s="3">
        <v>60973.493999999999</v>
      </c>
      <c r="T6222" s="3">
        <v>46184.07</v>
      </c>
      <c r="U6222" s="3">
        <v>46095.224000000002</v>
      </c>
      <c r="V6222" s="3">
        <v>52007.606</v>
      </c>
      <c r="W6222" s="3">
        <v>52284.43</v>
      </c>
      <c r="X6222" s="3">
        <v>53814.209000000003</v>
      </c>
      <c r="Y6222" s="3">
        <v>55575.745999999999</v>
      </c>
      <c r="Z6222" s="3">
        <v>57760.726999999999</v>
      </c>
      <c r="AA6222" s="3">
        <v>73926.914999999994</v>
      </c>
      <c r="AB6222" s="3">
        <v>79959.948000000004</v>
      </c>
      <c r="AC6222" s="3">
        <v>81437.883000000002</v>
      </c>
      <c r="AD6222" s="3">
        <v>86713.375</v>
      </c>
      <c r="AE6222" s="3">
        <v>89418.517000000007</v>
      </c>
      <c r="AF6222" s="3">
        <v>94540.29</v>
      </c>
      <c r="AG6222" s="3">
        <v>95393.316000000006</v>
      </c>
      <c r="AH6222" s="3">
        <v>107098.065</v>
      </c>
      <c r="AI6222" s="3">
        <v>104243.625</v>
      </c>
      <c r="AJ6222" s="3">
        <v>115048.44100000001</v>
      </c>
      <c r="AK6222" s="3">
        <v>117000.16899999999</v>
      </c>
      <c r="AL6222" s="3">
        <v>104115.51700000001</v>
      </c>
      <c r="AM6222" s="3">
        <v>111364.31600000001</v>
      </c>
      <c r="AN6222" s="3">
        <v>127226.395</v>
      </c>
      <c r="AO6222" s="3">
        <v>145723.75200000001</v>
      </c>
      <c r="AP6222" s="3">
        <v>146872.236</v>
      </c>
      <c r="AQ6222" s="3">
        <v>142543.43299999999</v>
      </c>
      <c r="AR6222" s="3">
        <v>136409.77499999999</v>
      </c>
      <c r="AS6222" s="3">
        <v>129805.273</v>
      </c>
      <c r="AT6222" s="3">
        <v>125159.804</v>
      </c>
      <c r="AU6222" s="3">
        <v>124529.05100000001</v>
      </c>
      <c r="AV6222" s="3">
        <v>128702.788</v>
      </c>
      <c r="AW6222" s="3">
        <v>133357.932</v>
      </c>
      <c r="AX6222" s="3">
        <v>139151.28599999999</v>
      </c>
      <c r="AY6222" s="3">
        <v>145267.12899999999</v>
      </c>
      <c r="AZ6222" s="3">
        <v>151656.77499999999</v>
      </c>
      <c r="BA6222">
        <v>158117.15100000001</v>
      </c>
      <c r="BB6222">
        <v>2016</v>
      </c>
    </row>
    <row r="6223" spans="1:54" hidden="1" x14ac:dyDescent="0.2">
      <c r="A6223">
        <v>453</v>
      </c>
      <c r="B6223" t="s">
        <v>414</v>
      </c>
      <c r="C6223" t="s">
        <v>320</v>
      </c>
      <c r="D6223" t="s">
        <v>178</v>
      </c>
      <c r="E6223" t="s">
        <v>319</v>
      </c>
      <c r="F6223" t="s">
        <v>318</v>
      </c>
      <c r="G6223" t="s">
        <v>243</v>
      </c>
    </row>
    <row r="6224" spans="1:54" hidden="1" x14ac:dyDescent="0.2">
      <c r="A6224">
        <v>453</v>
      </c>
      <c r="B6224" t="s">
        <v>414</v>
      </c>
      <c r="C6224" t="s">
        <v>317</v>
      </c>
      <c r="D6224" t="s">
        <v>178</v>
      </c>
      <c r="E6224" t="s">
        <v>316</v>
      </c>
      <c r="F6224" s="3" t="s">
        <v>315</v>
      </c>
      <c r="G6224" t="s">
        <v>288</v>
      </c>
      <c r="I6224" t="s">
        <v>310</v>
      </c>
      <c r="J6224">
        <v>0.13400000000000001</v>
      </c>
      <c r="K6224">
        <v>0.126</v>
      </c>
      <c r="L6224">
        <v>0.115</v>
      </c>
      <c r="M6224">
        <v>0.107</v>
      </c>
      <c r="N6224">
        <v>0.11799999999999999</v>
      </c>
      <c r="O6224">
        <v>9.9000000000000005E-2</v>
      </c>
      <c r="P6224">
        <v>0.1</v>
      </c>
      <c r="Q6224">
        <v>9.7000000000000003E-2</v>
      </c>
      <c r="R6224">
        <v>9.7000000000000003E-2</v>
      </c>
      <c r="S6224">
        <v>9.8000000000000004E-2</v>
      </c>
      <c r="T6224">
        <v>8.1000000000000003E-2</v>
      </c>
      <c r="U6224">
        <v>7.6999999999999999E-2</v>
      </c>
      <c r="V6224">
        <v>7.6999999999999999E-2</v>
      </c>
      <c r="W6224">
        <v>7.4999999999999997E-2</v>
      </c>
      <c r="X6224">
        <v>7.3999999999999996E-2</v>
      </c>
      <c r="Y6224">
        <v>7.2999999999999995E-2</v>
      </c>
      <c r="Z6224">
        <v>7.2999999999999995E-2</v>
      </c>
      <c r="AA6224">
        <v>9.1999999999999998E-2</v>
      </c>
      <c r="AB6224">
        <v>9.9000000000000005E-2</v>
      </c>
      <c r="AC6224">
        <v>0.1</v>
      </c>
      <c r="AD6224">
        <v>0.10299999999999999</v>
      </c>
      <c r="AE6224">
        <v>0.105</v>
      </c>
      <c r="AF6224">
        <v>0.109</v>
      </c>
      <c r="AG6224">
        <v>0.109</v>
      </c>
      <c r="AH6224">
        <v>0.123</v>
      </c>
      <c r="AI6224">
        <v>0.126</v>
      </c>
      <c r="AJ6224">
        <v>0.151</v>
      </c>
      <c r="AK6224">
        <v>0.16900000000000001</v>
      </c>
      <c r="AL6224">
        <v>0.193</v>
      </c>
      <c r="AM6224">
        <v>0.218</v>
      </c>
      <c r="AN6224">
        <v>0.24399999999999999</v>
      </c>
      <c r="AO6224">
        <v>0.26600000000000001</v>
      </c>
      <c r="AP6224">
        <v>0.27</v>
      </c>
      <c r="AQ6224">
        <v>0.27300000000000002</v>
      </c>
      <c r="AR6224">
        <v>0.27400000000000002</v>
      </c>
      <c r="AS6224">
        <v>0.27500000000000002</v>
      </c>
      <c r="AT6224">
        <v>0.27200000000000002</v>
      </c>
      <c r="AU6224">
        <v>0.26800000000000002</v>
      </c>
      <c r="AV6224">
        <v>0.26500000000000001</v>
      </c>
      <c r="AW6224">
        <v>0.26200000000000001</v>
      </c>
      <c r="AX6224">
        <v>0.25900000000000001</v>
      </c>
      <c r="AY6224">
        <v>0.25600000000000001</v>
      </c>
      <c r="AZ6224">
        <v>0.254</v>
      </c>
      <c r="BA6224">
        <v>0.252</v>
      </c>
      <c r="BB6224">
        <v>2016</v>
      </c>
    </row>
    <row r="6225" spans="1:54" hidden="1" x14ac:dyDescent="0.2">
      <c r="A6225">
        <v>453</v>
      </c>
      <c r="B6225" t="s">
        <v>414</v>
      </c>
      <c r="C6225" t="s">
        <v>314</v>
      </c>
      <c r="D6225" t="s">
        <v>178</v>
      </c>
      <c r="E6225" t="s">
        <v>313</v>
      </c>
      <c r="F6225" s="3" t="s">
        <v>312</v>
      </c>
      <c r="G6225" t="s">
        <v>311</v>
      </c>
      <c r="I6225" t="s">
        <v>310</v>
      </c>
      <c r="J6225">
        <v>1.6240000000000001</v>
      </c>
      <c r="K6225">
        <v>1.702</v>
      </c>
      <c r="L6225">
        <v>1.5309999999999999</v>
      </c>
      <c r="M6225">
        <v>1.325</v>
      </c>
      <c r="N6225">
        <v>1.143</v>
      </c>
      <c r="O6225">
        <v>1.1919999999999999</v>
      </c>
      <c r="P6225">
        <v>0.88900000000000001</v>
      </c>
      <c r="Q6225">
        <v>0.90500000000000003</v>
      </c>
      <c r="R6225">
        <v>0.80100000000000005</v>
      </c>
      <c r="S6225">
        <v>0.77400000000000002</v>
      </c>
      <c r="T6225">
        <v>1.2170000000000001</v>
      </c>
      <c r="U6225">
        <v>1.1200000000000001</v>
      </c>
      <c r="V6225">
        <v>1.093</v>
      </c>
      <c r="W6225">
        <v>1.0129999999999999</v>
      </c>
      <c r="X6225">
        <v>1.0069999999999999</v>
      </c>
      <c r="Y6225">
        <v>1.0640000000000001</v>
      </c>
      <c r="Z6225">
        <v>1.1140000000000001</v>
      </c>
      <c r="AA6225">
        <v>1.0509999999999999</v>
      </c>
      <c r="AB6225">
        <v>0.84799999999999998</v>
      </c>
      <c r="AC6225">
        <v>0.96799999999999997</v>
      </c>
      <c r="AD6225">
        <v>1.256</v>
      </c>
      <c r="AE6225">
        <v>1.167</v>
      </c>
      <c r="AF6225">
        <v>1.1839999999999999</v>
      </c>
      <c r="AG6225">
        <v>1.36</v>
      </c>
      <c r="AH6225">
        <v>1.4970000000000001</v>
      </c>
      <c r="AI6225">
        <v>1.8939999999999999</v>
      </c>
      <c r="AJ6225">
        <v>1.9910000000000001</v>
      </c>
      <c r="AK6225">
        <v>2.1520000000000001</v>
      </c>
      <c r="AL6225">
        <v>2.5939999999999999</v>
      </c>
      <c r="AM6225">
        <v>1.9510000000000001</v>
      </c>
      <c r="AN6225">
        <v>2.0870000000000002</v>
      </c>
      <c r="AO6225">
        <v>2.419</v>
      </c>
      <c r="AP6225">
        <v>2.5259999999999998</v>
      </c>
      <c r="AQ6225">
        <v>2.5329999999999999</v>
      </c>
      <c r="AR6225">
        <v>2.4830000000000001</v>
      </c>
      <c r="AS6225">
        <v>1.8939999999999999</v>
      </c>
      <c r="AT6225">
        <v>1.694</v>
      </c>
      <c r="AU6225">
        <v>1.7769999999999999</v>
      </c>
      <c r="AV6225">
        <v>1.8720000000000001</v>
      </c>
      <c r="AW6225">
        <v>1.883</v>
      </c>
      <c r="AX6225">
        <v>1.845</v>
      </c>
      <c r="AY6225">
        <v>1.823</v>
      </c>
      <c r="AZ6225">
        <v>1.831</v>
      </c>
      <c r="BA6225">
        <v>1.855</v>
      </c>
      <c r="BB6225">
        <v>2016</v>
      </c>
    </row>
    <row r="6226" spans="1:54" hidden="1" x14ac:dyDescent="0.2">
      <c r="A6226">
        <v>453</v>
      </c>
      <c r="B6226" t="s">
        <v>414</v>
      </c>
      <c r="C6226" t="s">
        <v>309</v>
      </c>
      <c r="D6226" t="s">
        <v>178</v>
      </c>
      <c r="E6226" t="s">
        <v>308</v>
      </c>
      <c r="F6226" t="s">
        <v>307</v>
      </c>
      <c r="G6226" t="s">
        <v>217</v>
      </c>
    </row>
    <row r="6227" spans="1:54" hidden="1" x14ac:dyDescent="0.2">
      <c r="A6227">
        <v>453</v>
      </c>
      <c r="B6227" t="s">
        <v>414</v>
      </c>
      <c r="C6227" t="s">
        <v>306</v>
      </c>
      <c r="D6227" t="s">
        <v>178</v>
      </c>
      <c r="E6227" t="s">
        <v>305</v>
      </c>
      <c r="F6227" t="s">
        <v>304</v>
      </c>
      <c r="G6227" t="s">
        <v>217</v>
      </c>
      <c r="I6227" t="s">
        <v>1602</v>
      </c>
      <c r="J6227" s="3">
        <v>51.66</v>
      </c>
      <c r="K6227" s="3">
        <v>45.89</v>
      </c>
      <c r="L6227" s="3">
        <v>34.847000000000001</v>
      </c>
      <c r="M6227" s="3">
        <v>25.454000000000001</v>
      </c>
      <c r="N6227" s="3">
        <v>41.48</v>
      </c>
      <c r="O6227" s="3">
        <v>30.408999999999999</v>
      </c>
      <c r="P6227" s="3">
        <v>13.942</v>
      </c>
      <c r="Q6227" s="3">
        <v>16.137</v>
      </c>
      <c r="R6227" s="3">
        <v>14.864000000000001</v>
      </c>
      <c r="S6227" s="3">
        <v>21.643999999999998</v>
      </c>
      <c r="T6227" s="3">
        <v>23.516999999999999</v>
      </c>
      <c r="U6227" s="3">
        <v>19.411000000000001</v>
      </c>
      <c r="V6227" s="3">
        <v>18.012</v>
      </c>
      <c r="W6227" s="3">
        <v>10.372999999999999</v>
      </c>
      <c r="X6227" s="3">
        <v>17.553999999999998</v>
      </c>
      <c r="Y6227" s="3">
        <v>23.081</v>
      </c>
      <c r="Z6227" s="3">
        <v>22.225999999999999</v>
      </c>
      <c r="AA6227" s="3">
        <v>33.761000000000003</v>
      </c>
      <c r="AB6227" s="3">
        <v>26.332000000000001</v>
      </c>
      <c r="AC6227" s="3">
        <v>38.954999999999998</v>
      </c>
      <c r="AD6227" s="3">
        <v>49.27</v>
      </c>
      <c r="AE6227" s="3">
        <v>52.792999999999999</v>
      </c>
      <c r="AF6227" s="3">
        <v>52.395000000000003</v>
      </c>
      <c r="AG6227" s="3">
        <v>59.316000000000003</v>
      </c>
      <c r="AH6227" s="3">
        <v>55.308</v>
      </c>
      <c r="AI6227" s="3">
        <v>51.11</v>
      </c>
      <c r="AJ6227" s="3">
        <v>57.426000000000002</v>
      </c>
      <c r="AK6227" s="3">
        <v>60.390999999999998</v>
      </c>
      <c r="AL6227" s="3">
        <v>64.188999999999993</v>
      </c>
      <c r="AM6227" s="3">
        <v>49.497</v>
      </c>
      <c r="AN6227" s="3">
        <v>50.418999999999997</v>
      </c>
      <c r="AO6227" s="3">
        <v>60.098999999999997</v>
      </c>
      <c r="AP6227" s="3">
        <v>60.329000000000001</v>
      </c>
      <c r="AQ6227" s="3">
        <v>58.252000000000002</v>
      </c>
      <c r="AR6227" s="3">
        <v>55.749000000000002</v>
      </c>
      <c r="AS6227" s="3">
        <v>46.555999999999997</v>
      </c>
      <c r="AT6227" s="3">
        <v>42.58</v>
      </c>
      <c r="AU6227" s="3">
        <v>48.59</v>
      </c>
      <c r="AV6227" s="3">
        <v>53.273000000000003</v>
      </c>
      <c r="AW6227" s="3">
        <v>55.036999999999999</v>
      </c>
      <c r="AX6227" s="3">
        <v>55.469000000000001</v>
      </c>
      <c r="AY6227" s="3">
        <v>55.905000000000001</v>
      </c>
      <c r="AZ6227" s="3">
        <v>55.231999999999999</v>
      </c>
      <c r="BA6227">
        <v>53.875999999999998</v>
      </c>
      <c r="BB6227">
        <v>2016</v>
      </c>
    </row>
    <row r="6228" spans="1:54" hidden="1" x14ac:dyDescent="0.2">
      <c r="A6228">
        <v>453</v>
      </c>
      <c r="B6228" t="s">
        <v>414</v>
      </c>
      <c r="C6228" t="s">
        <v>303</v>
      </c>
      <c r="D6228" t="s">
        <v>178</v>
      </c>
      <c r="E6228" t="s">
        <v>300</v>
      </c>
      <c r="F6228" t="s">
        <v>302</v>
      </c>
      <c r="G6228" t="s">
        <v>295</v>
      </c>
      <c r="I6228" t="s">
        <v>1603</v>
      </c>
      <c r="J6228" s="3">
        <v>30.346</v>
      </c>
      <c r="K6228" s="3">
        <v>32.914000000000001</v>
      </c>
      <c r="L6228" s="3">
        <v>34.79</v>
      </c>
      <c r="M6228" s="3">
        <v>35.728000000000002</v>
      </c>
      <c r="N6228" s="3">
        <v>36.136000000000003</v>
      </c>
      <c r="O6228" s="3">
        <v>36.542999999999999</v>
      </c>
      <c r="P6228" s="3">
        <v>37.237000000000002</v>
      </c>
      <c r="Q6228" s="3">
        <v>38.908999999999999</v>
      </c>
      <c r="R6228" s="3">
        <v>40.784999999999997</v>
      </c>
      <c r="S6228" s="3">
        <v>42.131</v>
      </c>
      <c r="T6228" s="3">
        <v>43.4</v>
      </c>
      <c r="U6228" s="3">
        <v>45.3</v>
      </c>
      <c r="V6228" s="3">
        <v>46.7</v>
      </c>
      <c r="W6228" s="3">
        <v>46.3</v>
      </c>
      <c r="X6228" s="3">
        <v>47</v>
      </c>
      <c r="Y6228" s="3">
        <v>48.4</v>
      </c>
      <c r="Z6228" s="3">
        <v>51.8</v>
      </c>
      <c r="AA6228" s="3">
        <v>53.2</v>
      </c>
      <c r="AB6228" s="3">
        <v>54.7</v>
      </c>
      <c r="AC6228" s="3">
        <v>55.9</v>
      </c>
      <c r="AD6228" s="3">
        <v>56.8</v>
      </c>
      <c r="AE6228" s="3">
        <v>57.7</v>
      </c>
      <c r="AF6228" s="3">
        <v>57.8</v>
      </c>
      <c r="AG6228" s="3">
        <v>59.1</v>
      </c>
      <c r="AH6228" s="3">
        <v>63.1</v>
      </c>
      <c r="AI6228" s="3">
        <v>68.7</v>
      </c>
      <c r="AJ6228" s="3">
        <v>76.8</v>
      </c>
      <c r="AK6228" s="3">
        <v>87.3</v>
      </c>
      <c r="AL6228" s="3">
        <v>100.5</v>
      </c>
      <c r="AM6228" s="3">
        <v>95.6</v>
      </c>
      <c r="AN6228" s="3">
        <v>93.3</v>
      </c>
      <c r="AO6228" s="3">
        <v>95.2</v>
      </c>
      <c r="AP6228" s="3">
        <v>96.9</v>
      </c>
      <c r="AQ6228" s="3">
        <v>100</v>
      </c>
      <c r="AR6228" s="3">
        <v>103.358</v>
      </c>
      <c r="AS6228" s="3">
        <v>105.233</v>
      </c>
      <c r="AT6228" s="3">
        <v>108.05</v>
      </c>
      <c r="AU6228" s="3">
        <v>108.47499999999999</v>
      </c>
      <c r="AV6228" s="3">
        <v>112.714</v>
      </c>
      <c r="AW6228" s="3">
        <v>116.616</v>
      </c>
      <c r="AX6228" s="3">
        <v>118.874</v>
      </c>
      <c r="AY6228" s="3">
        <v>121.245</v>
      </c>
      <c r="AZ6228" s="3">
        <v>123.861</v>
      </c>
      <c r="BA6228">
        <v>126.63</v>
      </c>
      <c r="BB6228">
        <v>2017</v>
      </c>
    </row>
    <row r="6229" spans="1:54" hidden="1" x14ac:dyDescent="0.2">
      <c r="A6229">
        <v>453</v>
      </c>
      <c r="B6229" t="s">
        <v>414</v>
      </c>
      <c r="C6229" t="s">
        <v>301</v>
      </c>
      <c r="D6229" t="s">
        <v>178</v>
      </c>
      <c r="E6229" t="s">
        <v>300</v>
      </c>
      <c r="F6229" t="s">
        <v>299</v>
      </c>
      <c r="G6229" t="s">
        <v>275</v>
      </c>
      <c r="I6229" t="s">
        <v>298</v>
      </c>
      <c r="J6229" s="3">
        <v>6.8380000000000001</v>
      </c>
      <c r="K6229" s="3">
        <v>8.4600000000000009</v>
      </c>
      <c r="L6229" s="3">
        <v>5.7</v>
      </c>
      <c r="M6229" s="3">
        <v>2.6960000000000002</v>
      </c>
      <c r="N6229" s="3">
        <v>1.1419999999999999</v>
      </c>
      <c r="O6229" s="3">
        <v>1.129</v>
      </c>
      <c r="P6229" s="3">
        <v>1.897</v>
      </c>
      <c r="Q6229" s="3">
        <v>4.4909999999999997</v>
      </c>
      <c r="R6229" s="3">
        <v>4.8220000000000001</v>
      </c>
      <c r="S6229" s="3">
        <v>3.3</v>
      </c>
      <c r="T6229" s="3">
        <v>3.012</v>
      </c>
      <c r="U6229" s="3">
        <v>4.3780000000000001</v>
      </c>
      <c r="V6229" s="3">
        <v>3.0910000000000002</v>
      </c>
      <c r="W6229" s="3">
        <v>-0.85699999999999998</v>
      </c>
      <c r="X6229" s="3">
        <v>1.512</v>
      </c>
      <c r="Y6229" s="3">
        <v>2.9790000000000001</v>
      </c>
      <c r="Z6229" s="3">
        <v>7.0250000000000004</v>
      </c>
      <c r="AA6229" s="3">
        <v>2.7029999999999998</v>
      </c>
      <c r="AB6229" s="3">
        <v>2.82</v>
      </c>
      <c r="AC6229" s="3">
        <v>2.194</v>
      </c>
      <c r="AD6229" s="3">
        <v>1.61</v>
      </c>
      <c r="AE6229" s="3">
        <v>1.585</v>
      </c>
      <c r="AF6229" s="3">
        <v>0.17299999999999999</v>
      </c>
      <c r="AG6229" s="3">
        <v>2.2490000000000001</v>
      </c>
      <c r="AH6229" s="3">
        <v>6.7679999999999998</v>
      </c>
      <c r="AI6229" s="3">
        <v>8.875</v>
      </c>
      <c r="AJ6229" s="3">
        <v>11.79</v>
      </c>
      <c r="AK6229" s="3">
        <v>13.672000000000001</v>
      </c>
      <c r="AL6229" s="3">
        <v>15.12</v>
      </c>
      <c r="AM6229" s="3">
        <v>-4.8760000000000003</v>
      </c>
      <c r="AN6229" s="3">
        <v>-2.4060000000000001</v>
      </c>
      <c r="AO6229" s="3">
        <v>2.036</v>
      </c>
      <c r="AP6229" s="3">
        <v>1.786</v>
      </c>
      <c r="AQ6229" s="3">
        <v>3.1989999999999998</v>
      </c>
      <c r="AR6229" s="3">
        <v>3.3580000000000001</v>
      </c>
      <c r="AS6229" s="3">
        <v>1.8140000000000001</v>
      </c>
      <c r="AT6229" s="3">
        <v>2.677</v>
      </c>
      <c r="AU6229" s="3">
        <v>0.39300000000000002</v>
      </c>
      <c r="AV6229" s="3">
        <v>3.9079999999999999</v>
      </c>
      <c r="AW6229" s="3">
        <v>3.4609999999999999</v>
      </c>
      <c r="AX6229" s="3">
        <v>1.9359999999999999</v>
      </c>
      <c r="AY6229" s="3">
        <v>1.9950000000000001</v>
      </c>
      <c r="AZ6229" s="3">
        <v>2.1579999999999999</v>
      </c>
      <c r="BA6229">
        <v>2.2349999999999999</v>
      </c>
      <c r="BB6229">
        <v>2017</v>
      </c>
    </row>
    <row r="6230" spans="1:54" hidden="1" x14ac:dyDescent="0.2">
      <c r="A6230">
        <v>453</v>
      </c>
      <c r="B6230" t="s">
        <v>414</v>
      </c>
      <c r="C6230" t="s">
        <v>297</v>
      </c>
      <c r="D6230" t="s">
        <v>178</v>
      </c>
      <c r="E6230" t="s">
        <v>293</v>
      </c>
      <c r="F6230" t="s">
        <v>296</v>
      </c>
      <c r="G6230" t="s">
        <v>295</v>
      </c>
    </row>
    <row r="6231" spans="1:54" hidden="1" x14ac:dyDescent="0.2">
      <c r="A6231">
        <v>453</v>
      </c>
      <c r="B6231" t="s">
        <v>414</v>
      </c>
      <c r="C6231" t="s">
        <v>294</v>
      </c>
      <c r="D6231" t="s">
        <v>178</v>
      </c>
      <c r="E6231" t="s">
        <v>293</v>
      </c>
      <c r="F6231" t="s">
        <v>292</v>
      </c>
      <c r="G6231" t="s">
        <v>275</v>
      </c>
    </row>
    <row r="6232" spans="1:54" hidden="1" x14ac:dyDescent="0.2">
      <c r="A6232">
        <v>453</v>
      </c>
      <c r="B6232" t="s">
        <v>414</v>
      </c>
      <c r="C6232" t="s">
        <v>290</v>
      </c>
      <c r="D6232" t="s">
        <v>178</v>
      </c>
      <c r="E6232" t="s">
        <v>289</v>
      </c>
      <c r="G6232" t="s">
        <v>288</v>
      </c>
    </row>
    <row r="6233" spans="1:54" hidden="1" x14ac:dyDescent="0.2">
      <c r="A6233">
        <v>453</v>
      </c>
      <c r="B6233" t="s">
        <v>414</v>
      </c>
      <c r="C6233" t="s">
        <v>287</v>
      </c>
      <c r="D6233" t="s">
        <v>178</v>
      </c>
      <c r="E6233" t="s">
        <v>286</v>
      </c>
      <c r="F6233" t="s">
        <v>285</v>
      </c>
      <c r="G6233" t="s">
        <v>275</v>
      </c>
      <c r="I6233" t="s">
        <v>1604</v>
      </c>
      <c r="J6233" s="3">
        <v>26.646000000000001</v>
      </c>
      <c r="K6233" s="3">
        <v>4.2069999999999999</v>
      </c>
      <c r="L6233" s="3">
        <v>3.5489999999999999</v>
      </c>
      <c r="M6233" s="3">
        <v>-15.436999999999999</v>
      </c>
      <c r="N6233" s="3">
        <v>-14.872</v>
      </c>
      <c r="O6233" s="3">
        <v>-22.794</v>
      </c>
      <c r="P6233" s="3">
        <v>-20.727</v>
      </c>
      <c r="Q6233" s="3">
        <v>4.2530000000000001</v>
      </c>
      <c r="R6233" s="3">
        <v>-7.84</v>
      </c>
      <c r="S6233" s="3">
        <v>2.851</v>
      </c>
      <c r="T6233" s="3">
        <v>-6.35</v>
      </c>
      <c r="U6233" s="3">
        <v>3.2090000000000001</v>
      </c>
      <c r="V6233" s="3">
        <v>10.807</v>
      </c>
      <c r="W6233" s="3">
        <v>-8.0549999999999997</v>
      </c>
      <c r="X6233" s="3">
        <v>-5.5949999999999998</v>
      </c>
      <c r="Y6233" s="3">
        <v>37.027000000000001</v>
      </c>
      <c r="Z6233" s="3">
        <v>14.082000000000001</v>
      </c>
      <c r="AA6233" s="3">
        <v>27.585000000000001</v>
      </c>
      <c r="AB6233" s="3">
        <v>1.51</v>
      </c>
      <c r="AC6233" s="3">
        <v>1.474</v>
      </c>
      <c r="AD6233" s="3">
        <v>22.488</v>
      </c>
      <c r="AE6233" s="3">
        <v>5.6219999999999999</v>
      </c>
      <c r="AF6233" s="3">
        <v>-3.9609999999999999</v>
      </c>
      <c r="AG6233" s="3">
        <v>49.374000000000002</v>
      </c>
      <c r="AH6233" s="3">
        <v>17.105</v>
      </c>
      <c r="AI6233" s="3">
        <v>51.905999999999999</v>
      </c>
      <c r="AJ6233" s="3">
        <v>57.999000000000002</v>
      </c>
      <c r="AK6233" s="3">
        <v>25.306999999999999</v>
      </c>
      <c r="AL6233" s="3">
        <v>5.9180000000000001</v>
      </c>
      <c r="AM6233" s="3">
        <v>-10.865</v>
      </c>
      <c r="AN6233" s="3">
        <v>-1.425</v>
      </c>
      <c r="AO6233" s="3">
        <v>40.79</v>
      </c>
      <c r="AP6233" s="3">
        <v>21.54</v>
      </c>
      <c r="AQ6233" s="3">
        <v>8.6959999999999997</v>
      </c>
      <c r="AR6233" s="3">
        <v>6.4340000000000002</v>
      </c>
      <c r="AS6233" s="3">
        <v>-9.173</v>
      </c>
      <c r="AT6233" s="3">
        <v>11.167999999999999</v>
      </c>
      <c r="AU6233" s="3">
        <v>-0.86199999999999999</v>
      </c>
      <c r="AV6233" s="3">
        <v>1.466</v>
      </c>
      <c r="AW6233" s="3">
        <v>-3.879</v>
      </c>
      <c r="AX6233" s="3">
        <v>-4.984</v>
      </c>
      <c r="AY6233" s="3">
        <v>-1.988</v>
      </c>
      <c r="AZ6233" s="3">
        <v>0.433</v>
      </c>
      <c r="BA6233">
        <v>-2.0990000000000002</v>
      </c>
      <c r="BB6233">
        <v>2017</v>
      </c>
    </row>
    <row r="6234" spans="1:54" hidden="1" x14ac:dyDescent="0.2">
      <c r="A6234">
        <v>453</v>
      </c>
      <c r="B6234" t="s">
        <v>414</v>
      </c>
      <c r="C6234" t="s">
        <v>284</v>
      </c>
      <c r="D6234" t="s">
        <v>178</v>
      </c>
      <c r="E6234" t="s">
        <v>283</v>
      </c>
      <c r="F6234" t="s">
        <v>282</v>
      </c>
      <c r="G6234" t="s">
        <v>275</v>
      </c>
      <c r="I6234" t="s">
        <v>1604</v>
      </c>
      <c r="J6234" s="3">
        <v>-9.8209999999999997</v>
      </c>
      <c r="K6234" s="3">
        <v>6.1859999999999999</v>
      </c>
      <c r="L6234" s="3">
        <v>35.030999999999999</v>
      </c>
      <c r="M6234" s="3">
        <v>-22.33</v>
      </c>
      <c r="N6234" s="3">
        <v>-18.579000000000001</v>
      </c>
      <c r="O6234" s="3">
        <v>-0.38800000000000001</v>
      </c>
      <c r="P6234" s="3">
        <v>-15.253</v>
      </c>
      <c r="Q6234" s="3">
        <v>-11.391999999999999</v>
      </c>
      <c r="R6234" s="3">
        <v>-6.1529999999999996</v>
      </c>
      <c r="S6234" s="3">
        <v>4.8899999999999997</v>
      </c>
      <c r="T6234" s="3">
        <v>-6.35</v>
      </c>
      <c r="U6234" s="3">
        <v>3.2090000000000001</v>
      </c>
      <c r="V6234" s="3">
        <v>13.43</v>
      </c>
      <c r="W6234" s="3">
        <v>-3.8069999999999999</v>
      </c>
      <c r="X6234" s="3">
        <v>-1.8720000000000001</v>
      </c>
      <c r="Y6234" s="3">
        <v>22.687999999999999</v>
      </c>
      <c r="Z6234" s="3">
        <v>11.598000000000001</v>
      </c>
      <c r="AA6234" s="3">
        <v>35.682000000000002</v>
      </c>
      <c r="AB6234" s="3">
        <v>3.1240000000000001</v>
      </c>
      <c r="AC6234" s="3">
        <v>-9.2349999999999994</v>
      </c>
      <c r="AD6234" s="3">
        <v>-7.1470000000000002</v>
      </c>
      <c r="AE6234" s="3">
        <v>20.951000000000001</v>
      </c>
      <c r="AF6234" s="3">
        <v>10.409000000000001</v>
      </c>
      <c r="AG6234" s="3">
        <v>11.836</v>
      </c>
      <c r="AH6234" s="3">
        <v>13.677</v>
      </c>
      <c r="AI6234" s="3">
        <v>59.243000000000002</v>
      </c>
      <c r="AJ6234" s="3">
        <v>54.026000000000003</v>
      </c>
      <c r="AK6234" s="3">
        <v>33.506999999999998</v>
      </c>
      <c r="AL6234" s="3">
        <v>7.665</v>
      </c>
      <c r="AM6234" s="3">
        <v>-4.5789999999999997</v>
      </c>
      <c r="AN6234" s="3">
        <v>-14.739000000000001</v>
      </c>
      <c r="AO6234" s="3">
        <v>13.201000000000001</v>
      </c>
      <c r="AP6234" s="3">
        <v>14.944000000000001</v>
      </c>
      <c r="AQ6234" s="3">
        <v>7.35</v>
      </c>
      <c r="AR6234" s="3">
        <v>1.706</v>
      </c>
      <c r="AS6234" s="3">
        <v>0.42299999999999999</v>
      </c>
      <c r="AT6234" s="3">
        <v>17.548999999999999</v>
      </c>
      <c r="AU6234" s="3">
        <v>2.411</v>
      </c>
      <c r="AV6234" s="3">
        <v>7.8460000000000001</v>
      </c>
      <c r="AW6234" s="3">
        <v>-7.2930000000000001</v>
      </c>
      <c r="AX6234" s="3">
        <v>-11.119</v>
      </c>
      <c r="AY6234" s="3">
        <v>-6.7210000000000001</v>
      </c>
      <c r="AZ6234" s="3">
        <v>-0.60499999999999998</v>
      </c>
      <c r="BA6234">
        <v>-1.986</v>
      </c>
      <c r="BB6234">
        <v>2017</v>
      </c>
    </row>
    <row r="6235" spans="1:54" hidden="1" x14ac:dyDescent="0.2">
      <c r="A6235">
        <v>453</v>
      </c>
      <c r="B6235" t="s">
        <v>414</v>
      </c>
      <c r="C6235" t="s">
        <v>281</v>
      </c>
      <c r="D6235" t="s">
        <v>178</v>
      </c>
      <c r="E6235" t="s">
        <v>280</v>
      </c>
      <c r="F6235" t="s">
        <v>279</v>
      </c>
      <c r="G6235" t="s">
        <v>275</v>
      </c>
      <c r="I6235" t="s">
        <v>1604</v>
      </c>
      <c r="J6235" s="3">
        <v>-10.026</v>
      </c>
      <c r="K6235" s="3">
        <v>-14.287000000000001</v>
      </c>
      <c r="L6235" s="3">
        <v>-14.462999999999999</v>
      </c>
      <c r="M6235" s="3">
        <v>-6.9160000000000004</v>
      </c>
      <c r="N6235" s="3">
        <v>23.363</v>
      </c>
      <c r="O6235" s="3">
        <v>-20.082999999999998</v>
      </c>
      <c r="P6235" s="3">
        <v>18.074000000000002</v>
      </c>
      <c r="Q6235" s="3">
        <v>-11.234</v>
      </c>
      <c r="R6235" s="3">
        <v>12.442</v>
      </c>
      <c r="S6235" s="3">
        <v>2.1259999999999999</v>
      </c>
      <c r="T6235" s="3">
        <v>12.195</v>
      </c>
      <c r="U6235" s="3">
        <v>-4.6440000000000001</v>
      </c>
      <c r="V6235" s="3">
        <v>-20.675999999999998</v>
      </c>
      <c r="W6235" s="3">
        <v>13.423999999999999</v>
      </c>
      <c r="X6235" s="3">
        <v>-14.506</v>
      </c>
      <c r="Y6235" s="3">
        <v>-11.827</v>
      </c>
      <c r="Z6235" s="3">
        <v>7.8380000000000001</v>
      </c>
      <c r="AA6235" s="3">
        <v>38.610999999999997</v>
      </c>
      <c r="AB6235" s="3">
        <v>29.725000000000001</v>
      </c>
      <c r="AC6235" s="3">
        <v>14.766999999999999</v>
      </c>
      <c r="AD6235" s="3">
        <v>5.9610000000000003</v>
      </c>
      <c r="AE6235" s="3">
        <v>-5.4169999999999998</v>
      </c>
      <c r="AF6235" s="3">
        <v>4.7949999999999999</v>
      </c>
      <c r="AG6235" s="3">
        <v>-8.3140000000000001</v>
      </c>
      <c r="AH6235" s="3">
        <v>25.983000000000001</v>
      </c>
      <c r="AI6235" s="3">
        <v>10.375</v>
      </c>
      <c r="AJ6235" s="3">
        <v>16.373999999999999</v>
      </c>
      <c r="AK6235" s="3">
        <v>13.842000000000001</v>
      </c>
      <c r="AL6235" s="3">
        <v>15.407999999999999</v>
      </c>
      <c r="AM6235" s="3">
        <v>2.0830000000000002</v>
      </c>
      <c r="AN6235" s="3">
        <v>31.268000000000001</v>
      </c>
      <c r="AO6235" s="3">
        <v>19.934999999999999</v>
      </c>
      <c r="AP6235" s="3">
        <v>11.137</v>
      </c>
      <c r="AQ6235" s="3">
        <v>1.286</v>
      </c>
      <c r="AR6235" s="3">
        <v>0.40100000000000002</v>
      </c>
      <c r="AS6235" s="3">
        <v>-1.3919999999999999</v>
      </c>
      <c r="AT6235" s="3">
        <v>2.1389999999999998</v>
      </c>
      <c r="AU6235" s="3">
        <v>5.2439999999999998</v>
      </c>
      <c r="AV6235" s="3">
        <v>-1.776</v>
      </c>
      <c r="AW6235" s="3">
        <v>-1.7849999999999999</v>
      </c>
      <c r="AX6235" s="3">
        <v>-0.30399999999999999</v>
      </c>
      <c r="AY6235" s="3">
        <v>0.39800000000000002</v>
      </c>
      <c r="AZ6235" s="3">
        <v>2.1240000000000001</v>
      </c>
      <c r="BA6235">
        <v>-0.46899999999999997</v>
      </c>
      <c r="BB6235">
        <v>2017</v>
      </c>
    </row>
    <row r="6236" spans="1:54" hidden="1" x14ac:dyDescent="0.2">
      <c r="A6236">
        <v>453</v>
      </c>
      <c r="B6236" t="s">
        <v>414</v>
      </c>
      <c r="C6236" t="s">
        <v>278</v>
      </c>
      <c r="D6236" t="s">
        <v>178</v>
      </c>
      <c r="E6236" t="s">
        <v>277</v>
      </c>
      <c r="F6236" t="s">
        <v>276</v>
      </c>
      <c r="G6236" t="s">
        <v>275</v>
      </c>
      <c r="I6236" t="s">
        <v>1604</v>
      </c>
      <c r="J6236" s="3">
        <v>-8.9860000000000007</v>
      </c>
      <c r="K6236" s="3">
        <v>-13.295</v>
      </c>
      <c r="L6236" s="3">
        <v>-16.259</v>
      </c>
      <c r="M6236" s="3">
        <v>-8.766</v>
      </c>
      <c r="N6236" s="3">
        <v>25.780999999999999</v>
      </c>
      <c r="O6236" s="3">
        <v>-20.550999999999998</v>
      </c>
      <c r="P6236" s="3">
        <v>18.986999999999998</v>
      </c>
      <c r="Q6236" s="3">
        <v>-11.662000000000001</v>
      </c>
      <c r="R6236" s="3">
        <v>13.336</v>
      </c>
      <c r="S6236" s="3">
        <v>2.33</v>
      </c>
      <c r="T6236" s="3">
        <v>12.195</v>
      </c>
      <c r="U6236" s="3">
        <v>-17.866</v>
      </c>
      <c r="V6236" s="3">
        <v>11.942</v>
      </c>
      <c r="W6236" s="3">
        <v>-10.984999999999999</v>
      </c>
      <c r="X6236" s="3">
        <v>-6.4489999999999998</v>
      </c>
      <c r="Y6236" s="3">
        <v>0.17399999999999999</v>
      </c>
      <c r="Z6236" s="3">
        <v>27.812000000000001</v>
      </c>
      <c r="AA6236" s="3">
        <v>28.71</v>
      </c>
      <c r="AB6236" s="3">
        <v>28.693000000000001</v>
      </c>
      <c r="AC6236" s="3">
        <v>63.139000000000003</v>
      </c>
      <c r="AD6236" s="3">
        <v>5.6870000000000003</v>
      </c>
      <c r="AE6236" s="3">
        <v>-6.3440000000000003</v>
      </c>
      <c r="AF6236" s="3">
        <v>4.891</v>
      </c>
      <c r="AG6236" s="3">
        <v>-9.3529999999999998</v>
      </c>
      <c r="AH6236" s="3">
        <v>25.488</v>
      </c>
      <c r="AI6236" s="3">
        <v>7.61</v>
      </c>
      <c r="AJ6236" s="3">
        <v>15.342000000000001</v>
      </c>
      <c r="AK6236" s="3">
        <v>16.044</v>
      </c>
      <c r="AL6236" s="3">
        <v>16.652000000000001</v>
      </c>
      <c r="AM6236" s="3">
        <v>3.7810000000000001</v>
      </c>
      <c r="AN6236" s="3">
        <v>30.863</v>
      </c>
      <c r="AO6236" s="3">
        <v>16.844999999999999</v>
      </c>
      <c r="AP6236" s="3">
        <v>10.003</v>
      </c>
      <c r="AQ6236" s="3">
        <v>-0.65200000000000002</v>
      </c>
      <c r="AR6236" s="3">
        <v>-1.8169999999999999</v>
      </c>
      <c r="AS6236" s="3">
        <v>-1.9970000000000001</v>
      </c>
      <c r="AT6236" s="3">
        <v>2.1909999999999998</v>
      </c>
      <c r="AU6236" s="3">
        <v>0.81</v>
      </c>
      <c r="AV6236" s="3">
        <v>0.51300000000000001</v>
      </c>
      <c r="AW6236" s="3">
        <v>-0.44800000000000001</v>
      </c>
      <c r="AX6236" s="3">
        <v>0.79400000000000004</v>
      </c>
      <c r="AY6236" s="3">
        <v>0.83</v>
      </c>
      <c r="AZ6236" s="3">
        <v>0.71099999999999997</v>
      </c>
      <c r="BA6236">
        <v>0.17699999999999999</v>
      </c>
      <c r="BB6236">
        <v>2017</v>
      </c>
    </row>
    <row r="6237" spans="1:54" hidden="1" x14ac:dyDescent="0.2">
      <c r="A6237">
        <v>453</v>
      </c>
      <c r="B6237" t="s">
        <v>414</v>
      </c>
      <c r="C6237" t="s">
        <v>274</v>
      </c>
      <c r="D6237" t="s">
        <v>178</v>
      </c>
      <c r="E6237" t="s">
        <v>273</v>
      </c>
      <c r="F6237" t="s">
        <v>272</v>
      </c>
      <c r="G6237" t="s">
        <v>271</v>
      </c>
    </row>
    <row r="6238" spans="1:54" hidden="1" x14ac:dyDescent="0.2">
      <c r="A6238">
        <v>453</v>
      </c>
      <c r="B6238" t="s">
        <v>414</v>
      </c>
      <c r="C6238" t="s">
        <v>270</v>
      </c>
      <c r="D6238" t="s">
        <v>178</v>
      </c>
      <c r="E6238" t="s">
        <v>269</v>
      </c>
      <c r="F6238" t="s">
        <v>268</v>
      </c>
      <c r="G6238" t="s">
        <v>264</v>
      </c>
      <c r="H6238" t="s">
        <v>263</v>
      </c>
    </row>
    <row r="6239" spans="1:54" hidden="1" x14ac:dyDescent="0.2">
      <c r="A6239">
        <v>453</v>
      </c>
      <c r="B6239" t="s">
        <v>414</v>
      </c>
      <c r="C6239" t="s">
        <v>267</v>
      </c>
      <c r="D6239" t="s">
        <v>178</v>
      </c>
      <c r="E6239" t="s">
        <v>266</v>
      </c>
      <c r="F6239" t="s">
        <v>265</v>
      </c>
      <c r="G6239" t="s">
        <v>264</v>
      </c>
      <c r="H6239" t="s">
        <v>263</v>
      </c>
      <c r="I6239" t="s">
        <v>1605</v>
      </c>
      <c r="J6239" s="3">
        <v>0.245</v>
      </c>
      <c r="K6239" s="3">
        <v>0.26500000000000001</v>
      </c>
      <c r="L6239" s="3">
        <v>0.28499999999999998</v>
      </c>
      <c r="M6239" s="3">
        <v>0.30599999999999999</v>
      </c>
      <c r="N6239" s="3">
        <v>0.32600000000000001</v>
      </c>
      <c r="O6239" s="3">
        <v>0.34499999999999997</v>
      </c>
      <c r="P6239" s="3">
        <v>0.36199999999999999</v>
      </c>
      <c r="Q6239" s="3">
        <v>0.377</v>
      </c>
      <c r="R6239" s="3">
        <v>0.39200000000000002</v>
      </c>
      <c r="S6239" s="3">
        <v>0.40799999999999997</v>
      </c>
      <c r="T6239" s="3">
        <v>0.47699999999999998</v>
      </c>
      <c r="U6239" s="3">
        <v>0.48499999999999999</v>
      </c>
      <c r="V6239" s="3">
        <v>0.49</v>
      </c>
      <c r="W6239" s="3">
        <v>0.49199999999999999</v>
      </c>
      <c r="X6239" s="3">
        <v>0.495</v>
      </c>
      <c r="Y6239" s="3">
        <v>0.501</v>
      </c>
      <c r="Z6239" s="3">
        <v>0.51200000000000001</v>
      </c>
      <c r="AA6239" s="3">
        <v>0.52900000000000003</v>
      </c>
      <c r="AB6239" s="3">
        <v>0.55000000000000004</v>
      </c>
      <c r="AC6239" s="3">
        <v>0.57199999999999995</v>
      </c>
      <c r="AD6239" s="3">
        <v>0.59399999999999997</v>
      </c>
      <c r="AE6239" s="3">
        <v>0.61199999999999999</v>
      </c>
      <c r="AF6239" s="3">
        <v>0.63</v>
      </c>
      <c r="AG6239" s="3">
        <v>0.66</v>
      </c>
      <c r="AH6239" s="3">
        <v>0.72</v>
      </c>
      <c r="AI6239" s="3">
        <v>0.82099999999999995</v>
      </c>
      <c r="AJ6239" s="3">
        <v>0.96799999999999997</v>
      </c>
      <c r="AK6239" s="3">
        <v>1.1519999999999999</v>
      </c>
      <c r="AL6239" s="3">
        <v>1.554</v>
      </c>
      <c r="AM6239" s="3">
        <v>1.639</v>
      </c>
      <c r="AN6239" s="3">
        <v>1.7150000000000001</v>
      </c>
      <c r="AO6239" s="3">
        <v>1.7330000000000001</v>
      </c>
      <c r="AP6239" s="3">
        <v>1.833</v>
      </c>
      <c r="AQ6239" s="3">
        <v>2.004</v>
      </c>
      <c r="AR6239" s="3">
        <v>2.2160000000000002</v>
      </c>
      <c r="AS6239" s="3">
        <v>2.4380000000000002</v>
      </c>
      <c r="AT6239" s="3">
        <v>2.6179999999999999</v>
      </c>
      <c r="AU6239" s="3">
        <v>2.7349999999999999</v>
      </c>
      <c r="AV6239" s="3">
        <v>2.7759999999999998</v>
      </c>
      <c r="AW6239" s="3">
        <v>2.8109999999999999</v>
      </c>
      <c r="AX6239" s="3">
        <v>2.8180000000000001</v>
      </c>
      <c r="AY6239" s="3">
        <v>2.8250000000000002</v>
      </c>
      <c r="AZ6239" s="3">
        <v>2.8319999999999999</v>
      </c>
      <c r="BA6239">
        <v>2.839</v>
      </c>
      <c r="BB6239">
        <v>2017</v>
      </c>
    </row>
    <row r="6240" spans="1:54" hidden="1" x14ac:dyDescent="0.2">
      <c r="A6240">
        <v>453</v>
      </c>
      <c r="B6240" t="s">
        <v>414</v>
      </c>
      <c r="C6240" t="s">
        <v>262</v>
      </c>
      <c r="D6240" t="s">
        <v>178</v>
      </c>
      <c r="E6240" t="s">
        <v>260</v>
      </c>
      <c r="F6240" t="s">
        <v>259</v>
      </c>
      <c r="G6240" t="s">
        <v>225</v>
      </c>
      <c r="H6240" t="s">
        <v>222</v>
      </c>
      <c r="I6240" t="s">
        <v>1606</v>
      </c>
      <c r="J6240" s="3" t="s">
        <v>215</v>
      </c>
      <c r="K6240" s="3" t="s">
        <v>215</v>
      </c>
      <c r="L6240" s="3" t="s">
        <v>215</v>
      </c>
      <c r="M6240" s="3" t="s">
        <v>215</v>
      </c>
      <c r="N6240" s="3" t="s">
        <v>215</v>
      </c>
      <c r="O6240" s="3" t="s">
        <v>215</v>
      </c>
      <c r="P6240" s="3" t="s">
        <v>215</v>
      </c>
      <c r="Q6240" s="3" t="s">
        <v>215</v>
      </c>
      <c r="R6240" s="3" t="s">
        <v>215</v>
      </c>
      <c r="S6240" s="3" t="s">
        <v>215</v>
      </c>
      <c r="T6240" s="3">
        <v>12.135</v>
      </c>
      <c r="U6240" s="3">
        <v>11.161</v>
      </c>
      <c r="V6240" s="3">
        <v>11.958</v>
      </c>
      <c r="W6240" s="3">
        <v>11.255000000000001</v>
      </c>
      <c r="X6240" s="3">
        <v>10.382</v>
      </c>
      <c r="Y6240" s="3">
        <v>11.603</v>
      </c>
      <c r="Z6240" s="3">
        <v>13.115</v>
      </c>
      <c r="AA6240" s="3">
        <v>13.888</v>
      </c>
      <c r="AB6240" s="3">
        <v>14.864000000000001</v>
      </c>
      <c r="AC6240" s="3">
        <v>15.586</v>
      </c>
      <c r="AD6240" s="3">
        <v>22.65</v>
      </c>
      <c r="AE6240" s="3">
        <v>23.305</v>
      </c>
      <c r="AF6240" s="3">
        <v>27.779</v>
      </c>
      <c r="AG6240" s="3">
        <v>30.402000000000001</v>
      </c>
      <c r="AH6240" s="3">
        <v>53.82</v>
      </c>
      <c r="AI6240" s="3">
        <v>64.084999999999994</v>
      </c>
      <c r="AJ6240" s="3">
        <v>82.438000000000002</v>
      </c>
      <c r="AK6240" s="3">
        <v>112.048</v>
      </c>
      <c r="AL6240" s="3">
        <v>138.23599999999999</v>
      </c>
      <c r="AM6240" s="3">
        <v>169.977</v>
      </c>
      <c r="AN6240" s="3">
        <v>170.12299999999999</v>
      </c>
      <c r="AO6240" s="3">
        <v>219.99299999999999</v>
      </c>
      <c r="AP6240" s="3">
        <v>287.14299999999997</v>
      </c>
      <c r="AQ6240" s="3">
        <v>369.10199999999998</v>
      </c>
      <c r="AR6240" s="3">
        <v>365.32299999999998</v>
      </c>
      <c r="AS6240" s="3">
        <v>280.70100000000002</v>
      </c>
      <c r="AT6240" s="3">
        <v>195.53200000000001</v>
      </c>
      <c r="AU6240" s="3">
        <v>185.94200000000001</v>
      </c>
      <c r="AV6240" s="3">
        <v>222.011</v>
      </c>
      <c r="AW6240" s="3">
        <v>252.11799999999999</v>
      </c>
      <c r="AX6240" s="3">
        <v>248.71600000000001</v>
      </c>
      <c r="AY6240" s="3">
        <v>244.946</v>
      </c>
      <c r="AZ6240" s="3">
        <v>246.45099999999999</v>
      </c>
      <c r="BA6240">
        <v>256.21600000000001</v>
      </c>
      <c r="BB6240">
        <v>2015</v>
      </c>
    </row>
    <row r="6241" spans="1:54" hidden="1" x14ac:dyDescent="0.2">
      <c r="A6241">
        <v>453</v>
      </c>
      <c r="B6241" t="s">
        <v>414</v>
      </c>
      <c r="C6241" t="s">
        <v>261</v>
      </c>
      <c r="D6241" t="s">
        <v>178</v>
      </c>
      <c r="E6241" t="s">
        <v>260</v>
      </c>
      <c r="F6241" t="s">
        <v>259</v>
      </c>
      <c r="G6241" t="s">
        <v>217</v>
      </c>
      <c r="I6241" t="s">
        <v>258</v>
      </c>
      <c r="J6241" s="3" t="s">
        <v>215</v>
      </c>
      <c r="K6241" s="3" t="s">
        <v>215</v>
      </c>
      <c r="L6241" s="3" t="s">
        <v>215</v>
      </c>
      <c r="M6241" s="3" t="s">
        <v>215</v>
      </c>
      <c r="N6241" s="3" t="s">
        <v>215</v>
      </c>
      <c r="O6241" s="3" t="s">
        <v>215</v>
      </c>
      <c r="P6241" s="3" t="s">
        <v>215</v>
      </c>
      <c r="Q6241" s="3" t="s">
        <v>215</v>
      </c>
      <c r="R6241" s="3" t="s">
        <v>215</v>
      </c>
      <c r="S6241" s="3" t="s">
        <v>215</v>
      </c>
      <c r="T6241" s="3">
        <v>45.292999999999999</v>
      </c>
      <c r="U6241" s="3">
        <v>44.542999999999999</v>
      </c>
      <c r="V6241" s="3">
        <v>42.963999999999999</v>
      </c>
      <c r="W6241" s="3">
        <v>43.204999999999998</v>
      </c>
      <c r="X6241" s="3">
        <v>38.677999999999997</v>
      </c>
      <c r="Y6241" s="3">
        <v>39.170999999999999</v>
      </c>
      <c r="Z6241" s="3">
        <v>39.771999999999998</v>
      </c>
      <c r="AA6241" s="3">
        <v>33.771000000000001</v>
      </c>
      <c r="AB6241" s="3">
        <v>39.817</v>
      </c>
      <c r="AC6241" s="3">
        <v>34.549999999999997</v>
      </c>
      <c r="AD6241" s="3">
        <v>35.036999999999999</v>
      </c>
      <c r="AE6241" s="3">
        <v>36.505000000000003</v>
      </c>
      <c r="AF6241" s="3">
        <v>39.411000000000001</v>
      </c>
      <c r="AG6241" s="3">
        <v>35.49</v>
      </c>
      <c r="AH6241" s="3">
        <v>46.593000000000004</v>
      </c>
      <c r="AI6241" s="3">
        <v>39.536000000000001</v>
      </c>
      <c r="AJ6241" s="3">
        <v>37.200000000000003</v>
      </c>
      <c r="AK6241" s="3">
        <v>38.616999999999997</v>
      </c>
      <c r="AL6241" s="3">
        <v>32.945999999999998</v>
      </c>
      <c r="AM6241" s="3">
        <v>47.747999999999998</v>
      </c>
      <c r="AN6241" s="3">
        <v>37.353000000000002</v>
      </c>
      <c r="AO6241" s="3">
        <v>36.023000000000003</v>
      </c>
      <c r="AP6241" s="3">
        <v>42.222000000000001</v>
      </c>
      <c r="AQ6241" s="3">
        <v>51.024999999999999</v>
      </c>
      <c r="AR6241" s="3">
        <v>48.667000000000002</v>
      </c>
      <c r="AS6241" s="3">
        <v>46.838999999999999</v>
      </c>
      <c r="AT6241" s="3">
        <v>35.231999999999999</v>
      </c>
      <c r="AU6241" s="3">
        <v>30.713000000000001</v>
      </c>
      <c r="AV6241" s="3">
        <v>33.183</v>
      </c>
      <c r="AW6241" s="3">
        <v>35.72</v>
      </c>
      <c r="AX6241" s="3">
        <v>34.384</v>
      </c>
      <c r="AY6241" s="3">
        <v>32.731999999999999</v>
      </c>
      <c r="AZ6241" s="3">
        <v>31.329000000000001</v>
      </c>
      <c r="BA6241">
        <v>30.771999999999998</v>
      </c>
      <c r="BB6241">
        <v>2015</v>
      </c>
    </row>
    <row r="6242" spans="1:54" hidden="1" x14ac:dyDescent="0.2">
      <c r="A6242">
        <v>453</v>
      </c>
      <c r="B6242" t="s">
        <v>414</v>
      </c>
      <c r="C6242" t="s">
        <v>257</v>
      </c>
      <c r="D6242" t="s">
        <v>178</v>
      </c>
      <c r="E6242" t="s">
        <v>255</v>
      </c>
      <c r="F6242" t="s">
        <v>254</v>
      </c>
      <c r="G6242" t="s">
        <v>225</v>
      </c>
      <c r="H6242" t="s">
        <v>222</v>
      </c>
      <c r="I6242" t="s">
        <v>1606</v>
      </c>
      <c r="J6242" s="3" t="s">
        <v>215</v>
      </c>
      <c r="K6242" s="3" t="s">
        <v>215</v>
      </c>
      <c r="L6242" s="3" t="s">
        <v>215</v>
      </c>
      <c r="M6242" s="3" t="s">
        <v>215</v>
      </c>
      <c r="N6242" s="3" t="s">
        <v>215</v>
      </c>
      <c r="O6242" s="3" t="s">
        <v>215</v>
      </c>
      <c r="P6242" s="3" t="s">
        <v>215</v>
      </c>
      <c r="Q6242" s="3" t="s">
        <v>215</v>
      </c>
      <c r="R6242" s="3" t="s">
        <v>215</v>
      </c>
      <c r="S6242" s="3" t="s">
        <v>215</v>
      </c>
      <c r="T6242" s="3">
        <v>11.398999999999999</v>
      </c>
      <c r="U6242" s="3">
        <v>11.683</v>
      </c>
      <c r="V6242" s="3">
        <v>12.593</v>
      </c>
      <c r="W6242" s="3">
        <v>13.268000000000001</v>
      </c>
      <c r="X6242" s="3">
        <v>12.936</v>
      </c>
      <c r="Y6242" s="3">
        <v>13.047000000000001</v>
      </c>
      <c r="Z6242" s="3">
        <v>15.581</v>
      </c>
      <c r="AA6242" s="3">
        <v>17.303000000000001</v>
      </c>
      <c r="AB6242" s="3">
        <v>17.027000000000001</v>
      </c>
      <c r="AC6242" s="3">
        <v>17.370999999999999</v>
      </c>
      <c r="AD6242" s="3">
        <v>19.606999999999999</v>
      </c>
      <c r="AE6242" s="3">
        <v>20.451000000000001</v>
      </c>
      <c r="AF6242" s="3">
        <v>22.225000000000001</v>
      </c>
      <c r="AG6242" s="3">
        <v>24.609000000000002</v>
      </c>
      <c r="AH6242" s="3">
        <v>33.380000000000003</v>
      </c>
      <c r="AI6242" s="3">
        <v>47.101999999999997</v>
      </c>
      <c r="AJ6242" s="3">
        <v>63.052</v>
      </c>
      <c r="AK6242" s="3">
        <v>81.474000000000004</v>
      </c>
      <c r="AL6242" s="3">
        <v>96.531000000000006</v>
      </c>
      <c r="AM6242" s="3">
        <v>116.959</v>
      </c>
      <c r="AN6242" s="3">
        <v>139.41999999999999</v>
      </c>
      <c r="AO6242" s="3">
        <v>174.06100000000001</v>
      </c>
      <c r="AP6242" s="3">
        <v>210.732</v>
      </c>
      <c r="AQ6242" s="3">
        <v>204.65899999999999</v>
      </c>
      <c r="AR6242" s="3">
        <v>250.70699999999999</v>
      </c>
      <c r="AS6242" s="3">
        <v>248.82</v>
      </c>
      <c r="AT6242" s="3">
        <v>221.685</v>
      </c>
      <c r="AU6242" s="3">
        <v>195.90700000000001</v>
      </c>
      <c r="AV6242" s="3">
        <v>203.19499999999999</v>
      </c>
      <c r="AW6242" s="3">
        <v>198.87700000000001</v>
      </c>
      <c r="AX6242" s="3">
        <v>199.43100000000001</v>
      </c>
      <c r="AY6242" s="3">
        <v>203.846</v>
      </c>
      <c r="AZ6242" s="3">
        <v>206.04400000000001</v>
      </c>
      <c r="BA6242">
        <v>214.56200000000001</v>
      </c>
      <c r="BB6242">
        <v>2015</v>
      </c>
    </row>
    <row r="6243" spans="1:54" hidden="1" x14ac:dyDescent="0.2">
      <c r="A6243">
        <v>453</v>
      </c>
      <c r="B6243" t="s">
        <v>414</v>
      </c>
      <c r="C6243" t="s">
        <v>256</v>
      </c>
      <c r="D6243" t="s">
        <v>178</v>
      </c>
      <c r="E6243" t="s">
        <v>255</v>
      </c>
      <c r="F6243" t="s">
        <v>254</v>
      </c>
      <c r="G6243" t="s">
        <v>217</v>
      </c>
      <c r="I6243" t="s">
        <v>253</v>
      </c>
      <c r="J6243" s="3" t="s">
        <v>215</v>
      </c>
      <c r="K6243" s="3" t="s">
        <v>215</v>
      </c>
      <c r="L6243" s="3" t="s">
        <v>215</v>
      </c>
      <c r="M6243" s="3" t="s">
        <v>215</v>
      </c>
      <c r="N6243" s="3" t="s">
        <v>215</v>
      </c>
      <c r="O6243" s="3" t="s">
        <v>215</v>
      </c>
      <c r="P6243" s="3" t="s">
        <v>215</v>
      </c>
      <c r="Q6243" s="3" t="s">
        <v>215</v>
      </c>
      <c r="R6243" s="3" t="s">
        <v>215</v>
      </c>
      <c r="S6243" s="3" t="s">
        <v>215</v>
      </c>
      <c r="T6243" s="3">
        <v>42.546999999999997</v>
      </c>
      <c r="U6243" s="3">
        <v>46.625999999999998</v>
      </c>
      <c r="V6243" s="3">
        <v>45.247999999999998</v>
      </c>
      <c r="W6243" s="3">
        <v>50.933</v>
      </c>
      <c r="X6243" s="3">
        <v>48.192</v>
      </c>
      <c r="Y6243" s="3">
        <v>44.042999999999999</v>
      </c>
      <c r="Z6243" s="3">
        <v>47.249000000000002</v>
      </c>
      <c r="AA6243" s="3">
        <v>42.075000000000003</v>
      </c>
      <c r="AB6243" s="3">
        <v>45.610999999999997</v>
      </c>
      <c r="AC6243" s="3">
        <v>38.506999999999998</v>
      </c>
      <c r="AD6243" s="3">
        <v>30.33</v>
      </c>
      <c r="AE6243" s="3">
        <v>32.034999999999997</v>
      </c>
      <c r="AF6243" s="3">
        <v>31.532</v>
      </c>
      <c r="AG6243" s="3">
        <v>28.727</v>
      </c>
      <c r="AH6243" s="3">
        <v>28.898</v>
      </c>
      <c r="AI6243" s="3">
        <v>29.059000000000001</v>
      </c>
      <c r="AJ6243" s="3">
        <v>28.452000000000002</v>
      </c>
      <c r="AK6243" s="3">
        <v>28.08</v>
      </c>
      <c r="AL6243" s="3">
        <v>23.006</v>
      </c>
      <c r="AM6243" s="3">
        <v>32.854999999999997</v>
      </c>
      <c r="AN6243" s="3">
        <v>30.611999999999998</v>
      </c>
      <c r="AO6243" s="3">
        <v>28.501999999999999</v>
      </c>
      <c r="AP6243" s="3">
        <v>30.986999999999998</v>
      </c>
      <c r="AQ6243" s="3">
        <v>28.292999999999999</v>
      </c>
      <c r="AR6243" s="3">
        <v>33.398000000000003</v>
      </c>
      <c r="AS6243" s="3">
        <v>41.518999999999998</v>
      </c>
      <c r="AT6243" s="3">
        <v>39.944000000000003</v>
      </c>
      <c r="AU6243" s="3">
        <v>32.359000000000002</v>
      </c>
      <c r="AV6243" s="3">
        <v>30.37</v>
      </c>
      <c r="AW6243" s="3">
        <v>28.177</v>
      </c>
      <c r="AX6243" s="3">
        <v>27.57</v>
      </c>
      <c r="AY6243" s="3">
        <v>27.24</v>
      </c>
      <c r="AZ6243" s="3">
        <v>26.192</v>
      </c>
      <c r="BA6243">
        <v>25.768999999999998</v>
      </c>
      <c r="BB6243">
        <v>2015</v>
      </c>
    </row>
    <row r="6244" spans="1:54" hidden="1" x14ac:dyDescent="0.2">
      <c r="A6244">
        <v>453</v>
      </c>
      <c r="B6244" t="s">
        <v>414</v>
      </c>
      <c r="C6244" t="s">
        <v>252</v>
      </c>
      <c r="D6244" t="s">
        <v>178</v>
      </c>
      <c r="E6244" t="s">
        <v>250</v>
      </c>
      <c r="F6244" t="s">
        <v>249</v>
      </c>
      <c r="G6244" t="s">
        <v>225</v>
      </c>
      <c r="H6244" t="s">
        <v>222</v>
      </c>
      <c r="I6244" t="s">
        <v>1606</v>
      </c>
      <c r="J6244" s="3" t="s">
        <v>215</v>
      </c>
      <c r="K6244" s="3" t="s">
        <v>215</v>
      </c>
      <c r="L6244" s="3" t="s">
        <v>215</v>
      </c>
      <c r="M6244" s="3" t="s">
        <v>215</v>
      </c>
      <c r="N6244" s="3" t="s">
        <v>215</v>
      </c>
      <c r="O6244" s="3" t="s">
        <v>215</v>
      </c>
      <c r="P6244" s="3" t="s">
        <v>215</v>
      </c>
      <c r="Q6244" s="3" t="s">
        <v>215</v>
      </c>
      <c r="R6244" s="3" t="s">
        <v>215</v>
      </c>
      <c r="S6244" s="3" t="s">
        <v>215</v>
      </c>
      <c r="T6244" s="3">
        <v>0.73599999999999999</v>
      </c>
      <c r="U6244" s="3">
        <v>-0.52200000000000002</v>
      </c>
      <c r="V6244" s="3">
        <v>-0.63600000000000001</v>
      </c>
      <c r="W6244" s="3">
        <v>-2.0129999999999999</v>
      </c>
      <c r="X6244" s="3">
        <v>-2.5539999999999998</v>
      </c>
      <c r="Y6244" s="3">
        <v>-1.4430000000000001</v>
      </c>
      <c r="Z6244" s="3">
        <v>-2.4660000000000002</v>
      </c>
      <c r="AA6244" s="3">
        <v>-3.415</v>
      </c>
      <c r="AB6244" s="3">
        <v>-2.1629999999999998</v>
      </c>
      <c r="AC6244" s="3">
        <v>-1.7849999999999999</v>
      </c>
      <c r="AD6244" s="3">
        <v>3.0430000000000001</v>
      </c>
      <c r="AE6244" s="3">
        <v>2.8540000000000001</v>
      </c>
      <c r="AF6244" s="3">
        <v>5.5529999999999999</v>
      </c>
      <c r="AG6244" s="3">
        <v>5.7930000000000001</v>
      </c>
      <c r="AH6244" s="3">
        <v>20.440000000000001</v>
      </c>
      <c r="AI6244" s="3">
        <v>16.983000000000001</v>
      </c>
      <c r="AJ6244" s="3">
        <v>19.385999999999999</v>
      </c>
      <c r="AK6244" s="3">
        <v>30.574000000000002</v>
      </c>
      <c r="AL6244" s="3">
        <v>41.704999999999998</v>
      </c>
      <c r="AM6244" s="3">
        <v>53.018000000000001</v>
      </c>
      <c r="AN6244" s="3">
        <v>30.702999999999999</v>
      </c>
      <c r="AO6244" s="3">
        <v>45.933</v>
      </c>
      <c r="AP6244" s="3">
        <v>76.41</v>
      </c>
      <c r="AQ6244" s="3">
        <v>164.44300000000001</v>
      </c>
      <c r="AR6244" s="3">
        <v>114.617</v>
      </c>
      <c r="AS6244" s="3">
        <v>31.881</v>
      </c>
      <c r="AT6244" s="3">
        <v>-26.152999999999999</v>
      </c>
      <c r="AU6244" s="3">
        <v>-9.9649999999999999</v>
      </c>
      <c r="AV6244" s="3">
        <v>18.815999999999999</v>
      </c>
      <c r="AW6244" s="3">
        <v>53.241</v>
      </c>
      <c r="AX6244" s="3">
        <v>49.284999999999997</v>
      </c>
      <c r="AY6244" s="3">
        <v>41.1</v>
      </c>
      <c r="AZ6244" s="3">
        <v>40.406999999999996</v>
      </c>
      <c r="BA6244">
        <v>41.654000000000003</v>
      </c>
      <c r="BB6244">
        <v>2015</v>
      </c>
    </row>
    <row r="6245" spans="1:54" hidden="1" x14ac:dyDescent="0.2">
      <c r="A6245">
        <v>453</v>
      </c>
      <c r="B6245" t="s">
        <v>414</v>
      </c>
      <c r="C6245" t="s">
        <v>251</v>
      </c>
      <c r="D6245" t="s">
        <v>178</v>
      </c>
      <c r="E6245" t="s">
        <v>250</v>
      </c>
      <c r="F6245" t="s">
        <v>249</v>
      </c>
      <c r="G6245" t="s">
        <v>217</v>
      </c>
      <c r="I6245" t="s">
        <v>248</v>
      </c>
      <c r="J6245" s="3" t="s">
        <v>215</v>
      </c>
      <c r="K6245" s="3" t="s">
        <v>215</v>
      </c>
      <c r="L6245" s="3" t="s">
        <v>215</v>
      </c>
      <c r="M6245" s="3" t="s">
        <v>215</v>
      </c>
      <c r="N6245" s="3" t="s">
        <v>215</v>
      </c>
      <c r="O6245" s="3" t="s">
        <v>215</v>
      </c>
      <c r="P6245" s="3" t="s">
        <v>215</v>
      </c>
      <c r="Q6245" s="3" t="s">
        <v>215</v>
      </c>
      <c r="R6245" s="3" t="s">
        <v>215</v>
      </c>
      <c r="S6245" s="3" t="s">
        <v>215</v>
      </c>
      <c r="T6245" s="3">
        <v>2.7469999999999999</v>
      </c>
      <c r="U6245" s="3">
        <v>-2.0819999999999999</v>
      </c>
      <c r="V6245" s="3">
        <v>-2.2850000000000001</v>
      </c>
      <c r="W6245" s="3">
        <v>-7.7270000000000003</v>
      </c>
      <c r="X6245" s="3">
        <v>-9.5139999999999993</v>
      </c>
      <c r="Y6245" s="3">
        <v>-4.8719999999999999</v>
      </c>
      <c r="Z6245" s="3">
        <v>-7.4770000000000003</v>
      </c>
      <c r="AA6245" s="3">
        <v>-8.3040000000000003</v>
      </c>
      <c r="AB6245" s="3">
        <v>-5.7939999999999996</v>
      </c>
      <c r="AC6245" s="3">
        <v>-3.9569999999999999</v>
      </c>
      <c r="AD6245" s="3">
        <v>4.7060000000000004</v>
      </c>
      <c r="AE6245" s="3">
        <v>4.47</v>
      </c>
      <c r="AF6245" s="3">
        <v>7.8789999999999996</v>
      </c>
      <c r="AG6245" s="3">
        <v>6.7619999999999996</v>
      </c>
      <c r="AH6245" s="3">
        <v>17.695</v>
      </c>
      <c r="AI6245" s="3">
        <v>10.477</v>
      </c>
      <c r="AJ6245" s="3">
        <v>8.7479999999999993</v>
      </c>
      <c r="AK6245" s="3">
        <v>10.537000000000001</v>
      </c>
      <c r="AL6245" s="3">
        <v>9.94</v>
      </c>
      <c r="AM6245" s="3">
        <v>14.893000000000001</v>
      </c>
      <c r="AN6245" s="3">
        <v>6.7409999999999997</v>
      </c>
      <c r="AO6245" s="3">
        <v>7.5209999999999999</v>
      </c>
      <c r="AP6245" s="3">
        <v>11.236000000000001</v>
      </c>
      <c r="AQ6245" s="3">
        <v>22.733000000000001</v>
      </c>
      <c r="AR6245" s="3">
        <v>15.269</v>
      </c>
      <c r="AS6245" s="3">
        <v>5.32</v>
      </c>
      <c r="AT6245" s="3">
        <v>-4.7119999999999997</v>
      </c>
      <c r="AU6245" s="3">
        <v>-1.6459999999999999</v>
      </c>
      <c r="AV6245" s="3">
        <v>2.8119999999999998</v>
      </c>
      <c r="AW6245" s="3">
        <v>7.5430000000000001</v>
      </c>
      <c r="AX6245" s="3">
        <v>6.8129999999999997</v>
      </c>
      <c r="AY6245" s="3">
        <v>5.492</v>
      </c>
      <c r="AZ6245" s="3">
        <v>5.1369999999999996</v>
      </c>
      <c r="BA6245">
        <v>5.0030000000000001</v>
      </c>
      <c r="BB6245">
        <v>2015</v>
      </c>
    </row>
    <row r="6246" spans="1:54" hidden="1" x14ac:dyDescent="0.2">
      <c r="A6246">
        <v>453</v>
      </c>
      <c r="B6246" t="s">
        <v>414</v>
      </c>
      <c r="C6246" t="s">
        <v>247</v>
      </c>
      <c r="D6246" t="s">
        <v>178</v>
      </c>
      <c r="E6246" t="s">
        <v>245</v>
      </c>
      <c r="F6246" t="s">
        <v>244</v>
      </c>
      <c r="G6246" t="s">
        <v>225</v>
      </c>
      <c r="H6246" t="s">
        <v>222</v>
      </c>
    </row>
    <row r="6247" spans="1:54" hidden="1" x14ac:dyDescent="0.2">
      <c r="A6247">
        <v>453</v>
      </c>
      <c r="B6247" t="s">
        <v>414</v>
      </c>
      <c r="C6247" t="s">
        <v>246</v>
      </c>
      <c r="D6247" t="s">
        <v>178</v>
      </c>
      <c r="E6247" t="s">
        <v>245</v>
      </c>
      <c r="F6247" t="s">
        <v>244</v>
      </c>
      <c r="G6247" t="s">
        <v>243</v>
      </c>
    </row>
    <row r="6248" spans="1:54" hidden="1" x14ac:dyDescent="0.2">
      <c r="A6248">
        <v>453</v>
      </c>
      <c r="B6248" t="s">
        <v>414</v>
      </c>
      <c r="C6248" t="s">
        <v>242</v>
      </c>
      <c r="D6248" t="s">
        <v>178</v>
      </c>
      <c r="E6248" t="s">
        <v>240</v>
      </c>
      <c r="F6248" t="s">
        <v>239</v>
      </c>
      <c r="G6248" t="s">
        <v>225</v>
      </c>
      <c r="H6248" t="s">
        <v>222</v>
      </c>
      <c r="I6248" t="s">
        <v>1606</v>
      </c>
      <c r="J6248" s="3" t="s">
        <v>215</v>
      </c>
      <c r="K6248" s="3" t="s">
        <v>215</v>
      </c>
      <c r="L6248" s="3" t="s">
        <v>215</v>
      </c>
      <c r="M6248" s="3" t="s">
        <v>215</v>
      </c>
      <c r="N6248" s="3" t="s">
        <v>215</v>
      </c>
      <c r="O6248" s="3" t="s">
        <v>215</v>
      </c>
      <c r="P6248" s="3" t="s">
        <v>215</v>
      </c>
      <c r="Q6248" s="3" t="s">
        <v>215</v>
      </c>
      <c r="R6248" s="3" t="s">
        <v>215</v>
      </c>
      <c r="S6248" s="3" t="s">
        <v>215</v>
      </c>
      <c r="T6248" s="3" t="s">
        <v>215</v>
      </c>
      <c r="U6248" s="3">
        <v>-0.109</v>
      </c>
      <c r="V6248" s="3">
        <v>-0.255</v>
      </c>
      <c r="W6248" s="3">
        <v>-1.7989999999999999</v>
      </c>
      <c r="X6248" s="3">
        <v>-2.363</v>
      </c>
      <c r="Y6248" s="3">
        <v>-0.52900000000000003</v>
      </c>
      <c r="Z6248" s="3">
        <v>-1.141</v>
      </c>
      <c r="AA6248" s="3">
        <v>-1.8580000000000001</v>
      </c>
      <c r="AB6248" s="3">
        <v>-7.5999999999999998E-2</v>
      </c>
      <c r="AC6248" s="3">
        <v>0.5</v>
      </c>
      <c r="AD6248" s="3">
        <v>5.8570000000000002</v>
      </c>
      <c r="AE6248" s="3">
        <v>5.673</v>
      </c>
      <c r="AF6248" s="3">
        <v>7.9210000000000003</v>
      </c>
      <c r="AG6248" s="3">
        <v>7.8079999999999998</v>
      </c>
      <c r="AH6248" s="3">
        <v>22.335000000000001</v>
      </c>
      <c r="AI6248" s="3">
        <v>18.876000000000001</v>
      </c>
      <c r="AJ6248" s="3">
        <v>21.364999999999998</v>
      </c>
      <c r="AK6248" s="3">
        <v>32.468000000000004</v>
      </c>
      <c r="AL6248" s="3">
        <v>43.744</v>
      </c>
      <c r="AM6248" s="3">
        <v>56.795000000000002</v>
      </c>
      <c r="AN6248" s="3">
        <v>36.109000000000002</v>
      </c>
      <c r="AO6248" s="3">
        <v>54.802</v>
      </c>
      <c r="AP6248" s="3">
        <v>86.272000000000006</v>
      </c>
      <c r="AQ6248" s="3">
        <v>173.673</v>
      </c>
      <c r="AR6248" s="3">
        <v>123.417</v>
      </c>
      <c r="AS6248" s="3">
        <v>40.64</v>
      </c>
      <c r="AT6248" s="3">
        <v>-17.952999999999999</v>
      </c>
      <c r="AU6248" s="3">
        <v>-1.778</v>
      </c>
      <c r="AV6248" s="3">
        <v>29.542999999999999</v>
      </c>
      <c r="AW6248" s="3">
        <v>65.195999999999998</v>
      </c>
      <c r="AX6248" s="3">
        <v>61.143000000000001</v>
      </c>
      <c r="AY6248" s="3">
        <v>52.473999999999997</v>
      </c>
      <c r="AZ6248" s="3">
        <v>51.441000000000003</v>
      </c>
      <c r="BA6248">
        <v>52.494999999999997</v>
      </c>
      <c r="BB6248">
        <v>2015</v>
      </c>
    </row>
    <row r="6249" spans="1:54" hidden="1" x14ac:dyDescent="0.2">
      <c r="A6249">
        <v>453</v>
      </c>
      <c r="B6249" t="s">
        <v>414</v>
      </c>
      <c r="C6249" t="s">
        <v>241</v>
      </c>
      <c r="D6249" t="s">
        <v>178</v>
      </c>
      <c r="E6249" t="s">
        <v>240</v>
      </c>
      <c r="F6249" t="s">
        <v>239</v>
      </c>
      <c r="G6249" t="s">
        <v>217</v>
      </c>
      <c r="I6249" t="s">
        <v>238</v>
      </c>
      <c r="J6249" s="3" t="s">
        <v>215</v>
      </c>
      <c r="K6249" s="3" t="s">
        <v>215</v>
      </c>
      <c r="L6249" s="3" t="s">
        <v>215</v>
      </c>
      <c r="M6249" s="3" t="s">
        <v>215</v>
      </c>
      <c r="N6249" s="3" t="s">
        <v>215</v>
      </c>
      <c r="O6249" s="3" t="s">
        <v>215</v>
      </c>
      <c r="P6249" s="3" t="s">
        <v>215</v>
      </c>
      <c r="Q6249" s="3" t="s">
        <v>215</v>
      </c>
      <c r="R6249" s="3" t="s">
        <v>215</v>
      </c>
      <c r="S6249" s="3" t="s">
        <v>215</v>
      </c>
      <c r="T6249" s="3" t="s">
        <v>215</v>
      </c>
      <c r="U6249" s="3">
        <v>-0.435</v>
      </c>
      <c r="V6249" s="3">
        <v>-0.91700000000000004</v>
      </c>
      <c r="W6249" s="3">
        <v>-6.9059999999999997</v>
      </c>
      <c r="X6249" s="3">
        <v>-8.8040000000000003</v>
      </c>
      <c r="Y6249" s="3">
        <v>-1.7869999999999999</v>
      </c>
      <c r="Z6249" s="3">
        <v>-3.46</v>
      </c>
      <c r="AA6249" s="3">
        <v>-4.5190000000000001</v>
      </c>
      <c r="AB6249" s="3">
        <v>-0.20399999999999999</v>
      </c>
      <c r="AC6249" s="3">
        <v>1.107</v>
      </c>
      <c r="AD6249" s="3">
        <v>9.0589999999999993</v>
      </c>
      <c r="AE6249" s="3">
        <v>8.8849999999999998</v>
      </c>
      <c r="AF6249" s="3">
        <v>11.238</v>
      </c>
      <c r="AG6249" s="3">
        <v>9.1150000000000002</v>
      </c>
      <c r="AH6249" s="3">
        <v>19.335999999999999</v>
      </c>
      <c r="AI6249" s="3">
        <v>11.645</v>
      </c>
      <c r="AJ6249" s="3">
        <v>9.641</v>
      </c>
      <c r="AK6249" s="3">
        <v>11.19</v>
      </c>
      <c r="AL6249" s="3">
        <v>10.426</v>
      </c>
      <c r="AM6249" s="3">
        <v>15.954000000000001</v>
      </c>
      <c r="AN6249" s="3">
        <v>7.9279999999999999</v>
      </c>
      <c r="AO6249" s="3">
        <v>8.9740000000000002</v>
      </c>
      <c r="AP6249" s="3">
        <v>12.686</v>
      </c>
      <c r="AQ6249" s="3">
        <v>24.009</v>
      </c>
      <c r="AR6249" s="3">
        <v>16.440999999999999</v>
      </c>
      <c r="AS6249" s="3">
        <v>6.7809999999999997</v>
      </c>
      <c r="AT6249" s="3">
        <v>-3.2349999999999999</v>
      </c>
      <c r="AU6249" s="3">
        <v>-0.29399999999999998</v>
      </c>
      <c r="AV6249" s="3">
        <v>4.4160000000000004</v>
      </c>
      <c r="AW6249" s="3">
        <v>9.2370000000000001</v>
      </c>
      <c r="AX6249" s="3">
        <v>8.4529999999999994</v>
      </c>
      <c r="AY6249" s="3">
        <v>7.0119999999999996</v>
      </c>
      <c r="AZ6249" s="3">
        <v>6.5389999999999997</v>
      </c>
      <c r="BA6249">
        <v>6.3049999999999997</v>
      </c>
      <c r="BB6249">
        <v>2015</v>
      </c>
    </row>
    <row r="6250" spans="1:54" hidden="1" x14ac:dyDescent="0.2">
      <c r="A6250">
        <v>453</v>
      </c>
      <c r="B6250" t="s">
        <v>414</v>
      </c>
      <c r="C6250" t="s">
        <v>237</v>
      </c>
      <c r="D6250" t="s">
        <v>178</v>
      </c>
      <c r="E6250" t="s">
        <v>235</v>
      </c>
      <c r="F6250" t="s">
        <v>234</v>
      </c>
      <c r="G6250" t="s">
        <v>225</v>
      </c>
      <c r="H6250" t="s">
        <v>222</v>
      </c>
    </row>
    <row r="6251" spans="1:54" hidden="1" x14ac:dyDescent="0.2">
      <c r="A6251">
        <v>453</v>
      </c>
      <c r="B6251" t="s">
        <v>414</v>
      </c>
      <c r="C6251" t="s">
        <v>236</v>
      </c>
      <c r="D6251" t="s">
        <v>178</v>
      </c>
      <c r="E6251" t="s">
        <v>235</v>
      </c>
      <c r="F6251" t="s">
        <v>234</v>
      </c>
      <c r="G6251" t="s">
        <v>217</v>
      </c>
    </row>
    <row r="6252" spans="1:54" hidden="1" x14ac:dyDescent="0.2">
      <c r="A6252">
        <v>453</v>
      </c>
      <c r="B6252" t="s">
        <v>414</v>
      </c>
      <c r="C6252" t="s">
        <v>233</v>
      </c>
      <c r="D6252" t="s">
        <v>178</v>
      </c>
      <c r="E6252" t="s">
        <v>231</v>
      </c>
      <c r="F6252" t="s">
        <v>230</v>
      </c>
      <c r="G6252" t="s">
        <v>225</v>
      </c>
      <c r="H6252" t="s">
        <v>222</v>
      </c>
      <c r="I6252" t="s">
        <v>1606</v>
      </c>
      <c r="J6252" s="3" t="s">
        <v>215</v>
      </c>
      <c r="K6252" s="3" t="s">
        <v>215</v>
      </c>
      <c r="L6252" s="3" t="s">
        <v>215</v>
      </c>
      <c r="M6252" s="3" t="s">
        <v>215</v>
      </c>
      <c r="N6252" s="3" t="s">
        <v>215</v>
      </c>
      <c r="O6252" s="3" t="s">
        <v>215</v>
      </c>
      <c r="P6252" s="3" t="s">
        <v>215</v>
      </c>
      <c r="Q6252" s="3" t="s">
        <v>215</v>
      </c>
      <c r="R6252" s="3" t="s">
        <v>215</v>
      </c>
      <c r="S6252" s="3" t="s">
        <v>215</v>
      </c>
      <c r="T6252" s="3">
        <v>2.8719999999999999</v>
      </c>
      <c r="U6252" s="3">
        <v>4.4210000000000003</v>
      </c>
      <c r="V6252" s="3">
        <v>4.6269999999999998</v>
      </c>
      <c r="W6252" s="3">
        <v>9.7769999999999992</v>
      </c>
      <c r="X6252" s="3">
        <v>11.855</v>
      </c>
      <c r="Y6252" s="3">
        <v>12.537000000000001</v>
      </c>
      <c r="Z6252" s="3">
        <v>16.338000000000001</v>
      </c>
      <c r="AA6252" s="3">
        <v>19.748999999999999</v>
      </c>
      <c r="AB6252" s="3">
        <v>23.655000000000001</v>
      </c>
      <c r="AC6252" s="3">
        <v>33.561999999999998</v>
      </c>
      <c r="AD6252" s="3">
        <v>33.966999999999999</v>
      </c>
      <c r="AE6252" s="3">
        <v>37.720999999999997</v>
      </c>
      <c r="AF6252" s="3">
        <v>33.545000000000002</v>
      </c>
      <c r="AG6252" s="3">
        <v>33.484000000000002</v>
      </c>
      <c r="AH6252" s="3">
        <v>33.539000000000001</v>
      </c>
      <c r="AI6252" s="3">
        <v>31.074999999999999</v>
      </c>
      <c r="AJ6252" s="3">
        <v>29.763999999999999</v>
      </c>
      <c r="AK6252" s="3">
        <v>25.902999999999999</v>
      </c>
      <c r="AL6252" s="3">
        <v>46.555999999999997</v>
      </c>
      <c r="AM6252" s="3">
        <v>115.509</v>
      </c>
      <c r="AN6252" s="3">
        <v>132.57300000000001</v>
      </c>
      <c r="AO6252" s="3">
        <v>204.42599999999999</v>
      </c>
      <c r="AP6252" s="3">
        <v>218.429</v>
      </c>
      <c r="AQ6252" s="3">
        <v>223.4</v>
      </c>
      <c r="AR6252" s="3">
        <v>187.00399999999999</v>
      </c>
      <c r="AS6252" s="3">
        <v>209.27600000000001</v>
      </c>
      <c r="AT6252" s="3">
        <v>257.964</v>
      </c>
      <c r="AU6252" s="3">
        <v>326.7</v>
      </c>
      <c r="AV6252" s="3">
        <v>370.36</v>
      </c>
      <c r="AW6252" s="3">
        <v>366.71800000000002</v>
      </c>
      <c r="AX6252" s="3">
        <v>348.49599999999998</v>
      </c>
      <c r="AY6252" s="3">
        <v>335.73700000000002</v>
      </c>
      <c r="AZ6252" s="3">
        <v>328.45400000000001</v>
      </c>
      <c r="BA6252">
        <v>321.17099999999999</v>
      </c>
      <c r="BB6252">
        <v>2015</v>
      </c>
    </row>
    <row r="6253" spans="1:54" hidden="1" x14ac:dyDescent="0.2">
      <c r="A6253">
        <v>453</v>
      </c>
      <c r="B6253" t="s">
        <v>414</v>
      </c>
      <c r="C6253" t="s">
        <v>232</v>
      </c>
      <c r="D6253" t="s">
        <v>178</v>
      </c>
      <c r="E6253" t="s">
        <v>231</v>
      </c>
      <c r="F6253" t="s">
        <v>230</v>
      </c>
      <c r="G6253" t="s">
        <v>217</v>
      </c>
      <c r="I6253" t="s">
        <v>229</v>
      </c>
      <c r="J6253" s="3" t="s">
        <v>215</v>
      </c>
      <c r="K6253" s="3" t="s">
        <v>215</v>
      </c>
      <c r="L6253" s="3" t="s">
        <v>215</v>
      </c>
      <c r="M6253" s="3" t="s">
        <v>215</v>
      </c>
      <c r="N6253" s="3" t="s">
        <v>215</v>
      </c>
      <c r="O6253" s="3" t="s">
        <v>215</v>
      </c>
      <c r="P6253" s="3" t="s">
        <v>215</v>
      </c>
      <c r="Q6253" s="3" t="s">
        <v>215</v>
      </c>
      <c r="R6253" s="3" t="s">
        <v>215</v>
      </c>
      <c r="S6253" s="3" t="s">
        <v>215</v>
      </c>
      <c r="T6253" s="3">
        <v>10.718</v>
      </c>
      <c r="U6253" s="3">
        <v>17.645</v>
      </c>
      <c r="V6253" s="3">
        <v>16.623000000000001</v>
      </c>
      <c r="W6253" s="3">
        <v>37.533000000000001</v>
      </c>
      <c r="X6253" s="3">
        <v>44.165999999999997</v>
      </c>
      <c r="Y6253" s="3">
        <v>42.323999999999998</v>
      </c>
      <c r="Z6253" s="3">
        <v>49.545999999999999</v>
      </c>
      <c r="AA6253" s="3">
        <v>48.021999999999998</v>
      </c>
      <c r="AB6253" s="3">
        <v>63.366999999999997</v>
      </c>
      <c r="AC6253" s="3">
        <v>74.399000000000001</v>
      </c>
      <c r="AD6253" s="3">
        <v>52.542999999999999</v>
      </c>
      <c r="AE6253" s="3">
        <v>59.087000000000003</v>
      </c>
      <c r="AF6253" s="3">
        <v>47.591999999999999</v>
      </c>
      <c r="AG6253" s="3">
        <v>39.088000000000001</v>
      </c>
      <c r="AH6253" s="3">
        <v>29.035</v>
      </c>
      <c r="AI6253" s="3">
        <v>19.170999999999999</v>
      </c>
      <c r="AJ6253" s="3">
        <v>13.430999999999999</v>
      </c>
      <c r="AK6253" s="3">
        <v>8.9280000000000008</v>
      </c>
      <c r="AL6253" s="3">
        <v>11.096</v>
      </c>
      <c r="AM6253" s="3">
        <v>32.448</v>
      </c>
      <c r="AN6253" s="3">
        <v>29.108000000000001</v>
      </c>
      <c r="AO6253" s="3">
        <v>33.473999999999997</v>
      </c>
      <c r="AP6253" s="3">
        <v>32.118000000000002</v>
      </c>
      <c r="AQ6253" s="3">
        <v>30.882999999999999</v>
      </c>
      <c r="AR6253" s="3">
        <v>24.911999999999999</v>
      </c>
      <c r="AS6253" s="3">
        <v>34.92</v>
      </c>
      <c r="AT6253" s="3">
        <v>46.481000000000002</v>
      </c>
      <c r="AU6253" s="3">
        <v>53.962000000000003</v>
      </c>
      <c r="AV6253" s="3">
        <v>55.354999999999997</v>
      </c>
      <c r="AW6253" s="3">
        <v>51.957000000000001</v>
      </c>
      <c r="AX6253" s="3">
        <v>48.177999999999997</v>
      </c>
      <c r="AY6253" s="3">
        <v>44.863999999999997</v>
      </c>
      <c r="AZ6253" s="3">
        <v>41.753</v>
      </c>
      <c r="BA6253">
        <v>38.573</v>
      </c>
      <c r="BB6253">
        <v>2015</v>
      </c>
    </row>
    <row r="6254" spans="1:54" hidden="1" x14ac:dyDescent="0.2">
      <c r="A6254">
        <v>453</v>
      </c>
      <c r="B6254" t="s">
        <v>414</v>
      </c>
      <c r="C6254" t="s">
        <v>228</v>
      </c>
      <c r="D6254" t="s">
        <v>178</v>
      </c>
      <c r="E6254" t="s">
        <v>227</v>
      </c>
      <c r="F6254" t="s">
        <v>226</v>
      </c>
      <c r="G6254" t="s">
        <v>225</v>
      </c>
      <c r="H6254" t="s">
        <v>222</v>
      </c>
      <c r="I6254" t="s">
        <v>1606</v>
      </c>
      <c r="J6254" s="3" t="s">
        <v>215</v>
      </c>
      <c r="K6254" s="3" t="s">
        <v>215</v>
      </c>
      <c r="L6254" s="3" t="s">
        <v>215</v>
      </c>
      <c r="M6254" s="3" t="s">
        <v>215</v>
      </c>
      <c r="N6254" s="3" t="s">
        <v>215</v>
      </c>
      <c r="O6254" s="3" t="s">
        <v>215</v>
      </c>
      <c r="P6254" s="3" t="s">
        <v>215</v>
      </c>
      <c r="Q6254" s="3" t="s">
        <v>215</v>
      </c>
      <c r="R6254" s="3" t="s">
        <v>215</v>
      </c>
      <c r="S6254" s="3" t="s">
        <v>215</v>
      </c>
      <c r="T6254" s="3">
        <v>26.792000000000002</v>
      </c>
      <c r="U6254" s="3">
        <v>25.056000000000001</v>
      </c>
      <c r="V6254" s="3">
        <v>27.832000000000001</v>
      </c>
      <c r="W6254" s="3">
        <v>26.05</v>
      </c>
      <c r="X6254" s="3">
        <v>26.843</v>
      </c>
      <c r="Y6254" s="3">
        <v>29.622</v>
      </c>
      <c r="Z6254" s="3">
        <v>32.975999999999999</v>
      </c>
      <c r="AA6254" s="3">
        <v>41.124000000000002</v>
      </c>
      <c r="AB6254" s="3">
        <v>37.33</v>
      </c>
      <c r="AC6254" s="3">
        <v>45.110999999999997</v>
      </c>
      <c r="AD6254" s="3">
        <v>64.646000000000001</v>
      </c>
      <c r="AE6254" s="3">
        <v>63.84</v>
      </c>
      <c r="AF6254" s="3">
        <v>70.483999999999995</v>
      </c>
      <c r="AG6254" s="3">
        <v>85.662999999999997</v>
      </c>
      <c r="AH6254" s="3">
        <v>115.512</v>
      </c>
      <c r="AI6254" s="3">
        <v>162.09100000000001</v>
      </c>
      <c r="AJ6254" s="3">
        <v>221.61099999999999</v>
      </c>
      <c r="AK6254" s="3">
        <v>290.15199999999999</v>
      </c>
      <c r="AL6254" s="3">
        <v>419.58300000000003</v>
      </c>
      <c r="AM6254" s="3">
        <v>355.98599999999999</v>
      </c>
      <c r="AN6254" s="3">
        <v>455.44499999999999</v>
      </c>
      <c r="AO6254" s="3">
        <v>610.702</v>
      </c>
      <c r="AP6254" s="3">
        <v>680.07399999999996</v>
      </c>
      <c r="AQ6254" s="3">
        <v>723.36900000000003</v>
      </c>
      <c r="AR6254" s="3">
        <v>750.65800000000002</v>
      </c>
      <c r="AS6254" s="3">
        <v>599.29499999999996</v>
      </c>
      <c r="AT6254" s="3">
        <v>554.98599999999999</v>
      </c>
      <c r="AU6254" s="3">
        <v>605.42499999999995</v>
      </c>
      <c r="AV6254" s="3">
        <v>669.05899999999997</v>
      </c>
      <c r="AW6254" s="3">
        <v>705.81700000000001</v>
      </c>
      <c r="AX6254" s="3">
        <v>723.351</v>
      </c>
      <c r="AY6254" s="3">
        <v>748.34299999999996</v>
      </c>
      <c r="AZ6254" s="3">
        <v>786.654</v>
      </c>
      <c r="BA6254">
        <v>832.63099999999997</v>
      </c>
      <c r="BB6254">
        <v>2015</v>
      </c>
    </row>
    <row r="6255" spans="1:54" hidden="1" x14ac:dyDescent="0.2">
      <c r="A6255">
        <v>453</v>
      </c>
      <c r="B6255" t="s">
        <v>414</v>
      </c>
      <c r="C6255" t="s">
        <v>224</v>
      </c>
      <c r="D6255" t="s">
        <v>178</v>
      </c>
      <c r="E6255" t="s">
        <v>219</v>
      </c>
      <c r="F6255" t="s">
        <v>218</v>
      </c>
      <c r="G6255" t="s">
        <v>223</v>
      </c>
      <c r="H6255" t="s">
        <v>222</v>
      </c>
      <c r="I6255" t="s">
        <v>1607</v>
      </c>
      <c r="J6255" s="3">
        <v>8.3640000000000008</v>
      </c>
      <c r="K6255" s="3">
        <v>8.2230000000000008</v>
      </c>
      <c r="L6255" s="3">
        <v>5.6310000000000002</v>
      </c>
      <c r="M6255" s="3">
        <v>3.7040000000000002</v>
      </c>
      <c r="N6255" s="3">
        <v>5.641</v>
      </c>
      <c r="O6255" s="3">
        <v>3.9079999999999999</v>
      </c>
      <c r="P6255" s="3">
        <v>1.6579999999999999</v>
      </c>
      <c r="Q6255" s="3">
        <v>2.048</v>
      </c>
      <c r="R6255" s="3">
        <v>1.6419999999999999</v>
      </c>
      <c r="S6255" s="3">
        <v>2.3620000000000001</v>
      </c>
      <c r="T6255" s="3">
        <v>-0.66400000000000003</v>
      </c>
      <c r="U6255" s="3">
        <v>-0.87</v>
      </c>
      <c r="V6255" s="3">
        <v>-1.0660000000000001</v>
      </c>
      <c r="W6255" s="3">
        <v>-1.256</v>
      </c>
      <c r="X6255" s="3">
        <v>-1.1399999999999999</v>
      </c>
      <c r="Y6255" s="3">
        <v>-1.8939999999999999</v>
      </c>
      <c r="Z6255" s="3">
        <v>-2.1160000000000001</v>
      </c>
      <c r="AA6255" s="3">
        <v>-3.0790000000000002</v>
      </c>
      <c r="AB6255" s="3">
        <v>-2.161</v>
      </c>
      <c r="AC6255" s="3">
        <v>0.27200000000000002</v>
      </c>
      <c r="AD6255" s="3">
        <v>1.659</v>
      </c>
      <c r="AE6255" s="3">
        <v>4.1520000000000001</v>
      </c>
      <c r="AF6255" s="3">
        <v>3.8239999999999998</v>
      </c>
      <c r="AG6255" s="3">
        <v>5.7539999999999996</v>
      </c>
      <c r="AH6255" s="3">
        <v>7.5519999999999996</v>
      </c>
      <c r="AI6255" s="3">
        <v>7.4820000000000002</v>
      </c>
      <c r="AJ6255" s="3">
        <v>9.4589999999999996</v>
      </c>
      <c r="AK6255" s="3">
        <v>11.458</v>
      </c>
      <c r="AL6255" s="3">
        <v>26.594999999999999</v>
      </c>
      <c r="AM6255" s="3">
        <v>6.3890000000000002</v>
      </c>
      <c r="AN6255" s="3">
        <v>23.952000000000002</v>
      </c>
      <c r="AO6255" s="3">
        <v>52.124000000000002</v>
      </c>
      <c r="AP6255" s="3">
        <v>62</v>
      </c>
      <c r="AQ6255" s="3">
        <v>60.460999999999999</v>
      </c>
      <c r="AR6255" s="3">
        <v>49.41</v>
      </c>
      <c r="AS6255" s="3">
        <v>13.750999999999999</v>
      </c>
      <c r="AT6255" s="3">
        <v>-8.3239999999999998</v>
      </c>
      <c r="AU6255" s="3">
        <v>2.1019999999999999</v>
      </c>
      <c r="AV6255" s="3">
        <v>4.6589999999999998</v>
      </c>
      <c r="AW6255" s="3">
        <v>3.5230000000000001</v>
      </c>
      <c r="AX6255" s="3">
        <v>2.96</v>
      </c>
      <c r="AY6255" s="3">
        <v>2.1110000000000002</v>
      </c>
      <c r="AZ6255" s="3">
        <v>3.7989999999999999</v>
      </c>
      <c r="BA6255">
        <v>3.74</v>
      </c>
      <c r="BB6255">
        <v>2017</v>
      </c>
    </row>
    <row r="6256" spans="1:54" hidden="1" x14ac:dyDescent="0.2">
      <c r="A6256">
        <v>453</v>
      </c>
      <c r="B6256" t="s">
        <v>414</v>
      </c>
      <c r="C6256" t="s">
        <v>220</v>
      </c>
      <c r="D6256" t="s">
        <v>178</v>
      </c>
      <c r="E6256" t="s">
        <v>219</v>
      </c>
      <c r="F6256" t="s">
        <v>218</v>
      </c>
      <c r="G6256" t="s">
        <v>217</v>
      </c>
      <c r="I6256" t="s">
        <v>216</v>
      </c>
      <c r="J6256" s="3">
        <v>106.836</v>
      </c>
      <c r="K6256" s="3">
        <v>94.941999999999993</v>
      </c>
      <c r="L6256" s="3">
        <v>74.117999999999995</v>
      </c>
      <c r="M6256" s="3">
        <v>57.265999999999998</v>
      </c>
      <c r="N6256" s="3">
        <v>84.137</v>
      </c>
      <c r="O6256" s="3">
        <v>62.311</v>
      </c>
      <c r="P6256" s="3">
        <v>33.497999999999998</v>
      </c>
      <c r="Q6256" s="3">
        <v>39.261000000000003</v>
      </c>
      <c r="R6256" s="3">
        <v>32.817</v>
      </c>
      <c r="S6256" s="3">
        <v>44.674999999999997</v>
      </c>
      <c r="T6256" s="3">
        <v>-9.0239999999999991</v>
      </c>
      <c r="U6256" s="3">
        <v>-12.638</v>
      </c>
      <c r="V6256" s="3">
        <v>-13.944000000000001</v>
      </c>
      <c r="W6256" s="3">
        <v>-17.548999999999999</v>
      </c>
      <c r="X6256" s="3">
        <v>-15.456</v>
      </c>
      <c r="Y6256" s="3">
        <v>-23.268999999999998</v>
      </c>
      <c r="Z6256" s="3">
        <v>-23.36</v>
      </c>
      <c r="AA6256" s="3">
        <v>-27.25</v>
      </c>
      <c r="AB6256" s="3">
        <v>-21.07</v>
      </c>
      <c r="AC6256" s="3">
        <v>2.1960000000000002</v>
      </c>
      <c r="AD6256" s="3">
        <v>9.343</v>
      </c>
      <c r="AE6256" s="3">
        <v>23.672999999999998</v>
      </c>
      <c r="AF6256" s="3">
        <v>19.748000000000001</v>
      </c>
      <c r="AG6256" s="3">
        <v>24.448</v>
      </c>
      <c r="AH6256" s="3">
        <v>23.797000000000001</v>
      </c>
      <c r="AI6256" s="3">
        <v>16.802</v>
      </c>
      <c r="AJ6256" s="3">
        <v>15.536</v>
      </c>
      <c r="AK6256" s="3">
        <v>14.374000000000001</v>
      </c>
      <c r="AL6256" s="3">
        <v>23.071000000000002</v>
      </c>
      <c r="AM6256" s="3">
        <v>6.5330000000000004</v>
      </c>
      <c r="AN6256" s="3">
        <v>19.143000000000001</v>
      </c>
      <c r="AO6256" s="3">
        <v>31.068000000000001</v>
      </c>
      <c r="AP6256" s="3">
        <v>33.185000000000002</v>
      </c>
      <c r="AQ6256" s="3">
        <v>30.423999999999999</v>
      </c>
      <c r="AR6256" s="3">
        <v>23.959</v>
      </c>
      <c r="AS6256" s="3">
        <v>8.3520000000000003</v>
      </c>
      <c r="AT6256" s="3">
        <v>-5.46</v>
      </c>
      <c r="AU6256" s="3">
        <v>1.264</v>
      </c>
      <c r="AV6256" s="3">
        <v>2.5350000000000001</v>
      </c>
      <c r="AW6256" s="3">
        <v>1.8169999999999999</v>
      </c>
      <c r="AX6256" s="3">
        <v>1.49</v>
      </c>
      <c r="AY6256" s="3">
        <v>1.0269999999999999</v>
      </c>
      <c r="AZ6256" s="3">
        <v>1.758</v>
      </c>
      <c r="BA6256">
        <v>1.635</v>
      </c>
      <c r="BB6256">
        <v>2016</v>
      </c>
    </row>
    <row r="6257" spans="1:54" x14ac:dyDescent="0.2">
      <c r="A6257">
        <v>968</v>
      </c>
      <c r="B6257" t="s">
        <v>413</v>
      </c>
      <c r="C6257" t="s">
        <v>352</v>
      </c>
      <c r="D6257" t="s">
        <v>44</v>
      </c>
      <c r="E6257" t="s">
        <v>349</v>
      </c>
      <c r="F6257" t="s">
        <v>351</v>
      </c>
      <c r="G6257" t="s">
        <v>225</v>
      </c>
      <c r="H6257" t="s">
        <v>222</v>
      </c>
      <c r="I6257" t="s">
        <v>1608</v>
      </c>
      <c r="J6257" s="3">
        <v>386.80200000000002</v>
      </c>
      <c r="K6257" s="3">
        <v>387.18900000000002</v>
      </c>
      <c r="L6257" s="3">
        <v>402.28899999999999</v>
      </c>
      <c r="M6257" s="3">
        <v>426.42700000000002</v>
      </c>
      <c r="N6257" s="3">
        <v>452.012</v>
      </c>
      <c r="O6257" s="3">
        <v>451.56</v>
      </c>
      <c r="P6257" s="3">
        <v>462.39800000000002</v>
      </c>
      <c r="Q6257" s="3">
        <v>466.09699999999998</v>
      </c>
      <c r="R6257" s="3">
        <v>463.767</v>
      </c>
      <c r="S6257" s="3">
        <v>436.86799999999999</v>
      </c>
      <c r="T6257" s="3">
        <v>412.34899999999999</v>
      </c>
      <c r="U6257" s="3">
        <v>359.04500000000002</v>
      </c>
      <c r="V6257" s="3">
        <v>327.57</v>
      </c>
      <c r="W6257" s="3">
        <v>332.57400000000001</v>
      </c>
      <c r="X6257" s="3">
        <v>345.65100000000001</v>
      </c>
      <c r="Y6257" s="3">
        <v>370.32400000000001</v>
      </c>
      <c r="Z6257" s="3">
        <v>384.94499999999999</v>
      </c>
      <c r="AA6257" s="3">
        <v>361.64400000000001</v>
      </c>
      <c r="AB6257" s="3">
        <v>344.22199999999998</v>
      </c>
      <c r="AC6257" s="3">
        <v>340.26299999999998</v>
      </c>
      <c r="AD6257" s="3">
        <v>350.202</v>
      </c>
      <c r="AE6257" s="3">
        <v>369.78500000000003</v>
      </c>
      <c r="AF6257" s="3">
        <v>388.95499999999998</v>
      </c>
      <c r="AG6257" s="3">
        <v>410.44200000000001</v>
      </c>
      <c r="AH6257" s="3">
        <v>444.74900000000002</v>
      </c>
      <c r="AI6257" s="3">
        <v>463.30399999999997</v>
      </c>
      <c r="AJ6257" s="3">
        <v>500.62599999999998</v>
      </c>
      <c r="AK6257" s="3">
        <v>534.98699999999997</v>
      </c>
      <c r="AL6257" s="3">
        <v>579.17700000000002</v>
      </c>
      <c r="AM6257" s="3">
        <v>544.94500000000005</v>
      </c>
      <c r="AN6257" s="3">
        <v>529.62400000000002</v>
      </c>
      <c r="AO6257" s="3">
        <v>540.37400000000002</v>
      </c>
      <c r="AP6257" s="3">
        <v>547.06500000000005</v>
      </c>
      <c r="AQ6257" s="3">
        <v>566.38499999999999</v>
      </c>
      <c r="AR6257" s="3">
        <v>583.80799999999999</v>
      </c>
      <c r="AS6257" s="3">
        <v>607.00800000000004</v>
      </c>
      <c r="AT6257" s="3">
        <v>636.27</v>
      </c>
      <c r="AU6257" s="3">
        <v>680.77700000000004</v>
      </c>
      <c r="AV6257" s="3">
        <v>715.49800000000005</v>
      </c>
      <c r="AW6257" s="3">
        <v>740.54300000000001</v>
      </c>
      <c r="AX6257" s="3">
        <v>763.5</v>
      </c>
      <c r="AY6257" s="3">
        <v>787.17100000000005</v>
      </c>
      <c r="AZ6257" s="3">
        <v>811.57299999999998</v>
      </c>
      <c r="BA6257">
        <v>836.73299999999995</v>
      </c>
      <c r="BB6257">
        <v>2016</v>
      </c>
    </row>
    <row r="6258" spans="1:54" hidden="1" x14ac:dyDescent="0.2">
      <c r="A6258">
        <v>968</v>
      </c>
      <c r="B6258" t="s">
        <v>413</v>
      </c>
      <c r="C6258" t="s">
        <v>350</v>
      </c>
      <c r="D6258" t="s">
        <v>44</v>
      </c>
      <c r="E6258" t="s">
        <v>349</v>
      </c>
      <c r="F6258" t="s">
        <v>348</v>
      </c>
      <c r="G6258" t="s">
        <v>275</v>
      </c>
      <c r="I6258" t="s">
        <v>347</v>
      </c>
      <c r="J6258" s="3">
        <v>3.3039999999999998</v>
      </c>
      <c r="K6258" s="3">
        <v>0.1</v>
      </c>
      <c r="L6258" s="3">
        <v>3.9</v>
      </c>
      <c r="M6258" s="3">
        <v>6</v>
      </c>
      <c r="N6258" s="3">
        <v>6</v>
      </c>
      <c r="O6258" s="3">
        <v>-0.1</v>
      </c>
      <c r="P6258" s="3">
        <v>2.4</v>
      </c>
      <c r="Q6258" s="3">
        <v>0.8</v>
      </c>
      <c r="R6258" s="3">
        <v>-0.5</v>
      </c>
      <c r="S6258" s="3">
        <v>-5.8</v>
      </c>
      <c r="T6258" s="3">
        <v>-5.6120000000000001</v>
      </c>
      <c r="U6258" s="3">
        <v>-12.927</v>
      </c>
      <c r="V6258" s="3">
        <v>-8.766</v>
      </c>
      <c r="W6258" s="3">
        <v>1.528</v>
      </c>
      <c r="X6258" s="3">
        <v>3.9319999999999999</v>
      </c>
      <c r="Y6258" s="3">
        <v>7.1379999999999999</v>
      </c>
      <c r="Z6258" s="3">
        <v>3.948</v>
      </c>
      <c r="AA6258" s="3">
        <v>-6.0529999999999999</v>
      </c>
      <c r="AB6258" s="3">
        <v>-4.8179999999999996</v>
      </c>
      <c r="AC6258" s="3">
        <v>-1.1499999999999999</v>
      </c>
      <c r="AD6258" s="3">
        <v>2.9209999999999998</v>
      </c>
      <c r="AE6258" s="3">
        <v>5.5919999999999996</v>
      </c>
      <c r="AF6258" s="3">
        <v>5.1840000000000002</v>
      </c>
      <c r="AG6258" s="3">
        <v>5.524</v>
      </c>
      <c r="AH6258" s="3">
        <v>8.359</v>
      </c>
      <c r="AI6258" s="3">
        <v>4.1719999999999997</v>
      </c>
      <c r="AJ6258" s="3">
        <v>8.0559999999999992</v>
      </c>
      <c r="AK6258" s="3">
        <v>6.8639999999999999</v>
      </c>
      <c r="AL6258" s="3">
        <v>8.26</v>
      </c>
      <c r="AM6258" s="3">
        <v>-5.91</v>
      </c>
      <c r="AN6258" s="3">
        <v>-2.8119999999999998</v>
      </c>
      <c r="AO6258" s="3">
        <v>2.0299999999999998</v>
      </c>
      <c r="AP6258" s="3">
        <v>1.238</v>
      </c>
      <c r="AQ6258" s="3">
        <v>3.532</v>
      </c>
      <c r="AR6258" s="3">
        <v>3.0760000000000001</v>
      </c>
      <c r="AS6258" s="3">
        <v>3.9740000000000002</v>
      </c>
      <c r="AT6258" s="3">
        <v>4.8209999999999997</v>
      </c>
      <c r="AU6258" s="3">
        <v>6.9950000000000001</v>
      </c>
      <c r="AV6258" s="3">
        <v>5.0999999999999996</v>
      </c>
      <c r="AW6258" s="3">
        <v>3.5</v>
      </c>
      <c r="AX6258" s="3">
        <v>3.1</v>
      </c>
      <c r="AY6258" s="3">
        <v>3.1</v>
      </c>
      <c r="AZ6258" s="3">
        <v>3.1</v>
      </c>
      <c r="BA6258">
        <v>3.1</v>
      </c>
      <c r="BB6258">
        <v>2016</v>
      </c>
    </row>
    <row r="6259" spans="1:54" hidden="1" x14ac:dyDescent="0.2">
      <c r="A6259">
        <v>968</v>
      </c>
      <c r="B6259" t="s">
        <v>413</v>
      </c>
      <c r="C6259" t="s">
        <v>346</v>
      </c>
      <c r="D6259" t="s">
        <v>44</v>
      </c>
      <c r="E6259" t="s">
        <v>342</v>
      </c>
      <c r="F6259" t="s">
        <v>345</v>
      </c>
      <c r="G6259" t="s">
        <v>225</v>
      </c>
      <c r="H6259" t="s">
        <v>222</v>
      </c>
      <c r="I6259" t="s">
        <v>1608</v>
      </c>
      <c r="J6259" s="3">
        <v>8.3000000000000004E-2</v>
      </c>
      <c r="K6259" s="3">
        <v>8.4000000000000005E-2</v>
      </c>
      <c r="L6259" s="3">
        <v>8.4000000000000005E-2</v>
      </c>
      <c r="M6259" s="3">
        <v>8.4000000000000005E-2</v>
      </c>
      <c r="N6259" s="3">
        <v>8.4000000000000005E-2</v>
      </c>
      <c r="O6259" s="3">
        <v>8.3000000000000004E-2</v>
      </c>
      <c r="P6259" s="3">
        <v>8.5000000000000006E-2</v>
      </c>
      <c r="Q6259" s="3">
        <v>8.5999999999999993E-2</v>
      </c>
      <c r="R6259" s="3">
        <v>8.6999999999999994E-2</v>
      </c>
      <c r="S6259" s="3">
        <v>8.1000000000000003E-2</v>
      </c>
      <c r="T6259" s="3">
        <v>8.6999999999999994E-2</v>
      </c>
      <c r="U6259" s="3">
        <v>0.224</v>
      </c>
      <c r="V6259" s="3">
        <v>0.61299999999999999</v>
      </c>
      <c r="W6259" s="3">
        <v>2.0369999999999999</v>
      </c>
      <c r="X6259" s="3">
        <v>5.0599999999999996</v>
      </c>
      <c r="Y6259" s="3">
        <v>7.3330000000000002</v>
      </c>
      <c r="Z6259" s="3">
        <v>11.073</v>
      </c>
      <c r="AA6259" s="3">
        <v>25.713000000000001</v>
      </c>
      <c r="AB6259" s="3">
        <v>38.000999999999998</v>
      </c>
      <c r="AC6259" s="3">
        <v>55.478999999999999</v>
      </c>
      <c r="AD6259" s="3">
        <v>81.275000000000006</v>
      </c>
      <c r="AE6259" s="3">
        <v>118.327</v>
      </c>
      <c r="AF6259" s="3">
        <v>152.63</v>
      </c>
      <c r="AG6259" s="3">
        <v>198.761</v>
      </c>
      <c r="AH6259" s="3">
        <v>248.74799999999999</v>
      </c>
      <c r="AI6259" s="3">
        <v>290.48899999999998</v>
      </c>
      <c r="AJ6259" s="3">
        <v>347.00400000000002</v>
      </c>
      <c r="AK6259" s="3">
        <v>428.97899999999998</v>
      </c>
      <c r="AL6259" s="3">
        <v>538.04999999999995</v>
      </c>
      <c r="AM6259" s="3">
        <v>526.34500000000003</v>
      </c>
      <c r="AN6259" s="3">
        <v>529.62400000000002</v>
      </c>
      <c r="AO6259" s="3">
        <v>562.06200000000001</v>
      </c>
      <c r="AP6259" s="3">
        <v>595.36699999999996</v>
      </c>
      <c r="AQ6259" s="3">
        <v>637.45600000000002</v>
      </c>
      <c r="AR6259" s="3">
        <v>668.14400000000001</v>
      </c>
      <c r="AS6259" s="3">
        <v>712.65899999999999</v>
      </c>
      <c r="AT6259" s="3">
        <v>762.34199999999998</v>
      </c>
      <c r="AU6259" s="3">
        <v>856.35199999999998</v>
      </c>
      <c r="AV6259" s="3">
        <v>922.601</v>
      </c>
      <c r="AW6259" s="3">
        <v>984.17499999999995</v>
      </c>
      <c r="AX6259" s="3">
        <v>1048.3510000000001</v>
      </c>
      <c r="AY6259" s="3">
        <v>1114.1959999999999</v>
      </c>
      <c r="AZ6259" s="3">
        <v>1183.6469999999999</v>
      </c>
      <c r="BA6259">
        <v>1257.404</v>
      </c>
      <c r="BB6259">
        <v>2016</v>
      </c>
    </row>
    <row r="6260" spans="1:54" hidden="1" x14ac:dyDescent="0.2">
      <c r="A6260">
        <v>968</v>
      </c>
      <c r="B6260" t="s">
        <v>413</v>
      </c>
      <c r="C6260" t="s">
        <v>344</v>
      </c>
      <c r="D6260" t="s">
        <v>44</v>
      </c>
      <c r="E6260" t="s">
        <v>342</v>
      </c>
      <c r="F6260" t="s">
        <v>343</v>
      </c>
      <c r="G6260" t="s">
        <v>223</v>
      </c>
      <c r="H6260" t="s">
        <v>222</v>
      </c>
      <c r="I6260" t="s">
        <v>310</v>
      </c>
      <c r="J6260" s="3">
        <v>46.347999999999999</v>
      </c>
      <c r="K6260" s="3">
        <v>55.673999999999999</v>
      </c>
      <c r="L6260" s="3">
        <v>55.728999999999999</v>
      </c>
      <c r="M6260" s="3">
        <v>48.710999999999999</v>
      </c>
      <c r="N6260" s="3">
        <v>39.360999999999997</v>
      </c>
      <c r="O6260" s="3">
        <v>48.594999999999999</v>
      </c>
      <c r="P6260" s="3">
        <v>52.625</v>
      </c>
      <c r="Q6260" s="3">
        <v>58.851999999999997</v>
      </c>
      <c r="R6260" s="3">
        <v>60.924999999999997</v>
      </c>
      <c r="S6260" s="3">
        <v>54.582999999999998</v>
      </c>
      <c r="T6260" s="3">
        <v>38.762</v>
      </c>
      <c r="U6260" s="3">
        <v>29.256</v>
      </c>
      <c r="V6260" s="3">
        <v>19.905999999999999</v>
      </c>
      <c r="W6260" s="3">
        <v>26.795000000000002</v>
      </c>
      <c r="X6260" s="3">
        <v>30.571000000000002</v>
      </c>
      <c r="Y6260" s="3">
        <v>36.067</v>
      </c>
      <c r="Z6260" s="3">
        <v>35.920999999999999</v>
      </c>
      <c r="AA6260" s="3">
        <v>35.872</v>
      </c>
      <c r="AB6260" s="3">
        <v>42.814999999999998</v>
      </c>
      <c r="AC6260" s="3">
        <v>36.183</v>
      </c>
      <c r="AD6260" s="3">
        <v>37.466000000000001</v>
      </c>
      <c r="AE6260" s="3">
        <v>40.716999999999999</v>
      </c>
      <c r="AF6260" s="3">
        <v>46.173999999999999</v>
      </c>
      <c r="AG6260" s="3">
        <v>59.868000000000002</v>
      </c>
      <c r="AH6260" s="3">
        <v>76.216999999999999</v>
      </c>
      <c r="AI6260" s="3">
        <v>99.698999999999998</v>
      </c>
      <c r="AJ6260" s="3">
        <v>123.53400000000001</v>
      </c>
      <c r="AK6260" s="3">
        <v>175.93700000000001</v>
      </c>
      <c r="AL6260" s="3">
        <v>213.60900000000001</v>
      </c>
      <c r="AM6260" s="3">
        <v>172.61</v>
      </c>
      <c r="AN6260" s="3">
        <v>166.65799999999999</v>
      </c>
      <c r="AO6260" s="3">
        <v>184.36699999999999</v>
      </c>
      <c r="AP6260" s="3">
        <v>171.66499999999999</v>
      </c>
      <c r="AQ6260" s="3">
        <v>191.548</v>
      </c>
      <c r="AR6260" s="3">
        <v>199.495</v>
      </c>
      <c r="AS6260" s="3">
        <v>177.91300000000001</v>
      </c>
      <c r="AT6260" s="3">
        <v>187.80699999999999</v>
      </c>
      <c r="AU6260" s="3">
        <v>211.315</v>
      </c>
      <c r="AV6260" s="3">
        <v>245.59</v>
      </c>
      <c r="AW6260" s="3">
        <v>265.26499999999999</v>
      </c>
      <c r="AX6260" s="3">
        <v>286.11200000000002</v>
      </c>
      <c r="AY6260" s="3">
        <v>306.55</v>
      </c>
      <c r="AZ6260" s="3">
        <v>328.27699999999999</v>
      </c>
      <c r="BA6260">
        <v>350.58</v>
      </c>
      <c r="BB6260">
        <v>2016</v>
      </c>
    </row>
    <row r="6261" spans="1:54" hidden="1" x14ac:dyDescent="0.2">
      <c r="A6261">
        <v>968</v>
      </c>
      <c r="B6261" t="s">
        <v>413</v>
      </c>
      <c r="C6261" t="s">
        <v>213</v>
      </c>
      <c r="D6261" t="s">
        <v>44</v>
      </c>
      <c r="E6261" t="s">
        <v>342</v>
      </c>
      <c r="F6261" t="s">
        <v>341</v>
      </c>
      <c r="G6261" t="s">
        <v>323</v>
      </c>
      <c r="H6261" t="s">
        <v>222</v>
      </c>
      <c r="I6261" t="s">
        <v>310</v>
      </c>
      <c r="J6261" s="3">
        <v>107.029</v>
      </c>
      <c r="K6261" s="3">
        <v>117.139</v>
      </c>
      <c r="L6261" s="3">
        <v>129.25899999999999</v>
      </c>
      <c r="M6261" s="3">
        <v>142.423</v>
      </c>
      <c r="N6261" s="3">
        <v>156.327</v>
      </c>
      <c r="O6261" s="3">
        <v>161.16800000000001</v>
      </c>
      <c r="P6261" s="3">
        <v>168.363</v>
      </c>
      <c r="Q6261" s="3">
        <v>174.041</v>
      </c>
      <c r="R6261" s="3">
        <v>179.233</v>
      </c>
      <c r="S6261" s="3">
        <v>175.40299999999999</v>
      </c>
      <c r="T6261" s="3">
        <v>171.68199999999999</v>
      </c>
      <c r="U6261" s="3">
        <v>154.465</v>
      </c>
      <c r="V6261" s="3">
        <v>144.137</v>
      </c>
      <c r="W6261" s="3">
        <v>149.82</v>
      </c>
      <c r="X6261" s="3">
        <v>159.02500000000001</v>
      </c>
      <c r="Y6261" s="3">
        <v>173.929</v>
      </c>
      <c r="Z6261" s="3">
        <v>184.096</v>
      </c>
      <c r="AA6261" s="3">
        <v>175.91399999999999</v>
      </c>
      <c r="AB6261" s="3">
        <v>169.256</v>
      </c>
      <c r="AC6261" s="3">
        <v>169.87</v>
      </c>
      <c r="AD6261" s="3">
        <v>178.81</v>
      </c>
      <c r="AE6261" s="3">
        <v>193.11199999999999</v>
      </c>
      <c r="AF6261" s="3">
        <v>206.24100000000001</v>
      </c>
      <c r="AG6261" s="3">
        <v>221.97399999999999</v>
      </c>
      <c r="AH6261" s="3">
        <v>247.143</v>
      </c>
      <c r="AI6261" s="3">
        <v>265.73599999999999</v>
      </c>
      <c r="AJ6261" s="3">
        <v>295.96600000000001</v>
      </c>
      <c r="AK6261" s="3">
        <v>324.69600000000003</v>
      </c>
      <c r="AL6261" s="3">
        <v>358.411</v>
      </c>
      <c r="AM6261" s="3">
        <v>339.78899999999999</v>
      </c>
      <c r="AN6261" s="3">
        <v>334.27</v>
      </c>
      <c r="AO6261" s="3">
        <v>348.09500000000003</v>
      </c>
      <c r="AP6261" s="3">
        <v>358.89699999999999</v>
      </c>
      <c r="AQ6261" s="3">
        <v>377.572</v>
      </c>
      <c r="AR6261" s="3">
        <v>396.173</v>
      </c>
      <c r="AS6261" s="3">
        <v>416.38200000000001</v>
      </c>
      <c r="AT6261" s="3">
        <v>442.024</v>
      </c>
      <c r="AU6261" s="3">
        <v>481.45299999999997</v>
      </c>
      <c r="AV6261" s="3">
        <v>517.505</v>
      </c>
      <c r="AW6261" s="3">
        <v>547.23599999999999</v>
      </c>
      <c r="AX6261" s="3">
        <v>575.28599999999994</v>
      </c>
      <c r="AY6261" s="3">
        <v>604.42499999999995</v>
      </c>
      <c r="AZ6261" s="3">
        <v>633.86199999999997</v>
      </c>
      <c r="BA6261">
        <v>664.88300000000004</v>
      </c>
      <c r="BB6261">
        <v>2016</v>
      </c>
    </row>
    <row r="6262" spans="1:54" hidden="1" x14ac:dyDescent="0.2">
      <c r="A6262">
        <v>968</v>
      </c>
      <c r="B6262" t="s">
        <v>413</v>
      </c>
      <c r="C6262" t="s">
        <v>340</v>
      </c>
      <c r="D6262" t="s">
        <v>44</v>
      </c>
      <c r="E6262" t="s">
        <v>339</v>
      </c>
      <c r="F6262" t="s">
        <v>338</v>
      </c>
      <c r="G6262" t="s">
        <v>295</v>
      </c>
      <c r="I6262" t="s">
        <v>337</v>
      </c>
      <c r="J6262" s="3">
        <v>2.1999999999999999E-2</v>
      </c>
      <c r="K6262" s="3">
        <v>2.1999999999999999E-2</v>
      </c>
      <c r="L6262" s="3">
        <v>2.1000000000000001E-2</v>
      </c>
      <c r="M6262" s="3">
        <v>0.02</v>
      </c>
      <c r="N6262" s="3">
        <v>1.9E-2</v>
      </c>
      <c r="O6262" s="3">
        <v>1.7999999999999999E-2</v>
      </c>
      <c r="P6262" s="3">
        <v>1.7999999999999999E-2</v>
      </c>
      <c r="Q6262" s="3">
        <v>1.7999999999999999E-2</v>
      </c>
      <c r="R6262" s="3">
        <v>1.9E-2</v>
      </c>
      <c r="S6262" s="3">
        <v>1.9E-2</v>
      </c>
      <c r="T6262" s="3">
        <v>2.1000000000000001E-2</v>
      </c>
      <c r="U6262" s="3">
        <v>6.2E-2</v>
      </c>
      <c r="V6262" s="3">
        <v>0.187</v>
      </c>
      <c r="W6262" s="3">
        <v>0.61199999999999999</v>
      </c>
      <c r="X6262" s="3">
        <v>1.464</v>
      </c>
      <c r="Y6262" s="3">
        <v>1.98</v>
      </c>
      <c r="Z6262" s="3">
        <v>2.8759999999999999</v>
      </c>
      <c r="AA6262" s="3">
        <v>7.11</v>
      </c>
      <c r="AB6262" s="3">
        <v>11.04</v>
      </c>
      <c r="AC6262" s="3">
        <v>16.305</v>
      </c>
      <c r="AD6262" s="3">
        <v>23.207999999999998</v>
      </c>
      <c r="AE6262" s="3">
        <v>31.998999999999999</v>
      </c>
      <c r="AF6262" s="3">
        <v>39.241</v>
      </c>
      <c r="AG6262" s="3">
        <v>48.426000000000002</v>
      </c>
      <c r="AH6262" s="3">
        <v>55.93</v>
      </c>
      <c r="AI6262" s="3">
        <v>62.698999999999998</v>
      </c>
      <c r="AJ6262" s="3">
        <v>69.313999999999993</v>
      </c>
      <c r="AK6262" s="3">
        <v>80.185000000000002</v>
      </c>
      <c r="AL6262" s="3">
        <v>92.899000000000001</v>
      </c>
      <c r="AM6262" s="3">
        <v>96.587000000000003</v>
      </c>
      <c r="AN6262" s="3">
        <v>100</v>
      </c>
      <c r="AO6262" s="3">
        <v>104.014</v>
      </c>
      <c r="AP6262" s="3">
        <v>108.82899999999999</v>
      </c>
      <c r="AQ6262" s="3">
        <v>112.548</v>
      </c>
      <c r="AR6262" s="3">
        <v>114.446</v>
      </c>
      <c r="AS6262" s="3">
        <v>117.405</v>
      </c>
      <c r="AT6262" s="3">
        <v>119.81399999999999</v>
      </c>
      <c r="AU6262" s="3">
        <v>125.79</v>
      </c>
      <c r="AV6262" s="3">
        <v>128.94499999999999</v>
      </c>
      <c r="AW6262" s="3">
        <v>132.899</v>
      </c>
      <c r="AX6262" s="3">
        <v>137.30799999999999</v>
      </c>
      <c r="AY6262" s="3">
        <v>141.54400000000001</v>
      </c>
      <c r="AZ6262" s="3">
        <v>145.846</v>
      </c>
      <c r="BA6262">
        <v>150.27500000000001</v>
      </c>
      <c r="BB6262">
        <v>2016</v>
      </c>
    </row>
    <row r="6263" spans="1:54" hidden="1" x14ac:dyDescent="0.2">
      <c r="A6263">
        <v>968</v>
      </c>
      <c r="B6263" t="s">
        <v>413</v>
      </c>
      <c r="C6263" t="s">
        <v>336</v>
      </c>
      <c r="D6263" t="s">
        <v>44</v>
      </c>
      <c r="E6263" t="s">
        <v>333</v>
      </c>
      <c r="F6263" t="s">
        <v>335</v>
      </c>
      <c r="G6263" t="s">
        <v>225</v>
      </c>
      <c r="H6263" t="s">
        <v>322</v>
      </c>
      <c r="I6263" t="s">
        <v>330</v>
      </c>
      <c r="J6263" s="3">
        <v>17235.41</v>
      </c>
      <c r="K6263" s="3">
        <v>17150.407999999999</v>
      </c>
      <c r="L6263" s="3">
        <v>17735.064999999999</v>
      </c>
      <c r="M6263" s="3">
        <v>18723.379000000001</v>
      </c>
      <c r="N6263" s="3">
        <v>19766.399000000001</v>
      </c>
      <c r="O6263" s="3">
        <v>19657.481</v>
      </c>
      <c r="P6263" s="3">
        <v>20023.558000000001</v>
      </c>
      <c r="Q6263" s="3">
        <v>20069.431</v>
      </c>
      <c r="R6263" s="3">
        <v>19864.835999999999</v>
      </c>
      <c r="S6263" s="3">
        <v>18645.241000000002</v>
      </c>
      <c r="T6263" s="3">
        <v>17577.775000000001</v>
      </c>
      <c r="U6263" s="3">
        <v>15328.632</v>
      </c>
      <c r="V6263" s="3">
        <v>14038.73</v>
      </c>
      <c r="W6263" s="3">
        <v>14331.691999999999</v>
      </c>
      <c r="X6263" s="3">
        <v>14986.618</v>
      </c>
      <c r="Y6263" s="3">
        <v>16152.254000000001</v>
      </c>
      <c r="Z6263" s="3">
        <v>16883.846000000001</v>
      </c>
      <c r="AA6263" s="3">
        <v>15946.537</v>
      </c>
      <c r="AB6263" s="3">
        <v>15254.723</v>
      </c>
      <c r="AC6263" s="3">
        <v>15151.097</v>
      </c>
      <c r="AD6263" s="3">
        <v>15609.471</v>
      </c>
      <c r="AE6263" s="3">
        <v>16502.062000000002</v>
      </c>
      <c r="AF6263" s="3">
        <v>17846.239000000001</v>
      </c>
      <c r="AG6263" s="3">
        <v>18977.788</v>
      </c>
      <c r="AH6263" s="3">
        <v>20665.737000000001</v>
      </c>
      <c r="AI6263" s="3">
        <v>21667.535</v>
      </c>
      <c r="AJ6263" s="3">
        <v>23551.098000000002</v>
      </c>
      <c r="AK6263" s="3">
        <v>25318.251</v>
      </c>
      <c r="AL6263" s="3">
        <v>28067.001</v>
      </c>
      <c r="AM6263" s="3">
        <v>26660.332999999999</v>
      </c>
      <c r="AN6263" s="3">
        <v>26096.641</v>
      </c>
      <c r="AO6263" s="3">
        <v>26752.365000000002</v>
      </c>
      <c r="AP6263" s="3">
        <v>27222.562000000002</v>
      </c>
      <c r="AQ6263" s="3">
        <v>28290.803</v>
      </c>
      <c r="AR6263" s="3">
        <v>29259.031999999999</v>
      </c>
      <c r="AS6263" s="3">
        <v>30540.51</v>
      </c>
      <c r="AT6263" s="3">
        <v>32199.424999999999</v>
      </c>
      <c r="AU6263" s="3">
        <v>34655.016000000003</v>
      </c>
      <c r="AV6263" s="3">
        <v>36637.052000000003</v>
      </c>
      <c r="AW6263" s="3">
        <v>38147.860999999997</v>
      </c>
      <c r="AX6263" s="3">
        <v>39570.076000000001</v>
      </c>
      <c r="AY6263" s="3">
        <v>41051.853999999999</v>
      </c>
      <c r="AZ6263" s="3">
        <v>42595.438000000002</v>
      </c>
      <c r="BA6263">
        <v>44203.377999999997</v>
      </c>
      <c r="BB6263">
        <v>2016</v>
      </c>
    </row>
    <row r="6264" spans="1:54" hidden="1" x14ac:dyDescent="0.2">
      <c r="A6264">
        <v>968</v>
      </c>
      <c r="B6264" t="s">
        <v>413</v>
      </c>
      <c r="C6264" t="s">
        <v>334</v>
      </c>
      <c r="D6264" t="s">
        <v>44</v>
      </c>
      <c r="E6264" t="s">
        <v>333</v>
      </c>
      <c r="F6264" t="s">
        <v>332</v>
      </c>
      <c r="G6264" t="s">
        <v>331</v>
      </c>
      <c r="H6264" t="s">
        <v>322</v>
      </c>
      <c r="I6264" t="s">
        <v>330</v>
      </c>
      <c r="J6264" s="3">
        <v>11102.621999999999</v>
      </c>
      <c r="K6264" s="3">
        <v>11047.865</v>
      </c>
      <c r="L6264" s="3">
        <v>11424.486999999999</v>
      </c>
      <c r="M6264" s="3">
        <v>12061.134</v>
      </c>
      <c r="N6264" s="3">
        <v>12733.022000000001</v>
      </c>
      <c r="O6264" s="3">
        <v>12662.859</v>
      </c>
      <c r="P6264" s="3">
        <v>12898.677</v>
      </c>
      <c r="Q6264" s="3">
        <v>12928.227000000001</v>
      </c>
      <c r="R6264" s="3">
        <v>12796.432000000001</v>
      </c>
      <c r="S6264" s="3">
        <v>12010.799000000001</v>
      </c>
      <c r="T6264" s="3">
        <v>11323.164000000001</v>
      </c>
      <c r="U6264" s="3">
        <v>9874.3230000000003</v>
      </c>
      <c r="V6264" s="3">
        <v>9043.4</v>
      </c>
      <c r="W6264" s="3">
        <v>9232.1180000000004</v>
      </c>
      <c r="X6264" s="3">
        <v>9654.0059999999994</v>
      </c>
      <c r="Y6264" s="3">
        <v>10404.879000000001</v>
      </c>
      <c r="Z6264" s="3">
        <v>10876.152</v>
      </c>
      <c r="AA6264" s="3">
        <v>10272.361999999999</v>
      </c>
      <c r="AB6264" s="3">
        <v>9826.7119999999995</v>
      </c>
      <c r="AC6264" s="3">
        <v>9759.9590000000007</v>
      </c>
      <c r="AD6264" s="3">
        <v>10055.232</v>
      </c>
      <c r="AE6264" s="3">
        <v>10630.217000000001</v>
      </c>
      <c r="AF6264" s="3">
        <v>11496.102000000001</v>
      </c>
      <c r="AG6264" s="3">
        <v>12225.018</v>
      </c>
      <c r="AH6264" s="3">
        <v>13312.352999999999</v>
      </c>
      <c r="AI6264" s="3">
        <v>13957.686</v>
      </c>
      <c r="AJ6264" s="3">
        <v>15171.03</v>
      </c>
      <c r="AK6264" s="3">
        <v>16309.386</v>
      </c>
      <c r="AL6264" s="3">
        <v>18080.062000000002</v>
      </c>
      <c r="AM6264" s="3">
        <v>17173.921999999999</v>
      </c>
      <c r="AN6264" s="3">
        <v>16810.806</v>
      </c>
      <c r="AO6264" s="3">
        <v>17233.206999999999</v>
      </c>
      <c r="AP6264" s="3">
        <v>17536.096000000001</v>
      </c>
      <c r="AQ6264" s="3">
        <v>18224.23</v>
      </c>
      <c r="AR6264" s="3">
        <v>18847.938999999998</v>
      </c>
      <c r="AS6264" s="3">
        <v>19673.435000000001</v>
      </c>
      <c r="AT6264" s="3">
        <v>20742.066999999999</v>
      </c>
      <c r="AU6264" s="3">
        <v>22323.897000000001</v>
      </c>
      <c r="AV6264" s="3">
        <v>23600.674999999999</v>
      </c>
      <c r="AW6264" s="3">
        <v>24573.901000000002</v>
      </c>
      <c r="AX6264" s="3">
        <v>25490.056</v>
      </c>
      <c r="AY6264" s="3">
        <v>26444.580999999998</v>
      </c>
      <c r="AZ6264" s="3">
        <v>27438.919000000002</v>
      </c>
      <c r="BA6264">
        <v>28474.714</v>
      </c>
      <c r="BB6264">
        <v>2016</v>
      </c>
    </row>
    <row r="6265" spans="1:54" hidden="1" x14ac:dyDescent="0.2">
      <c r="A6265">
        <v>968</v>
      </c>
      <c r="B6265" t="s">
        <v>413</v>
      </c>
      <c r="C6265" t="s">
        <v>329</v>
      </c>
      <c r="D6265" t="s">
        <v>44</v>
      </c>
      <c r="E6265" t="s">
        <v>325</v>
      </c>
      <c r="F6265" t="s">
        <v>328</v>
      </c>
      <c r="G6265" t="s">
        <v>225</v>
      </c>
      <c r="H6265" t="s">
        <v>322</v>
      </c>
      <c r="I6265" t="s">
        <v>321</v>
      </c>
      <c r="J6265" s="3">
        <v>3.7170000000000001</v>
      </c>
      <c r="K6265" s="3">
        <v>3.6989999999999998</v>
      </c>
      <c r="L6265" s="3">
        <v>3.6850000000000001</v>
      </c>
      <c r="M6265" s="3">
        <v>3.6739999999999999</v>
      </c>
      <c r="N6265" s="3">
        <v>3.6629999999999998</v>
      </c>
      <c r="O6265" s="3">
        <v>3.617</v>
      </c>
      <c r="P6265" s="3">
        <v>3.6920000000000002</v>
      </c>
      <c r="Q6265" s="3">
        <v>3.7</v>
      </c>
      <c r="R6265" s="3">
        <v>3.7320000000000002</v>
      </c>
      <c r="S6265" s="3">
        <v>3.4710000000000001</v>
      </c>
      <c r="T6265" s="3">
        <v>3.718</v>
      </c>
      <c r="U6265" s="3">
        <v>9.5649999999999995</v>
      </c>
      <c r="V6265" s="3">
        <v>26.268999999999998</v>
      </c>
      <c r="W6265" s="3">
        <v>87.774000000000001</v>
      </c>
      <c r="X6265" s="3">
        <v>219.38900000000001</v>
      </c>
      <c r="Y6265" s="3">
        <v>319.85599999999999</v>
      </c>
      <c r="Z6265" s="3">
        <v>485.66</v>
      </c>
      <c r="AA6265" s="3">
        <v>1133.788</v>
      </c>
      <c r="AB6265" s="3">
        <v>1684.057</v>
      </c>
      <c r="AC6265" s="3">
        <v>2470.3620000000001</v>
      </c>
      <c r="AD6265" s="3">
        <v>3622.6689999999999</v>
      </c>
      <c r="AE6265" s="3">
        <v>5280.4840000000004</v>
      </c>
      <c r="AF6265" s="3">
        <v>7003.0469999999996</v>
      </c>
      <c r="AG6265" s="3">
        <v>9190.2019999999993</v>
      </c>
      <c r="AH6265" s="3">
        <v>11558.313</v>
      </c>
      <c r="AI6265" s="3">
        <v>13585.415999999999</v>
      </c>
      <c r="AJ6265" s="3">
        <v>16324.236999999999</v>
      </c>
      <c r="AK6265" s="3">
        <v>20301.413</v>
      </c>
      <c r="AL6265" s="3">
        <v>26073.989000000001</v>
      </c>
      <c r="AM6265" s="3">
        <v>25750.370999999999</v>
      </c>
      <c r="AN6265" s="3">
        <v>26096.641</v>
      </c>
      <c r="AO6265" s="3">
        <v>27826.111000000001</v>
      </c>
      <c r="AP6265" s="3">
        <v>29626.159</v>
      </c>
      <c r="AQ6265" s="3">
        <v>31840.799999999999</v>
      </c>
      <c r="AR6265" s="3">
        <v>33485.703999999998</v>
      </c>
      <c r="AS6265" s="3">
        <v>35856.129000000001</v>
      </c>
      <c r="AT6265" s="3">
        <v>38579.464999999997</v>
      </c>
      <c r="AU6265" s="3">
        <v>43592.667999999998</v>
      </c>
      <c r="AV6265" s="3">
        <v>47241.781000000003</v>
      </c>
      <c r="AW6265" s="3">
        <v>50698.12</v>
      </c>
      <c r="AX6265" s="3">
        <v>54333.074999999997</v>
      </c>
      <c r="AY6265" s="3">
        <v>58106.595000000001</v>
      </c>
      <c r="AZ6265" s="3">
        <v>62123.752</v>
      </c>
      <c r="BA6265">
        <v>66426.784</v>
      </c>
      <c r="BB6265">
        <v>2016</v>
      </c>
    </row>
    <row r="6266" spans="1:54" hidden="1" x14ac:dyDescent="0.2">
      <c r="A6266">
        <v>968</v>
      </c>
      <c r="B6266" t="s">
        <v>413</v>
      </c>
      <c r="C6266" t="s">
        <v>327</v>
      </c>
      <c r="D6266" t="s">
        <v>44</v>
      </c>
      <c r="E6266" t="s">
        <v>325</v>
      </c>
      <c r="F6266" t="s">
        <v>326</v>
      </c>
      <c r="G6266" t="s">
        <v>223</v>
      </c>
      <c r="H6266" t="s">
        <v>322</v>
      </c>
      <c r="I6266" t="s">
        <v>321</v>
      </c>
      <c r="J6266" s="3">
        <v>2065.221</v>
      </c>
      <c r="K6266" s="3">
        <v>2466.0430000000001</v>
      </c>
      <c r="L6266" s="3">
        <v>2456.8440000000001</v>
      </c>
      <c r="M6266" s="3">
        <v>2138.7660000000001</v>
      </c>
      <c r="N6266" s="3">
        <v>1721.2539999999999</v>
      </c>
      <c r="O6266" s="3">
        <v>2115.4580000000001</v>
      </c>
      <c r="P6266" s="3">
        <v>2278.8670000000002</v>
      </c>
      <c r="Q6266" s="3">
        <v>2534.0729999999999</v>
      </c>
      <c r="R6266" s="3">
        <v>2609.6610000000001</v>
      </c>
      <c r="S6266" s="3">
        <v>2329.567</v>
      </c>
      <c r="T6266" s="3">
        <v>1652.3689999999999</v>
      </c>
      <c r="U6266" s="3">
        <v>1249.01</v>
      </c>
      <c r="V6266" s="3">
        <v>853.10799999999995</v>
      </c>
      <c r="W6266" s="3">
        <v>1154.672</v>
      </c>
      <c r="X6266" s="3">
        <v>1325.482</v>
      </c>
      <c r="Y6266" s="3">
        <v>1573.126</v>
      </c>
      <c r="Z6266" s="3">
        <v>1575.4970000000001</v>
      </c>
      <c r="AA6266" s="3">
        <v>1581.7529999999999</v>
      </c>
      <c r="AB6266" s="3">
        <v>1897.422</v>
      </c>
      <c r="AC6266" s="3">
        <v>1611.1320000000001</v>
      </c>
      <c r="AD6266" s="3">
        <v>1669.9780000000001</v>
      </c>
      <c r="AE6266" s="3">
        <v>1817.0450000000001</v>
      </c>
      <c r="AF6266" s="3">
        <v>2118.5720000000001</v>
      </c>
      <c r="AG6266" s="3">
        <v>2768.1190000000001</v>
      </c>
      <c r="AH6266" s="3">
        <v>3541.52</v>
      </c>
      <c r="AI6266" s="3">
        <v>4662.6660000000002</v>
      </c>
      <c r="AJ6266" s="3">
        <v>5811.44</v>
      </c>
      <c r="AK6266" s="3">
        <v>8326.223</v>
      </c>
      <c r="AL6266" s="3">
        <v>10351.511</v>
      </c>
      <c r="AM6266" s="3">
        <v>8444.6129999999994</v>
      </c>
      <c r="AN6266" s="3">
        <v>8211.9140000000007</v>
      </c>
      <c r="AO6266" s="3">
        <v>9127.48</v>
      </c>
      <c r="AP6266" s="3">
        <v>8542.2289999999994</v>
      </c>
      <c r="AQ6266" s="3">
        <v>9567.7880000000005</v>
      </c>
      <c r="AR6266" s="3">
        <v>9998.1949999999997</v>
      </c>
      <c r="AS6266" s="3">
        <v>8951.3510000000006</v>
      </c>
      <c r="AT6266" s="3">
        <v>9504.2430000000004</v>
      </c>
      <c r="AU6266" s="3">
        <v>10757.004000000001</v>
      </c>
      <c r="AV6266" s="3">
        <v>12575.439</v>
      </c>
      <c r="AW6266" s="3">
        <v>13664.679</v>
      </c>
      <c r="AX6266" s="3">
        <v>14828.366</v>
      </c>
      <c r="AY6266" s="3">
        <v>15986.91</v>
      </c>
      <c r="AZ6266" s="3">
        <v>17229.602999999999</v>
      </c>
      <c r="BA6266">
        <v>18520.618999999999</v>
      </c>
      <c r="BB6266">
        <v>2016</v>
      </c>
    </row>
    <row r="6267" spans="1:54" hidden="1" x14ac:dyDescent="0.2">
      <c r="A6267">
        <v>968</v>
      </c>
      <c r="B6267" t="s">
        <v>413</v>
      </c>
      <c r="C6267" t="s">
        <v>212</v>
      </c>
      <c r="D6267" t="s">
        <v>44</v>
      </c>
      <c r="E6267" t="s">
        <v>325</v>
      </c>
      <c r="F6267" t="s">
        <v>324</v>
      </c>
      <c r="G6267" t="s">
        <v>323</v>
      </c>
      <c r="H6267" t="s">
        <v>322</v>
      </c>
      <c r="I6267" t="s">
        <v>321</v>
      </c>
      <c r="J6267" s="3">
        <v>4769.0680000000002</v>
      </c>
      <c r="K6267" s="3">
        <v>5188.6509999999998</v>
      </c>
      <c r="L6267" s="3">
        <v>5698.4369999999999</v>
      </c>
      <c r="M6267" s="3">
        <v>6253.4690000000001</v>
      </c>
      <c r="N6267" s="3">
        <v>6836.1239999999998</v>
      </c>
      <c r="O6267" s="3">
        <v>7016.01</v>
      </c>
      <c r="P6267" s="3">
        <v>7290.7539999999999</v>
      </c>
      <c r="Q6267" s="3">
        <v>7493.9620000000004</v>
      </c>
      <c r="R6267" s="3">
        <v>7677.2219999999998</v>
      </c>
      <c r="S6267" s="3">
        <v>7486.0889999999999</v>
      </c>
      <c r="T6267" s="3">
        <v>7318.5360000000001</v>
      </c>
      <c r="U6267" s="3">
        <v>6594.5290000000005</v>
      </c>
      <c r="V6267" s="3">
        <v>6177.2879999999996</v>
      </c>
      <c r="W6267" s="3">
        <v>6456.2160000000003</v>
      </c>
      <c r="X6267" s="3">
        <v>6894.9449999999997</v>
      </c>
      <c r="Y6267" s="3">
        <v>7586.2049999999999</v>
      </c>
      <c r="Z6267" s="3">
        <v>8074.5360000000001</v>
      </c>
      <c r="AA6267" s="3">
        <v>7756.8519999999999</v>
      </c>
      <c r="AB6267" s="3">
        <v>7500.8509999999997</v>
      </c>
      <c r="AC6267" s="3">
        <v>7563.9110000000001</v>
      </c>
      <c r="AD6267" s="3">
        <v>7970.0529999999999</v>
      </c>
      <c r="AE6267" s="3">
        <v>8617.8289999999997</v>
      </c>
      <c r="AF6267" s="3">
        <v>9462.8709999999992</v>
      </c>
      <c r="AG6267" s="3">
        <v>10263.519</v>
      </c>
      <c r="AH6267" s="3">
        <v>11483.732</v>
      </c>
      <c r="AI6267" s="3">
        <v>12427.796</v>
      </c>
      <c r="AJ6267" s="3">
        <v>13923.216</v>
      </c>
      <c r="AK6267" s="3">
        <v>15366.231</v>
      </c>
      <c r="AL6267" s="3">
        <v>17368.666000000001</v>
      </c>
      <c r="AM6267" s="3">
        <v>16623.468000000001</v>
      </c>
      <c r="AN6267" s="3">
        <v>16470.798999999999</v>
      </c>
      <c r="AO6267" s="3">
        <v>17233.206999999999</v>
      </c>
      <c r="AP6267" s="3">
        <v>17859.129000000001</v>
      </c>
      <c r="AQ6267" s="3">
        <v>18859.668000000001</v>
      </c>
      <c r="AR6267" s="3">
        <v>19855.197</v>
      </c>
      <c r="AS6267" s="3">
        <v>20949.528999999999</v>
      </c>
      <c r="AT6267" s="3">
        <v>22369.287</v>
      </c>
      <c r="AU6267" s="3">
        <v>24508.415000000001</v>
      </c>
      <c r="AV6267" s="3">
        <v>26498.82</v>
      </c>
      <c r="AW6267" s="3">
        <v>28189.95</v>
      </c>
      <c r="AX6267" s="3">
        <v>29815.458999999999</v>
      </c>
      <c r="AY6267" s="3">
        <v>31521.452000000001</v>
      </c>
      <c r="AZ6267" s="3">
        <v>33268.288999999997</v>
      </c>
      <c r="BA6267">
        <v>35124.803</v>
      </c>
      <c r="BB6267">
        <v>2016</v>
      </c>
    </row>
    <row r="6268" spans="1:54" hidden="1" x14ac:dyDescent="0.2">
      <c r="A6268">
        <v>968</v>
      </c>
      <c r="B6268" t="s">
        <v>413</v>
      </c>
      <c r="C6268" t="s">
        <v>320</v>
      </c>
      <c r="D6268" t="s">
        <v>44</v>
      </c>
      <c r="E6268" t="s">
        <v>319</v>
      </c>
      <c r="F6268" t="s">
        <v>318</v>
      </c>
      <c r="G6268" t="s">
        <v>243</v>
      </c>
    </row>
    <row r="6269" spans="1:54" hidden="1" x14ac:dyDescent="0.2">
      <c r="A6269">
        <v>968</v>
      </c>
      <c r="B6269" t="s">
        <v>413</v>
      </c>
      <c r="C6269" t="s">
        <v>317</v>
      </c>
      <c r="D6269" t="s">
        <v>44</v>
      </c>
      <c r="E6269" t="s">
        <v>316</v>
      </c>
      <c r="F6269" s="3" t="s">
        <v>315</v>
      </c>
      <c r="G6269" t="s">
        <v>288</v>
      </c>
      <c r="I6269" t="s">
        <v>310</v>
      </c>
      <c r="J6269">
        <v>0.81100000000000005</v>
      </c>
      <c r="K6269">
        <v>0.79800000000000004</v>
      </c>
      <c r="L6269">
        <v>0.82599999999999996</v>
      </c>
      <c r="M6269">
        <v>0.85399999999999998</v>
      </c>
      <c r="N6269">
        <v>0.86699999999999999</v>
      </c>
      <c r="O6269">
        <v>0.83599999999999997</v>
      </c>
      <c r="P6269">
        <v>0.82699999999999996</v>
      </c>
      <c r="Q6269">
        <v>0.80200000000000005</v>
      </c>
      <c r="R6269">
        <v>0.76400000000000001</v>
      </c>
      <c r="S6269">
        <v>0.69399999999999995</v>
      </c>
      <c r="T6269">
        <v>0.629</v>
      </c>
      <c r="U6269">
        <v>0.53500000000000003</v>
      </c>
      <c r="V6269">
        <v>0.439</v>
      </c>
      <c r="W6269">
        <v>0.437</v>
      </c>
      <c r="X6269">
        <v>0.441</v>
      </c>
      <c r="Y6269">
        <v>0.45500000000000002</v>
      </c>
      <c r="Z6269">
        <v>0.45600000000000002</v>
      </c>
      <c r="AA6269">
        <v>0.41099999999999998</v>
      </c>
      <c r="AB6269">
        <v>0.38100000000000001</v>
      </c>
      <c r="AC6269">
        <v>0.36399999999999999</v>
      </c>
      <c r="AD6269">
        <v>0.35799999999999998</v>
      </c>
      <c r="AE6269">
        <v>0.36899999999999999</v>
      </c>
      <c r="AF6269">
        <v>0.377</v>
      </c>
      <c r="AG6269">
        <v>0.38200000000000001</v>
      </c>
      <c r="AH6269">
        <v>0.39400000000000002</v>
      </c>
      <c r="AI6269">
        <v>0.39200000000000002</v>
      </c>
      <c r="AJ6269">
        <v>0.40200000000000002</v>
      </c>
      <c r="AK6269">
        <v>0.40699999999999997</v>
      </c>
      <c r="AL6269">
        <v>0.42899999999999999</v>
      </c>
      <c r="AM6269">
        <v>0.40500000000000003</v>
      </c>
      <c r="AN6269">
        <v>0.374</v>
      </c>
      <c r="AO6269">
        <v>0.36699999999999999</v>
      </c>
      <c r="AP6269">
        <v>0.36</v>
      </c>
      <c r="AQ6269">
        <v>0.36</v>
      </c>
      <c r="AR6269">
        <v>0.35899999999999999</v>
      </c>
      <c r="AS6269">
        <v>0.36099999999999999</v>
      </c>
      <c r="AT6269">
        <v>0.36699999999999999</v>
      </c>
      <c r="AU6269">
        <v>0.379</v>
      </c>
      <c r="AV6269">
        <v>0.38300000000000001</v>
      </c>
      <c r="AW6269">
        <v>0.38200000000000001</v>
      </c>
      <c r="AX6269">
        <v>0.38</v>
      </c>
      <c r="AY6269">
        <v>0.377</v>
      </c>
      <c r="AZ6269">
        <v>0.375</v>
      </c>
      <c r="BA6269">
        <v>0.373</v>
      </c>
      <c r="BB6269">
        <v>2016</v>
      </c>
    </row>
    <row r="6270" spans="1:54" hidden="1" x14ac:dyDescent="0.2">
      <c r="A6270">
        <v>968</v>
      </c>
      <c r="B6270" t="s">
        <v>413</v>
      </c>
      <c r="C6270" t="s">
        <v>314</v>
      </c>
      <c r="D6270" t="s">
        <v>44</v>
      </c>
      <c r="E6270" t="s">
        <v>313</v>
      </c>
      <c r="F6270" s="3" t="s">
        <v>312</v>
      </c>
      <c r="G6270" t="s">
        <v>311</v>
      </c>
      <c r="I6270" t="s">
        <v>310</v>
      </c>
      <c r="J6270">
        <v>1E-3</v>
      </c>
      <c r="K6270">
        <v>1E-3</v>
      </c>
      <c r="L6270">
        <v>1E-3</v>
      </c>
      <c r="M6270">
        <v>1E-3</v>
      </c>
      <c r="N6270">
        <v>1E-3</v>
      </c>
      <c r="O6270">
        <v>1E-3</v>
      </c>
      <c r="P6270">
        <v>1E-3</v>
      </c>
      <c r="Q6270" t="s">
        <v>355</v>
      </c>
      <c r="R6270" t="s">
        <v>355</v>
      </c>
      <c r="S6270" t="s">
        <v>355</v>
      </c>
      <c r="T6270">
        <v>1E-3</v>
      </c>
      <c r="U6270">
        <v>1E-3</v>
      </c>
      <c r="V6270">
        <v>4.0000000000000001E-3</v>
      </c>
      <c r="W6270">
        <v>1.4E-2</v>
      </c>
      <c r="X6270">
        <v>3.2000000000000001E-2</v>
      </c>
      <c r="Y6270">
        <v>4.2000000000000003E-2</v>
      </c>
      <c r="Z6270">
        <v>0.06</v>
      </c>
      <c r="AA6270">
        <v>0.14599999999999999</v>
      </c>
      <c r="AB6270">
        <v>0.22500000000000001</v>
      </c>
      <c r="AC6270">
        <v>0.32700000000000001</v>
      </c>
      <c r="AD6270">
        <v>0.45500000000000002</v>
      </c>
      <c r="AE6270">
        <v>0.61299999999999999</v>
      </c>
      <c r="AF6270">
        <v>0.74</v>
      </c>
      <c r="AG6270">
        <v>0.89500000000000002</v>
      </c>
      <c r="AH6270">
        <v>1.006</v>
      </c>
      <c r="AI6270">
        <v>1.093</v>
      </c>
      <c r="AJ6270">
        <v>1.1719999999999999</v>
      </c>
      <c r="AK6270">
        <v>1.321</v>
      </c>
      <c r="AL6270">
        <v>1.5009999999999999</v>
      </c>
      <c r="AM6270">
        <v>1.5489999999999999</v>
      </c>
      <c r="AN6270">
        <v>1.5840000000000001</v>
      </c>
      <c r="AO6270">
        <v>1.615</v>
      </c>
      <c r="AP6270">
        <v>1.659</v>
      </c>
      <c r="AQ6270">
        <v>1.6879999999999999</v>
      </c>
      <c r="AR6270">
        <v>1.6859999999999999</v>
      </c>
      <c r="AS6270">
        <v>1.712</v>
      </c>
      <c r="AT6270">
        <v>1.7250000000000001</v>
      </c>
      <c r="AU6270">
        <v>1.7789999999999999</v>
      </c>
      <c r="AV6270">
        <v>1.7829999999999999</v>
      </c>
      <c r="AW6270">
        <v>1.798</v>
      </c>
      <c r="AX6270">
        <v>1.8220000000000001</v>
      </c>
      <c r="AY6270">
        <v>1.843</v>
      </c>
      <c r="AZ6270">
        <v>1.867</v>
      </c>
      <c r="BA6270">
        <v>1.891</v>
      </c>
      <c r="BB6270">
        <v>2016</v>
      </c>
    </row>
    <row r="6271" spans="1:54" hidden="1" x14ac:dyDescent="0.2">
      <c r="A6271">
        <v>968</v>
      </c>
      <c r="B6271" t="s">
        <v>413</v>
      </c>
      <c r="C6271" t="s">
        <v>309</v>
      </c>
      <c r="D6271" t="s">
        <v>44</v>
      </c>
      <c r="E6271" t="s">
        <v>308</v>
      </c>
      <c r="F6271" t="s">
        <v>307</v>
      </c>
      <c r="G6271" t="s">
        <v>217</v>
      </c>
      <c r="I6271" t="s">
        <v>1608</v>
      </c>
      <c r="J6271" s="3">
        <v>28.417999999999999</v>
      </c>
      <c r="K6271" s="3">
        <v>26.236000000000001</v>
      </c>
      <c r="L6271" s="3">
        <v>28.338000000000001</v>
      </c>
      <c r="M6271" s="3">
        <v>30.19</v>
      </c>
      <c r="N6271" s="3">
        <v>31.045999999999999</v>
      </c>
      <c r="O6271" s="3">
        <v>33.901000000000003</v>
      </c>
      <c r="P6271" s="3">
        <v>35.229999999999997</v>
      </c>
      <c r="Q6271" s="3">
        <v>32.677</v>
      </c>
      <c r="R6271" s="3">
        <v>29.248000000000001</v>
      </c>
      <c r="S6271" s="3">
        <v>27.745999999999999</v>
      </c>
      <c r="T6271" s="3">
        <v>30.687999999999999</v>
      </c>
      <c r="U6271" s="3">
        <v>28.265999999999998</v>
      </c>
      <c r="V6271" s="3">
        <v>31.797999999999998</v>
      </c>
      <c r="W6271" s="3">
        <v>29.298999999999999</v>
      </c>
      <c r="X6271" s="3">
        <v>25.361000000000001</v>
      </c>
      <c r="Y6271" s="3">
        <v>24.885999999999999</v>
      </c>
      <c r="Z6271" s="3">
        <v>26.513999999999999</v>
      </c>
      <c r="AA6271" s="3">
        <v>21.289000000000001</v>
      </c>
      <c r="AB6271" s="3">
        <v>18.312999999999999</v>
      </c>
      <c r="AC6271" s="3">
        <v>15.869</v>
      </c>
      <c r="AD6271" s="3">
        <v>19.82</v>
      </c>
      <c r="AE6271" s="3">
        <v>22.622</v>
      </c>
      <c r="AF6271" s="3">
        <v>22.454999999999998</v>
      </c>
      <c r="AG6271" s="3">
        <v>22.721</v>
      </c>
      <c r="AH6271" s="3">
        <v>24.286000000000001</v>
      </c>
      <c r="AI6271" s="3">
        <v>23.87</v>
      </c>
      <c r="AJ6271" s="3">
        <v>27.231999999999999</v>
      </c>
      <c r="AK6271" s="3">
        <v>31.117000000000001</v>
      </c>
      <c r="AL6271" s="3">
        <v>33.154000000000003</v>
      </c>
      <c r="AM6271" s="3">
        <v>26.646000000000001</v>
      </c>
      <c r="AN6271" s="3">
        <v>27.077000000000002</v>
      </c>
      <c r="AO6271" s="3">
        <v>28.004999999999999</v>
      </c>
      <c r="AP6271" s="3">
        <v>26.844000000000001</v>
      </c>
      <c r="AQ6271" s="3">
        <v>25.562999999999999</v>
      </c>
      <c r="AR6271" s="3">
        <v>24.690999999999999</v>
      </c>
      <c r="AS6271" s="3">
        <v>25.167999999999999</v>
      </c>
      <c r="AT6271" s="3">
        <v>23.969000000000001</v>
      </c>
      <c r="AU6271" s="3">
        <v>24.936</v>
      </c>
      <c r="AV6271" s="3">
        <v>23.914000000000001</v>
      </c>
      <c r="AW6271" s="3">
        <v>23.62</v>
      </c>
      <c r="AX6271" s="3">
        <v>23.71</v>
      </c>
      <c r="AY6271" s="3">
        <v>23.701000000000001</v>
      </c>
      <c r="AZ6271" s="3">
        <v>23.721</v>
      </c>
      <c r="BA6271">
        <v>23.651</v>
      </c>
      <c r="BB6271">
        <v>2016</v>
      </c>
    </row>
    <row r="6272" spans="1:54" hidden="1" x14ac:dyDescent="0.2">
      <c r="A6272">
        <v>968</v>
      </c>
      <c r="B6272" t="s">
        <v>413</v>
      </c>
      <c r="C6272" t="s">
        <v>306</v>
      </c>
      <c r="D6272" t="s">
        <v>44</v>
      </c>
      <c r="E6272" t="s">
        <v>305</v>
      </c>
      <c r="F6272" t="s">
        <v>304</v>
      </c>
      <c r="G6272" t="s">
        <v>217</v>
      </c>
      <c r="I6272" t="s">
        <v>1608</v>
      </c>
      <c r="J6272" s="3">
        <v>16.074999999999999</v>
      </c>
      <c r="K6272" s="3">
        <v>16.635999999999999</v>
      </c>
      <c r="L6272" s="3">
        <v>19.321999999999999</v>
      </c>
      <c r="M6272" s="3">
        <v>20.329000000000001</v>
      </c>
      <c r="N6272" s="3">
        <v>21.516999999999999</v>
      </c>
      <c r="O6272" s="3">
        <v>32.479999999999997</v>
      </c>
      <c r="P6272" s="3">
        <v>33.829000000000001</v>
      </c>
      <c r="Q6272" s="3">
        <v>31.306999999999999</v>
      </c>
      <c r="R6272" s="3">
        <v>27.925999999999998</v>
      </c>
      <c r="S6272" s="3">
        <v>26.338000000000001</v>
      </c>
      <c r="T6272" s="3">
        <v>25.085999999999999</v>
      </c>
      <c r="U6272" s="3">
        <v>23.189</v>
      </c>
      <c r="V6272" s="3">
        <v>23.265999999999998</v>
      </c>
      <c r="W6272" s="3">
        <v>23.832000000000001</v>
      </c>
      <c r="X6272" s="3">
        <v>22.716000000000001</v>
      </c>
      <c r="Y6272" s="3">
        <v>18.701000000000001</v>
      </c>
      <c r="Z6272" s="3">
        <v>18.158999999999999</v>
      </c>
      <c r="AA6272" s="3">
        <v>14.272</v>
      </c>
      <c r="AB6272" s="3">
        <v>10.505000000000001</v>
      </c>
      <c r="AC6272" s="3">
        <v>11.739000000000001</v>
      </c>
      <c r="AD6272" s="3">
        <v>19.305</v>
      </c>
      <c r="AE6272" s="3">
        <v>19.457000000000001</v>
      </c>
      <c r="AF6272" s="3">
        <v>19.765999999999998</v>
      </c>
      <c r="AG6272" s="3">
        <v>18.175999999999998</v>
      </c>
      <c r="AH6272" s="3">
        <v>16.835999999999999</v>
      </c>
      <c r="AI6272" s="3">
        <v>15.234</v>
      </c>
      <c r="AJ6272" s="3">
        <v>16.859000000000002</v>
      </c>
      <c r="AK6272" s="3">
        <v>17.657</v>
      </c>
      <c r="AL6272" s="3">
        <v>21.657</v>
      </c>
      <c r="AM6272" s="3">
        <v>21.963999999999999</v>
      </c>
      <c r="AN6272" s="3">
        <v>21.954999999999998</v>
      </c>
      <c r="AO6272" s="3">
        <v>23.029</v>
      </c>
      <c r="AP6272" s="3">
        <v>22.065999999999999</v>
      </c>
      <c r="AQ6272" s="3">
        <v>24.495999999999999</v>
      </c>
      <c r="AR6272" s="3">
        <v>24.02</v>
      </c>
      <c r="AS6272" s="3">
        <v>23.939</v>
      </c>
      <c r="AT6272" s="3">
        <v>21.905999999999999</v>
      </c>
      <c r="AU6272" s="3">
        <v>21.488</v>
      </c>
      <c r="AV6272" s="3">
        <v>20.132000000000001</v>
      </c>
      <c r="AW6272" s="3">
        <v>19.891999999999999</v>
      </c>
      <c r="AX6272" s="3">
        <v>20.077999999999999</v>
      </c>
      <c r="AY6272" s="3">
        <v>20.052</v>
      </c>
      <c r="AZ6272" s="3">
        <v>20.196999999999999</v>
      </c>
      <c r="BA6272">
        <v>20.114999999999998</v>
      </c>
      <c r="BB6272">
        <v>2016</v>
      </c>
    </row>
    <row r="6273" spans="1:54" hidden="1" x14ac:dyDescent="0.2">
      <c r="A6273">
        <v>968</v>
      </c>
      <c r="B6273" t="s">
        <v>413</v>
      </c>
      <c r="C6273" t="s">
        <v>303</v>
      </c>
      <c r="D6273" t="s">
        <v>44</v>
      </c>
      <c r="E6273" t="s">
        <v>300</v>
      </c>
      <c r="F6273" t="s">
        <v>302</v>
      </c>
      <c r="G6273" t="s">
        <v>295</v>
      </c>
      <c r="I6273" t="s">
        <v>1609</v>
      </c>
      <c r="J6273" s="3">
        <v>0.01</v>
      </c>
      <c r="K6273" s="3">
        <v>0.01</v>
      </c>
      <c r="L6273" s="3">
        <v>1.2E-2</v>
      </c>
      <c r="M6273" s="3">
        <v>1.2E-2</v>
      </c>
      <c r="N6273" s="3">
        <v>1.2E-2</v>
      </c>
      <c r="O6273" s="3">
        <v>1.2E-2</v>
      </c>
      <c r="P6273" s="3">
        <v>1.2E-2</v>
      </c>
      <c r="Q6273" s="3">
        <v>1.2999999999999999E-2</v>
      </c>
      <c r="R6273" s="3">
        <v>1.2999999999999999E-2</v>
      </c>
      <c r="S6273" s="3">
        <v>1.2999999999999999E-2</v>
      </c>
      <c r="T6273" s="3">
        <v>0.03</v>
      </c>
      <c r="U6273" s="3">
        <v>7.8E-2</v>
      </c>
      <c r="V6273" s="3">
        <v>0.24099999999999999</v>
      </c>
      <c r="W6273" s="3">
        <v>0.85699999999999998</v>
      </c>
      <c r="X6273" s="3">
        <v>2.0289999999999999</v>
      </c>
      <c r="Y6273" s="3">
        <v>2.6840000000000002</v>
      </c>
      <c r="Z6273" s="3">
        <v>3.726</v>
      </c>
      <c r="AA6273" s="3">
        <v>9.4930000000000003</v>
      </c>
      <c r="AB6273" s="3">
        <v>15.103</v>
      </c>
      <c r="AC6273" s="3">
        <v>22.02</v>
      </c>
      <c r="AD6273" s="3">
        <v>32.076000000000001</v>
      </c>
      <c r="AE6273" s="3">
        <v>43.127000000000002</v>
      </c>
      <c r="AF6273" s="3">
        <v>52.683</v>
      </c>
      <c r="AG6273" s="3">
        <v>60.75</v>
      </c>
      <c r="AH6273" s="3">
        <v>67.950999999999993</v>
      </c>
      <c r="AI6273" s="3">
        <v>74.063999999999993</v>
      </c>
      <c r="AJ6273" s="3">
        <v>78.944999999999993</v>
      </c>
      <c r="AK6273" s="3">
        <v>82.762</v>
      </c>
      <c r="AL6273" s="3">
        <v>89.254999999999995</v>
      </c>
      <c r="AM6273" s="3">
        <v>94.239000000000004</v>
      </c>
      <c r="AN6273" s="3">
        <v>100</v>
      </c>
      <c r="AO6273" s="3">
        <v>105.795</v>
      </c>
      <c r="AP6273" s="3">
        <v>109.328</v>
      </c>
      <c r="AQ6273" s="3">
        <v>113.703</v>
      </c>
      <c r="AR6273" s="3">
        <v>114.926</v>
      </c>
      <c r="AS6273" s="3">
        <v>114.241</v>
      </c>
      <c r="AT6273" s="3">
        <v>112.465</v>
      </c>
      <c r="AU6273" s="3">
        <v>113.977</v>
      </c>
      <c r="AV6273" s="3">
        <v>119.28100000000001</v>
      </c>
      <c r="AW6273" s="3">
        <v>122.947</v>
      </c>
      <c r="AX6273" s="3">
        <v>126.744</v>
      </c>
      <c r="AY6273" s="3">
        <v>130.678</v>
      </c>
      <c r="AZ6273" s="3">
        <v>134.733</v>
      </c>
      <c r="BA6273">
        <v>138.91399999999999</v>
      </c>
      <c r="BB6273">
        <v>2016</v>
      </c>
    </row>
    <row r="6274" spans="1:54" hidden="1" x14ac:dyDescent="0.2">
      <c r="A6274">
        <v>968</v>
      </c>
      <c r="B6274" t="s">
        <v>413</v>
      </c>
      <c r="C6274" t="s">
        <v>301</v>
      </c>
      <c r="D6274" t="s">
        <v>44</v>
      </c>
      <c r="E6274" t="s">
        <v>300</v>
      </c>
      <c r="F6274" t="s">
        <v>299</v>
      </c>
      <c r="G6274" t="s">
        <v>275</v>
      </c>
      <c r="I6274" t="s">
        <v>298</v>
      </c>
      <c r="J6274" s="3">
        <v>1.5229999999999999</v>
      </c>
      <c r="K6274" s="3">
        <v>2.2000000000000002</v>
      </c>
      <c r="L6274" s="3">
        <v>16.928000000000001</v>
      </c>
      <c r="M6274" s="3">
        <v>4.6859999999999999</v>
      </c>
      <c r="N6274" s="3">
        <v>-0.32</v>
      </c>
      <c r="O6274" s="3">
        <v>-0.2</v>
      </c>
      <c r="P6274" s="3">
        <v>0.7</v>
      </c>
      <c r="Q6274" s="3">
        <v>1.1000000000000001</v>
      </c>
      <c r="R6274" s="3">
        <v>2.6</v>
      </c>
      <c r="S6274" s="3">
        <v>0.9</v>
      </c>
      <c r="T6274" s="3">
        <v>127.9</v>
      </c>
      <c r="U6274" s="3">
        <v>161.12100000000001</v>
      </c>
      <c r="V6274" s="3">
        <v>210.386</v>
      </c>
      <c r="W6274" s="3">
        <v>256.10500000000002</v>
      </c>
      <c r="X6274" s="3">
        <v>136.74199999999999</v>
      </c>
      <c r="Y6274" s="3">
        <v>32.271999999999998</v>
      </c>
      <c r="Z6274" s="3">
        <v>38.808999999999997</v>
      </c>
      <c r="AA6274" s="3">
        <v>154.76300000000001</v>
      </c>
      <c r="AB6274" s="3">
        <v>59.097000000000001</v>
      </c>
      <c r="AC6274" s="3">
        <v>45.804000000000002</v>
      </c>
      <c r="AD6274" s="3">
        <v>45.667000000000002</v>
      </c>
      <c r="AE6274" s="3">
        <v>34.451999999999998</v>
      </c>
      <c r="AF6274" s="3">
        <v>22.158999999999999</v>
      </c>
      <c r="AG6274" s="3">
        <v>15.311</v>
      </c>
      <c r="AH6274" s="3">
        <v>11.855</v>
      </c>
      <c r="AI6274" s="3">
        <v>8.9949999999999992</v>
      </c>
      <c r="AJ6274" s="3">
        <v>6.5910000000000002</v>
      </c>
      <c r="AK6274" s="3">
        <v>4.8339999999999996</v>
      </c>
      <c r="AL6274" s="3">
        <v>7.8460000000000001</v>
      </c>
      <c r="AM6274" s="3">
        <v>5.5839999999999996</v>
      </c>
      <c r="AN6274" s="3">
        <v>6.1130000000000004</v>
      </c>
      <c r="AO6274" s="3">
        <v>5.7949999999999999</v>
      </c>
      <c r="AP6274" s="3">
        <v>3.339</v>
      </c>
      <c r="AQ6274" s="3">
        <v>4.0019999999999998</v>
      </c>
      <c r="AR6274" s="3">
        <v>1.0760000000000001</v>
      </c>
      <c r="AS6274" s="3">
        <v>-0.59599999999999997</v>
      </c>
      <c r="AT6274" s="3">
        <v>-1.5549999999999999</v>
      </c>
      <c r="AU6274" s="3">
        <v>1.3440000000000001</v>
      </c>
      <c r="AV6274" s="3">
        <v>4.6539999999999999</v>
      </c>
      <c r="AW6274" s="3">
        <v>3.0739999999999998</v>
      </c>
      <c r="AX6274" s="3">
        <v>3.0880000000000001</v>
      </c>
      <c r="AY6274" s="3">
        <v>3.1030000000000002</v>
      </c>
      <c r="AZ6274" s="3">
        <v>3.1030000000000002</v>
      </c>
      <c r="BA6274">
        <v>3.1030000000000002</v>
      </c>
      <c r="BB6274">
        <v>2016</v>
      </c>
    </row>
    <row r="6275" spans="1:54" hidden="1" x14ac:dyDescent="0.2">
      <c r="A6275">
        <v>968</v>
      </c>
      <c r="B6275" t="s">
        <v>413</v>
      </c>
      <c r="C6275" t="s">
        <v>297</v>
      </c>
      <c r="D6275" t="s">
        <v>44</v>
      </c>
      <c r="E6275" t="s">
        <v>293</v>
      </c>
      <c r="F6275" t="s">
        <v>296</v>
      </c>
      <c r="G6275" t="s">
        <v>295</v>
      </c>
      <c r="I6275" t="s">
        <v>1609</v>
      </c>
      <c r="J6275" s="3" t="s">
        <v>215</v>
      </c>
      <c r="K6275" s="3" t="s">
        <v>215</v>
      </c>
      <c r="L6275" s="3" t="s">
        <v>215</v>
      </c>
      <c r="M6275" s="3" t="s">
        <v>215</v>
      </c>
      <c r="N6275" s="3" t="s">
        <v>215</v>
      </c>
      <c r="O6275" s="3" t="s">
        <v>215</v>
      </c>
      <c r="P6275" s="3" t="s">
        <v>215</v>
      </c>
      <c r="Q6275" s="3" t="s">
        <v>215</v>
      </c>
      <c r="R6275" s="3" t="s">
        <v>215</v>
      </c>
      <c r="S6275" s="3" t="s">
        <v>215</v>
      </c>
      <c r="T6275" s="3">
        <v>3.9E-2</v>
      </c>
      <c r="U6275" s="3">
        <v>0.126</v>
      </c>
      <c r="V6275" s="3">
        <v>0.376</v>
      </c>
      <c r="W6275" s="3">
        <v>1.4870000000000001</v>
      </c>
      <c r="X6275" s="3">
        <v>2.4039999999999999</v>
      </c>
      <c r="Y6275" s="3">
        <v>3.0710000000000002</v>
      </c>
      <c r="Z6275" s="3">
        <v>4.819</v>
      </c>
      <c r="AA6275" s="3">
        <v>12.116</v>
      </c>
      <c r="AB6275" s="3">
        <v>17.032</v>
      </c>
      <c r="AC6275" s="3">
        <v>26.367000000000001</v>
      </c>
      <c r="AD6275" s="3">
        <v>37.100999999999999</v>
      </c>
      <c r="AE6275" s="3">
        <v>48.302999999999997</v>
      </c>
      <c r="AF6275" s="3">
        <v>56.756999999999998</v>
      </c>
      <c r="AG6275" s="3">
        <v>64.84</v>
      </c>
      <c r="AH6275" s="3">
        <v>70.778000000000006</v>
      </c>
      <c r="AI6275" s="3">
        <v>76.947999999999993</v>
      </c>
      <c r="AJ6275" s="3">
        <v>80.701999999999998</v>
      </c>
      <c r="AK6275" s="3">
        <v>85.997</v>
      </c>
      <c r="AL6275" s="3">
        <v>91.415000000000006</v>
      </c>
      <c r="AM6275" s="3">
        <v>95.757999999999996</v>
      </c>
      <c r="AN6275" s="3">
        <v>103.398</v>
      </c>
      <c r="AO6275" s="3">
        <v>106.637</v>
      </c>
      <c r="AP6275" s="3">
        <v>111.93</v>
      </c>
      <c r="AQ6275" s="3">
        <v>113.68600000000001</v>
      </c>
      <c r="AR6275" s="3">
        <v>114.627</v>
      </c>
      <c r="AS6275" s="3">
        <v>113.542</v>
      </c>
      <c r="AT6275" s="3">
        <v>112.93600000000001</v>
      </c>
      <c r="AU6275" s="3">
        <v>116.68600000000001</v>
      </c>
      <c r="AV6275" s="3">
        <v>120.75</v>
      </c>
      <c r="AW6275" s="3">
        <v>124.65900000000001</v>
      </c>
      <c r="AX6275" s="3">
        <v>128.52699999999999</v>
      </c>
      <c r="AY6275" s="3">
        <v>132.51599999999999</v>
      </c>
      <c r="AZ6275" s="3">
        <v>136.62799999999999</v>
      </c>
      <c r="BA6275">
        <v>140.86799999999999</v>
      </c>
      <c r="BB6275">
        <v>2016</v>
      </c>
    </row>
    <row r="6276" spans="1:54" hidden="1" x14ac:dyDescent="0.2">
      <c r="A6276">
        <v>968</v>
      </c>
      <c r="B6276" t="s">
        <v>413</v>
      </c>
      <c r="C6276" t="s">
        <v>294</v>
      </c>
      <c r="D6276" t="s">
        <v>44</v>
      </c>
      <c r="E6276" t="s">
        <v>293</v>
      </c>
      <c r="F6276" t="s">
        <v>292</v>
      </c>
      <c r="G6276" t="s">
        <v>275</v>
      </c>
      <c r="I6276" t="s">
        <v>291</v>
      </c>
      <c r="J6276" s="3" t="s">
        <v>215</v>
      </c>
      <c r="K6276" s="3" t="s">
        <v>215</v>
      </c>
      <c r="L6276" s="3" t="s">
        <v>215</v>
      </c>
      <c r="M6276" s="3" t="s">
        <v>215</v>
      </c>
      <c r="N6276" s="3" t="s">
        <v>215</v>
      </c>
      <c r="O6276" s="3" t="s">
        <v>215</v>
      </c>
      <c r="P6276" s="3" t="s">
        <v>215</v>
      </c>
      <c r="Q6276" s="3" t="s">
        <v>215</v>
      </c>
      <c r="R6276" s="3" t="s">
        <v>215</v>
      </c>
      <c r="S6276" s="3" t="s">
        <v>215</v>
      </c>
      <c r="T6276" s="3" t="s">
        <v>215</v>
      </c>
      <c r="U6276" s="3">
        <v>222.803</v>
      </c>
      <c r="V6276" s="3">
        <v>199.21299999999999</v>
      </c>
      <c r="W6276" s="3">
        <v>295.48099999999999</v>
      </c>
      <c r="X6276" s="3">
        <v>61.738999999999997</v>
      </c>
      <c r="Y6276" s="3">
        <v>27.75</v>
      </c>
      <c r="Z6276" s="3">
        <v>56.9</v>
      </c>
      <c r="AA6276" s="3">
        <v>151.41999999999999</v>
      </c>
      <c r="AB6276" s="3">
        <v>40.57</v>
      </c>
      <c r="AC6276" s="3">
        <v>54.81</v>
      </c>
      <c r="AD6276" s="3">
        <v>40.71</v>
      </c>
      <c r="AE6276" s="3">
        <v>30.193000000000001</v>
      </c>
      <c r="AF6276" s="3">
        <v>17.501999999999999</v>
      </c>
      <c r="AG6276" s="3">
        <v>14.241</v>
      </c>
      <c r="AH6276" s="3">
        <v>9.1579999999999995</v>
      </c>
      <c r="AI6276" s="3">
        <v>8.7170000000000005</v>
      </c>
      <c r="AJ6276" s="3">
        <v>4.8789999999999996</v>
      </c>
      <c r="AK6276" s="3">
        <v>6.5609999999999999</v>
      </c>
      <c r="AL6276" s="3">
        <v>6.3</v>
      </c>
      <c r="AM6276" s="3">
        <v>4.7510000000000003</v>
      </c>
      <c r="AN6276" s="3">
        <v>7.9779999999999998</v>
      </c>
      <c r="AO6276" s="3">
        <v>3.133</v>
      </c>
      <c r="AP6276" s="3">
        <v>4.9640000000000004</v>
      </c>
      <c r="AQ6276" s="3">
        <v>1.569</v>
      </c>
      <c r="AR6276" s="3">
        <v>0.82799999999999996</v>
      </c>
      <c r="AS6276" s="3">
        <v>-0.94699999999999995</v>
      </c>
      <c r="AT6276" s="3">
        <v>-0.53400000000000003</v>
      </c>
      <c r="AU6276" s="3">
        <v>3.32</v>
      </c>
      <c r="AV6276" s="3">
        <v>3.4830000000000001</v>
      </c>
      <c r="AW6276" s="3">
        <v>3.2370000000000001</v>
      </c>
      <c r="AX6276" s="3">
        <v>3.1030000000000002</v>
      </c>
      <c r="AY6276" s="3">
        <v>3.1030000000000002</v>
      </c>
      <c r="AZ6276" s="3">
        <v>3.1030000000000002</v>
      </c>
      <c r="BA6276">
        <v>3.1030000000000002</v>
      </c>
      <c r="BB6276">
        <v>2016</v>
      </c>
    </row>
    <row r="6277" spans="1:54" hidden="1" x14ac:dyDescent="0.2">
      <c r="A6277">
        <v>968</v>
      </c>
      <c r="B6277" t="s">
        <v>413</v>
      </c>
      <c r="C6277" t="s">
        <v>290</v>
      </c>
      <c r="D6277" t="s">
        <v>44</v>
      </c>
      <c r="E6277" t="s">
        <v>289</v>
      </c>
      <c r="G6277" t="s">
        <v>288</v>
      </c>
    </row>
    <row r="6278" spans="1:54" hidden="1" x14ac:dyDescent="0.2">
      <c r="A6278">
        <v>968</v>
      </c>
      <c r="B6278" t="s">
        <v>413</v>
      </c>
      <c r="C6278" t="s">
        <v>287</v>
      </c>
      <c r="D6278" t="s">
        <v>44</v>
      </c>
      <c r="E6278" t="s">
        <v>286</v>
      </c>
      <c r="F6278" t="s">
        <v>285</v>
      </c>
      <c r="G6278" t="s">
        <v>275</v>
      </c>
      <c r="I6278" t="s">
        <v>1610</v>
      </c>
      <c r="J6278" s="3">
        <v>5.7560000000000002</v>
      </c>
      <c r="K6278" s="3">
        <v>-0.80600000000000005</v>
      </c>
      <c r="L6278" s="3">
        <v>-19.846</v>
      </c>
      <c r="M6278" s="3">
        <v>1.7490000000000001</v>
      </c>
      <c r="N6278" s="3">
        <v>10.526999999999999</v>
      </c>
      <c r="O6278" s="3">
        <v>-3.2949999999999999</v>
      </c>
      <c r="P6278" s="3">
        <v>-5.2409999999999997</v>
      </c>
      <c r="Q6278" s="3">
        <v>-1.042</v>
      </c>
      <c r="R6278" s="3">
        <v>-11.939</v>
      </c>
      <c r="S6278" s="3">
        <v>8.3260000000000005</v>
      </c>
      <c r="T6278" s="3">
        <v>18.457000000000001</v>
      </c>
      <c r="U6278" s="3">
        <v>-29.608000000000001</v>
      </c>
      <c r="V6278" s="3">
        <v>7.5220000000000002</v>
      </c>
      <c r="W6278" s="3">
        <v>4.3849999999999998</v>
      </c>
      <c r="X6278" s="3">
        <v>2.8109999999999999</v>
      </c>
      <c r="Y6278" s="3">
        <v>30.849</v>
      </c>
      <c r="Z6278" s="3">
        <v>2.52</v>
      </c>
      <c r="AA6278" s="3">
        <v>14.454000000000001</v>
      </c>
      <c r="AB6278" s="3">
        <v>1.5620000000000001</v>
      </c>
      <c r="AC6278" s="3">
        <v>-9.4</v>
      </c>
      <c r="AD6278" s="3">
        <v>27.524999999999999</v>
      </c>
      <c r="AE6278" s="3">
        <v>18.663</v>
      </c>
      <c r="AF6278" s="3">
        <v>12.292999999999999</v>
      </c>
      <c r="AG6278" s="3">
        <v>16.506</v>
      </c>
      <c r="AH6278" s="3">
        <v>22.053999999999998</v>
      </c>
      <c r="AI6278" s="3">
        <v>16.021999999999998</v>
      </c>
      <c r="AJ6278" s="3">
        <v>22.640999999999998</v>
      </c>
      <c r="AK6278" s="3">
        <v>28.774999999999999</v>
      </c>
      <c r="AL6278" s="3">
        <v>1.083</v>
      </c>
      <c r="AM6278" s="3">
        <v>-20.754999999999999</v>
      </c>
      <c r="AN6278" s="3">
        <v>12.518000000000001</v>
      </c>
      <c r="AO6278" s="3">
        <v>10.058999999999999</v>
      </c>
      <c r="AP6278" s="3">
        <v>-1.794</v>
      </c>
      <c r="AQ6278" s="3">
        <v>8.7919999999999998</v>
      </c>
      <c r="AR6278" s="3">
        <v>8.7119999999999997</v>
      </c>
      <c r="AS6278" s="3">
        <v>7.9740000000000002</v>
      </c>
      <c r="AT6278" s="3">
        <v>9.7889999999999997</v>
      </c>
      <c r="AU6278" s="3">
        <v>11.145</v>
      </c>
      <c r="AV6278" s="3">
        <v>9.0009999999999994</v>
      </c>
      <c r="AW6278" s="3">
        <v>6.2969999999999997</v>
      </c>
      <c r="AX6278" s="3">
        <v>5.7169999999999996</v>
      </c>
      <c r="AY6278" s="3">
        <v>5.5330000000000004</v>
      </c>
      <c r="AZ6278" s="3">
        <v>6.0910000000000002</v>
      </c>
      <c r="BA6278">
        <v>6.0970000000000004</v>
      </c>
      <c r="BB6278">
        <v>2016</v>
      </c>
    </row>
    <row r="6279" spans="1:54" hidden="1" x14ac:dyDescent="0.2">
      <c r="A6279">
        <v>968</v>
      </c>
      <c r="B6279" t="s">
        <v>413</v>
      </c>
      <c r="C6279" t="s">
        <v>284</v>
      </c>
      <c r="D6279" t="s">
        <v>44</v>
      </c>
      <c r="E6279" t="s">
        <v>283</v>
      </c>
      <c r="F6279" t="s">
        <v>282</v>
      </c>
      <c r="G6279" t="s">
        <v>275</v>
      </c>
      <c r="I6279" t="s">
        <v>1610</v>
      </c>
      <c r="J6279" s="3">
        <v>7.3010000000000002</v>
      </c>
      <c r="K6279" s="3">
        <v>1.9119999999999999</v>
      </c>
      <c r="L6279" s="3">
        <v>-17.766999999999999</v>
      </c>
      <c r="M6279" s="3">
        <v>3.16</v>
      </c>
      <c r="N6279" s="3">
        <v>11.672000000000001</v>
      </c>
      <c r="O6279" s="3">
        <v>0.93300000000000005</v>
      </c>
      <c r="P6279" s="3">
        <v>-6.63</v>
      </c>
      <c r="Q6279" s="3">
        <v>-3.2690000000000001</v>
      </c>
      <c r="R6279" s="3">
        <v>-9.8320000000000007</v>
      </c>
      <c r="S6279" s="3">
        <v>16.236999999999998</v>
      </c>
      <c r="T6279" s="3">
        <v>104.529</v>
      </c>
      <c r="U6279" s="3">
        <v>-5.4</v>
      </c>
      <c r="V6279" s="3">
        <v>13.1</v>
      </c>
      <c r="W6279" s="3">
        <v>14.6</v>
      </c>
      <c r="X6279" s="3">
        <v>5.8</v>
      </c>
      <c r="Y6279" s="3">
        <v>30.849</v>
      </c>
      <c r="Z6279" s="3">
        <v>2.52</v>
      </c>
      <c r="AA6279" s="3">
        <v>7.3</v>
      </c>
      <c r="AB6279" s="3">
        <v>18.600000000000001</v>
      </c>
      <c r="AC6279" s="3">
        <v>-0.4</v>
      </c>
      <c r="AD6279" s="3">
        <v>29.533000000000001</v>
      </c>
      <c r="AE6279" s="3">
        <v>20.986000000000001</v>
      </c>
      <c r="AF6279" s="3">
        <v>13.026</v>
      </c>
      <c r="AG6279" s="3">
        <v>17.289000000000001</v>
      </c>
      <c r="AH6279" s="3">
        <v>22.869</v>
      </c>
      <c r="AI6279" s="3">
        <v>14.984999999999999</v>
      </c>
      <c r="AJ6279" s="3">
        <v>23.702000000000002</v>
      </c>
      <c r="AK6279" s="3">
        <v>28.623000000000001</v>
      </c>
      <c r="AL6279" s="3">
        <v>-1.1970000000000001</v>
      </c>
      <c r="AM6279" s="3">
        <v>-24.954999999999998</v>
      </c>
      <c r="AN6279" s="3">
        <v>19.800999999999998</v>
      </c>
      <c r="AO6279" s="3">
        <v>11.528</v>
      </c>
      <c r="AP6279" s="3">
        <v>-1.7529999999999999</v>
      </c>
      <c r="AQ6279" s="3">
        <v>7.01</v>
      </c>
      <c r="AR6279" s="3">
        <v>10.067</v>
      </c>
      <c r="AS6279" s="3">
        <v>8.0730000000000004</v>
      </c>
      <c r="AT6279" s="3">
        <v>10.622999999999999</v>
      </c>
      <c r="AU6279" s="3">
        <v>9.1519999999999992</v>
      </c>
      <c r="AV6279" s="3">
        <v>9.0719999999999992</v>
      </c>
      <c r="AW6279" s="3">
        <v>6.2969999999999997</v>
      </c>
      <c r="AX6279" s="3">
        <v>5.7169999999999996</v>
      </c>
      <c r="AY6279" s="3">
        <v>5.5330000000000004</v>
      </c>
      <c r="AZ6279" s="3">
        <v>6.0910000000000002</v>
      </c>
      <c r="BA6279">
        <v>6.0970000000000004</v>
      </c>
      <c r="BB6279">
        <v>2016</v>
      </c>
    </row>
    <row r="6280" spans="1:54" hidden="1" x14ac:dyDescent="0.2">
      <c r="A6280">
        <v>968</v>
      </c>
      <c r="B6280" t="s">
        <v>413</v>
      </c>
      <c r="C6280" t="s">
        <v>281</v>
      </c>
      <c r="D6280" t="s">
        <v>44</v>
      </c>
      <c r="E6280" t="s">
        <v>280</v>
      </c>
      <c r="F6280" t="s">
        <v>279</v>
      </c>
      <c r="G6280" t="s">
        <v>275</v>
      </c>
      <c r="I6280" t="s">
        <v>1610</v>
      </c>
      <c r="J6280" s="3">
        <v>9.1839999999999993</v>
      </c>
      <c r="K6280" s="3">
        <v>6.0019999999999998</v>
      </c>
      <c r="L6280" s="3">
        <v>-8.9130000000000003</v>
      </c>
      <c r="M6280" s="3">
        <v>2.12</v>
      </c>
      <c r="N6280" s="3">
        <v>14.269</v>
      </c>
      <c r="O6280" s="3">
        <v>-3.5539999999999998</v>
      </c>
      <c r="P6280" s="3">
        <v>-1.8089999999999999</v>
      </c>
      <c r="Q6280" s="3">
        <v>-1.06</v>
      </c>
      <c r="R6280" s="3">
        <v>-4.351</v>
      </c>
      <c r="S6280" s="3">
        <v>-23.015999999999998</v>
      </c>
      <c r="T6280" s="3">
        <v>-39.401000000000003</v>
      </c>
      <c r="U6280" s="3">
        <v>-17.908999999999999</v>
      </c>
      <c r="V6280" s="3">
        <v>2.9129999999999998</v>
      </c>
      <c r="W6280" s="3">
        <v>11.124000000000001</v>
      </c>
      <c r="X6280" s="3">
        <v>19.036999999999999</v>
      </c>
      <c r="Y6280" s="3">
        <v>15.085000000000001</v>
      </c>
      <c r="Z6280" s="3">
        <v>-7.0460000000000003</v>
      </c>
      <c r="AA6280" s="3">
        <v>11.316000000000001</v>
      </c>
      <c r="AB6280" s="3">
        <v>-0.60699999999999998</v>
      </c>
      <c r="AC6280" s="3">
        <v>5.3</v>
      </c>
      <c r="AD6280" s="3">
        <v>23.18</v>
      </c>
      <c r="AE6280" s="3">
        <v>11.907</v>
      </c>
      <c r="AF6280" s="3">
        <v>17.091999999999999</v>
      </c>
      <c r="AG6280" s="3">
        <v>9.2799999999999994</v>
      </c>
      <c r="AH6280" s="3">
        <v>14.051</v>
      </c>
      <c r="AI6280" s="3">
        <v>7.5830000000000002</v>
      </c>
      <c r="AJ6280" s="3">
        <v>10.44</v>
      </c>
      <c r="AK6280" s="3">
        <v>7.8440000000000003</v>
      </c>
      <c r="AL6280" s="3">
        <v>-1.8129999999999999</v>
      </c>
      <c r="AM6280" s="3">
        <v>-4.83</v>
      </c>
      <c r="AN6280" s="3">
        <v>15.066000000000001</v>
      </c>
      <c r="AO6280" s="3">
        <v>11.879</v>
      </c>
      <c r="AP6280" s="3">
        <v>0.99</v>
      </c>
      <c r="AQ6280" s="3">
        <v>19.68</v>
      </c>
      <c r="AR6280" s="3">
        <v>8.0220000000000002</v>
      </c>
      <c r="AS6280" s="3">
        <v>4.5629999999999997</v>
      </c>
      <c r="AT6280" s="3">
        <v>8.6590000000000007</v>
      </c>
      <c r="AU6280" s="3">
        <v>9.4580000000000002</v>
      </c>
      <c r="AV6280" s="3">
        <v>7.1379999999999999</v>
      </c>
      <c r="AW6280" s="3">
        <v>6.7910000000000004</v>
      </c>
      <c r="AX6280" s="3">
        <v>6.34</v>
      </c>
      <c r="AY6280" s="3">
        <v>6.359</v>
      </c>
      <c r="AZ6280" s="3">
        <v>6.3979999999999997</v>
      </c>
      <c r="BA6280">
        <v>6.2629999999999999</v>
      </c>
      <c r="BB6280">
        <v>2016</v>
      </c>
    </row>
    <row r="6281" spans="1:54" hidden="1" x14ac:dyDescent="0.2">
      <c r="A6281">
        <v>968</v>
      </c>
      <c r="B6281" t="s">
        <v>413</v>
      </c>
      <c r="C6281" t="s">
        <v>278</v>
      </c>
      <c r="D6281" t="s">
        <v>44</v>
      </c>
      <c r="E6281" t="s">
        <v>277</v>
      </c>
      <c r="F6281" t="s">
        <v>276</v>
      </c>
      <c r="G6281" t="s">
        <v>275</v>
      </c>
      <c r="I6281" t="s">
        <v>1610</v>
      </c>
      <c r="J6281" s="3">
        <v>8.81</v>
      </c>
      <c r="K6281" s="3">
        <v>9.6110000000000007</v>
      </c>
      <c r="L6281" s="3">
        <v>-3.9340000000000002</v>
      </c>
      <c r="M6281" s="3">
        <v>5.3179999999999996</v>
      </c>
      <c r="N6281" s="3">
        <v>14.695</v>
      </c>
      <c r="O6281" s="3">
        <v>-2.056</v>
      </c>
      <c r="P6281" s="3">
        <v>-6.9790000000000001</v>
      </c>
      <c r="Q6281" s="3">
        <v>1.5660000000000001</v>
      </c>
      <c r="R6281" s="3">
        <v>5.5289999999999999</v>
      </c>
      <c r="S6281" s="3">
        <v>-2.907</v>
      </c>
      <c r="T6281" s="3">
        <v>-7.9</v>
      </c>
      <c r="U6281" s="3">
        <v>3.6</v>
      </c>
      <c r="V6281" s="3">
        <v>17.5</v>
      </c>
      <c r="W6281" s="3">
        <v>23.5</v>
      </c>
      <c r="X6281" s="3">
        <v>22.9</v>
      </c>
      <c r="Y6281" s="3">
        <v>15.1</v>
      </c>
      <c r="Z6281" s="3">
        <v>-7.0460000000000003</v>
      </c>
      <c r="AA6281" s="3">
        <v>12.3</v>
      </c>
      <c r="AB6281" s="3">
        <v>5.9</v>
      </c>
      <c r="AC6281" s="3">
        <v>10.199999999999999</v>
      </c>
      <c r="AD6281" s="3">
        <v>24.734999999999999</v>
      </c>
      <c r="AE6281" s="3">
        <v>10.983000000000001</v>
      </c>
      <c r="AF6281" s="3">
        <v>18.317</v>
      </c>
      <c r="AG6281" s="3">
        <v>12.497999999999999</v>
      </c>
      <c r="AH6281" s="3">
        <v>15.782999999999999</v>
      </c>
      <c r="AI6281" s="3">
        <v>5.2919999999999998</v>
      </c>
      <c r="AJ6281" s="3">
        <v>7.1479999999999997</v>
      </c>
      <c r="AK6281" s="3">
        <v>6.0679999999999996</v>
      </c>
      <c r="AL6281" s="3">
        <v>-13.897</v>
      </c>
      <c r="AM6281" s="3">
        <v>-1.157</v>
      </c>
      <c r="AN6281" s="3">
        <v>25.913</v>
      </c>
      <c r="AO6281" s="3">
        <v>14.185</v>
      </c>
      <c r="AP6281" s="3">
        <v>4.9059999999999997</v>
      </c>
      <c r="AQ6281" s="3">
        <v>11.143000000000001</v>
      </c>
      <c r="AR6281" s="3">
        <v>8.5229999999999997</v>
      </c>
      <c r="AS6281" s="3">
        <v>5.2629999999999999</v>
      </c>
      <c r="AT6281" s="3">
        <v>8.173</v>
      </c>
      <c r="AU6281" s="3">
        <v>7.431</v>
      </c>
      <c r="AV6281" s="3">
        <v>8.3030000000000008</v>
      </c>
      <c r="AW6281" s="3">
        <v>6.7910000000000004</v>
      </c>
      <c r="AX6281" s="3">
        <v>6.34</v>
      </c>
      <c r="AY6281" s="3">
        <v>6.359</v>
      </c>
      <c r="AZ6281" s="3">
        <v>6.3979999999999997</v>
      </c>
      <c r="BA6281">
        <v>6.2629999999999999</v>
      </c>
      <c r="BB6281">
        <v>2016</v>
      </c>
    </row>
    <row r="6282" spans="1:54" hidden="1" x14ac:dyDescent="0.2">
      <c r="A6282">
        <v>968</v>
      </c>
      <c r="B6282" t="s">
        <v>413</v>
      </c>
      <c r="C6282" t="s">
        <v>274</v>
      </c>
      <c r="D6282" t="s">
        <v>44</v>
      </c>
      <c r="E6282" t="s">
        <v>273</v>
      </c>
      <c r="F6282" t="s">
        <v>272</v>
      </c>
      <c r="G6282" t="s">
        <v>271</v>
      </c>
      <c r="I6282" t="s">
        <v>1611</v>
      </c>
      <c r="J6282" s="3" t="s">
        <v>215</v>
      </c>
      <c r="K6282" s="3" t="s">
        <v>215</v>
      </c>
      <c r="L6282" s="3" t="s">
        <v>215</v>
      </c>
      <c r="M6282" s="3" t="s">
        <v>215</v>
      </c>
      <c r="N6282" s="3" t="s">
        <v>215</v>
      </c>
      <c r="O6282" s="3">
        <v>4</v>
      </c>
      <c r="P6282" s="3">
        <v>3.9</v>
      </c>
      <c r="Q6282" s="3">
        <v>3.7</v>
      </c>
      <c r="R6282" s="3">
        <v>3.7</v>
      </c>
      <c r="S6282" s="3">
        <v>3.4</v>
      </c>
      <c r="T6282" s="3">
        <v>3.4</v>
      </c>
      <c r="U6282" s="3">
        <v>3.5</v>
      </c>
      <c r="V6282" s="3">
        <v>5.4409999999999998</v>
      </c>
      <c r="W6282" s="3">
        <v>9.2059999999999995</v>
      </c>
      <c r="X6282" s="3">
        <v>10.994</v>
      </c>
      <c r="Y6282" s="3">
        <v>9.8819999999999997</v>
      </c>
      <c r="Z6282" s="3">
        <v>7.3230000000000004</v>
      </c>
      <c r="AA6282" s="3">
        <v>7.85</v>
      </c>
      <c r="AB6282" s="3">
        <v>9.6110000000000007</v>
      </c>
      <c r="AC6282" s="3">
        <v>7.173</v>
      </c>
      <c r="AD6282" s="3">
        <v>7.6459999999999999</v>
      </c>
      <c r="AE6282" s="3">
        <v>7.3310000000000004</v>
      </c>
      <c r="AF6282" s="3">
        <v>8.2880000000000003</v>
      </c>
      <c r="AG6282" s="3">
        <v>7.8380000000000001</v>
      </c>
      <c r="AH6282" s="3">
        <v>8.0009999999999994</v>
      </c>
      <c r="AI6282" s="3">
        <v>7.1239999999999997</v>
      </c>
      <c r="AJ6282" s="3">
        <v>7.1740000000000004</v>
      </c>
      <c r="AK6282" s="3">
        <v>6.3330000000000002</v>
      </c>
      <c r="AL6282" s="3">
        <v>5.5209999999999999</v>
      </c>
      <c r="AM6282" s="3">
        <v>6.2859999999999996</v>
      </c>
      <c r="AN6282" s="3">
        <v>6.9530000000000003</v>
      </c>
      <c r="AO6282" s="3">
        <v>7.18</v>
      </c>
      <c r="AP6282" s="3">
        <v>6.7939999999999996</v>
      </c>
      <c r="AQ6282" s="3">
        <v>7.0960000000000001</v>
      </c>
      <c r="AR6282" s="3">
        <v>6.8019999999999996</v>
      </c>
      <c r="AS6282" s="3">
        <v>6.8120000000000003</v>
      </c>
      <c r="AT6282" s="3">
        <v>5.9020000000000001</v>
      </c>
      <c r="AU6282" s="3">
        <v>4.992</v>
      </c>
      <c r="AV6282" s="3">
        <v>4.5999999999999996</v>
      </c>
      <c r="AW6282" s="3">
        <v>4.5999999999999996</v>
      </c>
      <c r="AX6282" s="3">
        <v>4.8</v>
      </c>
      <c r="AY6282" s="3">
        <v>5</v>
      </c>
      <c r="AZ6282" s="3">
        <v>5</v>
      </c>
      <c r="BA6282">
        <v>5</v>
      </c>
      <c r="BB6282">
        <v>2016</v>
      </c>
    </row>
    <row r="6283" spans="1:54" hidden="1" x14ac:dyDescent="0.2">
      <c r="A6283">
        <v>968</v>
      </c>
      <c r="B6283" t="s">
        <v>413</v>
      </c>
      <c r="C6283" t="s">
        <v>270</v>
      </c>
      <c r="D6283" t="s">
        <v>44</v>
      </c>
      <c r="E6283" t="s">
        <v>269</v>
      </c>
      <c r="F6283" t="s">
        <v>268</v>
      </c>
      <c r="G6283" t="s">
        <v>264</v>
      </c>
      <c r="H6283" t="s">
        <v>263</v>
      </c>
    </row>
    <row r="6284" spans="1:54" hidden="1" x14ac:dyDescent="0.2">
      <c r="A6284">
        <v>968</v>
      </c>
      <c r="B6284" t="s">
        <v>413</v>
      </c>
      <c r="C6284" t="s">
        <v>267</v>
      </c>
      <c r="D6284" t="s">
        <v>44</v>
      </c>
      <c r="E6284" t="s">
        <v>266</v>
      </c>
      <c r="F6284" t="s">
        <v>265</v>
      </c>
      <c r="G6284" t="s">
        <v>264</v>
      </c>
      <c r="H6284" t="s">
        <v>263</v>
      </c>
      <c r="I6284" t="s">
        <v>1612</v>
      </c>
      <c r="J6284" s="3">
        <v>22.442</v>
      </c>
      <c r="K6284" s="3">
        <v>22.576000000000001</v>
      </c>
      <c r="L6284" s="3">
        <v>22.683</v>
      </c>
      <c r="M6284" s="3">
        <v>22.774999999999999</v>
      </c>
      <c r="N6284" s="3">
        <v>22.867999999999999</v>
      </c>
      <c r="O6284" s="3">
        <v>22.971</v>
      </c>
      <c r="P6284" s="3">
        <v>23.093</v>
      </c>
      <c r="Q6284" s="3">
        <v>23.224</v>
      </c>
      <c r="R6284" s="3">
        <v>23.346</v>
      </c>
      <c r="S6284" s="3">
        <v>23.431000000000001</v>
      </c>
      <c r="T6284" s="3">
        <v>23.459</v>
      </c>
      <c r="U6284" s="3">
        <v>23.422999999999998</v>
      </c>
      <c r="V6284" s="3">
        <v>23.332999999999998</v>
      </c>
      <c r="W6284" s="3">
        <v>23.204999999999998</v>
      </c>
      <c r="X6284" s="3">
        <v>23.064</v>
      </c>
      <c r="Y6284" s="3">
        <v>22.927</v>
      </c>
      <c r="Z6284" s="3">
        <v>22.8</v>
      </c>
      <c r="AA6284" s="3">
        <v>22.678999999999998</v>
      </c>
      <c r="AB6284" s="3">
        <v>22.565000000000001</v>
      </c>
      <c r="AC6284" s="3">
        <v>22.457999999999998</v>
      </c>
      <c r="AD6284" s="3">
        <v>22.434999999999999</v>
      </c>
      <c r="AE6284" s="3">
        <v>22.408000000000001</v>
      </c>
      <c r="AF6284" s="3">
        <v>21.795000000000002</v>
      </c>
      <c r="AG6284" s="3">
        <v>21.628</v>
      </c>
      <c r="AH6284" s="3">
        <v>21.521000000000001</v>
      </c>
      <c r="AI6284" s="3">
        <v>21.382000000000001</v>
      </c>
      <c r="AJ6284" s="3">
        <v>21.257000000000001</v>
      </c>
      <c r="AK6284" s="3">
        <v>21.131</v>
      </c>
      <c r="AL6284" s="3">
        <v>20.635999999999999</v>
      </c>
      <c r="AM6284" s="3">
        <v>20.440000000000001</v>
      </c>
      <c r="AN6284" s="3">
        <v>20.295000000000002</v>
      </c>
      <c r="AO6284" s="3">
        <v>20.199000000000002</v>
      </c>
      <c r="AP6284" s="3">
        <v>20.096</v>
      </c>
      <c r="AQ6284" s="3">
        <v>20.02</v>
      </c>
      <c r="AR6284" s="3">
        <v>19.952999999999999</v>
      </c>
      <c r="AS6284" s="3">
        <v>19.876000000000001</v>
      </c>
      <c r="AT6284" s="3">
        <v>19.760000000000002</v>
      </c>
      <c r="AU6284" s="3">
        <v>19.643999999999998</v>
      </c>
      <c r="AV6284" s="3">
        <v>19.529</v>
      </c>
      <c r="AW6284" s="3">
        <v>19.411999999999999</v>
      </c>
      <c r="AX6284" s="3">
        <v>19.295000000000002</v>
      </c>
      <c r="AY6284" s="3">
        <v>19.175000000000001</v>
      </c>
      <c r="AZ6284" s="3">
        <v>19.053000000000001</v>
      </c>
      <c r="BA6284">
        <v>18.928999999999998</v>
      </c>
      <c r="BB6284">
        <v>2016</v>
      </c>
    </row>
    <row r="6285" spans="1:54" hidden="1" x14ac:dyDescent="0.2">
      <c r="A6285">
        <v>968</v>
      </c>
      <c r="B6285" t="s">
        <v>413</v>
      </c>
      <c r="C6285" t="s">
        <v>262</v>
      </c>
      <c r="D6285" t="s">
        <v>44</v>
      </c>
      <c r="E6285" t="s">
        <v>260</v>
      </c>
      <c r="F6285" t="s">
        <v>259</v>
      </c>
      <c r="G6285" t="s">
        <v>225</v>
      </c>
      <c r="H6285" t="s">
        <v>222</v>
      </c>
      <c r="I6285" t="s">
        <v>1613</v>
      </c>
      <c r="J6285" s="3" t="s">
        <v>215</v>
      </c>
      <c r="K6285" s="3" t="s">
        <v>215</v>
      </c>
      <c r="L6285" s="3" t="s">
        <v>215</v>
      </c>
      <c r="M6285" s="3" t="s">
        <v>215</v>
      </c>
      <c r="N6285" s="3" t="s">
        <v>215</v>
      </c>
      <c r="O6285" s="3" t="s">
        <v>215</v>
      </c>
      <c r="P6285" s="3" t="s">
        <v>215</v>
      </c>
      <c r="Q6285" s="3" t="s">
        <v>215</v>
      </c>
      <c r="R6285" s="3" t="s">
        <v>215</v>
      </c>
      <c r="S6285" s="3" t="s">
        <v>215</v>
      </c>
      <c r="T6285" s="3">
        <v>3.4000000000000002E-2</v>
      </c>
      <c r="U6285" s="3">
        <v>9.1999999999999998E-2</v>
      </c>
      <c r="V6285" s="3">
        <v>0.22500000000000001</v>
      </c>
      <c r="W6285" s="3">
        <v>0.67</v>
      </c>
      <c r="X6285" s="3">
        <v>1.554</v>
      </c>
      <c r="Y6285" s="3">
        <v>2.2639999999999998</v>
      </c>
      <c r="Z6285" s="3">
        <v>3.16</v>
      </c>
      <c r="AA6285" s="3">
        <v>7.2389999999999999</v>
      </c>
      <c r="AB6285" s="3">
        <v>11.1</v>
      </c>
      <c r="AC6285" s="3">
        <v>17.384</v>
      </c>
      <c r="AD6285" s="3">
        <v>25.11</v>
      </c>
      <c r="AE6285" s="3">
        <v>35.173999999999999</v>
      </c>
      <c r="AF6285" s="3">
        <v>44.901000000000003</v>
      </c>
      <c r="AG6285" s="3">
        <v>56.673000000000002</v>
      </c>
      <c r="AH6285" s="3">
        <v>74.045000000000002</v>
      </c>
      <c r="AI6285" s="3">
        <v>90.679000000000002</v>
      </c>
      <c r="AJ6285" s="3">
        <v>111.38800000000001</v>
      </c>
      <c r="AK6285" s="3">
        <v>134.173</v>
      </c>
      <c r="AL6285" s="3">
        <v>165.54900000000001</v>
      </c>
      <c r="AM6285" s="3">
        <v>156.37299999999999</v>
      </c>
      <c r="AN6285" s="3">
        <v>168.63499999999999</v>
      </c>
      <c r="AO6285" s="3">
        <v>181.56700000000001</v>
      </c>
      <c r="AP6285" s="3">
        <v>193.148</v>
      </c>
      <c r="AQ6285" s="3">
        <v>200.03800000000001</v>
      </c>
      <c r="AR6285" s="3">
        <v>213.834</v>
      </c>
      <c r="AS6285" s="3">
        <v>233.554</v>
      </c>
      <c r="AT6285" s="3">
        <v>220.78299999999999</v>
      </c>
      <c r="AU6285" s="3">
        <v>239.822</v>
      </c>
      <c r="AV6285" s="3">
        <v>261.62799999999999</v>
      </c>
      <c r="AW6285" s="3">
        <v>285.13200000000001</v>
      </c>
      <c r="AX6285" s="3">
        <v>304.27600000000001</v>
      </c>
      <c r="AY6285" s="3">
        <v>325.23700000000002</v>
      </c>
      <c r="AZ6285" s="3">
        <v>346.15899999999999</v>
      </c>
      <c r="BA6285">
        <v>365.31900000000002</v>
      </c>
      <c r="BB6285">
        <v>2016</v>
      </c>
    </row>
    <row r="6286" spans="1:54" hidden="1" x14ac:dyDescent="0.2">
      <c r="A6286">
        <v>968</v>
      </c>
      <c r="B6286" t="s">
        <v>413</v>
      </c>
      <c r="C6286" t="s">
        <v>261</v>
      </c>
      <c r="D6286" t="s">
        <v>44</v>
      </c>
      <c r="E6286" t="s">
        <v>260</v>
      </c>
      <c r="F6286" t="s">
        <v>259</v>
      </c>
      <c r="G6286" t="s">
        <v>217</v>
      </c>
      <c r="I6286" t="s">
        <v>258</v>
      </c>
      <c r="J6286" s="3" t="s">
        <v>215</v>
      </c>
      <c r="K6286" s="3" t="s">
        <v>215</v>
      </c>
      <c r="L6286" s="3" t="s">
        <v>215</v>
      </c>
      <c r="M6286" s="3" t="s">
        <v>215</v>
      </c>
      <c r="N6286" s="3" t="s">
        <v>215</v>
      </c>
      <c r="O6286" s="3" t="s">
        <v>215</v>
      </c>
      <c r="P6286" s="3" t="s">
        <v>215</v>
      </c>
      <c r="Q6286" s="3" t="s">
        <v>215</v>
      </c>
      <c r="R6286" s="3" t="s">
        <v>215</v>
      </c>
      <c r="S6286" s="3" t="s">
        <v>215</v>
      </c>
      <c r="T6286" s="3">
        <v>39.133000000000003</v>
      </c>
      <c r="U6286" s="3">
        <v>41.25</v>
      </c>
      <c r="V6286" s="3">
        <v>36.744</v>
      </c>
      <c r="W6286" s="3">
        <v>32.893000000000001</v>
      </c>
      <c r="X6286" s="3">
        <v>30.706</v>
      </c>
      <c r="Y6286" s="3">
        <v>30.875</v>
      </c>
      <c r="Z6286" s="3">
        <v>28.535</v>
      </c>
      <c r="AA6286" s="3">
        <v>28.152000000000001</v>
      </c>
      <c r="AB6286" s="3">
        <v>29.21</v>
      </c>
      <c r="AC6286" s="3">
        <v>31.334</v>
      </c>
      <c r="AD6286" s="3">
        <v>30.893999999999998</v>
      </c>
      <c r="AE6286" s="3">
        <v>29.725999999999999</v>
      </c>
      <c r="AF6286" s="3">
        <v>29.417999999999999</v>
      </c>
      <c r="AG6286" s="3">
        <v>28.513000000000002</v>
      </c>
      <c r="AH6286" s="3">
        <v>29.766999999999999</v>
      </c>
      <c r="AI6286" s="3">
        <v>31.216000000000001</v>
      </c>
      <c r="AJ6286" s="3">
        <v>32.1</v>
      </c>
      <c r="AK6286" s="3">
        <v>31.277000000000001</v>
      </c>
      <c r="AL6286" s="3">
        <v>30.768000000000001</v>
      </c>
      <c r="AM6286" s="3">
        <v>29.709</v>
      </c>
      <c r="AN6286" s="3">
        <v>31.841000000000001</v>
      </c>
      <c r="AO6286" s="3">
        <v>32.304000000000002</v>
      </c>
      <c r="AP6286" s="3">
        <v>32.442</v>
      </c>
      <c r="AQ6286" s="3">
        <v>31.381</v>
      </c>
      <c r="AR6286" s="3">
        <v>32.003999999999998</v>
      </c>
      <c r="AS6286" s="3">
        <v>32.771999999999998</v>
      </c>
      <c r="AT6286" s="3">
        <v>28.960999999999999</v>
      </c>
      <c r="AU6286" s="3">
        <v>28.004999999999999</v>
      </c>
      <c r="AV6286" s="3">
        <v>28.358000000000001</v>
      </c>
      <c r="AW6286" s="3">
        <v>28.972000000000001</v>
      </c>
      <c r="AX6286" s="3">
        <v>29.024000000000001</v>
      </c>
      <c r="AY6286" s="3">
        <v>29.19</v>
      </c>
      <c r="AZ6286" s="3">
        <v>29.245000000000001</v>
      </c>
      <c r="BA6286">
        <v>29.053000000000001</v>
      </c>
      <c r="BB6286">
        <v>2016</v>
      </c>
    </row>
    <row r="6287" spans="1:54" hidden="1" x14ac:dyDescent="0.2">
      <c r="A6287">
        <v>968</v>
      </c>
      <c r="B6287" t="s">
        <v>413</v>
      </c>
      <c r="C6287" t="s">
        <v>257</v>
      </c>
      <c r="D6287" t="s">
        <v>44</v>
      </c>
      <c r="E6287" t="s">
        <v>255</v>
      </c>
      <c r="F6287" t="s">
        <v>254</v>
      </c>
      <c r="G6287" t="s">
        <v>225</v>
      </c>
      <c r="H6287" t="s">
        <v>222</v>
      </c>
      <c r="I6287" t="s">
        <v>1613</v>
      </c>
      <c r="J6287" s="3" t="s">
        <v>215</v>
      </c>
      <c r="K6287" s="3" t="s">
        <v>215</v>
      </c>
      <c r="L6287" s="3" t="s">
        <v>215</v>
      </c>
      <c r="M6287" s="3" t="s">
        <v>215</v>
      </c>
      <c r="N6287" s="3" t="s">
        <v>215</v>
      </c>
      <c r="O6287" s="3" t="s">
        <v>215</v>
      </c>
      <c r="P6287" s="3" t="s">
        <v>215</v>
      </c>
      <c r="Q6287" s="3" t="s">
        <v>215</v>
      </c>
      <c r="R6287" s="3" t="s">
        <v>215</v>
      </c>
      <c r="S6287" s="3" t="s">
        <v>215</v>
      </c>
      <c r="T6287" s="3">
        <v>3.3000000000000002E-2</v>
      </c>
      <c r="U6287" s="3">
        <v>8.5000000000000006E-2</v>
      </c>
      <c r="V6287" s="3">
        <v>0.253</v>
      </c>
      <c r="W6287" s="3">
        <v>0.67700000000000005</v>
      </c>
      <c r="X6287" s="3">
        <v>1.6639999999999999</v>
      </c>
      <c r="Y6287" s="3">
        <v>2.5059999999999998</v>
      </c>
      <c r="Z6287" s="3">
        <v>3.681</v>
      </c>
      <c r="AA6287" s="3">
        <v>8.5640000000000001</v>
      </c>
      <c r="AB6287" s="3">
        <v>13.112</v>
      </c>
      <c r="AC6287" s="3">
        <v>19.356999999999999</v>
      </c>
      <c r="AD6287" s="3">
        <v>28.335000000000001</v>
      </c>
      <c r="AE6287" s="3">
        <v>38.932000000000002</v>
      </c>
      <c r="AF6287" s="3">
        <v>48.851999999999997</v>
      </c>
      <c r="AG6287" s="3">
        <v>61.06</v>
      </c>
      <c r="AH6287" s="3">
        <v>82.349000000000004</v>
      </c>
      <c r="AI6287" s="3">
        <v>92.66</v>
      </c>
      <c r="AJ6287" s="3">
        <v>116.05</v>
      </c>
      <c r="AK6287" s="3">
        <v>147.14099999999999</v>
      </c>
      <c r="AL6287" s="3">
        <v>190.40700000000001</v>
      </c>
      <c r="AM6287" s="3">
        <v>192.78200000000001</v>
      </c>
      <c r="AN6287" s="3">
        <v>202.256</v>
      </c>
      <c r="AO6287" s="3">
        <v>205.27699999999999</v>
      </c>
      <c r="AP6287" s="3">
        <v>207.92099999999999</v>
      </c>
      <c r="AQ6287" s="3">
        <v>215.81</v>
      </c>
      <c r="AR6287" s="3">
        <v>226.327</v>
      </c>
      <c r="AS6287" s="3">
        <v>243.916</v>
      </c>
      <c r="AT6287" s="3">
        <v>239.08199999999999</v>
      </c>
      <c r="AU6287" s="3">
        <v>264.06400000000002</v>
      </c>
      <c r="AV6287" s="3">
        <v>295.03100000000001</v>
      </c>
      <c r="AW6287" s="3">
        <v>319.392</v>
      </c>
      <c r="AX6287" s="3">
        <v>339.798</v>
      </c>
      <c r="AY6287" s="3">
        <v>363.108</v>
      </c>
      <c r="AZ6287" s="3">
        <v>385.11500000000001</v>
      </c>
      <c r="BA6287">
        <v>406.10399999999998</v>
      </c>
      <c r="BB6287">
        <v>2016</v>
      </c>
    </row>
    <row r="6288" spans="1:54" hidden="1" x14ac:dyDescent="0.2">
      <c r="A6288">
        <v>968</v>
      </c>
      <c r="B6288" t="s">
        <v>413</v>
      </c>
      <c r="C6288" t="s">
        <v>256</v>
      </c>
      <c r="D6288" t="s">
        <v>44</v>
      </c>
      <c r="E6288" t="s">
        <v>255</v>
      </c>
      <c r="F6288" t="s">
        <v>254</v>
      </c>
      <c r="G6288" t="s">
        <v>217</v>
      </c>
      <c r="I6288" t="s">
        <v>253</v>
      </c>
      <c r="J6288" s="3" t="s">
        <v>215</v>
      </c>
      <c r="K6288" s="3" t="s">
        <v>215</v>
      </c>
      <c r="L6288" s="3" t="s">
        <v>215</v>
      </c>
      <c r="M6288" s="3" t="s">
        <v>215</v>
      </c>
      <c r="N6288" s="3" t="s">
        <v>215</v>
      </c>
      <c r="O6288" s="3" t="s">
        <v>215</v>
      </c>
      <c r="P6288" s="3" t="s">
        <v>215</v>
      </c>
      <c r="Q6288" s="3" t="s">
        <v>215</v>
      </c>
      <c r="R6288" s="3" t="s">
        <v>215</v>
      </c>
      <c r="S6288" s="3" t="s">
        <v>215</v>
      </c>
      <c r="T6288" s="3">
        <v>38.113</v>
      </c>
      <c r="U6288" s="3">
        <v>38.040999999999997</v>
      </c>
      <c r="V6288" s="3">
        <v>41.268000000000001</v>
      </c>
      <c r="W6288" s="3">
        <v>33.241</v>
      </c>
      <c r="X6288" s="3">
        <v>32.890999999999998</v>
      </c>
      <c r="Y6288" s="3">
        <v>34.173999999999999</v>
      </c>
      <c r="Z6288" s="3">
        <v>33.243000000000002</v>
      </c>
      <c r="AA6288" s="3">
        <v>33.305999999999997</v>
      </c>
      <c r="AB6288" s="3">
        <v>34.505000000000003</v>
      </c>
      <c r="AC6288" s="3">
        <v>34.89</v>
      </c>
      <c r="AD6288" s="3">
        <v>34.863</v>
      </c>
      <c r="AE6288" s="3">
        <v>32.902000000000001</v>
      </c>
      <c r="AF6288" s="3">
        <v>32.006999999999998</v>
      </c>
      <c r="AG6288" s="3">
        <v>30.72</v>
      </c>
      <c r="AH6288" s="3">
        <v>33.104999999999997</v>
      </c>
      <c r="AI6288" s="3">
        <v>31.898</v>
      </c>
      <c r="AJ6288" s="3">
        <v>33.442999999999998</v>
      </c>
      <c r="AK6288" s="3">
        <v>34.299999999999997</v>
      </c>
      <c r="AL6288" s="3">
        <v>35.387999999999998</v>
      </c>
      <c r="AM6288" s="3">
        <v>36.627000000000002</v>
      </c>
      <c r="AN6288" s="3">
        <v>38.189</v>
      </c>
      <c r="AO6288" s="3">
        <v>36.521999999999998</v>
      </c>
      <c r="AP6288" s="3">
        <v>34.923000000000002</v>
      </c>
      <c r="AQ6288" s="3">
        <v>33.854999999999997</v>
      </c>
      <c r="AR6288" s="3">
        <v>33.874000000000002</v>
      </c>
      <c r="AS6288" s="3">
        <v>34.225999999999999</v>
      </c>
      <c r="AT6288" s="3">
        <v>31.361999999999998</v>
      </c>
      <c r="AU6288" s="3">
        <v>30.835999999999999</v>
      </c>
      <c r="AV6288" s="3">
        <v>31.978000000000002</v>
      </c>
      <c r="AW6288" s="3">
        <v>32.453000000000003</v>
      </c>
      <c r="AX6288" s="3">
        <v>32.412999999999997</v>
      </c>
      <c r="AY6288" s="3">
        <v>32.588999999999999</v>
      </c>
      <c r="AZ6288" s="3">
        <v>32.536000000000001</v>
      </c>
      <c r="BA6288">
        <v>32.296999999999997</v>
      </c>
      <c r="BB6288">
        <v>2016</v>
      </c>
    </row>
    <row r="6289" spans="1:54" hidden="1" x14ac:dyDescent="0.2">
      <c r="A6289">
        <v>968</v>
      </c>
      <c r="B6289" t="s">
        <v>413</v>
      </c>
      <c r="C6289" t="s">
        <v>252</v>
      </c>
      <c r="D6289" t="s">
        <v>44</v>
      </c>
      <c r="E6289" t="s">
        <v>250</v>
      </c>
      <c r="F6289" t="s">
        <v>249</v>
      </c>
      <c r="G6289" t="s">
        <v>225</v>
      </c>
      <c r="H6289" t="s">
        <v>222</v>
      </c>
      <c r="I6289" t="s">
        <v>1613</v>
      </c>
      <c r="J6289" s="3" t="s">
        <v>215</v>
      </c>
      <c r="K6289" s="3" t="s">
        <v>215</v>
      </c>
      <c r="L6289" s="3" t="s">
        <v>215</v>
      </c>
      <c r="M6289" s="3" t="s">
        <v>215</v>
      </c>
      <c r="N6289" s="3" t="s">
        <v>215</v>
      </c>
      <c r="O6289" s="3" t="s">
        <v>215</v>
      </c>
      <c r="P6289" s="3" t="s">
        <v>215</v>
      </c>
      <c r="Q6289" s="3" t="s">
        <v>215</v>
      </c>
      <c r="R6289" s="3" t="s">
        <v>215</v>
      </c>
      <c r="S6289" s="3" t="s">
        <v>215</v>
      </c>
      <c r="T6289" s="3">
        <v>1E-3</v>
      </c>
      <c r="U6289" s="3">
        <v>7.0000000000000001E-3</v>
      </c>
      <c r="V6289" s="3">
        <v>-2.8000000000000001E-2</v>
      </c>
      <c r="W6289" s="3">
        <v>-7.0000000000000001E-3</v>
      </c>
      <c r="X6289" s="3">
        <v>-0.111</v>
      </c>
      <c r="Y6289" s="3">
        <v>-0.24199999999999999</v>
      </c>
      <c r="Z6289" s="3">
        <v>-0.52100000000000002</v>
      </c>
      <c r="AA6289" s="3">
        <v>-1.325</v>
      </c>
      <c r="AB6289" s="3">
        <v>-2.012</v>
      </c>
      <c r="AC6289" s="3">
        <v>-1.9730000000000001</v>
      </c>
      <c r="AD6289" s="3">
        <v>-3.226</v>
      </c>
      <c r="AE6289" s="3">
        <v>-3.758</v>
      </c>
      <c r="AF6289" s="3">
        <v>-3.9510000000000001</v>
      </c>
      <c r="AG6289" s="3">
        <v>-4.3879999999999999</v>
      </c>
      <c r="AH6289" s="3">
        <v>-8.3030000000000008</v>
      </c>
      <c r="AI6289" s="3">
        <v>-1.9810000000000001</v>
      </c>
      <c r="AJ6289" s="3">
        <v>-4.6619999999999999</v>
      </c>
      <c r="AK6289" s="3">
        <v>-12.968</v>
      </c>
      <c r="AL6289" s="3">
        <v>-24.858000000000001</v>
      </c>
      <c r="AM6289" s="3">
        <v>-36.408999999999999</v>
      </c>
      <c r="AN6289" s="3">
        <v>-33.621000000000002</v>
      </c>
      <c r="AO6289" s="3">
        <v>-23.71</v>
      </c>
      <c r="AP6289" s="3">
        <v>-14.773999999999999</v>
      </c>
      <c r="AQ6289" s="3">
        <v>-15.772</v>
      </c>
      <c r="AR6289" s="3">
        <v>-12.493</v>
      </c>
      <c r="AS6289" s="3">
        <v>-10.361000000000001</v>
      </c>
      <c r="AT6289" s="3">
        <v>-18.298999999999999</v>
      </c>
      <c r="AU6289" s="3">
        <v>-24.242000000000001</v>
      </c>
      <c r="AV6289" s="3">
        <v>-33.402999999999999</v>
      </c>
      <c r="AW6289" s="3">
        <v>-34.26</v>
      </c>
      <c r="AX6289" s="3">
        <v>-35.521999999999998</v>
      </c>
      <c r="AY6289" s="3">
        <v>-37.871000000000002</v>
      </c>
      <c r="AZ6289" s="3">
        <v>-38.957000000000001</v>
      </c>
      <c r="BA6289">
        <v>-40.784999999999997</v>
      </c>
      <c r="BB6289">
        <v>2016</v>
      </c>
    </row>
    <row r="6290" spans="1:54" hidden="1" x14ac:dyDescent="0.2">
      <c r="A6290">
        <v>968</v>
      </c>
      <c r="B6290" t="s">
        <v>413</v>
      </c>
      <c r="C6290" t="s">
        <v>251</v>
      </c>
      <c r="D6290" t="s">
        <v>44</v>
      </c>
      <c r="E6290" t="s">
        <v>250</v>
      </c>
      <c r="F6290" t="s">
        <v>249</v>
      </c>
      <c r="G6290" t="s">
        <v>217</v>
      </c>
      <c r="I6290" t="s">
        <v>248</v>
      </c>
      <c r="J6290" s="3" t="s">
        <v>215</v>
      </c>
      <c r="K6290" s="3" t="s">
        <v>215</v>
      </c>
      <c r="L6290" s="3" t="s">
        <v>215</v>
      </c>
      <c r="M6290" s="3" t="s">
        <v>215</v>
      </c>
      <c r="N6290" s="3" t="s">
        <v>215</v>
      </c>
      <c r="O6290" s="3" t="s">
        <v>215</v>
      </c>
      <c r="P6290" s="3" t="s">
        <v>215</v>
      </c>
      <c r="Q6290" s="3" t="s">
        <v>215</v>
      </c>
      <c r="R6290" s="3" t="s">
        <v>215</v>
      </c>
      <c r="S6290" s="3" t="s">
        <v>215</v>
      </c>
      <c r="T6290" s="3">
        <v>1.02</v>
      </c>
      <c r="U6290" s="3">
        <v>3.2090000000000001</v>
      </c>
      <c r="V6290" s="3">
        <v>-4.5229999999999997</v>
      </c>
      <c r="W6290" s="3">
        <v>-0.34799999999999998</v>
      </c>
      <c r="X6290" s="3">
        <v>-2.1859999999999999</v>
      </c>
      <c r="Y6290" s="3">
        <v>-3.2989999999999999</v>
      </c>
      <c r="Z6290" s="3">
        <v>-4.7080000000000002</v>
      </c>
      <c r="AA6290" s="3">
        <v>-5.1539999999999999</v>
      </c>
      <c r="AB6290" s="3">
        <v>-5.2960000000000003</v>
      </c>
      <c r="AC6290" s="3">
        <v>-3.556</v>
      </c>
      <c r="AD6290" s="3">
        <v>-3.9689999999999999</v>
      </c>
      <c r="AE6290" s="3">
        <v>-3.1760000000000002</v>
      </c>
      <c r="AF6290" s="3">
        <v>-2.589</v>
      </c>
      <c r="AG6290" s="3">
        <v>-2.2080000000000002</v>
      </c>
      <c r="AH6290" s="3">
        <v>-3.3380000000000001</v>
      </c>
      <c r="AI6290" s="3">
        <v>-0.68200000000000005</v>
      </c>
      <c r="AJ6290" s="3">
        <v>-1.343</v>
      </c>
      <c r="AK6290" s="3">
        <v>-3.0230000000000001</v>
      </c>
      <c r="AL6290" s="3">
        <v>-4.62</v>
      </c>
      <c r="AM6290" s="3">
        <v>-6.9169999999999998</v>
      </c>
      <c r="AN6290" s="3">
        <v>-6.3479999999999999</v>
      </c>
      <c r="AO6290" s="3">
        <v>-4.218</v>
      </c>
      <c r="AP6290" s="3">
        <v>-2.4809999999999999</v>
      </c>
      <c r="AQ6290" s="3">
        <v>-2.4740000000000002</v>
      </c>
      <c r="AR6290" s="3">
        <v>-1.87</v>
      </c>
      <c r="AS6290" s="3">
        <v>-1.454</v>
      </c>
      <c r="AT6290" s="3">
        <v>-2.4</v>
      </c>
      <c r="AU6290" s="3">
        <v>-2.831</v>
      </c>
      <c r="AV6290" s="3">
        <v>-3.621</v>
      </c>
      <c r="AW6290" s="3">
        <v>-3.4809999999999999</v>
      </c>
      <c r="AX6290" s="3">
        <v>-3.3879999999999999</v>
      </c>
      <c r="AY6290" s="3">
        <v>-3.399</v>
      </c>
      <c r="AZ6290" s="3">
        <v>-3.2909999999999999</v>
      </c>
      <c r="BA6290">
        <v>-3.2440000000000002</v>
      </c>
      <c r="BB6290">
        <v>2016</v>
      </c>
    </row>
    <row r="6291" spans="1:54" hidden="1" x14ac:dyDescent="0.2">
      <c r="A6291">
        <v>968</v>
      </c>
      <c r="B6291" t="s">
        <v>413</v>
      </c>
      <c r="C6291" t="s">
        <v>247</v>
      </c>
      <c r="D6291" t="s">
        <v>44</v>
      </c>
      <c r="E6291" t="s">
        <v>245</v>
      </c>
      <c r="F6291" t="s">
        <v>244</v>
      </c>
      <c r="G6291" t="s">
        <v>225</v>
      </c>
      <c r="H6291" t="s">
        <v>222</v>
      </c>
      <c r="I6291" t="s">
        <v>1613</v>
      </c>
      <c r="J6291" s="3" t="s">
        <v>215</v>
      </c>
      <c r="K6291" s="3" t="s">
        <v>215</v>
      </c>
      <c r="L6291" s="3" t="s">
        <v>215</v>
      </c>
      <c r="M6291" s="3" t="s">
        <v>215</v>
      </c>
      <c r="N6291" s="3" t="s">
        <v>215</v>
      </c>
      <c r="O6291" s="3" t="s">
        <v>215</v>
      </c>
      <c r="P6291" s="3" t="s">
        <v>215</v>
      </c>
      <c r="Q6291" s="3" t="s">
        <v>215</v>
      </c>
      <c r="R6291" s="3" t="s">
        <v>215</v>
      </c>
      <c r="S6291" s="3" t="s">
        <v>215</v>
      </c>
      <c r="T6291" s="3" t="s">
        <v>215</v>
      </c>
      <c r="U6291" s="3" t="s">
        <v>215</v>
      </c>
      <c r="V6291" s="3" t="s">
        <v>215</v>
      </c>
      <c r="W6291" s="3" t="s">
        <v>215</v>
      </c>
      <c r="X6291" s="3" t="s">
        <v>215</v>
      </c>
      <c r="Y6291" s="3" t="s">
        <v>215</v>
      </c>
      <c r="Z6291" s="3" t="s">
        <v>215</v>
      </c>
      <c r="AA6291" s="3" t="s">
        <v>215</v>
      </c>
      <c r="AB6291" s="3" t="s">
        <v>215</v>
      </c>
      <c r="AC6291" s="3" t="s">
        <v>215</v>
      </c>
      <c r="AD6291" s="3" t="s">
        <v>215</v>
      </c>
      <c r="AE6291" s="3" t="s">
        <v>215</v>
      </c>
      <c r="AF6291" s="3" t="s">
        <v>215</v>
      </c>
      <c r="AG6291" s="3" t="s">
        <v>215</v>
      </c>
      <c r="AH6291" s="3">
        <v>-9.1890000000000001</v>
      </c>
      <c r="AI6291" s="3">
        <v>-2.9620000000000002</v>
      </c>
      <c r="AJ6291" s="3">
        <v>-9.9489999999999998</v>
      </c>
      <c r="AK6291" s="3">
        <v>-23.128</v>
      </c>
      <c r="AL6291" s="3">
        <v>-44.436999999999998</v>
      </c>
      <c r="AM6291" s="3">
        <v>-42.014000000000003</v>
      </c>
      <c r="AN6291" s="3">
        <v>-30.954000000000001</v>
      </c>
      <c r="AO6291" s="3">
        <v>-18.302</v>
      </c>
      <c r="AP6291" s="3">
        <v>-8.8940000000000001</v>
      </c>
      <c r="AQ6291" s="3">
        <v>-8.3469999999999995</v>
      </c>
      <c r="AR6291" s="3">
        <v>-3.3000000000000002E-2</v>
      </c>
      <c r="AS6291" s="3">
        <v>-1.0780000000000001</v>
      </c>
      <c r="AT6291" s="3">
        <v>-14.169</v>
      </c>
      <c r="AU6291" s="3">
        <v>-29.777999999999999</v>
      </c>
      <c r="AV6291" s="3">
        <v>-40.726999999999997</v>
      </c>
      <c r="AW6291" s="3">
        <v>-41.036999999999999</v>
      </c>
      <c r="AX6291" s="3">
        <v>-41.087000000000003</v>
      </c>
      <c r="AY6291" s="3">
        <v>-41.679000000000002</v>
      </c>
      <c r="AZ6291" s="3">
        <v>-41.042999999999999</v>
      </c>
      <c r="BA6291">
        <v>-40.869999999999997</v>
      </c>
      <c r="BB6291">
        <v>2016</v>
      </c>
    </row>
    <row r="6292" spans="1:54" hidden="1" x14ac:dyDescent="0.2">
      <c r="A6292">
        <v>968</v>
      </c>
      <c r="B6292" t="s">
        <v>413</v>
      </c>
      <c r="C6292" t="s">
        <v>246</v>
      </c>
      <c r="D6292" t="s">
        <v>44</v>
      </c>
      <c r="E6292" t="s">
        <v>245</v>
      </c>
      <c r="F6292" t="s">
        <v>244</v>
      </c>
      <c r="G6292" t="s">
        <v>243</v>
      </c>
      <c r="I6292" t="s">
        <v>362</v>
      </c>
      <c r="J6292" s="3" t="s">
        <v>215</v>
      </c>
      <c r="K6292" s="3" t="s">
        <v>215</v>
      </c>
      <c r="L6292" s="3" t="s">
        <v>215</v>
      </c>
      <c r="M6292" s="3" t="s">
        <v>215</v>
      </c>
      <c r="N6292" s="3" t="s">
        <v>215</v>
      </c>
      <c r="O6292" s="3" t="s">
        <v>215</v>
      </c>
      <c r="P6292" s="3" t="s">
        <v>215</v>
      </c>
      <c r="Q6292" s="3" t="s">
        <v>215</v>
      </c>
      <c r="R6292" s="3" t="s">
        <v>215</v>
      </c>
      <c r="S6292" s="3" t="s">
        <v>215</v>
      </c>
      <c r="T6292" s="3" t="s">
        <v>215</v>
      </c>
      <c r="U6292" s="3" t="s">
        <v>215</v>
      </c>
      <c r="V6292" s="3" t="s">
        <v>215</v>
      </c>
      <c r="W6292" s="3" t="s">
        <v>215</v>
      </c>
      <c r="X6292" s="3" t="s">
        <v>215</v>
      </c>
      <c r="Y6292" s="3" t="s">
        <v>215</v>
      </c>
      <c r="Z6292" s="3" t="s">
        <v>215</v>
      </c>
      <c r="AA6292" s="3" t="s">
        <v>215</v>
      </c>
      <c r="AB6292" s="3" t="s">
        <v>215</v>
      </c>
      <c r="AC6292" s="3" t="s">
        <v>215</v>
      </c>
      <c r="AD6292" s="3" t="s">
        <v>215</v>
      </c>
      <c r="AE6292" s="3" t="s">
        <v>215</v>
      </c>
      <c r="AF6292" s="3" t="s">
        <v>215</v>
      </c>
      <c r="AG6292" s="3" t="s">
        <v>215</v>
      </c>
      <c r="AH6292" s="3">
        <v>-3.7389999999999999</v>
      </c>
      <c r="AI6292" s="3">
        <v>-1.0309999999999999</v>
      </c>
      <c r="AJ6292" s="3">
        <v>-3.01</v>
      </c>
      <c r="AK6292" s="3">
        <v>-5.8330000000000002</v>
      </c>
      <c r="AL6292" s="3">
        <v>-9.3670000000000009</v>
      </c>
      <c r="AM6292" s="3">
        <v>-8.2789999999999999</v>
      </c>
      <c r="AN6292" s="3">
        <v>-5.7530000000000001</v>
      </c>
      <c r="AO6292" s="3">
        <v>-3.1909999999999998</v>
      </c>
      <c r="AP6292" s="3">
        <v>-1.4419999999999999</v>
      </c>
      <c r="AQ6292" s="3">
        <v>-1.2729999999999999</v>
      </c>
      <c r="AR6292" s="3">
        <v>-5.0000000000000001E-3</v>
      </c>
      <c r="AS6292" s="3">
        <v>-0.14799999999999999</v>
      </c>
      <c r="AT6292" s="3">
        <v>-1.839</v>
      </c>
      <c r="AU6292" s="3">
        <v>-3.5489999999999999</v>
      </c>
      <c r="AV6292" s="3">
        <v>-4.524</v>
      </c>
      <c r="AW6292" s="3">
        <v>-4.2610000000000001</v>
      </c>
      <c r="AX6292" s="3">
        <v>-3.9910000000000001</v>
      </c>
      <c r="AY6292" s="3">
        <v>-3.81</v>
      </c>
      <c r="AZ6292" s="3">
        <v>-3.5089999999999999</v>
      </c>
      <c r="BA6292">
        <v>-3.27</v>
      </c>
      <c r="BB6292">
        <v>2016</v>
      </c>
    </row>
    <row r="6293" spans="1:54" hidden="1" x14ac:dyDescent="0.2">
      <c r="A6293">
        <v>968</v>
      </c>
      <c r="B6293" t="s">
        <v>413</v>
      </c>
      <c r="C6293" t="s">
        <v>242</v>
      </c>
      <c r="D6293" t="s">
        <v>44</v>
      </c>
      <c r="E6293" t="s">
        <v>240</v>
      </c>
      <c r="F6293" t="s">
        <v>239</v>
      </c>
      <c r="G6293" t="s">
        <v>225</v>
      </c>
      <c r="H6293" t="s">
        <v>222</v>
      </c>
      <c r="I6293" t="s">
        <v>1613</v>
      </c>
      <c r="J6293" s="3" t="s">
        <v>215</v>
      </c>
      <c r="K6293" s="3" t="s">
        <v>215</v>
      </c>
      <c r="L6293" s="3" t="s">
        <v>215</v>
      </c>
      <c r="M6293" s="3" t="s">
        <v>215</v>
      </c>
      <c r="N6293" s="3" t="s">
        <v>215</v>
      </c>
      <c r="O6293" s="3" t="s">
        <v>215</v>
      </c>
      <c r="P6293" s="3" t="s">
        <v>215</v>
      </c>
      <c r="Q6293" s="3" t="s">
        <v>215</v>
      </c>
      <c r="R6293" s="3" t="s">
        <v>215</v>
      </c>
      <c r="S6293" s="3" t="s">
        <v>215</v>
      </c>
      <c r="T6293" s="3" t="s">
        <v>215</v>
      </c>
      <c r="U6293" s="3">
        <v>7.0000000000000001E-3</v>
      </c>
      <c r="V6293" s="3">
        <v>-2.5999999999999999E-2</v>
      </c>
      <c r="W6293" s="3">
        <v>1.2E-2</v>
      </c>
      <c r="X6293" s="3">
        <v>-4.2999999999999997E-2</v>
      </c>
      <c r="Y6293" s="3">
        <v>-0.14299999999999999</v>
      </c>
      <c r="Z6293" s="3">
        <v>-0.33700000000000002</v>
      </c>
      <c r="AA6293" s="3">
        <v>-0.35899999999999999</v>
      </c>
      <c r="AB6293" s="3">
        <v>-0.26700000000000002</v>
      </c>
      <c r="AC6293" s="3">
        <v>0.90700000000000003</v>
      </c>
      <c r="AD6293" s="3">
        <v>0.67200000000000004</v>
      </c>
      <c r="AE6293" s="3">
        <v>0.70299999999999996</v>
      </c>
      <c r="AF6293" s="3">
        <v>0.58399999999999996</v>
      </c>
      <c r="AG6293" s="3">
        <v>-0.36499999999999999</v>
      </c>
      <c r="AH6293" s="3">
        <v>-5.6050000000000004</v>
      </c>
      <c r="AI6293" s="3">
        <v>1.1839999999999999</v>
      </c>
      <c r="AJ6293" s="3">
        <v>-2.4710000000000001</v>
      </c>
      <c r="AK6293" s="3">
        <v>-10.651999999999999</v>
      </c>
      <c r="AL6293" s="3">
        <v>-21.626999999999999</v>
      </c>
      <c r="AM6293" s="3">
        <v>-31.21</v>
      </c>
      <c r="AN6293" s="3">
        <v>-26.940999999999999</v>
      </c>
      <c r="AO6293" s="3">
        <v>-15.545</v>
      </c>
      <c r="AP6293" s="3">
        <v>-4.343</v>
      </c>
      <c r="AQ6293" s="3">
        <v>-5.2060000000000004</v>
      </c>
      <c r="AR6293" s="3">
        <v>-2.4510000000000001</v>
      </c>
      <c r="AS6293" s="3">
        <v>-1.532</v>
      </c>
      <c r="AT6293" s="3">
        <v>-8.6430000000000007</v>
      </c>
      <c r="AU6293" s="3">
        <v>-14.51</v>
      </c>
      <c r="AV6293" s="3">
        <v>-21.739000000000001</v>
      </c>
      <c r="AW6293" s="3">
        <v>-21.181999999999999</v>
      </c>
      <c r="AX6293" s="3">
        <v>-21.091000000000001</v>
      </c>
      <c r="AY6293" s="3">
        <v>-22.518000000000001</v>
      </c>
      <c r="AZ6293" s="3">
        <v>-22.645</v>
      </c>
      <c r="BA6293">
        <v>-23.457999999999998</v>
      </c>
      <c r="BB6293">
        <v>2016</v>
      </c>
    </row>
    <row r="6294" spans="1:54" hidden="1" x14ac:dyDescent="0.2">
      <c r="A6294">
        <v>968</v>
      </c>
      <c r="B6294" t="s">
        <v>413</v>
      </c>
      <c r="C6294" t="s">
        <v>241</v>
      </c>
      <c r="D6294" t="s">
        <v>44</v>
      </c>
      <c r="E6294" t="s">
        <v>240</v>
      </c>
      <c r="F6294" t="s">
        <v>239</v>
      </c>
      <c r="G6294" t="s">
        <v>217</v>
      </c>
      <c r="I6294" t="s">
        <v>238</v>
      </c>
      <c r="J6294" s="3" t="s">
        <v>215</v>
      </c>
      <c r="K6294" s="3" t="s">
        <v>215</v>
      </c>
      <c r="L6294" s="3" t="s">
        <v>215</v>
      </c>
      <c r="M6294" s="3" t="s">
        <v>215</v>
      </c>
      <c r="N6294" s="3" t="s">
        <v>215</v>
      </c>
      <c r="O6294" s="3" t="s">
        <v>215</v>
      </c>
      <c r="P6294" s="3" t="s">
        <v>215</v>
      </c>
      <c r="Q6294" s="3" t="s">
        <v>215</v>
      </c>
      <c r="R6294" s="3" t="s">
        <v>215</v>
      </c>
      <c r="S6294" s="3" t="s">
        <v>215</v>
      </c>
      <c r="T6294" s="3" t="s">
        <v>215</v>
      </c>
      <c r="U6294" s="3">
        <v>3.2490000000000001</v>
      </c>
      <c r="V6294" s="3">
        <v>-4.2830000000000004</v>
      </c>
      <c r="W6294" s="3">
        <v>0.57699999999999996</v>
      </c>
      <c r="X6294" s="3">
        <v>-0.85799999999999998</v>
      </c>
      <c r="Y6294" s="3">
        <v>-1.95</v>
      </c>
      <c r="Z6294" s="3">
        <v>-3.0459999999999998</v>
      </c>
      <c r="AA6294" s="3">
        <v>-1.3979999999999999</v>
      </c>
      <c r="AB6294" s="3">
        <v>-0.70299999999999996</v>
      </c>
      <c r="AC6294" s="3">
        <v>1.6339999999999999</v>
      </c>
      <c r="AD6294" s="3">
        <v>0.82599999999999996</v>
      </c>
      <c r="AE6294" s="3">
        <v>0.59399999999999997</v>
      </c>
      <c r="AF6294" s="3">
        <v>0.38300000000000001</v>
      </c>
      <c r="AG6294" s="3">
        <v>-0.184</v>
      </c>
      <c r="AH6294" s="3">
        <v>-2.2530000000000001</v>
      </c>
      <c r="AI6294" s="3">
        <v>0.40799999999999997</v>
      </c>
      <c r="AJ6294" s="3">
        <v>-0.71199999999999997</v>
      </c>
      <c r="AK6294" s="3">
        <v>-2.4830000000000001</v>
      </c>
      <c r="AL6294" s="3">
        <v>-4.0190000000000001</v>
      </c>
      <c r="AM6294" s="3">
        <v>-5.93</v>
      </c>
      <c r="AN6294" s="3">
        <v>-5.0869999999999997</v>
      </c>
      <c r="AO6294" s="3">
        <v>-2.766</v>
      </c>
      <c r="AP6294" s="3">
        <v>-0.72899999999999998</v>
      </c>
      <c r="AQ6294" s="3">
        <v>-0.81699999999999995</v>
      </c>
      <c r="AR6294" s="3">
        <v>-0.36699999999999999</v>
      </c>
      <c r="AS6294" s="3">
        <v>-0.215</v>
      </c>
      <c r="AT6294" s="3">
        <v>-1.1339999999999999</v>
      </c>
      <c r="AU6294" s="3">
        <v>-1.694</v>
      </c>
      <c r="AV6294" s="3">
        <v>-2.3559999999999999</v>
      </c>
      <c r="AW6294" s="3">
        <v>-2.1520000000000001</v>
      </c>
      <c r="AX6294" s="3">
        <v>-2.012</v>
      </c>
      <c r="AY6294" s="3">
        <v>-2.0209999999999999</v>
      </c>
      <c r="AZ6294" s="3">
        <v>-1.913</v>
      </c>
      <c r="BA6294">
        <v>-1.8660000000000001</v>
      </c>
      <c r="BB6294">
        <v>2016</v>
      </c>
    </row>
    <row r="6295" spans="1:54" hidden="1" x14ac:dyDescent="0.2">
      <c r="A6295">
        <v>968</v>
      </c>
      <c r="B6295" t="s">
        <v>413</v>
      </c>
      <c r="C6295" t="s">
        <v>237</v>
      </c>
      <c r="D6295" t="s">
        <v>44</v>
      </c>
      <c r="E6295" t="s">
        <v>235</v>
      </c>
      <c r="F6295" t="s">
        <v>234</v>
      </c>
      <c r="G6295" t="s">
        <v>225</v>
      </c>
      <c r="H6295" t="s">
        <v>222</v>
      </c>
      <c r="I6295" t="s">
        <v>1613</v>
      </c>
      <c r="J6295" s="3" t="s">
        <v>215</v>
      </c>
      <c r="K6295" s="3" t="s">
        <v>215</v>
      </c>
      <c r="L6295" s="3" t="s">
        <v>215</v>
      </c>
      <c r="M6295" s="3" t="s">
        <v>215</v>
      </c>
      <c r="N6295" s="3" t="s">
        <v>215</v>
      </c>
      <c r="O6295" s="3" t="s">
        <v>215</v>
      </c>
      <c r="P6295" s="3" t="s">
        <v>215</v>
      </c>
      <c r="Q6295" s="3" t="s">
        <v>215</v>
      </c>
      <c r="R6295" s="3" t="s">
        <v>215</v>
      </c>
      <c r="S6295" s="3" t="s">
        <v>215</v>
      </c>
      <c r="T6295" s="3" t="s">
        <v>215</v>
      </c>
      <c r="U6295" s="3" t="s">
        <v>215</v>
      </c>
      <c r="V6295" s="3" t="s">
        <v>215</v>
      </c>
      <c r="W6295" s="3" t="s">
        <v>215</v>
      </c>
      <c r="X6295" s="3" t="s">
        <v>215</v>
      </c>
      <c r="Y6295" s="3" t="s">
        <v>215</v>
      </c>
      <c r="Z6295" s="3" t="s">
        <v>215</v>
      </c>
      <c r="AA6295" s="3" t="s">
        <v>215</v>
      </c>
      <c r="AB6295" s="3" t="s">
        <v>215</v>
      </c>
      <c r="AC6295" s="3" t="s">
        <v>215</v>
      </c>
      <c r="AD6295" s="3">
        <v>14.305999999999999</v>
      </c>
      <c r="AE6295" s="3">
        <v>19.097999999999999</v>
      </c>
      <c r="AF6295" s="3">
        <v>24.491</v>
      </c>
      <c r="AG6295" s="3">
        <v>29.478000000000002</v>
      </c>
      <c r="AH6295" s="3">
        <v>26.163</v>
      </c>
      <c r="AI6295" s="3">
        <v>23.265000000000001</v>
      </c>
      <c r="AJ6295" s="3">
        <v>13.09</v>
      </c>
      <c r="AK6295" s="3">
        <v>21.832999999999998</v>
      </c>
      <c r="AL6295" s="3">
        <v>43.383000000000003</v>
      </c>
      <c r="AM6295" s="3">
        <v>81.105999999999995</v>
      </c>
      <c r="AN6295" s="3">
        <v>121.06699999999999</v>
      </c>
      <c r="AO6295" s="3">
        <v>153.34899999999999</v>
      </c>
      <c r="AP6295" s="3">
        <v>172.083</v>
      </c>
      <c r="AQ6295" s="3">
        <v>188.00800000000001</v>
      </c>
      <c r="AR6295" s="3">
        <v>198.71</v>
      </c>
      <c r="AS6295" s="3">
        <v>211.44399999999999</v>
      </c>
      <c r="AT6295" s="3">
        <v>212.53</v>
      </c>
      <c r="AU6295" s="3">
        <v>242.69900000000001</v>
      </c>
      <c r="AV6295" s="3">
        <v>271.88299999999998</v>
      </c>
      <c r="AW6295" s="3">
        <v>302.09399999999999</v>
      </c>
      <c r="AX6295" s="3">
        <v>333.77499999999998</v>
      </c>
      <c r="AY6295" s="3">
        <v>367.41899999999998</v>
      </c>
      <c r="AZ6295" s="3">
        <v>401.988</v>
      </c>
      <c r="BA6295">
        <v>519.13199999999995</v>
      </c>
      <c r="BB6295">
        <v>2016</v>
      </c>
    </row>
    <row r="6296" spans="1:54" hidden="1" x14ac:dyDescent="0.2">
      <c r="A6296">
        <v>968</v>
      </c>
      <c r="B6296" t="s">
        <v>413</v>
      </c>
      <c r="C6296" t="s">
        <v>236</v>
      </c>
      <c r="D6296" t="s">
        <v>44</v>
      </c>
      <c r="E6296" t="s">
        <v>235</v>
      </c>
      <c r="F6296" t="s">
        <v>234</v>
      </c>
      <c r="G6296" t="s">
        <v>217</v>
      </c>
      <c r="I6296" t="s">
        <v>354</v>
      </c>
      <c r="J6296" s="3" t="s">
        <v>215</v>
      </c>
      <c r="K6296" s="3" t="s">
        <v>215</v>
      </c>
      <c r="L6296" s="3" t="s">
        <v>215</v>
      </c>
      <c r="M6296" s="3" t="s">
        <v>215</v>
      </c>
      <c r="N6296" s="3" t="s">
        <v>215</v>
      </c>
      <c r="O6296" s="3" t="s">
        <v>215</v>
      </c>
      <c r="P6296" s="3" t="s">
        <v>215</v>
      </c>
      <c r="Q6296" s="3" t="s">
        <v>215</v>
      </c>
      <c r="R6296" s="3" t="s">
        <v>215</v>
      </c>
      <c r="S6296" s="3" t="s">
        <v>215</v>
      </c>
      <c r="T6296" s="3" t="s">
        <v>215</v>
      </c>
      <c r="U6296" s="3" t="s">
        <v>215</v>
      </c>
      <c r="V6296" s="3" t="s">
        <v>215</v>
      </c>
      <c r="W6296" s="3" t="s">
        <v>215</v>
      </c>
      <c r="X6296" s="3" t="s">
        <v>215</v>
      </c>
      <c r="Y6296" s="3" t="s">
        <v>215</v>
      </c>
      <c r="Z6296" s="3" t="s">
        <v>215</v>
      </c>
      <c r="AA6296" s="3" t="s">
        <v>215</v>
      </c>
      <c r="AB6296" s="3" t="s">
        <v>215</v>
      </c>
      <c r="AC6296" s="3" t="s">
        <v>215</v>
      </c>
      <c r="AD6296" s="3">
        <v>17.602</v>
      </c>
      <c r="AE6296" s="3">
        <v>16.14</v>
      </c>
      <c r="AF6296" s="3">
        <v>16.045999999999999</v>
      </c>
      <c r="AG6296" s="3">
        <v>14.831</v>
      </c>
      <c r="AH6296" s="3">
        <v>10.518000000000001</v>
      </c>
      <c r="AI6296" s="3">
        <v>8.0090000000000003</v>
      </c>
      <c r="AJ6296" s="3">
        <v>3.7719999999999998</v>
      </c>
      <c r="AK6296" s="3">
        <v>5.09</v>
      </c>
      <c r="AL6296" s="3">
        <v>8.0630000000000006</v>
      </c>
      <c r="AM6296" s="3">
        <v>15.409000000000001</v>
      </c>
      <c r="AN6296" s="3">
        <v>22.859000000000002</v>
      </c>
      <c r="AO6296" s="3">
        <v>27.283000000000001</v>
      </c>
      <c r="AP6296" s="3">
        <v>28.904</v>
      </c>
      <c r="AQ6296" s="3">
        <v>29.492999999999999</v>
      </c>
      <c r="AR6296" s="3">
        <v>29.741</v>
      </c>
      <c r="AS6296" s="3">
        <v>29.67</v>
      </c>
      <c r="AT6296" s="3">
        <v>27.879000000000001</v>
      </c>
      <c r="AU6296" s="3">
        <v>28.341000000000001</v>
      </c>
      <c r="AV6296" s="3">
        <v>29.469000000000001</v>
      </c>
      <c r="AW6296" s="3">
        <v>30.695</v>
      </c>
      <c r="AX6296" s="3">
        <v>31.838000000000001</v>
      </c>
      <c r="AY6296" s="3">
        <v>32.975999999999999</v>
      </c>
      <c r="AZ6296" s="3">
        <v>33.962000000000003</v>
      </c>
      <c r="BA6296">
        <v>41.286000000000001</v>
      </c>
      <c r="BB6296">
        <v>2016</v>
      </c>
    </row>
    <row r="6297" spans="1:54" hidden="1" x14ac:dyDescent="0.2">
      <c r="A6297">
        <v>968</v>
      </c>
      <c r="B6297" t="s">
        <v>413</v>
      </c>
      <c r="C6297" t="s">
        <v>233</v>
      </c>
      <c r="D6297" t="s">
        <v>44</v>
      </c>
      <c r="E6297" t="s">
        <v>231</v>
      </c>
      <c r="F6297" t="s">
        <v>230</v>
      </c>
      <c r="G6297" t="s">
        <v>225</v>
      </c>
      <c r="H6297" t="s">
        <v>222</v>
      </c>
      <c r="I6297" t="s">
        <v>1613</v>
      </c>
      <c r="J6297" s="3" t="s">
        <v>215</v>
      </c>
      <c r="K6297" s="3" t="s">
        <v>215</v>
      </c>
      <c r="L6297" s="3" t="s">
        <v>215</v>
      </c>
      <c r="M6297" s="3" t="s">
        <v>215</v>
      </c>
      <c r="N6297" s="3" t="s">
        <v>215</v>
      </c>
      <c r="O6297" s="3" t="s">
        <v>215</v>
      </c>
      <c r="P6297" s="3" t="s">
        <v>215</v>
      </c>
      <c r="Q6297" s="3" t="s">
        <v>215</v>
      </c>
      <c r="R6297" s="3" t="s">
        <v>215</v>
      </c>
      <c r="S6297" s="3" t="s">
        <v>215</v>
      </c>
      <c r="T6297" s="3" t="s">
        <v>215</v>
      </c>
      <c r="U6297" s="3" t="s">
        <v>215</v>
      </c>
      <c r="V6297" s="3" t="s">
        <v>215</v>
      </c>
      <c r="W6297" s="3" t="s">
        <v>215</v>
      </c>
      <c r="X6297" s="3" t="s">
        <v>215</v>
      </c>
      <c r="Y6297" s="3" t="s">
        <v>215</v>
      </c>
      <c r="Z6297" s="3" t="s">
        <v>215</v>
      </c>
      <c r="AA6297" s="3" t="s">
        <v>215</v>
      </c>
      <c r="AB6297" s="3" t="s">
        <v>215</v>
      </c>
      <c r="AC6297" s="3" t="s">
        <v>215</v>
      </c>
      <c r="AD6297" s="3">
        <v>23.905000000000001</v>
      </c>
      <c r="AE6297" s="3">
        <v>32.176000000000002</v>
      </c>
      <c r="AF6297" s="3">
        <v>41.695999999999998</v>
      </c>
      <c r="AG6297" s="3">
        <v>47.749000000000002</v>
      </c>
      <c r="AH6297" s="3">
        <v>52.19</v>
      </c>
      <c r="AI6297" s="3">
        <v>50.966000000000001</v>
      </c>
      <c r="AJ6297" s="3">
        <v>43.502000000000002</v>
      </c>
      <c r="AK6297" s="3">
        <v>52.917000000000002</v>
      </c>
      <c r="AL6297" s="3">
        <v>70.2</v>
      </c>
      <c r="AM6297" s="3">
        <v>119.19499999999999</v>
      </c>
      <c r="AN6297" s="3">
        <v>163.023</v>
      </c>
      <c r="AO6297" s="3">
        <v>191.423</v>
      </c>
      <c r="AP6297" s="3">
        <v>224.67699999999999</v>
      </c>
      <c r="AQ6297" s="3">
        <v>247.995</v>
      </c>
      <c r="AR6297" s="3">
        <v>270.73599999999999</v>
      </c>
      <c r="AS6297" s="3">
        <v>280.41500000000002</v>
      </c>
      <c r="AT6297" s="3">
        <v>297.892</v>
      </c>
      <c r="AU6297" s="3">
        <v>315.80099999999999</v>
      </c>
      <c r="AV6297" s="3">
        <v>349.20400000000001</v>
      </c>
      <c r="AW6297" s="3">
        <v>383.464</v>
      </c>
      <c r="AX6297" s="3">
        <v>418.98599999999999</v>
      </c>
      <c r="AY6297" s="3">
        <v>456.85700000000003</v>
      </c>
      <c r="AZ6297" s="3">
        <v>495.81400000000002</v>
      </c>
      <c r="BA6297">
        <v>536.59900000000005</v>
      </c>
      <c r="BB6297">
        <v>2016</v>
      </c>
    </row>
    <row r="6298" spans="1:54" hidden="1" x14ac:dyDescent="0.2">
      <c r="A6298">
        <v>968</v>
      </c>
      <c r="B6298" t="s">
        <v>413</v>
      </c>
      <c r="C6298" t="s">
        <v>232</v>
      </c>
      <c r="D6298" t="s">
        <v>44</v>
      </c>
      <c r="E6298" t="s">
        <v>231</v>
      </c>
      <c r="F6298" t="s">
        <v>230</v>
      </c>
      <c r="G6298" t="s">
        <v>217</v>
      </c>
      <c r="I6298" t="s">
        <v>229</v>
      </c>
      <c r="J6298" s="3" t="s">
        <v>215</v>
      </c>
      <c r="K6298" s="3" t="s">
        <v>215</v>
      </c>
      <c r="L6298" s="3" t="s">
        <v>215</v>
      </c>
      <c r="M6298" s="3" t="s">
        <v>215</v>
      </c>
      <c r="N6298" s="3" t="s">
        <v>215</v>
      </c>
      <c r="O6298" s="3" t="s">
        <v>215</v>
      </c>
      <c r="P6298" s="3" t="s">
        <v>215</v>
      </c>
      <c r="Q6298" s="3" t="s">
        <v>215</v>
      </c>
      <c r="R6298" s="3" t="s">
        <v>215</v>
      </c>
      <c r="S6298" s="3" t="s">
        <v>215</v>
      </c>
      <c r="T6298" s="3" t="s">
        <v>215</v>
      </c>
      <c r="U6298" s="3" t="s">
        <v>215</v>
      </c>
      <c r="V6298" s="3" t="s">
        <v>215</v>
      </c>
      <c r="W6298" s="3" t="s">
        <v>215</v>
      </c>
      <c r="X6298" s="3" t="s">
        <v>215</v>
      </c>
      <c r="Y6298" s="3" t="s">
        <v>215</v>
      </c>
      <c r="Z6298" s="3" t="s">
        <v>215</v>
      </c>
      <c r="AA6298" s="3" t="s">
        <v>215</v>
      </c>
      <c r="AB6298" s="3" t="s">
        <v>215</v>
      </c>
      <c r="AC6298" s="3" t="s">
        <v>215</v>
      </c>
      <c r="AD6298" s="3">
        <v>29.411999999999999</v>
      </c>
      <c r="AE6298" s="3">
        <v>27.192</v>
      </c>
      <c r="AF6298" s="3">
        <v>27.318000000000001</v>
      </c>
      <c r="AG6298" s="3">
        <v>24.024000000000001</v>
      </c>
      <c r="AH6298" s="3">
        <v>20.981000000000002</v>
      </c>
      <c r="AI6298" s="3">
        <v>17.545000000000002</v>
      </c>
      <c r="AJ6298" s="3">
        <v>12.536</v>
      </c>
      <c r="AK6298" s="3">
        <v>12.335000000000001</v>
      </c>
      <c r="AL6298" s="3">
        <v>13.047000000000001</v>
      </c>
      <c r="AM6298" s="3">
        <v>22.646000000000001</v>
      </c>
      <c r="AN6298" s="3">
        <v>30.780999999999999</v>
      </c>
      <c r="AO6298" s="3">
        <v>34.057000000000002</v>
      </c>
      <c r="AP6298" s="3">
        <v>37.738</v>
      </c>
      <c r="AQ6298" s="3">
        <v>38.904000000000003</v>
      </c>
      <c r="AR6298" s="3">
        <v>40.521000000000001</v>
      </c>
      <c r="AS6298" s="3">
        <v>39.347999999999999</v>
      </c>
      <c r="AT6298" s="3">
        <v>39.076000000000001</v>
      </c>
      <c r="AU6298" s="3">
        <v>36.878</v>
      </c>
      <c r="AV6298" s="3">
        <v>37.85</v>
      </c>
      <c r="AW6298" s="3">
        <v>38.963000000000001</v>
      </c>
      <c r="AX6298" s="3">
        <v>39.966000000000001</v>
      </c>
      <c r="AY6298" s="3">
        <v>41.003</v>
      </c>
      <c r="AZ6298" s="3">
        <v>41.889000000000003</v>
      </c>
      <c r="BA6298">
        <v>42.674999999999997</v>
      </c>
      <c r="BB6298">
        <v>2016</v>
      </c>
    </row>
    <row r="6299" spans="1:54" hidden="1" x14ac:dyDescent="0.2">
      <c r="A6299">
        <v>968</v>
      </c>
      <c r="B6299" t="s">
        <v>413</v>
      </c>
      <c r="C6299" t="s">
        <v>228</v>
      </c>
      <c r="D6299" t="s">
        <v>44</v>
      </c>
      <c r="E6299" t="s">
        <v>227</v>
      </c>
      <c r="F6299" t="s">
        <v>226</v>
      </c>
      <c r="G6299" t="s">
        <v>225</v>
      </c>
      <c r="H6299" t="s">
        <v>222</v>
      </c>
      <c r="I6299" t="s">
        <v>1613</v>
      </c>
      <c r="J6299" s="3">
        <v>8.3000000000000004E-2</v>
      </c>
      <c r="K6299" s="3">
        <v>8.4000000000000005E-2</v>
      </c>
      <c r="L6299" s="3">
        <v>8.4000000000000005E-2</v>
      </c>
      <c r="M6299" s="3">
        <v>8.4000000000000005E-2</v>
      </c>
      <c r="N6299" s="3">
        <v>8.4000000000000005E-2</v>
      </c>
      <c r="O6299" s="3">
        <v>8.3000000000000004E-2</v>
      </c>
      <c r="P6299" s="3">
        <v>8.5000000000000006E-2</v>
      </c>
      <c r="Q6299" s="3">
        <v>8.5999999999999993E-2</v>
      </c>
      <c r="R6299" s="3">
        <v>8.6999999999999994E-2</v>
      </c>
      <c r="S6299" s="3">
        <v>8.1000000000000003E-2</v>
      </c>
      <c r="T6299" s="3">
        <v>8.6999999999999994E-2</v>
      </c>
      <c r="U6299" s="3">
        <v>0.224</v>
      </c>
      <c r="V6299" s="3">
        <v>0.61299999999999999</v>
      </c>
      <c r="W6299" s="3">
        <v>2.0369999999999999</v>
      </c>
      <c r="X6299" s="3">
        <v>5.0599999999999996</v>
      </c>
      <c r="Y6299" s="3">
        <v>7.3330000000000002</v>
      </c>
      <c r="Z6299" s="3">
        <v>11.073</v>
      </c>
      <c r="AA6299" s="3">
        <v>25.713000000000001</v>
      </c>
      <c r="AB6299" s="3">
        <v>38.000999999999998</v>
      </c>
      <c r="AC6299" s="3">
        <v>55.478999999999999</v>
      </c>
      <c r="AD6299" s="3">
        <v>81.275000000000006</v>
      </c>
      <c r="AE6299" s="3">
        <v>118.327</v>
      </c>
      <c r="AF6299" s="3">
        <v>152.63</v>
      </c>
      <c r="AG6299" s="3">
        <v>198.761</v>
      </c>
      <c r="AH6299" s="3">
        <v>248.74799999999999</v>
      </c>
      <c r="AI6299" s="3">
        <v>290.48899999999998</v>
      </c>
      <c r="AJ6299" s="3">
        <v>347.00400000000002</v>
      </c>
      <c r="AK6299" s="3">
        <v>428.97899999999998</v>
      </c>
      <c r="AL6299" s="3">
        <v>538.04999999999995</v>
      </c>
      <c r="AM6299" s="3">
        <v>526.34500000000003</v>
      </c>
      <c r="AN6299" s="3">
        <v>529.62400000000002</v>
      </c>
      <c r="AO6299" s="3">
        <v>562.06200000000001</v>
      </c>
      <c r="AP6299" s="3">
        <v>595.36699999999996</v>
      </c>
      <c r="AQ6299" s="3">
        <v>637.45600000000002</v>
      </c>
      <c r="AR6299" s="3">
        <v>668.14400000000001</v>
      </c>
      <c r="AS6299" s="3">
        <v>712.65899999999999</v>
      </c>
      <c r="AT6299" s="3">
        <v>762.34199999999998</v>
      </c>
      <c r="AU6299" s="3">
        <v>856.35199999999998</v>
      </c>
      <c r="AV6299" s="3">
        <v>922.601</v>
      </c>
      <c r="AW6299" s="3">
        <v>984.17499999999995</v>
      </c>
      <c r="AX6299" s="3">
        <v>1048.3510000000001</v>
      </c>
      <c r="AY6299" s="3">
        <v>1114.1959999999999</v>
      </c>
      <c r="AZ6299" s="3">
        <v>1183.6469999999999</v>
      </c>
      <c r="BA6299">
        <v>1257.404</v>
      </c>
      <c r="BB6299">
        <v>2016</v>
      </c>
    </row>
    <row r="6300" spans="1:54" hidden="1" x14ac:dyDescent="0.2">
      <c r="A6300">
        <v>968</v>
      </c>
      <c r="B6300" t="s">
        <v>413</v>
      </c>
      <c r="C6300" t="s">
        <v>224</v>
      </c>
      <c r="D6300" t="s">
        <v>44</v>
      </c>
      <c r="E6300" t="s">
        <v>219</v>
      </c>
      <c r="F6300" t="s">
        <v>218</v>
      </c>
      <c r="G6300" t="s">
        <v>223</v>
      </c>
      <c r="H6300" t="s">
        <v>222</v>
      </c>
      <c r="I6300" t="s">
        <v>1614</v>
      </c>
      <c r="J6300" s="3">
        <v>-2.3940000000000001</v>
      </c>
      <c r="K6300" s="3">
        <v>-0.82599999999999996</v>
      </c>
      <c r="L6300" s="3">
        <v>1.0469999999999999</v>
      </c>
      <c r="M6300" s="3">
        <v>1.1659999999999999</v>
      </c>
      <c r="N6300" s="3">
        <v>1.7250000000000001</v>
      </c>
      <c r="O6300" s="3">
        <v>1.3819999999999999</v>
      </c>
      <c r="P6300" s="3">
        <v>1.397</v>
      </c>
      <c r="Q6300" s="3">
        <v>2.044</v>
      </c>
      <c r="R6300" s="3">
        <v>3.927</v>
      </c>
      <c r="S6300" s="3">
        <v>2.5139999999999998</v>
      </c>
      <c r="T6300" s="3">
        <v>-1.758</v>
      </c>
      <c r="U6300" s="3">
        <v>-1.2509999999999999</v>
      </c>
      <c r="V6300" s="3">
        <v>-1.6850000000000001</v>
      </c>
      <c r="W6300" s="3">
        <v>-1.1759999999999999</v>
      </c>
      <c r="X6300" s="3">
        <v>-0.5</v>
      </c>
      <c r="Y6300" s="3">
        <v>-1.5840000000000001</v>
      </c>
      <c r="Z6300" s="3">
        <v>-2.35</v>
      </c>
      <c r="AA6300" s="3">
        <v>-1.907</v>
      </c>
      <c r="AB6300" s="3">
        <v>-2.8919999999999999</v>
      </c>
      <c r="AC6300" s="3">
        <v>-1.446</v>
      </c>
      <c r="AD6300" s="3">
        <v>-0.97199999999999998</v>
      </c>
      <c r="AE6300" s="3">
        <v>-1.2849999999999999</v>
      </c>
      <c r="AF6300" s="3">
        <v>-1.23</v>
      </c>
      <c r="AG6300" s="3">
        <v>-2.702</v>
      </c>
      <c r="AH6300" s="3">
        <v>-5.6879999999999997</v>
      </c>
      <c r="AI6300" s="3">
        <v>-8.6319999999999997</v>
      </c>
      <c r="AJ6300" s="3">
        <v>-12.823</v>
      </c>
      <c r="AK6300" s="3">
        <v>-23.715</v>
      </c>
      <c r="AL6300" s="3">
        <v>-24.72</v>
      </c>
      <c r="AM6300" s="3">
        <v>-8.0990000000000002</v>
      </c>
      <c r="AN6300" s="3">
        <v>-8.5510000000000002</v>
      </c>
      <c r="AO6300" s="3">
        <v>-9.1829999999999998</v>
      </c>
      <c r="AP6300" s="3">
        <v>-8.2070000000000007</v>
      </c>
      <c r="AQ6300" s="3">
        <v>-2.0430000000000001</v>
      </c>
      <c r="AR6300" s="3">
        <v>-1.341</v>
      </c>
      <c r="AS6300" s="3">
        <v>-2.1859999999999999</v>
      </c>
      <c r="AT6300" s="3">
        <v>-3.875</v>
      </c>
      <c r="AU6300" s="3">
        <v>-7.298</v>
      </c>
      <c r="AV6300" s="3">
        <v>-9.1920000000000002</v>
      </c>
      <c r="AW6300" s="3">
        <v>-9.8079999999999998</v>
      </c>
      <c r="AX6300" s="3">
        <v>-10.292</v>
      </c>
      <c r="AY6300" s="3">
        <v>-11.18</v>
      </c>
      <c r="AZ6300" s="3">
        <v>-11.563000000000001</v>
      </c>
      <c r="BA6300">
        <v>-12.39</v>
      </c>
      <c r="BB6300">
        <v>2016</v>
      </c>
    </row>
    <row r="6301" spans="1:54" hidden="1" x14ac:dyDescent="0.2">
      <c r="A6301">
        <v>968</v>
      </c>
      <c r="B6301" t="s">
        <v>413</v>
      </c>
      <c r="C6301" t="s">
        <v>220</v>
      </c>
      <c r="D6301" t="s">
        <v>44</v>
      </c>
      <c r="E6301" t="s">
        <v>219</v>
      </c>
      <c r="F6301" t="s">
        <v>218</v>
      </c>
      <c r="G6301" t="s">
        <v>217</v>
      </c>
      <c r="I6301" t="s">
        <v>216</v>
      </c>
      <c r="J6301" s="3">
        <v>-5.165</v>
      </c>
      <c r="K6301" s="3">
        <v>-1.484</v>
      </c>
      <c r="L6301" s="3">
        <v>1.879</v>
      </c>
      <c r="M6301" s="3">
        <v>2.3929999999999998</v>
      </c>
      <c r="N6301" s="3">
        <v>4.3819999999999997</v>
      </c>
      <c r="O6301" s="3">
        <v>2.8450000000000002</v>
      </c>
      <c r="P6301" s="3">
        <v>2.6549999999999998</v>
      </c>
      <c r="Q6301" s="3">
        <v>3.4729999999999999</v>
      </c>
      <c r="R6301" s="3">
        <v>6.4450000000000003</v>
      </c>
      <c r="S6301" s="3">
        <v>4.6059999999999999</v>
      </c>
      <c r="T6301" s="3">
        <v>-4.5350000000000001</v>
      </c>
      <c r="U6301" s="3">
        <v>-4.2759999999999998</v>
      </c>
      <c r="V6301" s="3">
        <v>-8.4649999999999999</v>
      </c>
      <c r="W6301" s="3">
        <v>-4.3890000000000002</v>
      </c>
      <c r="X6301" s="3">
        <v>-1.6359999999999999</v>
      </c>
      <c r="Y6301" s="3">
        <v>-4.3920000000000003</v>
      </c>
      <c r="Z6301" s="3">
        <v>-6.5419999999999998</v>
      </c>
      <c r="AA6301" s="3">
        <v>-5.3159999999999998</v>
      </c>
      <c r="AB6301" s="3">
        <v>-6.7549999999999999</v>
      </c>
      <c r="AC6301" s="3">
        <v>-3.996</v>
      </c>
      <c r="AD6301" s="3">
        <v>-2.5939999999999999</v>
      </c>
      <c r="AE6301" s="3">
        <v>-3.1560000000000001</v>
      </c>
      <c r="AF6301" s="3">
        <v>-2.6640000000000001</v>
      </c>
      <c r="AG6301" s="3">
        <v>-4.5140000000000002</v>
      </c>
      <c r="AH6301" s="3">
        <v>-7.4619999999999997</v>
      </c>
      <c r="AI6301" s="3">
        <v>-8.6579999999999995</v>
      </c>
      <c r="AJ6301" s="3">
        <v>-10.38</v>
      </c>
      <c r="AK6301" s="3">
        <v>-13.478999999999999</v>
      </c>
      <c r="AL6301" s="3">
        <v>-11.573</v>
      </c>
      <c r="AM6301" s="3">
        <v>-4.6920000000000002</v>
      </c>
      <c r="AN6301" s="3">
        <v>-5.1310000000000002</v>
      </c>
      <c r="AO6301" s="3">
        <v>-4.9809999999999999</v>
      </c>
      <c r="AP6301" s="3">
        <v>-4.7809999999999997</v>
      </c>
      <c r="AQ6301" s="3">
        <v>-1.0660000000000001</v>
      </c>
      <c r="AR6301" s="3">
        <v>-0.67200000000000004</v>
      </c>
      <c r="AS6301" s="3">
        <v>-1.2290000000000001</v>
      </c>
      <c r="AT6301" s="3">
        <v>-2.0630000000000002</v>
      </c>
      <c r="AU6301" s="3">
        <v>-3.4529999999999998</v>
      </c>
      <c r="AV6301" s="3">
        <v>-3.7429999999999999</v>
      </c>
      <c r="AW6301" s="3">
        <v>-3.6970000000000001</v>
      </c>
      <c r="AX6301" s="3">
        <v>-3.597</v>
      </c>
      <c r="AY6301" s="3">
        <v>-3.6469999999999998</v>
      </c>
      <c r="AZ6301" s="3">
        <v>-3.5219999999999998</v>
      </c>
      <c r="BA6301">
        <v>-3.5339999999999998</v>
      </c>
      <c r="BB6301">
        <v>2016</v>
      </c>
    </row>
    <row r="6302" spans="1:54" x14ac:dyDescent="0.2">
      <c r="A6302">
        <v>922</v>
      </c>
      <c r="B6302" t="s">
        <v>412</v>
      </c>
      <c r="C6302" t="s">
        <v>352</v>
      </c>
      <c r="D6302" t="s">
        <v>42</v>
      </c>
      <c r="E6302" t="s">
        <v>349</v>
      </c>
      <c r="F6302" t="s">
        <v>351</v>
      </c>
      <c r="G6302" t="s">
        <v>225</v>
      </c>
      <c r="H6302" t="s">
        <v>222</v>
      </c>
      <c r="I6302" t="s">
        <v>1615</v>
      </c>
      <c r="J6302" s="3" t="s">
        <v>215</v>
      </c>
      <c r="K6302" s="3" t="s">
        <v>215</v>
      </c>
      <c r="L6302" s="3" t="s">
        <v>215</v>
      </c>
      <c r="M6302" s="3" t="s">
        <v>215</v>
      </c>
      <c r="N6302" s="3" t="s">
        <v>215</v>
      </c>
      <c r="O6302" s="3" t="s">
        <v>215</v>
      </c>
      <c r="P6302" s="3" t="s">
        <v>215</v>
      </c>
      <c r="Q6302" s="3" t="s">
        <v>215</v>
      </c>
      <c r="R6302" s="3" t="s">
        <v>215</v>
      </c>
      <c r="S6302" s="3" t="s">
        <v>215</v>
      </c>
      <c r="T6302" s="3" t="s">
        <v>215</v>
      </c>
      <c r="U6302" s="3" t="s">
        <v>215</v>
      </c>
      <c r="V6302" s="3">
        <v>59586.457999999999</v>
      </c>
      <c r="W6302" s="3">
        <v>54402.436000000002</v>
      </c>
      <c r="X6302" s="3">
        <v>47493.326000000001</v>
      </c>
      <c r="Y6302" s="3">
        <v>45546.1</v>
      </c>
      <c r="Z6302" s="3">
        <v>43902.7</v>
      </c>
      <c r="AA6302" s="3">
        <v>44509.3</v>
      </c>
      <c r="AB6302" s="3">
        <v>42130.2</v>
      </c>
      <c r="AC6302" s="3">
        <v>44806.1</v>
      </c>
      <c r="AD6302" s="3">
        <v>49307.3</v>
      </c>
      <c r="AE6302" s="3">
        <v>51817.2</v>
      </c>
      <c r="AF6302" s="3">
        <v>54275.4</v>
      </c>
      <c r="AG6302" s="3">
        <v>58264.1</v>
      </c>
      <c r="AH6302" s="3">
        <v>62445</v>
      </c>
      <c r="AI6302" s="3">
        <v>66426.5</v>
      </c>
      <c r="AJ6302" s="3">
        <v>71842.7</v>
      </c>
      <c r="AK6302" s="3">
        <v>77974.5</v>
      </c>
      <c r="AL6302" s="3">
        <v>82066.399999999994</v>
      </c>
      <c r="AM6302" s="3">
        <v>75648.100000000006</v>
      </c>
      <c r="AN6302" s="3">
        <v>79055</v>
      </c>
      <c r="AO6302" s="3">
        <v>83060</v>
      </c>
      <c r="AP6302" s="3">
        <v>86133.2</v>
      </c>
      <c r="AQ6302" s="3">
        <v>87683.6</v>
      </c>
      <c r="AR6302" s="3">
        <v>88297.4</v>
      </c>
      <c r="AS6302" s="3">
        <v>86090</v>
      </c>
      <c r="AT6302" s="3">
        <v>85917.8</v>
      </c>
      <c r="AU6302" s="3">
        <v>87247.6</v>
      </c>
      <c r="AV6302" s="3">
        <v>88737.463000000003</v>
      </c>
      <c r="AW6302" s="3">
        <v>90056.644</v>
      </c>
      <c r="AX6302" s="3">
        <v>91407.494000000006</v>
      </c>
      <c r="AY6302" s="3">
        <v>92778.606</v>
      </c>
      <c r="AZ6302" s="3">
        <v>94170.285000000003</v>
      </c>
      <c r="BA6302">
        <v>95582.839000000007</v>
      </c>
      <c r="BB6302">
        <v>2017</v>
      </c>
    </row>
    <row r="6303" spans="1:54" hidden="1" x14ac:dyDescent="0.2">
      <c r="A6303">
        <v>922</v>
      </c>
      <c r="B6303" t="s">
        <v>412</v>
      </c>
      <c r="C6303" t="s">
        <v>350</v>
      </c>
      <c r="D6303" t="s">
        <v>42</v>
      </c>
      <c r="E6303" t="s">
        <v>349</v>
      </c>
      <c r="F6303" t="s">
        <v>348</v>
      </c>
      <c r="G6303" t="s">
        <v>275</v>
      </c>
      <c r="I6303" t="s">
        <v>347</v>
      </c>
      <c r="J6303" s="3" t="s">
        <v>215</v>
      </c>
      <c r="K6303" s="3" t="s">
        <v>215</v>
      </c>
      <c r="L6303" s="3" t="s">
        <v>215</v>
      </c>
      <c r="M6303" s="3" t="s">
        <v>215</v>
      </c>
      <c r="N6303" s="3" t="s">
        <v>215</v>
      </c>
      <c r="O6303" s="3" t="s">
        <v>215</v>
      </c>
      <c r="P6303" s="3" t="s">
        <v>215</v>
      </c>
      <c r="Q6303" s="3" t="s">
        <v>215</v>
      </c>
      <c r="R6303" s="3" t="s">
        <v>215</v>
      </c>
      <c r="S6303" s="3" t="s">
        <v>215</v>
      </c>
      <c r="T6303" s="3" t="s">
        <v>215</v>
      </c>
      <c r="U6303" s="3" t="s">
        <v>215</v>
      </c>
      <c r="V6303" s="3" t="s">
        <v>215</v>
      </c>
      <c r="W6303" s="3">
        <v>-8.6999999999999993</v>
      </c>
      <c r="X6303" s="3">
        <v>-12.7</v>
      </c>
      <c r="Y6303" s="3">
        <v>-4.0999999999999996</v>
      </c>
      <c r="Z6303" s="3">
        <v>-3.6080000000000001</v>
      </c>
      <c r="AA6303" s="3">
        <v>1.3819999999999999</v>
      </c>
      <c r="AB6303" s="3">
        <v>-5.3449999999999998</v>
      </c>
      <c r="AC6303" s="3">
        <v>6.3520000000000003</v>
      </c>
      <c r="AD6303" s="3">
        <v>10.045999999999999</v>
      </c>
      <c r="AE6303" s="3">
        <v>5.09</v>
      </c>
      <c r="AF6303" s="3">
        <v>4.7439999999999998</v>
      </c>
      <c r="AG6303" s="3">
        <v>7.3490000000000002</v>
      </c>
      <c r="AH6303" s="3">
        <v>7.1760000000000002</v>
      </c>
      <c r="AI6303" s="3">
        <v>6.3760000000000003</v>
      </c>
      <c r="AJ6303" s="3">
        <v>8.1539999999999999</v>
      </c>
      <c r="AK6303" s="3">
        <v>8.5350000000000001</v>
      </c>
      <c r="AL6303" s="3">
        <v>5.2480000000000002</v>
      </c>
      <c r="AM6303" s="3">
        <v>-7.8209999999999997</v>
      </c>
      <c r="AN6303" s="3">
        <v>4.5039999999999996</v>
      </c>
      <c r="AO6303" s="3">
        <v>5.0659999999999998</v>
      </c>
      <c r="AP6303" s="3">
        <v>3.7</v>
      </c>
      <c r="AQ6303" s="3">
        <v>1.8</v>
      </c>
      <c r="AR6303" s="3">
        <v>0.7</v>
      </c>
      <c r="AS6303" s="3">
        <v>-2.5</v>
      </c>
      <c r="AT6303" s="3">
        <v>-0.2</v>
      </c>
      <c r="AU6303" s="3">
        <v>1.548</v>
      </c>
      <c r="AV6303" s="3">
        <v>1.708</v>
      </c>
      <c r="AW6303" s="3">
        <v>1.4870000000000001</v>
      </c>
      <c r="AX6303" s="3">
        <v>1.5</v>
      </c>
      <c r="AY6303" s="3">
        <v>1.5</v>
      </c>
      <c r="AZ6303" s="3">
        <v>1.5</v>
      </c>
      <c r="BA6303">
        <v>1.5</v>
      </c>
      <c r="BB6303">
        <v>2017</v>
      </c>
    </row>
    <row r="6304" spans="1:54" hidden="1" x14ac:dyDescent="0.2">
      <c r="A6304">
        <v>922</v>
      </c>
      <c r="B6304" t="s">
        <v>412</v>
      </c>
      <c r="C6304" t="s">
        <v>346</v>
      </c>
      <c r="D6304" t="s">
        <v>42</v>
      </c>
      <c r="E6304" t="s">
        <v>342</v>
      </c>
      <c r="F6304" t="s">
        <v>345</v>
      </c>
      <c r="G6304" t="s">
        <v>225</v>
      </c>
      <c r="H6304" t="s">
        <v>222</v>
      </c>
      <c r="I6304" t="s">
        <v>1615</v>
      </c>
      <c r="J6304" s="3" t="s">
        <v>215</v>
      </c>
      <c r="K6304" s="3" t="s">
        <v>215</v>
      </c>
      <c r="L6304" s="3" t="s">
        <v>215</v>
      </c>
      <c r="M6304" s="3" t="s">
        <v>215</v>
      </c>
      <c r="N6304" s="3" t="s">
        <v>215</v>
      </c>
      <c r="O6304" s="3" t="s">
        <v>215</v>
      </c>
      <c r="P6304" s="3" t="s">
        <v>215</v>
      </c>
      <c r="Q6304" s="3" t="s">
        <v>215</v>
      </c>
      <c r="R6304" s="3" t="s">
        <v>215</v>
      </c>
      <c r="S6304" s="3" t="s">
        <v>215</v>
      </c>
      <c r="T6304" s="3" t="s">
        <v>215</v>
      </c>
      <c r="U6304" s="3" t="s">
        <v>215</v>
      </c>
      <c r="V6304" s="3">
        <v>20.420000000000002</v>
      </c>
      <c r="W6304" s="3">
        <v>184.2</v>
      </c>
      <c r="X6304" s="3">
        <v>656.1</v>
      </c>
      <c r="Y6304" s="3">
        <v>1535</v>
      </c>
      <c r="Z6304" s="3">
        <v>2157.4</v>
      </c>
      <c r="AA6304" s="3">
        <v>2517</v>
      </c>
      <c r="AB6304" s="3">
        <v>2825.5</v>
      </c>
      <c r="AC6304" s="3">
        <v>5182.3</v>
      </c>
      <c r="AD6304" s="3">
        <v>7849.4</v>
      </c>
      <c r="AE6304" s="3">
        <v>9609.4</v>
      </c>
      <c r="AF6304" s="3">
        <v>11637</v>
      </c>
      <c r="AG6304" s="3">
        <v>14191.8</v>
      </c>
      <c r="AH6304" s="3">
        <v>18295.099999999999</v>
      </c>
      <c r="AI6304" s="3">
        <v>23218.799999999999</v>
      </c>
      <c r="AJ6304" s="3">
        <v>28921.4</v>
      </c>
      <c r="AK6304" s="3">
        <v>35723</v>
      </c>
      <c r="AL6304" s="3">
        <v>44350.3</v>
      </c>
      <c r="AM6304" s="3">
        <v>41696.699999999997</v>
      </c>
      <c r="AN6304" s="3">
        <v>49756.7</v>
      </c>
      <c r="AO6304" s="3">
        <v>60282.5</v>
      </c>
      <c r="AP6304" s="3">
        <v>68163.899999999994</v>
      </c>
      <c r="AQ6304" s="3">
        <v>73133.899999999994</v>
      </c>
      <c r="AR6304" s="3">
        <v>79199.7</v>
      </c>
      <c r="AS6304" s="3">
        <v>83387.199999999997</v>
      </c>
      <c r="AT6304" s="3">
        <v>85917.8</v>
      </c>
      <c r="AU6304" s="3">
        <v>92081.9</v>
      </c>
      <c r="AV6304" s="3">
        <v>97922.664999999994</v>
      </c>
      <c r="AW6304" s="3">
        <v>103005.087</v>
      </c>
      <c r="AX6304" s="3">
        <v>108439.798</v>
      </c>
      <c r="AY6304" s="3">
        <v>114391.16099999999</v>
      </c>
      <c r="AZ6304" s="3">
        <v>120746.99</v>
      </c>
      <c r="BA6304">
        <v>127428.535</v>
      </c>
      <c r="BB6304">
        <v>2017</v>
      </c>
    </row>
    <row r="6305" spans="1:54" hidden="1" x14ac:dyDescent="0.2">
      <c r="A6305">
        <v>922</v>
      </c>
      <c r="B6305" t="s">
        <v>412</v>
      </c>
      <c r="C6305" t="s">
        <v>344</v>
      </c>
      <c r="D6305" t="s">
        <v>42</v>
      </c>
      <c r="E6305" t="s">
        <v>342</v>
      </c>
      <c r="F6305" t="s">
        <v>343</v>
      </c>
      <c r="G6305" t="s">
        <v>223</v>
      </c>
      <c r="H6305" t="s">
        <v>222</v>
      </c>
      <c r="I6305" t="s">
        <v>310</v>
      </c>
      <c r="J6305" s="3" t="s">
        <v>215</v>
      </c>
      <c r="K6305" s="3" t="s">
        <v>215</v>
      </c>
      <c r="L6305" s="3" t="s">
        <v>215</v>
      </c>
      <c r="M6305" s="3" t="s">
        <v>215</v>
      </c>
      <c r="N6305" s="3" t="s">
        <v>215</v>
      </c>
      <c r="O6305" s="3" t="s">
        <v>215</v>
      </c>
      <c r="P6305" s="3" t="s">
        <v>215</v>
      </c>
      <c r="Q6305" s="3" t="s">
        <v>215</v>
      </c>
      <c r="R6305" s="3" t="s">
        <v>215</v>
      </c>
      <c r="S6305" s="3" t="s">
        <v>215</v>
      </c>
      <c r="T6305" s="3" t="s">
        <v>215</v>
      </c>
      <c r="U6305" s="3" t="s">
        <v>215</v>
      </c>
      <c r="V6305" s="3">
        <v>91.941000000000003</v>
      </c>
      <c r="W6305" s="3">
        <v>197.428</v>
      </c>
      <c r="X6305" s="3">
        <v>297.48700000000002</v>
      </c>
      <c r="Y6305" s="3">
        <v>336.82</v>
      </c>
      <c r="Z6305" s="3">
        <v>420.96600000000001</v>
      </c>
      <c r="AA6305" s="3">
        <v>435.11200000000002</v>
      </c>
      <c r="AB6305" s="3">
        <v>291.23</v>
      </c>
      <c r="AC6305" s="3">
        <v>210.49199999999999</v>
      </c>
      <c r="AD6305" s="3">
        <v>279.03300000000002</v>
      </c>
      <c r="AE6305" s="3">
        <v>329.40699999999998</v>
      </c>
      <c r="AF6305" s="3">
        <v>371.21300000000002</v>
      </c>
      <c r="AG6305" s="3">
        <v>462.33199999999999</v>
      </c>
      <c r="AH6305" s="3">
        <v>634.94399999999996</v>
      </c>
      <c r="AI6305" s="3">
        <v>820.56799999999998</v>
      </c>
      <c r="AJ6305" s="3">
        <v>1063.6400000000001</v>
      </c>
      <c r="AK6305" s="3">
        <v>1396.4749999999999</v>
      </c>
      <c r="AL6305" s="3">
        <v>1784.5139999999999</v>
      </c>
      <c r="AM6305" s="3">
        <v>1313.681</v>
      </c>
      <c r="AN6305" s="3">
        <v>1638.463</v>
      </c>
      <c r="AO6305" s="3">
        <v>2051.6570000000002</v>
      </c>
      <c r="AP6305" s="3">
        <v>2210.2550000000001</v>
      </c>
      <c r="AQ6305" s="3">
        <v>2297.125</v>
      </c>
      <c r="AR6305" s="3">
        <v>2063.663</v>
      </c>
      <c r="AS6305" s="3">
        <v>1368.402</v>
      </c>
      <c r="AT6305" s="3">
        <v>1281.2860000000001</v>
      </c>
      <c r="AU6305" s="3">
        <v>1527.4690000000001</v>
      </c>
      <c r="AV6305" s="3">
        <v>1719.9</v>
      </c>
      <c r="AW6305" s="3">
        <v>1754.2850000000001</v>
      </c>
      <c r="AX6305" s="3">
        <v>1786.7550000000001</v>
      </c>
      <c r="AY6305" s="3">
        <v>1833.7239999999999</v>
      </c>
      <c r="AZ6305" s="3">
        <v>1889.616</v>
      </c>
      <c r="BA6305">
        <v>1974.3420000000001</v>
      </c>
      <c r="BB6305">
        <v>2017</v>
      </c>
    </row>
    <row r="6306" spans="1:54" hidden="1" x14ac:dyDescent="0.2">
      <c r="A6306">
        <v>922</v>
      </c>
      <c r="B6306" t="s">
        <v>412</v>
      </c>
      <c r="C6306" t="s">
        <v>213</v>
      </c>
      <c r="D6306" t="s">
        <v>42</v>
      </c>
      <c r="E6306" t="s">
        <v>342</v>
      </c>
      <c r="F6306" t="s">
        <v>341</v>
      </c>
      <c r="G6306" t="s">
        <v>323</v>
      </c>
      <c r="H6306" t="s">
        <v>222</v>
      </c>
      <c r="I6306" t="s">
        <v>310</v>
      </c>
      <c r="J6306" s="3" t="s">
        <v>215</v>
      </c>
      <c r="K6306" s="3" t="s">
        <v>215</v>
      </c>
      <c r="L6306" s="3" t="s">
        <v>215</v>
      </c>
      <c r="M6306" s="3" t="s">
        <v>215</v>
      </c>
      <c r="N6306" s="3" t="s">
        <v>215</v>
      </c>
      <c r="O6306" s="3" t="s">
        <v>215</v>
      </c>
      <c r="P6306" s="3" t="s">
        <v>215</v>
      </c>
      <c r="Q6306" s="3" t="s">
        <v>215</v>
      </c>
      <c r="R6306" s="3" t="s">
        <v>215</v>
      </c>
      <c r="S6306" s="3" t="s">
        <v>215</v>
      </c>
      <c r="T6306" s="3" t="s">
        <v>215</v>
      </c>
      <c r="U6306" s="3" t="s">
        <v>215</v>
      </c>
      <c r="V6306" s="3">
        <v>1703.038</v>
      </c>
      <c r="W6306" s="3">
        <v>1591.8630000000001</v>
      </c>
      <c r="X6306" s="3">
        <v>1419.2750000000001</v>
      </c>
      <c r="Y6306" s="3">
        <v>1389.471</v>
      </c>
      <c r="Z6306" s="3">
        <v>1363.78</v>
      </c>
      <c r="AA6306" s="3">
        <v>1406.296</v>
      </c>
      <c r="AB6306" s="3">
        <v>1345.5709999999999</v>
      </c>
      <c r="AC6306" s="3">
        <v>1452.9349999999999</v>
      </c>
      <c r="AD6306" s="3">
        <v>1635.2760000000001</v>
      </c>
      <c r="AE6306" s="3">
        <v>1757.682</v>
      </c>
      <c r="AF6306" s="3">
        <v>1869.33</v>
      </c>
      <c r="AG6306" s="3">
        <v>2046.72</v>
      </c>
      <c r="AH6306" s="3">
        <v>2253.91</v>
      </c>
      <c r="AI6306" s="3">
        <v>2474.7579999999998</v>
      </c>
      <c r="AJ6306" s="3">
        <v>2758.7849999999999</v>
      </c>
      <c r="AK6306" s="3">
        <v>3073.924</v>
      </c>
      <c r="AL6306" s="3">
        <v>3298.6990000000001</v>
      </c>
      <c r="AM6306" s="3">
        <v>3063.8029999999999</v>
      </c>
      <c r="AN6306" s="3">
        <v>3240.904</v>
      </c>
      <c r="AO6306" s="3">
        <v>3475.3829999999998</v>
      </c>
      <c r="AP6306" s="3">
        <v>3670.36</v>
      </c>
      <c r="AQ6306" s="3">
        <v>3796.7669999999998</v>
      </c>
      <c r="AR6306" s="3">
        <v>3891.9650000000001</v>
      </c>
      <c r="AS6306" s="3">
        <v>3835.8139999999999</v>
      </c>
      <c r="AT6306" s="3">
        <v>3876.9839999999999</v>
      </c>
      <c r="AU6306" s="3">
        <v>4007.8310000000001</v>
      </c>
      <c r="AV6306" s="3">
        <v>4168.884</v>
      </c>
      <c r="AW6306" s="3">
        <v>4322.616</v>
      </c>
      <c r="AX6306" s="3">
        <v>4473.6629999999996</v>
      </c>
      <c r="AY6306" s="3">
        <v>4627.3050000000003</v>
      </c>
      <c r="AZ6306" s="3">
        <v>4777.3609999999999</v>
      </c>
      <c r="BA6306">
        <v>4933.3869999999997</v>
      </c>
      <c r="BB6306">
        <v>2017</v>
      </c>
    </row>
    <row r="6307" spans="1:54" hidden="1" x14ac:dyDescent="0.2">
      <c r="A6307">
        <v>922</v>
      </c>
      <c r="B6307" t="s">
        <v>412</v>
      </c>
      <c r="C6307" t="s">
        <v>340</v>
      </c>
      <c r="D6307" t="s">
        <v>42</v>
      </c>
      <c r="E6307" t="s">
        <v>339</v>
      </c>
      <c r="F6307" t="s">
        <v>338</v>
      </c>
      <c r="G6307" t="s">
        <v>295</v>
      </c>
      <c r="I6307" t="s">
        <v>337</v>
      </c>
      <c r="J6307" s="3" t="s">
        <v>215</v>
      </c>
      <c r="K6307" s="3" t="s">
        <v>215</v>
      </c>
      <c r="L6307" s="3" t="s">
        <v>215</v>
      </c>
      <c r="M6307" s="3" t="s">
        <v>215</v>
      </c>
      <c r="N6307" s="3" t="s">
        <v>215</v>
      </c>
      <c r="O6307" s="3" t="s">
        <v>215</v>
      </c>
      <c r="P6307" s="3" t="s">
        <v>215</v>
      </c>
      <c r="Q6307" s="3" t="s">
        <v>215</v>
      </c>
      <c r="R6307" s="3" t="s">
        <v>215</v>
      </c>
      <c r="S6307" s="3" t="s">
        <v>215</v>
      </c>
      <c r="T6307" s="3" t="s">
        <v>215</v>
      </c>
      <c r="U6307" s="3" t="s">
        <v>215</v>
      </c>
      <c r="V6307" s="3">
        <v>3.4000000000000002E-2</v>
      </c>
      <c r="W6307" s="3">
        <v>0.33900000000000002</v>
      </c>
      <c r="X6307" s="3">
        <v>1.381</v>
      </c>
      <c r="Y6307" s="3">
        <v>3.37</v>
      </c>
      <c r="Z6307" s="3">
        <v>4.9139999999999997</v>
      </c>
      <c r="AA6307" s="3">
        <v>5.6550000000000002</v>
      </c>
      <c r="AB6307" s="3">
        <v>6.7069999999999999</v>
      </c>
      <c r="AC6307" s="3">
        <v>11.566000000000001</v>
      </c>
      <c r="AD6307" s="3">
        <v>15.919</v>
      </c>
      <c r="AE6307" s="3">
        <v>18.545000000000002</v>
      </c>
      <c r="AF6307" s="3">
        <v>21.440999999999999</v>
      </c>
      <c r="AG6307" s="3">
        <v>24.358000000000001</v>
      </c>
      <c r="AH6307" s="3">
        <v>29.297999999999998</v>
      </c>
      <c r="AI6307" s="3">
        <v>34.954000000000001</v>
      </c>
      <c r="AJ6307" s="3">
        <v>40.256999999999998</v>
      </c>
      <c r="AK6307" s="3">
        <v>45.814</v>
      </c>
      <c r="AL6307" s="3">
        <v>54.042000000000002</v>
      </c>
      <c r="AM6307" s="3">
        <v>55.119</v>
      </c>
      <c r="AN6307" s="3">
        <v>62.939</v>
      </c>
      <c r="AO6307" s="3">
        <v>72.576999999999998</v>
      </c>
      <c r="AP6307" s="3">
        <v>79.138000000000005</v>
      </c>
      <c r="AQ6307" s="3">
        <v>83.406999999999996</v>
      </c>
      <c r="AR6307" s="3">
        <v>89.697000000000003</v>
      </c>
      <c r="AS6307" s="3">
        <v>96.86</v>
      </c>
      <c r="AT6307" s="3">
        <v>100</v>
      </c>
      <c r="AU6307" s="3">
        <v>105.541</v>
      </c>
      <c r="AV6307" s="3">
        <v>110.351</v>
      </c>
      <c r="AW6307" s="3">
        <v>114.378</v>
      </c>
      <c r="AX6307" s="3">
        <v>118.633</v>
      </c>
      <c r="AY6307" s="3">
        <v>123.295</v>
      </c>
      <c r="AZ6307" s="3">
        <v>128.22200000000001</v>
      </c>
      <c r="BA6307">
        <v>133.31700000000001</v>
      </c>
      <c r="BB6307">
        <v>2017</v>
      </c>
    </row>
    <row r="6308" spans="1:54" hidden="1" x14ac:dyDescent="0.2">
      <c r="A6308">
        <v>922</v>
      </c>
      <c r="B6308" t="s">
        <v>412</v>
      </c>
      <c r="C6308" t="s">
        <v>336</v>
      </c>
      <c r="D6308" t="s">
        <v>42</v>
      </c>
      <c r="E6308" t="s">
        <v>333</v>
      </c>
      <c r="F6308" t="s">
        <v>335</v>
      </c>
      <c r="G6308" t="s">
        <v>225</v>
      </c>
      <c r="H6308" t="s">
        <v>322</v>
      </c>
      <c r="I6308" t="s">
        <v>330</v>
      </c>
      <c r="J6308" s="3" t="s">
        <v>215</v>
      </c>
      <c r="K6308" s="3" t="s">
        <v>215</v>
      </c>
      <c r="L6308" s="3" t="s">
        <v>215</v>
      </c>
      <c r="M6308" s="3" t="s">
        <v>215</v>
      </c>
      <c r="N6308" s="3" t="s">
        <v>215</v>
      </c>
      <c r="O6308" s="3" t="s">
        <v>215</v>
      </c>
      <c r="P6308" s="3" t="s">
        <v>215</v>
      </c>
      <c r="Q6308" s="3" t="s">
        <v>215</v>
      </c>
      <c r="R6308" s="3" t="s">
        <v>215</v>
      </c>
      <c r="S6308" s="3" t="s">
        <v>215</v>
      </c>
      <c r="T6308" s="3" t="s">
        <v>215</v>
      </c>
      <c r="U6308" s="3" t="s">
        <v>215</v>
      </c>
      <c r="V6308" s="3">
        <v>401735.87099999998</v>
      </c>
      <c r="W6308" s="3">
        <v>366504.79</v>
      </c>
      <c r="X6308" s="3">
        <v>320000.761</v>
      </c>
      <c r="Y6308" s="3">
        <v>307135.32199999999</v>
      </c>
      <c r="Z6308" s="3">
        <v>296482.89899999998</v>
      </c>
      <c r="AA6308" s="3">
        <v>301200.88699999999</v>
      </c>
      <c r="AB6308" s="3">
        <v>285850.48800000001</v>
      </c>
      <c r="AC6308" s="3">
        <v>304960.71100000001</v>
      </c>
      <c r="AD6308" s="3">
        <v>336796.30699999997</v>
      </c>
      <c r="AE6308" s="3">
        <v>355355.011</v>
      </c>
      <c r="AF6308" s="3">
        <v>373809.05200000003</v>
      </c>
      <c r="AG6308" s="3">
        <v>402979.88299999997</v>
      </c>
      <c r="AH6308" s="3">
        <v>433513.63299999997</v>
      </c>
      <c r="AI6308" s="3">
        <v>462522.10700000002</v>
      </c>
      <c r="AJ6308" s="3">
        <v>501264.277</v>
      </c>
      <c r="AK6308" s="3">
        <v>544704.85499999998</v>
      </c>
      <c r="AL6308" s="3">
        <v>573558.005</v>
      </c>
      <c r="AM6308" s="3">
        <v>528663.87600000005</v>
      </c>
      <c r="AN6308" s="3">
        <v>552237.451</v>
      </c>
      <c r="AO6308" s="3">
        <v>579768.81799999997</v>
      </c>
      <c r="AP6308" s="3">
        <v>600561.98199999996</v>
      </c>
      <c r="AQ6308" s="3">
        <v>610622.78500000003</v>
      </c>
      <c r="AR6308" s="3">
        <v>614195.78300000005</v>
      </c>
      <c r="AS6308" s="3">
        <v>598312.576</v>
      </c>
      <c r="AT6308" s="3">
        <v>596796.44400000002</v>
      </c>
      <c r="AU6308" s="3">
        <v>605928.18900000001</v>
      </c>
      <c r="AV6308" s="3">
        <v>616382.19499999995</v>
      </c>
      <c r="AW6308" s="3">
        <v>625845.36</v>
      </c>
      <c r="AX6308" s="3">
        <v>635714.58799999999</v>
      </c>
      <c r="AY6308" s="3">
        <v>645924.14199999999</v>
      </c>
      <c r="AZ6308" s="3">
        <v>656504.26699999999</v>
      </c>
      <c r="BA6308">
        <v>667459.28399999999</v>
      </c>
      <c r="BB6308">
        <v>2017</v>
      </c>
    </row>
    <row r="6309" spans="1:54" hidden="1" x14ac:dyDescent="0.2">
      <c r="A6309">
        <v>922</v>
      </c>
      <c r="B6309" t="s">
        <v>412</v>
      </c>
      <c r="C6309" t="s">
        <v>334</v>
      </c>
      <c r="D6309" t="s">
        <v>42</v>
      </c>
      <c r="E6309" t="s">
        <v>333</v>
      </c>
      <c r="F6309" t="s">
        <v>332</v>
      </c>
      <c r="G6309" t="s">
        <v>331</v>
      </c>
      <c r="H6309" t="s">
        <v>322</v>
      </c>
      <c r="I6309" t="s">
        <v>330</v>
      </c>
      <c r="J6309" s="3" t="s">
        <v>215</v>
      </c>
      <c r="K6309" s="3" t="s">
        <v>215</v>
      </c>
      <c r="L6309" s="3" t="s">
        <v>215</v>
      </c>
      <c r="M6309" s="3" t="s">
        <v>215</v>
      </c>
      <c r="N6309" s="3" t="s">
        <v>215</v>
      </c>
      <c r="O6309" s="3" t="s">
        <v>215</v>
      </c>
      <c r="P6309" s="3" t="s">
        <v>215</v>
      </c>
      <c r="Q6309" s="3" t="s">
        <v>215</v>
      </c>
      <c r="R6309" s="3" t="s">
        <v>215</v>
      </c>
      <c r="S6309" s="3" t="s">
        <v>215</v>
      </c>
      <c r="T6309" s="3">
        <v>20800.545999999998</v>
      </c>
      <c r="U6309" s="3">
        <v>19697.542000000001</v>
      </c>
      <c r="V6309" s="3">
        <v>16809.365000000002</v>
      </c>
      <c r="W6309" s="3">
        <v>15335.232</v>
      </c>
      <c r="X6309" s="3">
        <v>13389.419</v>
      </c>
      <c r="Y6309" s="3">
        <v>12851.105</v>
      </c>
      <c r="Z6309" s="3">
        <v>12405.388000000001</v>
      </c>
      <c r="AA6309" s="3">
        <v>12602.797</v>
      </c>
      <c r="AB6309" s="3">
        <v>11960.509</v>
      </c>
      <c r="AC6309" s="3">
        <v>12760.115</v>
      </c>
      <c r="AD6309" s="3">
        <v>14092.174999999999</v>
      </c>
      <c r="AE6309" s="3">
        <v>14868.705</v>
      </c>
      <c r="AF6309" s="3">
        <v>15640.856</v>
      </c>
      <c r="AG6309" s="3">
        <v>16861.417000000001</v>
      </c>
      <c r="AH6309" s="3">
        <v>18139.005000000001</v>
      </c>
      <c r="AI6309" s="3">
        <v>19352.773000000001</v>
      </c>
      <c r="AJ6309" s="3">
        <v>20973.815999999999</v>
      </c>
      <c r="AK6309" s="3">
        <v>22791.45</v>
      </c>
      <c r="AL6309" s="3">
        <v>23998.719000000001</v>
      </c>
      <c r="AM6309" s="3">
        <v>22120.266</v>
      </c>
      <c r="AN6309" s="3">
        <v>23106.628000000001</v>
      </c>
      <c r="AO6309" s="3">
        <v>24258.59</v>
      </c>
      <c r="AP6309" s="3">
        <v>25128.615000000002</v>
      </c>
      <c r="AQ6309" s="3">
        <v>25549.577000000001</v>
      </c>
      <c r="AR6309" s="3">
        <v>25699.078000000001</v>
      </c>
      <c r="AS6309" s="3">
        <v>25034.494999999999</v>
      </c>
      <c r="AT6309" s="3">
        <v>24971.057000000001</v>
      </c>
      <c r="AU6309" s="3">
        <v>25353.146000000001</v>
      </c>
      <c r="AV6309" s="3">
        <v>25790.561000000002</v>
      </c>
      <c r="AW6309" s="3">
        <v>26186.517</v>
      </c>
      <c r="AX6309" s="3">
        <v>26599.464</v>
      </c>
      <c r="AY6309" s="3">
        <v>27026.65</v>
      </c>
      <c r="AZ6309" s="3">
        <v>27469.342000000001</v>
      </c>
      <c r="BA6309">
        <v>27927.72</v>
      </c>
      <c r="BB6309">
        <v>2017</v>
      </c>
    </row>
    <row r="6310" spans="1:54" hidden="1" x14ac:dyDescent="0.2">
      <c r="A6310">
        <v>922</v>
      </c>
      <c r="B6310" t="s">
        <v>412</v>
      </c>
      <c r="C6310" t="s">
        <v>329</v>
      </c>
      <c r="D6310" t="s">
        <v>42</v>
      </c>
      <c r="E6310" t="s">
        <v>325</v>
      </c>
      <c r="F6310" t="s">
        <v>328</v>
      </c>
      <c r="G6310" t="s">
        <v>225</v>
      </c>
      <c r="H6310" t="s">
        <v>322</v>
      </c>
      <c r="I6310" t="s">
        <v>321</v>
      </c>
      <c r="J6310" s="3" t="s">
        <v>215</v>
      </c>
      <c r="K6310" s="3" t="s">
        <v>215</v>
      </c>
      <c r="L6310" s="3" t="s">
        <v>215</v>
      </c>
      <c r="M6310" s="3" t="s">
        <v>215</v>
      </c>
      <c r="N6310" s="3" t="s">
        <v>215</v>
      </c>
      <c r="O6310" s="3" t="s">
        <v>215</v>
      </c>
      <c r="P6310" s="3" t="s">
        <v>215</v>
      </c>
      <c r="Q6310" s="3" t="s">
        <v>215</v>
      </c>
      <c r="R6310" s="3" t="s">
        <v>215</v>
      </c>
      <c r="S6310" s="3" t="s">
        <v>215</v>
      </c>
      <c r="T6310" s="3" t="s">
        <v>215</v>
      </c>
      <c r="U6310" s="3" t="s">
        <v>215</v>
      </c>
      <c r="V6310" s="3">
        <v>137.673</v>
      </c>
      <c r="W6310" s="3">
        <v>1240.94</v>
      </c>
      <c r="X6310" s="3">
        <v>4420.674</v>
      </c>
      <c r="Y6310" s="3">
        <v>10351.111000000001</v>
      </c>
      <c r="Z6310" s="3">
        <v>14569.314</v>
      </c>
      <c r="AA6310" s="3">
        <v>17032.903999999999</v>
      </c>
      <c r="AB6310" s="3">
        <v>19170.822</v>
      </c>
      <c r="AC6310" s="3">
        <v>35271.936000000002</v>
      </c>
      <c r="AD6310" s="3">
        <v>53615.771999999997</v>
      </c>
      <c r="AE6310" s="3">
        <v>65899.903000000006</v>
      </c>
      <c r="AF6310" s="3">
        <v>80147.100000000006</v>
      </c>
      <c r="AG6310" s="3">
        <v>98156.668000000005</v>
      </c>
      <c r="AH6310" s="3">
        <v>127010.57399999999</v>
      </c>
      <c r="AI6310" s="3">
        <v>161670.54300000001</v>
      </c>
      <c r="AJ6310" s="3">
        <v>201791.75700000001</v>
      </c>
      <c r="AK6310" s="3">
        <v>249549.424</v>
      </c>
      <c r="AL6310" s="3">
        <v>309962.05</v>
      </c>
      <c r="AM6310" s="3">
        <v>291395.80599999998</v>
      </c>
      <c r="AN6310" s="3">
        <v>347574.64</v>
      </c>
      <c r="AO6310" s="3">
        <v>420779.12099999998</v>
      </c>
      <c r="AP6310" s="3">
        <v>475271.40399999998</v>
      </c>
      <c r="AQ6310" s="3">
        <v>509299.63699999999</v>
      </c>
      <c r="AR6310" s="3">
        <v>550912.27800000005</v>
      </c>
      <c r="AS6310" s="3">
        <v>579528.522</v>
      </c>
      <c r="AT6310" s="3">
        <v>596796.44400000002</v>
      </c>
      <c r="AU6310" s="3">
        <v>639502.049</v>
      </c>
      <c r="AV6310" s="3">
        <v>680183.82700000005</v>
      </c>
      <c r="AW6310" s="3">
        <v>715830.08900000004</v>
      </c>
      <c r="AX6310" s="3">
        <v>754169.69400000002</v>
      </c>
      <c r="AY6310" s="3">
        <v>796390.63100000005</v>
      </c>
      <c r="AZ6310" s="3">
        <v>841782.67099999997</v>
      </c>
      <c r="BA6310">
        <v>889839.21900000004</v>
      </c>
      <c r="BB6310">
        <v>2017</v>
      </c>
    </row>
    <row r="6311" spans="1:54" hidden="1" x14ac:dyDescent="0.2">
      <c r="A6311">
        <v>922</v>
      </c>
      <c r="B6311" t="s">
        <v>412</v>
      </c>
      <c r="C6311" t="s">
        <v>327</v>
      </c>
      <c r="D6311" t="s">
        <v>42</v>
      </c>
      <c r="E6311" t="s">
        <v>325</v>
      </c>
      <c r="F6311" t="s">
        <v>326</v>
      </c>
      <c r="G6311" t="s">
        <v>223</v>
      </c>
      <c r="H6311" t="s">
        <v>322</v>
      </c>
      <c r="I6311" t="s">
        <v>321</v>
      </c>
      <c r="J6311" s="3" t="s">
        <v>215</v>
      </c>
      <c r="K6311" s="3" t="s">
        <v>215</v>
      </c>
      <c r="L6311" s="3" t="s">
        <v>215</v>
      </c>
      <c r="M6311" s="3" t="s">
        <v>215</v>
      </c>
      <c r="N6311" s="3" t="s">
        <v>215</v>
      </c>
      <c r="O6311" s="3" t="s">
        <v>215</v>
      </c>
      <c r="P6311" s="3" t="s">
        <v>215</v>
      </c>
      <c r="Q6311" s="3" t="s">
        <v>215</v>
      </c>
      <c r="R6311" s="3" t="s">
        <v>215</v>
      </c>
      <c r="S6311" s="3" t="s">
        <v>215</v>
      </c>
      <c r="T6311" s="3" t="s">
        <v>215</v>
      </c>
      <c r="U6311" s="3" t="s">
        <v>215</v>
      </c>
      <c r="V6311" s="3">
        <v>619.86900000000003</v>
      </c>
      <c r="W6311" s="3">
        <v>1330.0540000000001</v>
      </c>
      <c r="X6311" s="3">
        <v>2004.4069999999999</v>
      </c>
      <c r="Y6311" s="3">
        <v>2271.31</v>
      </c>
      <c r="Z6311" s="3">
        <v>2842.8580000000002</v>
      </c>
      <c r="AA6311" s="3">
        <v>2944.4670000000001</v>
      </c>
      <c r="AB6311" s="3">
        <v>1975.972</v>
      </c>
      <c r="AC6311" s="3">
        <v>1432.6610000000001</v>
      </c>
      <c r="AD6311" s="3">
        <v>1905.9490000000001</v>
      </c>
      <c r="AE6311" s="3">
        <v>2259.0230000000001</v>
      </c>
      <c r="AF6311" s="3">
        <v>2556.64</v>
      </c>
      <c r="AG6311" s="3">
        <v>3197.6880000000001</v>
      </c>
      <c r="AH6311" s="3">
        <v>4407.9859999999999</v>
      </c>
      <c r="AI6311" s="3">
        <v>5713.5420000000004</v>
      </c>
      <c r="AJ6311" s="3">
        <v>7421.2820000000002</v>
      </c>
      <c r="AK6311" s="3">
        <v>9755.3240000000005</v>
      </c>
      <c r="AL6311" s="3">
        <v>12471.879000000001</v>
      </c>
      <c r="AM6311" s="3">
        <v>9180.6090000000004</v>
      </c>
      <c r="AN6311" s="3">
        <v>11445.456</v>
      </c>
      <c r="AO6311" s="3">
        <v>14320.816999999999</v>
      </c>
      <c r="AP6311" s="3">
        <v>15410.96</v>
      </c>
      <c r="AQ6311" s="3">
        <v>15997.027</v>
      </c>
      <c r="AR6311" s="3">
        <v>14354.821</v>
      </c>
      <c r="AS6311" s="3">
        <v>9510.1880000000001</v>
      </c>
      <c r="AT6311" s="3">
        <v>8899.98</v>
      </c>
      <c r="AU6311" s="3">
        <v>10608.159</v>
      </c>
      <c r="AV6311" s="3">
        <v>11946.653</v>
      </c>
      <c r="AW6311" s="3">
        <v>12191.343000000001</v>
      </c>
      <c r="AX6311" s="3">
        <v>12426.401</v>
      </c>
      <c r="AY6311" s="3">
        <v>12766.374</v>
      </c>
      <c r="AZ6311" s="3">
        <v>13173.383</v>
      </c>
      <c r="BA6311">
        <v>13786.918</v>
      </c>
      <c r="BB6311">
        <v>2017</v>
      </c>
    </row>
    <row r="6312" spans="1:54" hidden="1" x14ac:dyDescent="0.2">
      <c r="A6312">
        <v>922</v>
      </c>
      <c r="B6312" t="s">
        <v>412</v>
      </c>
      <c r="C6312" t="s">
        <v>212</v>
      </c>
      <c r="D6312" t="s">
        <v>42</v>
      </c>
      <c r="E6312" t="s">
        <v>325</v>
      </c>
      <c r="F6312" t="s">
        <v>324</v>
      </c>
      <c r="G6312" t="s">
        <v>323</v>
      </c>
      <c r="H6312" t="s">
        <v>322</v>
      </c>
      <c r="I6312" t="s">
        <v>321</v>
      </c>
      <c r="J6312" s="3" t="s">
        <v>215</v>
      </c>
      <c r="K6312" s="3" t="s">
        <v>215</v>
      </c>
      <c r="L6312" s="3" t="s">
        <v>215</v>
      </c>
      <c r="M6312" s="3" t="s">
        <v>215</v>
      </c>
      <c r="N6312" s="3" t="s">
        <v>215</v>
      </c>
      <c r="O6312" s="3" t="s">
        <v>215</v>
      </c>
      <c r="P6312" s="3" t="s">
        <v>215</v>
      </c>
      <c r="Q6312" s="3" t="s">
        <v>215</v>
      </c>
      <c r="R6312" s="3" t="s">
        <v>215</v>
      </c>
      <c r="S6312" s="3" t="s">
        <v>215</v>
      </c>
      <c r="T6312" s="3" t="s">
        <v>215</v>
      </c>
      <c r="U6312" s="3" t="s">
        <v>215</v>
      </c>
      <c r="V6312" s="3">
        <v>11481.996999999999</v>
      </c>
      <c r="W6312" s="3">
        <v>10724.254000000001</v>
      </c>
      <c r="X6312" s="3">
        <v>9562.7990000000009</v>
      </c>
      <c r="Y6312" s="3">
        <v>9369.7489999999998</v>
      </c>
      <c r="Z6312" s="3">
        <v>9209.8510000000006</v>
      </c>
      <c r="AA6312" s="3">
        <v>9516.6080000000002</v>
      </c>
      <c r="AB6312" s="3">
        <v>9129.6039999999994</v>
      </c>
      <c r="AC6312" s="3">
        <v>9889.0139999999992</v>
      </c>
      <c r="AD6312" s="3">
        <v>11169.844999999999</v>
      </c>
      <c r="AE6312" s="3">
        <v>12053.936</v>
      </c>
      <c r="AF6312" s="3">
        <v>12874.573</v>
      </c>
      <c r="AG6312" s="3">
        <v>14156.01</v>
      </c>
      <c r="AH6312" s="3">
        <v>15647.383</v>
      </c>
      <c r="AI6312" s="3">
        <v>17231.532999999999</v>
      </c>
      <c r="AJ6312" s="3">
        <v>19248.723999999998</v>
      </c>
      <c r="AK6312" s="3">
        <v>21473.444</v>
      </c>
      <c r="AL6312" s="3">
        <v>23054.440999999999</v>
      </c>
      <c r="AM6312" s="3">
        <v>21411.274000000001</v>
      </c>
      <c r="AN6312" s="3">
        <v>22639.285</v>
      </c>
      <c r="AO6312" s="3">
        <v>24258.59</v>
      </c>
      <c r="AP6312" s="3">
        <v>25591.510999999999</v>
      </c>
      <c r="AQ6312" s="3">
        <v>26440.434000000001</v>
      </c>
      <c r="AR6312" s="3">
        <v>27072.469000000001</v>
      </c>
      <c r="AS6312" s="3">
        <v>26658.328000000001</v>
      </c>
      <c r="AT6312" s="3">
        <v>26930.043000000001</v>
      </c>
      <c r="AU6312" s="3">
        <v>27834.093000000001</v>
      </c>
      <c r="AV6312" s="3">
        <v>28957.621999999999</v>
      </c>
      <c r="AW6312" s="3">
        <v>30039.863000000001</v>
      </c>
      <c r="AX6312" s="3">
        <v>31113.121999999999</v>
      </c>
      <c r="AY6312" s="3">
        <v>32215.269</v>
      </c>
      <c r="AZ6312" s="3">
        <v>33305.175000000003</v>
      </c>
      <c r="BA6312">
        <v>34450.061999999998</v>
      </c>
      <c r="BB6312">
        <v>2017</v>
      </c>
    </row>
    <row r="6313" spans="1:54" hidden="1" x14ac:dyDescent="0.2">
      <c r="A6313">
        <v>922</v>
      </c>
      <c r="B6313" t="s">
        <v>412</v>
      </c>
      <c r="C6313" t="s">
        <v>320</v>
      </c>
      <c r="D6313" t="s">
        <v>42</v>
      </c>
      <c r="E6313" t="s">
        <v>319</v>
      </c>
      <c r="F6313" t="s">
        <v>318</v>
      </c>
      <c r="G6313" t="s">
        <v>243</v>
      </c>
    </row>
    <row r="6314" spans="1:54" hidden="1" x14ac:dyDescent="0.2">
      <c r="A6314">
        <v>922</v>
      </c>
      <c r="B6314" t="s">
        <v>412</v>
      </c>
      <c r="C6314" t="s">
        <v>317</v>
      </c>
      <c r="D6314" t="s">
        <v>42</v>
      </c>
      <c r="E6314" t="s">
        <v>316</v>
      </c>
      <c r="F6314" s="3" t="s">
        <v>315</v>
      </c>
      <c r="G6314" t="s">
        <v>288</v>
      </c>
      <c r="I6314" t="s">
        <v>310</v>
      </c>
      <c r="J6314" t="s">
        <v>215</v>
      </c>
      <c r="K6314" t="s">
        <v>215</v>
      </c>
      <c r="L6314" t="s">
        <v>215</v>
      </c>
      <c r="M6314" t="s">
        <v>215</v>
      </c>
      <c r="N6314" t="s">
        <v>215</v>
      </c>
      <c r="O6314" t="s">
        <v>215</v>
      </c>
      <c r="P6314" t="s">
        <v>215</v>
      </c>
      <c r="Q6314" t="s">
        <v>215</v>
      </c>
      <c r="R6314" t="s">
        <v>215</v>
      </c>
      <c r="S6314" t="s">
        <v>215</v>
      </c>
      <c r="T6314" t="s">
        <v>215</v>
      </c>
      <c r="U6314" t="s">
        <v>215</v>
      </c>
      <c r="V6314">
        <v>5.1820000000000004</v>
      </c>
      <c r="W6314">
        <v>4.6390000000000002</v>
      </c>
      <c r="X6314">
        <v>3.9319999999999999</v>
      </c>
      <c r="Y6314">
        <v>3.6389999999999998</v>
      </c>
      <c r="Z6314">
        <v>3.3780000000000001</v>
      </c>
      <c r="AA6314">
        <v>3.2879999999999998</v>
      </c>
      <c r="AB6314">
        <v>3.032</v>
      </c>
      <c r="AC6314">
        <v>3.117</v>
      </c>
      <c r="AD6314">
        <v>3.2730000000000001</v>
      </c>
      <c r="AE6314">
        <v>3.359</v>
      </c>
      <c r="AF6314">
        <v>3.4180000000000001</v>
      </c>
      <c r="AG6314">
        <v>3.5259999999999998</v>
      </c>
      <c r="AH6314">
        <v>3.5920000000000001</v>
      </c>
      <c r="AI6314">
        <v>3.6469999999999998</v>
      </c>
      <c r="AJ6314">
        <v>3.7450000000000001</v>
      </c>
      <c r="AK6314">
        <v>3.8570000000000002</v>
      </c>
      <c r="AL6314">
        <v>3.9460000000000002</v>
      </c>
      <c r="AM6314">
        <v>3.6539999999999999</v>
      </c>
      <c r="AN6314">
        <v>3.6269999999999998</v>
      </c>
      <c r="AO6314">
        <v>3.661</v>
      </c>
      <c r="AP6314">
        <v>3.68</v>
      </c>
      <c r="AQ6314">
        <v>3.625</v>
      </c>
      <c r="AR6314">
        <v>3.5270000000000001</v>
      </c>
      <c r="AS6314">
        <v>3.3279999999999998</v>
      </c>
      <c r="AT6314">
        <v>3.2210000000000001</v>
      </c>
      <c r="AU6314">
        <v>3.1549999999999998</v>
      </c>
      <c r="AV6314">
        <v>3.0880000000000001</v>
      </c>
      <c r="AW6314">
        <v>3.0169999999999999</v>
      </c>
      <c r="AX6314">
        <v>2.9529999999999998</v>
      </c>
      <c r="AY6314">
        <v>2.89</v>
      </c>
      <c r="AZ6314">
        <v>2.83</v>
      </c>
      <c r="BA6314">
        <v>2.7709999999999999</v>
      </c>
      <c r="BB6314">
        <v>2017</v>
      </c>
    </row>
    <row r="6315" spans="1:54" hidden="1" x14ac:dyDescent="0.2">
      <c r="A6315">
        <v>922</v>
      </c>
      <c r="B6315" t="s">
        <v>412</v>
      </c>
      <c r="C6315" t="s">
        <v>314</v>
      </c>
      <c r="D6315" t="s">
        <v>42</v>
      </c>
      <c r="E6315" t="s">
        <v>313</v>
      </c>
      <c r="F6315" s="3" t="s">
        <v>312</v>
      </c>
      <c r="G6315" t="s">
        <v>311</v>
      </c>
      <c r="I6315" t="s">
        <v>310</v>
      </c>
      <c r="J6315" t="s">
        <v>215</v>
      </c>
      <c r="K6315" t="s">
        <v>215</v>
      </c>
      <c r="L6315" t="s">
        <v>215</v>
      </c>
      <c r="M6315" t="s">
        <v>215</v>
      </c>
      <c r="N6315" t="s">
        <v>215</v>
      </c>
      <c r="O6315" t="s">
        <v>215</v>
      </c>
      <c r="P6315" t="s">
        <v>215</v>
      </c>
      <c r="Q6315" t="s">
        <v>215</v>
      </c>
      <c r="R6315" t="s">
        <v>215</v>
      </c>
      <c r="S6315" t="s">
        <v>215</v>
      </c>
      <c r="T6315" t="s">
        <v>215</v>
      </c>
      <c r="U6315" t="s">
        <v>215</v>
      </c>
      <c r="V6315">
        <v>1.2E-2</v>
      </c>
      <c r="W6315">
        <v>0.11600000000000001</v>
      </c>
      <c r="X6315">
        <v>0.46200000000000002</v>
      </c>
      <c r="Y6315">
        <v>1.105</v>
      </c>
      <c r="Z6315">
        <v>1.5820000000000001</v>
      </c>
      <c r="AA6315">
        <v>1.79</v>
      </c>
      <c r="AB6315">
        <v>2.1</v>
      </c>
      <c r="AC6315">
        <v>3.5670000000000002</v>
      </c>
      <c r="AD6315">
        <v>4.8</v>
      </c>
      <c r="AE6315">
        <v>5.4669999999999996</v>
      </c>
      <c r="AF6315">
        <v>6.2249999999999996</v>
      </c>
      <c r="AG6315">
        <v>6.9340000000000002</v>
      </c>
      <c r="AH6315">
        <v>8.1170000000000009</v>
      </c>
      <c r="AI6315">
        <v>9.3819999999999997</v>
      </c>
      <c r="AJ6315">
        <v>10.483000000000001</v>
      </c>
      <c r="AK6315">
        <v>11.621</v>
      </c>
      <c r="AL6315">
        <v>13.445</v>
      </c>
      <c r="AM6315">
        <v>13.609</v>
      </c>
      <c r="AN6315">
        <v>15.353</v>
      </c>
      <c r="AO6315">
        <v>17.346</v>
      </c>
      <c r="AP6315">
        <v>18.571000000000002</v>
      </c>
      <c r="AQ6315">
        <v>19.262</v>
      </c>
      <c r="AR6315">
        <v>20.350000000000001</v>
      </c>
      <c r="AS6315">
        <v>21.739000000000001</v>
      </c>
      <c r="AT6315">
        <v>22.161000000000001</v>
      </c>
      <c r="AU6315">
        <v>22.975000000000001</v>
      </c>
      <c r="AV6315">
        <v>23.489000000000001</v>
      </c>
      <c r="AW6315">
        <v>23.829000000000001</v>
      </c>
      <c r="AX6315">
        <v>24.24</v>
      </c>
      <c r="AY6315">
        <v>24.721</v>
      </c>
      <c r="AZ6315">
        <v>25.274999999999999</v>
      </c>
      <c r="BA6315">
        <v>25.83</v>
      </c>
      <c r="BB6315">
        <v>2017</v>
      </c>
    </row>
    <row r="6316" spans="1:54" hidden="1" x14ac:dyDescent="0.2">
      <c r="A6316">
        <v>922</v>
      </c>
      <c r="B6316" t="s">
        <v>412</v>
      </c>
      <c r="C6316" t="s">
        <v>309</v>
      </c>
      <c r="D6316" t="s">
        <v>42</v>
      </c>
      <c r="E6316" t="s">
        <v>308</v>
      </c>
      <c r="F6316" t="s">
        <v>307</v>
      </c>
      <c r="G6316" t="s">
        <v>217</v>
      </c>
      <c r="I6316" t="s">
        <v>1615</v>
      </c>
      <c r="J6316" s="3" t="s">
        <v>215</v>
      </c>
      <c r="K6316" s="3" t="s">
        <v>215</v>
      </c>
      <c r="L6316" s="3" t="s">
        <v>215</v>
      </c>
      <c r="M6316" s="3" t="s">
        <v>215</v>
      </c>
      <c r="N6316" s="3" t="s">
        <v>215</v>
      </c>
      <c r="O6316" s="3" t="s">
        <v>215</v>
      </c>
      <c r="P6316" s="3" t="s">
        <v>215</v>
      </c>
      <c r="Q6316" s="3" t="s">
        <v>215</v>
      </c>
      <c r="R6316" s="3" t="s">
        <v>215</v>
      </c>
      <c r="S6316" s="3" t="s">
        <v>215</v>
      </c>
      <c r="T6316" s="3">
        <v>31.907</v>
      </c>
      <c r="U6316" s="3">
        <v>36.4</v>
      </c>
      <c r="V6316" s="3">
        <v>37.54</v>
      </c>
      <c r="W6316" s="3">
        <v>29.539000000000001</v>
      </c>
      <c r="X6316" s="3">
        <v>25.245000000000001</v>
      </c>
      <c r="Y6316" s="3">
        <v>23.844000000000001</v>
      </c>
      <c r="Z6316" s="3">
        <v>22.74</v>
      </c>
      <c r="AA6316" s="3">
        <v>20.238</v>
      </c>
      <c r="AB6316" s="3">
        <v>15.576000000000001</v>
      </c>
      <c r="AC6316" s="3">
        <v>14.038</v>
      </c>
      <c r="AD6316" s="3">
        <v>18.39</v>
      </c>
      <c r="AE6316" s="3">
        <v>20.568999999999999</v>
      </c>
      <c r="AF6316" s="3">
        <v>19.38</v>
      </c>
      <c r="AG6316" s="3">
        <v>18.981999999999999</v>
      </c>
      <c r="AH6316" s="3">
        <v>19.300999999999998</v>
      </c>
      <c r="AI6316" s="3">
        <v>18.542999999999999</v>
      </c>
      <c r="AJ6316" s="3">
        <v>20.138999999999999</v>
      </c>
      <c r="AK6316" s="3">
        <v>24.088999999999999</v>
      </c>
      <c r="AL6316" s="3">
        <v>22.844000000000001</v>
      </c>
      <c r="AM6316" s="3">
        <v>15.564</v>
      </c>
      <c r="AN6316" s="3">
        <v>20.3</v>
      </c>
      <c r="AO6316" s="3">
        <v>24.445</v>
      </c>
      <c r="AP6316" s="3">
        <v>24.544</v>
      </c>
      <c r="AQ6316" s="3">
        <v>23.13</v>
      </c>
      <c r="AR6316" s="3">
        <v>22.241</v>
      </c>
      <c r="AS6316" s="3">
        <v>21.875</v>
      </c>
      <c r="AT6316" s="3">
        <v>23.818999999999999</v>
      </c>
      <c r="AU6316" s="3">
        <v>24.349</v>
      </c>
      <c r="AV6316" s="3">
        <v>23.260999999999999</v>
      </c>
      <c r="AW6316" s="3">
        <v>23.77</v>
      </c>
      <c r="AX6316" s="3">
        <v>23.594999999999999</v>
      </c>
      <c r="AY6316" s="3">
        <v>23.268000000000001</v>
      </c>
      <c r="AZ6316" s="3">
        <v>22.931000000000001</v>
      </c>
      <c r="BA6316">
        <v>22.898</v>
      </c>
      <c r="BB6316">
        <v>2017</v>
      </c>
    </row>
    <row r="6317" spans="1:54" hidden="1" x14ac:dyDescent="0.2">
      <c r="A6317">
        <v>922</v>
      </c>
      <c r="B6317" t="s">
        <v>412</v>
      </c>
      <c r="C6317" t="s">
        <v>306</v>
      </c>
      <c r="D6317" t="s">
        <v>42</v>
      </c>
      <c r="E6317" t="s">
        <v>305</v>
      </c>
      <c r="F6317" t="s">
        <v>304</v>
      </c>
      <c r="G6317" t="s">
        <v>217</v>
      </c>
      <c r="I6317" t="s">
        <v>1615</v>
      </c>
      <c r="J6317" s="3" t="s">
        <v>215</v>
      </c>
      <c r="K6317" s="3" t="s">
        <v>215</v>
      </c>
      <c r="L6317" s="3" t="s">
        <v>215</v>
      </c>
      <c r="M6317" s="3" t="s">
        <v>215</v>
      </c>
      <c r="N6317" s="3" t="s">
        <v>215</v>
      </c>
      <c r="O6317" s="3" t="s">
        <v>215</v>
      </c>
      <c r="P6317" s="3" t="s">
        <v>215</v>
      </c>
      <c r="Q6317" s="3" t="s">
        <v>215</v>
      </c>
      <c r="R6317" s="3" t="s">
        <v>215</v>
      </c>
      <c r="S6317" s="3" t="s">
        <v>215</v>
      </c>
      <c r="T6317" s="3" t="s">
        <v>215</v>
      </c>
      <c r="U6317" s="3" t="s">
        <v>215</v>
      </c>
      <c r="V6317" s="3">
        <v>37.491</v>
      </c>
      <c r="W6317" s="3">
        <v>29.52</v>
      </c>
      <c r="X6317" s="3">
        <v>27.881</v>
      </c>
      <c r="Y6317" s="3">
        <v>25.911000000000001</v>
      </c>
      <c r="Z6317" s="3">
        <v>25.317</v>
      </c>
      <c r="AA6317" s="3">
        <v>20.22</v>
      </c>
      <c r="AB6317" s="3">
        <v>15.678000000000001</v>
      </c>
      <c r="AC6317" s="3">
        <v>26.616</v>
      </c>
      <c r="AD6317" s="3">
        <v>34.654000000000003</v>
      </c>
      <c r="AE6317" s="3">
        <v>30.3</v>
      </c>
      <c r="AF6317" s="3">
        <v>26.78</v>
      </c>
      <c r="AG6317" s="3">
        <v>26.146999999999998</v>
      </c>
      <c r="AH6317" s="3">
        <v>28.524000000000001</v>
      </c>
      <c r="AI6317" s="3">
        <v>28.827000000000002</v>
      </c>
      <c r="AJ6317" s="3">
        <v>28.818999999999999</v>
      </c>
      <c r="AK6317" s="3">
        <v>29.259</v>
      </c>
      <c r="AL6317" s="3">
        <v>28.669</v>
      </c>
      <c r="AM6317" s="3">
        <v>19.399999999999999</v>
      </c>
      <c r="AN6317" s="3">
        <v>24.417000000000002</v>
      </c>
      <c r="AO6317" s="3">
        <v>29.186</v>
      </c>
      <c r="AP6317" s="3">
        <v>27.768999999999998</v>
      </c>
      <c r="AQ6317" s="3">
        <v>24.585000000000001</v>
      </c>
      <c r="AR6317" s="3">
        <v>25.027999999999999</v>
      </c>
      <c r="AS6317" s="3">
        <v>26.905000000000001</v>
      </c>
      <c r="AT6317" s="3">
        <v>25.812999999999999</v>
      </c>
      <c r="AU6317" s="3">
        <v>26.984000000000002</v>
      </c>
      <c r="AV6317" s="3">
        <v>27.728000000000002</v>
      </c>
      <c r="AW6317" s="3">
        <v>27.606000000000002</v>
      </c>
      <c r="AX6317" s="3">
        <v>27.010999999999999</v>
      </c>
      <c r="AY6317" s="3">
        <v>26.692</v>
      </c>
      <c r="AZ6317" s="3">
        <v>26.373000000000001</v>
      </c>
      <c r="BA6317">
        <v>26.321000000000002</v>
      </c>
      <c r="BB6317">
        <v>2017</v>
      </c>
    </row>
    <row r="6318" spans="1:54" hidden="1" x14ac:dyDescent="0.2">
      <c r="A6318">
        <v>922</v>
      </c>
      <c r="B6318" t="s">
        <v>412</v>
      </c>
      <c r="C6318" t="s">
        <v>303</v>
      </c>
      <c r="D6318" t="s">
        <v>42</v>
      </c>
      <c r="E6318" t="s">
        <v>300</v>
      </c>
      <c r="F6318" t="s">
        <v>302</v>
      </c>
      <c r="G6318" t="s">
        <v>295</v>
      </c>
      <c r="I6318" t="s">
        <v>1616</v>
      </c>
      <c r="J6318" s="3" t="s">
        <v>215</v>
      </c>
      <c r="K6318" s="3" t="s">
        <v>215</v>
      </c>
      <c r="L6318" s="3" t="s">
        <v>215</v>
      </c>
      <c r="M6318" s="3" t="s">
        <v>215</v>
      </c>
      <c r="N6318" s="3" t="s">
        <v>215</v>
      </c>
      <c r="O6318" s="3" t="s">
        <v>215</v>
      </c>
      <c r="P6318" s="3" t="s">
        <v>215</v>
      </c>
      <c r="Q6318" s="3" t="s">
        <v>215</v>
      </c>
      <c r="R6318" s="3" t="s">
        <v>215</v>
      </c>
      <c r="S6318" s="3" t="s">
        <v>215</v>
      </c>
      <c r="T6318" s="3" t="s">
        <v>215</v>
      </c>
      <c r="U6318" s="3" t="s">
        <v>215</v>
      </c>
      <c r="V6318" s="3">
        <v>0.499</v>
      </c>
      <c r="W6318" s="3">
        <v>4.8639999999999999</v>
      </c>
      <c r="X6318" s="3">
        <v>19.826000000000001</v>
      </c>
      <c r="Y6318" s="3">
        <v>58.976999999999997</v>
      </c>
      <c r="Z6318" s="3">
        <v>87.132999999999996</v>
      </c>
      <c r="AA6318" s="3">
        <v>100</v>
      </c>
      <c r="AB6318" s="3">
        <v>127.675</v>
      </c>
      <c r="AC6318" s="3">
        <v>237.14599999999999</v>
      </c>
      <c r="AD6318" s="3">
        <v>286.416</v>
      </c>
      <c r="AE6318" s="3">
        <v>347.88400000000001</v>
      </c>
      <c r="AF6318" s="3">
        <v>402.79199999999997</v>
      </c>
      <c r="AG6318" s="3">
        <v>457.83699999999999</v>
      </c>
      <c r="AH6318" s="3">
        <v>507.68200000000002</v>
      </c>
      <c r="AI6318" s="3">
        <v>572.07299999999998</v>
      </c>
      <c r="AJ6318" s="3">
        <v>627.44200000000001</v>
      </c>
      <c r="AK6318" s="3">
        <v>683.95699999999999</v>
      </c>
      <c r="AL6318" s="3">
        <v>780.44799999999998</v>
      </c>
      <c r="AM6318" s="3">
        <v>871.40300000000002</v>
      </c>
      <c r="AN6318" s="3">
        <v>931.12599999999998</v>
      </c>
      <c r="AO6318" s="3">
        <v>1009.739</v>
      </c>
      <c r="AP6318" s="3">
        <v>1060.912</v>
      </c>
      <c r="AQ6318" s="3">
        <v>1132.662</v>
      </c>
      <c r="AR6318" s="3">
        <v>1221.2829999999999</v>
      </c>
      <c r="AS6318" s="3">
        <v>1410.9670000000001</v>
      </c>
      <c r="AT6318" s="3">
        <v>1510.4680000000001</v>
      </c>
      <c r="AU6318" s="3">
        <v>1565.9670000000001</v>
      </c>
      <c r="AV6318" s="3">
        <v>1609.0319999999999</v>
      </c>
      <c r="AW6318" s="3">
        <v>1669.3710000000001</v>
      </c>
      <c r="AX6318" s="3">
        <v>1736.146</v>
      </c>
      <c r="AY6318" s="3">
        <v>1805.5920000000001</v>
      </c>
      <c r="AZ6318" s="3">
        <v>1877.8150000000001</v>
      </c>
      <c r="BA6318">
        <v>1952.9280000000001</v>
      </c>
      <c r="BB6318">
        <v>2017</v>
      </c>
    </row>
    <row r="6319" spans="1:54" hidden="1" x14ac:dyDescent="0.2">
      <c r="A6319">
        <v>922</v>
      </c>
      <c r="B6319" t="s">
        <v>412</v>
      </c>
      <c r="C6319" t="s">
        <v>301</v>
      </c>
      <c r="D6319" t="s">
        <v>42</v>
      </c>
      <c r="E6319" t="s">
        <v>300</v>
      </c>
      <c r="F6319" t="s">
        <v>299</v>
      </c>
      <c r="G6319" t="s">
        <v>275</v>
      </c>
      <c r="I6319" t="s">
        <v>298</v>
      </c>
      <c r="J6319" s="3" t="s">
        <v>215</v>
      </c>
      <c r="K6319" s="3" t="s">
        <v>215</v>
      </c>
      <c r="L6319" s="3" t="s">
        <v>215</v>
      </c>
      <c r="M6319" s="3" t="s">
        <v>215</v>
      </c>
      <c r="N6319" s="3" t="s">
        <v>215</v>
      </c>
      <c r="O6319" s="3" t="s">
        <v>215</v>
      </c>
      <c r="P6319" s="3" t="s">
        <v>215</v>
      </c>
      <c r="Q6319" s="3" t="s">
        <v>215</v>
      </c>
      <c r="R6319" s="3" t="s">
        <v>215</v>
      </c>
      <c r="S6319" s="3" t="s">
        <v>215</v>
      </c>
      <c r="T6319" s="3" t="s">
        <v>215</v>
      </c>
      <c r="U6319" s="3" t="s">
        <v>215</v>
      </c>
      <c r="V6319" s="3" t="s">
        <v>215</v>
      </c>
      <c r="W6319" s="3">
        <v>874.62199999999996</v>
      </c>
      <c r="X6319" s="3">
        <v>307.63400000000001</v>
      </c>
      <c r="Y6319" s="3">
        <v>197.471</v>
      </c>
      <c r="Z6319" s="3">
        <v>47.741999999999997</v>
      </c>
      <c r="AA6319" s="3">
        <v>14.766999999999999</v>
      </c>
      <c r="AB6319" s="3">
        <v>27.675000000000001</v>
      </c>
      <c r="AC6319" s="3">
        <v>85.742000000000004</v>
      </c>
      <c r="AD6319" s="3">
        <v>20.776</v>
      </c>
      <c r="AE6319" s="3">
        <v>21.460999999999999</v>
      </c>
      <c r="AF6319" s="3">
        <v>15.782999999999999</v>
      </c>
      <c r="AG6319" s="3">
        <v>13.666</v>
      </c>
      <c r="AH6319" s="3">
        <v>10.887</v>
      </c>
      <c r="AI6319" s="3">
        <v>12.683</v>
      </c>
      <c r="AJ6319" s="3">
        <v>9.6790000000000003</v>
      </c>
      <c r="AK6319" s="3">
        <v>9.0069999999999997</v>
      </c>
      <c r="AL6319" s="3">
        <v>14.108000000000001</v>
      </c>
      <c r="AM6319" s="3">
        <v>11.654</v>
      </c>
      <c r="AN6319" s="3">
        <v>6.8540000000000001</v>
      </c>
      <c r="AO6319" s="3">
        <v>8.4429999999999996</v>
      </c>
      <c r="AP6319" s="3">
        <v>5.0679999999999996</v>
      </c>
      <c r="AQ6319" s="3">
        <v>6.7629999999999999</v>
      </c>
      <c r="AR6319" s="3">
        <v>7.8239999999999998</v>
      </c>
      <c r="AS6319" s="3">
        <v>15.532</v>
      </c>
      <c r="AT6319" s="3">
        <v>7.0519999999999996</v>
      </c>
      <c r="AU6319" s="3">
        <v>3.6739999999999999</v>
      </c>
      <c r="AV6319" s="3">
        <v>2.75</v>
      </c>
      <c r="AW6319" s="3">
        <v>3.75</v>
      </c>
      <c r="AX6319" s="3">
        <v>4</v>
      </c>
      <c r="AY6319" s="3">
        <v>4</v>
      </c>
      <c r="AZ6319" s="3">
        <v>4</v>
      </c>
      <c r="BA6319">
        <v>4</v>
      </c>
      <c r="BB6319">
        <v>2017</v>
      </c>
    </row>
    <row r="6320" spans="1:54" hidden="1" x14ac:dyDescent="0.2">
      <c r="A6320">
        <v>922</v>
      </c>
      <c r="B6320" t="s">
        <v>412</v>
      </c>
      <c r="C6320" t="s">
        <v>297</v>
      </c>
      <c r="D6320" t="s">
        <v>42</v>
      </c>
      <c r="E6320" t="s">
        <v>293</v>
      </c>
      <c r="F6320" t="s">
        <v>296</v>
      </c>
      <c r="G6320" t="s">
        <v>295</v>
      </c>
      <c r="I6320" t="s">
        <v>1616</v>
      </c>
      <c r="J6320" s="3" t="s">
        <v>215</v>
      </c>
      <c r="K6320" s="3" t="s">
        <v>215</v>
      </c>
      <c r="L6320" s="3" t="s">
        <v>215</v>
      </c>
      <c r="M6320" s="3" t="s">
        <v>215</v>
      </c>
      <c r="N6320" s="3" t="s">
        <v>215</v>
      </c>
      <c r="O6320" s="3" t="s">
        <v>215</v>
      </c>
      <c r="P6320" s="3" t="s">
        <v>215</v>
      </c>
      <c r="Q6320" s="3" t="s">
        <v>215</v>
      </c>
      <c r="R6320" s="3" t="s">
        <v>215</v>
      </c>
      <c r="S6320" s="3" t="s">
        <v>215</v>
      </c>
      <c r="T6320" s="3" t="s">
        <v>215</v>
      </c>
      <c r="U6320" s="3" t="s">
        <v>215</v>
      </c>
      <c r="V6320" s="3">
        <v>1.08</v>
      </c>
      <c r="W6320" s="3">
        <v>10.148999999999999</v>
      </c>
      <c r="X6320" s="3">
        <v>31.978000000000002</v>
      </c>
      <c r="Y6320" s="3">
        <v>73.965999999999994</v>
      </c>
      <c r="Z6320" s="3">
        <v>90.09</v>
      </c>
      <c r="AA6320" s="3">
        <v>100</v>
      </c>
      <c r="AB6320" s="3">
        <v>184.4</v>
      </c>
      <c r="AC6320" s="3">
        <v>251.70599999999999</v>
      </c>
      <c r="AD6320" s="3">
        <v>302.55099999999999</v>
      </c>
      <c r="AE6320" s="3">
        <v>358.82499999999999</v>
      </c>
      <c r="AF6320" s="3">
        <v>413.00799999999998</v>
      </c>
      <c r="AG6320" s="3">
        <v>462.56900000000002</v>
      </c>
      <c r="AH6320" s="3">
        <v>516.68899999999996</v>
      </c>
      <c r="AI6320" s="3">
        <v>573.00800000000004</v>
      </c>
      <c r="AJ6320" s="3">
        <v>624.57899999999995</v>
      </c>
      <c r="AK6320" s="3">
        <v>698.904</v>
      </c>
      <c r="AL6320" s="3">
        <v>791.85799999999995</v>
      </c>
      <c r="AM6320" s="3">
        <v>861.62199999999996</v>
      </c>
      <c r="AN6320" s="3">
        <v>937.27200000000005</v>
      </c>
      <c r="AO6320" s="3">
        <v>994.44500000000005</v>
      </c>
      <c r="AP6320" s="3">
        <v>1059.7809999999999</v>
      </c>
      <c r="AQ6320" s="3">
        <v>1128.348</v>
      </c>
      <c r="AR6320" s="3">
        <v>1256.4159999999999</v>
      </c>
      <c r="AS6320" s="3">
        <v>1418.6189999999999</v>
      </c>
      <c r="AT6320" s="3">
        <v>1494.7570000000001</v>
      </c>
      <c r="AU6320" s="3">
        <v>1532.47</v>
      </c>
      <c r="AV6320" s="3">
        <v>1586.107</v>
      </c>
      <c r="AW6320" s="3">
        <v>1649.5509999999999</v>
      </c>
      <c r="AX6320" s="3">
        <v>1715.5329999999999</v>
      </c>
      <c r="AY6320" s="3">
        <v>1784.154</v>
      </c>
      <c r="AZ6320" s="3">
        <v>1855.52</v>
      </c>
      <c r="BA6320">
        <v>1929.741</v>
      </c>
      <c r="BB6320">
        <v>2017</v>
      </c>
    </row>
    <row r="6321" spans="1:54" hidden="1" x14ac:dyDescent="0.2">
      <c r="A6321">
        <v>922</v>
      </c>
      <c r="B6321" t="s">
        <v>412</v>
      </c>
      <c r="C6321" t="s">
        <v>294</v>
      </c>
      <c r="D6321" t="s">
        <v>42</v>
      </c>
      <c r="E6321" t="s">
        <v>293</v>
      </c>
      <c r="F6321" t="s">
        <v>292</v>
      </c>
      <c r="G6321" t="s">
        <v>275</v>
      </c>
      <c r="I6321" t="s">
        <v>291</v>
      </c>
      <c r="J6321" s="3" t="s">
        <v>215</v>
      </c>
      <c r="K6321" s="3" t="s">
        <v>215</v>
      </c>
      <c r="L6321" s="3" t="s">
        <v>215</v>
      </c>
      <c r="M6321" s="3" t="s">
        <v>215</v>
      </c>
      <c r="N6321" s="3" t="s">
        <v>215</v>
      </c>
      <c r="O6321" s="3" t="s">
        <v>215</v>
      </c>
      <c r="P6321" s="3" t="s">
        <v>215</v>
      </c>
      <c r="Q6321" s="3" t="s">
        <v>215</v>
      </c>
      <c r="R6321" s="3" t="s">
        <v>215</v>
      </c>
      <c r="S6321" s="3" t="s">
        <v>215</v>
      </c>
      <c r="T6321" s="3" t="s">
        <v>215</v>
      </c>
      <c r="U6321" s="3" t="s">
        <v>215</v>
      </c>
      <c r="V6321" s="3" t="s">
        <v>215</v>
      </c>
      <c r="W6321" s="3">
        <v>839.9</v>
      </c>
      <c r="X6321" s="3">
        <v>215.1</v>
      </c>
      <c r="Y6321" s="3">
        <v>131.30000000000001</v>
      </c>
      <c r="Z6321" s="3">
        <v>21.8</v>
      </c>
      <c r="AA6321" s="3">
        <v>11</v>
      </c>
      <c r="AB6321" s="3">
        <v>84.4</v>
      </c>
      <c r="AC6321" s="3">
        <v>36.5</v>
      </c>
      <c r="AD6321" s="3">
        <v>20.2</v>
      </c>
      <c r="AE6321" s="3">
        <v>18.600000000000001</v>
      </c>
      <c r="AF6321" s="3">
        <v>15.1</v>
      </c>
      <c r="AG6321" s="3">
        <v>12</v>
      </c>
      <c r="AH6321" s="3">
        <v>11.7</v>
      </c>
      <c r="AI6321" s="3">
        <v>10.9</v>
      </c>
      <c r="AJ6321" s="3">
        <v>9</v>
      </c>
      <c r="AK6321" s="3">
        <v>11.9</v>
      </c>
      <c r="AL6321" s="3">
        <v>13.3</v>
      </c>
      <c r="AM6321" s="3">
        <v>8.81</v>
      </c>
      <c r="AN6321" s="3">
        <v>8.7799999999999994</v>
      </c>
      <c r="AO6321" s="3">
        <v>6.1</v>
      </c>
      <c r="AP6321" s="3">
        <v>6.57</v>
      </c>
      <c r="AQ6321" s="3">
        <v>6.47</v>
      </c>
      <c r="AR6321" s="3">
        <v>11.35</v>
      </c>
      <c r="AS6321" s="3">
        <v>12.91</v>
      </c>
      <c r="AT6321" s="3">
        <v>5.367</v>
      </c>
      <c r="AU6321" s="3">
        <v>2.5230000000000001</v>
      </c>
      <c r="AV6321" s="3">
        <v>3.5</v>
      </c>
      <c r="AW6321" s="3">
        <v>4</v>
      </c>
      <c r="AX6321" s="3">
        <v>4</v>
      </c>
      <c r="AY6321" s="3">
        <v>4</v>
      </c>
      <c r="AZ6321" s="3">
        <v>4</v>
      </c>
      <c r="BA6321">
        <v>4</v>
      </c>
      <c r="BB6321">
        <v>2017</v>
      </c>
    </row>
    <row r="6322" spans="1:54" hidden="1" x14ac:dyDescent="0.2">
      <c r="A6322">
        <v>922</v>
      </c>
      <c r="B6322" t="s">
        <v>412</v>
      </c>
      <c r="C6322" t="s">
        <v>290</v>
      </c>
      <c r="D6322" t="s">
        <v>42</v>
      </c>
      <c r="E6322" t="s">
        <v>289</v>
      </c>
      <c r="G6322" t="s">
        <v>288</v>
      </c>
    </row>
    <row r="6323" spans="1:54" hidden="1" x14ac:dyDescent="0.2">
      <c r="A6323">
        <v>922</v>
      </c>
      <c r="B6323" t="s">
        <v>412</v>
      </c>
      <c r="C6323" t="s">
        <v>287</v>
      </c>
      <c r="D6323" t="s">
        <v>42</v>
      </c>
      <c r="E6323" t="s">
        <v>286</v>
      </c>
      <c r="F6323" t="s">
        <v>285</v>
      </c>
      <c r="G6323" t="s">
        <v>275</v>
      </c>
      <c r="I6323" t="s">
        <v>1617</v>
      </c>
      <c r="J6323" s="3" t="s">
        <v>215</v>
      </c>
      <c r="K6323" s="3" t="s">
        <v>215</v>
      </c>
      <c r="L6323" s="3" t="s">
        <v>215</v>
      </c>
      <c r="M6323" s="3" t="s">
        <v>215</v>
      </c>
      <c r="N6323" s="3" t="s">
        <v>215</v>
      </c>
      <c r="O6323" s="3" t="s">
        <v>215</v>
      </c>
      <c r="P6323" s="3" t="s">
        <v>215</v>
      </c>
      <c r="Q6323" s="3" t="s">
        <v>215</v>
      </c>
      <c r="R6323" s="3" t="s">
        <v>215</v>
      </c>
      <c r="S6323" s="3" t="s">
        <v>215</v>
      </c>
      <c r="T6323" s="3" t="s">
        <v>215</v>
      </c>
      <c r="U6323" s="3" t="s">
        <v>215</v>
      </c>
      <c r="V6323" s="3" t="s">
        <v>215</v>
      </c>
      <c r="W6323" s="3">
        <v>-9.4</v>
      </c>
      <c r="X6323" s="3">
        <v>9.4</v>
      </c>
      <c r="Y6323" s="3">
        <v>17.719000000000001</v>
      </c>
      <c r="Z6323" s="3">
        <v>6.2249999999999996</v>
      </c>
      <c r="AA6323" s="3">
        <v>8.327</v>
      </c>
      <c r="AB6323" s="3">
        <v>-15.672000000000001</v>
      </c>
      <c r="AC6323" s="3">
        <v>-27.736999999999998</v>
      </c>
      <c r="AD6323" s="3">
        <v>9.4730000000000008</v>
      </c>
      <c r="AE6323" s="3">
        <v>25.768999999999998</v>
      </c>
      <c r="AF6323" s="3">
        <v>14.532</v>
      </c>
      <c r="AG6323" s="3">
        <v>10.285</v>
      </c>
      <c r="AH6323" s="3">
        <v>13.057</v>
      </c>
      <c r="AI6323" s="3">
        <v>10.63</v>
      </c>
      <c r="AJ6323" s="3">
        <v>26.95</v>
      </c>
      <c r="AK6323" s="3">
        <v>34.341000000000001</v>
      </c>
      <c r="AL6323" s="3">
        <v>22.24</v>
      </c>
      <c r="AM6323" s="3">
        <v>-32.634999999999998</v>
      </c>
      <c r="AN6323" s="3">
        <v>28.986000000000001</v>
      </c>
      <c r="AO6323" s="3">
        <v>20.053000000000001</v>
      </c>
      <c r="AP6323" s="3">
        <v>7.2329999999999997</v>
      </c>
      <c r="AQ6323" s="3">
        <v>0.90700000000000003</v>
      </c>
      <c r="AR6323" s="3">
        <v>-7.6180000000000003</v>
      </c>
      <c r="AS6323" s="3">
        <v>-25.052</v>
      </c>
      <c r="AT6323" s="3">
        <v>-4.3259999999999996</v>
      </c>
      <c r="AU6323" s="3">
        <v>20.338999999999999</v>
      </c>
      <c r="AV6323" s="3">
        <v>5.6669999999999998</v>
      </c>
      <c r="AW6323" s="3">
        <v>1.218</v>
      </c>
      <c r="AX6323" s="3">
        <v>1.8140000000000001</v>
      </c>
      <c r="AY6323" s="3">
        <v>2.6829999999999998</v>
      </c>
      <c r="AZ6323" s="3">
        <v>3.7090000000000001</v>
      </c>
      <c r="BA6323">
        <v>2.8439999999999999</v>
      </c>
      <c r="BB6323">
        <v>2017</v>
      </c>
    </row>
    <row r="6324" spans="1:54" hidden="1" x14ac:dyDescent="0.2">
      <c r="A6324">
        <v>922</v>
      </c>
      <c r="B6324" t="s">
        <v>412</v>
      </c>
      <c r="C6324" t="s">
        <v>284</v>
      </c>
      <c r="D6324" t="s">
        <v>42</v>
      </c>
      <c r="E6324" t="s">
        <v>283</v>
      </c>
      <c r="F6324" t="s">
        <v>282</v>
      </c>
      <c r="G6324" t="s">
        <v>275</v>
      </c>
      <c r="I6324" t="s">
        <v>1617</v>
      </c>
      <c r="J6324" s="3" t="s">
        <v>215</v>
      </c>
      <c r="K6324" s="3" t="s">
        <v>215</v>
      </c>
      <c r="L6324" s="3" t="s">
        <v>215</v>
      </c>
      <c r="M6324" s="3" t="s">
        <v>215</v>
      </c>
      <c r="N6324" s="3" t="s">
        <v>215</v>
      </c>
      <c r="O6324" s="3" t="s">
        <v>215</v>
      </c>
      <c r="P6324" s="3" t="s">
        <v>215</v>
      </c>
      <c r="Q6324" s="3" t="s">
        <v>215</v>
      </c>
      <c r="R6324" s="3" t="s">
        <v>215</v>
      </c>
      <c r="S6324" s="3" t="s">
        <v>215</v>
      </c>
      <c r="T6324" s="3" t="s">
        <v>215</v>
      </c>
      <c r="U6324" s="3" t="s">
        <v>215</v>
      </c>
      <c r="V6324" s="3" t="s">
        <v>215</v>
      </c>
      <c r="W6324" s="3">
        <v>-9.4</v>
      </c>
      <c r="X6324" s="3">
        <v>9.4</v>
      </c>
      <c r="Y6324" s="3">
        <v>8.1</v>
      </c>
      <c r="Z6324" s="3">
        <v>7.5620000000000003</v>
      </c>
      <c r="AA6324" s="3">
        <v>9.3580000000000005</v>
      </c>
      <c r="AB6324" s="3">
        <v>-14.571</v>
      </c>
      <c r="AC6324" s="3">
        <v>-30.047000000000001</v>
      </c>
      <c r="AD6324" s="3">
        <v>6.4980000000000002</v>
      </c>
      <c r="AE6324" s="3">
        <v>26.32</v>
      </c>
      <c r="AF6324" s="3">
        <v>14.984999999999999</v>
      </c>
      <c r="AG6324" s="3">
        <v>9.2330000000000005</v>
      </c>
      <c r="AH6324" s="3">
        <v>10.488</v>
      </c>
      <c r="AI6324" s="3">
        <v>9.8000000000000007</v>
      </c>
      <c r="AJ6324" s="3">
        <v>32.225000000000001</v>
      </c>
      <c r="AK6324" s="3">
        <v>36.35</v>
      </c>
      <c r="AL6324" s="3">
        <v>21.25</v>
      </c>
      <c r="AM6324" s="3">
        <v>-36.35</v>
      </c>
      <c r="AN6324" s="3">
        <v>33</v>
      </c>
      <c r="AO6324" s="3">
        <v>20.399999999999999</v>
      </c>
      <c r="AP6324" s="3">
        <v>4.4249999999999998</v>
      </c>
      <c r="AQ6324" s="3">
        <v>-3.6749999999999998</v>
      </c>
      <c r="AR6324" s="3">
        <v>-8</v>
      </c>
      <c r="AS6324" s="3">
        <v>-25.225000000000001</v>
      </c>
      <c r="AT6324" s="3">
        <v>1.45</v>
      </c>
      <c r="AU6324" s="3">
        <v>21.783999999999999</v>
      </c>
      <c r="AV6324" s="3">
        <v>5.7910000000000004</v>
      </c>
      <c r="AW6324" s="3">
        <v>1.502</v>
      </c>
      <c r="AX6324" s="3">
        <v>2.1949999999999998</v>
      </c>
      <c r="AY6324" s="3">
        <v>3.0710000000000002</v>
      </c>
      <c r="AZ6324" s="3">
        <v>4.1059999999999999</v>
      </c>
      <c r="BA6324">
        <v>3.2410000000000001</v>
      </c>
      <c r="BB6324">
        <v>2017</v>
      </c>
    </row>
    <row r="6325" spans="1:54" hidden="1" x14ac:dyDescent="0.2">
      <c r="A6325">
        <v>922</v>
      </c>
      <c r="B6325" t="s">
        <v>412</v>
      </c>
      <c r="C6325" t="s">
        <v>281</v>
      </c>
      <c r="D6325" t="s">
        <v>42</v>
      </c>
      <c r="E6325" t="s">
        <v>280</v>
      </c>
      <c r="F6325" t="s">
        <v>279</v>
      </c>
      <c r="G6325" t="s">
        <v>275</v>
      </c>
      <c r="I6325" t="s">
        <v>1617</v>
      </c>
      <c r="J6325" s="3" t="s">
        <v>215</v>
      </c>
      <c r="K6325" s="3" t="s">
        <v>215</v>
      </c>
      <c r="L6325" s="3" t="s">
        <v>215</v>
      </c>
      <c r="M6325" s="3" t="s">
        <v>215</v>
      </c>
      <c r="N6325" s="3" t="s">
        <v>215</v>
      </c>
      <c r="O6325" s="3" t="s">
        <v>215</v>
      </c>
      <c r="P6325" s="3" t="s">
        <v>215</v>
      </c>
      <c r="Q6325" s="3" t="s">
        <v>215</v>
      </c>
      <c r="R6325" s="3" t="s">
        <v>215</v>
      </c>
      <c r="S6325" s="3" t="s">
        <v>215</v>
      </c>
      <c r="T6325" s="3" t="s">
        <v>215</v>
      </c>
      <c r="U6325" s="3" t="s">
        <v>215</v>
      </c>
      <c r="V6325" s="3" t="s">
        <v>215</v>
      </c>
      <c r="W6325" s="3">
        <v>-2.1</v>
      </c>
      <c r="X6325" s="3">
        <v>4.9000000000000004</v>
      </c>
      <c r="Y6325" s="3">
        <v>7.6660000000000004</v>
      </c>
      <c r="Z6325" s="3">
        <v>6.7750000000000004</v>
      </c>
      <c r="AA6325" s="3">
        <v>-0.81100000000000005</v>
      </c>
      <c r="AB6325" s="3">
        <v>1.9990000000000001</v>
      </c>
      <c r="AC6325" s="3">
        <v>-2.9039999999999999</v>
      </c>
      <c r="AD6325" s="3">
        <v>1.2589999999999999</v>
      </c>
      <c r="AE6325" s="3">
        <v>3.5409999999999999</v>
      </c>
      <c r="AF6325" s="3">
        <v>9.83</v>
      </c>
      <c r="AG6325" s="3">
        <v>13.185</v>
      </c>
      <c r="AH6325" s="3">
        <v>11.925000000000001</v>
      </c>
      <c r="AI6325" s="3">
        <v>7.1449999999999996</v>
      </c>
      <c r="AJ6325" s="3">
        <v>7.4109999999999996</v>
      </c>
      <c r="AK6325" s="3">
        <v>7.2779999999999996</v>
      </c>
      <c r="AL6325" s="3">
        <v>5.99</v>
      </c>
      <c r="AM6325" s="3">
        <v>-6.7050000000000001</v>
      </c>
      <c r="AN6325" s="3">
        <v>8.4760000000000009</v>
      </c>
      <c r="AO6325" s="3">
        <v>-0.33300000000000002</v>
      </c>
      <c r="AP6325" s="3">
        <v>0.79</v>
      </c>
      <c r="AQ6325" s="3">
        <v>5.8090000000000002</v>
      </c>
      <c r="AR6325" s="3">
        <v>-1.8819999999999999</v>
      </c>
      <c r="AS6325" s="3">
        <v>-0.47899999999999998</v>
      </c>
      <c r="AT6325" s="3">
        <v>1.532</v>
      </c>
      <c r="AU6325" s="3">
        <v>9.1120000000000001</v>
      </c>
      <c r="AV6325" s="3">
        <v>3.4420000000000002</v>
      </c>
      <c r="AW6325" s="3">
        <v>2.5299999999999998</v>
      </c>
      <c r="AX6325" s="3">
        <v>3.1659999999999999</v>
      </c>
      <c r="AY6325" s="3">
        <v>3.4660000000000002</v>
      </c>
      <c r="AZ6325" s="3">
        <v>3.847</v>
      </c>
      <c r="BA6325">
        <v>4.4729999999999999</v>
      </c>
      <c r="BB6325">
        <v>2017</v>
      </c>
    </row>
    <row r="6326" spans="1:54" hidden="1" x14ac:dyDescent="0.2">
      <c r="A6326">
        <v>922</v>
      </c>
      <c r="B6326" t="s">
        <v>412</v>
      </c>
      <c r="C6326" t="s">
        <v>278</v>
      </c>
      <c r="D6326" t="s">
        <v>42</v>
      </c>
      <c r="E6326" t="s">
        <v>277</v>
      </c>
      <c r="F6326" t="s">
        <v>276</v>
      </c>
      <c r="G6326" t="s">
        <v>275</v>
      </c>
      <c r="I6326" t="s">
        <v>1617</v>
      </c>
      <c r="J6326" s="3" t="s">
        <v>215</v>
      </c>
      <c r="K6326" s="3" t="s">
        <v>215</v>
      </c>
      <c r="L6326" s="3" t="s">
        <v>215</v>
      </c>
      <c r="M6326" s="3" t="s">
        <v>215</v>
      </c>
      <c r="N6326" s="3" t="s">
        <v>215</v>
      </c>
      <c r="O6326" s="3" t="s">
        <v>215</v>
      </c>
      <c r="P6326" s="3" t="s">
        <v>215</v>
      </c>
      <c r="Q6326" s="3" t="s">
        <v>215</v>
      </c>
      <c r="R6326" s="3" t="s">
        <v>215</v>
      </c>
      <c r="S6326" s="3" t="s">
        <v>215</v>
      </c>
      <c r="T6326" s="3" t="s">
        <v>215</v>
      </c>
      <c r="U6326" s="3" t="s">
        <v>215</v>
      </c>
      <c r="V6326" s="3" t="s">
        <v>215</v>
      </c>
      <c r="W6326" s="3">
        <v>-2.1</v>
      </c>
      <c r="X6326" s="3">
        <v>4.9000000000000004</v>
      </c>
      <c r="Y6326" s="3">
        <v>7.6660000000000004</v>
      </c>
      <c r="Z6326" s="3">
        <v>4.8460000000000001</v>
      </c>
      <c r="AA6326" s="3">
        <v>-1.81</v>
      </c>
      <c r="AB6326" s="3">
        <v>4.165</v>
      </c>
      <c r="AC6326" s="3">
        <v>-1.6359999999999999</v>
      </c>
      <c r="AD6326" s="3">
        <v>1.3560000000000001</v>
      </c>
      <c r="AE6326" s="3">
        <v>2.8180000000000001</v>
      </c>
      <c r="AF6326" s="3">
        <v>9.0790000000000006</v>
      </c>
      <c r="AG6326" s="3">
        <v>12.4</v>
      </c>
      <c r="AH6326" s="3">
        <v>10.5</v>
      </c>
      <c r="AI6326" s="3">
        <v>4.7</v>
      </c>
      <c r="AJ6326" s="3">
        <v>4.9000000000000004</v>
      </c>
      <c r="AK6326" s="3">
        <v>4.6749999999999998</v>
      </c>
      <c r="AL6326" s="3">
        <v>0.85</v>
      </c>
      <c r="AM6326" s="3">
        <v>-2.5249999999999999</v>
      </c>
      <c r="AN6326" s="3">
        <v>8.9250000000000007</v>
      </c>
      <c r="AO6326" s="3">
        <v>-4.45</v>
      </c>
      <c r="AP6326" s="3">
        <v>-0.75</v>
      </c>
      <c r="AQ6326" s="3">
        <v>4.1500000000000004</v>
      </c>
      <c r="AR6326" s="3">
        <v>-0.15</v>
      </c>
      <c r="AS6326" s="3">
        <v>6.35</v>
      </c>
      <c r="AT6326" s="3">
        <v>2.5499999999999998</v>
      </c>
      <c r="AU6326" s="3">
        <v>8.1140000000000008</v>
      </c>
      <c r="AV6326" s="3">
        <v>1.4419999999999999</v>
      </c>
      <c r="AW6326" s="3">
        <v>3.4159999999999999</v>
      </c>
      <c r="AX6326" s="3">
        <v>3.5529999999999999</v>
      </c>
      <c r="AY6326" s="3">
        <v>3.6709999999999998</v>
      </c>
      <c r="AZ6326" s="3">
        <v>3.8879999999999999</v>
      </c>
      <c r="BA6326">
        <v>4.8109999999999999</v>
      </c>
      <c r="BB6326">
        <v>2017</v>
      </c>
    </row>
    <row r="6327" spans="1:54" hidden="1" x14ac:dyDescent="0.2">
      <c r="A6327">
        <v>922</v>
      </c>
      <c r="B6327" t="s">
        <v>412</v>
      </c>
      <c r="C6327" t="s">
        <v>274</v>
      </c>
      <c r="D6327" t="s">
        <v>42</v>
      </c>
      <c r="E6327" t="s">
        <v>273</v>
      </c>
      <c r="F6327" t="s">
        <v>272</v>
      </c>
      <c r="G6327" t="s">
        <v>271</v>
      </c>
      <c r="I6327" t="s">
        <v>1618</v>
      </c>
      <c r="J6327" s="3" t="s">
        <v>215</v>
      </c>
      <c r="K6327" s="3" t="s">
        <v>215</v>
      </c>
      <c r="L6327" s="3" t="s">
        <v>215</v>
      </c>
      <c r="M6327" s="3" t="s">
        <v>215</v>
      </c>
      <c r="N6327" s="3" t="s">
        <v>215</v>
      </c>
      <c r="O6327" s="3" t="s">
        <v>215</v>
      </c>
      <c r="P6327" s="3" t="s">
        <v>215</v>
      </c>
      <c r="Q6327" s="3" t="s">
        <v>215</v>
      </c>
      <c r="R6327" s="3" t="s">
        <v>215</v>
      </c>
      <c r="S6327" s="3" t="s">
        <v>215</v>
      </c>
      <c r="T6327" s="3" t="s">
        <v>215</v>
      </c>
      <c r="U6327" s="3" t="s">
        <v>215</v>
      </c>
      <c r="V6327" s="3">
        <v>5.2</v>
      </c>
      <c r="W6327" s="3">
        <v>5.9</v>
      </c>
      <c r="X6327" s="3">
        <v>8.1</v>
      </c>
      <c r="Y6327" s="3">
        <v>9.4</v>
      </c>
      <c r="Z6327" s="3">
        <v>9.6999999999999993</v>
      </c>
      <c r="AA6327" s="3">
        <v>11.8</v>
      </c>
      <c r="AB6327" s="3">
        <v>13.3</v>
      </c>
      <c r="AC6327" s="3">
        <v>13</v>
      </c>
      <c r="AD6327" s="3">
        <v>10.6</v>
      </c>
      <c r="AE6327" s="3">
        <v>9</v>
      </c>
      <c r="AF6327" s="3">
        <v>8.0419999999999998</v>
      </c>
      <c r="AG6327" s="3">
        <v>8.2330000000000005</v>
      </c>
      <c r="AH6327" s="3">
        <v>7.7329999999999997</v>
      </c>
      <c r="AI6327" s="3">
        <v>7.15</v>
      </c>
      <c r="AJ6327" s="3">
        <v>7.05</v>
      </c>
      <c r="AK6327" s="3">
        <v>6.0250000000000004</v>
      </c>
      <c r="AL6327" s="3">
        <v>6.2329999999999997</v>
      </c>
      <c r="AM6327" s="3">
        <v>8.2420000000000009</v>
      </c>
      <c r="AN6327" s="3">
        <v>7.3579999999999997</v>
      </c>
      <c r="AO6327" s="3">
        <v>6.508</v>
      </c>
      <c r="AP6327" s="3">
        <v>5.45</v>
      </c>
      <c r="AQ6327" s="3">
        <v>5.5</v>
      </c>
      <c r="AR6327" s="3">
        <v>5.1580000000000004</v>
      </c>
      <c r="AS6327" s="3">
        <v>5.5750000000000002</v>
      </c>
      <c r="AT6327" s="3">
        <v>5.5250000000000004</v>
      </c>
      <c r="AU6327" s="3">
        <v>5.2080000000000002</v>
      </c>
      <c r="AV6327" s="3">
        <v>5.5</v>
      </c>
      <c r="AW6327" s="3">
        <v>5.5</v>
      </c>
      <c r="AX6327" s="3">
        <v>5.5</v>
      </c>
      <c r="AY6327" s="3">
        <v>5.5</v>
      </c>
      <c r="AZ6327" s="3">
        <v>5.5</v>
      </c>
      <c r="BA6327">
        <v>5.5</v>
      </c>
      <c r="BB6327">
        <v>2017</v>
      </c>
    </row>
    <row r="6328" spans="1:54" hidden="1" x14ac:dyDescent="0.2">
      <c r="A6328">
        <v>922</v>
      </c>
      <c r="B6328" t="s">
        <v>412</v>
      </c>
      <c r="C6328" t="s">
        <v>270</v>
      </c>
      <c r="D6328" t="s">
        <v>42</v>
      </c>
      <c r="E6328" t="s">
        <v>269</v>
      </c>
      <c r="F6328" t="s">
        <v>268</v>
      </c>
      <c r="G6328" t="s">
        <v>264</v>
      </c>
      <c r="H6328" t="s">
        <v>263</v>
      </c>
    </row>
    <row r="6329" spans="1:54" hidden="1" x14ac:dyDescent="0.2">
      <c r="A6329">
        <v>922</v>
      </c>
      <c r="B6329" t="s">
        <v>412</v>
      </c>
      <c r="C6329" t="s">
        <v>267</v>
      </c>
      <c r="D6329" t="s">
        <v>42</v>
      </c>
      <c r="E6329" t="s">
        <v>266</v>
      </c>
      <c r="F6329" t="s">
        <v>265</v>
      </c>
      <c r="G6329" t="s">
        <v>264</v>
      </c>
      <c r="H6329" t="s">
        <v>263</v>
      </c>
      <c r="I6329" t="s">
        <v>1619</v>
      </c>
      <c r="J6329" s="3" t="s">
        <v>215</v>
      </c>
      <c r="K6329" s="3" t="s">
        <v>215</v>
      </c>
      <c r="L6329" s="3" t="s">
        <v>215</v>
      </c>
      <c r="M6329" s="3" t="s">
        <v>215</v>
      </c>
      <c r="N6329" s="3" t="s">
        <v>215</v>
      </c>
      <c r="O6329" s="3" t="s">
        <v>215</v>
      </c>
      <c r="P6329" s="3" t="s">
        <v>215</v>
      </c>
      <c r="Q6329" s="3" t="s">
        <v>215</v>
      </c>
      <c r="R6329" s="3" t="s">
        <v>215</v>
      </c>
      <c r="S6329" s="3">
        <v>147</v>
      </c>
      <c r="T6329" s="3">
        <v>147.56899999999999</v>
      </c>
      <c r="U6329" s="3">
        <v>148.04</v>
      </c>
      <c r="V6329" s="3">
        <v>148.322</v>
      </c>
      <c r="W6329" s="3">
        <v>148.43600000000001</v>
      </c>
      <c r="X6329" s="3">
        <v>148.416</v>
      </c>
      <c r="Y6329" s="3">
        <v>148.29300000000001</v>
      </c>
      <c r="Z6329" s="3">
        <v>148.078</v>
      </c>
      <c r="AA6329" s="3">
        <v>147.773</v>
      </c>
      <c r="AB6329" s="3">
        <v>147.38499999999999</v>
      </c>
      <c r="AC6329" s="3">
        <v>146.92400000000001</v>
      </c>
      <c r="AD6329" s="3">
        <v>146.40100000000001</v>
      </c>
      <c r="AE6329" s="3">
        <v>145.81800000000001</v>
      </c>
      <c r="AF6329" s="3">
        <v>145.196</v>
      </c>
      <c r="AG6329" s="3">
        <v>144.583</v>
      </c>
      <c r="AH6329" s="3">
        <v>144.04400000000001</v>
      </c>
      <c r="AI6329" s="3">
        <v>143.61799999999999</v>
      </c>
      <c r="AJ6329" s="3">
        <v>143.32300000000001</v>
      </c>
      <c r="AK6329" s="3">
        <v>143.15</v>
      </c>
      <c r="AL6329" s="3">
        <v>143.083</v>
      </c>
      <c r="AM6329" s="3">
        <v>143.09299999999999</v>
      </c>
      <c r="AN6329" s="3">
        <v>143.154</v>
      </c>
      <c r="AO6329" s="3">
        <v>143.26400000000001</v>
      </c>
      <c r="AP6329" s="3">
        <v>143.42099999999999</v>
      </c>
      <c r="AQ6329" s="3">
        <v>143.59700000000001</v>
      </c>
      <c r="AR6329" s="3">
        <v>143.761</v>
      </c>
      <c r="AS6329" s="3">
        <v>143.88800000000001</v>
      </c>
      <c r="AT6329" s="3">
        <v>143.965</v>
      </c>
      <c r="AU6329" s="3">
        <v>143.99</v>
      </c>
      <c r="AV6329" s="3">
        <v>143.965</v>
      </c>
      <c r="AW6329" s="3">
        <v>143.89599999999999</v>
      </c>
      <c r="AX6329" s="3">
        <v>143.78700000000001</v>
      </c>
      <c r="AY6329" s="3">
        <v>143.637</v>
      </c>
      <c r="AZ6329" s="3">
        <v>143.44200000000001</v>
      </c>
      <c r="BA6329">
        <v>143.20400000000001</v>
      </c>
      <c r="BB6329">
        <v>2017</v>
      </c>
    </row>
    <row r="6330" spans="1:54" hidden="1" x14ac:dyDescent="0.2">
      <c r="A6330">
        <v>922</v>
      </c>
      <c r="B6330" t="s">
        <v>412</v>
      </c>
      <c r="C6330" t="s">
        <v>262</v>
      </c>
      <c r="D6330" t="s">
        <v>42</v>
      </c>
      <c r="E6330" t="s">
        <v>260</v>
      </c>
      <c r="F6330" t="s">
        <v>259</v>
      </c>
      <c r="G6330" t="s">
        <v>225</v>
      </c>
      <c r="H6330" t="s">
        <v>222</v>
      </c>
      <c r="I6330" t="s">
        <v>1620</v>
      </c>
      <c r="J6330" s="3" t="s">
        <v>215</v>
      </c>
      <c r="K6330" s="3" t="s">
        <v>215</v>
      </c>
      <c r="L6330" s="3" t="s">
        <v>215</v>
      </c>
      <c r="M6330" s="3" t="s">
        <v>215</v>
      </c>
      <c r="N6330" s="3" t="s">
        <v>215</v>
      </c>
      <c r="O6330" s="3" t="s">
        <v>215</v>
      </c>
      <c r="P6330" s="3" t="s">
        <v>215</v>
      </c>
      <c r="Q6330" s="3" t="s">
        <v>215</v>
      </c>
      <c r="R6330" s="3" t="s">
        <v>215</v>
      </c>
      <c r="S6330" s="3" t="s">
        <v>215</v>
      </c>
      <c r="T6330" s="3" t="s">
        <v>215</v>
      </c>
      <c r="U6330" s="3" t="s">
        <v>215</v>
      </c>
      <c r="V6330" s="3" t="s">
        <v>215</v>
      </c>
      <c r="W6330" s="3" t="s">
        <v>215</v>
      </c>
      <c r="X6330" s="3" t="s">
        <v>215</v>
      </c>
      <c r="Y6330" s="3" t="s">
        <v>215</v>
      </c>
      <c r="Z6330" s="3" t="s">
        <v>215</v>
      </c>
      <c r="AA6330" s="3" t="s">
        <v>215</v>
      </c>
      <c r="AB6330" s="3">
        <v>908.94100000000003</v>
      </c>
      <c r="AC6330" s="3">
        <v>1586.528</v>
      </c>
      <c r="AD6330" s="3">
        <v>2642.3809999999999</v>
      </c>
      <c r="AE6330" s="3">
        <v>3301.7130000000002</v>
      </c>
      <c r="AF6330" s="3">
        <v>4002.442</v>
      </c>
      <c r="AG6330" s="3">
        <v>4804.4799999999996</v>
      </c>
      <c r="AH6330" s="3">
        <v>6240.0079999999998</v>
      </c>
      <c r="AI6330" s="3">
        <v>8579.6370000000006</v>
      </c>
      <c r="AJ6330" s="3">
        <v>10625.812</v>
      </c>
      <c r="AK6330" s="3">
        <v>13368.262000000001</v>
      </c>
      <c r="AL6330" s="3">
        <v>16169.099</v>
      </c>
      <c r="AM6330" s="3">
        <v>13599.718000000001</v>
      </c>
      <c r="AN6330" s="3">
        <v>16031.93</v>
      </c>
      <c r="AO6330" s="3">
        <v>20855.367999999999</v>
      </c>
      <c r="AP6330" s="3">
        <v>23435.105</v>
      </c>
      <c r="AQ6330" s="3">
        <v>24442.686000000002</v>
      </c>
      <c r="AR6330" s="3">
        <v>26766.080000000002</v>
      </c>
      <c r="AS6330" s="3">
        <v>26494.089</v>
      </c>
      <c r="AT6330" s="3">
        <v>28181.5</v>
      </c>
      <c r="AU6330" s="3">
        <v>30640.02</v>
      </c>
      <c r="AV6330" s="3">
        <v>32464.38</v>
      </c>
      <c r="AW6330" s="3">
        <v>33430.741000000002</v>
      </c>
      <c r="AX6330" s="3">
        <v>34974.118000000002</v>
      </c>
      <c r="AY6330" s="3">
        <v>36870.677000000003</v>
      </c>
      <c r="AZ6330" s="3">
        <v>39173.296999999999</v>
      </c>
      <c r="BA6330">
        <v>41249.749000000003</v>
      </c>
      <c r="BB6330">
        <v>2017</v>
      </c>
    </row>
    <row r="6331" spans="1:54" hidden="1" x14ac:dyDescent="0.2">
      <c r="A6331">
        <v>922</v>
      </c>
      <c r="B6331" t="s">
        <v>412</v>
      </c>
      <c r="C6331" t="s">
        <v>261</v>
      </c>
      <c r="D6331" t="s">
        <v>42</v>
      </c>
      <c r="E6331" t="s">
        <v>260</v>
      </c>
      <c r="F6331" t="s">
        <v>259</v>
      </c>
      <c r="G6331" t="s">
        <v>217</v>
      </c>
      <c r="I6331" t="s">
        <v>258</v>
      </c>
      <c r="J6331" s="3" t="s">
        <v>215</v>
      </c>
      <c r="K6331" s="3" t="s">
        <v>215</v>
      </c>
      <c r="L6331" s="3" t="s">
        <v>215</v>
      </c>
      <c r="M6331" s="3" t="s">
        <v>215</v>
      </c>
      <c r="N6331" s="3" t="s">
        <v>215</v>
      </c>
      <c r="O6331" s="3" t="s">
        <v>215</v>
      </c>
      <c r="P6331" s="3" t="s">
        <v>215</v>
      </c>
      <c r="Q6331" s="3" t="s">
        <v>215</v>
      </c>
      <c r="R6331" s="3" t="s">
        <v>215</v>
      </c>
      <c r="S6331" s="3" t="s">
        <v>215</v>
      </c>
      <c r="T6331" s="3" t="s">
        <v>215</v>
      </c>
      <c r="U6331" s="3" t="s">
        <v>215</v>
      </c>
      <c r="V6331" s="3" t="s">
        <v>215</v>
      </c>
      <c r="W6331" s="3" t="s">
        <v>215</v>
      </c>
      <c r="X6331" s="3" t="s">
        <v>215</v>
      </c>
      <c r="Y6331" s="3" t="s">
        <v>215</v>
      </c>
      <c r="Z6331" s="3" t="s">
        <v>215</v>
      </c>
      <c r="AA6331" s="3" t="s">
        <v>215</v>
      </c>
      <c r="AB6331" s="3">
        <v>32.168999999999997</v>
      </c>
      <c r="AC6331" s="3">
        <v>30.614000000000001</v>
      </c>
      <c r="AD6331" s="3">
        <v>33.662999999999997</v>
      </c>
      <c r="AE6331" s="3">
        <v>34.359000000000002</v>
      </c>
      <c r="AF6331" s="3">
        <v>34.393999999999998</v>
      </c>
      <c r="AG6331" s="3">
        <v>33.853999999999999</v>
      </c>
      <c r="AH6331" s="3">
        <v>34.107999999999997</v>
      </c>
      <c r="AI6331" s="3">
        <v>36.951000000000001</v>
      </c>
      <c r="AJ6331" s="3">
        <v>36.74</v>
      </c>
      <c r="AK6331" s="3">
        <v>37.421999999999997</v>
      </c>
      <c r="AL6331" s="3">
        <v>36.457999999999998</v>
      </c>
      <c r="AM6331" s="3">
        <v>32.616</v>
      </c>
      <c r="AN6331" s="3">
        <v>32.220999999999997</v>
      </c>
      <c r="AO6331" s="3">
        <v>34.595999999999997</v>
      </c>
      <c r="AP6331" s="3">
        <v>34.381</v>
      </c>
      <c r="AQ6331" s="3">
        <v>33.421999999999997</v>
      </c>
      <c r="AR6331" s="3">
        <v>33.795999999999999</v>
      </c>
      <c r="AS6331" s="3">
        <v>31.771999999999998</v>
      </c>
      <c r="AT6331" s="3">
        <v>32.801000000000002</v>
      </c>
      <c r="AU6331" s="3">
        <v>33.274999999999999</v>
      </c>
      <c r="AV6331" s="3">
        <v>33.152999999999999</v>
      </c>
      <c r="AW6331" s="3">
        <v>32.454999999999998</v>
      </c>
      <c r="AX6331" s="3">
        <v>32.252000000000002</v>
      </c>
      <c r="AY6331" s="3">
        <v>32.231999999999999</v>
      </c>
      <c r="AZ6331" s="3">
        <v>32.442</v>
      </c>
      <c r="BA6331">
        <v>32.371000000000002</v>
      </c>
      <c r="BB6331">
        <v>2017</v>
      </c>
    </row>
    <row r="6332" spans="1:54" hidden="1" x14ac:dyDescent="0.2">
      <c r="A6332">
        <v>922</v>
      </c>
      <c r="B6332" t="s">
        <v>412</v>
      </c>
      <c r="C6332" t="s">
        <v>257</v>
      </c>
      <c r="D6332" t="s">
        <v>42</v>
      </c>
      <c r="E6332" t="s">
        <v>255</v>
      </c>
      <c r="F6332" t="s">
        <v>254</v>
      </c>
      <c r="G6332" t="s">
        <v>225</v>
      </c>
      <c r="H6332" t="s">
        <v>222</v>
      </c>
      <c r="I6332" t="s">
        <v>1620</v>
      </c>
      <c r="J6332" s="3" t="s">
        <v>215</v>
      </c>
      <c r="K6332" s="3" t="s">
        <v>215</v>
      </c>
      <c r="L6332" s="3" t="s">
        <v>215</v>
      </c>
      <c r="M6332" s="3" t="s">
        <v>215</v>
      </c>
      <c r="N6332" s="3" t="s">
        <v>215</v>
      </c>
      <c r="O6332" s="3" t="s">
        <v>215</v>
      </c>
      <c r="P6332" s="3" t="s">
        <v>215</v>
      </c>
      <c r="Q6332" s="3" t="s">
        <v>215</v>
      </c>
      <c r="R6332" s="3" t="s">
        <v>215</v>
      </c>
      <c r="S6332" s="3" t="s">
        <v>215</v>
      </c>
      <c r="T6332" s="3" t="s">
        <v>215</v>
      </c>
      <c r="U6332" s="3" t="s">
        <v>215</v>
      </c>
      <c r="V6332" s="3" t="s">
        <v>215</v>
      </c>
      <c r="W6332" s="3" t="s">
        <v>215</v>
      </c>
      <c r="X6332" s="3" t="s">
        <v>215</v>
      </c>
      <c r="Y6332" s="3" t="s">
        <v>215</v>
      </c>
      <c r="Z6332" s="3" t="s">
        <v>215</v>
      </c>
      <c r="AA6332" s="3" t="s">
        <v>215</v>
      </c>
      <c r="AB6332" s="3">
        <v>1118.106</v>
      </c>
      <c r="AC6332" s="3">
        <v>1771.877</v>
      </c>
      <c r="AD6332" s="3">
        <v>2399.1759999999999</v>
      </c>
      <c r="AE6332" s="3">
        <v>3015.076</v>
      </c>
      <c r="AF6332" s="3">
        <v>3924.3919999999998</v>
      </c>
      <c r="AG6332" s="3">
        <v>4613.4089999999997</v>
      </c>
      <c r="AH6332" s="3">
        <v>5405.393</v>
      </c>
      <c r="AI6332" s="3">
        <v>6820.6450000000004</v>
      </c>
      <c r="AJ6332" s="3">
        <v>8375.2279999999992</v>
      </c>
      <c r="AK6332" s="3">
        <v>11378.578</v>
      </c>
      <c r="AL6332" s="3">
        <v>14157.027</v>
      </c>
      <c r="AM6332" s="3">
        <v>16048.335999999999</v>
      </c>
      <c r="AN6332" s="3">
        <v>17616.655999999999</v>
      </c>
      <c r="AO6332" s="3">
        <v>19994.645</v>
      </c>
      <c r="AP6332" s="3">
        <v>23174.718000000001</v>
      </c>
      <c r="AQ6332" s="3">
        <v>25290.909</v>
      </c>
      <c r="AR6332" s="3">
        <v>27611.666000000001</v>
      </c>
      <c r="AS6332" s="3">
        <v>29307.780999999999</v>
      </c>
      <c r="AT6332" s="3">
        <v>31323.7</v>
      </c>
      <c r="AU6332" s="3">
        <v>31989.128000000001</v>
      </c>
      <c r="AV6332" s="3">
        <v>32440.561000000002</v>
      </c>
      <c r="AW6332" s="3">
        <v>33296.368000000002</v>
      </c>
      <c r="AX6332" s="3">
        <v>34640.527000000002</v>
      </c>
      <c r="AY6332" s="3">
        <v>36353.517999999996</v>
      </c>
      <c r="AZ6332" s="3">
        <v>38533.953999999998</v>
      </c>
      <c r="BA6332">
        <v>40637.290999999997</v>
      </c>
      <c r="BB6332">
        <v>2017</v>
      </c>
    </row>
    <row r="6333" spans="1:54" hidden="1" x14ac:dyDescent="0.2">
      <c r="A6333">
        <v>922</v>
      </c>
      <c r="B6333" t="s">
        <v>412</v>
      </c>
      <c r="C6333" t="s">
        <v>256</v>
      </c>
      <c r="D6333" t="s">
        <v>42</v>
      </c>
      <c r="E6333" t="s">
        <v>255</v>
      </c>
      <c r="F6333" t="s">
        <v>254</v>
      </c>
      <c r="G6333" t="s">
        <v>217</v>
      </c>
      <c r="I6333" t="s">
        <v>253</v>
      </c>
      <c r="J6333" s="3" t="s">
        <v>215</v>
      </c>
      <c r="K6333" s="3" t="s">
        <v>215</v>
      </c>
      <c r="L6333" s="3" t="s">
        <v>215</v>
      </c>
      <c r="M6333" s="3" t="s">
        <v>215</v>
      </c>
      <c r="N6333" s="3" t="s">
        <v>215</v>
      </c>
      <c r="O6333" s="3" t="s">
        <v>215</v>
      </c>
      <c r="P6333" s="3" t="s">
        <v>215</v>
      </c>
      <c r="Q6333" s="3" t="s">
        <v>215</v>
      </c>
      <c r="R6333" s="3" t="s">
        <v>215</v>
      </c>
      <c r="S6333" s="3" t="s">
        <v>215</v>
      </c>
      <c r="T6333" s="3" t="s">
        <v>215</v>
      </c>
      <c r="U6333" s="3" t="s">
        <v>215</v>
      </c>
      <c r="V6333" s="3" t="s">
        <v>215</v>
      </c>
      <c r="W6333" s="3" t="s">
        <v>215</v>
      </c>
      <c r="X6333" s="3" t="s">
        <v>215</v>
      </c>
      <c r="Y6333" s="3" t="s">
        <v>215</v>
      </c>
      <c r="Z6333" s="3" t="s">
        <v>215</v>
      </c>
      <c r="AA6333" s="3" t="s">
        <v>215</v>
      </c>
      <c r="AB6333" s="3">
        <v>39.572000000000003</v>
      </c>
      <c r="AC6333" s="3">
        <v>34.191000000000003</v>
      </c>
      <c r="AD6333" s="3">
        <v>30.565000000000001</v>
      </c>
      <c r="AE6333" s="3">
        <v>31.376000000000001</v>
      </c>
      <c r="AF6333" s="3">
        <v>33.722999999999999</v>
      </c>
      <c r="AG6333" s="3">
        <v>32.508000000000003</v>
      </c>
      <c r="AH6333" s="3">
        <v>29.545999999999999</v>
      </c>
      <c r="AI6333" s="3">
        <v>29.376000000000001</v>
      </c>
      <c r="AJ6333" s="3">
        <v>28.959</v>
      </c>
      <c r="AK6333" s="3">
        <v>31.852</v>
      </c>
      <c r="AL6333" s="3">
        <v>31.920999999999999</v>
      </c>
      <c r="AM6333" s="3">
        <v>38.488</v>
      </c>
      <c r="AN6333" s="3">
        <v>35.405999999999999</v>
      </c>
      <c r="AO6333" s="3">
        <v>33.167999999999999</v>
      </c>
      <c r="AP6333" s="3">
        <v>33.999000000000002</v>
      </c>
      <c r="AQ6333" s="3">
        <v>34.582000000000001</v>
      </c>
      <c r="AR6333" s="3">
        <v>34.863</v>
      </c>
      <c r="AS6333" s="3">
        <v>35.146999999999998</v>
      </c>
      <c r="AT6333" s="3">
        <v>36.457999999999998</v>
      </c>
      <c r="AU6333" s="3">
        <v>34.74</v>
      </c>
      <c r="AV6333" s="3">
        <v>33.128999999999998</v>
      </c>
      <c r="AW6333" s="3">
        <v>32.325000000000003</v>
      </c>
      <c r="AX6333" s="3">
        <v>31.943999999999999</v>
      </c>
      <c r="AY6333" s="3">
        <v>31.78</v>
      </c>
      <c r="AZ6333" s="3">
        <v>31.913</v>
      </c>
      <c r="BA6333">
        <v>31.89</v>
      </c>
      <c r="BB6333">
        <v>2017</v>
      </c>
    </row>
    <row r="6334" spans="1:54" hidden="1" x14ac:dyDescent="0.2">
      <c r="A6334">
        <v>922</v>
      </c>
      <c r="B6334" t="s">
        <v>412</v>
      </c>
      <c r="C6334" t="s">
        <v>252</v>
      </c>
      <c r="D6334" t="s">
        <v>42</v>
      </c>
      <c r="E6334" t="s">
        <v>250</v>
      </c>
      <c r="F6334" t="s">
        <v>249</v>
      </c>
      <c r="G6334" t="s">
        <v>225</v>
      </c>
      <c r="H6334" t="s">
        <v>222</v>
      </c>
      <c r="I6334" t="s">
        <v>1620</v>
      </c>
      <c r="J6334" s="3" t="s">
        <v>215</v>
      </c>
      <c r="K6334" s="3" t="s">
        <v>215</v>
      </c>
      <c r="L6334" s="3" t="s">
        <v>215</v>
      </c>
      <c r="M6334" s="3" t="s">
        <v>215</v>
      </c>
      <c r="N6334" s="3" t="s">
        <v>215</v>
      </c>
      <c r="O6334" s="3" t="s">
        <v>215</v>
      </c>
      <c r="P6334" s="3" t="s">
        <v>215</v>
      </c>
      <c r="Q6334" s="3" t="s">
        <v>215</v>
      </c>
      <c r="R6334" s="3" t="s">
        <v>215</v>
      </c>
      <c r="S6334" s="3" t="s">
        <v>215</v>
      </c>
      <c r="T6334" s="3" t="s">
        <v>215</v>
      </c>
      <c r="U6334" s="3" t="s">
        <v>215</v>
      </c>
      <c r="V6334" s="3" t="s">
        <v>215</v>
      </c>
      <c r="W6334" s="3" t="s">
        <v>215</v>
      </c>
      <c r="X6334" s="3" t="s">
        <v>215</v>
      </c>
      <c r="Y6334" s="3" t="s">
        <v>215</v>
      </c>
      <c r="Z6334" s="3" t="s">
        <v>215</v>
      </c>
      <c r="AA6334" s="3" t="s">
        <v>215</v>
      </c>
      <c r="AB6334" s="3">
        <v>-209.16499999999999</v>
      </c>
      <c r="AC6334" s="3">
        <v>-185.34899999999999</v>
      </c>
      <c r="AD6334" s="3">
        <v>243.20500000000001</v>
      </c>
      <c r="AE6334" s="3">
        <v>286.637</v>
      </c>
      <c r="AF6334" s="3">
        <v>78.051000000000002</v>
      </c>
      <c r="AG6334" s="3">
        <v>191.071</v>
      </c>
      <c r="AH6334" s="3">
        <v>834.61599999999999</v>
      </c>
      <c r="AI6334" s="3">
        <v>1758.992</v>
      </c>
      <c r="AJ6334" s="3">
        <v>2250.5839999999998</v>
      </c>
      <c r="AK6334" s="3">
        <v>1989.684</v>
      </c>
      <c r="AL6334" s="3">
        <v>2012.0719999999999</v>
      </c>
      <c r="AM6334" s="3">
        <v>-2448.6179999999999</v>
      </c>
      <c r="AN6334" s="3">
        <v>-1584.7260000000001</v>
      </c>
      <c r="AO6334" s="3">
        <v>860.72400000000005</v>
      </c>
      <c r="AP6334" s="3">
        <v>260.387</v>
      </c>
      <c r="AQ6334" s="3">
        <v>-848.22400000000005</v>
      </c>
      <c r="AR6334" s="3">
        <v>-845.58600000000001</v>
      </c>
      <c r="AS6334" s="3">
        <v>-2813.6909999999998</v>
      </c>
      <c r="AT6334" s="3">
        <v>-3142.2</v>
      </c>
      <c r="AU6334" s="3">
        <v>-1349.1079999999999</v>
      </c>
      <c r="AV6334" s="3">
        <v>23.818999999999999</v>
      </c>
      <c r="AW6334" s="3">
        <v>134.37200000000001</v>
      </c>
      <c r="AX6334" s="3">
        <v>333.59100000000001</v>
      </c>
      <c r="AY6334" s="3">
        <v>517.15899999999999</v>
      </c>
      <c r="AZ6334" s="3">
        <v>639.34299999999996</v>
      </c>
      <c r="BA6334">
        <v>612.45899999999995</v>
      </c>
      <c r="BB6334">
        <v>2017</v>
      </c>
    </row>
    <row r="6335" spans="1:54" hidden="1" x14ac:dyDescent="0.2">
      <c r="A6335">
        <v>922</v>
      </c>
      <c r="B6335" t="s">
        <v>412</v>
      </c>
      <c r="C6335" t="s">
        <v>251</v>
      </c>
      <c r="D6335" t="s">
        <v>42</v>
      </c>
      <c r="E6335" t="s">
        <v>250</v>
      </c>
      <c r="F6335" t="s">
        <v>249</v>
      </c>
      <c r="G6335" t="s">
        <v>217</v>
      </c>
      <c r="I6335" t="s">
        <v>248</v>
      </c>
      <c r="J6335" s="3" t="s">
        <v>215</v>
      </c>
      <c r="K6335" s="3" t="s">
        <v>215</v>
      </c>
      <c r="L6335" s="3" t="s">
        <v>215</v>
      </c>
      <c r="M6335" s="3" t="s">
        <v>215</v>
      </c>
      <c r="N6335" s="3" t="s">
        <v>215</v>
      </c>
      <c r="O6335" s="3" t="s">
        <v>215</v>
      </c>
      <c r="P6335" s="3" t="s">
        <v>215</v>
      </c>
      <c r="Q6335" s="3" t="s">
        <v>215</v>
      </c>
      <c r="R6335" s="3" t="s">
        <v>215</v>
      </c>
      <c r="S6335" s="3" t="s">
        <v>215</v>
      </c>
      <c r="T6335" s="3" t="s">
        <v>215</v>
      </c>
      <c r="U6335" s="3" t="s">
        <v>215</v>
      </c>
      <c r="V6335" s="3" t="s">
        <v>215</v>
      </c>
      <c r="W6335" s="3" t="s">
        <v>215</v>
      </c>
      <c r="X6335" s="3" t="s">
        <v>215</v>
      </c>
      <c r="Y6335" s="3" t="s">
        <v>215</v>
      </c>
      <c r="Z6335" s="3" t="s">
        <v>215</v>
      </c>
      <c r="AA6335" s="3" t="s">
        <v>215</v>
      </c>
      <c r="AB6335" s="3">
        <v>-7.4029999999999996</v>
      </c>
      <c r="AC6335" s="3">
        <v>-3.577</v>
      </c>
      <c r="AD6335" s="3">
        <v>3.0979999999999999</v>
      </c>
      <c r="AE6335" s="3">
        <v>2.9830000000000001</v>
      </c>
      <c r="AF6335" s="3">
        <v>0.67100000000000004</v>
      </c>
      <c r="AG6335" s="3">
        <v>1.3460000000000001</v>
      </c>
      <c r="AH6335" s="3">
        <v>4.5620000000000003</v>
      </c>
      <c r="AI6335" s="3">
        <v>7.5759999999999996</v>
      </c>
      <c r="AJ6335" s="3">
        <v>7.782</v>
      </c>
      <c r="AK6335" s="3">
        <v>5.57</v>
      </c>
      <c r="AL6335" s="3">
        <v>4.5369999999999999</v>
      </c>
      <c r="AM6335" s="3">
        <v>-5.8719999999999999</v>
      </c>
      <c r="AN6335" s="3">
        <v>-3.1850000000000001</v>
      </c>
      <c r="AO6335" s="3">
        <v>1.4279999999999999</v>
      </c>
      <c r="AP6335" s="3">
        <v>0.38200000000000001</v>
      </c>
      <c r="AQ6335" s="3">
        <v>-1.1599999999999999</v>
      </c>
      <c r="AR6335" s="3">
        <v>-1.0680000000000001</v>
      </c>
      <c r="AS6335" s="3">
        <v>-3.3740000000000001</v>
      </c>
      <c r="AT6335" s="3">
        <v>-3.657</v>
      </c>
      <c r="AU6335" s="3">
        <v>-1.4650000000000001</v>
      </c>
      <c r="AV6335" s="3">
        <v>2.4E-2</v>
      </c>
      <c r="AW6335" s="3">
        <v>0.13</v>
      </c>
      <c r="AX6335" s="3">
        <v>0.308</v>
      </c>
      <c r="AY6335" s="3">
        <v>0.45200000000000001</v>
      </c>
      <c r="AZ6335" s="3">
        <v>0.52900000000000003</v>
      </c>
      <c r="BA6335">
        <v>0.48099999999999998</v>
      </c>
      <c r="BB6335">
        <v>2017</v>
      </c>
    </row>
    <row r="6336" spans="1:54" hidden="1" x14ac:dyDescent="0.2">
      <c r="A6336">
        <v>922</v>
      </c>
      <c r="B6336" t="s">
        <v>412</v>
      </c>
      <c r="C6336" t="s">
        <v>247</v>
      </c>
      <c r="D6336" t="s">
        <v>42</v>
      </c>
      <c r="E6336" t="s">
        <v>245</v>
      </c>
      <c r="F6336" t="s">
        <v>244</v>
      </c>
      <c r="G6336" t="s">
        <v>225</v>
      </c>
      <c r="H6336" t="s">
        <v>222</v>
      </c>
      <c r="I6336" t="s">
        <v>1620</v>
      </c>
      <c r="J6336" s="3" t="s">
        <v>215</v>
      </c>
      <c r="K6336" s="3" t="s">
        <v>215</v>
      </c>
      <c r="L6336" s="3" t="s">
        <v>215</v>
      </c>
      <c r="M6336" s="3" t="s">
        <v>215</v>
      </c>
      <c r="N6336" s="3" t="s">
        <v>215</v>
      </c>
      <c r="O6336" s="3" t="s">
        <v>215</v>
      </c>
      <c r="P6336" s="3" t="s">
        <v>215</v>
      </c>
      <c r="Q6336" s="3" t="s">
        <v>215</v>
      </c>
      <c r="R6336" s="3" t="s">
        <v>215</v>
      </c>
      <c r="S6336" s="3" t="s">
        <v>215</v>
      </c>
      <c r="T6336" s="3" t="s">
        <v>215</v>
      </c>
      <c r="U6336" s="3" t="s">
        <v>215</v>
      </c>
      <c r="V6336" s="3" t="s">
        <v>215</v>
      </c>
      <c r="W6336" s="3" t="s">
        <v>215</v>
      </c>
      <c r="X6336" s="3" t="s">
        <v>215</v>
      </c>
      <c r="Y6336" s="3" t="s">
        <v>215</v>
      </c>
      <c r="Z6336" s="3" t="s">
        <v>215</v>
      </c>
      <c r="AA6336" s="3" t="s">
        <v>215</v>
      </c>
      <c r="AB6336" s="3" t="s">
        <v>215</v>
      </c>
      <c r="AC6336" s="3">
        <v>-164.71799999999999</v>
      </c>
      <c r="AD6336" s="3">
        <v>164.41900000000001</v>
      </c>
      <c r="AE6336" s="3">
        <v>220.43199999999999</v>
      </c>
      <c r="AF6336" s="3">
        <v>59.362000000000002</v>
      </c>
      <c r="AG6336" s="3">
        <v>168.95500000000001</v>
      </c>
      <c r="AH6336" s="3">
        <v>793.601</v>
      </c>
      <c r="AI6336" s="3">
        <v>1745.8969999999999</v>
      </c>
      <c r="AJ6336" s="3">
        <v>2223.6109999999999</v>
      </c>
      <c r="AK6336" s="3">
        <v>1774.085</v>
      </c>
      <c r="AL6336" s="3">
        <v>1889.682</v>
      </c>
      <c r="AM6336" s="3">
        <v>-2167.538</v>
      </c>
      <c r="AN6336" s="3">
        <v>-1434.1880000000001</v>
      </c>
      <c r="AO6336" s="3">
        <v>874.53399999999999</v>
      </c>
      <c r="AP6336" s="3">
        <v>150.251</v>
      </c>
      <c r="AQ6336" s="3">
        <v>-955.32899999999995</v>
      </c>
      <c r="AR6336" s="3">
        <v>46.088999999999999</v>
      </c>
      <c r="AS6336" s="3">
        <v>-1992.0039999999999</v>
      </c>
      <c r="AT6336" s="3">
        <v>-2486.277</v>
      </c>
      <c r="AU6336" s="3">
        <v>-1283.1780000000001</v>
      </c>
      <c r="AV6336" s="3">
        <v>23.818999999999999</v>
      </c>
      <c r="AW6336" s="3">
        <v>134.37200000000001</v>
      </c>
      <c r="AX6336" s="3">
        <v>333.59100000000001</v>
      </c>
      <c r="AY6336" s="3">
        <v>517.15899999999999</v>
      </c>
      <c r="AZ6336" s="3">
        <v>639.34299999999996</v>
      </c>
      <c r="BA6336">
        <v>612.45899999999995</v>
      </c>
      <c r="BB6336">
        <v>2017</v>
      </c>
    </row>
    <row r="6337" spans="1:54" hidden="1" x14ac:dyDescent="0.2">
      <c r="A6337">
        <v>922</v>
      </c>
      <c r="B6337" t="s">
        <v>412</v>
      </c>
      <c r="C6337" t="s">
        <v>246</v>
      </c>
      <c r="D6337" t="s">
        <v>42</v>
      </c>
      <c r="E6337" t="s">
        <v>245</v>
      </c>
      <c r="F6337" t="s">
        <v>244</v>
      </c>
      <c r="G6337" t="s">
        <v>243</v>
      </c>
      <c r="I6337" t="s">
        <v>362</v>
      </c>
      <c r="J6337" s="3" t="s">
        <v>215</v>
      </c>
      <c r="K6337" s="3" t="s">
        <v>215</v>
      </c>
      <c r="L6337" s="3" t="s">
        <v>215</v>
      </c>
      <c r="M6337" s="3" t="s">
        <v>215</v>
      </c>
      <c r="N6337" s="3" t="s">
        <v>215</v>
      </c>
      <c r="O6337" s="3" t="s">
        <v>215</v>
      </c>
      <c r="P6337" s="3" t="s">
        <v>215</v>
      </c>
      <c r="Q6337" s="3" t="s">
        <v>215</v>
      </c>
      <c r="R6337" s="3" t="s">
        <v>215</v>
      </c>
      <c r="S6337" s="3" t="s">
        <v>215</v>
      </c>
      <c r="T6337" s="3" t="s">
        <v>215</v>
      </c>
      <c r="U6337" s="3" t="s">
        <v>215</v>
      </c>
      <c r="V6337" s="3" t="s">
        <v>215</v>
      </c>
      <c r="W6337" s="3" t="s">
        <v>215</v>
      </c>
      <c r="X6337" s="3" t="s">
        <v>215</v>
      </c>
      <c r="Y6337" s="3" t="s">
        <v>215</v>
      </c>
      <c r="Z6337" s="3" t="s">
        <v>215</v>
      </c>
      <c r="AA6337" s="3" t="s">
        <v>215</v>
      </c>
      <c r="AB6337" s="3" t="s">
        <v>215</v>
      </c>
      <c r="AC6337" s="3">
        <v>-3.1440000000000001</v>
      </c>
      <c r="AD6337" s="3">
        <v>2.169</v>
      </c>
      <c r="AE6337" s="3">
        <v>2.351</v>
      </c>
      <c r="AF6337" s="3">
        <v>0.51400000000000001</v>
      </c>
      <c r="AG6337" s="3">
        <v>1.2030000000000001</v>
      </c>
      <c r="AH6337" s="3">
        <v>4.3849999999999998</v>
      </c>
      <c r="AI6337" s="3">
        <v>7.5359999999999996</v>
      </c>
      <c r="AJ6337" s="3">
        <v>7.7169999999999996</v>
      </c>
      <c r="AK6337" s="3">
        <v>5.077</v>
      </c>
      <c r="AL6337" s="3">
        <v>4.3090000000000002</v>
      </c>
      <c r="AM6337" s="3">
        <v>-5.0449999999999999</v>
      </c>
      <c r="AN6337" s="3">
        <v>-2.8439999999999999</v>
      </c>
      <c r="AO6337" s="3">
        <v>1.4490000000000001</v>
      </c>
      <c r="AP6337" s="3">
        <v>0.222</v>
      </c>
      <c r="AQ6337" s="3">
        <v>-1.3149999999999999</v>
      </c>
      <c r="AR6337" s="3">
        <v>5.8999999999999997E-2</v>
      </c>
      <c r="AS6337" s="3">
        <v>-2.351</v>
      </c>
      <c r="AT6337" s="3">
        <v>-2.8650000000000002</v>
      </c>
      <c r="AU6337" s="3">
        <v>-1.389</v>
      </c>
      <c r="AV6337" s="3">
        <v>2.4E-2</v>
      </c>
      <c r="AW6337" s="3">
        <v>0.13</v>
      </c>
      <c r="AX6337" s="3">
        <v>0.308</v>
      </c>
      <c r="AY6337" s="3">
        <v>0.45200000000000001</v>
      </c>
      <c r="AZ6337" s="3">
        <v>0.52900000000000003</v>
      </c>
      <c r="BA6337">
        <v>0.48099999999999998</v>
      </c>
      <c r="BB6337">
        <v>2017</v>
      </c>
    </row>
    <row r="6338" spans="1:54" hidden="1" x14ac:dyDescent="0.2">
      <c r="A6338">
        <v>922</v>
      </c>
      <c r="B6338" t="s">
        <v>412</v>
      </c>
      <c r="C6338" t="s">
        <v>242</v>
      </c>
      <c r="D6338" t="s">
        <v>42</v>
      </c>
      <c r="E6338" t="s">
        <v>240</v>
      </c>
      <c r="F6338" t="s">
        <v>239</v>
      </c>
      <c r="G6338" t="s">
        <v>225</v>
      </c>
      <c r="H6338" t="s">
        <v>222</v>
      </c>
      <c r="I6338" t="s">
        <v>1620</v>
      </c>
      <c r="J6338" s="3" t="s">
        <v>215</v>
      </c>
      <c r="K6338" s="3" t="s">
        <v>215</v>
      </c>
      <c r="L6338" s="3" t="s">
        <v>215</v>
      </c>
      <c r="M6338" s="3" t="s">
        <v>215</v>
      </c>
      <c r="N6338" s="3" t="s">
        <v>215</v>
      </c>
      <c r="O6338" s="3" t="s">
        <v>215</v>
      </c>
      <c r="P6338" s="3" t="s">
        <v>215</v>
      </c>
      <c r="Q6338" s="3" t="s">
        <v>215</v>
      </c>
      <c r="R6338" s="3" t="s">
        <v>215</v>
      </c>
      <c r="S6338" s="3" t="s">
        <v>215</v>
      </c>
      <c r="T6338" s="3" t="s">
        <v>215</v>
      </c>
      <c r="U6338" s="3" t="s">
        <v>215</v>
      </c>
      <c r="V6338" s="3" t="s">
        <v>215</v>
      </c>
      <c r="W6338" s="3" t="s">
        <v>215</v>
      </c>
      <c r="X6338" s="3" t="s">
        <v>215</v>
      </c>
      <c r="Y6338" s="3" t="s">
        <v>215</v>
      </c>
      <c r="Z6338" s="3" t="s">
        <v>215</v>
      </c>
      <c r="AA6338" s="3" t="s">
        <v>215</v>
      </c>
      <c r="AB6338" s="3">
        <v>-88.811999999999998</v>
      </c>
      <c r="AC6338" s="3">
        <v>97.555999999999997</v>
      </c>
      <c r="AD6338" s="3">
        <v>556.22299999999996</v>
      </c>
      <c r="AE6338" s="3">
        <v>523.1</v>
      </c>
      <c r="AF6338" s="3">
        <v>300.58300000000003</v>
      </c>
      <c r="AG6338" s="3">
        <v>395.714</v>
      </c>
      <c r="AH6338" s="3">
        <v>1028.0419999999999</v>
      </c>
      <c r="AI6338" s="3">
        <v>1931.558</v>
      </c>
      <c r="AJ6338" s="3">
        <v>2399.355</v>
      </c>
      <c r="AK6338" s="3">
        <v>1989.248</v>
      </c>
      <c r="AL6338" s="3">
        <v>2094.8180000000002</v>
      </c>
      <c r="AM6338" s="3">
        <v>-2576.6039999999998</v>
      </c>
      <c r="AN6338" s="3">
        <v>-1527.6020000000001</v>
      </c>
      <c r="AO6338" s="3">
        <v>1027.0730000000001</v>
      </c>
      <c r="AP6338" s="3">
        <v>446.08</v>
      </c>
      <c r="AQ6338" s="3">
        <v>-602.18700000000001</v>
      </c>
      <c r="AR6338" s="3">
        <v>-534.899</v>
      </c>
      <c r="AS6338" s="3">
        <v>-2605.4630000000002</v>
      </c>
      <c r="AT6338" s="3">
        <v>-2769.9119999999998</v>
      </c>
      <c r="AU6338" s="3">
        <v>-826.11099999999999</v>
      </c>
      <c r="AV6338" s="3">
        <v>426.39400000000001</v>
      </c>
      <c r="AW6338" s="3">
        <v>662.50800000000004</v>
      </c>
      <c r="AX6338" s="3">
        <v>953.42</v>
      </c>
      <c r="AY6338" s="3">
        <v>1183.2059999999999</v>
      </c>
      <c r="AZ6338" s="3">
        <v>1363.68</v>
      </c>
      <c r="BA6338">
        <v>1384.4280000000001</v>
      </c>
      <c r="BB6338">
        <v>2017</v>
      </c>
    </row>
    <row r="6339" spans="1:54" hidden="1" x14ac:dyDescent="0.2">
      <c r="A6339">
        <v>922</v>
      </c>
      <c r="B6339" t="s">
        <v>412</v>
      </c>
      <c r="C6339" t="s">
        <v>241</v>
      </c>
      <c r="D6339" t="s">
        <v>42</v>
      </c>
      <c r="E6339" t="s">
        <v>240</v>
      </c>
      <c r="F6339" t="s">
        <v>239</v>
      </c>
      <c r="G6339" t="s">
        <v>217</v>
      </c>
      <c r="I6339" t="s">
        <v>238</v>
      </c>
      <c r="J6339" s="3" t="s">
        <v>215</v>
      </c>
      <c r="K6339" s="3" t="s">
        <v>215</v>
      </c>
      <c r="L6339" s="3" t="s">
        <v>215</v>
      </c>
      <c r="M6339" s="3" t="s">
        <v>215</v>
      </c>
      <c r="N6339" s="3" t="s">
        <v>215</v>
      </c>
      <c r="O6339" s="3" t="s">
        <v>215</v>
      </c>
      <c r="P6339" s="3" t="s">
        <v>215</v>
      </c>
      <c r="Q6339" s="3" t="s">
        <v>215</v>
      </c>
      <c r="R6339" s="3" t="s">
        <v>215</v>
      </c>
      <c r="S6339" s="3" t="s">
        <v>215</v>
      </c>
      <c r="T6339" s="3" t="s">
        <v>215</v>
      </c>
      <c r="U6339" s="3" t="s">
        <v>215</v>
      </c>
      <c r="V6339" s="3" t="s">
        <v>215</v>
      </c>
      <c r="W6339" s="3" t="s">
        <v>215</v>
      </c>
      <c r="X6339" s="3" t="s">
        <v>215</v>
      </c>
      <c r="Y6339" s="3" t="s">
        <v>215</v>
      </c>
      <c r="Z6339" s="3" t="s">
        <v>215</v>
      </c>
      <c r="AA6339" s="3" t="s">
        <v>215</v>
      </c>
      <c r="AB6339" s="3">
        <v>-3.1429999999999998</v>
      </c>
      <c r="AC6339" s="3">
        <v>1.8819999999999999</v>
      </c>
      <c r="AD6339" s="3">
        <v>7.0860000000000003</v>
      </c>
      <c r="AE6339" s="3">
        <v>5.444</v>
      </c>
      <c r="AF6339" s="3">
        <v>2.5830000000000002</v>
      </c>
      <c r="AG6339" s="3">
        <v>2.7879999999999998</v>
      </c>
      <c r="AH6339" s="3">
        <v>5.6189999999999998</v>
      </c>
      <c r="AI6339" s="3">
        <v>8.3190000000000008</v>
      </c>
      <c r="AJ6339" s="3">
        <v>8.2959999999999994</v>
      </c>
      <c r="AK6339" s="3">
        <v>5.569</v>
      </c>
      <c r="AL6339" s="3">
        <v>4.7229999999999999</v>
      </c>
      <c r="AM6339" s="3">
        <v>-6.1790000000000003</v>
      </c>
      <c r="AN6339" s="3">
        <v>-3.07</v>
      </c>
      <c r="AO6339" s="3">
        <v>1.704</v>
      </c>
      <c r="AP6339" s="3">
        <v>0.65400000000000003</v>
      </c>
      <c r="AQ6339" s="3">
        <v>-0.82299999999999995</v>
      </c>
      <c r="AR6339" s="3">
        <v>-0.67500000000000004</v>
      </c>
      <c r="AS6339" s="3">
        <v>-3.125</v>
      </c>
      <c r="AT6339" s="3">
        <v>-3.2240000000000002</v>
      </c>
      <c r="AU6339" s="3">
        <v>-0.89700000000000002</v>
      </c>
      <c r="AV6339" s="3">
        <v>0.435</v>
      </c>
      <c r="AW6339" s="3">
        <v>0.64300000000000002</v>
      </c>
      <c r="AX6339" s="3">
        <v>0.879</v>
      </c>
      <c r="AY6339" s="3">
        <v>1.034</v>
      </c>
      <c r="AZ6339" s="3">
        <v>1.129</v>
      </c>
      <c r="BA6339">
        <v>1.0860000000000001</v>
      </c>
      <c r="BB6339">
        <v>2017</v>
      </c>
    </row>
    <row r="6340" spans="1:54" hidden="1" x14ac:dyDescent="0.2">
      <c r="A6340">
        <v>922</v>
      </c>
      <c r="B6340" t="s">
        <v>412</v>
      </c>
      <c r="C6340" t="s">
        <v>237</v>
      </c>
      <c r="D6340" t="s">
        <v>42</v>
      </c>
      <c r="E6340" t="s">
        <v>235</v>
      </c>
      <c r="F6340" t="s">
        <v>234</v>
      </c>
      <c r="G6340" t="s">
        <v>225</v>
      </c>
      <c r="H6340" t="s">
        <v>222</v>
      </c>
    </row>
    <row r="6341" spans="1:54" hidden="1" x14ac:dyDescent="0.2">
      <c r="A6341">
        <v>922</v>
      </c>
      <c r="B6341" t="s">
        <v>412</v>
      </c>
      <c r="C6341" t="s">
        <v>236</v>
      </c>
      <c r="D6341" t="s">
        <v>42</v>
      </c>
      <c r="E6341" t="s">
        <v>235</v>
      </c>
      <c r="F6341" t="s">
        <v>234</v>
      </c>
      <c r="G6341" t="s">
        <v>217</v>
      </c>
    </row>
    <row r="6342" spans="1:54" hidden="1" x14ac:dyDescent="0.2">
      <c r="A6342">
        <v>922</v>
      </c>
      <c r="B6342" t="s">
        <v>412</v>
      </c>
      <c r="C6342" t="s">
        <v>233</v>
      </c>
      <c r="D6342" t="s">
        <v>42</v>
      </c>
      <c r="E6342" t="s">
        <v>231</v>
      </c>
      <c r="F6342" t="s">
        <v>230</v>
      </c>
      <c r="G6342" t="s">
        <v>225</v>
      </c>
      <c r="H6342" t="s">
        <v>222</v>
      </c>
      <c r="I6342" t="s">
        <v>1620</v>
      </c>
      <c r="J6342" s="3" t="s">
        <v>215</v>
      </c>
      <c r="K6342" s="3" t="s">
        <v>215</v>
      </c>
      <c r="L6342" s="3" t="s">
        <v>215</v>
      </c>
      <c r="M6342" s="3" t="s">
        <v>215</v>
      </c>
      <c r="N6342" s="3" t="s">
        <v>215</v>
      </c>
      <c r="O6342" s="3" t="s">
        <v>215</v>
      </c>
      <c r="P6342" s="3" t="s">
        <v>215</v>
      </c>
      <c r="Q6342" s="3" t="s">
        <v>215</v>
      </c>
      <c r="R6342" s="3" t="s">
        <v>215</v>
      </c>
      <c r="S6342" s="3" t="s">
        <v>215</v>
      </c>
      <c r="T6342" s="3" t="s">
        <v>215</v>
      </c>
      <c r="U6342" s="3" t="s">
        <v>215</v>
      </c>
      <c r="V6342" s="3" t="s">
        <v>215</v>
      </c>
      <c r="W6342" s="3" t="s">
        <v>215</v>
      </c>
      <c r="X6342" s="3" t="s">
        <v>215</v>
      </c>
      <c r="Y6342" s="3" t="s">
        <v>215</v>
      </c>
      <c r="Z6342" s="3" t="s">
        <v>215</v>
      </c>
      <c r="AA6342" s="3" t="s">
        <v>215</v>
      </c>
      <c r="AB6342" s="3" t="s">
        <v>215</v>
      </c>
      <c r="AC6342" s="3">
        <v>4774</v>
      </c>
      <c r="AD6342" s="3">
        <v>4373.08</v>
      </c>
      <c r="AE6342" s="3">
        <v>4258.3040000000001</v>
      </c>
      <c r="AF6342" s="3">
        <v>4360.634</v>
      </c>
      <c r="AG6342" s="3">
        <v>4009.893</v>
      </c>
      <c r="AH6342" s="3">
        <v>3799.8330000000001</v>
      </c>
      <c r="AI6342" s="3">
        <v>3438.5</v>
      </c>
      <c r="AJ6342" s="3">
        <v>2827.5</v>
      </c>
      <c r="AK6342" s="3">
        <v>2861.5</v>
      </c>
      <c r="AL6342" s="3">
        <v>3293.2</v>
      </c>
      <c r="AM6342" s="3">
        <v>4124</v>
      </c>
      <c r="AN6342" s="3">
        <v>5254.2</v>
      </c>
      <c r="AO6342" s="3">
        <v>6515</v>
      </c>
      <c r="AP6342" s="3">
        <v>7871.3</v>
      </c>
      <c r="AQ6342" s="3">
        <v>9285.7999999999993</v>
      </c>
      <c r="AR6342" s="3">
        <v>12388.556</v>
      </c>
      <c r="AS6342" s="3">
        <v>13270.516</v>
      </c>
      <c r="AT6342" s="3">
        <v>13462.614</v>
      </c>
      <c r="AU6342" s="3">
        <v>16055.906999999999</v>
      </c>
      <c r="AV6342" s="3">
        <v>18278.293000000001</v>
      </c>
      <c r="AW6342" s="3">
        <v>20067.669000000002</v>
      </c>
      <c r="AX6342" s="3">
        <v>21630.141</v>
      </c>
      <c r="AY6342" s="3">
        <v>22895.52</v>
      </c>
      <c r="AZ6342" s="3">
        <v>24316.182000000001</v>
      </c>
      <c r="BA6342">
        <v>25932.244999999999</v>
      </c>
      <c r="BB6342">
        <v>2017</v>
      </c>
    </row>
    <row r="6343" spans="1:54" hidden="1" x14ac:dyDescent="0.2">
      <c r="A6343">
        <v>922</v>
      </c>
      <c r="B6343" t="s">
        <v>412</v>
      </c>
      <c r="C6343" t="s">
        <v>232</v>
      </c>
      <c r="D6343" t="s">
        <v>42</v>
      </c>
      <c r="E6343" t="s">
        <v>231</v>
      </c>
      <c r="F6343" t="s">
        <v>230</v>
      </c>
      <c r="G6343" t="s">
        <v>217</v>
      </c>
      <c r="I6343" t="s">
        <v>229</v>
      </c>
      <c r="J6343" s="3" t="s">
        <v>215</v>
      </c>
      <c r="K6343" s="3" t="s">
        <v>215</v>
      </c>
      <c r="L6343" s="3" t="s">
        <v>215</v>
      </c>
      <c r="M6343" s="3" t="s">
        <v>215</v>
      </c>
      <c r="N6343" s="3" t="s">
        <v>215</v>
      </c>
      <c r="O6343" s="3" t="s">
        <v>215</v>
      </c>
      <c r="P6343" s="3" t="s">
        <v>215</v>
      </c>
      <c r="Q6343" s="3" t="s">
        <v>215</v>
      </c>
      <c r="R6343" s="3" t="s">
        <v>215</v>
      </c>
      <c r="S6343" s="3" t="s">
        <v>215</v>
      </c>
      <c r="T6343" s="3" t="s">
        <v>215</v>
      </c>
      <c r="U6343" s="3" t="s">
        <v>215</v>
      </c>
      <c r="V6343" s="3" t="s">
        <v>215</v>
      </c>
      <c r="W6343" s="3" t="s">
        <v>215</v>
      </c>
      <c r="X6343" s="3" t="s">
        <v>215</v>
      </c>
      <c r="Y6343" s="3" t="s">
        <v>215</v>
      </c>
      <c r="Z6343" s="3" t="s">
        <v>215</v>
      </c>
      <c r="AA6343" s="3" t="s">
        <v>215</v>
      </c>
      <c r="AB6343" s="3" t="s">
        <v>215</v>
      </c>
      <c r="AC6343" s="3">
        <v>92.120999999999995</v>
      </c>
      <c r="AD6343" s="3">
        <v>55.712000000000003</v>
      </c>
      <c r="AE6343" s="3">
        <v>44.314</v>
      </c>
      <c r="AF6343" s="3">
        <v>37.472000000000001</v>
      </c>
      <c r="AG6343" s="3">
        <v>28.254999999999999</v>
      </c>
      <c r="AH6343" s="3">
        <v>20.77</v>
      </c>
      <c r="AI6343" s="3">
        <v>14.808999999999999</v>
      </c>
      <c r="AJ6343" s="3">
        <v>9.7759999999999998</v>
      </c>
      <c r="AK6343" s="3">
        <v>8.01</v>
      </c>
      <c r="AL6343" s="3">
        <v>7.4249999999999998</v>
      </c>
      <c r="AM6343" s="3">
        <v>9.89</v>
      </c>
      <c r="AN6343" s="3">
        <v>10.56</v>
      </c>
      <c r="AO6343" s="3">
        <v>10.807</v>
      </c>
      <c r="AP6343" s="3">
        <v>11.548</v>
      </c>
      <c r="AQ6343" s="3">
        <v>12.696999999999999</v>
      </c>
      <c r="AR6343" s="3">
        <v>15.641999999999999</v>
      </c>
      <c r="AS6343" s="3">
        <v>15.914</v>
      </c>
      <c r="AT6343" s="3">
        <v>15.669</v>
      </c>
      <c r="AU6343" s="3">
        <v>17.437000000000001</v>
      </c>
      <c r="AV6343" s="3">
        <v>18.666</v>
      </c>
      <c r="AW6343" s="3">
        <v>19.481999999999999</v>
      </c>
      <c r="AX6343" s="3">
        <v>19.946999999999999</v>
      </c>
      <c r="AY6343" s="3">
        <v>20.015000000000001</v>
      </c>
      <c r="AZ6343" s="3">
        <v>20.138000000000002</v>
      </c>
      <c r="BA6343">
        <v>20.350000000000001</v>
      </c>
      <c r="BB6343">
        <v>2017</v>
      </c>
    </row>
    <row r="6344" spans="1:54" hidden="1" x14ac:dyDescent="0.2">
      <c r="A6344">
        <v>922</v>
      </c>
      <c r="B6344" t="s">
        <v>412</v>
      </c>
      <c r="C6344" t="s">
        <v>228</v>
      </c>
      <c r="D6344" t="s">
        <v>42</v>
      </c>
      <c r="E6344" t="s">
        <v>227</v>
      </c>
      <c r="F6344" t="s">
        <v>226</v>
      </c>
      <c r="G6344" t="s">
        <v>225</v>
      </c>
      <c r="H6344" t="s">
        <v>222</v>
      </c>
      <c r="I6344" t="s">
        <v>1620</v>
      </c>
      <c r="J6344" s="3" t="s">
        <v>215</v>
      </c>
      <c r="K6344" s="3" t="s">
        <v>215</v>
      </c>
      <c r="L6344" s="3" t="s">
        <v>215</v>
      </c>
      <c r="M6344" s="3" t="s">
        <v>215</v>
      </c>
      <c r="N6344" s="3" t="s">
        <v>215</v>
      </c>
      <c r="O6344" s="3" t="s">
        <v>215</v>
      </c>
      <c r="P6344" s="3" t="s">
        <v>215</v>
      </c>
      <c r="Q6344" s="3" t="s">
        <v>215</v>
      </c>
      <c r="R6344" s="3" t="s">
        <v>215</v>
      </c>
      <c r="S6344" s="3" t="s">
        <v>215</v>
      </c>
      <c r="T6344" s="3">
        <v>0.65500000000000003</v>
      </c>
      <c r="U6344" s="3">
        <v>1.5</v>
      </c>
      <c r="V6344" s="3">
        <v>20.420000000000002</v>
      </c>
      <c r="W6344" s="3">
        <v>184.2</v>
      </c>
      <c r="X6344" s="3">
        <v>656.1</v>
      </c>
      <c r="Y6344" s="3">
        <v>1535</v>
      </c>
      <c r="Z6344" s="3">
        <v>2157.4</v>
      </c>
      <c r="AA6344" s="3">
        <v>2517</v>
      </c>
      <c r="AB6344" s="3">
        <v>2825.5</v>
      </c>
      <c r="AC6344" s="3">
        <v>5182.3</v>
      </c>
      <c r="AD6344" s="3">
        <v>7849.4</v>
      </c>
      <c r="AE6344" s="3">
        <v>9609.4</v>
      </c>
      <c r="AF6344" s="3">
        <v>11637</v>
      </c>
      <c r="AG6344" s="3">
        <v>14191.8</v>
      </c>
      <c r="AH6344" s="3">
        <v>18295.099999999999</v>
      </c>
      <c r="AI6344" s="3">
        <v>23218.799999999999</v>
      </c>
      <c r="AJ6344" s="3">
        <v>28921.4</v>
      </c>
      <c r="AK6344" s="3">
        <v>35723</v>
      </c>
      <c r="AL6344" s="3">
        <v>44350.3</v>
      </c>
      <c r="AM6344" s="3">
        <v>41696.699999999997</v>
      </c>
      <c r="AN6344" s="3">
        <v>49756.7</v>
      </c>
      <c r="AO6344" s="3">
        <v>60282.5</v>
      </c>
      <c r="AP6344" s="3">
        <v>68163.899999999994</v>
      </c>
      <c r="AQ6344" s="3">
        <v>73133.899999999994</v>
      </c>
      <c r="AR6344" s="3">
        <v>79199.7</v>
      </c>
      <c r="AS6344" s="3">
        <v>83387.199999999997</v>
      </c>
      <c r="AT6344" s="3">
        <v>85917.8</v>
      </c>
      <c r="AU6344" s="3">
        <v>92081.9</v>
      </c>
      <c r="AV6344" s="3">
        <v>97922.664999999994</v>
      </c>
      <c r="AW6344" s="3">
        <v>103005.087</v>
      </c>
      <c r="AX6344" s="3">
        <v>108439.798</v>
      </c>
      <c r="AY6344" s="3">
        <v>114391.16099999999</v>
      </c>
      <c r="AZ6344" s="3">
        <v>120746.99</v>
      </c>
      <c r="BA6344">
        <v>127428.535</v>
      </c>
      <c r="BB6344">
        <v>2017</v>
      </c>
    </row>
    <row r="6345" spans="1:54" hidden="1" x14ac:dyDescent="0.2">
      <c r="A6345">
        <v>922</v>
      </c>
      <c r="B6345" t="s">
        <v>412</v>
      </c>
      <c r="C6345" t="s">
        <v>224</v>
      </c>
      <c r="D6345" t="s">
        <v>42</v>
      </c>
      <c r="E6345" t="s">
        <v>219</v>
      </c>
      <c r="F6345" t="s">
        <v>218</v>
      </c>
      <c r="G6345" t="s">
        <v>223</v>
      </c>
      <c r="H6345" t="s">
        <v>222</v>
      </c>
      <c r="I6345" t="s">
        <v>1621</v>
      </c>
      <c r="J6345" s="3" t="s">
        <v>215</v>
      </c>
      <c r="K6345" s="3" t="s">
        <v>215</v>
      </c>
      <c r="L6345" s="3" t="s">
        <v>215</v>
      </c>
      <c r="M6345" s="3" t="s">
        <v>215</v>
      </c>
      <c r="N6345" s="3" t="s">
        <v>215</v>
      </c>
      <c r="O6345" s="3" t="s">
        <v>215</v>
      </c>
      <c r="P6345" s="3" t="s">
        <v>215</v>
      </c>
      <c r="Q6345" s="3" t="s">
        <v>215</v>
      </c>
      <c r="R6345" s="3" t="s">
        <v>215</v>
      </c>
      <c r="S6345" s="3" t="s">
        <v>215</v>
      </c>
      <c r="T6345" s="3" t="s">
        <v>215</v>
      </c>
      <c r="U6345" s="3" t="s">
        <v>215</v>
      </c>
      <c r="V6345" s="3">
        <v>-1.2</v>
      </c>
      <c r="W6345" s="3">
        <v>2.6</v>
      </c>
      <c r="X6345" s="3">
        <v>7.8440000000000003</v>
      </c>
      <c r="Y6345" s="3">
        <v>6.9630000000000001</v>
      </c>
      <c r="Z6345" s="3">
        <v>10.847</v>
      </c>
      <c r="AA6345" s="3">
        <v>-0.08</v>
      </c>
      <c r="AB6345" s="3">
        <v>0.219</v>
      </c>
      <c r="AC6345" s="3">
        <v>26.475000000000001</v>
      </c>
      <c r="AD6345" s="3">
        <v>45.381999999999998</v>
      </c>
      <c r="AE6345" s="3">
        <v>32.054000000000002</v>
      </c>
      <c r="AF6345" s="3">
        <v>27.472999999999999</v>
      </c>
      <c r="AG6345" s="3">
        <v>33.128</v>
      </c>
      <c r="AH6345" s="3">
        <v>58.56</v>
      </c>
      <c r="AI6345" s="3">
        <v>84.388999999999996</v>
      </c>
      <c r="AJ6345" s="3">
        <v>92.316000000000003</v>
      </c>
      <c r="AK6345" s="3">
        <v>72.192999999999998</v>
      </c>
      <c r="AL6345" s="3">
        <v>103.935</v>
      </c>
      <c r="AM6345" s="3">
        <v>50.383000000000003</v>
      </c>
      <c r="AN6345" s="3">
        <v>67.451999999999998</v>
      </c>
      <c r="AO6345" s="3">
        <v>97.274000000000001</v>
      </c>
      <c r="AP6345" s="3">
        <v>71.281999999999996</v>
      </c>
      <c r="AQ6345" s="3">
        <v>33.427999999999997</v>
      </c>
      <c r="AR6345" s="3">
        <v>57.512999999999998</v>
      </c>
      <c r="AS6345" s="3">
        <v>68.828999999999994</v>
      </c>
      <c r="AT6345" s="3">
        <v>25.542999999999999</v>
      </c>
      <c r="AU6345" s="3">
        <v>40.246000000000002</v>
      </c>
      <c r="AV6345" s="3">
        <v>76.834000000000003</v>
      </c>
      <c r="AW6345" s="3">
        <v>67.293000000000006</v>
      </c>
      <c r="AX6345" s="3">
        <v>61.043999999999997</v>
      </c>
      <c r="AY6345" s="3">
        <v>62.793999999999997</v>
      </c>
      <c r="AZ6345" s="3">
        <v>65.055000000000007</v>
      </c>
      <c r="BA6345">
        <v>67.58</v>
      </c>
      <c r="BB6345">
        <v>2017</v>
      </c>
    </row>
    <row r="6346" spans="1:54" hidden="1" x14ac:dyDescent="0.2">
      <c r="A6346">
        <v>922</v>
      </c>
      <c r="B6346" t="s">
        <v>412</v>
      </c>
      <c r="C6346" t="s">
        <v>220</v>
      </c>
      <c r="D6346" t="s">
        <v>42</v>
      </c>
      <c r="E6346" t="s">
        <v>219</v>
      </c>
      <c r="F6346" t="s">
        <v>218</v>
      </c>
      <c r="G6346" t="s">
        <v>217</v>
      </c>
      <c r="I6346" t="s">
        <v>216</v>
      </c>
      <c r="J6346" s="3" t="s">
        <v>215</v>
      </c>
      <c r="K6346" s="3" t="s">
        <v>215</v>
      </c>
      <c r="L6346" s="3" t="s">
        <v>215</v>
      </c>
      <c r="M6346" s="3" t="s">
        <v>215</v>
      </c>
      <c r="N6346" s="3" t="s">
        <v>215</v>
      </c>
      <c r="O6346" s="3" t="s">
        <v>215</v>
      </c>
      <c r="P6346" s="3" t="s">
        <v>215</v>
      </c>
      <c r="Q6346" s="3" t="s">
        <v>215</v>
      </c>
      <c r="R6346" s="3" t="s">
        <v>215</v>
      </c>
      <c r="S6346" s="3" t="s">
        <v>215</v>
      </c>
      <c r="T6346" s="3" t="s">
        <v>215</v>
      </c>
      <c r="U6346" s="3" t="s">
        <v>215</v>
      </c>
      <c r="V6346" s="3">
        <v>-1.3049999999999999</v>
      </c>
      <c r="W6346" s="3">
        <v>1.3169999999999999</v>
      </c>
      <c r="X6346" s="3">
        <v>2.637</v>
      </c>
      <c r="Y6346" s="3">
        <v>2.0670000000000002</v>
      </c>
      <c r="Z6346" s="3">
        <v>2.577</v>
      </c>
      <c r="AA6346" s="3">
        <v>-1.7999999999999999E-2</v>
      </c>
      <c r="AB6346" s="3">
        <v>7.4999999999999997E-2</v>
      </c>
      <c r="AC6346" s="3">
        <v>12.577999999999999</v>
      </c>
      <c r="AD6346" s="3">
        <v>16.263999999999999</v>
      </c>
      <c r="AE6346" s="3">
        <v>9.7309999999999999</v>
      </c>
      <c r="AF6346" s="3">
        <v>7.4009999999999998</v>
      </c>
      <c r="AG6346" s="3">
        <v>7.165</v>
      </c>
      <c r="AH6346" s="3">
        <v>9.2230000000000008</v>
      </c>
      <c r="AI6346" s="3">
        <v>10.284000000000001</v>
      </c>
      <c r="AJ6346" s="3">
        <v>8.6790000000000003</v>
      </c>
      <c r="AK6346" s="3">
        <v>5.17</v>
      </c>
      <c r="AL6346" s="3">
        <v>5.8239999999999998</v>
      </c>
      <c r="AM6346" s="3">
        <v>3.835</v>
      </c>
      <c r="AN6346" s="3">
        <v>4.117</v>
      </c>
      <c r="AO6346" s="3">
        <v>4.7409999999999997</v>
      </c>
      <c r="AP6346" s="3">
        <v>3.2250000000000001</v>
      </c>
      <c r="AQ6346" s="3">
        <v>1.4550000000000001</v>
      </c>
      <c r="AR6346" s="3">
        <v>2.7869999999999999</v>
      </c>
      <c r="AS6346" s="3">
        <v>5.03</v>
      </c>
      <c r="AT6346" s="3">
        <v>1.994</v>
      </c>
      <c r="AU6346" s="3">
        <v>2.6349999999999998</v>
      </c>
      <c r="AV6346" s="3">
        <v>4.4669999999999996</v>
      </c>
      <c r="AW6346" s="3">
        <v>3.8359999999999999</v>
      </c>
      <c r="AX6346" s="3">
        <v>3.4159999999999999</v>
      </c>
      <c r="AY6346" s="3">
        <v>3.4239999999999999</v>
      </c>
      <c r="AZ6346" s="3">
        <v>3.4430000000000001</v>
      </c>
      <c r="BA6346">
        <v>3.423</v>
      </c>
      <c r="BB6346">
        <v>2017</v>
      </c>
    </row>
    <row r="6347" spans="1:54" x14ac:dyDescent="0.2">
      <c r="A6347">
        <v>714</v>
      </c>
      <c r="B6347" t="s">
        <v>411</v>
      </c>
      <c r="C6347" t="s">
        <v>352</v>
      </c>
      <c r="D6347" t="s">
        <v>123</v>
      </c>
      <c r="E6347" t="s">
        <v>349</v>
      </c>
      <c r="F6347" t="s">
        <v>351</v>
      </c>
      <c r="G6347" t="s">
        <v>225</v>
      </c>
      <c r="H6347" t="s">
        <v>222</v>
      </c>
      <c r="I6347" t="s">
        <v>1622</v>
      </c>
      <c r="J6347" s="3">
        <v>1464.2860000000001</v>
      </c>
      <c r="K6347" s="3">
        <v>1500.489</v>
      </c>
      <c r="L6347" s="3">
        <v>1463.451</v>
      </c>
      <c r="M6347" s="3">
        <v>1551.771</v>
      </c>
      <c r="N6347" s="3">
        <v>1753.1030000000001</v>
      </c>
      <c r="O6347" s="3">
        <v>1830.0260000000001</v>
      </c>
      <c r="P6347" s="3">
        <v>1930.692</v>
      </c>
      <c r="Q6347" s="3">
        <v>1924.9939999999999</v>
      </c>
      <c r="R6347" s="3">
        <v>1930.692</v>
      </c>
      <c r="S6347" s="3">
        <v>1820.53</v>
      </c>
      <c r="T6347" s="3">
        <v>1828.1569999999999</v>
      </c>
      <c r="U6347" s="3">
        <v>1749.546</v>
      </c>
      <c r="V6347" s="3">
        <v>1865.0160000000001</v>
      </c>
      <c r="W6347" s="3">
        <v>1671.463</v>
      </c>
      <c r="X6347" s="3">
        <v>971.28800000000001</v>
      </c>
      <c r="Y6347" s="3">
        <v>1209.652</v>
      </c>
      <c r="Z6347" s="3">
        <v>1349.9179999999999</v>
      </c>
      <c r="AA6347" s="3">
        <v>1551.0550000000001</v>
      </c>
      <c r="AB6347" s="3">
        <v>1680.412</v>
      </c>
      <c r="AC6347" s="3">
        <v>1736</v>
      </c>
      <c r="AD6347" s="3">
        <v>1881</v>
      </c>
      <c r="AE6347" s="3">
        <v>2041</v>
      </c>
      <c r="AF6347" s="3">
        <v>2310</v>
      </c>
      <c r="AG6347" s="3">
        <v>2361</v>
      </c>
      <c r="AH6347" s="3">
        <v>2537</v>
      </c>
      <c r="AI6347" s="3">
        <v>2775</v>
      </c>
      <c r="AJ6347" s="3">
        <v>3031</v>
      </c>
      <c r="AK6347" s="3">
        <v>3262</v>
      </c>
      <c r="AL6347" s="3">
        <v>3626</v>
      </c>
      <c r="AM6347" s="3">
        <v>3853</v>
      </c>
      <c r="AN6347" s="3">
        <v>4135</v>
      </c>
      <c r="AO6347" s="3">
        <v>4459</v>
      </c>
      <c r="AP6347" s="3">
        <v>4852</v>
      </c>
      <c r="AQ6347" s="3">
        <v>5079</v>
      </c>
      <c r="AR6347" s="3">
        <v>5466</v>
      </c>
      <c r="AS6347" s="3">
        <v>5951</v>
      </c>
      <c r="AT6347" s="3">
        <v>6307</v>
      </c>
      <c r="AU6347" s="3">
        <v>6692</v>
      </c>
      <c r="AV6347" s="3">
        <v>7173.8239999999996</v>
      </c>
      <c r="AW6347" s="3">
        <v>7733.3819999999996</v>
      </c>
      <c r="AX6347" s="3">
        <v>8352.0529999999999</v>
      </c>
      <c r="AY6347" s="3">
        <v>8978.4570000000003</v>
      </c>
      <c r="AZ6347" s="3">
        <v>9651.8410000000003</v>
      </c>
      <c r="BA6347">
        <v>10375.728999999999</v>
      </c>
      <c r="BB6347">
        <v>2016</v>
      </c>
    </row>
    <row r="6348" spans="1:54" hidden="1" x14ac:dyDescent="0.2">
      <c r="A6348">
        <v>714</v>
      </c>
      <c r="B6348" t="s">
        <v>411</v>
      </c>
      <c r="C6348" t="s">
        <v>350</v>
      </c>
      <c r="D6348" t="s">
        <v>123</v>
      </c>
      <c r="E6348" t="s">
        <v>349</v>
      </c>
      <c r="F6348" t="s">
        <v>348</v>
      </c>
      <c r="G6348" t="s">
        <v>275</v>
      </c>
      <c r="I6348" t="s">
        <v>347</v>
      </c>
      <c r="J6348" s="3">
        <v>-3.5760000000000001</v>
      </c>
      <c r="K6348" s="3">
        <v>2.472</v>
      </c>
      <c r="L6348" s="3">
        <v>-2.468</v>
      </c>
      <c r="M6348" s="3">
        <v>6.0350000000000001</v>
      </c>
      <c r="N6348" s="3">
        <v>12.974</v>
      </c>
      <c r="O6348" s="3">
        <v>4.3879999999999999</v>
      </c>
      <c r="P6348" s="3">
        <v>5.5010000000000003</v>
      </c>
      <c r="Q6348" s="3">
        <v>-0.29499999999999998</v>
      </c>
      <c r="R6348" s="3">
        <v>0.29599999999999999</v>
      </c>
      <c r="S6348" s="3">
        <v>-5.7060000000000004</v>
      </c>
      <c r="T6348" s="3">
        <v>0.41899999999999998</v>
      </c>
      <c r="U6348" s="3">
        <v>-4.3</v>
      </c>
      <c r="V6348" s="3">
        <v>6.6</v>
      </c>
      <c r="W6348" s="3">
        <v>-10.378</v>
      </c>
      <c r="X6348" s="3">
        <v>-41.89</v>
      </c>
      <c r="Y6348" s="3">
        <v>24.541</v>
      </c>
      <c r="Z6348" s="3">
        <v>11.596</v>
      </c>
      <c r="AA6348" s="3">
        <v>14.9</v>
      </c>
      <c r="AB6348" s="3">
        <v>8.34</v>
      </c>
      <c r="AC6348" s="3">
        <v>3.3079999999999998</v>
      </c>
      <c r="AD6348" s="3">
        <v>8.3529999999999998</v>
      </c>
      <c r="AE6348" s="3">
        <v>8.5060000000000002</v>
      </c>
      <c r="AF6348" s="3">
        <v>13.18</v>
      </c>
      <c r="AG6348" s="3">
        <v>2.2080000000000002</v>
      </c>
      <c r="AH6348" s="3">
        <v>7.4539999999999997</v>
      </c>
      <c r="AI6348" s="3">
        <v>9.3810000000000002</v>
      </c>
      <c r="AJ6348" s="3">
        <v>9.2249999999999996</v>
      </c>
      <c r="AK6348" s="3">
        <v>7.6210000000000004</v>
      </c>
      <c r="AL6348" s="3">
        <v>11.159000000000001</v>
      </c>
      <c r="AM6348" s="3">
        <v>6.26</v>
      </c>
      <c r="AN6348" s="3">
        <v>7.319</v>
      </c>
      <c r="AO6348" s="3">
        <v>7.8360000000000003</v>
      </c>
      <c r="AP6348" s="3">
        <v>8.8140000000000001</v>
      </c>
      <c r="AQ6348" s="3">
        <v>4.6779999999999999</v>
      </c>
      <c r="AR6348" s="3">
        <v>7.62</v>
      </c>
      <c r="AS6348" s="3">
        <v>8.8729999999999993</v>
      </c>
      <c r="AT6348" s="3">
        <v>5.9820000000000002</v>
      </c>
      <c r="AU6348" s="3">
        <v>6.1040000000000001</v>
      </c>
      <c r="AV6348" s="3">
        <v>7.2</v>
      </c>
      <c r="AW6348" s="3">
        <v>7.8</v>
      </c>
      <c r="AX6348" s="3">
        <v>8</v>
      </c>
      <c r="AY6348" s="3">
        <v>7.5</v>
      </c>
      <c r="AZ6348" s="3">
        <v>7.5</v>
      </c>
      <c r="BA6348">
        <v>7.5</v>
      </c>
      <c r="BB6348">
        <v>2016</v>
      </c>
    </row>
    <row r="6349" spans="1:54" hidden="1" x14ac:dyDescent="0.2">
      <c r="A6349">
        <v>714</v>
      </c>
      <c r="B6349" t="s">
        <v>411</v>
      </c>
      <c r="C6349" t="s">
        <v>346</v>
      </c>
      <c r="D6349" t="s">
        <v>123</v>
      </c>
      <c r="E6349" t="s">
        <v>342</v>
      </c>
      <c r="F6349" t="s">
        <v>345</v>
      </c>
      <c r="G6349" t="s">
        <v>225</v>
      </c>
      <c r="H6349" t="s">
        <v>222</v>
      </c>
      <c r="I6349" t="s">
        <v>1622</v>
      </c>
      <c r="J6349" s="3">
        <v>116.88500000000001</v>
      </c>
      <c r="K6349" s="3">
        <v>132.68600000000001</v>
      </c>
      <c r="L6349" s="3">
        <v>141.547</v>
      </c>
      <c r="M6349" s="3">
        <v>153.648</v>
      </c>
      <c r="N6349" s="3">
        <v>171.90899999999999</v>
      </c>
      <c r="O6349" s="3">
        <v>187.684</v>
      </c>
      <c r="P6349" s="3">
        <v>184.01</v>
      </c>
      <c r="Q6349" s="3">
        <v>185.739</v>
      </c>
      <c r="R6349" s="3">
        <v>190.71</v>
      </c>
      <c r="S6349" s="3">
        <v>208.322</v>
      </c>
      <c r="T6349" s="3">
        <v>205.732</v>
      </c>
      <c r="U6349" s="3">
        <v>229.93</v>
      </c>
      <c r="V6349" s="3">
        <v>261.15899999999999</v>
      </c>
      <c r="W6349" s="3">
        <v>271.29399999999998</v>
      </c>
      <c r="X6349" s="3">
        <v>168.20099999999999</v>
      </c>
      <c r="Y6349" s="3">
        <v>324.90199999999999</v>
      </c>
      <c r="Z6349" s="3">
        <v>411.75799999999998</v>
      </c>
      <c r="AA6349" s="3">
        <v>546.53499999999997</v>
      </c>
      <c r="AB6349" s="3">
        <v>605.63900000000001</v>
      </c>
      <c r="AC6349" s="3">
        <v>607</v>
      </c>
      <c r="AD6349" s="3">
        <v>676</v>
      </c>
      <c r="AE6349" s="3">
        <v>742</v>
      </c>
      <c r="AF6349" s="3">
        <v>797</v>
      </c>
      <c r="AG6349" s="3">
        <v>993</v>
      </c>
      <c r="AH6349" s="3">
        <v>1206</v>
      </c>
      <c r="AI6349" s="3">
        <v>1440</v>
      </c>
      <c r="AJ6349" s="3">
        <v>1739</v>
      </c>
      <c r="AK6349" s="3">
        <v>2092</v>
      </c>
      <c r="AL6349" s="3">
        <v>2658</v>
      </c>
      <c r="AM6349" s="3">
        <v>3057</v>
      </c>
      <c r="AN6349" s="3">
        <v>3367</v>
      </c>
      <c r="AO6349" s="3">
        <v>3897</v>
      </c>
      <c r="AP6349" s="3">
        <v>4494</v>
      </c>
      <c r="AQ6349" s="3">
        <v>4929</v>
      </c>
      <c r="AR6349" s="3">
        <v>5466</v>
      </c>
      <c r="AS6349" s="3">
        <v>5968</v>
      </c>
      <c r="AT6349" s="3">
        <v>6672</v>
      </c>
      <c r="AU6349" s="3">
        <v>7597</v>
      </c>
      <c r="AV6349" s="3">
        <v>8388.3040000000001</v>
      </c>
      <c r="AW6349" s="3">
        <v>9485.6779999999999</v>
      </c>
      <c r="AX6349" s="3">
        <v>10838.715</v>
      </c>
      <c r="AY6349" s="3">
        <v>12237.647999999999</v>
      </c>
      <c r="AZ6349" s="3">
        <v>13817.138000000001</v>
      </c>
      <c r="BA6349">
        <v>15600.49</v>
      </c>
      <c r="BB6349">
        <v>2016</v>
      </c>
    </row>
    <row r="6350" spans="1:54" hidden="1" x14ac:dyDescent="0.2">
      <c r="A6350">
        <v>714</v>
      </c>
      <c r="B6350" t="s">
        <v>411</v>
      </c>
      <c r="C6350" t="s">
        <v>344</v>
      </c>
      <c r="D6350" t="s">
        <v>123</v>
      </c>
      <c r="E6350" t="s">
        <v>342</v>
      </c>
      <c r="F6350" t="s">
        <v>343</v>
      </c>
      <c r="G6350" t="s">
        <v>223</v>
      </c>
      <c r="H6350" t="s">
        <v>222</v>
      </c>
      <c r="I6350" t="s">
        <v>310</v>
      </c>
      <c r="J6350" s="3">
        <v>1.2589999999999999</v>
      </c>
      <c r="K6350" s="3">
        <v>1.429</v>
      </c>
      <c r="L6350" s="3">
        <v>1.5249999999999999</v>
      </c>
      <c r="M6350" s="3">
        <v>1.629</v>
      </c>
      <c r="N6350" s="3">
        <v>1.56</v>
      </c>
      <c r="O6350" s="3">
        <v>1.853</v>
      </c>
      <c r="P6350" s="3">
        <v>2.1</v>
      </c>
      <c r="Q6350" s="3">
        <v>2.331</v>
      </c>
      <c r="R6350" s="3">
        <v>2.4950000000000001</v>
      </c>
      <c r="S6350" s="3">
        <v>2.605</v>
      </c>
      <c r="T6350" s="3">
        <v>2.4910000000000001</v>
      </c>
      <c r="U6350" s="3">
        <v>1.837</v>
      </c>
      <c r="V6350" s="3">
        <v>1.95</v>
      </c>
      <c r="W6350" s="3">
        <v>1.881</v>
      </c>
      <c r="X6350" s="3">
        <v>1.1950000000000001</v>
      </c>
      <c r="Y6350" s="3">
        <v>1.2390000000000001</v>
      </c>
      <c r="Z6350" s="3">
        <v>1.343</v>
      </c>
      <c r="AA6350" s="3">
        <v>1.8080000000000001</v>
      </c>
      <c r="AB6350" s="3">
        <v>1.931</v>
      </c>
      <c r="AC6350" s="3">
        <v>1.7969999999999999</v>
      </c>
      <c r="AD6350" s="3">
        <v>1.718</v>
      </c>
      <c r="AE6350" s="3">
        <v>1.62</v>
      </c>
      <c r="AF6350" s="3">
        <v>1.6679999999999999</v>
      </c>
      <c r="AG6350" s="3">
        <v>1.835</v>
      </c>
      <c r="AH6350" s="3">
        <v>2.0910000000000002</v>
      </c>
      <c r="AI6350" s="3">
        <v>2.5840000000000001</v>
      </c>
      <c r="AJ6350" s="3">
        <v>3.1509999999999998</v>
      </c>
      <c r="AK6350" s="3">
        <v>3.8260000000000001</v>
      </c>
      <c r="AL6350" s="3">
        <v>4.8630000000000004</v>
      </c>
      <c r="AM6350" s="3">
        <v>5.38</v>
      </c>
      <c r="AN6350" s="3">
        <v>5.774</v>
      </c>
      <c r="AO6350" s="3">
        <v>6.492</v>
      </c>
      <c r="AP6350" s="3">
        <v>7.3159999999999998</v>
      </c>
      <c r="AQ6350" s="3">
        <v>7.6230000000000002</v>
      </c>
      <c r="AR6350" s="3">
        <v>8.01</v>
      </c>
      <c r="AS6350" s="3">
        <v>8.2940000000000005</v>
      </c>
      <c r="AT6350" s="3">
        <v>8.4749999999999996</v>
      </c>
      <c r="AU6350" s="3">
        <v>9.1370000000000005</v>
      </c>
      <c r="AV6350" s="3">
        <v>9.9440000000000008</v>
      </c>
      <c r="AW6350" s="3">
        <v>10.532</v>
      </c>
      <c r="AX6350" s="3">
        <v>11.571</v>
      </c>
      <c r="AY6350" s="3">
        <v>12.624000000000001</v>
      </c>
      <c r="AZ6350" s="3">
        <v>13.837999999999999</v>
      </c>
      <c r="BA6350">
        <v>15.169</v>
      </c>
      <c r="BB6350">
        <v>2016</v>
      </c>
    </row>
    <row r="6351" spans="1:54" hidden="1" x14ac:dyDescent="0.2">
      <c r="A6351">
        <v>714</v>
      </c>
      <c r="B6351" t="s">
        <v>411</v>
      </c>
      <c r="C6351" t="s">
        <v>213</v>
      </c>
      <c r="D6351" t="s">
        <v>123</v>
      </c>
      <c r="E6351" t="s">
        <v>342</v>
      </c>
      <c r="F6351" s="3" t="s">
        <v>341</v>
      </c>
      <c r="G6351" t="s">
        <v>323</v>
      </c>
      <c r="H6351" t="s">
        <v>222</v>
      </c>
      <c r="I6351" t="s">
        <v>310</v>
      </c>
      <c r="J6351">
        <v>2.1080000000000001</v>
      </c>
      <c r="K6351">
        <v>2.3620000000000001</v>
      </c>
      <c r="L6351">
        <v>2.4470000000000001</v>
      </c>
      <c r="M6351">
        <v>2.6970000000000001</v>
      </c>
      <c r="N6351">
        <v>3.1549999999999998</v>
      </c>
      <c r="O6351">
        <v>3.3980000000000001</v>
      </c>
      <c r="P6351">
        <v>3.6579999999999999</v>
      </c>
      <c r="Q6351">
        <v>3.74</v>
      </c>
      <c r="R6351">
        <v>3.8820000000000001</v>
      </c>
      <c r="S6351">
        <v>3.8029999999999999</v>
      </c>
      <c r="T6351">
        <v>3.96</v>
      </c>
      <c r="U6351">
        <v>3.9159999999999999</v>
      </c>
      <c r="V6351">
        <v>4.2699999999999996</v>
      </c>
      <c r="W6351">
        <v>3.9180000000000001</v>
      </c>
      <c r="X6351">
        <v>2.3250000000000002</v>
      </c>
      <c r="Y6351">
        <v>2.956</v>
      </c>
      <c r="Z6351">
        <v>3.359</v>
      </c>
      <c r="AA6351">
        <v>3.9260000000000002</v>
      </c>
      <c r="AB6351">
        <v>4.2990000000000004</v>
      </c>
      <c r="AC6351">
        <v>4.5090000000000003</v>
      </c>
      <c r="AD6351">
        <v>4.9969999999999999</v>
      </c>
      <c r="AE6351">
        <v>5.5460000000000003</v>
      </c>
      <c r="AF6351">
        <v>6.3730000000000002</v>
      </c>
      <c r="AG6351">
        <v>6.6440000000000001</v>
      </c>
      <c r="AH6351">
        <v>7.335</v>
      </c>
      <c r="AI6351">
        <v>8.282</v>
      </c>
      <c r="AJ6351">
        <v>9.3230000000000004</v>
      </c>
      <c r="AK6351">
        <v>10.301</v>
      </c>
      <c r="AL6351">
        <v>11.675000000000001</v>
      </c>
      <c r="AM6351">
        <v>12.5</v>
      </c>
      <c r="AN6351">
        <v>13.579000000000001</v>
      </c>
      <c r="AO6351">
        <v>14.945</v>
      </c>
      <c r="AP6351">
        <v>16.562000000000001</v>
      </c>
      <c r="AQ6351">
        <v>17.617000000000001</v>
      </c>
      <c r="AR6351">
        <v>19.3</v>
      </c>
      <c r="AS6351">
        <v>21.24</v>
      </c>
      <c r="AT6351">
        <v>22.797999999999998</v>
      </c>
      <c r="AU6351">
        <v>24.625</v>
      </c>
      <c r="AV6351">
        <v>26.997</v>
      </c>
      <c r="AW6351">
        <v>29.734000000000002</v>
      </c>
      <c r="AX6351">
        <v>32.744</v>
      </c>
      <c r="AY6351">
        <v>35.871000000000002</v>
      </c>
      <c r="AZ6351">
        <v>39.222999999999999</v>
      </c>
      <c r="BA6351">
        <v>42.898000000000003</v>
      </c>
      <c r="BB6351">
        <v>2016</v>
      </c>
    </row>
    <row r="6352" spans="1:54" hidden="1" x14ac:dyDescent="0.2">
      <c r="A6352">
        <v>714</v>
      </c>
      <c r="B6352" t="s">
        <v>411</v>
      </c>
      <c r="C6352" t="s">
        <v>340</v>
      </c>
      <c r="D6352" t="s">
        <v>123</v>
      </c>
      <c r="E6352" t="s">
        <v>339</v>
      </c>
      <c r="F6352" t="s">
        <v>338</v>
      </c>
      <c r="G6352" t="s">
        <v>295</v>
      </c>
      <c r="I6352" t="s">
        <v>337</v>
      </c>
      <c r="J6352" s="3">
        <v>7.9820000000000002</v>
      </c>
      <c r="K6352" s="3">
        <v>8.843</v>
      </c>
      <c r="L6352" s="3">
        <v>9.6720000000000006</v>
      </c>
      <c r="M6352" s="3">
        <v>9.9009999999999998</v>
      </c>
      <c r="N6352" s="3">
        <v>9.8059999999999992</v>
      </c>
      <c r="O6352" s="3">
        <v>10.256</v>
      </c>
      <c r="P6352" s="3">
        <v>9.5310000000000006</v>
      </c>
      <c r="Q6352" s="3">
        <v>9.6489999999999991</v>
      </c>
      <c r="R6352" s="3">
        <v>9.8780000000000001</v>
      </c>
      <c r="S6352" s="3">
        <v>11.443</v>
      </c>
      <c r="T6352" s="3">
        <v>11.254</v>
      </c>
      <c r="U6352" s="3">
        <v>13.141999999999999</v>
      </c>
      <c r="V6352" s="3">
        <v>14.003</v>
      </c>
      <c r="W6352" s="3">
        <v>16.231000000000002</v>
      </c>
      <c r="X6352" s="3">
        <v>17.317</v>
      </c>
      <c r="Y6352" s="3">
        <v>26.859000000000002</v>
      </c>
      <c r="Z6352" s="3">
        <v>30.501999999999999</v>
      </c>
      <c r="AA6352" s="3">
        <v>35.235999999999997</v>
      </c>
      <c r="AB6352" s="3">
        <v>36.040999999999997</v>
      </c>
      <c r="AC6352" s="3">
        <v>34.965000000000003</v>
      </c>
      <c r="AD6352" s="3">
        <v>35.938000000000002</v>
      </c>
      <c r="AE6352" s="3">
        <v>36.354999999999997</v>
      </c>
      <c r="AF6352" s="3">
        <v>34.502000000000002</v>
      </c>
      <c r="AG6352" s="3">
        <v>42.058</v>
      </c>
      <c r="AH6352" s="3">
        <v>47.536000000000001</v>
      </c>
      <c r="AI6352" s="3">
        <v>51.892000000000003</v>
      </c>
      <c r="AJ6352" s="3">
        <v>57.374000000000002</v>
      </c>
      <c r="AK6352" s="3">
        <v>64.132000000000005</v>
      </c>
      <c r="AL6352" s="3">
        <v>73.304000000000002</v>
      </c>
      <c r="AM6352" s="3">
        <v>79.340999999999994</v>
      </c>
      <c r="AN6352" s="3">
        <v>81.427000000000007</v>
      </c>
      <c r="AO6352" s="3">
        <v>87.396000000000001</v>
      </c>
      <c r="AP6352" s="3">
        <v>92.622</v>
      </c>
      <c r="AQ6352" s="3">
        <v>97.046999999999997</v>
      </c>
      <c r="AR6352" s="3">
        <v>100</v>
      </c>
      <c r="AS6352" s="3">
        <v>100.286</v>
      </c>
      <c r="AT6352" s="3">
        <v>105.78700000000001</v>
      </c>
      <c r="AU6352" s="3">
        <v>113.524</v>
      </c>
      <c r="AV6352" s="3">
        <v>116.929</v>
      </c>
      <c r="AW6352" s="3">
        <v>122.65900000000001</v>
      </c>
      <c r="AX6352" s="3">
        <v>129.773</v>
      </c>
      <c r="AY6352" s="3">
        <v>136.30000000000001</v>
      </c>
      <c r="AZ6352" s="3">
        <v>143.155</v>
      </c>
      <c r="BA6352">
        <v>150.35599999999999</v>
      </c>
      <c r="BB6352">
        <v>2016</v>
      </c>
    </row>
    <row r="6353" spans="1:54" hidden="1" x14ac:dyDescent="0.2">
      <c r="A6353">
        <v>714</v>
      </c>
      <c r="B6353" t="s">
        <v>411</v>
      </c>
      <c r="C6353" t="s">
        <v>336</v>
      </c>
      <c r="D6353" t="s">
        <v>123</v>
      </c>
      <c r="E6353" t="s">
        <v>333</v>
      </c>
      <c r="F6353" t="s">
        <v>335</v>
      </c>
      <c r="G6353" t="s">
        <v>225</v>
      </c>
      <c r="H6353" t="s">
        <v>322</v>
      </c>
      <c r="I6353" t="s">
        <v>330</v>
      </c>
      <c r="J6353" s="3">
        <v>314637.03999999998</v>
      </c>
      <c r="K6353" s="3">
        <v>310965.679</v>
      </c>
      <c r="L6353" s="3">
        <v>292360.576</v>
      </c>
      <c r="M6353" s="3">
        <v>298702.40700000001</v>
      </c>
      <c r="N6353" s="3">
        <v>329449.489</v>
      </c>
      <c r="O6353" s="3">
        <v>332629.70699999999</v>
      </c>
      <c r="P6353" s="3">
        <v>339247.90399999998</v>
      </c>
      <c r="Q6353" s="3">
        <v>326850.92700000003</v>
      </c>
      <c r="R6353" s="3">
        <v>316664.83299999998</v>
      </c>
      <c r="S6353" s="3">
        <v>288771.342</v>
      </c>
      <c r="T6353" s="3">
        <v>283293.98200000002</v>
      </c>
      <c r="U6353" s="3">
        <v>263024.92200000002</v>
      </c>
      <c r="V6353" s="3">
        <v>280198.478</v>
      </c>
      <c r="W6353" s="3">
        <v>267562.18</v>
      </c>
      <c r="X6353" s="3">
        <v>167753.13800000001</v>
      </c>
      <c r="Y6353" s="3">
        <v>221241.50399999999</v>
      </c>
      <c r="Z6353" s="3">
        <v>249712.72200000001</v>
      </c>
      <c r="AA6353" s="3">
        <v>274061.37800000003</v>
      </c>
      <c r="AB6353" s="3">
        <v>272090.60700000002</v>
      </c>
      <c r="AC6353" s="3">
        <v>253685.39</v>
      </c>
      <c r="AD6353" s="3">
        <v>250955.399</v>
      </c>
      <c r="AE6353" s="3">
        <v>254704.50700000001</v>
      </c>
      <c r="AF6353" s="3">
        <v>276281.56</v>
      </c>
      <c r="AG6353" s="3">
        <v>275232.77399999998</v>
      </c>
      <c r="AH6353" s="3">
        <v>291256.90500000003</v>
      </c>
      <c r="AI6353" s="3">
        <v>314166.505</v>
      </c>
      <c r="AJ6353" s="3">
        <v>336777.77799999999</v>
      </c>
      <c r="AK6353" s="3">
        <v>354565.217</v>
      </c>
      <c r="AL6353" s="3">
        <v>381684.21100000001</v>
      </c>
      <c r="AM6353" s="3">
        <v>397216.495</v>
      </c>
      <c r="AN6353" s="3">
        <v>413500</v>
      </c>
      <c r="AO6353" s="3">
        <v>437156.86300000001</v>
      </c>
      <c r="AP6353" s="3">
        <v>462095.23800000001</v>
      </c>
      <c r="AQ6353" s="3">
        <v>472964.34700000001</v>
      </c>
      <c r="AR6353" s="3">
        <v>496790.26799999998</v>
      </c>
      <c r="AS6353" s="3">
        <v>527841.48800000001</v>
      </c>
      <c r="AT6353" s="3">
        <v>545909.92500000005</v>
      </c>
      <c r="AU6353" s="3">
        <v>565230.39099999995</v>
      </c>
      <c r="AV6353" s="3">
        <v>591287.84299999999</v>
      </c>
      <c r="AW6353" s="3">
        <v>622036.29599999997</v>
      </c>
      <c r="AX6353" s="3">
        <v>655640.75600000005</v>
      </c>
      <c r="AY6353" s="3">
        <v>687910.62899999996</v>
      </c>
      <c r="AZ6353" s="3">
        <v>721819.59900000005</v>
      </c>
      <c r="BA6353">
        <v>757473.96600000001</v>
      </c>
      <c r="BB6353">
        <v>2012</v>
      </c>
    </row>
    <row r="6354" spans="1:54" hidden="1" x14ac:dyDescent="0.2">
      <c r="A6354">
        <v>714</v>
      </c>
      <c r="B6354" t="s">
        <v>411</v>
      </c>
      <c r="C6354" t="s">
        <v>334</v>
      </c>
      <c r="D6354" t="s">
        <v>123</v>
      </c>
      <c r="E6354" t="s">
        <v>333</v>
      </c>
      <c r="F6354" t="s">
        <v>332</v>
      </c>
      <c r="G6354" t="s">
        <v>331</v>
      </c>
      <c r="H6354" t="s">
        <v>322</v>
      </c>
      <c r="I6354" t="s">
        <v>330</v>
      </c>
      <c r="J6354" s="3">
        <v>1054.5730000000001</v>
      </c>
      <c r="K6354" s="3">
        <v>1042.268</v>
      </c>
      <c r="L6354" s="3">
        <v>979.90899999999999</v>
      </c>
      <c r="M6354" s="3">
        <v>1001.165</v>
      </c>
      <c r="N6354" s="3">
        <v>1104.22</v>
      </c>
      <c r="O6354" s="3">
        <v>1114.8800000000001</v>
      </c>
      <c r="P6354" s="3">
        <v>1137.0619999999999</v>
      </c>
      <c r="Q6354" s="3">
        <v>1095.511</v>
      </c>
      <c r="R6354" s="3">
        <v>1061.3699999999999</v>
      </c>
      <c r="S6354" s="3">
        <v>967.87900000000002</v>
      </c>
      <c r="T6354" s="3">
        <v>949.52</v>
      </c>
      <c r="U6354" s="3">
        <v>881.58399999999995</v>
      </c>
      <c r="V6354" s="3">
        <v>939.14499999999998</v>
      </c>
      <c r="W6354" s="3">
        <v>896.79200000000003</v>
      </c>
      <c r="X6354" s="3">
        <v>562.26099999999997</v>
      </c>
      <c r="Y6354" s="3">
        <v>741.53800000000001</v>
      </c>
      <c r="Z6354" s="3">
        <v>836.96600000000001</v>
      </c>
      <c r="AA6354" s="3">
        <v>918.57500000000005</v>
      </c>
      <c r="AB6354" s="3">
        <v>911.97</v>
      </c>
      <c r="AC6354" s="3">
        <v>850.28099999999995</v>
      </c>
      <c r="AD6354" s="3">
        <v>841.13099999999997</v>
      </c>
      <c r="AE6354" s="3">
        <v>853.697</v>
      </c>
      <c r="AF6354" s="3">
        <v>926.01700000000005</v>
      </c>
      <c r="AG6354" s="3">
        <v>922.50199999999995</v>
      </c>
      <c r="AH6354" s="3">
        <v>976.21</v>
      </c>
      <c r="AI6354" s="3">
        <v>1052.9960000000001</v>
      </c>
      <c r="AJ6354" s="3">
        <v>1128.7829999999999</v>
      </c>
      <c r="AK6354" s="3">
        <v>1188.4010000000001</v>
      </c>
      <c r="AL6354" s="3">
        <v>1279.296</v>
      </c>
      <c r="AM6354" s="3">
        <v>1331.356</v>
      </c>
      <c r="AN6354" s="3">
        <v>1385.934</v>
      </c>
      <c r="AO6354" s="3">
        <v>1465.2249999999999</v>
      </c>
      <c r="AP6354" s="3">
        <v>1548.8109999999999</v>
      </c>
      <c r="AQ6354" s="3">
        <v>1585.241</v>
      </c>
      <c r="AR6354" s="3">
        <v>1665.0989999999999</v>
      </c>
      <c r="AS6354" s="3">
        <v>1769.174</v>
      </c>
      <c r="AT6354" s="3">
        <v>1829.7339999999999</v>
      </c>
      <c r="AU6354" s="3">
        <v>1894.491</v>
      </c>
      <c r="AV6354" s="3">
        <v>1981.828</v>
      </c>
      <c r="AW6354" s="3">
        <v>2084.8879999999999</v>
      </c>
      <c r="AX6354" s="3">
        <v>2197.52</v>
      </c>
      <c r="AY6354" s="3">
        <v>2305.6799999999998</v>
      </c>
      <c r="AZ6354" s="3">
        <v>2419.3330000000001</v>
      </c>
      <c r="BA6354">
        <v>2538.8359999999998</v>
      </c>
      <c r="BB6354">
        <v>2012</v>
      </c>
    </row>
    <row r="6355" spans="1:54" hidden="1" x14ac:dyDescent="0.2">
      <c r="A6355">
        <v>714</v>
      </c>
      <c r="B6355" t="s">
        <v>411</v>
      </c>
      <c r="C6355" t="s">
        <v>329</v>
      </c>
      <c r="D6355" t="s">
        <v>123</v>
      </c>
      <c r="E6355" t="s">
        <v>325</v>
      </c>
      <c r="F6355" t="s">
        <v>328</v>
      </c>
      <c r="G6355" t="s">
        <v>225</v>
      </c>
      <c r="H6355" t="s">
        <v>322</v>
      </c>
      <c r="I6355" t="s">
        <v>321</v>
      </c>
      <c r="J6355" s="3">
        <v>25115.587</v>
      </c>
      <c r="K6355" s="3">
        <v>27498.307000000001</v>
      </c>
      <c r="L6355" s="3">
        <v>28277.414000000001</v>
      </c>
      <c r="M6355" s="3">
        <v>29575.935000000001</v>
      </c>
      <c r="N6355" s="3">
        <v>32305.728999999999</v>
      </c>
      <c r="O6355" s="3">
        <v>34113.898999999998</v>
      </c>
      <c r="P6355" s="3">
        <v>32333.048999999999</v>
      </c>
      <c r="Q6355" s="3">
        <v>31537.268</v>
      </c>
      <c r="R6355" s="3">
        <v>31279.47</v>
      </c>
      <c r="S6355" s="3">
        <v>33043.894999999997</v>
      </c>
      <c r="T6355" s="3">
        <v>31880.547999999999</v>
      </c>
      <c r="U6355" s="3">
        <v>34567.466999999997</v>
      </c>
      <c r="V6355" s="3">
        <v>39236.241000000002</v>
      </c>
      <c r="W6355" s="3">
        <v>43427.838000000003</v>
      </c>
      <c r="X6355" s="3">
        <v>29050.365000000002</v>
      </c>
      <c r="Y6355" s="3">
        <v>59423.574999999997</v>
      </c>
      <c r="Z6355" s="3">
        <v>76168.428</v>
      </c>
      <c r="AA6355" s="3">
        <v>96569.130999999994</v>
      </c>
      <c r="AB6355" s="3">
        <v>98064.425000000003</v>
      </c>
      <c r="AC6355" s="3">
        <v>88702.206999999995</v>
      </c>
      <c r="AD6355" s="3">
        <v>90189.180999999997</v>
      </c>
      <c r="AE6355" s="3">
        <v>92597.130999999994</v>
      </c>
      <c r="AF6355" s="3">
        <v>95323.118000000002</v>
      </c>
      <c r="AG6355" s="3">
        <v>115758.63800000001</v>
      </c>
      <c r="AH6355" s="3">
        <v>138453.223</v>
      </c>
      <c r="AI6355" s="3">
        <v>163026.943</v>
      </c>
      <c r="AJ6355" s="3">
        <v>193222.22200000001</v>
      </c>
      <c r="AK6355" s="3">
        <v>227391.304</v>
      </c>
      <c r="AL6355" s="3">
        <v>279789.47399999999</v>
      </c>
      <c r="AM6355" s="3">
        <v>315154.63900000002</v>
      </c>
      <c r="AN6355" s="3">
        <v>336700</v>
      </c>
      <c r="AO6355" s="3">
        <v>382058.82400000002</v>
      </c>
      <c r="AP6355" s="3">
        <v>428000</v>
      </c>
      <c r="AQ6355" s="3">
        <v>458996.114</v>
      </c>
      <c r="AR6355" s="3">
        <v>496790.26799999998</v>
      </c>
      <c r="AS6355" s="3">
        <v>529349.353</v>
      </c>
      <c r="AT6355" s="3">
        <v>577502.93700000003</v>
      </c>
      <c r="AU6355" s="3">
        <v>641669.94700000004</v>
      </c>
      <c r="AV6355" s="3">
        <v>691388.84600000002</v>
      </c>
      <c r="AW6355" s="3">
        <v>762982.59900000005</v>
      </c>
      <c r="AX6355" s="3">
        <v>850845.12899999996</v>
      </c>
      <c r="AY6355" s="3">
        <v>937623.05200000003</v>
      </c>
      <c r="AZ6355" s="3">
        <v>1033324.2169999999</v>
      </c>
      <c r="BA6355">
        <v>1138904.5560000001</v>
      </c>
      <c r="BB6355">
        <v>2012</v>
      </c>
    </row>
    <row r="6356" spans="1:54" hidden="1" x14ac:dyDescent="0.2">
      <c r="A6356">
        <v>714</v>
      </c>
      <c r="B6356" t="s">
        <v>411</v>
      </c>
      <c r="C6356" t="s">
        <v>327</v>
      </c>
      <c r="D6356" t="s">
        <v>123</v>
      </c>
      <c r="E6356" t="s">
        <v>325</v>
      </c>
      <c r="F6356" t="s">
        <v>326</v>
      </c>
      <c r="G6356" t="s">
        <v>223</v>
      </c>
      <c r="H6356" t="s">
        <v>322</v>
      </c>
      <c r="I6356" t="s">
        <v>321</v>
      </c>
      <c r="J6356" s="3">
        <v>270.52499999999998</v>
      </c>
      <c r="K6356" s="3">
        <v>296.19</v>
      </c>
      <c r="L6356" s="3">
        <v>304.58199999999999</v>
      </c>
      <c r="M6356" s="3">
        <v>313.50400000000002</v>
      </c>
      <c r="N6356" s="3">
        <v>293.23500000000001</v>
      </c>
      <c r="O6356" s="3">
        <v>336.89400000000001</v>
      </c>
      <c r="P6356" s="3">
        <v>368.93</v>
      </c>
      <c r="Q6356" s="3">
        <v>395.84899999999999</v>
      </c>
      <c r="R6356" s="3">
        <v>409.149</v>
      </c>
      <c r="S6356" s="3">
        <v>413.15199999999999</v>
      </c>
      <c r="T6356" s="3">
        <v>385.96300000000002</v>
      </c>
      <c r="U6356" s="3">
        <v>276.23</v>
      </c>
      <c r="V6356" s="3">
        <v>292.94200000000001</v>
      </c>
      <c r="W6356" s="3">
        <v>301.08699999999999</v>
      </c>
      <c r="X6356" s="3">
        <v>206.465</v>
      </c>
      <c r="Y6356" s="3">
        <v>226.63</v>
      </c>
      <c r="Z6356" s="3">
        <v>248.48599999999999</v>
      </c>
      <c r="AA6356" s="3">
        <v>319.38600000000002</v>
      </c>
      <c r="AB6356" s="3">
        <v>312.589</v>
      </c>
      <c r="AC6356" s="3">
        <v>262.56400000000002</v>
      </c>
      <c r="AD6356" s="3">
        <v>229.23500000000001</v>
      </c>
      <c r="AE6356" s="3">
        <v>202.21899999999999</v>
      </c>
      <c r="AF6356" s="3">
        <v>199.452</v>
      </c>
      <c r="AG6356" s="3">
        <v>213.95500000000001</v>
      </c>
      <c r="AH6356" s="3">
        <v>240.03399999999999</v>
      </c>
      <c r="AI6356" s="3">
        <v>292.54399999999998</v>
      </c>
      <c r="AJ6356" s="3">
        <v>350.166</v>
      </c>
      <c r="AK6356" s="3">
        <v>415.84800000000001</v>
      </c>
      <c r="AL6356" s="3">
        <v>511.93099999999998</v>
      </c>
      <c r="AM6356" s="3">
        <v>554.59299999999996</v>
      </c>
      <c r="AN6356" s="3">
        <v>577.41099999999994</v>
      </c>
      <c r="AO6356" s="3">
        <v>636.44000000000005</v>
      </c>
      <c r="AP6356" s="3">
        <v>696.73</v>
      </c>
      <c r="AQ6356" s="3">
        <v>709.83399999999995</v>
      </c>
      <c r="AR6356" s="3">
        <v>727.96900000000005</v>
      </c>
      <c r="AS6356" s="3">
        <v>735.61599999999999</v>
      </c>
      <c r="AT6356" s="3">
        <v>733.56600000000003</v>
      </c>
      <c r="AU6356" s="3">
        <v>771.702</v>
      </c>
      <c r="AV6356" s="3">
        <v>819.65200000000004</v>
      </c>
      <c r="AW6356" s="3">
        <v>847.11599999999999</v>
      </c>
      <c r="AX6356" s="3">
        <v>908.33399999999995</v>
      </c>
      <c r="AY6356" s="3">
        <v>967.21699999999998</v>
      </c>
      <c r="AZ6356" s="3">
        <v>1034.8920000000001</v>
      </c>
      <c r="BA6356">
        <v>1107.4110000000001</v>
      </c>
      <c r="BB6356">
        <v>2012</v>
      </c>
    </row>
    <row r="6357" spans="1:54" hidden="1" x14ac:dyDescent="0.2">
      <c r="A6357">
        <v>714</v>
      </c>
      <c r="B6357" t="s">
        <v>411</v>
      </c>
      <c r="C6357" t="s">
        <v>212</v>
      </c>
      <c r="D6357" t="s">
        <v>123</v>
      </c>
      <c r="E6357" t="s">
        <v>325</v>
      </c>
      <c r="F6357" t="s">
        <v>324</v>
      </c>
      <c r="G6357" t="s">
        <v>323</v>
      </c>
      <c r="H6357" t="s">
        <v>322</v>
      </c>
      <c r="I6357" t="s">
        <v>321</v>
      </c>
      <c r="J6357" s="3">
        <v>452.98599999999999</v>
      </c>
      <c r="K6357" s="3">
        <v>489.50299999999999</v>
      </c>
      <c r="L6357" s="3">
        <v>488.77</v>
      </c>
      <c r="M6357" s="3">
        <v>519.08500000000004</v>
      </c>
      <c r="N6357" s="3">
        <v>592.83600000000001</v>
      </c>
      <c r="O6357" s="3">
        <v>617.71199999999999</v>
      </c>
      <c r="P6357" s="3">
        <v>642.70500000000004</v>
      </c>
      <c r="Q6357" s="3">
        <v>635.02300000000002</v>
      </c>
      <c r="R6357" s="3">
        <v>636.76900000000001</v>
      </c>
      <c r="S6357" s="3">
        <v>603.25900000000001</v>
      </c>
      <c r="T6357" s="3">
        <v>613.70600000000002</v>
      </c>
      <c r="U6357" s="3">
        <v>588.76300000000003</v>
      </c>
      <c r="V6357" s="3">
        <v>641.50300000000004</v>
      </c>
      <c r="W6357" s="3">
        <v>627.14599999999996</v>
      </c>
      <c r="X6357" s="3">
        <v>401.57</v>
      </c>
      <c r="Y6357" s="3">
        <v>540.65599999999995</v>
      </c>
      <c r="Z6357" s="3">
        <v>621.36900000000003</v>
      </c>
      <c r="AA6357" s="3">
        <v>693.63300000000004</v>
      </c>
      <c r="AB6357" s="3">
        <v>696.11800000000005</v>
      </c>
      <c r="AC6357" s="3">
        <v>658.96299999999997</v>
      </c>
      <c r="AD6357" s="3">
        <v>666.70299999999997</v>
      </c>
      <c r="AE6357" s="3">
        <v>692.08500000000004</v>
      </c>
      <c r="AF6357" s="3">
        <v>762.23900000000003</v>
      </c>
      <c r="AG6357" s="3">
        <v>774.48699999999997</v>
      </c>
      <c r="AH6357" s="3">
        <v>842.11500000000001</v>
      </c>
      <c r="AI6357" s="3">
        <v>937.57799999999997</v>
      </c>
      <c r="AJ6357" s="3">
        <v>1035.941</v>
      </c>
      <c r="AK6357" s="3">
        <v>1119.6769999999999</v>
      </c>
      <c r="AL6357" s="3">
        <v>1228.96</v>
      </c>
      <c r="AM6357" s="3">
        <v>1288.684</v>
      </c>
      <c r="AN6357" s="3">
        <v>1357.903</v>
      </c>
      <c r="AO6357" s="3">
        <v>1465.2249999999999</v>
      </c>
      <c r="AP6357" s="3">
        <v>1577.3420000000001</v>
      </c>
      <c r="AQ6357" s="3">
        <v>1640.5150000000001</v>
      </c>
      <c r="AR6357" s="3">
        <v>1754.0840000000001</v>
      </c>
      <c r="AS6357" s="3">
        <v>1883.9290000000001</v>
      </c>
      <c r="AT6357" s="3">
        <v>1973.277</v>
      </c>
      <c r="AU6357" s="3">
        <v>2079.877</v>
      </c>
      <c r="AV6357" s="3">
        <v>2225.1950000000002</v>
      </c>
      <c r="AW6357" s="3">
        <v>2391.6790000000001</v>
      </c>
      <c r="AX6357" s="3">
        <v>2570.4169999999999</v>
      </c>
      <c r="AY6357" s="3">
        <v>2748.328</v>
      </c>
      <c r="AZ6357" s="3">
        <v>2933.317</v>
      </c>
      <c r="BA6357">
        <v>3131.7649999999999</v>
      </c>
      <c r="BB6357">
        <v>2012</v>
      </c>
    </row>
    <row r="6358" spans="1:54" hidden="1" x14ac:dyDescent="0.2">
      <c r="A6358">
        <v>714</v>
      </c>
      <c r="B6358" t="s">
        <v>411</v>
      </c>
      <c r="C6358" t="s">
        <v>320</v>
      </c>
      <c r="D6358" t="s">
        <v>123</v>
      </c>
      <c r="E6358" t="s">
        <v>319</v>
      </c>
      <c r="F6358" t="s">
        <v>318</v>
      </c>
      <c r="G6358" t="s">
        <v>243</v>
      </c>
    </row>
    <row r="6359" spans="1:54" hidden="1" x14ac:dyDescent="0.2">
      <c r="A6359">
        <v>714</v>
      </c>
      <c r="B6359" t="s">
        <v>411</v>
      </c>
      <c r="C6359" t="s">
        <v>317</v>
      </c>
      <c r="D6359" t="s">
        <v>123</v>
      </c>
      <c r="E6359" t="s">
        <v>316</v>
      </c>
      <c r="F6359" t="s">
        <v>315</v>
      </c>
      <c r="G6359" t="s">
        <v>288</v>
      </c>
      <c r="I6359" t="s">
        <v>310</v>
      </c>
      <c r="J6359" s="3">
        <v>1.6E-2</v>
      </c>
      <c r="K6359" s="3">
        <v>1.6E-2</v>
      </c>
      <c r="L6359" s="3">
        <v>1.6E-2</v>
      </c>
      <c r="M6359" s="3">
        <v>1.6E-2</v>
      </c>
      <c r="N6359" s="3">
        <v>1.7000000000000001E-2</v>
      </c>
      <c r="O6359" s="3">
        <v>1.7999999999999999E-2</v>
      </c>
      <c r="P6359" s="3">
        <v>1.7999999999999999E-2</v>
      </c>
      <c r="Q6359" s="3">
        <v>1.7000000000000001E-2</v>
      </c>
      <c r="R6359" s="3">
        <v>1.7000000000000001E-2</v>
      </c>
      <c r="S6359" s="3">
        <v>1.4999999999999999E-2</v>
      </c>
      <c r="T6359" s="3">
        <v>1.4999999999999999E-2</v>
      </c>
      <c r="U6359" s="3">
        <v>1.4E-2</v>
      </c>
      <c r="V6359" s="3">
        <v>1.2999999999999999E-2</v>
      </c>
      <c r="W6359" s="3">
        <v>1.0999999999999999E-2</v>
      </c>
      <c r="X6359" s="3">
        <v>6.0000000000000001E-3</v>
      </c>
      <c r="Y6359" s="3">
        <v>8.0000000000000002E-3</v>
      </c>
      <c r="Z6359" s="3">
        <v>8.0000000000000002E-3</v>
      </c>
      <c r="AA6359" s="3">
        <v>8.9999999999999993E-3</v>
      </c>
      <c r="AB6359" s="3">
        <v>0.01</v>
      </c>
      <c r="AC6359" s="3">
        <v>0.01</v>
      </c>
      <c r="AD6359" s="3">
        <v>0.01</v>
      </c>
      <c r="AE6359" s="3">
        <v>1.0999999999999999E-2</v>
      </c>
      <c r="AF6359" s="3">
        <v>1.2E-2</v>
      </c>
      <c r="AG6359" s="3">
        <v>1.0999999999999999E-2</v>
      </c>
      <c r="AH6359" s="3">
        <v>1.2E-2</v>
      </c>
      <c r="AI6359" s="3">
        <v>1.2E-2</v>
      </c>
      <c r="AJ6359" s="3">
        <v>1.2999999999999999E-2</v>
      </c>
      <c r="AK6359" s="3">
        <v>1.2999999999999999E-2</v>
      </c>
      <c r="AL6359" s="3">
        <v>1.4E-2</v>
      </c>
      <c r="AM6359" s="3">
        <v>1.4999999999999999E-2</v>
      </c>
      <c r="AN6359" s="3">
        <v>1.4999999999999999E-2</v>
      </c>
      <c r="AO6359" s="3">
        <v>1.6E-2</v>
      </c>
      <c r="AP6359" s="3">
        <v>1.7000000000000001E-2</v>
      </c>
      <c r="AQ6359" s="3">
        <v>1.7000000000000001E-2</v>
      </c>
      <c r="AR6359" s="3">
        <v>1.7000000000000001E-2</v>
      </c>
      <c r="AS6359" s="3">
        <v>1.7999999999999999E-2</v>
      </c>
      <c r="AT6359" s="3">
        <v>1.9E-2</v>
      </c>
      <c r="AU6359" s="3">
        <v>1.9E-2</v>
      </c>
      <c r="AV6359" s="3">
        <v>0.02</v>
      </c>
      <c r="AW6359" s="3">
        <v>2.1000000000000001E-2</v>
      </c>
      <c r="AX6359" s="3">
        <v>2.1999999999999999E-2</v>
      </c>
      <c r="AY6359" s="3">
        <v>2.1999999999999999E-2</v>
      </c>
      <c r="AZ6359" s="3">
        <v>2.3E-2</v>
      </c>
      <c r="BA6359">
        <v>2.4E-2</v>
      </c>
      <c r="BB6359">
        <v>2016</v>
      </c>
    </row>
    <row r="6360" spans="1:54" hidden="1" x14ac:dyDescent="0.2">
      <c r="A6360">
        <v>714</v>
      </c>
      <c r="B6360" t="s">
        <v>411</v>
      </c>
      <c r="C6360" t="s">
        <v>314</v>
      </c>
      <c r="D6360" t="s">
        <v>123</v>
      </c>
      <c r="E6360" t="s">
        <v>313</v>
      </c>
      <c r="F6360" t="s">
        <v>312</v>
      </c>
      <c r="G6360" t="s">
        <v>311</v>
      </c>
      <c r="I6360" t="s">
        <v>310</v>
      </c>
      <c r="J6360" s="3">
        <v>55.445</v>
      </c>
      <c r="K6360" s="3">
        <v>56.176000000000002</v>
      </c>
      <c r="L6360" s="3">
        <v>57.853999999999999</v>
      </c>
      <c r="M6360" s="3">
        <v>56.976999999999997</v>
      </c>
      <c r="N6360" s="3">
        <v>54.494</v>
      </c>
      <c r="O6360" s="3">
        <v>55.225999999999999</v>
      </c>
      <c r="P6360" s="3">
        <v>50.308</v>
      </c>
      <c r="Q6360" s="3">
        <v>49.662999999999997</v>
      </c>
      <c r="R6360" s="3">
        <v>49.122</v>
      </c>
      <c r="S6360" s="3">
        <v>54.776000000000003</v>
      </c>
      <c r="T6360" s="3">
        <v>51.948</v>
      </c>
      <c r="U6360" s="3">
        <v>58.712000000000003</v>
      </c>
      <c r="V6360" s="3">
        <v>61.162999999999997</v>
      </c>
      <c r="W6360" s="3">
        <v>69.247</v>
      </c>
      <c r="X6360" s="3">
        <v>72.341999999999999</v>
      </c>
      <c r="Y6360" s="3">
        <v>109.91</v>
      </c>
      <c r="Z6360" s="3">
        <v>122.58199999999999</v>
      </c>
      <c r="AA6360" s="3">
        <v>139.22200000000001</v>
      </c>
      <c r="AB6360" s="3">
        <v>140.87299999999999</v>
      </c>
      <c r="AC6360" s="3">
        <v>134.60900000000001</v>
      </c>
      <c r="AD6360" s="3">
        <v>135.27600000000001</v>
      </c>
      <c r="AE6360" s="3">
        <v>133.79400000000001</v>
      </c>
      <c r="AF6360" s="3">
        <v>125.057</v>
      </c>
      <c r="AG6360" s="3">
        <v>149.465</v>
      </c>
      <c r="AH6360" s="3">
        <v>164.411</v>
      </c>
      <c r="AI6360" s="3">
        <v>173.881</v>
      </c>
      <c r="AJ6360" s="3">
        <v>186.51900000000001</v>
      </c>
      <c r="AK6360" s="3">
        <v>203.08600000000001</v>
      </c>
      <c r="AL6360" s="3">
        <v>227.66399999999999</v>
      </c>
      <c r="AM6360" s="3">
        <v>244.55500000000001</v>
      </c>
      <c r="AN6360" s="3">
        <v>247.95599999999999</v>
      </c>
      <c r="AO6360" s="3">
        <v>260.75099999999998</v>
      </c>
      <c r="AP6360" s="3">
        <v>271.34300000000002</v>
      </c>
      <c r="AQ6360" s="3">
        <v>279.78800000000001</v>
      </c>
      <c r="AR6360" s="3">
        <v>283.21899999999999</v>
      </c>
      <c r="AS6360" s="3">
        <v>280.98200000000003</v>
      </c>
      <c r="AT6360" s="3">
        <v>292.66199999999998</v>
      </c>
      <c r="AU6360" s="3">
        <v>308.51299999999998</v>
      </c>
      <c r="AV6360" s="3">
        <v>310.709</v>
      </c>
      <c r="AW6360" s="3">
        <v>319.01499999999999</v>
      </c>
      <c r="AX6360" s="3">
        <v>331.01400000000001</v>
      </c>
      <c r="AY6360" s="3">
        <v>341.161</v>
      </c>
      <c r="AZ6360" s="3">
        <v>352.27199999999999</v>
      </c>
      <c r="BA6360">
        <v>363.66199999999998</v>
      </c>
      <c r="BB6360">
        <v>2016</v>
      </c>
    </row>
    <row r="6361" spans="1:54" hidden="1" x14ac:dyDescent="0.2">
      <c r="A6361">
        <v>714</v>
      </c>
      <c r="B6361" t="s">
        <v>411</v>
      </c>
      <c r="C6361" t="s">
        <v>309</v>
      </c>
      <c r="D6361" t="s">
        <v>123</v>
      </c>
      <c r="E6361" t="s">
        <v>308</v>
      </c>
      <c r="F6361" t="s">
        <v>307</v>
      </c>
      <c r="G6361" t="s">
        <v>217</v>
      </c>
      <c r="I6361" t="s">
        <v>1622</v>
      </c>
      <c r="J6361" s="3">
        <v>8.3460000000000001</v>
      </c>
      <c r="K6361" s="3">
        <v>8.6229999999999993</v>
      </c>
      <c r="L6361" s="3">
        <v>11.920999999999999</v>
      </c>
      <c r="M6361" s="3">
        <v>11.936</v>
      </c>
      <c r="N6361" s="3">
        <v>13.038</v>
      </c>
      <c r="O6361" s="3">
        <v>12.335000000000001</v>
      </c>
      <c r="P6361" s="3">
        <v>11.789</v>
      </c>
      <c r="Q6361" s="3">
        <v>11.723000000000001</v>
      </c>
      <c r="R6361" s="3">
        <v>10.781000000000001</v>
      </c>
      <c r="S6361" s="3">
        <v>9.9860000000000007</v>
      </c>
      <c r="T6361" s="3">
        <v>9.4030000000000005</v>
      </c>
      <c r="U6361" s="3">
        <v>9.7889999999999997</v>
      </c>
      <c r="V6361" s="3">
        <v>11.71</v>
      </c>
      <c r="W6361" s="3">
        <v>12.637</v>
      </c>
      <c r="X6361" s="3">
        <v>7.0839999999999996</v>
      </c>
      <c r="Y6361" s="3">
        <v>15.616</v>
      </c>
      <c r="Z6361" s="3">
        <v>15.026999999999999</v>
      </c>
      <c r="AA6361" s="3">
        <v>13.44</v>
      </c>
      <c r="AB6361" s="3">
        <v>12.659000000000001</v>
      </c>
      <c r="AC6361" s="3">
        <v>13.18</v>
      </c>
      <c r="AD6361" s="3">
        <v>13.314</v>
      </c>
      <c r="AE6361" s="3">
        <v>13.747</v>
      </c>
      <c r="AF6361" s="3">
        <v>13.551</v>
      </c>
      <c r="AG6361" s="3">
        <v>13.897</v>
      </c>
      <c r="AH6361" s="3">
        <v>15.007999999999999</v>
      </c>
      <c r="AI6361" s="3">
        <v>15.763999999999999</v>
      </c>
      <c r="AJ6361" s="3">
        <v>16.791</v>
      </c>
      <c r="AK6361" s="3">
        <v>18.881</v>
      </c>
      <c r="AL6361" s="3">
        <v>23.965</v>
      </c>
      <c r="AM6361" s="3">
        <v>23.356000000000002</v>
      </c>
      <c r="AN6361" s="3">
        <v>22.957999999999998</v>
      </c>
      <c r="AO6361" s="3">
        <v>23.454000000000001</v>
      </c>
      <c r="AP6361" s="3">
        <v>25.79</v>
      </c>
      <c r="AQ6361" s="3">
        <v>26.516999999999999</v>
      </c>
      <c r="AR6361" s="3">
        <v>25.302</v>
      </c>
      <c r="AS6361" s="3">
        <v>26.457999999999998</v>
      </c>
      <c r="AT6361" s="3">
        <v>25.884</v>
      </c>
      <c r="AU6361" s="3">
        <v>23.378</v>
      </c>
      <c r="AV6361" s="3">
        <v>24.949000000000002</v>
      </c>
      <c r="AW6361" s="3">
        <v>25.925999999999998</v>
      </c>
      <c r="AX6361" s="3">
        <v>25.917000000000002</v>
      </c>
      <c r="AY6361" s="3">
        <v>25.693999999999999</v>
      </c>
      <c r="AZ6361" s="3">
        <v>25.538</v>
      </c>
      <c r="BA6361">
        <v>25.38</v>
      </c>
      <c r="BB6361">
        <v>2016</v>
      </c>
    </row>
    <row r="6362" spans="1:54" hidden="1" x14ac:dyDescent="0.2">
      <c r="A6362">
        <v>714</v>
      </c>
      <c r="B6362" t="s">
        <v>411</v>
      </c>
      <c r="C6362" t="s">
        <v>306</v>
      </c>
      <c r="D6362" t="s">
        <v>123</v>
      </c>
      <c r="E6362" t="s">
        <v>305</v>
      </c>
      <c r="F6362" t="s">
        <v>304</v>
      </c>
      <c r="G6362" t="s">
        <v>217</v>
      </c>
      <c r="I6362" t="s">
        <v>1622</v>
      </c>
      <c r="J6362" s="3">
        <v>9.1449999999999996</v>
      </c>
      <c r="K6362" s="3">
        <v>8.1920000000000002</v>
      </c>
      <c r="L6362" s="3">
        <v>11.153</v>
      </c>
      <c r="M6362" s="3">
        <v>9.8309999999999995</v>
      </c>
      <c r="N6362" s="3">
        <v>13.343999999999999</v>
      </c>
      <c r="O6362" s="3">
        <v>12.3</v>
      </c>
      <c r="P6362" s="3">
        <v>11.105</v>
      </c>
      <c r="Q6362" s="3">
        <v>7.8789999999999996</v>
      </c>
      <c r="R6362" s="3">
        <v>7.6120000000000001</v>
      </c>
      <c r="S6362" s="3">
        <v>6.0609999999999999</v>
      </c>
      <c r="T6362" s="3">
        <v>3.726</v>
      </c>
      <c r="U6362" s="3">
        <v>2.1259999999999999</v>
      </c>
      <c r="V6362" s="3">
        <v>5.9960000000000004</v>
      </c>
      <c r="W6362" s="3">
        <v>6.5330000000000004</v>
      </c>
      <c r="X6362" s="3">
        <v>5.569</v>
      </c>
      <c r="Y6362" s="3">
        <v>11.085000000000001</v>
      </c>
      <c r="Z6362" s="3">
        <v>8.3130000000000006</v>
      </c>
      <c r="AA6362" s="3">
        <v>5.9279999999999999</v>
      </c>
      <c r="AB6362" s="3">
        <v>8.27</v>
      </c>
      <c r="AC6362" s="3">
        <v>-3.2189999999999999</v>
      </c>
      <c r="AD6362" s="3">
        <v>-1.974</v>
      </c>
      <c r="AE6362" s="3">
        <v>0.51900000000000002</v>
      </c>
      <c r="AF6362" s="3">
        <v>1.268</v>
      </c>
      <c r="AG6362" s="3">
        <v>0.75</v>
      </c>
      <c r="AH6362" s="3">
        <v>3.5270000000000001</v>
      </c>
      <c r="AI6362" s="3">
        <v>4.415</v>
      </c>
      <c r="AJ6362" s="3">
        <v>4.6440000000000001</v>
      </c>
      <c r="AK6362" s="3">
        <v>7.2249999999999996</v>
      </c>
      <c r="AL6362" s="3">
        <v>10.063000000000001</v>
      </c>
      <c r="AM6362" s="3">
        <v>6.57</v>
      </c>
      <c r="AN6362" s="3">
        <v>6.3689999999999998</v>
      </c>
      <c r="AO6362" s="3">
        <v>4.8600000000000003</v>
      </c>
      <c r="AP6362" s="3">
        <v>7.2830000000000004</v>
      </c>
      <c r="AQ6362" s="3">
        <v>10.516</v>
      </c>
      <c r="AR6362" s="3">
        <v>10.007</v>
      </c>
      <c r="AS6362" s="3">
        <v>7.49</v>
      </c>
      <c r="AT6362" s="3">
        <v>6.0650000000000004</v>
      </c>
      <c r="AU6362" s="3">
        <v>12.462</v>
      </c>
      <c r="AV6362" s="3">
        <v>12.567</v>
      </c>
      <c r="AW6362" s="3">
        <v>13.519</v>
      </c>
      <c r="AX6362" s="3">
        <v>14.416</v>
      </c>
      <c r="AY6362" s="3">
        <v>15.47</v>
      </c>
      <c r="AZ6362" s="3">
        <v>16.126000000000001</v>
      </c>
      <c r="BA6362">
        <v>17.268000000000001</v>
      </c>
      <c r="BB6362">
        <v>2016</v>
      </c>
    </row>
    <row r="6363" spans="1:54" hidden="1" x14ac:dyDescent="0.2">
      <c r="A6363">
        <v>714</v>
      </c>
      <c r="B6363" t="s">
        <v>411</v>
      </c>
      <c r="C6363" t="s">
        <v>303</v>
      </c>
      <c r="D6363" t="s">
        <v>123</v>
      </c>
      <c r="E6363" t="s">
        <v>300</v>
      </c>
      <c r="F6363" t="s">
        <v>302</v>
      </c>
      <c r="G6363" t="s">
        <v>295</v>
      </c>
      <c r="I6363" t="s">
        <v>1623</v>
      </c>
      <c r="J6363" s="3">
        <v>6.7969999999999997</v>
      </c>
      <c r="K6363" s="3">
        <v>7.2350000000000003</v>
      </c>
      <c r="L6363" s="3">
        <v>8.1470000000000002</v>
      </c>
      <c r="M6363" s="3">
        <v>8.6869999999999994</v>
      </c>
      <c r="N6363" s="3">
        <v>9.1530000000000005</v>
      </c>
      <c r="O6363" s="3">
        <v>9.3109999999999999</v>
      </c>
      <c r="P6363" s="3">
        <v>9.2089999999999996</v>
      </c>
      <c r="Q6363" s="3">
        <v>9.59</v>
      </c>
      <c r="R6363" s="3">
        <v>9.8699999999999992</v>
      </c>
      <c r="S6363" s="3">
        <v>9.9719999999999995</v>
      </c>
      <c r="T6363" s="3">
        <v>10.391</v>
      </c>
      <c r="U6363" s="3">
        <v>12.428000000000001</v>
      </c>
      <c r="V6363" s="3">
        <v>13.608000000000001</v>
      </c>
      <c r="W6363" s="3">
        <v>15.305</v>
      </c>
      <c r="X6363" s="3">
        <v>18.518999999999998</v>
      </c>
      <c r="Y6363" s="3">
        <v>28.882999999999999</v>
      </c>
      <c r="Z6363" s="3">
        <v>32.692999999999998</v>
      </c>
      <c r="AA6363" s="3">
        <v>36.536000000000001</v>
      </c>
      <c r="AB6363" s="3">
        <v>38.896999999999998</v>
      </c>
      <c r="AC6363" s="3">
        <v>37.956000000000003</v>
      </c>
      <c r="AD6363" s="3">
        <v>39.44</v>
      </c>
      <c r="AE6363" s="3">
        <v>40.765000000000001</v>
      </c>
      <c r="AF6363" s="3">
        <v>41.572000000000003</v>
      </c>
      <c r="AG6363" s="3">
        <v>44.667000000000002</v>
      </c>
      <c r="AH6363" s="3">
        <v>50.018999999999998</v>
      </c>
      <c r="AI6363" s="3">
        <v>54.581000000000003</v>
      </c>
      <c r="AJ6363" s="3">
        <v>59.401000000000003</v>
      </c>
      <c r="AK6363" s="3">
        <v>64.795000000000002</v>
      </c>
      <c r="AL6363" s="3">
        <v>74.8</v>
      </c>
      <c r="AM6363" s="3">
        <v>82.539000000000001</v>
      </c>
      <c r="AN6363" s="3">
        <v>84.441999999999993</v>
      </c>
      <c r="AO6363" s="3">
        <v>89.227999999999994</v>
      </c>
      <c r="AP6363" s="3">
        <v>94.837000000000003</v>
      </c>
      <c r="AQ6363" s="3">
        <v>98.840999999999994</v>
      </c>
      <c r="AR6363" s="3">
        <v>100.605</v>
      </c>
      <c r="AS6363" s="3">
        <v>103.127</v>
      </c>
      <c r="AT6363" s="3">
        <v>109.03</v>
      </c>
      <c r="AU6363" s="3">
        <v>114.303</v>
      </c>
      <c r="AV6363" s="3">
        <v>117.541</v>
      </c>
      <c r="AW6363" s="3">
        <v>123.41800000000001</v>
      </c>
      <c r="AX6363" s="3">
        <v>129.589</v>
      </c>
      <c r="AY6363" s="3">
        <v>136.06899999999999</v>
      </c>
      <c r="AZ6363" s="3">
        <v>142.87200000000001</v>
      </c>
      <c r="BA6363">
        <v>150.01599999999999</v>
      </c>
      <c r="BB6363">
        <v>2017</v>
      </c>
    </row>
    <row r="6364" spans="1:54" hidden="1" x14ac:dyDescent="0.2">
      <c r="A6364">
        <v>714</v>
      </c>
      <c r="B6364" t="s">
        <v>411</v>
      </c>
      <c r="C6364" t="s">
        <v>301</v>
      </c>
      <c r="D6364" t="s">
        <v>123</v>
      </c>
      <c r="E6364" t="s">
        <v>300</v>
      </c>
      <c r="F6364" t="s">
        <v>299</v>
      </c>
      <c r="G6364" t="s">
        <v>275</v>
      </c>
      <c r="I6364" t="s">
        <v>298</v>
      </c>
      <c r="J6364" s="3">
        <v>7.1950000000000003</v>
      </c>
      <c r="K6364" s="3">
        <v>6.4379999999999997</v>
      </c>
      <c r="L6364" s="3">
        <v>12.613</v>
      </c>
      <c r="M6364" s="3">
        <v>6.6289999999999996</v>
      </c>
      <c r="N6364" s="3">
        <v>5.359</v>
      </c>
      <c r="O6364" s="3">
        <v>1.7290000000000001</v>
      </c>
      <c r="P6364" s="3">
        <v>-1.1000000000000001</v>
      </c>
      <c r="Q6364" s="3">
        <v>4.1459999999999999</v>
      </c>
      <c r="R6364" s="3">
        <v>2.9129999999999998</v>
      </c>
      <c r="S6364" s="3">
        <v>1.038</v>
      </c>
      <c r="T6364" s="3">
        <v>4.202</v>
      </c>
      <c r="U6364" s="3">
        <v>19.600000000000001</v>
      </c>
      <c r="V6364" s="3">
        <v>9.5</v>
      </c>
      <c r="W6364" s="3">
        <v>12.468</v>
      </c>
      <c r="X6364" s="3">
        <v>20.995999999999999</v>
      </c>
      <c r="Y6364" s="3">
        <v>55.966999999999999</v>
      </c>
      <c r="Z6364" s="3">
        <v>13.193</v>
      </c>
      <c r="AA6364" s="3">
        <v>11.755000000000001</v>
      </c>
      <c r="AB6364" s="3">
        <v>6.4619999999999997</v>
      </c>
      <c r="AC6364" s="3">
        <v>-2.419</v>
      </c>
      <c r="AD6364" s="3">
        <v>3.9079999999999999</v>
      </c>
      <c r="AE6364" s="3">
        <v>3.359</v>
      </c>
      <c r="AF6364" s="3">
        <v>1.9810000000000001</v>
      </c>
      <c r="AG6364" s="3">
        <v>7.4450000000000003</v>
      </c>
      <c r="AH6364" s="3">
        <v>11.98</v>
      </c>
      <c r="AI6364" s="3">
        <v>9.1219999999999999</v>
      </c>
      <c r="AJ6364" s="3">
        <v>8.8309999999999995</v>
      </c>
      <c r="AK6364" s="3">
        <v>9.0809999999999995</v>
      </c>
      <c r="AL6364" s="3">
        <v>15.44</v>
      </c>
      <c r="AM6364" s="3">
        <v>10.347</v>
      </c>
      <c r="AN6364" s="3">
        <v>2.306</v>
      </c>
      <c r="AO6364" s="3">
        <v>5.6680000000000001</v>
      </c>
      <c r="AP6364" s="3">
        <v>6.2859999999999996</v>
      </c>
      <c r="AQ6364" s="3">
        <v>4.2229999999999999</v>
      </c>
      <c r="AR6364" s="3">
        <v>1.784</v>
      </c>
      <c r="AS6364" s="3">
        <v>2.5070000000000001</v>
      </c>
      <c r="AT6364" s="3">
        <v>5.7229999999999999</v>
      </c>
      <c r="AU6364" s="3">
        <v>4.8369999999999997</v>
      </c>
      <c r="AV6364" s="3">
        <v>2.8330000000000002</v>
      </c>
      <c r="AW6364" s="3">
        <v>5</v>
      </c>
      <c r="AX6364" s="3">
        <v>5</v>
      </c>
      <c r="AY6364" s="3">
        <v>5</v>
      </c>
      <c r="AZ6364" s="3">
        <v>5</v>
      </c>
      <c r="BA6364">
        <v>5</v>
      </c>
      <c r="BB6364">
        <v>2017</v>
      </c>
    </row>
    <row r="6365" spans="1:54" hidden="1" x14ac:dyDescent="0.2">
      <c r="A6365">
        <v>714</v>
      </c>
      <c r="B6365" t="s">
        <v>411</v>
      </c>
      <c r="C6365" t="s">
        <v>297</v>
      </c>
      <c r="D6365" t="s">
        <v>123</v>
      </c>
      <c r="E6365" t="s">
        <v>293</v>
      </c>
      <c r="F6365" t="s">
        <v>296</v>
      </c>
      <c r="G6365" t="s">
        <v>295</v>
      </c>
      <c r="I6365" t="s">
        <v>1623</v>
      </c>
      <c r="J6365" s="3">
        <v>7.1689999999999996</v>
      </c>
      <c r="K6365" s="3">
        <v>7.3920000000000003</v>
      </c>
      <c r="L6365" s="3">
        <v>8.7550000000000008</v>
      </c>
      <c r="M6365" s="3">
        <v>8.9109999999999996</v>
      </c>
      <c r="N6365" s="3">
        <v>9.4390000000000001</v>
      </c>
      <c r="O6365" s="3">
        <v>9.26</v>
      </c>
      <c r="P6365" s="3">
        <v>9.4789999999999992</v>
      </c>
      <c r="Q6365" s="3">
        <v>9.7530000000000001</v>
      </c>
      <c r="R6365" s="3">
        <v>9.9770000000000003</v>
      </c>
      <c r="S6365" s="3">
        <v>10.050000000000001</v>
      </c>
      <c r="T6365" s="3">
        <v>10.657</v>
      </c>
      <c r="U6365" s="3">
        <v>12.939</v>
      </c>
      <c r="V6365" s="3">
        <v>14.814</v>
      </c>
      <c r="W6365" s="3">
        <v>15.930999999999999</v>
      </c>
      <c r="X6365" s="3">
        <v>22.678000000000001</v>
      </c>
      <c r="Y6365" s="3">
        <v>31.908000000000001</v>
      </c>
      <c r="Z6365" s="3">
        <v>34.697000000000003</v>
      </c>
      <c r="AA6365" s="3">
        <v>40.459000000000003</v>
      </c>
      <c r="AB6365" s="3">
        <v>38.048999999999999</v>
      </c>
      <c r="AC6365" s="3">
        <v>38.798000000000002</v>
      </c>
      <c r="AD6365" s="3">
        <v>41.095999999999997</v>
      </c>
      <c r="AE6365" s="3">
        <v>41.006</v>
      </c>
      <c r="AF6365" s="3">
        <v>43.533999999999999</v>
      </c>
      <c r="AG6365" s="3">
        <v>46.875999999999998</v>
      </c>
      <c r="AH6365" s="3">
        <v>51.680999999999997</v>
      </c>
      <c r="AI6365" s="3">
        <v>54.579000000000001</v>
      </c>
      <c r="AJ6365" s="3">
        <v>61.204000000000001</v>
      </c>
      <c r="AK6365" s="3">
        <v>65.230999999999995</v>
      </c>
      <c r="AL6365" s="3">
        <v>79.793000000000006</v>
      </c>
      <c r="AM6365" s="3">
        <v>84.37</v>
      </c>
      <c r="AN6365" s="3">
        <v>84.561000000000007</v>
      </c>
      <c r="AO6365" s="3">
        <v>91.61</v>
      </c>
      <c r="AP6365" s="3">
        <v>95.168999999999997</v>
      </c>
      <c r="AQ6365" s="3">
        <v>98.638000000000005</v>
      </c>
      <c r="AR6365" s="3">
        <v>100.723</v>
      </c>
      <c r="AS6365" s="3">
        <v>105.28700000000001</v>
      </c>
      <c r="AT6365" s="3">
        <v>112.956</v>
      </c>
      <c r="AU6365" s="3">
        <v>113.70699999999999</v>
      </c>
      <c r="AV6365" s="3">
        <v>119.393</v>
      </c>
      <c r="AW6365" s="3">
        <v>125.36199999999999</v>
      </c>
      <c r="AX6365" s="3">
        <v>131.63</v>
      </c>
      <c r="AY6365" s="3">
        <v>138.21199999999999</v>
      </c>
      <c r="AZ6365" s="3">
        <v>145.12299999999999</v>
      </c>
      <c r="BA6365">
        <v>152.37899999999999</v>
      </c>
      <c r="BB6365">
        <v>2017</v>
      </c>
    </row>
    <row r="6366" spans="1:54" hidden="1" x14ac:dyDescent="0.2">
      <c r="A6366">
        <v>714</v>
      </c>
      <c r="B6366" t="s">
        <v>411</v>
      </c>
      <c r="C6366" t="s">
        <v>294</v>
      </c>
      <c r="D6366" t="s">
        <v>123</v>
      </c>
      <c r="E6366" t="s">
        <v>293</v>
      </c>
      <c r="F6366" t="s">
        <v>292</v>
      </c>
      <c r="G6366" t="s">
        <v>275</v>
      </c>
      <c r="I6366" t="s">
        <v>291</v>
      </c>
      <c r="J6366" s="3" t="s">
        <v>215</v>
      </c>
      <c r="K6366" s="3">
        <v>3.1080000000000001</v>
      </c>
      <c r="L6366" s="3">
        <v>18.428000000000001</v>
      </c>
      <c r="M6366" s="3">
        <v>1.792</v>
      </c>
      <c r="N6366" s="3">
        <v>5.9240000000000004</v>
      </c>
      <c r="O6366" s="3">
        <v>-1.8979999999999999</v>
      </c>
      <c r="P6366" s="3">
        <v>2.3620000000000001</v>
      </c>
      <c r="Q6366" s="3">
        <v>2.895</v>
      </c>
      <c r="R6366" s="3">
        <v>2.2930000000000001</v>
      </c>
      <c r="S6366" s="3">
        <v>0.72799999999999998</v>
      </c>
      <c r="T6366" s="3">
        <v>6.048</v>
      </c>
      <c r="U6366" s="3">
        <v>21.408000000000001</v>
      </c>
      <c r="V6366" s="3">
        <v>14.494999999999999</v>
      </c>
      <c r="W6366" s="3">
        <v>7.5359999999999996</v>
      </c>
      <c r="X6366" s="3">
        <v>42.350999999999999</v>
      </c>
      <c r="Y6366" s="3">
        <v>40.700000000000003</v>
      </c>
      <c r="Z6366" s="3">
        <v>8.7430000000000003</v>
      </c>
      <c r="AA6366" s="3">
        <v>16.606000000000002</v>
      </c>
      <c r="AB6366" s="3">
        <v>-5.9560000000000004</v>
      </c>
      <c r="AC6366" s="3">
        <v>1.9670000000000001</v>
      </c>
      <c r="AD6366" s="3">
        <v>5.9240000000000004</v>
      </c>
      <c r="AE6366" s="3">
        <v>-0.219</v>
      </c>
      <c r="AF6366" s="3">
        <v>6.165</v>
      </c>
      <c r="AG6366" s="3">
        <v>7.6769999999999996</v>
      </c>
      <c r="AH6366" s="3">
        <v>10.25</v>
      </c>
      <c r="AI6366" s="3">
        <v>5.6079999999999997</v>
      </c>
      <c r="AJ6366" s="3">
        <v>12.138</v>
      </c>
      <c r="AK6366" s="3">
        <v>6.5789999999999997</v>
      </c>
      <c r="AL6366" s="3">
        <v>22.323</v>
      </c>
      <c r="AM6366" s="3">
        <v>5.7370000000000001</v>
      </c>
      <c r="AN6366" s="3">
        <v>0.22700000000000001</v>
      </c>
      <c r="AO6366" s="3">
        <v>8.3360000000000003</v>
      </c>
      <c r="AP6366" s="3">
        <v>3.8849999999999998</v>
      </c>
      <c r="AQ6366" s="3">
        <v>3.645</v>
      </c>
      <c r="AR6366" s="3">
        <v>2.1139999999999999</v>
      </c>
      <c r="AS6366" s="3">
        <v>4.5309999999999997</v>
      </c>
      <c r="AT6366" s="3">
        <v>7.2839999999999998</v>
      </c>
      <c r="AU6366" s="3">
        <v>0.66500000000000004</v>
      </c>
      <c r="AV6366" s="3">
        <v>5</v>
      </c>
      <c r="AW6366" s="3">
        <v>5</v>
      </c>
      <c r="AX6366" s="3">
        <v>5</v>
      </c>
      <c r="AY6366" s="3">
        <v>5</v>
      </c>
      <c r="AZ6366" s="3">
        <v>5</v>
      </c>
      <c r="BA6366">
        <v>5</v>
      </c>
      <c r="BB6366">
        <v>2017</v>
      </c>
    </row>
    <row r="6367" spans="1:54" hidden="1" x14ac:dyDescent="0.2">
      <c r="A6367">
        <v>714</v>
      </c>
      <c r="B6367" t="s">
        <v>411</v>
      </c>
      <c r="C6367" t="s">
        <v>290</v>
      </c>
      <c r="D6367" t="s">
        <v>123</v>
      </c>
      <c r="E6367" t="s">
        <v>289</v>
      </c>
      <c r="G6367" t="s">
        <v>288</v>
      </c>
    </row>
    <row r="6368" spans="1:54" hidden="1" x14ac:dyDescent="0.2">
      <c r="A6368">
        <v>714</v>
      </c>
      <c r="B6368" t="s">
        <v>411</v>
      </c>
      <c r="C6368" t="s">
        <v>287</v>
      </c>
      <c r="D6368" t="s">
        <v>123</v>
      </c>
      <c r="E6368" t="s">
        <v>286</v>
      </c>
      <c r="F6368" t="s">
        <v>285</v>
      </c>
      <c r="G6368" t="s">
        <v>275</v>
      </c>
      <c r="I6368" t="s">
        <v>1624</v>
      </c>
      <c r="J6368" s="3">
        <v>-2.58</v>
      </c>
      <c r="K6368" s="3">
        <v>-2.7919999999999998</v>
      </c>
      <c r="L6368" s="3">
        <v>-5.1589999999999998</v>
      </c>
      <c r="M6368" s="3">
        <v>-7.4809999999999999</v>
      </c>
      <c r="N6368" s="3">
        <v>5.4870000000000001</v>
      </c>
      <c r="O6368" s="3">
        <v>2.5750000000000002</v>
      </c>
      <c r="P6368" s="3">
        <v>14.731999999999999</v>
      </c>
      <c r="Q6368" s="3">
        <v>-6.8339999999999996</v>
      </c>
      <c r="R6368" s="3">
        <v>-2.9649999999999999</v>
      </c>
      <c r="S6368" s="3">
        <v>-9.2110000000000003</v>
      </c>
      <c r="T6368" s="3">
        <v>4.8899999999999997</v>
      </c>
      <c r="U6368" s="3">
        <v>-3.677</v>
      </c>
      <c r="V6368" s="3">
        <v>13.454000000000001</v>
      </c>
      <c r="W6368" s="3">
        <v>18.532</v>
      </c>
      <c r="X6368" s="3">
        <v>28.259</v>
      </c>
      <c r="Y6368" s="3">
        <v>-49.552999999999997</v>
      </c>
      <c r="Z6368" s="3">
        <v>4.7009999999999996</v>
      </c>
      <c r="AA6368" s="3">
        <v>36.393999999999998</v>
      </c>
      <c r="AB6368" s="3">
        <v>-5.4009999999999998</v>
      </c>
      <c r="AC6368" s="3">
        <v>4.2030000000000003</v>
      </c>
      <c r="AD6368" s="3">
        <v>-22.11</v>
      </c>
      <c r="AE6368" s="3">
        <v>3.06</v>
      </c>
      <c r="AF6368" s="3">
        <v>8.4659999999999993</v>
      </c>
      <c r="AG6368" s="3">
        <v>1.867</v>
      </c>
      <c r="AH6368" s="3">
        <v>11.114000000000001</v>
      </c>
      <c r="AI6368" s="3">
        <v>19.163</v>
      </c>
      <c r="AJ6368" s="3">
        <v>23.885000000000002</v>
      </c>
      <c r="AK6368" s="3">
        <v>29.245000000000001</v>
      </c>
      <c r="AL6368" s="3">
        <v>6.42</v>
      </c>
      <c r="AM6368" s="3">
        <v>17.321000000000002</v>
      </c>
      <c r="AN6368" s="3">
        <v>3.8260000000000001</v>
      </c>
      <c r="AO6368" s="3">
        <v>15.173999999999999</v>
      </c>
      <c r="AP6368" s="3">
        <v>27.015999999999998</v>
      </c>
      <c r="AQ6368" s="3">
        <v>-0.73499999999999999</v>
      </c>
      <c r="AR6368" s="3">
        <v>10</v>
      </c>
      <c r="AS6368" s="3">
        <v>11.987</v>
      </c>
      <c r="AT6368" s="3">
        <v>-5.15</v>
      </c>
      <c r="AU6368" s="3">
        <v>-1.0449999999999999</v>
      </c>
      <c r="AV6368" s="3">
        <v>7.8769999999999998</v>
      </c>
      <c r="AW6368" s="3">
        <v>6.7439999999999998</v>
      </c>
      <c r="AX6368" s="3">
        <v>7.431</v>
      </c>
      <c r="AY6368" s="3">
        <v>6.5890000000000004</v>
      </c>
      <c r="AZ6368" s="3">
        <v>6.7</v>
      </c>
      <c r="BA6368">
        <v>7.7140000000000004</v>
      </c>
      <c r="BB6368">
        <v>2016</v>
      </c>
    </row>
    <row r="6369" spans="1:54" hidden="1" x14ac:dyDescent="0.2">
      <c r="A6369">
        <v>714</v>
      </c>
      <c r="B6369" t="s">
        <v>411</v>
      </c>
      <c r="C6369" t="s">
        <v>284</v>
      </c>
      <c r="D6369" t="s">
        <v>123</v>
      </c>
      <c r="E6369" t="s">
        <v>283</v>
      </c>
      <c r="F6369" t="s">
        <v>282</v>
      </c>
      <c r="G6369" t="s">
        <v>275</v>
      </c>
      <c r="I6369" t="s">
        <v>1624</v>
      </c>
      <c r="J6369" s="3">
        <v>9.6189999999999998</v>
      </c>
      <c r="K6369" s="3">
        <v>12.523</v>
      </c>
      <c r="L6369" s="3">
        <v>-0.17499999999999999</v>
      </c>
      <c r="M6369" s="3">
        <v>-8.1129999999999995</v>
      </c>
      <c r="N6369" s="3">
        <v>0.96299999999999997</v>
      </c>
      <c r="O6369" s="3">
        <v>16.568000000000001</v>
      </c>
      <c r="P6369" s="3">
        <v>15.007</v>
      </c>
      <c r="Q6369" s="3">
        <v>-8.5570000000000004</v>
      </c>
      <c r="R6369" s="3">
        <v>1.9770000000000001</v>
      </c>
      <c r="S6369" s="3">
        <v>-14.712999999999999</v>
      </c>
      <c r="T6369" s="3">
        <v>-13.606</v>
      </c>
      <c r="U6369" s="3">
        <v>3.4569999999999999</v>
      </c>
      <c r="V6369" s="3">
        <v>1.819</v>
      </c>
      <c r="W6369" s="3">
        <v>18.532</v>
      </c>
      <c r="X6369" s="3">
        <v>28.259</v>
      </c>
      <c r="Y6369" s="3">
        <v>-49.552999999999997</v>
      </c>
      <c r="Z6369" s="3">
        <v>4.7009999999999996</v>
      </c>
      <c r="AA6369" s="3">
        <v>36.393999999999998</v>
      </c>
      <c r="AB6369" s="3">
        <v>-5.4009999999999998</v>
      </c>
      <c r="AC6369" s="3">
        <v>4.2030000000000003</v>
      </c>
      <c r="AD6369" s="3">
        <v>-22.11</v>
      </c>
      <c r="AE6369" s="3">
        <v>3.06</v>
      </c>
      <c r="AF6369" s="3">
        <v>8.4659999999999993</v>
      </c>
      <c r="AG6369" s="3">
        <v>1.867</v>
      </c>
      <c r="AH6369" s="3">
        <v>11.114000000000001</v>
      </c>
      <c r="AI6369" s="3">
        <v>19.163</v>
      </c>
      <c r="AJ6369" s="3">
        <v>23.885000000000002</v>
      </c>
      <c r="AK6369" s="3">
        <v>29.245000000000001</v>
      </c>
      <c r="AL6369" s="3">
        <v>6.42</v>
      </c>
      <c r="AM6369" s="3">
        <v>17.321000000000002</v>
      </c>
      <c r="AN6369" s="3">
        <v>3.8260000000000001</v>
      </c>
      <c r="AO6369" s="3">
        <v>15.173999999999999</v>
      </c>
      <c r="AP6369" s="3">
        <v>27.015999999999998</v>
      </c>
      <c r="AQ6369" s="3">
        <v>-0.73499999999999999</v>
      </c>
      <c r="AR6369" s="3">
        <v>10</v>
      </c>
      <c r="AS6369" s="3">
        <v>11.987</v>
      </c>
      <c r="AT6369" s="3">
        <v>-5.15</v>
      </c>
      <c r="AU6369" s="3">
        <v>-1.0449999999999999</v>
      </c>
      <c r="AV6369" s="3">
        <v>7.8769999999999998</v>
      </c>
      <c r="AW6369" s="3">
        <v>6.7439999999999998</v>
      </c>
      <c r="AX6369" s="3">
        <v>7.431</v>
      </c>
      <c r="AY6369" s="3">
        <v>6.5890000000000004</v>
      </c>
      <c r="AZ6369" s="3">
        <v>6.7</v>
      </c>
      <c r="BA6369">
        <v>7.7140000000000004</v>
      </c>
      <c r="BB6369">
        <v>2016</v>
      </c>
    </row>
    <row r="6370" spans="1:54" hidden="1" x14ac:dyDescent="0.2">
      <c r="A6370">
        <v>714</v>
      </c>
      <c r="B6370" t="s">
        <v>411</v>
      </c>
      <c r="C6370" t="s">
        <v>281</v>
      </c>
      <c r="D6370" t="s">
        <v>123</v>
      </c>
      <c r="E6370" t="s">
        <v>280</v>
      </c>
      <c r="F6370" t="s">
        <v>279</v>
      </c>
      <c r="G6370" t="s">
        <v>275</v>
      </c>
      <c r="I6370" t="s">
        <v>1624</v>
      </c>
      <c r="J6370" s="3">
        <v>-5.444</v>
      </c>
      <c r="K6370" s="3">
        <v>21.298999999999999</v>
      </c>
      <c r="L6370" s="3">
        <v>-16.181999999999999</v>
      </c>
      <c r="M6370" s="3">
        <v>8.1829999999999998</v>
      </c>
      <c r="N6370" s="3">
        <v>12.423999999999999</v>
      </c>
      <c r="O6370" s="3">
        <v>-6.1280000000000001</v>
      </c>
      <c r="P6370" s="3">
        <v>25.887</v>
      </c>
      <c r="Q6370" s="3">
        <v>-0.98799999999999999</v>
      </c>
      <c r="R6370" s="3">
        <v>-14.82</v>
      </c>
      <c r="S6370" s="3">
        <v>-6.0999999999999999E-2</v>
      </c>
      <c r="T6370" s="3">
        <v>6.8890000000000002</v>
      </c>
      <c r="U6370" s="3">
        <v>-4.8150000000000004</v>
      </c>
      <c r="V6370" s="3">
        <v>7.72</v>
      </c>
      <c r="W6370" s="3">
        <v>-9.9570000000000007</v>
      </c>
      <c r="X6370" s="3">
        <v>-60.261000000000003</v>
      </c>
      <c r="Y6370" s="3">
        <v>21.34</v>
      </c>
      <c r="Z6370" s="3">
        <v>39.356999999999999</v>
      </c>
      <c r="AA6370" s="3">
        <v>13.374000000000001</v>
      </c>
      <c r="AB6370" s="3">
        <v>-12.454000000000001</v>
      </c>
      <c r="AC6370" s="3">
        <v>15.654999999999999</v>
      </c>
      <c r="AD6370" s="3">
        <v>-3.5310000000000001</v>
      </c>
      <c r="AE6370" s="3">
        <v>18.021000000000001</v>
      </c>
      <c r="AF6370" s="3">
        <v>10.082000000000001</v>
      </c>
      <c r="AG6370" s="3">
        <v>3.6589999999999998</v>
      </c>
      <c r="AH6370" s="3">
        <v>28.25</v>
      </c>
      <c r="AI6370" s="3">
        <v>13.494</v>
      </c>
      <c r="AJ6370" s="3">
        <v>12.500999999999999</v>
      </c>
      <c r="AK6370" s="3">
        <v>-0.14699999999999999</v>
      </c>
      <c r="AL6370" s="3">
        <v>21.815999999999999</v>
      </c>
      <c r="AM6370" s="3">
        <v>-19.984000000000002</v>
      </c>
      <c r="AN6370" s="3">
        <v>11.592000000000001</v>
      </c>
      <c r="AO6370" s="3">
        <v>18.497</v>
      </c>
      <c r="AP6370" s="3">
        <v>21.085000000000001</v>
      </c>
      <c r="AQ6370" s="3">
        <v>9.6159999999999997</v>
      </c>
      <c r="AR6370" s="3">
        <v>8.5609999999999999</v>
      </c>
      <c r="AS6370" s="3">
        <v>-3.7519999999999998</v>
      </c>
      <c r="AT6370" s="3">
        <v>9.7799999999999994</v>
      </c>
      <c r="AU6370" s="3">
        <v>40.72</v>
      </c>
      <c r="AV6370" s="3">
        <v>10.837</v>
      </c>
      <c r="AW6370" s="3">
        <v>8.9250000000000007</v>
      </c>
      <c r="AX6370" s="3">
        <v>9.3919999999999995</v>
      </c>
      <c r="AY6370" s="3">
        <v>10.289</v>
      </c>
      <c r="AZ6370" s="3">
        <v>10.359</v>
      </c>
      <c r="BA6370">
        <v>11.263999999999999</v>
      </c>
      <c r="BB6370">
        <v>2016</v>
      </c>
    </row>
    <row r="6371" spans="1:54" hidden="1" x14ac:dyDescent="0.2">
      <c r="A6371">
        <v>714</v>
      </c>
      <c r="B6371" t="s">
        <v>411</v>
      </c>
      <c r="C6371" t="s">
        <v>278</v>
      </c>
      <c r="D6371" t="s">
        <v>123</v>
      </c>
      <c r="E6371" t="s">
        <v>277</v>
      </c>
      <c r="F6371" t="s">
        <v>276</v>
      </c>
      <c r="G6371" t="s">
        <v>275</v>
      </c>
      <c r="I6371" t="s">
        <v>1624</v>
      </c>
      <c r="J6371" s="3">
        <v>-20.544</v>
      </c>
      <c r="K6371" s="3">
        <v>32.478000000000002</v>
      </c>
      <c r="L6371" s="3">
        <v>-16.431999999999999</v>
      </c>
      <c r="M6371" s="3">
        <v>26.469000000000001</v>
      </c>
      <c r="N6371" s="3">
        <v>13.496</v>
      </c>
      <c r="O6371" s="3">
        <v>-10.981999999999999</v>
      </c>
      <c r="P6371" s="3">
        <v>28.213000000000001</v>
      </c>
      <c r="Q6371" s="3">
        <v>-2.923</v>
      </c>
      <c r="R6371" s="3">
        <v>-22.49</v>
      </c>
      <c r="S6371" s="3">
        <v>-0.42399999999999999</v>
      </c>
      <c r="T6371" s="3">
        <v>23.998000000000001</v>
      </c>
      <c r="U6371" s="3">
        <v>-6.625</v>
      </c>
      <c r="V6371" s="3">
        <v>-3.66</v>
      </c>
      <c r="W6371" s="3">
        <v>-9.9570000000000007</v>
      </c>
      <c r="X6371" s="3">
        <v>-60.261000000000003</v>
      </c>
      <c r="Y6371" s="3">
        <v>21.34</v>
      </c>
      <c r="Z6371" s="3">
        <v>39.356999999999999</v>
      </c>
      <c r="AA6371" s="3">
        <v>13.374000000000001</v>
      </c>
      <c r="AB6371" s="3">
        <v>-12.454000000000001</v>
      </c>
      <c r="AC6371" s="3">
        <v>15.654999999999999</v>
      </c>
      <c r="AD6371" s="3">
        <v>-3.5310000000000001</v>
      </c>
      <c r="AE6371" s="3">
        <v>18.021000000000001</v>
      </c>
      <c r="AF6371" s="3">
        <v>10.082000000000001</v>
      </c>
      <c r="AG6371" s="3">
        <v>3.6589999999999998</v>
      </c>
      <c r="AH6371" s="3">
        <v>28.25</v>
      </c>
      <c r="AI6371" s="3">
        <v>13.494</v>
      </c>
      <c r="AJ6371" s="3">
        <v>12.500999999999999</v>
      </c>
      <c r="AK6371" s="3">
        <v>-0.14699999999999999</v>
      </c>
      <c r="AL6371" s="3">
        <v>21.815999999999999</v>
      </c>
      <c r="AM6371" s="3">
        <v>-19.984000000000002</v>
      </c>
      <c r="AN6371" s="3">
        <v>11.592000000000001</v>
      </c>
      <c r="AO6371" s="3">
        <v>18.497</v>
      </c>
      <c r="AP6371" s="3">
        <v>21.085000000000001</v>
      </c>
      <c r="AQ6371" s="3">
        <v>9.6159999999999997</v>
      </c>
      <c r="AR6371" s="3">
        <v>8.5609999999999999</v>
      </c>
      <c r="AS6371" s="3">
        <v>-3.7519999999999998</v>
      </c>
      <c r="AT6371" s="3">
        <v>9.7799999999999994</v>
      </c>
      <c r="AU6371" s="3">
        <v>40.72</v>
      </c>
      <c r="AV6371" s="3">
        <v>10.837</v>
      </c>
      <c r="AW6371" s="3">
        <v>8.9250000000000007</v>
      </c>
      <c r="AX6371" s="3">
        <v>9.3919999999999995</v>
      </c>
      <c r="AY6371" s="3">
        <v>10.289</v>
      </c>
      <c r="AZ6371" s="3">
        <v>10.359</v>
      </c>
      <c r="BA6371">
        <v>11.263999999999999</v>
      </c>
      <c r="BB6371">
        <v>2016</v>
      </c>
    </row>
    <row r="6372" spans="1:54" hidden="1" x14ac:dyDescent="0.2">
      <c r="A6372">
        <v>714</v>
      </c>
      <c r="B6372" t="s">
        <v>411</v>
      </c>
      <c r="C6372" t="s">
        <v>274</v>
      </c>
      <c r="D6372" t="s">
        <v>123</v>
      </c>
      <c r="E6372" t="s">
        <v>273</v>
      </c>
      <c r="F6372" t="s">
        <v>272</v>
      </c>
      <c r="G6372" t="s">
        <v>271</v>
      </c>
    </row>
    <row r="6373" spans="1:54" hidden="1" x14ac:dyDescent="0.2">
      <c r="A6373">
        <v>714</v>
      </c>
      <c r="B6373" t="s">
        <v>411</v>
      </c>
      <c r="C6373" t="s">
        <v>270</v>
      </c>
      <c r="D6373" t="s">
        <v>123</v>
      </c>
      <c r="E6373" t="s">
        <v>269</v>
      </c>
      <c r="F6373" t="s">
        <v>268</v>
      </c>
      <c r="G6373" t="s">
        <v>264</v>
      </c>
      <c r="H6373" t="s">
        <v>263</v>
      </c>
    </row>
    <row r="6374" spans="1:54" hidden="1" x14ac:dyDescent="0.2">
      <c r="A6374">
        <v>714</v>
      </c>
      <c r="B6374" t="s">
        <v>411</v>
      </c>
      <c r="C6374" t="s">
        <v>267</v>
      </c>
      <c r="D6374" t="s">
        <v>123</v>
      </c>
      <c r="E6374" t="s">
        <v>266</v>
      </c>
      <c r="F6374" t="s">
        <v>265</v>
      </c>
      <c r="G6374" t="s">
        <v>264</v>
      </c>
      <c r="H6374" t="s">
        <v>263</v>
      </c>
      <c r="I6374" t="s">
        <v>1625</v>
      </c>
      <c r="J6374" s="3">
        <v>4.6539999999999999</v>
      </c>
      <c r="K6374" s="3">
        <v>4.8250000000000002</v>
      </c>
      <c r="L6374" s="3">
        <v>5.0060000000000002</v>
      </c>
      <c r="M6374" s="3">
        <v>5.1950000000000003</v>
      </c>
      <c r="N6374" s="3">
        <v>5.3209999999999997</v>
      </c>
      <c r="O6374" s="3">
        <v>5.5019999999999998</v>
      </c>
      <c r="P6374" s="3">
        <v>5.6909999999999998</v>
      </c>
      <c r="Q6374" s="3">
        <v>5.89</v>
      </c>
      <c r="R6374" s="3">
        <v>6.0970000000000004</v>
      </c>
      <c r="S6374" s="3">
        <v>6.3040000000000003</v>
      </c>
      <c r="T6374" s="3">
        <v>6.4530000000000003</v>
      </c>
      <c r="U6374" s="3">
        <v>6.6520000000000001</v>
      </c>
      <c r="V6374" s="3">
        <v>6.6559999999999997</v>
      </c>
      <c r="W6374" s="3">
        <v>6.2469999999999999</v>
      </c>
      <c r="X6374" s="3">
        <v>5.79</v>
      </c>
      <c r="Y6374" s="3">
        <v>5.468</v>
      </c>
      <c r="Z6374" s="3">
        <v>5.4059999999999997</v>
      </c>
      <c r="AA6374" s="3">
        <v>5.66</v>
      </c>
      <c r="AB6374" s="3">
        <v>6.1760000000000002</v>
      </c>
      <c r="AC6374" s="3">
        <v>6.843</v>
      </c>
      <c r="AD6374" s="3">
        <v>7.4950000000000001</v>
      </c>
      <c r="AE6374" s="3">
        <v>8.0129999999999999</v>
      </c>
      <c r="AF6374" s="3">
        <v>8.3610000000000007</v>
      </c>
      <c r="AG6374" s="3">
        <v>8.5779999999999994</v>
      </c>
      <c r="AH6374" s="3">
        <v>8.7110000000000003</v>
      </c>
      <c r="AI6374" s="3">
        <v>8.8330000000000002</v>
      </c>
      <c r="AJ6374" s="3">
        <v>9</v>
      </c>
      <c r="AK6374" s="3">
        <v>9.1999999999999993</v>
      </c>
      <c r="AL6374" s="3">
        <v>9.5</v>
      </c>
      <c r="AM6374" s="3">
        <v>9.6999999999999993</v>
      </c>
      <c r="AN6374" s="3">
        <v>10</v>
      </c>
      <c r="AO6374" s="3">
        <v>10.199999999999999</v>
      </c>
      <c r="AP6374" s="3">
        <v>10.5</v>
      </c>
      <c r="AQ6374" s="3">
        <v>10.739000000000001</v>
      </c>
      <c r="AR6374" s="3">
        <v>11.003</v>
      </c>
      <c r="AS6374" s="3">
        <v>11.273999999999999</v>
      </c>
      <c r="AT6374" s="3">
        <v>11.553000000000001</v>
      </c>
      <c r="AU6374" s="3">
        <v>11.839</v>
      </c>
      <c r="AV6374" s="3">
        <v>12.132999999999999</v>
      </c>
      <c r="AW6374" s="3">
        <v>12.432</v>
      </c>
      <c r="AX6374" s="3">
        <v>12.739000000000001</v>
      </c>
      <c r="AY6374" s="3">
        <v>13.052</v>
      </c>
      <c r="AZ6374" s="3">
        <v>13.372</v>
      </c>
      <c r="BA6374">
        <v>13.698</v>
      </c>
      <c r="BB6374">
        <v>2012</v>
      </c>
    </row>
    <row r="6375" spans="1:54" hidden="1" x14ac:dyDescent="0.2">
      <c r="A6375">
        <v>714</v>
      </c>
      <c r="B6375" t="s">
        <v>411</v>
      </c>
      <c r="C6375" t="s">
        <v>262</v>
      </c>
      <c r="D6375" t="s">
        <v>123</v>
      </c>
      <c r="E6375" t="s">
        <v>260</v>
      </c>
      <c r="F6375" t="s">
        <v>259</v>
      </c>
      <c r="G6375" t="s">
        <v>225</v>
      </c>
      <c r="H6375" t="s">
        <v>222</v>
      </c>
      <c r="I6375" t="s">
        <v>1626</v>
      </c>
      <c r="J6375" s="3" t="s">
        <v>215</v>
      </c>
      <c r="K6375" s="3" t="s">
        <v>215</v>
      </c>
      <c r="L6375" s="3" t="s">
        <v>215</v>
      </c>
      <c r="M6375" s="3" t="s">
        <v>215</v>
      </c>
      <c r="N6375" s="3" t="s">
        <v>215</v>
      </c>
      <c r="O6375" s="3" t="s">
        <v>215</v>
      </c>
      <c r="P6375" s="3" t="s">
        <v>215</v>
      </c>
      <c r="Q6375" s="3" t="s">
        <v>215</v>
      </c>
      <c r="R6375" s="3" t="s">
        <v>215</v>
      </c>
      <c r="S6375" s="3" t="s">
        <v>215</v>
      </c>
      <c r="T6375" s="3" t="s">
        <v>215</v>
      </c>
      <c r="U6375" s="3" t="s">
        <v>215</v>
      </c>
      <c r="V6375" s="3">
        <v>44.289000000000001</v>
      </c>
      <c r="W6375" s="3">
        <v>44.006</v>
      </c>
      <c r="X6375" s="3">
        <v>7.5469999999999997</v>
      </c>
      <c r="Y6375" s="3">
        <v>61.527999999999999</v>
      </c>
      <c r="Z6375" s="3">
        <v>70.828000000000003</v>
      </c>
      <c r="AA6375" s="3">
        <v>95.8</v>
      </c>
      <c r="AB6375" s="3">
        <v>98.981999999999999</v>
      </c>
      <c r="AC6375" s="3">
        <v>129.32599999999999</v>
      </c>
      <c r="AD6375" s="3">
        <v>145.23500000000001</v>
      </c>
      <c r="AE6375" s="3">
        <v>150.37</v>
      </c>
      <c r="AF6375" s="3">
        <v>172.37</v>
      </c>
      <c r="AG6375" s="3">
        <v>198.542</v>
      </c>
      <c r="AH6375" s="3">
        <v>276.45499999999998</v>
      </c>
      <c r="AI6375" s="3">
        <v>344.93200000000002</v>
      </c>
      <c r="AJ6375" s="3">
        <v>376.42899999999997</v>
      </c>
      <c r="AK6375" s="3">
        <v>464.20100000000002</v>
      </c>
      <c r="AL6375" s="3">
        <v>659.63900000000001</v>
      </c>
      <c r="AM6375" s="3">
        <v>727.96100000000001</v>
      </c>
      <c r="AN6375" s="3">
        <v>828.26</v>
      </c>
      <c r="AO6375" s="3">
        <v>984.798</v>
      </c>
      <c r="AP6375" s="3">
        <v>1043.404</v>
      </c>
      <c r="AQ6375" s="3">
        <v>1258.433</v>
      </c>
      <c r="AR6375" s="3">
        <v>1324.86</v>
      </c>
      <c r="AS6375" s="3">
        <v>1470.527</v>
      </c>
      <c r="AT6375" s="3">
        <v>1565.1610000000001</v>
      </c>
      <c r="AU6375" s="3">
        <v>1736.943</v>
      </c>
      <c r="AV6375" s="3">
        <v>1959.933</v>
      </c>
      <c r="AW6375" s="3">
        <v>2088.9899999999998</v>
      </c>
      <c r="AX6375" s="3">
        <v>2397.34</v>
      </c>
      <c r="AY6375" s="3">
        <v>2714.703</v>
      </c>
      <c r="AZ6375" s="3">
        <v>3064.9929999999999</v>
      </c>
      <c r="BA6375">
        <v>3454.3510000000001</v>
      </c>
      <c r="BB6375">
        <v>2016</v>
      </c>
    </row>
    <row r="6376" spans="1:54" hidden="1" x14ac:dyDescent="0.2">
      <c r="A6376">
        <v>714</v>
      </c>
      <c r="B6376" t="s">
        <v>411</v>
      </c>
      <c r="C6376" t="s">
        <v>261</v>
      </c>
      <c r="D6376" t="s">
        <v>123</v>
      </c>
      <c r="E6376" t="s">
        <v>260</v>
      </c>
      <c r="F6376" t="s">
        <v>259</v>
      </c>
      <c r="G6376" t="s">
        <v>217</v>
      </c>
      <c r="I6376" t="s">
        <v>258</v>
      </c>
      <c r="J6376" s="3" t="s">
        <v>215</v>
      </c>
      <c r="K6376" s="3" t="s">
        <v>215</v>
      </c>
      <c r="L6376" s="3" t="s">
        <v>215</v>
      </c>
      <c r="M6376" s="3" t="s">
        <v>215</v>
      </c>
      <c r="N6376" s="3" t="s">
        <v>215</v>
      </c>
      <c r="O6376" s="3" t="s">
        <v>215</v>
      </c>
      <c r="P6376" s="3" t="s">
        <v>215</v>
      </c>
      <c r="Q6376" s="3" t="s">
        <v>215</v>
      </c>
      <c r="R6376" s="3" t="s">
        <v>215</v>
      </c>
      <c r="S6376" s="3" t="s">
        <v>215</v>
      </c>
      <c r="T6376" s="3" t="s">
        <v>215</v>
      </c>
      <c r="U6376" s="3" t="s">
        <v>215</v>
      </c>
      <c r="V6376" s="3">
        <v>16.959</v>
      </c>
      <c r="W6376" s="3">
        <v>16.221</v>
      </c>
      <c r="X6376" s="3">
        <v>4.4870000000000001</v>
      </c>
      <c r="Y6376" s="3">
        <v>18.937999999999999</v>
      </c>
      <c r="Z6376" s="3">
        <v>17.201000000000001</v>
      </c>
      <c r="AA6376" s="3">
        <v>17.529</v>
      </c>
      <c r="AB6376" s="3">
        <v>16.343</v>
      </c>
      <c r="AC6376" s="3">
        <v>21.306000000000001</v>
      </c>
      <c r="AD6376" s="3">
        <v>21.484000000000002</v>
      </c>
      <c r="AE6376" s="3">
        <v>20.265999999999998</v>
      </c>
      <c r="AF6376" s="3">
        <v>21.626999999999999</v>
      </c>
      <c r="AG6376" s="3">
        <v>19.994</v>
      </c>
      <c r="AH6376" s="3">
        <v>22.922999999999998</v>
      </c>
      <c r="AI6376" s="3">
        <v>23.954000000000001</v>
      </c>
      <c r="AJ6376" s="3">
        <v>21.646000000000001</v>
      </c>
      <c r="AK6376" s="3">
        <v>22.189</v>
      </c>
      <c r="AL6376" s="3">
        <v>24.817</v>
      </c>
      <c r="AM6376" s="3">
        <v>23.812999999999999</v>
      </c>
      <c r="AN6376" s="3">
        <v>24.599</v>
      </c>
      <c r="AO6376" s="3">
        <v>25.271000000000001</v>
      </c>
      <c r="AP6376" s="3">
        <v>23.218</v>
      </c>
      <c r="AQ6376" s="3">
        <v>25.530999999999999</v>
      </c>
      <c r="AR6376" s="3">
        <v>24.238</v>
      </c>
      <c r="AS6376" s="3">
        <v>24.64</v>
      </c>
      <c r="AT6376" s="3">
        <v>23.459</v>
      </c>
      <c r="AU6376" s="3">
        <v>22.864000000000001</v>
      </c>
      <c r="AV6376" s="3">
        <v>23.364999999999998</v>
      </c>
      <c r="AW6376" s="3">
        <v>22.023</v>
      </c>
      <c r="AX6376" s="3">
        <v>22.117999999999999</v>
      </c>
      <c r="AY6376" s="3">
        <v>22.183</v>
      </c>
      <c r="AZ6376" s="3">
        <v>22.183</v>
      </c>
      <c r="BA6376">
        <v>22.143000000000001</v>
      </c>
      <c r="BB6376">
        <v>2016</v>
      </c>
    </row>
    <row r="6377" spans="1:54" hidden="1" x14ac:dyDescent="0.2">
      <c r="A6377">
        <v>714</v>
      </c>
      <c r="B6377" t="s">
        <v>411</v>
      </c>
      <c r="C6377" t="s">
        <v>257</v>
      </c>
      <c r="D6377" t="s">
        <v>123</v>
      </c>
      <c r="E6377" t="s">
        <v>255</v>
      </c>
      <c r="F6377" t="s">
        <v>254</v>
      </c>
      <c r="G6377" t="s">
        <v>225</v>
      </c>
      <c r="H6377" t="s">
        <v>222</v>
      </c>
      <c r="I6377" t="s">
        <v>1626</v>
      </c>
      <c r="J6377" s="3" t="s">
        <v>215</v>
      </c>
      <c r="K6377" s="3" t="s">
        <v>215</v>
      </c>
      <c r="L6377" s="3" t="s">
        <v>215</v>
      </c>
      <c r="M6377" s="3" t="s">
        <v>215</v>
      </c>
      <c r="N6377" s="3" t="s">
        <v>215</v>
      </c>
      <c r="O6377" s="3" t="s">
        <v>215</v>
      </c>
      <c r="P6377" s="3" t="s">
        <v>215</v>
      </c>
      <c r="Q6377" s="3" t="s">
        <v>215</v>
      </c>
      <c r="R6377" s="3" t="s">
        <v>215</v>
      </c>
      <c r="S6377" s="3" t="s">
        <v>215</v>
      </c>
      <c r="T6377" s="3" t="s">
        <v>215</v>
      </c>
      <c r="U6377" s="3" t="s">
        <v>215</v>
      </c>
      <c r="V6377" s="3">
        <v>66.616</v>
      </c>
      <c r="W6377" s="3">
        <v>65.251999999999995</v>
      </c>
      <c r="X6377" s="3">
        <v>26.59</v>
      </c>
      <c r="Y6377" s="3">
        <v>69.393000000000001</v>
      </c>
      <c r="Z6377" s="3">
        <v>95.277000000000001</v>
      </c>
      <c r="AA6377" s="3">
        <v>110.197</v>
      </c>
      <c r="AB6377" s="3">
        <v>117.592</v>
      </c>
      <c r="AC6377" s="3">
        <v>161.101</v>
      </c>
      <c r="AD6377" s="3">
        <v>146.995</v>
      </c>
      <c r="AE6377" s="3">
        <v>166.06</v>
      </c>
      <c r="AF6377" s="3">
        <v>191.23599999999999</v>
      </c>
      <c r="AG6377" s="3">
        <v>212.71799999999999</v>
      </c>
      <c r="AH6377" s="3">
        <v>245.249</v>
      </c>
      <c r="AI6377" s="3">
        <v>326.53800000000001</v>
      </c>
      <c r="AJ6377" s="3">
        <v>376.96</v>
      </c>
      <c r="AK6377" s="3">
        <v>498.815</v>
      </c>
      <c r="AL6377" s="3">
        <v>636.25599999999997</v>
      </c>
      <c r="AM6377" s="3">
        <v>719.60599999999999</v>
      </c>
      <c r="AN6377" s="3">
        <v>851.06100000000004</v>
      </c>
      <c r="AO6377" s="3">
        <v>1020.354</v>
      </c>
      <c r="AP6377" s="3">
        <v>1155.348</v>
      </c>
      <c r="AQ6377" s="3">
        <v>1322.623</v>
      </c>
      <c r="AR6377" s="3">
        <v>1545.0350000000001</v>
      </c>
      <c r="AS6377" s="3">
        <v>1635.3920000000001</v>
      </c>
      <c r="AT6377" s="3">
        <v>1720.5260000000001</v>
      </c>
      <c r="AU6377" s="3">
        <v>1930.5740000000001</v>
      </c>
      <c r="AV6377" s="3">
        <v>2125.4659999999999</v>
      </c>
      <c r="AW6377" s="3">
        <v>2279.8069999999998</v>
      </c>
      <c r="AX6377" s="3">
        <v>2547.9670000000001</v>
      </c>
      <c r="AY6377" s="3">
        <v>2814.5889999999999</v>
      </c>
      <c r="AZ6377" s="3">
        <v>3158.05</v>
      </c>
      <c r="BA6377">
        <v>3531.8130000000001</v>
      </c>
      <c r="BB6377">
        <v>2016</v>
      </c>
    </row>
    <row r="6378" spans="1:54" hidden="1" x14ac:dyDescent="0.2">
      <c r="A6378">
        <v>714</v>
      </c>
      <c r="B6378" t="s">
        <v>411</v>
      </c>
      <c r="C6378" t="s">
        <v>256</v>
      </c>
      <c r="D6378" t="s">
        <v>123</v>
      </c>
      <c r="E6378" t="s">
        <v>255</v>
      </c>
      <c r="F6378" t="s">
        <v>254</v>
      </c>
      <c r="G6378" t="s">
        <v>217</v>
      </c>
      <c r="I6378" t="s">
        <v>253</v>
      </c>
      <c r="J6378" s="3" t="s">
        <v>215</v>
      </c>
      <c r="K6378" s="3" t="s">
        <v>215</v>
      </c>
      <c r="L6378" s="3" t="s">
        <v>215</v>
      </c>
      <c r="M6378" s="3" t="s">
        <v>215</v>
      </c>
      <c r="N6378" s="3" t="s">
        <v>215</v>
      </c>
      <c r="O6378" s="3" t="s">
        <v>215</v>
      </c>
      <c r="P6378" s="3" t="s">
        <v>215</v>
      </c>
      <c r="Q6378" s="3" t="s">
        <v>215</v>
      </c>
      <c r="R6378" s="3" t="s">
        <v>215</v>
      </c>
      <c r="S6378" s="3" t="s">
        <v>215</v>
      </c>
      <c r="T6378" s="3" t="s">
        <v>215</v>
      </c>
      <c r="U6378" s="3" t="s">
        <v>215</v>
      </c>
      <c r="V6378" s="3">
        <v>25.507999999999999</v>
      </c>
      <c r="W6378" s="3">
        <v>24.052</v>
      </c>
      <c r="X6378" s="3">
        <v>15.808</v>
      </c>
      <c r="Y6378" s="3">
        <v>21.358000000000001</v>
      </c>
      <c r="Z6378" s="3">
        <v>23.138999999999999</v>
      </c>
      <c r="AA6378" s="3">
        <v>20.163</v>
      </c>
      <c r="AB6378" s="3">
        <v>19.416</v>
      </c>
      <c r="AC6378" s="3">
        <v>26.54</v>
      </c>
      <c r="AD6378" s="3">
        <v>21.745000000000001</v>
      </c>
      <c r="AE6378" s="3">
        <v>22.38</v>
      </c>
      <c r="AF6378" s="3">
        <v>23.995000000000001</v>
      </c>
      <c r="AG6378" s="3">
        <v>21.422000000000001</v>
      </c>
      <c r="AH6378" s="3">
        <v>20.335999999999999</v>
      </c>
      <c r="AI6378" s="3">
        <v>22.675999999999998</v>
      </c>
      <c r="AJ6378" s="3">
        <v>21.677</v>
      </c>
      <c r="AK6378" s="3">
        <v>23.844000000000001</v>
      </c>
      <c r="AL6378" s="3">
        <v>23.937000000000001</v>
      </c>
      <c r="AM6378" s="3">
        <v>23.54</v>
      </c>
      <c r="AN6378" s="3">
        <v>25.277000000000001</v>
      </c>
      <c r="AO6378" s="3">
        <v>26.183</v>
      </c>
      <c r="AP6378" s="3">
        <v>25.709</v>
      </c>
      <c r="AQ6378" s="3">
        <v>26.832999999999998</v>
      </c>
      <c r="AR6378" s="3">
        <v>28.265999999999998</v>
      </c>
      <c r="AS6378" s="3">
        <v>27.402999999999999</v>
      </c>
      <c r="AT6378" s="3">
        <v>25.786999999999999</v>
      </c>
      <c r="AU6378" s="3">
        <v>25.411999999999999</v>
      </c>
      <c r="AV6378" s="3">
        <v>25.338000000000001</v>
      </c>
      <c r="AW6378" s="3">
        <v>24.033999999999999</v>
      </c>
      <c r="AX6378" s="3">
        <v>23.507999999999999</v>
      </c>
      <c r="AY6378" s="3">
        <v>22.998999999999999</v>
      </c>
      <c r="AZ6378" s="3">
        <v>22.856000000000002</v>
      </c>
      <c r="BA6378">
        <v>22.638999999999999</v>
      </c>
      <c r="BB6378">
        <v>2016</v>
      </c>
    </row>
    <row r="6379" spans="1:54" hidden="1" x14ac:dyDescent="0.2">
      <c r="A6379">
        <v>714</v>
      </c>
      <c r="B6379" t="s">
        <v>411</v>
      </c>
      <c r="C6379" t="s">
        <v>252</v>
      </c>
      <c r="D6379" t="s">
        <v>123</v>
      </c>
      <c r="E6379" t="s">
        <v>250</v>
      </c>
      <c r="F6379" t="s">
        <v>249</v>
      </c>
      <c r="G6379" t="s">
        <v>225</v>
      </c>
      <c r="H6379" t="s">
        <v>222</v>
      </c>
      <c r="I6379" t="s">
        <v>1626</v>
      </c>
      <c r="J6379" s="3" t="s">
        <v>215</v>
      </c>
      <c r="K6379" s="3" t="s">
        <v>215</v>
      </c>
      <c r="L6379" s="3" t="s">
        <v>215</v>
      </c>
      <c r="M6379" s="3" t="s">
        <v>215</v>
      </c>
      <c r="N6379" s="3" t="s">
        <v>215</v>
      </c>
      <c r="O6379" s="3" t="s">
        <v>215</v>
      </c>
      <c r="P6379" s="3" t="s">
        <v>215</v>
      </c>
      <c r="Q6379" s="3" t="s">
        <v>215</v>
      </c>
      <c r="R6379" s="3" t="s">
        <v>215</v>
      </c>
      <c r="S6379" s="3" t="s">
        <v>215</v>
      </c>
      <c r="T6379" s="3" t="s">
        <v>215</v>
      </c>
      <c r="U6379" s="3" t="s">
        <v>215</v>
      </c>
      <c r="V6379" s="3">
        <v>-22.327000000000002</v>
      </c>
      <c r="W6379" s="3">
        <v>-21.245999999999999</v>
      </c>
      <c r="X6379" s="3">
        <v>-19.042999999999999</v>
      </c>
      <c r="Y6379" s="3">
        <v>-7.8650000000000002</v>
      </c>
      <c r="Z6379" s="3">
        <v>-24.449000000000002</v>
      </c>
      <c r="AA6379" s="3">
        <v>-14.397</v>
      </c>
      <c r="AB6379" s="3">
        <v>-18.61</v>
      </c>
      <c r="AC6379" s="3">
        <v>-31.774999999999999</v>
      </c>
      <c r="AD6379" s="3">
        <v>-1.76</v>
      </c>
      <c r="AE6379" s="3">
        <v>-15.69</v>
      </c>
      <c r="AF6379" s="3">
        <v>-18.867000000000001</v>
      </c>
      <c r="AG6379" s="3">
        <v>-14.176</v>
      </c>
      <c r="AH6379" s="3">
        <v>31.206</v>
      </c>
      <c r="AI6379" s="3">
        <v>18.393999999999998</v>
      </c>
      <c r="AJ6379" s="3">
        <v>-0.53100000000000003</v>
      </c>
      <c r="AK6379" s="3">
        <v>-34.613999999999997</v>
      </c>
      <c r="AL6379" s="3">
        <v>23.382999999999999</v>
      </c>
      <c r="AM6379" s="3">
        <v>8.3550000000000004</v>
      </c>
      <c r="AN6379" s="3">
        <v>-22.800999999999998</v>
      </c>
      <c r="AO6379" s="3">
        <v>-35.555999999999997</v>
      </c>
      <c r="AP6379" s="3">
        <v>-111.944</v>
      </c>
      <c r="AQ6379" s="3">
        <v>-64.188999999999993</v>
      </c>
      <c r="AR6379" s="3">
        <v>-220.17500000000001</v>
      </c>
      <c r="AS6379" s="3">
        <v>-164.864</v>
      </c>
      <c r="AT6379" s="3">
        <v>-155.36500000000001</v>
      </c>
      <c r="AU6379" s="3">
        <v>-193.631</v>
      </c>
      <c r="AV6379" s="3">
        <v>-165.53200000000001</v>
      </c>
      <c r="AW6379" s="3">
        <v>-190.81800000000001</v>
      </c>
      <c r="AX6379" s="3">
        <v>-150.62700000000001</v>
      </c>
      <c r="AY6379" s="3">
        <v>-99.885000000000005</v>
      </c>
      <c r="AZ6379" s="3">
        <v>-93.058000000000007</v>
      </c>
      <c r="BA6379">
        <v>-77.462000000000003</v>
      </c>
      <c r="BB6379">
        <v>2016</v>
      </c>
    </row>
    <row r="6380" spans="1:54" hidden="1" x14ac:dyDescent="0.2">
      <c r="A6380">
        <v>714</v>
      </c>
      <c r="B6380" t="s">
        <v>411</v>
      </c>
      <c r="C6380" t="s">
        <v>251</v>
      </c>
      <c r="D6380" t="s">
        <v>123</v>
      </c>
      <c r="E6380" t="s">
        <v>250</v>
      </c>
      <c r="F6380" t="s">
        <v>249</v>
      </c>
      <c r="G6380" t="s">
        <v>217</v>
      </c>
      <c r="I6380" t="s">
        <v>248</v>
      </c>
      <c r="J6380" s="3" t="s">
        <v>215</v>
      </c>
      <c r="K6380" s="3" t="s">
        <v>215</v>
      </c>
      <c r="L6380" s="3" t="s">
        <v>215</v>
      </c>
      <c r="M6380" s="3" t="s">
        <v>215</v>
      </c>
      <c r="N6380" s="3" t="s">
        <v>215</v>
      </c>
      <c r="O6380" s="3" t="s">
        <v>215</v>
      </c>
      <c r="P6380" s="3" t="s">
        <v>215</v>
      </c>
      <c r="Q6380" s="3" t="s">
        <v>215</v>
      </c>
      <c r="R6380" s="3" t="s">
        <v>215</v>
      </c>
      <c r="S6380" s="3" t="s">
        <v>215</v>
      </c>
      <c r="T6380" s="3" t="s">
        <v>215</v>
      </c>
      <c r="U6380" s="3" t="s">
        <v>215</v>
      </c>
      <c r="V6380" s="3">
        <v>-8.5489999999999995</v>
      </c>
      <c r="W6380" s="3">
        <v>-7.8310000000000004</v>
      </c>
      <c r="X6380" s="3">
        <v>-11.321999999999999</v>
      </c>
      <c r="Y6380" s="3">
        <v>-2.4209999999999998</v>
      </c>
      <c r="Z6380" s="3">
        <v>-5.9379999999999997</v>
      </c>
      <c r="AA6380" s="3">
        <v>-2.6339999999999999</v>
      </c>
      <c r="AB6380" s="3">
        <v>-3.073</v>
      </c>
      <c r="AC6380" s="3">
        <v>-5.2350000000000003</v>
      </c>
      <c r="AD6380" s="3">
        <v>-0.26</v>
      </c>
      <c r="AE6380" s="3">
        <v>-2.1139999999999999</v>
      </c>
      <c r="AF6380" s="3">
        <v>-2.367</v>
      </c>
      <c r="AG6380" s="3">
        <v>-1.4279999999999999</v>
      </c>
      <c r="AH6380" s="3">
        <v>2.5880000000000001</v>
      </c>
      <c r="AI6380" s="3">
        <v>1.2769999999999999</v>
      </c>
      <c r="AJ6380" s="3">
        <v>-3.1E-2</v>
      </c>
      <c r="AK6380" s="3">
        <v>-1.655</v>
      </c>
      <c r="AL6380" s="3">
        <v>0.88</v>
      </c>
      <c r="AM6380" s="3">
        <v>0.27300000000000002</v>
      </c>
      <c r="AN6380" s="3">
        <v>-0.67700000000000005</v>
      </c>
      <c r="AO6380" s="3">
        <v>-0.91200000000000003</v>
      </c>
      <c r="AP6380" s="3">
        <v>-2.4910000000000001</v>
      </c>
      <c r="AQ6380" s="3">
        <v>-1.302</v>
      </c>
      <c r="AR6380" s="3">
        <v>-4.0279999999999996</v>
      </c>
      <c r="AS6380" s="3">
        <v>-2.762</v>
      </c>
      <c r="AT6380" s="3">
        <v>-2.3290000000000002</v>
      </c>
      <c r="AU6380" s="3">
        <v>-2.5489999999999999</v>
      </c>
      <c r="AV6380" s="3">
        <v>-1.9730000000000001</v>
      </c>
      <c r="AW6380" s="3">
        <v>-2.012</v>
      </c>
      <c r="AX6380" s="3">
        <v>-1.39</v>
      </c>
      <c r="AY6380" s="3">
        <v>-0.81599999999999995</v>
      </c>
      <c r="AZ6380" s="3">
        <v>-0.67300000000000004</v>
      </c>
      <c r="BA6380">
        <v>-0.497</v>
      </c>
      <c r="BB6380">
        <v>2016</v>
      </c>
    </row>
    <row r="6381" spans="1:54" hidden="1" x14ac:dyDescent="0.2">
      <c r="A6381">
        <v>714</v>
      </c>
      <c r="B6381" t="s">
        <v>411</v>
      </c>
      <c r="C6381" t="s">
        <v>247</v>
      </c>
      <c r="D6381" t="s">
        <v>123</v>
      </c>
      <c r="E6381" t="s">
        <v>245</v>
      </c>
      <c r="F6381" t="s">
        <v>244</v>
      </c>
      <c r="G6381" t="s">
        <v>225</v>
      </c>
      <c r="H6381" t="s">
        <v>222</v>
      </c>
    </row>
    <row r="6382" spans="1:54" hidden="1" x14ac:dyDescent="0.2">
      <c r="A6382">
        <v>714</v>
      </c>
      <c r="B6382" t="s">
        <v>411</v>
      </c>
      <c r="C6382" t="s">
        <v>246</v>
      </c>
      <c r="D6382" t="s">
        <v>123</v>
      </c>
      <c r="E6382" t="s">
        <v>245</v>
      </c>
      <c r="F6382" t="s">
        <v>244</v>
      </c>
      <c r="G6382" t="s">
        <v>243</v>
      </c>
    </row>
    <row r="6383" spans="1:54" hidden="1" x14ac:dyDescent="0.2">
      <c r="A6383">
        <v>714</v>
      </c>
      <c r="B6383" t="s">
        <v>411</v>
      </c>
      <c r="C6383" t="s">
        <v>242</v>
      </c>
      <c r="D6383" t="s">
        <v>123</v>
      </c>
      <c r="E6383" t="s">
        <v>240</v>
      </c>
      <c r="F6383" t="s">
        <v>239</v>
      </c>
      <c r="G6383" t="s">
        <v>225</v>
      </c>
      <c r="H6383" t="s">
        <v>222</v>
      </c>
      <c r="I6383" t="s">
        <v>1626</v>
      </c>
      <c r="J6383" s="3" t="s">
        <v>215</v>
      </c>
      <c r="K6383" s="3" t="s">
        <v>215</v>
      </c>
      <c r="L6383" s="3" t="s">
        <v>215</v>
      </c>
      <c r="M6383" s="3" t="s">
        <v>215</v>
      </c>
      <c r="N6383" s="3" t="s">
        <v>215</v>
      </c>
      <c r="O6383" s="3" t="s">
        <v>215</v>
      </c>
      <c r="P6383" s="3" t="s">
        <v>215</v>
      </c>
      <c r="Q6383" s="3" t="s">
        <v>215</v>
      </c>
      <c r="R6383" s="3" t="s">
        <v>215</v>
      </c>
      <c r="S6383" s="3" t="s">
        <v>215</v>
      </c>
      <c r="T6383" s="3" t="s">
        <v>215</v>
      </c>
      <c r="U6383" s="3" t="s">
        <v>215</v>
      </c>
      <c r="V6383" s="3">
        <v>-17.103999999999999</v>
      </c>
      <c r="W6383" s="3">
        <v>-15.071999999999999</v>
      </c>
      <c r="X6383" s="3">
        <v>-11.682</v>
      </c>
      <c r="Y6383" s="3">
        <v>-3.9E-2</v>
      </c>
      <c r="Z6383" s="3">
        <v>-17.548999999999999</v>
      </c>
      <c r="AA6383" s="3">
        <v>-7.5590000000000002</v>
      </c>
      <c r="AB6383" s="3">
        <v>-12.438000000000001</v>
      </c>
      <c r="AC6383" s="3">
        <v>-25.376000000000001</v>
      </c>
      <c r="AD6383" s="3">
        <v>2.9460000000000002</v>
      </c>
      <c r="AE6383" s="3">
        <v>-9.8000000000000007</v>
      </c>
      <c r="AF6383" s="3">
        <v>-11.984</v>
      </c>
      <c r="AG6383" s="3">
        <v>-3.9980000000000002</v>
      </c>
      <c r="AH6383" s="3">
        <v>43.112000000000002</v>
      </c>
      <c r="AI6383" s="3">
        <v>29.805</v>
      </c>
      <c r="AJ6383" s="3">
        <v>10.907999999999999</v>
      </c>
      <c r="AK6383" s="3">
        <v>-23.634</v>
      </c>
      <c r="AL6383" s="3">
        <v>35.994999999999997</v>
      </c>
      <c r="AM6383" s="3">
        <v>19.766999999999999</v>
      </c>
      <c r="AN6383" s="3">
        <v>-8.1259999999999994</v>
      </c>
      <c r="AO6383" s="3">
        <v>-18.922999999999998</v>
      </c>
      <c r="AP6383" s="3">
        <v>-92.853999999999999</v>
      </c>
      <c r="AQ6383" s="3">
        <v>-21.815999999999999</v>
      </c>
      <c r="AR6383" s="3">
        <v>-176.876</v>
      </c>
      <c r="AS6383" s="3">
        <v>-113.435</v>
      </c>
      <c r="AT6383" s="3">
        <v>-89.233999999999995</v>
      </c>
      <c r="AU6383" s="3">
        <v>-113.971</v>
      </c>
      <c r="AV6383" s="3">
        <v>-70.638000000000005</v>
      </c>
      <c r="AW6383" s="3">
        <v>-97.215000000000003</v>
      </c>
      <c r="AX6383" s="3">
        <v>-48.64</v>
      </c>
      <c r="AY6383" s="3">
        <v>12.763999999999999</v>
      </c>
      <c r="AZ6383" s="3">
        <v>31.69</v>
      </c>
      <c r="BA6383">
        <v>46.902000000000001</v>
      </c>
      <c r="BB6383">
        <v>2016</v>
      </c>
    </row>
    <row r="6384" spans="1:54" hidden="1" x14ac:dyDescent="0.2">
      <c r="A6384">
        <v>714</v>
      </c>
      <c r="B6384" t="s">
        <v>411</v>
      </c>
      <c r="C6384" t="s">
        <v>241</v>
      </c>
      <c r="D6384" t="s">
        <v>123</v>
      </c>
      <c r="E6384" t="s">
        <v>240</v>
      </c>
      <c r="F6384" t="s">
        <v>239</v>
      </c>
      <c r="G6384" t="s">
        <v>217</v>
      </c>
      <c r="I6384" t="s">
        <v>238</v>
      </c>
      <c r="J6384" s="3" t="s">
        <v>215</v>
      </c>
      <c r="K6384" s="3" t="s">
        <v>215</v>
      </c>
      <c r="L6384" s="3" t="s">
        <v>215</v>
      </c>
      <c r="M6384" s="3" t="s">
        <v>215</v>
      </c>
      <c r="N6384" s="3" t="s">
        <v>215</v>
      </c>
      <c r="O6384" s="3" t="s">
        <v>215</v>
      </c>
      <c r="P6384" s="3" t="s">
        <v>215</v>
      </c>
      <c r="Q6384" s="3" t="s">
        <v>215</v>
      </c>
      <c r="R6384" s="3" t="s">
        <v>215</v>
      </c>
      <c r="S6384" s="3" t="s">
        <v>215</v>
      </c>
      <c r="T6384" s="3" t="s">
        <v>215</v>
      </c>
      <c r="U6384" s="3" t="s">
        <v>215</v>
      </c>
      <c r="V6384" s="3">
        <v>-6.5490000000000004</v>
      </c>
      <c r="W6384" s="3">
        <v>-5.556</v>
      </c>
      <c r="X6384" s="3">
        <v>-6.9450000000000003</v>
      </c>
      <c r="Y6384" s="3">
        <v>-1.2E-2</v>
      </c>
      <c r="Z6384" s="3">
        <v>-4.2619999999999996</v>
      </c>
      <c r="AA6384" s="3">
        <v>-1.383</v>
      </c>
      <c r="AB6384" s="3">
        <v>-2.0539999999999998</v>
      </c>
      <c r="AC6384" s="3">
        <v>-4.181</v>
      </c>
      <c r="AD6384" s="3">
        <v>0.436</v>
      </c>
      <c r="AE6384" s="3">
        <v>-1.321</v>
      </c>
      <c r="AF6384" s="3">
        <v>-1.504</v>
      </c>
      <c r="AG6384" s="3">
        <v>-0.40300000000000002</v>
      </c>
      <c r="AH6384" s="3">
        <v>3.5750000000000002</v>
      </c>
      <c r="AI6384" s="3">
        <v>2.0699999999999998</v>
      </c>
      <c r="AJ6384" s="3">
        <v>0.627</v>
      </c>
      <c r="AK6384" s="3">
        <v>-1.1299999999999999</v>
      </c>
      <c r="AL6384" s="3">
        <v>1.3540000000000001</v>
      </c>
      <c r="AM6384" s="3">
        <v>0.64700000000000002</v>
      </c>
      <c r="AN6384" s="3">
        <v>-0.24099999999999999</v>
      </c>
      <c r="AO6384" s="3">
        <v>-0.48599999999999999</v>
      </c>
      <c r="AP6384" s="3">
        <v>-2.0659999999999998</v>
      </c>
      <c r="AQ6384" s="3">
        <v>-0.443</v>
      </c>
      <c r="AR6384" s="3">
        <v>-3.2360000000000002</v>
      </c>
      <c r="AS6384" s="3">
        <v>-1.901</v>
      </c>
      <c r="AT6384" s="3">
        <v>-1.337</v>
      </c>
      <c r="AU6384" s="3">
        <v>-1.5</v>
      </c>
      <c r="AV6384" s="3">
        <v>-0.84199999999999997</v>
      </c>
      <c r="AW6384" s="3">
        <v>-1.0249999999999999</v>
      </c>
      <c r="AX6384" s="3">
        <v>-0.44900000000000001</v>
      </c>
      <c r="AY6384" s="3">
        <v>0.104</v>
      </c>
      <c r="AZ6384" s="3">
        <v>0.22900000000000001</v>
      </c>
      <c r="BA6384">
        <v>0.30099999999999999</v>
      </c>
      <c r="BB6384">
        <v>2016</v>
      </c>
    </row>
    <row r="6385" spans="1:54" hidden="1" x14ac:dyDescent="0.2">
      <c r="A6385">
        <v>714</v>
      </c>
      <c r="B6385" t="s">
        <v>411</v>
      </c>
      <c r="C6385" t="s">
        <v>237</v>
      </c>
      <c r="D6385" t="s">
        <v>123</v>
      </c>
      <c r="E6385" t="s">
        <v>235</v>
      </c>
      <c r="F6385" t="s">
        <v>234</v>
      </c>
      <c r="G6385" t="s">
        <v>225</v>
      </c>
      <c r="H6385" t="s">
        <v>222</v>
      </c>
    </row>
    <row r="6386" spans="1:54" hidden="1" x14ac:dyDescent="0.2">
      <c r="A6386">
        <v>714</v>
      </c>
      <c r="B6386" t="s">
        <v>411</v>
      </c>
      <c r="C6386" t="s">
        <v>236</v>
      </c>
      <c r="D6386" t="s">
        <v>123</v>
      </c>
      <c r="E6386" t="s">
        <v>235</v>
      </c>
      <c r="F6386" t="s">
        <v>234</v>
      </c>
      <c r="G6386" t="s">
        <v>217</v>
      </c>
    </row>
    <row r="6387" spans="1:54" hidden="1" x14ac:dyDescent="0.2">
      <c r="A6387">
        <v>714</v>
      </c>
      <c r="B6387" t="s">
        <v>411</v>
      </c>
      <c r="C6387" t="s">
        <v>233</v>
      </c>
      <c r="D6387" t="s">
        <v>123</v>
      </c>
      <c r="E6387" t="s">
        <v>231</v>
      </c>
      <c r="F6387" t="s">
        <v>230</v>
      </c>
      <c r="G6387" t="s">
        <v>225</v>
      </c>
      <c r="H6387" t="s">
        <v>222</v>
      </c>
      <c r="I6387" t="s">
        <v>1626</v>
      </c>
      <c r="J6387" s="3" t="s">
        <v>215</v>
      </c>
      <c r="K6387" s="3" t="s">
        <v>215</v>
      </c>
      <c r="L6387" s="3" t="s">
        <v>215</v>
      </c>
      <c r="M6387" s="3" t="s">
        <v>215</v>
      </c>
      <c r="N6387" s="3" t="s">
        <v>215</v>
      </c>
      <c r="O6387" s="3" t="s">
        <v>215</v>
      </c>
      <c r="P6387" s="3" t="s">
        <v>215</v>
      </c>
      <c r="Q6387" s="3" t="s">
        <v>215</v>
      </c>
      <c r="R6387" s="3" t="s">
        <v>215</v>
      </c>
      <c r="S6387" s="3" t="s">
        <v>215</v>
      </c>
      <c r="T6387" s="3" t="s">
        <v>215</v>
      </c>
      <c r="U6387" s="3" t="s">
        <v>215</v>
      </c>
      <c r="V6387" s="3" t="s">
        <v>215</v>
      </c>
      <c r="W6387" s="3" t="s">
        <v>215</v>
      </c>
      <c r="X6387" s="3" t="s">
        <v>215</v>
      </c>
      <c r="Y6387" s="3">
        <v>388.291</v>
      </c>
      <c r="Z6387" s="3">
        <v>407.56400000000002</v>
      </c>
      <c r="AA6387" s="3">
        <v>468.23200000000003</v>
      </c>
      <c r="AB6387" s="3">
        <v>503.584</v>
      </c>
      <c r="AC6387" s="3">
        <v>564.24199999999996</v>
      </c>
      <c r="AD6387" s="3">
        <v>693.08500000000004</v>
      </c>
      <c r="AE6387" s="3">
        <v>731.82500000000005</v>
      </c>
      <c r="AF6387" s="3">
        <v>860.45299999999997</v>
      </c>
      <c r="AG6387" s="3">
        <v>919.59</v>
      </c>
      <c r="AH6387" s="3">
        <v>1114.1869999999999</v>
      </c>
      <c r="AI6387" s="3">
        <v>966.79399999999998</v>
      </c>
      <c r="AJ6387" s="3">
        <v>411.91899999999998</v>
      </c>
      <c r="AK6387" s="3">
        <v>491.79399999999998</v>
      </c>
      <c r="AL6387" s="3">
        <v>517.82899999999995</v>
      </c>
      <c r="AM6387" s="3">
        <v>596.68700000000001</v>
      </c>
      <c r="AN6387" s="3">
        <v>672.15899999999999</v>
      </c>
      <c r="AO6387" s="3">
        <v>773.58199999999999</v>
      </c>
      <c r="AP6387" s="3">
        <v>897.43899999999996</v>
      </c>
      <c r="AQ6387" s="3">
        <v>1318.124</v>
      </c>
      <c r="AR6387" s="3">
        <v>1592.2809999999999</v>
      </c>
      <c r="AS6387" s="3">
        <v>1990.587</v>
      </c>
      <c r="AT6387" s="3">
        <v>2487.7939999999999</v>
      </c>
      <c r="AU6387" s="3">
        <v>3084.2840000000001</v>
      </c>
      <c r="AV6387" s="3">
        <v>3467.2730000000001</v>
      </c>
      <c r="AW6387" s="3">
        <v>4089.893</v>
      </c>
      <c r="AX6387" s="3">
        <v>4611.491</v>
      </c>
      <c r="AY6387" s="3">
        <v>5126.4359999999997</v>
      </c>
      <c r="AZ6387" s="3">
        <v>5642.259</v>
      </c>
      <c r="BA6387">
        <v>6168.4809999999998</v>
      </c>
      <c r="BB6387">
        <v>2016</v>
      </c>
    </row>
    <row r="6388" spans="1:54" hidden="1" x14ac:dyDescent="0.2">
      <c r="A6388">
        <v>714</v>
      </c>
      <c r="B6388" t="s">
        <v>411</v>
      </c>
      <c r="C6388" t="s">
        <v>232</v>
      </c>
      <c r="D6388" t="s">
        <v>123</v>
      </c>
      <c r="E6388" t="s">
        <v>231</v>
      </c>
      <c r="F6388" t="s">
        <v>230</v>
      </c>
      <c r="G6388" t="s">
        <v>217</v>
      </c>
      <c r="I6388" t="s">
        <v>229</v>
      </c>
      <c r="J6388" s="3" t="s">
        <v>215</v>
      </c>
      <c r="K6388" s="3" t="s">
        <v>215</v>
      </c>
      <c r="L6388" s="3" t="s">
        <v>215</v>
      </c>
      <c r="M6388" s="3" t="s">
        <v>215</v>
      </c>
      <c r="N6388" s="3" t="s">
        <v>215</v>
      </c>
      <c r="O6388" s="3" t="s">
        <v>215</v>
      </c>
      <c r="P6388" s="3" t="s">
        <v>215</v>
      </c>
      <c r="Q6388" s="3" t="s">
        <v>215</v>
      </c>
      <c r="R6388" s="3" t="s">
        <v>215</v>
      </c>
      <c r="S6388" s="3" t="s">
        <v>215</v>
      </c>
      <c r="T6388" s="3" t="s">
        <v>215</v>
      </c>
      <c r="U6388" s="3" t="s">
        <v>215</v>
      </c>
      <c r="V6388" s="3" t="s">
        <v>215</v>
      </c>
      <c r="W6388" s="3" t="s">
        <v>215</v>
      </c>
      <c r="X6388" s="3" t="s">
        <v>215</v>
      </c>
      <c r="Y6388" s="3">
        <v>119.51</v>
      </c>
      <c r="Z6388" s="3">
        <v>98.981999999999999</v>
      </c>
      <c r="AA6388" s="3">
        <v>85.673000000000002</v>
      </c>
      <c r="AB6388" s="3">
        <v>83.149000000000001</v>
      </c>
      <c r="AC6388" s="3">
        <v>92.956000000000003</v>
      </c>
      <c r="AD6388" s="3">
        <v>102.527</v>
      </c>
      <c r="AE6388" s="3">
        <v>98.629000000000005</v>
      </c>
      <c r="AF6388" s="3">
        <v>107.961</v>
      </c>
      <c r="AG6388" s="3">
        <v>92.606999999999999</v>
      </c>
      <c r="AH6388" s="3">
        <v>92.387</v>
      </c>
      <c r="AI6388" s="3">
        <v>67.138000000000005</v>
      </c>
      <c r="AJ6388" s="3">
        <v>23.687000000000001</v>
      </c>
      <c r="AK6388" s="3">
        <v>23.507999999999999</v>
      </c>
      <c r="AL6388" s="3">
        <v>19.481999999999999</v>
      </c>
      <c r="AM6388" s="3">
        <v>19.518999999999998</v>
      </c>
      <c r="AN6388" s="3">
        <v>19.963000000000001</v>
      </c>
      <c r="AO6388" s="3">
        <v>19.850999999999999</v>
      </c>
      <c r="AP6388" s="3">
        <v>19.97</v>
      </c>
      <c r="AQ6388" s="3">
        <v>26.742000000000001</v>
      </c>
      <c r="AR6388" s="3">
        <v>29.131</v>
      </c>
      <c r="AS6388" s="3">
        <v>33.353999999999999</v>
      </c>
      <c r="AT6388" s="3">
        <v>37.286999999999999</v>
      </c>
      <c r="AU6388" s="3">
        <v>40.598999999999997</v>
      </c>
      <c r="AV6388" s="3">
        <v>41.335000000000001</v>
      </c>
      <c r="AW6388" s="3">
        <v>43.116999999999997</v>
      </c>
      <c r="AX6388" s="3">
        <v>42.545999999999999</v>
      </c>
      <c r="AY6388" s="3">
        <v>41.890999999999998</v>
      </c>
      <c r="AZ6388" s="3">
        <v>40.835000000000001</v>
      </c>
      <c r="BA6388">
        <v>39.54</v>
      </c>
      <c r="BB6388">
        <v>2016</v>
      </c>
    </row>
    <row r="6389" spans="1:54" hidden="1" x14ac:dyDescent="0.2">
      <c r="A6389">
        <v>714</v>
      </c>
      <c r="B6389" t="s">
        <v>411</v>
      </c>
      <c r="C6389" t="s">
        <v>228</v>
      </c>
      <c r="D6389" t="s">
        <v>123</v>
      </c>
      <c r="E6389" t="s">
        <v>227</v>
      </c>
      <c r="F6389" t="s">
        <v>226</v>
      </c>
      <c r="G6389" t="s">
        <v>225</v>
      </c>
      <c r="H6389" t="s">
        <v>222</v>
      </c>
      <c r="I6389" t="s">
        <v>1626</v>
      </c>
      <c r="J6389" s="3">
        <v>116.88500000000001</v>
      </c>
      <c r="K6389" s="3">
        <v>132.68600000000001</v>
      </c>
      <c r="L6389" s="3">
        <v>141.547</v>
      </c>
      <c r="M6389" s="3">
        <v>153.648</v>
      </c>
      <c r="N6389" s="3">
        <v>171.90899999999999</v>
      </c>
      <c r="O6389" s="3">
        <v>187.684</v>
      </c>
      <c r="P6389" s="3">
        <v>184.01</v>
      </c>
      <c r="Q6389" s="3">
        <v>185.739</v>
      </c>
      <c r="R6389" s="3">
        <v>190.71</v>
      </c>
      <c r="S6389" s="3">
        <v>208.322</v>
      </c>
      <c r="T6389" s="3">
        <v>205.732</v>
      </c>
      <c r="U6389" s="3">
        <v>229.93</v>
      </c>
      <c r="V6389" s="3">
        <v>261.15899999999999</v>
      </c>
      <c r="W6389" s="3">
        <v>271.29399999999998</v>
      </c>
      <c r="X6389" s="3">
        <v>168.20099999999999</v>
      </c>
      <c r="Y6389" s="3">
        <v>324.90199999999999</v>
      </c>
      <c r="Z6389" s="3">
        <v>411.75799999999998</v>
      </c>
      <c r="AA6389" s="3">
        <v>546.53499999999997</v>
      </c>
      <c r="AB6389" s="3">
        <v>605.63900000000001</v>
      </c>
      <c r="AC6389" s="3">
        <v>607</v>
      </c>
      <c r="AD6389" s="3">
        <v>676</v>
      </c>
      <c r="AE6389" s="3">
        <v>742</v>
      </c>
      <c r="AF6389" s="3">
        <v>797</v>
      </c>
      <c r="AG6389" s="3">
        <v>993</v>
      </c>
      <c r="AH6389" s="3">
        <v>1206</v>
      </c>
      <c r="AI6389" s="3">
        <v>1440</v>
      </c>
      <c r="AJ6389" s="3">
        <v>1739</v>
      </c>
      <c r="AK6389" s="3">
        <v>2092</v>
      </c>
      <c r="AL6389" s="3">
        <v>2658</v>
      </c>
      <c r="AM6389" s="3">
        <v>3057</v>
      </c>
      <c r="AN6389" s="3">
        <v>3367</v>
      </c>
      <c r="AO6389" s="3">
        <v>3897</v>
      </c>
      <c r="AP6389" s="3">
        <v>4494</v>
      </c>
      <c r="AQ6389" s="3">
        <v>4929</v>
      </c>
      <c r="AR6389" s="3">
        <v>5466</v>
      </c>
      <c r="AS6389" s="3">
        <v>5968</v>
      </c>
      <c r="AT6389" s="3">
        <v>6672</v>
      </c>
      <c r="AU6389" s="3">
        <v>7597</v>
      </c>
      <c r="AV6389" s="3">
        <v>8388.3040000000001</v>
      </c>
      <c r="AW6389" s="3">
        <v>9485.6779999999999</v>
      </c>
      <c r="AX6389" s="3">
        <v>10838.715</v>
      </c>
      <c r="AY6389" s="3">
        <v>12237.647999999999</v>
      </c>
      <c r="AZ6389" s="3">
        <v>13817.138000000001</v>
      </c>
      <c r="BA6389">
        <v>15600.49</v>
      </c>
      <c r="BB6389">
        <v>2016</v>
      </c>
    </row>
    <row r="6390" spans="1:54" hidden="1" x14ac:dyDescent="0.2">
      <c r="A6390">
        <v>714</v>
      </c>
      <c r="B6390" t="s">
        <v>411</v>
      </c>
      <c r="C6390" t="s">
        <v>224</v>
      </c>
      <c r="D6390" t="s">
        <v>123</v>
      </c>
      <c r="E6390" t="s">
        <v>219</v>
      </c>
      <c r="F6390" t="s">
        <v>218</v>
      </c>
      <c r="G6390" t="s">
        <v>223</v>
      </c>
      <c r="H6390" t="s">
        <v>222</v>
      </c>
      <c r="I6390" t="s">
        <v>1627</v>
      </c>
      <c r="J6390" s="3">
        <v>-5.1999999999999998E-2</v>
      </c>
      <c r="K6390" s="3">
        <v>-7.1999999999999995E-2</v>
      </c>
      <c r="L6390" s="3">
        <v>-0.09</v>
      </c>
      <c r="M6390" s="3">
        <v>-4.8000000000000001E-2</v>
      </c>
      <c r="N6390" s="3">
        <v>-4.1000000000000002E-2</v>
      </c>
      <c r="O6390" s="3">
        <v>-6.4000000000000001E-2</v>
      </c>
      <c r="P6390" s="3">
        <v>-6.9000000000000006E-2</v>
      </c>
      <c r="Q6390" s="3">
        <v>-0.13500000000000001</v>
      </c>
      <c r="R6390" s="3">
        <v>-0.11899999999999999</v>
      </c>
      <c r="S6390" s="3">
        <v>-0.10199999999999999</v>
      </c>
      <c r="T6390" s="3">
        <v>-8.5000000000000006E-2</v>
      </c>
      <c r="U6390" s="3">
        <v>-3.4000000000000002E-2</v>
      </c>
      <c r="V6390" s="3">
        <v>-8.3000000000000004E-2</v>
      </c>
      <c r="W6390" s="3">
        <v>-0.129</v>
      </c>
      <c r="X6390" s="3">
        <v>9.9000000000000005E-2</v>
      </c>
      <c r="Y6390" s="3">
        <v>5.7000000000000002E-2</v>
      </c>
      <c r="Z6390" s="3">
        <v>-8.9999999999999993E-3</v>
      </c>
      <c r="AA6390" s="3">
        <v>-6.2E-2</v>
      </c>
      <c r="AB6390" s="3">
        <v>-8.3000000000000004E-2</v>
      </c>
      <c r="AC6390" s="3">
        <v>-0.14099999999999999</v>
      </c>
      <c r="AD6390" s="3">
        <v>-9.4E-2</v>
      </c>
      <c r="AE6390" s="3">
        <v>-0.10199999999999999</v>
      </c>
      <c r="AF6390" s="3">
        <v>-0.13600000000000001</v>
      </c>
      <c r="AG6390" s="3">
        <v>-0.105</v>
      </c>
      <c r="AH6390" s="3">
        <v>-4.3999999999999997E-2</v>
      </c>
      <c r="AI6390" s="3">
        <v>-6.5000000000000002E-2</v>
      </c>
      <c r="AJ6390" s="3">
        <v>-0.13900000000000001</v>
      </c>
      <c r="AK6390" s="3">
        <v>-8.5000000000000006E-2</v>
      </c>
      <c r="AL6390" s="3">
        <v>-0.24199999999999999</v>
      </c>
      <c r="AM6390" s="3">
        <v>-0.379</v>
      </c>
      <c r="AN6390" s="3">
        <v>-0.41399999999999998</v>
      </c>
      <c r="AO6390" s="3">
        <v>-0.47699999999999998</v>
      </c>
      <c r="AP6390" s="3">
        <v>-0.82099999999999995</v>
      </c>
      <c r="AQ6390" s="3">
        <v>-0.66200000000000003</v>
      </c>
      <c r="AR6390" s="3">
        <v>-0.94199999999999995</v>
      </c>
      <c r="AS6390" s="3">
        <v>-1.1060000000000001</v>
      </c>
      <c r="AT6390" s="3">
        <v>-1.2110000000000001</v>
      </c>
      <c r="AU6390" s="3">
        <v>-0.622</v>
      </c>
      <c r="AV6390" s="3">
        <v>-0.83299999999999996</v>
      </c>
      <c r="AW6390" s="3">
        <v>-0.96799999999999997</v>
      </c>
      <c r="AX6390" s="3">
        <v>-0.96699999999999997</v>
      </c>
      <c r="AY6390" s="3">
        <v>-0.94099999999999995</v>
      </c>
      <c r="AZ6390" s="3">
        <v>-0.95799999999999996</v>
      </c>
      <c r="BA6390">
        <v>-0.89400000000000002</v>
      </c>
      <c r="BB6390">
        <v>2016</v>
      </c>
    </row>
    <row r="6391" spans="1:54" hidden="1" x14ac:dyDescent="0.2">
      <c r="A6391">
        <v>714</v>
      </c>
      <c r="B6391" t="s">
        <v>411</v>
      </c>
      <c r="C6391" t="s">
        <v>220</v>
      </c>
      <c r="D6391" t="s">
        <v>123</v>
      </c>
      <c r="E6391" t="s">
        <v>219</v>
      </c>
      <c r="F6391" t="s">
        <v>218</v>
      </c>
      <c r="G6391" t="s">
        <v>217</v>
      </c>
      <c r="I6391" t="s">
        <v>216</v>
      </c>
      <c r="J6391" s="3">
        <v>-4.1420000000000003</v>
      </c>
      <c r="K6391" s="3">
        <v>-5.0229999999999997</v>
      </c>
      <c r="L6391" s="3">
        <v>-5.92</v>
      </c>
      <c r="M6391" s="3">
        <v>-2.9319999999999999</v>
      </c>
      <c r="N6391" s="3">
        <v>-2.657</v>
      </c>
      <c r="O6391" s="3">
        <v>-3.4380000000000002</v>
      </c>
      <c r="P6391" s="3">
        <v>-3.3</v>
      </c>
      <c r="Q6391" s="3">
        <v>-5.7960000000000003</v>
      </c>
      <c r="R6391" s="3">
        <v>-4.7859999999999996</v>
      </c>
      <c r="S6391" s="3">
        <v>-3.927</v>
      </c>
      <c r="T6391" s="3">
        <v>-3.3969999999999998</v>
      </c>
      <c r="U6391" s="3">
        <v>-1.8380000000000001</v>
      </c>
      <c r="V6391" s="3">
        <v>-4.2530000000000001</v>
      </c>
      <c r="W6391" s="3">
        <v>-6.8630000000000004</v>
      </c>
      <c r="X6391" s="3">
        <v>8.2919999999999998</v>
      </c>
      <c r="Y6391" s="3">
        <v>4.6390000000000002</v>
      </c>
      <c r="Z6391" s="3">
        <v>-0.63400000000000001</v>
      </c>
      <c r="AA6391" s="3">
        <v>-3.4449999999999998</v>
      </c>
      <c r="AB6391" s="3">
        <v>-4.2839999999999998</v>
      </c>
      <c r="AC6391" s="3">
        <v>-7.8689999999999998</v>
      </c>
      <c r="AD6391" s="3">
        <v>-5.492</v>
      </c>
      <c r="AE6391" s="3">
        <v>-6.3239999999999998</v>
      </c>
      <c r="AF6391" s="3">
        <v>-8.1690000000000005</v>
      </c>
      <c r="AG6391" s="3">
        <v>-5.7279999999999998</v>
      </c>
      <c r="AH6391" s="3">
        <v>-2.1080000000000001</v>
      </c>
      <c r="AI6391" s="3">
        <v>-2.532</v>
      </c>
      <c r="AJ6391" s="3">
        <v>-4.407</v>
      </c>
      <c r="AK6391" s="3">
        <v>-2.2290000000000001</v>
      </c>
      <c r="AL6391" s="3">
        <v>-4.9820000000000002</v>
      </c>
      <c r="AM6391" s="3">
        <v>-7.0380000000000003</v>
      </c>
      <c r="AN6391" s="3">
        <v>-7.1639999999999997</v>
      </c>
      <c r="AO6391" s="3">
        <v>-7.3550000000000004</v>
      </c>
      <c r="AP6391" s="3">
        <v>-11.22</v>
      </c>
      <c r="AQ6391" s="3">
        <v>-8.68</v>
      </c>
      <c r="AR6391" s="3">
        <v>-11.760999999999999</v>
      </c>
      <c r="AS6391" s="3">
        <v>-13.34</v>
      </c>
      <c r="AT6391" s="3">
        <v>-14.289</v>
      </c>
      <c r="AU6391" s="3">
        <v>-6.8040000000000003</v>
      </c>
      <c r="AV6391" s="3">
        <v>-8.3810000000000002</v>
      </c>
      <c r="AW6391" s="3">
        <v>-9.1920000000000002</v>
      </c>
      <c r="AX6391" s="3">
        <v>-8.36</v>
      </c>
      <c r="AY6391" s="3">
        <v>-7.4560000000000004</v>
      </c>
      <c r="AZ6391" s="3">
        <v>-6.9260000000000002</v>
      </c>
      <c r="BA6391">
        <v>-5.891</v>
      </c>
      <c r="BB6391">
        <v>2016</v>
      </c>
    </row>
    <row r="6392" spans="1:54" x14ac:dyDescent="0.2">
      <c r="A6392">
        <v>862</v>
      </c>
      <c r="B6392" t="s">
        <v>410</v>
      </c>
      <c r="C6392" t="s">
        <v>352</v>
      </c>
      <c r="D6392" t="s">
        <v>109</v>
      </c>
      <c r="E6392" t="s">
        <v>349</v>
      </c>
      <c r="F6392" t="s">
        <v>351</v>
      </c>
      <c r="G6392" t="s">
        <v>225</v>
      </c>
      <c r="H6392" t="s">
        <v>222</v>
      </c>
      <c r="I6392" t="s">
        <v>1628</v>
      </c>
      <c r="J6392" s="3">
        <v>0.89400000000000002</v>
      </c>
      <c r="K6392" s="3">
        <v>0.81299999999999994</v>
      </c>
      <c r="L6392" s="3">
        <v>0.80500000000000005</v>
      </c>
      <c r="M6392" s="3">
        <v>0.80900000000000005</v>
      </c>
      <c r="N6392" s="3">
        <v>0.82499999999999996</v>
      </c>
      <c r="O6392" s="3">
        <v>0.873</v>
      </c>
      <c r="P6392" s="3">
        <v>0.91400000000000003</v>
      </c>
      <c r="Q6392" s="3">
        <v>0.91900000000000004</v>
      </c>
      <c r="R6392" s="3">
        <v>0.94499999999999995</v>
      </c>
      <c r="S6392" s="3">
        <v>1</v>
      </c>
      <c r="T6392" s="3">
        <v>0.93600000000000005</v>
      </c>
      <c r="U6392" s="3">
        <v>0.91300000000000003</v>
      </c>
      <c r="V6392" s="3">
        <v>0.95099999999999996</v>
      </c>
      <c r="W6392" s="3">
        <v>0.96699999999999997</v>
      </c>
      <c r="X6392" s="3">
        <v>1.0289999999999999</v>
      </c>
      <c r="Y6392" s="3">
        <v>1.0960000000000001</v>
      </c>
      <c r="Z6392" s="3">
        <v>1.1759999999999999</v>
      </c>
      <c r="AA6392" s="3">
        <v>1.1850000000000001</v>
      </c>
      <c r="AB6392" s="3">
        <v>1.198</v>
      </c>
      <c r="AC6392" s="3">
        <v>1.1910000000000001</v>
      </c>
      <c r="AD6392" s="3">
        <v>1.2509999999999999</v>
      </c>
      <c r="AE6392" s="3">
        <v>1.3440000000000001</v>
      </c>
      <c r="AF6392" s="3">
        <v>1.42</v>
      </c>
      <c r="AG6392" s="3">
        <v>1.494</v>
      </c>
      <c r="AH6392" s="3">
        <v>1.54</v>
      </c>
      <c r="AI6392" s="3">
        <v>1.6419999999999999</v>
      </c>
      <c r="AJ6392" s="3">
        <v>1.677</v>
      </c>
      <c r="AK6392" s="3">
        <v>1.6850000000000001</v>
      </c>
      <c r="AL6392" s="3">
        <v>1.7450000000000001</v>
      </c>
      <c r="AM6392" s="3">
        <v>1.639</v>
      </c>
      <c r="AN6392" s="3">
        <v>1.607</v>
      </c>
      <c r="AO6392" s="3">
        <v>1.696</v>
      </c>
      <c r="AP6392" s="3">
        <v>1.704</v>
      </c>
      <c r="AQ6392" s="3">
        <v>1.671</v>
      </c>
      <c r="AR6392" s="3">
        <v>1.6910000000000001</v>
      </c>
      <c r="AS6392" s="3">
        <v>1.7190000000000001</v>
      </c>
      <c r="AT6392" s="3">
        <v>1.841</v>
      </c>
      <c r="AU6392" s="3">
        <v>1.8859999999999999</v>
      </c>
      <c r="AV6392" s="3">
        <v>1.9330000000000001</v>
      </c>
      <c r="AW6392" s="3">
        <v>1.9870000000000001</v>
      </c>
      <c r="AX6392" s="3">
        <v>2.0960000000000001</v>
      </c>
      <c r="AY6392" s="3">
        <v>2.1419999999999999</v>
      </c>
      <c r="AZ6392" s="3">
        <v>2.19</v>
      </c>
      <c r="BA6392">
        <v>2.2389999999999999</v>
      </c>
      <c r="BB6392">
        <v>2017</v>
      </c>
    </row>
    <row r="6393" spans="1:54" hidden="1" x14ac:dyDescent="0.2">
      <c r="A6393">
        <v>862</v>
      </c>
      <c r="B6393" t="s">
        <v>410</v>
      </c>
      <c r="C6393" t="s">
        <v>350</v>
      </c>
      <c r="D6393" t="s">
        <v>109</v>
      </c>
      <c r="E6393" t="s">
        <v>349</v>
      </c>
      <c r="F6393" t="s">
        <v>348</v>
      </c>
      <c r="G6393" t="s">
        <v>275</v>
      </c>
      <c r="I6393" t="s">
        <v>347</v>
      </c>
      <c r="J6393" s="3">
        <v>-6.1230000000000002</v>
      </c>
      <c r="K6393" s="3">
        <v>-9.0559999999999992</v>
      </c>
      <c r="L6393" s="3">
        <v>-1.014</v>
      </c>
      <c r="M6393" s="3">
        <v>0.48499999999999999</v>
      </c>
      <c r="N6393" s="3">
        <v>1.98</v>
      </c>
      <c r="O6393" s="3">
        <v>5.8259999999999996</v>
      </c>
      <c r="P6393" s="3">
        <v>4.79</v>
      </c>
      <c r="Q6393" s="3">
        <v>0.50900000000000001</v>
      </c>
      <c r="R6393" s="3">
        <v>2.871</v>
      </c>
      <c r="S6393" s="3">
        <v>5.819</v>
      </c>
      <c r="T6393" s="3">
        <v>-6.444</v>
      </c>
      <c r="U6393" s="3">
        <v>-2.4430000000000001</v>
      </c>
      <c r="V6393" s="3">
        <v>4.1349999999999998</v>
      </c>
      <c r="W6393" s="3">
        <v>1.6830000000000001</v>
      </c>
      <c r="X6393" s="3">
        <v>6.39</v>
      </c>
      <c r="Y6393" s="3">
        <v>6.556</v>
      </c>
      <c r="Z6393" s="3">
        <v>7.274</v>
      </c>
      <c r="AA6393" s="3">
        <v>0.80300000000000005</v>
      </c>
      <c r="AB6393" s="3">
        <v>1.1000000000000001</v>
      </c>
      <c r="AC6393" s="3">
        <v>-0.63600000000000001</v>
      </c>
      <c r="AD6393" s="3">
        <v>5.093</v>
      </c>
      <c r="AE6393" s="3">
        <v>7.39</v>
      </c>
      <c r="AF6393" s="3">
        <v>5.6520000000000001</v>
      </c>
      <c r="AG6393" s="3">
        <v>5.2130000000000001</v>
      </c>
      <c r="AH6393" s="3">
        <v>3.0870000000000002</v>
      </c>
      <c r="AI6393" s="3">
        <v>6.6390000000000002</v>
      </c>
      <c r="AJ6393" s="3">
        <v>2.1320000000000001</v>
      </c>
      <c r="AK6393" s="3">
        <v>0.48599999999999999</v>
      </c>
      <c r="AL6393" s="3">
        <v>3.556</v>
      </c>
      <c r="AM6393" s="3">
        <v>-6.0620000000000003</v>
      </c>
      <c r="AN6393" s="3">
        <v>-1.9630000000000001</v>
      </c>
      <c r="AO6393" s="3">
        <v>5.5529999999999999</v>
      </c>
      <c r="AP6393" s="3">
        <v>0.439</v>
      </c>
      <c r="AQ6393" s="3">
        <v>-1.931</v>
      </c>
      <c r="AR6393" s="3">
        <v>1.196</v>
      </c>
      <c r="AS6393" s="3">
        <v>1.635</v>
      </c>
      <c r="AT6393" s="3">
        <v>7.1449999999999996</v>
      </c>
      <c r="AU6393" s="3">
        <v>2.4449999999999998</v>
      </c>
      <c r="AV6393" s="3">
        <v>2.4750000000000001</v>
      </c>
      <c r="AW6393" s="3">
        <v>2.786</v>
      </c>
      <c r="AX6393" s="3">
        <v>5.4729999999999999</v>
      </c>
      <c r="AY6393" s="3">
        <v>2.2000000000000002</v>
      </c>
      <c r="AZ6393" s="3">
        <v>2.238</v>
      </c>
      <c r="BA6393">
        <v>2.2469999999999999</v>
      </c>
      <c r="BB6393">
        <v>2017</v>
      </c>
    </row>
    <row r="6394" spans="1:54" hidden="1" x14ac:dyDescent="0.2">
      <c r="A6394">
        <v>862</v>
      </c>
      <c r="B6394" t="s">
        <v>410</v>
      </c>
      <c r="C6394" t="s">
        <v>346</v>
      </c>
      <c r="D6394" t="s">
        <v>109</v>
      </c>
      <c r="E6394" t="s">
        <v>342</v>
      </c>
      <c r="F6394" t="s">
        <v>345</v>
      </c>
      <c r="G6394" t="s">
        <v>225</v>
      </c>
      <c r="H6394" t="s">
        <v>222</v>
      </c>
      <c r="I6394" t="s">
        <v>1628</v>
      </c>
      <c r="J6394" s="3">
        <v>0.114</v>
      </c>
      <c r="K6394" s="3">
        <v>0.12</v>
      </c>
      <c r="L6394" s="3">
        <v>0.14399999999999999</v>
      </c>
      <c r="M6394" s="3">
        <v>0.17</v>
      </c>
      <c r="N6394" s="3">
        <v>0.20100000000000001</v>
      </c>
      <c r="O6394" s="3">
        <v>0.23100000000000001</v>
      </c>
      <c r="P6394" s="3">
        <v>0.24399999999999999</v>
      </c>
      <c r="Q6394" s="3">
        <v>0.25600000000000001</v>
      </c>
      <c r="R6394" s="3">
        <v>0.28000000000000003</v>
      </c>
      <c r="S6394" s="3">
        <v>0.313</v>
      </c>
      <c r="T6394" s="3">
        <v>0.41</v>
      </c>
      <c r="U6394" s="3">
        <v>0.41199999999999998</v>
      </c>
      <c r="V6394" s="3">
        <v>0.46300000000000002</v>
      </c>
      <c r="W6394" s="3">
        <v>0.496</v>
      </c>
      <c r="X6394" s="3">
        <v>0.39</v>
      </c>
      <c r="Y6394" s="3">
        <v>0.58199999999999996</v>
      </c>
      <c r="Z6394" s="3">
        <v>0.61899999999999999</v>
      </c>
      <c r="AA6394" s="3">
        <v>0.69799999999999995</v>
      </c>
      <c r="AB6394" s="3">
        <v>0.76800000000000002</v>
      </c>
      <c r="AC6394" s="3">
        <v>0.76600000000000001</v>
      </c>
      <c r="AD6394" s="3">
        <v>0.82199999999999995</v>
      </c>
      <c r="AE6394" s="3">
        <v>0.91300000000000003</v>
      </c>
      <c r="AF6394" s="3">
        <v>0.97799999999999998</v>
      </c>
      <c r="AG6394" s="3">
        <v>1.056</v>
      </c>
      <c r="AH6394" s="3">
        <v>1.165</v>
      </c>
      <c r="AI6394" s="3">
        <v>1.292</v>
      </c>
      <c r="AJ6394" s="3">
        <v>1.389</v>
      </c>
      <c r="AK6394" s="3">
        <v>1.5009999999999999</v>
      </c>
      <c r="AL6394" s="3">
        <v>1.696</v>
      </c>
      <c r="AM6394" s="3">
        <v>1.6679999999999999</v>
      </c>
      <c r="AN6394" s="3">
        <v>1.621</v>
      </c>
      <c r="AO6394" s="3">
        <v>1.7649999999999999</v>
      </c>
      <c r="AP6394" s="3">
        <v>1.843</v>
      </c>
      <c r="AQ6394" s="3">
        <v>1.839</v>
      </c>
      <c r="AR6394" s="3">
        <v>1.8660000000000001</v>
      </c>
      <c r="AS6394" s="3">
        <v>1.9490000000000001</v>
      </c>
      <c r="AT6394" s="3">
        <v>2.0550000000000002</v>
      </c>
      <c r="AU6394" s="3">
        <v>2.1320000000000001</v>
      </c>
      <c r="AV6394" s="3">
        <v>2.2480000000000002</v>
      </c>
      <c r="AW6394" s="3">
        <v>2.3690000000000002</v>
      </c>
      <c r="AX6394" s="3">
        <v>2.5630000000000002</v>
      </c>
      <c r="AY6394" s="3">
        <v>2.6909999999999998</v>
      </c>
      <c r="AZ6394" s="3">
        <v>2.8340000000000001</v>
      </c>
      <c r="BA6394">
        <v>2.9849999999999999</v>
      </c>
      <c r="BB6394">
        <v>2017</v>
      </c>
    </row>
    <row r="6395" spans="1:54" hidden="1" x14ac:dyDescent="0.2">
      <c r="A6395">
        <v>862</v>
      </c>
      <c r="B6395" t="s">
        <v>410</v>
      </c>
      <c r="C6395" t="s">
        <v>344</v>
      </c>
      <c r="D6395" t="s">
        <v>109</v>
      </c>
      <c r="E6395" t="s">
        <v>342</v>
      </c>
      <c r="F6395" t="s">
        <v>343</v>
      </c>
      <c r="G6395" t="s">
        <v>223</v>
      </c>
      <c r="H6395" t="s">
        <v>222</v>
      </c>
      <c r="I6395" t="s">
        <v>310</v>
      </c>
      <c r="J6395" s="3">
        <v>0.124</v>
      </c>
      <c r="K6395" s="3">
        <v>0.11600000000000001</v>
      </c>
      <c r="L6395" s="3">
        <v>0.11899999999999999</v>
      </c>
      <c r="M6395" s="3">
        <v>0.11</v>
      </c>
      <c r="N6395" s="3">
        <v>0.108</v>
      </c>
      <c r="O6395" s="3">
        <v>0.10299999999999999</v>
      </c>
      <c r="P6395" s="3">
        <v>0.109</v>
      </c>
      <c r="Q6395" s="3">
        <v>0.121</v>
      </c>
      <c r="R6395" s="3">
        <v>0.13500000000000001</v>
      </c>
      <c r="S6395" s="3">
        <v>0.13800000000000001</v>
      </c>
      <c r="T6395" s="3">
        <v>0.17699999999999999</v>
      </c>
      <c r="U6395" s="3">
        <v>0.17199999999999999</v>
      </c>
      <c r="V6395" s="3">
        <v>0.188</v>
      </c>
      <c r="W6395" s="3">
        <v>0.193</v>
      </c>
      <c r="X6395" s="3">
        <v>0.154</v>
      </c>
      <c r="Y6395" s="3">
        <v>0.23599999999999999</v>
      </c>
      <c r="Z6395" s="3">
        <v>0.251</v>
      </c>
      <c r="AA6395" s="3">
        <v>0.27300000000000002</v>
      </c>
      <c r="AB6395" s="3">
        <v>0.27900000000000003</v>
      </c>
      <c r="AC6395" s="3">
        <v>0.255</v>
      </c>
      <c r="AD6395" s="3">
        <v>0.26400000000000001</v>
      </c>
      <c r="AE6395" s="3">
        <v>0.26600000000000001</v>
      </c>
      <c r="AF6395" s="3">
        <v>0.28199999999999997</v>
      </c>
      <c r="AG6395" s="3">
        <v>0.33300000000000002</v>
      </c>
      <c r="AH6395" s="3">
        <v>0.40799999999999997</v>
      </c>
      <c r="AI6395" s="3">
        <v>0.47399999999999998</v>
      </c>
      <c r="AJ6395" s="3">
        <v>0.503</v>
      </c>
      <c r="AK6395" s="3">
        <v>0.55400000000000005</v>
      </c>
      <c r="AL6395" s="3">
        <v>0.66700000000000004</v>
      </c>
      <c r="AM6395" s="3">
        <v>0.58599999999999997</v>
      </c>
      <c r="AN6395" s="3">
        <v>0.63900000000000001</v>
      </c>
      <c r="AO6395" s="3">
        <v>0.73899999999999999</v>
      </c>
      <c r="AP6395" s="3">
        <v>0.80100000000000005</v>
      </c>
      <c r="AQ6395" s="3">
        <v>0.80500000000000005</v>
      </c>
      <c r="AR6395" s="3">
        <v>0.80400000000000005</v>
      </c>
      <c r="AS6395" s="3">
        <v>0.80400000000000005</v>
      </c>
      <c r="AT6395" s="3">
        <v>0.78600000000000003</v>
      </c>
      <c r="AU6395" s="3">
        <v>0.84</v>
      </c>
      <c r="AV6395" s="3">
        <v>0.88100000000000001</v>
      </c>
      <c r="AW6395" s="3">
        <v>0.92</v>
      </c>
      <c r="AX6395" s="3">
        <v>0.98699999999999999</v>
      </c>
      <c r="AY6395" s="3">
        <v>1.0249999999999999</v>
      </c>
      <c r="AZ6395" s="3">
        <v>1.0660000000000001</v>
      </c>
      <c r="BA6395">
        <v>1.1100000000000001</v>
      </c>
      <c r="BB6395">
        <v>2017</v>
      </c>
    </row>
    <row r="6396" spans="1:54" hidden="1" x14ac:dyDescent="0.2">
      <c r="A6396">
        <v>862</v>
      </c>
      <c r="B6396" t="s">
        <v>410</v>
      </c>
      <c r="C6396" t="s">
        <v>213</v>
      </c>
      <c r="D6396" t="s">
        <v>109</v>
      </c>
      <c r="E6396" t="s">
        <v>342</v>
      </c>
      <c r="F6396" t="s">
        <v>341</v>
      </c>
      <c r="G6396" t="s">
        <v>323</v>
      </c>
      <c r="H6396" t="s">
        <v>222</v>
      </c>
      <c r="I6396" t="s">
        <v>310</v>
      </c>
      <c r="J6396" s="3">
        <v>0.21</v>
      </c>
      <c r="K6396" s="3">
        <v>0.20899999999999999</v>
      </c>
      <c r="L6396" s="3">
        <v>0.22</v>
      </c>
      <c r="M6396" s="3">
        <v>0.23</v>
      </c>
      <c r="N6396" s="3">
        <v>0.24199999999999999</v>
      </c>
      <c r="O6396" s="3">
        <v>0.26500000000000001</v>
      </c>
      <c r="P6396" s="3">
        <v>0.28299999999999997</v>
      </c>
      <c r="Q6396" s="3">
        <v>0.29199999999999998</v>
      </c>
      <c r="R6396" s="3">
        <v>0.311</v>
      </c>
      <c r="S6396" s="3">
        <v>0.34100000000000003</v>
      </c>
      <c r="T6396" s="3">
        <v>0.33100000000000002</v>
      </c>
      <c r="U6396" s="3">
        <v>0.33400000000000002</v>
      </c>
      <c r="V6396" s="3">
        <v>0.35599999999999998</v>
      </c>
      <c r="W6396" s="3">
        <v>0.37</v>
      </c>
      <c r="X6396" s="3">
        <v>0.40200000000000002</v>
      </c>
      <c r="Y6396" s="3">
        <v>0.438</v>
      </c>
      <c r="Z6396" s="3">
        <v>0.47799999999999998</v>
      </c>
      <c r="AA6396" s="3">
        <v>0.49</v>
      </c>
      <c r="AB6396" s="3">
        <v>0.501</v>
      </c>
      <c r="AC6396" s="3">
        <v>0.505</v>
      </c>
      <c r="AD6396" s="3">
        <v>0.54300000000000004</v>
      </c>
      <c r="AE6396" s="3">
        <v>0.59599999999999997</v>
      </c>
      <c r="AF6396" s="3">
        <v>0.64</v>
      </c>
      <c r="AG6396" s="3">
        <v>0.68700000000000006</v>
      </c>
      <c r="AH6396" s="3">
        <v>0.72699999999999998</v>
      </c>
      <c r="AI6396" s="3">
        <v>0.80100000000000005</v>
      </c>
      <c r="AJ6396" s="3">
        <v>0.84299999999999997</v>
      </c>
      <c r="AK6396" s="3">
        <v>0.86899999999999999</v>
      </c>
      <c r="AL6396" s="3">
        <v>0.91800000000000004</v>
      </c>
      <c r="AM6396" s="3">
        <v>0.86899999999999999</v>
      </c>
      <c r="AN6396" s="3">
        <v>0.86199999999999999</v>
      </c>
      <c r="AO6396" s="3">
        <v>0.92900000000000005</v>
      </c>
      <c r="AP6396" s="3">
        <v>0.95</v>
      </c>
      <c r="AQ6396" s="3">
        <v>0.94699999999999995</v>
      </c>
      <c r="AR6396" s="3">
        <v>0.97499999999999998</v>
      </c>
      <c r="AS6396" s="3">
        <v>1.002</v>
      </c>
      <c r="AT6396" s="3">
        <v>1.087</v>
      </c>
      <c r="AU6396" s="3">
        <v>1.1339999999999999</v>
      </c>
      <c r="AV6396" s="3">
        <v>1.1879999999999999</v>
      </c>
      <c r="AW6396" s="3">
        <v>1.248</v>
      </c>
      <c r="AX6396" s="3">
        <v>1.3420000000000001</v>
      </c>
      <c r="AY6396" s="3">
        <v>1.3979999999999999</v>
      </c>
      <c r="AZ6396" s="3">
        <v>1.454</v>
      </c>
      <c r="BA6396">
        <v>1.512</v>
      </c>
      <c r="BB6396">
        <v>2017</v>
      </c>
    </row>
    <row r="6397" spans="1:54" hidden="1" x14ac:dyDescent="0.2">
      <c r="A6397">
        <v>862</v>
      </c>
      <c r="B6397" t="s">
        <v>410</v>
      </c>
      <c r="C6397" t="s">
        <v>340</v>
      </c>
      <c r="D6397" t="s">
        <v>109</v>
      </c>
      <c r="E6397" t="s">
        <v>339</v>
      </c>
      <c r="F6397" t="s">
        <v>338</v>
      </c>
      <c r="G6397" t="s">
        <v>295</v>
      </c>
      <c r="I6397" t="s">
        <v>337</v>
      </c>
      <c r="J6397" s="3">
        <v>12.705</v>
      </c>
      <c r="K6397" s="3">
        <v>14.77</v>
      </c>
      <c r="L6397" s="3">
        <v>17.867000000000001</v>
      </c>
      <c r="M6397" s="3">
        <v>21.053000000000001</v>
      </c>
      <c r="N6397" s="3">
        <v>24.353999999999999</v>
      </c>
      <c r="O6397" s="3">
        <v>26.466000000000001</v>
      </c>
      <c r="P6397" s="3">
        <v>26.734000000000002</v>
      </c>
      <c r="Q6397" s="3">
        <v>27.861000000000001</v>
      </c>
      <c r="R6397" s="3">
        <v>29.623999999999999</v>
      </c>
      <c r="S6397" s="3">
        <v>31.247</v>
      </c>
      <c r="T6397" s="3">
        <v>43.777999999999999</v>
      </c>
      <c r="U6397" s="3">
        <v>45.121000000000002</v>
      </c>
      <c r="V6397" s="3">
        <v>48.741999999999997</v>
      </c>
      <c r="W6397" s="3">
        <v>51.301000000000002</v>
      </c>
      <c r="X6397" s="3">
        <v>37.89</v>
      </c>
      <c r="Y6397" s="3">
        <v>53.143999999999998</v>
      </c>
      <c r="Z6397" s="3">
        <v>52.619</v>
      </c>
      <c r="AA6397" s="3">
        <v>58.917999999999999</v>
      </c>
      <c r="AB6397" s="3">
        <v>64.082999999999998</v>
      </c>
      <c r="AC6397" s="3">
        <v>64.367000000000004</v>
      </c>
      <c r="AD6397" s="3">
        <v>65.703000000000003</v>
      </c>
      <c r="AE6397" s="3">
        <v>67.915000000000006</v>
      </c>
      <c r="AF6397" s="3">
        <v>68.921000000000006</v>
      </c>
      <c r="AG6397" s="3">
        <v>70.677000000000007</v>
      </c>
      <c r="AH6397" s="3">
        <v>75.676000000000002</v>
      </c>
      <c r="AI6397" s="3">
        <v>78.698999999999998</v>
      </c>
      <c r="AJ6397" s="3">
        <v>82.85</v>
      </c>
      <c r="AK6397" s="3">
        <v>89.054000000000002</v>
      </c>
      <c r="AL6397" s="3">
        <v>97.176000000000002</v>
      </c>
      <c r="AM6397" s="3">
        <v>101.732</v>
      </c>
      <c r="AN6397" s="3">
        <v>100.875</v>
      </c>
      <c r="AO6397" s="3">
        <v>104.051</v>
      </c>
      <c r="AP6397" s="3">
        <v>108.164</v>
      </c>
      <c r="AQ6397" s="3">
        <v>110.05200000000001</v>
      </c>
      <c r="AR6397" s="3">
        <v>110.378</v>
      </c>
      <c r="AS6397" s="3">
        <v>113.404</v>
      </c>
      <c r="AT6397" s="3">
        <v>111.61799999999999</v>
      </c>
      <c r="AU6397" s="3">
        <v>113.035</v>
      </c>
      <c r="AV6397" s="3">
        <v>116.289</v>
      </c>
      <c r="AW6397" s="3">
        <v>119.22499999999999</v>
      </c>
      <c r="AX6397" s="3">
        <v>122.282</v>
      </c>
      <c r="AY6397" s="3">
        <v>125.65</v>
      </c>
      <c r="AZ6397" s="3">
        <v>129.42500000000001</v>
      </c>
      <c r="BA6397">
        <v>133.31299999999999</v>
      </c>
      <c r="BB6397">
        <v>2017</v>
      </c>
    </row>
    <row r="6398" spans="1:54" hidden="1" x14ac:dyDescent="0.2">
      <c r="A6398">
        <v>862</v>
      </c>
      <c r="B6398" t="s">
        <v>410</v>
      </c>
      <c r="C6398" t="s">
        <v>336</v>
      </c>
      <c r="D6398" t="s">
        <v>109</v>
      </c>
      <c r="E6398" t="s">
        <v>333</v>
      </c>
      <c r="F6398" t="s">
        <v>335</v>
      </c>
      <c r="G6398" t="s">
        <v>225</v>
      </c>
      <c r="H6398" t="s">
        <v>322</v>
      </c>
      <c r="I6398" t="s">
        <v>330</v>
      </c>
      <c r="J6398" s="3" t="s">
        <v>215</v>
      </c>
      <c r="K6398" s="3" t="s">
        <v>215</v>
      </c>
      <c r="L6398" s="3" t="s">
        <v>215</v>
      </c>
      <c r="M6398" s="3" t="s">
        <v>215</v>
      </c>
      <c r="N6398" s="3" t="s">
        <v>215</v>
      </c>
      <c r="O6398" s="3" t="s">
        <v>215</v>
      </c>
      <c r="P6398" s="3" t="s">
        <v>215</v>
      </c>
      <c r="Q6398" s="3" t="s">
        <v>215</v>
      </c>
      <c r="R6398" s="3" t="s">
        <v>215</v>
      </c>
      <c r="S6398" s="3" t="s">
        <v>215</v>
      </c>
      <c r="T6398" s="3" t="s">
        <v>215</v>
      </c>
      <c r="U6398" s="3" t="s">
        <v>215</v>
      </c>
      <c r="V6398" s="3" t="s">
        <v>215</v>
      </c>
      <c r="W6398" s="3" t="s">
        <v>215</v>
      </c>
      <c r="X6398" s="3" t="s">
        <v>215</v>
      </c>
      <c r="Y6398" s="3" t="s">
        <v>215</v>
      </c>
      <c r="Z6398" s="3" t="s">
        <v>215</v>
      </c>
      <c r="AA6398" s="3" t="s">
        <v>215</v>
      </c>
      <c r="AB6398" s="3">
        <v>6927.1270000000004</v>
      </c>
      <c r="AC6398" s="3">
        <v>6852.393</v>
      </c>
      <c r="AD6398" s="3">
        <v>7166.1260000000002</v>
      </c>
      <c r="AE6398" s="3">
        <v>7653.8059999999996</v>
      </c>
      <c r="AF6398" s="3">
        <v>8039.87</v>
      </c>
      <c r="AG6398" s="3">
        <v>8407.5370000000003</v>
      </c>
      <c r="AH6398" s="3">
        <v>8612.8520000000008</v>
      </c>
      <c r="AI6398" s="3">
        <v>9126.0750000000007</v>
      </c>
      <c r="AJ6398" s="3">
        <v>9260.6939999999995</v>
      </c>
      <c r="AK6398" s="3">
        <v>9244.848</v>
      </c>
      <c r="AL6398" s="3">
        <v>9508.9189999999999</v>
      </c>
      <c r="AM6398" s="3">
        <v>8869.6689999999999</v>
      </c>
      <c r="AN6398" s="3">
        <v>8631.1579999999994</v>
      </c>
      <c r="AO6398" s="3">
        <v>9039.5419999999995</v>
      </c>
      <c r="AP6398" s="3">
        <v>9005.8680000000004</v>
      </c>
      <c r="AQ6398" s="3">
        <v>8759.5709999999999</v>
      </c>
      <c r="AR6398" s="3">
        <v>8793.6749999999993</v>
      </c>
      <c r="AS6398" s="3">
        <v>8869.6749999999993</v>
      </c>
      <c r="AT6398" s="3">
        <v>9402.2919999999995</v>
      </c>
      <c r="AU6398" s="3">
        <v>9548.0159999999996</v>
      </c>
      <c r="AV6398" s="3">
        <v>9698.8940000000002</v>
      </c>
      <c r="AW6398" s="3">
        <v>9882.0290000000005</v>
      </c>
      <c r="AX6398" s="3">
        <v>10331.84</v>
      </c>
      <c r="AY6398" s="3">
        <v>10466.880999999999</v>
      </c>
      <c r="AZ6398" s="3">
        <v>10607.691999999999</v>
      </c>
      <c r="BA6398">
        <v>10751.308999999999</v>
      </c>
      <c r="BB6398">
        <v>2016</v>
      </c>
    </row>
    <row r="6399" spans="1:54" hidden="1" x14ac:dyDescent="0.2">
      <c r="A6399">
        <v>862</v>
      </c>
      <c r="B6399" t="s">
        <v>410</v>
      </c>
      <c r="C6399" t="s">
        <v>334</v>
      </c>
      <c r="D6399" t="s">
        <v>109</v>
      </c>
      <c r="E6399" t="s">
        <v>333</v>
      </c>
      <c r="F6399" t="s">
        <v>332</v>
      </c>
      <c r="G6399" t="s">
        <v>331</v>
      </c>
      <c r="H6399" t="s">
        <v>322</v>
      </c>
      <c r="I6399" t="s">
        <v>330</v>
      </c>
      <c r="J6399" s="3" t="s">
        <v>215</v>
      </c>
      <c r="K6399" s="3" t="s">
        <v>215</v>
      </c>
      <c r="L6399" s="3" t="s">
        <v>215</v>
      </c>
      <c r="M6399" s="3" t="s">
        <v>215</v>
      </c>
      <c r="N6399" s="3" t="s">
        <v>215</v>
      </c>
      <c r="O6399" s="3" t="s">
        <v>215</v>
      </c>
      <c r="P6399" s="3" t="s">
        <v>215</v>
      </c>
      <c r="Q6399" s="3" t="s">
        <v>215</v>
      </c>
      <c r="R6399" s="3" t="s">
        <v>215</v>
      </c>
      <c r="S6399" s="3" t="s">
        <v>215</v>
      </c>
      <c r="T6399" s="3" t="s">
        <v>215</v>
      </c>
      <c r="U6399" s="3" t="s">
        <v>215</v>
      </c>
      <c r="V6399" s="3" t="s">
        <v>215</v>
      </c>
      <c r="W6399" s="3" t="s">
        <v>215</v>
      </c>
      <c r="X6399" s="3" t="s">
        <v>215</v>
      </c>
      <c r="Y6399" s="3" t="s">
        <v>215</v>
      </c>
      <c r="Z6399" s="3" t="s">
        <v>215</v>
      </c>
      <c r="AA6399" s="3" t="s">
        <v>215</v>
      </c>
      <c r="AB6399" s="3">
        <v>3792.9929999999999</v>
      </c>
      <c r="AC6399" s="3">
        <v>3752.0709999999999</v>
      </c>
      <c r="AD6399" s="3">
        <v>3923.8580000000002</v>
      </c>
      <c r="AE6399" s="3">
        <v>4190.8909999999996</v>
      </c>
      <c r="AF6399" s="3">
        <v>4402.2820000000002</v>
      </c>
      <c r="AG6399" s="3">
        <v>4603.6009999999997</v>
      </c>
      <c r="AH6399" s="3">
        <v>4716.0219999999999</v>
      </c>
      <c r="AI6399" s="3">
        <v>4997.0410000000002</v>
      </c>
      <c r="AJ6399" s="3">
        <v>5070.7520000000004</v>
      </c>
      <c r="AK6399" s="3">
        <v>5062.0749999999998</v>
      </c>
      <c r="AL6399" s="3">
        <v>5206.67</v>
      </c>
      <c r="AM6399" s="3">
        <v>4856.6440000000002</v>
      </c>
      <c r="AN6399" s="3">
        <v>4726.0460000000003</v>
      </c>
      <c r="AO6399" s="3">
        <v>4949.6589999999997</v>
      </c>
      <c r="AP6399" s="3">
        <v>4931.22</v>
      </c>
      <c r="AQ6399" s="3">
        <v>4796.3590000000004</v>
      </c>
      <c r="AR6399" s="3">
        <v>4815.0330000000004</v>
      </c>
      <c r="AS6399" s="3">
        <v>4856.6469999999999</v>
      </c>
      <c r="AT6399" s="3">
        <v>5148.2849999999999</v>
      </c>
      <c r="AU6399" s="3">
        <v>5228.0770000000002</v>
      </c>
      <c r="AV6399" s="3">
        <v>5310.6909999999998</v>
      </c>
      <c r="AW6399" s="3">
        <v>5410.9679999999998</v>
      </c>
      <c r="AX6399" s="3">
        <v>5657.2650000000003</v>
      </c>
      <c r="AY6399" s="3">
        <v>5731.2079999999996</v>
      </c>
      <c r="AZ6399" s="3">
        <v>5808.31</v>
      </c>
      <c r="BA6399">
        <v>5886.9480000000003</v>
      </c>
      <c r="BB6399">
        <v>2016</v>
      </c>
    </row>
    <row r="6400" spans="1:54" hidden="1" x14ac:dyDescent="0.2">
      <c r="A6400">
        <v>862</v>
      </c>
      <c r="B6400" t="s">
        <v>410</v>
      </c>
      <c r="C6400" t="s">
        <v>329</v>
      </c>
      <c r="D6400" t="s">
        <v>109</v>
      </c>
      <c r="E6400" t="s">
        <v>325</v>
      </c>
      <c r="F6400" t="s">
        <v>328</v>
      </c>
      <c r="G6400" t="s">
        <v>225</v>
      </c>
      <c r="H6400" t="s">
        <v>322</v>
      </c>
      <c r="I6400" t="s">
        <v>321</v>
      </c>
      <c r="J6400" s="3" t="s">
        <v>215</v>
      </c>
      <c r="K6400" s="3" t="s">
        <v>215</v>
      </c>
      <c r="L6400" s="3" t="s">
        <v>215</v>
      </c>
      <c r="M6400" s="3" t="s">
        <v>215</v>
      </c>
      <c r="N6400" s="3" t="s">
        <v>215</v>
      </c>
      <c r="O6400" s="3" t="s">
        <v>215</v>
      </c>
      <c r="P6400" s="3" t="s">
        <v>215</v>
      </c>
      <c r="Q6400" s="3" t="s">
        <v>215</v>
      </c>
      <c r="R6400" s="3" t="s">
        <v>215</v>
      </c>
      <c r="S6400" s="3" t="s">
        <v>215</v>
      </c>
      <c r="T6400" s="3" t="s">
        <v>215</v>
      </c>
      <c r="U6400" s="3" t="s">
        <v>215</v>
      </c>
      <c r="V6400" s="3" t="s">
        <v>215</v>
      </c>
      <c r="W6400" s="3" t="s">
        <v>215</v>
      </c>
      <c r="X6400" s="3" t="s">
        <v>215</v>
      </c>
      <c r="Y6400" s="3" t="s">
        <v>215</v>
      </c>
      <c r="Z6400" s="3" t="s">
        <v>215</v>
      </c>
      <c r="AA6400" s="3" t="s">
        <v>215</v>
      </c>
      <c r="AB6400" s="3">
        <v>4439.1120000000001</v>
      </c>
      <c r="AC6400" s="3">
        <v>4410.7120000000004</v>
      </c>
      <c r="AD6400" s="3">
        <v>4708.3620000000001</v>
      </c>
      <c r="AE6400" s="3">
        <v>5198.0950000000003</v>
      </c>
      <c r="AF6400" s="3">
        <v>5541.1760000000004</v>
      </c>
      <c r="AG6400" s="3">
        <v>5942.1940000000004</v>
      </c>
      <c r="AH6400" s="3">
        <v>6517.8440000000001</v>
      </c>
      <c r="AI6400" s="3">
        <v>7182.143</v>
      </c>
      <c r="AJ6400" s="3">
        <v>7672.4690000000001</v>
      </c>
      <c r="AK6400" s="3">
        <v>8232.9249999999993</v>
      </c>
      <c r="AL6400" s="3">
        <v>9240.3670000000002</v>
      </c>
      <c r="AM6400" s="3">
        <v>9023.2669999999998</v>
      </c>
      <c r="AN6400" s="3">
        <v>8706.6919999999991</v>
      </c>
      <c r="AO6400" s="3">
        <v>9405.7270000000008</v>
      </c>
      <c r="AP6400" s="3">
        <v>9741.0869999999995</v>
      </c>
      <c r="AQ6400" s="3">
        <v>9640.0529999999999</v>
      </c>
      <c r="AR6400" s="3">
        <v>9706.2739999999994</v>
      </c>
      <c r="AS6400" s="3">
        <v>10058.579</v>
      </c>
      <c r="AT6400" s="3">
        <v>10494.627</v>
      </c>
      <c r="AU6400" s="3">
        <v>10792.602000000001</v>
      </c>
      <c r="AV6400" s="3">
        <v>11278.789000000001</v>
      </c>
      <c r="AW6400" s="3">
        <v>11781.887000000001</v>
      </c>
      <c r="AX6400" s="3">
        <v>12633.993</v>
      </c>
      <c r="AY6400" s="3">
        <v>13151.668</v>
      </c>
      <c r="AZ6400" s="3">
        <v>13728.994000000001</v>
      </c>
      <c r="BA6400">
        <v>14332.898999999999</v>
      </c>
      <c r="BB6400">
        <v>2016</v>
      </c>
    </row>
    <row r="6401" spans="1:54" hidden="1" x14ac:dyDescent="0.2">
      <c r="A6401">
        <v>862</v>
      </c>
      <c r="B6401" t="s">
        <v>410</v>
      </c>
      <c r="C6401" t="s">
        <v>327</v>
      </c>
      <c r="D6401" t="s">
        <v>109</v>
      </c>
      <c r="E6401" t="s">
        <v>325</v>
      </c>
      <c r="F6401" t="s">
        <v>326</v>
      </c>
      <c r="G6401" t="s">
        <v>223</v>
      </c>
      <c r="H6401" t="s">
        <v>322</v>
      </c>
      <c r="I6401" t="s">
        <v>321</v>
      </c>
      <c r="J6401" s="3" t="s">
        <v>215</v>
      </c>
      <c r="K6401" s="3" t="s">
        <v>215</v>
      </c>
      <c r="L6401" s="3" t="s">
        <v>215</v>
      </c>
      <c r="M6401" s="3" t="s">
        <v>215</v>
      </c>
      <c r="N6401" s="3" t="s">
        <v>215</v>
      </c>
      <c r="O6401" s="3" t="s">
        <v>215</v>
      </c>
      <c r="P6401" s="3" t="s">
        <v>215</v>
      </c>
      <c r="Q6401" s="3" t="s">
        <v>215</v>
      </c>
      <c r="R6401" s="3" t="s">
        <v>215</v>
      </c>
      <c r="S6401" s="3" t="s">
        <v>215</v>
      </c>
      <c r="T6401" s="3" t="s">
        <v>215</v>
      </c>
      <c r="U6401" s="3" t="s">
        <v>215</v>
      </c>
      <c r="V6401" s="3" t="s">
        <v>215</v>
      </c>
      <c r="W6401" s="3" t="s">
        <v>215</v>
      </c>
      <c r="X6401" s="3" t="s">
        <v>215</v>
      </c>
      <c r="Y6401" s="3" t="s">
        <v>215</v>
      </c>
      <c r="Z6401" s="3" t="s">
        <v>215</v>
      </c>
      <c r="AA6401" s="3" t="s">
        <v>215</v>
      </c>
      <c r="AB6401" s="3">
        <v>1613.0129999999999</v>
      </c>
      <c r="AC6401" s="3">
        <v>1469.932</v>
      </c>
      <c r="AD6401" s="3">
        <v>1511.6769999999999</v>
      </c>
      <c r="AE6401" s="3">
        <v>1516.8810000000001</v>
      </c>
      <c r="AF6401" s="3">
        <v>1595.8030000000001</v>
      </c>
      <c r="AG6401" s="3">
        <v>1876.7439999999999</v>
      </c>
      <c r="AH6401" s="3">
        <v>2280.71</v>
      </c>
      <c r="AI6401" s="3">
        <v>2633.3049999999998</v>
      </c>
      <c r="AJ6401" s="3">
        <v>2775.1640000000002</v>
      </c>
      <c r="AK6401" s="3">
        <v>3038.8580000000002</v>
      </c>
      <c r="AL6401" s="3">
        <v>3634.9949999999999</v>
      </c>
      <c r="AM6401" s="3">
        <v>3170.1089999999999</v>
      </c>
      <c r="AN6401" s="3">
        <v>3430.8560000000002</v>
      </c>
      <c r="AO6401" s="3">
        <v>3939.6950000000002</v>
      </c>
      <c r="AP6401" s="3">
        <v>4233.3280000000004</v>
      </c>
      <c r="AQ6401" s="3">
        <v>4219.0659999999998</v>
      </c>
      <c r="AR6401" s="3">
        <v>4178.9790000000003</v>
      </c>
      <c r="AS6401" s="3">
        <v>4149.3599999999997</v>
      </c>
      <c r="AT6401" s="3">
        <v>4015.2139999999999</v>
      </c>
      <c r="AU6401" s="3">
        <v>4253.3419999999996</v>
      </c>
      <c r="AV6401" s="3">
        <v>4420.4129999999996</v>
      </c>
      <c r="AW6401" s="3">
        <v>4576.1139999999996</v>
      </c>
      <c r="AX6401" s="3">
        <v>4864.0770000000002</v>
      </c>
      <c r="AY6401" s="3">
        <v>5007.268</v>
      </c>
      <c r="AZ6401" s="3">
        <v>5164.8050000000003</v>
      </c>
      <c r="BA6401">
        <v>5331.6530000000002</v>
      </c>
      <c r="BB6401">
        <v>2016</v>
      </c>
    </row>
    <row r="6402" spans="1:54" hidden="1" x14ac:dyDescent="0.2">
      <c r="A6402">
        <v>862</v>
      </c>
      <c r="B6402" t="s">
        <v>410</v>
      </c>
      <c r="C6402" t="s">
        <v>212</v>
      </c>
      <c r="D6402" t="s">
        <v>109</v>
      </c>
      <c r="E6402" t="s">
        <v>325</v>
      </c>
      <c r="F6402" t="s">
        <v>324</v>
      </c>
      <c r="G6402" t="s">
        <v>323</v>
      </c>
      <c r="H6402" t="s">
        <v>322</v>
      </c>
      <c r="I6402" t="s">
        <v>321</v>
      </c>
      <c r="J6402" s="3" t="s">
        <v>215</v>
      </c>
      <c r="K6402" s="3" t="s">
        <v>215</v>
      </c>
      <c r="L6402" s="3" t="s">
        <v>215</v>
      </c>
      <c r="M6402" s="3" t="s">
        <v>215</v>
      </c>
      <c r="N6402" s="3" t="s">
        <v>215</v>
      </c>
      <c r="O6402" s="3" t="s">
        <v>215</v>
      </c>
      <c r="P6402" s="3" t="s">
        <v>215</v>
      </c>
      <c r="Q6402" s="3" t="s">
        <v>215</v>
      </c>
      <c r="R6402" s="3" t="s">
        <v>215</v>
      </c>
      <c r="S6402" s="3" t="s">
        <v>215</v>
      </c>
      <c r="T6402" s="3" t="s">
        <v>215</v>
      </c>
      <c r="U6402" s="3" t="s">
        <v>215</v>
      </c>
      <c r="V6402" s="3" t="s">
        <v>215</v>
      </c>
      <c r="W6402" s="3" t="s">
        <v>215</v>
      </c>
      <c r="X6402" s="3" t="s">
        <v>215</v>
      </c>
      <c r="Y6402" s="3" t="s">
        <v>215</v>
      </c>
      <c r="Z6402" s="3" t="s">
        <v>215</v>
      </c>
      <c r="AA6402" s="3" t="s">
        <v>215</v>
      </c>
      <c r="AB6402" s="3">
        <v>2895.2379999999998</v>
      </c>
      <c r="AC6402" s="3">
        <v>2907.8330000000001</v>
      </c>
      <c r="AD6402" s="3">
        <v>3110.1579999999999</v>
      </c>
      <c r="AE6402" s="3">
        <v>3397.52</v>
      </c>
      <c r="AF6402" s="3">
        <v>3623.683</v>
      </c>
      <c r="AG6402" s="3">
        <v>3864.9549999999999</v>
      </c>
      <c r="AH6402" s="3">
        <v>4068.2159999999999</v>
      </c>
      <c r="AI6402" s="3">
        <v>4449.32</v>
      </c>
      <c r="AJ6402" s="3">
        <v>4653.6840000000002</v>
      </c>
      <c r="AK6402" s="3">
        <v>4769.3410000000003</v>
      </c>
      <c r="AL6402" s="3">
        <v>5001.8029999999999</v>
      </c>
      <c r="AM6402" s="3">
        <v>4700.9799999999996</v>
      </c>
      <c r="AN6402" s="3">
        <v>4630.4589999999998</v>
      </c>
      <c r="AO6402" s="3">
        <v>4949.6589999999997</v>
      </c>
      <c r="AP6402" s="3">
        <v>5022.0590000000002</v>
      </c>
      <c r="AQ6402" s="3">
        <v>4963.598</v>
      </c>
      <c r="AR6402" s="3">
        <v>5072.3549999999996</v>
      </c>
      <c r="AS6402" s="3">
        <v>5171.6679999999997</v>
      </c>
      <c r="AT6402" s="3">
        <v>5552.1689999999999</v>
      </c>
      <c r="AU6402" s="3">
        <v>5739.674</v>
      </c>
      <c r="AV6402" s="3">
        <v>5962.84</v>
      </c>
      <c r="AW6402" s="3">
        <v>6207.192</v>
      </c>
      <c r="AX6402" s="3">
        <v>6617.2449999999999</v>
      </c>
      <c r="AY6402" s="3">
        <v>6831.4939999999997</v>
      </c>
      <c r="AZ6402" s="3">
        <v>7042.2790000000005</v>
      </c>
      <c r="BA6402">
        <v>7261.808</v>
      </c>
      <c r="BB6402">
        <v>2016</v>
      </c>
    </row>
    <row r="6403" spans="1:54" hidden="1" x14ac:dyDescent="0.2">
      <c r="A6403">
        <v>862</v>
      </c>
      <c r="B6403" t="s">
        <v>410</v>
      </c>
      <c r="C6403" t="s">
        <v>320</v>
      </c>
      <c r="D6403" t="s">
        <v>109</v>
      </c>
      <c r="E6403" t="s">
        <v>319</v>
      </c>
      <c r="F6403" t="s">
        <v>318</v>
      </c>
      <c r="G6403" t="s">
        <v>243</v>
      </c>
    </row>
    <row r="6404" spans="1:54" hidden="1" x14ac:dyDescent="0.2">
      <c r="A6404">
        <v>862</v>
      </c>
      <c r="B6404" t="s">
        <v>410</v>
      </c>
      <c r="C6404" t="s">
        <v>317</v>
      </c>
      <c r="D6404" t="s">
        <v>109</v>
      </c>
      <c r="E6404" t="s">
        <v>316</v>
      </c>
      <c r="F6404" s="3" t="s">
        <v>315</v>
      </c>
      <c r="G6404" t="s">
        <v>288</v>
      </c>
      <c r="I6404" t="s">
        <v>310</v>
      </c>
      <c r="J6404">
        <v>2E-3</v>
      </c>
      <c r="K6404">
        <v>1E-3</v>
      </c>
      <c r="L6404">
        <v>1E-3</v>
      </c>
      <c r="M6404">
        <v>1E-3</v>
      </c>
      <c r="N6404">
        <v>1E-3</v>
      </c>
      <c r="O6404">
        <v>1E-3</v>
      </c>
      <c r="P6404">
        <v>1E-3</v>
      </c>
      <c r="Q6404">
        <v>1E-3</v>
      </c>
      <c r="R6404">
        <v>1E-3</v>
      </c>
      <c r="S6404">
        <v>1E-3</v>
      </c>
      <c r="T6404">
        <v>1E-3</v>
      </c>
      <c r="U6404">
        <v>1E-3</v>
      </c>
      <c r="V6404">
        <v>1E-3</v>
      </c>
      <c r="W6404">
        <v>1E-3</v>
      </c>
      <c r="X6404">
        <v>1E-3</v>
      </c>
      <c r="Y6404">
        <v>1E-3</v>
      </c>
      <c r="Z6404">
        <v>1E-3</v>
      </c>
      <c r="AA6404">
        <v>1E-3</v>
      </c>
      <c r="AB6404">
        <v>1E-3</v>
      </c>
      <c r="AC6404">
        <v>1E-3</v>
      </c>
      <c r="AD6404">
        <v>1E-3</v>
      </c>
      <c r="AE6404">
        <v>1E-3</v>
      </c>
      <c r="AF6404">
        <v>1E-3</v>
      </c>
      <c r="AG6404">
        <v>1E-3</v>
      </c>
      <c r="AH6404">
        <v>1E-3</v>
      </c>
      <c r="AI6404">
        <v>1E-3</v>
      </c>
      <c r="AJ6404">
        <v>1E-3</v>
      </c>
      <c r="AK6404">
        <v>1E-3</v>
      </c>
      <c r="AL6404">
        <v>1E-3</v>
      </c>
      <c r="AM6404">
        <v>1E-3</v>
      </c>
      <c r="AN6404">
        <v>1E-3</v>
      </c>
      <c r="AO6404">
        <v>1E-3</v>
      </c>
      <c r="AP6404">
        <v>1E-3</v>
      </c>
      <c r="AQ6404">
        <v>1E-3</v>
      </c>
      <c r="AR6404">
        <v>1E-3</v>
      </c>
      <c r="AS6404">
        <v>1E-3</v>
      </c>
      <c r="AT6404">
        <v>1E-3</v>
      </c>
      <c r="AU6404">
        <v>1E-3</v>
      </c>
      <c r="AV6404">
        <v>1E-3</v>
      </c>
      <c r="AW6404">
        <v>1E-3</v>
      </c>
      <c r="AX6404">
        <v>1E-3</v>
      </c>
      <c r="AY6404">
        <v>1E-3</v>
      </c>
      <c r="AZ6404">
        <v>1E-3</v>
      </c>
      <c r="BA6404">
        <v>1E-3</v>
      </c>
      <c r="BB6404">
        <v>2017</v>
      </c>
    </row>
    <row r="6405" spans="1:54" hidden="1" x14ac:dyDescent="0.2">
      <c r="A6405">
        <v>862</v>
      </c>
      <c r="B6405" t="s">
        <v>410</v>
      </c>
      <c r="C6405" t="s">
        <v>314</v>
      </c>
      <c r="D6405" t="s">
        <v>109</v>
      </c>
      <c r="E6405" t="s">
        <v>313</v>
      </c>
      <c r="F6405" s="3" t="s">
        <v>312</v>
      </c>
      <c r="G6405" t="s">
        <v>311</v>
      </c>
      <c r="I6405" t="s">
        <v>310</v>
      </c>
      <c r="J6405">
        <v>0.54</v>
      </c>
      <c r="K6405">
        <v>0.57399999999999995</v>
      </c>
      <c r="L6405">
        <v>0.65400000000000003</v>
      </c>
      <c r="M6405">
        <v>0.74199999999999999</v>
      </c>
      <c r="N6405">
        <v>0.82799999999999996</v>
      </c>
      <c r="O6405">
        <v>0.872</v>
      </c>
      <c r="P6405">
        <v>0.86399999999999999</v>
      </c>
      <c r="Q6405">
        <v>0.878</v>
      </c>
      <c r="R6405">
        <v>0.90200000000000002</v>
      </c>
      <c r="S6405">
        <v>0.91600000000000004</v>
      </c>
      <c r="T6405">
        <v>1.2370000000000001</v>
      </c>
      <c r="U6405">
        <v>1.234</v>
      </c>
      <c r="V6405">
        <v>1.3029999999999999</v>
      </c>
      <c r="W6405">
        <v>1.34</v>
      </c>
      <c r="X6405">
        <v>0.96899999999999997</v>
      </c>
      <c r="Y6405">
        <v>1.331</v>
      </c>
      <c r="Z6405">
        <v>1.294</v>
      </c>
      <c r="AA6405">
        <v>1.425</v>
      </c>
      <c r="AB6405">
        <v>1.5329999999999999</v>
      </c>
      <c r="AC6405">
        <v>1.5169999999999999</v>
      </c>
      <c r="AD6405">
        <v>1.514</v>
      </c>
      <c r="AE6405">
        <v>1.53</v>
      </c>
      <c r="AF6405">
        <v>1.5289999999999999</v>
      </c>
      <c r="AG6405">
        <v>1.5369999999999999</v>
      </c>
      <c r="AH6405">
        <v>1.6020000000000001</v>
      </c>
      <c r="AI6405">
        <v>1.6140000000000001</v>
      </c>
      <c r="AJ6405">
        <v>1.649</v>
      </c>
      <c r="AK6405">
        <v>1.726</v>
      </c>
      <c r="AL6405">
        <v>1.847</v>
      </c>
      <c r="AM6405">
        <v>1.919</v>
      </c>
      <c r="AN6405">
        <v>1.88</v>
      </c>
      <c r="AO6405">
        <v>1.9</v>
      </c>
      <c r="AP6405">
        <v>1.94</v>
      </c>
      <c r="AQ6405">
        <v>1.9419999999999999</v>
      </c>
      <c r="AR6405">
        <v>1.9139999999999999</v>
      </c>
      <c r="AS6405">
        <v>1.9450000000000001</v>
      </c>
      <c r="AT6405">
        <v>1.89</v>
      </c>
      <c r="AU6405">
        <v>1.88</v>
      </c>
      <c r="AV6405">
        <v>1.8919999999999999</v>
      </c>
      <c r="AW6405">
        <v>1.8979999999999999</v>
      </c>
      <c r="AX6405">
        <v>1.909</v>
      </c>
      <c r="AY6405">
        <v>1.925</v>
      </c>
      <c r="AZ6405">
        <v>1.95</v>
      </c>
      <c r="BA6405">
        <v>1.974</v>
      </c>
      <c r="BB6405">
        <v>2017</v>
      </c>
    </row>
    <row r="6406" spans="1:54" hidden="1" x14ac:dyDescent="0.2">
      <c r="A6406">
        <v>862</v>
      </c>
      <c r="B6406" t="s">
        <v>410</v>
      </c>
      <c r="C6406" t="s">
        <v>309</v>
      </c>
      <c r="D6406" t="s">
        <v>109</v>
      </c>
      <c r="E6406" t="s">
        <v>308</v>
      </c>
      <c r="F6406" t="s">
        <v>307</v>
      </c>
      <c r="G6406" t="s">
        <v>217</v>
      </c>
    </row>
    <row r="6407" spans="1:54" hidden="1" x14ac:dyDescent="0.2">
      <c r="A6407">
        <v>862</v>
      </c>
      <c r="B6407" t="s">
        <v>410</v>
      </c>
      <c r="C6407" t="s">
        <v>306</v>
      </c>
      <c r="D6407" t="s">
        <v>109</v>
      </c>
      <c r="E6407" t="s">
        <v>305</v>
      </c>
      <c r="F6407" t="s">
        <v>304</v>
      </c>
      <c r="G6407" t="s">
        <v>217</v>
      </c>
    </row>
    <row r="6408" spans="1:54" hidden="1" x14ac:dyDescent="0.2">
      <c r="A6408">
        <v>862</v>
      </c>
      <c r="B6408" t="s">
        <v>410</v>
      </c>
      <c r="C6408" t="s">
        <v>303</v>
      </c>
      <c r="D6408" t="s">
        <v>109</v>
      </c>
      <c r="E6408" t="s">
        <v>300</v>
      </c>
      <c r="F6408" t="s">
        <v>302</v>
      </c>
      <c r="G6408" t="s">
        <v>295</v>
      </c>
      <c r="I6408" t="s">
        <v>1629</v>
      </c>
      <c r="J6408" s="3">
        <v>22.358000000000001</v>
      </c>
      <c r="K6408" s="3">
        <v>26.943999999999999</v>
      </c>
      <c r="L6408" s="3">
        <v>31.875</v>
      </c>
      <c r="M6408" s="3">
        <v>37.121000000000002</v>
      </c>
      <c r="N6408" s="3">
        <v>41.524000000000001</v>
      </c>
      <c r="O6408" s="3">
        <v>28.222999999999999</v>
      </c>
      <c r="P6408" s="3">
        <v>28.98</v>
      </c>
      <c r="Q6408" s="3">
        <v>32.213999999999999</v>
      </c>
      <c r="R6408" s="3">
        <v>33.241999999999997</v>
      </c>
      <c r="S6408" s="3">
        <v>37.314999999999998</v>
      </c>
      <c r="T6408" s="3">
        <v>40.479999999999997</v>
      </c>
      <c r="U6408" s="3">
        <v>39.743000000000002</v>
      </c>
      <c r="V6408" s="3">
        <v>43.334000000000003</v>
      </c>
      <c r="W6408" s="3">
        <v>44.075000000000003</v>
      </c>
      <c r="X6408" s="3">
        <v>49.402000000000001</v>
      </c>
      <c r="Y6408" s="3">
        <v>47.956000000000003</v>
      </c>
      <c r="Z6408" s="3">
        <v>50.555</v>
      </c>
      <c r="AA6408" s="3">
        <v>54.042999999999999</v>
      </c>
      <c r="AB6408" s="3">
        <v>56.960999999999999</v>
      </c>
      <c r="AC6408" s="3">
        <v>57.173999999999999</v>
      </c>
      <c r="AD6408" s="3">
        <v>57.079000000000001</v>
      </c>
      <c r="AE6408" s="3">
        <v>58.158999999999999</v>
      </c>
      <c r="AF6408" s="3">
        <v>62.48</v>
      </c>
      <c r="AG6408" s="3">
        <v>65.207999999999998</v>
      </c>
      <c r="AH6408" s="3">
        <v>70.325000000000003</v>
      </c>
      <c r="AI6408" s="3">
        <v>75.825000000000003</v>
      </c>
      <c r="AJ6408" s="3">
        <v>78.275000000000006</v>
      </c>
      <c r="AK6408" s="3">
        <v>81.783000000000001</v>
      </c>
      <c r="AL6408" s="3">
        <v>86.908000000000001</v>
      </c>
      <c r="AM6408" s="3">
        <v>99.632999999999996</v>
      </c>
      <c r="AN6408" s="3">
        <v>99.433000000000007</v>
      </c>
      <c r="AO6408" s="3">
        <v>102.292</v>
      </c>
      <c r="AP6408" s="3">
        <v>108.625</v>
      </c>
      <c r="AQ6408" s="3">
        <v>108.4</v>
      </c>
      <c r="AR6408" s="3">
        <v>107.05800000000001</v>
      </c>
      <c r="AS6408" s="3">
        <v>109.117</v>
      </c>
      <c r="AT6408" s="3">
        <v>109.259</v>
      </c>
      <c r="AU6408" s="3">
        <v>110.67700000000001</v>
      </c>
      <c r="AV6408" s="3">
        <v>113.886</v>
      </c>
      <c r="AW6408" s="3">
        <v>116.79</v>
      </c>
      <c r="AX6408" s="3">
        <v>119.827</v>
      </c>
      <c r="AY6408" s="3">
        <v>123.122</v>
      </c>
      <c r="AZ6408" s="3">
        <v>126.816</v>
      </c>
      <c r="BA6408">
        <v>130.62</v>
      </c>
      <c r="BB6408">
        <v>2017</v>
      </c>
    </row>
    <row r="6409" spans="1:54" hidden="1" x14ac:dyDescent="0.2">
      <c r="A6409">
        <v>862</v>
      </c>
      <c r="B6409" t="s">
        <v>410</v>
      </c>
      <c r="C6409" t="s">
        <v>301</v>
      </c>
      <c r="D6409" t="s">
        <v>109</v>
      </c>
      <c r="E6409" t="s">
        <v>300</v>
      </c>
      <c r="F6409" t="s">
        <v>299</v>
      </c>
      <c r="G6409" t="s">
        <v>275</v>
      </c>
      <c r="I6409" t="s">
        <v>298</v>
      </c>
      <c r="J6409" s="3">
        <v>33.049999999999997</v>
      </c>
      <c r="K6409" s="3">
        <v>20.51</v>
      </c>
      <c r="L6409" s="3">
        <v>18.3</v>
      </c>
      <c r="M6409" s="3">
        <v>16.46</v>
      </c>
      <c r="N6409" s="3">
        <v>11.86</v>
      </c>
      <c r="O6409" s="3">
        <v>-32.033000000000001</v>
      </c>
      <c r="P6409" s="3">
        <v>2.6819999999999999</v>
      </c>
      <c r="Q6409" s="3">
        <v>11.161</v>
      </c>
      <c r="R6409" s="3">
        <v>3.1920000000000002</v>
      </c>
      <c r="S6409" s="3">
        <v>12.25</v>
      </c>
      <c r="T6409" s="3">
        <v>8.4830000000000005</v>
      </c>
      <c r="U6409" s="3">
        <v>-1.82</v>
      </c>
      <c r="V6409" s="3">
        <v>9.0340000000000007</v>
      </c>
      <c r="W6409" s="3">
        <v>1.7090000000000001</v>
      </c>
      <c r="X6409" s="3">
        <v>12.087</v>
      </c>
      <c r="Y6409" s="3">
        <v>-2.9260000000000002</v>
      </c>
      <c r="Z6409" s="3">
        <v>5.4180000000000001</v>
      </c>
      <c r="AA6409" s="3">
        <v>6.9</v>
      </c>
      <c r="AB6409" s="3">
        <v>5.4</v>
      </c>
      <c r="AC6409" s="3">
        <v>0.373</v>
      </c>
      <c r="AD6409" s="3">
        <v>-0.16500000000000001</v>
      </c>
      <c r="AE6409" s="3">
        <v>1.891</v>
      </c>
      <c r="AF6409" s="3">
        <v>7.43</v>
      </c>
      <c r="AG6409" s="3">
        <v>4.367</v>
      </c>
      <c r="AH6409" s="3">
        <v>7.8470000000000004</v>
      </c>
      <c r="AI6409" s="3">
        <v>7.8209999999999997</v>
      </c>
      <c r="AJ6409" s="3">
        <v>3.2309999999999999</v>
      </c>
      <c r="AK6409" s="3">
        <v>4.4820000000000002</v>
      </c>
      <c r="AL6409" s="3">
        <v>6.2670000000000003</v>
      </c>
      <c r="AM6409" s="3">
        <v>14.641999999999999</v>
      </c>
      <c r="AN6409" s="3">
        <v>-0.20100000000000001</v>
      </c>
      <c r="AO6409" s="3">
        <v>2.875</v>
      </c>
      <c r="AP6409" s="3">
        <v>6.1909999999999998</v>
      </c>
      <c r="AQ6409" s="3">
        <v>-0.20699999999999999</v>
      </c>
      <c r="AR6409" s="3">
        <v>-1.238</v>
      </c>
      <c r="AS6409" s="3">
        <v>1.923</v>
      </c>
      <c r="AT6409" s="3">
        <v>0.13</v>
      </c>
      <c r="AU6409" s="3">
        <v>1.298</v>
      </c>
      <c r="AV6409" s="3">
        <v>2.9</v>
      </c>
      <c r="AW6409" s="3">
        <v>2.5499999999999998</v>
      </c>
      <c r="AX6409" s="3">
        <v>2.6</v>
      </c>
      <c r="AY6409" s="3">
        <v>2.75</v>
      </c>
      <c r="AZ6409" s="3">
        <v>3</v>
      </c>
      <c r="BA6409">
        <v>3</v>
      </c>
      <c r="BB6409">
        <v>2017</v>
      </c>
    </row>
    <row r="6410" spans="1:54" hidden="1" x14ac:dyDescent="0.2">
      <c r="A6410">
        <v>862</v>
      </c>
      <c r="B6410" t="s">
        <v>410</v>
      </c>
      <c r="C6410" t="s">
        <v>297</v>
      </c>
      <c r="D6410" t="s">
        <v>109</v>
      </c>
      <c r="E6410" t="s">
        <v>293</v>
      </c>
      <c r="F6410" t="s">
        <v>296</v>
      </c>
      <c r="G6410" t="s">
        <v>295</v>
      </c>
      <c r="I6410" t="s">
        <v>1629</v>
      </c>
      <c r="J6410" s="3" t="s">
        <v>215</v>
      </c>
      <c r="K6410" s="3" t="s">
        <v>215</v>
      </c>
      <c r="L6410" s="3" t="s">
        <v>215</v>
      </c>
      <c r="M6410" s="3" t="s">
        <v>215</v>
      </c>
      <c r="N6410" s="3" t="s">
        <v>215</v>
      </c>
      <c r="O6410" s="3">
        <v>29.847999999999999</v>
      </c>
      <c r="P6410" s="3">
        <v>30.649000000000001</v>
      </c>
      <c r="Q6410" s="3">
        <v>34.069000000000003</v>
      </c>
      <c r="R6410" s="3">
        <v>35.156999999999996</v>
      </c>
      <c r="S6410" s="3">
        <v>39.463999999999999</v>
      </c>
      <c r="T6410" s="3">
        <v>42.780999999999999</v>
      </c>
      <c r="U6410" s="3">
        <v>43.024999999999999</v>
      </c>
      <c r="V6410" s="3">
        <v>45.941000000000003</v>
      </c>
      <c r="W6410" s="3">
        <v>47.948999999999998</v>
      </c>
      <c r="X6410" s="3">
        <v>50.906999999999996</v>
      </c>
      <c r="Y6410" s="3">
        <v>51.777999999999999</v>
      </c>
      <c r="Z6410" s="3">
        <v>54.738</v>
      </c>
      <c r="AA6410" s="3">
        <v>56.828000000000003</v>
      </c>
      <c r="AB6410" s="3">
        <v>58.046999999999997</v>
      </c>
      <c r="AC6410" s="3">
        <v>57.707000000000001</v>
      </c>
      <c r="AD6410" s="3">
        <v>59.292999999999999</v>
      </c>
      <c r="AE6410" s="3">
        <v>59.98</v>
      </c>
      <c r="AF6410" s="3">
        <v>65.900000000000006</v>
      </c>
      <c r="AG6410" s="3">
        <v>65.900000000000006</v>
      </c>
      <c r="AH6410" s="3">
        <v>76</v>
      </c>
      <c r="AI6410" s="3">
        <v>76.8</v>
      </c>
      <c r="AJ6410" s="3">
        <v>78.400000000000006</v>
      </c>
      <c r="AK6410" s="3">
        <v>84.7</v>
      </c>
      <c r="AL6410" s="3">
        <v>92.2</v>
      </c>
      <c r="AM6410" s="3">
        <v>101.4</v>
      </c>
      <c r="AN6410" s="3">
        <v>101.1</v>
      </c>
      <c r="AO6410" s="3">
        <v>104</v>
      </c>
      <c r="AP6410" s="3">
        <v>109.7</v>
      </c>
      <c r="AQ6410" s="3">
        <v>107.8</v>
      </c>
      <c r="AR6410" s="3">
        <v>108</v>
      </c>
      <c r="AS6410" s="3">
        <v>108.4</v>
      </c>
      <c r="AT6410" s="3">
        <v>110.84099999999999</v>
      </c>
      <c r="AU6410" s="3">
        <v>111.973</v>
      </c>
      <c r="AV6410" s="3">
        <v>114.884</v>
      </c>
      <c r="AW6410" s="3">
        <v>117.756</v>
      </c>
      <c r="AX6410" s="3">
        <v>120.93600000000001</v>
      </c>
      <c r="AY6410" s="3">
        <v>124.322</v>
      </c>
      <c r="AZ6410" s="3">
        <v>128.05099999999999</v>
      </c>
      <c r="BA6410">
        <v>131.893</v>
      </c>
      <c r="BB6410">
        <v>2017</v>
      </c>
    </row>
    <row r="6411" spans="1:54" hidden="1" x14ac:dyDescent="0.2">
      <c r="A6411">
        <v>862</v>
      </c>
      <c r="B6411" t="s">
        <v>410</v>
      </c>
      <c r="C6411" t="s">
        <v>294</v>
      </c>
      <c r="D6411" t="s">
        <v>109</v>
      </c>
      <c r="E6411" t="s">
        <v>293</v>
      </c>
      <c r="F6411" t="s">
        <v>292</v>
      </c>
      <c r="G6411" t="s">
        <v>275</v>
      </c>
      <c r="I6411" t="s">
        <v>291</v>
      </c>
      <c r="J6411" s="3" t="s">
        <v>215</v>
      </c>
      <c r="K6411" s="3" t="s">
        <v>215</v>
      </c>
      <c r="L6411" s="3" t="s">
        <v>215</v>
      </c>
      <c r="M6411" s="3" t="s">
        <v>215</v>
      </c>
      <c r="N6411" s="3" t="s">
        <v>215</v>
      </c>
      <c r="O6411" s="3" t="s">
        <v>215</v>
      </c>
      <c r="P6411" s="3">
        <v>2.6819999999999999</v>
      </c>
      <c r="Q6411" s="3">
        <v>11.161</v>
      </c>
      <c r="R6411" s="3">
        <v>3.1920000000000002</v>
      </c>
      <c r="S6411" s="3">
        <v>12.25</v>
      </c>
      <c r="T6411" s="3">
        <v>8.407</v>
      </c>
      <c r="U6411" s="3">
        <v>0.56999999999999995</v>
      </c>
      <c r="V6411" s="3">
        <v>6.7759999999999998</v>
      </c>
      <c r="W6411" s="3">
        <v>4.3710000000000004</v>
      </c>
      <c r="X6411" s="3">
        <v>6.17</v>
      </c>
      <c r="Y6411" s="3">
        <v>1.71</v>
      </c>
      <c r="Z6411" s="3">
        <v>5.7169999999999996</v>
      </c>
      <c r="AA6411" s="3">
        <v>3.8180000000000001</v>
      </c>
      <c r="AB6411" s="3">
        <v>2.145</v>
      </c>
      <c r="AC6411" s="3">
        <v>-0.58499999999999996</v>
      </c>
      <c r="AD6411" s="3">
        <v>2.7480000000000002</v>
      </c>
      <c r="AE6411" s="3">
        <v>1.1599999999999999</v>
      </c>
      <c r="AF6411" s="3">
        <v>9.8689999999999998</v>
      </c>
      <c r="AG6411" s="3">
        <v>0</v>
      </c>
      <c r="AH6411" s="3">
        <v>15.326000000000001</v>
      </c>
      <c r="AI6411" s="3">
        <v>1.0529999999999999</v>
      </c>
      <c r="AJ6411" s="3">
        <v>2.0830000000000002</v>
      </c>
      <c r="AK6411" s="3">
        <v>8.0359999999999996</v>
      </c>
      <c r="AL6411" s="3">
        <v>8.8550000000000004</v>
      </c>
      <c r="AM6411" s="3">
        <v>9.9779999999999998</v>
      </c>
      <c r="AN6411" s="3">
        <v>-0.29599999999999999</v>
      </c>
      <c r="AO6411" s="3">
        <v>2.8679999999999999</v>
      </c>
      <c r="AP6411" s="3">
        <v>5.4809999999999999</v>
      </c>
      <c r="AQ6411" s="3">
        <v>-1.732</v>
      </c>
      <c r="AR6411" s="3">
        <v>0.186</v>
      </c>
      <c r="AS6411" s="3">
        <v>0.37</v>
      </c>
      <c r="AT6411" s="3">
        <v>2.2509999999999999</v>
      </c>
      <c r="AU6411" s="3">
        <v>1.022</v>
      </c>
      <c r="AV6411" s="3">
        <v>2.6</v>
      </c>
      <c r="AW6411" s="3">
        <v>2.5</v>
      </c>
      <c r="AX6411" s="3">
        <v>2.7</v>
      </c>
      <c r="AY6411" s="3">
        <v>2.8</v>
      </c>
      <c r="AZ6411" s="3">
        <v>3</v>
      </c>
      <c r="BA6411">
        <v>3</v>
      </c>
      <c r="BB6411">
        <v>2017</v>
      </c>
    </row>
    <row r="6412" spans="1:54" hidden="1" x14ac:dyDescent="0.2">
      <c r="A6412">
        <v>862</v>
      </c>
      <c r="B6412" t="s">
        <v>410</v>
      </c>
      <c r="C6412" t="s">
        <v>290</v>
      </c>
      <c r="D6412" t="s">
        <v>109</v>
      </c>
      <c r="E6412" t="s">
        <v>289</v>
      </c>
      <c r="G6412" t="s">
        <v>288</v>
      </c>
    </row>
    <row r="6413" spans="1:54" hidden="1" x14ac:dyDescent="0.2">
      <c r="A6413">
        <v>862</v>
      </c>
      <c r="B6413" t="s">
        <v>410</v>
      </c>
      <c r="C6413" t="s">
        <v>287</v>
      </c>
      <c r="D6413" t="s">
        <v>109</v>
      </c>
      <c r="E6413" t="s">
        <v>286</v>
      </c>
      <c r="F6413" t="s">
        <v>285</v>
      </c>
      <c r="G6413" t="s">
        <v>275</v>
      </c>
    </row>
    <row r="6414" spans="1:54" hidden="1" x14ac:dyDescent="0.2">
      <c r="A6414">
        <v>862</v>
      </c>
      <c r="B6414" t="s">
        <v>410</v>
      </c>
      <c r="C6414" t="s">
        <v>284</v>
      </c>
      <c r="D6414" t="s">
        <v>109</v>
      </c>
      <c r="E6414" t="s">
        <v>283</v>
      </c>
      <c r="F6414" t="s">
        <v>282</v>
      </c>
      <c r="G6414" t="s">
        <v>275</v>
      </c>
    </row>
    <row r="6415" spans="1:54" hidden="1" x14ac:dyDescent="0.2">
      <c r="A6415">
        <v>862</v>
      </c>
      <c r="B6415" t="s">
        <v>410</v>
      </c>
      <c r="C6415" t="s">
        <v>281</v>
      </c>
      <c r="D6415" t="s">
        <v>109</v>
      </c>
      <c r="E6415" t="s">
        <v>280</v>
      </c>
      <c r="F6415" t="s">
        <v>279</v>
      </c>
      <c r="G6415" t="s">
        <v>275</v>
      </c>
    </row>
    <row r="6416" spans="1:54" hidden="1" x14ac:dyDescent="0.2">
      <c r="A6416">
        <v>862</v>
      </c>
      <c r="B6416" t="s">
        <v>410</v>
      </c>
      <c r="C6416" t="s">
        <v>278</v>
      </c>
      <c r="D6416" t="s">
        <v>109</v>
      </c>
      <c r="E6416" t="s">
        <v>277</v>
      </c>
      <c r="F6416" t="s">
        <v>276</v>
      </c>
      <c r="G6416" t="s">
        <v>275</v>
      </c>
    </row>
    <row r="6417" spans="1:54" hidden="1" x14ac:dyDescent="0.2">
      <c r="A6417">
        <v>862</v>
      </c>
      <c r="B6417" t="s">
        <v>410</v>
      </c>
      <c r="C6417" t="s">
        <v>274</v>
      </c>
      <c r="D6417" t="s">
        <v>109</v>
      </c>
      <c r="E6417" t="s">
        <v>273</v>
      </c>
      <c r="F6417" t="s">
        <v>272</v>
      </c>
      <c r="G6417" t="s">
        <v>271</v>
      </c>
    </row>
    <row r="6418" spans="1:54" hidden="1" x14ac:dyDescent="0.2">
      <c r="A6418">
        <v>862</v>
      </c>
      <c r="B6418" t="s">
        <v>410</v>
      </c>
      <c r="C6418" t="s">
        <v>270</v>
      </c>
      <c r="D6418" t="s">
        <v>109</v>
      </c>
      <c r="E6418" t="s">
        <v>269</v>
      </c>
      <c r="F6418" t="s">
        <v>268</v>
      </c>
      <c r="G6418" t="s">
        <v>264</v>
      </c>
      <c r="H6418" t="s">
        <v>263</v>
      </c>
    </row>
    <row r="6419" spans="1:54" hidden="1" x14ac:dyDescent="0.2">
      <c r="A6419">
        <v>862</v>
      </c>
      <c r="B6419" t="s">
        <v>410</v>
      </c>
      <c r="C6419" t="s">
        <v>267</v>
      </c>
      <c r="D6419" t="s">
        <v>109</v>
      </c>
      <c r="E6419" t="s">
        <v>266</v>
      </c>
      <c r="F6419" t="s">
        <v>265</v>
      </c>
      <c r="G6419" t="s">
        <v>264</v>
      </c>
      <c r="H6419" t="s">
        <v>263</v>
      </c>
      <c r="I6419" t="s">
        <v>1630</v>
      </c>
      <c r="J6419" s="3" t="s">
        <v>215</v>
      </c>
      <c r="K6419" s="3" t="s">
        <v>215</v>
      </c>
      <c r="L6419" s="3" t="s">
        <v>215</v>
      </c>
      <c r="M6419" s="3" t="s">
        <v>215</v>
      </c>
      <c r="N6419" s="3" t="s">
        <v>215</v>
      </c>
      <c r="O6419" s="3" t="s">
        <v>215</v>
      </c>
      <c r="P6419" s="3" t="s">
        <v>215</v>
      </c>
      <c r="Q6419" s="3" t="s">
        <v>215</v>
      </c>
      <c r="R6419" s="3" t="s">
        <v>215</v>
      </c>
      <c r="S6419" s="3" t="s">
        <v>215</v>
      </c>
      <c r="T6419" s="3" t="s">
        <v>215</v>
      </c>
      <c r="U6419" s="3" t="s">
        <v>215</v>
      </c>
      <c r="V6419" s="3" t="s">
        <v>215</v>
      </c>
      <c r="W6419" s="3" t="s">
        <v>215</v>
      </c>
      <c r="X6419" s="3" t="s">
        <v>215</v>
      </c>
      <c r="Y6419" s="3" t="s">
        <v>215</v>
      </c>
      <c r="Z6419" s="3" t="s">
        <v>215</v>
      </c>
      <c r="AA6419" s="3" t="s">
        <v>215</v>
      </c>
      <c r="AB6419" s="3">
        <v>0.17299999999999999</v>
      </c>
      <c r="AC6419" s="3">
        <v>0.17399999999999999</v>
      </c>
      <c r="AD6419" s="3">
        <v>0.17499999999999999</v>
      </c>
      <c r="AE6419" s="3">
        <v>0.17599999999999999</v>
      </c>
      <c r="AF6419" s="3">
        <v>0.17699999999999999</v>
      </c>
      <c r="AG6419" s="3">
        <v>0.17799999999999999</v>
      </c>
      <c r="AH6419" s="3">
        <v>0.17899999999999999</v>
      </c>
      <c r="AI6419" s="3">
        <v>0.18</v>
      </c>
      <c r="AJ6419" s="3">
        <v>0.18099999999999999</v>
      </c>
      <c r="AK6419" s="3">
        <v>0.182</v>
      </c>
      <c r="AL6419" s="3">
        <v>0.184</v>
      </c>
      <c r="AM6419" s="3">
        <v>0.185</v>
      </c>
      <c r="AN6419" s="3">
        <v>0.186</v>
      </c>
      <c r="AO6419" s="3">
        <v>0.188</v>
      </c>
      <c r="AP6419" s="3">
        <v>0.189</v>
      </c>
      <c r="AQ6419" s="3">
        <v>0.191</v>
      </c>
      <c r="AR6419" s="3">
        <v>0.192</v>
      </c>
      <c r="AS6419" s="3">
        <v>0.19400000000000001</v>
      </c>
      <c r="AT6419" s="3">
        <v>0.19600000000000001</v>
      </c>
      <c r="AU6419" s="3">
        <v>0.19800000000000001</v>
      </c>
      <c r="AV6419" s="3">
        <v>0.19900000000000001</v>
      </c>
      <c r="AW6419" s="3">
        <v>0.20100000000000001</v>
      </c>
      <c r="AX6419" s="3">
        <v>0.20300000000000001</v>
      </c>
      <c r="AY6419" s="3">
        <v>0.20499999999999999</v>
      </c>
      <c r="AZ6419" s="3">
        <v>0.20599999999999999</v>
      </c>
      <c r="BA6419">
        <v>0.20799999999999999</v>
      </c>
      <c r="BB6419">
        <v>2016</v>
      </c>
    </row>
    <row r="6420" spans="1:54" hidden="1" x14ac:dyDescent="0.2">
      <c r="A6420">
        <v>862</v>
      </c>
      <c r="B6420" t="s">
        <v>410</v>
      </c>
      <c r="C6420" t="s">
        <v>262</v>
      </c>
      <c r="D6420" t="s">
        <v>109</v>
      </c>
      <c r="E6420" t="s">
        <v>260</v>
      </c>
      <c r="F6420" t="s">
        <v>259</v>
      </c>
      <c r="G6420" t="s">
        <v>225</v>
      </c>
      <c r="H6420" t="s">
        <v>222</v>
      </c>
      <c r="I6420" t="s">
        <v>1631</v>
      </c>
      <c r="J6420" s="3" t="s">
        <v>215</v>
      </c>
      <c r="K6420" s="3" t="s">
        <v>215</v>
      </c>
      <c r="L6420" s="3" t="s">
        <v>215</v>
      </c>
      <c r="M6420" s="3" t="s">
        <v>215</v>
      </c>
      <c r="N6420" s="3" t="s">
        <v>215</v>
      </c>
      <c r="O6420" s="3" t="s">
        <v>215</v>
      </c>
      <c r="P6420" s="3" t="s">
        <v>215</v>
      </c>
      <c r="Q6420" s="3" t="s">
        <v>215</v>
      </c>
      <c r="R6420" s="3" t="s">
        <v>215</v>
      </c>
      <c r="S6420" s="3" t="s">
        <v>215</v>
      </c>
      <c r="T6420" s="3" t="s">
        <v>215</v>
      </c>
      <c r="U6420" s="3" t="s">
        <v>215</v>
      </c>
      <c r="V6420" s="3">
        <v>0.159</v>
      </c>
      <c r="W6420" s="3">
        <v>0.185</v>
      </c>
      <c r="X6420" s="3">
        <v>0.17799999999999999</v>
      </c>
      <c r="Y6420" s="3">
        <v>0.217</v>
      </c>
      <c r="Z6420" s="3">
        <v>0.254</v>
      </c>
      <c r="AA6420" s="3">
        <v>0.23599999999999999</v>
      </c>
      <c r="AB6420" s="3">
        <v>0.23400000000000001</v>
      </c>
      <c r="AC6420" s="3">
        <v>0.26800000000000002</v>
      </c>
      <c r="AD6420" s="3">
        <v>0.251</v>
      </c>
      <c r="AE6420" s="3">
        <v>0.26200000000000001</v>
      </c>
      <c r="AF6420" s="3">
        <v>0.29099999999999998</v>
      </c>
      <c r="AG6420" s="3">
        <v>0.30399999999999999</v>
      </c>
      <c r="AH6420" s="3">
        <v>0.318</v>
      </c>
      <c r="AI6420" s="3">
        <v>0.40799999999999997</v>
      </c>
      <c r="AJ6420" s="3">
        <v>0.38800000000000001</v>
      </c>
      <c r="AK6420" s="3">
        <v>0.48699999999999999</v>
      </c>
      <c r="AL6420" s="3">
        <v>0.47499999999999998</v>
      </c>
      <c r="AM6420" s="3">
        <v>0.502</v>
      </c>
      <c r="AN6420" s="3">
        <v>0.55200000000000005</v>
      </c>
      <c r="AO6420" s="3">
        <v>0.54300000000000004</v>
      </c>
      <c r="AP6420" s="3">
        <v>0.55600000000000005</v>
      </c>
      <c r="AQ6420" s="3">
        <v>0.621</v>
      </c>
      <c r="AR6420" s="3">
        <v>0.70899999999999996</v>
      </c>
      <c r="AS6420" s="3">
        <v>0.68300000000000005</v>
      </c>
      <c r="AT6420" s="3">
        <v>0.68700000000000006</v>
      </c>
      <c r="AU6420" s="3">
        <v>0.74399999999999999</v>
      </c>
      <c r="AV6420" s="3">
        <v>0.79500000000000004</v>
      </c>
      <c r="AW6420" s="3">
        <v>0.873</v>
      </c>
      <c r="AX6420" s="3">
        <v>0.91400000000000003</v>
      </c>
      <c r="AY6420" s="3">
        <v>0.96299999999999997</v>
      </c>
      <c r="AZ6420" s="3">
        <v>1.014</v>
      </c>
      <c r="BA6420">
        <v>1.036</v>
      </c>
      <c r="BB6420">
        <v>2017</v>
      </c>
    </row>
    <row r="6421" spans="1:54" hidden="1" x14ac:dyDescent="0.2">
      <c r="A6421">
        <v>862</v>
      </c>
      <c r="B6421" t="s">
        <v>410</v>
      </c>
      <c r="C6421" t="s">
        <v>261</v>
      </c>
      <c r="D6421" t="s">
        <v>109</v>
      </c>
      <c r="E6421" t="s">
        <v>260</v>
      </c>
      <c r="F6421" t="s">
        <v>259</v>
      </c>
      <c r="G6421" t="s">
        <v>217</v>
      </c>
      <c r="I6421" t="s">
        <v>258</v>
      </c>
      <c r="J6421" s="3" t="s">
        <v>215</v>
      </c>
      <c r="K6421" s="3" t="s">
        <v>215</v>
      </c>
      <c r="L6421" s="3" t="s">
        <v>215</v>
      </c>
      <c r="M6421" s="3" t="s">
        <v>215</v>
      </c>
      <c r="N6421" s="3" t="s">
        <v>215</v>
      </c>
      <c r="O6421" s="3" t="s">
        <v>215</v>
      </c>
      <c r="P6421" s="3" t="s">
        <v>215</v>
      </c>
      <c r="Q6421" s="3" t="s">
        <v>215</v>
      </c>
      <c r="R6421" s="3" t="s">
        <v>215</v>
      </c>
      <c r="S6421" s="3" t="s">
        <v>215</v>
      </c>
      <c r="T6421" s="3" t="s">
        <v>215</v>
      </c>
      <c r="U6421" s="3" t="s">
        <v>215</v>
      </c>
      <c r="V6421" s="3">
        <v>34.372999999999998</v>
      </c>
      <c r="W6421" s="3">
        <v>37.219000000000001</v>
      </c>
      <c r="X6421" s="3">
        <v>45.722999999999999</v>
      </c>
      <c r="Y6421" s="3">
        <v>37.323</v>
      </c>
      <c r="Z6421" s="3">
        <v>41.103000000000002</v>
      </c>
      <c r="AA6421" s="3">
        <v>33.819000000000003</v>
      </c>
      <c r="AB6421" s="3">
        <v>30.530999999999999</v>
      </c>
      <c r="AC6421" s="3">
        <v>34.957000000000001</v>
      </c>
      <c r="AD6421" s="3">
        <v>30.533000000000001</v>
      </c>
      <c r="AE6421" s="3">
        <v>28.757999999999999</v>
      </c>
      <c r="AF6421" s="3">
        <v>29.72</v>
      </c>
      <c r="AG6421" s="3">
        <v>28.751999999999999</v>
      </c>
      <c r="AH6421" s="3">
        <v>27.263000000000002</v>
      </c>
      <c r="AI6421" s="3">
        <v>31.605</v>
      </c>
      <c r="AJ6421" s="3">
        <v>27.942</v>
      </c>
      <c r="AK6421" s="3">
        <v>32.433999999999997</v>
      </c>
      <c r="AL6421" s="3">
        <v>28.036000000000001</v>
      </c>
      <c r="AM6421" s="3">
        <v>30.091999999999999</v>
      </c>
      <c r="AN6421" s="3">
        <v>34.020000000000003</v>
      </c>
      <c r="AO6421" s="3">
        <v>30.759</v>
      </c>
      <c r="AP6421" s="3">
        <v>30.155000000000001</v>
      </c>
      <c r="AQ6421" s="3">
        <v>33.744</v>
      </c>
      <c r="AR6421" s="3">
        <v>37.997999999999998</v>
      </c>
      <c r="AS6421" s="3">
        <v>35.067</v>
      </c>
      <c r="AT6421" s="3">
        <v>33.435000000000002</v>
      </c>
      <c r="AU6421" s="3">
        <v>34.869</v>
      </c>
      <c r="AV6421" s="3">
        <v>35.369</v>
      </c>
      <c r="AW6421" s="3">
        <v>36.854999999999997</v>
      </c>
      <c r="AX6421" s="3">
        <v>35.671999999999997</v>
      </c>
      <c r="AY6421" s="3">
        <v>35.771999999999998</v>
      </c>
      <c r="AZ6421" s="3">
        <v>35.774999999999999</v>
      </c>
      <c r="BA6421">
        <v>34.720999999999997</v>
      </c>
      <c r="BB6421">
        <v>2017</v>
      </c>
    </row>
    <row r="6422" spans="1:54" hidden="1" x14ac:dyDescent="0.2">
      <c r="A6422">
        <v>862</v>
      </c>
      <c r="B6422" t="s">
        <v>410</v>
      </c>
      <c r="C6422" t="s">
        <v>257</v>
      </c>
      <c r="D6422" t="s">
        <v>109</v>
      </c>
      <c r="E6422" t="s">
        <v>255</v>
      </c>
      <c r="F6422" t="s">
        <v>254</v>
      </c>
      <c r="G6422" t="s">
        <v>225</v>
      </c>
      <c r="H6422" t="s">
        <v>222</v>
      </c>
      <c r="I6422" t="s">
        <v>1631</v>
      </c>
      <c r="J6422" s="3" t="s">
        <v>215</v>
      </c>
      <c r="K6422" s="3" t="s">
        <v>215</v>
      </c>
      <c r="L6422" s="3" t="s">
        <v>215</v>
      </c>
      <c r="M6422" s="3" t="s">
        <v>215</v>
      </c>
      <c r="N6422" s="3" t="s">
        <v>215</v>
      </c>
      <c r="O6422" s="3" t="s">
        <v>215</v>
      </c>
      <c r="P6422" s="3" t="s">
        <v>215</v>
      </c>
      <c r="Q6422" s="3" t="s">
        <v>215</v>
      </c>
      <c r="R6422" s="3" t="s">
        <v>215</v>
      </c>
      <c r="S6422" s="3" t="s">
        <v>215</v>
      </c>
      <c r="T6422" s="3" t="s">
        <v>215</v>
      </c>
      <c r="U6422" s="3" t="s">
        <v>215</v>
      </c>
      <c r="V6422" s="3">
        <v>0.20599999999999999</v>
      </c>
      <c r="W6422" s="3">
        <v>0.252</v>
      </c>
      <c r="X6422" s="3">
        <v>0.216</v>
      </c>
      <c r="Y6422" s="3">
        <v>0.252</v>
      </c>
      <c r="Z6422" s="3">
        <v>0.247</v>
      </c>
      <c r="AA6422" s="3">
        <v>0.222</v>
      </c>
      <c r="AB6422" s="3">
        <v>0.222</v>
      </c>
      <c r="AC6422" s="3">
        <v>0.26600000000000001</v>
      </c>
      <c r="AD6422" s="3">
        <v>0.25600000000000001</v>
      </c>
      <c r="AE6422" s="3">
        <v>0.28100000000000003</v>
      </c>
      <c r="AF6422" s="3">
        <v>0.309</v>
      </c>
      <c r="AG6422" s="3">
        <v>0.309</v>
      </c>
      <c r="AH6422" s="3">
        <v>0.32700000000000001</v>
      </c>
      <c r="AI6422" s="3">
        <v>0.40500000000000003</v>
      </c>
      <c r="AJ6422" s="3">
        <v>0.39500000000000002</v>
      </c>
      <c r="AK6422" s="3">
        <v>0.47799999999999998</v>
      </c>
      <c r="AL6422" s="3">
        <v>0.48199999999999998</v>
      </c>
      <c r="AM6422" s="3">
        <v>0.55300000000000005</v>
      </c>
      <c r="AN6422" s="3">
        <v>0.64600000000000002</v>
      </c>
      <c r="AO6422" s="3">
        <v>0.63600000000000001</v>
      </c>
      <c r="AP6422" s="3">
        <v>0.68799999999999994</v>
      </c>
      <c r="AQ6422" s="3">
        <v>0.69099999999999995</v>
      </c>
      <c r="AR6422" s="3">
        <v>0.80900000000000005</v>
      </c>
      <c r="AS6422" s="3">
        <v>0.75900000000000001</v>
      </c>
      <c r="AT6422" s="3">
        <v>0.69599999999999995</v>
      </c>
      <c r="AU6422" s="3">
        <v>0.71599999999999997</v>
      </c>
      <c r="AV6422" s="3">
        <v>0.81799999999999995</v>
      </c>
      <c r="AW6422" s="3">
        <v>0.93200000000000005</v>
      </c>
      <c r="AX6422" s="3">
        <v>0.97899999999999998</v>
      </c>
      <c r="AY6422" s="3">
        <v>1.0309999999999999</v>
      </c>
      <c r="AZ6422" s="3">
        <v>1.0860000000000001</v>
      </c>
      <c r="BA6422">
        <v>1.1439999999999999</v>
      </c>
      <c r="BB6422">
        <v>2017</v>
      </c>
    </row>
    <row r="6423" spans="1:54" hidden="1" x14ac:dyDescent="0.2">
      <c r="A6423">
        <v>862</v>
      </c>
      <c r="B6423" t="s">
        <v>410</v>
      </c>
      <c r="C6423" t="s">
        <v>256</v>
      </c>
      <c r="D6423" t="s">
        <v>109</v>
      </c>
      <c r="E6423" t="s">
        <v>255</v>
      </c>
      <c r="F6423" t="s">
        <v>254</v>
      </c>
      <c r="G6423" t="s">
        <v>217</v>
      </c>
      <c r="I6423" t="s">
        <v>253</v>
      </c>
      <c r="J6423" s="3" t="s">
        <v>215</v>
      </c>
      <c r="K6423" s="3" t="s">
        <v>215</v>
      </c>
      <c r="L6423" s="3" t="s">
        <v>215</v>
      </c>
      <c r="M6423" s="3" t="s">
        <v>215</v>
      </c>
      <c r="N6423" s="3" t="s">
        <v>215</v>
      </c>
      <c r="O6423" s="3" t="s">
        <v>215</v>
      </c>
      <c r="P6423" s="3" t="s">
        <v>215</v>
      </c>
      <c r="Q6423" s="3" t="s">
        <v>215</v>
      </c>
      <c r="R6423" s="3" t="s">
        <v>215</v>
      </c>
      <c r="S6423" s="3" t="s">
        <v>215</v>
      </c>
      <c r="T6423" s="3" t="s">
        <v>215</v>
      </c>
      <c r="U6423" s="3" t="s">
        <v>215</v>
      </c>
      <c r="V6423" s="3">
        <v>44.514000000000003</v>
      </c>
      <c r="W6423" s="3">
        <v>50.726999999999997</v>
      </c>
      <c r="X6423" s="3">
        <v>55.472999999999999</v>
      </c>
      <c r="Y6423" s="3">
        <v>43.298000000000002</v>
      </c>
      <c r="Z6423" s="3">
        <v>39.859000000000002</v>
      </c>
      <c r="AA6423" s="3">
        <v>31.847999999999999</v>
      </c>
      <c r="AB6423" s="3">
        <v>28.852</v>
      </c>
      <c r="AC6423" s="3">
        <v>34.676000000000002</v>
      </c>
      <c r="AD6423" s="3">
        <v>31.164999999999999</v>
      </c>
      <c r="AE6423" s="3">
        <v>30.765999999999998</v>
      </c>
      <c r="AF6423" s="3">
        <v>31.535</v>
      </c>
      <c r="AG6423" s="3">
        <v>29.277000000000001</v>
      </c>
      <c r="AH6423" s="3">
        <v>28.024999999999999</v>
      </c>
      <c r="AI6423" s="3">
        <v>31.367999999999999</v>
      </c>
      <c r="AJ6423" s="3">
        <v>28.398</v>
      </c>
      <c r="AK6423" s="3">
        <v>31.873999999999999</v>
      </c>
      <c r="AL6423" s="3">
        <v>28.401</v>
      </c>
      <c r="AM6423" s="3">
        <v>33.183999999999997</v>
      </c>
      <c r="AN6423" s="3">
        <v>39.862000000000002</v>
      </c>
      <c r="AO6423" s="3">
        <v>36.037999999999997</v>
      </c>
      <c r="AP6423" s="3">
        <v>37.345999999999997</v>
      </c>
      <c r="AQ6423" s="3">
        <v>37.57</v>
      </c>
      <c r="AR6423" s="3">
        <v>43.344999999999999</v>
      </c>
      <c r="AS6423" s="3">
        <v>38.935000000000002</v>
      </c>
      <c r="AT6423" s="3">
        <v>33.848999999999997</v>
      </c>
      <c r="AU6423" s="3">
        <v>33.584000000000003</v>
      </c>
      <c r="AV6423" s="3">
        <v>36.384</v>
      </c>
      <c r="AW6423" s="3">
        <v>39.359000000000002</v>
      </c>
      <c r="AX6423" s="3">
        <v>38.207999999999998</v>
      </c>
      <c r="AY6423" s="3">
        <v>38.316000000000003</v>
      </c>
      <c r="AZ6423" s="3">
        <v>38.319000000000003</v>
      </c>
      <c r="BA6423">
        <v>38.317</v>
      </c>
      <c r="BB6423">
        <v>2017</v>
      </c>
    </row>
    <row r="6424" spans="1:54" hidden="1" x14ac:dyDescent="0.2">
      <c r="A6424">
        <v>862</v>
      </c>
      <c r="B6424" t="s">
        <v>410</v>
      </c>
      <c r="C6424" t="s">
        <v>252</v>
      </c>
      <c r="D6424" t="s">
        <v>109</v>
      </c>
      <c r="E6424" t="s">
        <v>250</v>
      </c>
      <c r="F6424" t="s">
        <v>249</v>
      </c>
      <c r="G6424" t="s">
        <v>225</v>
      </c>
      <c r="H6424" t="s">
        <v>222</v>
      </c>
      <c r="I6424" t="s">
        <v>1631</v>
      </c>
      <c r="J6424" s="3" t="s">
        <v>215</v>
      </c>
      <c r="K6424" s="3" t="s">
        <v>215</v>
      </c>
      <c r="L6424" s="3" t="s">
        <v>215</v>
      </c>
      <c r="M6424" s="3" t="s">
        <v>215</v>
      </c>
      <c r="N6424" s="3" t="s">
        <v>215</v>
      </c>
      <c r="O6424" s="3" t="s">
        <v>215</v>
      </c>
      <c r="P6424" s="3" t="s">
        <v>215</v>
      </c>
      <c r="Q6424" s="3" t="s">
        <v>215</v>
      </c>
      <c r="R6424" s="3" t="s">
        <v>215</v>
      </c>
      <c r="S6424" s="3" t="s">
        <v>215</v>
      </c>
      <c r="T6424" s="3" t="s">
        <v>215</v>
      </c>
      <c r="U6424" s="3" t="s">
        <v>215</v>
      </c>
      <c r="V6424" s="3">
        <v>-4.7E-2</v>
      </c>
      <c r="W6424" s="3">
        <v>-6.7000000000000004E-2</v>
      </c>
      <c r="X6424" s="3">
        <v>-3.7999999999999999E-2</v>
      </c>
      <c r="Y6424" s="3">
        <v>-3.5000000000000003E-2</v>
      </c>
      <c r="Z6424" s="3">
        <v>8.0000000000000002E-3</v>
      </c>
      <c r="AA6424" s="3">
        <v>1.4E-2</v>
      </c>
      <c r="AB6424" s="3">
        <v>1.2999999999999999E-2</v>
      </c>
      <c r="AC6424" s="3">
        <v>2E-3</v>
      </c>
      <c r="AD6424" s="3">
        <v>-5.0000000000000001E-3</v>
      </c>
      <c r="AE6424" s="3">
        <v>-1.7999999999999999E-2</v>
      </c>
      <c r="AF6424" s="3">
        <v>-1.7999999999999999E-2</v>
      </c>
      <c r="AG6424" s="3">
        <v>-6.0000000000000001E-3</v>
      </c>
      <c r="AH6424" s="3">
        <v>-8.9999999999999993E-3</v>
      </c>
      <c r="AI6424" s="3">
        <v>3.0000000000000001E-3</v>
      </c>
      <c r="AJ6424" s="3">
        <v>-6.0000000000000001E-3</v>
      </c>
      <c r="AK6424" s="3">
        <v>8.0000000000000002E-3</v>
      </c>
      <c r="AL6424" s="3">
        <v>-6.0000000000000001E-3</v>
      </c>
      <c r="AM6424" s="3">
        <v>-5.1999999999999998E-2</v>
      </c>
      <c r="AN6424" s="3">
        <v>-9.5000000000000001E-2</v>
      </c>
      <c r="AO6424" s="3">
        <v>-9.2999999999999999E-2</v>
      </c>
      <c r="AP6424" s="3">
        <v>-0.13300000000000001</v>
      </c>
      <c r="AQ6424" s="3">
        <v>-7.0000000000000007E-2</v>
      </c>
      <c r="AR6424" s="3">
        <v>-0.1</v>
      </c>
      <c r="AS6424" s="3">
        <v>-7.4999999999999997E-2</v>
      </c>
      <c r="AT6424" s="3">
        <v>-8.9999999999999993E-3</v>
      </c>
      <c r="AU6424" s="3">
        <v>2.7E-2</v>
      </c>
      <c r="AV6424" s="3">
        <v>-2.3E-2</v>
      </c>
      <c r="AW6424" s="3">
        <v>-5.8999999999999997E-2</v>
      </c>
      <c r="AX6424" s="3">
        <v>-6.5000000000000002E-2</v>
      </c>
      <c r="AY6424" s="3">
        <v>-6.8000000000000005E-2</v>
      </c>
      <c r="AZ6424" s="3">
        <v>-7.1999999999999995E-2</v>
      </c>
      <c r="BA6424">
        <v>-0.107</v>
      </c>
      <c r="BB6424">
        <v>2017</v>
      </c>
    </row>
    <row r="6425" spans="1:54" hidden="1" x14ac:dyDescent="0.2">
      <c r="A6425">
        <v>862</v>
      </c>
      <c r="B6425" t="s">
        <v>410</v>
      </c>
      <c r="C6425" t="s">
        <v>251</v>
      </c>
      <c r="D6425" t="s">
        <v>109</v>
      </c>
      <c r="E6425" t="s">
        <v>250</v>
      </c>
      <c r="F6425" t="s">
        <v>249</v>
      </c>
      <c r="G6425" t="s">
        <v>217</v>
      </c>
      <c r="I6425" t="s">
        <v>248</v>
      </c>
      <c r="J6425" s="3" t="s">
        <v>215</v>
      </c>
      <c r="K6425" s="3" t="s">
        <v>215</v>
      </c>
      <c r="L6425" s="3" t="s">
        <v>215</v>
      </c>
      <c r="M6425" s="3" t="s">
        <v>215</v>
      </c>
      <c r="N6425" s="3" t="s">
        <v>215</v>
      </c>
      <c r="O6425" s="3" t="s">
        <v>215</v>
      </c>
      <c r="P6425" s="3" t="s">
        <v>215</v>
      </c>
      <c r="Q6425" s="3" t="s">
        <v>215</v>
      </c>
      <c r="R6425" s="3" t="s">
        <v>215</v>
      </c>
      <c r="S6425" s="3" t="s">
        <v>215</v>
      </c>
      <c r="T6425" s="3" t="s">
        <v>215</v>
      </c>
      <c r="U6425" s="3" t="s">
        <v>215</v>
      </c>
      <c r="V6425" s="3">
        <v>-10.141</v>
      </c>
      <c r="W6425" s="3">
        <v>-13.507999999999999</v>
      </c>
      <c r="X6425" s="3">
        <v>-9.75</v>
      </c>
      <c r="Y6425" s="3">
        <v>-5.9740000000000002</v>
      </c>
      <c r="Z6425" s="3">
        <v>1.2450000000000001</v>
      </c>
      <c r="AA6425" s="3">
        <v>1.9710000000000001</v>
      </c>
      <c r="AB6425" s="3">
        <v>1.679</v>
      </c>
      <c r="AC6425" s="3">
        <v>0.28100000000000003</v>
      </c>
      <c r="AD6425" s="3">
        <v>-0.63200000000000001</v>
      </c>
      <c r="AE6425" s="3">
        <v>-2.008</v>
      </c>
      <c r="AF6425" s="3">
        <v>-1.8149999999999999</v>
      </c>
      <c r="AG6425" s="3">
        <v>-0.52500000000000002</v>
      </c>
      <c r="AH6425" s="3">
        <v>-0.76200000000000001</v>
      </c>
      <c r="AI6425" s="3">
        <v>0.23699999999999999</v>
      </c>
      <c r="AJ6425" s="3">
        <v>-0.45500000000000002</v>
      </c>
      <c r="AK6425" s="3">
        <v>0.56000000000000005</v>
      </c>
      <c r="AL6425" s="3">
        <v>-0.36499999999999999</v>
      </c>
      <c r="AM6425" s="3">
        <v>-3.0920000000000001</v>
      </c>
      <c r="AN6425" s="3">
        <v>-5.8419999999999996</v>
      </c>
      <c r="AO6425" s="3">
        <v>-5.2789999999999999</v>
      </c>
      <c r="AP6425" s="3">
        <v>-7.1909999999999998</v>
      </c>
      <c r="AQ6425" s="3">
        <v>-3.8260000000000001</v>
      </c>
      <c r="AR6425" s="3">
        <v>-5.3470000000000004</v>
      </c>
      <c r="AS6425" s="3">
        <v>-3.8679999999999999</v>
      </c>
      <c r="AT6425" s="3">
        <v>-0.41399999999999998</v>
      </c>
      <c r="AU6425" s="3">
        <v>1.2849999999999999</v>
      </c>
      <c r="AV6425" s="3">
        <v>-1.0149999999999999</v>
      </c>
      <c r="AW6425" s="3">
        <v>-2.504</v>
      </c>
      <c r="AX6425" s="3">
        <v>-2.536</v>
      </c>
      <c r="AY6425" s="3">
        <v>-2.5430000000000001</v>
      </c>
      <c r="AZ6425" s="3">
        <v>-2.5430000000000001</v>
      </c>
      <c r="BA6425">
        <v>-3.5960000000000001</v>
      </c>
      <c r="BB6425">
        <v>2017</v>
      </c>
    </row>
    <row r="6426" spans="1:54" hidden="1" x14ac:dyDescent="0.2">
      <c r="A6426">
        <v>862</v>
      </c>
      <c r="B6426" t="s">
        <v>410</v>
      </c>
      <c r="C6426" t="s">
        <v>247</v>
      </c>
      <c r="D6426" t="s">
        <v>109</v>
      </c>
      <c r="E6426" t="s">
        <v>245</v>
      </c>
      <c r="F6426" t="s">
        <v>244</v>
      </c>
      <c r="G6426" t="s">
        <v>225</v>
      </c>
      <c r="H6426" t="s">
        <v>222</v>
      </c>
    </row>
    <row r="6427" spans="1:54" hidden="1" x14ac:dyDescent="0.2">
      <c r="A6427">
        <v>862</v>
      </c>
      <c r="B6427" t="s">
        <v>410</v>
      </c>
      <c r="C6427" t="s">
        <v>246</v>
      </c>
      <c r="D6427" t="s">
        <v>109</v>
      </c>
      <c r="E6427" t="s">
        <v>245</v>
      </c>
      <c r="F6427" t="s">
        <v>244</v>
      </c>
      <c r="G6427" t="s">
        <v>243</v>
      </c>
    </row>
    <row r="6428" spans="1:54" hidden="1" x14ac:dyDescent="0.2">
      <c r="A6428">
        <v>862</v>
      </c>
      <c r="B6428" t="s">
        <v>410</v>
      </c>
      <c r="C6428" t="s">
        <v>242</v>
      </c>
      <c r="D6428" t="s">
        <v>109</v>
      </c>
      <c r="E6428" t="s">
        <v>240</v>
      </c>
      <c r="F6428" t="s">
        <v>239</v>
      </c>
      <c r="G6428" t="s">
        <v>225</v>
      </c>
      <c r="H6428" t="s">
        <v>222</v>
      </c>
    </row>
    <row r="6429" spans="1:54" hidden="1" x14ac:dyDescent="0.2">
      <c r="A6429">
        <v>862</v>
      </c>
      <c r="B6429" t="s">
        <v>410</v>
      </c>
      <c r="C6429" t="s">
        <v>241</v>
      </c>
      <c r="D6429" t="s">
        <v>109</v>
      </c>
      <c r="E6429" t="s">
        <v>240</v>
      </c>
      <c r="F6429" t="s">
        <v>239</v>
      </c>
      <c r="G6429" t="s">
        <v>217</v>
      </c>
    </row>
    <row r="6430" spans="1:54" hidden="1" x14ac:dyDescent="0.2">
      <c r="A6430">
        <v>862</v>
      </c>
      <c r="B6430" t="s">
        <v>410</v>
      </c>
      <c r="C6430" t="s">
        <v>237</v>
      </c>
      <c r="D6430" t="s">
        <v>109</v>
      </c>
      <c r="E6430" t="s">
        <v>235</v>
      </c>
      <c r="F6430" t="s">
        <v>234</v>
      </c>
      <c r="G6430" t="s">
        <v>225</v>
      </c>
      <c r="H6430" t="s">
        <v>222</v>
      </c>
    </row>
    <row r="6431" spans="1:54" hidden="1" x14ac:dyDescent="0.2">
      <c r="A6431">
        <v>862</v>
      </c>
      <c r="B6431" t="s">
        <v>410</v>
      </c>
      <c r="C6431" t="s">
        <v>236</v>
      </c>
      <c r="D6431" t="s">
        <v>109</v>
      </c>
      <c r="E6431" t="s">
        <v>235</v>
      </c>
      <c r="F6431" t="s">
        <v>234</v>
      </c>
      <c r="G6431" t="s">
        <v>217</v>
      </c>
    </row>
    <row r="6432" spans="1:54" hidden="1" x14ac:dyDescent="0.2">
      <c r="A6432">
        <v>862</v>
      </c>
      <c r="B6432" t="s">
        <v>410</v>
      </c>
      <c r="C6432" t="s">
        <v>233</v>
      </c>
      <c r="D6432" t="s">
        <v>109</v>
      </c>
      <c r="E6432" t="s">
        <v>231</v>
      </c>
      <c r="F6432" t="s">
        <v>230</v>
      </c>
      <c r="G6432" t="s">
        <v>225</v>
      </c>
      <c r="H6432" t="s">
        <v>222</v>
      </c>
      <c r="I6432" t="s">
        <v>1631</v>
      </c>
      <c r="J6432" s="3" t="s">
        <v>215</v>
      </c>
      <c r="K6432" s="3" t="s">
        <v>215</v>
      </c>
      <c r="L6432" s="3" t="s">
        <v>215</v>
      </c>
      <c r="M6432" s="3" t="s">
        <v>215</v>
      </c>
      <c r="N6432" s="3" t="s">
        <v>215</v>
      </c>
      <c r="O6432" s="3" t="s">
        <v>215</v>
      </c>
      <c r="P6432" s="3" t="s">
        <v>215</v>
      </c>
      <c r="Q6432" s="3" t="s">
        <v>215</v>
      </c>
      <c r="R6432" s="3" t="s">
        <v>215</v>
      </c>
      <c r="S6432" s="3" t="s">
        <v>215</v>
      </c>
      <c r="T6432" s="3" t="s">
        <v>215</v>
      </c>
      <c r="U6432" s="3" t="s">
        <v>215</v>
      </c>
      <c r="V6432" s="3" t="s">
        <v>215</v>
      </c>
      <c r="W6432" s="3" t="s">
        <v>215</v>
      </c>
      <c r="X6432" s="3" t="s">
        <v>215</v>
      </c>
      <c r="Y6432" s="3" t="s">
        <v>215</v>
      </c>
      <c r="Z6432" s="3" t="s">
        <v>215</v>
      </c>
      <c r="AA6432" s="3" t="s">
        <v>215</v>
      </c>
      <c r="AB6432" s="3">
        <v>0.46400000000000002</v>
      </c>
      <c r="AC6432" s="3">
        <v>0.46700000000000003</v>
      </c>
      <c r="AD6432" s="3">
        <v>0.47</v>
      </c>
      <c r="AE6432" s="3">
        <v>0.503</v>
      </c>
      <c r="AF6432" s="3">
        <v>0.505</v>
      </c>
      <c r="AG6432" s="3">
        <v>0.46300000000000002</v>
      </c>
      <c r="AH6432" s="3">
        <v>0.47599999999999998</v>
      </c>
      <c r="AI6432" s="3">
        <v>0.45300000000000001</v>
      </c>
      <c r="AJ6432" s="3">
        <v>0.47699999999999998</v>
      </c>
      <c r="AK6432" s="3">
        <v>0.48399999999999999</v>
      </c>
      <c r="AL6432" s="3">
        <v>0.49</v>
      </c>
      <c r="AM6432" s="3">
        <v>0.53900000000000003</v>
      </c>
      <c r="AN6432" s="3">
        <v>0.66700000000000004</v>
      </c>
      <c r="AO6432" s="3">
        <v>0.74399999999999999</v>
      </c>
      <c r="AP6432" s="3">
        <v>0.90600000000000003</v>
      </c>
      <c r="AQ6432" s="3">
        <v>0.98599999999999999</v>
      </c>
      <c r="AR6432" s="3">
        <v>1.0149999999999999</v>
      </c>
      <c r="AS6432" s="3">
        <v>1.1259999999999999</v>
      </c>
      <c r="AT6432" s="3">
        <v>1.081</v>
      </c>
      <c r="AU6432" s="3">
        <v>1.0469999999999999</v>
      </c>
      <c r="AV6432" s="3">
        <v>1.03</v>
      </c>
      <c r="AW6432" s="3">
        <v>1.0960000000000001</v>
      </c>
      <c r="AX6432" s="3">
        <v>1.1659999999999999</v>
      </c>
      <c r="AY6432" s="3">
        <v>1.2470000000000001</v>
      </c>
      <c r="AZ6432" s="3">
        <v>1.333</v>
      </c>
      <c r="BA6432">
        <v>1.456</v>
      </c>
      <c r="BB6432">
        <v>2017</v>
      </c>
    </row>
    <row r="6433" spans="1:54" hidden="1" x14ac:dyDescent="0.2">
      <c r="A6433">
        <v>862</v>
      </c>
      <c r="B6433" t="s">
        <v>410</v>
      </c>
      <c r="C6433" t="s">
        <v>232</v>
      </c>
      <c r="D6433" t="s">
        <v>109</v>
      </c>
      <c r="E6433" t="s">
        <v>231</v>
      </c>
      <c r="F6433" t="s">
        <v>230</v>
      </c>
      <c r="G6433" t="s">
        <v>217</v>
      </c>
      <c r="I6433" t="s">
        <v>229</v>
      </c>
      <c r="J6433" s="3" t="s">
        <v>215</v>
      </c>
      <c r="K6433" s="3" t="s">
        <v>215</v>
      </c>
      <c r="L6433" s="3" t="s">
        <v>215</v>
      </c>
      <c r="M6433" s="3" t="s">
        <v>215</v>
      </c>
      <c r="N6433" s="3" t="s">
        <v>215</v>
      </c>
      <c r="O6433" s="3" t="s">
        <v>215</v>
      </c>
      <c r="P6433" s="3" t="s">
        <v>215</v>
      </c>
      <c r="Q6433" s="3" t="s">
        <v>215</v>
      </c>
      <c r="R6433" s="3" t="s">
        <v>215</v>
      </c>
      <c r="S6433" s="3" t="s">
        <v>215</v>
      </c>
      <c r="T6433" s="3" t="s">
        <v>215</v>
      </c>
      <c r="U6433" s="3" t="s">
        <v>215</v>
      </c>
      <c r="V6433" s="3" t="s">
        <v>215</v>
      </c>
      <c r="W6433" s="3" t="s">
        <v>215</v>
      </c>
      <c r="X6433" s="3" t="s">
        <v>215</v>
      </c>
      <c r="Y6433" s="3" t="s">
        <v>215</v>
      </c>
      <c r="Z6433" s="3" t="s">
        <v>215</v>
      </c>
      <c r="AA6433" s="3" t="s">
        <v>215</v>
      </c>
      <c r="AB6433" s="3">
        <v>60.466999999999999</v>
      </c>
      <c r="AC6433" s="3">
        <v>60.975999999999999</v>
      </c>
      <c r="AD6433" s="3">
        <v>57.207000000000001</v>
      </c>
      <c r="AE6433" s="3">
        <v>55.17</v>
      </c>
      <c r="AF6433" s="3">
        <v>51.584000000000003</v>
      </c>
      <c r="AG6433" s="3">
        <v>43.866</v>
      </c>
      <c r="AH6433" s="3">
        <v>40.869</v>
      </c>
      <c r="AI6433" s="3">
        <v>35.030999999999999</v>
      </c>
      <c r="AJ6433" s="3">
        <v>34.359000000000002</v>
      </c>
      <c r="AK6433" s="3">
        <v>32.277000000000001</v>
      </c>
      <c r="AL6433" s="3">
        <v>28.905999999999999</v>
      </c>
      <c r="AM6433" s="3">
        <v>32.311999999999998</v>
      </c>
      <c r="AN6433" s="3">
        <v>41.164999999999999</v>
      </c>
      <c r="AO6433" s="3">
        <v>42.128999999999998</v>
      </c>
      <c r="AP6433" s="3">
        <v>49.161999999999999</v>
      </c>
      <c r="AQ6433" s="3">
        <v>53.603999999999999</v>
      </c>
      <c r="AR6433" s="3">
        <v>54.404000000000003</v>
      </c>
      <c r="AS6433" s="3">
        <v>57.78</v>
      </c>
      <c r="AT6433" s="3">
        <v>52.581000000000003</v>
      </c>
      <c r="AU6433" s="3">
        <v>49.121000000000002</v>
      </c>
      <c r="AV6433" s="3">
        <v>45.829000000000001</v>
      </c>
      <c r="AW6433" s="3">
        <v>46.249000000000002</v>
      </c>
      <c r="AX6433" s="3">
        <v>45.485999999999997</v>
      </c>
      <c r="AY6433" s="3">
        <v>46.331000000000003</v>
      </c>
      <c r="AZ6433" s="3">
        <v>47.048999999999999</v>
      </c>
      <c r="BA6433">
        <v>48.771999999999998</v>
      </c>
      <c r="BB6433">
        <v>2017</v>
      </c>
    </row>
    <row r="6434" spans="1:54" hidden="1" x14ac:dyDescent="0.2">
      <c r="A6434">
        <v>862</v>
      </c>
      <c r="B6434" t="s">
        <v>410</v>
      </c>
      <c r="C6434" t="s">
        <v>228</v>
      </c>
      <c r="D6434" t="s">
        <v>109</v>
      </c>
      <c r="E6434" t="s">
        <v>227</v>
      </c>
      <c r="F6434" t="s">
        <v>226</v>
      </c>
      <c r="G6434" t="s">
        <v>225</v>
      </c>
      <c r="H6434" t="s">
        <v>222</v>
      </c>
      <c r="I6434" t="s">
        <v>1631</v>
      </c>
      <c r="J6434" s="3">
        <v>0.114</v>
      </c>
      <c r="K6434" s="3">
        <v>0.12</v>
      </c>
      <c r="L6434" s="3">
        <v>0.14399999999999999</v>
      </c>
      <c r="M6434" s="3">
        <v>0.17</v>
      </c>
      <c r="N6434" s="3">
        <v>0.20100000000000001</v>
      </c>
      <c r="O6434" s="3">
        <v>0.23100000000000001</v>
      </c>
      <c r="P6434" s="3">
        <v>0.24399999999999999</v>
      </c>
      <c r="Q6434" s="3">
        <v>0.25600000000000001</v>
      </c>
      <c r="R6434" s="3">
        <v>0.28000000000000003</v>
      </c>
      <c r="S6434" s="3">
        <v>0.313</v>
      </c>
      <c r="T6434" s="3">
        <v>0.41</v>
      </c>
      <c r="U6434" s="3">
        <v>0.41199999999999998</v>
      </c>
      <c r="V6434" s="3">
        <v>0.46300000000000002</v>
      </c>
      <c r="W6434" s="3">
        <v>0.496</v>
      </c>
      <c r="X6434" s="3">
        <v>0.39</v>
      </c>
      <c r="Y6434" s="3">
        <v>0.58199999999999996</v>
      </c>
      <c r="Z6434" s="3">
        <v>0.61899999999999999</v>
      </c>
      <c r="AA6434" s="3">
        <v>0.69799999999999995</v>
      </c>
      <c r="AB6434" s="3">
        <v>0.76800000000000002</v>
      </c>
      <c r="AC6434" s="3">
        <v>0.76600000000000001</v>
      </c>
      <c r="AD6434" s="3">
        <v>0.82199999999999995</v>
      </c>
      <c r="AE6434" s="3">
        <v>0.91300000000000003</v>
      </c>
      <c r="AF6434" s="3">
        <v>0.97799999999999998</v>
      </c>
      <c r="AG6434" s="3">
        <v>1.056</v>
      </c>
      <c r="AH6434" s="3">
        <v>1.165</v>
      </c>
      <c r="AI6434" s="3">
        <v>1.292</v>
      </c>
      <c r="AJ6434" s="3">
        <v>1.389</v>
      </c>
      <c r="AK6434" s="3">
        <v>1.5009999999999999</v>
      </c>
      <c r="AL6434" s="3">
        <v>1.696</v>
      </c>
      <c r="AM6434" s="3">
        <v>1.6679999999999999</v>
      </c>
      <c r="AN6434" s="3">
        <v>1.621</v>
      </c>
      <c r="AO6434" s="3">
        <v>1.7649999999999999</v>
      </c>
      <c r="AP6434" s="3">
        <v>1.843</v>
      </c>
      <c r="AQ6434" s="3">
        <v>1.839</v>
      </c>
      <c r="AR6434" s="3">
        <v>1.8660000000000001</v>
      </c>
      <c r="AS6434" s="3">
        <v>1.9490000000000001</v>
      </c>
      <c r="AT6434" s="3">
        <v>2.0550000000000002</v>
      </c>
      <c r="AU6434" s="3">
        <v>2.1320000000000001</v>
      </c>
      <c r="AV6434" s="3">
        <v>2.2480000000000002</v>
      </c>
      <c r="AW6434" s="3">
        <v>2.3690000000000002</v>
      </c>
      <c r="AX6434" s="3">
        <v>2.5630000000000002</v>
      </c>
      <c r="AY6434" s="3">
        <v>2.6909999999999998</v>
      </c>
      <c r="AZ6434" s="3">
        <v>2.8340000000000001</v>
      </c>
      <c r="BA6434">
        <v>2.9849999999999999</v>
      </c>
      <c r="BB6434">
        <v>2017</v>
      </c>
    </row>
    <row r="6435" spans="1:54" hidden="1" x14ac:dyDescent="0.2">
      <c r="A6435">
        <v>862</v>
      </c>
      <c r="B6435" t="s">
        <v>410</v>
      </c>
      <c r="C6435" t="s">
        <v>224</v>
      </c>
      <c r="D6435" t="s">
        <v>109</v>
      </c>
      <c r="E6435" t="s">
        <v>219</v>
      </c>
      <c r="F6435" t="s">
        <v>218</v>
      </c>
      <c r="G6435" t="s">
        <v>223</v>
      </c>
      <c r="H6435" t="s">
        <v>222</v>
      </c>
      <c r="I6435" t="s">
        <v>1632</v>
      </c>
      <c r="J6435" s="3">
        <v>-1.6E-2</v>
      </c>
      <c r="K6435" s="3">
        <v>-1.7000000000000001E-2</v>
      </c>
      <c r="L6435" s="3">
        <v>-8.9999999999999993E-3</v>
      </c>
      <c r="M6435" s="3">
        <v>1E-3</v>
      </c>
      <c r="N6435" s="3">
        <v>-3.0000000000000001E-3</v>
      </c>
      <c r="O6435" s="3">
        <v>2E-3</v>
      </c>
      <c r="P6435" s="3">
        <v>0.01</v>
      </c>
      <c r="Q6435" s="3">
        <v>1.0999999999999999E-2</v>
      </c>
      <c r="R6435" s="3">
        <v>1.2999999999999999E-2</v>
      </c>
      <c r="S6435" s="3">
        <v>1.4E-2</v>
      </c>
      <c r="T6435" s="3">
        <v>1.2999999999999999E-2</v>
      </c>
      <c r="U6435" s="3">
        <v>-3.1E-2</v>
      </c>
      <c r="V6435" s="3">
        <v>-2.5000000000000001E-2</v>
      </c>
      <c r="W6435" s="3">
        <v>-3.5000000000000003E-2</v>
      </c>
      <c r="X6435" s="3">
        <v>4.0000000000000001E-3</v>
      </c>
      <c r="Y6435" s="3">
        <v>0.01</v>
      </c>
      <c r="Z6435" s="3">
        <v>1.0999999999999999E-2</v>
      </c>
      <c r="AA6435" s="3">
        <v>-8.9999999999999993E-3</v>
      </c>
      <c r="AB6435" s="3">
        <v>3.0000000000000001E-3</v>
      </c>
      <c r="AC6435" s="3">
        <v>-2.1999999999999999E-2</v>
      </c>
      <c r="AD6435" s="3">
        <v>-4.0000000000000001E-3</v>
      </c>
      <c r="AE6435" s="3">
        <v>-1.0999999999999999E-2</v>
      </c>
      <c r="AF6435" s="3">
        <v>-0.03</v>
      </c>
      <c r="AG6435" s="3">
        <v>-2.9000000000000001E-2</v>
      </c>
      <c r="AH6435" s="3">
        <v>-2.4E-2</v>
      </c>
      <c r="AI6435" s="3">
        <v>-4.1000000000000002E-2</v>
      </c>
      <c r="AJ6435" s="3">
        <v>-4.5999999999999999E-2</v>
      </c>
      <c r="AK6435" s="3">
        <v>-8.2000000000000003E-2</v>
      </c>
      <c r="AL6435" s="3">
        <v>-3.2000000000000001E-2</v>
      </c>
      <c r="AM6435" s="3">
        <v>-2.9000000000000001E-2</v>
      </c>
      <c r="AN6435" s="3">
        <v>-4.4999999999999998E-2</v>
      </c>
      <c r="AO6435" s="3">
        <v>-3.2000000000000001E-2</v>
      </c>
      <c r="AP6435" s="3">
        <v>-0.05</v>
      </c>
      <c r="AQ6435" s="3">
        <v>-3.0000000000000001E-3</v>
      </c>
      <c r="AR6435" s="3">
        <v>-6.5000000000000002E-2</v>
      </c>
      <c r="AS6435" s="3">
        <v>-2.1999999999999999E-2</v>
      </c>
      <c r="AT6435" s="3">
        <v>-3.3000000000000002E-2</v>
      </c>
      <c r="AU6435" s="3">
        <v>-1.0999999999999999E-2</v>
      </c>
      <c r="AV6435" s="3">
        <v>-1.6E-2</v>
      </c>
      <c r="AW6435" s="3">
        <v>-3.2000000000000001E-2</v>
      </c>
      <c r="AX6435" s="3">
        <v>-0.03</v>
      </c>
      <c r="AY6435" s="3">
        <v>-3.6999999999999998E-2</v>
      </c>
      <c r="AZ6435" s="3">
        <v>-4.2000000000000003E-2</v>
      </c>
      <c r="BA6435">
        <v>-4.3999999999999997E-2</v>
      </c>
      <c r="BB6435">
        <v>2017</v>
      </c>
    </row>
    <row r="6436" spans="1:54" hidden="1" x14ac:dyDescent="0.2">
      <c r="A6436">
        <v>862</v>
      </c>
      <c r="B6436" t="s">
        <v>410</v>
      </c>
      <c r="C6436" t="s">
        <v>220</v>
      </c>
      <c r="D6436" t="s">
        <v>109</v>
      </c>
      <c r="E6436" t="s">
        <v>219</v>
      </c>
      <c r="F6436" t="s">
        <v>218</v>
      </c>
      <c r="G6436" t="s">
        <v>217</v>
      </c>
      <c r="I6436" t="s">
        <v>216</v>
      </c>
      <c r="J6436" s="3">
        <v>-12.946999999999999</v>
      </c>
      <c r="K6436" s="3">
        <v>-14.247</v>
      </c>
      <c r="L6436" s="3">
        <v>-7.87</v>
      </c>
      <c r="M6436" s="3">
        <v>1.1279999999999999</v>
      </c>
      <c r="N6436" s="3">
        <v>-2.456</v>
      </c>
      <c r="O6436" s="3">
        <v>1.8340000000000001</v>
      </c>
      <c r="P6436" s="3">
        <v>8.89</v>
      </c>
      <c r="Q6436" s="3">
        <v>9.2129999999999992</v>
      </c>
      <c r="R6436" s="3">
        <v>10.019</v>
      </c>
      <c r="S6436" s="3">
        <v>10.384</v>
      </c>
      <c r="T6436" s="3">
        <v>7.327</v>
      </c>
      <c r="U6436" s="3">
        <v>-17.866</v>
      </c>
      <c r="V6436" s="3">
        <v>-13.512</v>
      </c>
      <c r="W6436" s="3">
        <v>-18.018000000000001</v>
      </c>
      <c r="X6436" s="3">
        <v>2.472</v>
      </c>
      <c r="Y6436" s="3">
        <v>4.117</v>
      </c>
      <c r="Z6436" s="3">
        <v>4.4960000000000004</v>
      </c>
      <c r="AA6436" s="3">
        <v>-3.22</v>
      </c>
      <c r="AB6436" s="3">
        <v>0.92400000000000004</v>
      </c>
      <c r="AC6436" s="3">
        <v>-8.4280000000000008</v>
      </c>
      <c r="AD6436" s="3">
        <v>-1.6950000000000001</v>
      </c>
      <c r="AE6436" s="3">
        <v>-4.08</v>
      </c>
      <c r="AF6436" s="3">
        <v>-10.808999999999999</v>
      </c>
      <c r="AG6436" s="3">
        <v>-8.6120000000000001</v>
      </c>
      <c r="AH6436" s="3">
        <v>-5.8550000000000004</v>
      </c>
      <c r="AI6436" s="3">
        <v>-8.6669999999999998</v>
      </c>
      <c r="AJ6436" s="3">
        <v>-9.1750000000000007</v>
      </c>
      <c r="AK6436" s="3">
        <v>-14.76</v>
      </c>
      <c r="AL6436" s="3">
        <v>-4.843</v>
      </c>
      <c r="AM6436" s="3">
        <v>-4.944</v>
      </c>
      <c r="AN6436" s="3">
        <v>-6.9660000000000002</v>
      </c>
      <c r="AO6436" s="3">
        <v>-4.3499999999999996</v>
      </c>
      <c r="AP6436" s="3">
        <v>-6.2549999999999999</v>
      </c>
      <c r="AQ6436" s="3">
        <v>-0.39200000000000002</v>
      </c>
      <c r="AR6436" s="3">
        <v>-8.1029999999999998</v>
      </c>
      <c r="AS6436" s="3">
        <v>-2.7509999999999999</v>
      </c>
      <c r="AT6436" s="3">
        <v>-4.2460000000000004</v>
      </c>
      <c r="AU6436" s="3">
        <v>-1.2549999999999999</v>
      </c>
      <c r="AV6436" s="3">
        <v>-1.829</v>
      </c>
      <c r="AW6436" s="3">
        <v>-3.4319999999999999</v>
      </c>
      <c r="AX6436" s="3">
        <v>-3.0110000000000001</v>
      </c>
      <c r="AY6436" s="3">
        <v>-3.605</v>
      </c>
      <c r="AZ6436" s="3">
        <v>-3.9119999999999999</v>
      </c>
      <c r="BA6436">
        <v>-3.97</v>
      </c>
      <c r="BB6436">
        <v>2017</v>
      </c>
    </row>
    <row r="6437" spans="1:54" x14ac:dyDescent="0.2">
      <c r="A6437">
        <v>135</v>
      </c>
      <c r="B6437" t="s">
        <v>409</v>
      </c>
      <c r="C6437" t="s">
        <v>352</v>
      </c>
      <c r="D6437" t="s">
        <v>93</v>
      </c>
      <c r="E6437" t="s">
        <v>349</v>
      </c>
      <c r="F6437" t="s">
        <v>351</v>
      </c>
      <c r="G6437" t="s">
        <v>225</v>
      </c>
      <c r="H6437" t="s">
        <v>222</v>
      </c>
      <c r="I6437" t="s">
        <v>1633</v>
      </c>
      <c r="J6437" s="3" t="s">
        <v>215</v>
      </c>
      <c r="K6437" s="3" t="s">
        <v>215</v>
      </c>
      <c r="L6437" s="3" t="s">
        <v>215</v>
      </c>
      <c r="M6437" s="3" t="s">
        <v>215</v>
      </c>
      <c r="N6437" s="3" t="s">
        <v>215</v>
      </c>
      <c r="O6437" s="3" t="s">
        <v>215</v>
      </c>
      <c r="P6437" s="3" t="s">
        <v>215</v>
      </c>
      <c r="Q6437" s="3" t="s">
        <v>215</v>
      </c>
      <c r="R6437" s="3" t="s">
        <v>215</v>
      </c>
      <c r="S6437" s="3" t="s">
        <v>215</v>
      </c>
      <c r="T6437" s="3" t="s">
        <v>215</v>
      </c>
      <c r="U6437" s="3" t="s">
        <v>215</v>
      </c>
      <c r="V6437" s="3" t="s">
        <v>215</v>
      </c>
      <c r="W6437" s="3" t="s">
        <v>215</v>
      </c>
      <c r="X6437" s="3" t="s">
        <v>215</v>
      </c>
      <c r="Y6437" s="3" t="s">
        <v>215</v>
      </c>
      <c r="Z6437" s="3" t="s">
        <v>215</v>
      </c>
      <c r="AA6437" s="3">
        <v>1.1160000000000001</v>
      </c>
      <c r="AB6437" s="3">
        <v>1.2</v>
      </c>
      <c r="AC6437" s="3">
        <v>1.3080000000000001</v>
      </c>
      <c r="AD6437" s="3">
        <v>1.337</v>
      </c>
      <c r="AE6437" s="3">
        <v>1.411</v>
      </c>
      <c r="AF6437" s="3">
        <v>1.4159999999999999</v>
      </c>
      <c r="AG6437" s="3">
        <v>1.4710000000000001</v>
      </c>
      <c r="AH6437" s="3">
        <v>1.538</v>
      </c>
      <c r="AI6437" s="3">
        <v>1.575</v>
      </c>
      <c r="AJ6437" s="3">
        <v>1.6359999999999999</v>
      </c>
      <c r="AK6437" s="3">
        <v>1.752</v>
      </c>
      <c r="AL6437" s="3">
        <v>1.78</v>
      </c>
      <c r="AM6437" s="3">
        <v>1.5649999999999999</v>
      </c>
      <c r="AN6437" s="3">
        <v>1.49</v>
      </c>
      <c r="AO6437" s="3">
        <v>1.351</v>
      </c>
      <c r="AP6437" s="3">
        <v>1.2490000000000001</v>
      </c>
      <c r="AQ6437" s="3">
        <v>1.2090000000000001</v>
      </c>
      <c r="AR6437" s="3">
        <v>1.198</v>
      </c>
      <c r="AS6437" s="3">
        <v>1.2050000000000001</v>
      </c>
      <c r="AT6437" s="3">
        <v>1.232</v>
      </c>
      <c r="AU6437" s="3">
        <v>1.25</v>
      </c>
      <c r="AV6437" s="3">
        <v>1.266</v>
      </c>
      <c r="AW6437" s="3">
        <v>1.282</v>
      </c>
      <c r="AX6437" s="3">
        <v>1.2989999999999999</v>
      </c>
      <c r="AY6437" s="3">
        <v>1.3160000000000001</v>
      </c>
      <c r="AZ6437" s="3">
        <v>1.333</v>
      </c>
      <c r="BA6437">
        <v>1.35</v>
      </c>
      <c r="BB6437">
        <v>2016</v>
      </c>
    </row>
    <row r="6438" spans="1:54" hidden="1" x14ac:dyDescent="0.2">
      <c r="A6438">
        <v>135</v>
      </c>
      <c r="B6438" t="s">
        <v>409</v>
      </c>
      <c r="C6438" t="s">
        <v>350</v>
      </c>
      <c r="D6438" t="s">
        <v>93</v>
      </c>
      <c r="E6438" t="s">
        <v>349</v>
      </c>
      <c r="F6438" t="s">
        <v>348</v>
      </c>
      <c r="G6438" t="s">
        <v>275</v>
      </c>
      <c r="I6438" t="s">
        <v>347</v>
      </c>
      <c r="J6438" s="3" t="s">
        <v>215</v>
      </c>
      <c r="K6438" s="3" t="s">
        <v>215</v>
      </c>
      <c r="L6438" s="3" t="s">
        <v>215</v>
      </c>
      <c r="M6438" s="3" t="s">
        <v>215</v>
      </c>
      <c r="N6438" s="3" t="s">
        <v>215</v>
      </c>
      <c r="O6438" s="3" t="s">
        <v>215</v>
      </c>
      <c r="P6438" s="3" t="s">
        <v>215</v>
      </c>
      <c r="Q6438" s="3" t="s">
        <v>215</v>
      </c>
      <c r="R6438" s="3" t="s">
        <v>215</v>
      </c>
      <c r="S6438" s="3" t="s">
        <v>215</v>
      </c>
      <c r="T6438" s="3" t="s">
        <v>215</v>
      </c>
      <c r="U6438" s="3" t="s">
        <v>215</v>
      </c>
      <c r="V6438" s="3" t="s">
        <v>215</v>
      </c>
      <c r="W6438" s="3" t="s">
        <v>215</v>
      </c>
      <c r="X6438" s="3" t="s">
        <v>215</v>
      </c>
      <c r="Y6438" s="3" t="s">
        <v>215</v>
      </c>
      <c r="Z6438" s="3" t="s">
        <v>215</v>
      </c>
      <c r="AA6438" s="3" t="s">
        <v>215</v>
      </c>
      <c r="AB6438" s="3">
        <v>7.52</v>
      </c>
      <c r="AC6438" s="3">
        <v>8.9979999999999993</v>
      </c>
      <c r="AD6438" s="3">
        <v>2.2029999999999998</v>
      </c>
      <c r="AE6438" s="3">
        <v>5.5389999999999997</v>
      </c>
      <c r="AF6438" s="3">
        <v>0.315</v>
      </c>
      <c r="AG6438" s="3">
        <v>3.9</v>
      </c>
      <c r="AH6438" s="3">
        <v>4.5650000000000004</v>
      </c>
      <c r="AI6438" s="3">
        <v>2.4260000000000002</v>
      </c>
      <c r="AJ6438" s="3">
        <v>3.8260000000000001</v>
      </c>
      <c r="AK6438" s="3">
        <v>7.1029999999999998</v>
      </c>
      <c r="AL6438" s="3">
        <v>1.6419999999999999</v>
      </c>
      <c r="AM6438" s="3">
        <v>-12.118</v>
      </c>
      <c r="AN6438" s="3">
        <v>-4.7670000000000003</v>
      </c>
      <c r="AO6438" s="3">
        <v>-9.3130000000000006</v>
      </c>
      <c r="AP6438" s="3">
        <v>-7.6059999999999999</v>
      </c>
      <c r="AQ6438" s="3">
        <v>-3.157</v>
      </c>
      <c r="AR6438" s="3">
        <v>-0.92700000000000005</v>
      </c>
      <c r="AS6438" s="3">
        <v>0.59299999999999997</v>
      </c>
      <c r="AT6438" s="3">
        <v>2.1970000000000001</v>
      </c>
      <c r="AU6438" s="3">
        <v>1.5</v>
      </c>
      <c r="AV6438" s="3">
        <v>1.3</v>
      </c>
      <c r="AW6438" s="3">
        <v>1.2509999999999999</v>
      </c>
      <c r="AX6438" s="3">
        <v>1.3</v>
      </c>
      <c r="AY6438" s="3">
        <v>1.3</v>
      </c>
      <c r="AZ6438" s="3">
        <v>1.3</v>
      </c>
      <c r="BA6438">
        <v>1.3</v>
      </c>
      <c r="BB6438">
        <v>2016</v>
      </c>
    </row>
    <row r="6439" spans="1:54" hidden="1" x14ac:dyDescent="0.2">
      <c r="A6439">
        <v>135</v>
      </c>
      <c r="B6439" t="s">
        <v>409</v>
      </c>
      <c r="C6439" t="s">
        <v>346</v>
      </c>
      <c r="D6439" t="s">
        <v>93</v>
      </c>
      <c r="E6439" t="s">
        <v>342</v>
      </c>
      <c r="F6439" t="s">
        <v>345</v>
      </c>
      <c r="G6439" t="s">
        <v>225</v>
      </c>
      <c r="H6439" t="s">
        <v>222</v>
      </c>
      <c r="I6439" t="s">
        <v>1633</v>
      </c>
      <c r="J6439" s="3" t="s">
        <v>215</v>
      </c>
      <c r="K6439" s="3" t="s">
        <v>215</v>
      </c>
      <c r="L6439" s="3" t="s">
        <v>215</v>
      </c>
      <c r="M6439" s="3" t="s">
        <v>215</v>
      </c>
      <c r="N6439" s="3" t="s">
        <v>215</v>
      </c>
      <c r="O6439" s="3" t="s">
        <v>215</v>
      </c>
      <c r="P6439" s="3" t="s">
        <v>215</v>
      </c>
      <c r="Q6439" s="3" t="s">
        <v>215</v>
      </c>
      <c r="R6439" s="3" t="s">
        <v>215</v>
      </c>
      <c r="S6439" s="3" t="s">
        <v>215</v>
      </c>
      <c r="T6439" s="3" t="s">
        <v>215</v>
      </c>
      <c r="U6439" s="3" t="s">
        <v>215</v>
      </c>
      <c r="V6439" s="3" t="s">
        <v>215</v>
      </c>
      <c r="W6439" s="3" t="s">
        <v>215</v>
      </c>
      <c r="X6439" s="3" t="s">
        <v>215</v>
      </c>
      <c r="Y6439" s="3" t="s">
        <v>215</v>
      </c>
      <c r="Z6439" s="3" t="s">
        <v>215</v>
      </c>
      <c r="AA6439" s="3">
        <v>0.94199999999999995</v>
      </c>
      <c r="AB6439" s="3">
        <v>1.0309999999999999</v>
      </c>
      <c r="AC6439" s="3">
        <v>1.141</v>
      </c>
      <c r="AD6439" s="3">
        <v>1.196</v>
      </c>
      <c r="AE6439" s="3">
        <v>1.2969999999999999</v>
      </c>
      <c r="AF6439" s="3">
        <v>1.3320000000000001</v>
      </c>
      <c r="AG6439" s="3">
        <v>1.4179999999999999</v>
      </c>
      <c r="AH6439" s="3">
        <v>1.512</v>
      </c>
      <c r="AI6439" s="3">
        <v>1.575</v>
      </c>
      <c r="AJ6439" s="3">
        <v>1.6679999999999999</v>
      </c>
      <c r="AK6439" s="3">
        <v>1.752</v>
      </c>
      <c r="AL6439" s="3">
        <v>1.81</v>
      </c>
      <c r="AM6439" s="3">
        <v>1.6519999999999999</v>
      </c>
      <c r="AN6439" s="3">
        <v>1.5669999999999999</v>
      </c>
      <c r="AO6439" s="3">
        <v>1.4350000000000001</v>
      </c>
      <c r="AP6439" s="3">
        <v>1.36</v>
      </c>
      <c r="AQ6439" s="3">
        <v>1.361</v>
      </c>
      <c r="AR6439" s="3">
        <v>1.3480000000000001</v>
      </c>
      <c r="AS6439" s="3">
        <v>1.373</v>
      </c>
      <c r="AT6439" s="3">
        <v>1.4139999999999999</v>
      </c>
      <c r="AU6439" s="3">
        <v>1.4490000000000001</v>
      </c>
      <c r="AV6439" s="3">
        <v>1.4910000000000001</v>
      </c>
      <c r="AW6439" s="3">
        <v>1.5289999999999999</v>
      </c>
      <c r="AX6439" s="3">
        <v>1.5720000000000001</v>
      </c>
      <c r="AY6439" s="3">
        <v>1.6140000000000001</v>
      </c>
      <c r="AZ6439" s="3">
        <v>1.6579999999999999</v>
      </c>
      <c r="BA6439">
        <v>1.7030000000000001</v>
      </c>
      <c r="BB6439">
        <v>2016</v>
      </c>
    </row>
    <row r="6440" spans="1:54" hidden="1" x14ac:dyDescent="0.2">
      <c r="A6440">
        <v>135</v>
      </c>
      <c r="B6440" t="s">
        <v>409</v>
      </c>
      <c r="C6440" t="s">
        <v>344</v>
      </c>
      <c r="D6440" t="s">
        <v>93</v>
      </c>
      <c r="E6440" t="s">
        <v>342</v>
      </c>
      <c r="F6440" t="s">
        <v>343</v>
      </c>
      <c r="G6440" t="s">
        <v>223</v>
      </c>
      <c r="H6440" t="s">
        <v>222</v>
      </c>
      <c r="I6440" t="s">
        <v>310</v>
      </c>
      <c r="J6440" s="3" t="s">
        <v>215</v>
      </c>
      <c r="K6440" s="3" t="s">
        <v>215</v>
      </c>
      <c r="L6440" s="3" t="s">
        <v>215</v>
      </c>
      <c r="M6440" s="3" t="s">
        <v>215</v>
      </c>
      <c r="N6440" s="3" t="s">
        <v>215</v>
      </c>
      <c r="O6440" s="3" t="s">
        <v>215</v>
      </c>
      <c r="P6440" s="3" t="s">
        <v>215</v>
      </c>
      <c r="Q6440" s="3" t="s">
        <v>215</v>
      </c>
      <c r="R6440" s="3" t="s">
        <v>215</v>
      </c>
      <c r="S6440" s="3" t="s">
        <v>215</v>
      </c>
      <c r="T6440" s="3" t="s">
        <v>215</v>
      </c>
      <c r="U6440" s="3" t="s">
        <v>215</v>
      </c>
      <c r="V6440" s="3" t="s">
        <v>215</v>
      </c>
      <c r="W6440" s="3" t="s">
        <v>215</v>
      </c>
      <c r="X6440" s="3" t="s">
        <v>215</v>
      </c>
      <c r="Y6440" s="3" t="s">
        <v>215</v>
      </c>
      <c r="Z6440" s="3" t="s">
        <v>215</v>
      </c>
      <c r="AA6440" s="3" t="s">
        <v>215</v>
      </c>
      <c r="AB6440" s="3" t="s">
        <v>215</v>
      </c>
      <c r="AC6440" s="3" t="s">
        <v>215</v>
      </c>
      <c r="AD6440" s="3" t="s">
        <v>215</v>
      </c>
      <c r="AE6440" s="3" t="s">
        <v>215</v>
      </c>
      <c r="AF6440" s="3" t="s">
        <v>215</v>
      </c>
      <c r="AG6440" s="3" t="s">
        <v>215</v>
      </c>
      <c r="AH6440" s="3">
        <v>1.88</v>
      </c>
      <c r="AI6440" s="3">
        <v>1.962</v>
      </c>
      <c r="AJ6440" s="3">
        <v>2.0950000000000002</v>
      </c>
      <c r="AK6440" s="3">
        <v>2.4009999999999998</v>
      </c>
      <c r="AL6440" s="3">
        <v>2.6640000000000001</v>
      </c>
      <c r="AM6440" s="3">
        <v>2.2999999999999998</v>
      </c>
      <c r="AN6440" s="3">
        <v>2.0790000000000002</v>
      </c>
      <c r="AO6440" s="3">
        <v>1.9970000000000001</v>
      </c>
      <c r="AP6440" s="3">
        <v>1.7490000000000001</v>
      </c>
      <c r="AQ6440" s="3">
        <v>1.8080000000000001</v>
      </c>
      <c r="AR6440" s="3">
        <v>1.7909999999999999</v>
      </c>
      <c r="AS6440" s="3">
        <v>1.524</v>
      </c>
      <c r="AT6440" s="3">
        <v>1.5649999999999999</v>
      </c>
      <c r="AU6440" s="3">
        <v>1.6359999999999999</v>
      </c>
      <c r="AV6440" s="3">
        <v>1.8089999999999999</v>
      </c>
      <c r="AW6440" s="3">
        <v>1.8640000000000001</v>
      </c>
      <c r="AX6440" s="3">
        <v>1.921</v>
      </c>
      <c r="AY6440" s="3">
        <v>1.97</v>
      </c>
      <c r="AZ6440" s="3">
        <v>2.0209999999999999</v>
      </c>
      <c r="BA6440">
        <v>2.0710000000000002</v>
      </c>
      <c r="BB6440">
        <v>2016</v>
      </c>
    </row>
    <row r="6441" spans="1:54" hidden="1" x14ac:dyDescent="0.2">
      <c r="A6441">
        <v>135</v>
      </c>
      <c r="B6441" t="s">
        <v>409</v>
      </c>
      <c r="C6441" t="s">
        <v>213</v>
      </c>
      <c r="D6441" t="s">
        <v>93</v>
      </c>
      <c r="E6441" t="s">
        <v>342</v>
      </c>
      <c r="F6441" t="s">
        <v>341</v>
      </c>
      <c r="G6441" t="s">
        <v>323</v>
      </c>
      <c r="H6441" t="s">
        <v>222</v>
      </c>
      <c r="I6441" t="s">
        <v>310</v>
      </c>
      <c r="J6441" s="3" t="s">
        <v>215</v>
      </c>
      <c r="K6441" s="3" t="s">
        <v>215</v>
      </c>
      <c r="L6441" s="3" t="s">
        <v>215</v>
      </c>
      <c r="M6441" s="3" t="s">
        <v>215</v>
      </c>
      <c r="N6441" s="3" t="s">
        <v>215</v>
      </c>
      <c r="O6441" s="3" t="s">
        <v>215</v>
      </c>
      <c r="P6441" s="3" t="s">
        <v>215</v>
      </c>
      <c r="Q6441" s="3" t="s">
        <v>215</v>
      </c>
      <c r="R6441" s="3" t="s">
        <v>215</v>
      </c>
      <c r="S6441" s="3" t="s">
        <v>215</v>
      </c>
      <c r="T6441" s="3" t="s">
        <v>215</v>
      </c>
      <c r="U6441" s="3" t="s">
        <v>215</v>
      </c>
      <c r="V6441" s="3" t="s">
        <v>215</v>
      </c>
      <c r="W6441" s="3" t="s">
        <v>215</v>
      </c>
      <c r="X6441" s="3" t="s">
        <v>215</v>
      </c>
      <c r="Y6441" s="3" t="s">
        <v>215</v>
      </c>
      <c r="Z6441" s="3" t="s">
        <v>215</v>
      </c>
      <c r="AA6441" s="3">
        <v>1.2609999999999999</v>
      </c>
      <c r="AB6441" s="3">
        <v>1.37</v>
      </c>
      <c r="AC6441" s="3">
        <v>1.516</v>
      </c>
      <c r="AD6441" s="3">
        <v>1.585</v>
      </c>
      <c r="AE6441" s="3">
        <v>1.7110000000000001</v>
      </c>
      <c r="AF6441" s="3">
        <v>1.7430000000000001</v>
      </c>
      <c r="AG6441" s="3">
        <v>1.847</v>
      </c>
      <c r="AH6441" s="3">
        <v>1.984</v>
      </c>
      <c r="AI6441" s="3">
        <v>2.0979999999999999</v>
      </c>
      <c r="AJ6441" s="3">
        <v>2.2450000000000001</v>
      </c>
      <c r="AK6441" s="3">
        <v>2.468</v>
      </c>
      <c r="AL6441" s="3">
        <v>2.5579999999999998</v>
      </c>
      <c r="AM6441" s="3">
        <v>2.2650000000000001</v>
      </c>
      <c r="AN6441" s="3">
        <v>2.1829999999999998</v>
      </c>
      <c r="AO6441" s="3">
        <v>2.0209999999999999</v>
      </c>
      <c r="AP6441" s="3">
        <v>1.9019999999999999</v>
      </c>
      <c r="AQ6441" s="3">
        <v>1.871</v>
      </c>
      <c r="AR6441" s="3">
        <v>1.887</v>
      </c>
      <c r="AS6441" s="3">
        <v>1.919</v>
      </c>
      <c r="AT6441" s="3">
        <v>1.986</v>
      </c>
      <c r="AU6441" s="3">
        <v>2.052</v>
      </c>
      <c r="AV6441" s="3">
        <v>2.1259999999999999</v>
      </c>
      <c r="AW6441" s="3">
        <v>2.2000000000000002</v>
      </c>
      <c r="AX6441" s="3">
        <v>2.2719999999999998</v>
      </c>
      <c r="AY6441" s="3">
        <v>2.3450000000000002</v>
      </c>
      <c r="AZ6441" s="3">
        <v>2.4169999999999998</v>
      </c>
      <c r="BA6441">
        <v>2.4910000000000001</v>
      </c>
      <c r="BB6441">
        <v>2016</v>
      </c>
    </row>
    <row r="6442" spans="1:54" hidden="1" x14ac:dyDescent="0.2">
      <c r="A6442">
        <v>135</v>
      </c>
      <c r="B6442" t="s">
        <v>409</v>
      </c>
      <c r="C6442" t="s">
        <v>340</v>
      </c>
      <c r="D6442" t="s">
        <v>93</v>
      </c>
      <c r="E6442" t="s">
        <v>339</v>
      </c>
      <c r="F6442" t="s">
        <v>338</v>
      </c>
      <c r="G6442" t="s">
        <v>295</v>
      </c>
      <c r="I6442" t="s">
        <v>337</v>
      </c>
      <c r="J6442" s="3" t="s">
        <v>215</v>
      </c>
      <c r="K6442" s="3" t="s">
        <v>215</v>
      </c>
      <c r="L6442" s="3" t="s">
        <v>215</v>
      </c>
      <c r="M6442" s="3" t="s">
        <v>215</v>
      </c>
      <c r="N6442" s="3" t="s">
        <v>215</v>
      </c>
      <c r="O6442" s="3" t="s">
        <v>215</v>
      </c>
      <c r="P6442" s="3" t="s">
        <v>215</v>
      </c>
      <c r="Q6442" s="3" t="s">
        <v>215</v>
      </c>
      <c r="R6442" s="3" t="s">
        <v>215</v>
      </c>
      <c r="S6442" s="3" t="s">
        <v>215</v>
      </c>
      <c r="T6442" s="3" t="s">
        <v>215</v>
      </c>
      <c r="U6442" s="3" t="s">
        <v>215</v>
      </c>
      <c r="V6442" s="3" t="s">
        <v>215</v>
      </c>
      <c r="W6442" s="3" t="s">
        <v>215</v>
      </c>
      <c r="X6442" s="3" t="s">
        <v>215</v>
      </c>
      <c r="Y6442" s="3" t="s">
        <v>215</v>
      </c>
      <c r="Z6442" s="3" t="s">
        <v>215</v>
      </c>
      <c r="AA6442" s="3">
        <v>84.363</v>
      </c>
      <c r="AB6442" s="3">
        <v>85.88</v>
      </c>
      <c r="AC6442" s="3">
        <v>87.236999999999995</v>
      </c>
      <c r="AD6442" s="3">
        <v>89.471000000000004</v>
      </c>
      <c r="AE6442" s="3">
        <v>91.945999999999998</v>
      </c>
      <c r="AF6442" s="3">
        <v>94.100999999999999</v>
      </c>
      <c r="AG6442" s="3">
        <v>96.415000000000006</v>
      </c>
      <c r="AH6442" s="3">
        <v>98.331000000000003</v>
      </c>
      <c r="AI6442" s="3">
        <v>100.00700000000001</v>
      </c>
      <c r="AJ6442" s="3">
        <v>102.002</v>
      </c>
      <c r="AK6442" s="3">
        <v>100</v>
      </c>
      <c r="AL6442" s="3">
        <v>101.68300000000001</v>
      </c>
      <c r="AM6442" s="3">
        <v>105.556</v>
      </c>
      <c r="AN6442" s="3">
        <v>105.13800000000001</v>
      </c>
      <c r="AO6442" s="3">
        <v>106.223</v>
      </c>
      <c r="AP6442" s="3">
        <v>108.946</v>
      </c>
      <c r="AQ6442" s="3">
        <v>112.6</v>
      </c>
      <c r="AR6442" s="3">
        <v>112.52800000000001</v>
      </c>
      <c r="AS6442" s="3">
        <v>113.96299999999999</v>
      </c>
      <c r="AT6442" s="3">
        <v>114.83799999999999</v>
      </c>
      <c r="AU6442" s="3">
        <v>115.919</v>
      </c>
      <c r="AV6442" s="3">
        <v>117.71599999999999</v>
      </c>
      <c r="AW6442" s="3">
        <v>119.29300000000001</v>
      </c>
      <c r="AX6442" s="3">
        <v>121.011</v>
      </c>
      <c r="AY6442" s="3">
        <v>122.70699999999999</v>
      </c>
      <c r="AZ6442" s="3">
        <v>124.425</v>
      </c>
      <c r="BA6442">
        <v>126.167</v>
      </c>
      <c r="BB6442">
        <v>2016</v>
      </c>
    </row>
    <row r="6443" spans="1:54" hidden="1" x14ac:dyDescent="0.2">
      <c r="A6443">
        <v>135</v>
      </c>
      <c r="B6443" t="s">
        <v>409</v>
      </c>
      <c r="C6443" t="s">
        <v>336</v>
      </c>
      <c r="D6443" t="s">
        <v>93</v>
      </c>
      <c r="E6443" t="s">
        <v>333</v>
      </c>
      <c r="F6443" t="s">
        <v>335</v>
      </c>
      <c r="G6443" t="s">
        <v>225</v>
      </c>
      <c r="H6443" t="s">
        <v>322</v>
      </c>
      <c r="I6443" t="s">
        <v>330</v>
      </c>
      <c r="J6443" s="3" t="s">
        <v>215</v>
      </c>
      <c r="K6443" s="3" t="s">
        <v>215</v>
      </c>
      <c r="L6443" s="3" t="s">
        <v>215</v>
      </c>
      <c r="M6443" s="3" t="s">
        <v>215</v>
      </c>
      <c r="N6443" s="3" t="s">
        <v>215</v>
      </c>
      <c r="O6443" s="3" t="s">
        <v>215</v>
      </c>
      <c r="P6443" s="3" t="s">
        <v>215</v>
      </c>
      <c r="Q6443" s="3" t="s">
        <v>215</v>
      </c>
      <c r="R6443" s="3" t="s">
        <v>215</v>
      </c>
      <c r="S6443" s="3" t="s">
        <v>215</v>
      </c>
      <c r="T6443" s="3" t="s">
        <v>215</v>
      </c>
      <c r="U6443" s="3" t="s">
        <v>215</v>
      </c>
      <c r="V6443" s="3" t="s">
        <v>215</v>
      </c>
      <c r="W6443" s="3" t="s">
        <v>215</v>
      </c>
      <c r="X6443" s="3" t="s">
        <v>215</v>
      </c>
      <c r="Y6443" s="3" t="s">
        <v>215</v>
      </c>
      <c r="Z6443" s="3" t="s">
        <v>215</v>
      </c>
      <c r="AA6443" s="3" t="s">
        <v>215</v>
      </c>
      <c r="AB6443" s="3" t="s">
        <v>215</v>
      </c>
      <c r="AC6443" s="3" t="s">
        <v>215</v>
      </c>
      <c r="AD6443" s="3" t="s">
        <v>215</v>
      </c>
      <c r="AE6443" s="3" t="s">
        <v>215</v>
      </c>
      <c r="AF6443" s="3" t="s">
        <v>215</v>
      </c>
      <c r="AG6443" s="3" t="s">
        <v>215</v>
      </c>
      <c r="AH6443" s="3" t="s">
        <v>215</v>
      </c>
      <c r="AI6443" s="3" t="s">
        <v>215</v>
      </c>
      <c r="AJ6443" s="3" t="s">
        <v>215</v>
      </c>
      <c r="AK6443" s="3" t="s">
        <v>215</v>
      </c>
      <c r="AL6443" s="3">
        <v>54651.987000000001</v>
      </c>
      <c r="AM6443" s="3">
        <v>47459.892</v>
      </c>
      <c r="AN6443" s="3">
        <v>44933.118999999999</v>
      </c>
      <c r="AO6443" s="3">
        <v>40488.381999999998</v>
      </c>
      <c r="AP6443" s="3">
        <v>37201.514999999999</v>
      </c>
      <c r="AQ6443" s="3">
        <v>36050.652000000002</v>
      </c>
      <c r="AR6443" s="3">
        <v>35506.798000000003</v>
      </c>
      <c r="AS6443" s="3">
        <v>35435.837</v>
      </c>
      <c r="AT6443" s="3">
        <v>35938.601000000002</v>
      </c>
      <c r="AU6443" s="3">
        <v>36217.851999999999</v>
      </c>
      <c r="AV6443" s="3">
        <v>36427.353000000003</v>
      </c>
      <c r="AW6443" s="3">
        <v>36620.343999999997</v>
      </c>
      <c r="AX6443" s="3">
        <v>36832.173999999999</v>
      </c>
      <c r="AY6443" s="3">
        <v>37045.228000000003</v>
      </c>
      <c r="AZ6443" s="3">
        <v>37259.516000000003</v>
      </c>
      <c r="BA6443">
        <v>37475.042000000001</v>
      </c>
      <c r="BB6443">
        <v>2016</v>
      </c>
    </row>
    <row r="6444" spans="1:54" hidden="1" x14ac:dyDescent="0.2">
      <c r="A6444">
        <v>135</v>
      </c>
      <c r="B6444" t="s">
        <v>409</v>
      </c>
      <c r="C6444" t="s">
        <v>334</v>
      </c>
      <c r="D6444" t="s">
        <v>93</v>
      </c>
      <c r="E6444" t="s">
        <v>333</v>
      </c>
      <c r="F6444" t="s">
        <v>332</v>
      </c>
      <c r="G6444" t="s">
        <v>331</v>
      </c>
      <c r="H6444" t="s">
        <v>322</v>
      </c>
      <c r="I6444" t="s">
        <v>330</v>
      </c>
      <c r="J6444" s="3" t="s">
        <v>215</v>
      </c>
      <c r="K6444" s="3" t="s">
        <v>215</v>
      </c>
      <c r="L6444" s="3" t="s">
        <v>215</v>
      </c>
      <c r="M6444" s="3" t="s">
        <v>215</v>
      </c>
      <c r="N6444" s="3" t="s">
        <v>215</v>
      </c>
      <c r="O6444" s="3" t="s">
        <v>215</v>
      </c>
      <c r="P6444" s="3" t="s">
        <v>215</v>
      </c>
      <c r="Q6444" s="3" t="s">
        <v>215</v>
      </c>
      <c r="R6444" s="3" t="s">
        <v>215</v>
      </c>
      <c r="S6444" s="3" t="s">
        <v>215</v>
      </c>
      <c r="T6444" s="3" t="s">
        <v>215</v>
      </c>
      <c r="U6444" s="3" t="s">
        <v>215</v>
      </c>
      <c r="V6444" s="3" t="s">
        <v>215</v>
      </c>
      <c r="W6444" s="3" t="s">
        <v>215</v>
      </c>
      <c r="X6444" s="3" t="s">
        <v>215</v>
      </c>
      <c r="Y6444" s="3" t="s">
        <v>215</v>
      </c>
      <c r="Z6444" s="3" t="s">
        <v>215</v>
      </c>
      <c r="AA6444" s="3" t="s">
        <v>215</v>
      </c>
      <c r="AB6444" s="3" t="s">
        <v>215</v>
      </c>
      <c r="AC6444" s="3" t="s">
        <v>215</v>
      </c>
      <c r="AD6444" s="3" t="s">
        <v>215</v>
      </c>
      <c r="AE6444" s="3" t="s">
        <v>215</v>
      </c>
      <c r="AF6444" s="3" t="s">
        <v>215</v>
      </c>
      <c r="AG6444" s="3" t="s">
        <v>215</v>
      </c>
      <c r="AH6444" s="3" t="s">
        <v>215</v>
      </c>
      <c r="AI6444" s="3" t="s">
        <v>215</v>
      </c>
      <c r="AJ6444" s="3" t="s">
        <v>215</v>
      </c>
      <c r="AK6444" s="3" t="s">
        <v>215</v>
      </c>
      <c r="AL6444" s="3">
        <v>81735.198999999993</v>
      </c>
      <c r="AM6444" s="3">
        <v>70979.005999999994</v>
      </c>
      <c r="AN6444" s="3">
        <v>67200.070000000007</v>
      </c>
      <c r="AO6444" s="3">
        <v>60552.71</v>
      </c>
      <c r="AP6444" s="3">
        <v>55637.010999999999</v>
      </c>
      <c r="AQ6444" s="3">
        <v>53915.828000000001</v>
      </c>
      <c r="AR6444" s="3">
        <v>53102.464</v>
      </c>
      <c r="AS6444" s="3">
        <v>52996.337</v>
      </c>
      <c r="AT6444" s="3">
        <v>53748.25</v>
      </c>
      <c r="AU6444" s="3">
        <v>54165.885999999999</v>
      </c>
      <c r="AV6444" s="3">
        <v>54479.207000000002</v>
      </c>
      <c r="AW6444" s="3">
        <v>54767.836000000003</v>
      </c>
      <c r="AX6444" s="3">
        <v>55084.639999999999</v>
      </c>
      <c r="AY6444" s="3">
        <v>55403.275000000001</v>
      </c>
      <c r="AZ6444" s="3">
        <v>55723.754000000001</v>
      </c>
      <c r="BA6444">
        <v>56046.087</v>
      </c>
      <c r="BB6444">
        <v>2016</v>
      </c>
    </row>
    <row r="6445" spans="1:54" hidden="1" x14ac:dyDescent="0.2">
      <c r="A6445">
        <v>135</v>
      </c>
      <c r="B6445" t="s">
        <v>409</v>
      </c>
      <c r="C6445" t="s">
        <v>329</v>
      </c>
      <c r="D6445" t="s">
        <v>93</v>
      </c>
      <c r="E6445" t="s">
        <v>325</v>
      </c>
      <c r="F6445" t="s">
        <v>328</v>
      </c>
      <c r="G6445" t="s">
        <v>225</v>
      </c>
      <c r="H6445" t="s">
        <v>322</v>
      </c>
      <c r="I6445" t="s">
        <v>321</v>
      </c>
      <c r="J6445" s="3" t="s">
        <v>215</v>
      </c>
      <c r="K6445" s="3" t="s">
        <v>215</v>
      </c>
      <c r="L6445" s="3" t="s">
        <v>215</v>
      </c>
      <c r="M6445" s="3" t="s">
        <v>215</v>
      </c>
      <c r="N6445" s="3" t="s">
        <v>215</v>
      </c>
      <c r="O6445" s="3" t="s">
        <v>215</v>
      </c>
      <c r="P6445" s="3" t="s">
        <v>215</v>
      </c>
      <c r="Q6445" s="3" t="s">
        <v>215</v>
      </c>
      <c r="R6445" s="3" t="s">
        <v>215</v>
      </c>
      <c r="S6445" s="3" t="s">
        <v>215</v>
      </c>
      <c r="T6445" s="3" t="s">
        <v>215</v>
      </c>
      <c r="U6445" s="3" t="s">
        <v>215</v>
      </c>
      <c r="V6445" s="3" t="s">
        <v>215</v>
      </c>
      <c r="W6445" s="3" t="s">
        <v>215</v>
      </c>
      <c r="X6445" s="3" t="s">
        <v>215</v>
      </c>
      <c r="Y6445" s="3" t="s">
        <v>215</v>
      </c>
      <c r="Z6445" s="3" t="s">
        <v>215</v>
      </c>
      <c r="AA6445" s="3" t="s">
        <v>215</v>
      </c>
      <c r="AB6445" s="3" t="s">
        <v>215</v>
      </c>
      <c r="AC6445" s="3" t="s">
        <v>215</v>
      </c>
      <c r="AD6445" s="3" t="s">
        <v>215</v>
      </c>
      <c r="AE6445" s="3" t="s">
        <v>215</v>
      </c>
      <c r="AF6445" s="3" t="s">
        <v>215</v>
      </c>
      <c r="AG6445" s="3" t="s">
        <v>215</v>
      </c>
      <c r="AH6445" s="3" t="s">
        <v>215</v>
      </c>
      <c r="AI6445" s="3" t="s">
        <v>215</v>
      </c>
      <c r="AJ6445" s="3" t="s">
        <v>215</v>
      </c>
      <c r="AK6445" s="3" t="s">
        <v>215</v>
      </c>
      <c r="AL6445" s="3">
        <v>55571.908000000003</v>
      </c>
      <c r="AM6445" s="3">
        <v>50096.620999999999</v>
      </c>
      <c r="AN6445" s="3">
        <v>47241.716999999997</v>
      </c>
      <c r="AO6445" s="3">
        <v>43007.98</v>
      </c>
      <c r="AP6445" s="3">
        <v>40529.468999999997</v>
      </c>
      <c r="AQ6445" s="3">
        <v>40593.034</v>
      </c>
      <c r="AR6445" s="3">
        <v>39955.250999999997</v>
      </c>
      <c r="AS6445" s="3">
        <v>40383.72</v>
      </c>
      <c r="AT6445" s="3">
        <v>41271.057999999997</v>
      </c>
      <c r="AU6445" s="3">
        <v>41983.411</v>
      </c>
      <c r="AV6445" s="3">
        <v>42880.82</v>
      </c>
      <c r="AW6445" s="3">
        <v>43685.648000000001</v>
      </c>
      <c r="AX6445" s="3">
        <v>44571.059000000001</v>
      </c>
      <c r="AY6445" s="3">
        <v>45456.987999999998</v>
      </c>
      <c r="AZ6445" s="3">
        <v>46360.012000000002</v>
      </c>
      <c r="BA6445">
        <v>47280.974000000002</v>
      </c>
      <c r="BB6445">
        <v>2016</v>
      </c>
    </row>
    <row r="6446" spans="1:54" hidden="1" x14ac:dyDescent="0.2">
      <c r="A6446">
        <v>135</v>
      </c>
      <c r="B6446" t="s">
        <v>409</v>
      </c>
      <c r="C6446" t="s">
        <v>327</v>
      </c>
      <c r="D6446" t="s">
        <v>93</v>
      </c>
      <c r="E6446" t="s">
        <v>325</v>
      </c>
      <c r="F6446" t="s">
        <v>326</v>
      </c>
      <c r="G6446" t="s">
        <v>223</v>
      </c>
      <c r="H6446" t="s">
        <v>322</v>
      </c>
      <c r="I6446" t="s">
        <v>321</v>
      </c>
      <c r="J6446" s="3" t="s">
        <v>215</v>
      </c>
      <c r="K6446" s="3" t="s">
        <v>215</v>
      </c>
      <c r="L6446" s="3" t="s">
        <v>215</v>
      </c>
      <c r="M6446" s="3" t="s">
        <v>215</v>
      </c>
      <c r="N6446" s="3" t="s">
        <v>215</v>
      </c>
      <c r="O6446" s="3" t="s">
        <v>215</v>
      </c>
      <c r="P6446" s="3" t="s">
        <v>215</v>
      </c>
      <c r="Q6446" s="3" t="s">
        <v>215</v>
      </c>
      <c r="R6446" s="3" t="s">
        <v>215</v>
      </c>
      <c r="S6446" s="3" t="s">
        <v>215</v>
      </c>
      <c r="T6446" s="3" t="s">
        <v>215</v>
      </c>
      <c r="U6446" s="3" t="s">
        <v>215</v>
      </c>
      <c r="V6446" s="3" t="s">
        <v>215</v>
      </c>
      <c r="W6446" s="3" t="s">
        <v>215</v>
      </c>
      <c r="X6446" s="3" t="s">
        <v>215</v>
      </c>
      <c r="Y6446" s="3" t="s">
        <v>215</v>
      </c>
      <c r="Z6446" s="3" t="s">
        <v>215</v>
      </c>
      <c r="AA6446" s="3" t="s">
        <v>215</v>
      </c>
      <c r="AB6446" s="3" t="s">
        <v>215</v>
      </c>
      <c r="AC6446" s="3" t="s">
        <v>215</v>
      </c>
      <c r="AD6446" s="3" t="s">
        <v>215</v>
      </c>
      <c r="AE6446" s="3" t="s">
        <v>215</v>
      </c>
      <c r="AF6446" s="3" t="s">
        <v>215</v>
      </c>
      <c r="AG6446" s="3" t="s">
        <v>215</v>
      </c>
      <c r="AH6446" s="3" t="s">
        <v>215</v>
      </c>
      <c r="AI6446" s="3" t="s">
        <v>215</v>
      </c>
      <c r="AJ6446" s="3" t="s">
        <v>215</v>
      </c>
      <c r="AK6446" s="3" t="s">
        <v>215</v>
      </c>
      <c r="AL6446" s="3">
        <v>81785.983999999997</v>
      </c>
      <c r="AM6446" s="3">
        <v>69774.442999999999</v>
      </c>
      <c r="AN6446" s="3">
        <v>62684.75</v>
      </c>
      <c r="AO6446" s="3">
        <v>59841.635000000002</v>
      </c>
      <c r="AP6446" s="3">
        <v>52103.612999999998</v>
      </c>
      <c r="AQ6446" s="3">
        <v>53913.873</v>
      </c>
      <c r="AR6446" s="3">
        <v>53094.201999999997</v>
      </c>
      <c r="AS6446" s="3">
        <v>44810.786</v>
      </c>
      <c r="AT6446" s="3">
        <v>45670.896999999997</v>
      </c>
      <c r="AU6446" s="3">
        <v>47405.625</v>
      </c>
      <c r="AV6446" s="3">
        <v>52033.188000000002</v>
      </c>
      <c r="AW6446" s="3">
        <v>53241.858999999997</v>
      </c>
      <c r="AX6446" s="3">
        <v>54479.415999999997</v>
      </c>
      <c r="AY6446" s="3">
        <v>55481.798999999999</v>
      </c>
      <c r="AZ6446" s="3">
        <v>56507.767999999996</v>
      </c>
      <c r="BA6446">
        <v>57498.976000000002</v>
      </c>
      <c r="BB6446">
        <v>2016</v>
      </c>
    </row>
    <row r="6447" spans="1:54" hidden="1" x14ac:dyDescent="0.2">
      <c r="A6447">
        <v>135</v>
      </c>
      <c r="B6447" t="s">
        <v>409</v>
      </c>
      <c r="C6447" t="s">
        <v>212</v>
      </c>
      <c r="D6447" t="s">
        <v>93</v>
      </c>
      <c r="E6447" t="s">
        <v>325</v>
      </c>
      <c r="F6447" t="s">
        <v>324</v>
      </c>
      <c r="G6447" t="s">
        <v>323</v>
      </c>
      <c r="H6447" t="s">
        <v>322</v>
      </c>
      <c r="I6447" t="s">
        <v>321</v>
      </c>
      <c r="J6447" s="3" t="s">
        <v>215</v>
      </c>
      <c r="K6447" s="3" t="s">
        <v>215</v>
      </c>
      <c r="L6447" s="3" t="s">
        <v>215</v>
      </c>
      <c r="M6447" s="3" t="s">
        <v>215</v>
      </c>
      <c r="N6447" s="3" t="s">
        <v>215</v>
      </c>
      <c r="O6447" s="3" t="s">
        <v>215</v>
      </c>
      <c r="P6447" s="3" t="s">
        <v>215</v>
      </c>
      <c r="Q6447" s="3" t="s">
        <v>215</v>
      </c>
      <c r="R6447" s="3" t="s">
        <v>215</v>
      </c>
      <c r="S6447" s="3" t="s">
        <v>215</v>
      </c>
      <c r="T6447" s="3" t="s">
        <v>215</v>
      </c>
      <c r="U6447" s="3" t="s">
        <v>215</v>
      </c>
      <c r="V6447" s="3" t="s">
        <v>215</v>
      </c>
      <c r="W6447" s="3" t="s">
        <v>215</v>
      </c>
      <c r="X6447" s="3" t="s">
        <v>215</v>
      </c>
      <c r="Y6447" s="3" t="s">
        <v>215</v>
      </c>
      <c r="Z6447" s="3" t="s">
        <v>215</v>
      </c>
      <c r="AA6447" s="3" t="s">
        <v>215</v>
      </c>
      <c r="AB6447" s="3" t="s">
        <v>215</v>
      </c>
      <c r="AC6447" s="3" t="s">
        <v>215</v>
      </c>
      <c r="AD6447" s="3" t="s">
        <v>215</v>
      </c>
      <c r="AE6447" s="3" t="s">
        <v>215</v>
      </c>
      <c r="AF6447" s="3" t="s">
        <v>215</v>
      </c>
      <c r="AG6447" s="3" t="s">
        <v>215</v>
      </c>
      <c r="AH6447" s="3" t="s">
        <v>215</v>
      </c>
      <c r="AI6447" s="3" t="s">
        <v>215</v>
      </c>
      <c r="AJ6447" s="3" t="s">
        <v>215</v>
      </c>
      <c r="AK6447" s="3" t="s">
        <v>215</v>
      </c>
      <c r="AL6447" s="3">
        <v>78519.163</v>
      </c>
      <c r="AM6447" s="3">
        <v>68704.006999999998</v>
      </c>
      <c r="AN6447" s="3">
        <v>65840.917000000001</v>
      </c>
      <c r="AO6447" s="3">
        <v>60552.71</v>
      </c>
      <c r="AP6447" s="3">
        <v>56661.904000000002</v>
      </c>
      <c r="AQ6447" s="3">
        <v>55795.752999999997</v>
      </c>
      <c r="AR6447" s="3">
        <v>55940.328000000001</v>
      </c>
      <c r="AS6447" s="3">
        <v>56433.881999999998</v>
      </c>
      <c r="AT6447" s="3">
        <v>57964.811999999998</v>
      </c>
      <c r="AU6447" s="3">
        <v>59466.319000000003</v>
      </c>
      <c r="AV6447" s="3">
        <v>61169.212</v>
      </c>
      <c r="AW6447" s="3">
        <v>62826.921999999999</v>
      </c>
      <c r="AX6447" s="3">
        <v>64431.942000000003</v>
      </c>
      <c r="AY6447" s="3">
        <v>66039.682000000001</v>
      </c>
      <c r="AZ6447" s="3">
        <v>67562.206000000006</v>
      </c>
      <c r="BA6447">
        <v>69135.294999999998</v>
      </c>
      <c r="BB6447">
        <v>2016</v>
      </c>
    </row>
    <row r="6448" spans="1:54" hidden="1" x14ac:dyDescent="0.2">
      <c r="A6448">
        <v>135</v>
      </c>
      <c r="B6448" t="s">
        <v>409</v>
      </c>
      <c r="C6448" t="s">
        <v>320</v>
      </c>
      <c r="D6448" t="s">
        <v>93</v>
      </c>
      <c r="E6448" t="s">
        <v>319</v>
      </c>
      <c r="F6448" t="s">
        <v>318</v>
      </c>
      <c r="G6448" t="s">
        <v>243</v>
      </c>
    </row>
    <row r="6449" spans="1:54" hidden="1" x14ac:dyDescent="0.2">
      <c r="A6449">
        <v>135</v>
      </c>
      <c r="B6449" t="s">
        <v>409</v>
      </c>
      <c r="C6449" t="s">
        <v>317</v>
      </c>
      <c r="D6449" t="s">
        <v>93</v>
      </c>
      <c r="E6449" t="s">
        <v>316</v>
      </c>
      <c r="F6449" t="s">
        <v>315</v>
      </c>
      <c r="G6449" t="s">
        <v>288</v>
      </c>
      <c r="I6449" t="s">
        <v>310</v>
      </c>
      <c r="J6449" s="3" t="s">
        <v>215</v>
      </c>
      <c r="K6449" s="3" t="s">
        <v>215</v>
      </c>
      <c r="L6449" s="3" t="s">
        <v>215</v>
      </c>
      <c r="M6449" s="3" t="s">
        <v>215</v>
      </c>
      <c r="N6449" s="3" t="s">
        <v>215</v>
      </c>
      <c r="O6449" s="3" t="s">
        <v>215</v>
      </c>
      <c r="P6449" s="3" t="s">
        <v>215</v>
      </c>
      <c r="Q6449" s="3" t="s">
        <v>215</v>
      </c>
      <c r="R6449" s="3" t="s">
        <v>215</v>
      </c>
      <c r="S6449" s="3" t="s">
        <v>215</v>
      </c>
      <c r="T6449" s="3" t="s">
        <v>215</v>
      </c>
      <c r="U6449" s="3" t="s">
        <v>215</v>
      </c>
      <c r="V6449" s="3" t="s">
        <v>215</v>
      </c>
      <c r="W6449" s="3" t="s">
        <v>215</v>
      </c>
      <c r="X6449" s="3" t="s">
        <v>215</v>
      </c>
      <c r="Y6449" s="3" t="s">
        <v>215</v>
      </c>
      <c r="Z6449" s="3" t="s">
        <v>215</v>
      </c>
      <c r="AA6449" s="3">
        <v>3.0000000000000001E-3</v>
      </c>
      <c r="AB6449" s="3">
        <v>3.0000000000000001E-3</v>
      </c>
      <c r="AC6449" s="3">
        <v>3.0000000000000001E-3</v>
      </c>
      <c r="AD6449" s="3">
        <v>3.0000000000000001E-3</v>
      </c>
      <c r="AE6449" s="3">
        <v>3.0000000000000001E-3</v>
      </c>
      <c r="AF6449" s="3">
        <v>3.0000000000000001E-3</v>
      </c>
      <c r="AG6449" s="3">
        <v>3.0000000000000001E-3</v>
      </c>
      <c r="AH6449" s="3">
        <v>3.0000000000000001E-3</v>
      </c>
      <c r="AI6449" s="3">
        <v>3.0000000000000001E-3</v>
      </c>
      <c r="AJ6449" s="3">
        <v>3.0000000000000001E-3</v>
      </c>
      <c r="AK6449" s="3">
        <v>3.0000000000000001E-3</v>
      </c>
      <c r="AL6449" s="3">
        <v>3.0000000000000001E-3</v>
      </c>
      <c r="AM6449" s="3">
        <v>3.0000000000000001E-3</v>
      </c>
      <c r="AN6449" s="3">
        <v>2E-3</v>
      </c>
      <c r="AO6449" s="3">
        <v>2E-3</v>
      </c>
      <c r="AP6449" s="3">
        <v>2E-3</v>
      </c>
      <c r="AQ6449" s="3">
        <v>2E-3</v>
      </c>
      <c r="AR6449" s="3">
        <v>2E-3</v>
      </c>
      <c r="AS6449" s="3">
        <v>2E-3</v>
      </c>
      <c r="AT6449" s="3">
        <v>2E-3</v>
      </c>
      <c r="AU6449" s="3">
        <v>2E-3</v>
      </c>
      <c r="AV6449" s="3">
        <v>2E-3</v>
      </c>
      <c r="AW6449" s="3">
        <v>2E-3</v>
      </c>
      <c r="AX6449" s="3">
        <v>1E-3</v>
      </c>
      <c r="AY6449" s="3">
        <v>1E-3</v>
      </c>
      <c r="AZ6449" s="3">
        <v>1E-3</v>
      </c>
      <c r="BA6449">
        <v>1E-3</v>
      </c>
      <c r="BB6449">
        <v>2016</v>
      </c>
    </row>
    <row r="6450" spans="1:54" hidden="1" x14ac:dyDescent="0.2">
      <c r="A6450">
        <v>135</v>
      </c>
      <c r="B6450" t="s">
        <v>409</v>
      </c>
      <c r="C6450" t="s">
        <v>314</v>
      </c>
      <c r="D6450" t="s">
        <v>93</v>
      </c>
      <c r="E6450" t="s">
        <v>313</v>
      </c>
      <c r="F6450" t="s">
        <v>312</v>
      </c>
      <c r="G6450" t="s">
        <v>311</v>
      </c>
      <c r="I6450" t="s">
        <v>310</v>
      </c>
      <c r="J6450" s="3" t="s">
        <v>215</v>
      </c>
      <c r="K6450" s="3" t="s">
        <v>215</v>
      </c>
      <c r="L6450" s="3" t="s">
        <v>215</v>
      </c>
      <c r="M6450" s="3" t="s">
        <v>215</v>
      </c>
      <c r="N6450" s="3" t="s">
        <v>215</v>
      </c>
      <c r="O6450" s="3" t="s">
        <v>215</v>
      </c>
      <c r="P6450" s="3" t="s">
        <v>215</v>
      </c>
      <c r="Q6450" s="3" t="s">
        <v>215</v>
      </c>
      <c r="R6450" s="3" t="s">
        <v>215</v>
      </c>
      <c r="S6450" s="3" t="s">
        <v>215</v>
      </c>
      <c r="T6450" s="3" t="s">
        <v>215</v>
      </c>
      <c r="U6450" s="3" t="s">
        <v>215</v>
      </c>
      <c r="V6450" s="3" t="s">
        <v>215</v>
      </c>
      <c r="W6450" s="3" t="s">
        <v>215</v>
      </c>
      <c r="X6450" s="3" t="s">
        <v>215</v>
      </c>
      <c r="Y6450" s="3" t="s">
        <v>215</v>
      </c>
      <c r="Z6450" s="3" t="s">
        <v>215</v>
      </c>
      <c r="AA6450" s="3">
        <v>0.747</v>
      </c>
      <c r="AB6450" s="3">
        <v>0.752</v>
      </c>
      <c r="AC6450" s="3">
        <v>0.753</v>
      </c>
      <c r="AD6450" s="3">
        <v>0.755</v>
      </c>
      <c r="AE6450" s="3">
        <v>0.75800000000000001</v>
      </c>
      <c r="AF6450" s="3">
        <v>0.76400000000000001</v>
      </c>
      <c r="AG6450" s="3">
        <v>0.76800000000000002</v>
      </c>
      <c r="AH6450" s="3">
        <v>0.76200000000000001</v>
      </c>
      <c r="AI6450" s="3">
        <v>0.751</v>
      </c>
      <c r="AJ6450" s="3">
        <v>0.74299999999999999</v>
      </c>
      <c r="AK6450" s="3">
        <v>0.71</v>
      </c>
      <c r="AL6450" s="3">
        <v>0.70799999999999996</v>
      </c>
      <c r="AM6450" s="3">
        <v>0.72899999999999998</v>
      </c>
      <c r="AN6450" s="3">
        <v>0.71799999999999997</v>
      </c>
      <c r="AO6450" s="3">
        <v>0.71</v>
      </c>
      <c r="AP6450" s="3">
        <v>0.71499999999999997</v>
      </c>
      <c r="AQ6450" s="3">
        <v>0.72799999999999998</v>
      </c>
      <c r="AR6450" s="3">
        <v>0.71399999999999997</v>
      </c>
      <c r="AS6450" s="3">
        <v>0.71599999999999997</v>
      </c>
      <c r="AT6450" s="3">
        <v>0.71199999999999997</v>
      </c>
      <c r="AU6450" s="3">
        <v>0.70599999999999996</v>
      </c>
      <c r="AV6450" s="3">
        <v>0.70099999999999996</v>
      </c>
      <c r="AW6450" s="3">
        <v>0.69499999999999995</v>
      </c>
      <c r="AX6450" s="3">
        <v>0.69199999999999995</v>
      </c>
      <c r="AY6450" s="3">
        <v>0.68799999999999994</v>
      </c>
      <c r="AZ6450" s="3">
        <v>0.68600000000000005</v>
      </c>
      <c r="BA6450">
        <v>0.68400000000000005</v>
      </c>
      <c r="BB6450">
        <v>2016</v>
      </c>
    </row>
    <row r="6451" spans="1:54" hidden="1" x14ac:dyDescent="0.2">
      <c r="A6451">
        <v>135</v>
      </c>
      <c r="B6451" t="s">
        <v>409</v>
      </c>
      <c r="C6451" t="s">
        <v>309</v>
      </c>
      <c r="D6451" t="s">
        <v>93</v>
      </c>
      <c r="E6451" t="s">
        <v>308</v>
      </c>
      <c r="F6451" t="s">
        <v>307</v>
      </c>
      <c r="G6451" t="s">
        <v>217</v>
      </c>
      <c r="I6451" t="s">
        <v>1633</v>
      </c>
      <c r="J6451" s="3" t="s">
        <v>215</v>
      </c>
      <c r="K6451" s="3" t="s">
        <v>215</v>
      </c>
      <c r="L6451" s="3" t="s">
        <v>215</v>
      </c>
      <c r="M6451" s="3" t="s">
        <v>215</v>
      </c>
      <c r="N6451" s="3" t="s">
        <v>215</v>
      </c>
      <c r="O6451" s="3" t="s">
        <v>215</v>
      </c>
      <c r="P6451" s="3" t="s">
        <v>215</v>
      </c>
      <c r="Q6451" s="3" t="s">
        <v>215</v>
      </c>
      <c r="R6451" s="3" t="s">
        <v>215</v>
      </c>
      <c r="S6451" s="3" t="s">
        <v>215</v>
      </c>
      <c r="T6451" s="3" t="s">
        <v>215</v>
      </c>
      <c r="U6451" s="3" t="s">
        <v>215</v>
      </c>
      <c r="V6451" s="3" t="s">
        <v>215</v>
      </c>
      <c r="W6451" s="3" t="s">
        <v>215</v>
      </c>
      <c r="X6451" s="3" t="s">
        <v>215</v>
      </c>
      <c r="Y6451" s="3" t="s">
        <v>215</v>
      </c>
      <c r="Z6451" s="3" t="s">
        <v>215</v>
      </c>
      <c r="AA6451" s="3" t="s">
        <v>215</v>
      </c>
      <c r="AB6451" s="3" t="s">
        <v>215</v>
      </c>
      <c r="AC6451" s="3" t="s">
        <v>215</v>
      </c>
      <c r="AD6451" s="3" t="s">
        <v>215</v>
      </c>
      <c r="AE6451" s="3" t="s">
        <v>215</v>
      </c>
      <c r="AF6451" s="3" t="s">
        <v>215</v>
      </c>
      <c r="AG6451" s="3" t="s">
        <v>215</v>
      </c>
      <c r="AH6451" s="3">
        <v>56.222000000000001</v>
      </c>
      <c r="AI6451" s="3">
        <v>55.926000000000002</v>
      </c>
      <c r="AJ6451" s="3">
        <v>53.456000000000003</v>
      </c>
      <c r="AK6451" s="3">
        <v>30.535</v>
      </c>
      <c r="AL6451" s="3">
        <v>32.771000000000001</v>
      </c>
      <c r="AM6451" s="3">
        <v>27.245999999999999</v>
      </c>
      <c r="AN6451" s="3">
        <v>27.187999999999999</v>
      </c>
      <c r="AO6451" s="3">
        <v>23.260999999999999</v>
      </c>
      <c r="AP6451" s="3">
        <v>25.283000000000001</v>
      </c>
      <c r="AQ6451" s="3">
        <v>25.391999999999999</v>
      </c>
      <c r="AR6451" s="3">
        <v>21.609000000000002</v>
      </c>
      <c r="AS6451" s="3">
        <v>18.103000000000002</v>
      </c>
      <c r="AT6451" s="3">
        <v>20.992999999999999</v>
      </c>
      <c r="AU6451" s="3">
        <v>19.71</v>
      </c>
      <c r="AV6451" s="3">
        <v>22.271999999999998</v>
      </c>
      <c r="AW6451" s="3">
        <v>23.399000000000001</v>
      </c>
      <c r="AX6451" s="3">
        <v>23.655999999999999</v>
      </c>
      <c r="AY6451" s="3">
        <v>23.875</v>
      </c>
      <c r="AZ6451" s="3">
        <v>23.786999999999999</v>
      </c>
      <c r="BA6451">
        <v>23.7</v>
      </c>
      <c r="BB6451">
        <v>2016</v>
      </c>
    </row>
    <row r="6452" spans="1:54" hidden="1" x14ac:dyDescent="0.2">
      <c r="A6452">
        <v>135</v>
      </c>
      <c r="B6452" t="s">
        <v>409</v>
      </c>
      <c r="C6452" t="s">
        <v>306</v>
      </c>
      <c r="D6452" t="s">
        <v>93</v>
      </c>
      <c r="E6452" t="s">
        <v>305</v>
      </c>
      <c r="F6452" t="s">
        <v>304</v>
      </c>
      <c r="G6452" t="s">
        <v>217</v>
      </c>
    </row>
    <row r="6453" spans="1:54" hidden="1" x14ac:dyDescent="0.2">
      <c r="A6453">
        <v>135</v>
      </c>
      <c r="B6453" t="s">
        <v>409</v>
      </c>
      <c r="C6453" t="s">
        <v>303</v>
      </c>
      <c r="D6453" t="s">
        <v>93</v>
      </c>
      <c r="E6453" t="s">
        <v>300</v>
      </c>
      <c r="F6453" t="s">
        <v>302</v>
      </c>
      <c r="G6453" t="s">
        <v>295</v>
      </c>
      <c r="I6453" t="s">
        <v>1634</v>
      </c>
      <c r="J6453" s="3" t="s">
        <v>215</v>
      </c>
      <c r="K6453" s="3" t="s">
        <v>215</v>
      </c>
      <c r="L6453" s="3" t="s">
        <v>215</v>
      </c>
      <c r="M6453" s="3" t="s">
        <v>215</v>
      </c>
      <c r="N6453" s="3" t="s">
        <v>215</v>
      </c>
      <c r="O6453" s="3" t="s">
        <v>215</v>
      </c>
      <c r="P6453" s="3" t="s">
        <v>215</v>
      </c>
      <c r="Q6453" s="3" t="s">
        <v>215</v>
      </c>
      <c r="R6453" s="3" t="s">
        <v>215</v>
      </c>
      <c r="S6453" s="3" t="s">
        <v>215</v>
      </c>
      <c r="T6453" s="3" t="s">
        <v>215</v>
      </c>
      <c r="U6453" s="3" t="s">
        <v>215</v>
      </c>
      <c r="V6453" s="3" t="s">
        <v>215</v>
      </c>
      <c r="W6453" s="3" t="s">
        <v>215</v>
      </c>
      <c r="X6453" s="3" t="s">
        <v>215</v>
      </c>
      <c r="Y6453" s="3" t="s">
        <v>215</v>
      </c>
      <c r="Z6453" s="3" t="s">
        <v>215</v>
      </c>
      <c r="AA6453" s="3" t="s">
        <v>215</v>
      </c>
      <c r="AB6453" s="3" t="s">
        <v>215</v>
      </c>
      <c r="AC6453" s="3" t="s">
        <v>215</v>
      </c>
      <c r="AD6453" s="3" t="s">
        <v>215</v>
      </c>
      <c r="AE6453" s="3" t="s">
        <v>215</v>
      </c>
      <c r="AF6453" s="3">
        <v>83.423000000000002</v>
      </c>
      <c r="AG6453" s="3">
        <v>84.54</v>
      </c>
      <c r="AH6453" s="3">
        <v>85.748000000000005</v>
      </c>
      <c r="AI6453" s="3">
        <v>87.194999999999993</v>
      </c>
      <c r="AJ6453" s="3">
        <v>89.022000000000006</v>
      </c>
      <c r="AK6453" s="3">
        <v>91.28</v>
      </c>
      <c r="AL6453" s="3">
        <v>95.019000000000005</v>
      </c>
      <c r="AM6453" s="3">
        <v>97.316999999999993</v>
      </c>
      <c r="AN6453" s="3">
        <v>99.841999999999999</v>
      </c>
      <c r="AO6453" s="3">
        <v>101.837</v>
      </c>
      <c r="AP6453" s="3">
        <v>104.71599999999999</v>
      </c>
      <c r="AQ6453" s="3">
        <v>106.39100000000001</v>
      </c>
      <c r="AR6453" s="3">
        <v>107.572</v>
      </c>
      <c r="AS6453" s="3">
        <v>107.73399999999999</v>
      </c>
      <c r="AT6453" s="3">
        <v>108.348</v>
      </c>
      <c r="AU6453" s="3">
        <v>109.32299999999999</v>
      </c>
      <c r="AV6453" s="3">
        <v>110.416</v>
      </c>
      <c r="AW6453" s="3">
        <v>111.631</v>
      </c>
      <c r="AX6453" s="3">
        <v>112.97</v>
      </c>
      <c r="AY6453" s="3">
        <v>114.32599999999999</v>
      </c>
      <c r="AZ6453" s="3">
        <v>115.69799999999999</v>
      </c>
      <c r="BA6453">
        <v>117.086</v>
      </c>
      <c r="BB6453">
        <v>2017</v>
      </c>
    </row>
    <row r="6454" spans="1:54" hidden="1" x14ac:dyDescent="0.2">
      <c r="A6454">
        <v>135</v>
      </c>
      <c r="B6454" t="s">
        <v>409</v>
      </c>
      <c r="C6454" t="s">
        <v>301</v>
      </c>
      <c r="D6454" t="s">
        <v>93</v>
      </c>
      <c r="E6454" t="s">
        <v>300</v>
      </c>
      <c r="F6454" t="s">
        <v>299</v>
      </c>
      <c r="G6454" t="s">
        <v>275</v>
      </c>
      <c r="I6454" t="s">
        <v>298</v>
      </c>
      <c r="J6454" s="3" t="s">
        <v>215</v>
      </c>
      <c r="K6454" s="3" t="s">
        <v>215</v>
      </c>
      <c r="L6454" s="3" t="s">
        <v>215</v>
      </c>
      <c r="M6454" s="3" t="s">
        <v>215</v>
      </c>
      <c r="N6454" s="3" t="s">
        <v>215</v>
      </c>
      <c r="O6454" s="3" t="s">
        <v>215</v>
      </c>
      <c r="P6454" s="3" t="s">
        <v>215</v>
      </c>
      <c r="Q6454" s="3" t="s">
        <v>215</v>
      </c>
      <c r="R6454" s="3" t="s">
        <v>215</v>
      </c>
      <c r="S6454" s="3" t="s">
        <v>215</v>
      </c>
      <c r="T6454" s="3" t="s">
        <v>215</v>
      </c>
      <c r="U6454" s="3" t="s">
        <v>215</v>
      </c>
      <c r="V6454" s="3" t="s">
        <v>215</v>
      </c>
      <c r="W6454" s="3" t="s">
        <v>215</v>
      </c>
      <c r="X6454" s="3" t="s">
        <v>215</v>
      </c>
      <c r="Y6454" s="3" t="s">
        <v>215</v>
      </c>
      <c r="Z6454" s="3" t="s">
        <v>215</v>
      </c>
      <c r="AA6454" s="3" t="s">
        <v>215</v>
      </c>
      <c r="AB6454" s="3" t="s">
        <v>215</v>
      </c>
      <c r="AC6454" s="3" t="s">
        <v>215</v>
      </c>
      <c r="AD6454" s="3" t="s">
        <v>215</v>
      </c>
      <c r="AE6454" s="3" t="s">
        <v>215</v>
      </c>
      <c r="AF6454" s="3" t="s">
        <v>215</v>
      </c>
      <c r="AG6454" s="3">
        <v>1.339</v>
      </c>
      <c r="AH6454" s="3">
        <v>1.429</v>
      </c>
      <c r="AI6454" s="3">
        <v>1.6870000000000001</v>
      </c>
      <c r="AJ6454" s="3">
        <v>2.0950000000000002</v>
      </c>
      <c r="AK6454" s="3">
        <v>2.5369999999999999</v>
      </c>
      <c r="AL6454" s="3">
        <v>4.0960000000000001</v>
      </c>
      <c r="AM6454" s="3">
        <v>2.4180000000000001</v>
      </c>
      <c r="AN6454" s="3">
        <v>2.5950000000000002</v>
      </c>
      <c r="AO6454" s="3">
        <v>1.9990000000000001</v>
      </c>
      <c r="AP6454" s="3">
        <v>2.827</v>
      </c>
      <c r="AQ6454" s="3">
        <v>1.6</v>
      </c>
      <c r="AR6454" s="3">
        <v>1.1100000000000001</v>
      </c>
      <c r="AS6454" s="3">
        <v>0.15</v>
      </c>
      <c r="AT6454" s="3">
        <v>0.56999999999999995</v>
      </c>
      <c r="AU6454" s="3">
        <v>0.9</v>
      </c>
      <c r="AV6454" s="3">
        <v>1</v>
      </c>
      <c r="AW6454" s="3">
        <v>1.1000000000000001</v>
      </c>
      <c r="AX6454" s="3">
        <v>1.2</v>
      </c>
      <c r="AY6454" s="3">
        <v>1.2</v>
      </c>
      <c r="AZ6454" s="3">
        <v>1.2</v>
      </c>
      <c r="BA6454">
        <v>1.2</v>
      </c>
      <c r="BB6454">
        <v>2017</v>
      </c>
    </row>
    <row r="6455" spans="1:54" hidden="1" x14ac:dyDescent="0.2">
      <c r="A6455">
        <v>135</v>
      </c>
      <c r="B6455" t="s">
        <v>409</v>
      </c>
      <c r="C6455" t="s">
        <v>297</v>
      </c>
      <c r="D6455" t="s">
        <v>93</v>
      </c>
      <c r="E6455" t="s">
        <v>293</v>
      </c>
      <c r="F6455" t="s">
        <v>296</v>
      </c>
      <c r="G6455" t="s">
        <v>295</v>
      </c>
      <c r="I6455" t="s">
        <v>1634</v>
      </c>
      <c r="J6455" s="3" t="s">
        <v>215</v>
      </c>
      <c r="K6455" s="3" t="s">
        <v>215</v>
      </c>
      <c r="L6455" s="3" t="s">
        <v>215</v>
      </c>
      <c r="M6455" s="3" t="s">
        <v>215</v>
      </c>
      <c r="N6455" s="3" t="s">
        <v>215</v>
      </c>
      <c r="O6455" s="3" t="s">
        <v>215</v>
      </c>
      <c r="P6455" s="3" t="s">
        <v>215</v>
      </c>
      <c r="Q6455" s="3" t="s">
        <v>215</v>
      </c>
      <c r="R6455" s="3" t="s">
        <v>215</v>
      </c>
      <c r="S6455" s="3" t="s">
        <v>215</v>
      </c>
      <c r="T6455" s="3" t="s">
        <v>215</v>
      </c>
      <c r="U6455" s="3" t="s">
        <v>215</v>
      </c>
      <c r="V6455" s="3" t="s">
        <v>215</v>
      </c>
      <c r="W6455" s="3" t="s">
        <v>215</v>
      </c>
      <c r="X6455" s="3" t="s">
        <v>215</v>
      </c>
      <c r="Y6455" s="3" t="s">
        <v>215</v>
      </c>
      <c r="Z6455" s="3" t="s">
        <v>215</v>
      </c>
      <c r="AA6455" s="3" t="s">
        <v>215</v>
      </c>
      <c r="AB6455" s="3" t="s">
        <v>215</v>
      </c>
      <c r="AC6455" s="3" t="s">
        <v>215</v>
      </c>
      <c r="AD6455" s="3" t="s">
        <v>215</v>
      </c>
      <c r="AE6455" s="3" t="s">
        <v>215</v>
      </c>
      <c r="AF6455" s="3" t="s">
        <v>215</v>
      </c>
      <c r="AG6455" s="3">
        <v>102.07</v>
      </c>
      <c r="AH6455" s="3">
        <v>103.18</v>
      </c>
      <c r="AI6455" s="3">
        <v>105.14</v>
      </c>
      <c r="AJ6455" s="3">
        <v>107.25</v>
      </c>
      <c r="AK6455" s="3">
        <v>111.56</v>
      </c>
      <c r="AL6455" s="3">
        <v>115.08</v>
      </c>
      <c r="AM6455" s="3">
        <v>117.34</v>
      </c>
      <c r="AN6455" s="3">
        <v>120.85</v>
      </c>
      <c r="AO6455" s="3">
        <v>123.267</v>
      </c>
      <c r="AP6455" s="3">
        <v>126.751</v>
      </c>
      <c r="AQ6455" s="3">
        <v>128.779</v>
      </c>
      <c r="AR6455" s="3">
        <v>130.209</v>
      </c>
      <c r="AS6455" s="3">
        <v>130.404</v>
      </c>
      <c r="AT6455" s="3">
        <v>131.14699999999999</v>
      </c>
      <c r="AU6455" s="3">
        <v>132.328</v>
      </c>
      <c r="AV6455" s="3">
        <v>133.65100000000001</v>
      </c>
      <c r="AW6455" s="3">
        <v>135.12100000000001</v>
      </c>
      <c r="AX6455" s="3">
        <v>136.74299999999999</v>
      </c>
      <c r="AY6455" s="3">
        <v>138.38399999999999</v>
      </c>
      <c r="AZ6455" s="3">
        <v>140.04400000000001</v>
      </c>
      <c r="BA6455">
        <v>141.72499999999999</v>
      </c>
      <c r="BB6455">
        <v>2017</v>
      </c>
    </row>
    <row r="6456" spans="1:54" hidden="1" x14ac:dyDescent="0.2">
      <c r="A6456">
        <v>135</v>
      </c>
      <c r="B6456" t="s">
        <v>409</v>
      </c>
      <c r="C6456" t="s">
        <v>294</v>
      </c>
      <c r="D6456" t="s">
        <v>93</v>
      </c>
      <c r="E6456" t="s">
        <v>293</v>
      </c>
      <c r="F6456" t="s">
        <v>292</v>
      </c>
      <c r="G6456" t="s">
        <v>275</v>
      </c>
      <c r="I6456" t="s">
        <v>291</v>
      </c>
      <c r="J6456" s="3" t="s">
        <v>215</v>
      </c>
      <c r="K6456" s="3" t="s">
        <v>215</v>
      </c>
      <c r="L6456" s="3" t="s">
        <v>215</v>
      </c>
      <c r="M6456" s="3" t="s">
        <v>215</v>
      </c>
      <c r="N6456" s="3" t="s">
        <v>215</v>
      </c>
      <c r="O6456" s="3" t="s">
        <v>215</v>
      </c>
      <c r="P6456" s="3" t="s">
        <v>215</v>
      </c>
      <c r="Q6456" s="3" t="s">
        <v>215</v>
      </c>
      <c r="R6456" s="3" t="s">
        <v>215</v>
      </c>
      <c r="S6456" s="3" t="s">
        <v>215</v>
      </c>
      <c r="T6456" s="3" t="s">
        <v>215</v>
      </c>
      <c r="U6456" s="3" t="s">
        <v>215</v>
      </c>
      <c r="V6456" s="3" t="s">
        <v>215</v>
      </c>
      <c r="W6456" s="3" t="s">
        <v>215</v>
      </c>
      <c r="X6456" s="3" t="s">
        <v>215</v>
      </c>
      <c r="Y6456" s="3" t="s">
        <v>215</v>
      </c>
      <c r="Z6456" s="3" t="s">
        <v>215</v>
      </c>
      <c r="AA6456" s="3" t="s">
        <v>215</v>
      </c>
      <c r="AB6456" s="3" t="s">
        <v>215</v>
      </c>
      <c r="AC6456" s="3" t="s">
        <v>215</v>
      </c>
      <c r="AD6456" s="3" t="s">
        <v>215</v>
      </c>
      <c r="AE6456" s="3" t="s">
        <v>215</v>
      </c>
      <c r="AF6456" s="3" t="s">
        <v>215</v>
      </c>
      <c r="AG6456" s="3" t="s">
        <v>215</v>
      </c>
      <c r="AH6456" s="3">
        <v>1.087</v>
      </c>
      <c r="AI6456" s="3">
        <v>1.9</v>
      </c>
      <c r="AJ6456" s="3">
        <v>2.0070000000000001</v>
      </c>
      <c r="AK6456" s="3">
        <v>4.0190000000000001</v>
      </c>
      <c r="AL6456" s="3">
        <v>3.1549999999999998</v>
      </c>
      <c r="AM6456" s="3">
        <v>1.964</v>
      </c>
      <c r="AN6456" s="3">
        <v>2.9910000000000001</v>
      </c>
      <c r="AO6456" s="3">
        <v>2</v>
      </c>
      <c r="AP6456" s="3">
        <v>2.827</v>
      </c>
      <c r="AQ6456" s="3">
        <v>1.6</v>
      </c>
      <c r="AR6456" s="3">
        <v>1.1100000000000001</v>
      </c>
      <c r="AS6456" s="3">
        <v>0.15</v>
      </c>
      <c r="AT6456" s="3">
        <v>0.56999999999999995</v>
      </c>
      <c r="AU6456" s="3">
        <v>0.9</v>
      </c>
      <c r="AV6456" s="3">
        <v>1</v>
      </c>
      <c r="AW6456" s="3">
        <v>1.1000000000000001</v>
      </c>
      <c r="AX6456" s="3">
        <v>1.2</v>
      </c>
      <c r="AY6456" s="3">
        <v>1.2</v>
      </c>
      <c r="AZ6456" s="3">
        <v>1.2</v>
      </c>
      <c r="BA6456">
        <v>1.2</v>
      </c>
      <c r="BB6456">
        <v>2017</v>
      </c>
    </row>
    <row r="6457" spans="1:54" hidden="1" x14ac:dyDescent="0.2">
      <c r="A6457">
        <v>135</v>
      </c>
      <c r="B6457" t="s">
        <v>409</v>
      </c>
      <c r="C6457" t="s">
        <v>290</v>
      </c>
      <c r="D6457" t="s">
        <v>93</v>
      </c>
      <c r="E6457" t="s">
        <v>289</v>
      </c>
      <c r="G6457" t="s">
        <v>288</v>
      </c>
    </row>
    <row r="6458" spans="1:54" hidden="1" x14ac:dyDescent="0.2">
      <c r="A6458">
        <v>135</v>
      </c>
      <c r="B6458" t="s">
        <v>409</v>
      </c>
      <c r="C6458" t="s">
        <v>287</v>
      </c>
      <c r="D6458" t="s">
        <v>93</v>
      </c>
      <c r="E6458" t="s">
        <v>286</v>
      </c>
      <c r="F6458" t="s">
        <v>285</v>
      </c>
      <c r="G6458" t="s">
        <v>275</v>
      </c>
    </row>
    <row r="6459" spans="1:54" hidden="1" x14ac:dyDescent="0.2">
      <c r="A6459">
        <v>135</v>
      </c>
      <c r="B6459" t="s">
        <v>409</v>
      </c>
      <c r="C6459" t="s">
        <v>284</v>
      </c>
      <c r="D6459" t="s">
        <v>93</v>
      </c>
      <c r="E6459" t="s">
        <v>283</v>
      </c>
      <c r="F6459" t="s">
        <v>282</v>
      </c>
      <c r="G6459" t="s">
        <v>275</v>
      </c>
    </row>
    <row r="6460" spans="1:54" hidden="1" x14ac:dyDescent="0.2">
      <c r="A6460">
        <v>135</v>
      </c>
      <c r="B6460" t="s">
        <v>409</v>
      </c>
      <c r="C6460" t="s">
        <v>281</v>
      </c>
      <c r="D6460" t="s">
        <v>93</v>
      </c>
      <c r="E6460" t="s">
        <v>280</v>
      </c>
      <c r="F6460" t="s">
        <v>279</v>
      </c>
      <c r="G6460" t="s">
        <v>275</v>
      </c>
    </row>
    <row r="6461" spans="1:54" hidden="1" x14ac:dyDescent="0.2">
      <c r="A6461">
        <v>135</v>
      </c>
      <c r="B6461" t="s">
        <v>409</v>
      </c>
      <c r="C6461" t="s">
        <v>278</v>
      </c>
      <c r="D6461" t="s">
        <v>93</v>
      </c>
      <c r="E6461" t="s">
        <v>277</v>
      </c>
      <c r="F6461" t="s">
        <v>276</v>
      </c>
      <c r="G6461" t="s">
        <v>275</v>
      </c>
    </row>
    <row r="6462" spans="1:54" hidden="1" x14ac:dyDescent="0.2">
      <c r="A6462">
        <v>135</v>
      </c>
      <c r="B6462" t="s">
        <v>409</v>
      </c>
      <c r="C6462" t="s">
        <v>274</v>
      </c>
      <c r="D6462" t="s">
        <v>93</v>
      </c>
      <c r="E6462" t="s">
        <v>273</v>
      </c>
      <c r="F6462" t="s">
        <v>272</v>
      </c>
      <c r="G6462" t="s">
        <v>271</v>
      </c>
      <c r="I6462" t="s">
        <v>1635</v>
      </c>
      <c r="J6462" s="3" t="s">
        <v>215</v>
      </c>
      <c r="K6462" s="3" t="s">
        <v>215</v>
      </c>
      <c r="L6462" s="3" t="s">
        <v>215</v>
      </c>
      <c r="M6462" s="3" t="s">
        <v>215</v>
      </c>
      <c r="N6462" s="3" t="s">
        <v>215</v>
      </c>
      <c r="O6462" s="3" t="s">
        <v>215</v>
      </c>
      <c r="P6462" s="3" t="s">
        <v>215</v>
      </c>
      <c r="Q6462" s="3" t="s">
        <v>215</v>
      </c>
      <c r="R6462" s="3" t="s">
        <v>215</v>
      </c>
      <c r="S6462" s="3" t="s">
        <v>215</v>
      </c>
      <c r="T6462" s="3" t="s">
        <v>215</v>
      </c>
      <c r="U6462" s="3" t="s">
        <v>215</v>
      </c>
      <c r="V6462" s="3" t="s">
        <v>215</v>
      </c>
      <c r="W6462" s="3" t="s">
        <v>215</v>
      </c>
      <c r="X6462" s="3" t="s">
        <v>215</v>
      </c>
      <c r="Y6462" s="3" t="s">
        <v>215</v>
      </c>
      <c r="Z6462" s="3" t="s">
        <v>215</v>
      </c>
      <c r="AA6462" s="3" t="s">
        <v>215</v>
      </c>
      <c r="AB6462" s="3" t="s">
        <v>215</v>
      </c>
      <c r="AC6462" s="3" t="s">
        <v>215</v>
      </c>
      <c r="AD6462" s="3" t="s">
        <v>215</v>
      </c>
      <c r="AE6462" s="3">
        <v>3.54</v>
      </c>
      <c r="AF6462" s="3">
        <v>3.9209999999999998</v>
      </c>
      <c r="AG6462" s="3">
        <v>4.1189999999999998</v>
      </c>
      <c r="AH6462" s="3">
        <v>3.3620000000000001</v>
      </c>
      <c r="AI6462" s="3">
        <v>3.56</v>
      </c>
      <c r="AJ6462" s="3">
        <v>3.3130000000000002</v>
      </c>
      <c r="AK6462" s="3">
        <v>3.0209999999999999</v>
      </c>
      <c r="AL6462" s="3">
        <v>3.1139999999999999</v>
      </c>
      <c r="AM6462" s="3">
        <v>4.4829999999999997</v>
      </c>
      <c r="AN6462" s="3">
        <v>4.9450000000000003</v>
      </c>
      <c r="AO6462" s="3">
        <v>5.4690000000000003</v>
      </c>
      <c r="AP6462" s="3">
        <v>6.9089999999999998</v>
      </c>
      <c r="AQ6462" s="3">
        <v>8.0790000000000006</v>
      </c>
      <c r="AR6462" s="3">
        <v>8.7390000000000008</v>
      </c>
      <c r="AS6462" s="3">
        <v>9.18</v>
      </c>
      <c r="AT6462" s="3">
        <v>8.5969999999999995</v>
      </c>
      <c r="AU6462" s="3">
        <v>7.9969999999999999</v>
      </c>
      <c r="AV6462" s="3">
        <v>7.3970000000000002</v>
      </c>
      <c r="AW6462" s="3">
        <v>6.7969999999999997</v>
      </c>
      <c r="AX6462" s="3">
        <v>6.1970000000000001</v>
      </c>
      <c r="AY6462" s="3">
        <v>5.5</v>
      </c>
      <c r="AZ6462" s="3">
        <v>4.67</v>
      </c>
      <c r="BA6462">
        <v>3.9</v>
      </c>
      <c r="BB6462">
        <v>2017</v>
      </c>
    </row>
    <row r="6463" spans="1:54" hidden="1" x14ac:dyDescent="0.2">
      <c r="A6463">
        <v>135</v>
      </c>
      <c r="B6463" t="s">
        <v>409</v>
      </c>
      <c r="C6463" t="s">
        <v>270</v>
      </c>
      <c r="D6463" t="s">
        <v>93</v>
      </c>
      <c r="E6463" t="s">
        <v>269</v>
      </c>
      <c r="F6463" t="s">
        <v>268</v>
      </c>
      <c r="G6463" t="s">
        <v>264</v>
      </c>
      <c r="H6463" t="s">
        <v>263</v>
      </c>
    </row>
    <row r="6464" spans="1:54" hidden="1" x14ac:dyDescent="0.2">
      <c r="A6464">
        <v>135</v>
      </c>
      <c r="B6464" t="s">
        <v>409</v>
      </c>
      <c r="C6464" t="s">
        <v>267</v>
      </c>
      <c r="D6464" t="s">
        <v>93</v>
      </c>
      <c r="E6464" t="s">
        <v>266</v>
      </c>
      <c r="F6464" t="s">
        <v>265</v>
      </c>
      <c r="G6464" t="s">
        <v>264</v>
      </c>
      <c r="H6464" t="s">
        <v>263</v>
      </c>
      <c r="I6464" t="s">
        <v>1635</v>
      </c>
      <c r="J6464" s="3" t="s">
        <v>215</v>
      </c>
      <c r="K6464" s="3" t="s">
        <v>215</v>
      </c>
      <c r="L6464" s="3" t="s">
        <v>215</v>
      </c>
      <c r="M6464" s="3" t="s">
        <v>215</v>
      </c>
      <c r="N6464" s="3" t="s">
        <v>215</v>
      </c>
      <c r="O6464" s="3" t="s">
        <v>215</v>
      </c>
      <c r="P6464" s="3" t="s">
        <v>215</v>
      </c>
      <c r="Q6464" s="3" t="s">
        <v>215</v>
      </c>
      <c r="R6464" s="3" t="s">
        <v>215</v>
      </c>
      <c r="S6464" s="3" t="s">
        <v>215</v>
      </c>
      <c r="T6464" s="3" t="s">
        <v>215</v>
      </c>
      <c r="U6464" s="3" t="s">
        <v>215</v>
      </c>
      <c r="V6464" s="3" t="s">
        <v>215</v>
      </c>
      <c r="W6464" s="3" t="s">
        <v>215</v>
      </c>
      <c r="X6464" s="3" t="s">
        <v>215</v>
      </c>
      <c r="Y6464" s="3" t="s">
        <v>215</v>
      </c>
      <c r="Z6464" s="3" t="s">
        <v>215</v>
      </c>
      <c r="AA6464" s="3" t="s">
        <v>215</v>
      </c>
      <c r="AB6464" s="3" t="s">
        <v>215</v>
      </c>
      <c r="AC6464" s="3" t="s">
        <v>215</v>
      </c>
      <c r="AD6464" s="3" t="s">
        <v>215</v>
      </c>
      <c r="AE6464" s="3" t="s">
        <v>215</v>
      </c>
      <c r="AF6464" s="3" t="s">
        <v>215</v>
      </c>
      <c r="AG6464" s="3" t="s">
        <v>215</v>
      </c>
      <c r="AH6464" s="3" t="s">
        <v>215</v>
      </c>
      <c r="AI6464" s="3" t="s">
        <v>215</v>
      </c>
      <c r="AJ6464" s="3" t="s">
        <v>215</v>
      </c>
      <c r="AK6464" s="3" t="s">
        <v>215</v>
      </c>
      <c r="AL6464" s="3">
        <v>3.3000000000000002E-2</v>
      </c>
      <c r="AM6464" s="3">
        <v>3.3000000000000002E-2</v>
      </c>
      <c r="AN6464" s="3">
        <v>3.3000000000000002E-2</v>
      </c>
      <c r="AO6464" s="3">
        <v>3.3000000000000002E-2</v>
      </c>
      <c r="AP6464" s="3">
        <v>3.4000000000000002E-2</v>
      </c>
      <c r="AQ6464" s="3">
        <v>3.4000000000000002E-2</v>
      </c>
      <c r="AR6464" s="3">
        <v>3.4000000000000002E-2</v>
      </c>
      <c r="AS6464" s="3">
        <v>3.4000000000000002E-2</v>
      </c>
      <c r="AT6464" s="3">
        <v>3.4000000000000002E-2</v>
      </c>
      <c r="AU6464" s="3">
        <v>3.5000000000000003E-2</v>
      </c>
      <c r="AV6464" s="3">
        <v>3.5000000000000003E-2</v>
      </c>
      <c r="AW6464" s="3">
        <v>3.5000000000000003E-2</v>
      </c>
      <c r="AX6464" s="3">
        <v>3.5000000000000003E-2</v>
      </c>
      <c r="AY6464" s="3">
        <v>3.5999999999999997E-2</v>
      </c>
      <c r="AZ6464" s="3">
        <v>3.5999999999999997E-2</v>
      </c>
      <c r="BA6464">
        <v>3.5999999999999997E-2</v>
      </c>
      <c r="BB6464">
        <v>2017</v>
      </c>
    </row>
    <row r="6465" spans="1:54" hidden="1" x14ac:dyDescent="0.2">
      <c r="A6465">
        <v>135</v>
      </c>
      <c r="B6465" t="s">
        <v>409</v>
      </c>
      <c r="C6465" t="s">
        <v>262</v>
      </c>
      <c r="D6465" t="s">
        <v>93</v>
      </c>
      <c r="E6465" t="s">
        <v>260</v>
      </c>
      <c r="F6465" t="s">
        <v>259</v>
      </c>
      <c r="G6465" t="s">
        <v>225</v>
      </c>
      <c r="H6465" t="s">
        <v>222</v>
      </c>
      <c r="I6465" t="s">
        <v>1636</v>
      </c>
      <c r="J6465" s="3" t="s">
        <v>215</v>
      </c>
      <c r="K6465" s="3" t="s">
        <v>215</v>
      </c>
      <c r="L6465" s="3" t="s">
        <v>215</v>
      </c>
      <c r="M6465" s="3" t="s">
        <v>215</v>
      </c>
      <c r="N6465" s="3" t="s">
        <v>215</v>
      </c>
      <c r="O6465" s="3" t="s">
        <v>215</v>
      </c>
      <c r="P6465" s="3" t="s">
        <v>215</v>
      </c>
      <c r="Q6465" s="3" t="s">
        <v>215</v>
      </c>
      <c r="R6465" s="3" t="s">
        <v>215</v>
      </c>
      <c r="S6465" s="3" t="s">
        <v>215</v>
      </c>
      <c r="T6465" s="3" t="s">
        <v>215</v>
      </c>
      <c r="U6465" s="3" t="s">
        <v>215</v>
      </c>
      <c r="V6465" s="3" t="s">
        <v>215</v>
      </c>
      <c r="W6465" s="3" t="s">
        <v>215</v>
      </c>
      <c r="X6465" s="3" t="s">
        <v>215</v>
      </c>
      <c r="Y6465" s="3" t="s">
        <v>215</v>
      </c>
      <c r="Z6465" s="3" t="s">
        <v>215</v>
      </c>
      <c r="AA6465" s="3" t="s">
        <v>215</v>
      </c>
      <c r="AB6465" s="3" t="s">
        <v>215</v>
      </c>
      <c r="AC6465" s="3" t="s">
        <v>215</v>
      </c>
      <c r="AD6465" s="3" t="s">
        <v>215</v>
      </c>
      <c r="AE6465" s="3" t="s">
        <v>215</v>
      </c>
      <c r="AF6465" s="3" t="s">
        <v>215</v>
      </c>
      <c r="AG6465" s="3" t="s">
        <v>215</v>
      </c>
      <c r="AH6465" s="3">
        <v>0.29499999999999998</v>
      </c>
      <c r="AI6465" s="3">
        <v>0.32900000000000001</v>
      </c>
      <c r="AJ6465" s="3">
        <v>0.32200000000000001</v>
      </c>
      <c r="AK6465" s="3">
        <v>0.35899999999999999</v>
      </c>
      <c r="AL6465" s="3">
        <v>0.36299999999999999</v>
      </c>
      <c r="AM6465" s="3">
        <v>0.33100000000000002</v>
      </c>
      <c r="AN6465" s="3">
        <v>0.314</v>
      </c>
      <c r="AO6465" s="3">
        <v>0.27800000000000002</v>
      </c>
      <c r="AP6465" s="3">
        <v>0.29399999999999998</v>
      </c>
      <c r="AQ6465" s="3">
        <v>0.28299999999999997</v>
      </c>
      <c r="AR6465" s="3">
        <v>0.312</v>
      </c>
      <c r="AS6465" s="3">
        <v>0.29399999999999998</v>
      </c>
      <c r="AT6465" s="3">
        <v>0.308</v>
      </c>
      <c r="AU6465" s="3">
        <v>0.30599999999999999</v>
      </c>
      <c r="AV6465" s="3">
        <v>0.32500000000000001</v>
      </c>
      <c r="AW6465" s="3">
        <v>0.32500000000000001</v>
      </c>
      <c r="AX6465" s="3">
        <v>0.32500000000000001</v>
      </c>
      <c r="AY6465" s="3">
        <v>0.315</v>
      </c>
      <c r="AZ6465" s="3">
        <v>0.32300000000000001</v>
      </c>
      <c r="BA6465">
        <v>0.33100000000000002</v>
      </c>
      <c r="BB6465">
        <v>2016</v>
      </c>
    </row>
    <row r="6466" spans="1:54" hidden="1" x14ac:dyDescent="0.2">
      <c r="A6466">
        <v>135</v>
      </c>
      <c r="B6466" t="s">
        <v>409</v>
      </c>
      <c r="C6466" t="s">
        <v>261</v>
      </c>
      <c r="D6466" t="s">
        <v>93</v>
      </c>
      <c r="E6466" t="s">
        <v>260</v>
      </c>
      <c r="F6466" t="s">
        <v>259</v>
      </c>
      <c r="G6466" t="s">
        <v>217</v>
      </c>
      <c r="I6466" t="s">
        <v>258</v>
      </c>
      <c r="J6466" s="3" t="s">
        <v>215</v>
      </c>
      <c r="K6466" s="3" t="s">
        <v>215</v>
      </c>
      <c r="L6466" s="3" t="s">
        <v>215</v>
      </c>
      <c r="M6466" s="3" t="s">
        <v>215</v>
      </c>
      <c r="N6466" s="3" t="s">
        <v>215</v>
      </c>
      <c r="O6466" s="3" t="s">
        <v>215</v>
      </c>
      <c r="P6466" s="3" t="s">
        <v>215</v>
      </c>
      <c r="Q6466" s="3" t="s">
        <v>215</v>
      </c>
      <c r="R6466" s="3" t="s">
        <v>215</v>
      </c>
      <c r="S6466" s="3" t="s">
        <v>215</v>
      </c>
      <c r="T6466" s="3" t="s">
        <v>215</v>
      </c>
      <c r="U6466" s="3" t="s">
        <v>215</v>
      </c>
      <c r="V6466" s="3" t="s">
        <v>215</v>
      </c>
      <c r="W6466" s="3" t="s">
        <v>215</v>
      </c>
      <c r="X6466" s="3" t="s">
        <v>215</v>
      </c>
      <c r="Y6466" s="3" t="s">
        <v>215</v>
      </c>
      <c r="Z6466" s="3" t="s">
        <v>215</v>
      </c>
      <c r="AA6466" s="3" t="s">
        <v>215</v>
      </c>
      <c r="AB6466" s="3" t="s">
        <v>215</v>
      </c>
      <c r="AC6466" s="3" t="s">
        <v>215</v>
      </c>
      <c r="AD6466" s="3" t="s">
        <v>215</v>
      </c>
      <c r="AE6466" s="3" t="s">
        <v>215</v>
      </c>
      <c r="AF6466" s="3" t="s">
        <v>215</v>
      </c>
      <c r="AG6466" s="3" t="s">
        <v>215</v>
      </c>
      <c r="AH6466" s="3">
        <v>19.530999999999999</v>
      </c>
      <c r="AI6466" s="3">
        <v>20.891999999999999</v>
      </c>
      <c r="AJ6466" s="3">
        <v>19.295999999999999</v>
      </c>
      <c r="AK6466" s="3">
        <v>20.495999999999999</v>
      </c>
      <c r="AL6466" s="3">
        <v>20.045000000000002</v>
      </c>
      <c r="AM6466" s="3">
        <v>20.047000000000001</v>
      </c>
      <c r="AN6466" s="3">
        <v>20.04</v>
      </c>
      <c r="AO6466" s="3">
        <v>19.358000000000001</v>
      </c>
      <c r="AP6466" s="3">
        <v>21.577999999999999</v>
      </c>
      <c r="AQ6466" s="3">
        <v>20.808</v>
      </c>
      <c r="AR6466" s="3">
        <v>23.169</v>
      </c>
      <c r="AS6466" s="3">
        <v>21.396999999999998</v>
      </c>
      <c r="AT6466" s="3">
        <v>21.809000000000001</v>
      </c>
      <c r="AU6466" s="3">
        <v>21.143999999999998</v>
      </c>
      <c r="AV6466" s="3">
        <v>21.803999999999998</v>
      </c>
      <c r="AW6466" s="3">
        <v>21.238</v>
      </c>
      <c r="AX6466" s="3">
        <v>20.690999999999999</v>
      </c>
      <c r="AY6466" s="3">
        <v>19.486000000000001</v>
      </c>
      <c r="AZ6466" s="3">
        <v>19.459</v>
      </c>
      <c r="BA6466">
        <v>19.43</v>
      </c>
      <c r="BB6466">
        <v>2016</v>
      </c>
    </row>
    <row r="6467" spans="1:54" hidden="1" x14ac:dyDescent="0.2">
      <c r="A6467">
        <v>135</v>
      </c>
      <c r="B6467" t="s">
        <v>409</v>
      </c>
      <c r="C6467" t="s">
        <v>257</v>
      </c>
      <c r="D6467" t="s">
        <v>93</v>
      </c>
      <c r="E6467" t="s">
        <v>255</v>
      </c>
      <c r="F6467" t="s">
        <v>254</v>
      </c>
      <c r="G6467" t="s">
        <v>225</v>
      </c>
      <c r="H6467" t="s">
        <v>222</v>
      </c>
      <c r="I6467" t="s">
        <v>1636</v>
      </c>
      <c r="J6467" s="3" t="s">
        <v>215</v>
      </c>
      <c r="K6467" s="3" t="s">
        <v>215</v>
      </c>
      <c r="L6467" s="3" t="s">
        <v>215</v>
      </c>
      <c r="M6467" s="3" t="s">
        <v>215</v>
      </c>
      <c r="N6467" s="3" t="s">
        <v>215</v>
      </c>
      <c r="O6467" s="3" t="s">
        <v>215</v>
      </c>
      <c r="P6467" s="3" t="s">
        <v>215</v>
      </c>
      <c r="Q6467" s="3" t="s">
        <v>215</v>
      </c>
      <c r="R6467" s="3" t="s">
        <v>215</v>
      </c>
      <c r="S6467" s="3" t="s">
        <v>215</v>
      </c>
      <c r="T6467" s="3" t="s">
        <v>215</v>
      </c>
      <c r="U6467" s="3" t="s">
        <v>215</v>
      </c>
      <c r="V6467" s="3" t="s">
        <v>215</v>
      </c>
      <c r="W6467" s="3" t="s">
        <v>215</v>
      </c>
      <c r="X6467" s="3" t="s">
        <v>215</v>
      </c>
      <c r="Y6467" s="3" t="s">
        <v>215</v>
      </c>
      <c r="Z6467" s="3" t="s">
        <v>215</v>
      </c>
      <c r="AA6467" s="3" t="s">
        <v>215</v>
      </c>
      <c r="AB6467" s="3" t="s">
        <v>215</v>
      </c>
      <c r="AC6467" s="3" t="s">
        <v>215</v>
      </c>
      <c r="AD6467" s="3" t="s">
        <v>215</v>
      </c>
      <c r="AE6467" s="3" t="s">
        <v>215</v>
      </c>
      <c r="AF6467" s="3" t="s">
        <v>215</v>
      </c>
      <c r="AG6467" s="3" t="s">
        <v>215</v>
      </c>
      <c r="AH6467" s="3">
        <v>0.26900000000000002</v>
      </c>
      <c r="AI6467" s="3">
        <v>0.28100000000000003</v>
      </c>
      <c r="AJ6467" s="3">
        <v>0.30099999999999999</v>
      </c>
      <c r="AK6467" s="3">
        <v>0.33</v>
      </c>
      <c r="AL6467" s="3">
        <v>0.36299999999999999</v>
      </c>
      <c r="AM6467" s="3">
        <v>0.36799999999999999</v>
      </c>
      <c r="AN6467" s="3">
        <v>0.34599999999999997</v>
      </c>
      <c r="AO6467" s="3">
        <v>0.33100000000000002</v>
      </c>
      <c r="AP6467" s="3">
        <v>0.32200000000000001</v>
      </c>
      <c r="AQ6467" s="3">
        <v>0.29599999999999999</v>
      </c>
      <c r="AR6467" s="3">
        <v>0.30199999999999999</v>
      </c>
      <c r="AS6467" s="3">
        <v>0.29699999999999999</v>
      </c>
      <c r="AT6467" s="3">
        <v>0.312</v>
      </c>
      <c r="AU6467" s="3">
        <v>0.311</v>
      </c>
      <c r="AV6467" s="3">
        <v>0.32900000000000001</v>
      </c>
      <c r="AW6467" s="3">
        <v>0.32800000000000001</v>
      </c>
      <c r="AX6467" s="3">
        <v>0.316</v>
      </c>
      <c r="AY6467" s="3">
        <v>0.32400000000000001</v>
      </c>
      <c r="AZ6467" s="3">
        <v>0.33300000000000002</v>
      </c>
      <c r="BA6467">
        <v>0.34100000000000003</v>
      </c>
      <c r="BB6467">
        <v>2016</v>
      </c>
    </row>
    <row r="6468" spans="1:54" hidden="1" x14ac:dyDescent="0.2">
      <c r="A6468">
        <v>135</v>
      </c>
      <c r="B6468" t="s">
        <v>409</v>
      </c>
      <c r="C6468" t="s">
        <v>256</v>
      </c>
      <c r="D6468" t="s">
        <v>93</v>
      </c>
      <c r="E6468" t="s">
        <v>255</v>
      </c>
      <c r="F6468" t="s">
        <v>254</v>
      </c>
      <c r="G6468" t="s">
        <v>217</v>
      </c>
      <c r="I6468" t="s">
        <v>253</v>
      </c>
      <c r="J6468" s="3" t="s">
        <v>215</v>
      </c>
      <c r="K6468" s="3" t="s">
        <v>215</v>
      </c>
      <c r="L6468" s="3" t="s">
        <v>215</v>
      </c>
      <c r="M6468" s="3" t="s">
        <v>215</v>
      </c>
      <c r="N6468" s="3" t="s">
        <v>215</v>
      </c>
      <c r="O6468" s="3" t="s">
        <v>215</v>
      </c>
      <c r="P6468" s="3" t="s">
        <v>215</v>
      </c>
      <c r="Q6468" s="3" t="s">
        <v>215</v>
      </c>
      <c r="R6468" s="3" t="s">
        <v>215</v>
      </c>
      <c r="S6468" s="3" t="s">
        <v>215</v>
      </c>
      <c r="T6468" s="3" t="s">
        <v>215</v>
      </c>
      <c r="U6468" s="3" t="s">
        <v>215</v>
      </c>
      <c r="V6468" s="3" t="s">
        <v>215</v>
      </c>
      <c r="W6468" s="3" t="s">
        <v>215</v>
      </c>
      <c r="X6468" s="3" t="s">
        <v>215</v>
      </c>
      <c r="Y6468" s="3" t="s">
        <v>215</v>
      </c>
      <c r="Z6468" s="3" t="s">
        <v>215</v>
      </c>
      <c r="AA6468" s="3" t="s">
        <v>215</v>
      </c>
      <c r="AB6468" s="3" t="s">
        <v>215</v>
      </c>
      <c r="AC6468" s="3" t="s">
        <v>215</v>
      </c>
      <c r="AD6468" s="3" t="s">
        <v>215</v>
      </c>
      <c r="AE6468" s="3" t="s">
        <v>215</v>
      </c>
      <c r="AF6468" s="3" t="s">
        <v>215</v>
      </c>
      <c r="AG6468" s="3" t="s">
        <v>215</v>
      </c>
      <c r="AH6468" s="3">
        <v>17.763999999999999</v>
      </c>
      <c r="AI6468" s="3">
        <v>17.856000000000002</v>
      </c>
      <c r="AJ6468" s="3">
        <v>18.035</v>
      </c>
      <c r="AK6468" s="3">
        <v>18.864000000000001</v>
      </c>
      <c r="AL6468" s="3">
        <v>20.03</v>
      </c>
      <c r="AM6468" s="3">
        <v>22.31</v>
      </c>
      <c r="AN6468" s="3">
        <v>22.11</v>
      </c>
      <c r="AO6468" s="3">
        <v>23.059000000000001</v>
      </c>
      <c r="AP6468" s="3">
        <v>23.683</v>
      </c>
      <c r="AQ6468" s="3">
        <v>21.763000000000002</v>
      </c>
      <c r="AR6468" s="3">
        <v>22.379000000000001</v>
      </c>
      <c r="AS6468" s="3">
        <v>21.65</v>
      </c>
      <c r="AT6468" s="3">
        <v>22.085999999999999</v>
      </c>
      <c r="AU6468" s="3">
        <v>21.448</v>
      </c>
      <c r="AV6468" s="3">
        <v>22.085999999999999</v>
      </c>
      <c r="AW6468" s="3">
        <v>21.454000000000001</v>
      </c>
      <c r="AX6468" s="3">
        <v>20.094000000000001</v>
      </c>
      <c r="AY6468" s="3">
        <v>20.088000000000001</v>
      </c>
      <c r="AZ6468" s="3">
        <v>20.059000000000001</v>
      </c>
      <c r="BA6468">
        <v>20.033000000000001</v>
      </c>
      <c r="BB6468">
        <v>2016</v>
      </c>
    </row>
    <row r="6469" spans="1:54" hidden="1" x14ac:dyDescent="0.2">
      <c r="A6469">
        <v>135</v>
      </c>
      <c r="B6469" t="s">
        <v>409</v>
      </c>
      <c r="C6469" t="s">
        <v>252</v>
      </c>
      <c r="D6469" t="s">
        <v>93</v>
      </c>
      <c r="E6469" t="s">
        <v>250</v>
      </c>
      <c r="F6469" t="s">
        <v>249</v>
      </c>
      <c r="G6469" t="s">
        <v>225</v>
      </c>
      <c r="H6469" t="s">
        <v>222</v>
      </c>
      <c r="I6469" t="s">
        <v>1636</v>
      </c>
      <c r="J6469" s="3" t="s">
        <v>215</v>
      </c>
      <c r="K6469" s="3" t="s">
        <v>215</v>
      </c>
      <c r="L6469" s="3" t="s">
        <v>215</v>
      </c>
      <c r="M6469" s="3" t="s">
        <v>215</v>
      </c>
      <c r="N6469" s="3" t="s">
        <v>215</v>
      </c>
      <c r="O6469" s="3" t="s">
        <v>215</v>
      </c>
      <c r="P6469" s="3" t="s">
        <v>215</v>
      </c>
      <c r="Q6469" s="3" t="s">
        <v>215</v>
      </c>
      <c r="R6469" s="3" t="s">
        <v>215</v>
      </c>
      <c r="S6469" s="3" t="s">
        <v>215</v>
      </c>
      <c r="T6469" s="3" t="s">
        <v>215</v>
      </c>
      <c r="U6469" s="3" t="s">
        <v>215</v>
      </c>
      <c r="V6469" s="3" t="s">
        <v>215</v>
      </c>
      <c r="W6469" s="3" t="s">
        <v>215</v>
      </c>
      <c r="X6469" s="3" t="s">
        <v>215</v>
      </c>
      <c r="Y6469" s="3" t="s">
        <v>215</v>
      </c>
      <c r="Z6469" s="3" t="s">
        <v>215</v>
      </c>
      <c r="AA6469" s="3" t="s">
        <v>215</v>
      </c>
      <c r="AB6469" s="3" t="s">
        <v>215</v>
      </c>
      <c r="AC6469" s="3" t="s">
        <v>215</v>
      </c>
      <c r="AD6469" s="3" t="s">
        <v>215</v>
      </c>
      <c r="AE6469" s="3" t="s">
        <v>215</v>
      </c>
      <c r="AF6469" s="3" t="s">
        <v>215</v>
      </c>
      <c r="AG6469" s="3" t="s">
        <v>215</v>
      </c>
      <c r="AH6469" s="3">
        <v>2.7E-2</v>
      </c>
      <c r="AI6469" s="3">
        <v>4.8000000000000001E-2</v>
      </c>
      <c r="AJ6469" s="3">
        <v>2.1000000000000001E-2</v>
      </c>
      <c r="AK6469" s="3">
        <v>2.9000000000000001E-2</v>
      </c>
      <c r="AL6469" s="3" t="s">
        <v>355</v>
      </c>
      <c r="AM6469" s="3">
        <v>-3.6999999999999998E-2</v>
      </c>
      <c r="AN6469" s="3">
        <v>-3.2000000000000001E-2</v>
      </c>
      <c r="AO6469" s="3">
        <v>-5.2999999999999999E-2</v>
      </c>
      <c r="AP6469" s="3">
        <v>-2.9000000000000001E-2</v>
      </c>
      <c r="AQ6469" s="3">
        <v>-1.2999999999999999E-2</v>
      </c>
      <c r="AR6469" s="3">
        <v>1.0999999999999999E-2</v>
      </c>
      <c r="AS6469" s="3">
        <v>-3.0000000000000001E-3</v>
      </c>
      <c r="AT6469" s="3">
        <v>-4.0000000000000001E-3</v>
      </c>
      <c r="AU6469" s="3">
        <v>-4.0000000000000001E-3</v>
      </c>
      <c r="AV6469" s="3">
        <v>-4.0000000000000001E-3</v>
      </c>
      <c r="AW6469" s="3">
        <v>-3.0000000000000001E-3</v>
      </c>
      <c r="AX6469" s="3">
        <v>8.9999999999999993E-3</v>
      </c>
      <c r="AY6469" s="3">
        <v>-0.01</v>
      </c>
      <c r="AZ6469" s="3">
        <v>-0.01</v>
      </c>
      <c r="BA6469">
        <v>-0.01</v>
      </c>
      <c r="BB6469">
        <v>2016</v>
      </c>
    </row>
    <row r="6470" spans="1:54" hidden="1" x14ac:dyDescent="0.2">
      <c r="A6470">
        <v>135</v>
      </c>
      <c r="B6470" t="s">
        <v>409</v>
      </c>
      <c r="C6470" t="s">
        <v>251</v>
      </c>
      <c r="D6470" t="s">
        <v>93</v>
      </c>
      <c r="E6470" t="s">
        <v>250</v>
      </c>
      <c r="F6470" t="s">
        <v>249</v>
      </c>
      <c r="G6470" t="s">
        <v>217</v>
      </c>
      <c r="I6470" t="s">
        <v>248</v>
      </c>
      <c r="J6470" s="3" t="s">
        <v>215</v>
      </c>
      <c r="K6470" s="3" t="s">
        <v>215</v>
      </c>
      <c r="L6470" s="3" t="s">
        <v>215</v>
      </c>
      <c r="M6470" s="3" t="s">
        <v>215</v>
      </c>
      <c r="N6470" s="3" t="s">
        <v>215</v>
      </c>
      <c r="O6470" s="3" t="s">
        <v>215</v>
      </c>
      <c r="P6470" s="3" t="s">
        <v>215</v>
      </c>
      <c r="Q6470" s="3" t="s">
        <v>215</v>
      </c>
      <c r="R6470" s="3" t="s">
        <v>215</v>
      </c>
      <c r="S6470" s="3" t="s">
        <v>215</v>
      </c>
      <c r="T6470" s="3" t="s">
        <v>215</v>
      </c>
      <c r="U6470" s="3" t="s">
        <v>215</v>
      </c>
      <c r="V6470" s="3" t="s">
        <v>215</v>
      </c>
      <c r="W6470" s="3" t="s">
        <v>215</v>
      </c>
      <c r="X6470" s="3" t="s">
        <v>215</v>
      </c>
      <c r="Y6470" s="3" t="s">
        <v>215</v>
      </c>
      <c r="Z6470" s="3" t="s">
        <v>215</v>
      </c>
      <c r="AA6470" s="3" t="s">
        <v>215</v>
      </c>
      <c r="AB6470" s="3" t="s">
        <v>215</v>
      </c>
      <c r="AC6470" s="3" t="s">
        <v>215</v>
      </c>
      <c r="AD6470" s="3" t="s">
        <v>215</v>
      </c>
      <c r="AE6470" s="3" t="s">
        <v>215</v>
      </c>
      <c r="AF6470" s="3" t="s">
        <v>215</v>
      </c>
      <c r="AG6470" s="3" t="s">
        <v>215</v>
      </c>
      <c r="AH6470" s="3">
        <v>1.766</v>
      </c>
      <c r="AI6470" s="3">
        <v>3.036</v>
      </c>
      <c r="AJ6470" s="3">
        <v>1.26</v>
      </c>
      <c r="AK6470" s="3">
        <v>1.6319999999999999</v>
      </c>
      <c r="AL6470" s="3">
        <v>1.4999999999999999E-2</v>
      </c>
      <c r="AM6470" s="3">
        <v>-2.2629999999999999</v>
      </c>
      <c r="AN6470" s="3">
        <v>-2.0699999999999998</v>
      </c>
      <c r="AO6470" s="3">
        <v>-3.7010000000000001</v>
      </c>
      <c r="AP6470" s="3">
        <v>-2.105</v>
      </c>
      <c r="AQ6470" s="3">
        <v>-0.95499999999999996</v>
      </c>
      <c r="AR6470" s="3">
        <v>0.78900000000000003</v>
      </c>
      <c r="AS6470" s="3">
        <v>-0.253</v>
      </c>
      <c r="AT6470" s="3">
        <v>-0.27700000000000002</v>
      </c>
      <c r="AU6470" s="3">
        <v>-0.30499999999999999</v>
      </c>
      <c r="AV6470" s="3">
        <v>-0.28199999999999997</v>
      </c>
      <c r="AW6470" s="3">
        <v>-0.216</v>
      </c>
      <c r="AX6470" s="3">
        <v>0.59699999999999998</v>
      </c>
      <c r="AY6470" s="3">
        <v>-0.60199999999999998</v>
      </c>
      <c r="AZ6470" s="3">
        <v>-0.6</v>
      </c>
      <c r="BA6470">
        <v>-0.60299999999999998</v>
      </c>
      <c r="BB6470">
        <v>2016</v>
      </c>
    </row>
    <row r="6471" spans="1:54" hidden="1" x14ac:dyDescent="0.2">
      <c r="A6471">
        <v>135</v>
      </c>
      <c r="B6471" t="s">
        <v>409</v>
      </c>
      <c r="C6471" t="s">
        <v>247</v>
      </c>
      <c r="D6471" t="s">
        <v>93</v>
      </c>
      <c r="E6471" t="s">
        <v>245</v>
      </c>
      <c r="F6471" t="s">
        <v>244</v>
      </c>
      <c r="G6471" t="s">
        <v>225</v>
      </c>
      <c r="H6471" t="s">
        <v>222</v>
      </c>
    </row>
    <row r="6472" spans="1:54" hidden="1" x14ac:dyDescent="0.2">
      <c r="A6472">
        <v>135</v>
      </c>
      <c r="B6472" t="s">
        <v>409</v>
      </c>
      <c r="C6472" t="s">
        <v>246</v>
      </c>
      <c r="D6472" t="s">
        <v>93</v>
      </c>
      <c r="E6472" t="s">
        <v>245</v>
      </c>
      <c r="F6472" t="s">
        <v>244</v>
      </c>
      <c r="G6472" t="s">
        <v>243</v>
      </c>
    </row>
    <row r="6473" spans="1:54" hidden="1" x14ac:dyDescent="0.2">
      <c r="A6473">
        <v>135</v>
      </c>
      <c r="B6473" t="s">
        <v>409</v>
      </c>
      <c r="C6473" t="s">
        <v>242</v>
      </c>
      <c r="D6473" t="s">
        <v>93</v>
      </c>
      <c r="E6473" t="s">
        <v>240</v>
      </c>
      <c r="F6473" t="s">
        <v>239</v>
      </c>
      <c r="G6473" t="s">
        <v>225</v>
      </c>
      <c r="H6473" t="s">
        <v>222</v>
      </c>
      <c r="I6473" t="s">
        <v>1636</v>
      </c>
      <c r="J6473" s="3" t="s">
        <v>215</v>
      </c>
      <c r="K6473" s="3" t="s">
        <v>215</v>
      </c>
      <c r="L6473" s="3" t="s">
        <v>215</v>
      </c>
      <c r="M6473" s="3" t="s">
        <v>215</v>
      </c>
      <c r="N6473" s="3" t="s">
        <v>215</v>
      </c>
      <c r="O6473" s="3" t="s">
        <v>215</v>
      </c>
      <c r="P6473" s="3" t="s">
        <v>215</v>
      </c>
      <c r="Q6473" s="3" t="s">
        <v>215</v>
      </c>
      <c r="R6473" s="3" t="s">
        <v>215</v>
      </c>
      <c r="S6473" s="3" t="s">
        <v>215</v>
      </c>
      <c r="T6473" s="3" t="s">
        <v>215</v>
      </c>
      <c r="U6473" s="3" t="s">
        <v>215</v>
      </c>
      <c r="V6473" s="3" t="s">
        <v>215</v>
      </c>
      <c r="W6473" s="3" t="s">
        <v>215</v>
      </c>
      <c r="X6473" s="3" t="s">
        <v>215</v>
      </c>
      <c r="Y6473" s="3" t="s">
        <v>215</v>
      </c>
      <c r="Z6473" s="3" t="s">
        <v>215</v>
      </c>
      <c r="AA6473" s="3" t="s">
        <v>215</v>
      </c>
      <c r="AB6473" s="3" t="s">
        <v>215</v>
      </c>
      <c r="AC6473" s="3" t="s">
        <v>215</v>
      </c>
      <c r="AD6473" s="3" t="s">
        <v>215</v>
      </c>
      <c r="AE6473" s="3" t="s">
        <v>215</v>
      </c>
      <c r="AF6473" s="3" t="s">
        <v>215</v>
      </c>
      <c r="AG6473" s="3" t="s">
        <v>215</v>
      </c>
      <c r="AH6473" s="3">
        <v>0.03</v>
      </c>
      <c r="AI6473" s="3">
        <v>5.0999999999999997E-2</v>
      </c>
      <c r="AJ6473" s="3">
        <v>2.4E-2</v>
      </c>
      <c r="AK6473" s="3">
        <v>3.2000000000000001E-2</v>
      </c>
      <c r="AL6473" s="3">
        <v>4.0000000000000001E-3</v>
      </c>
      <c r="AM6473" s="3">
        <v>-3.5000000000000003E-2</v>
      </c>
      <c r="AN6473" s="3">
        <v>-3.1E-2</v>
      </c>
      <c r="AO6473" s="3">
        <v>-5.1999999999999998E-2</v>
      </c>
      <c r="AP6473" s="3">
        <v>-2.8000000000000001E-2</v>
      </c>
      <c r="AQ6473" s="3">
        <v>-1.2E-2</v>
      </c>
      <c r="AR6473" s="3">
        <v>1.4E-2</v>
      </c>
      <c r="AS6473" s="3" t="s">
        <v>355</v>
      </c>
      <c r="AT6473" s="3" t="s">
        <v>355</v>
      </c>
      <c r="AU6473" s="3">
        <v>2E-3</v>
      </c>
      <c r="AV6473" s="3">
        <v>8.0000000000000002E-3</v>
      </c>
      <c r="AW6473" s="3">
        <v>8.9999999999999993E-3</v>
      </c>
      <c r="AX6473" s="3">
        <v>2.1999999999999999E-2</v>
      </c>
      <c r="AY6473" s="3">
        <v>3.0000000000000001E-3</v>
      </c>
      <c r="AZ6473" s="3">
        <v>4.0000000000000001E-3</v>
      </c>
      <c r="BA6473">
        <v>4.0000000000000001E-3</v>
      </c>
      <c r="BB6473">
        <v>2016</v>
      </c>
    </row>
    <row r="6474" spans="1:54" hidden="1" x14ac:dyDescent="0.2">
      <c r="A6474">
        <v>135</v>
      </c>
      <c r="B6474" t="s">
        <v>409</v>
      </c>
      <c r="C6474" t="s">
        <v>241</v>
      </c>
      <c r="D6474" t="s">
        <v>93</v>
      </c>
      <c r="E6474" t="s">
        <v>240</v>
      </c>
      <c r="F6474" t="s">
        <v>239</v>
      </c>
      <c r="G6474" t="s">
        <v>217</v>
      </c>
      <c r="I6474" t="s">
        <v>238</v>
      </c>
      <c r="J6474" s="3" t="s">
        <v>215</v>
      </c>
      <c r="K6474" s="3" t="s">
        <v>215</v>
      </c>
      <c r="L6474" s="3" t="s">
        <v>215</v>
      </c>
      <c r="M6474" s="3" t="s">
        <v>215</v>
      </c>
      <c r="N6474" s="3" t="s">
        <v>215</v>
      </c>
      <c r="O6474" s="3" t="s">
        <v>215</v>
      </c>
      <c r="P6474" s="3" t="s">
        <v>215</v>
      </c>
      <c r="Q6474" s="3" t="s">
        <v>215</v>
      </c>
      <c r="R6474" s="3" t="s">
        <v>215</v>
      </c>
      <c r="S6474" s="3" t="s">
        <v>215</v>
      </c>
      <c r="T6474" s="3" t="s">
        <v>215</v>
      </c>
      <c r="U6474" s="3" t="s">
        <v>215</v>
      </c>
      <c r="V6474" s="3" t="s">
        <v>215</v>
      </c>
      <c r="W6474" s="3" t="s">
        <v>215</v>
      </c>
      <c r="X6474" s="3" t="s">
        <v>215</v>
      </c>
      <c r="Y6474" s="3" t="s">
        <v>215</v>
      </c>
      <c r="Z6474" s="3" t="s">
        <v>215</v>
      </c>
      <c r="AA6474" s="3" t="s">
        <v>215</v>
      </c>
      <c r="AB6474" s="3" t="s">
        <v>215</v>
      </c>
      <c r="AC6474" s="3" t="s">
        <v>215</v>
      </c>
      <c r="AD6474" s="3" t="s">
        <v>215</v>
      </c>
      <c r="AE6474" s="3" t="s">
        <v>215</v>
      </c>
      <c r="AF6474" s="3" t="s">
        <v>215</v>
      </c>
      <c r="AG6474" s="3" t="s">
        <v>215</v>
      </c>
      <c r="AH6474" s="3">
        <v>1.96</v>
      </c>
      <c r="AI6474" s="3">
        <v>3.218</v>
      </c>
      <c r="AJ6474" s="3">
        <v>1.4379999999999999</v>
      </c>
      <c r="AK6474" s="3">
        <v>1.8089999999999999</v>
      </c>
      <c r="AL6474" s="3">
        <v>0.20499999999999999</v>
      </c>
      <c r="AM6474" s="3">
        <v>-2.1349999999999998</v>
      </c>
      <c r="AN6474" s="3">
        <v>-1.9950000000000001</v>
      </c>
      <c r="AO6474" s="3">
        <v>-3.6160000000000001</v>
      </c>
      <c r="AP6474" s="3">
        <v>-2.0299999999999998</v>
      </c>
      <c r="AQ6474" s="3">
        <v>-0.86399999999999999</v>
      </c>
      <c r="AR6474" s="3">
        <v>1.002</v>
      </c>
      <c r="AS6474" s="3">
        <v>-2.1000000000000001E-2</v>
      </c>
      <c r="AT6474" s="3">
        <v>3.2000000000000001E-2</v>
      </c>
      <c r="AU6474" s="3">
        <v>0.114</v>
      </c>
      <c r="AV6474" s="3">
        <v>0.56599999999999995</v>
      </c>
      <c r="AW6474" s="3">
        <v>0.61499999999999999</v>
      </c>
      <c r="AX6474" s="3">
        <v>1.41</v>
      </c>
      <c r="AY6474" s="3">
        <v>0.21199999999999999</v>
      </c>
      <c r="AZ6474" s="3">
        <v>0.21299999999999999</v>
      </c>
      <c r="BA6474">
        <v>0.21099999999999999</v>
      </c>
      <c r="BB6474">
        <v>2016</v>
      </c>
    </row>
    <row r="6475" spans="1:54" hidden="1" x14ac:dyDescent="0.2">
      <c r="A6475">
        <v>135</v>
      </c>
      <c r="B6475" t="s">
        <v>409</v>
      </c>
      <c r="C6475" t="s">
        <v>237</v>
      </c>
      <c r="D6475" t="s">
        <v>93</v>
      </c>
      <c r="E6475" t="s">
        <v>235</v>
      </c>
      <c r="F6475" t="s">
        <v>234</v>
      </c>
      <c r="G6475" t="s">
        <v>225</v>
      </c>
      <c r="H6475" t="s">
        <v>222</v>
      </c>
    </row>
    <row r="6476" spans="1:54" hidden="1" x14ac:dyDescent="0.2">
      <c r="A6476">
        <v>135</v>
      </c>
      <c r="B6476" t="s">
        <v>409</v>
      </c>
      <c r="C6476" t="s">
        <v>236</v>
      </c>
      <c r="D6476" t="s">
        <v>93</v>
      </c>
      <c r="E6476" t="s">
        <v>235</v>
      </c>
      <c r="F6476" t="s">
        <v>234</v>
      </c>
      <c r="G6476" t="s">
        <v>217</v>
      </c>
    </row>
    <row r="6477" spans="1:54" hidden="1" x14ac:dyDescent="0.2">
      <c r="A6477">
        <v>135</v>
      </c>
      <c r="B6477" t="s">
        <v>409</v>
      </c>
      <c r="C6477" t="s">
        <v>233</v>
      </c>
      <c r="D6477" t="s">
        <v>93</v>
      </c>
      <c r="E6477" t="s">
        <v>231</v>
      </c>
      <c r="F6477" t="s">
        <v>230</v>
      </c>
      <c r="G6477" t="s">
        <v>225</v>
      </c>
      <c r="H6477" t="s">
        <v>222</v>
      </c>
      <c r="I6477" t="s">
        <v>1636</v>
      </c>
      <c r="J6477" s="3" t="s">
        <v>215</v>
      </c>
      <c r="K6477" s="3" t="s">
        <v>215</v>
      </c>
      <c r="L6477" s="3" t="s">
        <v>215</v>
      </c>
      <c r="M6477" s="3" t="s">
        <v>215</v>
      </c>
      <c r="N6477" s="3" t="s">
        <v>215</v>
      </c>
      <c r="O6477" s="3" t="s">
        <v>215</v>
      </c>
      <c r="P6477" s="3" t="s">
        <v>215</v>
      </c>
      <c r="Q6477" s="3" t="s">
        <v>215</v>
      </c>
      <c r="R6477" s="3" t="s">
        <v>215</v>
      </c>
      <c r="S6477" s="3" t="s">
        <v>215</v>
      </c>
      <c r="T6477" s="3" t="s">
        <v>215</v>
      </c>
      <c r="U6477" s="3" t="s">
        <v>215</v>
      </c>
      <c r="V6477" s="3" t="s">
        <v>215</v>
      </c>
      <c r="W6477" s="3" t="s">
        <v>215</v>
      </c>
      <c r="X6477" s="3" t="s">
        <v>215</v>
      </c>
      <c r="Y6477" s="3" t="s">
        <v>215</v>
      </c>
      <c r="Z6477" s="3" t="s">
        <v>215</v>
      </c>
      <c r="AA6477" s="3" t="s">
        <v>215</v>
      </c>
      <c r="AB6477" s="3" t="s">
        <v>215</v>
      </c>
      <c r="AC6477" s="3" t="s">
        <v>215</v>
      </c>
      <c r="AD6477" s="3" t="s">
        <v>215</v>
      </c>
      <c r="AE6477" s="3" t="s">
        <v>215</v>
      </c>
      <c r="AF6477" s="3" t="s">
        <v>215</v>
      </c>
      <c r="AG6477" s="3" t="s">
        <v>215</v>
      </c>
      <c r="AH6477" s="3">
        <v>0.23400000000000001</v>
      </c>
      <c r="AI6477" s="3">
        <v>0.214</v>
      </c>
      <c r="AJ6477" s="3">
        <v>0.222</v>
      </c>
      <c r="AK6477" s="3">
        <v>0.20799999999999999</v>
      </c>
      <c r="AL6477" s="3">
        <v>0.254</v>
      </c>
      <c r="AM6477" s="3">
        <v>0.29699999999999999</v>
      </c>
      <c r="AN6477" s="3">
        <v>0.28299999999999997</v>
      </c>
      <c r="AO6477" s="3">
        <v>0.217</v>
      </c>
      <c r="AP6477" s="3">
        <v>0.215</v>
      </c>
      <c r="AQ6477" s="3">
        <v>0.29299999999999998</v>
      </c>
      <c r="AR6477" s="3">
        <v>0.26500000000000001</v>
      </c>
      <c r="AS6477" s="3">
        <v>0.27900000000000003</v>
      </c>
      <c r="AT6477" s="3">
        <v>0.318</v>
      </c>
      <c r="AU6477" s="3">
        <v>0.82</v>
      </c>
      <c r="AV6477" s="3">
        <v>0.82799999999999996</v>
      </c>
      <c r="AW6477" s="3">
        <v>0.83499999999999996</v>
      </c>
      <c r="AX6477" s="3">
        <v>0.83</v>
      </c>
      <c r="AY6477" s="3">
        <v>0.84399999999999997</v>
      </c>
      <c r="AZ6477" s="3">
        <v>0.85699999999999998</v>
      </c>
      <c r="BA6477">
        <v>0.872</v>
      </c>
      <c r="BB6477">
        <v>2016</v>
      </c>
    </row>
    <row r="6478" spans="1:54" hidden="1" x14ac:dyDescent="0.2">
      <c r="A6478">
        <v>135</v>
      </c>
      <c r="B6478" t="s">
        <v>409</v>
      </c>
      <c r="C6478" t="s">
        <v>232</v>
      </c>
      <c r="D6478" t="s">
        <v>93</v>
      </c>
      <c r="E6478" t="s">
        <v>231</v>
      </c>
      <c r="F6478" t="s">
        <v>230</v>
      </c>
      <c r="G6478" t="s">
        <v>217</v>
      </c>
      <c r="I6478" t="s">
        <v>229</v>
      </c>
      <c r="J6478" s="3" t="s">
        <v>215</v>
      </c>
      <c r="K6478" s="3" t="s">
        <v>215</v>
      </c>
      <c r="L6478" s="3" t="s">
        <v>215</v>
      </c>
      <c r="M6478" s="3" t="s">
        <v>215</v>
      </c>
      <c r="N6478" s="3" t="s">
        <v>215</v>
      </c>
      <c r="O6478" s="3" t="s">
        <v>215</v>
      </c>
      <c r="P6478" s="3" t="s">
        <v>215</v>
      </c>
      <c r="Q6478" s="3" t="s">
        <v>215</v>
      </c>
      <c r="R6478" s="3" t="s">
        <v>215</v>
      </c>
      <c r="S6478" s="3" t="s">
        <v>215</v>
      </c>
      <c r="T6478" s="3" t="s">
        <v>215</v>
      </c>
      <c r="U6478" s="3" t="s">
        <v>215</v>
      </c>
      <c r="V6478" s="3" t="s">
        <v>215</v>
      </c>
      <c r="W6478" s="3" t="s">
        <v>215</v>
      </c>
      <c r="X6478" s="3" t="s">
        <v>215</v>
      </c>
      <c r="Y6478" s="3" t="s">
        <v>215</v>
      </c>
      <c r="Z6478" s="3" t="s">
        <v>215</v>
      </c>
      <c r="AA6478" s="3" t="s">
        <v>215</v>
      </c>
      <c r="AB6478" s="3" t="s">
        <v>215</v>
      </c>
      <c r="AC6478" s="3" t="s">
        <v>215</v>
      </c>
      <c r="AD6478" s="3" t="s">
        <v>215</v>
      </c>
      <c r="AE6478" s="3" t="s">
        <v>215</v>
      </c>
      <c r="AF6478" s="3" t="s">
        <v>215</v>
      </c>
      <c r="AG6478" s="3" t="s">
        <v>215</v>
      </c>
      <c r="AH6478" s="3">
        <v>15.497999999999999</v>
      </c>
      <c r="AI6478" s="3">
        <v>13.553000000000001</v>
      </c>
      <c r="AJ6478" s="3">
        <v>13.276999999999999</v>
      </c>
      <c r="AK6478" s="3">
        <v>11.869</v>
      </c>
      <c r="AL6478" s="3">
        <v>14.042999999999999</v>
      </c>
      <c r="AM6478" s="3">
        <v>17.977</v>
      </c>
      <c r="AN6478" s="3">
        <v>18.082999999999998</v>
      </c>
      <c r="AO6478" s="3">
        <v>15.087</v>
      </c>
      <c r="AP6478" s="3">
        <v>15.834</v>
      </c>
      <c r="AQ6478" s="3">
        <v>21.494</v>
      </c>
      <c r="AR6478" s="3">
        <v>19.632000000000001</v>
      </c>
      <c r="AS6478" s="3">
        <v>20.331</v>
      </c>
      <c r="AT6478" s="3">
        <v>22.503</v>
      </c>
      <c r="AU6478" s="3">
        <v>56.569000000000003</v>
      </c>
      <c r="AV6478" s="3">
        <v>55.54</v>
      </c>
      <c r="AW6478" s="3">
        <v>54.606000000000002</v>
      </c>
      <c r="AX6478" s="3">
        <v>52.798000000000002</v>
      </c>
      <c r="AY6478" s="3">
        <v>52.25</v>
      </c>
      <c r="AZ6478" s="3">
        <v>51.709000000000003</v>
      </c>
      <c r="BA6478">
        <v>51.177999999999997</v>
      </c>
      <c r="BB6478">
        <v>2016</v>
      </c>
    </row>
    <row r="6479" spans="1:54" hidden="1" x14ac:dyDescent="0.2">
      <c r="A6479">
        <v>135</v>
      </c>
      <c r="B6479" t="s">
        <v>409</v>
      </c>
      <c r="C6479" t="s">
        <v>228</v>
      </c>
      <c r="D6479" t="s">
        <v>93</v>
      </c>
      <c r="E6479" t="s">
        <v>227</v>
      </c>
      <c r="F6479" t="s">
        <v>226</v>
      </c>
      <c r="G6479" t="s">
        <v>225</v>
      </c>
      <c r="H6479" t="s">
        <v>222</v>
      </c>
      <c r="I6479" t="s">
        <v>1636</v>
      </c>
      <c r="J6479" s="3" t="s">
        <v>215</v>
      </c>
      <c r="K6479" s="3" t="s">
        <v>215</v>
      </c>
      <c r="L6479" s="3" t="s">
        <v>215</v>
      </c>
      <c r="M6479" s="3" t="s">
        <v>215</v>
      </c>
      <c r="N6479" s="3" t="s">
        <v>215</v>
      </c>
      <c r="O6479" s="3" t="s">
        <v>215</v>
      </c>
      <c r="P6479" s="3" t="s">
        <v>215</v>
      </c>
      <c r="Q6479" s="3" t="s">
        <v>215</v>
      </c>
      <c r="R6479" s="3" t="s">
        <v>215</v>
      </c>
      <c r="S6479" s="3" t="s">
        <v>215</v>
      </c>
      <c r="T6479" s="3" t="s">
        <v>215</v>
      </c>
      <c r="U6479" s="3" t="s">
        <v>215</v>
      </c>
      <c r="V6479" s="3" t="s">
        <v>215</v>
      </c>
      <c r="W6479" s="3" t="s">
        <v>215</v>
      </c>
      <c r="X6479" s="3" t="s">
        <v>215</v>
      </c>
      <c r="Y6479" s="3" t="s">
        <v>215</v>
      </c>
      <c r="Z6479" s="3" t="s">
        <v>215</v>
      </c>
      <c r="AA6479" s="3">
        <v>0.94199999999999995</v>
      </c>
      <c r="AB6479" s="3">
        <v>1.0309999999999999</v>
      </c>
      <c r="AC6479" s="3">
        <v>1.141</v>
      </c>
      <c r="AD6479" s="3">
        <v>1.196</v>
      </c>
      <c r="AE6479" s="3">
        <v>1.2969999999999999</v>
      </c>
      <c r="AF6479" s="3">
        <v>1.3320000000000001</v>
      </c>
      <c r="AG6479" s="3">
        <v>1.4179999999999999</v>
      </c>
      <c r="AH6479" s="3">
        <v>1.512</v>
      </c>
      <c r="AI6479" s="3">
        <v>1.575</v>
      </c>
      <c r="AJ6479" s="3">
        <v>1.6679999999999999</v>
      </c>
      <c r="AK6479" s="3">
        <v>1.752</v>
      </c>
      <c r="AL6479" s="3">
        <v>1.81</v>
      </c>
      <c r="AM6479" s="3">
        <v>1.6519999999999999</v>
      </c>
      <c r="AN6479" s="3">
        <v>1.5669999999999999</v>
      </c>
      <c r="AO6479" s="3">
        <v>1.4350000000000001</v>
      </c>
      <c r="AP6479" s="3">
        <v>1.36</v>
      </c>
      <c r="AQ6479" s="3">
        <v>1.361</v>
      </c>
      <c r="AR6479" s="3">
        <v>1.3480000000000001</v>
      </c>
      <c r="AS6479" s="3">
        <v>1.373</v>
      </c>
      <c r="AT6479" s="3">
        <v>1.4139999999999999</v>
      </c>
      <c r="AU6479" s="3">
        <v>1.4490000000000001</v>
      </c>
      <c r="AV6479" s="3">
        <v>1.4910000000000001</v>
      </c>
      <c r="AW6479" s="3">
        <v>1.5289999999999999</v>
      </c>
      <c r="AX6479" s="3">
        <v>1.5720000000000001</v>
      </c>
      <c r="AY6479" s="3">
        <v>1.6140000000000001</v>
      </c>
      <c r="AZ6479" s="3">
        <v>1.6579999999999999</v>
      </c>
      <c r="BA6479">
        <v>1.7030000000000001</v>
      </c>
      <c r="BB6479">
        <v>2016</v>
      </c>
    </row>
    <row r="6480" spans="1:54" hidden="1" x14ac:dyDescent="0.2">
      <c r="A6480">
        <v>135</v>
      </c>
      <c r="B6480" t="s">
        <v>409</v>
      </c>
      <c r="C6480" t="s">
        <v>224</v>
      </c>
      <c r="D6480" t="s">
        <v>93</v>
      </c>
      <c r="E6480" t="s">
        <v>219</v>
      </c>
      <c r="F6480" t="s">
        <v>218</v>
      </c>
      <c r="G6480" t="s">
        <v>223</v>
      </c>
      <c r="H6480" t="s">
        <v>222</v>
      </c>
    </row>
    <row r="6481" spans="1:54" hidden="1" x14ac:dyDescent="0.2">
      <c r="A6481">
        <v>135</v>
      </c>
      <c r="B6481" t="s">
        <v>409</v>
      </c>
      <c r="C6481" t="s">
        <v>220</v>
      </c>
      <c r="D6481" t="s">
        <v>93</v>
      </c>
      <c r="E6481" t="s">
        <v>219</v>
      </c>
      <c r="F6481" t="s">
        <v>218</v>
      </c>
      <c r="G6481" t="s">
        <v>217</v>
      </c>
    </row>
    <row r="6482" spans="1:54" x14ac:dyDescent="0.2">
      <c r="A6482">
        <v>716</v>
      </c>
      <c r="B6482" t="s">
        <v>408</v>
      </c>
      <c r="C6482" t="s">
        <v>352</v>
      </c>
      <c r="D6482" t="s">
        <v>101</v>
      </c>
      <c r="E6482" t="s">
        <v>349</v>
      </c>
      <c r="F6482" t="s">
        <v>351</v>
      </c>
      <c r="G6482" t="s">
        <v>225</v>
      </c>
      <c r="H6482" t="s">
        <v>222</v>
      </c>
      <c r="I6482" t="s">
        <v>1637</v>
      </c>
      <c r="J6482" s="3">
        <v>613.62699999999995</v>
      </c>
      <c r="K6482" s="3">
        <v>550.33799999999997</v>
      </c>
      <c r="L6482" s="3">
        <v>567.35900000000004</v>
      </c>
      <c r="M6482" s="3">
        <v>545.38</v>
      </c>
      <c r="N6482" s="3">
        <v>512.49099999999999</v>
      </c>
      <c r="O6482" s="3">
        <v>560.15200000000004</v>
      </c>
      <c r="P6482" s="3">
        <v>527.48299999999995</v>
      </c>
      <c r="Q6482" s="3">
        <v>512.02700000000004</v>
      </c>
      <c r="R6482" s="3">
        <v>522.26199999999994</v>
      </c>
      <c r="S6482" s="3">
        <v>538.63599999999997</v>
      </c>
      <c r="T6482" s="3">
        <v>527.04100000000005</v>
      </c>
      <c r="U6482" s="3">
        <v>533.37099999999998</v>
      </c>
      <c r="V6482" s="3">
        <v>537.10500000000002</v>
      </c>
      <c r="W6482" s="3">
        <v>543.01300000000003</v>
      </c>
      <c r="X6482" s="3">
        <v>554.95899999999995</v>
      </c>
      <c r="Y6482" s="3">
        <v>566.05799999999999</v>
      </c>
      <c r="Z6482" s="3">
        <v>574.54899999999998</v>
      </c>
      <c r="AA6482" s="3">
        <v>580.27300000000002</v>
      </c>
      <c r="AB6482" s="3">
        <v>594.78</v>
      </c>
      <c r="AC6482" s="3">
        <v>609.65</v>
      </c>
      <c r="AD6482" s="3">
        <v>612.38300000000004</v>
      </c>
      <c r="AE6482" s="3">
        <v>595.85900000000004</v>
      </c>
      <c r="AF6482" s="3">
        <v>609.69899999999996</v>
      </c>
      <c r="AG6482" s="3">
        <v>649.93299999999999</v>
      </c>
      <c r="AH6482" s="3">
        <v>674.78800000000001</v>
      </c>
      <c r="AI6482" s="3">
        <v>722.66899999999998</v>
      </c>
      <c r="AJ6482" s="3">
        <v>788.495</v>
      </c>
      <c r="AK6482" s="3">
        <v>793.09799999999996</v>
      </c>
      <c r="AL6482" s="3">
        <v>857.01599999999996</v>
      </c>
      <c r="AM6482" s="3">
        <v>891.40300000000002</v>
      </c>
      <c r="AN6482" s="3">
        <v>931.21699999999998</v>
      </c>
      <c r="AO6482" s="3">
        <v>975.58399999999995</v>
      </c>
      <c r="AP6482" s="3">
        <v>1019.443</v>
      </c>
      <c r="AQ6482" s="3">
        <v>1063.3019999999999</v>
      </c>
      <c r="AR6482" s="3">
        <v>1107.1610000000001</v>
      </c>
      <c r="AS6482" s="3">
        <v>1151.021</v>
      </c>
      <c r="AT6482" s="3">
        <v>1198.212</v>
      </c>
      <c r="AU6482" s="3">
        <v>1246.1410000000001</v>
      </c>
      <c r="AV6482" s="3">
        <v>1308.4480000000001</v>
      </c>
      <c r="AW6482" s="3">
        <v>1380.413</v>
      </c>
      <c r="AX6482" s="3">
        <v>1456.335</v>
      </c>
      <c r="AY6482" s="3">
        <v>1536.434</v>
      </c>
      <c r="AZ6482" s="3">
        <v>1620.9380000000001</v>
      </c>
      <c r="BA6482">
        <v>1710.0889999999999</v>
      </c>
      <c r="BB6482">
        <v>2016</v>
      </c>
    </row>
    <row r="6483" spans="1:54" hidden="1" x14ac:dyDescent="0.2">
      <c r="A6483">
        <v>716</v>
      </c>
      <c r="B6483" t="s">
        <v>408</v>
      </c>
      <c r="C6483" t="s">
        <v>350</v>
      </c>
      <c r="D6483" t="s">
        <v>101</v>
      </c>
      <c r="E6483" t="s">
        <v>349</v>
      </c>
      <c r="F6483" t="s">
        <v>348</v>
      </c>
      <c r="G6483" t="s">
        <v>275</v>
      </c>
      <c r="I6483" t="s">
        <v>347</v>
      </c>
      <c r="J6483" s="3">
        <v>-1.08</v>
      </c>
      <c r="K6483" s="3">
        <v>-10.314</v>
      </c>
      <c r="L6483" s="3">
        <v>3.093</v>
      </c>
      <c r="M6483" s="3">
        <v>-3.8740000000000001</v>
      </c>
      <c r="N6483" s="3">
        <v>-6.03</v>
      </c>
      <c r="O6483" s="3">
        <v>9.3000000000000007</v>
      </c>
      <c r="P6483" s="3">
        <v>-5.8319999999999999</v>
      </c>
      <c r="Q6483" s="3">
        <v>-2.93</v>
      </c>
      <c r="R6483" s="3">
        <v>1.9990000000000001</v>
      </c>
      <c r="S6483" s="3">
        <v>3.1349999999999998</v>
      </c>
      <c r="T6483" s="3">
        <v>-2.153</v>
      </c>
      <c r="U6483" s="3">
        <v>1.2010000000000001</v>
      </c>
      <c r="V6483" s="3">
        <v>0.7</v>
      </c>
      <c r="W6483" s="3">
        <v>1.1000000000000001</v>
      </c>
      <c r="X6483" s="3">
        <v>2.2000000000000002</v>
      </c>
      <c r="Y6483" s="3">
        <v>2</v>
      </c>
      <c r="Z6483" s="3">
        <v>1.5</v>
      </c>
      <c r="AA6483" s="3">
        <v>0.996</v>
      </c>
      <c r="AB6483" s="3">
        <v>2.5</v>
      </c>
      <c r="AC6483" s="3">
        <v>2.5</v>
      </c>
      <c r="AD6483" s="3">
        <v>0.44800000000000001</v>
      </c>
      <c r="AE6483" s="3">
        <v>-2.698</v>
      </c>
      <c r="AF6483" s="3">
        <v>2.323</v>
      </c>
      <c r="AG6483" s="3">
        <v>6.5990000000000002</v>
      </c>
      <c r="AH6483" s="3">
        <v>3.8239999999999998</v>
      </c>
      <c r="AI6483" s="3">
        <v>7.0960000000000001</v>
      </c>
      <c r="AJ6483" s="3">
        <v>9.109</v>
      </c>
      <c r="AK6483" s="3">
        <v>0.58399999999999996</v>
      </c>
      <c r="AL6483" s="3">
        <v>8.0589999999999993</v>
      </c>
      <c r="AM6483" s="3">
        <v>4.0119999999999996</v>
      </c>
      <c r="AN6483" s="3">
        <v>4.4669999999999996</v>
      </c>
      <c r="AO6483" s="3">
        <v>4.7640000000000002</v>
      </c>
      <c r="AP6483" s="3">
        <v>4.4960000000000004</v>
      </c>
      <c r="AQ6483" s="3">
        <v>4.3019999999999996</v>
      </c>
      <c r="AR6483" s="3">
        <v>4.125</v>
      </c>
      <c r="AS6483" s="3">
        <v>3.9609999999999999</v>
      </c>
      <c r="AT6483" s="3">
        <v>4.0999999999999996</v>
      </c>
      <c r="AU6483" s="3">
        <v>4</v>
      </c>
      <c r="AV6483" s="3">
        <v>5</v>
      </c>
      <c r="AW6483" s="3">
        <v>5.5</v>
      </c>
      <c r="AX6483" s="3">
        <v>5.5</v>
      </c>
      <c r="AY6483" s="3">
        <v>5.5</v>
      </c>
      <c r="AZ6483" s="3">
        <v>5.5</v>
      </c>
      <c r="BA6483">
        <v>5.5</v>
      </c>
      <c r="BB6483">
        <v>2016</v>
      </c>
    </row>
    <row r="6484" spans="1:54" hidden="1" x14ac:dyDescent="0.2">
      <c r="A6484">
        <v>716</v>
      </c>
      <c r="B6484" t="s">
        <v>408</v>
      </c>
      <c r="C6484" t="s">
        <v>346</v>
      </c>
      <c r="D6484" t="s">
        <v>101</v>
      </c>
      <c r="E6484" t="s">
        <v>342</v>
      </c>
      <c r="F6484" t="s">
        <v>345</v>
      </c>
      <c r="G6484" t="s">
        <v>225</v>
      </c>
      <c r="H6484" t="s">
        <v>222</v>
      </c>
      <c r="I6484" t="s">
        <v>1637</v>
      </c>
      <c r="J6484" s="3">
        <v>2.86</v>
      </c>
      <c r="K6484" s="3">
        <v>3.23</v>
      </c>
      <c r="L6484" s="3">
        <v>3.3170000000000002</v>
      </c>
      <c r="M6484" s="3">
        <v>3.2029999999999998</v>
      </c>
      <c r="N6484" s="3">
        <v>3.4790000000000001</v>
      </c>
      <c r="O6484" s="3">
        <v>3.7170000000000001</v>
      </c>
      <c r="P6484" s="3">
        <v>4.5060000000000002</v>
      </c>
      <c r="Q6484" s="3">
        <v>6.3319999999999999</v>
      </c>
      <c r="R6484" s="3">
        <v>8.6110000000000007</v>
      </c>
      <c r="S6484" s="3">
        <v>12.375999999999999</v>
      </c>
      <c r="T6484" s="3">
        <v>17.225000000000001</v>
      </c>
      <c r="U6484" s="3">
        <v>21.849</v>
      </c>
      <c r="V6484" s="3">
        <v>30.706</v>
      </c>
      <c r="W6484" s="3">
        <v>54.447000000000003</v>
      </c>
      <c r="X6484" s="3">
        <v>96.927999999999997</v>
      </c>
      <c r="Y6484" s="3">
        <v>148.363</v>
      </c>
      <c r="Z6484" s="3">
        <v>300.02600000000001</v>
      </c>
      <c r="AA6484" s="3">
        <v>421.53699999999998</v>
      </c>
      <c r="AB6484" s="3">
        <v>501.20800000000003</v>
      </c>
      <c r="AC6484" s="3">
        <v>554.34799999999996</v>
      </c>
      <c r="AD6484" s="3">
        <v>612.38300000000004</v>
      </c>
      <c r="AE6484" s="3">
        <v>638.66800000000001</v>
      </c>
      <c r="AF6484" s="3">
        <v>738.73599999999999</v>
      </c>
      <c r="AG6484" s="3">
        <v>916.98800000000006</v>
      </c>
      <c r="AH6484" s="3">
        <v>1067.9490000000001</v>
      </c>
      <c r="AI6484" s="3">
        <v>1374.721</v>
      </c>
      <c r="AJ6484" s="3">
        <v>1742.9259999999999</v>
      </c>
      <c r="AK6484" s="3">
        <v>2004.857</v>
      </c>
      <c r="AL6484" s="3">
        <v>2763.009</v>
      </c>
      <c r="AM6484" s="3">
        <v>3044.288</v>
      </c>
      <c r="AN6484" s="3">
        <v>3652.6239999999998</v>
      </c>
      <c r="AO6484" s="3">
        <v>4109.9070000000002</v>
      </c>
      <c r="AP6484" s="3">
        <v>4815.93</v>
      </c>
      <c r="AQ6484" s="3">
        <v>5588.9610000000002</v>
      </c>
      <c r="AR6484" s="3">
        <v>6434.8670000000002</v>
      </c>
      <c r="AS6484" s="3">
        <v>7018.1130000000003</v>
      </c>
      <c r="AT6484" s="3">
        <v>7768.8909999999996</v>
      </c>
      <c r="AU6484" s="3">
        <v>8286.3070000000007</v>
      </c>
      <c r="AV6484" s="3">
        <v>8972.6769999999997</v>
      </c>
      <c r="AW6484" s="3">
        <v>9839.0319999999992</v>
      </c>
      <c r="AX6484" s="3">
        <v>10758.099</v>
      </c>
      <c r="AY6484" s="3">
        <v>11706.648999999999</v>
      </c>
      <c r="AZ6484" s="3">
        <v>12692.271000000001</v>
      </c>
      <c r="BA6484">
        <v>13732.81</v>
      </c>
      <c r="BB6484">
        <v>2016</v>
      </c>
    </row>
    <row r="6485" spans="1:54" hidden="1" x14ac:dyDescent="0.2">
      <c r="A6485">
        <v>716</v>
      </c>
      <c r="B6485" t="s">
        <v>408</v>
      </c>
      <c r="C6485" t="s">
        <v>344</v>
      </c>
      <c r="D6485" t="s">
        <v>101</v>
      </c>
      <c r="E6485" t="s">
        <v>342</v>
      </c>
      <c r="F6485" t="s">
        <v>343</v>
      </c>
      <c r="G6485" t="s">
        <v>223</v>
      </c>
      <c r="H6485" t="s">
        <v>222</v>
      </c>
      <c r="I6485" t="s">
        <v>310</v>
      </c>
      <c r="J6485" s="3">
        <v>6.9000000000000006E-2</v>
      </c>
      <c r="K6485" s="3">
        <v>8.4000000000000005E-2</v>
      </c>
      <c r="L6485" s="3">
        <v>8.1000000000000003E-2</v>
      </c>
      <c r="M6485" s="3">
        <v>7.5999999999999998E-2</v>
      </c>
      <c r="N6485" s="3">
        <v>7.9000000000000001E-2</v>
      </c>
      <c r="O6485" s="3">
        <v>8.3000000000000004E-2</v>
      </c>
      <c r="P6485" s="3">
        <v>0.11700000000000001</v>
      </c>
      <c r="Q6485" s="3">
        <v>0.11799999999999999</v>
      </c>
      <c r="R6485" s="3">
        <v>0.1</v>
      </c>
      <c r="S6485" s="3">
        <v>9.9000000000000005E-2</v>
      </c>
      <c r="T6485" s="3">
        <v>0.12</v>
      </c>
      <c r="U6485" s="3">
        <v>0.108</v>
      </c>
      <c r="V6485" s="3">
        <v>9.6000000000000002E-2</v>
      </c>
      <c r="W6485" s="3">
        <v>0.127</v>
      </c>
      <c r="X6485" s="3">
        <v>0.13200000000000001</v>
      </c>
      <c r="Y6485" s="3">
        <v>0.104</v>
      </c>
      <c r="Z6485" s="3">
        <v>3.4000000000000002E-2</v>
      </c>
      <c r="AA6485" s="3">
        <v>4.5999999999999999E-2</v>
      </c>
      <c r="AB6485" s="3">
        <v>5.3999999999999999E-2</v>
      </c>
      <c r="AC6485" s="3">
        <v>5.6000000000000001E-2</v>
      </c>
      <c r="AD6485" s="3">
        <v>5.8000000000000003E-2</v>
      </c>
      <c r="AE6485" s="3">
        <v>7.1999999999999995E-2</v>
      </c>
      <c r="AF6485" s="3">
        <v>8.1000000000000003E-2</v>
      </c>
      <c r="AG6485" s="3">
        <v>9.8000000000000004E-2</v>
      </c>
      <c r="AH6485" s="3">
        <v>0.108</v>
      </c>
      <c r="AI6485" s="3">
        <v>0.13</v>
      </c>
      <c r="AJ6485" s="3">
        <v>0.14000000000000001</v>
      </c>
      <c r="AK6485" s="3">
        <v>0.14799999999999999</v>
      </c>
      <c r="AL6485" s="3">
        <v>0.188</v>
      </c>
      <c r="AM6485" s="3">
        <v>0.188</v>
      </c>
      <c r="AN6485" s="3">
        <v>0.19700000000000001</v>
      </c>
      <c r="AO6485" s="3">
        <v>0.23300000000000001</v>
      </c>
      <c r="AP6485" s="3">
        <v>0.253</v>
      </c>
      <c r="AQ6485" s="3">
        <v>0.30299999999999999</v>
      </c>
      <c r="AR6485" s="3">
        <v>0.34799999999999998</v>
      </c>
      <c r="AS6485" s="3">
        <v>0.318</v>
      </c>
      <c r="AT6485" s="3">
        <v>0.35099999999999998</v>
      </c>
      <c r="AU6485" s="3">
        <v>0.379</v>
      </c>
      <c r="AV6485" s="3">
        <v>0.443</v>
      </c>
      <c r="AW6485" s="3">
        <v>0.48899999999999999</v>
      </c>
      <c r="AX6485" s="3">
        <v>0.53700000000000003</v>
      </c>
      <c r="AY6485" s="3">
        <v>0.58299999999999996</v>
      </c>
      <c r="AZ6485" s="3">
        <v>0.629</v>
      </c>
      <c r="BA6485">
        <v>0.67500000000000004</v>
      </c>
      <c r="BB6485">
        <v>2016</v>
      </c>
    </row>
    <row r="6486" spans="1:54" hidden="1" x14ac:dyDescent="0.2">
      <c r="A6486">
        <v>716</v>
      </c>
      <c r="B6486" t="s">
        <v>408</v>
      </c>
      <c r="C6486" t="s">
        <v>213</v>
      </c>
      <c r="D6486" t="s">
        <v>101</v>
      </c>
      <c r="E6486" t="s">
        <v>342</v>
      </c>
      <c r="F6486" t="s">
        <v>341</v>
      </c>
      <c r="G6486" t="s">
        <v>323</v>
      </c>
      <c r="H6486" t="s">
        <v>222</v>
      </c>
      <c r="I6486" t="s">
        <v>310</v>
      </c>
      <c r="J6486" s="3">
        <v>0.13</v>
      </c>
      <c r="K6486" s="3">
        <v>0.128</v>
      </c>
      <c r="L6486" s="3">
        <v>0.14000000000000001</v>
      </c>
      <c r="M6486" s="3">
        <v>0.14000000000000001</v>
      </c>
      <c r="N6486" s="3">
        <v>0.13600000000000001</v>
      </c>
      <c r="O6486" s="3">
        <v>0.153</v>
      </c>
      <c r="P6486" s="3">
        <v>0.14699999999999999</v>
      </c>
      <c r="Q6486" s="3">
        <v>0.14699999999999999</v>
      </c>
      <c r="R6486" s="3">
        <v>0.155</v>
      </c>
      <c r="S6486" s="3">
        <v>0.16600000000000001</v>
      </c>
      <c r="T6486" s="3">
        <v>0.16800000000000001</v>
      </c>
      <c r="U6486" s="3">
        <v>0.17599999999999999</v>
      </c>
      <c r="V6486" s="3">
        <v>0.18099999999999999</v>
      </c>
      <c r="W6486" s="3">
        <v>0.188</v>
      </c>
      <c r="X6486" s="3">
        <v>0.19600000000000001</v>
      </c>
      <c r="Y6486" s="3">
        <v>0.20399999999999999</v>
      </c>
      <c r="Z6486" s="3">
        <v>0.21099999999999999</v>
      </c>
      <c r="AA6486" s="3">
        <v>0.216</v>
      </c>
      <c r="AB6486" s="3">
        <v>0.224</v>
      </c>
      <c r="AC6486" s="3">
        <v>0.23300000000000001</v>
      </c>
      <c r="AD6486" s="3">
        <v>0.24</v>
      </c>
      <c r="AE6486" s="3">
        <v>0.23899999999999999</v>
      </c>
      <c r="AF6486" s="3">
        <v>0.248</v>
      </c>
      <c r="AG6486" s="3">
        <v>0.27</v>
      </c>
      <c r="AH6486" s="3">
        <v>0.28799999999999998</v>
      </c>
      <c r="AI6486" s="3">
        <v>0.318</v>
      </c>
      <c r="AJ6486" s="3">
        <v>0.35799999999999998</v>
      </c>
      <c r="AK6486" s="3">
        <v>0.36899999999999999</v>
      </c>
      <c r="AL6486" s="3">
        <v>0.40699999999999997</v>
      </c>
      <c r="AM6486" s="3">
        <v>0.42599999999999999</v>
      </c>
      <c r="AN6486" s="3">
        <v>0.45100000000000001</v>
      </c>
      <c r="AO6486" s="3">
        <v>0.48199999999999998</v>
      </c>
      <c r="AP6486" s="3">
        <v>0.51300000000000001</v>
      </c>
      <c r="AQ6486" s="3">
        <v>0.54400000000000004</v>
      </c>
      <c r="AR6486" s="3">
        <v>0.57599999999999996</v>
      </c>
      <c r="AS6486" s="3">
        <v>0.60599999999999998</v>
      </c>
      <c r="AT6486" s="3">
        <v>0.63800000000000001</v>
      </c>
      <c r="AU6486" s="3">
        <v>0.67600000000000005</v>
      </c>
      <c r="AV6486" s="3">
        <v>0.72599999999999998</v>
      </c>
      <c r="AW6486" s="3">
        <v>0.78200000000000003</v>
      </c>
      <c r="AX6486" s="3">
        <v>0.84199999999999997</v>
      </c>
      <c r="AY6486" s="3">
        <v>0.90500000000000003</v>
      </c>
      <c r="AZ6486" s="3">
        <v>0.97099999999999997</v>
      </c>
      <c r="BA6486">
        <v>1.042</v>
      </c>
      <c r="BB6486">
        <v>2016</v>
      </c>
    </row>
    <row r="6487" spans="1:54" hidden="1" x14ac:dyDescent="0.2">
      <c r="A6487">
        <v>716</v>
      </c>
      <c r="B6487" t="s">
        <v>408</v>
      </c>
      <c r="C6487" t="s">
        <v>340</v>
      </c>
      <c r="D6487" t="s">
        <v>101</v>
      </c>
      <c r="E6487" t="s">
        <v>339</v>
      </c>
      <c r="F6487" t="s">
        <v>338</v>
      </c>
      <c r="G6487" t="s">
        <v>295</v>
      </c>
      <c r="I6487" t="s">
        <v>337</v>
      </c>
      <c r="J6487" s="3">
        <v>0.46600000000000003</v>
      </c>
      <c r="K6487" s="3">
        <v>0.58699999999999997</v>
      </c>
      <c r="L6487" s="3">
        <v>0.58499999999999996</v>
      </c>
      <c r="M6487" s="3">
        <v>0.58699999999999997</v>
      </c>
      <c r="N6487" s="3">
        <v>0.67900000000000005</v>
      </c>
      <c r="O6487" s="3">
        <v>0.66400000000000003</v>
      </c>
      <c r="P6487" s="3">
        <v>0.85399999999999998</v>
      </c>
      <c r="Q6487" s="3">
        <v>1.2370000000000001</v>
      </c>
      <c r="R6487" s="3">
        <v>1.649</v>
      </c>
      <c r="S6487" s="3">
        <v>2.298</v>
      </c>
      <c r="T6487" s="3">
        <v>3.2679999999999998</v>
      </c>
      <c r="U6487" s="3">
        <v>4.0960000000000001</v>
      </c>
      <c r="V6487" s="3">
        <v>5.7169999999999996</v>
      </c>
      <c r="W6487" s="3">
        <v>10.026999999999999</v>
      </c>
      <c r="X6487" s="3">
        <v>17.466000000000001</v>
      </c>
      <c r="Y6487" s="3">
        <v>26.21</v>
      </c>
      <c r="Z6487" s="3">
        <v>52.219000000000001</v>
      </c>
      <c r="AA6487" s="3">
        <v>72.644999999999996</v>
      </c>
      <c r="AB6487" s="3">
        <v>84.268000000000001</v>
      </c>
      <c r="AC6487" s="3">
        <v>90.929000000000002</v>
      </c>
      <c r="AD6487" s="3">
        <v>100</v>
      </c>
      <c r="AE6487" s="3">
        <v>107.184</v>
      </c>
      <c r="AF6487" s="3">
        <v>121.164</v>
      </c>
      <c r="AG6487" s="3">
        <v>141.09</v>
      </c>
      <c r="AH6487" s="3">
        <v>158.26400000000001</v>
      </c>
      <c r="AI6487" s="3">
        <v>190.22800000000001</v>
      </c>
      <c r="AJ6487" s="3">
        <v>221.04499999999999</v>
      </c>
      <c r="AK6487" s="3">
        <v>252.78800000000001</v>
      </c>
      <c r="AL6487" s="3">
        <v>322.399</v>
      </c>
      <c r="AM6487" s="3">
        <v>341.517</v>
      </c>
      <c r="AN6487" s="3">
        <v>392.24200000000002</v>
      </c>
      <c r="AO6487" s="3">
        <v>421.27600000000001</v>
      </c>
      <c r="AP6487" s="3">
        <v>472.40800000000002</v>
      </c>
      <c r="AQ6487" s="3">
        <v>525.62300000000005</v>
      </c>
      <c r="AR6487" s="3">
        <v>581.20399999999995</v>
      </c>
      <c r="AS6487" s="3">
        <v>609.73</v>
      </c>
      <c r="AT6487" s="3">
        <v>648.37300000000005</v>
      </c>
      <c r="AU6487" s="3">
        <v>664.95699999999999</v>
      </c>
      <c r="AV6487" s="3">
        <v>685.75</v>
      </c>
      <c r="AW6487" s="3">
        <v>712.76</v>
      </c>
      <c r="AX6487" s="3">
        <v>738.71</v>
      </c>
      <c r="AY6487" s="3">
        <v>761.93600000000004</v>
      </c>
      <c r="AZ6487" s="3">
        <v>783.02</v>
      </c>
      <c r="BA6487">
        <v>803.04600000000005</v>
      </c>
      <c r="BB6487">
        <v>2016</v>
      </c>
    </row>
    <row r="6488" spans="1:54" hidden="1" x14ac:dyDescent="0.2">
      <c r="A6488">
        <v>716</v>
      </c>
      <c r="B6488" t="s">
        <v>408</v>
      </c>
      <c r="C6488" t="s">
        <v>336</v>
      </c>
      <c r="D6488" t="s">
        <v>101</v>
      </c>
      <c r="E6488" t="s">
        <v>333</v>
      </c>
      <c r="F6488" t="s">
        <v>335</v>
      </c>
      <c r="G6488" t="s">
        <v>225</v>
      </c>
      <c r="H6488" t="s">
        <v>322</v>
      </c>
      <c r="I6488" t="s">
        <v>330</v>
      </c>
      <c r="J6488" s="3">
        <v>6929453.3499999996</v>
      </c>
      <c r="K6488" s="3">
        <v>6091556.2910000002</v>
      </c>
      <c r="L6488" s="3">
        <v>6144611.0899999999</v>
      </c>
      <c r="M6488" s="3">
        <v>5769786.8669999996</v>
      </c>
      <c r="N6488" s="3">
        <v>5288244.4239999996</v>
      </c>
      <c r="O6488" s="3">
        <v>5629763.9560000002</v>
      </c>
      <c r="P6488" s="3">
        <v>5162053.9720000001</v>
      </c>
      <c r="Q6488" s="3">
        <v>4873192.7369999997</v>
      </c>
      <c r="R6488" s="3">
        <v>4833285.4529999997</v>
      </c>
      <c r="S6488" s="3">
        <v>4842145.8770000003</v>
      </c>
      <c r="T6488" s="3">
        <v>4606074.09</v>
      </c>
      <c r="U6488" s="3">
        <v>4531362.7539999997</v>
      </c>
      <c r="V6488" s="3">
        <v>4431959.2390000001</v>
      </c>
      <c r="W6488" s="3">
        <v>4428571.4519999996</v>
      </c>
      <c r="X6488" s="3">
        <v>4441837.4519999996</v>
      </c>
      <c r="Y6488" s="3">
        <v>4446884.9709999999</v>
      </c>
      <c r="Z6488" s="3">
        <v>4430406.6550000003</v>
      </c>
      <c r="AA6488" s="3">
        <v>4392849.9409999996</v>
      </c>
      <c r="AB6488" s="3">
        <v>4421279.068</v>
      </c>
      <c r="AC6488" s="3">
        <v>4450862.5880000005</v>
      </c>
      <c r="AD6488" s="3">
        <v>4392110.28</v>
      </c>
      <c r="AE6488" s="3">
        <v>4202610.9630000005</v>
      </c>
      <c r="AF6488" s="3">
        <v>4220921.1720000003</v>
      </c>
      <c r="AG6488" s="3">
        <v>4407669.2640000004</v>
      </c>
      <c r="AH6488" s="3">
        <v>4473473.8020000001</v>
      </c>
      <c r="AI6488" s="3">
        <v>4673991.2819999997</v>
      </c>
      <c r="AJ6488" s="3">
        <v>4965146.693</v>
      </c>
      <c r="AK6488" s="3">
        <v>4854020.409</v>
      </c>
      <c r="AL6488" s="3">
        <v>5093615.0020000003</v>
      </c>
      <c r="AM6488" s="3">
        <v>5145478.7939999998</v>
      </c>
      <c r="AN6488" s="3">
        <v>5224866.3779999996</v>
      </c>
      <c r="AO6488" s="3">
        <v>5325909.8490000004</v>
      </c>
      <c r="AP6488" s="3">
        <v>5419745.4919999996</v>
      </c>
      <c r="AQ6488" s="3">
        <v>5509538.6189999999</v>
      </c>
      <c r="AR6488" s="3">
        <v>5595059.1059999997</v>
      </c>
      <c r="AS6488" s="3">
        <v>5676175.7019999996</v>
      </c>
      <c r="AT6488" s="3">
        <v>5769512.852</v>
      </c>
      <c r="AU6488" s="3">
        <v>5862426.9689999996</v>
      </c>
      <c r="AV6488" s="3">
        <v>6017568.0999999996</v>
      </c>
      <c r="AW6488" s="3">
        <v>6209431.9670000002</v>
      </c>
      <c r="AX6488" s="3">
        <v>6410349.7350000003</v>
      </c>
      <c r="AY6488" s="3">
        <v>6620647.2539999997</v>
      </c>
      <c r="AZ6488" s="3">
        <v>6840582.5580000002</v>
      </c>
      <c r="BA6488">
        <v>7070019.1859999998</v>
      </c>
      <c r="BB6488">
        <v>2011</v>
      </c>
    </row>
    <row r="6489" spans="1:54" hidden="1" x14ac:dyDescent="0.2">
      <c r="A6489">
        <v>716</v>
      </c>
      <c r="B6489" t="s">
        <v>408</v>
      </c>
      <c r="C6489" t="s">
        <v>334</v>
      </c>
      <c r="D6489" t="s">
        <v>101</v>
      </c>
      <c r="E6489" t="s">
        <v>333</v>
      </c>
      <c r="F6489" t="s">
        <v>332</v>
      </c>
      <c r="G6489" t="s">
        <v>331</v>
      </c>
      <c r="H6489" t="s">
        <v>322</v>
      </c>
      <c r="I6489" t="s">
        <v>330</v>
      </c>
      <c r="J6489" s="3">
        <v>3423.4340000000002</v>
      </c>
      <c r="K6489" s="3">
        <v>3009.4780000000001</v>
      </c>
      <c r="L6489" s="3">
        <v>3035.69</v>
      </c>
      <c r="M6489" s="3">
        <v>2850.511</v>
      </c>
      <c r="N6489" s="3">
        <v>2612.6089999999999</v>
      </c>
      <c r="O6489" s="3">
        <v>2781.3339999999998</v>
      </c>
      <c r="P6489" s="3">
        <v>2550.2660000000001</v>
      </c>
      <c r="Q6489" s="3">
        <v>2407.5569999999998</v>
      </c>
      <c r="R6489" s="3">
        <v>2387.8409999999999</v>
      </c>
      <c r="S6489" s="3">
        <v>2392.2179999999998</v>
      </c>
      <c r="T6489" s="3">
        <v>2275.5889999999999</v>
      </c>
      <c r="U6489" s="3">
        <v>2238.6790000000001</v>
      </c>
      <c r="V6489" s="3">
        <v>2189.569</v>
      </c>
      <c r="W6489" s="3">
        <v>2187.8960000000002</v>
      </c>
      <c r="X6489" s="3">
        <v>2194.4499999999998</v>
      </c>
      <c r="Y6489" s="3">
        <v>2196.9430000000002</v>
      </c>
      <c r="Z6489" s="3">
        <v>2188.8020000000001</v>
      </c>
      <c r="AA6489" s="3">
        <v>2170.248</v>
      </c>
      <c r="AB6489" s="3">
        <v>2184.2930000000001</v>
      </c>
      <c r="AC6489" s="3">
        <v>2198.9079999999999</v>
      </c>
      <c r="AD6489" s="3">
        <v>2169.8820000000001</v>
      </c>
      <c r="AE6489" s="3">
        <v>2076.2620000000002</v>
      </c>
      <c r="AF6489" s="3">
        <v>2085.308</v>
      </c>
      <c r="AG6489" s="3">
        <v>2177.569</v>
      </c>
      <c r="AH6489" s="3">
        <v>2210.0790000000002</v>
      </c>
      <c r="AI6489" s="3">
        <v>2309.143</v>
      </c>
      <c r="AJ6489" s="3">
        <v>2452.9859999999999</v>
      </c>
      <c r="AK6489" s="3">
        <v>2398.085</v>
      </c>
      <c r="AL6489" s="3">
        <v>2516.4549999999999</v>
      </c>
      <c r="AM6489" s="3">
        <v>2542.0770000000002</v>
      </c>
      <c r="AN6489" s="3">
        <v>2581.2979999999998</v>
      </c>
      <c r="AO6489" s="3">
        <v>2631.2179999999998</v>
      </c>
      <c r="AP6489" s="3">
        <v>2677.576</v>
      </c>
      <c r="AQ6489" s="3">
        <v>2721.9380000000001</v>
      </c>
      <c r="AR6489" s="3">
        <v>2764.1880000000001</v>
      </c>
      <c r="AS6489" s="3">
        <v>2804.2629999999999</v>
      </c>
      <c r="AT6489" s="3">
        <v>2850.3760000000002</v>
      </c>
      <c r="AU6489" s="3">
        <v>2896.279</v>
      </c>
      <c r="AV6489" s="3">
        <v>2972.9250000000002</v>
      </c>
      <c r="AW6489" s="3">
        <v>3067.7139999999999</v>
      </c>
      <c r="AX6489" s="3">
        <v>3166.9749999999999</v>
      </c>
      <c r="AY6489" s="3">
        <v>3270.8710000000001</v>
      </c>
      <c r="AZ6489" s="3">
        <v>3379.5279999999998</v>
      </c>
      <c r="BA6489">
        <v>3492.8789999999999</v>
      </c>
      <c r="BB6489">
        <v>2011</v>
      </c>
    </row>
    <row r="6490" spans="1:54" hidden="1" x14ac:dyDescent="0.2">
      <c r="A6490">
        <v>716</v>
      </c>
      <c r="B6490" t="s">
        <v>408</v>
      </c>
      <c r="C6490" t="s">
        <v>329</v>
      </c>
      <c r="D6490" t="s">
        <v>101</v>
      </c>
      <c r="E6490" t="s">
        <v>325</v>
      </c>
      <c r="F6490" t="s">
        <v>328</v>
      </c>
      <c r="G6490" t="s">
        <v>225</v>
      </c>
      <c r="H6490" t="s">
        <v>322</v>
      </c>
      <c r="I6490" t="s">
        <v>321</v>
      </c>
      <c r="J6490" s="3">
        <v>32300.679</v>
      </c>
      <c r="K6490" s="3">
        <v>35750.338000000003</v>
      </c>
      <c r="L6490" s="3">
        <v>35920.042000000001</v>
      </c>
      <c r="M6490" s="3">
        <v>33887.203000000001</v>
      </c>
      <c r="N6490" s="3">
        <v>35900.343999999997</v>
      </c>
      <c r="O6490" s="3">
        <v>37360.701000000001</v>
      </c>
      <c r="P6490" s="3">
        <v>44100.468999999997</v>
      </c>
      <c r="Q6490" s="3">
        <v>60265.002999999997</v>
      </c>
      <c r="R6490" s="3">
        <v>79688.523000000001</v>
      </c>
      <c r="S6490" s="3">
        <v>111255.51700000001</v>
      </c>
      <c r="T6490" s="3">
        <v>150533.59400000001</v>
      </c>
      <c r="U6490" s="3">
        <v>185626.285</v>
      </c>
      <c r="V6490" s="3">
        <v>253374.59400000001</v>
      </c>
      <c r="W6490" s="3">
        <v>444048.06800000003</v>
      </c>
      <c r="X6490" s="3">
        <v>775802.54399999999</v>
      </c>
      <c r="Y6490" s="3">
        <v>1165522.46</v>
      </c>
      <c r="Z6490" s="3">
        <v>2313534.6269999999</v>
      </c>
      <c r="AA6490" s="3">
        <v>3191167.0109999999</v>
      </c>
      <c r="AB6490" s="3">
        <v>3725710.8879999998</v>
      </c>
      <c r="AC6490" s="3">
        <v>4047120.9890000001</v>
      </c>
      <c r="AD6490" s="3">
        <v>4392110.28</v>
      </c>
      <c r="AE6490" s="3">
        <v>4504546.12</v>
      </c>
      <c r="AF6490" s="3">
        <v>5114233.3859999999</v>
      </c>
      <c r="AG6490" s="3">
        <v>6218768.2800000003</v>
      </c>
      <c r="AH6490" s="3">
        <v>7079914.9869999997</v>
      </c>
      <c r="AI6490" s="3">
        <v>8891252.1420000009</v>
      </c>
      <c r="AJ6490" s="3">
        <v>10975190.302999999</v>
      </c>
      <c r="AK6490" s="3">
        <v>12270375.093</v>
      </c>
      <c r="AL6490" s="3">
        <v>16421751.767000001</v>
      </c>
      <c r="AM6490" s="3">
        <v>17572662.215</v>
      </c>
      <c r="AN6490" s="3">
        <v>20494107.570999999</v>
      </c>
      <c r="AO6490" s="3">
        <v>22436805.662</v>
      </c>
      <c r="AP6490" s="3">
        <v>25603302.373</v>
      </c>
      <c r="AQ6490" s="3">
        <v>28959397.107999999</v>
      </c>
      <c r="AR6490" s="3">
        <v>32518706.322999999</v>
      </c>
      <c r="AS6490" s="3">
        <v>34609324.217</v>
      </c>
      <c r="AT6490" s="3">
        <v>37407990.18</v>
      </c>
      <c r="AU6490" s="3">
        <v>38982646.917999998</v>
      </c>
      <c r="AV6490" s="3">
        <v>41265451.255999997</v>
      </c>
      <c r="AW6490" s="3">
        <v>44258362.185999997</v>
      </c>
      <c r="AX6490" s="3">
        <v>47353913.310999997</v>
      </c>
      <c r="AY6490" s="3">
        <v>50445123.862999998</v>
      </c>
      <c r="AZ6490" s="3">
        <v>53563151.256999999</v>
      </c>
      <c r="BA6490">
        <v>56775537.899999999</v>
      </c>
      <c r="BB6490">
        <v>2011</v>
      </c>
    </row>
    <row r="6491" spans="1:54" hidden="1" x14ac:dyDescent="0.2">
      <c r="A6491">
        <v>716</v>
      </c>
      <c r="B6491" t="s">
        <v>408</v>
      </c>
      <c r="C6491" t="s">
        <v>327</v>
      </c>
      <c r="D6491" t="s">
        <v>101</v>
      </c>
      <c r="E6491" t="s">
        <v>325</v>
      </c>
      <c r="F6491" t="s">
        <v>326</v>
      </c>
      <c r="G6491" t="s">
        <v>223</v>
      </c>
      <c r="H6491" t="s">
        <v>322</v>
      </c>
      <c r="I6491" t="s">
        <v>321</v>
      </c>
      <c r="J6491" s="3">
        <v>773.85</v>
      </c>
      <c r="K6491" s="3">
        <v>931.01099999999997</v>
      </c>
      <c r="L6491" s="3">
        <v>876.12800000000004</v>
      </c>
      <c r="M6491" s="3">
        <v>800.45</v>
      </c>
      <c r="N6491" s="3">
        <v>812.98500000000001</v>
      </c>
      <c r="O6491" s="3">
        <v>837.601</v>
      </c>
      <c r="P6491" s="3">
        <v>1143.3879999999999</v>
      </c>
      <c r="Q6491" s="3">
        <v>1120.7919999999999</v>
      </c>
      <c r="R6491" s="3">
        <v>922.92600000000004</v>
      </c>
      <c r="S6491" s="3">
        <v>891.971</v>
      </c>
      <c r="T6491" s="3">
        <v>1050.3320000000001</v>
      </c>
      <c r="U6491" s="3">
        <v>920.76499999999999</v>
      </c>
      <c r="V6491" s="3">
        <v>790.82399999999996</v>
      </c>
      <c r="W6491" s="3">
        <v>1033.018</v>
      </c>
      <c r="X6491" s="3">
        <v>1058.931</v>
      </c>
      <c r="Y6491" s="3">
        <v>820.61699999999996</v>
      </c>
      <c r="Z6491" s="3">
        <v>261.64999999999998</v>
      </c>
      <c r="AA6491" s="3">
        <v>351.12799999999999</v>
      </c>
      <c r="AB6491" s="3">
        <v>398.57499999999999</v>
      </c>
      <c r="AC6491" s="3">
        <v>408.70400000000001</v>
      </c>
      <c r="AD6491" s="3">
        <v>415.99900000000002</v>
      </c>
      <c r="AE6491" s="3">
        <v>509.44200000000001</v>
      </c>
      <c r="AF6491" s="3">
        <v>562.726</v>
      </c>
      <c r="AG6491" s="3">
        <v>665.28099999999995</v>
      </c>
      <c r="AH6491" s="3">
        <v>714.97500000000002</v>
      </c>
      <c r="AI6491" s="3">
        <v>842.13599999999997</v>
      </c>
      <c r="AJ6491" s="3">
        <v>881.63800000000003</v>
      </c>
      <c r="AK6491" s="3">
        <v>906.44899999999996</v>
      </c>
      <c r="AL6491" s="3">
        <v>1117.491</v>
      </c>
      <c r="AM6491" s="3">
        <v>1084.1669999999999</v>
      </c>
      <c r="AN6491" s="3">
        <v>1107.873</v>
      </c>
      <c r="AO6491" s="3">
        <v>1273.1590000000001</v>
      </c>
      <c r="AP6491" s="3">
        <v>1342.7070000000001</v>
      </c>
      <c r="AQ6491" s="3">
        <v>1569.6189999999999</v>
      </c>
      <c r="AR6491" s="3">
        <v>1760.9659999999999</v>
      </c>
      <c r="AS6491" s="3">
        <v>1566.6959999999999</v>
      </c>
      <c r="AT6491" s="3">
        <v>1688.9349999999999</v>
      </c>
      <c r="AU6491" s="3">
        <v>1785.28</v>
      </c>
      <c r="AV6491" s="3">
        <v>2038.7829999999999</v>
      </c>
      <c r="AW6491" s="3">
        <v>2200.864</v>
      </c>
      <c r="AX6491" s="3">
        <v>2362.3919999999998</v>
      </c>
      <c r="AY6491" s="3">
        <v>2513.3560000000002</v>
      </c>
      <c r="AZ6491" s="3">
        <v>2655.3670000000002</v>
      </c>
      <c r="BA6491">
        <v>2790.174</v>
      </c>
      <c r="BB6491">
        <v>2011</v>
      </c>
    </row>
    <row r="6492" spans="1:54" hidden="1" x14ac:dyDescent="0.2">
      <c r="A6492">
        <v>716</v>
      </c>
      <c r="B6492" t="s">
        <v>408</v>
      </c>
      <c r="C6492" t="s">
        <v>212</v>
      </c>
      <c r="D6492" t="s">
        <v>101</v>
      </c>
      <c r="E6492" t="s">
        <v>325</v>
      </c>
      <c r="F6492" t="s">
        <v>324</v>
      </c>
      <c r="G6492" t="s">
        <v>323</v>
      </c>
      <c r="H6492" t="s">
        <v>322</v>
      </c>
      <c r="I6492" t="s">
        <v>321</v>
      </c>
      <c r="J6492" s="3">
        <v>1470.5170000000001</v>
      </c>
      <c r="K6492" s="3">
        <v>1413.4069999999999</v>
      </c>
      <c r="L6492" s="3">
        <v>1514.1759999999999</v>
      </c>
      <c r="M6492" s="3">
        <v>1477.9359999999999</v>
      </c>
      <c r="N6492" s="3">
        <v>1402.662</v>
      </c>
      <c r="O6492" s="3">
        <v>1541.0319999999999</v>
      </c>
      <c r="P6492" s="3">
        <v>1441.4939999999999</v>
      </c>
      <c r="Q6492" s="3">
        <v>1395.5619999999999</v>
      </c>
      <c r="R6492" s="3">
        <v>1432.586</v>
      </c>
      <c r="S6492" s="3">
        <v>1491.0219999999999</v>
      </c>
      <c r="T6492" s="3">
        <v>1470.789</v>
      </c>
      <c r="U6492" s="3">
        <v>1495.0930000000001</v>
      </c>
      <c r="V6492" s="3">
        <v>1495.6320000000001</v>
      </c>
      <c r="W6492" s="3">
        <v>1530.0419999999999</v>
      </c>
      <c r="X6492" s="3">
        <v>1567.288</v>
      </c>
      <c r="Y6492" s="3">
        <v>1601.7929999999999</v>
      </c>
      <c r="Z6492" s="3">
        <v>1624.9829999999999</v>
      </c>
      <c r="AA6492" s="3">
        <v>1638.7950000000001</v>
      </c>
      <c r="AB6492" s="3">
        <v>1667.298</v>
      </c>
      <c r="AC6492" s="3">
        <v>1704.1410000000001</v>
      </c>
      <c r="AD6492" s="3">
        <v>1719.9079999999999</v>
      </c>
      <c r="AE6492" s="3">
        <v>1683.2080000000001</v>
      </c>
      <c r="AF6492" s="3">
        <v>1716.4949999999999</v>
      </c>
      <c r="AG6492" s="3">
        <v>1828.1790000000001</v>
      </c>
      <c r="AH6492" s="3">
        <v>1906.4970000000001</v>
      </c>
      <c r="AI6492" s="3">
        <v>2056.04</v>
      </c>
      <c r="AJ6492" s="3">
        <v>2251.2280000000001</v>
      </c>
      <c r="AK6492" s="3">
        <v>2259.4059999999999</v>
      </c>
      <c r="AL6492" s="3">
        <v>2417.44</v>
      </c>
      <c r="AM6492" s="3">
        <v>2460.5990000000002</v>
      </c>
      <c r="AN6492" s="3">
        <v>2529.09</v>
      </c>
      <c r="AO6492" s="3">
        <v>2631.2179999999998</v>
      </c>
      <c r="AP6492" s="3">
        <v>2726.9</v>
      </c>
      <c r="AQ6492" s="3">
        <v>2816.846</v>
      </c>
      <c r="AR6492" s="3">
        <v>2911.91</v>
      </c>
      <c r="AS6492" s="3">
        <v>2986.1590000000001</v>
      </c>
      <c r="AT6492" s="3">
        <v>3073.9879999999998</v>
      </c>
      <c r="AU6492" s="3">
        <v>3179.6959999999999</v>
      </c>
      <c r="AV6492" s="3">
        <v>3337.998</v>
      </c>
      <c r="AW6492" s="3">
        <v>3519.1280000000002</v>
      </c>
      <c r="AX6492" s="3">
        <v>3704.3789999999999</v>
      </c>
      <c r="AY6492" s="3">
        <v>3898.8180000000002</v>
      </c>
      <c r="AZ6492" s="3">
        <v>4097.5050000000001</v>
      </c>
      <c r="BA6492">
        <v>4308.6189999999997</v>
      </c>
      <c r="BB6492">
        <v>2011</v>
      </c>
    </row>
    <row r="6493" spans="1:54" hidden="1" x14ac:dyDescent="0.2">
      <c r="A6493">
        <v>716</v>
      </c>
      <c r="B6493" t="s">
        <v>408</v>
      </c>
      <c r="C6493" t="s">
        <v>320</v>
      </c>
      <c r="D6493" t="s">
        <v>101</v>
      </c>
      <c r="E6493" t="s">
        <v>319</v>
      </c>
      <c r="F6493" t="s">
        <v>318</v>
      </c>
      <c r="G6493" t="s">
        <v>243</v>
      </c>
    </row>
    <row r="6494" spans="1:54" hidden="1" x14ac:dyDescent="0.2">
      <c r="A6494">
        <v>716</v>
      </c>
      <c r="B6494" t="s">
        <v>408</v>
      </c>
      <c r="C6494" t="s">
        <v>317</v>
      </c>
      <c r="D6494" t="s">
        <v>101</v>
      </c>
      <c r="E6494" t="s">
        <v>316</v>
      </c>
      <c r="F6494" t="s">
        <v>315</v>
      </c>
      <c r="G6494" t="s">
        <v>288</v>
      </c>
      <c r="I6494" t="s">
        <v>310</v>
      </c>
      <c r="J6494" s="3">
        <v>1E-3</v>
      </c>
      <c r="K6494" s="3">
        <v>1E-3</v>
      </c>
      <c r="L6494" s="3">
        <v>1E-3</v>
      </c>
      <c r="M6494" s="3">
        <v>1E-3</v>
      </c>
      <c r="N6494" s="3">
        <v>1E-3</v>
      </c>
      <c r="O6494" s="3">
        <v>1E-3</v>
      </c>
      <c r="P6494" s="3">
        <v>1E-3</v>
      </c>
      <c r="Q6494" s="3">
        <v>1E-3</v>
      </c>
      <c r="R6494" s="3">
        <v>1E-3</v>
      </c>
      <c r="S6494" s="3">
        <v>1E-3</v>
      </c>
      <c r="T6494" s="3">
        <v>1E-3</v>
      </c>
      <c r="U6494" s="3">
        <v>1E-3</v>
      </c>
      <c r="V6494" s="3">
        <v>1E-3</v>
      </c>
      <c r="W6494" s="3">
        <v>1E-3</v>
      </c>
      <c r="X6494" s="3">
        <v>1E-3</v>
      </c>
      <c r="Y6494" s="3">
        <v>1E-3</v>
      </c>
      <c r="Z6494" s="3">
        <v>1E-3</v>
      </c>
      <c r="AA6494" s="3">
        <v>1E-3</v>
      </c>
      <c r="AB6494" s="3">
        <v>1E-3</v>
      </c>
      <c r="AC6494" s="3">
        <v>1E-3</v>
      </c>
      <c r="AD6494" s="3" t="s">
        <v>355</v>
      </c>
      <c r="AE6494" s="3" t="s">
        <v>355</v>
      </c>
      <c r="AF6494" s="3" t="s">
        <v>355</v>
      </c>
      <c r="AG6494" s="3" t="s">
        <v>355</v>
      </c>
      <c r="AH6494" s="3" t="s">
        <v>355</v>
      </c>
      <c r="AI6494" s="3" t="s">
        <v>355</v>
      </c>
      <c r="AJ6494" s="3" t="s">
        <v>355</v>
      </c>
      <c r="AK6494" s="3" t="s">
        <v>355</v>
      </c>
      <c r="AL6494" s="3" t="s">
        <v>355</v>
      </c>
      <c r="AM6494" s="3">
        <v>1E-3</v>
      </c>
      <c r="AN6494" s="3">
        <v>1E-3</v>
      </c>
      <c r="AO6494" s="3">
        <v>1E-3</v>
      </c>
      <c r="AP6494" s="3">
        <v>1E-3</v>
      </c>
      <c r="AQ6494" s="3">
        <v>1E-3</v>
      </c>
      <c r="AR6494" s="3">
        <v>1E-3</v>
      </c>
      <c r="AS6494" s="3">
        <v>1E-3</v>
      </c>
      <c r="AT6494" s="3">
        <v>1E-3</v>
      </c>
      <c r="AU6494" s="3">
        <v>1E-3</v>
      </c>
      <c r="AV6494" s="3">
        <v>1E-3</v>
      </c>
      <c r="AW6494" s="3">
        <v>1E-3</v>
      </c>
      <c r="AX6494" s="3">
        <v>1E-3</v>
      </c>
      <c r="AY6494" s="3">
        <v>1E-3</v>
      </c>
      <c r="AZ6494" s="3">
        <v>1E-3</v>
      </c>
      <c r="BA6494">
        <v>1E-3</v>
      </c>
      <c r="BB6494">
        <v>2016</v>
      </c>
    </row>
    <row r="6495" spans="1:54" hidden="1" x14ac:dyDescent="0.2">
      <c r="A6495">
        <v>716</v>
      </c>
      <c r="B6495" t="s">
        <v>408</v>
      </c>
      <c r="C6495" t="s">
        <v>314</v>
      </c>
      <c r="D6495" t="s">
        <v>101</v>
      </c>
      <c r="E6495" t="s">
        <v>313</v>
      </c>
      <c r="F6495" t="s">
        <v>312</v>
      </c>
      <c r="G6495" t="s">
        <v>311</v>
      </c>
      <c r="I6495" t="s">
        <v>310</v>
      </c>
      <c r="J6495" s="3">
        <v>21.966000000000001</v>
      </c>
      <c r="K6495" s="3">
        <v>25.294</v>
      </c>
      <c r="L6495" s="3">
        <v>23.722000000000001</v>
      </c>
      <c r="M6495" s="3">
        <v>22.928999999999998</v>
      </c>
      <c r="N6495" s="3">
        <v>25.594000000000001</v>
      </c>
      <c r="O6495" s="3">
        <v>24.244</v>
      </c>
      <c r="P6495" s="3">
        <v>30.594000000000001</v>
      </c>
      <c r="Q6495" s="3">
        <v>43.183</v>
      </c>
      <c r="R6495" s="3">
        <v>55.625999999999998</v>
      </c>
      <c r="S6495" s="3">
        <v>74.617000000000004</v>
      </c>
      <c r="T6495" s="3">
        <v>102.349</v>
      </c>
      <c r="U6495" s="3">
        <v>124.157</v>
      </c>
      <c r="V6495" s="3">
        <v>169.41</v>
      </c>
      <c r="W6495" s="3">
        <v>290.22000000000003</v>
      </c>
      <c r="X6495" s="3">
        <v>494.99700000000001</v>
      </c>
      <c r="Y6495" s="3">
        <v>727.63599999999997</v>
      </c>
      <c r="Z6495" s="3">
        <v>1423.7280000000001</v>
      </c>
      <c r="AA6495" s="3">
        <v>1947.2650000000001</v>
      </c>
      <c r="AB6495" s="3">
        <v>2234.58</v>
      </c>
      <c r="AC6495" s="3">
        <v>2374.8739999999998</v>
      </c>
      <c r="AD6495" s="3">
        <v>2553.6880000000001</v>
      </c>
      <c r="AE6495" s="3">
        <v>2676.1669999999999</v>
      </c>
      <c r="AF6495" s="3">
        <v>2979.4630000000002</v>
      </c>
      <c r="AG6495" s="3">
        <v>3401.6190000000001</v>
      </c>
      <c r="AH6495" s="3">
        <v>3713.5729999999999</v>
      </c>
      <c r="AI6495" s="3">
        <v>4324.4549999999999</v>
      </c>
      <c r="AJ6495" s="3">
        <v>4875.201</v>
      </c>
      <c r="AK6495" s="3">
        <v>5430.7960000000003</v>
      </c>
      <c r="AL6495" s="3">
        <v>6793.0349999999999</v>
      </c>
      <c r="AM6495" s="3">
        <v>7141.6180000000004</v>
      </c>
      <c r="AN6495" s="3">
        <v>8103.3519999999999</v>
      </c>
      <c r="AO6495" s="3">
        <v>8527.1569999999992</v>
      </c>
      <c r="AP6495" s="3">
        <v>9389.16</v>
      </c>
      <c r="AQ6495" s="3">
        <v>10280.789000000001</v>
      </c>
      <c r="AR6495" s="3">
        <v>11167.483</v>
      </c>
      <c r="AS6495" s="3">
        <v>11589.915000000001</v>
      </c>
      <c r="AT6495" s="3">
        <v>12169.204</v>
      </c>
      <c r="AU6495" s="3">
        <v>12259.866</v>
      </c>
      <c r="AV6495" s="3">
        <v>12362.334999999999</v>
      </c>
      <c r="AW6495" s="3">
        <v>12576.513999999999</v>
      </c>
      <c r="AX6495" s="3">
        <v>12783.226000000001</v>
      </c>
      <c r="AY6495" s="3">
        <v>12938.569</v>
      </c>
      <c r="AZ6495" s="3">
        <v>13072.137000000001</v>
      </c>
      <c r="BA6495">
        <v>13177.200999999999</v>
      </c>
      <c r="BB6495">
        <v>2016</v>
      </c>
    </row>
    <row r="6496" spans="1:54" hidden="1" x14ac:dyDescent="0.2">
      <c r="A6496">
        <v>716</v>
      </c>
      <c r="B6496" t="s">
        <v>408</v>
      </c>
      <c r="C6496" t="s">
        <v>309</v>
      </c>
      <c r="D6496" t="s">
        <v>101</v>
      </c>
      <c r="E6496" t="s">
        <v>308</v>
      </c>
      <c r="F6496" t="s">
        <v>307</v>
      </c>
      <c r="G6496" t="s">
        <v>217</v>
      </c>
      <c r="I6496" t="s">
        <v>1637</v>
      </c>
      <c r="J6496" s="3" t="s">
        <v>215</v>
      </c>
      <c r="K6496" s="3" t="s">
        <v>215</v>
      </c>
      <c r="L6496" s="3" t="s">
        <v>215</v>
      </c>
      <c r="M6496" s="3" t="s">
        <v>215</v>
      </c>
      <c r="N6496" s="3" t="s">
        <v>215</v>
      </c>
      <c r="O6496" s="3" t="s">
        <v>215</v>
      </c>
      <c r="P6496" s="3" t="s">
        <v>215</v>
      </c>
      <c r="Q6496" s="3" t="s">
        <v>215</v>
      </c>
      <c r="R6496" s="3" t="s">
        <v>215</v>
      </c>
      <c r="S6496" s="3" t="s">
        <v>215</v>
      </c>
      <c r="T6496" s="3" t="s">
        <v>215</v>
      </c>
      <c r="U6496" s="3" t="s">
        <v>215</v>
      </c>
      <c r="V6496" s="3" t="s">
        <v>215</v>
      </c>
      <c r="W6496" s="3" t="s">
        <v>215</v>
      </c>
      <c r="X6496" s="3" t="s">
        <v>215</v>
      </c>
      <c r="Y6496" s="3" t="s">
        <v>215</v>
      </c>
      <c r="Z6496" s="3" t="s">
        <v>215</v>
      </c>
      <c r="AA6496" s="3" t="s">
        <v>215</v>
      </c>
      <c r="AB6496" s="3" t="s">
        <v>215</v>
      </c>
      <c r="AC6496" s="3" t="s">
        <v>215</v>
      </c>
      <c r="AD6496" s="3" t="s">
        <v>215</v>
      </c>
      <c r="AE6496" s="3">
        <v>36.81</v>
      </c>
      <c r="AF6496" s="3">
        <v>42.143000000000001</v>
      </c>
      <c r="AG6496" s="3">
        <v>49.881999999999998</v>
      </c>
      <c r="AH6496" s="3">
        <v>50.719000000000001</v>
      </c>
      <c r="AI6496" s="3">
        <v>38.372</v>
      </c>
      <c r="AJ6496" s="3">
        <v>29.414999999999999</v>
      </c>
      <c r="AK6496" s="3">
        <v>35.356999999999999</v>
      </c>
      <c r="AL6496" s="3">
        <v>54.219000000000001</v>
      </c>
      <c r="AM6496" s="3">
        <v>38.926000000000002</v>
      </c>
      <c r="AN6496" s="3">
        <v>55.893999999999998</v>
      </c>
      <c r="AO6496" s="3">
        <v>44.646000000000001</v>
      </c>
      <c r="AP6496" s="3">
        <v>35.595999999999997</v>
      </c>
      <c r="AQ6496" s="3">
        <v>28.242000000000001</v>
      </c>
      <c r="AR6496" s="3">
        <v>25.181999999999999</v>
      </c>
      <c r="AS6496" s="3">
        <v>32.103999999999999</v>
      </c>
      <c r="AT6496" s="3">
        <v>27.731999999999999</v>
      </c>
      <c r="AU6496" s="3">
        <v>32.216999999999999</v>
      </c>
      <c r="AV6496" s="3">
        <v>22.279</v>
      </c>
      <c r="AW6496" s="3">
        <v>22.684999999999999</v>
      </c>
      <c r="AX6496" s="3">
        <v>22.294</v>
      </c>
      <c r="AY6496" s="3">
        <v>19.847999999999999</v>
      </c>
      <c r="AZ6496" s="3">
        <v>18.155999999999999</v>
      </c>
      <c r="BA6496">
        <v>17.725999999999999</v>
      </c>
      <c r="BB6496">
        <v>2016</v>
      </c>
    </row>
    <row r="6497" spans="1:54" hidden="1" x14ac:dyDescent="0.2">
      <c r="A6497">
        <v>716</v>
      </c>
      <c r="B6497" t="s">
        <v>408</v>
      </c>
      <c r="C6497" t="s">
        <v>306</v>
      </c>
      <c r="D6497" t="s">
        <v>101</v>
      </c>
      <c r="E6497" t="s">
        <v>305</v>
      </c>
      <c r="F6497" t="s">
        <v>304</v>
      </c>
      <c r="G6497" t="s">
        <v>217</v>
      </c>
      <c r="I6497" t="s">
        <v>1637</v>
      </c>
      <c r="J6497" s="3" t="s">
        <v>215</v>
      </c>
      <c r="K6497" s="3" t="s">
        <v>215</v>
      </c>
      <c r="L6497" s="3" t="s">
        <v>215</v>
      </c>
      <c r="M6497" s="3" t="s">
        <v>215</v>
      </c>
      <c r="N6497" s="3" t="s">
        <v>215</v>
      </c>
      <c r="O6497" s="3" t="s">
        <v>215</v>
      </c>
      <c r="P6497" s="3" t="s">
        <v>215</v>
      </c>
      <c r="Q6497" s="3" t="s">
        <v>215</v>
      </c>
      <c r="R6497" s="3" t="s">
        <v>215</v>
      </c>
      <c r="S6497" s="3" t="s">
        <v>215</v>
      </c>
      <c r="T6497" s="3" t="s">
        <v>215</v>
      </c>
      <c r="U6497" s="3" t="s">
        <v>215</v>
      </c>
      <c r="V6497" s="3" t="s">
        <v>215</v>
      </c>
      <c r="W6497" s="3" t="s">
        <v>215</v>
      </c>
      <c r="X6497" s="3" t="s">
        <v>215</v>
      </c>
      <c r="Y6497" s="3" t="s">
        <v>215</v>
      </c>
      <c r="Z6497" s="3" t="s">
        <v>215</v>
      </c>
      <c r="AA6497" s="3" t="s">
        <v>215</v>
      </c>
      <c r="AB6497" s="3" t="s">
        <v>215</v>
      </c>
      <c r="AC6497" s="3" t="s">
        <v>215</v>
      </c>
      <c r="AD6497" s="3">
        <v>8.6370000000000005</v>
      </c>
      <c r="AE6497" s="3">
        <v>14.003</v>
      </c>
      <c r="AF6497" s="3">
        <v>21.503</v>
      </c>
      <c r="AG6497" s="3">
        <v>34.216000000000001</v>
      </c>
      <c r="AH6497" s="3">
        <v>28.663</v>
      </c>
      <c r="AI6497" s="3">
        <v>18.120999999999999</v>
      </c>
      <c r="AJ6497" s="3">
        <v>-1.7410000000000001</v>
      </c>
      <c r="AK6497" s="3">
        <v>6.3890000000000002</v>
      </c>
      <c r="AL6497" s="3">
        <v>20.157</v>
      </c>
      <c r="AM6497" s="3">
        <v>14.224</v>
      </c>
      <c r="AN6497" s="3">
        <v>32.965000000000003</v>
      </c>
      <c r="AO6497" s="3">
        <v>16.939</v>
      </c>
      <c r="AP6497" s="3">
        <v>13.737</v>
      </c>
      <c r="AQ6497" s="3">
        <v>14.475</v>
      </c>
      <c r="AR6497" s="3">
        <v>3.2559999999999998</v>
      </c>
      <c r="AS6497" s="3">
        <v>19.503</v>
      </c>
      <c r="AT6497" s="3">
        <v>21.768000000000001</v>
      </c>
      <c r="AU6497" s="3">
        <v>19.254000000000001</v>
      </c>
      <c r="AV6497" s="3">
        <v>11.026999999999999</v>
      </c>
      <c r="AW6497" s="3">
        <v>12.753</v>
      </c>
      <c r="AX6497" s="3">
        <v>14.048999999999999</v>
      </c>
      <c r="AY6497" s="3">
        <v>11.396000000000001</v>
      </c>
      <c r="AZ6497" s="3">
        <v>10.766999999999999</v>
      </c>
      <c r="BA6497">
        <v>10.694000000000001</v>
      </c>
      <c r="BB6497">
        <v>2016</v>
      </c>
    </row>
    <row r="6498" spans="1:54" hidden="1" x14ac:dyDescent="0.2">
      <c r="A6498">
        <v>716</v>
      </c>
      <c r="B6498" t="s">
        <v>408</v>
      </c>
      <c r="C6498" t="s">
        <v>303</v>
      </c>
      <c r="D6498" t="s">
        <v>101</v>
      </c>
      <c r="E6498" t="s">
        <v>300</v>
      </c>
      <c r="F6498" t="s">
        <v>302</v>
      </c>
      <c r="G6498" t="s">
        <v>295</v>
      </c>
      <c r="I6498" t="s">
        <v>1638</v>
      </c>
      <c r="J6498" s="3">
        <v>0.90600000000000003</v>
      </c>
      <c r="K6498" s="3">
        <v>1.01</v>
      </c>
      <c r="L6498" s="3">
        <v>1.014</v>
      </c>
      <c r="M6498" s="3">
        <v>1.085</v>
      </c>
      <c r="N6498" s="3">
        <v>1.1200000000000001</v>
      </c>
      <c r="O6498" s="3">
        <v>1.121</v>
      </c>
      <c r="P6498" s="3">
        <v>1.276</v>
      </c>
      <c r="Q6498" s="3">
        <v>1.5960000000000001</v>
      </c>
      <c r="R6498" s="3">
        <v>2.302</v>
      </c>
      <c r="S6498" s="3">
        <v>3.2890000000000001</v>
      </c>
      <c r="T6498" s="3">
        <v>4.6790000000000003</v>
      </c>
      <c r="U6498" s="3">
        <v>6.8540000000000001</v>
      </c>
      <c r="V6498" s="3">
        <v>9.1630000000000003</v>
      </c>
      <c r="W6498" s="3">
        <v>11.5</v>
      </c>
      <c r="X6498" s="3">
        <v>17.382999999999999</v>
      </c>
      <c r="Y6498" s="3">
        <v>23.78</v>
      </c>
      <c r="Z6498" s="3">
        <v>33.779000000000003</v>
      </c>
      <c r="AA6498" s="3">
        <v>57.103000000000002</v>
      </c>
      <c r="AB6498" s="3">
        <v>81.146000000000001</v>
      </c>
      <c r="AC6498" s="3">
        <v>90.081000000000003</v>
      </c>
      <c r="AD6498" s="3">
        <v>100</v>
      </c>
      <c r="AE6498" s="3">
        <v>109.21899999999999</v>
      </c>
      <c r="AF6498" s="3">
        <v>120.283</v>
      </c>
      <c r="AG6498" s="3">
        <v>132.06299999999999</v>
      </c>
      <c r="AH6498" s="3">
        <v>149.607</v>
      </c>
      <c r="AI6498" s="3">
        <v>175.268</v>
      </c>
      <c r="AJ6498" s="3">
        <v>215.71</v>
      </c>
      <c r="AK6498" s="3">
        <v>255.72499999999999</v>
      </c>
      <c r="AL6498" s="3">
        <v>337.53399999999999</v>
      </c>
      <c r="AM6498" s="3">
        <v>394.76900000000001</v>
      </c>
      <c r="AN6498" s="3">
        <v>447.42899999999997</v>
      </c>
      <c r="AO6498" s="3">
        <v>511.50400000000002</v>
      </c>
      <c r="AP6498" s="3">
        <v>565.91700000000003</v>
      </c>
      <c r="AQ6498" s="3">
        <v>611.79100000000005</v>
      </c>
      <c r="AR6498" s="3">
        <v>654.54200000000003</v>
      </c>
      <c r="AS6498" s="3">
        <v>688.94299999999998</v>
      </c>
      <c r="AT6498" s="3">
        <v>720.47299999999996</v>
      </c>
      <c r="AU6498" s="3">
        <v>759.91700000000003</v>
      </c>
      <c r="AV6498" s="3">
        <v>800.90200000000004</v>
      </c>
      <c r="AW6498" s="3">
        <v>838.89599999999996</v>
      </c>
      <c r="AX6498" s="3">
        <v>874.50300000000004</v>
      </c>
      <c r="AY6498" s="3">
        <v>907.25400000000002</v>
      </c>
      <c r="AZ6498" s="3">
        <v>936.70100000000002</v>
      </c>
      <c r="BA6498">
        <v>964.80200000000002</v>
      </c>
      <c r="BB6498">
        <v>2016</v>
      </c>
    </row>
    <row r="6499" spans="1:54" hidden="1" x14ac:dyDescent="0.2">
      <c r="A6499">
        <v>716</v>
      </c>
      <c r="B6499" t="s">
        <v>408</v>
      </c>
      <c r="C6499" t="s">
        <v>301</v>
      </c>
      <c r="D6499" t="s">
        <v>101</v>
      </c>
      <c r="E6499" t="s">
        <v>300</v>
      </c>
      <c r="F6499" t="s">
        <v>299</v>
      </c>
      <c r="G6499" t="s">
        <v>275</v>
      </c>
      <c r="I6499" t="s">
        <v>298</v>
      </c>
      <c r="J6499" s="3">
        <v>0.216</v>
      </c>
      <c r="K6499" s="3">
        <v>11.483000000000001</v>
      </c>
      <c r="L6499" s="3">
        <v>0.4</v>
      </c>
      <c r="M6499" s="3">
        <v>7</v>
      </c>
      <c r="N6499" s="3">
        <v>3.2</v>
      </c>
      <c r="O6499" s="3">
        <v>0.1</v>
      </c>
      <c r="P6499" s="3">
        <v>13.9</v>
      </c>
      <c r="Q6499" s="3">
        <v>25</v>
      </c>
      <c r="R6499" s="3">
        <v>44.277000000000001</v>
      </c>
      <c r="S6499" s="3">
        <v>42.886000000000003</v>
      </c>
      <c r="T6499" s="3">
        <v>42.247999999999998</v>
      </c>
      <c r="U6499" s="3">
        <v>46.48</v>
      </c>
      <c r="V6499" s="3">
        <v>33.697000000000003</v>
      </c>
      <c r="W6499" s="3">
        <v>25.5</v>
      </c>
      <c r="X6499" s="3">
        <v>51.16</v>
      </c>
      <c r="Y6499" s="3">
        <v>36.799999999999997</v>
      </c>
      <c r="Z6499" s="3">
        <v>42.046999999999997</v>
      </c>
      <c r="AA6499" s="3">
        <v>69.049000000000007</v>
      </c>
      <c r="AB6499" s="3">
        <v>42.104999999999997</v>
      </c>
      <c r="AC6499" s="3">
        <v>11.010999999999999</v>
      </c>
      <c r="AD6499" s="3">
        <v>11.010999999999999</v>
      </c>
      <c r="AE6499" s="3">
        <v>9.2189999999999994</v>
      </c>
      <c r="AF6499" s="3">
        <v>10.130000000000001</v>
      </c>
      <c r="AG6499" s="3">
        <v>9.7929999999999993</v>
      </c>
      <c r="AH6499" s="3">
        <v>13.285</v>
      </c>
      <c r="AI6499" s="3">
        <v>17.152000000000001</v>
      </c>
      <c r="AJ6499" s="3">
        <v>23.074999999999999</v>
      </c>
      <c r="AK6499" s="3">
        <v>18.55</v>
      </c>
      <c r="AL6499" s="3">
        <v>31.991</v>
      </c>
      <c r="AM6499" s="3">
        <v>16.957000000000001</v>
      </c>
      <c r="AN6499" s="3">
        <v>13.339</v>
      </c>
      <c r="AO6499" s="3">
        <v>14.321</v>
      </c>
      <c r="AP6499" s="3">
        <v>10.638</v>
      </c>
      <c r="AQ6499" s="3">
        <v>8.1059999999999999</v>
      </c>
      <c r="AR6499" s="3">
        <v>6.9880000000000004</v>
      </c>
      <c r="AS6499" s="3">
        <v>5.2560000000000002</v>
      </c>
      <c r="AT6499" s="3">
        <v>4.577</v>
      </c>
      <c r="AU6499" s="3">
        <v>5.4749999999999996</v>
      </c>
      <c r="AV6499" s="3">
        <v>5.3929999999999998</v>
      </c>
      <c r="AW6499" s="3">
        <v>4.7439999999999998</v>
      </c>
      <c r="AX6499" s="3">
        <v>4.2439999999999998</v>
      </c>
      <c r="AY6499" s="3">
        <v>3.7450000000000001</v>
      </c>
      <c r="AZ6499" s="3">
        <v>3.246</v>
      </c>
      <c r="BA6499">
        <v>3</v>
      </c>
      <c r="BB6499">
        <v>2016</v>
      </c>
    </row>
    <row r="6500" spans="1:54" hidden="1" x14ac:dyDescent="0.2">
      <c r="A6500">
        <v>716</v>
      </c>
      <c r="B6500" t="s">
        <v>408</v>
      </c>
      <c r="C6500" t="s">
        <v>297</v>
      </c>
      <c r="D6500" t="s">
        <v>101</v>
      </c>
      <c r="E6500" t="s">
        <v>293</v>
      </c>
      <c r="F6500" t="s">
        <v>296</v>
      </c>
      <c r="G6500" t="s">
        <v>295</v>
      </c>
      <c r="I6500" t="s">
        <v>1638</v>
      </c>
      <c r="J6500" s="3">
        <v>0.83599999999999997</v>
      </c>
      <c r="K6500" s="3">
        <v>0.93200000000000005</v>
      </c>
      <c r="L6500" s="3">
        <v>0.93600000000000005</v>
      </c>
      <c r="M6500" s="3">
        <v>1.0009999999999999</v>
      </c>
      <c r="N6500" s="3">
        <v>1.0329999999999999</v>
      </c>
      <c r="O6500" s="3">
        <v>1.034</v>
      </c>
      <c r="P6500" s="3">
        <v>1.1779999999999999</v>
      </c>
      <c r="Q6500" s="3">
        <v>1.4730000000000001</v>
      </c>
      <c r="R6500" s="3">
        <v>2.0790000000000002</v>
      </c>
      <c r="S6500" s="3">
        <v>3.0110000000000001</v>
      </c>
      <c r="T6500" s="3">
        <v>4.2270000000000003</v>
      </c>
      <c r="U6500" s="3">
        <v>6.4550000000000001</v>
      </c>
      <c r="V6500" s="3">
        <v>8.2189999999999994</v>
      </c>
      <c r="W6500" s="3">
        <v>10.906000000000001</v>
      </c>
      <c r="X6500" s="3">
        <v>19.131</v>
      </c>
      <c r="Y6500" s="3">
        <v>26.19</v>
      </c>
      <c r="Z6500" s="3">
        <v>39.734999999999999</v>
      </c>
      <c r="AA6500" s="3">
        <v>71.709999999999994</v>
      </c>
      <c r="AB6500" s="3">
        <v>86.659000000000006</v>
      </c>
      <c r="AC6500" s="3">
        <v>94.977999999999994</v>
      </c>
      <c r="AD6500" s="3">
        <v>104.10299999999999</v>
      </c>
      <c r="AE6500" s="3">
        <v>113.91200000000001</v>
      </c>
      <c r="AF6500" s="3">
        <v>124.2</v>
      </c>
      <c r="AG6500" s="3">
        <v>136.589</v>
      </c>
      <c r="AH6500" s="3">
        <v>157.41200000000001</v>
      </c>
      <c r="AI6500" s="3">
        <v>184.47900000000001</v>
      </c>
      <c r="AJ6500" s="3">
        <v>229.792</v>
      </c>
      <c r="AK6500" s="3">
        <v>293.11900000000003</v>
      </c>
      <c r="AL6500" s="3">
        <v>365.91300000000001</v>
      </c>
      <c r="AM6500" s="3">
        <v>424.779</v>
      </c>
      <c r="AN6500" s="3">
        <v>479.53300000000002</v>
      </c>
      <c r="AO6500" s="3">
        <v>536.78599999999994</v>
      </c>
      <c r="AP6500" s="3">
        <v>592.64400000000001</v>
      </c>
      <c r="AQ6500" s="3">
        <v>634.92600000000004</v>
      </c>
      <c r="AR6500" s="3">
        <v>675.72900000000004</v>
      </c>
      <c r="AS6500" s="3">
        <v>702.48</v>
      </c>
      <c r="AT6500" s="3">
        <v>738.46600000000001</v>
      </c>
      <c r="AU6500" s="3">
        <v>781.36800000000005</v>
      </c>
      <c r="AV6500" s="3">
        <v>820.43600000000004</v>
      </c>
      <c r="AW6500" s="3">
        <v>857.35599999999999</v>
      </c>
      <c r="AX6500" s="3">
        <v>891.65</v>
      </c>
      <c r="AY6500" s="3">
        <v>922.85799999999995</v>
      </c>
      <c r="AZ6500" s="3">
        <v>950.54399999999998</v>
      </c>
      <c r="BA6500">
        <v>979.06</v>
      </c>
      <c r="BB6500">
        <v>2016</v>
      </c>
    </row>
    <row r="6501" spans="1:54" hidden="1" x14ac:dyDescent="0.2">
      <c r="A6501">
        <v>716</v>
      </c>
      <c r="B6501" t="s">
        <v>408</v>
      </c>
      <c r="C6501" t="s">
        <v>294</v>
      </c>
      <c r="D6501" t="s">
        <v>101</v>
      </c>
      <c r="E6501" t="s">
        <v>293</v>
      </c>
      <c r="F6501" t="s">
        <v>292</v>
      </c>
      <c r="G6501" t="s">
        <v>275</v>
      </c>
      <c r="I6501" t="s">
        <v>291</v>
      </c>
      <c r="J6501" s="3" t="s">
        <v>215</v>
      </c>
      <c r="K6501" s="3">
        <v>11.483000000000001</v>
      </c>
      <c r="L6501" s="3">
        <v>0.4</v>
      </c>
      <c r="M6501" s="3">
        <v>7</v>
      </c>
      <c r="N6501" s="3">
        <v>3.2</v>
      </c>
      <c r="O6501" s="3">
        <v>0.1</v>
      </c>
      <c r="P6501" s="3">
        <v>13.9</v>
      </c>
      <c r="Q6501" s="3">
        <v>25</v>
      </c>
      <c r="R6501" s="3">
        <v>41.2</v>
      </c>
      <c r="S6501" s="3">
        <v>44.8</v>
      </c>
      <c r="T6501" s="3">
        <v>40.4</v>
      </c>
      <c r="U6501" s="3">
        <v>52.686999999999998</v>
      </c>
      <c r="V6501" s="3">
        <v>27.335000000000001</v>
      </c>
      <c r="W6501" s="3">
        <v>32.698</v>
      </c>
      <c r="X6501" s="3">
        <v>75.409000000000006</v>
      </c>
      <c r="Y6501" s="3">
        <v>36.901000000000003</v>
      </c>
      <c r="Z6501" s="3">
        <v>51.716000000000001</v>
      </c>
      <c r="AA6501" s="3">
        <v>80.472999999999999</v>
      </c>
      <c r="AB6501" s="3">
        <v>20.846</v>
      </c>
      <c r="AC6501" s="3">
        <v>9.6</v>
      </c>
      <c r="AD6501" s="3">
        <v>9.6069999999999993</v>
      </c>
      <c r="AE6501" s="3">
        <v>9.4220000000000006</v>
      </c>
      <c r="AF6501" s="3">
        <v>9.0310000000000006</v>
      </c>
      <c r="AG6501" s="3">
        <v>9.9760000000000009</v>
      </c>
      <c r="AH6501" s="3">
        <v>15.244</v>
      </c>
      <c r="AI6501" s="3">
        <v>17.195</v>
      </c>
      <c r="AJ6501" s="3">
        <v>24.562000000000001</v>
      </c>
      <c r="AK6501" s="3">
        <v>27.559000000000001</v>
      </c>
      <c r="AL6501" s="3">
        <v>24.834</v>
      </c>
      <c r="AM6501" s="3">
        <v>16.087</v>
      </c>
      <c r="AN6501" s="3">
        <v>12.89</v>
      </c>
      <c r="AO6501" s="3">
        <v>11.939</v>
      </c>
      <c r="AP6501" s="3">
        <v>10.406000000000001</v>
      </c>
      <c r="AQ6501" s="3">
        <v>7.1340000000000003</v>
      </c>
      <c r="AR6501" s="3">
        <v>6.4260000000000002</v>
      </c>
      <c r="AS6501" s="3">
        <v>3.9590000000000001</v>
      </c>
      <c r="AT6501" s="3">
        <v>5.1230000000000002</v>
      </c>
      <c r="AU6501" s="3">
        <v>5.81</v>
      </c>
      <c r="AV6501" s="3">
        <v>5</v>
      </c>
      <c r="AW6501" s="3">
        <v>4.5</v>
      </c>
      <c r="AX6501" s="3">
        <v>4</v>
      </c>
      <c r="AY6501" s="3">
        <v>3.5</v>
      </c>
      <c r="AZ6501" s="3">
        <v>3</v>
      </c>
      <c r="BA6501">
        <v>3</v>
      </c>
      <c r="BB6501">
        <v>2016</v>
      </c>
    </row>
    <row r="6502" spans="1:54" hidden="1" x14ac:dyDescent="0.2">
      <c r="A6502">
        <v>716</v>
      </c>
      <c r="B6502" t="s">
        <v>408</v>
      </c>
      <c r="C6502" t="s">
        <v>290</v>
      </c>
      <c r="D6502" t="s">
        <v>101</v>
      </c>
      <c r="E6502" t="s">
        <v>289</v>
      </c>
      <c r="G6502" t="s">
        <v>288</v>
      </c>
    </row>
    <row r="6503" spans="1:54" hidden="1" x14ac:dyDescent="0.2">
      <c r="A6503">
        <v>716</v>
      </c>
      <c r="B6503" t="s">
        <v>408</v>
      </c>
      <c r="C6503" t="s">
        <v>287</v>
      </c>
      <c r="D6503" t="s">
        <v>101</v>
      </c>
      <c r="E6503" t="s">
        <v>286</v>
      </c>
      <c r="F6503" t="s">
        <v>285</v>
      </c>
      <c r="G6503" t="s">
        <v>275</v>
      </c>
      <c r="I6503" t="s">
        <v>1639</v>
      </c>
      <c r="J6503" s="3">
        <v>0</v>
      </c>
      <c r="K6503" s="3">
        <v>0</v>
      </c>
      <c r="L6503" s="3">
        <v>0</v>
      </c>
      <c r="M6503" s="3">
        <v>0</v>
      </c>
      <c r="N6503" s="3">
        <v>0</v>
      </c>
      <c r="O6503" s="3">
        <v>0</v>
      </c>
      <c r="P6503" s="3">
        <v>0</v>
      </c>
      <c r="Q6503" s="3">
        <v>0</v>
      </c>
      <c r="R6503" s="3">
        <v>0</v>
      </c>
      <c r="S6503" s="3">
        <v>0</v>
      </c>
      <c r="T6503" s="3">
        <v>0</v>
      </c>
      <c r="U6503" s="3">
        <v>6.0659999999999998</v>
      </c>
      <c r="V6503" s="3">
        <v>-7.68</v>
      </c>
      <c r="W6503" s="3">
        <v>4.3890000000000002</v>
      </c>
      <c r="X6503" s="3">
        <v>-3.01</v>
      </c>
      <c r="Y6503" s="3">
        <v>10.351000000000001</v>
      </c>
      <c r="Z6503" s="3">
        <v>-6.3879999999999999</v>
      </c>
      <c r="AA6503" s="3">
        <v>-1.554</v>
      </c>
      <c r="AB6503" s="3">
        <v>-24.945</v>
      </c>
      <c r="AC6503" s="3">
        <v>40.283999999999999</v>
      </c>
      <c r="AD6503" s="3">
        <v>10.683</v>
      </c>
      <c r="AE6503" s="3">
        <v>-19.161000000000001</v>
      </c>
      <c r="AF6503" s="3">
        <v>3.59</v>
      </c>
      <c r="AG6503" s="3">
        <v>2.6040000000000001</v>
      </c>
      <c r="AH6503" s="3">
        <v>9.1319999999999997</v>
      </c>
      <c r="AI6503" s="3">
        <v>6.6459999999999999</v>
      </c>
      <c r="AJ6503" s="3">
        <v>7.4580000000000002</v>
      </c>
      <c r="AK6503" s="3">
        <v>8.2379999999999995</v>
      </c>
      <c r="AL6503" s="3">
        <v>2.2130000000000001</v>
      </c>
      <c r="AM6503" s="3">
        <v>-9.9909999999999997</v>
      </c>
      <c r="AN6503" s="3">
        <v>8.1509999999999998</v>
      </c>
      <c r="AO6503" s="3">
        <v>3.99</v>
      </c>
      <c r="AP6503" s="3">
        <v>0.12</v>
      </c>
      <c r="AQ6503" s="3">
        <v>1.9990000000000001</v>
      </c>
      <c r="AR6503" s="3">
        <v>4.2720000000000002</v>
      </c>
      <c r="AS6503" s="3">
        <v>4.2649999999999997</v>
      </c>
      <c r="AT6503" s="3">
        <v>2.335</v>
      </c>
      <c r="AU6503" s="3">
        <v>4.3159999999999998</v>
      </c>
      <c r="AV6503" s="3">
        <v>5.09</v>
      </c>
      <c r="AW6503" s="3">
        <v>4.093</v>
      </c>
      <c r="AX6503" s="3">
        <v>3.78</v>
      </c>
      <c r="AY6503" s="3">
        <v>3.613</v>
      </c>
      <c r="AZ6503" s="3">
        <v>3.6070000000000002</v>
      </c>
      <c r="BA6503">
        <v>3.3370000000000002</v>
      </c>
      <c r="BB6503">
        <v>2016</v>
      </c>
    </row>
    <row r="6504" spans="1:54" hidden="1" x14ac:dyDescent="0.2">
      <c r="A6504">
        <v>716</v>
      </c>
      <c r="B6504" t="s">
        <v>408</v>
      </c>
      <c r="C6504" t="s">
        <v>284</v>
      </c>
      <c r="D6504" t="s">
        <v>101</v>
      </c>
      <c r="E6504" t="s">
        <v>283</v>
      </c>
      <c r="F6504" t="s">
        <v>282</v>
      </c>
      <c r="G6504" t="s">
        <v>275</v>
      </c>
      <c r="I6504" t="s">
        <v>1639</v>
      </c>
      <c r="J6504" s="3">
        <v>0</v>
      </c>
      <c r="K6504" s="3">
        <v>0</v>
      </c>
      <c r="L6504" s="3">
        <v>0</v>
      </c>
      <c r="M6504" s="3">
        <v>0</v>
      </c>
      <c r="N6504" s="3">
        <v>0</v>
      </c>
      <c r="O6504" s="3">
        <v>0</v>
      </c>
      <c r="P6504" s="3">
        <v>0</v>
      </c>
      <c r="Q6504" s="3">
        <v>0</v>
      </c>
      <c r="R6504" s="3">
        <v>0</v>
      </c>
      <c r="S6504" s="3">
        <v>0</v>
      </c>
      <c r="T6504" s="3">
        <v>0</v>
      </c>
      <c r="U6504" s="3">
        <v>15.465</v>
      </c>
      <c r="V6504" s="3">
        <v>-7.0759999999999996</v>
      </c>
      <c r="W6504" s="3">
        <v>12.603</v>
      </c>
      <c r="X6504" s="3">
        <v>-3.9380000000000002</v>
      </c>
      <c r="Y6504" s="3">
        <v>-2.8929999999999998</v>
      </c>
      <c r="Z6504" s="3">
        <v>-12.365</v>
      </c>
      <c r="AA6504" s="3">
        <v>-2.9060000000000001</v>
      </c>
      <c r="AB6504" s="3">
        <v>-11.214</v>
      </c>
      <c r="AC6504" s="3">
        <v>33.676000000000002</v>
      </c>
      <c r="AD6504" s="3">
        <v>12.984</v>
      </c>
      <c r="AE6504" s="3">
        <v>-19.47</v>
      </c>
      <c r="AF6504" s="3">
        <v>4.3579999999999997</v>
      </c>
      <c r="AG6504" s="3">
        <v>3.4239999999999999</v>
      </c>
      <c r="AH6504" s="3">
        <v>7.5039999999999996</v>
      </c>
      <c r="AI6504" s="3">
        <v>7.0209999999999999</v>
      </c>
      <c r="AJ6504" s="3">
        <v>7.8970000000000002</v>
      </c>
      <c r="AK6504" s="3">
        <v>8.1489999999999991</v>
      </c>
      <c r="AL6504" s="3">
        <v>2.0840000000000001</v>
      </c>
      <c r="AM6504" s="3">
        <v>-11.026</v>
      </c>
      <c r="AN6504" s="3">
        <v>9.6029999999999998</v>
      </c>
      <c r="AO6504" s="3">
        <v>4.2080000000000002</v>
      </c>
      <c r="AP6504" s="3">
        <v>-0.309</v>
      </c>
      <c r="AQ6504" s="3">
        <v>2.35</v>
      </c>
      <c r="AR6504" s="3">
        <v>3.6629999999999998</v>
      </c>
      <c r="AS6504" s="3">
        <v>4.1210000000000004</v>
      </c>
      <c r="AT6504" s="3">
        <v>2.1459999999999999</v>
      </c>
      <c r="AU6504" s="3">
        <v>4.6130000000000004</v>
      </c>
      <c r="AV6504" s="3">
        <v>5.4859999999999998</v>
      </c>
      <c r="AW6504" s="3">
        <v>4.181</v>
      </c>
      <c r="AX6504" s="3">
        <v>3.8450000000000002</v>
      </c>
      <c r="AY6504" s="3">
        <v>3.6059999999999999</v>
      </c>
      <c r="AZ6504" s="3">
        <v>3.5649999999999999</v>
      </c>
      <c r="BA6504">
        <v>3.3420000000000001</v>
      </c>
      <c r="BB6504">
        <v>2016</v>
      </c>
    </row>
    <row r="6505" spans="1:54" hidden="1" x14ac:dyDescent="0.2">
      <c r="A6505">
        <v>716</v>
      </c>
      <c r="B6505" t="s">
        <v>408</v>
      </c>
      <c r="C6505" t="s">
        <v>281</v>
      </c>
      <c r="D6505" t="s">
        <v>101</v>
      </c>
      <c r="E6505" t="s">
        <v>280</v>
      </c>
      <c r="F6505" t="s">
        <v>279</v>
      </c>
      <c r="G6505" t="s">
        <v>275</v>
      </c>
      <c r="I6505" t="s">
        <v>1639</v>
      </c>
      <c r="J6505" s="3">
        <v>0</v>
      </c>
      <c r="K6505" s="3">
        <v>0</v>
      </c>
      <c r="L6505" s="3">
        <v>0</v>
      </c>
      <c r="M6505" s="3">
        <v>0</v>
      </c>
      <c r="N6505" s="3">
        <v>0</v>
      </c>
      <c r="O6505" s="3">
        <v>0</v>
      </c>
      <c r="P6505" s="3">
        <v>0</v>
      </c>
      <c r="Q6505" s="3">
        <v>0</v>
      </c>
      <c r="R6505" s="3">
        <v>0</v>
      </c>
      <c r="S6505" s="3" t="s">
        <v>355</v>
      </c>
      <c r="T6505" s="3" t="s">
        <v>355</v>
      </c>
      <c r="U6505" s="3">
        <v>30.131</v>
      </c>
      <c r="V6505" s="3">
        <v>-4.1479999999999997</v>
      </c>
      <c r="W6505" s="3">
        <v>2.3079999999999998</v>
      </c>
      <c r="X6505" s="3">
        <v>8.7789999999999999</v>
      </c>
      <c r="Y6505" s="3">
        <v>-13.438000000000001</v>
      </c>
      <c r="Z6505" s="3">
        <v>10.175000000000001</v>
      </c>
      <c r="AA6505" s="3">
        <v>11.358000000000001</v>
      </c>
      <c r="AB6505" s="3">
        <v>-1.948</v>
      </c>
      <c r="AC6505" s="3">
        <v>6.726</v>
      </c>
      <c r="AD6505" s="3">
        <v>0.95099999999999996</v>
      </c>
      <c r="AE6505" s="3">
        <v>-25.923999999999999</v>
      </c>
      <c r="AF6505" s="3">
        <v>38.783000000000001</v>
      </c>
      <c r="AG6505" s="3">
        <v>0.38200000000000001</v>
      </c>
      <c r="AH6505" s="3">
        <v>-4.5289999999999999</v>
      </c>
      <c r="AI6505" s="3">
        <v>1.498</v>
      </c>
      <c r="AJ6505" s="3">
        <v>3.298</v>
      </c>
      <c r="AK6505" s="3">
        <v>15.775</v>
      </c>
      <c r="AL6505" s="3">
        <v>23.164999999999999</v>
      </c>
      <c r="AM6505" s="3">
        <v>6.4279999999999999</v>
      </c>
      <c r="AN6505" s="3">
        <v>6.1589999999999998</v>
      </c>
      <c r="AO6505" s="3">
        <v>-1.008</v>
      </c>
      <c r="AP6505" s="3">
        <v>-11.721</v>
      </c>
      <c r="AQ6505" s="3">
        <v>0.30599999999999999</v>
      </c>
      <c r="AR6505" s="3">
        <v>15.093999999999999</v>
      </c>
      <c r="AS6505" s="3">
        <v>9.8000000000000004E-2</v>
      </c>
      <c r="AT6505" s="3">
        <v>-6.5970000000000004</v>
      </c>
      <c r="AU6505" s="3">
        <v>-18.123000000000001</v>
      </c>
      <c r="AV6505" s="3">
        <v>-1.274</v>
      </c>
      <c r="AW6505" s="3">
        <v>3.738</v>
      </c>
      <c r="AX6505" s="3">
        <v>0.42599999999999999</v>
      </c>
      <c r="AY6505" s="3">
        <v>0.57199999999999995</v>
      </c>
      <c r="AZ6505" s="3">
        <v>0.183</v>
      </c>
      <c r="BA6505">
        <v>6.7000000000000004E-2</v>
      </c>
      <c r="BB6505">
        <v>2016</v>
      </c>
    </row>
    <row r="6506" spans="1:54" hidden="1" x14ac:dyDescent="0.2">
      <c r="A6506">
        <v>716</v>
      </c>
      <c r="B6506" t="s">
        <v>408</v>
      </c>
      <c r="C6506" t="s">
        <v>278</v>
      </c>
      <c r="D6506" t="s">
        <v>101</v>
      </c>
      <c r="E6506" t="s">
        <v>277</v>
      </c>
      <c r="F6506" t="s">
        <v>276</v>
      </c>
      <c r="G6506" t="s">
        <v>275</v>
      </c>
      <c r="I6506" t="s">
        <v>1639</v>
      </c>
      <c r="J6506" s="3">
        <v>0</v>
      </c>
      <c r="K6506" s="3">
        <v>0</v>
      </c>
      <c r="L6506" s="3">
        <v>0</v>
      </c>
      <c r="M6506" s="3">
        <v>0</v>
      </c>
      <c r="N6506" s="3">
        <v>0</v>
      </c>
      <c r="O6506" s="3">
        <v>0</v>
      </c>
      <c r="P6506" s="3">
        <v>0</v>
      </c>
      <c r="Q6506" s="3">
        <v>0</v>
      </c>
      <c r="R6506" s="3">
        <v>0</v>
      </c>
      <c r="S6506" s="3">
        <v>0</v>
      </c>
      <c r="T6506" s="3" t="s">
        <v>355</v>
      </c>
      <c r="U6506" s="3">
        <v>38.42</v>
      </c>
      <c r="V6506" s="3">
        <v>-9.4160000000000004</v>
      </c>
      <c r="W6506" s="3">
        <v>-1.1659999999999999</v>
      </c>
      <c r="X6506" s="3">
        <v>10.678000000000001</v>
      </c>
      <c r="Y6506" s="3">
        <v>-8.875</v>
      </c>
      <c r="Z6506" s="3">
        <v>-2.2210000000000001</v>
      </c>
      <c r="AA6506" s="3">
        <v>5.8769999999999998</v>
      </c>
      <c r="AB6506" s="3">
        <v>-7.5380000000000003</v>
      </c>
      <c r="AC6506" s="3">
        <v>-18.344000000000001</v>
      </c>
      <c r="AD6506" s="3">
        <v>-63.738</v>
      </c>
      <c r="AE6506" s="3">
        <v>-25.923999999999999</v>
      </c>
      <c r="AF6506" s="3">
        <v>38.783000000000001</v>
      </c>
      <c r="AG6506" s="3">
        <v>0.38200000000000001</v>
      </c>
      <c r="AH6506" s="3">
        <v>-4.5289999999999999</v>
      </c>
      <c r="AI6506" s="3">
        <v>1.498</v>
      </c>
      <c r="AJ6506" s="3">
        <v>3.298</v>
      </c>
      <c r="AK6506" s="3">
        <v>15.775</v>
      </c>
      <c r="AL6506" s="3">
        <v>23.164999999999999</v>
      </c>
      <c r="AM6506" s="3">
        <v>6.4279999999999999</v>
      </c>
      <c r="AN6506" s="3">
        <v>6.1589999999999998</v>
      </c>
      <c r="AO6506" s="3">
        <v>-1.008</v>
      </c>
      <c r="AP6506" s="3">
        <v>-11.721</v>
      </c>
      <c r="AQ6506" s="3">
        <v>0.30599999999999999</v>
      </c>
      <c r="AR6506" s="3">
        <v>15.093999999999999</v>
      </c>
      <c r="AS6506" s="3">
        <v>9.8000000000000004E-2</v>
      </c>
      <c r="AT6506" s="3">
        <v>-6.5970000000000004</v>
      </c>
      <c r="AU6506" s="3">
        <v>-18.123000000000001</v>
      </c>
      <c r="AV6506" s="3">
        <v>-1.274</v>
      </c>
      <c r="AW6506" s="3">
        <v>3.738</v>
      </c>
      <c r="AX6506" s="3">
        <v>0.42599999999999999</v>
      </c>
      <c r="AY6506" s="3">
        <v>0.57199999999999995</v>
      </c>
      <c r="AZ6506" s="3">
        <v>0.183</v>
      </c>
      <c r="BA6506">
        <v>6.7000000000000004E-2</v>
      </c>
      <c r="BB6506">
        <v>2016</v>
      </c>
    </row>
    <row r="6507" spans="1:54" hidden="1" x14ac:dyDescent="0.2">
      <c r="A6507">
        <v>716</v>
      </c>
      <c r="B6507" t="s">
        <v>408</v>
      </c>
      <c r="C6507" t="s">
        <v>274</v>
      </c>
      <c r="D6507" t="s">
        <v>101</v>
      </c>
      <c r="E6507" t="s">
        <v>273</v>
      </c>
      <c r="F6507" t="s">
        <v>272</v>
      </c>
      <c r="G6507" t="s">
        <v>271</v>
      </c>
      <c r="I6507" t="s">
        <v>1640</v>
      </c>
      <c r="J6507" s="3">
        <v>13.622999999999999</v>
      </c>
      <c r="K6507" s="3">
        <v>13.622999999999999</v>
      </c>
      <c r="L6507" s="3">
        <v>13.622999999999999</v>
      </c>
      <c r="M6507" s="3">
        <v>13.622999999999999</v>
      </c>
      <c r="N6507" s="3">
        <v>13.622999999999999</v>
      </c>
      <c r="O6507" s="3">
        <v>13.622999999999999</v>
      </c>
      <c r="P6507" s="3">
        <v>13.622999999999999</v>
      </c>
      <c r="Q6507" s="3">
        <v>13.622999999999999</v>
      </c>
      <c r="R6507" s="3">
        <v>13.622999999999999</v>
      </c>
      <c r="S6507" s="3">
        <v>15.1</v>
      </c>
      <c r="T6507" s="3">
        <v>15.878</v>
      </c>
      <c r="U6507" s="3">
        <v>16.763999999999999</v>
      </c>
      <c r="V6507" s="3">
        <v>15.564</v>
      </c>
      <c r="W6507" s="3">
        <v>14.944000000000001</v>
      </c>
      <c r="X6507" s="3">
        <v>14.645</v>
      </c>
      <c r="Y6507" s="3">
        <v>14.352</v>
      </c>
      <c r="Z6507" s="3">
        <v>14.065</v>
      </c>
      <c r="AA6507" s="3">
        <v>14.419</v>
      </c>
      <c r="AB6507" s="3">
        <v>14.419</v>
      </c>
      <c r="AC6507" s="3">
        <v>14.419</v>
      </c>
      <c r="AD6507" s="3">
        <v>14.419</v>
      </c>
      <c r="AE6507" s="3">
        <v>15.734</v>
      </c>
      <c r="AF6507" s="3">
        <v>17.625</v>
      </c>
      <c r="AG6507" s="3">
        <v>16.364000000000001</v>
      </c>
      <c r="AH6507" s="3">
        <v>16.582000000000001</v>
      </c>
      <c r="AI6507" s="3">
        <v>17.335000000000001</v>
      </c>
      <c r="AJ6507" s="3">
        <v>16.425000000000001</v>
      </c>
      <c r="AK6507" s="3">
        <v>16.218</v>
      </c>
      <c r="AL6507" s="3">
        <v>15.925000000000001</v>
      </c>
      <c r="AM6507" s="3">
        <v>15.715</v>
      </c>
      <c r="AN6507" s="3">
        <v>13.711</v>
      </c>
      <c r="AO6507" s="3">
        <v>13.496</v>
      </c>
      <c r="AP6507" s="3">
        <v>13.897</v>
      </c>
      <c r="AQ6507" s="3">
        <v>13.682</v>
      </c>
      <c r="AR6507" s="3">
        <v>13.465999999999999</v>
      </c>
      <c r="AS6507" s="3">
        <v>13.032999999999999</v>
      </c>
      <c r="AT6507" s="3">
        <v>12.598000000000001</v>
      </c>
      <c r="AU6507" s="3">
        <v>12.161</v>
      </c>
      <c r="AV6507" s="3">
        <v>11.722</v>
      </c>
      <c r="AW6507" s="3">
        <v>11.281000000000001</v>
      </c>
      <c r="AX6507" s="3">
        <v>10.837</v>
      </c>
      <c r="AY6507" s="3">
        <v>10.391</v>
      </c>
      <c r="AZ6507" s="3">
        <v>9.9429999999999996</v>
      </c>
      <c r="BA6507">
        <v>9.718</v>
      </c>
      <c r="BB6507">
        <v>2016</v>
      </c>
    </row>
    <row r="6508" spans="1:54" hidden="1" x14ac:dyDescent="0.2">
      <c r="A6508">
        <v>716</v>
      </c>
      <c r="B6508" t="s">
        <v>408</v>
      </c>
      <c r="C6508" t="s">
        <v>270</v>
      </c>
      <c r="D6508" t="s">
        <v>101</v>
      </c>
      <c r="E6508" t="s">
        <v>269</v>
      </c>
      <c r="F6508" t="s">
        <v>268</v>
      </c>
      <c r="G6508" t="s">
        <v>264</v>
      </c>
      <c r="H6508" t="s">
        <v>263</v>
      </c>
    </row>
    <row r="6509" spans="1:54" hidden="1" x14ac:dyDescent="0.2">
      <c r="A6509">
        <v>716</v>
      </c>
      <c r="B6509" t="s">
        <v>408</v>
      </c>
      <c r="C6509" t="s">
        <v>267</v>
      </c>
      <c r="D6509" t="s">
        <v>101</v>
      </c>
      <c r="E6509" t="s">
        <v>266</v>
      </c>
      <c r="F6509" t="s">
        <v>265</v>
      </c>
      <c r="G6509" t="s">
        <v>264</v>
      </c>
      <c r="H6509" t="s">
        <v>263</v>
      </c>
      <c r="I6509" t="s">
        <v>1641</v>
      </c>
      <c r="J6509" s="3">
        <v>8.8999999999999996E-2</v>
      </c>
      <c r="K6509" s="3">
        <v>0.09</v>
      </c>
      <c r="L6509" s="3">
        <v>9.1999999999999998E-2</v>
      </c>
      <c r="M6509" s="3">
        <v>9.5000000000000001E-2</v>
      </c>
      <c r="N6509" s="3">
        <v>9.7000000000000003E-2</v>
      </c>
      <c r="O6509" s="3">
        <v>9.9000000000000005E-2</v>
      </c>
      <c r="P6509" s="3">
        <v>0.10199999999999999</v>
      </c>
      <c r="Q6509" s="3">
        <v>0.105</v>
      </c>
      <c r="R6509" s="3">
        <v>0.108</v>
      </c>
      <c r="S6509" s="3">
        <v>0.111</v>
      </c>
      <c r="T6509" s="3">
        <v>0.114</v>
      </c>
      <c r="U6509" s="3">
        <v>0.11799999999999999</v>
      </c>
      <c r="V6509" s="3">
        <v>0.121</v>
      </c>
      <c r="W6509" s="3">
        <v>0.123</v>
      </c>
      <c r="X6509" s="3">
        <v>0.125</v>
      </c>
      <c r="Y6509" s="3">
        <v>0.127</v>
      </c>
      <c r="Z6509" s="3">
        <v>0.13</v>
      </c>
      <c r="AA6509" s="3">
        <v>0.13200000000000001</v>
      </c>
      <c r="AB6509" s="3">
        <v>0.13500000000000001</v>
      </c>
      <c r="AC6509" s="3">
        <v>0.13700000000000001</v>
      </c>
      <c r="AD6509" s="3">
        <v>0.13900000000000001</v>
      </c>
      <c r="AE6509" s="3">
        <v>0.14199999999999999</v>
      </c>
      <c r="AF6509" s="3">
        <v>0.14399999999999999</v>
      </c>
      <c r="AG6509" s="3">
        <v>0.14699999999999999</v>
      </c>
      <c r="AH6509" s="3">
        <v>0.151</v>
      </c>
      <c r="AI6509" s="3">
        <v>0.155</v>
      </c>
      <c r="AJ6509" s="3">
        <v>0.159</v>
      </c>
      <c r="AK6509" s="3">
        <v>0.16300000000000001</v>
      </c>
      <c r="AL6509" s="3">
        <v>0.16800000000000001</v>
      </c>
      <c r="AM6509" s="3">
        <v>0.17299999999999999</v>
      </c>
      <c r="AN6509" s="3">
        <v>0.17799999999999999</v>
      </c>
      <c r="AO6509" s="3">
        <v>0.183</v>
      </c>
      <c r="AP6509" s="3">
        <v>0.188</v>
      </c>
      <c r="AQ6509" s="3">
        <v>0.193</v>
      </c>
      <c r="AR6509" s="3">
        <v>0.19800000000000001</v>
      </c>
      <c r="AS6509" s="3">
        <v>0.20300000000000001</v>
      </c>
      <c r="AT6509" s="3">
        <v>0.20799999999999999</v>
      </c>
      <c r="AU6509" s="3">
        <v>0.21299999999999999</v>
      </c>
      <c r="AV6509" s="3">
        <v>0.217</v>
      </c>
      <c r="AW6509" s="3">
        <v>0.222</v>
      </c>
      <c r="AX6509" s="3">
        <v>0.22700000000000001</v>
      </c>
      <c r="AY6509" s="3">
        <v>0.23200000000000001</v>
      </c>
      <c r="AZ6509" s="3">
        <v>0.23699999999999999</v>
      </c>
      <c r="BA6509">
        <v>0.24199999999999999</v>
      </c>
      <c r="BB6509">
        <v>2011</v>
      </c>
    </row>
    <row r="6510" spans="1:54" hidden="1" x14ac:dyDescent="0.2">
      <c r="A6510">
        <v>716</v>
      </c>
      <c r="B6510" t="s">
        <v>408</v>
      </c>
      <c r="C6510" t="s">
        <v>262</v>
      </c>
      <c r="D6510" t="s">
        <v>101</v>
      </c>
      <c r="E6510" t="s">
        <v>260</v>
      </c>
      <c r="F6510" t="s">
        <v>259</v>
      </c>
      <c r="G6510" t="s">
        <v>225</v>
      </c>
      <c r="H6510" t="s">
        <v>222</v>
      </c>
      <c r="I6510" t="s">
        <v>1642</v>
      </c>
      <c r="J6510" s="3" t="s">
        <v>215</v>
      </c>
      <c r="K6510" s="3" t="s">
        <v>215</v>
      </c>
      <c r="L6510" s="3" t="s">
        <v>215</v>
      </c>
      <c r="M6510" s="3" t="s">
        <v>215</v>
      </c>
      <c r="N6510" s="3" t="s">
        <v>215</v>
      </c>
      <c r="O6510" s="3" t="s">
        <v>215</v>
      </c>
      <c r="P6510" s="3" t="s">
        <v>215</v>
      </c>
      <c r="Q6510" s="3" t="s">
        <v>215</v>
      </c>
      <c r="R6510" s="3" t="s">
        <v>215</v>
      </c>
      <c r="S6510" s="3" t="s">
        <v>215</v>
      </c>
      <c r="T6510" s="3" t="s">
        <v>215</v>
      </c>
      <c r="U6510" s="3" t="s">
        <v>215</v>
      </c>
      <c r="V6510" s="3" t="s">
        <v>215</v>
      </c>
      <c r="W6510" s="3" t="s">
        <v>215</v>
      </c>
      <c r="X6510" s="3" t="s">
        <v>215</v>
      </c>
      <c r="Y6510" s="3" t="s">
        <v>215</v>
      </c>
      <c r="Z6510" s="3" t="s">
        <v>215</v>
      </c>
      <c r="AA6510" s="3" t="s">
        <v>215</v>
      </c>
      <c r="AB6510" s="3" t="s">
        <v>215</v>
      </c>
      <c r="AC6510" s="3" t="s">
        <v>215</v>
      </c>
      <c r="AD6510" s="3">
        <v>381.23</v>
      </c>
      <c r="AE6510" s="3">
        <v>248.78399999999999</v>
      </c>
      <c r="AF6510" s="3">
        <v>245.63499999999999</v>
      </c>
      <c r="AG6510" s="3">
        <v>320.96699999999998</v>
      </c>
      <c r="AH6510" s="3">
        <v>367.53899999999999</v>
      </c>
      <c r="AI6510" s="3">
        <v>931.21799999999996</v>
      </c>
      <c r="AJ6510" s="3">
        <v>825.27700000000004</v>
      </c>
      <c r="AK6510" s="3">
        <v>3211.5920000000001</v>
      </c>
      <c r="AL6510" s="3">
        <v>1218.3420000000001</v>
      </c>
      <c r="AM6510" s="3">
        <v>994.86</v>
      </c>
      <c r="AN6510" s="3">
        <v>1396.61</v>
      </c>
      <c r="AO6510" s="3">
        <v>1630.894</v>
      </c>
      <c r="AP6510" s="3">
        <v>1685.21</v>
      </c>
      <c r="AQ6510" s="3">
        <v>1869.261</v>
      </c>
      <c r="AR6510" s="3">
        <v>1618.37</v>
      </c>
      <c r="AS6510" s="3">
        <v>1965.4690000000001</v>
      </c>
      <c r="AT6510" s="3">
        <v>2280.2840000000001</v>
      </c>
      <c r="AU6510" s="3">
        <v>2534.723</v>
      </c>
      <c r="AV6510" s="3">
        <v>2534.723</v>
      </c>
      <c r="AW6510" s="3">
        <v>2766.23</v>
      </c>
      <c r="AX6510" s="3">
        <v>3046.5039999999999</v>
      </c>
      <c r="AY6510" s="3">
        <v>3213.2550000000001</v>
      </c>
      <c r="AZ6510" s="3">
        <v>3398.194</v>
      </c>
      <c r="BA6510">
        <v>3592.3679999999999</v>
      </c>
      <c r="BB6510">
        <v>2016</v>
      </c>
    </row>
    <row r="6511" spans="1:54" hidden="1" x14ac:dyDescent="0.2">
      <c r="A6511">
        <v>716</v>
      </c>
      <c r="B6511" t="s">
        <v>408</v>
      </c>
      <c r="C6511" t="s">
        <v>261</v>
      </c>
      <c r="D6511" t="s">
        <v>101</v>
      </c>
      <c r="E6511" t="s">
        <v>260</v>
      </c>
      <c r="F6511" t="s">
        <v>259</v>
      </c>
      <c r="G6511" t="s">
        <v>217</v>
      </c>
      <c r="I6511" t="s">
        <v>258</v>
      </c>
      <c r="J6511" s="3" t="s">
        <v>215</v>
      </c>
      <c r="K6511" s="3" t="s">
        <v>215</v>
      </c>
      <c r="L6511" s="3" t="s">
        <v>215</v>
      </c>
      <c r="M6511" s="3" t="s">
        <v>215</v>
      </c>
      <c r="N6511" s="3" t="s">
        <v>215</v>
      </c>
      <c r="O6511" s="3" t="s">
        <v>215</v>
      </c>
      <c r="P6511" s="3" t="s">
        <v>215</v>
      </c>
      <c r="Q6511" s="3" t="s">
        <v>215</v>
      </c>
      <c r="R6511" s="3" t="s">
        <v>215</v>
      </c>
      <c r="S6511" s="3" t="s">
        <v>215</v>
      </c>
      <c r="T6511" s="3" t="s">
        <v>215</v>
      </c>
      <c r="U6511" s="3" t="s">
        <v>215</v>
      </c>
      <c r="V6511" s="3" t="s">
        <v>215</v>
      </c>
      <c r="W6511" s="3" t="s">
        <v>215</v>
      </c>
      <c r="X6511" s="3" t="s">
        <v>215</v>
      </c>
      <c r="Y6511" s="3" t="s">
        <v>215</v>
      </c>
      <c r="Z6511" s="3" t="s">
        <v>215</v>
      </c>
      <c r="AA6511" s="3" t="s">
        <v>215</v>
      </c>
      <c r="AB6511" s="3" t="s">
        <v>215</v>
      </c>
      <c r="AC6511" s="3" t="s">
        <v>215</v>
      </c>
      <c r="AD6511" s="3">
        <v>62.253999999999998</v>
      </c>
      <c r="AE6511" s="3">
        <v>38.954000000000001</v>
      </c>
      <c r="AF6511" s="3">
        <v>33.250999999999998</v>
      </c>
      <c r="AG6511" s="3">
        <v>35.002000000000002</v>
      </c>
      <c r="AH6511" s="3">
        <v>34.414999999999999</v>
      </c>
      <c r="AI6511" s="3">
        <v>67.739000000000004</v>
      </c>
      <c r="AJ6511" s="3">
        <v>47.35</v>
      </c>
      <c r="AK6511" s="3">
        <v>160.191</v>
      </c>
      <c r="AL6511" s="3">
        <v>44.094999999999999</v>
      </c>
      <c r="AM6511" s="3">
        <v>32.68</v>
      </c>
      <c r="AN6511" s="3">
        <v>38.235999999999997</v>
      </c>
      <c r="AO6511" s="3">
        <v>39.682000000000002</v>
      </c>
      <c r="AP6511" s="3">
        <v>34.991999999999997</v>
      </c>
      <c r="AQ6511" s="3">
        <v>33.445999999999998</v>
      </c>
      <c r="AR6511" s="3">
        <v>25.15</v>
      </c>
      <c r="AS6511" s="3">
        <v>28.006</v>
      </c>
      <c r="AT6511" s="3">
        <v>29.350999999999999</v>
      </c>
      <c r="AU6511" s="3">
        <v>30.588999999999999</v>
      </c>
      <c r="AV6511" s="3">
        <v>28.248999999999999</v>
      </c>
      <c r="AW6511" s="3">
        <v>28.114999999999998</v>
      </c>
      <c r="AX6511" s="3">
        <v>28.318000000000001</v>
      </c>
      <c r="AY6511" s="3">
        <v>27.448</v>
      </c>
      <c r="AZ6511" s="3">
        <v>26.774000000000001</v>
      </c>
      <c r="BA6511">
        <v>26.158999999999999</v>
      </c>
      <c r="BB6511">
        <v>2016</v>
      </c>
    </row>
    <row r="6512" spans="1:54" hidden="1" x14ac:dyDescent="0.2">
      <c r="A6512">
        <v>716</v>
      </c>
      <c r="B6512" t="s">
        <v>408</v>
      </c>
      <c r="C6512" t="s">
        <v>257</v>
      </c>
      <c r="D6512" t="s">
        <v>101</v>
      </c>
      <c r="E6512" t="s">
        <v>255</v>
      </c>
      <c r="F6512" t="s">
        <v>254</v>
      </c>
      <c r="G6512" t="s">
        <v>225</v>
      </c>
      <c r="H6512" t="s">
        <v>222</v>
      </c>
      <c r="I6512" t="s">
        <v>1642</v>
      </c>
      <c r="J6512" s="3" t="s">
        <v>215</v>
      </c>
      <c r="K6512" s="3" t="s">
        <v>215</v>
      </c>
      <c r="L6512" s="3" t="s">
        <v>215</v>
      </c>
      <c r="M6512" s="3" t="s">
        <v>215</v>
      </c>
      <c r="N6512" s="3" t="s">
        <v>215</v>
      </c>
      <c r="O6512" s="3" t="s">
        <v>215</v>
      </c>
      <c r="P6512" s="3" t="s">
        <v>215</v>
      </c>
      <c r="Q6512" s="3" t="s">
        <v>215</v>
      </c>
      <c r="R6512" s="3" t="s">
        <v>215</v>
      </c>
      <c r="S6512" s="3" t="s">
        <v>215</v>
      </c>
      <c r="T6512" s="3" t="s">
        <v>215</v>
      </c>
      <c r="U6512" s="3" t="s">
        <v>215</v>
      </c>
      <c r="V6512" s="3" t="s">
        <v>215</v>
      </c>
      <c r="W6512" s="3" t="s">
        <v>215</v>
      </c>
      <c r="X6512" s="3" t="s">
        <v>215</v>
      </c>
      <c r="Y6512" s="3" t="s">
        <v>215</v>
      </c>
      <c r="Z6512" s="3" t="s">
        <v>215</v>
      </c>
      <c r="AA6512" s="3" t="s">
        <v>215</v>
      </c>
      <c r="AB6512" s="3" t="s">
        <v>215</v>
      </c>
      <c r="AC6512" s="3" t="s">
        <v>215</v>
      </c>
      <c r="AD6512" s="3">
        <v>66.119</v>
      </c>
      <c r="AE6512" s="3">
        <v>336.286</v>
      </c>
      <c r="AF6512" s="3">
        <v>327.59899999999999</v>
      </c>
      <c r="AG6512" s="3">
        <v>463.202</v>
      </c>
      <c r="AH6512" s="3">
        <v>627.39400000000001</v>
      </c>
      <c r="AI6512" s="3">
        <v>576.952</v>
      </c>
      <c r="AJ6512" s="3">
        <v>538.84</v>
      </c>
      <c r="AK6512" s="3">
        <v>761.89300000000003</v>
      </c>
      <c r="AL6512" s="3">
        <v>841.245</v>
      </c>
      <c r="AM6512" s="3">
        <v>1581.0989999999999</v>
      </c>
      <c r="AN6512" s="3">
        <v>1824.3610000000001</v>
      </c>
      <c r="AO6512" s="3">
        <v>2145.3760000000002</v>
      </c>
      <c r="AP6512" s="3">
        <v>2225.317</v>
      </c>
      <c r="AQ6512" s="3">
        <v>1763.2850000000001</v>
      </c>
      <c r="AR6512" s="3">
        <v>1960.33</v>
      </c>
      <c r="AS6512" s="3">
        <v>2405.0189999999998</v>
      </c>
      <c r="AT6512" s="3">
        <v>2493.788</v>
      </c>
      <c r="AU6512" s="3">
        <v>2746.53</v>
      </c>
      <c r="AV6512" s="3">
        <v>2746.53</v>
      </c>
      <c r="AW6512" s="3">
        <v>3037.4940000000001</v>
      </c>
      <c r="AX6512" s="3">
        <v>3267.34</v>
      </c>
      <c r="AY6512" s="3">
        <v>3278.616</v>
      </c>
      <c r="AZ6512" s="3">
        <v>3321.95</v>
      </c>
      <c r="BA6512">
        <v>3537.1570000000002</v>
      </c>
      <c r="BB6512">
        <v>2016</v>
      </c>
    </row>
    <row r="6513" spans="1:54" hidden="1" x14ac:dyDescent="0.2">
      <c r="A6513">
        <v>716</v>
      </c>
      <c r="B6513" t="s">
        <v>408</v>
      </c>
      <c r="C6513" t="s">
        <v>256</v>
      </c>
      <c r="D6513" t="s">
        <v>101</v>
      </c>
      <c r="E6513" t="s">
        <v>255</v>
      </c>
      <c r="F6513" t="s">
        <v>254</v>
      </c>
      <c r="G6513" t="s">
        <v>217</v>
      </c>
      <c r="I6513" t="s">
        <v>253</v>
      </c>
      <c r="J6513" s="3" t="s">
        <v>215</v>
      </c>
      <c r="K6513" s="3" t="s">
        <v>215</v>
      </c>
      <c r="L6513" s="3" t="s">
        <v>215</v>
      </c>
      <c r="M6513" s="3" t="s">
        <v>215</v>
      </c>
      <c r="N6513" s="3" t="s">
        <v>215</v>
      </c>
      <c r="O6513" s="3" t="s">
        <v>215</v>
      </c>
      <c r="P6513" s="3" t="s">
        <v>215</v>
      </c>
      <c r="Q6513" s="3" t="s">
        <v>215</v>
      </c>
      <c r="R6513" s="3" t="s">
        <v>215</v>
      </c>
      <c r="S6513" s="3" t="s">
        <v>215</v>
      </c>
      <c r="T6513" s="3" t="s">
        <v>215</v>
      </c>
      <c r="U6513" s="3" t="s">
        <v>215</v>
      </c>
      <c r="V6513" s="3" t="s">
        <v>215</v>
      </c>
      <c r="W6513" s="3" t="s">
        <v>215</v>
      </c>
      <c r="X6513" s="3" t="s">
        <v>215</v>
      </c>
      <c r="Y6513" s="3" t="s">
        <v>215</v>
      </c>
      <c r="Z6513" s="3" t="s">
        <v>215</v>
      </c>
      <c r="AA6513" s="3" t="s">
        <v>215</v>
      </c>
      <c r="AB6513" s="3" t="s">
        <v>215</v>
      </c>
      <c r="AC6513" s="3" t="s">
        <v>215</v>
      </c>
      <c r="AD6513" s="3">
        <v>10.797000000000001</v>
      </c>
      <c r="AE6513" s="3">
        <v>52.654000000000003</v>
      </c>
      <c r="AF6513" s="3">
        <v>44.345999999999997</v>
      </c>
      <c r="AG6513" s="3">
        <v>50.512999999999998</v>
      </c>
      <c r="AH6513" s="3">
        <v>58.747999999999998</v>
      </c>
      <c r="AI6513" s="3">
        <v>41.969000000000001</v>
      </c>
      <c r="AJ6513" s="3">
        <v>30.916</v>
      </c>
      <c r="AK6513" s="3">
        <v>38.002000000000002</v>
      </c>
      <c r="AL6513" s="3">
        <v>30.446999999999999</v>
      </c>
      <c r="AM6513" s="3">
        <v>51.936999999999998</v>
      </c>
      <c r="AN6513" s="3">
        <v>49.947000000000003</v>
      </c>
      <c r="AO6513" s="3">
        <v>52.2</v>
      </c>
      <c r="AP6513" s="3">
        <v>46.207000000000001</v>
      </c>
      <c r="AQ6513" s="3">
        <v>31.548999999999999</v>
      </c>
      <c r="AR6513" s="3">
        <v>30.463999999999999</v>
      </c>
      <c r="AS6513" s="3">
        <v>34.268999999999998</v>
      </c>
      <c r="AT6513" s="3">
        <v>32.1</v>
      </c>
      <c r="AU6513" s="3">
        <v>33.145000000000003</v>
      </c>
      <c r="AV6513" s="3">
        <v>30.61</v>
      </c>
      <c r="AW6513" s="3">
        <v>30.872</v>
      </c>
      <c r="AX6513" s="3">
        <v>30.370999999999999</v>
      </c>
      <c r="AY6513" s="3">
        <v>28.006</v>
      </c>
      <c r="AZ6513" s="3">
        <v>26.172999999999998</v>
      </c>
      <c r="BA6513">
        <v>25.757000000000001</v>
      </c>
      <c r="BB6513">
        <v>2016</v>
      </c>
    </row>
    <row r="6514" spans="1:54" hidden="1" x14ac:dyDescent="0.2">
      <c r="A6514">
        <v>716</v>
      </c>
      <c r="B6514" t="s">
        <v>408</v>
      </c>
      <c r="C6514" t="s">
        <v>252</v>
      </c>
      <c r="D6514" t="s">
        <v>101</v>
      </c>
      <c r="E6514" t="s">
        <v>250</v>
      </c>
      <c r="F6514" t="s">
        <v>249</v>
      </c>
      <c r="G6514" t="s">
        <v>225</v>
      </c>
      <c r="H6514" t="s">
        <v>222</v>
      </c>
      <c r="I6514" t="s">
        <v>1642</v>
      </c>
      <c r="J6514" s="3" t="s">
        <v>215</v>
      </c>
      <c r="K6514" s="3" t="s">
        <v>215</v>
      </c>
      <c r="L6514" s="3" t="s">
        <v>215</v>
      </c>
      <c r="M6514" s="3" t="s">
        <v>215</v>
      </c>
      <c r="N6514" s="3" t="s">
        <v>215</v>
      </c>
      <c r="O6514" s="3" t="s">
        <v>215</v>
      </c>
      <c r="P6514" s="3" t="s">
        <v>215</v>
      </c>
      <c r="Q6514" s="3" t="s">
        <v>215</v>
      </c>
      <c r="R6514" s="3" t="s">
        <v>215</v>
      </c>
      <c r="S6514" s="3" t="s">
        <v>215</v>
      </c>
      <c r="T6514" s="3" t="s">
        <v>215</v>
      </c>
      <c r="U6514" s="3" t="s">
        <v>215</v>
      </c>
      <c r="V6514" s="3" t="s">
        <v>215</v>
      </c>
      <c r="W6514" s="3" t="s">
        <v>215</v>
      </c>
      <c r="X6514" s="3" t="s">
        <v>215</v>
      </c>
      <c r="Y6514" s="3" t="s">
        <v>215</v>
      </c>
      <c r="Z6514" s="3" t="s">
        <v>215</v>
      </c>
      <c r="AA6514" s="3" t="s">
        <v>215</v>
      </c>
      <c r="AB6514" s="3" t="s">
        <v>215</v>
      </c>
      <c r="AC6514" s="3" t="s">
        <v>215</v>
      </c>
      <c r="AD6514" s="3">
        <v>315.11099999999999</v>
      </c>
      <c r="AE6514" s="3">
        <v>-87.501999999999995</v>
      </c>
      <c r="AF6514" s="3">
        <v>-81.965000000000003</v>
      </c>
      <c r="AG6514" s="3">
        <v>-142.23500000000001</v>
      </c>
      <c r="AH6514" s="3">
        <v>-259.85500000000002</v>
      </c>
      <c r="AI6514" s="3">
        <v>354.26600000000002</v>
      </c>
      <c r="AJ6514" s="3">
        <v>286.43700000000001</v>
      </c>
      <c r="AK6514" s="3">
        <v>2449.6990000000001</v>
      </c>
      <c r="AL6514" s="3">
        <v>377.09800000000001</v>
      </c>
      <c r="AM6514" s="3">
        <v>-586.23900000000003</v>
      </c>
      <c r="AN6514" s="3">
        <v>-427.75099999999998</v>
      </c>
      <c r="AO6514" s="3">
        <v>-514.48099999999999</v>
      </c>
      <c r="AP6514" s="3">
        <v>-540.10699999999997</v>
      </c>
      <c r="AQ6514" s="3">
        <v>105.976</v>
      </c>
      <c r="AR6514" s="3">
        <v>-341.96</v>
      </c>
      <c r="AS6514" s="3">
        <v>-439.55099999999999</v>
      </c>
      <c r="AT6514" s="3">
        <v>-213.505</v>
      </c>
      <c r="AU6514" s="3">
        <v>-211.80699999999999</v>
      </c>
      <c r="AV6514" s="3">
        <v>-211.80699999999999</v>
      </c>
      <c r="AW6514" s="3">
        <v>-271.26299999999998</v>
      </c>
      <c r="AX6514" s="3">
        <v>-220.83600000000001</v>
      </c>
      <c r="AY6514" s="3">
        <v>-65.361000000000004</v>
      </c>
      <c r="AZ6514" s="3">
        <v>76.242999999999995</v>
      </c>
      <c r="BA6514">
        <v>55.210999999999999</v>
      </c>
      <c r="BB6514">
        <v>2016</v>
      </c>
    </row>
    <row r="6515" spans="1:54" hidden="1" x14ac:dyDescent="0.2">
      <c r="A6515">
        <v>716</v>
      </c>
      <c r="B6515" t="s">
        <v>408</v>
      </c>
      <c r="C6515" t="s">
        <v>251</v>
      </c>
      <c r="D6515" t="s">
        <v>101</v>
      </c>
      <c r="E6515" t="s">
        <v>250</v>
      </c>
      <c r="F6515" t="s">
        <v>249</v>
      </c>
      <c r="G6515" t="s">
        <v>217</v>
      </c>
      <c r="I6515" t="s">
        <v>248</v>
      </c>
      <c r="J6515" s="3" t="s">
        <v>215</v>
      </c>
      <c r="K6515" s="3" t="s">
        <v>215</v>
      </c>
      <c r="L6515" s="3" t="s">
        <v>215</v>
      </c>
      <c r="M6515" s="3" t="s">
        <v>215</v>
      </c>
      <c r="N6515" s="3" t="s">
        <v>215</v>
      </c>
      <c r="O6515" s="3" t="s">
        <v>215</v>
      </c>
      <c r="P6515" s="3" t="s">
        <v>215</v>
      </c>
      <c r="Q6515" s="3" t="s">
        <v>215</v>
      </c>
      <c r="R6515" s="3" t="s">
        <v>215</v>
      </c>
      <c r="S6515" s="3" t="s">
        <v>215</v>
      </c>
      <c r="T6515" s="3" t="s">
        <v>215</v>
      </c>
      <c r="U6515" s="3" t="s">
        <v>215</v>
      </c>
      <c r="V6515" s="3" t="s">
        <v>215</v>
      </c>
      <c r="W6515" s="3" t="s">
        <v>215</v>
      </c>
      <c r="X6515" s="3" t="s">
        <v>215</v>
      </c>
      <c r="Y6515" s="3" t="s">
        <v>215</v>
      </c>
      <c r="Z6515" s="3" t="s">
        <v>215</v>
      </c>
      <c r="AA6515" s="3" t="s">
        <v>215</v>
      </c>
      <c r="AB6515" s="3" t="s">
        <v>215</v>
      </c>
      <c r="AC6515" s="3" t="s">
        <v>215</v>
      </c>
      <c r="AD6515" s="3">
        <v>51.457000000000001</v>
      </c>
      <c r="AE6515" s="3">
        <v>-13.701000000000001</v>
      </c>
      <c r="AF6515" s="3">
        <v>-11.095000000000001</v>
      </c>
      <c r="AG6515" s="3">
        <v>-15.510999999999999</v>
      </c>
      <c r="AH6515" s="3">
        <v>-24.332000000000001</v>
      </c>
      <c r="AI6515" s="3">
        <v>25.77</v>
      </c>
      <c r="AJ6515" s="3">
        <v>16.434000000000001</v>
      </c>
      <c r="AK6515" s="3">
        <v>122.188</v>
      </c>
      <c r="AL6515" s="3">
        <v>13.648</v>
      </c>
      <c r="AM6515" s="3">
        <v>-19.257000000000001</v>
      </c>
      <c r="AN6515" s="3">
        <v>-11.711</v>
      </c>
      <c r="AO6515" s="3">
        <v>-12.518000000000001</v>
      </c>
      <c r="AP6515" s="3">
        <v>-11.215</v>
      </c>
      <c r="AQ6515" s="3">
        <v>1.8959999999999999</v>
      </c>
      <c r="AR6515" s="3">
        <v>-5.3140000000000001</v>
      </c>
      <c r="AS6515" s="3">
        <v>-6.2629999999999999</v>
      </c>
      <c r="AT6515" s="3">
        <v>-2.7480000000000002</v>
      </c>
      <c r="AU6515" s="3">
        <v>-2.556</v>
      </c>
      <c r="AV6515" s="3">
        <v>-2.3610000000000002</v>
      </c>
      <c r="AW6515" s="3">
        <v>-2.7570000000000001</v>
      </c>
      <c r="AX6515" s="3">
        <v>-2.0529999999999999</v>
      </c>
      <c r="AY6515" s="3">
        <v>-0.55800000000000005</v>
      </c>
      <c r="AZ6515" s="3">
        <v>0.60099999999999998</v>
      </c>
      <c r="BA6515">
        <v>0.40200000000000002</v>
      </c>
      <c r="BB6515">
        <v>2016</v>
      </c>
    </row>
    <row r="6516" spans="1:54" hidden="1" x14ac:dyDescent="0.2">
      <c r="A6516">
        <v>716</v>
      </c>
      <c r="B6516" t="s">
        <v>408</v>
      </c>
      <c r="C6516" t="s">
        <v>247</v>
      </c>
      <c r="D6516" t="s">
        <v>101</v>
      </c>
      <c r="E6516" t="s">
        <v>245</v>
      </c>
      <c r="F6516" t="s">
        <v>244</v>
      </c>
      <c r="G6516" t="s">
        <v>225</v>
      </c>
      <c r="H6516" t="s">
        <v>222</v>
      </c>
    </row>
    <row r="6517" spans="1:54" hidden="1" x14ac:dyDescent="0.2">
      <c r="A6517">
        <v>716</v>
      </c>
      <c r="B6517" t="s">
        <v>408</v>
      </c>
      <c r="C6517" t="s">
        <v>246</v>
      </c>
      <c r="D6517" t="s">
        <v>101</v>
      </c>
      <c r="E6517" t="s">
        <v>245</v>
      </c>
      <c r="F6517" t="s">
        <v>244</v>
      </c>
      <c r="G6517" t="s">
        <v>243</v>
      </c>
    </row>
    <row r="6518" spans="1:54" hidden="1" x14ac:dyDescent="0.2">
      <c r="A6518">
        <v>716</v>
      </c>
      <c r="B6518" t="s">
        <v>408</v>
      </c>
      <c r="C6518" t="s">
        <v>242</v>
      </c>
      <c r="D6518" t="s">
        <v>101</v>
      </c>
      <c r="E6518" t="s">
        <v>240</v>
      </c>
      <c r="F6518" t="s">
        <v>239</v>
      </c>
      <c r="G6518" t="s">
        <v>225</v>
      </c>
      <c r="H6518" t="s">
        <v>222</v>
      </c>
      <c r="I6518" t="s">
        <v>1642</v>
      </c>
      <c r="J6518" s="3" t="s">
        <v>215</v>
      </c>
      <c r="K6518" s="3" t="s">
        <v>215</v>
      </c>
      <c r="L6518" s="3" t="s">
        <v>215</v>
      </c>
      <c r="M6518" s="3" t="s">
        <v>215</v>
      </c>
      <c r="N6518" s="3" t="s">
        <v>215</v>
      </c>
      <c r="O6518" s="3" t="s">
        <v>215</v>
      </c>
      <c r="P6518" s="3" t="s">
        <v>215</v>
      </c>
      <c r="Q6518" s="3" t="s">
        <v>215</v>
      </c>
      <c r="R6518" s="3" t="s">
        <v>215</v>
      </c>
      <c r="S6518" s="3" t="s">
        <v>215</v>
      </c>
      <c r="T6518" s="3" t="s">
        <v>215</v>
      </c>
      <c r="U6518" s="3" t="s">
        <v>215</v>
      </c>
      <c r="V6518" s="3" t="s">
        <v>215</v>
      </c>
      <c r="W6518" s="3" t="s">
        <v>215</v>
      </c>
      <c r="X6518" s="3" t="s">
        <v>215</v>
      </c>
      <c r="Y6518" s="3" t="s">
        <v>215</v>
      </c>
      <c r="Z6518" s="3" t="s">
        <v>215</v>
      </c>
      <c r="AA6518" s="3" t="s">
        <v>215</v>
      </c>
      <c r="AB6518" s="3" t="s">
        <v>215</v>
      </c>
      <c r="AC6518" s="3" t="s">
        <v>215</v>
      </c>
      <c r="AD6518" s="3" t="s">
        <v>215</v>
      </c>
      <c r="AE6518" s="3">
        <v>-62.731000000000002</v>
      </c>
      <c r="AF6518" s="3">
        <v>-56.113</v>
      </c>
      <c r="AG6518" s="3">
        <v>-116.09</v>
      </c>
      <c r="AH6518" s="3">
        <v>-229.71600000000001</v>
      </c>
      <c r="AI6518" s="3">
        <v>387.99599999999998</v>
      </c>
      <c r="AJ6518" s="3">
        <v>303.86799999999999</v>
      </c>
      <c r="AK6518" s="3">
        <v>2475.7179999999998</v>
      </c>
      <c r="AL6518" s="3">
        <v>400.58100000000002</v>
      </c>
      <c r="AM6518" s="3">
        <v>-563.23</v>
      </c>
      <c r="AN6518" s="3">
        <v>-411.52600000000001</v>
      </c>
      <c r="AO6518" s="3">
        <v>-490.65800000000002</v>
      </c>
      <c r="AP6518" s="3">
        <v>-510.60599999999999</v>
      </c>
      <c r="AQ6518" s="3">
        <v>134.375</v>
      </c>
      <c r="AR6518" s="3">
        <v>-298.33300000000003</v>
      </c>
      <c r="AS6518" s="3">
        <v>-385.76499999999999</v>
      </c>
      <c r="AT6518" s="3">
        <v>-179.77699999999999</v>
      </c>
      <c r="AU6518" s="3">
        <v>-167.50700000000001</v>
      </c>
      <c r="AV6518" s="3">
        <v>-167.50700000000001</v>
      </c>
      <c r="AW6518" s="3">
        <v>-209.15899999999999</v>
      </c>
      <c r="AX6518" s="3">
        <v>-143.87200000000001</v>
      </c>
      <c r="AY6518" s="3">
        <v>32.866999999999997</v>
      </c>
      <c r="AZ6518" s="3">
        <v>170.80099999999999</v>
      </c>
      <c r="BA6518">
        <v>165.38300000000001</v>
      </c>
      <c r="BB6518">
        <v>2016</v>
      </c>
    </row>
    <row r="6519" spans="1:54" hidden="1" x14ac:dyDescent="0.2">
      <c r="A6519">
        <v>716</v>
      </c>
      <c r="B6519" t="s">
        <v>408</v>
      </c>
      <c r="C6519" t="s">
        <v>241</v>
      </c>
      <c r="D6519" t="s">
        <v>101</v>
      </c>
      <c r="E6519" t="s">
        <v>240</v>
      </c>
      <c r="F6519" t="s">
        <v>239</v>
      </c>
      <c r="G6519" t="s">
        <v>217</v>
      </c>
      <c r="I6519" t="s">
        <v>238</v>
      </c>
      <c r="J6519" s="3" t="s">
        <v>215</v>
      </c>
      <c r="K6519" s="3" t="s">
        <v>215</v>
      </c>
      <c r="L6519" s="3" t="s">
        <v>215</v>
      </c>
      <c r="M6519" s="3" t="s">
        <v>215</v>
      </c>
      <c r="N6519" s="3" t="s">
        <v>215</v>
      </c>
      <c r="O6519" s="3" t="s">
        <v>215</v>
      </c>
      <c r="P6519" s="3" t="s">
        <v>215</v>
      </c>
      <c r="Q6519" s="3" t="s">
        <v>215</v>
      </c>
      <c r="R6519" s="3" t="s">
        <v>215</v>
      </c>
      <c r="S6519" s="3" t="s">
        <v>215</v>
      </c>
      <c r="T6519" s="3" t="s">
        <v>215</v>
      </c>
      <c r="U6519" s="3" t="s">
        <v>215</v>
      </c>
      <c r="V6519" s="3" t="s">
        <v>215</v>
      </c>
      <c r="W6519" s="3" t="s">
        <v>215</v>
      </c>
      <c r="X6519" s="3" t="s">
        <v>215</v>
      </c>
      <c r="Y6519" s="3" t="s">
        <v>215</v>
      </c>
      <c r="Z6519" s="3" t="s">
        <v>215</v>
      </c>
      <c r="AA6519" s="3" t="s">
        <v>215</v>
      </c>
      <c r="AB6519" s="3" t="s">
        <v>215</v>
      </c>
      <c r="AC6519" s="3" t="s">
        <v>215</v>
      </c>
      <c r="AD6519" s="3" t="s">
        <v>215</v>
      </c>
      <c r="AE6519" s="3">
        <v>-9.8219999999999992</v>
      </c>
      <c r="AF6519" s="3">
        <v>-7.5960000000000001</v>
      </c>
      <c r="AG6519" s="3">
        <v>-12.66</v>
      </c>
      <c r="AH6519" s="3">
        <v>-21.51</v>
      </c>
      <c r="AI6519" s="3">
        <v>28.224</v>
      </c>
      <c r="AJ6519" s="3">
        <v>17.434000000000001</v>
      </c>
      <c r="AK6519" s="3">
        <v>123.486</v>
      </c>
      <c r="AL6519" s="3">
        <v>14.497999999999999</v>
      </c>
      <c r="AM6519" s="3">
        <v>-18.501000000000001</v>
      </c>
      <c r="AN6519" s="3">
        <v>-11.266999999999999</v>
      </c>
      <c r="AO6519" s="3">
        <v>-11.938000000000001</v>
      </c>
      <c r="AP6519" s="3">
        <v>-10.602</v>
      </c>
      <c r="AQ6519" s="3">
        <v>2.4039999999999999</v>
      </c>
      <c r="AR6519" s="3">
        <v>-4.6360000000000001</v>
      </c>
      <c r="AS6519" s="3">
        <v>-5.4969999999999999</v>
      </c>
      <c r="AT6519" s="3">
        <v>-2.3140000000000001</v>
      </c>
      <c r="AU6519" s="3">
        <v>-2.0209999999999999</v>
      </c>
      <c r="AV6519" s="3">
        <v>-1.867</v>
      </c>
      <c r="AW6519" s="3">
        <v>-2.1259999999999999</v>
      </c>
      <c r="AX6519" s="3">
        <v>-1.337</v>
      </c>
      <c r="AY6519" s="3">
        <v>0.28100000000000003</v>
      </c>
      <c r="AZ6519" s="3">
        <v>1.3460000000000001</v>
      </c>
      <c r="BA6519">
        <v>1.204</v>
      </c>
      <c r="BB6519">
        <v>2016</v>
      </c>
    </row>
    <row r="6520" spans="1:54" hidden="1" x14ac:dyDescent="0.2">
      <c r="A6520">
        <v>716</v>
      </c>
      <c r="B6520" t="s">
        <v>408</v>
      </c>
      <c r="C6520" t="s">
        <v>237</v>
      </c>
      <c r="D6520" t="s">
        <v>101</v>
      </c>
      <c r="E6520" t="s">
        <v>235</v>
      </c>
      <c r="F6520" t="s">
        <v>234</v>
      </c>
      <c r="G6520" t="s">
        <v>225</v>
      </c>
      <c r="H6520" t="s">
        <v>222</v>
      </c>
    </row>
    <row r="6521" spans="1:54" hidden="1" x14ac:dyDescent="0.2">
      <c r="A6521">
        <v>716</v>
      </c>
      <c r="B6521" t="s">
        <v>408</v>
      </c>
      <c r="C6521" t="s">
        <v>236</v>
      </c>
      <c r="D6521" t="s">
        <v>101</v>
      </c>
      <c r="E6521" t="s">
        <v>235</v>
      </c>
      <c r="F6521" t="s">
        <v>234</v>
      </c>
      <c r="G6521" t="s">
        <v>217</v>
      </c>
    </row>
    <row r="6522" spans="1:54" hidden="1" x14ac:dyDescent="0.2">
      <c r="A6522">
        <v>716</v>
      </c>
      <c r="B6522" t="s">
        <v>408</v>
      </c>
      <c r="C6522" t="s">
        <v>233</v>
      </c>
      <c r="D6522" t="s">
        <v>101</v>
      </c>
      <c r="E6522" t="s">
        <v>231</v>
      </c>
      <c r="F6522" t="s">
        <v>230</v>
      </c>
      <c r="G6522" t="s">
        <v>225</v>
      </c>
      <c r="H6522" t="s">
        <v>222</v>
      </c>
      <c r="I6522" t="s">
        <v>1642</v>
      </c>
      <c r="J6522" s="3" t="s">
        <v>215</v>
      </c>
      <c r="K6522" s="3" t="s">
        <v>215</v>
      </c>
      <c r="L6522" s="3" t="s">
        <v>215</v>
      </c>
      <c r="M6522" s="3" t="s">
        <v>215</v>
      </c>
      <c r="N6522" s="3" t="s">
        <v>215</v>
      </c>
      <c r="O6522" s="3" t="s">
        <v>215</v>
      </c>
      <c r="P6522" s="3" t="s">
        <v>215</v>
      </c>
      <c r="Q6522" s="3" t="s">
        <v>215</v>
      </c>
      <c r="R6522" s="3" t="s">
        <v>215</v>
      </c>
      <c r="S6522" s="3" t="s">
        <v>215</v>
      </c>
      <c r="T6522" s="3" t="s">
        <v>215</v>
      </c>
      <c r="U6522" s="3" t="s">
        <v>215</v>
      </c>
      <c r="V6522" s="3" t="s">
        <v>215</v>
      </c>
      <c r="W6522" s="3" t="s">
        <v>215</v>
      </c>
      <c r="X6522" s="3" t="s">
        <v>215</v>
      </c>
      <c r="Y6522" s="3" t="s">
        <v>215</v>
      </c>
      <c r="Z6522" s="3" t="s">
        <v>215</v>
      </c>
      <c r="AA6522" s="3" t="s">
        <v>215</v>
      </c>
      <c r="AB6522" s="3" t="s">
        <v>215</v>
      </c>
      <c r="AC6522" s="3" t="s">
        <v>215</v>
      </c>
      <c r="AD6522" s="3" t="s">
        <v>215</v>
      </c>
      <c r="AE6522" s="3">
        <v>2597.6990000000001</v>
      </c>
      <c r="AF6522" s="3">
        <v>2630.2779999999998</v>
      </c>
      <c r="AG6522" s="3">
        <v>2907.8870000000002</v>
      </c>
      <c r="AH6522" s="3">
        <v>3594.1669999999999</v>
      </c>
      <c r="AI6522" s="3">
        <v>3907.6909999999998</v>
      </c>
      <c r="AJ6522" s="3">
        <v>4475.201</v>
      </c>
      <c r="AK6522" s="3">
        <v>2032.1959999999999</v>
      </c>
      <c r="AL6522" s="3">
        <v>1617.723</v>
      </c>
      <c r="AM6522" s="3">
        <v>2204.5740000000001</v>
      </c>
      <c r="AN6522" s="3">
        <v>2905.2440000000001</v>
      </c>
      <c r="AO6522" s="3">
        <v>3206.2959999999998</v>
      </c>
      <c r="AP6522" s="3">
        <v>3902.6790000000001</v>
      </c>
      <c r="AQ6522" s="3">
        <v>3976.0549999999998</v>
      </c>
      <c r="AR6522" s="3">
        <v>4475.6149999999998</v>
      </c>
      <c r="AS6522" s="3">
        <v>6032.152</v>
      </c>
      <c r="AT6522" s="3">
        <v>7301.6289999999999</v>
      </c>
      <c r="AU6522" s="3">
        <v>6902.5129999999999</v>
      </c>
      <c r="AV6522" s="3">
        <v>6902.5129999999999</v>
      </c>
      <c r="AW6522" s="3">
        <v>7099.6310000000003</v>
      </c>
      <c r="AX6522" s="3">
        <v>7249.3410000000003</v>
      </c>
      <c r="AY6522" s="3">
        <v>7200.9390000000003</v>
      </c>
      <c r="AZ6522" s="3">
        <v>7359.4780000000001</v>
      </c>
      <c r="BA6522">
        <v>7568.2330000000002</v>
      </c>
      <c r="BB6522">
        <v>2016</v>
      </c>
    </row>
    <row r="6523" spans="1:54" hidden="1" x14ac:dyDescent="0.2">
      <c r="A6523">
        <v>716</v>
      </c>
      <c r="B6523" t="s">
        <v>408</v>
      </c>
      <c r="C6523" t="s">
        <v>232</v>
      </c>
      <c r="D6523" t="s">
        <v>101</v>
      </c>
      <c r="E6523" t="s">
        <v>231</v>
      </c>
      <c r="F6523" t="s">
        <v>230</v>
      </c>
      <c r="G6523" t="s">
        <v>217</v>
      </c>
      <c r="I6523" t="s">
        <v>229</v>
      </c>
      <c r="J6523" s="3" t="s">
        <v>215</v>
      </c>
      <c r="K6523" s="3" t="s">
        <v>215</v>
      </c>
      <c r="L6523" s="3" t="s">
        <v>215</v>
      </c>
      <c r="M6523" s="3" t="s">
        <v>215</v>
      </c>
      <c r="N6523" s="3" t="s">
        <v>215</v>
      </c>
      <c r="O6523" s="3" t="s">
        <v>215</v>
      </c>
      <c r="P6523" s="3" t="s">
        <v>215</v>
      </c>
      <c r="Q6523" s="3" t="s">
        <v>215</v>
      </c>
      <c r="R6523" s="3" t="s">
        <v>215</v>
      </c>
      <c r="S6523" s="3" t="s">
        <v>215</v>
      </c>
      <c r="T6523" s="3" t="s">
        <v>215</v>
      </c>
      <c r="U6523" s="3" t="s">
        <v>215</v>
      </c>
      <c r="V6523" s="3" t="s">
        <v>215</v>
      </c>
      <c r="W6523" s="3" t="s">
        <v>215</v>
      </c>
      <c r="X6523" s="3" t="s">
        <v>215</v>
      </c>
      <c r="Y6523" s="3" t="s">
        <v>215</v>
      </c>
      <c r="Z6523" s="3" t="s">
        <v>215</v>
      </c>
      <c r="AA6523" s="3" t="s">
        <v>215</v>
      </c>
      <c r="AB6523" s="3" t="s">
        <v>215</v>
      </c>
      <c r="AC6523" s="3" t="s">
        <v>215</v>
      </c>
      <c r="AD6523" s="3" t="s">
        <v>215</v>
      </c>
      <c r="AE6523" s="3">
        <v>406.73700000000002</v>
      </c>
      <c r="AF6523" s="3">
        <v>356.05099999999999</v>
      </c>
      <c r="AG6523" s="3">
        <v>317.113</v>
      </c>
      <c r="AH6523" s="3">
        <v>336.54899999999998</v>
      </c>
      <c r="AI6523" s="3">
        <v>284.25299999999999</v>
      </c>
      <c r="AJ6523" s="3">
        <v>256.76400000000001</v>
      </c>
      <c r="AK6523" s="3">
        <v>101.364</v>
      </c>
      <c r="AL6523" s="3">
        <v>58.548999999999999</v>
      </c>
      <c r="AM6523" s="3">
        <v>72.417000000000002</v>
      </c>
      <c r="AN6523" s="3">
        <v>79.539000000000001</v>
      </c>
      <c r="AO6523" s="3">
        <v>78.013999999999996</v>
      </c>
      <c r="AP6523" s="3">
        <v>81.037000000000006</v>
      </c>
      <c r="AQ6523" s="3">
        <v>71.141000000000005</v>
      </c>
      <c r="AR6523" s="3">
        <v>69.552999999999997</v>
      </c>
      <c r="AS6523" s="3">
        <v>85.950999999999993</v>
      </c>
      <c r="AT6523" s="3">
        <v>93.984999999999999</v>
      </c>
      <c r="AU6523" s="3">
        <v>83.3</v>
      </c>
      <c r="AV6523" s="3">
        <v>76.927999999999997</v>
      </c>
      <c r="AW6523" s="3">
        <v>72.158000000000001</v>
      </c>
      <c r="AX6523" s="3">
        <v>67.385000000000005</v>
      </c>
      <c r="AY6523" s="3">
        <v>61.512</v>
      </c>
      <c r="AZ6523" s="3">
        <v>57.984000000000002</v>
      </c>
      <c r="BA6523">
        <v>55.110999999999997</v>
      </c>
      <c r="BB6523">
        <v>2016</v>
      </c>
    </row>
    <row r="6524" spans="1:54" hidden="1" x14ac:dyDescent="0.2">
      <c r="A6524">
        <v>716</v>
      </c>
      <c r="B6524" t="s">
        <v>408</v>
      </c>
      <c r="C6524" t="s">
        <v>228</v>
      </c>
      <c r="D6524" t="s">
        <v>101</v>
      </c>
      <c r="E6524" t="s">
        <v>227</v>
      </c>
      <c r="F6524" t="s">
        <v>226</v>
      </c>
      <c r="G6524" t="s">
        <v>225</v>
      </c>
      <c r="H6524" t="s">
        <v>222</v>
      </c>
      <c r="I6524" t="s">
        <v>1642</v>
      </c>
      <c r="J6524" s="3">
        <v>2.86</v>
      </c>
      <c r="K6524" s="3">
        <v>3.23</v>
      </c>
      <c r="L6524" s="3">
        <v>3.3170000000000002</v>
      </c>
      <c r="M6524" s="3">
        <v>3.2029999999999998</v>
      </c>
      <c r="N6524" s="3">
        <v>3.4790000000000001</v>
      </c>
      <c r="O6524" s="3">
        <v>3.7170000000000001</v>
      </c>
      <c r="P6524" s="3">
        <v>4.5060000000000002</v>
      </c>
      <c r="Q6524" s="3">
        <v>6.3319999999999999</v>
      </c>
      <c r="R6524" s="3">
        <v>8.6110000000000007</v>
      </c>
      <c r="S6524" s="3">
        <v>12.375999999999999</v>
      </c>
      <c r="T6524" s="3">
        <v>17.225000000000001</v>
      </c>
      <c r="U6524" s="3">
        <v>21.849</v>
      </c>
      <c r="V6524" s="3">
        <v>30.706</v>
      </c>
      <c r="W6524" s="3">
        <v>54.447000000000003</v>
      </c>
      <c r="X6524" s="3">
        <v>96.927999999999997</v>
      </c>
      <c r="Y6524" s="3">
        <v>148.363</v>
      </c>
      <c r="Z6524" s="3">
        <v>300.02600000000001</v>
      </c>
      <c r="AA6524" s="3">
        <v>421.53699999999998</v>
      </c>
      <c r="AB6524" s="3">
        <v>501.20800000000003</v>
      </c>
      <c r="AC6524" s="3">
        <v>554.34799999999996</v>
      </c>
      <c r="AD6524" s="3">
        <v>612.38300000000004</v>
      </c>
      <c r="AE6524" s="3">
        <v>638.66800000000001</v>
      </c>
      <c r="AF6524" s="3">
        <v>738.73599999999999</v>
      </c>
      <c r="AG6524" s="3">
        <v>916.98800000000006</v>
      </c>
      <c r="AH6524" s="3">
        <v>1067.9490000000001</v>
      </c>
      <c r="AI6524" s="3">
        <v>1374.721</v>
      </c>
      <c r="AJ6524" s="3">
        <v>1742.9259999999999</v>
      </c>
      <c r="AK6524" s="3">
        <v>2004.857</v>
      </c>
      <c r="AL6524" s="3">
        <v>2763.009</v>
      </c>
      <c r="AM6524" s="3">
        <v>3044.288</v>
      </c>
      <c r="AN6524" s="3">
        <v>3652.6239999999998</v>
      </c>
      <c r="AO6524" s="3">
        <v>4109.9070000000002</v>
      </c>
      <c r="AP6524" s="3">
        <v>4815.93</v>
      </c>
      <c r="AQ6524" s="3">
        <v>5588.9610000000002</v>
      </c>
      <c r="AR6524" s="3">
        <v>6434.8670000000002</v>
      </c>
      <c r="AS6524" s="3">
        <v>7018.1130000000003</v>
      </c>
      <c r="AT6524" s="3">
        <v>7768.8909999999996</v>
      </c>
      <c r="AU6524" s="3">
        <v>8286.3070000000007</v>
      </c>
      <c r="AV6524" s="3">
        <v>8972.6769999999997</v>
      </c>
      <c r="AW6524" s="3">
        <v>9839.0319999999992</v>
      </c>
      <c r="AX6524" s="3">
        <v>10758.099</v>
      </c>
      <c r="AY6524" s="3">
        <v>11706.648999999999</v>
      </c>
      <c r="AZ6524" s="3">
        <v>12692.271000000001</v>
      </c>
      <c r="BA6524">
        <v>13732.81</v>
      </c>
      <c r="BB6524">
        <v>2016</v>
      </c>
    </row>
    <row r="6525" spans="1:54" hidden="1" x14ac:dyDescent="0.2">
      <c r="A6525">
        <v>716</v>
      </c>
      <c r="B6525" t="s">
        <v>408</v>
      </c>
      <c r="C6525" t="s">
        <v>224</v>
      </c>
      <c r="D6525" t="s">
        <v>101</v>
      </c>
      <c r="E6525" t="s">
        <v>219</v>
      </c>
      <c r="F6525" t="s">
        <v>218</v>
      </c>
      <c r="G6525" t="s">
        <v>223</v>
      </c>
      <c r="H6525" t="s">
        <v>222</v>
      </c>
      <c r="I6525" t="s">
        <v>1643</v>
      </c>
      <c r="J6525" s="3">
        <v>-1.4E-2</v>
      </c>
      <c r="K6525" s="3">
        <v>-0.02</v>
      </c>
      <c r="L6525" s="3">
        <v>-2.8000000000000001E-2</v>
      </c>
      <c r="M6525" s="3">
        <v>-1.2E-2</v>
      </c>
      <c r="N6525" s="3">
        <v>-1.7000000000000001E-2</v>
      </c>
      <c r="O6525" s="3">
        <v>-1.9E-2</v>
      </c>
      <c r="P6525" s="3">
        <v>-1.4999999999999999E-2</v>
      </c>
      <c r="Q6525" s="3">
        <v>-1.2E-2</v>
      </c>
      <c r="R6525" s="3">
        <v>-1.9E-2</v>
      </c>
      <c r="S6525" s="3">
        <v>-2.8000000000000001E-2</v>
      </c>
      <c r="T6525" s="3">
        <v>-0.03</v>
      </c>
      <c r="U6525" s="3">
        <v>-3.4000000000000002E-2</v>
      </c>
      <c r="V6525" s="3">
        <v>-2.7E-2</v>
      </c>
      <c r="W6525" s="3">
        <v>-0.03</v>
      </c>
      <c r="X6525" s="3">
        <v>-2.5000000000000001E-2</v>
      </c>
      <c r="Y6525" s="3">
        <v>-2.7E-2</v>
      </c>
      <c r="Z6525" s="3">
        <v>-2.4E-2</v>
      </c>
      <c r="AA6525" s="3">
        <v>-1.4E-2</v>
      </c>
      <c r="AB6525" s="3">
        <v>-1.2E-2</v>
      </c>
      <c r="AC6525" s="3">
        <v>-1.2E-2</v>
      </c>
      <c r="AD6525" s="3">
        <v>-1.6E-2</v>
      </c>
      <c r="AE6525" s="3">
        <v>-1.6E-2</v>
      </c>
      <c r="AF6525" s="3">
        <v>-1.7000000000000001E-2</v>
      </c>
      <c r="AG6525" s="3">
        <v>-1.4999999999999999E-2</v>
      </c>
      <c r="AH6525" s="3">
        <v>-2.4E-2</v>
      </c>
      <c r="AI6525" s="3">
        <v>-2.5999999999999999E-2</v>
      </c>
      <c r="AJ6525" s="3">
        <v>-4.3999999999999997E-2</v>
      </c>
      <c r="AK6525" s="3">
        <v>-4.2999999999999997E-2</v>
      </c>
      <c r="AL6525" s="3">
        <v>-6.4000000000000001E-2</v>
      </c>
      <c r="AM6525" s="3">
        <v>-4.5999999999999999E-2</v>
      </c>
      <c r="AN6525" s="3">
        <v>-4.4999999999999998E-2</v>
      </c>
      <c r="AO6525" s="3">
        <v>-6.5000000000000002E-2</v>
      </c>
      <c r="AP6525" s="3">
        <v>-5.5E-2</v>
      </c>
      <c r="AQ6525" s="3">
        <v>-4.2000000000000003E-2</v>
      </c>
      <c r="AR6525" s="3">
        <v>-7.5999999999999998E-2</v>
      </c>
      <c r="AS6525" s="3">
        <v>-0.04</v>
      </c>
      <c r="AT6525" s="3">
        <v>-2.1000000000000001E-2</v>
      </c>
      <c r="AU6525" s="3">
        <v>-4.9000000000000002E-2</v>
      </c>
      <c r="AV6525" s="3">
        <v>-0.05</v>
      </c>
      <c r="AW6525" s="3">
        <v>-4.9000000000000002E-2</v>
      </c>
      <c r="AX6525" s="3">
        <v>-4.3999999999999997E-2</v>
      </c>
      <c r="AY6525" s="3">
        <v>-4.9000000000000002E-2</v>
      </c>
      <c r="AZ6525" s="3">
        <v>-4.5999999999999999E-2</v>
      </c>
      <c r="BA6525">
        <v>-4.7E-2</v>
      </c>
      <c r="BB6525">
        <v>2016</v>
      </c>
    </row>
    <row r="6526" spans="1:54" hidden="1" x14ac:dyDescent="0.2">
      <c r="A6526">
        <v>716</v>
      </c>
      <c r="B6526" t="s">
        <v>408</v>
      </c>
      <c r="C6526" t="s">
        <v>220</v>
      </c>
      <c r="D6526" t="s">
        <v>101</v>
      </c>
      <c r="E6526" t="s">
        <v>219</v>
      </c>
      <c r="F6526" t="s">
        <v>218</v>
      </c>
      <c r="G6526" t="s">
        <v>217</v>
      </c>
      <c r="I6526" t="s">
        <v>216</v>
      </c>
      <c r="J6526" s="3">
        <v>-19.815999999999999</v>
      </c>
      <c r="K6526" s="3">
        <v>-23.59</v>
      </c>
      <c r="L6526" s="3">
        <v>-34.244999999999997</v>
      </c>
      <c r="M6526" s="3">
        <v>-16.035</v>
      </c>
      <c r="N6526" s="3">
        <v>-21.988</v>
      </c>
      <c r="O6526" s="3">
        <v>-23.065000000000001</v>
      </c>
      <c r="P6526" s="3">
        <v>-12.628</v>
      </c>
      <c r="Q6526" s="3">
        <v>-9.9600000000000009</v>
      </c>
      <c r="R6526" s="3">
        <v>-18.731000000000002</v>
      </c>
      <c r="S6526" s="3">
        <v>-28.353000000000002</v>
      </c>
      <c r="T6526" s="3">
        <v>-24.911999999999999</v>
      </c>
      <c r="U6526" s="3">
        <v>-31.606999999999999</v>
      </c>
      <c r="V6526" s="3">
        <v>-28.361000000000001</v>
      </c>
      <c r="W6526" s="3">
        <v>-23.593</v>
      </c>
      <c r="X6526" s="3">
        <v>-18.827000000000002</v>
      </c>
      <c r="Y6526" s="3">
        <v>-26.16</v>
      </c>
      <c r="Z6526" s="3">
        <v>-70.468999999999994</v>
      </c>
      <c r="AA6526" s="3">
        <v>-29.282</v>
      </c>
      <c r="AB6526" s="3">
        <v>-23.27</v>
      </c>
      <c r="AC6526" s="3">
        <v>-21.780999999999999</v>
      </c>
      <c r="AD6526" s="3">
        <v>-27.817</v>
      </c>
      <c r="AE6526" s="3">
        <v>-22.806999999999999</v>
      </c>
      <c r="AF6526" s="3">
        <v>-20.64</v>
      </c>
      <c r="AG6526" s="3">
        <v>-15.666</v>
      </c>
      <c r="AH6526" s="3">
        <v>-22.056000000000001</v>
      </c>
      <c r="AI6526" s="3">
        <v>-20.25</v>
      </c>
      <c r="AJ6526" s="3">
        <v>-31.155999999999999</v>
      </c>
      <c r="AK6526" s="3">
        <v>-28.968</v>
      </c>
      <c r="AL6526" s="3">
        <v>-34.061999999999998</v>
      </c>
      <c r="AM6526" s="3">
        <v>-24.702000000000002</v>
      </c>
      <c r="AN6526" s="3">
        <v>-22.93</v>
      </c>
      <c r="AO6526" s="3">
        <v>-27.707000000000001</v>
      </c>
      <c r="AP6526" s="3">
        <v>-21.859000000000002</v>
      </c>
      <c r="AQ6526" s="3">
        <v>-13.766999999999999</v>
      </c>
      <c r="AR6526" s="3">
        <v>-21.925999999999998</v>
      </c>
      <c r="AS6526" s="3">
        <v>-12.601000000000001</v>
      </c>
      <c r="AT6526" s="3">
        <v>-5.9649999999999999</v>
      </c>
      <c r="AU6526" s="3">
        <v>-12.964</v>
      </c>
      <c r="AV6526" s="3">
        <v>-11.252000000000001</v>
      </c>
      <c r="AW6526" s="3">
        <v>-9.9320000000000004</v>
      </c>
      <c r="AX6526" s="3">
        <v>-8.2449999999999992</v>
      </c>
      <c r="AY6526" s="3">
        <v>-8.452</v>
      </c>
      <c r="AZ6526" s="3">
        <v>-7.3890000000000002</v>
      </c>
      <c r="BA6526">
        <v>-7.032</v>
      </c>
      <c r="BB6526">
        <v>2016</v>
      </c>
    </row>
    <row r="6527" spans="1:54" x14ac:dyDescent="0.2">
      <c r="A6527">
        <v>456</v>
      </c>
      <c r="B6527" t="s">
        <v>407</v>
      </c>
      <c r="C6527" t="s">
        <v>352</v>
      </c>
      <c r="D6527" t="s">
        <v>28</v>
      </c>
      <c r="E6527" t="s">
        <v>349</v>
      </c>
      <c r="F6527" t="s">
        <v>351</v>
      </c>
      <c r="G6527" t="s">
        <v>225</v>
      </c>
      <c r="H6527" t="s">
        <v>222</v>
      </c>
      <c r="I6527" t="s">
        <v>1644</v>
      </c>
      <c r="J6527" s="3">
        <v>1333.904</v>
      </c>
      <c r="K6527" s="3">
        <v>1359.8209999999999</v>
      </c>
      <c r="L6527" s="3">
        <v>1077.932</v>
      </c>
      <c r="M6527" s="3">
        <v>904.90899999999999</v>
      </c>
      <c r="N6527" s="3">
        <v>862.72699999999998</v>
      </c>
      <c r="O6527" s="3">
        <v>778.22699999999998</v>
      </c>
      <c r="P6527" s="3">
        <v>910.625</v>
      </c>
      <c r="Q6527" s="3">
        <v>850.22799999999995</v>
      </c>
      <c r="R6527" s="3">
        <v>961.68700000000001</v>
      </c>
      <c r="S6527" s="3">
        <v>956.84900000000005</v>
      </c>
      <c r="T6527" s="3">
        <v>1102.2280000000001</v>
      </c>
      <c r="U6527" s="3">
        <v>1267.6489999999999</v>
      </c>
      <c r="V6527" s="3">
        <v>1318.1969999999999</v>
      </c>
      <c r="W6527" s="3">
        <v>1300.22</v>
      </c>
      <c r="X6527" s="3">
        <v>1307.4849999999999</v>
      </c>
      <c r="Y6527" s="3">
        <v>1310.258</v>
      </c>
      <c r="Z6527" s="3">
        <v>1344.8150000000001</v>
      </c>
      <c r="AA6527" s="3">
        <v>1359.6579999999999</v>
      </c>
      <c r="AB6527" s="3">
        <v>1398.998</v>
      </c>
      <c r="AC6527" s="3">
        <v>1346.35</v>
      </c>
      <c r="AD6527" s="3">
        <v>1422.088</v>
      </c>
      <c r="AE6527" s="3">
        <v>1404.87</v>
      </c>
      <c r="AF6527" s="3">
        <v>1365.2639999999999</v>
      </c>
      <c r="AG6527" s="3">
        <v>1518.748</v>
      </c>
      <c r="AH6527" s="3">
        <v>1639.617</v>
      </c>
      <c r="AI6527" s="3">
        <v>1731.0060000000001</v>
      </c>
      <c r="AJ6527" s="3">
        <v>1779.2739999999999</v>
      </c>
      <c r="AK6527" s="3">
        <v>1812.1389999999999</v>
      </c>
      <c r="AL6527" s="3">
        <v>1925.394</v>
      </c>
      <c r="AM6527" s="3">
        <v>1885.7449999999999</v>
      </c>
      <c r="AN6527" s="3">
        <v>1975.5429999999999</v>
      </c>
      <c r="AO6527" s="3">
        <v>2178.7919999999999</v>
      </c>
      <c r="AP6527" s="3">
        <v>2296.6970000000001</v>
      </c>
      <c r="AQ6527" s="3">
        <v>2358.0990000000002</v>
      </c>
      <c r="AR6527" s="3">
        <v>2444.8409999999999</v>
      </c>
      <c r="AS6527" s="3">
        <v>2545.2359999999999</v>
      </c>
      <c r="AT6527" s="3">
        <v>2587.7579999999998</v>
      </c>
      <c r="AU6527" s="3">
        <v>2568.7260000000001</v>
      </c>
      <c r="AV6527" s="3">
        <v>2612.4920000000002</v>
      </c>
      <c r="AW6527" s="3">
        <v>2663.3969999999999</v>
      </c>
      <c r="AX6527" s="3">
        <v>2714.8429999999998</v>
      </c>
      <c r="AY6527" s="3">
        <v>2772.7860000000001</v>
      </c>
      <c r="AZ6527" s="3">
        <v>2834.69</v>
      </c>
      <c r="BA6527">
        <v>2900.2310000000002</v>
      </c>
      <c r="BB6527">
        <v>2016</v>
      </c>
    </row>
    <row r="6528" spans="1:54" hidden="1" x14ac:dyDescent="0.2">
      <c r="A6528">
        <v>456</v>
      </c>
      <c r="B6528" t="s">
        <v>407</v>
      </c>
      <c r="C6528" t="s">
        <v>350</v>
      </c>
      <c r="D6528" t="s">
        <v>28</v>
      </c>
      <c r="E6528" t="s">
        <v>349</v>
      </c>
      <c r="F6528" t="s">
        <v>348</v>
      </c>
      <c r="G6528" t="s">
        <v>275</v>
      </c>
      <c r="I6528" t="s">
        <v>347</v>
      </c>
      <c r="J6528" s="3">
        <v>5.6520000000000001</v>
      </c>
      <c r="K6528" s="3">
        <v>1.9430000000000001</v>
      </c>
      <c r="L6528" s="3">
        <v>-20.73</v>
      </c>
      <c r="M6528" s="3">
        <v>-16.050999999999998</v>
      </c>
      <c r="N6528" s="3">
        <v>-4.6609999999999996</v>
      </c>
      <c r="O6528" s="3">
        <v>-9.7949999999999999</v>
      </c>
      <c r="P6528" s="3">
        <v>17.013000000000002</v>
      </c>
      <c r="Q6528" s="3">
        <v>-6.6319999999999997</v>
      </c>
      <c r="R6528" s="3">
        <v>13.109</v>
      </c>
      <c r="S6528" s="3">
        <v>-0.503</v>
      </c>
      <c r="T6528" s="3">
        <v>15.193</v>
      </c>
      <c r="U6528" s="3">
        <v>15.007999999999999</v>
      </c>
      <c r="V6528" s="3">
        <v>3.988</v>
      </c>
      <c r="W6528" s="3">
        <v>-1.3640000000000001</v>
      </c>
      <c r="X6528" s="3">
        <v>0.55900000000000005</v>
      </c>
      <c r="Y6528" s="3">
        <v>0.21199999999999999</v>
      </c>
      <c r="Z6528" s="3">
        <v>2.637</v>
      </c>
      <c r="AA6528" s="3">
        <v>1.1040000000000001</v>
      </c>
      <c r="AB6528" s="3">
        <v>2.8929999999999998</v>
      </c>
      <c r="AC6528" s="3">
        <v>-3.7629999999999999</v>
      </c>
      <c r="AD6528" s="3">
        <v>5.625</v>
      </c>
      <c r="AE6528" s="3">
        <v>-1.2110000000000001</v>
      </c>
      <c r="AF6528" s="3">
        <v>-2.819</v>
      </c>
      <c r="AG6528" s="3">
        <v>11.242000000000001</v>
      </c>
      <c r="AH6528" s="3">
        <v>7.9580000000000002</v>
      </c>
      <c r="AI6528" s="3">
        <v>5.5739999999999998</v>
      </c>
      <c r="AJ6528" s="3">
        <v>2.7879999999999998</v>
      </c>
      <c r="AK6528" s="3">
        <v>1.847</v>
      </c>
      <c r="AL6528" s="3">
        <v>6.25</v>
      </c>
      <c r="AM6528" s="3">
        <v>-2.0590000000000002</v>
      </c>
      <c r="AN6528" s="3">
        <v>4.7619999999999996</v>
      </c>
      <c r="AO6528" s="3">
        <v>10.288</v>
      </c>
      <c r="AP6528" s="3">
        <v>5.4109999999999996</v>
      </c>
      <c r="AQ6528" s="3">
        <v>2.6739999999999999</v>
      </c>
      <c r="AR6528" s="3">
        <v>3.6779999999999999</v>
      </c>
      <c r="AS6528" s="3">
        <v>4.1059999999999999</v>
      </c>
      <c r="AT6528" s="3">
        <v>1.671</v>
      </c>
      <c r="AU6528" s="3">
        <v>-0.73499999999999999</v>
      </c>
      <c r="AV6528" s="3">
        <v>1.704</v>
      </c>
      <c r="AW6528" s="3">
        <v>1.9490000000000001</v>
      </c>
      <c r="AX6528" s="3">
        <v>1.9319999999999999</v>
      </c>
      <c r="AY6528" s="3">
        <v>2.1339999999999999</v>
      </c>
      <c r="AZ6528" s="3">
        <v>2.2330000000000001</v>
      </c>
      <c r="BA6528">
        <v>2.3119999999999998</v>
      </c>
      <c r="BB6528">
        <v>2016</v>
      </c>
    </row>
    <row r="6529" spans="1:54" hidden="1" x14ac:dyDescent="0.2">
      <c r="A6529">
        <v>456</v>
      </c>
      <c r="B6529" t="s">
        <v>407</v>
      </c>
      <c r="C6529" t="s">
        <v>346</v>
      </c>
      <c r="D6529" t="s">
        <v>28</v>
      </c>
      <c r="E6529" t="s">
        <v>342</v>
      </c>
      <c r="F6529" t="s">
        <v>345</v>
      </c>
      <c r="G6529" t="s">
        <v>225</v>
      </c>
      <c r="H6529" t="s">
        <v>222</v>
      </c>
      <c r="I6529" t="s">
        <v>1644</v>
      </c>
      <c r="J6529" s="3">
        <v>547.38099999999997</v>
      </c>
      <c r="K6529" s="3">
        <v>623.36699999999996</v>
      </c>
      <c r="L6529" s="3">
        <v>525.33399999999995</v>
      </c>
      <c r="M6529" s="3">
        <v>446.28800000000001</v>
      </c>
      <c r="N6529" s="3">
        <v>421.55799999999999</v>
      </c>
      <c r="O6529" s="3">
        <v>376.31799999999998</v>
      </c>
      <c r="P6529" s="3">
        <v>322.02</v>
      </c>
      <c r="Q6529" s="3">
        <v>320.93099999999998</v>
      </c>
      <c r="R6529" s="3">
        <v>330.51900000000001</v>
      </c>
      <c r="S6529" s="3">
        <v>357.065</v>
      </c>
      <c r="T6529" s="3">
        <v>440.52499999999998</v>
      </c>
      <c r="U6529" s="3">
        <v>495.17599999999999</v>
      </c>
      <c r="V6529" s="3">
        <v>513.39400000000001</v>
      </c>
      <c r="W6529" s="3">
        <v>497.96499999999997</v>
      </c>
      <c r="X6529" s="3">
        <v>506.23</v>
      </c>
      <c r="Y6529" s="3">
        <v>536.82000000000005</v>
      </c>
      <c r="Z6529" s="3">
        <v>594.19100000000003</v>
      </c>
      <c r="AA6529" s="3">
        <v>621.53399999999999</v>
      </c>
      <c r="AB6529" s="3">
        <v>550.40800000000002</v>
      </c>
      <c r="AC6529" s="3">
        <v>606.43899999999996</v>
      </c>
      <c r="AD6529" s="3">
        <v>710.68100000000004</v>
      </c>
      <c r="AE6529" s="3">
        <v>690.51599999999996</v>
      </c>
      <c r="AF6529" s="3">
        <v>711.02200000000005</v>
      </c>
      <c r="AG6529" s="3">
        <v>809.279</v>
      </c>
      <c r="AH6529" s="3">
        <v>970.28300000000002</v>
      </c>
      <c r="AI6529" s="3">
        <v>1230.771</v>
      </c>
      <c r="AJ6529" s="3">
        <v>1411.491</v>
      </c>
      <c r="AK6529" s="3">
        <v>1558.827</v>
      </c>
      <c r="AL6529" s="3">
        <v>1949.2380000000001</v>
      </c>
      <c r="AM6529" s="3">
        <v>1609.117</v>
      </c>
      <c r="AN6529" s="3">
        <v>1975.5429999999999</v>
      </c>
      <c r="AO6529" s="3">
        <v>2517.1460000000002</v>
      </c>
      <c r="AP6529" s="3">
        <v>2759.9059999999999</v>
      </c>
      <c r="AQ6529" s="3">
        <v>2799.9270000000001</v>
      </c>
      <c r="AR6529" s="3">
        <v>2836.3139999999999</v>
      </c>
      <c r="AS6529" s="3">
        <v>2453.5120000000002</v>
      </c>
      <c r="AT6529" s="3">
        <v>2418.5059999999999</v>
      </c>
      <c r="AU6529" s="3">
        <v>2564.3510000000001</v>
      </c>
      <c r="AV6529" s="3">
        <v>2805.011</v>
      </c>
      <c r="AW6529" s="3">
        <v>2847.0729999999999</v>
      </c>
      <c r="AX6529" s="3">
        <v>2911.0329999999999</v>
      </c>
      <c r="AY6529" s="3">
        <v>3005.8180000000002</v>
      </c>
      <c r="AZ6529" s="3">
        <v>3120.15</v>
      </c>
      <c r="BA6529">
        <v>3247.6610000000001</v>
      </c>
      <c r="BB6529">
        <v>2016</v>
      </c>
    </row>
    <row r="6530" spans="1:54" hidden="1" x14ac:dyDescent="0.2">
      <c r="A6530">
        <v>456</v>
      </c>
      <c r="B6530" t="s">
        <v>407</v>
      </c>
      <c r="C6530" t="s">
        <v>344</v>
      </c>
      <c r="D6530" t="s">
        <v>28</v>
      </c>
      <c r="E6530" t="s">
        <v>342</v>
      </c>
      <c r="F6530" t="s">
        <v>343</v>
      </c>
      <c r="G6530" t="s">
        <v>223</v>
      </c>
      <c r="H6530" t="s">
        <v>222</v>
      </c>
      <c r="I6530" t="s">
        <v>310</v>
      </c>
      <c r="J6530" s="3">
        <v>164.54</v>
      </c>
      <c r="K6530" s="3">
        <v>184.291</v>
      </c>
      <c r="L6530" s="3">
        <v>153.24</v>
      </c>
      <c r="M6530" s="3">
        <v>129.18100000000001</v>
      </c>
      <c r="N6530" s="3">
        <v>119.631</v>
      </c>
      <c r="O6530" s="3">
        <v>103.89400000000001</v>
      </c>
      <c r="P6530" s="3">
        <v>86.885999999999996</v>
      </c>
      <c r="Q6530" s="3">
        <v>85.581999999999994</v>
      </c>
      <c r="R6530" s="3">
        <v>88.138000000000005</v>
      </c>
      <c r="S6530" s="3">
        <v>95.216999999999999</v>
      </c>
      <c r="T6530" s="3">
        <v>117.473</v>
      </c>
      <c r="U6530" s="3">
        <v>132.047</v>
      </c>
      <c r="V6530" s="3">
        <v>136.905</v>
      </c>
      <c r="W6530" s="3">
        <v>132.791</v>
      </c>
      <c r="X6530" s="3">
        <v>134.995</v>
      </c>
      <c r="Y6530" s="3">
        <v>143.15199999999999</v>
      </c>
      <c r="Z6530" s="3">
        <v>158.45099999999999</v>
      </c>
      <c r="AA6530" s="3">
        <v>165.74199999999999</v>
      </c>
      <c r="AB6530" s="3">
        <v>146.77500000000001</v>
      </c>
      <c r="AC6530" s="3">
        <v>161.71700000000001</v>
      </c>
      <c r="AD6530" s="3">
        <v>189.51499999999999</v>
      </c>
      <c r="AE6530" s="3">
        <v>184.137</v>
      </c>
      <c r="AF6530" s="3">
        <v>189.60599999999999</v>
      </c>
      <c r="AG6530" s="3">
        <v>215.80799999999999</v>
      </c>
      <c r="AH6530" s="3">
        <v>258.74200000000002</v>
      </c>
      <c r="AI6530" s="3">
        <v>328.20600000000002</v>
      </c>
      <c r="AJ6530" s="3">
        <v>376.39800000000002</v>
      </c>
      <c r="AK6530" s="3">
        <v>415.68700000000001</v>
      </c>
      <c r="AL6530" s="3">
        <v>519.79700000000003</v>
      </c>
      <c r="AM6530" s="3">
        <v>429.09800000000001</v>
      </c>
      <c r="AN6530" s="3">
        <v>526.81100000000004</v>
      </c>
      <c r="AO6530" s="3">
        <v>671.23900000000003</v>
      </c>
      <c r="AP6530" s="3">
        <v>735.97500000000002</v>
      </c>
      <c r="AQ6530" s="3">
        <v>746.64700000000005</v>
      </c>
      <c r="AR6530" s="3">
        <v>756.35</v>
      </c>
      <c r="AS6530" s="3">
        <v>654.27</v>
      </c>
      <c r="AT6530" s="3">
        <v>644.93499999999995</v>
      </c>
      <c r="AU6530" s="3">
        <v>683.827</v>
      </c>
      <c r="AV6530" s="3">
        <v>748.00300000000004</v>
      </c>
      <c r="AW6530" s="3">
        <v>759.21900000000005</v>
      </c>
      <c r="AX6530" s="3">
        <v>776.27499999999998</v>
      </c>
      <c r="AY6530" s="3">
        <v>801.55200000000002</v>
      </c>
      <c r="AZ6530" s="3">
        <v>832.04</v>
      </c>
      <c r="BA6530">
        <v>866.04300000000001</v>
      </c>
      <c r="BB6530">
        <v>2016</v>
      </c>
    </row>
    <row r="6531" spans="1:54" hidden="1" x14ac:dyDescent="0.2">
      <c r="A6531">
        <v>456</v>
      </c>
      <c r="B6531" t="s">
        <v>407</v>
      </c>
      <c r="C6531" t="s">
        <v>213</v>
      </c>
      <c r="D6531" t="s">
        <v>28</v>
      </c>
      <c r="E6531" t="s">
        <v>342</v>
      </c>
      <c r="F6531" t="s">
        <v>341</v>
      </c>
      <c r="G6531" t="s">
        <v>323</v>
      </c>
      <c r="H6531" t="s">
        <v>222</v>
      </c>
      <c r="I6531" t="s">
        <v>310</v>
      </c>
      <c r="J6531" s="3">
        <v>360.34</v>
      </c>
      <c r="K6531" s="3">
        <v>401.642</v>
      </c>
      <c r="L6531" s="3">
        <v>338.13600000000002</v>
      </c>
      <c r="M6531" s="3">
        <v>295.065</v>
      </c>
      <c r="N6531" s="3">
        <v>291.29500000000002</v>
      </c>
      <c r="O6531" s="3">
        <v>271.17200000000003</v>
      </c>
      <c r="P6531" s="3">
        <v>323.70400000000001</v>
      </c>
      <c r="Q6531" s="3">
        <v>309.94799999999998</v>
      </c>
      <c r="R6531" s="3">
        <v>362.85199999999998</v>
      </c>
      <c r="S6531" s="3">
        <v>375.06599999999997</v>
      </c>
      <c r="T6531" s="3">
        <v>448.03100000000001</v>
      </c>
      <c r="U6531" s="3">
        <v>532.42200000000003</v>
      </c>
      <c r="V6531" s="3">
        <v>566.274</v>
      </c>
      <c r="W6531" s="3">
        <v>571.84</v>
      </c>
      <c r="X6531" s="3">
        <v>587.274</v>
      </c>
      <c r="Y6531" s="3">
        <v>600.79300000000001</v>
      </c>
      <c r="Z6531" s="3">
        <v>627.89300000000003</v>
      </c>
      <c r="AA6531" s="3">
        <v>645.69200000000001</v>
      </c>
      <c r="AB6531" s="3">
        <v>671.58399999999995</v>
      </c>
      <c r="AC6531" s="3">
        <v>656.20100000000002</v>
      </c>
      <c r="AD6531" s="3">
        <v>708.88599999999997</v>
      </c>
      <c r="AE6531" s="3">
        <v>716.26300000000003</v>
      </c>
      <c r="AF6531" s="3">
        <v>706.75599999999997</v>
      </c>
      <c r="AG6531" s="3">
        <v>801.88699999999994</v>
      </c>
      <c r="AH6531" s="3">
        <v>889.51099999999997</v>
      </c>
      <c r="AI6531" s="3">
        <v>969.30399999999997</v>
      </c>
      <c r="AJ6531" s="3">
        <v>1026.9469999999999</v>
      </c>
      <c r="AK6531" s="3">
        <v>1073.7470000000001</v>
      </c>
      <c r="AL6531" s="3">
        <v>1163.2329999999999</v>
      </c>
      <c r="AM6531" s="3">
        <v>1147.931</v>
      </c>
      <c r="AN6531" s="3">
        <v>1217.288</v>
      </c>
      <c r="AO6531" s="3">
        <v>1370.24</v>
      </c>
      <c r="AP6531" s="3">
        <v>1470.9970000000001</v>
      </c>
      <c r="AQ6531" s="3">
        <v>1534.7139999999999</v>
      </c>
      <c r="AR6531" s="3">
        <v>1619.7260000000001</v>
      </c>
      <c r="AS6531" s="3">
        <v>1704.5229999999999</v>
      </c>
      <c r="AT6531" s="3">
        <v>1755.11</v>
      </c>
      <c r="AU6531" s="3">
        <v>1773.5509999999999</v>
      </c>
      <c r="AV6531" s="3">
        <v>1844.751</v>
      </c>
      <c r="AW6531" s="3">
        <v>1921.4839999999999</v>
      </c>
      <c r="AX6531" s="3">
        <v>1997.0830000000001</v>
      </c>
      <c r="AY6531" s="3">
        <v>2078.5790000000002</v>
      </c>
      <c r="AZ6531" s="3">
        <v>2161.4720000000002</v>
      </c>
      <c r="BA6531">
        <v>2249.924</v>
      </c>
      <c r="BB6531">
        <v>2016</v>
      </c>
    </row>
    <row r="6532" spans="1:54" hidden="1" x14ac:dyDescent="0.2">
      <c r="A6532">
        <v>456</v>
      </c>
      <c r="B6532" t="s">
        <v>407</v>
      </c>
      <c r="C6532" t="s">
        <v>340</v>
      </c>
      <c r="D6532" t="s">
        <v>28</v>
      </c>
      <c r="E6532" t="s">
        <v>339</v>
      </c>
      <c r="F6532" t="s">
        <v>338</v>
      </c>
      <c r="G6532" t="s">
        <v>295</v>
      </c>
      <c r="I6532" t="s">
        <v>337</v>
      </c>
      <c r="J6532" s="3">
        <v>41.036000000000001</v>
      </c>
      <c r="K6532" s="3">
        <v>45.841999999999999</v>
      </c>
      <c r="L6532" s="3">
        <v>48.734999999999999</v>
      </c>
      <c r="M6532" s="3">
        <v>49.319000000000003</v>
      </c>
      <c r="N6532" s="3">
        <v>48.863</v>
      </c>
      <c r="O6532" s="3">
        <v>48.356000000000002</v>
      </c>
      <c r="P6532" s="3">
        <v>35.363</v>
      </c>
      <c r="Q6532" s="3">
        <v>37.747</v>
      </c>
      <c r="R6532" s="3">
        <v>34.369</v>
      </c>
      <c r="S6532" s="3">
        <v>37.317</v>
      </c>
      <c r="T6532" s="3">
        <v>39.966999999999999</v>
      </c>
      <c r="U6532" s="3">
        <v>39.063000000000002</v>
      </c>
      <c r="V6532" s="3">
        <v>38.947000000000003</v>
      </c>
      <c r="W6532" s="3">
        <v>38.298999999999999</v>
      </c>
      <c r="X6532" s="3">
        <v>38.718000000000004</v>
      </c>
      <c r="Y6532" s="3">
        <v>40.970999999999997</v>
      </c>
      <c r="Z6532" s="3">
        <v>44.183999999999997</v>
      </c>
      <c r="AA6532" s="3">
        <v>45.712000000000003</v>
      </c>
      <c r="AB6532" s="3">
        <v>39.343000000000004</v>
      </c>
      <c r="AC6532" s="3">
        <v>45.042999999999999</v>
      </c>
      <c r="AD6532" s="3">
        <v>49.973999999999997</v>
      </c>
      <c r="AE6532" s="3">
        <v>49.152000000000001</v>
      </c>
      <c r="AF6532" s="3">
        <v>52.079000000000001</v>
      </c>
      <c r="AG6532" s="3">
        <v>53.286000000000001</v>
      </c>
      <c r="AH6532" s="3">
        <v>59.177</v>
      </c>
      <c r="AI6532" s="3">
        <v>71.100999999999999</v>
      </c>
      <c r="AJ6532" s="3">
        <v>79.33</v>
      </c>
      <c r="AK6532" s="3">
        <v>86.021000000000001</v>
      </c>
      <c r="AL6532" s="3">
        <v>101.238</v>
      </c>
      <c r="AM6532" s="3">
        <v>85.331000000000003</v>
      </c>
      <c r="AN6532" s="3">
        <v>100</v>
      </c>
      <c r="AO6532" s="3">
        <v>115.529</v>
      </c>
      <c r="AP6532" s="3">
        <v>120.16800000000001</v>
      </c>
      <c r="AQ6532" s="3">
        <v>118.73699999999999</v>
      </c>
      <c r="AR6532" s="3">
        <v>116.012</v>
      </c>
      <c r="AS6532" s="3">
        <v>96.396000000000001</v>
      </c>
      <c r="AT6532" s="3">
        <v>93.46</v>
      </c>
      <c r="AU6532" s="3">
        <v>99.83</v>
      </c>
      <c r="AV6532" s="3">
        <v>107.369</v>
      </c>
      <c r="AW6532" s="3">
        <v>106.896</v>
      </c>
      <c r="AX6532" s="3">
        <v>107.227</v>
      </c>
      <c r="AY6532" s="3">
        <v>108.404</v>
      </c>
      <c r="AZ6532" s="3">
        <v>110.07</v>
      </c>
      <c r="BA6532">
        <v>111.979</v>
      </c>
      <c r="BB6532">
        <v>2016</v>
      </c>
    </row>
    <row r="6533" spans="1:54" hidden="1" x14ac:dyDescent="0.2">
      <c r="A6533">
        <v>456</v>
      </c>
      <c r="B6533" t="s">
        <v>407</v>
      </c>
      <c r="C6533" t="s">
        <v>336</v>
      </c>
      <c r="D6533" t="s">
        <v>28</v>
      </c>
      <c r="E6533" t="s">
        <v>333</v>
      </c>
      <c r="F6533" t="s">
        <v>335</v>
      </c>
      <c r="G6533" t="s">
        <v>225</v>
      </c>
      <c r="H6533" t="s">
        <v>322</v>
      </c>
      <c r="I6533" t="s">
        <v>330</v>
      </c>
      <c r="J6533" s="3">
        <v>143128.22</v>
      </c>
      <c r="K6533" s="3">
        <v>138955.101</v>
      </c>
      <c r="L6533" s="3">
        <v>104900.094</v>
      </c>
      <c r="M6533" s="3">
        <v>83865.091</v>
      </c>
      <c r="N6533" s="3">
        <v>76145.040999999997</v>
      </c>
      <c r="O6533" s="3">
        <v>65413.362999999998</v>
      </c>
      <c r="P6533" s="3">
        <v>72893.945000000007</v>
      </c>
      <c r="Q6533" s="3">
        <v>64815.523999999998</v>
      </c>
      <c r="R6533" s="3">
        <v>69818.301000000007</v>
      </c>
      <c r="S6533" s="3">
        <v>66156.278000000006</v>
      </c>
      <c r="T6533" s="3">
        <v>72575.59</v>
      </c>
      <c r="U6533" s="3">
        <v>79489.55</v>
      </c>
      <c r="V6533" s="3">
        <v>77777.114000000001</v>
      </c>
      <c r="W6533" s="3">
        <v>75257.555999999997</v>
      </c>
      <c r="X6533" s="3">
        <v>73864.762000000002</v>
      </c>
      <c r="Y6533" s="3">
        <v>72247.831999999995</v>
      </c>
      <c r="Z6533" s="3">
        <v>72376.572</v>
      </c>
      <c r="AA6533" s="3">
        <v>71422.137000000002</v>
      </c>
      <c r="AB6533" s="3">
        <v>71727.820999999996</v>
      </c>
      <c r="AC6533" s="3">
        <v>67374.542000000001</v>
      </c>
      <c r="AD6533" s="3">
        <v>69459.508000000002</v>
      </c>
      <c r="AE6533" s="3">
        <v>66974.403000000006</v>
      </c>
      <c r="AF6533" s="3">
        <v>63526.781000000003</v>
      </c>
      <c r="AG6533" s="3">
        <v>68971.301000000007</v>
      </c>
      <c r="AH6533" s="3">
        <v>72665.528999999995</v>
      </c>
      <c r="AI6533" s="3">
        <v>74197.914999999994</v>
      </c>
      <c r="AJ6533" s="3">
        <v>73761.796000000002</v>
      </c>
      <c r="AK6533" s="3">
        <v>72656.179999999993</v>
      </c>
      <c r="AL6533" s="3">
        <v>74665.225000000006</v>
      </c>
      <c r="AM6533" s="3">
        <v>70730.861000000004</v>
      </c>
      <c r="AN6533" s="3">
        <v>71672.592000000004</v>
      </c>
      <c r="AO6533" s="3">
        <v>76781.971000000005</v>
      </c>
      <c r="AP6533" s="3">
        <v>78665.053</v>
      </c>
      <c r="AQ6533" s="3">
        <v>78618.312999999995</v>
      </c>
      <c r="AR6533" s="3">
        <v>79454.379000000001</v>
      </c>
      <c r="AS6533" s="3">
        <v>82062.042000000001</v>
      </c>
      <c r="AT6533" s="3">
        <v>81523.240999999995</v>
      </c>
      <c r="AU6533" s="3">
        <v>79336.929000000004</v>
      </c>
      <c r="AV6533" s="3">
        <v>79106.539000000004</v>
      </c>
      <c r="AW6533" s="3">
        <v>79066.615000000005</v>
      </c>
      <c r="AX6533" s="3">
        <v>79013.585000000006</v>
      </c>
      <c r="AY6533" s="3">
        <v>79117.622000000003</v>
      </c>
      <c r="AZ6533" s="3">
        <v>79298.02</v>
      </c>
      <c r="BA6533">
        <v>79540.656000000003</v>
      </c>
      <c r="BB6533">
        <v>2016</v>
      </c>
    </row>
    <row r="6534" spans="1:54" hidden="1" x14ac:dyDescent="0.2">
      <c r="A6534">
        <v>456</v>
      </c>
      <c r="B6534" t="s">
        <v>407</v>
      </c>
      <c r="C6534" t="s">
        <v>334</v>
      </c>
      <c r="D6534" t="s">
        <v>28</v>
      </c>
      <c r="E6534" t="s">
        <v>333</v>
      </c>
      <c r="F6534" t="s">
        <v>332</v>
      </c>
      <c r="G6534" t="s">
        <v>331</v>
      </c>
      <c r="H6534" t="s">
        <v>322</v>
      </c>
      <c r="I6534" t="s">
        <v>330</v>
      </c>
      <c r="J6534" s="3">
        <v>90013.138000000006</v>
      </c>
      <c r="K6534" s="3">
        <v>87388.67</v>
      </c>
      <c r="L6534" s="3">
        <v>65971.523000000001</v>
      </c>
      <c r="M6534" s="3">
        <v>52742.639000000003</v>
      </c>
      <c r="N6534" s="3">
        <v>47887.51</v>
      </c>
      <c r="O6534" s="3">
        <v>41138.373</v>
      </c>
      <c r="P6534" s="3">
        <v>45842.9</v>
      </c>
      <c r="Q6534" s="3">
        <v>40762.392999999996</v>
      </c>
      <c r="R6534" s="3">
        <v>43908.631999999998</v>
      </c>
      <c r="S6534" s="3">
        <v>41605.591</v>
      </c>
      <c r="T6534" s="3">
        <v>45642.686999999998</v>
      </c>
      <c r="U6534" s="3">
        <v>49990.866999999998</v>
      </c>
      <c r="V6534" s="3">
        <v>48913.919000000002</v>
      </c>
      <c r="W6534" s="3">
        <v>47329.372000000003</v>
      </c>
      <c r="X6534" s="3">
        <v>46453.446000000004</v>
      </c>
      <c r="Y6534" s="3">
        <v>45436.561000000002</v>
      </c>
      <c r="Z6534" s="3">
        <v>45517.525000000001</v>
      </c>
      <c r="AA6534" s="3">
        <v>44917.281999999999</v>
      </c>
      <c r="AB6534" s="3">
        <v>45109.527000000002</v>
      </c>
      <c r="AC6534" s="3">
        <v>42371.756000000001</v>
      </c>
      <c r="AD6534" s="3">
        <v>43682.987999999998</v>
      </c>
      <c r="AE6534" s="3">
        <v>42120.108999999997</v>
      </c>
      <c r="AF6534" s="3">
        <v>39951.904000000002</v>
      </c>
      <c r="AG6534" s="3">
        <v>43375.955000000002</v>
      </c>
      <c r="AH6534" s="3">
        <v>45699.25</v>
      </c>
      <c r="AI6534" s="3">
        <v>46662.966</v>
      </c>
      <c r="AJ6534" s="3">
        <v>46388.690999999999</v>
      </c>
      <c r="AK6534" s="3">
        <v>45693.37</v>
      </c>
      <c r="AL6534" s="3">
        <v>46956.856</v>
      </c>
      <c r="AM6534" s="3">
        <v>44482.54</v>
      </c>
      <c r="AN6534" s="3">
        <v>45074.792999999998</v>
      </c>
      <c r="AO6534" s="3">
        <v>48288.074000000001</v>
      </c>
      <c r="AP6534" s="3">
        <v>49472.341999999997</v>
      </c>
      <c r="AQ6534" s="3">
        <v>49442.947</v>
      </c>
      <c r="AR6534" s="3">
        <v>49968.748</v>
      </c>
      <c r="AS6534" s="3">
        <v>51608.703999999998</v>
      </c>
      <c r="AT6534" s="3">
        <v>51269.853000000003</v>
      </c>
      <c r="AU6534" s="3">
        <v>49894.883999999998</v>
      </c>
      <c r="AV6534" s="3">
        <v>49749.991999999998</v>
      </c>
      <c r="AW6534" s="3">
        <v>49724.883999999998</v>
      </c>
      <c r="AX6534" s="3">
        <v>49691.534</v>
      </c>
      <c r="AY6534" s="3">
        <v>49756.962</v>
      </c>
      <c r="AZ6534" s="3">
        <v>49870.413999999997</v>
      </c>
      <c r="BA6534">
        <v>50023.008000000002</v>
      </c>
      <c r="BB6534">
        <v>2016</v>
      </c>
    </row>
    <row r="6535" spans="1:54" hidden="1" x14ac:dyDescent="0.2">
      <c r="A6535">
        <v>456</v>
      </c>
      <c r="B6535" t="s">
        <v>407</v>
      </c>
      <c r="C6535" t="s">
        <v>329</v>
      </c>
      <c r="D6535" t="s">
        <v>28</v>
      </c>
      <c r="E6535" t="s">
        <v>325</v>
      </c>
      <c r="F6535" t="s">
        <v>328</v>
      </c>
      <c r="G6535" t="s">
        <v>225</v>
      </c>
      <c r="H6535" t="s">
        <v>322</v>
      </c>
      <c r="I6535" t="s">
        <v>321</v>
      </c>
      <c r="J6535" s="3">
        <v>58734.101000000002</v>
      </c>
      <c r="K6535" s="3">
        <v>63699.59</v>
      </c>
      <c r="L6535" s="3">
        <v>51123.428</v>
      </c>
      <c r="M6535" s="3">
        <v>41361.038999999997</v>
      </c>
      <c r="N6535" s="3">
        <v>37207.095000000001</v>
      </c>
      <c r="O6535" s="3">
        <v>31631.169000000002</v>
      </c>
      <c r="P6535" s="3">
        <v>25777.165000000001</v>
      </c>
      <c r="Q6535" s="3">
        <v>24465.595000000001</v>
      </c>
      <c r="R6535" s="3">
        <v>23995.645</v>
      </c>
      <c r="S6535" s="3">
        <v>24687.337</v>
      </c>
      <c r="T6535" s="3">
        <v>29006.155999999999</v>
      </c>
      <c r="U6535" s="3">
        <v>31050.66</v>
      </c>
      <c r="V6535" s="3">
        <v>30291.617999999999</v>
      </c>
      <c r="W6535" s="3">
        <v>28822.519</v>
      </c>
      <c r="X6535" s="3">
        <v>28598.850999999999</v>
      </c>
      <c r="Y6535" s="3">
        <v>29600.330999999998</v>
      </c>
      <c r="Z6535" s="3">
        <v>31978.745999999999</v>
      </c>
      <c r="AA6535" s="3">
        <v>32648.826000000001</v>
      </c>
      <c r="AB6535" s="3">
        <v>28219.887999999999</v>
      </c>
      <c r="AC6535" s="3">
        <v>30347.624</v>
      </c>
      <c r="AD6535" s="3">
        <v>34712.027999999998</v>
      </c>
      <c r="AE6535" s="3">
        <v>32918.964999999997</v>
      </c>
      <c r="AF6535" s="3">
        <v>33084.402999999998</v>
      </c>
      <c r="AG6535" s="3">
        <v>36751.985000000001</v>
      </c>
      <c r="AH6535" s="3">
        <v>43001.612999999998</v>
      </c>
      <c r="AI6535" s="3">
        <v>52755.82</v>
      </c>
      <c r="AJ6535" s="3">
        <v>58514.942999999999</v>
      </c>
      <c r="AK6535" s="3">
        <v>62499.845999999998</v>
      </c>
      <c r="AL6535" s="3">
        <v>75589.865999999995</v>
      </c>
      <c r="AM6535" s="3">
        <v>60355.040999999997</v>
      </c>
      <c r="AN6535" s="3">
        <v>71672.601999999999</v>
      </c>
      <c r="AO6535" s="3">
        <v>88705.743000000002</v>
      </c>
      <c r="AP6535" s="3">
        <v>94530.607000000004</v>
      </c>
      <c r="AQ6535" s="3">
        <v>93348.714000000007</v>
      </c>
      <c r="AR6535" s="3">
        <v>92176.770999999993</v>
      </c>
      <c r="AS6535" s="3">
        <v>79104.721999999994</v>
      </c>
      <c r="AT6535" s="3">
        <v>76191.222999999998</v>
      </c>
      <c r="AU6535" s="3">
        <v>79201.804000000004</v>
      </c>
      <c r="AV6535" s="3">
        <v>84936.05</v>
      </c>
      <c r="AW6535" s="3">
        <v>84519.286999999997</v>
      </c>
      <c r="AX6535" s="3">
        <v>84723.551000000007</v>
      </c>
      <c r="AY6535" s="3">
        <v>85766.891000000003</v>
      </c>
      <c r="AZ6535" s="3">
        <v>87283.517000000007</v>
      </c>
      <c r="BA6535">
        <v>89069.153999999995</v>
      </c>
      <c r="BB6535">
        <v>2016</v>
      </c>
    </row>
    <row r="6536" spans="1:54" hidden="1" x14ac:dyDescent="0.2">
      <c r="A6536">
        <v>456</v>
      </c>
      <c r="B6536" t="s">
        <v>407</v>
      </c>
      <c r="C6536" t="s">
        <v>327</v>
      </c>
      <c r="D6536" t="s">
        <v>28</v>
      </c>
      <c r="E6536" t="s">
        <v>325</v>
      </c>
      <c r="F6536" t="s">
        <v>326</v>
      </c>
      <c r="G6536" t="s">
        <v>223</v>
      </c>
      <c r="H6536" t="s">
        <v>322</v>
      </c>
      <c r="I6536" t="s">
        <v>321</v>
      </c>
      <c r="J6536" s="3">
        <v>17655.143</v>
      </c>
      <c r="K6536" s="3">
        <v>18832.057000000001</v>
      </c>
      <c r="L6536" s="3">
        <v>14912.742</v>
      </c>
      <c r="M6536" s="3">
        <v>11972.191999999999</v>
      </c>
      <c r="N6536" s="3">
        <v>10558.766</v>
      </c>
      <c r="O6536" s="3">
        <v>8732.74</v>
      </c>
      <c r="P6536" s="3">
        <v>6955.0529999999999</v>
      </c>
      <c r="Q6536" s="3">
        <v>6524.1589999999997</v>
      </c>
      <c r="R6536" s="3">
        <v>6398.8389999999999</v>
      </c>
      <c r="S6536" s="3">
        <v>6583.29</v>
      </c>
      <c r="T6536" s="3">
        <v>7734.9750000000004</v>
      </c>
      <c r="U6536" s="3">
        <v>8280.1759999999995</v>
      </c>
      <c r="V6536" s="3">
        <v>8077.7650000000003</v>
      </c>
      <c r="W6536" s="3">
        <v>7686.0050000000001</v>
      </c>
      <c r="X6536" s="3">
        <v>7626.36</v>
      </c>
      <c r="Y6536" s="3">
        <v>7893.4219999999996</v>
      </c>
      <c r="Z6536" s="3">
        <v>8527.6659999999993</v>
      </c>
      <c r="AA6536" s="3">
        <v>8706.3539999999994</v>
      </c>
      <c r="AB6536" s="3">
        <v>7525.3029999999999</v>
      </c>
      <c r="AC6536" s="3">
        <v>8092.7</v>
      </c>
      <c r="AD6536" s="3">
        <v>9256.5409999999993</v>
      </c>
      <c r="AE6536" s="3">
        <v>8778.3909999999996</v>
      </c>
      <c r="AF6536" s="3">
        <v>8822.5069999999996</v>
      </c>
      <c r="AG6536" s="3">
        <v>9800.5290000000005</v>
      </c>
      <c r="AH6536" s="3">
        <v>11467.097</v>
      </c>
      <c r="AI6536" s="3">
        <v>14068.218999999999</v>
      </c>
      <c r="AJ6536" s="3">
        <v>15603.985000000001</v>
      </c>
      <c r="AK6536" s="3">
        <v>16666.626</v>
      </c>
      <c r="AL6536" s="3">
        <v>20157.297999999999</v>
      </c>
      <c r="AM6536" s="3">
        <v>16094.678</v>
      </c>
      <c r="AN6536" s="3">
        <v>19112.694</v>
      </c>
      <c r="AO6536" s="3">
        <v>23654.865000000002</v>
      </c>
      <c r="AP6536" s="3">
        <v>25208.162</v>
      </c>
      <c r="AQ6536" s="3">
        <v>24892.99</v>
      </c>
      <c r="AR6536" s="3">
        <v>24580.472000000002</v>
      </c>
      <c r="AS6536" s="3">
        <v>21094.592000000001</v>
      </c>
      <c r="AT6536" s="3">
        <v>20317.66</v>
      </c>
      <c r="AU6536" s="3">
        <v>21120.481</v>
      </c>
      <c r="AV6536" s="3">
        <v>22649.613000000001</v>
      </c>
      <c r="AW6536" s="3">
        <v>22538.476999999999</v>
      </c>
      <c r="AX6536" s="3">
        <v>22592.947</v>
      </c>
      <c r="AY6536" s="3">
        <v>22871.170999999998</v>
      </c>
      <c r="AZ6536" s="3">
        <v>23275.605</v>
      </c>
      <c r="BA6536">
        <v>23751.775000000001</v>
      </c>
      <c r="BB6536">
        <v>2016</v>
      </c>
    </row>
    <row r="6537" spans="1:54" hidden="1" x14ac:dyDescent="0.2">
      <c r="A6537">
        <v>456</v>
      </c>
      <c r="B6537" t="s">
        <v>407</v>
      </c>
      <c r="C6537" t="s">
        <v>212</v>
      </c>
      <c r="D6537" t="s">
        <v>28</v>
      </c>
      <c r="E6537" t="s">
        <v>325</v>
      </c>
      <c r="F6537" t="s">
        <v>324</v>
      </c>
      <c r="G6537" t="s">
        <v>323</v>
      </c>
      <c r="H6537" t="s">
        <v>322</v>
      </c>
      <c r="I6537" t="s">
        <v>321</v>
      </c>
      <c r="J6537" s="3">
        <v>38664.631000000001</v>
      </c>
      <c r="K6537" s="3">
        <v>41042.256000000001</v>
      </c>
      <c r="L6537" s="3">
        <v>32906.033000000003</v>
      </c>
      <c r="M6537" s="3">
        <v>27346.056</v>
      </c>
      <c r="N6537" s="3">
        <v>25709.919999999998</v>
      </c>
      <c r="O6537" s="3">
        <v>22793.212</v>
      </c>
      <c r="P6537" s="3">
        <v>25911.904999999999</v>
      </c>
      <c r="Q6537" s="3">
        <v>23628.285</v>
      </c>
      <c r="R6537" s="3">
        <v>26342.993999999999</v>
      </c>
      <c r="S6537" s="3">
        <v>25931.927</v>
      </c>
      <c r="T6537" s="3">
        <v>29500.381000000001</v>
      </c>
      <c r="U6537" s="3">
        <v>33386.21</v>
      </c>
      <c r="V6537" s="3">
        <v>33411.699000000001</v>
      </c>
      <c r="W6537" s="3">
        <v>33098.434999999998</v>
      </c>
      <c r="X6537" s="3">
        <v>33177.313999999998</v>
      </c>
      <c r="Y6537" s="3">
        <v>33127.826999999997</v>
      </c>
      <c r="Z6537" s="3">
        <v>33792.546000000002</v>
      </c>
      <c r="AA6537" s="3">
        <v>33917.879999999997</v>
      </c>
      <c r="AB6537" s="3">
        <v>34432.658000000003</v>
      </c>
      <c r="AC6537" s="3">
        <v>32837.862000000001</v>
      </c>
      <c r="AD6537" s="3">
        <v>34624.334999999999</v>
      </c>
      <c r="AE6537" s="3">
        <v>34146.423999999999</v>
      </c>
      <c r="AF6537" s="3">
        <v>32885.904999999999</v>
      </c>
      <c r="AG6537" s="3">
        <v>36416.300999999999</v>
      </c>
      <c r="AH6537" s="3">
        <v>39421.877999999997</v>
      </c>
      <c r="AI6537" s="3">
        <v>41548.279000000002</v>
      </c>
      <c r="AJ6537" s="3">
        <v>42573.23</v>
      </c>
      <c r="AK6537" s="3">
        <v>43050.970999999998</v>
      </c>
      <c r="AL6537" s="3">
        <v>45109.245000000003</v>
      </c>
      <c r="AM6537" s="3">
        <v>43056.798000000003</v>
      </c>
      <c r="AN6537" s="3">
        <v>44163.133999999998</v>
      </c>
      <c r="AO6537" s="3">
        <v>48288.074000000001</v>
      </c>
      <c r="AP6537" s="3">
        <v>50383.675999999999</v>
      </c>
      <c r="AQ6537" s="3">
        <v>51166.913</v>
      </c>
      <c r="AR6537" s="3">
        <v>52639.142</v>
      </c>
      <c r="AS6537" s="3">
        <v>54956.241000000002</v>
      </c>
      <c r="AT6537" s="3">
        <v>55291.983999999997</v>
      </c>
      <c r="AU6537" s="3">
        <v>54777.375999999997</v>
      </c>
      <c r="AV6537" s="3">
        <v>55859.252999999997</v>
      </c>
      <c r="AW6537" s="3">
        <v>57041.9</v>
      </c>
      <c r="AX6537" s="3">
        <v>58123.680999999997</v>
      </c>
      <c r="AY6537" s="3">
        <v>59309.38</v>
      </c>
      <c r="AZ6537" s="3">
        <v>60465.330999999998</v>
      </c>
      <c r="BA6537">
        <v>61705.565000000002</v>
      </c>
      <c r="BB6537">
        <v>2016</v>
      </c>
    </row>
    <row r="6538" spans="1:54" hidden="1" x14ac:dyDescent="0.2">
      <c r="A6538">
        <v>456</v>
      </c>
      <c r="B6538" t="s">
        <v>407</v>
      </c>
      <c r="C6538" t="s">
        <v>320</v>
      </c>
      <c r="D6538" t="s">
        <v>28</v>
      </c>
      <c r="E6538" t="s">
        <v>319</v>
      </c>
      <c r="F6538" s="3" t="s">
        <v>318</v>
      </c>
      <c r="G6538" t="s">
        <v>243</v>
      </c>
      <c r="J6538"/>
      <c r="K6538"/>
      <c r="L6538"/>
      <c r="M6538"/>
      <c r="N6538"/>
      <c r="O6538"/>
      <c r="P6538"/>
      <c r="Q6538"/>
      <c r="R6538"/>
      <c r="S6538"/>
      <c r="T6538"/>
      <c r="U6538"/>
      <c r="V6538"/>
      <c r="W6538"/>
      <c r="X6538"/>
      <c r="Y6538"/>
      <c r="Z6538"/>
      <c r="AA6538"/>
      <c r="AB6538"/>
      <c r="AC6538"/>
      <c r="AD6538"/>
      <c r="AE6538"/>
      <c r="AF6538"/>
      <c r="AG6538"/>
      <c r="AH6538"/>
      <c r="AI6538"/>
      <c r="AJ6538"/>
      <c r="AK6538"/>
      <c r="AL6538"/>
      <c r="AM6538"/>
      <c r="AN6538"/>
      <c r="AO6538"/>
      <c r="AP6538"/>
      <c r="AQ6538"/>
      <c r="AR6538"/>
      <c r="AS6538"/>
      <c r="AT6538"/>
      <c r="AU6538"/>
      <c r="AV6538"/>
      <c r="AW6538"/>
      <c r="AX6538"/>
      <c r="AY6538"/>
      <c r="AZ6538"/>
    </row>
    <row r="6539" spans="1:54" hidden="1" x14ac:dyDescent="0.2">
      <c r="A6539">
        <v>456</v>
      </c>
      <c r="B6539" t="s">
        <v>407</v>
      </c>
      <c r="C6539" t="s">
        <v>317</v>
      </c>
      <c r="D6539" t="s">
        <v>28</v>
      </c>
      <c r="E6539" t="s">
        <v>316</v>
      </c>
      <c r="F6539" s="3" t="s">
        <v>315</v>
      </c>
      <c r="G6539" t="s">
        <v>288</v>
      </c>
      <c r="I6539" t="s">
        <v>310</v>
      </c>
      <c r="J6539">
        <v>2.7290000000000001</v>
      </c>
      <c r="K6539">
        <v>2.7349999999999999</v>
      </c>
      <c r="L6539">
        <v>2.161</v>
      </c>
      <c r="M6539">
        <v>1.7689999999999999</v>
      </c>
      <c r="N6539">
        <v>1.615</v>
      </c>
      <c r="O6539">
        <v>1.4059999999999999</v>
      </c>
      <c r="P6539">
        <v>1.589</v>
      </c>
      <c r="Q6539">
        <v>1.429</v>
      </c>
      <c r="R6539">
        <v>1.546</v>
      </c>
      <c r="S6539">
        <v>1.484</v>
      </c>
      <c r="T6539">
        <v>1.6419999999999999</v>
      </c>
      <c r="U6539">
        <v>1.8440000000000001</v>
      </c>
      <c r="V6539">
        <v>1.7230000000000001</v>
      </c>
      <c r="W6539">
        <v>1.667</v>
      </c>
      <c r="X6539">
        <v>1.627</v>
      </c>
      <c r="Y6539">
        <v>1.573</v>
      </c>
      <c r="Z6539">
        <v>1.5549999999999999</v>
      </c>
      <c r="AA6539">
        <v>1.51</v>
      </c>
      <c r="AB6539">
        <v>1.514</v>
      </c>
      <c r="AC6539">
        <v>1.4079999999999999</v>
      </c>
      <c r="AD6539">
        <v>1.419</v>
      </c>
      <c r="AE6539">
        <v>1.369</v>
      </c>
      <c r="AF6539">
        <v>1.292</v>
      </c>
      <c r="AG6539">
        <v>1.3819999999999999</v>
      </c>
      <c r="AH6539">
        <v>1.417</v>
      </c>
      <c r="AI6539">
        <v>1.4279999999999999</v>
      </c>
      <c r="AJ6539">
        <v>1.3939999999999999</v>
      </c>
      <c r="AK6539">
        <v>1.347</v>
      </c>
      <c r="AL6539">
        <v>1.391</v>
      </c>
      <c r="AM6539">
        <v>1.369</v>
      </c>
      <c r="AN6539">
        <v>1.3620000000000001</v>
      </c>
      <c r="AO6539">
        <v>1.444</v>
      </c>
      <c r="AP6539">
        <v>1.4750000000000001</v>
      </c>
      <c r="AQ6539">
        <v>1.4650000000000001</v>
      </c>
      <c r="AR6539">
        <v>1.468</v>
      </c>
      <c r="AS6539">
        <v>1.4790000000000001</v>
      </c>
      <c r="AT6539">
        <v>1.458</v>
      </c>
      <c r="AU6539">
        <v>1.3959999999999999</v>
      </c>
      <c r="AV6539">
        <v>1.367</v>
      </c>
      <c r="AW6539">
        <v>1.341</v>
      </c>
      <c r="AX6539">
        <v>1.3180000000000001</v>
      </c>
      <c r="AY6539">
        <v>1.298</v>
      </c>
      <c r="AZ6539">
        <v>1.28</v>
      </c>
      <c r="BA6539">
        <v>1.264</v>
      </c>
      <c r="BB6539">
        <v>2016</v>
      </c>
    </row>
    <row r="6540" spans="1:54" hidden="1" x14ac:dyDescent="0.2">
      <c r="A6540">
        <v>456</v>
      </c>
      <c r="B6540" t="s">
        <v>407</v>
      </c>
      <c r="C6540" t="s">
        <v>314</v>
      </c>
      <c r="D6540" t="s">
        <v>28</v>
      </c>
      <c r="E6540" t="s">
        <v>313</v>
      </c>
      <c r="F6540" s="3" t="s">
        <v>312</v>
      </c>
      <c r="G6540" t="s">
        <v>311</v>
      </c>
      <c r="I6540" t="s">
        <v>310</v>
      </c>
      <c r="J6540">
        <v>1.5189999999999999</v>
      </c>
      <c r="K6540">
        <v>1.552</v>
      </c>
      <c r="L6540">
        <v>1.554</v>
      </c>
      <c r="M6540">
        <v>1.5129999999999999</v>
      </c>
      <c r="N6540">
        <v>1.4470000000000001</v>
      </c>
      <c r="O6540">
        <v>1.3879999999999999</v>
      </c>
      <c r="P6540">
        <v>0.995</v>
      </c>
      <c r="Q6540">
        <v>1.0349999999999999</v>
      </c>
      <c r="R6540">
        <v>0.91100000000000003</v>
      </c>
      <c r="S6540">
        <v>0.95199999999999996</v>
      </c>
      <c r="T6540">
        <v>0.98299999999999998</v>
      </c>
      <c r="U6540">
        <v>0.93</v>
      </c>
      <c r="V6540">
        <v>0.90700000000000003</v>
      </c>
      <c r="W6540">
        <v>0.871</v>
      </c>
      <c r="X6540">
        <v>0.86199999999999999</v>
      </c>
      <c r="Y6540">
        <v>0.89400000000000002</v>
      </c>
      <c r="Z6540">
        <v>0.94599999999999995</v>
      </c>
      <c r="AA6540">
        <v>0.96299999999999997</v>
      </c>
      <c r="AB6540">
        <v>0.82</v>
      </c>
      <c r="AC6540">
        <v>0.92400000000000004</v>
      </c>
      <c r="AD6540">
        <v>1.0029999999999999</v>
      </c>
      <c r="AE6540">
        <v>0.96399999999999997</v>
      </c>
      <c r="AF6540">
        <v>1.006</v>
      </c>
      <c r="AG6540">
        <v>1.0089999999999999</v>
      </c>
      <c r="AH6540">
        <v>1.091</v>
      </c>
      <c r="AI6540">
        <v>1.27</v>
      </c>
      <c r="AJ6540">
        <v>1.3740000000000001</v>
      </c>
      <c r="AK6540">
        <v>1.452</v>
      </c>
      <c r="AL6540">
        <v>1.6759999999999999</v>
      </c>
      <c r="AM6540">
        <v>1.4019999999999999</v>
      </c>
      <c r="AN6540">
        <v>1.623</v>
      </c>
      <c r="AO6540">
        <v>1.837</v>
      </c>
      <c r="AP6540">
        <v>1.8759999999999999</v>
      </c>
      <c r="AQ6540">
        <v>1.8240000000000001</v>
      </c>
      <c r="AR6540">
        <v>1.7509999999999999</v>
      </c>
      <c r="AS6540">
        <v>1.4390000000000001</v>
      </c>
      <c r="AT6540">
        <v>1.3779999999999999</v>
      </c>
      <c r="AU6540">
        <v>1.446</v>
      </c>
      <c r="AV6540">
        <v>1.5209999999999999</v>
      </c>
      <c r="AW6540">
        <v>1.482</v>
      </c>
      <c r="AX6540">
        <v>1.458</v>
      </c>
      <c r="AY6540">
        <v>1.446</v>
      </c>
      <c r="AZ6540">
        <v>1.444</v>
      </c>
      <c r="BA6540">
        <v>1.4430000000000001</v>
      </c>
      <c r="BB6540">
        <v>2016</v>
      </c>
    </row>
    <row r="6541" spans="1:54" hidden="1" x14ac:dyDescent="0.2">
      <c r="A6541">
        <v>456</v>
      </c>
      <c r="B6541" t="s">
        <v>407</v>
      </c>
      <c r="C6541" t="s">
        <v>309</v>
      </c>
      <c r="D6541" t="s">
        <v>28</v>
      </c>
      <c r="E6541" t="s">
        <v>308</v>
      </c>
      <c r="F6541" s="3" t="s">
        <v>307</v>
      </c>
      <c r="G6541" t="s">
        <v>217</v>
      </c>
      <c r="I6541" s="3" t="s">
        <v>1644</v>
      </c>
      <c r="J6541">
        <v>20.925999999999998</v>
      </c>
      <c r="K6541">
        <v>20.172000000000001</v>
      </c>
      <c r="L6541">
        <v>20.706</v>
      </c>
      <c r="M6541">
        <v>21.637</v>
      </c>
      <c r="N6541">
        <v>27.545000000000002</v>
      </c>
      <c r="O6541">
        <v>21.452999999999999</v>
      </c>
      <c r="P6541">
        <v>19.46</v>
      </c>
      <c r="Q6541">
        <v>17.718</v>
      </c>
      <c r="R6541">
        <v>19.689</v>
      </c>
      <c r="S6541">
        <v>19.445</v>
      </c>
      <c r="T6541">
        <v>15.683999999999999</v>
      </c>
      <c r="U6541">
        <v>19.986000000000001</v>
      </c>
      <c r="V6541">
        <v>22.963999999999999</v>
      </c>
      <c r="W6541">
        <v>25.055</v>
      </c>
      <c r="X6541">
        <v>20.356999999999999</v>
      </c>
      <c r="Y6541">
        <v>20.286000000000001</v>
      </c>
      <c r="Z6541">
        <v>18.571000000000002</v>
      </c>
      <c r="AA6541">
        <v>18.777999999999999</v>
      </c>
      <c r="AB6541">
        <v>22.949000000000002</v>
      </c>
      <c r="AC6541">
        <v>21.513999999999999</v>
      </c>
      <c r="AD6541">
        <v>19.317</v>
      </c>
      <c r="AE6541">
        <v>19.623000000000001</v>
      </c>
      <c r="AF6541">
        <v>19.693000000000001</v>
      </c>
      <c r="AG6541">
        <v>19.492999999999999</v>
      </c>
      <c r="AH6541">
        <v>19.864999999999998</v>
      </c>
      <c r="AI6541">
        <v>20.175000000000001</v>
      </c>
      <c r="AJ6541">
        <v>22.215</v>
      </c>
      <c r="AK6541">
        <v>26.472999999999999</v>
      </c>
      <c r="AL6541">
        <v>27.295999999999999</v>
      </c>
      <c r="AM6541">
        <v>31.715</v>
      </c>
      <c r="AN6541">
        <v>31.007999999999999</v>
      </c>
      <c r="AO6541">
        <v>26.971</v>
      </c>
      <c r="AP6541">
        <v>26.542000000000002</v>
      </c>
      <c r="AQ6541">
        <v>26.47</v>
      </c>
      <c r="AR6541">
        <v>28.751000000000001</v>
      </c>
      <c r="AS6541">
        <v>35.127000000000002</v>
      </c>
      <c r="AT6541">
        <v>30.933</v>
      </c>
      <c r="AU6541">
        <v>28.242000000000001</v>
      </c>
      <c r="AV6541">
        <v>28.094999999999999</v>
      </c>
      <c r="AW6541">
        <v>28.611999999999998</v>
      </c>
      <c r="AX6541">
        <v>28.960999999999999</v>
      </c>
      <c r="AY6541">
        <v>28.867000000000001</v>
      </c>
      <c r="AZ6541">
        <v>28.709</v>
      </c>
      <c r="BA6541">
        <v>28.524000000000001</v>
      </c>
      <c r="BB6541">
        <v>2016</v>
      </c>
    </row>
    <row r="6542" spans="1:54" hidden="1" x14ac:dyDescent="0.2">
      <c r="A6542">
        <v>456</v>
      </c>
      <c r="B6542" t="s">
        <v>407</v>
      </c>
      <c r="C6542" t="s">
        <v>306</v>
      </c>
      <c r="D6542" t="s">
        <v>28</v>
      </c>
      <c r="E6542" t="s">
        <v>305</v>
      </c>
      <c r="F6542" s="3" t="s">
        <v>304</v>
      </c>
      <c r="G6542" t="s">
        <v>217</v>
      </c>
      <c r="I6542" s="3" t="s">
        <v>1644</v>
      </c>
      <c r="J6542">
        <v>46.128999999999998</v>
      </c>
      <c r="K6542">
        <v>42.578000000000003</v>
      </c>
      <c r="L6542">
        <v>25.661000000000001</v>
      </c>
      <c r="M6542">
        <v>8.7469999999999999</v>
      </c>
      <c r="N6542">
        <v>12.159000000000001</v>
      </c>
      <c r="O6542">
        <v>5.0069999999999997</v>
      </c>
      <c r="P6542">
        <v>3.15</v>
      </c>
      <c r="Q6542">
        <v>4.899</v>
      </c>
      <c r="R6542">
        <v>12.476000000000001</v>
      </c>
      <c r="S6542">
        <v>9.4410000000000007</v>
      </c>
      <c r="T6542">
        <v>12.154</v>
      </c>
      <c r="U6542">
        <v>-0.84699999999999998</v>
      </c>
      <c r="V6542">
        <v>10.023</v>
      </c>
      <c r="W6542">
        <v>12.069000000000001</v>
      </c>
      <c r="X6542">
        <v>12.599</v>
      </c>
      <c r="Y6542">
        <v>16.571000000000002</v>
      </c>
      <c r="Z6542">
        <v>19</v>
      </c>
      <c r="AA6542">
        <v>18.962</v>
      </c>
      <c r="AB6542">
        <v>14.002000000000001</v>
      </c>
      <c r="AC6542">
        <v>21.768000000000001</v>
      </c>
      <c r="AD6542">
        <v>26.870999999999999</v>
      </c>
      <c r="AE6542">
        <v>24.702999999999999</v>
      </c>
      <c r="AF6542">
        <v>25.954999999999998</v>
      </c>
      <c r="AG6542">
        <v>32.488999999999997</v>
      </c>
      <c r="AH6542">
        <v>39.933</v>
      </c>
      <c r="AI6542">
        <v>47.624000000000002</v>
      </c>
      <c r="AJ6542">
        <v>48.552</v>
      </c>
      <c r="AK6542">
        <v>48.945</v>
      </c>
      <c r="AL6542">
        <v>52.752000000000002</v>
      </c>
      <c r="AM6542">
        <v>36.598999999999997</v>
      </c>
      <c r="AN6542">
        <v>43.414000000000001</v>
      </c>
      <c r="AO6542">
        <v>50.595999999999997</v>
      </c>
      <c r="AP6542">
        <v>48.929000000000002</v>
      </c>
      <c r="AQ6542">
        <v>44.61</v>
      </c>
      <c r="AR6542">
        <v>38.502000000000002</v>
      </c>
      <c r="AS6542">
        <v>26.457999999999998</v>
      </c>
      <c r="AT6542">
        <v>27.231999999999999</v>
      </c>
      <c r="AU6542">
        <v>30.907</v>
      </c>
      <c r="AV6542">
        <v>33.497999999999998</v>
      </c>
      <c r="AW6542">
        <v>32.165999999999997</v>
      </c>
      <c r="AX6542">
        <v>30.715</v>
      </c>
      <c r="AY6542">
        <v>28.651</v>
      </c>
      <c r="AZ6542">
        <v>27.318000000000001</v>
      </c>
      <c r="BA6542">
        <v>26.361999999999998</v>
      </c>
      <c r="BB6542">
        <v>2016</v>
      </c>
    </row>
    <row r="6543" spans="1:54" hidden="1" x14ac:dyDescent="0.2">
      <c r="A6543">
        <v>456</v>
      </c>
      <c r="B6543" t="s">
        <v>407</v>
      </c>
      <c r="C6543" t="s">
        <v>303</v>
      </c>
      <c r="D6543" t="s">
        <v>28</v>
      </c>
      <c r="E6543" t="s">
        <v>300</v>
      </c>
      <c r="F6543" s="3" t="s">
        <v>302</v>
      </c>
      <c r="G6543" t="s">
        <v>295</v>
      </c>
      <c r="I6543" s="3" t="s">
        <v>1645</v>
      </c>
      <c r="J6543">
        <v>70.697000000000003</v>
      </c>
      <c r="K6543">
        <v>73.233999999999995</v>
      </c>
      <c r="L6543">
        <v>74.600999999999999</v>
      </c>
      <c r="M6543">
        <v>75.03</v>
      </c>
      <c r="N6543">
        <v>74.522999999999996</v>
      </c>
      <c r="O6543">
        <v>72.802000000000007</v>
      </c>
      <c r="P6543">
        <v>70.528999999999996</v>
      </c>
      <c r="Q6543">
        <v>68.840999999999994</v>
      </c>
      <c r="R6543">
        <v>68.599999999999994</v>
      </c>
      <c r="S6543">
        <v>69.400000000000006</v>
      </c>
      <c r="T6543">
        <v>68.7</v>
      </c>
      <c r="U6543">
        <v>71.3</v>
      </c>
      <c r="V6543">
        <v>70.599999999999994</v>
      </c>
      <c r="W6543">
        <v>71.5</v>
      </c>
      <c r="X6543">
        <v>72.400000000000006</v>
      </c>
      <c r="Y6543">
        <v>76.2</v>
      </c>
      <c r="Z6543">
        <v>76.400000000000006</v>
      </c>
      <c r="AA6543">
        <v>76.2</v>
      </c>
      <c r="AB6543">
        <v>75.900000000000006</v>
      </c>
      <c r="AC6543">
        <v>74.3</v>
      </c>
      <c r="AD6543">
        <v>73.5</v>
      </c>
      <c r="AE6543">
        <v>72.599999999999994</v>
      </c>
      <c r="AF6543">
        <v>72.7</v>
      </c>
      <c r="AG6543">
        <v>73.099999999999994</v>
      </c>
      <c r="AH6543">
        <v>73.3</v>
      </c>
      <c r="AI6543">
        <v>73.7</v>
      </c>
      <c r="AJ6543">
        <v>75.099999999999994</v>
      </c>
      <c r="AK6543">
        <v>78.900000000000006</v>
      </c>
      <c r="AL6543">
        <v>83.7</v>
      </c>
      <c r="AM6543">
        <v>87.2</v>
      </c>
      <c r="AN6543">
        <v>90.5</v>
      </c>
      <c r="AO6543">
        <v>93.9</v>
      </c>
      <c r="AP6543">
        <v>96.6</v>
      </c>
      <c r="AQ6543">
        <v>100</v>
      </c>
      <c r="AR6543">
        <v>102.2</v>
      </c>
      <c r="AS6543">
        <v>103.5</v>
      </c>
      <c r="AT6543">
        <v>105.6</v>
      </c>
      <c r="AU6543">
        <v>104.7</v>
      </c>
      <c r="AV6543">
        <v>108.614</v>
      </c>
      <c r="AW6543">
        <v>110.791</v>
      </c>
      <c r="AX6543">
        <v>113.274</v>
      </c>
      <c r="AY6543">
        <v>115.72199999999999</v>
      </c>
      <c r="AZ6543">
        <v>118.193</v>
      </c>
      <c r="BA6543">
        <v>120.62</v>
      </c>
      <c r="BB6543">
        <v>2016</v>
      </c>
    </row>
    <row r="6544" spans="1:54" hidden="1" x14ac:dyDescent="0.2">
      <c r="A6544">
        <v>456</v>
      </c>
      <c r="B6544" t="s">
        <v>407</v>
      </c>
      <c r="C6544" t="s">
        <v>301</v>
      </c>
      <c r="D6544" t="s">
        <v>28</v>
      </c>
      <c r="E6544" t="s">
        <v>300</v>
      </c>
      <c r="F6544" t="s">
        <v>299</v>
      </c>
      <c r="G6544" t="s">
        <v>275</v>
      </c>
      <c r="I6544" t="s">
        <v>298</v>
      </c>
      <c r="J6544">
        <v>4.4020000000000001</v>
      </c>
      <c r="K6544">
        <v>3.589</v>
      </c>
      <c r="L6544">
        <v>1.8660000000000001</v>
      </c>
      <c r="M6544">
        <v>0.57599999999999996</v>
      </c>
      <c r="N6544">
        <v>-0.67600000000000005</v>
      </c>
      <c r="O6544">
        <v>-2.3090000000000002</v>
      </c>
      <c r="P6544">
        <v>-3.121</v>
      </c>
      <c r="Q6544">
        <v>-2.3940000000000001</v>
      </c>
      <c r="R6544">
        <v>-0.35</v>
      </c>
      <c r="S6544">
        <v>1.1659999999999999</v>
      </c>
      <c r="T6544">
        <v>-1.0089999999999999</v>
      </c>
      <c r="U6544">
        <v>3.7850000000000001</v>
      </c>
      <c r="V6544">
        <v>-0.98199999999999998</v>
      </c>
      <c r="W6544">
        <v>1.2749999999999999</v>
      </c>
      <c r="X6544">
        <v>1.2589999999999999</v>
      </c>
      <c r="Y6544">
        <v>5.2489999999999997</v>
      </c>
      <c r="Z6544">
        <v>0.26200000000000001</v>
      </c>
      <c r="AA6544">
        <v>-0.26200000000000001</v>
      </c>
      <c r="AB6544">
        <v>-0.39400000000000002</v>
      </c>
      <c r="AC6544">
        <v>-2.1080000000000001</v>
      </c>
      <c r="AD6544">
        <v>-1.077</v>
      </c>
      <c r="AE6544">
        <v>-1.224</v>
      </c>
      <c r="AF6544">
        <v>0.13800000000000001</v>
      </c>
      <c r="AG6544">
        <v>0.55000000000000004</v>
      </c>
      <c r="AH6544">
        <v>0.27400000000000002</v>
      </c>
      <c r="AI6544">
        <v>0.54600000000000004</v>
      </c>
      <c r="AJ6544">
        <v>1.9</v>
      </c>
      <c r="AK6544">
        <v>5.0599999999999996</v>
      </c>
      <c r="AL6544">
        <v>6.0839999999999996</v>
      </c>
      <c r="AM6544">
        <v>4.1820000000000004</v>
      </c>
      <c r="AN6544">
        <v>3.7839999999999998</v>
      </c>
      <c r="AO6544">
        <v>3.7570000000000001</v>
      </c>
      <c r="AP6544">
        <v>2.875</v>
      </c>
      <c r="AQ6544">
        <v>3.52</v>
      </c>
      <c r="AR6544">
        <v>2.2000000000000002</v>
      </c>
      <c r="AS6544">
        <v>1.272</v>
      </c>
      <c r="AT6544">
        <v>2.0289999999999999</v>
      </c>
      <c r="AU6544">
        <v>-0.85199999999999998</v>
      </c>
      <c r="AV6544">
        <v>3.738</v>
      </c>
      <c r="AW6544">
        <v>2.0049999999999999</v>
      </c>
      <c r="AX6544">
        <v>2.2410000000000001</v>
      </c>
      <c r="AY6544">
        <v>2.161</v>
      </c>
      <c r="AZ6544">
        <v>2.1349999999999998</v>
      </c>
      <c r="BA6544">
        <v>2.0539999999999998</v>
      </c>
      <c r="BB6544">
        <v>2016</v>
      </c>
    </row>
    <row r="6545" spans="1:54" hidden="1" x14ac:dyDescent="0.2">
      <c r="A6545">
        <v>456</v>
      </c>
      <c r="B6545" t="s">
        <v>407</v>
      </c>
      <c r="C6545" t="s">
        <v>297</v>
      </c>
      <c r="D6545" t="s">
        <v>28</v>
      </c>
      <c r="E6545" t="s">
        <v>293</v>
      </c>
      <c r="F6545" s="3" t="s">
        <v>296</v>
      </c>
      <c r="G6545" t="s">
        <v>295</v>
      </c>
      <c r="I6545" s="3" t="s">
        <v>1645</v>
      </c>
      <c r="J6545">
        <v>64.87</v>
      </c>
      <c r="K6545">
        <v>66.694000000000003</v>
      </c>
      <c r="L6545">
        <v>67.325000000000003</v>
      </c>
      <c r="M6545">
        <v>67.465000000000003</v>
      </c>
      <c r="N6545">
        <v>66.412999999999997</v>
      </c>
      <c r="O6545">
        <v>64.373000000000005</v>
      </c>
      <c r="P6545">
        <v>62.331000000000003</v>
      </c>
      <c r="Q6545">
        <v>61.34</v>
      </c>
      <c r="R6545">
        <v>61.898000000000003</v>
      </c>
      <c r="S6545">
        <v>62.515999999999998</v>
      </c>
      <c r="T6545">
        <v>63.816000000000003</v>
      </c>
      <c r="U6545">
        <v>66.725999999999999</v>
      </c>
      <c r="V6545">
        <v>66.477999999999994</v>
      </c>
      <c r="W6545">
        <v>67.034999999999997</v>
      </c>
      <c r="X6545">
        <v>67.468000000000004</v>
      </c>
      <c r="Y6545">
        <v>70.873000000000005</v>
      </c>
      <c r="Z6545">
        <v>71.492000000000004</v>
      </c>
      <c r="AA6545">
        <v>71.182000000000002</v>
      </c>
      <c r="AB6545">
        <v>71.058000000000007</v>
      </c>
      <c r="AC6545">
        <v>70.2</v>
      </c>
      <c r="AD6545">
        <v>68.900000000000006</v>
      </c>
      <c r="AE6545">
        <v>68.5</v>
      </c>
      <c r="AF6545">
        <v>69</v>
      </c>
      <c r="AG6545">
        <v>69.3</v>
      </c>
      <c r="AH6545">
        <v>69.7</v>
      </c>
      <c r="AI6545">
        <v>70.5</v>
      </c>
      <c r="AJ6545">
        <v>72.599999999999994</v>
      </c>
      <c r="AK6545">
        <v>77.2</v>
      </c>
      <c r="AL6545">
        <v>84.2</v>
      </c>
      <c r="AM6545">
        <v>87.8</v>
      </c>
      <c r="AN6545">
        <v>92.5</v>
      </c>
      <c r="AO6545">
        <v>95</v>
      </c>
      <c r="AP6545">
        <v>98.4</v>
      </c>
      <c r="AQ6545">
        <v>100.9</v>
      </c>
      <c r="AR6545">
        <v>102.833</v>
      </c>
      <c r="AS6545">
        <v>104.131</v>
      </c>
      <c r="AT6545">
        <v>105.331</v>
      </c>
      <c r="AU6545">
        <v>104.43300000000001</v>
      </c>
      <c r="AV6545">
        <v>108.337</v>
      </c>
      <c r="AW6545">
        <v>110.509</v>
      </c>
      <c r="AX6545">
        <v>112.985</v>
      </c>
      <c r="AY6545">
        <v>115.42700000000001</v>
      </c>
      <c r="AZ6545">
        <v>117.89100000000001</v>
      </c>
      <c r="BA6545">
        <v>120.313</v>
      </c>
      <c r="BB6545">
        <v>2016</v>
      </c>
    </row>
    <row r="6546" spans="1:54" hidden="1" x14ac:dyDescent="0.2">
      <c r="A6546">
        <v>456</v>
      </c>
      <c r="B6546" t="s">
        <v>407</v>
      </c>
      <c r="C6546" t="s">
        <v>294</v>
      </c>
      <c r="D6546" t="s">
        <v>28</v>
      </c>
      <c r="E6546" t="s">
        <v>293</v>
      </c>
      <c r="F6546" t="s">
        <v>292</v>
      </c>
      <c r="G6546" t="s">
        <v>275</v>
      </c>
      <c r="I6546" t="s">
        <v>291</v>
      </c>
      <c r="J6546">
        <v>4.4020000000000001</v>
      </c>
      <c r="K6546">
        <v>2.8109999999999999</v>
      </c>
      <c r="L6546">
        <v>0.94599999999999995</v>
      </c>
      <c r="M6546">
        <v>0.20799999999999999</v>
      </c>
      <c r="N6546">
        <v>-1.5589999999999999</v>
      </c>
      <c r="O6546">
        <v>-3.0710000000000002</v>
      </c>
      <c r="P6546">
        <v>-3.173</v>
      </c>
      <c r="Q6546">
        <v>-1.589</v>
      </c>
      <c r="R6546">
        <v>0.90800000000000003</v>
      </c>
      <c r="S6546">
        <v>1</v>
      </c>
      <c r="T6546">
        <v>2.0790000000000002</v>
      </c>
      <c r="U6546">
        <v>4.5590000000000002</v>
      </c>
      <c r="V6546">
        <v>-0.371</v>
      </c>
      <c r="W6546">
        <v>0.83799999999999997</v>
      </c>
      <c r="X6546">
        <v>0.64600000000000002</v>
      </c>
      <c r="Y6546">
        <v>5.0460000000000003</v>
      </c>
      <c r="Z6546">
        <v>0.873</v>
      </c>
      <c r="AA6546">
        <v>-0.433</v>
      </c>
      <c r="AB6546">
        <v>-0.17399999999999999</v>
      </c>
      <c r="AC6546">
        <v>-1.208</v>
      </c>
      <c r="AD6546">
        <v>-1.8520000000000001</v>
      </c>
      <c r="AE6546">
        <v>-0.58099999999999996</v>
      </c>
      <c r="AF6546">
        <v>0.73</v>
      </c>
      <c r="AG6546">
        <v>0.435</v>
      </c>
      <c r="AH6546">
        <v>0.57699999999999996</v>
      </c>
      <c r="AI6546">
        <v>1.1479999999999999</v>
      </c>
      <c r="AJ6546">
        <v>2.9790000000000001</v>
      </c>
      <c r="AK6546">
        <v>6.3360000000000003</v>
      </c>
      <c r="AL6546">
        <v>9.0670000000000002</v>
      </c>
      <c r="AM6546">
        <v>4.2759999999999998</v>
      </c>
      <c r="AN6546">
        <v>5.3529999999999998</v>
      </c>
      <c r="AO6546">
        <v>2.7029999999999998</v>
      </c>
      <c r="AP6546">
        <v>3.5790000000000002</v>
      </c>
      <c r="AQ6546">
        <v>2.5409999999999999</v>
      </c>
      <c r="AR6546">
        <v>1.915</v>
      </c>
      <c r="AS6546">
        <v>1.2629999999999999</v>
      </c>
      <c r="AT6546">
        <v>1.1519999999999999</v>
      </c>
      <c r="AU6546">
        <v>-0.85199999999999998</v>
      </c>
      <c r="AV6546">
        <v>3.738</v>
      </c>
      <c r="AW6546">
        <v>2.0049999999999999</v>
      </c>
      <c r="AX6546">
        <v>2.2410000000000001</v>
      </c>
      <c r="AY6546">
        <v>2.161</v>
      </c>
      <c r="AZ6546">
        <v>2.1349999999999998</v>
      </c>
      <c r="BA6546">
        <v>2.0539999999999998</v>
      </c>
      <c r="BB6546">
        <v>2016</v>
      </c>
    </row>
    <row r="6547" spans="1:54" hidden="1" x14ac:dyDescent="0.2">
      <c r="A6547">
        <v>456</v>
      </c>
      <c r="B6547" t="s">
        <v>407</v>
      </c>
      <c r="C6547" t="s">
        <v>290</v>
      </c>
      <c r="D6547" t="s">
        <v>28</v>
      </c>
      <c r="E6547" t="s">
        <v>289</v>
      </c>
      <c r="G6547" t="s">
        <v>288</v>
      </c>
      <c r="J6547"/>
      <c r="K6547"/>
      <c r="L6547"/>
      <c r="M6547"/>
      <c r="N6547"/>
      <c r="O6547"/>
      <c r="P6547"/>
      <c r="Q6547"/>
      <c r="R6547"/>
      <c r="S6547"/>
      <c r="T6547"/>
      <c r="U6547"/>
      <c r="V6547"/>
      <c r="W6547"/>
      <c r="X6547"/>
      <c r="Y6547"/>
      <c r="Z6547"/>
      <c r="AA6547"/>
      <c r="AB6547"/>
      <c r="AC6547"/>
      <c r="AD6547"/>
      <c r="AE6547"/>
      <c r="AF6547"/>
      <c r="AG6547"/>
      <c r="AH6547"/>
      <c r="AI6547"/>
      <c r="AJ6547"/>
      <c r="AK6547"/>
      <c r="AL6547"/>
      <c r="AM6547"/>
      <c r="AN6547"/>
      <c r="AO6547"/>
      <c r="AP6547"/>
      <c r="AQ6547"/>
      <c r="AR6547"/>
      <c r="AS6547"/>
      <c r="AT6547"/>
      <c r="AU6547"/>
      <c r="AV6547"/>
      <c r="AW6547"/>
      <c r="AX6547"/>
      <c r="AY6547"/>
      <c r="AZ6547"/>
    </row>
    <row r="6548" spans="1:54" hidden="1" x14ac:dyDescent="0.2">
      <c r="A6548">
        <v>456</v>
      </c>
      <c r="B6548" t="s">
        <v>407</v>
      </c>
      <c r="C6548" t="s">
        <v>287</v>
      </c>
      <c r="D6548" t="s">
        <v>28</v>
      </c>
      <c r="E6548" t="s">
        <v>286</v>
      </c>
      <c r="F6548" s="3" t="s">
        <v>285</v>
      </c>
      <c r="G6548" t="s">
        <v>275</v>
      </c>
      <c r="I6548" s="3" t="s">
        <v>1646</v>
      </c>
      <c r="J6548">
        <v>6.5519999999999996</v>
      </c>
      <c r="K6548">
        <v>32.65</v>
      </c>
      <c r="L6548">
        <v>2.37</v>
      </c>
      <c r="M6548">
        <v>-6.7469999999999999</v>
      </c>
      <c r="N6548">
        <v>-8.8670000000000009</v>
      </c>
      <c r="O6548">
        <v>-23.273</v>
      </c>
      <c r="P6548">
        <v>-25.940999999999999</v>
      </c>
      <c r="Q6548">
        <v>-10.042</v>
      </c>
      <c r="R6548">
        <v>-16.917000000000002</v>
      </c>
      <c r="S6548">
        <v>14.054</v>
      </c>
      <c r="T6548">
        <v>8.3659999999999997</v>
      </c>
      <c r="U6548">
        <v>45.691000000000003</v>
      </c>
      <c r="V6548">
        <v>-2.4369999999999998</v>
      </c>
      <c r="W6548">
        <v>-18.597999999999999</v>
      </c>
      <c r="X6548">
        <v>-23.951000000000001</v>
      </c>
      <c r="Y6548">
        <v>6.99</v>
      </c>
      <c r="Z6548">
        <v>9.2569999999999997</v>
      </c>
      <c r="AA6548">
        <v>10.407999999999999</v>
      </c>
      <c r="AB6548">
        <v>-8.984</v>
      </c>
      <c r="AC6548">
        <v>3.4750000000000001</v>
      </c>
      <c r="AD6548">
        <v>18.338000000000001</v>
      </c>
      <c r="AE6548">
        <v>-5.8490000000000002</v>
      </c>
      <c r="AF6548">
        <v>3.8239999999999998</v>
      </c>
      <c r="AG6548">
        <v>5.3239999999999998</v>
      </c>
      <c r="AH6548">
        <v>11.273</v>
      </c>
      <c r="AI6548">
        <v>24.763999999999999</v>
      </c>
      <c r="AJ6548">
        <v>17.472999999999999</v>
      </c>
      <c r="AK6548">
        <v>21.117999999999999</v>
      </c>
      <c r="AL6548">
        <v>12.926</v>
      </c>
      <c r="AM6548">
        <v>-4.0599999999999996</v>
      </c>
      <c r="AN6548">
        <v>-0.5</v>
      </c>
      <c r="AO6548">
        <v>4.8840000000000003</v>
      </c>
      <c r="AP6548">
        <v>8.2159999999999993</v>
      </c>
      <c r="AQ6548">
        <v>11.404999999999999</v>
      </c>
      <c r="AR6548">
        <v>15.513</v>
      </c>
      <c r="AS6548">
        <v>1.1559999999999999</v>
      </c>
      <c r="AT6548">
        <v>-16.349</v>
      </c>
      <c r="AU6548">
        <v>-5.2060000000000004</v>
      </c>
      <c r="AV6548">
        <v>2.2989999999999999</v>
      </c>
      <c r="AW6548">
        <v>2.3919999999999999</v>
      </c>
      <c r="AX6548">
        <v>2.887</v>
      </c>
      <c r="AY6548">
        <v>3.1190000000000002</v>
      </c>
      <c r="AZ6548">
        <v>3.754</v>
      </c>
      <c r="BA6548">
        <v>4.0279999999999996</v>
      </c>
      <c r="BB6548">
        <v>2016</v>
      </c>
    </row>
    <row r="6549" spans="1:54" hidden="1" x14ac:dyDescent="0.2">
      <c r="A6549">
        <v>456</v>
      </c>
      <c r="B6549" t="s">
        <v>407</v>
      </c>
      <c r="C6549" t="s">
        <v>284</v>
      </c>
      <c r="D6549" t="s">
        <v>28</v>
      </c>
      <c r="E6549" t="s">
        <v>283</v>
      </c>
      <c r="F6549" s="3" t="s">
        <v>282</v>
      </c>
      <c r="G6549" t="s">
        <v>275</v>
      </c>
      <c r="I6549" s="3" t="s">
        <v>1646</v>
      </c>
      <c r="J6549">
        <v>10.72</v>
      </c>
      <c r="K6549">
        <v>23.169</v>
      </c>
      <c r="L6549">
        <v>22.678999999999998</v>
      </c>
      <c r="M6549">
        <v>-4.569</v>
      </c>
      <c r="N6549">
        <v>-11.858000000000001</v>
      </c>
      <c r="O6549">
        <v>-25.994</v>
      </c>
      <c r="P6549">
        <v>-23.359000000000002</v>
      </c>
      <c r="Q6549">
        <v>-2.8769999999999998</v>
      </c>
      <c r="R6549">
        <v>-3.85</v>
      </c>
      <c r="S6549">
        <v>-1.617</v>
      </c>
      <c r="T6549">
        <v>7.95</v>
      </c>
      <c r="U6549">
        <v>19.239999999999998</v>
      </c>
      <c r="V6549">
        <v>17.71</v>
      </c>
      <c r="W6549">
        <v>-13.506</v>
      </c>
      <c r="X6549">
        <v>-20.561</v>
      </c>
      <c r="Y6549">
        <v>13.754</v>
      </c>
      <c r="Z6549">
        <v>-2.2549999999999999</v>
      </c>
      <c r="AA6549">
        <v>8.9329999999999998</v>
      </c>
      <c r="AB6549">
        <v>11.977</v>
      </c>
      <c r="AC6549">
        <v>-3.694</v>
      </c>
      <c r="AD6549">
        <v>7.3460000000000001</v>
      </c>
      <c r="AE6549">
        <v>7.4610000000000003</v>
      </c>
      <c r="AF6549">
        <v>3.7970000000000002</v>
      </c>
      <c r="AG6549">
        <v>9.1430000000000007</v>
      </c>
      <c r="AH6549">
        <v>10.582000000000001</v>
      </c>
      <c r="AI6549">
        <v>26.262</v>
      </c>
      <c r="AJ6549">
        <v>6.2869999999999999</v>
      </c>
      <c r="AK6549">
        <v>21.931000000000001</v>
      </c>
      <c r="AL6549">
        <v>14.375999999999999</v>
      </c>
      <c r="AM6549">
        <v>-10.228999999999999</v>
      </c>
      <c r="AN6549">
        <v>3.5750000000000002</v>
      </c>
      <c r="AO6549">
        <v>13.629</v>
      </c>
      <c r="AP6549">
        <v>17.87</v>
      </c>
      <c r="AQ6549">
        <v>12.724</v>
      </c>
      <c r="AR6549">
        <v>6.0270000000000001</v>
      </c>
      <c r="AS6549">
        <v>6.4649999999999999</v>
      </c>
      <c r="AT6549">
        <v>-16.181999999999999</v>
      </c>
      <c r="AU6549">
        <v>-9.6110000000000007</v>
      </c>
      <c r="AV6549">
        <v>3.468</v>
      </c>
      <c r="AW6549">
        <v>3.2440000000000002</v>
      </c>
      <c r="AX6549">
        <v>3.86</v>
      </c>
      <c r="AY6549">
        <v>4.1440000000000001</v>
      </c>
      <c r="AZ6549">
        <v>4.4969999999999999</v>
      </c>
      <c r="BA6549">
        <v>4.7469999999999999</v>
      </c>
      <c r="BB6549">
        <v>2016</v>
      </c>
    </row>
    <row r="6550" spans="1:54" hidden="1" x14ac:dyDescent="0.2">
      <c r="A6550">
        <v>456</v>
      </c>
      <c r="B6550" t="s">
        <v>407</v>
      </c>
      <c r="C6550" t="s">
        <v>281</v>
      </c>
      <c r="D6550" t="s">
        <v>28</v>
      </c>
      <c r="E6550" t="s">
        <v>280</v>
      </c>
      <c r="F6550" s="3" t="s">
        <v>279</v>
      </c>
      <c r="G6550" t="s">
        <v>275</v>
      </c>
      <c r="I6550" s="3" t="s">
        <v>1646</v>
      </c>
      <c r="J6550">
        <v>10.359</v>
      </c>
      <c r="K6550">
        <v>17.241</v>
      </c>
      <c r="L6550">
        <v>-27.359000000000002</v>
      </c>
      <c r="M6550">
        <v>-32.414000000000001</v>
      </c>
      <c r="N6550">
        <v>-13.595000000000001</v>
      </c>
      <c r="O6550">
        <v>-22.497</v>
      </c>
      <c r="P6550">
        <v>26.068000000000001</v>
      </c>
      <c r="Q6550">
        <v>-11.068</v>
      </c>
      <c r="R6550">
        <v>23.353000000000002</v>
      </c>
      <c r="S6550">
        <v>-2.52</v>
      </c>
      <c r="T6550">
        <v>22.234999999999999</v>
      </c>
      <c r="U6550">
        <v>32.119999999999997</v>
      </c>
      <c r="V6550">
        <v>2.7839999999999998</v>
      </c>
      <c r="W6550">
        <v>-1.9</v>
      </c>
      <c r="X6550">
        <v>9.1920000000000002</v>
      </c>
      <c r="Y6550">
        <v>3.722</v>
      </c>
      <c r="Z6550">
        <v>-1.9830000000000001</v>
      </c>
      <c r="AA6550">
        <v>3.8359999999999999</v>
      </c>
      <c r="AB6550">
        <v>1.792</v>
      </c>
      <c r="AC6550">
        <v>-8.7080000000000002</v>
      </c>
      <c r="AD6550">
        <v>4.0599999999999996</v>
      </c>
      <c r="AE6550">
        <v>-0.95199999999999996</v>
      </c>
      <c r="AF6550">
        <v>-8.5239999999999991</v>
      </c>
      <c r="AG6550">
        <v>20.5</v>
      </c>
      <c r="AH6550">
        <v>9.1319999999999997</v>
      </c>
      <c r="AI6550">
        <v>12.835000000000001</v>
      </c>
      <c r="AJ6550">
        <v>2.7919999999999998</v>
      </c>
      <c r="AK6550">
        <v>3.7330000000000001</v>
      </c>
      <c r="AL6550">
        <v>-4.08</v>
      </c>
      <c r="AM6550">
        <v>-8.5540000000000003</v>
      </c>
      <c r="AN6550">
        <v>7.476</v>
      </c>
      <c r="AO6550">
        <v>10.201000000000001</v>
      </c>
      <c r="AP6550">
        <v>4.2160000000000002</v>
      </c>
      <c r="AQ6550">
        <v>1.954</v>
      </c>
      <c r="AR6550">
        <v>2.0990000000000002</v>
      </c>
      <c r="AS6550">
        <v>3.8580000000000001</v>
      </c>
      <c r="AT6550">
        <v>6.0510000000000002</v>
      </c>
      <c r="AU6550">
        <v>-3.806</v>
      </c>
      <c r="AV6550">
        <v>0.72</v>
      </c>
      <c r="AW6550">
        <v>1.9910000000000001</v>
      </c>
      <c r="AX6550">
        <v>1.675</v>
      </c>
      <c r="AY6550">
        <v>1.8380000000000001</v>
      </c>
      <c r="AZ6550">
        <v>2.0430000000000001</v>
      </c>
      <c r="BA6550">
        <v>1.3819999999999999</v>
      </c>
      <c r="BB6550">
        <v>2016</v>
      </c>
    </row>
    <row r="6551" spans="1:54" hidden="1" x14ac:dyDescent="0.2">
      <c r="A6551">
        <v>456</v>
      </c>
      <c r="B6551" t="s">
        <v>407</v>
      </c>
      <c r="C6551" t="s">
        <v>278</v>
      </c>
      <c r="D6551" t="s">
        <v>28</v>
      </c>
      <c r="E6551" t="s">
        <v>277</v>
      </c>
      <c r="F6551" s="3" t="s">
        <v>276</v>
      </c>
      <c r="G6551" t="s">
        <v>275</v>
      </c>
      <c r="I6551" s="3" t="s">
        <v>1646</v>
      </c>
      <c r="J6551">
        <v>5.1449999999999996</v>
      </c>
      <c r="K6551">
        <v>16.419</v>
      </c>
      <c r="L6551">
        <v>-28.783999999999999</v>
      </c>
      <c r="M6551">
        <v>-34.210999999999999</v>
      </c>
      <c r="N6551">
        <v>-14.975</v>
      </c>
      <c r="O6551">
        <v>-23.864999999999998</v>
      </c>
      <c r="P6551">
        <v>26.143999999999998</v>
      </c>
      <c r="Q6551">
        <v>-9.3759999999999994</v>
      </c>
      <c r="R6551">
        <v>24.986000000000001</v>
      </c>
      <c r="S6551">
        <v>-2.0299999999999998</v>
      </c>
      <c r="T6551">
        <v>24.396000000000001</v>
      </c>
      <c r="U6551">
        <v>31.402000000000001</v>
      </c>
      <c r="V6551">
        <v>0.96699999999999997</v>
      </c>
      <c r="W6551">
        <v>-1.653</v>
      </c>
      <c r="X6551">
        <v>0.20499999999999999</v>
      </c>
      <c r="Y6551">
        <v>3.89</v>
      </c>
      <c r="Z6551">
        <v>-0.61</v>
      </c>
      <c r="AA6551">
        <v>1.377</v>
      </c>
      <c r="AB6551">
        <v>1.222</v>
      </c>
      <c r="AC6551">
        <v>-10.487</v>
      </c>
      <c r="AD6551">
        <v>5.8609999999999998</v>
      </c>
      <c r="AE6551">
        <v>-1.25</v>
      </c>
      <c r="AF6551">
        <v>-9.4529999999999994</v>
      </c>
      <c r="AG6551">
        <v>21.734999999999999</v>
      </c>
      <c r="AH6551">
        <v>9.923</v>
      </c>
      <c r="AI6551">
        <v>6.3920000000000003</v>
      </c>
      <c r="AJ6551">
        <v>-2.9000000000000001E-2</v>
      </c>
      <c r="AK6551">
        <v>2.036</v>
      </c>
      <c r="AL6551">
        <v>4.0620000000000003</v>
      </c>
      <c r="AM6551">
        <v>-9.8539999999999992</v>
      </c>
      <c r="AN6551">
        <v>7.4119999999999999</v>
      </c>
      <c r="AO6551">
        <v>10.87</v>
      </c>
      <c r="AP6551">
        <v>5.359</v>
      </c>
      <c r="AQ6551">
        <v>1.55</v>
      </c>
      <c r="AR6551">
        <v>1.847</v>
      </c>
      <c r="AS6551">
        <v>2.577</v>
      </c>
      <c r="AT6551">
        <v>4.4989999999999997</v>
      </c>
      <c r="AU6551">
        <v>-4.8559999999999999</v>
      </c>
      <c r="AV6551">
        <v>0.26700000000000002</v>
      </c>
      <c r="AW6551">
        <v>1.72</v>
      </c>
      <c r="AX6551">
        <v>1.377</v>
      </c>
      <c r="AY6551">
        <v>1.5649999999999999</v>
      </c>
      <c r="AZ6551">
        <v>1.8169999999999999</v>
      </c>
      <c r="BA6551">
        <v>1.038</v>
      </c>
      <c r="BB6551">
        <v>2016</v>
      </c>
    </row>
    <row r="6552" spans="1:54" hidden="1" x14ac:dyDescent="0.2">
      <c r="A6552">
        <v>456</v>
      </c>
      <c r="B6552" t="s">
        <v>407</v>
      </c>
      <c r="C6552" t="s">
        <v>274</v>
      </c>
      <c r="D6552" t="s">
        <v>28</v>
      </c>
      <c r="E6552" t="s">
        <v>273</v>
      </c>
      <c r="F6552" s="3" t="s">
        <v>272</v>
      </c>
      <c r="G6552" t="s">
        <v>271</v>
      </c>
      <c r="I6552" s="3" t="s">
        <v>1647</v>
      </c>
      <c r="J6552" t="s">
        <v>215</v>
      </c>
      <c r="K6552" t="s">
        <v>215</v>
      </c>
      <c r="L6552" t="s">
        <v>215</v>
      </c>
      <c r="M6552" t="s">
        <v>215</v>
      </c>
      <c r="N6552" t="s">
        <v>215</v>
      </c>
      <c r="O6552" t="s">
        <v>215</v>
      </c>
      <c r="P6552" t="s">
        <v>215</v>
      </c>
      <c r="Q6552" t="s">
        <v>215</v>
      </c>
      <c r="R6552" t="s">
        <v>215</v>
      </c>
      <c r="S6552" t="s">
        <v>215</v>
      </c>
      <c r="T6552" t="s">
        <v>215</v>
      </c>
      <c r="U6552" t="s">
        <v>215</v>
      </c>
      <c r="V6552" t="s">
        <v>215</v>
      </c>
      <c r="W6552" t="s">
        <v>215</v>
      </c>
      <c r="X6552" t="s">
        <v>215</v>
      </c>
      <c r="Y6552" t="s">
        <v>215</v>
      </c>
      <c r="Z6552" t="s">
        <v>215</v>
      </c>
      <c r="AA6552" t="s">
        <v>215</v>
      </c>
      <c r="AB6552" t="s">
        <v>215</v>
      </c>
      <c r="AC6552">
        <v>4.3449999999999998</v>
      </c>
      <c r="AD6552">
        <v>4.5709999999999997</v>
      </c>
      <c r="AE6552">
        <v>4.617</v>
      </c>
      <c r="AF6552">
        <v>5.2649999999999997</v>
      </c>
      <c r="AG6552">
        <v>5.5620000000000003</v>
      </c>
      <c r="AH6552">
        <v>5.8220000000000001</v>
      </c>
      <c r="AI6552">
        <v>6.0510000000000002</v>
      </c>
      <c r="AJ6552">
        <v>6.2539999999999996</v>
      </c>
      <c r="AK6552">
        <v>5.6449999999999996</v>
      </c>
      <c r="AL6552">
        <v>5.1760000000000002</v>
      </c>
      <c r="AM6552">
        <v>5.3769999999999998</v>
      </c>
      <c r="AN6552">
        <v>5.548</v>
      </c>
      <c r="AO6552">
        <v>5.7720000000000002</v>
      </c>
      <c r="AP6552">
        <v>5.524</v>
      </c>
      <c r="AQ6552">
        <v>5.5679999999999996</v>
      </c>
      <c r="AR6552">
        <v>5.7210000000000001</v>
      </c>
      <c r="AS6552">
        <v>5.5910000000000002</v>
      </c>
      <c r="AT6552">
        <v>5.6</v>
      </c>
      <c r="AU6552" t="s">
        <v>215</v>
      </c>
      <c r="AV6552" t="s">
        <v>215</v>
      </c>
      <c r="AW6552" t="s">
        <v>215</v>
      </c>
      <c r="AX6552" t="s">
        <v>215</v>
      </c>
      <c r="AY6552" t="s">
        <v>215</v>
      </c>
      <c r="AZ6552" t="s">
        <v>215</v>
      </c>
      <c r="BA6552" t="s">
        <v>215</v>
      </c>
      <c r="BB6552">
        <v>2016</v>
      </c>
    </row>
    <row r="6553" spans="1:54" hidden="1" x14ac:dyDescent="0.2">
      <c r="A6553">
        <v>456</v>
      </c>
      <c r="B6553" t="s">
        <v>407</v>
      </c>
      <c r="C6553" t="s">
        <v>270</v>
      </c>
      <c r="D6553" t="s">
        <v>28</v>
      </c>
      <c r="E6553" t="s">
        <v>269</v>
      </c>
      <c r="F6553" s="3" t="s">
        <v>268</v>
      </c>
      <c r="G6553" t="s">
        <v>264</v>
      </c>
      <c r="H6553" t="s">
        <v>263</v>
      </c>
      <c r="J6553"/>
      <c r="K6553"/>
      <c r="L6553"/>
      <c r="M6553"/>
      <c r="N6553"/>
      <c r="O6553"/>
      <c r="P6553"/>
      <c r="Q6553"/>
      <c r="R6553"/>
      <c r="S6553"/>
      <c r="T6553"/>
      <c r="U6553"/>
      <c r="V6553"/>
      <c r="W6553"/>
      <c r="X6553"/>
      <c r="Y6553"/>
      <c r="Z6553"/>
      <c r="AA6553"/>
      <c r="AB6553"/>
      <c r="AC6553"/>
      <c r="AD6553"/>
      <c r="AE6553"/>
      <c r="AF6553"/>
      <c r="AG6553"/>
      <c r="AH6553"/>
      <c r="AI6553"/>
      <c r="AJ6553"/>
      <c r="AK6553"/>
      <c r="AL6553"/>
      <c r="AM6553"/>
      <c r="AN6553"/>
      <c r="AO6553"/>
      <c r="AP6553"/>
      <c r="AQ6553"/>
      <c r="AR6553"/>
      <c r="AS6553"/>
      <c r="AT6553"/>
      <c r="AU6553"/>
      <c r="AV6553"/>
      <c r="AW6553"/>
      <c r="AX6553"/>
      <c r="AY6553"/>
      <c r="AZ6553"/>
    </row>
    <row r="6554" spans="1:54" hidden="1" x14ac:dyDescent="0.2">
      <c r="A6554">
        <v>456</v>
      </c>
      <c r="B6554" t="s">
        <v>407</v>
      </c>
      <c r="C6554" t="s">
        <v>267</v>
      </c>
      <c r="D6554" t="s">
        <v>28</v>
      </c>
      <c r="E6554" t="s">
        <v>266</v>
      </c>
      <c r="F6554" s="3" t="s">
        <v>265</v>
      </c>
      <c r="G6554" t="s">
        <v>264</v>
      </c>
      <c r="H6554" t="s">
        <v>263</v>
      </c>
      <c r="I6554" s="3" t="s">
        <v>1648</v>
      </c>
      <c r="J6554">
        <v>9.32</v>
      </c>
      <c r="K6554">
        <v>9.7859999999999996</v>
      </c>
      <c r="L6554">
        <v>10.276</v>
      </c>
      <c r="M6554">
        <v>10.79</v>
      </c>
      <c r="N6554">
        <v>11.33</v>
      </c>
      <c r="O6554">
        <v>11.897</v>
      </c>
      <c r="P6554">
        <v>12.492000000000001</v>
      </c>
      <c r="Q6554">
        <v>13.118</v>
      </c>
      <c r="R6554">
        <v>13.773999999999999</v>
      </c>
      <c r="S6554">
        <v>14.462999999999999</v>
      </c>
      <c r="T6554">
        <v>15.186999999999999</v>
      </c>
      <c r="U6554">
        <v>15.946999999999999</v>
      </c>
      <c r="V6554">
        <v>16.948</v>
      </c>
      <c r="W6554">
        <v>17.277000000000001</v>
      </c>
      <c r="X6554">
        <v>17.701000000000001</v>
      </c>
      <c r="Y6554">
        <v>18.135999999999999</v>
      </c>
      <c r="Z6554">
        <v>18.581</v>
      </c>
      <c r="AA6554">
        <v>19.036999999999999</v>
      </c>
      <c r="AB6554">
        <v>19.504000000000001</v>
      </c>
      <c r="AC6554">
        <v>19.983000000000001</v>
      </c>
      <c r="AD6554">
        <v>20.474</v>
      </c>
      <c r="AE6554">
        <v>20.975999999999999</v>
      </c>
      <c r="AF6554">
        <v>21.491</v>
      </c>
      <c r="AG6554">
        <v>22.02</v>
      </c>
      <c r="AH6554">
        <v>22.564</v>
      </c>
      <c r="AI6554">
        <v>23.33</v>
      </c>
      <c r="AJ6554">
        <v>24.122</v>
      </c>
      <c r="AK6554">
        <v>24.940999999999999</v>
      </c>
      <c r="AL6554">
        <v>25.786999999999999</v>
      </c>
      <c r="AM6554">
        <v>26.661000000000001</v>
      </c>
      <c r="AN6554">
        <v>27.562999999999999</v>
      </c>
      <c r="AO6554">
        <v>28.376000000000001</v>
      </c>
      <c r="AP6554">
        <v>29.196000000000002</v>
      </c>
      <c r="AQ6554">
        <v>29.994</v>
      </c>
      <c r="AR6554">
        <v>30.77</v>
      </c>
      <c r="AS6554">
        <v>31.015999999999998</v>
      </c>
      <c r="AT6554">
        <v>31.742999999999999</v>
      </c>
      <c r="AU6554">
        <v>32.377000000000002</v>
      </c>
      <c r="AV6554">
        <v>33.024999999999999</v>
      </c>
      <c r="AW6554">
        <v>33.685000000000002</v>
      </c>
      <c r="AX6554">
        <v>34.359000000000002</v>
      </c>
      <c r="AY6554">
        <v>35.045999999999999</v>
      </c>
      <c r="AZ6554">
        <v>35.747</v>
      </c>
      <c r="BA6554">
        <v>36.462000000000003</v>
      </c>
      <c r="BB6554">
        <v>2016</v>
      </c>
    </row>
    <row r="6555" spans="1:54" hidden="1" x14ac:dyDescent="0.2">
      <c r="A6555">
        <v>456</v>
      </c>
      <c r="B6555" t="s">
        <v>407</v>
      </c>
      <c r="C6555" t="s">
        <v>262</v>
      </c>
      <c r="D6555" t="s">
        <v>28</v>
      </c>
      <c r="E6555" t="s">
        <v>260</v>
      </c>
      <c r="F6555" t="s">
        <v>259</v>
      </c>
      <c r="G6555" t="s">
        <v>225</v>
      </c>
      <c r="H6555" t="s">
        <v>222</v>
      </c>
      <c r="I6555" t="s">
        <v>1649</v>
      </c>
      <c r="J6555" s="3" t="s">
        <v>215</v>
      </c>
      <c r="K6555" s="3" t="s">
        <v>215</v>
      </c>
      <c r="L6555" s="3" t="s">
        <v>215</v>
      </c>
      <c r="M6555" s="3" t="s">
        <v>215</v>
      </c>
      <c r="N6555" s="3" t="s">
        <v>215</v>
      </c>
      <c r="O6555" s="3" t="s">
        <v>215</v>
      </c>
      <c r="P6555" s="3" t="s">
        <v>215</v>
      </c>
      <c r="Q6555" s="3" t="s">
        <v>215</v>
      </c>
      <c r="R6555" s="3" t="s">
        <v>215</v>
      </c>
      <c r="S6555" s="3" t="s">
        <v>215</v>
      </c>
      <c r="T6555" s="3" t="s">
        <v>215</v>
      </c>
      <c r="U6555" s="3">
        <v>156.79599999999999</v>
      </c>
      <c r="V6555" s="3">
        <v>169.64699999999999</v>
      </c>
      <c r="W6555" s="3">
        <v>141.44499999999999</v>
      </c>
      <c r="X6555" s="3">
        <v>129</v>
      </c>
      <c r="Y6555" s="3">
        <v>146.5</v>
      </c>
      <c r="Z6555" s="3">
        <v>178.82499999999999</v>
      </c>
      <c r="AA6555" s="3">
        <v>205.68</v>
      </c>
      <c r="AB6555" s="3">
        <v>141.21</v>
      </c>
      <c r="AC6555" s="3">
        <v>147.50700000000001</v>
      </c>
      <c r="AD6555" s="3">
        <v>258.10000000000002</v>
      </c>
      <c r="AE6555" s="3">
        <v>228.1</v>
      </c>
      <c r="AF6555" s="3">
        <v>213</v>
      </c>
      <c r="AG6555" s="3">
        <v>277.7</v>
      </c>
      <c r="AH6555" s="3">
        <v>395.99099999999999</v>
      </c>
      <c r="AI6555" s="3">
        <v>567.84900000000005</v>
      </c>
      <c r="AJ6555" s="3">
        <v>678.81299999999999</v>
      </c>
      <c r="AK6555" s="3">
        <v>642.80600000000004</v>
      </c>
      <c r="AL6555" s="3">
        <v>1100.96</v>
      </c>
      <c r="AM6555" s="3">
        <v>509.80500000000001</v>
      </c>
      <c r="AN6555" s="3">
        <v>740.87400000000002</v>
      </c>
      <c r="AO6555" s="3">
        <v>1117.5309999999999</v>
      </c>
      <c r="AP6555" s="3">
        <v>1245.9880000000001</v>
      </c>
      <c r="AQ6555" s="3">
        <v>1152.6079999999999</v>
      </c>
      <c r="AR6555" s="3">
        <v>1040.1410000000001</v>
      </c>
      <c r="AS6555" s="3">
        <v>612.69399999999996</v>
      </c>
      <c r="AT6555" s="3">
        <v>519.44899999999996</v>
      </c>
      <c r="AU6555" s="3">
        <v>626</v>
      </c>
      <c r="AV6555" s="3">
        <v>816.89800000000002</v>
      </c>
      <c r="AW6555" s="3">
        <v>852.274</v>
      </c>
      <c r="AX6555" s="3">
        <v>894.30100000000004</v>
      </c>
      <c r="AY6555" s="3">
        <v>921.68299999999999</v>
      </c>
      <c r="AZ6555" s="3">
        <v>957.21199999999999</v>
      </c>
      <c r="BA6555">
        <v>997.74699999999996</v>
      </c>
      <c r="BB6555">
        <v>2016</v>
      </c>
    </row>
    <row r="6556" spans="1:54" hidden="1" x14ac:dyDescent="0.2">
      <c r="A6556">
        <v>456</v>
      </c>
      <c r="B6556" t="s">
        <v>407</v>
      </c>
      <c r="C6556" t="s">
        <v>261</v>
      </c>
      <c r="D6556" t="s">
        <v>28</v>
      </c>
      <c r="E6556" t="s">
        <v>260</v>
      </c>
      <c r="F6556" t="s">
        <v>259</v>
      </c>
      <c r="G6556" t="s">
        <v>217</v>
      </c>
      <c r="I6556" t="s">
        <v>258</v>
      </c>
      <c r="J6556" s="3" t="s">
        <v>215</v>
      </c>
      <c r="K6556" s="3" t="s">
        <v>215</v>
      </c>
      <c r="L6556" s="3" t="s">
        <v>215</v>
      </c>
      <c r="M6556" s="3" t="s">
        <v>215</v>
      </c>
      <c r="N6556" s="3" t="s">
        <v>215</v>
      </c>
      <c r="O6556" s="3" t="s">
        <v>215</v>
      </c>
      <c r="P6556" s="3" t="s">
        <v>215</v>
      </c>
      <c r="Q6556" s="3" t="s">
        <v>215</v>
      </c>
      <c r="R6556" s="3" t="s">
        <v>215</v>
      </c>
      <c r="S6556" s="3" t="s">
        <v>215</v>
      </c>
      <c r="T6556" s="3" t="s">
        <v>215</v>
      </c>
      <c r="U6556" s="3">
        <v>31.664999999999999</v>
      </c>
      <c r="V6556" s="3">
        <v>33.043999999999997</v>
      </c>
      <c r="W6556" s="3">
        <v>28.405000000000001</v>
      </c>
      <c r="X6556" s="3">
        <v>25.481999999999999</v>
      </c>
      <c r="Y6556" s="3">
        <v>27.29</v>
      </c>
      <c r="Z6556" s="3">
        <v>30.096</v>
      </c>
      <c r="AA6556" s="3">
        <v>33.091999999999999</v>
      </c>
      <c r="AB6556" s="3">
        <v>25.655999999999999</v>
      </c>
      <c r="AC6556" s="3">
        <v>24.323</v>
      </c>
      <c r="AD6556" s="3">
        <v>36.317</v>
      </c>
      <c r="AE6556" s="3">
        <v>33.033000000000001</v>
      </c>
      <c r="AF6556" s="3">
        <v>29.957000000000001</v>
      </c>
      <c r="AG6556" s="3">
        <v>34.314999999999998</v>
      </c>
      <c r="AH6556" s="3">
        <v>40.811999999999998</v>
      </c>
      <c r="AI6556" s="3">
        <v>46.137999999999998</v>
      </c>
      <c r="AJ6556" s="3">
        <v>48.091999999999999</v>
      </c>
      <c r="AK6556" s="3">
        <v>41.237000000000002</v>
      </c>
      <c r="AL6556" s="3">
        <v>56.481999999999999</v>
      </c>
      <c r="AM6556" s="3">
        <v>31.681999999999999</v>
      </c>
      <c r="AN6556" s="3">
        <v>37.502000000000002</v>
      </c>
      <c r="AO6556" s="3">
        <v>44.396999999999998</v>
      </c>
      <c r="AP6556" s="3">
        <v>45.146000000000001</v>
      </c>
      <c r="AQ6556" s="3">
        <v>41.165999999999997</v>
      </c>
      <c r="AR6556" s="3">
        <v>36.671999999999997</v>
      </c>
      <c r="AS6556" s="3">
        <v>24.972000000000001</v>
      </c>
      <c r="AT6556" s="3">
        <v>21.478000000000002</v>
      </c>
      <c r="AU6556" s="3">
        <v>24.411999999999999</v>
      </c>
      <c r="AV6556" s="3">
        <v>29.123000000000001</v>
      </c>
      <c r="AW6556" s="3">
        <v>29.934999999999999</v>
      </c>
      <c r="AX6556" s="3">
        <v>30.721</v>
      </c>
      <c r="AY6556" s="3">
        <v>30.663</v>
      </c>
      <c r="AZ6556" s="3">
        <v>30.678000000000001</v>
      </c>
      <c r="BA6556">
        <v>30.722000000000001</v>
      </c>
      <c r="BB6556">
        <v>2016</v>
      </c>
    </row>
    <row r="6557" spans="1:54" hidden="1" x14ac:dyDescent="0.2">
      <c r="A6557">
        <v>456</v>
      </c>
      <c r="B6557" t="s">
        <v>407</v>
      </c>
      <c r="C6557" t="s">
        <v>257</v>
      </c>
      <c r="D6557" t="s">
        <v>28</v>
      </c>
      <c r="E6557" t="s">
        <v>255</v>
      </c>
      <c r="F6557" t="s">
        <v>254</v>
      </c>
      <c r="G6557" t="s">
        <v>225</v>
      </c>
      <c r="H6557" t="s">
        <v>222</v>
      </c>
      <c r="I6557" t="s">
        <v>1649</v>
      </c>
      <c r="J6557" s="3" t="s">
        <v>215</v>
      </c>
      <c r="K6557" s="3" t="s">
        <v>215</v>
      </c>
      <c r="L6557" s="3" t="s">
        <v>215</v>
      </c>
      <c r="M6557" s="3" t="s">
        <v>215</v>
      </c>
      <c r="N6557" s="3" t="s">
        <v>215</v>
      </c>
      <c r="O6557" s="3" t="s">
        <v>215</v>
      </c>
      <c r="P6557" s="3" t="s">
        <v>215</v>
      </c>
      <c r="Q6557" s="3" t="s">
        <v>215</v>
      </c>
      <c r="R6557" s="3" t="s">
        <v>215</v>
      </c>
      <c r="S6557" s="3" t="s">
        <v>215</v>
      </c>
      <c r="T6557" s="3">
        <v>173.04400000000001</v>
      </c>
      <c r="U6557" s="3">
        <v>173.04400000000001</v>
      </c>
      <c r="V6557" s="3">
        <v>211.34</v>
      </c>
      <c r="W6557" s="3">
        <v>187.89</v>
      </c>
      <c r="X6557" s="3">
        <v>171.07599999999999</v>
      </c>
      <c r="Y6557" s="3">
        <v>174</v>
      </c>
      <c r="Z6557" s="3">
        <v>198.11699999999999</v>
      </c>
      <c r="AA6557" s="3">
        <v>221.25399999999999</v>
      </c>
      <c r="AB6557" s="3">
        <v>190.06</v>
      </c>
      <c r="AC6557" s="3">
        <v>183.84100000000001</v>
      </c>
      <c r="AD6557" s="3">
        <v>235.471</v>
      </c>
      <c r="AE6557" s="3">
        <v>255.071</v>
      </c>
      <c r="AF6557" s="3">
        <v>255</v>
      </c>
      <c r="AG6557" s="3">
        <v>268</v>
      </c>
      <c r="AH6557" s="3">
        <v>301.7</v>
      </c>
      <c r="AI6557" s="3">
        <v>346.471</v>
      </c>
      <c r="AJ6557" s="3">
        <v>384.9</v>
      </c>
      <c r="AK6557" s="3">
        <v>459.12</v>
      </c>
      <c r="AL6557" s="3">
        <v>520.04999999999995</v>
      </c>
      <c r="AM6557" s="3">
        <v>596.43100000000004</v>
      </c>
      <c r="AN6557" s="3">
        <v>653.88599999999997</v>
      </c>
      <c r="AO6557" s="3">
        <v>826.7</v>
      </c>
      <c r="AP6557" s="3">
        <v>917.19799999999998</v>
      </c>
      <c r="AQ6557" s="3">
        <v>994.73400000000004</v>
      </c>
      <c r="AR6557" s="3">
        <v>1140.6030000000001</v>
      </c>
      <c r="AS6557" s="3">
        <v>1001.292</v>
      </c>
      <c r="AT6557" s="3">
        <v>935.51599999999996</v>
      </c>
      <c r="AU6557" s="3">
        <v>856</v>
      </c>
      <c r="AV6557" s="3">
        <v>1022.154</v>
      </c>
      <c r="AW6557" s="3">
        <v>1011.023</v>
      </c>
      <c r="AX6557" s="3">
        <v>1047.5060000000001</v>
      </c>
      <c r="AY6557" s="3">
        <v>1070.941</v>
      </c>
      <c r="AZ6557" s="3">
        <v>1093.8240000000001</v>
      </c>
      <c r="BA6557">
        <v>1127.2470000000001</v>
      </c>
      <c r="BB6557">
        <v>2016</v>
      </c>
    </row>
    <row r="6558" spans="1:54" hidden="1" x14ac:dyDescent="0.2">
      <c r="A6558">
        <v>456</v>
      </c>
      <c r="B6558" t="s">
        <v>407</v>
      </c>
      <c r="C6558" t="s">
        <v>256</v>
      </c>
      <c r="D6558" t="s">
        <v>28</v>
      </c>
      <c r="E6558" t="s">
        <v>255</v>
      </c>
      <c r="F6558" t="s">
        <v>254</v>
      </c>
      <c r="G6558" t="s">
        <v>217</v>
      </c>
      <c r="I6558" t="s">
        <v>253</v>
      </c>
      <c r="J6558" s="3" t="s">
        <v>215</v>
      </c>
      <c r="K6558" s="3" t="s">
        <v>215</v>
      </c>
      <c r="L6558" s="3" t="s">
        <v>215</v>
      </c>
      <c r="M6558" s="3" t="s">
        <v>215</v>
      </c>
      <c r="N6558" s="3" t="s">
        <v>215</v>
      </c>
      <c r="O6558" s="3" t="s">
        <v>215</v>
      </c>
      <c r="P6558" s="3" t="s">
        <v>215</v>
      </c>
      <c r="Q6558" s="3" t="s">
        <v>215</v>
      </c>
      <c r="R6558" s="3" t="s">
        <v>215</v>
      </c>
      <c r="S6558" s="3" t="s">
        <v>215</v>
      </c>
      <c r="T6558" s="3">
        <v>39.280999999999999</v>
      </c>
      <c r="U6558" s="3">
        <v>34.945999999999998</v>
      </c>
      <c r="V6558" s="3">
        <v>41.164999999999999</v>
      </c>
      <c r="W6558" s="3">
        <v>37.731999999999999</v>
      </c>
      <c r="X6558" s="3">
        <v>33.793999999999997</v>
      </c>
      <c r="Y6558" s="3">
        <v>32.412999999999997</v>
      </c>
      <c r="Z6558" s="3">
        <v>33.341999999999999</v>
      </c>
      <c r="AA6558" s="3">
        <v>35.597999999999999</v>
      </c>
      <c r="AB6558" s="3">
        <v>34.530999999999999</v>
      </c>
      <c r="AC6558" s="3">
        <v>30.315000000000001</v>
      </c>
      <c r="AD6558" s="3">
        <v>33.133000000000003</v>
      </c>
      <c r="AE6558" s="3">
        <v>36.939</v>
      </c>
      <c r="AF6558" s="3">
        <v>35.863999999999997</v>
      </c>
      <c r="AG6558" s="3">
        <v>33.116</v>
      </c>
      <c r="AH6558" s="3">
        <v>31.094000000000001</v>
      </c>
      <c r="AI6558" s="3">
        <v>28.151</v>
      </c>
      <c r="AJ6558" s="3">
        <v>27.268999999999998</v>
      </c>
      <c r="AK6558" s="3">
        <v>29.452999999999999</v>
      </c>
      <c r="AL6558" s="3">
        <v>26.68</v>
      </c>
      <c r="AM6558" s="3">
        <v>37.066000000000003</v>
      </c>
      <c r="AN6558" s="3">
        <v>33.098999999999997</v>
      </c>
      <c r="AO6558" s="3">
        <v>32.843000000000004</v>
      </c>
      <c r="AP6558" s="3">
        <v>33.232999999999997</v>
      </c>
      <c r="AQ6558" s="3">
        <v>35.527000000000001</v>
      </c>
      <c r="AR6558" s="3">
        <v>40.213999999999999</v>
      </c>
      <c r="AS6558" s="3">
        <v>40.811</v>
      </c>
      <c r="AT6558" s="3">
        <v>38.682000000000002</v>
      </c>
      <c r="AU6558" s="3">
        <v>33.381</v>
      </c>
      <c r="AV6558" s="3">
        <v>36.44</v>
      </c>
      <c r="AW6558" s="3">
        <v>35.511000000000003</v>
      </c>
      <c r="AX6558" s="3">
        <v>35.984000000000002</v>
      </c>
      <c r="AY6558" s="3">
        <v>35.628999999999998</v>
      </c>
      <c r="AZ6558" s="3">
        <v>35.057000000000002</v>
      </c>
      <c r="BA6558">
        <v>34.71</v>
      </c>
      <c r="BB6558">
        <v>2016</v>
      </c>
    </row>
    <row r="6559" spans="1:54" hidden="1" x14ac:dyDescent="0.2">
      <c r="A6559">
        <v>456</v>
      </c>
      <c r="B6559" t="s">
        <v>407</v>
      </c>
      <c r="C6559" t="s">
        <v>252</v>
      </c>
      <c r="D6559" t="s">
        <v>28</v>
      </c>
      <c r="E6559" t="s">
        <v>250</v>
      </c>
      <c r="F6559" t="s">
        <v>249</v>
      </c>
      <c r="G6559" t="s">
        <v>225</v>
      </c>
      <c r="H6559" t="s">
        <v>222</v>
      </c>
      <c r="I6559" t="s">
        <v>1649</v>
      </c>
      <c r="J6559" s="3" t="s">
        <v>215</v>
      </c>
      <c r="K6559" s="3" t="s">
        <v>215</v>
      </c>
      <c r="L6559" s="3" t="s">
        <v>215</v>
      </c>
      <c r="M6559" s="3" t="s">
        <v>215</v>
      </c>
      <c r="N6559" s="3" t="s">
        <v>215</v>
      </c>
      <c r="O6559" s="3" t="s">
        <v>215</v>
      </c>
      <c r="P6559" s="3" t="s">
        <v>215</v>
      </c>
      <c r="Q6559" s="3" t="s">
        <v>215</v>
      </c>
      <c r="R6559" s="3" t="s">
        <v>215</v>
      </c>
      <c r="S6559" s="3" t="s">
        <v>215</v>
      </c>
      <c r="T6559" s="3" t="s">
        <v>215</v>
      </c>
      <c r="U6559" s="3">
        <v>-16.248000000000001</v>
      </c>
      <c r="V6559" s="3">
        <v>-41.692999999999998</v>
      </c>
      <c r="W6559" s="3">
        <v>-46.445</v>
      </c>
      <c r="X6559" s="3">
        <v>-42.076000000000001</v>
      </c>
      <c r="Y6559" s="3">
        <v>-27.5</v>
      </c>
      <c r="Z6559" s="3">
        <v>-19.292000000000002</v>
      </c>
      <c r="AA6559" s="3">
        <v>-15.574</v>
      </c>
      <c r="AB6559" s="3">
        <v>-48.85</v>
      </c>
      <c r="AC6559" s="3">
        <v>-36.334000000000003</v>
      </c>
      <c r="AD6559" s="3">
        <v>22.629000000000001</v>
      </c>
      <c r="AE6559" s="3">
        <v>-26.971</v>
      </c>
      <c r="AF6559" s="3">
        <v>-42</v>
      </c>
      <c r="AG6559" s="3">
        <v>9.6999999999999993</v>
      </c>
      <c r="AH6559" s="3">
        <v>94.290999999999997</v>
      </c>
      <c r="AI6559" s="3">
        <v>221.37799999999999</v>
      </c>
      <c r="AJ6559" s="3">
        <v>293.91300000000001</v>
      </c>
      <c r="AK6559" s="3">
        <v>183.68600000000001</v>
      </c>
      <c r="AL6559" s="3">
        <v>580.91</v>
      </c>
      <c r="AM6559" s="3">
        <v>-86.626000000000005</v>
      </c>
      <c r="AN6559" s="3">
        <v>86.988</v>
      </c>
      <c r="AO6559" s="3">
        <v>290.83100000000002</v>
      </c>
      <c r="AP6559" s="3">
        <v>328.79</v>
      </c>
      <c r="AQ6559" s="3">
        <v>157.874</v>
      </c>
      <c r="AR6559" s="3">
        <v>-100.462</v>
      </c>
      <c r="AS6559" s="3">
        <v>-388.59800000000001</v>
      </c>
      <c r="AT6559" s="3">
        <v>-416.06700000000001</v>
      </c>
      <c r="AU6559" s="3">
        <v>-230</v>
      </c>
      <c r="AV6559" s="3">
        <v>-205.256</v>
      </c>
      <c r="AW6559" s="3">
        <v>-158.749</v>
      </c>
      <c r="AX6559" s="3">
        <v>-153.20500000000001</v>
      </c>
      <c r="AY6559" s="3">
        <v>-149.25899999999999</v>
      </c>
      <c r="AZ6559" s="3">
        <v>-136.613</v>
      </c>
      <c r="BA6559">
        <v>-129.5</v>
      </c>
      <c r="BB6559">
        <v>2016</v>
      </c>
    </row>
    <row r="6560" spans="1:54" hidden="1" x14ac:dyDescent="0.2">
      <c r="A6560">
        <v>456</v>
      </c>
      <c r="B6560" t="s">
        <v>407</v>
      </c>
      <c r="C6560" t="s">
        <v>251</v>
      </c>
      <c r="D6560" t="s">
        <v>28</v>
      </c>
      <c r="E6560" t="s">
        <v>250</v>
      </c>
      <c r="F6560" t="s">
        <v>249</v>
      </c>
      <c r="G6560" t="s">
        <v>217</v>
      </c>
      <c r="I6560" t="s">
        <v>248</v>
      </c>
      <c r="J6560" s="3" t="s">
        <v>215</v>
      </c>
      <c r="K6560" s="3" t="s">
        <v>215</v>
      </c>
      <c r="L6560" s="3" t="s">
        <v>215</v>
      </c>
      <c r="M6560" s="3" t="s">
        <v>215</v>
      </c>
      <c r="N6560" s="3" t="s">
        <v>215</v>
      </c>
      <c r="O6560" s="3" t="s">
        <v>215</v>
      </c>
      <c r="P6560" s="3" t="s">
        <v>215</v>
      </c>
      <c r="Q6560" s="3" t="s">
        <v>215</v>
      </c>
      <c r="R6560" s="3" t="s">
        <v>215</v>
      </c>
      <c r="S6560" s="3" t="s">
        <v>215</v>
      </c>
      <c r="T6560" s="3" t="s">
        <v>215</v>
      </c>
      <c r="U6560" s="3">
        <v>-3.2810000000000001</v>
      </c>
      <c r="V6560" s="3">
        <v>-8.1210000000000004</v>
      </c>
      <c r="W6560" s="3">
        <v>-9.327</v>
      </c>
      <c r="X6560" s="3">
        <v>-8.3119999999999994</v>
      </c>
      <c r="Y6560" s="3">
        <v>-5.1230000000000002</v>
      </c>
      <c r="Z6560" s="3">
        <v>-3.2469999999999999</v>
      </c>
      <c r="AA6560" s="3">
        <v>-2.5059999999999998</v>
      </c>
      <c r="AB6560" s="3">
        <v>-8.875</v>
      </c>
      <c r="AC6560" s="3">
        <v>-5.9909999999999997</v>
      </c>
      <c r="AD6560" s="3">
        <v>3.1840000000000002</v>
      </c>
      <c r="AE6560" s="3">
        <v>-3.9060000000000001</v>
      </c>
      <c r="AF6560" s="3">
        <v>-5.907</v>
      </c>
      <c r="AG6560" s="3">
        <v>1.1990000000000001</v>
      </c>
      <c r="AH6560" s="3">
        <v>9.718</v>
      </c>
      <c r="AI6560" s="3">
        <v>17.986999999999998</v>
      </c>
      <c r="AJ6560" s="3">
        <v>20.823</v>
      </c>
      <c r="AK6560" s="3">
        <v>11.784000000000001</v>
      </c>
      <c r="AL6560" s="3">
        <v>29.802</v>
      </c>
      <c r="AM6560" s="3">
        <v>-5.383</v>
      </c>
      <c r="AN6560" s="3">
        <v>4.4029999999999996</v>
      </c>
      <c r="AO6560" s="3">
        <v>11.554</v>
      </c>
      <c r="AP6560" s="3">
        <v>11.913</v>
      </c>
      <c r="AQ6560" s="3">
        <v>5.6390000000000002</v>
      </c>
      <c r="AR6560" s="3">
        <v>-3.5419999999999998</v>
      </c>
      <c r="AS6560" s="3">
        <v>-15.837999999999999</v>
      </c>
      <c r="AT6560" s="3">
        <v>-17.202999999999999</v>
      </c>
      <c r="AU6560" s="3">
        <v>-8.9689999999999994</v>
      </c>
      <c r="AV6560" s="3">
        <v>-7.3170000000000002</v>
      </c>
      <c r="AW6560" s="3">
        <v>-5.5759999999999996</v>
      </c>
      <c r="AX6560" s="3">
        <v>-5.2629999999999999</v>
      </c>
      <c r="AY6560" s="3">
        <v>-4.9660000000000002</v>
      </c>
      <c r="AZ6560" s="3">
        <v>-4.3780000000000001</v>
      </c>
      <c r="BA6560">
        <v>-3.9870000000000001</v>
      </c>
      <c r="BB6560">
        <v>2016</v>
      </c>
    </row>
    <row r="6561" spans="1:54" hidden="1" x14ac:dyDescent="0.2">
      <c r="A6561">
        <v>456</v>
      </c>
      <c r="B6561" t="s">
        <v>407</v>
      </c>
      <c r="C6561" t="s">
        <v>247</v>
      </c>
      <c r="D6561" t="s">
        <v>28</v>
      </c>
      <c r="E6561" t="s">
        <v>245</v>
      </c>
      <c r="F6561" t="s">
        <v>244</v>
      </c>
      <c r="G6561" t="s">
        <v>225</v>
      </c>
      <c r="H6561" t="s">
        <v>222</v>
      </c>
    </row>
    <row r="6562" spans="1:54" hidden="1" x14ac:dyDescent="0.2">
      <c r="A6562">
        <v>456</v>
      </c>
      <c r="B6562" t="s">
        <v>407</v>
      </c>
      <c r="C6562" t="s">
        <v>246</v>
      </c>
      <c r="D6562" t="s">
        <v>28</v>
      </c>
      <c r="E6562" t="s">
        <v>245</v>
      </c>
      <c r="F6562" t="s">
        <v>244</v>
      </c>
      <c r="G6562" t="s">
        <v>243</v>
      </c>
    </row>
    <row r="6563" spans="1:54" hidden="1" x14ac:dyDescent="0.2">
      <c r="A6563">
        <v>456</v>
      </c>
      <c r="B6563" t="s">
        <v>407</v>
      </c>
      <c r="C6563" t="s">
        <v>242</v>
      </c>
      <c r="D6563" t="s">
        <v>28</v>
      </c>
      <c r="E6563" t="s">
        <v>240</v>
      </c>
      <c r="F6563" t="s">
        <v>239</v>
      </c>
      <c r="G6563" t="s">
        <v>225</v>
      </c>
      <c r="H6563" t="s">
        <v>222</v>
      </c>
      <c r="I6563" t="s">
        <v>1649</v>
      </c>
      <c r="J6563" s="3" t="s">
        <v>215</v>
      </c>
      <c r="K6563" s="3" t="s">
        <v>215</v>
      </c>
      <c r="L6563" s="3" t="s">
        <v>215</v>
      </c>
      <c r="M6563" s="3" t="s">
        <v>215</v>
      </c>
      <c r="N6563" s="3" t="s">
        <v>215</v>
      </c>
      <c r="O6563" s="3" t="s">
        <v>215</v>
      </c>
      <c r="P6563" s="3" t="s">
        <v>215</v>
      </c>
      <c r="Q6563" s="3" t="s">
        <v>215</v>
      </c>
      <c r="R6563" s="3" t="s">
        <v>215</v>
      </c>
      <c r="S6563" s="3" t="s">
        <v>215</v>
      </c>
      <c r="T6563" s="3" t="s">
        <v>215</v>
      </c>
      <c r="U6563" s="3">
        <v>-21.643000000000001</v>
      </c>
      <c r="V6563" s="3">
        <v>-39.889000000000003</v>
      </c>
      <c r="W6563" s="3">
        <v>-42.863</v>
      </c>
      <c r="X6563" s="3">
        <v>-35.415999999999997</v>
      </c>
      <c r="Y6563" s="3">
        <v>-14.928000000000001</v>
      </c>
      <c r="Z6563" s="3">
        <v>-3.5630000000000002</v>
      </c>
      <c r="AA6563" s="3">
        <v>0.94499999999999995</v>
      </c>
      <c r="AB6563" s="3">
        <v>-41.246000000000002</v>
      </c>
      <c r="AC6563" s="3">
        <v>-19.053999999999998</v>
      </c>
      <c r="AD6563" s="3">
        <v>46.69</v>
      </c>
      <c r="AE6563" s="3">
        <v>-3.6539999999999999</v>
      </c>
      <c r="AF6563" s="3">
        <v>-21.216999999999999</v>
      </c>
      <c r="AG6563" s="3">
        <v>30.916</v>
      </c>
      <c r="AH6563" s="3">
        <v>110.194</v>
      </c>
      <c r="AI6563" s="3">
        <v>231.00399999999999</v>
      </c>
      <c r="AJ6563" s="3">
        <v>300.64</v>
      </c>
      <c r="AK6563" s="3">
        <v>168.69</v>
      </c>
      <c r="AL6563" s="3">
        <v>556.88199999999995</v>
      </c>
      <c r="AM6563" s="3">
        <v>-89.036000000000001</v>
      </c>
      <c r="AN6563" s="3">
        <v>93.680999999999997</v>
      </c>
      <c r="AO6563" s="3">
        <v>292.42099999999999</v>
      </c>
      <c r="AP6563" s="3">
        <v>323.53699999999998</v>
      </c>
      <c r="AQ6563" s="3">
        <v>144.751</v>
      </c>
      <c r="AR6563" s="3">
        <v>-120.47799999999999</v>
      </c>
      <c r="AS6563" s="3">
        <v>-438.14100000000002</v>
      </c>
      <c r="AT6563" s="3">
        <v>-487.71199999999999</v>
      </c>
      <c r="AU6563" s="3">
        <v>-268.36399999999998</v>
      </c>
      <c r="AV6563" s="3">
        <v>-229.721</v>
      </c>
      <c r="AW6563" s="3">
        <v>-176.82</v>
      </c>
      <c r="AX6563" s="3">
        <v>-165.702</v>
      </c>
      <c r="AY6563" s="3">
        <v>-157.351</v>
      </c>
      <c r="AZ6563" s="3">
        <v>-139.595</v>
      </c>
      <c r="BA6563">
        <v>-127.053</v>
      </c>
      <c r="BB6563">
        <v>2016</v>
      </c>
    </row>
    <row r="6564" spans="1:54" hidden="1" x14ac:dyDescent="0.2">
      <c r="A6564">
        <v>456</v>
      </c>
      <c r="B6564" t="s">
        <v>407</v>
      </c>
      <c r="C6564" t="s">
        <v>241</v>
      </c>
      <c r="D6564" t="s">
        <v>28</v>
      </c>
      <c r="E6564" t="s">
        <v>240</v>
      </c>
      <c r="F6564" t="s">
        <v>239</v>
      </c>
      <c r="G6564" t="s">
        <v>217</v>
      </c>
      <c r="I6564" t="s">
        <v>238</v>
      </c>
      <c r="J6564" s="3" t="s">
        <v>215</v>
      </c>
      <c r="K6564" s="3" t="s">
        <v>215</v>
      </c>
      <c r="L6564" s="3" t="s">
        <v>215</v>
      </c>
      <c r="M6564" s="3" t="s">
        <v>215</v>
      </c>
      <c r="N6564" s="3" t="s">
        <v>215</v>
      </c>
      <c r="O6564" s="3" t="s">
        <v>215</v>
      </c>
      <c r="P6564" s="3" t="s">
        <v>215</v>
      </c>
      <c r="Q6564" s="3" t="s">
        <v>215</v>
      </c>
      <c r="R6564" s="3" t="s">
        <v>215</v>
      </c>
      <c r="S6564" s="3" t="s">
        <v>215</v>
      </c>
      <c r="T6564" s="3" t="s">
        <v>215</v>
      </c>
      <c r="U6564" s="3">
        <v>-4.3710000000000004</v>
      </c>
      <c r="V6564" s="3">
        <v>-7.77</v>
      </c>
      <c r="W6564" s="3">
        <v>-8.6080000000000005</v>
      </c>
      <c r="X6564" s="3">
        <v>-6.9960000000000004</v>
      </c>
      <c r="Y6564" s="3">
        <v>-2.7810000000000001</v>
      </c>
      <c r="Z6564" s="3">
        <v>-0.6</v>
      </c>
      <c r="AA6564" s="3">
        <v>0.152</v>
      </c>
      <c r="AB6564" s="3">
        <v>-7.4939999999999998</v>
      </c>
      <c r="AC6564" s="3">
        <v>-3.1419999999999999</v>
      </c>
      <c r="AD6564" s="3">
        <v>6.57</v>
      </c>
      <c r="AE6564" s="3">
        <v>-0.52900000000000003</v>
      </c>
      <c r="AF6564" s="3">
        <v>-2.984</v>
      </c>
      <c r="AG6564" s="3">
        <v>3.82</v>
      </c>
      <c r="AH6564" s="3">
        <v>11.356999999999999</v>
      </c>
      <c r="AI6564" s="3">
        <v>18.768999999999998</v>
      </c>
      <c r="AJ6564" s="3">
        <v>21.298999999999999</v>
      </c>
      <c r="AK6564" s="3">
        <v>10.821999999999999</v>
      </c>
      <c r="AL6564" s="3">
        <v>28.568999999999999</v>
      </c>
      <c r="AM6564" s="3">
        <v>-5.5330000000000004</v>
      </c>
      <c r="AN6564" s="3">
        <v>4.742</v>
      </c>
      <c r="AO6564" s="3">
        <v>11.617000000000001</v>
      </c>
      <c r="AP6564" s="3">
        <v>11.723000000000001</v>
      </c>
      <c r="AQ6564" s="3">
        <v>5.17</v>
      </c>
      <c r="AR6564" s="3">
        <v>-4.2480000000000002</v>
      </c>
      <c r="AS6564" s="3">
        <v>-17.858000000000001</v>
      </c>
      <c r="AT6564" s="3">
        <v>-20.166</v>
      </c>
      <c r="AU6564" s="3">
        <v>-10.465</v>
      </c>
      <c r="AV6564" s="3">
        <v>-8.19</v>
      </c>
      <c r="AW6564" s="3">
        <v>-6.2110000000000003</v>
      </c>
      <c r="AX6564" s="3">
        <v>-5.6920000000000002</v>
      </c>
      <c r="AY6564" s="3">
        <v>-5.2350000000000003</v>
      </c>
      <c r="AZ6564" s="3">
        <v>-4.4740000000000002</v>
      </c>
      <c r="BA6564">
        <v>-3.9119999999999999</v>
      </c>
      <c r="BB6564">
        <v>2016</v>
      </c>
    </row>
    <row r="6565" spans="1:54" hidden="1" x14ac:dyDescent="0.2">
      <c r="A6565">
        <v>456</v>
      </c>
      <c r="B6565" t="s">
        <v>407</v>
      </c>
      <c r="C6565" t="s">
        <v>237</v>
      </c>
      <c r="D6565" t="s">
        <v>28</v>
      </c>
      <c r="E6565" t="s">
        <v>235</v>
      </c>
      <c r="F6565" t="s">
        <v>234</v>
      </c>
      <c r="G6565" t="s">
        <v>225</v>
      </c>
      <c r="H6565" t="s">
        <v>222</v>
      </c>
      <c r="I6565" t="s">
        <v>1649</v>
      </c>
      <c r="J6565" s="3" t="s">
        <v>215</v>
      </c>
      <c r="K6565" s="3" t="s">
        <v>215</v>
      </c>
      <c r="L6565" s="3" t="s">
        <v>215</v>
      </c>
      <c r="M6565" s="3" t="s">
        <v>215</v>
      </c>
      <c r="N6565" s="3" t="s">
        <v>215</v>
      </c>
      <c r="O6565" s="3" t="s">
        <v>215</v>
      </c>
      <c r="P6565" s="3" t="s">
        <v>215</v>
      </c>
      <c r="Q6565" s="3" t="s">
        <v>215</v>
      </c>
      <c r="R6565" s="3" t="s">
        <v>215</v>
      </c>
      <c r="S6565" s="3" t="s">
        <v>215</v>
      </c>
      <c r="T6565" s="3" t="s">
        <v>215</v>
      </c>
      <c r="U6565" s="3">
        <v>187.96799999999999</v>
      </c>
      <c r="V6565" s="3">
        <v>236.72</v>
      </c>
      <c r="W6565" s="3">
        <v>281.47899999999998</v>
      </c>
      <c r="X6565" s="3">
        <v>331.423</v>
      </c>
      <c r="Y6565" s="3">
        <v>384.47800000000001</v>
      </c>
      <c r="Z6565" s="3">
        <v>431.06200000000001</v>
      </c>
      <c r="AA6565" s="3">
        <v>459.87900000000002</v>
      </c>
      <c r="AB6565" s="3">
        <v>539.02700000000004</v>
      </c>
      <c r="AC6565" s="3">
        <v>602.49</v>
      </c>
      <c r="AD6565" s="3">
        <v>594.37800000000004</v>
      </c>
      <c r="AE6565" s="3">
        <v>630.45100000000002</v>
      </c>
      <c r="AF6565" s="3">
        <v>665.36800000000005</v>
      </c>
      <c r="AG6565" s="3">
        <v>636.94899999999996</v>
      </c>
      <c r="AH6565" s="3">
        <v>549.99800000000005</v>
      </c>
      <c r="AI6565" s="3">
        <v>271.35700000000003</v>
      </c>
      <c r="AJ6565" s="3">
        <v>80.486000000000004</v>
      </c>
      <c r="AK6565" s="3">
        <v>-169.613</v>
      </c>
      <c r="AL6565" s="3">
        <v>-748.39400000000001</v>
      </c>
      <c r="AM6565" s="3">
        <v>-632.47</v>
      </c>
      <c r="AN6565" s="3">
        <v>-746.47500000000002</v>
      </c>
      <c r="AO6565" s="3">
        <v>-947.86500000000001</v>
      </c>
      <c r="AP6565" s="3">
        <v>-1317.1469999999999</v>
      </c>
      <c r="AQ6565" s="3">
        <v>-1424.289</v>
      </c>
      <c r="AR6565" s="3">
        <v>-1334.6479999999999</v>
      </c>
      <c r="AS6565" s="3">
        <v>-881.00400000000002</v>
      </c>
      <c r="AT6565" s="3">
        <v>-413.935</v>
      </c>
      <c r="AU6565" s="3">
        <v>-198.03299999999999</v>
      </c>
      <c r="AV6565" s="3">
        <v>57.223999999999997</v>
      </c>
      <c r="AW6565" s="3">
        <v>215.97300000000001</v>
      </c>
      <c r="AX6565" s="3">
        <v>369.178</v>
      </c>
      <c r="AY6565" s="3">
        <v>518.43600000000004</v>
      </c>
      <c r="AZ6565" s="3">
        <v>655.04899999999998</v>
      </c>
      <c r="BA6565">
        <v>784.54899999999998</v>
      </c>
      <c r="BB6565">
        <v>2016</v>
      </c>
    </row>
    <row r="6566" spans="1:54" hidden="1" x14ac:dyDescent="0.2">
      <c r="A6566">
        <v>456</v>
      </c>
      <c r="B6566" t="s">
        <v>407</v>
      </c>
      <c r="C6566" t="s">
        <v>236</v>
      </c>
      <c r="D6566" t="s">
        <v>28</v>
      </c>
      <c r="E6566" t="s">
        <v>235</v>
      </c>
      <c r="F6566" t="s">
        <v>234</v>
      </c>
      <c r="G6566" t="s">
        <v>217</v>
      </c>
      <c r="I6566" t="s">
        <v>354</v>
      </c>
      <c r="J6566" s="3" t="s">
        <v>215</v>
      </c>
      <c r="K6566" s="3" t="s">
        <v>215</v>
      </c>
      <c r="L6566" s="3" t="s">
        <v>215</v>
      </c>
      <c r="M6566" s="3" t="s">
        <v>215</v>
      </c>
      <c r="N6566" s="3" t="s">
        <v>215</v>
      </c>
      <c r="O6566" s="3" t="s">
        <v>215</v>
      </c>
      <c r="P6566" s="3" t="s">
        <v>215</v>
      </c>
      <c r="Q6566" s="3" t="s">
        <v>215</v>
      </c>
      <c r="R6566" s="3" t="s">
        <v>215</v>
      </c>
      <c r="S6566" s="3" t="s">
        <v>215</v>
      </c>
      <c r="T6566" s="3" t="s">
        <v>215</v>
      </c>
      <c r="U6566" s="3">
        <v>37.96</v>
      </c>
      <c r="V6566" s="3">
        <v>46.109000000000002</v>
      </c>
      <c r="W6566" s="3">
        <v>56.526000000000003</v>
      </c>
      <c r="X6566" s="3">
        <v>65.468999999999994</v>
      </c>
      <c r="Y6566" s="3">
        <v>71.620999999999995</v>
      </c>
      <c r="Z6566" s="3">
        <v>72.546000000000006</v>
      </c>
      <c r="AA6566" s="3">
        <v>73.991</v>
      </c>
      <c r="AB6566" s="3">
        <v>97.932000000000002</v>
      </c>
      <c r="AC6566" s="3">
        <v>99.349000000000004</v>
      </c>
      <c r="AD6566" s="3">
        <v>83.635000000000005</v>
      </c>
      <c r="AE6566" s="3">
        <v>91.301000000000002</v>
      </c>
      <c r="AF6566" s="3">
        <v>93.578999999999994</v>
      </c>
      <c r="AG6566" s="3">
        <v>78.706000000000003</v>
      </c>
      <c r="AH6566" s="3">
        <v>56.683999999999997</v>
      </c>
      <c r="AI6566" s="3">
        <v>22.047999999999998</v>
      </c>
      <c r="AJ6566" s="3">
        <v>5.702</v>
      </c>
      <c r="AK6566" s="3">
        <v>-10.881</v>
      </c>
      <c r="AL6566" s="3">
        <v>-38.393999999999998</v>
      </c>
      <c r="AM6566" s="3">
        <v>-39.305</v>
      </c>
      <c r="AN6566" s="3">
        <v>-37.786000000000001</v>
      </c>
      <c r="AO6566" s="3">
        <v>-37.655999999999999</v>
      </c>
      <c r="AP6566" s="3">
        <v>-47.723999999999997</v>
      </c>
      <c r="AQ6566" s="3">
        <v>-50.869</v>
      </c>
      <c r="AR6566" s="3">
        <v>-47.055999999999997</v>
      </c>
      <c r="AS6566" s="3">
        <v>-35.908000000000001</v>
      </c>
      <c r="AT6566" s="3">
        <v>-17.114999999999998</v>
      </c>
      <c r="AU6566" s="3">
        <v>-7.7229999999999999</v>
      </c>
      <c r="AV6566" s="3">
        <v>2.04</v>
      </c>
      <c r="AW6566" s="3">
        <v>7.5860000000000003</v>
      </c>
      <c r="AX6566" s="3">
        <v>12.682</v>
      </c>
      <c r="AY6566" s="3">
        <v>17.248000000000001</v>
      </c>
      <c r="AZ6566" s="3">
        <v>20.994</v>
      </c>
      <c r="BA6566">
        <v>24.157</v>
      </c>
      <c r="BB6566">
        <v>2016</v>
      </c>
    </row>
    <row r="6567" spans="1:54" hidden="1" x14ac:dyDescent="0.2">
      <c r="A6567">
        <v>456</v>
      </c>
      <c r="B6567" t="s">
        <v>407</v>
      </c>
      <c r="C6567" t="s">
        <v>233</v>
      </c>
      <c r="D6567" t="s">
        <v>28</v>
      </c>
      <c r="E6567" t="s">
        <v>231</v>
      </c>
      <c r="F6567" t="s">
        <v>230</v>
      </c>
      <c r="G6567" t="s">
        <v>225</v>
      </c>
      <c r="H6567" t="s">
        <v>222</v>
      </c>
      <c r="I6567" t="s">
        <v>1649</v>
      </c>
      <c r="J6567" s="3" t="s">
        <v>215</v>
      </c>
      <c r="K6567" s="3" t="s">
        <v>215</v>
      </c>
      <c r="L6567" s="3" t="s">
        <v>215</v>
      </c>
      <c r="M6567" s="3" t="s">
        <v>215</v>
      </c>
      <c r="N6567" s="3" t="s">
        <v>215</v>
      </c>
      <c r="O6567" s="3" t="s">
        <v>215</v>
      </c>
      <c r="P6567" s="3" t="s">
        <v>215</v>
      </c>
      <c r="Q6567" s="3" t="s">
        <v>215</v>
      </c>
      <c r="R6567" s="3" t="s">
        <v>215</v>
      </c>
      <c r="S6567" s="3" t="s">
        <v>215</v>
      </c>
      <c r="T6567" s="3" t="s">
        <v>215</v>
      </c>
      <c r="U6567" s="3">
        <v>194.86099999999999</v>
      </c>
      <c r="V6567" s="3">
        <v>245.4</v>
      </c>
      <c r="W6567" s="3">
        <v>291.8</v>
      </c>
      <c r="X6567" s="3">
        <v>343.57600000000002</v>
      </c>
      <c r="Y6567" s="3">
        <v>398.57600000000002</v>
      </c>
      <c r="Z6567" s="3">
        <v>446.86799999999999</v>
      </c>
      <c r="AA6567" s="3">
        <v>476.74200000000002</v>
      </c>
      <c r="AB6567" s="3">
        <v>558.79200000000003</v>
      </c>
      <c r="AC6567" s="3">
        <v>624.58199999999999</v>
      </c>
      <c r="AD6567" s="3">
        <v>616.173</v>
      </c>
      <c r="AE6567" s="3">
        <v>643.20000000000005</v>
      </c>
      <c r="AF6567" s="3">
        <v>685.08199999999999</v>
      </c>
      <c r="AG6567" s="3">
        <v>660.08199999999999</v>
      </c>
      <c r="AH6567" s="3">
        <v>610.58199999999999</v>
      </c>
      <c r="AI6567" s="3">
        <v>459.6</v>
      </c>
      <c r="AJ6567" s="3">
        <v>364.6</v>
      </c>
      <c r="AK6567" s="3">
        <v>266.8</v>
      </c>
      <c r="AL6567" s="3">
        <v>235</v>
      </c>
      <c r="AM6567" s="3">
        <v>225.1</v>
      </c>
      <c r="AN6567" s="3">
        <v>166.9</v>
      </c>
      <c r="AO6567" s="3">
        <v>135.5</v>
      </c>
      <c r="AP6567" s="3">
        <v>83.8</v>
      </c>
      <c r="AQ6567" s="3">
        <v>60.137999999999998</v>
      </c>
      <c r="AR6567" s="3">
        <v>44.3</v>
      </c>
      <c r="AS6567" s="3">
        <v>142.30000000000001</v>
      </c>
      <c r="AT6567" s="3">
        <v>316.64499999999998</v>
      </c>
      <c r="AU6567" s="3">
        <v>443.34500000000003</v>
      </c>
      <c r="AV6567" s="3">
        <v>560.34500000000003</v>
      </c>
      <c r="AW6567" s="3">
        <v>678.34500000000003</v>
      </c>
      <c r="AX6567" s="3">
        <v>756.03499999999997</v>
      </c>
      <c r="AY6567" s="3">
        <v>814.9</v>
      </c>
      <c r="AZ6567" s="3">
        <v>861.21</v>
      </c>
      <c r="BA6567">
        <v>954.73500000000001</v>
      </c>
      <c r="BB6567">
        <v>2016</v>
      </c>
    </row>
    <row r="6568" spans="1:54" hidden="1" x14ac:dyDescent="0.2">
      <c r="A6568">
        <v>456</v>
      </c>
      <c r="B6568" t="s">
        <v>407</v>
      </c>
      <c r="C6568" t="s">
        <v>232</v>
      </c>
      <c r="D6568" t="s">
        <v>28</v>
      </c>
      <c r="E6568" t="s">
        <v>231</v>
      </c>
      <c r="F6568" t="s">
        <v>230</v>
      </c>
      <c r="G6568" t="s">
        <v>217</v>
      </c>
      <c r="I6568" t="s">
        <v>229</v>
      </c>
      <c r="J6568" s="3" t="s">
        <v>215</v>
      </c>
      <c r="K6568" s="3" t="s">
        <v>215</v>
      </c>
      <c r="L6568" s="3" t="s">
        <v>215</v>
      </c>
      <c r="M6568" s="3" t="s">
        <v>215</v>
      </c>
      <c r="N6568" s="3" t="s">
        <v>215</v>
      </c>
      <c r="O6568" s="3" t="s">
        <v>215</v>
      </c>
      <c r="P6568" s="3" t="s">
        <v>215</v>
      </c>
      <c r="Q6568" s="3" t="s">
        <v>215</v>
      </c>
      <c r="R6568" s="3" t="s">
        <v>215</v>
      </c>
      <c r="S6568" s="3" t="s">
        <v>215</v>
      </c>
      <c r="T6568" s="3" t="s">
        <v>215</v>
      </c>
      <c r="U6568" s="3">
        <v>39.351999999999997</v>
      </c>
      <c r="V6568" s="3">
        <v>47.8</v>
      </c>
      <c r="W6568" s="3">
        <v>58.598999999999997</v>
      </c>
      <c r="X6568" s="3">
        <v>67.87</v>
      </c>
      <c r="Y6568" s="3">
        <v>74.248000000000005</v>
      </c>
      <c r="Z6568" s="3">
        <v>75.206000000000003</v>
      </c>
      <c r="AA6568" s="3">
        <v>76.703999999999994</v>
      </c>
      <c r="AB6568" s="3">
        <v>101.523</v>
      </c>
      <c r="AC6568" s="3">
        <v>102.992</v>
      </c>
      <c r="AD6568" s="3">
        <v>86.701999999999998</v>
      </c>
      <c r="AE6568" s="3">
        <v>93.147999999999996</v>
      </c>
      <c r="AF6568" s="3">
        <v>96.352000000000004</v>
      </c>
      <c r="AG6568" s="3">
        <v>81.563999999999993</v>
      </c>
      <c r="AH6568" s="3">
        <v>62.927999999999997</v>
      </c>
      <c r="AI6568" s="3">
        <v>37.341999999999999</v>
      </c>
      <c r="AJ6568" s="3">
        <v>25.831</v>
      </c>
      <c r="AK6568" s="3">
        <v>17.114999999999998</v>
      </c>
      <c r="AL6568" s="3">
        <v>12.055999999999999</v>
      </c>
      <c r="AM6568" s="3">
        <v>13.989000000000001</v>
      </c>
      <c r="AN6568" s="3">
        <v>8.4480000000000004</v>
      </c>
      <c r="AO6568" s="3">
        <v>5.383</v>
      </c>
      <c r="AP6568" s="3">
        <v>3.036</v>
      </c>
      <c r="AQ6568" s="3">
        <v>2.1480000000000001</v>
      </c>
      <c r="AR6568" s="3">
        <v>1.5620000000000001</v>
      </c>
      <c r="AS6568" s="3">
        <v>5.8</v>
      </c>
      <c r="AT6568" s="3">
        <v>13.093</v>
      </c>
      <c r="AU6568" s="3">
        <v>17.289000000000001</v>
      </c>
      <c r="AV6568" s="3">
        <v>19.977</v>
      </c>
      <c r="AW6568" s="3">
        <v>23.826000000000001</v>
      </c>
      <c r="AX6568" s="3">
        <v>25.971</v>
      </c>
      <c r="AY6568" s="3">
        <v>27.111000000000001</v>
      </c>
      <c r="AZ6568" s="3">
        <v>27.602</v>
      </c>
      <c r="BA6568">
        <v>29.398</v>
      </c>
      <c r="BB6568">
        <v>2016</v>
      </c>
    </row>
    <row r="6569" spans="1:54" hidden="1" x14ac:dyDescent="0.2">
      <c r="A6569">
        <v>456</v>
      </c>
      <c r="B6569" t="s">
        <v>407</v>
      </c>
      <c r="C6569" t="s">
        <v>228</v>
      </c>
      <c r="D6569" t="s">
        <v>28</v>
      </c>
      <c r="E6569" t="s">
        <v>227</v>
      </c>
      <c r="F6569" t="s">
        <v>226</v>
      </c>
      <c r="G6569" t="s">
        <v>225</v>
      </c>
      <c r="H6569" t="s">
        <v>222</v>
      </c>
      <c r="I6569" t="s">
        <v>1649</v>
      </c>
      <c r="J6569" s="3">
        <v>547.38099999999997</v>
      </c>
      <c r="K6569" s="3">
        <v>623.36699999999996</v>
      </c>
      <c r="L6569" s="3">
        <v>525.33399999999995</v>
      </c>
      <c r="M6569" s="3">
        <v>446.28800000000001</v>
      </c>
      <c r="N6569" s="3">
        <v>421.55799999999999</v>
      </c>
      <c r="O6569" s="3">
        <v>376.31799999999998</v>
      </c>
      <c r="P6569" s="3">
        <v>322.02</v>
      </c>
      <c r="Q6569" s="3">
        <v>320.93099999999998</v>
      </c>
      <c r="R6569" s="3">
        <v>330.51900000000001</v>
      </c>
      <c r="S6569" s="3">
        <v>357.065</v>
      </c>
      <c r="T6569" s="3">
        <v>440.52499999999998</v>
      </c>
      <c r="U6569" s="3">
        <v>495.17599999999999</v>
      </c>
      <c r="V6569" s="3">
        <v>513.39400000000001</v>
      </c>
      <c r="W6569" s="3">
        <v>497.96499999999997</v>
      </c>
      <c r="X6569" s="3">
        <v>506.23</v>
      </c>
      <c r="Y6569" s="3">
        <v>536.82000000000005</v>
      </c>
      <c r="Z6569" s="3">
        <v>594.19100000000003</v>
      </c>
      <c r="AA6569" s="3">
        <v>621.53399999999999</v>
      </c>
      <c r="AB6569" s="3">
        <v>550.40800000000002</v>
      </c>
      <c r="AC6569" s="3">
        <v>606.43899999999996</v>
      </c>
      <c r="AD6569" s="3">
        <v>710.68100000000004</v>
      </c>
      <c r="AE6569" s="3">
        <v>690.51599999999996</v>
      </c>
      <c r="AF6569" s="3">
        <v>711.02200000000005</v>
      </c>
      <c r="AG6569" s="3">
        <v>809.279</v>
      </c>
      <c r="AH6569" s="3">
        <v>970.28300000000002</v>
      </c>
      <c r="AI6569" s="3">
        <v>1230.771</v>
      </c>
      <c r="AJ6569" s="3">
        <v>1411.491</v>
      </c>
      <c r="AK6569" s="3">
        <v>1558.827</v>
      </c>
      <c r="AL6569" s="3">
        <v>1949.2380000000001</v>
      </c>
      <c r="AM6569" s="3">
        <v>1609.117</v>
      </c>
      <c r="AN6569" s="3">
        <v>1975.5429999999999</v>
      </c>
      <c r="AO6569" s="3">
        <v>2517.1460000000002</v>
      </c>
      <c r="AP6569" s="3">
        <v>2759.9059999999999</v>
      </c>
      <c r="AQ6569" s="3">
        <v>2799.9270000000001</v>
      </c>
      <c r="AR6569" s="3">
        <v>2836.3139999999999</v>
      </c>
      <c r="AS6569" s="3">
        <v>2453.5120000000002</v>
      </c>
      <c r="AT6569" s="3">
        <v>2418.5059999999999</v>
      </c>
      <c r="AU6569" s="3">
        <v>2564.3510000000001</v>
      </c>
      <c r="AV6569" s="3">
        <v>2805.011</v>
      </c>
      <c r="AW6569" s="3">
        <v>2847.0729999999999</v>
      </c>
      <c r="AX6569" s="3">
        <v>2911.0329999999999</v>
      </c>
      <c r="AY6569" s="3">
        <v>3005.8180000000002</v>
      </c>
      <c r="AZ6569" s="3">
        <v>3120.15</v>
      </c>
      <c r="BA6569">
        <v>3247.6610000000001</v>
      </c>
      <c r="BB6569">
        <v>2016</v>
      </c>
    </row>
    <row r="6570" spans="1:54" hidden="1" x14ac:dyDescent="0.2">
      <c r="A6570">
        <v>456</v>
      </c>
      <c r="B6570" t="s">
        <v>407</v>
      </c>
      <c r="C6570" t="s">
        <v>224</v>
      </c>
      <c r="D6570" t="s">
        <v>28</v>
      </c>
      <c r="E6570" t="s">
        <v>219</v>
      </c>
      <c r="F6570" t="s">
        <v>218</v>
      </c>
      <c r="G6570" t="s">
        <v>223</v>
      </c>
      <c r="H6570" t="s">
        <v>222</v>
      </c>
      <c r="I6570" t="s">
        <v>1650</v>
      </c>
      <c r="J6570" s="3">
        <v>41.503</v>
      </c>
      <c r="K6570" s="3">
        <v>39.627000000000002</v>
      </c>
      <c r="L6570" s="3">
        <v>7.5750000000000002</v>
      </c>
      <c r="M6570" s="3">
        <v>-16.852</v>
      </c>
      <c r="N6570" s="3">
        <v>-18.401</v>
      </c>
      <c r="O6570" s="3">
        <v>-12.932</v>
      </c>
      <c r="P6570" s="3">
        <v>-11.785</v>
      </c>
      <c r="Q6570" s="3">
        <v>-9.76</v>
      </c>
      <c r="R6570" s="3">
        <v>-7.3310000000000004</v>
      </c>
      <c r="S6570" s="3">
        <v>-9.5250000000000004</v>
      </c>
      <c r="T6570" s="3">
        <v>-4.1470000000000002</v>
      </c>
      <c r="U6570" s="3">
        <v>-27.509</v>
      </c>
      <c r="V6570" s="3">
        <v>-17.716999999999999</v>
      </c>
      <c r="W6570" s="3">
        <v>-17.245000000000001</v>
      </c>
      <c r="X6570" s="3">
        <v>-10.473000000000001</v>
      </c>
      <c r="Y6570" s="3">
        <v>-5.3179999999999996</v>
      </c>
      <c r="Z6570" s="3">
        <v>0.67900000000000005</v>
      </c>
      <c r="AA6570" s="3">
        <v>0.30499999999999999</v>
      </c>
      <c r="AB6570" s="3">
        <v>-13.132</v>
      </c>
      <c r="AC6570" s="3">
        <v>0.41099999999999998</v>
      </c>
      <c r="AD6570" s="3">
        <v>14.317</v>
      </c>
      <c r="AE6570" s="3">
        <v>9.3529999999999998</v>
      </c>
      <c r="AF6570" s="3">
        <v>11.872999999999999</v>
      </c>
      <c r="AG6570" s="3">
        <v>28.047999999999998</v>
      </c>
      <c r="AH6570" s="3">
        <v>51.926000000000002</v>
      </c>
      <c r="AI6570" s="3">
        <v>90.088999999999999</v>
      </c>
      <c r="AJ6570" s="3">
        <v>99.131</v>
      </c>
      <c r="AK6570" s="3">
        <v>93.414000000000001</v>
      </c>
      <c r="AL6570" s="3">
        <v>132.322</v>
      </c>
      <c r="AM6570" s="3">
        <v>20.954999999999998</v>
      </c>
      <c r="AN6570" s="3">
        <v>66.751000000000005</v>
      </c>
      <c r="AO6570" s="3">
        <v>158.58199999999999</v>
      </c>
      <c r="AP6570" s="3">
        <v>164.76400000000001</v>
      </c>
      <c r="AQ6570" s="3">
        <v>135.44200000000001</v>
      </c>
      <c r="AR6570" s="3">
        <v>73.757999999999996</v>
      </c>
      <c r="AS6570" s="3">
        <v>-56.723999999999997</v>
      </c>
      <c r="AT6570" s="3">
        <v>-23.87</v>
      </c>
      <c r="AU6570" s="3">
        <v>18.225999999999999</v>
      </c>
      <c r="AV6570" s="3">
        <v>40.412999999999997</v>
      </c>
      <c r="AW6570" s="3">
        <v>26.98</v>
      </c>
      <c r="AX6570" s="3">
        <v>13.613</v>
      </c>
      <c r="AY6570" s="3">
        <v>-1.726</v>
      </c>
      <c r="AZ6570" s="3">
        <v>-11.571</v>
      </c>
      <c r="BA6570">
        <v>-18.722999999999999</v>
      </c>
      <c r="BB6570">
        <v>2016</v>
      </c>
    </row>
    <row r="6571" spans="1:54" hidden="1" x14ac:dyDescent="0.2">
      <c r="A6571">
        <v>456</v>
      </c>
      <c r="B6571" t="s">
        <v>407</v>
      </c>
      <c r="C6571" t="s">
        <v>220</v>
      </c>
      <c r="D6571" t="s">
        <v>28</v>
      </c>
      <c r="E6571" t="s">
        <v>219</v>
      </c>
      <c r="F6571" t="s">
        <v>218</v>
      </c>
      <c r="G6571" t="s">
        <v>217</v>
      </c>
      <c r="I6571" t="s">
        <v>216</v>
      </c>
      <c r="J6571" s="3">
        <v>25.224</v>
      </c>
      <c r="K6571" s="3">
        <v>21.503</v>
      </c>
      <c r="L6571" s="3">
        <v>4.944</v>
      </c>
      <c r="M6571" s="3">
        <v>-13.045</v>
      </c>
      <c r="N6571" s="3">
        <v>-15.381</v>
      </c>
      <c r="O6571" s="3">
        <v>-12.446999999999999</v>
      </c>
      <c r="P6571" s="3">
        <v>-13.564</v>
      </c>
      <c r="Q6571" s="3">
        <v>-11.404</v>
      </c>
      <c r="R6571" s="3">
        <v>-8.3170000000000002</v>
      </c>
      <c r="S6571" s="3">
        <v>-10.004</v>
      </c>
      <c r="T6571" s="3">
        <v>-3.53</v>
      </c>
      <c r="U6571" s="3">
        <v>-20.832999999999998</v>
      </c>
      <c r="V6571" s="3">
        <v>-12.941000000000001</v>
      </c>
      <c r="W6571" s="3">
        <v>-12.986000000000001</v>
      </c>
      <c r="X6571" s="3">
        <v>-7.758</v>
      </c>
      <c r="Y6571" s="3">
        <v>-3.7149999999999999</v>
      </c>
      <c r="Z6571" s="3">
        <v>0.42899999999999999</v>
      </c>
      <c r="AA6571" s="3">
        <v>0.184</v>
      </c>
      <c r="AB6571" s="3">
        <v>-8.9469999999999992</v>
      </c>
      <c r="AC6571" s="3">
        <v>0.254</v>
      </c>
      <c r="AD6571" s="3">
        <v>7.5540000000000003</v>
      </c>
      <c r="AE6571" s="3">
        <v>5.08</v>
      </c>
      <c r="AF6571" s="3">
        <v>6.2619999999999996</v>
      </c>
      <c r="AG6571" s="3">
        <v>12.997</v>
      </c>
      <c r="AH6571" s="3">
        <v>20.068999999999999</v>
      </c>
      <c r="AI6571" s="3">
        <v>27.449000000000002</v>
      </c>
      <c r="AJ6571" s="3">
        <v>26.337</v>
      </c>
      <c r="AK6571" s="3">
        <v>22.472000000000001</v>
      </c>
      <c r="AL6571" s="3">
        <v>25.456</v>
      </c>
      <c r="AM6571" s="3">
        <v>4.883</v>
      </c>
      <c r="AN6571" s="3">
        <v>12.670999999999999</v>
      </c>
      <c r="AO6571" s="3">
        <v>23.625</v>
      </c>
      <c r="AP6571" s="3">
        <v>22.387</v>
      </c>
      <c r="AQ6571" s="3">
        <v>18.14</v>
      </c>
      <c r="AR6571" s="3">
        <v>9.7520000000000007</v>
      </c>
      <c r="AS6571" s="3">
        <v>-8.67</v>
      </c>
      <c r="AT6571" s="3">
        <v>-3.7010000000000001</v>
      </c>
      <c r="AU6571" s="3">
        <v>2.665</v>
      </c>
      <c r="AV6571" s="3">
        <v>5.4029999999999996</v>
      </c>
      <c r="AW6571" s="3">
        <v>3.5539999999999998</v>
      </c>
      <c r="AX6571" s="3">
        <v>1.754</v>
      </c>
      <c r="AY6571" s="3">
        <v>-0.215</v>
      </c>
      <c r="AZ6571" s="3">
        <v>-1.391</v>
      </c>
      <c r="BA6571">
        <v>-2.1619999999999999</v>
      </c>
      <c r="BB6571">
        <v>2016</v>
      </c>
    </row>
    <row r="6572" spans="1:54" x14ac:dyDescent="0.2">
      <c r="A6572">
        <v>722</v>
      </c>
      <c r="B6572" t="s">
        <v>406</v>
      </c>
      <c r="C6572" t="s">
        <v>352</v>
      </c>
      <c r="D6572" t="s">
        <v>146</v>
      </c>
      <c r="E6572" t="s">
        <v>349</v>
      </c>
      <c r="F6572" t="s">
        <v>351</v>
      </c>
      <c r="G6572" t="s">
        <v>225</v>
      </c>
      <c r="H6572" t="s">
        <v>222</v>
      </c>
      <c r="I6572" t="s">
        <v>1651</v>
      </c>
      <c r="J6572" s="3">
        <v>1905.011</v>
      </c>
      <c r="K6572" s="3">
        <v>2001.586</v>
      </c>
      <c r="L6572" s="3">
        <v>2158.5720000000001</v>
      </c>
      <c r="M6572" s="3">
        <v>2043.598</v>
      </c>
      <c r="N6572" s="3">
        <v>2120.1460000000002</v>
      </c>
      <c r="O6572" s="3">
        <v>2189.761</v>
      </c>
      <c r="P6572" s="3">
        <v>2257.9349999999999</v>
      </c>
      <c r="Q6572" s="3">
        <v>2395.5419999999999</v>
      </c>
      <c r="R6572" s="3">
        <v>2381.35</v>
      </c>
      <c r="S6572" s="3">
        <v>2476.0770000000002</v>
      </c>
      <c r="T6572" s="3">
        <v>2459.348</v>
      </c>
      <c r="U6572" s="3">
        <v>2522.2040000000002</v>
      </c>
      <c r="V6572" s="3">
        <v>2553.5459999999998</v>
      </c>
      <c r="W6572" s="3">
        <v>2586.7620000000002</v>
      </c>
      <c r="X6572" s="3">
        <v>2586.3139999999999</v>
      </c>
      <c r="Y6572" s="3">
        <v>2725.03</v>
      </c>
      <c r="Z6572" s="3">
        <v>2779.8609999999999</v>
      </c>
      <c r="AA6572" s="3">
        <v>2866.7049999999999</v>
      </c>
      <c r="AB6572" s="3">
        <v>3035.8029999999999</v>
      </c>
      <c r="AC6572" s="3">
        <v>3228.489</v>
      </c>
      <c r="AD6572" s="3">
        <v>3331.768</v>
      </c>
      <c r="AE6572" s="3">
        <v>3484.393</v>
      </c>
      <c r="AF6572" s="3">
        <v>3507.2089999999998</v>
      </c>
      <c r="AG6572" s="3">
        <v>3741.6039999999998</v>
      </c>
      <c r="AH6572" s="3">
        <v>3961.2649999999999</v>
      </c>
      <c r="AI6572" s="3">
        <v>4183.6139999999996</v>
      </c>
      <c r="AJ6572" s="3">
        <v>4286.9620000000004</v>
      </c>
      <c r="AK6572" s="3">
        <v>4498.67</v>
      </c>
      <c r="AL6572" s="3">
        <v>4664.33</v>
      </c>
      <c r="AM6572" s="3">
        <v>4777.3590000000004</v>
      </c>
      <c r="AN6572" s="3">
        <v>4981.1310000000003</v>
      </c>
      <c r="AO6572" s="3">
        <v>5073.4520000000002</v>
      </c>
      <c r="AP6572" s="3">
        <v>5301.558</v>
      </c>
      <c r="AQ6572" s="3">
        <v>5490.6909999999998</v>
      </c>
      <c r="AR6572" s="3">
        <v>5715.8329999999996</v>
      </c>
      <c r="AS6572" s="3">
        <v>6085.2849999999999</v>
      </c>
      <c r="AT6572" s="3">
        <v>6495.6059999999998</v>
      </c>
      <c r="AU6572" s="3">
        <v>6960.951</v>
      </c>
      <c r="AV6572" s="3">
        <v>7450.8429999999998</v>
      </c>
      <c r="AW6572" s="3">
        <v>7973.9669999999996</v>
      </c>
      <c r="AX6572" s="3">
        <v>8530.2690000000002</v>
      </c>
      <c r="AY6572" s="3">
        <v>9128.625</v>
      </c>
      <c r="AZ6572" s="3">
        <v>9767.2340000000004</v>
      </c>
      <c r="BA6572">
        <v>10397.986999999999</v>
      </c>
      <c r="BB6572">
        <v>2016</v>
      </c>
    </row>
    <row r="6573" spans="1:54" hidden="1" x14ac:dyDescent="0.2">
      <c r="A6573">
        <v>722</v>
      </c>
      <c r="B6573" t="s">
        <v>406</v>
      </c>
      <c r="C6573" t="s">
        <v>350</v>
      </c>
      <c r="D6573" t="s">
        <v>146</v>
      </c>
      <c r="E6573" t="s">
        <v>349</v>
      </c>
      <c r="F6573" t="s">
        <v>348</v>
      </c>
      <c r="G6573" t="s">
        <v>275</v>
      </c>
      <c r="I6573" t="s">
        <v>347</v>
      </c>
      <c r="J6573" s="3">
        <v>-0.82699999999999996</v>
      </c>
      <c r="K6573" s="3">
        <v>5.07</v>
      </c>
      <c r="L6573" s="3">
        <v>7.843</v>
      </c>
      <c r="M6573" s="3">
        <v>-5.3259999999999996</v>
      </c>
      <c r="N6573" s="3">
        <v>3.746</v>
      </c>
      <c r="O6573" s="3">
        <v>3.2829999999999999</v>
      </c>
      <c r="P6573" s="3">
        <v>3.113</v>
      </c>
      <c r="Q6573" s="3">
        <v>6.0940000000000003</v>
      </c>
      <c r="R6573" s="3">
        <v>-0.59199999999999997</v>
      </c>
      <c r="S6573" s="3">
        <v>3.9780000000000002</v>
      </c>
      <c r="T6573" s="3">
        <v>-0.67600000000000005</v>
      </c>
      <c r="U6573" s="3">
        <v>2.556</v>
      </c>
      <c r="V6573" s="3">
        <v>1.2430000000000001</v>
      </c>
      <c r="W6573" s="3">
        <v>1.3009999999999999</v>
      </c>
      <c r="X6573" s="3">
        <v>-1.7000000000000001E-2</v>
      </c>
      <c r="Y6573" s="3">
        <v>5.3630000000000004</v>
      </c>
      <c r="Z6573" s="3">
        <v>2.012</v>
      </c>
      <c r="AA6573" s="3">
        <v>3.1240000000000001</v>
      </c>
      <c r="AB6573" s="3">
        <v>5.899</v>
      </c>
      <c r="AC6573" s="3">
        <v>6.3470000000000004</v>
      </c>
      <c r="AD6573" s="3">
        <v>3.1989999999999998</v>
      </c>
      <c r="AE6573" s="3">
        <v>4.5810000000000004</v>
      </c>
      <c r="AF6573" s="3">
        <v>0.65500000000000003</v>
      </c>
      <c r="AG6573" s="3">
        <v>6.6829999999999998</v>
      </c>
      <c r="AH6573" s="3">
        <v>5.8710000000000004</v>
      </c>
      <c r="AI6573" s="3">
        <v>5.6130000000000004</v>
      </c>
      <c r="AJ6573" s="3">
        <v>2.4700000000000002</v>
      </c>
      <c r="AK6573" s="3">
        <v>4.9379999999999997</v>
      </c>
      <c r="AL6573" s="3">
        <v>3.6819999999999999</v>
      </c>
      <c r="AM6573" s="3">
        <v>2.423</v>
      </c>
      <c r="AN6573" s="3">
        <v>4.2649999999999997</v>
      </c>
      <c r="AO6573" s="3">
        <v>1.853</v>
      </c>
      <c r="AP6573" s="3">
        <v>4.4960000000000004</v>
      </c>
      <c r="AQ6573" s="3">
        <v>3.5670000000000002</v>
      </c>
      <c r="AR6573" s="3">
        <v>4.0999999999999996</v>
      </c>
      <c r="AS6573" s="3">
        <v>6.4640000000000004</v>
      </c>
      <c r="AT6573" s="3">
        <v>6.7430000000000003</v>
      </c>
      <c r="AU6573" s="3">
        <v>7.1639999999999997</v>
      </c>
      <c r="AV6573" s="3">
        <v>7.0380000000000003</v>
      </c>
      <c r="AW6573" s="3">
        <v>7.0209999999999999</v>
      </c>
      <c r="AX6573" s="3">
        <v>6.976</v>
      </c>
      <c r="AY6573" s="3">
        <v>7.0149999999999997</v>
      </c>
      <c r="AZ6573" s="3">
        <v>6.9960000000000004</v>
      </c>
      <c r="BA6573">
        <v>6.4580000000000002</v>
      </c>
      <c r="BB6573">
        <v>2016</v>
      </c>
    </row>
    <row r="6574" spans="1:54" hidden="1" x14ac:dyDescent="0.2">
      <c r="A6574">
        <v>722</v>
      </c>
      <c r="B6574" t="s">
        <v>406</v>
      </c>
      <c r="C6574" t="s">
        <v>346</v>
      </c>
      <c r="D6574" t="s">
        <v>146</v>
      </c>
      <c r="E6574" t="s">
        <v>342</v>
      </c>
      <c r="F6574" t="s">
        <v>345</v>
      </c>
      <c r="G6574" t="s">
        <v>225</v>
      </c>
      <c r="H6574" t="s">
        <v>222</v>
      </c>
      <c r="I6574" t="s">
        <v>1651</v>
      </c>
      <c r="J6574" s="3">
        <v>740.17200000000003</v>
      </c>
      <c r="K6574" s="3">
        <v>863.22900000000004</v>
      </c>
      <c r="L6574" s="3">
        <v>1021.86</v>
      </c>
      <c r="M6574" s="3">
        <v>1057.153</v>
      </c>
      <c r="N6574" s="3">
        <v>1182.202</v>
      </c>
      <c r="O6574" s="3">
        <v>1330.807</v>
      </c>
      <c r="P6574" s="3">
        <v>1450.973</v>
      </c>
      <c r="Q6574" s="3">
        <v>1514.9169999999999</v>
      </c>
      <c r="R6574" s="3">
        <v>1484.819</v>
      </c>
      <c r="S6574" s="3">
        <v>1567.309</v>
      </c>
      <c r="T6574" s="3">
        <v>1556.441</v>
      </c>
      <c r="U6574" s="3">
        <v>1584.6610000000001</v>
      </c>
      <c r="V6574" s="3">
        <v>1589.444</v>
      </c>
      <c r="W6574" s="3">
        <v>1608.0319999999999</v>
      </c>
      <c r="X6574" s="3">
        <v>2152.6379999999999</v>
      </c>
      <c r="Y6574" s="3">
        <v>2435.2049999999999</v>
      </c>
      <c r="Z6574" s="3">
        <v>2591.4380000000001</v>
      </c>
      <c r="AA6574" s="3">
        <v>2727.1979999999999</v>
      </c>
      <c r="AB6574" s="3">
        <v>2967.6610000000001</v>
      </c>
      <c r="AC6574" s="3">
        <v>3167.1840000000002</v>
      </c>
      <c r="AD6574" s="3">
        <v>3331.768</v>
      </c>
      <c r="AE6574" s="3">
        <v>3575.47</v>
      </c>
      <c r="AF6574" s="3">
        <v>3717.6390000000001</v>
      </c>
      <c r="AG6574" s="3">
        <v>3986.4250000000002</v>
      </c>
      <c r="AH6574" s="3">
        <v>4242.8370000000004</v>
      </c>
      <c r="AI6574" s="3">
        <v>4592.6729999999998</v>
      </c>
      <c r="AJ6574" s="3">
        <v>4893.5460000000003</v>
      </c>
      <c r="AK6574" s="3">
        <v>5408.2960000000003</v>
      </c>
      <c r="AL6574" s="3">
        <v>5989.7250000000004</v>
      </c>
      <c r="AM6574" s="3">
        <v>6030.5860000000002</v>
      </c>
      <c r="AN6574" s="3">
        <v>6400.7380000000003</v>
      </c>
      <c r="AO6574" s="3">
        <v>6783.0159999999996</v>
      </c>
      <c r="AP6574" s="3">
        <v>7263.1570000000002</v>
      </c>
      <c r="AQ6574" s="3">
        <v>7346.0069999999996</v>
      </c>
      <c r="AR6574" s="3">
        <v>7568.0990000000002</v>
      </c>
      <c r="AS6574" s="3">
        <v>8081.8069999999998</v>
      </c>
      <c r="AT6574" s="3">
        <v>8722.3410000000003</v>
      </c>
      <c r="AU6574" s="3">
        <v>9563.8209999999999</v>
      </c>
      <c r="AV6574" s="3">
        <v>10434.981</v>
      </c>
      <c r="AW6574" s="3">
        <v>11363.201999999999</v>
      </c>
      <c r="AX6574" s="3">
        <v>12374.5</v>
      </c>
      <c r="AY6574" s="3">
        <v>13478.449000000001</v>
      </c>
      <c r="AZ6574" s="3">
        <v>14679.726000000001</v>
      </c>
      <c r="BA6574">
        <v>15922.014999999999</v>
      </c>
      <c r="BB6574">
        <v>2016</v>
      </c>
    </row>
    <row r="6575" spans="1:54" hidden="1" x14ac:dyDescent="0.2">
      <c r="A6575">
        <v>722</v>
      </c>
      <c r="B6575" t="s">
        <v>406</v>
      </c>
      <c r="C6575" t="s">
        <v>344</v>
      </c>
      <c r="D6575" t="s">
        <v>146</v>
      </c>
      <c r="E6575" t="s">
        <v>342</v>
      </c>
      <c r="F6575" t="s">
        <v>343</v>
      </c>
      <c r="G6575" t="s">
        <v>223</v>
      </c>
      <c r="H6575" t="s">
        <v>222</v>
      </c>
      <c r="I6575" t="s">
        <v>310</v>
      </c>
      <c r="J6575" s="3">
        <v>3.5030000000000001</v>
      </c>
      <c r="K6575" s="3">
        <v>3.177</v>
      </c>
      <c r="L6575" s="3">
        <v>3.11</v>
      </c>
      <c r="M6575" s="3">
        <v>2.774</v>
      </c>
      <c r="N6575" s="3">
        <v>2.706</v>
      </c>
      <c r="O6575" s="3">
        <v>2.9620000000000002</v>
      </c>
      <c r="P6575" s="3">
        <v>4.1900000000000004</v>
      </c>
      <c r="Q6575" s="3">
        <v>5.0410000000000004</v>
      </c>
      <c r="R6575" s="3">
        <v>4.9850000000000003</v>
      </c>
      <c r="S6575" s="3">
        <v>4.9130000000000003</v>
      </c>
      <c r="T6575" s="3">
        <v>5.7169999999999996</v>
      </c>
      <c r="U6575" s="3">
        <v>5.617</v>
      </c>
      <c r="V6575" s="3">
        <v>6.0049999999999999</v>
      </c>
      <c r="W6575" s="3">
        <v>5.6790000000000003</v>
      </c>
      <c r="X6575" s="3">
        <v>3.8769999999999998</v>
      </c>
      <c r="Y6575" s="3">
        <v>4.8789999999999996</v>
      </c>
      <c r="Z6575" s="3">
        <v>5.0659999999999998</v>
      </c>
      <c r="AA6575" s="3">
        <v>4.6719999999999997</v>
      </c>
      <c r="AB6575" s="3">
        <v>5.0579999999999998</v>
      </c>
      <c r="AC6575" s="3">
        <v>5.1509999999999998</v>
      </c>
      <c r="AD6575" s="3">
        <v>4.6920000000000002</v>
      </c>
      <c r="AE6575" s="3">
        <v>4.8810000000000002</v>
      </c>
      <c r="AF6575" s="3">
        <v>5.35</v>
      </c>
      <c r="AG6575" s="3">
        <v>6.8710000000000004</v>
      </c>
      <c r="AH6575" s="3">
        <v>8.0389999999999997</v>
      </c>
      <c r="AI6575" s="3">
        <v>8.7210000000000001</v>
      </c>
      <c r="AJ6575" s="3">
        <v>9.3670000000000009</v>
      </c>
      <c r="AK6575" s="3">
        <v>11.301</v>
      </c>
      <c r="AL6575" s="3">
        <v>13.439</v>
      </c>
      <c r="AM6575" s="3">
        <v>12.805</v>
      </c>
      <c r="AN6575" s="3">
        <v>12.948</v>
      </c>
      <c r="AO6575" s="3">
        <v>14.388</v>
      </c>
      <c r="AP6575" s="3">
        <v>14.234999999999999</v>
      </c>
      <c r="AQ6575" s="3">
        <v>14.874000000000001</v>
      </c>
      <c r="AR6575" s="3">
        <v>15.332000000000001</v>
      </c>
      <c r="AS6575" s="3">
        <v>13.670999999999999</v>
      </c>
      <c r="AT6575" s="3">
        <v>14.715</v>
      </c>
      <c r="AU6575" s="3">
        <v>16.463000000000001</v>
      </c>
      <c r="AV6575" s="3">
        <v>19.722000000000001</v>
      </c>
      <c r="AW6575" s="3">
        <v>21.722000000000001</v>
      </c>
      <c r="AX6575" s="3">
        <v>23.927</v>
      </c>
      <c r="AY6575" s="3">
        <v>26.244</v>
      </c>
      <c r="AZ6575" s="3">
        <v>28.782</v>
      </c>
      <c r="BA6575">
        <v>31.35</v>
      </c>
      <c r="BB6575">
        <v>2016</v>
      </c>
    </row>
    <row r="6576" spans="1:54" hidden="1" x14ac:dyDescent="0.2">
      <c r="A6576">
        <v>722</v>
      </c>
      <c r="B6576" t="s">
        <v>406</v>
      </c>
      <c r="C6576" t="s">
        <v>213</v>
      </c>
      <c r="D6576" t="s">
        <v>146</v>
      </c>
      <c r="E6576" t="s">
        <v>342</v>
      </c>
      <c r="F6576" s="3" t="s">
        <v>341</v>
      </c>
      <c r="G6576" t="s">
        <v>323</v>
      </c>
      <c r="H6576" t="s">
        <v>222</v>
      </c>
      <c r="I6576" t="s">
        <v>310</v>
      </c>
      <c r="J6576">
        <v>4.63</v>
      </c>
      <c r="K6576">
        <v>5.319</v>
      </c>
      <c r="L6576">
        <v>6.0919999999999996</v>
      </c>
      <c r="M6576">
        <v>5.9950000000000001</v>
      </c>
      <c r="N6576">
        <v>6.4409999999999998</v>
      </c>
      <c r="O6576">
        <v>6.8650000000000002</v>
      </c>
      <c r="P6576">
        <v>7.2210000000000001</v>
      </c>
      <c r="Q6576">
        <v>7.8570000000000002</v>
      </c>
      <c r="R6576">
        <v>8.0839999999999996</v>
      </c>
      <c r="S6576">
        <v>8.7319999999999993</v>
      </c>
      <c r="T6576">
        <v>8.9939999999999998</v>
      </c>
      <c r="U6576">
        <v>9.5310000000000006</v>
      </c>
      <c r="V6576">
        <v>9.8689999999999998</v>
      </c>
      <c r="W6576">
        <v>10.236000000000001</v>
      </c>
      <c r="X6576">
        <v>10.452</v>
      </c>
      <c r="Y6576">
        <v>11.242000000000001</v>
      </c>
      <c r="Z6576">
        <v>11.677</v>
      </c>
      <c r="AA6576">
        <v>12.247999999999999</v>
      </c>
      <c r="AB6576">
        <v>13.112</v>
      </c>
      <c r="AC6576">
        <v>14.157</v>
      </c>
      <c r="AD6576">
        <v>14.942</v>
      </c>
      <c r="AE6576">
        <v>15.983000000000001</v>
      </c>
      <c r="AF6576">
        <v>16.335000000000001</v>
      </c>
      <c r="AG6576">
        <v>17.774000000000001</v>
      </c>
      <c r="AH6576">
        <v>19.335000000000001</v>
      </c>
      <c r="AI6576">
        <v>21.077000000000002</v>
      </c>
      <c r="AJ6576">
        <v>22.260999999999999</v>
      </c>
      <c r="AK6576">
        <v>23.981999999999999</v>
      </c>
      <c r="AL6576">
        <v>25.353000000000002</v>
      </c>
      <c r="AM6576">
        <v>26.164999999999999</v>
      </c>
      <c r="AN6576">
        <v>27.614000000000001</v>
      </c>
      <c r="AO6576">
        <v>28.707000000000001</v>
      </c>
      <c r="AP6576">
        <v>30.55</v>
      </c>
      <c r="AQ6576">
        <v>32.151000000000003</v>
      </c>
      <c r="AR6576">
        <v>34.07</v>
      </c>
      <c r="AS6576">
        <v>36.664999999999999</v>
      </c>
      <c r="AT6576">
        <v>39.637</v>
      </c>
      <c r="AU6576">
        <v>43.241</v>
      </c>
      <c r="AV6576">
        <v>47.335000000000001</v>
      </c>
      <c r="AW6576">
        <v>51.758000000000003</v>
      </c>
      <c r="AX6576">
        <v>56.456000000000003</v>
      </c>
      <c r="AY6576">
        <v>61.567999999999998</v>
      </c>
      <c r="AZ6576">
        <v>67.006</v>
      </c>
      <c r="BA6576">
        <v>72.573999999999998</v>
      </c>
      <c r="BB6576">
        <v>2016</v>
      </c>
    </row>
    <row r="6577" spans="1:54" hidden="1" x14ac:dyDescent="0.2">
      <c r="A6577">
        <v>722</v>
      </c>
      <c r="B6577" t="s">
        <v>406</v>
      </c>
      <c r="C6577" t="s">
        <v>340</v>
      </c>
      <c r="D6577" t="s">
        <v>146</v>
      </c>
      <c r="E6577" t="s">
        <v>339</v>
      </c>
      <c r="F6577" t="s">
        <v>338</v>
      </c>
      <c r="G6577" t="s">
        <v>295</v>
      </c>
      <c r="I6577" t="s">
        <v>337</v>
      </c>
      <c r="J6577" s="3">
        <v>38.853999999999999</v>
      </c>
      <c r="K6577" s="3">
        <v>43.127000000000002</v>
      </c>
      <c r="L6577" s="3">
        <v>47.34</v>
      </c>
      <c r="M6577" s="3">
        <v>51.73</v>
      </c>
      <c r="N6577" s="3">
        <v>55.76</v>
      </c>
      <c r="O6577" s="3">
        <v>60.774000000000001</v>
      </c>
      <c r="P6577" s="3">
        <v>64.260999999999996</v>
      </c>
      <c r="Q6577" s="3">
        <v>63.238999999999997</v>
      </c>
      <c r="R6577" s="3">
        <v>62.351999999999997</v>
      </c>
      <c r="S6577" s="3">
        <v>63.298000000000002</v>
      </c>
      <c r="T6577" s="3">
        <v>63.286999999999999</v>
      </c>
      <c r="U6577" s="3">
        <v>62.828000000000003</v>
      </c>
      <c r="V6577" s="3">
        <v>62.244999999999997</v>
      </c>
      <c r="W6577" s="3">
        <v>62.164000000000001</v>
      </c>
      <c r="X6577" s="3">
        <v>83.231999999999999</v>
      </c>
      <c r="Y6577" s="3">
        <v>89.364000000000004</v>
      </c>
      <c r="Z6577" s="3">
        <v>93.221999999999994</v>
      </c>
      <c r="AA6577" s="3">
        <v>95.134</v>
      </c>
      <c r="AB6577" s="3">
        <v>97.754999999999995</v>
      </c>
      <c r="AC6577" s="3">
        <v>98.100999999999999</v>
      </c>
      <c r="AD6577" s="3">
        <v>100</v>
      </c>
      <c r="AE6577" s="3">
        <v>102.614</v>
      </c>
      <c r="AF6577" s="3">
        <v>106</v>
      </c>
      <c r="AG6577" s="3">
        <v>106.54300000000001</v>
      </c>
      <c r="AH6577" s="3">
        <v>107.108</v>
      </c>
      <c r="AI6577" s="3">
        <v>109.77800000000001</v>
      </c>
      <c r="AJ6577" s="3">
        <v>114.149</v>
      </c>
      <c r="AK6577" s="3">
        <v>120.22</v>
      </c>
      <c r="AL6577" s="3">
        <v>128.416</v>
      </c>
      <c r="AM6577" s="3">
        <v>126.233</v>
      </c>
      <c r="AN6577" s="3">
        <v>128.5</v>
      </c>
      <c r="AO6577" s="3">
        <v>133.696</v>
      </c>
      <c r="AP6577" s="3">
        <v>137</v>
      </c>
      <c r="AQ6577" s="3">
        <v>133.79</v>
      </c>
      <c r="AR6577" s="3">
        <v>132.40600000000001</v>
      </c>
      <c r="AS6577" s="3">
        <v>132.809</v>
      </c>
      <c r="AT6577" s="3">
        <v>134.28100000000001</v>
      </c>
      <c r="AU6577" s="3">
        <v>137.392</v>
      </c>
      <c r="AV6577" s="3">
        <v>140.05099999999999</v>
      </c>
      <c r="AW6577" s="3">
        <v>142.50399999999999</v>
      </c>
      <c r="AX6577" s="3">
        <v>145.066</v>
      </c>
      <c r="AY6577" s="3">
        <v>147.65</v>
      </c>
      <c r="AZ6577" s="3">
        <v>150.29599999999999</v>
      </c>
      <c r="BA6577">
        <v>153.126</v>
      </c>
      <c r="BB6577">
        <v>2016</v>
      </c>
    </row>
    <row r="6578" spans="1:54" hidden="1" x14ac:dyDescent="0.2">
      <c r="A6578">
        <v>722</v>
      </c>
      <c r="B6578" t="s">
        <v>406</v>
      </c>
      <c r="C6578" t="s">
        <v>336</v>
      </c>
      <c r="D6578" t="s">
        <v>146</v>
      </c>
      <c r="E6578" t="s">
        <v>333</v>
      </c>
      <c r="F6578" t="s">
        <v>335</v>
      </c>
      <c r="G6578" t="s">
        <v>225</v>
      </c>
      <c r="H6578" t="s">
        <v>322</v>
      </c>
      <c r="I6578" t="s">
        <v>330</v>
      </c>
      <c r="J6578" s="3">
        <v>335604.21399999998</v>
      </c>
      <c r="K6578" s="3">
        <v>343247.598</v>
      </c>
      <c r="L6578" s="3">
        <v>360007.70699999999</v>
      </c>
      <c r="M6578" s="3">
        <v>331215.70600000001</v>
      </c>
      <c r="N6578" s="3">
        <v>333724.424</v>
      </c>
      <c r="O6578" s="3">
        <v>334610.93400000001</v>
      </c>
      <c r="P6578" s="3">
        <v>334806.09299999999</v>
      </c>
      <c r="Q6578" s="3">
        <v>344581.77899999998</v>
      </c>
      <c r="R6578" s="3">
        <v>332320.924</v>
      </c>
      <c r="S6578" s="3">
        <v>335414.37300000002</v>
      </c>
      <c r="T6578" s="3">
        <v>323655.19</v>
      </c>
      <c r="U6578" s="3">
        <v>322765.07799999998</v>
      </c>
      <c r="V6578" s="3">
        <v>318011.685</v>
      </c>
      <c r="W6578" s="3">
        <v>312706.63099999999</v>
      </c>
      <c r="X6578" s="3">
        <v>303837.12400000001</v>
      </c>
      <c r="Y6578" s="3">
        <v>311552.89500000002</v>
      </c>
      <c r="Z6578" s="3">
        <v>309765.72200000001</v>
      </c>
      <c r="AA6578" s="3">
        <v>311716.03399999999</v>
      </c>
      <c r="AB6578" s="3">
        <v>322327.04599999997</v>
      </c>
      <c r="AC6578" s="3">
        <v>334698.64199999999</v>
      </c>
      <c r="AD6578" s="3">
        <v>337085.20299999998</v>
      </c>
      <c r="AE6578" s="3">
        <v>343815.10700000002</v>
      </c>
      <c r="AF6578" s="3">
        <v>337333.46100000001</v>
      </c>
      <c r="AG6578" s="3">
        <v>350633.24900000001</v>
      </c>
      <c r="AH6578" s="3">
        <v>361563.087</v>
      </c>
      <c r="AI6578" s="3">
        <v>371834.99699999997</v>
      </c>
      <c r="AJ6578" s="3">
        <v>370948.37699999998</v>
      </c>
      <c r="AK6578" s="3">
        <v>378881.39299999998</v>
      </c>
      <c r="AL6578" s="3">
        <v>382198.16</v>
      </c>
      <c r="AM6578" s="3">
        <v>380638.20600000001</v>
      </c>
      <c r="AN6578" s="3">
        <v>385649.03200000001</v>
      </c>
      <c r="AO6578" s="3">
        <v>381436.48700000002</v>
      </c>
      <c r="AP6578" s="3">
        <v>386875.83799999999</v>
      </c>
      <c r="AQ6578" s="3">
        <v>388850.28899999999</v>
      </c>
      <c r="AR6578" s="3">
        <v>392945.8</v>
      </c>
      <c r="AS6578" s="3">
        <v>406308.82199999999</v>
      </c>
      <c r="AT6578" s="3">
        <v>421474.755</v>
      </c>
      <c r="AU6578" s="3">
        <v>438931.74200000003</v>
      </c>
      <c r="AV6578" s="3">
        <v>456573.11900000001</v>
      </c>
      <c r="AW6578" s="3">
        <v>474849.42300000001</v>
      </c>
      <c r="AX6578" s="3">
        <v>493651.83600000001</v>
      </c>
      <c r="AY6578" s="3">
        <v>513381.15700000001</v>
      </c>
      <c r="AZ6578" s="3">
        <v>533805.03899999999</v>
      </c>
      <c r="BA6578">
        <v>552251.43799999997</v>
      </c>
      <c r="BB6578">
        <v>2016</v>
      </c>
    </row>
    <row r="6579" spans="1:54" hidden="1" x14ac:dyDescent="0.2">
      <c r="A6579">
        <v>722</v>
      </c>
      <c r="B6579" t="s">
        <v>406</v>
      </c>
      <c r="C6579" t="s">
        <v>334</v>
      </c>
      <c r="D6579" t="s">
        <v>146</v>
      </c>
      <c r="E6579" t="s">
        <v>333</v>
      </c>
      <c r="F6579" t="s">
        <v>332</v>
      </c>
      <c r="G6579" t="s">
        <v>331</v>
      </c>
      <c r="H6579" t="s">
        <v>322</v>
      </c>
      <c r="I6579" t="s">
        <v>330</v>
      </c>
      <c r="J6579" s="3">
        <v>1898.92</v>
      </c>
      <c r="K6579" s="3">
        <v>1942.1679999999999</v>
      </c>
      <c r="L6579" s="3">
        <v>2037</v>
      </c>
      <c r="M6579" s="3">
        <v>1874.0889999999999</v>
      </c>
      <c r="N6579" s="3">
        <v>1888.2829999999999</v>
      </c>
      <c r="O6579" s="3">
        <v>1893.3</v>
      </c>
      <c r="P6579" s="3">
        <v>1894.404</v>
      </c>
      <c r="Q6579" s="3">
        <v>1949.7170000000001</v>
      </c>
      <c r="R6579" s="3">
        <v>1880.3420000000001</v>
      </c>
      <c r="S6579" s="3">
        <v>1897.846</v>
      </c>
      <c r="T6579" s="3">
        <v>1831.31</v>
      </c>
      <c r="U6579" s="3">
        <v>1826.2729999999999</v>
      </c>
      <c r="V6579" s="3">
        <v>1799.377</v>
      </c>
      <c r="W6579" s="3">
        <v>1769.36</v>
      </c>
      <c r="X6579" s="3">
        <v>1719.175</v>
      </c>
      <c r="Y6579" s="3">
        <v>1762.8320000000001</v>
      </c>
      <c r="Z6579" s="3">
        <v>1752.72</v>
      </c>
      <c r="AA6579" s="3">
        <v>1763.7550000000001</v>
      </c>
      <c r="AB6579" s="3">
        <v>1823.7950000000001</v>
      </c>
      <c r="AC6579" s="3">
        <v>1893.796</v>
      </c>
      <c r="AD6579" s="3">
        <v>1907.299</v>
      </c>
      <c r="AE6579" s="3">
        <v>1945.3789999999999</v>
      </c>
      <c r="AF6579" s="3">
        <v>1908.704</v>
      </c>
      <c r="AG6579" s="3">
        <v>1983.9570000000001</v>
      </c>
      <c r="AH6579" s="3">
        <v>2045.8009999999999</v>
      </c>
      <c r="AI6579" s="3">
        <v>2103.9209999999998</v>
      </c>
      <c r="AJ6579" s="3">
        <v>2098.904</v>
      </c>
      <c r="AK6579" s="3">
        <v>2143.7910000000002</v>
      </c>
      <c r="AL6579" s="3">
        <v>2162.558</v>
      </c>
      <c r="AM6579" s="3">
        <v>2153.732</v>
      </c>
      <c r="AN6579" s="3">
        <v>2182.0839999999998</v>
      </c>
      <c r="AO6579" s="3">
        <v>2158.248</v>
      </c>
      <c r="AP6579" s="3">
        <v>2189.0250000000001</v>
      </c>
      <c r="AQ6579" s="3">
        <v>2200.1970000000001</v>
      </c>
      <c r="AR6579" s="3">
        <v>2223.3710000000001</v>
      </c>
      <c r="AS6579" s="3">
        <v>2298.9810000000002</v>
      </c>
      <c r="AT6579" s="3">
        <v>2384.7930000000001</v>
      </c>
      <c r="AU6579" s="3">
        <v>2483.569</v>
      </c>
      <c r="AV6579" s="3">
        <v>2583.3870000000002</v>
      </c>
      <c r="AW6579" s="3">
        <v>2686.799</v>
      </c>
      <c r="AX6579" s="3">
        <v>2793.1869999999999</v>
      </c>
      <c r="AY6579" s="3">
        <v>2904.819</v>
      </c>
      <c r="AZ6579" s="3">
        <v>3020.3820000000001</v>
      </c>
      <c r="BA6579">
        <v>3124.7559999999999</v>
      </c>
      <c r="BB6579">
        <v>2016</v>
      </c>
    </row>
    <row r="6580" spans="1:54" hidden="1" x14ac:dyDescent="0.2">
      <c r="A6580">
        <v>722</v>
      </c>
      <c r="B6580" t="s">
        <v>406</v>
      </c>
      <c r="C6580" t="s">
        <v>329</v>
      </c>
      <c r="D6580" t="s">
        <v>146</v>
      </c>
      <c r="E6580" t="s">
        <v>325</v>
      </c>
      <c r="F6580" t="s">
        <v>328</v>
      </c>
      <c r="G6580" t="s">
        <v>225</v>
      </c>
      <c r="H6580" t="s">
        <v>322</v>
      </c>
      <c r="I6580" t="s">
        <v>321</v>
      </c>
      <c r="J6580" s="3">
        <v>130395.481</v>
      </c>
      <c r="K6580" s="3">
        <v>148033.20499999999</v>
      </c>
      <c r="L6580" s="3">
        <v>170426.26800000001</v>
      </c>
      <c r="M6580" s="3">
        <v>171337.86300000001</v>
      </c>
      <c r="N6580" s="3">
        <v>186086.076</v>
      </c>
      <c r="O6580" s="3">
        <v>203356.715</v>
      </c>
      <c r="P6580" s="3">
        <v>215149.989</v>
      </c>
      <c r="Q6580" s="3">
        <v>217910.12</v>
      </c>
      <c r="R6580" s="3">
        <v>207208.65599999999</v>
      </c>
      <c r="S6580" s="3">
        <v>212310.77299999999</v>
      </c>
      <c r="T6580" s="3">
        <v>204830.826</v>
      </c>
      <c r="U6580" s="3">
        <v>202788.19200000001</v>
      </c>
      <c r="V6580" s="3">
        <v>197944.99900000001</v>
      </c>
      <c r="W6580" s="3">
        <v>194390.55300000001</v>
      </c>
      <c r="X6580" s="3">
        <v>252889.356</v>
      </c>
      <c r="Y6580" s="3">
        <v>278417.12</v>
      </c>
      <c r="Z6580" s="3">
        <v>288769.27500000002</v>
      </c>
      <c r="AA6580" s="3">
        <v>296546.43099999998</v>
      </c>
      <c r="AB6580" s="3">
        <v>315092.027</v>
      </c>
      <c r="AC6580" s="3">
        <v>328343.17</v>
      </c>
      <c r="AD6580" s="3">
        <v>337085.20299999998</v>
      </c>
      <c r="AE6580" s="3">
        <v>352801.93</v>
      </c>
      <c r="AF6580" s="3">
        <v>357573.22600000002</v>
      </c>
      <c r="AG6580" s="3">
        <v>373575.973</v>
      </c>
      <c r="AH6580" s="3">
        <v>387263.495</v>
      </c>
      <c r="AI6580" s="3">
        <v>408191.67099999997</v>
      </c>
      <c r="AJ6580" s="3">
        <v>423435.674</v>
      </c>
      <c r="AK6580" s="3">
        <v>455490.76899999997</v>
      </c>
      <c r="AL6580" s="3">
        <v>490801.91100000002</v>
      </c>
      <c r="AM6580" s="3">
        <v>480489.71</v>
      </c>
      <c r="AN6580" s="3">
        <v>495557.83</v>
      </c>
      <c r="AO6580" s="3">
        <v>509966.31300000002</v>
      </c>
      <c r="AP6580" s="3">
        <v>530021.54700000002</v>
      </c>
      <c r="AQ6580" s="3">
        <v>520243.69199999998</v>
      </c>
      <c r="AR6580" s="3">
        <v>520283.33299999998</v>
      </c>
      <c r="AS6580" s="3">
        <v>539614.76199999999</v>
      </c>
      <c r="AT6580" s="3">
        <v>565958.97900000005</v>
      </c>
      <c r="AU6580" s="3">
        <v>603059.04700000002</v>
      </c>
      <c r="AV6580" s="3">
        <v>639435.27099999995</v>
      </c>
      <c r="AW6580" s="3">
        <v>676678.24100000004</v>
      </c>
      <c r="AX6580" s="3">
        <v>716119.78899999999</v>
      </c>
      <c r="AY6580" s="3">
        <v>758009.19799999997</v>
      </c>
      <c r="AZ6580" s="3">
        <v>802285.62600000005</v>
      </c>
      <c r="BA6580">
        <v>845640.228</v>
      </c>
      <c r="BB6580">
        <v>2016</v>
      </c>
    </row>
    <row r="6581" spans="1:54" hidden="1" x14ac:dyDescent="0.2">
      <c r="A6581">
        <v>722</v>
      </c>
      <c r="B6581" t="s">
        <v>406</v>
      </c>
      <c r="C6581" t="s">
        <v>327</v>
      </c>
      <c r="D6581" t="s">
        <v>146</v>
      </c>
      <c r="E6581" t="s">
        <v>325</v>
      </c>
      <c r="F6581" t="s">
        <v>326</v>
      </c>
      <c r="G6581" t="s">
        <v>223</v>
      </c>
      <c r="H6581" t="s">
        <v>322</v>
      </c>
      <c r="I6581" t="s">
        <v>321</v>
      </c>
      <c r="J6581" s="3">
        <v>617.16899999999998</v>
      </c>
      <c r="K6581" s="3">
        <v>544.78</v>
      </c>
      <c r="L6581" s="3">
        <v>518.64400000000001</v>
      </c>
      <c r="M6581" s="3">
        <v>449.63499999999999</v>
      </c>
      <c r="N6581" s="3">
        <v>425.875</v>
      </c>
      <c r="O6581" s="3">
        <v>452.64800000000002</v>
      </c>
      <c r="P6581" s="3">
        <v>621.28200000000004</v>
      </c>
      <c r="Q6581" s="3">
        <v>725.06200000000001</v>
      </c>
      <c r="R6581" s="3">
        <v>695.68100000000004</v>
      </c>
      <c r="S6581" s="3">
        <v>665.53</v>
      </c>
      <c r="T6581" s="3">
        <v>752.322</v>
      </c>
      <c r="U6581" s="3">
        <v>718.83900000000006</v>
      </c>
      <c r="V6581" s="3">
        <v>747.83699999999999</v>
      </c>
      <c r="W6581" s="3">
        <v>686.50400000000002</v>
      </c>
      <c r="X6581" s="3">
        <v>455.49200000000002</v>
      </c>
      <c r="Y6581" s="3">
        <v>557.83799999999997</v>
      </c>
      <c r="Z6581" s="3">
        <v>564.49599999999998</v>
      </c>
      <c r="AA6581" s="3">
        <v>508.04599999999999</v>
      </c>
      <c r="AB6581" s="3">
        <v>537.05799999999999</v>
      </c>
      <c r="AC6581" s="3">
        <v>533.98800000000006</v>
      </c>
      <c r="AD6581" s="3">
        <v>474.74400000000003</v>
      </c>
      <c r="AE6581" s="3">
        <v>481.62</v>
      </c>
      <c r="AF6581" s="3">
        <v>514.58900000000006</v>
      </c>
      <c r="AG6581" s="3">
        <v>643.89599999999996</v>
      </c>
      <c r="AH6581" s="3">
        <v>733.79600000000005</v>
      </c>
      <c r="AI6581" s="3">
        <v>775.14300000000003</v>
      </c>
      <c r="AJ6581" s="3">
        <v>810.51599999999996</v>
      </c>
      <c r="AK6581" s="3">
        <v>951.75699999999995</v>
      </c>
      <c r="AL6581" s="3">
        <v>1101.17</v>
      </c>
      <c r="AM6581" s="3">
        <v>1020.227</v>
      </c>
      <c r="AN6581" s="3">
        <v>1002.433</v>
      </c>
      <c r="AO6581" s="3">
        <v>1081.7339999999999</v>
      </c>
      <c r="AP6581" s="3">
        <v>1038.76</v>
      </c>
      <c r="AQ6581" s="3">
        <v>1053.3689999999999</v>
      </c>
      <c r="AR6581" s="3">
        <v>1053.9929999999999</v>
      </c>
      <c r="AS6581" s="3">
        <v>912.81899999999996</v>
      </c>
      <c r="AT6581" s="3">
        <v>954.78</v>
      </c>
      <c r="AU6581" s="3">
        <v>1038.0940000000001</v>
      </c>
      <c r="AV6581" s="3">
        <v>1208.518</v>
      </c>
      <c r="AW6581" s="3">
        <v>1293.5609999999999</v>
      </c>
      <c r="AX6581" s="3">
        <v>1384.655</v>
      </c>
      <c r="AY6581" s="3">
        <v>1475.954</v>
      </c>
      <c r="AZ6581" s="3">
        <v>1573.029</v>
      </c>
      <c r="BA6581">
        <v>1665.019</v>
      </c>
      <c r="BB6581">
        <v>2016</v>
      </c>
    </row>
    <row r="6582" spans="1:54" hidden="1" x14ac:dyDescent="0.2">
      <c r="A6582">
        <v>722</v>
      </c>
      <c r="B6582" t="s">
        <v>406</v>
      </c>
      <c r="C6582" t="s">
        <v>212</v>
      </c>
      <c r="D6582" t="s">
        <v>146</v>
      </c>
      <c r="E6582" t="s">
        <v>325</v>
      </c>
      <c r="F6582" t="s">
        <v>324</v>
      </c>
      <c r="G6582" t="s">
        <v>323</v>
      </c>
      <c r="H6582" t="s">
        <v>322</v>
      </c>
      <c r="I6582" t="s">
        <v>321</v>
      </c>
      <c r="J6582" s="3">
        <v>815.67</v>
      </c>
      <c r="K6582" s="3">
        <v>912.14300000000003</v>
      </c>
      <c r="L6582" s="3">
        <v>1016.038</v>
      </c>
      <c r="M6582" s="3">
        <v>971.67899999999997</v>
      </c>
      <c r="N6582" s="3">
        <v>1013.785</v>
      </c>
      <c r="O6582" s="3">
        <v>1049.0050000000001</v>
      </c>
      <c r="P6582" s="3">
        <v>1070.779</v>
      </c>
      <c r="Q6582" s="3">
        <v>1130.171</v>
      </c>
      <c r="R6582" s="3">
        <v>1128.1120000000001</v>
      </c>
      <c r="S6582" s="3">
        <v>1182.8889999999999</v>
      </c>
      <c r="T6582" s="3">
        <v>1183.636</v>
      </c>
      <c r="U6582" s="3">
        <v>1219.67</v>
      </c>
      <c r="V6582" s="3">
        <v>1229.1030000000001</v>
      </c>
      <c r="W6582" s="3">
        <v>1237.3510000000001</v>
      </c>
      <c r="X6582" s="3">
        <v>1227.8440000000001</v>
      </c>
      <c r="Y6582" s="3">
        <v>1285.2819999999999</v>
      </c>
      <c r="Z6582" s="3">
        <v>1301.232</v>
      </c>
      <c r="AA6582" s="3">
        <v>1331.845</v>
      </c>
      <c r="AB6582" s="3">
        <v>1392.125</v>
      </c>
      <c r="AC6582" s="3">
        <v>1467.681</v>
      </c>
      <c r="AD6582" s="3">
        <v>1511.778</v>
      </c>
      <c r="AE6582" s="3">
        <v>1577.1020000000001</v>
      </c>
      <c r="AF6582" s="3">
        <v>1571.126</v>
      </c>
      <c r="AG6582" s="3">
        <v>1665.6320000000001</v>
      </c>
      <c r="AH6582" s="3">
        <v>1764.7840000000001</v>
      </c>
      <c r="AI6582" s="3">
        <v>1873.3119999999999</v>
      </c>
      <c r="AJ6582" s="3">
        <v>1926.27</v>
      </c>
      <c r="AK6582" s="3">
        <v>2019.818</v>
      </c>
      <c r="AL6582" s="3">
        <v>2077.4679999999998</v>
      </c>
      <c r="AM6582" s="3">
        <v>2084.701</v>
      </c>
      <c r="AN6582" s="3">
        <v>2137.9499999999998</v>
      </c>
      <c r="AO6582" s="3">
        <v>2158.248</v>
      </c>
      <c r="AP6582" s="3">
        <v>2229.35</v>
      </c>
      <c r="AQ6582" s="3">
        <v>2276.913</v>
      </c>
      <c r="AR6582" s="3">
        <v>2342.19</v>
      </c>
      <c r="AS6582" s="3">
        <v>2448.1019999999999</v>
      </c>
      <c r="AT6582" s="3">
        <v>2571.8809999999999</v>
      </c>
      <c r="AU6582" s="3">
        <v>2726.6</v>
      </c>
      <c r="AV6582" s="3">
        <v>2900.625</v>
      </c>
      <c r="AW6582" s="3">
        <v>3082.1610000000001</v>
      </c>
      <c r="AX6582" s="3">
        <v>3267.1619999999998</v>
      </c>
      <c r="AY6582" s="3">
        <v>3462.491</v>
      </c>
      <c r="AZ6582" s="3">
        <v>3662.0590000000002</v>
      </c>
      <c r="BA6582">
        <v>3854.5219999999999</v>
      </c>
      <c r="BB6582">
        <v>2016</v>
      </c>
    </row>
    <row r="6583" spans="1:54" hidden="1" x14ac:dyDescent="0.2">
      <c r="A6583">
        <v>722</v>
      </c>
      <c r="B6583" t="s">
        <v>406</v>
      </c>
      <c r="C6583" t="s">
        <v>320</v>
      </c>
      <c r="D6583" t="s">
        <v>146</v>
      </c>
      <c r="E6583" t="s">
        <v>319</v>
      </c>
      <c r="F6583" t="s">
        <v>318</v>
      </c>
      <c r="G6583" t="s">
        <v>243</v>
      </c>
    </row>
    <row r="6584" spans="1:54" hidden="1" x14ac:dyDescent="0.2">
      <c r="A6584">
        <v>722</v>
      </c>
      <c r="B6584" t="s">
        <v>406</v>
      </c>
      <c r="C6584" t="s">
        <v>317</v>
      </c>
      <c r="D6584" t="s">
        <v>146</v>
      </c>
      <c r="E6584" t="s">
        <v>316</v>
      </c>
      <c r="F6584" t="s">
        <v>315</v>
      </c>
      <c r="G6584" t="s">
        <v>288</v>
      </c>
      <c r="I6584" t="s">
        <v>310</v>
      </c>
      <c r="J6584" s="3">
        <v>3.5000000000000003E-2</v>
      </c>
      <c r="K6584" s="3">
        <v>3.5999999999999997E-2</v>
      </c>
      <c r="L6584" s="3">
        <v>3.9E-2</v>
      </c>
      <c r="M6584" s="3">
        <v>3.5999999999999997E-2</v>
      </c>
      <c r="N6584" s="3">
        <v>3.5999999999999997E-2</v>
      </c>
      <c r="O6584" s="3">
        <v>3.5999999999999997E-2</v>
      </c>
      <c r="P6584" s="3">
        <v>3.5000000000000003E-2</v>
      </c>
      <c r="Q6584" s="3">
        <v>3.5999999999999997E-2</v>
      </c>
      <c r="R6584" s="3">
        <v>3.4000000000000002E-2</v>
      </c>
      <c r="S6584" s="3">
        <v>3.5000000000000003E-2</v>
      </c>
      <c r="T6584" s="3">
        <v>3.3000000000000002E-2</v>
      </c>
      <c r="U6584" s="3">
        <v>3.3000000000000002E-2</v>
      </c>
      <c r="V6584" s="3">
        <v>0.03</v>
      </c>
      <c r="W6584" s="3">
        <v>0.03</v>
      </c>
      <c r="X6584" s="3">
        <v>2.9000000000000001E-2</v>
      </c>
      <c r="Y6584" s="3">
        <v>2.9000000000000001E-2</v>
      </c>
      <c r="Z6584" s="3">
        <v>2.9000000000000001E-2</v>
      </c>
      <c r="AA6584" s="3">
        <v>2.9000000000000001E-2</v>
      </c>
      <c r="AB6584" s="3">
        <v>0.03</v>
      </c>
      <c r="AC6584" s="3">
        <v>0.03</v>
      </c>
      <c r="AD6584" s="3">
        <v>0.03</v>
      </c>
      <c r="AE6584" s="3">
        <v>3.1E-2</v>
      </c>
      <c r="AF6584" s="3">
        <v>0.03</v>
      </c>
      <c r="AG6584" s="3">
        <v>3.1E-2</v>
      </c>
      <c r="AH6584" s="3">
        <v>3.1E-2</v>
      </c>
      <c r="AI6584" s="3">
        <v>3.1E-2</v>
      </c>
      <c r="AJ6584" s="3">
        <v>0.03</v>
      </c>
      <c r="AK6584" s="3">
        <v>0.03</v>
      </c>
      <c r="AL6584" s="3">
        <v>0.03</v>
      </c>
      <c r="AM6584" s="3">
        <v>3.1E-2</v>
      </c>
      <c r="AN6584" s="3">
        <v>3.1E-2</v>
      </c>
      <c r="AO6584" s="3">
        <v>0.03</v>
      </c>
      <c r="AP6584" s="3">
        <v>3.1E-2</v>
      </c>
      <c r="AQ6584" s="3">
        <v>3.1E-2</v>
      </c>
      <c r="AR6584" s="3">
        <v>3.1E-2</v>
      </c>
      <c r="AS6584" s="3">
        <v>3.2000000000000001E-2</v>
      </c>
      <c r="AT6584" s="3">
        <v>3.3000000000000002E-2</v>
      </c>
      <c r="AU6584" s="3">
        <v>3.4000000000000002E-2</v>
      </c>
      <c r="AV6584" s="3">
        <v>3.5000000000000003E-2</v>
      </c>
      <c r="AW6584" s="3">
        <v>3.5999999999999997E-2</v>
      </c>
      <c r="AX6584" s="3">
        <v>3.6999999999999998E-2</v>
      </c>
      <c r="AY6584" s="3">
        <v>3.7999999999999999E-2</v>
      </c>
      <c r="AZ6584" s="3">
        <v>0.04</v>
      </c>
      <c r="BA6584">
        <v>4.1000000000000002E-2</v>
      </c>
      <c r="BB6584">
        <v>2016</v>
      </c>
    </row>
    <row r="6585" spans="1:54" hidden="1" x14ac:dyDescent="0.2">
      <c r="A6585">
        <v>722</v>
      </c>
      <c r="B6585" t="s">
        <v>406</v>
      </c>
      <c r="C6585" t="s">
        <v>314</v>
      </c>
      <c r="D6585" t="s">
        <v>146</v>
      </c>
      <c r="E6585" t="s">
        <v>313</v>
      </c>
      <c r="F6585" t="s">
        <v>312</v>
      </c>
      <c r="G6585" t="s">
        <v>311</v>
      </c>
      <c r="I6585" t="s">
        <v>310</v>
      </c>
      <c r="J6585" s="3">
        <v>159.863</v>
      </c>
      <c r="K6585" s="3">
        <v>162.292</v>
      </c>
      <c r="L6585" s="3">
        <v>167.73599999999999</v>
      </c>
      <c r="M6585" s="3">
        <v>176.33199999999999</v>
      </c>
      <c r="N6585" s="3">
        <v>183.55600000000001</v>
      </c>
      <c r="O6585" s="3">
        <v>193.857</v>
      </c>
      <c r="P6585" s="3">
        <v>200.928</v>
      </c>
      <c r="Q6585" s="3">
        <v>192.81200000000001</v>
      </c>
      <c r="R6585" s="3">
        <v>183.67699999999999</v>
      </c>
      <c r="S6585" s="3">
        <v>179.48500000000001</v>
      </c>
      <c r="T6585" s="3">
        <v>173.05199999999999</v>
      </c>
      <c r="U6585" s="3">
        <v>166.26499999999999</v>
      </c>
      <c r="V6585" s="3">
        <v>161.048</v>
      </c>
      <c r="W6585" s="3">
        <v>157.102</v>
      </c>
      <c r="X6585" s="3">
        <v>205.96199999999999</v>
      </c>
      <c r="Y6585" s="3">
        <v>216.619</v>
      </c>
      <c r="Z6585" s="3">
        <v>221.92</v>
      </c>
      <c r="AA6585" s="3">
        <v>222.65799999999999</v>
      </c>
      <c r="AB6585" s="3">
        <v>226.339</v>
      </c>
      <c r="AC6585" s="3">
        <v>223.71600000000001</v>
      </c>
      <c r="AD6585" s="3">
        <v>222.97300000000001</v>
      </c>
      <c r="AE6585" s="3">
        <v>223.703</v>
      </c>
      <c r="AF6585" s="3">
        <v>227.59</v>
      </c>
      <c r="AG6585" s="3">
        <v>224.285</v>
      </c>
      <c r="AH6585" s="3">
        <v>219.44</v>
      </c>
      <c r="AI6585" s="3">
        <v>217.898</v>
      </c>
      <c r="AJ6585" s="3">
        <v>219.822</v>
      </c>
      <c r="AK6585" s="3">
        <v>225.511</v>
      </c>
      <c r="AL6585" s="3">
        <v>236.25</v>
      </c>
      <c r="AM6585" s="3">
        <v>230.48400000000001</v>
      </c>
      <c r="AN6585" s="3">
        <v>231.791</v>
      </c>
      <c r="AO6585" s="3">
        <v>236.28700000000001</v>
      </c>
      <c r="AP6585" s="3">
        <v>237.74700000000001</v>
      </c>
      <c r="AQ6585" s="3">
        <v>228.48599999999999</v>
      </c>
      <c r="AR6585" s="3">
        <v>222.13499999999999</v>
      </c>
      <c r="AS6585" s="3">
        <v>220.422</v>
      </c>
      <c r="AT6585" s="3">
        <v>220.05600000000001</v>
      </c>
      <c r="AU6585" s="3">
        <v>221.17599999999999</v>
      </c>
      <c r="AV6585" s="3">
        <v>220.447</v>
      </c>
      <c r="AW6585" s="3">
        <v>219.547</v>
      </c>
      <c r="AX6585" s="3">
        <v>219.18700000000001</v>
      </c>
      <c r="AY6585" s="3">
        <v>218.92</v>
      </c>
      <c r="AZ6585" s="3">
        <v>219.08</v>
      </c>
      <c r="BA6585">
        <v>219.38900000000001</v>
      </c>
      <c r="BB6585">
        <v>2016</v>
      </c>
    </row>
    <row r="6586" spans="1:54" hidden="1" x14ac:dyDescent="0.2">
      <c r="A6586">
        <v>722</v>
      </c>
      <c r="B6586" t="s">
        <v>406</v>
      </c>
      <c r="C6586" t="s">
        <v>309</v>
      </c>
      <c r="D6586" t="s">
        <v>146</v>
      </c>
      <c r="E6586" t="s">
        <v>308</v>
      </c>
      <c r="F6586" t="s">
        <v>307</v>
      </c>
      <c r="G6586" t="s">
        <v>217</v>
      </c>
      <c r="I6586" t="s">
        <v>1651</v>
      </c>
      <c r="J6586" s="3">
        <v>16.591000000000001</v>
      </c>
      <c r="K6586" s="3">
        <v>24.89</v>
      </c>
      <c r="L6586" s="3">
        <v>19.901</v>
      </c>
      <c r="M6586" s="3">
        <v>19.939</v>
      </c>
      <c r="N6586" s="3">
        <v>19.384</v>
      </c>
      <c r="O6586" s="3">
        <v>17.192</v>
      </c>
      <c r="P6586" s="3">
        <v>11.705</v>
      </c>
      <c r="Q6586" s="3">
        <v>14.664999999999999</v>
      </c>
      <c r="R6586" s="3">
        <v>10.92</v>
      </c>
      <c r="S6586" s="3">
        <v>9.3450000000000006</v>
      </c>
      <c r="T6586" s="3">
        <v>9.1389999999999993</v>
      </c>
      <c r="U6586" s="3">
        <v>10.725</v>
      </c>
      <c r="V6586" s="3">
        <v>10.753</v>
      </c>
      <c r="W6586" s="3">
        <v>10.018000000000001</v>
      </c>
      <c r="X6586" s="3">
        <v>11.128</v>
      </c>
      <c r="Y6586" s="3">
        <v>13.62</v>
      </c>
      <c r="Z6586" s="3">
        <v>11.734</v>
      </c>
      <c r="AA6586" s="3">
        <v>14.791</v>
      </c>
      <c r="AB6586" s="3">
        <v>15.516</v>
      </c>
      <c r="AC6586" s="3">
        <v>17.893000000000001</v>
      </c>
      <c r="AD6586" s="3">
        <v>20.460999999999999</v>
      </c>
      <c r="AE6586" s="3">
        <v>18.39</v>
      </c>
      <c r="AF6586" s="3">
        <v>17.175999999999998</v>
      </c>
      <c r="AG6586" s="3">
        <v>22.276</v>
      </c>
      <c r="AH6586" s="3">
        <v>21.625</v>
      </c>
      <c r="AI6586" s="3">
        <v>24.486000000000001</v>
      </c>
      <c r="AJ6586" s="3">
        <v>24.702999999999999</v>
      </c>
      <c r="AK6586" s="3">
        <v>29.251000000000001</v>
      </c>
      <c r="AL6586" s="3">
        <v>31.219000000000001</v>
      </c>
      <c r="AM6586" s="3">
        <v>22.06</v>
      </c>
      <c r="AN6586" s="3">
        <v>22.097999999999999</v>
      </c>
      <c r="AO6586" s="3">
        <v>25.623000000000001</v>
      </c>
      <c r="AP6586" s="3">
        <v>29.262</v>
      </c>
      <c r="AQ6586" s="3">
        <v>27.507000000000001</v>
      </c>
      <c r="AR6586" s="3">
        <v>24.542000000000002</v>
      </c>
      <c r="AS6586" s="3">
        <v>25.212</v>
      </c>
      <c r="AT6586" s="3">
        <v>26.853999999999999</v>
      </c>
      <c r="AU6586" s="3">
        <v>26.257000000000001</v>
      </c>
      <c r="AV6586" s="3">
        <v>27.597000000000001</v>
      </c>
      <c r="AW6586" s="3">
        <v>27.641999999999999</v>
      </c>
      <c r="AX6586" s="3">
        <v>27.788</v>
      </c>
      <c r="AY6586" s="3">
        <v>27.965</v>
      </c>
      <c r="AZ6586" s="3">
        <v>28.073</v>
      </c>
      <c r="BA6586">
        <v>27.975000000000001</v>
      </c>
      <c r="BB6586">
        <v>2016</v>
      </c>
    </row>
    <row r="6587" spans="1:54" hidden="1" x14ac:dyDescent="0.2">
      <c r="A6587">
        <v>722</v>
      </c>
      <c r="B6587" t="s">
        <v>406</v>
      </c>
      <c r="C6587" t="s">
        <v>306</v>
      </c>
      <c r="D6587" t="s">
        <v>146</v>
      </c>
      <c r="E6587" t="s">
        <v>305</v>
      </c>
      <c r="F6587" t="s">
        <v>304</v>
      </c>
      <c r="G6587" t="s">
        <v>217</v>
      </c>
      <c r="I6587" t="s">
        <v>1651</v>
      </c>
      <c r="J6587" s="3">
        <v>4.2690000000000001</v>
      </c>
      <c r="K6587" s="3">
        <v>10.676</v>
      </c>
      <c r="L6587" s="3">
        <v>10.036</v>
      </c>
      <c r="M6587" s="3">
        <v>8.9719999999999995</v>
      </c>
      <c r="N6587" s="3">
        <v>9.3160000000000007</v>
      </c>
      <c r="O6587" s="3">
        <v>8.0190000000000001</v>
      </c>
      <c r="P6587" s="3">
        <v>5.319</v>
      </c>
      <c r="Q6587" s="3">
        <v>8.5980000000000008</v>
      </c>
      <c r="R6587" s="3">
        <v>2.6059999999999999</v>
      </c>
      <c r="S6587" s="3">
        <v>1.591</v>
      </c>
      <c r="T6587" s="3">
        <v>1.3660000000000001</v>
      </c>
      <c r="U6587" s="3">
        <v>2.7</v>
      </c>
      <c r="V6587" s="3">
        <v>0.253</v>
      </c>
      <c r="W6587" s="3">
        <v>0.20100000000000001</v>
      </c>
      <c r="X6587" s="3">
        <v>3.6709999999999998</v>
      </c>
      <c r="Y6587" s="3">
        <v>6.9950000000000001</v>
      </c>
      <c r="Z6587" s="3">
        <v>5.0869999999999997</v>
      </c>
      <c r="AA6587" s="3">
        <v>9.0050000000000008</v>
      </c>
      <c r="AB6587" s="3">
        <v>8.8040000000000003</v>
      </c>
      <c r="AC6587" s="3">
        <v>11.276</v>
      </c>
      <c r="AD6587" s="3">
        <v>13.472</v>
      </c>
      <c r="AE6587" s="3">
        <v>13.351000000000001</v>
      </c>
      <c r="AF6587" s="3">
        <v>11.137</v>
      </c>
      <c r="AG6587" s="3">
        <v>15.91</v>
      </c>
      <c r="AH6587" s="3">
        <v>15.241</v>
      </c>
      <c r="AI6587" s="3">
        <v>16.709</v>
      </c>
      <c r="AJ6587" s="3">
        <v>16.972000000000001</v>
      </c>
      <c r="AK6587" s="3">
        <v>17.422999999999998</v>
      </c>
      <c r="AL6587" s="3">
        <v>17.023</v>
      </c>
      <c r="AM6587" s="3">
        <v>15.377000000000001</v>
      </c>
      <c r="AN6587" s="3">
        <v>17.707999999999998</v>
      </c>
      <c r="AO6587" s="3">
        <v>17.574000000000002</v>
      </c>
      <c r="AP6587" s="3">
        <v>18.388000000000002</v>
      </c>
      <c r="AQ6587" s="3">
        <v>16.995000000000001</v>
      </c>
      <c r="AR6587" s="3">
        <v>15.526</v>
      </c>
      <c r="AS6587" s="3">
        <v>18.175999999999998</v>
      </c>
      <c r="AT6587" s="3">
        <v>21.327999999999999</v>
      </c>
      <c r="AU6587" s="3">
        <v>16.861000000000001</v>
      </c>
      <c r="AV6587" s="3">
        <v>19.675000000000001</v>
      </c>
      <c r="AW6587" s="3">
        <v>20.13</v>
      </c>
      <c r="AX6587" s="3">
        <v>20.872</v>
      </c>
      <c r="AY6587" s="3">
        <v>21.367000000000001</v>
      </c>
      <c r="AZ6587" s="3">
        <v>21.745000000000001</v>
      </c>
      <c r="BA6587">
        <v>21.565999999999999</v>
      </c>
      <c r="BB6587">
        <v>2016</v>
      </c>
    </row>
    <row r="6588" spans="1:54" hidden="1" x14ac:dyDescent="0.2">
      <c r="A6588">
        <v>722</v>
      </c>
      <c r="B6588" t="s">
        <v>406</v>
      </c>
      <c r="C6588" t="s">
        <v>303</v>
      </c>
      <c r="D6588" t="s">
        <v>146</v>
      </c>
      <c r="E6588" t="s">
        <v>300</v>
      </c>
      <c r="F6588" t="s">
        <v>302</v>
      </c>
      <c r="G6588" t="s">
        <v>295</v>
      </c>
      <c r="I6588" t="s">
        <v>851</v>
      </c>
      <c r="J6588" s="3">
        <v>30.605</v>
      </c>
      <c r="K6588" s="3">
        <v>32.374000000000002</v>
      </c>
      <c r="L6588" s="3">
        <v>38.002000000000002</v>
      </c>
      <c r="M6588" s="3">
        <v>42.451000000000001</v>
      </c>
      <c r="N6588" s="3">
        <v>47.435000000000002</v>
      </c>
      <c r="O6588" s="3">
        <v>53.621000000000002</v>
      </c>
      <c r="P6588" s="3">
        <v>56.904000000000003</v>
      </c>
      <c r="Q6588" s="3">
        <v>54.554000000000002</v>
      </c>
      <c r="R6588" s="3">
        <v>53.558999999999997</v>
      </c>
      <c r="S6588" s="3">
        <v>53.8</v>
      </c>
      <c r="T6588" s="3">
        <v>53.973999999999997</v>
      </c>
      <c r="U6588" s="3">
        <v>53.027999999999999</v>
      </c>
      <c r="V6588" s="3">
        <v>53.024000000000001</v>
      </c>
      <c r="W6588" s="3">
        <v>52.63</v>
      </c>
      <c r="X6588" s="3">
        <v>69.525999999999996</v>
      </c>
      <c r="Y6588" s="3">
        <v>75.141000000000005</v>
      </c>
      <c r="Z6588" s="3">
        <v>77.271000000000001</v>
      </c>
      <c r="AA6588" s="3">
        <v>78.650000000000006</v>
      </c>
      <c r="AB6588" s="3">
        <v>79.427999999999997</v>
      </c>
      <c r="AC6588" s="3">
        <v>80.078000000000003</v>
      </c>
      <c r="AD6588" s="3">
        <v>80.682000000000002</v>
      </c>
      <c r="AE6588" s="3">
        <v>83.144999999999996</v>
      </c>
      <c r="AF6588" s="3">
        <v>85.138999999999996</v>
      </c>
      <c r="AG6588" s="3">
        <v>85.097999999999999</v>
      </c>
      <c r="AH6588" s="3">
        <v>85.534999999999997</v>
      </c>
      <c r="AI6588" s="3">
        <v>86.995999999999995</v>
      </c>
      <c r="AJ6588" s="3">
        <v>88.834000000000003</v>
      </c>
      <c r="AK6588" s="3">
        <v>94.043000000000006</v>
      </c>
      <c r="AL6588" s="3">
        <v>100</v>
      </c>
      <c r="AM6588" s="3">
        <v>97.751999999999995</v>
      </c>
      <c r="AN6588" s="3">
        <v>98.953000000000003</v>
      </c>
      <c r="AO6588" s="3">
        <v>102.321</v>
      </c>
      <c r="AP6588" s="3">
        <v>103.77200000000001</v>
      </c>
      <c r="AQ6588" s="3">
        <v>104.509</v>
      </c>
      <c r="AR6588" s="3">
        <v>103.377</v>
      </c>
      <c r="AS6588" s="3">
        <v>103.51</v>
      </c>
      <c r="AT6588" s="3">
        <v>104.39100000000001</v>
      </c>
      <c r="AU6588" s="3">
        <v>105.85899999999999</v>
      </c>
      <c r="AV6588" s="3">
        <v>107.453</v>
      </c>
      <c r="AW6588" s="3">
        <v>109.072</v>
      </c>
      <c r="AX6588" s="3">
        <v>110.715</v>
      </c>
      <c r="AY6588" s="3">
        <v>112.38200000000001</v>
      </c>
      <c r="AZ6588" s="3">
        <v>114.075</v>
      </c>
      <c r="BA6588">
        <v>115.79300000000001</v>
      </c>
      <c r="BB6588">
        <v>2017</v>
      </c>
    </row>
    <row r="6589" spans="1:54" hidden="1" x14ac:dyDescent="0.2">
      <c r="A6589">
        <v>722</v>
      </c>
      <c r="B6589" t="s">
        <v>406</v>
      </c>
      <c r="C6589" t="s">
        <v>301</v>
      </c>
      <c r="D6589" t="s">
        <v>146</v>
      </c>
      <c r="E6589" t="s">
        <v>300</v>
      </c>
      <c r="F6589" t="s">
        <v>299</v>
      </c>
      <c r="G6589" t="s">
        <v>275</v>
      </c>
      <c r="I6589" t="s">
        <v>298</v>
      </c>
      <c r="J6589" s="3">
        <v>8.8369999999999997</v>
      </c>
      <c r="K6589" s="3">
        <v>5.7789999999999999</v>
      </c>
      <c r="L6589" s="3">
        <v>17.384</v>
      </c>
      <c r="M6589" s="3">
        <v>11.707000000000001</v>
      </c>
      <c r="N6589" s="3">
        <v>11.742000000000001</v>
      </c>
      <c r="O6589" s="3">
        <v>13.041</v>
      </c>
      <c r="P6589" s="3">
        <v>6.1219999999999999</v>
      </c>
      <c r="Q6589" s="3">
        <v>-4.13</v>
      </c>
      <c r="R6589" s="3">
        <v>-1.823</v>
      </c>
      <c r="S6589" s="3">
        <v>0.44900000000000001</v>
      </c>
      <c r="T6589" s="3">
        <v>0.32500000000000001</v>
      </c>
      <c r="U6589" s="3">
        <v>-1.754</v>
      </c>
      <c r="V6589" s="3">
        <v>-7.0000000000000001E-3</v>
      </c>
      <c r="W6589" s="3">
        <v>-0.74399999999999999</v>
      </c>
      <c r="X6589" s="3">
        <v>32.103999999999999</v>
      </c>
      <c r="Y6589" s="3">
        <v>8.0760000000000005</v>
      </c>
      <c r="Z6589" s="3">
        <v>2.835</v>
      </c>
      <c r="AA6589" s="3">
        <v>1.784</v>
      </c>
      <c r="AB6589" s="3">
        <v>0.98899999999999999</v>
      </c>
      <c r="AC6589" s="3">
        <v>0.81799999999999995</v>
      </c>
      <c r="AD6589" s="3">
        <v>0.754</v>
      </c>
      <c r="AE6589" s="3">
        <v>3.0529999999999999</v>
      </c>
      <c r="AF6589" s="3">
        <v>2.3980000000000001</v>
      </c>
      <c r="AG6589" s="3">
        <v>-4.8000000000000001E-2</v>
      </c>
      <c r="AH6589" s="3">
        <v>0.51500000000000001</v>
      </c>
      <c r="AI6589" s="3">
        <v>1.7070000000000001</v>
      </c>
      <c r="AJ6589" s="3">
        <v>2.1139999999999999</v>
      </c>
      <c r="AK6589" s="3">
        <v>5.8630000000000004</v>
      </c>
      <c r="AL6589" s="3">
        <v>6.335</v>
      </c>
      <c r="AM6589" s="3">
        <v>-2.2480000000000002</v>
      </c>
      <c r="AN6589" s="3">
        <v>1.2290000000000001</v>
      </c>
      <c r="AO6589" s="3">
        <v>3.403</v>
      </c>
      <c r="AP6589" s="3">
        <v>1.4179999999999999</v>
      </c>
      <c r="AQ6589" s="3">
        <v>0.71</v>
      </c>
      <c r="AR6589" s="3">
        <v>-1.083</v>
      </c>
      <c r="AS6589" s="3">
        <v>0.129</v>
      </c>
      <c r="AT6589" s="3">
        <v>0.85099999999999998</v>
      </c>
      <c r="AU6589" s="3">
        <v>1.4059999999999999</v>
      </c>
      <c r="AV6589" s="3">
        <v>1.506</v>
      </c>
      <c r="AW6589" s="3">
        <v>1.506</v>
      </c>
      <c r="AX6589" s="3">
        <v>1.506</v>
      </c>
      <c r="AY6589" s="3">
        <v>1.506</v>
      </c>
      <c r="AZ6589" s="3">
        <v>1.506</v>
      </c>
      <c r="BA6589">
        <v>1.506</v>
      </c>
      <c r="BB6589">
        <v>2017</v>
      </c>
    </row>
    <row r="6590" spans="1:54" hidden="1" x14ac:dyDescent="0.2">
      <c r="A6590">
        <v>722</v>
      </c>
      <c r="B6590" t="s">
        <v>406</v>
      </c>
      <c r="C6590" t="s">
        <v>297</v>
      </c>
      <c r="D6590" t="s">
        <v>146</v>
      </c>
      <c r="E6590" t="s">
        <v>293</v>
      </c>
      <c r="F6590" t="s">
        <v>296</v>
      </c>
      <c r="G6590" t="s">
        <v>295</v>
      </c>
      <c r="I6590" t="s">
        <v>851</v>
      </c>
      <c r="J6590" s="3">
        <v>30.146999999999998</v>
      </c>
      <c r="K6590" s="3">
        <v>33.548999999999999</v>
      </c>
      <c r="L6590" s="3">
        <v>38.887999999999998</v>
      </c>
      <c r="M6590" s="3">
        <v>43.703000000000003</v>
      </c>
      <c r="N6590" s="3">
        <v>47.942999999999998</v>
      </c>
      <c r="O6590" s="3">
        <v>53.542999999999999</v>
      </c>
      <c r="P6590" s="3">
        <v>55.741</v>
      </c>
      <c r="Q6590" s="3">
        <v>52.862000000000002</v>
      </c>
      <c r="R6590" s="3">
        <v>51.762999999999998</v>
      </c>
      <c r="S6590" s="3">
        <v>52.182000000000002</v>
      </c>
      <c r="T6590" s="3">
        <v>51.707000000000001</v>
      </c>
      <c r="U6590" s="3">
        <v>51.335999999999999</v>
      </c>
      <c r="V6590" s="3">
        <v>51.082000000000001</v>
      </c>
      <c r="W6590" s="3">
        <v>51.335999999999999</v>
      </c>
      <c r="X6590" s="3">
        <v>70.608000000000004</v>
      </c>
      <c r="Y6590" s="3">
        <v>74.498000000000005</v>
      </c>
      <c r="Z6590" s="3">
        <v>76.355999999999995</v>
      </c>
      <c r="AA6590" s="3">
        <v>77.858999999999995</v>
      </c>
      <c r="AB6590" s="3">
        <v>78.566000000000003</v>
      </c>
      <c r="AC6590" s="3">
        <v>78.947999999999993</v>
      </c>
      <c r="AD6590" s="3">
        <v>80.025999999999996</v>
      </c>
      <c r="AE6590" s="3">
        <v>83.268000000000001</v>
      </c>
      <c r="AF6590" s="3">
        <v>84.504000000000005</v>
      </c>
      <c r="AG6590" s="3">
        <v>83.247</v>
      </c>
      <c r="AH6590" s="3">
        <v>84.67</v>
      </c>
      <c r="AI6590" s="3">
        <v>85.873999999999995</v>
      </c>
      <c r="AJ6590" s="3">
        <v>89.230999999999995</v>
      </c>
      <c r="AK6590" s="3">
        <v>94.742999999999995</v>
      </c>
      <c r="AL6590" s="3">
        <v>100</v>
      </c>
      <c r="AM6590" s="3">
        <v>95.459000000000003</v>
      </c>
      <c r="AN6590" s="3">
        <v>99.552999999999997</v>
      </c>
      <c r="AO6590" s="3">
        <v>102.276</v>
      </c>
      <c r="AP6590" s="3">
        <v>103.43899999999999</v>
      </c>
      <c r="AQ6590" s="3">
        <v>103.357</v>
      </c>
      <c r="AR6590" s="3">
        <v>102.553</v>
      </c>
      <c r="AS6590" s="3">
        <v>102.95699999999999</v>
      </c>
      <c r="AT6590" s="3">
        <v>105.07899999999999</v>
      </c>
      <c r="AU6590" s="3">
        <v>105.438</v>
      </c>
      <c r="AV6590" s="3">
        <v>107.026</v>
      </c>
      <c r="AW6590" s="3">
        <v>108.63800000000001</v>
      </c>
      <c r="AX6590" s="3">
        <v>110.274</v>
      </c>
      <c r="AY6590" s="3">
        <v>111.935</v>
      </c>
      <c r="AZ6590" s="3">
        <v>113.621</v>
      </c>
      <c r="BA6590">
        <v>115.33199999999999</v>
      </c>
      <c r="BB6590">
        <v>2017</v>
      </c>
    </row>
    <row r="6591" spans="1:54" hidden="1" x14ac:dyDescent="0.2">
      <c r="A6591">
        <v>722</v>
      </c>
      <c r="B6591" t="s">
        <v>406</v>
      </c>
      <c r="C6591" t="s">
        <v>294</v>
      </c>
      <c r="D6591" t="s">
        <v>146</v>
      </c>
      <c r="E6591" t="s">
        <v>293</v>
      </c>
      <c r="F6591" t="s">
        <v>292</v>
      </c>
      <c r="G6591" t="s">
        <v>275</v>
      </c>
      <c r="I6591" t="s">
        <v>291</v>
      </c>
      <c r="J6591" s="3" t="s">
        <v>215</v>
      </c>
      <c r="K6591" s="3">
        <v>11.285</v>
      </c>
      <c r="L6591" s="3">
        <v>15.913</v>
      </c>
      <c r="M6591" s="3">
        <v>12.382</v>
      </c>
      <c r="N6591" s="3">
        <v>9.7010000000000005</v>
      </c>
      <c r="O6591" s="3">
        <v>11.680999999999999</v>
      </c>
      <c r="P6591" s="3">
        <v>4.1059999999999999</v>
      </c>
      <c r="Q6591" s="3">
        <v>-5.1639999999999997</v>
      </c>
      <c r="R6591" s="3">
        <v>-2.0790000000000002</v>
      </c>
      <c r="S6591" s="3">
        <v>0.80900000000000005</v>
      </c>
      <c r="T6591" s="3">
        <v>-0.90900000000000003</v>
      </c>
      <c r="U6591" s="3">
        <v>-0.71799999999999997</v>
      </c>
      <c r="V6591" s="3">
        <v>-0.496</v>
      </c>
      <c r="W6591" s="3">
        <v>0.498</v>
      </c>
      <c r="X6591" s="3">
        <v>37.539000000000001</v>
      </c>
      <c r="Y6591" s="3">
        <v>5.51</v>
      </c>
      <c r="Z6591" s="3">
        <v>2.4940000000000002</v>
      </c>
      <c r="AA6591" s="3">
        <v>1.9690000000000001</v>
      </c>
      <c r="AB6591" s="3">
        <v>0.90800000000000003</v>
      </c>
      <c r="AC6591" s="3">
        <v>0.48599999999999999</v>
      </c>
      <c r="AD6591" s="3">
        <v>1.3660000000000001</v>
      </c>
      <c r="AE6591" s="3">
        <v>4.0510000000000002</v>
      </c>
      <c r="AF6591" s="3">
        <v>1.484</v>
      </c>
      <c r="AG6591" s="3">
        <v>-1.488</v>
      </c>
      <c r="AH6591" s="3">
        <v>1.7090000000000001</v>
      </c>
      <c r="AI6591" s="3">
        <v>1.4219999999999999</v>
      </c>
      <c r="AJ6591" s="3">
        <v>3.9089999999999998</v>
      </c>
      <c r="AK6591" s="3">
        <v>6.1779999999999999</v>
      </c>
      <c r="AL6591" s="3">
        <v>5.548</v>
      </c>
      <c r="AM6591" s="3">
        <v>-4.5410000000000004</v>
      </c>
      <c r="AN6591" s="3">
        <v>4.2889999999999997</v>
      </c>
      <c r="AO6591" s="3">
        <v>2.7349999999999999</v>
      </c>
      <c r="AP6591" s="3">
        <v>1.137</v>
      </c>
      <c r="AQ6591" s="3">
        <v>-7.9000000000000001E-2</v>
      </c>
      <c r="AR6591" s="3">
        <v>-0.77800000000000002</v>
      </c>
      <c r="AS6591" s="3">
        <v>0.39400000000000002</v>
      </c>
      <c r="AT6591" s="3">
        <v>2.06</v>
      </c>
      <c r="AU6591" s="3">
        <v>0.34200000000000003</v>
      </c>
      <c r="AV6591" s="3">
        <v>1.506</v>
      </c>
      <c r="AW6591" s="3">
        <v>1.506</v>
      </c>
      <c r="AX6591" s="3">
        <v>1.506</v>
      </c>
      <c r="AY6591" s="3">
        <v>1.506</v>
      </c>
      <c r="AZ6591" s="3">
        <v>1.506</v>
      </c>
      <c r="BA6591">
        <v>1.506</v>
      </c>
      <c r="BB6591">
        <v>2017</v>
      </c>
    </row>
    <row r="6592" spans="1:54" hidden="1" x14ac:dyDescent="0.2">
      <c r="A6592">
        <v>722</v>
      </c>
      <c r="B6592" t="s">
        <v>406</v>
      </c>
      <c r="C6592" t="s">
        <v>290</v>
      </c>
      <c r="D6592" t="s">
        <v>146</v>
      </c>
      <c r="E6592" t="s">
        <v>289</v>
      </c>
      <c r="G6592" t="s">
        <v>288</v>
      </c>
    </row>
    <row r="6593" spans="1:54" hidden="1" x14ac:dyDescent="0.2">
      <c r="A6593">
        <v>722</v>
      </c>
      <c r="B6593" t="s">
        <v>406</v>
      </c>
      <c r="C6593" t="s">
        <v>287</v>
      </c>
      <c r="D6593" t="s">
        <v>146</v>
      </c>
      <c r="E6593" t="s">
        <v>286</v>
      </c>
      <c r="F6593" t="s">
        <v>285</v>
      </c>
      <c r="G6593" t="s">
        <v>275</v>
      </c>
      <c r="I6593" t="s">
        <v>1652</v>
      </c>
      <c r="J6593" s="3">
        <v>-2.649</v>
      </c>
      <c r="K6593" s="3">
        <v>13.26</v>
      </c>
      <c r="L6593" s="3">
        <v>4.8899999999999997</v>
      </c>
      <c r="M6593" s="3">
        <v>10.856999999999999</v>
      </c>
      <c r="N6593" s="3">
        <v>-4.3630000000000004</v>
      </c>
      <c r="O6593" s="3">
        <v>12.901999999999999</v>
      </c>
      <c r="P6593" s="3">
        <v>2.21</v>
      </c>
      <c r="Q6593" s="3">
        <v>-7.5330000000000004</v>
      </c>
      <c r="R6593" s="3">
        <v>-5.9279999999999999</v>
      </c>
      <c r="S6593" s="3">
        <v>7.5620000000000003</v>
      </c>
      <c r="T6593" s="3">
        <v>9.7319999999999993</v>
      </c>
      <c r="U6593" s="3">
        <v>0.56399999999999995</v>
      </c>
      <c r="V6593" s="3">
        <v>0.215</v>
      </c>
      <c r="W6593" s="3">
        <v>-4.3600000000000003</v>
      </c>
      <c r="X6593" s="3">
        <v>-11.726000000000001</v>
      </c>
      <c r="Y6593" s="3">
        <v>6.3</v>
      </c>
      <c r="Z6593" s="3">
        <v>-8.5050000000000008</v>
      </c>
      <c r="AA6593" s="3">
        <v>1.4870000000000001</v>
      </c>
      <c r="AB6593" s="3">
        <v>20.486999999999998</v>
      </c>
      <c r="AC6593" s="3">
        <v>5.3170000000000002</v>
      </c>
      <c r="AD6593" s="3">
        <v>-3.37</v>
      </c>
      <c r="AE6593" s="3">
        <v>1.9390000000000001</v>
      </c>
      <c r="AF6593" s="3">
        <v>13.412000000000001</v>
      </c>
      <c r="AG6593" s="3">
        <v>22.37</v>
      </c>
      <c r="AH6593" s="3">
        <v>17.763999999999999</v>
      </c>
      <c r="AI6593" s="3">
        <v>7.2130000000000001</v>
      </c>
      <c r="AJ6593" s="3">
        <v>-4.3550000000000004</v>
      </c>
      <c r="AK6593" s="3">
        <v>34.984999999999999</v>
      </c>
      <c r="AL6593" s="3">
        <v>22.818999999999999</v>
      </c>
      <c r="AM6593" s="3">
        <v>-9.8149999999999995</v>
      </c>
      <c r="AN6593" s="3">
        <v>-5.2469999999999999</v>
      </c>
      <c r="AO6593" s="3">
        <v>13.151999999999999</v>
      </c>
      <c r="AP6593" s="3">
        <v>4.407</v>
      </c>
      <c r="AQ6593" s="3">
        <v>5.7489999999999997</v>
      </c>
      <c r="AR6593" s="3">
        <v>3.379</v>
      </c>
      <c r="AS6593" s="3">
        <v>-3.2829999999999999</v>
      </c>
      <c r="AT6593" s="3">
        <v>6.4349999999999996</v>
      </c>
      <c r="AU6593" s="3">
        <v>10.893000000000001</v>
      </c>
      <c r="AV6593" s="3">
        <v>16.225000000000001</v>
      </c>
      <c r="AW6593" s="3">
        <v>8.6210000000000004</v>
      </c>
      <c r="AX6593" s="3">
        <v>9.0020000000000007</v>
      </c>
      <c r="AY6593" s="3">
        <v>9.09</v>
      </c>
      <c r="AZ6593" s="3">
        <v>9.1639999999999997</v>
      </c>
      <c r="BA6593">
        <v>7.782</v>
      </c>
      <c r="BB6593">
        <v>2017</v>
      </c>
    </row>
    <row r="6594" spans="1:54" hidden="1" x14ac:dyDescent="0.2">
      <c r="A6594">
        <v>722</v>
      </c>
      <c r="B6594" t="s">
        <v>406</v>
      </c>
      <c r="C6594" t="s">
        <v>284</v>
      </c>
      <c r="D6594" t="s">
        <v>146</v>
      </c>
      <c r="E6594" t="s">
        <v>283</v>
      </c>
      <c r="F6594" t="s">
        <v>282</v>
      </c>
      <c r="G6594" t="s">
        <v>275</v>
      </c>
      <c r="I6594" t="s">
        <v>1652</v>
      </c>
      <c r="J6594" s="3">
        <v>-8.2650000000000006</v>
      </c>
      <c r="K6594" s="3">
        <v>16.79</v>
      </c>
      <c r="L6594" s="3">
        <v>4.907</v>
      </c>
      <c r="M6594" s="3">
        <v>2.4569999999999999</v>
      </c>
      <c r="N6594" s="3">
        <v>-6.0289999999999999</v>
      </c>
      <c r="O6594" s="3">
        <v>12.32</v>
      </c>
      <c r="P6594" s="3">
        <v>-3.5510000000000002</v>
      </c>
      <c r="Q6594" s="3">
        <v>-6.9720000000000004</v>
      </c>
      <c r="R6594" s="3">
        <v>-6.3239999999999998</v>
      </c>
      <c r="S6594" s="3">
        <v>9.6880000000000006</v>
      </c>
      <c r="T6594" s="3">
        <v>5.024</v>
      </c>
      <c r="U6594" s="3">
        <v>2.181</v>
      </c>
      <c r="V6594" s="3">
        <v>-16.937000000000001</v>
      </c>
      <c r="W6594" s="3">
        <v>-3.3820000000000001</v>
      </c>
      <c r="X6594" s="3">
        <v>-8.5909999999999993</v>
      </c>
      <c r="Y6594" s="3">
        <v>6.056</v>
      </c>
      <c r="Z6594" s="3">
        <v>1.7889999999999999</v>
      </c>
      <c r="AA6594" s="3">
        <v>0.08</v>
      </c>
      <c r="AB6594" s="3">
        <v>17.901</v>
      </c>
      <c r="AC6594" s="3">
        <v>8.8930000000000007</v>
      </c>
      <c r="AD6594" s="3">
        <v>-4.5289999999999999</v>
      </c>
      <c r="AE6594" s="3">
        <v>1.8919999999999999</v>
      </c>
      <c r="AF6594" s="3">
        <v>14.637</v>
      </c>
      <c r="AG6594" s="3">
        <v>25.111999999999998</v>
      </c>
      <c r="AH6594" s="3">
        <v>19.709</v>
      </c>
      <c r="AI6594" s="3">
        <v>5.7460000000000004</v>
      </c>
      <c r="AJ6594" s="3">
        <v>-6.0880000000000001</v>
      </c>
      <c r="AK6594" s="3">
        <v>33.537999999999997</v>
      </c>
      <c r="AL6594" s="3">
        <v>27.465</v>
      </c>
      <c r="AM6594" s="3">
        <v>-7.827</v>
      </c>
      <c r="AN6594" s="3">
        <v>-5.6219999999999999</v>
      </c>
      <c r="AO6594" s="3">
        <v>14.159000000000001</v>
      </c>
      <c r="AP6594" s="3">
        <v>4.7649999999999997</v>
      </c>
      <c r="AQ6594" s="3">
        <v>5.5039999999999996</v>
      </c>
      <c r="AR6594" s="3">
        <v>4.1219999999999999</v>
      </c>
      <c r="AS6594" s="3">
        <v>-3.07</v>
      </c>
      <c r="AT6594" s="3">
        <v>7.9690000000000003</v>
      </c>
      <c r="AU6594" s="3">
        <v>11.548999999999999</v>
      </c>
      <c r="AV6594" s="3">
        <v>17.827000000000002</v>
      </c>
      <c r="AW6594" s="3">
        <v>9.6579999999999995</v>
      </c>
      <c r="AX6594" s="3">
        <v>10.138999999999999</v>
      </c>
      <c r="AY6594" s="3">
        <v>10.032999999999999</v>
      </c>
      <c r="AZ6594" s="3">
        <v>9.4570000000000007</v>
      </c>
      <c r="BA6594">
        <v>7.9589999999999996</v>
      </c>
      <c r="BB6594">
        <v>2017</v>
      </c>
    </row>
    <row r="6595" spans="1:54" hidden="1" x14ac:dyDescent="0.2">
      <c r="A6595">
        <v>722</v>
      </c>
      <c r="B6595" t="s">
        <v>406</v>
      </c>
      <c r="C6595" t="s">
        <v>281</v>
      </c>
      <c r="D6595" t="s">
        <v>146</v>
      </c>
      <c r="E6595" t="s">
        <v>280</v>
      </c>
      <c r="F6595" t="s">
        <v>279</v>
      </c>
      <c r="G6595" t="s">
        <v>275</v>
      </c>
      <c r="I6595" t="s">
        <v>1652</v>
      </c>
      <c r="J6595" s="3">
        <v>-0.70799999999999996</v>
      </c>
      <c r="K6595" s="3">
        <v>1.8640000000000001</v>
      </c>
      <c r="L6595" s="3">
        <v>28.568000000000001</v>
      </c>
      <c r="M6595" s="3">
        <v>9.19</v>
      </c>
      <c r="N6595" s="3">
        <v>-9.4290000000000003</v>
      </c>
      <c r="O6595" s="3">
        <v>-9.2059999999999995</v>
      </c>
      <c r="P6595" s="3">
        <v>15.754</v>
      </c>
      <c r="Q6595" s="3">
        <v>-9.6709999999999994</v>
      </c>
      <c r="R6595" s="3">
        <v>7.4290000000000003</v>
      </c>
      <c r="S6595" s="3">
        <v>8.8330000000000002</v>
      </c>
      <c r="T6595" s="3">
        <v>9.66</v>
      </c>
      <c r="U6595" s="3">
        <v>6.2249999999999996</v>
      </c>
      <c r="V6595" s="3">
        <v>-4.9870000000000001</v>
      </c>
      <c r="W6595" s="3">
        <v>-7.52</v>
      </c>
      <c r="X6595" s="3">
        <v>-0.29399999999999998</v>
      </c>
      <c r="Y6595" s="3">
        <v>12.32</v>
      </c>
      <c r="Z6595" s="3">
        <v>-13.566000000000001</v>
      </c>
      <c r="AA6595" s="3">
        <v>2.1589999999999998</v>
      </c>
      <c r="AB6595" s="3">
        <v>14.411</v>
      </c>
      <c r="AC6595" s="3">
        <v>5.7939999999999996</v>
      </c>
      <c r="AD6595" s="3">
        <v>-9.3640000000000008</v>
      </c>
      <c r="AE6595" s="3">
        <v>3.09</v>
      </c>
      <c r="AF6595" s="3">
        <v>8.68</v>
      </c>
      <c r="AG6595" s="3">
        <v>18.908000000000001</v>
      </c>
      <c r="AH6595" s="3">
        <v>13.54</v>
      </c>
      <c r="AI6595" s="3">
        <v>2.9940000000000002</v>
      </c>
      <c r="AJ6595" s="3">
        <v>-13.057</v>
      </c>
      <c r="AK6595" s="3">
        <v>26.613</v>
      </c>
      <c r="AL6595" s="3">
        <v>-3.2770000000000001</v>
      </c>
      <c r="AM6595" s="3">
        <v>2.7530000000000001</v>
      </c>
      <c r="AN6595" s="3">
        <v>-0.16800000000000001</v>
      </c>
      <c r="AO6595" s="3">
        <v>12.093999999999999</v>
      </c>
      <c r="AP6595" s="3">
        <v>1.4630000000000001</v>
      </c>
      <c r="AQ6595" s="3">
        <v>12.34</v>
      </c>
      <c r="AR6595" s="3">
        <v>4.0999999999999996</v>
      </c>
      <c r="AS6595" s="3">
        <v>-4.3970000000000002</v>
      </c>
      <c r="AT6595" s="3">
        <v>6.9640000000000004</v>
      </c>
      <c r="AU6595" s="3">
        <v>8.9130000000000003</v>
      </c>
      <c r="AV6595" s="3">
        <v>13.819000000000001</v>
      </c>
      <c r="AW6595" s="3">
        <v>7.7850000000000001</v>
      </c>
      <c r="AX6595" s="3">
        <v>8.1880000000000006</v>
      </c>
      <c r="AY6595" s="3">
        <v>8.0030000000000001</v>
      </c>
      <c r="AZ6595" s="3">
        <v>10.16</v>
      </c>
      <c r="BA6595">
        <v>7.2880000000000003</v>
      </c>
      <c r="BB6595">
        <v>2017</v>
      </c>
    </row>
    <row r="6596" spans="1:54" hidden="1" x14ac:dyDescent="0.2">
      <c r="A6596">
        <v>722</v>
      </c>
      <c r="B6596" t="s">
        <v>406</v>
      </c>
      <c r="C6596" t="s">
        <v>278</v>
      </c>
      <c r="D6596" t="s">
        <v>146</v>
      </c>
      <c r="E6596" t="s">
        <v>277</v>
      </c>
      <c r="F6596" t="s">
        <v>276</v>
      </c>
      <c r="G6596" t="s">
        <v>275</v>
      </c>
      <c r="I6596" t="s">
        <v>1652</v>
      </c>
      <c r="J6596" s="3">
        <v>-5.0960000000000001</v>
      </c>
      <c r="K6596" s="3">
        <v>14.092000000000001</v>
      </c>
      <c r="L6596" s="3">
        <v>34.189</v>
      </c>
      <c r="M6596" s="3">
        <v>7.968</v>
      </c>
      <c r="N6596" s="3">
        <v>-6.0270000000000001</v>
      </c>
      <c r="O6596" s="3">
        <v>-16.597000000000001</v>
      </c>
      <c r="P6596" s="3">
        <v>17.454999999999998</v>
      </c>
      <c r="Q6596" s="3">
        <v>-12.749000000000001</v>
      </c>
      <c r="R6596" s="3">
        <v>6.3410000000000002</v>
      </c>
      <c r="S6596" s="3">
        <v>13.548999999999999</v>
      </c>
      <c r="T6596" s="3">
        <v>5.9109999999999996</v>
      </c>
      <c r="U6596" s="3">
        <v>6.2</v>
      </c>
      <c r="V6596" s="3">
        <v>-4.8239999999999998</v>
      </c>
      <c r="W6596" s="3">
        <v>-6.0469999999999997</v>
      </c>
      <c r="X6596" s="3">
        <v>3.746</v>
      </c>
      <c r="Y6596" s="3">
        <v>13.829000000000001</v>
      </c>
      <c r="Z6596" s="3">
        <v>-2.0270000000000001</v>
      </c>
      <c r="AA6596" s="3">
        <v>-4.4480000000000004</v>
      </c>
      <c r="AB6596" s="3">
        <v>13.965999999999999</v>
      </c>
      <c r="AC6596" s="3">
        <v>9.1989999999999998</v>
      </c>
      <c r="AD6596" s="3">
        <v>-12.103999999999999</v>
      </c>
      <c r="AE6596" s="3">
        <v>3.2090000000000001</v>
      </c>
      <c r="AF6596" s="3">
        <v>8.2420000000000009</v>
      </c>
      <c r="AG6596" s="3">
        <v>21.411999999999999</v>
      </c>
      <c r="AH6596" s="3">
        <v>14.817</v>
      </c>
      <c r="AI6596" s="3">
        <v>-1.353</v>
      </c>
      <c r="AJ6596" s="3">
        <v>-20.262</v>
      </c>
      <c r="AK6596" s="3">
        <v>17.221</v>
      </c>
      <c r="AL6596" s="3">
        <v>-7.47</v>
      </c>
      <c r="AM6596" s="3">
        <v>21.59</v>
      </c>
      <c r="AN6596" s="3">
        <v>-1.1990000000000001</v>
      </c>
      <c r="AO6596" s="3">
        <v>16.074000000000002</v>
      </c>
      <c r="AP6596" s="3">
        <v>-0.19900000000000001</v>
      </c>
      <c r="AQ6596" s="3">
        <v>15.221</v>
      </c>
      <c r="AR6596" s="3">
        <v>6.7729999999999997</v>
      </c>
      <c r="AS6596" s="3">
        <v>-4.6280000000000001</v>
      </c>
      <c r="AT6596" s="3">
        <v>9.6630000000000003</v>
      </c>
      <c r="AU6596" s="3">
        <v>10.616</v>
      </c>
      <c r="AV6596" s="3">
        <v>15.779</v>
      </c>
      <c r="AW6596" s="3">
        <v>9.3689999999999998</v>
      </c>
      <c r="AX6596" s="3">
        <v>9.9390000000000001</v>
      </c>
      <c r="AY6596" s="3">
        <v>9.7240000000000002</v>
      </c>
      <c r="AZ6596" s="3">
        <v>11.863</v>
      </c>
      <c r="BA6596">
        <v>8.06</v>
      </c>
      <c r="BB6596">
        <v>2017</v>
      </c>
    </row>
    <row r="6597" spans="1:54" hidden="1" x14ac:dyDescent="0.2">
      <c r="A6597">
        <v>722</v>
      </c>
      <c r="B6597" t="s">
        <v>406</v>
      </c>
      <c r="C6597" t="s">
        <v>274</v>
      </c>
      <c r="D6597" t="s">
        <v>146</v>
      </c>
      <c r="E6597" t="s">
        <v>273</v>
      </c>
      <c r="F6597" t="s">
        <v>272</v>
      </c>
      <c r="G6597" t="s">
        <v>271</v>
      </c>
    </row>
    <row r="6598" spans="1:54" hidden="1" x14ac:dyDescent="0.2">
      <c r="A6598">
        <v>722</v>
      </c>
      <c r="B6598" t="s">
        <v>406</v>
      </c>
      <c r="C6598" t="s">
        <v>270</v>
      </c>
      <c r="D6598" t="s">
        <v>146</v>
      </c>
      <c r="E6598" t="s">
        <v>269</v>
      </c>
      <c r="F6598" t="s">
        <v>268</v>
      </c>
      <c r="G6598" t="s">
        <v>264</v>
      </c>
      <c r="H6598" t="s">
        <v>263</v>
      </c>
    </row>
    <row r="6599" spans="1:54" hidden="1" x14ac:dyDescent="0.2">
      <c r="A6599">
        <v>722</v>
      </c>
      <c r="B6599" t="s">
        <v>406</v>
      </c>
      <c r="C6599" t="s">
        <v>267</v>
      </c>
      <c r="D6599" t="s">
        <v>146</v>
      </c>
      <c r="E6599" t="s">
        <v>266</v>
      </c>
      <c r="F6599" t="s">
        <v>265</v>
      </c>
      <c r="G6599" t="s">
        <v>264</v>
      </c>
      <c r="H6599" t="s">
        <v>263</v>
      </c>
      <c r="I6599" t="s">
        <v>1653</v>
      </c>
      <c r="J6599" s="3">
        <v>5.6760000000000002</v>
      </c>
      <c r="K6599" s="3">
        <v>5.8310000000000004</v>
      </c>
      <c r="L6599" s="3">
        <v>5.9960000000000004</v>
      </c>
      <c r="M6599" s="3">
        <v>6.17</v>
      </c>
      <c r="N6599" s="3">
        <v>6.3529999999999998</v>
      </c>
      <c r="O6599" s="3">
        <v>6.5439999999999996</v>
      </c>
      <c r="P6599" s="3">
        <v>6.7439999999999998</v>
      </c>
      <c r="Q6599" s="3">
        <v>6.952</v>
      </c>
      <c r="R6599" s="3">
        <v>7.1660000000000004</v>
      </c>
      <c r="S6599" s="3">
        <v>7.3819999999999997</v>
      </c>
      <c r="T6599" s="3">
        <v>7.5990000000000002</v>
      </c>
      <c r="U6599" s="3">
        <v>7.8140000000000001</v>
      </c>
      <c r="V6599" s="3">
        <v>8.0299999999999994</v>
      </c>
      <c r="W6599" s="3">
        <v>8.2720000000000002</v>
      </c>
      <c r="X6599" s="3">
        <v>8.5120000000000005</v>
      </c>
      <c r="Y6599" s="3">
        <v>8.7469999999999999</v>
      </c>
      <c r="Z6599" s="3">
        <v>8.9740000000000002</v>
      </c>
      <c r="AA6599" s="3">
        <v>9.1969999999999992</v>
      </c>
      <c r="AB6599" s="3">
        <v>9.4179999999999993</v>
      </c>
      <c r="AC6599" s="3">
        <v>9.6460000000000008</v>
      </c>
      <c r="AD6599" s="3">
        <v>9.8840000000000003</v>
      </c>
      <c r="AE6599" s="3">
        <v>10.134</v>
      </c>
      <c r="AF6599" s="3">
        <v>10.397</v>
      </c>
      <c r="AG6599" s="3">
        <v>10.670999999999999</v>
      </c>
      <c r="AH6599" s="3">
        <v>10.956</v>
      </c>
      <c r="AI6599" s="3">
        <v>11.250999999999999</v>
      </c>
      <c r="AJ6599" s="3">
        <v>11.557</v>
      </c>
      <c r="AK6599" s="3">
        <v>11.874000000000001</v>
      </c>
      <c r="AL6599" s="3">
        <v>12.204000000000001</v>
      </c>
      <c r="AM6599" s="3">
        <v>12.551</v>
      </c>
      <c r="AN6599" s="3">
        <v>12.916</v>
      </c>
      <c r="AO6599" s="3">
        <v>13.301</v>
      </c>
      <c r="AP6599" s="3">
        <v>13.704000000000001</v>
      </c>
      <c r="AQ6599" s="3">
        <v>14.12</v>
      </c>
      <c r="AR6599" s="3">
        <v>14.545999999999999</v>
      </c>
      <c r="AS6599" s="3">
        <v>14.977</v>
      </c>
      <c r="AT6599" s="3">
        <v>15.412000000000001</v>
      </c>
      <c r="AU6599" s="3">
        <v>15.859</v>
      </c>
      <c r="AV6599" s="3">
        <v>16.318999999999999</v>
      </c>
      <c r="AW6599" s="3">
        <v>16.792999999999999</v>
      </c>
      <c r="AX6599" s="3">
        <v>17.28</v>
      </c>
      <c r="AY6599" s="3">
        <v>17.780999999999999</v>
      </c>
      <c r="AZ6599" s="3">
        <v>18.297000000000001</v>
      </c>
      <c r="BA6599">
        <v>18.827999999999999</v>
      </c>
      <c r="BB6599">
        <v>2016</v>
      </c>
    </row>
    <row r="6600" spans="1:54" hidden="1" x14ac:dyDescent="0.2">
      <c r="A6600">
        <v>722</v>
      </c>
      <c r="B6600" t="s">
        <v>406</v>
      </c>
      <c r="C6600" t="s">
        <v>262</v>
      </c>
      <c r="D6600" t="s">
        <v>146</v>
      </c>
      <c r="E6600" t="s">
        <v>260</v>
      </c>
      <c r="F6600" t="s">
        <v>259</v>
      </c>
      <c r="G6600" t="s">
        <v>225</v>
      </c>
      <c r="H6600" t="s">
        <v>222</v>
      </c>
      <c r="I6600" t="s">
        <v>1654</v>
      </c>
      <c r="J6600" s="3" t="s">
        <v>215</v>
      </c>
      <c r="K6600" s="3" t="s">
        <v>215</v>
      </c>
      <c r="L6600" s="3" t="s">
        <v>215</v>
      </c>
      <c r="M6600" s="3" t="s">
        <v>215</v>
      </c>
      <c r="N6600" s="3" t="s">
        <v>215</v>
      </c>
      <c r="O6600" s="3" t="s">
        <v>215</v>
      </c>
      <c r="P6600" s="3" t="s">
        <v>215</v>
      </c>
      <c r="Q6600" s="3" t="s">
        <v>215</v>
      </c>
      <c r="R6600" s="3" t="s">
        <v>215</v>
      </c>
      <c r="S6600" s="3" t="s">
        <v>215</v>
      </c>
      <c r="T6600" s="3" t="s">
        <v>215</v>
      </c>
      <c r="U6600" s="3" t="s">
        <v>215</v>
      </c>
      <c r="V6600" s="3" t="s">
        <v>215</v>
      </c>
      <c r="W6600" s="3" t="s">
        <v>215</v>
      </c>
      <c r="X6600" s="3">
        <v>574.5</v>
      </c>
      <c r="Y6600" s="3">
        <v>506.7</v>
      </c>
      <c r="Z6600" s="3">
        <v>525.29999999999995</v>
      </c>
      <c r="AA6600" s="3">
        <v>515</v>
      </c>
      <c r="AB6600" s="3">
        <v>541.9</v>
      </c>
      <c r="AC6600" s="3">
        <v>568.42600000000004</v>
      </c>
      <c r="AD6600" s="3">
        <v>630.49</v>
      </c>
      <c r="AE6600" s="3">
        <v>680.2</v>
      </c>
      <c r="AF6600" s="3">
        <v>763.36900000000003</v>
      </c>
      <c r="AG6600" s="3">
        <v>841.75300000000004</v>
      </c>
      <c r="AH6600" s="3">
        <v>974</v>
      </c>
      <c r="AI6600" s="3">
        <v>1068.395</v>
      </c>
      <c r="AJ6600" s="3">
        <v>1076.71</v>
      </c>
      <c r="AK6600" s="3">
        <v>1297.7</v>
      </c>
      <c r="AL6600" s="3">
        <v>1308.5</v>
      </c>
      <c r="AM6600" s="3">
        <v>1325.4680000000001</v>
      </c>
      <c r="AN6600" s="3">
        <v>1416.75</v>
      </c>
      <c r="AO6600" s="3">
        <v>1538.5429999999999</v>
      </c>
      <c r="AP6600" s="3">
        <v>1694</v>
      </c>
      <c r="AQ6600" s="3">
        <v>1659</v>
      </c>
      <c r="AR6600" s="3">
        <v>1877.21</v>
      </c>
      <c r="AS6600" s="3">
        <v>2026.44</v>
      </c>
      <c r="AT6600" s="3">
        <v>2334.65</v>
      </c>
      <c r="AU6600" s="3">
        <v>2306.9050000000002</v>
      </c>
      <c r="AV6600" s="3">
        <v>2659.2429999999999</v>
      </c>
      <c r="AW6600" s="3">
        <v>2869.8690000000001</v>
      </c>
      <c r="AX6600" s="3">
        <v>3129.299</v>
      </c>
      <c r="AY6600" s="3">
        <v>3413.9290000000001</v>
      </c>
      <c r="AZ6600" s="3">
        <v>3718.3009999999999</v>
      </c>
      <c r="BA6600">
        <v>4042.402</v>
      </c>
      <c r="BB6600">
        <v>2016</v>
      </c>
    </row>
    <row r="6601" spans="1:54" hidden="1" x14ac:dyDescent="0.2">
      <c r="A6601">
        <v>722</v>
      </c>
      <c r="B6601" t="s">
        <v>406</v>
      </c>
      <c r="C6601" t="s">
        <v>261</v>
      </c>
      <c r="D6601" t="s">
        <v>146</v>
      </c>
      <c r="E6601" t="s">
        <v>260</v>
      </c>
      <c r="F6601" t="s">
        <v>259</v>
      </c>
      <c r="G6601" t="s">
        <v>217</v>
      </c>
      <c r="I6601" t="s">
        <v>258</v>
      </c>
      <c r="J6601" s="3" t="s">
        <v>215</v>
      </c>
      <c r="K6601" s="3" t="s">
        <v>215</v>
      </c>
      <c r="L6601" s="3" t="s">
        <v>215</v>
      </c>
      <c r="M6601" s="3" t="s">
        <v>215</v>
      </c>
      <c r="N6601" s="3" t="s">
        <v>215</v>
      </c>
      <c r="O6601" s="3" t="s">
        <v>215</v>
      </c>
      <c r="P6601" s="3" t="s">
        <v>215</v>
      </c>
      <c r="Q6601" s="3" t="s">
        <v>215</v>
      </c>
      <c r="R6601" s="3" t="s">
        <v>215</v>
      </c>
      <c r="S6601" s="3" t="s">
        <v>215</v>
      </c>
      <c r="T6601" s="3" t="s">
        <v>215</v>
      </c>
      <c r="U6601" s="3" t="s">
        <v>215</v>
      </c>
      <c r="V6601" s="3" t="s">
        <v>215</v>
      </c>
      <c r="W6601" s="3" t="s">
        <v>215</v>
      </c>
      <c r="X6601" s="3">
        <v>26.687999999999999</v>
      </c>
      <c r="Y6601" s="3">
        <v>20.806999999999999</v>
      </c>
      <c r="Z6601" s="3">
        <v>20.271000000000001</v>
      </c>
      <c r="AA6601" s="3">
        <v>18.884</v>
      </c>
      <c r="AB6601" s="3">
        <v>18.260000000000002</v>
      </c>
      <c r="AC6601" s="3">
        <v>17.946999999999999</v>
      </c>
      <c r="AD6601" s="3">
        <v>18.923999999999999</v>
      </c>
      <c r="AE6601" s="3">
        <v>19.024000000000001</v>
      </c>
      <c r="AF6601" s="3">
        <v>20.533999999999999</v>
      </c>
      <c r="AG6601" s="3">
        <v>21.114999999999998</v>
      </c>
      <c r="AH6601" s="3">
        <v>22.956</v>
      </c>
      <c r="AI6601" s="3">
        <v>23.263000000000002</v>
      </c>
      <c r="AJ6601" s="3">
        <v>22.003</v>
      </c>
      <c r="AK6601" s="3">
        <v>23.995000000000001</v>
      </c>
      <c r="AL6601" s="3">
        <v>21.846</v>
      </c>
      <c r="AM6601" s="3">
        <v>21.978999999999999</v>
      </c>
      <c r="AN6601" s="3">
        <v>22.134</v>
      </c>
      <c r="AO6601" s="3">
        <v>22.681999999999999</v>
      </c>
      <c r="AP6601" s="3">
        <v>23.323</v>
      </c>
      <c r="AQ6601" s="3">
        <v>22.584</v>
      </c>
      <c r="AR6601" s="3">
        <v>24.803999999999998</v>
      </c>
      <c r="AS6601" s="3">
        <v>25.074000000000002</v>
      </c>
      <c r="AT6601" s="3">
        <v>26.765999999999998</v>
      </c>
      <c r="AU6601" s="3">
        <v>24.120999999999999</v>
      </c>
      <c r="AV6601" s="3">
        <v>25.484000000000002</v>
      </c>
      <c r="AW6601" s="3">
        <v>25.256</v>
      </c>
      <c r="AX6601" s="3">
        <v>25.288</v>
      </c>
      <c r="AY6601" s="3">
        <v>25.329000000000001</v>
      </c>
      <c r="AZ6601" s="3">
        <v>25.329000000000001</v>
      </c>
      <c r="BA6601">
        <v>25.388999999999999</v>
      </c>
      <c r="BB6601">
        <v>2016</v>
      </c>
    </row>
    <row r="6602" spans="1:54" hidden="1" x14ac:dyDescent="0.2">
      <c r="A6602">
        <v>722</v>
      </c>
      <c r="B6602" t="s">
        <v>406</v>
      </c>
      <c r="C6602" t="s">
        <v>257</v>
      </c>
      <c r="D6602" t="s">
        <v>146</v>
      </c>
      <c r="E6602" t="s">
        <v>255</v>
      </c>
      <c r="F6602" t="s">
        <v>254</v>
      </c>
      <c r="G6602" t="s">
        <v>225</v>
      </c>
      <c r="H6602" t="s">
        <v>222</v>
      </c>
      <c r="I6602" t="s">
        <v>1654</v>
      </c>
      <c r="J6602" s="3" t="s">
        <v>215</v>
      </c>
      <c r="K6602" s="3" t="s">
        <v>215</v>
      </c>
      <c r="L6602" s="3" t="s">
        <v>215</v>
      </c>
      <c r="M6602" s="3" t="s">
        <v>215</v>
      </c>
      <c r="N6602" s="3" t="s">
        <v>215</v>
      </c>
      <c r="O6602" s="3" t="s">
        <v>215</v>
      </c>
      <c r="P6602" s="3" t="s">
        <v>215</v>
      </c>
      <c r="Q6602" s="3" t="s">
        <v>215</v>
      </c>
      <c r="R6602" s="3" t="s">
        <v>215</v>
      </c>
      <c r="S6602" s="3" t="s">
        <v>215</v>
      </c>
      <c r="T6602" s="3" t="s">
        <v>215</v>
      </c>
      <c r="U6602" s="3" t="s">
        <v>215</v>
      </c>
      <c r="V6602" s="3" t="s">
        <v>215</v>
      </c>
      <c r="W6602" s="3" t="s">
        <v>215</v>
      </c>
      <c r="X6602" s="3">
        <v>418.94200000000001</v>
      </c>
      <c r="Y6602" s="3">
        <v>434.3</v>
      </c>
      <c r="Z6602" s="3">
        <v>495.6</v>
      </c>
      <c r="AA6602" s="3">
        <v>481.43400000000003</v>
      </c>
      <c r="AB6602" s="3">
        <v>507</v>
      </c>
      <c r="AC6602" s="3">
        <v>593.4</v>
      </c>
      <c r="AD6602" s="3">
        <v>597.1</v>
      </c>
      <c r="AE6602" s="3">
        <v>748.9</v>
      </c>
      <c r="AF6602" s="3">
        <v>754.1</v>
      </c>
      <c r="AG6602" s="3">
        <v>868</v>
      </c>
      <c r="AH6602" s="3">
        <v>964.2</v>
      </c>
      <c r="AI6602" s="3">
        <v>1083.663</v>
      </c>
      <c r="AJ6602" s="3">
        <v>1300.7</v>
      </c>
      <c r="AK6602" s="3">
        <v>1485.1010000000001</v>
      </c>
      <c r="AL6602" s="3">
        <v>1573.9280000000001</v>
      </c>
      <c r="AM6602" s="3">
        <v>1603.597</v>
      </c>
      <c r="AN6602" s="3">
        <v>1730.847</v>
      </c>
      <c r="AO6602" s="3">
        <v>1951.95</v>
      </c>
      <c r="AP6602" s="3">
        <v>2071.3119999999999</v>
      </c>
      <c r="AQ6602" s="3">
        <v>2064.1</v>
      </c>
      <c r="AR6602" s="3">
        <v>2258.0659999999998</v>
      </c>
      <c r="AS6602" s="3">
        <v>2413.41</v>
      </c>
      <c r="AT6602" s="3">
        <v>2703.87</v>
      </c>
      <c r="AU6602" s="3">
        <v>2737.0259999999998</v>
      </c>
      <c r="AV6602" s="3">
        <v>3026.2080000000001</v>
      </c>
      <c r="AW6602" s="3">
        <v>3206.0079999999998</v>
      </c>
      <c r="AX6602" s="3">
        <v>3505.4749999999999</v>
      </c>
      <c r="AY6602" s="3">
        <v>3820.43</v>
      </c>
      <c r="AZ6602" s="3">
        <v>4164.3959999999997</v>
      </c>
      <c r="BA6602">
        <v>4518.7060000000001</v>
      </c>
      <c r="BB6602">
        <v>2016</v>
      </c>
    </row>
    <row r="6603" spans="1:54" hidden="1" x14ac:dyDescent="0.2">
      <c r="A6603">
        <v>722</v>
      </c>
      <c r="B6603" t="s">
        <v>406</v>
      </c>
      <c r="C6603" t="s">
        <v>256</v>
      </c>
      <c r="D6603" t="s">
        <v>146</v>
      </c>
      <c r="E6603" t="s">
        <v>255</v>
      </c>
      <c r="F6603" t="s">
        <v>254</v>
      </c>
      <c r="G6603" t="s">
        <v>217</v>
      </c>
      <c r="I6603" t="s">
        <v>253</v>
      </c>
      <c r="J6603" s="3" t="s">
        <v>215</v>
      </c>
      <c r="K6603" s="3" t="s">
        <v>215</v>
      </c>
      <c r="L6603" s="3" t="s">
        <v>215</v>
      </c>
      <c r="M6603" s="3" t="s">
        <v>215</v>
      </c>
      <c r="N6603" s="3" t="s">
        <v>215</v>
      </c>
      <c r="O6603" s="3" t="s">
        <v>215</v>
      </c>
      <c r="P6603" s="3" t="s">
        <v>215</v>
      </c>
      <c r="Q6603" s="3" t="s">
        <v>215</v>
      </c>
      <c r="R6603" s="3" t="s">
        <v>215</v>
      </c>
      <c r="S6603" s="3" t="s">
        <v>215</v>
      </c>
      <c r="T6603" s="3" t="s">
        <v>215</v>
      </c>
      <c r="U6603" s="3" t="s">
        <v>215</v>
      </c>
      <c r="V6603" s="3" t="s">
        <v>215</v>
      </c>
      <c r="W6603" s="3" t="s">
        <v>215</v>
      </c>
      <c r="X6603" s="3">
        <v>19.462</v>
      </c>
      <c r="Y6603" s="3">
        <v>17.834</v>
      </c>
      <c r="Z6603" s="3">
        <v>19.125</v>
      </c>
      <c r="AA6603" s="3">
        <v>17.652999999999999</v>
      </c>
      <c r="AB6603" s="3">
        <v>17.084</v>
      </c>
      <c r="AC6603" s="3">
        <v>18.736000000000001</v>
      </c>
      <c r="AD6603" s="3">
        <v>17.920999999999999</v>
      </c>
      <c r="AE6603" s="3">
        <v>20.945</v>
      </c>
      <c r="AF6603" s="3">
        <v>20.283999999999999</v>
      </c>
      <c r="AG6603" s="3">
        <v>21.774000000000001</v>
      </c>
      <c r="AH6603" s="3">
        <v>22.725000000000001</v>
      </c>
      <c r="AI6603" s="3">
        <v>23.594999999999999</v>
      </c>
      <c r="AJ6603" s="3">
        <v>26.58</v>
      </c>
      <c r="AK6603" s="3">
        <v>27.46</v>
      </c>
      <c r="AL6603" s="3">
        <v>26.277000000000001</v>
      </c>
      <c r="AM6603" s="3">
        <v>26.591000000000001</v>
      </c>
      <c r="AN6603" s="3">
        <v>27.041</v>
      </c>
      <c r="AO6603" s="3">
        <v>28.777000000000001</v>
      </c>
      <c r="AP6603" s="3">
        <v>28.518000000000001</v>
      </c>
      <c r="AQ6603" s="3">
        <v>28.097999999999999</v>
      </c>
      <c r="AR6603" s="3">
        <v>29.837</v>
      </c>
      <c r="AS6603" s="3">
        <v>29.861999999999998</v>
      </c>
      <c r="AT6603" s="3">
        <v>30.998999999999999</v>
      </c>
      <c r="AU6603" s="3">
        <v>28.619</v>
      </c>
      <c r="AV6603" s="3">
        <v>29.001000000000001</v>
      </c>
      <c r="AW6603" s="3">
        <v>28.213999999999999</v>
      </c>
      <c r="AX6603" s="3">
        <v>28.327999999999999</v>
      </c>
      <c r="AY6603" s="3">
        <v>28.344999999999999</v>
      </c>
      <c r="AZ6603" s="3">
        <v>28.367999999999999</v>
      </c>
      <c r="BA6603">
        <v>28.38</v>
      </c>
      <c r="BB6603">
        <v>2016</v>
      </c>
    </row>
    <row r="6604" spans="1:54" hidden="1" x14ac:dyDescent="0.2">
      <c r="A6604">
        <v>722</v>
      </c>
      <c r="B6604" t="s">
        <v>406</v>
      </c>
      <c r="C6604" t="s">
        <v>252</v>
      </c>
      <c r="D6604" t="s">
        <v>146</v>
      </c>
      <c r="E6604" t="s">
        <v>250</v>
      </c>
      <c r="F6604" t="s">
        <v>249</v>
      </c>
      <c r="G6604" t="s">
        <v>225</v>
      </c>
      <c r="H6604" t="s">
        <v>222</v>
      </c>
      <c r="I6604" t="s">
        <v>1654</v>
      </c>
      <c r="J6604" s="3" t="s">
        <v>215</v>
      </c>
      <c r="K6604" s="3" t="s">
        <v>215</v>
      </c>
      <c r="L6604" s="3" t="s">
        <v>215</v>
      </c>
      <c r="M6604" s="3" t="s">
        <v>215</v>
      </c>
      <c r="N6604" s="3" t="s">
        <v>215</v>
      </c>
      <c r="O6604" s="3" t="s">
        <v>215</v>
      </c>
      <c r="P6604" s="3" t="s">
        <v>215</v>
      </c>
      <c r="Q6604" s="3" t="s">
        <v>215</v>
      </c>
      <c r="R6604" s="3" t="s">
        <v>215</v>
      </c>
      <c r="S6604" s="3" t="s">
        <v>215</v>
      </c>
      <c r="T6604" s="3" t="s">
        <v>215</v>
      </c>
      <c r="U6604" s="3" t="s">
        <v>215</v>
      </c>
      <c r="V6604" s="3" t="s">
        <v>215</v>
      </c>
      <c r="W6604" s="3" t="s">
        <v>215</v>
      </c>
      <c r="X6604" s="3">
        <v>155.55799999999999</v>
      </c>
      <c r="Y6604" s="3">
        <v>72.400000000000006</v>
      </c>
      <c r="Z6604" s="3">
        <v>29.7</v>
      </c>
      <c r="AA6604" s="3">
        <v>33.566000000000003</v>
      </c>
      <c r="AB6604" s="3">
        <v>34.9</v>
      </c>
      <c r="AC6604" s="3">
        <v>-24.974</v>
      </c>
      <c r="AD6604" s="3">
        <v>33.39</v>
      </c>
      <c r="AE6604" s="3">
        <v>-68.7</v>
      </c>
      <c r="AF6604" s="3">
        <v>9.2690000000000001</v>
      </c>
      <c r="AG6604" s="3">
        <v>-26.247</v>
      </c>
      <c r="AH6604" s="3">
        <v>9.8000000000000007</v>
      </c>
      <c r="AI6604" s="3">
        <v>-15.268000000000001</v>
      </c>
      <c r="AJ6604" s="3">
        <v>-223.99</v>
      </c>
      <c r="AK6604" s="3">
        <v>-187.40100000000001</v>
      </c>
      <c r="AL6604" s="3">
        <v>-265.428</v>
      </c>
      <c r="AM6604" s="3">
        <v>-278.12900000000002</v>
      </c>
      <c r="AN6604" s="3">
        <v>-314.09699999999998</v>
      </c>
      <c r="AO6604" s="3">
        <v>-413.40699999999998</v>
      </c>
      <c r="AP6604" s="3">
        <v>-377.31200000000001</v>
      </c>
      <c r="AQ6604" s="3">
        <v>-405.1</v>
      </c>
      <c r="AR6604" s="3">
        <v>-380.85500000000002</v>
      </c>
      <c r="AS6604" s="3">
        <v>-386.97</v>
      </c>
      <c r="AT6604" s="3">
        <v>-369.22</v>
      </c>
      <c r="AU6604" s="3">
        <v>-430.12099999999998</v>
      </c>
      <c r="AV6604" s="3">
        <v>-366.964</v>
      </c>
      <c r="AW6604" s="3">
        <v>-336.13900000000001</v>
      </c>
      <c r="AX6604" s="3">
        <v>-376.17599999999999</v>
      </c>
      <c r="AY6604" s="3">
        <v>-406.50099999999998</v>
      </c>
      <c r="AZ6604" s="3">
        <v>-446.09500000000003</v>
      </c>
      <c r="BA6604">
        <v>-476.30500000000001</v>
      </c>
      <c r="BB6604">
        <v>2016</v>
      </c>
    </row>
    <row r="6605" spans="1:54" hidden="1" x14ac:dyDescent="0.2">
      <c r="A6605">
        <v>722</v>
      </c>
      <c r="B6605" t="s">
        <v>406</v>
      </c>
      <c r="C6605" t="s">
        <v>251</v>
      </c>
      <c r="D6605" t="s">
        <v>146</v>
      </c>
      <c r="E6605" t="s">
        <v>250</v>
      </c>
      <c r="F6605" t="s">
        <v>249</v>
      </c>
      <c r="G6605" t="s">
        <v>217</v>
      </c>
      <c r="I6605" t="s">
        <v>248</v>
      </c>
      <c r="J6605" s="3" t="s">
        <v>215</v>
      </c>
      <c r="K6605" s="3" t="s">
        <v>215</v>
      </c>
      <c r="L6605" s="3" t="s">
        <v>215</v>
      </c>
      <c r="M6605" s="3" t="s">
        <v>215</v>
      </c>
      <c r="N6605" s="3" t="s">
        <v>215</v>
      </c>
      <c r="O6605" s="3" t="s">
        <v>215</v>
      </c>
      <c r="P6605" s="3" t="s">
        <v>215</v>
      </c>
      <c r="Q6605" s="3" t="s">
        <v>215</v>
      </c>
      <c r="R6605" s="3" t="s">
        <v>215</v>
      </c>
      <c r="S6605" s="3" t="s">
        <v>215</v>
      </c>
      <c r="T6605" s="3" t="s">
        <v>215</v>
      </c>
      <c r="U6605" s="3" t="s">
        <v>215</v>
      </c>
      <c r="V6605" s="3" t="s">
        <v>215</v>
      </c>
      <c r="W6605" s="3" t="s">
        <v>215</v>
      </c>
      <c r="X6605" s="3">
        <v>7.226</v>
      </c>
      <c r="Y6605" s="3">
        <v>2.9729999999999999</v>
      </c>
      <c r="Z6605" s="3">
        <v>1.1459999999999999</v>
      </c>
      <c r="AA6605" s="3">
        <v>1.2310000000000001</v>
      </c>
      <c r="AB6605" s="3">
        <v>1.1759999999999999</v>
      </c>
      <c r="AC6605" s="3">
        <v>-0.78900000000000003</v>
      </c>
      <c r="AD6605" s="3">
        <v>1.002</v>
      </c>
      <c r="AE6605" s="3">
        <v>-1.921</v>
      </c>
      <c r="AF6605" s="3">
        <v>0.249</v>
      </c>
      <c r="AG6605" s="3">
        <v>-0.65800000000000003</v>
      </c>
      <c r="AH6605" s="3">
        <v>0.23100000000000001</v>
      </c>
      <c r="AI6605" s="3">
        <v>-0.33200000000000002</v>
      </c>
      <c r="AJ6605" s="3">
        <v>-4.577</v>
      </c>
      <c r="AK6605" s="3">
        <v>-3.4649999999999999</v>
      </c>
      <c r="AL6605" s="3">
        <v>-4.431</v>
      </c>
      <c r="AM6605" s="3">
        <v>-4.6120000000000001</v>
      </c>
      <c r="AN6605" s="3">
        <v>-4.907</v>
      </c>
      <c r="AO6605" s="3">
        <v>-6.0949999999999998</v>
      </c>
      <c r="AP6605" s="3">
        <v>-5.1950000000000003</v>
      </c>
      <c r="AQ6605" s="3">
        <v>-5.5149999999999997</v>
      </c>
      <c r="AR6605" s="3">
        <v>-5.032</v>
      </c>
      <c r="AS6605" s="3">
        <v>-4.7880000000000003</v>
      </c>
      <c r="AT6605" s="3">
        <v>-4.2329999999999997</v>
      </c>
      <c r="AU6605" s="3">
        <v>-4.4969999999999999</v>
      </c>
      <c r="AV6605" s="3">
        <v>-3.5169999999999999</v>
      </c>
      <c r="AW6605" s="3">
        <v>-2.9580000000000002</v>
      </c>
      <c r="AX6605" s="3">
        <v>-3.04</v>
      </c>
      <c r="AY6605" s="3">
        <v>-3.016</v>
      </c>
      <c r="AZ6605" s="3">
        <v>-3.0390000000000001</v>
      </c>
      <c r="BA6605">
        <v>-2.9910000000000001</v>
      </c>
      <c r="BB6605">
        <v>2016</v>
      </c>
    </row>
    <row r="6606" spans="1:54" hidden="1" x14ac:dyDescent="0.2">
      <c r="A6606">
        <v>722</v>
      </c>
      <c r="B6606" t="s">
        <v>406</v>
      </c>
      <c r="C6606" t="s">
        <v>247</v>
      </c>
      <c r="D6606" t="s">
        <v>146</v>
      </c>
      <c r="E6606" t="s">
        <v>245</v>
      </c>
      <c r="F6606" t="s">
        <v>244</v>
      </c>
      <c r="G6606" t="s">
        <v>225</v>
      </c>
      <c r="H6606" t="s">
        <v>222</v>
      </c>
      <c r="I6606" t="s">
        <v>1654</v>
      </c>
      <c r="J6606" s="3" t="s">
        <v>215</v>
      </c>
      <c r="K6606" s="3" t="s">
        <v>215</v>
      </c>
      <c r="L6606" s="3" t="s">
        <v>215</v>
      </c>
      <c r="M6606" s="3" t="s">
        <v>215</v>
      </c>
      <c r="N6606" s="3" t="s">
        <v>215</v>
      </c>
      <c r="O6606" s="3" t="s">
        <v>215</v>
      </c>
      <c r="P6606" s="3" t="s">
        <v>215</v>
      </c>
      <c r="Q6606" s="3" t="s">
        <v>215</v>
      </c>
      <c r="R6606" s="3" t="s">
        <v>215</v>
      </c>
      <c r="S6606" s="3" t="s">
        <v>215</v>
      </c>
      <c r="T6606" s="3" t="s">
        <v>215</v>
      </c>
      <c r="U6606" s="3" t="s">
        <v>215</v>
      </c>
      <c r="V6606" s="3" t="s">
        <v>215</v>
      </c>
      <c r="W6606" s="3" t="s">
        <v>215</v>
      </c>
      <c r="X6606" s="3">
        <v>-33.341999999999999</v>
      </c>
      <c r="Y6606" s="3">
        <v>11.4</v>
      </c>
      <c r="Z6606" s="3">
        <v>6.1</v>
      </c>
      <c r="AA6606" s="3">
        <v>20.8</v>
      </c>
      <c r="AB6606" s="3">
        <v>-0.4</v>
      </c>
      <c r="AC6606" s="3">
        <v>-30.274000000000001</v>
      </c>
      <c r="AD6606" s="3">
        <v>24.29</v>
      </c>
      <c r="AE6606" s="3">
        <v>-85.710999999999999</v>
      </c>
      <c r="AF6606" s="3">
        <v>7.1999999999999995E-2</v>
      </c>
      <c r="AG6606" s="3">
        <v>-51.978999999999999</v>
      </c>
      <c r="AH6606" s="3">
        <v>-131.654</v>
      </c>
      <c r="AI6606" s="3">
        <v>-135.90799999999999</v>
      </c>
      <c r="AJ6606" s="3">
        <v>-278.69</v>
      </c>
      <c r="AK6606" s="3">
        <v>-197.601</v>
      </c>
      <c r="AL6606" s="3">
        <v>-273.22800000000001</v>
      </c>
      <c r="AM6606" s="3">
        <v>-292.04000000000002</v>
      </c>
      <c r="AN6606" s="3">
        <v>-333.697</v>
      </c>
      <c r="AO6606" s="3">
        <v>-454.83499999999998</v>
      </c>
      <c r="AP6606" s="3">
        <v>-420.24</v>
      </c>
      <c r="AQ6606" s="3">
        <v>-404.762</v>
      </c>
      <c r="AR6606" s="3">
        <v>-377.226</v>
      </c>
      <c r="AS6606" s="3">
        <v>-343.53100000000001</v>
      </c>
      <c r="AT6606" s="3">
        <v>-349.74700000000001</v>
      </c>
      <c r="AU6606" s="3">
        <v>-353.69099999999997</v>
      </c>
      <c r="AV6606" s="3">
        <v>-376.03500000000003</v>
      </c>
      <c r="AW6606" s="3">
        <v>-392.68</v>
      </c>
      <c r="AX6606" s="3">
        <v>-406.24200000000002</v>
      </c>
      <c r="AY6606" s="3">
        <v>-430.86700000000002</v>
      </c>
      <c r="AZ6606" s="3">
        <v>-461.06299999999999</v>
      </c>
      <c r="BA6606">
        <v>-481.98599999999999</v>
      </c>
      <c r="BB6606">
        <v>2016</v>
      </c>
    </row>
    <row r="6607" spans="1:54" hidden="1" x14ac:dyDescent="0.2">
      <c r="A6607">
        <v>722</v>
      </c>
      <c r="B6607" t="s">
        <v>406</v>
      </c>
      <c r="C6607" t="s">
        <v>246</v>
      </c>
      <c r="D6607" t="s">
        <v>146</v>
      </c>
      <c r="E6607" t="s">
        <v>245</v>
      </c>
      <c r="F6607" t="s">
        <v>244</v>
      </c>
      <c r="G6607" t="s">
        <v>243</v>
      </c>
    </row>
    <row r="6608" spans="1:54" hidden="1" x14ac:dyDescent="0.2">
      <c r="A6608">
        <v>722</v>
      </c>
      <c r="B6608" t="s">
        <v>406</v>
      </c>
      <c r="C6608" t="s">
        <v>242</v>
      </c>
      <c r="D6608" t="s">
        <v>146</v>
      </c>
      <c r="E6608" t="s">
        <v>240</v>
      </c>
      <c r="F6608" t="s">
        <v>239</v>
      </c>
      <c r="G6608" t="s">
        <v>225</v>
      </c>
      <c r="H6608" t="s">
        <v>222</v>
      </c>
      <c r="I6608" t="s">
        <v>1654</v>
      </c>
      <c r="J6608" s="3" t="s">
        <v>215</v>
      </c>
      <c r="K6608" s="3" t="s">
        <v>215</v>
      </c>
      <c r="L6608" s="3" t="s">
        <v>215</v>
      </c>
      <c r="M6608" s="3" t="s">
        <v>215</v>
      </c>
      <c r="N6608" s="3" t="s">
        <v>215</v>
      </c>
      <c r="O6608" s="3" t="s">
        <v>215</v>
      </c>
      <c r="P6608" s="3" t="s">
        <v>215</v>
      </c>
      <c r="Q6608" s="3" t="s">
        <v>215</v>
      </c>
      <c r="R6608" s="3" t="s">
        <v>215</v>
      </c>
      <c r="S6608" s="3" t="s">
        <v>215</v>
      </c>
      <c r="T6608" s="3" t="s">
        <v>215</v>
      </c>
      <c r="U6608" s="3" t="s">
        <v>215</v>
      </c>
      <c r="V6608" s="3" t="s">
        <v>215</v>
      </c>
      <c r="W6608" s="3" t="s">
        <v>215</v>
      </c>
      <c r="X6608" s="3">
        <v>227.05799999999999</v>
      </c>
      <c r="Y6608" s="3">
        <v>136.9</v>
      </c>
      <c r="Z6608" s="3">
        <v>85.6</v>
      </c>
      <c r="AA6608" s="3">
        <v>92.165999999999997</v>
      </c>
      <c r="AB6608" s="3">
        <v>69.7</v>
      </c>
      <c r="AC6608" s="3">
        <v>17.526</v>
      </c>
      <c r="AD6608" s="3">
        <v>78.69</v>
      </c>
      <c r="AE6608" s="3">
        <v>-38.4</v>
      </c>
      <c r="AF6608" s="3">
        <v>49.069000000000003</v>
      </c>
      <c r="AG6608" s="3">
        <v>18.353000000000002</v>
      </c>
      <c r="AH6608" s="3">
        <v>56.5</v>
      </c>
      <c r="AI6608" s="3">
        <v>25.632000000000001</v>
      </c>
      <c r="AJ6608" s="3">
        <v>-181.79</v>
      </c>
      <c r="AK6608" s="3">
        <v>-153.101</v>
      </c>
      <c r="AL6608" s="3">
        <v>-226.8</v>
      </c>
      <c r="AM6608" s="3">
        <v>-232.852</v>
      </c>
      <c r="AN6608" s="3">
        <v>-253.99700000000001</v>
      </c>
      <c r="AO6608" s="3">
        <v>-309.69400000000002</v>
      </c>
      <c r="AP6608" s="3">
        <v>-269.67200000000003</v>
      </c>
      <c r="AQ6608" s="3">
        <v>-291.89999999999998</v>
      </c>
      <c r="AR6608" s="3">
        <v>-249.81</v>
      </c>
      <c r="AS6608" s="3">
        <v>-227.27</v>
      </c>
      <c r="AT6608" s="3">
        <v>-181.57</v>
      </c>
      <c r="AU6608" s="3">
        <v>-196.25</v>
      </c>
      <c r="AV6608" s="3">
        <v>-145.02099999999999</v>
      </c>
      <c r="AW6608" s="3">
        <v>-82.406999999999996</v>
      </c>
      <c r="AX6608" s="3">
        <v>-109.059</v>
      </c>
      <c r="AY6608" s="3">
        <v>-135.76599999999999</v>
      </c>
      <c r="AZ6608" s="3">
        <v>-151.517</v>
      </c>
      <c r="BA6608">
        <v>-164.167</v>
      </c>
      <c r="BB6608">
        <v>2016</v>
      </c>
    </row>
    <row r="6609" spans="1:54" hidden="1" x14ac:dyDescent="0.2">
      <c r="A6609">
        <v>722</v>
      </c>
      <c r="B6609" t="s">
        <v>406</v>
      </c>
      <c r="C6609" t="s">
        <v>241</v>
      </c>
      <c r="D6609" t="s">
        <v>146</v>
      </c>
      <c r="E6609" t="s">
        <v>240</v>
      </c>
      <c r="F6609" t="s">
        <v>239</v>
      </c>
      <c r="G6609" t="s">
        <v>217</v>
      </c>
      <c r="I6609" t="s">
        <v>238</v>
      </c>
      <c r="J6609" s="3" t="s">
        <v>215</v>
      </c>
      <c r="K6609" s="3" t="s">
        <v>215</v>
      </c>
      <c r="L6609" s="3" t="s">
        <v>215</v>
      </c>
      <c r="M6609" s="3" t="s">
        <v>215</v>
      </c>
      <c r="N6609" s="3" t="s">
        <v>215</v>
      </c>
      <c r="O6609" s="3" t="s">
        <v>215</v>
      </c>
      <c r="P6609" s="3" t="s">
        <v>215</v>
      </c>
      <c r="Q6609" s="3" t="s">
        <v>215</v>
      </c>
      <c r="R6609" s="3" t="s">
        <v>215</v>
      </c>
      <c r="S6609" s="3" t="s">
        <v>215</v>
      </c>
      <c r="T6609" s="3" t="s">
        <v>215</v>
      </c>
      <c r="U6609" s="3" t="s">
        <v>215</v>
      </c>
      <c r="V6609" s="3" t="s">
        <v>215</v>
      </c>
      <c r="W6609" s="3" t="s">
        <v>215</v>
      </c>
      <c r="X6609" s="3">
        <v>10.548</v>
      </c>
      <c r="Y6609" s="3">
        <v>5.6219999999999999</v>
      </c>
      <c r="Z6609" s="3">
        <v>3.3029999999999999</v>
      </c>
      <c r="AA6609" s="3">
        <v>3.38</v>
      </c>
      <c r="AB6609" s="3">
        <v>2.3490000000000002</v>
      </c>
      <c r="AC6609" s="3">
        <v>0.55300000000000005</v>
      </c>
      <c r="AD6609" s="3">
        <v>2.3620000000000001</v>
      </c>
      <c r="AE6609" s="3">
        <v>-1.0740000000000001</v>
      </c>
      <c r="AF6609" s="3">
        <v>1.32</v>
      </c>
      <c r="AG6609" s="3">
        <v>0.46</v>
      </c>
      <c r="AH6609" s="3">
        <v>1.3320000000000001</v>
      </c>
      <c r="AI6609" s="3">
        <v>0.55800000000000005</v>
      </c>
      <c r="AJ6609" s="3">
        <v>-3.7149999999999999</v>
      </c>
      <c r="AK6609" s="3">
        <v>-2.831</v>
      </c>
      <c r="AL6609" s="3">
        <v>-3.786</v>
      </c>
      <c r="AM6609" s="3">
        <v>-3.8610000000000002</v>
      </c>
      <c r="AN6609" s="3">
        <v>-3.968</v>
      </c>
      <c r="AO6609" s="3">
        <v>-4.5659999999999998</v>
      </c>
      <c r="AP6609" s="3">
        <v>-3.7130000000000001</v>
      </c>
      <c r="AQ6609" s="3">
        <v>-3.9740000000000002</v>
      </c>
      <c r="AR6609" s="3">
        <v>-3.3010000000000002</v>
      </c>
      <c r="AS6609" s="3">
        <v>-2.8119999999999998</v>
      </c>
      <c r="AT6609" s="3">
        <v>-2.0819999999999999</v>
      </c>
      <c r="AU6609" s="3">
        <v>-2.052</v>
      </c>
      <c r="AV6609" s="3">
        <v>-1.39</v>
      </c>
      <c r="AW6609" s="3">
        <v>-0.72499999999999998</v>
      </c>
      <c r="AX6609" s="3">
        <v>-0.88100000000000001</v>
      </c>
      <c r="AY6609" s="3">
        <v>-1.0069999999999999</v>
      </c>
      <c r="AZ6609" s="3">
        <v>-1.032</v>
      </c>
      <c r="BA6609">
        <v>-1.0309999999999999</v>
      </c>
      <c r="BB6609">
        <v>2016</v>
      </c>
    </row>
    <row r="6610" spans="1:54" hidden="1" x14ac:dyDescent="0.2">
      <c r="A6610">
        <v>722</v>
      </c>
      <c r="B6610" t="s">
        <v>406</v>
      </c>
      <c r="C6610" t="s">
        <v>237</v>
      </c>
      <c r="D6610" t="s">
        <v>146</v>
      </c>
      <c r="E6610" t="s">
        <v>235</v>
      </c>
      <c r="F6610" t="s">
        <v>234</v>
      </c>
      <c r="G6610" t="s">
        <v>225</v>
      </c>
      <c r="H6610" t="s">
        <v>222</v>
      </c>
    </row>
    <row r="6611" spans="1:54" hidden="1" x14ac:dyDescent="0.2">
      <c r="A6611">
        <v>722</v>
      </c>
      <c r="B6611" t="s">
        <v>406</v>
      </c>
      <c r="C6611" t="s">
        <v>236</v>
      </c>
      <c r="D6611" t="s">
        <v>146</v>
      </c>
      <c r="E6611" t="s">
        <v>235</v>
      </c>
      <c r="F6611" t="s">
        <v>234</v>
      </c>
      <c r="G6611" t="s">
        <v>217</v>
      </c>
    </row>
    <row r="6612" spans="1:54" hidden="1" x14ac:dyDescent="0.2">
      <c r="A6612">
        <v>722</v>
      </c>
      <c r="B6612" t="s">
        <v>406</v>
      </c>
      <c r="C6612" t="s">
        <v>233</v>
      </c>
      <c r="D6612" t="s">
        <v>146</v>
      </c>
      <c r="E6612" t="s">
        <v>231</v>
      </c>
      <c r="F6612" t="s">
        <v>230</v>
      </c>
      <c r="G6612" t="s">
        <v>225</v>
      </c>
      <c r="H6612" t="s">
        <v>222</v>
      </c>
      <c r="I6612" t="s">
        <v>1654</v>
      </c>
      <c r="J6612" s="3" t="s">
        <v>215</v>
      </c>
      <c r="K6612" s="3" t="s">
        <v>215</v>
      </c>
      <c r="L6612" s="3" t="s">
        <v>215</v>
      </c>
      <c r="M6612" s="3" t="s">
        <v>215</v>
      </c>
      <c r="N6612" s="3" t="s">
        <v>215</v>
      </c>
      <c r="O6612" s="3" t="s">
        <v>215</v>
      </c>
      <c r="P6612" s="3" t="s">
        <v>215</v>
      </c>
      <c r="Q6612" s="3" t="s">
        <v>215</v>
      </c>
      <c r="R6612" s="3" t="s">
        <v>215</v>
      </c>
      <c r="S6612" s="3" t="s">
        <v>215</v>
      </c>
      <c r="T6612" s="3" t="s">
        <v>215</v>
      </c>
      <c r="U6612" s="3" t="s">
        <v>215</v>
      </c>
      <c r="V6612" s="3" t="s">
        <v>215</v>
      </c>
      <c r="W6612" s="3" t="s">
        <v>215</v>
      </c>
      <c r="X6612" s="3" t="s">
        <v>215</v>
      </c>
      <c r="Y6612" s="3" t="s">
        <v>215</v>
      </c>
      <c r="Z6612" s="3">
        <v>2.2999999999999998</v>
      </c>
      <c r="AA6612" s="3">
        <v>2323.5</v>
      </c>
      <c r="AB6612" s="3">
        <v>707.67899999999997</v>
      </c>
      <c r="AC6612" s="3">
        <v>608.221</v>
      </c>
      <c r="AD6612" s="3">
        <v>2456.1999999999998</v>
      </c>
      <c r="AE6612" s="3">
        <v>2536.1</v>
      </c>
      <c r="AF6612" s="3">
        <v>2527.0790000000002</v>
      </c>
      <c r="AG6612" s="3">
        <v>2180.6</v>
      </c>
      <c r="AH6612" s="3">
        <v>2019.2</v>
      </c>
      <c r="AI6612" s="3">
        <v>2097.1999999999998</v>
      </c>
      <c r="AJ6612" s="3">
        <v>1068.662</v>
      </c>
      <c r="AK6612" s="3">
        <v>1270.1469999999999</v>
      </c>
      <c r="AL6612" s="3">
        <v>1433.732</v>
      </c>
      <c r="AM6612" s="3">
        <v>2059.9879999999998</v>
      </c>
      <c r="AN6612" s="3">
        <v>2273.2370000000001</v>
      </c>
      <c r="AO6612" s="3">
        <v>2759.98</v>
      </c>
      <c r="AP6612" s="3">
        <v>3109.8029999999999</v>
      </c>
      <c r="AQ6612" s="3">
        <v>3444.2139999999999</v>
      </c>
      <c r="AR6612" s="3">
        <v>4121.74</v>
      </c>
      <c r="AS6612" s="3">
        <v>4597.7420000000002</v>
      </c>
      <c r="AT6612" s="3">
        <v>5270.69</v>
      </c>
      <c r="AU6612" s="3">
        <v>5848.46</v>
      </c>
      <c r="AV6612" s="3">
        <v>6327.0969999999998</v>
      </c>
      <c r="AW6612" s="3">
        <v>6675.9129999999996</v>
      </c>
      <c r="AX6612" s="3">
        <v>7070.5839999999998</v>
      </c>
      <c r="AY6612" s="3">
        <v>7526.527</v>
      </c>
      <c r="AZ6612" s="3">
        <v>8016.1880000000001</v>
      </c>
      <c r="BA6612">
        <v>8495.2759999999998</v>
      </c>
      <c r="BB6612">
        <v>2016</v>
      </c>
    </row>
    <row r="6613" spans="1:54" hidden="1" x14ac:dyDescent="0.2">
      <c r="A6613">
        <v>722</v>
      </c>
      <c r="B6613" t="s">
        <v>406</v>
      </c>
      <c r="C6613" t="s">
        <v>232</v>
      </c>
      <c r="D6613" t="s">
        <v>146</v>
      </c>
      <c r="E6613" t="s">
        <v>231</v>
      </c>
      <c r="F6613" t="s">
        <v>230</v>
      </c>
      <c r="G6613" t="s">
        <v>217</v>
      </c>
      <c r="I6613" t="s">
        <v>229</v>
      </c>
      <c r="J6613" s="3" t="s">
        <v>215</v>
      </c>
      <c r="K6613" s="3" t="s">
        <v>215</v>
      </c>
      <c r="L6613" s="3" t="s">
        <v>215</v>
      </c>
      <c r="M6613" s="3" t="s">
        <v>215</v>
      </c>
      <c r="N6613" s="3" t="s">
        <v>215</v>
      </c>
      <c r="O6613" s="3" t="s">
        <v>215</v>
      </c>
      <c r="P6613" s="3" t="s">
        <v>215</v>
      </c>
      <c r="Q6613" s="3" t="s">
        <v>215</v>
      </c>
      <c r="R6613" s="3" t="s">
        <v>215</v>
      </c>
      <c r="S6613" s="3" t="s">
        <v>215</v>
      </c>
      <c r="T6613" s="3" t="s">
        <v>215</v>
      </c>
      <c r="U6613" s="3" t="s">
        <v>215</v>
      </c>
      <c r="V6613" s="3" t="s">
        <v>215</v>
      </c>
      <c r="W6613" s="3" t="s">
        <v>215</v>
      </c>
      <c r="X6613" s="3" t="s">
        <v>215</v>
      </c>
      <c r="Y6613" s="3" t="s">
        <v>215</v>
      </c>
      <c r="Z6613" s="3">
        <v>8.8999999999999996E-2</v>
      </c>
      <c r="AA6613" s="3">
        <v>85.197000000000003</v>
      </c>
      <c r="AB6613" s="3">
        <v>23.846</v>
      </c>
      <c r="AC6613" s="3">
        <v>19.204000000000001</v>
      </c>
      <c r="AD6613" s="3">
        <v>73.721000000000004</v>
      </c>
      <c r="AE6613" s="3">
        <v>70.930999999999997</v>
      </c>
      <c r="AF6613" s="3">
        <v>67.974999999999994</v>
      </c>
      <c r="AG6613" s="3">
        <v>54.701000000000001</v>
      </c>
      <c r="AH6613" s="3">
        <v>47.591000000000001</v>
      </c>
      <c r="AI6613" s="3">
        <v>45.664000000000001</v>
      </c>
      <c r="AJ6613" s="3">
        <v>21.838000000000001</v>
      </c>
      <c r="AK6613" s="3">
        <v>23.484999999999999</v>
      </c>
      <c r="AL6613" s="3">
        <v>23.937000000000001</v>
      </c>
      <c r="AM6613" s="3">
        <v>34.158999999999999</v>
      </c>
      <c r="AN6613" s="3">
        <v>35.515000000000001</v>
      </c>
      <c r="AO6613" s="3">
        <v>40.69</v>
      </c>
      <c r="AP6613" s="3">
        <v>42.816000000000003</v>
      </c>
      <c r="AQ6613" s="3">
        <v>46.886000000000003</v>
      </c>
      <c r="AR6613" s="3">
        <v>54.462000000000003</v>
      </c>
      <c r="AS6613" s="3">
        <v>56.89</v>
      </c>
      <c r="AT6613" s="3">
        <v>60.427</v>
      </c>
      <c r="AU6613" s="3">
        <v>61.152000000000001</v>
      </c>
      <c r="AV6613" s="3">
        <v>60.634</v>
      </c>
      <c r="AW6613" s="3">
        <v>58.75</v>
      </c>
      <c r="AX6613" s="3">
        <v>57.137999999999998</v>
      </c>
      <c r="AY6613" s="3">
        <v>55.841000000000001</v>
      </c>
      <c r="AZ6613" s="3">
        <v>54.606999999999999</v>
      </c>
      <c r="BA6613">
        <v>53.356000000000002</v>
      </c>
      <c r="BB6613">
        <v>2016</v>
      </c>
    </row>
    <row r="6614" spans="1:54" hidden="1" x14ac:dyDescent="0.2">
      <c r="A6614">
        <v>722</v>
      </c>
      <c r="B6614" t="s">
        <v>406</v>
      </c>
      <c r="C6614" t="s">
        <v>228</v>
      </c>
      <c r="D6614" t="s">
        <v>146</v>
      </c>
      <c r="E6614" t="s">
        <v>227</v>
      </c>
      <c r="F6614" t="s">
        <v>226</v>
      </c>
      <c r="G6614" t="s">
        <v>225</v>
      </c>
      <c r="H6614" t="s">
        <v>222</v>
      </c>
      <c r="I6614" t="s">
        <v>1654</v>
      </c>
      <c r="J6614" s="3">
        <v>740.17200000000003</v>
      </c>
      <c r="K6614" s="3">
        <v>863.22900000000004</v>
      </c>
      <c r="L6614" s="3">
        <v>1021.86</v>
      </c>
      <c r="M6614" s="3">
        <v>1057.153</v>
      </c>
      <c r="N6614" s="3">
        <v>1182.202</v>
      </c>
      <c r="O6614" s="3">
        <v>1330.807</v>
      </c>
      <c r="P6614" s="3">
        <v>1450.973</v>
      </c>
      <c r="Q6614" s="3">
        <v>1514.9169999999999</v>
      </c>
      <c r="R6614" s="3">
        <v>1484.819</v>
      </c>
      <c r="S6614" s="3">
        <v>1567.309</v>
      </c>
      <c r="T6614" s="3">
        <v>1556.441</v>
      </c>
      <c r="U6614" s="3">
        <v>1584.6610000000001</v>
      </c>
      <c r="V6614" s="3">
        <v>1589.444</v>
      </c>
      <c r="W6614" s="3">
        <v>1608.0319999999999</v>
      </c>
      <c r="X6614" s="3">
        <v>2152.6379999999999</v>
      </c>
      <c r="Y6614" s="3">
        <v>2435.2049999999999</v>
      </c>
      <c r="Z6614" s="3">
        <v>2591.4380000000001</v>
      </c>
      <c r="AA6614" s="3">
        <v>2727.1979999999999</v>
      </c>
      <c r="AB6614" s="3">
        <v>2967.6610000000001</v>
      </c>
      <c r="AC6614" s="3">
        <v>3167.1840000000002</v>
      </c>
      <c r="AD6614" s="3">
        <v>3331.768</v>
      </c>
      <c r="AE6614" s="3">
        <v>3575.47</v>
      </c>
      <c r="AF6614" s="3">
        <v>3717.6390000000001</v>
      </c>
      <c r="AG6614" s="3">
        <v>3986.4250000000002</v>
      </c>
      <c r="AH6614" s="3">
        <v>4242.8370000000004</v>
      </c>
      <c r="AI6614" s="3">
        <v>4592.6729999999998</v>
      </c>
      <c r="AJ6614" s="3">
        <v>4893.5460000000003</v>
      </c>
      <c r="AK6614" s="3">
        <v>5408.2960000000003</v>
      </c>
      <c r="AL6614" s="3">
        <v>5989.7250000000004</v>
      </c>
      <c r="AM6614" s="3">
        <v>6030.5860000000002</v>
      </c>
      <c r="AN6614" s="3">
        <v>6400.7380000000003</v>
      </c>
      <c r="AO6614" s="3">
        <v>6783.0159999999996</v>
      </c>
      <c r="AP6614" s="3">
        <v>7263.1570000000002</v>
      </c>
      <c r="AQ6614" s="3">
        <v>7346.0069999999996</v>
      </c>
      <c r="AR6614" s="3">
        <v>7568.0990000000002</v>
      </c>
      <c r="AS6614" s="3">
        <v>8081.8069999999998</v>
      </c>
      <c r="AT6614" s="3">
        <v>8722.3410000000003</v>
      </c>
      <c r="AU6614" s="3">
        <v>9563.8209999999999</v>
      </c>
      <c r="AV6614" s="3">
        <v>10434.981</v>
      </c>
      <c r="AW6614" s="3">
        <v>11363.201999999999</v>
      </c>
      <c r="AX6614" s="3">
        <v>12374.5</v>
      </c>
      <c r="AY6614" s="3">
        <v>13478.449000000001</v>
      </c>
      <c r="AZ6614" s="3">
        <v>14679.726000000001</v>
      </c>
      <c r="BA6614">
        <v>15922.014999999999</v>
      </c>
      <c r="BB6614">
        <v>2016</v>
      </c>
    </row>
    <row r="6615" spans="1:54" hidden="1" x14ac:dyDescent="0.2">
      <c r="A6615">
        <v>722</v>
      </c>
      <c r="B6615" t="s">
        <v>406</v>
      </c>
      <c r="C6615" t="s">
        <v>224</v>
      </c>
      <c r="D6615" t="s">
        <v>146</v>
      </c>
      <c r="E6615" t="s">
        <v>219</v>
      </c>
      <c r="F6615" t="s">
        <v>218</v>
      </c>
      <c r="G6615" t="s">
        <v>223</v>
      </c>
      <c r="H6615" t="s">
        <v>222</v>
      </c>
      <c r="I6615" t="s">
        <v>1655</v>
      </c>
      <c r="J6615" s="3">
        <v>-0.432</v>
      </c>
      <c r="K6615" s="3">
        <v>-0.45200000000000001</v>
      </c>
      <c r="L6615" s="3">
        <v>-0.307</v>
      </c>
      <c r="M6615" s="3">
        <v>-0.30399999999999999</v>
      </c>
      <c r="N6615" s="3">
        <v>-0.27200000000000002</v>
      </c>
      <c r="O6615" s="3">
        <v>-0.27200000000000002</v>
      </c>
      <c r="P6615" s="3">
        <v>-0.26800000000000002</v>
      </c>
      <c r="Q6615" s="3">
        <v>-0.30599999999999999</v>
      </c>
      <c r="R6615" s="3">
        <v>-0.41399999999999998</v>
      </c>
      <c r="S6615" s="3">
        <v>-0.38100000000000001</v>
      </c>
      <c r="T6615" s="3">
        <v>-0.44400000000000001</v>
      </c>
      <c r="U6615" s="3">
        <v>-0.45100000000000001</v>
      </c>
      <c r="V6615" s="3">
        <v>-0.50600000000000001</v>
      </c>
      <c r="W6615" s="3">
        <v>-0.45600000000000002</v>
      </c>
      <c r="X6615" s="3">
        <v>-0.28899999999999998</v>
      </c>
      <c r="Y6615" s="3">
        <v>-0.32300000000000001</v>
      </c>
      <c r="Z6615" s="3">
        <v>-0.33700000000000002</v>
      </c>
      <c r="AA6615" s="3">
        <v>-0.27</v>
      </c>
      <c r="AB6615" s="3">
        <v>-0.33900000000000002</v>
      </c>
      <c r="AC6615" s="3">
        <v>-0.34100000000000003</v>
      </c>
      <c r="AD6615" s="3">
        <v>-0.32800000000000001</v>
      </c>
      <c r="AE6615" s="3">
        <v>-0.246</v>
      </c>
      <c r="AF6615" s="3">
        <v>-0.32300000000000001</v>
      </c>
      <c r="AG6615" s="3">
        <v>-0.437</v>
      </c>
      <c r="AH6615" s="3">
        <v>-0.51300000000000001</v>
      </c>
      <c r="AI6615" s="3">
        <v>-0.67800000000000005</v>
      </c>
      <c r="AJ6615" s="3">
        <v>-0.72399999999999998</v>
      </c>
      <c r="AK6615" s="3">
        <v>-1.337</v>
      </c>
      <c r="AL6615" s="3">
        <v>-1.9079999999999999</v>
      </c>
      <c r="AM6615" s="3">
        <v>-0.85599999999999998</v>
      </c>
      <c r="AN6615" s="3">
        <v>-0.56799999999999995</v>
      </c>
      <c r="AO6615" s="3">
        <v>-1.1579999999999999</v>
      </c>
      <c r="AP6615" s="3">
        <v>-1.548</v>
      </c>
      <c r="AQ6615" s="3">
        <v>-1.5629999999999999</v>
      </c>
      <c r="AR6615" s="3">
        <v>-1.3819999999999999</v>
      </c>
      <c r="AS6615" s="3">
        <v>-0.96199999999999997</v>
      </c>
      <c r="AT6615" s="3">
        <v>-0.81299999999999994</v>
      </c>
      <c r="AU6615" s="3">
        <v>-1.5469999999999999</v>
      </c>
      <c r="AV6615" s="3">
        <v>-1.5620000000000001</v>
      </c>
      <c r="AW6615" s="3">
        <v>-1.6319999999999999</v>
      </c>
      <c r="AX6615" s="3">
        <v>-1.655</v>
      </c>
      <c r="AY6615" s="3">
        <v>-1.732</v>
      </c>
      <c r="AZ6615" s="3">
        <v>-1.821</v>
      </c>
      <c r="BA6615">
        <v>-2.0089999999999999</v>
      </c>
      <c r="BB6615">
        <v>2017</v>
      </c>
    </row>
    <row r="6616" spans="1:54" hidden="1" x14ac:dyDescent="0.2">
      <c r="A6616">
        <v>722</v>
      </c>
      <c r="B6616" t="s">
        <v>406</v>
      </c>
      <c r="C6616" t="s">
        <v>220</v>
      </c>
      <c r="D6616" t="s">
        <v>146</v>
      </c>
      <c r="E6616" t="s">
        <v>219</v>
      </c>
      <c r="F6616" t="s">
        <v>218</v>
      </c>
      <c r="G6616" t="s">
        <v>217</v>
      </c>
      <c r="I6616" t="s">
        <v>216</v>
      </c>
      <c r="J6616" s="3">
        <v>-12.321</v>
      </c>
      <c r="K6616" s="3">
        <v>-14.214</v>
      </c>
      <c r="L6616" s="3">
        <v>-9.8640000000000008</v>
      </c>
      <c r="M6616" s="3">
        <v>-10.967000000000001</v>
      </c>
      <c r="N6616" s="3">
        <v>-10.068</v>
      </c>
      <c r="O6616" s="3">
        <v>-9.1720000000000006</v>
      </c>
      <c r="P6616" s="3">
        <v>-6.3860000000000001</v>
      </c>
      <c r="Q6616" s="3">
        <v>-6.0659999999999998</v>
      </c>
      <c r="R6616" s="3">
        <v>-8.3140000000000001</v>
      </c>
      <c r="S6616" s="3">
        <v>-7.7539999999999996</v>
      </c>
      <c r="T6616" s="3">
        <v>-7.7729999999999997</v>
      </c>
      <c r="U6616" s="3">
        <v>-8.0250000000000004</v>
      </c>
      <c r="V6616" s="3">
        <v>-8.42</v>
      </c>
      <c r="W6616" s="3">
        <v>-8.0259999999999998</v>
      </c>
      <c r="X6616" s="3">
        <v>-7.4569999999999999</v>
      </c>
      <c r="Y6616" s="3">
        <v>-6.625</v>
      </c>
      <c r="Z6616" s="3">
        <v>-6.6479999999999997</v>
      </c>
      <c r="AA6616" s="3">
        <v>-5.7859999999999996</v>
      </c>
      <c r="AB6616" s="3">
        <v>-6.7119999999999997</v>
      </c>
      <c r="AC6616" s="3">
        <v>-6.6180000000000003</v>
      </c>
      <c r="AD6616" s="3">
        <v>-6.9889999999999999</v>
      </c>
      <c r="AE6616" s="3">
        <v>-5.0389999999999997</v>
      </c>
      <c r="AF6616" s="3">
        <v>-6.0389999999999997</v>
      </c>
      <c r="AG6616" s="3">
        <v>-6.3659999999999997</v>
      </c>
      <c r="AH6616" s="3">
        <v>-6.3840000000000003</v>
      </c>
      <c r="AI6616" s="3">
        <v>-7.7770000000000001</v>
      </c>
      <c r="AJ6616" s="3">
        <v>-7.7309999999999999</v>
      </c>
      <c r="AK6616" s="3">
        <v>-11.829000000000001</v>
      </c>
      <c r="AL6616" s="3">
        <v>-14.196</v>
      </c>
      <c r="AM6616" s="3">
        <v>-6.6829999999999998</v>
      </c>
      <c r="AN6616" s="3">
        <v>-4.3899999999999997</v>
      </c>
      <c r="AO6616" s="3">
        <v>-8.0489999999999995</v>
      </c>
      <c r="AP6616" s="3">
        <v>-10.874000000000001</v>
      </c>
      <c r="AQ6616" s="3">
        <v>-10.512</v>
      </c>
      <c r="AR6616" s="3">
        <v>-9.016</v>
      </c>
      <c r="AS6616" s="3">
        <v>-7.0359999999999996</v>
      </c>
      <c r="AT6616" s="3">
        <v>-5.5259999999999998</v>
      </c>
      <c r="AU6616" s="3">
        <v>-9.3970000000000002</v>
      </c>
      <c r="AV6616" s="3">
        <v>-7.9219999999999997</v>
      </c>
      <c r="AW6616" s="3">
        <v>-7.5119999999999996</v>
      </c>
      <c r="AX6616" s="3">
        <v>-6.9160000000000004</v>
      </c>
      <c r="AY6616" s="3">
        <v>-6.5979999999999999</v>
      </c>
      <c r="AZ6616" s="3">
        <v>-6.3280000000000003</v>
      </c>
      <c r="BA6616">
        <v>-6.4089999999999998</v>
      </c>
      <c r="BB6616">
        <v>2016</v>
      </c>
    </row>
    <row r="6617" spans="1:54" x14ac:dyDescent="0.2">
      <c r="A6617">
        <v>942</v>
      </c>
      <c r="B6617" t="s">
        <v>405</v>
      </c>
      <c r="C6617" t="s">
        <v>352</v>
      </c>
      <c r="D6617" t="s">
        <v>168</v>
      </c>
      <c r="E6617" t="s">
        <v>349</v>
      </c>
      <c r="F6617" t="s">
        <v>351</v>
      </c>
      <c r="G6617" t="s">
        <v>225</v>
      </c>
      <c r="H6617" t="s">
        <v>222</v>
      </c>
      <c r="I6617" t="s">
        <v>1656</v>
      </c>
      <c r="J6617" s="3" t="s">
        <v>215</v>
      </c>
      <c r="K6617" s="3" t="s">
        <v>215</v>
      </c>
      <c r="L6617" s="3" t="s">
        <v>215</v>
      </c>
      <c r="M6617" s="3" t="s">
        <v>215</v>
      </c>
      <c r="N6617" s="3" t="s">
        <v>215</v>
      </c>
      <c r="O6617" s="3" t="s">
        <v>215</v>
      </c>
      <c r="P6617" s="3" t="s">
        <v>215</v>
      </c>
      <c r="Q6617" s="3" t="s">
        <v>215</v>
      </c>
      <c r="R6617" s="3" t="s">
        <v>215</v>
      </c>
      <c r="S6617" s="3" t="s">
        <v>215</v>
      </c>
      <c r="T6617" s="3" t="s">
        <v>215</v>
      </c>
      <c r="U6617" s="3" t="s">
        <v>215</v>
      </c>
      <c r="V6617" s="3" t="s">
        <v>215</v>
      </c>
      <c r="W6617" s="3" t="s">
        <v>215</v>
      </c>
      <c r="X6617" s="3" t="s">
        <v>215</v>
      </c>
      <c r="Y6617" s="3" t="s">
        <v>215</v>
      </c>
      <c r="Z6617" s="3" t="s">
        <v>215</v>
      </c>
      <c r="AA6617" s="3" t="s">
        <v>215</v>
      </c>
      <c r="AB6617" s="3">
        <v>2101.8069999999998</v>
      </c>
      <c r="AC6617" s="3">
        <v>1846.509</v>
      </c>
      <c r="AD6617" s="3">
        <v>1989.7840000000001</v>
      </c>
      <c r="AE6617" s="3">
        <v>2089.1280000000002</v>
      </c>
      <c r="AF6617" s="3">
        <v>2237.7860000000001</v>
      </c>
      <c r="AG6617" s="3">
        <v>2336.5929999999998</v>
      </c>
      <c r="AH6617" s="3">
        <v>2547.973</v>
      </c>
      <c r="AI6617" s="3">
        <v>2689.1419999999998</v>
      </c>
      <c r="AJ6617" s="3">
        <v>2821.027</v>
      </c>
      <c r="AK6617" s="3">
        <v>2987.15</v>
      </c>
      <c r="AL6617" s="3">
        <v>3147.4609999999998</v>
      </c>
      <c r="AM6617" s="3">
        <v>3049.3870000000002</v>
      </c>
      <c r="AN6617" s="3">
        <v>3067.21</v>
      </c>
      <c r="AO6617" s="3">
        <v>3110.1959999999999</v>
      </c>
      <c r="AP6617" s="3">
        <v>3078.6190000000001</v>
      </c>
      <c r="AQ6617" s="3">
        <v>3157.7930000000001</v>
      </c>
      <c r="AR6617" s="3">
        <v>3099.9639999999999</v>
      </c>
      <c r="AS6617" s="3">
        <v>3123.453</v>
      </c>
      <c r="AT6617" s="3">
        <v>3210.826</v>
      </c>
      <c r="AU6617" s="3">
        <v>3269.011</v>
      </c>
      <c r="AV6617" s="3">
        <v>3383.431</v>
      </c>
      <c r="AW6617" s="3">
        <v>3501.8510000000001</v>
      </c>
      <c r="AX6617" s="3">
        <v>3641.9250000000002</v>
      </c>
      <c r="AY6617" s="3">
        <v>3787.6019999999999</v>
      </c>
      <c r="AZ6617" s="3">
        <v>3939.1060000000002</v>
      </c>
      <c r="BA6617">
        <v>4096.6710000000003</v>
      </c>
      <c r="BB6617">
        <v>2016</v>
      </c>
    </row>
    <row r="6618" spans="1:54" hidden="1" x14ac:dyDescent="0.2">
      <c r="A6618">
        <v>942</v>
      </c>
      <c r="B6618" t="s">
        <v>405</v>
      </c>
      <c r="C6618" t="s">
        <v>350</v>
      </c>
      <c r="D6618" t="s">
        <v>168</v>
      </c>
      <c r="E6618" t="s">
        <v>349</v>
      </c>
      <c r="F6618" t="s">
        <v>348</v>
      </c>
      <c r="G6618" t="s">
        <v>275</v>
      </c>
      <c r="I6618" t="s">
        <v>347</v>
      </c>
      <c r="J6618" s="3" t="s">
        <v>215</v>
      </c>
      <c r="K6618" s="3" t="s">
        <v>215</v>
      </c>
      <c r="L6618" s="3" t="s">
        <v>215</v>
      </c>
      <c r="M6618" s="3" t="s">
        <v>215</v>
      </c>
      <c r="N6618" s="3" t="s">
        <v>215</v>
      </c>
      <c r="O6618" s="3" t="s">
        <v>215</v>
      </c>
      <c r="P6618" s="3" t="s">
        <v>215</v>
      </c>
      <c r="Q6618" s="3" t="s">
        <v>215</v>
      </c>
      <c r="R6618" s="3" t="s">
        <v>215</v>
      </c>
      <c r="S6618" s="3" t="s">
        <v>215</v>
      </c>
      <c r="T6618" s="3" t="s">
        <v>215</v>
      </c>
      <c r="U6618" s="3" t="s">
        <v>215</v>
      </c>
      <c r="V6618" s="3" t="s">
        <v>215</v>
      </c>
      <c r="W6618" s="3" t="s">
        <v>215</v>
      </c>
      <c r="X6618" s="3" t="s">
        <v>215</v>
      </c>
      <c r="Y6618" s="3" t="s">
        <v>215</v>
      </c>
      <c r="Z6618" s="3" t="s">
        <v>215</v>
      </c>
      <c r="AA6618" s="3" t="s">
        <v>215</v>
      </c>
      <c r="AB6618" s="3" t="s">
        <v>215</v>
      </c>
      <c r="AC6618" s="3">
        <v>-12.147</v>
      </c>
      <c r="AD6618" s="3">
        <v>7.7590000000000003</v>
      </c>
      <c r="AE6618" s="3">
        <v>4.9930000000000003</v>
      </c>
      <c r="AF6618" s="3">
        <v>7.1159999999999997</v>
      </c>
      <c r="AG6618" s="3">
        <v>4.415</v>
      </c>
      <c r="AH6618" s="3">
        <v>9.0470000000000006</v>
      </c>
      <c r="AI6618" s="3">
        <v>5.54</v>
      </c>
      <c r="AJ6618" s="3">
        <v>4.9039999999999999</v>
      </c>
      <c r="AK6618" s="3">
        <v>5.8890000000000002</v>
      </c>
      <c r="AL6618" s="3">
        <v>5.367</v>
      </c>
      <c r="AM6618" s="3">
        <v>-3.1160000000000001</v>
      </c>
      <c r="AN6618" s="3">
        <v>0.58399999999999996</v>
      </c>
      <c r="AO6618" s="3">
        <v>1.401</v>
      </c>
      <c r="AP6618" s="3">
        <v>-1.0149999999999999</v>
      </c>
      <c r="AQ6618" s="3">
        <v>2.5720000000000001</v>
      </c>
      <c r="AR6618" s="3">
        <v>-1.831</v>
      </c>
      <c r="AS6618" s="3">
        <v>0.75800000000000001</v>
      </c>
      <c r="AT6618" s="3">
        <v>2.7970000000000002</v>
      </c>
      <c r="AU6618" s="3">
        <v>1.8120000000000001</v>
      </c>
      <c r="AV6618" s="3">
        <v>3.5</v>
      </c>
      <c r="AW6618" s="3">
        <v>3.5</v>
      </c>
      <c r="AX6618" s="3">
        <v>4</v>
      </c>
      <c r="AY6618" s="3">
        <v>4</v>
      </c>
      <c r="AZ6618" s="3">
        <v>4</v>
      </c>
      <c r="BA6618">
        <v>4</v>
      </c>
      <c r="BB6618">
        <v>2016</v>
      </c>
    </row>
    <row r="6619" spans="1:54" hidden="1" x14ac:dyDescent="0.2">
      <c r="A6619">
        <v>942</v>
      </c>
      <c r="B6619" t="s">
        <v>405</v>
      </c>
      <c r="C6619" t="s">
        <v>346</v>
      </c>
      <c r="D6619" t="s">
        <v>168</v>
      </c>
      <c r="E6619" t="s">
        <v>342</v>
      </c>
      <c r="F6619" t="s">
        <v>345</v>
      </c>
      <c r="G6619" t="s">
        <v>225</v>
      </c>
      <c r="H6619" t="s">
        <v>222</v>
      </c>
      <c r="I6619" t="s">
        <v>1656</v>
      </c>
      <c r="J6619" s="3" t="s">
        <v>215</v>
      </c>
      <c r="K6619" s="3" t="s">
        <v>215</v>
      </c>
      <c r="L6619" s="3" t="s">
        <v>215</v>
      </c>
      <c r="M6619" s="3" t="s">
        <v>215</v>
      </c>
      <c r="N6619" s="3" t="s">
        <v>215</v>
      </c>
      <c r="O6619" s="3" t="s">
        <v>215</v>
      </c>
      <c r="P6619" s="3" t="s">
        <v>215</v>
      </c>
      <c r="Q6619" s="3" t="s">
        <v>215</v>
      </c>
      <c r="R6619" s="3" t="s">
        <v>215</v>
      </c>
      <c r="S6619" s="3" t="s">
        <v>215</v>
      </c>
      <c r="T6619" s="3" t="s">
        <v>215</v>
      </c>
      <c r="U6619" s="3" t="s">
        <v>215</v>
      </c>
      <c r="V6619" s="3" t="s">
        <v>215</v>
      </c>
      <c r="W6619" s="3" t="s">
        <v>215</v>
      </c>
      <c r="X6619" s="3" t="s">
        <v>215</v>
      </c>
      <c r="Y6619" s="3" t="s">
        <v>215</v>
      </c>
      <c r="Z6619" s="3" t="s">
        <v>215</v>
      </c>
      <c r="AA6619" s="3" t="s">
        <v>215</v>
      </c>
      <c r="AB6619" s="3" t="s">
        <v>215</v>
      </c>
      <c r="AC6619" s="3" t="s">
        <v>215</v>
      </c>
      <c r="AD6619" s="3">
        <v>413.12099999999998</v>
      </c>
      <c r="AE6619" s="3">
        <v>820.84199999999998</v>
      </c>
      <c r="AF6619" s="3">
        <v>1037.8969999999999</v>
      </c>
      <c r="AG6619" s="3">
        <v>1220.1600000000001</v>
      </c>
      <c r="AH6619" s="3">
        <v>1451.4480000000001</v>
      </c>
      <c r="AI6619" s="3">
        <v>1751.3710000000001</v>
      </c>
      <c r="AJ6619" s="3">
        <v>2055.1979999999999</v>
      </c>
      <c r="AK6619" s="3">
        <v>2355.0659999999998</v>
      </c>
      <c r="AL6619" s="3">
        <v>2744.913</v>
      </c>
      <c r="AM6619" s="3">
        <v>2880.0590000000002</v>
      </c>
      <c r="AN6619" s="3">
        <v>3067.21</v>
      </c>
      <c r="AO6619" s="3">
        <v>3407.5630000000001</v>
      </c>
      <c r="AP6619" s="3">
        <v>3584.2359999999999</v>
      </c>
      <c r="AQ6619" s="3">
        <v>3876.4029999999998</v>
      </c>
      <c r="AR6619" s="3">
        <v>3908.47</v>
      </c>
      <c r="AS6619" s="3">
        <v>4043.4679999999998</v>
      </c>
      <c r="AT6619" s="3">
        <v>4261.9269999999997</v>
      </c>
      <c r="AU6619" s="3">
        <v>4468.8410000000003</v>
      </c>
      <c r="AV6619" s="3">
        <v>4755.0950000000003</v>
      </c>
      <c r="AW6619" s="3">
        <v>5057.366</v>
      </c>
      <c r="AX6619" s="3">
        <v>5416.924</v>
      </c>
      <c r="AY6619" s="3">
        <v>5802.0460000000003</v>
      </c>
      <c r="AZ6619" s="3">
        <v>6215.7550000000001</v>
      </c>
      <c r="BA6619">
        <v>6658.317</v>
      </c>
      <c r="BB6619">
        <v>2016</v>
      </c>
    </row>
    <row r="6620" spans="1:54" hidden="1" x14ac:dyDescent="0.2">
      <c r="A6620">
        <v>942</v>
      </c>
      <c r="B6620" t="s">
        <v>405</v>
      </c>
      <c r="C6620" t="s">
        <v>344</v>
      </c>
      <c r="D6620" t="s">
        <v>168</v>
      </c>
      <c r="E6620" t="s">
        <v>342</v>
      </c>
      <c r="F6620" t="s">
        <v>343</v>
      </c>
      <c r="G6620" t="s">
        <v>223</v>
      </c>
      <c r="H6620" t="s">
        <v>222</v>
      </c>
      <c r="I6620" t="s">
        <v>310</v>
      </c>
      <c r="J6620" s="3" t="s">
        <v>215</v>
      </c>
      <c r="K6620" s="3" t="s">
        <v>215</v>
      </c>
      <c r="L6620" s="3" t="s">
        <v>215</v>
      </c>
      <c r="M6620" s="3" t="s">
        <v>215</v>
      </c>
      <c r="N6620" s="3" t="s">
        <v>215</v>
      </c>
      <c r="O6620" s="3" t="s">
        <v>215</v>
      </c>
      <c r="P6620" s="3" t="s">
        <v>215</v>
      </c>
      <c r="Q6620" s="3" t="s">
        <v>215</v>
      </c>
      <c r="R6620" s="3" t="s">
        <v>215</v>
      </c>
      <c r="S6620" s="3" t="s">
        <v>215</v>
      </c>
      <c r="T6620" s="3" t="s">
        <v>215</v>
      </c>
      <c r="U6620" s="3" t="s">
        <v>215</v>
      </c>
      <c r="V6620" s="3" t="s">
        <v>215</v>
      </c>
      <c r="W6620" s="3" t="s">
        <v>215</v>
      </c>
      <c r="X6620" s="3" t="s">
        <v>215</v>
      </c>
      <c r="Y6620" s="3" t="s">
        <v>215</v>
      </c>
      <c r="Z6620" s="3" t="s">
        <v>215</v>
      </c>
      <c r="AA6620" s="3" t="s">
        <v>215</v>
      </c>
      <c r="AB6620" s="3" t="s">
        <v>215</v>
      </c>
      <c r="AC6620" s="3" t="s">
        <v>215</v>
      </c>
      <c r="AD6620" s="3">
        <v>9.3119999999999994</v>
      </c>
      <c r="AE6620" s="3">
        <v>12.313000000000001</v>
      </c>
      <c r="AF6620" s="3">
        <v>16.177</v>
      </c>
      <c r="AG6620" s="3">
        <v>21.219000000000001</v>
      </c>
      <c r="AH6620" s="3">
        <v>24.742999999999999</v>
      </c>
      <c r="AI6620" s="3">
        <v>26.074999999999999</v>
      </c>
      <c r="AJ6620" s="3">
        <v>30.721</v>
      </c>
      <c r="AK6620" s="3">
        <v>40.499000000000002</v>
      </c>
      <c r="AL6620" s="3">
        <v>49.164999999999999</v>
      </c>
      <c r="AM6620" s="3">
        <v>42.610999999999997</v>
      </c>
      <c r="AN6620" s="3">
        <v>39.034999999999997</v>
      </c>
      <c r="AO6620" s="3">
        <v>46.488</v>
      </c>
      <c r="AP6620" s="3">
        <v>40.734000000000002</v>
      </c>
      <c r="AQ6620" s="3">
        <v>45.52</v>
      </c>
      <c r="AR6620" s="3">
        <v>44.210999999999999</v>
      </c>
      <c r="AS6620" s="3">
        <v>37.159999999999997</v>
      </c>
      <c r="AT6620" s="3">
        <v>38.299999999999997</v>
      </c>
      <c r="AU6620" s="3">
        <v>41.470999999999997</v>
      </c>
      <c r="AV6620" s="3">
        <v>48.279000000000003</v>
      </c>
      <c r="AW6620" s="3">
        <v>51.304000000000002</v>
      </c>
      <c r="AX6620" s="3">
        <v>55.109000000000002</v>
      </c>
      <c r="AY6620" s="3">
        <v>59.027999999999999</v>
      </c>
      <c r="AZ6620" s="3">
        <v>63.298999999999999</v>
      </c>
      <c r="BA6620">
        <v>67.834000000000003</v>
      </c>
      <c r="BB6620">
        <v>2016</v>
      </c>
    </row>
    <row r="6621" spans="1:54" hidden="1" x14ac:dyDescent="0.2">
      <c r="A6621">
        <v>942</v>
      </c>
      <c r="B6621" t="s">
        <v>405</v>
      </c>
      <c r="C6621" t="s">
        <v>213</v>
      </c>
      <c r="D6621" t="s">
        <v>168</v>
      </c>
      <c r="E6621" t="s">
        <v>342</v>
      </c>
      <c r="F6621" t="s">
        <v>341</v>
      </c>
      <c r="G6621" t="s">
        <v>323</v>
      </c>
      <c r="H6621" t="s">
        <v>222</v>
      </c>
      <c r="I6621" t="s">
        <v>310</v>
      </c>
      <c r="J6621" s="3" t="s">
        <v>215</v>
      </c>
      <c r="K6621" s="3" t="s">
        <v>215</v>
      </c>
      <c r="L6621" s="3" t="s">
        <v>215</v>
      </c>
      <c r="M6621" s="3" t="s">
        <v>215</v>
      </c>
      <c r="N6621" s="3" t="s">
        <v>215</v>
      </c>
      <c r="O6621" s="3" t="s">
        <v>215</v>
      </c>
      <c r="P6621" s="3" t="s">
        <v>215</v>
      </c>
      <c r="Q6621" s="3" t="s">
        <v>215</v>
      </c>
      <c r="R6621" s="3" t="s">
        <v>215</v>
      </c>
      <c r="S6621" s="3" t="s">
        <v>215</v>
      </c>
      <c r="T6621" s="3" t="s">
        <v>215</v>
      </c>
      <c r="U6621" s="3" t="s">
        <v>215</v>
      </c>
      <c r="V6621" s="3" t="s">
        <v>215</v>
      </c>
      <c r="W6621" s="3" t="s">
        <v>215</v>
      </c>
      <c r="X6621" s="3" t="s">
        <v>215</v>
      </c>
      <c r="Y6621" s="3" t="s">
        <v>215</v>
      </c>
      <c r="Z6621" s="3" t="s">
        <v>215</v>
      </c>
      <c r="AA6621" s="3" t="s">
        <v>215</v>
      </c>
      <c r="AB6621" s="3" t="s">
        <v>215</v>
      </c>
      <c r="AC6621" s="3" t="s">
        <v>215</v>
      </c>
      <c r="AD6621" s="3">
        <v>46.341000000000001</v>
      </c>
      <c r="AE6621" s="3">
        <v>49.764000000000003</v>
      </c>
      <c r="AF6621" s="3">
        <v>54.122999999999998</v>
      </c>
      <c r="AG6621" s="3">
        <v>57.64</v>
      </c>
      <c r="AH6621" s="3">
        <v>64.581999999999994</v>
      </c>
      <c r="AI6621" s="3">
        <v>70.352999999999994</v>
      </c>
      <c r="AJ6621" s="3">
        <v>76.072000000000003</v>
      </c>
      <c r="AK6621" s="3">
        <v>82.694999999999993</v>
      </c>
      <c r="AL6621" s="3">
        <v>88.841999999999999</v>
      </c>
      <c r="AM6621" s="3">
        <v>86.727000000000004</v>
      </c>
      <c r="AN6621" s="3">
        <v>88.3</v>
      </c>
      <c r="AO6621" s="3">
        <v>91.385999999999996</v>
      </c>
      <c r="AP6621" s="3">
        <v>92.123999999999995</v>
      </c>
      <c r="AQ6621" s="3">
        <v>96.019000000000005</v>
      </c>
      <c r="AR6621" s="3">
        <v>95.953000000000003</v>
      </c>
      <c r="AS6621" s="3">
        <v>97.727999999999994</v>
      </c>
      <c r="AT6621" s="3">
        <v>101.744</v>
      </c>
      <c r="AU6621" s="3">
        <v>105.45099999999999</v>
      </c>
      <c r="AV6621" s="3">
        <v>111.622</v>
      </c>
      <c r="AW6621" s="3">
        <v>118.03400000000001</v>
      </c>
      <c r="AX6621" s="3">
        <v>125.16800000000001</v>
      </c>
      <c r="AY6621" s="3">
        <v>132.655</v>
      </c>
      <c r="AZ6621" s="3">
        <v>140.33000000000001</v>
      </c>
      <c r="BA6621">
        <v>148.483</v>
      </c>
      <c r="BB6621">
        <v>2016</v>
      </c>
    </row>
    <row r="6622" spans="1:54" hidden="1" x14ac:dyDescent="0.2">
      <c r="A6622">
        <v>942</v>
      </c>
      <c r="B6622" t="s">
        <v>405</v>
      </c>
      <c r="C6622" t="s">
        <v>340</v>
      </c>
      <c r="D6622" t="s">
        <v>168</v>
      </c>
      <c r="E6622" t="s">
        <v>339</v>
      </c>
      <c r="F6622" t="s">
        <v>338</v>
      </c>
      <c r="G6622" t="s">
        <v>295</v>
      </c>
      <c r="I6622" t="s">
        <v>337</v>
      </c>
      <c r="J6622" s="3" t="s">
        <v>215</v>
      </c>
      <c r="K6622" s="3" t="s">
        <v>215</v>
      </c>
      <c r="L6622" s="3" t="s">
        <v>215</v>
      </c>
      <c r="M6622" s="3" t="s">
        <v>215</v>
      </c>
      <c r="N6622" s="3" t="s">
        <v>215</v>
      </c>
      <c r="O6622" s="3" t="s">
        <v>215</v>
      </c>
      <c r="P6622" s="3" t="s">
        <v>215</v>
      </c>
      <c r="Q6622" s="3" t="s">
        <v>215</v>
      </c>
      <c r="R6622" s="3" t="s">
        <v>215</v>
      </c>
      <c r="S6622" s="3" t="s">
        <v>215</v>
      </c>
      <c r="T6622" s="3" t="s">
        <v>215</v>
      </c>
      <c r="U6622" s="3" t="s">
        <v>215</v>
      </c>
      <c r="V6622" s="3" t="s">
        <v>215</v>
      </c>
      <c r="W6622" s="3" t="s">
        <v>215</v>
      </c>
      <c r="X6622" s="3" t="s">
        <v>215</v>
      </c>
      <c r="Y6622" s="3" t="s">
        <v>215</v>
      </c>
      <c r="Z6622" s="3" t="s">
        <v>215</v>
      </c>
      <c r="AA6622" s="3" t="s">
        <v>215</v>
      </c>
      <c r="AB6622" s="3" t="s">
        <v>215</v>
      </c>
      <c r="AC6622" s="3" t="s">
        <v>215</v>
      </c>
      <c r="AD6622" s="3">
        <v>20.762</v>
      </c>
      <c r="AE6622" s="3">
        <v>39.290999999999997</v>
      </c>
      <c r="AF6622" s="3">
        <v>46.381</v>
      </c>
      <c r="AG6622" s="3">
        <v>52.22</v>
      </c>
      <c r="AH6622" s="3">
        <v>56.965000000000003</v>
      </c>
      <c r="AI6622" s="3">
        <v>65.128</v>
      </c>
      <c r="AJ6622" s="3">
        <v>72.852999999999994</v>
      </c>
      <c r="AK6622" s="3">
        <v>78.84</v>
      </c>
      <c r="AL6622" s="3">
        <v>87.21</v>
      </c>
      <c r="AM6622" s="3">
        <v>94.447000000000003</v>
      </c>
      <c r="AN6622" s="3">
        <v>100</v>
      </c>
      <c r="AO6622" s="3">
        <v>109.56100000000001</v>
      </c>
      <c r="AP6622" s="3">
        <v>116.423</v>
      </c>
      <c r="AQ6622" s="3">
        <v>122.75700000000001</v>
      </c>
      <c r="AR6622" s="3">
        <v>126.081</v>
      </c>
      <c r="AS6622" s="3">
        <v>129.45500000000001</v>
      </c>
      <c r="AT6622" s="3">
        <v>132.73599999999999</v>
      </c>
      <c r="AU6622" s="3">
        <v>136.703</v>
      </c>
      <c r="AV6622" s="3">
        <v>140.541</v>
      </c>
      <c r="AW6622" s="3">
        <v>144.41999999999999</v>
      </c>
      <c r="AX6622" s="3">
        <v>148.738</v>
      </c>
      <c r="AY6622" s="3">
        <v>153.185</v>
      </c>
      <c r="AZ6622" s="3">
        <v>157.79599999999999</v>
      </c>
      <c r="BA6622">
        <v>162.53</v>
      </c>
      <c r="BB6622">
        <v>2016</v>
      </c>
    </row>
    <row r="6623" spans="1:54" hidden="1" x14ac:dyDescent="0.2">
      <c r="A6623">
        <v>942</v>
      </c>
      <c r="B6623" t="s">
        <v>405</v>
      </c>
      <c r="C6623" t="s">
        <v>336</v>
      </c>
      <c r="D6623" t="s">
        <v>168</v>
      </c>
      <c r="E6623" t="s">
        <v>333</v>
      </c>
      <c r="F6623" t="s">
        <v>335</v>
      </c>
      <c r="G6623" t="s">
        <v>225</v>
      </c>
      <c r="H6623" t="s">
        <v>322</v>
      </c>
      <c r="I6623" t="s">
        <v>330</v>
      </c>
      <c r="J6623" s="3" t="s">
        <v>215</v>
      </c>
      <c r="K6623" s="3" t="s">
        <v>215</v>
      </c>
      <c r="L6623" s="3" t="s">
        <v>215</v>
      </c>
      <c r="M6623" s="3" t="s">
        <v>215</v>
      </c>
      <c r="N6623" s="3" t="s">
        <v>215</v>
      </c>
      <c r="O6623" s="3" t="s">
        <v>215</v>
      </c>
      <c r="P6623" s="3" t="s">
        <v>215</v>
      </c>
      <c r="Q6623" s="3" t="s">
        <v>215</v>
      </c>
      <c r="R6623" s="3" t="s">
        <v>215</v>
      </c>
      <c r="S6623" s="3" t="s">
        <v>215</v>
      </c>
      <c r="T6623" s="3" t="s">
        <v>215</v>
      </c>
      <c r="U6623" s="3" t="s">
        <v>215</v>
      </c>
      <c r="V6623" s="3" t="s">
        <v>215</v>
      </c>
      <c r="W6623" s="3" t="s">
        <v>215</v>
      </c>
      <c r="X6623" s="3" t="s">
        <v>215</v>
      </c>
      <c r="Y6623" s="3" t="s">
        <v>215</v>
      </c>
      <c r="Z6623" s="3" t="s">
        <v>215</v>
      </c>
      <c r="AA6623" s="3">
        <v>270098.11800000002</v>
      </c>
      <c r="AB6623" s="3">
        <v>277732.24400000001</v>
      </c>
      <c r="AC6623" s="3">
        <v>244882.06899999999</v>
      </c>
      <c r="AD6623" s="3">
        <v>264727.50199999998</v>
      </c>
      <c r="AE6623" s="3">
        <v>278422.91700000002</v>
      </c>
      <c r="AF6623" s="3">
        <v>298370.18</v>
      </c>
      <c r="AG6623" s="3">
        <v>312354.07699999999</v>
      </c>
      <c r="AH6623" s="3">
        <v>341406.90100000001</v>
      </c>
      <c r="AI6623" s="3">
        <v>361406.44900000002</v>
      </c>
      <c r="AJ6623" s="3">
        <v>380624.777</v>
      </c>
      <c r="AK6623" s="3">
        <v>404676.33</v>
      </c>
      <c r="AL6623" s="3">
        <v>428213.08</v>
      </c>
      <c r="AM6623" s="3">
        <v>416537.02899999998</v>
      </c>
      <c r="AN6623" s="3">
        <v>420659.27799999999</v>
      </c>
      <c r="AO6623" s="3">
        <v>429791.74099999998</v>
      </c>
      <c r="AP6623" s="3">
        <v>427497.11599999998</v>
      </c>
      <c r="AQ6623" s="3">
        <v>440629.28200000001</v>
      </c>
      <c r="AR6623" s="3">
        <v>434668.674</v>
      </c>
      <c r="AS6623" s="3">
        <v>440209.26</v>
      </c>
      <c r="AT6623" s="3">
        <v>454899.39399999997</v>
      </c>
      <c r="AU6623" s="3">
        <v>465002.87</v>
      </c>
      <c r="AV6623" s="3">
        <v>483211.42099999997</v>
      </c>
      <c r="AW6623" s="3">
        <v>502132.35</v>
      </c>
      <c r="AX6623" s="3">
        <v>524314.90399999998</v>
      </c>
      <c r="AY6623" s="3">
        <v>547477.41</v>
      </c>
      <c r="AZ6623" s="3">
        <v>571663.15899999999</v>
      </c>
      <c r="BA6623">
        <v>596917.35400000005</v>
      </c>
      <c r="BB6623">
        <v>2016</v>
      </c>
    </row>
    <row r="6624" spans="1:54" hidden="1" x14ac:dyDescent="0.2">
      <c r="A6624">
        <v>942</v>
      </c>
      <c r="B6624" t="s">
        <v>405</v>
      </c>
      <c r="C6624" t="s">
        <v>334</v>
      </c>
      <c r="D6624" t="s">
        <v>168</v>
      </c>
      <c r="E6624" t="s">
        <v>333</v>
      </c>
      <c r="F6624" t="s">
        <v>332</v>
      </c>
      <c r="G6624" t="s">
        <v>331</v>
      </c>
      <c r="H6624" t="s">
        <v>322</v>
      </c>
      <c r="I6624" t="s">
        <v>330</v>
      </c>
      <c r="J6624" s="3" t="s">
        <v>215</v>
      </c>
      <c r="K6624" s="3" t="s">
        <v>215</v>
      </c>
      <c r="L6624" s="3" t="s">
        <v>215</v>
      </c>
      <c r="M6624" s="3" t="s">
        <v>215</v>
      </c>
      <c r="N6624" s="3" t="s">
        <v>215</v>
      </c>
      <c r="O6624" s="3" t="s">
        <v>215</v>
      </c>
      <c r="P6624" s="3" t="s">
        <v>215</v>
      </c>
      <c r="Q6624" s="3" t="s">
        <v>215</v>
      </c>
      <c r="R6624" s="3" t="s">
        <v>215</v>
      </c>
      <c r="S6624" s="3" t="s">
        <v>215</v>
      </c>
      <c r="T6624" s="3" t="s">
        <v>215</v>
      </c>
      <c r="U6624" s="3" t="s">
        <v>215</v>
      </c>
      <c r="V6624" s="3" t="s">
        <v>215</v>
      </c>
      <c r="W6624" s="3" t="s">
        <v>215</v>
      </c>
      <c r="X6624" s="3" t="s">
        <v>215</v>
      </c>
      <c r="Y6624" s="3" t="s">
        <v>215</v>
      </c>
      <c r="Z6624" s="3" t="s">
        <v>215</v>
      </c>
      <c r="AA6624" s="3">
        <v>7936.1869999999999</v>
      </c>
      <c r="AB6624" s="3">
        <v>8160.4979999999996</v>
      </c>
      <c r="AC6624" s="3">
        <v>7195.2740000000003</v>
      </c>
      <c r="AD6624" s="3">
        <v>7778.3850000000002</v>
      </c>
      <c r="AE6624" s="3">
        <v>8180.7920000000004</v>
      </c>
      <c r="AF6624" s="3">
        <v>8766.8940000000002</v>
      </c>
      <c r="AG6624" s="3">
        <v>9177.7780000000002</v>
      </c>
      <c r="AH6624" s="3">
        <v>10031.424999999999</v>
      </c>
      <c r="AI6624" s="3">
        <v>10619.064</v>
      </c>
      <c r="AJ6624" s="3">
        <v>11183.749</v>
      </c>
      <c r="AK6624" s="3">
        <v>11890.446</v>
      </c>
      <c r="AL6624" s="3">
        <v>12582.017</v>
      </c>
      <c r="AM6624" s="3">
        <v>12238.945</v>
      </c>
      <c r="AN6624" s="3">
        <v>12360.066999999999</v>
      </c>
      <c r="AO6624" s="3">
        <v>12628.403</v>
      </c>
      <c r="AP6624" s="3">
        <v>12560.981</v>
      </c>
      <c r="AQ6624" s="3">
        <v>12946.838</v>
      </c>
      <c r="AR6624" s="3">
        <v>12771.7</v>
      </c>
      <c r="AS6624" s="3">
        <v>12934.496999999999</v>
      </c>
      <c r="AT6624" s="3">
        <v>13366.130999999999</v>
      </c>
      <c r="AU6624" s="3">
        <v>13662.998</v>
      </c>
      <c r="AV6624" s="3">
        <v>14198.012000000001</v>
      </c>
      <c r="AW6624" s="3">
        <v>14753.958000000001</v>
      </c>
      <c r="AX6624" s="3">
        <v>15405.74</v>
      </c>
      <c r="AY6624" s="3">
        <v>16086.315000000001</v>
      </c>
      <c r="AZ6624" s="3">
        <v>16796.955000000002</v>
      </c>
      <c r="BA6624">
        <v>17538.989000000001</v>
      </c>
      <c r="BB6624">
        <v>2016</v>
      </c>
    </row>
    <row r="6625" spans="1:54" hidden="1" x14ac:dyDescent="0.2">
      <c r="A6625">
        <v>942</v>
      </c>
      <c r="B6625" t="s">
        <v>405</v>
      </c>
      <c r="C6625" t="s">
        <v>329</v>
      </c>
      <c r="D6625" t="s">
        <v>168</v>
      </c>
      <c r="E6625" t="s">
        <v>325</v>
      </c>
      <c r="F6625" t="s">
        <v>328</v>
      </c>
      <c r="G6625" t="s">
        <v>225</v>
      </c>
      <c r="H6625" t="s">
        <v>322</v>
      </c>
      <c r="I6625" t="s">
        <v>321</v>
      </c>
      <c r="J6625" s="3" t="s">
        <v>215</v>
      </c>
      <c r="K6625" s="3" t="s">
        <v>215</v>
      </c>
      <c r="L6625" s="3" t="s">
        <v>215</v>
      </c>
      <c r="M6625" s="3" t="s">
        <v>215</v>
      </c>
      <c r="N6625" s="3" t="s">
        <v>215</v>
      </c>
      <c r="O6625" s="3" t="s">
        <v>215</v>
      </c>
      <c r="P6625" s="3" t="s">
        <v>215</v>
      </c>
      <c r="Q6625" s="3" t="s">
        <v>215</v>
      </c>
      <c r="R6625" s="3" t="s">
        <v>215</v>
      </c>
      <c r="S6625" s="3" t="s">
        <v>215</v>
      </c>
      <c r="T6625" s="3" t="s">
        <v>215</v>
      </c>
      <c r="U6625" s="3" t="s">
        <v>215</v>
      </c>
      <c r="V6625" s="3" t="s">
        <v>215</v>
      </c>
      <c r="W6625" s="3" t="s">
        <v>215</v>
      </c>
      <c r="X6625" s="3" t="s">
        <v>215</v>
      </c>
      <c r="Y6625" s="3" t="s">
        <v>215</v>
      </c>
      <c r="Z6625" s="3" t="s">
        <v>215</v>
      </c>
      <c r="AA6625" s="3">
        <v>18792.975999999999</v>
      </c>
      <c r="AB6625" s="3">
        <v>24235.098000000002</v>
      </c>
      <c r="AC6625" s="3">
        <v>28470.731</v>
      </c>
      <c r="AD6625" s="3">
        <v>54962.946000000004</v>
      </c>
      <c r="AE6625" s="3">
        <v>109395.541</v>
      </c>
      <c r="AF6625" s="3">
        <v>138385.742</v>
      </c>
      <c r="AG6625" s="3">
        <v>163110.101</v>
      </c>
      <c r="AH6625" s="3">
        <v>194481.80300000001</v>
      </c>
      <c r="AI6625" s="3">
        <v>235375.033</v>
      </c>
      <c r="AJ6625" s="3">
        <v>277295.96100000001</v>
      </c>
      <c r="AK6625" s="3">
        <v>319046.31</v>
      </c>
      <c r="AL6625" s="3">
        <v>373446.29599999997</v>
      </c>
      <c r="AM6625" s="3">
        <v>393407.30200000003</v>
      </c>
      <c r="AN6625" s="3">
        <v>420659.27299999999</v>
      </c>
      <c r="AO6625" s="3">
        <v>470884.29800000001</v>
      </c>
      <c r="AP6625" s="3">
        <v>497707.04100000003</v>
      </c>
      <c r="AQ6625" s="3">
        <v>540902.07700000005</v>
      </c>
      <c r="AR6625" s="3">
        <v>548035.1</v>
      </c>
      <c r="AS6625" s="3">
        <v>569873.09900000005</v>
      </c>
      <c r="AT6625" s="3">
        <v>603815.94900000002</v>
      </c>
      <c r="AU6625" s="3">
        <v>635673.43000000005</v>
      </c>
      <c r="AV6625" s="3">
        <v>679108.30700000003</v>
      </c>
      <c r="AW6625" s="3">
        <v>725178.46600000001</v>
      </c>
      <c r="AX6625" s="3">
        <v>779855.17500000005</v>
      </c>
      <c r="AY6625" s="3">
        <v>838654.37600000005</v>
      </c>
      <c r="AZ6625" s="3">
        <v>902062.03599999996</v>
      </c>
      <c r="BA6625">
        <v>970169.53099999996</v>
      </c>
      <c r="BB6625">
        <v>2016</v>
      </c>
    </row>
    <row r="6626" spans="1:54" hidden="1" x14ac:dyDescent="0.2">
      <c r="A6626">
        <v>942</v>
      </c>
      <c r="B6626" t="s">
        <v>405</v>
      </c>
      <c r="C6626" t="s">
        <v>327</v>
      </c>
      <c r="D6626" t="s">
        <v>168</v>
      </c>
      <c r="E6626" t="s">
        <v>325</v>
      </c>
      <c r="F6626" t="s">
        <v>326</v>
      </c>
      <c r="G6626" t="s">
        <v>223</v>
      </c>
      <c r="H6626" t="s">
        <v>322</v>
      </c>
      <c r="I6626" t="s">
        <v>321</v>
      </c>
      <c r="J6626" s="3" t="s">
        <v>215</v>
      </c>
      <c r="K6626" s="3" t="s">
        <v>215</v>
      </c>
      <c r="L6626" s="3" t="s">
        <v>215</v>
      </c>
      <c r="M6626" s="3" t="s">
        <v>215</v>
      </c>
      <c r="N6626" s="3" t="s">
        <v>215</v>
      </c>
      <c r="O6626" s="3" t="s">
        <v>215</v>
      </c>
      <c r="P6626" s="3" t="s">
        <v>215</v>
      </c>
      <c r="Q6626" s="3" t="s">
        <v>215</v>
      </c>
      <c r="R6626" s="3" t="s">
        <v>215</v>
      </c>
      <c r="S6626" s="3" t="s">
        <v>215</v>
      </c>
      <c r="T6626" s="3" t="s">
        <v>215</v>
      </c>
      <c r="U6626" s="3" t="s">
        <v>215</v>
      </c>
      <c r="V6626" s="3" t="s">
        <v>215</v>
      </c>
      <c r="W6626" s="3" t="s">
        <v>215</v>
      </c>
      <c r="X6626" s="3" t="s">
        <v>215</v>
      </c>
      <c r="Y6626" s="3" t="s">
        <v>215</v>
      </c>
      <c r="Z6626" s="3" t="s">
        <v>215</v>
      </c>
      <c r="AA6626" s="3">
        <v>2925.9270000000001</v>
      </c>
      <c r="AB6626" s="3">
        <v>2300.6990000000001</v>
      </c>
      <c r="AC6626" s="3">
        <v>1507.6790000000001</v>
      </c>
      <c r="AD6626" s="3">
        <v>1238.8879999999999</v>
      </c>
      <c r="AE6626" s="3">
        <v>1640.9449999999999</v>
      </c>
      <c r="AF6626" s="3">
        <v>2156.8870000000002</v>
      </c>
      <c r="AG6626" s="3">
        <v>2836.54</v>
      </c>
      <c r="AH6626" s="3">
        <v>3315.3310000000001</v>
      </c>
      <c r="AI6626" s="3">
        <v>3504.2950000000001</v>
      </c>
      <c r="AJ6626" s="3">
        <v>4145.0339999999997</v>
      </c>
      <c r="AK6626" s="3">
        <v>5486.4889999999996</v>
      </c>
      <c r="AL6626" s="3">
        <v>6688.951</v>
      </c>
      <c r="AM6626" s="3">
        <v>5820.4690000000001</v>
      </c>
      <c r="AN6626" s="3">
        <v>5353.5609999999997</v>
      </c>
      <c r="AO6626" s="3">
        <v>6424.0280000000002</v>
      </c>
      <c r="AP6626" s="3">
        <v>5656.2610000000004</v>
      </c>
      <c r="AQ6626" s="3">
        <v>6351.6840000000002</v>
      </c>
      <c r="AR6626" s="3">
        <v>6199.12</v>
      </c>
      <c r="AS6626" s="3">
        <v>5237.2539999999999</v>
      </c>
      <c r="AT6626" s="3">
        <v>5426.201</v>
      </c>
      <c r="AU6626" s="3">
        <v>5899.0370000000003</v>
      </c>
      <c r="AV6626" s="3">
        <v>6895.0169999999998</v>
      </c>
      <c r="AW6626" s="3">
        <v>7356.4930000000004</v>
      </c>
      <c r="AX6626" s="3">
        <v>7933.8059999999996</v>
      </c>
      <c r="AY6626" s="3">
        <v>8532.1749999999993</v>
      </c>
      <c r="AZ6626" s="3">
        <v>9186.3040000000001</v>
      </c>
      <c r="BA6626">
        <v>9883.9290000000001</v>
      </c>
      <c r="BB6626">
        <v>2016</v>
      </c>
    </row>
    <row r="6627" spans="1:54" hidden="1" x14ac:dyDescent="0.2">
      <c r="A6627">
        <v>942</v>
      </c>
      <c r="B6627" t="s">
        <v>405</v>
      </c>
      <c r="C6627" t="s">
        <v>212</v>
      </c>
      <c r="D6627" t="s">
        <v>168</v>
      </c>
      <c r="E6627" t="s">
        <v>325</v>
      </c>
      <c r="F6627" t="s">
        <v>324</v>
      </c>
      <c r="G6627" t="s">
        <v>323</v>
      </c>
      <c r="H6627" t="s">
        <v>322</v>
      </c>
      <c r="I6627" t="s">
        <v>321</v>
      </c>
      <c r="J6627" s="3" t="s">
        <v>215</v>
      </c>
      <c r="K6627" s="3" t="s">
        <v>215</v>
      </c>
      <c r="L6627" s="3" t="s">
        <v>215</v>
      </c>
      <c r="M6627" s="3" t="s">
        <v>215</v>
      </c>
      <c r="N6627" s="3" t="s">
        <v>215</v>
      </c>
      <c r="O6627" s="3" t="s">
        <v>215</v>
      </c>
      <c r="P6627" s="3" t="s">
        <v>215</v>
      </c>
      <c r="Q6627" s="3" t="s">
        <v>215</v>
      </c>
      <c r="R6627" s="3" t="s">
        <v>215</v>
      </c>
      <c r="S6627" s="3" t="s">
        <v>215</v>
      </c>
      <c r="T6627" s="3" t="s">
        <v>215</v>
      </c>
      <c r="U6627" s="3" t="s">
        <v>215</v>
      </c>
      <c r="V6627" s="3" t="s">
        <v>215</v>
      </c>
      <c r="W6627" s="3" t="s">
        <v>215</v>
      </c>
      <c r="X6627" s="3" t="s">
        <v>215</v>
      </c>
      <c r="Y6627" s="3" t="s">
        <v>215</v>
      </c>
      <c r="Z6627" s="3" t="s">
        <v>215</v>
      </c>
      <c r="AA6627" s="3" t="s">
        <v>215</v>
      </c>
      <c r="AB6627" s="3" t="s">
        <v>215</v>
      </c>
      <c r="AC6627" s="3" t="s">
        <v>215</v>
      </c>
      <c r="AD6627" s="3">
        <v>6165.3609999999999</v>
      </c>
      <c r="AE6627" s="3">
        <v>6632.1</v>
      </c>
      <c r="AF6627" s="3">
        <v>7216.3580000000002</v>
      </c>
      <c r="AG6627" s="3">
        <v>7705.2070000000003</v>
      </c>
      <c r="AH6627" s="3">
        <v>8653.482</v>
      </c>
      <c r="AI6627" s="3">
        <v>9455.1180000000004</v>
      </c>
      <c r="AJ6627" s="3">
        <v>10263.888000000001</v>
      </c>
      <c r="AK6627" s="3">
        <v>11202.834000000001</v>
      </c>
      <c r="AL6627" s="3">
        <v>12086.953</v>
      </c>
      <c r="AM6627" s="3">
        <v>11846.665999999999</v>
      </c>
      <c r="AN6627" s="3">
        <v>12110.079</v>
      </c>
      <c r="AO6627" s="3">
        <v>12628.403</v>
      </c>
      <c r="AP6627" s="3">
        <v>12792.367</v>
      </c>
      <c r="AQ6627" s="3">
        <v>13398.264999999999</v>
      </c>
      <c r="AR6627" s="3">
        <v>13454.236000000001</v>
      </c>
      <c r="AS6627" s="3">
        <v>13773.477000000001</v>
      </c>
      <c r="AT6627" s="3">
        <v>14414.707</v>
      </c>
      <c r="AU6627" s="3">
        <v>14999.998</v>
      </c>
      <c r="AV6627" s="3">
        <v>15941.517</v>
      </c>
      <c r="AW6627" s="3">
        <v>16925.003000000001</v>
      </c>
      <c r="AX6627" s="3">
        <v>18019.937000000002</v>
      </c>
      <c r="AY6627" s="3">
        <v>19174.59</v>
      </c>
      <c r="AZ6627" s="3">
        <v>20365.45</v>
      </c>
      <c r="BA6627">
        <v>21635.109</v>
      </c>
      <c r="BB6627">
        <v>2016</v>
      </c>
    </row>
    <row r="6628" spans="1:54" hidden="1" x14ac:dyDescent="0.2">
      <c r="A6628">
        <v>942</v>
      </c>
      <c r="B6628" t="s">
        <v>405</v>
      </c>
      <c r="C6628" t="s">
        <v>320</v>
      </c>
      <c r="D6628" t="s">
        <v>168</v>
      </c>
      <c r="E6628" t="s">
        <v>319</v>
      </c>
      <c r="F6628" t="s">
        <v>318</v>
      </c>
      <c r="G6628" t="s">
        <v>243</v>
      </c>
    </row>
    <row r="6629" spans="1:54" hidden="1" x14ac:dyDescent="0.2">
      <c r="A6629">
        <v>942</v>
      </c>
      <c r="B6629" t="s">
        <v>405</v>
      </c>
      <c r="C6629" t="s">
        <v>317</v>
      </c>
      <c r="D6629" t="s">
        <v>168</v>
      </c>
      <c r="E6629" t="s">
        <v>316</v>
      </c>
      <c r="F6629" t="s">
        <v>315</v>
      </c>
      <c r="G6629" t="s">
        <v>288</v>
      </c>
      <c r="I6629" t="s">
        <v>310</v>
      </c>
      <c r="J6629" s="3" t="s">
        <v>215</v>
      </c>
      <c r="K6629" s="3" t="s">
        <v>215</v>
      </c>
      <c r="L6629" s="3" t="s">
        <v>215</v>
      </c>
      <c r="M6629" s="3" t="s">
        <v>215</v>
      </c>
      <c r="N6629" s="3" t="s">
        <v>215</v>
      </c>
      <c r="O6629" s="3" t="s">
        <v>215</v>
      </c>
      <c r="P6629" s="3" t="s">
        <v>215</v>
      </c>
      <c r="Q6629" s="3" t="s">
        <v>215</v>
      </c>
      <c r="R6629" s="3" t="s">
        <v>215</v>
      </c>
      <c r="S6629" s="3" t="s">
        <v>215</v>
      </c>
      <c r="T6629" s="3" t="s">
        <v>215</v>
      </c>
      <c r="U6629" s="3" t="s">
        <v>215</v>
      </c>
      <c r="V6629" s="3" t="s">
        <v>215</v>
      </c>
      <c r="W6629" s="3" t="s">
        <v>215</v>
      </c>
      <c r="X6629" s="3" t="s">
        <v>215</v>
      </c>
      <c r="Y6629" s="3" t="s">
        <v>215</v>
      </c>
      <c r="Z6629" s="3" t="s">
        <v>215</v>
      </c>
      <c r="AA6629" s="3" t="s">
        <v>215</v>
      </c>
      <c r="AB6629" s="3" t="s">
        <v>215</v>
      </c>
      <c r="AC6629" s="3" t="s">
        <v>215</v>
      </c>
      <c r="AD6629" s="3">
        <v>9.2999999999999999E-2</v>
      </c>
      <c r="AE6629" s="3">
        <v>9.5000000000000001E-2</v>
      </c>
      <c r="AF6629" s="3">
        <v>9.9000000000000005E-2</v>
      </c>
      <c r="AG6629" s="3">
        <v>9.9000000000000005E-2</v>
      </c>
      <c r="AH6629" s="3">
        <v>0.10299999999999999</v>
      </c>
      <c r="AI6629" s="3">
        <v>0.104</v>
      </c>
      <c r="AJ6629" s="3">
        <v>0.10299999999999999</v>
      </c>
      <c r="AK6629" s="3">
        <v>0.104</v>
      </c>
      <c r="AL6629" s="3">
        <v>0.106</v>
      </c>
      <c r="AM6629" s="3">
        <v>0.10299999999999999</v>
      </c>
      <c r="AN6629" s="3">
        <v>9.9000000000000005E-2</v>
      </c>
      <c r="AO6629" s="3">
        <v>9.6000000000000002E-2</v>
      </c>
      <c r="AP6629" s="3">
        <v>9.1999999999999998E-2</v>
      </c>
      <c r="AQ6629" s="3">
        <v>9.1999999999999998E-2</v>
      </c>
      <c r="AR6629" s="3">
        <v>8.6999999999999994E-2</v>
      </c>
      <c r="AS6629" s="3">
        <v>8.5000000000000006E-2</v>
      </c>
      <c r="AT6629" s="3">
        <v>8.5000000000000006E-2</v>
      </c>
      <c r="AU6629" s="3">
        <v>8.3000000000000004E-2</v>
      </c>
      <c r="AV6629" s="3">
        <v>8.3000000000000004E-2</v>
      </c>
      <c r="AW6629" s="3">
        <v>8.2000000000000003E-2</v>
      </c>
      <c r="AX6629" s="3">
        <v>8.3000000000000004E-2</v>
      </c>
      <c r="AY6629" s="3">
        <v>8.3000000000000004E-2</v>
      </c>
      <c r="AZ6629" s="3">
        <v>8.3000000000000004E-2</v>
      </c>
      <c r="BA6629">
        <v>8.3000000000000004E-2</v>
      </c>
      <c r="BB6629">
        <v>2016</v>
      </c>
    </row>
    <row r="6630" spans="1:54" hidden="1" x14ac:dyDescent="0.2">
      <c r="A6630">
        <v>942</v>
      </c>
      <c r="B6630" t="s">
        <v>405</v>
      </c>
      <c r="C6630" t="s">
        <v>314</v>
      </c>
      <c r="D6630" t="s">
        <v>168</v>
      </c>
      <c r="E6630" t="s">
        <v>313</v>
      </c>
      <c r="F6630" t="s">
        <v>312</v>
      </c>
      <c r="G6630" t="s">
        <v>311</v>
      </c>
      <c r="I6630" t="s">
        <v>310</v>
      </c>
      <c r="J6630" s="3" t="s">
        <v>215</v>
      </c>
      <c r="K6630" s="3" t="s">
        <v>215</v>
      </c>
      <c r="L6630" s="3" t="s">
        <v>215</v>
      </c>
      <c r="M6630" s="3" t="s">
        <v>215</v>
      </c>
      <c r="N6630" s="3" t="s">
        <v>215</v>
      </c>
      <c r="O6630" s="3" t="s">
        <v>215</v>
      </c>
      <c r="P6630" s="3" t="s">
        <v>215</v>
      </c>
      <c r="Q6630" s="3" t="s">
        <v>215</v>
      </c>
      <c r="R6630" s="3" t="s">
        <v>215</v>
      </c>
      <c r="S6630" s="3" t="s">
        <v>215</v>
      </c>
      <c r="T6630" s="3" t="s">
        <v>215</v>
      </c>
      <c r="U6630" s="3" t="s">
        <v>215</v>
      </c>
      <c r="V6630" s="3" t="s">
        <v>215</v>
      </c>
      <c r="W6630" s="3" t="s">
        <v>215</v>
      </c>
      <c r="X6630" s="3" t="s">
        <v>215</v>
      </c>
      <c r="Y6630" s="3" t="s">
        <v>215</v>
      </c>
      <c r="Z6630" s="3" t="s">
        <v>215</v>
      </c>
      <c r="AA6630" s="3" t="s">
        <v>215</v>
      </c>
      <c r="AB6630" s="3" t="s">
        <v>215</v>
      </c>
      <c r="AC6630" s="3" t="s">
        <v>215</v>
      </c>
      <c r="AD6630" s="3">
        <v>8.9149999999999991</v>
      </c>
      <c r="AE6630" s="3">
        <v>16.495000000000001</v>
      </c>
      <c r="AF6630" s="3">
        <v>19.177</v>
      </c>
      <c r="AG6630" s="3">
        <v>21.169</v>
      </c>
      <c r="AH6630" s="3">
        <v>22.474</v>
      </c>
      <c r="AI6630" s="3">
        <v>24.893999999999998</v>
      </c>
      <c r="AJ6630" s="3">
        <v>27.016999999999999</v>
      </c>
      <c r="AK6630" s="3">
        <v>28.478999999999999</v>
      </c>
      <c r="AL6630" s="3">
        <v>30.896999999999998</v>
      </c>
      <c r="AM6630" s="3">
        <v>33.207999999999998</v>
      </c>
      <c r="AN6630" s="3">
        <v>34.735999999999997</v>
      </c>
      <c r="AO6630" s="3">
        <v>37.287999999999997</v>
      </c>
      <c r="AP6630" s="3">
        <v>38.906999999999996</v>
      </c>
      <c r="AQ6630" s="3">
        <v>40.371000000000002</v>
      </c>
      <c r="AR6630" s="3">
        <v>40.732999999999997</v>
      </c>
      <c r="AS6630" s="3">
        <v>41.375</v>
      </c>
      <c r="AT6630" s="3">
        <v>41.889000000000003</v>
      </c>
      <c r="AU6630" s="3">
        <v>42.378</v>
      </c>
      <c r="AV6630" s="3">
        <v>42.6</v>
      </c>
      <c r="AW6630" s="3">
        <v>42.847000000000001</v>
      </c>
      <c r="AX6630" s="3">
        <v>43.277000000000001</v>
      </c>
      <c r="AY6630" s="3">
        <v>43.738</v>
      </c>
      <c r="AZ6630" s="3">
        <v>44.293999999999997</v>
      </c>
      <c r="BA6630">
        <v>44.841999999999999</v>
      </c>
      <c r="BB6630">
        <v>2016</v>
      </c>
    </row>
    <row r="6631" spans="1:54" hidden="1" x14ac:dyDescent="0.2">
      <c r="A6631">
        <v>942</v>
      </c>
      <c r="B6631" t="s">
        <v>405</v>
      </c>
      <c r="C6631" t="s">
        <v>309</v>
      </c>
      <c r="D6631" t="s">
        <v>168</v>
      </c>
      <c r="E6631" t="s">
        <v>308</v>
      </c>
      <c r="F6631" t="s">
        <v>307</v>
      </c>
      <c r="G6631" t="s">
        <v>217</v>
      </c>
      <c r="I6631" t="s">
        <v>1656</v>
      </c>
      <c r="J6631" s="3" t="s">
        <v>215</v>
      </c>
      <c r="K6631" s="3" t="s">
        <v>215</v>
      </c>
      <c r="L6631" s="3" t="s">
        <v>215</v>
      </c>
      <c r="M6631" s="3" t="s">
        <v>215</v>
      </c>
      <c r="N6631" s="3" t="s">
        <v>215</v>
      </c>
      <c r="O6631" s="3" t="s">
        <v>215</v>
      </c>
      <c r="P6631" s="3" t="s">
        <v>215</v>
      </c>
      <c r="Q6631" s="3" t="s">
        <v>215</v>
      </c>
      <c r="R6631" s="3" t="s">
        <v>215</v>
      </c>
      <c r="S6631" s="3" t="s">
        <v>215</v>
      </c>
      <c r="T6631" s="3" t="s">
        <v>215</v>
      </c>
      <c r="U6631" s="3" t="s">
        <v>215</v>
      </c>
      <c r="V6631" s="3" t="s">
        <v>215</v>
      </c>
      <c r="W6631" s="3" t="s">
        <v>215</v>
      </c>
      <c r="X6631" s="3" t="s">
        <v>215</v>
      </c>
      <c r="Y6631" s="3" t="s">
        <v>215</v>
      </c>
      <c r="Z6631" s="3" t="s">
        <v>215</v>
      </c>
      <c r="AA6631" s="3">
        <v>17.853000000000002</v>
      </c>
      <c r="AB6631" s="3">
        <v>12.888999999999999</v>
      </c>
      <c r="AC6631" s="3">
        <v>9.5920000000000005</v>
      </c>
      <c r="AD6631" s="3">
        <v>10.548</v>
      </c>
      <c r="AE6631" s="3">
        <v>19.199000000000002</v>
      </c>
      <c r="AF6631" s="3">
        <v>21.175000000000001</v>
      </c>
      <c r="AG6631" s="3">
        <v>22.093</v>
      </c>
      <c r="AH6631" s="3">
        <v>29.861999999999998</v>
      </c>
      <c r="AI6631" s="3">
        <v>24.771000000000001</v>
      </c>
      <c r="AJ6631" s="3">
        <v>25.039000000000001</v>
      </c>
      <c r="AK6631" s="3">
        <v>29.113</v>
      </c>
      <c r="AL6631" s="3">
        <v>30.341000000000001</v>
      </c>
      <c r="AM6631" s="3">
        <v>19.416</v>
      </c>
      <c r="AN6631" s="3">
        <v>18.469000000000001</v>
      </c>
      <c r="AO6631" s="3">
        <v>20.103000000000002</v>
      </c>
      <c r="AP6631" s="3">
        <v>21.010999999999999</v>
      </c>
      <c r="AQ6631" s="3">
        <v>17.649999999999999</v>
      </c>
      <c r="AR6631" s="3">
        <v>17.494</v>
      </c>
      <c r="AS6631" s="3">
        <v>18.852</v>
      </c>
      <c r="AT6631" s="3">
        <v>19.079000000000001</v>
      </c>
      <c r="AU6631" s="3">
        <v>18.684999999999999</v>
      </c>
      <c r="AV6631" s="3">
        <v>18.550999999999998</v>
      </c>
      <c r="AW6631" s="3">
        <v>17.943999999999999</v>
      </c>
      <c r="AX6631" s="3">
        <v>18.018999999999998</v>
      </c>
      <c r="AY6631" s="3">
        <v>18.13</v>
      </c>
      <c r="AZ6631" s="3">
        <v>18.181000000000001</v>
      </c>
      <c r="BA6631">
        <v>18.117999999999999</v>
      </c>
      <c r="BB6631">
        <v>2016</v>
      </c>
    </row>
    <row r="6632" spans="1:54" hidden="1" x14ac:dyDescent="0.2">
      <c r="A6632">
        <v>942</v>
      </c>
      <c r="B6632" t="s">
        <v>405</v>
      </c>
      <c r="C6632" t="s">
        <v>306</v>
      </c>
      <c r="D6632" t="s">
        <v>168</v>
      </c>
      <c r="E6632" t="s">
        <v>305</v>
      </c>
      <c r="F6632" t="s">
        <v>304</v>
      </c>
      <c r="G6632" t="s">
        <v>217</v>
      </c>
      <c r="I6632" t="s">
        <v>1656</v>
      </c>
      <c r="J6632" s="3" t="s">
        <v>215</v>
      </c>
      <c r="K6632" s="3" t="s">
        <v>215</v>
      </c>
      <c r="L6632" s="3" t="s">
        <v>215</v>
      </c>
      <c r="M6632" s="3" t="s">
        <v>215</v>
      </c>
      <c r="N6632" s="3" t="s">
        <v>215</v>
      </c>
      <c r="O6632" s="3" t="s">
        <v>215</v>
      </c>
      <c r="P6632" s="3" t="s">
        <v>215</v>
      </c>
      <c r="Q6632" s="3" t="s">
        <v>215</v>
      </c>
      <c r="R6632" s="3" t="s">
        <v>215</v>
      </c>
      <c r="S6632" s="3" t="s">
        <v>215</v>
      </c>
      <c r="T6632" s="3" t="s">
        <v>215</v>
      </c>
      <c r="U6632" s="3" t="s">
        <v>215</v>
      </c>
      <c r="V6632" s="3" t="s">
        <v>215</v>
      </c>
      <c r="W6632" s="3" t="s">
        <v>215</v>
      </c>
      <c r="X6632" s="3" t="s">
        <v>215</v>
      </c>
      <c r="Y6632" s="3" t="s">
        <v>215</v>
      </c>
      <c r="Z6632" s="3" t="s">
        <v>215</v>
      </c>
      <c r="AA6632" s="3">
        <v>6.0129999999999999</v>
      </c>
      <c r="AB6632" s="3">
        <v>4.2409999999999997</v>
      </c>
      <c r="AC6632" s="3">
        <v>4.6689999999999996</v>
      </c>
      <c r="AD6632" s="3">
        <v>8.6349999999999998</v>
      </c>
      <c r="AE6632" s="3">
        <v>21.253</v>
      </c>
      <c r="AF6632" s="3">
        <v>17.242999999999999</v>
      </c>
      <c r="AG6632" s="3">
        <v>14.897</v>
      </c>
      <c r="AH6632" s="3">
        <v>16.68</v>
      </c>
      <c r="AI6632" s="3">
        <v>16.324999999999999</v>
      </c>
      <c r="AJ6632" s="3">
        <v>15.403</v>
      </c>
      <c r="AK6632" s="3">
        <v>11.930999999999999</v>
      </c>
      <c r="AL6632" s="3">
        <v>9.2910000000000004</v>
      </c>
      <c r="AM6632" s="3">
        <v>13.173999999999999</v>
      </c>
      <c r="AN6632" s="3">
        <v>12.102</v>
      </c>
      <c r="AO6632" s="3">
        <v>11.509</v>
      </c>
      <c r="AP6632" s="3">
        <v>9.5350000000000001</v>
      </c>
      <c r="AQ6632" s="3">
        <v>11.547000000000001</v>
      </c>
      <c r="AR6632" s="3">
        <v>11.54</v>
      </c>
      <c r="AS6632" s="3">
        <v>14.141</v>
      </c>
      <c r="AT6632" s="3">
        <v>15.974</v>
      </c>
      <c r="AU6632" s="3">
        <v>14.04</v>
      </c>
      <c r="AV6632" s="3">
        <v>14.097</v>
      </c>
      <c r="AW6632" s="3">
        <v>13.847</v>
      </c>
      <c r="AX6632" s="3">
        <v>14.228</v>
      </c>
      <c r="AY6632" s="3">
        <v>14.332000000000001</v>
      </c>
      <c r="AZ6632" s="3">
        <v>14.393000000000001</v>
      </c>
      <c r="BA6632">
        <v>14.292</v>
      </c>
      <c r="BB6632">
        <v>2016</v>
      </c>
    </row>
    <row r="6633" spans="1:54" hidden="1" x14ac:dyDescent="0.2">
      <c r="A6633">
        <v>942</v>
      </c>
      <c r="B6633" t="s">
        <v>405</v>
      </c>
      <c r="C6633" t="s">
        <v>303</v>
      </c>
      <c r="D6633" t="s">
        <v>168</v>
      </c>
      <c r="E6633" t="s">
        <v>300</v>
      </c>
      <c r="F6633" t="s">
        <v>302</v>
      </c>
      <c r="G6633" t="s">
        <v>295</v>
      </c>
      <c r="I6633" t="s">
        <v>1657</v>
      </c>
      <c r="J6633" s="3" t="s">
        <v>215</v>
      </c>
      <c r="K6633" s="3" t="s">
        <v>215</v>
      </c>
      <c r="L6633" s="3" t="s">
        <v>215</v>
      </c>
      <c r="M6633" s="3" t="s">
        <v>215</v>
      </c>
      <c r="N6633" s="3" t="s">
        <v>215</v>
      </c>
      <c r="O6633" s="3" t="s">
        <v>215</v>
      </c>
      <c r="P6633" s="3" t="s">
        <v>215</v>
      </c>
      <c r="Q6633" s="3" t="s">
        <v>215</v>
      </c>
      <c r="R6633" s="3" t="s">
        <v>215</v>
      </c>
      <c r="S6633" s="3" t="s">
        <v>215</v>
      </c>
      <c r="T6633" s="3" t="s">
        <v>215</v>
      </c>
      <c r="U6633" s="3" t="s">
        <v>215</v>
      </c>
      <c r="V6633" s="3" t="s">
        <v>215</v>
      </c>
      <c r="W6633" s="3" t="s">
        <v>215</v>
      </c>
      <c r="X6633" s="3" t="s">
        <v>215</v>
      </c>
      <c r="Y6633" s="3" t="s">
        <v>215</v>
      </c>
      <c r="Z6633" s="3" t="s">
        <v>215</v>
      </c>
      <c r="AA6633" s="3">
        <v>11.124000000000001</v>
      </c>
      <c r="AB6633" s="3">
        <v>14.461</v>
      </c>
      <c r="AC6633" s="3">
        <v>20.405000000000001</v>
      </c>
      <c r="AD6633" s="3">
        <v>34.688000000000002</v>
      </c>
      <c r="AE6633" s="3">
        <v>62.695999999999998</v>
      </c>
      <c r="AF6633" s="3">
        <v>68.256</v>
      </c>
      <c r="AG6633" s="3">
        <v>70.236000000000004</v>
      </c>
      <c r="AH6633" s="3">
        <v>77.683000000000007</v>
      </c>
      <c r="AI6633" s="3">
        <v>90.308000000000007</v>
      </c>
      <c r="AJ6633" s="3">
        <v>100</v>
      </c>
      <c r="AK6633" s="3">
        <v>106.002</v>
      </c>
      <c r="AL6633" s="3">
        <v>119.158</v>
      </c>
      <c r="AM6633" s="3">
        <v>128.83000000000001</v>
      </c>
      <c r="AN6633" s="3">
        <v>136.744</v>
      </c>
      <c r="AO6633" s="3">
        <v>151.97300000000001</v>
      </c>
      <c r="AP6633" s="3">
        <v>163.114</v>
      </c>
      <c r="AQ6633" s="3">
        <v>175.66399999999999</v>
      </c>
      <c r="AR6633" s="3">
        <v>179.322</v>
      </c>
      <c r="AS6633" s="3">
        <v>181.81899999999999</v>
      </c>
      <c r="AT6633" s="3">
        <v>183.86</v>
      </c>
      <c r="AU6633" s="3">
        <v>189.61600000000001</v>
      </c>
      <c r="AV6633" s="3">
        <v>194.71199999999999</v>
      </c>
      <c r="AW6633" s="3">
        <v>200.553</v>
      </c>
      <c r="AX6633" s="3">
        <v>206.57</v>
      </c>
      <c r="AY6633" s="3">
        <v>212.767</v>
      </c>
      <c r="AZ6633" s="3">
        <v>219.15</v>
      </c>
      <c r="BA6633">
        <v>225.72499999999999</v>
      </c>
      <c r="BB6633">
        <v>2016</v>
      </c>
    </row>
    <row r="6634" spans="1:54" hidden="1" x14ac:dyDescent="0.2">
      <c r="A6634">
        <v>942</v>
      </c>
      <c r="B6634" t="s">
        <v>405</v>
      </c>
      <c r="C6634" t="s">
        <v>301</v>
      </c>
      <c r="D6634" t="s">
        <v>168</v>
      </c>
      <c r="E6634" t="s">
        <v>300</v>
      </c>
      <c r="F6634" t="s">
        <v>299</v>
      </c>
      <c r="G6634" t="s">
        <v>275</v>
      </c>
      <c r="I6634" t="s">
        <v>298</v>
      </c>
      <c r="J6634" s="3" t="s">
        <v>215</v>
      </c>
      <c r="K6634" s="3" t="s">
        <v>215</v>
      </c>
      <c r="L6634" s="3" t="s">
        <v>215</v>
      </c>
      <c r="M6634" s="3" t="s">
        <v>215</v>
      </c>
      <c r="N6634" s="3" t="s">
        <v>215</v>
      </c>
      <c r="O6634" s="3" t="s">
        <v>215</v>
      </c>
      <c r="P6634" s="3" t="s">
        <v>215</v>
      </c>
      <c r="Q6634" s="3" t="s">
        <v>215</v>
      </c>
      <c r="R6634" s="3" t="s">
        <v>215</v>
      </c>
      <c r="S6634" s="3" t="s">
        <v>215</v>
      </c>
      <c r="T6634" s="3" t="s">
        <v>215</v>
      </c>
      <c r="U6634" s="3" t="s">
        <v>215</v>
      </c>
      <c r="V6634" s="3" t="s">
        <v>215</v>
      </c>
      <c r="W6634" s="3" t="s">
        <v>215</v>
      </c>
      <c r="X6634" s="3" t="s">
        <v>215</v>
      </c>
      <c r="Y6634" s="3" t="s">
        <v>215</v>
      </c>
      <c r="Z6634" s="3" t="s">
        <v>215</v>
      </c>
      <c r="AA6634" s="3" t="s">
        <v>215</v>
      </c>
      <c r="AB6634" s="3">
        <v>30</v>
      </c>
      <c r="AC6634" s="3">
        <v>41.1</v>
      </c>
      <c r="AD6634" s="3">
        <v>70</v>
      </c>
      <c r="AE6634" s="3">
        <v>80.744</v>
      </c>
      <c r="AF6634" s="3">
        <v>8.8680000000000003</v>
      </c>
      <c r="AG6634" s="3">
        <v>2.9009999999999998</v>
      </c>
      <c r="AH6634" s="3">
        <v>10.602</v>
      </c>
      <c r="AI6634" s="3">
        <v>16.253</v>
      </c>
      <c r="AJ6634" s="3">
        <v>10.731999999999999</v>
      </c>
      <c r="AK6634" s="3">
        <v>6.0019999999999998</v>
      </c>
      <c r="AL6634" s="3">
        <v>12.411</v>
      </c>
      <c r="AM6634" s="3">
        <v>8.1170000000000009</v>
      </c>
      <c r="AN6634" s="3">
        <v>6.1429999999999998</v>
      </c>
      <c r="AO6634" s="3">
        <v>11.137</v>
      </c>
      <c r="AP6634" s="3">
        <v>7.33</v>
      </c>
      <c r="AQ6634" s="3">
        <v>7.694</v>
      </c>
      <c r="AR6634" s="3">
        <v>2.0819999999999999</v>
      </c>
      <c r="AS6634" s="3">
        <v>1.3919999999999999</v>
      </c>
      <c r="AT6634" s="3">
        <v>1.1220000000000001</v>
      </c>
      <c r="AU6634" s="3">
        <v>3.1309999999999998</v>
      </c>
      <c r="AV6634" s="3">
        <v>2.6869999999999998</v>
      </c>
      <c r="AW6634" s="3">
        <v>3</v>
      </c>
      <c r="AX6634" s="3">
        <v>3</v>
      </c>
      <c r="AY6634" s="3">
        <v>3</v>
      </c>
      <c r="AZ6634" s="3">
        <v>3</v>
      </c>
      <c r="BA6634">
        <v>3</v>
      </c>
      <c r="BB6634">
        <v>2016</v>
      </c>
    </row>
    <row r="6635" spans="1:54" hidden="1" x14ac:dyDescent="0.2">
      <c r="A6635">
        <v>942</v>
      </c>
      <c r="B6635" t="s">
        <v>405</v>
      </c>
      <c r="C6635" t="s">
        <v>297</v>
      </c>
      <c r="D6635" t="s">
        <v>168</v>
      </c>
      <c r="E6635" t="s">
        <v>293</v>
      </c>
      <c r="F6635" t="s">
        <v>296</v>
      </c>
      <c r="G6635" t="s">
        <v>295</v>
      </c>
      <c r="I6635" t="s">
        <v>1657</v>
      </c>
      <c r="J6635" s="3" t="s">
        <v>215</v>
      </c>
      <c r="K6635" s="3" t="s">
        <v>215</v>
      </c>
      <c r="L6635" s="3" t="s">
        <v>215</v>
      </c>
      <c r="M6635" s="3" t="s">
        <v>215</v>
      </c>
      <c r="N6635" s="3" t="s">
        <v>215</v>
      </c>
      <c r="O6635" s="3" t="s">
        <v>215</v>
      </c>
      <c r="P6635" s="3" t="s">
        <v>215</v>
      </c>
      <c r="Q6635" s="3" t="s">
        <v>215</v>
      </c>
      <c r="R6635" s="3" t="s">
        <v>215</v>
      </c>
      <c r="S6635" s="3" t="s">
        <v>215</v>
      </c>
      <c r="T6635" s="3" t="s">
        <v>215</v>
      </c>
      <c r="U6635" s="3" t="s">
        <v>215</v>
      </c>
      <c r="V6635" s="3" t="s">
        <v>215</v>
      </c>
      <c r="W6635" s="3" t="s">
        <v>215</v>
      </c>
      <c r="X6635" s="3" t="s">
        <v>215</v>
      </c>
      <c r="Y6635" s="3" t="s">
        <v>215</v>
      </c>
      <c r="Z6635" s="3" t="s">
        <v>215</v>
      </c>
      <c r="AA6635" s="3">
        <v>11.923</v>
      </c>
      <c r="AB6635" s="3">
        <v>17.218</v>
      </c>
      <c r="AC6635" s="3">
        <v>25.036000000000001</v>
      </c>
      <c r="AD6635" s="3">
        <v>53.067</v>
      </c>
      <c r="AE6635" s="3">
        <v>67.001000000000005</v>
      </c>
      <c r="AF6635" s="3">
        <v>68.682000000000002</v>
      </c>
      <c r="AG6635" s="3">
        <v>71.503</v>
      </c>
      <c r="AH6635" s="3">
        <v>81.656999999999996</v>
      </c>
      <c r="AI6635" s="3">
        <v>94.590999999999994</v>
      </c>
      <c r="AJ6635" s="3">
        <v>100</v>
      </c>
      <c r="AK6635" s="3">
        <v>111.02500000000001</v>
      </c>
      <c r="AL6635" s="3">
        <v>120.55500000000001</v>
      </c>
      <c r="AM6635" s="3">
        <v>128.51400000000001</v>
      </c>
      <c r="AN6635" s="3">
        <v>141.68</v>
      </c>
      <c r="AO6635" s="3">
        <v>151.60300000000001</v>
      </c>
      <c r="AP6635" s="3">
        <v>170.07400000000001</v>
      </c>
      <c r="AQ6635" s="3">
        <v>173.80799999999999</v>
      </c>
      <c r="AR6635" s="3">
        <v>176.85400000000001</v>
      </c>
      <c r="AS6635" s="3">
        <v>179.60499999999999</v>
      </c>
      <c r="AT6635" s="3">
        <v>182.35599999999999</v>
      </c>
      <c r="AU6635" s="3">
        <v>187.858</v>
      </c>
      <c r="AV6635" s="3">
        <v>193.49799999999999</v>
      </c>
      <c r="AW6635" s="3">
        <v>199.303</v>
      </c>
      <c r="AX6635" s="3">
        <v>205.28200000000001</v>
      </c>
      <c r="AY6635" s="3">
        <v>211.44</v>
      </c>
      <c r="AZ6635" s="3">
        <v>217.78299999999999</v>
      </c>
      <c r="BA6635">
        <v>224.31700000000001</v>
      </c>
      <c r="BB6635">
        <v>2016</v>
      </c>
    </row>
    <row r="6636" spans="1:54" hidden="1" x14ac:dyDescent="0.2">
      <c r="A6636">
        <v>942</v>
      </c>
      <c r="B6636" t="s">
        <v>405</v>
      </c>
      <c r="C6636" t="s">
        <v>294</v>
      </c>
      <c r="D6636" t="s">
        <v>168</v>
      </c>
      <c r="E6636" t="s">
        <v>293</v>
      </c>
      <c r="F6636" t="s">
        <v>292</v>
      </c>
      <c r="G6636" t="s">
        <v>275</v>
      </c>
      <c r="I6636" t="s">
        <v>291</v>
      </c>
      <c r="J6636" s="3" t="s">
        <v>215</v>
      </c>
      <c r="K6636" s="3" t="s">
        <v>215</v>
      </c>
      <c r="L6636" s="3" t="s">
        <v>215</v>
      </c>
      <c r="M6636" s="3" t="s">
        <v>215</v>
      </c>
      <c r="N6636" s="3" t="s">
        <v>215</v>
      </c>
      <c r="O6636" s="3" t="s">
        <v>215</v>
      </c>
      <c r="P6636" s="3" t="s">
        <v>215</v>
      </c>
      <c r="Q6636" s="3" t="s">
        <v>215</v>
      </c>
      <c r="R6636" s="3" t="s">
        <v>215</v>
      </c>
      <c r="S6636" s="3" t="s">
        <v>215</v>
      </c>
      <c r="T6636" s="3" t="s">
        <v>215</v>
      </c>
      <c r="U6636" s="3" t="s">
        <v>215</v>
      </c>
      <c r="V6636" s="3" t="s">
        <v>215</v>
      </c>
      <c r="W6636" s="3" t="s">
        <v>215</v>
      </c>
      <c r="X6636" s="3" t="s">
        <v>215</v>
      </c>
      <c r="Y6636" s="3" t="s">
        <v>215</v>
      </c>
      <c r="Z6636" s="3" t="s">
        <v>215</v>
      </c>
      <c r="AA6636" s="3" t="s">
        <v>215</v>
      </c>
      <c r="AB6636" s="3">
        <v>44.411000000000001</v>
      </c>
      <c r="AC6636" s="3">
        <v>45.408000000000001</v>
      </c>
      <c r="AD6636" s="3">
        <v>111.959</v>
      </c>
      <c r="AE6636" s="3">
        <v>26.257999999999999</v>
      </c>
      <c r="AF6636" s="3">
        <v>2.508</v>
      </c>
      <c r="AG6636" s="3">
        <v>4.1070000000000002</v>
      </c>
      <c r="AH6636" s="3">
        <v>14.202</v>
      </c>
      <c r="AI6636" s="3">
        <v>15.839</v>
      </c>
      <c r="AJ6636" s="3">
        <v>5.718</v>
      </c>
      <c r="AK6636" s="3">
        <v>11.025</v>
      </c>
      <c r="AL6636" s="3">
        <v>8.5839999999999996</v>
      </c>
      <c r="AM6636" s="3">
        <v>6.601</v>
      </c>
      <c r="AN6636" s="3">
        <v>10.244999999999999</v>
      </c>
      <c r="AO6636" s="3">
        <v>7.0039999999999996</v>
      </c>
      <c r="AP6636" s="3">
        <v>12.183999999999999</v>
      </c>
      <c r="AQ6636" s="3">
        <v>2.1949999999999998</v>
      </c>
      <c r="AR6636" s="3">
        <v>1.752</v>
      </c>
      <c r="AS6636" s="3">
        <v>1.556</v>
      </c>
      <c r="AT6636" s="3">
        <v>1.532</v>
      </c>
      <c r="AU6636" s="3">
        <v>3.0169999999999999</v>
      </c>
      <c r="AV6636" s="3">
        <v>3.0019999999999998</v>
      </c>
      <c r="AW6636" s="3">
        <v>3</v>
      </c>
      <c r="AX6636" s="3">
        <v>3</v>
      </c>
      <c r="AY6636" s="3">
        <v>3</v>
      </c>
      <c r="AZ6636" s="3">
        <v>3</v>
      </c>
      <c r="BA6636">
        <v>3</v>
      </c>
      <c r="BB6636">
        <v>2016</v>
      </c>
    </row>
    <row r="6637" spans="1:54" hidden="1" x14ac:dyDescent="0.2">
      <c r="A6637">
        <v>942</v>
      </c>
      <c r="B6637" t="s">
        <v>405</v>
      </c>
      <c r="C6637" t="s">
        <v>290</v>
      </c>
      <c r="D6637" t="s">
        <v>168</v>
      </c>
      <c r="E6637" t="s">
        <v>289</v>
      </c>
      <c r="G6637" t="s">
        <v>288</v>
      </c>
    </row>
    <row r="6638" spans="1:54" hidden="1" x14ac:dyDescent="0.2">
      <c r="A6638">
        <v>942</v>
      </c>
      <c r="B6638" t="s">
        <v>405</v>
      </c>
      <c r="C6638" t="s">
        <v>287</v>
      </c>
      <c r="D6638" t="s">
        <v>168</v>
      </c>
      <c r="E6638" t="s">
        <v>286</v>
      </c>
      <c r="F6638" t="s">
        <v>285</v>
      </c>
      <c r="G6638" t="s">
        <v>275</v>
      </c>
      <c r="I6638" t="s">
        <v>1658</v>
      </c>
      <c r="J6638" s="3" t="s">
        <v>215</v>
      </c>
      <c r="K6638" s="3" t="s">
        <v>215</v>
      </c>
      <c r="L6638" s="3" t="s">
        <v>215</v>
      </c>
      <c r="M6638" s="3" t="s">
        <v>215</v>
      </c>
      <c r="N6638" s="3" t="s">
        <v>215</v>
      </c>
      <c r="O6638" s="3" t="s">
        <v>215</v>
      </c>
      <c r="P6638" s="3" t="s">
        <v>215</v>
      </c>
      <c r="Q6638" s="3" t="s">
        <v>215</v>
      </c>
      <c r="R6638" s="3" t="s">
        <v>215</v>
      </c>
      <c r="S6638" s="3" t="s">
        <v>215</v>
      </c>
      <c r="T6638" s="3" t="s">
        <v>215</v>
      </c>
      <c r="U6638" s="3" t="s">
        <v>215</v>
      </c>
      <c r="V6638" s="3" t="s">
        <v>215</v>
      </c>
      <c r="W6638" s="3" t="s">
        <v>215</v>
      </c>
      <c r="X6638" s="3" t="s">
        <v>215</v>
      </c>
      <c r="Y6638" s="3" t="s">
        <v>215</v>
      </c>
      <c r="Z6638" s="3" t="s">
        <v>215</v>
      </c>
      <c r="AA6638" s="3" t="s">
        <v>215</v>
      </c>
      <c r="AB6638" s="3" t="s">
        <v>215</v>
      </c>
      <c r="AC6638" s="3" t="s">
        <v>215</v>
      </c>
      <c r="AD6638" s="3" t="s">
        <v>215</v>
      </c>
      <c r="AE6638" s="3">
        <v>34.478999999999999</v>
      </c>
      <c r="AF6638" s="3">
        <v>31.29</v>
      </c>
      <c r="AG6638" s="3">
        <v>14.34</v>
      </c>
      <c r="AH6638" s="3">
        <v>22.163</v>
      </c>
      <c r="AI6638" s="3">
        <v>-10.882</v>
      </c>
      <c r="AJ6638" s="3">
        <v>10.247</v>
      </c>
      <c r="AK6638" s="3">
        <v>26.478000000000002</v>
      </c>
      <c r="AL6638" s="3">
        <v>5.85</v>
      </c>
      <c r="AM6638" s="3">
        <v>-18.890999999999998</v>
      </c>
      <c r="AN6638" s="3">
        <v>2.4820000000000002</v>
      </c>
      <c r="AO6638" s="3">
        <v>6.8209999999999997</v>
      </c>
      <c r="AP6638" s="3">
        <v>0.99</v>
      </c>
      <c r="AQ6638" s="3">
        <v>2.6709999999999998</v>
      </c>
      <c r="AR6638" s="3">
        <v>3.234</v>
      </c>
      <c r="AS6638" s="3">
        <v>9.1430000000000007</v>
      </c>
      <c r="AT6638" s="3">
        <v>5.9189999999999996</v>
      </c>
      <c r="AU6638" s="3">
        <v>8.6709999999999994</v>
      </c>
      <c r="AV6638" s="3">
        <v>8.173</v>
      </c>
      <c r="AW6638" s="3">
        <v>7.4169999999999998</v>
      </c>
      <c r="AX6638" s="3">
        <v>6.867</v>
      </c>
      <c r="AY6638" s="3">
        <v>7.343</v>
      </c>
      <c r="AZ6638" s="3">
        <v>7.17</v>
      </c>
      <c r="BA6638">
        <v>6.95</v>
      </c>
      <c r="BB6638">
        <v>2016</v>
      </c>
    </row>
    <row r="6639" spans="1:54" hidden="1" x14ac:dyDescent="0.2">
      <c r="A6639">
        <v>942</v>
      </c>
      <c r="B6639" t="s">
        <v>405</v>
      </c>
      <c r="C6639" t="s">
        <v>284</v>
      </c>
      <c r="D6639" t="s">
        <v>168</v>
      </c>
      <c r="E6639" t="s">
        <v>283</v>
      </c>
      <c r="F6639" t="s">
        <v>282</v>
      </c>
      <c r="G6639" t="s">
        <v>275</v>
      </c>
      <c r="I6639" t="s">
        <v>1658</v>
      </c>
      <c r="J6639" s="3" t="s">
        <v>215</v>
      </c>
      <c r="K6639" s="3" t="s">
        <v>215</v>
      </c>
      <c r="L6639" s="3" t="s">
        <v>215</v>
      </c>
      <c r="M6639" s="3" t="s">
        <v>215</v>
      </c>
      <c r="N6639" s="3" t="s">
        <v>215</v>
      </c>
      <c r="O6639" s="3" t="s">
        <v>215</v>
      </c>
      <c r="P6639" s="3" t="s">
        <v>215</v>
      </c>
      <c r="Q6639" s="3" t="s">
        <v>215</v>
      </c>
      <c r="R6639" s="3" t="s">
        <v>215</v>
      </c>
      <c r="S6639" s="3" t="s">
        <v>215</v>
      </c>
      <c r="T6639" s="3" t="s">
        <v>215</v>
      </c>
      <c r="U6639" s="3" t="s">
        <v>215</v>
      </c>
      <c r="V6639" s="3" t="s">
        <v>215</v>
      </c>
      <c r="W6639" s="3" t="s">
        <v>215</v>
      </c>
      <c r="X6639" s="3" t="s">
        <v>215</v>
      </c>
      <c r="Y6639" s="3" t="s">
        <v>215</v>
      </c>
      <c r="Z6639" s="3" t="s">
        <v>215</v>
      </c>
      <c r="AA6639" s="3" t="s">
        <v>215</v>
      </c>
      <c r="AB6639" s="3" t="s">
        <v>215</v>
      </c>
      <c r="AC6639" s="3" t="s">
        <v>215</v>
      </c>
      <c r="AD6639" s="3" t="s">
        <v>215</v>
      </c>
      <c r="AE6639" s="3">
        <v>34.146000000000001</v>
      </c>
      <c r="AF6639" s="3">
        <v>28.451000000000001</v>
      </c>
      <c r="AG6639" s="3">
        <v>14.337999999999999</v>
      </c>
      <c r="AH6639" s="3">
        <v>20.998999999999999</v>
      </c>
      <c r="AI6639" s="3">
        <v>-13.603999999999999</v>
      </c>
      <c r="AJ6639" s="3">
        <v>7.79</v>
      </c>
      <c r="AK6639" s="3">
        <v>26.013999999999999</v>
      </c>
      <c r="AL6639" s="3">
        <v>6.4630000000000001</v>
      </c>
      <c r="AM6639" s="3">
        <v>-21.742999999999999</v>
      </c>
      <c r="AN6639" s="3">
        <v>2.9060000000000001</v>
      </c>
      <c r="AO6639" s="3">
        <v>8.0030000000000001</v>
      </c>
      <c r="AP6639" s="3">
        <v>0.753</v>
      </c>
      <c r="AQ6639" s="3">
        <v>2.6840000000000002</v>
      </c>
      <c r="AR6639" s="3">
        <v>1.93</v>
      </c>
      <c r="AS6639" s="3">
        <v>8.75</v>
      </c>
      <c r="AT6639" s="3">
        <v>6.0220000000000002</v>
      </c>
      <c r="AU6639" s="3">
        <v>8.4809999999999999</v>
      </c>
      <c r="AV6639" s="3">
        <v>8.8889999999999993</v>
      </c>
      <c r="AW6639" s="3">
        <v>7.4169999999999998</v>
      </c>
      <c r="AX6639" s="3">
        <v>6.867</v>
      </c>
      <c r="AY6639" s="3">
        <v>7.2329999999999997</v>
      </c>
      <c r="AZ6639" s="3">
        <v>7.17</v>
      </c>
      <c r="BA6639">
        <v>6.95</v>
      </c>
      <c r="BB6639">
        <v>2016</v>
      </c>
    </row>
    <row r="6640" spans="1:54" hidden="1" x14ac:dyDescent="0.2">
      <c r="A6640">
        <v>942</v>
      </c>
      <c r="B6640" t="s">
        <v>405</v>
      </c>
      <c r="C6640" t="s">
        <v>281</v>
      </c>
      <c r="D6640" t="s">
        <v>168</v>
      </c>
      <c r="E6640" t="s">
        <v>280</v>
      </c>
      <c r="F6640" t="s">
        <v>279</v>
      </c>
      <c r="G6640" t="s">
        <v>275</v>
      </c>
      <c r="I6640" t="s">
        <v>1658</v>
      </c>
      <c r="J6640" s="3" t="s">
        <v>215</v>
      </c>
      <c r="K6640" s="3" t="s">
        <v>215</v>
      </c>
      <c r="L6640" s="3" t="s">
        <v>215</v>
      </c>
      <c r="M6640" s="3" t="s">
        <v>215</v>
      </c>
      <c r="N6640" s="3" t="s">
        <v>215</v>
      </c>
      <c r="O6640" s="3" t="s">
        <v>215</v>
      </c>
      <c r="P6640" s="3" t="s">
        <v>215</v>
      </c>
      <c r="Q6640" s="3" t="s">
        <v>215</v>
      </c>
      <c r="R6640" s="3" t="s">
        <v>215</v>
      </c>
      <c r="S6640" s="3" t="s">
        <v>215</v>
      </c>
      <c r="T6640" s="3" t="s">
        <v>215</v>
      </c>
      <c r="U6640" s="3" t="s">
        <v>215</v>
      </c>
      <c r="V6640" s="3" t="s">
        <v>215</v>
      </c>
      <c r="W6640" s="3" t="s">
        <v>215</v>
      </c>
      <c r="X6640" s="3" t="s">
        <v>215</v>
      </c>
      <c r="Y6640" s="3" t="s">
        <v>215</v>
      </c>
      <c r="Z6640" s="3" t="s">
        <v>215</v>
      </c>
      <c r="AA6640" s="3" t="s">
        <v>215</v>
      </c>
      <c r="AB6640" s="3" t="s">
        <v>215</v>
      </c>
      <c r="AC6640" s="3" t="s">
        <v>215</v>
      </c>
      <c r="AD6640" s="3" t="s">
        <v>215</v>
      </c>
      <c r="AE6640" s="3">
        <v>-1.5189999999999999</v>
      </c>
      <c r="AF6640" s="3">
        <v>12.869</v>
      </c>
      <c r="AG6640" s="3">
        <v>29.196000000000002</v>
      </c>
      <c r="AH6640" s="3">
        <v>9.7200000000000006</v>
      </c>
      <c r="AI6640" s="3">
        <v>11.708</v>
      </c>
      <c r="AJ6640" s="3">
        <v>7.3470000000000004</v>
      </c>
      <c r="AK6640" s="3">
        <v>17.289000000000001</v>
      </c>
      <c r="AL6640" s="3">
        <v>4.8819999999999997</v>
      </c>
      <c r="AM6640" s="3">
        <v>-5.5830000000000002</v>
      </c>
      <c r="AN6640" s="3">
        <v>12.054</v>
      </c>
      <c r="AO6640" s="3">
        <v>3.569</v>
      </c>
      <c r="AP6640" s="3">
        <v>-7.2999999999999995E-2</v>
      </c>
      <c r="AQ6640" s="3">
        <v>17.901</v>
      </c>
      <c r="AR6640" s="3">
        <v>4.2220000000000004</v>
      </c>
      <c r="AS6640" s="3">
        <v>10.209</v>
      </c>
      <c r="AT6640" s="3">
        <v>12.121</v>
      </c>
      <c r="AU6640" s="3">
        <v>9.7390000000000008</v>
      </c>
      <c r="AV6640" s="3">
        <v>10.177</v>
      </c>
      <c r="AW6640" s="3">
        <v>8.6029999999999998</v>
      </c>
      <c r="AX6640" s="3">
        <v>7.6159999999999997</v>
      </c>
      <c r="AY6640" s="3">
        <v>7.9269999999999996</v>
      </c>
      <c r="AZ6640" s="3">
        <v>7.601</v>
      </c>
      <c r="BA6640">
        <v>7.4459999999999997</v>
      </c>
      <c r="BB6640">
        <v>2016</v>
      </c>
    </row>
    <row r="6641" spans="1:54" hidden="1" x14ac:dyDescent="0.2">
      <c r="A6641">
        <v>942</v>
      </c>
      <c r="B6641" t="s">
        <v>405</v>
      </c>
      <c r="C6641" t="s">
        <v>278</v>
      </c>
      <c r="D6641" t="s">
        <v>168</v>
      </c>
      <c r="E6641" t="s">
        <v>277</v>
      </c>
      <c r="F6641" t="s">
        <v>276</v>
      </c>
      <c r="G6641" t="s">
        <v>275</v>
      </c>
      <c r="I6641" t="s">
        <v>1658</v>
      </c>
      <c r="J6641" s="3" t="s">
        <v>215</v>
      </c>
      <c r="K6641" s="3" t="s">
        <v>215</v>
      </c>
      <c r="L6641" s="3" t="s">
        <v>215</v>
      </c>
      <c r="M6641" s="3" t="s">
        <v>215</v>
      </c>
      <c r="N6641" s="3" t="s">
        <v>215</v>
      </c>
      <c r="O6641" s="3" t="s">
        <v>215</v>
      </c>
      <c r="P6641" s="3" t="s">
        <v>215</v>
      </c>
      <c r="Q6641" s="3" t="s">
        <v>215</v>
      </c>
      <c r="R6641" s="3" t="s">
        <v>215</v>
      </c>
      <c r="S6641" s="3" t="s">
        <v>215</v>
      </c>
      <c r="T6641" s="3" t="s">
        <v>215</v>
      </c>
      <c r="U6641" s="3" t="s">
        <v>215</v>
      </c>
      <c r="V6641" s="3" t="s">
        <v>215</v>
      </c>
      <c r="W6641" s="3" t="s">
        <v>215</v>
      </c>
      <c r="X6641" s="3" t="s">
        <v>215</v>
      </c>
      <c r="Y6641" s="3" t="s">
        <v>215</v>
      </c>
      <c r="Z6641" s="3" t="s">
        <v>215</v>
      </c>
      <c r="AA6641" s="3" t="s">
        <v>215</v>
      </c>
      <c r="AB6641" s="3" t="s">
        <v>215</v>
      </c>
      <c r="AC6641" s="3" t="s">
        <v>215</v>
      </c>
      <c r="AD6641" s="3" t="s">
        <v>215</v>
      </c>
      <c r="AE6641" s="3">
        <v>-7.6559999999999997</v>
      </c>
      <c r="AF6641" s="3">
        <v>13.231</v>
      </c>
      <c r="AG6641" s="3">
        <v>31.648</v>
      </c>
      <c r="AH6641" s="3">
        <v>5.726</v>
      </c>
      <c r="AI6641" s="3">
        <v>14.442</v>
      </c>
      <c r="AJ6641" s="3">
        <v>4.9189999999999996</v>
      </c>
      <c r="AK6641" s="3">
        <v>17.204999999999998</v>
      </c>
      <c r="AL6641" s="3">
        <v>4.218</v>
      </c>
      <c r="AM6641" s="3">
        <v>-8.8160000000000007</v>
      </c>
      <c r="AN6641" s="3">
        <v>16.824999999999999</v>
      </c>
      <c r="AO6641" s="3">
        <v>3.6459999999999999</v>
      </c>
      <c r="AP6641" s="3">
        <v>-0.83599999999999997</v>
      </c>
      <c r="AQ6641" s="3">
        <v>21.908999999999999</v>
      </c>
      <c r="AR6641" s="3">
        <v>1.6679999999999999</v>
      </c>
      <c r="AS6641" s="3">
        <v>8.7460000000000004</v>
      </c>
      <c r="AT6641" s="3">
        <v>13.74</v>
      </c>
      <c r="AU6641" s="3">
        <v>10.396000000000001</v>
      </c>
      <c r="AV6641" s="3">
        <v>10.798</v>
      </c>
      <c r="AW6641" s="3">
        <v>8.6029999999999998</v>
      </c>
      <c r="AX6641" s="3">
        <v>7.6159999999999997</v>
      </c>
      <c r="AY6641" s="3">
        <v>7.9269999999999996</v>
      </c>
      <c r="AZ6641" s="3">
        <v>7.601</v>
      </c>
      <c r="BA6641">
        <v>7.4459999999999997</v>
      </c>
      <c r="BB6641">
        <v>2016</v>
      </c>
    </row>
    <row r="6642" spans="1:54" hidden="1" x14ac:dyDescent="0.2">
      <c r="A6642">
        <v>942</v>
      </c>
      <c r="B6642" t="s">
        <v>405</v>
      </c>
      <c r="C6642" t="s">
        <v>274</v>
      </c>
      <c r="D6642" t="s">
        <v>168</v>
      </c>
      <c r="E6642" t="s">
        <v>273</v>
      </c>
      <c r="F6642" t="s">
        <v>272</v>
      </c>
      <c r="G6642" t="s">
        <v>271</v>
      </c>
      <c r="I6642" t="s">
        <v>1659</v>
      </c>
      <c r="J6642" s="3" t="s">
        <v>215</v>
      </c>
      <c r="K6642" s="3" t="s">
        <v>215</v>
      </c>
      <c r="L6642" s="3" t="s">
        <v>215</v>
      </c>
      <c r="M6642" s="3" t="s">
        <v>215</v>
      </c>
      <c r="N6642" s="3" t="s">
        <v>215</v>
      </c>
      <c r="O6642" s="3" t="s">
        <v>215</v>
      </c>
      <c r="P6642" s="3" t="s">
        <v>215</v>
      </c>
      <c r="Q6642" s="3" t="s">
        <v>215</v>
      </c>
      <c r="R6642" s="3" t="s">
        <v>215</v>
      </c>
      <c r="S6642" s="3" t="s">
        <v>215</v>
      </c>
      <c r="T6642" s="3" t="s">
        <v>215</v>
      </c>
      <c r="U6642" s="3" t="s">
        <v>215</v>
      </c>
      <c r="V6642" s="3" t="s">
        <v>215</v>
      </c>
      <c r="W6642" s="3" t="s">
        <v>215</v>
      </c>
      <c r="X6642" s="3" t="s">
        <v>215</v>
      </c>
      <c r="Y6642" s="3" t="s">
        <v>215</v>
      </c>
      <c r="Z6642" s="3" t="s">
        <v>215</v>
      </c>
      <c r="AA6642" s="3">
        <v>12.26</v>
      </c>
      <c r="AB6642" s="3">
        <v>12.8</v>
      </c>
      <c r="AC6642" s="3">
        <v>13.3</v>
      </c>
      <c r="AD6642" s="3">
        <v>12.1</v>
      </c>
      <c r="AE6642" s="3">
        <v>12.2</v>
      </c>
      <c r="AF6642" s="3">
        <v>14.47</v>
      </c>
      <c r="AG6642" s="3">
        <v>16</v>
      </c>
      <c r="AH6642" s="3">
        <v>19.53</v>
      </c>
      <c r="AI6642" s="3">
        <v>21.83</v>
      </c>
      <c r="AJ6642" s="3">
        <v>21.56</v>
      </c>
      <c r="AK6642" s="3">
        <v>18.8</v>
      </c>
      <c r="AL6642" s="3">
        <v>14.4</v>
      </c>
      <c r="AM6642" s="3">
        <v>16.899999999999999</v>
      </c>
      <c r="AN6642" s="3">
        <v>20</v>
      </c>
      <c r="AO6642" s="3">
        <v>23.6</v>
      </c>
      <c r="AP6642" s="3">
        <v>24.6</v>
      </c>
      <c r="AQ6642" s="3">
        <v>23</v>
      </c>
      <c r="AR6642" s="3">
        <v>19.893999999999998</v>
      </c>
      <c r="AS6642" s="3">
        <v>18.231000000000002</v>
      </c>
      <c r="AT6642" s="3">
        <v>15.917</v>
      </c>
      <c r="AU6642" s="3">
        <v>14.606999999999999</v>
      </c>
      <c r="AV6642" s="3">
        <v>14.32</v>
      </c>
      <c r="AW6642" s="3">
        <v>14.038</v>
      </c>
      <c r="AX6642" s="3">
        <v>13.737</v>
      </c>
      <c r="AY6642" s="3">
        <v>13.442</v>
      </c>
      <c r="AZ6642" s="3">
        <v>13.15</v>
      </c>
      <c r="BA6642">
        <v>12.864000000000001</v>
      </c>
      <c r="BB6642">
        <v>2016</v>
      </c>
    </row>
    <row r="6643" spans="1:54" hidden="1" x14ac:dyDescent="0.2">
      <c r="A6643">
        <v>942</v>
      </c>
      <c r="B6643" t="s">
        <v>405</v>
      </c>
      <c r="C6643" t="s">
        <v>270</v>
      </c>
      <c r="D6643" t="s">
        <v>168</v>
      </c>
      <c r="E6643" t="s">
        <v>269</v>
      </c>
      <c r="F6643" t="s">
        <v>268</v>
      </c>
      <c r="G6643" t="s">
        <v>264</v>
      </c>
      <c r="H6643" t="s">
        <v>263</v>
      </c>
    </row>
    <row r="6644" spans="1:54" hidden="1" x14ac:dyDescent="0.2">
      <c r="A6644">
        <v>942</v>
      </c>
      <c r="B6644" t="s">
        <v>405</v>
      </c>
      <c r="C6644" t="s">
        <v>267</v>
      </c>
      <c r="D6644" t="s">
        <v>168</v>
      </c>
      <c r="E6644" t="s">
        <v>266</v>
      </c>
      <c r="F6644" t="s">
        <v>265</v>
      </c>
      <c r="G6644" t="s">
        <v>264</v>
      </c>
      <c r="H6644" t="s">
        <v>263</v>
      </c>
      <c r="I6644" t="s">
        <v>1660</v>
      </c>
      <c r="J6644" s="3" t="s">
        <v>215</v>
      </c>
      <c r="K6644" s="3" t="s">
        <v>215</v>
      </c>
      <c r="L6644" s="3" t="s">
        <v>215</v>
      </c>
      <c r="M6644" s="3" t="s">
        <v>215</v>
      </c>
      <c r="N6644" s="3" t="s">
        <v>215</v>
      </c>
      <c r="O6644" s="3" t="s">
        <v>215</v>
      </c>
      <c r="P6644" s="3" t="s">
        <v>215</v>
      </c>
      <c r="Q6644" s="3" t="s">
        <v>215</v>
      </c>
      <c r="R6644" s="3" t="s">
        <v>215</v>
      </c>
      <c r="S6644" s="3" t="s">
        <v>215</v>
      </c>
      <c r="T6644" s="3" t="s">
        <v>215</v>
      </c>
      <c r="U6644" s="3" t="s">
        <v>215</v>
      </c>
      <c r="V6644" s="3" t="s">
        <v>215</v>
      </c>
      <c r="W6644" s="3" t="s">
        <v>215</v>
      </c>
      <c r="X6644" s="3" t="s">
        <v>215</v>
      </c>
      <c r="Y6644" s="3" t="s">
        <v>215</v>
      </c>
      <c r="Z6644" s="3" t="s">
        <v>215</v>
      </c>
      <c r="AA6644" s="3">
        <v>7.5970000000000004</v>
      </c>
      <c r="AB6644" s="3">
        <v>7.5679999999999996</v>
      </c>
      <c r="AC6644" s="3">
        <v>7.54</v>
      </c>
      <c r="AD6644" s="3">
        <v>7.516</v>
      </c>
      <c r="AE6644" s="3">
        <v>7.5030000000000001</v>
      </c>
      <c r="AF6644" s="3">
        <v>7.5</v>
      </c>
      <c r="AG6644" s="3">
        <v>7.4809999999999999</v>
      </c>
      <c r="AH6644" s="3">
        <v>7.4630000000000001</v>
      </c>
      <c r="AI6644" s="3">
        <v>7.4409999999999998</v>
      </c>
      <c r="AJ6644" s="3">
        <v>7.4119999999999999</v>
      </c>
      <c r="AK6644" s="3">
        <v>7.3819999999999997</v>
      </c>
      <c r="AL6644" s="3">
        <v>7.35</v>
      </c>
      <c r="AM6644" s="3">
        <v>7.3209999999999997</v>
      </c>
      <c r="AN6644" s="3">
        <v>7.2910000000000004</v>
      </c>
      <c r="AO6644" s="3">
        <v>7.2370000000000001</v>
      </c>
      <c r="AP6644" s="3">
        <v>7.2009999999999996</v>
      </c>
      <c r="AQ6644" s="3">
        <v>7.1669999999999998</v>
      </c>
      <c r="AR6644" s="3">
        <v>7.1319999999999997</v>
      </c>
      <c r="AS6644" s="3">
        <v>7.0949999999999998</v>
      </c>
      <c r="AT6644" s="3">
        <v>7.0579999999999998</v>
      </c>
      <c r="AU6644" s="3">
        <v>7.03</v>
      </c>
      <c r="AV6644" s="3">
        <v>7.0019999999999998</v>
      </c>
      <c r="AW6644" s="3">
        <v>6.9740000000000002</v>
      </c>
      <c r="AX6644" s="3">
        <v>6.9459999999999997</v>
      </c>
      <c r="AY6644" s="3">
        <v>6.9180000000000001</v>
      </c>
      <c r="AZ6644" s="3">
        <v>6.891</v>
      </c>
      <c r="BA6644">
        <v>6.8630000000000004</v>
      </c>
      <c r="BB6644">
        <v>2016</v>
      </c>
    </row>
    <row r="6645" spans="1:54" hidden="1" x14ac:dyDescent="0.2">
      <c r="A6645">
        <v>942</v>
      </c>
      <c r="B6645" t="s">
        <v>405</v>
      </c>
      <c r="C6645" t="s">
        <v>262</v>
      </c>
      <c r="D6645" t="s">
        <v>168</v>
      </c>
      <c r="E6645" t="s">
        <v>260</v>
      </c>
      <c r="F6645" t="s">
        <v>259</v>
      </c>
      <c r="G6645" t="s">
        <v>225</v>
      </c>
      <c r="H6645" t="s">
        <v>222</v>
      </c>
      <c r="I6645" t="s">
        <v>1661</v>
      </c>
      <c r="J6645" s="3" t="s">
        <v>215</v>
      </c>
      <c r="K6645" s="3" t="s">
        <v>215</v>
      </c>
      <c r="L6645" s="3" t="s">
        <v>215</v>
      </c>
      <c r="M6645" s="3" t="s">
        <v>215</v>
      </c>
      <c r="N6645" s="3" t="s">
        <v>215</v>
      </c>
      <c r="O6645" s="3" t="s">
        <v>215</v>
      </c>
      <c r="P6645" s="3" t="s">
        <v>215</v>
      </c>
      <c r="Q6645" s="3" t="s">
        <v>215</v>
      </c>
      <c r="R6645" s="3" t="s">
        <v>215</v>
      </c>
      <c r="S6645" s="3" t="s">
        <v>215</v>
      </c>
      <c r="T6645" s="3" t="s">
        <v>215</v>
      </c>
      <c r="U6645" s="3" t="s">
        <v>215</v>
      </c>
      <c r="V6645" s="3" t="s">
        <v>215</v>
      </c>
      <c r="W6645" s="3" t="s">
        <v>215</v>
      </c>
      <c r="X6645" s="3" t="s">
        <v>215</v>
      </c>
      <c r="Y6645" s="3" t="s">
        <v>215</v>
      </c>
      <c r="Z6645" s="3" t="s">
        <v>215</v>
      </c>
      <c r="AA6645" s="3" t="s">
        <v>215</v>
      </c>
      <c r="AB6645" s="3" t="s">
        <v>215</v>
      </c>
      <c r="AC6645" s="3" t="s">
        <v>215</v>
      </c>
      <c r="AD6645" s="3">
        <v>128.88999999999999</v>
      </c>
      <c r="AE6645" s="3">
        <v>280.48399999999998</v>
      </c>
      <c r="AF6645" s="3">
        <v>418.39600000000002</v>
      </c>
      <c r="AG6645" s="3">
        <v>478.84399999999999</v>
      </c>
      <c r="AH6645" s="3">
        <v>593.52499999999998</v>
      </c>
      <c r="AI6645" s="3">
        <v>724.572</v>
      </c>
      <c r="AJ6645" s="3">
        <v>867.47199999999998</v>
      </c>
      <c r="AK6645" s="3">
        <v>1001.08</v>
      </c>
      <c r="AL6645" s="3">
        <v>1139.9849999999999</v>
      </c>
      <c r="AM6645" s="3">
        <v>1146.5619999999999</v>
      </c>
      <c r="AN6645" s="3">
        <v>1224.7919999999999</v>
      </c>
      <c r="AO6645" s="3">
        <v>1302.808</v>
      </c>
      <c r="AP6645" s="3">
        <v>1410.5239999999999</v>
      </c>
      <c r="AQ6645" s="3">
        <v>1467.7560000000001</v>
      </c>
      <c r="AR6645" s="3">
        <v>1551.5940000000001</v>
      </c>
      <c r="AS6645" s="3">
        <v>1631.702</v>
      </c>
      <c r="AT6645" s="3">
        <v>1779.1880000000001</v>
      </c>
      <c r="AU6645" s="3">
        <v>1905.316</v>
      </c>
      <c r="AV6645" s="3">
        <v>1948.02</v>
      </c>
      <c r="AW6645" s="3">
        <v>2072.317</v>
      </c>
      <c r="AX6645" s="3">
        <v>2202.5459999999998</v>
      </c>
      <c r="AY6645" s="3">
        <v>2351.587</v>
      </c>
      <c r="AZ6645" s="3">
        <v>2514.7350000000001</v>
      </c>
      <c r="BA6645">
        <v>2687.598</v>
      </c>
      <c r="BB6645">
        <v>2016</v>
      </c>
    </row>
    <row r="6646" spans="1:54" hidden="1" x14ac:dyDescent="0.2">
      <c r="A6646">
        <v>942</v>
      </c>
      <c r="B6646" t="s">
        <v>405</v>
      </c>
      <c r="C6646" t="s">
        <v>261</v>
      </c>
      <c r="D6646" t="s">
        <v>168</v>
      </c>
      <c r="E6646" t="s">
        <v>260</v>
      </c>
      <c r="F6646" t="s">
        <v>259</v>
      </c>
      <c r="G6646" t="s">
        <v>217</v>
      </c>
      <c r="I6646" t="s">
        <v>258</v>
      </c>
      <c r="J6646" s="3" t="s">
        <v>215</v>
      </c>
      <c r="K6646" s="3" t="s">
        <v>215</v>
      </c>
      <c r="L6646" s="3" t="s">
        <v>215</v>
      </c>
      <c r="M6646" s="3" t="s">
        <v>215</v>
      </c>
      <c r="N6646" s="3" t="s">
        <v>215</v>
      </c>
      <c r="O6646" s="3" t="s">
        <v>215</v>
      </c>
      <c r="P6646" s="3" t="s">
        <v>215</v>
      </c>
      <c r="Q6646" s="3" t="s">
        <v>215</v>
      </c>
      <c r="R6646" s="3" t="s">
        <v>215</v>
      </c>
      <c r="S6646" s="3" t="s">
        <v>215</v>
      </c>
      <c r="T6646" s="3" t="s">
        <v>215</v>
      </c>
      <c r="U6646" s="3" t="s">
        <v>215</v>
      </c>
      <c r="V6646" s="3" t="s">
        <v>215</v>
      </c>
      <c r="W6646" s="3" t="s">
        <v>215</v>
      </c>
      <c r="X6646" s="3" t="s">
        <v>215</v>
      </c>
      <c r="Y6646" s="3" t="s">
        <v>215</v>
      </c>
      <c r="Z6646" s="3" t="s">
        <v>215</v>
      </c>
      <c r="AA6646" s="3" t="s">
        <v>215</v>
      </c>
      <c r="AB6646" s="3" t="s">
        <v>215</v>
      </c>
      <c r="AC6646" s="3" t="s">
        <v>215</v>
      </c>
      <c r="AD6646" s="3">
        <v>31.199000000000002</v>
      </c>
      <c r="AE6646" s="3">
        <v>34.17</v>
      </c>
      <c r="AF6646" s="3">
        <v>40.311999999999998</v>
      </c>
      <c r="AG6646" s="3">
        <v>39.244</v>
      </c>
      <c r="AH6646" s="3">
        <v>40.892000000000003</v>
      </c>
      <c r="AI6646" s="3">
        <v>41.372</v>
      </c>
      <c r="AJ6646" s="3">
        <v>42.209000000000003</v>
      </c>
      <c r="AK6646" s="3">
        <v>42.508000000000003</v>
      </c>
      <c r="AL6646" s="3">
        <v>41.530999999999999</v>
      </c>
      <c r="AM6646" s="3">
        <v>39.81</v>
      </c>
      <c r="AN6646" s="3">
        <v>39.932000000000002</v>
      </c>
      <c r="AO6646" s="3">
        <v>38.232999999999997</v>
      </c>
      <c r="AP6646" s="3">
        <v>39.353999999999999</v>
      </c>
      <c r="AQ6646" s="3">
        <v>37.863999999999997</v>
      </c>
      <c r="AR6646" s="3">
        <v>39.698</v>
      </c>
      <c r="AS6646" s="3">
        <v>40.353999999999999</v>
      </c>
      <c r="AT6646" s="3">
        <v>41.746000000000002</v>
      </c>
      <c r="AU6646" s="3">
        <v>42.636000000000003</v>
      </c>
      <c r="AV6646" s="3">
        <v>40.966999999999999</v>
      </c>
      <c r="AW6646" s="3">
        <v>40.975999999999999</v>
      </c>
      <c r="AX6646" s="3">
        <v>40.659999999999997</v>
      </c>
      <c r="AY6646" s="3">
        <v>40.53</v>
      </c>
      <c r="AZ6646" s="3">
        <v>40.457000000000001</v>
      </c>
      <c r="BA6646">
        <v>40.365000000000002</v>
      </c>
      <c r="BB6646">
        <v>2016</v>
      </c>
    </row>
    <row r="6647" spans="1:54" hidden="1" x14ac:dyDescent="0.2">
      <c r="A6647">
        <v>942</v>
      </c>
      <c r="B6647" t="s">
        <v>405</v>
      </c>
      <c r="C6647" t="s">
        <v>257</v>
      </c>
      <c r="D6647" t="s">
        <v>168</v>
      </c>
      <c r="E6647" t="s">
        <v>255</v>
      </c>
      <c r="F6647" t="s">
        <v>254</v>
      </c>
      <c r="G6647" t="s">
        <v>225</v>
      </c>
      <c r="H6647" t="s">
        <v>222</v>
      </c>
      <c r="I6647" t="s">
        <v>1661</v>
      </c>
      <c r="J6647" s="3" t="s">
        <v>215</v>
      </c>
      <c r="K6647" s="3" t="s">
        <v>215</v>
      </c>
      <c r="L6647" s="3" t="s">
        <v>215</v>
      </c>
      <c r="M6647" s="3" t="s">
        <v>215</v>
      </c>
      <c r="N6647" s="3" t="s">
        <v>215</v>
      </c>
      <c r="O6647" s="3" t="s">
        <v>215</v>
      </c>
      <c r="P6647" s="3" t="s">
        <v>215</v>
      </c>
      <c r="Q6647" s="3" t="s">
        <v>215</v>
      </c>
      <c r="R6647" s="3" t="s">
        <v>215</v>
      </c>
      <c r="S6647" s="3" t="s">
        <v>215</v>
      </c>
      <c r="T6647" s="3" t="s">
        <v>215</v>
      </c>
      <c r="U6647" s="3" t="s">
        <v>215</v>
      </c>
      <c r="V6647" s="3" t="s">
        <v>215</v>
      </c>
      <c r="W6647" s="3" t="s">
        <v>215</v>
      </c>
      <c r="X6647" s="3" t="s">
        <v>215</v>
      </c>
      <c r="Y6647" s="3" t="s">
        <v>215</v>
      </c>
      <c r="Z6647" s="3" t="s">
        <v>215</v>
      </c>
      <c r="AA6647" s="3" t="s">
        <v>215</v>
      </c>
      <c r="AB6647" s="3" t="s">
        <v>215</v>
      </c>
      <c r="AC6647" s="3" t="s">
        <v>215</v>
      </c>
      <c r="AD6647" s="3">
        <v>129.577</v>
      </c>
      <c r="AE6647" s="3">
        <v>277.52699999999999</v>
      </c>
      <c r="AF6647" s="3">
        <v>445.279</v>
      </c>
      <c r="AG6647" s="3">
        <v>511.24799999999999</v>
      </c>
      <c r="AH6647" s="3">
        <v>592.56799999999998</v>
      </c>
      <c r="AI6647" s="3">
        <v>705.28099999999995</v>
      </c>
      <c r="AJ6647" s="3">
        <v>887.70600000000002</v>
      </c>
      <c r="AK6647" s="3">
        <v>1022.123</v>
      </c>
      <c r="AL6647" s="3">
        <v>1191.9870000000001</v>
      </c>
      <c r="AM6647" s="3">
        <v>1251.347</v>
      </c>
      <c r="AN6647" s="3">
        <v>1338.0730000000001</v>
      </c>
      <c r="AO6647" s="3">
        <v>1443.8689999999999</v>
      </c>
      <c r="AP6647" s="3">
        <v>1652.83</v>
      </c>
      <c r="AQ6647" s="3">
        <v>1673.51</v>
      </c>
      <c r="AR6647" s="3">
        <v>1795.1079999999999</v>
      </c>
      <c r="AS6647" s="3">
        <v>1777.529</v>
      </c>
      <c r="AT6647" s="3">
        <v>1829.8630000000001</v>
      </c>
      <c r="AU6647" s="3">
        <v>1853.1030000000001</v>
      </c>
      <c r="AV6647" s="3">
        <v>1960.8910000000001</v>
      </c>
      <c r="AW6647" s="3">
        <v>2084.3910000000001</v>
      </c>
      <c r="AX6647" s="3">
        <v>2222.2930000000001</v>
      </c>
      <c r="AY6647" s="3">
        <v>2372.549</v>
      </c>
      <c r="AZ6647" s="3">
        <v>2538.3980000000001</v>
      </c>
      <c r="BA6647">
        <v>2710.223</v>
      </c>
      <c r="BB6647">
        <v>2016</v>
      </c>
    </row>
    <row r="6648" spans="1:54" hidden="1" x14ac:dyDescent="0.2">
      <c r="A6648">
        <v>942</v>
      </c>
      <c r="B6648" t="s">
        <v>405</v>
      </c>
      <c r="C6648" t="s">
        <v>256</v>
      </c>
      <c r="D6648" t="s">
        <v>168</v>
      </c>
      <c r="E6648" t="s">
        <v>255</v>
      </c>
      <c r="F6648" t="s">
        <v>254</v>
      </c>
      <c r="G6648" t="s">
        <v>217</v>
      </c>
      <c r="I6648" t="s">
        <v>253</v>
      </c>
      <c r="J6648" s="3" t="s">
        <v>215</v>
      </c>
      <c r="K6648" s="3" t="s">
        <v>215</v>
      </c>
      <c r="L6648" s="3" t="s">
        <v>215</v>
      </c>
      <c r="M6648" s="3" t="s">
        <v>215</v>
      </c>
      <c r="N6648" s="3" t="s">
        <v>215</v>
      </c>
      <c r="O6648" s="3" t="s">
        <v>215</v>
      </c>
      <c r="P6648" s="3" t="s">
        <v>215</v>
      </c>
      <c r="Q6648" s="3" t="s">
        <v>215</v>
      </c>
      <c r="R6648" s="3" t="s">
        <v>215</v>
      </c>
      <c r="S6648" s="3" t="s">
        <v>215</v>
      </c>
      <c r="T6648" s="3" t="s">
        <v>215</v>
      </c>
      <c r="U6648" s="3" t="s">
        <v>215</v>
      </c>
      <c r="V6648" s="3" t="s">
        <v>215</v>
      </c>
      <c r="W6648" s="3" t="s">
        <v>215</v>
      </c>
      <c r="X6648" s="3" t="s">
        <v>215</v>
      </c>
      <c r="Y6648" s="3" t="s">
        <v>215</v>
      </c>
      <c r="Z6648" s="3" t="s">
        <v>215</v>
      </c>
      <c r="AA6648" s="3" t="s">
        <v>215</v>
      </c>
      <c r="AB6648" s="3" t="s">
        <v>215</v>
      </c>
      <c r="AC6648" s="3" t="s">
        <v>215</v>
      </c>
      <c r="AD6648" s="3">
        <v>31.364999999999998</v>
      </c>
      <c r="AE6648" s="3">
        <v>33.81</v>
      </c>
      <c r="AF6648" s="3">
        <v>42.902000000000001</v>
      </c>
      <c r="AG6648" s="3">
        <v>41.9</v>
      </c>
      <c r="AH6648" s="3">
        <v>40.826000000000001</v>
      </c>
      <c r="AI6648" s="3">
        <v>40.270000000000003</v>
      </c>
      <c r="AJ6648" s="3">
        <v>43.192999999999998</v>
      </c>
      <c r="AK6648" s="3">
        <v>43.401000000000003</v>
      </c>
      <c r="AL6648" s="3">
        <v>43.424999999999997</v>
      </c>
      <c r="AM6648" s="3">
        <v>43.448999999999998</v>
      </c>
      <c r="AN6648" s="3">
        <v>43.625</v>
      </c>
      <c r="AO6648" s="3">
        <v>42.372</v>
      </c>
      <c r="AP6648" s="3">
        <v>46.113999999999997</v>
      </c>
      <c r="AQ6648" s="3">
        <v>43.171999999999997</v>
      </c>
      <c r="AR6648" s="3">
        <v>45.929000000000002</v>
      </c>
      <c r="AS6648" s="3">
        <v>43.960999999999999</v>
      </c>
      <c r="AT6648" s="3">
        <v>42.935000000000002</v>
      </c>
      <c r="AU6648" s="3">
        <v>41.466999999999999</v>
      </c>
      <c r="AV6648" s="3">
        <v>41.238</v>
      </c>
      <c r="AW6648" s="3">
        <v>41.215000000000003</v>
      </c>
      <c r="AX6648" s="3">
        <v>41.024999999999999</v>
      </c>
      <c r="AY6648" s="3">
        <v>40.892000000000003</v>
      </c>
      <c r="AZ6648" s="3">
        <v>40.838000000000001</v>
      </c>
      <c r="BA6648">
        <v>40.704000000000001</v>
      </c>
      <c r="BB6648">
        <v>2016</v>
      </c>
    </row>
    <row r="6649" spans="1:54" hidden="1" x14ac:dyDescent="0.2">
      <c r="A6649">
        <v>942</v>
      </c>
      <c r="B6649" t="s">
        <v>405</v>
      </c>
      <c r="C6649" t="s">
        <v>252</v>
      </c>
      <c r="D6649" t="s">
        <v>168</v>
      </c>
      <c r="E6649" t="s">
        <v>250</v>
      </c>
      <c r="F6649" t="s">
        <v>249</v>
      </c>
      <c r="G6649" t="s">
        <v>225</v>
      </c>
      <c r="H6649" t="s">
        <v>222</v>
      </c>
      <c r="I6649" t="s">
        <v>1661</v>
      </c>
      <c r="J6649" s="3" t="s">
        <v>215</v>
      </c>
      <c r="K6649" s="3" t="s">
        <v>215</v>
      </c>
      <c r="L6649" s="3" t="s">
        <v>215</v>
      </c>
      <c r="M6649" s="3" t="s">
        <v>215</v>
      </c>
      <c r="N6649" s="3" t="s">
        <v>215</v>
      </c>
      <c r="O6649" s="3" t="s">
        <v>215</v>
      </c>
      <c r="P6649" s="3" t="s">
        <v>215</v>
      </c>
      <c r="Q6649" s="3" t="s">
        <v>215</v>
      </c>
      <c r="R6649" s="3" t="s">
        <v>215</v>
      </c>
      <c r="S6649" s="3" t="s">
        <v>215</v>
      </c>
      <c r="T6649" s="3" t="s">
        <v>215</v>
      </c>
      <c r="U6649" s="3" t="s">
        <v>215</v>
      </c>
      <c r="V6649" s="3" t="s">
        <v>215</v>
      </c>
      <c r="W6649" s="3" t="s">
        <v>215</v>
      </c>
      <c r="X6649" s="3" t="s">
        <v>215</v>
      </c>
      <c r="Y6649" s="3" t="s">
        <v>215</v>
      </c>
      <c r="Z6649" s="3" t="s">
        <v>215</v>
      </c>
      <c r="AA6649" s="3" t="s">
        <v>215</v>
      </c>
      <c r="AB6649" s="3" t="s">
        <v>215</v>
      </c>
      <c r="AC6649" s="3" t="s">
        <v>215</v>
      </c>
      <c r="AD6649" s="3">
        <v>-0.68600000000000005</v>
      </c>
      <c r="AE6649" s="3">
        <v>2.9569999999999999</v>
      </c>
      <c r="AF6649" s="3">
        <v>-26.882999999999999</v>
      </c>
      <c r="AG6649" s="3">
        <v>-32.402999999999999</v>
      </c>
      <c r="AH6649" s="3">
        <v>0.95699999999999996</v>
      </c>
      <c r="AI6649" s="3">
        <v>19.291</v>
      </c>
      <c r="AJ6649" s="3">
        <v>-20.234000000000002</v>
      </c>
      <c r="AK6649" s="3">
        <v>-21.042999999999999</v>
      </c>
      <c r="AL6649" s="3">
        <v>-52.002000000000002</v>
      </c>
      <c r="AM6649" s="3">
        <v>-104.786</v>
      </c>
      <c r="AN6649" s="3">
        <v>-113.28100000000001</v>
      </c>
      <c r="AO6649" s="3">
        <v>-141.06100000000001</v>
      </c>
      <c r="AP6649" s="3">
        <v>-242.30600000000001</v>
      </c>
      <c r="AQ6649" s="3">
        <v>-205.75399999999999</v>
      </c>
      <c r="AR6649" s="3">
        <v>-243.51400000000001</v>
      </c>
      <c r="AS6649" s="3">
        <v>-145.827</v>
      </c>
      <c r="AT6649" s="3">
        <v>-50.674999999999997</v>
      </c>
      <c r="AU6649" s="3">
        <v>52.213000000000001</v>
      </c>
      <c r="AV6649" s="3">
        <v>-12.871</v>
      </c>
      <c r="AW6649" s="3">
        <v>-12.074</v>
      </c>
      <c r="AX6649" s="3">
        <v>-19.747</v>
      </c>
      <c r="AY6649" s="3">
        <v>-20.962</v>
      </c>
      <c r="AZ6649" s="3">
        <v>-23.663</v>
      </c>
      <c r="BA6649">
        <v>-22.625</v>
      </c>
      <c r="BB6649">
        <v>2016</v>
      </c>
    </row>
    <row r="6650" spans="1:54" hidden="1" x14ac:dyDescent="0.2">
      <c r="A6650">
        <v>942</v>
      </c>
      <c r="B6650" t="s">
        <v>405</v>
      </c>
      <c r="C6650" t="s">
        <v>251</v>
      </c>
      <c r="D6650" t="s">
        <v>168</v>
      </c>
      <c r="E6650" t="s">
        <v>250</v>
      </c>
      <c r="F6650" t="s">
        <v>249</v>
      </c>
      <c r="G6650" t="s">
        <v>217</v>
      </c>
      <c r="I6650" t="s">
        <v>248</v>
      </c>
      <c r="J6650" s="3" t="s">
        <v>215</v>
      </c>
      <c r="K6650" s="3" t="s">
        <v>215</v>
      </c>
      <c r="L6650" s="3" t="s">
        <v>215</v>
      </c>
      <c r="M6650" s="3" t="s">
        <v>215</v>
      </c>
      <c r="N6650" s="3" t="s">
        <v>215</v>
      </c>
      <c r="O6650" s="3" t="s">
        <v>215</v>
      </c>
      <c r="P6650" s="3" t="s">
        <v>215</v>
      </c>
      <c r="Q6650" s="3" t="s">
        <v>215</v>
      </c>
      <c r="R6650" s="3" t="s">
        <v>215</v>
      </c>
      <c r="S6650" s="3" t="s">
        <v>215</v>
      </c>
      <c r="T6650" s="3" t="s">
        <v>215</v>
      </c>
      <c r="U6650" s="3" t="s">
        <v>215</v>
      </c>
      <c r="V6650" s="3" t="s">
        <v>215</v>
      </c>
      <c r="W6650" s="3" t="s">
        <v>215</v>
      </c>
      <c r="X6650" s="3" t="s">
        <v>215</v>
      </c>
      <c r="Y6650" s="3" t="s">
        <v>215</v>
      </c>
      <c r="Z6650" s="3" t="s">
        <v>215</v>
      </c>
      <c r="AA6650" s="3" t="s">
        <v>215</v>
      </c>
      <c r="AB6650" s="3" t="s">
        <v>215</v>
      </c>
      <c r="AC6650" s="3" t="s">
        <v>215</v>
      </c>
      <c r="AD6650" s="3">
        <v>-0.16600000000000001</v>
      </c>
      <c r="AE6650" s="3">
        <v>0.36</v>
      </c>
      <c r="AF6650" s="3">
        <v>-2.59</v>
      </c>
      <c r="AG6650" s="3">
        <v>-2.6560000000000001</v>
      </c>
      <c r="AH6650" s="3">
        <v>6.6000000000000003E-2</v>
      </c>
      <c r="AI6650" s="3">
        <v>1.101</v>
      </c>
      <c r="AJ6650" s="3">
        <v>-0.98499999999999999</v>
      </c>
      <c r="AK6650" s="3">
        <v>-0.89400000000000002</v>
      </c>
      <c r="AL6650" s="3">
        <v>-1.8939999999999999</v>
      </c>
      <c r="AM6650" s="3">
        <v>-3.6379999999999999</v>
      </c>
      <c r="AN6650" s="3">
        <v>-3.6930000000000001</v>
      </c>
      <c r="AO6650" s="3">
        <v>-4.1399999999999997</v>
      </c>
      <c r="AP6650" s="3">
        <v>-6.76</v>
      </c>
      <c r="AQ6650" s="3">
        <v>-5.3079999999999998</v>
      </c>
      <c r="AR6650" s="3">
        <v>-6.23</v>
      </c>
      <c r="AS6650" s="3">
        <v>-3.6059999999999999</v>
      </c>
      <c r="AT6650" s="3">
        <v>-1.1890000000000001</v>
      </c>
      <c r="AU6650" s="3">
        <v>1.1679999999999999</v>
      </c>
      <c r="AV6650" s="3">
        <v>-0.27100000000000002</v>
      </c>
      <c r="AW6650" s="3">
        <v>-0.23899999999999999</v>
      </c>
      <c r="AX6650" s="3">
        <v>-0.36499999999999999</v>
      </c>
      <c r="AY6650" s="3">
        <v>-0.36099999999999999</v>
      </c>
      <c r="AZ6650" s="3">
        <v>-0.38100000000000001</v>
      </c>
      <c r="BA6650">
        <v>-0.34</v>
      </c>
      <c r="BB6650">
        <v>2016</v>
      </c>
    </row>
    <row r="6651" spans="1:54" hidden="1" x14ac:dyDescent="0.2">
      <c r="A6651">
        <v>942</v>
      </c>
      <c r="B6651" t="s">
        <v>405</v>
      </c>
      <c r="C6651" t="s">
        <v>247</v>
      </c>
      <c r="D6651" t="s">
        <v>168</v>
      </c>
      <c r="E6651" t="s">
        <v>245</v>
      </c>
      <c r="F6651" t="s">
        <v>244</v>
      </c>
      <c r="G6651" t="s">
        <v>225</v>
      </c>
      <c r="H6651" t="s">
        <v>222</v>
      </c>
      <c r="I6651" t="s">
        <v>1661</v>
      </c>
      <c r="J6651" s="3" t="s">
        <v>215</v>
      </c>
      <c r="K6651" s="3" t="s">
        <v>215</v>
      </c>
      <c r="L6651" s="3" t="s">
        <v>215</v>
      </c>
      <c r="M6651" s="3" t="s">
        <v>215</v>
      </c>
      <c r="N6651" s="3" t="s">
        <v>215</v>
      </c>
      <c r="O6651" s="3" t="s">
        <v>215</v>
      </c>
      <c r="P6651" s="3" t="s">
        <v>215</v>
      </c>
      <c r="Q6651" s="3" t="s">
        <v>215</v>
      </c>
      <c r="R6651" s="3" t="s">
        <v>215</v>
      </c>
      <c r="S6651" s="3" t="s">
        <v>215</v>
      </c>
      <c r="T6651" s="3" t="s">
        <v>215</v>
      </c>
      <c r="U6651" s="3" t="s">
        <v>215</v>
      </c>
      <c r="V6651" s="3" t="s">
        <v>215</v>
      </c>
      <c r="W6651" s="3" t="s">
        <v>215</v>
      </c>
      <c r="X6651" s="3" t="s">
        <v>215</v>
      </c>
      <c r="Y6651" s="3" t="s">
        <v>215</v>
      </c>
      <c r="Z6651" s="3" t="s">
        <v>215</v>
      </c>
      <c r="AA6651" s="3" t="s">
        <v>215</v>
      </c>
      <c r="AB6651" s="3" t="s">
        <v>215</v>
      </c>
      <c r="AC6651" s="3" t="s">
        <v>215</v>
      </c>
      <c r="AD6651" s="3" t="s">
        <v>215</v>
      </c>
      <c r="AE6651" s="3" t="s">
        <v>215</v>
      </c>
      <c r="AF6651" s="3" t="s">
        <v>215</v>
      </c>
      <c r="AG6651" s="3" t="s">
        <v>215</v>
      </c>
      <c r="AH6651" s="3" t="s">
        <v>215</v>
      </c>
      <c r="AI6651" s="3">
        <v>15.948</v>
      </c>
      <c r="AJ6651" s="3">
        <v>-26.963999999999999</v>
      </c>
      <c r="AK6651" s="3">
        <v>-45.27</v>
      </c>
      <c r="AL6651" s="3">
        <v>-108.48699999999999</v>
      </c>
      <c r="AM6651" s="3">
        <v>-116.9</v>
      </c>
      <c r="AN6651" s="3">
        <v>-133.50800000000001</v>
      </c>
      <c r="AO6651" s="3">
        <v>-168.357</v>
      </c>
      <c r="AP6651" s="3">
        <v>-212.78700000000001</v>
      </c>
      <c r="AQ6651" s="3">
        <v>-214.786</v>
      </c>
      <c r="AR6651" s="3">
        <v>-217.66399999999999</v>
      </c>
      <c r="AS6651" s="3">
        <v>-131.01499999999999</v>
      </c>
      <c r="AT6651" s="3">
        <v>-52.786999999999999</v>
      </c>
      <c r="AU6651" s="3">
        <v>49.48</v>
      </c>
      <c r="AV6651" s="3">
        <v>1.64</v>
      </c>
      <c r="AW6651" s="3">
        <v>-13.691000000000001</v>
      </c>
      <c r="AX6651" s="3">
        <v>-27.175999999999998</v>
      </c>
      <c r="AY6651" s="3">
        <v>-29.082000000000001</v>
      </c>
      <c r="AZ6651" s="3">
        <v>-32.487000000000002</v>
      </c>
      <c r="BA6651">
        <v>-31.239000000000001</v>
      </c>
      <c r="BB6651">
        <v>2016</v>
      </c>
    </row>
    <row r="6652" spans="1:54" hidden="1" x14ac:dyDescent="0.2">
      <c r="A6652">
        <v>942</v>
      </c>
      <c r="B6652" t="s">
        <v>405</v>
      </c>
      <c r="C6652" t="s">
        <v>246</v>
      </c>
      <c r="D6652" t="s">
        <v>168</v>
      </c>
      <c r="E6652" t="s">
        <v>245</v>
      </c>
      <c r="F6652" t="s">
        <v>244</v>
      </c>
      <c r="G6652" t="s">
        <v>243</v>
      </c>
      <c r="I6652" t="s">
        <v>362</v>
      </c>
      <c r="J6652" s="3" t="s">
        <v>215</v>
      </c>
      <c r="K6652" s="3" t="s">
        <v>215</v>
      </c>
      <c r="L6652" s="3" t="s">
        <v>215</v>
      </c>
      <c r="M6652" s="3" t="s">
        <v>215</v>
      </c>
      <c r="N6652" s="3" t="s">
        <v>215</v>
      </c>
      <c r="O6652" s="3" t="s">
        <v>215</v>
      </c>
      <c r="P6652" s="3" t="s">
        <v>215</v>
      </c>
      <c r="Q6652" s="3" t="s">
        <v>215</v>
      </c>
      <c r="R6652" s="3" t="s">
        <v>215</v>
      </c>
      <c r="S6652" s="3" t="s">
        <v>215</v>
      </c>
      <c r="T6652" s="3" t="s">
        <v>215</v>
      </c>
      <c r="U6652" s="3" t="s">
        <v>215</v>
      </c>
      <c r="V6652" s="3" t="s">
        <v>215</v>
      </c>
      <c r="W6652" s="3" t="s">
        <v>215</v>
      </c>
      <c r="X6652" s="3" t="s">
        <v>215</v>
      </c>
      <c r="Y6652" s="3" t="s">
        <v>215</v>
      </c>
      <c r="Z6652" s="3" t="s">
        <v>215</v>
      </c>
      <c r="AA6652" s="3" t="s">
        <v>215</v>
      </c>
      <c r="AB6652" s="3" t="s">
        <v>215</v>
      </c>
      <c r="AC6652" s="3" t="s">
        <v>215</v>
      </c>
      <c r="AD6652" s="3" t="s">
        <v>215</v>
      </c>
      <c r="AE6652" s="3" t="s">
        <v>215</v>
      </c>
      <c r="AF6652" s="3" t="s">
        <v>215</v>
      </c>
      <c r="AG6652" s="3" t="s">
        <v>215</v>
      </c>
      <c r="AH6652" s="3" t="s">
        <v>215</v>
      </c>
      <c r="AI6652" s="3">
        <v>0.90800000000000003</v>
      </c>
      <c r="AJ6652" s="3">
        <v>-1.3049999999999999</v>
      </c>
      <c r="AK6652" s="3">
        <v>-1.9470000000000001</v>
      </c>
      <c r="AL6652" s="3">
        <v>-4.1059999999999999</v>
      </c>
      <c r="AM6652" s="3">
        <v>-4.0250000000000004</v>
      </c>
      <c r="AN6652" s="3">
        <v>-4.3129999999999997</v>
      </c>
      <c r="AO6652" s="3">
        <v>-4.9509999999999996</v>
      </c>
      <c r="AP6652" s="3">
        <v>-5.8810000000000002</v>
      </c>
      <c r="AQ6652" s="3">
        <v>-5.6189999999999998</v>
      </c>
      <c r="AR6652" s="3">
        <v>-5.5190000000000001</v>
      </c>
      <c r="AS6652" s="3">
        <v>-3.2069999999999999</v>
      </c>
      <c r="AT6652" s="3">
        <v>-1.2350000000000001</v>
      </c>
      <c r="AU6652" s="3">
        <v>1.0980000000000001</v>
      </c>
      <c r="AV6652" s="3">
        <v>3.4000000000000002E-2</v>
      </c>
      <c r="AW6652" s="3">
        <v>-0.27</v>
      </c>
      <c r="AX6652" s="3">
        <v>-0.502</v>
      </c>
      <c r="AY6652" s="3">
        <v>-0.501</v>
      </c>
      <c r="AZ6652" s="3">
        <v>-0.52300000000000002</v>
      </c>
      <c r="BA6652">
        <v>-0.46899999999999997</v>
      </c>
      <c r="BB6652">
        <v>2016</v>
      </c>
    </row>
    <row r="6653" spans="1:54" hidden="1" x14ac:dyDescent="0.2">
      <c r="A6653">
        <v>942</v>
      </c>
      <c r="B6653" t="s">
        <v>405</v>
      </c>
      <c r="C6653" t="s">
        <v>242</v>
      </c>
      <c r="D6653" t="s">
        <v>168</v>
      </c>
      <c r="E6653" t="s">
        <v>240</v>
      </c>
      <c r="F6653" t="s">
        <v>239</v>
      </c>
      <c r="G6653" t="s">
        <v>225</v>
      </c>
      <c r="H6653" t="s">
        <v>222</v>
      </c>
      <c r="I6653" t="s">
        <v>1661</v>
      </c>
      <c r="J6653" s="3" t="s">
        <v>215</v>
      </c>
      <c r="K6653" s="3" t="s">
        <v>215</v>
      </c>
      <c r="L6653" s="3" t="s">
        <v>215</v>
      </c>
      <c r="M6653" s="3" t="s">
        <v>215</v>
      </c>
      <c r="N6653" s="3" t="s">
        <v>215</v>
      </c>
      <c r="O6653" s="3" t="s">
        <v>215</v>
      </c>
      <c r="P6653" s="3" t="s">
        <v>215</v>
      </c>
      <c r="Q6653" s="3" t="s">
        <v>215</v>
      </c>
      <c r="R6653" s="3" t="s">
        <v>215</v>
      </c>
      <c r="S6653" s="3" t="s">
        <v>215</v>
      </c>
      <c r="T6653" s="3" t="s">
        <v>215</v>
      </c>
      <c r="U6653" s="3" t="s">
        <v>215</v>
      </c>
      <c r="V6653" s="3" t="s">
        <v>215</v>
      </c>
      <c r="W6653" s="3" t="s">
        <v>215</v>
      </c>
      <c r="X6653" s="3" t="s">
        <v>215</v>
      </c>
      <c r="Y6653" s="3" t="s">
        <v>215</v>
      </c>
      <c r="Z6653" s="3" t="s">
        <v>215</v>
      </c>
      <c r="AA6653" s="3" t="s">
        <v>215</v>
      </c>
      <c r="AB6653" s="3" t="s">
        <v>215</v>
      </c>
      <c r="AC6653" s="3" t="s">
        <v>215</v>
      </c>
      <c r="AD6653" s="3">
        <v>1.508</v>
      </c>
      <c r="AE6653" s="3">
        <v>8.5820000000000007</v>
      </c>
      <c r="AF6653" s="3">
        <v>-23.920999999999999</v>
      </c>
      <c r="AG6653" s="3">
        <v>-21.143999999999998</v>
      </c>
      <c r="AH6653" s="3">
        <v>18.670000000000002</v>
      </c>
      <c r="AI6653" s="3">
        <v>44.222000000000001</v>
      </c>
      <c r="AJ6653" s="3">
        <v>9.99</v>
      </c>
      <c r="AK6653" s="3">
        <v>-3.121</v>
      </c>
      <c r="AL6653" s="3">
        <v>-34.808999999999997</v>
      </c>
      <c r="AM6653" s="3">
        <v>-82.417000000000002</v>
      </c>
      <c r="AN6653" s="3">
        <v>-79.093999999999994</v>
      </c>
      <c r="AO6653" s="3">
        <v>-96.269000000000005</v>
      </c>
      <c r="AP6653" s="3">
        <v>-174.11099999999999</v>
      </c>
      <c r="AQ6653" s="3">
        <v>-111.221</v>
      </c>
      <c r="AR6653" s="3">
        <v>-128.34200000000001</v>
      </c>
      <c r="AS6653" s="3">
        <v>-15.96</v>
      </c>
      <c r="AT6653" s="3">
        <v>80.927999999999997</v>
      </c>
      <c r="AU6653" s="3">
        <v>176.69399999999999</v>
      </c>
      <c r="AV6653" s="3">
        <v>107.127</v>
      </c>
      <c r="AW6653" s="3">
        <v>121.758</v>
      </c>
      <c r="AX6653" s="3">
        <v>114.179</v>
      </c>
      <c r="AY6653" s="3">
        <v>122.227</v>
      </c>
      <c r="AZ6653" s="3">
        <v>130.155</v>
      </c>
      <c r="BA6653">
        <v>138.73400000000001</v>
      </c>
      <c r="BB6653">
        <v>2016</v>
      </c>
    </row>
    <row r="6654" spans="1:54" hidden="1" x14ac:dyDescent="0.2">
      <c r="A6654">
        <v>942</v>
      </c>
      <c r="B6654" t="s">
        <v>405</v>
      </c>
      <c r="C6654" t="s">
        <v>241</v>
      </c>
      <c r="D6654" t="s">
        <v>168</v>
      </c>
      <c r="E6654" t="s">
        <v>240</v>
      </c>
      <c r="F6654" t="s">
        <v>239</v>
      </c>
      <c r="G6654" t="s">
        <v>217</v>
      </c>
      <c r="I6654" t="s">
        <v>238</v>
      </c>
      <c r="J6654" s="3" t="s">
        <v>215</v>
      </c>
      <c r="K6654" s="3" t="s">
        <v>215</v>
      </c>
      <c r="L6654" s="3" t="s">
        <v>215</v>
      </c>
      <c r="M6654" s="3" t="s">
        <v>215</v>
      </c>
      <c r="N6654" s="3" t="s">
        <v>215</v>
      </c>
      <c r="O6654" s="3" t="s">
        <v>215</v>
      </c>
      <c r="P6654" s="3" t="s">
        <v>215</v>
      </c>
      <c r="Q6654" s="3" t="s">
        <v>215</v>
      </c>
      <c r="R6654" s="3" t="s">
        <v>215</v>
      </c>
      <c r="S6654" s="3" t="s">
        <v>215</v>
      </c>
      <c r="T6654" s="3" t="s">
        <v>215</v>
      </c>
      <c r="U6654" s="3" t="s">
        <v>215</v>
      </c>
      <c r="V6654" s="3" t="s">
        <v>215</v>
      </c>
      <c r="W6654" s="3" t="s">
        <v>215</v>
      </c>
      <c r="X6654" s="3" t="s">
        <v>215</v>
      </c>
      <c r="Y6654" s="3" t="s">
        <v>215</v>
      </c>
      <c r="Z6654" s="3" t="s">
        <v>215</v>
      </c>
      <c r="AA6654" s="3" t="s">
        <v>215</v>
      </c>
      <c r="AB6654" s="3" t="s">
        <v>215</v>
      </c>
      <c r="AC6654" s="3" t="s">
        <v>215</v>
      </c>
      <c r="AD6654" s="3">
        <v>0.36499999999999999</v>
      </c>
      <c r="AE6654" s="3">
        <v>1.046</v>
      </c>
      <c r="AF6654" s="3">
        <v>-2.3050000000000002</v>
      </c>
      <c r="AG6654" s="3">
        <v>-1.7330000000000001</v>
      </c>
      <c r="AH6654" s="3">
        <v>1.286</v>
      </c>
      <c r="AI6654" s="3">
        <v>2.5249999999999999</v>
      </c>
      <c r="AJ6654" s="3">
        <v>0.48599999999999999</v>
      </c>
      <c r="AK6654" s="3">
        <v>-0.13300000000000001</v>
      </c>
      <c r="AL6654" s="3">
        <v>-1.268</v>
      </c>
      <c r="AM6654" s="3">
        <v>-2.8620000000000001</v>
      </c>
      <c r="AN6654" s="3">
        <v>-2.5790000000000002</v>
      </c>
      <c r="AO6654" s="3">
        <v>-2.8250000000000002</v>
      </c>
      <c r="AP6654" s="3">
        <v>-4.8579999999999997</v>
      </c>
      <c r="AQ6654" s="3">
        <v>-2.8690000000000002</v>
      </c>
      <c r="AR6654" s="3">
        <v>-3.2839999999999998</v>
      </c>
      <c r="AS6654" s="3">
        <v>-0.39500000000000002</v>
      </c>
      <c r="AT6654" s="3">
        <v>1.899</v>
      </c>
      <c r="AU6654" s="3">
        <v>3.9540000000000002</v>
      </c>
      <c r="AV6654" s="3">
        <v>2.2530000000000001</v>
      </c>
      <c r="AW6654" s="3">
        <v>2.4079999999999999</v>
      </c>
      <c r="AX6654" s="3">
        <v>2.1080000000000001</v>
      </c>
      <c r="AY6654" s="3">
        <v>2.1070000000000002</v>
      </c>
      <c r="AZ6654" s="3">
        <v>2.0939999999999999</v>
      </c>
      <c r="BA6654">
        <v>2.0840000000000001</v>
      </c>
      <c r="BB6654">
        <v>2016</v>
      </c>
    </row>
    <row r="6655" spans="1:54" hidden="1" x14ac:dyDescent="0.2">
      <c r="A6655">
        <v>942</v>
      </c>
      <c r="B6655" t="s">
        <v>405</v>
      </c>
      <c r="C6655" t="s">
        <v>237</v>
      </c>
      <c r="D6655" t="s">
        <v>168</v>
      </c>
      <c r="E6655" t="s">
        <v>235</v>
      </c>
      <c r="F6655" t="s">
        <v>234</v>
      </c>
      <c r="G6655" t="s">
        <v>225</v>
      </c>
      <c r="H6655" t="s">
        <v>222</v>
      </c>
      <c r="I6655" t="s">
        <v>1661</v>
      </c>
      <c r="J6655" s="3" t="s">
        <v>215</v>
      </c>
      <c r="K6655" s="3" t="s">
        <v>215</v>
      </c>
      <c r="L6655" s="3" t="s">
        <v>215</v>
      </c>
      <c r="M6655" s="3" t="s">
        <v>215</v>
      </c>
      <c r="N6655" s="3" t="s">
        <v>215</v>
      </c>
      <c r="O6655" s="3" t="s">
        <v>215</v>
      </c>
      <c r="P6655" s="3" t="s">
        <v>215</v>
      </c>
      <c r="Q6655" s="3" t="s">
        <v>215</v>
      </c>
      <c r="R6655" s="3" t="s">
        <v>215</v>
      </c>
      <c r="S6655" s="3" t="s">
        <v>215</v>
      </c>
      <c r="T6655" s="3" t="s">
        <v>215</v>
      </c>
      <c r="U6655" s="3" t="s">
        <v>215</v>
      </c>
      <c r="V6655" s="3" t="s">
        <v>215</v>
      </c>
      <c r="W6655" s="3" t="s">
        <v>215</v>
      </c>
      <c r="X6655" s="3" t="s">
        <v>215</v>
      </c>
      <c r="Y6655" s="3" t="s">
        <v>215</v>
      </c>
      <c r="Z6655" s="3" t="s">
        <v>215</v>
      </c>
      <c r="AA6655" s="3" t="s">
        <v>215</v>
      </c>
      <c r="AB6655" s="3" t="s">
        <v>215</v>
      </c>
      <c r="AC6655" s="3" t="s">
        <v>215</v>
      </c>
      <c r="AD6655" s="3">
        <v>919.04200000000003</v>
      </c>
      <c r="AE6655" s="3">
        <v>857.42399999999998</v>
      </c>
      <c r="AF6655" s="3">
        <v>753.07799999999997</v>
      </c>
      <c r="AG6655" s="3">
        <v>828.73500000000001</v>
      </c>
      <c r="AH6655" s="3">
        <v>850.28099999999995</v>
      </c>
      <c r="AI6655" s="3">
        <v>862.39800000000002</v>
      </c>
      <c r="AJ6655" s="3">
        <v>665.70399999999995</v>
      </c>
      <c r="AK6655" s="3">
        <v>635.05999999999995</v>
      </c>
      <c r="AL6655" s="3">
        <v>790.66899999999998</v>
      </c>
      <c r="AM6655" s="3">
        <v>886.57</v>
      </c>
      <c r="AN6655" s="3">
        <v>1193.289</v>
      </c>
      <c r="AO6655" s="3">
        <v>1396.5340000000001</v>
      </c>
      <c r="AP6655" s="3">
        <v>1852.114</v>
      </c>
      <c r="AQ6655" s="3">
        <v>2048.415</v>
      </c>
      <c r="AR6655" s="3">
        <v>2637.6309999999999</v>
      </c>
      <c r="AS6655" s="3">
        <v>2931.8629999999998</v>
      </c>
      <c r="AT6655" s="3">
        <v>3007.346</v>
      </c>
      <c r="AU6655" s="3">
        <v>2622.511</v>
      </c>
      <c r="AV6655" s="3">
        <v>2657.6350000000002</v>
      </c>
      <c r="AW6655" s="3">
        <v>2667.4389999999999</v>
      </c>
      <c r="AX6655" s="3">
        <v>2701.5140000000001</v>
      </c>
      <c r="AY6655" s="3">
        <v>2837.8220000000001</v>
      </c>
      <c r="AZ6655" s="3">
        <v>2985.8629999999998</v>
      </c>
      <c r="BA6655">
        <v>3152.8879999999999</v>
      </c>
      <c r="BB6655">
        <v>2016</v>
      </c>
    </row>
    <row r="6656" spans="1:54" hidden="1" x14ac:dyDescent="0.2">
      <c r="A6656">
        <v>942</v>
      </c>
      <c r="B6656" t="s">
        <v>405</v>
      </c>
      <c r="C6656" t="s">
        <v>236</v>
      </c>
      <c r="D6656" t="s">
        <v>168</v>
      </c>
      <c r="E6656" t="s">
        <v>235</v>
      </c>
      <c r="F6656" t="s">
        <v>234</v>
      </c>
      <c r="G6656" t="s">
        <v>217</v>
      </c>
      <c r="I6656" t="s">
        <v>354</v>
      </c>
      <c r="J6656" s="3" t="s">
        <v>215</v>
      </c>
      <c r="K6656" s="3" t="s">
        <v>215</v>
      </c>
      <c r="L6656" s="3" t="s">
        <v>215</v>
      </c>
      <c r="M6656" s="3" t="s">
        <v>215</v>
      </c>
      <c r="N6656" s="3" t="s">
        <v>215</v>
      </c>
      <c r="O6656" s="3" t="s">
        <v>215</v>
      </c>
      <c r="P6656" s="3" t="s">
        <v>215</v>
      </c>
      <c r="Q6656" s="3" t="s">
        <v>215</v>
      </c>
      <c r="R6656" s="3" t="s">
        <v>215</v>
      </c>
      <c r="S6656" s="3" t="s">
        <v>215</v>
      </c>
      <c r="T6656" s="3" t="s">
        <v>215</v>
      </c>
      <c r="U6656" s="3" t="s">
        <v>215</v>
      </c>
      <c r="V6656" s="3" t="s">
        <v>215</v>
      </c>
      <c r="W6656" s="3" t="s">
        <v>215</v>
      </c>
      <c r="X6656" s="3" t="s">
        <v>215</v>
      </c>
      <c r="Y6656" s="3" t="s">
        <v>215</v>
      </c>
      <c r="Z6656" s="3" t="s">
        <v>215</v>
      </c>
      <c r="AA6656" s="3" t="s">
        <v>215</v>
      </c>
      <c r="AB6656" s="3" t="s">
        <v>215</v>
      </c>
      <c r="AC6656" s="3" t="s">
        <v>215</v>
      </c>
      <c r="AD6656" s="3">
        <v>222.46299999999999</v>
      </c>
      <c r="AE6656" s="3">
        <v>104.45699999999999</v>
      </c>
      <c r="AF6656" s="3">
        <v>72.558000000000007</v>
      </c>
      <c r="AG6656" s="3">
        <v>67.92</v>
      </c>
      <c r="AH6656" s="3">
        <v>58.582000000000001</v>
      </c>
      <c r="AI6656" s="3">
        <v>49.241</v>
      </c>
      <c r="AJ6656" s="3">
        <v>32.390999999999998</v>
      </c>
      <c r="AK6656" s="3">
        <v>26.966000000000001</v>
      </c>
      <c r="AL6656" s="3">
        <v>28.805</v>
      </c>
      <c r="AM6656" s="3">
        <v>30.783000000000001</v>
      </c>
      <c r="AN6656" s="3">
        <v>38.905000000000001</v>
      </c>
      <c r="AO6656" s="3">
        <v>40.982999999999997</v>
      </c>
      <c r="AP6656" s="3">
        <v>51.673999999999999</v>
      </c>
      <c r="AQ6656" s="3">
        <v>52.843000000000004</v>
      </c>
      <c r="AR6656" s="3">
        <v>67.484999999999999</v>
      </c>
      <c r="AS6656" s="3">
        <v>72.509</v>
      </c>
      <c r="AT6656" s="3">
        <v>70.563000000000002</v>
      </c>
      <c r="AU6656" s="3">
        <v>58.683999999999997</v>
      </c>
      <c r="AV6656" s="3">
        <v>55.89</v>
      </c>
      <c r="AW6656" s="3">
        <v>52.744</v>
      </c>
      <c r="AX6656" s="3">
        <v>49.872</v>
      </c>
      <c r="AY6656" s="3">
        <v>48.911000000000001</v>
      </c>
      <c r="AZ6656" s="3">
        <v>48.036999999999999</v>
      </c>
      <c r="BA6656">
        <v>47.353000000000002</v>
      </c>
      <c r="BB6656">
        <v>2016</v>
      </c>
    </row>
    <row r="6657" spans="1:54" hidden="1" x14ac:dyDescent="0.2">
      <c r="A6657">
        <v>942</v>
      </c>
      <c r="B6657" t="s">
        <v>405</v>
      </c>
      <c r="C6657" t="s">
        <v>233</v>
      </c>
      <c r="D6657" t="s">
        <v>168</v>
      </c>
      <c r="E6657" t="s">
        <v>231</v>
      </c>
      <c r="F6657" t="s">
        <v>230</v>
      </c>
      <c r="G6657" t="s">
        <v>225</v>
      </c>
      <c r="H6657" t="s">
        <v>222</v>
      </c>
      <c r="I6657" t="s">
        <v>1661</v>
      </c>
      <c r="J6657" s="3" t="s">
        <v>215</v>
      </c>
      <c r="K6657" s="3" t="s">
        <v>215</v>
      </c>
      <c r="L6657" s="3" t="s">
        <v>215</v>
      </c>
      <c r="M6657" s="3" t="s">
        <v>215</v>
      </c>
      <c r="N6657" s="3" t="s">
        <v>215</v>
      </c>
      <c r="O6657" s="3" t="s">
        <v>215</v>
      </c>
      <c r="P6657" s="3" t="s">
        <v>215</v>
      </c>
      <c r="Q6657" s="3" t="s">
        <v>215</v>
      </c>
      <c r="R6657" s="3" t="s">
        <v>215</v>
      </c>
      <c r="S6657" s="3" t="s">
        <v>215</v>
      </c>
      <c r="T6657" s="3" t="s">
        <v>215</v>
      </c>
      <c r="U6657" s="3" t="s">
        <v>215</v>
      </c>
      <c r="V6657" s="3" t="s">
        <v>215</v>
      </c>
      <c r="W6657" s="3" t="s">
        <v>215</v>
      </c>
      <c r="X6657" s="3" t="s">
        <v>215</v>
      </c>
      <c r="Y6657" s="3" t="s">
        <v>215</v>
      </c>
      <c r="Z6657" s="3" t="s">
        <v>215</v>
      </c>
      <c r="AA6657" s="3" t="s">
        <v>215</v>
      </c>
      <c r="AB6657" s="3" t="s">
        <v>215</v>
      </c>
      <c r="AC6657" s="3" t="s">
        <v>215</v>
      </c>
      <c r="AD6657" s="3">
        <v>928.49199999999996</v>
      </c>
      <c r="AE6657" s="3">
        <v>872.59500000000003</v>
      </c>
      <c r="AF6657" s="3">
        <v>790.05</v>
      </c>
      <c r="AG6657" s="3">
        <v>875.57299999999998</v>
      </c>
      <c r="AH6657" s="3">
        <v>902.48699999999997</v>
      </c>
      <c r="AI6657" s="3">
        <v>947.65300000000002</v>
      </c>
      <c r="AJ6657" s="3">
        <v>828.17899999999997</v>
      </c>
      <c r="AK6657" s="3">
        <v>787.43899999999996</v>
      </c>
      <c r="AL6657" s="3">
        <v>888.71199999999999</v>
      </c>
      <c r="AM6657" s="3">
        <v>1035.4490000000001</v>
      </c>
      <c r="AN6657" s="3">
        <v>1339.7270000000001</v>
      </c>
      <c r="AO6657" s="3">
        <v>1588.2249999999999</v>
      </c>
      <c r="AP6657" s="3">
        <v>2074.181</v>
      </c>
      <c r="AQ6657" s="3">
        <v>2370.0279999999998</v>
      </c>
      <c r="AR6657" s="3">
        <v>2811.9670000000001</v>
      </c>
      <c r="AS6657" s="3">
        <v>3073.701</v>
      </c>
      <c r="AT6657" s="3">
        <v>3114.1439999999998</v>
      </c>
      <c r="AU6657" s="3">
        <v>2747.2559999999999</v>
      </c>
      <c r="AV6657" s="3">
        <v>2782.9369999999999</v>
      </c>
      <c r="AW6657" s="3">
        <v>2785.9920000000002</v>
      </c>
      <c r="AX6657" s="3">
        <v>2820.0659999999998</v>
      </c>
      <c r="AY6657" s="3">
        <v>2956.375</v>
      </c>
      <c r="AZ6657" s="3">
        <v>3104.4160000000002</v>
      </c>
      <c r="BA6657">
        <v>3271.44</v>
      </c>
      <c r="BB6657">
        <v>2016</v>
      </c>
    </row>
    <row r="6658" spans="1:54" hidden="1" x14ac:dyDescent="0.2">
      <c r="A6658">
        <v>942</v>
      </c>
      <c r="B6658" t="s">
        <v>405</v>
      </c>
      <c r="C6658" t="s">
        <v>232</v>
      </c>
      <c r="D6658" t="s">
        <v>168</v>
      </c>
      <c r="E6658" t="s">
        <v>231</v>
      </c>
      <c r="F6658" t="s">
        <v>230</v>
      </c>
      <c r="G6658" t="s">
        <v>217</v>
      </c>
      <c r="I6658" t="s">
        <v>229</v>
      </c>
      <c r="J6658" s="3" t="s">
        <v>215</v>
      </c>
      <c r="K6658" s="3" t="s">
        <v>215</v>
      </c>
      <c r="L6658" s="3" t="s">
        <v>215</v>
      </c>
      <c r="M6658" s="3" t="s">
        <v>215</v>
      </c>
      <c r="N6658" s="3" t="s">
        <v>215</v>
      </c>
      <c r="O6658" s="3" t="s">
        <v>215</v>
      </c>
      <c r="P6658" s="3" t="s">
        <v>215</v>
      </c>
      <c r="Q6658" s="3" t="s">
        <v>215</v>
      </c>
      <c r="R6658" s="3" t="s">
        <v>215</v>
      </c>
      <c r="S6658" s="3" t="s">
        <v>215</v>
      </c>
      <c r="T6658" s="3" t="s">
        <v>215</v>
      </c>
      <c r="U6658" s="3" t="s">
        <v>215</v>
      </c>
      <c r="V6658" s="3" t="s">
        <v>215</v>
      </c>
      <c r="W6658" s="3" t="s">
        <v>215</v>
      </c>
      <c r="X6658" s="3" t="s">
        <v>215</v>
      </c>
      <c r="Y6658" s="3" t="s">
        <v>215</v>
      </c>
      <c r="Z6658" s="3" t="s">
        <v>215</v>
      </c>
      <c r="AA6658" s="3" t="s">
        <v>215</v>
      </c>
      <c r="AB6658" s="3" t="s">
        <v>215</v>
      </c>
      <c r="AC6658" s="3" t="s">
        <v>215</v>
      </c>
      <c r="AD6658" s="3">
        <v>224.751</v>
      </c>
      <c r="AE6658" s="3">
        <v>106.30500000000001</v>
      </c>
      <c r="AF6658" s="3">
        <v>76.12</v>
      </c>
      <c r="AG6658" s="3">
        <v>71.759</v>
      </c>
      <c r="AH6658" s="3">
        <v>62.177999999999997</v>
      </c>
      <c r="AI6658" s="3">
        <v>54.109000000000002</v>
      </c>
      <c r="AJ6658" s="3">
        <v>40.296999999999997</v>
      </c>
      <c r="AK6658" s="3">
        <v>33.436</v>
      </c>
      <c r="AL6658" s="3">
        <v>32.377000000000002</v>
      </c>
      <c r="AM6658" s="3">
        <v>35.951999999999998</v>
      </c>
      <c r="AN6658" s="3">
        <v>43.679000000000002</v>
      </c>
      <c r="AO6658" s="3">
        <v>46.609000000000002</v>
      </c>
      <c r="AP6658" s="3">
        <v>57.87</v>
      </c>
      <c r="AQ6658" s="3">
        <v>61.14</v>
      </c>
      <c r="AR6658" s="3">
        <v>71.944999999999993</v>
      </c>
      <c r="AS6658" s="3">
        <v>76.016000000000005</v>
      </c>
      <c r="AT6658" s="3">
        <v>73.069000000000003</v>
      </c>
      <c r="AU6658" s="3">
        <v>61.475999999999999</v>
      </c>
      <c r="AV6658" s="3">
        <v>58.524999999999999</v>
      </c>
      <c r="AW6658" s="3">
        <v>55.088000000000001</v>
      </c>
      <c r="AX6658" s="3">
        <v>52.06</v>
      </c>
      <c r="AY6658" s="3">
        <v>50.954000000000001</v>
      </c>
      <c r="AZ6658" s="3">
        <v>49.944000000000003</v>
      </c>
      <c r="BA6658">
        <v>49.133000000000003</v>
      </c>
      <c r="BB6658">
        <v>2016</v>
      </c>
    </row>
    <row r="6659" spans="1:54" hidden="1" x14ac:dyDescent="0.2">
      <c r="A6659">
        <v>942</v>
      </c>
      <c r="B6659" t="s">
        <v>405</v>
      </c>
      <c r="C6659" t="s">
        <v>228</v>
      </c>
      <c r="D6659" t="s">
        <v>168</v>
      </c>
      <c r="E6659" t="s">
        <v>227</v>
      </c>
      <c r="F6659" t="s">
        <v>226</v>
      </c>
      <c r="G6659" t="s">
        <v>225</v>
      </c>
      <c r="H6659" t="s">
        <v>222</v>
      </c>
      <c r="I6659" t="s">
        <v>1661</v>
      </c>
      <c r="J6659" s="3" t="s">
        <v>215</v>
      </c>
      <c r="K6659" s="3" t="s">
        <v>215</v>
      </c>
      <c r="L6659" s="3" t="s">
        <v>215</v>
      </c>
      <c r="M6659" s="3" t="s">
        <v>215</v>
      </c>
      <c r="N6659" s="3" t="s">
        <v>215</v>
      </c>
      <c r="O6659" s="3" t="s">
        <v>215</v>
      </c>
      <c r="P6659" s="3" t="s">
        <v>215</v>
      </c>
      <c r="Q6659" s="3" t="s">
        <v>215</v>
      </c>
      <c r="R6659" s="3" t="s">
        <v>215</v>
      </c>
      <c r="S6659" s="3" t="s">
        <v>215</v>
      </c>
      <c r="T6659" s="3" t="s">
        <v>215</v>
      </c>
      <c r="U6659" s="3" t="s">
        <v>215</v>
      </c>
      <c r="V6659" s="3" t="s">
        <v>215</v>
      </c>
      <c r="W6659" s="3" t="s">
        <v>215</v>
      </c>
      <c r="X6659" s="3" t="s">
        <v>215</v>
      </c>
      <c r="Y6659" s="3" t="s">
        <v>215</v>
      </c>
      <c r="Z6659" s="3" t="s">
        <v>215</v>
      </c>
      <c r="AA6659" s="3">
        <v>142.77000000000001</v>
      </c>
      <c r="AB6659" s="3">
        <v>183.405</v>
      </c>
      <c r="AC6659" s="3">
        <v>214.68100000000001</v>
      </c>
      <c r="AD6659" s="3">
        <v>413.12099999999998</v>
      </c>
      <c r="AE6659" s="3">
        <v>820.84199999999998</v>
      </c>
      <c r="AF6659" s="3">
        <v>1037.8969999999999</v>
      </c>
      <c r="AG6659" s="3">
        <v>1220.1600000000001</v>
      </c>
      <c r="AH6659" s="3">
        <v>1451.4480000000001</v>
      </c>
      <c r="AI6659" s="3">
        <v>1751.3710000000001</v>
      </c>
      <c r="AJ6659" s="3">
        <v>2055.1979999999999</v>
      </c>
      <c r="AK6659" s="3">
        <v>2355.0659999999998</v>
      </c>
      <c r="AL6659" s="3">
        <v>2744.913</v>
      </c>
      <c r="AM6659" s="3">
        <v>2880.0590000000002</v>
      </c>
      <c r="AN6659" s="3">
        <v>3067.21</v>
      </c>
      <c r="AO6659" s="3">
        <v>3407.5630000000001</v>
      </c>
      <c r="AP6659" s="3">
        <v>3584.2359999999999</v>
      </c>
      <c r="AQ6659" s="3">
        <v>3876.4029999999998</v>
      </c>
      <c r="AR6659" s="3">
        <v>3908.47</v>
      </c>
      <c r="AS6659" s="3">
        <v>4043.4679999999998</v>
      </c>
      <c r="AT6659" s="3">
        <v>4261.9269999999997</v>
      </c>
      <c r="AU6659" s="3">
        <v>4468.8410000000003</v>
      </c>
      <c r="AV6659" s="3">
        <v>4755.0950000000003</v>
      </c>
      <c r="AW6659" s="3">
        <v>5057.366</v>
      </c>
      <c r="AX6659" s="3">
        <v>5416.924</v>
      </c>
      <c r="AY6659" s="3">
        <v>5802.0460000000003</v>
      </c>
      <c r="AZ6659" s="3">
        <v>6215.7550000000001</v>
      </c>
      <c r="BA6659">
        <v>6658.317</v>
      </c>
      <c r="BB6659">
        <v>2016</v>
      </c>
    </row>
    <row r="6660" spans="1:54" hidden="1" x14ac:dyDescent="0.2">
      <c r="A6660">
        <v>942</v>
      </c>
      <c r="B6660" t="s">
        <v>405</v>
      </c>
      <c r="C6660" t="s">
        <v>224</v>
      </c>
      <c r="D6660" t="s">
        <v>168</v>
      </c>
      <c r="E6660" t="s">
        <v>219</v>
      </c>
      <c r="F6660" t="s">
        <v>218</v>
      </c>
      <c r="G6660" t="s">
        <v>223</v>
      </c>
      <c r="H6660" t="s">
        <v>222</v>
      </c>
      <c r="I6660" t="s">
        <v>1662</v>
      </c>
      <c r="J6660" s="3" t="s">
        <v>215</v>
      </c>
      <c r="K6660" s="3" t="s">
        <v>215</v>
      </c>
      <c r="L6660" s="3" t="s">
        <v>215</v>
      </c>
      <c r="M6660" s="3" t="s">
        <v>215</v>
      </c>
      <c r="N6660" s="3" t="s">
        <v>215</v>
      </c>
      <c r="O6660" s="3" t="s">
        <v>215</v>
      </c>
      <c r="P6660" s="3" t="s">
        <v>215</v>
      </c>
      <c r="Q6660" s="3" t="s">
        <v>215</v>
      </c>
      <c r="R6660" s="3" t="s">
        <v>215</v>
      </c>
      <c r="S6660" s="3" t="s">
        <v>215</v>
      </c>
      <c r="T6660" s="3" t="s">
        <v>215</v>
      </c>
      <c r="U6660" s="3" t="s">
        <v>215</v>
      </c>
      <c r="V6660" s="3" t="s">
        <v>215</v>
      </c>
      <c r="W6660" s="3" t="s">
        <v>215</v>
      </c>
      <c r="X6660" s="3" t="s">
        <v>215</v>
      </c>
      <c r="Y6660" s="3" t="s">
        <v>215</v>
      </c>
      <c r="Z6660" s="3" t="s">
        <v>215</v>
      </c>
      <c r="AA6660" s="3" t="s">
        <v>215</v>
      </c>
      <c r="AB6660" s="3">
        <v>-0.46899999999999997</v>
      </c>
      <c r="AC6660" s="3">
        <v>-0.45500000000000002</v>
      </c>
      <c r="AD6660" s="3">
        <v>-0.17799999999999999</v>
      </c>
      <c r="AE6660" s="3">
        <v>0.253</v>
      </c>
      <c r="AF6660" s="3">
        <v>-0.63600000000000001</v>
      </c>
      <c r="AG6660" s="3">
        <v>-1.5269999999999999</v>
      </c>
      <c r="AH6660" s="3">
        <v>-3.262</v>
      </c>
      <c r="AI6660" s="3">
        <v>-2.202</v>
      </c>
      <c r="AJ6660" s="3">
        <v>-2.96</v>
      </c>
      <c r="AK6660" s="3">
        <v>-6.9580000000000002</v>
      </c>
      <c r="AL6660" s="3">
        <v>-10.349</v>
      </c>
      <c r="AM6660" s="3">
        <v>-2.66</v>
      </c>
      <c r="AN6660" s="3">
        <v>-2.4860000000000002</v>
      </c>
      <c r="AO6660" s="3">
        <v>-3.9950000000000001</v>
      </c>
      <c r="AP6660" s="3">
        <v>-4.6740000000000004</v>
      </c>
      <c r="AQ6660" s="3">
        <v>-2.778</v>
      </c>
      <c r="AR6660" s="3">
        <v>-2.6320000000000001</v>
      </c>
      <c r="AS6660" s="3">
        <v>-1.7509999999999999</v>
      </c>
      <c r="AT6660" s="3">
        <v>-1.1890000000000001</v>
      </c>
      <c r="AU6660" s="3">
        <v>-1.9259999999999999</v>
      </c>
      <c r="AV6660" s="3">
        <v>-2.15</v>
      </c>
      <c r="AW6660" s="3">
        <v>-2.1019999999999999</v>
      </c>
      <c r="AX6660" s="3">
        <v>-2.089</v>
      </c>
      <c r="AY6660" s="3">
        <v>-2.242</v>
      </c>
      <c r="AZ6660" s="3">
        <v>-2.3969999999999998</v>
      </c>
      <c r="BA6660">
        <v>-2.5950000000000002</v>
      </c>
      <c r="BB6660">
        <v>2016</v>
      </c>
    </row>
    <row r="6661" spans="1:54" hidden="1" x14ac:dyDescent="0.2">
      <c r="A6661">
        <v>942</v>
      </c>
      <c r="B6661" t="s">
        <v>405</v>
      </c>
      <c r="C6661" t="s">
        <v>220</v>
      </c>
      <c r="D6661" t="s">
        <v>168</v>
      </c>
      <c r="E6661" t="s">
        <v>219</v>
      </c>
      <c r="F6661" t="s">
        <v>218</v>
      </c>
      <c r="G6661" t="s">
        <v>217</v>
      </c>
      <c r="I6661" t="s">
        <v>216</v>
      </c>
      <c r="J6661" s="3" t="s">
        <v>215</v>
      </c>
      <c r="K6661" s="3" t="s">
        <v>215</v>
      </c>
      <c r="L6661" s="3" t="s">
        <v>215</v>
      </c>
      <c r="M6661" s="3" t="s">
        <v>215</v>
      </c>
      <c r="N6661" s="3" t="s">
        <v>215</v>
      </c>
      <c r="O6661" s="3" t="s">
        <v>215</v>
      </c>
      <c r="P6661" s="3" t="s">
        <v>215</v>
      </c>
      <c r="Q6661" s="3" t="s">
        <v>215</v>
      </c>
      <c r="R6661" s="3" t="s">
        <v>215</v>
      </c>
      <c r="S6661" s="3" t="s">
        <v>215</v>
      </c>
      <c r="T6661" s="3" t="s">
        <v>215</v>
      </c>
      <c r="U6661" s="3" t="s">
        <v>215</v>
      </c>
      <c r="V6661" s="3" t="s">
        <v>215</v>
      </c>
      <c r="W6661" s="3" t="s">
        <v>215</v>
      </c>
      <c r="X6661" s="3" t="s">
        <v>215</v>
      </c>
      <c r="Y6661" s="3" t="s">
        <v>215</v>
      </c>
      <c r="Z6661" s="3" t="s">
        <v>215</v>
      </c>
      <c r="AA6661" s="3" t="s">
        <v>215</v>
      </c>
      <c r="AB6661" s="3" t="s">
        <v>215</v>
      </c>
      <c r="AC6661" s="3" t="s">
        <v>215</v>
      </c>
      <c r="AD6661" s="3">
        <v>-1.913</v>
      </c>
      <c r="AE6661" s="3">
        <v>2.0539999999999998</v>
      </c>
      <c r="AF6661" s="3">
        <v>-3.9319999999999999</v>
      </c>
      <c r="AG6661" s="3">
        <v>-7.1959999999999997</v>
      </c>
      <c r="AH6661" s="3">
        <v>-13.182</v>
      </c>
      <c r="AI6661" s="3">
        <v>-8.4459999999999997</v>
      </c>
      <c r="AJ6661" s="3">
        <v>-9.6349999999999998</v>
      </c>
      <c r="AK6661" s="3">
        <v>-17.181000000000001</v>
      </c>
      <c r="AL6661" s="3">
        <v>-21.05</v>
      </c>
      <c r="AM6661" s="3">
        <v>-6.242</v>
      </c>
      <c r="AN6661" s="3">
        <v>-6.367</v>
      </c>
      <c r="AO6661" s="3">
        <v>-8.5939999999999994</v>
      </c>
      <c r="AP6661" s="3">
        <v>-11.475</v>
      </c>
      <c r="AQ6661" s="3">
        <v>-6.1029999999999998</v>
      </c>
      <c r="AR6661" s="3">
        <v>-5.9539999999999997</v>
      </c>
      <c r="AS6661" s="3">
        <v>-4.7110000000000003</v>
      </c>
      <c r="AT6661" s="3">
        <v>-3.105</v>
      </c>
      <c r="AU6661" s="3">
        <v>-4.6449999999999996</v>
      </c>
      <c r="AV6661" s="3">
        <v>-4.4539999999999997</v>
      </c>
      <c r="AW6661" s="3">
        <v>-4.0970000000000004</v>
      </c>
      <c r="AX6661" s="3">
        <v>-3.7909999999999999</v>
      </c>
      <c r="AY6661" s="3">
        <v>-3.798</v>
      </c>
      <c r="AZ6661" s="3">
        <v>-3.7869999999999999</v>
      </c>
      <c r="BA6661">
        <v>-3.8260000000000001</v>
      </c>
      <c r="BB6661">
        <v>2016</v>
      </c>
    </row>
    <row r="6662" spans="1:54" x14ac:dyDescent="0.2">
      <c r="A6662">
        <v>718</v>
      </c>
      <c r="B6662" t="s">
        <v>404</v>
      </c>
      <c r="C6662" t="s">
        <v>352</v>
      </c>
      <c r="D6662" t="s">
        <v>107</v>
      </c>
      <c r="E6662" t="s">
        <v>349</v>
      </c>
      <c r="F6662" t="s">
        <v>351</v>
      </c>
      <c r="G6662" t="s">
        <v>225</v>
      </c>
      <c r="H6662" t="s">
        <v>222</v>
      </c>
      <c r="I6662" t="s">
        <v>1663</v>
      </c>
      <c r="J6662" s="3">
        <v>2.355</v>
      </c>
      <c r="K6662" s="3">
        <v>2.2639999999999998</v>
      </c>
      <c r="L6662" s="3">
        <v>2.2170000000000001</v>
      </c>
      <c r="M6662" s="3">
        <v>2.2029999999999998</v>
      </c>
      <c r="N6662" s="3">
        <v>2.298</v>
      </c>
      <c r="O6662" s="3">
        <v>2.5350000000000001</v>
      </c>
      <c r="P6662" s="3">
        <v>2.5539999999999998</v>
      </c>
      <c r="Q6662" s="3">
        <v>2.6779999999999999</v>
      </c>
      <c r="R6662" s="3">
        <v>2.8210000000000002</v>
      </c>
      <c r="S6662" s="3">
        <v>3.1110000000000002</v>
      </c>
      <c r="T6662" s="3">
        <v>3.343</v>
      </c>
      <c r="U6662" s="3">
        <v>3.4350000000000001</v>
      </c>
      <c r="V6662" s="3">
        <v>3.6819999999999999</v>
      </c>
      <c r="W6662" s="3">
        <v>3.9510000000000001</v>
      </c>
      <c r="X6662" s="3">
        <v>3.8540000000000001</v>
      </c>
      <c r="Y6662" s="3">
        <v>3.8730000000000002</v>
      </c>
      <c r="Z6662" s="3">
        <v>4.26</v>
      </c>
      <c r="AA6662" s="3">
        <v>4.78</v>
      </c>
      <c r="AB6662" s="3">
        <v>4.8979999999999997</v>
      </c>
      <c r="AC6662" s="3">
        <v>4.99</v>
      </c>
      <c r="AD6662" s="3">
        <v>5.202</v>
      </c>
      <c r="AE6662" s="3">
        <v>5.0839999999999996</v>
      </c>
      <c r="AF6662" s="3">
        <v>5.1449999999999996</v>
      </c>
      <c r="AG6662" s="3">
        <v>4.8419999999999996</v>
      </c>
      <c r="AH6662" s="3">
        <v>4.7039999999999997</v>
      </c>
      <c r="AI6662" s="3">
        <v>5.1280000000000001</v>
      </c>
      <c r="AJ6662" s="3">
        <v>5.61</v>
      </c>
      <c r="AK6662" s="3">
        <v>6.1950000000000003</v>
      </c>
      <c r="AL6662" s="3">
        <v>6.0620000000000003</v>
      </c>
      <c r="AM6662" s="3">
        <v>5.9950000000000001</v>
      </c>
      <c r="AN6662" s="3">
        <v>6.3520000000000003</v>
      </c>
      <c r="AO6662" s="3">
        <v>6.6929999999999996</v>
      </c>
      <c r="AP6662" s="3">
        <v>6.9390000000000001</v>
      </c>
      <c r="AQ6662" s="3">
        <v>7.3570000000000002</v>
      </c>
      <c r="AR6662" s="3">
        <v>7.69</v>
      </c>
      <c r="AS6662" s="3">
        <v>8.0730000000000004</v>
      </c>
      <c r="AT6662" s="3">
        <v>8.4350000000000005</v>
      </c>
      <c r="AU6662" s="3">
        <v>8.7929999999999993</v>
      </c>
      <c r="AV6662" s="3">
        <v>9.0869999999999997</v>
      </c>
      <c r="AW6662" s="3">
        <v>9.3870000000000005</v>
      </c>
      <c r="AX6662" s="3">
        <v>9.6989999999999998</v>
      </c>
      <c r="AY6662" s="3">
        <v>10.099</v>
      </c>
      <c r="AZ6662" s="3">
        <v>10.502000000000001</v>
      </c>
      <c r="BA6662">
        <v>10.85</v>
      </c>
      <c r="BB6662">
        <v>2015</v>
      </c>
    </row>
    <row r="6663" spans="1:54" hidden="1" x14ac:dyDescent="0.2">
      <c r="A6663">
        <v>718</v>
      </c>
      <c r="B6663" t="s">
        <v>404</v>
      </c>
      <c r="C6663" t="s">
        <v>350</v>
      </c>
      <c r="D6663" t="s">
        <v>107</v>
      </c>
      <c r="E6663" t="s">
        <v>349</v>
      </c>
      <c r="F6663" t="s">
        <v>348</v>
      </c>
      <c r="G6663" t="s">
        <v>275</v>
      </c>
      <c r="I6663" t="s">
        <v>347</v>
      </c>
      <c r="J6663" s="3">
        <v>-2.2530000000000001</v>
      </c>
      <c r="K6663" s="3">
        <v>-3.8769999999999998</v>
      </c>
      <c r="L6663" s="3">
        <v>-2.0710000000000002</v>
      </c>
      <c r="M6663" s="3">
        <v>-0.61599999999999999</v>
      </c>
      <c r="N6663" s="3">
        <v>4.306</v>
      </c>
      <c r="O6663" s="3">
        <v>10.294</v>
      </c>
      <c r="P6663" s="3">
        <v>0.76200000000000001</v>
      </c>
      <c r="Q6663" s="3">
        <v>4.875</v>
      </c>
      <c r="R6663" s="3">
        <v>5.3259999999999996</v>
      </c>
      <c r="S6663" s="3">
        <v>10.286</v>
      </c>
      <c r="T6663" s="3">
        <v>7.4550000000000001</v>
      </c>
      <c r="U6663" s="3">
        <v>2.76</v>
      </c>
      <c r="V6663" s="3">
        <v>7.173</v>
      </c>
      <c r="W6663" s="3">
        <v>7.3029999999999999</v>
      </c>
      <c r="X6663" s="3">
        <v>-2.4369999999999998</v>
      </c>
      <c r="Y6663" s="3">
        <v>0.48499999999999999</v>
      </c>
      <c r="Z6663" s="3">
        <v>9.9979999999999993</v>
      </c>
      <c r="AA6663" s="3">
        <v>12.194000000000001</v>
      </c>
      <c r="AB6663" s="3">
        <v>2.4670000000000001</v>
      </c>
      <c r="AC6663" s="3">
        <v>1.8720000000000001</v>
      </c>
      <c r="AD6663" s="3">
        <v>4.2530000000000001</v>
      </c>
      <c r="AE6663" s="3">
        <v>-2.2709999999999999</v>
      </c>
      <c r="AF6663" s="3">
        <v>1.2130000000000001</v>
      </c>
      <c r="AG6663" s="3">
        <v>-5.8869999999999996</v>
      </c>
      <c r="AH6663" s="3">
        <v>-2.85</v>
      </c>
      <c r="AI6663" s="3">
        <v>9.0060000000000002</v>
      </c>
      <c r="AJ6663" s="3">
        <v>9.4060000000000006</v>
      </c>
      <c r="AK6663" s="3">
        <v>10.417999999999999</v>
      </c>
      <c r="AL6663" s="3">
        <v>-2.141</v>
      </c>
      <c r="AM6663" s="3">
        <v>-1.107</v>
      </c>
      <c r="AN6663" s="3">
        <v>5.9450000000000003</v>
      </c>
      <c r="AO6663" s="3">
        <v>5.3789999999999996</v>
      </c>
      <c r="AP6663" s="3">
        <v>3.68</v>
      </c>
      <c r="AQ6663" s="3">
        <v>6.0179999999999998</v>
      </c>
      <c r="AR6663" s="3">
        <v>4.5309999999999997</v>
      </c>
      <c r="AS6663" s="3">
        <v>4.9749999999999996</v>
      </c>
      <c r="AT6663" s="3">
        <v>4.4820000000000002</v>
      </c>
      <c r="AU6663" s="3">
        <v>4.2469999999999999</v>
      </c>
      <c r="AV6663" s="3">
        <v>3.343</v>
      </c>
      <c r="AW6663" s="3">
        <v>3.3029999999999999</v>
      </c>
      <c r="AX6663" s="3">
        <v>3.32</v>
      </c>
      <c r="AY6663" s="3">
        <v>4.1230000000000002</v>
      </c>
      <c r="AZ6663" s="3">
        <v>3.9980000000000002</v>
      </c>
      <c r="BA6663">
        <v>3.3149999999999999</v>
      </c>
      <c r="BB6663">
        <v>2015</v>
      </c>
    </row>
    <row r="6664" spans="1:54" hidden="1" x14ac:dyDescent="0.2">
      <c r="A6664">
        <v>718</v>
      </c>
      <c r="B6664" t="s">
        <v>404</v>
      </c>
      <c r="C6664" t="s">
        <v>346</v>
      </c>
      <c r="D6664" t="s">
        <v>107</v>
      </c>
      <c r="E6664" t="s">
        <v>342</v>
      </c>
      <c r="F6664" t="s">
        <v>345</v>
      </c>
      <c r="G6664" t="s">
        <v>225</v>
      </c>
      <c r="H6664" t="s">
        <v>222</v>
      </c>
      <c r="I6664" t="s">
        <v>1663</v>
      </c>
      <c r="J6664" s="3">
        <v>0.94199999999999995</v>
      </c>
      <c r="K6664" s="3">
        <v>0.97199999999999998</v>
      </c>
      <c r="L6664" s="3">
        <v>0.96799999999999997</v>
      </c>
      <c r="M6664" s="3">
        <v>0.99299999999999999</v>
      </c>
      <c r="N6664" s="3">
        <v>1.0680000000000001</v>
      </c>
      <c r="O6664" s="3">
        <v>1.2050000000000001</v>
      </c>
      <c r="P6664" s="3">
        <v>1.284</v>
      </c>
      <c r="Q6664" s="3">
        <v>1.3959999999999999</v>
      </c>
      <c r="R6664" s="3">
        <v>1.528</v>
      </c>
      <c r="S6664" s="3">
        <v>1.7210000000000001</v>
      </c>
      <c r="T6664" s="3">
        <v>1.9670000000000001</v>
      </c>
      <c r="U6664" s="3">
        <v>1.98</v>
      </c>
      <c r="V6664" s="3">
        <v>2.2210000000000001</v>
      </c>
      <c r="W6664" s="3">
        <v>2.456</v>
      </c>
      <c r="X6664" s="3">
        <v>2.4590000000000001</v>
      </c>
      <c r="Y6664" s="3">
        <v>2.42</v>
      </c>
      <c r="Z6664" s="3">
        <v>2.5</v>
      </c>
      <c r="AA6664" s="3">
        <v>2.83</v>
      </c>
      <c r="AB6664" s="3">
        <v>3.2010000000000001</v>
      </c>
      <c r="AC6664" s="3">
        <v>3.3279999999999998</v>
      </c>
      <c r="AD6664" s="3">
        <v>3.5129999999999999</v>
      </c>
      <c r="AE6664" s="3">
        <v>3.645</v>
      </c>
      <c r="AF6664" s="3">
        <v>3.8220000000000001</v>
      </c>
      <c r="AG6664" s="3">
        <v>3.8109999999999999</v>
      </c>
      <c r="AH6664" s="3">
        <v>4.6159999999999997</v>
      </c>
      <c r="AI6664" s="3">
        <v>5.0549999999999997</v>
      </c>
      <c r="AJ6664" s="3">
        <v>5.61</v>
      </c>
      <c r="AK6664" s="3">
        <v>6.9260000000000002</v>
      </c>
      <c r="AL6664" s="3">
        <v>9.1470000000000002</v>
      </c>
      <c r="AM6664" s="3">
        <v>11.532999999999999</v>
      </c>
      <c r="AN6664" s="3">
        <v>11.705</v>
      </c>
      <c r="AO6664" s="3">
        <v>12.609</v>
      </c>
      <c r="AP6664" s="3">
        <v>14.519</v>
      </c>
      <c r="AQ6664" s="3">
        <v>16.015000000000001</v>
      </c>
      <c r="AR6664" s="3">
        <v>17.119</v>
      </c>
      <c r="AS6664" s="3">
        <v>18.335999999999999</v>
      </c>
      <c r="AT6664" s="3">
        <v>19.033000000000001</v>
      </c>
      <c r="AU6664" s="3">
        <v>20.239000000000001</v>
      </c>
      <c r="AV6664" s="3">
        <v>21.76</v>
      </c>
      <c r="AW6664" s="3">
        <v>23.148</v>
      </c>
      <c r="AX6664" s="3">
        <v>24.556000000000001</v>
      </c>
      <c r="AY6664" s="3">
        <v>26.257999999999999</v>
      </c>
      <c r="AZ6664" s="3">
        <v>28.074999999999999</v>
      </c>
      <c r="BA6664">
        <v>29.876999999999999</v>
      </c>
      <c r="BB6664">
        <v>2015</v>
      </c>
    </row>
    <row r="6665" spans="1:54" hidden="1" x14ac:dyDescent="0.2">
      <c r="A6665">
        <v>718</v>
      </c>
      <c r="B6665" t="s">
        <v>404</v>
      </c>
      <c r="C6665" t="s">
        <v>344</v>
      </c>
      <c r="D6665" t="s">
        <v>107</v>
      </c>
      <c r="E6665" t="s">
        <v>342</v>
      </c>
      <c r="F6665" t="s">
        <v>343</v>
      </c>
      <c r="G6665" t="s">
        <v>223</v>
      </c>
      <c r="H6665" t="s">
        <v>222</v>
      </c>
      <c r="I6665" t="s">
        <v>310</v>
      </c>
      <c r="J6665" s="3">
        <v>0.14699999999999999</v>
      </c>
      <c r="K6665" s="3">
        <v>0.154</v>
      </c>
      <c r="L6665" s="3">
        <v>0.14799999999999999</v>
      </c>
      <c r="M6665" s="3">
        <v>0.14699999999999999</v>
      </c>
      <c r="N6665" s="3">
        <v>0.151</v>
      </c>
      <c r="O6665" s="3">
        <v>0.16900000000000001</v>
      </c>
      <c r="P6665" s="3">
        <v>0.20799999999999999</v>
      </c>
      <c r="Q6665" s="3">
        <v>0.249</v>
      </c>
      <c r="R6665" s="3">
        <v>0.28399999999999997</v>
      </c>
      <c r="S6665" s="3">
        <v>0.30499999999999999</v>
      </c>
      <c r="T6665" s="3">
        <v>0.36899999999999999</v>
      </c>
      <c r="U6665" s="3">
        <v>0.374</v>
      </c>
      <c r="V6665" s="3">
        <v>0.434</v>
      </c>
      <c r="W6665" s="3">
        <v>0.47399999999999998</v>
      </c>
      <c r="X6665" s="3">
        <v>0.48599999999999999</v>
      </c>
      <c r="Y6665" s="3">
        <v>0.50800000000000001</v>
      </c>
      <c r="Z6665" s="3">
        <v>0.503</v>
      </c>
      <c r="AA6665" s="3">
        <v>0.56299999999999994</v>
      </c>
      <c r="AB6665" s="3">
        <v>0.60799999999999998</v>
      </c>
      <c r="AC6665" s="3">
        <v>0.623</v>
      </c>
      <c r="AD6665" s="3">
        <v>0.61499999999999999</v>
      </c>
      <c r="AE6665" s="3">
        <v>0.622</v>
      </c>
      <c r="AF6665" s="3">
        <v>0.69799999999999995</v>
      </c>
      <c r="AG6665" s="3">
        <v>0.70599999999999996</v>
      </c>
      <c r="AH6665" s="3">
        <v>0.83899999999999997</v>
      </c>
      <c r="AI6665" s="3">
        <v>0.91900000000000004</v>
      </c>
      <c r="AJ6665" s="3">
        <v>1.016</v>
      </c>
      <c r="AK6665" s="3">
        <v>1.034</v>
      </c>
      <c r="AL6665" s="3">
        <v>0.998</v>
      </c>
      <c r="AM6665" s="3">
        <v>0.84699999999999998</v>
      </c>
      <c r="AN6665" s="3">
        <v>0.97</v>
      </c>
      <c r="AO6665" s="3">
        <v>1.018</v>
      </c>
      <c r="AP6665" s="3">
        <v>1.06</v>
      </c>
      <c r="AQ6665" s="3">
        <v>1.3280000000000001</v>
      </c>
      <c r="AR6665" s="3">
        <v>1.343</v>
      </c>
      <c r="AS6665" s="3">
        <v>1.377</v>
      </c>
      <c r="AT6665" s="3">
        <v>1.429</v>
      </c>
      <c r="AU6665" s="3">
        <v>1.482</v>
      </c>
      <c r="AV6665" s="3">
        <v>1.569</v>
      </c>
      <c r="AW6665" s="3">
        <v>1.659</v>
      </c>
      <c r="AX6665" s="3">
        <v>1.7490000000000001</v>
      </c>
      <c r="AY6665" s="3">
        <v>1.85</v>
      </c>
      <c r="AZ6665" s="3">
        <v>1.9450000000000001</v>
      </c>
      <c r="BA6665">
        <v>2.0390000000000001</v>
      </c>
      <c r="BB6665">
        <v>2015</v>
      </c>
    </row>
    <row r="6666" spans="1:54" hidden="1" x14ac:dyDescent="0.2">
      <c r="A6666">
        <v>718</v>
      </c>
      <c r="B6666" t="s">
        <v>404</v>
      </c>
      <c r="C6666" t="s">
        <v>213</v>
      </c>
      <c r="D6666" t="s">
        <v>107</v>
      </c>
      <c r="E6666" t="s">
        <v>342</v>
      </c>
      <c r="F6666" s="3" t="s">
        <v>341</v>
      </c>
      <c r="G6666" t="s">
        <v>323</v>
      </c>
      <c r="H6666" t="s">
        <v>222</v>
      </c>
      <c r="I6666" t="s">
        <v>310</v>
      </c>
      <c r="J6666">
        <v>0.28499999999999998</v>
      </c>
      <c r="K6666">
        <v>0.29899999999999999</v>
      </c>
      <c r="L6666">
        <v>0.311</v>
      </c>
      <c r="M6666">
        <v>0.32200000000000001</v>
      </c>
      <c r="N6666">
        <v>0.34699999999999998</v>
      </c>
      <c r="O6666">
        <v>0.39500000000000002</v>
      </c>
      <c r="P6666">
        <v>0.40600000000000003</v>
      </c>
      <c r="Q6666">
        <v>0.437</v>
      </c>
      <c r="R6666">
        <v>0.47699999999999998</v>
      </c>
      <c r="S6666">
        <v>0.54600000000000004</v>
      </c>
      <c r="T6666">
        <v>0.60799999999999998</v>
      </c>
      <c r="U6666">
        <v>0.64600000000000002</v>
      </c>
      <c r="V6666">
        <v>0.70799999999999996</v>
      </c>
      <c r="W6666">
        <v>0.77800000000000002</v>
      </c>
      <c r="X6666">
        <v>0.77500000000000002</v>
      </c>
      <c r="Y6666">
        <v>0.79500000000000004</v>
      </c>
      <c r="Z6666">
        <v>0.89100000000000001</v>
      </c>
      <c r="AA6666">
        <v>1.016</v>
      </c>
      <c r="AB6666">
        <v>1.0529999999999999</v>
      </c>
      <c r="AC6666">
        <v>1.089</v>
      </c>
      <c r="AD6666">
        <v>1.161</v>
      </c>
      <c r="AE6666">
        <v>1.1599999999999999</v>
      </c>
      <c r="AF6666">
        <v>1.1930000000000001</v>
      </c>
      <c r="AG6666">
        <v>1.145</v>
      </c>
      <c r="AH6666">
        <v>1.143</v>
      </c>
      <c r="AI6666">
        <v>1.286</v>
      </c>
      <c r="AJ6666">
        <v>1.45</v>
      </c>
      <c r="AK6666">
        <v>1.643</v>
      </c>
      <c r="AL6666">
        <v>1.64</v>
      </c>
      <c r="AM6666">
        <v>1.6339999999999999</v>
      </c>
      <c r="AN6666">
        <v>1.752</v>
      </c>
      <c r="AO6666">
        <v>1.885</v>
      </c>
      <c r="AP6666">
        <v>1.99</v>
      </c>
      <c r="AQ6666">
        <v>2.1440000000000001</v>
      </c>
      <c r="AR6666">
        <v>2.2810000000000001</v>
      </c>
      <c r="AS6666">
        <v>2.4209999999999998</v>
      </c>
      <c r="AT6666">
        <v>2.5609999999999999</v>
      </c>
      <c r="AU6666">
        <v>2.718</v>
      </c>
      <c r="AV6666">
        <v>2.8730000000000002</v>
      </c>
      <c r="AW6666">
        <v>3.032</v>
      </c>
      <c r="AX6666">
        <v>3.194</v>
      </c>
      <c r="AY6666">
        <v>3.3889999999999998</v>
      </c>
      <c r="AZ6666">
        <v>3.585</v>
      </c>
      <c r="BA6666">
        <v>3.7690000000000001</v>
      </c>
      <c r="BB6666">
        <v>2015</v>
      </c>
    </row>
    <row r="6667" spans="1:54" hidden="1" x14ac:dyDescent="0.2">
      <c r="A6667">
        <v>718</v>
      </c>
      <c r="B6667" t="s">
        <v>404</v>
      </c>
      <c r="C6667" t="s">
        <v>340</v>
      </c>
      <c r="D6667" t="s">
        <v>107</v>
      </c>
      <c r="E6667" t="s">
        <v>339</v>
      </c>
      <c r="F6667" t="s">
        <v>338</v>
      </c>
      <c r="G6667" t="s">
        <v>295</v>
      </c>
      <c r="I6667" t="s">
        <v>337</v>
      </c>
      <c r="J6667" s="3">
        <v>39.996000000000002</v>
      </c>
      <c r="K6667" s="3">
        <v>42.933999999999997</v>
      </c>
      <c r="L6667" s="3">
        <v>43.674999999999997</v>
      </c>
      <c r="M6667" s="3">
        <v>45.067</v>
      </c>
      <c r="N6667" s="3">
        <v>46.478999999999999</v>
      </c>
      <c r="O6667" s="3">
        <v>47.539000000000001</v>
      </c>
      <c r="P6667" s="3">
        <v>50.271000000000001</v>
      </c>
      <c r="Q6667" s="3">
        <v>52.116999999999997</v>
      </c>
      <c r="R6667" s="3">
        <v>54.164999999999999</v>
      </c>
      <c r="S6667" s="3">
        <v>55.316000000000003</v>
      </c>
      <c r="T6667" s="3">
        <v>58.84</v>
      </c>
      <c r="U6667" s="3">
        <v>57.637999999999998</v>
      </c>
      <c r="V6667" s="3">
        <v>60.329000000000001</v>
      </c>
      <c r="W6667" s="3">
        <v>62.155999999999999</v>
      </c>
      <c r="X6667" s="3">
        <v>63.805999999999997</v>
      </c>
      <c r="Y6667" s="3">
        <v>62.484000000000002</v>
      </c>
      <c r="Z6667" s="3">
        <v>58.685000000000002</v>
      </c>
      <c r="AA6667" s="3">
        <v>59.198</v>
      </c>
      <c r="AB6667" s="3">
        <v>65.361000000000004</v>
      </c>
      <c r="AC6667" s="3">
        <v>66.706000000000003</v>
      </c>
      <c r="AD6667" s="3">
        <v>67.540999999999997</v>
      </c>
      <c r="AE6667" s="3">
        <v>71.698999999999998</v>
      </c>
      <c r="AF6667" s="3">
        <v>74.290000000000006</v>
      </c>
      <c r="AG6667" s="3">
        <v>78.707999999999998</v>
      </c>
      <c r="AH6667" s="3">
        <v>98.128</v>
      </c>
      <c r="AI6667" s="3">
        <v>98.578000000000003</v>
      </c>
      <c r="AJ6667" s="3">
        <v>100</v>
      </c>
      <c r="AK6667" s="3">
        <v>111.81100000000001</v>
      </c>
      <c r="AL6667" s="3">
        <v>150.88900000000001</v>
      </c>
      <c r="AM6667" s="3">
        <v>192.381</v>
      </c>
      <c r="AN6667" s="3">
        <v>184.29400000000001</v>
      </c>
      <c r="AO6667" s="3">
        <v>188.39</v>
      </c>
      <c r="AP6667" s="3">
        <v>209.23099999999999</v>
      </c>
      <c r="AQ6667" s="3">
        <v>217.67699999999999</v>
      </c>
      <c r="AR6667" s="3">
        <v>222.60599999999999</v>
      </c>
      <c r="AS6667" s="3">
        <v>227.124</v>
      </c>
      <c r="AT6667" s="3">
        <v>225.64400000000001</v>
      </c>
      <c r="AU6667" s="3">
        <v>230.166</v>
      </c>
      <c r="AV6667" s="3">
        <v>239.46</v>
      </c>
      <c r="AW6667" s="3">
        <v>246.59800000000001</v>
      </c>
      <c r="AX6667" s="3">
        <v>253.18899999999999</v>
      </c>
      <c r="AY6667" s="3">
        <v>260.017</v>
      </c>
      <c r="AZ6667" s="3">
        <v>267.32499999999999</v>
      </c>
      <c r="BA6667">
        <v>275.35300000000001</v>
      </c>
      <c r="BB6667">
        <v>2015</v>
      </c>
    </row>
    <row r="6668" spans="1:54" hidden="1" x14ac:dyDescent="0.2">
      <c r="A6668">
        <v>718</v>
      </c>
      <c r="B6668" t="s">
        <v>404</v>
      </c>
      <c r="C6668" t="s">
        <v>336</v>
      </c>
      <c r="D6668" t="s">
        <v>107</v>
      </c>
      <c r="E6668" t="s">
        <v>333</v>
      </c>
      <c r="F6668" t="s">
        <v>335</v>
      </c>
      <c r="G6668" t="s">
        <v>225</v>
      </c>
      <c r="H6668" t="s">
        <v>322</v>
      </c>
      <c r="I6668" t="s">
        <v>330</v>
      </c>
      <c r="J6668" s="3">
        <v>37186.264999999999</v>
      </c>
      <c r="K6668" s="3">
        <v>35186.122000000003</v>
      </c>
      <c r="L6668" s="3">
        <v>34457.391000000003</v>
      </c>
      <c r="M6668" s="3">
        <v>34245.057999999997</v>
      </c>
      <c r="N6668" s="3">
        <v>35508.682000000001</v>
      </c>
      <c r="O6668" s="3">
        <v>38847.512999999999</v>
      </c>
      <c r="P6668" s="3">
        <v>38900.25</v>
      </c>
      <c r="Q6668" s="3">
        <v>39100.853999999999</v>
      </c>
      <c r="R6668" s="3">
        <v>41030.184999999998</v>
      </c>
      <c r="S6668" s="3">
        <v>44980.868999999999</v>
      </c>
      <c r="T6668" s="3">
        <v>48097.656999999999</v>
      </c>
      <c r="U6668" s="3">
        <v>48771.394999999997</v>
      </c>
      <c r="V6668" s="3">
        <v>52030.463000000003</v>
      </c>
      <c r="W6668" s="3">
        <v>54679.107000000004</v>
      </c>
      <c r="X6668" s="3">
        <v>51943.498</v>
      </c>
      <c r="Y6668" s="3">
        <v>51433.692999999999</v>
      </c>
      <c r="Z6668" s="3">
        <v>55751.985999999997</v>
      </c>
      <c r="AA6668" s="3">
        <v>61820.476000000002</v>
      </c>
      <c r="AB6668" s="3">
        <v>62119.048999999999</v>
      </c>
      <c r="AC6668" s="3">
        <v>62051.067000000003</v>
      </c>
      <c r="AD6668" s="3">
        <v>64115.33</v>
      </c>
      <c r="AE6668" s="3">
        <v>62604.379000000001</v>
      </c>
      <c r="AF6668" s="3">
        <v>62198.618999999999</v>
      </c>
      <c r="AG6668" s="3">
        <v>58495.892999999996</v>
      </c>
      <c r="AH6668" s="3">
        <v>57039.341</v>
      </c>
      <c r="AI6668" s="3">
        <v>61893.248</v>
      </c>
      <c r="AJ6668" s="3">
        <v>66315.883000000002</v>
      </c>
      <c r="AK6668" s="3">
        <v>72851.588000000003</v>
      </c>
      <c r="AL6668" s="3">
        <v>69715.589000000007</v>
      </c>
      <c r="AM6668" s="3">
        <v>68673.615999999995</v>
      </c>
      <c r="AN6668" s="3">
        <v>70753.058000000005</v>
      </c>
      <c r="AO6668" s="3">
        <v>76544.491999999998</v>
      </c>
      <c r="AP6668" s="3">
        <v>78586.284</v>
      </c>
      <c r="AQ6668" s="3">
        <v>81791.051000000007</v>
      </c>
      <c r="AR6668" s="3">
        <v>84177.384000000005</v>
      </c>
      <c r="AS6668" s="3">
        <v>86671.687999999995</v>
      </c>
      <c r="AT6668" s="3">
        <v>89927.178</v>
      </c>
      <c r="AU6668" s="3">
        <v>93094.349000000002</v>
      </c>
      <c r="AV6668" s="3">
        <v>95153.64</v>
      </c>
      <c r="AW6668" s="3">
        <v>97366.79</v>
      </c>
      <c r="AX6668" s="3">
        <v>99768.608999999997</v>
      </c>
      <c r="AY6668" s="3">
        <v>102997.21</v>
      </c>
      <c r="AZ6668" s="3">
        <v>106169.554</v>
      </c>
      <c r="BA6668">
        <v>108720.717</v>
      </c>
      <c r="BB6668">
        <v>2015</v>
      </c>
    </row>
    <row r="6669" spans="1:54" hidden="1" x14ac:dyDescent="0.2">
      <c r="A6669">
        <v>718</v>
      </c>
      <c r="B6669" t="s">
        <v>404</v>
      </c>
      <c r="C6669" t="s">
        <v>334</v>
      </c>
      <c r="D6669" t="s">
        <v>107</v>
      </c>
      <c r="E6669" t="s">
        <v>333</v>
      </c>
      <c r="F6669" t="s">
        <v>332</v>
      </c>
      <c r="G6669" t="s">
        <v>331</v>
      </c>
      <c r="H6669" t="s">
        <v>322</v>
      </c>
      <c r="I6669" t="s">
        <v>330</v>
      </c>
      <c r="J6669" s="3">
        <v>10470.954</v>
      </c>
      <c r="K6669" s="3">
        <v>9907.7510000000002</v>
      </c>
      <c r="L6669" s="3">
        <v>9702.5550000000003</v>
      </c>
      <c r="M6669" s="3">
        <v>9642.7659999999996</v>
      </c>
      <c r="N6669" s="3">
        <v>9998.5779999999995</v>
      </c>
      <c r="O6669" s="3">
        <v>10938.731</v>
      </c>
      <c r="P6669" s="3">
        <v>10953.58</v>
      </c>
      <c r="Q6669" s="3">
        <v>11010.066999999999</v>
      </c>
      <c r="R6669" s="3">
        <v>11553.33</v>
      </c>
      <c r="S6669" s="3">
        <v>12665.769</v>
      </c>
      <c r="T6669" s="3">
        <v>13543.397999999999</v>
      </c>
      <c r="U6669" s="3">
        <v>13733.11</v>
      </c>
      <c r="V6669" s="3">
        <v>14650.802</v>
      </c>
      <c r="W6669" s="3">
        <v>15396.61</v>
      </c>
      <c r="X6669" s="3">
        <v>14626.314</v>
      </c>
      <c r="Y6669" s="3">
        <v>14482.763000000001</v>
      </c>
      <c r="Z6669" s="3">
        <v>15698.713</v>
      </c>
      <c r="AA6669" s="3">
        <v>17407.486000000001</v>
      </c>
      <c r="AB6669" s="3">
        <v>17491.558000000001</v>
      </c>
      <c r="AC6669" s="3">
        <v>17472.416000000001</v>
      </c>
      <c r="AD6669" s="3">
        <v>18053.672999999999</v>
      </c>
      <c r="AE6669" s="3">
        <v>17628.218000000001</v>
      </c>
      <c r="AF6669" s="3">
        <v>17513.964</v>
      </c>
      <c r="AG6669" s="3">
        <v>16471.346000000001</v>
      </c>
      <c r="AH6669" s="3">
        <v>16061.208000000001</v>
      </c>
      <c r="AI6669" s="3">
        <v>17427.976999999999</v>
      </c>
      <c r="AJ6669" s="3">
        <v>18673.308000000001</v>
      </c>
      <c r="AK6669" s="3">
        <v>20513.64</v>
      </c>
      <c r="AL6669" s="3">
        <v>19630.600999999999</v>
      </c>
      <c r="AM6669" s="3">
        <v>19337.201000000001</v>
      </c>
      <c r="AN6669" s="3">
        <v>19922.733</v>
      </c>
      <c r="AO6669" s="3">
        <v>21553.491999999998</v>
      </c>
      <c r="AP6669" s="3">
        <v>22128.422999999999</v>
      </c>
      <c r="AQ6669" s="3">
        <v>23030.825000000001</v>
      </c>
      <c r="AR6669" s="3">
        <v>23702.772000000001</v>
      </c>
      <c r="AS6669" s="3">
        <v>24405.120999999999</v>
      </c>
      <c r="AT6669" s="3">
        <v>25321.805</v>
      </c>
      <c r="AU6669" s="3">
        <v>26213.620999999999</v>
      </c>
      <c r="AV6669" s="3">
        <v>26793.478999999999</v>
      </c>
      <c r="AW6669" s="3">
        <v>27416.661</v>
      </c>
      <c r="AX6669" s="3">
        <v>28092.968000000001</v>
      </c>
      <c r="AY6669" s="3">
        <v>29002.080999999998</v>
      </c>
      <c r="AZ6669" s="3">
        <v>29895.353999999999</v>
      </c>
      <c r="BA6669">
        <v>30613.713</v>
      </c>
      <c r="BB6669">
        <v>2015</v>
      </c>
    </row>
    <row r="6670" spans="1:54" hidden="1" x14ac:dyDescent="0.2">
      <c r="A6670">
        <v>718</v>
      </c>
      <c r="B6670" t="s">
        <v>404</v>
      </c>
      <c r="C6670" t="s">
        <v>329</v>
      </c>
      <c r="D6670" t="s">
        <v>107</v>
      </c>
      <c r="E6670" t="s">
        <v>325</v>
      </c>
      <c r="F6670" t="s">
        <v>328</v>
      </c>
      <c r="G6670" t="s">
        <v>225</v>
      </c>
      <c r="H6670" t="s">
        <v>322</v>
      </c>
      <c r="I6670" t="s">
        <v>321</v>
      </c>
      <c r="J6670" s="3">
        <v>14872.941000000001</v>
      </c>
      <c r="K6670" s="3">
        <v>15106.86</v>
      </c>
      <c r="L6670" s="3">
        <v>15049.348</v>
      </c>
      <c r="M6670" s="3">
        <v>15433.279</v>
      </c>
      <c r="N6670" s="3">
        <v>16504.164000000001</v>
      </c>
      <c r="O6670" s="3">
        <v>18467.598999999998</v>
      </c>
      <c r="P6670" s="3">
        <v>19555.383000000002</v>
      </c>
      <c r="Q6670" s="3">
        <v>20378.363000000001</v>
      </c>
      <c r="R6670" s="3">
        <v>22224</v>
      </c>
      <c r="S6670" s="3">
        <v>24881.808000000001</v>
      </c>
      <c r="T6670" s="3">
        <v>28300.746999999999</v>
      </c>
      <c r="U6670" s="3">
        <v>28110.848000000002</v>
      </c>
      <c r="V6670" s="3">
        <v>31389.285</v>
      </c>
      <c r="W6670" s="3">
        <v>33986.131999999998</v>
      </c>
      <c r="X6670" s="3">
        <v>33143.319000000003</v>
      </c>
      <c r="Y6670" s="3">
        <v>32137.735000000001</v>
      </c>
      <c r="Z6670" s="3">
        <v>32717.850999999999</v>
      </c>
      <c r="AA6670" s="3">
        <v>36596.438000000002</v>
      </c>
      <c r="AB6670" s="3">
        <v>40601.932999999997</v>
      </c>
      <c r="AC6670" s="3">
        <v>41391.618000000002</v>
      </c>
      <c r="AD6670" s="3">
        <v>43304.038999999997</v>
      </c>
      <c r="AE6670" s="3">
        <v>44886.824999999997</v>
      </c>
      <c r="AF6670" s="3">
        <v>46207.222000000002</v>
      </c>
      <c r="AG6670" s="3">
        <v>46040.758000000002</v>
      </c>
      <c r="AH6670" s="3">
        <v>55971.623</v>
      </c>
      <c r="AI6670" s="3">
        <v>61013.228000000003</v>
      </c>
      <c r="AJ6670" s="3">
        <v>66315.883000000002</v>
      </c>
      <c r="AK6670" s="3">
        <v>81456.08</v>
      </c>
      <c r="AL6670" s="3">
        <v>105192.959</v>
      </c>
      <c r="AM6670" s="3">
        <v>132115.304</v>
      </c>
      <c r="AN6670" s="3">
        <v>130393.31</v>
      </c>
      <c r="AO6670" s="3">
        <v>144202.08499999999</v>
      </c>
      <c r="AP6670" s="3">
        <v>164426.72099999999</v>
      </c>
      <c r="AQ6670" s="3">
        <v>178040.06700000001</v>
      </c>
      <c r="AR6670" s="3">
        <v>187383.69099999999</v>
      </c>
      <c r="AS6670" s="3">
        <v>196852.337</v>
      </c>
      <c r="AT6670" s="3">
        <v>202915.356</v>
      </c>
      <c r="AU6670" s="3">
        <v>214271.71799999999</v>
      </c>
      <c r="AV6670" s="3">
        <v>227854.67300000001</v>
      </c>
      <c r="AW6670" s="3">
        <v>240104.73300000001</v>
      </c>
      <c r="AX6670" s="3">
        <v>252603.55600000001</v>
      </c>
      <c r="AY6670" s="3">
        <v>267810.32199999999</v>
      </c>
      <c r="AZ6670" s="3">
        <v>283818.065</v>
      </c>
      <c r="BA6670">
        <v>299365.74900000001</v>
      </c>
      <c r="BB6670">
        <v>2015</v>
      </c>
    </row>
    <row r="6671" spans="1:54" hidden="1" x14ac:dyDescent="0.2">
      <c r="A6671">
        <v>718</v>
      </c>
      <c r="B6671" t="s">
        <v>404</v>
      </c>
      <c r="C6671" t="s">
        <v>327</v>
      </c>
      <c r="D6671" t="s">
        <v>107</v>
      </c>
      <c r="E6671" t="s">
        <v>325</v>
      </c>
      <c r="F6671" t="s">
        <v>326</v>
      </c>
      <c r="G6671" t="s">
        <v>223</v>
      </c>
      <c r="H6671" t="s">
        <v>322</v>
      </c>
      <c r="I6671" t="s">
        <v>321</v>
      </c>
      <c r="J6671" s="3">
        <v>2326.8240000000001</v>
      </c>
      <c r="K6671" s="3">
        <v>2392.2469999999998</v>
      </c>
      <c r="L6671" s="3">
        <v>2296.7190000000001</v>
      </c>
      <c r="M6671" s="3">
        <v>2280.4520000000002</v>
      </c>
      <c r="N6671" s="3">
        <v>2338.076</v>
      </c>
      <c r="O6671" s="3">
        <v>2588.5529999999999</v>
      </c>
      <c r="P6671" s="3">
        <v>3165.9450000000002</v>
      </c>
      <c r="Q6671" s="3">
        <v>3638.9879999999998</v>
      </c>
      <c r="R6671" s="3">
        <v>4128.1180000000004</v>
      </c>
      <c r="S6671" s="3">
        <v>4407.201</v>
      </c>
      <c r="T6671" s="3">
        <v>5302.8440000000001</v>
      </c>
      <c r="U6671" s="3">
        <v>5314.6549999999997</v>
      </c>
      <c r="V6671" s="3">
        <v>6128.3459999999995</v>
      </c>
      <c r="W6671" s="3">
        <v>6559.0879999999997</v>
      </c>
      <c r="X6671" s="3">
        <v>6555.4290000000001</v>
      </c>
      <c r="Y6671" s="3">
        <v>6748.8249999999998</v>
      </c>
      <c r="Z6671" s="3">
        <v>6583.0910000000003</v>
      </c>
      <c r="AA6671" s="3">
        <v>7280.9290000000001</v>
      </c>
      <c r="AB6671" s="3">
        <v>7715.7839999999997</v>
      </c>
      <c r="AC6671" s="3">
        <v>7747.491</v>
      </c>
      <c r="AD6671" s="3">
        <v>7578.8289999999997</v>
      </c>
      <c r="AE6671" s="3">
        <v>7663.0829999999996</v>
      </c>
      <c r="AF6671" s="3">
        <v>8431.9230000000007</v>
      </c>
      <c r="AG6671" s="3">
        <v>8524.9349999999995</v>
      </c>
      <c r="AH6671" s="3">
        <v>10176.659</v>
      </c>
      <c r="AI6671" s="3">
        <v>11093.314</v>
      </c>
      <c r="AJ6671" s="3">
        <v>12014.418</v>
      </c>
      <c r="AK6671" s="3">
        <v>12155.701999999999</v>
      </c>
      <c r="AL6671" s="3">
        <v>11480.433000000001</v>
      </c>
      <c r="AM6671" s="3">
        <v>9707.2649999999994</v>
      </c>
      <c r="AN6671" s="3">
        <v>10805.099</v>
      </c>
      <c r="AO6671" s="3">
        <v>11647.017</v>
      </c>
      <c r="AP6671" s="3">
        <v>11999.897000000001</v>
      </c>
      <c r="AQ6671" s="3">
        <v>14762.223</v>
      </c>
      <c r="AR6671" s="3">
        <v>14701.368</v>
      </c>
      <c r="AS6671" s="3">
        <v>14782.718000000001</v>
      </c>
      <c r="AT6671" s="3">
        <v>15234</v>
      </c>
      <c r="AU6671" s="3">
        <v>15685.955</v>
      </c>
      <c r="AV6671" s="3">
        <v>16427.878000000001</v>
      </c>
      <c r="AW6671" s="3">
        <v>17207.991999999998</v>
      </c>
      <c r="AX6671" s="3">
        <v>17993.427</v>
      </c>
      <c r="AY6671" s="3">
        <v>18865.669000000002</v>
      </c>
      <c r="AZ6671" s="3">
        <v>19662.29</v>
      </c>
      <c r="BA6671">
        <v>20433.774000000001</v>
      </c>
      <c r="BB6671">
        <v>2015</v>
      </c>
    </row>
    <row r="6672" spans="1:54" hidden="1" x14ac:dyDescent="0.2">
      <c r="A6672">
        <v>718</v>
      </c>
      <c r="B6672" t="s">
        <v>404</v>
      </c>
      <c r="C6672" t="s">
        <v>212</v>
      </c>
      <c r="D6672" t="s">
        <v>107</v>
      </c>
      <c r="E6672" t="s">
        <v>325</v>
      </c>
      <c r="F6672" t="s">
        <v>324</v>
      </c>
      <c r="G6672" t="s">
        <v>323</v>
      </c>
      <c r="H6672" t="s">
        <v>322</v>
      </c>
      <c r="I6672" t="s">
        <v>321</v>
      </c>
      <c r="J6672" s="3">
        <v>4497.7389999999996</v>
      </c>
      <c r="K6672" s="3">
        <v>4653.1940000000004</v>
      </c>
      <c r="L6672" s="3">
        <v>4839.5519999999997</v>
      </c>
      <c r="M6672" s="3">
        <v>4999.5910000000003</v>
      </c>
      <c r="N6672" s="3">
        <v>5368.0519999999997</v>
      </c>
      <c r="O6672" s="3">
        <v>6060.7359999999999</v>
      </c>
      <c r="P6672" s="3">
        <v>6191.3209999999999</v>
      </c>
      <c r="Q6672" s="3">
        <v>6382.0829999999996</v>
      </c>
      <c r="R6672" s="3">
        <v>6931.4229999999998</v>
      </c>
      <c r="S6672" s="3">
        <v>7894.3180000000002</v>
      </c>
      <c r="T6672" s="3">
        <v>8753.5470000000005</v>
      </c>
      <c r="U6672" s="3">
        <v>9171.6049999999996</v>
      </c>
      <c r="V6672" s="3">
        <v>10007.544</v>
      </c>
      <c r="W6672" s="3">
        <v>10767.175999999999</v>
      </c>
      <c r="X6672" s="3">
        <v>10446.196</v>
      </c>
      <c r="Y6672" s="3">
        <v>10559.392</v>
      </c>
      <c r="Z6672" s="3">
        <v>11654.84</v>
      </c>
      <c r="AA6672" s="3">
        <v>13144.718000000001</v>
      </c>
      <c r="AB6672" s="3">
        <v>13351.522000000001</v>
      </c>
      <c r="AC6672" s="3">
        <v>13541.02</v>
      </c>
      <c r="AD6672" s="3">
        <v>14309.837</v>
      </c>
      <c r="AE6672" s="3">
        <v>14291.050999999999</v>
      </c>
      <c r="AF6672" s="3">
        <v>14416.397999999999</v>
      </c>
      <c r="AG6672" s="3">
        <v>13828.525</v>
      </c>
      <c r="AH6672" s="3">
        <v>13854.996999999999</v>
      </c>
      <c r="AI6672" s="3">
        <v>15517.712</v>
      </c>
      <c r="AJ6672" s="3">
        <v>17137.432000000001</v>
      </c>
      <c r="AK6672" s="3">
        <v>19327.358</v>
      </c>
      <c r="AL6672" s="3">
        <v>18858.196</v>
      </c>
      <c r="AM6672" s="3">
        <v>18717.411</v>
      </c>
      <c r="AN6672" s="3">
        <v>19519.786</v>
      </c>
      <c r="AO6672" s="3">
        <v>21553.491999999998</v>
      </c>
      <c r="AP6672" s="3">
        <v>22536.052</v>
      </c>
      <c r="AQ6672" s="3">
        <v>23833.859</v>
      </c>
      <c r="AR6672" s="3">
        <v>24969.477999999999</v>
      </c>
      <c r="AS6672" s="3">
        <v>25988.13</v>
      </c>
      <c r="AT6672" s="3">
        <v>27308.307000000001</v>
      </c>
      <c r="AU6672" s="3">
        <v>28778.77</v>
      </c>
      <c r="AV6672" s="3">
        <v>30083.698</v>
      </c>
      <c r="AW6672" s="3">
        <v>31451.022000000001</v>
      </c>
      <c r="AX6672" s="3">
        <v>32860.057999999997</v>
      </c>
      <c r="AY6672" s="3">
        <v>34569.945</v>
      </c>
      <c r="AZ6672" s="3">
        <v>36246.589999999997</v>
      </c>
      <c r="BA6672">
        <v>37763.351999999999</v>
      </c>
      <c r="BB6672">
        <v>2015</v>
      </c>
    </row>
    <row r="6673" spans="1:54" hidden="1" x14ac:dyDescent="0.2">
      <c r="A6673">
        <v>718</v>
      </c>
      <c r="B6673" t="s">
        <v>404</v>
      </c>
      <c r="C6673" t="s">
        <v>320</v>
      </c>
      <c r="D6673" t="s">
        <v>107</v>
      </c>
      <c r="E6673" t="s">
        <v>319</v>
      </c>
      <c r="F6673" t="s">
        <v>318</v>
      </c>
      <c r="G6673" t="s">
        <v>243</v>
      </c>
    </row>
    <row r="6674" spans="1:54" hidden="1" x14ac:dyDescent="0.2">
      <c r="A6674">
        <v>718</v>
      </c>
      <c r="B6674" t="s">
        <v>404</v>
      </c>
      <c r="C6674" t="s">
        <v>317</v>
      </c>
      <c r="D6674" t="s">
        <v>107</v>
      </c>
      <c r="E6674" t="s">
        <v>316</v>
      </c>
      <c r="F6674" s="3" t="s">
        <v>315</v>
      </c>
      <c r="G6674" t="s">
        <v>288</v>
      </c>
      <c r="I6674" t="s">
        <v>310</v>
      </c>
      <c r="J6674">
        <v>2E-3</v>
      </c>
      <c r="K6674">
        <v>2E-3</v>
      </c>
      <c r="L6674">
        <v>2E-3</v>
      </c>
      <c r="M6674">
        <v>2E-3</v>
      </c>
      <c r="N6674">
        <v>2E-3</v>
      </c>
      <c r="O6674">
        <v>2E-3</v>
      </c>
      <c r="P6674">
        <v>2E-3</v>
      </c>
      <c r="Q6674">
        <v>2E-3</v>
      </c>
      <c r="R6674">
        <v>2E-3</v>
      </c>
      <c r="S6674">
        <v>2E-3</v>
      </c>
      <c r="T6674">
        <v>2E-3</v>
      </c>
      <c r="U6674">
        <v>2E-3</v>
      </c>
      <c r="V6674">
        <v>2E-3</v>
      </c>
      <c r="W6674">
        <v>2E-3</v>
      </c>
      <c r="X6674">
        <v>2E-3</v>
      </c>
      <c r="Y6674">
        <v>2E-3</v>
      </c>
      <c r="Z6674">
        <v>2E-3</v>
      </c>
      <c r="AA6674">
        <v>2E-3</v>
      </c>
      <c r="AB6674">
        <v>2E-3</v>
      </c>
      <c r="AC6674">
        <v>2E-3</v>
      </c>
      <c r="AD6674">
        <v>2E-3</v>
      </c>
      <c r="AE6674">
        <v>2E-3</v>
      </c>
      <c r="AF6674">
        <v>2E-3</v>
      </c>
      <c r="AG6674">
        <v>2E-3</v>
      </c>
      <c r="AH6674">
        <v>2E-3</v>
      </c>
      <c r="AI6674">
        <v>2E-3</v>
      </c>
      <c r="AJ6674">
        <v>2E-3</v>
      </c>
      <c r="AK6674">
        <v>2E-3</v>
      </c>
      <c r="AL6674">
        <v>2E-3</v>
      </c>
      <c r="AM6674">
        <v>2E-3</v>
      </c>
      <c r="AN6674">
        <v>2E-3</v>
      </c>
      <c r="AO6674">
        <v>2E-3</v>
      </c>
      <c r="AP6674">
        <v>2E-3</v>
      </c>
      <c r="AQ6674">
        <v>2E-3</v>
      </c>
      <c r="AR6674">
        <v>2E-3</v>
      </c>
      <c r="AS6674">
        <v>2E-3</v>
      </c>
      <c r="AT6674">
        <v>2E-3</v>
      </c>
      <c r="AU6674">
        <v>2E-3</v>
      </c>
      <c r="AV6674">
        <v>2E-3</v>
      </c>
      <c r="AW6674">
        <v>2E-3</v>
      </c>
      <c r="AX6674">
        <v>2E-3</v>
      </c>
      <c r="AY6674">
        <v>2E-3</v>
      </c>
      <c r="AZ6674">
        <v>2E-3</v>
      </c>
      <c r="BA6674">
        <v>2E-3</v>
      </c>
      <c r="BB6674">
        <v>2015</v>
      </c>
    </row>
    <row r="6675" spans="1:54" hidden="1" x14ac:dyDescent="0.2">
      <c r="A6675">
        <v>718</v>
      </c>
      <c r="B6675" t="s">
        <v>404</v>
      </c>
      <c r="C6675" t="s">
        <v>314</v>
      </c>
      <c r="D6675" t="s">
        <v>107</v>
      </c>
      <c r="E6675" t="s">
        <v>313</v>
      </c>
      <c r="F6675" s="3" t="s">
        <v>312</v>
      </c>
      <c r="G6675" t="s">
        <v>311</v>
      </c>
      <c r="I6675" t="s">
        <v>310</v>
      </c>
      <c r="J6675">
        <v>3.3069999999999999</v>
      </c>
      <c r="K6675">
        <v>3.2469999999999999</v>
      </c>
      <c r="L6675">
        <v>3.11</v>
      </c>
      <c r="M6675">
        <v>3.0870000000000002</v>
      </c>
      <c r="N6675">
        <v>3.0750000000000002</v>
      </c>
      <c r="O6675">
        <v>3.0470000000000002</v>
      </c>
      <c r="P6675">
        <v>3.1589999999999998</v>
      </c>
      <c r="Q6675">
        <v>3.1930000000000001</v>
      </c>
      <c r="R6675">
        <v>3.206</v>
      </c>
      <c r="S6675">
        <v>3.1520000000000001</v>
      </c>
      <c r="T6675">
        <v>3.2330000000000001</v>
      </c>
      <c r="U6675">
        <v>3.0649999999999999</v>
      </c>
      <c r="V6675">
        <v>3.137</v>
      </c>
      <c r="W6675">
        <v>3.1560000000000001</v>
      </c>
      <c r="X6675">
        <v>3.173</v>
      </c>
      <c r="Y6675">
        <v>3.044</v>
      </c>
      <c r="Z6675">
        <v>2.8069999999999999</v>
      </c>
      <c r="AA6675">
        <v>2.7839999999999998</v>
      </c>
      <c r="AB6675">
        <v>3.0409999999999999</v>
      </c>
      <c r="AC6675">
        <v>3.0569999999999999</v>
      </c>
      <c r="AD6675">
        <v>3.0259999999999998</v>
      </c>
      <c r="AE6675">
        <v>3.141</v>
      </c>
      <c r="AF6675">
        <v>3.2050000000000001</v>
      </c>
      <c r="AG6675">
        <v>3.3290000000000002</v>
      </c>
      <c r="AH6675">
        <v>4.04</v>
      </c>
      <c r="AI6675">
        <v>3.9319999999999999</v>
      </c>
      <c r="AJ6675">
        <v>3.87</v>
      </c>
      <c r="AK6675">
        <v>4.2149999999999999</v>
      </c>
      <c r="AL6675">
        <v>5.5780000000000003</v>
      </c>
      <c r="AM6675">
        <v>7.0579999999999998</v>
      </c>
      <c r="AN6675">
        <v>6.68</v>
      </c>
      <c r="AO6675">
        <v>6.69</v>
      </c>
      <c r="AP6675">
        <v>7.2960000000000003</v>
      </c>
      <c r="AQ6675">
        <v>7.47</v>
      </c>
      <c r="AR6675">
        <v>7.5049999999999999</v>
      </c>
      <c r="AS6675">
        <v>7.5750000000000002</v>
      </c>
      <c r="AT6675">
        <v>7.431</v>
      </c>
      <c r="AU6675">
        <v>7.4450000000000003</v>
      </c>
      <c r="AV6675">
        <v>7.5739999999999998</v>
      </c>
      <c r="AW6675">
        <v>7.6340000000000003</v>
      </c>
      <c r="AX6675">
        <v>7.6870000000000003</v>
      </c>
      <c r="AY6675">
        <v>7.7469999999999999</v>
      </c>
      <c r="AZ6675">
        <v>7.83</v>
      </c>
      <c r="BA6675">
        <v>7.9269999999999996</v>
      </c>
      <c r="BB6675">
        <v>2015</v>
      </c>
    </row>
    <row r="6676" spans="1:54" hidden="1" x14ac:dyDescent="0.2">
      <c r="A6676">
        <v>718</v>
      </c>
      <c r="B6676" t="s">
        <v>404</v>
      </c>
      <c r="C6676" t="s">
        <v>309</v>
      </c>
      <c r="D6676" t="s">
        <v>107</v>
      </c>
      <c r="E6676" t="s">
        <v>308</v>
      </c>
      <c r="F6676" t="s">
        <v>307</v>
      </c>
      <c r="G6676" t="s">
        <v>217</v>
      </c>
      <c r="I6676" t="s">
        <v>1663</v>
      </c>
      <c r="J6676" s="3">
        <v>64.98</v>
      </c>
      <c r="K6676" s="3">
        <v>-8.6289999999999996</v>
      </c>
      <c r="L6676" s="3">
        <v>44.988999999999997</v>
      </c>
      <c r="M6676" s="3">
        <v>14.201000000000001</v>
      </c>
      <c r="N6676" s="3">
        <v>15.907</v>
      </c>
      <c r="O6676" s="3">
        <v>16.375</v>
      </c>
      <c r="P6676" s="3">
        <v>18.623999999999999</v>
      </c>
      <c r="Q6676" s="3">
        <v>29.744</v>
      </c>
      <c r="R6676" s="3">
        <v>30.262</v>
      </c>
      <c r="S6676" s="3">
        <v>29.635000000000002</v>
      </c>
      <c r="T6676" s="3">
        <v>30.466999999999999</v>
      </c>
      <c r="U6676" s="3">
        <v>17.829000000000001</v>
      </c>
      <c r="V6676" s="3">
        <v>21.538</v>
      </c>
      <c r="W6676" s="3">
        <v>26.207999999999998</v>
      </c>
      <c r="X6676" s="3">
        <v>35.487000000000002</v>
      </c>
      <c r="Y6676" s="3">
        <v>30.324999999999999</v>
      </c>
      <c r="Z6676" s="3">
        <v>39.844999999999999</v>
      </c>
      <c r="AA6676" s="3">
        <v>28.053000000000001</v>
      </c>
      <c r="AB6676" s="3">
        <v>33.996000000000002</v>
      </c>
      <c r="AC6676" s="3">
        <v>30.771999999999998</v>
      </c>
      <c r="AD6676" s="3">
        <v>27.565000000000001</v>
      </c>
      <c r="AE6676" s="3">
        <v>21.454000000000001</v>
      </c>
      <c r="AF6676" s="3">
        <v>27.62</v>
      </c>
      <c r="AG6676" s="3">
        <v>10.901999999999999</v>
      </c>
      <c r="AH6676" s="3">
        <v>21.079000000000001</v>
      </c>
      <c r="AI6676" s="3">
        <v>35.744999999999997</v>
      </c>
      <c r="AJ6676" s="3">
        <v>30.445</v>
      </c>
      <c r="AK6676" s="3">
        <v>29.015000000000001</v>
      </c>
      <c r="AL6676" s="3">
        <v>26.904</v>
      </c>
      <c r="AM6676" s="3">
        <v>27.274999999999999</v>
      </c>
      <c r="AN6676" s="3">
        <v>36.622</v>
      </c>
      <c r="AO6676" s="3">
        <v>35.406999999999996</v>
      </c>
      <c r="AP6676" s="3">
        <v>38.106000000000002</v>
      </c>
      <c r="AQ6676" s="3">
        <v>38.457000000000001</v>
      </c>
      <c r="AR6676" s="3">
        <v>37.692999999999998</v>
      </c>
      <c r="AS6676" s="3">
        <v>33.789000000000001</v>
      </c>
      <c r="AT6676" s="3">
        <v>30.216000000000001</v>
      </c>
      <c r="AU6676" s="3">
        <v>30.709</v>
      </c>
      <c r="AV6676" s="3">
        <v>29.884</v>
      </c>
      <c r="AW6676" s="3">
        <v>30.890999999999998</v>
      </c>
      <c r="AX6676" s="3">
        <v>32.048000000000002</v>
      </c>
      <c r="AY6676" s="3">
        <v>32.898000000000003</v>
      </c>
      <c r="AZ6676" s="3">
        <v>33.655000000000001</v>
      </c>
      <c r="BA6676">
        <v>34.700000000000003</v>
      </c>
      <c r="BB6676">
        <v>2015</v>
      </c>
    </row>
    <row r="6677" spans="1:54" hidden="1" x14ac:dyDescent="0.2">
      <c r="A6677">
        <v>718</v>
      </c>
      <c r="B6677" t="s">
        <v>404</v>
      </c>
      <c r="C6677" t="s">
        <v>306</v>
      </c>
      <c r="D6677" t="s">
        <v>107</v>
      </c>
      <c r="E6677" t="s">
        <v>305</v>
      </c>
      <c r="F6677" t="s">
        <v>304</v>
      </c>
      <c r="G6677" t="s">
        <v>217</v>
      </c>
      <c r="I6677" t="s">
        <v>1663</v>
      </c>
      <c r="J6677" s="3">
        <v>11.531000000000001</v>
      </c>
      <c r="K6677" s="3">
        <v>9.5839999999999996</v>
      </c>
      <c r="L6677" s="3">
        <v>1.208</v>
      </c>
      <c r="M6677" s="3">
        <v>-3.5550000000000002</v>
      </c>
      <c r="N6677" s="3">
        <v>7.1239999999999997</v>
      </c>
      <c r="O6677" s="3">
        <v>5.0060000000000002</v>
      </c>
      <c r="P6677" s="3">
        <v>2.605</v>
      </c>
      <c r="Q6677" s="3">
        <v>21.274000000000001</v>
      </c>
      <c r="R6677" s="3">
        <v>20.251999999999999</v>
      </c>
      <c r="S6677" s="3">
        <v>16.626999999999999</v>
      </c>
      <c r="T6677" s="3">
        <v>26.946999999999999</v>
      </c>
      <c r="U6677" s="3">
        <v>15.647</v>
      </c>
      <c r="V6677" s="3">
        <v>19.946000000000002</v>
      </c>
      <c r="W6677" s="3">
        <v>28.027999999999999</v>
      </c>
      <c r="X6677" s="3">
        <v>41.939</v>
      </c>
      <c r="Y6677" s="3">
        <v>30.603999999999999</v>
      </c>
      <c r="Z6677" s="3">
        <v>29.425000000000001</v>
      </c>
      <c r="AA6677" s="3">
        <v>16.312999999999999</v>
      </c>
      <c r="AB6677" s="3">
        <v>16.526</v>
      </c>
      <c r="AC6677" s="3">
        <v>12.03</v>
      </c>
      <c r="AD6677" s="3">
        <v>20.584</v>
      </c>
      <c r="AE6677" s="3">
        <v>-3.1429999999999998</v>
      </c>
      <c r="AF6677" s="3">
        <v>13.101000000000001</v>
      </c>
      <c r="AG6677" s="3">
        <v>9.5760000000000005</v>
      </c>
      <c r="AH6677" s="3">
        <v>13.891999999999999</v>
      </c>
      <c r="AI6677" s="3">
        <v>16.806000000000001</v>
      </c>
      <c r="AJ6677" s="3">
        <v>17.285</v>
      </c>
      <c r="AK6677" s="3">
        <v>18.242000000000001</v>
      </c>
      <c r="AL6677" s="3">
        <v>7.827</v>
      </c>
      <c r="AM6677" s="3">
        <v>12.438000000000001</v>
      </c>
      <c r="AN6677" s="3">
        <v>17.241</v>
      </c>
      <c r="AO6677" s="3">
        <v>12.449</v>
      </c>
      <c r="AP6677" s="3">
        <v>16.969000000000001</v>
      </c>
      <c r="AQ6677" s="3">
        <v>26.512</v>
      </c>
      <c r="AR6677" s="3">
        <v>14.582000000000001</v>
      </c>
      <c r="AS6677" s="3">
        <v>15.205</v>
      </c>
      <c r="AT6677" s="3">
        <v>11.952999999999999</v>
      </c>
      <c r="AU6677" s="3">
        <v>14.731</v>
      </c>
      <c r="AV6677" s="3">
        <v>15.526</v>
      </c>
      <c r="AW6677" s="3">
        <v>17.007999999999999</v>
      </c>
      <c r="AX6677" s="3">
        <v>18.606000000000002</v>
      </c>
      <c r="AY6677" s="3">
        <v>19.117000000000001</v>
      </c>
      <c r="AZ6677" s="3">
        <v>19.416</v>
      </c>
      <c r="BA6677">
        <v>21.074999999999999</v>
      </c>
      <c r="BB6677">
        <v>2015</v>
      </c>
    </row>
    <row r="6678" spans="1:54" hidden="1" x14ac:dyDescent="0.2">
      <c r="A6678">
        <v>718</v>
      </c>
      <c r="B6678" t="s">
        <v>404</v>
      </c>
      <c r="C6678" t="s">
        <v>303</v>
      </c>
      <c r="D6678" t="s">
        <v>107</v>
      </c>
      <c r="E6678" t="s">
        <v>300</v>
      </c>
      <c r="F6678" t="s">
        <v>302</v>
      </c>
      <c r="G6678" t="s">
        <v>295</v>
      </c>
      <c r="I6678" t="s">
        <v>1664</v>
      </c>
      <c r="J6678" s="3">
        <v>24.876999999999999</v>
      </c>
      <c r="K6678" s="3">
        <v>27.492000000000001</v>
      </c>
      <c r="L6678" s="3">
        <v>27.257000000000001</v>
      </c>
      <c r="M6678" s="3">
        <v>29.05</v>
      </c>
      <c r="N6678" s="3">
        <v>29.391999999999999</v>
      </c>
      <c r="O6678" s="3">
        <v>29.564</v>
      </c>
      <c r="P6678" s="3">
        <v>30.273</v>
      </c>
      <c r="Q6678" s="3">
        <v>30.952000000000002</v>
      </c>
      <c r="R6678" s="3">
        <v>31.1</v>
      </c>
      <c r="S6678" s="3">
        <v>32.134</v>
      </c>
      <c r="T6678" s="3">
        <v>33.404000000000003</v>
      </c>
      <c r="U6678" s="3">
        <v>34.082999999999998</v>
      </c>
      <c r="V6678" s="3">
        <v>34.771000000000001</v>
      </c>
      <c r="W6678" s="3">
        <v>34.654000000000003</v>
      </c>
      <c r="X6678" s="3">
        <v>35.427</v>
      </c>
      <c r="Y6678" s="3">
        <v>35.606000000000002</v>
      </c>
      <c r="Z6678" s="3">
        <v>34.872999999999998</v>
      </c>
      <c r="AA6678" s="3">
        <v>35.502000000000002</v>
      </c>
      <c r="AB6678" s="3">
        <v>36.46</v>
      </c>
      <c r="AC6678" s="3">
        <v>38.756999999999998</v>
      </c>
      <c r="AD6678" s="3">
        <v>41.198999999999998</v>
      </c>
      <c r="AE6678" s="3">
        <v>43.670999999999999</v>
      </c>
      <c r="AF6678" s="3">
        <v>43.758000000000003</v>
      </c>
      <c r="AG6678" s="3">
        <v>45.201999999999998</v>
      </c>
      <c r="AH6678" s="3">
        <v>46.965000000000003</v>
      </c>
      <c r="AI6678" s="3">
        <v>47.27</v>
      </c>
      <c r="AJ6678" s="3">
        <v>46.390999999999998</v>
      </c>
      <c r="AK6678" s="3">
        <v>48.860999999999997</v>
      </c>
      <c r="AL6678" s="3">
        <v>66.923000000000002</v>
      </c>
      <c r="AM6678" s="3">
        <v>88.174000000000007</v>
      </c>
      <c r="AN6678" s="3">
        <v>86.054000000000002</v>
      </c>
      <c r="AO6678" s="3">
        <v>88.256</v>
      </c>
      <c r="AP6678" s="3">
        <v>94.531000000000006</v>
      </c>
      <c r="AQ6678" s="3">
        <v>98.632999999999996</v>
      </c>
      <c r="AR6678" s="3">
        <v>100</v>
      </c>
      <c r="AS6678" s="3">
        <v>104.042</v>
      </c>
      <c r="AT6678" s="3">
        <v>102.98699999999999</v>
      </c>
      <c r="AU6678" s="3">
        <v>105.931</v>
      </c>
      <c r="AV6678" s="3">
        <v>109.917</v>
      </c>
      <c r="AW6678" s="3">
        <v>113.239</v>
      </c>
      <c r="AX6678" s="3">
        <v>116.58799999999999</v>
      </c>
      <c r="AY6678" s="3">
        <v>120.262</v>
      </c>
      <c r="AZ6678" s="3">
        <v>124.18899999999999</v>
      </c>
      <c r="BA6678">
        <v>127.91500000000001</v>
      </c>
      <c r="BB6678">
        <v>2016</v>
      </c>
    </row>
    <row r="6679" spans="1:54" hidden="1" x14ac:dyDescent="0.2">
      <c r="A6679">
        <v>718</v>
      </c>
      <c r="B6679" t="s">
        <v>404</v>
      </c>
      <c r="C6679" t="s">
        <v>301</v>
      </c>
      <c r="D6679" t="s">
        <v>107</v>
      </c>
      <c r="E6679" t="s">
        <v>300</v>
      </c>
      <c r="F6679" t="s">
        <v>299</v>
      </c>
      <c r="G6679" t="s">
        <v>275</v>
      </c>
      <c r="I6679" t="s">
        <v>298</v>
      </c>
      <c r="J6679" s="3">
        <v>13.516</v>
      </c>
      <c r="K6679" s="3">
        <v>10.512</v>
      </c>
      <c r="L6679" s="3">
        <v>-0.85399999999999998</v>
      </c>
      <c r="M6679" s="3">
        <v>6.577</v>
      </c>
      <c r="N6679" s="3">
        <v>1.179</v>
      </c>
      <c r="O6679" s="3">
        <v>0.58499999999999996</v>
      </c>
      <c r="P6679" s="3">
        <v>2.3969999999999998</v>
      </c>
      <c r="Q6679" s="3">
        <v>2.2440000000000002</v>
      </c>
      <c r="R6679" s="3">
        <v>0.47799999999999998</v>
      </c>
      <c r="S6679" s="3">
        <v>3.323</v>
      </c>
      <c r="T6679" s="3">
        <v>3.952</v>
      </c>
      <c r="U6679" s="3">
        <v>2.032</v>
      </c>
      <c r="V6679" s="3">
        <v>2.02</v>
      </c>
      <c r="W6679" s="3">
        <v>-0.33600000000000002</v>
      </c>
      <c r="X6679" s="3">
        <v>2.2290000000000001</v>
      </c>
      <c r="Y6679" s="3">
        <v>0.505</v>
      </c>
      <c r="Z6679" s="3">
        <v>-2.0590000000000002</v>
      </c>
      <c r="AA6679" s="3">
        <v>1.804</v>
      </c>
      <c r="AB6679" s="3">
        <v>2.7</v>
      </c>
      <c r="AC6679" s="3">
        <v>6.3</v>
      </c>
      <c r="AD6679" s="3">
        <v>6.3</v>
      </c>
      <c r="AE6679" s="3">
        <v>6</v>
      </c>
      <c r="AF6679" s="3">
        <v>0.2</v>
      </c>
      <c r="AG6679" s="3">
        <v>3.3</v>
      </c>
      <c r="AH6679" s="3">
        <v>3.9</v>
      </c>
      <c r="AI6679" s="3">
        <v>0.64800000000000002</v>
      </c>
      <c r="AJ6679" s="3">
        <v>-1.8580000000000001</v>
      </c>
      <c r="AK6679" s="3">
        <v>5.3239999999999998</v>
      </c>
      <c r="AL6679" s="3">
        <v>36.965000000000003</v>
      </c>
      <c r="AM6679" s="3">
        <v>31.754000000000001</v>
      </c>
      <c r="AN6679" s="3">
        <v>-2.4049999999999998</v>
      </c>
      <c r="AO6679" s="3">
        <v>2.5590000000000002</v>
      </c>
      <c r="AP6679" s="3">
        <v>7.11</v>
      </c>
      <c r="AQ6679" s="3">
        <v>4.3390000000000004</v>
      </c>
      <c r="AR6679" s="3">
        <v>1.3859999999999999</v>
      </c>
      <c r="AS6679" s="3">
        <v>4.0419999999999998</v>
      </c>
      <c r="AT6679" s="3">
        <v>-1.014</v>
      </c>
      <c r="AU6679" s="3">
        <v>2.859</v>
      </c>
      <c r="AV6679" s="3">
        <v>3.762</v>
      </c>
      <c r="AW6679" s="3">
        <v>3.0230000000000001</v>
      </c>
      <c r="AX6679" s="3">
        <v>2.9569999999999999</v>
      </c>
      <c r="AY6679" s="3">
        <v>3.1509999999999998</v>
      </c>
      <c r="AZ6679" s="3">
        <v>3.266</v>
      </c>
      <c r="BA6679">
        <v>3</v>
      </c>
      <c r="BB6679">
        <v>2016</v>
      </c>
    </row>
    <row r="6680" spans="1:54" hidden="1" x14ac:dyDescent="0.2">
      <c r="A6680">
        <v>718</v>
      </c>
      <c r="B6680" t="s">
        <v>404</v>
      </c>
      <c r="C6680" t="s">
        <v>297</v>
      </c>
      <c r="D6680" t="s">
        <v>107</v>
      </c>
      <c r="E6680" t="s">
        <v>293</v>
      </c>
      <c r="F6680" t="s">
        <v>296</v>
      </c>
      <c r="G6680" t="s">
        <v>295</v>
      </c>
      <c r="I6680" t="s">
        <v>1664</v>
      </c>
      <c r="J6680" s="3" t="s">
        <v>215</v>
      </c>
      <c r="K6680" s="3" t="s">
        <v>215</v>
      </c>
      <c r="L6680" s="3">
        <v>28.154</v>
      </c>
      <c r="M6680" s="3">
        <v>29.221</v>
      </c>
      <c r="N6680" s="3">
        <v>29.478000000000002</v>
      </c>
      <c r="O6680" s="3">
        <v>29.919</v>
      </c>
      <c r="P6680" s="3">
        <v>30.613</v>
      </c>
      <c r="Q6680" s="3">
        <v>31.026</v>
      </c>
      <c r="R6680" s="3">
        <v>31.617000000000001</v>
      </c>
      <c r="S6680" s="3">
        <v>32.768999999999998</v>
      </c>
      <c r="T6680" s="3">
        <v>33.743000000000002</v>
      </c>
      <c r="U6680" s="3">
        <v>34.427</v>
      </c>
      <c r="V6680" s="3">
        <v>34.713000000000001</v>
      </c>
      <c r="W6680" s="3">
        <v>35.040999999999997</v>
      </c>
      <c r="X6680" s="3">
        <v>35.515999999999998</v>
      </c>
      <c r="Y6680" s="3">
        <v>35.238999999999997</v>
      </c>
      <c r="Z6680" s="3">
        <v>35.186999999999998</v>
      </c>
      <c r="AA6680" s="3">
        <v>35.981000000000002</v>
      </c>
      <c r="AB6680" s="3">
        <v>37.609000000000002</v>
      </c>
      <c r="AC6680" s="3">
        <v>39.978000000000002</v>
      </c>
      <c r="AD6680" s="3">
        <v>42.435000000000002</v>
      </c>
      <c r="AE6680" s="3">
        <v>43.715000000000003</v>
      </c>
      <c r="AF6680" s="3">
        <v>44.48</v>
      </c>
      <c r="AG6680" s="3">
        <v>46.084000000000003</v>
      </c>
      <c r="AH6680" s="3">
        <v>46.914000000000001</v>
      </c>
      <c r="AI6680" s="3">
        <v>46.185000000000002</v>
      </c>
      <c r="AJ6680" s="3">
        <v>46.283999999999999</v>
      </c>
      <c r="AK6680" s="3">
        <v>54.034999999999997</v>
      </c>
      <c r="AL6680" s="3">
        <v>88.212999999999994</v>
      </c>
      <c r="AM6680" s="3">
        <v>85.974000000000004</v>
      </c>
      <c r="AN6680" s="3">
        <v>86.305999999999997</v>
      </c>
      <c r="AO6680" s="3">
        <v>91.063000000000002</v>
      </c>
      <c r="AP6680" s="3">
        <v>96.341999999999999</v>
      </c>
      <c r="AQ6680" s="3">
        <v>99.635999999999996</v>
      </c>
      <c r="AR6680" s="3">
        <v>100.158</v>
      </c>
      <c r="AS6680" s="3">
        <v>103.327</v>
      </c>
      <c r="AT6680" s="3">
        <v>103.104</v>
      </c>
      <c r="AU6680" s="3">
        <v>106.69199999999999</v>
      </c>
      <c r="AV6680" s="3">
        <v>110.706</v>
      </c>
      <c r="AW6680" s="3">
        <v>114.357</v>
      </c>
      <c r="AX6680" s="3">
        <v>118.009</v>
      </c>
      <c r="AY6680" s="3">
        <v>121.681</v>
      </c>
      <c r="AZ6680" s="3">
        <v>125.756</v>
      </c>
      <c r="BA6680">
        <v>129.96700000000001</v>
      </c>
      <c r="BB6680">
        <v>2016</v>
      </c>
    </row>
    <row r="6681" spans="1:54" hidden="1" x14ac:dyDescent="0.2">
      <c r="A6681">
        <v>718</v>
      </c>
      <c r="B6681" t="s">
        <v>404</v>
      </c>
      <c r="C6681" t="s">
        <v>294</v>
      </c>
      <c r="D6681" t="s">
        <v>107</v>
      </c>
      <c r="E6681" t="s">
        <v>293</v>
      </c>
      <c r="F6681" t="s">
        <v>292</v>
      </c>
      <c r="G6681" t="s">
        <v>275</v>
      </c>
      <c r="I6681" t="s">
        <v>291</v>
      </c>
      <c r="J6681" s="3" t="s">
        <v>215</v>
      </c>
      <c r="K6681" s="3" t="s">
        <v>215</v>
      </c>
      <c r="L6681" s="3" t="s">
        <v>215</v>
      </c>
      <c r="M6681" s="3">
        <v>3.7919999999999998</v>
      </c>
      <c r="N6681" s="3">
        <v>0.88</v>
      </c>
      <c r="O6681" s="3">
        <v>1.494</v>
      </c>
      <c r="P6681" s="3">
        <v>2.3199999999999998</v>
      </c>
      <c r="Q6681" s="3">
        <v>1.351</v>
      </c>
      <c r="R6681" s="3">
        <v>1.9039999999999999</v>
      </c>
      <c r="S6681" s="3">
        <v>3.6429999999999998</v>
      </c>
      <c r="T6681" s="3">
        <v>2.9740000000000002</v>
      </c>
      <c r="U6681" s="3">
        <v>2.0259999999999998</v>
      </c>
      <c r="V6681" s="3">
        <v>0.83</v>
      </c>
      <c r="W6681" s="3">
        <v>0.94499999999999995</v>
      </c>
      <c r="X6681" s="3">
        <v>1.3580000000000001</v>
      </c>
      <c r="Y6681" s="3">
        <v>-0.78</v>
      </c>
      <c r="Z6681" s="3">
        <v>-0.14799999999999999</v>
      </c>
      <c r="AA6681" s="3">
        <v>2.2559999999999998</v>
      </c>
      <c r="AB6681" s="3">
        <v>4.524</v>
      </c>
      <c r="AC6681" s="3">
        <v>6.3</v>
      </c>
      <c r="AD6681" s="3">
        <v>6.1449999999999996</v>
      </c>
      <c r="AE6681" s="3">
        <v>3.016</v>
      </c>
      <c r="AF6681" s="3">
        <v>1.752</v>
      </c>
      <c r="AG6681" s="3">
        <v>3.605</v>
      </c>
      <c r="AH6681" s="3">
        <v>1.802</v>
      </c>
      <c r="AI6681" s="3">
        <v>-1.5549999999999999</v>
      </c>
      <c r="AJ6681" s="3">
        <v>0.214</v>
      </c>
      <c r="AK6681" s="3">
        <v>16.748000000000001</v>
      </c>
      <c r="AL6681" s="3">
        <v>63.252000000000002</v>
      </c>
      <c r="AM6681" s="3">
        <v>-2.5379999999999998</v>
      </c>
      <c r="AN6681" s="3">
        <v>0.38600000000000001</v>
      </c>
      <c r="AO6681" s="3">
        <v>5.5119999999999996</v>
      </c>
      <c r="AP6681" s="3">
        <v>5.7969999999999997</v>
      </c>
      <c r="AQ6681" s="3">
        <v>3.419</v>
      </c>
      <c r="AR6681" s="3">
        <v>0.52400000000000002</v>
      </c>
      <c r="AS6681" s="3">
        <v>3.1629999999999998</v>
      </c>
      <c r="AT6681" s="3">
        <v>-0.215</v>
      </c>
      <c r="AU6681" s="3">
        <v>3.48</v>
      </c>
      <c r="AV6681" s="3">
        <v>3.762</v>
      </c>
      <c r="AW6681" s="3">
        <v>3.2970000000000002</v>
      </c>
      <c r="AX6681" s="3">
        <v>3.194</v>
      </c>
      <c r="AY6681" s="3">
        <v>3.1120000000000001</v>
      </c>
      <c r="AZ6681" s="3">
        <v>3.3490000000000002</v>
      </c>
      <c r="BA6681">
        <v>3.3490000000000002</v>
      </c>
      <c r="BB6681">
        <v>2016</v>
      </c>
    </row>
    <row r="6682" spans="1:54" hidden="1" x14ac:dyDescent="0.2">
      <c r="A6682">
        <v>718</v>
      </c>
      <c r="B6682" t="s">
        <v>404</v>
      </c>
      <c r="C6682" t="s">
        <v>290</v>
      </c>
      <c r="D6682" t="s">
        <v>107</v>
      </c>
      <c r="E6682" t="s">
        <v>289</v>
      </c>
      <c r="G6682" t="s">
        <v>288</v>
      </c>
    </row>
    <row r="6683" spans="1:54" hidden="1" x14ac:dyDescent="0.2">
      <c r="A6683">
        <v>718</v>
      </c>
      <c r="B6683" t="s">
        <v>404</v>
      </c>
      <c r="C6683" t="s">
        <v>287</v>
      </c>
      <c r="D6683" t="s">
        <v>107</v>
      </c>
      <c r="E6683" t="s">
        <v>286</v>
      </c>
      <c r="F6683" t="s">
        <v>285</v>
      </c>
      <c r="G6683" t="s">
        <v>275</v>
      </c>
      <c r="J6683" s="3">
        <v>-1.4430000000000001</v>
      </c>
      <c r="K6683" s="3">
        <v>6.6239999999999997</v>
      </c>
      <c r="L6683" s="3">
        <v>-3.8069999999999999</v>
      </c>
      <c r="M6683" s="3">
        <v>-3.7829999999999999</v>
      </c>
      <c r="N6683" s="3">
        <v>-5.2930000000000001</v>
      </c>
      <c r="O6683" s="3">
        <v>9.5</v>
      </c>
      <c r="P6683" s="3">
        <v>4.2220000000000004</v>
      </c>
      <c r="Q6683" s="3">
        <v>98.796000000000006</v>
      </c>
      <c r="R6683" s="3">
        <v>-13.016999999999999</v>
      </c>
      <c r="S6683" s="3">
        <v>-3.2360000000000002</v>
      </c>
      <c r="T6683" s="3">
        <v>1.927</v>
      </c>
      <c r="U6683" s="3">
        <v>9.1170000000000009</v>
      </c>
      <c r="V6683" s="3">
        <v>6.4790000000000001</v>
      </c>
      <c r="W6683" s="3">
        <v>18.315000000000001</v>
      </c>
      <c r="X6683" s="3">
        <v>-12.023999999999999</v>
      </c>
      <c r="Y6683" s="3">
        <v>5.1580000000000004</v>
      </c>
      <c r="Z6683" s="3">
        <v>18.728000000000002</v>
      </c>
      <c r="AA6683" s="3">
        <v>21.433</v>
      </c>
      <c r="AB6683" s="3">
        <v>28.667999999999999</v>
      </c>
      <c r="AC6683" s="3">
        <v>-3.3029999999999999</v>
      </c>
      <c r="AD6683" s="3">
        <v>-16.265000000000001</v>
      </c>
      <c r="AE6683" s="3">
        <v>35.343000000000004</v>
      </c>
      <c r="AF6683" s="3">
        <v>-8.0670000000000002</v>
      </c>
      <c r="AG6683" s="3">
        <v>-6.6210000000000004</v>
      </c>
      <c r="AH6683" s="3">
        <v>-0.246</v>
      </c>
      <c r="AI6683" s="3">
        <v>17.742999999999999</v>
      </c>
      <c r="AJ6683" s="3">
        <v>3.081</v>
      </c>
      <c r="AK6683" s="3">
        <v>-13.321</v>
      </c>
      <c r="AL6683" s="3">
        <v>-0.88300000000000001</v>
      </c>
      <c r="AM6683" s="3">
        <v>3.54</v>
      </c>
      <c r="AN6683" s="3">
        <v>-4.6829999999999998</v>
      </c>
      <c r="AO6683" s="3">
        <v>-0.16200000000000001</v>
      </c>
      <c r="AP6683" s="3">
        <v>9.0980000000000008</v>
      </c>
      <c r="AQ6683" s="3">
        <v>6.2430000000000003</v>
      </c>
      <c r="AR6683" s="3">
        <v>20.702999999999999</v>
      </c>
      <c r="AS6683" s="3">
        <v>5.3689999999999998</v>
      </c>
      <c r="AT6683" s="3">
        <v>12.276999999999999</v>
      </c>
      <c r="AU6683" s="3">
        <v>-1.7090000000000001</v>
      </c>
      <c r="AV6683" s="3">
        <v>4.2039999999999997</v>
      </c>
      <c r="AW6683" s="3">
        <v>3.8319999999999999</v>
      </c>
      <c r="AX6683" s="3">
        <v>4.5090000000000003</v>
      </c>
      <c r="AY6683" s="3">
        <v>6.4119999999999999</v>
      </c>
      <c r="AZ6683" s="3">
        <v>8.7129999999999992</v>
      </c>
      <c r="BA6683">
        <v>3.72</v>
      </c>
    </row>
    <row r="6684" spans="1:54" hidden="1" x14ac:dyDescent="0.2">
      <c r="A6684">
        <v>718</v>
      </c>
      <c r="B6684" t="s">
        <v>404</v>
      </c>
      <c r="C6684" t="s">
        <v>284</v>
      </c>
      <c r="D6684" t="s">
        <v>107</v>
      </c>
      <c r="E6684" t="s">
        <v>283</v>
      </c>
      <c r="F6684" t="s">
        <v>282</v>
      </c>
      <c r="G6684" t="s">
        <v>275</v>
      </c>
      <c r="J6684" s="3">
        <v>-3.4470000000000001</v>
      </c>
      <c r="K6684" s="3">
        <v>4.2839999999999998</v>
      </c>
      <c r="L6684" s="3">
        <v>-3.2570000000000001</v>
      </c>
      <c r="M6684" s="3">
        <v>33.253999999999998</v>
      </c>
      <c r="N6684" s="3">
        <v>0.97599999999999998</v>
      </c>
      <c r="O6684" s="3">
        <v>11.414</v>
      </c>
      <c r="P6684" s="3">
        <v>-12.516999999999999</v>
      </c>
      <c r="Q6684" s="3">
        <v>-6.2160000000000002</v>
      </c>
      <c r="R6684" s="3">
        <v>30.154</v>
      </c>
      <c r="S6684" s="3">
        <v>6.34</v>
      </c>
      <c r="T6684" s="3">
        <v>4.2009999999999996</v>
      </c>
      <c r="U6684" s="3">
        <v>-6.7450000000000001</v>
      </c>
      <c r="V6684" s="3">
        <v>10.693</v>
      </c>
      <c r="W6684" s="3">
        <v>41.795000000000002</v>
      </c>
      <c r="X6684" s="3">
        <v>-13.193</v>
      </c>
      <c r="Y6684" s="3">
        <v>5.2759999999999998</v>
      </c>
      <c r="Z6684" s="3">
        <v>18.556000000000001</v>
      </c>
      <c r="AA6684" s="3">
        <v>22.201000000000001</v>
      </c>
      <c r="AB6684" s="3">
        <v>30.405000000000001</v>
      </c>
      <c r="AC6684" s="3">
        <v>-2.7229999999999999</v>
      </c>
      <c r="AD6684" s="3">
        <v>-23.74</v>
      </c>
      <c r="AE6684" s="3">
        <v>45.445999999999998</v>
      </c>
      <c r="AF6684" s="3">
        <v>-11.769</v>
      </c>
      <c r="AG6684" s="3">
        <v>-9.9909999999999997</v>
      </c>
      <c r="AH6684" s="3">
        <v>8.0879999999999992</v>
      </c>
      <c r="AI6684" s="3">
        <v>24.966000000000001</v>
      </c>
      <c r="AJ6684" s="3">
        <v>1.304</v>
      </c>
      <c r="AK6684" s="3">
        <v>-12.388999999999999</v>
      </c>
      <c r="AL6684" s="3">
        <v>3.9319999999999999</v>
      </c>
      <c r="AM6684" s="3">
        <v>1.0529999999999999</v>
      </c>
      <c r="AN6684" s="3">
        <v>-6.1580000000000004</v>
      </c>
      <c r="AO6684" s="3">
        <v>3.2690000000000001</v>
      </c>
      <c r="AP6684" s="3">
        <v>5.4610000000000003</v>
      </c>
      <c r="AQ6684" s="3">
        <v>8.2870000000000008</v>
      </c>
      <c r="AR6684" s="3">
        <v>8.4169999999999998</v>
      </c>
      <c r="AS6684" s="3">
        <v>0.27100000000000002</v>
      </c>
      <c r="AT6684" s="3">
        <v>14.39</v>
      </c>
      <c r="AU6684" s="3">
        <v>-0.61599999999999999</v>
      </c>
      <c r="AV6684" s="3">
        <v>8.18</v>
      </c>
      <c r="AW6684" s="3">
        <v>5.2229999999999999</v>
      </c>
      <c r="AX6684" s="3">
        <v>5.8</v>
      </c>
      <c r="AY6684" s="3">
        <v>8.0239999999999991</v>
      </c>
      <c r="AZ6684" s="3">
        <v>9.2690000000000001</v>
      </c>
      <c r="BA6684">
        <v>2.7130000000000001</v>
      </c>
    </row>
    <row r="6685" spans="1:54" hidden="1" x14ac:dyDescent="0.2">
      <c r="A6685">
        <v>718</v>
      </c>
      <c r="B6685" t="s">
        <v>404</v>
      </c>
      <c r="C6685" t="s">
        <v>281</v>
      </c>
      <c r="D6685" t="s">
        <v>107</v>
      </c>
      <c r="E6685" t="s">
        <v>280</v>
      </c>
      <c r="F6685" t="s">
        <v>279</v>
      </c>
      <c r="G6685" t="s">
        <v>275</v>
      </c>
      <c r="J6685" s="3">
        <v>-1.387</v>
      </c>
      <c r="K6685" s="3">
        <v>8.0519999999999996</v>
      </c>
      <c r="L6685" s="3">
        <v>0.79600000000000004</v>
      </c>
      <c r="M6685" s="3">
        <v>-90.596999999999994</v>
      </c>
      <c r="N6685" s="3">
        <v>-25.582999999999998</v>
      </c>
      <c r="O6685" s="3">
        <v>2.274</v>
      </c>
      <c r="P6685" s="3">
        <v>-2.7170000000000001</v>
      </c>
      <c r="Q6685" s="3">
        <v>244.86799999999999</v>
      </c>
      <c r="R6685" s="3">
        <v>110.19199999999999</v>
      </c>
      <c r="S6685" s="3">
        <v>-2.4119999999999999</v>
      </c>
      <c r="T6685" s="3">
        <v>-1.3560000000000001</v>
      </c>
      <c r="U6685" s="3">
        <v>-2.1629999999999998</v>
      </c>
      <c r="V6685" s="3">
        <v>12.842000000000001</v>
      </c>
      <c r="W6685" s="3">
        <v>34.868000000000002</v>
      </c>
      <c r="X6685" s="3">
        <v>-2.2799999999999998</v>
      </c>
      <c r="Y6685" s="3">
        <v>3.5390000000000001</v>
      </c>
      <c r="Z6685" s="3">
        <v>-6.4480000000000004</v>
      </c>
      <c r="AA6685" s="3">
        <v>15.478</v>
      </c>
      <c r="AB6685" s="3">
        <v>15.616</v>
      </c>
      <c r="AC6685" s="3">
        <v>3.7040000000000002</v>
      </c>
      <c r="AD6685" s="3">
        <v>-3.7919999999999998</v>
      </c>
      <c r="AE6685" s="3">
        <v>13.109</v>
      </c>
      <c r="AF6685" s="3">
        <v>7.306</v>
      </c>
      <c r="AG6685" s="3">
        <v>4.4279999999999999</v>
      </c>
      <c r="AH6685" s="3">
        <v>-11.134</v>
      </c>
      <c r="AI6685" s="3">
        <v>-1.2609999999999999</v>
      </c>
      <c r="AJ6685" s="3">
        <v>8.0470000000000006</v>
      </c>
      <c r="AK6685" s="3">
        <v>4.0439999999999996</v>
      </c>
      <c r="AL6685" s="3">
        <v>-9.6630000000000003</v>
      </c>
      <c r="AM6685" s="3">
        <v>7.1040000000000001</v>
      </c>
      <c r="AN6685" s="3">
        <v>-11.089</v>
      </c>
      <c r="AO6685" s="3">
        <v>-0.73599999999999999</v>
      </c>
      <c r="AP6685" s="3">
        <v>6.9390000000000001</v>
      </c>
      <c r="AQ6685" s="3">
        <v>15.164</v>
      </c>
      <c r="AR6685" s="3">
        <v>12.013</v>
      </c>
      <c r="AS6685" s="3">
        <v>14.345000000000001</v>
      </c>
      <c r="AT6685" s="3">
        <v>14.381</v>
      </c>
      <c r="AU6685" s="3">
        <v>0.39</v>
      </c>
      <c r="AV6685" s="3">
        <v>2.8050000000000002</v>
      </c>
      <c r="AW6685" s="3">
        <v>5.3840000000000003</v>
      </c>
      <c r="AX6685" s="3">
        <v>5.016</v>
      </c>
      <c r="AY6685" s="3">
        <v>6.2460000000000004</v>
      </c>
      <c r="AZ6685" s="3">
        <v>9.8249999999999993</v>
      </c>
      <c r="BA6685">
        <v>5.181</v>
      </c>
    </row>
    <row r="6686" spans="1:54" hidden="1" x14ac:dyDescent="0.2">
      <c r="A6686">
        <v>718</v>
      </c>
      <c r="B6686" t="s">
        <v>404</v>
      </c>
      <c r="C6686" t="s">
        <v>278</v>
      </c>
      <c r="D6686" t="s">
        <v>107</v>
      </c>
      <c r="E6686" t="s">
        <v>277</v>
      </c>
      <c r="F6686" t="s">
        <v>276</v>
      </c>
      <c r="G6686" t="s">
        <v>275</v>
      </c>
      <c r="J6686" s="3">
        <v>-5.9960000000000004</v>
      </c>
      <c r="K6686" s="3">
        <v>-21.497</v>
      </c>
      <c r="L6686" s="3">
        <v>1.4370000000000001</v>
      </c>
      <c r="M6686" s="3">
        <v>39.276000000000003</v>
      </c>
      <c r="N6686" s="3">
        <v>-25.398</v>
      </c>
      <c r="O6686" s="3">
        <v>1.736</v>
      </c>
      <c r="P6686" s="3">
        <v>-2.625</v>
      </c>
      <c r="Q6686" s="3">
        <v>244.20500000000001</v>
      </c>
      <c r="R6686" s="3">
        <v>110.298</v>
      </c>
      <c r="S6686" s="3">
        <v>9.8309999999999995</v>
      </c>
      <c r="T6686" s="3">
        <v>0.20699999999999999</v>
      </c>
      <c r="U6686" s="3">
        <v>-10.872</v>
      </c>
      <c r="V6686" s="3">
        <v>-1.5469999999999999</v>
      </c>
      <c r="W6686" s="3">
        <v>9.9280000000000008</v>
      </c>
      <c r="X6686" s="3">
        <v>5.8319999999999999</v>
      </c>
      <c r="Y6686" s="3">
        <v>-5.0179999999999998</v>
      </c>
      <c r="Z6686" s="3">
        <v>68.495000000000005</v>
      </c>
      <c r="AA6686" s="3">
        <v>22.670999999999999</v>
      </c>
      <c r="AB6686" s="3">
        <v>24.544</v>
      </c>
      <c r="AC6686" s="3">
        <v>7.7450000000000001</v>
      </c>
      <c r="AD6686" s="3">
        <v>12.973000000000001</v>
      </c>
      <c r="AE6686" s="3">
        <v>18.61</v>
      </c>
      <c r="AF6686" s="3">
        <v>8.9380000000000006</v>
      </c>
      <c r="AG6686" s="3">
        <v>12.724</v>
      </c>
      <c r="AH6686" s="3">
        <v>-8.1649999999999991</v>
      </c>
      <c r="AI6686" s="3">
        <v>0.38200000000000001</v>
      </c>
      <c r="AJ6686" s="3">
        <v>9.4890000000000008</v>
      </c>
      <c r="AK6686" s="3">
        <v>-10.420999999999999</v>
      </c>
      <c r="AL6686" s="3">
        <v>-5.0220000000000002</v>
      </c>
      <c r="AM6686" s="3">
        <v>13.249000000000001</v>
      </c>
      <c r="AN6686" s="3">
        <v>-17.103000000000002</v>
      </c>
      <c r="AO6686" s="3">
        <v>5.4370000000000003</v>
      </c>
      <c r="AP6686" s="3">
        <v>14.821999999999999</v>
      </c>
      <c r="AQ6686" s="3">
        <v>14.884</v>
      </c>
      <c r="AR6686" s="3">
        <v>-12.15</v>
      </c>
      <c r="AS6686" s="3">
        <v>0.89900000000000002</v>
      </c>
      <c r="AT6686" s="3">
        <v>12.084</v>
      </c>
      <c r="AU6686" s="3">
        <v>-18.39</v>
      </c>
      <c r="AV6686" s="3">
        <v>0.28000000000000003</v>
      </c>
      <c r="AW6686" s="3">
        <v>1.8759999999999999</v>
      </c>
      <c r="AX6686" s="3">
        <v>3.9550000000000001</v>
      </c>
      <c r="AY6686" s="3">
        <v>8.5640000000000001</v>
      </c>
      <c r="AZ6686" s="3">
        <v>17.045000000000002</v>
      </c>
      <c r="BA6686">
        <v>3.7410000000000001</v>
      </c>
    </row>
    <row r="6687" spans="1:54" hidden="1" x14ac:dyDescent="0.2">
      <c r="A6687">
        <v>718</v>
      </c>
      <c r="B6687" t="s">
        <v>404</v>
      </c>
      <c r="C6687" t="s">
        <v>274</v>
      </c>
      <c r="D6687" t="s">
        <v>107</v>
      </c>
      <c r="E6687" t="s">
        <v>273</v>
      </c>
      <c r="F6687" t="s">
        <v>272</v>
      </c>
      <c r="G6687" t="s">
        <v>271</v>
      </c>
      <c r="I6687" t="s">
        <v>1665</v>
      </c>
      <c r="J6687" s="3" t="s">
        <v>215</v>
      </c>
      <c r="K6687" s="3" t="s">
        <v>215</v>
      </c>
      <c r="L6687" s="3" t="s">
        <v>215</v>
      </c>
      <c r="M6687" s="3" t="s">
        <v>215</v>
      </c>
      <c r="N6687" s="3" t="s">
        <v>215</v>
      </c>
      <c r="O6687" s="3" t="s">
        <v>215</v>
      </c>
      <c r="P6687" s="3" t="s">
        <v>215</v>
      </c>
      <c r="Q6687" s="3" t="s">
        <v>215</v>
      </c>
      <c r="R6687" s="3" t="s">
        <v>215</v>
      </c>
      <c r="S6687" s="3" t="s">
        <v>215</v>
      </c>
      <c r="T6687" s="3" t="s">
        <v>215</v>
      </c>
      <c r="U6687" s="3" t="s">
        <v>215</v>
      </c>
      <c r="V6687" s="3" t="s">
        <v>215</v>
      </c>
      <c r="W6687" s="3" t="s">
        <v>215</v>
      </c>
      <c r="X6687" s="3" t="s">
        <v>215</v>
      </c>
      <c r="Y6687" s="3">
        <v>7.7</v>
      </c>
      <c r="Z6687" s="3">
        <v>7.452</v>
      </c>
      <c r="AA6687" s="3">
        <v>6.7569999999999997</v>
      </c>
      <c r="AB6687" s="3">
        <v>4.2110000000000003</v>
      </c>
      <c r="AC6687" s="3">
        <v>3.1720000000000002</v>
      </c>
      <c r="AD6687" s="3">
        <v>3.1120000000000001</v>
      </c>
      <c r="AE6687" s="3">
        <v>4.4119999999999999</v>
      </c>
      <c r="AF6687" s="3">
        <v>4.0640000000000001</v>
      </c>
      <c r="AG6687" s="3">
        <v>3.1509999999999998</v>
      </c>
      <c r="AH6687" s="3">
        <v>3.5310000000000001</v>
      </c>
      <c r="AI6687" s="3">
        <v>3.6240000000000001</v>
      </c>
      <c r="AJ6687" s="3">
        <v>2.5110000000000001</v>
      </c>
      <c r="AK6687" s="3">
        <v>1.863</v>
      </c>
      <c r="AL6687" s="3">
        <v>1.716</v>
      </c>
      <c r="AM6687" s="3">
        <v>5.1360000000000001</v>
      </c>
      <c r="AN6687" s="3">
        <v>4.6050000000000004</v>
      </c>
      <c r="AO6687" s="3">
        <v>4.13</v>
      </c>
      <c r="AP6687" s="3">
        <v>3.7050000000000001</v>
      </c>
      <c r="AQ6687" s="3">
        <v>3.3250000000000002</v>
      </c>
      <c r="AR6687" s="3">
        <v>2.9830000000000001</v>
      </c>
      <c r="AS6687" s="3">
        <v>2.6840000000000002</v>
      </c>
      <c r="AT6687" s="3">
        <v>2.6840000000000002</v>
      </c>
      <c r="AU6687" s="3">
        <v>3</v>
      </c>
      <c r="AV6687" s="3">
        <v>3</v>
      </c>
      <c r="AW6687" s="3">
        <v>3</v>
      </c>
      <c r="AX6687" s="3">
        <v>3</v>
      </c>
      <c r="AY6687" s="3">
        <v>3</v>
      </c>
      <c r="AZ6687" s="3">
        <v>3</v>
      </c>
      <c r="BA6687">
        <v>3</v>
      </c>
      <c r="BB6687">
        <v>2015</v>
      </c>
    </row>
    <row r="6688" spans="1:54" hidden="1" x14ac:dyDescent="0.2">
      <c r="A6688">
        <v>718</v>
      </c>
      <c r="B6688" t="s">
        <v>404</v>
      </c>
      <c r="C6688" t="s">
        <v>270</v>
      </c>
      <c r="D6688" t="s">
        <v>107</v>
      </c>
      <c r="E6688" t="s">
        <v>269</v>
      </c>
      <c r="F6688" t="s">
        <v>268</v>
      </c>
      <c r="G6688" t="s">
        <v>264</v>
      </c>
      <c r="H6688" t="s">
        <v>263</v>
      </c>
    </row>
    <row r="6689" spans="1:54" hidden="1" x14ac:dyDescent="0.2">
      <c r="A6689">
        <v>718</v>
      </c>
      <c r="B6689" t="s">
        <v>404</v>
      </c>
      <c r="C6689" t="s">
        <v>267</v>
      </c>
      <c r="D6689" t="s">
        <v>107</v>
      </c>
      <c r="E6689" t="s">
        <v>266</v>
      </c>
      <c r="F6689" t="s">
        <v>265</v>
      </c>
      <c r="G6689" t="s">
        <v>264</v>
      </c>
      <c r="H6689" t="s">
        <v>263</v>
      </c>
      <c r="I6689" t="s">
        <v>1666</v>
      </c>
      <c r="J6689" s="3">
        <v>6.3E-2</v>
      </c>
      <c r="K6689" s="3">
        <v>6.4000000000000001E-2</v>
      </c>
      <c r="L6689" s="3">
        <v>6.4000000000000001E-2</v>
      </c>
      <c r="M6689" s="3">
        <v>6.4000000000000001E-2</v>
      </c>
      <c r="N6689" s="3">
        <v>6.5000000000000002E-2</v>
      </c>
      <c r="O6689" s="3">
        <v>6.5000000000000002E-2</v>
      </c>
      <c r="P6689" s="3">
        <v>6.6000000000000003E-2</v>
      </c>
      <c r="Q6689" s="3">
        <v>6.8000000000000005E-2</v>
      </c>
      <c r="R6689" s="3">
        <v>6.9000000000000006E-2</v>
      </c>
      <c r="S6689" s="3">
        <v>6.9000000000000006E-2</v>
      </c>
      <c r="T6689" s="3">
        <v>7.0000000000000007E-2</v>
      </c>
      <c r="U6689" s="3">
        <v>7.0000000000000007E-2</v>
      </c>
      <c r="V6689" s="3">
        <v>7.0999999999999994E-2</v>
      </c>
      <c r="W6689" s="3">
        <v>7.1999999999999995E-2</v>
      </c>
      <c r="X6689" s="3">
        <v>7.3999999999999996E-2</v>
      </c>
      <c r="Y6689" s="3">
        <v>7.4999999999999997E-2</v>
      </c>
      <c r="Z6689" s="3">
        <v>7.5999999999999998E-2</v>
      </c>
      <c r="AA6689" s="3">
        <v>7.6999999999999999E-2</v>
      </c>
      <c r="AB6689" s="3">
        <v>7.9000000000000001E-2</v>
      </c>
      <c r="AC6689" s="3">
        <v>0.08</v>
      </c>
      <c r="AD6689" s="3">
        <v>8.1000000000000003E-2</v>
      </c>
      <c r="AE6689" s="3">
        <v>8.1000000000000003E-2</v>
      </c>
      <c r="AF6689" s="3">
        <v>8.3000000000000004E-2</v>
      </c>
      <c r="AG6689" s="3">
        <v>8.3000000000000004E-2</v>
      </c>
      <c r="AH6689" s="3">
        <v>8.2000000000000003E-2</v>
      </c>
      <c r="AI6689" s="3">
        <v>8.3000000000000004E-2</v>
      </c>
      <c r="AJ6689" s="3">
        <v>8.5000000000000006E-2</v>
      </c>
      <c r="AK6689" s="3">
        <v>8.5000000000000006E-2</v>
      </c>
      <c r="AL6689" s="3">
        <v>8.6999999999999994E-2</v>
      </c>
      <c r="AM6689" s="3">
        <v>8.6999999999999994E-2</v>
      </c>
      <c r="AN6689" s="3">
        <v>0.09</v>
      </c>
      <c r="AO6689" s="3">
        <v>8.6999999999999994E-2</v>
      </c>
      <c r="AP6689" s="3">
        <v>8.7999999999999995E-2</v>
      </c>
      <c r="AQ6689" s="3">
        <v>0.09</v>
      </c>
      <c r="AR6689" s="3">
        <v>9.0999999999999998E-2</v>
      </c>
      <c r="AS6689" s="3">
        <v>9.2999999999999999E-2</v>
      </c>
      <c r="AT6689" s="3">
        <v>9.4E-2</v>
      </c>
      <c r="AU6689" s="3">
        <v>9.4E-2</v>
      </c>
      <c r="AV6689" s="3">
        <v>9.5000000000000001E-2</v>
      </c>
      <c r="AW6689" s="3">
        <v>9.6000000000000002E-2</v>
      </c>
      <c r="AX6689" s="3">
        <v>9.7000000000000003E-2</v>
      </c>
      <c r="AY6689" s="3">
        <v>9.8000000000000004E-2</v>
      </c>
      <c r="AZ6689" s="3">
        <v>9.9000000000000005E-2</v>
      </c>
      <c r="BA6689">
        <v>0.1</v>
      </c>
      <c r="BB6689">
        <v>2015</v>
      </c>
    </row>
    <row r="6690" spans="1:54" hidden="1" x14ac:dyDescent="0.2">
      <c r="A6690">
        <v>718</v>
      </c>
      <c r="B6690" t="s">
        <v>404</v>
      </c>
      <c r="C6690" t="s">
        <v>262</v>
      </c>
      <c r="D6690" t="s">
        <v>107</v>
      </c>
      <c r="E6690" t="s">
        <v>260</v>
      </c>
      <c r="F6690" t="s">
        <v>259</v>
      </c>
      <c r="G6690" t="s">
        <v>225</v>
      </c>
      <c r="H6690" t="s">
        <v>222</v>
      </c>
      <c r="I6690" t="s">
        <v>1667</v>
      </c>
      <c r="J6690" s="3" t="s">
        <v>215</v>
      </c>
      <c r="K6690" s="3" t="s">
        <v>215</v>
      </c>
      <c r="L6690" s="3" t="s">
        <v>215</v>
      </c>
      <c r="M6690" s="3">
        <v>0.44500000000000001</v>
      </c>
      <c r="N6690" s="3">
        <v>0.47499999999999998</v>
      </c>
      <c r="O6690" s="3">
        <v>0.58099999999999996</v>
      </c>
      <c r="P6690" s="3">
        <v>0.61599999999999999</v>
      </c>
      <c r="Q6690" s="3">
        <v>0.73299999999999998</v>
      </c>
      <c r="R6690" s="3">
        <v>0.89500000000000002</v>
      </c>
      <c r="S6690" s="3">
        <v>1.0309999999999999</v>
      </c>
      <c r="T6690" s="3">
        <v>1.1399999999999999</v>
      </c>
      <c r="U6690" s="3">
        <v>1.0940000000000001</v>
      </c>
      <c r="V6690" s="3">
        <v>1.27</v>
      </c>
      <c r="W6690" s="3">
        <v>1.393</v>
      </c>
      <c r="X6690" s="3">
        <v>1.395</v>
      </c>
      <c r="Y6690" s="3">
        <v>1.2230000000000001</v>
      </c>
      <c r="Z6690" s="3">
        <v>1.236</v>
      </c>
      <c r="AA6690" s="3">
        <v>1.3819999999999999</v>
      </c>
      <c r="AB6690" s="3">
        <v>1.409</v>
      </c>
      <c r="AC6690" s="3">
        <v>1.526</v>
      </c>
      <c r="AD6690" s="3">
        <v>1.429</v>
      </c>
      <c r="AE6690" s="3">
        <v>1.3819999999999999</v>
      </c>
      <c r="AF6690" s="3">
        <v>1.5309999999999999</v>
      </c>
      <c r="AG6690" s="3">
        <v>1.83</v>
      </c>
      <c r="AH6690" s="3">
        <v>1.8620000000000001</v>
      </c>
      <c r="AI6690" s="3">
        <v>1.992</v>
      </c>
      <c r="AJ6690" s="3">
        <v>2.3010000000000002</v>
      </c>
      <c r="AK6690" s="3">
        <v>2.214</v>
      </c>
      <c r="AL6690" s="3">
        <v>3.19</v>
      </c>
      <c r="AM6690" s="3">
        <v>4.2619999999999996</v>
      </c>
      <c r="AN6690" s="3">
        <v>4.1079999999999997</v>
      </c>
      <c r="AO6690" s="3">
        <v>5.0140000000000002</v>
      </c>
      <c r="AP6690" s="3">
        <v>6.024</v>
      </c>
      <c r="AQ6690" s="3">
        <v>6.1109999999999998</v>
      </c>
      <c r="AR6690" s="3">
        <v>6.4130000000000003</v>
      </c>
      <c r="AS6690" s="3">
        <v>6.2759999999999998</v>
      </c>
      <c r="AT6690" s="3">
        <v>7.2050000000000001</v>
      </c>
      <c r="AU6690" s="3">
        <v>8.1300000000000008</v>
      </c>
      <c r="AV6690" s="3">
        <v>8.44</v>
      </c>
      <c r="AW6690" s="3">
        <v>8.7349999999999994</v>
      </c>
      <c r="AX6690" s="3">
        <v>9.0839999999999996</v>
      </c>
      <c r="AY6690" s="3">
        <v>9.6829999999999998</v>
      </c>
      <c r="AZ6690" s="3">
        <v>10.351000000000001</v>
      </c>
      <c r="BA6690">
        <v>10.75</v>
      </c>
      <c r="BB6690">
        <v>2016</v>
      </c>
    </row>
    <row r="6691" spans="1:54" hidden="1" x14ac:dyDescent="0.2">
      <c r="A6691">
        <v>718</v>
      </c>
      <c r="B6691" t="s">
        <v>404</v>
      </c>
      <c r="C6691" t="s">
        <v>261</v>
      </c>
      <c r="D6691" t="s">
        <v>107</v>
      </c>
      <c r="E6691" t="s">
        <v>260</v>
      </c>
      <c r="F6691" t="s">
        <v>259</v>
      </c>
      <c r="G6691" t="s">
        <v>217</v>
      </c>
      <c r="I6691" t="s">
        <v>258</v>
      </c>
      <c r="J6691" s="3" t="s">
        <v>215</v>
      </c>
      <c r="K6691" s="3" t="s">
        <v>215</v>
      </c>
      <c r="L6691" s="3" t="s">
        <v>215</v>
      </c>
      <c r="M6691" s="3">
        <v>44.798000000000002</v>
      </c>
      <c r="N6691" s="3">
        <v>44.442999999999998</v>
      </c>
      <c r="O6691" s="3">
        <v>48.186999999999998</v>
      </c>
      <c r="P6691" s="3">
        <v>47.95</v>
      </c>
      <c r="Q6691" s="3">
        <v>52.475000000000001</v>
      </c>
      <c r="R6691" s="3">
        <v>58.56</v>
      </c>
      <c r="S6691" s="3">
        <v>59.93</v>
      </c>
      <c r="T6691" s="3">
        <v>57.973999999999997</v>
      </c>
      <c r="U6691" s="3">
        <v>55.255000000000003</v>
      </c>
      <c r="V6691" s="3">
        <v>57.154000000000003</v>
      </c>
      <c r="W6691" s="3">
        <v>56.731000000000002</v>
      </c>
      <c r="X6691" s="3">
        <v>56.701000000000001</v>
      </c>
      <c r="Y6691" s="3">
        <v>50.515999999999998</v>
      </c>
      <c r="Z6691" s="3">
        <v>49.417999999999999</v>
      </c>
      <c r="AA6691" s="3">
        <v>48.838999999999999</v>
      </c>
      <c r="AB6691" s="3">
        <v>44.027999999999999</v>
      </c>
      <c r="AC6691" s="3">
        <v>45.862000000000002</v>
      </c>
      <c r="AD6691" s="3">
        <v>40.668999999999997</v>
      </c>
      <c r="AE6691" s="3">
        <v>37.915999999999997</v>
      </c>
      <c r="AF6691" s="3">
        <v>40.055</v>
      </c>
      <c r="AG6691" s="3">
        <v>48.024000000000001</v>
      </c>
      <c r="AH6691" s="3">
        <v>40.332999999999998</v>
      </c>
      <c r="AI6691" s="3">
        <v>39.402000000000001</v>
      </c>
      <c r="AJ6691" s="3">
        <v>41.012999999999998</v>
      </c>
      <c r="AK6691" s="3">
        <v>31.966999999999999</v>
      </c>
      <c r="AL6691" s="3">
        <v>34.871000000000002</v>
      </c>
      <c r="AM6691" s="3">
        <v>36.956000000000003</v>
      </c>
      <c r="AN6691" s="3">
        <v>35.097000000000001</v>
      </c>
      <c r="AO6691" s="3">
        <v>39.764000000000003</v>
      </c>
      <c r="AP6691" s="3">
        <v>41.491</v>
      </c>
      <c r="AQ6691" s="3">
        <v>38.161000000000001</v>
      </c>
      <c r="AR6691" s="3">
        <v>37.457999999999998</v>
      </c>
      <c r="AS6691" s="3">
        <v>34.228999999999999</v>
      </c>
      <c r="AT6691" s="3">
        <v>37.857999999999997</v>
      </c>
      <c r="AU6691" s="3">
        <v>40.171999999999997</v>
      </c>
      <c r="AV6691" s="3">
        <v>38.789000000000001</v>
      </c>
      <c r="AW6691" s="3">
        <v>37.735999999999997</v>
      </c>
      <c r="AX6691" s="3">
        <v>36.991999999999997</v>
      </c>
      <c r="AY6691" s="3">
        <v>36.877000000000002</v>
      </c>
      <c r="AZ6691" s="3">
        <v>36.866999999999997</v>
      </c>
      <c r="BA6691">
        <v>35.982999999999997</v>
      </c>
      <c r="BB6691">
        <v>2016</v>
      </c>
    </row>
    <row r="6692" spans="1:54" hidden="1" x14ac:dyDescent="0.2">
      <c r="A6692">
        <v>718</v>
      </c>
      <c r="B6692" t="s">
        <v>404</v>
      </c>
      <c r="C6692" t="s">
        <v>257</v>
      </c>
      <c r="D6692" t="s">
        <v>107</v>
      </c>
      <c r="E6692" t="s">
        <v>255</v>
      </c>
      <c r="F6692" t="s">
        <v>254</v>
      </c>
      <c r="G6692" t="s">
        <v>225</v>
      </c>
      <c r="H6692" t="s">
        <v>222</v>
      </c>
      <c r="I6692" t="s">
        <v>1667</v>
      </c>
      <c r="J6692" s="3" t="s">
        <v>215</v>
      </c>
      <c r="K6692" s="3" t="s">
        <v>215</v>
      </c>
      <c r="L6692" s="3" t="s">
        <v>215</v>
      </c>
      <c r="M6692" s="3">
        <v>0.47599999999999998</v>
      </c>
      <c r="N6692" s="3">
        <v>0.54</v>
      </c>
      <c r="O6692" s="3">
        <v>0.63900000000000001</v>
      </c>
      <c r="P6692" s="3">
        <v>0.745</v>
      </c>
      <c r="Q6692" s="3">
        <v>0.69399999999999995</v>
      </c>
      <c r="R6692" s="3">
        <v>0.71399999999999997</v>
      </c>
      <c r="S6692" s="3">
        <v>0.88900000000000001</v>
      </c>
      <c r="T6692" s="3">
        <v>0.90600000000000003</v>
      </c>
      <c r="U6692" s="3">
        <v>1.032</v>
      </c>
      <c r="V6692" s="3">
        <v>1.1259999999999999</v>
      </c>
      <c r="W6692" s="3">
        <v>1.482</v>
      </c>
      <c r="X6692" s="3">
        <v>1.5649999999999999</v>
      </c>
      <c r="Y6692" s="3">
        <v>1.2849999999999999</v>
      </c>
      <c r="Z6692" s="3">
        <v>1.478</v>
      </c>
      <c r="AA6692" s="3">
        <v>1.5489999999999999</v>
      </c>
      <c r="AB6692" s="3">
        <v>1.9430000000000001</v>
      </c>
      <c r="AC6692" s="3">
        <v>1.8680000000000001</v>
      </c>
      <c r="AD6692" s="3">
        <v>1.9470000000000001</v>
      </c>
      <c r="AE6692" s="3">
        <v>1.7070000000000001</v>
      </c>
      <c r="AF6692" s="3">
        <v>2.153</v>
      </c>
      <c r="AG6692" s="3">
        <v>1.7010000000000001</v>
      </c>
      <c r="AH6692" s="3">
        <v>1.8420000000000001</v>
      </c>
      <c r="AI6692" s="3">
        <v>1.97</v>
      </c>
      <c r="AJ6692" s="3">
        <v>2.4430000000000001</v>
      </c>
      <c r="AK6692" s="3">
        <v>2.9020000000000001</v>
      </c>
      <c r="AL6692" s="3">
        <v>2.4689999999999999</v>
      </c>
      <c r="AM6692" s="3">
        <v>3.7040000000000002</v>
      </c>
      <c r="AN6692" s="3">
        <v>4.0469999999999997</v>
      </c>
      <c r="AO6692" s="3">
        <v>4.5819999999999999</v>
      </c>
      <c r="AP6692" s="3">
        <v>5.6050000000000004</v>
      </c>
      <c r="AQ6692" s="3">
        <v>6.0519999999999996</v>
      </c>
      <c r="AR6692" s="3">
        <v>5.7850000000000001</v>
      </c>
      <c r="AS6692" s="3">
        <v>5.9340000000000002</v>
      </c>
      <c r="AT6692" s="3">
        <v>7.1660000000000004</v>
      </c>
      <c r="AU6692" s="3">
        <v>7.92</v>
      </c>
      <c r="AV6692" s="3">
        <v>8.3160000000000007</v>
      </c>
      <c r="AW6692" s="3">
        <v>8.48</v>
      </c>
      <c r="AX6692" s="3">
        <v>8.5990000000000002</v>
      </c>
      <c r="AY6692" s="3">
        <v>9.2940000000000005</v>
      </c>
      <c r="AZ6692" s="3">
        <v>9.7690000000000001</v>
      </c>
      <c r="BA6692">
        <v>10.984</v>
      </c>
      <c r="BB6692">
        <v>2016</v>
      </c>
    </row>
    <row r="6693" spans="1:54" hidden="1" x14ac:dyDescent="0.2">
      <c r="A6693">
        <v>718</v>
      </c>
      <c r="B6693" t="s">
        <v>404</v>
      </c>
      <c r="C6693" t="s">
        <v>256</v>
      </c>
      <c r="D6693" t="s">
        <v>107</v>
      </c>
      <c r="E6693" t="s">
        <v>255</v>
      </c>
      <c r="F6693" t="s">
        <v>254</v>
      </c>
      <c r="G6693" t="s">
        <v>217</v>
      </c>
      <c r="I6693" t="s">
        <v>253</v>
      </c>
      <c r="J6693" s="3" t="s">
        <v>215</v>
      </c>
      <c r="K6693" s="3" t="s">
        <v>215</v>
      </c>
      <c r="L6693" s="3" t="s">
        <v>215</v>
      </c>
      <c r="M6693" s="3">
        <v>47.93</v>
      </c>
      <c r="N6693" s="3">
        <v>50.529000000000003</v>
      </c>
      <c r="O6693" s="3">
        <v>53.042000000000002</v>
      </c>
      <c r="P6693" s="3">
        <v>58.005000000000003</v>
      </c>
      <c r="Q6693" s="3">
        <v>49.703000000000003</v>
      </c>
      <c r="R6693" s="3">
        <v>46.747</v>
      </c>
      <c r="S6693" s="3">
        <v>51.673000000000002</v>
      </c>
      <c r="T6693" s="3">
        <v>46.063000000000002</v>
      </c>
      <c r="U6693" s="3">
        <v>52.103000000000002</v>
      </c>
      <c r="V6693" s="3">
        <v>50.710999999999999</v>
      </c>
      <c r="W6693" s="3">
        <v>60.353999999999999</v>
      </c>
      <c r="X6693" s="3">
        <v>63.646999999999998</v>
      </c>
      <c r="Y6693" s="3">
        <v>53.095999999999997</v>
      </c>
      <c r="Z6693" s="3">
        <v>59.11</v>
      </c>
      <c r="AA6693" s="3">
        <v>54.744999999999997</v>
      </c>
      <c r="AB6693" s="3">
        <v>60.698</v>
      </c>
      <c r="AC6693" s="3">
        <v>56.125999999999998</v>
      </c>
      <c r="AD6693" s="3">
        <v>55.408999999999999</v>
      </c>
      <c r="AE6693" s="3">
        <v>46.841999999999999</v>
      </c>
      <c r="AF6693" s="3">
        <v>56.314999999999998</v>
      </c>
      <c r="AG6693" s="3">
        <v>44.628</v>
      </c>
      <c r="AH6693" s="3">
        <v>39.896000000000001</v>
      </c>
      <c r="AI6693" s="3">
        <v>38.979999999999997</v>
      </c>
      <c r="AJ6693" s="3">
        <v>43.551000000000002</v>
      </c>
      <c r="AK6693" s="3">
        <v>41.896000000000001</v>
      </c>
      <c r="AL6693" s="3">
        <v>26.989000000000001</v>
      </c>
      <c r="AM6693" s="3">
        <v>32.116999999999997</v>
      </c>
      <c r="AN6693" s="3">
        <v>34.576000000000001</v>
      </c>
      <c r="AO6693" s="3">
        <v>36.335999999999999</v>
      </c>
      <c r="AP6693" s="3">
        <v>38.600999999999999</v>
      </c>
      <c r="AQ6693" s="3">
        <v>37.792000000000002</v>
      </c>
      <c r="AR6693" s="3">
        <v>33.790999999999997</v>
      </c>
      <c r="AS6693" s="3">
        <v>32.363999999999997</v>
      </c>
      <c r="AT6693" s="3">
        <v>37.652999999999999</v>
      </c>
      <c r="AU6693" s="3">
        <v>39.133000000000003</v>
      </c>
      <c r="AV6693" s="3">
        <v>38.216000000000001</v>
      </c>
      <c r="AW6693" s="3">
        <v>36.634999999999998</v>
      </c>
      <c r="AX6693" s="3">
        <v>35.015999999999998</v>
      </c>
      <c r="AY6693" s="3">
        <v>35.395000000000003</v>
      </c>
      <c r="AZ6693" s="3">
        <v>34.795999999999999</v>
      </c>
      <c r="BA6693">
        <v>36.762999999999998</v>
      </c>
      <c r="BB6693">
        <v>2016</v>
      </c>
    </row>
    <row r="6694" spans="1:54" hidden="1" x14ac:dyDescent="0.2">
      <c r="A6694">
        <v>718</v>
      </c>
      <c r="B6694" t="s">
        <v>404</v>
      </c>
      <c r="C6694" t="s">
        <v>252</v>
      </c>
      <c r="D6694" t="s">
        <v>107</v>
      </c>
      <c r="E6694" t="s">
        <v>250</v>
      </c>
      <c r="F6694" t="s">
        <v>249</v>
      </c>
      <c r="G6694" t="s">
        <v>225</v>
      </c>
      <c r="H6694" t="s">
        <v>222</v>
      </c>
      <c r="I6694" t="s">
        <v>1667</v>
      </c>
      <c r="J6694" s="3" t="s">
        <v>215</v>
      </c>
      <c r="K6694" s="3" t="s">
        <v>215</v>
      </c>
      <c r="L6694" s="3" t="s">
        <v>215</v>
      </c>
      <c r="M6694" s="3">
        <v>-3.1E-2</v>
      </c>
      <c r="N6694" s="3">
        <v>-6.5000000000000002E-2</v>
      </c>
      <c r="O6694" s="3">
        <v>-5.8999999999999997E-2</v>
      </c>
      <c r="P6694" s="3">
        <v>-0.129</v>
      </c>
      <c r="Q6694" s="3">
        <v>3.9E-2</v>
      </c>
      <c r="R6694" s="3">
        <v>0.18099999999999999</v>
      </c>
      <c r="S6694" s="3">
        <v>0.14199999999999999</v>
      </c>
      <c r="T6694" s="3">
        <v>0.23400000000000001</v>
      </c>
      <c r="U6694" s="3">
        <v>6.2E-2</v>
      </c>
      <c r="V6694" s="3">
        <v>0.14299999999999999</v>
      </c>
      <c r="W6694" s="3">
        <v>-8.8999999999999996E-2</v>
      </c>
      <c r="X6694" s="3">
        <v>-0.17100000000000001</v>
      </c>
      <c r="Y6694" s="3">
        <v>-6.2E-2</v>
      </c>
      <c r="Z6694" s="3">
        <v>-0.24199999999999999</v>
      </c>
      <c r="AA6694" s="3">
        <v>-0.16700000000000001</v>
      </c>
      <c r="AB6694" s="3">
        <v>-0.53400000000000003</v>
      </c>
      <c r="AC6694" s="3">
        <v>-0.34200000000000003</v>
      </c>
      <c r="AD6694" s="3">
        <v>-0.51800000000000002</v>
      </c>
      <c r="AE6694" s="3">
        <v>-0.32500000000000001</v>
      </c>
      <c r="AF6694" s="3">
        <v>-0.622</v>
      </c>
      <c r="AG6694" s="3">
        <v>0.129</v>
      </c>
      <c r="AH6694" s="3">
        <v>0.02</v>
      </c>
      <c r="AI6694" s="3">
        <v>2.1000000000000001E-2</v>
      </c>
      <c r="AJ6694" s="3">
        <v>-0.14199999999999999</v>
      </c>
      <c r="AK6694" s="3">
        <v>-0.68799999999999994</v>
      </c>
      <c r="AL6694" s="3">
        <v>0.72099999999999997</v>
      </c>
      <c r="AM6694" s="3">
        <v>0.55800000000000005</v>
      </c>
      <c r="AN6694" s="3">
        <v>6.0999999999999999E-2</v>
      </c>
      <c r="AO6694" s="3">
        <v>0.432</v>
      </c>
      <c r="AP6694" s="3">
        <v>0.42</v>
      </c>
      <c r="AQ6694" s="3">
        <v>5.8999999999999997E-2</v>
      </c>
      <c r="AR6694" s="3">
        <v>0.628</v>
      </c>
      <c r="AS6694" s="3">
        <v>0.34200000000000003</v>
      </c>
      <c r="AT6694" s="3">
        <v>3.9E-2</v>
      </c>
      <c r="AU6694" s="3">
        <v>0.21</v>
      </c>
      <c r="AV6694" s="3">
        <v>0.125</v>
      </c>
      <c r="AW6694" s="3">
        <v>0.255</v>
      </c>
      <c r="AX6694" s="3">
        <v>0.48499999999999999</v>
      </c>
      <c r="AY6694" s="3">
        <v>0.38900000000000001</v>
      </c>
      <c r="AZ6694" s="3">
        <v>0.58099999999999996</v>
      </c>
      <c r="BA6694">
        <v>-0.23300000000000001</v>
      </c>
      <c r="BB6694">
        <v>2016</v>
      </c>
    </row>
    <row r="6695" spans="1:54" hidden="1" x14ac:dyDescent="0.2">
      <c r="A6695">
        <v>718</v>
      </c>
      <c r="B6695" t="s">
        <v>404</v>
      </c>
      <c r="C6695" t="s">
        <v>251</v>
      </c>
      <c r="D6695" t="s">
        <v>107</v>
      </c>
      <c r="E6695" t="s">
        <v>250</v>
      </c>
      <c r="F6695" t="s">
        <v>249</v>
      </c>
      <c r="G6695" t="s">
        <v>217</v>
      </c>
      <c r="I6695" t="s">
        <v>248</v>
      </c>
      <c r="J6695" s="3" t="s">
        <v>215</v>
      </c>
      <c r="K6695" s="3" t="s">
        <v>215</v>
      </c>
      <c r="L6695" s="3" t="s">
        <v>215</v>
      </c>
      <c r="M6695" s="3">
        <v>-3.1320000000000001</v>
      </c>
      <c r="N6695" s="3">
        <v>-6.0860000000000003</v>
      </c>
      <c r="O6695" s="3">
        <v>-4.8550000000000004</v>
      </c>
      <c r="P6695" s="3">
        <v>-10.055999999999999</v>
      </c>
      <c r="Q6695" s="3">
        <v>2.7719999999999998</v>
      </c>
      <c r="R6695" s="3">
        <v>11.813000000000001</v>
      </c>
      <c r="S6695" s="3">
        <v>8.2569999999999997</v>
      </c>
      <c r="T6695" s="3">
        <v>11.911</v>
      </c>
      <c r="U6695" s="3">
        <v>3.1509999999999998</v>
      </c>
      <c r="V6695" s="3">
        <v>6.4420000000000002</v>
      </c>
      <c r="W6695" s="3">
        <v>-3.6230000000000002</v>
      </c>
      <c r="X6695" s="3">
        <v>-6.9470000000000001</v>
      </c>
      <c r="Y6695" s="3">
        <v>-2.58</v>
      </c>
      <c r="Z6695" s="3">
        <v>-9.6920000000000002</v>
      </c>
      <c r="AA6695" s="3">
        <v>-5.9059999999999997</v>
      </c>
      <c r="AB6695" s="3">
        <v>-16.670000000000002</v>
      </c>
      <c r="AC6695" s="3">
        <v>-10.263999999999999</v>
      </c>
      <c r="AD6695" s="3">
        <v>-14.74</v>
      </c>
      <c r="AE6695" s="3">
        <v>-8.9269999999999996</v>
      </c>
      <c r="AF6695" s="3">
        <v>-16.260000000000002</v>
      </c>
      <c r="AG6695" s="3">
        <v>3.3959999999999999</v>
      </c>
      <c r="AH6695" s="3">
        <v>0.437</v>
      </c>
      <c r="AI6695" s="3">
        <v>0.42199999999999999</v>
      </c>
      <c r="AJ6695" s="3">
        <v>-2.5379999999999998</v>
      </c>
      <c r="AK6695" s="3">
        <v>-9.9290000000000003</v>
      </c>
      <c r="AL6695" s="3">
        <v>7.8819999999999997</v>
      </c>
      <c r="AM6695" s="3">
        <v>4.8390000000000004</v>
      </c>
      <c r="AN6695" s="3">
        <v>0.52100000000000002</v>
      </c>
      <c r="AO6695" s="3">
        <v>3.4279999999999999</v>
      </c>
      <c r="AP6695" s="3">
        <v>2.89</v>
      </c>
      <c r="AQ6695" s="3">
        <v>0.36799999999999999</v>
      </c>
      <c r="AR6695" s="3">
        <v>3.6680000000000001</v>
      </c>
      <c r="AS6695" s="3">
        <v>1.865</v>
      </c>
      <c r="AT6695" s="3">
        <v>0.20499999999999999</v>
      </c>
      <c r="AU6695" s="3">
        <v>1.0389999999999999</v>
      </c>
      <c r="AV6695" s="3">
        <v>0.57299999999999995</v>
      </c>
      <c r="AW6695" s="3">
        <v>1.101</v>
      </c>
      <c r="AX6695" s="3">
        <v>1.976</v>
      </c>
      <c r="AY6695" s="3">
        <v>1.482</v>
      </c>
      <c r="AZ6695" s="3">
        <v>2.0710000000000002</v>
      </c>
      <c r="BA6695">
        <v>-0.78</v>
      </c>
      <c r="BB6695">
        <v>2016</v>
      </c>
    </row>
    <row r="6696" spans="1:54" hidden="1" x14ac:dyDescent="0.2">
      <c r="A6696">
        <v>718</v>
      </c>
      <c r="B6696" t="s">
        <v>404</v>
      </c>
      <c r="C6696" t="s">
        <v>247</v>
      </c>
      <c r="D6696" t="s">
        <v>107</v>
      </c>
      <c r="E6696" t="s">
        <v>245</v>
      </c>
      <c r="F6696" t="s">
        <v>244</v>
      </c>
      <c r="G6696" t="s">
        <v>225</v>
      </c>
      <c r="H6696" t="s">
        <v>222</v>
      </c>
    </row>
    <row r="6697" spans="1:54" hidden="1" x14ac:dyDescent="0.2">
      <c r="A6697">
        <v>718</v>
      </c>
      <c r="B6697" t="s">
        <v>404</v>
      </c>
      <c r="C6697" t="s">
        <v>246</v>
      </c>
      <c r="D6697" t="s">
        <v>107</v>
      </c>
      <c r="E6697" t="s">
        <v>245</v>
      </c>
      <c r="F6697" t="s">
        <v>244</v>
      </c>
      <c r="G6697" t="s">
        <v>243</v>
      </c>
    </row>
    <row r="6698" spans="1:54" hidden="1" x14ac:dyDescent="0.2">
      <c r="A6698">
        <v>718</v>
      </c>
      <c r="B6698" t="s">
        <v>404</v>
      </c>
      <c r="C6698" t="s">
        <v>242</v>
      </c>
      <c r="D6698" t="s">
        <v>107</v>
      </c>
      <c r="E6698" t="s">
        <v>240</v>
      </c>
      <c r="F6698" t="s">
        <v>239</v>
      </c>
      <c r="G6698" t="s">
        <v>225</v>
      </c>
      <c r="H6698" t="s">
        <v>222</v>
      </c>
      <c r="I6698" t="s">
        <v>1667</v>
      </c>
      <c r="J6698" s="3" t="s">
        <v>215</v>
      </c>
      <c r="K6698" s="3" t="s">
        <v>215</v>
      </c>
      <c r="L6698" s="3" t="s">
        <v>215</v>
      </c>
      <c r="M6698" s="3">
        <v>-1.0999999999999999E-2</v>
      </c>
      <c r="N6698" s="3">
        <v>-3.4000000000000002E-2</v>
      </c>
      <c r="O6698" s="3">
        <v>-7.0000000000000001E-3</v>
      </c>
      <c r="P6698" s="3">
        <v>-9.0999999999999998E-2</v>
      </c>
      <c r="Q6698" s="3">
        <v>0.156</v>
      </c>
      <c r="R6698" s="3">
        <v>0.313</v>
      </c>
      <c r="S6698" s="3">
        <v>0.28100000000000003</v>
      </c>
      <c r="T6698" s="3">
        <v>0.39100000000000001</v>
      </c>
      <c r="U6698" s="3">
        <v>0.22</v>
      </c>
      <c r="V6698" s="3">
        <v>0.318</v>
      </c>
      <c r="W6698" s="3">
        <v>0.105</v>
      </c>
      <c r="X6698" s="3">
        <v>3.4000000000000002E-2</v>
      </c>
      <c r="Y6698" s="3">
        <v>0.17199999999999999</v>
      </c>
      <c r="Z6698" s="3">
        <v>8.9999999999999993E-3</v>
      </c>
      <c r="AA6698" s="3">
        <v>0.109</v>
      </c>
      <c r="AB6698" s="3">
        <v>-0.21</v>
      </c>
      <c r="AC6698" s="3">
        <v>-3.7999999999999999E-2</v>
      </c>
      <c r="AD6698" s="3">
        <v>-0.25600000000000001</v>
      </c>
      <c r="AE6698" s="3">
        <v>-0.06</v>
      </c>
      <c r="AF6698" s="3">
        <v>-0.33</v>
      </c>
      <c r="AG6698" s="3">
        <v>0.39200000000000002</v>
      </c>
      <c r="AH6698" s="3">
        <v>0.318</v>
      </c>
      <c r="AI6698" s="3">
        <v>0.34499999999999997</v>
      </c>
      <c r="AJ6698" s="3">
        <v>0.157</v>
      </c>
      <c r="AK6698" s="3">
        <v>-0.23300000000000001</v>
      </c>
      <c r="AL6698" s="3">
        <v>1.349</v>
      </c>
      <c r="AM6698" s="3">
        <v>1.5580000000000001</v>
      </c>
      <c r="AN6698" s="3">
        <v>0.76100000000000001</v>
      </c>
      <c r="AO6698" s="3">
        <v>0.81200000000000006</v>
      </c>
      <c r="AP6698" s="3">
        <v>0.95799999999999996</v>
      </c>
      <c r="AQ6698" s="3">
        <v>0.84899999999999998</v>
      </c>
      <c r="AR6698" s="3">
        <v>1.032</v>
      </c>
      <c r="AS6698" s="3">
        <v>0.90600000000000003</v>
      </c>
      <c r="AT6698" s="3">
        <v>0.746</v>
      </c>
      <c r="AU6698" s="3">
        <v>0.85599999999999998</v>
      </c>
      <c r="AV6698" s="3">
        <v>0.83199999999999996</v>
      </c>
      <c r="AW6698" s="3">
        <v>0.92700000000000005</v>
      </c>
      <c r="AX6698" s="3">
        <v>1.161</v>
      </c>
      <c r="AY6698" s="3">
        <v>1.083</v>
      </c>
      <c r="AZ6698" s="3">
        <v>1.28</v>
      </c>
      <c r="BA6698">
        <v>0.67800000000000005</v>
      </c>
      <c r="BB6698">
        <v>2016</v>
      </c>
    </row>
    <row r="6699" spans="1:54" hidden="1" x14ac:dyDescent="0.2">
      <c r="A6699">
        <v>718</v>
      </c>
      <c r="B6699" t="s">
        <v>404</v>
      </c>
      <c r="C6699" t="s">
        <v>241</v>
      </c>
      <c r="D6699" t="s">
        <v>107</v>
      </c>
      <c r="E6699" t="s">
        <v>240</v>
      </c>
      <c r="F6699" t="s">
        <v>239</v>
      </c>
      <c r="G6699" t="s">
        <v>217</v>
      </c>
      <c r="I6699" t="s">
        <v>238</v>
      </c>
      <c r="J6699" s="3" t="s">
        <v>215</v>
      </c>
      <c r="K6699" s="3" t="s">
        <v>215</v>
      </c>
      <c r="L6699" s="3" t="s">
        <v>215</v>
      </c>
      <c r="M6699" s="3">
        <v>-1.1080000000000001</v>
      </c>
      <c r="N6699" s="3">
        <v>-3.1829999999999998</v>
      </c>
      <c r="O6699" s="3">
        <v>-0.59799999999999998</v>
      </c>
      <c r="P6699" s="3">
        <v>-7.08</v>
      </c>
      <c r="Q6699" s="3">
        <v>11.183</v>
      </c>
      <c r="R6699" s="3">
        <v>20.457999999999998</v>
      </c>
      <c r="S6699" s="3">
        <v>16.350999999999999</v>
      </c>
      <c r="T6699" s="3">
        <v>19.896999999999998</v>
      </c>
      <c r="U6699" s="3">
        <v>11.09</v>
      </c>
      <c r="V6699" s="3">
        <v>14.298999999999999</v>
      </c>
      <c r="W6699" s="3">
        <v>4.2729999999999997</v>
      </c>
      <c r="X6699" s="3">
        <v>1.401</v>
      </c>
      <c r="Y6699" s="3">
        <v>7.1189999999999998</v>
      </c>
      <c r="Z6699" s="3">
        <v>0.371</v>
      </c>
      <c r="AA6699" s="3">
        <v>3.8540000000000001</v>
      </c>
      <c r="AB6699" s="3">
        <v>-6.5460000000000003</v>
      </c>
      <c r="AC6699" s="3">
        <v>-1.1399999999999999</v>
      </c>
      <c r="AD6699" s="3">
        <v>-7.2859999999999996</v>
      </c>
      <c r="AE6699" s="3">
        <v>-1.6419999999999999</v>
      </c>
      <c r="AF6699" s="3">
        <v>-8.6430000000000007</v>
      </c>
      <c r="AG6699" s="3">
        <v>10.298</v>
      </c>
      <c r="AH6699" s="3">
        <v>6.8940000000000001</v>
      </c>
      <c r="AI6699" s="3">
        <v>6.83</v>
      </c>
      <c r="AJ6699" s="3">
        <v>2.7919999999999998</v>
      </c>
      <c r="AK6699" s="3">
        <v>-3.3620000000000001</v>
      </c>
      <c r="AL6699" s="3">
        <v>14.743</v>
      </c>
      <c r="AM6699" s="3">
        <v>13.509</v>
      </c>
      <c r="AN6699" s="3">
        <v>6.5030000000000001</v>
      </c>
      <c r="AO6699" s="3">
        <v>6.4359999999999999</v>
      </c>
      <c r="AP6699" s="3">
        <v>6.5949999999999998</v>
      </c>
      <c r="AQ6699" s="3">
        <v>5.2990000000000004</v>
      </c>
      <c r="AR6699" s="3">
        <v>6.0309999999999997</v>
      </c>
      <c r="AS6699" s="3">
        <v>4.9400000000000004</v>
      </c>
      <c r="AT6699" s="3">
        <v>3.9220000000000002</v>
      </c>
      <c r="AU6699" s="3">
        <v>4.2309999999999999</v>
      </c>
      <c r="AV6699" s="3">
        <v>3.8260000000000001</v>
      </c>
      <c r="AW6699" s="3">
        <v>4.0030000000000001</v>
      </c>
      <c r="AX6699" s="3">
        <v>4.7279999999999998</v>
      </c>
      <c r="AY6699" s="3">
        <v>4.1230000000000002</v>
      </c>
      <c r="AZ6699" s="3">
        <v>4.5599999999999996</v>
      </c>
      <c r="BA6699">
        <v>2.2679999999999998</v>
      </c>
      <c r="BB6699">
        <v>2016</v>
      </c>
    </row>
    <row r="6700" spans="1:54" hidden="1" x14ac:dyDescent="0.2">
      <c r="A6700">
        <v>718</v>
      </c>
      <c r="B6700" t="s">
        <v>404</v>
      </c>
      <c r="C6700" t="s">
        <v>237</v>
      </c>
      <c r="D6700" t="s">
        <v>107</v>
      </c>
      <c r="E6700" t="s">
        <v>235</v>
      </c>
      <c r="F6700" t="s">
        <v>234</v>
      </c>
      <c r="G6700" t="s">
        <v>225</v>
      </c>
      <c r="H6700" t="s">
        <v>222</v>
      </c>
      <c r="I6700" t="s">
        <v>1667</v>
      </c>
      <c r="J6700" s="3" t="s">
        <v>215</v>
      </c>
      <c r="K6700" s="3" t="s">
        <v>215</v>
      </c>
      <c r="L6700" s="3" t="s">
        <v>215</v>
      </c>
      <c r="M6700" s="3" t="s">
        <v>215</v>
      </c>
      <c r="N6700" s="3" t="s">
        <v>215</v>
      </c>
      <c r="O6700" s="3" t="s">
        <v>215</v>
      </c>
      <c r="P6700" s="3" t="s">
        <v>215</v>
      </c>
      <c r="Q6700" s="3" t="s">
        <v>215</v>
      </c>
      <c r="R6700" s="3" t="s">
        <v>215</v>
      </c>
      <c r="S6700" s="3" t="s">
        <v>215</v>
      </c>
      <c r="T6700" s="3" t="s">
        <v>215</v>
      </c>
      <c r="U6700" s="3" t="s">
        <v>215</v>
      </c>
      <c r="V6700" s="3" t="s">
        <v>215</v>
      </c>
      <c r="W6700" s="3" t="s">
        <v>215</v>
      </c>
      <c r="X6700" s="3" t="s">
        <v>215</v>
      </c>
      <c r="Y6700" s="3" t="s">
        <v>215</v>
      </c>
      <c r="Z6700" s="3" t="s">
        <v>215</v>
      </c>
      <c r="AA6700" s="3" t="s">
        <v>215</v>
      </c>
      <c r="AB6700" s="3" t="s">
        <v>215</v>
      </c>
      <c r="AC6700" s="3" t="s">
        <v>215</v>
      </c>
      <c r="AD6700" s="3" t="s">
        <v>215</v>
      </c>
      <c r="AE6700" s="3">
        <v>7.0129999999999999</v>
      </c>
      <c r="AF6700" s="3">
        <v>7.1660000000000004</v>
      </c>
      <c r="AG6700" s="3">
        <v>6.4720000000000004</v>
      </c>
      <c r="AH6700" s="3">
        <v>7.1369999999999996</v>
      </c>
      <c r="AI6700" s="3">
        <v>6.94</v>
      </c>
      <c r="AJ6700" s="3">
        <v>7.0650000000000004</v>
      </c>
      <c r="AK6700" s="3">
        <v>9.7010000000000005</v>
      </c>
      <c r="AL6700" s="3">
        <v>17.213000000000001</v>
      </c>
      <c r="AM6700" s="3">
        <v>11.742000000000001</v>
      </c>
      <c r="AN6700" s="3">
        <v>8.9120000000000008</v>
      </c>
      <c r="AO6700" s="3">
        <v>9.7629999999999999</v>
      </c>
      <c r="AP6700" s="3">
        <v>9.81</v>
      </c>
      <c r="AQ6700" s="3">
        <v>9.0280000000000005</v>
      </c>
      <c r="AR6700" s="3">
        <v>9.4779999999999998</v>
      </c>
      <c r="AS6700" s="3">
        <v>9.1609999999999996</v>
      </c>
      <c r="AT6700" s="3">
        <v>9.6790000000000003</v>
      </c>
      <c r="AU6700" s="3">
        <v>9.8010000000000002</v>
      </c>
      <c r="AV6700" s="3">
        <v>9.7789999999999999</v>
      </c>
      <c r="AW6700" s="3">
        <v>9.6750000000000007</v>
      </c>
      <c r="AX6700" s="3">
        <v>9.5449999999999999</v>
      </c>
      <c r="AY6700" s="3">
        <v>9.4819999999999993</v>
      </c>
      <c r="AZ6700" s="3">
        <v>9.3840000000000003</v>
      </c>
      <c r="BA6700">
        <v>9.4969999999999999</v>
      </c>
      <c r="BB6700">
        <v>2016</v>
      </c>
    </row>
    <row r="6701" spans="1:54" hidden="1" x14ac:dyDescent="0.2">
      <c r="A6701">
        <v>718</v>
      </c>
      <c r="B6701" t="s">
        <v>404</v>
      </c>
      <c r="C6701" t="s">
        <v>236</v>
      </c>
      <c r="D6701" t="s">
        <v>107</v>
      </c>
      <c r="E6701" t="s">
        <v>235</v>
      </c>
      <c r="F6701" t="s">
        <v>234</v>
      </c>
      <c r="G6701" t="s">
        <v>217</v>
      </c>
      <c r="I6701" t="s">
        <v>354</v>
      </c>
      <c r="J6701" s="3" t="s">
        <v>215</v>
      </c>
      <c r="K6701" s="3" t="s">
        <v>215</v>
      </c>
      <c r="L6701" s="3" t="s">
        <v>215</v>
      </c>
      <c r="M6701" s="3" t="s">
        <v>215</v>
      </c>
      <c r="N6701" s="3" t="s">
        <v>215</v>
      </c>
      <c r="O6701" s="3" t="s">
        <v>215</v>
      </c>
      <c r="P6701" s="3" t="s">
        <v>215</v>
      </c>
      <c r="Q6701" s="3" t="s">
        <v>215</v>
      </c>
      <c r="R6701" s="3" t="s">
        <v>215</v>
      </c>
      <c r="S6701" s="3" t="s">
        <v>215</v>
      </c>
      <c r="T6701" s="3" t="s">
        <v>215</v>
      </c>
      <c r="U6701" s="3" t="s">
        <v>215</v>
      </c>
      <c r="V6701" s="3" t="s">
        <v>215</v>
      </c>
      <c r="W6701" s="3" t="s">
        <v>215</v>
      </c>
      <c r="X6701" s="3" t="s">
        <v>215</v>
      </c>
      <c r="Y6701" s="3" t="s">
        <v>215</v>
      </c>
      <c r="Z6701" s="3" t="s">
        <v>215</v>
      </c>
      <c r="AA6701" s="3" t="s">
        <v>215</v>
      </c>
      <c r="AB6701" s="3" t="s">
        <v>215</v>
      </c>
      <c r="AC6701" s="3" t="s">
        <v>215</v>
      </c>
      <c r="AD6701" s="3" t="s">
        <v>215</v>
      </c>
      <c r="AE6701" s="3">
        <v>192.4</v>
      </c>
      <c r="AF6701" s="3">
        <v>187.46100000000001</v>
      </c>
      <c r="AG6701" s="3">
        <v>169.82400000000001</v>
      </c>
      <c r="AH6701" s="3">
        <v>154.596</v>
      </c>
      <c r="AI6701" s="3">
        <v>137.29</v>
      </c>
      <c r="AJ6701" s="3">
        <v>125.92</v>
      </c>
      <c r="AK6701" s="3">
        <v>140.05500000000001</v>
      </c>
      <c r="AL6701" s="3">
        <v>188.184</v>
      </c>
      <c r="AM6701" s="3">
        <v>101.809</v>
      </c>
      <c r="AN6701" s="3">
        <v>76.138000000000005</v>
      </c>
      <c r="AO6701" s="3">
        <v>77.430000000000007</v>
      </c>
      <c r="AP6701" s="3">
        <v>67.564999999999998</v>
      </c>
      <c r="AQ6701" s="3">
        <v>56.371000000000002</v>
      </c>
      <c r="AR6701" s="3">
        <v>55.363</v>
      </c>
      <c r="AS6701" s="3">
        <v>49.960999999999999</v>
      </c>
      <c r="AT6701" s="3">
        <v>50.856000000000002</v>
      </c>
      <c r="AU6701" s="3">
        <v>48.427</v>
      </c>
      <c r="AV6701" s="3">
        <v>44.939</v>
      </c>
      <c r="AW6701" s="3">
        <v>41.793999999999997</v>
      </c>
      <c r="AX6701" s="3">
        <v>38.869</v>
      </c>
      <c r="AY6701" s="3">
        <v>36.109000000000002</v>
      </c>
      <c r="AZ6701" s="3">
        <v>33.423999999999999</v>
      </c>
      <c r="BA6701">
        <v>31.788</v>
      </c>
      <c r="BB6701">
        <v>2016</v>
      </c>
    </row>
    <row r="6702" spans="1:54" hidden="1" x14ac:dyDescent="0.2">
      <c r="A6702">
        <v>718</v>
      </c>
      <c r="B6702" t="s">
        <v>404</v>
      </c>
      <c r="C6702" t="s">
        <v>233</v>
      </c>
      <c r="D6702" t="s">
        <v>107</v>
      </c>
      <c r="E6702" t="s">
        <v>231</v>
      </c>
      <c r="F6702" t="s">
        <v>230</v>
      </c>
      <c r="G6702" t="s">
        <v>225</v>
      </c>
      <c r="H6702" t="s">
        <v>222</v>
      </c>
      <c r="I6702" t="s">
        <v>1667</v>
      </c>
      <c r="J6702" s="3" t="s">
        <v>215</v>
      </c>
      <c r="K6702" s="3" t="s">
        <v>215</v>
      </c>
      <c r="L6702" s="3" t="s">
        <v>215</v>
      </c>
      <c r="M6702" s="3" t="s">
        <v>215</v>
      </c>
      <c r="N6702" s="3" t="s">
        <v>215</v>
      </c>
      <c r="O6702" s="3" t="s">
        <v>215</v>
      </c>
      <c r="P6702" s="3" t="s">
        <v>215</v>
      </c>
      <c r="Q6702" s="3" t="s">
        <v>215</v>
      </c>
      <c r="R6702" s="3" t="s">
        <v>215</v>
      </c>
      <c r="S6702" s="3" t="s">
        <v>215</v>
      </c>
      <c r="T6702" s="3">
        <v>1.581</v>
      </c>
      <c r="U6702" s="3">
        <v>1.7669999999999999</v>
      </c>
      <c r="V6702" s="3">
        <v>1.7749999999999999</v>
      </c>
      <c r="W6702" s="3">
        <v>2.0179999999999998</v>
      </c>
      <c r="X6702" s="3">
        <v>3.036</v>
      </c>
      <c r="Y6702" s="3">
        <v>3.2309999999999999</v>
      </c>
      <c r="Z6702" s="3">
        <v>3.6669999999999998</v>
      </c>
      <c r="AA6702" s="3">
        <v>4.0469999999999997</v>
      </c>
      <c r="AB6702" s="3">
        <v>5.1619999999999999</v>
      </c>
      <c r="AC6702" s="3">
        <v>5.3179999999999996</v>
      </c>
      <c r="AD6702" s="3">
        <v>6.2480000000000002</v>
      </c>
      <c r="AE6702" s="3">
        <v>7.282</v>
      </c>
      <c r="AF6702" s="3">
        <v>7.4870000000000001</v>
      </c>
      <c r="AG6702" s="3">
        <v>6.7450000000000001</v>
      </c>
      <c r="AH6702" s="3">
        <v>7.5350000000000001</v>
      </c>
      <c r="AI6702" s="3">
        <v>7.2830000000000004</v>
      </c>
      <c r="AJ6702" s="3">
        <v>7.5780000000000003</v>
      </c>
      <c r="AK6702" s="3">
        <v>9.9770000000000003</v>
      </c>
      <c r="AL6702" s="3">
        <v>17.571999999999999</v>
      </c>
      <c r="AM6702" s="3">
        <v>12.24</v>
      </c>
      <c r="AN6702" s="3">
        <v>9.625</v>
      </c>
      <c r="AO6702" s="3">
        <v>10.404</v>
      </c>
      <c r="AP6702" s="3">
        <v>11.625999999999999</v>
      </c>
      <c r="AQ6702" s="3">
        <v>10.922000000000001</v>
      </c>
      <c r="AR6702" s="3">
        <v>12.451000000000001</v>
      </c>
      <c r="AS6702" s="3">
        <v>12.467000000000001</v>
      </c>
      <c r="AT6702" s="3">
        <v>13.13</v>
      </c>
      <c r="AU6702" s="3">
        <v>12.814</v>
      </c>
      <c r="AV6702" s="3">
        <v>12.73</v>
      </c>
      <c r="AW6702" s="3">
        <v>12.426</v>
      </c>
      <c r="AX6702" s="3">
        <v>12.096</v>
      </c>
      <c r="AY6702" s="3">
        <v>11.833</v>
      </c>
      <c r="AZ6702" s="3">
        <v>11.535</v>
      </c>
      <c r="BA6702">
        <v>11.448</v>
      </c>
      <c r="BB6702">
        <v>2016</v>
      </c>
    </row>
    <row r="6703" spans="1:54" hidden="1" x14ac:dyDescent="0.2">
      <c r="A6703">
        <v>718</v>
      </c>
      <c r="B6703" t="s">
        <v>404</v>
      </c>
      <c r="C6703" t="s">
        <v>232</v>
      </c>
      <c r="D6703" t="s">
        <v>107</v>
      </c>
      <c r="E6703" t="s">
        <v>231</v>
      </c>
      <c r="F6703" t="s">
        <v>230</v>
      </c>
      <c r="G6703" t="s">
        <v>217</v>
      </c>
      <c r="I6703" t="s">
        <v>229</v>
      </c>
      <c r="J6703" s="3" t="s">
        <v>215</v>
      </c>
      <c r="K6703" s="3" t="s">
        <v>215</v>
      </c>
      <c r="L6703" s="3" t="s">
        <v>215</v>
      </c>
      <c r="M6703" s="3" t="s">
        <v>215</v>
      </c>
      <c r="N6703" s="3" t="s">
        <v>215</v>
      </c>
      <c r="O6703" s="3" t="s">
        <v>215</v>
      </c>
      <c r="P6703" s="3" t="s">
        <v>215</v>
      </c>
      <c r="Q6703" s="3" t="s">
        <v>215</v>
      </c>
      <c r="R6703" s="3" t="s">
        <v>215</v>
      </c>
      <c r="S6703" s="3" t="s">
        <v>215</v>
      </c>
      <c r="T6703" s="3">
        <v>80.352999999999994</v>
      </c>
      <c r="U6703" s="3">
        <v>89.222999999999999</v>
      </c>
      <c r="V6703" s="3">
        <v>79.905000000000001</v>
      </c>
      <c r="W6703" s="3">
        <v>82.18</v>
      </c>
      <c r="X6703" s="3">
        <v>123.453</v>
      </c>
      <c r="Y6703" s="3">
        <v>133.52199999999999</v>
      </c>
      <c r="Z6703" s="3">
        <v>146.661</v>
      </c>
      <c r="AA6703" s="3">
        <v>143.01300000000001</v>
      </c>
      <c r="AB6703" s="3">
        <v>161.24</v>
      </c>
      <c r="AC6703" s="3">
        <v>159.78700000000001</v>
      </c>
      <c r="AD6703" s="3">
        <v>177.83699999999999</v>
      </c>
      <c r="AE6703" s="3">
        <v>199.78700000000001</v>
      </c>
      <c r="AF6703" s="3">
        <v>195.86</v>
      </c>
      <c r="AG6703" s="3">
        <v>176.97499999999999</v>
      </c>
      <c r="AH6703" s="3">
        <v>163.226</v>
      </c>
      <c r="AI6703" s="3">
        <v>144.06399999999999</v>
      </c>
      <c r="AJ6703" s="3">
        <v>135.071</v>
      </c>
      <c r="AK6703" s="3">
        <v>144.048</v>
      </c>
      <c r="AL6703" s="3">
        <v>192.102</v>
      </c>
      <c r="AM6703" s="3">
        <v>106.125</v>
      </c>
      <c r="AN6703" s="3">
        <v>82.224000000000004</v>
      </c>
      <c r="AO6703" s="3">
        <v>82.507999999999996</v>
      </c>
      <c r="AP6703" s="3">
        <v>80.069000000000003</v>
      </c>
      <c r="AQ6703" s="3">
        <v>68.198999999999998</v>
      </c>
      <c r="AR6703" s="3">
        <v>72.730999999999995</v>
      </c>
      <c r="AS6703" s="3">
        <v>67.994</v>
      </c>
      <c r="AT6703" s="3">
        <v>68.989000000000004</v>
      </c>
      <c r="AU6703" s="3">
        <v>63.314999999999998</v>
      </c>
      <c r="AV6703" s="3">
        <v>58.502000000000002</v>
      </c>
      <c r="AW6703" s="3">
        <v>53.679000000000002</v>
      </c>
      <c r="AX6703" s="3">
        <v>49.258000000000003</v>
      </c>
      <c r="AY6703" s="3">
        <v>45.064</v>
      </c>
      <c r="AZ6703" s="3">
        <v>41.085999999999999</v>
      </c>
      <c r="BA6703">
        <v>38.317999999999998</v>
      </c>
      <c r="BB6703">
        <v>2016</v>
      </c>
    </row>
    <row r="6704" spans="1:54" hidden="1" x14ac:dyDescent="0.2">
      <c r="A6704">
        <v>718</v>
      </c>
      <c r="B6704" t="s">
        <v>404</v>
      </c>
      <c r="C6704" t="s">
        <v>228</v>
      </c>
      <c r="D6704" t="s">
        <v>107</v>
      </c>
      <c r="E6704" t="s">
        <v>227</v>
      </c>
      <c r="F6704" t="s">
        <v>226</v>
      </c>
      <c r="G6704" t="s">
        <v>225</v>
      </c>
      <c r="H6704" t="s">
        <v>222</v>
      </c>
      <c r="I6704" t="s">
        <v>1667</v>
      </c>
      <c r="J6704" s="3">
        <v>0.94199999999999995</v>
      </c>
      <c r="K6704" s="3">
        <v>0.97199999999999998</v>
      </c>
      <c r="L6704" s="3">
        <v>0.96799999999999997</v>
      </c>
      <c r="M6704" s="3">
        <v>0.99299999999999999</v>
      </c>
      <c r="N6704" s="3">
        <v>1.0680000000000001</v>
      </c>
      <c r="O6704" s="3">
        <v>1.2050000000000001</v>
      </c>
      <c r="P6704" s="3">
        <v>1.284</v>
      </c>
      <c r="Q6704" s="3">
        <v>1.3959999999999999</v>
      </c>
      <c r="R6704" s="3">
        <v>1.528</v>
      </c>
      <c r="S6704" s="3">
        <v>1.7210000000000001</v>
      </c>
      <c r="T6704" s="3">
        <v>1.9670000000000001</v>
      </c>
      <c r="U6704" s="3">
        <v>1.98</v>
      </c>
      <c r="V6704" s="3">
        <v>2.2210000000000001</v>
      </c>
      <c r="W6704" s="3">
        <v>2.456</v>
      </c>
      <c r="X6704" s="3">
        <v>2.4590000000000001</v>
      </c>
      <c r="Y6704" s="3">
        <v>2.42</v>
      </c>
      <c r="Z6704" s="3">
        <v>2.5</v>
      </c>
      <c r="AA6704" s="3">
        <v>2.83</v>
      </c>
      <c r="AB6704" s="3">
        <v>3.2010000000000001</v>
      </c>
      <c r="AC6704" s="3">
        <v>3.3279999999999998</v>
      </c>
      <c r="AD6704" s="3">
        <v>3.5129999999999999</v>
      </c>
      <c r="AE6704" s="3">
        <v>3.645</v>
      </c>
      <c r="AF6704" s="3">
        <v>3.8220000000000001</v>
      </c>
      <c r="AG6704" s="3">
        <v>3.8109999999999999</v>
      </c>
      <c r="AH6704" s="3">
        <v>4.6159999999999997</v>
      </c>
      <c r="AI6704" s="3">
        <v>5.0549999999999997</v>
      </c>
      <c r="AJ6704" s="3">
        <v>5.61</v>
      </c>
      <c r="AK6704" s="3">
        <v>6.9260000000000002</v>
      </c>
      <c r="AL6704" s="3">
        <v>9.1470000000000002</v>
      </c>
      <c r="AM6704" s="3">
        <v>11.532999999999999</v>
      </c>
      <c r="AN6704" s="3">
        <v>11.705</v>
      </c>
      <c r="AO6704" s="3">
        <v>12.609</v>
      </c>
      <c r="AP6704" s="3">
        <v>14.519</v>
      </c>
      <c r="AQ6704" s="3">
        <v>16.015000000000001</v>
      </c>
      <c r="AR6704" s="3">
        <v>17.119</v>
      </c>
      <c r="AS6704" s="3">
        <v>18.335999999999999</v>
      </c>
      <c r="AT6704" s="3">
        <v>19.033000000000001</v>
      </c>
      <c r="AU6704" s="3">
        <v>20.239000000000001</v>
      </c>
      <c r="AV6704" s="3">
        <v>21.76</v>
      </c>
      <c r="AW6704" s="3">
        <v>23.148</v>
      </c>
      <c r="AX6704" s="3">
        <v>24.556000000000001</v>
      </c>
      <c r="AY6704" s="3">
        <v>26.257999999999999</v>
      </c>
      <c r="AZ6704" s="3">
        <v>28.074999999999999</v>
      </c>
      <c r="BA6704">
        <v>29.876999999999999</v>
      </c>
      <c r="BB6704">
        <v>2016</v>
      </c>
    </row>
    <row r="6705" spans="1:54" hidden="1" x14ac:dyDescent="0.2">
      <c r="A6705">
        <v>718</v>
      </c>
      <c r="B6705" t="s">
        <v>404</v>
      </c>
      <c r="C6705" t="s">
        <v>224</v>
      </c>
      <c r="D6705" t="s">
        <v>107</v>
      </c>
      <c r="E6705" t="s">
        <v>219</v>
      </c>
      <c r="F6705" t="s">
        <v>218</v>
      </c>
      <c r="G6705" t="s">
        <v>223</v>
      </c>
      <c r="H6705" t="s">
        <v>222</v>
      </c>
      <c r="I6705" t="s">
        <v>1668</v>
      </c>
      <c r="J6705" s="3">
        <v>-1.6E-2</v>
      </c>
      <c r="K6705" s="3">
        <v>-1.9E-2</v>
      </c>
      <c r="L6705" s="3">
        <v>-4.1000000000000002E-2</v>
      </c>
      <c r="M6705" s="3">
        <v>-2.5999999999999999E-2</v>
      </c>
      <c r="N6705" s="3">
        <v>-1.2999999999999999E-2</v>
      </c>
      <c r="O6705" s="3">
        <v>-1.9E-2</v>
      </c>
      <c r="P6705" s="3">
        <v>-3.3000000000000002E-2</v>
      </c>
      <c r="Q6705" s="3">
        <v>-2.1000000000000001E-2</v>
      </c>
      <c r="R6705" s="3">
        <v>-2.8000000000000001E-2</v>
      </c>
      <c r="S6705" s="3">
        <v>-0.04</v>
      </c>
      <c r="T6705" s="3">
        <v>-1.2999999999999999E-2</v>
      </c>
      <c r="U6705" s="3">
        <v>-8.0000000000000002E-3</v>
      </c>
      <c r="V6705" s="3">
        <v>-7.0000000000000001E-3</v>
      </c>
      <c r="W6705" s="3">
        <v>8.9999999999999993E-3</v>
      </c>
      <c r="X6705" s="3">
        <v>3.1E-2</v>
      </c>
      <c r="Y6705" s="3">
        <v>1E-3</v>
      </c>
      <c r="Z6705" s="3">
        <v>-5.1999999999999998E-2</v>
      </c>
      <c r="AA6705" s="3">
        <v>-6.6000000000000003E-2</v>
      </c>
      <c r="AB6705" s="3">
        <v>-0.106</v>
      </c>
      <c r="AC6705" s="3">
        <v>-0.11700000000000001</v>
      </c>
      <c r="AD6705" s="3">
        <v>-4.2999999999999997E-2</v>
      </c>
      <c r="AE6705" s="3">
        <v>-0.153</v>
      </c>
      <c r="AF6705" s="3">
        <v>-0.10100000000000001</v>
      </c>
      <c r="AG6705" s="3">
        <v>-8.9999999999999993E-3</v>
      </c>
      <c r="AH6705" s="3">
        <v>-0.06</v>
      </c>
      <c r="AI6705" s="3">
        <v>-0.17399999999999999</v>
      </c>
      <c r="AJ6705" s="3">
        <v>-0.13400000000000001</v>
      </c>
      <c r="AK6705" s="3">
        <v>-0.111</v>
      </c>
      <c r="AL6705" s="3">
        <v>-0.185</v>
      </c>
      <c r="AM6705" s="3">
        <v>-0.126</v>
      </c>
      <c r="AN6705" s="3">
        <v>-0.188</v>
      </c>
      <c r="AO6705" s="3">
        <v>-0.23400000000000001</v>
      </c>
      <c r="AP6705" s="3">
        <v>-0.224</v>
      </c>
      <c r="AQ6705" s="3">
        <v>-0.159</v>
      </c>
      <c r="AR6705" s="3">
        <v>-0.31</v>
      </c>
      <c r="AS6705" s="3">
        <v>-0.25600000000000001</v>
      </c>
      <c r="AT6705" s="3">
        <v>-0.26100000000000001</v>
      </c>
      <c r="AU6705" s="3">
        <v>-0.23699999999999999</v>
      </c>
      <c r="AV6705" s="3">
        <v>-0.22500000000000001</v>
      </c>
      <c r="AW6705" s="3">
        <v>-0.23</v>
      </c>
      <c r="AX6705" s="3">
        <v>-0.23499999999999999</v>
      </c>
      <c r="AY6705" s="3">
        <v>-0.255</v>
      </c>
      <c r="AZ6705" s="3">
        <v>-0.27700000000000002</v>
      </c>
      <c r="BA6705">
        <v>-0.247</v>
      </c>
      <c r="BB6705">
        <v>2016</v>
      </c>
    </row>
    <row r="6706" spans="1:54" hidden="1" x14ac:dyDescent="0.2">
      <c r="A6706">
        <v>718</v>
      </c>
      <c r="B6706" t="s">
        <v>404</v>
      </c>
      <c r="C6706" t="s">
        <v>220</v>
      </c>
      <c r="D6706" t="s">
        <v>107</v>
      </c>
      <c r="E6706" t="s">
        <v>219</v>
      </c>
      <c r="F6706" t="s">
        <v>218</v>
      </c>
      <c r="G6706" t="s">
        <v>217</v>
      </c>
      <c r="I6706" t="s">
        <v>216</v>
      </c>
      <c r="J6706" s="3">
        <v>-10.602</v>
      </c>
      <c r="K6706" s="3">
        <v>-12.211</v>
      </c>
      <c r="L6706" s="3">
        <v>-27.504999999999999</v>
      </c>
      <c r="M6706" s="3">
        <v>-17.754999999999999</v>
      </c>
      <c r="N6706" s="3">
        <v>-8.782</v>
      </c>
      <c r="O6706" s="3">
        <v>-11.369</v>
      </c>
      <c r="P6706" s="3">
        <v>-16.018000000000001</v>
      </c>
      <c r="Q6706" s="3">
        <v>-8.4700000000000006</v>
      </c>
      <c r="R6706" s="3">
        <v>-10.01</v>
      </c>
      <c r="S6706" s="3">
        <v>-13.007999999999999</v>
      </c>
      <c r="T6706" s="3">
        <v>-3.5209999999999999</v>
      </c>
      <c r="U6706" s="3">
        <v>-2.1819999999999999</v>
      </c>
      <c r="V6706" s="3">
        <v>-1.5920000000000001</v>
      </c>
      <c r="W6706" s="3">
        <v>1.82</v>
      </c>
      <c r="X6706" s="3">
        <v>6.452</v>
      </c>
      <c r="Y6706" s="3">
        <v>0.27900000000000003</v>
      </c>
      <c r="Z6706" s="3">
        <v>-10.42</v>
      </c>
      <c r="AA6706" s="3">
        <v>-11.741</v>
      </c>
      <c r="AB6706" s="3">
        <v>-17.469000000000001</v>
      </c>
      <c r="AC6706" s="3">
        <v>-18.742999999999999</v>
      </c>
      <c r="AD6706" s="3">
        <v>-6.9809999999999999</v>
      </c>
      <c r="AE6706" s="3">
        <v>-24.597000000000001</v>
      </c>
      <c r="AF6706" s="3">
        <v>-14.519</v>
      </c>
      <c r="AG6706" s="3">
        <v>-1.327</v>
      </c>
      <c r="AH6706" s="3">
        <v>-7.1870000000000003</v>
      </c>
      <c r="AI6706" s="3">
        <v>-18.939</v>
      </c>
      <c r="AJ6706" s="3">
        <v>-13.161</v>
      </c>
      <c r="AK6706" s="3">
        <v>-10.773</v>
      </c>
      <c r="AL6706" s="3">
        <v>-18.483000000000001</v>
      </c>
      <c r="AM6706" s="3">
        <v>-14.837</v>
      </c>
      <c r="AN6706" s="3">
        <v>-19.38</v>
      </c>
      <c r="AO6706" s="3">
        <v>-22.959</v>
      </c>
      <c r="AP6706" s="3">
        <v>-21.138000000000002</v>
      </c>
      <c r="AQ6706" s="3">
        <v>-11.945</v>
      </c>
      <c r="AR6706" s="3">
        <v>-23.111000000000001</v>
      </c>
      <c r="AS6706" s="3">
        <v>-18.584</v>
      </c>
      <c r="AT6706" s="3">
        <v>-18.263000000000002</v>
      </c>
      <c r="AU6706" s="3">
        <v>-15.977</v>
      </c>
      <c r="AV6706" s="3">
        <v>-14.358000000000001</v>
      </c>
      <c r="AW6706" s="3">
        <v>-13.882</v>
      </c>
      <c r="AX6706" s="3">
        <v>-13.442</v>
      </c>
      <c r="AY6706" s="3">
        <v>-13.781000000000001</v>
      </c>
      <c r="AZ6706" s="3">
        <v>-14.24</v>
      </c>
      <c r="BA6706">
        <v>-12.118</v>
      </c>
      <c r="BB6706">
        <v>2015</v>
      </c>
    </row>
    <row r="6707" spans="1:54" x14ac:dyDescent="0.2">
      <c r="A6707">
        <v>724</v>
      </c>
      <c r="B6707" t="s">
        <v>403</v>
      </c>
      <c r="C6707" t="s">
        <v>352</v>
      </c>
      <c r="D6707" t="s">
        <v>137</v>
      </c>
      <c r="E6707" t="s">
        <v>349</v>
      </c>
      <c r="F6707" t="s">
        <v>351</v>
      </c>
      <c r="G6707" t="s">
        <v>225</v>
      </c>
      <c r="H6707" t="s">
        <v>222</v>
      </c>
      <c r="I6707" t="s">
        <v>1669</v>
      </c>
      <c r="J6707" s="3">
        <v>6004.1760000000004</v>
      </c>
      <c r="K6707" s="3">
        <v>6116.9560000000001</v>
      </c>
      <c r="L6707" s="3">
        <v>6225.8280000000004</v>
      </c>
      <c r="M6707" s="3">
        <v>6127.723</v>
      </c>
      <c r="N6707" s="3">
        <v>6231.8760000000002</v>
      </c>
      <c r="O6707" s="3">
        <v>5811.8220000000001</v>
      </c>
      <c r="P6707" s="3">
        <v>5819.52</v>
      </c>
      <c r="Q6707" s="3">
        <v>5958.1530000000002</v>
      </c>
      <c r="R6707" s="3">
        <v>6080.777</v>
      </c>
      <c r="S6707" s="3">
        <v>6381.8860000000004</v>
      </c>
      <c r="T6707" s="3">
        <v>6484.6859999999997</v>
      </c>
      <c r="U6707" s="3">
        <v>5966.3969999999999</v>
      </c>
      <c r="V6707" s="3">
        <v>5390.8609999999999</v>
      </c>
      <c r="W6707" s="3">
        <v>5393.7879999999996</v>
      </c>
      <c r="X6707" s="3">
        <v>5582.5709999999999</v>
      </c>
      <c r="Y6707" s="3">
        <v>5022.9179999999997</v>
      </c>
      <c r="Z6707" s="3">
        <v>3777.904</v>
      </c>
      <c r="AA6707" s="3">
        <v>3113.1489999999999</v>
      </c>
      <c r="AB6707" s="3">
        <v>3087.0790000000002</v>
      </c>
      <c r="AC6707" s="3">
        <v>2836.3530000000001</v>
      </c>
      <c r="AD6707" s="3">
        <v>2944.3409999999999</v>
      </c>
      <c r="AE6707" s="3">
        <v>3479.326</v>
      </c>
      <c r="AF6707" s="3">
        <v>4398.7520000000004</v>
      </c>
      <c r="AG6707" s="3">
        <v>4809.0050000000001</v>
      </c>
      <c r="AH6707" s="3">
        <v>5126.3010000000004</v>
      </c>
      <c r="AI6707" s="3">
        <v>5357.2460000000001</v>
      </c>
      <c r="AJ6707" s="3">
        <v>5583.5309999999999</v>
      </c>
      <c r="AK6707" s="3">
        <v>6033.47</v>
      </c>
      <c r="AL6707" s="3">
        <v>6359.2579999999998</v>
      </c>
      <c r="AM6707" s="3">
        <v>6561.915</v>
      </c>
      <c r="AN6707" s="3">
        <v>6912.759</v>
      </c>
      <c r="AO6707" s="3">
        <v>7349.0929999999998</v>
      </c>
      <c r="AP6707" s="3">
        <v>8464.5519999999997</v>
      </c>
      <c r="AQ6707" s="3">
        <v>10218.41</v>
      </c>
      <c r="AR6707" s="3">
        <v>10683.826999999999</v>
      </c>
      <c r="AS6707" s="3">
        <v>8494.9560000000001</v>
      </c>
      <c r="AT6707" s="3">
        <v>9029.8940000000002</v>
      </c>
      <c r="AU6707" s="3">
        <v>9345.7780000000002</v>
      </c>
      <c r="AV6707" s="3">
        <v>9673.2009999999991</v>
      </c>
      <c r="AW6707" s="3">
        <v>10212.039000000001</v>
      </c>
      <c r="AX6707" s="3">
        <v>10836.444</v>
      </c>
      <c r="AY6707" s="3">
        <v>11593.933000000001</v>
      </c>
      <c r="AZ6707" s="3">
        <v>12460.183999999999</v>
      </c>
      <c r="BA6707">
        <v>13364.322</v>
      </c>
      <c r="BB6707">
        <v>2016</v>
      </c>
    </row>
    <row r="6708" spans="1:54" hidden="1" x14ac:dyDescent="0.2">
      <c r="A6708">
        <v>724</v>
      </c>
      <c r="B6708" t="s">
        <v>403</v>
      </c>
      <c r="C6708" t="s">
        <v>350</v>
      </c>
      <c r="D6708" t="s">
        <v>137</v>
      </c>
      <c r="E6708" t="s">
        <v>349</v>
      </c>
      <c r="F6708" t="s">
        <v>348</v>
      </c>
      <c r="G6708" t="s">
        <v>275</v>
      </c>
      <c r="I6708" t="s">
        <v>347</v>
      </c>
      <c r="J6708" s="3">
        <v>-0.56000000000000005</v>
      </c>
      <c r="K6708" s="3">
        <v>1.8779999999999999</v>
      </c>
      <c r="L6708" s="3">
        <v>1.78</v>
      </c>
      <c r="M6708" s="3">
        <v>-1.5760000000000001</v>
      </c>
      <c r="N6708" s="3">
        <v>1.7</v>
      </c>
      <c r="O6708" s="3">
        <v>-6.74</v>
      </c>
      <c r="P6708" s="3">
        <v>0.13200000000000001</v>
      </c>
      <c r="Q6708" s="3">
        <v>2.3820000000000001</v>
      </c>
      <c r="R6708" s="3">
        <v>2.0579999999999998</v>
      </c>
      <c r="S6708" s="3">
        <v>4.952</v>
      </c>
      <c r="T6708" s="3">
        <v>1.611</v>
      </c>
      <c r="U6708" s="3">
        <v>-7.9930000000000003</v>
      </c>
      <c r="V6708" s="3">
        <v>-9.6460000000000008</v>
      </c>
      <c r="W6708" s="3">
        <v>5.3999999999999999E-2</v>
      </c>
      <c r="X6708" s="3">
        <v>3.5</v>
      </c>
      <c r="Y6708" s="3">
        <v>-10.025</v>
      </c>
      <c r="Z6708" s="3">
        <v>-24.786999999999999</v>
      </c>
      <c r="AA6708" s="3">
        <v>-17.596</v>
      </c>
      <c r="AB6708" s="3">
        <v>-0.83699999999999997</v>
      </c>
      <c r="AC6708" s="3">
        <v>-8.1219999999999999</v>
      </c>
      <c r="AD6708" s="3">
        <v>3.8069999999999999</v>
      </c>
      <c r="AE6708" s="3">
        <v>18.170000000000002</v>
      </c>
      <c r="AF6708" s="3">
        <v>26.425000000000001</v>
      </c>
      <c r="AG6708" s="3">
        <v>9.327</v>
      </c>
      <c r="AH6708" s="3">
        <v>6.5979999999999999</v>
      </c>
      <c r="AI6708" s="3">
        <v>4.5049999999999999</v>
      </c>
      <c r="AJ6708" s="3">
        <v>4.2240000000000002</v>
      </c>
      <c r="AK6708" s="3">
        <v>8.0579999999999998</v>
      </c>
      <c r="AL6708" s="3">
        <v>5.4</v>
      </c>
      <c r="AM6708" s="3">
        <v>3.1869999999999998</v>
      </c>
      <c r="AN6708" s="3">
        <v>5.3470000000000004</v>
      </c>
      <c r="AO6708" s="3">
        <v>6.3120000000000003</v>
      </c>
      <c r="AP6708" s="3">
        <v>15.178000000000001</v>
      </c>
      <c r="AQ6708" s="3">
        <v>20.72</v>
      </c>
      <c r="AR6708" s="3">
        <v>4.5549999999999997</v>
      </c>
      <c r="AS6708" s="3">
        <v>-20.488</v>
      </c>
      <c r="AT6708" s="3">
        <v>6.2969999999999997</v>
      </c>
      <c r="AU6708" s="3">
        <v>3.4980000000000002</v>
      </c>
      <c r="AV6708" s="3">
        <v>3.5030000000000001</v>
      </c>
      <c r="AW6708" s="3">
        <v>5.57</v>
      </c>
      <c r="AX6708" s="3">
        <v>6.1139999999999999</v>
      </c>
      <c r="AY6708" s="3">
        <v>6.99</v>
      </c>
      <c r="AZ6708" s="3">
        <v>7.4720000000000004</v>
      </c>
      <c r="BA6708">
        <v>7.2560000000000002</v>
      </c>
      <c r="BB6708">
        <v>2016</v>
      </c>
    </row>
    <row r="6709" spans="1:54" hidden="1" x14ac:dyDescent="0.2">
      <c r="A6709">
        <v>724</v>
      </c>
      <c r="B6709" t="s">
        <v>403</v>
      </c>
      <c r="C6709" t="s">
        <v>346</v>
      </c>
      <c r="D6709" t="s">
        <v>137</v>
      </c>
      <c r="E6709" t="s">
        <v>342</v>
      </c>
      <c r="F6709" t="s">
        <v>345</v>
      </c>
      <c r="G6709" t="s">
        <v>225</v>
      </c>
      <c r="H6709" t="s">
        <v>222</v>
      </c>
      <c r="I6709" t="s">
        <v>1669</v>
      </c>
      <c r="J6709" s="3">
        <v>1.786</v>
      </c>
      <c r="K6709" s="3">
        <v>2.1139999999999999</v>
      </c>
      <c r="L6709" s="3">
        <v>2.54</v>
      </c>
      <c r="M6709" s="3">
        <v>3.36</v>
      </c>
      <c r="N6709" s="3">
        <v>5.1760000000000002</v>
      </c>
      <c r="O6709" s="3">
        <v>8.94</v>
      </c>
      <c r="P6709" s="3">
        <v>21.151</v>
      </c>
      <c r="Q6709" s="3">
        <v>38.978000000000002</v>
      </c>
      <c r="R6709" s="3">
        <v>61.027000000000001</v>
      </c>
      <c r="S6709" s="3">
        <v>103.123</v>
      </c>
      <c r="T6709" s="3">
        <v>143.57400000000001</v>
      </c>
      <c r="U6709" s="3">
        <v>336.17200000000003</v>
      </c>
      <c r="V6709" s="3">
        <v>495.58800000000002</v>
      </c>
      <c r="W6709" s="3">
        <v>636.69399999999996</v>
      </c>
      <c r="X6709" s="3">
        <v>780.74699999999996</v>
      </c>
      <c r="Y6709" s="3">
        <v>959.63400000000001</v>
      </c>
      <c r="Z6709" s="3">
        <v>1265.309</v>
      </c>
      <c r="AA6709" s="3">
        <v>1217.78</v>
      </c>
      <c r="AB6709" s="3">
        <v>1534.202</v>
      </c>
      <c r="AC6709" s="3">
        <v>1762.414</v>
      </c>
      <c r="AD6709" s="3">
        <v>1941.3209999999999</v>
      </c>
      <c r="AE6709" s="3">
        <v>2166.1770000000001</v>
      </c>
      <c r="AF6709" s="3">
        <v>2631.181</v>
      </c>
      <c r="AG6709" s="3">
        <v>3254.261</v>
      </c>
      <c r="AH6709" s="3">
        <v>3913.444</v>
      </c>
      <c r="AI6709" s="3">
        <v>4769.7879999999996</v>
      </c>
      <c r="AJ6709" s="3">
        <v>5583.9769999999999</v>
      </c>
      <c r="AK6709" s="3">
        <v>6443.9809999999998</v>
      </c>
      <c r="AL6709" s="3">
        <v>7470.5450000000001</v>
      </c>
      <c r="AM6709" s="3">
        <v>8308.2939999999999</v>
      </c>
      <c r="AN6709" s="3">
        <v>10255.614</v>
      </c>
      <c r="AO6709" s="3">
        <v>12797.213</v>
      </c>
      <c r="AP6709" s="3">
        <v>16514.295999999998</v>
      </c>
      <c r="AQ6709" s="3">
        <v>21317.121999999999</v>
      </c>
      <c r="AR6709" s="3">
        <v>22689.366000000002</v>
      </c>
      <c r="AS6709" s="3">
        <v>21582.035</v>
      </c>
      <c r="AT6709" s="3">
        <v>24287.826000000001</v>
      </c>
      <c r="AU6709" s="3">
        <v>26606.738000000001</v>
      </c>
      <c r="AV6709" s="3">
        <v>30788.030999999999</v>
      </c>
      <c r="AW6709" s="3">
        <v>35731.048999999999</v>
      </c>
      <c r="AX6709" s="3">
        <v>40851.584000000003</v>
      </c>
      <c r="AY6709" s="3">
        <v>46660.976000000002</v>
      </c>
      <c r="AZ6709" s="3">
        <v>55071.767999999996</v>
      </c>
      <c r="BA6709">
        <v>63089.171999999999</v>
      </c>
      <c r="BB6709">
        <v>2016</v>
      </c>
    </row>
    <row r="6710" spans="1:54" hidden="1" x14ac:dyDescent="0.2">
      <c r="A6710">
        <v>724</v>
      </c>
      <c r="B6710" t="s">
        <v>403</v>
      </c>
      <c r="C6710" t="s">
        <v>344</v>
      </c>
      <c r="D6710" t="s">
        <v>137</v>
      </c>
      <c r="E6710" t="s">
        <v>342</v>
      </c>
      <c r="F6710" t="s">
        <v>343</v>
      </c>
      <c r="G6710" t="s">
        <v>223</v>
      </c>
      <c r="H6710" t="s">
        <v>222</v>
      </c>
      <c r="I6710" t="s">
        <v>310</v>
      </c>
      <c r="J6710" s="3">
        <v>1.7010000000000001</v>
      </c>
      <c r="K6710" s="3">
        <v>1.823</v>
      </c>
      <c r="L6710" s="3">
        <v>2.0499999999999998</v>
      </c>
      <c r="M6710" s="3">
        <v>1.782</v>
      </c>
      <c r="N6710" s="3">
        <v>2.0619999999999998</v>
      </c>
      <c r="O6710" s="3">
        <v>1.7549999999999999</v>
      </c>
      <c r="P6710" s="3">
        <v>1.3140000000000001</v>
      </c>
      <c r="Q6710" s="3">
        <v>1.145</v>
      </c>
      <c r="R6710" s="3">
        <v>1.877</v>
      </c>
      <c r="S6710" s="3">
        <v>1.724</v>
      </c>
      <c r="T6710" s="3">
        <v>0.94799999999999995</v>
      </c>
      <c r="U6710" s="3">
        <v>1.1379999999999999</v>
      </c>
      <c r="V6710" s="3">
        <v>0.99199999999999999</v>
      </c>
      <c r="W6710" s="3">
        <v>1.1220000000000001</v>
      </c>
      <c r="X6710" s="3">
        <v>1.331</v>
      </c>
      <c r="Y6710" s="3">
        <v>1.2729999999999999</v>
      </c>
      <c r="Z6710" s="3">
        <v>1.3740000000000001</v>
      </c>
      <c r="AA6710" s="3">
        <v>1.24</v>
      </c>
      <c r="AB6710" s="3">
        <v>0.98099999999999998</v>
      </c>
      <c r="AC6710" s="3">
        <v>0.97699999999999998</v>
      </c>
      <c r="AD6710" s="3">
        <v>0.94099999999999995</v>
      </c>
      <c r="AE6710" s="3">
        <v>1.0840000000000001</v>
      </c>
      <c r="AF6710" s="3">
        <v>1.25</v>
      </c>
      <c r="AG6710" s="3">
        <v>1.38</v>
      </c>
      <c r="AH6710" s="3">
        <v>1.4390000000000001</v>
      </c>
      <c r="AI6710" s="3">
        <v>1.649</v>
      </c>
      <c r="AJ6710" s="3">
        <v>1.8839999999999999</v>
      </c>
      <c r="AK6710" s="3">
        <v>2.1589999999999998</v>
      </c>
      <c r="AL6710" s="3">
        <v>2.5110000000000001</v>
      </c>
      <c r="AM6710" s="3">
        <v>2.4540000000000002</v>
      </c>
      <c r="AN6710" s="3">
        <v>2.5779999999999998</v>
      </c>
      <c r="AO6710" s="3">
        <v>2.9420000000000002</v>
      </c>
      <c r="AP6710" s="3">
        <v>3.802</v>
      </c>
      <c r="AQ6710" s="3">
        <v>4.9160000000000004</v>
      </c>
      <c r="AR6710" s="3">
        <v>5.0069999999999997</v>
      </c>
      <c r="AS6710" s="3">
        <v>4.2519999999999998</v>
      </c>
      <c r="AT6710" s="3">
        <v>3.7850000000000001</v>
      </c>
      <c r="AU6710" s="3">
        <v>3.641</v>
      </c>
      <c r="AV6710" s="3">
        <v>3.8239999999999998</v>
      </c>
      <c r="AW6710" s="3">
        <v>3.976</v>
      </c>
      <c r="AX6710" s="3">
        <v>4.2590000000000003</v>
      </c>
      <c r="AY6710" s="3">
        <v>4.5789999999999997</v>
      </c>
      <c r="AZ6710" s="3">
        <v>5.1109999999999998</v>
      </c>
      <c r="BA6710">
        <v>5.5629999999999997</v>
      </c>
      <c r="BB6710">
        <v>2016</v>
      </c>
    </row>
    <row r="6711" spans="1:54" hidden="1" x14ac:dyDescent="0.2">
      <c r="A6711">
        <v>724</v>
      </c>
      <c r="B6711" t="s">
        <v>403</v>
      </c>
      <c r="C6711" t="s">
        <v>213</v>
      </c>
      <c r="D6711" t="s">
        <v>137</v>
      </c>
      <c r="E6711" t="s">
        <v>342</v>
      </c>
      <c r="F6711" s="3" t="s">
        <v>341</v>
      </c>
      <c r="G6711" t="s">
        <v>323</v>
      </c>
      <c r="H6711" t="s">
        <v>222</v>
      </c>
      <c r="I6711" t="s">
        <v>310</v>
      </c>
      <c r="J6711">
        <v>2.8919999999999999</v>
      </c>
      <c r="K6711">
        <v>3.2210000000000001</v>
      </c>
      <c r="L6711">
        <v>3.4820000000000002</v>
      </c>
      <c r="M6711">
        <v>3.5619999999999998</v>
      </c>
      <c r="N6711">
        <v>3.7509999999999999</v>
      </c>
      <c r="O6711">
        <v>3.61</v>
      </c>
      <c r="P6711">
        <v>3.6880000000000002</v>
      </c>
      <c r="Q6711">
        <v>3.8719999999999999</v>
      </c>
      <c r="R6711">
        <v>4.09</v>
      </c>
      <c r="S6711">
        <v>4.46</v>
      </c>
      <c r="T6711">
        <v>4.6989999999999998</v>
      </c>
      <c r="U6711">
        <v>4.4669999999999996</v>
      </c>
      <c r="V6711">
        <v>4.1289999999999996</v>
      </c>
      <c r="W6711">
        <v>4.2290000000000001</v>
      </c>
      <c r="X6711">
        <v>4.47</v>
      </c>
      <c r="Y6711">
        <v>4.1059999999999999</v>
      </c>
      <c r="Z6711">
        <v>3.145</v>
      </c>
      <c r="AA6711">
        <v>2.6360000000000001</v>
      </c>
      <c r="AB6711">
        <v>2.6419999999999999</v>
      </c>
      <c r="AC6711">
        <v>2.4649999999999999</v>
      </c>
      <c r="AD6711">
        <v>2.617</v>
      </c>
      <c r="AE6711">
        <v>3.1619999999999999</v>
      </c>
      <c r="AF6711">
        <v>4.0599999999999996</v>
      </c>
      <c r="AG6711">
        <v>4.5270000000000001</v>
      </c>
      <c r="AH6711">
        <v>4.9580000000000002</v>
      </c>
      <c r="AI6711">
        <v>5.3479999999999999</v>
      </c>
      <c r="AJ6711">
        <v>5.7450000000000001</v>
      </c>
      <c r="AK6711">
        <v>6.3730000000000002</v>
      </c>
      <c r="AL6711">
        <v>6.8490000000000002</v>
      </c>
      <c r="AM6711">
        <v>7.1210000000000004</v>
      </c>
      <c r="AN6711">
        <v>7.5940000000000003</v>
      </c>
      <c r="AO6711">
        <v>8.24</v>
      </c>
      <c r="AP6711">
        <v>9.6649999999999991</v>
      </c>
      <c r="AQ6711">
        <v>11.856</v>
      </c>
      <c r="AR6711">
        <v>12.619</v>
      </c>
      <c r="AS6711">
        <v>10.141999999999999</v>
      </c>
      <c r="AT6711">
        <v>10.917999999999999</v>
      </c>
      <c r="AU6711">
        <v>11.504</v>
      </c>
      <c r="AV6711">
        <v>12.177</v>
      </c>
      <c r="AW6711">
        <v>13.134</v>
      </c>
      <c r="AX6711">
        <v>14.211</v>
      </c>
      <c r="AY6711">
        <v>15.494</v>
      </c>
      <c r="AZ6711">
        <v>16.937999999999999</v>
      </c>
      <c r="BA6711">
        <v>18.483000000000001</v>
      </c>
      <c r="BB6711">
        <v>2016</v>
      </c>
    </row>
    <row r="6712" spans="1:54" hidden="1" x14ac:dyDescent="0.2">
      <c r="A6712">
        <v>724</v>
      </c>
      <c r="B6712" t="s">
        <v>403</v>
      </c>
      <c r="C6712" t="s">
        <v>340</v>
      </c>
      <c r="D6712" t="s">
        <v>137</v>
      </c>
      <c r="E6712" t="s">
        <v>339</v>
      </c>
      <c r="F6712" t="s">
        <v>338</v>
      </c>
      <c r="G6712" t="s">
        <v>295</v>
      </c>
      <c r="I6712" t="s">
        <v>337</v>
      </c>
      <c r="J6712" s="3">
        <v>0.03</v>
      </c>
      <c r="K6712" s="3">
        <v>3.5000000000000003E-2</v>
      </c>
      <c r="L6712" s="3">
        <v>4.1000000000000002E-2</v>
      </c>
      <c r="M6712" s="3">
        <v>5.5E-2</v>
      </c>
      <c r="N6712" s="3">
        <v>8.3000000000000004E-2</v>
      </c>
      <c r="O6712" s="3">
        <v>0.154</v>
      </c>
      <c r="P6712" s="3">
        <v>0.36299999999999999</v>
      </c>
      <c r="Q6712" s="3">
        <v>0.65400000000000003</v>
      </c>
      <c r="R6712" s="3">
        <v>1.004</v>
      </c>
      <c r="S6712" s="3">
        <v>1.6160000000000001</v>
      </c>
      <c r="T6712" s="3">
        <v>2.214</v>
      </c>
      <c r="U6712" s="3">
        <v>5.6340000000000003</v>
      </c>
      <c r="V6712" s="3">
        <v>9.1929999999999996</v>
      </c>
      <c r="W6712" s="3">
        <v>11.804</v>
      </c>
      <c r="X6712" s="3">
        <v>13.984999999999999</v>
      </c>
      <c r="Y6712" s="3">
        <v>19.105</v>
      </c>
      <c r="Z6712" s="3">
        <v>33.491999999999997</v>
      </c>
      <c r="AA6712" s="3">
        <v>39.116999999999997</v>
      </c>
      <c r="AB6712" s="3">
        <v>49.698</v>
      </c>
      <c r="AC6712" s="3">
        <v>62.137</v>
      </c>
      <c r="AD6712" s="3">
        <v>65.933999999999997</v>
      </c>
      <c r="AE6712" s="3">
        <v>62.259</v>
      </c>
      <c r="AF6712" s="3">
        <v>59.817</v>
      </c>
      <c r="AG6712" s="3">
        <v>67.67</v>
      </c>
      <c r="AH6712" s="3">
        <v>76.340999999999994</v>
      </c>
      <c r="AI6712" s="3">
        <v>89.034000000000006</v>
      </c>
      <c r="AJ6712" s="3">
        <v>100.008</v>
      </c>
      <c r="AK6712" s="3">
        <v>106.804</v>
      </c>
      <c r="AL6712" s="3">
        <v>117.47499999999999</v>
      </c>
      <c r="AM6712" s="3">
        <v>126.614</v>
      </c>
      <c r="AN6712" s="3">
        <v>148.358</v>
      </c>
      <c r="AO6712" s="3">
        <v>174.13300000000001</v>
      </c>
      <c r="AP6712" s="3">
        <v>195.09899999999999</v>
      </c>
      <c r="AQ6712" s="3">
        <v>208.61500000000001</v>
      </c>
      <c r="AR6712" s="3">
        <v>212.37100000000001</v>
      </c>
      <c r="AS6712" s="3">
        <v>254.05699999999999</v>
      </c>
      <c r="AT6712" s="3">
        <v>268.971</v>
      </c>
      <c r="AU6712" s="3">
        <v>284.69299999999998</v>
      </c>
      <c r="AV6712" s="3">
        <v>318.28199999999998</v>
      </c>
      <c r="AW6712" s="3">
        <v>349.89100000000002</v>
      </c>
      <c r="AX6712" s="3">
        <v>376.983</v>
      </c>
      <c r="AY6712" s="3">
        <v>402.46</v>
      </c>
      <c r="AZ6712" s="3">
        <v>441.98200000000003</v>
      </c>
      <c r="BA6712">
        <v>472.072</v>
      </c>
      <c r="BB6712">
        <v>2016</v>
      </c>
    </row>
    <row r="6713" spans="1:54" hidden="1" x14ac:dyDescent="0.2">
      <c r="A6713">
        <v>724</v>
      </c>
      <c r="B6713" t="s">
        <v>403</v>
      </c>
      <c r="C6713" t="s">
        <v>336</v>
      </c>
      <c r="D6713" t="s">
        <v>137</v>
      </c>
      <c r="E6713" t="s">
        <v>333</v>
      </c>
      <c r="F6713" t="s">
        <v>335</v>
      </c>
      <c r="G6713" t="s">
        <v>225</v>
      </c>
      <c r="H6713" t="s">
        <v>322</v>
      </c>
      <c r="I6713" t="s">
        <v>330</v>
      </c>
      <c r="J6713" s="3">
        <v>1730916.72</v>
      </c>
      <c r="K6713" s="3">
        <v>1721191.611</v>
      </c>
      <c r="L6713" s="3">
        <v>1715864.7649999999</v>
      </c>
      <c r="M6713" s="3">
        <v>1650114.399</v>
      </c>
      <c r="N6713" s="3">
        <v>1668599.372</v>
      </c>
      <c r="O6713" s="3">
        <v>1525701.736</v>
      </c>
      <c r="P6713" s="3">
        <v>1494329.6869999999</v>
      </c>
      <c r="Q6713" s="3">
        <v>1497201.997</v>
      </c>
      <c r="R6713" s="3">
        <v>1496015.372</v>
      </c>
      <c r="S6713" s="3">
        <v>1533955.095</v>
      </c>
      <c r="T6713" s="3">
        <v>1536136.524</v>
      </c>
      <c r="U6713" s="3">
        <v>1405239.8019999999</v>
      </c>
      <c r="V6713" s="3">
        <v>1271418.9939999999</v>
      </c>
      <c r="W6713" s="3">
        <v>1279227.1200000001</v>
      </c>
      <c r="X6713" s="3">
        <v>1331338.794</v>
      </c>
      <c r="Y6713" s="3">
        <v>1200341.0930000001</v>
      </c>
      <c r="Z6713" s="3">
        <v>901230.26</v>
      </c>
      <c r="AA6713" s="3">
        <v>738676.23600000003</v>
      </c>
      <c r="AB6713" s="3">
        <v>724426.82700000005</v>
      </c>
      <c r="AC6713" s="3">
        <v>653086.66399999999</v>
      </c>
      <c r="AD6713" s="3">
        <v>659418.51899999997</v>
      </c>
      <c r="AE6713" s="3">
        <v>751002.27899999998</v>
      </c>
      <c r="AF6713" s="3">
        <v>908583.05799999996</v>
      </c>
      <c r="AG6713" s="3">
        <v>948073.67099999997</v>
      </c>
      <c r="AH6713" s="3">
        <v>966967.40500000003</v>
      </c>
      <c r="AI6713" s="3">
        <v>972211.03700000001</v>
      </c>
      <c r="AJ6713" s="3">
        <v>980829.96299999999</v>
      </c>
      <c r="AK6713" s="3">
        <v>1030892.454</v>
      </c>
      <c r="AL6713" s="3">
        <v>1060446.169</v>
      </c>
      <c r="AM6713" s="3">
        <v>1069400.1040000001</v>
      </c>
      <c r="AN6713" s="3">
        <v>1100974.9669999999</v>
      </c>
      <c r="AO6713" s="3">
        <v>1143696.3759999999</v>
      </c>
      <c r="AP6713" s="3">
        <v>1287564.46</v>
      </c>
      <c r="AQ6713" s="3">
        <v>1519712.804</v>
      </c>
      <c r="AR6713" s="3">
        <v>1539661.8</v>
      </c>
      <c r="AS6713" s="3">
        <v>1197803.2819999999</v>
      </c>
      <c r="AT6713" s="3">
        <v>1245822.2879999999</v>
      </c>
      <c r="AU6713" s="3">
        <v>1261647.4979999999</v>
      </c>
      <c r="AV6713" s="3">
        <v>1277738.18</v>
      </c>
      <c r="AW6713" s="3">
        <v>1319876.254</v>
      </c>
      <c r="AX6713" s="3">
        <v>1370429.452</v>
      </c>
      <c r="AY6713" s="3">
        <v>1434662.612</v>
      </c>
      <c r="AZ6713" s="3">
        <v>1508664.0349999999</v>
      </c>
      <c r="BA6713">
        <v>1583303.2649999999</v>
      </c>
      <c r="BB6713">
        <v>2016</v>
      </c>
    </row>
    <row r="6714" spans="1:54" hidden="1" x14ac:dyDescent="0.2">
      <c r="A6714">
        <v>724</v>
      </c>
      <c r="B6714" t="s">
        <v>403</v>
      </c>
      <c r="C6714" t="s">
        <v>334</v>
      </c>
      <c r="D6714" t="s">
        <v>137</v>
      </c>
      <c r="E6714" t="s">
        <v>333</v>
      </c>
      <c r="F6714" t="s">
        <v>332</v>
      </c>
      <c r="G6714" t="s">
        <v>331</v>
      </c>
      <c r="H6714" t="s">
        <v>322</v>
      </c>
      <c r="I6714" t="s">
        <v>330</v>
      </c>
      <c r="J6714" s="3">
        <v>1940.652</v>
      </c>
      <c r="K6714" s="3">
        <v>1929.748</v>
      </c>
      <c r="L6714" s="3">
        <v>1923.7760000000001</v>
      </c>
      <c r="M6714" s="3">
        <v>1850.059</v>
      </c>
      <c r="N6714" s="3">
        <v>1870.7840000000001</v>
      </c>
      <c r="O6714" s="3">
        <v>1710.5709999999999</v>
      </c>
      <c r="P6714" s="3">
        <v>1675.3979999999999</v>
      </c>
      <c r="Q6714" s="3">
        <v>1678.6179999999999</v>
      </c>
      <c r="R6714" s="3">
        <v>1677.288</v>
      </c>
      <c r="S6714" s="3">
        <v>1719.8240000000001</v>
      </c>
      <c r="T6714" s="3">
        <v>1722.27</v>
      </c>
      <c r="U6714" s="3">
        <v>1575.5129999999999</v>
      </c>
      <c r="V6714" s="3">
        <v>1425.4770000000001</v>
      </c>
      <c r="W6714" s="3">
        <v>1434.231</v>
      </c>
      <c r="X6714" s="3">
        <v>1492.6569999999999</v>
      </c>
      <c r="Y6714" s="3">
        <v>1345.7860000000001</v>
      </c>
      <c r="Z6714" s="3">
        <v>1010.432</v>
      </c>
      <c r="AA6714" s="3">
        <v>828.18200000000002</v>
      </c>
      <c r="AB6714" s="3">
        <v>812.20600000000002</v>
      </c>
      <c r="AC6714" s="3">
        <v>732.221</v>
      </c>
      <c r="AD6714" s="3">
        <v>739.32</v>
      </c>
      <c r="AE6714" s="3">
        <v>842.00099999999998</v>
      </c>
      <c r="AF6714" s="3">
        <v>1018.676</v>
      </c>
      <c r="AG6714" s="3">
        <v>1062.952</v>
      </c>
      <c r="AH6714" s="3">
        <v>1084.135</v>
      </c>
      <c r="AI6714" s="3">
        <v>1090.0139999999999</v>
      </c>
      <c r="AJ6714" s="3">
        <v>1099.6769999999999</v>
      </c>
      <c r="AK6714" s="3">
        <v>1155.806</v>
      </c>
      <c r="AL6714" s="3">
        <v>1188.94</v>
      </c>
      <c r="AM6714" s="3">
        <v>1198.979</v>
      </c>
      <c r="AN6714" s="3">
        <v>1234.3800000000001</v>
      </c>
      <c r="AO6714" s="3">
        <v>1282.278</v>
      </c>
      <c r="AP6714" s="3">
        <v>1443.579</v>
      </c>
      <c r="AQ6714" s="3">
        <v>1703.856</v>
      </c>
      <c r="AR6714" s="3">
        <v>1726.223</v>
      </c>
      <c r="AS6714" s="3">
        <v>1342.941</v>
      </c>
      <c r="AT6714" s="3">
        <v>1396.779</v>
      </c>
      <c r="AU6714" s="3">
        <v>1414.521</v>
      </c>
      <c r="AV6714" s="3">
        <v>1432.5619999999999</v>
      </c>
      <c r="AW6714" s="3">
        <v>1479.806</v>
      </c>
      <c r="AX6714" s="3">
        <v>1536.4839999999999</v>
      </c>
      <c r="AY6714" s="3">
        <v>1608.501</v>
      </c>
      <c r="AZ6714" s="3">
        <v>1691.4690000000001</v>
      </c>
      <c r="BA6714">
        <v>1775.152</v>
      </c>
      <c r="BB6714">
        <v>2016</v>
      </c>
    </row>
    <row r="6715" spans="1:54" hidden="1" x14ac:dyDescent="0.2">
      <c r="A6715">
        <v>724</v>
      </c>
      <c r="B6715" t="s">
        <v>403</v>
      </c>
      <c r="C6715" t="s">
        <v>329</v>
      </c>
      <c r="D6715" t="s">
        <v>137</v>
      </c>
      <c r="E6715" t="s">
        <v>325</v>
      </c>
      <c r="F6715" t="s">
        <v>328</v>
      </c>
      <c r="G6715" t="s">
        <v>225</v>
      </c>
      <c r="H6715" t="s">
        <v>322</v>
      </c>
      <c r="I6715" t="s">
        <v>321</v>
      </c>
      <c r="J6715" s="3">
        <v>514.86400000000003</v>
      </c>
      <c r="K6715" s="3">
        <v>594.71500000000003</v>
      </c>
      <c r="L6715" s="3">
        <v>699.92499999999995</v>
      </c>
      <c r="M6715" s="3">
        <v>904.92499999999995</v>
      </c>
      <c r="N6715" s="3">
        <v>1385.951</v>
      </c>
      <c r="O6715" s="3">
        <v>2346.9699999999998</v>
      </c>
      <c r="P6715" s="3">
        <v>5431.1319999999996</v>
      </c>
      <c r="Q6715" s="3">
        <v>9794.74</v>
      </c>
      <c r="R6715" s="3">
        <v>15014.027</v>
      </c>
      <c r="S6715" s="3">
        <v>24786.794999999998</v>
      </c>
      <c r="T6715" s="3">
        <v>34010.697999999997</v>
      </c>
      <c r="U6715" s="3">
        <v>79177.156000000003</v>
      </c>
      <c r="V6715" s="3">
        <v>116882.935</v>
      </c>
      <c r="W6715" s="3">
        <v>151002.56099999999</v>
      </c>
      <c r="X6715" s="3">
        <v>186193.677</v>
      </c>
      <c r="Y6715" s="3">
        <v>229326.58100000001</v>
      </c>
      <c r="Z6715" s="3">
        <v>301843.17200000002</v>
      </c>
      <c r="AA6715" s="3">
        <v>288950.16399999999</v>
      </c>
      <c r="AB6715" s="3">
        <v>360022.24300000002</v>
      </c>
      <c r="AC6715" s="3">
        <v>405806.05099999998</v>
      </c>
      <c r="AD6715" s="3">
        <v>434780.79</v>
      </c>
      <c r="AE6715" s="3">
        <v>467562.973</v>
      </c>
      <c r="AF6715" s="3">
        <v>543482.88399999996</v>
      </c>
      <c r="AG6715" s="3">
        <v>641562.92599999998</v>
      </c>
      <c r="AH6715" s="3">
        <v>738187.81900000002</v>
      </c>
      <c r="AI6715" s="3">
        <v>865601.61899999995</v>
      </c>
      <c r="AJ6715" s="3">
        <v>980908.25199999998</v>
      </c>
      <c r="AK6715" s="3">
        <v>1101033.335</v>
      </c>
      <c r="AL6715" s="3">
        <v>1245760.206</v>
      </c>
      <c r="AM6715" s="3">
        <v>1354008.6270000001</v>
      </c>
      <c r="AN6715" s="3">
        <v>1633381.757</v>
      </c>
      <c r="AO6715" s="3">
        <v>1991555.628</v>
      </c>
      <c r="AP6715" s="3">
        <v>2512031.5750000002</v>
      </c>
      <c r="AQ6715" s="3">
        <v>3170346.6779999998</v>
      </c>
      <c r="AR6715" s="3">
        <v>3269797.3590000002</v>
      </c>
      <c r="AS6715" s="3">
        <v>3043103.5929999999</v>
      </c>
      <c r="AT6715" s="3">
        <v>3350904.8280000002</v>
      </c>
      <c r="AU6715" s="3">
        <v>3591816.9939999999</v>
      </c>
      <c r="AV6715" s="3">
        <v>4066807.1239999998</v>
      </c>
      <c r="AW6715" s="3">
        <v>4618134.102</v>
      </c>
      <c r="AX6715" s="3">
        <v>5166289.9740000004</v>
      </c>
      <c r="AY6715" s="3">
        <v>5773947.0499999998</v>
      </c>
      <c r="AZ6715" s="3">
        <v>6668023.2039999999</v>
      </c>
      <c r="BA6715">
        <v>7474325.6799999997</v>
      </c>
      <c r="BB6715">
        <v>2016</v>
      </c>
    </row>
    <row r="6716" spans="1:54" hidden="1" x14ac:dyDescent="0.2">
      <c r="A6716">
        <v>724</v>
      </c>
      <c r="B6716" t="s">
        <v>403</v>
      </c>
      <c r="C6716" t="s">
        <v>327</v>
      </c>
      <c r="D6716" t="s">
        <v>137</v>
      </c>
      <c r="E6716" t="s">
        <v>325</v>
      </c>
      <c r="F6716" t="s">
        <v>326</v>
      </c>
      <c r="G6716" t="s">
        <v>223</v>
      </c>
      <c r="H6716" t="s">
        <v>322</v>
      </c>
      <c r="I6716" t="s">
        <v>321</v>
      </c>
      <c r="J6716" s="3">
        <v>490.44099999999997</v>
      </c>
      <c r="K6716" s="3">
        <v>513.08399999999995</v>
      </c>
      <c r="L6716" s="3">
        <v>565.07100000000003</v>
      </c>
      <c r="M6716" s="3">
        <v>479.98200000000003</v>
      </c>
      <c r="N6716" s="3">
        <v>552.18299999999999</v>
      </c>
      <c r="O6716" s="3">
        <v>460.71800000000002</v>
      </c>
      <c r="P6716" s="3">
        <v>337.50200000000001</v>
      </c>
      <c r="Q6716" s="3">
        <v>287.721</v>
      </c>
      <c r="R6716" s="3">
        <v>461.77</v>
      </c>
      <c r="S6716" s="3">
        <v>414.40600000000001</v>
      </c>
      <c r="T6716" s="3">
        <v>224.57300000000001</v>
      </c>
      <c r="U6716" s="3">
        <v>268.084</v>
      </c>
      <c r="V6716" s="3">
        <v>234.02699999999999</v>
      </c>
      <c r="W6716" s="3">
        <v>266.10300000000001</v>
      </c>
      <c r="X6716" s="3">
        <v>317.33600000000001</v>
      </c>
      <c r="Y6716" s="3">
        <v>304.14699999999999</v>
      </c>
      <c r="Z6716" s="3">
        <v>327.82299999999998</v>
      </c>
      <c r="AA6716" s="3">
        <v>294.274</v>
      </c>
      <c r="AB6716" s="3">
        <v>230.249</v>
      </c>
      <c r="AC6716" s="3">
        <v>224.923</v>
      </c>
      <c r="AD6716" s="3">
        <v>210.745</v>
      </c>
      <c r="AE6716" s="3">
        <v>233.99600000000001</v>
      </c>
      <c r="AF6716" s="3">
        <v>258.17399999999998</v>
      </c>
      <c r="AG6716" s="3">
        <v>272.053</v>
      </c>
      <c r="AH6716" s="3">
        <v>271.39600000000002</v>
      </c>
      <c r="AI6716" s="3">
        <v>299.26900000000001</v>
      </c>
      <c r="AJ6716" s="3">
        <v>331.01499999999999</v>
      </c>
      <c r="AK6716" s="3">
        <v>368.86</v>
      </c>
      <c r="AL6716" s="3">
        <v>418.78500000000003</v>
      </c>
      <c r="AM6716" s="3">
        <v>399.92599999999999</v>
      </c>
      <c r="AN6716" s="3">
        <v>410.59500000000003</v>
      </c>
      <c r="AO6716" s="3">
        <v>457.91699999999997</v>
      </c>
      <c r="AP6716" s="3">
        <v>578.30200000000002</v>
      </c>
      <c r="AQ6716" s="3">
        <v>731.05700000000002</v>
      </c>
      <c r="AR6716" s="3">
        <v>721.55499999999995</v>
      </c>
      <c r="AS6716" s="3">
        <v>599.53899999999999</v>
      </c>
      <c r="AT6716" s="3">
        <v>522.173</v>
      </c>
      <c r="AU6716" s="3">
        <v>491.488</v>
      </c>
      <c r="AV6716" s="3">
        <v>505.101</v>
      </c>
      <c r="AW6716" s="3">
        <v>513.91999999999996</v>
      </c>
      <c r="AX6716" s="3">
        <v>538.61</v>
      </c>
      <c r="AY6716" s="3">
        <v>566.59299999999996</v>
      </c>
      <c r="AZ6716" s="3">
        <v>618.79300000000001</v>
      </c>
      <c r="BA6716">
        <v>659.06100000000004</v>
      </c>
      <c r="BB6716">
        <v>2016</v>
      </c>
    </row>
    <row r="6717" spans="1:54" hidden="1" x14ac:dyDescent="0.2">
      <c r="A6717">
        <v>724</v>
      </c>
      <c r="B6717" t="s">
        <v>403</v>
      </c>
      <c r="C6717" t="s">
        <v>212</v>
      </c>
      <c r="D6717" t="s">
        <v>137</v>
      </c>
      <c r="E6717" t="s">
        <v>325</v>
      </c>
      <c r="F6717" t="s">
        <v>324</v>
      </c>
      <c r="G6717" t="s">
        <v>323</v>
      </c>
      <c r="H6717" t="s">
        <v>322</v>
      </c>
      <c r="I6717" t="s">
        <v>321</v>
      </c>
      <c r="J6717" s="3">
        <v>833.596</v>
      </c>
      <c r="K6717" s="3">
        <v>906.31</v>
      </c>
      <c r="L6717" s="3">
        <v>959.56299999999999</v>
      </c>
      <c r="M6717" s="3">
        <v>959.22</v>
      </c>
      <c r="N6717" s="3">
        <v>1004.389</v>
      </c>
      <c r="O6717" s="3">
        <v>947.76300000000003</v>
      </c>
      <c r="P6717" s="3">
        <v>946.98900000000003</v>
      </c>
      <c r="Q6717" s="3">
        <v>973.02599999999995</v>
      </c>
      <c r="R6717" s="3">
        <v>1006.289</v>
      </c>
      <c r="S6717" s="3">
        <v>1071.932</v>
      </c>
      <c r="T6717" s="3">
        <v>1113.1600000000001</v>
      </c>
      <c r="U6717" s="3">
        <v>1052.2</v>
      </c>
      <c r="V6717" s="3">
        <v>973.702</v>
      </c>
      <c r="W6717" s="3">
        <v>1002.9880000000001</v>
      </c>
      <c r="X6717" s="3">
        <v>1066.0640000000001</v>
      </c>
      <c r="Y6717" s="3">
        <v>981.21400000000006</v>
      </c>
      <c r="Z6717" s="3">
        <v>750.15200000000004</v>
      </c>
      <c r="AA6717" s="3">
        <v>625.375</v>
      </c>
      <c r="AB6717" s="3">
        <v>619.96699999999998</v>
      </c>
      <c r="AC6717" s="3">
        <v>567.46699999999998</v>
      </c>
      <c r="AD6717" s="3">
        <v>586.00599999999997</v>
      </c>
      <c r="AE6717" s="3">
        <v>682.60299999999995</v>
      </c>
      <c r="AF6717" s="3">
        <v>838.51</v>
      </c>
      <c r="AG6717" s="3">
        <v>892.40200000000004</v>
      </c>
      <c r="AH6717" s="3">
        <v>935.21500000000003</v>
      </c>
      <c r="AI6717" s="3">
        <v>970.53800000000001</v>
      </c>
      <c r="AJ6717" s="3">
        <v>1009.229</v>
      </c>
      <c r="AK6717" s="3">
        <v>1088.9670000000001</v>
      </c>
      <c r="AL6717" s="3">
        <v>1142.1590000000001</v>
      </c>
      <c r="AM6717" s="3">
        <v>1160.55</v>
      </c>
      <c r="AN6717" s="3">
        <v>1209.414</v>
      </c>
      <c r="AO6717" s="3">
        <v>1282.278</v>
      </c>
      <c r="AP6717" s="3">
        <v>1470.171</v>
      </c>
      <c r="AQ6717" s="3">
        <v>1763.2660000000001</v>
      </c>
      <c r="AR6717" s="3">
        <v>1818.4739999999999</v>
      </c>
      <c r="AS6717" s="3">
        <v>1430.049</v>
      </c>
      <c r="AT6717" s="3">
        <v>1506.356</v>
      </c>
      <c r="AU6717" s="3">
        <v>1552.94</v>
      </c>
      <c r="AV6717" s="3">
        <v>1608.479</v>
      </c>
      <c r="AW6717" s="3">
        <v>1697.559</v>
      </c>
      <c r="AX6717" s="3">
        <v>1797.21</v>
      </c>
      <c r="AY6717" s="3">
        <v>1917.3030000000001</v>
      </c>
      <c r="AZ6717" s="3">
        <v>2050.8200000000002</v>
      </c>
      <c r="BA6717">
        <v>2189.7280000000001</v>
      </c>
      <c r="BB6717">
        <v>2016</v>
      </c>
    </row>
    <row r="6718" spans="1:54" hidden="1" x14ac:dyDescent="0.2">
      <c r="A6718">
        <v>724</v>
      </c>
      <c r="B6718" t="s">
        <v>403</v>
      </c>
      <c r="C6718" t="s">
        <v>320</v>
      </c>
      <c r="D6718" t="s">
        <v>137</v>
      </c>
      <c r="E6718" t="s">
        <v>319</v>
      </c>
      <c r="F6718" t="s">
        <v>318</v>
      </c>
      <c r="G6718" t="s">
        <v>243</v>
      </c>
    </row>
    <row r="6719" spans="1:54" hidden="1" x14ac:dyDescent="0.2">
      <c r="A6719">
        <v>724</v>
      </c>
      <c r="B6719" t="s">
        <v>403</v>
      </c>
      <c r="C6719" t="s">
        <v>317</v>
      </c>
      <c r="D6719" t="s">
        <v>137</v>
      </c>
      <c r="E6719" t="s">
        <v>316</v>
      </c>
      <c r="F6719" s="3" t="s">
        <v>315</v>
      </c>
      <c r="G6719" t="s">
        <v>288</v>
      </c>
      <c r="I6719" t="s">
        <v>310</v>
      </c>
      <c r="J6719">
        <v>2.1999999999999999E-2</v>
      </c>
      <c r="K6719">
        <v>2.1999999999999999E-2</v>
      </c>
      <c r="L6719">
        <v>2.1999999999999999E-2</v>
      </c>
      <c r="M6719">
        <v>2.1000000000000001E-2</v>
      </c>
      <c r="N6719">
        <v>2.1000000000000001E-2</v>
      </c>
      <c r="O6719">
        <v>1.9E-2</v>
      </c>
      <c r="P6719">
        <v>1.7999999999999999E-2</v>
      </c>
      <c r="Q6719">
        <v>1.7999999999999999E-2</v>
      </c>
      <c r="R6719">
        <v>1.7000000000000001E-2</v>
      </c>
      <c r="S6719">
        <v>1.7999999999999999E-2</v>
      </c>
      <c r="T6719">
        <v>1.7000000000000001E-2</v>
      </c>
      <c r="U6719">
        <v>1.4999999999999999E-2</v>
      </c>
      <c r="V6719">
        <v>1.2999999999999999E-2</v>
      </c>
      <c r="W6719">
        <v>1.2E-2</v>
      </c>
      <c r="X6719">
        <v>1.2E-2</v>
      </c>
      <c r="Y6719">
        <v>1.0999999999999999E-2</v>
      </c>
      <c r="Z6719">
        <v>8.0000000000000002E-3</v>
      </c>
      <c r="AA6719">
        <v>6.0000000000000001E-3</v>
      </c>
      <c r="AB6719">
        <v>6.0000000000000001E-3</v>
      </c>
      <c r="AC6719">
        <v>5.0000000000000001E-3</v>
      </c>
      <c r="AD6719">
        <v>5.0000000000000001E-3</v>
      </c>
      <c r="AE6719">
        <v>6.0000000000000001E-3</v>
      </c>
      <c r="AF6719">
        <v>7.0000000000000001E-3</v>
      </c>
      <c r="AG6719">
        <v>8.0000000000000002E-3</v>
      </c>
      <c r="AH6719">
        <v>8.0000000000000002E-3</v>
      </c>
      <c r="AI6719">
        <v>8.0000000000000002E-3</v>
      </c>
      <c r="AJ6719">
        <v>8.0000000000000002E-3</v>
      </c>
      <c r="AK6719">
        <v>8.0000000000000002E-3</v>
      </c>
      <c r="AL6719">
        <v>8.0000000000000002E-3</v>
      </c>
      <c r="AM6719">
        <v>8.0000000000000002E-3</v>
      </c>
      <c r="AN6719">
        <v>8.0000000000000002E-3</v>
      </c>
      <c r="AO6719">
        <v>8.9999999999999993E-3</v>
      </c>
      <c r="AP6719">
        <v>0.01</v>
      </c>
      <c r="AQ6719">
        <v>1.0999999999999999E-2</v>
      </c>
      <c r="AR6719">
        <v>1.0999999999999999E-2</v>
      </c>
      <c r="AS6719">
        <v>8.9999999999999993E-3</v>
      </c>
      <c r="AT6719">
        <v>8.9999999999999993E-3</v>
      </c>
      <c r="AU6719">
        <v>8.9999999999999993E-3</v>
      </c>
      <c r="AV6719">
        <v>8.9999999999999993E-3</v>
      </c>
      <c r="AW6719">
        <v>8.9999999999999993E-3</v>
      </c>
      <c r="AX6719">
        <v>8.9999999999999993E-3</v>
      </c>
      <c r="AY6719">
        <v>0.01</v>
      </c>
      <c r="AZ6719">
        <v>0.01</v>
      </c>
      <c r="BA6719">
        <v>0.01</v>
      </c>
      <c r="BB6719">
        <v>2016</v>
      </c>
    </row>
    <row r="6720" spans="1:54" hidden="1" x14ac:dyDescent="0.2">
      <c r="A6720">
        <v>724</v>
      </c>
      <c r="B6720" t="s">
        <v>403</v>
      </c>
      <c r="C6720" t="s">
        <v>314</v>
      </c>
      <c r="D6720" t="s">
        <v>137</v>
      </c>
      <c r="E6720" t="s">
        <v>313</v>
      </c>
      <c r="F6720" s="3" t="s">
        <v>312</v>
      </c>
      <c r="G6720" t="s">
        <v>311</v>
      </c>
      <c r="I6720" t="s">
        <v>310</v>
      </c>
      <c r="J6720">
        <v>0.61799999999999999</v>
      </c>
      <c r="K6720">
        <v>0.65600000000000003</v>
      </c>
      <c r="L6720">
        <v>0.72899999999999998</v>
      </c>
      <c r="M6720">
        <v>0.94299999999999995</v>
      </c>
      <c r="N6720">
        <v>1.38</v>
      </c>
      <c r="O6720">
        <v>2.476</v>
      </c>
      <c r="P6720">
        <v>5.7350000000000003</v>
      </c>
      <c r="Q6720">
        <v>10.066000000000001</v>
      </c>
      <c r="R6720">
        <v>14.92</v>
      </c>
      <c r="S6720">
        <v>23.123000000000001</v>
      </c>
      <c r="T6720">
        <v>30.553000000000001</v>
      </c>
      <c r="U6720">
        <v>75.248999999999995</v>
      </c>
      <c r="V6720">
        <v>120.04</v>
      </c>
      <c r="W6720">
        <v>150.553</v>
      </c>
      <c r="X6720">
        <v>174.655</v>
      </c>
      <c r="Y6720">
        <v>233.71700000000001</v>
      </c>
      <c r="Z6720">
        <v>402.37599999999998</v>
      </c>
      <c r="AA6720">
        <v>462.04300000000001</v>
      </c>
      <c r="AB6720">
        <v>580.71199999999999</v>
      </c>
      <c r="AC6720">
        <v>715.11800000000005</v>
      </c>
      <c r="AD6720">
        <v>741.94</v>
      </c>
      <c r="AE6720">
        <v>684.97</v>
      </c>
      <c r="AF6720">
        <v>648.15300000000002</v>
      </c>
      <c r="AG6720">
        <v>718.91700000000003</v>
      </c>
      <c r="AH6720">
        <v>789.32399999999996</v>
      </c>
      <c r="AI6720">
        <v>891.87800000000004</v>
      </c>
      <c r="AJ6720">
        <v>971.93799999999999</v>
      </c>
      <c r="AK6720">
        <v>1011.081</v>
      </c>
      <c r="AL6720">
        <v>1090.7059999999999</v>
      </c>
      <c r="AM6720">
        <v>1166.6959999999999</v>
      </c>
      <c r="AN6720">
        <v>1350.556</v>
      </c>
      <c r="AO6720">
        <v>1553.1389999999999</v>
      </c>
      <c r="AP6720">
        <v>1708.6659999999999</v>
      </c>
      <c r="AQ6720">
        <v>1797.9970000000001</v>
      </c>
      <c r="AR6720">
        <v>1798.0989999999999</v>
      </c>
      <c r="AS6720">
        <v>2127.971</v>
      </c>
      <c r="AT6720">
        <v>2224.5100000000002</v>
      </c>
      <c r="AU6720">
        <v>2312.9140000000002</v>
      </c>
      <c r="AV6720">
        <v>2528.355</v>
      </c>
      <c r="AW6720">
        <v>2720.4560000000001</v>
      </c>
      <c r="AX6720">
        <v>2874.616</v>
      </c>
      <c r="AY6720">
        <v>3011.4940000000001</v>
      </c>
      <c r="AZ6720">
        <v>3251.3939999999998</v>
      </c>
      <c r="BA6720">
        <v>3413.3580000000002</v>
      </c>
      <c r="BB6720">
        <v>2016</v>
      </c>
    </row>
    <row r="6721" spans="1:54" hidden="1" x14ac:dyDescent="0.2">
      <c r="A6721">
        <v>724</v>
      </c>
      <c r="B6721" t="s">
        <v>403</v>
      </c>
      <c r="C6721" t="s">
        <v>309</v>
      </c>
      <c r="D6721" t="s">
        <v>137</v>
      </c>
      <c r="E6721" t="s">
        <v>308</v>
      </c>
      <c r="F6721" t="s">
        <v>307</v>
      </c>
      <c r="G6721" t="s">
        <v>217</v>
      </c>
      <c r="I6721" t="s">
        <v>1669</v>
      </c>
      <c r="J6721" s="3">
        <v>11.597</v>
      </c>
      <c r="K6721" s="3">
        <v>10.605</v>
      </c>
      <c r="L6721" s="3">
        <v>8.8079999999999998</v>
      </c>
      <c r="M6721" s="3">
        <v>8.5709999999999997</v>
      </c>
      <c r="N6721" s="3">
        <v>7.4859999999999998</v>
      </c>
      <c r="O6721" s="3">
        <v>6.1980000000000004</v>
      </c>
      <c r="P6721" s="3">
        <v>7.0350000000000001</v>
      </c>
      <c r="Q6721" s="3">
        <v>5.35</v>
      </c>
      <c r="R6721" s="3">
        <v>5.4770000000000003</v>
      </c>
      <c r="S6721" s="3">
        <v>6.633</v>
      </c>
      <c r="T6721" s="3">
        <v>6.649</v>
      </c>
      <c r="U6721" s="3">
        <v>5.9359999999999999</v>
      </c>
      <c r="V6721" s="3">
        <v>7.2</v>
      </c>
      <c r="W6721" s="3">
        <v>3.4260000000000002</v>
      </c>
      <c r="X6721" s="3">
        <v>5.7119999999999997</v>
      </c>
      <c r="Y6721" s="3">
        <v>3.9180000000000001</v>
      </c>
      <c r="Z6721" s="3">
        <v>6.2750000000000004</v>
      </c>
      <c r="AA6721" s="3">
        <v>3.484</v>
      </c>
      <c r="AB6721" s="3">
        <v>3.92</v>
      </c>
      <c r="AC6721" s="3">
        <v>2.6629999999999998</v>
      </c>
      <c r="AD6721" s="3">
        <v>4.8630000000000004</v>
      </c>
      <c r="AE6721" s="3">
        <v>10.335000000000001</v>
      </c>
      <c r="AF6721" s="3">
        <v>10.59</v>
      </c>
      <c r="AG6721" s="3">
        <v>11.225</v>
      </c>
      <c r="AH6721" s="3">
        <v>10.324999999999999</v>
      </c>
      <c r="AI6721" s="3">
        <v>11.301</v>
      </c>
      <c r="AJ6721" s="3">
        <v>10.135</v>
      </c>
      <c r="AK6721" s="3">
        <v>9.4930000000000003</v>
      </c>
      <c r="AL6721" s="3">
        <v>9.5570000000000004</v>
      </c>
      <c r="AM6721" s="3">
        <v>9.9930000000000003</v>
      </c>
      <c r="AN6721" s="3">
        <v>31.088999999999999</v>
      </c>
      <c r="AO6721" s="3">
        <v>41.93</v>
      </c>
      <c r="AP6721" s="3">
        <v>27.858000000000001</v>
      </c>
      <c r="AQ6721" s="3">
        <v>12.726000000000001</v>
      </c>
      <c r="AR6721" s="3">
        <v>13.14</v>
      </c>
      <c r="AS6721" s="3">
        <v>13.814</v>
      </c>
      <c r="AT6721" s="3">
        <v>12.275</v>
      </c>
      <c r="AU6721" s="3">
        <v>19.097999999999999</v>
      </c>
      <c r="AV6721" s="3">
        <v>18.431000000000001</v>
      </c>
      <c r="AW6721" s="3">
        <v>17.821000000000002</v>
      </c>
      <c r="AX6721" s="3">
        <v>19.062999999999999</v>
      </c>
      <c r="AY6721" s="3">
        <v>19.149999999999999</v>
      </c>
      <c r="AZ6721" s="3">
        <v>18.803999999999998</v>
      </c>
      <c r="BA6721">
        <v>19.352</v>
      </c>
      <c r="BB6721">
        <v>2016</v>
      </c>
    </row>
    <row r="6722" spans="1:54" hidden="1" x14ac:dyDescent="0.2">
      <c r="A6722">
        <v>724</v>
      </c>
      <c r="B6722" t="s">
        <v>403</v>
      </c>
      <c r="C6722" t="s">
        <v>306</v>
      </c>
      <c r="D6722" t="s">
        <v>137</v>
      </c>
      <c r="E6722" t="s">
        <v>305</v>
      </c>
      <c r="F6722" t="s">
        <v>304</v>
      </c>
      <c r="G6722" t="s">
        <v>217</v>
      </c>
      <c r="I6722" t="s">
        <v>1669</v>
      </c>
      <c r="J6722" s="3">
        <v>2.4729999999999999</v>
      </c>
      <c r="K6722" s="3">
        <v>1.111</v>
      </c>
      <c r="L6722" s="3">
        <v>1.68</v>
      </c>
      <c r="M6722" s="3">
        <v>4.5789999999999997</v>
      </c>
      <c r="N6722" s="3">
        <v>5.3609999999999998</v>
      </c>
      <c r="O6722" s="3">
        <v>3.944</v>
      </c>
      <c r="P6722" s="3">
        <v>4.306</v>
      </c>
      <c r="Q6722" s="3">
        <v>1.091</v>
      </c>
      <c r="R6722" s="3">
        <v>0.748</v>
      </c>
      <c r="S6722" s="3">
        <v>-0.23200000000000001</v>
      </c>
      <c r="T6722" s="3">
        <v>-4.5810000000000004</v>
      </c>
      <c r="U6722" s="3">
        <v>5.9729999999999999</v>
      </c>
      <c r="V6722" s="3">
        <v>7.3940000000000001</v>
      </c>
      <c r="W6722" s="3">
        <v>-2.57</v>
      </c>
      <c r="X6722" s="3">
        <v>2.7679999999999998</v>
      </c>
      <c r="Y6722" s="3">
        <v>-0.79300000000000004</v>
      </c>
      <c r="Z6722" s="3">
        <v>-0.46899999999999997</v>
      </c>
      <c r="AA6722" s="3">
        <v>4.0140000000000002</v>
      </c>
      <c r="AB6722" s="3">
        <v>7.2450000000000001</v>
      </c>
      <c r="AC6722" s="3">
        <v>-3.04</v>
      </c>
      <c r="AD6722" s="3">
        <v>-7.1710000000000003</v>
      </c>
      <c r="AE6722" s="3">
        <v>0.53800000000000003</v>
      </c>
      <c r="AF6722" s="3">
        <v>3.069</v>
      </c>
      <c r="AG6722" s="3">
        <v>3.9079999999999999</v>
      </c>
      <c r="AH6722" s="3">
        <v>3.8079999999999998</v>
      </c>
      <c r="AI6722" s="3">
        <v>4.1769999999999996</v>
      </c>
      <c r="AJ6722" s="3">
        <v>9.2870000000000008</v>
      </c>
      <c r="AK6722" s="3">
        <v>4.8760000000000003</v>
      </c>
      <c r="AL6722" s="3">
        <v>0.57999999999999996</v>
      </c>
      <c r="AM6722" s="3">
        <v>-1.6830000000000001</v>
      </c>
      <c r="AN6722" s="3">
        <v>9.5809999999999995</v>
      </c>
      <c r="AO6722" s="3">
        <v>-16.940000000000001</v>
      </c>
      <c r="AP6722" s="3">
        <v>-3.9830000000000001</v>
      </c>
      <c r="AQ6722" s="3">
        <v>-4.7530000000000001</v>
      </c>
      <c r="AR6722" s="3">
        <v>-7.2140000000000004</v>
      </c>
      <c r="AS6722" s="3">
        <v>-5.9039999999999999</v>
      </c>
      <c r="AT6722" s="3">
        <v>-6.4169999999999998</v>
      </c>
      <c r="AU6722" s="3">
        <v>-0.82</v>
      </c>
      <c r="AV6722" s="3">
        <v>1.8140000000000001</v>
      </c>
      <c r="AW6722" s="3">
        <v>-2.75</v>
      </c>
      <c r="AX6722" s="3">
        <v>-2.718</v>
      </c>
      <c r="AY6722" s="3">
        <v>-1.0640000000000001</v>
      </c>
      <c r="AZ6722" s="3">
        <v>-1.496</v>
      </c>
      <c r="BA6722">
        <v>-1.915</v>
      </c>
      <c r="BB6722">
        <v>2016</v>
      </c>
    </row>
    <row r="6723" spans="1:54" hidden="1" x14ac:dyDescent="0.2">
      <c r="A6723">
        <v>724</v>
      </c>
      <c r="B6723" t="s">
        <v>403</v>
      </c>
      <c r="C6723" t="s">
        <v>303</v>
      </c>
      <c r="D6723" t="s">
        <v>137</v>
      </c>
      <c r="E6723" t="s">
        <v>300</v>
      </c>
      <c r="F6723" t="s">
        <v>302</v>
      </c>
      <c r="G6723" t="s">
        <v>295</v>
      </c>
      <c r="I6723" t="s">
        <v>1670</v>
      </c>
      <c r="J6723" s="3">
        <v>0.17499999999999999</v>
      </c>
      <c r="K6723" s="3">
        <v>0.216</v>
      </c>
      <c r="L6723" s="3">
        <v>0.27400000000000002</v>
      </c>
      <c r="M6723" s="3">
        <v>0.46200000000000002</v>
      </c>
      <c r="N6723" s="3">
        <v>0.76900000000000002</v>
      </c>
      <c r="O6723" s="3">
        <v>1.359</v>
      </c>
      <c r="P6723" s="3">
        <v>2.4569999999999999</v>
      </c>
      <c r="Q6723" s="3">
        <v>6.8479999999999999</v>
      </c>
      <c r="R6723" s="3">
        <v>9.1959999999999997</v>
      </c>
      <c r="S6723" s="3">
        <v>14.788</v>
      </c>
      <c r="T6723" s="3">
        <v>31.193999999999999</v>
      </c>
      <c r="U6723" s="3">
        <v>63.228999999999999</v>
      </c>
      <c r="V6723" s="3">
        <v>104.64400000000001</v>
      </c>
      <c r="W6723" s="3">
        <v>127.877</v>
      </c>
      <c r="X6723" s="3">
        <v>158.821</v>
      </c>
      <c r="Y6723" s="3">
        <v>200.09399999999999</v>
      </c>
      <c r="Z6723" s="3">
        <v>246.39</v>
      </c>
      <c r="AA6723" s="3">
        <v>282.26299999999998</v>
      </c>
      <c r="AB6723" s="3">
        <v>383.83800000000002</v>
      </c>
      <c r="AC6723" s="3">
        <v>514.69399999999996</v>
      </c>
      <c r="AD6723" s="3">
        <v>509.97199999999998</v>
      </c>
      <c r="AE6723" s="3">
        <v>523.06700000000001</v>
      </c>
      <c r="AF6723" s="3">
        <v>503.93</v>
      </c>
      <c r="AG6723" s="3">
        <v>541.95600000000002</v>
      </c>
      <c r="AH6723" s="3">
        <v>619.16700000000003</v>
      </c>
      <c r="AI6723" s="3">
        <v>693.77599999999995</v>
      </c>
      <c r="AJ6723" s="3">
        <v>760.00199999999995</v>
      </c>
      <c r="AK6723" s="3">
        <v>848.54200000000003</v>
      </c>
      <c r="AL6723" s="3">
        <v>974.41800000000001</v>
      </c>
      <c r="AM6723" s="3">
        <v>1064.5219999999999</v>
      </c>
      <c r="AN6723" s="3">
        <v>1253.8130000000001</v>
      </c>
      <c r="AO6723" s="3">
        <v>1485.2840000000001</v>
      </c>
      <c r="AP6723" s="3">
        <v>1690.4190000000001</v>
      </c>
      <c r="AQ6723" s="3">
        <v>1856.0609999999999</v>
      </c>
      <c r="AR6723" s="3">
        <v>2009.8779999999999</v>
      </c>
      <c r="AS6723" s="3">
        <v>2190.1509999999998</v>
      </c>
      <c r="AT6723" s="3">
        <v>2442.9409999999998</v>
      </c>
      <c r="AU6723" s="3">
        <v>2882.0839999999998</v>
      </c>
      <c r="AV6723" s="3">
        <v>3283.4690000000001</v>
      </c>
      <c r="AW6723" s="3">
        <v>3651.8330000000001</v>
      </c>
      <c r="AX6723" s="3">
        <v>3970.471</v>
      </c>
      <c r="AY6723" s="3">
        <v>4297.0659999999998</v>
      </c>
      <c r="AZ6723" s="3">
        <v>4629.0479999999998</v>
      </c>
      <c r="BA6723">
        <v>4963.5420000000004</v>
      </c>
      <c r="BB6723">
        <v>2016</v>
      </c>
    </row>
    <row r="6724" spans="1:54" hidden="1" x14ac:dyDescent="0.2">
      <c r="A6724">
        <v>724</v>
      </c>
      <c r="B6724" t="s">
        <v>403</v>
      </c>
      <c r="C6724" t="s">
        <v>301</v>
      </c>
      <c r="D6724" t="s">
        <v>137</v>
      </c>
      <c r="E6724" t="s">
        <v>300</v>
      </c>
      <c r="F6724" t="s">
        <v>299</v>
      </c>
      <c r="G6724" t="s">
        <v>275</v>
      </c>
      <c r="I6724" t="s">
        <v>298</v>
      </c>
      <c r="J6724" s="3">
        <v>12.867000000000001</v>
      </c>
      <c r="K6724" s="3">
        <v>23.369</v>
      </c>
      <c r="L6724" s="3">
        <v>26.89</v>
      </c>
      <c r="M6724" s="3">
        <v>68.525999999999996</v>
      </c>
      <c r="N6724" s="3">
        <v>66.575000000000003</v>
      </c>
      <c r="O6724" s="3">
        <v>76.575999999999993</v>
      </c>
      <c r="P6724" s="3">
        <v>80.867000000000004</v>
      </c>
      <c r="Q6724" s="3">
        <v>178.7</v>
      </c>
      <c r="R6724" s="3">
        <v>34.286999999999999</v>
      </c>
      <c r="S6724" s="3">
        <v>60.8</v>
      </c>
      <c r="T6724" s="3">
        <v>110.946</v>
      </c>
      <c r="U6724" s="3">
        <v>102.69499999999999</v>
      </c>
      <c r="V6724" s="3">
        <v>65.5</v>
      </c>
      <c r="W6724" s="3">
        <v>22.202000000000002</v>
      </c>
      <c r="X6724" s="3">
        <v>24.199000000000002</v>
      </c>
      <c r="Y6724" s="3">
        <v>25.986999999999998</v>
      </c>
      <c r="Z6724" s="3">
        <v>23.137</v>
      </c>
      <c r="AA6724" s="3">
        <v>14.558999999999999</v>
      </c>
      <c r="AB6724" s="3">
        <v>35.985999999999997</v>
      </c>
      <c r="AC6724" s="3">
        <v>34.091999999999999</v>
      </c>
      <c r="AD6724" s="3">
        <v>-0.91800000000000004</v>
      </c>
      <c r="AE6724" s="3">
        <v>2.5680000000000001</v>
      </c>
      <c r="AF6724" s="3">
        <v>-3.6589999999999998</v>
      </c>
      <c r="AG6724" s="3">
        <v>7.5460000000000003</v>
      </c>
      <c r="AH6724" s="3">
        <v>14.247</v>
      </c>
      <c r="AI6724" s="3">
        <v>12.05</v>
      </c>
      <c r="AJ6724" s="3">
        <v>9.5459999999999994</v>
      </c>
      <c r="AK6724" s="3">
        <v>11.65</v>
      </c>
      <c r="AL6724" s="3">
        <v>14.834</v>
      </c>
      <c r="AM6724" s="3">
        <v>9.2469999999999999</v>
      </c>
      <c r="AN6724" s="3">
        <v>17.782</v>
      </c>
      <c r="AO6724" s="3">
        <v>18.460999999999999</v>
      </c>
      <c r="AP6724" s="3">
        <v>13.811</v>
      </c>
      <c r="AQ6724" s="3">
        <v>9.7989999999999995</v>
      </c>
      <c r="AR6724" s="3">
        <v>8.2870000000000008</v>
      </c>
      <c r="AS6724" s="3">
        <v>8.9689999999999994</v>
      </c>
      <c r="AT6724" s="3">
        <v>11.542</v>
      </c>
      <c r="AU6724" s="3">
        <v>17.975999999999999</v>
      </c>
      <c r="AV6724" s="3">
        <v>13.927</v>
      </c>
      <c r="AW6724" s="3">
        <v>11.218999999999999</v>
      </c>
      <c r="AX6724" s="3">
        <v>8.7249999999999996</v>
      </c>
      <c r="AY6724" s="3">
        <v>8.2260000000000009</v>
      </c>
      <c r="AZ6724" s="3">
        <v>7.726</v>
      </c>
      <c r="BA6724">
        <v>7.226</v>
      </c>
      <c r="BB6724">
        <v>2016</v>
      </c>
    </row>
    <row r="6725" spans="1:54" hidden="1" x14ac:dyDescent="0.2">
      <c r="A6725">
        <v>724</v>
      </c>
      <c r="B6725" t="s">
        <v>403</v>
      </c>
      <c r="C6725" t="s">
        <v>297</v>
      </c>
      <c r="D6725" t="s">
        <v>137</v>
      </c>
      <c r="E6725" t="s">
        <v>293</v>
      </c>
      <c r="F6725" t="s">
        <v>296</v>
      </c>
      <c r="G6725" t="s">
        <v>295</v>
      </c>
      <c r="I6725" t="s">
        <v>1670</v>
      </c>
      <c r="J6725" s="3">
        <v>0.186</v>
      </c>
      <c r="K6725" s="3">
        <v>0.23400000000000001</v>
      </c>
      <c r="L6725" s="3">
        <v>0.33800000000000002</v>
      </c>
      <c r="M6725" s="3">
        <v>0.62</v>
      </c>
      <c r="N6725" s="3">
        <v>0.94299999999999995</v>
      </c>
      <c r="O6725" s="3">
        <v>1.647</v>
      </c>
      <c r="P6725" s="3">
        <v>3.5619999999999998</v>
      </c>
      <c r="Q6725" s="3">
        <v>7.7229999999999999</v>
      </c>
      <c r="R6725" s="3">
        <v>10.683</v>
      </c>
      <c r="S6725" s="3">
        <v>19.821000000000002</v>
      </c>
      <c r="T6725" s="3">
        <v>39.302999999999997</v>
      </c>
      <c r="U6725" s="3">
        <v>84.649000000000001</v>
      </c>
      <c r="V6725" s="3">
        <v>114.10599999999999</v>
      </c>
      <c r="W6725" s="3">
        <v>144.56100000000001</v>
      </c>
      <c r="X6725" s="3">
        <v>170.19200000000001</v>
      </c>
      <c r="Y6725" s="3">
        <v>228.95500000000001</v>
      </c>
      <c r="Z6725" s="3">
        <v>243.56</v>
      </c>
      <c r="AA6725" s="3">
        <v>406.55900000000003</v>
      </c>
      <c r="AB6725" s="3">
        <v>383.47699999999998</v>
      </c>
      <c r="AC6725" s="3">
        <v>524.38699999999994</v>
      </c>
      <c r="AD6725" s="3">
        <v>508.38299999999998</v>
      </c>
      <c r="AE6725" s="3">
        <v>525.82899999999995</v>
      </c>
      <c r="AF6725" s="3">
        <v>509.63299999999998</v>
      </c>
      <c r="AG6725" s="3">
        <v>567.15</v>
      </c>
      <c r="AH6725" s="3">
        <v>648.77</v>
      </c>
      <c r="AI6725" s="3">
        <v>733.76</v>
      </c>
      <c r="AJ6725" s="3">
        <v>794.39</v>
      </c>
      <c r="AK6725" s="3">
        <v>903.72</v>
      </c>
      <c r="AL6725" s="3">
        <v>1014.39</v>
      </c>
      <c r="AM6725" s="3">
        <v>1123.73</v>
      </c>
      <c r="AN6725" s="3">
        <v>1330.46</v>
      </c>
      <c r="AO6725" s="3">
        <v>1555.45</v>
      </c>
      <c r="AP6725" s="3">
        <v>1742.75</v>
      </c>
      <c r="AQ6725" s="3">
        <v>1891.36</v>
      </c>
      <c r="AR6725" s="3">
        <v>2077.5</v>
      </c>
      <c r="AS6725" s="3">
        <v>2286.67</v>
      </c>
      <c r="AT6725" s="3">
        <v>2684.8310000000001</v>
      </c>
      <c r="AU6725" s="3">
        <v>3056.3440000000001</v>
      </c>
      <c r="AV6725" s="3">
        <v>3454.1840000000002</v>
      </c>
      <c r="AW6725" s="3">
        <v>3797.7930000000001</v>
      </c>
      <c r="AX6725" s="3">
        <v>4120.6049999999996</v>
      </c>
      <c r="AY6725" s="3">
        <v>4450.2539999999999</v>
      </c>
      <c r="AZ6725" s="3">
        <v>4784.0230000000001</v>
      </c>
      <c r="BA6725">
        <v>5118.9040000000005</v>
      </c>
      <c r="BB6725">
        <v>2016</v>
      </c>
    </row>
    <row r="6726" spans="1:54" hidden="1" x14ac:dyDescent="0.2">
      <c r="A6726">
        <v>724</v>
      </c>
      <c r="B6726" t="s">
        <v>403</v>
      </c>
      <c r="C6726" t="s">
        <v>294</v>
      </c>
      <c r="D6726" t="s">
        <v>137</v>
      </c>
      <c r="E6726" t="s">
        <v>293</v>
      </c>
      <c r="F6726" t="s">
        <v>292</v>
      </c>
      <c r="G6726" t="s">
        <v>275</v>
      </c>
      <c r="I6726" t="s">
        <v>291</v>
      </c>
      <c r="J6726" s="3" t="s">
        <v>215</v>
      </c>
      <c r="K6726" s="3">
        <v>25.37</v>
      </c>
      <c r="L6726" s="3">
        <v>44.71</v>
      </c>
      <c r="M6726" s="3">
        <v>83.126999999999995</v>
      </c>
      <c r="N6726" s="3">
        <v>52.279000000000003</v>
      </c>
      <c r="O6726" s="3">
        <v>74.527000000000001</v>
      </c>
      <c r="P6726" s="3">
        <v>116.34699999999999</v>
      </c>
      <c r="Q6726" s="3">
        <v>116.797</v>
      </c>
      <c r="R6726" s="3">
        <v>38.328000000000003</v>
      </c>
      <c r="S6726" s="3">
        <v>85.543000000000006</v>
      </c>
      <c r="T6726" s="3">
        <v>98.286000000000001</v>
      </c>
      <c r="U6726" s="3">
        <v>115.377</v>
      </c>
      <c r="V6726" s="3">
        <v>34.798999999999999</v>
      </c>
      <c r="W6726" s="3">
        <v>26.69</v>
      </c>
      <c r="X6726" s="3">
        <v>17.73</v>
      </c>
      <c r="Y6726" s="3">
        <v>34.527000000000001</v>
      </c>
      <c r="Z6726" s="3">
        <v>6.3789999999999996</v>
      </c>
      <c r="AA6726" s="3">
        <v>66.923000000000002</v>
      </c>
      <c r="AB6726" s="3">
        <v>-5.6769999999999996</v>
      </c>
      <c r="AC6726" s="3">
        <v>36.744999999999997</v>
      </c>
      <c r="AD6726" s="3">
        <v>-3.052</v>
      </c>
      <c r="AE6726" s="3">
        <v>3.4319999999999999</v>
      </c>
      <c r="AF6726" s="3">
        <v>-3.08</v>
      </c>
      <c r="AG6726" s="3">
        <v>11.286</v>
      </c>
      <c r="AH6726" s="3">
        <v>14.391</v>
      </c>
      <c r="AI6726" s="3">
        <v>13.1</v>
      </c>
      <c r="AJ6726" s="3">
        <v>8.2629999999999999</v>
      </c>
      <c r="AK6726" s="3">
        <v>13.763</v>
      </c>
      <c r="AL6726" s="3">
        <v>12.246</v>
      </c>
      <c r="AM6726" s="3">
        <v>10.779</v>
      </c>
      <c r="AN6726" s="3">
        <v>18.396999999999998</v>
      </c>
      <c r="AO6726" s="3">
        <v>16.911000000000001</v>
      </c>
      <c r="AP6726" s="3">
        <v>12.042</v>
      </c>
      <c r="AQ6726" s="3">
        <v>8.5269999999999992</v>
      </c>
      <c r="AR6726" s="3">
        <v>9.8420000000000005</v>
      </c>
      <c r="AS6726" s="3">
        <v>10.068</v>
      </c>
      <c r="AT6726" s="3">
        <v>17.411999999999999</v>
      </c>
      <c r="AU6726" s="3">
        <v>13.837</v>
      </c>
      <c r="AV6726" s="3">
        <v>13.016999999999999</v>
      </c>
      <c r="AW6726" s="3">
        <v>9.9480000000000004</v>
      </c>
      <c r="AX6726" s="3">
        <v>8.5</v>
      </c>
      <c r="AY6726" s="3">
        <v>8</v>
      </c>
      <c r="AZ6726" s="3">
        <v>7.5</v>
      </c>
      <c r="BA6726">
        <v>7</v>
      </c>
      <c r="BB6726">
        <v>2016</v>
      </c>
    </row>
    <row r="6727" spans="1:54" hidden="1" x14ac:dyDescent="0.2">
      <c r="A6727">
        <v>724</v>
      </c>
      <c r="B6727" t="s">
        <v>403</v>
      </c>
      <c r="C6727" t="s">
        <v>290</v>
      </c>
      <c r="D6727" t="s">
        <v>137</v>
      </c>
      <c r="E6727" t="s">
        <v>289</v>
      </c>
      <c r="G6727" t="s">
        <v>288</v>
      </c>
    </row>
    <row r="6728" spans="1:54" hidden="1" x14ac:dyDescent="0.2">
      <c r="A6728">
        <v>724</v>
      </c>
      <c r="B6728" t="s">
        <v>403</v>
      </c>
      <c r="C6728" t="s">
        <v>287</v>
      </c>
      <c r="D6728" t="s">
        <v>137</v>
      </c>
      <c r="E6728" t="s">
        <v>286</v>
      </c>
      <c r="F6728" t="s">
        <v>285</v>
      </c>
      <c r="G6728" t="s">
        <v>275</v>
      </c>
      <c r="I6728" t="s">
        <v>1671</v>
      </c>
      <c r="J6728" s="3" t="s">
        <v>355</v>
      </c>
      <c r="K6728" s="3">
        <v>-16.966999999999999</v>
      </c>
      <c r="L6728" s="3">
        <v>-28.292000000000002</v>
      </c>
      <c r="M6728" s="3">
        <v>-19.388999999999999</v>
      </c>
      <c r="N6728" s="3">
        <v>-14.481</v>
      </c>
      <c r="O6728" s="3">
        <v>7.4180000000000001</v>
      </c>
      <c r="P6728" s="3">
        <v>28.664000000000001</v>
      </c>
      <c r="Q6728" s="3">
        <v>16.460999999999999</v>
      </c>
      <c r="R6728" s="3">
        <v>-32.295000000000002</v>
      </c>
      <c r="S6728" s="3">
        <v>19.042000000000002</v>
      </c>
      <c r="T6728" s="3">
        <v>32.51</v>
      </c>
      <c r="U6728" s="3">
        <v>-12.688000000000001</v>
      </c>
      <c r="V6728" s="3">
        <v>-2.6280000000000001</v>
      </c>
      <c r="W6728" s="3">
        <v>31.931999999999999</v>
      </c>
      <c r="X6728" s="3">
        <v>3.63</v>
      </c>
      <c r="Y6728" s="3">
        <v>0.93400000000000005</v>
      </c>
      <c r="Z6728" s="3">
        <v>28.341000000000001</v>
      </c>
      <c r="AA6728" s="3">
        <v>-61.368000000000002</v>
      </c>
      <c r="AB6728" s="3">
        <v>13.704000000000001</v>
      </c>
      <c r="AC6728" s="3">
        <v>42.933999999999997</v>
      </c>
      <c r="AD6728" s="3">
        <v>29.181000000000001</v>
      </c>
      <c r="AE6728" s="3">
        <v>16.992999999999999</v>
      </c>
      <c r="AF6728" s="3">
        <v>18.995999999999999</v>
      </c>
      <c r="AG6728" s="3">
        <v>5.2460000000000004</v>
      </c>
      <c r="AH6728" s="3">
        <v>-18.949000000000002</v>
      </c>
      <c r="AI6728" s="3">
        <v>11.039</v>
      </c>
      <c r="AJ6728" s="3">
        <v>-6.7069999999999999</v>
      </c>
      <c r="AK6728" s="3">
        <v>-4</v>
      </c>
      <c r="AL6728" s="3">
        <v>7.0279999999999996</v>
      </c>
      <c r="AM6728" s="3">
        <v>14.138999999999999</v>
      </c>
      <c r="AN6728" s="3">
        <v>62.113999999999997</v>
      </c>
      <c r="AO6728" s="3">
        <v>86.486000000000004</v>
      </c>
      <c r="AP6728" s="3">
        <v>17.123999999999999</v>
      </c>
      <c r="AQ6728" s="3">
        <v>-6.4109999999999996</v>
      </c>
      <c r="AR6728" s="3">
        <v>29.154</v>
      </c>
      <c r="AS6728" s="3">
        <v>-25.448</v>
      </c>
      <c r="AT6728" s="3">
        <v>-12.417</v>
      </c>
      <c r="AU6728" s="3">
        <v>22.129000000000001</v>
      </c>
      <c r="AV6728" s="3">
        <v>7.4980000000000002</v>
      </c>
      <c r="AW6728" s="3">
        <v>6.5259999999999998</v>
      </c>
      <c r="AX6728" s="3">
        <v>6.9939999999999998</v>
      </c>
      <c r="AY6728" s="3">
        <v>12.805</v>
      </c>
      <c r="AZ6728" s="3">
        <v>3.3660000000000001</v>
      </c>
      <c r="BA6728">
        <v>2.7730000000000001</v>
      </c>
      <c r="BB6728">
        <v>2016</v>
      </c>
    </row>
    <row r="6729" spans="1:54" hidden="1" x14ac:dyDescent="0.2">
      <c r="A6729">
        <v>724</v>
      </c>
      <c r="B6729" t="s">
        <v>403</v>
      </c>
      <c r="C6729" t="s">
        <v>284</v>
      </c>
      <c r="D6729" t="s">
        <v>137</v>
      </c>
      <c r="E6729" t="s">
        <v>283</v>
      </c>
      <c r="F6729" t="s">
        <v>282</v>
      </c>
      <c r="G6729" t="s">
        <v>275</v>
      </c>
      <c r="I6729" t="s">
        <v>1671</v>
      </c>
      <c r="J6729" s="3" t="s">
        <v>355</v>
      </c>
      <c r="K6729" s="3">
        <v>-15.188000000000001</v>
      </c>
      <c r="L6729" s="3">
        <v>-29.006</v>
      </c>
      <c r="M6729" s="3">
        <v>-23.974</v>
      </c>
      <c r="N6729" s="3">
        <v>-19.878</v>
      </c>
      <c r="O6729" s="3">
        <v>4.5309999999999997</v>
      </c>
      <c r="P6729" s="3">
        <v>24.041</v>
      </c>
      <c r="Q6729" s="3">
        <v>18.533999999999999</v>
      </c>
      <c r="R6729" s="3">
        <v>-28.907</v>
      </c>
      <c r="S6729" s="3">
        <v>28.052</v>
      </c>
      <c r="T6729" s="3">
        <v>13.419</v>
      </c>
      <c r="U6729" s="3">
        <v>-15.368</v>
      </c>
      <c r="V6729" s="3">
        <v>-2.1120000000000001</v>
      </c>
      <c r="W6729" s="3">
        <v>44.101999999999997</v>
      </c>
      <c r="X6729" s="3">
        <v>-1.59</v>
      </c>
      <c r="Y6729" s="3">
        <v>-18.940999999999999</v>
      </c>
      <c r="Z6729" s="3">
        <v>34.576999999999998</v>
      </c>
      <c r="AA6729" s="3">
        <v>-61.377000000000002</v>
      </c>
      <c r="AB6729" s="3">
        <v>16.370999999999999</v>
      </c>
      <c r="AC6729" s="3">
        <v>-4.6989999999999998</v>
      </c>
      <c r="AD6729" s="3">
        <v>53.149000000000001</v>
      </c>
      <c r="AE6729" s="3">
        <v>27.673999999999999</v>
      </c>
      <c r="AF6729" s="3">
        <v>51.058</v>
      </c>
      <c r="AG6729" s="3">
        <v>6.452</v>
      </c>
      <c r="AH6729" s="3">
        <v>-21.056000000000001</v>
      </c>
      <c r="AI6729" s="3">
        <v>18.681999999999999</v>
      </c>
      <c r="AJ6729" s="3">
        <v>-5.625</v>
      </c>
      <c r="AK6729" s="3">
        <v>-6.5220000000000002</v>
      </c>
      <c r="AL6729" s="3">
        <v>7.2549999999999999</v>
      </c>
      <c r="AM6729" s="3">
        <v>15.385</v>
      </c>
      <c r="AN6729" s="3">
        <v>39.354999999999997</v>
      </c>
      <c r="AO6729" s="3">
        <v>113.783</v>
      </c>
      <c r="AP6729" s="3">
        <v>17.195</v>
      </c>
      <c r="AQ6729" s="3">
        <v>-17.707999999999998</v>
      </c>
      <c r="AR6729" s="3">
        <v>6.6870000000000003</v>
      </c>
      <c r="AS6729" s="3">
        <v>-5.7229999999999999</v>
      </c>
      <c r="AT6729" s="3">
        <v>-13.593</v>
      </c>
      <c r="AU6729" s="3">
        <v>21.119</v>
      </c>
      <c r="AV6729" s="3">
        <v>6.9820000000000002</v>
      </c>
      <c r="AW6729" s="3">
        <v>3.4870000000000001</v>
      </c>
      <c r="AX6729" s="3">
        <v>7.2809999999999997</v>
      </c>
      <c r="AY6729" s="3">
        <v>12.407</v>
      </c>
      <c r="AZ6729" s="3">
        <v>-0.57999999999999996</v>
      </c>
      <c r="BA6729">
        <v>2.444</v>
      </c>
      <c r="BB6729">
        <v>2016</v>
      </c>
    </row>
    <row r="6730" spans="1:54" hidden="1" x14ac:dyDescent="0.2">
      <c r="A6730">
        <v>724</v>
      </c>
      <c r="B6730" t="s">
        <v>403</v>
      </c>
      <c r="C6730" t="s">
        <v>281</v>
      </c>
      <c r="D6730" t="s">
        <v>137</v>
      </c>
      <c r="E6730" t="s">
        <v>280</v>
      </c>
      <c r="F6730" t="s">
        <v>279</v>
      </c>
      <c r="G6730" t="s">
        <v>275</v>
      </c>
      <c r="I6730" t="s">
        <v>1671</v>
      </c>
      <c r="J6730" s="3" t="s">
        <v>355</v>
      </c>
      <c r="K6730" s="3">
        <v>-28.96</v>
      </c>
      <c r="L6730" s="3">
        <v>-30.085000000000001</v>
      </c>
      <c r="M6730" s="3">
        <v>3.9329999999999998</v>
      </c>
      <c r="N6730" s="3">
        <v>6.5910000000000002</v>
      </c>
      <c r="O6730" s="3">
        <v>10.068</v>
      </c>
      <c r="P6730" s="3">
        <v>31.207000000000001</v>
      </c>
      <c r="Q6730" s="3">
        <v>14.74</v>
      </c>
      <c r="R6730" s="3">
        <v>-41.030999999999999</v>
      </c>
      <c r="S6730" s="3">
        <v>27.536999999999999</v>
      </c>
      <c r="T6730" s="3">
        <v>59.698</v>
      </c>
      <c r="U6730" s="3">
        <v>9.9749999999999996</v>
      </c>
      <c r="V6730" s="3">
        <v>-8.1010000000000009</v>
      </c>
      <c r="W6730" s="3">
        <v>-5.7850000000000001</v>
      </c>
      <c r="X6730" s="3">
        <v>23.158000000000001</v>
      </c>
      <c r="Y6730" s="3">
        <v>-24.138000000000002</v>
      </c>
      <c r="Z6730" s="3">
        <v>-7.77</v>
      </c>
      <c r="AA6730" s="3">
        <v>-23.055</v>
      </c>
      <c r="AB6730" s="3">
        <v>-6.7389999999999999</v>
      </c>
      <c r="AC6730" s="3">
        <v>-34.795999999999999</v>
      </c>
      <c r="AD6730" s="3">
        <v>123.35299999999999</v>
      </c>
      <c r="AE6730" s="3">
        <v>20.178999999999998</v>
      </c>
      <c r="AF6730" s="3">
        <v>37.518999999999998</v>
      </c>
      <c r="AG6730" s="3">
        <v>17.977</v>
      </c>
      <c r="AH6730" s="3">
        <v>-14.122</v>
      </c>
      <c r="AI6730" s="3">
        <v>1.2410000000000001</v>
      </c>
      <c r="AJ6730" s="3">
        <v>7.0670000000000002</v>
      </c>
      <c r="AK6730" s="3">
        <v>-5.0810000000000004</v>
      </c>
      <c r="AL6730" s="3">
        <v>-10.952</v>
      </c>
      <c r="AM6730" s="3">
        <v>17.416</v>
      </c>
      <c r="AN6730" s="3">
        <v>12.41</v>
      </c>
      <c r="AO6730" s="3">
        <v>26.116</v>
      </c>
      <c r="AP6730" s="3">
        <v>112.771</v>
      </c>
      <c r="AQ6730" s="3">
        <v>52.822000000000003</v>
      </c>
      <c r="AR6730" s="3">
        <v>3.794</v>
      </c>
      <c r="AS6730" s="3">
        <v>-25.690999999999999</v>
      </c>
      <c r="AT6730" s="3">
        <v>20.954999999999998</v>
      </c>
      <c r="AU6730" s="3">
        <v>-19.873999999999999</v>
      </c>
      <c r="AV6730" s="3">
        <v>12.734</v>
      </c>
      <c r="AW6730" s="3">
        <v>19.393999999999998</v>
      </c>
      <c r="AX6730" s="3">
        <v>6.3159999999999998</v>
      </c>
      <c r="AY6730" s="3">
        <v>12.974</v>
      </c>
      <c r="AZ6730" s="3">
        <v>11.249000000000001</v>
      </c>
      <c r="BA6730">
        <v>6.3079999999999998</v>
      </c>
      <c r="BB6730">
        <v>2016</v>
      </c>
    </row>
    <row r="6731" spans="1:54" hidden="1" x14ac:dyDescent="0.2">
      <c r="A6731">
        <v>724</v>
      </c>
      <c r="B6731" t="s">
        <v>403</v>
      </c>
      <c r="C6731" t="s">
        <v>278</v>
      </c>
      <c r="D6731" t="s">
        <v>137</v>
      </c>
      <c r="E6731" t="s">
        <v>277</v>
      </c>
      <c r="F6731" t="s">
        <v>276</v>
      </c>
      <c r="G6731" t="s">
        <v>275</v>
      </c>
      <c r="I6731" t="s">
        <v>1671</v>
      </c>
      <c r="J6731" s="3" t="s">
        <v>215</v>
      </c>
      <c r="K6731" s="3" t="s">
        <v>215</v>
      </c>
      <c r="L6731" s="3" t="s">
        <v>215</v>
      </c>
      <c r="M6731" s="3" t="s">
        <v>215</v>
      </c>
      <c r="N6731" s="3" t="s">
        <v>215</v>
      </c>
      <c r="O6731" s="3" t="s">
        <v>215</v>
      </c>
      <c r="P6731" s="3" t="s">
        <v>215</v>
      </c>
      <c r="Q6731" s="3" t="s">
        <v>215</v>
      </c>
      <c r="R6731" s="3" t="s">
        <v>215</v>
      </c>
      <c r="S6731" s="3" t="s">
        <v>215</v>
      </c>
      <c r="T6731" s="3" t="s">
        <v>215</v>
      </c>
      <c r="U6731" s="3" t="s">
        <v>215</v>
      </c>
      <c r="V6731" s="3" t="s">
        <v>215</v>
      </c>
      <c r="W6731" s="3" t="s">
        <v>215</v>
      </c>
      <c r="X6731" s="3">
        <v>24.702999999999999</v>
      </c>
      <c r="Y6731" s="3">
        <v>-52.265999999999998</v>
      </c>
      <c r="Z6731" s="3">
        <v>7.2329999999999997</v>
      </c>
      <c r="AA6731" s="3">
        <v>-10.467000000000001</v>
      </c>
      <c r="AB6731" s="3">
        <v>5.1529999999999996</v>
      </c>
      <c r="AC6731" s="3">
        <v>-42.078000000000003</v>
      </c>
      <c r="AD6731" s="3">
        <v>20.960999999999999</v>
      </c>
      <c r="AE6731" s="3">
        <v>13.521000000000001</v>
      </c>
      <c r="AF6731" s="3">
        <v>76.492999999999995</v>
      </c>
      <c r="AG6731" s="3">
        <v>9.6959999999999997</v>
      </c>
      <c r="AH6731" s="3">
        <v>-9.4890000000000008</v>
      </c>
      <c r="AI6731" s="3">
        <v>-1.2629999999999999</v>
      </c>
      <c r="AJ6731" s="3">
        <v>26.506</v>
      </c>
      <c r="AK6731" s="3">
        <v>-5.5410000000000004</v>
      </c>
      <c r="AL6731" s="3">
        <v>-15.58</v>
      </c>
      <c r="AM6731" s="3">
        <v>20.335999999999999</v>
      </c>
      <c r="AN6731" s="3">
        <v>15.986000000000001</v>
      </c>
      <c r="AO6731" s="3">
        <v>3.17</v>
      </c>
      <c r="AP6731" s="3">
        <v>156.45599999999999</v>
      </c>
      <c r="AQ6731" s="3">
        <v>56.728999999999999</v>
      </c>
      <c r="AR6731" s="3">
        <v>2.613</v>
      </c>
      <c r="AS6731" s="3">
        <v>-33.954999999999998</v>
      </c>
      <c r="AT6731" s="3">
        <v>12.516</v>
      </c>
      <c r="AU6731" s="3">
        <v>-14.1</v>
      </c>
      <c r="AV6731" s="3">
        <v>16.507000000000001</v>
      </c>
      <c r="AW6731" s="3">
        <v>23.599</v>
      </c>
      <c r="AX6731" s="3">
        <v>6.6310000000000002</v>
      </c>
      <c r="AY6731" s="3">
        <v>14.631</v>
      </c>
      <c r="AZ6731" s="3">
        <v>11.595000000000001</v>
      </c>
      <c r="BA6731">
        <v>6.1970000000000001</v>
      </c>
      <c r="BB6731">
        <v>2016</v>
      </c>
    </row>
    <row r="6732" spans="1:54" hidden="1" x14ac:dyDescent="0.2">
      <c r="A6732">
        <v>724</v>
      </c>
      <c r="B6732" t="s">
        <v>403</v>
      </c>
      <c r="C6732" t="s">
        <v>274</v>
      </c>
      <c r="D6732" t="s">
        <v>137</v>
      </c>
      <c r="E6732" t="s">
        <v>273</v>
      </c>
      <c r="F6732" t="s">
        <v>272</v>
      </c>
      <c r="G6732" t="s">
        <v>271</v>
      </c>
    </row>
    <row r="6733" spans="1:54" hidden="1" x14ac:dyDescent="0.2">
      <c r="A6733">
        <v>724</v>
      </c>
      <c r="B6733" t="s">
        <v>403</v>
      </c>
      <c r="C6733" t="s">
        <v>270</v>
      </c>
      <c r="D6733" t="s">
        <v>137</v>
      </c>
      <c r="E6733" t="s">
        <v>269</v>
      </c>
      <c r="F6733" t="s">
        <v>268</v>
      </c>
      <c r="G6733" t="s">
        <v>264</v>
      </c>
      <c r="H6733" t="s">
        <v>263</v>
      </c>
    </row>
    <row r="6734" spans="1:54" hidden="1" x14ac:dyDescent="0.2">
      <c r="A6734">
        <v>724</v>
      </c>
      <c r="B6734" t="s">
        <v>403</v>
      </c>
      <c r="C6734" t="s">
        <v>267</v>
      </c>
      <c r="D6734" t="s">
        <v>137</v>
      </c>
      <c r="E6734" t="s">
        <v>266</v>
      </c>
      <c r="F6734" t="s">
        <v>265</v>
      </c>
      <c r="G6734" t="s">
        <v>264</v>
      </c>
      <c r="H6734" t="s">
        <v>263</v>
      </c>
      <c r="I6734" t="s">
        <v>1672</v>
      </c>
      <c r="J6734" s="3">
        <v>3.4689999999999999</v>
      </c>
      <c r="K6734" s="3">
        <v>3.5539999999999998</v>
      </c>
      <c r="L6734" s="3">
        <v>3.6280000000000001</v>
      </c>
      <c r="M6734" s="3">
        <v>3.714</v>
      </c>
      <c r="N6734" s="3">
        <v>3.7349999999999999</v>
      </c>
      <c r="O6734" s="3">
        <v>3.8090000000000002</v>
      </c>
      <c r="P6734" s="3">
        <v>3.8940000000000001</v>
      </c>
      <c r="Q6734" s="3">
        <v>3.98</v>
      </c>
      <c r="R6734" s="3">
        <v>4.0650000000000004</v>
      </c>
      <c r="S6734" s="3">
        <v>4.16</v>
      </c>
      <c r="T6734" s="3">
        <v>4.2210000000000001</v>
      </c>
      <c r="U6734" s="3">
        <v>4.2460000000000004</v>
      </c>
      <c r="V6734" s="3">
        <v>4.24</v>
      </c>
      <c r="W6734" s="3">
        <v>4.2160000000000002</v>
      </c>
      <c r="X6734" s="3">
        <v>4.1929999999999996</v>
      </c>
      <c r="Y6734" s="3">
        <v>4.1849999999999996</v>
      </c>
      <c r="Z6734" s="3">
        <v>4.1920000000000002</v>
      </c>
      <c r="AA6734" s="3">
        <v>4.2140000000000004</v>
      </c>
      <c r="AB6734" s="3">
        <v>4.2610000000000001</v>
      </c>
      <c r="AC6734" s="3">
        <v>4.343</v>
      </c>
      <c r="AD6734" s="3">
        <v>4.4649999999999999</v>
      </c>
      <c r="AE6734" s="3">
        <v>4.633</v>
      </c>
      <c r="AF6734" s="3">
        <v>4.8410000000000002</v>
      </c>
      <c r="AG6734" s="3">
        <v>5.0720000000000001</v>
      </c>
      <c r="AH6734" s="3">
        <v>5.3010000000000002</v>
      </c>
      <c r="AI6734" s="3">
        <v>5.51</v>
      </c>
      <c r="AJ6734" s="3">
        <v>5.6929999999999996</v>
      </c>
      <c r="AK6734" s="3">
        <v>5.8529999999999998</v>
      </c>
      <c r="AL6734" s="3">
        <v>5.9969999999999999</v>
      </c>
      <c r="AM6734" s="3">
        <v>6.1360000000000001</v>
      </c>
      <c r="AN6734" s="3">
        <v>6.2789999999999999</v>
      </c>
      <c r="AO6734" s="3">
        <v>6.4260000000000002</v>
      </c>
      <c r="AP6734" s="3">
        <v>6.5739999999999998</v>
      </c>
      <c r="AQ6734" s="3">
        <v>6.7240000000000002</v>
      </c>
      <c r="AR6734" s="3">
        <v>6.9390000000000001</v>
      </c>
      <c r="AS6734" s="3">
        <v>7.0919999999999996</v>
      </c>
      <c r="AT6734" s="3">
        <v>7.2480000000000002</v>
      </c>
      <c r="AU6734" s="3">
        <v>7.4080000000000004</v>
      </c>
      <c r="AV6734" s="3">
        <v>7.5709999999999997</v>
      </c>
      <c r="AW6734" s="3">
        <v>7.7370000000000001</v>
      </c>
      <c r="AX6734" s="3">
        <v>7.907</v>
      </c>
      <c r="AY6734" s="3">
        <v>8.0809999999999995</v>
      </c>
      <c r="AZ6734" s="3">
        <v>8.2590000000000003</v>
      </c>
      <c r="BA6734">
        <v>8.4410000000000007</v>
      </c>
      <c r="BB6734">
        <v>2016</v>
      </c>
    </row>
    <row r="6735" spans="1:54" hidden="1" x14ac:dyDescent="0.2">
      <c r="A6735">
        <v>724</v>
      </c>
      <c r="B6735" t="s">
        <v>403</v>
      </c>
      <c r="C6735" t="s">
        <v>262</v>
      </c>
      <c r="D6735" t="s">
        <v>137</v>
      </c>
      <c r="E6735" t="s">
        <v>260</v>
      </c>
      <c r="F6735" t="s">
        <v>259</v>
      </c>
      <c r="G6735" t="s">
        <v>225</v>
      </c>
      <c r="H6735" t="s">
        <v>222</v>
      </c>
      <c r="I6735" t="s">
        <v>1673</v>
      </c>
      <c r="J6735" s="3" t="s">
        <v>215</v>
      </c>
      <c r="K6735" s="3" t="s">
        <v>215</v>
      </c>
      <c r="L6735" s="3" t="s">
        <v>215</v>
      </c>
      <c r="M6735" s="3" t="s">
        <v>215</v>
      </c>
      <c r="N6735" s="3" t="s">
        <v>215</v>
      </c>
      <c r="O6735" s="3" t="s">
        <v>215</v>
      </c>
      <c r="P6735" s="3" t="s">
        <v>215</v>
      </c>
      <c r="Q6735" s="3" t="s">
        <v>215</v>
      </c>
      <c r="R6735" s="3" t="s">
        <v>215</v>
      </c>
      <c r="S6735" s="3" t="s">
        <v>215</v>
      </c>
      <c r="T6735" s="3" t="s">
        <v>215</v>
      </c>
      <c r="U6735" s="3" t="s">
        <v>215</v>
      </c>
      <c r="V6735" s="3" t="s">
        <v>215</v>
      </c>
      <c r="W6735" s="3" t="s">
        <v>215</v>
      </c>
      <c r="X6735" s="3" t="s">
        <v>215</v>
      </c>
      <c r="Y6735" s="3" t="s">
        <v>215</v>
      </c>
      <c r="Z6735" s="3" t="s">
        <v>215</v>
      </c>
      <c r="AA6735" s="3" t="s">
        <v>215</v>
      </c>
      <c r="AB6735" s="3" t="s">
        <v>215</v>
      </c>
      <c r="AC6735" s="3" t="s">
        <v>215</v>
      </c>
      <c r="AD6735" s="3">
        <v>257.53399999999999</v>
      </c>
      <c r="AE6735" s="3">
        <v>302.69200000000001</v>
      </c>
      <c r="AF6735" s="3">
        <v>400.02699999999999</v>
      </c>
      <c r="AG6735" s="3">
        <v>467.00099999999998</v>
      </c>
      <c r="AH6735" s="3">
        <v>616.34299999999996</v>
      </c>
      <c r="AI6735" s="3">
        <v>767.85299999999995</v>
      </c>
      <c r="AJ6735" s="3">
        <v>842.19399999999996</v>
      </c>
      <c r="AK6735" s="3">
        <v>2129.2820000000002</v>
      </c>
      <c r="AL6735" s="3">
        <v>948.41</v>
      </c>
      <c r="AM6735" s="3">
        <v>1257.9970000000001</v>
      </c>
      <c r="AN6735" s="3">
        <v>1560.742</v>
      </c>
      <c r="AO6735" s="3">
        <v>2170.759</v>
      </c>
      <c r="AP6735" s="3">
        <v>2506.0700000000002</v>
      </c>
      <c r="AQ6735" s="3">
        <v>2827.5859999999998</v>
      </c>
      <c r="AR6735" s="3">
        <v>3185.4450000000002</v>
      </c>
      <c r="AS6735" s="3">
        <v>3494.712</v>
      </c>
      <c r="AT6735" s="3">
        <v>3615.4119999999998</v>
      </c>
      <c r="AU6735" s="3">
        <v>4028.2629999999999</v>
      </c>
      <c r="AV6735" s="3">
        <v>4855.3950000000004</v>
      </c>
      <c r="AW6735" s="3">
        <v>5514.5640000000003</v>
      </c>
      <c r="AX6735" s="3">
        <v>6587.701</v>
      </c>
      <c r="AY6735" s="3">
        <v>7767.7070000000003</v>
      </c>
      <c r="AZ6735" s="3">
        <v>8741.9120000000003</v>
      </c>
      <c r="BA6735">
        <v>10482.251</v>
      </c>
      <c r="BB6735">
        <v>2017</v>
      </c>
    </row>
    <row r="6736" spans="1:54" hidden="1" x14ac:dyDescent="0.2">
      <c r="A6736">
        <v>724</v>
      </c>
      <c r="B6736" t="s">
        <v>403</v>
      </c>
      <c r="C6736" t="s">
        <v>261</v>
      </c>
      <c r="D6736" t="s">
        <v>137</v>
      </c>
      <c r="E6736" t="s">
        <v>260</v>
      </c>
      <c r="F6736" t="s">
        <v>259</v>
      </c>
      <c r="G6736" t="s">
        <v>217</v>
      </c>
      <c r="I6736" t="s">
        <v>258</v>
      </c>
      <c r="J6736" s="3" t="s">
        <v>215</v>
      </c>
      <c r="K6736" s="3" t="s">
        <v>215</v>
      </c>
      <c r="L6736" s="3" t="s">
        <v>215</v>
      </c>
      <c r="M6736" s="3" t="s">
        <v>215</v>
      </c>
      <c r="N6736" s="3" t="s">
        <v>215</v>
      </c>
      <c r="O6736" s="3" t="s">
        <v>215</v>
      </c>
      <c r="P6736" s="3" t="s">
        <v>215</v>
      </c>
      <c r="Q6736" s="3" t="s">
        <v>215</v>
      </c>
      <c r="R6736" s="3" t="s">
        <v>215</v>
      </c>
      <c r="S6736" s="3" t="s">
        <v>215</v>
      </c>
      <c r="T6736" s="3" t="s">
        <v>215</v>
      </c>
      <c r="U6736" s="3" t="s">
        <v>215</v>
      </c>
      <c r="V6736" s="3" t="s">
        <v>215</v>
      </c>
      <c r="W6736" s="3" t="s">
        <v>215</v>
      </c>
      <c r="X6736" s="3" t="s">
        <v>215</v>
      </c>
      <c r="Y6736" s="3" t="s">
        <v>215</v>
      </c>
      <c r="Z6736" s="3" t="s">
        <v>215</v>
      </c>
      <c r="AA6736" s="3" t="s">
        <v>215</v>
      </c>
      <c r="AB6736" s="3" t="s">
        <v>215</v>
      </c>
      <c r="AC6736" s="3" t="s">
        <v>215</v>
      </c>
      <c r="AD6736" s="3">
        <v>13.268000000000001</v>
      </c>
      <c r="AE6736" s="3">
        <v>13.973000000000001</v>
      </c>
      <c r="AF6736" s="3">
        <v>15.202</v>
      </c>
      <c r="AG6736" s="3">
        <v>14.35</v>
      </c>
      <c r="AH6736" s="3">
        <v>15.749000000000001</v>
      </c>
      <c r="AI6736" s="3">
        <v>16.097999999999999</v>
      </c>
      <c r="AJ6736" s="3">
        <v>15.082000000000001</v>
      </c>
      <c r="AK6736" s="3">
        <v>33.042999999999999</v>
      </c>
      <c r="AL6736" s="3">
        <v>12.695</v>
      </c>
      <c r="AM6736" s="3">
        <v>15.141</v>
      </c>
      <c r="AN6736" s="3">
        <v>15.218</v>
      </c>
      <c r="AO6736" s="3">
        <v>16.963000000000001</v>
      </c>
      <c r="AP6736" s="3">
        <v>15.175000000000001</v>
      </c>
      <c r="AQ6736" s="3">
        <v>13.263999999999999</v>
      </c>
      <c r="AR6736" s="3">
        <v>14.039</v>
      </c>
      <c r="AS6736" s="3">
        <v>16.193000000000001</v>
      </c>
      <c r="AT6736" s="3">
        <v>14.885999999999999</v>
      </c>
      <c r="AU6736" s="3">
        <v>15.14</v>
      </c>
      <c r="AV6736" s="3">
        <v>15.77</v>
      </c>
      <c r="AW6736" s="3">
        <v>15.433999999999999</v>
      </c>
      <c r="AX6736" s="3">
        <v>16.126000000000001</v>
      </c>
      <c r="AY6736" s="3">
        <v>16.646999999999998</v>
      </c>
      <c r="AZ6736" s="3">
        <v>15.874000000000001</v>
      </c>
      <c r="BA6736">
        <v>16.614999999999998</v>
      </c>
      <c r="BB6736">
        <v>2017</v>
      </c>
    </row>
    <row r="6737" spans="1:54" hidden="1" x14ac:dyDescent="0.2">
      <c r="A6737">
        <v>724</v>
      </c>
      <c r="B6737" t="s">
        <v>403</v>
      </c>
      <c r="C6737" t="s">
        <v>257</v>
      </c>
      <c r="D6737" t="s">
        <v>137</v>
      </c>
      <c r="E6737" t="s">
        <v>255</v>
      </c>
      <c r="F6737" t="s">
        <v>254</v>
      </c>
      <c r="G6737" t="s">
        <v>225</v>
      </c>
      <c r="H6737" t="s">
        <v>222</v>
      </c>
      <c r="I6737" t="s">
        <v>1673</v>
      </c>
      <c r="J6737" s="3" t="s">
        <v>215</v>
      </c>
      <c r="K6737" s="3" t="s">
        <v>215</v>
      </c>
      <c r="L6737" s="3" t="s">
        <v>215</v>
      </c>
      <c r="M6737" s="3" t="s">
        <v>215</v>
      </c>
      <c r="N6737" s="3" t="s">
        <v>215</v>
      </c>
      <c r="O6737" s="3" t="s">
        <v>215</v>
      </c>
      <c r="P6737" s="3" t="s">
        <v>215</v>
      </c>
      <c r="Q6737" s="3" t="s">
        <v>215</v>
      </c>
      <c r="R6737" s="3" t="s">
        <v>215</v>
      </c>
      <c r="S6737" s="3" t="s">
        <v>215</v>
      </c>
      <c r="T6737" s="3" t="s">
        <v>215</v>
      </c>
      <c r="U6737" s="3" t="s">
        <v>215</v>
      </c>
      <c r="V6737" s="3" t="s">
        <v>215</v>
      </c>
      <c r="W6737" s="3" t="s">
        <v>215</v>
      </c>
      <c r="X6737" s="3" t="s">
        <v>215</v>
      </c>
      <c r="Y6737" s="3" t="s">
        <v>215</v>
      </c>
      <c r="Z6737" s="3" t="s">
        <v>215</v>
      </c>
      <c r="AA6737" s="3" t="s">
        <v>215</v>
      </c>
      <c r="AB6737" s="3" t="s">
        <v>215</v>
      </c>
      <c r="AC6737" s="3" t="s">
        <v>215</v>
      </c>
      <c r="AD6737" s="3">
        <v>317.59699999999998</v>
      </c>
      <c r="AE6737" s="3">
        <v>413.71</v>
      </c>
      <c r="AF6737" s="3">
        <v>526.84299999999996</v>
      </c>
      <c r="AG6737" s="3">
        <v>612.56299999999999</v>
      </c>
      <c r="AH6737" s="3">
        <v>708.971</v>
      </c>
      <c r="AI6737" s="3">
        <v>860.24599999999998</v>
      </c>
      <c r="AJ6737" s="3">
        <v>928.86099999999999</v>
      </c>
      <c r="AK6737" s="3">
        <v>834.71299999999997</v>
      </c>
      <c r="AL6737" s="3">
        <v>1207.3320000000001</v>
      </c>
      <c r="AM6737" s="3">
        <v>1451.9559999999999</v>
      </c>
      <c r="AN6737" s="3">
        <v>2073.7640000000001</v>
      </c>
      <c r="AO6737" s="3">
        <v>2751.942</v>
      </c>
      <c r="AP6737" s="3">
        <v>3357.8589999999999</v>
      </c>
      <c r="AQ6737" s="3">
        <v>3337.085</v>
      </c>
      <c r="AR6737" s="3">
        <v>4003.5129999999999</v>
      </c>
      <c r="AS6737" s="3">
        <v>4476.3459999999995</v>
      </c>
      <c r="AT6737" s="3">
        <v>5670.7759999999998</v>
      </c>
      <c r="AU6737" s="3">
        <v>6464.12</v>
      </c>
      <c r="AV6737" s="3">
        <v>7390.0020000000004</v>
      </c>
      <c r="AW6737" s="3">
        <v>7844.8209999999999</v>
      </c>
      <c r="AX6737" s="3">
        <v>9388.6579999999994</v>
      </c>
      <c r="AY6737" s="3">
        <v>10777.491</v>
      </c>
      <c r="AZ6737" s="3">
        <v>11602.895</v>
      </c>
      <c r="BA6737">
        <v>13112.177</v>
      </c>
      <c r="BB6737">
        <v>2017</v>
      </c>
    </row>
    <row r="6738" spans="1:54" hidden="1" x14ac:dyDescent="0.2">
      <c r="A6738">
        <v>724</v>
      </c>
      <c r="B6738" t="s">
        <v>403</v>
      </c>
      <c r="C6738" t="s">
        <v>256</v>
      </c>
      <c r="D6738" t="s">
        <v>137</v>
      </c>
      <c r="E6738" t="s">
        <v>255</v>
      </c>
      <c r="F6738" t="s">
        <v>254</v>
      </c>
      <c r="G6738" t="s">
        <v>217</v>
      </c>
      <c r="I6738" t="s">
        <v>253</v>
      </c>
      <c r="J6738" s="3" t="s">
        <v>215</v>
      </c>
      <c r="K6738" s="3" t="s">
        <v>215</v>
      </c>
      <c r="L6738" s="3" t="s">
        <v>215</v>
      </c>
      <c r="M6738" s="3" t="s">
        <v>215</v>
      </c>
      <c r="N6738" s="3" t="s">
        <v>215</v>
      </c>
      <c r="O6738" s="3" t="s">
        <v>215</v>
      </c>
      <c r="P6738" s="3" t="s">
        <v>215</v>
      </c>
      <c r="Q6738" s="3" t="s">
        <v>215</v>
      </c>
      <c r="R6738" s="3" t="s">
        <v>215</v>
      </c>
      <c r="S6738" s="3" t="s">
        <v>215</v>
      </c>
      <c r="T6738" s="3" t="s">
        <v>215</v>
      </c>
      <c r="U6738" s="3" t="s">
        <v>215</v>
      </c>
      <c r="V6738" s="3" t="s">
        <v>215</v>
      </c>
      <c r="W6738" s="3" t="s">
        <v>215</v>
      </c>
      <c r="X6738" s="3" t="s">
        <v>215</v>
      </c>
      <c r="Y6738" s="3" t="s">
        <v>215</v>
      </c>
      <c r="Z6738" s="3" t="s">
        <v>215</v>
      </c>
      <c r="AA6738" s="3" t="s">
        <v>215</v>
      </c>
      <c r="AB6738" s="3" t="s">
        <v>215</v>
      </c>
      <c r="AC6738" s="3" t="s">
        <v>215</v>
      </c>
      <c r="AD6738" s="3">
        <v>16.361999999999998</v>
      </c>
      <c r="AE6738" s="3">
        <v>19.097000000000001</v>
      </c>
      <c r="AF6738" s="3">
        <v>20.021999999999998</v>
      </c>
      <c r="AG6738" s="3">
        <v>18.823</v>
      </c>
      <c r="AH6738" s="3">
        <v>18.116</v>
      </c>
      <c r="AI6738" s="3">
        <v>18.035</v>
      </c>
      <c r="AJ6738" s="3">
        <v>16.634</v>
      </c>
      <c r="AK6738" s="3">
        <v>12.952999999999999</v>
      </c>
      <c r="AL6738" s="3">
        <v>16.161000000000001</v>
      </c>
      <c r="AM6738" s="3">
        <v>17.475999999999999</v>
      </c>
      <c r="AN6738" s="3">
        <v>20.221</v>
      </c>
      <c r="AO6738" s="3">
        <v>21.504000000000001</v>
      </c>
      <c r="AP6738" s="3">
        <v>20.332999999999998</v>
      </c>
      <c r="AQ6738" s="3">
        <v>15.654</v>
      </c>
      <c r="AR6738" s="3">
        <v>17.645</v>
      </c>
      <c r="AS6738" s="3">
        <v>20.741</v>
      </c>
      <c r="AT6738" s="3">
        <v>23.347999999999999</v>
      </c>
      <c r="AU6738" s="3">
        <v>24.295000000000002</v>
      </c>
      <c r="AV6738" s="3">
        <v>24.003</v>
      </c>
      <c r="AW6738" s="3">
        <v>21.954999999999998</v>
      </c>
      <c r="AX6738" s="3">
        <v>22.981999999999999</v>
      </c>
      <c r="AY6738" s="3">
        <v>23.097000000000001</v>
      </c>
      <c r="AZ6738" s="3">
        <v>21.068999999999999</v>
      </c>
      <c r="BA6738">
        <v>20.783999999999999</v>
      </c>
      <c r="BB6738">
        <v>2017</v>
      </c>
    </row>
    <row r="6739" spans="1:54" hidden="1" x14ac:dyDescent="0.2">
      <c r="A6739">
        <v>724</v>
      </c>
      <c r="B6739" t="s">
        <v>403</v>
      </c>
      <c r="C6739" t="s">
        <v>252</v>
      </c>
      <c r="D6739" t="s">
        <v>137</v>
      </c>
      <c r="E6739" t="s">
        <v>250</v>
      </c>
      <c r="F6739" t="s">
        <v>249</v>
      </c>
      <c r="G6739" t="s">
        <v>225</v>
      </c>
      <c r="H6739" t="s">
        <v>222</v>
      </c>
      <c r="I6739" t="s">
        <v>1673</v>
      </c>
      <c r="J6739" s="3" t="s">
        <v>215</v>
      </c>
      <c r="K6739" s="3" t="s">
        <v>215</v>
      </c>
      <c r="L6739" s="3" t="s">
        <v>215</v>
      </c>
      <c r="M6739" s="3" t="s">
        <v>215</v>
      </c>
      <c r="N6739" s="3" t="s">
        <v>215</v>
      </c>
      <c r="O6739" s="3" t="s">
        <v>215</v>
      </c>
      <c r="P6739" s="3" t="s">
        <v>215</v>
      </c>
      <c r="Q6739" s="3" t="s">
        <v>215</v>
      </c>
      <c r="R6739" s="3" t="s">
        <v>215</v>
      </c>
      <c r="S6739" s="3" t="s">
        <v>215</v>
      </c>
      <c r="T6739" s="3" t="s">
        <v>215</v>
      </c>
      <c r="U6739" s="3" t="s">
        <v>215</v>
      </c>
      <c r="V6739" s="3" t="s">
        <v>215</v>
      </c>
      <c r="W6739" s="3" t="s">
        <v>215</v>
      </c>
      <c r="X6739" s="3" t="s">
        <v>215</v>
      </c>
      <c r="Y6739" s="3" t="s">
        <v>215</v>
      </c>
      <c r="Z6739" s="3" t="s">
        <v>215</v>
      </c>
      <c r="AA6739" s="3" t="s">
        <v>215</v>
      </c>
      <c r="AB6739" s="3" t="s">
        <v>215</v>
      </c>
      <c r="AC6739" s="3" t="s">
        <v>215</v>
      </c>
      <c r="AD6739" s="3">
        <v>-60.063000000000002</v>
      </c>
      <c r="AE6739" s="3">
        <v>-111.018</v>
      </c>
      <c r="AF6739" s="3">
        <v>-126.816</v>
      </c>
      <c r="AG6739" s="3">
        <v>-145.56200000000001</v>
      </c>
      <c r="AH6739" s="3">
        <v>-92.629000000000005</v>
      </c>
      <c r="AI6739" s="3">
        <v>-92.393000000000001</v>
      </c>
      <c r="AJ6739" s="3">
        <v>-86.667000000000002</v>
      </c>
      <c r="AK6739" s="3">
        <v>1294.569</v>
      </c>
      <c r="AL6739" s="3">
        <v>-258.92200000000003</v>
      </c>
      <c r="AM6739" s="3">
        <v>-193.959</v>
      </c>
      <c r="AN6739" s="3">
        <v>-513.02200000000005</v>
      </c>
      <c r="AO6739" s="3">
        <v>-581.18299999999999</v>
      </c>
      <c r="AP6739" s="3">
        <v>-851.78899999999999</v>
      </c>
      <c r="AQ6739" s="3">
        <v>-509.49900000000002</v>
      </c>
      <c r="AR6739" s="3">
        <v>-818.06799999999998</v>
      </c>
      <c r="AS6739" s="3">
        <v>-981.63300000000004</v>
      </c>
      <c r="AT6739" s="3">
        <v>-2055.3629999999998</v>
      </c>
      <c r="AU6739" s="3">
        <v>-2435.8560000000002</v>
      </c>
      <c r="AV6739" s="3">
        <v>-2534.6080000000002</v>
      </c>
      <c r="AW6739" s="3">
        <v>-2330.2570000000001</v>
      </c>
      <c r="AX6739" s="3">
        <v>-2800.9569999999999</v>
      </c>
      <c r="AY6739" s="3">
        <v>-3009.7840000000001</v>
      </c>
      <c r="AZ6739" s="3">
        <v>-2860.9839999999999</v>
      </c>
      <c r="BA6739">
        <v>-2629.9259999999999</v>
      </c>
      <c r="BB6739">
        <v>2017</v>
      </c>
    </row>
    <row r="6740" spans="1:54" hidden="1" x14ac:dyDescent="0.2">
      <c r="A6740">
        <v>724</v>
      </c>
      <c r="B6740" t="s">
        <v>403</v>
      </c>
      <c r="C6740" t="s">
        <v>251</v>
      </c>
      <c r="D6740" t="s">
        <v>137</v>
      </c>
      <c r="E6740" t="s">
        <v>250</v>
      </c>
      <c r="F6740" t="s">
        <v>249</v>
      </c>
      <c r="G6740" t="s">
        <v>217</v>
      </c>
      <c r="I6740" t="s">
        <v>248</v>
      </c>
      <c r="J6740" s="3" t="s">
        <v>215</v>
      </c>
      <c r="K6740" s="3" t="s">
        <v>215</v>
      </c>
      <c r="L6740" s="3" t="s">
        <v>215</v>
      </c>
      <c r="M6740" s="3" t="s">
        <v>215</v>
      </c>
      <c r="N6740" s="3" t="s">
        <v>215</v>
      </c>
      <c r="O6740" s="3" t="s">
        <v>215</v>
      </c>
      <c r="P6740" s="3" t="s">
        <v>215</v>
      </c>
      <c r="Q6740" s="3" t="s">
        <v>215</v>
      </c>
      <c r="R6740" s="3" t="s">
        <v>215</v>
      </c>
      <c r="S6740" s="3" t="s">
        <v>215</v>
      </c>
      <c r="T6740" s="3" t="s">
        <v>215</v>
      </c>
      <c r="U6740" s="3" t="s">
        <v>215</v>
      </c>
      <c r="V6740" s="3" t="s">
        <v>215</v>
      </c>
      <c r="W6740" s="3" t="s">
        <v>215</v>
      </c>
      <c r="X6740" s="3" t="s">
        <v>215</v>
      </c>
      <c r="Y6740" s="3" t="s">
        <v>215</v>
      </c>
      <c r="Z6740" s="3" t="s">
        <v>215</v>
      </c>
      <c r="AA6740" s="3" t="s">
        <v>215</v>
      </c>
      <c r="AB6740" s="3" t="s">
        <v>215</v>
      </c>
      <c r="AC6740" s="3" t="s">
        <v>215</v>
      </c>
      <c r="AD6740" s="3">
        <v>-3.0939999999999999</v>
      </c>
      <c r="AE6740" s="3">
        <v>-5.125</v>
      </c>
      <c r="AF6740" s="3">
        <v>-4.819</v>
      </c>
      <c r="AG6740" s="3">
        <v>-4.4729999999999999</v>
      </c>
      <c r="AH6740" s="3">
        <v>-2.367</v>
      </c>
      <c r="AI6740" s="3">
        <v>-1.9370000000000001</v>
      </c>
      <c r="AJ6740" s="3">
        <v>-1.552</v>
      </c>
      <c r="AK6740" s="3">
        <v>20.09</v>
      </c>
      <c r="AL6740" s="3">
        <v>-3.4660000000000002</v>
      </c>
      <c r="AM6740" s="3">
        <v>-2.335</v>
      </c>
      <c r="AN6740" s="3">
        <v>-5.0019999999999998</v>
      </c>
      <c r="AO6740" s="3">
        <v>-4.5410000000000004</v>
      </c>
      <c r="AP6740" s="3">
        <v>-5.1580000000000004</v>
      </c>
      <c r="AQ6740" s="3">
        <v>-2.39</v>
      </c>
      <c r="AR6740" s="3">
        <v>-3.6059999999999999</v>
      </c>
      <c r="AS6740" s="3">
        <v>-4.548</v>
      </c>
      <c r="AT6740" s="3">
        <v>-8.4629999999999992</v>
      </c>
      <c r="AU6740" s="3">
        <v>-9.1549999999999994</v>
      </c>
      <c r="AV6740" s="3">
        <v>-8.2319999999999993</v>
      </c>
      <c r="AW6740" s="3">
        <v>-6.5220000000000002</v>
      </c>
      <c r="AX6740" s="3">
        <v>-6.8559999999999999</v>
      </c>
      <c r="AY6740" s="3">
        <v>-6.45</v>
      </c>
      <c r="AZ6740" s="3">
        <v>-5.1950000000000003</v>
      </c>
      <c r="BA6740">
        <v>-4.1689999999999996</v>
      </c>
      <c r="BB6740">
        <v>2017</v>
      </c>
    </row>
    <row r="6741" spans="1:54" hidden="1" x14ac:dyDescent="0.2">
      <c r="A6741">
        <v>724</v>
      </c>
      <c r="B6741" t="s">
        <v>403</v>
      </c>
      <c r="C6741" t="s">
        <v>247</v>
      </c>
      <c r="D6741" t="s">
        <v>137</v>
      </c>
      <c r="E6741" t="s">
        <v>245</v>
      </c>
      <c r="F6741" t="s">
        <v>244</v>
      </c>
      <c r="G6741" t="s">
        <v>225</v>
      </c>
      <c r="H6741" t="s">
        <v>222</v>
      </c>
    </row>
    <row r="6742" spans="1:54" hidden="1" x14ac:dyDescent="0.2">
      <c r="A6742">
        <v>724</v>
      </c>
      <c r="B6742" t="s">
        <v>403</v>
      </c>
      <c r="C6742" t="s">
        <v>246</v>
      </c>
      <c r="D6742" t="s">
        <v>137</v>
      </c>
      <c r="E6742" t="s">
        <v>245</v>
      </c>
      <c r="F6742" t="s">
        <v>244</v>
      </c>
      <c r="G6742" t="s">
        <v>243</v>
      </c>
    </row>
    <row r="6743" spans="1:54" hidden="1" x14ac:dyDescent="0.2">
      <c r="A6743">
        <v>724</v>
      </c>
      <c r="B6743" t="s">
        <v>403</v>
      </c>
      <c r="C6743" t="s">
        <v>242</v>
      </c>
      <c r="D6743" t="s">
        <v>137</v>
      </c>
      <c r="E6743" t="s">
        <v>240</v>
      </c>
      <c r="F6743" t="s">
        <v>239</v>
      </c>
      <c r="G6743" t="s">
        <v>225</v>
      </c>
      <c r="H6743" t="s">
        <v>222</v>
      </c>
      <c r="I6743" t="s">
        <v>1673</v>
      </c>
      <c r="J6743" s="3" t="s">
        <v>215</v>
      </c>
      <c r="K6743" s="3" t="s">
        <v>215</v>
      </c>
      <c r="L6743" s="3" t="s">
        <v>215</v>
      </c>
      <c r="M6743" s="3" t="s">
        <v>215</v>
      </c>
      <c r="N6743" s="3" t="s">
        <v>215</v>
      </c>
      <c r="O6743" s="3" t="s">
        <v>215</v>
      </c>
      <c r="P6743" s="3" t="s">
        <v>215</v>
      </c>
      <c r="Q6743" s="3" t="s">
        <v>215</v>
      </c>
      <c r="R6743" s="3" t="s">
        <v>215</v>
      </c>
      <c r="S6743" s="3" t="s">
        <v>215</v>
      </c>
      <c r="T6743" s="3" t="s">
        <v>215</v>
      </c>
      <c r="U6743" s="3" t="s">
        <v>215</v>
      </c>
      <c r="V6743" s="3" t="s">
        <v>215</v>
      </c>
      <c r="W6743" s="3" t="s">
        <v>215</v>
      </c>
      <c r="X6743" s="3" t="s">
        <v>215</v>
      </c>
      <c r="Y6743" s="3" t="s">
        <v>215</v>
      </c>
      <c r="Z6743" s="3" t="s">
        <v>215</v>
      </c>
      <c r="AA6743" s="3" t="s">
        <v>215</v>
      </c>
      <c r="AB6743" s="3" t="s">
        <v>215</v>
      </c>
      <c r="AC6743" s="3" t="s">
        <v>215</v>
      </c>
      <c r="AD6743" s="3">
        <v>23.852</v>
      </c>
      <c r="AE6743" s="3">
        <v>-38.222999999999999</v>
      </c>
      <c r="AF6743" s="3">
        <v>-22.018999999999998</v>
      </c>
      <c r="AG6743" s="3">
        <v>-30.399000000000001</v>
      </c>
      <c r="AH6743" s="3">
        <v>66.393000000000001</v>
      </c>
      <c r="AI6743" s="3">
        <v>68.721999999999994</v>
      </c>
      <c r="AJ6743" s="3">
        <v>75.340999999999994</v>
      </c>
      <c r="AK6743" s="3">
        <v>1406.713</v>
      </c>
      <c r="AL6743" s="3">
        <v>-138.46700000000001</v>
      </c>
      <c r="AM6743" s="3">
        <v>-90.710999999999999</v>
      </c>
      <c r="AN6743" s="3">
        <v>-353.84300000000002</v>
      </c>
      <c r="AO6743" s="3">
        <v>-330.964</v>
      </c>
      <c r="AP6743" s="3">
        <v>-563.42100000000005</v>
      </c>
      <c r="AQ6743" s="3">
        <v>-208.34200000000001</v>
      </c>
      <c r="AR6743" s="3">
        <v>-596.04999999999995</v>
      </c>
      <c r="AS6743" s="3">
        <v>-807.06299999999999</v>
      </c>
      <c r="AT6743" s="3">
        <v>-1853.558</v>
      </c>
      <c r="AU6743" s="3">
        <v>-1833.259</v>
      </c>
      <c r="AV6743" s="3">
        <v>-1561.3119999999999</v>
      </c>
      <c r="AW6743" s="3">
        <v>-1222.2570000000001</v>
      </c>
      <c r="AX6743" s="3">
        <v>-1491.7349999999999</v>
      </c>
      <c r="AY6743" s="3">
        <v>-1484.7059999999999</v>
      </c>
      <c r="AZ6743" s="3">
        <v>-1545.133</v>
      </c>
      <c r="BA6743">
        <v>-1323.5630000000001</v>
      </c>
      <c r="BB6743">
        <v>2017</v>
      </c>
    </row>
    <row r="6744" spans="1:54" hidden="1" x14ac:dyDescent="0.2">
      <c r="A6744">
        <v>724</v>
      </c>
      <c r="B6744" t="s">
        <v>403</v>
      </c>
      <c r="C6744" t="s">
        <v>241</v>
      </c>
      <c r="D6744" t="s">
        <v>137</v>
      </c>
      <c r="E6744" t="s">
        <v>240</v>
      </c>
      <c r="F6744" t="s">
        <v>239</v>
      </c>
      <c r="G6744" t="s">
        <v>217</v>
      </c>
      <c r="I6744" t="s">
        <v>238</v>
      </c>
      <c r="J6744" s="3" t="s">
        <v>215</v>
      </c>
      <c r="K6744" s="3" t="s">
        <v>215</v>
      </c>
      <c r="L6744" s="3" t="s">
        <v>215</v>
      </c>
      <c r="M6744" s="3" t="s">
        <v>215</v>
      </c>
      <c r="N6744" s="3" t="s">
        <v>215</v>
      </c>
      <c r="O6744" s="3" t="s">
        <v>215</v>
      </c>
      <c r="P6744" s="3" t="s">
        <v>215</v>
      </c>
      <c r="Q6744" s="3" t="s">
        <v>215</v>
      </c>
      <c r="R6744" s="3" t="s">
        <v>215</v>
      </c>
      <c r="S6744" s="3" t="s">
        <v>215</v>
      </c>
      <c r="T6744" s="3" t="s">
        <v>215</v>
      </c>
      <c r="U6744" s="3" t="s">
        <v>215</v>
      </c>
      <c r="V6744" s="3" t="s">
        <v>215</v>
      </c>
      <c r="W6744" s="3" t="s">
        <v>215</v>
      </c>
      <c r="X6744" s="3" t="s">
        <v>215</v>
      </c>
      <c r="Y6744" s="3" t="s">
        <v>215</v>
      </c>
      <c r="Z6744" s="3" t="s">
        <v>215</v>
      </c>
      <c r="AA6744" s="3" t="s">
        <v>215</v>
      </c>
      <c r="AB6744" s="3" t="s">
        <v>215</v>
      </c>
      <c r="AC6744" s="3" t="s">
        <v>215</v>
      </c>
      <c r="AD6744" s="3">
        <v>1.2290000000000001</v>
      </c>
      <c r="AE6744" s="3">
        <v>-1.764</v>
      </c>
      <c r="AF6744" s="3">
        <v>-0.83699999999999997</v>
      </c>
      <c r="AG6744" s="3">
        <v>-0.93400000000000005</v>
      </c>
      <c r="AH6744" s="3">
        <v>1.6970000000000001</v>
      </c>
      <c r="AI6744" s="3">
        <v>1.4410000000000001</v>
      </c>
      <c r="AJ6744" s="3">
        <v>1.349</v>
      </c>
      <c r="AK6744" s="3">
        <v>21.83</v>
      </c>
      <c r="AL6744" s="3">
        <v>-1.8540000000000001</v>
      </c>
      <c r="AM6744" s="3">
        <v>-1.0920000000000001</v>
      </c>
      <c r="AN6744" s="3">
        <v>-3.45</v>
      </c>
      <c r="AO6744" s="3">
        <v>-2.5859999999999999</v>
      </c>
      <c r="AP6744" s="3">
        <v>-3.4119999999999999</v>
      </c>
      <c r="AQ6744" s="3">
        <v>-0.97699999999999998</v>
      </c>
      <c r="AR6744" s="3">
        <v>-2.6269999999999998</v>
      </c>
      <c r="AS6744" s="3">
        <v>-3.74</v>
      </c>
      <c r="AT6744" s="3">
        <v>-7.6319999999999997</v>
      </c>
      <c r="AU6744" s="3">
        <v>-6.89</v>
      </c>
      <c r="AV6744" s="3">
        <v>-5.0709999999999997</v>
      </c>
      <c r="AW6744" s="3">
        <v>-3.4209999999999998</v>
      </c>
      <c r="AX6744" s="3">
        <v>-3.6520000000000001</v>
      </c>
      <c r="AY6744" s="3">
        <v>-3.1819999999999999</v>
      </c>
      <c r="AZ6744" s="3">
        <v>-2.806</v>
      </c>
      <c r="BA6744">
        <v>-2.0979999999999999</v>
      </c>
      <c r="BB6744">
        <v>2017</v>
      </c>
    </row>
    <row r="6745" spans="1:54" hidden="1" x14ac:dyDescent="0.2">
      <c r="A6745">
        <v>724</v>
      </c>
      <c r="B6745" t="s">
        <v>403</v>
      </c>
      <c r="C6745" t="s">
        <v>237</v>
      </c>
      <c r="D6745" t="s">
        <v>137</v>
      </c>
      <c r="E6745" t="s">
        <v>235</v>
      </c>
      <c r="F6745" t="s">
        <v>234</v>
      </c>
      <c r="G6745" t="s">
        <v>225</v>
      </c>
      <c r="H6745" t="s">
        <v>222</v>
      </c>
    </row>
    <row r="6746" spans="1:54" hidden="1" x14ac:dyDescent="0.2">
      <c r="A6746">
        <v>724</v>
      </c>
      <c r="B6746" t="s">
        <v>403</v>
      </c>
      <c r="C6746" t="s">
        <v>236</v>
      </c>
      <c r="D6746" t="s">
        <v>137</v>
      </c>
      <c r="E6746" t="s">
        <v>235</v>
      </c>
      <c r="F6746" t="s">
        <v>234</v>
      </c>
      <c r="G6746" t="s">
        <v>217</v>
      </c>
    </row>
    <row r="6747" spans="1:54" hidden="1" x14ac:dyDescent="0.2">
      <c r="A6747">
        <v>724</v>
      </c>
      <c r="B6747" t="s">
        <v>403</v>
      </c>
      <c r="C6747" t="s">
        <v>233</v>
      </c>
      <c r="D6747" t="s">
        <v>137</v>
      </c>
      <c r="E6747" t="s">
        <v>231</v>
      </c>
      <c r="F6747" t="s">
        <v>230</v>
      </c>
      <c r="G6747" t="s">
        <v>225</v>
      </c>
      <c r="H6747" t="s">
        <v>222</v>
      </c>
      <c r="I6747" t="s">
        <v>1673</v>
      </c>
      <c r="J6747" s="3" t="s">
        <v>215</v>
      </c>
      <c r="K6747" s="3" t="s">
        <v>215</v>
      </c>
      <c r="L6747" s="3" t="s">
        <v>215</v>
      </c>
      <c r="M6747" s="3" t="s">
        <v>215</v>
      </c>
      <c r="N6747" s="3" t="s">
        <v>215</v>
      </c>
      <c r="O6747" s="3" t="s">
        <v>215</v>
      </c>
      <c r="P6747" s="3" t="s">
        <v>215</v>
      </c>
      <c r="Q6747" s="3" t="s">
        <v>215</v>
      </c>
      <c r="R6747" s="3" t="s">
        <v>215</v>
      </c>
      <c r="S6747" s="3" t="s">
        <v>215</v>
      </c>
      <c r="T6747" s="3" t="s">
        <v>215</v>
      </c>
      <c r="U6747" s="3" t="s">
        <v>215</v>
      </c>
      <c r="V6747" s="3" t="s">
        <v>215</v>
      </c>
      <c r="W6747" s="3" t="s">
        <v>215</v>
      </c>
      <c r="X6747" s="3" t="s">
        <v>215</v>
      </c>
      <c r="Y6747" s="3" t="s">
        <v>215</v>
      </c>
      <c r="Z6747" s="3" t="s">
        <v>215</v>
      </c>
      <c r="AA6747" s="3" t="s">
        <v>215</v>
      </c>
      <c r="AB6747" s="3" t="s">
        <v>215</v>
      </c>
      <c r="AC6747" s="3" t="s">
        <v>215</v>
      </c>
      <c r="AD6747" s="3" t="s">
        <v>215</v>
      </c>
      <c r="AE6747" s="3">
        <v>3913.6149999999998</v>
      </c>
      <c r="AF6747" s="3">
        <v>4178.9520000000002</v>
      </c>
      <c r="AG6747" s="3">
        <v>5218.1390000000001</v>
      </c>
      <c r="AH6747" s="3">
        <v>5932.69</v>
      </c>
      <c r="AI6747" s="3">
        <v>6243.5370000000003</v>
      </c>
      <c r="AJ6747" s="3">
        <v>5764.2759999999998</v>
      </c>
      <c r="AK6747" s="3">
        <v>2717.1460000000002</v>
      </c>
      <c r="AL6747" s="3">
        <v>3165.5830000000001</v>
      </c>
      <c r="AM6747" s="3">
        <v>3992.1669999999999</v>
      </c>
      <c r="AN6747" s="3">
        <v>4804.6629999999996</v>
      </c>
      <c r="AO6747" s="3">
        <v>5726.8969999999999</v>
      </c>
      <c r="AP6747" s="3">
        <v>6071.5619999999999</v>
      </c>
      <c r="AQ6747" s="3">
        <v>6511.3680000000004</v>
      </c>
      <c r="AR6747" s="3">
        <v>7933.4639999999999</v>
      </c>
      <c r="AS6747" s="3">
        <v>9769.5310000000009</v>
      </c>
      <c r="AT6747" s="3">
        <v>13329.808999999999</v>
      </c>
      <c r="AU6747" s="3">
        <v>15545.689</v>
      </c>
      <c r="AV6747" s="3">
        <v>19611.547999999999</v>
      </c>
      <c r="AW6747" s="3">
        <v>22864.887999999999</v>
      </c>
      <c r="AX6747" s="3">
        <v>30619.307000000001</v>
      </c>
      <c r="AY6747" s="3">
        <v>34372.571000000004</v>
      </c>
      <c r="AZ6747" s="3">
        <v>36112.485000000001</v>
      </c>
      <c r="BA6747">
        <v>37524.612000000001</v>
      </c>
      <c r="BB6747">
        <v>2017</v>
      </c>
    </row>
    <row r="6748" spans="1:54" hidden="1" x14ac:dyDescent="0.2">
      <c r="A6748">
        <v>724</v>
      </c>
      <c r="B6748" t="s">
        <v>403</v>
      </c>
      <c r="C6748" t="s">
        <v>232</v>
      </c>
      <c r="D6748" t="s">
        <v>137</v>
      </c>
      <c r="E6748" t="s">
        <v>231</v>
      </c>
      <c r="F6748" t="s">
        <v>230</v>
      </c>
      <c r="G6748" t="s">
        <v>217</v>
      </c>
      <c r="I6748" t="s">
        <v>229</v>
      </c>
      <c r="J6748" s="3" t="s">
        <v>215</v>
      </c>
      <c r="K6748" s="3" t="s">
        <v>215</v>
      </c>
      <c r="L6748" s="3" t="s">
        <v>215</v>
      </c>
      <c r="M6748" s="3" t="s">
        <v>215</v>
      </c>
      <c r="N6748" s="3" t="s">
        <v>215</v>
      </c>
      <c r="O6748" s="3" t="s">
        <v>215</v>
      </c>
      <c r="P6748" s="3" t="s">
        <v>215</v>
      </c>
      <c r="Q6748" s="3" t="s">
        <v>215</v>
      </c>
      <c r="R6748" s="3" t="s">
        <v>215</v>
      </c>
      <c r="S6748" s="3" t="s">
        <v>215</v>
      </c>
      <c r="T6748" s="3" t="s">
        <v>215</v>
      </c>
      <c r="U6748" s="3" t="s">
        <v>215</v>
      </c>
      <c r="V6748" s="3" t="s">
        <v>215</v>
      </c>
      <c r="W6748" s="3" t="s">
        <v>215</v>
      </c>
      <c r="X6748" s="3" t="s">
        <v>215</v>
      </c>
      <c r="Y6748" s="3" t="s">
        <v>215</v>
      </c>
      <c r="Z6748" s="3" t="s">
        <v>215</v>
      </c>
      <c r="AA6748" s="3" t="s">
        <v>215</v>
      </c>
      <c r="AB6748" s="3" t="s">
        <v>215</v>
      </c>
      <c r="AC6748" s="3" t="s">
        <v>215</v>
      </c>
      <c r="AD6748" s="3" t="s">
        <v>215</v>
      </c>
      <c r="AE6748" s="3">
        <v>180.65600000000001</v>
      </c>
      <c r="AF6748" s="3">
        <v>158.815</v>
      </c>
      <c r="AG6748" s="3">
        <v>160.34800000000001</v>
      </c>
      <c r="AH6748" s="3">
        <v>151.59800000000001</v>
      </c>
      <c r="AI6748" s="3">
        <v>130.898</v>
      </c>
      <c r="AJ6748" s="3">
        <v>103.229</v>
      </c>
      <c r="AK6748" s="3">
        <v>42.165999999999997</v>
      </c>
      <c r="AL6748" s="3">
        <v>42.374000000000002</v>
      </c>
      <c r="AM6748" s="3">
        <v>48.05</v>
      </c>
      <c r="AN6748" s="3">
        <v>46.848999999999997</v>
      </c>
      <c r="AO6748" s="3">
        <v>44.750999999999998</v>
      </c>
      <c r="AP6748" s="3">
        <v>36.765000000000001</v>
      </c>
      <c r="AQ6748" s="3">
        <v>30.545000000000002</v>
      </c>
      <c r="AR6748" s="3">
        <v>34.966000000000001</v>
      </c>
      <c r="AS6748" s="3">
        <v>45.267000000000003</v>
      </c>
      <c r="AT6748" s="3">
        <v>54.883000000000003</v>
      </c>
      <c r="AU6748" s="3">
        <v>58.427999999999997</v>
      </c>
      <c r="AV6748" s="3">
        <v>63.698999999999998</v>
      </c>
      <c r="AW6748" s="3">
        <v>63.991999999999997</v>
      </c>
      <c r="AX6748" s="3">
        <v>74.953000000000003</v>
      </c>
      <c r="AY6748" s="3">
        <v>73.664000000000001</v>
      </c>
      <c r="AZ6748" s="3">
        <v>65.572999999999993</v>
      </c>
      <c r="BA6748">
        <v>59.478999999999999</v>
      </c>
      <c r="BB6748">
        <v>2017</v>
      </c>
    </row>
    <row r="6749" spans="1:54" hidden="1" x14ac:dyDescent="0.2">
      <c r="A6749">
        <v>724</v>
      </c>
      <c r="B6749" t="s">
        <v>403</v>
      </c>
      <c r="C6749" t="s">
        <v>228</v>
      </c>
      <c r="D6749" t="s">
        <v>137</v>
      </c>
      <c r="E6749" t="s">
        <v>227</v>
      </c>
      <c r="F6749" t="s">
        <v>226</v>
      </c>
      <c r="G6749" t="s">
        <v>225</v>
      </c>
      <c r="H6749" t="s">
        <v>222</v>
      </c>
      <c r="I6749" t="s">
        <v>1673</v>
      </c>
      <c r="J6749" s="3">
        <v>1.786</v>
      </c>
      <c r="K6749" s="3">
        <v>2.113</v>
      </c>
      <c r="L6749" s="3">
        <v>2.5390000000000001</v>
      </c>
      <c r="M6749" s="3">
        <v>3.36</v>
      </c>
      <c r="N6749" s="3">
        <v>5.1749999999999998</v>
      </c>
      <c r="O6749" s="3">
        <v>8.9390000000000001</v>
      </c>
      <c r="P6749" s="3">
        <v>21.148</v>
      </c>
      <c r="Q6749" s="3">
        <v>38.972000000000001</v>
      </c>
      <c r="R6749" s="3">
        <v>61.017000000000003</v>
      </c>
      <c r="S6749" s="3">
        <v>103.107</v>
      </c>
      <c r="T6749" s="3">
        <v>142.46199999999999</v>
      </c>
      <c r="U6749" s="3">
        <v>336.51600000000002</v>
      </c>
      <c r="V6749" s="3">
        <v>483.80900000000003</v>
      </c>
      <c r="W6749" s="3">
        <v>618.11300000000006</v>
      </c>
      <c r="X6749" s="3">
        <v>766.005</v>
      </c>
      <c r="Y6749" s="3">
        <v>951.34799999999996</v>
      </c>
      <c r="Z6749" s="3">
        <v>1193.5360000000001</v>
      </c>
      <c r="AA6749" s="3">
        <v>1179.278</v>
      </c>
      <c r="AB6749" s="3">
        <v>1494.8869999999999</v>
      </c>
      <c r="AC6749" s="3">
        <v>1724.509</v>
      </c>
      <c r="AD6749" s="3">
        <v>1941.0119999999999</v>
      </c>
      <c r="AE6749" s="3">
        <v>2166.3330000000001</v>
      </c>
      <c r="AF6749" s="3">
        <v>2631.3310000000001</v>
      </c>
      <c r="AG6749" s="3">
        <v>3254.261</v>
      </c>
      <c r="AH6749" s="3">
        <v>3913.444</v>
      </c>
      <c r="AI6749" s="3">
        <v>4769.7879999999996</v>
      </c>
      <c r="AJ6749" s="3">
        <v>5583.9769999999999</v>
      </c>
      <c r="AK6749" s="3">
        <v>6443.9809999999998</v>
      </c>
      <c r="AL6749" s="3">
        <v>7470.5450000000001</v>
      </c>
      <c r="AM6749" s="3">
        <v>8308.2939999999999</v>
      </c>
      <c r="AN6749" s="3">
        <v>10255.614</v>
      </c>
      <c r="AO6749" s="3">
        <v>12797.213</v>
      </c>
      <c r="AP6749" s="3">
        <v>16514.295999999998</v>
      </c>
      <c r="AQ6749" s="3">
        <v>21317.121999999999</v>
      </c>
      <c r="AR6749" s="3">
        <v>22689.366000000002</v>
      </c>
      <c r="AS6749" s="3">
        <v>21582.035</v>
      </c>
      <c r="AT6749" s="3">
        <v>24287.826000000001</v>
      </c>
      <c r="AU6749" s="3">
        <v>26606.738000000001</v>
      </c>
      <c r="AV6749" s="3">
        <v>30788.030999999999</v>
      </c>
      <c r="AW6749" s="3">
        <v>35731.048999999999</v>
      </c>
      <c r="AX6749" s="3">
        <v>40851.584000000003</v>
      </c>
      <c r="AY6749" s="3">
        <v>46660.976000000002</v>
      </c>
      <c r="AZ6749" s="3">
        <v>55071.767999999996</v>
      </c>
      <c r="BA6749">
        <v>63089.171999999999</v>
      </c>
      <c r="BB6749">
        <v>2017</v>
      </c>
    </row>
    <row r="6750" spans="1:54" hidden="1" x14ac:dyDescent="0.2">
      <c r="A6750">
        <v>724</v>
      </c>
      <c r="B6750" t="s">
        <v>403</v>
      </c>
      <c r="C6750" t="s">
        <v>224</v>
      </c>
      <c r="D6750" t="s">
        <v>137</v>
      </c>
      <c r="E6750" t="s">
        <v>219</v>
      </c>
      <c r="F6750" t="s">
        <v>218</v>
      </c>
      <c r="G6750" t="s">
        <v>223</v>
      </c>
      <c r="H6750" t="s">
        <v>222</v>
      </c>
      <c r="I6750" t="s">
        <v>1674</v>
      </c>
      <c r="J6750" s="3">
        <v>-0.16500000000000001</v>
      </c>
      <c r="K6750" s="3">
        <v>-0.13200000000000001</v>
      </c>
      <c r="L6750" s="3">
        <v>-0.17</v>
      </c>
      <c r="M6750" s="3">
        <v>-1.7999999999999999E-2</v>
      </c>
      <c r="N6750" s="3">
        <v>-2.3E-2</v>
      </c>
      <c r="O6750" s="3">
        <v>3.0000000000000001E-3</v>
      </c>
      <c r="P6750" s="3">
        <v>0.14099999999999999</v>
      </c>
      <c r="Q6750" s="3">
        <v>-0.03</v>
      </c>
      <c r="R6750" s="3">
        <v>-3.0000000000000001E-3</v>
      </c>
      <c r="S6750" s="3">
        <v>-0.06</v>
      </c>
      <c r="T6750" s="3">
        <v>-6.9000000000000006E-2</v>
      </c>
      <c r="U6750" s="3">
        <v>1.4999999999999999E-2</v>
      </c>
      <c r="V6750" s="3">
        <v>-5.0000000000000001E-3</v>
      </c>
      <c r="W6750" s="3">
        <v>-5.8000000000000003E-2</v>
      </c>
      <c r="X6750" s="3">
        <v>-8.8999999999999996E-2</v>
      </c>
      <c r="Y6750" s="3">
        <v>-0.11799999999999999</v>
      </c>
      <c r="Z6750" s="3">
        <v>-0.151</v>
      </c>
      <c r="AA6750" s="3">
        <v>-5.5E-2</v>
      </c>
      <c r="AB6750" s="3">
        <v>-3.3000000000000002E-2</v>
      </c>
      <c r="AC6750" s="3">
        <v>-9.9000000000000005E-2</v>
      </c>
      <c r="AD6750" s="3">
        <v>-0.112</v>
      </c>
      <c r="AE6750" s="3">
        <v>-9.8000000000000004E-2</v>
      </c>
      <c r="AF6750" s="3">
        <v>-7.2999999999999995E-2</v>
      </c>
      <c r="AG6750" s="3">
        <v>-8.3000000000000004E-2</v>
      </c>
      <c r="AH6750" s="3">
        <v>-9.9000000000000005E-2</v>
      </c>
      <c r="AI6750" s="3">
        <v>-0.105</v>
      </c>
      <c r="AJ6750" s="3">
        <v>-9.5000000000000001E-2</v>
      </c>
      <c r="AK6750" s="3">
        <v>-0.16</v>
      </c>
      <c r="AL6750" s="3">
        <v>-0.22500000000000001</v>
      </c>
      <c r="AM6750" s="3">
        <v>-0.32700000000000001</v>
      </c>
      <c r="AN6750" s="3">
        <v>-0.58499999999999996</v>
      </c>
      <c r="AO6750" s="3">
        <v>-1.9139999999999999</v>
      </c>
      <c r="AP6750" s="3">
        <v>-1.21</v>
      </c>
      <c r="AQ6750" s="3">
        <v>-0.85899999999999999</v>
      </c>
      <c r="AR6750" s="3">
        <v>-0.91100000000000003</v>
      </c>
      <c r="AS6750" s="3">
        <v>-0.74199999999999999</v>
      </c>
      <c r="AT6750" s="3">
        <v>-0.73299999999999998</v>
      </c>
      <c r="AU6750" s="3">
        <v>-0.79800000000000004</v>
      </c>
      <c r="AV6750" s="3">
        <v>-0.72299999999999998</v>
      </c>
      <c r="AW6750" s="3">
        <v>-0.85799999999999998</v>
      </c>
      <c r="AX6750" s="3">
        <v>-0.88800000000000001</v>
      </c>
      <c r="AY6750" s="3">
        <v>-0.86399999999999999</v>
      </c>
      <c r="AZ6750" s="3">
        <v>-0.95</v>
      </c>
      <c r="BA6750">
        <v>-1.095</v>
      </c>
      <c r="BB6750">
        <v>2016</v>
      </c>
    </row>
    <row r="6751" spans="1:54" hidden="1" x14ac:dyDescent="0.2">
      <c r="A6751">
        <v>724</v>
      </c>
      <c r="B6751" t="s">
        <v>403</v>
      </c>
      <c r="C6751" t="s">
        <v>220</v>
      </c>
      <c r="D6751" t="s">
        <v>137</v>
      </c>
      <c r="E6751" t="s">
        <v>219</v>
      </c>
      <c r="F6751" t="s">
        <v>218</v>
      </c>
      <c r="G6751" t="s">
        <v>217</v>
      </c>
      <c r="I6751" t="s">
        <v>216</v>
      </c>
      <c r="J6751" s="3">
        <v>-9.6910000000000007</v>
      </c>
      <c r="K6751" s="3">
        <v>-7.2249999999999996</v>
      </c>
      <c r="L6751" s="3">
        <v>-8.2850000000000001</v>
      </c>
      <c r="M6751" s="3">
        <v>-0.98799999999999999</v>
      </c>
      <c r="N6751" s="3">
        <v>-1.117</v>
      </c>
      <c r="O6751" s="3">
        <v>0.16</v>
      </c>
      <c r="P6751" s="3">
        <v>10.708</v>
      </c>
      <c r="Q6751" s="3">
        <v>-2.65</v>
      </c>
      <c r="R6751" s="3">
        <v>-0.151</v>
      </c>
      <c r="S6751" s="3">
        <v>-3.4649999999999999</v>
      </c>
      <c r="T6751" s="3">
        <v>-7.3209999999999997</v>
      </c>
      <c r="U6751" s="3">
        <v>1.347</v>
      </c>
      <c r="V6751" s="3">
        <v>-0.55200000000000005</v>
      </c>
      <c r="W6751" s="3">
        <v>-5.149</v>
      </c>
      <c r="X6751" s="3">
        <v>-6.6970000000000001</v>
      </c>
      <c r="Y6751" s="3">
        <v>-9.2769999999999992</v>
      </c>
      <c r="Z6751" s="3">
        <v>-10.952</v>
      </c>
      <c r="AA6751" s="3">
        <v>-4.4240000000000004</v>
      </c>
      <c r="AB6751" s="3">
        <v>-3.387</v>
      </c>
      <c r="AC6751" s="3">
        <v>-10.167</v>
      </c>
      <c r="AD6751" s="3">
        <v>-11.933</v>
      </c>
      <c r="AE6751" s="3">
        <v>-9.0280000000000005</v>
      </c>
      <c r="AF6751" s="3">
        <v>-5.859</v>
      </c>
      <c r="AG6751" s="3">
        <v>-6.0019999999999998</v>
      </c>
      <c r="AH6751" s="3">
        <v>-6.883</v>
      </c>
      <c r="AI6751" s="3">
        <v>-6.3630000000000004</v>
      </c>
      <c r="AJ6751" s="3">
        <v>-5.0430000000000001</v>
      </c>
      <c r="AK6751" s="3">
        <v>-7.4180000000000001</v>
      </c>
      <c r="AL6751" s="3">
        <v>-8.9770000000000003</v>
      </c>
      <c r="AM6751" s="3">
        <v>-13.324999999999999</v>
      </c>
      <c r="AN6751" s="3">
        <v>-22.702999999999999</v>
      </c>
      <c r="AO6751" s="3">
        <v>-65.031000000000006</v>
      </c>
      <c r="AP6751" s="3">
        <v>-31.832999999999998</v>
      </c>
      <c r="AQ6751" s="3">
        <v>-17.478999999999999</v>
      </c>
      <c r="AR6751" s="3">
        <v>-18.196000000000002</v>
      </c>
      <c r="AS6751" s="3">
        <v>-17.449000000000002</v>
      </c>
      <c r="AT6751" s="3">
        <v>-19.359000000000002</v>
      </c>
      <c r="AU6751" s="3">
        <v>-21.916</v>
      </c>
      <c r="AV6751" s="3">
        <v>-18.902000000000001</v>
      </c>
      <c r="AW6751" s="3">
        <v>-21.584</v>
      </c>
      <c r="AX6751" s="3">
        <v>-20.838999999999999</v>
      </c>
      <c r="AY6751" s="3">
        <v>-18.863</v>
      </c>
      <c r="AZ6751" s="3">
        <v>-18.588000000000001</v>
      </c>
      <c r="BA6751">
        <v>-19.684000000000001</v>
      </c>
      <c r="BB6751">
        <v>2016</v>
      </c>
    </row>
    <row r="6752" spans="1:54" x14ac:dyDescent="0.2">
      <c r="A6752">
        <v>576</v>
      </c>
      <c r="B6752" t="s">
        <v>402</v>
      </c>
      <c r="C6752" t="s">
        <v>352</v>
      </c>
      <c r="D6752" t="s">
        <v>164</v>
      </c>
      <c r="E6752" t="s">
        <v>349</v>
      </c>
      <c r="F6752" t="s">
        <v>351</v>
      </c>
      <c r="G6752" t="s">
        <v>225</v>
      </c>
      <c r="H6752" t="s">
        <v>222</v>
      </c>
      <c r="I6752" t="s">
        <v>1675</v>
      </c>
      <c r="J6752" s="3">
        <v>43.805</v>
      </c>
      <c r="K6752" s="3">
        <v>48.485999999999997</v>
      </c>
      <c r="L6752" s="3">
        <v>51.963000000000001</v>
      </c>
      <c r="M6752" s="3">
        <v>56.401000000000003</v>
      </c>
      <c r="N6752" s="3">
        <v>61.365000000000002</v>
      </c>
      <c r="O6752" s="3">
        <v>60.942999999999998</v>
      </c>
      <c r="P6752" s="3">
        <v>61.752000000000002</v>
      </c>
      <c r="Q6752" s="3">
        <v>68.394999999999996</v>
      </c>
      <c r="R6752" s="3">
        <v>75.997</v>
      </c>
      <c r="S6752" s="3">
        <v>83.736000000000004</v>
      </c>
      <c r="T6752" s="3">
        <v>92.146000000000001</v>
      </c>
      <c r="U6752" s="3">
        <v>98.308000000000007</v>
      </c>
      <c r="V6752" s="3">
        <v>105.276</v>
      </c>
      <c r="W6752" s="3">
        <v>117.422</v>
      </c>
      <c r="X6752" s="3">
        <v>130.251</v>
      </c>
      <c r="Y6752" s="3">
        <v>139.405</v>
      </c>
      <c r="Z6752" s="3">
        <v>149.905</v>
      </c>
      <c r="AA6752" s="3">
        <v>162.334</v>
      </c>
      <c r="AB6752" s="3">
        <v>158.72200000000001</v>
      </c>
      <c r="AC6752" s="3">
        <v>168.39599999999999</v>
      </c>
      <c r="AD6752" s="3">
        <v>183.37899999999999</v>
      </c>
      <c r="AE6752" s="3">
        <v>181.63300000000001</v>
      </c>
      <c r="AF6752" s="3">
        <v>189.28299999999999</v>
      </c>
      <c r="AG6752" s="3">
        <v>197.678</v>
      </c>
      <c r="AH6752" s="3">
        <v>216.554</v>
      </c>
      <c r="AI6752" s="3">
        <v>232.773</v>
      </c>
      <c r="AJ6752" s="3">
        <v>253.39699999999999</v>
      </c>
      <c r="AK6752" s="3">
        <v>276.48500000000001</v>
      </c>
      <c r="AL6752" s="3">
        <v>281.42700000000002</v>
      </c>
      <c r="AM6752" s="3">
        <v>279.72899999999998</v>
      </c>
      <c r="AN6752" s="3">
        <v>322.36099999999999</v>
      </c>
      <c r="AO6752" s="3">
        <v>342.83300000000003</v>
      </c>
      <c r="AP6752" s="3">
        <v>356.83199999999999</v>
      </c>
      <c r="AQ6752" s="3">
        <v>375.07</v>
      </c>
      <c r="AR6752" s="3">
        <v>389.637</v>
      </c>
      <c r="AS6752" s="3">
        <v>398.36900000000003</v>
      </c>
      <c r="AT6752" s="3">
        <v>407.91800000000001</v>
      </c>
      <c r="AU6752" s="3">
        <v>422.67899999999997</v>
      </c>
      <c r="AV6752" s="3">
        <v>435.11599999999999</v>
      </c>
      <c r="AW6752" s="3">
        <v>446.85399999999998</v>
      </c>
      <c r="AX6752" s="3">
        <v>458.64100000000002</v>
      </c>
      <c r="AY6752" s="3">
        <v>470.63499999999999</v>
      </c>
      <c r="AZ6752" s="3">
        <v>482.97899999999998</v>
      </c>
      <c r="BA6752">
        <v>495.66699999999997</v>
      </c>
      <c r="BB6752">
        <v>2017</v>
      </c>
    </row>
    <row r="6753" spans="1:54" hidden="1" x14ac:dyDescent="0.2">
      <c r="A6753">
        <v>576</v>
      </c>
      <c r="B6753" t="s">
        <v>402</v>
      </c>
      <c r="C6753" t="s">
        <v>350</v>
      </c>
      <c r="D6753" t="s">
        <v>164</v>
      </c>
      <c r="E6753" t="s">
        <v>349</v>
      </c>
      <c r="F6753" t="s">
        <v>348</v>
      </c>
      <c r="G6753" t="s">
        <v>275</v>
      </c>
      <c r="I6753" t="s">
        <v>347</v>
      </c>
      <c r="J6753" s="3">
        <v>10.026999999999999</v>
      </c>
      <c r="K6753" s="3">
        <v>10.683999999999999</v>
      </c>
      <c r="L6753" s="3">
        <v>7.1719999999999997</v>
      </c>
      <c r="M6753" s="3">
        <v>8.5399999999999991</v>
      </c>
      <c r="N6753" s="3">
        <v>8.8010000000000002</v>
      </c>
      <c r="O6753" s="3">
        <v>-0.68700000000000006</v>
      </c>
      <c r="P6753" s="3">
        <v>1.3280000000000001</v>
      </c>
      <c r="Q6753" s="3">
        <v>10.757</v>
      </c>
      <c r="R6753" s="3">
        <v>11.115</v>
      </c>
      <c r="S6753" s="3">
        <v>10.183</v>
      </c>
      <c r="T6753" s="3">
        <v>10.044</v>
      </c>
      <c r="U6753" s="3">
        <v>6.6870000000000003</v>
      </c>
      <c r="V6753" s="3">
        <v>7.0880000000000001</v>
      </c>
      <c r="W6753" s="3">
        <v>11.537000000000001</v>
      </c>
      <c r="X6753" s="3">
        <v>10.925000000000001</v>
      </c>
      <c r="Y6753" s="3">
        <v>7.0279999999999996</v>
      </c>
      <c r="Z6753" s="3">
        <v>7.532</v>
      </c>
      <c r="AA6753" s="3">
        <v>8.2910000000000004</v>
      </c>
      <c r="AB6753" s="3">
        <v>-2.2250000000000001</v>
      </c>
      <c r="AC6753" s="3">
        <v>6.0949999999999998</v>
      </c>
      <c r="AD6753" s="3">
        <v>8.8979999999999997</v>
      </c>
      <c r="AE6753" s="3">
        <v>-0.95199999999999996</v>
      </c>
      <c r="AF6753" s="3">
        <v>4.2119999999999997</v>
      </c>
      <c r="AG6753" s="3">
        <v>4.4349999999999996</v>
      </c>
      <c r="AH6753" s="3">
        <v>9.5489999999999995</v>
      </c>
      <c r="AI6753" s="3">
        <v>7.4889999999999999</v>
      </c>
      <c r="AJ6753" s="3">
        <v>8.86</v>
      </c>
      <c r="AK6753" s="3">
        <v>9.1120000000000001</v>
      </c>
      <c r="AL6753" s="3">
        <v>1.788</v>
      </c>
      <c r="AM6753" s="3">
        <v>-0.60299999999999998</v>
      </c>
      <c r="AN6753" s="3">
        <v>15.24</v>
      </c>
      <c r="AO6753" s="3">
        <v>6.351</v>
      </c>
      <c r="AP6753" s="3">
        <v>4.0830000000000002</v>
      </c>
      <c r="AQ6753" s="3">
        <v>5.1109999999999998</v>
      </c>
      <c r="AR6753" s="3">
        <v>3.8839999999999999</v>
      </c>
      <c r="AS6753" s="3">
        <v>2.2410000000000001</v>
      </c>
      <c r="AT6753" s="3">
        <v>2.3969999999999998</v>
      </c>
      <c r="AU6753" s="3">
        <v>3.6190000000000002</v>
      </c>
      <c r="AV6753" s="3">
        <v>2.9420000000000002</v>
      </c>
      <c r="AW6753" s="3">
        <v>2.698</v>
      </c>
      <c r="AX6753" s="3">
        <v>2.6379999999999999</v>
      </c>
      <c r="AY6753" s="3">
        <v>2.6150000000000002</v>
      </c>
      <c r="AZ6753" s="3">
        <v>2.6230000000000002</v>
      </c>
      <c r="BA6753">
        <v>2.6269999999999998</v>
      </c>
      <c r="BB6753">
        <v>2017</v>
      </c>
    </row>
    <row r="6754" spans="1:54" hidden="1" x14ac:dyDescent="0.2">
      <c r="A6754">
        <v>576</v>
      </c>
      <c r="B6754" t="s">
        <v>402</v>
      </c>
      <c r="C6754" t="s">
        <v>346</v>
      </c>
      <c r="D6754" t="s">
        <v>164</v>
      </c>
      <c r="E6754" t="s">
        <v>342</v>
      </c>
      <c r="F6754" t="s">
        <v>345</v>
      </c>
      <c r="G6754" t="s">
        <v>225</v>
      </c>
      <c r="H6754" t="s">
        <v>222</v>
      </c>
      <c r="I6754" t="s">
        <v>1675</v>
      </c>
      <c r="J6754" s="3">
        <v>25.863</v>
      </c>
      <c r="K6754" s="3">
        <v>30.344999999999999</v>
      </c>
      <c r="L6754" s="3">
        <v>33.97</v>
      </c>
      <c r="M6754" s="3">
        <v>38.039000000000001</v>
      </c>
      <c r="N6754" s="3">
        <v>41.701999999999998</v>
      </c>
      <c r="O6754" s="3">
        <v>40.823999999999998</v>
      </c>
      <c r="P6754" s="3">
        <v>40.853999999999999</v>
      </c>
      <c r="Q6754" s="3">
        <v>45.503</v>
      </c>
      <c r="R6754" s="3">
        <v>53.36</v>
      </c>
      <c r="S6754" s="3">
        <v>61.223999999999997</v>
      </c>
      <c r="T6754" s="3">
        <v>70.507000000000005</v>
      </c>
      <c r="U6754" s="3">
        <v>78.557000000000002</v>
      </c>
      <c r="V6754" s="3">
        <v>84.962999999999994</v>
      </c>
      <c r="W6754" s="3">
        <v>97.99</v>
      </c>
      <c r="X6754" s="3">
        <v>112.688</v>
      </c>
      <c r="Y6754" s="3">
        <v>124.575</v>
      </c>
      <c r="Z6754" s="3">
        <v>135.929</v>
      </c>
      <c r="AA6754" s="3">
        <v>148.72399999999999</v>
      </c>
      <c r="AB6754" s="3">
        <v>143.44</v>
      </c>
      <c r="AC6754" s="3">
        <v>146.25</v>
      </c>
      <c r="AD6754" s="3">
        <v>165.21799999999999</v>
      </c>
      <c r="AE6754" s="3">
        <v>159.97399999999999</v>
      </c>
      <c r="AF6754" s="3">
        <v>164.63</v>
      </c>
      <c r="AG6754" s="3">
        <v>168.99600000000001</v>
      </c>
      <c r="AH6754" s="3">
        <v>193.00200000000001</v>
      </c>
      <c r="AI6754" s="3">
        <v>212.07400000000001</v>
      </c>
      <c r="AJ6754" s="3">
        <v>234.83500000000001</v>
      </c>
      <c r="AK6754" s="3">
        <v>271.25</v>
      </c>
      <c r="AL6754" s="3">
        <v>271.98</v>
      </c>
      <c r="AM6754" s="3">
        <v>279.858</v>
      </c>
      <c r="AN6754" s="3">
        <v>322.36099999999999</v>
      </c>
      <c r="AO6754" s="3">
        <v>347.11099999999999</v>
      </c>
      <c r="AP6754" s="3">
        <v>363.255</v>
      </c>
      <c r="AQ6754" s="3">
        <v>380.964</v>
      </c>
      <c r="AR6754" s="3">
        <v>394.75200000000001</v>
      </c>
      <c r="AS6754" s="3">
        <v>418.07400000000001</v>
      </c>
      <c r="AT6754" s="3">
        <v>427.93900000000002</v>
      </c>
      <c r="AU6754" s="3">
        <v>447.28399999999999</v>
      </c>
      <c r="AV6754" s="3">
        <v>463.089</v>
      </c>
      <c r="AW6754" s="3">
        <v>478.31599999999997</v>
      </c>
      <c r="AX6754" s="3">
        <v>493.745</v>
      </c>
      <c r="AY6754" s="3">
        <v>509.56099999999998</v>
      </c>
      <c r="AZ6754" s="3">
        <v>525.92499999999995</v>
      </c>
      <c r="BA6754">
        <v>542.83900000000006</v>
      </c>
      <c r="BB6754">
        <v>2017</v>
      </c>
    </row>
    <row r="6755" spans="1:54" hidden="1" x14ac:dyDescent="0.2">
      <c r="A6755">
        <v>576</v>
      </c>
      <c r="B6755" t="s">
        <v>402</v>
      </c>
      <c r="C6755" t="s">
        <v>344</v>
      </c>
      <c r="D6755" t="s">
        <v>164</v>
      </c>
      <c r="E6755" t="s">
        <v>342</v>
      </c>
      <c r="F6755" t="s">
        <v>343</v>
      </c>
      <c r="G6755" t="s">
        <v>223</v>
      </c>
      <c r="H6755" t="s">
        <v>222</v>
      </c>
      <c r="I6755" t="s">
        <v>310</v>
      </c>
      <c r="J6755" s="3">
        <v>12.079000000000001</v>
      </c>
      <c r="K6755" s="3">
        <v>14.363</v>
      </c>
      <c r="L6755" s="3">
        <v>15.874000000000001</v>
      </c>
      <c r="M6755" s="3">
        <v>18.001999999999999</v>
      </c>
      <c r="N6755" s="3">
        <v>19.55</v>
      </c>
      <c r="O6755" s="3">
        <v>18.555</v>
      </c>
      <c r="P6755" s="3">
        <v>18.763000000000002</v>
      </c>
      <c r="Q6755" s="3">
        <v>21.606000000000002</v>
      </c>
      <c r="R6755" s="3">
        <v>26.515000000000001</v>
      </c>
      <c r="S6755" s="3">
        <v>31.393000000000001</v>
      </c>
      <c r="T6755" s="3">
        <v>38.9</v>
      </c>
      <c r="U6755" s="3">
        <v>45.472999999999999</v>
      </c>
      <c r="V6755" s="3">
        <v>52.156999999999996</v>
      </c>
      <c r="W6755" s="3">
        <v>60.645000000000003</v>
      </c>
      <c r="X6755" s="3">
        <v>73.775999999999996</v>
      </c>
      <c r="Y6755" s="3">
        <v>87.891999999999996</v>
      </c>
      <c r="Z6755" s="3">
        <v>96.400999999999996</v>
      </c>
      <c r="AA6755" s="3">
        <v>100.164</v>
      </c>
      <c r="AB6755" s="3">
        <v>85.707999999999998</v>
      </c>
      <c r="AC6755" s="3">
        <v>86.284999999999997</v>
      </c>
      <c r="AD6755" s="3">
        <v>95.835999999999999</v>
      </c>
      <c r="AE6755" s="3">
        <v>89.284999999999997</v>
      </c>
      <c r="AF6755" s="3">
        <v>91.941999999999993</v>
      </c>
      <c r="AG6755" s="3">
        <v>97.001999999999995</v>
      </c>
      <c r="AH6755" s="3">
        <v>114.187</v>
      </c>
      <c r="AI6755" s="3">
        <v>127.41800000000001</v>
      </c>
      <c r="AJ6755" s="3">
        <v>147.79400000000001</v>
      </c>
      <c r="AK6755" s="3">
        <v>179.98099999999999</v>
      </c>
      <c r="AL6755" s="3">
        <v>192.23099999999999</v>
      </c>
      <c r="AM6755" s="3">
        <v>192.40600000000001</v>
      </c>
      <c r="AN6755" s="3">
        <v>236.42</v>
      </c>
      <c r="AO6755" s="3">
        <v>275.97199999999998</v>
      </c>
      <c r="AP6755" s="3">
        <v>290.67899999999997</v>
      </c>
      <c r="AQ6755" s="3">
        <v>304.45400000000001</v>
      </c>
      <c r="AR6755" s="3">
        <v>311.55200000000002</v>
      </c>
      <c r="AS6755" s="3">
        <v>304.09199999999998</v>
      </c>
      <c r="AT6755" s="3">
        <v>309.75400000000002</v>
      </c>
      <c r="AU6755" s="3">
        <v>323.90199999999999</v>
      </c>
      <c r="AV6755" s="3">
        <v>349.65899999999999</v>
      </c>
      <c r="AW6755" s="3">
        <v>367.78300000000002</v>
      </c>
      <c r="AX6755" s="3">
        <v>385.23700000000002</v>
      </c>
      <c r="AY6755" s="3">
        <v>401.863</v>
      </c>
      <c r="AZ6755" s="3">
        <v>419.19200000000001</v>
      </c>
      <c r="BA6755">
        <v>437.82400000000001</v>
      </c>
      <c r="BB6755">
        <v>2017</v>
      </c>
    </row>
    <row r="6756" spans="1:54" hidden="1" x14ac:dyDescent="0.2">
      <c r="A6756">
        <v>576</v>
      </c>
      <c r="B6756" t="s">
        <v>402</v>
      </c>
      <c r="C6756" t="s">
        <v>213</v>
      </c>
      <c r="D6756" t="s">
        <v>164</v>
      </c>
      <c r="E6756" t="s">
        <v>342</v>
      </c>
      <c r="F6756" t="s">
        <v>341</v>
      </c>
      <c r="G6756" t="s">
        <v>323</v>
      </c>
      <c r="H6756" t="s">
        <v>222</v>
      </c>
      <c r="I6756" t="s">
        <v>310</v>
      </c>
      <c r="J6756" s="3">
        <v>21.37</v>
      </c>
      <c r="K6756" s="3">
        <v>25.861999999999998</v>
      </c>
      <c r="L6756" s="3">
        <v>29.437000000000001</v>
      </c>
      <c r="M6756" s="3">
        <v>33.212000000000003</v>
      </c>
      <c r="N6756" s="3">
        <v>37.417000000000002</v>
      </c>
      <c r="O6756" s="3">
        <v>38.348999999999997</v>
      </c>
      <c r="P6756" s="3">
        <v>39.642000000000003</v>
      </c>
      <c r="Q6756" s="3">
        <v>45.026000000000003</v>
      </c>
      <c r="R6756" s="3">
        <v>51.783000000000001</v>
      </c>
      <c r="S6756" s="3">
        <v>59.274000000000001</v>
      </c>
      <c r="T6756" s="3">
        <v>67.641000000000005</v>
      </c>
      <c r="U6756" s="3">
        <v>74.566000000000003</v>
      </c>
      <c r="V6756" s="3">
        <v>81.671000000000006</v>
      </c>
      <c r="W6756" s="3">
        <v>93.260999999999996</v>
      </c>
      <c r="X6756" s="3">
        <v>105.652</v>
      </c>
      <c r="Y6756" s="3">
        <v>115.435</v>
      </c>
      <c r="Z6756" s="3">
        <v>126.395</v>
      </c>
      <c r="AA6756" s="3">
        <v>139.21799999999999</v>
      </c>
      <c r="AB6756" s="3">
        <v>137.59700000000001</v>
      </c>
      <c r="AC6756" s="3">
        <v>148.21799999999999</v>
      </c>
      <c r="AD6756" s="3">
        <v>165.07900000000001</v>
      </c>
      <c r="AE6756" s="3">
        <v>167.233</v>
      </c>
      <c r="AF6756" s="3">
        <v>176.952</v>
      </c>
      <c r="AG6756" s="3">
        <v>188.48500000000001</v>
      </c>
      <c r="AH6756" s="3">
        <v>212.16200000000001</v>
      </c>
      <c r="AI6756" s="3">
        <v>235.38800000000001</v>
      </c>
      <c r="AJ6756" s="3">
        <v>264.11799999999999</v>
      </c>
      <c r="AK6756" s="3">
        <v>295.851</v>
      </c>
      <c r="AL6756" s="3">
        <v>307.04700000000003</v>
      </c>
      <c r="AM6756" s="3">
        <v>307.512</v>
      </c>
      <c r="AN6756" s="3">
        <v>358.70800000000003</v>
      </c>
      <c r="AO6756" s="3">
        <v>389.363</v>
      </c>
      <c r="AP6756" s="3">
        <v>412.72800000000001</v>
      </c>
      <c r="AQ6756" s="3">
        <v>440.82799999999997</v>
      </c>
      <c r="AR6756" s="3">
        <v>466.16899999999998</v>
      </c>
      <c r="AS6756" s="3">
        <v>481.78399999999999</v>
      </c>
      <c r="AT6756" s="3">
        <v>499.62700000000001</v>
      </c>
      <c r="AU6756" s="3">
        <v>527.02099999999996</v>
      </c>
      <c r="AV6756" s="3">
        <v>554.85500000000002</v>
      </c>
      <c r="AW6756" s="3">
        <v>582.18100000000004</v>
      </c>
      <c r="AX6756" s="3">
        <v>609.279</v>
      </c>
      <c r="AY6756" s="3">
        <v>637.12699999999995</v>
      </c>
      <c r="AZ6756" s="3">
        <v>665.06500000000005</v>
      </c>
      <c r="BA6756">
        <v>694.41099999999994</v>
      </c>
      <c r="BB6756">
        <v>2017</v>
      </c>
    </row>
    <row r="6757" spans="1:54" hidden="1" x14ac:dyDescent="0.2">
      <c r="A6757">
        <v>576</v>
      </c>
      <c r="B6757" t="s">
        <v>402</v>
      </c>
      <c r="C6757" t="s">
        <v>340</v>
      </c>
      <c r="D6757" t="s">
        <v>164</v>
      </c>
      <c r="E6757" t="s">
        <v>339</v>
      </c>
      <c r="F6757" t="s">
        <v>338</v>
      </c>
      <c r="G6757" t="s">
        <v>295</v>
      </c>
      <c r="I6757" t="s">
        <v>337</v>
      </c>
      <c r="J6757" s="3">
        <v>59.042000000000002</v>
      </c>
      <c r="K6757" s="3">
        <v>62.585000000000001</v>
      </c>
      <c r="L6757" s="3">
        <v>65.373000000000005</v>
      </c>
      <c r="M6757" s="3">
        <v>67.444000000000003</v>
      </c>
      <c r="N6757" s="3">
        <v>67.957999999999998</v>
      </c>
      <c r="O6757" s="3">
        <v>66.986999999999995</v>
      </c>
      <c r="P6757" s="3">
        <v>66.159000000000006</v>
      </c>
      <c r="Q6757" s="3">
        <v>66.528999999999996</v>
      </c>
      <c r="R6757" s="3">
        <v>70.213999999999999</v>
      </c>
      <c r="S6757" s="3">
        <v>73.116</v>
      </c>
      <c r="T6757" s="3">
        <v>76.516999999999996</v>
      </c>
      <c r="U6757" s="3">
        <v>79.909000000000006</v>
      </c>
      <c r="V6757" s="3">
        <v>80.704999999999998</v>
      </c>
      <c r="W6757" s="3">
        <v>83.450999999999993</v>
      </c>
      <c r="X6757" s="3">
        <v>86.516000000000005</v>
      </c>
      <c r="Y6757" s="3">
        <v>89.361999999999995</v>
      </c>
      <c r="Z6757" s="3">
        <v>90.677000000000007</v>
      </c>
      <c r="AA6757" s="3">
        <v>91.616</v>
      </c>
      <c r="AB6757" s="3">
        <v>90.372</v>
      </c>
      <c r="AC6757" s="3">
        <v>86.849000000000004</v>
      </c>
      <c r="AD6757" s="3">
        <v>90.096000000000004</v>
      </c>
      <c r="AE6757" s="3">
        <v>88.075999999999993</v>
      </c>
      <c r="AF6757" s="3">
        <v>86.975999999999999</v>
      </c>
      <c r="AG6757" s="3">
        <v>85.491</v>
      </c>
      <c r="AH6757" s="3">
        <v>89.123999999999995</v>
      </c>
      <c r="AI6757" s="3">
        <v>91.108000000000004</v>
      </c>
      <c r="AJ6757" s="3">
        <v>92.674999999999997</v>
      </c>
      <c r="AK6757" s="3">
        <v>98.106999999999999</v>
      </c>
      <c r="AL6757" s="3">
        <v>96.643000000000001</v>
      </c>
      <c r="AM6757" s="3">
        <v>100.04600000000001</v>
      </c>
      <c r="AN6757" s="3">
        <v>100</v>
      </c>
      <c r="AO6757" s="3">
        <v>101.248</v>
      </c>
      <c r="AP6757" s="3">
        <v>101.8</v>
      </c>
      <c r="AQ6757" s="3">
        <v>101.571</v>
      </c>
      <c r="AR6757" s="3">
        <v>101.313</v>
      </c>
      <c r="AS6757" s="3">
        <v>104.946</v>
      </c>
      <c r="AT6757" s="3">
        <v>104.908</v>
      </c>
      <c r="AU6757" s="3">
        <v>105.821</v>
      </c>
      <c r="AV6757" s="3">
        <v>106.429</v>
      </c>
      <c r="AW6757" s="3">
        <v>107.041</v>
      </c>
      <c r="AX6757" s="3">
        <v>107.654</v>
      </c>
      <c r="AY6757" s="3">
        <v>108.271</v>
      </c>
      <c r="AZ6757" s="3">
        <v>108.892</v>
      </c>
      <c r="BA6757">
        <v>109.517</v>
      </c>
      <c r="BB6757">
        <v>2017</v>
      </c>
    </row>
    <row r="6758" spans="1:54" hidden="1" x14ac:dyDescent="0.2">
      <c r="A6758">
        <v>576</v>
      </c>
      <c r="B6758" t="s">
        <v>402</v>
      </c>
      <c r="C6758" t="s">
        <v>336</v>
      </c>
      <c r="D6758" t="s">
        <v>164</v>
      </c>
      <c r="E6758" t="s">
        <v>333</v>
      </c>
      <c r="F6758" t="s">
        <v>335</v>
      </c>
      <c r="G6758" t="s">
        <v>225</v>
      </c>
      <c r="H6758" t="s">
        <v>322</v>
      </c>
      <c r="I6758" t="s">
        <v>330</v>
      </c>
      <c r="J6758" s="3">
        <v>18146.809000000001</v>
      </c>
      <c r="K6758" s="3">
        <v>19142.778999999999</v>
      </c>
      <c r="L6758" s="3">
        <v>19634.901999999998</v>
      </c>
      <c r="M6758" s="3">
        <v>21036.821</v>
      </c>
      <c r="N6758" s="3">
        <v>22459.602999999999</v>
      </c>
      <c r="O6758" s="3">
        <v>22274.838</v>
      </c>
      <c r="P6758" s="3">
        <v>22591.903999999999</v>
      </c>
      <c r="Q6758" s="3">
        <v>24648.613000000001</v>
      </c>
      <c r="R6758" s="3">
        <v>26702.044000000002</v>
      </c>
      <c r="S6758" s="3">
        <v>28569.986000000001</v>
      </c>
      <c r="T6758" s="3">
        <v>30240.37</v>
      </c>
      <c r="U6758" s="3">
        <v>31357.478999999999</v>
      </c>
      <c r="V6758" s="3">
        <v>32586.147000000001</v>
      </c>
      <c r="W6758" s="3">
        <v>35437.792999999998</v>
      </c>
      <c r="X6758" s="3">
        <v>38095.692000000003</v>
      </c>
      <c r="Y6758" s="3">
        <v>39553.089</v>
      </c>
      <c r="Z6758" s="3">
        <v>40838.214999999997</v>
      </c>
      <c r="AA6758" s="3">
        <v>42764.008000000002</v>
      </c>
      <c r="AB6758" s="3">
        <v>40415.811000000002</v>
      </c>
      <c r="AC6758" s="3">
        <v>42537.934999999998</v>
      </c>
      <c r="AD6758" s="3">
        <v>45527.345000000001</v>
      </c>
      <c r="AE6758" s="3">
        <v>43893.71</v>
      </c>
      <c r="AF6758" s="3">
        <v>45326.811999999998</v>
      </c>
      <c r="AG6758" s="3">
        <v>48040.379000000001</v>
      </c>
      <c r="AH6758" s="3">
        <v>51973.089</v>
      </c>
      <c r="AI6758" s="3">
        <v>54567.625</v>
      </c>
      <c r="AJ6758" s="3">
        <v>57572.275999999998</v>
      </c>
      <c r="AK6758" s="3">
        <v>60254.752999999997</v>
      </c>
      <c r="AL6758" s="3">
        <v>58153.413999999997</v>
      </c>
      <c r="AM6758" s="3">
        <v>56085.254000000001</v>
      </c>
      <c r="AN6758" s="3">
        <v>63497.758000000002</v>
      </c>
      <c r="AO6758" s="3">
        <v>66136.928</v>
      </c>
      <c r="AP6758" s="3">
        <v>67169.191999999995</v>
      </c>
      <c r="AQ6758" s="3">
        <v>69468.206000000006</v>
      </c>
      <c r="AR6758" s="3">
        <v>71235.294999999998</v>
      </c>
      <c r="AS6758" s="3">
        <v>71972.764999999999</v>
      </c>
      <c r="AT6758" s="3">
        <v>72747.960000000006</v>
      </c>
      <c r="AU6758" s="3">
        <v>75313.622000000003</v>
      </c>
      <c r="AV6758" s="3">
        <v>76862.706000000006</v>
      </c>
      <c r="AW6758" s="3">
        <v>78261.847999999998</v>
      </c>
      <c r="AX6758" s="3">
        <v>79639.116999999998</v>
      </c>
      <c r="AY6758" s="3">
        <v>81026.063999999998</v>
      </c>
      <c r="AZ6758" s="3">
        <v>82445.991999999998</v>
      </c>
      <c r="BA6758">
        <v>83895.745999999999</v>
      </c>
      <c r="BB6758">
        <v>2017</v>
      </c>
    </row>
    <row r="6759" spans="1:54" hidden="1" x14ac:dyDescent="0.2">
      <c r="A6759">
        <v>576</v>
      </c>
      <c r="B6759" t="s">
        <v>402</v>
      </c>
      <c r="C6759" t="s">
        <v>334</v>
      </c>
      <c r="D6759" t="s">
        <v>164</v>
      </c>
      <c r="E6759" t="s">
        <v>333</v>
      </c>
      <c r="F6759" t="s">
        <v>332</v>
      </c>
      <c r="G6759" t="s">
        <v>331</v>
      </c>
      <c r="H6759" t="s">
        <v>322</v>
      </c>
      <c r="I6759" t="s">
        <v>330</v>
      </c>
      <c r="J6759" s="3">
        <v>20609.741999999998</v>
      </c>
      <c r="K6759" s="3">
        <v>21740.886999999999</v>
      </c>
      <c r="L6759" s="3">
        <v>22299.802</v>
      </c>
      <c r="M6759" s="3">
        <v>23891.992999999999</v>
      </c>
      <c r="N6759" s="3">
        <v>25507.879000000001</v>
      </c>
      <c r="O6759" s="3">
        <v>25298.038</v>
      </c>
      <c r="P6759" s="3">
        <v>25658.135999999999</v>
      </c>
      <c r="Q6759" s="3">
        <v>27993.987000000001</v>
      </c>
      <c r="R6759" s="3">
        <v>30326.115000000002</v>
      </c>
      <c r="S6759" s="3">
        <v>32447.579000000002</v>
      </c>
      <c r="T6759" s="3">
        <v>34344.671999999999</v>
      </c>
      <c r="U6759" s="3">
        <v>35613.398000000001</v>
      </c>
      <c r="V6759" s="3">
        <v>37008.824000000001</v>
      </c>
      <c r="W6759" s="3">
        <v>40247.502999999997</v>
      </c>
      <c r="X6759" s="3">
        <v>43266.139000000003</v>
      </c>
      <c r="Y6759" s="3">
        <v>44921.338000000003</v>
      </c>
      <c r="Z6759" s="3">
        <v>46380.883999999998</v>
      </c>
      <c r="AA6759" s="3">
        <v>48568.050999999999</v>
      </c>
      <c r="AB6759" s="3">
        <v>45901.150999999998</v>
      </c>
      <c r="AC6759" s="3">
        <v>48311.294000000002</v>
      </c>
      <c r="AD6759" s="3">
        <v>51706.434999999998</v>
      </c>
      <c r="AE6759" s="3">
        <v>49851.078999999998</v>
      </c>
      <c r="AF6759" s="3">
        <v>51478.684999999998</v>
      </c>
      <c r="AG6759" s="3">
        <v>54560.544999999998</v>
      </c>
      <c r="AH6759" s="3">
        <v>59027.012999999999</v>
      </c>
      <c r="AI6759" s="3">
        <v>61973.684999999998</v>
      </c>
      <c r="AJ6759" s="3">
        <v>65386.135000000002</v>
      </c>
      <c r="AK6759" s="3">
        <v>68432.686000000002</v>
      </c>
      <c r="AL6759" s="3">
        <v>66046.146999999997</v>
      </c>
      <c r="AM6759" s="3">
        <v>63697.290999999997</v>
      </c>
      <c r="AN6759" s="3">
        <v>72115.839999999997</v>
      </c>
      <c r="AO6759" s="3">
        <v>75113.205000000002</v>
      </c>
      <c r="AP6759" s="3">
        <v>76285.570000000007</v>
      </c>
      <c r="AQ6759" s="3">
        <v>78896.612999999998</v>
      </c>
      <c r="AR6759" s="3">
        <v>80903.535000000003</v>
      </c>
      <c r="AS6759" s="3">
        <v>81741.096999999994</v>
      </c>
      <c r="AT6759" s="3">
        <v>82621.502999999997</v>
      </c>
      <c r="AU6759" s="3">
        <v>85535.383000000002</v>
      </c>
      <c r="AV6759" s="3">
        <v>87294.713000000003</v>
      </c>
      <c r="AW6759" s="3">
        <v>88883.75</v>
      </c>
      <c r="AX6759" s="3">
        <v>90447.945999999996</v>
      </c>
      <c r="AY6759" s="3">
        <v>92023.133000000002</v>
      </c>
      <c r="AZ6759" s="3">
        <v>93635.777000000002</v>
      </c>
      <c r="BA6759">
        <v>95282.296000000002</v>
      </c>
      <c r="BB6759">
        <v>2017</v>
      </c>
    </row>
    <row r="6760" spans="1:54" hidden="1" x14ac:dyDescent="0.2">
      <c r="A6760">
        <v>576</v>
      </c>
      <c r="B6760" t="s">
        <v>402</v>
      </c>
      <c r="C6760" t="s">
        <v>329</v>
      </c>
      <c r="D6760" t="s">
        <v>164</v>
      </c>
      <c r="E6760" t="s">
        <v>325</v>
      </c>
      <c r="F6760" t="s">
        <v>328</v>
      </c>
      <c r="G6760" t="s">
        <v>225</v>
      </c>
      <c r="H6760" t="s">
        <v>322</v>
      </c>
      <c r="I6760" t="s">
        <v>321</v>
      </c>
      <c r="J6760" s="3">
        <v>10714.163</v>
      </c>
      <c r="K6760" s="3">
        <v>11980.528</v>
      </c>
      <c r="L6760" s="3">
        <v>12835.91</v>
      </c>
      <c r="M6760" s="3">
        <v>14188.076999999999</v>
      </c>
      <c r="N6760" s="3">
        <v>15263.040999999999</v>
      </c>
      <c r="O6760" s="3">
        <v>14921.251</v>
      </c>
      <c r="P6760" s="3">
        <v>14946.477999999999</v>
      </c>
      <c r="Q6760" s="3">
        <v>16398.544000000002</v>
      </c>
      <c r="R6760" s="3">
        <v>18748.48</v>
      </c>
      <c r="S6760" s="3">
        <v>20889.276000000002</v>
      </c>
      <c r="T6760" s="3">
        <v>23138.905999999999</v>
      </c>
      <c r="U6760" s="3">
        <v>25057.422999999999</v>
      </c>
      <c r="V6760" s="3">
        <v>26298.589</v>
      </c>
      <c r="W6760" s="3">
        <v>29573.066999999999</v>
      </c>
      <c r="X6760" s="3">
        <v>32958.940999999999</v>
      </c>
      <c r="Y6760" s="3">
        <v>35345.464</v>
      </c>
      <c r="Z6760" s="3">
        <v>37030.853000000003</v>
      </c>
      <c r="AA6760" s="3">
        <v>39178.612000000001</v>
      </c>
      <c r="AB6760" s="3">
        <v>36524.705999999998</v>
      </c>
      <c r="AC6760" s="3">
        <v>36943.705999999998</v>
      </c>
      <c r="AD6760" s="3">
        <v>41018.455000000002</v>
      </c>
      <c r="AE6760" s="3">
        <v>38659.650999999998</v>
      </c>
      <c r="AF6760" s="3">
        <v>39423.341</v>
      </c>
      <c r="AG6760" s="3">
        <v>41069.974999999999</v>
      </c>
      <c r="AH6760" s="3">
        <v>46320.39</v>
      </c>
      <c r="AI6760" s="3">
        <v>49715.385000000002</v>
      </c>
      <c r="AJ6760" s="3">
        <v>53355.038999999997</v>
      </c>
      <c r="AK6760" s="3">
        <v>59113.86</v>
      </c>
      <c r="AL6760" s="3">
        <v>56201.311000000002</v>
      </c>
      <c r="AM6760" s="3">
        <v>56111.057999999997</v>
      </c>
      <c r="AN6760" s="3">
        <v>63497.758000000002</v>
      </c>
      <c r="AO6760" s="3">
        <v>66962.209000000003</v>
      </c>
      <c r="AP6760" s="3">
        <v>68378.203999999998</v>
      </c>
      <c r="AQ6760" s="3">
        <v>70559.782999999996</v>
      </c>
      <c r="AR6760" s="3">
        <v>72170.313999999998</v>
      </c>
      <c r="AS6760" s="3">
        <v>75532.691999999995</v>
      </c>
      <c r="AT6760" s="3">
        <v>76318.388000000006</v>
      </c>
      <c r="AU6760" s="3">
        <v>79697.672000000006</v>
      </c>
      <c r="AV6760" s="3">
        <v>81804.122000000003</v>
      </c>
      <c r="AW6760" s="3">
        <v>83772.038</v>
      </c>
      <c r="AX6760" s="3">
        <v>85734.535999999993</v>
      </c>
      <c r="AY6760" s="3">
        <v>87727.695999999996</v>
      </c>
      <c r="AZ6760" s="3">
        <v>89777.04</v>
      </c>
      <c r="BA6760">
        <v>91880.069000000003</v>
      </c>
      <c r="BB6760">
        <v>2017</v>
      </c>
    </row>
    <row r="6761" spans="1:54" hidden="1" x14ac:dyDescent="0.2">
      <c r="A6761">
        <v>576</v>
      </c>
      <c r="B6761" t="s">
        <v>402</v>
      </c>
      <c r="C6761" t="s">
        <v>327</v>
      </c>
      <c r="D6761" t="s">
        <v>164</v>
      </c>
      <c r="E6761" t="s">
        <v>325</v>
      </c>
      <c r="F6761" t="s">
        <v>326</v>
      </c>
      <c r="G6761" t="s">
        <v>223</v>
      </c>
      <c r="H6761" t="s">
        <v>322</v>
      </c>
      <c r="I6761" t="s">
        <v>321</v>
      </c>
      <c r="J6761" s="3">
        <v>5003.7929999999997</v>
      </c>
      <c r="K6761" s="3">
        <v>5670.741</v>
      </c>
      <c r="L6761" s="3">
        <v>5998.0190000000002</v>
      </c>
      <c r="M6761" s="3">
        <v>6714.5010000000002</v>
      </c>
      <c r="N6761" s="3">
        <v>7155.3890000000001</v>
      </c>
      <c r="O6761" s="3">
        <v>6781.924</v>
      </c>
      <c r="P6761" s="3">
        <v>6864.317</v>
      </c>
      <c r="Q6761" s="3">
        <v>7786.6450000000004</v>
      </c>
      <c r="R6761" s="3">
        <v>9316.3619999999992</v>
      </c>
      <c r="S6761" s="3">
        <v>10711.03</v>
      </c>
      <c r="T6761" s="3">
        <v>12766.058000000001</v>
      </c>
      <c r="U6761" s="3">
        <v>14504.601000000001</v>
      </c>
      <c r="V6761" s="3">
        <v>16144.339</v>
      </c>
      <c r="W6761" s="3">
        <v>18302.534</v>
      </c>
      <c r="X6761" s="3">
        <v>21577.837</v>
      </c>
      <c r="Y6761" s="3">
        <v>24937.271000000001</v>
      </c>
      <c r="Z6761" s="3">
        <v>26262.256000000001</v>
      </c>
      <c r="AA6761" s="3">
        <v>26386.353999999999</v>
      </c>
      <c r="AB6761" s="3">
        <v>21824.013999999999</v>
      </c>
      <c r="AC6761" s="3">
        <v>21796.254000000001</v>
      </c>
      <c r="AD6761" s="3">
        <v>23793.113000000001</v>
      </c>
      <c r="AE6761" s="3">
        <v>21576.807000000001</v>
      </c>
      <c r="AF6761" s="3">
        <v>22016.975999999999</v>
      </c>
      <c r="AG6761" s="3">
        <v>23573.853999999999</v>
      </c>
      <c r="AH6761" s="3">
        <v>27404.812000000002</v>
      </c>
      <c r="AI6761" s="3">
        <v>29869.899000000001</v>
      </c>
      <c r="AJ6761" s="3">
        <v>33579.154999999999</v>
      </c>
      <c r="AK6761" s="3">
        <v>39223.538</v>
      </c>
      <c r="AL6761" s="3">
        <v>39722.148000000001</v>
      </c>
      <c r="AM6761" s="3">
        <v>38577.167999999998</v>
      </c>
      <c r="AN6761" s="3">
        <v>46569.394999999997</v>
      </c>
      <c r="AO6761" s="3">
        <v>53238.586000000003</v>
      </c>
      <c r="AP6761" s="3">
        <v>54716.737000000001</v>
      </c>
      <c r="AQ6761" s="3">
        <v>56389.182000000001</v>
      </c>
      <c r="AR6761" s="3">
        <v>56959.326000000001</v>
      </c>
      <c r="AS6761" s="3">
        <v>54939.858999999997</v>
      </c>
      <c r="AT6761" s="3">
        <v>55241.284</v>
      </c>
      <c r="AU6761" s="3">
        <v>57713.334999999999</v>
      </c>
      <c r="AV6761" s="3">
        <v>61766.817999999999</v>
      </c>
      <c r="AW6761" s="3">
        <v>64413.387000000002</v>
      </c>
      <c r="AX6761" s="3">
        <v>66893.157000000007</v>
      </c>
      <c r="AY6761" s="3">
        <v>69186.167000000001</v>
      </c>
      <c r="AZ6761" s="3">
        <v>71557.395999999993</v>
      </c>
      <c r="BA6761">
        <v>74105.316999999995</v>
      </c>
      <c r="BB6761">
        <v>2017</v>
      </c>
    </row>
    <row r="6762" spans="1:54" hidden="1" x14ac:dyDescent="0.2">
      <c r="A6762">
        <v>576</v>
      </c>
      <c r="B6762" t="s">
        <v>402</v>
      </c>
      <c r="C6762" t="s">
        <v>212</v>
      </c>
      <c r="D6762" t="s">
        <v>164</v>
      </c>
      <c r="E6762" t="s">
        <v>325</v>
      </c>
      <c r="F6762" t="s">
        <v>324</v>
      </c>
      <c r="G6762" t="s">
        <v>323</v>
      </c>
      <c r="H6762" t="s">
        <v>322</v>
      </c>
      <c r="I6762" t="s">
        <v>321</v>
      </c>
      <c r="J6762" s="3">
        <v>8852.7970000000005</v>
      </c>
      <c r="K6762" s="3">
        <v>10210.648999999999</v>
      </c>
      <c r="L6762" s="3">
        <v>11122.950999999999</v>
      </c>
      <c r="M6762" s="3">
        <v>12387.545</v>
      </c>
      <c r="N6762" s="3">
        <v>13694.71</v>
      </c>
      <c r="O6762" s="3">
        <v>14016.683000000001</v>
      </c>
      <c r="P6762" s="3">
        <v>14502.816999999999</v>
      </c>
      <c r="Q6762" s="3">
        <v>16226.964</v>
      </c>
      <c r="R6762" s="3">
        <v>18194.159</v>
      </c>
      <c r="S6762" s="3">
        <v>20223.921999999999</v>
      </c>
      <c r="T6762" s="3">
        <v>22198.1</v>
      </c>
      <c r="U6762" s="3">
        <v>23784.272000000001</v>
      </c>
      <c r="V6762" s="3">
        <v>25279.669000000002</v>
      </c>
      <c r="W6762" s="3">
        <v>28145.933000000001</v>
      </c>
      <c r="X6762" s="3">
        <v>30900.921999999999</v>
      </c>
      <c r="Y6762" s="3">
        <v>32752.177</v>
      </c>
      <c r="Z6762" s="3">
        <v>34433.51</v>
      </c>
      <c r="AA6762" s="3">
        <v>36674.642999999996</v>
      </c>
      <c r="AB6762" s="3">
        <v>35036.913999999997</v>
      </c>
      <c r="AC6762" s="3">
        <v>37440.968999999997</v>
      </c>
      <c r="AD6762" s="3">
        <v>40983.94</v>
      </c>
      <c r="AE6762" s="3">
        <v>40413.858</v>
      </c>
      <c r="AF6762" s="3">
        <v>42374.029000000002</v>
      </c>
      <c r="AG6762" s="3">
        <v>45806.328000000001</v>
      </c>
      <c r="AH6762" s="3">
        <v>50918.902999999998</v>
      </c>
      <c r="AI6762" s="3">
        <v>55180.805</v>
      </c>
      <c r="AJ6762" s="3">
        <v>60008.139000000003</v>
      </c>
      <c r="AK6762" s="3">
        <v>64475.294999999998</v>
      </c>
      <c r="AL6762" s="3">
        <v>63447.428999999996</v>
      </c>
      <c r="AM6762" s="3">
        <v>61655.684000000001</v>
      </c>
      <c r="AN6762" s="3">
        <v>70657.262000000002</v>
      </c>
      <c r="AO6762" s="3">
        <v>75113.205000000002</v>
      </c>
      <c r="AP6762" s="3">
        <v>77690.831999999995</v>
      </c>
      <c r="AQ6762" s="3">
        <v>81647.562000000005</v>
      </c>
      <c r="AR6762" s="3">
        <v>85227.123000000007</v>
      </c>
      <c r="AS6762" s="3">
        <v>87043.135999999999</v>
      </c>
      <c r="AT6762" s="3">
        <v>89103.179000000004</v>
      </c>
      <c r="AU6762" s="3">
        <v>93905.494999999995</v>
      </c>
      <c r="AV6762" s="3">
        <v>98014.437000000005</v>
      </c>
      <c r="AW6762" s="3">
        <v>101962.993</v>
      </c>
      <c r="AX6762" s="3">
        <v>105796.042</v>
      </c>
      <c r="AY6762" s="3">
        <v>109689.876</v>
      </c>
      <c r="AZ6762" s="3">
        <v>113528.598</v>
      </c>
      <c r="BA6762">
        <v>117534.872</v>
      </c>
      <c r="BB6762">
        <v>2017</v>
      </c>
    </row>
    <row r="6763" spans="1:54" hidden="1" x14ac:dyDescent="0.2">
      <c r="A6763">
        <v>576</v>
      </c>
      <c r="B6763" t="s">
        <v>402</v>
      </c>
      <c r="C6763" t="s">
        <v>320</v>
      </c>
      <c r="D6763" t="s">
        <v>164</v>
      </c>
      <c r="E6763" t="s">
        <v>319</v>
      </c>
      <c r="F6763" t="s">
        <v>318</v>
      </c>
      <c r="G6763" t="s">
        <v>243</v>
      </c>
    </row>
    <row r="6764" spans="1:54" hidden="1" x14ac:dyDescent="0.2">
      <c r="A6764">
        <v>576</v>
      </c>
      <c r="B6764" t="s">
        <v>402</v>
      </c>
      <c r="C6764" t="s">
        <v>317</v>
      </c>
      <c r="D6764" t="s">
        <v>164</v>
      </c>
      <c r="E6764" t="s">
        <v>316</v>
      </c>
      <c r="F6764" s="3" t="s">
        <v>315</v>
      </c>
      <c r="G6764" t="s">
        <v>288</v>
      </c>
      <c r="I6764" t="s">
        <v>310</v>
      </c>
      <c r="J6764">
        <v>0.16200000000000001</v>
      </c>
      <c r="K6764">
        <v>0.17599999999999999</v>
      </c>
      <c r="L6764">
        <v>0.188</v>
      </c>
      <c r="M6764">
        <v>0.19900000000000001</v>
      </c>
      <c r="N6764">
        <v>0.20699999999999999</v>
      </c>
      <c r="O6764">
        <v>0.19900000000000001</v>
      </c>
      <c r="P6764">
        <v>0.19500000000000001</v>
      </c>
      <c r="Q6764">
        <v>0.20799999999999999</v>
      </c>
      <c r="R6764">
        <v>0.221</v>
      </c>
      <c r="S6764">
        <v>0.23499999999999999</v>
      </c>
      <c r="T6764">
        <v>0.248</v>
      </c>
      <c r="U6764">
        <v>0.25800000000000001</v>
      </c>
      <c r="V6764">
        <v>0.248</v>
      </c>
      <c r="W6764">
        <v>0.27200000000000002</v>
      </c>
      <c r="X6764">
        <v>0.29299999999999998</v>
      </c>
      <c r="Y6764">
        <v>0.30199999999999999</v>
      </c>
      <c r="Z6764">
        <v>0.313</v>
      </c>
      <c r="AA6764">
        <v>0.32600000000000001</v>
      </c>
      <c r="AB6764">
        <v>0.31</v>
      </c>
      <c r="AC6764">
        <v>0.318</v>
      </c>
      <c r="AD6764">
        <v>0.33</v>
      </c>
      <c r="AE6764">
        <v>0.32</v>
      </c>
      <c r="AF6764">
        <v>0.32400000000000001</v>
      </c>
      <c r="AG6764">
        <v>0.32500000000000001</v>
      </c>
      <c r="AH6764">
        <v>0.33800000000000002</v>
      </c>
      <c r="AI6764">
        <v>0.34699999999999998</v>
      </c>
      <c r="AJ6764">
        <v>0.35899999999999999</v>
      </c>
      <c r="AK6764">
        <v>0.371</v>
      </c>
      <c r="AL6764">
        <v>0.36699999999999999</v>
      </c>
      <c r="AM6764">
        <v>0.36699999999999999</v>
      </c>
      <c r="AN6764">
        <v>0.40100000000000002</v>
      </c>
      <c r="AO6764">
        <v>0.41</v>
      </c>
      <c r="AP6764">
        <v>0.41399999999999998</v>
      </c>
      <c r="AQ6764">
        <v>0.42099999999999999</v>
      </c>
      <c r="AR6764">
        <v>0.42199999999999999</v>
      </c>
      <c r="AS6764">
        <v>0.41799999999999998</v>
      </c>
      <c r="AT6764">
        <v>0.41499999999999998</v>
      </c>
      <c r="AU6764">
        <v>0.41499999999999998</v>
      </c>
      <c r="AV6764">
        <v>0.41099999999999998</v>
      </c>
      <c r="AW6764">
        <v>0.40600000000000003</v>
      </c>
      <c r="AX6764">
        <v>0.40200000000000002</v>
      </c>
      <c r="AY6764">
        <v>0.39800000000000002</v>
      </c>
      <c r="AZ6764">
        <v>0.39400000000000002</v>
      </c>
      <c r="BA6764">
        <v>0.39</v>
      </c>
      <c r="BB6764">
        <v>2017</v>
      </c>
    </row>
    <row r="6765" spans="1:54" hidden="1" x14ac:dyDescent="0.2">
      <c r="A6765">
        <v>576</v>
      </c>
      <c r="B6765" t="s">
        <v>402</v>
      </c>
      <c r="C6765" t="s">
        <v>314</v>
      </c>
      <c r="D6765" t="s">
        <v>164</v>
      </c>
      <c r="E6765" t="s">
        <v>313</v>
      </c>
      <c r="F6765" s="3" t="s">
        <v>312</v>
      </c>
      <c r="G6765" t="s">
        <v>311</v>
      </c>
      <c r="I6765" t="s">
        <v>310</v>
      </c>
      <c r="J6765">
        <v>1.21</v>
      </c>
      <c r="K6765">
        <v>1.173</v>
      </c>
      <c r="L6765">
        <v>1.1539999999999999</v>
      </c>
      <c r="M6765">
        <v>1.145</v>
      </c>
      <c r="N6765">
        <v>1.115</v>
      </c>
      <c r="O6765">
        <v>1.0649999999999999</v>
      </c>
      <c r="P6765">
        <v>1.0309999999999999</v>
      </c>
      <c r="Q6765">
        <v>1.0109999999999999</v>
      </c>
      <c r="R6765">
        <v>1.03</v>
      </c>
      <c r="S6765">
        <v>1.0329999999999999</v>
      </c>
      <c r="T6765">
        <v>1.042</v>
      </c>
      <c r="U6765">
        <v>1.054</v>
      </c>
      <c r="V6765">
        <v>1.04</v>
      </c>
      <c r="W6765">
        <v>1.0509999999999999</v>
      </c>
      <c r="X6765">
        <v>1.0669999999999999</v>
      </c>
      <c r="Y6765">
        <v>1.079</v>
      </c>
      <c r="Z6765">
        <v>1.075</v>
      </c>
      <c r="AA6765">
        <v>1.0680000000000001</v>
      </c>
      <c r="AB6765">
        <v>1.042</v>
      </c>
      <c r="AC6765">
        <v>0.98699999999999999</v>
      </c>
      <c r="AD6765">
        <v>1.0009999999999999</v>
      </c>
      <c r="AE6765">
        <v>0.95699999999999996</v>
      </c>
      <c r="AF6765">
        <v>0.93</v>
      </c>
      <c r="AG6765">
        <v>0.89700000000000002</v>
      </c>
      <c r="AH6765">
        <v>0.91</v>
      </c>
      <c r="AI6765">
        <v>0.90100000000000002</v>
      </c>
      <c r="AJ6765">
        <v>0.88900000000000001</v>
      </c>
      <c r="AK6765">
        <v>0.91700000000000004</v>
      </c>
      <c r="AL6765">
        <v>0.88600000000000001</v>
      </c>
      <c r="AM6765">
        <v>0.91</v>
      </c>
      <c r="AN6765">
        <v>0.89900000000000002</v>
      </c>
      <c r="AO6765">
        <v>0.89100000000000001</v>
      </c>
      <c r="AP6765">
        <v>0.88</v>
      </c>
      <c r="AQ6765">
        <v>0.86399999999999999</v>
      </c>
      <c r="AR6765">
        <v>0.84699999999999998</v>
      </c>
      <c r="AS6765">
        <v>0.86799999999999999</v>
      </c>
      <c r="AT6765">
        <v>0.85699999999999998</v>
      </c>
      <c r="AU6765">
        <v>0.84899999999999998</v>
      </c>
      <c r="AV6765">
        <v>0.83499999999999996</v>
      </c>
      <c r="AW6765">
        <v>0.82199999999999995</v>
      </c>
      <c r="AX6765">
        <v>0.81</v>
      </c>
      <c r="AY6765">
        <v>0.8</v>
      </c>
      <c r="AZ6765">
        <v>0.79100000000000004</v>
      </c>
      <c r="BA6765">
        <v>0.78200000000000003</v>
      </c>
      <c r="BB6765">
        <v>2017</v>
      </c>
    </row>
    <row r="6766" spans="1:54" hidden="1" x14ac:dyDescent="0.2">
      <c r="A6766">
        <v>576</v>
      </c>
      <c r="B6766" t="s">
        <v>402</v>
      </c>
      <c r="C6766" t="s">
        <v>309</v>
      </c>
      <c r="D6766" t="s">
        <v>164</v>
      </c>
      <c r="E6766" t="s">
        <v>308</v>
      </c>
      <c r="F6766" t="s">
        <v>307</v>
      </c>
      <c r="G6766" t="s">
        <v>217</v>
      </c>
      <c r="I6766" t="s">
        <v>1675</v>
      </c>
      <c r="J6766" s="3">
        <v>45.033999999999999</v>
      </c>
      <c r="K6766" s="3">
        <v>44.789000000000001</v>
      </c>
      <c r="L6766" s="3">
        <v>46.280999999999999</v>
      </c>
      <c r="M6766" s="3">
        <v>46.469000000000001</v>
      </c>
      <c r="N6766" s="3">
        <v>46.954000000000001</v>
      </c>
      <c r="O6766" s="3">
        <v>41.134</v>
      </c>
      <c r="P6766" s="3">
        <v>36.587000000000003</v>
      </c>
      <c r="Q6766" s="3">
        <v>36.551000000000002</v>
      </c>
      <c r="R6766" s="3">
        <v>33.448</v>
      </c>
      <c r="S6766" s="3">
        <v>34.101999999999997</v>
      </c>
      <c r="T6766" s="3">
        <v>35.64</v>
      </c>
      <c r="U6766" s="3">
        <v>33.969000000000001</v>
      </c>
      <c r="V6766" s="3">
        <v>35.491999999999997</v>
      </c>
      <c r="W6766" s="3">
        <v>37.170999999999999</v>
      </c>
      <c r="X6766" s="3">
        <v>32.865000000000002</v>
      </c>
      <c r="Y6766" s="3">
        <v>33.841000000000001</v>
      </c>
      <c r="Z6766" s="3">
        <v>35.021999999999998</v>
      </c>
      <c r="AA6766" s="3">
        <v>38.204000000000001</v>
      </c>
      <c r="AB6766" s="3">
        <v>31.568999999999999</v>
      </c>
      <c r="AC6766" s="3">
        <v>32.703000000000003</v>
      </c>
      <c r="AD6766" s="3">
        <v>34.899000000000001</v>
      </c>
      <c r="AE6766" s="3">
        <v>27.76</v>
      </c>
      <c r="AF6766" s="3">
        <v>25.48</v>
      </c>
      <c r="AG6766" s="3">
        <v>17.661999999999999</v>
      </c>
      <c r="AH6766" s="3">
        <v>23.123000000000001</v>
      </c>
      <c r="AI6766" s="3">
        <v>21.388999999999999</v>
      </c>
      <c r="AJ6766" s="3">
        <v>22.349</v>
      </c>
      <c r="AK6766" s="3">
        <v>23.164999999999999</v>
      </c>
      <c r="AL6766" s="3">
        <v>30.533999999999999</v>
      </c>
      <c r="AM6766" s="3">
        <v>27.79</v>
      </c>
      <c r="AN6766" s="3">
        <v>28.238</v>
      </c>
      <c r="AO6766" s="3">
        <v>27.120999999999999</v>
      </c>
      <c r="AP6766" s="3">
        <v>29.899000000000001</v>
      </c>
      <c r="AQ6766" s="3">
        <v>30.675000000000001</v>
      </c>
      <c r="AR6766" s="3">
        <v>30.152999999999999</v>
      </c>
      <c r="AS6766" s="3">
        <v>27.123000000000001</v>
      </c>
      <c r="AT6766" s="3">
        <v>27.03</v>
      </c>
      <c r="AU6766" s="3">
        <v>27.64</v>
      </c>
      <c r="AV6766" s="3">
        <v>27.67</v>
      </c>
      <c r="AW6766" s="3">
        <v>27.587</v>
      </c>
      <c r="AX6766" s="3">
        <v>27.565000000000001</v>
      </c>
      <c r="AY6766" s="3">
        <v>27.907</v>
      </c>
      <c r="AZ6766" s="3">
        <v>28.300999999999998</v>
      </c>
      <c r="BA6766">
        <v>28.815000000000001</v>
      </c>
      <c r="BB6766">
        <v>2017</v>
      </c>
    </row>
    <row r="6767" spans="1:54" hidden="1" x14ac:dyDescent="0.2">
      <c r="A6767">
        <v>576</v>
      </c>
      <c r="B6767" t="s">
        <v>402</v>
      </c>
      <c r="C6767" t="s">
        <v>306</v>
      </c>
      <c r="D6767" t="s">
        <v>164</v>
      </c>
      <c r="E6767" t="s">
        <v>305</v>
      </c>
      <c r="F6767" t="s">
        <v>304</v>
      </c>
      <c r="G6767" t="s">
        <v>217</v>
      </c>
      <c r="I6767" t="s">
        <v>1675</v>
      </c>
      <c r="J6767" s="3">
        <v>31.68</v>
      </c>
      <c r="K6767" s="3">
        <v>34.052999999999997</v>
      </c>
      <c r="L6767" s="3">
        <v>37.789000000000001</v>
      </c>
      <c r="M6767" s="3">
        <v>42.841999999999999</v>
      </c>
      <c r="N6767" s="3">
        <v>44.893999999999998</v>
      </c>
      <c r="O6767" s="3">
        <v>41.243000000000002</v>
      </c>
      <c r="P6767" s="3">
        <v>38.381</v>
      </c>
      <c r="Q6767" s="3">
        <v>36.075000000000003</v>
      </c>
      <c r="R6767" s="3">
        <v>40.79</v>
      </c>
      <c r="S6767" s="3">
        <v>43.588999999999999</v>
      </c>
      <c r="T6767" s="3">
        <v>43.719000000000001</v>
      </c>
      <c r="U6767" s="3">
        <v>44.686999999999998</v>
      </c>
      <c r="V6767" s="3">
        <v>46.716000000000001</v>
      </c>
      <c r="W6767" s="3">
        <v>43.942999999999998</v>
      </c>
      <c r="X6767" s="3">
        <v>48.133000000000003</v>
      </c>
      <c r="Y6767" s="3">
        <v>50.276000000000003</v>
      </c>
      <c r="Z6767" s="3">
        <v>49.451000000000001</v>
      </c>
      <c r="AA6767" s="3">
        <v>53.463999999999999</v>
      </c>
      <c r="AB6767" s="3">
        <v>53.127000000000002</v>
      </c>
      <c r="AC6767" s="3">
        <v>49.691000000000003</v>
      </c>
      <c r="AD6767" s="3">
        <v>45.706000000000003</v>
      </c>
      <c r="AE6767" s="3">
        <v>41.619</v>
      </c>
      <c r="AF6767" s="3">
        <v>38.968000000000004</v>
      </c>
      <c r="AG6767" s="3">
        <v>40.493000000000002</v>
      </c>
      <c r="AH6767" s="3">
        <v>41.311999999999998</v>
      </c>
      <c r="AI6767" s="3">
        <v>43.445999999999998</v>
      </c>
      <c r="AJ6767" s="3">
        <v>47.478999999999999</v>
      </c>
      <c r="AK6767" s="3">
        <v>49.222999999999999</v>
      </c>
      <c r="AL6767" s="3">
        <v>45.012</v>
      </c>
      <c r="AM6767" s="3">
        <v>44.639000000000003</v>
      </c>
      <c r="AN6767" s="3">
        <v>51.68</v>
      </c>
      <c r="AO6767" s="3">
        <v>49.27</v>
      </c>
      <c r="AP6767" s="3">
        <v>46.902999999999999</v>
      </c>
      <c r="AQ6767" s="3">
        <v>47.195999999999998</v>
      </c>
      <c r="AR6767" s="3">
        <v>48.832999999999998</v>
      </c>
      <c r="AS6767" s="3">
        <v>45.701000000000001</v>
      </c>
      <c r="AT6767" s="3">
        <v>46.027000000000001</v>
      </c>
      <c r="AU6767" s="3">
        <v>46.469000000000001</v>
      </c>
      <c r="AV6767" s="3">
        <v>46.570999999999998</v>
      </c>
      <c r="AW6767" s="3">
        <v>46.311999999999998</v>
      </c>
      <c r="AX6767" s="3">
        <v>46.121000000000002</v>
      </c>
      <c r="AY6767" s="3">
        <v>45.716999999999999</v>
      </c>
      <c r="AZ6767" s="3">
        <v>45.069000000000003</v>
      </c>
      <c r="BA6767">
        <v>44.802</v>
      </c>
      <c r="BB6767">
        <v>2017</v>
      </c>
    </row>
    <row r="6768" spans="1:54" hidden="1" x14ac:dyDescent="0.2">
      <c r="A6768">
        <v>576</v>
      </c>
      <c r="B6768" t="s">
        <v>402</v>
      </c>
      <c r="C6768" t="s">
        <v>303</v>
      </c>
      <c r="D6768" t="s">
        <v>164</v>
      </c>
      <c r="E6768" t="s">
        <v>300</v>
      </c>
      <c r="F6768" t="s">
        <v>302</v>
      </c>
      <c r="G6768" t="s">
        <v>295</v>
      </c>
      <c r="I6768" t="s">
        <v>1676</v>
      </c>
      <c r="J6768" s="3">
        <v>50.57</v>
      </c>
      <c r="K6768" s="3">
        <v>54.710999999999999</v>
      </c>
      <c r="L6768" s="3">
        <v>56.854999999999997</v>
      </c>
      <c r="M6768" s="3">
        <v>57.444000000000003</v>
      </c>
      <c r="N6768" s="3">
        <v>58.94</v>
      </c>
      <c r="O6768" s="3">
        <v>59.23</v>
      </c>
      <c r="P6768" s="3">
        <v>58.411999999999999</v>
      </c>
      <c r="Q6768" s="3">
        <v>58.694000000000003</v>
      </c>
      <c r="R6768" s="3">
        <v>59.588000000000001</v>
      </c>
      <c r="S6768" s="3">
        <v>60.954999999999998</v>
      </c>
      <c r="T6768" s="3">
        <v>63.058</v>
      </c>
      <c r="U6768" s="3">
        <v>65.227000000000004</v>
      </c>
      <c r="V6768" s="3">
        <v>66.691000000000003</v>
      </c>
      <c r="W6768" s="3">
        <v>68.218999999999994</v>
      </c>
      <c r="X6768" s="3">
        <v>70.33</v>
      </c>
      <c r="Y6768" s="3">
        <v>71.543000000000006</v>
      </c>
      <c r="Z6768" s="3">
        <v>72.53</v>
      </c>
      <c r="AA6768" s="3">
        <v>73.997</v>
      </c>
      <c r="AB6768" s="3">
        <v>73.796999999999997</v>
      </c>
      <c r="AC6768" s="3">
        <v>73.813999999999993</v>
      </c>
      <c r="AD6768" s="3">
        <v>74.808999999999997</v>
      </c>
      <c r="AE6768" s="3">
        <v>75.567999999999998</v>
      </c>
      <c r="AF6768" s="3">
        <v>75.272000000000006</v>
      </c>
      <c r="AG6768" s="3">
        <v>75.638999999999996</v>
      </c>
      <c r="AH6768" s="3">
        <v>76.903000000000006</v>
      </c>
      <c r="AI6768" s="3">
        <v>77.263000000000005</v>
      </c>
      <c r="AJ6768" s="3">
        <v>78.007999999999996</v>
      </c>
      <c r="AK6768" s="3">
        <v>79.650000000000006</v>
      </c>
      <c r="AL6768" s="3">
        <v>84.929000000000002</v>
      </c>
      <c r="AM6768" s="3">
        <v>85.436000000000007</v>
      </c>
      <c r="AN6768" s="3">
        <v>87.847999999999999</v>
      </c>
      <c r="AO6768" s="3">
        <v>92.457999999999998</v>
      </c>
      <c r="AP6768" s="3">
        <v>96.688999999999993</v>
      </c>
      <c r="AQ6768" s="3">
        <v>98.968999999999994</v>
      </c>
      <c r="AR6768" s="3">
        <v>99.983999999999995</v>
      </c>
      <c r="AS6768" s="3">
        <v>99.460999999999999</v>
      </c>
      <c r="AT6768" s="3">
        <v>98.932000000000002</v>
      </c>
      <c r="AU6768" s="3">
        <v>99.501999999999995</v>
      </c>
      <c r="AV6768" s="3">
        <v>100.705</v>
      </c>
      <c r="AW6768" s="3">
        <v>101.71899999999999</v>
      </c>
      <c r="AX6768" s="3">
        <v>102.706</v>
      </c>
      <c r="AY6768" s="3">
        <v>103.776</v>
      </c>
      <c r="AZ6768" s="3">
        <v>104.9</v>
      </c>
      <c r="BA6768">
        <v>105.93899999999999</v>
      </c>
      <c r="BB6768">
        <v>2017</v>
      </c>
    </row>
    <row r="6769" spans="1:54" hidden="1" x14ac:dyDescent="0.2">
      <c r="A6769">
        <v>576</v>
      </c>
      <c r="B6769" t="s">
        <v>402</v>
      </c>
      <c r="C6769" t="s">
        <v>301</v>
      </c>
      <c r="D6769" t="s">
        <v>164</v>
      </c>
      <c r="E6769" t="s">
        <v>300</v>
      </c>
      <c r="F6769" t="s">
        <v>299</v>
      </c>
      <c r="G6769" t="s">
        <v>275</v>
      </c>
      <c r="I6769" t="s">
        <v>298</v>
      </c>
      <c r="J6769" s="3">
        <v>8.5410000000000004</v>
      </c>
      <c r="K6769" s="3">
        <v>8.1890000000000001</v>
      </c>
      <c r="L6769" s="3">
        <v>3.9180000000000001</v>
      </c>
      <c r="M6769" s="3">
        <v>1.0369999999999999</v>
      </c>
      <c r="N6769" s="3">
        <v>2.6040000000000001</v>
      </c>
      <c r="O6769" s="3">
        <v>0.49199999999999999</v>
      </c>
      <c r="P6769" s="3">
        <v>-1.38</v>
      </c>
      <c r="Q6769" s="3">
        <v>0.48299999999999998</v>
      </c>
      <c r="R6769" s="3">
        <v>1.5229999999999999</v>
      </c>
      <c r="S6769" s="3">
        <v>2.294</v>
      </c>
      <c r="T6769" s="3">
        <v>3.45</v>
      </c>
      <c r="U6769" s="3">
        <v>3.44</v>
      </c>
      <c r="V6769" s="3">
        <v>2.2440000000000002</v>
      </c>
      <c r="W6769" s="3">
        <v>2.2909999999999999</v>
      </c>
      <c r="X6769" s="3">
        <v>3.0950000000000002</v>
      </c>
      <c r="Y6769" s="3">
        <v>1.7250000000000001</v>
      </c>
      <c r="Z6769" s="3">
        <v>1.379</v>
      </c>
      <c r="AA6769" s="3">
        <v>2.0230000000000001</v>
      </c>
      <c r="AB6769" s="3">
        <v>-0.27100000000000002</v>
      </c>
      <c r="AC6769" s="3">
        <v>2.4E-2</v>
      </c>
      <c r="AD6769" s="3">
        <v>1.3480000000000001</v>
      </c>
      <c r="AE6769" s="3">
        <v>1.0149999999999999</v>
      </c>
      <c r="AF6769" s="3">
        <v>-0.39200000000000002</v>
      </c>
      <c r="AG6769" s="3">
        <v>0.48699999999999999</v>
      </c>
      <c r="AH6769" s="3">
        <v>1.6719999999999999</v>
      </c>
      <c r="AI6769" s="3">
        <v>0.46800000000000003</v>
      </c>
      <c r="AJ6769" s="3">
        <v>0.96299999999999997</v>
      </c>
      <c r="AK6769" s="3">
        <v>2.105</v>
      </c>
      <c r="AL6769" s="3">
        <v>6.6280000000000001</v>
      </c>
      <c r="AM6769" s="3">
        <v>0.59699999999999998</v>
      </c>
      <c r="AN6769" s="3">
        <v>2.823</v>
      </c>
      <c r="AO6769" s="3">
        <v>5.2480000000000002</v>
      </c>
      <c r="AP6769" s="3">
        <v>4.5759999999999996</v>
      </c>
      <c r="AQ6769" s="3">
        <v>2.359</v>
      </c>
      <c r="AR6769" s="3">
        <v>1.0249999999999999</v>
      </c>
      <c r="AS6769" s="3">
        <v>-0.52300000000000002</v>
      </c>
      <c r="AT6769" s="3">
        <v>-0.53200000000000003</v>
      </c>
      <c r="AU6769" s="3">
        <v>0.57699999999999996</v>
      </c>
      <c r="AV6769" s="3">
        <v>1.2090000000000001</v>
      </c>
      <c r="AW6769" s="3">
        <v>1.0069999999999999</v>
      </c>
      <c r="AX6769" s="3">
        <v>0.97099999999999997</v>
      </c>
      <c r="AY6769" s="3">
        <v>1.0409999999999999</v>
      </c>
      <c r="AZ6769" s="3">
        <v>1.083</v>
      </c>
      <c r="BA6769">
        <v>0.99</v>
      </c>
      <c r="BB6769">
        <v>2017</v>
      </c>
    </row>
    <row r="6770" spans="1:54" hidden="1" x14ac:dyDescent="0.2">
      <c r="A6770">
        <v>576</v>
      </c>
      <c r="B6770" t="s">
        <v>402</v>
      </c>
      <c r="C6770" t="s">
        <v>297</v>
      </c>
      <c r="D6770" t="s">
        <v>164</v>
      </c>
      <c r="E6770" t="s">
        <v>293</v>
      </c>
      <c r="F6770" t="s">
        <v>296</v>
      </c>
      <c r="G6770" t="s">
        <v>295</v>
      </c>
      <c r="I6770" t="s">
        <v>1676</v>
      </c>
      <c r="J6770" s="3">
        <v>51.633000000000003</v>
      </c>
      <c r="K6770" s="3">
        <v>56.975000000000001</v>
      </c>
      <c r="L6770" s="3">
        <v>57.445</v>
      </c>
      <c r="M6770" s="3">
        <v>58.101999999999997</v>
      </c>
      <c r="N6770" s="3">
        <v>58.631</v>
      </c>
      <c r="O6770" s="3">
        <v>59.034999999999997</v>
      </c>
      <c r="P6770" s="3">
        <v>58.220999999999997</v>
      </c>
      <c r="Q6770" s="3">
        <v>59.11</v>
      </c>
      <c r="R6770" s="3">
        <v>59.941000000000003</v>
      </c>
      <c r="S6770" s="3">
        <v>61.926000000000002</v>
      </c>
      <c r="T6770" s="3">
        <v>64.290999999999997</v>
      </c>
      <c r="U6770" s="3">
        <v>66.138999999999996</v>
      </c>
      <c r="V6770" s="3">
        <v>67.322999999999993</v>
      </c>
      <c r="W6770" s="3">
        <v>69.042000000000002</v>
      </c>
      <c r="X6770" s="3">
        <v>71.028000000000006</v>
      </c>
      <c r="Y6770" s="3">
        <v>71.626000000000005</v>
      </c>
      <c r="Z6770" s="3">
        <v>73.058000000000007</v>
      </c>
      <c r="AA6770" s="3">
        <v>74.554000000000002</v>
      </c>
      <c r="AB6770" s="3">
        <v>73.489000000000004</v>
      </c>
      <c r="AC6770" s="3">
        <v>73.986999999999995</v>
      </c>
      <c r="AD6770" s="3">
        <v>75.513000000000005</v>
      </c>
      <c r="AE6770" s="3">
        <v>75.067999999999998</v>
      </c>
      <c r="AF6770" s="3">
        <v>75.396000000000001</v>
      </c>
      <c r="AG6770" s="3">
        <v>75.957999999999998</v>
      </c>
      <c r="AH6770" s="3">
        <v>76.953999999999994</v>
      </c>
      <c r="AI6770" s="3">
        <v>77.924000000000007</v>
      </c>
      <c r="AJ6770" s="3">
        <v>78.554000000000002</v>
      </c>
      <c r="AK6770" s="3">
        <v>81.555000000000007</v>
      </c>
      <c r="AL6770" s="3">
        <v>85.930999999999997</v>
      </c>
      <c r="AM6770" s="3">
        <v>85.477999999999994</v>
      </c>
      <c r="AN6770" s="3">
        <v>89.400999999999996</v>
      </c>
      <c r="AO6770" s="3">
        <v>94.349000000000004</v>
      </c>
      <c r="AP6770" s="3">
        <v>98.429000000000002</v>
      </c>
      <c r="AQ6770" s="3">
        <v>99.903999999999996</v>
      </c>
      <c r="AR6770" s="3">
        <v>99.828000000000003</v>
      </c>
      <c r="AS6770" s="3">
        <v>99.188999999999993</v>
      </c>
      <c r="AT6770" s="3">
        <v>99.350999999999999</v>
      </c>
      <c r="AU6770" s="3">
        <v>99.724000000000004</v>
      </c>
      <c r="AV6770" s="3">
        <v>101.56399999999999</v>
      </c>
      <c r="AW6770" s="3">
        <v>101.961</v>
      </c>
      <c r="AX6770" s="3">
        <v>102.95099999999999</v>
      </c>
      <c r="AY6770" s="3">
        <v>104.023</v>
      </c>
      <c r="AZ6770" s="3">
        <v>105.15</v>
      </c>
      <c r="BA6770">
        <v>106.191</v>
      </c>
      <c r="BB6770">
        <v>2017</v>
      </c>
    </row>
    <row r="6771" spans="1:54" hidden="1" x14ac:dyDescent="0.2">
      <c r="A6771">
        <v>576</v>
      </c>
      <c r="B6771" t="s">
        <v>402</v>
      </c>
      <c r="C6771" t="s">
        <v>294</v>
      </c>
      <c r="D6771" t="s">
        <v>164</v>
      </c>
      <c r="E6771" t="s">
        <v>293</v>
      </c>
      <c r="F6771" t="s">
        <v>292</v>
      </c>
      <c r="G6771" t="s">
        <v>275</v>
      </c>
      <c r="I6771" t="s">
        <v>291</v>
      </c>
      <c r="J6771" s="3">
        <v>6.0010000000000003</v>
      </c>
      <c r="K6771" s="3">
        <v>10.346</v>
      </c>
      <c r="L6771" s="3">
        <v>0.82499999999999996</v>
      </c>
      <c r="M6771" s="3">
        <v>1.1439999999999999</v>
      </c>
      <c r="N6771" s="3">
        <v>0.91</v>
      </c>
      <c r="O6771" s="3">
        <v>0.68899999999999995</v>
      </c>
      <c r="P6771" s="3">
        <v>-1.379</v>
      </c>
      <c r="Q6771" s="3">
        <v>1.5269999999999999</v>
      </c>
      <c r="R6771" s="3">
        <v>1.4059999999999999</v>
      </c>
      <c r="S6771" s="3">
        <v>3.3119999999999998</v>
      </c>
      <c r="T6771" s="3">
        <v>3.819</v>
      </c>
      <c r="U6771" s="3">
        <v>2.8740000000000001</v>
      </c>
      <c r="V6771" s="3">
        <v>1.79</v>
      </c>
      <c r="W6771" s="3">
        <v>2.5529999999999999</v>
      </c>
      <c r="X6771" s="3">
        <v>2.8769999999999998</v>
      </c>
      <c r="Y6771" s="3">
        <v>0.84199999999999997</v>
      </c>
      <c r="Z6771" s="3">
        <v>1.9990000000000001</v>
      </c>
      <c r="AA6771" s="3">
        <v>2.048</v>
      </c>
      <c r="AB6771" s="3">
        <v>-1.4279999999999999</v>
      </c>
      <c r="AC6771" s="3">
        <v>0.67800000000000005</v>
      </c>
      <c r="AD6771" s="3">
        <v>2.0630000000000002</v>
      </c>
      <c r="AE6771" s="3">
        <v>-0.58899999999999997</v>
      </c>
      <c r="AF6771" s="3">
        <v>0.437</v>
      </c>
      <c r="AG6771" s="3">
        <v>0.745</v>
      </c>
      <c r="AH6771" s="3">
        <v>1.3109999999999999</v>
      </c>
      <c r="AI6771" s="3">
        <v>1.26</v>
      </c>
      <c r="AJ6771" s="3">
        <v>0.80800000000000005</v>
      </c>
      <c r="AK6771" s="3">
        <v>3.82</v>
      </c>
      <c r="AL6771" s="3">
        <v>5.3659999999999997</v>
      </c>
      <c r="AM6771" s="3">
        <v>-0.52700000000000002</v>
      </c>
      <c r="AN6771" s="3">
        <v>4.5890000000000004</v>
      </c>
      <c r="AO6771" s="3">
        <v>5.5350000000000001</v>
      </c>
      <c r="AP6771" s="3">
        <v>4.3239999999999998</v>
      </c>
      <c r="AQ6771" s="3">
        <v>1.4990000000000001</v>
      </c>
      <c r="AR6771" s="3">
        <v>-7.5999999999999998E-2</v>
      </c>
      <c r="AS6771" s="3">
        <v>-0.64</v>
      </c>
      <c r="AT6771" s="3">
        <v>0.16300000000000001</v>
      </c>
      <c r="AU6771" s="3">
        <v>0.375</v>
      </c>
      <c r="AV6771" s="3">
        <v>1.845</v>
      </c>
      <c r="AW6771" s="3">
        <v>0.39200000000000002</v>
      </c>
      <c r="AX6771" s="3">
        <v>0.97099999999999997</v>
      </c>
      <c r="AY6771" s="3">
        <v>1.0409999999999999</v>
      </c>
      <c r="AZ6771" s="3">
        <v>1.083</v>
      </c>
      <c r="BA6771">
        <v>0.99</v>
      </c>
      <c r="BB6771">
        <v>2017</v>
      </c>
    </row>
    <row r="6772" spans="1:54" hidden="1" x14ac:dyDescent="0.2">
      <c r="A6772">
        <v>576</v>
      </c>
      <c r="B6772" t="s">
        <v>402</v>
      </c>
      <c r="C6772" t="s">
        <v>290</v>
      </c>
      <c r="D6772" t="s">
        <v>164</v>
      </c>
      <c r="E6772" t="s">
        <v>289</v>
      </c>
      <c r="G6772" t="s">
        <v>288</v>
      </c>
    </row>
    <row r="6773" spans="1:54" hidden="1" x14ac:dyDescent="0.2">
      <c r="A6773">
        <v>576</v>
      </c>
      <c r="B6773" t="s">
        <v>402</v>
      </c>
      <c r="C6773" t="s">
        <v>287</v>
      </c>
      <c r="D6773" t="s">
        <v>164</v>
      </c>
      <c r="E6773" t="s">
        <v>286</v>
      </c>
      <c r="F6773" t="s">
        <v>285</v>
      </c>
      <c r="G6773" t="s">
        <v>275</v>
      </c>
      <c r="I6773" t="s">
        <v>1677</v>
      </c>
      <c r="J6773" s="3">
        <v>21.308</v>
      </c>
      <c r="K6773" s="3">
        <v>9.8740000000000006</v>
      </c>
      <c r="L6773" s="3">
        <v>6.1280000000000001</v>
      </c>
      <c r="M6773" s="3">
        <v>4.9130000000000003</v>
      </c>
      <c r="N6773" s="3">
        <v>8.0850000000000009</v>
      </c>
      <c r="O6773" s="3">
        <v>-4.01</v>
      </c>
      <c r="P6773" s="3">
        <v>10.913</v>
      </c>
      <c r="Q6773" s="3">
        <v>13.327</v>
      </c>
      <c r="R6773" s="3">
        <v>26.722999999999999</v>
      </c>
      <c r="S6773" s="3">
        <v>9.5860000000000003</v>
      </c>
      <c r="T6773" s="3">
        <v>14.476000000000001</v>
      </c>
      <c r="U6773" s="3">
        <v>7.1829999999999998</v>
      </c>
      <c r="V6773" s="3">
        <v>7.601</v>
      </c>
      <c r="W6773" s="3">
        <v>18.596</v>
      </c>
      <c r="X6773" s="3">
        <v>16.484999999999999</v>
      </c>
      <c r="Y6773" s="3">
        <v>22.619</v>
      </c>
      <c r="Z6773" s="3">
        <v>10.396000000000001</v>
      </c>
      <c r="AA6773" s="3">
        <v>11.446999999999999</v>
      </c>
      <c r="AB6773" s="3">
        <v>-8.5790000000000006</v>
      </c>
      <c r="AC6773" s="3">
        <v>8.9359999999999999</v>
      </c>
      <c r="AD6773" s="3">
        <v>20.122</v>
      </c>
      <c r="AE6773" s="3">
        <v>-6.6189999999999998</v>
      </c>
      <c r="AF6773" s="3">
        <v>6.008</v>
      </c>
      <c r="AG6773" s="3">
        <v>9.98</v>
      </c>
      <c r="AH6773" s="3">
        <v>22.192</v>
      </c>
      <c r="AI6773" s="3">
        <v>11.499000000000001</v>
      </c>
      <c r="AJ6773" s="3">
        <v>11.145</v>
      </c>
      <c r="AK6773" s="3">
        <v>7.452</v>
      </c>
      <c r="AL6773" s="3">
        <v>10.33</v>
      </c>
      <c r="AM6773" s="3">
        <v>-10.558</v>
      </c>
      <c r="AN6773" s="3">
        <v>16.3</v>
      </c>
      <c r="AO6773" s="3">
        <v>0.54800000000000004</v>
      </c>
      <c r="AP6773" s="3">
        <v>3.6920000000000002</v>
      </c>
      <c r="AQ6773" s="3">
        <v>6.6680000000000001</v>
      </c>
      <c r="AR6773" s="3">
        <v>4.3879999999999999</v>
      </c>
      <c r="AS6773" s="3">
        <v>10.581</v>
      </c>
      <c r="AT6773" s="3">
        <v>0.69099999999999995</v>
      </c>
      <c r="AU6773" s="3">
        <v>3.8380000000000001</v>
      </c>
      <c r="AV6773" s="3">
        <v>3.8180000000000001</v>
      </c>
      <c r="AW6773" s="3">
        <v>4.5460000000000003</v>
      </c>
      <c r="AX6773" s="3">
        <v>4.6029999999999998</v>
      </c>
      <c r="AY6773" s="3">
        <v>4.6630000000000003</v>
      </c>
      <c r="AZ6773" s="3">
        <v>4.6210000000000004</v>
      </c>
      <c r="BA6773">
        <v>4.5640000000000001</v>
      </c>
      <c r="BB6773">
        <v>2017</v>
      </c>
    </row>
    <row r="6774" spans="1:54" hidden="1" x14ac:dyDescent="0.2">
      <c r="A6774">
        <v>576</v>
      </c>
      <c r="B6774" t="s">
        <v>402</v>
      </c>
      <c r="C6774" t="s">
        <v>284</v>
      </c>
      <c r="D6774" t="s">
        <v>164</v>
      </c>
      <c r="E6774" t="s">
        <v>283</v>
      </c>
      <c r="F6774" t="s">
        <v>282</v>
      </c>
      <c r="G6774" t="s">
        <v>275</v>
      </c>
      <c r="I6774" t="s">
        <v>1677</v>
      </c>
      <c r="J6774" s="3">
        <v>42.53</v>
      </c>
      <c r="K6774" s="3">
        <v>10.141999999999999</v>
      </c>
      <c r="L6774" s="3">
        <v>5.0060000000000002</v>
      </c>
      <c r="M6774" s="3">
        <v>4.3449999999999998</v>
      </c>
      <c r="N6774" s="3">
        <v>7.5019999999999998</v>
      </c>
      <c r="O6774" s="3">
        <v>-5.093</v>
      </c>
      <c r="P6774" s="3">
        <v>9.3079999999999998</v>
      </c>
      <c r="Q6774" s="3">
        <v>14.053000000000001</v>
      </c>
      <c r="R6774" s="3">
        <v>27.803000000000001</v>
      </c>
      <c r="S6774" s="3">
        <v>8.98</v>
      </c>
      <c r="T6774" s="3">
        <v>14.012</v>
      </c>
      <c r="U6774" s="3">
        <v>7.64</v>
      </c>
      <c r="V6774" s="3">
        <v>8.4649999999999999</v>
      </c>
      <c r="W6774" s="3">
        <v>18.483000000000001</v>
      </c>
      <c r="X6774" s="3">
        <v>16.135999999999999</v>
      </c>
      <c r="Y6774" s="3">
        <v>19.218</v>
      </c>
      <c r="Z6774" s="3">
        <v>10.679</v>
      </c>
      <c r="AA6774" s="3">
        <v>11.554</v>
      </c>
      <c r="AB6774" s="3">
        <v>-10.218999999999999</v>
      </c>
      <c r="AC6774" s="3">
        <v>6.0060000000000002</v>
      </c>
      <c r="AD6774" s="3">
        <v>21.027000000000001</v>
      </c>
      <c r="AE6774" s="3">
        <v>-10.741</v>
      </c>
      <c r="AF6774" s="3">
        <v>5.3529999999999998</v>
      </c>
      <c r="AG6774" s="3">
        <v>7.4790000000000001</v>
      </c>
      <c r="AH6774" s="3">
        <v>22.977</v>
      </c>
      <c r="AI6774" s="3">
        <v>12.791</v>
      </c>
      <c r="AJ6774" s="3">
        <v>11.162000000000001</v>
      </c>
      <c r="AK6774" s="3">
        <v>6.5279999999999996</v>
      </c>
      <c r="AL6774" s="3">
        <v>11.124000000000001</v>
      </c>
      <c r="AM6774" s="3">
        <v>-14.446</v>
      </c>
      <c r="AN6774" s="3">
        <v>18.283999999999999</v>
      </c>
      <c r="AO6774" s="3">
        <v>5.3529999999999998</v>
      </c>
      <c r="AP6774" s="3">
        <v>-0.154</v>
      </c>
      <c r="AQ6774" s="3">
        <v>2.7469999999999999</v>
      </c>
      <c r="AR6774" s="3">
        <v>-0.434</v>
      </c>
      <c r="AS6774" s="3">
        <v>4.077</v>
      </c>
      <c r="AT6774" s="3">
        <v>-0.498</v>
      </c>
      <c r="AU6774" s="3">
        <v>6.3949999999999996</v>
      </c>
      <c r="AV6774" s="3">
        <v>4.2</v>
      </c>
      <c r="AW6774" s="3">
        <v>4.3</v>
      </c>
      <c r="AX6774" s="3">
        <v>3.9809999999999999</v>
      </c>
      <c r="AY6774" s="3">
        <v>3.9969999999999999</v>
      </c>
      <c r="AZ6774" s="3">
        <v>4.0250000000000004</v>
      </c>
      <c r="BA6774">
        <v>3.9540000000000002</v>
      </c>
      <c r="BB6774">
        <v>2017</v>
      </c>
    </row>
    <row r="6775" spans="1:54" hidden="1" x14ac:dyDescent="0.2">
      <c r="A6775">
        <v>576</v>
      </c>
      <c r="B6775" t="s">
        <v>402</v>
      </c>
      <c r="C6775" t="s">
        <v>281</v>
      </c>
      <c r="D6775" t="s">
        <v>164</v>
      </c>
      <c r="E6775" t="s">
        <v>280</v>
      </c>
      <c r="F6775" t="s">
        <v>279</v>
      </c>
      <c r="G6775" t="s">
        <v>275</v>
      </c>
      <c r="I6775" t="s">
        <v>1677</v>
      </c>
      <c r="J6775" s="3">
        <v>22.050999999999998</v>
      </c>
      <c r="K6775" s="3">
        <v>11.944000000000001</v>
      </c>
      <c r="L6775" s="3">
        <v>5.1609999999999996</v>
      </c>
      <c r="M6775" s="3">
        <v>5.4420000000000002</v>
      </c>
      <c r="N6775" s="3">
        <v>8.1690000000000005</v>
      </c>
      <c r="O6775" s="3">
        <v>-3.319</v>
      </c>
      <c r="P6775" s="3">
        <v>12.859</v>
      </c>
      <c r="Q6775" s="3">
        <v>14.048999999999999</v>
      </c>
      <c r="R6775" s="3">
        <v>29.834</v>
      </c>
      <c r="S6775" s="3">
        <v>9.7270000000000003</v>
      </c>
      <c r="T6775" s="3">
        <v>12.922000000000001</v>
      </c>
      <c r="U6775" s="3">
        <v>8.5890000000000004</v>
      </c>
      <c r="V6775" s="3">
        <v>7.218</v>
      </c>
      <c r="W6775" s="3">
        <v>17.103000000000002</v>
      </c>
      <c r="X6775" s="3">
        <v>18.690000000000001</v>
      </c>
      <c r="Y6775" s="3">
        <v>22.207000000000001</v>
      </c>
      <c r="Z6775" s="3">
        <v>9.5969999999999995</v>
      </c>
      <c r="AA6775" s="3">
        <v>10.335000000000001</v>
      </c>
      <c r="AB6775" s="3">
        <v>-4.3869999999999996</v>
      </c>
      <c r="AC6775" s="3">
        <v>7.827</v>
      </c>
      <c r="AD6775" s="3">
        <v>14.43</v>
      </c>
      <c r="AE6775" s="3">
        <v>-3.5379999999999998</v>
      </c>
      <c r="AF6775" s="3">
        <v>7.4989999999999997</v>
      </c>
      <c r="AG6775" s="3">
        <v>14.212999999999999</v>
      </c>
      <c r="AH6775" s="3">
        <v>19.09</v>
      </c>
      <c r="AI6775" s="3">
        <v>12.494999999999999</v>
      </c>
      <c r="AJ6775" s="3">
        <v>11.151999999999999</v>
      </c>
      <c r="AK6775" s="3">
        <v>8.5960000000000001</v>
      </c>
      <c r="AL6775" s="3">
        <v>4.835</v>
      </c>
      <c r="AM6775" s="3">
        <v>-7.6559999999999997</v>
      </c>
      <c r="AN6775" s="3">
        <v>17.439</v>
      </c>
      <c r="AO6775" s="3">
        <v>6.673</v>
      </c>
      <c r="AP6775" s="3">
        <v>1.6990000000000001</v>
      </c>
      <c r="AQ6775" s="3">
        <v>5.9470000000000001</v>
      </c>
      <c r="AR6775" s="3">
        <v>3.3559999999999999</v>
      </c>
      <c r="AS6775" s="3">
        <v>4.7389999999999999</v>
      </c>
      <c r="AT6775" s="3">
        <v>1.105</v>
      </c>
      <c r="AU6775" s="3">
        <v>4.0960000000000001</v>
      </c>
      <c r="AV6775" s="3">
        <v>3.956</v>
      </c>
      <c r="AW6775" s="3">
        <v>4.048</v>
      </c>
      <c r="AX6775" s="3">
        <v>3.9420000000000002</v>
      </c>
      <c r="AY6775" s="3">
        <v>3.8140000000000001</v>
      </c>
      <c r="AZ6775" s="3">
        <v>3.8559999999999999</v>
      </c>
      <c r="BA6775">
        <v>3.988</v>
      </c>
      <c r="BB6775">
        <v>2017</v>
      </c>
    </row>
    <row r="6776" spans="1:54" hidden="1" x14ac:dyDescent="0.2">
      <c r="A6776">
        <v>576</v>
      </c>
      <c r="B6776" t="s">
        <v>402</v>
      </c>
      <c r="C6776" t="s">
        <v>278</v>
      </c>
      <c r="D6776" t="s">
        <v>164</v>
      </c>
      <c r="E6776" t="s">
        <v>277</v>
      </c>
      <c r="F6776" t="s">
        <v>276</v>
      </c>
      <c r="G6776" t="s">
        <v>275</v>
      </c>
      <c r="I6776" t="s">
        <v>1677</v>
      </c>
      <c r="J6776" s="3">
        <v>25.486000000000001</v>
      </c>
      <c r="K6776" s="3">
        <v>4.069</v>
      </c>
      <c r="L6776" s="3">
        <v>1.5009999999999999</v>
      </c>
      <c r="M6776" s="3">
        <v>6.7489999999999997</v>
      </c>
      <c r="N6776" s="3">
        <v>16.71</v>
      </c>
      <c r="O6776" s="3">
        <v>-1.222</v>
      </c>
      <c r="P6776" s="3">
        <v>12.007999999999999</v>
      </c>
      <c r="Q6776" s="3">
        <v>14.964</v>
      </c>
      <c r="R6776" s="3">
        <v>31.398</v>
      </c>
      <c r="S6776" s="3">
        <v>7.2</v>
      </c>
      <c r="T6776" s="3">
        <v>10.516999999999999</v>
      </c>
      <c r="U6776" s="3">
        <v>9.5440000000000005</v>
      </c>
      <c r="V6776" s="3">
        <v>5.7640000000000002</v>
      </c>
      <c r="W6776" s="3">
        <v>17.881</v>
      </c>
      <c r="X6776" s="3">
        <v>19.414000000000001</v>
      </c>
      <c r="Y6776" s="3">
        <v>28.009</v>
      </c>
      <c r="Z6776" s="3">
        <v>10.021000000000001</v>
      </c>
      <c r="AA6776" s="3">
        <v>10.994999999999999</v>
      </c>
      <c r="AB6776" s="3">
        <v>-4.8179999999999996</v>
      </c>
      <c r="AC6776" s="3">
        <v>7.9470000000000001</v>
      </c>
      <c r="AD6776" s="3">
        <v>16.385999999999999</v>
      </c>
      <c r="AE6776" s="3">
        <v>-5.2290000000000001</v>
      </c>
      <c r="AF6776" s="3">
        <v>6.7889999999999997</v>
      </c>
      <c r="AG6776" s="3">
        <v>15.164999999999999</v>
      </c>
      <c r="AH6776" s="3">
        <v>18.125</v>
      </c>
      <c r="AI6776" s="3">
        <v>12.847</v>
      </c>
      <c r="AJ6776" s="3">
        <v>9.4220000000000006</v>
      </c>
      <c r="AK6776" s="3">
        <v>6.2450000000000001</v>
      </c>
      <c r="AL6776" s="3">
        <v>3.5659999999999998</v>
      </c>
      <c r="AM6776" s="3">
        <v>-9.9160000000000004</v>
      </c>
      <c r="AN6776" s="3">
        <v>18.614999999999998</v>
      </c>
      <c r="AO6776" s="3">
        <v>6.5940000000000003</v>
      </c>
      <c r="AP6776" s="3">
        <v>4.2000000000000003E-2</v>
      </c>
      <c r="AQ6776" s="3">
        <v>3.82</v>
      </c>
      <c r="AR6776" s="3">
        <v>1.746</v>
      </c>
      <c r="AS6776" s="3">
        <v>3.8420000000000001</v>
      </c>
      <c r="AT6776" s="3">
        <v>0.49099999999999999</v>
      </c>
      <c r="AU6776" s="3">
        <v>4.665</v>
      </c>
      <c r="AV6776" s="3">
        <v>4.1820000000000004</v>
      </c>
      <c r="AW6776" s="3">
        <v>4.1580000000000004</v>
      </c>
      <c r="AX6776" s="3">
        <v>4.0209999999999999</v>
      </c>
      <c r="AY6776" s="3">
        <v>3.9630000000000001</v>
      </c>
      <c r="AZ6776" s="3">
        <v>3.8940000000000001</v>
      </c>
      <c r="BA6776">
        <v>4.0359999999999996</v>
      </c>
      <c r="BB6776">
        <v>2017</v>
      </c>
    </row>
    <row r="6777" spans="1:54" hidden="1" x14ac:dyDescent="0.2">
      <c r="A6777">
        <v>576</v>
      </c>
      <c r="B6777" t="s">
        <v>402</v>
      </c>
      <c r="C6777" t="s">
        <v>274</v>
      </c>
      <c r="D6777" t="s">
        <v>164</v>
      </c>
      <c r="E6777" t="s">
        <v>273</v>
      </c>
      <c r="F6777" t="s">
        <v>272</v>
      </c>
      <c r="G6777" t="s">
        <v>271</v>
      </c>
      <c r="I6777" t="s">
        <v>1678</v>
      </c>
      <c r="J6777" s="3">
        <v>5.7510000000000003</v>
      </c>
      <c r="K6777" s="3">
        <v>5.9249999999999998</v>
      </c>
      <c r="L6777" s="3">
        <v>6.2809999999999997</v>
      </c>
      <c r="M6777" s="3">
        <v>5.57</v>
      </c>
      <c r="N6777" s="3">
        <v>6.1349999999999998</v>
      </c>
      <c r="O6777" s="3">
        <v>4.5650000000000004</v>
      </c>
      <c r="P6777" s="3">
        <v>2.012</v>
      </c>
      <c r="Q6777" s="3">
        <v>3.9</v>
      </c>
      <c r="R6777" s="3">
        <v>2.5750000000000002</v>
      </c>
      <c r="S6777" s="3">
        <v>1.7749999999999999</v>
      </c>
      <c r="T6777" s="3">
        <v>1.7749999999999999</v>
      </c>
      <c r="U6777" s="3">
        <v>1.75</v>
      </c>
      <c r="V6777" s="3">
        <v>1.8</v>
      </c>
      <c r="W6777" s="3">
        <v>1.7</v>
      </c>
      <c r="X6777" s="3">
        <v>1.7250000000000001</v>
      </c>
      <c r="Y6777" s="3">
        <v>1.75</v>
      </c>
      <c r="Z6777" s="3">
        <v>1.65</v>
      </c>
      <c r="AA6777" s="3">
        <v>1.425</v>
      </c>
      <c r="AB6777" s="3">
        <v>2.5</v>
      </c>
      <c r="AC6777" s="3">
        <v>2.8</v>
      </c>
      <c r="AD6777" s="3">
        <v>2.6749999999999998</v>
      </c>
      <c r="AE6777" s="3">
        <v>2.65</v>
      </c>
      <c r="AF6777" s="3">
        <v>3.55</v>
      </c>
      <c r="AG6777" s="3">
        <v>3.95</v>
      </c>
      <c r="AH6777" s="3">
        <v>3.35</v>
      </c>
      <c r="AI6777" s="3">
        <v>3.125</v>
      </c>
      <c r="AJ6777" s="3">
        <v>2.65</v>
      </c>
      <c r="AK6777" s="3">
        <v>2.125</v>
      </c>
      <c r="AL6777" s="3">
        <v>2.2250000000000001</v>
      </c>
      <c r="AM6777" s="3">
        <v>3.0249999999999999</v>
      </c>
      <c r="AN6777" s="3">
        <v>2.1749999999999998</v>
      </c>
      <c r="AO6777" s="3">
        <v>2.0249999999999999</v>
      </c>
      <c r="AP6777" s="3">
        <v>1.95</v>
      </c>
      <c r="AQ6777" s="3">
        <v>1.9</v>
      </c>
      <c r="AR6777" s="3">
        <v>1.95</v>
      </c>
      <c r="AS6777" s="3">
        <v>1.9</v>
      </c>
      <c r="AT6777" s="3">
        <v>2.0750000000000002</v>
      </c>
      <c r="AU6777" s="3">
        <v>2.1749999999999998</v>
      </c>
      <c r="AV6777" s="3">
        <v>2.0950000000000002</v>
      </c>
      <c r="AW6777" s="3">
        <v>2.0950000000000002</v>
      </c>
      <c r="AX6777" s="3">
        <v>2.0950000000000002</v>
      </c>
      <c r="AY6777" s="3">
        <v>2.0950000000000002</v>
      </c>
      <c r="AZ6777" s="3">
        <v>2.0950000000000002</v>
      </c>
      <c r="BA6777">
        <v>2.0950000000000002</v>
      </c>
      <c r="BB6777">
        <v>2017</v>
      </c>
    </row>
    <row r="6778" spans="1:54" hidden="1" x14ac:dyDescent="0.2">
      <c r="A6778">
        <v>576</v>
      </c>
      <c r="B6778" t="s">
        <v>402</v>
      </c>
      <c r="C6778" t="s">
        <v>270</v>
      </c>
      <c r="D6778" t="s">
        <v>164</v>
      </c>
      <c r="E6778" t="s">
        <v>269</v>
      </c>
      <c r="F6778" t="s">
        <v>268</v>
      </c>
      <c r="G6778" t="s">
        <v>264</v>
      </c>
      <c r="H6778" t="s">
        <v>263</v>
      </c>
      <c r="I6778" t="s">
        <v>1678</v>
      </c>
      <c r="J6778" s="3">
        <v>1.0589999999999999</v>
      </c>
      <c r="K6778" s="3">
        <v>1.143</v>
      </c>
      <c r="L6778" s="3">
        <v>1.21</v>
      </c>
      <c r="M6778" s="3">
        <v>1.24</v>
      </c>
      <c r="N6778" s="3">
        <v>1.2569999999999999</v>
      </c>
      <c r="O6778" s="3">
        <v>1.2230000000000001</v>
      </c>
      <c r="P6778" s="3">
        <v>1.2030000000000001</v>
      </c>
      <c r="Q6778" s="3">
        <v>1.2549999999999999</v>
      </c>
      <c r="R6778" s="3">
        <v>1.319</v>
      </c>
      <c r="S6778" s="3">
        <v>1.381</v>
      </c>
      <c r="T6778" s="3">
        <v>1.456</v>
      </c>
      <c r="U6778" s="3">
        <v>1.51</v>
      </c>
      <c r="V6778" s="3">
        <v>1.5580000000000001</v>
      </c>
      <c r="W6778" s="3">
        <v>1.611</v>
      </c>
      <c r="X6778" s="3">
        <v>1.6839999999999999</v>
      </c>
      <c r="Y6778" s="3">
        <v>1.7709999999999999</v>
      </c>
      <c r="Z6778" s="3">
        <v>1.879</v>
      </c>
      <c r="AA6778" s="3">
        <v>1.9950000000000001</v>
      </c>
      <c r="AB6778" s="3">
        <v>2.0390000000000001</v>
      </c>
      <c r="AC6778" s="3">
        <v>2.0350000000000001</v>
      </c>
      <c r="AD6778" s="3">
        <v>2.1230000000000002</v>
      </c>
      <c r="AE6778" s="3">
        <v>2.1869999999999998</v>
      </c>
      <c r="AF6778" s="3">
        <v>2.1539999999999999</v>
      </c>
      <c r="AG6778" s="3">
        <v>2.129</v>
      </c>
      <c r="AH6778" s="3">
        <v>2.173</v>
      </c>
      <c r="AI6778" s="3">
        <v>2.2719999999999998</v>
      </c>
      <c r="AJ6778" s="3">
        <v>2.427</v>
      </c>
      <c r="AK6778" s="3">
        <v>2.6389999999999998</v>
      </c>
      <c r="AL6778" s="3">
        <v>2.891</v>
      </c>
      <c r="AM6778" s="3">
        <v>2.9569999999999999</v>
      </c>
      <c r="AN6778" s="3">
        <v>3.0640000000000001</v>
      </c>
      <c r="AO6778" s="3">
        <v>3.1779999999999999</v>
      </c>
      <c r="AP6778" s="3">
        <v>3.3039999999999998</v>
      </c>
      <c r="AQ6778" s="3">
        <v>3.4380000000000002</v>
      </c>
      <c r="AR6778" s="3">
        <v>3.57</v>
      </c>
      <c r="AS6778" s="3">
        <v>3.6349999999999998</v>
      </c>
      <c r="AT6778" s="3">
        <v>3.6720000000000002</v>
      </c>
      <c r="AU6778" s="3">
        <v>3.6629999999999998</v>
      </c>
      <c r="AV6778" s="3">
        <v>3.702</v>
      </c>
      <c r="AW6778" s="3">
        <v>3.7389999999999999</v>
      </c>
      <c r="AX6778" s="3" t="s">
        <v>215</v>
      </c>
      <c r="AY6778" s="3" t="s">
        <v>215</v>
      </c>
      <c r="AZ6778" s="3" t="s">
        <v>215</v>
      </c>
      <c r="BA6778" t="s">
        <v>215</v>
      </c>
      <c r="BB6778">
        <v>2017</v>
      </c>
    </row>
    <row r="6779" spans="1:54" hidden="1" x14ac:dyDescent="0.2">
      <c r="A6779">
        <v>576</v>
      </c>
      <c r="B6779" t="s">
        <v>402</v>
      </c>
      <c r="C6779" t="s">
        <v>267</v>
      </c>
      <c r="D6779" t="s">
        <v>164</v>
      </c>
      <c r="E6779" t="s">
        <v>266</v>
      </c>
      <c r="F6779" t="s">
        <v>265</v>
      </c>
      <c r="G6779" t="s">
        <v>264</v>
      </c>
      <c r="H6779" t="s">
        <v>263</v>
      </c>
      <c r="I6779" t="s">
        <v>1679</v>
      </c>
      <c r="J6779" s="3">
        <v>2.4140000000000001</v>
      </c>
      <c r="K6779" s="3">
        <v>2.5329999999999999</v>
      </c>
      <c r="L6779" s="3">
        <v>2.6459999999999999</v>
      </c>
      <c r="M6779" s="3">
        <v>2.681</v>
      </c>
      <c r="N6779" s="3">
        <v>2.7320000000000002</v>
      </c>
      <c r="O6779" s="3">
        <v>2.7360000000000002</v>
      </c>
      <c r="P6779" s="3">
        <v>2.7330000000000001</v>
      </c>
      <c r="Q6779" s="3">
        <v>2.7749999999999999</v>
      </c>
      <c r="R6779" s="3">
        <v>2.8460000000000001</v>
      </c>
      <c r="S6779" s="3">
        <v>2.931</v>
      </c>
      <c r="T6779" s="3">
        <v>3.0470000000000002</v>
      </c>
      <c r="U6779" s="3">
        <v>3.1349999999999998</v>
      </c>
      <c r="V6779" s="3">
        <v>3.2309999999999999</v>
      </c>
      <c r="W6779" s="3">
        <v>3.3130000000000002</v>
      </c>
      <c r="X6779" s="3">
        <v>3.419</v>
      </c>
      <c r="Y6779" s="3">
        <v>3.5249999999999999</v>
      </c>
      <c r="Z6779" s="3">
        <v>3.6709999999999998</v>
      </c>
      <c r="AA6779" s="3">
        <v>3.7959999999999998</v>
      </c>
      <c r="AB6779" s="3">
        <v>3.927</v>
      </c>
      <c r="AC6779" s="3">
        <v>3.9590000000000001</v>
      </c>
      <c r="AD6779" s="3">
        <v>4.0279999999999996</v>
      </c>
      <c r="AE6779" s="3">
        <v>4.1379999999999999</v>
      </c>
      <c r="AF6779" s="3">
        <v>4.1760000000000002</v>
      </c>
      <c r="AG6779" s="3">
        <v>4.1150000000000002</v>
      </c>
      <c r="AH6779" s="3">
        <v>4.1669999999999998</v>
      </c>
      <c r="AI6779" s="3">
        <v>4.266</v>
      </c>
      <c r="AJ6779" s="3">
        <v>4.4009999999999998</v>
      </c>
      <c r="AK6779" s="3">
        <v>4.5890000000000004</v>
      </c>
      <c r="AL6779" s="3">
        <v>4.8390000000000004</v>
      </c>
      <c r="AM6779" s="3">
        <v>4.9880000000000004</v>
      </c>
      <c r="AN6779" s="3">
        <v>5.077</v>
      </c>
      <c r="AO6779" s="3">
        <v>5.1840000000000002</v>
      </c>
      <c r="AP6779" s="3">
        <v>5.3120000000000003</v>
      </c>
      <c r="AQ6779" s="3">
        <v>5.399</v>
      </c>
      <c r="AR6779" s="3">
        <v>5.47</v>
      </c>
      <c r="AS6779" s="3">
        <v>5.5350000000000001</v>
      </c>
      <c r="AT6779" s="3">
        <v>5.6070000000000002</v>
      </c>
      <c r="AU6779" s="3">
        <v>5.6120000000000001</v>
      </c>
      <c r="AV6779" s="3">
        <v>5.6609999999999996</v>
      </c>
      <c r="AW6779" s="3">
        <v>5.71</v>
      </c>
      <c r="AX6779" s="3">
        <v>5.7590000000000003</v>
      </c>
      <c r="AY6779" s="3">
        <v>5.8079999999999998</v>
      </c>
      <c r="AZ6779" s="3">
        <v>5.8579999999999997</v>
      </c>
      <c r="BA6779">
        <v>5.9080000000000004</v>
      </c>
      <c r="BB6779">
        <v>2017</v>
      </c>
    </row>
    <row r="6780" spans="1:54" hidden="1" x14ac:dyDescent="0.2">
      <c r="A6780">
        <v>576</v>
      </c>
      <c r="B6780" t="s">
        <v>402</v>
      </c>
      <c r="C6780" t="s">
        <v>262</v>
      </c>
      <c r="D6780" t="s">
        <v>164</v>
      </c>
      <c r="E6780" t="s">
        <v>260</v>
      </c>
      <c r="F6780" t="s">
        <v>259</v>
      </c>
      <c r="G6780" t="s">
        <v>225</v>
      </c>
      <c r="H6780" t="s">
        <v>222</v>
      </c>
      <c r="I6780" t="s">
        <v>1680</v>
      </c>
      <c r="J6780" s="3" t="s">
        <v>215</v>
      </c>
      <c r="K6780" s="3" t="s">
        <v>215</v>
      </c>
      <c r="L6780" s="3" t="s">
        <v>215</v>
      </c>
      <c r="M6780" s="3" t="s">
        <v>215</v>
      </c>
      <c r="N6780" s="3" t="s">
        <v>215</v>
      </c>
      <c r="O6780" s="3" t="s">
        <v>215</v>
      </c>
      <c r="P6780" s="3" t="s">
        <v>215</v>
      </c>
      <c r="Q6780" s="3" t="s">
        <v>215</v>
      </c>
      <c r="R6780" s="3" t="s">
        <v>215</v>
      </c>
      <c r="S6780" s="3" t="s">
        <v>215</v>
      </c>
      <c r="T6780" s="3">
        <v>21.28</v>
      </c>
      <c r="U6780" s="3">
        <v>22.84</v>
      </c>
      <c r="V6780" s="3">
        <v>26.198</v>
      </c>
      <c r="W6780" s="3">
        <v>33.073</v>
      </c>
      <c r="X6780" s="3">
        <v>37.378</v>
      </c>
      <c r="Y6780" s="3">
        <v>41.180999999999997</v>
      </c>
      <c r="Z6780" s="3">
        <v>47.734999999999999</v>
      </c>
      <c r="AA6780" s="3">
        <v>52.218000000000004</v>
      </c>
      <c r="AB6780" s="3">
        <v>41.359000000000002</v>
      </c>
      <c r="AC6780" s="3">
        <v>42.600999999999999</v>
      </c>
      <c r="AD6780" s="3">
        <v>47.426000000000002</v>
      </c>
      <c r="AE6780" s="3">
        <v>41.695999999999998</v>
      </c>
      <c r="AF6780" s="3">
        <v>36.417000000000002</v>
      </c>
      <c r="AG6780" s="3">
        <v>33.950000000000003</v>
      </c>
      <c r="AH6780" s="3">
        <v>37.712000000000003</v>
      </c>
      <c r="AI6780" s="3">
        <v>43.249000000000002</v>
      </c>
      <c r="AJ6780" s="3">
        <v>47.918999999999997</v>
      </c>
      <c r="AK6780" s="3">
        <v>65.736000000000004</v>
      </c>
      <c r="AL6780" s="3">
        <v>64.305999999999997</v>
      </c>
      <c r="AM6780" s="3">
        <v>50.807000000000002</v>
      </c>
      <c r="AN6780" s="3">
        <v>69.793999999999997</v>
      </c>
      <c r="AO6780" s="3">
        <v>81.319999999999993</v>
      </c>
      <c r="AP6780" s="3">
        <v>81.367999999999995</v>
      </c>
      <c r="AQ6780" s="3">
        <v>82.3</v>
      </c>
      <c r="AR6780" s="3">
        <v>84.899000000000001</v>
      </c>
      <c r="AS6780" s="3">
        <v>89.784999999999997</v>
      </c>
      <c r="AT6780" s="3">
        <v>91.025999999999996</v>
      </c>
      <c r="AU6780" s="3">
        <v>105.702</v>
      </c>
      <c r="AV6780" s="3">
        <v>96.838999999999999</v>
      </c>
      <c r="AW6780" s="3">
        <v>102.35599999999999</v>
      </c>
      <c r="AX6780" s="3">
        <v>106.279</v>
      </c>
      <c r="AY6780" s="3">
        <v>110.91800000000001</v>
      </c>
      <c r="AZ6780" s="3">
        <v>115.554</v>
      </c>
      <c r="BA6780">
        <v>117.44499999999999</v>
      </c>
      <c r="BB6780">
        <v>2017</v>
      </c>
    </row>
    <row r="6781" spans="1:54" hidden="1" x14ac:dyDescent="0.2">
      <c r="A6781">
        <v>576</v>
      </c>
      <c r="B6781" t="s">
        <v>402</v>
      </c>
      <c r="C6781" t="s">
        <v>261</v>
      </c>
      <c r="D6781" t="s">
        <v>164</v>
      </c>
      <c r="E6781" t="s">
        <v>260</v>
      </c>
      <c r="F6781" t="s">
        <v>259</v>
      </c>
      <c r="G6781" t="s">
        <v>217</v>
      </c>
      <c r="I6781" t="s">
        <v>258</v>
      </c>
      <c r="J6781" s="3" t="s">
        <v>215</v>
      </c>
      <c r="K6781" s="3" t="s">
        <v>215</v>
      </c>
      <c r="L6781" s="3" t="s">
        <v>215</v>
      </c>
      <c r="M6781" s="3" t="s">
        <v>215</v>
      </c>
      <c r="N6781" s="3" t="s">
        <v>215</v>
      </c>
      <c r="O6781" s="3" t="s">
        <v>215</v>
      </c>
      <c r="P6781" s="3" t="s">
        <v>215</v>
      </c>
      <c r="Q6781" s="3" t="s">
        <v>215</v>
      </c>
      <c r="R6781" s="3" t="s">
        <v>215</v>
      </c>
      <c r="S6781" s="3" t="s">
        <v>215</v>
      </c>
      <c r="T6781" s="3">
        <v>29.343</v>
      </c>
      <c r="U6781" s="3">
        <v>28.494</v>
      </c>
      <c r="V6781" s="3">
        <v>29.696000000000002</v>
      </c>
      <c r="W6781" s="3">
        <v>32.531999999999996</v>
      </c>
      <c r="X6781" s="3">
        <v>33.832000000000001</v>
      </c>
      <c r="Y6781" s="3">
        <v>32.064999999999998</v>
      </c>
      <c r="Z6781" s="3">
        <v>34.609000000000002</v>
      </c>
      <c r="AA6781" s="3">
        <v>34.832000000000001</v>
      </c>
      <c r="AB6781" s="3">
        <v>29.257999999999999</v>
      </c>
      <c r="AC6781" s="3">
        <v>28.305</v>
      </c>
      <c r="AD6781" s="3">
        <v>28.189</v>
      </c>
      <c r="AE6781" s="3">
        <v>26.218</v>
      </c>
      <c r="AF6781" s="3">
        <v>21.913</v>
      </c>
      <c r="AG6781" s="3">
        <v>19.577000000000002</v>
      </c>
      <c r="AH6781" s="3">
        <v>19.137</v>
      </c>
      <c r="AI6781" s="3">
        <v>19.908999999999999</v>
      </c>
      <c r="AJ6781" s="3">
        <v>19.757000000000001</v>
      </c>
      <c r="AK6781" s="3">
        <v>23.79</v>
      </c>
      <c r="AL6781" s="3">
        <v>24</v>
      </c>
      <c r="AM6781" s="3">
        <v>17.376000000000001</v>
      </c>
      <c r="AN6781" s="3">
        <v>21.074999999999999</v>
      </c>
      <c r="AO6781" s="3">
        <v>23.138999999999999</v>
      </c>
      <c r="AP6781" s="3">
        <v>22.209</v>
      </c>
      <c r="AQ6781" s="3">
        <v>21.393999999999998</v>
      </c>
      <c r="AR6781" s="3">
        <v>21.187000000000001</v>
      </c>
      <c r="AS6781" s="3">
        <v>21.417999999999999</v>
      </c>
      <c r="AT6781" s="3">
        <v>20.984000000000002</v>
      </c>
      <c r="AU6781" s="3">
        <v>23.343</v>
      </c>
      <c r="AV6781" s="3">
        <v>20.782</v>
      </c>
      <c r="AW6781" s="3">
        <v>21.193999999999999</v>
      </c>
      <c r="AX6781" s="3">
        <v>21.384</v>
      </c>
      <c r="AY6781" s="3">
        <v>21.574000000000002</v>
      </c>
      <c r="AZ6781" s="3">
        <v>21.814</v>
      </c>
      <c r="BA6781">
        <v>22.004000000000001</v>
      </c>
      <c r="BB6781">
        <v>2017</v>
      </c>
    </row>
    <row r="6782" spans="1:54" hidden="1" x14ac:dyDescent="0.2">
      <c r="A6782">
        <v>576</v>
      </c>
      <c r="B6782" t="s">
        <v>402</v>
      </c>
      <c r="C6782" t="s">
        <v>257</v>
      </c>
      <c r="D6782" t="s">
        <v>164</v>
      </c>
      <c r="E6782" t="s">
        <v>255</v>
      </c>
      <c r="F6782" t="s">
        <v>254</v>
      </c>
      <c r="G6782" t="s">
        <v>225</v>
      </c>
      <c r="H6782" t="s">
        <v>222</v>
      </c>
      <c r="I6782" t="s">
        <v>1680</v>
      </c>
      <c r="J6782" s="3" t="s">
        <v>215</v>
      </c>
      <c r="K6782" s="3" t="s">
        <v>215</v>
      </c>
      <c r="L6782" s="3" t="s">
        <v>215</v>
      </c>
      <c r="M6782" s="3" t="s">
        <v>215</v>
      </c>
      <c r="N6782" s="3" t="s">
        <v>215</v>
      </c>
      <c r="O6782" s="3" t="s">
        <v>215</v>
      </c>
      <c r="P6782" s="3" t="s">
        <v>215</v>
      </c>
      <c r="Q6782" s="3" t="s">
        <v>215</v>
      </c>
      <c r="R6782" s="3" t="s">
        <v>215</v>
      </c>
      <c r="S6782" s="3" t="s">
        <v>215</v>
      </c>
      <c r="T6782" s="3">
        <v>12.661</v>
      </c>
      <c r="U6782" s="3">
        <v>14.73</v>
      </c>
      <c r="V6782" s="3">
        <v>14.859</v>
      </c>
      <c r="W6782" s="3">
        <v>17.111999999999998</v>
      </c>
      <c r="X6782" s="3">
        <v>15.018000000000001</v>
      </c>
      <c r="Y6782" s="3">
        <v>20.547999999999998</v>
      </c>
      <c r="Z6782" s="3">
        <v>28.937999999999999</v>
      </c>
      <c r="AA6782" s="3">
        <v>25.282</v>
      </c>
      <c r="AB6782" s="3">
        <v>28.233000000000001</v>
      </c>
      <c r="AC6782" s="3">
        <v>26.565999999999999</v>
      </c>
      <c r="AD6782" s="3">
        <v>30.137</v>
      </c>
      <c r="AE6782" s="3">
        <v>34.317999999999998</v>
      </c>
      <c r="AF6782" s="3">
        <v>30.257000000000001</v>
      </c>
      <c r="AG6782" s="3">
        <v>30.603000000000002</v>
      </c>
      <c r="AH6782" s="3">
        <v>31.356999999999999</v>
      </c>
      <c r="AI6782" s="3">
        <v>30.795999999999999</v>
      </c>
      <c r="AJ6782" s="3">
        <v>34.762999999999998</v>
      </c>
      <c r="AK6782" s="3">
        <v>37.802999999999997</v>
      </c>
      <c r="AL6782" s="3">
        <v>47.945</v>
      </c>
      <c r="AM6782" s="3">
        <v>50.667999999999999</v>
      </c>
      <c r="AN6782" s="3">
        <v>49.817999999999998</v>
      </c>
      <c r="AO6782" s="3">
        <v>50.988999999999997</v>
      </c>
      <c r="AP6782" s="3">
        <v>52.738999999999997</v>
      </c>
      <c r="AQ6782" s="3">
        <v>57.024999999999999</v>
      </c>
      <c r="AR6782" s="3">
        <v>63.296999999999997</v>
      </c>
      <c r="AS6782" s="3">
        <v>74.745999999999995</v>
      </c>
      <c r="AT6782" s="3">
        <v>76.897000000000006</v>
      </c>
      <c r="AU6782" s="3">
        <v>78.67</v>
      </c>
      <c r="AV6782" s="3">
        <v>86.185000000000002</v>
      </c>
      <c r="AW6782" s="3">
        <v>93.081999999999994</v>
      </c>
      <c r="AX6782" s="3">
        <v>98.046999999999997</v>
      </c>
      <c r="AY6782" s="3">
        <v>100.86</v>
      </c>
      <c r="AZ6782" s="3">
        <v>104.795</v>
      </c>
      <c r="BA6782">
        <v>107.108</v>
      </c>
      <c r="BB6782">
        <v>2017</v>
      </c>
    </row>
    <row r="6783" spans="1:54" hidden="1" x14ac:dyDescent="0.2">
      <c r="A6783">
        <v>576</v>
      </c>
      <c r="B6783" t="s">
        <v>402</v>
      </c>
      <c r="C6783" t="s">
        <v>256</v>
      </c>
      <c r="D6783" t="s">
        <v>164</v>
      </c>
      <c r="E6783" t="s">
        <v>255</v>
      </c>
      <c r="F6783" t="s">
        <v>254</v>
      </c>
      <c r="G6783" t="s">
        <v>217</v>
      </c>
      <c r="I6783" t="s">
        <v>253</v>
      </c>
      <c r="J6783" s="3" t="s">
        <v>215</v>
      </c>
      <c r="K6783" s="3" t="s">
        <v>215</v>
      </c>
      <c r="L6783" s="3" t="s">
        <v>215</v>
      </c>
      <c r="M6783" s="3" t="s">
        <v>215</v>
      </c>
      <c r="N6783" s="3" t="s">
        <v>215</v>
      </c>
      <c r="O6783" s="3" t="s">
        <v>215</v>
      </c>
      <c r="P6783" s="3" t="s">
        <v>215</v>
      </c>
      <c r="Q6783" s="3" t="s">
        <v>215</v>
      </c>
      <c r="R6783" s="3" t="s">
        <v>215</v>
      </c>
      <c r="S6783" s="3" t="s">
        <v>215</v>
      </c>
      <c r="T6783" s="3">
        <v>17.459</v>
      </c>
      <c r="U6783" s="3">
        <v>18.376000000000001</v>
      </c>
      <c r="V6783" s="3">
        <v>16.844000000000001</v>
      </c>
      <c r="W6783" s="3">
        <v>16.831</v>
      </c>
      <c r="X6783" s="3">
        <v>13.593</v>
      </c>
      <c r="Y6783" s="3">
        <v>16</v>
      </c>
      <c r="Z6783" s="3">
        <v>20.981000000000002</v>
      </c>
      <c r="AA6783" s="3">
        <v>16.864999999999998</v>
      </c>
      <c r="AB6783" s="3">
        <v>19.972000000000001</v>
      </c>
      <c r="AC6783" s="3">
        <v>17.651</v>
      </c>
      <c r="AD6783" s="3">
        <v>17.913</v>
      </c>
      <c r="AE6783" s="3">
        <v>21.579000000000001</v>
      </c>
      <c r="AF6783" s="3">
        <v>18.207000000000001</v>
      </c>
      <c r="AG6783" s="3">
        <v>17.646999999999998</v>
      </c>
      <c r="AH6783" s="3">
        <v>15.912000000000001</v>
      </c>
      <c r="AI6783" s="3">
        <v>14.176</v>
      </c>
      <c r="AJ6783" s="3">
        <v>14.333</v>
      </c>
      <c r="AK6783" s="3">
        <v>13.680999999999999</v>
      </c>
      <c r="AL6783" s="3">
        <v>17.893999999999998</v>
      </c>
      <c r="AM6783" s="3">
        <v>17.327999999999999</v>
      </c>
      <c r="AN6783" s="3">
        <v>15.042999999999999</v>
      </c>
      <c r="AO6783" s="3">
        <v>14.507999999999999</v>
      </c>
      <c r="AP6783" s="3">
        <v>14.395</v>
      </c>
      <c r="AQ6783" s="3">
        <v>14.824</v>
      </c>
      <c r="AR6783" s="3">
        <v>15.795999999999999</v>
      </c>
      <c r="AS6783" s="3">
        <v>17.829999999999998</v>
      </c>
      <c r="AT6783" s="3">
        <v>17.727</v>
      </c>
      <c r="AU6783" s="3">
        <v>17.373000000000001</v>
      </c>
      <c r="AV6783" s="3">
        <v>18.495000000000001</v>
      </c>
      <c r="AW6783" s="3">
        <v>19.274000000000001</v>
      </c>
      <c r="AX6783" s="3">
        <v>19.728000000000002</v>
      </c>
      <c r="AY6783" s="3">
        <v>19.617999999999999</v>
      </c>
      <c r="AZ6783" s="3">
        <v>19.783000000000001</v>
      </c>
      <c r="BA6783">
        <v>20.067</v>
      </c>
      <c r="BB6783">
        <v>2017</v>
      </c>
    </row>
    <row r="6784" spans="1:54" hidden="1" x14ac:dyDescent="0.2">
      <c r="A6784">
        <v>576</v>
      </c>
      <c r="B6784" t="s">
        <v>402</v>
      </c>
      <c r="C6784" t="s">
        <v>252</v>
      </c>
      <c r="D6784" t="s">
        <v>164</v>
      </c>
      <c r="E6784" t="s">
        <v>250</v>
      </c>
      <c r="F6784" t="s">
        <v>249</v>
      </c>
      <c r="G6784" t="s">
        <v>225</v>
      </c>
      <c r="H6784" t="s">
        <v>222</v>
      </c>
      <c r="I6784" t="s">
        <v>1680</v>
      </c>
      <c r="J6784" s="3" t="s">
        <v>215</v>
      </c>
      <c r="K6784" s="3" t="s">
        <v>215</v>
      </c>
      <c r="L6784" s="3" t="s">
        <v>215</v>
      </c>
      <c r="M6784" s="3" t="s">
        <v>215</v>
      </c>
      <c r="N6784" s="3" t="s">
        <v>215</v>
      </c>
      <c r="O6784" s="3" t="s">
        <v>215</v>
      </c>
      <c r="P6784" s="3" t="s">
        <v>215</v>
      </c>
      <c r="Q6784" s="3" t="s">
        <v>215</v>
      </c>
      <c r="R6784" s="3" t="s">
        <v>215</v>
      </c>
      <c r="S6784" s="3" t="s">
        <v>215</v>
      </c>
      <c r="T6784" s="3">
        <v>8.6189999999999998</v>
      </c>
      <c r="U6784" s="3">
        <v>8.11</v>
      </c>
      <c r="V6784" s="3">
        <v>11.339</v>
      </c>
      <c r="W6784" s="3">
        <v>15.962</v>
      </c>
      <c r="X6784" s="3">
        <v>22.361000000000001</v>
      </c>
      <c r="Y6784" s="3">
        <v>20.632999999999999</v>
      </c>
      <c r="Z6784" s="3">
        <v>18.795999999999999</v>
      </c>
      <c r="AA6784" s="3">
        <v>26.936</v>
      </c>
      <c r="AB6784" s="3">
        <v>13.127000000000001</v>
      </c>
      <c r="AC6784" s="3">
        <v>16.036000000000001</v>
      </c>
      <c r="AD6784" s="3">
        <v>17.289000000000001</v>
      </c>
      <c r="AE6784" s="3">
        <v>7.3769999999999998</v>
      </c>
      <c r="AF6784" s="3">
        <v>6.16</v>
      </c>
      <c r="AG6784" s="3">
        <v>3.347</v>
      </c>
      <c r="AH6784" s="3">
        <v>6.3550000000000004</v>
      </c>
      <c r="AI6784" s="3">
        <v>12.452999999999999</v>
      </c>
      <c r="AJ6784" s="3">
        <v>13.156000000000001</v>
      </c>
      <c r="AK6784" s="3">
        <v>27.933</v>
      </c>
      <c r="AL6784" s="3">
        <v>16.361000000000001</v>
      </c>
      <c r="AM6784" s="3">
        <v>0.13900000000000001</v>
      </c>
      <c r="AN6784" s="3">
        <v>19.975999999999999</v>
      </c>
      <c r="AO6784" s="3">
        <v>30.332000000000001</v>
      </c>
      <c r="AP6784" s="3">
        <v>28.629000000000001</v>
      </c>
      <c r="AQ6784" s="3">
        <v>25.274999999999999</v>
      </c>
      <c r="AR6784" s="3">
        <v>21.602</v>
      </c>
      <c r="AS6784" s="3">
        <v>15.04</v>
      </c>
      <c r="AT6784" s="3">
        <v>14.129</v>
      </c>
      <c r="AU6784" s="3">
        <v>27.030999999999999</v>
      </c>
      <c r="AV6784" s="3">
        <v>10.654</v>
      </c>
      <c r="AW6784" s="3">
        <v>9.2739999999999991</v>
      </c>
      <c r="AX6784" s="3">
        <v>8.2309999999999999</v>
      </c>
      <c r="AY6784" s="3">
        <v>10.058</v>
      </c>
      <c r="AZ6784" s="3">
        <v>10.759</v>
      </c>
      <c r="BA6784">
        <v>10.337</v>
      </c>
      <c r="BB6784">
        <v>2017</v>
      </c>
    </row>
    <row r="6785" spans="1:54" hidden="1" x14ac:dyDescent="0.2">
      <c r="A6785">
        <v>576</v>
      </c>
      <c r="B6785" t="s">
        <v>402</v>
      </c>
      <c r="C6785" t="s">
        <v>251</v>
      </c>
      <c r="D6785" t="s">
        <v>164</v>
      </c>
      <c r="E6785" t="s">
        <v>250</v>
      </c>
      <c r="F6785" t="s">
        <v>249</v>
      </c>
      <c r="G6785" t="s">
        <v>217</v>
      </c>
      <c r="I6785" t="s">
        <v>248</v>
      </c>
      <c r="J6785" s="3" t="s">
        <v>215</v>
      </c>
      <c r="K6785" s="3" t="s">
        <v>215</v>
      </c>
      <c r="L6785" s="3" t="s">
        <v>215</v>
      </c>
      <c r="M6785" s="3" t="s">
        <v>215</v>
      </c>
      <c r="N6785" s="3" t="s">
        <v>215</v>
      </c>
      <c r="O6785" s="3" t="s">
        <v>215</v>
      </c>
      <c r="P6785" s="3" t="s">
        <v>215</v>
      </c>
      <c r="Q6785" s="3" t="s">
        <v>215</v>
      </c>
      <c r="R6785" s="3" t="s">
        <v>215</v>
      </c>
      <c r="S6785" s="3" t="s">
        <v>215</v>
      </c>
      <c r="T6785" s="3">
        <v>11.884</v>
      </c>
      <c r="U6785" s="3">
        <v>10.118</v>
      </c>
      <c r="V6785" s="3">
        <v>12.853</v>
      </c>
      <c r="W6785" s="3">
        <v>15.7</v>
      </c>
      <c r="X6785" s="3">
        <v>20.239000000000001</v>
      </c>
      <c r="Y6785" s="3">
        <v>16.065000000000001</v>
      </c>
      <c r="Z6785" s="3">
        <v>13.628</v>
      </c>
      <c r="AA6785" s="3">
        <v>17.968</v>
      </c>
      <c r="AB6785" s="3">
        <v>9.2859999999999996</v>
      </c>
      <c r="AC6785" s="3">
        <v>10.654</v>
      </c>
      <c r="AD6785" s="3">
        <v>10.276</v>
      </c>
      <c r="AE6785" s="3">
        <v>4.6390000000000002</v>
      </c>
      <c r="AF6785" s="3">
        <v>3.7069999999999999</v>
      </c>
      <c r="AG6785" s="3">
        <v>1.93</v>
      </c>
      <c r="AH6785" s="3">
        <v>3.2250000000000001</v>
      </c>
      <c r="AI6785" s="3">
        <v>5.7320000000000002</v>
      </c>
      <c r="AJ6785" s="3">
        <v>5.4240000000000004</v>
      </c>
      <c r="AK6785" s="3">
        <v>10.109</v>
      </c>
      <c r="AL6785" s="3">
        <v>6.1059999999999999</v>
      </c>
      <c r="AM6785" s="3">
        <v>4.8000000000000001E-2</v>
      </c>
      <c r="AN6785" s="3">
        <v>6.032</v>
      </c>
      <c r="AO6785" s="3">
        <v>8.6310000000000002</v>
      </c>
      <c r="AP6785" s="3">
        <v>7.8140000000000001</v>
      </c>
      <c r="AQ6785" s="3">
        <v>6.57</v>
      </c>
      <c r="AR6785" s="3">
        <v>5.391</v>
      </c>
      <c r="AS6785" s="3">
        <v>3.5880000000000001</v>
      </c>
      <c r="AT6785" s="3">
        <v>3.2570000000000001</v>
      </c>
      <c r="AU6785" s="3">
        <v>5.9690000000000003</v>
      </c>
      <c r="AV6785" s="3">
        <v>2.286</v>
      </c>
      <c r="AW6785" s="3">
        <v>1.92</v>
      </c>
      <c r="AX6785" s="3">
        <v>1.6559999999999999</v>
      </c>
      <c r="AY6785" s="3">
        <v>1.956</v>
      </c>
      <c r="AZ6785" s="3">
        <v>2.0310000000000001</v>
      </c>
      <c r="BA6785">
        <v>1.9370000000000001</v>
      </c>
      <c r="BB6785">
        <v>2017</v>
      </c>
    </row>
    <row r="6786" spans="1:54" hidden="1" x14ac:dyDescent="0.2">
      <c r="A6786">
        <v>576</v>
      </c>
      <c r="B6786" t="s">
        <v>402</v>
      </c>
      <c r="C6786" t="s">
        <v>247</v>
      </c>
      <c r="D6786" t="s">
        <v>164</v>
      </c>
      <c r="E6786" t="s">
        <v>245</v>
      </c>
      <c r="F6786" t="s">
        <v>244</v>
      </c>
      <c r="G6786" t="s">
        <v>225</v>
      </c>
      <c r="H6786" t="s">
        <v>222</v>
      </c>
      <c r="I6786" t="s">
        <v>1680</v>
      </c>
      <c r="J6786" s="3" t="s">
        <v>215</v>
      </c>
      <c r="K6786" s="3" t="s">
        <v>215</v>
      </c>
      <c r="L6786" s="3" t="s">
        <v>215</v>
      </c>
      <c r="M6786" s="3" t="s">
        <v>215</v>
      </c>
      <c r="N6786" s="3" t="s">
        <v>215</v>
      </c>
      <c r="O6786" s="3" t="s">
        <v>215</v>
      </c>
      <c r="P6786" s="3" t="s">
        <v>215</v>
      </c>
      <c r="Q6786" s="3" t="s">
        <v>215</v>
      </c>
      <c r="R6786" s="3" t="s">
        <v>215</v>
      </c>
      <c r="S6786" s="3" t="s">
        <v>215</v>
      </c>
      <c r="T6786" s="3">
        <v>7.9279999999999999</v>
      </c>
      <c r="U6786" s="3">
        <v>7.8109999999999999</v>
      </c>
      <c r="V6786" s="3">
        <v>11.968</v>
      </c>
      <c r="W6786" s="3">
        <v>16.082000000000001</v>
      </c>
      <c r="X6786" s="3">
        <v>16.055</v>
      </c>
      <c r="Y6786" s="3">
        <v>14.411</v>
      </c>
      <c r="Z6786" s="3">
        <v>11.052</v>
      </c>
      <c r="AA6786" s="3">
        <v>12.484</v>
      </c>
      <c r="AB6786" s="3">
        <v>3.5369999999999999</v>
      </c>
      <c r="AC6786" s="3">
        <v>8.1579999999999995</v>
      </c>
      <c r="AD6786" s="3">
        <v>13.138999999999999</v>
      </c>
      <c r="AE6786" s="3">
        <v>7.5110000000000001</v>
      </c>
      <c r="AF6786" s="3">
        <v>8.1440000000000001</v>
      </c>
      <c r="AG6786" s="3">
        <v>11.15</v>
      </c>
      <c r="AH6786" s="3">
        <v>12.013999999999999</v>
      </c>
      <c r="AI6786" s="3">
        <v>16.684999999999999</v>
      </c>
      <c r="AJ6786" s="3">
        <v>16.074999999999999</v>
      </c>
      <c r="AK6786" s="3">
        <v>30.832999999999998</v>
      </c>
      <c r="AL6786" s="3">
        <v>18.489000000000001</v>
      </c>
      <c r="AM6786" s="3">
        <v>0.63700000000000001</v>
      </c>
      <c r="AN6786" s="3">
        <v>20.783000000000001</v>
      </c>
      <c r="AO6786" s="3">
        <v>29.242000000000001</v>
      </c>
      <c r="AP6786" s="3">
        <v>28.154</v>
      </c>
      <c r="AQ6786" s="3">
        <v>24.486999999999998</v>
      </c>
      <c r="AR6786" s="3">
        <v>21.042000000000002</v>
      </c>
      <c r="AS6786" s="3">
        <v>15.169</v>
      </c>
      <c r="AT6786" s="3">
        <v>13.941000000000001</v>
      </c>
      <c r="AU6786" s="3">
        <v>24.716999999999999</v>
      </c>
      <c r="AV6786" s="3">
        <v>9.734</v>
      </c>
      <c r="AW6786" s="3">
        <v>7.2380000000000004</v>
      </c>
      <c r="AX6786" s="3">
        <v>7.6719999999999997</v>
      </c>
      <c r="AY6786" s="3">
        <v>8.4060000000000006</v>
      </c>
      <c r="AZ6786" s="3">
        <v>9.3879999999999999</v>
      </c>
      <c r="BA6786">
        <v>9.8550000000000004</v>
      </c>
      <c r="BB6786">
        <v>2017</v>
      </c>
    </row>
    <row r="6787" spans="1:54" hidden="1" x14ac:dyDescent="0.2">
      <c r="A6787">
        <v>576</v>
      </c>
      <c r="B6787" t="s">
        <v>402</v>
      </c>
      <c r="C6787" t="s">
        <v>246</v>
      </c>
      <c r="D6787" t="s">
        <v>164</v>
      </c>
      <c r="E6787" t="s">
        <v>245</v>
      </c>
      <c r="F6787" t="s">
        <v>244</v>
      </c>
      <c r="G6787" t="s">
        <v>243</v>
      </c>
      <c r="I6787" t="s">
        <v>362</v>
      </c>
      <c r="J6787" s="3" t="s">
        <v>215</v>
      </c>
      <c r="K6787" s="3" t="s">
        <v>215</v>
      </c>
      <c r="L6787" s="3" t="s">
        <v>215</v>
      </c>
      <c r="M6787" s="3" t="s">
        <v>215</v>
      </c>
      <c r="N6787" s="3" t="s">
        <v>215</v>
      </c>
      <c r="O6787" s="3" t="s">
        <v>215</v>
      </c>
      <c r="P6787" s="3" t="s">
        <v>215</v>
      </c>
      <c r="Q6787" s="3" t="s">
        <v>215</v>
      </c>
      <c r="R6787" s="3" t="s">
        <v>215</v>
      </c>
      <c r="S6787" s="3" t="s">
        <v>215</v>
      </c>
      <c r="T6787" s="3">
        <v>11.423</v>
      </c>
      <c r="U6787" s="3">
        <v>9.8550000000000004</v>
      </c>
      <c r="V6787" s="3">
        <v>13.673999999999999</v>
      </c>
      <c r="W6787" s="3">
        <v>16.266999999999999</v>
      </c>
      <c r="X6787" s="3">
        <v>14.412000000000001</v>
      </c>
      <c r="Y6787" s="3">
        <v>11.622999999999999</v>
      </c>
      <c r="Z6787" s="3">
        <v>8.2409999999999997</v>
      </c>
      <c r="AA6787" s="3">
        <v>8.7390000000000008</v>
      </c>
      <c r="AB6787" s="3">
        <v>2.4009999999999998</v>
      </c>
      <c r="AC6787" s="3">
        <v>5.5339999999999998</v>
      </c>
      <c r="AD6787" s="3">
        <v>8.2560000000000002</v>
      </c>
      <c r="AE6787" s="3">
        <v>4.6340000000000003</v>
      </c>
      <c r="AF6787" s="3">
        <v>4.8559999999999999</v>
      </c>
      <c r="AG6787" s="3">
        <v>6.3949999999999996</v>
      </c>
      <c r="AH6787" s="3">
        <v>6.1950000000000003</v>
      </c>
      <c r="AI6787" s="3">
        <v>7.8570000000000002</v>
      </c>
      <c r="AJ6787" s="3">
        <v>6.95</v>
      </c>
      <c r="AK6787" s="3">
        <v>11.811999999999999</v>
      </c>
      <c r="AL6787" s="3">
        <v>6.774</v>
      </c>
      <c r="AM6787" s="3">
        <v>0.21199999999999999</v>
      </c>
      <c r="AN6787" s="3">
        <v>6.5279999999999996</v>
      </c>
      <c r="AO6787" s="3">
        <v>8.5619999999999994</v>
      </c>
      <c r="AP6787" s="3">
        <v>7.7859999999999996</v>
      </c>
      <c r="AQ6787" s="3">
        <v>6.49</v>
      </c>
      <c r="AR6787" s="3">
        <v>5.38</v>
      </c>
      <c r="AS6787" s="3">
        <v>3.6219999999999999</v>
      </c>
      <c r="AT6787" s="3">
        <v>3.2559999999999998</v>
      </c>
      <c r="AU6787" s="3">
        <v>5.58</v>
      </c>
      <c r="AV6787" s="3">
        <v>2.1230000000000002</v>
      </c>
      <c r="AW6787" s="3">
        <v>1.526</v>
      </c>
      <c r="AX6787" s="3">
        <v>1.5629999999999999</v>
      </c>
      <c r="AY6787" s="3">
        <v>1.6559999999999999</v>
      </c>
      <c r="AZ6787" s="3">
        <v>1.788</v>
      </c>
      <c r="BA6787">
        <v>1.8160000000000001</v>
      </c>
      <c r="BB6787">
        <v>2017</v>
      </c>
    </row>
    <row r="6788" spans="1:54" hidden="1" x14ac:dyDescent="0.2">
      <c r="A6788">
        <v>576</v>
      </c>
      <c r="B6788" t="s">
        <v>402</v>
      </c>
      <c r="C6788" t="s">
        <v>242</v>
      </c>
      <c r="D6788" t="s">
        <v>164</v>
      </c>
      <c r="E6788" t="s">
        <v>240</v>
      </c>
      <c r="F6788" t="s">
        <v>239</v>
      </c>
      <c r="G6788" t="s">
        <v>225</v>
      </c>
      <c r="H6788" t="s">
        <v>222</v>
      </c>
    </row>
    <row r="6789" spans="1:54" hidden="1" x14ac:dyDescent="0.2">
      <c r="A6789">
        <v>576</v>
      </c>
      <c r="B6789" t="s">
        <v>402</v>
      </c>
      <c r="C6789" t="s">
        <v>241</v>
      </c>
      <c r="D6789" t="s">
        <v>164</v>
      </c>
      <c r="E6789" t="s">
        <v>240</v>
      </c>
      <c r="F6789" t="s">
        <v>239</v>
      </c>
      <c r="G6789" t="s">
        <v>217</v>
      </c>
    </row>
    <row r="6790" spans="1:54" hidden="1" x14ac:dyDescent="0.2">
      <c r="A6790">
        <v>576</v>
      </c>
      <c r="B6790" t="s">
        <v>402</v>
      </c>
      <c r="C6790" t="s">
        <v>237</v>
      </c>
      <c r="D6790" t="s">
        <v>164</v>
      </c>
      <c r="E6790" t="s">
        <v>235</v>
      </c>
      <c r="F6790" t="s">
        <v>234</v>
      </c>
      <c r="G6790" t="s">
        <v>225</v>
      </c>
      <c r="H6790" t="s">
        <v>222</v>
      </c>
    </row>
    <row r="6791" spans="1:54" hidden="1" x14ac:dyDescent="0.2">
      <c r="A6791">
        <v>576</v>
      </c>
      <c r="B6791" t="s">
        <v>402</v>
      </c>
      <c r="C6791" t="s">
        <v>236</v>
      </c>
      <c r="D6791" t="s">
        <v>164</v>
      </c>
      <c r="E6791" t="s">
        <v>235</v>
      </c>
      <c r="F6791" t="s">
        <v>234</v>
      </c>
      <c r="G6791" t="s">
        <v>217</v>
      </c>
    </row>
    <row r="6792" spans="1:54" hidden="1" x14ac:dyDescent="0.2">
      <c r="A6792">
        <v>576</v>
      </c>
      <c r="B6792" t="s">
        <v>402</v>
      </c>
      <c r="C6792" t="s">
        <v>233</v>
      </c>
      <c r="D6792" t="s">
        <v>164</v>
      </c>
      <c r="E6792" t="s">
        <v>231</v>
      </c>
      <c r="F6792" t="s">
        <v>230</v>
      </c>
      <c r="G6792" t="s">
        <v>225</v>
      </c>
      <c r="H6792" t="s">
        <v>222</v>
      </c>
      <c r="I6792" t="s">
        <v>1680</v>
      </c>
      <c r="J6792" s="3" t="s">
        <v>215</v>
      </c>
      <c r="K6792" s="3" t="s">
        <v>215</v>
      </c>
      <c r="L6792" s="3" t="s">
        <v>215</v>
      </c>
      <c r="M6792" s="3" t="s">
        <v>215</v>
      </c>
      <c r="N6792" s="3" t="s">
        <v>215</v>
      </c>
      <c r="O6792" s="3" t="s">
        <v>215</v>
      </c>
      <c r="P6792" s="3" t="s">
        <v>215</v>
      </c>
      <c r="Q6792" s="3" t="s">
        <v>215</v>
      </c>
      <c r="R6792" s="3" t="s">
        <v>215</v>
      </c>
      <c r="S6792" s="3" t="s">
        <v>215</v>
      </c>
      <c r="T6792" s="3">
        <v>51.426000000000002</v>
      </c>
      <c r="U6792" s="3">
        <v>59.040999999999997</v>
      </c>
      <c r="V6792" s="3">
        <v>67.253</v>
      </c>
      <c r="W6792" s="3">
        <v>69.822000000000003</v>
      </c>
      <c r="X6792" s="3">
        <v>75.343999999999994</v>
      </c>
      <c r="Y6792" s="3">
        <v>86.507999999999996</v>
      </c>
      <c r="Z6792" s="3">
        <v>94.831000000000003</v>
      </c>
      <c r="AA6792" s="3">
        <v>102.372</v>
      </c>
      <c r="AB6792" s="3">
        <v>115.18300000000001</v>
      </c>
      <c r="AC6792" s="3">
        <v>125.777</v>
      </c>
      <c r="AD6792" s="3">
        <v>134.37</v>
      </c>
      <c r="AE6792" s="3">
        <v>149</v>
      </c>
      <c r="AF6792" s="3">
        <v>156.751</v>
      </c>
      <c r="AG6792" s="3">
        <v>169.33199999999999</v>
      </c>
      <c r="AH6792" s="3">
        <v>186.59800000000001</v>
      </c>
      <c r="AI6792" s="3">
        <v>200.006</v>
      </c>
      <c r="AJ6792" s="3">
        <v>206.43899999999999</v>
      </c>
      <c r="AK6792" s="3">
        <v>234.09299999999999</v>
      </c>
      <c r="AL6792" s="3">
        <v>255.465</v>
      </c>
      <c r="AM6792" s="3">
        <v>291.50200000000001</v>
      </c>
      <c r="AN6792" s="3">
        <v>321.18200000000002</v>
      </c>
      <c r="AO6792" s="3">
        <v>354.02300000000002</v>
      </c>
      <c r="AP6792" s="3">
        <v>384.99799999999999</v>
      </c>
      <c r="AQ6792" s="3">
        <v>390.40699999999998</v>
      </c>
      <c r="AR6792" s="3">
        <v>387.25099999999998</v>
      </c>
      <c r="AS6792" s="3">
        <v>421.30200000000002</v>
      </c>
      <c r="AT6792" s="3">
        <v>463.166</v>
      </c>
      <c r="AU6792" s="3">
        <v>502.02199999999999</v>
      </c>
      <c r="AV6792" s="3">
        <v>513.68200000000002</v>
      </c>
      <c r="AW6792" s="3">
        <v>525.39</v>
      </c>
      <c r="AX6792" s="3">
        <v>537.13099999999997</v>
      </c>
      <c r="AY6792" s="3">
        <v>548.89099999999996</v>
      </c>
      <c r="AZ6792" s="3">
        <v>560.66</v>
      </c>
      <c r="BA6792">
        <v>572.42899999999997</v>
      </c>
      <c r="BB6792">
        <v>2017</v>
      </c>
    </row>
    <row r="6793" spans="1:54" hidden="1" x14ac:dyDescent="0.2">
      <c r="A6793">
        <v>576</v>
      </c>
      <c r="B6793" t="s">
        <v>402</v>
      </c>
      <c r="C6793" t="s">
        <v>232</v>
      </c>
      <c r="D6793" t="s">
        <v>164</v>
      </c>
      <c r="E6793" t="s">
        <v>231</v>
      </c>
      <c r="F6793" t="s">
        <v>230</v>
      </c>
      <c r="G6793" t="s">
        <v>217</v>
      </c>
      <c r="I6793" t="s">
        <v>229</v>
      </c>
      <c r="J6793" s="3" t="s">
        <v>215</v>
      </c>
      <c r="K6793" s="3" t="s">
        <v>215</v>
      </c>
      <c r="L6793" s="3" t="s">
        <v>215</v>
      </c>
      <c r="M6793" s="3" t="s">
        <v>215</v>
      </c>
      <c r="N6793" s="3" t="s">
        <v>215</v>
      </c>
      <c r="O6793" s="3" t="s">
        <v>215</v>
      </c>
      <c r="P6793" s="3" t="s">
        <v>215</v>
      </c>
      <c r="Q6793" s="3" t="s">
        <v>215</v>
      </c>
      <c r="R6793" s="3" t="s">
        <v>215</v>
      </c>
      <c r="S6793" s="3" t="s">
        <v>215</v>
      </c>
      <c r="T6793" s="3">
        <v>70.912999999999997</v>
      </c>
      <c r="U6793" s="3">
        <v>73.655000000000001</v>
      </c>
      <c r="V6793" s="3">
        <v>76.233000000000004</v>
      </c>
      <c r="W6793" s="3">
        <v>68.679000000000002</v>
      </c>
      <c r="X6793" s="3">
        <v>68.194999999999993</v>
      </c>
      <c r="Y6793" s="3">
        <v>67.358000000000004</v>
      </c>
      <c r="Z6793" s="3">
        <v>68.754999999999995</v>
      </c>
      <c r="AA6793" s="3">
        <v>68.287000000000006</v>
      </c>
      <c r="AB6793" s="3">
        <v>81.480999999999995</v>
      </c>
      <c r="AC6793" s="3">
        <v>83.569000000000003</v>
      </c>
      <c r="AD6793" s="3">
        <v>79.866</v>
      </c>
      <c r="AE6793" s="3">
        <v>93.688999999999993</v>
      </c>
      <c r="AF6793" s="3">
        <v>94.323999999999998</v>
      </c>
      <c r="AG6793" s="3">
        <v>97.644000000000005</v>
      </c>
      <c r="AH6793" s="3">
        <v>94.686999999999998</v>
      </c>
      <c r="AI6793" s="3">
        <v>92.067999999999998</v>
      </c>
      <c r="AJ6793" s="3">
        <v>85.117000000000004</v>
      </c>
      <c r="AK6793" s="3">
        <v>84.716999999999999</v>
      </c>
      <c r="AL6793" s="3">
        <v>95.343000000000004</v>
      </c>
      <c r="AM6793" s="3">
        <v>99.691000000000003</v>
      </c>
      <c r="AN6793" s="3">
        <v>96.986999999999995</v>
      </c>
      <c r="AO6793" s="3">
        <v>100.733</v>
      </c>
      <c r="AP6793" s="3">
        <v>105.08199999999999</v>
      </c>
      <c r="AQ6793" s="3">
        <v>101.48699999999999</v>
      </c>
      <c r="AR6793" s="3">
        <v>96.641000000000005</v>
      </c>
      <c r="AS6793" s="3">
        <v>100.5</v>
      </c>
      <c r="AT6793" s="3">
        <v>106.774</v>
      </c>
      <c r="AU6793" s="3">
        <v>110.864</v>
      </c>
      <c r="AV6793" s="3">
        <v>110.23699999999999</v>
      </c>
      <c r="AW6793" s="3">
        <v>108.788</v>
      </c>
      <c r="AX6793" s="3">
        <v>108.075</v>
      </c>
      <c r="AY6793" s="3">
        <v>106.762</v>
      </c>
      <c r="AZ6793" s="3">
        <v>105.84099999999999</v>
      </c>
      <c r="BA6793">
        <v>107.248</v>
      </c>
      <c r="BB6793">
        <v>2017</v>
      </c>
    </row>
    <row r="6794" spans="1:54" hidden="1" x14ac:dyDescent="0.2">
      <c r="A6794">
        <v>576</v>
      </c>
      <c r="B6794" t="s">
        <v>402</v>
      </c>
      <c r="C6794" t="s">
        <v>228</v>
      </c>
      <c r="D6794" t="s">
        <v>164</v>
      </c>
      <c r="E6794" t="s">
        <v>227</v>
      </c>
      <c r="F6794" t="s">
        <v>226</v>
      </c>
      <c r="G6794" t="s">
        <v>225</v>
      </c>
      <c r="H6794" t="s">
        <v>222</v>
      </c>
      <c r="I6794" t="s">
        <v>1680</v>
      </c>
      <c r="J6794" s="3" t="s">
        <v>215</v>
      </c>
      <c r="K6794" s="3" t="s">
        <v>215</v>
      </c>
      <c r="L6794" s="3" t="s">
        <v>215</v>
      </c>
      <c r="M6794" s="3" t="s">
        <v>215</v>
      </c>
      <c r="N6794" s="3" t="s">
        <v>215</v>
      </c>
      <c r="O6794" s="3" t="s">
        <v>215</v>
      </c>
      <c r="P6794" s="3" t="s">
        <v>215</v>
      </c>
      <c r="Q6794" s="3" t="s">
        <v>215</v>
      </c>
      <c r="R6794" s="3" t="s">
        <v>215</v>
      </c>
      <c r="S6794" s="3" t="s">
        <v>215</v>
      </c>
      <c r="T6794" s="3">
        <v>72.52</v>
      </c>
      <c r="U6794" s="3">
        <v>80.159000000000006</v>
      </c>
      <c r="V6794" s="3">
        <v>88.218999999999994</v>
      </c>
      <c r="W6794" s="3">
        <v>101.664</v>
      </c>
      <c r="X6794" s="3">
        <v>110.483</v>
      </c>
      <c r="Y6794" s="3">
        <v>128.43</v>
      </c>
      <c r="Z6794" s="3">
        <v>137.92500000000001</v>
      </c>
      <c r="AA6794" s="3">
        <v>149.91300000000001</v>
      </c>
      <c r="AB6794" s="3">
        <v>141.36199999999999</v>
      </c>
      <c r="AC6794" s="3">
        <v>150.50800000000001</v>
      </c>
      <c r="AD6794" s="3">
        <v>168.244</v>
      </c>
      <c r="AE6794" s="3">
        <v>159.03700000000001</v>
      </c>
      <c r="AF6794" s="3">
        <v>166.184</v>
      </c>
      <c r="AG6794" s="3">
        <v>173.417</v>
      </c>
      <c r="AH6794" s="3">
        <v>197.06899999999999</v>
      </c>
      <c r="AI6794" s="3">
        <v>217.23699999999999</v>
      </c>
      <c r="AJ6794" s="3">
        <v>242.536</v>
      </c>
      <c r="AK6794" s="3">
        <v>276.32299999999998</v>
      </c>
      <c r="AL6794" s="3">
        <v>267.94400000000002</v>
      </c>
      <c r="AM6794" s="3">
        <v>292.404</v>
      </c>
      <c r="AN6794" s="3">
        <v>331.161</v>
      </c>
      <c r="AO6794" s="3">
        <v>351.44900000000001</v>
      </c>
      <c r="AP6794" s="3">
        <v>366.37700000000001</v>
      </c>
      <c r="AQ6794" s="3">
        <v>384.68700000000001</v>
      </c>
      <c r="AR6794" s="3">
        <v>400.71199999999999</v>
      </c>
      <c r="AS6794" s="3">
        <v>419.20499999999998</v>
      </c>
      <c r="AT6794" s="3">
        <v>433.78199999999998</v>
      </c>
      <c r="AU6794" s="3">
        <v>452.82499999999999</v>
      </c>
      <c r="AV6794" s="3">
        <v>465.97800000000001</v>
      </c>
      <c r="AW6794" s="3">
        <v>482.94900000000001</v>
      </c>
      <c r="AX6794" s="3">
        <v>496.99900000000002</v>
      </c>
      <c r="AY6794" s="3">
        <v>514.12800000000004</v>
      </c>
      <c r="AZ6794" s="3">
        <v>529.72</v>
      </c>
      <c r="BA6794">
        <v>533.74199999999996</v>
      </c>
      <c r="BB6794">
        <v>2017</v>
      </c>
    </row>
    <row r="6795" spans="1:54" hidden="1" x14ac:dyDescent="0.2">
      <c r="A6795">
        <v>576</v>
      </c>
      <c r="B6795" t="s">
        <v>402</v>
      </c>
      <c r="C6795" t="s">
        <v>224</v>
      </c>
      <c r="D6795" t="s">
        <v>164</v>
      </c>
      <c r="E6795" t="s">
        <v>219</v>
      </c>
      <c r="F6795" t="s">
        <v>218</v>
      </c>
      <c r="G6795" t="s">
        <v>223</v>
      </c>
      <c r="H6795" t="s">
        <v>222</v>
      </c>
      <c r="I6795" t="s">
        <v>1681</v>
      </c>
      <c r="J6795" s="3">
        <v>-1.613</v>
      </c>
      <c r="K6795" s="3">
        <v>-1.542</v>
      </c>
      <c r="L6795" s="3">
        <v>-1.3480000000000001</v>
      </c>
      <c r="M6795" s="3">
        <v>-0.65300000000000002</v>
      </c>
      <c r="N6795" s="3">
        <v>-0.40300000000000002</v>
      </c>
      <c r="O6795" s="3">
        <v>0.02</v>
      </c>
      <c r="P6795" s="3">
        <v>0.33700000000000002</v>
      </c>
      <c r="Q6795" s="3">
        <v>-0.10299999999999999</v>
      </c>
      <c r="R6795" s="3">
        <v>1.9470000000000001</v>
      </c>
      <c r="S6795" s="3">
        <v>2.9780000000000002</v>
      </c>
      <c r="T6795" s="3">
        <v>3.1419999999999999</v>
      </c>
      <c r="U6795" s="3">
        <v>4.8739999999999997</v>
      </c>
      <c r="V6795" s="3">
        <v>5.8540000000000001</v>
      </c>
      <c r="W6795" s="3">
        <v>4.1070000000000002</v>
      </c>
      <c r="X6795" s="3">
        <v>11.263999999999999</v>
      </c>
      <c r="Y6795" s="3">
        <v>14.445</v>
      </c>
      <c r="Z6795" s="3">
        <v>13.91</v>
      </c>
      <c r="AA6795" s="3">
        <v>15.285</v>
      </c>
      <c r="AB6795" s="3">
        <v>18.477</v>
      </c>
      <c r="AC6795" s="3">
        <v>14.657999999999999</v>
      </c>
      <c r="AD6795" s="3">
        <v>10.358000000000001</v>
      </c>
      <c r="AE6795" s="3">
        <v>12.372999999999999</v>
      </c>
      <c r="AF6795" s="3">
        <v>12.401999999999999</v>
      </c>
      <c r="AG6795" s="3">
        <v>22.146999999999998</v>
      </c>
      <c r="AH6795" s="3">
        <v>20.768000000000001</v>
      </c>
      <c r="AI6795" s="3">
        <v>28.105</v>
      </c>
      <c r="AJ6795" s="3">
        <v>37.14</v>
      </c>
      <c r="AK6795" s="3">
        <v>46.901000000000003</v>
      </c>
      <c r="AL6795" s="3">
        <v>27.831</v>
      </c>
      <c r="AM6795" s="3">
        <v>32.417999999999999</v>
      </c>
      <c r="AN6795" s="3">
        <v>55.420999999999999</v>
      </c>
      <c r="AO6795" s="3">
        <v>61.127000000000002</v>
      </c>
      <c r="AP6795" s="3">
        <v>49.424999999999997</v>
      </c>
      <c r="AQ6795" s="3">
        <v>50.298999999999999</v>
      </c>
      <c r="AR6795" s="3">
        <v>58.195999999999998</v>
      </c>
      <c r="AS6795" s="3">
        <v>56.493000000000002</v>
      </c>
      <c r="AT6795" s="3">
        <v>58.844999999999999</v>
      </c>
      <c r="AU6795" s="3">
        <v>60.988999999999997</v>
      </c>
      <c r="AV6795" s="3">
        <v>66.09</v>
      </c>
      <c r="AW6795" s="3">
        <v>68.87</v>
      </c>
      <c r="AX6795" s="3">
        <v>71.484999999999999</v>
      </c>
      <c r="AY6795" s="3">
        <v>71.572999999999993</v>
      </c>
      <c r="AZ6795" s="3">
        <v>70.287000000000006</v>
      </c>
      <c r="BA6795">
        <v>69.992999999999995</v>
      </c>
      <c r="BB6795">
        <v>2017</v>
      </c>
    </row>
    <row r="6796" spans="1:54" hidden="1" x14ac:dyDescent="0.2">
      <c r="A6796">
        <v>576</v>
      </c>
      <c r="B6796" t="s">
        <v>402</v>
      </c>
      <c r="C6796" t="s">
        <v>220</v>
      </c>
      <c r="D6796" t="s">
        <v>164</v>
      </c>
      <c r="E6796" t="s">
        <v>219</v>
      </c>
      <c r="F6796" t="s">
        <v>218</v>
      </c>
      <c r="G6796" t="s">
        <v>217</v>
      </c>
      <c r="I6796" t="s">
        <v>216</v>
      </c>
      <c r="J6796" s="3">
        <v>-13.353</v>
      </c>
      <c r="K6796" s="3">
        <v>-10.736000000000001</v>
      </c>
      <c r="L6796" s="3">
        <v>-8.4920000000000009</v>
      </c>
      <c r="M6796" s="3">
        <v>-3.6269999999999998</v>
      </c>
      <c r="N6796" s="3">
        <v>-2.06</v>
      </c>
      <c r="O6796" s="3">
        <v>0.109</v>
      </c>
      <c r="P6796" s="3">
        <v>1.794</v>
      </c>
      <c r="Q6796" s="3">
        <v>-0.47699999999999998</v>
      </c>
      <c r="R6796" s="3">
        <v>7.343</v>
      </c>
      <c r="S6796" s="3">
        <v>9.4870000000000001</v>
      </c>
      <c r="T6796" s="3">
        <v>8.0779999999999994</v>
      </c>
      <c r="U6796" s="3">
        <v>10.718</v>
      </c>
      <c r="V6796" s="3">
        <v>11.223000000000001</v>
      </c>
      <c r="W6796" s="3">
        <v>6.7729999999999997</v>
      </c>
      <c r="X6796" s="3">
        <v>15.268000000000001</v>
      </c>
      <c r="Y6796" s="3">
        <v>16.434999999999999</v>
      </c>
      <c r="Z6796" s="3">
        <v>14.43</v>
      </c>
      <c r="AA6796" s="3">
        <v>15.26</v>
      </c>
      <c r="AB6796" s="3">
        <v>21.558</v>
      </c>
      <c r="AC6796" s="3">
        <v>16.986999999999998</v>
      </c>
      <c r="AD6796" s="3">
        <v>10.808</v>
      </c>
      <c r="AE6796" s="3">
        <v>13.858000000000001</v>
      </c>
      <c r="AF6796" s="3">
        <v>13.489000000000001</v>
      </c>
      <c r="AG6796" s="3">
        <v>22.832000000000001</v>
      </c>
      <c r="AH6796" s="3">
        <v>18.187999999999999</v>
      </c>
      <c r="AI6796" s="3">
        <v>22.056999999999999</v>
      </c>
      <c r="AJ6796" s="3">
        <v>25.13</v>
      </c>
      <c r="AK6796" s="3">
        <v>26.059000000000001</v>
      </c>
      <c r="AL6796" s="3">
        <v>14.478</v>
      </c>
      <c r="AM6796" s="3">
        <v>16.849</v>
      </c>
      <c r="AN6796" s="3">
        <v>23.442</v>
      </c>
      <c r="AO6796" s="3">
        <v>22.15</v>
      </c>
      <c r="AP6796" s="3">
        <v>17.003</v>
      </c>
      <c r="AQ6796" s="3">
        <v>16.521000000000001</v>
      </c>
      <c r="AR6796" s="3">
        <v>18.678999999999998</v>
      </c>
      <c r="AS6796" s="3">
        <v>18.577999999999999</v>
      </c>
      <c r="AT6796" s="3">
        <v>18.997</v>
      </c>
      <c r="AU6796" s="3">
        <v>18.829000000000001</v>
      </c>
      <c r="AV6796" s="3">
        <v>18.901</v>
      </c>
      <c r="AW6796" s="3">
        <v>18.725999999999999</v>
      </c>
      <c r="AX6796" s="3">
        <v>18.556000000000001</v>
      </c>
      <c r="AY6796" s="3">
        <v>17.809999999999999</v>
      </c>
      <c r="AZ6796" s="3">
        <v>16.766999999999999</v>
      </c>
      <c r="BA6796">
        <v>15.987</v>
      </c>
      <c r="BB6796">
        <v>2017</v>
      </c>
    </row>
    <row r="6797" spans="1:54" x14ac:dyDescent="0.2">
      <c r="A6797">
        <v>936</v>
      </c>
      <c r="B6797" t="s">
        <v>401</v>
      </c>
      <c r="C6797" t="s">
        <v>352</v>
      </c>
      <c r="D6797" t="s">
        <v>162</v>
      </c>
      <c r="E6797" t="s">
        <v>349</v>
      </c>
      <c r="F6797" t="s">
        <v>351</v>
      </c>
      <c r="G6797" t="s">
        <v>225</v>
      </c>
      <c r="H6797" t="s">
        <v>222</v>
      </c>
      <c r="I6797" t="s">
        <v>1682</v>
      </c>
      <c r="J6797" s="3" t="s">
        <v>215</v>
      </c>
      <c r="K6797" s="3" t="s">
        <v>215</v>
      </c>
      <c r="L6797" s="3" t="s">
        <v>215</v>
      </c>
      <c r="M6797" s="3" t="s">
        <v>215</v>
      </c>
      <c r="N6797" s="3" t="s">
        <v>215</v>
      </c>
      <c r="O6797" s="3" t="s">
        <v>215</v>
      </c>
      <c r="P6797" s="3" t="s">
        <v>215</v>
      </c>
      <c r="Q6797" s="3" t="s">
        <v>215</v>
      </c>
      <c r="R6797" s="3" t="s">
        <v>215</v>
      </c>
      <c r="S6797" s="3" t="s">
        <v>215</v>
      </c>
      <c r="T6797" s="3" t="s">
        <v>215</v>
      </c>
      <c r="U6797" s="3" t="s">
        <v>215</v>
      </c>
      <c r="V6797" s="3" t="s">
        <v>215</v>
      </c>
      <c r="W6797" s="3">
        <v>31.164000000000001</v>
      </c>
      <c r="X6797" s="3">
        <v>33.097999999999999</v>
      </c>
      <c r="Y6797" s="3">
        <v>35.704000000000001</v>
      </c>
      <c r="Z6797" s="3">
        <v>38.182000000000002</v>
      </c>
      <c r="AA6797" s="3">
        <v>39.878999999999998</v>
      </c>
      <c r="AB6797" s="3">
        <v>41.478999999999999</v>
      </c>
      <c r="AC6797" s="3">
        <v>41.393999999999998</v>
      </c>
      <c r="AD6797" s="3">
        <v>41.895000000000003</v>
      </c>
      <c r="AE6797" s="3">
        <v>43.283999999999999</v>
      </c>
      <c r="AF6797" s="3">
        <v>45.241999999999997</v>
      </c>
      <c r="AG6797" s="3">
        <v>47.692999999999998</v>
      </c>
      <c r="AH6797" s="3">
        <v>50.201000000000001</v>
      </c>
      <c r="AI6797" s="3">
        <v>53.59</v>
      </c>
      <c r="AJ6797" s="3">
        <v>58.12</v>
      </c>
      <c r="AK6797" s="3">
        <v>64.397000000000006</v>
      </c>
      <c r="AL6797" s="3">
        <v>68.022000000000006</v>
      </c>
      <c r="AM6797" s="3">
        <v>64.334000000000003</v>
      </c>
      <c r="AN6797" s="3">
        <v>67.576999999999998</v>
      </c>
      <c r="AO6797" s="3">
        <v>69.481999999999999</v>
      </c>
      <c r="AP6797" s="3">
        <v>70.634</v>
      </c>
      <c r="AQ6797" s="3">
        <v>71.686999999999998</v>
      </c>
      <c r="AR6797" s="3">
        <v>73.658000000000001</v>
      </c>
      <c r="AS6797" s="3">
        <v>76.494</v>
      </c>
      <c r="AT6797" s="3">
        <v>79.037000000000006</v>
      </c>
      <c r="AU6797" s="3">
        <v>81.724999999999994</v>
      </c>
      <c r="AV6797" s="3">
        <v>84.994</v>
      </c>
      <c r="AW6797" s="3">
        <v>88.563000000000002</v>
      </c>
      <c r="AX6797" s="3">
        <v>91.929000000000002</v>
      </c>
      <c r="AY6797" s="3">
        <v>95.33</v>
      </c>
      <c r="AZ6797" s="3">
        <v>98.667000000000002</v>
      </c>
      <c r="BA6797">
        <v>102.021</v>
      </c>
      <c r="BB6797">
        <v>2017</v>
      </c>
    </row>
    <row r="6798" spans="1:54" hidden="1" x14ac:dyDescent="0.2">
      <c r="A6798">
        <v>936</v>
      </c>
      <c r="B6798" t="s">
        <v>401</v>
      </c>
      <c r="C6798" t="s">
        <v>350</v>
      </c>
      <c r="D6798" t="s">
        <v>162</v>
      </c>
      <c r="E6798" t="s">
        <v>349</v>
      </c>
      <c r="F6798" t="s">
        <v>348</v>
      </c>
      <c r="G6798" t="s">
        <v>275</v>
      </c>
      <c r="I6798" t="s">
        <v>347</v>
      </c>
      <c r="J6798" s="3" t="s">
        <v>215</v>
      </c>
      <c r="K6798" s="3" t="s">
        <v>215</v>
      </c>
      <c r="L6798" s="3" t="s">
        <v>215</v>
      </c>
      <c r="M6798" s="3" t="s">
        <v>215</v>
      </c>
      <c r="N6798" s="3" t="s">
        <v>215</v>
      </c>
      <c r="O6798" s="3" t="s">
        <v>215</v>
      </c>
      <c r="P6798" s="3" t="s">
        <v>215</v>
      </c>
      <c r="Q6798" s="3" t="s">
        <v>215</v>
      </c>
      <c r="R6798" s="3" t="s">
        <v>215</v>
      </c>
      <c r="S6798" s="3" t="s">
        <v>215</v>
      </c>
      <c r="T6798" s="3" t="s">
        <v>215</v>
      </c>
      <c r="U6798" s="3" t="s">
        <v>215</v>
      </c>
      <c r="V6798" s="3" t="s">
        <v>215</v>
      </c>
      <c r="W6798" s="3" t="s">
        <v>215</v>
      </c>
      <c r="X6798" s="3">
        <v>6.2060000000000004</v>
      </c>
      <c r="Y6798" s="3">
        <v>7.8719999999999999</v>
      </c>
      <c r="Z6798" s="3">
        <v>6.9409999999999998</v>
      </c>
      <c r="AA6798" s="3">
        <v>4.4450000000000003</v>
      </c>
      <c r="AB6798" s="3">
        <v>4.0119999999999996</v>
      </c>
      <c r="AC6798" s="3">
        <v>-0.20499999999999999</v>
      </c>
      <c r="AD6798" s="3">
        <v>1.21</v>
      </c>
      <c r="AE6798" s="3">
        <v>3.3159999999999998</v>
      </c>
      <c r="AF6798" s="3">
        <v>4.5229999999999997</v>
      </c>
      <c r="AG6798" s="3">
        <v>5.4180000000000001</v>
      </c>
      <c r="AH6798" s="3">
        <v>5.2590000000000003</v>
      </c>
      <c r="AI6798" s="3">
        <v>6.7510000000000003</v>
      </c>
      <c r="AJ6798" s="3">
        <v>8.4529999999999994</v>
      </c>
      <c r="AK6798" s="3">
        <v>10.8</v>
      </c>
      <c r="AL6798" s="3">
        <v>5.63</v>
      </c>
      <c r="AM6798" s="3">
        <v>-5.423</v>
      </c>
      <c r="AN6798" s="3">
        <v>5.0419999999999998</v>
      </c>
      <c r="AO6798" s="3">
        <v>2.819</v>
      </c>
      <c r="AP6798" s="3">
        <v>1.657</v>
      </c>
      <c r="AQ6798" s="3">
        <v>1.4910000000000001</v>
      </c>
      <c r="AR6798" s="3">
        <v>2.75</v>
      </c>
      <c r="AS6798" s="3">
        <v>3.85</v>
      </c>
      <c r="AT6798" s="3">
        <v>3.3250000000000002</v>
      </c>
      <c r="AU6798" s="3">
        <v>3.4</v>
      </c>
      <c r="AV6798" s="3">
        <v>4</v>
      </c>
      <c r="AW6798" s="3">
        <v>4.2</v>
      </c>
      <c r="AX6798" s="3">
        <v>3.8</v>
      </c>
      <c r="AY6798" s="3">
        <v>3.7</v>
      </c>
      <c r="AZ6798" s="3">
        <v>3.5</v>
      </c>
      <c r="BA6798">
        <v>3.4</v>
      </c>
      <c r="BB6798">
        <v>2017</v>
      </c>
    </row>
    <row r="6799" spans="1:54" hidden="1" x14ac:dyDescent="0.2">
      <c r="A6799">
        <v>936</v>
      </c>
      <c r="B6799" t="s">
        <v>401</v>
      </c>
      <c r="C6799" t="s">
        <v>346</v>
      </c>
      <c r="D6799" t="s">
        <v>162</v>
      </c>
      <c r="E6799" t="s">
        <v>342</v>
      </c>
      <c r="F6799" t="s">
        <v>345</v>
      </c>
      <c r="G6799" t="s">
        <v>225</v>
      </c>
      <c r="H6799" t="s">
        <v>222</v>
      </c>
      <c r="I6799" t="s">
        <v>1682</v>
      </c>
      <c r="J6799" s="3" t="s">
        <v>215</v>
      </c>
      <c r="K6799" s="3" t="s">
        <v>215</v>
      </c>
      <c r="L6799" s="3" t="s">
        <v>215</v>
      </c>
      <c r="M6799" s="3" t="s">
        <v>215</v>
      </c>
      <c r="N6799" s="3" t="s">
        <v>215</v>
      </c>
      <c r="O6799" s="3" t="s">
        <v>215</v>
      </c>
      <c r="P6799" s="3" t="s">
        <v>215</v>
      </c>
      <c r="Q6799" s="3" t="s">
        <v>215</v>
      </c>
      <c r="R6799" s="3" t="s">
        <v>215</v>
      </c>
      <c r="S6799" s="3" t="s">
        <v>215</v>
      </c>
      <c r="T6799" s="3" t="s">
        <v>215</v>
      </c>
      <c r="U6799" s="3" t="s">
        <v>215</v>
      </c>
      <c r="V6799" s="3" t="s">
        <v>215</v>
      </c>
      <c r="W6799" s="3">
        <v>13.913</v>
      </c>
      <c r="X6799" s="3">
        <v>16.763999999999999</v>
      </c>
      <c r="Y6799" s="3">
        <v>19.686</v>
      </c>
      <c r="Z6799" s="3">
        <v>21.952000000000002</v>
      </c>
      <c r="AA6799" s="3">
        <v>24.416</v>
      </c>
      <c r="AB6799" s="3">
        <v>26.664000000000001</v>
      </c>
      <c r="AC6799" s="3">
        <v>28.547999999999998</v>
      </c>
      <c r="AD6799" s="3">
        <v>31.600999999999999</v>
      </c>
      <c r="AE6799" s="3">
        <v>34.311</v>
      </c>
      <c r="AF6799" s="3">
        <v>37.28</v>
      </c>
      <c r="AG6799" s="3">
        <v>41.404000000000003</v>
      </c>
      <c r="AH6799" s="3">
        <v>46.101999999999997</v>
      </c>
      <c r="AI6799" s="3">
        <v>50.414999999999999</v>
      </c>
      <c r="AJ6799" s="3">
        <v>56.273000000000003</v>
      </c>
      <c r="AK6799" s="3">
        <v>63.054000000000002</v>
      </c>
      <c r="AL6799" s="3">
        <v>68.492000000000004</v>
      </c>
      <c r="AM6799" s="3">
        <v>64.022999999999996</v>
      </c>
      <c r="AN6799" s="3">
        <v>67.576999999999998</v>
      </c>
      <c r="AO6799" s="3">
        <v>70.626999999999995</v>
      </c>
      <c r="AP6799" s="3">
        <v>72.703999999999994</v>
      </c>
      <c r="AQ6799" s="3">
        <v>74.17</v>
      </c>
      <c r="AR6799" s="3">
        <v>76.087999999999994</v>
      </c>
      <c r="AS6799" s="3">
        <v>78.896000000000001</v>
      </c>
      <c r="AT6799" s="3">
        <v>81.153999999999996</v>
      </c>
      <c r="AU6799" s="3">
        <v>84.963999999999999</v>
      </c>
      <c r="AV6799" s="3">
        <v>89.924999999999997</v>
      </c>
      <c r="AW6799" s="3">
        <v>95.597999999999999</v>
      </c>
      <c r="AX6799" s="3">
        <v>101.23099999999999</v>
      </c>
      <c r="AY6799" s="3">
        <v>107.163</v>
      </c>
      <c r="AZ6799" s="3">
        <v>113.041</v>
      </c>
      <c r="BA6799">
        <v>119.03</v>
      </c>
      <c r="BB6799">
        <v>2017</v>
      </c>
    </row>
    <row r="6800" spans="1:54" hidden="1" x14ac:dyDescent="0.2">
      <c r="A6800">
        <v>936</v>
      </c>
      <c r="B6800" t="s">
        <v>401</v>
      </c>
      <c r="C6800" t="s">
        <v>344</v>
      </c>
      <c r="D6800" t="s">
        <v>162</v>
      </c>
      <c r="E6800" t="s">
        <v>342</v>
      </c>
      <c r="F6800" t="s">
        <v>343</v>
      </c>
      <c r="G6800" t="s">
        <v>223</v>
      </c>
      <c r="H6800" t="s">
        <v>222</v>
      </c>
      <c r="I6800" t="s">
        <v>310</v>
      </c>
      <c r="J6800" s="3" t="s">
        <v>215</v>
      </c>
      <c r="K6800" s="3" t="s">
        <v>215</v>
      </c>
      <c r="L6800" s="3" t="s">
        <v>215</v>
      </c>
      <c r="M6800" s="3" t="s">
        <v>215</v>
      </c>
      <c r="N6800" s="3" t="s">
        <v>215</v>
      </c>
      <c r="O6800" s="3" t="s">
        <v>215</v>
      </c>
      <c r="P6800" s="3" t="s">
        <v>215</v>
      </c>
      <c r="Q6800" s="3" t="s">
        <v>215</v>
      </c>
      <c r="R6800" s="3" t="s">
        <v>215</v>
      </c>
      <c r="S6800" s="3" t="s">
        <v>215</v>
      </c>
      <c r="T6800" s="3" t="s">
        <v>215</v>
      </c>
      <c r="U6800" s="3" t="s">
        <v>215</v>
      </c>
      <c r="V6800" s="3" t="s">
        <v>215</v>
      </c>
      <c r="W6800" s="3">
        <v>13.669</v>
      </c>
      <c r="X6800" s="3">
        <v>15.772</v>
      </c>
      <c r="Y6800" s="3">
        <v>19.951000000000001</v>
      </c>
      <c r="Z6800" s="3">
        <v>21.579000000000001</v>
      </c>
      <c r="AA6800" s="3">
        <v>21.890999999999998</v>
      </c>
      <c r="AB6800" s="3">
        <v>22.803999999999998</v>
      </c>
      <c r="AC6800" s="3">
        <v>20.841000000000001</v>
      </c>
      <c r="AD6800" s="3">
        <v>20.690999999999999</v>
      </c>
      <c r="AE6800" s="3">
        <v>21.385999999999999</v>
      </c>
      <c r="AF6800" s="3">
        <v>24.853999999999999</v>
      </c>
      <c r="AG6800" s="3">
        <v>34.023000000000003</v>
      </c>
      <c r="AH6800" s="3">
        <v>43.121000000000002</v>
      </c>
      <c r="AI6800" s="3">
        <v>49.048000000000002</v>
      </c>
      <c r="AJ6800" s="3">
        <v>57.402000000000001</v>
      </c>
      <c r="AK6800" s="3">
        <v>77.105000000000004</v>
      </c>
      <c r="AL6800" s="3">
        <v>97.03</v>
      </c>
      <c r="AM6800" s="3">
        <v>89.171000000000006</v>
      </c>
      <c r="AN6800" s="3">
        <v>89.668000000000006</v>
      </c>
      <c r="AO6800" s="3">
        <v>98.271000000000001</v>
      </c>
      <c r="AP6800" s="3">
        <v>93.465999999999994</v>
      </c>
      <c r="AQ6800" s="3">
        <v>98.509</v>
      </c>
      <c r="AR6800" s="3">
        <v>101.10899999999999</v>
      </c>
      <c r="AS6800" s="3">
        <v>87.545000000000002</v>
      </c>
      <c r="AT6800" s="3">
        <v>89.805999999999997</v>
      </c>
      <c r="AU6800" s="3">
        <v>95.938000000000002</v>
      </c>
      <c r="AV6800" s="3">
        <v>111.483</v>
      </c>
      <c r="AW6800" s="3">
        <v>119.875</v>
      </c>
      <c r="AX6800" s="3">
        <v>128.39400000000001</v>
      </c>
      <c r="AY6800" s="3">
        <v>136.87299999999999</v>
      </c>
      <c r="AZ6800" s="3">
        <v>145.38499999999999</v>
      </c>
      <c r="BA6800">
        <v>153.732</v>
      </c>
      <c r="BB6800">
        <v>2017</v>
      </c>
    </row>
    <row r="6801" spans="1:54" hidden="1" x14ac:dyDescent="0.2">
      <c r="A6801">
        <v>936</v>
      </c>
      <c r="B6801" t="s">
        <v>401</v>
      </c>
      <c r="C6801" t="s">
        <v>213</v>
      </c>
      <c r="D6801" t="s">
        <v>162</v>
      </c>
      <c r="E6801" t="s">
        <v>342</v>
      </c>
      <c r="F6801" t="s">
        <v>341</v>
      </c>
      <c r="G6801" t="s">
        <v>323</v>
      </c>
      <c r="H6801" t="s">
        <v>222</v>
      </c>
      <c r="I6801" t="s">
        <v>310</v>
      </c>
      <c r="J6801" s="3" t="s">
        <v>215</v>
      </c>
      <c r="K6801" s="3" t="s">
        <v>215</v>
      </c>
      <c r="L6801" s="3" t="s">
        <v>215</v>
      </c>
      <c r="M6801" s="3" t="s">
        <v>215</v>
      </c>
      <c r="N6801" s="3" t="s">
        <v>215</v>
      </c>
      <c r="O6801" s="3" t="s">
        <v>215</v>
      </c>
      <c r="P6801" s="3" t="s">
        <v>215</v>
      </c>
      <c r="Q6801" s="3" t="s">
        <v>215</v>
      </c>
      <c r="R6801" s="3" t="s">
        <v>215</v>
      </c>
      <c r="S6801" s="3" t="s">
        <v>215</v>
      </c>
      <c r="T6801" s="3" t="s">
        <v>215</v>
      </c>
      <c r="U6801" s="3" t="s">
        <v>215</v>
      </c>
      <c r="V6801" s="3" t="s">
        <v>215</v>
      </c>
      <c r="W6801" s="3">
        <v>43.567999999999998</v>
      </c>
      <c r="X6801" s="3">
        <v>47.256999999999998</v>
      </c>
      <c r="Y6801" s="3">
        <v>52.04</v>
      </c>
      <c r="Z6801" s="3">
        <v>56.667999999999999</v>
      </c>
      <c r="AA6801" s="3">
        <v>60.2</v>
      </c>
      <c r="AB6801" s="3">
        <v>63.295000000000002</v>
      </c>
      <c r="AC6801" s="3">
        <v>64.131</v>
      </c>
      <c r="AD6801" s="3">
        <v>66.385000000000005</v>
      </c>
      <c r="AE6801" s="3">
        <v>70.149000000000001</v>
      </c>
      <c r="AF6801" s="3">
        <v>74.447000000000003</v>
      </c>
      <c r="AG6801" s="3">
        <v>80.046000000000006</v>
      </c>
      <c r="AH6801" s="3">
        <v>86.572999999999993</v>
      </c>
      <c r="AI6801" s="3">
        <v>95.391000000000005</v>
      </c>
      <c r="AJ6801" s="3">
        <v>106.633</v>
      </c>
      <c r="AK6801" s="3">
        <v>121.29300000000001</v>
      </c>
      <c r="AL6801" s="3">
        <v>130.63399999999999</v>
      </c>
      <c r="AM6801" s="3">
        <v>124.489</v>
      </c>
      <c r="AN6801" s="3">
        <v>132.363</v>
      </c>
      <c r="AO6801" s="3">
        <v>138.904</v>
      </c>
      <c r="AP6801" s="3">
        <v>143.80699999999999</v>
      </c>
      <c r="AQ6801" s="3">
        <v>148.30699999999999</v>
      </c>
      <c r="AR6801" s="3">
        <v>155.12100000000001</v>
      </c>
      <c r="AS6801" s="3">
        <v>162.84100000000001</v>
      </c>
      <c r="AT6801" s="3">
        <v>170.40100000000001</v>
      </c>
      <c r="AU6801" s="3">
        <v>179.36500000000001</v>
      </c>
      <c r="AV6801" s="3">
        <v>190.77799999999999</v>
      </c>
      <c r="AW6801" s="3">
        <v>203.102</v>
      </c>
      <c r="AX6801" s="3">
        <v>214.96199999999999</v>
      </c>
      <c r="AY6801" s="3">
        <v>227.16399999999999</v>
      </c>
      <c r="AZ6801" s="3">
        <v>239.15199999999999</v>
      </c>
      <c r="BA6801">
        <v>251.58500000000001</v>
      </c>
      <c r="BB6801">
        <v>2017</v>
      </c>
    </row>
    <row r="6802" spans="1:54" hidden="1" x14ac:dyDescent="0.2">
      <c r="A6802">
        <v>936</v>
      </c>
      <c r="B6802" t="s">
        <v>401</v>
      </c>
      <c r="C6802" t="s">
        <v>340</v>
      </c>
      <c r="D6802" t="s">
        <v>162</v>
      </c>
      <c r="E6802" t="s">
        <v>339</v>
      </c>
      <c r="F6802" t="s">
        <v>338</v>
      </c>
      <c r="G6802" t="s">
        <v>295</v>
      </c>
      <c r="I6802" t="s">
        <v>337</v>
      </c>
      <c r="J6802" s="3" t="s">
        <v>215</v>
      </c>
      <c r="K6802" s="3" t="s">
        <v>215</v>
      </c>
      <c r="L6802" s="3" t="s">
        <v>215</v>
      </c>
      <c r="M6802" s="3" t="s">
        <v>215</v>
      </c>
      <c r="N6802" s="3" t="s">
        <v>215</v>
      </c>
      <c r="O6802" s="3" t="s">
        <v>215</v>
      </c>
      <c r="P6802" s="3" t="s">
        <v>215</v>
      </c>
      <c r="Q6802" s="3" t="s">
        <v>215</v>
      </c>
      <c r="R6802" s="3" t="s">
        <v>215</v>
      </c>
      <c r="S6802" s="3" t="s">
        <v>215</v>
      </c>
      <c r="T6802" s="3" t="s">
        <v>215</v>
      </c>
      <c r="U6802" s="3" t="s">
        <v>215</v>
      </c>
      <c r="V6802" s="3" t="s">
        <v>215</v>
      </c>
      <c r="W6802" s="3">
        <v>44.646000000000001</v>
      </c>
      <c r="X6802" s="3">
        <v>50.651000000000003</v>
      </c>
      <c r="Y6802" s="3">
        <v>55.137</v>
      </c>
      <c r="Z6802" s="3">
        <v>57.491999999999997</v>
      </c>
      <c r="AA6802" s="3">
        <v>61.225000000000001</v>
      </c>
      <c r="AB6802" s="3">
        <v>64.284000000000006</v>
      </c>
      <c r="AC6802" s="3">
        <v>68.965999999999994</v>
      </c>
      <c r="AD6802" s="3">
        <v>75.430000000000007</v>
      </c>
      <c r="AE6802" s="3">
        <v>79.269000000000005</v>
      </c>
      <c r="AF6802" s="3">
        <v>82.402000000000001</v>
      </c>
      <c r="AG6802" s="3">
        <v>86.813999999999993</v>
      </c>
      <c r="AH6802" s="3">
        <v>91.834000000000003</v>
      </c>
      <c r="AI6802" s="3">
        <v>94.075000000000003</v>
      </c>
      <c r="AJ6802" s="3">
        <v>96.820999999999998</v>
      </c>
      <c r="AK6802" s="3">
        <v>97.914000000000001</v>
      </c>
      <c r="AL6802" s="3">
        <v>100.69</v>
      </c>
      <c r="AM6802" s="3">
        <v>99.516999999999996</v>
      </c>
      <c r="AN6802" s="3">
        <v>100</v>
      </c>
      <c r="AO6802" s="3">
        <v>101.648</v>
      </c>
      <c r="AP6802" s="3">
        <v>102.93</v>
      </c>
      <c r="AQ6802" s="3">
        <v>103.464</v>
      </c>
      <c r="AR6802" s="3">
        <v>103.298</v>
      </c>
      <c r="AS6802" s="3">
        <v>103.14</v>
      </c>
      <c r="AT6802" s="3">
        <v>102.678</v>
      </c>
      <c r="AU6802" s="3">
        <v>103.964</v>
      </c>
      <c r="AV6802" s="3">
        <v>105.801</v>
      </c>
      <c r="AW6802" s="3">
        <v>107.943</v>
      </c>
      <c r="AX6802" s="3">
        <v>110.119</v>
      </c>
      <c r="AY6802" s="3">
        <v>112.41200000000001</v>
      </c>
      <c r="AZ6802" s="3">
        <v>114.569</v>
      </c>
      <c r="BA6802">
        <v>116.672</v>
      </c>
      <c r="BB6802">
        <v>2017</v>
      </c>
    </row>
    <row r="6803" spans="1:54" hidden="1" x14ac:dyDescent="0.2">
      <c r="A6803">
        <v>936</v>
      </c>
      <c r="B6803" t="s">
        <v>401</v>
      </c>
      <c r="C6803" t="s">
        <v>336</v>
      </c>
      <c r="D6803" t="s">
        <v>162</v>
      </c>
      <c r="E6803" t="s">
        <v>333</v>
      </c>
      <c r="F6803" t="s">
        <v>335</v>
      </c>
      <c r="G6803" t="s">
        <v>225</v>
      </c>
      <c r="H6803" t="s">
        <v>322</v>
      </c>
      <c r="I6803" t="s">
        <v>330</v>
      </c>
      <c r="J6803" s="3" t="s">
        <v>215</v>
      </c>
      <c r="K6803" s="3" t="s">
        <v>215</v>
      </c>
      <c r="L6803" s="3" t="s">
        <v>215</v>
      </c>
      <c r="M6803" s="3" t="s">
        <v>215</v>
      </c>
      <c r="N6803" s="3" t="s">
        <v>215</v>
      </c>
      <c r="O6803" s="3" t="s">
        <v>215</v>
      </c>
      <c r="P6803" s="3" t="s">
        <v>215</v>
      </c>
      <c r="Q6803" s="3" t="s">
        <v>215</v>
      </c>
      <c r="R6803" s="3" t="s">
        <v>215</v>
      </c>
      <c r="S6803" s="3" t="s">
        <v>215</v>
      </c>
      <c r="T6803" s="3" t="s">
        <v>215</v>
      </c>
      <c r="U6803" s="3" t="s">
        <v>215</v>
      </c>
      <c r="V6803" s="3" t="s">
        <v>215</v>
      </c>
      <c r="W6803" s="3">
        <v>5839.2550000000001</v>
      </c>
      <c r="X6803" s="3">
        <v>6166.8689999999997</v>
      </c>
      <c r="Y6803" s="3">
        <v>6615.3249999999998</v>
      </c>
      <c r="Z6803" s="3">
        <v>7059.8379999999997</v>
      </c>
      <c r="AA6803" s="3">
        <v>7413.87</v>
      </c>
      <c r="AB6803" s="3">
        <v>7698.848</v>
      </c>
      <c r="AC6803" s="3">
        <v>7674.8869999999997</v>
      </c>
      <c r="AD6803" s="3">
        <v>7760.1890000000003</v>
      </c>
      <c r="AE6803" s="3">
        <v>8047.1549999999997</v>
      </c>
      <c r="AF6803" s="3">
        <v>8410.8590000000004</v>
      </c>
      <c r="AG6803" s="3">
        <v>8873.3259999999991</v>
      </c>
      <c r="AH6803" s="3">
        <v>9345.1730000000007</v>
      </c>
      <c r="AI6803" s="3">
        <v>9974.5840000000007</v>
      </c>
      <c r="AJ6803" s="3">
        <v>10817.212</v>
      </c>
      <c r="AK6803" s="3">
        <v>11984.877</v>
      </c>
      <c r="AL6803" s="3">
        <v>12652.807000000001</v>
      </c>
      <c r="AM6803" s="3">
        <v>11952.602999999999</v>
      </c>
      <c r="AN6803" s="3">
        <v>12536.579</v>
      </c>
      <c r="AO6803" s="3">
        <v>12885.117</v>
      </c>
      <c r="AP6803" s="3">
        <v>13069.873</v>
      </c>
      <c r="AQ6803" s="3">
        <v>13248.728999999999</v>
      </c>
      <c r="AR6803" s="3">
        <v>13600.257</v>
      </c>
      <c r="AS6803" s="3">
        <v>14109.828</v>
      </c>
      <c r="AT6803" s="3">
        <v>14565.744000000001</v>
      </c>
      <c r="AU6803" s="3">
        <v>15047.370999999999</v>
      </c>
      <c r="AV6803" s="3">
        <v>15635.126</v>
      </c>
      <c r="AW6803" s="3">
        <v>16277.08</v>
      </c>
      <c r="AX6803" s="3">
        <v>16880.343000000001</v>
      </c>
      <c r="AY6803" s="3">
        <v>17489.098999999998</v>
      </c>
      <c r="AZ6803" s="3">
        <v>18084.861000000001</v>
      </c>
      <c r="BA6803">
        <v>18682.849999999999</v>
      </c>
      <c r="BB6803">
        <v>2017</v>
      </c>
    </row>
    <row r="6804" spans="1:54" hidden="1" x14ac:dyDescent="0.2">
      <c r="A6804">
        <v>936</v>
      </c>
      <c r="B6804" t="s">
        <v>401</v>
      </c>
      <c r="C6804" t="s">
        <v>334</v>
      </c>
      <c r="D6804" t="s">
        <v>162</v>
      </c>
      <c r="E6804" t="s">
        <v>333</v>
      </c>
      <c r="F6804" t="s">
        <v>332</v>
      </c>
      <c r="G6804" t="s">
        <v>331</v>
      </c>
      <c r="H6804" t="s">
        <v>322</v>
      </c>
      <c r="I6804" t="s">
        <v>330</v>
      </c>
      <c r="J6804" s="3" t="s">
        <v>215</v>
      </c>
      <c r="K6804" s="3" t="s">
        <v>215</v>
      </c>
      <c r="L6804" s="3" t="s">
        <v>215</v>
      </c>
      <c r="M6804" s="3" t="s">
        <v>215</v>
      </c>
      <c r="N6804" s="3" t="s">
        <v>215</v>
      </c>
      <c r="O6804" s="3" t="s">
        <v>215</v>
      </c>
      <c r="P6804" s="3" t="s">
        <v>215</v>
      </c>
      <c r="Q6804" s="3" t="s">
        <v>215</v>
      </c>
      <c r="R6804" s="3" t="s">
        <v>215</v>
      </c>
      <c r="S6804" s="3" t="s">
        <v>215</v>
      </c>
      <c r="T6804" s="3" t="s">
        <v>215</v>
      </c>
      <c r="U6804" s="3" t="s">
        <v>215</v>
      </c>
      <c r="V6804" s="3" t="s">
        <v>215</v>
      </c>
      <c r="W6804" s="3">
        <v>11673.391</v>
      </c>
      <c r="X6804" s="3">
        <v>12328.332</v>
      </c>
      <c r="Y6804" s="3">
        <v>13224.852000000001</v>
      </c>
      <c r="Z6804" s="3">
        <v>14113.487999999999</v>
      </c>
      <c r="AA6804" s="3">
        <v>14821.241</v>
      </c>
      <c r="AB6804" s="3">
        <v>15390.948</v>
      </c>
      <c r="AC6804" s="3">
        <v>15343.048000000001</v>
      </c>
      <c r="AD6804" s="3">
        <v>15513.576999999999</v>
      </c>
      <c r="AE6804" s="3">
        <v>16087.255999999999</v>
      </c>
      <c r="AF6804" s="3">
        <v>16814.346000000001</v>
      </c>
      <c r="AG6804" s="3">
        <v>17738.874</v>
      </c>
      <c r="AH6804" s="3">
        <v>18682.153999999999</v>
      </c>
      <c r="AI6804" s="3">
        <v>19940.425999999999</v>
      </c>
      <c r="AJ6804" s="3">
        <v>21624.941999999999</v>
      </c>
      <c r="AK6804" s="3">
        <v>23959.249</v>
      </c>
      <c r="AL6804" s="3">
        <v>25294.523000000001</v>
      </c>
      <c r="AM6804" s="3">
        <v>23894.727999999999</v>
      </c>
      <c r="AN6804" s="3">
        <v>25062.169000000002</v>
      </c>
      <c r="AO6804" s="3">
        <v>25758.940999999999</v>
      </c>
      <c r="AP6804" s="3">
        <v>26128.289000000001</v>
      </c>
      <c r="AQ6804" s="3">
        <v>26485.845000000001</v>
      </c>
      <c r="AR6804" s="3">
        <v>27188.594000000001</v>
      </c>
      <c r="AS6804" s="3">
        <v>28207.288</v>
      </c>
      <c r="AT6804" s="3">
        <v>29118.722000000002</v>
      </c>
      <c r="AU6804" s="3">
        <v>30081.553</v>
      </c>
      <c r="AV6804" s="3">
        <v>31256.546999999999</v>
      </c>
      <c r="AW6804" s="3">
        <v>32539.893</v>
      </c>
      <c r="AX6804" s="3">
        <v>33745.89</v>
      </c>
      <c r="AY6804" s="3">
        <v>34962.868000000002</v>
      </c>
      <c r="AZ6804" s="3">
        <v>36153.870999999999</v>
      </c>
      <c r="BA6804">
        <v>37349.324000000001</v>
      </c>
      <c r="BB6804">
        <v>2017</v>
      </c>
    </row>
    <row r="6805" spans="1:54" hidden="1" x14ac:dyDescent="0.2">
      <c r="A6805">
        <v>936</v>
      </c>
      <c r="B6805" t="s">
        <v>401</v>
      </c>
      <c r="C6805" t="s">
        <v>329</v>
      </c>
      <c r="D6805" t="s">
        <v>162</v>
      </c>
      <c r="E6805" t="s">
        <v>325</v>
      </c>
      <c r="F6805" t="s">
        <v>328</v>
      </c>
      <c r="G6805" t="s">
        <v>225</v>
      </c>
      <c r="H6805" t="s">
        <v>322</v>
      </c>
      <c r="I6805" t="s">
        <v>321</v>
      </c>
      <c r="J6805" s="3" t="s">
        <v>215</v>
      </c>
      <c r="K6805" s="3" t="s">
        <v>215</v>
      </c>
      <c r="L6805" s="3" t="s">
        <v>215</v>
      </c>
      <c r="M6805" s="3" t="s">
        <v>215</v>
      </c>
      <c r="N6805" s="3" t="s">
        <v>215</v>
      </c>
      <c r="O6805" s="3" t="s">
        <v>215</v>
      </c>
      <c r="P6805" s="3" t="s">
        <v>215</v>
      </c>
      <c r="Q6805" s="3" t="s">
        <v>215</v>
      </c>
      <c r="R6805" s="3" t="s">
        <v>215</v>
      </c>
      <c r="S6805" s="3" t="s">
        <v>215</v>
      </c>
      <c r="T6805" s="3" t="s">
        <v>215</v>
      </c>
      <c r="U6805" s="3" t="s">
        <v>215</v>
      </c>
      <c r="V6805" s="3" t="s">
        <v>215</v>
      </c>
      <c r="W6805" s="3">
        <v>2606.9949999999999</v>
      </c>
      <c r="X6805" s="3">
        <v>3123.5720000000001</v>
      </c>
      <c r="Y6805" s="3">
        <v>3647.4650000000001</v>
      </c>
      <c r="Z6805" s="3">
        <v>4058.8580000000002</v>
      </c>
      <c r="AA6805" s="3">
        <v>4539.1170000000002</v>
      </c>
      <c r="AB6805" s="3">
        <v>4949.0969999999998</v>
      </c>
      <c r="AC6805" s="3">
        <v>5293.0609999999997</v>
      </c>
      <c r="AD6805" s="3">
        <v>5853.5479999999998</v>
      </c>
      <c r="AE6805" s="3">
        <v>6378.8779999999997</v>
      </c>
      <c r="AF6805" s="3">
        <v>6930.6819999999998</v>
      </c>
      <c r="AG6805" s="3">
        <v>7703.326</v>
      </c>
      <c r="AH6805" s="3">
        <v>8582.0310000000009</v>
      </c>
      <c r="AI6805" s="3">
        <v>9383.5949999999993</v>
      </c>
      <c r="AJ6805" s="3">
        <v>10473.358</v>
      </c>
      <c r="AK6805" s="3">
        <v>11734.932000000001</v>
      </c>
      <c r="AL6805" s="3">
        <v>12740.101000000001</v>
      </c>
      <c r="AM6805" s="3">
        <v>11894.877</v>
      </c>
      <c r="AN6805" s="3">
        <v>12536.56</v>
      </c>
      <c r="AO6805" s="3">
        <v>13097.433000000001</v>
      </c>
      <c r="AP6805" s="3">
        <v>13452.861999999999</v>
      </c>
      <c r="AQ6805" s="3">
        <v>13707.641</v>
      </c>
      <c r="AR6805" s="3">
        <v>14048.858</v>
      </c>
      <c r="AS6805" s="3">
        <v>14552.909</v>
      </c>
      <c r="AT6805" s="3">
        <v>14955.793</v>
      </c>
      <c r="AU6805" s="3">
        <v>15643.871999999999</v>
      </c>
      <c r="AV6805" s="3">
        <v>16542.186000000002</v>
      </c>
      <c r="AW6805" s="3">
        <v>17569.985000000001</v>
      </c>
      <c r="AX6805" s="3">
        <v>18588.462</v>
      </c>
      <c r="AY6805" s="3">
        <v>19659.895</v>
      </c>
      <c r="AZ6805" s="3">
        <v>20719.573</v>
      </c>
      <c r="BA6805">
        <v>21797.594000000001</v>
      </c>
      <c r="BB6805">
        <v>2017</v>
      </c>
    </row>
    <row r="6806" spans="1:54" hidden="1" x14ac:dyDescent="0.2">
      <c r="A6806">
        <v>936</v>
      </c>
      <c r="B6806" t="s">
        <v>401</v>
      </c>
      <c r="C6806" t="s">
        <v>327</v>
      </c>
      <c r="D6806" t="s">
        <v>162</v>
      </c>
      <c r="E6806" t="s">
        <v>325</v>
      </c>
      <c r="F6806" t="s">
        <v>326</v>
      </c>
      <c r="G6806" t="s">
        <v>223</v>
      </c>
      <c r="H6806" t="s">
        <v>322</v>
      </c>
      <c r="I6806" t="s">
        <v>321</v>
      </c>
      <c r="J6806" s="3" t="s">
        <v>215</v>
      </c>
      <c r="K6806" s="3" t="s">
        <v>215</v>
      </c>
      <c r="L6806" s="3" t="s">
        <v>215</v>
      </c>
      <c r="M6806" s="3" t="s">
        <v>215</v>
      </c>
      <c r="N6806" s="3" t="s">
        <v>215</v>
      </c>
      <c r="O6806" s="3" t="s">
        <v>215</v>
      </c>
      <c r="P6806" s="3" t="s">
        <v>215</v>
      </c>
      <c r="Q6806" s="3" t="s">
        <v>215</v>
      </c>
      <c r="R6806" s="3" t="s">
        <v>215</v>
      </c>
      <c r="S6806" s="3" t="s">
        <v>215</v>
      </c>
      <c r="T6806" s="3" t="s">
        <v>215</v>
      </c>
      <c r="U6806" s="3" t="s">
        <v>215</v>
      </c>
      <c r="V6806" s="3" t="s">
        <v>215</v>
      </c>
      <c r="W6806" s="3">
        <v>2561.1770000000001</v>
      </c>
      <c r="X6806" s="3">
        <v>2938.616</v>
      </c>
      <c r="Y6806" s="3">
        <v>3696.547</v>
      </c>
      <c r="Z6806" s="3">
        <v>3990.0010000000002</v>
      </c>
      <c r="AA6806" s="3">
        <v>4069.7449999999999</v>
      </c>
      <c r="AB6806" s="3">
        <v>4232.7299999999996</v>
      </c>
      <c r="AC6806" s="3">
        <v>3864.165</v>
      </c>
      <c r="AD6806" s="3">
        <v>3832.5509999999999</v>
      </c>
      <c r="AE6806" s="3">
        <v>3976.08</v>
      </c>
      <c r="AF6806" s="3">
        <v>4620.6719999999996</v>
      </c>
      <c r="AG6806" s="3">
        <v>6330.067</v>
      </c>
      <c r="AH6806" s="3">
        <v>8027.2510000000002</v>
      </c>
      <c r="AI6806" s="3">
        <v>9129.0709999999999</v>
      </c>
      <c r="AJ6806" s="3">
        <v>10683.482</v>
      </c>
      <c r="AK6806" s="3">
        <v>14349.947</v>
      </c>
      <c r="AL6806" s="3">
        <v>18048.555</v>
      </c>
      <c r="AM6806" s="3">
        <v>16567.153999999999</v>
      </c>
      <c r="AN6806" s="3">
        <v>16634.686000000002</v>
      </c>
      <c r="AO6806" s="3">
        <v>18223.868999999999</v>
      </c>
      <c r="AP6806" s="3">
        <v>17294.644</v>
      </c>
      <c r="AQ6806" s="3">
        <v>18205.883000000002</v>
      </c>
      <c r="AR6806" s="3">
        <v>18668.707999999999</v>
      </c>
      <c r="AS6806" s="3">
        <v>16148.272000000001</v>
      </c>
      <c r="AT6806" s="3">
        <v>16550.205000000002</v>
      </c>
      <c r="AU6806" s="3">
        <v>17664.298999999999</v>
      </c>
      <c r="AV6806" s="3">
        <v>20508.064999999999</v>
      </c>
      <c r="AW6806" s="3">
        <v>22031.878000000001</v>
      </c>
      <c r="AX6806" s="3">
        <v>23576.241999999998</v>
      </c>
      <c r="AY6806" s="3">
        <v>25110.468000000001</v>
      </c>
      <c r="AZ6806" s="3">
        <v>26647.949000000001</v>
      </c>
      <c r="BA6806">
        <v>28152.531999999999</v>
      </c>
      <c r="BB6806">
        <v>2017</v>
      </c>
    </row>
    <row r="6807" spans="1:54" hidden="1" x14ac:dyDescent="0.2">
      <c r="A6807">
        <v>936</v>
      </c>
      <c r="B6807" t="s">
        <v>401</v>
      </c>
      <c r="C6807" t="s">
        <v>212</v>
      </c>
      <c r="D6807" t="s">
        <v>162</v>
      </c>
      <c r="E6807" t="s">
        <v>325</v>
      </c>
      <c r="F6807" t="s">
        <v>324</v>
      </c>
      <c r="G6807" t="s">
        <v>323</v>
      </c>
      <c r="H6807" t="s">
        <v>322</v>
      </c>
      <c r="I6807" t="s">
        <v>321</v>
      </c>
      <c r="J6807" s="3" t="s">
        <v>215</v>
      </c>
      <c r="K6807" s="3" t="s">
        <v>215</v>
      </c>
      <c r="L6807" s="3" t="s">
        <v>215</v>
      </c>
      <c r="M6807" s="3" t="s">
        <v>215</v>
      </c>
      <c r="N6807" s="3" t="s">
        <v>215</v>
      </c>
      <c r="O6807" s="3" t="s">
        <v>215</v>
      </c>
      <c r="P6807" s="3" t="s">
        <v>215</v>
      </c>
      <c r="Q6807" s="3" t="s">
        <v>215</v>
      </c>
      <c r="R6807" s="3" t="s">
        <v>215</v>
      </c>
      <c r="S6807" s="3" t="s">
        <v>215</v>
      </c>
      <c r="T6807" s="3" t="s">
        <v>215</v>
      </c>
      <c r="U6807" s="3" t="s">
        <v>215</v>
      </c>
      <c r="V6807" s="3" t="s">
        <v>215</v>
      </c>
      <c r="W6807" s="3">
        <v>8163.45</v>
      </c>
      <c r="X6807" s="3">
        <v>8804.9650000000001</v>
      </c>
      <c r="Y6807" s="3">
        <v>9642.2479999999996</v>
      </c>
      <c r="Z6807" s="3">
        <v>10477.958000000001</v>
      </c>
      <c r="AA6807" s="3">
        <v>11191.796</v>
      </c>
      <c r="AB6807" s="3">
        <v>11748.101000000001</v>
      </c>
      <c r="AC6807" s="3">
        <v>11890.772000000001</v>
      </c>
      <c r="AD6807" s="3">
        <v>12296.486999999999</v>
      </c>
      <c r="AE6807" s="3">
        <v>13041.806</v>
      </c>
      <c r="AF6807" s="3">
        <v>13840.517</v>
      </c>
      <c r="AG6807" s="3">
        <v>14892.679</v>
      </c>
      <c r="AH6807" s="3">
        <v>16115.923000000001</v>
      </c>
      <c r="AI6807" s="3">
        <v>17754.774000000001</v>
      </c>
      <c r="AJ6807" s="3">
        <v>19846.294999999998</v>
      </c>
      <c r="AK6807" s="3">
        <v>22573.71</v>
      </c>
      <c r="AL6807" s="3">
        <v>24299.26</v>
      </c>
      <c r="AM6807" s="3">
        <v>23128.862000000001</v>
      </c>
      <c r="AN6807" s="3">
        <v>24555.275000000001</v>
      </c>
      <c r="AO6807" s="3">
        <v>25758.940999999999</v>
      </c>
      <c r="AP6807" s="3">
        <v>26609.599999999999</v>
      </c>
      <c r="AQ6807" s="3">
        <v>27409.348000000002</v>
      </c>
      <c r="AR6807" s="3">
        <v>28641.587</v>
      </c>
      <c r="AS6807" s="3">
        <v>30036.92</v>
      </c>
      <c r="AT6807" s="3">
        <v>31403.092000000001</v>
      </c>
      <c r="AU6807" s="3">
        <v>33025.199999999997</v>
      </c>
      <c r="AV6807" s="3">
        <v>35094.826999999997</v>
      </c>
      <c r="AW6807" s="3">
        <v>37328.137999999999</v>
      </c>
      <c r="AX6807" s="3">
        <v>39472.224000000002</v>
      </c>
      <c r="AY6807" s="3">
        <v>41675.093000000001</v>
      </c>
      <c r="AZ6807" s="3">
        <v>43834.722000000002</v>
      </c>
      <c r="BA6807">
        <v>46072.023000000001</v>
      </c>
      <c r="BB6807">
        <v>2017</v>
      </c>
    </row>
    <row r="6808" spans="1:54" hidden="1" x14ac:dyDescent="0.2">
      <c r="A6808">
        <v>936</v>
      </c>
      <c r="B6808" t="s">
        <v>401</v>
      </c>
      <c r="C6808" t="s">
        <v>320</v>
      </c>
      <c r="D6808" t="s">
        <v>162</v>
      </c>
      <c r="E6808" t="s">
        <v>319</v>
      </c>
      <c r="F6808" t="s">
        <v>318</v>
      </c>
      <c r="G6808" t="s">
        <v>243</v>
      </c>
      <c r="I6808" t="s">
        <v>347</v>
      </c>
      <c r="J6808" s="3" t="s">
        <v>215</v>
      </c>
      <c r="K6808" s="3" t="s">
        <v>215</v>
      </c>
      <c r="L6808" s="3" t="s">
        <v>215</v>
      </c>
      <c r="M6808" s="3" t="s">
        <v>215</v>
      </c>
      <c r="N6808" s="3" t="s">
        <v>215</v>
      </c>
      <c r="O6808" s="3" t="s">
        <v>215</v>
      </c>
      <c r="P6808" s="3" t="s">
        <v>215</v>
      </c>
      <c r="Q6808" s="3" t="s">
        <v>215</v>
      </c>
      <c r="R6808" s="3" t="s">
        <v>215</v>
      </c>
      <c r="S6808" s="3" t="s">
        <v>215</v>
      </c>
      <c r="T6808" s="3" t="s">
        <v>215</v>
      </c>
      <c r="U6808" s="3" t="s">
        <v>215</v>
      </c>
      <c r="V6808" s="3" t="s">
        <v>215</v>
      </c>
      <c r="W6808" s="3">
        <v>-1.7090000000000001</v>
      </c>
      <c r="X6808" s="3">
        <v>-1.61</v>
      </c>
      <c r="Y6808" s="3">
        <v>-1.1160000000000001</v>
      </c>
      <c r="Z6808" s="3">
        <v>-2.0059999999999998</v>
      </c>
      <c r="AA6808" s="3">
        <v>1.9830000000000001</v>
      </c>
      <c r="AB6808" s="3">
        <v>4.2000000000000003E-2</v>
      </c>
      <c r="AC6808" s="3">
        <v>2.1960000000000002</v>
      </c>
      <c r="AD6808" s="3">
        <v>3.4670000000000001</v>
      </c>
      <c r="AE6808" s="3">
        <v>3.4870000000000001</v>
      </c>
      <c r="AF6808" s="3">
        <v>3.379</v>
      </c>
      <c r="AG6808" s="3">
        <v>3.43</v>
      </c>
      <c r="AH6808" s="3">
        <v>4.5039999999999996</v>
      </c>
      <c r="AI6808" s="3">
        <v>1.1719999999999999</v>
      </c>
      <c r="AJ6808" s="3">
        <v>0.92</v>
      </c>
      <c r="AK6808" s="3">
        <v>4.109</v>
      </c>
      <c r="AL6808" s="3">
        <v>4.18</v>
      </c>
      <c r="AM6808" s="3">
        <v>-5.4459999999999997</v>
      </c>
      <c r="AN6808" s="3">
        <v>-4.0810000000000004</v>
      </c>
      <c r="AO6808" s="3">
        <v>-3.238</v>
      </c>
      <c r="AP6808" s="3">
        <v>-3.016</v>
      </c>
      <c r="AQ6808" s="3">
        <v>-2.5430000000000001</v>
      </c>
      <c r="AR6808" s="3">
        <v>-1.1020000000000001</v>
      </c>
      <c r="AS6808" s="3">
        <v>0.72699999999999998</v>
      </c>
      <c r="AT6808" s="3">
        <v>1.022</v>
      </c>
      <c r="AU6808" s="3">
        <v>0.79300000000000004</v>
      </c>
      <c r="AV6808" s="3">
        <v>0.83399999999999996</v>
      </c>
      <c r="AW6808" s="3">
        <v>0.82099999999999995</v>
      </c>
      <c r="AX6808" s="3" t="s">
        <v>215</v>
      </c>
      <c r="AY6808" s="3" t="s">
        <v>215</v>
      </c>
      <c r="AZ6808" s="3" t="s">
        <v>215</v>
      </c>
      <c r="BA6808" t="s">
        <v>215</v>
      </c>
      <c r="BB6808">
        <v>2017</v>
      </c>
    </row>
    <row r="6809" spans="1:54" hidden="1" x14ac:dyDescent="0.2">
      <c r="A6809">
        <v>936</v>
      </c>
      <c r="B6809" t="s">
        <v>401</v>
      </c>
      <c r="C6809" t="s">
        <v>317</v>
      </c>
      <c r="D6809" t="s">
        <v>162</v>
      </c>
      <c r="E6809" t="s">
        <v>316</v>
      </c>
      <c r="F6809" t="s">
        <v>315</v>
      </c>
      <c r="G6809" t="s">
        <v>288</v>
      </c>
      <c r="I6809" t="s">
        <v>310</v>
      </c>
      <c r="J6809" s="3" t="s">
        <v>215</v>
      </c>
      <c r="K6809" s="3" t="s">
        <v>215</v>
      </c>
      <c r="L6809" s="3" t="s">
        <v>215</v>
      </c>
      <c r="M6809" s="3" t="s">
        <v>215</v>
      </c>
      <c r="N6809" s="3" t="s">
        <v>215</v>
      </c>
      <c r="O6809" s="3" t="s">
        <v>215</v>
      </c>
      <c r="P6809" s="3" t="s">
        <v>215</v>
      </c>
      <c r="Q6809" s="3" t="s">
        <v>215</v>
      </c>
      <c r="R6809" s="3" t="s">
        <v>215</v>
      </c>
      <c r="S6809" s="3" t="s">
        <v>215</v>
      </c>
      <c r="T6809" s="3" t="s">
        <v>215</v>
      </c>
      <c r="U6809" s="3" t="s">
        <v>215</v>
      </c>
      <c r="V6809" s="3" t="s">
        <v>215</v>
      </c>
      <c r="W6809" s="3">
        <v>0.127</v>
      </c>
      <c r="X6809" s="3">
        <v>0.13100000000000001</v>
      </c>
      <c r="Y6809" s="3">
        <v>0.13600000000000001</v>
      </c>
      <c r="Z6809" s="3">
        <v>0.14000000000000001</v>
      </c>
      <c r="AA6809" s="3">
        <v>0.14099999999999999</v>
      </c>
      <c r="AB6809" s="3">
        <v>0.14299999999999999</v>
      </c>
      <c r="AC6809" s="3">
        <v>0.13800000000000001</v>
      </c>
      <c r="AD6809" s="3">
        <v>0.13300000000000001</v>
      </c>
      <c r="AE6809" s="3">
        <v>0.13400000000000001</v>
      </c>
      <c r="AF6809" s="3">
        <v>0.13600000000000001</v>
      </c>
      <c r="AG6809" s="3">
        <v>0.13800000000000001</v>
      </c>
      <c r="AH6809" s="3">
        <v>0.13800000000000001</v>
      </c>
      <c r="AI6809" s="3">
        <v>0.14099999999999999</v>
      </c>
      <c r="AJ6809" s="3">
        <v>0.14499999999999999</v>
      </c>
      <c r="AK6809" s="3">
        <v>0.152</v>
      </c>
      <c r="AL6809" s="3">
        <v>0.156</v>
      </c>
      <c r="AM6809" s="3">
        <v>0.14799999999999999</v>
      </c>
      <c r="AN6809" s="3">
        <v>0.14799999999999999</v>
      </c>
      <c r="AO6809" s="3">
        <v>0.14599999999999999</v>
      </c>
      <c r="AP6809" s="3">
        <v>0.14399999999999999</v>
      </c>
      <c r="AQ6809" s="3">
        <v>0.14199999999999999</v>
      </c>
      <c r="AR6809" s="3">
        <v>0.14099999999999999</v>
      </c>
      <c r="AS6809" s="3">
        <v>0.14099999999999999</v>
      </c>
      <c r="AT6809" s="3">
        <v>0.14199999999999999</v>
      </c>
      <c r="AU6809" s="3">
        <v>0.14099999999999999</v>
      </c>
      <c r="AV6809" s="3">
        <v>0.14099999999999999</v>
      </c>
      <c r="AW6809" s="3">
        <v>0.14199999999999999</v>
      </c>
      <c r="AX6809" s="3">
        <v>0.14199999999999999</v>
      </c>
      <c r="AY6809" s="3">
        <v>0.14199999999999999</v>
      </c>
      <c r="AZ6809" s="3">
        <v>0.14199999999999999</v>
      </c>
      <c r="BA6809">
        <v>0.14099999999999999</v>
      </c>
      <c r="BB6809">
        <v>2017</v>
      </c>
    </row>
    <row r="6810" spans="1:54" hidden="1" x14ac:dyDescent="0.2">
      <c r="A6810">
        <v>936</v>
      </c>
      <c r="B6810" t="s">
        <v>401</v>
      </c>
      <c r="C6810" t="s">
        <v>314</v>
      </c>
      <c r="D6810" t="s">
        <v>162</v>
      </c>
      <c r="E6810" t="s">
        <v>313</v>
      </c>
      <c r="F6810" t="s">
        <v>312</v>
      </c>
      <c r="G6810" t="s">
        <v>311</v>
      </c>
      <c r="I6810" t="s">
        <v>310</v>
      </c>
      <c r="J6810" s="3" t="s">
        <v>215</v>
      </c>
      <c r="K6810" s="3" t="s">
        <v>215</v>
      </c>
      <c r="L6810" s="3" t="s">
        <v>215</v>
      </c>
      <c r="M6810" s="3" t="s">
        <v>215</v>
      </c>
      <c r="N6810" s="3" t="s">
        <v>215</v>
      </c>
      <c r="O6810" s="3" t="s">
        <v>215</v>
      </c>
      <c r="P6810" s="3" t="s">
        <v>215</v>
      </c>
      <c r="Q6810" s="3" t="s">
        <v>215</v>
      </c>
      <c r="R6810" s="3" t="s">
        <v>215</v>
      </c>
      <c r="S6810" s="3" t="s">
        <v>215</v>
      </c>
      <c r="T6810" s="3" t="s">
        <v>215</v>
      </c>
      <c r="U6810" s="3" t="s">
        <v>215</v>
      </c>
      <c r="V6810" s="3" t="s">
        <v>215</v>
      </c>
      <c r="W6810" s="3">
        <v>0.31900000000000001</v>
      </c>
      <c r="X6810" s="3">
        <v>0.35499999999999998</v>
      </c>
      <c r="Y6810" s="3">
        <v>0.378</v>
      </c>
      <c r="Z6810" s="3">
        <v>0.38700000000000001</v>
      </c>
      <c r="AA6810" s="3">
        <v>0.40600000000000003</v>
      </c>
      <c r="AB6810" s="3">
        <v>0.42099999999999999</v>
      </c>
      <c r="AC6810" s="3">
        <v>0.44500000000000001</v>
      </c>
      <c r="AD6810" s="3">
        <v>0.47599999999999998</v>
      </c>
      <c r="AE6810" s="3">
        <v>0.48899999999999999</v>
      </c>
      <c r="AF6810" s="3">
        <v>0.501</v>
      </c>
      <c r="AG6810" s="3">
        <v>0.51700000000000002</v>
      </c>
      <c r="AH6810" s="3">
        <v>0.53300000000000003</v>
      </c>
      <c r="AI6810" s="3">
        <v>0.52900000000000003</v>
      </c>
      <c r="AJ6810" s="3">
        <v>0.52800000000000002</v>
      </c>
      <c r="AK6810" s="3">
        <v>0.52</v>
      </c>
      <c r="AL6810" s="3">
        <v>0.52400000000000002</v>
      </c>
      <c r="AM6810" s="3">
        <v>0.51400000000000001</v>
      </c>
      <c r="AN6810" s="3">
        <v>0.51100000000000001</v>
      </c>
      <c r="AO6810" s="3">
        <v>0.50800000000000001</v>
      </c>
      <c r="AP6810" s="3">
        <v>0.50600000000000001</v>
      </c>
      <c r="AQ6810" s="3">
        <v>0.5</v>
      </c>
      <c r="AR6810" s="3">
        <v>0.49099999999999999</v>
      </c>
      <c r="AS6810" s="3">
        <v>0.48499999999999999</v>
      </c>
      <c r="AT6810" s="3">
        <v>0.47599999999999998</v>
      </c>
      <c r="AU6810" s="3">
        <v>0.47399999999999998</v>
      </c>
      <c r="AV6810" s="3">
        <v>0.47099999999999997</v>
      </c>
      <c r="AW6810" s="3">
        <v>0.47099999999999997</v>
      </c>
      <c r="AX6810" s="3">
        <v>0.47099999999999997</v>
      </c>
      <c r="AY6810" s="3">
        <v>0.47199999999999998</v>
      </c>
      <c r="AZ6810" s="3">
        <v>0.47299999999999998</v>
      </c>
      <c r="BA6810">
        <v>0.47299999999999998</v>
      </c>
      <c r="BB6810">
        <v>2017</v>
      </c>
    </row>
    <row r="6811" spans="1:54" hidden="1" x14ac:dyDescent="0.2">
      <c r="A6811">
        <v>936</v>
      </c>
      <c r="B6811" t="s">
        <v>401</v>
      </c>
      <c r="C6811" t="s">
        <v>309</v>
      </c>
      <c r="D6811" t="s">
        <v>162</v>
      </c>
      <c r="E6811" t="s">
        <v>308</v>
      </c>
      <c r="F6811" t="s">
        <v>307</v>
      </c>
      <c r="G6811" t="s">
        <v>217</v>
      </c>
      <c r="I6811" t="s">
        <v>1682</v>
      </c>
      <c r="J6811" s="3" t="s">
        <v>215</v>
      </c>
      <c r="K6811" s="3" t="s">
        <v>215</v>
      </c>
      <c r="L6811" s="3" t="s">
        <v>215</v>
      </c>
      <c r="M6811" s="3" t="s">
        <v>215</v>
      </c>
      <c r="N6811" s="3" t="s">
        <v>215</v>
      </c>
      <c r="O6811" s="3" t="s">
        <v>215</v>
      </c>
      <c r="P6811" s="3" t="s">
        <v>215</v>
      </c>
      <c r="Q6811" s="3" t="s">
        <v>215</v>
      </c>
      <c r="R6811" s="3" t="s">
        <v>215</v>
      </c>
      <c r="S6811" s="3" t="s">
        <v>215</v>
      </c>
      <c r="T6811" s="3" t="s">
        <v>215</v>
      </c>
      <c r="U6811" s="3" t="s">
        <v>215</v>
      </c>
      <c r="V6811" s="3" t="s">
        <v>215</v>
      </c>
      <c r="W6811" s="3">
        <v>27.053999999999998</v>
      </c>
      <c r="X6811" s="3">
        <v>23.111999999999998</v>
      </c>
      <c r="Y6811" s="3">
        <v>26.414999999999999</v>
      </c>
      <c r="Z6811" s="3">
        <v>35.920999999999999</v>
      </c>
      <c r="AA6811" s="3">
        <v>35.997</v>
      </c>
      <c r="AB6811" s="3">
        <v>35.095999999999997</v>
      </c>
      <c r="AC6811" s="3">
        <v>29.303999999999998</v>
      </c>
      <c r="AD6811" s="3">
        <v>27.597000000000001</v>
      </c>
      <c r="AE6811" s="3">
        <v>31.356000000000002</v>
      </c>
      <c r="AF6811" s="3">
        <v>30.724</v>
      </c>
      <c r="AG6811" s="3">
        <v>25.783999999999999</v>
      </c>
      <c r="AH6811" s="3">
        <v>27.381</v>
      </c>
      <c r="AI6811" s="3">
        <v>29.713000000000001</v>
      </c>
      <c r="AJ6811" s="3">
        <v>28.844000000000001</v>
      </c>
      <c r="AK6811" s="3">
        <v>28.483000000000001</v>
      </c>
      <c r="AL6811" s="3">
        <v>28.658999999999999</v>
      </c>
      <c r="AM6811" s="3">
        <v>21.123999999999999</v>
      </c>
      <c r="AN6811" s="3">
        <v>24.013000000000002</v>
      </c>
      <c r="AO6811" s="3">
        <v>24.966000000000001</v>
      </c>
      <c r="AP6811" s="3">
        <v>20.934999999999999</v>
      </c>
      <c r="AQ6811" s="3">
        <v>20.983000000000001</v>
      </c>
      <c r="AR6811" s="3">
        <v>21.986000000000001</v>
      </c>
      <c r="AS6811" s="3">
        <v>24.204999999999998</v>
      </c>
      <c r="AT6811" s="3">
        <v>22.57</v>
      </c>
      <c r="AU6811" s="3">
        <v>22.927</v>
      </c>
      <c r="AV6811" s="3">
        <v>23.786000000000001</v>
      </c>
      <c r="AW6811" s="3">
        <v>24.056000000000001</v>
      </c>
      <c r="AX6811" s="3">
        <v>24.286999999999999</v>
      </c>
      <c r="AY6811" s="3">
        <v>24.818999999999999</v>
      </c>
      <c r="AZ6811" s="3">
        <v>25.242999999999999</v>
      </c>
      <c r="BA6811">
        <v>25.591000000000001</v>
      </c>
      <c r="BB6811">
        <v>2017</v>
      </c>
    </row>
    <row r="6812" spans="1:54" hidden="1" x14ac:dyDescent="0.2">
      <c r="A6812">
        <v>936</v>
      </c>
      <c r="B6812" t="s">
        <v>401</v>
      </c>
      <c r="C6812" t="s">
        <v>306</v>
      </c>
      <c r="D6812" t="s">
        <v>162</v>
      </c>
      <c r="E6812" t="s">
        <v>305</v>
      </c>
      <c r="F6812" t="s">
        <v>304</v>
      </c>
      <c r="G6812" t="s">
        <v>217</v>
      </c>
      <c r="I6812" t="s">
        <v>1682</v>
      </c>
      <c r="J6812" s="3" t="s">
        <v>215</v>
      </c>
      <c r="K6812" s="3" t="s">
        <v>215</v>
      </c>
      <c r="L6812" s="3" t="s">
        <v>215</v>
      </c>
      <c r="M6812" s="3" t="s">
        <v>215</v>
      </c>
      <c r="N6812" s="3" t="s">
        <v>215</v>
      </c>
      <c r="O6812" s="3" t="s">
        <v>215</v>
      </c>
      <c r="P6812" s="3" t="s">
        <v>215</v>
      </c>
      <c r="Q6812" s="3" t="s">
        <v>215</v>
      </c>
      <c r="R6812" s="3" t="s">
        <v>215</v>
      </c>
      <c r="S6812" s="3" t="s">
        <v>215</v>
      </c>
      <c r="T6812" s="3" t="s">
        <v>215</v>
      </c>
      <c r="U6812" s="3" t="s">
        <v>215</v>
      </c>
      <c r="V6812" s="3" t="s">
        <v>215</v>
      </c>
      <c r="W6812" s="3">
        <v>20.13</v>
      </c>
      <c r="X6812" s="3">
        <v>25.803999999999998</v>
      </c>
      <c r="Y6812" s="3">
        <v>26.25</v>
      </c>
      <c r="Z6812" s="3">
        <v>24.048999999999999</v>
      </c>
      <c r="AA6812" s="3">
        <v>27.181999999999999</v>
      </c>
      <c r="AB6812" s="3">
        <v>25.515000000000001</v>
      </c>
      <c r="AC6812" s="3">
        <v>24.832999999999998</v>
      </c>
      <c r="AD6812" s="3">
        <v>24.507999999999999</v>
      </c>
      <c r="AE6812" s="3">
        <v>23.364000000000001</v>
      </c>
      <c r="AF6812" s="3">
        <v>23.11</v>
      </c>
      <c r="AG6812" s="3">
        <v>20.882000000000001</v>
      </c>
      <c r="AH6812" s="3">
        <v>21.521999999999998</v>
      </c>
      <c r="AI6812" s="3">
        <v>22.416</v>
      </c>
      <c r="AJ6812" s="3">
        <v>21.806999999999999</v>
      </c>
      <c r="AK6812" s="3">
        <v>23.675000000000001</v>
      </c>
      <c r="AL6812" s="3">
        <v>22.292000000000002</v>
      </c>
      <c r="AM6812" s="3">
        <v>17.675999999999998</v>
      </c>
      <c r="AN6812" s="3">
        <v>19.303000000000001</v>
      </c>
      <c r="AO6812" s="3">
        <v>20.015000000000001</v>
      </c>
      <c r="AP6812" s="3">
        <v>21.876000000000001</v>
      </c>
      <c r="AQ6812" s="3">
        <v>22.841999999999999</v>
      </c>
      <c r="AR6812" s="3">
        <v>23.13</v>
      </c>
      <c r="AS6812" s="3">
        <v>22.471</v>
      </c>
      <c r="AT6812" s="3">
        <v>21.113</v>
      </c>
      <c r="AU6812" s="3">
        <v>21.422999999999998</v>
      </c>
      <c r="AV6812" s="3">
        <v>23.492000000000001</v>
      </c>
      <c r="AW6812" s="3">
        <v>24.542000000000002</v>
      </c>
      <c r="AX6812" s="3">
        <v>24.882999999999999</v>
      </c>
      <c r="AY6812" s="3">
        <v>25.41</v>
      </c>
      <c r="AZ6812" s="3">
        <v>25.913</v>
      </c>
      <c r="BA6812">
        <v>26.282</v>
      </c>
      <c r="BB6812">
        <v>2017</v>
      </c>
    </row>
    <row r="6813" spans="1:54" hidden="1" x14ac:dyDescent="0.2">
      <c r="A6813">
        <v>936</v>
      </c>
      <c r="B6813" t="s">
        <v>401</v>
      </c>
      <c r="C6813" t="s">
        <v>303</v>
      </c>
      <c r="D6813" t="s">
        <v>162</v>
      </c>
      <c r="E6813" t="s">
        <v>300</v>
      </c>
      <c r="F6813" t="s">
        <v>302</v>
      </c>
      <c r="G6813" t="s">
        <v>295</v>
      </c>
      <c r="I6813" t="s">
        <v>1683</v>
      </c>
      <c r="J6813" s="3" t="s">
        <v>215</v>
      </c>
      <c r="K6813" s="3" t="s">
        <v>215</v>
      </c>
      <c r="L6813" s="3" t="s">
        <v>215</v>
      </c>
      <c r="M6813" s="3" t="s">
        <v>215</v>
      </c>
      <c r="N6813" s="3" t="s">
        <v>215</v>
      </c>
      <c r="O6813" s="3" t="s">
        <v>215</v>
      </c>
      <c r="P6813" s="3" t="s">
        <v>215</v>
      </c>
      <c r="Q6813" s="3" t="s">
        <v>215</v>
      </c>
      <c r="R6813" s="3" t="s">
        <v>215</v>
      </c>
      <c r="S6813" s="3" t="s">
        <v>215</v>
      </c>
      <c r="T6813" s="3" t="s">
        <v>215</v>
      </c>
      <c r="U6813" s="3" t="s">
        <v>215</v>
      </c>
      <c r="V6813" s="3" t="s">
        <v>215</v>
      </c>
      <c r="W6813" s="3">
        <v>33.277999999999999</v>
      </c>
      <c r="X6813" s="3">
        <v>37.758000000000003</v>
      </c>
      <c r="Y6813" s="3">
        <v>41.497</v>
      </c>
      <c r="Z6813" s="3">
        <v>43.896000000000001</v>
      </c>
      <c r="AA6813" s="3">
        <v>46.543999999999997</v>
      </c>
      <c r="AB6813" s="3">
        <v>49.658000000000001</v>
      </c>
      <c r="AC6813" s="3">
        <v>54.853000000000002</v>
      </c>
      <c r="AD6813" s="3">
        <v>61.524000000000001</v>
      </c>
      <c r="AE6813" s="3">
        <v>65.918999999999997</v>
      </c>
      <c r="AF6813" s="3">
        <v>68.218999999999994</v>
      </c>
      <c r="AG6813" s="3">
        <v>73.960999999999999</v>
      </c>
      <c r="AH6813" s="3">
        <v>79.471999999999994</v>
      </c>
      <c r="AI6813" s="3">
        <v>81.680000000000007</v>
      </c>
      <c r="AJ6813" s="3">
        <v>85.164000000000001</v>
      </c>
      <c r="AK6813" s="3">
        <v>86.783000000000001</v>
      </c>
      <c r="AL6813" s="3">
        <v>90.21</v>
      </c>
      <c r="AM6813" s="3">
        <v>91.055000000000007</v>
      </c>
      <c r="AN6813" s="3">
        <v>91.691000000000003</v>
      </c>
      <c r="AO6813" s="3">
        <v>95.424999999999997</v>
      </c>
      <c r="AP6813" s="3">
        <v>98.984999999999999</v>
      </c>
      <c r="AQ6813" s="3">
        <v>100.428</v>
      </c>
      <c r="AR6813" s="3">
        <v>100.334</v>
      </c>
      <c r="AS6813" s="3">
        <v>99.998000000000005</v>
      </c>
      <c r="AT6813" s="3">
        <v>99.52</v>
      </c>
      <c r="AU6813" s="3">
        <v>100.82</v>
      </c>
      <c r="AV6813" s="3">
        <v>102.75</v>
      </c>
      <c r="AW6813" s="3">
        <v>104.654</v>
      </c>
      <c r="AX6813" s="3">
        <v>106.696</v>
      </c>
      <c r="AY6813" s="3">
        <v>108.77800000000001</v>
      </c>
      <c r="AZ6813" s="3">
        <v>110.90300000000001</v>
      </c>
      <c r="BA6813">
        <v>113.06699999999999</v>
      </c>
      <c r="BB6813">
        <v>2017</v>
      </c>
    </row>
    <row r="6814" spans="1:54" hidden="1" x14ac:dyDescent="0.2">
      <c r="A6814">
        <v>936</v>
      </c>
      <c r="B6814" t="s">
        <v>401</v>
      </c>
      <c r="C6814" t="s">
        <v>301</v>
      </c>
      <c r="D6814" t="s">
        <v>162</v>
      </c>
      <c r="E6814" t="s">
        <v>300</v>
      </c>
      <c r="F6814" t="s">
        <v>299</v>
      </c>
      <c r="G6814" t="s">
        <v>275</v>
      </c>
      <c r="I6814" t="s">
        <v>298</v>
      </c>
      <c r="J6814" s="3" t="s">
        <v>215</v>
      </c>
      <c r="K6814" s="3" t="s">
        <v>215</v>
      </c>
      <c r="L6814" s="3" t="s">
        <v>215</v>
      </c>
      <c r="M6814" s="3" t="s">
        <v>215</v>
      </c>
      <c r="N6814" s="3" t="s">
        <v>215</v>
      </c>
      <c r="O6814" s="3" t="s">
        <v>215</v>
      </c>
      <c r="P6814" s="3" t="s">
        <v>215</v>
      </c>
      <c r="Q6814" s="3" t="s">
        <v>215</v>
      </c>
      <c r="R6814" s="3" t="s">
        <v>215</v>
      </c>
      <c r="S6814" s="3" t="s">
        <v>215</v>
      </c>
      <c r="T6814" s="3" t="s">
        <v>215</v>
      </c>
      <c r="U6814" s="3" t="s">
        <v>215</v>
      </c>
      <c r="V6814" s="3" t="s">
        <v>215</v>
      </c>
      <c r="W6814" s="3" t="s">
        <v>215</v>
      </c>
      <c r="X6814" s="3">
        <v>13.464</v>
      </c>
      <c r="Y6814" s="3">
        <v>9.9009999999999998</v>
      </c>
      <c r="Z6814" s="3">
        <v>5.782</v>
      </c>
      <c r="AA6814" s="3">
        <v>6.0330000000000004</v>
      </c>
      <c r="AB6814" s="3">
        <v>6.6909999999999998</v>
      </c>
      <c r="AC6814" s="3">
        <v>10.461</v>
      </c>
      <c r="AD6814" s="3">
        <v>12.161</v>
      </c>
      <c r="AE6814" s="3">
        <v>7.1440000000000001</v>
      </c>
      <c r="AF6814" s="3">
        <v>3.4889999999999999</v>
      </c>
      <c r="AG6814" s="3">
        <v>8.4169999999999998</v>
      </c>
      <c r="AH6814" s="3">
        <v>7.4509999999999996</v>
      </c>
      <c r="AI6814" s="3">
        <v>2.7789999999999999</v>
      </c>
      <c r="AJ6814" s="3">
        <v>4.266</v>
      </c>
      <c r="AK6814" s="3">
        <v>1.9</v>
      </c>
      <c r="AL6814" s="3">
        <v>3.95</v>
      </c>
      <c r="AM6814" s="3">
        <v>0.93700000000000006</v>
      </c>
      <c r="AN6814" s="3">
        <v>0.69799999999999995</v>
      </c>
      <c r="AO6814" s="3">
        <v>4.0730000000000004</v>
      </c>
      <c r="AP6814" s="3">
        <v>3.7309999999999999</v>
      </c>
      <c r="AQ6814" s="3">
        <v>1.458</v>
      </c>
      <c r="AR6814" s="3">
        <v>-9.4E-2</v>
      </c>
      <c r="AS6814" s="3">
        <v>-0.33600000000000002</v>
      </c>
      <c r="AT6814" s="3">
        <v>-0.47799999999999998</v>
      </c>
      <c r="AU6814" s="3">
        <v>1.306</v>
      </c>
      <c r="AV6814" s="3">
        <v>1.9139999999999999</v>
      </c>
      <c r="AW6814" s="3">
        <v>1.853</v>
      </c>
      <c r="AX6814" s="3">
        <v>1.9510000000000001</v>
      </c>
      <c r="AY6814" s="3">
        <v>1.952</v>
      </c>
      <c r="AZ6814" s="3">
        <v>1.9530000000000001</v>
      </c>
      <c r="BA6814">
        <v>1.9510000000000001</v>
      </c>
      <c r="BB6814">
        <v>2017</v>
      </c>
    </row>
    <row r="6815" spans="1:54" hidden="1" x14ac:dyDescent="0.2">
      <c r="A6815">
        <v>936</v>
      </c>
      <c r="B6815" t="s">
        <v>401</v>
      </c>
      <c r="C6815" t="s">
        <v>297</v>
      </c>
      <c r="D6815" t="s">
        <v>162</v>
      </c>
      <c r="E6815" t="s">
        <v>293</v>
      </c>
      <c r="F6815" t="s">
        <v>296</v>
      </c>
      <c r="G6815" t="s">
        <v>295</v>
      </c>
      <c r="I6815" t="s">
        <v>1683</v>
      </c>
      <c r="J6815" s="3" t="s">
        <v>215</v>
      </c>
      <c r="K6815" s="3" t="s">
        <v>215</v>
      </c>
      <c r="L6815" s="3" t="s">
        <v>215</v>
      </c>
      <c r="M6815" s="3" t="s">
        <v>215</v>
      </c>
      <c r="N6815" s="3" t="s">
        <v>215</v>
      </c>
      <c r="O6815" s="3" t="s">
        <v>215</v>
      </c>
      <c r="P6815" s="3" t="s">
        <v>215</v>
      </c>
      <c r="Q6815" s="3" t="s">
        <v>215</v>
      </c>
      <c r="R6815" s="3" t="s">
        <v>215</v>
      </c>
      <c r="S6815" s="3" t="s">
        <v>215</v>
      </c>
      <c r="T6815" s="3" t="s">
        <v>215</v>
      </c>
      <c r="U6815" s="3" t="s">
        <v>215</v>
      </c>
      <c r="V6815" s="3" t="s">
        <v>215</v>
      </c>
      <c r="W6815" s="3">
        <v>36.603999999999999</v>
      </c>
      <c r="X6815" s="3">
        <v>40.921999999999997</v>
      </c>
      <c r="Y6815" s="3">
        <v>43.95</v>
      </c>
      <c r="Z6815" s="3">
        <v>46.350999999999999</v>
      </c>
      <c r="AA6815" s="3">
        <v>49.252000000000002</v>
      </c>
      <c r="AB6815" s="3">
        <v>52.152000000000001</v>
      </c>
      <c r="AC6815" s="3">
        <v>58.41</v>
      </c>
      <c r="AD6815" s="3">
        <v>63.34</v>
      </c>
      <c r="AE6815" s="3">
        <v>67.5</v>
      </c>
      <c r="AF6815" s="3">
        <v>69.59</v>
      </c>
      <c r="AG6815" s="3">
        <v>76.02</v>
      </c>
      <c r="AH6815" s="3">
        <v>80.41</v>
      </c>
      <c r="AI6815" s="3">
        <v>83.35</v>
      </c>
      <c r="AJ6815" s="3">
        <v>86.25</v>
      </c>
      <c r="AK6815" s="3">
        <v>88.26</v>
      </c>
      <c r="AL6815" s="3">
        <v>91.32</v>
      </c>
      <c r="AM6815" s="3">
        <v>91.36</v>
      </c>
      <c r="AN6815" s="3">
        <v>92.54</v>
      </c>
      <c r="AO6815" s="3">
        <v>96.79</v>
      </c>
      <c r="AP6815" s="3">
        <v>100.04</v>
      </c>
      <c r="AQ6815" s="3">
        <v>100.4</v>
      </c>
      <c r="AR6815" s="3">
        <v>100.25</v>
      </c>
      <c r="AS6815" s="3">
        <v>99.77</v>
      </c>
      <c r="AT6815" s="3">
        <v>99.98</v>
      </c>
      <c r="AU6815" s="3">
        <v>101.94</v>
      </c>
      <c r="AV6815" s="3">
        <v>103.861</v>
      </c>
      <c r="AW6815" s="3">
        <v>105.93899999999999</v>
      </c>
      <c r="AX6815" s="3">
        <v>108.057</v>
      </c>
      <c r="AY6815" s="3">
        <v>110.21899999999999</v>
      </c>
      <c r="AZ6815" s="3">
        <v>112.423</v>
      </c>
      <c r="BA6815">
        <v>114.67100000000001</v>
      </c>
      <c r="BB6815">
        <v>2017</v>
      </c>
    </row>
    <row r="6816" spans="1:54" hidden="1" x14ac:dyDescent="0.2">
      <c r="A6816">
        <v>936</v>
      </c>
      <c r="B6816" t="s">
        <v>401</v>
      </c>
      <c r="C6816" t="s">
        <v>294</v>
      </c>
      <c r="D6816" t="s">
        <v>162</v>
      </c>
      <c r="E6816" t="s">
        <v>293</v>
      </c>
      <c r="F6816" t="s">
        <v>292</v>
      </c>
      <c r="G6816" t="s">
        <v>275</v>
      </c>
      <c r="I6816" t="s">
        <v>291</v>
      </c>
      <c r="J6816" s="3" t="s">
        <v>215</v>
      </c>
      <c r="K6816" s="3" t="s">
        <v>215</v>
      </c>
      <c r="L6816" s="3" t="s">
        <v>215</v>
      </c>
      <c r="M6816" s="3" t="s">
        <v>215</v>
      </c>
      <c r="N6816" s="3" t="s">
        <v>215</v>
      </c>
      <c r="O6816" s="3" t="s">
        <v>215</v>
      </c>
      <c r="P6816" s="3" t="s">
        <v>215</v>
      </c>
      <c r="Q6816" s="3" t="s">
        <v>215</v>
      </c>
      <c r="R6816" s="3" t="s">
        <v>215</v>
      </c>
      <c r="S6816" s="3" t="s">
        <v>215</v>
      </c>
      <c r="T6816" s="3" t="s">
        <v>215</v>
      </c>
      <c r="U6816" s="3" t="s">
        <v>215</v>
      </c>
      <c r="V6816" s="3" t="s">
        <v>215</v>
      </c>
      <c r="W6816" s="3" t="s">
        <v>215</v>
      </c>
      <c r="X6816" s="3">
        <v>11.795999999999999</v>
      </c>
      <c r="Y6816" s="3">
        <v>7.4020000000000001</v>
      </c>
      <c r="Z6816" s="3">
        <v>5.4619999999999997</v>
      </c>
      <c r="AA6816" s="3">
        <v>6.258</v>
      </c>
      <c r="AB6816" s="3">
        <v>5.8890000000000002</v>
      </c>
      <c r="AC6816" s="3">
        <v>11.999000000000001</v>
      </c>
      <c r="AD6816" s="3">
        <v>8.44</v>
      </c>
      <c r="AE6816" s="3">
        <v>6.5679999999999996</v>
      </c>
      <c r="AF6816" s="3">
        <v>3.0960000000000001</v>
      </c>
      <c r="AG6816" s="3">
        <v>9.24</v>
      </c>
      <c r="AH6816" s="3">
        <v>5.7750000000000004</v>
      </c>
      <c r="AI6816" s="3">
        <v>3.6560000000000001</v>
      </c>
      <c r="AJ6816" s="3">
        <v>3.4790000000000001</v>
      </c>
      <c r="AK6816" s="3">
        <v>2.33</v>
      </c>
      <c r="AL6816" s="3">
        <v>3.4670000000000001</v>
      </c>
      <c r="AM6816" s="3">
        <v>4.3999999999999997E-2</v>
      </c>
      <c r="AN6816" s="3">
        <v>1.292</v>
      </c>
      <c r="AO6816" s="3">
        <v>4.593</v>
      </c>
      <c r="AP6816" s="3">
        <v>3.3580000000000001</v>
      </c>
      <c r="AQ6816" s="3">
        <v>0.36</v>
      </c>
      <c r="AR6816" s="3">
        <v>-0.14899999999999999</v>
      </c>
      <c r="AS6816" s="3">
        <v>-0.47899999999999998</v>
      </c>
      <c r="AT6816" s="3">
        <v>0.21</v>
      </c>
      <c r="AU6816" s="3">
        <v>1.96</v>
      </c>
      <c r="AV6816" s="3">
        <v>1.885</v>
      </c>
      <c r="AW6816" s="3">
        <v>2</v>
      </c>
      <c r="AX6816" s="3">
        <v>2</v>
      </c>
      <c r="AY6816" s="3">
        <v>2</v>
      </c>
      <c r="AZ6816" s="3">
        <v>2</v>
      </c>
      <c r="BA6816">
        <v>2</v>
      </c>
      <c r="BB6816">
        <v>2017</v>
      </c>
    </row>
    <row r="6817" spans="1:54" hidden="1" x14ac:dyDescent="0.2">
      <c r="A6817">
        <v>936</v>
      </c>
      <c r="B6817" t="s">
        <v>401</v>
      </c>
      <c r="C6817" t="s">
        <v>290</v>
      </c>
      <c r="D6817" t="s">
        <v>162</v>
      </c>
      <c r="E6817" t="s">
        <v>289</v>
      </c>
      <c r="G6817" t="s">
        <v>288</v>
      </c>
    </row>
    <row r="6818" spans="1:54" hidden="1" x14ac:dyDescent="0.2">
      <c r="A6818">
        <v>936</v>
      </c>
      <c r="B6818" t="s">
        <v>401</v>
      </c>
      <c r="C6818" t="s">
        <v>287</v>
      </c>
      <c r="D6818" t="s">
        <v>162</v>
      </c>
      <c r="E6818" t="s">
        <v>286</v>
      </c>
      <c r="F6818" t="s">
        <v>285</v>
      </c>
      <c r="G6818" t="s">
        <v>275</v>
      </c>
      <c r="I6818" t="s">
        <v>1684</v>
      </c>
      <c r="J6818" s="3" t="s">
        <v>215</v>
      </c>
      <c r="K6818" s="3" t="s">
        <v>215</v>
      </c>
      <c r="L6818" s="3" t="s">
        <v>215</v>
      </c>
      <c r="M6818" s="3" t="s">
        <v>215</v>
      </c>
      <c r="N6818" s="3" t="s">
        <v>215</v>
      </c>
      <c r="O6818" s="3" t="s">
        <v>215</v>
      </c>
      <c r="P6818" s="3" t="s">
        <v>215</v>
      </c>
      <c r="Q6818" s="3" t="s">
        <v>215</v>
      </c>
      <c r="R6818" s="3" t="s">
        <v>215</v>
      </c>
      <c r="S6818" s="3" t="s">
        <v>215</v>
      </c>
      <c r="T6818" s="3" t="s">
        <v>215</v>
      </c>
      <c r="U6818" s="3" t="s">
        <v>215</v>
      </c>
      <c r="V6818" s="3" t="s">
        <v>215</v>
      </c>
      <c r="W6818" s="3" t="s">
        <v>215</v>
      </c>
      <c r="X6818" s="3">
        <v>-4.7329999999999997</v>
      </c>
      <c r="Y6818" s="3">
        <v>12.226000000000001</v>
      </c>
      <c r="Z6818" s="3">
        <v>17.440999999999999</v>
      </c>
      <c r="AA6818" s="3">
        <v>7.8879999999999999</v>
      </c>
      <c r="AB6818" s="3">
        <v>-1.0980000000000001</v>
      </c>
      <c r="AC6818" s="3">
        <v>-3.5710000000000002</v>
      </c>
      <c r="AD6818" s="3">
        <v>6.6079999999999997</v>
      </c>
      <c r="AE6818" s="3">
        <v>18.943000000000001</v>
      </c>
      <c r="AF6818" s="3">
        <v>5.76</v>
      </c>
      <c r="AG6818" s="3">
        <v>7.976</v>
      </c>
      <c r="AH6818" s="3">
        <v>21.593</v>
      </c>
      <c r="AI6818" s="3">
        <v>15.314</v>
      </c>
      <c r="AJ6818" s="3">
        <v>19.536999999999999</v>
      </c>
      <c r="AK6818" s="3">
        <v>9.4440000000000008</v>
      </c>
      <c r="AL6818" s="3">
        <v>3.5680000000000001</v>
      </c>
      <c r="AM6818" s="3">
        <v>-18.766999999999999</v>
      </c>
      <c r="AN6818" s="3">
        <v>14.718999999999999</v>
      </c>
      <c r="AO6818" s="3">
        <v>9.6419999999999995</v>
      </c>
      <c r="AP6818" s="3">
        <v>2.5390000000000001</v>
      </c>
      <c r="AQ6818" s="3">
        <v>5.609</v>
      </c>
      <c r="AR6818" s="3">
        <v>4.774</v>
      </c>
      <c r="AS6818" s="3">
        <v>8.3719999999999999</v>
      </c>
      <c r="AT6818" s="3">
        <v>3.7269999999999999</v>
      </c>
      <c r="AU6818" s="3">
        <v>4.0110000000000001</v>
      </c>
      <c r="AV6818" s="3">
        <v>6.8</v>
      </c>
      <c r="AW6818" s="3">
        <v>6.72</v>
      </c>
      <c r="AX6818" s="3">
        <v>6.08</v>
      </c>
      <c r="AY6818" s="3">
        <v>5.92</v>
      </c>
      <c r="AZ6818" s="3">
        <v>5.7</v>
      </c>
      <c r="BA6818">
        <v>5.54</v>
      </c>
      <c r="BB6818">
        <v>2017</v>
      </c>
    </row>
    <row r="6819" spans="1:54" hidden="1" x14ac:dyDescent="0.2">
      <c r="A6819">
        <v>936</v>
      </c>
      <c r="B6819" t="s">
        <v>401</v>
      </c>
      <c r="C6819" t="s">
        <v>284</v>
      </c>
      <c r="D6819" t="s">
        <v>162</v>
      </c>
      <c r="E6819" t="s">
        <v>283</v>
      </c>
      <c r="F6819" t="s">
        <v>282</v>
      </c>
      <c r="G6819" t="s">
        <v>275</v>
      </c>
      <c r="I6819" t="s">
        <v>1684</v>
      </c>
      <c r="J6819" s="3" t="s">
        <v>215</v>
      </c>
      <c r="K6819" s="3" t="s">
        <v>215</v>
      </c>
      <c r="L6819" s="3" t="s">
        <v>215</v>
      </c>
      <c r="M6819" s="3" t="s">
        <v>215</v>
      </c>
      <c r="N6819" s="3" t="s">
        <v>215</v>
      </c>
      <c r="O6819" s="3" t="s">
        <v>215</v>
      </c>
      <c r="P6819" s="3" t="s">
        <v>215</v>
      </c>
      <c r="Q6819" s="3" t="s">
        <v>215</v>
      </c>
      <c r="R6819" s="3" t="s">
        <v>215</v>
      </c>
      <c r="S6819" s="3" t="s">
        <v>215</v>
      </c>
      <c r="T6819" s="3" t="s">
        <v>215</v>
      </c>
      <c r="U6819" s="3" t="s">
        <v>215</v>
      </c>
      <c r="V6819" s="3" t="s">
        <v>215</v>
      </c>
      <c r="W6819" s="3" t="s">
        <v>215</v>
      </c>
      <c r="X6819" s="3">
        <v>-3.0659999999999998</v>
      </c>
      <c r="Y6819" s="3">
        <v>16.486000000000001</v>
      </c>
      <c r="Z6819" s="3">
        <v>20.173999999999999</v>
      </c>
      <c r="AA6819" s="3">
        <v>7.7469999999999999</v>
      </c>
      <c r="AB6819" s="3">
        <v>-4.37</v>
      </c>
      <c r="AC6819" s="3">
        <v>-3.4670000000000001</v>
      </c>
      <c r="AD6819" s="3">
        <v>9.2729999999999997</v>
      </c>
      <c r="AE6819" s="3">
        <v>20.614000000000001</v>
      </c>
      <c r="AF6819" s="3">
        <v>5.4630000000000001</v>
      </c>
      <c r="AG6819" s="3">
        <v>8.8539999999999992</v>
      </c>
      <c r="AH6819" s="3">
        <v>26.201000000000001</v>
      </c>
      <c r="AI6819" s="3">
        <v>15.048</v>
      </c>
      <c r="AJ6819" s="3">
        <v>20.975999999999999</v>
      </c>
      <c r="AK6819" s="3">
        <v>8.8239999999999998</v>
      </c>
      <c r="AL6819" s="3">
        <v>2.0550000000000002</v>
      </c>
      <c r="AM6819" s="3">
        <v>-19.402000000000001</v>
      </c>
      <c r="AN6819" s="3">
        <v>17.248000000000001</v>
      </c>
      <c r="AO6819" s="3">
        <v>11.067</v>
      </c>
      <c r="AP6819" s="3">
        <v>3.0449999999999999</v>
      </c>
      <c r="AQ6819" s="3">
        <v>4.8209999999999997</v>
      </c>
      <c r="AR6819" s="3">
        <v>4.532</v>
      </c>
      <c r="AS6819" s="3">
        <v>8.6159999999999997</v>
      </c>
      <c r="AT6819" s="3">
        <v>4.2809999999999997</v>
      </c>
      <c r="AU6819" s="3">
        <v>4.0110000000000001</v>
      </c>
      <c r="AV6819" s="3">
        <v>6.8</v>
      </c>
      <c r="AW6819" s="3">
        <v>6.72</v>
      </c>
      <c r="AX6819" s="3">
        <v>6.08</v>
      </c>
      <c r="AY6819" s="3">
        <v>5.92</v>
      </c>
      <c r="AZ6819" s="3">
        <v>5.7</v>
      </c>
      <c r="BA6819">
        <v>5.54</v>
      </c>
      <c r="BB6819">
        <v>2017</v>
      </c>
    </row>
    <row r="6820" spans="1:54" hidden="1" x14ac:dyDescent="0.2">
      <c r="A6820">
        <v>936</v>
      </c>
      <c r="B6820" t="s">
        <v>401</v>
      </c>
      <c r="C6820" t="s">
        <v>281</v>
      </c>
      <c r="D6820" t="s">
        <v>162</v>
      </c>
      <c r="E6820" t="s">
        <v>280</v>
      </c>
      <c r="F6820" t="s">
        <v>279</v>
      </c>
      <c r="G6820" t="s">
        <v>275</v>
      </c>
      <c r="I6820" t="s">
        <v>1684</v>
      </c>
      <c r="J6820" s="3" t="s">
        <v>215</v>
      </c>
      <c r="K6820" s="3" t="s">
        <v>215</v>
      </c>
      <c r="L6820" s="3" t="s">
        <v>215</v>
      </c>
      <c r="M6820" s="3" t="s">
        <v>215</v>
      </c>
      <c r="N6820" s="3" t="s">
        <v>215</v>
      </c>
      <c r="O6820" s="3" t="s">
        <v>215</v>
      </c>
      <c r="P6820" s="3" t="s">
        <v>215</v>
      </c>
      <c r="Q6820" s="3" t="s">
        <v>215</v>
      </c>
      <c r="R6820" s="3" t="s">
        <v>215</v>
      </c>
      <c r="S6820" s="3" t="s">
        <v>215</v>
      </c>
      <c r="T6820" s="3" t="s">
        <v>215</v>
      </c>
      <c r="U6820" s="3" t="s">
        <v>215</v>
      </c>
      <c r="V6820" s="3" t="s">
        <v>215</v>
      </c>
      <c r="W6820" s="3" t="s">
        <v>215</v>
      </c>
      <c r="X6820" s="3">
        <v>14.757999999999999</v>
      </c>
      <c r="Y6820" s="3">
        <v>6.1710000000000003</v>
      </c>
      <c r="Z6820" s="3">
        <v>-1.284</v>
      </c>
      <c r="AA6820" s="3">
        <v>5.8559999999999999</v>
      </c>
      <c r="AB6820" s="3">
        <v>-2.61</v>
      </c>
      <c r="AC6820" s="3">
        <v>10.109</v>
      </c>
      <c r="AD6820" s="3">
        <v>7.49</v>
      </c>
      <c r="AE6820" s="3">
        <v>10.635</v>
      </c>
      <c r="AF6820" s="3">
        <v>7.0380000000000003</v>
      </c>
      <c r="AG6820" s="3">
        <v>18.393999999999998</v>
      </c>
      <c r="AH6820" s="3">
        <v>20.856000000000002</v>
      </c>
      <c r="AI6820" s="3">
        <v>12.88</v>
      </c>
      <c r="AJ6820" s="3">
        <v>22.919</v>
      </c>
      <c r="AK6820" s="3">
        <v>14.602</v>
      </c>
      <c r="AL6820" s="3">
        <v>3.0190000000000001</v>
      </c>
      <c r="AM6820" s="3">
        <v>-16.763999999999999</v>
      </c>
      <c r="AN6820" s="3">
        <v>15.734999999999999</v>
      </c>
      <c r="AO6820" s="3">
        <v>12.007999999999999</v>
      </c>
      <c r="AP6820" s="3">
        <v>9.3059999999999992</v>
      </c>
      <c r="AQ6820" s="3">
        <v>6.665</v>
      </c>
      <c r="AR6820" s="3">
        <v>3.8879999999999999</v>
      </c>
      <c r="AS6820" s="3">
        <v>6.3940000000000001</v>
      </c>
      <c r="AT6820" s="3">
        <v>6.2380000000000004</v>
      </c>
      <c r="AU6820" s="3">
        <v>3.8359999999999999</v>
      </c>
      <c r="AV6820" s="3">
        <v>7.0369999999999999</v>
      </c>
      <c r="AW6820" s="3">
        <v>7.1150000000000002</v>
      </c>
      <c r="AX6820" s="3">
        <v>6.3360000000000003</v>
      </c>
      <c r="AY6820" s="3">
        <v>6.3179999999999996</v>
      </c>
      <c r="AZ6820" s="3">
        <v>6.085</v>
      </c>
      <c r="BA6820">
        <v>5.9340000000000002</v>
      </c>
      <c r="BB6820">
        <v>2017</v>
      </c>
    </row>
    <row r="6821" spans="1:54" hidden="1" x14ac:dyDescent="0.2">
      <c r="A6821">
        <v>936</v>
      </c>
      <c r="B6821" t="s">
        <v>401</v>
      </c>
      <c r="C6821" t="s">
        <v>278</v>
      </c>
      <c r="D6821" t="s">
        <v>162</v>
      </c>
      <c r="E6821" t="s">
        <v>277</v>
      </c>
      <c r="F6821" t="s">
        <v>276</v>
      </c>
      <c r="G6821" t="s">
        <v>275</v>
      </c>
      <c r="I6821" t="s">
        <v>1684</v>
      </c>
      <c r="J6821" s="3" t="s">
        <v>215</v>
      </c>
      <c r="K6821" s="3" t="s">
        <v>215</v>
      </c>
      <c r="L6821" s="3" t="s">
        <v>215</v>
      </c>
      <c r="M6821" s="3" t="s">
        <v>215</v>
      </c>
      <c r="N6821" s="3" t="s">
        <v>215</v>
      </c>
      <c r="O6821" s="3" t="s">
        <v>215</v>
      </c>
      <c r="P6821" s="3" t="s">
        <v>215</v>
      </c>
      <c r="Q6821" s="3" t="s">
        <v>215</v>
      </c>
      <c r="R6821" s="3" t="s">
        <v>215</v>
      </c>
      <c r="S6821" s="3" t="s">
        <v>215</v>
      </c>
      <c r="T6821" s="3" t="s">
        <v>215</v>
      </c>
      <c r="U6821" s="3" t="s">
        <v>215</v>
      </c>
      <c r="V6821" s="3" t="s">
        <v>215</v>
      </c>
      <c r="W6821" s="3" t="s">
        <v>215</v>
      </c>
      <c r="X6821" s="3">
        <v>16.041</v>
      </c>
      <c r="Y6821" s="3">
        <v>11.628</v>
      </c>
      <c r="Z6821" s="3">
        <v>2.774</v>
      </c>
      <c r="AA6821" s="3">
        <v>7.3529999999999998</v>
      </c>
      <c r="AB6821" s="3">
        <v>-10.721</v>
      </c>
      <c r="AC6821" s="3">
        <v>9.9239999999999995</v>
      </c>
      <c r="AD6821" s="3">
        <v>11.215</v>
      </c>
      <c r="AE6821" s="3">
        <v>10.532999999999999</v>
      </c>
      <c r="AF6821" s="3">
        <v>7.585</v>
      </c>
      <c r="AG6821" s="3">
        <v>26.198</v>
      </c>
      <c r="AH6821" s="3">
        <v>24.559000000000001</v>
      </c>
      <c r="AI6821" s="3">
        <v>13.548999999999999</v>
      </c>
      <c r="AJ6821" s="3">
        <v>24.975999999999999</v>
      </c>
      <c r="AK6821" s="3">
        <v>15.548999999999999</v>
      </c>
      <c r="AL6821" s="3">
        <v>3.907</v>
      </c>
      <c r="AM6821" s="3">
        <v>-16.167000000000002</v>
      </c>
      <c r="AN6821" s="3">
        <v>17.446000000000002</v>
      </c>
      <c r="AO6821" s="3">
        <v>12.79</v>
      </c>
      <c r="AP6821" s="3">
        <v>9.2579999999999991</v>
      </c>
      <c r="AQ6821" s="3">
        <v>6.1050000000000004</v>
      </c>
      <c r="AR6821" s="3">
        <v>4.0119999999999996</v>
      </c>
      <c r="AS6821" s="3">
        <v>6.0179999999999998</v>
      </c>
      <c r="AT6821" s="3">
        <v>6.6289999999999996</v>
      </c>
      <c r="AU6821" s="3">
        <v>3.8359999999999999</v>
      </c>
      <c r="AV6821" s="3">
        <v>7.0369999999999999</v>
      </c>
      <c r="AW6821" s="3">
        <v>7.1150000000000002</v>
      </c>
      <c r="AX6821" s="3">
        <v>6.3360000000000003</v>
      </c>
      <c r="AY6821" s="3">
        <v>6.3179999999999996</v>
      </c>
      <c r="AZ6821" s="3">
        <v>6.085</v>
      </c>
      <c r="BA6821">
        <v>5.9340000000000002</v>
      </c>
      <c r="BB6821">
        <v>2017</v>
      </c>
    </row>
    <row r="6822" spans="1:54" hidden="1" x14ac:dyDescent="0.2">
      <c r="A6822">
        <v>936</v>
      </c>
      <c r="B6822" t="s">
        <v>401</v>
      </c>
      <c r="C6822" t="s">
        <v>274</v>
      </c>
      <c r="D6822" t="s">
        <v>162</v>
      </c>
      <c r="E6822" t="s">
        <v>273</v>
      </c>
      <c r="F6822" t="s">
        <v>272</v>
      </c>
      <c r="G6822" t="s">
        <v>271</v>
      </c>
      <c r="I6822" t="s">
        <v>1685</v>
      </c>
      <c r="J6822" s="3" t="s">
        <v>215</v>
      </c>
      <c r="K6822" s="3" t="s">
        <v>215</v>
      </c>
      <c r="L6822" s="3" t="s">
        <v>215</v>
      </c>
      <c r="M6822" s="3" t="s">
        <v>215</v>
      </c>
      <c r="N6822" s="3" t="s">
        <v>215</v>
      </c>
      <c r="O6822" s="3" t="s">
        <v>215</v>
      </c>
      <c r="P6822" s="3" t="s">
        <v>215</v>
      </c>
      <c r="Q6822" s="3" t="s">
        <v>215</v>
      </c>
      <c r="R6822" s="3" t="s">
        <v>215</v>
      </c>
      <c r="S6822" s="3" t="s">
        <v>215</v>
      </c>
      <c r="T6822" s="3" t="s">
        <v>215</v>
      </c>
      <c r="U6822" s="3" t="s">
        <v>215</v>
      </c>
      <c r="V6822" s="3" t="s">
        <v>215</v>
      </c>
      <c r="W6822" s="3">
        <v>12.7</v>
      </c>
      <c r="X6822" s="3">
        <v>14.6</v>
      </c>
      <c r="Y6822" s="3">
        <v>13.7</v>
      </c>
      <c r="Z6822" s="3">
        <v>12.6</v>
      </c>
      <c r="AA6822" s="3">
        <v>11.882</v>
      </c>
      <c r="AB6822" s="3">
        <v>12.725</v>
      </c>
      <c r="AC6822" s="3">
        <v>16.492000000000001</v>
      </c>
      <c r="AD6822" s="3">
        <v>18.899999999999999</v>
      </c>
      <c r="AE6822" s="3">
        <v>19.457999999999998</v>
      </c>
      <c r="AF6822" s="3">
        <v>18.824999999999999</v>
      </c>
      <c r="AG6822" s="3">
        <v>17.7</v>
      </c>
      <c r="AH6822" s="3">
        <v>18.358000000000001</v>
      </c>
      <c r="AI6822" s="3">
        <v>16.358000000000001</v>
      </c>
      <c r="AJ6822" s="3">
        <v>13.442</v>
      </c>
      <c r="AK6822" s="3">
        <v>11.217000000000001</v>
      </c>
      <c r="AL6822" s="3">
        <v>9.5920000000000005</v>
      </c>
      <c r="AM6822" s="3">
        <v>12.092000000000001</v>
      </c>
      <c r="AN6822" s="3">
        <v>14.475</v>
      </c>
      <c r="AO6822" s="3">
        <v>13.7</v>
      </c>
      <c r="AP6822" s="3">
        <v>13.958</v>
      </c>
      <c r="AQ6822" s="3">
        <v>14.225</v>
      </c>
      <c r="AR6822" s="3">
        <v>13.183</v>
      </c>
      <c r="AS6822" s="3">
        <v>11.475</v>
      </c>
      <c r="AT6822" s="3">
        <v>9.6750000000000007</v>
      </c>
      <c r="AU6822" s="3">
        <v>8.2710000000000008</v>
      </c>
      <c r="AV6822" s="3">
        <v>7.5220000000000002</v>
      </c>
      <c r="AW6822" s="3">
        <v>7.444</v>
      </c>
      <c r="AX6822" s="3">
        <v>6.6779999999999999</v>
      </c>
      <c r="AY6822" s="3">
        <v>6.1829999999999998</v>
      </c>
      <c r="AZ6822" s="3">
        <v>6.1230000000000002</v>
      </c>
      <c r="BA6822">
        <v>5.9829999999999997</v>
      </c>
      <c r="BB6822">
        <v>2017</v>
      </c>
    </row>
    <row r="6823" spans="1:54" hidden="1" x14ac:dyDescent="0.2">
      <c r="A6823">
        <v>936</v>
      </c>
      <c r="B6823" t="s">
        <v>401</v>
      </c>
      <c r="C6823" t="s">
        <v>270</v>
      </c>
      <c r="D6823" t="s">
        <v>162</v>
      </c>
      <c r="E6823" t="s">
        <v>269</v>
      </c>
      <c r="F6823" t="s">
        <v>268</v>
      </c>
      <c r="G6823" t="s">
        <v>264</v>
      </c>
      <c r="H6823" t="s">
        <v>263</v>
      </c>
      <c r="I6823" t="s">
        <v>1685</v>
      </c>
      <c r="J6823" s="3" t="s">
        <v>215</v>
      </c>
      <c r="K6823" s="3" t="s">
        <v>215</v>
      </c>
      <c r="L6823" s="3" t="s">
        <v>215</v>
      </c>
      <c r="M6823" s="3" t="s">
        <v>215</v>
      </c>
      <c r="N6823" s="3" t="s">
        <v>215</v>
      </c>
      <c r="O6823" s="3" t="s">
        <v>215</v>
      </c>
      <c r="P6823" s="3" t="s">
        <v>215</v>
      </c>
      <c r="Q6823" s="3" t="s">
        <v>215</v>
      </c>
      <c r="R6823" s="3" t="s">
        <v>215</v>
      </c>
      <c r="S6823" s="3" t="s">
        <v>215</v>
      </c>
      <c r="T6823" s="3" t="s">
        <v>215</v>
      </c>
      <c r="U6823" s="3" t="s">
        <v>215</v>
      </c>
      <c r="V6823" s="3" t="s">
        <v>215</v>
      </c>
      <c r="W6823" s="3">
        <v>2.1379999999999999</v>
      </c>
      <c r="X6823" s="3">
        <v>2.1</v>
      </c>
      <c r="Y6823" s="3">
        <v>2.137</v>
      </c>
      <c r="Z6823" s="3">
        <v>2.214</v>
      </c>
      <c r="AA6823" s="3">
        <v>2.1190000000000002</v>
      </c>
      <c r="AB6823" s="3">
        <v>2.1190000000000002</v>
      </c>
      <c r="AC6823" s="3">
        <v>2.0649999999999999</v>
      </c>
      <c r="AD6823" s="3">
        <v>2.0249999999999999</v>
      </c>
      <c r="AE6823" s="3">
        <v>2.0369999999999999</v>
      </c>
      <c r="AF6823" s="3">
        <v>2.0379999999999998</v>
      </c>
      <c r="AG6823" s="3">
        <v>2.06</v>
      </c>
      <c r="AH6823" s="3">
        <v>2.056</v>
      </c>
      <c r="AI6823" s="3">
        <v>2.089</v>
      </c>
      <c r="AJ6823" s="3">
        <v>2.1320000000000001</v>
      </c>
      <c r="AK6823" s="3">
        <v>2.177</v>
      </c>
      <c r="AL6823" s="3">
        <v>2.2469999999999999</v>
      </c>
      <c r="AM6823" s="3">
        <v>2.2029999999999998</v>
      </c>
      <c r="AN6823" s="3">
        <v>2.17</v>
      </c>
      <c r="AO6823" s="3">
        <v>2.2080000000000002</v>
      </c>
      <c r="AP6823" s="3">
        <v>2.2090000000000001</v>
      </c>
      <c r="AQ6823" s="3">
        <v>2.1920000000000002</v>
      </c>
      <c r="AR6823" s="3">
        <v>2.2229999999999999</v>
      </c>
      <c r="AS6823" s="3">
        <v>2.2669999999999999</v>
      </c>
      <c r="AT6823" s="3">
        <v>2.3210000000000002</v>
      </c>
      <c r="AU6823" s="3">
        <v>2.38</v>
      </c>
      <c r="AV6823" s="3">
        <v>2.415</v>
      </c>
      <c r="AW6823" s="3">
        <v>2.4420000000000002</v>
      </c>
      <c r="AX6823" s="3" t="s">
        <v>215</v>
      </c>
      <c r="AY6823" s="3" t="s">
        <v>215</v>
      </c>
      <c r="AZ6823" s="3" t="s">
        <v>215</v>
      </c>
      <c r="BA6823" t="s">
        <v>215</v>
      </c>
      <c r="BB6823">
        <v>2017</v>
      </c>
    </row>
    <row r="6824" spans="1:54" hidden="1" x14ac:dyDescent="0.2">
      <c r="A6824">
        <v>936</v>
      </c>
      <c r="B6824" t="s">
        <v>401</v>
      </c>
      <c r="C6824" t="s">
        <v>267</v>
      </c>
      <c r="D6824" t="s">
        <v>162</v>
      </c>
      <c r="E6824" t="s">
        <v>266</v>
      </c>
      <c r="F6824" t="s">
        <v>265</v>
      </c>
      <c r="G6824" t="s">
        <v>264</v>
      </c>
      <c r="H6824" t="s">
        <v>263</v>
      </c>
      <c r="I6824" t="s">
        <v>1686</v>
      </c>
      <c r="J6824" s="3" t="s">
        <v>215</v>
      </c>
      <c r="K6824" s="3" t="s">
        <v>215</v>
      </c>
      <c r="L6824" s="3" t="s">
        <v>215</v>
      </c>
      <c r="M6824" s="3" t="s">
        <v>215</v>
      </c>
      <c r="N6824" s="3" t="s">
        <v>215</v>
      </c>
      <c r="O6824" s="3" t="s">
        <v>215</v>
      </c>
      <c r="P6824" s="3" t="s">
        <v>215</v>
      </c>
      <c r="Q6824" s="3" t="s">
        <v>215</v>
      </c>
      <c r="R6824" s="3" t="s">
        <v>215</v>
      </c>
      <c r="S6824" s="3" t="s">
        <v>215</v>
      </c>
      <c r="T6824" s="3" t="s">
        <v>215</v>
      </c>
      <c r="U6824" s="3" t="s">
        <v>215</v>
      </c>
      <c r="V6824" s="3" t="s">
        <v>215</v>
      </c>
      <c r="W6824" s="3">
        <v>5.3369999999999997</v>
      </c>
      <c r="X6824" s="3">
        <v>5.367</v>
      </c>
      <c r="Y6824" s="3">
        <v>5.3970000000000002</v>
      </c>
      <c r="Z6824" s="3">
        <v>5.4080000000000004</v>
      </c>
      <c r="AA6824" s="3">
        <v>5.3789999999999996</v>
      </c>
      <c r="AB6824" s="3">
        <v>5.3879999999999999</v>
      </c>
      <c r="AC6824" s="3">
        <v>5.3929999999999998</v>
      </c>
      <c r="AD6824" s="3">
        <v>5.399</v>
      </c>
      <c r="AE6824" s="3">
        <v>5.3789999999999996</v>
      </c>
      <c r="AF6824" s="3">
        <v>5.3789999999999996</v>
      </c>
      <c r="AG6824" s="3">
        <v>5.375</v>
      </c>
      <c r="AH6824" s="3">
        <v>5.3719999999999999</v>
      </c>
      <c r="AI6824" s="3">
        <v>5.3730000000000002</v>
      </c>
      <c r="AJ6824" s="3">
        <v>5.3730000000000002</v>
      </c>
      <c r="AK6824" s="3">
        <v>5.3730000000000002</v>
      </c>
      <c r="AL6824" s="3">
        <v>5.3760000000000003</v>
      </c>
      <c r="AM6824" s="3">
        <v>5.3819999999999997</v>
      </c>
      <c r="AN6824" s="3">
        <v>5.39</v>
      </c>
      <c r="AO6824" s="3">
        <v>5.3920000000000003</v>
      </c>
      <c r="AP6824" s="3">
        <v>5.4039999999999999</v>
      </c>
      <c r="AQ6824" s="3">
        <v>5.4109999999999996</v>
      </c>
      <c r="AR6824" s="3">
        <v>5.4160000000000004</v>
      </c>
      <c r="AS6824" s="3">
        <v>5.4210000000000003</v>
      </c>
      <c r="AT6824" s="3">
        <v>5.4260000000000002</v>
      </c>
      <c r="AU6824" s="3">
        <v>5.431</v>
      </c>
      <c r="AV6824" s="3">
        <v>5.4359999999999999</v>
      </c>
      <c r="AW6824" s="3">
        <v>5.4409999999999998</v>
      </c>
      <c r="AX6824" s="3">
        <v>5.4459999999999997</v>
      </c>
      <c r="AY6824" s="3">
        <v>5.4509999999999996</v>
      </c>
      <c r="AZ6824" s="3">
        <v>5.4560000000000004</v>
      </c>
      <c r="BA6824">
        <v>5.4610000000000003</v>
      </c>
      <c r="BB6824">
        <v>2017</v>
      </c>
    </row>
    <row r="6825" spans="1:54" hidden="1" x14ac:dyDescent="0.2">
      <c r="A6825">
        <v>936</v>
      </c>
      <c r="B6825" t="s">
        <v>401</v>
      </c>
      <c r="C6825" t="s">
        <v>262</v>
      </c>
      <c r="D6825" t="s">
        <v>162</v>
      </c>
      <c r="E6825" t="s">
        <v>260</v>
      </c>
      <c r="F6825" t="s">
        <v>259</v>
      </c>
      <c r="G6825" t="s">
        <v>225</v>
      </c>
      <c r="H6825" t="s">
        <v>222</v>
      </c>
      <c r="I6825" t="s">
        <v>1687</v>
      </c>
      <c r="J6825" s="3" t="s">
        <v>215</v>
      </c>
      <c r="K6825" s="3" t="s">
        <v>215</v>
      </c>
      <c r="L6825" s="3" t="s">
        <v>215</v>
      </c>
      <c r="M6825" s="3" t="s">
        <v>215</v>
      </c>
      <c r="N6825" s="3" t="s">
        <v>215</v>
      </c>
      <c r="O6825" s="3" t="s">
        <v>215</v>
      </c>
      <c r="P6825" s="3" t="s">
        <v>215</v>
      </c>
      <c r="Q6825" s="3" t="s">
        <v>215</v>
      </c>
      <c r="R6825" s="3" t="s">
        <v>215</v>
      </c>
      <c r="S6825" s="3" t="s">
        <v>215</v>
      </c>
      <c r="T6825" s="3" t="s">
        <v>215</v>
      </c>
      <c r="U6825" s="3" t="s">
        <v>215</v>
      </c>
      <c r="V6825" s="3" t="s">
        <v>215</v>
      </c>
      <c r="W6825" s="3" t="s">
        <v>215</v>
      </c>
      <c r="X6825" s="3" t="s">
        <v>215</v>
      </c>
      <c r="Y6825" s="3">
        <v>8.8209999999999997</v>
      </c>
      <c r="Z6825" s="3">
        <v>9.52</v>
      </c>
      <c r="AA6825" s="3">
        <v>10.317</v>
      </c>
      <c r="AB6825" s="3">
        <v>10.760999999999999</v>
      </c>
      <c r="AC6825" s="3">
        <v>11.585000000000001</v>
      </c>
      <c r="AD6825" s="3">
        <v>12.64</v>
      </c>
      <c r="AE6825" s="3">
        <v>13.039</v>
      </c>
      <c r="AF6825" s="3">
        <v>13.813000000000001</v>
      </c>
      <c r="AG6825" s="3">
        <v>15.403</v>
      </c>
      <c r="AH6825" s="3">
        <v>16.37</v>
      </c>
      <c r="AI6825" s="3">
        <v>18.599</v>
      </c>
      <c r="AJ6825" s="3">
        <v>19.791</v>
      </c>
      <c r="AK6825" s="3">
        <v>21.684999999999999</v>
      </c>
      <c r="AL6825" s="3">
        <v>23.637</v>
      </c>
      <c r="AM6825" s="3">
        <v>23.228000000000002</v>
      </c>
      <c r="AN6825" s="3">
        <v>23.422000000000001</v>
      </c>
      <c r="AO6825" s="3">
        <v>25.806999999999999</v>
      </c>
      <c r="AP6825" s="3">
        <v>26.381</v>
      </c>
      <c r="AQ6825" s="3">
        <v>28.719000000000001</v>
      </c>
      <c r="AR6825" s="3">
        <v>29.927</v>
      </c>
      <c r="AS6825" s="3">
        <v>33.531999999999996</v>
      </c>
      <c r="AT6825" s="3">
        <v>31.91</v>
      </c>
      <c r="AU6825" s="3">
        <v>33.459000000000003</v>
      </c>
      <c r="AV6825" s="3">
        <v>34.820999999999998</v>
      </c>
      <c r="AW6825" s="3">
        <v>37.631999999999998</v>
      </c>
      <c r="AX6825" s="3">
        <v>39.533999999999999</v>
      </c>
      <c r="AY6825" s="3">
        <v>42.26</v>
      </c>
      <c r="AZ6825" s="3">
        <v>43.847000000000001</v>
      </c>
      <c r="BA6825">
        <v>46.17</v>
      </c>
      <c r="BB6825">
        <v>2017</v>
      </c>
    </row>
    <row r="6826" spans="1:54" hidden="1" x14ac:dyDescent="0.2">
      <c r="A6826">
        <v>936</v>
      </c>
      <c r="B6826" t="s">
        <v>401</v>
      </c>
      <c r="C6826" t="s">
        <v>261</v>
      </c>
      <c r="D6826" t="s">
        <v>162</v>
      </c>
      <c r="E6826" t="s">
        <v>260</v>
      </c>
      <c r="F6826" t="s">
        <v>259</v>
      </c>
      <c r="G6826" t="s">
        <v>217</v>
      </c>
      <c r="I6826" t="s">
        <v>258</v>
      </c>
      <c r="J6826" s="3" t="s">
        <v>215</v>
      </c>
      <c r="K6826" s="3" t="s">
        <v>215</v>
      </c>
      <c r="L6826" s="3" t="s">
        <v>215</v>
      </c>
      <c r="M6826" s="3" t="s">
        <v>215</v>
      </c>
      <c r="N6826" s="3" t="s">
        <v>215</v>
      </c>
      <c r="O6826" s="3" t="s">
        <v>215</v>
      </c>
      <c r="P6826" s="3" t="s">
        <v>215</v>
      </c>
      <c r="Q6826" s="3" t="s">
        <v>215</v>
      </c>
      <c r="R6826" s="3" t="s">
        <v>215</v>
      </c>
      <c r="S6826" s="3" t="s">
        <v>215</v>
      </c>
      <c r="T6826" s="3" t="s">
        <v>215</v>
      </c>
      <c r="U6826" s="3" t="s">
        <v>215</v>
      </c>
      <c r="V6826" s="3" t="s">
        <v>215</v>
      </c>
      <c r="W6826" s="3" t="s">
        <v>215</v>
      </c>
      <c r="X6826" s="3" t="s">
        <v>215</v>
      </c>
      <c r="Y6826" s="3">
        <v>44.811</v>
      </c>
      <c r="Z6826" s="3">
        <v>43.366</v>
      </c>
      <c r="AA6826" s="3">
        <v>42.255000000000003</v>
      </c>
      <c r="AB6826" s="3">
        <v>40.359000000000002</v>
      </c>
      <c r="AC6826" s="3">
        <v>40.581000000000003</v>
      </c>
      <c r="AD6826" s="3">
        <v>39.997999999999998</v>
      </c>
      <c r="AE6826" s="3">
        <v>38.002000000000002</v>
      </c>
      <c r="AF6826" s="3">
        <v>37.051000000000002</v>
      </c>
      <c r="AG6826" s="3">
        <v>37.201999999999998</v>
      </c>
      <c r="AH6826" s="3">
        <v>35.508000000000003</v>
      </c>
      <c r="AI6826" s="3">
        <v>36.892000000000003</v>
      </c>
      <c r="AJ6826" s="3">
        <v>35.17</v>
      </c>
      <c r="AK6826" s="3">
        <v>34.39</v>
      </c>
      <c r="AL6826" s="3">
        <v>34.51</v>
      </c>
      <c r="AM6826" s="3">
        <v>36.28</v>
      </c>
      <c r="AN6826" s="3">
        <v>34.659999999999997</v>
      </c>
      <c r="AO6826" s="3">
        <v>36.54</v>
      </c>
      <c r="AP6826" s="3">
        <v>36.284999999999997</v>
      </c>
      <c r="AQ6826" s="3">
        <v>38.720999999999997</v>
      </c>
      <c r="AR6826" s="3">
        <v>39.332999999999998</v>
      </c>
      <c r="AS6826" s="3">
        <v>42.502000000000002</v>
      </c>
      <c r="AT6826" s="3">
        <v>39.320999999999998</v>
      </c>
      <c r="AU6826" s="3">
        <v>39.380000000000003</v>
      </c>
      <c r="AV6826" s="3">
        <v>38.722000000000001</v>
      </c>
      <c r="AW6826" s="3">
        <v>39.365000000000002</v>
      </c>
      <c r="AX6826" s="3">
        <v>39.054000000000002</v>
      </c>
      <c r="AY6826" s="3">
        <v>39.435000000000002</v>
      </c>
      <c r="AZ6826" s="3">
        <v>38.787999999999997</v>
      </c>
      <c r="BA6826">
        <v>38.787999999999997</v>
      </c>
      <c r="BB6826">
        <v>2017</v>
      </c>
    </row>
    <row r="6827" spans="1:54" hidden="1" x14ac:dyDescent="0.2">
      <c r="A6827">
        <v>936</v>
      </c>
      <c r="B6827" t="s">
        <v>401</v>
      </c>
      <c r="C6827" t="s">
        <v>257</v>
      </c>
      <c r="D6827" t="s">
        <v>162</v>
      </c>
      <c r="E6827" t="s">
        <v>255</v>
      </c>
      <c r="F6827" t="s">
        <v>254</v>
      </c>
      <c r="G6827" t="s">
        <v>225</v>
      </c>
      <c r="H6827" t="s">
        <v>222</v>
      </c>
      <c r="I6827" t="s">
        <v>1687</v>
      </c>
      <c r="J6827" s="3" t="s">
        <v>215</v>
      </c>
      <c r="K6827" s="3" t="s">
        <v>215</v>
      </c>
      <c r="L6827" s="3" t="s">
        <v>215</v>
      </c>
      <c r="M6827" s="3" t="s">
        <v>215</v>
      </c>
      <c r="N6827" s="3" t="s">
        <v>215</v>
      </c>
      <c r="O6827" s="3" t="s">
        <v>215</v>
      </c>
      <c r="P6827" s="3" t="s">
        <v>215</v>
      </c>
      <c r="Q6827" s="3" t="s">
        <v>215</v>
      </c>
      <c r="R6827" s="3" t="s">
        <v>215</v>
      </c>
      <c r="S6827" s="3" t="s">
        <v>215</v>
      </c>
      <c r="T6827" s="3" t="s">
        <v>215</v>
      </c>
      <c r="U6827" s="3" t="s">
        <v>215</v>
      </c>
      <c r="V6827" s="3" t="s">
        <v>215</v>
      </c>
      <c r="W6827" s="3" t="s">
        <v>215</v>
      </c>
      <c r="X6827" s="3" t="s">
        <v>215</v>
      </c>
      <c r="Y6827" s="3">
        <v>9.4789999999999992</v>
      </c>
      <c r="Z6827" s="3">
        <v>11.653</v>
      </c>
      <c r="AA6827" s="3">
        <v>11.821999999999999</v>
      </c>
      <c r="AB6827" s="3">
        <v>12.148999999999999</v>
      </c>
      <c r="AC6827" s="3">
        <v>13.662000000000001</v>
      </c>
      <c r="AD6827" s="3">
        <v>16.440000000000001</v>
      </c>
      <c r="AE6827" s="3">
        <v>15.234999999999999</v>
      </c>
      <c r="AF6827" s="3">
        <v>16.827999999999999</v>
      </c>
      <c r="AG6827" s="3">
        <v>16.523</v>
      </c>
      <c r="AH6827" s="3">
        <v>17.434000000000001</v>
      </c>
      <c r="AI6827" s="3">
        <v>20.053000000000001</v>
      </c>
      <c r="AJ6827" s="3">
        <v>21.812999999999999</v>
      </c>
      <c r="AK6827" s="3">
        <v>22.913</v>
      </c>
      <c r="AL6827" s="3">
        <v>25.298999999999999</v>
      </c>
      <c r="AM6827" s="3">
        <v>28.224</v>
      </c>
      <c r="AN6827" s="3">
        <v>28.48</v>
      </c>
      <c r="AO6827" s="3">
        <v>28.827999999999999</v>
      </c>
      <c r="AP6827" s="3">
        <v>29.54</v>
      </c>
      <c r="AQ6827" s="3">
        <v>30.736999999999998</v>
      </c>
      <c r="AR6827" s="3">
        <v>31.984000000000002</v>
      </c>
      <c r="AS6827" s="3">
        <v>35.692</v>
      </c>
      <c r="AT6827" s="3">
        <v>33.683999999999997</v>
      </c>
      <c r="AU6827" s="3">
        <v>34.86</v>
      </c>
      <c r="AV6827" s="3">
        <v>35.648000000000003</v>
      </c>
      <c r="AW6827" s="3">
        <v>37.99</v>
      </c>
      <c r="AX6827" s="3">
        <v>39.719000000000001</v>
      </c>
      <c r="AY6827" s="3">
        <v>42.432000000000002</v>
      </c>
      <c r="AZ6827" s="3">
        <v>43.968000000000004</v>
      </c>
      <c r="BA6827">
        <v>46.298000000000002</v>
      </c>
      <c r="BB6827">
        <v>2017</v>
      </c>
    </row>
    <row r="6828" spans="1:54" hidden="1" x14ac:dyDescent="0.2">
      <c r="A6828">
        <v>936</v>
      </c>
      <c r="B6828" t="s">
        <v>401</v>
      </c>
      <c r="C6828" t="s">
        <v>256</v>
      </c>
      <c r="D6828" t="s">
        <v>162</v>
      </c>
      <c r="E6828" t="s">
        <v>255</v>
      </c>
      <c r="F6828" t="s">
        <v>254</v>
      </c>
      <c r="G6828" t="s">
        <v>217</v>
      </c>
      <c r="I6828" t="s">
        <v>253</v>
      </c>
      <c r="J6828" s="3" t="s">
        <v>215</v>
      </c>
      <c r="K6828" s="3" t="s">
        <v>215</v>
      </c>
      <c r="L6828" s="3" t="s">
        <v>215</v>
      </c>
      <c r="M6828" s="3" t="s">
        <v>215</v>
      </c>
      <c r="N6828" s="3" t="s">
        <v>215</v>
      </c>
      <c r="O6828" s="3" t="s">
        <v>215</v>
      </c>
      <c r="P6828" s="3" t="s">
        <v>215</v>
      </c>
      <c r="Q6828" s="3" t="s">
        <v>215</v>
      </c>
      <c r="R6828" s="3" t="s">
        <v>215</v>
      </c>
      <c r="S6828" s="3" t="s">
        <v>215</v>
      </c>
      <c r="T6828" s="3" t="s">
        <v>215</v>
      </c>
      <c r="U6828" s="3" t="s">
        <v>215</v>
      </c>
      <c r="V6828" s="3" t="s">
        <v>215</v>
      </c>
      <c r="W6828" s="3" t="s">
        <v>215</v>
      </c>
      <c r="X6828" s="3" t="s">
        <v>215</v>
      </c>
      <c r="Y6828" s="3">
        <v>48.152999999999999</v>
      </c>
      <c r="Z6828" s="3">
        <v>53.087000000000003</v>
      </c>
      <c r="AA6828" s="3">
        <v>48.417999999999999</v>
      </c>
      <c r="AB6828" s="3">
        <v>45.564</v>
      </c>
      <c r="AC6828" s="3">
        <v>47.857999999999997</v>
      </c>
      <c r="AD6828" s="3">
        <v>52.021999999999998</v>
      </c>
      <c r="AE6828" s="3">
        <v>44.402999999999999</v>
      </c>
      <c r="AF6828" s="3">
        <v>45.139000000000003</v>
      </c>
      <c r="AG6828" s="3">
        <v>39.905000000000001</v>
      </c>
      <c r="AH6828" s="3">
        <v>37.816000000000003</v>
      </c>
      <c r="AI6828" s="3">
        <v>39.776000000000003</v>
      </c>
      <c r="AJ6828" s="3">
        <v>38.762</v>
      </c>
      <c r="AK6828" s="3">
        <v>36.338999999999999</v>
      </c>
      <c r="AL6828" s="3">
        <v>36.938000000000002</v>
      </c>
      <c r="AM6828" s="3">
        <v>44.084000000000003</v>
      </c>
      <c r="AN6828" s="3">
        <v>42.145000000000003</v>
      </c>
      <c r="AO6828" s="3">
        <v>40.817</v>
      </c>
      <c r="AP6828" s="3">
        <v>40.630000000000003</v>
      </c>
      <c r="AQ6828" s="3">
        <v>41.441000000000003</v>
      </c>
      <c r="AR6828" s="3">
        <v>42.034999999999997</v>
      </c>
      <c r="AS6828" s="3">
        <v>45.238999999999997</v>
      </c>
      <c r="AT6828" s="3">
        <v>41.506</v>
      </c>
      <c r="AU6828" s="3">
        <v>41.029000000000003</v>
      </c>
      <c r="AV6828" s="3">
        <v>39.643000000000001</v>
      </c>
      <c r="AW6828" s="3">
        <v>39.74</v>
      </c>
      <c r="AX6828" s="3">
        <v>39.235999999999997</v>
      </c>
      <c r="AY6828" s="3">
        <v>39.595999999999997</v>
      </c>
      <c r="AZ6828" s="3">
        <v>38.896000000000001</v>
      </c>
      <c r="BA6828">
        <v>38.896000000000001</v>
      </c>
      <c r="BB6828">
        <v>2017</v>
      </c>
    </row>
    <row r="6829" spans="1:54" hidden="1" x14ac:dyDescent="0.2">
      <c r="A6829">
        <v>936</v>
      </c>
      <c r="B6829" t="s">
        <v>401</v>
      </c>
      <c r="C6829" t="s">
        <v>252</v>
      </c>
      <c r="D6829" t="s">
        <v>162</v>
      </c>
      <c r="E6829" t="s">
        <v>250</v>
      </c>
      <c r="F6829" t="s">
        <v>249</v>
      </c>
      <c r="G6829" t="s">
        <v>225</v>
      </c>
      <c r="H6829" t="s">
        <v>222</v>
      </c>
      <c r="I6829" t="s">
        <v>1687</v>
      </c>
      <c r="J6829" s="3" t="s">
        <v>215</v>
      </c>
      <c r="K6829" s="3" t="s">
        <v>215</v>
      </c>
      <c r="L6829" s="3" t="s">
        <v>215</v>
      </c>
      <c r="M6829" s="3" t="s">
        <v>215</v>
      </c>
      <c r="N6829" s="3" t="s">
        <v>215</v>
      </c>
      <c r="O6829" s="3" t="s">
        <v>215</v>
      </c>
      <c r="P6829" s="3" t="s">
        <v>215</v>
      </c>
      <c r="Q6829" s="3" t="s">
        <v>215</v>
      </c>
      <c r="R6829" s="3" t="s">
        <v>215</v>
      </c>
      <c r="S6829" s="3" t="s">
        <v>215</v>
      </c>
      <c r="T6829" s="3" t="s">
        <v>215</v>
      </c>
      <c r="U6829" s="3" t="s">
        <v>215</v>
      </c>
      <c r="V6829" s="3" t="s">
        <v>215</v>
      </c>
      <c r="W6829" s="3" t="s">
        <v>215</v>
      </c>
      <c r="X6829" s="3" t="s">
        <v>215</v>
      </c>
      <c r="Y6829" s="3">
        <v>-0.65800000000000003</v>
      </c>
      <c r="Z6829" s="3">
        <v>-2.1339999999999999</v>
      </c>
      <c r="AA6829" s="3">
        <v>-1.5049999999999999</v>
      </c>
      <c r="AB6829" s="3">
        <v>-1.3879999999999999</v>
      </c>
      <c r="AC6829" s="3">
        <v>-2.077</v>
      </c>
      <c r="AD6829" s="3">
        <v>-3.8</v>
      </c>
      <c r="AE6829" s="3">
        <v>-2.1960000000000002</v>
      </c>
      <c r="AF6829" s="3">
        <v>-3.0150000000000001</v>
      </c>
      <c r="AG6829" s="3">
        <v>-1.119</v>
      </c>
      <c r="AH6829" s="3">
        <v>-1.0640000000000001</v>
      </c>
      <c r="AI6829" s="3">
        <v>-1.454</v>
      </c>
      <c r="AJ6829" s="3">
        <v>-2.0209999999999999</v>
      </c>
      <c r="AK6829" s="3">
        <v>-1.2290000000000001</v>
      </c>
      <c r="AL6829" s="3">
        <v>-1.663</v>
      </c>
      <c r="AM6829" s="3">
        <v>-4.9969999999999999</v>
      </c>
      <c r="AN6829" s="3">
        <v>-5.0579999999999998</v>
      </c>
      <c r="AO6829" s="3">
        <v>-3.0209999999999999</v>
      </c>
      <c r="AP6829" s="3">
        <v>-3.1589999999999998</v>
      </c>
      <c r="AQ6829" s="3">
        <v>-2.0169999999999999</v>
      </c>
      <c r="AR6829" s="3">
        <v>-2.056</v>
      </c>
      <c r="AS6829" s="3">
        <v>-2.16</v>
      </c>
      <c r="AT6829" s="3">
        <v>-1.774</v>
      </c>
      <c r="AU6829" s="3">
        <v>-1.401</v>
      </c>
      <c r="AV6829" s="3">
        <v>-0.82799999999999996</v>
      </c>
      <c r="AW6829" s="3">
        <v>-0.35799999999999998</v>
      </c>
      <c r="AX6829" s="3">
        <v>-0.185</v>
      </c>
      <c r="AY6829" s="3">
        <v>-0.17299999999999999</v>
      </c>
      <c r="AZ6829" s="3">
        <v>-0.122</v>
      </c>
      <c r="BA6829">
        <v>-0.128</v>
      </c>
      <c r="BB6829">
        <v>2017</v>
      </c>
    </row>
    <row r="6830" spans="1:54" hidden="1" x14ac:dyDescent="0.2">
      <c r="A6830">
        <v>936</v>
      </c>
      <c r="B6830" t="s">
        <v>401</v>
      </c>
      <c r="C6830" t="s">
        <v>251</v>
      </c>
      <c r="D6830" t="s">
        <v>162</v>
      </c>
      <c r="E6830" t="s">
        <v>250</v>
      </c>
      <c r="F6830" t="s">
        <v>249</v>
      </c>
      <c r="G6830" t="s">
        <v>217</v>
      </c>
      <c r="I6830" t="s">
        <v>248</v>
      </c>
      <c r="J6830" s="3" t="s">
        <v>215</v>
      </c>
      <c r="K6830" s="3" t="s">
        <v>215</v>
      </c>
      <c r="L6830" s="3" t="s">
        <v>215</v>
      </c>
      <c r="M6830" s="3" t="s">
        <v>215</v>
      </c>
      <c r="N6830" s="3" t="s">
        <v>215</v>
      </c>
      <c r="O6830" s="3" t="s">
        <v>215</v>
      </c>
      <c r="P6830" s="3" t="s">
        <v>215</v>
      </c>
      <c r="Q6830" s="3" t="s">
        <v>215</v>
      </c>
      <c r="R6830" s="3" t="s">
        <v>215</v>
      </c>
      <c r="S6830" s="3" t="s">
        <v>215</v>
      </c>
      <c r="T6830" s="3" t="s">
        <v>215</v>
      </c>
      <c r="U6830" s="3" t="s">
        <v>215</v>
      </c>
      <c r="V6830" s="3" t="s">
        <v>215</v>
      </c>
      <c r="W6830" s="3" t="s">
        <v>215</v>
      </c>
      <c r="X6830" s="3" t="s">
        <v>215</v>
      </c>
      <c r="Y6830" s="3">
        <v>-3.3420000000000001</v>
      </c>
      <c r="Z6830" s="3">
        <v>-9.7210000000000001</v>
      </c>
      <c r="AA6830" s="3">
        <v>-6.1619999999999999</v>
      </c>
      <c r="AB6830" s="3">
        <v>-5.2060000000000004</v>
      </c>
      <c r="AC6830" s="3">
        <v>-7.2759999999999998</v>
      </c>
      <c r="AD6830" s="3">
        <v>-12.023999999999999</v>
      </c>
      <c r="AE6830" s="3">
        <v>-6.4009999999999998</v>
      </c>
      <c r="AF6830" s="3">
        <v>-8.0879999999999992</v>
      </c>
      <c r="AG6830" s="3">
        <v>-2.7029999999999998</v>
      </c>
      <c r="AH6830" s="3">
        <v>-2.3079999999999998</v>
      </c>
      <c r="AI6830" s="3">
        <v>-2.883</v>
      </c>
      <c r="AJ6830" s="3">
        <v>-3.5920000000000001</v>
      </c>
      <c r="AK6830" s="3">
        <v>-1.9490000000000001</v>
      </c>
      <c r="AL6830" s="3">
        <v>-2.4279999999999999</v>
      </c>
      <c r="AM6830" s="3">
        <v>-7.8040000000000003</v>
      </c>
      <c r="AN6830" s="3">
        <v>-7.4850000000000003</v>
      </c>
      <c r="AO6830" s="3">
        <v>-4.2770000000000001</v>
      </c>
      <c r="AP6830" s="3">
        <v>-4.3449999999999998</v>
      </c>
      <c r="AQ6830" s="3">
        <v>-2.72</v>
      </c>
      <c r="AR6830" s="3">
        <v>-2.702</v>
      </c>
      <c r="AS6830" s="3">
        <v>-2.7370000000000001</v>
      </c>
      <c r="AT6830" s="3">
        <v>-2.1859999999999999</v>
      </c>
      <c r="AU6830" s="3">
        <v>-1.649</v>
      </c>
      <c r="AV6830" s="3">
        <v>-0.92</v>
      </c>
      <c r="AW6830" s="3">
        <v>-0.375</v>
      </c>
      <c r="AX6830" s="3">
        <v>-0.182</v>
      </c>
      <c r="AY6830" s="3">
        <v>-0.161</v>
      </c>
      <c r="AZ6830" s="3">
        <v>-0.108</v>
      </c>
      <c r="BA6830">
        <v>-0.108</v>
      </c>
      <c r="BB6830">
        <v>2017</v>
      </c>
    </row>
    <row r="6831" spans="1:54" hidden="1" x14ac:dyDescent="0.2">
      <c r="A6831">
        <v>936</v>
      </c>
      <c r="B6831" t="s">
        <v>401</v>
      </c>
      <c r="C6831" t="s">
        <v>247</v>
      </c>
      <c r="D6831" t="s">
        <v>162</v>
      </c>
      <c r="E6831" t="s">
        <v>245</v>
      </c>
      <c r="F6831" t="s">
        <v>244</v>
      </c>
      <c r="G6831" t="s">
        <v>225</v>
      </c>
      <c r="H6831" t="s">
        <v>222</v>
      </c>
      <c r="I6831" t="s">
        <v>1687</v>
      </c>
      <c r="J6831" s="3" t="s">
        <v>215</v>
      </c>
      <c r="K6831" s="3" t="s">
        <v>215</v>
      </c>
      <c r="L6831" s="3" t="s">
        <v>215</v>
      </c>
      <c r="M6831" s="3" t="s">
        <v>215</v>
      </c>
      <c r="N6831" s="3" t="s">
        <v>215</v>
      </c>
      <c r="O6831" s="3" t="s">
        <v>215</v>
      </c>
      <c r="P6831" s="3" t="s">
        <v>215</v>
      </c>
      <c r="Q6831" s="3" t="s">
        <v>215</v>
      </c>
      <c r="R6831" s="3" t="s">
        <v>215</v>
      </c>
      <c r="S6831" s="3" t="s">
        <v>215</v>
      </c>
      <c r="T6831" s="3" t="s">
        <v>215</v>
      </c>
      <c r="U6831" s="3" t="s">
        <v>215</v>
      </c>
      <c r="V6831" s="3" t="s">
        <v>215</v>
      </c>
      <c r="W6831" s="3" t="s">
        <v>215</v>
      </c>
      <c r="X6831" s="3" t="s">
        <v>215</v>
      </c>
      <c r="Y6831" s="3">
        <v>-0.115</v>
      </c>
      <c r="Z6831" s="3">
        <v>-1.702</v>
      </c>
      <c r="AA6831" s="3">
        <v>-3.3690000000000002</v>
      </c>
      <c r="AB6831" s="3">
        <v>-1.4259999999999999</v>
      </c>
      <c r="AC6831" s="3">
        <v>-2.3490000000000002</v>
      </c>
      <c r="AD6831" s="3">
        <v>-2.629</v>
      </c>
      <c r="AE6831" s="3">
        <v>-2.7810000000000001</v>
      </c>
      <c r="AF6831" s="3">
        <v>-2.94</v>
      </c>
      <c r="AG6831" s="3">
        <v>-1.0680000000000001</v>
      </c>
      <c r="AH6831" s="3">
        <v>-1.77</v>
      </c>
      <c r="AI6831" s="3">
        <v>-1.4390000000000001</v>
      </c>
      <c r="AJ6831" s="3">
        <v>-2.012</v>
      </c>
      <c r="AK6831" s="3">
        <v>-2.411</v>
      </c>
      <c r="AL6831" s="3">
        <v>-2.4649999999999999</v>
      </c>
      <c r="AM6831" s="3">
        <v>-3.5529999999999999</v>
      </c>
      <c r="AN6831" s="3">
        <v>-3.9489999999999998</v>
      </c>
      <c r="AO6831" s="3">
        <v>-2.419</v>
      </c>
      <c r="AP6831" s="3">
        <v>-2.399</v>
      </c>
      <c r="AQ6831" s="3">
        <v>-1.26</v>
      </c>
      <c r="AR6831" s="3">
        <v>-1.931</v>
      </c>
      <c r="AS6831" s="3">
        <v>-2.4020000000000001</v>
      </c>
      <c r="AT6831" s="3">
        <v>-2.0619999999999998</v>
      </c>
      <c r="AU6831" s="3">
        <v>-1.6639999999999999</v>
      </c>
      <c r="AV6831" s="3">
        <v>-1.1160000000000001</v>
      </c>
      <c r="AW6831" s="3">
        <v>-0.66500000000000004</v>
      </c>
      <c r="AX6831" s="3">
        <v>-0.44700000000000001</v>
      </c>
      <c r="AY6831" s="3">
        <v>-0.38800000000000001</v>
      </c>
      <c r="AZ6831" s="3">
        <v>-0.29799999999999999</v>
      </c>
      <c r="BA6831">
        <v>-0.22</v>
      </c>
      <c r="BB6831">
        <v>2017</v>
      </c>
    </row>
    <row r="6832" spans="1:54" hidden="1" x14ac:dyDescent="0.2">
      <c r="A6832">
        <v>936</v>
      </c>
      <c r="B6832" t="s">
        <v>401</v>
      </c>
      <c r="C6832" t="s">
        <v>246</v>
      </c>
      <c r="D6832" t="s">
        <v>162</v>
      </c>
      <c r="E6832" t="s">
        <v>245</v>
      </c>
      <c r="F6832" t="s">
        <v>244</v>
      </c>
      <c r="G6832" t="s">
        <v>243</v>
      </c>
      <c r="I6832" t="s">
        <v>362</v>
      </c>
      <c r="J6832" s="3" t="s">
        <v>215</v>
      </c>
      <c r="K6832" s="3" t="s">
        <v>215</v>
      </c>
      <c r="L6832" s="3" t="s">
        <v>215</v>
      </c>
      <c r="M6832" s="3" t="s">
        <v>215</v>
      </c>
      <c r="N6832" s="3" t="s">
        <v>215</v>
      </c>
      <c r="O6832" s="3" t="s">
        <v>215</v>
      </c>
      <c r="P6832" s="3" t="s">
        <v>215</v>
      </c>
      <c r="Q6832" s="3" t="s">
        <v>215</v>
      </c>
      <c r="R6832" s="3" t="s">
        <v>215</v>
      </c>
      <c r="S6832" s="3" t="s">
        <v>215</v>
      </c>
      <c r="T6832" s="3" t="s">
        <v>215</v>
      </c>
      <c r="U6832" s="3" t="s">
        <v>215</v>
      </c>
      <c r="V6832" s="3" t="s">
        <v>215</v>
      </c>
      <c r="W6832" s="3" t="s">
        <v>215</v>
      </c>
      <c r="X6832" s="3" t="s">
        <v>215</v>
      </c>
      <c r="Y6832" s="3">
        <v>-0.55900000000000005</v>
      </c>
      <c r="Z6832" s="3">
        <v>-7.5620000000000003</v>
      </c>
      <c r="AA6832" s="3">
        <v>-14.233000000000001</v>
      </c>
      <c r="AB6832" s="3">
        <v>-5.3490000000000002</v>
      </c>
      <c r="AC6832" s="3">
        <v>-8.4090000000000007</v>
      </c>
      <c r="AD6832" s="3">
        <v>-8.6069999999999993</v>
      </c>
      <c r="AE6832" s="3">
        <v>-8.3870000000000005</v>
      </c>
      <c r="AF6832" s="3">
        <v>-8.1519999999999992</v>
      </c>
      <c r="AG6832" s="3">
        <v>-2.6669999999999998</v>
      </c>
      <c r="AH6832" s="3">
        <v>-4.0119999999999996</v>
      </c>
      <c r="AI6832" s="3">
        <v>-2.887</v>
      </c>
      <c r="AJ6832" s="3">
        <v>-3.6080000000000001</v>
      </c>
      <c r="AK6832" s="3">
        <v>-3.9809999999999999</v>
      </c>
      <c r="AL6832" s="3">
        <v>-3.75</v>
      </c>
      <c r="AM6832" s="3">
        <v>-5.2480000000000002</v>
      </c>
      <c r="AN6832" s="3">
        <v>-5.6050000000000004</v>
      </c>
      <c r="AO6832" s="3">
        <v>-3.3140000000000001</v>
      </c>
      <c r="AP6832" s="3">
        <v>-3.2</v>
      </c>
      <c r="AQ6832" s="3">
        <v>-1.6559999999999999</v>
      </c>
      <c r="AR6832" s="3">
        <v>-2.5089999999999999</v>
      </c>
      <c r="AS6832" s="3">
        <v>-3.0659999999999998</v>
      </c>
      <c r="AT6832" s="3">
        <v>-2.5659999999999998</v>
      </c>
      <c r="AU6832" s="3">
        <v>-1.974</v>
      </c>
      <c r="AV6832" s="3">
        <v>-1.2509999999999999</v>
      </c>
      <c r="AW6832" s="3">
        <v>-0.70099999999999996</v>
      </c>
      <c r="AX6832" s="3">
        <v>-0.44400000000000001</v>
      </c>
      <c r="AY6832" s="3">
        <v>-0.36399999999999999</v>
      </c>
      <c r="AZ6832" s="3">
        <v>-0.26500000000000001</v>
      </c>
      <c r="BA6832">
        <v>-0.185</v>
      </c>
      <c r="BB6832">
        <v>2017</v>
      </c>
    </row>
    <row r="6833" spans="1:54" hidden="1" x14ac:dyDescent="0.2">
      <c r="A6833">
        <v>936</v>
      </c>
      <c r="B6833" t="s">
        <v>401</v>
      </c>
      <c r="C6833" t="s">
        <v>242</v>
      </c>
      <c r="D6833" t="s">
        <v>162</v>
      </c>
      <c r="E6833" t="s">
        <v>240</v>
      </c>
      <c r="F6833" t="s">
        <v>239</v>
      </c>
      <c r="G6833" t="s">
        <v>225</v>
      </c>
      <c r="H6833" t="s">
        <v>222</v>
      </c>
      <c r="I6833" t="s">
        <v>1687</v>
      </c>
      <c r="J6833" s="3" t="s">
        <v>215</v>
      </c>
      <c r="K6833" s="3" t="s">
        <v>215</v>
      </c>
      <c r="L6833" s="3" t="s">
        <v>215</v>
      </c>
      <c r="M6833" s="3" t="s">
        <v>215</v>
      </c>
      <c r="N6833" s="3" t="s">
        <v>215</v>
      </c>
      <c r="O6833" s="3" t="s">
        <v>215</v>
      </c>
      <c r="P6833" s="3" t="s">
        <v>215</v>
      </c>
      <c r="Q6833" s="3" t="s">
        <v>215</v>
      </c>
      <c r="R6833" s="3" t="s">
        <v>215</v>
      </c>
      <c r="S6833" s="3" t="s">
        <v>215</v>
      </c>
      <c r="T6833" s="3" t="s">
        <v>215</v>
      </c>
      <c r="U6833" s="3" t="s">
        <v>215</v>
      </c>
      <c r="V6833" s="3" t="s">
        <v>215</v>
      </c>
      <c r="W6833" s="3" t="s">
        <v>215</v>
      </c>
      <c r="X6833" s="3" t="s">
        <v>215</v>
      </c>
      <c r="Y6833" s="3">
        <v>-0.41399999999999998</v>
      </c>
      <c r="Z6833" s="3">
        <v>-1.7989999999999999</v>
      </c>
      <c r="AA6833" s="3">
        <v>-1.071</v>
      </c>
      <c r="AB6833" s="3">
        <v>-0.86</v>
      </c>
      <c r="AC6833" s="3">
        <v>-1.282</v>
      </c>
      <c r="AD6833" s="3">
        <v>-2.8359999999999999</v>
      </c>
      <c r="AE6833" s="3">
        <v>-1.1779999999999999</v>
      </c>
      <c r="AF6833" s="3">
        <v>-1.931</v>
      </c>
      <c r="AG6833" s="3">
        <v>-0.45600000000000002</v>
      </c>
      <c r="AH6833" s="3">
        <v>-0.42199999999999999</v>
      </c>
      <c r="AI6833" s="3">
        <v>-0.90500000000000003</v>
      </c>
      <c r="AJ6833" s="3">
        <v>-1.528</v>
      </c>
      <c r="AK6833" s="3">
        <v>-0.64400000000000002</v>
      </c>
      <c r="AL6833" s="3">
        <v>-1.0649999999999999</v>
      </c>
      <c r="AM6833" s="3">
        <v>-4.306</v>
      </c>
      <c r="AN6833" s="3">
        <v>-4.3010000000000002</v>
      </c>
      <c r="AO6833" s="3">
        <v>-2.0790000000000002</v>
      </c>
      <c r="AP6833" s="3">
        <v>-2.02</v>
      </c>
      <c r="AQ6833" s="3">
        <v>-0.78600000000000003</v>
      </c>
      <c r="AR6833" s="3">
        <v>-0.80400000000000005</v>
      </c>
      <c r="AS6833" s="3">
        <v>-1.0069999999999999</v>
      </c>
      <c r="AT6833" s="3">
        <v>-0.66400000000000003</v>
      </c>
      <c r="AU6833" s="3">
        <v>-0.33500000000000002</v>
      </c>
      <c r="AV6833" s="3">
        <v>0.26700000000000002</v>
      </c>
      <c r="AW6833" s="3">
        <v>0.77200000000000002</v>
      </c>
      <c r="AX6833" s="3">
        <v>0.92300000000000004</v>
      </c>
      <c r="AY6833" s="3">
        <v>0.95699999999999996</v>
      </c>
      <c r="AZ6833" s="3">
        <v>0.95699999999999996</v>
      </c>
      <c r="BA6833">
        <v>1.008</v>
      </c>
      <c r="BB6833">
        <v>2017</v>
      </c>
    </row>
    <row r="6834" spans="1:54" hidden="1" x14ac:dyDescent="0.2">
      <c r="A6834">
        <v>936</v>
      </c>
      <c r="B6834" t="s">
        <v>401</v>
      </c>
      <c r="C6834" t="s">
        <v>241</v>
      </c>
      <c r="D6834" t="s">
        <v>162</v>
      </c>
      <c r="E6834" t="s">
        <v>240</v>
      </c>
      <c r="F6834" t="s">
        <v>239</v>
      </c>
      <c r="G6834" t="s">
        <v>217</v>
      </c>
      <c r="I6834" t="s">
        <v>238</v>
      </c>
      <c r="J6834" s="3" t="s">
        <v>215</v>
      </c>
      <c r="K6834" s="3" t="s">
        <v>215</v>
      </c>
      <c r="L6834" s="3" t="s">
        <v>215</v>
      </c>
      <c r="M6834" s="3" t="s">
        <v>215</v>
      </c>
      <c r="N6834" s="3" t="s">
        <v>215</v>
      </c>
      <c r="O6834" s="3" t="s">
        <v>215</v>
      </c>
      <c r="P6834" s="3" t="s">
        <v>215</v>
      </c>
      <c r="Q6834" s="3" t="s">
        <v>215</v>
      </c>
      <c r="R6834" s="3" t="s">
        <v>215</v>
      </c>
      <c r="S6834" s="3" t="s">
        <v>215</v>
      </c>
      <c r="T6834" s="3" t="s">
        <v>215</v>
      </c>
      <c r="U6834" s="3" t="s">
        <v>215</v>
      </c>
      <c r="V6834" s="3" t="s">
        <v>215</v>
      </c>
      <c r="W6834" s="3" t="s">
        <v>215</v>
      </c>
      <c r="X6834" s="3" t="s">
        <v>215</v>
      </c>
      <c r="Y6834" s="3">
        <v>-2.105</v>
      </c>
      <c r="Z6834" s="3">
        <v>-8.1940000000000008</v>
      </c>
      <c r="AA6834" s="3">
        <v>-4.3869999999999996</v>
      </c>
      <c r="AB6834" s="3">
        <v>-3.226</v>
      </c>
      <c r="AC6834" s="3">
        <v>-4.4889999999999999</v>
      </c>
      <c r="AD6834" s="3">
        <v>-8.9749999999999996</v>
      </c>
      <c r="AE6834" s="3">
        <v>-3.4329999999999998</v>
      </c>
      <c r="AF6834" s="3">
        <v>-5.1790000000000003</v>
      </c>
      <c r="AG6834" s="3">
        <v>-1.101</v>
      </c>
      <c r="AH6834" s="3">
        <v>-0.91600000000000004</v>
      </c>
      <c r="AI6834" s="3">
        <v>-1.7949999999999999</v>
      </c>
      <c r="AJ6834" s="3">
        <v>-2.7160000000000002</v>
      </c>
      <c r="AK6834" s="3">
        <v>-1.022</v>
      </c>
      <c r="AL6834" s="3">
        <v>-1.5549999999999999</v>
      </c>
      <c r="AM6834" s="3">
        <v>-6.726</v>
      </c>
      <c r="AN6834" s="3">
        <v>-6.3639999999999999</v>
      </c>
      <c r="AO6834" s="3">
        <v>-2.944</v>
      </c>
      <c r="AP6834" s="3">
        <v>-2.778</v>
      </c>
      <c r="AQ6834" s="3">
        <v>-1.06</v>
      </c>
      <c r="AR6834" s="3">
        <v>-1.0569999999999999</v>
      </c>
      <c r="AS6834" s="3">
        <v>-1.276</v>
      </c>
      <c r="AT6834" s="3">
        <v>-0.81799999999999995</v>
      </c>
      <c r="AU6834" s="3">
        <v>-0.39400000000000002</v>
      </c>
      <c r="AV6834" s="3">
        <v>0.29699999999999999</v>
      </c>
      <c r="AW6834" s="3">
        <v>0.80800000000000005</v>
      </c>
      <c r="AX6834" s="3">
        <v>0.91200000000000003</v>
      </c>
      <c r="AY6834" s="3">
        <v>0.89300000000000002</v>
      </c>
      <c r="AZ6834" s="3">
        <v>0.84699999999999998</v>
      </c>
      <c r="BA6834">
        <v>0.84699999999999998</v>
      </c>
      <c r="BB6834">
        <v>2017</v>
      </c>
    </row>
    <row r="6835" spans="1:54" hidden="1" x14ac:dyDescent="0.2">
      <c r="A6835">
        <v>936</v>
      </c>
      <c r="B6835" t="s">
        <v>401</v>
      </c>
      <c r="C6835" t="s">
        <v>237</v>
      </c>
      <c r="D6835" t="s">
        <v>162</v>
      </c>
      <c r="E6835" t="s">
        <v>235</v>
      </c>
      <c r="F6835" t="s">
        <v>234</v>
      </c>
      <c r="G6835" t="s">
        <v>225</v>
      </c>
      <c r="H6835" t="s">
        <v>222</v>
      </c>
    </row>
    <row r="6836" spans="1:54" hidden="1" x14ac:dyDescent="0.2">
      <c r="A6836">
        <v>936</v>
      </c>
      <c r="B6836" t="s">
        <v>401</v>
      </c>
      <c r="C6836" t="s">
        <v>236</v>
      </c>
      <c r="D6836" t="s">
        <v>162</v>
      </c>
      <c r="E6836" t="s">
        <v>235</v>
      </c>
      <c r="F6836" t="s">
        <v>234</v>
      </c>
      <c r="G6836" t="s">
        <v>217</v>
      </c>
    </row>
    <row r="6837" spans="1:54" hidden="1" x14ac:dyDescent="0.2">
      <c r="A6837">
        <v>936</v>
      </c>
      <c r="B6837" t="s">
        <v>401</v>
      </c>
      <c r="C6837" t="s">
        <v>233</v>
      </c>
      <c r="D6837" t="s">
        <v>162</v>
      </c>
      <c r="E6837" t="s">
        <v>231</v>
      </c>
      <c r="F6837" t="s">
        <v>230</v>
      </c>
      <c r="G6837" t="s">
        <v>225</v>
      </c>
      <c r="H6837" t="s">
        <v>222</v>
      </c>
      <c r="I6837" t="s">
        <v>1687</v>
      </c>
      <c r="J6837" s="3" t="s">
        <v>215</v>
      </c>
      <c r="K6837" s="3" t="s">
        <v>215</v>
      </c>
      <c r="L6837" s="3" t="s">
        <v>215</v>
      </c>
      <c r="M6837" s="3" t="s">
        <v>215</v>
      </c>
      <c r="N6837" s="3" t="s">
        <v>215</v>
      </c>
      <c r="O6837" s="3" t="s">
        <v>215</v>
      </c>
      <c r="P6837" s="3" t="s">
        <v>215</v>
      </c>
      <c r="Q6837" s="3" t="s">
        <v>215</v>
      </c>
      <c r="R6837" s="3" t="s">
        <v>215</v>
      </c>
      <c r="S6837" s="3" t="s">
        <v>215</v>
      </c>
      <c r="T6837" s="3" t="s">
        <v>215</v>
      </c>
      <c r="U6837" s="3" t="s">
        <v>215</v>
      </c>
      <c r="V6837" s="3" t="s">
        <v>215</v>
      </c>
      <c r="W6837" s="3" t="s">
        <v>215</v>
      </c>
      <c r="X6837" s="3" t="s">
        <v>215</v>
      </c>
      <c r="Y6837" s="3">
        <v>4.266</v>
      </c>
      <c r="Z6837" s="3">
        <v>6.6950000000000003</v>
      </c>
      <c r="AA6837" s="3">
        <v>8.0519999999999996</v>
      </c>
      <c r="AB6837" s="3">
        <v>9.0289999999999999</v>
      </c>
      <c r="AC6837" s="3">
        <v>13.44</v>
      </c>
      <c r="AD6837" s="3">
        <v>15.682</v>
      </c>
      <c r="AE6837" s="3">
        <v>16.565999999999999</v>
      </c>
      <c r="AF6837" s="3">
        <v>15.986000000000001</v>
      </c>
      <c r="AG6837" s="3">
        <v>17.22</v>
      </c>
      <c r="AH6837" s="3">
        <v>18.734999999999999</v>
      </c>
      <c r="AI6837" s="3">
        <v>17.048999999999999</v>
      </c>
      <c r="AJ6837" s="3">
        <v>17.263000000000002</v>
      </c>
      <c r="AK6837" s="3">
        <v>18.800999999999998</v>
      </c>
      <c r="AL6837" s="3">
        <v>19.276</v>
      </c>
      <c r="AM6837" s="3">
        <v>22.98</v>
      </c>
      <c r="AN6837" s="3">
        <v>27.504000000000001</v>
      </c>
      <c r="AO6837" s="3">
        <v>30.48</v>
      </c>
      <c r="AP6837" s="3">
        <v>37.926000000000002</v>
      </c>
      <c r="AQ6837" s="3">
        <v>40.6</v>
      </c>
      <c r="AR6837" s="3">
        <v>40.725000000000001</v>
      </c>
      <c r="AS6837" s="3">
        <v>41.295000000000002</v>
      </c>
      <c r="AT6837" s="3">
        <v>42.052999999999997</v>
      </c>
      <c r="AU6837" s="3">
        <v>42.844999999999999</v>
      </c>
      <c r="AV6837" s="3">
        <v>44.06</v>
      </c>
      <c r="AW6837" s="3">
        <v>44.506999999999998</v>
      </c>
      <c r="AX6837" s="3">
        <v>44.429000000000002</v>
      </c>
      <c r="AY6837" s="3">
        <v>45.323999999999998</v>
      </c>
      <c r="AZ6837" s="3">
        <v>46.426000000000002</v>
      </c>
      <c r="BA6837">
        <v>47.93</v>
      </c>
      <c r="BB6837">
        <v>2017</v>
      </c>
    </row>
    <row r="6838" spans="1:54" hidden="1" x14ac:dyDescent="0.2">
      <c r="A6838">
        <v>936</v>
      </c>
      <c r="B6838" t="s">
        <v>401</v>
      </c>
      <c r="C6838" t="s">
        <v>232</v>
      </c>
      <c r="D6838" t="s">
        <v>162</v>
      </c>
      <c r="E6838" t="s">
        <v>231</v>
      </c>
      <c r="F6838" t="s">
        <v>230</v>
      </c>
      <c r="G6838" t="s">
        <v>217</v>
      </c>
      <c r="I6838" t="s">
        <v>229</v>
      </c>
      <c r="J6838" s="3" t="s">
        <v>215</v>
      </c>
      <c r="K6838" s="3" t="s">
        <v>215</v>
      </c>
      <c r="L6838" s="3" t="s">
        <v>215</v>
      </c>
      <c r="M6838" s="3" t="s">
        <v>215</v>
      </c>
      <c r="N6838" s="3" t="s">
        <v>215</v>
      </c>
      <c r="O6838" s="3" t="s">
        <v>215</v>
      </c>
      <c r="P6838" s="3" t="s">
        <v>215</v>
      </c>
      <c r="Q6838" s="3" t="s">
        <v>215</v>
      </c>
      <c r="R6838" s="3" t="s">
        <v>215</v>
      </c>
      <c r="S6838" s="3" t="s">
        <v>215</v>
      </c>
      <c r="T6838" s="3" t="s">
        <v>215</v>
      </c>
      <c r="U6838" s="3" t="s">
        <v>215</v>
      </c>
      <c r="V6838" s="3" t="s">
        <v>215</v>
      </c>
      <c r="W6838" s="3" t="s">
        <v>215</v>
      </c>
      <c r="X6838" s="3" t="s">
        <v>215</v>
      </c>
      <c r="Y6838" s="3">
        <v>21.672000000000001</v>
      </c>
      <c r="Z6838" s="3">
        <v>30.5</v>
      </c>
      <c r="AA6838" s="3">
        <v>32.981000000000002</v>
      </c>
      <c r="AB6838" s="3">
        <v>33.860999999999997</v>
      </c>
      <c r="AC6838" s="3">
        <v>47.08</v>
      </c>
      <c r="AD6838" s="3">
        <v>49.624000000000002</v>
      </c>
      <c r="AE6838" s="3">
        <v>48.280999999999999</v>
      </c>
      <c r="AF6838" s="3">
        <v>42.881999999999998</v>
      </c>
      <c r="AG6838" s="3">
        <v>41.588999999999999</v>
      </c>
      <c r="AH6838" s="3">
        <v>40.639000000000003</v>
      </c>
      <c r="AI6838" s="3">
        <v>33.817999999999998</v>
      </c>
      <c r="AJ6838" s="3">
        <v>30.677</v>
      </c>
      <c r="AK6838" s="3">
        <v>29.817</v>
      </c>
      <c r="AL6838" s="3">
        <v>28.143999999999998</v>
      </c>
      <c r="AM6838" s="3">
        <v>35.893000000000001</v>
      </c>
      <c r="AN6838" s="3">
        <v>40.701000000000001</v>
      </c>
      <c r="AO6838" s="3">
        <v>43.155999999999999</v>
      </c>
      <c r="AP6838" s="3">
        <v>52.164999999999999</v>
      </c>
      <c r="AQ6838" s="3">
        <v>54.738999999999997</v>
      </c>
      <c r="AR6838" s="3">
        <v>53.524000000000001</v>
      </c>
      <c r="AS6838" s="3">
        <v>52.341000000000001</v>
      </c>
      <c r="AT6838" s="3">
        <v>51.819000000000003</v>
      </c>
      <c r="AU6838" s="3">
        <v>50.427</v>
      </c>
      <c r="AV6838" s="3">
        <v>48.997</v>
      </c>
      <c r="AW6838" s="3">
        <v>46.555999999999997</v>
      </c>
      <c r="AX6838" s="3">
        <v>43.889000000000003</v>
      </c>
      <c r="AY6838" s="3">
        <v>42.295000000000002</v>
      </c>
      <c r="AZ6838" s="3">
        <v>41.07</v>
      </c>
      <c r="BA6838">
        <v>40.267000000000003</v>
      </c>
      <c r="BB6838">
        <v>2017</v>
      </c>
    </row>
    <row r="6839" spans="1:54" hidden="1" x14ac:dyDescent="0.2">
      <c r="A6839">
        <v>936</v>
      </c>
      <c r="B6839" t="s">
        <v>401</v>
      </c>
      <c r="C6839" t="s">
        <v>228</v>
      </c>
      <c r="D6839" t="s">
        <v>162</v>
      </c>
      <c r="E6839" t="s">
        <v>227</v>
      </c>
      <c r="F6839" t="s">
        <v>226</v>
      </c>
      <c r="G6839" t="s">
        <v>225</v>
      </c>
      <c r="H6839" t="s">
        <v>222</v>
      </c>
      <c r="I6839" t="s">
        <v>1687</v>
      </c>
      <c r="J6839" s="3" t="s">
        <v>215</v>
      </c>
      <c r="K6839" s="3" t="s">
        <v>215</v>
      </c>
      <c r="L6839" s="3" t="s">
        <v>215</v>
      </c>
      <c r="M6839" s="3" t="s">
        <v>215</v>
      </c>
      <c r="N6839" s="3" t="s">
        <v>215</v>
      </c>
      <c r="O6839" s="3" t="s">
        <v>215</v>
      </c>
      <c r="P6839" s="3" t="s">
        <v>215</v>
      </c>
      <c r="Q6839" s="3" t="s">
        <v>215</v>
      </c>
      <c r="R6839" s="3" t="s">
        <v>215</v>
      </c>
      <c r="S6839" s="3" t="s">
        <v>215</v>
      </c>
      <c r="T6839" s="3" t="s">
        <v>215</v>
      </c>
      <c r="U6839" s="3" t="s">
        <v>215</v>
      </c>
      <c r="V6839" s="3" t="s">
        <v>215</v>
      </c>
      <c r="W6839" s="3">
        <v>13.913</v>
      </c>
      <c r="X6839" s="3">
        <v>16.763999999999999</v>
      </c>
      <c r="Y6839" s="3">
        <v>19.686</v>
      </c>
      <c r="Z6839" s="3">
        <v>21.952000000000002</v>
      </c>
      <c r="AA6839" s="3">
        <v>24.416</v>
      </c>
      <c r="AB6839" s="3">
        <v>26.664000000000001</v>
      </c>
      <c r="AC6839" s="3">
        <v>28.547999999999998</v>
      </c>
      <c r="AD6839" s="3">
        <v>31.600999999999999</v>
      </c>
      <c r="AE6839" s="3">
        <v>34.311</v>
      </c>
      <c r="AF6839" s="3">
        <v>37.28</v>
      </c>
      <c r="AG6839" s="3">
        <v>41.404000000000003</v>
      </c>
      <c r="AH6839" s="3">
        <v>46.101999999999997</v>
      </c>
      <c r="AI6839" s="3">
        <v>50.414999999999999</v>
      </c>
      <c r="AJ6839" s="3">
        <v>56.273000000000003</v>
      </c>
      <c r="AK6839" s="3">
        <v>63.054000000000002</v>
      </c>
      <c r="AL6839" s="3">
        <v>68.492000000000004</v>
      </c>
      <c r="AM6839" s="3">
        <v>64.022999999999996</v>
      </c>
      <c r="AN6839" s="3">
        <v>67.576999999999998</v>
      </c>
      <c r="AO6839" s="3">
        <v>70.626999999999995</v>
      </c>
      <c r="AP6839" s="3">
        <v>72.703999999999994</v>
      </c>
      <c r="AQ6839" s="3">
        <v>74.17</v>
      </c>
      <c r="AR6839" s="3">
        <v>76.087999999999994</v>
      </c>
      <c r="AS6839" s="3">
        <v>78.896000000000001</v>
      </c>
      <c r="AT6839" s="3">
        <v>81.153999999999996</v>
      </c>
      <c r="AU6839" s="3">
        <v>84.963999999999999</v>
      </c>
      <c r="AV6839" s="3">
        <v>89.924999999999997</v>
      </c>
      <c r="AW6839" s="3">
        <v>95.597999999999999</v>
      </c>
      <c r="AX6839" s="3">
        <v>101.23099999999999</v>
      </c>
      <c r="AY6839" s="3">
        <v>107.163</v>
      </c>
      <c r="AZ6839" s="3">
        <v>113.041</v>
      </c>
      <c r="BA6839">
        <v>119.03</v>
      </c>
      <c r="BB6839">
        <v>2017</v>
      </c>
    </row>
    <row r="6840" spans="1:54" hidden="1" x14ac:dyDescent="0.2">
      <c r="A6840">
        <v>936</v>
      </c>
      <c r="B6840" t="s">
        <v>401</v>
      </c>
      <c r="C6840" t="s">
        <v>224</v>
      </c>
      <c r="D6840" t="s">
        <v>162</v>
      </c>
      <c r="E6840" t="s">
        <v>219</v>
      </c>
      <c r="F6840" t="s">
        <v>218</v>
      </c>
      <c r="G6840" t="s">
        <v>223</v>
      </c>
      <c r="H6840" t="s">
        <v>222</v>
      </c>
      <c r="I6840" t="s">
        <v>1688</v>
      </c>
      <c r="J6840" s="3" t="s">
        <v>215</v>
      </c>
      <c r="K6840" s="3" t="s">
        <v>215</v>
      </c>
      <c r="L6840" s="3" t="s">
        <v>215</v>
      </c>
      <c r="M6840" s="3" t="s">
        <v>215</v>
      </c>
      <c r="N6840" s="3" t="s">
        <v>215</v>
      </c>
      <c r="O6840" s="3" t="s">
        <v>215</v>
      </c>
      <c r="P6840" s="3" t="s">
        <v>215</v>
      </c>
      <c r="Q6840" s="3" t="s">
        <v>215</v>
      </c>
      <c r="R6840" s="3" t="s">
        <v>215</v>
      </c>
      <c r="S6840" s="3" t="s">
        <v>215</v>
      </c>
      <c r="T6840" s="3" t="s">
        <v>215</v>
      </c>
      <c r="U6840" s="3" t="s">
        <v>215</v>
      </c>
      <c r="V6840" s="3" t="s">
        <v>215</v>
      </c>
      <c r="W6840" s="3">
        <v>-0.65100000000000002</v>
      </c>
      <c r="X6840" s="3">
        <v>0.66400000000000003</v>
      </c>
      <c r="Y6840" s="3">
        <v>0.53800000000000003</v>
      </c>
      <c r="Z6840" s="3">
        <v>-2.0939999999999999</v>
      </c>
      <c r="AA6840" s="3">
        <v>-1.93</v>
      </c>
      <c r="AB6840" s="3">
        <v>-2.1850000000000001</v>
      </c>
      <c r="AC6840" s="3">
        <v>-0.93200000000000005</v>
      </c>
      <c r="AD6840" s="3">
        <v>-0.63900000000000001</v>
      </c>
      <c r="AE6840" s="3">
        <v>-1.7090000000000001</v>
      </c>
      <c r="AF6840" s="3">
        <v>-1.8919999999999999</v>
      </c>
      <c r="AG6840" s="3">
        <v>-1.6679999999999999</v>
      </c>
      <c r="AH6840" s="3">
        <v>-2.5259999999999998</v>
      </c>
      <c r="AI6840" s="3">
        <v>-3.5790000000000002</v>
      </c>
      <c r="AJ6840" s="3">
        <v>-4.0389999999999997</v>
      </c>
      <c r="AK6840" s="3">
        <v>-3.7069999999999999</v>
      </c>
      <c r="AL6840" s="3">
        <v>-6.1779999999999999</v>
      </c>
      <c r="AM6840" s="3">
        <v>-3.0739999999999998</v>
      </c>
      <c r="AN6840" s="3">
        <v>-4.2240000000000002</v>
      </c>
      <c r="AO6840" s="3">
        <v>-4.8659999999999997</v>
      </c>
      <c r="AP6840" s="3">
        <v>0.879</v>
      </c>
      <c r="AQ6840" s="3">
        <v>1.8320000000000001</v>
      </c>
      <c r="AR6840" s="3">
        <v>1.157</v>
      </c>
      <c r="AS6840" s="3">
        <v>-1.5169999999999999</v>
      </c>
      <c r="AT6840" s="3">
        <v>-1.3089999999999999</v>
      </c>
      <c r="AU6840" s="3">
        <v>-1.4430000000000001</v>
      </c>
      <c r="AV6840" s="3">
        <v>-0.32800000000000001</v>
      </c>
      <c r="AW6840" s="3">
        <v>0.58299999999999996</v>
      </c>
      <c r="AX6840" s="3">
        <v>0.76500000000000001</v>
      </c>
      <c r="AY6840" s="3">
        <v>0.80800000000000005</v>
      </c>
      <c r="AZ6840" s="3">
        <v>0.97299999999999998</v>
      </c>
      <c r="BA6840">
        <v>1.0629999999999999</v>
      </c>
      <c r="BB6840">
        <v>2017</v>
      </c>
    </row>
    <row r="6841" spans="1:54" hidden="1" x14ac:dyDescent="0.2">
      <c r="A6841">
        <v>936</v>
      </c>
      <c r="B6841" t="s">
        <v>401</v>
      </c>
      <c r="C6841" t="s">
        <v>220</v>
      </c>
      <c r="D6841" t="s">
        <v>162</v>
      </c>
      <c r="E6841" t="s">
        <v>219</v>
      </c>
      <c r="F6841" t="s">
        <v>218</v>
      </c>
      <c r="G6841" t="s">
        <v>217</v>
      </c>
      <c r="I6841" t="s">
        <v>216</v>
      </c>
      <c r="J6841" s="3" t="s">
        <v>215</v>
      </c>
      <c r="K6841" s="3" t="s">
        <v>215</v>
      </c>
      <c r="L6841" s="3" t="s">
        <v>215</v>
      </c>
      <c r="M6841" s="3" t="s">
        <v>215</v>
      </c>
      <c r="N6841" s="3" t="s">
        <v>215</v>
      </c>
      <c r="O6841" s="3" t="s">
        <v>215</v>
      </c>
      <c r="P6841" s="3" t="s">
        <v>215</v>
      </c>
      <c r="Q6841" s="3" t="s">
        <v>215</v>
      </c>
      <c r="R6841" s="3" t="s">
        <v>215</v>
      </c>
      <c r="S6841" s="3" t="s">
        <v>215</v>
      </c>
      <c r="T6841" s="3" t="s">
        <v>215</v>
      </c>
      <c r="U6841" s="3" t="s">
        <v>215</v>
      </c>
      <c r="V6841" s="3" t="s">
        <v>215</v>
      </c>
      <c r="W6841" s="3">
        <v>-4.7649999999999997</v>
      </c>
      <c r="X6841" s="3">
        <v>4.21</v>
      </c>
      <c r="Y6841" s="3">
        <v>2.6970000000000001</v>
      </c>
      <c r="Z6841" s="3">
        <v>-9.702</v>
      </c>
      <c r="AA6841" s="3">
        <v>-8.8149999999999995</v>
      </c>
      <c r="AB6841" s="3">
        <v>-9.5820000000000007</v>
      </c>
      <c r="AC6841" s="3">
        <v>-4.4720000000000004</v>
      </c>
      <c r="AD6841" s="3">
        <v>-3.0880000000000001</v>
      </c>
      <c r="AE6841" s="3">
        <v>-7.992</v>
      </c>
      <c r="AF6841" s="3">
        <v>-7.6139999999999999</v>
      </c>
      <c r="AG6841" s="3">
        <v>-4.9020000000000001</v>
      </c>
      <c r="AH6841" s="3">
        <v>-5.859</v>
      </c>
      <c r="AI6841" s="3">
        <v>-7.2969999999999997</v>
      </c>
      <c r="AJ6841" s="3">
        <v>-7.0369999999999999</v>
      </c>
      <c r="AK6841" s="3">
        <v>-4.8079999999999998</v>
      </c>
      <c r="AL6841" s="3">
        <v>-6.367</v>
      </c>
      <c r="AM6841" s="3">
        <v>-3.4470000000000001</v>
      </c>
      <c r="AN6841" s="3">
        <v>-4.7110000000000003</v>
      </c>
      <c r="AO6841" s="3">
        <v>-4.9509999999999996</v>
      </c>
      <c r="AP6841" s="3">
        <v>0.94099999999999995</v>
      </c>
      <c r="AQ6841" s="3">
        <v>1.859</v>
      </c>
      <c r="AR6841" s="3">
        <v>1.1439999999999999</v>
      </c>
      <c r="AS6841" s="3">
        <v>-1.7330000000000001</v>
      </c>
      <c r="AT6841" s="3">
        <v>-1.4570000000000001</v>
      </c>
      <c r="AU6841" s="3">
        <v>-1.504</v>
      </c>
      <c r="AV6841" s="3">
        <v>-0.29399999999999998</v>
      </c>
      <c r="AW6841" s="3">
        <v>0.48599999999999999</v>
      </c>
      <c r="AX6841" s="3">
        <v>0.59599999999999997</v>
      </c>
      <c r="AY6841" s="3">
        <v>0.59099999999999997</v>
      </c>
      <c r="AZ6841" s="3">
        <v>0.66900000000000004</v>
      </c>
      <c r="BA6841">
        <v>0.69099999999999995</v>
      </c>
      <c r="BB6841">
        <v>2017</v>
      </c>
    </row>
    <row r="6842" spans="1:54" x14ac:dyDescent="0.2">
      <c r="A6842">
        <v>961</v>
      </c>
      <c r="B6842" t="s">
        <v>400</v>
      </c>
      <c r="C6842" t="s">
        <v>352</v>
      </c>
      <c r="D6842" t="s">
        <v>160</v>
      </c>
      <c r="E6842" t="s">
        <v>349</v>
      </c>
      <c r="F6842" t="s">
        <v>351</v>
      </c>
      <c r="G6842" t="s">
        <v>225</v>
      </c>
      <c r="H6842" t="s">
        <v>222</v>
      </c>
      <c r="I6842" t="s">
        <v>1689</v>
      </c>
      <c r="J6842" s="3" t="s">
        <v>215</v>
      </c>
      <c r="K6842" s="3" t="s">
        <v>215</v>
      </c>
      <c r="L6842" s="3" t="s">
        <v>215</v>
      </c>
      <c r="M6842" s="3" t="s">
        <v>215</v>
      </c>
      <c r="N6842" s="3" t="s">
        <v>215</v>
      </c>
      <c r="O6842" s="3" t="s">
        <v>215</v>
      </c>
      <c r="P6842" s="3" t="s">
        <v>215</v>
      </c>
      <c r="Q6842" s="3" t="s">
        <v>215</v>
      </c>
      <c r="R6842" s="3" t="s">
        <v>215</v>
      </c>
      <c r="S6842" s="3" t="s">
        <v>215</v>
      </c>
      <c r="T6842" s="3" t="s">
        <v>215</v>
      </c>
      <c r="U6842" s="3" t="s">
        <v>215</v>
      </c>
      <c r="V6842" s="3">
        <v>20.067</v>
      </c>
      <c r="W6842" s="3">
        <v>20.628</v>
      </c>
      <c r="X6842" s="3">
        <v>21.722000000000001</v>
      </c>
      <c r="Y6842" s="3">
        <v>22.611999999999998</v>
      </c>
      <c r="Z6842" s="3">
        <v>23.427</v>
      </c>
      <c r="AA6842" s="3">
        <v>24.625</v>
      </c>
      <c r="AB6842" s="3">
        <v>25.434000000000001</v>
      </c>
      <c r="AC6842" s="3">
        <v>26.776</v>
      </c>
      <c r="AD6842" s="3">
        <v>27.888000000000002</v>
      </c>
      <c r="AE6842" s="3">
        <v>28.710999999999999</v>
      </c>
      <c r="AF6842" s="3">
        <v>29.812000000000001</v>
      </c>
      <c r="AG6842" s="3">
        <v>30.658999999999999</v>
      </c>
      <c r="AH6842" s="3">
        <v>31.994</v>
      </c>
      <c r="AI6842" s="3">
        <v>33.274000000000001</v>
      </c>
      <c r="AJ6842" s="3">
        <v>35.155999999999999</v>
      </c>
      <c r="AK6842" s="3">
        <v>37.597000000000001</v>
      </c>
      <c r="AL6842" s="3">
        <v>38.838000000000001</v>
      </c>
      <c r="AM6842" s="3">
        <v>35.808999999999997</v>
      </c>
      <c r="AN6842" s="3">
        <v>36.252000000000002</v>
      </c>
      <c r="AO6842" s="3">
        <v>36.488</v>
      </c>
      <c r="AP6842" s="3">
        <v>35.514000000000003</v>
      </c>
      <c r="AQ6842" s="3">
        <v>35.112000000000002</v>
      </c>
      <c r="AR6842" s="3">
        <v>36.158000000000001</v>
      </c>
      <c r="AS6842" s="3">
        <v>36.975000000000001</v>
      </c>
      <c r="AT6842" s="3">
        <v>38.139000000000003</v>
      </c>
      <c r="AU6842" s="3">
        <v>40.045999999999999</v>
      </c>
      <c r="AV6842" s="3">
        <v>41.648000000000003</v>
      </c>
      <c r="AW6842" s="3">
        <v>42.982999999999997</v>
      </c>
      <c r="AX6842" s="3">
        <v>44.152999999999999</v>
      </c>
      <c r="AY6842" s="3">
        <v>45.273000000000003</v>
      </c>
      <c r="AZ6842" s="3">
        <v>46.286000000000001</v>
      </c>
      <c r="BA6842">
        <v>47.253</v>
      </c>
      <c r="BB6842">
        <v>2017</v>
      </c>
    </row>
    <row r="6843" spans="1:54" hidden="1" x14ac:dyDescent="0.2">
      <c r="A6843">
        <v>961</v>
      </c>
      <c r="B6843" t="s">
        <v>400</v>
      </c>
      <c r="C6843" t="s">
        <v>350</v>
      </c>
      <c r="D6843" t="s">
        <v>160</v>
      </c>
      <c r="E6843" t="s">
        <v>349</v>
      </c>
      <c r="F6843" t="s">
        <v>348</v>
      </c>
      <c r="G6843" t="s">
        <v>275</v>
      </c>
      <c r="I6843" t="s">
        <v>347</v>
      </c>
      <c r="J6843" s="3" t="s">
        <v>215</v>
      </c>
      <c r="K6843" s="3" t="s">
        <v>215</v>
      </c>
      <c r="L6843" s="3" t="s">
        <v>215</v>
      </c>
      <c r="M6843" s="3" t="s">
        <v>215</v>
      </c>
      <c r="N6843" s="3" t="s">
        <v>215</v>
      </c>
      <c r="O6843" s="3" t="s">
        <v>215</v>
      </c>
      <c r="P6843" s="3" t="s">
        <v>215</v>
      </c>
      <c r="Q6843" s="3" t="s">
        <v>215</v>
      </c>
      <c r="R6843" s="3" t="s">
        <v>215</v>
      </c>
      <c r="S6843" s="3" t="s">
        <v>215</v>
      </c>
      <c r="T6843" s="3" t="s">
        <v>215</v>
      </c>
      <c r="U6843" s="3" t="s">
        <v>215</v>
      </c>
      <c r="V6843" s="3" t="s">
        <v>215</v>
      </c>
      <c r="W6843" s="3">
        <v>2.8</v>
      </c>
      <c r="X6843" s="3">
        <v>5.3</v>
      </c>
      <c r="Y6843" s="3">
        <v>4.0999999999999996</v>
      </c>
      <c r="Z6843" s="3">
        <v>3.6019999999999999</v>
      </c>
      <c r="AA6843" s="3">
        <v>5.1139999999999999</v>
      </c>
      <c r="AB6843" s="3">
        <v>3.286</v>
      </c>
      <c r="AC6843" s="3">
        <v>5.274</v>
      </c>
      <c r="AD6843" s="3">
        <v>4.1550000000000002</v>
      </c>
      <c r="AE6843" s="3">
        <v>2.95</v>
      </c>
      <c r="AF6843" s="3">
        <v>3.8359999999999999</v>
      </c>
      <c r="AG6843" s="3">
        <v>2.8420000000000001</v>
      </c>
      <c r="AH6843" s="3">
        <v>4.3520000000000003</v>
      </c>
      <c r="AI6843" s="3">
        <v>4.0030000000000001</v>
      </c>
      <c r="AJ6843" s="3">
        <v>5.6559999999999997</v>
      </c>
      <c r="AK6843" s="3">
        <v>6.9420000000000002</v>
      </c>
      <c r="AL6843" s="3">
        <v>3.3</v>
      </c>
      <c r="AM6843" s="3">
        <v>-7.7969999999999997</v>
      </c>
      <c r="AN6843" s="3">
        <v>1.238</v>
      </c>
      <c r="AO6843" s="3">
        <v>0.64900000000000002</v>
      </c>
      <c r="AP6843" s="3">
        <v>-2.669</v>
      </c>
      <c r="AQ6843" s="3">
        <v>-1.1319999999999999</v>
      </c>
      <c r="AR6843" s="3">
        <v>2.9790000000000001</v>
      </c>
      <c r="AS6843" s="3">
        <v>2.2589999999999999</v>
      </c>
      <c r="AT6843" s="3">
        <v>3.1480000000000001</v>
      </c>
      <c r="AU6843" s="3">
        <v>5.0010000000000003</v>
      </c>
      <c r="AV6843" s="3">
        <v>4</v>
      </c>
      <c r="AW6843" s="3">
        <v>3.2050000000000001</v>
      </c>
      <c r="AX6843" s="3">
        <v>2.7240000000000002</v>
      </c>
      <c r="AY6843" s="3">
        <v>2.536</v>
      </c>
      <c r="AZ6843" s="3">
        <v>2.238</v>
      </c>
      <c r="BA6843">
        <v>2.089</v>
      </c>
      <c r="BB6843">
        <v>2017</v>
      </c>
    </row>
    <row r="6844" spans="1:54" hidden="1" x14ac:dyDescent="0.2">
      <c r="A6844">
        <v>961</v>
      </c>
      <c r="B6844" t="s">
        <v>400</v>
      </c>
      <c r="C6844" t="s">
        <v>346</v>
      </c>
      <c r="D6844" t="s">
        <v>160</v>
      </c>
      <c r="E6844" t="s">
        <v>342</v>
      </c>
      <c r="F6844" t="s">
        <v>345</v>
      </c>
      <c r="G6844" t="s">
        <v>225</v>
      </c>
      <c r="H6844" t="s">
        <v>222</v>
      </c>
      <c r="I6844" t="s">
        <v>1689</v>
      </c>
      <c r="J6844" s="3" t="s">
        <v>215</v>
      </c>
      <c r="K6844" s="3" t="s">
        <v>215</v>
      </c>
      <c r="L6844" s="3" t="s">
        <v>215</v>
      </c>
      <c r="M6844" s="3" t="s">
        <v>215</v>
      </c>
      <c r="N6844" s="3" t="s">
        <v>215</v>
      </c>
      <c r="O6844" s="3" t="s">
        <v>215</v>
      </c>
      <c r="P6844" s="3" t="s">
        <v>215</v>
      </c>
      <c r="Q6844" s="3" t="s">
        <v>215</v>
      </c>
      <c r="R6844" s="3" t="s">
        <v>215</v>
      </c>
      <c r="S6844" s="3" t="s">
        <v>215</v>
      </c>
      <c r="T6844" s="3" t="s">
        <v>215</v>
      </c>
      <c r="U6844" s="3" t="s">
        <v>215</v>
      </c>
      <c r="V6844" s="3">
        <v>6.4189999999999996</v>
      </c>
      <c r="W6844" s="3">
        <v>7.7729999999999997</v>
      </c>
      <c r="X6844" s="3">
        <v>9.0109999999999992</v>
      </c>
      <c r="Y6844" s="3">
        <v>10.522</v>
      </c>
      <c r="Z6844" s="3">
        <v>12.132</v>
      </c>
      <c r="AA6844" s="3">
        <v>13.827</v>
      </c>
      <c r="AB6844" s="3">
        <v>15.337</v>
      </c>
      <c r="AC6844" s="3">
        <v>17.21</v>
      </c>
      <c r="AD6844" s="3">
        <v>18.902000000000001</v>
      </c>
      <c r="AE6844" s="3">
        <v>21.146999999999998</v>
      </c>
      <c r="AF6844" s="3">
        <v>23.623000000000001</v>
      </c>
      <c r="AG6844" s="3">
        <v>25.667999999999999</v>
      </c>
      <c r="AH6844" s="3">
        <v>27.672999999999998</v>
      </c>
      <c r="AI6844" s="3">
        <v>29.227</v>
      </c>
      <c r="AJ6844" s="3">
        <v>31.555</v>
      </c>
      <c r="AK6844" s="3">
        <v>35.152999999999999</v>
      </c>
      <c r="AL6844" s="3">
        <v>37.951000000000001</v>
      </c>
      <c r="AM6844" s="3">
        <v>36.165999999999997</v>
      </c>
      <c r="AN6844" s="3">
        <v>36.252000000000002</v>
      </c>
      <c r="AO6844" s="3">
        <v>36.896000000000001</v>
      </c>
      <c r="AP6844" s="3">
        <v>36.076000000000001</v>
      </c>
      <c r="AQ6844" s="3">
        <v>36.238999999999997</v>
      </c>
      <c r="AR6844" s="3">
        <v>37.615000000000002</v>
      </c>
      <c r="AS6844" s="3">
        <v>38.837000000000003</v>
      </c>
      <c r="AT6844" s="3">
        <v>40.417999999999999</v>
      </c>
      <c r="AU6844" s="3">
        <v>43.277999999999999</v>
      </c>
      <c r="AV6844" s="3">
        <v>45.923000000000002</v>
      </c>
      <c r="AW6844" s="3">
        <v>48.357999999999997</v>
      </c>
      <c r="AX6844" s="3">
        <v>50.701999999999998</v>
      </c>
      <c r="AY6844" s="3">
        <v>53.073999999999998</v>
      </c>
      <c r="AZ6844" s="3">
        <v>55.421999999999997</v>
      </c>
      <c r="BA6844">
        <v>57.756</v>
      </c>
      <c r="BB6844">
        <v>2017</v>
      </c>
    </row>
    <row r="6845" spans="1:54" hidden="1" x14ac:dyDescent="0.2">
      <c r="A6845">
        <v>961</v>
      </c>
      <c r="B6845" t="s">
        <v>400</v>
      </c>
      <c r="C6845" t="s">
        <v>344</v>
      </c>
      <c r="D6845" t="s">
        <v>160</v>
      </c>
      <c r="E6845" t="s">
        <v>342</v>
      </c>
      <c r="F6845" t="s">
        <v>343</v>
      </c>
      <c r="G6845" t="s">
        <v>223</v>
      </c>
      <c r="H6845" t="s">
        <v>222</v>
      </c>
      <c r="I6845" t="s">
        <v>310</v>
      </c>
      <c r="J6845" s="3" t="s">
        <v>215</v>
      </c>
      <c r="K6845" s="3" t="s">
        <v>215</v>
      </c>
      <c r="L6845" s="3" t="s">
        <v>215</v>
      </c>
      <c r="M6845" s="3" t="s">
        <v>215</v>
      </c>
      <c r="N6845" s="3" t="s">
        <v>215</v>
      </c>
      <c r="O6845" s="3" t="s">
        <v>215</v>
      </c>
      <c r="P6845" s="3" t="s">
        <v>215</v>
      </c>
      <c r="Q6845" s="3" t="s">
        <v>215</v>
      </c>
      <c r="R6845" s="3" t="s">
        <v>215</v>
      </c>
      <c r="S6845" s="3" t="s">
        <v>215</v>
      </c>
      <c r="T6845" s="3" t="s">
        <v>215</v>
      </c>
      <c r="U6845" s="3" t="s">
        <v>215</v>
      </c>
      <c r="V6845" s="3">
        <v>19.2</v>
      </c>
      <c r="W6845" s="3">
        <v>16.564</v>
      </c>
      <c r="X6845" s="3">
        <v>16.783000000000001</v>
      </c>
      <c r="Y6845" s="3">
        <v>21.303999999999998</v>
      </c>
      <c r="Z6845" s="3">
        <v>21.489000000000001</v>
      </c>
      <c r="AA6845" s="3">
        <v>20.791</v>
      </c>
      <c r="AB6845" s="3">
        <v>22.146999999999998</v>
      </c>
      <c r="AC6845" s="3">
        <v>22.748000000000001</v>
      </c>
      <c r="AD6845" s="3">
        <v>20.446000000000002</v>
      </c>
      <c r="AE6845" s="3">
        <v>20.9</v>
      </c>
      <c r="AF6845" s="3">
        <v>23.613</v>
      </c>
      <c r="AG6845" s="3">
        <v>29.736000000000001</v>
      </c>
      <c r="AH6845" s="3">
        <v>34.503999999999998</v>
      </c>
      <c r="AI6845" s="3">
        <v>36.401000000000003</v>
      </c>
      <c r="AJ6845" s="3">
        <v>39.621000000000002</v>
      </c>
      <c r="AK6845" s="3">
        <v>48.167000000000002</v>
      </c>
      <c r="AL6845" s="3">
        <v>55.853000000000002</v>
      </c>
      <c r="AM6845" s="3">
        <v>50.372</v>
      </c>
      <c r="AN6845" s="3">
        <v>48.103000000000002</v>
      </c>
      <c r="AO6845" s="3">
        <v>51.338000000000001</v>
      </c>
      <c r="AP6845" s="3">
        <v>46.378</v>
      </c>
      <c r="AQ6845" s="3">
        <v>48.131</v>
      </c>
      <c r="AR6845" s="3">
        <v>49.984000000000002</v>
      </c>
      <c r="AS6845" s="3">
        <v>43.094000000000001</v>
      </c>
      <c r="AT6845" s="3">
        <v>44.726999999999997</v>
      </c>
      <c r="AU6845" s="3">
        <v>48.868000000000002</v>
      </c>
      <c r="AV6845" s="3">
        <v>56.933</v>
      </c>
      <c r="AW6845" s="3">
        <v>60.637999999999998</v>
      </c>
      <c r="AX6845" s="3">
        <v>64.307000000000002</v>
      </c>
      <c r="AY6845" s="3">
        <v>67.789000000000001</v>
      </c>
      <c r="AZ6845" s="3">
        <v>71.28</v>
      </c>
      <c r="BA6845">
        <v>74.594999999999999</v>
      </c>
      <c r="BB6845">
        <v>2017</v>
      </c>
    </row>
    <row r="6846" spans="1:54" hidden="1" x14ac:dyDescent="0.2">
      <c r="A6846">
        <v>961</v>
      </c>
      <c r="B6846" t="s">
        <v>400</v>
      </c>
      <c r="C6846" t="s">
        <v>213</v>
      </c>
      <c r="D6846" t="s">
        <v>160</v>
      </c>
      <c r="E6846" t="s">
        <v>342</v>
      </c>
      <c r="F6846" t="s">
        <v>341</v>
      </c>
      <c r="G6846" t="s">
        <v>323</v>
      </c>
      <c r="H6846" t="s">
        <v>222</v>
      </c>
      <c r="I6846" t="s">
        <v>310</v>
      </c>
      <c r="J6846" s="3" t="s">
        <v>215</v>
      </c>
      <c r="K6846" s="3" t="s">
        <v>215</v>
      </c>
      <c r="L6846" s="3" t="s">
        <v>215</v>
      </c>
      <c r="M6846" s="3" t="s">
        <v>215</v>
      </c>
      <c r="N6846" s="3" t="s">
        <v>215</v>
      </c>
      <c r="O6846" s="3" t="s">
        <v>215</v>
      </c>
      <c r="P6846" s="3" t="s">
        <v>215</v>
      </c>
      <c r="Q6846" s="3" t="s">
        <v>215</v>
      </c>
      <c r="R6846" s="3" t="s">
        <v>215</v>
      </c>
      <c r="S6846" s="3" t="s">
        <v>215</v>
      </c>
      <c r="T6846" s="3" t="s">
        <v>215</v>
      </c>
      <c r="U6846" s="3" t="s">
        <v>215</v>
      </c>
      <c r="V6846" s="3">
        <v>22.161000000000001</v>
      </c>
      <c r="W6846" s="3">
        <v>23.324000000000002</v>
      </c>
      <c r="X6846" s="3">
        <v>25.082000000000001</v>
      </c>
      <c r="Y6846" s="3">
        <v>26.655000000000001</v>
      </c>
      <c r="Z6846" s="3">
        <v>28.12</v>
      </c>
      <c r="AA6846" s="3">
        <v>30.064</v>
      </c>
      <c r="AB6846" s="3">
        <v>31.388000000000002</v>
      </c>
      <c r="AC6846" s="3">
        <v>33.549999999999997</v>
      </c>
      <c r="AD6846" s="3">
        <v>35.738999999999997</v>
      </c>
      <c r="AE6846" s="3">
        <v>37.631999999999998</v>
      </c>
      <c r="AF6846" s="3">
        <v>39.674999999999997</v>
      </c>
      <c r="AG6846" s="3">
        <v>41.616</v>
      </c>
      <c r="AH6846" s="3">
        <v>44.621000000000002</v>
      </c>
      <c r="AI6846" s="3">
        <v>47.901000000000003</v>
      </c>
      <c r="AJ6846" s="3">
        <v>52.164999999999999</v>
      </c>
      <c r="AK6846" s="3">
        <v>57.271000000000001</v>
      </c>
      <c r="AL6846" s="3">
        <v>60.320999999999998</v>
      </c>
      <c r="AM6846" s="3">
        <v>56.04</v>
      </c>
      <c r="AN6846" s="3">
        <v>57.427</v>
      </c>
      <c r="AO6846" s="3">
        <v>58.993000000000002</v>
      </c>
      <c r="AP6846" s="3">
        <v>58.475999999999999</v>
      </c>
      <c r="AQ6846" s="3">
        <v>58.747</v>
      </c>
      <c r="AR6846" s="3">
        <v>61.584000000000003</v>
      </c>
      <c r="AS6846" s="3">
        <v>63.658000000000001</v>
      </c>
      <c r="AT6846" s="3">
        <v>66.498999999999995</v>
      </c>
      <c r="AU6846" s="3">
        <v>71.081000000000003</v>
      </c>
      <c r="AV6846" s="3">
        <v>75.603999999999999</v>
      </c>
      <c r="AW6846" s="3">
        <v>79.718999999999994</v>
      </c>
      <c r="AX6846" s="3">
        <v>83.5</v>
      </c>
      <c r="AY6846" s="3">
        <v>87.248999999999995</v>
      </c>
      <c r="AZ6846" s="3">
        <v>90.733999999999995</v>
      </c>
      <c r="BA6846">
        <v>94.241</v>
      </c>
      <c r="BB6846">
        <v>2017</v>
      </c>
    </row>
    <row r="6847" spans="1:54" hidden="1" x14ac:dyDescent="0.2">
      <c r="A6847">
        <v>961</v>
      </c>
      <c r="B6847" t="s">
        <v>400</v>
      </c>
      <c r="C6847" t="s">
        <v>340</v>
      </c>
      <c r="D6847" t="s">
        <v>160</v>
      </c>
      <c r="E6847" t="s">
        <v>339</v>
      </c>
      <c r="F6847" t="s">
        <v>338</v>
      </c>
      <c r="G6847" t="s">
        <v>295</v>
      </c>
      <c r="I6847" t="s">
        <v>337</v>
      </c>
      <c r="J6847" s="3" t="s">
        <v>215</v>
      </c>
      <c r="K6847" s="3" t="s">
        <v>215</v>
      </c>
      <c r="L6847" s="3" t="s">
        <v>215</v>
      </c>
      <c r="M6847" s="3" t="s">
        <v>215</v>
      </c>
      <c r="N6847" s="3" t="s">
        <v>215</v>
      </c>
      <c r="O6847" s="3" t="s">
        <v>215</v>
      </c>
      <c r="P6847" s="3" t="s">
        <v>215</v>
      </c>
      <c r="Q6847" s="3" t="s">
        <v>215</v>
      </c>
      <c r="R6847" s="3" t="s">
        <v>215</v>
      </c>
      <c r="S6847" s="3" t="s">
        <v>215</v>
      </c>
      <c r="T6847" s="3" t="s">
        <v>215</v>
      </c>
      <c r="U6847" s="3" t="s">
        <v>215</v>
      </c>
      <c r="V6847" s="3">
        <v>31.991</v>
      </c>
      <c r="W6847" s="3">
        <v>37.682000000000002</v>
      </c>
      <c r="X6847" s="3">
        <v>41.484999999999999</v>
      </c>
      <c r="Y6847" s="3">
        <v>46.530999999999999</v>
      </c>
      <c r="Z6847" s="3">
        <v>51.786000000000001</v>
      </c>
      <c r="AA6847" s="3">
        <v>56.151000000000003</v>
      </c>
      <c r="AB6847" s="3">
        <v>60.302999999999997</v>
      </c>
      <c r="AC6847" s="3">
        <v>64.277000000000001</v>
      </c>
      <c r="AD6847" s="3">
        <v>67.778000000000006</v>
      </c>
      <c r="AE6847" s="3">
        <v>73.655000000000001</v>
      </c>
      <c r="AF6847" s="3">
        <v>79.238</v>
      </c>
      <c r="AG6847" s="3">
        <v>83.718000000000004</v>
      </c>
      <c r="AH6847" s="3">
        <v>86.494</v>
      </c>
      <c r="AI6847" s="3">
        <v>87.834999999999994</v>
      </c>
      <c r="AJ6847" s="3">
        <v>89.757000000000005</v>
      </c>
      <c r="AK6847" s="3">
        <v>93.498999999999995</v>
      </c>
      <c r="AL6847" s="3">
        <v>97.718000000000004</v>
      </c>
      <c r="AM6847" s="3">
        <v>100.997</v>
      </c>
      <c r="AN6847" s="3">
        <v>100</v>
      </c>
      <c r="AO6847" s="3">
        <v>101.12</v>
      </c>
      <c r="AP6847" s="3">
        <v>101.583</v>
      </c>
      <c r="AQ6847" s="3">
        <v>103.211</v>
      </c>
      <c r="AR6847" s="3">
        <v>104.03</v>
      </c>
      <c r="AS6847" s="3">
        <v>105.036</v>
      </c>
      <c r="AT6847" s="3">
        <v>105.977</v>
      </c>
      <c r="AU6847" s="3">
        <v>108.071</v>
      </c>
      <c r="AV6847" s="3">
        <v>110.26600000000001</v>
      </c>
      <c r="AW6847" s="3">
        <v>112.506</v>
      </c>
      <c r="AX6847" s="3">
        <v>114.83199999999999</v>
      </c>
      <c r="AY6847" s="3">
        <v>117.232</v>
      </c>
      <c r="AZ6847" s="3">
        <v>119.738</v>
      </c>
      <c r="BA6847">
        <v>122.227</v>
      </c>
      <c r="BB6847">
        <v>2017</v>
      </c>
    </row>
    <row r="6848" spans="1:54" hidden="1" x14ac:dyDescent="0.2">
      <c r="A6848">
        <v>961</v>
      </c>
      <c r="B6848" t="s">
        <v>400</v>
      </c>
      <c r="C6848" t="s">
        <v>336</v>
      </c>
      <c r="D6848" t="s">
        <v>160</v>
      </c>
      <c r="E6848" t="s">
        <v>333</v>
      </c>
      <c r="F6848" t="s">
        <v>335</v>
      </c>
      <c r="G6848" t="s">
        <v>225</v>
      </c>
      <c r="H6848" t="s">
        <v>322</v>
      </c>
      <c r="I6848" t="s">
        <v>330</v>
      </c>
      <c r="J6848" s="3" t="s">
        <v>215</v>
      </c>
      <c r="K6848" s="3" t="s">
        <v>215</v>
      </c>
      <c r="L6848" s="3" t="s">
        <v>215</v>
      </c>
      <c r="M6848" s="3" t="s">
        <v>215</v>
      </c>
      <c r="N6848" s="3" t="s">
        <v>215</v>
      </c>
      <c r="O6848" s="3" t="s">
        <v>215</v>
      </c>
      <c r="P6848" s="3" t="s">
        <v>215</v>
      </c>
      <c r="Q6848" s="3" t="s">
        <v>215</v>
      </c>
      <c r="R6848" s="3" t="s">
        <v>215</v>
      </c>
      <c r="S6848" s="3" t="s">
        <v>215</v>
      </c>
      <c r="T6848" s="3" t="s">
        <v>215</v>
      </c>
      <c r="U6848" s="3" t="s">
        <v>215</v>
      </c>
      <c r="V6848" s="3">
        <v>10037.263999999999</v>
      </c>
      <c r="W6848" s="3">
        <v>10370.154</v>
      </c>
      <c r="X6848" s="3">
        <v>10919.772999999999</v>
      </c>
      <c r="Y6848" s="3">
        <v>11365.968999999999</v>
      </c>
      <c r="Z6848" s="3">
        <v>11770.688</v>
      </c>
      <c r="AA6848" s="3">
        <v>12393.073</v>
      </c>
      <c r="AB6848" s="3">
        <v>12813.594999999999</v>
      </c>
      <c r="AC6848" s="3">
        <v>13534.368</v>
      </c>
      <c r="AD6848" s="3">
        <v>14029.948</v>
      </c>
      <c r="AE6848" s="3">
        <v>14426.806</v>
      </c>
      <c r="AF6848" s="3">
        <v>14950.708000000001</v>
      </c>
      <c r="AG6848" s="3">
        <v>15367.866</v>
      </c>
      <c r="AH6848" s="3">
        <v>16025.380999999999</v>
      </c>
      <c r="AI6848" s="3">
        <v>16657.222000000002</v>
      </c>
      <c r="AJ6848" s="3">
        <v>17548.686000000002</v>
      </c>
      <c r="AK6848" s="3">
        <v>18701.317999999999</v>
      </c>
      <c r="AL6848" s="3">
        <v>19319.554</v>
      </c>
      <c r="AM6848" s="3">
        <v>17619.499</v>
      </c>
      <c r="AN6848" s="3">
        <v>17710.222000000002</v>
      </c>
      <c r="AO6848" s="3">
        <v>17797.286</v>
      </c>
      <c r="AP6848" s="3">
        <v>17277.484</v>
      </c>
      <c r="AQ6848" s="3">
        <v>17054.275000000001</v>
      </c>
      <c r="AR6848" s="3">
        <v>17543.09</v>
      </c>
      <c r="AS6848" s="3">
        <v>17923.829000000002</v>
      </c>
      <c r="AT6848" s="3">
        <v>18476.321</v>
      </c>
      <c r="AU6848" s="3">
        <v>19384.286</v>
      </c>
      <c r="AV6848" s="3">
        <v>20143.007000000001</v>
      </c>
      <c r="AW6848" s="3">
        <v>20771.385999999999</v>
      </c>
      <c r="AX6848" s="3">
        <v>21319.505000000001</v>
      </c>
      <c r="AY6848" s="3">
        <v>21842.067999999999</v>
      </c>
      <c r="AZ6848" s="3">
        <v>22312.517</v>
      </c>
      <c r="BA6848">
        <v>22759.913</v>
      </c>
      <c r="BB6848">
        <v>2017</v>
      </c>
    </row>
    <row r="6849" spans="1:54" hidden="1" x14ac:dyDescent="0.2">
      <c r="A6849">
        <v>961</v>
      </c>
      <c r="B6849" t="s">
        <v>400</v>
      </c>
      <c r="C6849" t="s">
        <v>334</v>
      </c>
      <c r="D6849" t="s">
        <v>160</v>
      </c>
      <c r="E6849" t="s">
        <v>333</v>
      </c>
      <c r="F6849" t="s">
        <v>332</v>
      </c>
      <c r="G6849" t="s">
        <v>331</v>
      </c>
      <c r="H6849" t="s">
        <v>322</v>
      </c>
      <c r="I6849" t="s">
        <v>330</v>
      </c>
      <c r="J6849" s="3" t="s">
        <v>215</v>
      </c>
      <c r="K6849" s="3" t="s">
        <v>215</v>
      </c>
      <c r="L6849" s="3" t="s">
        <v>215</v>
      </c>
      <c r="M6849" s="3" t="s">
        <v>215</v>
      </c>
      <c r="N6849" s="3" t="s">
        <v>215</v>
      </c>
      <c r="O6849" s="3" t="s">
        <v>215</v>
      </c>
      <c r="P6849" s="3" t="s">
        <v>215</v>
      </c>
      <c r="Q6849" s="3" t="s">
        <v>215</v>
      </c>
      <c r="R6849" s="3" t="s">
        <v>215</v>
      </c>
      <c r="S6849" s="3" t="s">
        <v>215</v>
      </c>
      <c r="T6849" s="3" t="s">
        <v>215</v>
      </c>
      <c r="U6849" s="3" t="s">
        <v>215</v>
      </c>
      <c r="V6849" s="3">
        <v>16228.108</v>
      </c>
      <c r="W6849" s="3">
        <v>16766.321</v>
      </c>
      <c r="X6849" s="3">
        <v>17654.936000000002</v>
      </c>
      <c r="Y6849" s="3">
        <v>18376.34</v>
      </c>
      <c r="Z6849" s="3">
        <v>19030.684000000001</v>
      </c>
      <c r="AA6849" s="3">
        <v>20036.948</v>
      </c>
      <c r="AB6849" s="3">
        <v>20716.842000000001</v>
      </c>
      <c r="AC6849" s="3">
        <v>21882.177</v>
      </c>
      <c r="AD6849" s="3">
        <v>22683.424999999999</v>
      </c>
      <c r="AE6849" s="3">
        <v>23325.059000000001</v>
      </c>
      <c r="AF6849" s="3">
        <v>24172.096000000001</v>
      </c>
      <c r="AG6849" s="3">
        <v>24846.550999999999</v>
      </c>
      <c r="AH6849" s="3">
        <v>25909.613000000001</v>
      </c>
      <c r="AI6849" s="3">
        <v>26931.164000000001</v>
      </c>
      <c r="AJ6849" s="3">
        <v>28372.47</v>
      </c>
      <c r="AK6849" s="3">
        <v>30236.03</v>
      </c>
      <c r="AL6849" s="3">
        <v>31235.584999999999</v>
      </c>
      <c r="AM6849" s="3">
        <v>28486.959999999999</v>
      </c>
      <c r="AN6849" s="3">
        <v>28633.64</v>
      </c>
      <c r="AO6849" s="3">
        <v>28774.403999999999</v>
      </c>
      <c r="AP6849" s="3">
        <v>27933.995999999999</v>
      </c>
      <c r="AQ6849" s="3">
        <v>27573.114000000001</v>
      </c>
      <c r="AR6849" s="3">
        <v>28363.422999999999</v>
      </c>
      <c r="AS6849" s="3">
        <v>28978.995999999999</v>
      </c>
      <c r="AT6849" s="3">
        <v>29872.258000000002</v>
      </c>
      <c r="AU6849" s="3">
        <v>31340.242999999999</v>
      </c>
      <c r="AV6849" s="3">
        <v>32566.933000000001</v>
      </c>
      <c r="AW6849" s="3">
        <v>33582.887000000002</v>
      </c>
      <c r="AX6849" s="3">
        <v>34469.078999999998</v>
      </c>
      <c r="AY6849" s="3">
        <v>35313.949999999997</v>
      </c>
      <c r="AZ6849" s="3">
        <v>36074.565999999999</v>
      </c>
      <c r="BA6849">
        <v>36797.909</v>
      </c>
      <c r="BB6849">
        <v>2017</v>
      </c>
    </row>
    <row r="6850" spans="1:54" hidden="1" x14ac:dyDescent="0.2">
      <c r="A6850">
        <v>961</v>
      </c>
      <c r="B6850" t="s">
        <v>400</v>
      </c>
      <c r="C6850" t="s">
        <v>329</v>
      </c>
      <c r="D6850" t="s">
        <v>160</v>
      </c>
      <c r="E6850" t="s">
        <v>325</v>
      </c>
      <c r="F6850" t="s">
        <v>328</v>
      </c>
      <c r="G6850" t="s">
        <v>225</v>
      </c>
      <c r="H6850" t="s">
        <v>322</v>
      </c>
      <c r="I6850" t="s">
        <v>321</v>
      </c>
      <c r="J6850" s="3" t="s">
        <v>215</v>
      </c>
      <c r="K6850" s="3" t="s">
        <v>215</v>
      </c>
      <c r="L6850" s="3" t="s">
        <v>215</v>
      </c>
      <c r="M6850" s="3" t="s">
        <v>215</v>
      </c>
      <c r="N6850" s="3" t="s">
        <v>215</v>
      </c>
      <c r="O6850" s="3" t="s">
        <v>215</v>
      </c>
      <c r="P6850" s="3" t="s">
        <v>215</v>
      </c>
      <c r="Q6850" s="3" t="s">
        <v>215</v>
      </c>
      <c r="R6850" s="3" t="s">
        <v>215</v>
      </c>
      <c r="S6850" s="3" t="s">
        <v>215</v>
      </c>
      <c r="T6850" s="3" t="s">
        <v>215</v>
      </c>
      <c r="U6850" s="3" t="s">
        <v>215</v>
      </c>
      <c r="V6850" s="3">
        <v>3211.0010000000002</v>
      </c>
      <c r="W6850" s="3">
        <v>3907.7220000000002</v>
      </c>
      <c r="X6850" s="3">
        <v>4530.0320000000002</v>
      </c>
      <c r="Y6850" s="3">
        <v>5288.6760000000004</v>
      </c>
      <c r="Z6850" s="3">
        <v>6095.6170000000002</v>
      </c>
      <c r="AA6850" s="3">
        <v>6958.8710000000001</v>
      </c>
      <c r="AB6850" s="3">
        <v>7726.95</v>
      </c>
      <c r="AC6850" s="3">
        <v>8699.4410000000007</v>
      </c>
      <c r="AD6850" s="3">
        <v>9509.2199999999993</v>
      </c>
      <c r="AE6850" s="3">
        <v>10626.031000000001</v>
      </c>
      <c r="AF6850" s="3">
        <v>11846.636</v>
      </c>
      <c r="AG6850" s="3">
        <v>12865.701999999999</v>
      </c>
      <c r="AH6850" s="3">
        <v>13861.071</v>
      </c>
      <c r="AI6850" s="3">
        <v>14630.93</v>
      </c>
      <c r="AJ6850" s="3">
        <v>15751.254000000001</v>
      </c>
      <c r="AK6850" s="3">
        <v>17485.576000000001</v>
      </c>
      <c r="AL6850" s="3">
        <v>18878.667000000001</v>
      </c>
      <c r="AM6850" s="3">
        <v>17795.156999999999</v>
      </c>
      <c r="AN6850" s="3">
        <v>17710.222000000002</v>
      </c>
      <c r="AO6850" s="3">
        <v>17996.536</v>
      </c>
      <c r="AP6850" s="3">
        <v>17551.044000000002</v>
      </c>
      <c r="AQ6850" s="3">
        <v>17601.919000000002</v>
      </c>
      <c r="AR6850" s="3">
        <v>18250.047999999999</v>
      </c>
      <c r="AS6850" s="3">
        <v>18826.453000000001</v>
      </c>
      <c r="AT6850" s="3">
        <v>19580.629000000001</v>
      </c>
      <c r="AU6850" s="3">
        <v>20948.838</v>
      </c>
      <c r="AV6850" s="3">
        <v>22210.937999999998</v>
      </c>
      <c r="AW6850" s="3">
        <v>23368.954000000002</v>
      </c>
      <c r="AX6850" s="3">
        <v>24481.642</v>
      </c>
      <c r="AY6850" s="3">
        <v>25605.972000000002</v>
      </c>
      <c r="AZ6850" s="3">
        <v>26716.607</v>
      </c>
      <c r="BA6850">
        <v>27818.805</v>
      </c>
      <c r="BB6850">
        <v>2017</v>
      </c>
    </row>
    <row r="6851" spans="1:54" hidden="1" x14ac:dyDescent="0.2">
      <c r="A6851">
        <v>961</v>
      </c>
      <c r="B6851" t="s">
        <v>400</v>
      </c>
      <c r="C6851" t="s">
        <v>327</v>
      </c>
      <c r="D6851" t="s">
        <v>160</v>
      </c>
      <c r="E6851" t="s">
        <v>325</v>
      </c>
      <c r="F6851" t="s">
        <v>326</v>
      </c>
      <c r="G6851" t="s">
        <v>223</v>
      </c>
      <c r="H6851" t="s">
        <v>322</v>
      </c>
      <c r="I6851" t="s">
        <v>321</v>
      </c>
      <c r="J6851" s="3" t="s">
        <v>215</v>
      </c>
      <c r="K6851" s="3" t="s">
        <v>215</v>
      </c>
      <c r="L6851" s="3" t="s">
        <v>215</v>
      </c>
      <c r="M6851" s="3" t="s">
        <v>215</v>
      </c>
      <c r="N6851" s="3" t="s">
        <v>215</v>
      </c>
      <c r="O6851" s="3" t="s">
        <v>215</v>
      </c>
      <c r="P6851" s="3" t="s">
        <v>215</v>
      </c>
      <c r="Q6851" s="3" t="s">
        <v>215</v>
      </c>
      <c r="R6851" s="3" t="s">
        <v>215</v>
      </c>
      <c r="S6851" s="3" t="s">
        <v>215</v>
      </c>
      <c r="T6851" s="3" t="s">
        <v>215</v>
      </c>
      <c r="U6851" s="3" t="s">
        <v>215</v>
      </c>
      <c r="V6851" s="3">
        <v>9603.5740000000005</v>
      </c>
      <c r="W6851" s="3">
        <v>8326.9150000000009</v>
      </c>
      <c r="X6851" s="3">
        <v>8436.8089999999993</v>
      </c>
      <c r="Y6851" s="3">
        <v>10708.565000000001</v>
      </c>
      <c r="Z6851" s="3">
        <v>10797.084999999999</v>
      </c>
      <c r="AA6851" s="3">
        <v>10463.459999999999</v>
      </c>
      <c r="AB6851" s="3">
        <v>11157.744000000001</v>
      </c>
      <c r="AC6851" s="3">
        <v>11498.633</v>
      </c>
      <c r="AD6851" s="3">
        <v>10286.103999999999</v>
      </c>
      <c r="AE6851" s="3">
        <v>10501.874</v>
      </c>
      <c r="AF6851" s="3">
        <v>11841.814</v>
      </c>
      <c r="AG6851" s="3">
        <v>14905.102000000001</v>
      </c>
      <c r="AH6851" s="3">
        <v>17282.618999999999</v>
      </c>
      <c r="AI6851" s="3">
        <v>18222.579000000002</v>
      </c>
      <c r="AJ6851" s="3">
        <v>19777.132000000001</v>
      </c>
      <c r="AK6851" s="3">
        <v>23959.166000000001</v>
      </c>
      <c r="AL6851" s="3">
        <v>27784.008999999998</v>
      </c>
      <c r="AM6851" s="3">
        <v>24785.047999999999</v>
      </c>
      <c r="AN6851" s="3">
        <v>23499.587</v>
      </c>
      <c r="AO6851" s="3">
        <v>25040.519</v>
      </c>
      <c r="AP6851" s="3">
        <v>22563.156999999999</v>
      </c>
      <c r="AQ6851" s="3">
        <v>23378.09</v>
      </c>
      <c r="AR6851" s="3">
        <v>24251.423999999999</v>
      </c>
      <c r="AS6851" s="3">
        <v>20890.303</v>
      </c>
      <c r="AT6851" s="3">
        <v>21668.088</v>
      </c>
      <c r="AU6851" s="3">
        <v>23654.409</v>
      </c>
      <c r="AV6851" s="3">
        <v>27535.862000000001</v>
      </c>
      <c r="AW6851" s="3">
        <v>29303.491999999998</v>
      </c>
      <c r="AX6851" s="3">
        <v>31050.719000000001</v>
      </c>
      <c r="AY6851" s="3">
        <v>32705.055</v>
      </c>
      <c r="AZ6851" s="3">
        <v>34360.881000000001</v>
      </c>
      <c r="BA6851">
        <v>35929.184999999998</v>
      </c>
      <c r="BB6851">
        <v>2017</v>
      </c>
    </row>
    <row r="6852" spans="1:54" hidden="1" x14ac:dyDescent="0.2">
      <c r="A6852">
        <v>961</v>
      </c>
      <c r="B6852" t="s">
        <v>400</v>
      </c>
      <c r="C6852" t="s">
        <v>212</v>
      </c>
      <c r="D6852" t="s">
        <v>160</v>
      </c>
      <c r="E6852" t="s">
        <v>325</v>
      </c>
      <c r="F6852" t="s">
        <v>324</v>
      </c>
      <c r="G6852" t="s">
        <v>323</v>
      </c>
      <c r="H6852" t="s">
        <v>322</v>
      </c>
      <c r="I6852" t="s">
        <v>321</v>
      </c>
      <c r="J6852" s="3" t="s">
        <v>215</v>
      </c>
      <c r="K6852" s="3" t="s">
        <v>215</v>
      </c>
      <c r="L6852" s="3" t="s">
        <v>215</v>
      </c>
      <c r="M6852" s="3" t="s">
        <v>215</v>
      </c>
      <c r="N6852" s="3" t="s">
        <v>215</v>
      </c>
      <c r="O6852" s="3" t="s">
        <v>215</v>
      </c>
      <c r="P6852" s="3" t="s">
        <v>215</v>
      </c>
      <c r="Q6852" s="3" t="s">
        <v>215</v>
      </c>
      <c r="R6852" s="3" t="s">
        <v>215</v>
      </c>
      <c r="S6852" s="3" t="s">
        <v>215</v>
      </c>
      <c r="T6852" s="3" t="s">
        <v>215</v>
      </c>
      <c r="U6852" s="3" t="s">
        <v>215</v>
      </c>
      <c r="V6852" s="3">
        <v>11084.957</v>
      </c>
      <c r="W6852" s="3">
        <v>11725.044</v>
      </c>
      <c r="X6852" s="3">
        <v>12609.254999999999</v>
      </c>
      <c r="Y6852" s="3">
        <v>13398.201999999999</v>
      </c>
      <c r="Z6852" s="3">
        <v>14128.52</v>
      </c>
      <c r="AA6852" s="3">
        <v>15130.273999999999</v>
      </c>
      <c r="AB6852" s="3">
        <v>15813.421</v>
      </c>
      <c r="AC6852" s="3">
        <v>16958.559000000001</v>
      </c>
      <c r="AD6852" s="3">
        <v>17979.505000000001</v>
      </c>
      <c r="AE6852" s="3">
        <v>18909.432000000001</v>
      </c>
      <c r="AF6852" s="3">
        <v>19896.955000000002</v>
      </c>
      <c r="AG6852" s="3">
        <v>20859.933000000001</v>
      </c>
      <c r="AH6852" s="3">
        <v>22350.598000000002</v>
      </c>
      <c r="AI6852" s="3">
        <v>23979.262999999999</v>
      </c>
      <c r="AJ6852" s="3">
        <v>26038.84</v>
      </c>
      <c r="AK6852" s="3">
        <v>28487.511999999999</v>
      </c>
      <c r="AL6852" s="3">
        <v>30006.558000000001</v>
      </c>
      <c r="AM6852" s="3">
        <v>27573.903999999999</v>
      </c>
      <c r="AN6852" s="3">
        <v>28054.510999999999</v>
      </c>
      <c r="AO6852" s="3">
        <v>28774.403999999999</v>
      </c>
      <c r="AP6852" s="3">
        <v>28448.57</v>
      </c>
      <c r="AQ6852" s="3">
        <v>28534.526999999998</v>
      </c>
      <c r="AR6852" s="3">
        <v>29879.201000000001</v>
      </c>
      <c r="AS6852" s="3">
        <v>30858.684000000001</v>
      </c>
      <c r="AT6852" s="3">
        <v>32215.742999999999</v>
      </c>
      <c r="AU6852" s="3">
        <v>34407.06</v>
      </c>
      <c r="AV6852" s="3">
        <v>36566.127</v>
      </c>
      <c r="AW6852" s="3">
        <v>38524.608</v>
      </c>
      <c r="AX6852" s="3">
        <v>40318.131000000001</v>
      </c>
      <c r="AY6852" s="3">
        <v>42093.576999999997</v>
      </c>
      <c r="AZ6852" s="3">
        <v>43738.569000000003</v>
      </c>
      <c r="BA6852">
        <v>45391.828000000001</v>
      </c>
      <c r="BB6852">
        <v>2017</v>
      </c>
    </row>
    <row r="6853" spans="1:54" hidden="1" x14ac:dyDescent="0.2">
      <c r="A6853">
        <v>961</v>
      </c>
      <c r="B6853" t="s">
        <v>400</v>
      </c>
      <c r="C6853" t="s">
        <v>320</v>
      </c>
      <c r="D6853" t="s">
        <v>160</v>
      </c>
      <c r="E6853" t="s">
        <v>319</v>
      </c>
      <c r="F6853" t="s">
        <v>318</v>
      </c>
      <c r="G6853" t="s">
        <v>243</v>
      </c>
      <c r="I6853" t="s">
        <v>347</v>
      </c>
      <c r="J6853" s="3" t="s">
        <v>215</v>
      </c>
      <c r="K6853" s="3" t="s">
        <v>215</v>
      </c>
      <c r="L6853" s="3" t="s">
        <v>215</v>
      </c>
      <c r="M6853" s="3" t="s">
        <v>215</v>
      </c>
      <c r="N6853" s="3" t="s">
        <v>215</v>
      </c>
      <c r="O6853" s="3" t="s">
        <v>215</v>
      </c>
      <c r="P6853" s="3" t="s">
        <v>215</v>
      </c>
      <c r="Q6853" s="3" t="s">
        <v>215</v>
      </c>
      <c r="R6853" s="3" t="s">
        <v>215</v>
      </c>
      <c r="S6853" s="3" t="s">
        <v>215</v>
      </c>
      <c r="T6853" s="3" t="s">
        <v>215</v>
      </c>
      <c r="U6853" s="3" t="s">
        <v>215</v>
      </c>
      <c r="V6853" s="3" t="s">
        <v>215</v>
      </c>
      <c r="W6853" s="3" t="s">
        <v>215</v>
      </c>
      <c r="X6853" s="3" t="s">
        <v>215</v>
      </c>
      <c r="Y6853" s="3">
        <v>-1.27</v>
      </c>
      <c r="Z6853" s="3">
        <v>-1.105</v>
      </c>
      <c r="AA6853" s="3">
        <v>5.5E-2</v>
      </c>
      <c r="AB6853" s="3">
        <v>-0.63500000000000001</v>
      </c>
      <c r="AC6853" s="3">
        <v>0.19900000000000001</v>
      </c>
      <c r="AD6853" s="3">
        <v>-0.24299999999999999</v>
      </c>
      <c r="AE6853" s="3">
        <v>-1.1140000000000001</v>
      </c>
      <c r="AF6853" s="3">
        <v>-0.80700000000000005</v>
      </c>
      <c r="AG6853" s="3">
        <v>-1.4139999999999999</v>
      </c>
      <c r="AH6853" s="3">
        <v>-0.29399999999999998</v>
      </c>
      <c r="AI6853" s="3">
        <v>0.91300000000000003</v>
      </c>
      <c r="AJ6853" s="3">
        <v>3.4390000000000001</v>
      </c>
      <c r="AK6853" s="3">
        <v>7.3460000000000001</v>
      </c>
      <c r="AL6853" s="3">
        <v>7.6230000000000002</v>
      </c>
      <c r="AM6853" s="3">
        <v>-1.651</v>
      </c>
      <c r="AN6853" s="3">
        <v>-1.536</v>
      </c>
      <c r="AO6853" s="3">
        <v>-1.4590000000000001</v>
      </c>
      <c r="AP6853" s="3">
        <v>-4.4219999999999997</v>
      </c>
      <c r="AQ6853" s="3">
        <v>-6.1740000000000004</v>
      </c>
      <c r="AR6853" s="3">
        <v>-4.3339999999999996</v>
      </c>
      <c r="AS6853" s="3">
        <v>-3.8090000000000002</v>
      </c>
      <c r="AT6853" s="3">
        <v>-2.5190000000000001</v>
      </c>
      <c r="AU6853" s="3">
        <v>0.223</v>
      </c>
      <c r="AV6853" s="3">
        <v>1.7989999999999999</v>
      </c>
      <c r="AW6853" s="3">
        <v>2.339</v>
      </c>
      <c r="AX6853" s="3" t="s">
        <v>215</v>
      </c>
      <c r="AY6853" s="3" t="s">
        <v>215</v>
      </c>
      <c r="AZ6853" s="3" t="s">
        <v>215</v>
      </c>
      <c r="BA6853" t="s">
        <v>215</v>
      </c>
      <c r="BB6853">
        <v>2017</v>
      </c>
    </row>
    <row r="6854" spans="1:54" hidden="1" x14ac:dyDescent="0.2">
      <c r="A6854">
        <v>961</v>
      </c>
      <c r="B6854" t="s">
        <v>400</v>
      </c>
      <c r="C6854" t="s">
        <v>317</v>
      </c>
      <c r="D6854" t="s">
        <v>160</v>
      </c>
      <c r="E6854" t="s">
        <v>316</v>
      </c>
      <c r="F6854" t="s">
        <v>315</v>
      </c>
      <c r="G6854" t="s">
        <v>288</v>
      </c>
      <c r="I6854" t="s">
        <v>310</v>
      </c>
      <c r="J6854" s="3" t="s">
        <v>215</v>
      </c>
      <c r="K6854" s="3" t="s">
        <v>215</v>
      </c>
      <c r="L6854" s="3" t="s">
        <v>215</v>
      </c>
      <c r="M6854" s="3" t="s">
        <v>215</v>
      </c>
      <c r="N6854" s="3" t="s">
        <v>215</v>
      </c>
      <c r="O6854" s="3" t="s">
        <v>215</v>
      </c>
      <c r="P6854" s="3" t="s">
        <v>215</v>
      </c>
      <c r="Q6854" s="3" t="s">
        <v>215</v>
      </c>
      <c r="R6854" s="3" t="s">
        <v>215</v>
      </c>
      <c r="S6854" s="3" t="s">
        <v>215</v>
      </c>
      <c r="T6854" s="3" t="s">
        <v>215</v>
      </c>
      <c r="U6854" s="3" t="s">
        <v>215</v>
      </c>
      <c r="V6854" s="3">
        <v>6.7000000000000004E-2</v>
      </c>
      <c r="W6854" s="3">
        <v>6.8000000000000005E-2</v>
      </c>
      <c r="X6854" s="3">
        <v>6.9000000000000006E-2</v>
      </c>
      <c r="Y6854" s="3">
        <v>7.0000000000000007E-2</v>
      </c>
      <c r="Z6854" s="3">
        <v>7.0000000000000007E-2</v>
      </c>
      <c r="AA6854" s="3">
        <v>7.0000000000000007E-2</v>
      </c>
      <c r="AB6854" s="3">
        <v>7.0999999999999994E-2</v>
      </c>
      <c r="AC6854" s="3">
        <v>7.1999999999999995E-2</v>
      </c>
      <c r="AD6854" s="3">
        <v>7.1999999999999995E-2</v>
      </c>
      <c r="AE6854" s="3">
        <v>7.1999999999999995E-2</v>
      </c>
      <c r="AF6854" s="3">
        <v>7.2999999999999995E-2</v>
      </c>
      <c r="AG6854" s="3">
        <v>7.1999999999999995E-2</v>
      </c>
      <c r="AH6854" s="3">
        <v>7.0999999999999994E-2</v>
      </c>
      <c r="AI6854" s="3">
        <v>7.0999999999999994E-2</v>
      </c>
      <c r="AJ6854" s="3">
        <v>7.0999999999999994E-2</v>
      </c>
      <c r="AK6854" s="3">
        <v>7.1999999999999995E-2</v>
      </c>
      <c r="AL6854" s="3">
        <v>7.1999999999999995E-2</v>
      </c>
      <c r="AM6854" s="3">
        <v>6.7000000000000004E-2</v>
      </c>
      <c r="AN6854" s="3">
        <v>6.4000000000000001E-2</v>
      </c>
      <c r="AO6854" s="3">
        <v>6.2E-2</v>
      </c>
      <c r="AP6854" s="3">
        <v>5.8999999999999997E-2</v>
      </c>
      <c r="AQ6854" s="3">
        <v>5.6000000000000001E-2</v>
      </c>
      <c r="AR6854" s="3">
        <v>5.6000000000000001E-2</v>
      </c>
      <c r="AS6854" s="3">
        <v>5.5E-2</v>
      </c>
      <c r="AT6854" s="3">
        <v>5.5E-2</v>
      </c>
      <c r="AU6854" s="3">
        <v>5.6000000000000001E-2</v>
      </c>
      <c r="AV6854" s="3">
        <v>5.6000000000000001E-2</v>
      </c>
      <c r="AW6854" s="3">
        <v>5.6000000000000001E-2</v>
      </c>
      <c r="AX6854" s="3">
        <v>5.5E-2</v>
      </c>
      <c r="AY6854" s="3">
        <v>5.3999999999999999E-2</v>
      </c>
      <c r="AZ6854" s="3">
        <v>5.3999999999999999E-2</v>
      </c>
      <c r="BA6854">
        <v>5.2999999999999999E-2</v>
      </c>
      <c r="BB6854">
        <v>2017</v>
      </c>
    </row>
    <row r="6855" spans="1:54" hidden="1" x14ac:dyDescent="0.2">
      <c r="A6855">
        <v>961</v>
      </c>
      <c r="B6855" t="s">
        <v>400</v>
      </c>
      <c r="C6855" t="s">
        <v>314</v>
      </c>
      <c r="D6855" t="s">
        <v>160</v>
      </c>
      <c r="E6855" t="s">
        <v>313</v>
      </c>
      <c r="F6855" t="s">
        <v>312</v>
      </c>
      <c r="G6855" t="s">
        <v>311</v>
      </c>
      <c r="I6855" t="s">
        <v>310</v>
      </c>
      <c r="J6855" s="3" t="s">
        <v>215</v>
      </c>
      <c r="K6855" s="3" t="s">
        <v>215</v>
      </c>
      <c r="L6855" s="3" t="s">
        <v>215</v>
      </c>
      <c r="M6855" s="3" t="s">
        <v>215</v>
      </c>
      <c r="N6855" s="3" t="s">
        <v>215</v>
      </c>
      <c r="O6855" s="3" t="s">
        <v>215</v>
      </c>
      <c r="P6855" s="3" t="s">
        <v>215</v>
      </c>
      <c r="Q6855" s="3" t="s">
        <v>215</v>
      </c>
      <c r="R6855" s="3" t="s">
        <v>215</v>
      </c>
      <c r="S6855" s="3" t="s">
        <v>215</v>
      </c>
      <c r="T6855" s="3" t="s">
        <v>215</v>
      </c>
      <c r="U6855" s="3" t="s">
        <v>215</v>
      </c>
      <c r="V6855" s="3">
        <v>0.28999999999999998</v>
      </c>
      <c r="W6855" s="3">
        <v>0.33300000000000002</v>
      </c>
      <c r="X6855" s="3">
        <v>0.35899999999999999</v>
      </c>
      <c r="Y6855" s="3">
        <v>0.39500000000000002</v>
      </c>
      <c r="Z6855" s="3">
        <v>0.43099999999999999</v>
      </c>
      <c r="AA6855" s="3">
        <v>0.46</v>
      </c>
      <c r="AB6855" s="3">
        <v>0.48899999999999999</v>
      </c>
      <c r="AC6855" s="3">
        <v>0.51300000000000001</v>
      </c>
      <c r="AD6855" s="3">
        <v>0.52900000000000003</v>
      </c>
      <c r="AE6855" s="3">
        <v>0.56200000000000006</v>
      </c>
      <c r="AF6855" s="3">
        <v>0.59499999999999997</v>
      </c>
      <c r="AG6855" s="3">
        <v>0.61699999999999999</v>
      </c>
      <c r="AH6855" s="3">
        <v>0.62</v>
      </c>
      <c r="AI6855" s="3">
        <v>0.61</v>
      </c>
      <c r="AJ6855" s="3">
        <v>0.60499999999999998</v>
      </c>
      <c r="AK6855" s="3">
        <v>0.61399999999999999</v>
      </c>
      <c r="AL6855" s="3">
        <v>0.629</v>
      </c>
      <c r="AM6855" s="3">
        <v>0.64500000000000002</v>
      </c>
      <c r="AN6855" s="3">
        <v>0.63100000000000001</v>
      </c>
      <c r="AO6855" s="3">
        <v>0.625</v>
      </c>
      <c r="AP6855" s="3">
        <v>0.61699999999999999</v>
      </c>
      <c r="AQ6855" s="3">
        <v>0.61699999999999999</v>
      </c>
      <c r="AR6855" s="3">
        <v>0.61099999999999999</v>
      </c>
      <c r="AS6855" s="3">
        <v>0.61</v>
      </c>
      <c r="AT6855" s="3">
        <v>0.60799999999999998</v>
      </c>
      <c r="AU6855" s="3">
        <v>0.60899999999999999</v>
      </c>
      <c r="AV6855" s="3">
        <v>0.60699999999999998</v>
      </c>
      <c r="AW6855" s="3">
        <v>0.60699999999999998</v>
      </c>
      <c r="AX6855" s="3">
        <v>0.60699999999999998</v>
      </c>
      <c r="AY6855" s="3">
        <v>0.60799999999999998</v>
      </c>
      <c r="AZ6855" s="3">
        <v>0.61099999999999999</v>
      </c>
      <c r="BA6855">
        <v>0.61299999999999999</v>
      </c>
      <c r="BB6855">
        <v>2017</v>
      </c>
    </row>
    <row r="6856" spans="1:54" hidden="1" x14ac:dyDescent="0.2">
      <c r="A6856">
        <v>961</v>
      </c>
      <c r="B6856" t="s">
        <v>400</v>
      </c>
      <c r="C6856" t="s">
        <v>309</v>
      </c>
      <c r="D6856" t="s">
        <v>160</v>
      </c>
      <c r="E6856" t="s">
        <v>308</v>
      </c>
      <c r="F6856" t="s">
        <v>307</v>
      </c>
      <c r="G6856" t="s">
        <v>217</v>
      </c>
      <c r="I6856" t="s">
        <v>1689</v>
      </c>
      <c r="J6856" s="3" t="s">
        <v>215</v>
      </c>
      <c r="K6856" s="3" t="s">
        <v>215</v>
      </c>
      <c r="L6856" s="3" t="s">
        <v>215</v>
      </c>
      <c r="M6856" s="3" t="s">
        <v>215</v>
      </c>
      <c r="N6856" s="3" t="s">
        <v>215</v>
      </c>
      <c r="O6856" s="3" t="s">
        <v>215</v>
      </c>
      <c r="P6856" s="3" t="s">
        <v>215</v>
      </c>
      <c r="Q6856" s="3" t="s">
        <v>215</v>
      </c>
      <c r="R6856" s="3" t="s">
        <v>215</v>
      </c>
      <c r="S6856" s="3" t="s">
        <v>215</v>
      </c>
      <c r="T6856" s="3" t="s">
        <v>215</v>
      </c>
      <c r="U6856" s="3" t="s">
        <v>215</v>
      </c>
      <c r="V6856" s="3">
        <v>14.494999999999999</v>
      </c>
      <c r="W6856" s="3">
        <v>18.332000000000001</v>
      </c>
      <c r="X6856" s="3">
        <v>22.058</v>
      </c>
      <c r="Y6856" s="3">
        <v>25.081</v>
      </c>
      <c r="Z6856" s="3">
        <v>24.736999999999998</v>
      </c>
      <c r="AA6856" s="3">
        <v>25.905000000000001</v>
      </c>
      <c r="AB6856" s="3">
        <v>26.914999999999999</v>
      </c>
      <c r="AC6856" s="3">
        <v>28.855</v>
      </c>
      <c r="AD6856" s="3">
        <v>28.521000000000001</v>
      </c>
      <c r="AE6856" s="3">
        <v>26.376000000000001</v>
      </c>
      <c r="AF6856" s="3">
        <v>25.35</v>
      </c>
      <c r="AG6856" s="3">
        <v>26.422000000000001</v>
      </c>
      <c r="AH6856" s="3">
        <v>28.606000000000002</v>
      </c>
      <c r="AI6856" s="3">
        <v>28.38</v>
      </c>
      <c r="AJ6856" s="3">
        <v>30.177</v>
      </c>
      <c r="AK6856" s="3">
        <v>32.875999999999998</v>
      </c>
      <c r="AL6856" s="3">
        <v>32.695</v>
      </c>
      <c r="AM6856" s="3">
        <v>23.382000000000001</v>
      </c>
      <c r="AN6856" s="3">
        <v>22.24</v>
      </c>
      <c r="AO6856" s="3">
        <v>21.72</v>
      </c>
      <c r="AP6856" s="3">
        <v>18.706</v>
      </c>
      <c r="AQ6856" s="3">
        <v>19.484999999999999</v>
      </c>
      <c r="AR6856" s="3">
        <v>19.585000000000001</v>
      </c>
      <c r="AS6856" s="3">
        <v>19.370999999999999</v>
      </c>
      <c r="AT6856" s="3">
        <v>18.701000000000001</v>
      </c>
      <c r="AU6856" s="3">
        <v>19.286000000000001</v>
      </c>
      <c r="AV6856" s="3">
        <v>20.125</v>
      </c>
      <c r="AW6856" s="3">
        <v>20.608000000000001</v>
      </c>
      <c r="AX6856" s="3">
        <v>20.992000000000001</v>
      </c>
      <c r="AY6856" s="3">
        <v>21.672999999999998</v>
      </c>
      <c r="AZ6856" s="3">
        <v>22.216999999999999</v>
      </c>
      <c r="BA6856">
        <v>22.824999999999999</v>
      </c>
      <c r="BB6856">
        <v>2017</v>
      </c>
    </row>
    <row r="6857" spans="1:54" hidden="1" x14ac:dyDescent="0.2">
      <c r="A6857">
        <v>961</v>
      </c>
      <c r="B6857" t="s">
        <v>400</v>
      </c>
      <c r="C6857" t="s">
        <v>306</v>
      </c>
      <c r="D6857" t="s">
        <v>160</v>
      </c>
      <c r="E6857" t="s">
        <v>305</v>
      </c>
      <c r="F6857" t="s">
        <v>304</v>
      </c>
      <c r="G6857" t="s">
        <v>217</v>
      </c>
      <c r="I6857" t="s">
        <v>1689</v>
      </c>
      <c r="J6857" s="3" t="s">
        <v>215</v>
      </c>
      <c r="K6857" s="3" t="s">
        <v>215</v>
      </c>
      <c r="L6857" s="3" t="s">
        <v>215</v>
      </c>
      <c r="M6857" s="3" t="s">
        <v>215</v>
      </c>
      <c r="N6857" s="3" t="s">
        <v>215</v>
      </c>
      <c r="O6857" s="3" t="s">
        <v>215</v>
      </c>
      <c r="P6857" s="3" t="s">
        <v>215</v>
      </c>
      <c r="Q6857" s="3" t="s">
        <v>215</v>
      </c>
      <c r="R6857" s="3" t="s">
        <v>215</v>
      </c>
      <c r="S6857" s="3" t="s">
        <v>215</v>
      </c>
      <c r="T6857" s="3" t="s">
        <v>215</v>
      </c>
      <c r="U6857" s="3" t="s">
        <v>215</v>
      </c>
      <c r="V6857" s="3">
        <v>18.384</v>
      </c>
      <c r="W6857" s="3">
        <v>18.902000000000001</v>
      </c>
      <c r="X6857" s="3">
        <v>25.13</v>
      </c>
      <c r="Y6857" s="3">
        <v>24.387</v>
      </c>
      <c r="Z6857" s="3">
        <v>24.83</v>
      </c>
      <c r="AA6857" s="3">
        <v>26.048999999999999</v>
      </c>
      <c r="AB6857" s="3">
        <v>26.056999999999999</v>
      </c>
      <c r="AC6857" s="3">
        <v>24.85</v>
      </c>
      <c r="AD6857" s="3">
        <v>25.292000000000002</v>
      </c>
      <c r="AE6857" s="3">
        <v>26.42</v>
      </c>
      <c r="AF6857" s="3">
        <v>26.271999999999998</v>
      </c>
      <c r="AG6857" s="3">
        <v>25.594000000000001</v>
      </c>
      <c r="AH6857" s="3">
        <v>25.91</v>
      </c>
      <c r="AI6857" s="3">
        <v>26.585999999999999</v>
      </c>
      <c r="AJ6857" s="3">
        <v>28.347000000000001</v>
      </c>
      <c r="AK6857" s="3">
        <v>28.748000000000001</v>
      </c>
      <c r="AL6857" s="3">
        <v>27.379000000000001</v>
      </c>
      <c r="AM6857" s="3">
        <v>22.821000000000002</v>
      </c>
      <c r="AN6857" s="3">
        <v>22.120999999999999</v>
      </c>
      <c r="AO6857" s="3">
        <v>21.904</v>
      </c>
      <c r="AP6857" s="3">
        <v>20.855</v>
      </c>
      <c r="AQ6857" s="3">
        <v>23.884</v>
      </c>
      <c r="AR6857" s="3">
        <v>25.376999999999999</v>
      </c>
      <c r="AS6857" s="3">
        <v>23.744</v>
      </c>
      <c r="AT6857" s="3">
        <v>23.914999999999999</v>
      </c>
      <c r="AU6857" s="3">
        <v>25.788</v>
      </c>
      <c r="AV6857" s="3">
        <v>25.83</v>
      </c>
      <c r="AW6857" s="3">
        <v>25.835000000000001</v>
      </c>
      <c r="AX6857" s="3">
        <v>25.934000000000001</v>
      </c>
      <c r="AY6857" s="3">
        <v>25.86</v>
      </c>
      <c r="AZ6857" s="3">
        <v>25.841999999999999</v>
      </c>
      <c r="BA6857">
        <v>25.661000000000001</v>
      </c>
      <c r="BB6857">
        <v>2017</v>
      </c>
    </row>
    <row r="6858" spans="1:54" hidden="1" x14ac:dyDescent="0.2">
      <c r="A6858">
        <v>961</v>
      </c>
      <c r="B6858" t="s">
        <v>400</v>
      </c>
      <c r="C6858" t="s">
        <v>303</v>
      </c>
      <c r="D6858" t="s">
        <v>160</v>
      </c>
      <c r="E6858" t="s">
        <v>300</v>
      </c>
      <c r="F6858" t="s">
        <v>302</v>
      </c>
      <c r="G6858" t="s">
        <v>295</v>
      </c>
      <c r="I6858" t="s">
        <v>1690</v>
      </c>
      <c r="J6858" s="3" t="s">
        <v>215</v>
      </c>
      <c r="K6858" s="3" t="s">
        <v>215</v>
      </c>
      <c r="L6858" s="3" t="s">
        <v>215</v>
      </c>
      <c r="M6858" s="3" t="s">
        <v>215</v>
      </c>
      <c r="N6858" s="3" t="s">
        <v>215</v>
      </c>
      <c r="O6858" s="3" t="s">
        <v>215</v>
      </c>
      <c r="P6858" s="3" t="s">
        <v>215</v>
      </c>
      <c r="Q6858" s="3" t="s">
        <v>215</v>
      </c>
      <c r="R6858" s="3" t="s">
        <v>215</v>
      </c>
      <c r="S6858" s="3" t="s">
        <v>215</v>
      </c>
      <c r="T6858" s="3" t="s">
        <v>215</v>
      </c>
      <c r="U6858" s="3" t="s">
        <v>215</v>
      </c>
      <c r="V6858" s="3">
        <v>23.341000000000001</v>
      </c>
      <c r="W6858" s="3">
        <v>30.792999999999999</v>
      </c>
      <c r="X6858" s="3">
        <v>37.180999999999997</v>
      </c>
      <c r="Y6858" s="3">
        <v>42.259</v>
      </c>
      <c r="Z6858" s="3">
        <v>46.447000000000003</v>
      </c>
      <c r="AA6858" s="3">
        <v>50.322000000000003</v>
      </c>
      <c r="AB6858" s="3">
        <v>54.319000000000003</v>
      </c>
      <c r="AC6858" s="3">
        <v>57.646999999999998</v>
      </c>
      <c r="AD6858" s="3">
        <v>62.796999999999997</v>
      </c>
      <c r="AE6858" s="3">
        <v>68.057000000000002</v>
      </c>
      <c r="AF6858" s="3">
        <v>73.144999999999996</v>
      </c>
      <c r="AG6858" s="3">
        <v>77.197000000000003</v>
      </c>
      <c r="AH6858" s="3">
        <v>79.968000000000004</v>
      </c>
      <c r="AI6858" s="3">
        <v>81.930999999999997</v>
      </c>
      <c r="AJ6858" s="3">
        <v>83.948999999999998</v>
      </c>
      <c r="AK6858" s="3">
        <v>87.024000000000001</v>
      </c>
      <c r="AL6858" s="3">
        <v>91.942999999999998</v>
      </c>
      <c r="AM6858" s="3">
        <v>92.716999999999999</v>
      </c>
      <c r="AN6858" s="3">
        <v>94.382999999999996</v>
      </c>
      <c r="AO6858" s="3">
        <v>96.078999999999994</v>
      </c>
      <c r="AP6858" s="3">
        <v>98.572999999999993</v>
      </c>
      <c r="AQ6858" s="3">
        <v>100.319</v>
      </c>
      <c r="AR6858" s="3">
        <v>100.52500000000001</v>
      </c>
      <c r="AS6858" s="3">
        <v>100</v>
      </c>
      <c r="AT6858" s="3">
        <v>99.947000000000003</v>
      </c>
      <c r="AU6858" s="3">
        <v>101.377</v>
      </c>
      <c r="AV6858" s="3">
        <v>103.054</v>
      </c>
      <c r="AW6858" s="3">
        <v>105.13</v>
      </c>
      <c r="AX6858" s="3">
        <v>107.233</v>
      </c>
      <c r="AY6858" s="3">
        <v>109.39400000000001</v>
      </c>
      <c r="AZ6858" s="3">
        <v>111.598</v>
      </c>
      <c r="BA6858">
        <v>113.84699999999999</v>
      </c>
      <c r="BB6858">
        <v>2017</v>
      </c>
    </row>
    <row r="6859" spans="1:54" hidden="1" x14ac:dyDescent="0.2">
      <c r="A6859">
        <v>961</v>
      </c>
      <c r="B6859" t="s">
        <v>400</v>
      </c>
      <c r="C6859" t="s">
        <v>301</v>
      </c>
      <c r="D6859" t="s">
        <v>160</v>
      </c>
      <c r="E6859" t="s">
        <v>300</v>
      </c>
      <c r="F6859" t="s">
        <v>299</v>
      </c>
      <c r="G6859" t="s">
        <v>275</v>
      </c>
      <c r="I6859" t="s">
        <v>298</v>
      </c>
      <c r="J6859" s="3" t="s">
        <v>215</v>
      </c>
      <c r="K6859" s="3" t="s">
        <v>215</v>
      </c>
      <c r="L6859" s="3" t="s">
        <v>215</v>
      </c>
      <c r="M6859" s="3" t="s">
        <v>215</v>
      </c>
      <c r="N6859" s="3" t="s">
        <v>215</v>
      </c>
      <c r="O6859" s="3" t="s">
        <v>215</v>
      </c>
      <c r="P6859" s="3" t="s">
        <v>215</v>
      </c>
      <c r="Q6859" s="3" t="s">
        <v>215</v>
      </c>
      <c r="R6859" s="3" t="s">
        <v>215</v>
      </c>
      <c r="S6859" s="3" t="s">
        <v>215</v>
      </c>
      <c r="T6859" s="3" t="s">
        <v>215</v>
      </c>
      <c r="U6859" s="3" t="s">
        <v>215</v>
      </c>
      <c r="V6859" s="3" t="s">
        <v>215</v>
      </c>
      <c r="W6859" s="3">
        <v>31.93</v>
      </c>
      <c r="X6859" s="3">
        <v>20.745000000000001</v>
      </c>
      <c r="Y6859" s="3">
        <v>13.656000000000001</v>
      </c>
      <c r="Z6859" s="3">
        <v>9.9109999999999996</v>
      </c>
      <c r="AA6859" s="3">
        <v>8.343</v>
      </c>
      <c r="AB6859" s="3">
        <v>7.9420000000000002</v>
      </c>
      <c r="AC6859" s="3">
        <v>6.1269999999999998</v>
      </c>
      <c r="AD6859" s="3">
        <v>8.9339999999999993</v>
      </c>
      <c r="AE6859" s="3">
        <v>8.3759999999999994</v>
      </c>
      <c r="AF6859" s="3">
        <v>7.4770000000000003</v>
      </c>
      <c r="AG6859" s="3">
        <v>5.5389999999999997</v>
      </c>
      <c r="AH6859" s="3">
        <v>3.589</v>
      </c>
      <c r="AI6859" s="3">
        <v>2.4550000000000001</v>
      </c>
      <c r="AJ6859" s="3">
        <v>2.4630000000000001</v>
      </c>
      <c r="AK6859" s="3">
        <v>3.6629999999999998</v>
      </c>
      <c r="AL6859" s="3">
        <v>5.6520000000000001</v>
      </c>
      <c r="AM6859" s="3">
        <v>0.84199999999999997</v>
      </c>
      <c r="AN6859" s="3">
        <v>1.7969999999999999</v>
      </c>
      <c r="AO6859" s="3">
        <v>1.798</v>
      </c>
      <c r="AP6859" s="3">
        <v>2.5960000000000001</v>
      </c>
      <c r="AQ6859" s="3">
        <v>1.7709999999999999</v>
      </c>
      <c r="AR6859" s="3">
        <v>0.20499999999999999</v>
      </c>
      <c r="AS6859" s="3">
        <v>-0.52200000000000002</v>
      </c>
      <c r="AT6859" s="3">
        <v>-5.2999999999999999E-2</v>
      </c>
      <c r="AU6859" s="3">
        <v>1.431</v>
      </c>
      <c r="AV6859" s="3">
        <v>1.6539999999999999</v>
      </c>
      <c r="AW6859" s="3">
        <v>2.0150000000000001</v>
      </c>
      <c r="AX6859" s="3">
        <v>2</v>
      </c>
      <c r="AY6859" s="3">
        <v>2.0150000000000001</v>
      </c>
      <c r="AZ6859" s="3">
        <v>2.0150000000000001</v>
      </c>
      <c r="BA6859">
        <v>2.0150000000000001</v>
      </c>
      <c r="BB6859">
        <v>2017</v>
      </c>
    </row>
    <row r="6860" spans="1:54" hidden="1" x14ac:dyDescent="0.2">
      <c r="A6860">
        <v>961</v>
      </c>
      <c r="B6860" t="s">
        <v>400</v>
      </c>
      <c r="C6860" t="s">
        <v>297</v>
      </c>
      <c r="D6860" t="s">
        <v>160</v>
      </c>
      <c r="E6860" t="s">
        <v>293</v>
      </c>
      <c r="F6860" t="s">
        <v>296</v>
      </c>
      <c r="G6860" t="s">
        <v>295</v>
      </c>
      <c r="I6860" t="s">
        <v>1690</v>
      </c>
      <c r="J6860" s="3" t="s">
        <v>215</v>
      </c>
      <c r="K6860" s="3" t="s">
        <v>215</v>
      </c>
      <c r="L6860" s="3" t="s">
        <v>215</v>
      </c>
      <c r="M6860" s="3" t="s">
        <v>215</v>
      </c>
      <c r="N6860" s="3" t="s">
        <v>215</v>
      </c>
      <c r="O6860" s="3" t="s">
        <v>215</v>
      </c>
      <c r="P6860" s="3" t="s">
        <v>215</v>
      </c>
      <c r="Q6860" s="3" t="s">
        <v>215</v>
      </c>
      <c r="R6860" s="3" t="s">
        <v>215</v>
      </c>
      <c r="S6860" s="3" t="s">
        <v>215</v>
      </c>
      <c r="T6860" s="3" t="s">
        <v>215</v>
      </c>
      <c r="U6860" s="3" t="s">
        <v>215</v>
      </c>
      <c r="V6860" s="3">
        <v>27.542999999999999</v>
      </c>
      <c r="W6860" s="3">
        <v>33.792000000000002</v>
      </c>
      <c r="X6860" s="3">
        <v>40.369</v>
      </c>
      <c r="Y6860" s="3">
        <v>43.987000000000002</v>
      </c>
      <c r="Z6860" s="3">
        <v>48.015000000000001</v>
      </c>
      <c r="AA6860" s="3">
        <v>52.209000000000003</v>
      </c>
      <c r="AB6860" s="3">
        <v>55.579000000000001</v>
      </c>
      <c r="AC6860" s="3">
        <v>60.018999999999998</v>
      </c>
      <c r="AD6860" s="3">
        <v>65.363</v>
      </c>
      <c r="AE6860" s="3">
        <v>69.968000000000004</v>
      </c>
      <c r="AF6860" s="3">
        <v>74.983000000000004</v>
      </c>
      <c r="AG6860" s="3">
        <v>78.436000000000007</v>
      </c>
      <c r="AH6860" s="3">
        <v>80.941999999999993</v>
      </c>
      <c r="AI6860" s="3">
        <v>82.777000000000001</v>
      </c>
      <c r="AJ6860" s="3">
        <v>85.082999999999998</v>
      </c>
      <c r="AK6860" s="3">
        <v>89.915000000000006</v>
      </c>
      <c r="AL6860" s="3">
        <v>91.778999999999996</v>
      </c>
      <c r="AM6860" s="3">
        <v>93.403999999999996</v>
      </c>
      <c r="AN6860" s="3">
        <v>95.138000000000005</v>
      </c>
      <c r="AO6860" s="3">
        <v>97.043000000000006</v>
      </c>
      <c r="AP6860" s="3">
        <v>99.638999999999996</v>
      </c>
      <c r="AQ6860" s="3">
        <v>100.31100000000001</v>
      </c>
      <c r="AR6860" s="3">
        <v>100.45099999999999</v>
      </c>
      <c r="AS6860" s="3">
        <v>100</v>
      </c>
      <c r="AT6860" s="3">
        <v>100.511</v>
      </c>
      <c r="AU6860" s="3">
        <v>102.26600000000001</v>
      </c>
      <c r="AV6860" s="3">
        <v>103.95699999999999</v>
      </c>
      <c r="AW6860" s="3">
        <v>106.05200000000001</v>
      </c>
      <c r="AX6860" s="3">
        <v>108.18899999999999</v>
      </c>
      <c r="AY6860" s="3">
        <v>110.369</v>
      </c>
      <c r="AZ6860" s="3">
        <v>112.593</v>
      </c>
      <c r="BA6860">
        <v>114.86199999999999</v>
      </c>
      <c r="BB6860">
        <v>2017</v>
      </c>
    </row>
    <row r="6861" spans="1:54" hidden="1" x14ac:dyDescent="0.2">
      <c r="A6861">
        <v>961</v>
      </c>
      <c r="B6861" t="s">
        <v>400</v>
      </c>
      <c r="C6861" t="s">
        <v>294</v>
      </c>
      <c r="D6861" t="s">
        <v>160</v>
      </c>
      <c r="E6861" t="s">
        <v>293</v>
      </c>
      <c r="F6861" t="s">
        <v>292</v>
      </c>
      <c r="G6861" t="s">
        <v>275</v>
      </c>
      <c r="I6861" t="s">
        <v>291</v>
      </c>
      <c r="J6861" s="3" t="s">
        <v>215</v>
      </c>
      <c r="K6861" s="3" t="s">
        <v>215</v>
      </c>
      <c r="L6861" s="3" t="s">
        <v>215</v>
      </c>
      <c r="M6861" s="3" t="s">
        <v>215</v>
      </c>
      <c r="N6861" s="3" t="s">
        <v>215</v>
      </c>
      <c r="O6861" s="3" t="s">
        <v>215</v>
      </c>
      <c r="P6861" s="3" t="s">
        <v>215</v>
      </c>
      <c r="Q6861" s="3" t="s">
        <v>215</v>
      </c>
      <c r="R6861" s="3" t="s">
        <v>215</v>
      </c>
      <c r="S6861" s="3" t="s">
        <v>215</v>
      </c>
      <c r="T6861" s="3" t="s">
        <v>215</v>
      </c>
      <c r="U6861" s="3" t="s">
        <v>215</v>
      </c>
      <c r="V6861" s="3" t="s">
        <v>215</v>
      </c>
      <c r="W6861" s="3">
        <v>22.687000000000001</v>
      </c>
      <c r="X6861" s="3">
        <v>19.465</v>
      </c>
      <c r="Y6861" s="3">
        <v>8.9610000000000003</v>
      </c>
      <c r="Z6861" s="3">
        <v>9.1590000000000007</v>
      </c>
      <c r="AA6861" s="3">
        <v>8.7330000000000005</v>
      </c>
      <c r="AB6861" s="3">
        <v>6.4569999999999999</v>
      </c>
      <c r="AC6861" s="3">
        <v>7.9880000000000004</v>
      </c>
      <c r="AD6861" s="3">
        <v>8.9039999999999999</v>
      </c>
      <c r="AE6861" s="3">
        <v>7.0439999999999996</v>
      </c>
      <c r="AF6861" s="3">
        <v>7.1680000000000001</v>
      </c>
      <c r="AG6861" s="3">
        <v>4.6050000000000004</v>
      </c>
      <c r="AH6861" s="3">
        <v>3.1949999999999998</v>
      </c>
      <c r="AI6861" s="3">
        <v>2.2669999999999999</v>
      </c>
      <c r="AJ6861" s="3">
        <v>2.786</v>
      </c>
      <c r="AK6861" s="3">
        <v>5.6790000000000003</v>
      </c>
      <c r="AL6861" s="3">
        <v>2.0739999999999998</v>
      </c>
      <c r="AM6861" s="3">
        <v>1.77</v>
      </c>
      <c r="AN6861" s="3">
        <v>1.857</v>
      </c>
      <c r="AO6861" s="3">
        <v>2.0019999999999998</v>
      </c>
      <c r="AP6861" s="3">
        <v>2.6760000000000002</v>
      </c>
      <c r="AQ6861" s="3">
        <v>0.67400000000000004</v>
      </c>
      <c r="AR6861" s="3">
        <v>0.14000000000000001</v>
      </c>
      <c r="AS6861" s="3">
        <v>-0.44900000000000001</v>
      </c>
      <c r="AT6861" s="3">
        <v>0.51100000000000001</v>
      </c>
      <c r="AU6861" s="3">
        <v>1.7450000000000001</v>
      </c>
      <c r="AV6861" s="3">
        <v>1.6539999999999999</v>
      </c>
      <c r="AW6861" s="3">
        <v>2.0150000000000001</v>
      </c>
      <c r="AX6861" s="3">
        <v>2.0150000000000001</v>
      </c>
      <c r="AY6861" s="3">
        <v>2.0150000000000001</v>
      </c>
      <c r="AZ6861" s="3">
        <v>2.0150000000000001</v>
      </c>
      <c r="BA6861">
        <v>2.0150000000000001</v>
      </c>
      <c r="BB6861">
        <v>2017</v>
      </c>
    </row>
    <row r="6862" spans="1:54" hidden="1" x14ac:dyDescent="0.2">
      <c r="A6862">
        <v>961</v>
      </c>
      <c r="B6862" t="s">
        <v>400</v>
      </c>
      <c r="C6862" t="s">
        <v>290</v>
      </c>
      <c r="D6862" t="s">
        <v>160</v>
      </c>
      <c r="E6862" t="s">
        <v>289</v>
      </c>
      <c r="G6862" t="s">
        <v>288</v>
      </c>
    </row>
    <row r="6863" spans="1:54" hidden="1" x14ac:dyDescent="0.2">
      <c r="A6863">
        <v>961</v>
      </c>
      <c r="B6863" t="s">
        <v>400</v>
      </c>
      <c r="C6863" t="s">
        <v>287</v>
      </c>
      <c r="D6863" t="s">
        <v>160</v>
      </c>
      <c r="E6863" t="s">
        <v>286</v>
      </c>
      <c r="F6863" t="s">
        <v>285</v>
      </c>
      <c r="G6863" t="s">
        <v>275</v>
      </c>
      <c r="I6863" t="s">
        <v>1691</v>
      </c>
      <c r="J6863" s="3" t="s">
        <v>215</v>
      </c>
      <c r="K6863" s="3" t="s">
        <v>215</v>
      </c>
      <c r="L6863" s="3" t="s">
        <v>215</v>
      </c>
      <c r="M6863" s="3" t="s">
        <v>215</v>
      </c>
      <c r="N6863" s="3" t="s">
        <v>215</v>
      </c>
      <c r="O6863" s="3" t="s">
        <v>215</v>
      </c>
      <c r="P6863" s="3" t="s">
        <v>215</v>
      </c>
      <c r="Q6863" s="3" t="s">
        <v>215</v>
      </c>
      <c r="R6863" s="3" t="s">
        <v>215</v>
      </c>
      <c r="S6863" s="3" t="s">
        <v>215</v>
      </c>
      <c r="T6863" s="3" t="s">
        <v>215</v>
      </c>
      <c r="U6863" s="3" t="s">
        <v>215</v>
      </c>
      <c r="V6863" s="3" t="s">
        <v>215</v>
      </c>
      <c r="W6863" s="3">
        <v>16.8</v>
      </c>
      <c r="X6863" s="3">
        <v>12.8</v>
      </c>
      <c r="Y6863" s="3">
        <v>10.8</v>
      </c>
      <c r="Z6863" s="3">
        <v>2.0539999999999998</v>
      </c>
      <c r="AA6863" s="3">
        <v>11.69</v>
      </c>
      <c r="AB6863" s="3">
        <v>10.058999999999999</v>
      </c>
      <c r="AC6863" s="3">
        <v>8.4090000000000007</v>
      </c>
      <c r="AD6863" s="3">
        <v>6.62</v>
      </c>
      <c r="AE6863" s="3">
        <v>3.6230000000000002</v>
      </c>
      <c r="AF6863" s="3">
        <v>5.6260000000000003</v>
      </c>
      <c r="AG6863" s="3">
        <v>6.4649999999999999</v>
      </c>
      <c r="AH6863" s="3">
        <v>13.968</v>
      </c>
      <c r="AI6863" s="3">
        <v>7.3369999999999997</v>
      </c>
      <c r="AJ6863" s="3">
        <v>12.388999999999999</v>
      </c>
      <c r="AK6863" s="3">
        <v>16.760000000000002</v>
      </c>
      <c r="AL6863" s="3">
        <v>3.8490000000000002</v>
      </c>
      <c r="AM6863" s="3">
        <v>-18.841999999999999</v>
      </c>
      <c r="AN6863" s="3">
        <v>6.8369999999999997</v>
      </c>
      <c r="AO6863" s="3">
        <v>4.9969999999999999</v>
      </c>
      <c r="AP6863" s="3">
        <v>-3.7050000000000001</v>
      </c>
      <c r="AQ6863" s="3">
        <v>2.0590000000000002</v>
      </c>
      <c r="AR6863" s="3">
        <v>4.1369999999999996</v>
      </c>
      <c r="AS6863" s="3">
        <v>4.7210000000000001</v>
      </c>
      <c r="AT6863" s="3">
        <v>6.5880000000000001</v>
      </c>
      <c r="AU6863" s="3">
        <v>10.095000000000001</v>
      </c>
      <c r="AV6863" s="3">
        <v>8.8420000000000005</v>
      </c>
      <c r="AW6863" s="3">
        <v>6.758</v>
      </c>
      <c r="AX6863" s="3">
        <v>6.1029999999999998</v>
      </c>
      <c r="AY6863" s="3">
        <v>6.1379999999999999</v>
      </c>
      <c r="AZ6863" s="3">
        <v>5.8019999999999996</v>
      </c>
      <c r="BA6863">
        <v>5.84</v>
      </c>
      <c r="BB6863">
        <v>2017</v>
      </c>
    </row>
    <row r="6864" spans="1:54" hidden="1" x14ac:dyDescent="0.2">
      <c r="A6864">
        <v>961</v>
      </c>
      <c r="B6864" t="s">
        <v>400</v>
      </c>
      <c r="C6864" t="s">
        <v>284</v>
      </c>
      <c r="D6864" t="s">
        <v>160</v>
      </c>
      <c r="E6864" t="s">
        <v>283</v>
      </c>
      <c r="F6864" t="s">
        <v>282</v>
      </c>
      <c r="G6864" t="s">
        <v>275</v>
      </c>
      <c r="I6864" t="s">
        <v>1691</v>
      </c>
      <c r="J6864" s="3" t="s">
        <v>215</v>
      </c>
      <c r="K6864" s="3" t="s">
        <v>215</v>
      </c>
      <c r="L6864" s="3" t="s">
        <v>215</v>
      </c>
      <c r="M6864" s="3" t="s">
        <v>215</v>
      </c>
      <c r="N6864" s="3" t="s">
        <v>215</v>
      </c>
      <c r="O6864" s="3" t="s">
        <v>215</v>
      </c>
      <c r="P6864" s="3" t="s">
        <v>215</v>
      </c>
      <c r="Q6864" s="3" t="s">
        <v>215</v>
      </c>
      <c r="R6864" s="3" t="s">
        <v>215</v>
      </c>
      <c r="S6864" s="3" t="s">
        <v>215</v>
      </c>
      <c r="T6864" s="3" t="s">
        <v>215</v>
      </c>
      <c r="U6864" s="3" t="s">
        <v>215</v>
      </c>
      <c r="V6864" s="3" t="s">
        <v>215</v>
      </c>
      <c r="W6864" s="3">
        <v>20.5</v>
      </c>
      <c r="X6864" s="3">
        <v>14.21</v>
      </c>
      <c r="Y6864" s="3">
        <v>13.14</v>
      </c>
      <c r="Z6864" s="3">
        <v>1.8779999999999999</v>
      </c>
      <c r="AA6864" s="3">
        <v>13.401</v>
      </c>
      <c r="AB6864" s="3">
        <v>10.766999999999999</v>
      </c>
      <c r="AC6864" s="3">
        <v>8.9540000000000006</v>
      </c>
      <c r="AD6864" s="3">
        <v>6.7190000000000003</v>
      </c>
      <c r="AE6864" s="3">
        <v>3.8029999999999999</v>
      </c>
      <c r="AF6864" s="3">
        <v>5.2130000000000001</v>
      </c>
      <c r="AG6864" s="3">
        <v>7.0679999999999996</v>
      </c>
      <c r="AH6864" s="3">
        <v>15.756</v>
      </c>
      <c r="AI6864" s="3">
        <v>7.5469999999999997</v>
      </c>
      <c r="AJ6864" s="3">
        <v>12.911</v>
      </c>
      <c r="AK6864" s="3">
        <v>16.492000000000001</v>
      </c>
      <c r="AL6864" s="3">
        <v>3.1819999999999999</v>
      </c>
      <c r="AM6864" s="3">
        <v>-19.844999999999999</v>
      </c>
      <c r="AN6864" s="3">
        <v>7.57</v>
      </c>
      <c r="AO6864" s="3">
        <v>5.9669999999999996</v>
      </c>
      <c r="AP6864" s="3">
        <v>-4.3380000000000001</v>
      </c>
      <c r="AQ6864" s="3">
        <v>2.9340000000000002</v>
      </c>
      <c r="AR6864" s="3">
        <v>3.7949999999999999</v>
      </c>
      <c r="AS6864" s="3">
        <v>5.1440000000000001</v>
      </c>
      <c r="AT6864" s="3">
        <v>7.0129999999999999</v>
      </c>
      <c r="AU6864" s="3">
        <v>10.731999999999999</v>
      </c>
      <c r="AV6864" s="3">
        <v>9.3409999999999993</v>
      </c>
      <c r="AW6864" s="3">
        <v>7.1269999999999998</v>
      </c>
      <c r="AX6864" s="3">
        <v>6.4279999999999999</v>
      </c>
      <c r="AY6864" s="3">
        <v>6.4580000000000002</v>
      </c>
      <c r="AZ6864" s="3">
        <v>6.0990000000000002</v>
      </c>
      <c r="BA6864">
        <v>6.1310000000000002</v>
      </c>
      <c r="BB6864">
        <v>2017</v>
      </c>
    </row>
    <row r="6865" spans="1:54" hidden="1" x14ac:dyDescent="0.2">
      <c r="A6865">
        <v>961</v>
      </c>
      <c r="B6865" t="s">
        <v>400</v>
      </c>
      <c r="C6865" t="s">
        <v>281</v>
      </c>
      <c r="D6865" t="s">
        <v>160</v>
      </c>
      <c r="E6865" t="s">
        <v>280</v>
      </c>
      <c r="F6865" t="s">
        <v>279</v>
      </c>
      <c r="G6865" t="s">
        <v>275</v>
      </c>
      <c r="I6865" t="s">
        <v>1691</v>
      </c>
      <c r="J6865" s="3" t="s">
        <v>215</v>
      </c>
      <c r="K6865" s="3" t="s">
        <v>215</v>
      </c>
      <c r="L6865" s="3" t="s">
        <v>215</v>
      </c>
      <c r="M6865" s="3" t="s">
        <v>215</v>
      </c>
      <c r="N6865" s="3" t="s">
        <v>215</v>
      </c>
      <c r="O6865" s="3" t="s">
        <v>215</v>
      </c>
      <c r="P6865" s="3" t="s">
        <v>215</v>
      </c>
      <c r="Q6865" s="3" t="s">
        <v>215</v>
      </c>
      <c r="R6865" s="3" t="s">
        <v>215</v>
      </c>
      <c r="S6865" s="3" t="s">
        <v>215</v>
      </c>
      <c r="T6865" s="3" t="s">
        <v>215</v>
      </c>
      <c r="U6865" s="3" t="s">
        <v>215</v>
      </c>
      <c r="V6865" s="3" t="s">
        <v>215</v>
      </c>
      <c r="W6865" s="3">
        <v>1</v>
      </c>
      <c r="X6865" s="3">
        <v>12.8</v>
      </c>
      <c r="Y6865" s="3">
        <v>0.9</v>
      </c>
      <c r="Z6865" s="3">
        <v>2.7450000000000001</v>
      </c>
      <c r="AA6865" s="3">
        <v>11.634</v>
      </c>
      <c r="AB6865" s="3">
        <v>7.8230000000000004</v>
      </c>
      <c r="AC6865" s="3">
        <v>2.004</v>
      </c>
      <c r="AD6865" s="3">
        <v>12.593</v>
      </c>
      <c r="AE6865" s="3">
        <v>7.1820000000000004</v>
      </c>
      <c r="AF6865" s="3">
        <v>7.782</v>
      </c>
      <c r="AG6865" s="3">
        <v>3.161</v>
      </c>
      <c r="AH6865" s="3">
        <v>13.042999999999999</v>
      </c>
      <c r="AI6865" s="3">
        <v>11.364000000000001</v>
      </c>
      <c r="AJ6865" s="3">
        <v>14.122999999999999</v>
      </c>
      <c r="AK6865" s="3">
        <v>13.609</v>
      </c>
      <c r="AL6865" s="3">
        <v>4.1669999999999998</v>
      </c>
      <c r="AM6865" s="3">
        <v>-16.587</v>
      </c>
      <c r="AN6865" s="3">
        <v>10.154999999999999</v>
      </c>
      <c r="AO6865" s="3">
        <v>6.8940000000000001</v>
      </c>
      <c r="AP6865" s="3">
        <v>0.58599999999999997</v>
      </c>
      <c r="AQ6865" s="3">
        <v>3.05</v>
      </c>
      <c r="AR6865" s="3">
        <v>5.6950000000000003</v>
      </c>
      <c r="AS6865" s="3">
        <v>5.01</v>
      </c>
      <c r="AT6865" s="3">
        <v>6.4470000000000001</v>
      </c>
      <c r="AU6865" s="3">
        <v>10.576000000000001</v>
      </c>
      <c r="AV6865" s="3">
        <v>7.7560000000000002</v>
      </c>
      <c r="AW6865" s="3">
        <v>5.7460000000000004</v>
      </c>
      <c r="AX6865" s="3">
        <v>5.1660000000000004</v>
      </c>
      <c r="AY6865" s="3">
        <v>4.8339999999999996</v>
      </c>
      <c r="AZ6865" s="3">
        <v>4.74</v>
      </c>
      <c r="BA6865">
        <v>4.6520000000000001</v>
      </c>
      <c r="BB6865">
        <v>2017</v>
      </c>
    </row>
    <row r="6866" spans="1:54" hidden="1" x14ac:dyDescent="0.2">
      <c r="A6866">
        <v>961</v>
      </c>
      <c r="B6866" t="s">
        <v>400</v>
      </c>
      <c r="C6866" t="s">
        <v>278</v>
      </c>
      <c r="D6866" t="s">
        <v>160</v>
      </c>
      <c r="E6866" t="s">
        <v>277</v>
      </c>
      <c r="F6866" t="s">
        <v>276</v>
      </c>
      <c r="G6866" t="s">
        <v>275</v>
      </c>
      <c r="I6866" t="s">
        <v>1691</v>
      </c>
      <c r="J6866" s="3" t="s">
        <v>215</v>
      </c>
      <c r="K6866" s="3" t="s">
        <v>215</v>
      </c>
      <c r="L6866" s="3" t="s">
        <v>215</v>
      </c>
      <c r="M6866" s="3" t="s">
        <v>215</v>
      </c>
      <c r="N6866" s="3" t="s">
        <v>215</v>
      </c>
      <c r="O6866" s="3" t="s">
        <v>215</v>
      </c>
      <c r="P6866" s="3" t="s">
        <v>215</v>
      </c>
      <c r="Q6866" s="3" t="s">
        <v>215</v>
      </c>
      <c r="R6866" s="3" t="s">
        <v>215</v>
      </c>
      <c r="S6866" s="3" t="s">
        <v>215</v>
      </c>
      <c r="T6866" s="3" t="s">
        <v>215</v>
      </c>
      <c r="U6866" s="3" t="s">
        <v>215</v>
      </c>
      <c r="V6866" s="3" t="s">
        <v>215</v>
      </c>
      <c r="W6866" s="3">
        <v>-3</v>
      </c>
      <c r="X6866" s="3">
        <v>8.6</v>
      </c>
      <c r="Y6866" s="3">
        <v>3</v>
      </c>
      <c r="Z6866" s="3">
        <v>2.419</v>
      </c>
      <c r="AA6866" s="3">
        <v>14.599</v>
      </c>
      <c r="AB6866" s="3">
        <v>10.760999999999999</v>
      </c>
      <c r="AC6866" s="3">
        <v>3.9009999999999998</v>
      </c>
      <c r="AD6866" s="3">
        <v>14.141</v>
      </c>
      <c r="AE6866" s="3">
        <v>7.2149999999999999</v>
      </c>
      <c r="AF6866" s="3">
        <v>8.5609999999999999</v>
      </c>
      <c r="AG6866" s="3">
        <v>4.1280000000000001</v>
      </c>
      <c r="AH6866" s="3">
        <v>13.92</v>
      </c>
      <c r="AI6866" s="3">
        <v>12.073</v>
      </c>
      <c r="AJ6866" s="3">
        <v>15.696</v>
      </c>
      <c r="AK6866" s="3">
        <v>13.956</v>
      </c>
      <c r="AL6866" s="3">
        <v>1.875</v>
      </c>
      <c r="AM6866" s="3">
        <v>-17.04</v>
      </c>
      <c r="AN6866" s="3">
        <v>11.994999999999999</v>
      </c>
      <c r="AO6866" s="3">
        <v>7.9930000000000003</v>
      </c>
      <c r="AP6866" s="3">
        <v>0.36299999999999999</v>
      </c>
      <c r="AQ6866" s="3">
        <v>3.33</v>
      </c>
      <c r="AR6866" s="3">
        <v>6.2629999999999999</v>
      </c>
      <c r="AS6866" s="3">
        <v>5.3220000000000001</v>
      </c>
      <c r="AT6866" s="3">
        <v>6.1710000000000003</v>
      </c>
      <c r="AU6866" s="3">
        <v>10.933</v>
      </c>
      <c r="AV6866" s="3">
        <v>8.4220000000000006</v>
      </c>
      <c r="AW6866" s="3">
        <v>6.056</v>
      </c>
      <c r="AX6866" s="3">
        <v>5.3949999999999996</v>
      </c>
      <c r="AY6866" s="3">
        <v>4.9180000000000001</v>
      </c>
      <c r="AZ6866" s="3">
        <v>4.8739999999999997</v>
      </c>
      <c r="BA6866">
        <v>4.931</v>
      </c>
      <c r="BB6866">
        <v>2017</v>
      </c>
    </row>
    <row r="6867" spans="1:54" hidden="1" x14ac:dyDescent="0.2">
      <c r="A6867">
        <v>961</v>
      </c>
      <c r="B6867" t="s">
        <v>400</v>
      </c>
      <c r="C6867" t="s">
        <v>274</v>
      </c>
      <c r="D6867" t="s">
        <v>160</v>
      </c>
      <c r="E6867" t="s">
        <v>273</v>
      </c>
      <c r="F6867" t="s">
        <v>272</v>
      </c>
      <c r="G6867" t="s">
        <v>271</v>
      </c>
      <c r="I6867" t="s">
        <v>1083</v>
      </c>
      <c r="J6867" s="3" t="s">
        <v>215</v>
      </c>
      <c r="K6867" s="3" t="s">
        <v>215</v>
      </c>
      <c r="L6867" s="3" t="s">
        <v>215</v>
      </c>
      <c r="M6867" s="3" t="s">
        <v>215</v>
      </c>
      <c r="N6867" s="3" t="s">
        <v>215</v>
      </c>
      <c r="O6867" s="3" t="s">
        <v>215</v>
      </c>
      <c r="P6867" s="3" t="s">
        <v>215</v>
      </c>
      <c r="Q6867" s="3" t="s">
        <v>215</v>
      </c>
      <c r="R6867" s="3" t="s">
        <v>215</v>
      </c>
      <c r="S6867" s="3" t="s">
        <v>215</v>
      </c>
      <c r="T6867" s="3" t="s">
        <v>215</v>
      </c>
      <c r="U6867" s="3" t="s">
        <v>215</v>
      </c>
      <c r="V6867" s="3">
        <v>7.8360000000000003</v>
      </c>
      <c r="W6867" s="3">
        <v>8.5909999999999993</v>
      </c>
      <c r="X6867" s="3">
        <v>8.4969999999999999</v>
      </c>
      <c r="Y6867" s="3">
        <v>7</v>
      </c>
      <c r="Z6867" s="3">
        <v>6.8920000000000003</v>
      </c>
      <c r="AA6867" s="3">
        <v>6.9169999999999998</v>
      </c>
      <c r="AB6867" s="3">
        <v>7.367</v>
      </c>
      <c r="AC6867" s="3">
        <v>7.4080000000000004</v>
      </c>
      <c r="AD6867" s="3">
        <v>6.742</v>
      </c>
      <c r="AE6867" s="3">
        <v>6.1920000000000002</v>
      </c>
      <c r="AF6867" s="3">
        <v>6.3419999999999996</v>
      </c>
      <c r="AG6867" s="3">
        <v>6.7</v>
      </c>
      <c r="AH6867" s="3">
        <v>6.3419999999999996</v>
      </c>
      <c r="AI6867" s="3">
        <v>6.5419999999999998</v>
      </c>
      <c r="AJ6867" s="3">
        <v>5.992</v>
      </c>
      <c r="AK6867" s="3">
        <v>4.8579999999999997</v>
      </c>
      <c r="AL6867" s="3">
        <v>4.3920000000000003</v>
      </c>
      <c r="AM6867" s="3">
        <v>5.8920000000000003</v>
      </c>
      <c r="AN6867" s="3">
        <v>7.2670000000000003</v>
      </c>
      <c r="AO6867" s="3">
        <v>8.2080000000000002</v>
      </c>
      <c r="AP6867" s="3">
        <v>8.8919999999999995</v>
      </c>
      <c r="AQ6867" s="3">
        <v>10.141999999999999</v>
      </c>
      <c r="AR6867" s="3">
        <v>9.7330000000000005</v>
      </c>
      <c r="AS6867" s="3">
        <v>9</v>
      </c>
      <c r="AT6867" s="3">
        <v>8.0250000000000004</v>
      </c>
      <c r="AU6867" s="3">
        <v>6.758</v>
      </c>
      <c r="AV6867" s="3">
        <v>5.9189999999999996</v>
      </c>
      <c r="AW6867" s="3">
        <v>5.5</v>
      </c>
      <c r="AX6867" s="3">
        <v>5.4059999999999997</v>
      </c>
      <c r="AY6867" s="3">
        <v>5.5</v>
      </c>
      <c r="AZ6867" s="3">
        <v>5.8730000000000002</v>
      </c>
      <c r="BA6867">
        <v>6.1980000000000004</v>
      </c>
      <c r="BB6867">
        <v>2017</v>
      </c>
    </row>
    <row r="6868" spans="1:54" hidden="1" x14ac:dyDescent="0.2">
      <c r="A6868">
        <v>961</v>
      </c>
      <c r="B6868" t="s">
        <v>400</v>
      </c>
      <c r="C6868" t="s">
        <v>270</v>
      </c>
      <c r="D6868" t="s">
        <v>160</v>
      </c>
      <c r="E6868" t="s">
        <v>269</v>
      </c>
      <c r="F6868" t="s">
        <v>268</v>
      </c>
      <c r="G6868" t="s">
        <v>264</v>
      </c>
      <c r="H6868" t="s">
        <v>263</v>
      </c>
      <c r="I6868" t="s">
        <v>1083</v>
      </c>
      <c r="J6868" s="3" t="s">
        <v>215</v>
      </c>
      <c r="K6868" s="3" t="s">
        <v>215</v>
      </c>
      <c r="L6868" s="3" t="s">
        <v>215</v>
      </c>
      <c r="M6868" s="3" t="s">
        <v>215</v>
      </c>
      <c r="N6868" s="3" t="s">
        <v>215</v>
      </c>
      <c r="O6868" s="3" t="s">
        <v>215</v>
      </c>
      <c r="P6868" s="3" t="s">
        <v>215</v>
      </c>
      <c r="Q6868" s="3" t="s">
        <v>215</v>
      </c>
      <c r="R6868" s="3" t="s">
        <v>215</v>
      </c>
      <c r="S6868" s="3" t="s">
        <v>215</v>
      </c>
      <c r="T6868" s="3" t="s">
        <v>215</v>
      </c>
      <c r="U6868" s="3" t="s">
        <v>215</v>
      </c>
      <c r="V6868" s="3">
        <v>0.97</v>
      </c>
      <c r="W6868" s="3">
        <v>0.93600000000000005</v>
      </c>
      <c r="X6868" s="3">
        <v>0.92400000000000004</v>
      </c>
      <c r="Y6868" s="3">
        <v>0.92200000000000004</v>
      </c>
      <c r="Z6868" s="3">
        <v>0.90400000000000003</v>
      </c>
      <c r="AA6868" s="3">
        <v>0.88800000000000001</v>
      </c>
      <c r="AB6868" s="3">
        <v>0.88700000000000001</v>
      </c>
      <c r="AC6868" s="3">
        <v>0.9</v>
      </c>
      <c r="AD6868" s="3">
        <v>0.91400000000000003</v>
      </c>
      <c r="AE6868" s="3">
        <v>0.92</v>
      </c>
      <c r="AF6868" s="3">
        <v>0.93400000000000005</v>
      </c>
      <c r="AG6868" s="3">
        <v>0.93100000000000005</v>
      </c>
      <c r="AH6868" s="3">
        <v>0.93400000000000005</v>
      </c>
      <c r="AI6868" s="3">
        <v>0.92900000000000005</v>
      </c>
      <c r="AJ6868" s="3">
        <v>0.94399999999999995</v>
      </c>
      <c r="AK6868" s="3">
        <v>0.97599999999999998</v>
      </c>
      <c r="AL6868" s="3">
        <v>1.0009999999999999</v>
      </c>
      <c r="AM6868" s="3">
        <v>0.98299999999999998</v>
      </c>
      <c r="AN6868" s="3">
        <v>0.96199999999999997</v>
      </c>
      <c r="AO6868" s="3">
        <v>0.94599999999999995</v>
      </c>
      <c r="AP6868" s="3">
        <v>0.93700000000000006</v>
      </c>
      <c r="AQ6868" s="3">
        <v>0.92700000000000005</v>
      </c>
      <c r="AR6868" s="3">
        <v>0.93</v>
      </c>
      <c r="AS6868" s="3">
        <v>0.94199999999999995</v>
      </c>
      <c r="AT6868" s="3">
        <v>0.96</v>
      </c>
      <c r="AU6868" s="3">
        <v>0.98599999999999999</v>
      </c>
      <c r="AV6868" s="3">
        <v>1.006</v>
      </c>
      <c r="AW6868" s="3">
        <v>1.02</v>
      </c>
      <c r="AX6868" s="3" t="s">
        <v>215</v>
      </c>
      <c r="AY6868" s="3" t="s">
        <v>215</v>
      </c>
      <c r="AZ6868" s="3" t="s">
        <v>215</v>
      </c>
      <c r="BA6868" t="s">
        <v>215</v>
      </c>
      <c r="BB6868">
        <v>2017</v>
      </c>
    </row>
    <row r="6869" spans="1:54" hidden="1" x14ac:dyDescent="0.2">
      <c r="A6869">
        <v>961</v>
      </c>
      <c r="B6869" t="s">
        <v>400</v>
      </c>
      <c r="C6869" t="s">
        <v>267</v>
      </c>
      <c r="D6869" t="s">
        <v>160</v>
      </c>
      <c r="E6869" t="s">
        <v>266</v>
      </c>
      <c r="F6869" t="s">
        <v>265</v>
      </c>
      <c r="G6869" t="s">
        <v>264</v>
      </c>
      <c r="H6869" t="s">
        <v>263</v>
      </c>
      <c r="I6869" t="s">
        <v>1084</v>
      </c>
      <c r="J6869" s="3" t="s">
        <v>215</v>
      </c>
      <c r="K6869" s="3" t="s">
        <v>215</v>
      </c>
      <c r="L6869" s="3" t="s">
        <v>215</v>
      </c>
      <c r="M6869" s="3" t="s">
        <v>215</v>
      </c>
      <c r="N6869" s="3" t="s">
        <v>215</v>
      </c>
      <c r="O6869" s="3" t="s">
        <v>215</v>
      </c>
      <c r="P6869" s="3" t="s">
        <v>215</v>
      </c>
      <c r="Q6869" s="3" t="s">
        <v>215</v>
      </c>
      <c r="R6869" s="3" t="s">
        <v>215</v>
      </c>
      <c r="S6869" s="3" t="s">
        <v>215</v>
      </c>
      <c r="T6869" s="3" t="s">
        <v>215</v>
      </c>
      <c r="U6869" s="3" t="s">
        <v>215</v>
      </c>
      <c r="V6869" s="3">
        <v>1.9990000000000001</v>
      </c>
      <c r="W6869" s="3">
        <v>1.9890000000000001</v>
      </c>
      <c r="X6869" s="3">
        <v>1.9890000000000001</v>
      </c>
      <c r="Y6869" s="3">
        <v>1.9890000000000001</v>
      </c>
      <c r="Z6869" s="3">
        <v>1.99</v>
      </c>
      <c r="AA6869" s="3">
        <v>1.9870000000000001</v>
      </c>
      <c r="AB6869" s="3">
        <v>1.9850000000000001</v>
      </c>
      <c r="AC6869" s="3">
        <v>1.978</v>
      </c>
      <c r="AD6869" s="3">
        <v>1.988</v>
      </c>
      <c r="AE6869" s="3">
        <v>1.99</v>
      </c>
      <c r="AF6869" s="3">
        <v>1.994</v>
      </c>
      <c r="AG6869" s="3">
        <v>1.9950000000000001</v>
      </c>
      <c r="AH6869" s="3">
        <v>1.996</v>
      </c>
      <c r="AI6869" s="3">
        <v>1.998</v>
      </c>
      <c r="AJ6869" s="3">
        <v>2.0030000000000001</v>
      </c>
      <c r="AK6869" s="3">
        <v>2.0099999999999998</v>
      </c>
      <c r="AL6869" s="3">
        <v>2.0099999999999998</v>
      </c>
      <c r="AM6869" s="3">
        <v>2.032</v>
      </c>
      <c r="AN6869" s="3">
        <v>2.0470000000000002</v>
      </c>
      <c r="AO6869" s="3">
        <v>2.0499999999999998</v>
      </c>
      <c r="AP6869" s="3">
        <v>2.0550000000000002</v>
      </c>
      <c r="AQ6869" s="3">
        <v>2.0590000000000002</v>
      </c>
      <c r="AR6869" s="3">
        <v>2.0609999999999999</v>
      </c>
      <c r="AS6869" s="3">
        <v>2.0630000000000002</v>
      </c>
      <c r="AT6869" s="3">
        <v>2.0640000000000001</v>
      </c>
      <c r="AU6869" s="3">
        <v>2.0659999999999998</v>
      </c>
      <c r="AV6869" s="3">
        <v>2.0680000000000001</v>
      </c>
      <c r="AW6869" s="3">
        <v>2.069</v>
      </c>
      <c r="AX6869" s="3">
        <v>2.0710000000000002</v>
      </c>
      <c r="AY6869" s="3">
        <v>2.073</v>
      </c>
      <c r="AZ6869" s="3">
        <v>2.0739999999999998</v>
      </c>
      <c r="BA6869">
        <v>2.0760000000000001</v>
      </c>
      <c r="BB6869">
        <v>2017</v>
      </c>
    </row>
    <row r="6870" spans="1:54" hidden="1" x14ac:dyDescent="0.2">
      <c r="A6870">
        <v>961</v>
      </c>
      <c r="B6870" t="s">
        <v>400</v>
      </c>
      <c r="C6870" t="s">
        <v>262</v>
      </c>
      <c r="D6870" t="s">
        <v>160</v>
      </c>
      <c r="E6870" t="s">
        <v>260</v>
      </c>
      <c r="F6870" t="s">
        <v>259</v>
      </c>
      <c r="G6870" t="s">
        <v>225</v>
      </c>
      <c r="H6870" t="s">
        <v>222</v>
      </c>
      <c r="I6870" t="s">
        <v>1692</v>
      </c>
      <c r="J6870" s="3" t="s">
        <v>215</v>
      </c>
      <c r="K6870" s="3" t="s">
        <v>215</v>
      </c>
      <c r="L6870" s="3" t="s">
        <v>215</v>
      </c>
      <c r="M6870" s="3" t="s">
        <v>215</v>
      </c>
      <c r="N6870" s="3" t="s">
        <v>215</v>
      </c>
      <c r="O6870" s="3" t="s">
        <v>215</v>
      </c>
      <c r="P6870" s="3" t="s">
        <v>215</v>
      </c>
      <c r="Q6870" s="3" t="s">
        <v>215</v>
      </c>
      <c r="R6870" s="3" t="s">
        <v>215</v>
      </c>
      <c r="S6870" s="3" t="s">
        <v>215</v>
      </c>
      <c r="T6870" s="3" t="s">
        <v>215</v>
      </c>
      <c r="U6870" s="3" t="s">
        <v>215</v>
      </c>
      <c r="V6870" s="3" t="s">
        <v>215</v>
      </c>
      <c r="W6870" s="3" t="s">
        <v>215</v>
      </c>
      <c r="X6870" s="3" t="s">
        <v>215</v>
      </c>
      <c r="Y6870" s="3">
        <v>4.1769999999999996</v>
      </c>
      <c r="Z6870" s="3">
        <v>4.74</v>
      </c>
      <c r="AA6870" s="3">
        <v>5.3</v>
      </c>
      <c r="AB6870" s="3">
        <v>6.0529999999999999</v>
      </c>
      <c r="AC6870" s="3">
        <v>6.8769999999999998</v>
      </c>
      <c r="AD6870" s="3">
        <v>7.484</v>
      </c>
      <c r="AE6870" s="3">
        <v>8.5470000000000006</v>
      </c>
      <c r="AF6870" s="3">
        <v>9.3970000000000002</v>
      </c>
      <c r="AG6870" s="3">
        <v>10.337999999999999</v>
      </c>
      <c r="AH6870" s="3">
        <v>11.196</v>
      </c>
      <c r="AI6870" s="3">
        <v>11.976000000000001</v>
      </c>
      <c r="AJ6870" s="3">
        <v>12.959</v>
      </c>
      <c r="AK6870" s="3">
        <v>14.006</v>
      </c>
      <c r="AL6870" s="3">
        <v>15.339</v>
      </c>
      <c r="AM6870" s="3">
        <v>14.407999999999999</v>
      </c>
      <c r="AN6870" s="3">
        <v>14.794</v>
      </c>
      <c r="AO6870" s="3">
        <v>14.981999999999999</v>
      </c>
      <c r="AP6870" s="3">
        <v>14.999000000000001</v>
      </c>
      <c r="AQ6870" s="3">
        <v>14.728</v>
      </c>
      <c r="AR6870" s="3">
        <v>15.494</v>
      </c>
      <c r="AS6870" s="3">
        <v>15.714</v>
      </c>
      <c r="AT6870" s="3">
        <v>15.842000000000001</v>
      </c>
      <c r="AU6870" s="3">
        <v>16.800999999999998</v>
      </c>
      <c r="AV6870" s="3">
        <v>18.033000000000001</v>
      </c>
      <c r="AW6870" s="3">
        <v>18.861000000000001</v>
      </c>
      <c r="AX6870" s="3">
        <v>19.765000000000001</v>
      </c>
      <c r="AY6870" s="3">
        <v>20.751000000000001</v>
      </c>
      <c r="AZ6870" s="3">
        <v>21.715</v>
      </c>
      <c r="BA6870">
        <v>22.719000000000001</v>
      </c>
      <c r="BB6870">
        <v>2017</v>
      </c>
    </row>
    <row r="6871" spans="1:54" hidden="1" x14ac:dyDescent="0.2">
      <c r="A6871">
        <v>961</v>
      </c>
      <c r="B6871" t="s">
        <v>400</v>
      </c>
      <c r="C6871" t="s">
        <v>261</v>
      </c>
      <c r="D6871" t="s">
        <v>160</v>
      </c>
      <c r="E6871" t="s">
        <v>260</v>
      </c>
      <c r="F6871" t="s">
        <v>259</v>
      </c>
      <c r="G6871" t="s">
        <v>217</v>
      </c>
      <c r="I6871" t="s">
        <v>258</v>
      </c>
      <c r="J6871" s="3" t="s">
        <v>215</v>
      </c>
      <c r="K6871" s="3" t="s">
        <v>215</v>
      </c>
      <c r="L6871" s="3" t="s">
        <v>215</v>
      </c>
      <c r="M6871" s="3" t="s">
        <v>215</v>
      </c>
      <c r="N6871" s="3" t="s">
        <v>215</v>
      </c>
      <c r="O6871" s="3" t="s">
        <v>215</v>
      </c>
      <c r="P6871" s="3" t="s">
        <v>215</v>
      </c>
      <c r="Q6871" s="3" t="s">
        <v>215</v>
      </c>
      <c r="R6871" s="3" t="s">
        <v>215</v>
      </c>
      <c r="S6871" s="3" t="s">
        <v>215</v>
      </c>
      <c r="T6871" s="3" t="s">
        <v>215</v>
      </c>
      <c r="U6871" s="3" t="s">
        <v>215</v>
      </c>
      <c r="V6871" s="3" t="s">
        <v>215</v>
      </c>
      <c r="W6871" s="3" t="s">
        <v>215</v>
      </c>
      <c r="X6871" s="3" t="s">
        <v>215</v>
      </c>
      <c r="Y6871" s="3">
        <v>39.695</v>
      </c>
      <c r="Z6871" s="3">
        <v>39.067</v>
      </c>
      <c r="AA6871" s="3">
        <v>38.33</v>
      </c>
      <c r="AB6871" s="3">
        <v>39.468000000000004</v>
      </c>
      <c r="AC6871" s="3">
        <v>39.959000000000003</v>
      </c>
      <c r="AD6871" s="3">
        <v>39.594999999999999</v>
      </c>
      <c r="AE6871" s="3">
        <v>40.417999999999999</v>
      </c>
      <c r="AF6871" s="3">
        <v>39.781999999999996</v>
      </c>
      <c r="AG6871" s="3">
        <v>40.277000000000001</v>
      </c>
      <c r="AH6871" s="3">
        <v>40.459000000000003</v>
      </c>
      <c r="AI6871" s="3">
        <v>40.976999999999997</v>
      </c>
      <c r="AJ6871" s="3">
        <v>41.066000000000003</v>
      </c>
      <c r="AK6871" s="3">
        <v>39.844000000000001</v>
      </c>
      <c r="AL6871" s="3">
        <v>40.417999999999999</v>
      </c>
      <c r="AM6871" s="3">
        <v>39.838000000000001</v>
      </c>
      <c r="AN6871" s="3">
        <v>40.808</v>
      </c>
      <c r="AO6871" s="3">
        <v>40.606000000000002</v>
      </c>
      <c r="AP6871" s="3">
        <v>41.576000000000001</v>
      </c>
      <c r="AQ6871" s="3">
        <v>40.642000000000003</v>
      </c>
      <c r="AR6871" s="3">
        <v>41.192</v>
      </c>
      <c r="AS6871" s="3">
        <v>40.462000000000003</v>
      </c>
      <c r="AT6871" s="3">
        <v>39.195999999999998</v>
      </c>
      <c r="AU6871" s="3">
        <v>38.82</v>
      </c>
      <c r="AV6871" s="3">
        <v>39.267000000000003</v>
      </c>
      <c r="AW6871" s="3">
        <v>39.003999999999998</v>
      </c>
      <c r="AX6871" s="3">
        <v>38.981999999999999</v>
      </c>
      <c r="AY6871" s="3">
        <v>39.098999999999997</v>
      </c>
      <c r="AZ6871" s="3">
        <v>39.18</v>
      </c>
      <c r="BA6871">
        <v>39.335999999999999</v>
      </c>
      <c r="BB6871">
        <v>2017</v>
      </c>
    </row>
    <row r="6872" spans="1:54" hidden="1" x14ac:dyDescent="0.2">
      <c r="A6872">
        <v>961</v>
      </c>
      <c r="B6872" t="s">
        <v>400</v>
      </c>
      <c r="C6872" t="s">
        <v>257</v>
      </c>
      <c r="D6872" t="s">
        <v>160</v>
      </c>
      <c r="E6872" t="s">
        <v>255</v>
      </c>
      <c r="F6872" t="s">
        <v>254</v>
      </c>
      <c r="G6872" t="s">
        <v>225</v>
      </c>
      <c r="H6872" t="s">
        <v>222</v>
      </c>
      <c r="I6872" t="s">
        <v>1692</v>
      </c>
      <c r="J6872" s="3" t="s">
        <v>215</v>
      </c>
      <c r="K6872" s="3" t="s">
        <v>215</v>
      </c>
      <c r="L6872" s="3" t="s">
        <v>215</v>
      </c>
      <c r="M6872" s="3" t="s">
        <v>215</v>
      </c>
      <c r="N6872" s="3" t="s">
        <v>215</v>
      </c>
      <c r="O6872" s="3" t="s">
        <v>215</v>
      </c>
      <c r="P6872" s="3" t="s">
        <v>215</v>
      </c>
      <c r="Q6872" s="3" t="s">
        <v>215</v>
      </c>
      <c r="R6872" s="3" t="s">
        <v>215</v>
      </c>
      <c r="S6872" s="3" t="s">
        <v>215</v>
      </c>
      <c r="T6872" s="3" t="s">
        <v>215</v>
      </c>
      <c r="U6872" s="3" t="s">
        <v>215</v>
      </c>
      <c r="V6872" s="3" t="s">
        <v>215</v>
      </c>
      <c r="W6872" s="3" t="s">
        <v>215</v>
      </c>
      <c r="X6872" s="3" t="s">
        <v>215</v>
      </c>
      <c r="Y6872" s="3">
        <v>4.173</v>
      </c>
      <c r="Z6872" s="3">
        <v>4.7050000000000001</v>
      </c>
      <c r="AA6872" s="3">
        <v>5.4420000000000002</v>
      </c>
      <c r="AB6872" s="3">
        <v>6.16</v>
      </c>
      <c r="AC6872" s="3">
        <v>6.9740000000000002</v>
      </c>
      <c r="AD6872" s="3">
        <v>7.7130000000000001</v>
      </c>
      <c r="AE6872" s="3">
        <v>8.8109999999999999</v>
      </c>
      <c r="AF6872" s="3">
        <v>9.7330000000000005</v>
      </c>
      <c r="AG6872" s="3">
        <v>10.666</v>
      </c>
      <c r="AH6872" s="3">
        <v>11.552</v>
      </c>
      <c r="AI6872" s="3">
        <v>12.276</v>
      </c>
      <c r="AJ6872" s="3">
        <v>13.209</v>
      </c>
      <c r="AK6872" s="3">
        <v>13.914999999999999</v>
      </c>
      <c r="AL6872" s="3">
        <v>15.442</v>
      </c>
      <c r="AM6872" s="3">
        <v>16.367999999999999</v>
      </c>
      <c r="AN6872" s="3">
        <v>16.693000000000001</v>
      </c>
      <c r="AO6872" s="3">
        <v>17.010999999999999</v>
      </c>
      <c r="AP6872" s="3">
        <v>16.13</v>
      </c>
      <c r="AQ6872" s="3">
        <v>19.716000000000001</v>
      </c>
      <c r="AR6872" s="3">
        <v>17.664000000000001</v>
      </c>
      <c r="AS6872" s="3">
        <v>17.003</v>
      </c>
      <c r="AT6872" s="3">
        <v>16.542999999999999</v>
      </c>
      <c r="AU6872" s="3">
        <v>17.143999999999998</v>
      </c>
      <c r="AV6872" s="3">
        <v>18.027999999999999</v>
      </c>
      <c r="AW6872" s="3">
        <v>19.004999999999999</v>
      </c>
      <c r="AX6872" s="3">
        <v>19.975000000000001</v>
      </c>
      <c r="AY6872" s="3">
        <v>21.085000000000001</v>
      </c>
      <c r="AZ6872" s="3">
        <v>22.125</v>
      </c>
      <c r="BA6872">
        <v>23.202000000000002</v>
      </c>
      <c r="BB6872">
        <v>2017</v>
      </c>
    </row>
    <row r="6873" spans="1:54" hidden="1" x14ac:dyDescent="0.2">
      <c r="A6873">
        <v>961</v>
      </c>
      <c r="B6873" t="s">
        <v>400</v>
      </c>
      <c r="C6873" t="s">
        <v>256</v>
      </c>
      <c r="D6873" t="s">
        <v>160</v>
      </c>
      <c r="E6873" t="s">
        <v>255</v>
      </c>
      <c r="F6873" t="s">
        <v>254</v>
      </c>
      <c r="G6873" t="s">
        <v>217</v>
      </c>
      <c r="I6873" t="s">
        <v>253</v>
      </c>
      <c r="J6873" s="3" t="s">
        <v>215</v>
      </c>
      <c r="K6873" s="3" t="s">
        <v>215</v>
      </c>
      <c r="L6873" s="3" t="s">
        <v>215</v>
      </c>
      <c r="M6873" s="3" t="s">
        <v>215</v>
      </c>
      <c r="N6873" s="3" t="s">
        <v>215</v>
      </c>
      <c r="O6873" s="3" t="s">
        <v>215</v>
      </c>
      <c r="P6873" s="3" t="s">
        <v>215</v>
      </c>
      <c r="Q6873" s="3" t="s">
        <v>215</v>
      </c>
      <c r="R6873" s="3" t="s">
        <v>215</v>
      </c>
      <c r="S6873" s="3" t="s">
        <v>215</v>
      </c>
      <c r="T6873" s="3" t="s">
        <v>215</v>
      </c>
      <c r="U6873" s="3" t="s">
        <v>215</v>
      </c>
      <c r="V6873" s="3" t="s">
        <v>215</v>
      </c>
      <c r="W6873" s="3" t="s">
        <v>215</v>
      </c>
      <c r="X6873" s="3" t="s">
        <v>215</v>
      </c>
      <c r="Y6873" s="3">
        <v>39.658999999999999</v>
      </c>
      <c r="Z6873" s="3">
        <v>38.783999999999999</v>
      </c>
      <c r="AA6873" s="3">
        <v>39.357999999999997</v>
      </c>
      <c r="AB6873" s="3">
        <v>40.164000000000001</v>
      </c>
      <c r="AC6873" s="3">
        <v>40.524000000000001</v>
      </c>
      <c r="AD6873" s="3">
        <v>40.802999999999997</v>
      </c>
      <c r="AE6873" s="3">
        <v>41.664999999999999</v>
      </c>
      <c r="AF6873" s="3">
        <v>41.201999999999998</v>
      </c>
      <c r="AG6873" s="3">
        <v>41.552999999999997</v>
      </c>
      <c r="AH6873" s="3">
        <v>41.747</v>
      </c>
      <c r="AI6873" s="3">
        <v>42.002000000000002</v>
      </c>
      <c r="AJ6873" s="3">
        <v>41.859000000000002</v>
      </c>
      <c r="AK6873" s="3">
        <v>39.585999999999999</v>
      </c>
      <c r="AL6873" s="3">
        <v>40.688000000000002</v>
      </c>
      <c r="AM6873" s="3">
        <v>45.258000000000003</v>
      </c>
      <c r="AN6873" s="3">
        <v>46.045999999999999</v>
      </c>
      <c r="AO6873" s="3">
        <v>46.106000000000002</v>
      </c>
      <c r="AP6873" s="3">
        <v>44.712000000000003</v>
      </c>
      <c r="AQ6873" s="3">
        <v>54.405999999999999</v>
      </c>
      <c r="AR6873" s="3">
        <v>46.96</v>
      </c>
      <c r="AS6873" s="3">
        <v>43.78</v>
      </c>
      <c r="AT6873" s="3">
        <v>40.929000000000002</v>
      </c>
      <c r="AU6873" s="3">
        <v>39.613</v>
      </c>
      <c r="AV6873" s="3">
        <v>39.256999999999998</v>
      </c>
      <c r="AW6873" s="3">
        <v>39.299999999999997</v>
      </c>
      <c r="AX6873" s="3">
        <v>39.398000000000003</v>
      </c>
      <c r="AY6873" s="3">
        <v>39.725999999999999</v>
      </c>
      <c r="AZ6873" s="3">
        <v>39.92</v>
      </c>
      <c r="BA6873">
        <v>40.171999999999997</v>
      </c>
      <c r="BB6873">
        <v>2017</v>
      </c>
    </row>
    <row r="6874" spans="1:54" hidden="1" x14ac:dyDescent="0.2">
      <c r="A6874">
        <v>961</v>
      </c>
      <c r="B6874" t="s">
        <v>400</v>
      </c>
      <c r="C6874" t="s">
        <v>252</v>
      </c>
      <c r="D6874" t="s">
        <v>160</v>
      </c>
      <c r="E6874" t="s">
        <v>250</v>
      </c>
      <c r="F6874" t="s">
        <v>249</v>
      </c>
      <c r="G6874" t="s">
        <v>225</v>
      </c>
      <c r="H6874" t="s">
        <v>222</v>
      </c>
      <c r="I6874" t="s">
        <v>1692</v>
      </c>
      <c r="J6874" s="3" t="s">
        <v>215</v>
      </c>
      <c r="K6874" s="3" t="s">
        <v>215</v>
      </c>
      <c r="L6874" s="3" t="s">
        <v>215</v>
      </c>
      <c r="M6874" s="3" t="s">
        <v>215</v>
      </c>
      <c r="N6874" s="3" t="s">
        <v>215</v>
      </c>
      <c r="O6874" s="3" t="s">
        <v>215</v>
      </c>
      <c r="P6874" s="3" t="s">
        <v>215</v>
      </c>
      <c r="Q6874" s="3" t="s">
        <v>215</v>
      </c>
      <c r="R6874" s="3" t="s">
        <v>215</v>
      </c>
      <c r="S6874" s="3" t="s">
        <v>215</v>
      </c>
      <c r="T6874" s="3" t="s">
        <v>215</v>
      </c>
      <c r="U6874" s="3" t="s">
        <v>215</v>
      </c>
      <c r="V6874" s="3" t="s">
        <v>215</v>
      </c>
      <c r="W6874" s="3" t="s">
        <v>215</v>
      </c>
      <c r="X6874" s="3" t="s">
        <v>215</v>
      </c>
      <c r="Y6874" s="3">
        <v>4.0000000000000001E-3</v>
      </c>
      <c r="Z6874" s="3">
        <v>3.4000000000000002E-2</v>
      </c>
      <c r="AA6874" s="3">
        <v>-0.14199999999999999</v>
      </c>
      <c r="AB6874" s="3">
        <v>-0.107</v>
      </c>
      <c r="AC6874" s="3">
        <v>-9.7000000000000003E-2</v>
      </c>
      <c r="AD6874" s="3">
        <v>-0.22800000000000001</v>
      </c>
      <c r="AE6874" s="3">
        <v>-0.26400000000000001</v>
      </c>
      <c r="AF6874" s="3">
        <v>-0.33600000000000002</v>
      </c>
      <c r="AG6874" s="3">
        <v>-0.32700000000000001</v>
      </c>
      <c r="AH6874" s="3">
        <v>-0.35599999999999998</v>
      </c>
      <c r="AI6874" s="3">
        <v>-0.3</v>
      </c>
      <c r="AJ6874" s="3">
        <v>-0.25</v>
      </c>
      <c r="AK6874" s="3">
        <v>9.0999999999999998E-2</v>
      </c>
      <c r="AL6874" s="3">
        <v>-0.10299999999999999</v>
      </c>
      <c r="AM6874" s="3">
        <v>-1.96</v>
      </c>
      <c r="AN6874" s="3">
        <v>-1.899</v>
      </c>
      <c r="AO6874" s="3">
        <v>-2.0289999999999999</v>
      </c>
      <c r="AP6874" s="3">
        <v>-1.131</v>
      </c>
      <c r="AQ6874" s="3">
        <v>-4.9880000000000004</v>
      </c>
      <c r="AR6874" s="3">
        <v>-2.17</v>
      </c>
      <c r="AS6874" s="3">
        <v>-1.2889999999999999</v>
      </c>
      <c r="AT6874" s="3">
        <v>-0.70099999999999996</v>
      </c>
      <c r="AU6874" s="3">
        <v>-0.34300000000000003</v>
      </c>
      <c r="AV6874" s="3">
        <v>5.0000000000000001E-3</v>
      </c>
      <c r="AW6874" s="3">
        <v>-0.14299999999999999</v>
      </c>
      <c r="AX6874" s="3">
        <v>-0.21099999999999999</v>
      </c>
      <c r="AY6874" s="3">
        <v>-0.33300000000000002</v>
      </c>
      <c r="AZ6874" s="3">
        <v>-0.41</v>
      </c>
      <c r="BA6874">
        <v>-0.48299999999999998</v>
      </c>
      <c r="BB6874">
        <v>2017</v>
      </c>
    </row>
    <row r="6875" spans="1:54" hidden="1" x14ac:dyDescent="0.2">
      <c r="A6875">
        <v>961</v>
      </c>
      <c r="B6875" t="s">
        <v>400</v>
      </c>
      <c r="C6875" t="s">
        <v>251</v>
      </c>
      <c r="D6875" t="s">
        <v>160</v>
      </c>
      <c r="E6875" t="s">
        <v>250</v>
      </c>
      <c r="F6875" t="s">
        <v>249</v>
      </c>
      <c r="G6875" t="s">
        <v>217</v>
      </c>
      <c r="I6875" t="s">
        <v>248</v>
      </c>
      <c r="J6875" s="3" t="s">
        <v>215</v>
      </c>
      <c r="K6875" s="3" t="s">
        <v>215</v>
      </c>
      <c r="L6875" s="3" t="s">
        <v>215</v>
      </c>
      <c r="M6875" s="3" t="s">
        <v>215</v>
      </c>
      <c r="N6875" s="3" t="s">
        <v>215</v>
      </c>
      <c r="O6875" s="3" t="s">
        <v>215</v>
      </c>
      <c r="P6875" s="3" t="s">
        <v>215</v>
      </c>
      <c r="Q6875" s="3" t="s">
        <v>215</v>
      </c>
      <c r="R6875" s="3" t="s">
        <v>215</v>
      </c>
      <c r="S6875" s="3" t="s">
        <v>215</v>
      </c>
      <c r="T6875" s="3" t="s">
        <v>215</v>
      </c>
      <c r="U6875" s="3" t="s">
        <v>215</v>
      </c>
      <c r="V6875" s="3" t="s">
        <v>215</v>
      </c>
      <c r="W6875" s="3" t="s">
        <v>215</v>
      </c>
      <c r="X6875" s="3" t="s">
        <v>215</v>
      </c>
      <c r="Y6875" s="3">
        <v>3.5999999999999997E-2</v>
      </c>
      <c r="Z6875" s="3">
        <v>0.28299999999999997</v>
      </c>
      <c r="AA6875" s="3">
        <v>-1.0289999999999999</v>
      </c>
      <c r="AB6875" s="3">
        <v>-0.69599999999999995</v>
      </c>
      <c r="AC6875" s="3">
        <v>-0.56499999999999995</v>
      </c>
      <c r="AD6875" s="3">
        <v>-1.208</v>
      </c>
      <c r="AE6875" s="3">
        <v>-1.2470000000000001</v>
      </c>
      <c r="AF6875" s="3">
        <v>-1.421</v>
      </c>
      <c r="AG6875" s="3">
        <v>-1.276</v>
      </c>
      <c r="AH6875" s="3">
        <v>-1.2869999999999999</v>
      </c>
      <c r="AI6875" s="3">
        <v>-1.0249999999999999</v>
      </c>
      <c r="AJ6875" s="3">
        <v>-0.79200000000000004</v>
      </c>
      <c r="AK6875" s="3">
        <v>0.25800000000000001</v>
      </c>
      <c r="AL6875" s="3">
        <v>-0.27</v>
      </c>
      <c r="AM6875" s="3">
        <v>-5.42</v>
      </c>
      <c r="AN6875" s="3">
        <v>-5.2370000000000001</v>
      </c>
      <c r="AO6875" s="3">
        <v>-5.4989999999999997</v>
      </c>
      <c r="AP6875" s="3">
        <v>-3.1349999999999998</v>
      </c>
      <c r="AQ6875" s="3">
        <v>-13.763999999999999</v>
      </c>
      <c r="AR6875" s="3">
        <v>-5.7679999999999998</v>
      </c>
      <c r="AS6875" s="3">
        <v>-3.3180000000000001</v>
      </c>
      <c r="AT6875" s="3">
        <v>-1.734</v>
      </c>
      <c r="AU6875" s="3">
        <v>-0.79300000000000004</v>
      </c>
      <c r="AV6875" s="3">
        <v>1.0999999999999999E-2</v>
      </c>
      <c r="AW6875" s="3">
        <v>-0.29599999999999999</v>
      </c>
      <c r="AX6875" s="3">
        <v>-0.41599999999999998</v>
      </c>
      <c r="AY6875" s="3">
        <v>-0.628</v>
      </c>
      <c r="AZ6875" s="3">
        <v>-0.74</v>
      </c>
      <c r="BA6875">
        <v>-0.83599999999999997</v>
      </c>
      <c r="BB6875">
        <v>2017</v>
      </c>
    </row>
    <row r="6876" spans="1:54" hidden="1" x14ac:dyDescent="0.2">
      <c r="A6876">
        <v>961</v>
      </c>
      <c r="B6876" t="s">
        <v>400</v>
      </c>
      <c r="C6876" t="s">
        <v>247</v>
      </c>
      <c r="D6876" t="s">
        <v>160</v>
      </c>
      <c r="E6876" t="s">
        <v>245</v>
      </c>
      <c r="F6876" t="s">
        <v>244</v>
      </c>
      <c r="G6876" t="s">
        <v>225</v>
      </c>
      <c r="H6876" t="s">
        <v>222</v>
      </c>
      <c r="I6876" t="s">
        <v>1692</v>
      </c>
      <c r="J6876" s="3" t="s">
        <v>215</v>
      </c>
      <c r="K6876" s="3" t="s">
        <v>215</v>
      </c>
      <c r="L6876" s="3" t="s">
        <v>215</v>
      </c>
      <c r="M6876" s="3" t="s">
        <v>215</v>
      </c>
      <c r="N6876" s="3" t="s">
        <v>215</v>
      </c>
      <c r="O6876" s="3" t="s">
        <v>215</v>
      </c>
      <c r="P6876" s="3" t="s">
        <v>215</v>
      </c>
      <c r="Q6876" s="3" t="s">
        <v>215</v>
      </c>
      <c r="R6876" s="3" t="s">
        <v>215</v>
      </c>
      <c r="S6876" s="3" t="s">
        <v>215</v>
      </c>
      <c r="T6876" s="3" t="s">
        <v>215</v>
      </c>
      <c r="U6876" s="3" t="s">
        <v>215</v>
      </c>
      <c r="V6876" s="3" t="s">
        <v>215</v>
      </c>
      <c r="W6876" s="3" t="s">
        <v>215</v>
      </c>
      <c r="X6876" s="3" t="s">
        <v>215</v>
      </c>
      <c r="Y6876" s="3" t="s">
        <v>215</v>
      </c>
      <c r="Z6876" s="3">
        <v>8.1000000000000003E-2</v>
      </c>
      <c r="AA6876" s="3">
        <v>-0.13800000000000001</v>
      </c>
      <c r="AB6876" s="3">
        <v>-4.3999999999999997E-2</v>
      </c>
      <c r="AC6876" s="3">
        <v>-8.4000000000000005E-2</v>
      </c>
      <c r="AD6876" s="3">
        <v>-0.215</v>
      </c>
      <c r="AE6876" s="3">
        <v>-0.16900000000000001</v>
      </c>
      <c r="AF6876" s="3">
        <v>-0.25800000000000001</v>
      </c>
      <c r="AG6876" s="3">
        <v>-0.17899999999999999</v>
      </c>
      <c r="AH6876" s="3">
        <v>-0.36399999999999999</v>
      </c>
      <c r="AI6876" s="3">
        <v>-0.433</v>
      </c>
      <c r="AJ6876" s="3">
        <v>-0.7</v>
      </c>
      <c r="AK6876" s="3">
        <v>-0.92400000000000004</v>
      </c>
      <c r="AL6876" s="3">
        <v>-1.171</v>
      </c>
      <c r="AM6876" s="3">
        <v>-1.667</v>
      </c>
      <c r="AN6876" s="3">
        <v>-1.7669999999999999</v>
      </c>
      <c r="AO6876" s="3">
        <v>-1.61</v>
      </c>
      <c r="AP6876" s="3">
        <v>-0.76300000000000001</v>
      </c>
      <c r="AQ6876" s="3">
        <v>-0.54700000000000004</v>
      </c>
      <c r="AR6876" s="3">
        <v>-0.89500000000000002</v>
      </c>
      <c r="AS6876" s="3">
        <v>-0.35899999999999999</v>
      </c>
      <c r="AT6876" s="3">
        <v>-0.124</v>
      </c>
      <c r="AU6876" s="3">
        <v>8.3000000000000004E-2</v>
      </c>
      <c r="AV6876" s="3">
        <v>-9.8000000000000004E-2</v>
      </c>
      <c r="AW6876" s="3">
        <v>-0.48399999999999999</v>
      </c>
      <c r="AX6876" s="3">
        <v>-0.63900000000000001</v>
      </c>
      <c r="AY6876" s="3">
        <v>-0.74</v>
      </c>
      <c r="AZ6876" s="3">
        <v>-0.72299999999999998</v>
      </c>
      <c r="BA6876">
        <v>-0.66300000000000003</v>
      </c>
      <c r="BB6876">
        <v>2017</v>
      </c>
    </row>
    <row r="6877" spans="1:54" hidden="1" x14ac:dyDescent="0.2">
      <c r="A6877">
        <v>961</v>
      </c>
      <c r="B6877" t="s">
        <v>400</v>
      </c>
      <c r="C6877" t="s">
        <v>246</v>
      </c>
      <c r="D6877" t="s">
        <v>160</v>
      </c>
      <c r="E6877" t="s">
        <v>245</v>
      </c>
      <c r="F6877" t="s">
        <v>244</v>
      </c>
      <c r="G6877" t="s">
        <v>243</v>
      </c>
      <c r="I6877" t="s">
        <v>362</v>
      </c>
      <c r="J6877" s="3" t="s">
        <v>215</v>
      </c>
      <c r="K6877" s="3" t="s">
        <v>215</v>
      </c>
      <c r="L6877" s="3" t="s">
        <v>215</v>
      </c>
      <c r="M6877" s="3" t="s">
        <v>215</v>
      </c>
      <c r="N6877" s="3" t="s">
        <v>215</v>
      </c>
      <c r="O6877" s="3" t="s">
        <v>215</v>
      </c>
      <c r="P6877" s="3" t="s">
        <v>215</v>
      </c>
      <c r="Q6877" s="3" t="s">
        <v>215</v>
      </c>
      <c r="R6877" s="3" t="s">
        <v>215</v>
      </c>
      <c r="S6877" s="3" t="s">
        <v>215</v>
      </c>
      <c r="T6877" s="3" t="s">
        <v>215</v>
      </c>
      <c r="U6877" s="3" t="s">
        <v>215</v>
      </c>
      <c r="V6877" s="3" t="s">
        <v>215</v>
      </c>
      <c r="W6877" s="3" t="s">
        <v>215</v>
      </c>
      <c r="X6877" s="3" t="s">
        <v>215</v>
      </c>
      <c r="Y6877" s="3" t="s">
        <v>215</v>
      </c>
      <c r="Z6877" s="3">
        <v>0.65800000000000003</v>
      </c>
      <c r="AA6877" s="3">
        <v>-1.002</v>
      </c>
      <c r="AB6877" s="3">
        <v>-0.28599999999999998</v>
      </c>
      <c r="AC6877" s="3">
        <v>-0.49</v>
      </c>
      <c r="AD6877" s="3">
        <v>-1.133</v>
      </c>
      <c r="AE6877" s="3">
        <v>-0.78800000000000003</v>
      </c>
      <c r="AF6877" s="3">
        <v>-1.0840000000000001</v>
      </c>
      <c r="AG6877" s="3">
        <v>-0.68700000000000006</v>
      </c>
      <c r="AH6877" s="3">
        <v>-1.31</v>
      </c>
      <c r="AI6877" s="3">
        <v>-1.496</v>
      </c>
      <c r="AJ6877" s="3">
        <v>-2.298</v>
      </c>
      <c r="AK6877" s="3">
        <v>-2.8370000000000002</v>
      </c>
      <c r="AL6877" s="3">
        <v>-3.339</v>
      </c>
      <c r="AM6877" s="3">
        <v>-4.5330000000000004</v>
      </c>
      <c r="AN6877" s="3">
        <v>-4.8</v>
      </c>
      <c r="AO6877" s="3">
        <v>-4.3019999999999996</v>
      </c>
      <c r="AP6877" s="3">
        <v>-2.024</v>
      </c>
      <c r="AQ6877" s="3">
        <v>-1.423</v>
      </c>
      <c r="AR6877" s="3">
        <v>-2.2799999999999998</v>
      </c>
      <c r="AS6877" s="3">
        <v>-0.89</v>
      </c>
      <c r="AT6877" s="3">
        <v>-0.29799999999999999</v>
      </c>
      <c r="AU6877" s="3">
        <v>0.193</v>
      </c>
      <c r="AV6877" s="3">
        <v>-0.217</v>
      </c>
      <c r="AW6877" s="3">
        <v>-1.0249999999999999</v>
      </c>
      <c r="AX6877" s="3">
        <v>-1.2889999999999999</v>
      </c>
      <c r="AY6877" s="3">
        <v>-1.417</v>
      </c>
      <c r="AZ6877" s="3">
        <v>-1.3140000000000001</v>
      </c>
      <c r="BA6877">
        <v>-1.147</v>
      </c>
      <c r="BB6877">
        <v>2017</v>
      </c>
    </row>
    <row r="6878" spans="1:54" hidden="1" x14ac:dyDescent="0.2">
      <c r="A6878">
        <v>961</v>
      </c>
      <c r="B6878" t="s">
        <v>400</v>
      </c>
      <c r="C6878" t="s">
        <v>242</v>
      </c>
      <c r="D6878" t="s">
        <v>160</v>
      </c>
      <c r="E6878" t="s">
        <v>240</v>
      </c>
      <c r="F6878" t="s">
        <v>239</v>
      </c>
      <c r="G6878" t="s">
        <v>225</v>
      </c>
      <c r="H6878" t="s">
        <v>222</v>
      </c>
      <c r="I6878" t="s">
        <v>1692</v>
      </c>
      <c r="J6878" s="3" t="s">
        <v>215</v>
      </c>
      <c r="K6878" s="3" t="s">
        <v>215</v>
      </c>
      <c r="L6878" s="3" t="s">
        <v>215</v>
      </c>
      <c r="M6878" s="3" t="s">
        <v>215</v>
      </c>
      <c r="N6878" s="3" t="s">
        <v>215</v>
      </c>
      <c r="O6878" s="3" t="s">
        <v>215</v>
      </c>
      <c r="P6878" s="3" t="s">
        <v>215</v>
      </c>
      <c r="Q6878" s="3" t="s">
        <v>215</v>
      </c>
      <c r="R6878" s="3" t="s">
        <v>215</v>
      </c>
      <c r="S6878" s="3" t="s">
        <v>215</v>
      </c>
      <c r="T6878" s="3" t="s">
        <v>215</v>
      </c>
      <c r="U6878" s="3" t="s">
        <v>215</v>
      </c>
      <c r="V6878" s="3" t="s">
        <v>215</v>
      </c>
      <c r="W6878" s="3" t="s">
        <v>215</v>
      </c>
      <c r="X6878" s="3" t="s">
        <v>215</v>
      </c>
      <c r="Y6878" s="3">
        <v>8.7999999999999995E-2</v>
      </c>
      <c r="Z6878" s="3">
        <v>0.14399999999999999</v>
      </c>
      <c r="AA6878" s="3">
        <v>-1.7999999999999999E-2</v>
      </c>
      <c r="AB6878" s="3">
        <v>4.1000000000000002E-2</v>
      </c>
      <c r="AC6878" s="3">
        <v>8.5999999999999993E-2</v>
      </c>
      <c r="AD6878" s="3">
        <v>-1.6E-2</v>
      </c>
      <c r="AE6878" s="3">
        <v>5.0000000000000001E-3</v>
      </c>
      <c r="AF6878" s="3">
        <v>-2.1000000000000001E-2</v>
      </c>
      <c r="AG6878" s="3">
        <v>-3.0000000000000001E-3</v>
      </c>
      <c r="AH6878" s="3">
        <v>-1.7999999999999999E-2</v>
      </c>
      <c r="AI6878" s="3">
        <v>0.03</v>
      </c>
      <c r="AJ6878" s="3">
        <v>9.1999999999999998E-2</v>
      </c>
      <c r="AK6878" s="3">
        <v>0.41799999999999998</v>
      </c>
      <c r="AL6878" s="3">
        <v>0.17699999999999999</v>
      </c>
      <c r="AM6878" s="3">
        <v>-1.647</v>
      </c>
      <c r="AN6878" s="3">
        <v>-1.4610000000000001</v>
      </c>
      <c r="AO6878" s="3">
        <v>-1.5389999999999999</v>
      </c>
      <c r="AP6878" s="3">
        <v>-0.51900000000000002</v>
      </c>
      <c r="AQ6878" s="3">
        <v>-4.1829999999999998</v>
      </c>
      <c r="AR6878" s="3">
        <v>-1.07</v>
      </c>
      <c r="AS6878" s="3">
        <v>-0.217</v>
      </c>
      <c r="AT6878" s="3">
        <v>0.38700000000000001</v>
      </c>
      <c r="AU6878" s="3">
        <v>0.65700000000000003</v>
      </c>
      <c r="AV6878" s="3">
        <v>0.88100000000000001</v>
      </c>
      <c r="AW6878" s="3">
        <v>0.72599999999999998</v>
      </c>
      <c r="AX6878" s="3">
        <v>0.73399999999999999</v>
      </c>
      <c r="AY6878" s="3">
        <v>0.69</v>
      </c>
      <c r="AZ6878" s="3">
        <v>0.67400000000000004</v>
      </c>
      <c r="BA6878">
        <v>0.66100000000000003</v>
      </c>
      <c r="BB6878">
        <v>2017</v>
      </c>
    </row>
    <row r="6879" spans="1:54" hidden="1" x14ac:dyDescent="0.2">
      <c r="A6879">
        <v>961</v>
      </c>
      <c r="B6879" t="s">
        <v>400</v>
      </c>
      <c r="C6879" t="s">
        <v>241</v>
      </c>
      <c r="D6879" t="s">
        <v>160</v>
      </c>
      <c r="E6879" t="s">
        <v>240</v>
      </c>
      <c r="F6879" t="s">
        <v>239</v>
      </c>
      <c r="G6879" t="s">
        <v>217</v>
      </c>
      <c r="I6879" t="s">
        <v>238</v>
      </c>
      <c r="J6879" s="3" t="s">
        <v>215</v>
      </c>
      <c r="K6879" s="3" t="s">
        <v>215</v>
      </c>
      <c r="L6879" s="3" t="s">
        <v>215</v>
      </c>
      <c r="M6879" s="3" t="s">
        <v>215</v>
      </c>
      <c r="N6879" s="3" t="s">
        <v>215</v>
      </c>
      <c r="O6879" s="3" t="s">
        <v>215</v>
      </c>
      <c r="P6879" s="3" t="s">
        <v>215</v>
      </c>
      <c r="Q6879" s="3" t="s">
        <v>215</v>
      </c>
      <c r="R6879" s="3" t="s">
        <v>215</v>
      </c>
      <c r="S6879" s="3" t="s">
        <v>215</v>
      </c>
      <c r="T6879" s="3" t="s">
        <v>215</v>
      </c>
      <c r="U6879" s="3" t="s">
        <v>215</v>
      </c>
      <c r="V6879" s="3" t="s">
        <v>215</v>
      </c>
      <c r="W6879" s="3" t="s">
        <v>215</v>
      </c>
      <c r="X6879" s="3" t="s">
        <v>215</v>
      </c>
      <c r="Y6879" s="3">
        <v>0.83899999999999997</v>
      </c>
      <c r="Z6879" s="3">
        <v>1.19</v>
      </c>
      <c r="AA6879" s="3">
        <v>-0.129</v>
      </c>
      <c r="AB6879" s="3">
        <v>0.26700000000000002</v>
      </c>
      <c r="AC6879" s="3">
        <v>0.502</v>
      </c>
      <c r="AD6879" s="3">
        <v>-8.4000000000000005E-2</v>
      </c>
      <c r="AE6879" s="3">
        <v>2.3E-2</v>
      </c>
      <c r="AF6879" s="3">
        <v>-8.8999999999999996E-2</v>
      </c>
      <c r="AG6879" s="3">
        <v>-0.01</v>
      </c>
      <c r="AH6879" s="3">
        <v>-6.5000000000000002E-2</v>
      </c>
      <c r="AI6879" s="3">
        <v>0.10100000000000001</v>
      </c>
      <c r="AJ6879" s="3">
        <v>0.29099999999999998</v>
      </c>
      <c r="AK6879" s="3">
        <v>1.19</v>
      </c>
      <c r="AL6879" s="3">
        <v>0.46500000000000002</v>
      </c>
      <c r="AM6879" s="3">
        <v>-4.5549999999999997</v>
      </c>
      <c r="AN6879" s="3">
        <v>-4.0289999999999999</v>
      </c>
      <c r="AO6879" s="3">
        <v>-4.17</v>
      </c>
      <c r="AP6879" s="3">
        <v>-1.4379999999999999</v>
      </c>
      <c r="AQ6879" s="3">
        <v>-11.544</v>
      </c>
      <c r="AR6879" s="3">
        <v>-2.8439999999999999</v>
      </c>
      <c r="AS6879" s="3">
        <v>-0.56000000000000005</v>
      </c>
      <c r="AT6879" s="3">
        <v>0.95799999999999996</v>
      </c>
      <c r="AU6879" s="3">
        <v>1.5189999999999999</v>
      </c>
      <c r="AV6879" s="3">
        <v>1.919</v>
      </c>
      <c r="AW6879" s="3">
        <v>1.5009999999999999</v>
      </c>
      <c r="AX6879" s="3">
        <v>1.4470000000000001</v>
      </c>
      <c r="AY6879" s="3">
        <v>1.3009999999999999</v>
      </c>
      <c r="AZ6879" s="3">
        <v>1.2170000000000001</v>
      </c>
      <c r="BA6879">
        <v>1.145</v>
      </c>
      <c r="BB6879">
        <v>2017</v>
      </c>
    </row>
    <row r="6880" spans="1:54" hidden="1" x14ac:dyDescent="0.2">
      <c r="A6880">
        <v>961</v>
      </c>
      <c r="B6880" t="s">
        <v>400</v>
      </c>
      <c r="C6880" t="s">
        <v>237</v>
      </c>
      <c r="D6880" t="s">
        <v>160</v>
      </c>
      <c r="E6880" t="s">
        <v>235</v>
      </c>
      <c r="F6880" t="s">
        <v>234</v>
      </c>
      <c r="G6880" t="s">
        <v>225</v>
      </c>
      <c r="H6880" t="s">
        <v>222</v>
      </c>
      <c r="I6880" t="s">
        <v>1692</v>
      </c>
      <c r="J6880" s="3" t="s">
        <v>215</v>
      </c>
      <c r="K6880" s="3" t="s">
        <v>215</v>
      </c>
      <c r="L6880" s="3" t="s">
        <v>215</v>
      </c>
      <c r="M6880" s="3" t="s">
        <v>215</v>
      </c>
      <c r="N6880" s="3" t="s">
        <v>215</v>
      </c>
      <c r="O6880" s="3" t="s">
        <v>215</v>
      </c>
      <c r="P6880" s="3" t="s">
        <v>215</v>
      </c>
      <c r="Q6880" s="3" t="s">
        <v>215</v>
      </c>
      <c r="R6880" s="3" t="s">
        <v>215</v>
      </c>
      <c r="S6880" s="3" t="s">
        <v>215</v>
      </c>
      <c r="T6880" s="3" t="s">
        <v>215</v>
      </c>
      <c r="U6880" s="3" t="s">
        <v>215</v>
      </c>
      <c r="V6880" s="3" t="s">
        <v>215</v>
      </c>
      <c r="W6880" s="3" t="s">
        <v>215</v>
      </c>
      <c r="X6880" s="3" t="s">
        <v>215</v>
      </c>
      <c r="Y6880" s="3" t="s">
        <v>215</v>
      </c>
      <c r="Z6880" s="3" t="s">
        <v>215</v>
      </c>
      <c r="AA6880" s="3" t="s">
        <v>215</v>
      </c>
      <c r="AB6880" s="3" t="s">
        <v>215</v>
      </c>
      <c r="AC6880" s="3" t="s">
        <v>215</v>
      </c>
      <c r="AD6880" s="3" t="s">
        <v>215</v>
      </c>
      <c r="AE6880" s="3" t="s">
        <v>215</v>
      </c>
      <c r="AF6880" s="3" t="s">
        <v>215</v>
      </c>
      <c r="AG6880" s="3" t="s">
        <v>215</v>
      </c>
      <c r="AH6880" s="3">
        <v>5.4450000000000003</v>
      </c>
      <c r="AI6880" s="3">
        <v>5.8040000000000003</v>
      </c>
      <c r="AJ6880" s="3">
        <v>6.0090000000000003</v>
      </c>
      <c r="AK6880" s="3">
        <v>5.2729999999999997</v>
      </c>
      <c r="AL6880" s="3">
        <v>5.1840000000000002</v>
      </c>
      <c r="AM6880" s="3">
        <v>7.585</v>
      </c>
      <c r="AN6880" s="3">
        <v>9.6310000000000002</v>
      </c>
      <c r="AO6880" s="3">
        <v>11.871</v>
      </c>
      <c r="AP6880" s="3">
        <v>13.24</v>
      </c>
      <c r="AQ6880" s="3">
        <v>16.471</v>
      </c>
      <c r="AR6880" s="3">
        <v>17.484999999999999</v>
      </c>
      <c r="AS6880" s="3">
        <v>19.559999999999999</v>
      </c>
      <c r="AT6880" s="3">
        <v>21.053999999999998</v>
      </c>
      <c r="AU6880" s="3" t="s">
        <v>215</v>
      </c>
      <c r="AV6880" s="3" t="s">
        <v>215</v>
      </c>
      <c r="AW6880" s="3" t="s">
        <v>215</v>
      </c>
      <c r="AX6880" s="3" t="s">
        <v>215</v>
      </c>
      <c r="AY6880" s="3" t="s">
        <v>215</v>
      </c>
      <c r="AZ6880" s="3" t="s">
        <v>215</v>
      </c>
      <c r="BA6880" t="s">
        <v>215</v>
      </c>
      <c r="BB6880">
        <v>2017</v>
      </c>
    </row>
    <row r="6881" spans="1:54" hidden="1" x14ac:dyDescent="0.2">
      <c r="A6881">
        <v>961</v>
      </c>
      <c r="B6881" t="s">
        <v>400</v>
      </c>
      <c r="C6881" t="s">
        <v>236</v>
      </c>
      <c r="D6881" t="s">
        <v>160</v>
      </c>
      <c r="E6881" t="s">
        <v>235</v>
      </c>
      <c r="F6881" t="s">
        <v>234</v>
      </c>
      <c r="G6881" t="s">
        <v>217</v>
      </c>
      <c r="I6881" t="s">
        <v>354</v>
      </c>
      <c r="J6881" s="3" t="s">
        <v>215</v>
      </c>
      <c r="K6881" s="3" t="s">
        <v>215</v>
      </c>
      <c r="L6881" s="3" t="s">
        <v>215</v>
      </c>
      <c r="M6881" s="3" t="s">
        <v>215</v>
      </c>
      <c r="N6881" s="3" t="s">
        <v>215</v>
      </c>
      <c r="O6881" s="3" t="s">
        <v>215</v>
      </c>
      <c r="P6881" s="3" t="s">
        <v>215</v>
      </c>
      <c r="Q6881" s="3" t="s">
        <v>215</v>
      </c>
      <c r="R6881" s="3" t="s">
        <v>215</v>
      </c>
      <c r="S6881" s="3" t="s">
        <v>215</v>
      </c>
      <c r="T6881" s="3" t="s">
        <v>215</v>
      </c>
      <c r="U6881" s="3" t="s">
        <v>215</v>
      </c>
      <c r="V6881" s="3" t="s">
        <v>215</v>
      </c>
      <c r="W6881" s="3" t="s">
        <v>215</v>
      </c>
      <c r="X6881" s="3" t="s">
        <v>215</v>
      </c>
      <c r="Y6881" s="3" t="s">
        <v>215</v>
      </c>
      <c r="Z6881" s="3" t="s">
        <v>215</v>
      </c>
      <c r="AA6881" s="3" t="s">
        <v>215</v>
      </c>
      <c r="AB6881" s="3" t="s">
        <v>215</v>
      </c>
      <c r="AC6881" s="3" t="s">
        <v>215</v>
      </c>
      <c r="AD6881" s="3" t="s">
        <v>215</v>
      </c>
      <c r="AE6881" s="3" t="s">
        <v>215</v>
      </c>
      <c r="AF6881" s="3" t="s">
        <v>215</v>
      </c>
      <c r="AG6881" s="3" t="s">
        <v>215</v>
      </c>
      <c r="AH6881" s="3">
        <v>19.675000000000001</v>
      </c>
      <c r="AI6881" s="3">
        <v>19.858000000000001</v>
      </c>
      <c r="AJ6881" s="3">
        <v>19.042000000000002</v>
      </c>
      <c r="AK6881" s="3">
        <v>15.000999999999999</v>
      </c>
      <c r="AL6881" s="3">
        <v>13.659000000000001</v>
      </c>
      <c r="AM6881" s="3">
        <v>20.971</v>
      </c>
      <c r="AN6881" s="3">
        <v>26.565999999999999</v>
      </c>
      <c r="AO6881" s="3">
        <v>32.174999999999997</v>
      </c>
      <c r="AP6881" s="3">
        <v>36.700000000000003</v>
      </c>
      <c r="AQ6881" s="3">
        <v>45.451000000000001</v>
      </c>
      <c r="AR6881" s="3">
        <v>46.484999999999999</v>
      </c>
      <c r="AS6881" s="3">
        <v>50.365000000000002</v>
      </c>
      <c r="AT6881" s="3">
        <v>52.09</v>
      </c>
      <c r="AU6881" s="3" t="s">
        <v>215</v>
      </c>
      <c r="AV6881" s="3" t="s">
        <v>215</v>
      </c>
      <c r="AW6881" s="3" t="s">
        <v>215</v>
      </c>
      <c r="AX6881" s="3" t="s">
        <v>215</v>
      </c>
      <c r="AY6881" s="3" t="s">
        <v>215</v>
      </c>
      <c r="AZ6881" s="3" t="s">
        <v>215</v>
      </c>
      <c r="BA6881" t="s">
        <v>215</v>
      </c>
      <c r="BB6881">
        <v>2017</v>
      </c>
    </row>
    <row r="6882" spans="1:54" hidden="1" x14ac:dyDescent="0.2">
      <c r="A6882">
        <v>961</v>
      </c>
      <c r="B6882" t="s">
        <v>400</v>
      </c>
      <c r="C6882" t="s">
        <v>233</v>
      </c>
      <c r="D6882" t="s">
        <v>160</v>
      </c>
      <c r="E6882" t="s">
        <v>231</v>
      </c>
      <c r="F6882" t="s">
        <v>230</v>
      </c>
      <c r="G6882" t="s">
        <v>225</v>
      </c>
      <c r="H6882" t="s">
        <v>222</v>
      </c>
      <c r="I6882" t="s">
        <v>1692</v>
      </c>
      <c r="J6882" s="3" t="s">
        <v>215</v>
      </c>
      <c r="K6882" s="3" t="s">
        <v>215</v>
      </c>
      <c r="L6882" s="3" t="s">
        <v>215</v>
      </c>
      <c r="M6882" s="3" t="s">
        <v>215</v>
      </c>
      <c r="N6882" s="3" t="s">
        <v>215</v>
      </c>
      <c r="O6882" s="3" t="s">
        <v>215</v>
      </c>
      <c r="P6882" s="3" t="s">
        <v>215</v>
      </c>
      <c r="Q6882" s="3" t="s">
        <v>215</v>
      </c>
      <c r="R6882" s="3" t="s">
        <v>215</v>
      </c>
      <c r="S6882" s="3" t="s">
        <v>215</v>
      </c>
      <c r="T6882" s="3" t="s">
        <v>215</v>
      </c>
      <c r="U6882" s="3" t="s">
        <v>215</v>
      </c>
      <c r="V6882" s="3" t="s">
        <v>215</v>
      </c>
      <c r="W6882" s="3" t="s">
        <v>215</v>
      </c>
      <c r="X6882" s="3" t="s">
        <v>215</v>
      </c>
      <c r="Y6882" s="3">
        <v>1.7649999999999999</v>
      </c>
      <c r="Z6882" s="3">
        <v>2.4409999999999998</v>
      </c>
      <c r="AA6882" s="3">
        <v>2.863</v>
      </c>
      <c r="AB6882" s="3">
        <v>3.2589999999999999</v>
      </c>
      <c r="AC6882" s="3">
        <v>3.7890000000000001</v>
      </c>
      <c r="AD6882" s="3">
        <v>5.484</v>
      </c>
      <c r="AE6882" s="3">
        <v>6.0359999999999996</v>
      </c>
      <c r="AF6882" s="3">
        <v>6.7080000000000002</v>
      </c>
      <c r="AG6882" s="3">
        <v>6.9420000000000002</v>
      </c>
      <c r="AH6882" s="3">
        <v>7.4249999999999998</v>
      </c>
      <c r="AI6882" s="3">
        <v>7.6870000000000003</v>
      </c>
      <c r="AJ6882" s="3">
        <v>8.2040000000000006</v>
      </c>
      <c r="AK6882" s="3">
        <v>7.9640000000000004</v>
      </c>
      <c r="AL6882" s="3">
        <v>8.2159999999999993</v>
      </c>
      <c r="AM6882" s="3">
        <v>12.47</v>
      </c>
      <c r="AN6882" s="3">
        <v>13.84</v>
      </c>
      <c r="AO6882" s="3">
        <v>17.134</v>
      </c>
      <c r="AP6882" s="3">
        <v>19.404</v>
      </c>
      <c r="AQ6882" s="3">
        <v>25.504999999999999</v>
      </c>
      <c r="AR6882" s="3">
        <v>30.199000000000002</v>
      </c>
      <c r="AS6882" s="3">
        <v>32.07</v>
      </c>
      <c r="AT6882" s="3">
        <v>31.677</v>
      </c>
      <c r="AU6882" s="3">
        <v>32.616999999999997</v>
      </c>
      <c r="AV6882" s="3">
        <v>33.110999999999997</v>
      </c>
      <c r="AW6882" s="3">
        <v>33.753</v>
      </c>
      <c r="AX6882" s="3">
        <v>34.465000000000003</v>
      </c>
      <c r="AY6882" s="3">
        <v>35.298999999999999</v>
      </c>
      <c r="AZ6882" s="3">
        <v>36.210999999999999</v>
      </c>
      <c r="BA6882">
        <v>37.197000000000003</v>
      </c>
      <c r="BB6882">
        <v>2017</v>
      </c>
    </row>
    <row r="6883" spans="1:54" hidden="1" x14ac:dyDescent="0.2">
      <c r="A6883">
        <v>961</v>
      </c>
      <c r="B6883" t="s">
        <v>400</v>
      </c>
      <c r="C6883" t="s">
        <v>232</v>
      </c>
      <c r="D6883" t="s">
        <v>160</v>
      </c>
      <c r="E6883" t="s">
        <v>231</v>
      </c>
      <c r="F6883" t="s">
        <v>230</v>
      </c>
      <c r="G6883" t="s">
        <v>217</v>
      </c>
      <c r="I6883" t="s">
        <v>229</v>
      </c>
      <c r="J6883" s="3" t="s">
        <v>215</v>
      </c>
      <c r="K6883" s="3" t="s">
        <v>215</v>
      </c>
      <c r="L6883" s="3" t="s">
        <v>215</v>
      </c>
      <c r="M6883" s="3" t="s">
        <v>215</v>
      </c>
      <c r="N6883" s="3" t="s">
        <v>215</v>
      </c>
      <c r="O6883" s="3" t="s">
        <v>215</v>
      </c>
      <c r="P6883" s="3" t="s">
        <v>215</v>
      </c>
      <c r="Q6883" s="3" t="s">
        <v>215</v>
      </c>
      <c r="R6883" s="3" t="s">
        <v>215</v>
      </c>
      <c r="S6883" s="3" t="s">
        <v>215</v>
      </c>
      <c r="T6883" s="3" t="s">
        <v>215</v>
      </c>
      <c r="U6883" s="3" t="s">
        <v>215</v>
      </c>
      <c r="V6883" s="3" t="s">
        <v>215</v>
      </c>
      <c r="W6883" s="3" t="s">
        <v>215</v>
      </c>
      <c r="X6883" s="3" t="s">
        <v>215</v>
      </c>
      <c r="Y6883" s="3">
        <v>16.776</v>
      </c>
      <c r="Z6883" s="3">
        <v>20.122</v>
      </c>
      <c r="AA6883" s="3">
        <v>20.702999999999999</v>
      </c>
      <c r="AB6883" s="3">
        <v>21.248999999999999</v>
      </c>
      <c r="AC6883" s="3">
        <v>22.015999999999998</v>
      </c>
      <c r="AD6883" s="3">
        <v>29.010999999999999</v>
      </c>
      <c r="AE6883" s="3">
        <v>28.541</v>
      </c>
      <c r="AF6883" s="3">
        <v>28.396000000000001</v>
      </c>
      <c r="AG6883" s="3">
        <v>27.044</v>
      </c>
      <c r="AH6883" s="3">
        <v>26.832999999999998</v>
      </c>
      <c r="AI6883" s="3">
        <v>26.302</v>
      </c>
      <c r="AJ6883" s="3">
        <v>26</v>
      </c>
      <c r="AK6883" s="3">
        <v>22.657</v>
      </c>
      <c r="AL6883" s="3">
        <v>21.649000000000001</v>
      </c>
      <c r="AM6883" s="3">
        <v>34.478999999999999</v>
      </c>
      <c r="AN6883" s="3">
        <v>38.177</v>
      </c>
      <c r="AO6883" s="3">
        <v>46.438000000000002</v>
      </c>
      <c r="AP6883" s="3">
        <v>53.786000000000001</v>
      </c>
      <c r="AQ6883" s="3">
        <v>70.379000000000005</v>
      </c>
      <c r="AR6883" s="3">
        <v>80.284999999999997</v>
      </c>
      <c r="AS6883" s="3">
        <v>82.578000000000003</v>
      </c>
      <c r="AT6883" s="3">
        <v>78.373000000000005</v>
      </c>
      <c r="AU6883" s="3">
        <v>75.367000000000004</v>
      </c>
      <c r="AV6883" s="3">
        <v>72.099999999999994</v>
      </c>
      <c r="AW6883" s="3">
        <v>69.8</v>
      </c>
      <c r="AX6883" s="3">
        <v>67.974999999999994</v>
      </c>
      <c r="AY6883" s="3">
        <v>66.509</v>
      </c>
      <c r="AZ6883" s="3">
        <v>65.337000000000003</v>
      </c>
      <c r="BA6883">
        <v>64.403000000000006</v>
      </c>
      <c r="BB6883">
        <v>2017</v>
      </c>
    </row>
    <row r="6884" spans="1:54" hidden="1" x14ac:dyDescent="0.2">
      <c r="A6884">
        <v>961</v>
      </c>
      <c r="B6884" t="s">
        <v>400</v>
      </c>
      <c r="C6884" t="s">
        <v>228</v>
      </c>
      <c r="D6884" t="s">
        <v>160</v>
      </c>
      <c r="E6884" t="s">
        <v>227</v>
      </c>
      <c r="F6884" t="s">
        <v>226</v>
      </c>
      <c r="G6884" t="s">
        <v>225</v>
      </c>
      <c r="H6884" t="s">
        <v>222</v>
      </c>
      <c r="I6884" t="s">
        <v>1692</v>
      </c>
      <c r="J6884" s="3" t="s">
        <v>215</v>
      </c>
      <c r="K6884" s="3" t="s">
        <v>215</v>
      </c>
      <c r="L6884" s="3" t="s">
        <v>215</v>
      </c>
      <c r="M6884" s="3" t="s">
        <v>215</v>
      </c>
      <c r="N6884" s="3" t="s">
        <v>215</v>
      </c>
      <c r="O6884" s="3" t="s">
        <v>215</v>
      </c>
      <c r="P6884" s="3" t="s">
        <v>215</v>
      </c>
      <c r="Q6884" s="3" t="s">
        <v>215</v>
      </c>
      <c r="R6884" s="3" t="s">
        <v>215</v>
      </c>
      <c r="S6884" s="3" t="s">
        <v>215</v>
      </c>
      <c r="T6884" s="3" t="s">
        <v>215</v>
      </c>
      <c r="U6884" s="3" t="s">
        <v>215</v>
      </c>
      <c r="V6884" s="3">
        <v>6.4189999999999996</v>
      </c>
      <c r="W6884" s="3">
        <v>7.7729999999999997</v>
      </c>
      <c r="X6884" s="3">
        <v>9.0109999999999992</v>
      </c>
      <c r="Y6884" s="3">
        <v>10.522</v>
      </c>
      <c r="Z6884" s="3">
        <v>12.132</v>
      </c>
      <c r="AA6884" s="3">
        <v>13.827</v>
      </c>
      <c r="AB6884" s="3">
        <v>15.337</v>
      </c>
      <c r="AC6884" s="3">
        <v>17.21</v>
      </c>
      <c r="AD6884" s="3">
        <v>18.902000000000001</v>
      </c>
      <c r="AE6884" s="3">
        <v>21.146999999999998</v>
      </c>
      <c r="AF6884" s="3">
        <v>23.623000000000001</v>
      </c>
      <c r="AG6884" s="3">
        <v>25.667999999999999</v>
      </c>
      <c r="AH6884" s="3">
        <v>27.672999999999998</v>
      </c>
      <c r="AI6884" s="3">
        <v>29.227</v>
      </c>
      <c r="AJ6884" s="3">
        <v>31.555</v>
      </c>
      <c r="AK6884" s="3">
        <v>35.152999999999999</v>
      </c>
      <c r="AL6884" s="3">
        <v>37.951000000000001</v>
      </c>
      <c r="AM6884" s="3">
        <v>36.165999999999997</v>
      </c>
      <c r="AN6884" s="3">
        <v>36.252000000000002</v>
      </c>
      <c r="AO6884" s="3">
        <v>36.896000000000001</v>
      </c>
      <c r="AP6884" s="3">
        <v>36.076000000000001</v>
      </c>
      <c r="AQ6884" s="3">
        <v>36.238999999999997</v>
      </c>
      <c r="AR6884" s="3">
        <v>37.615000000000002</v>
      </c>
      <c r="AS6884" s="3">
        <v>38.837000000000003</v>
      </c>
      <c r="AT6884" s="3">
        <v>40.417999999999999</v>
      </c>
      <c r="AU6884" s="3">
        <v>43.277999999999999</v>
      </c>
      <c r="AV6884" s="3">
        <v>45.923000000000002</v>
      </c>
      <c r="AW6884" s="3">
        <v>48.357999999999997</v>
      </c>
      <c r="AX6884" s="3">
        <v>50.701999999999998</v>
      </c>
      <c r="AY6884" s="3">
        <v>53.073999999999998</v>
      </c>
      <c r="AZ6884" s="3">
        <v>55.421999999999997</v>
      </c>
      <c r="BA6884">
        <v>57.756</v>
      </c>
      <c r="BB6884">
        <v>2017</v>
      </c>
    </row>
    <row r="6885" spans="1:54" hidden="1" x14ac:dyDescent="0.2">
      <c r="A6885">
        <v>961</v>
      </c>
      <c r="B6885" t="s">
        <v>400</v>
      </c>
      <c r="C6885" t="s">
        <v>224</v>
      </c>
      <c r="D6885" t="s">
        <v>160</v>
      </c>
      <c r="E6885" t="s">
        <v>219</v>
      </c>
      <c r="F6885" t="s">
        <v>218</v>
      </c>
      <c r="G6885" t="s">
        <v>223</v>
      </c>
      <c r="H6885" t="s">
        <v>222</v>
      </c>
      <c r="I6885" t="s">
        <v>1693</v>
      </c>
      <c r="J6885" s="3" t="s">
        <v>215</v>
      </c>
      <c r="K6885" s="3" t="s">
        <v>215</v>
      </c>
      <c r="L6885" s="3" t="s">
        <v>215</v>
      </c>
      <c r="M6885" s="3" t="s">
        <v>215</v>
      </c>
      <c r="N6885" s="3" t="s">
        <v>215</v>
      </c>
      <c r="O6885" s="3" t="s">
        <v>215</v>
      </c>
      <c r="P6885" s="3" t="s">
        <v>215</v>
      </c>
      <c r="Q6885" s="3" t="s">
        <v>215</v>
      </c>
      <c r="R6885" s="3" t="s">
        <v>215</v>
      </c>
      <c r="S6885" s="3" t="s">
        <v>215</v>
      </c>
      <c r="T6885" s="3" t="s">
        <v>215</v>
      </c>
      <c r="U6885" s="3" t="s">
        <v>215</v>
      </c>
      <c r="V6885" s="3">
        <v>1.087</v>
      </c>
      <c r="W6885" s="3">
        <v>0.28199999999999997</v>
      </c>
      <c r="X6885" s="3">
        <v>0.56499999999999995</v>
      </c>
      <c r="Y6885" s="3">
        <v>-9.7000000000000003E-2</v>
      </c>
      <c r="Z6885" s="3">
        <v>1.4999999999999999E-2</v>
      </c>
      <c r="AA6885" s="3">
        <v>2.3E-2</v>
      </c>
      <c r="AB6885" s="3">
        <v>-0.14699999999999999</v>
      </c>
      <c r="AC6885" s="3">
        <v>-0.73499999999999999</v>
      </c>
      <c r="AD6885" s="3">
        <v>-0.56399999999999995</v>
      </c>
      <c r="AE6885" s="3">
        <v>8.0000000000000002E-3</v>
      </c>
      <c r="AF6885" s="3">
        <v>0.20599999999999999</v>
      </c>
      <c r="AG6885" s="3">
        <v>-0.24</v>
      </c>
      <c r="AH6885" s="3">
        <v>-0.92700000000000005</v>
      </c>
      <c r="AI6885" s="3">
        <v>-0.65300000000000002</v>
      </c>
      <c r="AJ6885" s="3">
        <v>-0.72499999999999998</v>
      </c>
      <c r="AK6885" s="3">
        <v>-1.9890000000000001</v>
      </c>
      <c r="AL6885" s="3">
        <v>-2.9689999999999999</v>
      </c>
      <c r="AM6885" s="3">
        <v>-0.28199999999999997</v>
      </c>
      <c r="AN6885" s="3">
        <v>-5.7000000000000002E-2</v>
      </c>
      <c r="AO6885" s="3">
        <v>9.4E-2</v>
      </c>
      <c r="AP6885" s="3">
        <v>0.997</v>
      </c>
      <c r="AQ6885" s="3">
        <v>2.117</v>
      </c>
      <c r="AR6885" s="3">
        <v>2.895</v>
      </c>
      <c r="AS6885" s="3">
        <v>1.8839999999999999</v>
      </c>
      <c r="AT6885" s="3">
        <v>2.3319999999999999</v>
      </c>
      <c r="AU6885" s="3">
        <v>3.177</v>
      </c>
      <c r="AV6885" s="3">
        <v>3.2480000000000002</v>
      </c>
      <c r="AW6885" s="3">
        <v>3.17</v>
      </c>
      <c r="AX6885" s="3">
        <v>3.1779999999999999</v>
      </c>
      <c r="AY6885" s="3">
        <v>2.8380000000000001</v>
      </c>
      <c r="AZ6885" s="3">
        <v>2.5840000000000001</v>
      </c>
      <c r="BA6885">
        <v>2.1150000000000002</v>
      </c>
      <c r="BB6885">
        <v>2017</v>
      </c>
    </row>
    <row r="6886" spans="1:54" hidden="1" x14ac:dyDescent="0.2">
      <c r="A6886">
        <v>961</v>
      </c>
      <c r="B6886" t="s">
        <v>400</v>
      </c>
      <c r="C6886" t="s">
        <v>220</v>
      </c>
      <c r="D6886" t="s">
        <v>160</v>
      </c>
      <c r="E6886" t="s">
        <v>219</v>
      </c>
      <c r="F6886" t="s">
        <v>218</v>
      </c>
      <c r="G6886" t="s">
        <v>217</v>
      </c>
      <c r="I6886" t="s">
        <v>216</v>
      </c>
      <c r="J6886" s="3" t="s">
        <v>215</v>
      </c>
      <c r="K6886" s="3" t="s">
        <v>215</v>
      </c>
      <c r="L6886" s="3" t="s">
        <v>215</v>
      </c>
      <c r="M6886" s="3" t="s">
        <v>215</v>
      </c>
      <c r="N6886" s="3" t="s">
        <v>215</v>
      </c>
      <c r="O6886" s="3" t="s">
        <v>215</v>
      </c>
      <c r="P6886" s="3" t="s">
        <v>215</v>
      </c>
      <c r="Q6886" s="3" t="s">
        <v>215</v>
      </c>
      <c r="R6886" s="3" t="s">
        <v>215</v>
      </c>
      <c r="S6886" s="3" t="s">
        <v>215</v>
      </c>
      <c r="T6886" s="3" t="s">
        <v>215</v>
      </c>
      <c r="U6886" s="3" t="s">
        <v>215</v>
      </c>
      <c r="V6886" s="3">
        <v>5.6630000000000003</v>
      </c>
      <c r="W6886" s="3">
        <v>1.702</v>
      </c>
      <c r="X6886" s="3">
        <v>3.3650000000000002</v>
      </c>
      <c r="Y6886" s="3">
        <v>-0.45500000000000002</v>
      </c>
      <c r="Z6886" s="3">
        <v>6.8000000000000005E-2</v>
      </c>
      <c r="AA6886" s="3">
        <v>0.108</v>
      </c>
      <c r="AB6886" s="3">
        <v>-0.66200000000000003</v>
      </c>
      <c r="AC6886" s="3">
        <v>-3.2330000000000001</v>
      </c>
      <c r="AD6886" s="3">
        <v>-2.758</v>
      </c>
      <c r="AE6886" s="3">
        <v>0.04</v>
      </c>
      <c r="AF6886" s="3">
        <v>0.872</v>
      </c>
      <c r="AG6886" s="3">
        <v>-0.80800000000000005</v>
      </c>
      <c r="AH6886" s="3">
        <v>-2.6869999999999998</v>
      </c>
      <c r="AI6886" s="3">
        <v>-1.794</v>
      </c>
      <c r="AJ6886" s="3">
        <v>-1.831</v>
      </c>
      <c r="AK6886" s="3">
        <v>-4.13</v>
      </c>
      <c r="AL6886" s="3">
        <v>-5.3159999999999998</v>
      </c>
      <c r="AM6886" s="3">
        <v>-0.56100000000000005</v>
      </c>
      <c r="AN6886" s="3">
        <v>-0.11899999999999999</v>
      </c>
      <c r="AO6886" s="3">
        <v>0.184</v>
      </c>
      <c r="AP6886" s="3">
        <v>2.149</v>
      </c>
      <c r="AQ6886" s="3">
        <v>4.399</v>
      </c>
      <c r="AR6886" s="3">
        <v>5.7919999999999998</v>
      </c>
      <c r="AS6886" s="3">
        <v>4.3730000000000002</v>
      </c>
      <c r="AT6886" s="3">
        <v>5.2140000000000004</v>
      </c>
      <c r="AU6886" s="3">
        <v>6.5010000000000003</v>
      </c>
      <c r="AV6886" s="3">
        <v>5.7039999999999997</v>
      </c>
      <c r="AW6886" s="3">
        <v>5.2279999999999998</v>
      </c>
      <c r="AX6886" s="3">
        <v>4.9420000000000002</v>
      </c>
      <c r="AY6886" s="3">
        <v>4.1870000000000003</v>
      </c>
      <c r="AZ6886" s="3">
        <v>3.625</v>
      </c>
      <c r="BA6886">
        <v>2.8359999999999999</v>
      </c>
      <c r="BB6886">
        <v>2017</v>
      </c>
    </row>
    <row r="6887" spans="1:54" x14ac:dyDescent="0.2">
      <c r="A6887">
        <v>813</v>
      </c>
      <c r="B6887" t="s">
        <v>399</v>
      </c>
      <c r="C6887" t="s">
        <v>352</v>
      </c>
      <c r="D6887" t="s">
        <v>111</v>
      </c>
      <c r="E6887" t="s">
        <v>349</v>
      </c>
      <c r="F6887" t="s">
        <v>351</v>
      </c>
      <c r="G6887" t="s">
        <v>225</v>
      </c>
      <c r="H6887" t="s">
        <v>222</v>
      </c>
      <c r="I6887" t="s">
        <v>1694</v>
      </c>
      <c r="J6887" s="3">
        <v>1.8069999999999999</v>
      </c>
      <c r="K6887" s="3">
        <v>1.774</v>
      </c>
      <c r="L6887" s="3">
        <v>1.7450000000000001</v>
      </c>
      <c r="M6887" s="3">
        <v>1.8129999999999999</v>
      </c>
      <c r="N6887" s="3">
        <v>1.8160000000000001</v>
      </c>
      <c r="O6887" s="3">
        <v>1.7589999999999999</v>
      </c>
      <c r="P6887" s="3">
        <v>1.7549999999999999</v>
      </c>
      <c r="Q6887" s="3">
        <v>1.903</v>
      </c>
      <c r="R6887" s="3">
        <v>1.927</v>
      </c>
      <c r="S6887" s="3">
        <v>2.0089999999999999</v>
      </c>
      <c r="T6887" s="3">
        <v>2.0529999999999999</v>
      </c>
      <c r="U6887" s="3">
        <v>2.177</v>
      </c>
      <c r="V6887" s="3">
        <v>2.4529999999999998</v>
      </c>
      <c r="W6887" s="3">
        <v>2.5510000000000002</v>
      </c>
      <c r="X6887" s="3">
        <v>2.758</v>
      </c>
      <c r="Y6887" s="3">
        <v>3.036</v>
      </c>
      <c r="Z6887" s="3">
        <v>3.085</v>
      </c>
      <c r="AA6887" s="3">
        <v>3.0569999999999999</v>
      </c>
      <c r="AB6887" s="3">
        <v>3.0960000000000001</v>
      </c>
      <c r="AC6887" s="3">
        <v>3.081</v>
      </c>
      <c r="AD6887" s="3">
        <v>2.641</v>
      </c>
      <c r="AE6887" s="3">
        <v>2.431</v>
      </c>
      <c r="AF6887" s="3">
        <v>2.363</v>
      </c>
      <c r="AG6887" s="3">
        <v>2.5169999999999999</v>
      </c>
      <c r="AH6887" s="3">
        <v>2.7210000000000001</v>
      </c>
      <c r="AI6887" s="3">
        <v>3.07</v>
      </c>
      <c r="AJ6887" s="3">
        <v>3.1930000000000001</v>
      </c>
      <c r="AK6887" s="3">
        <v>3.3969999999999998</v>
      </c>
      <c r="AL6887" s="3">
        <v>3.6379999999999999</v>
      </c>
      <c r="AM6887" s="3">
        <v>3.4660000000000002</v>
      </c>
      <c r="AN6887" s="3">
        <v>3.702</v>
      </c>
      <c r="AO6887" s="3">
        <v>4.1909999999999998</v>
      </c>
      <c r="AP6887" s="3">
        <v>4.3810000000000002</v>
      </c>
      <c r="AQ6887" s="3">
        <v>4.5140000000000002</v>
      </c>
      <c r="AR6887" s="3">
        <v>4.6150000000000002</v>
      </c>
      <c r="AS6887" s="3">
        <v>4.7329999999999997</v>
      </c>
      <c r="AT6887" s="3">
        <v>4.8959999999999999</v>
      </c>
      <c r="AU6887" s="3">
        <v>5.0549999999999997</v>
      </c>
      <c r="AV6887" s="3">
        <v>5.2089999999999996</v>
      </c>
      <c r="AW6887" s="3">
        <v>5.3609999999999998</v>
      </c>
      <c r="AX6887" s="3">
        <v>5.5090000000000003</v>
      </c>
      <c r="AY6887" s="3">
        <v>5.6639999999999997</v>
      </c>
      <c r="AZ6887" s="3">
        <v>5.8220000000000001</v>
      </c>
      <c r="BA6887">
        <v>5.99</v>
      </c>
      <c r="BB6887">
        <v>2016</v>
      </c>
    </row>
    <row r="6888" spans="1:54" hidden="1" x14ac:dyDescent="0.2">
      <c r="A6888">
        <v>813</v>
      </c>
      <c r="B6888" t="s">
        <v>399</v>
      </c>
      <c r="C6888" t="s">
        <v>350</v>
      </c>
      <c r="D6888" t="s">
        <v>111</v>
      </c>
      <c r="E6888" t="s">
        <v>349</v>
      </c>
      <c r="F6888" t="s">
        <v>348</v>
      </c>
      <c r="G6888" t="s">
        <v>275</v>
      </c>
      <c r="I6888" t="s">
        <v>347</v>
      </c>
      <c r="J6888" s="3">
        <v>-2.6629999999999998</v>
      </c>
      <c r="K6888" s="3">
        <v>-1.7969999999999999</v>
      </c>
      <c r="L6888" s="3">
        <v>-1.67</v>
      </c>
      <c r="M6888" s="3">
        <v>3.891</v>
      </c>
      <c r="N6888" s="3">
        <v>0.17</v>
      </c>
      <c r="O6888" s="3">
        <v>-3.1320000000000001</v>
      </c>
      <c r="P6888" s="3">
        <v>-0.20100000000000001</v>
      </c>
      <c r="Q6888" s="3">
        <v>8.4209999999999994</v>
      </c>
      <c r="R6888" s="3">
        <v>1.25</v>
      </c>
      <c r="S6888" s="3">
        <v>4.2640000000000002</v>
      </c>
      <c r="T6888" s="3">
        <v>2.2000000000000002</v>
      </c>
      <c r="U6888" s="3">
        <v>6</v>
      </c>
      <c r="V6888" s="3">
        <v>12.7</v>
      </c>
      <c r="W6888" s="3">
        <v>4</v>
      </c>
      <c r="X6888" s="3">
        <v>8.1</v>
      </c>
      <c r="Y6888" s="3">
        <v>10.089</v>
      </c>
      <c r="Z6888" s="3">
        <v>1.61</v>
      </c>
      <c r="AA6888" s="3">
        <v>-0.91400000000000003</v>
      </c>
      <c r="AB6888" s="3">
        <v>1.292</v>
      </c>
      <c r="AC6888" s="3">
        <v>-0.48599999999999999</v>
      </c>
      <c r="AD6888" s="3">
        <v>-14.276999999999999</v>
      </c>
      <c r="AE6888" s="3">
        <v>-7.9569999999999999</v>
      </c>
      <c r="AF6888" s="3">
        <v>-2.8</v>
      </c>
      <c r="AG6888" s="3">
        <v>6.5229999999999997</v>
      </c>
      <c r="AH6888" s="3">
        <v>8.0890000000000004</v>
      </c>
      <c r="AI6888" s="3">
        <v>12.853</v>
      </c>
      <c r="AJ6888" s="3">
        <v>3.9929999999999999</v>
      </c>
      <c r="AK6888" s="3">
        <v>6.3890000000000002</v>
      </c>
      <c r="AL6888" s="3">
        <v>7.1059999999999999</v>
      </c>
      <c r="AM6888" s="3">
        <v>-4.7380000000000004</v>
      </c>
      <c r="AN6888" s="3">
        <v>6.8090000000000002</v>
      </c>
      <c r="AO6888" s="3">
        <v>13.196</v>
      </c>
      <c r="AP6888" s="3">
        <v>4.5549999999999997</v>
      </c>
      <c r="AQ6888" s="3">
        <v>3.0179999999999998</v>
      </c>
      <c r="AR6888" s="3">
        <v>2.25</v>
      </c>
      <c r="AS6888" s="3">
        <v>2.5419999999999998</v>
      </c>
      <c r="AT6888" s="3">
        <v>3.4569999999999999</v>
      </c>
      <c r="AU6888" s="3">
        <v>3.238</v>
      </c>
      <c r="AV6888" s="3">
        <v>3.0449999999999999</v>
      </c>
      <c r="AW6888" s="3">
        <v>2.9220000000000002</v>
      </c>
      <c r="AX6888" s="3">
        <v>2.77</v>
      </c>
      <c r="AY6888" s="3">
        <v>2.802</v>
      </c>
      <c r="AZ6888" s="3">
        <v>2.8010000000000002</v>
      </c>
      <c r="BA6888">
        <v>2.8769999999999998</v>
      </c>
      <c r="BB6888">
        <v>2016</v>
      </c>
    </row>
    <row r="6889" spans="1:54" hidden="1" x14ac:dyDescent="0.2">
      <c r="A6889">
        <v>813</v>
      </c>
      <c r="B6889" t="s">
        <v>399</v>
      </c>
      <c r="C6889" t="s">
        <v>346</v>
      </c>
      <c r="D6889" t="s">
        <v>111</v>
      </c>
      <c r="E6889" t="s">
        <v>342</v>
      </c>
      <c r="F6889" t="s">
        <v>345</v>
      </c>
      <c r="G6889" t="s">
        <v>225</v>
      </c>
      <c r="H6889" t="s">
        <v>222</v>
      </c>
      <c r="I6889" t="s">
        <v>1694</v>
      </c>
      <c r="J6889" s="3">
        <v>0.14699999999999999</v>
      </c>
      <c r="K6889" s="3">
        <v>0.16300000000000001</v>
      </c>
      <c r="L6889" s="3">
        <v>0.18099999999999999</v>
      </c>
      <c r="M6889" s="3">
        <v>0.20200000000000001</v>
      </c>
      <c r="N6889" s="3">
        <v>0.224</v>
      </c>
      <c r="O6889" s="3">
        <v>0.23699999999999999</v>
      </c>
      <c r="P6889" s="3">
        <v>0.249</v>
      </c>
      <c r="Q6889" s="3">
        <v>0.30099999999999999</v>
      </c>
      <c r="R6889" s="3">
        <v>0.35599999999999998</v>
      </c>
      <c r="S6889" s="3">
        <v>0.38400000000000001</v>
      </c>
      <c r="T6889" s="3">
        <v>0.52600000000000002</v>
      </c>
      <c r="U6889" s="3">
        <v>0.59799999999999998</v>
      </c>
      <c r="V6889" s="3">
        <v>0.76300000000000001</v>
      </c>
      <c r="W6889" s="3">
        <v>0.92900000000000005</v>
      </c>
      <c r="X6889" s="3">
        <v>1.2150000000000001</v>
      </c>
      <c r="Y6889" s="3">
        <v>1.4630000000000001</v>
      </c>
      <c r="Z6889" s="3">
        <v>1.6859999999999999</v>
      </c>
      <c r="AA6889" s="3">
        <v>1.84</v>
      </c>
      <c r="AB6889" s="3">
        <v>2.0379999999999998</v>
      </c>
      <c r="AC6889" s="3">
        <v>2.1669999999999998</v>
      </c>
      <c r="AD6889" s="3">
        <v>1.9379999999999999</v>
      </c>
      <c r="AE6889" s="3">
        <v>2.0059999999999998</v>
      </c>
      <c r="AF6889" s="3">
        <v>2.1840000000000002</v>
      </c>
      <c r="AG6889" s="3">
        <v>2.359</v>
      </c>
      <c r="AH6889" s="3">
        <v>2.7210000000000001</v>
      </c>
      <c r="AI6889" s="3">
        <v>3.234</v>
      </c>
      <c r="AJ6889" s="3">
        <v>3.585</v>
      </c>
      <c r="AK6889" s="3">
        <v>3.9489999999999998</v>
      </c>
      <c r="AL6889" s="3">
        <v>4.7130000000000001</v>
      </c>
      <c r="AM6889" s="3">
        <v>4.8150000000000004</v>
      </c>
      <c r="AN6889" s="3">
        <v>5.4930000000000003</v>
      </c>
      <c r="AO6889" s="3">
        <v>7.1269999999999998</v>
      </c>
      <c r="AP6889" s="3">
        <v>7.8250000000000002</v>
      </c>
      <c r="AQ6889" s="3">
        <v>8.25</v>
      </c>
      <c r="AR6889" s="3">
        <v>8.6460000000000008</v>
      </c>
      <c r="AS6889" s="3">
        <v>9.1389999999999993</v>
      </c>
      <c r="AT6889" s="3">
        <v>9.798</v>
      </c>
      <c r="AU6889" s="3">
        <v>10.281000000000001</v>
      </c>
      <c r="AV6889" s="3">
        <v>10.884</v>
      </c>
      <c r="AW6889" s="3">
        <v>11.564</v>
      </c>
      <c r="AX6889" s="3">
        <v>12.297000000000001</v>
      </c>
      <c r="AY6889" s="3">
        <v>13.117000000000001</v>
      </c>
      <c r="AZ6889" s="3">
        <v>14.012</v>
      </c>
      <c r="BA6889">
        <v>15.066000000000001</v>
      </c>
      <c r="BB6889">
        <v>2016</v>
      </c>
    </row>
    <row r="6890" spans="1:54" hidden="1" x14ac:dyDescent="0.2">
      <c r="A6890">
        <v>813</v>
      </c>
      <c r="B6890" t="s">
        <v>399</v>
      </c>
      <c r="C6890" t="s">
        <v>344</v>
      </c>
      <c r="D6890" t="s">
        <v>111</v>
      </c>
      <c r="E6890" t="s">
        <v>342</v>
      </c>
      <c r="F6890" t="s">
        <v>343</v>
      </c>
      <c r="G6890" t="s">
        <v>223</v>
      </c>
      <c r="H6890" t="s">
        <v>222</v>
      </c>
      <c r="I6890" t="s">
        <v>310</v>
      </c>
      <c r="J6890" s="3">
        <v>0.17699999999999999</v>
      </c>
      <c r="K6890" s="3">
        <v>0.188</v>
      </c>
      <c r="L6890" s="3">
        <v>0.187</v>
      </c>
      <c r="M6890" s="3">
        <v>0.17599999999999999</v>
      </c>
      <c r="N6890" s="3">
        <v>0.17599999999999999</v>
      </c>
      <c r="O6890" s="3">
        <v>0.16</v>
      </c>
      <c r="P6890" s="3">
        <v>0.14299999999999999</v>
      </c>
      <c r="Q6890" s="3">
        <v>0.15</v>
      </c>
      <c r="R6890" s="3">
        <v>0.17100000000000001</v>
      </c>
      <c r="S6890" s="3">
        <v>0.16700000000000001</v>
      </c>
      <c r="T6890" s="3">
        <v>0.20799999999999999</v>
      </c>
      <c r="U6890" s="3">
        <v>0.22</v>
      </c>
      <c r="V6890" s="3">
        <v>0.26100000000000001</v>
      </c>
      <c r="W6890" s="3">
        <v>0.29099999999999998</v>
      </c>
      <c r="X6890" s="3">
        <v>0.36899999999999999</v>
      </c>
      <c r="Y6890" s="3">
        <v>0.42899999999999999</v>
      </c>
      <c r="Z6890" s="3">
        <v>0.47299999999999998</v>
      </c>
      <c r="AA6890" s="3">
        <v>0.495</v>
      </c>
      <c r="AB6890" s="3">
        <v>0.42299999999999999</v>
      </c>
      <c r="AC6890" s="3">
        <v>0.44800000000000001</v>
      </c>
      <c r="AD6890" s="3">
        <v>0.38100000000000001</v>
      </c>
      <c r="AE6890" s="3">
        <v>0.38</v>
      </c>
      <c r="AF6890" s="3">
        <v>0.32400000000000001</v>
      </c>
      <c r="AG6890" s="3">
        <v>0.314</v>
      </c>
      <c r="AH6890" s="3">
        <v>0.36299999999999999</v>
      </c>
      <c r="AI6890" s="3">
        <v>0.42899999999999999</v>
      </c>
      <c r="AJ6890" s="3">
        <v>0.47099999999999997</v>
      </c>
      <c r="AK6890" s="3">
        <v>0.51600000000000001</v>
      </c>
      <c r="AL6890" s="3">
        <v>0.60799999999999998</v>
      </c>
      <c r="AM6890" s="3">
        <v>0.59799999999999998</v>
      </c>
      <c r="AN6890" s="3">
        <v>0.68100000000000005</v>
      </c>
      <c r="AO6890" s="3">
        <v>0.93300000000000005</v>
      </c>
      <c r="AP6890" s="3">
        <v>1.0640000000000001</v>
      </c>
      <c r="AQ6890" s="3">
        <v>1.1299999999999999</v>
      </c>
      <c r="AR6890" s="3">
        <v>1.1739999999999999</v>
      </c>
      <c r="AS6890" s="3">
        <v>1.1579999999999999</v>
      </c>
      <c r="AT6890" s="3">
        <v>1.2350000000000001</v>
      </c>
      <c r="AU6890" s="3">
        <v>1.2769999999999999</v>
      </c>
      <c r="AV6890" s="3">
        <v>1.377</v>
      </c>
      <c r="AW6890" s="3">
        <v>1.4630000000000001</v>
      </c>
      <c r="AX6890" s="3">
        <v>1.556</v>
      </c>
      <c r="AY6890" s="3">
        <v>1.659</v>
      </c>
      <c r="AZ6890" s="3">
        <v>1.7729999999999999</v>
      </c>
      <c r="BA6890">
        <v>1.9059999999999999</v>
      </c>
      <c r="BB6890">
        <v>2016</v>
      </c>
    </row>
    <row r="6891" spans="1:54" hidden="1" x14ac:dyDescent="0.2">
      <c r="A6891">
        <v>813</v>
      </c>
      <c r="B6891" t="s">
        <v>399</v>
      </c>
      <c r="C6891" t="s">
        <v>213</v>
      </c>
      <c r="D6891" t="s">
        <v>111</v>
      </c>
      <c r="E6891" t="s">
        <v>342</v>
      </c>
      <c r="F6891" s="3" t="s">
        <v>341</v>
      </c>
      <c r="G6891" t="s">
        <v>323</v>
      </c>
      <c r="H6891" t="s">
        <v>222</v>
      </c>
      <c r="I6891" t="s">
        <v>310</v>
      </c>
      <c r="J6891">
        <v>0.185</v>
      </c>
      <c r="K6891">
        <v>0.19900000000000001</v>
      </c>
      <c r="L6891">
        <v>0.20799999999999999</v>
      </c>
      <c r="M6891">
        <v>0.224</v>
      </c>
      <c r="N6891">
        <v>0.23300000000000001</v>
      </c>
      <c r="O6891">
        <v>0.23200000000000001</v>
      </c>
      <c r="P6891">
        <v>0.23699999999999999</v>
      </c>
      <c r="Q6891">
        <v>0.26300000000000001</v>
      </c>
      <c r="R6891">
        <v>0.27600000000000002</v>
      </c>
      <c r="S6891">
        <v>0.29899999999999999</v>
      </c>
      <c r="T6891">
        <v>0.317</v>
      </c>
      <c r="U6891">
        <v>0.34699999999999998</v>
      </c>
      <c r="V6891">
        <v>0.4</v>
      </c>
      <c r="W6891">
        <v>0.42599999999999999</v>
      </c>
      <c r="X6891">
        <v>0.47</v>
      </c>
      <c r="Y6891">
        <v>0.52800000000000002</v>
      </c>
      <c r="Z6891">
        <v>0.54600000000000004</v>
      </c>
      <c r="AA6891">
        <v>0.55000000000000004</v>
      </c>
      <c r="AB6891">
        <v>0.56399999999999995</v>
      </c>
      <c r="AC6891">
        <v>0.56999999999999995</v>
      </c>
      <c r="AD6891">
        <v>0.499</v>
      </c>
      <c r="AE6891">
        <v>0.47</v>
      </c>
      <c r="AF6891">
        <v>0.46400000000000002</v>
      </c>
      <c r="AG6891">
        <v>0.504</v>
      </c>
      <c r="AH6891">
        <v>0.56000000000000005</v>
      </c>
      <c r="AI6891">
        <v>0.65200000000000002</v>
      </c>
      <c r="AJ6891">
        <v>0.69899999999999995</v>
      </c>
      <c r="AK6891">
        <v>0.76300000000000001</v>
      </c>
      <c r="AL6891">
        <v>0.83399999999999996</v>
      </c>
      <c r="AM6891">
        <v>0.8</v>
      </c>
      <c r="AN6891">
        <v>0.86499999999999999</v>
      </c>
      <c r="AO6891">
        <v>0.999</v>
      </c>
      <c r="AP6891">
        <v>1.0640000000000001</v>
      </c>
      <c r="AQ6891">
        <v>1.1140000000000001</v>
      </c>
      <c r="AR6891">
        <v>1.1599999999999999</v>
      </c>
      <c r="AS6891">
        <v>1.202</v>
      </c>
      <c r="AT6891">
        <v>1.2589999999999999</v>
      </c>
      <c r="AU6891">
        <v>1.3240000000000001</v>
      </c>
      <c r="AV6891">
        <v>1.395</v>
      </c>
      <c r="AW6891">
        <v>1.4670000000000001</v>
      </c>
      <c r="AX6891">
        <v>1.5369999999999999</v>
      </c>
      <c r="AY6891">
        <v>1.61</v>
      </c>
      <c r="AZ6891">
        <v>1.6839999999999999</v>
      </c>
      <c r="BA6891">
        <v>1.762</v>
      </c>
      <c r="BB6891">
        <v>2016</v>
      </c>
    </row>
    <row r="6892" spans="1:54" hidden="1" x14ac:dyDescent="0.2">
      <c r="A6892">
        <v>813</v>
      </c>
      <c r="B6892" t="s">
        <v>399</v>
      </c>
      <c r="C6892" t="s">
        <v>340</v>
      </c>
      <c r="D6892" t="s">
        <v>111</v>
      </c>
      <c r="E6892" t="s">
        <v>339</v>
      </c>
      <c r="F6892" t="s">
        <v>338</v>
      </c>
      <c r="G6892" t="s">
        <v>295</v>
      </c>
      <c r="I6892" t="s">
        <v>337</v>
      </c>
      <c r="J6892" s="3">
        <v>8.1340000000000003</v>
      </c>
      <c r="K6892" s="3">
        <v>9.2029999999999994</v>
      </c>
      <c r="L6892" s="3">
        <v>10.398999999999999</v>
      </c>
      <c r="M6892" s="3">
        <v>11.122</v>
      </c>
      <c r="N6892" s="3">
        <v>12.336</v>
      </c>
      <c r="O6892" s="3">
        <v>13.497</v>
      </c>
      <c r="P6892" s="3">
        <v>14.185</v>
      </c>
      <c r="Q6892" s="3">
        <v>15.816000000000001</v>
      </c>
      <c r="R6892" s="3">
        <v>18.475000000000001</v>
      </c>
      <c r="S6892" s="3">
        <v>19.113</v>
      </c>
      <c r="T6892" s="3">
        <v>25.631</v>
      </c>
      <c r="U6892" s="3">
        <v>27.489000000000001</v>
      </c>
      <c r="V6892" s="3">
        <v>31.105</v>
      </c>
      <c r="W6892" s="3">
        <v>36.399000000000001</v>
      </c>
      <c r="X6892" s="3">
        <v>44.067999999999998</v>
      </c>
      <c r="Y6892" s="3">
        <v>48.177999999999997</v>
      </c>
      <c r="Z6892" s="3">
        <v>54.66</v>
      </c>
      <c r="AA6892" s="3">
        <v>60.207000000000001</v>
      </c>
      <c r="AB6892" s="3">
        <v>65.832999999999998</v>
      </c>
      <c r="AC6892" s="3">
        <v>70.331000000000003</v>
      </c>
      <c r="AD6892" s="3">
        <v>73.364999999999995</v>
      </c>
      <c r="AE6892" s="3">
        <v>82.531999999999996</v>
      </c>
      <c r="AF6892" s="3">
        <v>92.415000000000006</v>
      </c>
      <c r="AG6892" s="3">
        <v>93.710999999999999</v>
      </c>
      <c r="AH6892" s="3">
        <v>100</v>
      </c>
      <c r="AI6892" s="3">
        <v>105.328</v>
      </c>
      <c r="AJ6892" s="3">
        <v>112.283</v>
      </c>
      <c r="AK6892" s="3">
        <v>116.253</v>
      </c>
      <c r="AL6892" s="3">
        <v>129.52099999999999</v>
      </c>
      <c r="AM6892" s="3">
        <v>138.92099999999999</v>
      </c>
      <c r="AN6892" s="3">
        <v>148.38300000000001</v>
      </c>
      <c r="AO6892" s="3">
        <v>170.08099999999999</v>
      </c>
      <c r="AP6892" s="3">
        <v>178.59700000000001</v>
      </c>
      <c r="AQ6892" s="3">
        <v>182.77600000000001</v>
      </c>
      <c r="AR6892" s="3">
        <v>187.33500000000001</v>
      </c>
      <c r="AS6892" s="3">
        <v>193.10499999999999</v>
      </c>
      <c r="AT6892" s="3">
        <v>200.113</v>
      </c>
      <c r="AU6892" s="3">
        <v>203.39400000000001</v>
      </c>
      <c r="AV6892" s="3">
        <v>208.95400000000001</v>
      </c>
      <c r="AW6892" s="3">
        <v>215.71</v>
      </c>
      <c r="AX6892" s="3">
        <v>223.21199999999999</v>
      </c>
      <c r="AY6892" s="3">
        <v>231.596</v>
      </c>
      <c r="AZ6892" s="3">
        <v>240.66300000000001</v>
      </c>
      <c r="BA6892">
        <v>251.529</v>
      </c>
      <c r="BB6892">
        <v>2016</v>
      </c>
    </row>
    <row r="6893" spans="1:54" hidden="1" x14ac:dyDescent="0.2">
      <c r="A6893">
        <v>813</v>
      </c>
      <c r="B6893" t="s">
        <v>399</v>
      </c>
      <c r="C6893" t="s">
        <v>336</v>
      </c>
      <c r="D6893" t="s">
        <v>111</v>
      </c>
      <c r="E6893" t="s">
        <v>333</v>
      </c>
      <c r="F6893" t="s">
        <v>335</v>
      </c>
      <c r="G6893" t="s">
        <v>225</v>
      </c>
      <c r="H6893" t="s">
        <v>322</v>
      </c>
      <c r="I6893" t="s">
        <v>330</v>
      </c>
      <c r="J6893" s="3">
        <v>7835.1629999999996</v>
      </c>
      <c r="K6893" s="3">
        <v>7440.3239999999996</v>
      </c>
      <c r="L6893" s="3">
        <v>7078.25</v>
      </c>
      <c r="M6893" s="3">
        <v>7119.6850000000004</v>
      </c>
      <c r="N6893" s="3">
        <v>6911.4570000000003</v>
      </c>
      <c r="O6893" s="3">
        <v>6494.9660000000003</v>
      </c>
      <c r="P6893" s="3">
        <v>6295.06</v>
      </c>
      <c r="Q6893" s="3">
        <v>6634.3270000000002</v>
      </c>
      <c r="R6893" s="3">
        <v>6532.942</v>
      </c>
      <c r="S6893" s="3">
        <v>6625.1850000000004</v>
      </c>
      <c r="T6893" s="3">
        <v>6584.41</v>
      </c>
      <c r="U6893" s="3">
        <v>6785.4930000000004</v>
      </c>
      <c r="V6893" s="3">
        <v>7433.5810000000001</v>
      </c>
      <c r="W6893" s="3">
        <v>7514.4520000000002</v>
      </c>
      <c r="X6893" s="3">
        <v>7896.1170000000002</v>
      </c>
      <c r="Y6893" s="3">
        <v>8451.0869999999995</v>
      </c>
      <c r="Z6893" s="3">
        <v>8349.9860000000008</v>
      </c>
      <c r="AA6893" s="3">
        <v>8046.6610000000001</v>
      </c>
      <c r="AB6893" s="3">
        <v>7928.6679999999997</v>
      </c>
      <c r="AC6893" s="3">
        <v>7677.2340000000004</v>
      </c>
      <c r="AD6893" s="3">
        <v>6405.3810000000003</v>
      </c>
      <c r="AE6893" s="3">
        <v>5739.9179999999997</v>
      </c>
      <c r="AF6893" s="3">
        <v>5433.576</v>
      </c>
      <c r="AG6893" s="3">
        <v>5639.4859999999999</v>
      </c>
      <c r="AH6893" s="3">
        <v>5942.6379999999999</v>
      </c>
      <c r="AI6893" s="3">
        <v>6542.4260000000004</v>
      </c>
      <c r="AJ6893" s="3">
        <v>6641.7749999999996</v>
      </c>
      <c r="AK6893" s="3">
        <v>6902.3950000000004</v>
      </c>
      <c r="AL6893" s="3">
        <v>7225.6279999999997</v>
      </c>
      <c r="AM6893" s="3">
        <v>6730.5680000000002</v>
      </c>
      <c r="AN6893" s="3">
        <v>7032.05</v>
      </c>
      <c r="AO6893" s="3">
        <v>7789.0839999999998</v>
      </c>
      <c r="AP6893" s="3">
        <v>7972.0050000000001</v>
      </c>
      <c r="AQ6893" s="3">
        <v>8031.3559999999998</v>
      </c>
      <c r="AR6893" s="3">
        <v>8027.4380000000001</v>
      </c>
      <c r="AS6893" s="3">
        <v>8054.3190000000004</v>
      </c>
      <c r="AT6893" s="3">
        <v>8153.3519999999999</v>
      </c>
      <c r="AU6893" s="3">
        <v>8236.1949999999997</v>
      </c>
      <c r="AV6893" s="3">
        <v>8304.3119999999999</v>
      </c>
      <c r="AW6893" s="3">
        <v>8362.9670000000006</v>
      </c>
      <c r="AX6893" s="3">
        <v>8409.6119999999992</v>
      </c>
      <c r="AY6893" s="3">
        <v>8459.1880000000001</v>
      </c>
      <c r="AZ6893" s="3">
        <v>8508.9349999999995</v>
      </c>
      <c r="BA6893">
        <v>8565.2890000000007</v>
      </c>
      <c r="BB6893">
        <v>2014</v>
      </c>
    </row>
    <row r="6894" spans="1:54" hidden="1" x14ac:dyDescent="0.2">
      <c r="A6894">
        <v>813</v>
      </c>
      <c r="B6894" t="s">
        <v>399</v>
      </c>
      <c r="C6894" t="s">
        <v>334</v>
      </c>
      <c r="D6894" t="s">
        <v>111</v>
      </c>
      <c r="E6894" t="s">
        <v>333</v>
      </c>
      <c r="F6894" t="s">
        <v>332</v>
      </c>
      <c r="G6894" t="s">
        <v>331</v>
      </c>
      <c r="H6894" t="s">
        <v>322</v>
      </c>
      <c r="I6894" t="s">
        <v>330</v>
      </c>
      <c r="J6894" s="3">
        <v>1868.7360000000001</v>
      </c>
      <c r="K6894" s="3">
        <v>1774.5650000000001</v>
      </c>
      <c r="L6894" s="3">
        <v>1688.2080000000001</v>
      </c>
      <c r="M6894" s="3">
        <v>1698.09</v>
      </c>
      <c r="N6894" s="3">
        <v>1648.4259999999999</v>
      </c>
      <c r="O6894" s="3">
        <v>1549.0909999999999</v>
      </c>
      <c r="P6894" s="3">
        <v>1501.412</v>
      </c>
      <c r="Q6894" s="3">
        <v>1582.329</v>
      </c>
      <c r="R6894" s="3">
        <v>1558.1479999999999</v>
      </c>
      <c r="S6894" s="3">
        <v>1580.1489999999999</v>
      </c>
      <c r="T6894" s="3">
        <v>1570.423</v>
      </c>
      <c r="U6894" s="3">
        <v>1618.383</v>
      </c>
      <c r="V6894" s="3">
        <v>1772.9559999999999</v>
      </c>
      <c r="W6894" s="3">
        <v>1792.2439999999999</v>
      </c>
      <c r="X6894" s="3">
        <v>1883.2739999999999</v>
      </c>
      <c r="Y6894" s="3">
        <v>2015.6379999999999</v>
      </c>
      <c r="Z6894" s="3">
        <v>1991.5250000000001</v>
      </c>
      <c r="AA6894" s="3">
        <v>1919.18</v>
      </c>
      <c r="AB6894" s="3">
        <v>1891.038</v>
      </c>
      <c r="AC6894" s="3">
        <v>1831.069</v>
      </c>
      <c r="AD6894" s="3">
        <v>1527.7239999999999</v>
      </c>
      <c r="AE6894" s="3">
        <v>1369.0070000000001</v>
      </c>
      <c r="AF6894" s="3">
        <v>1295.942</v>
      </c>
      <c r="AG6894" s="3">
        <v>1345.0530000000001</v>
      </c>
      <c r="AH6894" s="3">
        <v>1417.357</v>
      </c>
      <c r="AI6894" s="3">
        <v>1560.41</v>
      </c>
      <c r="AJ6894" s="3">
        <v>1584.105</v>
      </c>
      <c r="AK6894" s="3">
        <v>1646.2650000000001</v>
      </c>
      <c r="AL6894" s="3">
        <v>1723.3579999999999</v>
      </c>
      <c r="AM6894" s="3">
        <v>1605.2829999999999</v>
      </c>
      <c r="AN6894" s="3">
        <v>1677.1880000000001</v>
      </c>
      <c r="AO6894" s="3">
        <v>1857.7460000000001</v>
      </c>
      <c r="AP6894" s="3">
        <v>1901.374</v>
      </c>
      <c r="AQ6894" s="3">
        <v>1915.529</v>
      </c>
      <c r="AR6894" s="3">
        <v>1914.595</v>
      </c>
      <c r="AS6894" s="3">
        <v>1921.0060000000001</v>
      </c>
      <c r="AT6894" s="3">
        <v>1944.626</v>
      </c>
      <c r="AU6894" s="3">
        <v>1964.385</v>
      </c>
      <c r="AV6894" s="3">
        <v>1980.6310000000001</v>
      </c>
      <c r="AW6894" s="3">
        <v>1994.6210000000001</v>
      </c>
      <c r="AX6894" s="3">
        <v>2005.7460000000001</v>
      </c>
      <c r="AY6894" s="3">
        <v>2017.57</v>
      </c>
      <c r="AZ6894" s="3">
        <v>2029.4349999999999</v>
      </c>
      <c r="BA6894">
        <v>2042.876</v>
      </c>
      <c r="BB6894">
        <v>2014</v>
      </c>
    </row>
    <row r="6895" spans="1:54" hidden="1" x14ac:dyDescent="0.2">
      <c r="A6895">
        <v>813</v>
      </c>
      <c r="B6895" t="s">
        <v>399</v>
      </c>
      <c r="C6895" t="s">
        <v>329</v>
      </c>
      <c r="D6895" t="s">
        <v>111</v>
      </c>
      <c r="E6895" t="s">
        <v>325</v>
      </c>
      <c r="F6895" t="s">
        <v>328</v>
      </c>
      <c r="G6895" t="s">
        <v>225</v>
      </c>
      <c r="H6895" t="s">
        <v>322</v>
      </c>
      <c r="I6895" t="s">
        <v>321</v>
      </c>
      <c r="J6895" s="3">
        <v>637.28300000000002</v>
      </c>
      <c r="K6895" s="3">
        <v>684.71400000000006</v>
      </c>
      <c r="L6895" s="3">
        <v>736.05899999999997</v>
      </c>
      <c r="M6895" s="3">
        <v>791.82399999999996</v>
      </c>
      <c r="N6895" s="3">
        <v>852.62199999999996</v>
      </c>
      <c r="O6895" s="3">
        <v>876.63300000000004</v>
      </c>
      <c r="P6895" s="3">
        <v>892.96600000000001</v>
      </c>
      <c r="Q6895" s="3">
        <v>1049.2629999999999</v>
      </c>
      <c r="R6895" s="3">
        <v>1206.9349999999999</v>
      </c>
      <c r="S6895" s="3">
        <v>1266.249</v>
      </c>
      <c r="T6895" s="3">
        <v>1687.6759999999999</v>
      </c>
      <c r="U6895" s="3">
        <v>1865.2339999999999</v>
      </c>
      <c r="V6895" s="3">
        <v>2312.2330000000002</v>
      </c>
      <c r="W6895" s="3">
        <v>2735.18</v>
      </c>
      <c r="X6895" s="3">
        <v>3479.6559999999999</v>
      </c>
      <c r="Y6895" s="3">
        <v>4071.5450000000001</v>
      </c>
      <c r="Z6895" s="3">
        <v>4564.1400000000003</v>
      </c>
      <c r="AA6895" s="3">
        <v>4844.6530000000002</v>
      </c>
      <c r="AB6895" s="3">
        <v>5219.7160000000003</v>
      </c>
      <c r="AC6895" s="3">
        <v>5399.4780000000001</v>
      </c>
      <c r="AD6895" s="3">
        <v>4699.3360000000002</v>
      </c>
      <c r="AE6895" s="3">
        <v>4737.268</v>
      </c>
      <c r="AF6895" s="3">
        <v>5021.4219999999996</v>
      </c>
      <c r="AG6895" s="3">
        <v>5284.82</v>
      </c>
      <c r="AH6895" s="3">
        <v>5942.6379999999999</v>
      </c>
      <c r="AI6895" s="3">
        <v>6891.0259999999998</v>
      </c>
      <c r="AJ6895" s="3">
        <v>7457.5919999999996</v>
      </c>
      <c r="AK6895" s="3">
        <v>8024.2120000000004</v>
      </c>
      <c r="AL6895" s="3">
        <v>9358.7219999999998</v>
      </c>
      <c r="AM6895" s="3">
        <v>9350.1679999999997</v>
      </c>
      <c r="AN6895" s="3">
        <v>10434.371999999999</v>
      </c>
      <c r="AO6895" s="3">
        <v>13247.724</v>
      </c>
      <c r="AP6895" s="3">
        <v>14237.763000000001</v>
      </c>
      <c r="AQ6895" s="3">
        <v>14679.393</v>
      </c>
      <c r="AR6895" s="3">
        <v>15038.162</v>
      </c>
      <c r="AS6895" s="3">
        <v>15553.28</v>
      </c>
      <c r="AT6895" s="3">
        <v>16315.941000000001</v>
      </c>
      <c r="AU6895" s="3">
        <v>16751.928</v>
      </c>
      <c r="AV6895" s="3">
        <v>17352.232</v>
      </c>
      <c r="AW6895" s="3">
        <v>18039.743999999999</v>
      </c>
      <c r="AX6895" s="3">
        <v>18771.298999999999</v>
      </c>
      <c r="AY6895" s="3">
        <v>19591.155999999999</v>
      </c>
      <c r="AZ6895" s="3">
        <v>20477.898000000001</v>
      </c>
      <c r="BA6895">
        <v>21544.155999999999</v>
      </c>
      <c r="BB6895">
        <v>2014</v>
      </c>
    </row>
    <row r="6896" spans="1:54" hidden="1" x14ac:dyDescent="0.2">
      <c r="A6896">
        <v>813</v>
      </c>
      <c r="B6896" t="s">
        <v>399</v>
      </c>
      <c r="C6896" t="s">
        <v>327</v>
      </c>
      <c r="D6896" t="s">
        <v>111</v>
      </c>
      <c r="E6896" t="s">
        <v>325</v>
      </c>
      <c r="F6896" t="s">
        <v>326</v>
      </c>
      <c r="G6896" t="s">
        <v>223</v>
      </c>
      <c r="H6896" t="s">
        <v>322</v>
      </c>
      <c r="I6896" t="s">
        <v>321</v>
      </c>
      <c r="J6896" s="3">
        <v>767.971</v>
      </c>
      <c r="K6896" s="3">
        <v>786.87699999999995</v>
      </c>
      <c r="L6896" s="3">
        <v>757.96100000000001</v>
      </c>
      <c r="M6896" s="3">
        <v>689.40700000000004</v>
      </c>
      <c r="N6896" s="3">
        <v>669.39800000000002</v>
      </c>
      <c r="O6896" s="3">
        <v>592.01300000000003</v>
      </c>
      <c r="P6896" s="3">
        <v>512.75699999999995</v>
      </c>
      <c r="Q6896" s="3">
        <v>523.77</v>
      </c>
      <c r="R6896" s="3">
        <v>579.55600000000004</v>
      </c>
      <c r="S6896" s="3">
        <v>552.16499999999996</v>
      </c>
      <c r="T6896" s="3">
        <v>667.38599999999997</v>
      </c>
      <c r="U6896" s="3">
        <v>687.07399999999996</v>
      </c>
      <c r="V6896" s="3">
        <v>789.67</v>
      </c>
      <c r="W6896" s="3">
        <v>858.03300000000002</v>
      </c>
      <c r="X6896" s="3">
        <v>1057.21</v>
      </c>
      <c r="Y6896" s="3">
        <v>1195.4390000000001</v>
      </c>
      <c r="Z6896" s="3">
        <v>1279.7760000000001</v>
      </c>
      <c r="AA6896" s="3">
        <v>1303.3979999999999</v>
      </c>
      <c r="AB6896" s="3">
        <v>1083.9069999999999</v>
      </c>
      <c r="AC6896" s="3">
        <v>1116.0229999999999</v>
      </c>
      <c r="AD6896" s="3">
        <v>923.44299999999998</v>
      </c>
      <c r="AE6896" s="3">
        <v>897.55200000000002</v>
      </c>
      <c r="AF6896" s="3">
        <v>744.05</v>
      </c>
      <c r="AG6896" s="3">
        <v>704.08500000000004</v>
      </c>
      <c r="AH6896" s="3">
        <v>793.96699999999998</v>
      </c>
      <c r="AI6896" s="3">
        <v>915.15800000000002</v>
      </c>
      <c r="AJ6896" s="3">
        <v>980.04200000000003</v>
      </c>
      <c r="AK6896" s="3">
        <v>1048.6420000000001</v>
      </c>
      <c r="AL6896" s="3">
        <v>1207.902</v>
      </c>
      <c r="AM6896" s="3">
        <v>1160.7850000000001</v>
      </c>
      <c r="AN6896" s="3">
        <v>1293.864</v>
      </c>
      <c r="AO6896" s="3">
        <v>1733.71</v>
      </c>
      <c r="AP6896" s="3">
        <v>1935.74</v>
      </c>
      <c r="AQ6896" s="3">
        <v>2010.288</v>
      </c>
      <c r="AR6896" s="3">
        <v>2042.088</v>
      </c>
      <c r="AS6896" s="3">
        <v>1971.5530000000001</v>
      </c>
      <c r="AT6896" s="3">
        <v>2056.5590000000002</v>
      </c>
      <c r="AU6896" s="3">
        <v>2080.7449999999999</v>
      </c>
      <c r="AV6896" s="3">
        <v>2195.0569999999998</v>
      </c>
      <c r="AW6896" s="3">
        <v>2282.0279999999998</v>
      </c>
      <c r="AX6896" s="3">
        <v>2374.569</v>
      </c>
      <c r="AY6896" s="3">
        <v>2478.2809999999999</v>
      </c>
      <c r="AZ6896" s="3">
        <v>2590.4540000000002</v>
      </c>
      <c r="BA6896">
        <v>2725.3359999999998</v>
      </c>
      <c r="BB6896">
        <v>2014</v>
      </c>
    </row>
    <row r="6897" spans="1:54" hidden="1" x14ac:dyDescent="0.2">
      <c r="A6897">
        <v>813</v>
      </c>
      <c r="B6897" t="s">
        <v>399</v>
      </c>
      <c r="C6897" t="s">
        <v>212</v>
      </c>
      <c r="D6897" t="s">
        <v>111</v>
      </c>
      <c r="E6897" t="s">
        <v>325</v>
      </c>
      <c r="F6897" t="s">
        <v>324</v>
      </c>
      <c r="G6897" t="s">
        <v>323</v>
      </c>
      <c r="H6897" t="s">
        <v>322</v>
      </c>
      <c r="I6897" t="s">
        <v>321</v>
      </c>
      <c r="J6897" s="3">
        <v>802.70500000000004</v>
      </c>
      <c r="K6897" s="3">
        <v>833.428</v>
      </c>
      <c r="L6897" s="3">
        <v>842.06399999999996</v>
      </c>
      <c r="M6897" s="3">
        <v>880.42700000000002</v>
      </c>
      <c r="N6897" s="3">
        <v>885.01</v>
      </c>
      <c r="O6897" s="3">
        <v>858.29200000000003</v>
      </c>
      <c r="P6897" s="3">
        <v>848.64700000000005</v>
      </c>
      <c r="Q6897" s="3">
        <v>917.21100000000001</v>
      </c>
      <c r="R6897" s="3">
        <v>934.81100000000004</v>
      </c>
      <c r="S6897" s="3">
        <v>984.875</v>
      </c>
      <c r="T6897" s="3">
        <v>1015.0170000000001</v>
      </c>
      <c r="U6897" s="3">
        <v>1080.8309999999999</v>
      </c>
      <c r="V6897" s="3">
        <v>1211.056</v>
      </c>
      <c r="W6897" s="3">
        <v>1253.355</v>
      </c>
      <c r="X6897" s="3">
        <v>1345.0450000000001</v>
      </c>
      <c r="Y6897" s="3">
        <v>1469.6030000000001</v>
      </c>
      <c r="Z6897" s="3">
        <v>1478.5219999999999</v>
      </c>
      <c r="AA6897" s="3">
        <v>1449.2090000000001</v>
      </c>
      <c r="AB6897" s="3">
        <v>1443.452</v>
      </c>
      <c r="AC6897" s="3">
        <v>1419.068</v>
      </c>
      <c r="AD6897" s="3">
        <v>1210.9159999999999</v>
      </c>
      <c r="AE6897" s="3">
        <v>1109.8430000000001</v>
      </c>
      <c r="AF6897" s="3">
        <v>1066.739</v>
      </c>
      <c r="AG6897" s="3">
        <v>1129.24</v>
      </c>
      <c r="AH6897" s="3">
        <v>1222.665</v>
      </c>
      <c r="AI6897" s="3">
        <v>1389.375</v>
      </c>
      <c r="AJ6897" s="3">
        <v>1453.8130000000001</v>
      </c>
      <c r="AK6897" s="3">
        <v>1551.0630000000001</v>
      </c>
      <c r="AL6897" s="3">
        <v>1655.549</v>
      </c>
      <c r="AM6897" s="3">
        <v>1553.8309999999999</v>
      </c>
      <c r="AN6897" s="3">
        <v>1643.2670000000001</v>
      </c>
      <c r="AO6897" s="3">
        <v>1857.7460000000001</v>
      </c>
      <c r="AP6897" s="3">
        <v>1936.3989999999999</v>
      </c>
      <c r="AQ6897" s="3">
        <v>1982.32</v>
      </c>
      <c r="AR6897" s="3">
        <v>2016.913</v>
      </c>
      <c r="AS6897" s="3">
        <v>2045.61</v>
      </c>
      <c r="AT6897" s="3">
        <v>2097.1819999999998</v>
      </c>
      <c r="AU6897" s="3">
        <v>2156.6109999999999</v>
      </c>
      <c r="AV6897" s="3">
        <v>2223.8510000000001</v>
      </c>
      <c r="AW6897" s="3">
        <v>2288.1289999999999</v>
      </c>
      <c r="AX6897" s="3">
        <v>2346.1010000000001</v>
      </c>
      <c r="AY6897" s="3">
        <v>2404.9059999999999</v>
      </c>
      <c r="AZ6897" s="3">
        <v>2460.5859999999998</v>
      </c>
      <c r="BA6897">
        <v>2519.9769999999999</v>
      </c>
      <c r="BB6897">
        <v>2014</v>
      </c>
    </row>
    <row r="6898" spans="1:54" hidden="1" x14ac:dyDescent="0.2">
      <c r="A6898">
        <v>813</v>
      </c>
      <c r="B6898" t="s">
        <v>399</v>
      </c>
      <c r="C6898" t="s">
        <v>320</v>
      </c>
      <c r="D6898" t="s">
        <v>111</v>
      </c>
      <c r="E6898" t="s">
        <v>319</v>
      </c>
      <c r="F6898" t="s">
        <v>318</v>
      </c>
      <c r="G6898" t="s">
        <v>243</v>
      </c>
    </row>
    <row r="6899" spans="1:54" hidden="1" x14ac:dyDescent="0.2">
      <c r="A6899">
        <v>813</v>
      </c>
      <c r="B6899" t="s">
        <v>399</v>
      </c>
      <c r="C6899" t="s">
        <v>317</v>
      </c>
      <c r="D6899" t="s">
        <v>111</v>
      </c>
      <c r="E6899" t="s">
        <v>316</v>
      </c>
      <c r="F6899" s="3" t="s">
        <v>315</v>
      </c>
      <c r="G6899" t="s">
        <v>288</v>
      </c>
      <c r="I6899" t="s">
        <v>310</v>
      </c>
      <c r="J6899">
        <v>1E-3</v>
      </c>
      <c r="K6899">
        <v>1E-3</v>
      </c>
      <c r="L6899">
        <v>1E-3</v>
      </c>
      <c r="M6899">
        <v>1E-3</v>
      </c>
      <c r="N6899">
        <v>1E-3</v>
      </c>
      <c r="O6899">
        <v>1E-3</v>
      </c>
      <c r="P6899">
        <v>1E-3</v>
      </c>
      <c r="Q6899">
        <v>1E-3</v>
      </c>
      <c r="R6899">
        <v>1E-3</v>
      </c>
      <c r="S6899">
        <v>1E-3</v>
      </c>
      <c r="T6899">
        <v>1E-3</v>
      </c>
      <c r="U6899">
        <v>1E-3</v>
      </c>
      <c r="V6899">
        <v>1E-3</v>
      </c>
      <c r="W6899">
        <v>1E-3</v>
      </c>
      <c r="X6899">
        <v>1E-3</v>
      </c>
      <c r="Y6899">
        <v>1E-3</v>
      </c>
      <c r="Z6899">
        <v>1E-3</v>
      </c>
      <c r="AA6899">
        <v>1E-3</v>
      </c>
      <c r="AB6899">
        <v>1E-3</v>
      </c>
      <c r="AC6899">
        <v>1E-3</v>
      </c>
      <c r="AD6899">
        <v>1E-3</v>
      </c>
      <c r="AE6899">
        <v>1E-3</v>
      </c>
      <c r="AF6899">
        <v>1E-3</v>
      </c>
      <c r="AG6899">
        <v>1E-3</v>
      </c>
      <c r="AH6899">
        <v>1E-3</v>
      </c>
      <c r="AI6899">
        <v>1E-3</v>
      </c>
      <c r="AJ6899">
        <v>1E-3</v>
      </c>
      <c r="AK6899">
        <v>1E-3</v>
      </c>
      <c r="AL6899">
        <v>1E-3</v>
      </c>
      <c r="AM6899">
        <v>1E-3</v>
      </c>
      <c r="AN6899">
        <v>1E-3</v>
      </c>
      <c r="AO6899">
        <v>1E-3</v>
      </c>
      <c r="AP6899">
        <v>1E-3</v>
      </c>
      <c r="AQ6899">
        <v>1E-3</v>
      </c>
      <c r="AR6899">
        <v>1E-3</v>
      </c>
      <c r="AS6899">
        <v>1E-3</v>
      </c>
      <c r="AT6899">
        <v>1E-3</v>
      </c>
      <c r="AU6899">
        <v>1E-3</v>
      </c>
      <c r="AV6899">
        <v>1E-3</v>
      </c>
      <c r="AW6899">
        <v>1E-3</v>
      </c>
      <c r="AX6899">
        <v>1E-3</v>
      </c>
      <c r="AY6899">
        <v>1E-3</v>
      </c>
      <c r="AZ6899">
        <v>1E-3</v>
      </c>
      <c r="BA6899">
        <v>1E-3</v>
      </c>
      <c r="BB6899">
        <v>2016</v>
      </c>
    </row>
    <row r="6900" spans="1:54" hidden="1" x14ac:dyDescent="0.2">
      <c r="A6900">
        <v>813</v>
      </c>
      <c r="B6900" t="s">
        <v>399</v>
      </c>
      <c r="C6900" t="s">
        <v>314</v>
      </c>
      <c r="D6900" t="s">
        <v>111</v>
      </c>
      <c r="E6900" t="s">
        <v>313</v>
      </c>
      <c r="F6900" s="3" t="s">
        <v>312</v>
      </c>
      <c r="G6900" t="s">
        <v>311</v>
      </c>
      <c r="I6900" t="s">
        <v>310</v>
      </c>
      <c r="J6900">
        <v>0.79400000000000004</v>
      </c>
      <c r="K6900">
        <v>0.82199999999999995</v>
      </c>
      <c r="L6900">
        <v>0.874</v>
      </c>
      <c r="M6900">
        <v>0.89900000000000002</v>
      </c>
      <c r="N6900">
        <v>0.96299999999999997</v>
      </c>
      <c r="O6900">
        <v>1.0209999999999999</v>
      </c>
      <c r="P6900">
        <v>1.052</v>
      </c>
      <c r="Q6900">
        <v>1.1439999999999999</v>
      </c>
      <c r="R6900">
        <v>1.2909999999999999</v>
      </c>
      <c r="S6900">
        <v>1.286</v>
      </c>
      <c r="T6900">
        <v>1.663</v>
      </c>
      <c r="U6900">
        <v>1.726</v>
      </c>
      <c r="V6900">
        <v>1.909</v>
      </c>
      <c r="W6900">
        <v>2.1819999999999999</v>
      </c>
      <c r="X6900">
        <v>2.5870000000000002</v>
      </c>
      <c r="Y6900">
        <v>2.7709999999999999</v>
      </c>
      <c r="Z6900">
        <v>3.0870000000000002</v>
      </c>
      <c r="AA6900">
        <v>3.343</v>
      </c>
      <c r="AB6900">
        <v>3.6160000000000001</v>
      </c>
      <c r="AC6900">
        <v>3.8050000000000002</v>
      </c>
      <c r="AD6900">
        <v>3.8809999999999998</v>
      </c>
      <c r="AE6900">
        <v>4.2679999999999998</v>
      </c>
      <c r="AF6900">
        <v>4.7069999999999999</v>
      </c>
      <c r="AG6900">
        <v>4.68</v>
      </c>
      <c r="AH6900">
        <v>4.8600000000000003</v>
      </c>
      <c r="AI6900">
        <v>4.96</v>
      </c>
      <c r="AJ6900">
        <v>5.13</v>
      </c>
      <c r="AK6900">
        <v>5.173</v>
      </c>
      <c r="AL6900">
        <v>5.6529999999999996</v>
      </c>
      <c r="AM6900">
        <v>6.0170000000000003</v>
      </c>
      <c r="AN6900">
        <v>6.35</v>
      </c>
      <c r="AO6900">
        <v>7.1310000000000002</v>
      </c>
      <c r="AP6900">
        <v>7.3529999999999998</v>
      </c>
      <c r="AQ6900">
        <v>7.4050000000000002</v>
      </c>
      <c r="AR6900">
        <v>7.4560000000000004</v>
      </c>
      <c r="AS6900">
        <v>7.6029999999999998</v>
      </c>
      <c r="AT6900">
        <v>7.78</v>
      </c>
      <c r="AU6900">
        <v>7.7679999999999998</v>
      </c>
      <c r="AV6900">
        <v>7.8029999999999999</v>
      </c>
      <c r="AW6900">
        <v>7.8840000000000003</v>
      </c>
      <c r="AX6900">
        <v>8.0009999999999994</v>
      </c>
      <c r="AY6900">
        <v>8.1460000000000008</v>
      </c>
      <c r="AZ6900">
        <v>8.3219999999999992</v>
      </c>
      <c r="BA6900">
        <v>8.5489999999999995</v>
      </c>
      <c r="BB6900">
        <v>2016</v>
      </c>
    </row>
    <row r="6901" spans="1:54" hidden="1" x14ac:dyDescent="0.2">
      <c r="A6901">
        <v>813</v>
      </c>
      <c r="B6901" t="s">
        <v>399</v>
      </c>
      <c r="C6901" t="s">
        <v>309</v>
      </c>
      <c r="D6901" t="s">
        <v>111</v>
      </c>
      <c r="E6901" t="s">
        <v>308</v>
      </c>
      <c r="F6901" t="s">
        <v>307</v>
      </c>
      <c r="G6901" t="s">
        <v>217</v>
      </c>
      <c r="I6901" t="s">
        <v>1694</v>
      </c>
      <c r="J6901" s="3">
        <v>2.6669999999999998</v>
      </c>
      <c r="K6901" s="3">
        <v>2.6669999999999998</v>
      </c>
      <c r="L6901" s="3">
        <v>2.6669999999999998</v>
      </c>
      <c r="M6901" s="3">
        <v>2.6669999999999998</v>
      </c>
      <c r="N6901" s="3">
        <v>2.6669999999999998</v>
      </c>
      <c r="O6901" s="3">
        <v>2.6669999999999998</v>
      </c>
      <c r="P6901" s="3">
        <v>4.8760000000000003</v>
      </c>
      <c r="Q6901" s="3">
        <v>8.1989999999999998</v>
      </c>
      <c r="R6901" s="3">
        <v>6.5449999999999999</v>
      </c>
      <c r="S6901" s="3">
        <v>8.1839999999999993</v>
      </c>
      <c r="T6901" s="3">
        <v>5.5010000000000003</v>
      </c>
      <c r="U6901" s="3">
        <v>6.931</v>
      </c>
      <c r="V6901" s="3">
        <v>5.8159999999999998</v>
      </c>
      <c r="W6901" s="3">
        <v>6.6369999999999996</v>
      </c>
      <c r="X6901" s="3">
        <v>5.3010000000000002</v>
      </c>
      <c r="Y6901" s="3">
        <v>4.1580000000000004</v>
      </c>
      <c r="Z6901" s="3">
        <v>4.59</v>
      </c>
      <c r="AA6901" s="3">
        <v>5.45</v>
      </c>
      <c r="AB6901" s="3">
        <v>6.0629999999999997</v>
      </c>
      <c r="AC6901" s="3">
        <v>5.8109999999999999</v>
      </c>
      <c r="AD6901" s="3">
        <v>6.5039999999999996</v>
      </c>
      <c r="AE6901" s="3">
        <v>6.6059999999999999</v>
      </c>
      <c r="AF6901" s="3">
        <v>4.9429999999999996</v>
      </c>
      <c r="AG6901" s="3">
        <v>9.6110000000000007</v>
      </c>
      <c r="AH6901" s="3">
        <v>8.9329999999999998</v>
      </c>
      <c r="AI6901" s="3">
        <v>14.188000000000001</v>
      </c>
      <c r="AJ6901" s="3">
        <v>16.818000000000001</v>
      </c>
      <c r="AK6901" s="3">
        <v>19.448</v>
      </c>
      <c r="AL6901" s="3">
        <v>19.486999999999998</v>
      </c>
      <c r="AM6901" s="3">
        <v>18.991</v>
      </c>
      <c r="AN6901" s="3">
        <v>45.512999999999998</v>
      </c>
      <c r="AO6901" s="3">
        <v>31.483000000000001</v>
      </c>
      <c r="AP6901" s="3">
        <v>17.911000000000001</v>
      </c>
      <c r="AQ6901" s="3">
        <v>22.009</v>
      </c>
      <c r="AR6901" s="3">
        <v>14.85</v>
      </c>
      <c r="AS6901" s="3">
        <v>17.503</v>
      </c>
      <c r="AT6901" s="3">
        <v>18.815999999999999</v>
      </c>
      <c r="AU6901" s="3">
        <v>22.306000000000001</v>
      </c>
      <c r="AV6901" s="3">
        <v>20.021999999999998</v>
      </c>
      <c r="AW6901" s="3">
        <v>20.276</v>
      </c>
      <c r="AX6901" s="3">
        <v>20.38</v>
      </c>
      <c r="AY6901" s="3">
        <v>20.047000000000001</v>
      </c>
      <c r="AZ6901" s="3">
        <v>19.34</v>
      </c>
      <c r="BA6901">
        <v>19.039000000000001</v>
      </c>
      <c r="BB6901">
        <v>2016</v>
      </c>
    </row>
    <row r="6902" spans="1:54" hidden="1" x14ac:dyDescent="0.2">
      <c r="A6902">
        <v>813</v>
      </c>
      <c r="B6902" t="s">
        <v>399</v>
      </c>
      <c r="C6902" t="s">
        <v>306</v>
      </c>
      <c r="D6902" t="s">
        <v>111</v>
      </c>
      <c r="E6902" t="s">
        <v>305</v>
      </c>
      <c r="F6902" t="s">
        <v>304</v>
      </c>
      <c r="G6902" t="s">
        <v>217</v>
      </c>
      <c r="I6902" t="s">
        <v>1694</v>
      </c>
      <c r="J6902" s="3">
        <v>7.3529999999999998</v>
      </c>
      <c r="K6902" s="3">
        <v>-0.33400000000000002</v>
      </c>
      <c r="L6902" s="3">
        <v>9.1430000000000007</v>
      </c>
      <c r="M6902" s="3">
        <v>7.1779999999999999</v>
      </c>
      <c r="N6902" s="3">
        <v>11.473000000000001</v>
      </c>
      <c r="O6902" s="3">
        <v>-7.4039999999999999</v>
      </c>
      <c r="P6902" s="3">
        <v>30.085999999999999</v>
      </c>
      <c r="Q6902" s="3">
        <v>37.308999999999997</v>
      </c>
      <c r="R6902" s="3">
        <v>15.715999999999999</v>
      </c>
      <c r="S6902" s="3">
        <v>20.984000000000002</v>
      </c>
      <c r="T6902" s="3">
        <v>12.837999999999999</v>
      </c>
      <c r="U6902" s="3">
        <v>18.718</v>
      </c>
      <c r="V6902" s="3">
        <v>29.074000000000002</v>
      </c>
      <c r="W6902" s="3">
        <v>28.949000000000002</v>
      </c>
      <c r="X6902" s="3">
        <v>24.460999999999999</v>
      </c>
      <c r="Y6902" s="3">
        <v>-19.762</v>
      </c>
      <c r="Z6902" s="3">
        <v>-7.3239999999999998</v>
      </c>
      <c r="AA6902" s="3">
        <v>-4.1900000000000004</v>
      </c>
      <c r="AB6902" s="3">
        <v>-1.3160000000000001</v>
      </c>
      <c r="AC6902" s="3">
        <v>3.0859999999999999</v>
      </c>
      <c r="AD6902" s="3">
        <v>-8.016</v>
      </c>
      <c r="AE6902" s="3">
        <v>-6.7839999999999998</v>
      </c>
      <c r="AF6902" s="3">
        <v>-4.53</v>
      </c>
      <c r="AG6902" s="3">
        <v>16.236999999999998</v>
      </c>
      <c r="AH6902" s="3">
        <v>25.736000000000001</v>
      </c>
      <c r="AI6902" s="3">
        <v>7.4690000000000003</v>
      </c>
      <c r="AJ6902" s="3">
        <v>7.8079999999999998</v>
      </c>
      <c r="AK6902" s="3">
        <v>3.8809999999999998</v>
      </c>
      <c r="AL6902" s="3">
        <v>1.2669999999999999</v>
      </c>
      <c r="AM6902" s="3">
        <v>-2.86</v>
      </c>
      <c r="AN6902" s="3">
        <v>12.621</v>
      </c>
      <c r="AO6902" s="3">
        <v>23.227</v>
      </c>
      <c r="AP6902" s="3">
        <v>19.622</v>
      </c>
      <c r="AQ6902" s="3">
        <v>18.602</v>
      </c>
      <c r="AR6902" s="3">
        <v>10.582000000000001</v>
      </c>
      <c r="AS6902" s="3">
        <v>14.461</v>
      </c>
      <c r="AT6902" s="3">
        <v>14.874000000000001</v>
      </c>
      <c r="AU6902" s="3">
        <v>17.908999999999999</v>
      </c>
      <c r="AV6902" s="3">
        <v>14.977</v>
      </c>
      <c r="AW6902" s="3">
        <v>13.858000000000001</v>
      </c>
      <c r="AX6902" s="3">
        <v>13.624000000000001</v>
      </c>
      <c r="AY6902" s="3">
        <v>14.102</v>
      </c>
      <c r="AZ6902" s="3">
        <v>13.125999999999999</v>
      </c>
      <c r="BA6902">
        <v>13.114000000000001</v>
      </c>
      <c r="BB6902">
        <v>2016</v>
      </c>
    </row>
    <row r="6903" spans="1:54" hidden="1" x14ac:dyDescent="0.2">
      <c r="A6903">
        <v>813</v>
      </c>
      <c r="B6903" t="s">
        <v>399</v>
      </c>
      <c r="C6903" t="s">
        <v>303</v>
      </c>
      <c r="D6903" t="s">
        <v>111</v>
      </c>
      <c r="E6903" t="s">
        <v>300</v>
      </c>
      <c r="F6903" t="s">
        <v>302</v>
      </c>
      <c r="G6903" t="s">
        <v>295</v>
      </c>
      <c r="I6903" t="s">
        <v>1695</v>
      </c>
      <c r="J6903" s="3">
        <v>7.9050000000000002</v>
      </c>
      <c r="K6903" s="3">
        <v>8.9450000000000003</v>
      </c>
      <c r="L6903" s="3">
        <v>10.106999999999999</v>
      </c>
      <c r="M6903" s="3">
        <v>10.81</v>
      </c>
      <c r="N6903" s="3">
        <v>11.99</v>
      </c>
      <c r="O6903" s="3">
        <v>13.118</v>
      </c>
      <c r="P6903" s="3">
        <v>14.837</v>
      </c>
      <c r="Q6903" s="3">
        <v>16.542000000000002</v>
      </c>
      <c r="R6903" s="3">
        <v>19.323</v>
      </c>
      <c r="S6903" s="3">
        <v>22.209</v>
      </c>
      <c r="T6903" s="3">
        <v>24.141999999999999</v>
      </c>
      <c r="U6903" s="3">
        <v>27.763000000000002</v>
      </c>
      <c r="V6903" s="3">
        <v>30.760999999999999</v>
      </c>
      <c r="W6903" s="3">
        <v>33.591000000000001</v>
      </c>
      <c r="X6903" s="3">
        <v>38.057000000000002</v>
      </c>
      <c r="Y6903" s="3">
        <v>41.715000000000003</v>
      </c>
      <c r="Z6903" s="3">
        <v>46.625999999999998</v>
      </c>
      <c r="AA6903" s="3">
        <v>50.386000000000003</v>
      </c>
      <c r="AB6903" s="3">
        <v>56.610999999999997</v>
      </c>
      <c r="AC6903" s="3">
        <v>61.113</v>
      </c>
      <c r="AD6903" s="3">
        <v>65.346999999999994</v>
      </c>
      <c r="AE6903" s="3">
        <v>70.331999999999994</v>
      </c>
      <c r="AF6903" s="3">
        <v>76.92</v>
      </c>
      <c r="AG6903" s="3">
        <v>84.671000000000006</v>
      </c>
      <c r="AH6903" s="3">
        <v>90.527000000000001</v>
      </c>
      <c r="AI6903" s="3">
        <v>97.341999999999999</v>
      </c>
      <c r="AJ6903" s="3">
        <v>108.268</v>
      </c>
      <c r="AK6903" s="3">
        <v>116.566</v>
      </c>
      <c r="AL6903" s="3">
        <v>136.75800000000001</v>
      </c>
      <c r="AM6903" s="3">
        <v>146.48400000000001</v>
      </c>
      <c r="AN6903" s="3">
        <v>147.876</v>
      </c>
      <c r="AO6903" s="3">
        <v>158.875</v>
      </c>
      <c r="AP6903" s="3">
        <v>168.25800000000001</v>
      </c>
      <c r="AQ6903" s="3">
        <v>177.32499999999999</v>
      </c>
      <c r="AR6903" s="3">
        <v>186.49199999999999</v>
      </c>
      <c r="AS6903" s="3">
        <v>185.45</v>
      </c>
      <c r="AT6903" s="3">
        <v>186.38300000000001</v>
      </c>
      <c r="AU6903" s="3">
        <v>185.72499999999999</v>
      </c>
      <c r="AV6903" s="3">
        <v>188.22800000000001</v>
      </c>
      <c r="AW6903" s="3">
        <v>190.80799999999999</v>
      </c>
      <c r="AX6903" s="3">
        <v>199.91499999999999</v>
      </c>
      <c r="AY6903" s="3">
        <v>205.89</v>
      </c>
      <c r="AZ6903" s="3">
        <v>214.083</v>
      </c>
      <c r="BA6903">
        <v>223.09899999999999</v>
      </c>
      <c r="BB6903">
        <v>2016</v>
      </c>
    </row>
    <row r="6904" spans="1:54" hidden="1" x14ac:dyDescent="0.2">
      <c r="A6904">
        <v>813</v>
      </c>
      <c r="B6904" t="s">
        <v>399</v>
      </c>
      <c r="C6904" t="s">
        <v>301</v>
      </c>
      <c r="D6904" t="s">
        <v>111</v>
      </c>
      <c r="E6904" t="s">
        <v>300</v>
      </c>
      <c r="F6904" t="s">
        <v>299</v>
      </c>
      <c r="G6904" t="s">
        <v>275</v>
      </c>
      <c r="I6904" t="s">
        <v>298</v>
      </c>
      <c r="J6904" s="3">
        <v>8.25</v>
      </c>
      <c r="K6904" s="3">
        <v>13.144</v>
      </c>
      <c r="L6904" s="3">
        <v>12.997999999999999</v>
      </c>
      <c r="M6904" s="3">
        <v>6.95</v>
      </c>
      <c r="N6904" s="3">
        <v>10.922000000000001</v>
      </c>
      <c r="O6904" s="3">
        <v>9.4090000000000007</v>
      </c>
      <c r="P6904" s="3">
        <v>13.1</v>
      </c>
      <c r="Q6904" s="3">
        <v>11.494</v>
      </c>
      <c r="R6904" s="3">
        <v>16.812000000000001</v>
      </c>
      <c r="S6904" s="3">
        <v>14.936</v>
      </c>
      <c r="T6904" s="3">
        <v>8.6999999999999993</v>
      </c>
      <c r="U6904" s="3">
        <v>15</v>
      </c>
      <c r="V6904" s="3">
        <v>10.8</v>
      </c>
      <c r="W6904" s="3">
        <v>9.1999999999999993</v>
      </c>
      <c r="X6904" s="3">
        <v>13.294</v>
      </c>
      <c r="Y6904" s="3">
        <v>9.6120000000000001</v>
      </c>
      <c r="Z6904" s="3">
        <v>11.773</v>
      </c>
      <c r="AA6904" s="3">
        <v>8.0649999999999995</v>
      </c>
      <c r="AB6904" s="3">
        <v>12.355</v>
      </c>
      <c r="AC6904" s="3">
        <v>7.9530000000000003</v>
      </c>
      <c r="AD6904" s="3">
        <v>6.9279999999999999</v>
      </c>
      <c r="AE6904" s="3">
        <v>7.6280000000000001</v>
      </c>
      <c r="AF6904" s="3">
        <v>9.3659999999999997</v>
      </c>
      <c r="AG6904" s="3">
        <v>10.077</v>
      </c>
      <c r="AH6904" s="3">
        <v>6.9160000000000004</v>
      </c>
      <c r="AI6904" s="3">
        <v>7.5289999999999999</v>
      </c>
      <c r="AJ6904" s="3">
        <v>11.224</v>
      </c>
      <c r="AK6904" s="3">
        <v>7.6639999999999997</v>
      </c>
      <c r="AL6904" s="3">
        <v>17.323</v>
      </c>
      <c r="AM6904" s="3">
        <v>7.1109999999999998</v>
      </c>
      <c r="AN6904" s="3">
        <v>0.95099999999999996</v>
      </c>
      <c r="AO6904" s="3">
        <v>7.4379999999999997</v>
      </c>
      <c r="AP6904" s="3">
        <v>5.9059999999999997</v>
      </c>
      <c r="AQ6904" s="3">
        <v>5.3890000000000002</v>
      </c>
      <c r="AR6904" s="3">
        <v>5.1689999999999996</v>
      </c>
      <c r="AS6904" s="3">
        <v>-0.55900000000000005</v>
      </c>
      <c r="AT6904" s="3">
        <v>0.503</v>
      </c>
      <c r="AU6904" s="3">
        <v>-0.35299999999999998</v>
      </c>
      <c r="AV6904" s="3">
        <v>1.3480000000000001</v>
      </c>
      <c r="AW6904" s="3">
        <v>1.371</v>
      </c>
      <c r="AX6904" s="3">
        <v>4.7729999999999997</v>
      </c>
      <c r="AY6904" s="3">
        <v>2.9889999999999999</v>
      </c>
      <c r="AZ6904" s="3">
        <v>3.9790000000000001</v>
      </c>
      <c r="BA6904">
        <v>4.2110000000000003</v>
      </c>
      <c r="BB6904">
        <v>2016</v>
      </c>
    </row>
    <row r="6905" spans="1:54" hidden="1" x14ac:dyDescent="0.2">
      <c r="A6905">
        <v>813</v>
      </c>
      <c r="B6905" t="s">
        <v>399</v>
      </c>
      <c r="C6905" t="s">
        <v>297</v>
      </c>
      <c r="D6905" t="s">
        <v>111</v>
      </c>
      <c r="E6905" t="s">
        <v>293</v>
      </c>
      <c r="F6905" t="s">
        <v>296</v>
      </c>
      <c r="G6905" t="s">
        <v>295</v>
      </c>
      <c r="I6905" t="s">
        <v>1695</v>
      </c>
      <c r="J6905" s="3" t="s">
        <v>215</v>
      </c>
      <c r="K6905" s="3" t="s">
        <v>215</v>
      </c>
      <c r="L6905" s="3" t="s">
        <v>215</v>
      </c>
      <c r="M6905" s="3" t="s">
        <v>215</v>
      </c>
      <c r="N6905" s="3" t="s">
        <v>215</v>
      </c>
      <c r="O6905" s="3" t="s">
        <v>215</v>
      </c>
      <c r="P6905" s="3" t="s">
        <v>215</v>
      </c>
      <c r="Q6905" s="3" t="s">
        <v>215</v>
      </c>
      <c r="R6905" s="3" t="s">
        <v>215</v>
      </c>
      <c r="S6905" s="3" t="s">
        <v>215</v>
      </c>
      <c r="T6905" s="3" t="s">
        <v>215</v>
      </c>
      <c r="U6905" s="3" t="s">
        <v>215</v>
      </c>
      <c r="V6905" s="3" t="s">
        <v>215</v>
      </c>
      <c r="W6905" s="3">
        <v>34.893999999999998</v>
      </c>
      <c r="X6905" s="3">
        <v>39.408999999999999</v>
      </c>
      <c r="Y6905" s="3">
        <v>43.616999999999997</v>
      </c>
      <c r="Z6905" s="3">
        <v>47.811999999999998</v>
      </c>
      <c r="AA6905" s="3">
        <v>52.732999999999997</v>
      </c>
      <c r="AB6905" s="3">
        <v>58.186999999999998</v>
      </c>
      <c r="AC6905" s="3">
        <v>62.137999999999998</v>
      </c>
      <c r="AD6905" s="3">
        <v>67.194000000000003</v>
      </c>
      <c r="AE6905" s="3">
        <v>71.524000000000001</v>
      </c>
      <c r="AF6905" s="3">
        <v>82.512</v>
      </c>
      <c r="AG6905" s="3">
        <v>85.638000000000005</v>
      </c>
      <c r="AH6905" s="3">
        <v>92.061000000000007</v>
      </c>
      <c r="AI6905" s="3">
        <v>100.238</v>
      </c>
      <c r="AJ6905" s="3">
        <v>110.19499999999999</v>
      </c>
      <c r="AK6905" s="3">
        <v>122.23</v>
      </c>
      <c r="AL6905" s="3">
        <v>144.4</v>
      </c>
      <c r="AM6905" s="3">
        <v>146.90199999999999</v>
      </c>
      <c r="AN6905" s="3">
        <v>148</v>
      </c>
      <c r="AO6905" s="3">
        <v>161.9</v>
      </c>
      <c r="AP6905" s="3">
        <v>170.2</v>
      </c>
      <c r="AQ6905" s="3">
        <v>174.4</v>
      </c>
      <c r="AR6905" s="3">
        <v>181.7</v>
      </c>
      <c r="AS6905" s="3">
        <v>181.7</v>
      </c>
      <c r="AT6905" s="3">
        <v>188.1</v>
      </c>
      <c r="AU6905" s="3">
        <v>183.9</v>
      </c>
      <c r="AV6905" s="3">
        <v>187.45699999999999</v>
      </c>
      <c r="AW6905" s="3">
        <v>196.89</v>
      </c>
      <c r="AX6905" s="3">
        <v>203.38399999999999</v>
      </c>
      <c r="AY6905" s="3">
        <v>211.44300000000001</v>
      </c>
      <c r="AZ6905" s="3">
        <v>220.33600000000001</v>
      </c>
      <c r="BA6905">
        <v>229.65899999999999</v>
      </c>
      <c r="BB6905">
        <v>2016</v>
      </c>
    </row>
    <row r="6906" spans="1:54" hidden="1" x14ac:dyDescent="0.2">
      <c r="A6906">
        <v>813</v>
      </c>
      <c r="B6906" t="s">
        <v>399</v>
      </c>
      <c r="C6906" t="s">
        <v>294</v>
      </c>
      <c r="D6906" t="s">
        <v>111</v>
      </c>
      <c r="E6906" t="s">
        <v>293</v>
      </c>
      <c r="F6906" t="s">
        <v>292</v>
      </c>
      <c r="G6906" t="s">
        <v>275</v>
      </c>
      <c r="I6906" t="s">
        <v>291</v>
      </c>
      <c r="J6906" s="3" t="s">
        <v>215</v>
      </c>
      <c r="K6906" s="3" t="s">
        <v>215</v>
      </c>
      <c r="L6906" s="3" t="s">
        <v>215</v>
      </c>
      <c r="M6906" s="3" t="s">
        <v>215</v>
      </c>
      <c r="N6906" s="3" t="s">
        <v>215</v>
      </c>
      <c r="O6906" s="3" t="s">
        <v>215</v>
      </c>
      <c r="P6906" s="3" t="s">
        <v>215</v>
      </c>
      <c r="Q6906" s="3" t="s">
        <v>215</v>
      </c>
      <c r="R6906" s="3" t="s">
        <v>215</v>
      </c>
      <c r="S6906" s="3" t="s">
        <v>215</v>
      </c>
      <c r="T6906" s="3" t="s">
        <v>215</v>
      </c>
      <c r="U6906" s="3" t="s">
        <v>215</v>
      </c>
      <c r="V6906" s="3" t="s">
        <v>215</v>
      </c>
      <c r="W6906" s="3" t="s">
        <v>215</v>
      </c>
      <c r="X6906" s="3">
        <v>12.936999999999999</v>
      </c>
      <c r="Y6906" s="3">
        <v>10.678000000000001</v>
      </c>
      <c r="Z6906" s="3">
        <v>9.6189999999999998</v>
      </c>
      <c r="AA6906" s="3">
        <v>10.292</v>
      </c>
      <c r="AB6906" s="3">
        <v>10.342000000000001</v>
      </c>
      <c r="AC6906" s="3">
        <v>6.7910000000000004</v>
      </c>
      <c r="AD6906" s="3">
        <v>8.1359999999999992</v>
      </c>
      <c r="AE6906" s="3">
        <v>6.444</v>
      </c>
      <c r="AF6906" s="3">
        <v>15.363</v>
      </c>
      <c r="AG6906" s="3">
        <v>3.7890000000000001</v>
      </c>
      <c r="AH6906" s="3">
        <v>7.5010000000000003</v>
      </c>
      <c r="AI6906" s="3">
        <v>8.8819999999999997</v>
      </c>
      <c r="AJ6906" s="3">
        <v>9.9329999999999998</v>
      </c>
      <c r="AK6906" s="3">
        <v>10.920999999999999</v>
      </c>
      <c r="AL6906" s="3">
        <v>18.138000000000002</v>
      </c>
      <c r="AM6906" s="3">
        <v>1.7330000000000001</v>
      </c>
      <c r="AN6906" s="3">
        <v>0.747</v>
      </c>
      <c r="AO6906" s="3">
        <v>9.3919999999999995</v>
      </c>
      <c r="AP6906" s="3">
        <v>5.1269999999999998</v>
      </c>
      <c r="AQ6906" s="3">
        <v>2.468</v>
      </c>
      <c r="AR6906" s="3">
        <v>4.1859999999999999</v>
      </c>
      <c r="AS6906" s="3">
        <v>0</v>
      </c>
      <c r="AT6906" s="3">
        <v>3.5219999999999998</v>
      </c>
      <c r="AU6906" s="3">
        <v>-2.2330000000000001</v>
      </c>
      <c r="AV6906" s="3">
        <v>1.9339999999999999</v>
      </c>
      <c r="AW6906" s="3">
        <v>5.032</v>
      </c>
      <c r="AX6906" s="3">
        <v>3.298</v>
      </c>
      <c r="AY6906" s="3">
        <v>3.9620000000000002</v>
      </c>
      <c r="AZ6906" s="3">
        <v>4.2060000000000004</v>
      </c>
      <c r="BA6906">
        <v>4.2309999999999999</v>
      </c>
      <c r="BB6906">
        <v>2016</v>
      </c>
    </row>
    <row r="6907" spans="1:54" hidden="1" x14ac:dyDescent="0.2">
      <c r="A6907">
        <v>813</v>
      </c>
      <c r="B6907" t="s">
        <v>399</v>
      </c>
      <c r="C6907" t="s">
        <v>290</v>
      </c>
      <c r="D6907" t="s">
        <v>111</v>
      </c>
      <c r="E6907" t="s">
        <v>289</v>
      </c>
      <c r="G6907" t="s">
        <v>288</v>
      </c>
    </row>
    <row r="6908" spans="1:54" hidden="1" x14ac:dyDescent="0.2">
      <c r="A6908">
        <v>813</v>
      </c>
      <c r="B6908" t="s">
        <v>399</v>
      </c>
      <c r="C6908" t="s">
        <v>287</v>
      </c>
      <c r="D6908" t="s">
        <v>111</v>
      </c>
      <c r="E6908" t="s">
        <v>286</v>
      </c>
      <c r="F6908" t="s">
        <v>285</v>
      </c>
      <c r="G6908" t="s">
        <v>275</v>
      </c>
      <c r="I6908" t="s">
        <v>1696</v>
      </c>
      <c r="J6908" s="3">
        <v>14.1</v>
      </c>
      <c r="K6908" s="3">
        <v>-2.4089999999999998</v>
      </c>
      <c r="L6908" s="3">
        <v>-29.652000000000001</v>
      </c>
      <c r="M6908" s="3">
        <v>-5.9020000000000001</v>
      </c>
      <c r="N6908" s="3">
        <v>18.591000000000001</v>
      </c>
      <c r="O6908" s="3">
        <v>-6.6040000000000001</v>
      </c>
      <c r="P6908" s="3">
        <v>-23.329000000000001</v>
      </c>
      <c r="Q6908" s="3">
        <v>-15.045999999999999</v>
      </c>
      <c r="R6908" s="3">
        <v>28.27</v>
      </c>
      <c r="S6908" s="3">
        <v>3.6890000000000001</v>
      </c>
      <c r="T6908" s="3">
        <v>-8.8810000000000002</v>
      </c>
      <c r="U6908" s="3">
        <v>-20.494</v>
      </c>
      <c r="V6908" s="3">
        <v>-9.9619999999999997</v>
      </c>
      <c r="W6908" s="3">
        <v>27.344000000000001</v>
      </c>
      <c r="X6908" s="3">
        <v>11.374000000000001</v>
      </c>
      <c r="Y6908" s="3">
        <v>-5.891</v>
      </c>
      <c r="Z6908" s="3">
        <v>-20.702999999999999</v>
      </c>
      <c r="AA6908" s="3">
        <v>9.9489999999999998</v>
      </c>
      <c r="AB6908" s="3">
        <v>-26.43</v>
      </c>
      <c r="AC6908" s="3">
        <v>-22.321999999999999</v>
      </c>
      <c r="AD6908" s="3">
        <v>-27.073</v>
      </c>
      <c r="AE6908" s="3">
        <v>-12.278</v>
      </c>
      <c r="AF6908" s="3">
        <v>-28.646999999999998</v>
      </c>
      <c r="AG6908" s="3">
        <v>-4.25</v>
      </c>
      <c r="AH6908" s="3">
        <v>17.827000000000002</v>
      </c>
      <c r="AI6908" s="3">
        <v>46.616</v>
      </c>
      <c r="AJ6908" s="3">
        <v>40.999000000000002</v>
      </c>
      <c r="AK6908" s="3">
        <v>27.294</v>
      </c>
      <c r="AL6908" s="3">
        <v>-4.0289999999999999</v>
      </c>
      <c r="AM6908" s="3">
        <v>-1.147</v>
      </c>
      <c r="AN6908" s="3">
        <v>44.360999999999997</v>
      </c>
      <c r="AO6908" s="3">
        <v>-1.831</v>
      </c>
      <c r="AP6908" s="3">
        <v>4.4539999999999997</v>
      </c>
      <c r="AQ6908" s="3">
        <v>11.787000000000001</v>
      </c>
      <c r="AR6908" s="3">
        <v>-1.7629999999999999</v>
      </c>
      <c r="AS6908" s="3">
        <v>6.1820000000000004</v>
      </c>
      <c r="AT6908" s="3">
        <v>3.7</v>
      </c>
      <c r="AU6908" s="3">
        <v>-2.2639999999999998</v>
      </c>
      <c r="AV6908" s="3">
        <v>7.8419999999999996</v>
      </c>
      <c r="AW6908" s="3">
        <v>7.1230000000000002</v>
      </c>
      <c r="AX6908" s="3">
        <v>3.9049999999999998</v>
      </c>
      <c r="AY6908" s="3">
        <v>3.359</v>
      </c>
      <c r="AZ6908" s="3">
        <v>2.8730000000000002</v>
      </c>
      <c r="BA6908">
        <v>6.0449999999999999</v>
      </c>
      <c r="BB6908">
        <v>2016</v>
      </c>
    </row>
    <row r="6909" spans="1:54" hidden="1" x14ac:dyDescent="0.2">
      <c r="A6909">
        <v>813</v>
      </c>
      <c r="B6909" t="s">
        <v>399</v>
      </c>
      <c r="C6909" t="s">
        <v>284</v>
      </c>
      <c r="D6909" t="s">
        <v>111</v>
      </c>
      <c r="E6909" t="s">
        <v>283</v>
      </c>
      <c r="F6909" t="s">
        <v>282</v>
      </c>
      <c r="G6909" t="s">
        <v>275</v>
      </c>
      <c r="I6909" t="s">
        <v>1696</v>
      </c>
      <c r="J6909" s="3">
        <v>25.654</v>
      </c>
      <c r="K6909" s="3">
        <v>-1.7969999999999999</v>
      </c>
      <c r="L6909" s="3">
        <v>-1.67</v>
      </c>
      <c r="M6909" s="3">
        <v>3.891</v>
      </c>
      <c r="N6909" s="3">
        <v>0.17</v>
      </c>
      <c r="O6909" s="3">
        <v>-3.1320000000000001</v>
      </c>
      <c r="P6909" s="3">
        <v>4.1879999999999997</v>
      </c>
      <c r="Q6909" s="3">
        <v>14.002000000000001</v>
      </c>
      <c r="R6909" s="3">
        <v>28.27</v>
      </c>
      <c r="S6909" s="3">
        <v>-16.84</v>
      </c>
      <c r="T6909" s="3">
        <v>-25.623999999999999</v>
      </c>
      <c r="U6909" s="3">
        <v>13.246</v>
      </c>
      <c r="V6909" s="3">
        <v>-8.8360000000000003</v>
      </c>
      <c r="W6909" s="3">
        <v>13.548999999999999</v>
      </c>
      <c r="X6909" s="3">
        <v>-2.1890000000000001</v>
      </c>
      <c r="Y6909" s="3">
        <v>1.5509999999999999</v>
      </c>
      <c r="Z6909" s="3">
        <v>-25.059000000000001</v>
      </c>
      <c r="AA6909" s="3">
        <v>7.4729999999999999</v>
      </c>
      <c r="AB6909" s="3">
        <v>-34.570999999999998</v>
      </c>
      <c r="AC6909" s="3">
        <v>-17.295000000000002</v>
      </c>
      <c r="AD6909" s="3">
        <v>-22.4</v>
      </c>
      <c r="AE6909" s="3">
        <v>-14.38</v>
      </c>
      <c r="AF6909" s="3">
        <v>-22.189</v>
      </c>
      <c r="AG6909" s="3">
        <v>-1.175</v>
      </c>
      <c r="AH6909" s="3">
        <v>14.047000000000001</v>
      </c>
      <c r="AI6909" s="3">
        <v>54.17</v>
      </c>
      <c r="AJ6909" s="3">
        <v>25.991</v>
      </c>
      <c r="AK6909" s="3">
        <v>25.2</v>
      </c>
      <c r="AL6909" s="3">
        <v>-7.125</v>
      </c>
      <c r="AM6909" s="3">
        <v>-2.7360000000000002</v>
      </c>
      <c r="AN6909" s="3">
        <v>36.887</v>
      </c>
      <c r="AO6909" s="3">
        <v>3.6150000000000002</v>
      </c>
      <c r="AP6909" s="3">
        <v>2.6139999999999999</v>
      </c>
      <c r="AQ6909" s="3">
        <v>6.7039999999999997</v>
      </c>
      <c r="AR6909" s="3">
        <v>1.379</v>
      </c>
      <c r="AS6909" s="3">
        <v>11.31</v>
      </c>
      <c r="AT6909" s="3">
        <v>-1.599</v>
      </c>
      <c r="AU6909" s="3">
        <v>-1.6539999999999999</v>
      </c>
      <c r="AV6909" s="3">
        <v>6.601</v>
      </c>
      <c r="AW6909" s="3">
        <v>8.9489999999999998</v>
      </c>
      <c r="AX6909" s="3">
        <v>4.7709999999999999</v>
      </c>
      <c r="AY6909" s="3">
        <v>2.339</v>
      </c>
      <c r="AZ6909" s="3">
        <v>2.6429999999999998</v>
      </c>
      <c r="BA6909">
        <v>7.3070000000000004</v>
      </c>
      <c r="BB6909">
        <v>2016</v>
      </c>
    </row>
    <row r="6910" spans="1:54" hidden="1" x14ac:dyDescent="0.2">
      <c r="A6910">
        <v>813</v>
      </c>
      <c r="B6910" t="s">
        <v>399</v>
      </c>
      <c r="C6910" t="s">
        <v>281</v>
      </c>
      <c r="D6910" t="s">
        <v>111</v>
      </c>
      <c r="E6910" t="s">
        <v>280</v>
      </c>
      <c r="F6910" t="s">
        <v>279</v>
      </c>
      <c r="G6910" t="s">
        <v>275</v>
      </c>
      <c r="I6910" t="s">
        <v>1696</v>
      </c>
      <c r="J6910" s="3">
        <v>3.0209999999999999</v>
      </c>
      <c r="K6910" s="3">
        <v>5.5570000000000004</v>
      </c>
      <c r="L6910" s="3">
        <v>-20.673999999999999</v>
      </c>
      <c r="M6910" s="3">
        <v>4.7850000000000001</v>
      </c>
      <c r="N6910" s="3">
        <v>9.8840000000000003</v>
      </c>
      <c r="O6910" s="3">
        <v>-27.986999999999998</v>
      </c>
      <c r="P6910" s="3">
        <v>-8.2550000000000008</v>
      </c>
      <c r="Q6910" s="3">
        <v>-34.075000000000003</v>
      </c>
      <c r="R6910" s="3">
        <v>-2.96</v>
      </c>
      <c r="S6910" s="3">
        <v>-7.2850000000000001</v>
      </c>
      <c r="T6910" s="3">
        <v>-4.9349999999999996</v>
      </c>
      <c r="U6910" s="3">
        <v>10.031000000000001</v>
      </c>
      <c r="V6910" s="3">
        <v>4.2910000000000004</v>
      </c>
      <c r="W6910" s="3">
        <v>-4.67</v>
      </c>
      <c r="X6910" s="3">
        <v>5.2229999999999999</v>
      </c>
      <c r="Y6910" s="3">
        <v>14.054</v>
      </c>
      <c r="Z6910" s="3">
        <v>9.5660000000000007</v>
      </c>
      <c r="AA6910" s="3">
        <v>4.4020000000000001</v>
      </c>
      <c r="AB6910" s="3">
        <v>-10.025</v>
      </c>
      <c r="AC6910" s="3">
        <v>5.8890000000000002</v>
      </c>
      <c r="AD6910" s="3">
        <v>-29.327999999999999</v>
      </c>
      <c r="AE6910" s="3">
        <v>-33.957999999999998</v>
      </c>
      <c r="AF6910" s="3">
        <v>-7.3150000000000004</v>
      </c>
      <c r="AG6910" s="3">
        <v>18.375</v>
      </c>
      <c r="AH6910" s="3">
        <v>23.654</v>
      </c>
      <c r="AI6910" s="3">
        <v>9.2100000000000009</v>
      </c>
      <c r="AJ6910" s="3">
        <v>8.5559999999999992</v>
      </c>
      <c r="AK6910" s="3">
        <v>4.2190000000000003</v>
      </c>
      <c r="AL6910" s="3">
        <v>15.823</v>
      </c>
      <c r="AM6910" s="3">
        <v>-13.377000000000001</v>
      </c>
      <c r="AN6910" s="3">
        <v>27.814</v>
      </c>
      <c r="AO6910" s="3">
        <v>35.311</v>
      </c>
      <c r="AP6910" s="3">
        <v>22.943000000000001</v>
      </c>
      <c r="AQ6910" s="3">
        <v>5.0170000000000003</v>
      </c>
      <c r="AR6910" s="3">
        <v>3.37</v>
      </c>
      <c r="AS6910" s="3">
        <v>2.8370000000000002</v>
      </c>
      <c r="AT6910" s="3">
        <v>-4.383</v>
      </c>
      <c r="AU6910" s="3">
        <v>6.7530000000000001</v>
      </c>
      <c r="AV6910" s="3">
        <v>5.4560000000000004</v>
      </c>
      <c r="AW6910" s="3">
        <v>2.5089999999999999</v>
      </c>
      <c r="AX6910" s="3">
        <v>2.0299999999999998</v>
      </c>
      <c r="AY6910" s="3">
        <v>-0.82599999999999996</v>
      </c>
      <c r="AZ6910" s="3">
        <v>-0.39700000000000002</v>
      </c>
      <c r="BA6910">
        <v>5.8360000000000003</v>
      </c>
      <c r="BB6910">
        <v>2016</v>
      </c>
    </row>
    <row r="6911" spans="1:54" hidden="1" x14ac:dyDescent="0.2">
      <c r="A6911">
        <v>813</v>
      </c>
      <c r="B6911" t="s">
        <v>399</v>
      </c>
      <c r="C6911" t="s">
        <v>278</v>
      </c>
      <c r="D6911" t="s">
        <v>111</v>
      </c>
      <c r="E6911" t="s">
        <v>277</v>
      </c>
      <c r="F6911" t="s">
        <v>276</v>
      </c>
      <c r="G6911" t="s">
        <v>275</v>
      </c>
      <c r="I6911" t="s">
        <v>1696</v>
      </c>
      <c r="J6911" s="3">
        <v>7.056</v>
      </c>
      <c r="K6911" s="3">
        <v>-1.7969999999999999</v>
      </c>
      <c r="L6911" s="3">
        <v>-1.67</v>
      </c>
      <c r="M6911" s="3">
        <v>3.891</v>
      </c>
      <c r="N6911" s="3">
        <v>0.17</v>
      </c>
      <c r="O6911" s="3">
        <v>-3.1320000000000001</v>
      </c>
      <c r="P6911" s="3">
        <v>22.472999999999999</v>
      </c>
      <c r="Q6911" s="3">
        <v>6.0229999999999997</v>
      </c>
      <c r="R6911" s="3">
        <v>10.021000000000001</v>
      </c>
      <c r="S6911" s="3">
        <v>3.7919999999999998</v>
      </c>
      <c r="T6911" s="3">
        <v>-6.7859999999999996</v>
      </c>
      <c r="U6911" s="3">
        <v>2.7149999999999999</v>
      </c>
      <c r="V6911" s="3">
        <v>9.9339999999999993</v>
      </c>
      <c r="W6911" s="3">
        <v>-12.797000000000001</v>
      </c>
      <c r="X6911" s="3">
        <v>-1.9830000000000001</v>
      </c>
      <c r="Y6911" s="3">
        <v>15.243</v>
      </c>
      <c r="Z6911" s="3">
        <v>5.27</v>
      </c>
      <c r="AA6911" s="3">
        <v>-4.3780000000000001</v>
      </c>
      <c r="AB6911" s="3">
        <v>-16.132999999999999</v>
      </c>
      <c r="AC6911" s="3">
        <v>9.5920000000000005</v>
      </c>
      <c r="AD6911" s="3">
        <v>-42.616999999999997</v>
      </c>
      <c r="AE6911" s="3">
        <v>-24.334</v>
      </c>
      <c r="AF6911" s="3">
        <v>9.5830000000000002</v>
      </c>
      <c r="AG6911" s="3">
        <v>18.655000000000001</v>
      </c>
      <c r="AH6911" s="3">
        <v>21.024999999999999</v>
      </c>
      <c r="AI6911" s="3">
        <v>5.9960000000000004</v>
      </c>
      <c r="AJ6911" s="3">
        <v>0.314</v>
      </c>
      <c r="AK6911" s="3">
        <v>12.398</v>
      </c>
      <c r="AL6911" s="3">
        <v>22.818000000000001</v>
      </c>
      <c r="AM6911" s="3">
        <v>-21.204000000000001</v>
      </c>
      <c r="AN6911" s="3">
        <v>27.626999999999999</v>
      </c>
      <c r="AO6911" s="3">
        <v>49.100999999999999</v>
      </c>
      <c r="AP6911" s="3">
        <v>27.074999999999999</v>
      </c>
      <c r="AQ6911" s="3">
        <v>1.546</v>
      </c>
      <c r="AR6911" s="3">
        <v>6.2770000000000001</v>
      </c>
      <c r="AS6911" s="3">
        <v>2.234</v>
      </c>
      <c r="AT6911" s="3">
        <v>-6.6870000000000003</v>
      </c>
      <c r="AU6911" s="3">
        <v>5.5860000000000003</v>
      </c>
      <c r="AV6911" s="3">
        <v>5.133</v>
      </c>
      <c r="AW6911" s="3">
        <v>2.5590000000000002</v>
      </c>
      <c r="AX6911" s="3">
        <v>1.9470000000000001</v>
      </c>
      <c r="AY6911" s="3">
        <v>-1.7589999999999999</v>
      </c>
      <c r="AZ6911" s="3">
        <v>-1.181</v>
      </c>
      <c r="BA6911">
        <v>7.0129999999999999</v>
      </c>
      <c r="BB6911">
        <v>2016</v>
      </c>
    </row>
    <row r="6912" spans="1:54" hidden="1" x14ac:dyDescent="0.2">
      <c r="A6912">
        <v>813</v>
      </c>
      <c r="B6912" t="s">
        <v>399</v>
      </c>
      <c r="C6912" t="s">
        <v>274</v>
      </c>
      <c r="D6912" t="s">
        <v>111</v>
      </c>
      <c r="E6912" t="s">
        <v>273</v>
      </c>
      <c r="F6912" t="s">
        <v>272</v>
      </c>
      <c r="G6912" t="s">
        <v>271</v>
      </c>
    </row>
    <row r="6913" spans="1:54" hidden="1" x14ac:dyDescent="0.2">
      <c r="A6913">
        <v>813</v>
      </c>
      <c r="B6913" t="s">
        <v>399</v>
      </c>
      <c r="C6913" t="s">
        <v>270</v>
      </c>
      <c r="D6913" t="s">
        <v>111</v>
      </c>
      <c r="E6913" t="s">
        <v>269</v>
      </c>
      <c r="F6913" t="s">
        <v>268</v>
      </c>
      <c r="G6913" t="s">
        <v>264</v>
      </c>
      <c r="H6913" t="s">
        <v>263</v>
      </c>
    </row>
    <row r="6914" spans="1:54" hidden="1" x14ac:dyDescent="0.2">
      <c r="A6914">
        <v>813</v>
      </c>
      <c r="B6914" t="s">
        <v>399</v>
      </c>
      <c r="C6914" t="s">
        <v>267</v>
      </c>
      <c r="D6914" t="s">
        <v>111</v>
      </c>
      <c r="E6914" t="s">
        <v>266</v>
      </c>
      <c r="F6914" t="s">
        <v>265</v>
      </c>
      <c r="G6914" t="s">
        <v>264</v>
      </c>
      <c r="H6914" t="s">
        <v>263</v>
      </c>
      <c r="I6914" t="s">
        <v>1697</v>
      </c>
      <c r="J6914" s="3">
        <v>0.23100000000000001</v>
      </c>
      <c r="K6914" s="3">
        <v>0.23799999999999999</v>
      </c>
      <c r="L6914" s="3">
        <v>0.247</v>
      </c>
      <c r="M6914" s="3">
        <v>0.255</v>
      </c>
      <c r="N6914" s="3">
        <v>0.26300000000000001</v>
      </c>
      <c r="O6914" s="3">
        <v>0.27100000000000002</v>
      </c>
      <c r="P6914" s="3">
        <v>0.27900000000000003</v>
      </c>
      <c r="Q6914" s="3">
        <v>0.28699999999999998</v>
      </c>
      <c r="R6914" s="3">
        <v>0.29499999999999998</v>
      </c>
      <c r="S6914" s="3">
        <v>0.30299999999999999</v>
      </c>
      <c r="T6914" s="3">
        <v>0.312</v>
      </c>
      <c r="U6914" s="3">
        <v>0.32100000000000001</v>
      </c>
      <c r="V6914" s="3">
        <v>0.33</v>
      </c>
      <c r="W6914" s="3">
        <v>0.33900000000000002</v>
      </c>
      <c r="X6914" s="3">
        <v>0.34899999999999998</v>
      </c>
      <c r="Y6914" s="3">
        <v>0.35899999999999999</v>
      </c>
      <c r="Z6914" s="3">
        <v>0.36899999999999999</v>
      </c>
      <c r="AA6914" s="3">
        <v>0.38</v>
      </c>
      <c r="AB6914" s="3">
        <v>0.39</v>
      </c>
      <c r="AC6914" s="3">
        <v>0.40100000000000002</v>
      </c>
      <c r="AD6914" s="3">
        <v>0.41199999999999998</v>
      </c>
      <c r="AE6914" s="3">
        <v>0.42399999999999999</v>
      </c>
      <c r="AF6914" s="3">
        <v>0.435</v>
      </c>
      <c r="AG6914" s="3">
        <v>0.44600000000000001</v>
      </c>
      <c r="AH6914" s="3">
        <v>0.45800000000000002</v>
      </c>
      <c r="AI6914" s="3">
        <v>0.46899999999999997</v>
      </c>
      <c r="AJ6914" s="3">
        <v>0.48099999999999998</v>
      </c>
      <c r="AK6914" s="3">
        <v>0.49199999999999999</v>
      </c>
      <c r="AL6914" s="3">
        <v>0.504</v>
      </c>
      <c r="AM6914" s="3">
        <v>0.51500000000000001</v>
      </c>
      <c r="AN6914" s="3">
        <v>0.52600000000000002</v>
      </c>
      <c r="AO6914" s="3">
        <v>0.53800000000000003</v>
      </c>
      <c r="AP6914" s="3">
        <v>0.55000000000000004</v>
      </c>
      <c r="AQ6914" s="3">
        <v>0.56200000000000006</v>
      </c>
      <c r="AR6914" s="3">
        <v>0.57499999999999996</v>
      </c>
      <c r="AS6914" s="3">
        <v>0.58799999999999997</v>
      </c>
      <c r="AT6914" s="3">
        <v>0.60099999999999998</v>
      </c>
      <c r="AU6914" s="3">
        <v>0.61399999999999999</v>
      </c>
      <c r="AV6914" s="3">
        <v>0.627</v>
      </c>
      <c r="AW6914" s="3">
        <v>0.64100000000000001</v>
      </c>
      <c r="AX6914" s="3">
        <v>0.65500000000000003</v>
      </c>
      <c r="AY6914" s="3">
        <v>0.67</v>
      </c>
      <c r="AZ6914" s="3">
        <v>0.68400000000000005</v>
      </c>
      <c r="BA6914">
        <v>0.69899999999999995</v>
      </c>
      <c r="BB6914">
        <v>2014</v>
      </c>
    </row>
    <row r="6915" spans="1:54" hidden="1" x14ac:dyDescent="0.2">
      <c r="A6915">
        <v>813</v>
      </c>
      <c r="B6915" t="s">
        <v>399</v>
      </c>
      <c r="C6915" t="s">
        <v>262</v>
      </c>
      <c r="D6915" t="s">
        <v>111</v>
      </c>
      <c r="E6915" t="s">
        <v>260</v>
      </c>
      <c r="F6915" t="s">
        <v>259</v>
      </c>
      <c r="G6915" t="s">
        <v>225</v>
      </c>
      <c r="H6915" t="s">
        <v>222</v>
      </c>
      <c r="I6915" t="s">
        <v>1698</v>
      </c>
      <c r="J6915" s="3">
        <v>3.6999999999999998E-2</v>
      </c>
      <c r="K6915" s="3">
        <v>3.6999999999999998E-2</v>
      </c>
      <c r="L6915" s="3">
        <v>4.1000000000000002E-2</v>
      </c>
      <c r="M6915" s="3">
        <v>0.04</v>
      </c>
      <c r="N6915" s="3">
        <v>4.8000000000000001E-2</v>
      </c>
      <c r="O6915" s="3">
        <v>5.2999999999999999E-2</v>
      </c>
      <c r="P6915" s="3">
        <v>5.7000000000000002E-2</v>
      </c>
      <c r="Q6915" s="3">
        <v>7.3999999999999996E-2</v>
      </c>
      <c r="R6915" s="3">
        <v>9.4E-2</v>
      </c>
      <c r="S6915" s="3">
        <v>0.114</v>
      </c>
      <c r="T6915" s="3">
        <v>0.16600000000000001</v>
      </c>
      <c r="U6915" s="3">
        <v>0.24399999999999999</v>
      </c>
      <c r="V6915" s="3">
        <v>0.309</v>
      </c>
      <c r="W6915" s="3">
        <v>0.34200000000000003</v>
      </c>
      <c r="X6915" s="3">
        <v>0.45800000000000002</v>
      </c>
      <c r="Y6915" s="3">
        <v>0.44600000000000001</v>
      </c>
      <c r="Z6915" s="3">
        <v>0.50800000000000001</v>
      </c>
      <c r="AA6915" s="3">
        <v>0.42</v>
      </c>
      <c r="AB6915" s="3">
        <v>0.45300000000000001</v>
      </c>
      <c r="AC6915" s="3">
        <v>0.433</v>
      </c>
      <c r="AD6915" s="3">
        <v>0.33600000000000002</v>
      </c>
      <c r="AE6915" s="3">
        <v>0.34</v>
      </c>
      <c r="AF6915" s="3">
        <v>0.28799999999999998</v>
      </c>
      <c r="AG6915" s="3">
        <v>0.67300000000000004</v>
      </c>
      <c r="AH6915" s="3">
        <v>0.94299999999999995</v>
      </c>
      <c r="AI6915" s="3">
        <v>1.091</v>
      </c>
      <c r="AJ6915" s="3">
        <v>1.3480000000000001</v>
      </c>
      <c r="AK6915" s="3">
        <v>1.8280000000000001</v>
      </c>
      <c r="AL6915" s="3">
        <v>2.1930000000000001</v>
      </c>
      <c r="AM6915" s="3">
        <v>2.6589999999999998</v>
      </c>
      <c r="AN6915" s="3">
        <v>3.4420000000000002</v>
      </c>
      <c r="AO6915" s="3">
        <v>4</v>
      </c>
      <c r="AP6915" s="3">
        <v>4.1050000000000004</v>
      </c>
      <c r="AQ6915" s="3">
        <v>4.2030000000000003</v>
      </c>
      <c r="AR6915" s="3">
        <v>4.0890000000000004</v>
      </c>
      <c r="AS6915" s="3">
        <v>4.3810000000000002</v>
      </c>
      <c r="AT6915" s="3">
        <v>4.0369999999999999</v>
      </c>
      <c r="AU6915" s="3">
        <v>4.234</v>
      </c>
      <c r="AV6915" s="3">
        <v>4.6100000000000003</v>
      </c>
      <c r="AW6915" s="3">
        <v>4.8540000000000001</v>
      </c>
      <c r="AX6915" s="3">
        <v>5.1130000000000004</v>
      </c>
      <c r="AY6915" s="3">
        <v>5.4169999999999998</v>
      </c>
      <c r="AZ6915" s="3">
        <v>5.7640000000000002</v>
      </c>
      <c r="BA6915">
        <v>6.1680000000000001</v>
      </c>
      <c r="BB6915">
        <v>2016</v>
      </c>
    </row>
    <row r="6916" spans="1:54" hidden="1" x14ac:dyDescent="0.2">
      <c r="A6916">
        <v>813</v>
      </c>
      <c r="B6916" t="s">
        <v>399</v>
      </c>
      <c r="C6916" t="s">
        <v>261</v>
      </c>
      <c r="D6916" t="s">
        <v>111</v>
      </c>
      <c r="E6916" t="s">
        <v>260</v>
      </c>
      <c r="F6916" t="s">
        <v>259</v>
      </c>
      <c r="G6916" t="s">
        <v>217</v>
      </c>
      <c r="I6916" t="s">
        <v>258</v>
      </c>
      <c r="J6916" s="3">
        <v>25.108000000000001</v>
      </c>
      <c r="K6916" s="3">
        <v>22.780999999999999</v>
      </c>
      <c r="L6916" s="3">
        <v>22.597000000000001</v>
      </c>
      <c r="M6916" s="3">
        <v>19.989999999999998</v>
      </c>
      <c r="N6916" s="3">
        <v>21.428999999999998</v>
      </c>
      <c r="O6916" s="3">
        <v>22.199000000000002</v>
      </c>
      <c r="P6916" s="3">
        <v>22.931999999999999</v>
      </c>
      <c r="Q6916" s="3">
        <v>24.684000000000001</v>
      </c>
      <c r="R6916" s="3">
        <v>26.395</v>
      </c>
      <c r="S6916" s="3">
        <v>29.736000000000001</v>
      </c>
      <c r="T6916" s="3">
        <v>31.611000000000001</v>
      </c>
      <c r="U6916" s="3">
        <v>40.805</v>
      </c>
      <c r="V6916" s="3">
        <v>40.524000000000001</v>
      </c>
      <c r="W6916" s="3">
        <v>36.847000000000001</v>
      </c>
      <c r="X6916" s="3">
        <v>37.661999999999999</v>
      </c>
      <c r="Y6916" s="3">
        <v>30.47</v>
      </c>
      <c r="Z6916" s="3">
        <v>30.13</v>
      </c>
      <c r="AA6916" s="3">
        <v>22.800999999999998</v>
      </c>
      <c r="AB6916" s="3">
        <v>22.218</v>
      </c>
      <c r="AC6916" s="3">
        <v>20.004999999999999</v>
      </c>
      <c r="AD6916" s="3">
        <v>17.356999999999999</v>
      </c>
      <c r="AE6916" s="3">
        <v>16.959</v>
      </c>
      <c r="AF6916" s="3">
        <v>13.169</v>
      </c>
      <c r="AG6916" s="3">
        <v>28.552</v>
      </c>
      <c r="AH6916" s="3">
        <v>34.659999999999997</v>
      </c>
      <c r="AI6916" s="3">
        <v>33.75</v>
      </c>
      <c r="AJ6916" s="3">
        <v>37.587000000000003</v>
      </c>
      <c r="AK6916" s="3">
        <v>46.293999999999997</v>
      </c>
      <c r="AL6916" s="3">
        <v>46.527999999999999</v>
      </c>
      <c r="AM6916" s="3">
        <v>55.222000000000001</v>
      </c>
      <c r="AN6916" s="3">
        <v>62.661000000000001</v>
      </c>
      <c r="AO6916" s="3">
        <v>56.119</v>
      </c>
      <c r="AP6916" s="3">
        <v>52.459000000000003</v>
      </c>
      <c r="AQ6916" s="3">
        <v>50.948</v>
      </c>
      <c r="AR6916" s="3">
        <v>47.296999999999997</v>
      </c>
      <c r="AS6916" s="3">
        <v>47.944000000000003</v>
      </c>
      <c r="AT6916" s="3">
        <v>41.207999999999998</v>
      </c>
      <c r="AU6916" s="3">
        <v>41.183</v>
      </c>
      <c r="AV6916" s="3">
        <v>42.36</v>
      </c>
      <c r="AW6916" s="3">
        <v>41.98</v>
      </c>
      <c r="AX6916" s="3">
        <v>41.576999999999998</v>
      </c>
      <c r="AY6916" s="3">
        <v>41.295000000000002</v>
      </c>
      <c r="AZ6916" s="3">
        <v>41.137999999999998</v>
      </c>
      <c r="BA6916">
        <v>40.938000000000002</v>
      </c>
      <c r="BB6916">
        <v>2016</v>
      </c>
    </row>
    <row r="6917" spans="1:54" hidden="1" x14ac:dyDescent="0.2">
      <c r="A6917">
        <v>813</v>
      </c>
      <c r="B6917" t="s">
        <v>399</v>
      </c>
      <c r="C6917" t="s">
        <v>257</v>
      </c>
      <c r="D6917" t="s">
        <v>111</v>
      </c>
      <c r="E6917" t="s">
        <v>255</v>
      </c>
      <c r="F6917" t="s">
        <v>254</v>
      </c>
      <c r="G6917" t="s">
        <v>225</v>
      </c>
      <c r="H6917" t="s">
        <v>222</v>
      </c>
      <c r="I6917" t="s">
        <v>1698</v>
      </c>
      <c r="J6917" s="3">
        <v>2.9000000000000001E-2</v>
      </c>
      <c r="K6917" s="3">
        <v>3.5999999999999997E-2</v>
      </c>
      <c r="L6917" s="3">
        <v>3.6999999999999998E-2</v>
      </c>
      <c r="M6917" s="3">
        <v>3.9E-2</v>
      </c>
      <c r="N6917" s="3">
        <v>5.8999999999999997E-2</v>
      </c>
      <c r="O6917" s="3">
        <v>6.9000000000000006E-2</v>
      </c>
      <c r="P6917" s="3">
        <v>7.9000000000000001E-2</v>
      </c>
      <c r="Q6917" s="3">
        <v>0.14299999999999999</v>
      </c>
      <c r="R6917" s="3">
        <v>0.14399999999999999</v>
      </c>
      <c r="S6917" s="3">
        <v>0.16200000000000001</v>
      </c>
      <c r="T6917" s="3">
        <v>0.151</v>
      </c>
      <c r="U6917" s="3">
        <v>0.22600000000000001</v>
      </c>
      <c r="V6917" s="3">
        <v>0.25700000000000001</v>
      </c>
      <c r="W6917" s="3">
        <v>0.29599999999999999</v>
      </c>
      <c r="X6917" s="3">
        <v>0.371</v>
      </c>
      <c r="Y6917" s="3">
        <v>0.36599999999999999</v>
      </c>
      <c r="Z6917" s="3">
        <v>0.40799999999999997</v>
      </c>
      <c r="AA6917" s="3">
        <v>0.35099999999999998</v>
      </c>
      <c r="AB6917" s="3">
        <v>0.38900000000000001</v>
      </c>
      <c r="AC6917" s="3">
        <v>0.28499999999999998</v>
      </c>
      <c r="AD6917" s="3">
        <v>0.41099999999999998</v>
      </c>
      <c r="AE6917" s="3">
        <v>0.36199999999999999</v>
      </c>
      <c r="AF6917" s="3">
        <v>0.31900000000000001</v>
      </c>
      <c r="AG6917" s="3">
        <v>0.53</v>
      </c>
      <c r="AH6917" s="3">
        <v>0.79700000000000004</v>
      </c>
      <c r="AI6917" s="3">
        <v>1.1519999999999999</v>
      </c>
      <c r="AJ6917" s="3">
        <v>1.395</v>
      </c>
      <c r="AK6917" s="3">
        <v>1.76</v>
      </c>
      <c r="AL6917" s="3">
        <v>2.2010000000000001</v>
      </c>
      <c r="AM6917" s="3">
        <v>2.5739999999999998</v>
      </c>
      <c r="AN6917" s="3">
        <v>3.0990000000000002</v>
      </c>
      <c r="AO6917" s="3">
        <v>3.4</v>
      </c>
      <c r="AP6917" s="3">
        <v>3.819</v>
      </c>
      <c r="AQ6917" s="3">
        <v>3.8620000000000001</v>
      </c>
      <c r="AR6917" s="3">
        <v>3.9449999999999998</v>
      </c>
      <c r="AS6917" s="3">
        <v>4.4020000000000001</v>
      </c>
      <c r="AT6917" s="3">
        <v>4.3630000000000004</v>
      </c>
      <c r="AU6917" s="3">
        <v>4.6550000000000002</v>
      </c>
      <c r="AV6917" s="3">
        <v>5.2309999999999999</v>
      </c>
      <c r="AW6917" s="3">
        <v>5.3</v>
      </c>
      <c r="AX6917" s="3">
        <v>5.5419999999999998</v>
      </c>
      <c r="AY6917" s="3">
        <v>5.8319999999999999</v>
      </c>
      <c r="AZ6917" s="3">
        <v>6.19</v>
      </c>
      <c r="BA6917">
        <v>6.6470000000000002</v>
      </c>
      <c r="BB6917">
        <v>2016</v>
      </c>
    </row>
    <row r="6918" spans="1:54" hidden="1" x14ac:dyDescent="0.2">
      <c r="A6918">
        <v>813</v>
      </c>
      <c r="B6918" t="s">
        <v>399</v>
      </c>
      <c r="C6918" t="s">
        <v>256</v>
      </c>
      <c r="D6918" t="s">
        <v>111</v>
      </c>
      <c r="E6918" t="s">
        <v>255</v>
      </c>
      <c r="F6918" t="s">
        <v>254</v>
      </c>
      <c r="G6918" t="s">
        <v>217</v>
      </c>
      <c r="I6918" t="s">
        <v>253</v>
      </c>
      <c r="J6918" s="3">
        <v>20.016999999999999</v>
      </c>
      <c r="K6918" s="3">
        <v>22.152000000000001</v>
      </c>
      <c r="L6918" s="3">
        <v>20.337</v>
      </c>
      <c r="M6918" s="3">
        <v>19.347999999999999</v>
      </c>
      <c r="N6918" s="3">
        <v>26.460999999999999</v>
      </c>
      <c r="O6918" s="3">
        <v>29.097999999999999</v>
      </c>
      <c r="P6918" s="3">
        <v>31.728999999999999</v>
      </c>
      <c r="Q6918" s="3">
        <v>47.625999999999998</v>
      </c>
      <c r="R6918" s="3">
        <v>40.540999999999997</v>
      </c>
      <c r="S6918" s="3">
        <v>42.268999999999998</v>
      </c>
      <c r="T6918" s="3">
        <v>28.773</v>
      </c>
      <c r="U6918" s="3">
        <v>37.728000000000002</v>
      </c>
      <c r="V6918" s="3">
        <v>33.643999999999998</v>
      </c>
      <c r="W6918" s="3">
        <v>31.838000000000001</v>
      </c>
      <c r="X6918" s="3">
        <v>30.561</v>
      </c>
      <c r="Y6918" s="3">
        <v>25.033000000000001</v>
      </c>
      <c r="Z6918" s="3">
        <v>24.215</v>
      </c>
      <c r="AA6918" s="3">
        <v>19.047000000000001</v>
      </c>
      <c r="AB6918" s="3">
        <v>19.071999999999999</v>
      </c>
      <c r="AC6918" s="3">
        <v>13.138</v>
      </c>
      <c r="AD6918" s="3">
        <v>21.225000000000001</v>
      </c>
      <c r="AE6918" s="3">
        <v>18.023</v>
      </c>
      <c r="AF6918" s="3">
        <v>14.598000000000001</v>
      </c>
      <c r="AG6918" s="3">
        <v>22.48</v>
      </c>
      <c r="AH6918" s="3">
        <v>29.308</v>
      </c>
      <c r="AI6918" s="3">
        <v>35.625999999999998</v>
      </c>
      <c r="AJ6918" s="3">
        <v>38.901000000000003</v>
      </c>
      <c r="AK6918" s="3">
        <v>44.561999999999998</v>
      </c>
      <c r="AL6918" s="3">
        <v>46.704999999999998</v>
      </c>
      <c r="AM6918" s="3">
        <v>53.448</v>
      </c>
      <c r="AN6918" s="3">
        <v>56.408999999999999</v>
      </c>
      <c r="AO6918" s="3">
        <v>47.71</v>
      </c>
      <c r="AP6918" s="3">
        <v>48.798999999999999</v>
      </c>
      <c r="AQ6918" s="3">
        <v>46.81</v>
      </c>
      <c r="AR6918" s="3">
        <v>45.627000000000002</v>
      </c>
      <c r="AS6918" s="3">
        <v>48.164999999999999</v>
      </c>
      <c r="AT6918" s="3">
        <v>44.526000000000003</v>
      </c>
      <c r="AU6918" s="3">
        <v>45.279000000000003</v>
      </c>
      <c r="AV6918" s="3">
        <v>48.066000000000003</v>
      </c>
      <c r="AW6918" s="3">
        <v>45.832999999999998</v>
      </c>
      <c r="AX6918" s="3">
        <v>45.066000000000003</v>
      </c>
      <c r="AY6918" s="3">
        <v>44.46</v>
      </c>
      <c r="AZ6918" s="3">
        <v>44.177</v>
      </c>
      <c r="BA6918">
        <v>44.116</v>
      </c>
      <c r="BB6918">
        <v>2016</v>
      </c>
    </row>
    <row r="6919" spans="1:54" hidden="1" x14ac:dyDescent="0.2">
      <c r="A6919">
        <v>813</v>
      </c>
      <c r="B6919" t="s">
        <v>399</v>
      </c>
      <c r="C6919" t="s">
        <v>252</v>
      </c>
      <c r="D6919" t="s">
        <v>111</v>
      </c>
      <c r="E6919" t="s">
        <v>250</v>
      </c>
      <c r="F6919" t="s">
        <v>249</v>
      </c>
      <c r="G6919" t="s">
        <v>225</v>
      </c>
      <c r="H6919" t="s">
        <v>222</v>
      </c>
      <c r="I6919" t="s">
        <v>1698</v>
      </c>
      <c r="J6919" s="3">
        <v>7.0000000000000001E-3</v>
      </c>
      <c r="K6919" s="3">
        <v>1E-3</v>
      </c>
      <c r="L6919" s="3">
        <v>4.0000000000000001E-3</v>
      </c>
      <c r="M6919" s="3">
        <v>1E-3</v>
      </c>
      <c r="N6919" s="3">
        <v>-1.0999999999999999E-2</v>
      </c>
      <c r="O6919" s="3">
        <v>-1.6E-2</v>
      </c>
      <c r="P6919" s="3">
        <v>-2.1999999999999999E-2</v>
      </c>
      <c r="Q6919" s="3">
        <v>-6.9000000000000006E-2</v>
      </c>
      <c r="R6919" s="3">
        <v>-0.05</v>
      </c>
      <c r="S6919" s="3">
        <v>-4.8000000000000001E-2</v>
      </c>
      <c r="T6919" s="3">
        <v>1.4999999999999999E-2</v>
      </c>
      <c r="U6919" s="3">
        <v>1.7999999999999999E-2</v>
      </c>
      <c r="V6919" s="3">
        <v>5.1999999999999998E-2</v>
      </c>
      <c r="W6919" s="3">
        <v>4.7E-2</v>
      </c>
      <c r="X6919" s="3">
        <v>8.5999999999999993E-2</v>
      </c>
      <c r="Y6919" s="3">
        <v>0.08</v>
      </c>
      <c r="Z6919" s="3">
        <v>0.1</v>
      </c>
      <c r="AA6919" s="3">
        <v>6.9000000000000006E-2</v>
      </c>
      <c r="AB6919" s="3">
        <v>6.4000000000000001E-2</v>
      </c>
      <c r="AC6919" s="3">
        <v>0.14899999999999999</v>
      </c>
      <c r="AD6919" s="3">
        <v>-7.4999999999999997E-2</v>
      </c>
      <c r="AE6919" s="3">
        <v>-2.1000000000000001E-2</v>
      </c>
      <c r="AF6919" s="3">
        <v>-3.1E-2</v>
      </c>
      <c r="AG6919" s="3">
        <v>0.14299999999999999</v>
      </c>
      <c r="AH6919" s="3">
        <v>0.14599999999999999</v>
      </c>
      <c r="AI6919" s="3">
        <v>-6.0999999999999999E-2</v>
      </c>
      <c r="AJ6919" s="3">
        <v>-4.7E-2</v>
      </c>
      <c r="AK6919" s="3">
        <v>6.8000000000000005E-2</v>
      </c>
      <c r="AL6919" s="3">
        <v>-8.0000000000000002E-3</v>
      </c>
      <c r="AM6919" s="3">
        <v>8.5000000000000006E-2</v>
      </c>
      <c r="AN6919" s="3">
        <v>0.34300000000000003</v>
      </c>
      <c r="AO6919" s="3">
        <v>0.59899999999999998</v>
      </c>
      <c r="AP6919" s="3">
        <v>0.28599999999999998</v>
      </c>
      <c r="AQ6919" s="3">
        <v>0.34100000000000003</v>
      </c>
      <c r="AR6919" s="3">
        <v>0.14399999999999999</v>
      </c>
      <c r="AS6919" s="3">
        <v>-0.02</v>
      </c>
      <c r="AT6919" s="3">
        <v>-0.32500000000000001</v>
      </c>
      <c r="AU6919" s="3">
        <v>-0.42099999999999999</v>
      </c>
      <c r="AV6919" s="3">
        <v>-0.621</v>
      </c>
      <c r="AW6919" s="3">
        <v>-0.44600000000000001</v>
      </c>
      <c r="AX6919" s="3">
        <v>-0.42899999999999999</v>
      </c>
      <c r="AY6919" s="3">
        <v>-0.41499999999999998</v>
      </c>
      <c r="AZ6919" s="3">
        <v>-0.42599999999999999</v>
      </c>
      <c r="BA6919">
        <v>-0.47899999999999998</v>
      </c>
      <c r="BB6919">
        <v>2016</v>
      </c>
    </row>
    <row r="6920" spans="1:54" hidden="1" x14ac:dyDescent="0.2">
      <c r="A6920">
        <v>813</v>
      </c>
      <c r="B6920" t="s">
        <v>399</v>
      </c>
      <c r="C6920" t="s">
        <v>251</v>
      </c>
      <c r="D6920" t="s">
        <v>111</v>
      </c>
      <c r="E6920" t="s">
        <v>250</v>
      </c>
      <c r="F6920" t="s">
        <v>249</v>
      </c>
      <c r="G6920" t="s">
        <v>217</v>
      </c>
      <c r="I6920" t="s">
        <v>248</v>
      </c>
      <c r="J6920" s="3">
        <v>5.0910000000000002</v>
      </c>
      <c r="K6920" s="3">
        <v>0.629</v>
      </c>
      <c r="L6920" s="3">
        <v>2.2599999999999998</v>
      </c>
      <c r="M6920" s="3">
        <v>0.64200000000000002</v>
      </c>
      <c r="N6920" s="3">
        <v>-5.032</v>
      </c>
      <c r="O6920" s="3">
        <v>-6.899</v>
      </c>
      <c r="P6920" s="3">
        <v>-8.7970000000000006</v>
      </c>
      <c r="Q6920" s="3">
        <v>-22.940999999999999</v>
      </c>
      <c r="R6920" s="3">
        <v>-14.146000000000001</v>
      </c>
      <c r="S6920" s="3">
        <v>-12.532999999999999</v>
      </c>
      <c r="T6920" s="3">
        <v>2.839</v>
      </c>
      <c r="U6920" s="3">
        <v>3.0779999999999998</v>
      </c>
      <c r="V6920" s="3">
        <v>6.8810000000000002</v>
      </c>
      <c r="W6920" s="3">
        <v>5.01</v>
      </c>
      <c r="X6920" s="3">
        <v>7.101</v>
      </c>
      <c r="Y6920" s="3">
        <v>5.4370000000000003</v>
      </c>
      <c r="Z6920" s="3">
        <v>5.9139999999999997</v>
      </c>
      <c r="AA6920" s="3">
        <v>3.754</v>
      </c>
      <c r="AB6920" s="3">
        <v>3.1459999999999999</v>
      </c>
      <c r="AC6920" s="3">
        <v>6.867</v>
      </c>
      <c r="AD6920" s="3">
        <v>-3.8679999999999999</v>
      </c>
      <c r="AE6920" s="3">
        <v>-1.0649999999999999</v>
      </c>
      <c r="AF6920" s="3">
        <v>-1.4279999999999999</v>
      </c>
      <c r="AG6920" s="3">
        <v>6.0720000000000001</v>
      </c>
      <c r="AH6920" s="3">
        <v>5.3520000000000003</v>
      </c>
      <c r="AI6920" s="3">
        <v>-1.8759999999999999</v>
      </c>
      <c r="AJ6920" s="3">
        <v>-1.3129999999999999</v>
      </c>
      <c r="AK6920" s="3">
        <v>1.732</v>
      </c>
      <c r="AL6920" s="3">
        <v>-0.17699999999999999</v>
      </c>
      <c r="AM6920" s="3">
        <v>1.774</v>
      </c>
      <c r="AN6920" s="3">
        <v>6.2530000000000001</v>
      </c>
      <c r="AO6920" s="3">
        <v>8.4090000000000007</v>
      </c>
      <c r="AP6920" s="3">
        <v>3.66</v>
      </c>
      <c r="AQ6920" s="3">
        <v>4.1379999999999999</v>
      </c>
      <c r="AR6920" s="3">
        <v>1.671</v>
      </c>
      <c r="AS6920" s="3">
        <v>-0.221</v>
      </c>
      <c r="AT6920" s="3">
        <v>-3.3180000000000001</v>
      </c>
      <c r="AU6920" s="3">
        <v>-4.0949999999999998</v>
      </c>
      <c r="AV6920" s="3">
        <v>-5.7050000000000001</v>
      </c>
      <c r="AW6920" s="3">
        <v>-3.8530000000000002</v>
      </c>
      <c r="AX6920" s="3">
        <v>-3.4889999999999999</v>
      </c>
      <c r="AY6920" s="3">
        <v>-3.165</v>
      </c>
      <c r="AZ6920" s="3">
        <v>-3.0390000000000001</v>
      </c>
      <c r="BA6920">
        <v>-3.1789999999999998</v>
      </c>
      <c r="BB6920">
        <v>2016</v>
      </c>
    </row>
    <row r="6921" spans="1:54" hidden="1" x14ac:dyDescent="0.2">
      <c r="A6921">
        <v>813</v>
      </c>
      <c r="B6921" t="s">
        <v>399</v>
      </c>
      <c r="C6921" t="s">
        <v>247</v>
      </c>
      <c r="D6921" t="s">
        <v>111</v>
      </c>
      <c r="E6921" t="s">
        <v>245</v>
      </c>
      <c r="F6921" t="s">
        <v>244</v>
      </c>
      <c r="G6921" t="s">
        <v>225</v>
      </c>
      <c r="H6921" t="s">
        <v>222</v>
      </c>
    </row>
    <row r="6922" spans="1:54" hidden="1" x14ac:dyDescent="0.2">
      <c r="A6922">
        <v>813</v>
      </c>
      <c r="B6922" t="s">
        <v>399</v>
      </c>
      <c r="C6922" t="s">
        <v>246</v>
      </c>
      <c r="D6922" t="s">
        <v>111</v>
      </c>
      <c r="E6922" t="s">
        <v>245</v>
      </c>
      <c r="F6922" t="s">
        <v>244</v>
      </c>
      <c r="G6922" t="s">
        <v>243</v>
      </c>
    </row>
    <row r="6923" spans="1:54" hidden="1" x14ac:dyDescent="0.2">
      <c r="A6923">
        <v>813</v>
      </c>
      <c r="B6923" t="s">
        <v>399</v>
      </c>
      <c r="C6923" t="s">
        <v>242</v>
      </c>
      <c r="D6923" t="s">
        <v>111</v>
      </c>
      <c r="E6923" t="s">
        <v>240</v>
      </c>
      <c r="F6923" t="s">
        <v>239</v>
      </c>
      <c r="G6923" t="s">
        <v>225</v>
      </c>
      <c r="H6923" t="s">
        <v>222</v>
      </c>
      <c r="I6923" t="s">
        <v>1698</v>
      </c>
      <c r="J6923" s="3" t="s">
        <v>215</v>
      </c>
      <c r="K6923" s="3" t="s">
        <v>215</v>
      </c>
      <c r="L6923" s="3" t="s">
        <v>215</v>
      </c>
      <c r="M6923" s="3" t="s">
        <v>215</v>
      </c>
      <c r="N6923" s="3" t="s">
        <v>215</v>
      </c>
      <c r="O6923" s="3" t="s">
        <v>215</v>
      </c>
      <c r="P6923" s="3" t="s">
        <v>215</v>
      </c>
      <c r="Q6923" s="3" t="s">
        <v>215</v>
      </c>
      <c r="R6923" s="3" t="s">
        <v>215</v>
      </c>
      <c r="S6923" s="3" t="s">
        <v>215</v>
      </c>
      <c r="T6923" s="3" t="s">
        <v>215</v>
      </c>
      <c r="U6923" s="3" t="s">
        <v>215</v>
      </c>
      <c r="V6923" s="3" t="s">
        <v>215</v>
      </c>
      <c r="W6923" s="3" t="s">
        <v>215</v>
      </c>
      <c r="X6923" s="3" t="s">
        <v>215</v>
      </c>
      <c r="Y6923" s="3" t="s">
        <v>215</v>
      </c>
      <c r="Z6923" s="3" t="s">
        <v>215</v>
      </c>
      <c r="AA6923" s="3">
        <v>0.111</v>
      </c>
      <c r="AB6923" s="3">
        <v>6.8000000000000005E-2</v>
      </c>
      <c r="AC6923" s="3">
        <v>0.20899999999999999</v>
      </c>
      <c r="AD6923" s="3">
        <v>-2.9000000000000001E-2</v>
      </c>
      <c r="AE6923" s="3">
        <v>-1.7999999999999999E-2</v>
      </c>
      <c r="AF6923" s="3">
        <v>-1.2999999999999999E-2</v>
      </c>
      <c r="AG6923" s="3">
        <v>0.153</v>
      </c>
      <c r="AH6923" s="3">
        <v>0.17399999999999999</v>
      </c>
      <c r="AI6923" s="3">
        <v>-3.5000000000000003E-2</v>
      </c>
      <c r="AJ6923" s="3">
        <v>-2.5000000000000001E-2</v>
      </c>
      <c r="AK6923" s="3">
        <v>0.128</v>
      </c>
      <c r="AL6923" s="3">
        <v>4.4999999999999998E-2</v>
      </c>
      <c r="AM6923" s="3">
        <v>0.13</v>
      </c>
      <c r="AN6923" s="3">
        <v>0.36699999999999999</v>
      </c>
      <c r="AO6923" s="3">
        <v>0.623</v>
      </c>
      <c r="AP6923" s="3">
        <v>0.30399999999999999</v>
      </c>
      <c r="AQ6923" s="3">
        <v>0.35699999999999998</v>
      </c>
      <c r="AR6923" s="3">
        <v>0.156</v>
      </c>
      <c r="AS6923" s="3">
        <v>0.02</v>
      </c>
      <c r="AT6923" s="3">
        <v>-0.316</v>
      </c>
      <c r="AU6923" s="3">
        <v>-0.40600000000000003</v>
      </c>
      <c r="AV6923" s="3">
        <v>-0.59899999999999998</v>
      </c>
      <c r="AW6923" s="3">
        <v>-0.41499999999999998</v>
      </c>
      <c r="AX6923" s="3">
        <v>-0.39600000000000002</v>
      </c>
      <c r="AY6923" s="3">
        <v>-0.38</v>
      </c>
      <c r="AZ6923" s="3">
        <v>-0.38700000000000001</v>
      </c>
      <c r="BA6923">
        <v>-0.435</v>
      </c>
      <c r="BB6923">
        <v>2016</v>
      </c>
    </row>
    <row r="6924" spans="1:54" hidden="1" x14ac:dyDescent="0.2">
      <c r="A6924">
        <v>813</v>
      </c>
      <c r="B6924" t="s">
        <v>399</v>
      </c>
      <c r="C6924" t="s">
        <v>241</v>
      </c>
      <c r="D6924" t="s">
        <v>111</v>
      </c>
      <c r="E6924" t="s">
        <v>240</v>
      </c>
      <c r="F6924" t="s">
        <v>239</v>
      </c>
      <c r="G6924" t="s">
        <v>217</v>
      </c>
      <c r="I6924" t="s">
        <v>238</v>
      </c>
      <c r="J6924" s="3" t="s">
        <v>215</v>
      </c>
      <c r="K6924" s="3" t="s">
        <v>215</v>
      </c>
      <c r="L6924" s="3" t="s">
        <v>215</v>
      </c>
      <c r="M6924" s="3" t="s">
        <v>215</v>
      </c>
      <c r="N6924" s="3" t="s">
        <v>215</v>
      </c>
      <c r="O6924" s="3" t="s">
        <v>215</v>
      </c>
      <c r="P6924" s="3" t="s">
        <v>215</v>
      </c>
      <c r="Q6924" s="3" t="s">
        <v>215</v>
      </c>
      <c r="R6924" s="3" t="s">
        <v>215</v>
      </c>
      <c r="S6924" s="3" t="s">
        <v>215</v>
      </c>
      <c r="T6924" s="3" t="s">
        <v>215</v>
      </c>
      <c r="U6924" s="3" t="s">
        <v>215</v>
      </c>
      <c r="V6924" s="3" t="s">
        <v>215</v>
      </c>
      <c r="W6924" s="3" t="s">
        <v>215</v>
      </c>
      <c r="X6924" s="3" t="s">
        <v>215</v>
      </c>
      <c r="Y6924" s="3" t="s">
        <v>215</v>
      </c>
      <c r="Z6924" s="3" t="s">
        <v>215</v>
      </c>
      <c r="AA6924" s="3">
        <v>6.0209999999999999</v>
      </c>
      <c r="AB6924" s="3">
        <v>3.3149999999999999</v>
      </c>
      <c r="AC6924" s="3">
        <v>9.6379999999999999</v>
      </c>
      <c r="AD6924" s="3">
        <v>-1.4970000000000001</v>
      </c>
      <c r="AE6924" s="3">
        <v>-0.91900000000000004</v>
      </c>
      <c r="AF6924" s="3">
        <v>-0.6</v>
      </c>
      <c r="AG6924" s="3">
        <v>6.49</v>
      </c>
      <c r="AH6924" s="3">
        <v>6.3769999999999998</v>
      </c>
      <c r="AI6924" s="3">
        <v>-1.0720000000000001</v>
      </c>
      <c r="AJ6924" s="3">
        <v>-0.70399999999999996</v>
      </c>
      <c r="AK6924" s="3">
        <v>3.25</v>
      </c>
      <c r="AL6924" s="3">
        <v>0.94699999999999995</v>
      </c>
      <c r="AM6924" s="3">
        <v>2.7029999999999998</v>
      </c>
      <c r="AN6924" s="3">
        <v>6.673</v>
      </c>
      <c r="AO6924" s="3">
        <v>8.7430000000000003</v>
      </c>
      <c r="AP6924" s="3">
        <v>3.891</v>
      </c>
      <c r="AQ6924" s="3">
        <v>4.3220000000000001</v>
      </c>
      <c r="AR6924" s="3">
        <v>1.802</v>
      </c>
      <c r="AS6924" s="3">
        <v>0.219</v>
      </c>
      <c r="AT6924" s="3">
        <v>-3.2290000000000001</v>
      </c>
      <c r="AU6924" s="3">
        <v>-3.948</v>
      </c>
      <c r="AV6924" s="3">
        <v>-5.5019999999999998</v>
      </c>
      <c r="AW6924" s="3">
        <v>-3.589</v>
      </c>
      <c r="AX6924" s="3">
        <v>-3.222</v>
      </c>
      <c r="AY6924" s="3">
        <v>-2.8940000000000001</v>
      </c>
      <c r="AZ6924" s="3">
        <v>-2.7589999999999999</v>
      </c>
      <c r="BA6924">
        <v>-2.8860000000000001</v>
      </c>
      <c r="BB6924">
        <v>2016</v>
      </c>
    </row>
    <row r="6925" spans="1:54" hidden="1" x14ac:dyDescent="0.2">
      <c r="A6925">
        <v>813</v>
      </c>
      <c r="B6925" t="s">
        <v>399</v>
      </c>
      <c r="C6925" t="s">
        <v>237</v>
      </c>
      <c r="D6925" t="s">
        <v>111</v>
      </c>
      <c r="E6925" t="s">
        <v>235</v>
      </c>
      <c r="F6925" t="s">
        <v>234</v>
      </c>
      <c r="G6925" t="s">
        <v>225</v>
      </c>
      <c r="H6925" t="s">
        <v>222</v>
      </c>
      <c r="I6925" t="s">
        <v>1698</v>
      </c>
      <c r="J6925" s="3" t="s">
        <v>215</v>
      </c>
      <c r="K6925" s="3" t="s">
        <v>215</v>
      </c>
      <c r="L6925" s="3" t="s">
        <v>215</v>
      </c>
      <c r="M6925" s="3" t="s">
        <v>215</v>
      </c>
      <c r="N6925" s="3" t="s">
        <v>215</v>
      </c>
      <c r="O6925" s="3" t="s">
        <v>215</v>
      </c>
      <c r="P6925" s="3" t="s">
        <v>215</v>
      </c>
      <c r="Q6925" s="3" t="s">
        <v>215</v>
      </c>
      <c r="R6925" s="3" t="s">
        <v>215</v>
      </c>
      <c r="S6925" s="3" t="s">
        <v>215</v>
      </c>
      <c r="T6925" s="3" t="s">
        <v>215</v>
      </c>
      <c r="U6925" s="3" t="s">
        <v>215</v>
      </c>
      <c r="V6925" s="3" t="s">
        <v>215</v>
      </c>
      <c r="W6925" s="3" t="s">
        <v>215</v>
      </c>
      <c r="X6925" s="3" t="s">
        <v>215</v>
      </c>
      <c r="Y6925" s="3" t="s">
        <v>215</v>
      </c>
      <c r="Z6925" s="3" t="s">
        <v>215</v>
      </c>
      <c r="AA6925" s="3" t="s">
        <v>215</v>
      </c>
      <c r="AB6925" s="3" t="s">
        <v>215</v>
      </c>
      <c r="AC6925" s="3" t="s">
        <v>215</v>
      </c>
      <c r="AD6925" s="3" t="s">
        <v>215</v>
      </c>
      <c r="AE6925" s="3" t="s">
        <v>215</v>
      </c>
      <c r="AF6925" s="3" t="s">
        <v>215</v>
      </c>
      <c r="AG6925" s="3">
        <v>1.5369999999999999</v>
      </c>
      <c r="AH6925" s="3">
        <v>1.3080000000000001</v>
      </c>
      <c r="AI6925" s="3">
        <v>1.38</v>
      </c>
      <c r="AJ6925" s="3">
        <v>1.399</v>
      </c>
      <c r="AK6925" s="3">
        <v>1.399</v>
      </c>
      <c r="AL6925" s="3">
        <v>1.456</v>
      </c>
      <c r="AM6925" s="3">
        <v>1.3540000000000001</v>
      </c>
      <c r="AN6925" s="3">
        <v>0.54200000000000004</v>
      </c>
      <c r="AO6925" s="3">
        <v>-1.6E-2</v>
      </c>
      <c r="AP6925" s="3">
        <v>-0.247</v>
      </c>
      <c r="AQ6925" s="3">
        <v>-0.52500000000000002</v>
      </c>
      <c r="AR6925" s="3">
        <v>-0.79</v>
      </c>
      <c r="AS6925" s="3">
        <v>-0.73299999999999998</v>
      </c>
      <c r="AT6925" s="3">
        <v>-0.626</v>
      </c>
      <c r="AU6925" s="3">
        <v>-0.113</v>
      </c>
      <c r="AV6925" s="3">
        <v>0.50800000000000001</v>
      </c>
      <c r="AW6925" s="3">
        <v>0.95299999999999996</v>
      </c>
      <c r="AX6925" s="3">
        <v>1.3819999999999999</v>
      </c>
      <c r="AY6925" s="3">
        <v>1.7969999999999999</v>
      </c>
      <c r="AZ6925" s="3">
        <v>2.2229999999999999</v>
      </c>
      <c r="BA6925">
        <v>2.7509999999999999</v>
      </c>
      <c r="BB6925">
        <v>2016</v>
      </c>
    </row>
    <row r="6926" spans="1:54" hidden="1" x14ac:dyDescent="0.2">
      <c r="A6926">
        <v>813</v>
      </c>
      <c r="B6926" t="s">
        <v>399</v>
      </c>
      <c r="C6926" t="s">
        <v>236</v>
      </c>
      <c r="D6926" t="s">
        <v>111</v>
      </c>
      <c r="E6926" t="s">
        <v>235</v>
      </c>
      <c r="F6926" t="s">
        <v>234</v>
      </c>
      <c r="G6926" t="s">
        <v>217</v>
      </c>
      <c r="I6926" t="s">
        <v>354</v>
      </c>
      <c r="J6926" s="3" t="s">
        <v>215</v>
      </c>
      <c r="K6926" s="3" t="s">
        <v>215</v>
      </c>
      <c r="L6926" s="3" t="s">
        <v>215</v>
      </c>
      <c r="M6926" s="3" t="s">
        <v>215</v>
      </c>
      <c r="N6926" s="3" t="s">
        <v>215</v>
      </c>
      <c r="O6926" s="3" t="s">
        <v>215</v>
      </c>
      <c r="P6926" s="3" t="s">
        <v>215</v>
      </c>
      <c r="Q6926" s="3" t="s">
        <v>215</v>
      </c>
      <c r="R6926" s="3" t="s">
        <v>215</v>
      </c>
      <c r="S6926" s="3" t="s">
        <v>215</v>
      </c>
      <c r="T6926" s="3" t="s">
        <v>215</v>
      </c>
      <c r="U6926" s="3" t="s">
        <v>215</v>
      </c>
      <c r="V6926" s="3" t="s">
        <v>215</v>
      </c>
      <c r="W6926" s="3" t="s">
        <v>215</v>
      </c>
      <c r="X6926" s="3" t="s">
        <v>215</v>
      </c>
      <c r="Y6926" s="3" t="s">
        <v>215</v>
      </c>
      <c r="Z6926" s="3" t="s">
        <v>215</v>
      </c>
      <c r="AA6926" s="3" t="s">
        <v>215</v>
      </c>
      <c r="AB6926" s="3" t="s">
        <v>215</v>
      </c>
      <c r="AC6926" s="3" t="s">
        <v>215</v>
      </c>
      <c r="AD6926" s="3" t="s">
        <v>215</v>
      </c>
      <c r="AE6926" s="3" t="s">
        <v>215</v>
      </c>
      <c r="AF6926" s="3" t="s">
        <v>215</v>
      </c>
      <c r="AG6926" s="3">
        <v>65.177000000000007</v>
      </c>
      <c r="AH6926" s="3">
        <v>48.058</v>
      </c>
      <c r="AI6926" s="3">
        <v>42.680999999999997</v>
      </c>
      <c r="AJ6926" s="3">
        <v>39.031999999999996</v>
      </c>
      <c r="AK6926" s="3">
        <v>35.435000000000002</v>
      </c>
      <c r="AL6926" s="3">
        <v>30.896000000000001</v>
      </c>
      <c r="AM6926" s="3">
        <v>28.125</v>
      </c>
      <c r="AN6926" s="3">
        <v>9.875</v>
      </c>
      <c r="AO6926" s="3">
        <v>-0.218</v>
      </c>
      <c r="AP6926" s="3">
        <v>-3.157</v>
      </c>
      <c r="AQ6926" s="3">
        <v>-6.3659999999999997</v>
      </c>
      <c r="AR6926" s="3">
        <v>-9.1430000000000007</v>
      </c>
      <c r="AS6926" s="3">
        <v>-8.0239999999999991</v>
      </c>
      <c r="AT6926" s="3">
        <v>-6.3890000000000002</v>
      </c>
      <c r="AU6926" s="3">
        <v>-1.101</v>
      </c>
      <c r="AV6926" s="3">
        <v>4.6660000000000004</v>
      </c>
      <c r="AW6926" s="3">
        <v>8.2439999999999998</v>
      </c>
      <c r="AX6926" s="3">
        <v>11.241</v>
      </c>
      <c r="AY6926" s="3">
        <v>13.704000000000001</v>
      </c>
      <c r="AZ6926" s="3">
        <v>15.867000000000001</v>
      </c>
      <c r="BA6926">
        <v>18.257000000000001</v>
      </c>
      <c r="BB6926">
        <v>2016</v>
      </c>
    </row>
    <row r="6927" spans="1:54" hidden="1" x14ac:dyDescent="0.2">
      <c r="A6927">
        <v>813</v>
      </c>
      <c r="B6927" t="s">
        <v>399</v>
      </c>
      <c r="C6927" t="s">
        <v>233</v>
      </c>
      <c r="D6927" t="s">
        <v>111</v>
      </c>
      <c r="E6927" t="s">
        <v>231</v>
      </c>
      <c r="F6927" t="s">
        <v>230</v>
      </c>
      <c r="G6927" t="s">
        <v>225</v>
      </c>
      <c r="H6927" t="s">
        <v>222</v>
      </c>
      <c r="I6927" t="s">
        <v>1698</v>
      </c>
      <c r="J6927" s="3" t="s">
        <v>215</v>
      </c>
      <c r="K6927" s="3" t="s">
        <v>215</v>
      </c>
      <c r="L6927" s="3" t="s">
        <v>215</v>
      </c>
      <c r="M6927" s="3" t="s">
        <v>215</v>
      </c>
      <c r="N6927" s="3" t="s">
        <v>215</v>
      </c>
      <c r="O6927" s="3" t="s">
        <v>215</v>
      </c>
      <c r="P6927" s="3" t="s">
        <v>215</v>
      </c>
      <c r="Q6927" s="3" t="s">
        <v>215</v>
      </c>
      <c r="R6927" s="3" t="s">
        <v>215</v>
      </c>
      <c r="S6927" s="3" t="s">
        <v>215</v>
      </c>
      <c r="T6927" s="3" t="s">
        <v>215</v>
      </c>
      <c r="U6927" s="3" t="s">
        <v>215</v>
      </c>
      <c r="V6927" s="3" t="s">
        <v>215</v>
      </c>
      <c r="W6927" s="3" t="s">
        <v>215</v>
      </c>
      <c r="X6927" s="3" t="s">
        <v>215</v>
      </c>
      <c r="Y6927" s="3" t="s">
        <v>215</v>
      </c>
      <c r="Z6927" s="3" t="s">
        <v>215</v>
      </c>
      <c r="AA6927" s="3" t="s">
        <v>215</v>
      </c>
      <c r="AB6927" s="3" t="s">
        <v>215</v>
      </c>
      <c r="AC6927" s="3" t="s">
        <v>215</v>
      </c>
      <c r="AD6927" s="3" t="s">
        <v>215</v>
      </c>
      <c r="AE6927" s="3" t="s">
        <v>215</v>
      </c>
      <c r="AF6927" s="3" t="s">
        <v>215</v>
      </c>
      <c r="AG6927" s="3">
        <v>1.667</v>
      </c>
      <c r="AH6927" s="3">
        <v>1.583</v>
      </c>
      <c r="AI6927" s="3">
        <v>1.722</v>
      </c>
      <c r="AJ6927" s="3">
        <v>1.734</v>
      </c>
      <c r="AK6927" s="3">
        <v>1.734</v>
      </c>
      <c r="AL6927" s="3">
        <v>1.6719999999999999</v>
      </c>
      <c r="AM6927" s="3">
        <v>1.63</v>
      </c>
      <c r="AN6927" s="3">
        <v>1.5669999999999999</v>
      </c>
      <c r="AO6927" s="3">
        <v>1.472</v>
      </c>
      <c r="AP6927" s="3">
        <v>1.327</v>
      </c>
      <c r="AQ6927" s="3">
        <v>1.26</v>
      </c>
      <c r="AR6927" s="3">
        <v>1.1040000000000001</v>
      </c>
      <c r="AS6927" s="3">
        <v>0.92700000000000005</v>
      </c>
      <c r="AT6927" s="3">
        <v>0.77500000000000002</v>
      </c>
      <c r="AU6927" s="3">
        <v>1.0289999999999999</v>
      </c>
      <c r="AV6927" s="3">
        <v>1.5840000000000001</v>
      </c>
      <c r="AW6927" s="3">
        <v>1.8979999999999999</v>
      </c>
      <c r="AX6927" s="3">
        <v>2.2879999999999998</v>
      </c>
      <c r="AY6927" s="3">
        <v>2.673</v>
      </c>
      <c r="AZ6927" s="3">
        <v>3.073</v>
      </c>
      <c r="BA6927">
        <v>3.552</v>
      </c>
      <c r="BB6927">
        <v>2016</v>
      </c>
    </row>
    <row r="6928" spans="1:54" hidden="1" x14ac:dyDescent="0.2">
      <c r="A6928">
        <v>813</v>
      </c>
      <c r="B6928" t="s">
        <v>399</v>
      </c>
      <c r="C6928" t="s">
        <v>232</v>
      </c>
      <c r="D6928" t="s">
        <v>111</v>
      </c>
      <c r="E6928" t="s">
        <v>231</v>
      </c>
      <c r="F6928" t="s">
        <v>230</v>
      </c>
      <c r="G6928" t="s">
        <v>217</v>
      </c>
      <c r="I6928" t="s">
        <v>229</v>
      </c>
      <c r="J6928" s="3" t="s">
        <v>215</v>
      </c>
      <c r="K6928" s="3" t="s">
        <v>215</v>
      </c>
      <c r="L6928" s="3" t="s">
        <v>215</v>
      </c>
      <c r="M6928" s="3" t="s">
        <v>215</v>
      </c>
      <c r="N6928" s="3" t="s">
        <v>215</v>
      </c>
      <c r="O6928" s="3" t="s">
        <v>215</v>
      </c>
      <c r="P6928" s="3" t="s">
        <v>215</v>
      </c>
      <c r="Q6928" s="3" t="s">
        <v>215</v>
      </c>
      <c r="R6928" s="3" t="s">
        <v>215</v>
      </c>
      <c r="S6928" s="3" t="s">
        <v>215</v>
      </c>
      <c r="T6928" s="3" t="s">
        <v>215</v>
      </c>
      <c r="U6928" s="3" t="s">
        <v>215</v>
      </c>
      <c r="V6928" s="3" t="s">
        <v>215</v>
      </c>
      <c r="W6928" s="3" t="s">
        <v>215</v>
      </c>
      <c r="X6928" s="3" t="s">
        <v>215</v>
      </c>
      <c r="Y6928" s="3" t="s">
        <v>215</v>
      </c>
      <c r="Z6928" s="3" t="s">
        <v>215</v>
      </c>
      <c r="AA6928" s="3" t="s">
        <v>215</v>
      </c>
      <c r="AB6928" s="3" t="s">
        <v>215</v>
      </c>
      <c r="AC6928" s="3" t="s">
        <v>215</v>
      </c>
      <c r="AD6928" s="3" t="s">
        <v>215</v>
      </c>
      <c r="AE6928" s="3" t="s">
        <v>215</v>
      </c>
      <c r="AF6928" s="3" t="s">
        <v>215</v>
      </c>
      <c r="AG6928" s="3">
        <v>70.680000000000007</v>
      </c>
      <c r="AH6928" s="3">
        <v>58.17</v>
      </c>
      <c r="AI6928" s="3">
        <v>53.259</v>
      </c>
      <c r="AJ6928" s="3">
        <v>48.363</v>
      </c>
      <c r="AK6928" s="3">
        <v>43.905999999999999</v>
      </c>
      <c r="AL6928" s="3">
        <v>35.491</v>
      </c>
      <c r="AM6928" s="3">
        <v>33.853999999999999</v>
      </c>
      <c r="AN6928" s="3">
        <v>28.527000000000001</v>
      </c>
      <c r="AO6928" s="3">
        <v>20.648</v>
      </c>
      <c r="AP6928" s="3">
        <v>16.957000000000001</v>
      </c>
      <c r="AQ6928" s="3">
        <v>15.275</v>
      </c>
      <c r="AR6928" s="3">
        <v>12.772</v>
      </c>
      <c r="AS6928" s="3">
        <v>10.148999999999999</v>
      </c>
      <c r="AT6928" s="3">
        <v>7.9080000000000004</v>
      </c>
      <c r="AU6928" s="3">
        <v>10.010999999999999</v>
      </c>
      <c r="AV6928" s="3">
        <v>14.55</v>
      </c>
      <c r="AW6928" s="3">
        <v>16.414000000000001</v>
      </c>
      <c r="AX6928" s="3">
        <v>18.603000000000002</v>
      </c>
      <c r="AY6928" s="3">
        <v>20.38</v>
      </c>
      <c r="AZ6928" s="3">
        <v>21.928999999999998</v>
      </c>
      <c r="BA6928">
        <v>23.574000000000002</v>
      </c>
      <c r="BB6928">
        <v>2016</v>
      </c>
    </row>
    <row r="6929" spans="1:54" hidden="1" x14ac:dyDescent="0.2">
      <c r="A6929">
        <v>813</v>
      </c>
      <c r="B6929" t="s">
        <v>399</v>
      </c>
      <c r="C6929" t="s">
        <v>228</v>
      </c>
      <c r="D6929" t="s">
        <v>111</v>
      </c>
      <c r="E6929" t="s">
        <v>227</v>
      </c>
      <c r="F6929" t="s">
        <v>226</v>
      </c>
      <c r="G6929" t="s">
        <v>225</v>
      </c>
      <c r="H6929" t="s">
        <v>222</v>
      </c>
      <c r="I6929" t="s">
        <v>1698</v>
      </c>
      <c r="J6929" s="3">
        <v>0.14699999999999999</v>
      </c>
      <c r="K6929" s="3">
        <v>0.16300000000000001</v>
      </c>
      <c r="L6929" s="3">
        <v>0.18099999999999999</v>
      </c>
      <c r="M6929" s="3">
        <v>0.20200000000000001</v>
      </c>
      <c r="N6929" s="3">
        <v>0.224</v>
      </c>
      <c r="O6929" s="3">
        <v>0.23699999999999999</v>
      </c>
      <c r="P6929" s="3">
        <v>0.249</v>
      </c>
      <c r="Q6929" s="3">
        <v>0.30099999999999999</v>
      </c>
      <c r="R6929" s="3">
        <v>0.35599999999999998</v>
      </c>
      <c r="S6929" s="3">
        <v>0.38400000000000001</v>
      </c>
      <c r="T6929" s="3">
        <v>0.52600000000000002</v>
      </c>
      <c r="U6929" s="3">
        <v>0.59799999999999998</v>
      </c>
      <c r="V6929" s="3">
        <v>0.76300000000000001</v>
      </c>
      <c r="W6929" s="3">
        <v>0.92900000000000005</v>
      </c>
      <c r="X6929" s="3">
        <v>1.2150000000000001</v>
      </c>
      <c r="Y6929" s="3">
        <v>1.4630000000000001</v>
      </c>
      <c r="Z6929" s="3">
        <v>1.6859999999999999</v>
      </c>
      <c r="AA6929" s="3">
        <v>1.84</v>
      </c>
      <c r="AB6929" s="3">
        <v>2.0379999999999998</v>
      </c>
      <c r="AC6929" s="3">
        <v>2.1669999999999998</v>
      </c>
      <c r="AD6929" s="3">
        <v>1.9379999999999999</v>
      </c>
      <c r="AE6929" s="3">
        <v>2.0059999999999998</v>
      </c>
      <c r="AF6929" s="3">
        <v>2.1840000000000002</v>
      </c>
      <c r="AG6929" s="3">
        <v>2.359</v>
      </c>
      <c r="AH6929" s="3">
        <v>2.7210000000000001</v>
      </c>
      <c r="AI6929" s="3">
        <v>3.234</v>
      </c>
      <c r="AJ6929" s="3">
        <v>3.585</v>
      </c>
      <c r="AK6929" s="3">
        <v>3.9489999999999998</v>
      </c>
      <c r="AL6929" s="3">
        <v>4.7130000000000001</v>
      </c>
      <c r="AM6929" s="3">
        <v>4.8150000000000004</v>
      </c>
      <c r="AN6929" s="3">
        <v>5.4930000000000003</v>
      </c>
      <c r="AO6929" s="3">
        <v>7.1269999999999998</v>
      </c>
      <c r="AP6929" s="3">
        <v>7.8250000000000002</v>
      </c>
      <c r="AQ6929" s="3">
        <v>8.25</v>
      </c>
      <c r="AR6929" s="3">
        <v>8.6460000000000008</v>
      </c>
      <c r="AS6929" s="3">
        <v>9.1389999999999993</v>
      </c>
      <c r="AT6929" s="3">
        <v>9.798</v>
      </c>
      <c r="AU6929" s="3">
        <v>10.281000000000001</v>
      </c>
      <c r="AV6929" s="3">
        <v>10.884</v>
      </c>
      <c r="AW6929" s="3">
        <v>11.564</v>
      </c>
      <c r="AX6929" s="3">
        <v>12.297000000000001</v>
      </c>
      <c r="AY6929" s="3">
        <v>13.117000000000001</v>
      </c>
      <c r="AZ6929" s="3">
        <v>14.012</v>
      </c>
      <c r="BA6929">
        <v>15.066000000000001</v>
      </c>
      <c r="BB6929">
        <v>2016</v>
      </c>
    </row>
    <row r="6930" spans="1:54" hidden="1" x14ac:dyDescent="0.2">
      <c r="A6930">
        <v>813</v>
      </c>
      <c r="B6930" t="s">
        <v>399</v>
      </c>
      <c r="C6930" t="s">
        <v>224</v>
      </c>
      <c r="D6930" t="s">
        <v>111</v>
      </c>
      <c r="E6930" t="s">
        <v>219</v>
      </c>
      <c r="F6930" t="s">
        <v>218</v>
      </c>
      <c r="G6930" t="s">
        <v>223</v>
      </c>
      <c r="H6930" t="s">
        <v>222</v>
      </c>
      <c r="I6930" t="s">
        <v>1699</v>
      </c>
      <c r="J6930" s="3">
        <v>-6.0000000000000001E-3</v>
      </c>
      <c r="K6930" s="3">
        <v>-2.1000000000000001E-2</v>
      </c>
      <c r="L6930" s="3">
        <v>-4.0000000000000001E-3</v>
      </c>
      <c r="M6930" s="3">
        <v>-6.0000000000000001E-3</v>
      </c>
      <c r="N6930" s="3" t="s">
        <v>355</v>
      </c>
      <c r="O6930" s="3">
        <v>-2.9000000000000001E-2</v>
      </c>
      <c r="P6930" s="3">
        <v>8.0000000000000002E-3</v>
      </c>
      <c r="Q6930" s="3" t="s">
        <v>355</v>
      </c>
      <c r="R6930" s="3">
        <v>-2.1000000000000001E-2</v>
      </c>
      <c r="S6930" s="3">
        <v>-2.5999999999999999E-2</v>
      </c>
      <c r="T6930" s="3">
        <v>-2.5999999999999999E-2</v>
      </c>
      <c r="U6930" s="3">
        <v>-3.5999999999999997E-2</v>
      </c>
      <c r="V6930" s="3">
        <v>-7.0000000000000001E-3</v>
      </c>
      <c r="W6930" s="3">
        <v>-7.0000000000000001E-3</v>
      </c>
      <c r="X6930" s="3">
        <v>1E-3</v>
      </c>
      <c r="Y6930" s="3">
        <v>-8.5000000000000006E-2</v>
      </c>
      <c r="Z6930" s="3">
        <v>-3.5000000000000003E-2</v>
      </c>
      <c r="AA6930" s="3">
        <v>-2.1000000000000001E-2</v>
      </c>
      <c r="AB6930" s="3">
        <v>-6.0000000000000001E-3</v>
      </c>
      <c r="AC6930" s="3">
        <v>1.4E-2</v>
      </c>
      <c r="AD6930" s="3">
        <v>-3.1E-2</v>
      </c>
      <c r="AE6930" s="3">
        <v>-2.5999999999999999E-2</v>
      </c>
      <c r="AF6930" s="3">
        <v>-1.4999999999999999E-2</v>
      </c>
      <c r="AG6930" s="3">
        <v>2.1000000000000001E-2</v>
      </c>
      <c r="AH6930" s="3">
        <v>6.0999999999999999E-2</v>
      </c>
      <c r="AI6930" s="3">
        <v>-2.9000000000000001E-2</v>
      </c>
      <c r="AJ6930" s="3">
        <v>-4.2000000000000003E-2</v>
      </c>
      <c r="AK6930" s="3">
        <v>-0.08</v>
      </c>
      <c r="AL6930" s="3">
        <v>-0.111</v>
      </c>
      <c r="AM6930" s="3">
        <v>-0.13100000000000001</v>
      </c>
      <c r="AN6930" s="3">
        <v>-0.224</v>
      </c>
      <c r="AO6930" s="3">
        <v>-7.6999999999999999E-2</v>
      </c>
      <c r="AP6930" s="3">
        <v>1.7999999999999999E-2</v>
      </c>
      <c r="AQ6930" s="3">
        <v>-3.7999999999999999E-2</v>
      </c>
      <c r="AR6930" s="3">
        <v>-0.05</v>
      </c>
      <c r="AS6930" s="3">
        <v>-3.5000000000000003E-2</v>
      </c>
      <c r="AT6930" s="3">
        <v>-4.9000000000000002E-2</v>
      </c>
      <c r="AU6930" s="3">
        <v>-5.6000000000000001E-2</v>
      </c>
      <c r="AV6930" s="3">
        <v>-6.9000000000000006E-2</v>
      </c>
      <c r="AW6930" s="3">
        <v>-9.2999999999999999E-2</v>
      </c>
      <c r="AX6930" s="3">
        <v>-0.104</v>
      </c>
      <c r="AY6930" s="3">
        <v>-9.8000000000000004E-2</v>
      </c>
      <c r="AZ6930" s="3">
        <v>-0.109</v>
      </c>
      <c r="BA6930">
        <v>-0.112</v>
      </c>
      <c r="BB6930">
        <v>2016</v>
      </c>
    </row>
    <row r="6931" spans="1:54" hidden="1" x14ac:dyDescent="0.2">
      <c r="A6931">
        <v>813</v>
      </c>
      <c r="B6931" t="s">
        <v>399</v>
      </c>
      <c r="C6931" t="s">
        <v>220</v>
      </c>
      <c r="D6931" t="s">
        <v>111</v>
      </c>
      <c r="E6931" t="s">
        <v>219</v>
      </c>
      <c r="F6931" t="s">
        <v>218</v>
      </c>
      <c r="G6931" t="s">
        <v>217</v>
      </c>
      <c r="I6931" t="s">
        <v>216</v>
      </c>
      <c r="J6931" s="3">
        <v>-3.21</v>
      </c>
      <c r="K6931" s="3">
        <v>-11.215</v>
      </c>
      <c r="L6931" s="3">
        <v>-2.2130000000000001</v>
      </c>
      <c r="M6931" s="3">
        <v>-3.6880000000000002</v>
      </c>
      <c r="N6931" s="3">
        <v>0.23799999999999999</v>
      </c>
      <c r="O6931" s="3">
        <v>-17.789000000000001</v>
      </c>
      <c r="P6931" s="3">
        <v>5.84</v>
      </c>
      <c r="Q6931" s="3">
        <v>0.13600000000000001</v>
      </c>
      <c r="R6931" s="3">
        <v>-12.352</v>
      </c>
      <c r="S6931" s="3">
        <v>-15.706</v>
      </c>
      <c r="T6931" s="3">
        <v>-12.577</v>
      </c>
      <c r="U6931" s="3">
        <v>-16.512</v>
      </c>
      <c r="V6931" s="3">
        <v>-2.8</v>
      </c>
      <c r="W6931" s="3">
        <v>-2.5230000000000001</v>
      </c>
      <c r="X6931" s="3">
        <v>0.34599999999999997</v>
      </c>
      <c r="Y6931" s="3">
        <v>-19.762</v>
      </c>
      <c r="Z6931" s="3">
        <v>-7.3239999999999998</v>
      </c>
      <c r="AA6931" s="3">
        <v>-4.1900000000000004</v>
      </c>
      <c r="AB6931" s="3">
        <v>-1.3160000000000001</v>
      </c>
      <c r="AC6931" s="3">
        <v>3.0859999999999999</v>
      </c>
      <c r="AD6931" s="3">
        <v>-8.016</v>
      </c>
      <c r="AE6931" s="3">
        <v>-6.7839999999999998</v>
      </c>
      <c r="AF6931" s="3">
        <v>-4.53</v>
      </c>
      <c r="AG6931" s="3">
        <v>6.6260000000000003</v>
      </c>
      <c r="AH6931" s="3">
        <v>16.803000000000001</v>
      </c>
      <c r="AI6931" s="3">
        <v>-6.718</v>
      </c>
      <c r="AJ6931" s="3">
        <v>-9.01</v>
      </c>
      <c r="AK6931" s="3">
        <v>-15.566000000000001</v>
      </c>
      <c r="AL6931" s="3">
        <v>-18.22</v>
      </c>
      <c r="AM6931" s="3">
        <v>-21.850999999999999</v>
      </c>
      <c r="AN6931" s="3">
        <v>-32.892000000000003</v>
      </c>
      <c r="AO6931" s="3">
        <v>-8.2560000000000002</v>
      </c>
      <c r="AP6931" s="3">
        <v>1.71</v>
      </c>
      <c r="AQ6931" s="3">
        <v>-3.4060000000000001</v>
      </c>
      <c r="AR6931" s="3">
        <v>-4.2670000000000003</v>
      </c>
      <c r="AS6931" s="3">
        <v>-3.0419999999999998</v>
      </c>
      <c r="AT6931" s="3">
        <v>-3.9420000000000002</v>
      </c>
      <c r="AU6931" s="3">
        <v>-4.3970000000000002</v>
      </c>
      <c r="AV6931" s="3">
        <v>-4.9770000000000003</v>
      </c>
      <c r="AW6931" s="3">
        <v>-6.3529999999999998</v>
      </c>
      <c r="AX6931" s="3">
        <v>-6.6950000000000003</v>
      </c>
      <c r="AY6931" s="3">
        <v>-5.8869999999999996</v>
      </c>
      <c r="AZ6931" s="3">
        <v>-6.1580000000000004</v>
      </c>
      <c r="BA6931">
        <v>-5.8730000000000002</v>
      </c>
      <c r="BB6931">
        <v>2016</v>
      </c>
    </row>
    <row r="6932" spans="1:54" x14ac:dyDescent="0.2">
      <c r="A6932">
        <v>726</v>
      </c>
      <c r="B6932" t="s">
        <v>398</v>
      </c>
      <c r="C6932" t="s">
        <v>352</v>
      </c>
      <c r="D6932" t="s">
        <v>397</v>
      </c>
      <c r="E6932" t="s">
        <v>349</v>
      </c>
      <c r="F6932" t="s">
        <v>351</v>
      </c>
      <c r="G6932" t="s">
        <v>225</v>
      </c>
      <c r="H6932" t="s">
        <v>222</v>
      </c>
      <c r="I6932" t="s">
        <v>1700</v>
      </c>
      <c r="J6932" s="3" t="s">
        <v>215</v>
      </c>
      <c r="K6932" s="3" t="s">
        <v>215</v>
      </c>
      <c r="L6932" s="3" t="s">
        <v>215</v>
      </c>
      <c r="M6932" s="3" t="s">
        <v>215</v>
      </c>
      <c r="N6932" s="3" t="s">
        <v>215</v>
      </c>
      <c r="O6932" s="3" t="s">
        <v>215</v>
      </c>
      <c r="P6932" s="3" t="s">
        <v>215</v>
      </c>
      <c r="Q6932" s="3" t="s">
        <v>215</v>
      </c>
      <c r="R6932" s="3" t="s">
        <v>215</v>
      </c>
      <c r="S6932" s="3" t="s">
        <v>215</v>
      </c>
      <c r="T6932" s="3" t="s">
        <v>215</v>
      </c>
      <c r="U6932" s="3" t="s">
        <v>215</v>
      </c>
      <c r="V6932" s="3" t="s">
        <v>215</v>
      </c>
      <c r="W6932" s="3" t="s">
        <v>215</v>
      </c>
      <c r="X6932" s="3" t="s">
        <v>215</v>
      </c>
      <c r="Y6932" s="3" t="s">
        <v>215</v>
      </c>
      <c r="Z6932" s="3" t="s">
        <v>215</v>
      </c>
      <c r="AA6932" s="3" t="s">
        <v>215</v>
      </c>
      <c r="AB6932" s="3" t="s">
        <v>215</v>
      </c>
      <c r="AC6932" s="3" t="s">
        <v>215</v>
      </c>
      <c r="AD6932" s="3" t="s">
        <v>215</v>
      </c>
      <c r="AE6932" s="3" t="s">
        <v>215</v>
      </c>
      <c r="AF6932" s="3" t="s">
        <v>215</v>
      </c>
      <c r="AG6932" s="3" t="s">
        <v>215</v>
      </c>
      <c r="AH6932" s="3" t="s">
        <v>215</v>
      </c>
      <c r="AI6932" s="3" t="s">
        <v>215</v>
      </c>
      <c r="AJ6932" s="3" t="s">
        <v>215</v>
      </c>
      <c r="AK6932" s="3" t="s">
        <v>215</v>
      </c>
      <c r="AL6932" s="3" t="s">
        <v>215</v>
      </c>
      <c r="AM6932" s="3" t="s">
        <v>215</v>
      </c>
      <c r="AN6932" s="3" t="s">
        <v>215</v>
      </c>
      <c r="AO6932" s="3">
        <v>5.8609999999999998</v>
      </c>
      <c r="AP6932" s="3">
        <v>5.9320000000000004</v>
      </c>
      <c r="AQ6932" s="3">
        <v>6.0419999999999998</v>
      </c>
      <c r="AR6932" s="3">
        <v>6.1849999999999996</v>
      </c>
      <c r="AS6932" s="3">
        <v>6.3360000000000003</v>
      </c>
      <c r="AT6932" s="3">
        <v>6.4889999999999999</v>
      </c>
      <c r="AU6932" s="3">
        <v>6.609</v>
      </c>
      <c r="AV6932" s="3">
        <v>6.7770000000000001</v>
      </c>
      <c r="AW6932" s="3">
        <v>6.97</v>
      </c>
      <c r="AX6932" s="3">
        <v>7.1890000000000001</v>
      </c>
      <c r="AY6932" s="3">
        <v>7.4420000000000002</v>
      </c>
      <c r="AZ6932" s="3">
        <v>7.7030000000000003</v>
      </c>
      <c r="BA6932">
        <v>7.9740000000000002</v>
      </c>
      <c r="BB6932">
        <v>2016</v>
      </c>
    </row>
    <row r="6933" spans="1:54" hidden="1" x14ac:dyDescent="0.2">
      <c r="A6933">
        <v>726</v>
      </c>
      <c r="B6933" t="s">
        <v>398</v>
      </c>
      <c r="C6933" t="s">
        <v>350</v>
      </c>
      <c r="D6933" t="s">
        <v>397</v>
      </c>
      <c r="E6933" t="s">
        <v>349</v>
      </c>
      <c r="F6933" t="s">
        <v>348</v>
      </c>
      <c r="G6933" t="s">
        <v>275</v>
      </c>
      <c r="I6933" t="s">
        <v>347</v>
      </c>
      <c r="J6933" s="3" t="s">
        <v>215</v>
      </c>
      <c r="K6933" s="3" t="s">
        <v>215</v>
      </c>
      <c r="L6933" s="3" t="s">
        <v>215</v>
      </c>
      <c r="M6933" s="3" t="s">
        <v>215</v>
      </c>
      <c r="N6933" s="3" t="s">
        <v>215</v>
      </c>
      <c r="O6933" s="3" t="s">
        <v>215</v>
      </c>
      <c r="P6933" s="3" t="s">
        <v>215</v>
      </c>
      <c r="Q6933" s="3" t="s">
        <v>215</v>
      </c>
      <c r="R6933" s="3" t="s">
        <v>215</v>
      </c>
      <c r="S6933" s="3" t="s">
        <v>215</v>
      </c>
      <c r="T6933" s="3" t="s">
        <v>215</v>
      </c>
      <c r="U6933" s="3" t="s">
        <v>215</v>
      </c>
      <c r="V6933" s="3" t="s">
        <v>215</v>
      </c>
      <c r="W6933" s="3" t="s">
        <v>215</v>
      </c>
      <c r="X6933" s="3" t="s">
        <v>215</v>
      </c>
      <c r="Y6933" s="3" t="s">
        <v>215</v>
      </c>
      <c r="Z6933" s="3" t="s">
        <v>215</v>
      </c>
      <c r="AA6933" s="3" t="s">
        <v>215</v>
      </c>
      <c r="AB6933" s="3" t="s">
        <v>215</v>
      </c>
      <c r="AC6933" s="3" t="s">
        <v>215</v>
      </c>
      <c r="AD6933" s="3" t="s">
        <v>215</v>
      </c>
      <c r="AE6933" s="3" t="s">
        <v>215</v>
      </c>
      <c r="AF6933" s="3" t="s">
        <v>215</v>
      </c>
      <c r="AG6933" s="3" t="s">
        <v>215</v>
      </c>
      <c r="AH6933" s="3" t="s">
        <v>215</v>
      </c>
      <c r="AI6933" s="3" t="s">
        <v>215</v>
      </c>
      <c r="AJ6933" s="3" t="s">
        <v>215</v>
      </c>
      <c r="AK6933" s="3" t="s">
        <v>215</v>
      </c>
      <c r="AL6933" s="3" t="s">
        <v>215</v>
      </c>
      <c r="AM6933" s="3" t="s">
        <v>215</v>
      </c>
      <c r="AN6933" s="3" t="s">
        <v>215</v>
      </c>
      <c r="AO6933" s="3" t="s">
        <v>215</v>
      </c>
      <c r="AP6933" s="3">
        <v>1.2</v>
      </c>
      <c r="AQ6933" s="3">
        <v>1.86</v>
      </c>
      <c r="AR6933" s="3">
        <v>2.3620000000000001</v>
      </c>
      <c r="AS6933" s="3">
        <v>2.4529999999999998</v>
      </c>
      <c r="AT6933" s="3">
        <v>2.4169999999999998</v>
      </c>
      <c r="AU6933" s="3">
        <v>1.849</v>
      </c>
      <c r="AV6933" s="3">
        <v>2.5409999999999999</v>
      </c>
      <c r="AW6933" s="3">
        <v>2.8410000000000002</v>
      </c>
      <c r="AX6933" s="3">
        <v>3.141</v>
      </c>
      <c r="AY6933" s="3">
        <v>3.5169999999999999</v>
      </c>
      <c r="AZ6933" s="3">
        <v>3.5169999999999999</v>
      </c>
      <c r="BA6933">
        <v>3.5169999999999999</v>
      </c>
      <c r="BB6933">
        <v>2016</v>
      </c>
    </row>
    <row r="6934" spans="1:54" hidden="1" x14ac:dyDescent="0.2">
      <c r="A6934">
        <v>726</v>
      </c>
      <c r="B6934" t="s">
        <v>398</v>
      </c>
      <c r="C6934" t="s">
        <v>346</v>
      </c>
      <c r="D6934" t="s">
        <v>397</v>
      </c>
      <c r="E6934" t="s">
        <v>342</v>
      </c>
      <c r="F6934" t="s">
        <v>345</v>
      </c>
      <c r="G6934" t="s">
        <v>225</v>
      </c>
      <c r="H6934" t="s">
        <v>222</v>
      </c>
      <c r="I6934" t="s">
        <v>1700</v>
      </c>
      <c r="J6934" s="3" t="s">
        <v>215</v>
      </c>
      <c r="K6934" s="3" t="s">
        <v>215</v>
      </c>
      <c r="L6934" s="3" t="s">
        <v>215</v>
      </c>
      <c r="M6934" s="3" t="s">
        <v>215</v>
      </c>
      <c r="N6934" s="3" t="s">
        <v>215</v>
      </c>
      <c r="O6934" s="3" t="s">
        <v>215</v>
      </c>
      <c r="P6934" s="3" t="s">
        <v>215</v>
      </c>
      <c r="Q6934" s="3" t="s">
        <v>215</v>
      </c>
      <c r="R6934" s="3" t="s">
        <v>215</v>
      </c>
      <c r="S6934" s="3" t="s">
        <v>215</v>
      </c>
      <c r="T6934" s="3" t="s">
        <v>215</v>
      </c>
      <c r="U6934" s="3" t="s">
        <v>215</v>
      </c>
      <c r="V6934" s="3" t="s">
        <v>215</v>
      </c>
      <c r="W6934" s="3" t="s">
        <v>215</v>
      </c>
      <c r="X6934" s="3" t="s">
        <v>215</v>
      </c>
      <c r="Y6934" s="3" t="s">
        <v>215</v>
      </c>
      <c r="Z6934" s="3" t="s">
        <v>215</v>
      </c>
      <c r="AA6934" s="3" t="s">
        <v>215</v>
      </c>
      <c r="AB6934" s="3" t="s">
        <v>215</v>
      </c>
      <c r="AC6934" s="3" t="s">
        <v>215</v>
      </c>
      <c r="AD6934" s="3" t="s">
        <v>215</v>
      </c>
      <c r="AE6934" s="3" t="s">
        <v>215</v>
      </c>
      <c r="AF6934" s="3" t="s">
        <v>215</v>
      </c>
      <c r="AG6934" s="3" t="s">
        <v>215</v>
      </c>
      <c r="AH6934" s="3" t="s">
        <v>215</v>
      </c>
      <c r="AI6934" s="3" t="s">
        <v>215</v>
      </c>
      <c r="AJ6934" s="3" t="s">
        <v>215</v>
      </c>
      <c r="AK6934" s="3" t="s">
        <v>215</v>
      </c>
      <c r="AL6934" s="3" t="s">
        <v>215</v>
      </c>
      <c r="AM6934" s="3" t="s">
        <v>215</v>
      </c>
      <c r="AN6934" s="3" t="s">
        <v>215</v>
      </c>
      <c r="AO6934" s="3">
        <v>5.7480000000000002</v>
      </c>
      <c r="AP6934" s="3">
        <v>5.9320000000000004</v>
      </c>
      <c r="AQ6934" s="3">
        <v>6.2619999999999996</v>
      </c>
      <c r="AR6934" s="3">
        <v>6.5279999999999996</v>
      </c>
      <c r="AS6934" s="3">
        <v>6.7389999999999999</v>
      </c>
      <c r="AT6934" s="3">
        <v>6.8869999999999996</v>
      </c>
      <c r="AU6934" s="3">
        <v>7.3819999999999997</v>
      </c>
      <c r="AV6934" s="3">
        <v>7.7809999999999997</v>
      </c>
      <c r="AW6934" s="3">
        <v>8.2100000000000009</v>
      </c>
      <c r="AX6934" s="3">
        <v>8.6880000000000006</v>
      </c>
      <c r="AY6934" s="3">
        <v>9.1820000000000004</v>
      </c>
      <c r="AZ6934" s="3">
        <v>9.6950000000000003</v>
      </c>
      <c r="BA6934">
        <v>10.237</v>
      </c>
      <c r="BB6934">
        <v>2016</v>
      </c>
    </row>
    <row r="6935" spans="1:54" hidden="1" x14ac:dyDescent="0.2">
      <c r="A6935">
        <v>726</v>
      </c>
      <c r="B6935" t="s">
        <v>398</v>
      </c>
      <c r="C6935" t="s">
        <v>344</v>
      </c>
      <c r="D6935" t="s">
        <v>397</v>
      </c>
      <c r="E6935" t="s">
        <v>342</v>
      </c>
      <c r="F6935" t="s">
        <v>343</v>
      </c>
      <c r="G6935" t="s">
        <v>223</v>
      </c>
      <c r="H6935" t="s">
        <v>222</v>
      </c>
      <c r="I6935" t="s">
        <v>310</v>
      </c>
      <c r="J6935" s="3" t="s">
        <v>215</v>
      </c>
      <c r="K6935" s="3" t="s">
        <v>215</v>
      </c>
      <c r="L6935" s="3" t="s">
        <v>215</v>
      </c>
      <c r="M6935" s="3" t="s">
        <v>215</v>
      </c>
      <c r="N6935" s="3" t="s">
        <v>215</v>
      </c>
      <c r="O6935" s="3" t="s">
        <v>215</v>
      </c>
      <c r="P6935" s="3" t="s">
        <v>215</v>
      </c>
      <c r="Q6935" s="3" t="s">
        <v>215</v>
      </c>
      <c r="R6935" s="3" t="s">
        <v>215</v>
      </c>
      <c r="S6935" s="3" t="s">
        <v>215</v>
      </c>
      <c r="T6935" s="3" t="s">
        <v>215</v>
      </c>
      <c r="U6935" s="3" t="s">
        <v>215</v>
      </c>
      <c r="V6935" s="3" t="s">
        <v>215</v>
      </c>
      <c r="W6935" s="3" t="s">
        <v>215</v>
      </c>
      <c r="X6935" s="3" t="s">
        <v>215</v>
      </c>
      <c r="Y6935" s="3" t="s">
        <v>215</v>
      </c>
      <c r="Z6935" s="3" t="s">
        <v>215</v>
      </c>
      <c r="AA6935" s="3" t="s">
        <v>215</v>
      </c>
      <c r="AB6935" s="3" t="s">
        <v>215</v>
      </c>
      <c r="AC6935" s="3" t="s">
        <v>215</v>
      </c>
      <c r="AD6935" s="3" t="s">
        <v>215</v>
      </c>
      <c r="AE6935" s="3" t="s">
        <v>215</v>
      </c>
      <c r="AF6935" s="3" t="s">
        <v>215</v>
      </c>
      <c r="AG6935" s="3" t="s">
        <v>215</v>
      </c>
      <c r="AH6935" s="3" t="s">
        <v>215</v>
      </c>
      <c r="AI6935" s="3" t="s">
        <v>215</v>
      </c>
      <c r="AJ6935" s="3" t="s">
        <v>215</v>
      </c>
      <c r="AK6935" s="3" t="s">
        <v>215</v>
      </c>
      <c r="AL6935" s="3" t="s">
        <v>215</v>
      </c>
      <c r="AM6935" s="3" t="s">
        <v>215</v>
      </c>
      <c r="AN6935" s="3" t="s">
        <v>215</v>
      </c>
      <c r="AO6935" s="3">
        <v>5.7480000000000002</v>
      </c>
      <c r="AP6935" s="3">
        <v>5.9320000000000004</v>
      </c>
      <c r="AQ6935" s="3">
        <v>6.2619999999999996</v>
      </c>
      <c r="AR6935" s="3">
        <v>6.5279999999999996</v>
      </c>
      <c r="AS6935" s="3">
        <v>6.7389999999999999</v>
      </c>
      <c r="AT6935" s="3">
        <v>6.8869999999999996</v>
      </c>
      <c r="AU6935" s="3">
        <v>7.3819999999999997</v>
      </c>
      <c r="AV6935" s="3">
        <v>7.7809999999999997</v>
      </c>
      <c r="AW6935" s="3">
        <v>8.2100000000000009</v>
      </c>
      <c r="AX6935" s="3">
        <v>8.6880000000000006</v>
      </c>
      <c r="AY6935" s="3">
        <v>9.1820000000000004</v>
      </c>
      <c r="AZ6935" s="3">
        <v>9.6950000000000003</v>
      </c>
      <c r="BA6935">
        <v>10.237</v>
      </c>
      <c r="BB6935">
        <v>2016</v>
      </c>
    </row>
    <row r="6936" spans="1:54" hidden="1" x14ac:dyDescent="0.2">
      <c r="A6936">
        <v>726</v>
      </c>
      <c r="B6936" t="s">
        <v>398</v>
      </c>
      <c r="C6936" t="s">
        <v>213</v>
      </c>
      <c r="D6936" t="s">
        <v>397</v>
      </c>
      <c r="E6936" t="s">
        <v>342</v>
      </c>
      <c r="F6936" t="s">
        <v>341</v>
      </c>
      <c r="G6936" t="s">
        <v>323</v>
      </c>
      <c r="H6936" t="s">
        <v>222</v>
      </c>
      <c r="I6936" t="s">
        <v>310</v>
      </c>
      <c r="J6936" s="3" t="s">
        <v>215</v>
      </c>
      <c r="K6936" s="3" t="s">
        <v>215</v>
      </c>
      <c r="L6936" s="3" t="s">
        <v>215</v>
      </c>
      <c r="M6936" s="3" t="s">
        <v>215</v>
      </c>
      <c r="N6936" s="3" t="s">
        <v>215</v>
      </c>
      <c r="O6936" s="3" t="s">
        <v>215</v>
      </c>
      <c r="P6936" s="3" t="s">
        <v>215</v>
      </c>
      <c r="Q6936" s="3" t="s">
        <v>215</v>
      </c>
      <c r="R6936" s="3" t="s">
        <v>215</v>
      </c>
      <c r="S6936" s="3" t="s">
        <v>215</v>
      </c>
      <c r="T6936" s="3" t="s">
        <v>215</v>
      </c>
      <c r="U6936" s="3" t="s">
        <v>215</v>
      </c>
      <c r="V6936" s="3" t="s">
        <v>215</v>
      </c>
      <c r="W6936" s="3" t="s">
        <v>215</v>
      </c>
      <c r="X6936" s="3" t="s">
        <v>215</v>
      </c>
      <c r="Y6936" s="3" t="s">
        <v>215</v>
      </c>
      <c r="Z6936" s="3" t="s">
        <v>215</v>
      </c>
      <c r="AA6936" s="3" t="s">
        <v>215</v>
      </c>
      <c r="AB6936" s="3" t="s">
        <v>215</v>
      </c>
      <c r="AC6936" s="3" t="s">
        <v>215</v>
      </c>
      <c r="AD6936" s="3" t="s">
        <v>215</v>
      </c>
      <c r="AE6936" s="3" t="s">
        <v>215</v>
      </c>
      <c r="AF6936" s="3" t="s">
        <v>215</v>
      </c>
      <c r="AG6936" s="3" t="s">
        <v>215</v>
      </c>
      <c r="AH6936" s="3" t="s">
        <v>215</v>
      </c>
      <c r="AI6936" s="3" t="s">
        <v>215</v>
      </c>
      <c r="AJ6936" s="3" t="s">
        <v>215</v>
      </c>
      <c r="AK6936" s="3" t="s">
        <v>215</v>
      </c>
      <c r="AL6936" s="3" t="s">
        <v>215</v>
      </c>
      <c r="AM6936" s="3" t="s">
        <v>215</v>
      </c>
      <c r="AN6936" s="3" t="s">
        <v>215</v>
      </c>
      <c r="AO6936" s="3">
        <v>15.071999999999999</v>
      </c>
      <c r="AP6936" s="3">
        <v>15.534000000000001</v>
      </c>
      <c r="AQ6936" s="3">
        <v>16.077999999999999</v>
      </c>
      <c r="AR6936" s="3">
        <v>16.753</v>
      </c>
      <c r="AS6936" s="3">
        <v>17.350000000000001</v>
      </c>
      <c r="AT6936" s="3">
        <v>17.997</v>
      </c>
      <c r="AU6936" s="3">
        <v>18.658999999999999</v>
      </c>
      <c r="AV6936" s="3">
        <v>19.568000000000001</v>
      </c>
      <c r="AW6936" s="3">
        <v>20.56</v>
      </c>
      <c r="AX6936" s="3">
        <v>21.622</v>
      </c>
      <c r="AY6936" s="3">
        <v>22.809000000000001</v>
      </c>
      <c r="AZ6936" s="3">
        <v>24.016999999999999</v>
      </c>
      <c r="BA6936">
        <v>25.294</v>
      </c>
      <c r="BB6936">
        <v>2016</v>
      </c>
    </row>
    <row r="6937" spans="1:54" hidden="1" x14ac:dyDescent="0.2">
      <c r="A6937">
        <v>726</v>
      </c>
      <c r="B6937" t="s">
        <v>398</v>
      </c>
      <c r="C6937" t="s">
        <v>340</v>
      </c>
      <c r="D6937" t="s">
        <v>397</v>
      </c>
      <c r="E6937" t="s">
        <v>339</v>
      </c>
      <c r="F6937" t="s">
        <v>338</v>
      </c>
      <c r="G6937" t="s">
        <v>295</v>
      </c>
      <c r="I6937" t="s">
        <v>337</v>
      </c>
      <c r="J6937" s="3" t="s">
        <v>215</v>
      </c>
      <c r="K6937" s="3" t="s">
        <v>215</v>
      </c>
      <c r="L6937" s="3" t="s">
        <v>215</v>
      </c>
      <c r="M6937" s="3" t="s">
        <v>215</v>
      </c>
      <c r="N6937" s="3" t="s">
        <v>215</v>
      </c>
      <c r="O6937" s="3" t="s">
        <v>215</v>
      </c>
      <c r="P6937" s="3" t="s">
        <v>215</v>
      </c>
      <c r="Q6937" s="3" t="s">
        <v>215</v>
      </c>
      <c r="R6937" s="3" t="s">
        <v>215</v>
      </c>
      <c r="S6937" s="3" t="s">
        <v>215</v>
      </c>
      <c r="T6937" s="3" t="s">
        <v>215</v>
      </c>
      <c r="U6937" s="3" t="s">
        <v>215</v>
      </c>
      <c r="V6937" s="3" t="s">
        <v>215</v>
      </c>
      <c r="W6937" s="3" t="s">
        <v>215</v>
      </c>
      <c r="X6937" s="3" t="s">
        <v>215</v>
      </c>
      <c r="Y6937" s="3" t="s">
        <v>215</v>
      </c>
      <c r="Z6937" s="3" t="s">
        <v>215</v>
      </c>
      <c r="AA6937" s="3" t="s">
        <v>215</v>
      </c>
      <c r="AB6937" s="3" t="s">
        <v>215</v>
      </c>
      <c r="AC6937" s="3" t="s">
        <v>215</v>
      </c>
      <c r="AD6937" s="3" t="s">
        <v>215</v>
      </c>
      <c r="AE6937" s="3" t="s">
        <v>215</v>
      </c>
      <c r="AF6937" s="3" t="s">
        <v>215</v>
      </c>
      <c r="AG6937" s="3" t="s">
        <v>215</v>
      </c>
      <c r="AH6937" s="3" t="s">
        <v>215</v>
      </c>
      <c r="AI6937" s="3" t="s">
        <v>215</v>
      </c>
      <c r="AJ6937" s="3" t="s">
        <v>215</v>
      </c>
      <c r="AK6937" s="3" t="s">
        <v>215</v>
      </c>
      <c r="AL6937" s="3" t="s">
        <v>215</v>
      </c>
      <c r="AM6937" s="3" t="s">
        <v>215</v>
      </c>
      <c r="AN6937" s="3" t="s">
        <v>215</v>
      </c>
      <c r="AO6937" s="3">
        <v>98.061999999999998</v>
      </c>
      <c r="AP6937" s="3">
        <v>100</v>
      </c>
      <c r="AQ6937" s="3">
        <v>103.65</v>
      </c>
      <c r="AR6937" s="3">
        <v>105.56</v>
      </c>
      <c r="AS6937" s="3">
        <v>106.355</v>
      </c>
      <c r="AT6937" s="3">
        <v>106.125</v>
      </c>
      <c r="AU6937" s="3">
        <v>111.682</v>
      </c>
      <c r="AV6937" s="3">
        <v>114.81</v>
      </c>
      <c r="AW6937" s="3">
        <v>117.8</v>
      </c>
      <c r="AX6937" s="3">
        <v>120.857</v>
      </c>
      <c r="AY6937" s="3">
        <v>123.395</v>
      </c>
      <c r="AZ6937" s="3">
        <v>125.86199999999999</v>
      </c>
      <c r="BA6937">
        <v>128.38</v>
      </c>
      <c r="BB6937">
        <v>2016</v>
      </c>
    </row>
    <row r="6938" spans="1:54" hidden="1" x14ac:dyDescent="0.2">
      <c r="A6938">
        <v>726</v>
      </c>
      <c r="B6938" t="s">
        <v>398</v>
      </c>
      <c r="C6938" t="s">
        <v>336</v>
      </c>
      <c r="D6938" t="s">
        <v>397</v>
      </c>
      <c r="E6938" t="s">
        <v>333</v>
      </c>
      <c r="F6938" t="s">
        <v>335</v>
      </c>
      <c r="G6938" t="s">
        <v>225</v>
      </c>
      <c r="H6938" t="s">
        <v>322</v>
      </c>
    </row>
    <row r="6939" spans="1:54" hidden="1" x14ac:dyDescent="0.2">
      <c r="A6939">
        <v>726</v>
      </c>
      <c r="B6939" t="s">
        <v>398</v>
      </c>
      <c r="C6939" t="s">
        <v>334</v>
      </c>
      <c r="D6939" t="s">
        <v>397</v>
      </c>
      <c r="E6939" t="s">
        <v>333</v>
      </c>
      <c r="F6939" t="s">
        <v>332</v>
      </c>
      <c r="G6939" t="s">
        <v>331</v>
      </c>
      <c r="H6939" t="s">
        <v>322</v>
      </c>
    </row>
    <row r="6940" spans="1:54" hidden="1" x14ac:dyDescent="0.2">
      <c r="A6940">
        <v>726</v>
      </c>
      <c r="B6940" t="s">
        <v>398</v>
      </c>
      <c r="C6940" t="s">
        <v>329</v>
      </c>
      <c r="D6940" t="s">
        <v>397</v>
      </c>
      <c r="E6940" t="s">
        <v>325</v>
      </c>
      <c r="F6940" t="s">
        <v>328</v>
      </c>
      <c r="G6940" t="s">
        <v>225</v>
      </c>
      <c r="H6940" t="s">
        <v>322</v>
      </c>
    </row>
    <row r="6941" spans="1:54" hidden="1" x14ac:dyDescent="0.2">
      <c r="A6941">
        <v>726</v>
      </c>
      <c r="B6941" t="s">
        <v>398</v>
      </c>
      <c r="C6941" t="s">
        <v>327</v>
      </c>
      <c r="D6941" t="s">
        <v>397</v>
      </c>
      <c r="E6941" t="s">
        <v>325</v>
      </c>
      <c r="F6941" t="s">
        <v>326</v>
      </c>
      <c r="G6941" t="s">
        <v>223</v>
      </c>
      <c r="H6941" t="s">
        <v>322</v>
      </c>
    </row>
    <row r="6942" spans="1:54" hidden="1" x14ac:dyDescent="0.2">
      <c r="A6942">
        <v>726</v>
      </c>
      <c r="B6942" t="s">
        <v>398</v>
      </c>
      <c r="C6942" t="s">
        <v>212</v>
      </c>
      <c r="D6942" t="s">
        <v>397</v>
      </c>
      <c r="E6942" t="s">
        <v>325</v>
      </c>
      <c r="F6942" t="s">
        <v>324</v>
      </c>
      <c r="G6942" t="s">
        <v>323</v>
      </c>
      <c r="H6942" t="s">
        <v>322</v>
      </c>
    </row>
    <row r="6943" spans="1:54" hidden="1" x14ac:dyDescent="0.2">
      <c r="A6943">
        <v>726</v>
      </c>
      <c r="B6943" t="s">
        <v>398</v>
      </c>
      <c r="C6943" t="s">
        <v>320</v>
      </c>
      <c r="D6943" t="s">
        <v>397</v>
      </c>
      <c r="E6943" t="s">
        <v>319</v>
      </c>
      <c r="F6943" t="s">
        <v>318</v>
      </c>
      <c r="G6943" t="s">
        <v>243</v>
      </c>
    </row>
    <row r="6944" spans="1:54" hidden="1" x14ac:dyDescent="0.2">
      <c r="A6944">
        <v>726</v>
      </c>
      <c r="B6944" t="s">
        <v>398</v>
      </c>
      <c r="C6944" t="s">
        <v>317</v>
      </c>
      <c r="D6944" t="s">
        <v>397</v>
      </c>
      <c r="E6944" t="s">
        <v>316</v>
      </c>
      <c r="F6944" t="s">
        <v>315</v>
      </c>
      <c r="G6944" t="s">
        <v>288</v>
      </c>
      <c r="I6944" t="s">
        <v>310</v>
      </c>
      <c r="J6944" s="3" t="s">
        <v>215</v>
      </c>
      <c r="K6944" s="3" t="s">
        <v>215</v>
      </c>
      <c r="L6944" s="3" t="s">
        <v>215</v>
      </c>
      <c r="M6944" s="3" t="s">
        <v>215</v>
      </c>
      <c r="N6944" s="3" t="s">
        <v>215</v>
      </c>
      <c r="O6944" s="3" t="s">
        <v>215</v>
      </c>
      <c r="P6944" s="3" t="s">
        <v>215</v>
      </c>
      <c r="Q6944" s="3" t="s">
        <v>215</v>
      </c>
      <c r="R6944" s="3" t="s">
        <v>215</v>
      </c>
      <c r="S6944" s="3" t="s">
        <v>215</v>
      </c>
      <c r="T6944" s="3" t="s">
        <v>215</v>
      </c>
      <c r="U6944" s="3" t="s">
        <v>215</v>
      </c>
      <c r="V6944" s="3" t="s">
        <v>215</v>
      </c>
      <c r="W6944" s="3" t="s">
        <v>215</v>
      </c>
      <c r="X6944" s="3" t="s">
        <v>215</v>
      </c>
      <c r="Y6944" s="3" t="s">
        <v>215</v>
      </c>
      <c r="Z6944" s="3" t="s">
        <v>215</v>
      </c>
      <c r="AA6944" s="3" t="s">
        <v>215</v>
      </c>
      <c r="AB6944" s="3" t="s">
        <v>215</v>
      </c>
      <c r="AC6944" s="3" t="s">
        <v>215</v>
      </c>
      <c r="AD6944" s="3" t="s">
        <v>215</v>
      </c>
      <c r="AE6944" s="3" t="s">
        <v>215</v>
      </c>
      <c r="AF6944" s="3" t="s">
        <v>215</v>
      </c>
      <c r="AG6944" s="3" t="s">
        <v>215</v>
      </c>
      <c r="AH6944" s="3" t="s">
        <v>215</v>
      </c>
      <c r="AI6944" s="3" t="s">
        <v>215</v>
      </c>
      <c r="AJ6944" s="3" t="s">
        <v>215</v>
      </c>
      <c r="AK6944" s="3" t="s">
        <v>215</v>
      </c>
      <c r="AL6944" s="3" t="s">
        <v>215</v>
      </c>
      <c r="AM6944" s="3" t="s">
        <v>215</v>
      </c>
      <c r="AN6944" s="3" t="s">
        <v>215</v>
      </c>
      <c r="AO6944" s="3">
        <v>1.6E-2</v>
      </c>
      <c r="AP6944" s="3">
        <v>1.6E-2</v>
      </c>
      <c r="AQ6944" s="3">
        <v>1.4999999999999999E-2</v>
      </c>
      <c r="AR6944" s="3">
        <v>1.4999999999999999E-2</v>
      </c>
      <c r="AS6944" s="3">
        <v>1.4999999999999999E-2</v>
      </c>
      <c r="AT6944" s="3">
        <v>1.4999999999999999E-2</v>
      </c>
      <c r="AU6944" s="3">
        <v>1.4999999999999999E-2</v>
      </c>
      <c r="AV6944" s="3">
        <v>1.4E-2</v>
      </c>
      <c r="AW6944" s="3">
        <v>1.4E-2</v>
      </c>
      <c r="AX6944" s="3">
        <v>1.4E-2</v>
      </c>
      <c r="AY6944" s="3">
        <v>1.4E-2</v>
      </c>
      <c r="AZ6944" s="3">
        <v>1.4E-2</v>
      </c>
      <c r="BA6944">
        <v>1.4E-2</v>
      </c>
      <c r="BB6944">
        <v>2016</v>
      </c>
    </row>
    <row r="6945" spans="1:54" hidden="1" x14ac:dyDescent="0.2">
      <c r="A6945">
        <v>726</v>
      </c>
      <c r="B6945" t="s">
        <v>398</v>
      </c>
      <c r="C6945" t="s">
        <v>314</v>
      </c>
      <c r="D6945" t="s">
        <v>397</v>
      </c>
      <c r="E6945" t="s">
        <v>313</v>
      </c>
      <c r="F6945" t="s">
        <v>312</v>
      </c>
      <c r="G6945" t="s">
        <v>311</v>
      </c>
      <c r="I6945" t="s">
        <v>310</v>
      </c>
      <c r="J6945" s="3" t="s">
        <v>215</v>
      </c>
      <c r="K6945" s="3" t="s">
        <v>215</v>
      </c>
      <c r="L6945" s="3" t="s">
        <v>215</v>
      </c>
      <c r="M6945" s="3" t="s">
        <v>215</v>
      </c>
      <c r="N6945" s="3" t="s">
        <v>215</v>
      </c>
      <c r="O6945" s="3" t="s">
        <v>215</v>
      </c>
      <c r="P6945" s="3" t="s">
        <v>215</v>
      </c>
      <c r="Q6945" s="3" t="s">
        <v>215</v>
      </c>
      <c r="R6945" s="3" t="s">
        <v>215</v>
      </c>
      <c r="S6945" s="3" t="s">
        <v>215</v>
      </c>
      <c r="T6945" s="3" t="s">
        <v>215</v>
      </c>
      <c r="U6945" s="3" t="s">
        <v>215</v>
      </c>
      <c r="V6945" s="3" t="s">
        <v>215</v>
      </c>
      <c r="W6945" s="3" t="s">
        <v>215</v>
      </c>
      <c r="X6945" s="3" t="s">
        <v>215</v>
      </c>
      <c r="Y6945" s="3" t="s">
        <v>215</v>
      </c>
      <c r="Z6945" s="3" t="s">
        <v>215</v>
      </c>
      <c r="AA6945" s="3" t="s">
        <v>215</v>
      </c>
      <c r="AB6945" s="3" t="s">
        <v>215</v>
      </c>
      <c r="AC6945" s="3" t="s">
        <v>215</v>
      </c>
      <c r="AD6945" s="3" t="s">
        <v>215</v>
      </c>
      <c r="AE6945" s="3" t="s">
        <v>215</v>
      </c>
      <c r="AF6945" s="3" t="s">
        <v>215</v>
      </c>
      <c r="AG6945" s="3" t="s">
        <v>215</v>
      </c>
      <c r="AH6945" s="3" t="s">
        <v>215</v>
      </c>
      <c r="AI6945" s="3" t="s">
        <v>215</v>
      </c>
      <c r="AJ6945" s="3" t="s">
        <v>215</v>
      </c>
      <c r="AK6945" s="3" t="s">
        <v>215</v>
      </c>
      <c r="AL6945" s="3" t="s">
        <v>215</v>
      </c>
      <c r="AM6945" s="3" t="s">
        <v>215</v>
      </c>
      <c r="AN6945" s="3" t="s">
        <v>215</v>
      </c>
      <c r="AO6945" s="3">
        <v>0.38100000000000001</v>
      </c>
      <c r="AP6945" s="3">
        <v>0.38200000000000001</v>
      </c>
      <c r="AQ6945" s="3">
        <v>0.38900000000000001</v>
      </c>
      <c r="AR6945" s="3">
        <v>0.39</v>
      </c>
      <c r="AS6945" s="3">
        <v>0.38800000000000001</v>
      </c>
      <c r="AT6945" s="3">
        <v>0.38300000000000001</v>
      </c>
      <c r="AU6945" s="3">
        <v>0.39600000000000002</v>
      </c>
      <c r="AV6945" s="3">
        <v>0.39800000000000002</v>
      </c>
      <c r="AW6945" s="3">
        <v>0.39900000000000002</v>
      </c>
      <c r="AX6945" s="3">
        <v>0.40200000000000002</v>
      </c>
      <c r="AY6945" s="3">
        <v>0.40300000000000002</v>
      </c>
      <c r="AZ6945" s="3">
        <v>0.40400000000000003</v>
      </c>
      <c r="BA6945">
        <v>0.40500000000000003</v>
      </c>
      <c r="BB6945">
        <v>2016</v>
      </c>
    </row>
    <row r="6946" spans="1:54" hidden="1" x14ac:dyDescent="0.2">
      <c r="A6946">
        <v>726</v>
      </c>
      <c r="B6946" t="s">
        <v>398</v>
      </c>
      <c r="C6946" t="s">
        <v>309</v>
      </c>
      <c r="D6946" t="s">
        <v>397</v>
      </c>
      <c r="E6946" t="s">
        <v>308</v>
      </c>
      <c r="F6946" t="s">
        <v>307</v>
      </c>
      <c r="G6946" t="s">
        <v>217</v>
      </c>
    </row>
    <row r="6947" spans="1:54" hidden="1" x14ac:dyDescent="0.2">
      <c r="A6947">
        <v>726</v>
      </c>
      <c r="B6947" t="s">
        <v>398</v>
      </c>
      <c r="C6947" t="s">
        <v>306</v>
      </c>
      <c r="D6947" t="s">
        <v>397</v>
      </c>
      <c r="E6947" t="s">
        <v>305</v>
      </c>
      <c r="F6947" t="s">
        <v>304</v>
      </c>
      <c r="G6947" t="s">
        <v>217</v>
      </c>
    </row>
    <row r="6948" spans="1:54" hidden="1" x14ac:dyDescent="0.2">
      <c r="A6948">
        <v>726</v>
      </c>
      <c r="B6948" t="s">
        <v>398</v>
      </c>
      <c r="C6948" t="s">
        <v>303</v>
      </c>
      <c r="D6948" t="s">
        <v>397</v>
      </c>
      <c r="E6948" t="s">
        <v>300</v>
      </c>
      <c r="F6948" t="s">
        <v>302</v>
      </c>
      <c r="G6948" t="s">
        <v>295</v>
      </c>
    </row>
    <row r="6949" spans="1:54" hidden="1" x14ac:dyDescent="0.2">
      <c r="A6949">
        <v>726</v>
      </c>
      <c r="B6949" t="s">
        <v>398</v>
      </c>
      <c r="C6949" t="s">
        <v>301</v>
      </c>
      <c r="D6949" t="s">
        <v>397</v>
      </c>
      <c r="E6949" t="s">
        <v>300</v>
      </c>
      <c r="F6949" t="s">
        <v>299</v>
      </c>
      <c r="G6949" t="s">
        <v>275</v>
      </c>
    </row>
    <row r="6950" spans="1:54" hidden="1" x14ac:dyDescent="0.2">
      <c r="A6950">
        <v>726</v>
      </c>
      <c r="B6950" t="s">
        <v>398</v>
      </c>
      <c r="C6950" t="s">
        <v>297</v>
      </c>
      <c r="D6950" t="s">
        <v>397</v>
      </c>
      <c r="E6950" t="s">
        <v>293</v>
      </c>
      <c r="F6950" t="s">
        <v>296</v>
      </c>
      <c r="G6950" t="s">
        <v>295</v>
      </c>
      <c r="I6950" t="s">
        <v>1701</v>
      </c>
      <c r="J6950" s="3" t="s">
        <v>215</v>
      </c>
      <c r="K6950" s="3" t="s">
        <v>215</v>
      </c>
      <c r="L6950" s="3" t="s">
        <v>215</v>
      </c>
      <c r="M6950" s="3" t="s">
        <v>215</v>
      </c>
      <c r="N6950" s="3" t="s">
        <v>215</v>
      </c>
      <c r="O6950" s="3" t="s">
        <v>215</v>
      </c>
      <c r="P6950" s="3" t="s">
        <v>215</v>
      </c>
      <c r="Q6950" s="3" t="s">
        <v>215</v>
      </c>
      <c r="R6950" s="3" t="s">
        <v>215</v>
      </c>
      <c r="S6950" s="3" t="s">
        <v>215</v>
      </c>
      <c r="T6950" s="3" t="s">
        <v>215</v>
      </c>
      <c r="U6950" s="3" t="s">
        <v>215</v>
      </c>
      <c r="V6950" s="3" t="s">
        <v>215</v>
      </c>
      <c r="W6950" s="3" t="s">
        <v>215</v>
      </c>
      <c r="X6950" s="3" t="s">
        <v>215</v>
      </c>
      <c r="Y6950" s="3" t="s">
        <v>215</v>
      </c>
      <c r="Z6950" s="3" t="s">
        <v>215</v>
      </c>
      <c r="AA6950" s="3" t="s">
        <v>215</v>
      </c>
      <c r="AB6950" s="3" t="s">
        <v>215</v>
      </c>
      <c r="AC6950" s="3" t="s">
        <v>215</v>
      </c>
      <c r="AD6950" s="3" t="s">
        <v>215</v>
      </c>
      <c r="AE6950" s="3" t="s">
        <v>215</v>
      </c>
      <c r="AF6950" s="3" t="s">
        <v>215</v>
      </c>
      <c r="AG6950" s="3" t="s">
        <v>215</v>
      </c>
      <c r="AH6950" s="3" t="s">
        <v>215</v>
      </c>
      <c r="AI6950" s="3" t="s">
        <v>215</v>
      </c>
      <c r="AJ6950" s="3" t="s">
        <v>215</v>
      </c>
      <c r="AK6950" s="3" t="s">
        <v>215</v>
      </c>
      <c r="AL6950" s="3" t="s">
        <v>215</v>
      </c>
      <c r="AM6950" s="3" t="s">
        <v>215</v>
      </c>
      <c r="AN6950" s="3" t="s">
        <v>215</v>
      </c>
      <c r="AO6950" s="3" t="s">
        <v>215</v>
      </c>
      <c r="AP6950" s="3">
        <v>100.11</v>
      </c>
      <c r="AQ6950" s="3">
        <v>102.9</v>
      </c>
      <c r="AR6950" s="3">
        <v>104.2</v>
      </c>
      <c r="AS6950" s="3">
        <v>102.604</v>
      </c>
      <c r="AT6950" s="3">
        <v>103.91500000000001</v>
      </c>
      <c r="AU6950" s="3">
        <v>109.358</v>
      </c>
      <c r="AV6950" s="3">
        <v>112.42</v>
      </c>
      <c r="AW6950" s="3">
        <v>115.348</v>
      </c>
      <c r="AX6950" s="3">
        <v>118.34099999999999</v>
      </c>
      <c r="AY6950" s="3">
        <v>121.29900000000001</v>
      </c>
      <c r="AZ6950" s="3">
        <v>123.968</v>
      </c>
      <c r="BA6950">
        <v>126.447</v>
      </c>
      <c r="BB6950">
        <v>2014</v>
      </c>
    </row>
    <row r="6951" spans="1:54" hidden="1" x14ac:dyDescent="0.2">
      <c r="A6951">
        <v>726</v>
      </c>
      <c r="B6951" t="s">
        <v>398</v>
      </c>
      <c r="C6951" t="s">
        <v>294</v>
      </c>
      <c r="D6951" t="s">
        <v>397</v>
      </c>
      <c r="E6951" t="s">
        <v>293</v>
      </c>
      <c r="F6951" t="s">
        <v>292</v>
      </c>
      <c r="G6951" t="s">
        <v>275</v>
      </c>
      <c r="I6951" t="s">
        <v>291</v>
      </c>
      <c r="J6951" s="3" t="s">
        <v>215</v>
      </c>
      <c r="K6951" s="3" t="s">
        <v>215</v>
      </c>
      <c r="L6951" s="3" t="s">
        <v>215</v>
      </c>
      <c r="M6951" s="3" t="s">
        <v>215</v>
      </c>
      <c r="N6951" s="3" t="s">
        <v>215</v>
      </c>
      <c r="O6951" s="3" t="s">
        <v>215</v>
      </c>
      <c r="P6951" s="3" t="s">
        <v>215</v>
      </c>
      <c r="Q6951" s="3" t="s">
        <v>215</v>
      </c>
      <c r="R6951" s="3" t="s">
        <v>215</v>
      </c>
      <c r="S6951" s="3" t="s">
        <v>215</v>
      </c>
      <c r="T6951" s="3" t="s">
        <v>215</v>
      </c>
      <c r="U6951" s="3" t="s">
        <v>215</v>
      </c>
      <c r="V6951" s="3" t="s">
        <v>215</v>
      </c>
      <c r="W6951" s="3" t="s">
        <v>215</v>
      </c>
      <c r="X6951" s="3" t="s">
        <v>215</v>
      </c>
      <c r="Y6951" s="3" t="s">
        <v>215</v>
      </c>
      <c r="Z6951" s="3" t="s">
        <v>215</v>
      </c>
      <c r="AA6951" s="3" t="s">
        <v>215</v>
      </c>
      <c r="AB6951" s="3" t="s">
        <v>215</v>
      </c>
      <c r="AC6951" s="3" t="s">
        <v>215</v>
      </c>
      <c r="AD6951" s="3" t="s">
        <v>215</v>
      </c>
      <c r="AE6951" s="3" t="s">
        <v>215</v>
      </c>
      <c r="AF6951" s="3" t="s">
        <v>215</v>
      </c>
      <c r="AG6951" s="3" t="s">
        <v>215</v>
      </c>
      <c r="AH6951" s="3" t="s">
        <v>215</v>
      </c>
      <c r="AI6951" s="3" t="s">
        <v>215</v>
      </c>
      <c r="AJ6951" s="3" t="s">
        <v>215</v>
      </c>
      <c r="AK6951" s="3" t="s">
        <v>215</v>
      </c>
      <c r="AL6951" s="3" t="s">
        <v>215</v>
      </c>
      <c r="AM6951" s="3" t="s">
        <v>215</v>
      </c>
      <c r="AN6951" s="3" t="s">
        <v>215</v>
      </c>
      <c r="AO6951" s="3" t="s">
        <v>215</v>
      </c>
      <c r="AP6951" s="3" t="s">
        <v>215</v>
      </c>
      <c r="AQ6951" s="3">
        <v>2.7869999999999999</v>
      </c>
      <c r="AR6951" s="3">
        <v>1.2629999999999999</v>
      </c>
      <c r="AS6951" s="3">
        <v>-1.532</v>
      </c>
      <c r="AT6951" s="3">
        <v>1.278</v>
      </c>
      <c r="AU6951" s="3">
        <v>5.2370000000000001</v>
      </c>
      <c r="AV6951" s="3">
        <v>2.8</v>
      </c>
      <c r="AW6951" s="3">
        <v>2.605</v>
      </c>
      <c r="AX6951" s="3">
        <v>2.5950000000000002</v>
      </c>
      <c r="AY6951" s="3">
        <v>2.5</v>
      </c>
      <c r="AZ6951" s="3">
        <v>2.2000000000000002</v>
      </c>
      <c r="BA6951">
        <v>2</v>
      </c>
      <c r="BB6951">
        <v>2014</v>
      </c>
    </row>
    <row r="6952" spans="1:54" hidden="1" x14ac:dyDescent="0.2">
      <c r="A6952">
        <v>726</v>
      </c>
      <c r="B6952" t="s">
        <v>398</v>
      </c>
      <c r="C6952" t="s">
        <v>290</v>
      </c>
      <c r="D6952" t="s">
        <v>397</v>
      </c>
      <c r="E6952" t="s">
        <v>289</v>
      </c>
      <c r="G6952" t="s">
        <v>288</v>
      </c>
    </row>
    <row r="6953" spans="1:54" hidden="1" x14ac:dyDescent="0.2">
      <c r="A6953">
        <v>726</v>
      </c>
      <c r="B6953" t="s">
        <v>398</v>
      </c>
      <c r="C6953" t="s">
        <v>287</v>
      </c>
      <c r="D6953" t="s">
        <v>397</v>
      </c>
      <c r="E6953" t="s">
        <v>286</v>
      </c>
      <c r="F6953" t="s">
        <v>285</v>
      </c>
      <c r="G6953" t="s">
        <v>275</v>
      </c>
    </row>
    <row r="6954" spans="1:54" hidden="1" x14ac:dyDescent="0.2">
      <c r="A6954">
        <v>726</v>
      </c>
      <c r="B6954" t="s">
        <v>398</v>
      </c>
      <c r="C6954" t="s">
        <v>284</v>
      </c>
      <c r="D6954" t="s">
        <v>397</v>
      </c>
      <c r="E6954" t="s">
        <v>283</v>
      </c>
      <c r="F6954" t="s">
        <v>282</v>
      </c>
      <c r="G6954" t="s">
        <v>275</v>
      </c>
    </row>
    <row r="6955" spans="1:54" hidden="1" x14ac:dyDescent="0.2">
      <c r="A6955">
        <v>726</v>
      </c>
      <c r="B6955" t="s">
        <v>398</v>
      </c>
      <c r="C6955" t="s">
        <v>281</v>
      </c>
      <c r="D6955" t="s">
        <v>397</v>
      </c>
      <c r="E6955" t="s">
        <v>280</v>
      </c>
      <c r="F6955" t="s">
        <v>279</v>
      </c>
      <c r="G6955" t="s">
        <v>275</v>
      </c>
    </row>
    <row r="6956" spans="1:54" hidden="1" x14ac:dyDescent="0.2">
      <c r="A6956">
        <v>726</v>
      </c>
      <c r="B6956" t="s">
        <v>398</v>
      </c>
      <c r="C6956" t="s">
        <v>278</v>
      </c>
      <c r="D6956" t="s">
        <v>397</v>
      </c>
      <c r="E6956" t="s">
        <v>277</v>
      </c>
      <c r="F6956" t="s">
        <v>276</v>
      </c>
      <c r="G6956" t="s">
        <v>275</v>
      </c>
    </row>
    <row r="6957" spans="1:54" hidden="1" x14ac:dyDescent="0.2">
      <c r="A6957">
        <v>726</v>
      </c>
      <c r="B6957" t="s">
        <v>398</v>
      </c>
      <c r="C6957" t="s">
        <v>274</v>
      </c>
      <c r="D6957" t="s">
        <v>397</v>
      </c>
      <c r="E6957" t="s">
        <v>273</v>
      </c>
      <c r="F6957" t="s">
        <v>272</v>
      </c>
      <c r="G6957" t="s">
        <v>271</v>
      </c>
    </row>
    <row r="6958" spans="1:54" hidden="1" x14ac:dyDescent="0.2">
      <c r="A6958">
        <v>726</v>
      </c>
      <c r="B6958" t="s">
        <v>398</v>
      </c>
      <c r="C6958" t="s">
        <v>270</v>
      </c>
      <c r="D6958" t="s">
        <v>397</v>
      </c>
      <c r="E6958" t="s">
        <v>269</v>
      </c>
      <c r="F6958" t="s">
        <v>268</v>
      </c>
      <c r="G6958" t="s">
        <v>264</v>
      </c>
      <c r="H6958" t="s">
        <v>263</v>
      </c>
    </row>
    <row r="6959" spans="1:54" hidden="1" x14ac:dyDescent="0.2">
      <c r="A6959">
        <v>726</v>
      </c>
      <c r="B6959" t="s">
        <v>398</v>
      </c>
      <c r="C6959" t="s">
        <v>267</v>
      </c>
      <c r="D6959" t="s">
        <v>397</v>
      </c>
      <c r="E6959" t="s">
        <v>266</v>
      </c>
      <c r="F6959" t="s">
        <v>265</v>
      </c>
      <c r="G6959" t="s">
        <v>264</v>
      </c>
      <c r="H6959" t="s">
        <v>263</v>
      </c>
    </row>
    <row r="6960" spans="1:54" hidden="1" x14ac:dyDescent="0.2">
      <c r="A6960">
        <v>726</v>
      </c>
      <c r="B6960" t="s">
        <v>398</v>
      </c>
      <c r="C6960" t="s">
        <v>262</v>
      </c>
      <c r="D6960" t="s">
        <v>397</v>
      </c>
      <c r="E6960" t="s">
        <v>260</v>
      </c>
      <c r="F6960" t="s">
        <v>259</v>
      </c>
      <c r="G6960" t="s">
        <v>225</v>
      </c>
      <c r="H6960" t="s">
        <v>222</v>
      </c>
      <c r="I6960" t="s">
        <v>1702</v>
      </c>
      <c r="J6960" s="3" t="s">
        <v>215</v>
      </c>
      <c r="K6960" s="3" t="s">
        <v>215</v>
      </c>
      <c r="L6960" s="3" t="s">
        <v>215</v>
      </c>
      <c r="M6960" s="3" t="s">
        <v>215</v>
      </c>
      <c r="N6960" s="3" t="s">
        <v>215</v>
      </c>
      <c r="O6960" s="3" t="s">
        <v>215</v>
      </c>
      <c r="P6960" s="3" t="s">
        <v>215</v>
      </c>
      <c r="Q6960" s="3" t="s">
        <v>215</v>
      </c>
      <c r="R6960" s="3" t="s">
        <v>215</v>
      </c>
      <c r="S6960" s="3" t="s">
        <v>215</v>
      </c>
      <c r="T6960" s="3" t="s">
        <v>215</v>
      </c>
      <c r="U6960" s="3" t="s">
        <v>215</v>
      </c>
      <c r="V6960" s="3" t="s">
        <v>215</v>
      </c>
      <c r="W6960" s="3" t="s">
        <v>215</v>
      </c>
      <c r="X6960" s="3" t="s">
        <v>215</v>
      </c>
      <c r="Y6960" s="3" t="s">
        <v>215</v>
      </c>
      <c r="Z6960" s="3" t="s">
        <v>215</v>
      </c>
      <c r="AA6960" s="3" t="s">
        <v>215</v>
      </c>
      <c r="AB6960" s="3" t="s">
        <v>215</v>
      </c>
      <c r="AC6960" s="3" t="s">
        <v>215</v>
      </c>
      <c r="AD6960" s="3" t="s">
        <v>215</v>
      </c>
      <c r="AE6960" s="3" t="s">
        <v>215</v>
      </c>
      <c r="AF6960" s="3" t="s">
        <v>215</v>
      </c>
      <c r="AG6960" s="3" t="s">
        <v>215</v>
      </c>
      <c r="AH6960" s="3" t="s">
        <v>215</v>
      </c>
      <c r="AI6960" s="3" t="s">
        <v>215</v>
      </c>
      <c r="AJ6960" s="3" t="s">
        <v>215</v>
      </c>
      <c r="AK6960" s="3" t="s">
        <v>215</v>
      </c>
      <c r="AL6960" s="3" t="s">
        <v>215</v>
      </c>
      <c r="AM6960" s="3" t="s">
        <v>215</v>
      </c>
      <c r="AN6960" s="3" t="s">
        <v>215</v>
      </c>
      <c r="AO6960" s="3" t="s">
        <v>215</v>
      </c>
      <c r="AP6960" s="3" t="s">
        <v>215</v>
      </c>
      <c r="AQ6960" s="3">
        <v>0.111</v>
      </c>
      <c r="AR6960" s="3">
        <v>0.14499999999999999</v>
      </c>
      <c r="AS6960" s="3">
        <v>0.14099999999999999</v>
      </c>
      <c r="AT6960" s="3">
        <v>0.17100000000000001</v>
      </c>
      <c r="AU6960" s="3">
        <v>0.249</v>
      </c>
      <c r="AV6960" s="3">
        <v>0.249</v>
      </c>
      <c r="AW6960" s="3">
        <v>0.28899999999999998</v>
      </c>
      <c r="AX6960" s="3">
        <v>0.33700000000000002</v>
      </c>
      <c r="AY6960" s="3">
        <v>0.36699999999999999</v>
      </c>
      <c r="AZ6960" s="3">
        <v>0.39900000000000002</v>
      </c>
      <c r="BA6960">
        <v>0.434</v>
      </c>
      <c r="BB6960">
        <v>2016</v>
      </c>
    </row>
    <row r="6961" spans="1:54" hidden="1" x14ac:dyDescent="0.2">
      <c r="A6961">
        <v>726</v>
      </c>
      <c r="B6961" t="s">
        <v>398</v>
      </c>
      <c r="C6961" t="s">
        <v>261</v>
      </c>
      <c r="D6961" t="s">
        <v>397</v>
      </c>
      <c r="E6961" t="s">
        <v>260</v>
      </c>
      <c r="F6961" t="s">
        <v>259</v>
      </c>
      <c r="G6961" t="s">
        <v>217</v>
      </c>
      <c r="I6961" t="s">
        <v>258</v>
      </c>
      <c r="J6961" s="3" t="s">
        <v>215</v>
      </c>
      <c r="K6961" s="3" t="s">
        <v>215</v>
      </c>
      <c r="L6961" s="3" t="s">
        <v>215</v>
      </c>
      <c r="M6961" s="3" t="s">
        <v>215</v>
      </c>
      <c r="N6961" s="3" t="s">
        <v>215</v>
      </c>
      <c r="O6961" s="3" t="s">
        <v>215</v>
      </c>
      <c r="P6961" s="3" t="s">
        <v>215</v>
      </c>
      <c r="Q6961" s="3" t="s">
        <v>215</v>
      </c>
      <c r="R6961" s="3" t="s">
        <v>215</v>
      </c>
      <c r="S6961" s="3" t="s">
        <v>215</v>
      </c>
      <c r="T6961" s="3" t="s">
        <v>215</v>
      </c>
      <c r="U6961" s="3" t="s">
        <v>215</v>
      </c>
      <c r="V6961" s="3" t="s">
        <v>215</v>
      </c>
      <c r="W6961" s="3" t="s">
        <v>215</v>
      </c>
      <c r="X6961" s="3" t="s">
        <v>215</v>
      </c>
      <c r="Y6961" s="3" t="s">
        <v>215</v>
      </c>
      <c r="Z6961" s="3" t="s">
        <v>215</v>
      </c>
      <c r="AA6961" s="3" t="s">
        <v>215</v>
      </c>
      <c r="AB6961" s="3" t="s">
        <v>215</v>
      </c>
      <c r="AC6961" s="3" t="s">
        <v>215</v>
      </c>
      <c r="AD6961" s="3" t="s">
        <v>215</v>
      </c>
      <c r="AE6961" s="3" t="s">
        <v>215</v>
      </c>
      <c r="AF6961" s="3" t="s">
        <v>215</v>
      </c>
      <c r="AG6961" s="3" t="s">
        <v>215</v>
      </c>
      <c r="AH6961" s="3" t="s">
        <v>215</v>
      </c>
      <c r="AI6961" s="3" t="s">
        <v>215</v>
      </c>
      <c r="AJ6961" s="3" t="s">
        <v>215</v>
      </c>
      <c r="AK6961" s="3" t="s">
        <v>215</v>
      </c>
      <c r="AL6961" s="3" t="s">
        <v>215</v>
      </c>
      <c r="AM6961" s="3" t="s">
        <v>215</v>
      </c>
      <c r="AN6961" s="3" t="s">
        <v>215</v>
      </c>
      <c r="AO6961" s="3" t="s">
        <v>215</v>
      </c>
      <c r="AP6961" s="3" t="s">
        <v>215</v>
      </c>
      <c r="AQ6961" s="3">
        <v>1.77</v>
      </c>
      <c r="AR6961" s="3">
        <v>2.2250000000000001</v>
      </c>
      <c r="AS6961" s="3">
        <v>2.0950000000000002</v>
      </c>
      <c r="AT6961" s="3">
        <v>2.484</v>
      </c>
      <c r="AU6961" s="3">
        <v>3.367</v>
      </c>
      <c r="AV6961" s="3">
        <v>3.2029999999999998</v>
      </c>
      <c r="AW6961" s="3">
        <v>3.5230000000000001</v>
      </c>
      <c r="AX6961" s="3">
        <v>3.875</v>
      </c>
      <c r="AY6961" s="3">
        <v>3.992</v>
      </c>
      <c r="AZ6961" s="3">
        <v>4.1109999999999998</v>
      </c>
      <c r="BA6961">
        <v>4.2350000000000003</v>
      </c>
      <c r="BB6961">
        <v>2016</v>
      </c>
    </row>
    <row r="6962" spans="1:54" hidden="1" x14ac:dyDescent="0.2">
      <c r="A6962">
        <v>726</v>
      </c>
      <c r="B6962" t="s">
        <v>398</v>
      </c>
      <c r="C6962" t="s">
        <v>257</v>
      </c>
      <c r="D6962" t="s">
        <v>397</v>
      </c>
      <c r="E6962" t="s">
        <v>255</v>
      </c>
      <c r="F6962" t="s">
        <v>254</v>
      </c>
      <c r="G6962" t="s">
        <v>225</v>
      </c>
      <c r="H6962" t="s">
        <v>222</v>
      </c>
    </row>
    <row r="6963" spans="1:54" hidden="1" x14ac:dyDescent="0.2">
      <c r="A6963">
        <v>726</v>
      </c>
      <c r="B6963" t="s">
        <v>398</v>
      </c>
      <c r="C6963" t="s">
        <v>256</v>
      </c>
      <c r="D6963" t="s">
        <v>397</v>
      </c>
      <c r="E6963" t="s">
        <v>255</v>
      </c>
      <c r="F6963" t="s">
        <v>254</v>
      </c>
      <c r="G6963" t="s">
        <v>217</v>
      </c>
    </row>
    <row r="6964" spans="1:54" hidden="1" x14ac:dyDescent="0.2">
      <c r="A6964">
        <v>726</v>
      </c>
      <c r="B6964" t="s">
        <v>398</v>
      </c>
      <c r="C6964" t="s">
        <v>252</v>
      </c>
      <c r="D6964" t="s">
        <v>397</v>
      </c>
      <c r="E6964" t="s">
        <v>250</v>
      </c>
      <c r="F6964" t="s">
        <v>249</v>
      </c>
      <c r="G6964" t="s">
        <v>225</v>
      </c>
      <c r="H6964" t="s">
        <v>222</v>
      </c>
    </row>
    <row r="6965" spans="1:54" hidden="1" x14ac:dyDescent="0.2">
      <c r="A6965">
        <v>726</v>
      </c>
      <c r="B6965" t="s">
        <v>398</v>
      </c>
      <c r="C6965" t="s">
        <v>251</v>
      </c>
      <c r="D6965" t="s">
        <v>397</v>
      </c>
      <c r="E6965" t="s">
        <v>250</v>
      </c>
      <c r="F6965" t="s">
        <v>249</v>
      </c>
      <c r="G6965" t="s">
        <v>217</v>
      </c>
    </row>
    <row r="6966" spans="1:54" hidden="1" x14ac:dyDescent="0.2">
      <c r="A6966">
        <v>726</v>
      </c>
      <c r="B6966" t="s">
        <v>398</v>
      </c>
      <c r="C6966" t="s">
        <v>247</v>
      </c>
      <c r="D6966" t="s">
        <v>397</v>
      </c>
      <c r="E6966" t="s">
        <v>245</v>
      </c>
      <c r="F6966" t="s">
        <v>244</v>
      </c>
      <c r="G6966" t="s">
        <v>225</v>
      </c>
      <c r="H6966" t="s">
        <v>222</v>
      </c>
    </row>
    <row r="6967" spans="1:54" hidden="1" x14ac:dyDescent="0.2">
      <c r="A6967">
        <v>726</v>
      </c>
      <c r="B6967" t="s">
        <v>398</v>
      </c>
      <c r="C6967" t="s">
        <v>246</v>
      </c>
      <c r="D6967" t="s">
        <v>397</v>
      </c>
      <c r="E6967" t="s">
        <v>245</v>
      </c>
      <c r="F6967" t="s">
        <v>244</v>
      </c>
      <c r="G6967" t="s">
        <v>243</v>
      </c>
    </row>
    <row r="6968" spans="1:54" hidden="1" x14ac:dyDescent="0.2">
      <c r="A6968">
        <v>726</v>
      </c>
      <c r="B6968" t="s">
        <v>398</v>
      </c>
      <c r="C6968" t="s">
        <v>242</v>
      </c>
      <c r="D6968" t="s">
        <v>397</v>
      </c>
      <c r="E6968" t="s">
        <v>240</v>
      </c>
      <c r="F6968" t="s">
        <v>239</v>
      </c>
      <c r="G6968" t="s">
        <v>225</v>
      </c>
      <c r="H6968" t="s">
        <v>222</v>
      </c>
    </row>
    <row r="6969" spans="1:54" hidden="1" x14ac:dyDescent="0.2">
      <c r="A6969">
        <v>726</v>
      </c>
      <c r="B6969" t="s">
        <v>398</v>
      </c>
      <c r="C6969" t="s">
        <v>241</v>
      </c>
      <c r="D6969" t="s">
        <v>397</v>
      </c>
      <c r="E6969" t="s">
        <v>240</v>
      </c>
      <c r="F6969" t="s">
        <v>239</v>
      </c>
      <c r="G6969" t="s">
        <v>217</v>
      </c>
    </row>
    <row r="6970" spans="1:54" hidden="1" x14ac:dyDescent="0.2">
      <c r="A6970">
        <v>726</v>
      </c>
      <c r="B6970" t="s">
        <v>398</v>
      </c>
      <c r="C6970" t="s">
        <v>237</v>
      </c>
      <c r="D6970" t="s">
        <v>397</v>
      </c>
      <c r="E6970" t="s">
        <v>235</v>
      </c>
      <c r="F6970" t="s">
        <v>234</v>
      </c>
      <c r="G6970" t="s">
        <v>225</v>
      </c>
      <c r="H6970" t="s">
        <v>222</v>
      </c>
    </row>
    <row r="6971" spans="1:54" hidden="1" x14ac:dyDescent="0.2">
      <c r="A6971">
        <v>726</v>
      </c>
      <c r="B6971" t="s">
        <v>398</v>
      </c>
      <c r="C6971" t="s">
        <v>236</v>
      </c>
      <c r="D6971" t="s">
        <v>397</v>
      </c>
      <c r="E6971" t="s">
        <v>235</v>
      </c>
      <c r="F6971" t="s">
        <v>234</v>
      </c>
      <c r="G6971" t="s">
        <v>217</v>
      </c>
    </row>
    <row r="6972" spans="1:54" hidden="1" x14ac:dyDescent="0.2">
      <c r="A6972">
        <v>726</v>
      </c>
      <c r="B6972" t="s">
        <v>398</v>
      </c>
      <c r="C6972" t="s">
        <v>233</v>
      </c>
      <c r="D6972" t="s">
        <v>397</v>
      </c>
      <c r="E6972" t="s">
        <v>231</v>
      </c>
      <c r="F6972" t="s">
        <v>230</v>
      </c>
      <c r="G6972" t="s">
        <v>225</v>
      </c>
      <c r="H6972" t="s">
        <v>222</v>
      </c>
    </row>
    <row r="6973" spans="1:54" hidden="1" x14ac:dyDescent="0.2">
      <c r="A6973">
        <v>726</v>
      </c>
      <c r="B6973" t="s">
        <v>398</v>
      </c>
      <c r="C6973" t="s">
        <v>232</v>
      </c>
      <c r="D6973" t="s">
        <v>397</v>
      </c>
      <c r="E6973" t="s">
        <v>231</v>
      </c>
      <c r="F6973" t="s">
        <v>230</v>
      </c>
      <c r="G6973" t="s">
        <v>217</v>
      </c>
    </row>
    <row r="6974" spans="1:54" hidden="1" x14ac:dyDescent="0.2">
      <c r="A6974">
        <v>726</v>
      </c>
      <c r="B6974" t="s">
        <v>398</v>
      </c>
      <c r="C6974" t="s">
        <v>228</v>
      </c>
      <c r="D6974" t="s">
        <v>397</v>
      </c>
      <c r="E6974" t="s">
        <v>227</v>
      </c>
      <c r="F6974" t="s">
        <v>226</v>
      </c>
      <c r="G6974" t="s">
        <v>225</v>
      </c>
      <c r="H6974" t="s">
        <v>222</v>
      </c>
      <c r="I6974" t="s">
        <v>1702</v>
      </c>
      <c r="J6974" s="3" t="s">
        <v>215</v>
      </c>
      <c r="K6974" s="3" t="s">
        <v>215</v>
      </c>
      <c r="L6974" s="3" t="s">
        <v>215</v>
      </c>
      <c r="M6974" s="3" t="s">
        <v>215</v>
      </c>
      <c r="N6974" s="3" t="s">
        <v>215</v>
      </c>
      <c r="O6974" s="3" t="s">
        <v>215</v>
      </c>
      <c r="P6974" s="3" t="s">
        <v>215</v>
      </c>
      <c r="Q6974" s="3" t="s">
        <v>215</v>
      </c>
      <c r="R6974" s="3" t="s">
        <v>215</v>
      </c>
      <c r="S6974" s="3" t="s">
        <v>215</v>
      </c>
      <c r="T6974" s="3" t="s">
        <v>215</v>
      </c>
      <c r="U6974" s="3" t="s">
        <v>215</v>
      </c>
      <c r="V6974" s="3" t="s">
        <v>215</v>
      </c>
      <c r="W6974" s="3" t="s">
        <v>215</v>
      </c>
      <c r="X6974" s="3" t="s">
        <v>215</v>
      </c>
      <c r="Y6974" s="3" t="s">
        <v>215</v>
      </c>
      <c r="Z6974" s="3" t="s">
        <v>215</v>
      </c>
      <c r="AA6974" s="3" t="s">
        <v>215</v>
      </c>
      <c r="AB6974" s="3" t="s">
        <v>215</v>
      </c>
      <c r="AC6974" s="3" t="s">
        <v>215</v>
      </c>
      <c r="AD6974" s="3" t="s">
        <v>215</v>
      </c>
      <c r="AE6974" s="3" t="s">
        <v>215</v>
      </c>
      <c r="AF6974" s="3" t="s">
        <v>215</v>
      </c>
      <c r="AG6974" s="3" t="s">
        <v>215</v>
      </c>
      <c r="AH6974" s="3" t="s">
        <v>215</v>
      </c>
      <c r="AI6974" s="3" t="s">
        <v>215</v>
      </c>
      <c r="AJ6974" s="3" t="s">
        <v>215</v>
      </c>
      <c r="AK6974" s="3" t="s">
        <v>215</v>
      </c>
      <c r="AL6974" s="3" t="s">
        <v>215</v>
      </c>
      <c r="AM6974" s="3" t="s">
        <v>215</v>
      </c>
      <c r="AN6974" s="3" t="s">
        <v>215</v>
      </c>
      <c r="AO6974" s="3">
        <v>5.7480000000000002</v>
      </c>
      <c r="AP6974" s="3">
        <v>5.9320000000000004</v>
      </c>
      <c r="AQ6974" s="3">
        <v>6.2619999999999996</v>
      </c>
      <c r="AR6974" s="3">
        <v>6.5279999999999996</v>
      </c>
      <c r="AS6974" s="3">
        <v>6.7389999999999999</v>
      </c>
      <c r="AT6974" s="3">
        <v>6.8869999999999996</v>
      </c>
      <c r="AU6974" s="3">
        <v>7.3819999999999997</v>
      </c>
      <c r="AV6974" s="3">
        <v>7.7809999999999997</v>
      </c>
      <c r="AW6974" s="3">
        <v>8.2100000000000009</v>
      </c>
      <c r="AX6974" s="3">
        <v>8.6880000000000006</v>
      </c>
      <c r="AY6974" s="3">
        <v>9.1820000000000004</v>
      </c>
      <c r="AZ6974" s="3">
        <v>9.6950000000000003</v>
      </c>
      <c r="BA6974">
        <v>10.237</v>
      </c>
      <c r="BB6974">
        <v>2016</v>
      </c>
    </row>
    <row r="6975" spans="1:54" hidden="1" x14ac:dyDescent="0.2">
      <c r="A6975">
        <v>726</v>
      </c>
      <c r="B6975" t="s">
        <v>398</v>
      </c>
      <c r="C6975" t="s">
        <v>224</v>
      </c>
      <c r="D6975" t="s">
        <v>397</v>
      </c>
      <c r="E6975" t="s">
        <v>219</v>
      </c>
      <c r="F6975" t="s">
        <v>218</v>
      </c>
      <c r="G6975" t="s">
        <v>223</v>
      </c>
      <c r="H6975" t="s">
        <v>222</v>
      </c>
      <c r="I6975" t="s">
        <v>1703</v>
      </c>
      <c r="J6975" s="3" t="s">
        <v>215</v>
      </c>
      <c r="K6975" s="3" t="s">
        <v>215</v>
      </c>
      <c r="L6975" s="3" t="s">
        <v>215</v>
      </c>
      <c r="M6975" s="3" t="s">
        <v>215</v>
      </c>
      <c r="N6975" s="3" t="s">
        <v>215</v>
      </c>
      <c r="O6975" s="3" t="s">
        <v>215</v>
      </c>
      <c r="P6975" s="3" t="s">
        <v>215</v>
      </c>
      <c r="Q6975" s="3" t="s">
        <v>215</v>
      </c>
      <c r="R6975" s="3" t="s">
        <v>215</v>
      </c>
      <c r="S6975" s="3" t="s">
        <v>215</v>
      </c>
      <c r="T6975" s="3" t="s">
        <v>215</v>
      </c>
      <c r="U6975" s="3" t="s">
        <v>215</v>
      </c>
      <c r="V6975" s="3" t="s">
        <v>215</v>
      </c>
      <c r="W6975" s="3" t="s">
        <v>215</v>
      </c>
      <c r="X6975" s="3" t="s">
        <v>215</v>
      </c>
      <c r="Y6975" s="3" t="s">
        <v>215</v>
      </c>
      <c r="Z6975" s="3" t="s">
        <v>215</v>
      </c>
      <c r="AA6975" s="3" t="s">
        <v>215</v>
      </c>
      <c r="AB6975" s="3" t="s">
        <v>215</v>
      </c>
      <c r="AC6975" s="3" t="s">
        <v>215</v>
      </c>
      <c r="AD6975" s="3" t="s">
        <v>215</v>
      </c>
      <c r="AE6975" s="3" t="s">
        <v>215</v>
      </c>
      <c r="AF6975" s="3" t="s">
        <v>215</v>
      </c>
      <c r="AG6975" s="3" t="s">
        <v>215</v>
      </c>
      <c r="AH6975" s="3" t="s">
        <v>215</v>
      </c>
      <c r="AI6975" s="3" t="s">
        <v>215</v>
      </c>
      <c r="AJ6975" s="3" t="s">
        <v>215</v>
      </c>
      <c r="AK6975" s="3" t="s">
        <v>215</v>
      </c>
      <c r="AL6975" s="3" t="s">
        <v>215</v>
      </c>
      <c r="AM6975" s="3" t="s">
        <v>215</v>
      </c>
      <c r="AN6975" s="3" t="s">
        <v>215</v>
      </c>
      <c r="AO6975" s="3" t="s">
        <v>215</v>
      </c>
      <c r="AP6975" s="3" t="s">
        <v>215</v>
      </c>
      <c r="AQ6975" s="3">
        <v>-0.223</v>
      </c>
      <c r="AR6975" s="3">
        <v>-0.34300000000000003</v>
      </c>
      <c r="AS6975" s="3">
        <v>-0.318</v>
      </c>
      <c r="AT6975" s="3">
        <v>-0.435</v>
      </c>
      <c r="AU6975" s="3">
        <v>-0.497</v>
      </c>
      <c r="AV6975" s="3">
        <v>-0.56299999999999994</v>
      </c>
      <c r="AW6975" s="3">
        <v>-0.53300000000000003</v>
      </c>
      <c r="AX6975" s="3">
        <v>-0.54600000000000004</v>
      </c>
      <c r="AY6975" s="3">
        <v>-0.55000000000000004</v>
      </c>
      <c r="AZ6975" s="3">
        <v>-0.55400000000000005</v>
      </c>
      <c r="BA6975">
        <v>-0.54400000000000004</v>
      </c>
      <c r="BB6975">
        <v>2016</v>
      </c>
    </row>
    <row r="6976" spans="1:54" hidden="1" x14ac:dyDescent="0.2">
      <c r="A6976">
        <v>726</v>
      </c>
      <c r="B6976" t="s">
        <v>398</v>
      </c>
      <c r="C6976" t="s">
        <v>220</v>
      </c>
      <c r="D6976" t="s">
        <v>397</v>
      </c>
      <c r="E6976" t="s">
        <v>219</v>
      </c>
      <c r="F6976" t="s">
        <v>218</v>
      </c>
      <c r="G6976" t="s">
        <v>217</v>
      </c>
      <c r="I6976" t="s">
        <v>216</v>
      </c>
      <c r="J6976" s="3" t="s">
        <v>215</v>
      </c>
      <c r="K6976" s="3" t="s">
        <v>215</v>
      </c>
      <c r="L6976" s="3" t="s">
        <v>215</v>
      </c>
      <c r="M6976" s="3" t="s">
        <v>215</v>
      </c>
      <c r="N6976" s="3" t="s">
        <v>215</v>
      </c>
      <c r="O6976" s="3" t="s">
        <v>215</v>
      </c>
      <c r="P6976" s="3" t="s">
        <v>215</v>
      </c>
      <c r="Q6976" s="3" t="s">
        <v>215</v>
      </c>
      <c r="R6976" s="3" t="s">
        <v>215</v>
      </c>
      <c r="S6976" s="3" t="s">
        <v>215</v>
      </c>
      <c r="T6976" s="3" t="s">
        <v>215</v>
      </c>
      <c r="U6976" s="3" t="s">
        <v>215</v>
      </c>
      <c r="V6976" s="3" t="s">
        <v>215</v>
      </c>
      <c r="W6976" s="3" t="s">
        <v>215</v>
      </c>
      <c r="X6976" s="3" t="s">
        <v>215</v>
      </c>
      <c r="Y6976" s="3" t="s">
        <v>215</v>
      </c>
      <c r="Z6976" s="3" t="s">
        <v>215</v>
      </c>
      <c r="AA6976" s="3" t="s">
        <v>215</v>
      </c>
      <c r="AB6976" s="3" t="s">
        <v>215</v>
      </c>
      <c r="AC6976" s="3" t="s">
        <v>215</v>
      </c>
      <c r="AD6976" s="3" t="s">
        <v>215</v>
      </c>
      <c r="AE6976" s="3" t="s">
        <v>215</v>
      </c>
      <c r="AF6976" s="3" t="s">
        <v>215</v>
      </c>
      <c r="AG6976" s="3" t="s">
        <v>215</v>
      </c>
      <c r="AH6976" s="3" t="s">
        <v>215</v>
      </c>
      <c r="AI6976" s="3" t="s">
        <v>215</v>
      </c>
      <c r="AJ6976" s="3" t="s">
        <v>215</v>
      </c>
      <c r="AK6976" s="3" t="s">
        <v>215</v>
      </c>
      <c r="AL6976" s="3" t="s">
        <v>215</v>
      </c>
      <c r="AM6976" s="3" t="s">
        <v>215</v>
      </c>
      <c r="AN6976" s="3" t="s">
        <v>215</v>
      </c>
      <c r="AO6976" s="3" t="s">
        <v>215</v>
      </c>
      <c r="AP6976" s="3" t="s">
        <v>215</v>
      </c>
      <c r="AQ6976" s="3">
        <v>-3.5630000000000002</v>
      </c>
      <c r="AR6976" s="3">
        <v>-5.2590000000000003</v>
      </c>
      <c r="AS6976" s="3">
        <v>-4.726</v>
      </c>
      <c r="AT6976" s="3">
        <v>-6.3150000000000004</v>
      </c>
      <c r="AU6976" s="3">
        <v>-6.7270000000000003</v>
      </c>
      <c r="AV6976" s="3">
        <v>-7.2389999999999999</v>
      </c>
      <c r="AW6976" s="3">
        <v>-6.4969999999999999</v>
      </c>
      <c r="AX6976" s="3">
        <v>-6.2789999999999999</v>
      </c>
      <c r="AY6976" s="3">
        <v>-5.9930000000000003</v>
      </c>
      <c r="AZ6976" s="3">
        <v>-5.71</v>
      </c>
      <c r="BA6976">
        <v>-5.3140000000000001</v>
      </c>
      <c r="BB6976">
        <v>2016</v>
      </c>
    </row>
    <row r="6977" spans="1:54" x14ac:dyDescent="0.2">
      <c r="A6977">
        <v>199</v>
      </c>
      <c r="B6977" t="s">
        <v>396</v>
      </c>
      <c r="C6977" t="s">
        <v>352</v>
      </c>
      <c r="D6977" t="s">
        <v>4</v>
      </c>
      <c r="E6977" t="s">
        <v>349</v>
      </c>
      <c r="F6977" t="s">
        <v>351</v>
      </c>
      <c r="G6977" t="s">
        <v>225</v>
      </c>
      <c r="H6977" t="s">
        <v>222</v>
      </c>
      <c r="I6977" t="s">
        <v>1704</v>
      </c>
      <c r="J6977" s="3">
        <v>1404.9</v>
      </c>
      <c r="K6977" s="3">
        <v>1480.213</v>
      </c>
      <c r="L6977" s="3">
        <v>1474.538</v>
      </c>
      <c r="M6977" s="3">
        <v>1447.31</v>
      </c>
      <c r="N6977" s="3">
        <v>1521.11</v>
      </c>
      <c r="O6977" s="3">
        <v>1502.682</v>
      </c>
      <c r="P6977" s="3">
        <v>1502.95</v>
      </c>
      <c r="Q6977" s="3">
        <v>1534.5229999999999</v>
      </c>
      <c r="R6977" s="3">
        <v>1598.9749999999999</v>
      </c>
      <c r="S6977" s="3">
        <v>1637.2670000000001</v>
      </c>
      <c r="T6977" s="3">
        <v>1632.0640000000001</v>
      </c>
      <c r="U6977" s="3">
        <v>1615.4449999999999</v>
      </c>
      <c r="V6977" s="3">
        <v>1580.923</v>
      </c>
      <c r="W6977" s="3">
        <v>1601.0029999999999</v>
      </c>
      <c r="X6977" s="3">
        <v>1652.2349999999999</v>
      </c>
      <c r="Y6977" s="3">
        <v>1703.454</v>
      </c>
      <c r="Z6977" s="3">
        <v>1776.702</v>
      </c>
      <c r="AA6977" s="3">
        <v>1822.8969999999999</v>
      </c>
      <c r="AB6977" s="3">
        <v>1832.011</v>
      </c>
      <c r="AC6977" s="3">
        <v>1875.979</v>
      </c>
      <c r="AD6977" s="3">
        <v>1954.771</v>
      </c>
      <c r="AE6977" s="3">
        <v>2007.549</v>
      </c>
      <c r="AF6977" s="3">
        <v>2081.8359999999998</v>
      </c>
      <c r="AG6977" s="3">
        <v>2143.2310000000002</v>
      </c>
      <c r="AH6977" s="3">
        <v>2240.846</v>
      </c>
      <c r="AI6977" s="3">
        <v>2359.0970000000002</v>
      </c>
      <c r="AJ6977" s="3">
        <v>2491.2959999999998</v>
      </c>
      <c r="AK6977" s="3">
        <v>2624.8409999999999</v>
      </c>
      <c r="AL6977" s="3">
        <v>2708.6010000000001</v>
      </c>
      <c r="AM6977" s="3">
        <v>2666.94</v>
      </c>
      <c r="AN6977" s="3">
        <v>2748.0079999999998</v>
      </c>
      <c r="AO6977" s="3">
        <v>2838.2570000000001</v>
      </c>
      <c r="AP6977" s="3">
        <v>2901.078</v>
      </c>
      <c r="AQ6977" s="3">
        <v>2973.1750000000002</v>
      </c>
      <c r="AR6977" s="3">
        <v>3028.09</v>
      </c>
      <c r="AS6977" s="3">
        <v>3066.835</v>
      </c>
      <c r="AT6977" s="3">
        <v>3084.174</v>
      </c>
      <c r="AU6977" s="3">
        <v>3124.8870000000002</v>
      </c>
      <c r="AV6977" s="3">
        <v>3171.759</v>
      </c>
      <c r="AW6977" s="3">
        <v>3225.6779999999999</v>
      </c>
      <c r="AX6977" s="3">
        <v>3283.74</v>
      </c>
      <c r="AY6977" s="3">
        <v>3342.8470000000002</v>
      </c>
      <c r="AZ6977" s="3">
        <v>3403.9670000000001</v>
      </c>
      <c r="BA6977">
        <v>3466.2049999999999</v>
      </c>
      <c r="BB6977">
        <v>2017</v>
      </c>
    </row>
    <row r="6978" spans="1:54" hidden="1" x14ac:dyDescent="0.2">
      <c r="A6978">
        <v>199</v>
      </c>
      <c r="B6978" t="s">
        <v>396</v>
      </c>
      <c r="C6978" t="s">
        <v>350</v>
      </c>
      <c r="D6978" t="s">
        <v>4</v>
      </c>
      <c r="E6978" t="s">
        <v>349</v>
      </c>
      <c r="F6978" t="s">
        <v>348</v>
      </c>
      <c r="G6978" t="s">
        <v>275</v>
      </c>
      <c r="I6978" t="s">
        <v>347</v>
      </c>
      <c r="J6978" s="3">
        <v>6.6210000000000004</v>
      </c>
      <c r="K6978" s="3">
        <v>5.3609999999999998</v>
      </c>
      <c r="L6978" s="3">
        <v>-0.38300000000000001</v>
      </c>
      <c r="M6978" s="3">
        <v>-1.847</v>
      </c>
      <c r="N6978" s="3">
        <v>5.0990000000000002</v>
      </c>
      <c r="O6978" s="3">
        <v>-1.2110000000000001</v>
      </c>
      <c r="P6978" s="3">
        <v>1.7999999999999999E-2</v>
      </c>
      <c r="Q6978" s="3">
        <v>2.101</v>
      </c>
      <c r="R6978" s="3">
        <v>4.2</v>
      </c>
      <c r="S6978" s="3">
        <v>2.395</v>
      </c>
      <c r="T6978" s="3">
        <v>-0.318</v>
      </c>
      <c r="U6978" s="3">
        <v>-1.018</v>
      </c>
      <c r="V6978" s="3">
        <v>-2.137</v>
      </c>
      <c r="W6978" s="3">
        <v>1.27</v>
      </c>
      <c r="X6978" s="3">
        <v>3.2</v>
      </c>
      <c r="Y6978" s="3">
        <v>3.1</v>
      </c>
      <c r="Z6978" s="3">
        <v>4.3</v>
      </c>
      <c r="AA6978" s="3">
        <v>2.6</v>
      </c>
      <c r="AB6978" s="3">
        <v>0.5</v>
      </c>
      <c r="AC6978" s="3">
        <v>2.4</v>
      </c>
      <c r="AD6978" s="3">
        <v>4.2</v>
      </c>
      <c r="AE6978" s="3">
        <v>2.7</v>
      </c>
      <c r="AF6978" s="3">
        <v>3.7</v>
      </c>
      <c r="AG6978" s="3">
        <v>2.9489999999999998</v>
      </c>
      <c r="AH6978" s="3">
        <v>4.5549999999999997</v>
      </c>
      <c r="AI6978" s="3">
        <v>5.2770000000000001</v>
      </c>
      <c r="AJ6978" s="3">
        <v>5.6040000000000001</v>
      </c>
      <c r="AK6978" s="3">
        <v>5.36</v>
      </c>
      <c r="AL6978" s="3">
        <v>3.1909999999999998</v>
      </c>
      <c r="AM6978" s="3">
        <v>-1.538</v>
      </c>
      <c r="AN6978" s="3">
        <v>3.04</v>
      </c>
      <c r="AO6978" s="3">
        <v>3.2839999999999998</v>
      </c>
      <c r="AP6978" s="3">
        <v>2.2130000000000001</v>
      </c>
      <c r="AQ6978" s="3">
        <v>2.4849999999999999</v>
      </c>
      <c r="AR6978" s="3">
        <v>1.847</v>
      </c>
      <c r="AS6978" s="3">
        <v>1.28</v>
      </c>
      <c r="AT6978" s="3">
        <v>0.56499999999999995</v>
      </c>
      <c r="AU6978" s="3">
        <v>1.32</v>
      </c>
      <c r="AV6978" s="3">
        <v>1.5</v>
      </c>
      <c r="AW6978" s="3">
        <v>1.7</v>
      </c>
      <c r="AX6978" s="3">
        <v>1.8</v>
      </c>
      <c r="AY6978" s="3">
        <v>1.8</v>
      </c>
      <c r="AZ6978" s="3">
        <v>1.8280000000000001</v>
      </c>
      <c r="BA6978">
        <v>1.8280000000000001</v>
      </c>
      <c r="BB6978">
        <v>2017</v>
      </c>
    </row>
    <row r="6979" spans="1:54" hidden="1" x14ac:dyDescent="0.2">
      <c r="A6979">
        <v>199</v>
      </c>
      <c r="B6979" t="s">
        <v>396</v>
      </c>
      <c r="C6979" t="s">
        <v>346</v>
      </c>
      <c r="D6979" t="s">
        <v>4</v>
      </c>
      <c r="E6979" t="s">
        <v>342</v>
      </c>
      <c r="F6979" t="s">
        <v>345</v>
      </c>
      <c r="G6979" t="s">
        <v>225</v>
      </c>
      <c r="H6979" t="s">
        <v>222</v>
      </c>
      <c r="I6979" t="s">
        <v>1704</v>
      </c>
      <c r="J6979" s="3">
        <v>64.628</v>
      </c>
      <c r="K6979" s="3">
        <v>74.994</v>
      </c>
      <c r="L6979" s="3">
        <v>85.152000000000001</v>
      </c>
      <c r="M6979" s="3">
        <v>97.39</v>
      </c>
      <c r="N6979" s="3">
        <v>114.104</v>
      </c>
      <c r="O6979" s="3">
        <v>131.67500000000001</v>
      </c>
      <c r="P6979" s="3">
        <v>154.28899999999999</v>
      </c>
      <c r="Q6979" s="3">
        <v>180.339</v>
      </c>
      <c r="R6979" s="3">
        <v>216.381</v>
      </c>
      <c r="S6979" s="3">
        <v>259.726</v>
      </c>
      <c r="T6979" s="3">
        <v>298.971</v>
      </c>
      <c r="U6979" s="3">
        <v>342.24400000000003</v>
      </c>
      <c r="V6979" s="3">
        <v>383.72300000000001</v>
      </c>
      <c r="W6979" s="3">
        <v>438.88400000000001</v>
      </c>
      <c r="X6979" s="3">
        <v>496.233</v>
      </c>
      <c r="Y6979" s="3">
        <v>563.87</v>
      </c>
      <c r="Z6979" s="3">
        <v>634.61099999999999</v>
      </c>
      <c r="AA6979" s="3">
        <v>703.11699999999996</v>
      </c>
      <c r="AB6979" s="3">
        <v>761.65800000000002</v>
      </c>
      <c r="AC6979" s="3">
        <v>834.75300000000004</v>
      </c>
      <c r="AD6979" s="3">
        <v>946.32399999999996</v>
      </c>
      <c r="AE6979" s="3">
        <v>1046.144</v>
      </c>
      <c r="AF6979" s="3">
        <v>1217.2650000000001</v>
      </c>
      <c r="AG6979" s="3">
        <v>1325.7660000000001</v>
      </c>
      <c r="AH6979" s="3">
        <v>1476.623</v>
      </c>
      <c r="AI6979" s="3">
        <v>1639.2539999999999</v>
      </c>
      <c r="AJ6979" s="3">
        <v>1839.4</v>
      </c>
      <c r="AK6979" s="3">
        <v>2109.502</v>
      </c>
      <c r="AL6979" s="3">
        <v>2369.0630000000001</v>
      </c>
      <c r="AM6979" s="3">
        <v>2507.6770000000001</v>
      </c>
      <c r="AN6979" s="3">
        <v>2748.009</v>
      </c>
      <c r="AO6979" s="3">
        <v>3023.6590000000001</v>
      </c>
      <c r="AP6979" s="3">
        <v>3253.8519999999999</v>
      </c>
      <c r="AQ6979" s="3">
        <v>3539.9769999999999</v>
      </c>
      <c r="AR6979" s="3">
        <v>3805.3490000000002</v>
      </c>
      <c r="AS6979" s="3">
        <v>4051.4209999999998</v>
      </c>
      <c r="AT6979" s="3">
        <v>4350.3140000000003</v>
      </c>
      <c r="AU6979" s="3">
        <v>4651.7839999999997</v>
      </c>
      <c r="AV6979" s="3">
        <v>4969.8810000000003</v>
      </c>
      <c r="AW6979" s="3">
        <v>5322.8320000000003</v>
      </c>
      <c r="AX6979" s="3">
        <v>5714.7650000000003</v>
      </c>
      <c r="AY6979" s="3">
        <v>6137.6</v>
      </c>
      <c r="AZ6979" s="3">
        <v>6593.5590000000002</v>
      </c>
      <c r="BA6979">
        <v>7083.3919999999998</v>
      </c>
      <c r="BB6979">
        <v>2017</v>
      </c>
    </row>
    <row r="6980" spans="1:54" hidden="1" x14ac:dyDescent="0.2">
      <c r="A6980">
        <v>199</v>
      </c>
      <c r="B6980" t="s">
        <v>396</v>
      </c>
      <c r="C6980" t="s">
        <v>344</v>
      </c>
      <c r="D6980" t="s">
        <v>4</v>
      </c>
      <c r="E6980" t="s">
        <v>342</v>
      </c>
      <c r="F6980" t="s">
        <v>343</v>
      </c>
      <c r="G6980" t="s">
        <v>223</v>
      </c>
      <c r="H6980" t="s">
        <v>222</v>
      </c>
      <c r="I6980" t="s">
        <v>310</v>
      </c>
      <c r="J6980" s="3">
        <v>82.980999999999995</v>
      </c>
      <c r="K6980" s="3">
        <v>85.462999999999994</v>
      </c>
      <c r="L6980" s="3">
        <v>78.415000000000006</v>
      </c>
      <c r="M6980" s="3">
        <v>87.417000000000002</v>
      </c>
      <c r="N6980" s="3">
        <v>77.314999999999998</v>
      </c>
      <c r="O6980" s="3">
        <v>59.101999999999997</v>
      </c>
      <c r="P6980" s="3">
        <v>67.561999999999998</v>
      </c>
      <c r="Q6980" s="3">
        <v>88.572000000000003</v>
      </c>
      <c r="R6980" s="3">
        <v>95.206999999999994</v>
      </c>
      <c r="S6980" s="3">
        <v>99.043999999999997</v>
      </c>
      <c r="T6980" s="3">
        <v>115.533</v>
      </c>
      <c r="U6980" s="3">
        <v>123.964</v>
      </c>
      <c r="V6980" s="3">
        <v>134.55699999999999</v>
      </c>
      <c r="W6980" s="3">
        <v>134.345</v>
      </c>
      <c r="X6980" s="3">
        <v>139.804</v>
      </c>
      <c r="Y6980" s="3">
        <v>155.46100000000001</v>
      </c>
      <c r="Z6980" s="3">
        <v>147.70099999999999</v>
      </c>
      <c r="AA6980" s="3">
        <v>152.61099999999999</v>
      </c>
      <c r="AB6980" s="3">
        <v>137.68600000000001</v>
      </c>
      <c r="AC6980" s="3">
        <v>136.55000000000001</v>
      </c>
      <c r="AD6980" s="3">
        <v>136.453</v>
      </c>
      <c r="AE6980" s="3">
        <v>121.602</v>
      </c>
      <c r="AF6980" s="3">
        <v>115.748</v>
      </c>
      <c r="AG6980" s="3">
        <v>175.25399999999999</v>
      </c>
      <c r="AH6980" s="3">
        <v>228.93100000000001</v>
      </c>
      <c r="AI6980" s="3">
        <v>257.66699999999997</v>
      </c>
      <c r="AJ6980" s="3">
        <v>271.81200000000001</v>
      </c>
      <c r="AK6980" s="3">
        <v>299.03300000000002</v>
      </c>
      <c r="AL6980" s="3">
        <v>287.09500000000003</v>
      </c>
      <c r="AM6980" s="3">
        <v>297.221</v>
      </c>
      <c r="AN6980" s="3">
        <v>375.30399999999997</v>
      </c>
      <c r="AO6980" s="3">
        <v>416.87900000000002</v>
      </c>
      <c r="AP6980" s="3">
        <v>396.33199999999999</v>
      </c>
      <c r="AQ6980" s="3">
        <v>366.82100000000003</v>
      </c>
      <c r="AR6980" s="3">
        <v>350.90100000000001</v>
      </c>
      <c r="AS6980" s="3">
        <v>317.69799999999998</v>
      </c>
      <c r="AT6980" s="3">
        <v>295.678</v>
      </c>
      <c r="AU6980" s="3">
        <v>349.29899999999998</v>
      </c>
      <c r="AV6980" s="3">
        <v>370.887</v>
      </c>
      <c r="AW6980" s="3">
        <v>386.85300000000001</v>
      </c>
      <c r="AX6980" s="3">
        <v>403.82799999999997</v>
      </c>
      <c r="AY6980" s="3">
        <v>420.65699999999998</v>
      </c>
      <c r="AZ6980" s="3">
        <v>438.24799999999999</v>
      </c>
      <c r="BA6980">
        <v>455.77600000000001</v>
      </c>
      <c r="BB6980">
        <v>2017</v>
      </c>
    </row>
    <row r="6981" spans="1:54" hidden="1" x14ac:dyDescent="0.2">
      <c r="A6981">
        <v>199</v>
      </c>
      <c r="B6981" t="s">
        <v>396</v>
      </c>
      <c r="C6981" t="s">
        <v>213</v>
      </c>
      <c r="D6981" t="s">
        <v>4</v>
      </c>
      <c r="E6981" t="s">
        <v>342</v>
      </c>
      <c r="F6981" t="s">
        <v>341</v>
      </c>
      <c r="G6981" t="s">
        <v>323</v>
      </c>
      <c r="H6981" t="s">
        <v>222</v>
      </c>
      <c r="I6981" t="s">
        <v>310</v>
      </c>
      <c r="J6981" s="3">
        <v>134.666</v>
      </c>
      <c r="K6981" s="3">
        <v>155.13300000000001</v>
      </c>
      <c r="L6981" s="3">
        <v>164.12700000000001</v>
      </c>
      <c r="M6981" s="3">
        <v>167.45500000000001</v>
      </c>
      <c r="N6981" s="3">
        <v>182.24</v>
      </c>
      <c r="O6981" s="3">
        <v>185.79300000000001</v>
      </c>
      <c r="P6981" s="3">
        <v>189.57300000000001</v>
      </c>
      <c r="Q6981" s="3">
        <v>198.495</v>
      </c>
      <c r="R6981" s="3">
        <v>214.07300000000001</v>
      </c>
      <c r="S6981" s="3">
        <v>227.72300000000001</v>
      </c>
      <c r="T6981" s="3">
        <v>235.39500000000001</v>
      </c>
      <c r="U6981" s="3">
        <v>240.75399999999999</v>
      </c>
      <c r="V6981" s="3">
        <v>240.98</v>
      </c>
      <c r="W6981" s="3">
        <v>249.846</v>
      </c>
      <c r="X6981" s="3">
        <v>263.32900000000001</v>
      </c>
      <c r="Y6981" s="3">
        <v>277.15499999999997</v>
      </c>
      <c r="Z6981" s="3">
        <v>294.34800000000001</v>
      </c>
      <c r="AA6981" s="3">
        <v>307.17200000000003</v>
      </c>
      <c r="AB6981" s="3">
        <v>312.05799999999999</v>
      </c>
      <c r="AC6981" s="3">
        <v>324.43700000000001</v>
      </c>
      <c r="AD6981" s="3">
        <v>345.75599999999997</v>
      </c>
      <c r="AE6981" s="3">
        <v>363.18400000000003</v>
      </c>
      <c r="AF6981" s="3">
        <v>382.40499999999997</v>
      </c>
      <c r="AG6981" s="3">
        <v>401.53199999999998</v>
      </c>
      <c r="AH6981" s="3">
        <v>431.36500000000001</v>
      </c>
      <c r="AI6981" s="3">
        <v>468.73899999999998</v>
      </c>
      <c r="AJ6981" s="3">
        <v>510.21600000000001</v>
      </c>
      <c r="AK6981" s="3">
        <v>551.87</v>
      </c>
      <c r="AL6981" s="3">
        <v>580.65200000000004</v>
      </c>
      <c r="AM6981" s="3">
        <v>576.06299999999999</v>
      </c>
      <c r="AN6981" s="3">
        <v>600.82600000000002</v>
      </c>
      <c r="AO6981" s="3">
        <v>633.36800000000005</v>
      </c>
      <c r="AP6981" s="3">
        <v>659.31200000000001</v>
      </c>
      <c r="AQ6981" s="3">
        <v>686.60900000000004</v>
      </c>
      <c r="AR6981" s="3">
        <v>711.84199999999998</v>
      </c>
      <c r="AS6981" s="3">
        <v>728.76700000000005</v>
      </c>
      <c r="AT6981" s="3">
        <v>742.23800000000006</v>
      </c>
      <c r="AU6981" s="3">
        <v>765.56799999999998</v>
      </c>
      <c r="AV6981" s="3">
        <v>794.70600000000002</v>
      </c>
      <c r="AW6981" s="3">
        <v>825.74400000000003</v>
      </c>
      <c r="AX6981" s="3">
        <v>857.12400000000002</v>
      </c>
      <c r="AY6981" s="3">
        <v>889.18100000000004</v>
      </c>
      <c r="AZ6981" s="3">
        <v>920.98599999999999</v>
      </c>
      <c r="BA6981">
        <v>954.14200000000005</v>
      </c>
      <c r="BB6981">
        <v>2017</v>
      </c>
    </row>
    <row r="6982" spans="1:54" hidden="1" x14ac:dyDescent="0.2">
      <c r="A6982">
        <v>199</v>
      </c>
      <c r="B6982" t="s">
        <v>396</v>
      </c>
      <c r="C6982" t="s">
        <v>340</v>
      </c>
      <c r="D6982" t="s">
        <v>4</v>
      </c>
      <c r="E6982" t="s">
        <v>339</v>
      </c>
      <c r="F6982" t="s">
        <v>338</v>
      </c>
      <c r="G6982" t="s">
        <v>295</v>
      </c>
      <c r="I6982" t="s">
        <v>337</v>
      </c>
      <c r="J6982" s="3">
        <v>4.5999999999999996</v>
      </c>
      <c r="K6982" s="3">
        <v>5.0659999999999998</v>
      </c>
      <c r="L6982" s="3">
        <v>5.7750000000000004</v>
      </c>
      <c r="M6982" s="3">
        <v>6.7290000000000001</v>
      </c>
      <c r="N6982" s="3">
        <v>7.5010000000000003</v>
      </c>
      <c r="O6982" s="3">
        <v>8.7629999999999999</v>
      </c>
      <c r="P6982" s="3">
        <v>10.266</v>
      </c>
      <c r="Q6982" s="3">
        <v>11.752000000000001</v>
      </c>
      <c r="R6982" s="3">
        <v>13.532</v>
      </c>
      <c r="S6982" s="3">
        <v>15.863</v>
      </c>
      <c r="T6982" s="3">
        <v>18.318999999999999</v>
      </c>
      <c r="U6982" s="3">
        <v>21.186</v>
      </c>
      <c r="V6982" s="3">
        <v>24.271999999999998</v>
      </c>
      <c r="W6982" s="3">
        <v>27.413</v>
      </c>
      <c r="X6982" s="3">
        <v>30.033999999999999</v>
      </c>
      <c r="Y6982" s="3">
        <v>33.101999999999997</v>
      </c>
      <c r="Z6982" s="3">
        <v>35.718000000000004</v>
      </c>
      <c r="AA6982" s="3">
        <v>38.570999999999998</v>
      </c>
      <c r="AB6982" s="3">
        <v>41.575000000000003</v>
      </c>
      <c r="AC6982" s="3">
        <v>44.497</v>
      </c>
      <c r="AD6982" s="3">
        <v>48.411000000000001</v>
      </c>
      <c r="AE6982" s="3">
        <v>52.110999999999997</v>
      </c>
      <c r="AF6982" s="3">
        <v>58.470999999999997</v>
      </c>
      <c r="AG6982" s="3">
        <v>61.857999999999997</v>
      </c>
      <c r="AH6982" s="3">
        <v>65.896000000000001</v>
      </c>
      <c r="AI6982" s="3">
        <v>69.486999999999995</v>
      </c>
      <c r="AJ6982" s="3">
        <v>73.832999999999998</v>
      </c>
      <c r="AK6982" s="3">
        <v>80.367000000000004</v>
      </c>
      <c r="AL6982" s="3">
        <v>87.463999999999999</v>
      </c>
      <c r="AM6982" s="3">
        <v>94.028000000000006</v>
      </c>
      <c r="AN6982" s="3">
        <v>100</v>
      </c>
      <c r="AO6982" s="3">
        <v>106.532</v>
      </c>
      <c r="AP6982" s="3">
        <v>112.16</v>
      </c>
      <c r="AQ6982" s="3">
        <v>119.06399999999999</v>
      </c>
      <c r="AR6982" s="3">
        <v>125.66800000000001</v>
      </c>
      <c r="AS6982" s="3">
        <v>132.10400000000001</v>
      </c>
      <c r="AT6982" s="3">
        <v>141.053</v>
      </c>
      <c r="AU6982" s="3">
        <v>148.86199999999999</v>
      </c>
      <c r="AV6982" s="3">
        <v>156.69200000000001</v>
      </c>
      <c r="AW6982" s="3">
        <v>165.01400000000001</v>
      </c>
      <c r="AX6982" s="3">
        <v>174.03200000000001</v>
      </c>
      <c r="AY6982" s="3">
        <v>183.60400000000001</v>
      </c>
      <c r="AZ6982" s="3">
        <v>193.702</v>
      </c>
      <c r="BA6982">
        <v>204.35599999999999</v>
      </c>
      <c r="BB6982">
        <v>2017</v>
      </c>
    </row>
    <row r="6983" spans="1:54" hidden="1" x14ac:dyDescent="0.2">
      <c r="A6983">
        <v>199</v>
      </c>
      <c r="B6983" t="s">
        <v>396</v>
      </c>
      <c r="C6983" t="s">
        <v>336</v>
      </c>
      <c r="D6983" t="s">
        <v>4</v>
      </c>
      <c r="E6983" t="s">
        <v>333</v>
      </c>
      <c r="F6983" t="s">
        <v>335</v>
      </c>
      <c r="G6983" t="s">
        <v>225</v>
      </c>
      <c r="H6983" t="s">
        <v>322</v>
      </c>
      <c r="I6983" t="s">
        <v>330</v>
      </c>
      <c r="J6983" s="3">
        <v>48311.553999999996</v>
      </c>
      <c r="K6983" s="3">
        <v>49621.623</v>
      </c>
      <c r="L6983" s="3">
        <v>48171.773999999998</v>
      </c>
      <c r="M6983" s="3">
        <v>46078.000999999997</v>
      </c>
      <c r="N6983" s="3">
        <v>47224.775000000001</v>
      </c>
      <c r="O6983" s="3">
        <v>45563.432000000001</v>
      </c>
      <c r="P6983" s="3">
        <v>44558.256999999998</v>
      </c>
      <c r="Q6983" s="3">
        <v>44530.557000000001</v>
      </c>
      <c r="R6983" s="3">
        <v>45425.425999999999</v>
      </c>
      <c r="S6983" s="3">
        <v>45517.57</v>
      </c>
      <c r="T6983" s="3">
        <v>44361.62</v>
      </c>
      <c r="U6983" s="3">
        <v>42861.368999999999</v>
      </c>
      <c r="V6983" s="3">
        <v>40903.571000000004</v>
      </c>
      <c r="W6983" s="3">
        <v>40408.959999999999</v>
      </c>
      <c r="X6983" s="3">
        <v>40735.576999999997</v>
      </c>
      <c r="Y6983" s="3">
        <v>41116.436999999998</v>
      </c>
      <c r="Z6983" s="3">
        <v>42091.968999999997</v>
      </c>
      <c r="AA6983" s="3">
        <v>42471.970999999998</v>
      </c>
      <c r="AB6983" s="3">
        <v>42037.883999999998</v>
      </c>
      <c r="AC6983" s="3">
        <v>42414.175999999999</v>
      </c>
      <c r="AD6983" s="3">
        <v>43536.101999999999</v>
      </c>
      <c r="AE6983" s="3">
        <v>44044.514999999999</v>
      </c>
      <c r="AF6983" s="3">
        <v>45335.163</v>
      </c>
      <c r="AG6983" s="3">
        <v>46129.678999999996</v>
      </c>
      <c r="AH6983" s="3">
        <v>47656.281000000003</v>
      </c>
      <c r="AI6983" s="3">
        <v>49558.779000000002</v>
      </c>
      <c r="AJ6983" s="3">
        <v>51681.277999999998</v>
      </c>
      <c r="AK6983" s="3">
        <v>53754.68</v>
      </c>
      <c r="AL6983" s="3">
        <v>54742.436000000002</v>
      </c>
      <c r="AM6983" s="3">
        <v>53177.141000000003</v>
      </c>
      <c r="AN6983" s="3">
        <v>54041.455000000002</v>
      </c>
      <c r="AO6983" s="3">
        <v>55032.71</v>
      </c>
      <c r="AP6983" s="3">
        <v>55443.44</v>
      </c>
      <c r="AQ6983" s="3">
        <v>55987.779000000002</v>
      </c>
      <c r="AR6983" s="3">
        <v>56167.273000000001</v>
      </c>
      <c r="AS6983" s="3">
        <v>56015.250999999997</v>
      </c>
      <c r="AT6983" s="3">
        <v>55450.809000000001</v>
      </c>
      <c r="AU6983" s="3">
        <v>55286.207000000002</v>
      </c>
      <c r="AV6983" s="3">
        <v>55237.722999999998</v>
      </c>
      <c r="AW6983" s="3">
        <v>55298.05</v>
      </c>
      <c r="AX6983" s="3">
        <v>55412.868000000002</v>
      </c>
      <c r="AY6983" s="3">
        <v>55527.932000000001</v>
      </c>
      <c r="AZ6983" s="3">
        <v>55658.76</v>
      </c>
      <c r="BA6983">
        <v>55789.894999999997</v>
      </c>
      <c r="BB6983">
        <v>2017</v>
      </c>
    </row>
    <row r="6984" spans="1:54" hidden="1" x14ac:dyDescent="0.2">
      <c r="A6984">
        <v>199</v>
      </c>
      <c r="B6984" t="s">
        <v>396</v>
      </c>
      <c r="C6984" t="s">
        <v>334</v>
      </c>
      <c r="D6984" t="s">
        <v>4</v>
      </c>
      <c r="E6984" t="s">
        <v>333</v>
      </c>
      <c r="F6984" t="s">
        <v>332</v>
      </c>
      <c r="G6984" t="s">
        <v>331</v>
      </c>
      <c r="H6984" t="s">
        <v>322</v>
      </c>
      <c r="I6984" t="s">
        <v>330</v>
      </c>
      <c r="J6984" s="3">
        <v>10780.906999999999</v>
      </c>
      <c r="K6984" s="3">
        <v>11073.254000000001</v>
      </c>
      <c r="L6984" s="3">
        <v>10749.715</v>
      </c>
      <c r="M6984" s="3">
        <v>10282.481</v>
      </c>
      <c r="N6984" s="3">
        <v>10538.388000000001</v>
      </c>
      <c r="O6984" s="3">
        <v>10167.653</v>
      </c>
      <c r="P6984" s="3">
        <v>9943.3449999999993</v>
      </c>
      <c r="Q6984" s="3">
        <v>9937.1630000000005</v>
      </c>
      <c r="R6984" s="3">
        <v>10136.857</v>
      </c>
      <c r="S6984" s="3">
        <v>10157.419</v>
      </c>
      <c r="T6984" s="3">
        <v>9899.4639999999999</v>
      </c>
      <c r="U6984" s="3">
        <v>9564.6779999999999</v>
      </c>
      <c r="V6984" s="3">
        <v>9127.7870000000003</v>
      </c>
      <c r="W6984" s="3">
        <v>9017.4130000000005</v>
      </c>
      <c r="X6984" s="3">
        <v>9090.2990000000009</v>
      </c>
      <c r="Y6984" s="3">
        <v>9175.2890000000007</v>
      </c>
      <c r="Z6984" s="3">
        <v>9392.9830000000002</v>
      </c>
      <c r="AA6984" s="3">
        <v>9477.7819999999992</v>
      </c>
      <c r="AB6984" s="3">
        <v>9380.9140000000007</v>
      </c>
      <c r="AC6984" s="3">
        <v>9464.8850000000002</v>
      </c>
      <c r="AD6984" s="3">
        <v>9715.2469999999994</v>
      </c>
      <c r="AE6984" s="3">
        <v>9828.7009999999991</v>
      </c>
      <c r="AF6984" s="3">
        <v>10116.714</v>
      </c>
      <c r="AG6984" s="3">
        <v>10294.013000000001</v>
      </c>
      <c r="AH6984" s="3">
        <v>10634.681</v>
      </c>
      <c r="AI6984" s="3">
        <v>11059.23</v>
      </c>
      <c r="AJ6984" s="3">
        <v>11532.874</v>
      </c>
      <c r="AK6984" s="3">
        <v>11995.561</v>
      </c>
      <c r="AL6984" s="3">
        <v>12215.983</v>
      </c>
      <c r="AM6984" s="3">
        <v>11866.681</v>
      </c>
      <c r="AN6984" s="3">
        <v>12059.556</v>
      </c>
      <c r="AO6984" s="3">
        <v>12280.759</v>
      </c>
      <c r="AP6984" s="3">
        <v>12372.415000000001</v>
      </c>
      <c r="AQ6984" s="3">
        <v>12493.886</v>
      </c>
      <c r="AR6984" s="3">
        <v>12533.941000000001</v>
      </c>
      <c r="AS6984" s="3">
        <v>12500.016</v>
      </c>
      <c r="AT6984" s="3">
        <v>12374.058999999999</v>
      </c>
      <c r="AU6984" s="3">
        <v>12337.328</v>
      </c>
      <c r="AV6984" s="3">
        <v>12326.508</v>
      </c>
      <c r="AW6984" s="3">
        <v>12339.97</v>
      </c>
      <c r="AX6984" s="3">
        <v>12365.592000000001</v>
      </c>
      <c r="AY6984" s="3">
        <v>12391.269</v>
      </c>
      <c r="AZ6984" s="3">
        <v>12420.464</v>
      </c>
      <c r="BA6984">
        <v>12449.727000000001</v>
      </c>
      <c r="BB6984">
        <v>2017</v>
      </c>
    </row>
    <row r="6985" spans="1:54" hidden="1" x14ac:dyDescent="0.2">
      <c r="A6985">
        <v>199</v>
      </c>
      <c r="B6985" t="s">
        <v>396</v>
      </c>
      <c r="C6985" t="s">
        <v>329</v>
      </c>
      <c r="D6985" t="s">
        <v>4</v>
      </c>
      <c r="E6985" t="s">
        <v>325</v>
      </c>
      <c r="F6985" t="s">
        <v>328</v>
      </c>
      <c r="G6985" t="s">
        <v>225</v>
      </c>
      <c r="H6985" t="s">
        <v>322</v>
      </c>
      <c r="I6985" t="s">
        <v>321</v>
      </c>
      <c r="J6985" s="3">
        <v>2222.4209999999998</v>
      </c>
      <c r="K6985" s="3">
        <v>2514.0459999999998</v>
      </c>
      <c r="L6985" s="3">
        <v>2781.8359999999998</v>
      </c>
      <c r="M6985" s="3">
        <v>3100.605</v>
      </c>
      <c r="N6985" s="3">
        <v>3542.502</v>
      </c>
      <c r="O6985" s="3">
        <v>3992.5709999999999</v>
      </c>
      <c r="P6985" s="3">
        <v>4574.2370000000001</v>
      </c>
      <c r="Q6985" s="3">
        <v>5233.2849999999999</v>
      </c>
      <c r="R6985" s="3">
        <v>6147.1880000000001</v>
      </c>
      <c r="S6985" s="3">
        <v>7220.6279999999997</v>
      </c>
      <c r="T6985" s="3">
        <v>8126.42</v>
      </c>
      <c r="U6985" s="3">
        <v>9080.4989999999998</v>
      </c>
      <c r="V6985" s="3">
        <v>9928.15</v>
      </c>
      <c r="W6985" s="3">
        <v>11077.334999999999</v>
      </c>
      <c r="X6985" s="3">
        <v>12234.540999999999</v>
      </c>
      <c r="Y6985" s="3">
        <v>13610.186</v>
      </c>
      <c r="Z6985" s="3">
        <v>15034.612999999999</v>
      </c>
      <c r="AA6985" s="3">
        <v>16382.036</v>
      </c>
      <c r="AB6985" s="3">
        <v>17477.237000000001</v>
      </c>
      <c r="AC6985" s="3">
        <v>18873.005000000001</v>
      </c>
      <c r="AD6985" s="3">
        <v>21076.258000000002</v>
      </c>
      <c r="AE6985" s="3">
        <v>22951.821</v>
      </c>
      <c r="AF6985" s="3">
        <v>26507.807000000001</v>
      </c>
      <c r="AG6985" s="3">
        <v>28535.028999999999</v>
      </c>
      <c r="AH6985" s="3">
        <v>31403.478999999999</v>
      </c>
      <c r="AI6985" s="3">
        <v>34436.661999999997</v>
      </c>
      <c r="AJ6985" s="3">
        <v>38157.866999999998</v>
      </c>
      <c r="AK6985" s="3">
        <v>43200.942000000003</v>
      </c>
      <c r="AL6985" s="3">
        <v>47880.171000000002</v>
      </c>
      <c r="AM6985" s="3">
        <v>50001.535000000003</v>
      </c>
      <c r="AN6985" s="3">
        <v>54041.474999999999</v>
      </c>
      <c r="AO6985" s="3">
        <v>58627.584000000003</v>
      </c>
      <c r="AP6985" s="3">
        <v>62185.417999999998</v>
      </c>
      <c r="AQ6985" s="3">
        <v>66661.212</v>
      </c>
      <c r="AR6985" s="3">
        <v>70584.452000000005</v>
      </c>
      <c r="AS6985" s="3">
        <v>73998.557000000001</v>
      </c>
      <c r="AT6985" s="3">
        <v>78214.922999999995</v>
      </c>
      <c r="AU6985" s="3">
        <v>82300.414000000004</v>
      </c>
      <c r="AV6985" s="3">
        <v>86552.888000000006</v>
      </c>
      <c r="AW6985" s="3">
        <v>91249.718999999997</v>
      </c>
      <c r="AX6985" s="3">
        <v>96436.244000000006</v>
      </c>
      <c r="AY6985" s="3">
        <v>101951.499</v>
      </c>
      <c r="AZ6985" s="3">
        <v>107812.24800000001</v>
      </c>
      <c r="BA6985">
        <v>114009.905</v>
      </c>
      <c r="BB6985">
        <v>2017</v>
      </c>
    </row>
    <row r="6986" spans="1:54" hidden="1" x14ac:dyDescent="0.2">
      <c r="A6986">
        <v>199</v>
      </c>
      <c r="B6986" t="s">
        <v>396</v>
      </c>
      <c r="C6986" t="s">
        <v>327</v>
      </c>
      <c r="D6986" t="s">
        <v>4</v>
      </c>
      <c r="E6986" t="s">
        <v>325</v>
      </c>
      <c r="F6986" t="s">
        <v>326</v>
      </c>
      <c r="G6986" t="s">
        <v>223</v>
      </c>
      <c r="H6986" t="s">
        <v>322</v>
      </c>
      <c r="I6986" t="s">
        <v>321</v>
      </c>
      <c r="J6986" s="3">
        <v>2853.5259999999998</v>
      </c>
      <c r="K6986" s="3">
        <v>2865.01</v>
      </c>
      <c r="L6986" s="3">
        <v>2561.7399999999998</v>
      </c>
      <c r="M6986" s="3">
        <v>2783.1</v>
      </c>
      <c r="N6986" s="3">
        <v>2400.34</v>
      </c>
      <c r="O6986" s="3">
        <v>1792.0650000000001</v>
      </c>
      <c r="P6986" s="3">
        <v>2003.0229999999999</v>
      </c>
      <c r="Q6986" s="3">
        <v>2570.2710000000002</v>
      </c>
      <c r="R6986" s="3">
        <v>2704.7350000000001</v>
      </c>
      <c r="S6986" s="3">
        <v>2753.5129999999999</v>
      </c>
      <c r="T6986" s="3">
        <v>3140.3420000000001</v>
      </c>
      <c r="U6986" s="3">
        <v>3289.0430000000001</v>
      </c>
      <c r="V6986" s="3">
        <v>3481.424</v>
      </c>
      <c r="W6986" s="3">
        <v>3390.848</v>
      </c>
      <c r="X6986" s="3">
        <v>3446.835</v>
      </c>
      <c r="Y6986" s="3">
        <v>3752.377</v>
      </c>
      <c r="Z6986" s="3">
        <v>3499.2020000000002</v>
      </c>
      <c r="AA6986" s="3">
        <v>3555.7080000000001</v>
      </c>
      <c r="AB6986" s="3">
        <v>3159.393</v>
      </c>
      <c r="AC6986" s="3">
        <v>3087.2710000000002</v>
      </c>
      <c r="AD6986" s="3">
        <v>3039.0410000000002</v>
      </c>
      <c r="AE6986" s="3">
        <v>2667.886</v>
      </c>
      <c r="AF6986" s="3">
        <v>2520.5920000000001</v>
      </c>
      <c r="AG6986" s="3">
        <v>3772.0630000000001</v>
      </c>
      <c r="AH6986" s="3">
        <v>4868.6940000000004</v>
      </c>
      <c r="AI6986" s="3">
        <v>5412.9380000000001</v>
      </c>
      <c r="AJ6986" s="3">
        <v>5638.6769999999997</v>
      </c>
      <c r="AK6986" s="3">
        <v>6123.9570000000003</v>
      </c>
      <c r="AL6986" s="3">
        <v>5802.3680000000004</v>
      </c>
      <c r="AM6986" s="3">
        <v>5926.4009999999998</v>
      </c>
      <c r="AN6986" s="3">
        <v>7380.6149999999998</v>
      </c>
      <c r="AO6986" s="3">
        <v>8083.1260000000002</v>
      </c>
      <c r="AP6986" s="3">
        <v>7574.4269999999997</v>
      </c>
      <c r="AQ6986" s="3">
        <v>6907.5990000000002</v>
      </c>
      <c r="AR6986" s="3">
        <v>6508.7790000000005</v>
      </c>
      <c r="AS6986" s="3">
        <v>5802.7089999999998</v>
      </c>
      <c r="AT6986" s="3">
        <v>5316.0420000000004</v>
      </c>
      <c r="AU6986" s="3">
        <v>6179.87</v>
      </c>
      <c r="AV6986" s="3">
        <v>6459.1710000000003</v>
      </c>
      <c r="AW6986" s="3">
        <v>6631.8540000000003</v>
      </c>
      <c r="AX6986" s="3">
        <v>6814.5730000000003</v>
      </c>
      <c r="AY6986" s="3">
        <v>6987.5169999999998</v>
      </c>
      <c r="AZ6986" s="3">
        <v>7165.8509999999997</v>
      </c>
      <c r="BA6986">
        <v>7335.8969999999999</v>
      </c>
      <c r="BB6986">
        <v>2017</v>
      </c>
    </row>
    <row r="6987" spans="1:54" hidden="1" x14ac:dyDescent="0.2">
      <c r="A6987">
        <v>199</v>
      </c>
      <c r="B6987" t="s">
        <v>396</v>
      </c>
      <c r="C6987" t="s">
        <v>212</v>
      </c>
      <c r="D6987" t="s">
        <v>4</v>
      </c>
      <c r="E6987" t="s">
        <v>325</v>
      </c>
      <c r="F6987" t="s">
        <v>324</v>
      </c>
      <c r="G6987" t="s">
        <v>323</v>
      </c>
      <c r="H6987" t="s">
        <v>322</v>
      </c>
      <c r="I6987" t="s">
        <v>321</v>
      </c>
      <c r="J6987" s="3">
        <v>4630.8770000000004</v>
      </c>
      <c r="K6987" s="3">
        <v>5200.5749999999998</v>
      </c>
      <c r="L6987" s="3">
        <v>5361.866</v>
      </c>
      <c r="M6987" s="3">
        <v>5331.2709999999997</v>
      </c>
      <c r="N6987" s="3">
        <v>5657.866</v>
      </c>
      <c r="O6987" s="3">
        <v>5633.5110000000004</v>
      </c>
      <c r="P6987" s="3">
        <v>5620.3029999999999</v>
      </c>
      <c r="Q6987" s="3">
        <v>5760.165</v>
      </c>
      <c r="R6987" s="3">
        <v>6081.6090000000004</v>
      </c>
      <c r="S6987" s="3">
        <v>6330.915</v>
      </c>
      <c r="T6987" s="3">
        <v>6398.3519999999999</v>
      </c>
      <c r="U6987" s="3">
        <v>6387.7330000000002</v>
      </c>
      <c r="V6987" s="3">
        <v>6234.93</v>
      </c>
      <c r="W6987" s="3">
        <v>6306.0690000000004</v>
      </c>
      <c r="X6987" s="3">
        <v>6492.3429999999998</v>
      </c>
      <c r="Y6987" s="3">
        <v>6689.71</v>
      </c>
      <c r="Z6987" s="3">
        <v>6973.42</v>
      </c>
      <c r="AA6987" s="3">
        <v>7156.85</v>
      </c>
      <c r="AB6987" s="3">
        <v>7160.567</v>
      </c>
      <c r="AC6987" s="3">
        <v>7335.23</v>
      </c>
      <c r="AD6987" s="3">
        <v>7700.5709999999999</v>
      </c>
      <c r="AE6987" s="3">
        <v>7968.0469999999996</v>
      </c>
      <c r="AF6987" s="3">
        <v>8327.4449999999997</v>
      </c>
      <c r="AG6987" s="3">
        <v>8642.3430000000008</v>
      </c>
      <c r="AH6987" s="3">
        <v>9173.8719999999994</v>
      </c>
      <c r="AI6987" s="3">
        <v>9847.0380000000005</v>
      </c>
      <c r="AJ6987" s="3">
        <v>10584.297</v>
      </c>
      <c r="AK6987" s="3">
        <v>11301.870999999999</v>
      </c>
      <c r="AL6987" s="3">
        <v>11735.321</v>
      </c>
      <c r="AM6987" s="3">
        <v>11486.334000000001</v>
      </c>
      <c r="AN6987" s="3">
        <v>11815.646000000001</v>
      </c>
      <c r="AO6987" s="3">
        <v>12280.759</v>
      </c>
      <c r="AP6987" s="3">
        <v>12600.328</v>
      </c>
      <c r="AQ6987" s="3">
        <v>12929.52</v>
      </c>
      <c r="AR6987" s="3">
        <v>13203.77</v>
      </c>
      <c r="AS6987" s="3">
        <v>13310.815000000001</v>
      </c>
      <c r="AT6987" s="3">
        <v>13344.807000000001</v>
      </c>
      <c r="AU6987" s="3">
        <v>13544.602999999999</v>
      </c>
      <c r="AV6987" s="3">
        <v>13840.194</v>
      </c>
      <c r="AW6987" s="3">
        <v>14155.797</v>
      </c>
      <c r="AX6987" s="3">
        <v>14463.907999999999</v>
      </c>
      <c r="AY6987" s="3">
        <v>14770.164000000001</v>
      </c>
      <c r="AZ6987" s="3">
        <v>15059.178</v>
      </c>
      <c r="BA6987">
        <v>15357.281999999999</v>
      </c>
      <c r="BB6987">
        <v>2017</v>
      </c>
    </row>
    <row r="6988" spans="1:54" hidden="1" x14ac:dyDescent="0.2">
      <c r="A6988">
        <v>199</v>
      </c>
      <c r="B6988" t="s">
        <v>396</v>
      </c>
      <c r="C6988" t="s">
        <v>320</v>
      </c>
      <c r="D6988" t="s">
        <v>4</v>
      </c>
      <c r="E6988" t="s">
        <v>319</v>
      </c>
      <c r="F6988" t="s">
        <v>318</v>
      </c>
      <c r="G6988" t="s">
        <v>243</v>
      </c>
    </row>
    <row r="6989" spans="1:54" hidden="1" x14ac:dyDescent="0.2">
      <c r="A6989">
        <v>199</v>
      </c>
      <c r="B6989" t="s">
        <v>396</v>
      </c>
      <c r="C6989" t="s">
        <v>317</v>
      </c>
      <c r="D6989" t="s">
        <v>4</v>
      </c>
      <c r="E6989" t="s">
        <v>316</v>
      </c>
      <c r="F6989" s="3" t="s">
        <v>315</v>
      </c>
      <c r="G6989" t="s">
        <v>288</v>
      </c>
      <c r="I6989" t="s">
        <v>310</v>
      </c>
      <c r="J6989">
        <v>1.02</v>
      </c>
      <c r="K6989">
        <v>1.056</v>
      </c>
      <c r="L6989">
        <v>1.0489999999999999</v>
      </c>
      <c r="M6989">
        <v>1.004</v>
      </c>
      <c r="N6989">
        <v>1.01</v>
      </c>
      <c r="O6989">
        <v>0.96399999999999997</v>
      </c>
      <c r="P6989">
        <v>0.93100000000000005</v>
      </c>
      <c r="Q6989">
        <v>0.91500000000000004</v>
      </c>
      <c r="R6989">
        <v>0.91200000000000003</v>
      </c>
      <c r="S6989">
        <v>0.90100000000000002</v>
      </c>
      <c r="T6989">
        <v>0.86299999999999999</v>
      </c>
      <c r="U6989">
        <v>0.83399999999999996</v>
      </c>
      <c r="V6989">
        <v>0.73299999999999998</v>
      </c>
      <c r="W6989">
        <v>0.72799999999999998</v>
      </c>
      <c r="X6989">
        <v>0.73</v>
      </c>
      <c r="Y6989">
        <v>0.72599999999999998</v>
      </c>
      <c r="Z6989">
        <v>0.72899999999999998</v>
      </c>
      <c r="AA6989">
        <v>0.71799999999999997</v>
      </c>
      <c r="AB6989">
        <v>0.70299999999999996</v>
      </c>
      <c r="AC6989">
        <v>0.69599999999999995</v>
      </c>
      <c r="AD6989">
        <v>0.69199999999999995</v>
      </c>
      <c r="AE6989">
        <v>0.69399999999999995</v>
      </c>
      <c r="AF6989">
        <v>0.69899999999999995</v>
      </c>
      <c r="AG6989">
        <v>0.69199999999999995</v>
      </c>
      <c r="AH6989">
        <v>0.68700000000000006</v>
      </c>
      <c r="AI6989">
        <v>0.69099999999999995</v>
      </c>
      <c r="AJ6989">
        <v>0.69299999999999995</v>
      </c>
      <c r="AK6989">
        <v>0.69199999999999995</v>
      </c>
      <c r="AL6989">
        <v>0.69499999999999995</v>
      </c>
      <c r="AM6989">
        <v>0.68700000000000006</v>
      </c>
      <c r="AN6989">
        <v>0.67200000000000004</v>
      </c>
      <c r="AO6989">
        <v>0.66700000000000004</v>
      </c>
      <c r="AP6989">
        <v>0.66100000000000003</v>
      </c>
      <c r="AQ6989">
        <v>0.65500000000000003</v>
      </c>
      <c r="AR6989">
        <v>0.64500000000000002</v>
      </c>
      <c r="AS6989">
        <v>0.63200000000000001</v>
      </c>
      <c r="AT6989">
        <v>0.61699999999999999</v>
      </c>
      <c r="AU6989">
        <v>0.60299999999999998</v>
      </c>
      <c r="AV6989">
        <v>0.58899999999999997</v>
      </c>
      <c r="AW6989">
        <v>0.57599999999999996</v>
      </c>
      <c r="AX6989">
        <v>0.56599999999999995</v>
      </c>
      <c r="AY6989">
        <v>0.55500000000000005</v>
      </c>
      <c r="AZ6989">
        <v>0.54600000000000004</v>
      </c>
      <c r="BA6989">
        <v>0.53600000000000003</v>
      </c>
      <c r="BB6989">
        <v>2017</v>
      </c>
    </row>
    <row r="6990" spans="1:54" hidden="1" x14ac:dyDescent="0.2">
      <c r="A6990">
        <v>199</v>
      </c>
      <c r="B6990" t="s">
        <v>396</v>
      </c>
      <c r="C6990" t="s">
        <v>314</v>
      </c>
      <c r="D6990" t="s">
        <v>4</v>
      </c>
      <c r="E6990" t="s">
        <v>313</v>
      </c>
      <c r="F6990" s="3" t="s">
        <v>312</v>
      </c>
      <c r="G6990" t="s">
        <v>311</v>
      </c>
      <c r="I6990" t="s">
        <v>310</v>
      </c>
      <c r="J6990">
        <v>0.48</v>
      </c>
      <c r="K6990">
        <v>0.48299999999999998</v>
      </c>
      <c r="L6990">
        <v>0.51900000000000002</v>
      </c>
      <c r="M6990">
        <v>0.58199999999999996</v>
      </c>
      <c r="N6990">
        <v>0.626</v>
      </c>
      <c r="O6990">
        <v>0.70899999999999996</v>
      </c>
      <c r="P6990">
        <v>0.81399999999999995</v>
      </c>
      <c r="Q6990">
        <v>0.90900000000000003</v>
      </c>
      <c r="R6990">
        <v>1.0109999999999999</v>
      </c>
      <c r="S6990">
        <v>1.141</v>
      </c>
      <c r="T6990">
        <v>1.27</v>
      </c>
      <c r="U6990">
        <v>1.4219999999999999</v>
      </c>
      <c r="V6990">
        <v>1.5920000000000001</v>
      </c>
      <c r="W6990">
        <v>1.7569999999999999</v>
      </c>
      <c r="X6990">
        <v>1.8839999999999999</v>
      </c>
      <c r="Y6990">
        <v>2.0339999999999998</v>
      </c>
      <c r="Z6990">
        <v>2.1560000000000001</v>
      </c>
      <c r="AA6990">
        <v>2.2890000000000001</v>
      </c>
      <c r="AB6990">
        <v>2.4409999999999998</v>
      </c>
      <c r="AC6990">
        <v>2.573</v>
      </c>
      <c r="AD6990">
        <v>2.7370000000000001</v>
      </c>
      <c r="AE6990">
        <v>2.88</v>
      </c>
      <c r="AF6990">
        <v>3.1829999999999998</v>
      </c>
      <c r="AG6990">
        <v>3.302</v>
      </c>
      <c r="AH6990">
        <v>3.423</v>
      </c>
      <c r="AI6990">
        <v>3.4969999999999999</v>
      </c>
      <c r="AJ6990">
        <v>3.605</v>
      </c>
      <c r="AK6990">
        <v>3.8220000000000001</v>
      </c>
      <c r="AL6990">
        <v>4.08</v>
      </c>
      <c r="AM6990">
        <v>4.3529999999999998</v>
      </c>
      <c r="AN6990">
        <v>4.5739999999999998</v>
      </c>
      <c r="AO6990">
        <v>4.774</v>
      </c>
      <c r="AP6990">
        <v>4.9349999999999996</v>
      </c>
      <c r="AQ6990">
        <v>5.1559999999999997</v>
      </c>
      <c r="AR6990">
        <v>5.3460000000000001</v>
      </c>
      <c r="AS6990">
        <v>5.5590000000000002</v>
      </c>
      <c r="AT6990">
        <v>5.8609999999999998</v>
      </c>
      <c r="AU6990">
        <v>6.0759999999999996</v>
      </c>
      <c r="AV6990">
        <v>6.2539999999999996</v>
      </c>
      <c r="AW6990">
        <v>6.4459999999999997</v>
      </c>
      <c r="AX6990">
        <v>6.6669999999999998</v>
      </c>
      <c r="AY6990">
        <v>6.9029999999999996</v>
      </c>
      <c r="AZ6990">
        <v>7.1589999999999998</v>
      </c>
      <c r="BA6990">
        <v>7.4240000000000004</v>
      </c>
      <c r="BB6990">
        <v>2017</v>
      </c>
    </row>
    <row r="6991" spans="1:54" hidden="1" x14ac:dyDescent="0.2">
      <c r="A6991">
        <v>199</v>
      </c>
      <c r="B6991" t="s">
        <v>396</v>
      </c>
      <c r="C6991" t="s">
        <v>309</v>
      </c>
      <c r="D6991" t="s">
        <v>4</v>
      </c>
      <c r="E6991" t="s">
        <v>308</v>
      </c>
      <c r="F6991" t="s">
        <v>307</v>
      </c>
      <c r="G6991" t="s">
        <v>217</v>
      </c>
      <c r="I6991" t="s">
        <v>1704</v>
      </c>
      <c r="J6991" s="3">
        <v>31.356000000000002</v>
      </c>
      <c r="K6991" s="3">
        <v>34.115000000000002</v>
      </c>
      <c r="L6991" s="3">
        <v>26.529</v>
      </c>
      <c r="M6991" s="3">
        <v>27.172999999999998</v>
      </c>
      <c r="N6991" s="3">
        <v>25.542999999999999</v>
      </c>
      <c r="O6991" s="3">
        <v>22.05</v>
      </c>
      <c r="P6991" s="3">
        <v>21.021000000000001</v>
      </c>
      <c r="Q6991" s="3">
        <v>17.783999999999999</v>
      </c>
      <c r="R6991" s="3">
        <v>21.228000000000002</v>
      </c>
      <c r="S6991" s="3">
        <v>22.745999999999999</v>
      </c>
      <c r="T6991" s="3">
        <v>19.413</v>
      </c>
      <c r="U6991" s="3">
        <v>19.024999999999999</v>
      </c>
      <c r="V6991" s="3">
        <v>16.768999999999998</v>
      </c>
      <c r="W6991" s="3">
        <v>15.162000000000001</v>
      </c>
      <c r="X6991" s="3">
        <v>17.72</v>
      </c>
      <c r="Y6991" s="3">
        <v>19.167000000000002</v>
      </c>
      <c r="Z6991" s="3">
        <v>18.04</v>
      </c>
      <c r="AA6991" s="3">
        <v>17.715</v>
      </c>
      <c r="AB6991" s="3">
        <v>17.992000000000001</v>
      </c>
      <c r="AC6991" s="3">
        <v>17.035</v>
      </c>
      <c r="AD6991" s="3">
        <v>16.364999999999998</v>
      </c>
      <c r="AE6991" s="3">
        <v>15.744999999999999</v>
      </c>
      <c r="AF6991" s="3">
        <v>16.277999999999999</v>
      </c>
      <c r="AG6991" s="3">
        <v>17.106000000000002</v>
      </c>
      <c r="AH6991" s="3">
        <v>18.466999999999999</v>
      </c>
      <c r="AI6991" s="3">
        <v>18.315000000000001</v>
      </c>
      <c r="AJ6991" s="3">
        <v>20.183</v>
      </c>
      <c r="AK6991" s="3">
        <v>20.986000000000001</v>
      </c>
      <c r="AL6991" s="3">
        <v>23.15</v>
      </c>
      <c r="AM6991" s="3">
        <v>20.704999999999998</v>
      </c>
      <c r="AN6991" s="3">
        <v>19.513000000000002</v>
      </c>
      <c r="AO6991" s="3">
        <v>19.721</v>
      </c>
      <c r="AP6991" s="3">
        <v>19.966000000000001</v>
      </c>
      <c r="AQ6991" s="3">
        <v>21.164000000000001</v>
      </c>
      <c r="AR6991" s="3">
        <v>20.498999999999999</v>
      </c>
      <c r="AS6991" s="3">
        <v>20.98</v>
      </c>
      <c r="AT6991" s="3">
        <v>19.353000000000002</v>
      </c>
      <c r="AU6991" s="3">
        <v>18.602</v>
      </c>
      <c r="AV6991" s="3">
        <v>18.684999999999999</v>
      </c>
      <c r="AW6991" s="3">
        <v>18.844000000000001</v>
      </c>
      <c r="AX6991" s="3">
        <v>18.989999999999998</v>
      </c>
      <c r="AY6991" s="3">
        <v>19.138999999999999</v>
      </c>
      <c r="AZ6991" s="3">
        <v>19.292999999999999</v>
      </c>
      <c r="BA6991">
        <v>19.449000000000002</v>
      </c>
      <c r="BB6991">
        <v>2017</v>
      </c>
    </row>
    <row r="6992" spans="1:54" hidden="1" x14ac:dyDescent="0.2">
      <c r="A6992">
        <v>199</v>
      </c>
      <c r="B6992" t="s">
        <v>396</v>
      </c>
      <c r="C6992" t="s">
        <v>306</v>
      </c>
      <c r="D6992" t="s">
        <v>4</v>
      </c>
      <c r="E6992" t="s">
        <v>305</v>
      </c>
      <c r="F6992" t="s">
        <v>304</v>
      </c>
      <c r="G6992" t="s">
        <v>217</v>
      </c>
      <c r="I6992" t="s">
        <v>1704</v>
      </c>
      <c r="J6992" s="3">
        <v>35.317999999999998</v>
      </c>
      <c r="K6992" s="3">
        <v>28.097000000000001</v>
      </c>
      <c r="L6992" s="3">
        <v>22.164999999999999</v>
      </c>
      <c r="M6992" s="3">
        <v>26.710999999999999</v>
      </c>
      <c r="N6992" s="3">
        <v>23.120999999999999</v>
      </c>
      <c r="O6992" s="3">
        <v>25.977</v>
      </c>
      <c r="P6992" s="3">
        <v>25.128</v>
      </c>
      <c r="Q6992" s="3">
        <v>23.547999999999998</v>
      </c>
      <c r="R6992" s="3">
        <v>23.923999999999999</v>
      </c>
      <c r="S6992" s="3">
        <v>24.274000000000001</v>
      </c>
      <c r="T6992" s="3">
        <v>20.75</v>
      </c>
      <c r="U6992" s="3">
        <v>20.167000000000002</v>
      </c>
      <c r="V6992" s="3">
        <v>18.228000000000002</v>
      </c>
      <c r="W6992" s="3">
        <v>17.23</v>
      </c>
      <c r="X6992" s="3">
        <v>17.731000000000002</v>
      </c>
      <c r="Y6992" s="3">
        <v>17.562999999999999</v>
      </c>
      <c r="Z6992" s="3">
        <v>16.919</v>
      </c>
      <c r="AA6992" s="3">
        <v>16.260000000000002</v>
      </c>
      <c r="AB6992" s="3">
        <v>16.271999999999998</v>
      </c>
      <c r="AC6992" s="3">
        <v>16.536999999999999</v>
      </c>
      <c r="AD6992" s="3">
        <v>16.239000000000001</v>
      </c>
      <c r="AE6992" s="3">
        <v>16.018999999999998</v>
      </c>
      <c r="AF6992" s="3">
        <v>17.18</v>
      </c>
      <c r="AG6992" s="3">
        <v>16.28</v>
      </c>
      <c r="AH6992" s="3">
        <v>15.701000000000001</v>
      </c>
      <c r="AI6992" s="3">
        <v>15.186</v>
      </c>
      <c r="AJ6992" s="3">
        <v>15.706</v>
      </c>
      <c r="AK6992" s="3">
        <v>15.602</v>
      </c>
      <c r="AL6992" s="3">
        <v>17.613</v>
      </c>
      <c r="AM6992" s="3">
        <v>17.977</v>
      </c>
      <c r="AN6992" s="3">
        <v>18.012</v>
      </c>
      <c r="AO6992" s="3">
        <v>17.503</v>
      </c>
      <c r="AP6992" s="3">
        <v>14.835000000000001</v>
      </c>
      <c r="AQ6992" s="3">
        <v>15.284000000000001</v>
      </c>
      <c r="AR6992" s="3">
        <v>15.185</v>
      </c>
      <c r="AS6992" s="3">
        <v>16.588999999999999</v>
      </c>
      <c r="AT6992" s="3">
        <v>16.096</v>
      </c>
      <c r="AU6992" s="3">
        <v>16.337</v>
      </c>
      <c r="AV6992" s="3">
        <v>15.826000000000001</v>
      </c>
      <c r="AW6992" s="3">
        <v>15.779</v>
      </c>
      <c r="AX6992" s="3">
        <v>15.71</v>
      </c>
      <c r="AY6992" s="3">
        <v>15.794</v>
      </c>
      <c r="AZ6992" s="3">
        <v>15.949</v>
      </c>
      <c r="BA6992">
        <v>16.059999999999999</v>
      </c>
      <c r="BB6992">
        <v>2017</v>
      </c>
    </row>
    <row r="6993" spans="1:54" hidden="1" x14ac:dyDescent="0.2">
      <c r="A6993">
        <v>199</v>
      </c>
      <c r="B6993" t="s">
        <v>396</v>
      </c>
      <c r="C6993" t="s">
        <v>303</v>
      </c>
      <c r="D6993" t="s">
        <v>4</v>
      </c>
      <c r="E6993" t="s">
        <v>300</v>
      </c>
      <c r="F6993" t="s">
        <v>302</v>
      </c>
      <c r="G6993" t="s">
        <v>295</v>
      </c>
      <c r="I6993" t="s">
        <v>1705</v>
      </c>
      <c r="J6993" s="3">
        <v>4.3079999999999998</v>
      </c>
      <c r="K6993" s="3">
        <v>4.9669999999999996</v>
      </c>
      <c r="L6993" s="3">
        <v>5.6829999999999998</v>
      </c>
      <c r="M6993" s="3">
        <v>6.3920000000000003</v>
      </c>
      <c r="N6993" s="3">
        <v>7.117</v>
      </c>
      <c r="O6993" s="3">
        <v>8.2829999999999995</v>
      </c>
      <c r="P6993" s="3">
        <v>9.8079999999999998</v>
      </c>
      <c r="Q6993" s="3">
        <v>11.4</v>
      </c>
      <c r="R6993" s="3">
        <v>12.875</v>
      </c>
      <c r="S6993" s="3">
        <v>14.775</v>
      </c>
      <c r="T6993" s="3">
        <v>16.875</v>
      </c>
      <c r="U6993" s="3">
        <v>19.442</v>
      </c>
      <c r="V6993" s="3">
        <v>22.175000000000001</v>
      </c>
      <c r="W6993" s="3">
        <v>24.317</v>
      </c>
      <c r="X6993" s="3">
        <v>26.466999999999999</v>
      </c>
      <c r="Y6993" s="3">
        <v>28.783000000000001</v>
      </c>
      <c r="Z6993" s="3">
        <v>30.9</v>
      </c>
      <c r="AA6993" s="3">
        <v>33.567</v>
      </c>
      <c r="AB6993" s="3">
        <v>35.908000000000001</v>
      </c>
      <c r="AC6993" s="3">
        <v>37.732999999999997</v>
      </c>
      <c r="AD6993" s="3">
        <v>39.767000000000003</v>
      </c>
      <c r="AE6993" s="3">
        <v>42.008000000000003</v>
      </c>
      <c r="AF6993" s="3">
        <v>45.85</v>
      </c>
      <c r="AG6993" s="3">
        <v>48.542000000000002</v>
      </c>
      <c r="AH6993" s="3">
        <v>49.232999999999997</v>
      </c>
      <c r="AI6993" s="3">
        <v>50.883000000000003</v>
      </c>
      <c r="AJ6993" s="3">
        <v>53.232999999999997</v>
      </c>
      <c r="AK6993" s="3">
        <v>57.042000000000002</v>
      </c>
      <c r="AL6993" s="3">
        <v>63.308</v>
      </c>
      <c r="AM6993" s="3">
        <v>67.816999999999993</v>
      </c>
      <c r="AN6993" s="3">
        <v>70.707999999999998</v>
      </c>
      <c r="AO6993" s="3">
        <v>74.233000000000004</v>
      </c>
      <c r="AP6993" s="3">
        <v>78.408000000000001</v>
      </c>
      <c r="AQ6993" s="3">
        <v>82.924999999999997</v>
      </c>
      <c r="AR6993" s="3">
        <v>87.974999999999994</v>
      </c>
      <c r="AS6993" s="3">
        <v>92</v>
      </c>
      <c r="AT6993" s="3">
        <v>97.832999999999998</v>
      </c>
      <c r="AU6993" s="3">
        <v>102.992</v>
      </c>
      <c r="AV6993" s="3">
        <v>108.408</v>
      </c>
      <c r="AW6993" s="3">
        <v>114.166</v>
      </c>
      <c r="AX6993" s="3">
        <v>120.40600000000001</v>
      </c>
      <c r="AY6993" s="3">
        <v>127.02800000000001</v>
      </c>
      <c r="AZ6993" s="3">
        <v>134.01400000000001</v>
      </c>
      <c r="BA6993">
        <v>141.38499999999999</v>
      </c>
      <c r="BB6993">
        <v>2017</v>
      </c>
    </row>
    <row r="6994" spans="1:54" hidden="1" x14ac:dyDescent="0.2">
      <c r="A6994">
        <v>199</v>
      </c>
      <c r="B6994" t="s">
        <v>396</v>
      </c>
      <c r="C6994" t="s">
        <v>301</v>
      </c>
      <c r="D6994" t="s">
        <v>4</v>
      </c>
      <c r="E6994" t="s">
        <v>300</v>
      </c>
      <c r="F6994" t="s">
        <v>299</v>
      </c>
      <c r="G6994" t="s">
        <v>275</v>
      </c>
      <c r="I6994" t="s">
        <v>298</v>
      </c>
      <c r="J6994" s="3">
        <v>14.236000000000001</v>
      </c>
      <c r="K6994" s="3">
        <v>15.28</v>
      </c>
      <c r="L6994" s="3">
        <v>14.43</v>
      </c>
      <c r="M6994" s="3">
        <v>12.462999999999999</v>
      </c>
      <c r="N6994" s="3">
        <v>11.343</v>
      </c>
      <c r="O6994" s="3">
        <v>16.393000000000001</v>
      </c>
      <c r="P6994" s="3">
        <v>18.41</v>
      </c>
      <c r="Q6994" s="3">
        <v>16.228000000000002</v>
      </c>
      <c r="R6994" s="3">
        <v>12.939</v>
      </c>
      <c r="S6994" s="3">
        <v>14.757</v>
      </c>
      <c r="T6994" s="3">
        <v>14.212999999999999</v>
      </c>
      <c r="U6994" s="3">
        <v>15.21</v>
      </c>
      <c r="V6994" s="3">
        <v>14.058999999999999</v>
      </c>
      <c r="W6994" s="3">
        <v>9.6579999999999995</v>
      </c>
      <c r="X6994" s="3">
        <v>8.8420000000000005</v>
      </c>
      <c r="Y6994" s="3">
        <v>8.7530000000000001</v>
      </c>
      <c r="Z6994" s="3">
        <v>7.3540000000000001</v>
      </c>
      <c r="AA6994" s="3">
        <v>8.6300000000000008</v>
      </c>
      <c r="AB6994" s="3">
        <v>6.976</v>
      </c>
      <c r="AC6994" s="3">
        <v>5.0819999999999999</v>
      </c>
      <c r="AD6994" s="3">
        <v>5.3890000000000002</v>
      </c>
      <c r="AE6994" s="3">
        <v>5.6369999999999996</v>
      </c>
      <c r="AF6994" s="3">
        <v>9.1449999999999996</v>
      </c>
      <c r="AG6994" s="3">
        <v>5.8710000000000004</v>
      </c>
      <c r="AH6994" s="3">
        <v>1.425</v>
      </c>
      <c r="AI6994" s="3">
        <v>3.351</v>
      </c>
      <c r="AJ6994" s="3">
        <v>4.6180000000000003</v>
      </c>
      <c r="AK6994" s="3">
        <v>7.1539999999999999</v>
      </c>
      <c r="AL6994" s="3">
        <v>10.986000000000001</v>
      </c>
      <c r="AM6994" s="3">
        <v>7.1210000000000004</v>
      </c>
      <c r="AN6994" s="3">
        <v>4.2640000000000002</v>
      </c>
      <c r="AO6994" s="3">
        <v>4.9850000000000003</v>
      </c>
      <c r="AP6994" s="3">
        <v>5.6239999999999997</v>
      </c>
      <c r="AQ6994" s="3">
        <v>5.76</v>
      </c>
      <c r="AR6994" s="3">
        <v>6.09</v>
      </c>
      <c r="AS6994" s="3">
        <v>4.5750000000000002</v>
      </c>
      <c r="AT6994" s="3">
        <v>6.3410000000000002</v>
      </c>
      <c r="AU6994" s="3">
        <v>5.2729999999999997</v>
      </c>
      <c r="AV6994" s="3">
        <v>5.2590000000000003</v>
      </c>
      <c r="AW6994" s="3">
        <v>5.3120000000000003</v>
      </c>
      <c r="AX6994" s="3">
        <v>5.4649999999999999</v>
      </c>
      <c r="AY6994" s="3">
        <v>5.5</v>
      </c>
      <c r="AZ6994" s="3">
        <v>5.5</v>
      </c>
      <c r="BA6994">
        <v>5.5</v>
      </c>
      <c r="BB6994">
        <v>2017</v>
      </c>
    </row>
    <row r="6995" spans="1:54" hidden="1" x14ac:dyDescent="0.2">
      <c r="A6995">
        <v>199</v>
      </c>
      <c r="B6995" t="s">
        <v>396</v>
      </c>
      <c r="C6995" t="s">
        <v>297</v>
      </c>
      <c r="D6995" t="s">
        <v>4</v>
      </c>
      <c r="E6995" t="s">
        <v>293</v>
      </c>
      <c r="F6995" t="s">
        <v>296</v>
      </c>
      <c r="G6995" t="s">
        <v>295</v>
      </c>
      <c r="I6995" t="s">
        <v>1705</v>
      </c>
      <c r="J6995" s="3">
        <v>4.7</v>
      </c>
      <c r="K6995" s="3">
        <v>5.3</v>
      </c>
      <c r="L6995" s="3">
        <v>6</v>
      </c>
      <c r="M6995" s="3">
        <v>6.7</v>
      </c>
      <c r="N6995" s="3">
        <v>7.5</v>
      </c>
      <c r="O6995" s="3">
        <v>8.9</v>
      </c>
      <c r="P6995" s="3">
        <v>10.5</v>
      </c>
      <c r="Q6995" s="3">
        <v>12.1</v>
      </c>
      <c r="R6995" s="3">
        <v>13.6</v>
      </c>
      <c r="S6995" s="3">
        <v>15.7</v>
      </c>
      <c r="T6995" s="3">
        <v>18</v>
      </c>
      <c r="U6995" s="3">
        <v>20.9</v>
      </c>
      <c r="V6995" s="3">
        <v>22.9</v>
      </c>
      <c r="W6995" s="3">
        <v>25.1</v>
      </c>
      <c r="X6995" s="3">
        <v>27.5</v>
      </c>
      <c r="Y6995" s="3">
        <v>29.4</v>
      </c>
      <c r="Z6995" s="3">
        <v>32.200000000000003</v>
      </c>
      <c r="AA6995" s="3">
        <v>34.200000000000003</v>
      </c>
      <c r="AB6995" s="3">
        <v>37.299999999999997</v>
      </c>
      <c r="AC6995" s="3">
        <v>38.1</v>
      </c>
      <c r="AD6995" s="3">
        <v>40.700000000000003</v>
      </c>
      <c r="AE6995" s="3">
        <v>42.6</v>
      </c>
      <c r="AF6995" s="3">
        <v>47.9</v>
      </c>
      <c r="AG6995" s="3">
        <v>48</v>
      </c>
      <c r="AH6995" s="3">
        <v>49.7</v>
      </c>
      <c r="AI6995" s="3">
        <v>51.5</v>
      </c>
      <c r="AJ6995" s="3">
        <v>54.5</v>
      </c>
      <c r="AK6995" s="3">
        <v>59.3</v>
      </c>
      <c r="AL6995" s="3">
        <v>65.269000000000005</v>
      </c>
      <c r="AM6995" s="3">
        <v>69.385999999999996</v>
      </c>
      <c r="AN6995" s="3">
        <v>71.796000000000006</v>
      </c>
      <c r="AO6995" s="3">
        <v>76.213999999999999</v>
      </c>
      <c r="AP6995" s="3">
        <v>80.531999999999996</v>
      </c>
      <c r="AQ6995" s="3">
        <v>84.85</v>
      </c>
      <c r="AR6995" s="3">
        <v>89.369</v>
      </c>
      <c r="AS6995" s="3">
        <v>94.087999999999994</v>
      </c>
      <c r="AT6995" s="3">
        <v>100.414</v>
      </c>
      <c r="AU6995" s="3">
        <v>105.151</v>
      </c>
      <c r="AV6995" s="3">
        <v>111.074</v>
      </c>
      <c r="AW6995" s="3">
        <v>116.932</v>
      </c>
      <c r="AX6995" s="3">
        <v>123.408</v>
      </c>
      <c r="AY6995" s="3">
        <v>130.19499999999999</v>
      </c>
      <c r="AZ6995" s="3">
        <v>137.35599999999999</v>
      </c>
      <c r="BA6995">
        <v>144.91</v>
      </c>
      <c r="BB6995">
        <v>2017</v>
      </c>
    </row>
    <row r="6996" spans="1:54" hidden="1" x14ac:dyDescent="0.2">
      <c r="A6996">
        <v>199</v>
      </c>
      <c r="B6996" t="s">
        <v>396</v>
      </c>
      <c r="C6996" t="s">
        <v>294</v>
      </c>
      <c r="D6996" t="s">
        <v>4</v>
      </c>
      <c r="E6996" t="s">
        <v>293</v>
      </c>
      <c r="F6996" t="s">
        <v>292</v>
      </c>
      <c r="G6996" t="s">
        <v>275</v>
      </c>
      <c r="I6996" t="s">
        <v>291</v>
      </c>
      <c r="J6996" s="3" t="s">
        <v>215</v>
      </c>
      <c r="K6996" s="3">
        <v>12.766</v>
      </c>
      <c r="L6996" s="3">
        <v>13.208</v>
      </c>
      <c r="M6996" s="3">
        <v>11.667</v>
      </c>
      <c r="N6996" s="3">
        <v>11.94</v>
      </c>
      <c r="O6996" s="3">
        <v>18.667000000000002</v>
      </c>
      <c r="P6996" s="3">
        <v>17.978000000000002</v>
      </c>
      <c r="Q6996" s="3">
        <v>15.238</v>
      </c>
      <c r="R6996" s="3">
        <v>12.397</v>
      </c>
      <c r="S6996" s="3">
        <v>15.441000000000001</v>
      </c>
      <c r="T6996" s="3">
        <v>14.65</v>
      </c>
      <c r="U6996" s="3">
        <v>16.111000000000001</v>
      </c>
      <c r="V6996" s="3">
        <v>9.5690000000000008</v>
      </c>
      <c r="W6996" s="3">
        <v>9.6069999999999993</v>
      </c>
      <c r="X6996" s="3">
        <v>9.5619999999999994</v>
      </c>
      <c r="Y6996" s="3">
        <v>6.9089999999999998</v>
      </c>
      <c r="Z6996" s="3">
        <v>9.5239999999999991</v>
      </c>
      <c r="AA6996" s="3">
        <v>6.2110000000000003</v>
      </c>
      <c r="AB6996" s="3">
        <v>9.0640000000000001</v>
      </c>
      <c r="AC6996" s="3">
        <v>2.145</v>
      </c>
      <c r="AD6996" s="3">
        <v>6.8239999999999998</v>
      </c>
      <c r="AE6996" s="3">
        <v>4.6680000000000001</v>
      </c>
      <c r="AF6996" s="3">
        <v>12.441000000000001</v>
      </c>
      <c r="AG6996" s="3">
        <v>0.20899999999999999</v>
      </c>
      <c r="AH6996" s="3">
        <v>3.5419999999999998</v>
      </c>
      <c r="AI6996" s="3">
        <v>3.6219999999999999</v>
      </c>
      <c r="AJ6996" s="3">
        <v>5.8250000000000002</v>
      </c>
      <c r="AK6996" s="3">
        <v>8.8070000000000004</v>
      </c>
      <c r="AL6996" s="3">
        <v>10.066000000000001</v>
      </c>
      <c r="AM6996" s="3">
        <v>6.3079999999999998</v>
      </c>
      <c r="AN6996" s="3">
        <v>3.4729999999999999</v>
      </c>
      <c r="AO6996" s="3">
        <v>6.1539999999999999</v>
      </c>
      <c r="AP6996" s="3">
        <v>5.665</v>
      </c>
      <c r="AQ6996" s="3">
        <v>5.3620000000000001</v>
      </c>
      <c r="AR6996" s="3">
        <v>5.3250000000000002</v>
      </c>
      <c r="AS6996" s="3">
        <v>5.2809999999999997</v>
      </c>
      <c r="AT6996" s="3">
        <v>6.7240000000000002</v>
      </c>
      <c r="AU6996" s="3">
        <v>4.7169999999999996</v>
      </c>
      <c r="AV6996" s="3">
        <v>5.633</v>
      </c>
      <c r="AW6996" s="3">
        <v>5.2729999999999997</v>
      </c>
      <c r="AX6996" s="3">
        <v>5.5380000000000003</v>
      </c>
      <c r="AY6996" s="3">
        <v>5.5</v>
      </c>
      <c r="AZ6996" s="3">
        <v>5.5</v>
      </c>
      <c r="BA6996">
        <v>5.5</v>
      </c>
      <c r="BB6996">
        <v>2017</v>
      </c>
    </row>
    <row r="6997" spans="1:54" hidden="1" x14ac:dyDescent="0.2">
      <c r="A6997">
        <v>199</v>
      </c>
      <c r="B6997" t="s">
        <v>396</v>
      </c>
      <c r="C6997" t="s">
        <v>290</v>
      </c>
      <c r="D6997" t="s">
        <v>4</v>
      </c>
      <c r="E6997" t="s">
        <v>289</v>
      </c>
      <c r="G6997" t="s">
        <v>288</v>
      </c>
    </row>
    <row r="6998" spans="1:54" hidden="1" x14ac:dyDescent="0.2">
      <c r="A6998">
        <v>199</v>
      </c>
      <c r="B6998" t="s">
        <v>396</v>
      </c>
      <c r="C6998" t="s">
        <v>287</v>
      </c>
      <c r="D6998" t="s">
        <v>4</v>
      </c>
      <c r="E6998" t="s">
        <v>286</v>
      </c>
      <c r="F6998" t="s">
        <v>285</v>
      </c>
      <c r="G6998" t="s">
        <v>275</v>
      </c>
      <c r="I6998" t="s">
        <v>1706</v>
      </c>
      <c r="J6998" s="3">
        <v>18.774000000000001</v>
      </c>
      <c r="K6998" s="3">
        <v>13.736000000000001</v>
      </c>
      <c r="L6998" s="3">
        <v>-17.367000000000001</v>
      </c>
      <c r="M6998" s="3">
        <v>-16.091999999999999</v>
      </c>
      <c r="N6998" s="3">
        <v>19.798999999999999</v>
      </c>
      <c r="O6998" s="3">
        <v>-14.036</v>
      </c>
      <c r="P6998" s="3">
        <v>-2.452</v>
      </c>
      <c r="Q6998" s="3">
        <v>3.4940000000000002</v>
      </c>
      <c r="R6998" s="3">
        <v>21.91</v>
      </c>
      <c r="S6998" s="3">
        <v>0.317</v>
      </c>
      <c r="T6998" s="3">
        <v>-5.8369999999999997</v>
      </c>
      <c r="U6998" s="3">
        <v>2.1429999999999998</v>
      </c>
      <c r="V6998" s="3">
        <v>5.3470000000000004</v>
      </c>
      <c r="W6998" s="3">
        <v>7.0179999999999998</v>
      </c>
      <c r="X6998" s="3">
        <v>16.093</v>
      </c>
      <c r="Y6998" s="3">
        <v>16.79</v>
      </c>
      <c r="Z6998" s="3">
        <v>8.7110000000000003</v>
      </c>
      <c r="AA6998" s="3">
        <v>5.3849999999999998</v>
      </c>
      <c r="AB6998" s="3">
        <v>2.0139999999999998</v>
      </c>
      <c r="AC6998" s="3">
        <v>-8.3620000000000001</v>
      </c>
      <c r="AD6998" s="3">
        <v>5.3380000000000001</v>
      </c>
      <c r="AE6998" s="3">
        <v>0.25</v>
      </c>
      <c r="AF6998" s="3">
        <v>5.3410000000000002</v>
      </c>
      <c r="AG6998" s="3">
        <v>8.0839999999999996</v>
      </c>
      <c r="AH6998" s="3">
        <v>15.509</v>
      </c>
      <c r="AI6998" s="3">
        <v>10.879</v>
      </c>
      <c r="AJ6998" s="3">
        <v>18.260999999999999</v>
      </c>
      <c r="AK6998" s="3">
        <v>9.3659999999999997</v>
      </c>
      <c r="AL6998" s="3">
        <v>2.8090000000000002</v>
      </c>
      <c r="AM6998" s="3">
        <v>-17.66</v>
      </c>
      <c r="AN6998" s="3">
        <v>10.794</v>
      </c>
      <c r="AO6998" s="3">
        <v>11.912000000000001</v>
      </c>
      <c r="AP6998" s="3">
        <v>4.22</v>
      </c>
      <c r="AQ6998" s="3">
        <v>5.0140000000000002</v>
      </c>
      <c r="AR6998" s="3">
        <v>-0.56399999999999995</v>
      </c>
      <c r="AS6998" s="3">
        <v>5.3869999999999996</v>
      </c>
      <c r="AT6998" s="3">
        <v>-3.7789999999999999</v>
      </c>
      <c r="AU6998" s="3">
        <v>1.877</v>
      </c>
      <c r="AV6998" s="3">
        <v>4.0880000000000001</v>
      </c>
      <c r="AW6998" s="3">
        <v>3.6160000000000001</v>
      </c>
      <c r="AX6998" s="3">
        <v>3.2280000000000002</v>
      </c>
      <c r="AY6998" s="3">
        <v>3.2280000000000002</v>
      </c>
      <c r="AZ6998" s="3">
        <v>3.2330000000000001</v>
      </c>
      <c r="BA6998">
        <v>3.2330000000000001</v>
      </c>
      <c r="BB6998">
        <v>2016</v>
      </c>
    </row>
    <row r="6999" spans="1:54" hidden="1" x14ac:dyDescent="0.2">
      <c r="A6999">
        <v>199</v>
      </c>
      <c r="B6999" t="s">
        <v>396</v>
      </c>
      <c r="C6999" t="s">
        <v>284</v>
      </c>
      <c r="D6999" t="s">
        <v>4</v>
      </c>
      <c r="E6999" t="s">
        <v>283</v>
      </c>
      <c r="F6999" t="s">
        <v>282</v>
      </c>
      <c r="G6999" t="s">
        <v>275</v>
      </c>
      <c r="I6999" t="s">
        <v>1706</v>
      </c>
      <c r="J6999" s="3">
        <v>21.616</v>
      </c>
      <c r="K6999" s="3">
        <v>14.215999999999999</v>
      </c>
      <c r="L6999" s="3">
        <v>-17.847999999999999</v>
      </c>
      <c r="M6999" s="3">
        <v>-18.681000000000001</v>
      </c>
      <c r="N6999" s="3">
        <v>21.472999999999999</v>
      </c>
      <c r="O6999" s="3">
        <v>-14.699</v>
      </c>
      <c r="P6999" s="3">
        <v>-5.3239999999999998</v>
      </c>
      <c r="Q6999" s="3">
        <v>3.9609999999999999</v>
      </c>
      <c r="R6999" s="3">
        <v>23.943000000000001</v>
      </c>
      <c r="S6999" s="3">
        <v>-1.54</v>
      </c>
      <c r="T6999" s="3">
        <v>-4.2649999999999997</v>
      </c>
      <c r="U6999" s="3">
        <v>0.38</v>
      </c>
      <c r="V6999" s="3">
        <v>5.5389999999999997</v>
      </c>
      <c r="W6999" s="3">
        <v>6.6950000000000003</v>
      </c>
      <c r="X6999" s="3">
        <v>18.917999999999999</v>
      </c>
      <c r="Y6999" s="3">
        <v>19.675999999999998</v>
      </c>
      <c r="Z6999" s="3">
        <v>11.852</v>
      </c>
      <c r="AA6999" s="3">
        <v>6.7320000000000002</v>
      </c>
      <c r="AB6999" s="3">
        <v>1.2230000000000001</v>
      </c>
      <c r="AC6999" s="3">
        <v>-9.2889999999999997</v>
      </c>
      <c r="AD6999" s="3">
        <v>7.7329999999999997</v>
      </c>
      <c r="AE6999" s="3">
        <v>0.155</v>
      </c>
      <c r="AF6999" s="3">
        <v>5.6139999999999999</v>
      </c>
      <c r="AG6999" s="3">
        <v>4.649</v>
      </c>
      <c r="AH6999" s="3">
        <v>17.895</v>
      </c>
      <c r="AI6999" s="3">
        <v>11.776</v>
      </c>
      <c r="AJ6999" s="3">
        <v>19.888000000000002</v>
      </c>
      <c r="AK6999" s="3">
        <v>10.045999999999999</v>
      </c>
      <c r="AL6999" s="3">
        <v>4.0789999999999997</v>
      </c>
      <c r="AM6999" s="3">
        <v>-21.393999999999998</v>
      </c>
      <c r="AN6999" s="3">
        <v>9.7430000000000003</v>
      </c>
      <c r="AO6999" s="3">
        <v>14.407999999999999</v>
      </c>
      <c r="AP6999" s="3">
        <v>6.4370000000000003</v>
      </c>
      <c r="AQ6999" s="3">
        <v>6.194</v>
      </c>
      <c r="AR6999" s="3">
        <v>1.4E-2</v>
      </c>
      <c r="AS6999" s="3">
        <v>5.4539999999999997</v>
      </c>
      <c r="AT6999" s="3">
        <v>-3.9820000000000002</v>
      </c>
      <c r="AU6999" s="3">
        <v>1.877</v>
      </c>
      <c r="AV6999" s="3">
        <v>4.0880000000000001</v>
      </c>
      <c r="AW6999" s="3">
        <v>3.6160000000000001</v>
      </c>
      <c r="AX6999" s="3">
        <v>3.2280000000000002</v>
      </c>
      <c r="AY6999" s="3">
        <v>3.2280000000000002</v>
      </c>
      <c r="AZ6999" s="3">
        <v>3.2330000000000001</v>
      </c>
      <c r="BA6999">
        <v>3.2330000000000001</v>
      </c>
      <c r="BB6999">
        <v>2016</v>
      </c>
    </row>
    <row r="7000" spans="1:54" hidden="1" x14ac:dyDescent="0.2">
      <c r="A7000">
        <v>199</v>
      </c>
      <c r="B7000" t="s">
        <v>396</v>
      </c>
      <c r="C7000" t="s">
        <v>281</v>
      </c>
      <c r="D7000" t="s">
        <v>4</v>
      </c>
      <c r="E7000" t="s">
        <v>280</v>
      </c>
      <c r="F7000" t="s">
        <v>279</v>
      </c>
      <c r="G7000" t="s">
        <v>275</v>
      </c>
      <c r="I7000" t="s">
        <v>1706</v>
      </c>
      <c r="J7000" s="3">
        <v>0.221</v>
      </c>
      <c r="K7000" s="3">
        <v>-5.3529999999999998</v>
      </c>
      <c r="L7000" s="3">
        <v>-2.645</v>
      </c>
      <c r="M7000" s="3">
        <v>-1.3280000000000001</v>
      </c>
      <c r="N7000" s="3">
        <v>2.6659999999999999</v>
      </c>
      <c r="O7000" s="3">
        <v>10.077</v>
      </c>
      <c r="P7000" s="3">
        <v>-3.6909999999999998</v>
      </c>
      <c r="Q7000" s="3">
        <v>4.649</v>
      </c>
      <c r="R7000" s="3">
        <v>8.17</v>
      </c>
      <c r="S7000" s="3">
        <v>2.1819999999999999</v>
      </c>
      <c r="T7000" s="3">
        <v>-0.434</v>
      </c>
      <c r="U7000" s="3">
        <v>-1.546</v>
      </c>
      <c r="V7000" s="3">
        <v>5.4909999999999997</v>
      </c>
      <c r="W7000" s="3">
        <v>10.379</v>
      </c>
      <c r="X7000" s="3">
        <v>2.4849999999999999</v>
      </c>
      <c r="Y7000" s="3">
        <v>10.938000000000001</v>
      </c>
      <c r="Z7000" s="3">
        <v>7.2039999999999997</v>
      </c>
      <c r="AA7000" s="3">
        <v>5.2949999999999999</v>
      </c>
      <c r="AB7000" s="3">
        <v>3.246</v>
      </c>
      <c r="AC7000" s="3">
        <v>1.2609999999999999</v>
      </c>
      <c r="AD7000" s="3">
        <v>8.3130000000000006</v>
      </c>
      <c r="AE7000" s="3">
        <v>2.3929999999999998</v>
      </c>
      <c r="AF7000" s="3">
        <v>0.98899999999999999</v>
      </c>
      <c r="AG7000" s="3">
        <v>0.11</v>
      </c>
      <c r="AH7000" s="3">
        <v>2.8330000000000002</v>
      </c>
      <c r="AI7000" s="3">
        <v>8.5679999999999996</v>
      </c>
      <c r="AJ7000" s="3">
        <v>7.4630000000000001</v>
      </c>
      <c r="AK7000" s="3">
        <v>7.8280000000000003</v>
      </c>
      <c r="AL7000" s="3">
        <v>1.55</v>
      </c>
      <c r="AM7000" s="3">
        <v>-17.024000000000001</v>
      </c>
      <c r="AN7000" s="3">
        <v>7.718</v>
      </c>
      <c r="AO7000" s="3">
        <v>3.496</v>
      </c>
      <c r="AP7000" s="3">
        <v>0.79400000000000004</v>
      </c>
      <c r="AQ7000" s="3">
        <v>3.9849999999999999</v>
      </c>
      <c r="AR7000" s="3">
        <v>3.577</v>
      </c>
      <c r="AS7000" s="3">
        <v>2.802</v>
      </c>
      <c r="AT7000" s="3">
        <v>0.96699999999999997</v>
      </c>
      <c r="AU7000" s="3">
        <v>-9.7000000000000003E-2</v>
      </c>
      <c r="AV7000" s="3">
        <v>3.6150000000000002</v>
      </c>
      <c r="AW7000" s="3">
        <v>3.28</v>
      </c>
      <c r="AX7000" s="3">
        <v>3.28</v>
      </c>
      <c r="AY7000" s="3">
        <v>3.28</v>
      </c>
      <c r="AZ7000" s="3">
        <v>3.28</v>
      </c>
      <c r="BA7000">
        <v>3.28</v>
      </c>
      <c r="BB7000">
        <v>2016</v>
      </c>
    </row>
    <row r="7001" spans="1:54" hidden="1" x14ac:dyDescent="0.2">
      <c r="A7001">
        <v>199</v>
      </c>
      <c r="B7001" t="s">
        <v>396</v>
      </c>
      <c r="C7001" t="s">
        <v>278</v>
      </c>
      <c r="D7001" t="s">
        <v>4</v>
      </c>
      <c r="E7001" t="s">
        <v>277</v>
      </c>
      <c r="F7001" t="s">
        <v>276</v>
      </c>
      <c r="G7001" t="s">
        <v>275</v>
      </c>
      <c r="I7001" t="s">
        <v>1706</v>
      </c>
      <c r="J7001" s="3">
        <v>0.624</v>
      </c>
      <c r="K7001" s="3">
        <v>-4.1859999999999999</v>
      </c>
      <c r="L7001" s="3">
        <v>-2.6120000000000001</v>
      </c>
      <c r="M7001" s="3">
        <v>-0.182</v>
      </c>
      <c r="N7001" s="3">
        <v>1.754</v>
      </c>
      <c r="O7001" s="3">
        <v>10.795999999999999</v>
      </c>
      <c r="P7001" s="3">
        <v>-3.2330000000000001</v>
      </c>
      <c r="Q7001" s="3">
        <v>5.7309999999999999</v>
      </c>
      <c r="R7001" s="3">
        <v>8.798</v>
      </c>
      <c r="S7001" s="3">
        <v>3.9E-2</v>
      </c>
      <c r="T7001" s="3">
        <v>-0.72</v>
      </c>
      <c r="U7001" s="3">
        <v>0.30499999999999999</v>
      </c>
      <c r="V7001" s="3">
        <v>6.4539999999999997</v>
      </c>
      <c r="W7001" s="3">
        <v>11.041</v>
      </c>
      <c r="X7001" s="3">
        <v>1.1919999999999999</v>
      </c>
      <c r="Y7001" s="3">
        <v>10.52</v>
      </c>
      <c r="Z7001" s="3">
        <v>5.3719999999999999</v>
      </c>
      <c r="AA7001" s="3">
        <v>5.1509999999999998</v>
      </c>
      <c r="AB7001" s="3">
        <v>1.98</v>
      </c>
      <c r="AC7001" s="3">
        <v>1.385</v>
      </c>
      <c r="AD7001" s="3">
        <v>8.9469999999999992</v>
      </c>
      <c r="AE7001" s="3">
        <v>0.81499999999999995</v>
      </c>
      <c r="AF7001" s="3">
        <v>-0.80900000000000005</v>
      </c>
      <c r="AG7001" s="3">
        <v>-1.7609999999999999</v>
      </c>
      <c r="AH7001" s="3">
        <v>4.1580000000000004</v>
      </c>
      <c r="AI7001" s="3">
        <v>8.8019999999999996</v>
      </c>
      <c r="AJ7001" s="3">
        <v>6.9859999999999998</v>
      </c>
      <c r="AK7001" s="3">
        <v>7.4589999999999996</v>
      </c>
      <c r="AL7001" s="3">
        <v>2.036</v>
      </c>
      <c r="AM7001" s="3">
        <v>-18.516999999999999</v>
      </c>
      <c r="AN7001" s="3">
        <v>8.702</v>
      </c>
      <c r="AO7001" s="3">
        <v>4.0250000000000004</v>
      </c>
      <c r="AP7001" s="3">
        <v>-0.25600000000000001</v>
      </c>
      <c r="AQ7001" s="3">
        <v>3.7450000000000001</v>
      </c>
      <c r="AR7001" s="3">
        <v>2.7879999999999998</v>
      </c>
      <c r="AS7001" s="3">
        <v>4.6379999999999999</v>
      </c>
      <c r="AT7001" s="3">
        <v>-0.61499999999999999</v>
      </c>
      <c r="AU7001" s="3">
        <v>-9.7000000000000003E-2</v>
      </c>
      <c r="AV7001" s="3">
        <v>3.6150000000000002</v>
      </c>
      <c r="AW7001" s="3">
        <v>3.28</v>
      </c>
      <c r="AX7001" s="3">
        <v>3.28</v>
      </c>
      <c r="AY7001" s="3">
        <v>3.28</v>
      </c>
      <c r="AZ7001" s="3">
        <v>3.28</v>
      </c>
      <c r="BA7001">
        <v>3.28</v>
      </c>
      <c r="BB7001">
        <v>2016</v>
      </c>
    </row>
    <row r="7002" spans="1:54" hidden="1" x14ac:dyDescent="0.2">
      <c r="A7002">
        <v>199</v>
      </c>
      <c r="B7002" t="s">
        <v>396</v>
      </c>
      <c r="C7002" t="s">
        <v>274</v>
      </c>
      <c r="D7002" t="s">
        <v>4</v>
      </c>
      <c r="E7002" t="s">
        <v>273</v>
      </c>
      <c r="F7002" t="s">
        <v>272</v>
      </c>
      <c r="G7002" t="s">
        <v>271</v>
      </c>
      <c r="I7002" t="s">
        <v>1707</v>
      </c>
      <c r="J7002" s="3">
        <v>9.2409999999999997</v>
      </c>
      <c r="K7002" s="3">
        <v>9.8239999999999998</v>
      </c>
      <c r="L7002" s="3">
        <v>10.755000000000001</v>
      </c>
      <c r="M7002" s="3">
        <v>12.542999999999999</v>
      </c>
      <c r="N7002" s="3">
        <v>13.718</v>
      </c>
      <c r="O7002" s="3">
        <v>15.452</v>
      </c>
      <c r="P7002" s="3">
        <v>16.048999999999999</v>
      </c>
      <c r="Q7002" s="3">
        <v>16.591999999999999</v>
      </c>
      <c r="R7002" s="3">
        <v>17.238</v>
      </c>
      <c r="S7002" s="3">
        <v>17.829000000000001</v>
      </c>
      <c r="T7002" s="3">
        <v>18.783999999999999</v>
      </c>
      <c r="U7002" s="3">
        <v>20.161999999999999</v>
      </c>
      <c r="V7002" s="3">
        <v>21.213000000000001</v>
      </c>
      <c r="W7002" s="3">
        <v>22.163</v>
      </c>
      <c r="X7002" s="3">
        <v>22.89</v>
      </c>
      <c r="Y7002" s="3">
        <v>16.5</v>
      </c>
      <c r="Z7002" s="3">
        <v>20.3</v>
      </c>
      <c r="AA7002" s="3">
        <v>22</v>
      </c>
      <c r="AB7002" s="3">
        <v>26.1</v>
      </c>
      <c r="AC7002" s="3">
        <v>23.3</v>
      </c>
      <c r="AD7002" s="3">
        <v>23</v>
      </c>
      <c r="AE7002" s="3">
        <v>25.95</v>
      </c>
      <c r="AF7002" s="3">
        <v>27.8</v>
      </c>
      <c r="AG7002" s="3">
        <v>27.65</v>
      </c>
      <c r="AH7002" s="3">
        <v>25.15</v>
      </c>
      <c r="AI7002" s="3">
        <v>24.65</v>
      </c>
      <c r="AJ7002" s="3">
        <v>23.55</v>
      </c>
      <c r="AK7002" s="3">
        <v>23</v>
      </c>
      <c r="AL7002" s="3">
        <v>22.524999999999999</v>
      </c>
      <c r="AM7002" s="3">
        <v>23.7</v>
      </c>
      <c r="AN7002" s="3">
        <v>24.875</v>
      </c>
      <c r="AO7002" s="3">
        <v>24.8</v>
      </c>
      <c r="AP7002" s="3">
        <v>24.875</v>
      </c>
      <c r="AQ7002" s="3">
        <v>24.725000000000001</v>
      </c>
      <c r="AR7002" s="3">
        <v>25.1</v>
      </c>
      <c r="AS7002" s="3">
        <v>25.35</v>
      </c>
      <c r="AT7002" s="3">
        <v>26.725000000000001</v>
      </c>
      <c r="AU7002" s="3">
        <v>27.45</v>
      </c>
      <c r="AV7002" s="3">
        <v>27.9</v>
      </c>
      <c r="AW7002" s="3">
        <v>28.3</v>
      </c>
      <c r="AX7002" s="3">
        <v>28.6</v>
      </c>
      <c r="AY7002" s="3">
        <v>28.748000000000001</v>
      </c>
      <c r="AZ7002" s="3">
        <v>28.888000000000002</v>
      </c>
      <c r="BA7002">
        <v>29.023</v>
      </c>
      <c r="BB7002">
        <v>2016</v>
      </c>
    </row>
    <row r="7003" spans="1:54" hidden="1" x14ac:dyDescent="0.2">
      <c r="A7003">
        <v>199</v>
      </c>
      <c r="B7003" t="s">
        <v>396</v>
      </c>
      <c r="C7003" t="s">
        <v>270</v>
      </c>
      <c r="D7003" t="s">
        <v>4</v>
      </c>
      <c r="E7003" t="s">
        <v>269</v>
      </c>
      <c r="F7003" t="s">
        <v>268</v>
      </c>
      <c r="G7003" t="s">
        <v>264</v>
      </c>
      <c r="H7003" t="s">
        <v>263</v>
      </c>
    </row>
    <row r="7004" spans="1:54" hidden="1" x14ac:dyDescent="0.2">
      <c r="A7004">
        <v>199</v>
      </c>
      <c r="B7004" t="s">
        <v>396</v>
      </c>
      <c r="C7004" t="s">
        <v>267</v>
      </c>
      <c r="D7004" t="s">
        <v>4</v>
      </c>
      <c r="E7004" t="s">
        <v>266</v>
      </c>
      <c r="F7004" t="s">
        <v>265</v>
      </c>
      <c r="G7004" t="s">
        <v>264</v>
      </c>
      <c r="H7004" t="s">
        <v>263</v>
      </c>
      <c r="I7004" t="s">
        <v>1708</v>
      </c>
      <c r="J7004" s="3">
        <v>29.08</v>
      </c>
      <c r="K7004" s="3">
        <v>29.83</v>
      </c>
      <c r="L7004" s="3">
        <v>30.61</v>
      </c>
      <c r="M7004" s="3">
        <v>31.41</v>
      </c>
      <c r="N7004" s="3">
        <v>32.21</v>
      </c>
      <c r="O7004" s="3">
        <v>32.979999999999997</v>
      </c>
      <c r="P7004" s="3">
        <v>33.729999999999997</v>
      </c>
      <c r="Q7004" s="3">
        <v>34.46</v>
      </c>
      <c r="R7004" s="3">
        <v>35.200000000000003</v>
      </c>
      <c r="S7004" s="3">
        <v>35.97</v>
      </c>
      <c r="T7004" s="3">
        <v>36.79</v>
      </c>
      <c r="U7004" s="3">
        <v>37.69</v>
      </c>
      <c r="V7004" s="3">
        <v>38.65</v>
      </c>
      <c r="W7004" s="3">
        <v>39.619999999999997</v>
      </c>
      <c r="X7004" s="3">
        <v>40.56</v>
      </c>
      <c r="Y7004" s="3">
        <v>41.43</v>
      </c>
      <c r="Z7004" s="3">
        <v>42.21</v>
      </c>
      <c r="AA7004" s="3">
        <v>42.92</v>
      </c>
      <c r="AB7004" s="3">
        <v>43.58</v>
      </c>
      <c r="AC7004" s="3">
        <v>44.23</v>
      </c>
      <c r="AD7004" s="3">
        <v>44.9</v>
      </c>
      <c r="AE7004" s="3">
        <v>45.58</v>
      </c>
      <c r="AF7004" s="3">
        <v>45.920999999999999</v>
      </c>
      <c r="AG7004" s="3">
        <v>46.460999999999999</v>
      </c>
      <c r="AH7004" s="3">
        <v>47.021000000000001</v>
      </c>
      <c r="AI7004" s="3">
        <v>47.601999999999997</v>
      </c>
      <c r="AJ7004" s="3">
        <v>48.204999999999998</v>
      </c>
      <c r="AK7004" s="3">
        <v>48.83</v>
      </c>
      <c r="AL7004" s="3">
        <v>49.478999999999999</v>
      </c>
      <c r="AM7004" s="3">
        <v>50.152000000000001</v>
      </c>
      <c r="AN7004" s="3">
        <v>50.85</v>
      </c>
      <c r="AO7004" s="3">
        <v>51.573999999999998</v>
      </c>
      <c r="AP7004" s="3">
        <v>52.325000000000003</v>
      </c>
      <c r="AQ7004" s="3">
        <v>53.103999999999999</v>
      </c>
      <c r="AR7004" s="3">
        <v>53.911999999999999</v>
      </c>
      <c r="AS7004" s="3">
        <v>54.75</v>
      </c>
      <c r="AT7004" s="3">
        <v>55.62</v>
      </c>
      <c r="AU7004" s="3">
        <v>56.521999999999998</v>
      </c>
      <c r="AV7004" s="3">
        <v>57.42</v>
      </c>
      <c r="AW7004" s="3">
        <v>58.332999999999998</v>
      </c>
      <c r="AX7004" s="3">
        <v>59.26</v>
      </c>
      <c r="AY7004" s="3">
        <v>60.201000000000001</v>
      </c>
      <c r="AZ7004" s="3">
        <v>61.158000000000001</v>
      </c>
      <c r="BA7004">
        <v>62.13</v>
      </c>
      <c r="BB7004">
        <v>2017</v>
      </c>
    </row>
    <row r="7005" spans="1:54" hidden="1" x14ac:dyDescent="0.2">
      <c r="A7005">
        <v>199</v>
      </c>
      <c r="B7005" t="s">
        <v>396</v>
      </c>
      <c r="C7005" t="s">
        <v>262</v>
      </c>
      <c r="D7005" t="s">
        <v>4</v>
      </c>
      <c r="E7005" t="s">
        <v>260</v>
      </c>
      <c r="F7005" t="s">
        <v>259</v>
      </c>
      <c r="G7005" t="s">
        <v>225</v>
      </c>
      <c r="H7005" t="s">
        <v>222</v>
      </c>
      <c r="I7005" t="s">
        <v>1709</v>
      </c>
      <c r="J7005" s="3" t="s">
        <v>215</v>
      </c>
      <c r="K7005" s="3" t="s">
        <v>215</v>
      </c>
      <c r="L7005" s="3" t="s">
        <v>215</v>
      </c>
      <c r="M7005" s="3" t="s">
        <v>215</v>
      </c>
      <c r="N7005" s="3" t="s">
        <v>215</v>
      </c>
      <c r="O7005" s="3" t="s">
        <v>215</v>
      </c>
      <c r="P7005" s="3" t="s">
        <v>215</v>
      </c>
      <c r="Q7005" s="3" t="s">
        <v>215</v>
      </c>
      <c r="R7005" s="3" t="s">
        <v>215</v>
      </c>
      <c r="S7005" s="3" t="s">
        <v>215</v>
      </c>
      <c r="T7005" s="3" t="s">
        <v>215</v>
      </c>
      <c r="U7005" s="3" t="s">
        <v>215</v>
      </c>
      <c r="V7005" s="3" t="s">
        <v>215</v>
      </c>
      <c r="W7005" s="3" t="s">
        <v>215</v>
      </c>
      <c r="X7005" s="3" t="s">
        <v>215</v>
      </c>
      <c r="Y7005" s="3" t="s">
        <v>215</v>
      </c>
      <c r="Z7005" s="3" t="s">
        <v>215</v>
      </c>
      <c r="AA7005" s="3" t="s">
        <v>215</v>
      </c>
      <c r="AB7005" s="3" t="s">
        <v>215</v>
      </c>
      <c r="AC7005" s="3" t="s">
        <v>215</v>
      </c>
      <c r="AD7005" s="3">
        <v>223.93600000000001</v>
      </c>
      <c r="AE7005" s="3">
        <v>251.898</v>
      </c>
      <c r="AF7005" s="3">
        <v>289.21499999999997</v>
      </c>
      <c r="AG7005" s="3">
        <v>313.44099999999997</v>
      </c>
      <c r="AH7005" s="3">
        <v>357.97899999999998</v>
      </c>
      <c r="AI7005" s="3">
        <v>459.93799999999999</v>
      </c>
      <c r="AJ7005" s="3">
        <v>524.30399999999997</v>
      </c>
      <c r="AK7005" s="3">
        <v>601.85400000000004</v>
      </c>
      <c r="AL7005" s="3">
        <v>666.56200000000001</v>
      </c>
      <c r="AM7005" s="3">
        <v>664.71</v>
      </c>
      <c r="AN7005" s="3">
        <v>726.03399999999999</v>
      </c>
      <c r="AO7005" s="3">
        <v>810.34699999999998</v>
      </c>
      <c r="AP7005" s="3">
        <v>876.64300000000003</v>
      </c>
      <c r="AQ7005" s="3">
        <v>967.35</v>
      </c>
      <c r="AR7005" s="3">
        <v>1049.8710000000001</v>
      </c>
      <c r="AS7005" s="3">
        <v>1140.098</v>
      </c>
      <c r="AT7005" s="3">
        <v>1246.2809999999999</v>
      </c>
      <c r="AU7005" s="3">
        <v>1319.7059999999999</v>
      </c>
      <c r="AV7005" s="3">
        <v>1439.7819999999999</v>
      </c>
      <c r="AW7005" s="3">
        <v>1561.7</v>
      </c>
      <c r="AX7005" s="3">
        <v>1686.405</v>
      </c>
      <c r="AY7005" s="3">
        <v>1819.9749999999999</v>
      </c>
      <c r="AZ7005" s="3">
        <v>1963.124</v>
      </c>
      <c r="BA7005">
        <v>2117.7339999999999</v>
      </c>
      <c r="BB7005">
        <v>2016</v>
      </c>
    </row>
    <row r="7006" spans="1:54" hidden="1" x14ac:dyDescent="0.2">
      <c r="A7006">
        <v>199</v>
      </c>
      <c r="B7006" t="s">
        <v>396</v>
      </c>
      <c r="C7006" t="s">
        <v>261</v>
      </c>
      <c r="D7006" t="s">
        <v>4</v>
      </c>
      <c r="E7006" t="s">
        <v>260</v>
      </c>
      <c r="F7006" t="s">
        <v>259</v>
      </c>
      <c r="G7006" t="s">
        <v>217</v>
      </c>
      <c r="I7006" t="s">
        <v>258</v>
      </c>
      <c r="J7006" s="3" t="s">
        <v>215</v>
      </c>
      <c r="K7006" s="3" t="s">
        <v>215</v>
      </c>
      <c r="L7006" s="3" t="s">
        <v>215</v>
      </c>
      <c r="M7006" s="3" t="s">
        <v>215</v>
      </c>
      <c r="N7006" s="3" t="s">
        <v>215</v>
      </c>
      <c r="O7006" s="3" t="s">
        <v>215</v>
      </c>
      <c r="P7006" s="3" t="s">
        <v>215</v>
      </c>
      <c r="Q7006" s="3" t="s">
        <v>215</v>
      </c>
      <c r="R7006" s="3" t="s">
        <v>215</v>
      </c>
      <c r="S7006" s="3" t="s">
        <v>215</v>
      </c>
      <c r="T7006" s="3" t="s">
        <v>215</v>
      </c>
      <c r="U7006" s="3" t="s">
        <v>215</v>
      </c>
      <c r="V7006" s="3" t="s">
        <v>215</v>
      </c>
      <c r="W7006" s="3" t="s">
        <v>215</v>
      </c>
      <c r="X7006" s="3" t="s">
        <v>215</v>
      </c>
      <c r="Y7006" s="3" t="s">
        <v>215</v>
      </c>
      <c r="Z7006" s="3" t="s">
        <v>215</v>
      </c>
      <c r="AA7006" s="3" t="s">
        <v>215</v>
      </c>
      <c r="AB7006" s="3" t="s">
        <v>215</v>
      </c>
      <c r="AC7006" s="3" t="s">
        <v>215</v>
      </c>
      <c r="AD7006" s="3">
        <v>23.664000000000001</v>
      </c>
      <c r="AE7006" s="3">
        <v>24.079000000000001</v>
      </c>
      <c r="AF7006" s="3">
        <v>23.759</v>
      </c>
      <c r="AG7006" s="3">
        <v>23.641999999999999</v>
      </c>
      <c r="AH7006" s="3">
        <v>24.242999999999999</v>
      </c>
      <c r="AI7006" s="3">
        <v>28.058</v>
      </c>
      <c r="AJ7006" s="3">
        <v>28.504000000000001</v>
      </c>
      <c r="AK7006" s="3">
        <v>28.530999999999999</v>
      </c>
      <c r="AL7006" s="3">
        <v>28.135999999999999</v>
      </c>
      <c r="AM7006" s="3">
        <v>26.507000000000001</v>
      </c>
      <c r="AN7006" s="3">
        <v>26.42</v>
      </c>
      <c r="AO7006" s="3">
        <v>26.8</v>
      </c>
      <c r="AP7006" s="3">
        <v>26.942</v>
      </c>
      <c r="AQ7006" s="3">
        <v>27.326000000000001</v>
      </c>
      <c r="AR7006" s="3">
        <v>27.588999999999999</v>
      </c>
      <c r="AS7006" s="3">
        <v>28.140999999999998</v>
      </c>
      <c r="AT7006" s="3">
        <v>28.648</v>
      </c>
      <c r="AU7006" s="3">
        <v>28.37</v>
      </c>
      <c r="AV7006" s="3">
        <v>28.97</v>
      </c>
      <c r="AW7006" s="3">
        <v>29.34</v>
      </c>
      <c r="AX7006" s="3">
        <v>29.51</v>
      </c>
      <c r="AY7006" s="3">
        <v>29.652999999999999</v>
      </c>
      <c r="AZ7006" s="3">
        <v>29.773</v>
      </c>
      <c r="BA7006">
        <v>29.896999999999998</v>
      </c>
      <c r="BB7006">
        <v>2016</v>
      </c>
    </row>
    <row r="7007" spans="1:54" hidden="1" x14ac:dyDescent="0.2">
      <c r="A7007">
        <v>199</v>
      </c>
      <c r="B7007" t="s">
        <v>396</v>
      </c>
      <c r="C7007" t="s">
        <v>257</v>
      </c>
      <c r="D7007" t="s">
        <v>4</v>
      </c>
      <c r="E7007" t="s">
        <v>255</v>
      </c>
      <c r="F7007" t="s">
        <v>254</v>
      </c>
      <c r="G7007" t="s">
        <v>225</v>
      </c>
      <c r="H7007" t="s">
        <v>222</v>
      </c>
      <c r="I7007" t="s">
        <v>1709</v>
      </c>
      <c r="J7007" s="3" t="s">
        <v>215</v>
      </c>
      <c r="K7007" s="3" t="s">
        <v>215</v>
      </c>
      <c r="L7007" s="3" t="s">
        <v>215</v>
      </c>
      <c r="M7007" s="3" t="s">
        <v>215</v>
      </c>
      <c r="N7007" s="3" t="s">
        <v>215</v>
      </c>
      <c r="O7007" s="3" t="s">
        <v>215</v>
      </c>
      <c r="P7007" s="3" t="s">
        <v>215</v>
      </c>
      <c r="Q7007" s="3" t="s">
        <v>215</v>
      </c>
      <c r="R7007" s="3" t="s">
        <v>215</v>
      </c>
      <c r="S7007" s="3" t="s">
        <v>215</v>
      </c>
      <c r="T7007" s="3" t="s">
        <v>215</v>
      </c>
      <c r="U7007" s="3" t="s">
        <v>215</v>
      </c>
      <c r="V7007" s="3" t="s">
        <v>215</v>
      </c>
      <c r="W7007" s="3" t="s">
        <v>215</v>
      </c>
      <c r="X7007" s="3" t="s">
        <v>215</v>
      </c>
      <c r="Y7007" s="3" t="s">
        <v>215</v>
      </c>
      <c r="Z7007" s="3" t="s">
        <v>215</v>
      </c>
      <c r="AA7007" s="3" t="s">
        <v>215</v>
      </c>
      <c r="AB7007" s="3" t="s">
        <v>215</v>
      </c>
      <c r="AC7007" s="3" t="s">
        <v>215</v>
      </c>
      <c r="AD7007" s="3">
        <v>238.49799999999999</v>
      </c>
      <c r="AE7007" s="3">
        <v>263.738</v>
      </c>
      <c r="AF7007" s="3">
        <v>302.25200000000001</v>
      </c>
      <c r="AG7007" s="3">
        <v>337.11099999999999</v>
      </c>
      <c r="AH7007" s="3">
        <v>375.22899999999998</v>
      </c>
      <c r="AI7007" s="3">
        <v>461.82900000000001</v>
      </c>
      <c r="AJ7007" s="3">
        <v>507.53899999999999</v>
      </c>
      <c r="AK7007" s="3">
        <v>573.25300000000004</v>
      </c>
      <c r="AL7007" s="3">
        <v>679.24699999999996</v>
      </c>
      <c r="AM7007" s="3">
        <v>795.16600000000005</v>
      </c>
      <c r="AN7007" s="3">
        <v>864.15700000000004</v>
      </c>
      <c r="AO7007" s="3">
        <v>933.61300000000006</v>
      </c>
      <c r="AP7007" s="3">
        <v>1020.652</v>
      </c>
      <c r="AQ7007" s="3">
        <v>1118.424</v>
      </c>
      <c r="AR7007" s="3">
        <v>1212.095</v>
      </c>
      <c r="AS7007" s="3">
        <v>1333.434</v>
      </c>
      <c r="AT7007" s="3">
        <v>1422.895</v>
      </c>
      <c r="AU7007" s="3">
        <v>1531.204</v>
      </c>
      <c r="AV7007" s="3">
        <v>1649.7429999999999</v>
      </c>
      <c r="AW7007" s="3">
        <v>1780.3489999999999</v>
      </c>
      <c r="AX7007" s="3">
        <v>1917.9970000000001</v>
      </c>
      <c r="AY7007" s="3">
        <v>2068.3620000000001</v>
      </c>
      <c r="AZ7007" s="3">
        <v>2231.9090000000001</v>
      </c>
      <c r="BA7007">
        <v>2408.3820000000001</v>
      </c>
      <c r="BB7007">
        <v>2016</v>
      </c>
    </row>
    <row r="7008" spans="1:54" hidden="1" x14ac:dyDescent="0.2">
      <c r="A7008">
        <v>199</v>
      </c>
      <c r="B7008" t="s">
        <v>396</v>
      </c>
      <c r="C7008" t="s">
        <v>256</v>
      </c>
      <c r="D7008" t="s">
        <v>4</v>
      </c>
      <c r="E7008" t="s">
        <v>255</v>
      </c>
      <c r="F7008" t="s">
        <v>254</v>
      </c>
      <c r="G7008" t="s">
        <v>217</v>
      </c>
      <c r="I7008" t="s">
        <v>253</v>
      </c>
      <c r="J7008" s="3" t="s">
        <v>215</v>
      </c>
      <c r="K7008" s="3" t="s">
        <v>215</v>
      </c>
      <c r="L7008" s="3" t="s">
        <v>215</v>
      </c>
      <c r="M7008" s="3" t="s">
        <v>215</v>
      </c>
      <c r="N7008" s="3" t="s">
        <v>215</v>
      </c>
      <c r="O7008" s="3" t="s">
        <v>215</v>
      </c>
      <c r="P7008" s="3" t="s">
        <v>215</v>
      </c>
      <c r="Q7008" s="3" t="s">
        <v>215</v>
      </c>
      <c r="R7008" s="3" t="s">
        <v>215</v>
      </c>
      <c r="S7008" s="3" t="s">
        <v>215</v>
      </c>
      <c r="T7008" s="3" t="s">
        <v>215</v>
      </c>
      <c r="U7008" s="3" t="s">
        <v>215</v>
      </c>
      <c r="V7008" s="3" t="s">
        <v>215</v>
      </c>
      <c r="W7008" s="3" t="s">
        <v>215</v>
      </c>
      <c r="X7008" s="3" t="s">
        <v>215</v>
      </c>
      <c r="Y7008" s="3" t="s">
        <v>215</v>
      </c>
      <c r="Z7008" s="3" t="s">
        <v>215</v>
      </c>
      <c r="AA7008" s="3" t="s">
        <v>215</v>
      </c>
      <c r="AB7008" s="3" t="s">
        <v>215</v>
      </c>
      <c r="AC7008" s="3" t="s">
        <v>215</v>
      </c>
      <c r="AD7008" s="3">
        <v>25.202999999999999</v>
      </c>
      <c r="AE7008" s="3">
        <v>25.21</v>
      </c>
      <c r="AF7008" s="3">
        <v>24.83</v>
      </c>
      <c r="AG7008" s="3">
        <v>25.428000000000001</v>
      </c>
      <c r="AH7008" s="3">
        <v>25.411000000000001</v>
      </c>
      <c r="AI7008" s="3">
        <v>28.172999999999998</v>
      </c>
      <c r="AJ7008" s="3">
        <v>27.593</v>
      </c>
      <c r="AK7008" s="3">
        <v>27.175000000000001</v>
      </c>
      <c r="AL7008" s="3">
        <v>28.672000000000001</v>
      </c>
      <c r="AM7008" s="3">
        <v>31.709</v>
      </c>
      <c r="AN7008" s="3">
        <v>31.446999999999999</v>
      </c>
      <c r="AO7008" s="3">
        <v>30.876999999999999</v>
      </c>
      <c r="AP7008" s="3">
        <v>31.367999999999999</v>
      </c>
      <c r="AQ7008" s="3">
        <v>31.594000000000001</v>
      </c>
      <c r="AR7008" s="3">
        <v>31.852</v>
      </c>
      <c r="AS7008" s="3">
        <v>32.912999999999997</v>
      </c>
      <c r="AT7008" s="3">
        <v>32.707999999999998</v>
      </c>
      <c r="AU7008" s="3">
        <v>32.915999999999997</v>
      </c>
      <c r="AV7008" s="3">
        <v>33.195</v>
      </c>
      <c r="AW7008" s="3">
        <v>33.447000000000003</v>
      </c>
      <c r="AX7008" s="3">
        <v>33.561999999999998</v>
      </c>
      <c r="AY7008" s="3">
        <v>33.700000000000003</v>
      </c>
      <c r="AZ7008" s="3">
        <v>33.85</v>
      </c>
      <c r="BA7008">
        <v>34</v>
      </c>
      <c r="BB7008">
        <v>2016</v>
      </c>
    </row>
    <row r="7009" spans="1:54" hidden="1" x14ac:dyDescent="0.2">
      <c r="A7009">
        <v>199</v>
      </c>
      <c r="B7009" t="s">
        <v>396</v>
      </c>
      <c r="C7009" t="s">
        <v>252</v>
      </c>
      <c r="D7009" t="s">
        <v>4</v>
      </c>
      <c r="E7009" t="s">
        <v>250</v>
      </c>
      <c r="F7009" t="s">
        <v>249</v>
      </c>
      <c r="G7009" t="s">
        <v>225</v>
      </c>
      <c r="H7009" t="s">
        <v>222</v>
      </c>
      <c r="I7009" t="s">
        <v>1709</v>
      </c>
      <c r="J7009" s="3" t="s">
        <v>215</v>
      </c>
      <c r="K7009" s="3" t="s">
        <v>215</v>
      </c>
      <c r="L7009" s="3" t="s">
        <v>215</v>
      </c>
      <c r="M7009" s="3" t="s">
        <v>215</v>
      </c>
      <c r="N7009" s="3" t="s">
        <v>215</v>
      </c>
      <c r="O7009" s="3" t="s">
        <v>215</v>
      </c>
      <c r="P7009" s="3" t="s">
        <v>215</v>
      </c>
      <c r="Q7009" s="3" t="s">
        <v>215</v>
      </c>
      <c r="R7009" s="3" t="s">
        <v>215</v>
      </c>
      <c r="S7009" s="3" t="s">
        <v>215</v>
      </c>
      <c r="T7009" s="3" t="s">
        <v>215</v>
      </c>
      <c r="U7009" s="3" t="s">
        <v>215</v>
      </c>
      <c r="V7009" s="3" t="s">
        <v>215</v>
      </c>
      <c r="W7009" s="3" t="s">
        <v>215</v>
      </c>
      <c r="X7009" s="3" t="s">
        <v>215</v>
      </c>
      <c r="Y7009" s="3" t="s">
        <v>215</v>
      </c>
      <c r="Z7009" s="3" t="s">
        <v>215</v>
      </c>
      <c r="AA7009" s="3" t="s">
        <v>215</v>
      </c>
      <c r="AB7009" s="3" t="s">
        <v>215</v>
      </c>
      <c r="AC7009" s="3" t="s">
        <v>215</v>
      </c>
      <c r="AD7009" s="3">
        <v>-14.563000000000001</v>
      </c>
      <c r="AE7009" s="3">
        <v>-11.84</v>
      </c>
      <c r="AF7009" s="3">
        <v>-13.037000000000001</v>
      </c>
      <c r="AG7009" s="3">
        <v>-23.67</v>
      </c>
      <c r="AH7009" s="3">
        <v>-17.25</v>
      </c>
      <c r="AI7009" s="3">
        <v>-1.891</v>
      </c>
      <c r="AJ7009" s="3">
        <v>16.765999999999998</v>
      </c>
      <c r="AK7009" s="3">
        <v>28.600999999999999</v>
      </c>
      <c r="AL7009" s="3">
        <v>-12.683999999999999</v>
      </c>
      <c r="AM7009" s="3">
        <v>-130.45599999999999</v>
      </c>
      <c r="AN7009" s="3">
        <v>-138.12299999999999</v>
      </c>
      <c r="AO7009" s="3">
        <v>-123.26600000000001</v>
      </c>
      <c r="AP7009" s="3">
        <v>-144.00899999999999</v>
      </c>
      <c r="AQ7009" s="3">
        <v>-151.07400000000001</v>
      </c>
      <c r="AR7009" s="3">
        <v>-162.22399999999999</v>
      </c>
      <c r="AS7009" s="3">
        <v>-193.33600000000001</v>
      </c>
      <c r="AT7009" s="3">
        <v>-176.614</v>
      </c>
      <c r="AU7009" s="3">
        <v>-211.49799999999999</v>
      </c>
      <c r="AV7009" s="3">
        <v>-209.96100000000001</v>
      </c>
      <c r="AW7009" s="3">
        <v>-218.649</v>
      </c>
      <c r="AX7009" s="3">
        <v>-231.59100000000001</v>
      </c>
      <c r="AY7009" s="3">
        <v>-248.387</v>
      </c>
      <c r="AZ7009" s="3">
        <v>-268.78500000000003</v>
      </c>
      <c r="BA7009">
        <v>-290.64800000000002</v>
      </c>
      <c r="BB7009">
        <v>2016</v>
      </c>
    </row>
    <row r="7010" spans="1:54" hidden="1" x14ac:dyDescent="0.2">
      <c r="A7010">
        <v>199</v>
      </c>
      <c r="B7010" t="s">
        <v>396</v>
      </c>
      <c r="C7010" t="s">
        <v>251</v>
      </c>
      <c r="D7010" t="s">
        <v>4</v>
      </c>
      <c r="E7010" t="s">
        <v>250</v>
      </c>
      <c r="F7010" t="s">
        <v>249</v>
      </c>
      <c r="G7010" t="s">
        <v>217</v>
      </c>
      <c r="I7010" t="s">
        <v>248</v>
      </c>
      <c r="J7010" s="3" t="s">
        <v>215</v>
      </c>
      <c r="K7010" s="3" t="s">
        <v>215</v>
      </c>
      <c r="L7010" s="3" t="s">
        <v>215</v>
      </c>
      <c r="M7010" s="3" t="s">
        <v>215</v>
      </c>
      <c r="N7010" s="3" t="s">
        <v>215</v>
      </c>
      <c r="O7010" s="3" t="s">
        <v>215</v>
      </c>
      <c r="P7010" s="3" t="s">
        <v>215</v>
      </c>
      <c r="Q7010" s="3" t="s">
        <v>215</v>
      </c>
      <c r="R7010" s="3" t="s">
        <v>215</v>
      </c>
      <c r="S7010" s="3" t="s">
        <v>215</v>
      </c>
      <c r="T7010" s="3" t="s">
        <v>215</v>
      </c>
      <c r="U7010" s="3" t="s">
        <v>215</v>
      </c>
      <c r="V7010" s="3" t="s">
        <v>215</v>
      </c>
      <c r="W7010" s="3" t="s">
        <v>215</v>
      </c>
      <c r="X7010" s="3" t="s">
        <v>215</v>
      </c>
      <c r="Y7010" s="3" t="s">
        <v>215</v>
      </c>
      <c r="Z7010" s="3" t="s">
        <v>215</v>
      </c>
      <c r="AA7010" s="3" t="s">
        <v>215</v>
      </c>
      <c r="AB7010" s="3" t="s">
        <v>215</v>
      </c>
      <c r="AC7010" s="3" t="s">
        <v>215</v>
      </c>
      <c r="AD7010" s="3">
        <v>-1.5389999999999999</v>
      </c>
      <c r="AE7010" s="3">
        <v>-1.1319999999999999</v>
      </c>
      <c r="AF7010" s="3">
        <v>-1.071</v>
      </c>
      <c r="AG7010" s="3">
        <v>-1.7849999999999999</v>
      </c>
      <c r="AH7010" s="3">
        <v>-1.1679999999999999</v>
      </c>
      <c r="AI7010" s="3">
        <v>-0.115</v>
      </c>
      <c r="AJ7010" s="3">
        <v>0.91100000000000003</v>
      </c>
      <c r="AK7010" s="3">
        <v>1.3560000000000001</v>
      </c>
      <c r="AL7010" s="3">
        <v>-0.53500000000000003</v>
      </c>
      <c r="AM7010" s="3">
        <v>-5.202</v>
      </c>
      <c r="AN7010" s="3">
        <v>-5.0259999999999998</v>
      </c>
      <c r="AO7010" s="3">
        <v>-4.077</v>
      </c>
      <c r="AP7010" s="3">
        <v>-4.4260000000000002</v>
      </c>
      <c r="AQ7010" s="3">
        <v>-4.2679999999999998</v>
      </c>
      <c r="AR7010" s="3">
        <v>-4.2629999999999999</v>
      </c>
      <c r="AS7010" s="3">
        <v>-4.7720000000000002</v>
      </c>
      <c r="AT7010" s="3">
        <v>-4.0599999999999996</v>
      </c>
      <c r="AU7010" s="3">
        <v>-4.5469999999999997</v>
      </c>
      <c r="AV7010" s="3">
        <v>-4.2249999999999996</v>
      </c>
      <c r="AW7010" s="3">
        <v>-4.1079999999999997</v>
      </c>
      <c r="AX7010" s="3">
        <v>-4.0529999999999999</v>
      </c>
      <c r="AY7010" s="3">
        <v>-4.0469999999999997</v>
      </c>
      <c r="AZ7010" s="3">
        <v>-4.0759999999999996</v>
      </c>
      <c r="BA7010">
        <v>-4.1029999999999998</v>
      </c>
      <c r="BB7010">
        <v>2016</v>
      </c>
    </row>
    <row r="7011" spans="1:54" hidden="1" x14ac:dyDescent="0.2">
      <c r="A7011">
        <v>199</v>
      </c>
      <c r="B7011" t="s">
        <v>396</v>
      </c>
      <c r="C7011" t="s">
        <v>247</v>
      </c>
      <c r="D7011" t="s">
        <v>4</v>
      </c>
      <c r="E7011" t="s">
        <v>245</v>
      </c>
      <c r="F7011" t="s">
        <v>244</v>
      </c>
      <c r="G7011" t="s">
        <v>225</v>
      </c>
      <c r="H7011" t="s">
        <v>222</v>
      </c>
      <c r="I7011" t="s">
        <v>1709</v>
      </c>
      <c r="J7011" s="3" t="s">
        <v>215</v>
      </c>
      <c r="K7011" s="3" t="s">
        <v>215</v>
      </c>
      <c r="L7011" s="3" t="s">
        <v>215</v>
      </c>
      <c r="M7011" s="3" t="s">
        <v>215</v>
      </c>
      <c r="N7011" s="3" t="s">
        <v>215</v>
      </c>
      <c r="O7011" s="3" t="s">
        <v>215</v>
      </c>
      <c r="P7011" s="3" t="s">
        <v>215</v>
      </c>
      <c r="Q7011" s="3" t="s">
        <v>215</v>
      </c>
      <c r="R7011" s="3" t="s">
        <v>215</v>
      </c>
      <c r="S7011" s="3" t="s">
        <v>215</v>
      </c>
      <c r="T7011" s="3" t="s">
        <v>215</v>
      </c>
      <c r="U7011" s="3" t="s">
        <v>215</v>
      </c>
      <c r="V7011" s="3" t="s">
        <v>215</v>
      </c>
      <c r="W7011" s="3" t="s">
        <v>215</v>
      </c>
      <c r="X7011" s="3" t="s">
        <v>215</v>
      </c>
      <c r="Y7011" s="3" t="s">
        <v>215</v>
      </c>
      <c r="Z7011" s="3" t="s">
        <v>215</v>
      </c>
      <c r="AA7011" s="3" t="s">
        <v>215</v>
      </c>
      <c r="AB7011" s="3" t="s">
        <v>215</v>
      </c>
      <c r="AC7011" s="3" t="s">
        <v>215</v>
      </c>
      <c r="AD7011" s="3">
        <v>-12.704000000000001</v>
      </c>
      <c r="AE7011" s="3">
        <v>-7.601</v>
      </c>
      <c r="AF7011" s="3">
        <v>-8.4789999999999992</v>
      </c>
      <c r="AG7011" s="3">
        <v>-15.804</v>
      </c>
      <c r="AH7011" s="3">
        <v>-11.7</v>
      </c>
      <c r="AI7011" s="3">
        <v>-0.14899999999999999</v>
      </c>
      <c r="AJ7011" s="3">
        <v>13.561999999999999</v>
      </c>
      <c r="AK7011" s="3">
        <v>16.744</v>
      </c>
      <c r="AL7011" s="3">
        <v>-21.789000000000001</v>
      </c>
      <c r="AM7011" s="3">
        <v>-91.492999999999995</v>
      </c>
      <c r="AN7011" s="3">
        <v>-104.429</v>
      </c>
      <c r="AO7011" s="3">
        <v>-113.488</v>
      </c>
      <c r="AP7011" s="3">
        <v>-136.65</v>
      </c>
      <c r="AQ7011" s="3">
        <v>-146.286</v>
      </c>
      <c r="AR7011" s="3">
        <v>-155.60300000000001</v>
      </c>
      <c r="AS7011" s="3">
        <v>-167.256</v>
      </c>
      <c r="AT7011" s="3">
        <v>-164.42599999999999</v>
      </c>
      <c r="AU7011" s="3">
        <v>-178.46700000000001</v>
      </c>
      <c r="AV7011" s="3">
        <v>-182.80699999999999</v>
      </c>
      <c r="AW7011" s="3">
        <v>-191.35300000000001</v>
      </c>
      <c r="AX7011" s="3">
        <v>-196.05600000000001</v>
      </c>
      <c r="AY7011" s="3">
        <v>-212.048</v>
      </c>
      <c r="AZ7011" s="3">
        <v>-239.53299999999999</v>
      </c>
      <c r="BA7011">
        <v>-259.81099999999998</v>
      </c>
      <c r="BB7011">
        <v>2016</v>
      </c>
    </row>
    <row r="7012" spans="1:54" hidden="1" x14ac:dyDescent="0.2">
      <c r="A7012">
        <v>199</v>
      </c>
      <c r="B7012" t="s">
        <v>396</v>
      </c>
      <c r="C7012" t="s">
        <v>246</v>
      </c>
      <c r="D7012" t="s">
        <v>4</v>
      </c>
      <c r="E7012" t="s">
        <v>245</v>
      </c>
      <c r="F7012" t="s">
        <v>244</v>
      </c>
      <c r="G7012" t="s">
        <v>243</v>
      </c>
      <c r="I7012" t="s">
        <v>362</v>
      </c>
      <c r="J7012" s="3" t="s">
        <v>215</v>
      </c>
      <c r="K7012" s="3" t="s">
        <v>215</v>
      </c>
      <c r="L7012" s="3" t="s">
        <v>215</v>
      </c>
      <c r="M7012" s="3" t="s">
        <v>215</v>
      </c>
      <c r="N7012" s="3" t="s">
        <v>215</v>
      </c>
      <c r="O7012" s="3" t="s">
        <v>215</v>
      </c>
      <c r="P7012" s="3" t="s">
        <v>215</v>
      </c>
      <c r="Q7012" s="3" t="s">
        <v>215</v>
      </c>
      <c r="R7012" s="3" t="s">
        <v>215</v>
      </c>
      <c r="S7012" s="3" t="s">
        <v>215</v>
      </c>
      <c r="T7012" s="3" t="s">
        <v>215</v>
      </c>
      <c r="U7012" s="3" t="s">
        <v>215</v>
      </c>
      <c r="V7012" s="3" t="s">
        <v>215</v>
      </c>
      <c r="W7012" s="3" t="s">
        <v>215</v>
      </c>
      <c r="X7012" s="3" t="s">
        <v>215</v>
      </c>
      <c r="Y7012" s="3" t="s">
        <v>215</v>
      </c>
      <c r="Z7012" s="3" t="s">
        <v>215</v>
      </c>
      <c r="AA7012" s="3" t="s">
        <v>215</v>
      </c>
      <c r="AB7012" s="3" t="s">
        <v>215</v>
      </c>
      <c r="AC7012" s="3" t="s">
        <v>215</v>
      </c>
      <c r="AD7012" s="3">
        <v>-1.3460000000000001</v>
      </c>
      <c r="AE7012" s="3">
        <v>-0.72499999999999998</v>
      </c>
      <c r="AF7012" s="3">
        <v>-0.69599999999999995</v>
      </c>
      <c r="AG7012" s="3">
        <v>-1.179</v>
      </c>
      <c r="AH7012" s="3">
        <v>-0.78500000000000003</v>
      </c>
      <c r="AI7012" s="3">
        <v>-8.9999999999999993E-3</v>
      </c>
      <c r="AJ7012" s="3">
        <v>0.74399999999999999</v>
      </c>
      <c r="AK7012" s="3">
        <v>0.81100000000000005</v>
      </c>
      <c r="AL7012" s="3">
        <v>-0.94</v>
      </c>
      <c r="AM7012" s="3">
        <v>-3.58</v>
      </c>
      <c r="AN7012" s="3">
        <v>-3.7549999999999999</v>
      </c>
      <c r="AO7012" s="3">
        <v>-3.7450000000000001</v>
      </c>
      <c r="AP7012" s="3">
        <v>-4.1859999999999999</v>
      </c>
      <c r="AQ7012" s="3">
        <v>-4.1310000000000002</v>
      </c>
      <c r="AR7012" s="3">
        <v>-4.085</v>
      </c>
      <c r="AS7012" s="3">
        <v>-4.1239999999999997</v>
      </c>
      <c r="AT7012" s="3">
        <v>-3.7519999999999998</v>
      </c>
      <c r="AU7012" s="3">
        <v>-3.8130000000000002</v>
      </c>
      <c r="AV7012" s="3">
        <v>-3.6589999999999998</v>
      </c>
      <c r="AW7012" s="3">
        <v>-3.5830000000000002</v>
      </c>
      <c r="AX7012" s="3">
        <v>-3.423</v>
      </c>
      <c r="AY7012" s="3">
        <v>-3.45</v>
      </c>
      <c r="AZ7012" s="3">
        <v>-3.629</v>
      </c>
      <c r="BA7012">
        <v>-3.665</v>
      </c>
      <c r="BB7012">
        <v>2016</v>
      </c>
    </row>
    <row r="7013" spans="1:54" hidden="1" x14ac:dyDescent="0.2">
      <c r="A7013">
        <v>199</v>
      </c>
      <c r="B7013" t="s">
        <v>396</v>
      </c>
      <c r="C7013" t="s">
        <v>242</v>
      </c>
      <c r="D7013" t="s">
        <v>4</v>
      </c>
      <c r="E7013" t="s">
        <v>240</v>
      </c>
      <c r="F7013" t="s">
        <v>239</v>
      </c>
      <c r="G7013" t="s">
        <v>225</v>
      </c>
      <c r="H7013" t="s">
        <v>222</v>
      </c>
      <c r="I7013" t="s">
        <v>1709</v>
      </c>
      <c r="J7013" s="3" t="s">
        <v>215</v>
      </c>
      <c r="K7013" s="3" t="s">
        <v>215</v>
      </c>
      <c r="L7013" s="3" t="s">
        <v>215</v>
      </c>
      <c r="M7013" s="3" t="s">
        <v>215</v>
      </c>
      <c r="N7013" s="3" t="s">
        <v>215</v>
      </c>
      <c r="O7013" s="3" t="s">
        <v>215</v>
      </c>
      <c r="P7013" s="3" t="s">
        <v>215</v>
      </c>
      <c r="Q7013" s="3" t="s">
        <v>215</v>
      </c>
      <c r="R7013" s="3" t="s">
        <v>215</v>
      </c>
      <c r="S7013" s="3" t="s">
        <v>215</v>
      </c>
      <c r="T7013" s="3" t="s">
        <v>215</v>
      </c>
      <c r="U7013" s="3" t="s">
        <v>215</v>
      </c>
      <c r="V7013" s="3" t="s">
        <v>215</v>
      </c>
      <c r="W7013" s="3" t="s">
        <v>215</v>
      </c>
      <c r="X7013" s="3" t="s">
        <v>215</v>
      </c>
      <c r="Y7013" s="3" t="s">
        <v>215</v>
      </c>
      <c r="Z7013" s="3" t="s">
        <v>215</v>
      </c>
      <c r="AA7013" s="3" t="s">
        <v>215</v>
      </c>
      <c r="AB7013" s="3" t="s">
        <v>215</v>
      </c>
      <c r="AC7013" s="3" t="s">
        <v>215</v>
      </c>
      <c r="AD7013" s="3">
        <v>31.283000000000001</v>
      </c>
      <c r="AE7013" s="3">
        <v>35.244</v>
      </c>
      <c r="AF7013" s="3">
        <v>34.392000000000003</v>
      </c>
      <c r="AG7013" s="3">
        <v>22.617000000000001</v>
      </c>
      <c r="AH7013" s="3">
        <v>31.175000000000001</v>
      </c>
      <c r="AI7013" s="3">
        <v>47.283000000000001</v>
      </c>
      <c r="AJ7013" s="3">
        <v>67.063000000000002</v>
      </c>
      <c r="AK7013" s="3">
        <v>80.164000000000001</v>
      </c>
      <c r="AL7013" s="3">
        <v>40.545000000000002</v>
      </c>
      <c r="AM7013" s="3">
        <v>-73.274000000000001</v>
      </c>
      <c r="AN7013" s="3">
        <v>-70.284999999999997</v>
      </c>
      <c r="AO7013" s="3">
        <v>-46.779000000000003</v>
      </c>
      <c r="AP7013" s="3">
        <v>-56.84</v>
      </c>
      <c r="AQ7013" s="3">
        <v>-48.314</v>
      </c>
      <c r="AR7013" s="3">
        <v>-47.808</v>
      </c>
      <c r="AS7013" s="3">
        <v>-63.631999999999998</v>
      </c>
      <c r="AT7013" s="3">
        <v>-28.504000000000001</v>
      </c>
      <c r="AU7013" s="3">
        <v>-45.151000000000003</v>
      </c>
      <c r="AV7013" s="3">
        <v>-22.922000000000001</v>
      </c>
      <c r="AW7013" s="3">
        <v>-7.6740000000000004</v>
      </c>
      <c r="AX7013" s="3">
        <v>-2.21</v>
      </c>
      <c r="AY7013" s="3">
        <v>0.90200000000000002</v>
      </c>
      <c r="AZ7013" s="3">
        <v>2.2290000000000001</v>
      </c>
      <c r="BA7013">
        <v>3.5230000000000001</v>
      </c>
      <c r="BB7013">
        <v>2016</v>
      </c>
    </row>
    <row r="7014" spans="1:54" hidden="1" x14ac:dyDescent="0.2">
      <c r="A7014">
        <v>199</v>
      </c>
      <c r="B7014" t="s">
        <v>396</v>
      </c>
      <c r="C7014" t="s">
        <v>241</v>
      </c>
      <c r="D7014" t="s">
        <v>4</v>
      </c>
      <c r="E7014" t="s">
        <v>240</v>
      </c>
      <c r="F7014" t="s">
        <v>239</v>
      </c>
      <c r="G7014" t="s">
        <v>217</v>
      </c>
      <c r="I7014" t="s">
        <v>238</v>
      </c>
      <c r="J7014" s="3" t="s">
        <v>215</v>
      </c>
      <c r="K7014" s="3" t="s">
        <v>215</v>
      </c>
      <c r="L7014" s="3" t="s">
        <v>215</v>
      </c>
      <c r="M7014" s="3" t="s">
        <v>215</v>
      </c>
      <c r="N7014" s="3" t="s">
        <v>215</v>
      </c>
      <c r="O7014" s="3" t="s">
        <v>215</v>
      </c>
      <c r="P7014" s="3" t="s">
        <v>215</v>
      </c>
      <c r="Q7014" s="3" t="s">
        <v>215</v>
      </c>
      <c r="R7014" s="3" t="s">
        <v>215</v>
      </c>
      <c r="S7014" s="3" t="s">
        <v>215</v>
      </c>
      <c r="T7014" s="3" t="s">
        <v>215</v>
      </c>
      <c r="U7014" s="3" t="s">
        <v>215</v>
      </c>
      <c r="V7014" s="3" t="s">
        <v>215</v>
      </c>
      <c r="W7014" s="3" t="s">
        <v>215</v>
      </c>
      <c r="X7014" s="3" t="s">
        <v>215</v>
      </c>
      <c r="Y7014" s="3" t="s">
        <v>215</v>
      </c>
      <c r="Z7014" s="3" t="s">
        <v>215</v>
      </c>
      <c r="AA7014" s="3" t="s">
        <v>215</v>
      </c>
      <c r="AB7014" s="3" t="s">
        <v>215</v>
      </c>
      <c r="AC7014" s="3" t="s">
        <v>215</v>
      </c>
      <c r="AD7014" s="3">
        <v>3.306</v>
      </c>
      <c r="AE7014" s="3">
        <v>3.3690000000000002</v>
      </c>
      <c r="AF7014" s="3">
        <v>2.8250000000000002</v>
      </c>
      <c r="AG7014" s="3">
        <v>1.706</v>
      </c>
      <c r="AH7014" s="3">
        <v>2.1110000000000002</v>
      </c>
      <c r="AI7014" s="3">
        <v>2.8839999999999999</v>
      </c>
      <c r="AJ7014" s="3">
        <v>3.6459999999999999</v>
      </c>
      <c r="AK7014" s="3">
        <v>3.8</v>
      </c>
      <c r="AL7014" s="3">
        <v>1.7110000000000001</v>
      </c>
      <c r="AM7014" s="3">
        <v>-2.9220000000000002</v>
      </c>
      <c r="AN7014" s="3">
        <v>-2.5579999999999998</v>
      </c>
      <c r="AO7014" s="3">
        <v>-1.5469999999999999</v>
      </c>
      <c r="AP7014" s="3">
        <v>-1.7470000000000001</v>
      </c>
      <c r="AQ7014" s="3">
        <v>-1.365</v>
      </c>
      <c r="AR7014" s="3">
        <v>-1.256</v>
      </c>
      <c r="AS7014" s="3">
        <v>-1.571</v>
      </c>
      <c r="AT7014" s="3">
        <v>-0.65500000000000003</v>
      </c>
      <c r="AU7014" s="3">
        <v>-0.97099999999999997</v>
      </c>
      <c r="AV7014" s="3">
        <v>-0.46100000000000002</v>
      </c>
      <c r="AW7014" s="3">
        <v>-0.14399999999999999</v>
      </c>
      <c r="AX7014" s="3">
        <v>-3.9E-2</v>
      </c>
      <c r="AY7014" s="3">
        <v>1.4999999999999999E-2</v>
      </c>
      <c r="AZ7014" s="3">
        <v>3.4000000000000002E-2</v>
      </c>
      <c r="BA7014">
        <v>0.05</v>
      </c>
      <c r="BB7014">
        <v>2016</v>
      </c>
    </row>
    <row r="7015" spans="1:54" hidden="1" x14ac:dyDescent="0.2">
      <c r="A7015">
        <v>199</v>
      </c>
      <c r="B7015" t="s">
        <v>396</v>
      </c>
      <c r="C7015" t="s">
        <v>237</v>
      </c>
      <c r="D7015" t="s">
        <v>4</v>
      </c>
      <c r="E7015" t="s">
        <v>235</v>
      </c>
      <c r="F7015" t="s">
        <v>234</v>
      </c>
      <c r="G7015" t="s">
        <v>225</v>
      </c>
      <c r="H7015" t="s">
        <v>222</v>
      </c>
      <c r="I7015" t="s">
        <v>1709</v>
      </c>
      <c r="J7015" s="3" t="s">
        <v>215</v>
      </c>
      <c r="K7015" s="3" t="s">
        <v>215</v>
      </c>
      <c r="L7015" s="3" t="s">
        <v>215</v>
      </c>
      <c r="M7015" s="3" t="s">
        <v>215</v>
      </c>
      <c r="N7015" s="3" t="s">
        <v>215</v>
      </c>
      <c r="O7015" s="3" t="s">
        <v>215</v>
      </c>
      <c r="P7015" s="3" t="s">
        <v>215</v>
      </c>
      <c r="Q7015" s="3" t="s">
        <v>215</v>
      </c>
      <c r="R7015" s="3" t="s">
        <v>215</v>
      </c>
      <c r="S7015" s="3" t="s">
        <v>215</v>
      </c>
      <c r="T7015" s="3" t="s">
        <v>215</v>
      </c>
      <c r="U7015" s="3" t="s">
        <v>215</v>
      </c>
      <c r="V7015" s="3" t="s">
        <v>215</v>
      </c>
      <c r="W7015" s="3" t="s">
        <v>215</v>
      </c>
      <c r="X7015" s="3" t="s">
        <v>215</v>
      </c>
      <c r="Y7015" s="3" t="s">
        <v>215</v>
      </c>
      <c r="Z7015" s="3" t="s">
        <v>215</v>
      </c>
      <c r="AA7015" s="3" t="s">
        <v>215</v>
      </c>
      <c r="AB7015" s="3" t="s">
        <v>215</v>
      </c>
      <c r="AC7015" s="3" t="s">
        <v>215</v>
      </c>
      <c r="AD7015" s="3">
        <v>392.72699999999998</v>
      </c>
      <c r="AE7015" s="3">
        <v>439.61200000000002</v>
      </c>
      <c r="AF7015" s="3">
        <v>427.17200000000003</v>
      </c>
      <c r="AG7015" s="3">
        <v>460.767</v>
      </c>
      <c r="AH7015" s="3">
        <v>496.00900000000001</v>
      </c>
      <c r="AI7015" s="3">
        <v>470.26</v>
      </c>
      <c r="AJ7015" s="3">
        <v>476.31099999999998</v>
      </c>
      <c r="AK7015" s="3">
        <v>482.01499999999999</v>
      </c>
      <c r="AL7015" s="3">
        <v>515.02700000000004</v>
      </c>
      <c r="AM7015" s="3">
        <v>636.18700000000001</v>
      </c>
      <c r="AN7015" s="3">
        <v>783.56700000000001</v>
      </c>
      <c r="AO7015" s="3">
        <v>947.40099999999995</v>
      </c>
      <c r="AP7015" s="3">
        <v>1133.6379999999999</v>
      </c>
      <c r="AQ7015" s="3">
        <v>1353.3420000000001</v>
      </c>
      <c r="AR7015" s="3">
        <v>1553.1289999999999</v>
      </c>
      <c r="AS7015" s="3">
        <v>1786.299</v>
      </c>
      <c r="AT7015" s="3">
        <v>1968.4259999999999</v>
      </c>
      <c r="AU7015" s="3">
        <v>2228.038</v>
      </c>
      <c r="AV7015" s="3">
        <v>2489.3409999999999</v>
      </c>
      <c r="AW7015" s="3">
        <v>2742.4189999999999</v>
      </c>
      <c r="AX7015" s="3">
        <v>3005.0210000000002</v>
      </c>
      <c r="AY7015" s="3">
        <v>3283.4720000000002</v>
      </c>
      <c r="AZ7015" s="3">
        <v>3580.3539999999998</v>
      </c>
      <c r="BA7015">
        <v>3896.8739999999998</v>
      </c>
      <c r="BB7015">
        <v>2016</v>
      </c>
    </row>
    <row r="7016" spans="1:54" hidden="1" x14ac:dyDescent="0.2">
      <c r="A7016">
        <v>199</v>
      </c>
      <c r="B7016" t="s">
        <v>396</v>
      </c>
      <c r="C7016" t="s">
        <v>236</v>
      </c>
      <c r="D7016" t="s">
        <v>4</v>
      </c>
      <c r="E7016" t="s">
        <v>235</v>
      </c>
      <c r="F7016" t="s">
        <v>234</v>
      </c>
      <c r="G7016" t="s">
        <v>217</v>
      </c>
      <c r="I7016" t="s">
        <v>354</v>
      </c>
      <c r="J7016" s="3" t="s">
        <v>215</v>
      </c>
      <c r="K7016" s="3" t="s">
        <v>215</v>
      </c>
      <c r="L7016" s="3" t="s">
        <v>215</v>
      </c>
      <c r="M7016" s="3" t="s">
        <v>215</v>
      </c>
      <c r="N7016" s="3" t="s">
        <v>215</v>
      </c>
      <c r="O7016" s="3" t="s">
        <v>215</v>
      </c>
      <c r="P7016" s="3" t="s">
        <v>215</v>
      </c>
      <c r="Q7016" s="3" t="s">
        <v>215</v>
      </c>
      <c r="R7016" s="3" t="s">
        <v>215</v>
      </c>
      <c r="S7016" s="3" t="s">
        <v>215</v>
      </c>
      <c r="T7016" s="3" t="s">
        <v>215</v>
      </c>
      <c r="U7016" s="3" t="s">
        <v>215</v>
      </c>
      <c r="V7016" s="3" t="s">
        <v>215</v>
      </c>
      <c r="W7016" s="3" t="s">
        <v>215</v>
      </c>
      <c r="X7016" s="3" t="s">
        <v>215</v>
      </c>
      <c r="Y7016" s="3" t="s">
        <v>215</v>
      </c>
      <c r="Z7016" s="3" t="s">
        <v>215</v>
      </c>
      <c r="AA7016" s="3" t="s">
        <v>215</v>
      </c>
      <c r="AB7016" s="3" t="s">
        <v>215</v>
      </c>
      <c r="AC7016" s="3" t="s">
        <v>215</v>
      </c>
      <c r="AD7016" s="3">
        <v>41.5</v>
      </c>
      <c r="AE7016" s="3">
        <v>42.021999999999998</v>
      </c>
      <c r="AF7016" s="3">
        <v>35.093000000000004</v>
      </c>
      <c r="AG7016" s="3">
        <v>34.755000000000003</v>
      </c>
      <c r="AH7016" s="3">
        <v>33.591000000000001</v>
      </c>
      <c r="AI7016" s="3">
        <v>28.687000000000001</v>
      </c>
      <c r="AJ7016" s="3">
        <v>25.895</v>
      </c>
      <c r="AK7016" s="3">
        <v>22.85</v>
      </c>
      <c r="AL7016" s="3">
        <v>21.74</v>
      </c>
      <c r="AM7016" s="3">
        <v>25.37</v>
      </c>
      <c r="AN7016" s="3">
        <v>28.513999999999999</v>
      </c>
      <c r="AO7016" s="3">
        <v>31.332999999999998</v>
      </c>
      <c r="AP7016" s="3">
        <v>34.840000000000003</v>
      </c>
      <c r="AQ7016" s="3">
        <v>38.229999999999997</v>
      </c>
      <c r="AR7016" s="3">
        <v>40.814</v>
      </c>
      <c r="AS7016" s="3">
        <v>44.091000000000001</v>
      </c>
      <c r="AT7016" s="3">
        <v>45.247999999999998</v>
      </c>
      <c r="AU7016" s="3">
        <v>47.896000000000001</v>
      </c>
      <c r="AV7016" s="3">
        <v>50.088999999999999</v>
      </c>
      <c r="AW7016" s="3">
        <v>51.521999999999998</v>
      </c>
      <c r="AX7016" s="3">
        <v>52.582999999999998</v>
      </c>
      <c r="AY7016" s="3">
        <v>53.497999999999998</v>
      </c>
      <c r="AZ7016" s="3">
        <v>54.301000000000002</v>
      </c>
      <c r="BA7016">
        <v>55.014000000000003</v>
      </c>
      <c r="BB7016">
        <v>2016</v>
      </c>
    </row>
    <row r="7017" spans="1:54" hidden="1" x14ac:dyDescent="0.2">
      <c r="A7017">
        <v>199</v>
      </c>
      <c r="B7017" t="s">
        <v>396</v>
      </c>
      <c r="C7017" t="s">
        <v>233</v>
      </c>
      <c r="D7017" t="s">
        <v>4</v>
      </c>
      <c r="E7017" t="s">
        <v>231</v>
      </c>
      <c r="F7017" t="s">
        <v>230</v>
      </c>
      <c r="G7017" t="s">
        <v>225</v>
      </c>
      <c r="H7017" t="s">
        <v>222</v>
      </c>
      <c r="I7017" t="s">
        <v>1709</v>
      </c>
      <c r="J7017" s="3" t="s">
        <v>215</v>
      </c>
      <c r="K7017" s="3" t="s">
        <v>215</v>
      </c>
      <c r="L7017" s="3" t="s">
        <v>215</v>
      </c>
      <c r="M7017" s="3" t="s">
        <v>215</v>
      </c>
      <c r="N7017" s="3" t="s">
        <v>215</v>
      </c>
      <c r="O7017" s="3" t="s">
        <v>215</v>
      </c>
      <c r="P7017" s="3" t="s">
        <v>215</v>
      </c>
      <c r="Q7017" s="3" t="s">
        <v>215</v>
      </c>
      <c r="R7017" s="3" t="s">
        <v>215</v>
      </c>
      <c r="S7017" s="3" t="s">
        <v>215</v>
      </c>
      <c r="T7017" s="3" t="s">
        <v>215</v>
      </c>
      <c r="U7017" s="3" t="s">
        <v>215</v>
      </c>
      <c r="V7017" s="3" t="s">
        <v>215</v>
      </c>
      <c r="W7017" s="3" t="s">
        <v>215</v>
      </c>
      <c r="X7017" s="3" t="s">
        <v>215</v>
      </c>
      <c r="Y7017" s="3" t="s">
        <v>215</v>
      </c>
      <c r="Z7017" s="3" t="s">
        <v>215</v>
      </c>
      <c r="AA7017" s="3" t="s">
        <v>215</v>
      </c>
      <c r="AB7017" s="3" t="s">
        <v>215</v>
      </c>
      <c r="AC7017" s="3" t="s">
        <v>215</v>
      </c>
      <c r="AD7017" s="3">
        <v>399.44499999999999</v>
      </c>
      <c r="AE7017" s="3">
        <v>443.584</v>
      </c>
      <c r="AF7017" s="3">
        <v>432.70499999999998</v>
      </c>
      <c r="AG7017" s="3">
        <v>469.68599999999998</v>
      </c>
      <c r="AH7017" s="3">
        <v>507.85</v>
      </c>
      <c r="AI7017" s="3">
        <v>544.375</v>
      </c>
      <c r="AJ7017" s="3">
        <v>576.62199999999996</v>
      </c>
      <c r="AK7017" s="3">
        <v>570.846</v>
      </c>
      <c r="AL7017" s="3">
        <v>627.93600000000004</v>
      </c>
      <c r="AM7017" s="3">
        <v>754.26599999999996</v>
      </c>
      <c r="AN7017" s="3">
        <v>952.87699999999995</v>
      </c>
      <c r="AO7017" s="3">
        <v>1155.857</v>
      </c>
      <c r="AP7017" s="3">
        <v>1334.08</v>
      </c>
      <c r="AQ7017" s="3">
        <v>1561.116</v>
      </c>
      <c r="AR7017" s="3">
        <v>1787.9380000000001</v>
      </c>
      <c r="AS7017" s="3">
        <v>1997.8910000000001</v>
      </c>
      <c r="AT7017" s="3">
        <v>2243.2640000000001</v>
      </c>
      <c r="AU7017" s="3">
        <v>2450.2449999999999</v>
      </c>
      <c r="AV7017" s="3">
        <v>2727.7269999999999</v>
      </c>
      <c r="AW7017" s="3">
        <v>2964.7280000000001</v>
      </c>
      <c r="AX7017" s="3">
        <v>3221.049</v>
      </c>
      <c r="AY7017" s="3">
        <v>3500.7869999999998</v>
      </c>
      <c r="AZ7017" s="3">
        <v>3798.9549999999999</v>
      </c>
      <c r="BA7017">
        <v>4116.76</v>
      </c>
      <c r="BB7017">
        <v>2016</v>
      </c>
    </row>
    <row r="7018" spans="1:54" hidden="1" x14ac:dyDescent="0.2">
      <c r="A7018">
        <v>199</v>
      </c>
      <c r="B7018" t="s">
        <v>396</v>
      </c>
      <c r="C7018" t="s">
        <v>232</v>
      </c>
      <c r="D7018" t="s">
        <v>4</v>
      </c>
      <c r="E7018" t="s">
        <v>231</v>
      </c>
      <c r="F7018" t="s">
        <v>230</v>
      </c>
      <c r="G7018" t="s">
        <v>217</v>
      </c>
      <c r="I7018" t="s">
        <v>229</v>
      </c>
      <c r="J7018" s="3" t="s">
        <v>215</v>
      </c>
      <c r="K7018" s="3" t="s">
        <v>215</v>
      </c>
      <c r="L7018" s="3" t="s">
        <v>215</v>
      </c>
      <c r="M7018" s="3" t="s">
        <v>215</v>
      </c>
      <c r="N7018" s="3" t="s">
        <v>215</v>
      </c>
      <c r="O7018" s="3" t="s">
        <v>215</v>
      </c>
      <c r="P7018" s="3" t="s">
        <v>215</v>
      </c>
      <c r="Q7018" s="3" t="s">
        <v>215</v>
      </c>
      <c r="R7018" s="3" t="s">
        <v>215</v>
      </c>
      <c r="S7018" s="3" t="s">
        <v>215</v>
      </c>
      <c r="T7018" s="3" t="s">
        <v>215</v>
      </c>
      <c r="U7018" s="3" t="s">
        <v>215</v>
      </c>
      <c r="V7018" s="3" t="s">
        <v>215</v>
      </c>
      <c r="W7018" s="3" t="s">
        <v>215</v>
      </c>
      <c r="X7018" s="3" t="s">
        <v>215</v>
      </c>
      <c r="Y7018" s="3" t="s">
        <v>215</v>
      </c>
      <c r="Z7018" s="3" t="s">
        <v>215</v>
      </c>
      <c r="AA7018" s="3" t="s">
        <v>215</v>
      </c>
      <c r="AB7018" s="3" t="s">
        <v>215</v>
      </c>
      <c r="AC7018" s="3" t="s">
        <v>215</v>
      </c>
      <c r="AD7018" s="3">
        <v>42.21</v>
      </c>
      <c r="AE7018" s="3">
        <v>42.402000000000001</v>
      </c>
      <c r="AF7018" s="3">
        <v>35.546999999999997</v>
      </c>
      <c r="AG7018" s="3">
        <v>35.427999999999997</v>
      </c>
      <c r="AH7018" s="3">
        <v>34.393000000000001</v>
      </c>
      <c r="AI7018" s="3">
        <v>33.209000000000003</v>
      </c>
      <c r="AJ7018" s="3">
        <v>31.347999999999999</v>
      </c>
      <c r="AK7018" s="3">
        <v>27.061</v>
      </c>
      <c r="AL7018" s="3">
        <v>26.506</v>
      </c>
      <c r="AM7018" s="3">
        <v>30.077999999999999</v>
      </c>
      <c r="AN7018" s="3">
        <v>34.674999999999997</v>
      </c>
      <c r="AO7018" s="3">
        <v>38.226999999999997</v>
      </c>
      <c r="AP7018" s="3">
        <v>41</v>
      </c>
      <c r="AQ7018" s="3">
        <v>44.1</v>
      </c>
      <c r="AR7018" s="3">
        <v>46.984999999999999</v>
      </c>
      <c r="AS7018" s="3">
        <v>49.313000000000002</v>
      </c>
      <c r="AT7018" s="3">
        <v>51.566000000000003</v>
      </c>
      <c r="AU7018" s="3">
        <v>52.673000000000002</v>
      </c>
      <c r="AV7018" s="3">
        <v>54.884999999999998</v>
      </c>
      <c r="AW7018" s="3">
        <v>55.698</v>
      </c>
      <c r="AX7018" s="3">
        <v>56.363999999999997</v>
      </c>
      <c r="AY7018" s="3">
        <v>57.037999999999997</v>
      </c>
      <c r="AZ7018" s="3">
        <v>57.616</v>
      </c>
      <c r="BA7018">
        <v>58.118000000000002</v>
      </c>
      <c r="BB7018">
        <v>2016</v>
      </c>
    </row>
    <row r="7019" spans="1:54" hidden="1" x14ac:dyDescent="0.2">
      <c r="A7019">
        <v>199</v>
      </c>
      <c r="B7019" t="s">
        <v>396</v>
      </c>
      <c r="C7019" t="s">
        <v>228</v>
      </c>
      <c r="D7019" t="s">
        <v>4</v>
      </c>
      <c r="E7019" t="s">
        <v>227</v>
      </c>
      <c r="F7019" t="s">
        <v>226</v>
      </c>
      <c r="G7019" t="s">
        <v>225</v>
      </c>
      <c r="H7019" t="s">
        <v>222</v>
      </c>
      <c r="I7019" t="s">
        <v>1709</v>
      </c>
      <c r="J7019" s="3">
        <v>64.628</v>
      </c>
      <c r="K7019" s="3">
        <v>74.994</v>
      </c>
      <c r="L7019" s="3">
        <v>85.152000000000001</v>
      </c>
      <c r="M7019" s="3">
        <v>97.39</v>
      </c>
      <c r="N7019" s="3">
        <v>114.104</v>
      </c>
      <c r="O7019" s="3">
        <v>131.67500000000001</v>
      </c>
      <c r="P7019" s="3">
        <v>154.28899999999999</v>
      </c>
      <c r="Q7019" s="3">
        <v>180.339</v>
      </c>
      <c r="R7019" s="3">
        <v>216.381</v>
      </c>
      <c r="S7019" s="3">
        <v>259.726</v>
      </c>
      <c r="T7019" s="3">
        <v>298.971</v>
      </c>
      <c r="U7019" s="3">
        <v>342.24400000000003</v>
      </c>
      <c r="V7019" s="3">
        <v>383.72300000000001</v>
      </c>
      <c r="W7019" s="3">
        <v>438.88400000000001</v>
      </c>
      <c r="X7019" s="3">
        <v>496.233</v>
      </c>
      <c r="Y7019" s="3">
        <v>563.87</v>
      </c>
      <c r="Z7019" s="3">
        <v>634.61099999999999</v>
      </c>
      <c r="AA7019" s="3">
        <v>703.11699999999996</v>
      </c>
      <c r="AB7019" s="3">
        <v>761.65800000000002</v>
      </c>
      <c r="AC7019" s="3">
        <v>834.75300000000004</v>
      </c>
      <c r="AD7019" s="3">
        <v>946.32399999999996</v>
      </c>
      <c r="AE7019" s="3">
        <v>1046.144</v>
      </c>
      <c r="AF7019" s="3">
        <v>1217.2650000000001</v>
      </c>
      <c r="AG7019" s="3">
        <v>1325.7660000000001</v>
      </c>
      <c r="AH7019" s="3">
        <v>1476.623</v>
      </c>
      <c r="AI7019" s="3">
        <v>1639.2539999999999</v>
      </c>
      <c r="AJ7019" s="3">
        <v>1839.4</v>
      </c>
      <c r="AK7019" s="3">
        <v>2109.502</v>
      </c>
      <c r="AL7019" s="3">
        <v>2369.0630000000001</v>
      </c>
      <c r="AM7019" s="3">
        <v>2507.6770000000001</v>
      </c>
      <c r="AN7019" s="3">
        <v>2748.009</v>
      </c>
      <c r="AO7019" s="3">
        <v>3023.6590000000001</v>
      </c>
      <c r="AP7019" s="3">
        <v>3253.8519999999999</v>
      </c>
      <c r="AQ7019" s="3">
        <v>3539.9769999999999</v>
      </c>
      <c r="AR7019" s="3">
        <v>3805.3490000000002</v>
      </c>
      <c r="AS7019" s="3">
        <v>4051.4209999999998</v>
      </c>
      <c r="AT7019" s="3">
        <v>4350.3140000000003</v>
      </c>
      <c r="AU7019" s="3">
        <v>4651.7839999999997</v>
      </c>
      <c r="AV7019" s="3">
        <v>4969.8810000000003</v>
      </c>
      <c r="AW7019" s="3">
        <v>5322.8320000000003</v>
      </c>
      <c r="AX7019" s="3">
        <v>5714.7650000000003</v>
      </c>
      <c r="AY7019" s="3">
        <v>6137.6</v>
      </c>
      <c r="AZ7019" s="3">
        <v>6593.5590000000002</v>
      </c>
      <c r="BA7019">
        <v>7083.3919999999998</v>
      </c>
      <c r="BB7019">
        <v>2016</v>
      </c>
    </row>
    <row r="7020" spans="1:54" hidden="1" x14ac:dyDescent="0.2">
      <c r="A7020">
        <v>199</v>
      </c>
      <c r="B7020" t="s">
        <v>396</v>
      </c>
      <c r="C7020" t="s">
        <v>224</v>
      </c>
      <c r="D7020" t="s">
        <v>4</v>
      </c>
      <c r="E7020" t="s">
        <v>219</v>
      </c>
      <c r="F7020" t="s">
        <v>218</v>
      </c>
      <c r="G7020" t="s">
        <v>223</v>
      </c>
      <c r="H7020" t="s">
        <v>222</v>
      </c>
      <c r="I7020" t="s">
        <v>1710</v>
      </c>
      <c r="J7020" s="3">
        <v>3.2869999999999999</v>
      </c>
      <c r="K7020" s="3">
        <v>-5.1429999999999998</v>
      </c>
      <c r="L7020" s="3">
        <v>-3.4220000000000002</v>
      </c>
      <c r="M7020" s="3">
        <v>-0.40400000000000003</v>
      </c>
      <c r="N7020" s="3">
        <v>-1.873</v>
      </c>
      <c r="O7020" s="3">
        <v>2.3210000000000002</v>
      </c>
      <c r="P7020" s="3">
        <v>2.7749999999999999</v>
      </c>
      <c r="Q7020" s="3">
        <v>5.1050000000000004</v>
      </c>
      <c r="R7020" s="3">
        <v>2.5670000000000002</v>
      </c>
      <c r="S7020" s="3">
        <v>1.514</v>
      </c>
      <c r="T7020" s="3">
        <v>1.5449999999999999</v>
      </c>
      <c r="U7020" s="3">
        <v>1.4159999999999999</v>
      </c>
      <c r="V7020" s="3">
        <v>1.9630000000000001</v>
      </c>
      <c r="W7020" s="3">
        <v>2.778</v>
      </c>
      <c r="X7020" s="3">
        <v>1.6E-2</v>
      </c>
      <c r="Y7020" s="3">
        <v>-2.4940000000000002</v>
      </c>
      <c r="Z7020" s="3">
        <v>-1.6559999999999999</v>
      </c>
      <c r="AA7020" s="3">
        <v>-2.2210000000000001</v>
      </c>
      <c r="AB7020" s="3">
        <v>-2.3679999999999999</v>
      </c>
      <c r="AC7020" s="3">
        <v>-0.68</v>
      </c>
      <c r="AD7020" s="3">
        <v>-0.17199999999999999</v>
      </c>
      <c r="AE7020" s="3">
        <v>0.33300000000000002</v>
      </c>
      <c r="AF7020" s="3">
        <v>1.044</v>
      </c>
      <c r="AG7020" s="3">
        <v>-1.4470000000000001</v>
      </c>
      <c r="AH7020" s="3">
        <v>-6.3319999999999999</v>
      </c>
      <c r="AI7020" s="3">
        <v>-8.0630000000000006</v>
      </c>
      <c r="AJ7020" s="3">
        <v>-12.17</v>
      </c>
      <c r="AK7020" s="3">
        <v>-16.097999999999999</v>
      </c>
      <c r="AL7020" s="3">
        <v>-15.896000000000001</v>
      </c>
      <c r="AM7020" s="3">
        <v>-8.109</v>
      </c>
      <c r="AN7020" s="3">
        <v>-5.633</v>
      </c>
      <c r="AO7020" s="3">
        <v>-9.2460000000000004</v>
      </c>
      <c r="AP7020" s="3">
        <v>-20.335000000000001</v>
      </c>
      <c r="AQ7020" s="3">
        <v>-21.567</v>
      </c>
      <c r="AR7020" s="3">
        <v>-18.649999999999999</v>
      </c>
      <c r="AS7020" s="3">
        <v>-13.95</v>
      </c>
      <c r="AT7020" s="3">
        <v>-9.6310000000000002</v>
      </c>
      <c r="AU7020" s="3">
        <v>-7.9119999999999999</v>
      </c>
      <c r="AV7020" s="3">
        <v>-10.603</v>
      </c>
      <c r="AW7020" s="3">
        <v>-11.856999999999999</v>
      </c>
      <c r="AX7020" s="3">
        <v>-13.244999999999999</v>
      </c>
      <c r="AY7020" s="3">
        <v>-14.069000000000001</v>
      </c>
      <c r="AZ7020" s="3">
        <v>-14.654999999999999</v>
      </c>
      <c r="BA7020">
        <v>-15.446999999999999</v>
      </c>
      <c r="BB7020">
        <v>2016</v>
      </c>
    </row>
    <row r="7021" spans="1:54" hidden="1" x14ac:dyDescent="0.2">
      <c r="A7021">
        <v>199</v>
      </c>
      <c r="B7021" t="s">
        <v>396</v>
      </c>
      <c r="C7021" t="s">
        <v>220</v>
      </c>
      <c r="D7021" t="s">
        <v>4</v>
      </c>
      <c r="E7021" t="s">
        <v>219</v>
      </c>
      <c r="F7021" t="s">
        <v>218</v>
      </c>
      <c r="G7021" t="s">
        <v>217</v>
      </c>
      <c r="I7021" t="s">
        <v>216</v>
      </c>
      <c r="J7021" s="3">
        <v>3.9609999999999999</v>
      </c>
      <c r="K7021" s="3">
        <v>-6.0179999999999998</v>
      </c>
      <c r="L7021" s="3">
        <v>-4.3639999999999999</v>
      </c>
      <c r="M7021" s="3">
        <v>-0.46200000000000002</v>
      </c>
      <c r="N7021" s="3">
        <v>-2.4220000000000002</v>
      </c>
      <c r="O7021" s="3">
        <v>3.927</v>
      </c>
      <c r="P7021" s="3">
        <v>4.1070000000000002</v>
      </c>
      <c r="Q7021" s="3">
        <v>5.7640000000000002</v>
      </c>
      <c r="R7021" s="3">
        <v>2.6960000000000002</v>
      </c>
      <c r="S7021" s="3">
        <v>1.5289999999999999</v>
      </c>
      <c r="T7021" s="3">
        <v>1.337</v>
      </c>
      <c r="U7021" s="3">
        <v>1.1419999999999999</v>
      </c>
      <c r="V7021" s="3">
        <v>1.4590000000000001</v>
      </c>
      <c r="W7021" s="3">
        <v>2.0680000000000001</v>
      </c>
      <c r="X7021" s="3">
        <v>1.0999999999999999E-2</v>
      </c>
      <c r="Y7021" s="3">
        <v>-1.6040000000000001</v>
      </c>
      <c r="Z7021" s="3">
        <v>-1.121</v>
      </c>
      <c r="AA7021" s="3">
        <v>-1.4550000000000001</v>
      </c>
      <c r="AB7021" s="3">
        <v>-1.72</v>
      </c>
      <c r="AC7021" s="3">
        <v>-0.498</v>
      </c>
      <c r="AD7021" s="3">
        <v>-0.126</v>
      </c>
      <c r="AE7021" s="3">
        <v>0.27400000000000002</v>
      </c>
      <c r="AF7021" s="3">
        <v>0.90200000000000002</v>
      </c>
      <c r="AG7021" s="3">
        <v>-0.82599999999999996</v>
      </c>
      <c r="AH7021" s="3">
        <v>-2.766</v>
      </c>
      <c r="AI7021" s="3">
        <v>-3.129</v>
      </c>
      <c r="AJ7021" s="3">
        <v>-4.4770000000000003</v>
      </c>
      <c r="AK7021" s="3">
        <v>-5.383</v>
      </c>
      <c r="AL7021" s="3">
        <v>-5.5369999999999999</v>
      </c>
      <c r="AM7021" s="3">
        <v>-2.7280000000000002</v>
      </c>
      <c r="AN7021" s="3">
        <v>-1.5009999999999999</v>
      </c>
      <c r="AO7021" s="3">
        <v>-2.218</v>
      </c>
      <c r="AP7021" s="3">
        <v>-5.1310000000000002</v>
      </c>
      <c r="AQ7021" s="3">
        <v>-5.8789999999999996</v>
      </c>
      <c r="AR7021" s="3">
        <v>-5.3150000000000004</v>
      </c>
      <c r="AS7021" s="3">
        <v>-4.391</v>
      </c>
      <c r="AT7021" s="3">
        <v>-3.2570000000000001</v>
      </c>
      <c r="AU7021" s="3">
        <v>-2.2650000000000001</v>
      </c>
      <c r="AV7021" s="3">
        <v>-2.859</v>
      </c>
      <c r="AW7021" s="3">
        <v>-3.0649999999999999</v>
      </c>
      <c r="AX7021" s="3">
        <v>-3.28</v>
      </c>
      <c r="AY7021" s="3">
        <v>-3.3450000000000002</v>
      </c>
      <c r="AZ7021" s="3">
        <v>-3.3439999999999999</v>
      </c>
      <c r="BA7021">
        <v>-3.3889999999999998</v>
      </c>
      <c r="BB7021">
        <v>2016</v>
      </c>
    </row>
    <row r="7022" spans="1:54" x14ac:dyDescent="0.2">
      <c r="A7022">
        <v>733</v>
      </c>
      <c r="B7022" t="s">
        <v>395</v>
      </c>
      <c r="C7022" t="s">
        <v>352</v>
      </c>
      <c r="D7022" t="s">
        <v>141</v>
      </c>
      <c r="E7022" t="s">
        <v>349</v>
      </c>
      <c r="F7022" t="s">
        <v>351</v>
      </c>
      <c r="G7022" t="s">
        <v>225</v>
      </c>
      <c r="H7022" t="s">
        <v>222</v>
      </c>
      <c r="I7022" t="s">
        <v>1711</v>
      </c>
      <c r="J7022" s="3" t="s">
        <v>215</v>
      </c>
      <c r="K7022" s="3" t="s">
        <v>215</v>
      </c>
      <c r="L7022" s="3" t="s">
        <v>215</v>
      </c>
      <c r="M7022" s="3" t="s">
        <v>215</v>
      </c>
      <c r="N7022" s="3" t="s">
        <v>215</v>
      </c>
      <c r="O7022" s="3" t="s">
        <v>215</v>
      </c>
      <c r="P7022" s="3" t="s">
        <v>215</v>
      </c>
      <c r="Q7022" s="3" t="s">
        <v>215</v>
      </c>
      <c r="R7022" s="3" t="s">
        <v>215</v>
      </c>
      <c r="S7022" s="3" t="s">
        <v>215</v>
      </c>
      <c r="T7022" s="3" t="s">
        <v>215</v>
      </c>
      <c r="U7022" s="3" t="s">
        <v>215</v>
      </c>
      <c r="V7022" s="3" t="s">
        <v>215</v>
      </c>
      <c r="W7022" s="3" t="s">
        <v>215</v>
      </c>
      <c r="X7022" s="3" t="s">
        <v>215</v>
      </c>
      <c r="Y7022" s="3" t="s">
        <v>215</v>
      </c>
      <c r="Z7022" s="3" t="s">
        <v>215</v>
      </c>
      <c r="AA7022" s="3" t="s">
        <v>215</v>
      </c>
      <c r="AB7022" s="3" t="s">
        <v>215</v>
      </c>
      <c r="AC7022" s="3" t="s">
        <v>215</v>
      </c>
      <c r="AD7022" s="3" t="s">
        <v>215</v>
      </c>
      <c r="AE7022" s="3" t="s">
        <v>215</v>
      </c>
      <c r="AF7022" s="3" t="s">
        <v>215</v>
      </c>
      <c r="AG7022" s="3" t="s">
        <v>215</v>
      </c>
      <c r="AH7022" s="3" t="s">
        <v>215</v>
      </c>
      <c r="AI7022" s="3" t="s">
        <v>215</v>
      </c>
      <c r="AJ7022" s="3" t="s">
        <v>215</v>
      </c>
      <c r="AK7022" s="3" t="s">
        <v>215</v>
      </c>
      <c r="AL7022" s="3" t="s">
        <v>215</v>
      </c>
      <c r="AM7022" s="3" t="s">
        <v>215</v>
      </c>
      <c r="AN7022" s="3" t="s">
        <v>215</v>
      </c>
      <c r="AO7022" s="3">
        <v>32.502000000000002</v>
      </c>
      <c r="AP7022" s="3">
        <v>15.462</v>
      </c>
      <c r="AQ7022" s="3">
        <v>19.995999999999999</v>
      </c>
      <c r="AR7022" s="3">
        <v>20.58</v>
      </c>
      <c r="AS7022" s="3">
        <v>20.544</v>
      </c>
      <c r="AT7022" s="3">
        <v>17.702000000000002</v>
      </c>
      <c r="AU7022" s="3">
        <v>15.738</v>
      </c>
      <c r="AV7022" s="3">
        <v>15.138</v>
      </c>
      <c r="AW7022" s="3">
        <v>14.744999999999999</v>
      </c>
      <c r="AX7022" s="3">
        <v>14.372</v>
      </c>
      <c r="AY7022" s="3">
        <v>14.195</v>
      </c>
      <c r="AZ7022" s="3">
        <v>14.029</v>
      </c>
      <c r="BA7022">
        <v>13.93</v>
      </c>
      <c r="BB7022">
        <v>2016</v>
      </c>
    </row>
    <row r="7023" spans="1:54" hidden="1" x14ac:dyDescent="0.2">
      <c r="A7023">
        <v>733</v>
      </c>
      <c r="B7023" t="s">
        <v>395</v>
      </c>
      <c r="C7023" t="s">
        <v>350</v>
      </c>
      <c r="D7023" t="s">
        <v>141</v>
      </c>
      <c r="E7023" t="s">
        <v>349</v>
      </c>
      <c r="F7023" t="s">
        <v>348</v>
      </c>
      <c r="G7023" t="s">
        <v>275</v>
      </c>
      <c r="I7023" t="s">
        <v>347</v>
      </c>
      <c r="J7023" s="3" t="s">
        <v>215</v>
      </c>
      <c r="K7023" s="3" t="s">
        <v>215</v>
      </c>
      <c r="L7023" s="3" t="s">
        <v>215</v>
      </c>
      <c r="M7023" s="3" t="s">
        <v>215</v>
      </c>
      <c r="N7023" s="3" t="s">
        <v>215</v>
      </c>
      <c r="O7023" s="3" t="s">
        <v>215</v>
      </c>
      <c r="P7023" s="3" t="s">
        <v>215</v>
      </c>
      <c r="Q7023" s="3" t="s">
        <v>215</v>
      </c>
      <c r="R7023" s="3" t="s">
        <v>215</v>
      </c>
      <c r="S7023" s="3" t="s">
        <v>215</v>
      </c>
      <c r="T7023" s="3" t="s">
        <v>215</v>
      </c>
      <c r="U7023" s="3" t="s">
        <v>215</v>
      </c>
      <c r="V7023" s="3" t="s">
        <v>215</v>
      </c>
      <c r="W7023" s="3" t="s">
        <v>215</v>
      </c>
      <c r="X7023" s="3" t="s">
        <v>215</v>
      </c>
      <c r="Y7023" s="3" t="s">
        <v>215</v>
      </c>
      <c r="Z7023" s="3" t="s">
        <v>215</v>
      </c>
      <c r="AA7023" s="3" t="s">
        <v>215</v>
      </c>
      <c r="AB7023" s="3" t="s">
        <v>215</v>
      </c>
      <c r="AC7023" s="3" t="s">
        <v>215</v>
      </c>
      <c r="AD7023" s="3" t="s">
        <v>215</v>
      </c>
      <c r="AE7023" s="3" t="s">
        <v>215</v>
      </c>
      <c r="AF7023" s="3" t="s">
        <v>215</v>
      </c>
      <c r="AG7023" s="3" t="s">
        <v>215</v>
      </c>
      <c r="AH7023" s="3" t="s">
        <v>215</v>
      </c>
      <c r="AI7023" s="3" t="s">
        <v>215</v>
      </c>
      <c r="AJ7023" s="3" t="s">
        <v>215</v>
      </c>
      <c r="AK7023" s="3" t="s">
        <v>215</v>
      </c>
      <c r="AL7023" s="3" t="s">
        <v>215</v>
      </c>
      <c r="AM7023" s="3" t="s">
        <v>215</v>
      </c>
      <c r="AN7023" s="3" t="s">
        <v>215</v>
      </c>
      <c r="AO7023" s="3" t="s">
        <v>215</v>
      </c>
      <c r="AP7023" s="3">
        <v>-52.429000000000002</v>
      </c>
      <c r="AQ7023" s="3">
        <v>29.329000000000001</v>
      </c>
      <c r="AR7023" s="3">
        <v>2.9180000000000001</v>
      </c>
      <c r="AS7023" s="3">
        <v>-0.17299999999999999</v>
      </c>
      <c r="AT7023" s="3">
        <v>-13.834</v>
      </c>
      <c r="AU7023" s="3">
        <v>-11.096</v>
      </c>
      <c r="AV7023" s="3">
        <v>-3.8149999999999999</v>
      </c>
      <c r="AW7023" s="3">
        <v>-2.59</v>
      </c>
      <c r="AX7023" s="3">
        <v>-2.5329999999999999</v>
      </c>
      <c r="AY7023" s="3">
        <v>-1.232</v>
      </c>
      <c r="AZ7023" s="3">
        <v>-1.169</v>
      </c>
      <c r="BA7023">
        <v>-0.70499999999999996</v>
      </c>
      <c r="BB7023">
        <v>2016</v>
      </c>
    </row>
    <row r="7024" spans="1:54" hidden="1" x14ac:dyDescent="0.2">
      <c r="A7024">
        <v>733</v>
      </c>
      <c r="B7024" t="s">
        <v>395</v>
      </c>
      <c r="C7024" t="s">
        <v>346</v>
      </c>
      <c r="D7024" t="s">
        <v>141</v>
      </c>
      <c r="E7024" t="s">
        <v>342</v>
      </c>
      <c r="F7024" t="s">
        <v>345</v>
      </c>
      <c r="G7024" t="s">
        <v>225</v>
      </c>
      <c r="H7024" t="s">
        <v>222</v>
      </c>
      <c r="I7024" t="s">
        <v>1711</v>
      </c>
      <c r="J7024" s="3" t="s">
        <v>215</v>
      </c>
      <c r="K7024" s="3" t="s">
        <v>215</v>
      </c>
      <c r="L7024" s="3" t="s">
        <v>215</v>
      </c>
      <c r="M7024" s="3" t="s">
        <v>215</v>
      </c>
      <c r="N7024" s="3" t="s">
        <v>215</v>
      </c>
      <c r="O7024" s="3" t="s">
        <v>215</v>
      </c>
      <c r="P7024" s="3" t="s">
        <v>215</v>
      </c>
      <c r="Q7024" s="3" t="s">
        <v>215</v>
      </c>
      <c r="R7024" s="3" t="s">
        <v>215</v>
      </c>
      <c r="S7024" s="3" t="s">
        <v>215</v>
      </c>
      <c r="T7024" s="3" t="s">
        <v>215</v>
      </c>
      <c r="U7024" s="3" t="s">
        <v>215</v>
      </c>
      <c r="V7024" s="3" t="s">
        <v>215</v>
      </c>
      <c r="W7024" s="3" t="s">
        <v>215</v>
      </c>
      <c r="X7024" s="3" t="s">
        <v>215</v>
      </c>
      <c r="Y7024" s="3" t="s">
        <v>215</v>
      </c>
      <c r="Z7024" s="3" t="s">
        <v>215</v>
      </c>
      <c r="AA7024" s="3" t="s">
        <v>215</v>
      </c>
      <c r="AB7024" s="3" t="s">
        <v>215</v>
      </c>
      <c r="AC7024" s="3" t="s">
        <v>215</v>
      </c>
      <c r="AD7024" s="3" t="s">
        <v>215</v>
      </c>
      <c r="AE7024" s="3" t="s">
        <v>215</v>
      </c>
      <c r="AF7024" s="3" t="s">
        <v>215</v>
      </c>
      <c r="AG7024" s="3" t="s">
        <v>215</v>
      </c>
      <c r="AH7024" s="3" t="s">
        <v>215</v>
      </c>
      <c r="AI7024" s="3" t="s">
        <v>215</v>
      </c>
      <c r="AJ7024" s="3" t="s">
        <v>215</v>
      </c>
      <c r="AK7024" s="3" t="s">
        <v>215</v>
      </c>
      <c r="AL7024" s="3" t="s">
        <v>215</v>
      </c>
      <c r="AM7024" s="3" t="s">
        <v>215</v>
      </c>
      <c r="AN7024" s="3" t="s">
        <v>215</v>
      </c>
      <c r="AO7024" s="3">
        <v>51.63</v>
      </c>
      <c r="AP7024" s="3">
        <v>33.237000000000002</v>
      </c>
      <c r="AQ7024" s="3">
        <v>44.073999999999998</v>
      </c>
      <c r="AR7024" s="3">
        <v>44.543999999999997</v>
      </c>
      <c r="AS7024" s="3">
        <v>44.600999999999999</v>
      </c>
      <c r="AT7024" s="3">
        <v>143.483</v>
      </c>
      <c r="AU7024" s="3">
        <v>326.12</v>
      </c>
      <c r="AV7024" s="3">
        <v>579.76099999999997</v>
      </c>
      <c r="AW7024" s="3">
        <v>1026.307</v>
      </c>
      <c r="AX7024" s="3">
        <v>1707.079</v>
      </c>
      <c r="AY7024" s="3">
        <v>2874.1529999999998</v>
      </c>
      <c r="AZ7024" s="3">
        <v>4090.3530000000001</v>
      </c>
      <c r="BA7024">
        <v>5309.4880000000003</v>
      </c>
      <c r="BB7024">
        <v>2016</v>
      </c>
    </row>
    <row r="7025" spans="1:54" hidden="1" x14ac:dyDescent="0.2">
      <c r="A7025">
        <v>733</v>
      </c>
      <c r="B7025" t="s">
        <v>395</v>
      </c>
      <c r="C7025" t="s">
        <v>344</v>
      </c>
      <c r="D7025" t="s">
        <v>141</v>
      </c>
      <c r="E7025" t="s">
        <v>342</v>
      </c>
      <c r="F7025" t="s">
        <v>343</v>
      </c>
      <c r="G7025" t="s">
        <v>223</v>
      </c>
      <c r="H7025" t="s">
        <v>222</v>
      </c>
      <c r="I7025" t="s">
        <v>310</v>
      </c>
      <c r="J7025" s="3" t="s">
        <v>215</v>
      </c>
      <c r="K7025" s="3" t="s">
        <v>215</v>
      </c>
      <c r="L7025" s="3" t="s">
        <v>215</v>
      </c>
      <c r="M7025" s="3" t="s">
        <v>215</v>
      </c>
      <c r="N7025" s="3" t="s">
        <v>215</v>
      </c>
      <c r="O7025" s="3" t="s">
        <v>215</v>
      </c>
      <c r="P7025" s="3" t="s">
        <v>215</v>
      </c>
      <c r="Q7025" s="3" t="s">
        <v>215</v>
      </c>
      <c r="R7025" s="3" t="s">
        <v>215</v>
      </c>
      <c r="S7025" s="3" t="s">
        <v>215</v>
      </c>
      <c r="T7025" s="3" t="s">
        <v>215</v>
      </c>
      <c r="U7025" s="3" t="s">
        <v>215</v>
      </c>
      <c r="V7025" s="3" t="s">
        <v>215</v>
      </c>
      <c r="W7025" s="3" t="s">
        <v>215</v>
      </c>
      <c r="X7025" s="3" t="s">
        <v>215</v>
      </c>
      <c r="Y7025" s="3" t="s">
        <v>215</v>
      </c>
      <c r="Z7025" s="3" t="s">
        <v>215</v>
      </c>
      <c r="AA7025" s="3" t="s">
        <v>215</v>
      </c>
      <c r="AB7025" s="3" t="s">
        <v>215</v>
      </c>
      <c r="AC7025" s="3" t="s">
        <v>215</v>
      </c>
      <c r="AD7025" s="3" t="s">
        <v>215</v>
      </c>
      <c r="AE7025" s="3" t="s">
        <v>215</v>
      </c>
      <c r="AF7025" s="3" t="s">
        <v>215</v>
      </c>
      <c r="AG7025" s="3" t="s">
        <v>215</v>
      </c>
      <c r="AH7025" s="3" t="s">
        <v>215</v>
      </c>
      <c r="AI7025" s="3" t="s">
        <v>215</v>
      </c>
      <c r="AJ7025" s="3" t="s">
        <v>215</v>
      </c>
      <c r="AK7025" s="3" t="s">
        <v>215</v>
      </c>
      <c r="AL7025" s="3" t="s">
        <v>215</v>
      </c>
      <c r="AM7025" s="3" t="s">
        <v>215</v>
      </c>
      <c r="AN7025" s="3" t="s">
        <v>215</v>
      </c>
      <c r="AO7025" s="3">
        <v>17.186</v>
      </c>
      <c r="AP7025" s="3">
        <v>11.266999999999999</v>
      </c>
      <c r="AQ7025" s="3">
        <v>14.94</v>
      </c>
      <c r="AR7025" s="3">
        <v>15.1</v>
      </c>
      <c r="AS7025" s="3">
        <v>12.484999999999999</v>
      </c>
      <c r="AT7025" s="3">
        <v>3.056</v>
      </c>
      <c r="AU7025" s="3">
        <v>2.87</v>
      </c>
      <c r="AV7025" s="3">
        <v>3.194</v>
      </c>
      <c r="AW7025" s="3">
        <v>2.8069999999999999</v>
      </c>
      <c r="AX7025" s="3">
        <v>2.9540000000000002</v>
      </c>
      <c r="AY7025" s="3">
        <v>3.0859999999999999</v>
      </c>
      <c r="AZ7025" s="3">
        <v>3.21</v>
      </c>
      <c r="BA7025">
        <v>3.4929999999999999</v>
      </c>
      <c r="BB7025">
        <v>2016</v>
      </c>
    </row>
    <row r="7026" spans="1:54" hidden="1" x14ac:dyDescent="0.2">
      <c r="A7026">
        <v>733</v>
      </c>
      <c r="B7026" t="s">
        <v>395</v>
      </c>
      <c r="C7026" t="s">
        <v>213</v>
      </c>
      <c r="D7026" t="s">
        <v>141</v>
      </c>
      <c r="E7026" t="s">
        <v>342</v>
      </c>
      <c r="F7026" t="s">
        <v>341</v>
      </c>
      <c r="G7026" t="s">
        <v>323</v>
      </c>
      <c r="H7026" t="s">
        <v>222</v>
      </c>
      <c r="I7026" t="s">
        <v>310</v>
      </c>
      <c r="J7026" s="3" t="s">
        <v>215</v>
      </c>
      <c r="K7026" s="3" t="s">
        <v>215</v>
      </c>
      <c r="L7026" s="3" t="s">
        <v>215</v>
      </c>
      <c r="M7026" s="3" t="s">
        <v>215</v>
      </c>
      <c r="N7026" s="3" t="s">
        <v>215</v>
      </c>
      <c r="O7026" s="3" t="s">
        <v>215</v>
      </c>
      <c r="P7026" s="3" t="s">
        <v>215</v>
      </c>
      <c r="Q7026" s="3" t="s">
        <v>215</v>
      </c>
      <c r="R7026" s="3" t="s">
        <v>215</v>
      </c>
      <c r="S7026" s="3" t="s">
        <v>215</v>
      </c>
      <c r="T7026" s="3" t="s">
        <v>215</v>
      </c>
      <c r="U7026" s="3" t="s">
        <v>215</v>
      </c>
      <c r="V7026" s="3" t="s">
        <v>215</v>
      </c>
      <c r="W7026" s="3" t="s">
        <v>215</v>
      </c>
      <c r="X7026" s="3" t="s">
        <v>215</v>
      </c>
      <c r="Y7026" s="3" t="s">
        <v>215</v>
      </c>
      <c r="Z7026" s="3" t="s">
        <v>215</v>
      </c>
      <c r="AA7026" s="3" t="s">
        <v>215</v>
      </c>
      <c r="AB7026" s="3" t="s">
        <v>215</v>
      </c>
      <c r="AC7026" s="3" t="s">
        <v>215</v>
      </c>
      <c r="AD7026" s="3" t="s">
        <v>215</v>
      </c>
      <c r="AE7026" s="3" t="s">
        <v>215</v>
      </c>
      <c r="AF7026" s="3" t="s">
        <v>215</v>
      </c>
      <c r="AG7026" s="3" t="s">
        <v>215</v>
      </c>
      <c r="AH7026" s="3" t="s">
        <v>215</v>
      </c>
      <c r="AI7026" s="3" t="s">
        <v>215</v>
      </c>
      <c r="AJ7026" s="3" t="s">
        <v>215</v>
      </c>
      <c r="AK7026" s="3" t="s">
        <v>215</v>
      </c>
      <c r="AL7026" s="3" t="s">
        <v>215</v>
      </c>
      <c r="AM7026" s="3" t="s">
        <v>215</v>
      </c>
      <c r="AN7026" s="3" t="s">
        <v>215</v>
      </c>
      <c r="AO7026" s="3">
        <v>35.253999999999998</v>
      </c>
      <c r="AP7026" s="3">
        <v>17.079000000000001</v>
      </c>
      <c r="AQ7026" s="3">
        <v>22.446000000000002</v>
      </c>
      <c r="AR7026" s="3">
        <v>23.515000000000001</v>
      </c>
      <c r="AS7026" s="3">
        <v>23.728999999999999</v>
      </c>
      <c r="AT7026" s="3">
        <v>20.707000000000001</v>
      </c>
      <c r="AU7026" s="3">
        <v>18.741</v>
      </c>
      <c r="AV7026" s="3">
        <v>18.434999999999999</v>
      </c>
      <c r="AW7026" s="3">
        <v>18.347000000000001</v>
      </c>
      <c r="AX7026" s="3">
        <v>18.234000000000002</v>
      </c>
      <c r="AY7026" s="3">
        <v>18.352</v>
      </c>
      <c r="AZ7026" s="3">
        <v>18.449000000000002</v>
      </c>
      <c r="BA7026">
        <v>18.638000000000002</v>
      </c>
      <c r="BB7026">
        <v>2016</v>
      </c>
    </row>
    <row r="7027" spans="1:54" hidden="1" x14ac:dyDescent="0.2">
      <c r="A7027">
        <v>733</v>
      </c>
      <c r="B7027" t="s">
        <v>395</v>
      </c>
      <c r="C7027" t="s">
        <v>340</v>
      </c>
      <c r="D7027" t="s">
        <v>141</v>
      </c>
      <c r="E7027" t="s">
        <v>339</v>
      </c>
      <c r="F7027" t="s">
        <v>338</v>
      </c>
      <c r="G7027" t="s">
        <v>295</v>
      </c>
      <c r="I7027" t="s">
        <v>337</v>
      </c>
      <c r="J7027" s="3" t="s">
        <v>215</v>
      </c>
      <c r="K7027" s="3" t="s">
        <v>215</v>
      </c>
      <c r="L7027" s="3" t="s">
        <v>215</v>
      </c>
      <c r="M7027" s="3" t="s">
        <v>215</v>
      </c>
      <c r="N7027" s="3" t="s">
        <v>215</v>
      </c>
      <c r="O7027" s="3" t="s">
        <v>215</v>
      </c>
      <c r="P7027" s="3" t="s">
        <v>215</v>
      </c>
      <c r="Q7027" s="3" t="s">
        <v>215</v>
      </c>
      <c r="R7027" s="3" t="s">
        <v>215</v>
      </c>
      <c r="S7027" s="3" t="s">
        <v>215</v>
      </c>
      <c r="T7027" s="3" t="s">
        <v>215</v>
      </c>
      <c r="U7027" s="3" t="s">
        <v>215</v>
      </c>
      <c r="V7027" s="3" t="s">
        <v>215</v>
      </c>
      <c r="W7027" s="3" t="s">
        <v>215</v>
      </c>
      <c r="X7027" s="3" t="s">
        <v>215</v>
      </c>
      <c r="Y7027" s="3" t="s">
        <v>215</v>
      </c>
      <c r="Z7027" s="3" t="s">
        <v>215</v>
      </c>
      <c r="AA7027" s="3" t="s">
        <v>215</v>
      </c>
      <c r="AB7027" s="3" t="s">
        <v>215</v>
      </c>
      <c r="AC7027" s="3" t="s">
        <v>215</v>
      </c>
      <c r="AD7027" s="3" t="s">
        <v>215</v>
      </c>
      <c r="AE7027" s="3" t="s">
        <v>215</v>
      </c>
      <c r="AF7027" s="3" t="s">
        <v>215</v>
      </c>
      <c r="AG7027" s="3" t="s">
        <v>215</v>
      </c>
      <c r="AH7027" s="3" t="s">
        <v>215</v>
      </c>
      <c r="AI7027" s="3" t="s">
        <v>215</v>
      </c>
      <c r="AJ7027" s="3" t="s">
        <v>215</v>
      </c>
      <c r="AK7027" s="3" t="s">
        <v>215</v>
      </c>
      <c r="AL7027" s="3" t="s">
        <v>215</v>
      </c>
      <c r="AM7027" s="3" t="s">
        <v>215</v>
      </c>
      <c r="AN7027" s="3" t="s">
        <v>215</v>
      </c>
      <c r="AO7027" s="3">
        <v>158.84899999999999</v>
      </c>
      <c r="AP7027" s="3">
        <v>214.965</v>
      </c>
      <c r="AQ7027" s="3">
        <v>220.40700000000001</v>
      </c>
      <c r="AR7027" s="3">
        <v>216.44300000000001</v>
      </c>
      <c r="AS7027" s="3">
        <v>217.095</v>
      </c>
      <c r="AT7027" s="3">
        <v>810.53499999999997</v>
      </c>
      <c r="AU7027" s="3">
        <v>2072.183</v>
      </c>
      <c r="AV7027" s="3">
        <v>3829.9630000000002</v>
      </c>
      <c r="AW7027" s="3">
        <v>6960.1480000000001</v>
      </c>
      <c r="AX7027" s="3">
        <v>11877.813</v>
      </c>
      <c r="AY7027" s="3">
        <v>20247.756000000001</v>
      </c>
      <c r="AZ7027" s="3">
        <v>29156.421999999999</v>
      </c>
      <c r="BA7027">
        <v>38115.095000000001</v>
      </c>
      <c r="BB7027">
        <v>2016</v>
      </c>
    </row>
    <row r="7028" spans="1:54" hidden="1" x14ac:dyDescent="0.2">
      <c r="A7028">
        <v>733</v>
      </c>
      <c r="B7028" t="s">
        <v>395</v>
      </c>
      <c r="C7028" t="s">
        <v>336</v>
      </c>
      <c r="D7028" t="s">
        <v>141</v>
      </c>
      <c r="E7028" t="s">
        <v>333</v>
      </c>
      <c r="F7028" t="s">
        <v>335</v>
      </c>
      <c r="G7028" t="s">
        <v>225</v>
      </c>
      <c r="H7028" t="s">
        <v>322</v>
      </c>
      <c r="I7028" t="s">
        <v>330</v>
      </c>
      <c r="J7028" s="3" t="s">
        <v>215</v>
      </c>
      <c r="K7028" s="3" t="s">
        <v>215</v>
      </c>
      <c r="L7028" s="3" t="s">
        <v>215</v>
      </c>
      <c r="M7028" s="3" t="s">
        <v>215</v>
      </c>
      <c r="N7028" s="3" t="s">
        <v>215</v>
      </c>
      <c r="O7028" s="3" t="s">
        <v>215</v>
      </c>
      <c r="P7028" s="3" t="s">
        <v>215</v>
      </c>
      <c r="Q7028" s="3" t="s">
        <v>215</v>
      </c>
      <c r="R7028" s="3" t="s">
        <v>215</v>
      </c>
      <c r="S7028" s="3" t="s">
        <v>215</v>
      </c>
      <c r="T7028" s="3" t="s">
        <v>215</v>
      </c>
      <c r="U7028" s="3" t="s">
        <v>215</v>
      </c>
      <c r="V7028" s="3" t="s">
        <v>215</v>
      </c>
      <c r="W7028" s="3" t="s">
        <v>215</v>
      </c>
      <c r="X7028" s="3" t="s">
        <v>215</v>
      </c>
      <c r="Y7028" s="3" t="s">
        <v>215</v>
      </c>
      <c r="Z7028" s="3" t="s">
        <v>215</v>
      </c>
      <c r="AA7028" s="3" t="s">
        <v>215</v>
      </c>
      <c r="AB7028" s="3" t="s">
        <v>215</v>
      </c>
      <c r="AC7028" s="3" t="s">
        <v>215</v>
      </c>
      <c r="AD7028" s="3" t="s">
        <v>215</v>
      </c>
      <c r="AE7028" s="3" t="s">
        <v>215</v>
      </c>
      <c r="AF7028" s="3" t="s">
        <v>215</v>
      </c>
      <c r="AG7028" s="3" t="s">
        <v>215</v>
      </c>
      <c r="AH7028" s="3" t="s">
        <v>215</v>
      </c>
      <c r="AI7028" s="3" t="s">
        <v>215</v>
      </c>
      <c r="AJ7028" s="3" t="s">
        <v>215</v>
      </c>
      <c r="AK7028" s="3" t="s">
        <v>215</v>
      </c>
      <c r="AL7028" s="3" t="s">
        <v>215</v>
      </c>
      <c r="AM7028" s="3" t="s">
        <v>215</v>
      </c>
      <c r="AN7028" s="3" t="s">
        <v>215</v>
      </c>
      <c r="AO7028" s="3">
        <v>3110.6149999999998</v>
      </c>
      <c r="AP7028" s="3">
        <v>1429.2180000000001</v>
      </c>
      <c r="AQ7028" s="3">
        <v>1788.991</v>
      </c>
      <c r="AR7028" s="3">
        <v>1784.761</v>
      </c>
      <c r="AS7028" s="3">
        <v>1729.018</v>
      </c>
      <c r="AT7028" s="3">
        <v>1447.3579999999999</v>
      </c>
      <c r="AU7028" s="3">
        <v>1250.4929999999999</v>
      </c>
      <c r="AV7028" s="3">
        <v>1166.617</v>
      </c>
      <c r="AW7028" s="3">
        <v>1102.2339999999999</v>
      </c>
      <c r="AX7028" s="3">
        <v>1042.0129999999999</v>
      </c>
      <c r="AY7028" s="3">
        <v>998.23</v>
      </c>
      <c r="AZ7028" s="3">
        <v>956.89800000000002</v>
      </c>
      <c r="BA7028">
        <v>921.58600000000001</v>
      </c>
      <c r="BB7028">
        <v>2008</v>
      </c>
    </row>
    <row r="7029" spans="1:54" hidden="1" x14ac:dyDescent="0.2">
      <c r="A7029">
        <v>733</v>
      </c>
      <c r="B7029" t="s">
        <v>395</v>
      </c>
      <c r="C7029" t="s">
        <v>334</v>
      </c>
      <c r="D7029" t="s">
        <v>141</v>
      </c>
      <c r="E7029" t="s">
        <v>333</v>
      </c>
      <c r="F7029" t="s">
        <v>332</v>
      </c>
      <c r="G7029" t="s">
        <v>331</v>
      </c>
      <c r="H7029" t="s">
        <v>322</v>
      </c>
      <c r="I7029" t="s">
        <v>330</v>
      </c>
      <c r="J7029" s="3" t="s">
        <v>215</v>
      </c>
      <c r="K7029" s="3" t="s">
        <v>215</v>
      </c>
      <c r="L7029" s="3" t="s">
        <v>215</v>
      </c>
      <c r="M7029" s="3" t="s">
        <v>215</v>
      </c>
      <c r="N7029" s="3" t="s">
        <v>215</v>
      </c>
      <c r="O7029" s="3" t="s">
        <v>215</v>
      </c>
      <c r="P7029" s="3" t="s">
        <v>215</v>
      </c>
      <c r="Q7029" s="3" t="s">
        <v>215</v>
      </c>
      <c r="R7029" s="3" t="s">
        <v>215</v>
      </c>
      <c r="S7029" s="3" t="s">
        <v>215</v>
      </c>
      <c r="T7029" s="3" t="s">
        <v>215</v>
      </c>
      <c r="U7029" s="3" t="s">
        <v>215</v>
      </c>
      <c r="V7029" s="3" t="s">
        <v>215</v>
      </c>
      <c r="W7029" s="3" t="s">
        <v>215</v>
      </c>
      <c r="X7029" s="3" t="s">
        <v>215</v>
      </c>
      <c r="Y7029" s="3" t="s">
        <v>215</v>
      </c>
      <c r="Z7029" s="3" t="s">
        <v>215</v>
      </c>
      <c r="AA7029" s="3" t="s">
        <v>215</v>
      </c>
      <c r="AB7029" s="3" t="s">
        <v>215</v>
      </c>
      <c r="AC7029" s="3" t="s">
        <v>215</v>
      </c>
      <c r="AD7029" s="3" t="s">
        <v>215</v>
      </c>
      <c r="AE7029" s="3" t="s">
        <v>215</v>
      </c>
      <c r="AF7029" s="3" t="s">
        <v>215</v>
      </c>
      <c r="AG7029" s="3" t="s">
        <v>215</v>
      </c>
      <c r="AH7029" s="3" t="s">
        <v>215</v>
      </c>
      <c r="AI7029" s="3" t="s">
        <v>215</v>
      </c>
      <c r="AJ7029" s="3" t="s">
        <v>215</v>
      </c>
      <c r="AK7029" s="3" t="s">
        <v>215</v>
      </c>
      <c r="AL7029" s="3" t="s">
        <v>215</v>
      </c>
      <c r="AM7029" s="3" t="s">
        <v>215</v>
      </c>
      <c r="AN7029" s="3" t="s">
        <v>215</v>
      </c>
      <c r="AO7029" s="3">
        <v>3373.9470000000001</v>
      </c>
      <c r="AP7029" s="3">
        <v>1550.2090000000001</v>
      </c>
      <c r="AQ7029" s="3">
        <v>1940.44</v>
      </c>
      <c r="AR7029" s="3">
        <v>1935.8510000000001</v>
      </c>
      <c r="AS7029" s="3">
        <v>1875.39</v>
      </c>
      <c r="AT7029" s="3">
        <v>1569.885</v>
      </c>
      <c r="AU7029" s="3">
        <v>1356.355</v>
      </c>
      <c r="AV7029" s="3">
        <v>1265.3779999999999</v>
      </c>
      <c r="AW7029" s="3">
        <v>1195.5450000000001</v>
      </c>
      <c r="AX7029" s="3">
        <v>1130.2260000000001</v>
      </c>
      <c r="AY7029" s="3">
        <v>1082.7360000000001</v>
      </c>
      <c r="AZ7029" s="3">
        <v>1037.905</v>
      </c>
      <c r="BA7029">
        <v>999.60400000000004</v>
      </c>
      <c r="BB7029">
        <v>2008</v>
      </c>
    </row>
    <row r="7030" spans="1:54" hidden="1" x14ac:dyDescent="0.2">
      <c r="A7030">
        <v>733</v>
      </c>
      <c r="B7030" t="s">
        <v>395</v>
      </c>
      <c r="C7030" t="s">
        <v>329</v>
      </c>
      <c r="D7030" t="s">
        <v>141</v>
      </c>
      <c r="E7030" t="s">
        <v>325</v>
      </c>
      <c r="F7030" t="s">
        <v>328</v>
      </c>
      <c r="G7030" t="s">
        <v>225</v>
      </c>
      <c r="H7030" t="s">
        <v>322</v>
      </c>
      <c r="I7030" t="s">
        <v>321</v>
      </c>
      <c r="J7030" s="3" t="s">
        <v>215</v>
      </c>
      <c r="K7030" s="3" t="s">
        <v>215</v>
      </c>
      <c r="L7030" s="3" t="s">
        <v>215</v>
      </c>
      <c r="M7030" s="3" t="s">
        <v>215</v>
      </c>
      <c r="N7030" s="3" t="s">
        <v>215</v>
      </c>
      <c r="O7030" s="3" t="s">
        <v>215</v>
      </c>
      <c r="P7030" s="3" t="s">
        <v>215</v>
      </c>
      <c r="Q7030" s="3" t="s">
        <v>215</v>
      </c>
      <c r="R7030" s="3" t="s">
        <v>215</v>
      </c>
      <c r="S7030" s="3" t="s">
        <v>215</v>
      </c>
      <c r="T7030" s="3" t="s">
        <v>215</v>
      </c>
      <c r="U7030" s="3" t="s">
        <v>215</v>
      </c>
      <c r="V7030" s="3" t="s">
        <v>215</v>
      </c>
      <c r="W7030" s="3" t="s">
        <v>215</v>
      </c>
      <c r="X7030" s="3" t="s">
        <v>215</v>
      </c>
      <c r="Y7030" s="3" t="s">
        <v>215</v>
      </c>
      <c r="Z7030" s="3" t="s">
        <v>215</v>
      </c>
      <c r="AA7030" s="3" t="s">
        <v>215</v>
      </c>
      <c r="AB7030" s="3" t="s">
        <v>215</v>
      </c>
      <c r="AC7030" s="3" t="s">
        <v>215</v>
      </c>
      <c r="AD7030" s="3" t="s">
        <v>215</v>
      </c>
      <c r="AE7030" s="3" t="s">
        <v>215</v>
      </c>
      <c r="AF7030" s="3" t="s">
        <v>215</v>
      </c>
      <c r="AG7030" s="3" t="s">
        <v>215</v>
      </c>
      <c r="AH7030" s="3" t="s">
        <v>215</v>
      </c>
      <c r="AI7030" s="3" t="s">
        <v>215</v>
      </c>
      <c r="AJ7030" s="3" t="s">
        <v>215</v>
      </c>
      <c r="AK7030" s="3" t="s">
        <v>215</v>
      </c>
      <c r="AL7030" s="3" t="s">
        <v>215</v>
      </c>
      <c r="AM7030" s="3" t="s">
        <v>215</v>
      </c>
      <c r="AN7030" s="3" t="s">
        <v>215</v>
      </c>
      <c r="AO7030" s="3">
        <v>4941.1890000000003</v>
      </c>
      <c r="AP7030" s="3">
        <v>3072.3150000000001</v>
      </c>
      <c r="AQ7030" s="3">
        <v>3943.067</v>
      </c>
      <c r="AR7030" s="3">
        <v>3862.991</v>
      </c>
      <c r="AS7030" s="3">
        <v>3753.6039999999998</v>
      </c>
      <c r="AT7030" s="3">
        <v>11731.334999999999</v>
      </c>
      <c r="AU7030" s="3">
        <v>25912.506000000001</v>
      </c>
      <c r="AV7030" s="3">
        <v>44680.978999999999</v>
      </c>
      <c r="AW7030" s="3">
        <v>76717.138999999996</v>
      </c>
      <c r="AX7030" s="3">
        <v>123768.39599999999</v>
      </c>
      <c r="AY7030" s="3">
        <v>202119.16399999999</v>
      </c>
      <c r="AZ7030" s="3">
        <v>278997.14199999999</v>
      </c>
      <c r="BA7030">
        <v>351263.39299999998</v>
      </c>
      <c r="BB7030">
        <v>2008</v>
      </c>
    </row>
    <row r="7031" spans="1:54" hidden="1" x14ac:dyDescent="0.2">
      <c r="A7031">
        <v>733</v>
      </c>
      <c r="B7031" t="s">
        <v>395</v>
      </c>
      <c r="C7031" t="s">
        <v>327</v>
      </c>
      <c r="D7031" t="s">
        <v>141</v>
      </c>
      <c r="E7031" t="s">
        <v>325</v>
      </c>
      <c r="F7031" t="s">
        <v>326</v>
      </c>
      <c r="G7031" t="s">
        <v>223</v>
      </c>
      <c r="H7031" t="s">
        <v>322</v>
      </c>
      <c r="I7031" t="s">
        <v>321</v>
      </c>
      <c r="J7031" s="3" t="s">
        <v>215</v>
      </c>
      <c r="K7031" s="3" t="s">
        <v>215</v>
      </c>
      <c r="L7031" s="3" t="s">
        <v>215</v>
      </c>
      <c r="M7031" s="3" t="s">
        <v>215</v>
      </c>
      <c r="N7031" s="3" t="s">
        <v>215</v>
      </c>
      <c r="O7031" s="3" t="s">
        <v>215</v>
      </c>
      <c r="P7031" s="3" t="s">
        <v>215</v>
      </c>
      <c r="Q7031" s="3" t="s">
        <v>215</v>
      </c>
      <c r="R7031" s="3" t="s">
        <v>215</v>
      </c>
      <c r="S7031" s="3" t="s">
        <v>215</v>
      </c>
      <c r="T7031" s="3" t="s">
        <v>215</v>
      </c>
      <c r="U7031" s="3" t="s">
        <v>215</v>
      </c>
      <c r="V7031" s="3" t="s">
        <v>215</v>
      </c>
      <c r="W7031" s="3" t="s">
        <v>215</v>
      </c>
      <c r="X7031" s="3" t="s">
        <v>215</v>
      </c>
      <c r="Y7031" s="3" t="s">
        <v>215</v>
      </c>
      <c r="Z7031" s="3" t="s">
        <v>215</v>
      </c>
      <c r="AA7031" s="3" t="s">
        <v>215</v>
      </c>
      <c r="AB7031" s="3" t="s">
        <v>215</v>
      </c>
      <c r="AC7031" s="3" t="s">
        <v>215</v>
      </c>
      <c r="AD7031" s="3" t="s">
        <v>215</v>
      </c>
      <c r="AE7031" s="3" t="s">
        <v>215</v>
      </c>
      <c r="AF7031" s="3" t="s">
        <v>215</v>
      </c>
      <c r="AG7031" s="3" t="s">
        <v>215</v>
      </c>
      <c r="AH7031" s="3" t="s">
        <v>215</v>
      </c>
      <c r="AI7031" s="3" t="s">
        <v>215</v>
      </c>
      <c r="AJ7031" s="3" t="s">
        <v>215</v>
      </c>
      <c r="AK7031" s="3" t="s">
        <v>215</v>
      </c>
      <c r="AL7031" s="3" t="s">
        <v>215</v>
      </c>
      <c r="AM7031" s="3" t="s">
        <v>215</v>
      </c>
      <c r="AN7031" s="3" t="s">
        <v>215</v>
      </c>
      <c r="AO7031" s="3">
        <v>1644.739</v>
      </c>
      <c r="AP7031" s="3">
        <v>1041.463</v>
      </c>
      <c r="AQ7031" s="3">
        <v>1336.633</v>
      </c>
      <c r="AR7031" s="3">
        <v>1309.4880000000001</v>
      </c>
      <c r="AS7031" s="3">
        <v>1050.7270000000001</v>
      </c>
      <c r="AT7031" s="3">
        <v>249.839</v>
      </c>
      <c r="AU7031" s="3">
        <v>228.03399999999999</v>
      </c>
      <c r="AV7031" s="3">
        <v>246.16399999999999</v>
      </c>
      <c r="AW7031" s="3">
        <v>209.78800000000001</v>
      </c>
      <c r="AX7031" s="3">
        <v>214.18199999999999</v>
      </c>
      <c r="AY7031" s="3">
        <v>217.03</v>
      </c>
      <c r="AZ7031" s="3">
        <v>218.971</v>
      </c>
      <c r="BA7031">
        <v>231.07400000000001</v>
      </c>
      <c r="BB7031">
        <v>2008</v>
      </c>
    </row>
    <row r="7032" spans="1:54" hidden="1" x14ac:dyDescent="0.2">
      <c r="A7032">
        <v>733</v>
      </c>
      <c r="B7032" t="s">
        <v>395</v>
      </c>
      <c r="C7032" t="s">
        <v>212</v>
      </c>
      <c r="D7032" t="s">
        <v>141</v>
      </c>
      <c r="E7032" t="s">
        <v>325</v>
      </c>
      <c r="F7032" t="s">
        <v>324</v>
      </c>
      <c r="G7032" t="s">
        <v>323</v>
      </c>
      <c r="H7032" t="s">
        <v>322</v>
      </c>
      <c r="I7032" t="s">
        <v>321</v>
      </c>
      <c r="J7032" s="3" t="s">
        <v>215</v>
      </c>
      <c r="K7032" s="3" t="s">
        <v>215</v>
      </c>
      <c r="L7032" s="3" t="s">
        <v>215</v>
      </c>
      <c r="M7032" s="3" t="s">
        <v>215</v>
      </c>
      <c r="N7032" s="3" t="s">
        <v>215</v>
      </c>
      <c r="O7032" s="3" t="s">
        <v>215</v>
      </c>
      <c r="P7032" s="3" t="s">
        <v>215</v>
      </c>
      <c r="Q7032" s="3" t="s">
        <v>215</v>
      </c>
      <c r="R7032" s="3" t="s">
        <v>215</v>
      </c>
      <c r="S7032" s="3" t="s">
        <v>215</v>
      </c>
      <c r="T7032" s="3" t="s">
        <v>215</v>
      </c>
      <c r="U7032" s="3" t="s">
        <v>215</v>
      </c>
      <c r="V7032" s="3" t="s">
        <v>215</v>
      </c>
      <c r="W7032" s="3" t="s">
        <v>215</v>
      </c>
      <c r="X7032" s="3" t="s">
        <v>215</v>
      </c>
      <c r="Y7032" s="3" t="s">
        <v>215</v>
      </c>
      <c r="Z7032" s="3" t="s">
        <v>215</v>
      </c>
      <c r="AA7032" s="3" t="s">
        <v>215</v>
      </c>
      <c r="AB7032" s="3" t="s">
        <v>215</v>
      </c>
      <c r="AC7032" s="3" t="s">
        <v>215</v>
      </c>
      <c r="AD7032" s="3" t="s">
        <v>215</v>
      </c>
      <c r="AE7032" s="3" t="s">
        <v>215</v>
      </c>
      <c r="AF7032" s="3" t="s">
        <v>215</v>
      </c>
      <c r="AG7032" s="3" t="s">
        <v>215</v>
      </c>
      <c r="AH7032" s="3" t="s">
        <v>215</v>
      </c>
      <c r="AI7032" s="3" t="s">
        <v>215</v>
      </c>
      <c r="AJ7032" s="3" t="s">
        <v>215</v>
      </c>
      <c r="AK7032" s="3" t="s">
        <v>215</v>
      </c>
      <c r="AL7032" s="3" t="s">
        <v>215</v>
      </c>
      <c r="AM7032" s="3" t="s">
        <v>215</v>
      </c>
      <c r="AN7032" s="3" t="s">
        <v>215</v>
      </c>
      <c r="AO7032" s="3">
        <v>3373.9470000000001</v>
      </c>
      <c r="AP7032" s="3">
        <v>1578.7660000000001</v>
      </c>
      <c r="AQ7032" s="3">
        <v>2008.0989999999999</v>
      </c>
      <c r="AR7032" s="3">
        <v>2039.306</v>
      </c>
      <c r="AS7032" s="3">
        <v>1997.0350000000001</v>
      </c>
      <c r="AT7032" s="3">
        <v>1693.0429999999999</v>
      </c>
      <c r="AU7032" s="3">
        <v>1489.0820000000001</v>
      </c>
      <c r="AV7032" s="3">
        <v>1420.7650000000001</v>
      </c>
      <c r="AW7032" s="3">
        <v>1371.4690000000001</v>
      </c>
      <c r="AX7032" s="3">
        <v>1322.0139999999999</v>
      </c>
      <c r="AY7032" s="3">
        <v>1290.6010000000001</v>
      </c>
      <c r="AZ7032" s="3">
        <v>1258.4069999999999</v>
      </c>
      <c r="BA7032">
        <v>1233.0550000000001</v>
      </c>
      <c r="BB7032">
        <v>2008</v>
      </c>
    </row>
    <row r="7033" spans="1:54" hidden="1" x14ac:dyDescent="0.2">
      <c r="A7033">
        <v>733</v>
      </c>
      <c r="B7033" t="s">
        <v>395</v>
      </c>
      <c r="C7033" t="s">
        <v>320</v>
      </c>
      <c r="D7033" t="s">
        <v>141</v>
      </c>
      <c r="E7033" t="s">
        <v>319</v>
      </c>
      <c r="F7033" t="s">
        <v>318</v>
      </c>
      <c r="G7033" t="s">
        <v>243</v>
      </c>
    </row>
    <row r="7034" spans="1:54" hidden="1" x14ac:dyDescent="0.2">
      <c r="A7034">
        <v>733</v>
      </c>
      <c r="B7034" t="s">
        <v>395</v>
      </c>
      <c r="C7034" t="s">
        <v>317</v>
      </c>
      <c r="D7034" t="s">
        <v>141</v>
      </c>
      <c r="E7034" t="s">
        <v>316</v>
      </c>
      <c r="F7034" s="3" t="s">
        <v>315</v>
      </c>
      <c r="G7034" t="s">
        <v>288</v>
      </c>
      <c r="I7034" t="s">
        <v>310</v>
      </c>
      <c r="J7034" t="s">
        <v>215</v>
      </c>
      <c r="K7034" t="s">
        <v>215</v>
      </c>
      <c r="L7034" t="s">
        <v>215</v>
      </c>
      <c r="M7034" t="s">
        <v>215</v>
      </c>
      <c r="N7034" t="s">
        <v>215</v>
      </c>
      <c r="O7034" t="s">
        <v>215</v>
      </c>
      <c r="P7034" t="s">
        <v>215</v>
      </c>
      <c r="Q7034" t="s">
        <v>215</v>
      </c>
      <c r="R7034" t="s">
        <v>215</v>
      </c>
      <c r="S7034" t="s">
        <v>215</v>
      </c>
      <c r="T7034" t="s">
        <v>215</v>
      </c>
      <c r="U7034" t="s">
        <v>215</v>
      </c>
      <c r="V7034" t="s">
        <v>215</v>
      </c>
      <c r="W7034" t="s">
        <v>215</v>
      </c>
      <c r="X7034" t="s">
        <v>215</v>
      </c>
      <c r="Y7034" t="s">
        <v>215</v>
      </c>
      <c r="Z7034" t="s">
        <v>215</v>
      </c>
      <c r="AA7034" t="s">
        <v>215</v>
      </c>
      <c r="AB7034" t="s">
        <v>215</v>
      </c>
      <c r="AC7034" t="s">
        <v>215</v>
      </c>
      <c r="AD7034" t="s">
        <v>215</v>
      </c>
      <c r="AE7034" t="s">
        <v>215</v>
      </c>
      <c r="AF7034" t="s">
        <v>215</v>
      </c>
      <c r="AG7034" t="s">
        <v>215</v>
      </c>
      <c r="AH7034" t="s">
        <v>215</v>
      </c>
      <c r="AI7034" t="s">
        <v>215</v>
      </c>
      <c r="AJ7034" t="s">
        <v>215</v>
      </c>
      <c r="AK7034" t="s">
        <v>215</v>
      </c>
      <c r="AL7034" t="s">
        <v>215</v>
      </c>
      <c r="AM7034" t="s">
        <v>215</v>
      </c>
      <c r="AN7034" t="s">
        <v>215</v>
      </c>
      <c r="AO7034">
        <v>3.6999999999999998E-2</v>
      </c>
      <c r="AP7034">
        <v>1.7000000000000001E-2</v>
      </c>
      <c r="AQ7034">
        <v>2.1000000000000001E-2</v>
      </c>
      <c r="AR7034">
        <v>2.1000000000000001E-2</v>
      </c>
      <c r="AS7034">
        <v>2.1000000000000001E-2</v>
      </c>
      <c r="AT7034">
        <v>1.7000000000000001E-2</v>
      </c>
      <c r="AU7034">
        <v>1.4999999999999999E-2</v>
      </c>
      <c r="AV7034">
        <v>1.4E-2</v>
      </c>
      <c r="AW7034">
        <v>1.2999999999999999E-2</v>
      </c>
      <c r="AX7034">
        <v>1.2E-2</v>
      </c>
      <c r="AY7034">
        <v>1.0999999999999999E-2</v>
      </c>
      <c r="AZ7034">
        <v>1.0999999999999999E-2</v>
      </c>
      <c r="BA7034">
        <v>0.01</v>
      </c>
      <c r="BB7034">
        <v>2016</v>
      </c>
    </row>
    <row r="7035" spans="1:54" hidden="1" x14ac:dyDescent="0.2">
      <c r="A7035">
        <v>733</v>
      </c>
      <c r="B7035" t="s">
        <v>395</v>
      </c>
      <c r="C7035" t="s">
        <v>314</v>
      </c>
      <c r="D7035" t="s">
        <v>141</v>
      </c>
      <c r="E7035" t="s">
        <v>313</v>
      </c>
      <c r="F7035" s="3" t="s">
        <v>312</v>
      </c>
      <c r="G7035" t="s">
        <v>311</v>
      </c>
      <c r="I7035" t="s">
        <v>310</v>
      </c>
      <c r="J7035" t="s">
        <v>215</v>
      </c>
      <c r="K7035" t="s">
        <v>215</v>
      </c>
      <c r="L7035" t="s">
        <v>215</v>
      </c>
      <c r="M7035" t="s">
        <v>215</v>
      </c>
      <c r="N7035" t="s">
        <v>215</v>
      </c>
      <c r="O7035" t="s">
        <v>215</v>
      </c>
      <c r="P7035" t="s">
        <v>215</v>
      </c>
      <c r="Q7035" t="s">
        <v>215</v>
      </c>
      <c r="R7035" t="s">
        <v>215</v>
      </c>
      <c r="S7035" t="s">
        <v>215</v>
      </c>
      <c r="T7035" t="s">
        <v>215</v>
      </c>
      <c r="U7035" t="s">
        <v>215</v>
      </c>
      <c r="V7035" t="s">
        <v>215</v>
      </c>
      <c r="W7035" t="s">
        <v>215</v>
      </c>
      <c r="X7035" t="s">
        <v>215</v>
      </c>
      <c r="Y7035" t="s">
        <v>215</v>
      </c>
      <c r="Z7035" t="s">
        <v>215</v>
      </c>
      <c r="AA7035" t="s">
        <v>215</v>
      </c>
      <c r="AB7035" t="s">
        <v>215</v>
      </c>
      <c r="AC7035" t="s">
        <v>215</v>
      </c>
      <c r="AD7035" t="s">
        <v>215</v>
      </c>
      <c r="AE7035" t="s">
        <v>215</v>
      </c>
      <c r="AF7035" t="s">
        <v>215</v>
      </c>
      <c r="AG7035" t="s">
        <v>215</v>
      </c>
      <c r="AH7035" t="s">
        <v>215</v>
      </c>
      <c r="AI7035" t="s">
        <v>215</v>
      </c>
      <c r="AJ7035" t="s">
        <v>215</v>
      </c>
      <c r="AK7035" t="s">
        <v>215</v>
      </c>
      <c r="AL7035" t="s">
        <v>215</v>
      </c>
      <c r="AM7035" t="s">
        <v>215</v>
      </c>
      <c r="AN7035" t="s">
        <v>215</v>
      </c>
      <c r="AO7035">
        <v>1.4650000000000001</v>
      </c>
      <c r="AP7035">
        <v>1.946</v>
      </c>
      <c r="AQ7035">
        <v>1.964</v>
      </c>
      <c r="AR7035">
        <v>1.8939999999999999</v>
      </c>
      <c r="AS7035">
        <v>1.88</v>
      </c>
      <c r="AT7035">
        <v>6.9290000000000003</v>
      </c>
      <c r="AU7035">
        <v>17.402000000000001</v>
      </c>
      <c r="AV7035">
        <v>31.449000000000002</v>
      </c>
      <c r="AW7035">
        <v>55.938000000000002</v>
      </c>
      <c r="AX7035">
        <v>93.620999999999995</v>
      </c>
      <c r="AY7035">
        <v>156.60900000000001</v>
      </c>
      <c r="AZ7035">
        <v>221.70699999999999</v>
      </c>
      <c r="BA7035">
        <v>284.87200000000001</v>
      </c>
      <c r="BB7035">
        <v>2016</v>
      </c>
    </row>
    <row r="7036" spans="1:54" hidden="1" x14ac:dyDescent="0.2">
      <c r="A7036">
        <v>733</v>
      </c>
      <c r="B7036" t="s">
        <v>395</v>
      </c>
      <c r="C7036" t="s">
        <v>309</v>
      </c>
      <c r="D7036" t="s">
        <v>141</v>
      </c>
      <c r="E7036" t="s">
        <v>308</v>
      </c>
      <c r="F7036" t="s">
        <v>307</v>
      </c>
      <c r="G7036" t="s">
        <v>217</v>
      </c>
      <c r="I7036" t="s">
        <v>1711</v>
      </c>
      <c r="J7036" s="3" t="s">
        <v>215</v>
      </c>
      <c r="K7036" s="3" t="s">
        <v>215</v>
      </c>
      <c r="L7036" s="3" t="s">
        <v>215</v>
      </c>
      <c r="M7036" s="3" t="s">
        <v>215</v>
      </c>
      <c r="N7036" s="3" t="s">
        <v>215</v>
      </c>
      <c r="O7036" s="3" t="s">
        <v>215</v>
      </c>
      <c r="P7036" s="3" t="s">
        <v>215</v>
      </c>
      <c r="Q7036" s="3" t="s">
        <v>215</v>
      </c>
      <c r="R7036" s="3" t="s">
        <v>215</v>
      </c>
      <c r="S7036" s="3" t="s">
        <v>215</v>
      </c>
      <c r="T7036" s="3" t="s">
        <v>215</v>
      </c>
      <c r="U7036" s="3" t="s">
        <v>215</v>
      </c>
      <c r="V7036" s="3" t="s">
        <v>215</v>
      </c>
      <c r="W7036" s="3" t="s">
        <v>215</v>
      </c>
      <c r="X7036" s="3" t="s">
        <v>215</v>
      </c>
      <c r="Y7036" s="3" t="s">
        <v>215</v>
      </c>
      <c r="Z7036" s="3" t="s">
        <v>215</v>
      </c>
      <c r="AA7036" s="3" t="s">
        <v>215</v>
      </c>
      <c r="AB7036" s="3" t="s">
        <v>215</v>
      </c>
      <c r="AC7036" s="3" t="s">
        <v>215</v>
      </c>
      <c r="AD7036" s="3" t="s">
        <v>215</v>
      </c>
      <c r="AE7036" s="3" t="s">
        <v>215</v>
      </c>
      <c r="AF7036" s="3" t="s">
        <v>215</v>
      </c>
      <c r="AG7036" s="3" t="s">
        <v>215</v>
      </c>
      <c r="AH7036" s="3" t="s">
        <v>215</v>
      </c>
      <c r="AI7036" s="3" t="s">
        <v>215</v>
      </c>
      <c r="AJ7036" s="3" t="s">
        <v>215</v>
      </c>
      <c r="AK7036" s="3" t="s">
        <v>215</v>
      </c>
      <c r="AL7036" s="3" t="s">
        <v>215</v>
      </c>
      <c r="AM7036" s="3" t="s">
        <v>215</v>
      </c>
      <c r="AN7036" s="3" t="s">
        <v>215</v>
      </c>
      <c r="AO7036" s="3">
        <v>5.492</v>
      </c>
      <c r="AP7036" s="3">
        <v>10.734</v>
      </c>
      <c r="AQ7036" s="3">
        <v>12.805</v>
      </c>
      <c r="AR7036" s="3">
        <v>20.55</v>
      </c>
      <c r="AS7036" s="3">
        <v>14.528</v>
      </c>
      <c r="AT7036" s="3">
        <v>17.254999999999999</v>
      </c>
      <c r="AU7036" s="3">
        <v>8.4429999999999996</v>
      </c>
      <c r="AV7036" s="3">
        <v>6.3070000000000004</v>
      </c>
      <c r="AW7036" s="3">
        <v>6.7249999999999996</v>
      </c>
      <c r="AX7036" s="3">
        <v>9.9309999999999992</v>
      </c>
      <c r="AY7036" s="3">
        <v>27.219000000000001</v>
      </c>
      <c r="AZ7036" s="3">
        <v>18.666</v>
      </c>
      <c r="BA7036">
        <v>29.18</v>
      </c>
      <c r="BB7036">
        <v>2016</v>
      </c>
    </row>
    <row r="7037" spans="1:54" hidden="1" x14ac:dyDescent="0.2">
      <c r="A7037">
        <v>733</v>
      </c>
      <c r="B7037" t="s">
        <v>395</v>
      </c>
      <c r="C7037" t="s">
        <v>306</v>
      </c>
      <c r="D7037" t="s">
        <v>141</v>
      </c>
      <c r="E7037" t="s">
        <v>305</v>
      </c>
      <c r="F7037" t="s">
        <v>304</v>
      </c>
      <c r="G7037" t="s">
        <v>217</v>
      </c>
      <c r="I7037" t="s">
        <v>1711</v>
      </c>
      <c r="J7037" s="3" t="s">
        <v>215</v>
      </c>
      <c r="K7037" s="3" t="s">
        <v>215</v>
      </c>
      <c r="L7037" s="3" t="s">
        <v>215</v>
      </c>
      <c r="M7037" s="3" t="s">
        <v>215</v>
      </c>
      <c r="N7037" s="3" t="s">
        <v>215</v>
      </c>
      <c r="O7037" s="3" t="s">
        <v>215</v>
      </c>
      <c r="P7037" s="3" t="s">
        <v>215</v>
      </c>
      <c r="Q7037" s="3" t="s">
        <v>215</v>
      </c>
      <c r="R7037" s="3" t="s">
        <v>215</v>
      </c>
      <c r="S7037" s="3" t="s">
        <v>215</v>
      </c>
      <c r="T7037" s="3" t="s">
        <v>215</v>
      </c>
      <c r="U7037" s="3" t="s">
        <v>215</v>
      </c>
      <c r="V7037" s="3" t="s">
        <v>215</v>
      </c>
      <c r="W7037" s="3" t="s">
        <v>215</v>
      </c>
      <c r="X7037" s="3" t="s">
        <v>215</v>
      </c>
      <c r="Y7037" s="3" t="s">
        <v>215</v>
      </c>
      <c r="Z7037" s="3" t="s">
        <v>215</v>
      </c>
      <c r="AA7037" s="3" t="s">
        <v>215</v>
      </c>
      <c r="AB7037" s="3" t="s">
        <v>215</v>
      </c>
      <c r="AC7037" s="3" t="s">
        <v>215</v>
      </c>
      <c r="AD7037" s="3" t="s">
        <v>215</v>
      </c>
      <c r="AE7037" s="3" t="s">
        <v>215</v>
      </c>
      <c r="AF7037" s="3" t="s">
        <v>215</v>
      </c>
      <c r="AG7037" s="3" t="s">
        <v>215</v>
      </c>
      <c r="AH7037" s="3" t="s">
        <v>215</v>
      </c>
      <c r="AI7037" s="3" t="s">
        <v>215</v>
      </c>
      <c r="AJ7037" s="3" t="s">
        <v>215</v>
      </c>
      <c r="AK7037" s="3" t="s">
        <v>215</v>
      </c>
      <c r="AL7037" s="3" t="s">
        <v>215</v>
      </c>
      <c r="AM7037" s="3" t="s">
        <v>215</v>
      </c>
      <c r="AN7037" s="3" t="s">
        <v>215</v>
      </c>
      <c r="AO7037" s="3">
        <v>23.346</v>
      </c>
      <c r="AP7037" s="3">
        <v>-5.1760000000000002</v>
      </c>
      <c r="AQ7037" s="3">
        <v>8.9120000000000008</v>
      </c>
      <c r="AR7037" s="3">
        <v>18.942</v>
      </c>
      <c r="AS7037" s="3">
        <v>7.3040000000000003</v>
      </c>
      <c r="AT7037" s="3">
        <v>19.035</v>
      </c>
      <c r="AU7037" s="3">
        <v>2.4649999999999999</v>
      </c>
      <c r="AV7037" s="3">
        <v>0.22800000000000001</v>
      </c>
      <c r="AW7037" s="3">
        <v>2.444</v>
      </c>
      <c r="AX7037" s="3">
        <v>9.6430000000000007</v>
      </c>
      <c r="AY7037" s="3">
        <v>24.529</v>
      </c>
      <c r="AZ7037" s="3">
        <v>17.081</v>
      </c>
      <c r="BA7037">
        <v>27.353999999999999</v>
      </c>
      <c r="BB7037">
        <v>2016</v>
      </c>
    </row>
    <row r="7038" spans="1:54" hidden="1" x14ac:dyDescent="0.2">
      <c r="A7038">
        <v>733</v>
      </c>
      <c r="B7038" t="s">
        <v>395</v>
      </c>
      <c r="C7038" t="s">
        <v>303</v>
      </c>
      <c r="D7038" t="s">
        <v>141</v>
      </c>
      <c r="E7038" t="s">
        <v>300</v>
      </c>
      <c r="F7038" t="s">
        <v>302</v>
      </c>
      <c r="G7038" t="s">
        <v>295</v>
      </c>
      <c r="I7038" t="s">
        <v>1712</v>
      </c>
      <c r="J7038" s="3" t="s">
        <v>215</v>
      </c>
      <c r="K7038" s="3" t="s">
        <v>215</v>
      </c>
      <c r="L7038" s="3" t="s">
        <v>215</v>
      </c>
      <c r="M7038" s="3" t="s">
        <v>215</v>
      </c>
      <c r="N7038" s="3" t="s">
        <v>215</v>
      </c>
      <c r="O7038" s="3" t="s">
        <v>215</v>
      </c>
      <c r="P7038" s="3" t="s">
        <v>215</v>
      </c>
      <c r="Q7038" s="3" t="s">
        <v>215</v>
      </c>
      <c r="R7038" s="3" t="s">
        <v>215</v>
      </c>
      <c r="S7038" s="3" t="s">
        <v>215</v>
      </c>
      <c r="T7038" s="3" t="s">
        <v>215</v>
      </c>
      <c r="U7038" s="3" t="s">
        <v>215</v>
      </c>
      <c r="V7038" s="3" t="s">
        <v>215</v>
      </c>
      <c r="W7038" s="3" t="s">
        <v>215</v>
      </c>
      <c r="X7038" s="3" t="s">
        <v>215</v>
      </c>
      <c r="Y7038" s="3" t="s">
        <v>215</v>
      </c>
      <c r="Z7038" s="3" t="s">
        <v>215</v>
      </c>
      <c r="AA7038" s="3" t="s">
        <v>215</v>
      </c>
      <c r="AB7038" s="3" t="s">
        <v>215</v>
      </c>
      <c r="AC7038" s="3" t="s">
        <v>215</v>
      </c>
      <c r="AD7038" s="3" t="s">
        <v>215</v>
      </c>
      <c r="AE7038" s="3" t="s">
        <v>215</v>
      </c>
      <c r="AF7038" s="3" t="s">
        <v>215</v>
      </c>
      <c r="AG7038" s="3" t="s">
        <v>215</v>
      </c>
      <c r="AH7038" s="3" t="s">
        <v>215</v>
      </c>
      <c r="AI7038" s="3" t="s">
        <v>215</v>
      </c>
      <c r="AJ7038" s="3" t="s">
        <v>215</v>
      </c>
      <c r="AK7038" s="3" t="s">
        <v>215</v>
      </c>
      <c r="AL7038" s="3" t="s">
        <v>215</v>
      </c>
      <c r="AM7038" s="3" t="s">
        <v>215</v>
      </c>
      <c r="AN7038" s="3" t="s">
        <v>215</v>
      </c>
      <c r="AO7038" s="3">
        <v>109.54600000000001</v>
      </c>
      <c r="AP7038" s="3">
        <v>158.92599999999999</v>
      </c>
      <c r="AQ7038" s="3">
        <v>158.864</v>
      </c>
      <c r="AR7038" s="3">
        <v>161.495</v>
      </c>
      <c r="AS7038" s="3">
        <v>246.786</v>
      </c>
      <c r="AT7038" s="3">
        <v>1184.1990000000001</v>
      </c>
      <c r="AU7038" s="3">
        <v>3408.92</v>
      </c>
      <c r="AV7038" s="3">
        <v>6958.3689999999997</v>
      </c>
      <c r="AW7038" s="3">
        <v>14486.465</v>
      </c>
      <c r="AX7038" s="3">
        <v>27726.898000000001</v>
      </c>
      <c r="AY7038" s="3">
        <v>51503.112000000001</v>
      </c>
      <c r="AZ7038" s="3">
        <v>80602.370999999999</v>
      </c>
      <c r="BA7038">
        <v>112037.295</v>
      </c>
      <c r="BB7038">
        <v>2016</v>
      </c>
    </row>
    <row r="7039" spans="1:54" hidden="1" x14ac:dyDescent="0.2">
      <c r="A7039">
        <v>733</v>
      </c>
      <c r="B7039" t="s">
        <v>395</v>
      </c>
      <c r="C7039" t="s">
        <v>301</v>
      </c>
      <c r="D7039" t="s">
        <v>141</v>
      </c>
      <c r="E7039" t="s">
        <v>300</v>
      </c>
      <c r="F7039" t="s">
        <v>299</v>
      </c>
      <c r="G7039" t="s">
        <v>275</v>
      </c>
      <c r="I7039" t="s">
        <v>298</v>
      </c>
      <c r="J7039" s="3" t="s">
        <v>215</v>
      </c>
      <c r="K7039" s="3" t="s">
        <v>215</v>
      </c>
      <c r="L7039" s="3" t="s">
        <v>215</v>
      </c>
      <c r="M7039" s="3" t="s">
        <v>215</v>
      </c>
      <c r="N7039" s="3" t="s">
        <v>215</v>
      </c>
      <c r="O7039" s="3" t="s">
        <v>215</v>
      </c>
      <c r="P7039" s="3" t="s">
        <v>215</v>
      </c>
      <c r="Q7039" s="3" t="s">
        <v>215</v>
      </c>
      <c r="R7039" s="3" t="s">
        <v>215</v>
      </c>
      <c r="S7039" s="3" t="s">
        <v>215</v>
      </c>
      <c r="T7039" s="3" t="s">
        <v>215</v>
      </c>
      <c r="U7039" s="3" t="s">
        <v>215</v>
      </c>
      <c r="V7039" s="3" t="s">
        <v>215</v>
      </c>
      <c r="W7039" s="3" t="s">
        <v>215</v>
      </c>
      <c r="X7039" s="3" t="s">
        <v>215</v>
      </c>
      <c r="Y7039" s="3" t="s">
        <v>215</v>
      </c>
      <c r="Z7039" s="3" t="s">
        <v>215</v>
      </c>
      <c r="AA7039" s="3" t="s">
        <v>215</v>
      </c>
      <c r="AB7039" s="3" t="s">
        <v>215</v>
      </c>
      <c r="AC7039" s="3" t="s">
        <v>215</v>
      </c>
      <c r="AD7039" s="3" t="s">
        <v>215</v>
      </c>
      <c r="AE7039" s="3" t="s">
        <v>215</v>
      </c>
      <c r="AF7039" s="3" t="s">
        <v>215</v>
      </c>
      <c r="AG7039" s="3" t="s">
        <v>215</v>
      </c>
      <c r="AH7039" s="3" t="s">
        <v>215</v>
      </c>
      <c r="AI7039" s="3" t="s">
        <v>215</v>
      </c>
      <c r="AJ7039" s="3" t="s">
        <v>215</v>
      </c>
      <c r="AK7039" s="3" t="s">
        <v>215</v>
      </c>
      <c r="AL7039" s="3" t="s">
        <v>215</v>
      </c>
      <c r="AM7039" s="3" t="s">
        <v>215</v>
      </c>
      <c r="AN7039" s="3" t="s">
        <v>215</v>
      </c>
      <c r="AO7039" s="3" t="s">
        <v>215</v>
      </c>
      <c r="AP7039" s="3">
        <v>45.078000000000003</v>
      </c>
      <c r="AQ7039" s="3">
        <v>-3.9E-2</v>
      </c>
      <c r="AR7039" s="3">
        <v>1.6559999999999999</v>
      </c>
      <c r="AS7039" s="3">
        <v>52.813000000000002</v>
      </c>
      <c r="AT7039" s="3">
        <v>379.84899999999999</v>
      </c>
      <c r="AU7039" s="3">
        <v>187.86699999999999</v>
      </c>
      <c r="AV7039" s="3">
        <v>104.122</v>
      </c>
      <c r="AW7039" s="3">
        <v>108.188</v>
      </c>
      <c r="AX7039" s="3">
        <v>91.399000000000001</v>
      </c>
      <c r="AY7039" s="3">
        <v>85.751000000000005</v>
      </c>
      <c r="AZ7039" s="3">
        <v>56.5</v>
      </c>
      <c r="BA7039">
        <v>39</v>
      </c>
      <c r="BB7039">
        <v>2016</v>
      </c>
    </row>
    <row r="7040" spans="1:54" hidden="1" x14ac:dyDescent="0.2">
      <c r="A7040">
        <v>733</v>
      </c>
      <c r="B7040" t="s">
        <v>395</v>
      </c>
      <c r="C7040" t="s">
        <v>297</v>
      </c>
      <c r="D7040" t="s">
        <v>141</v>
      </c>
      <c r="E7040" t="s">
        <v>293</v>
      </c>
      <c r="F7040" t="s">
        <v>296</v>
      </c>
      <c r="G7040" t="s">
        <v>295</v>
      </c>
      <c r="I7040" t="s">
        <v>1712</v>
      </c>
      <c r="J7040" s="3" t="s">
        <v>215</v>
      </c>
      <c r="K7040" s="3" t="s">
        <v>215</v>
      </c>
      <c r="L7040" s="3" t="s">
        <v>215</v>
      </c>
      <c r="M7040" s="3" t="s">
        <v>215</v>
      </c>
      <c r="N7040" s="3" t="s">
        <v>215</v>
      </c>
      <c r="O7040" s="3" t="s">
        <v>215</v>
      </c>
      <c r="P7040" s="3" t="s">
        <v>215</v>
      </c>
      <c r="Q7040" s="3" t="s">
        <v>215</v>
      </c>
      <c r="R7040" s="3" t="s">
        <v>215</v>
      </c>
      <c r="S7040" s="3" t="s">
        <v>215</v>
      </c>
      <c r="T7040" s="3" t="s">
        <v>215</v>
      </c>
      <c r="U7040" s="3" t="s">
        <v>215</v>
      </c>
      <c r="V7040" s="3" t="s">
        <v>215</v>
      </c>
      <c r="W7040" s="3" t="s">
        <v>215</v>
      </c>
      <c r="X7040" s="3" t="s">
        <v>215</v>
      </c>
      <c r="Y7040" s="3" t="s">
        <v>215</v>
      </c>
      <c r="Z7040" s="3" t="s">
        <v>215</v>
      </c>
      <c r="AA7040" s="3" t="s">
        <v>215</v>
      </c>
      <c r="AB7040" s="3" t="s">
        <v>215</v>
      </c>
      <c r="AC7040" s="3" t="s">
        <v>215</v>
      </c>
      <c r="AD7040" s="3" t="s">
        <v>215</v>
      </c>
      <c r="AE7040" s="3" t="s">
        <v>215</v>
      </c>
      <c r="AF7040" s="3" t="s">
        <v>215</v>
      </c>
      <c r="AG7040" s="3" t="s">
        <v>215</v>
      </c>
      <c r="AH7040" s="3" t="s">
        <v>215</v>
      </c>
      <c r="AI7040" s="3" t="s">
        <v>215</v>
      </c>
      <c r="AJ7040" s="3" t="s">
        <v>215</v>
      </c>
      <c r="AK7040" s="3" t="s">
        <v>215</v>
      </c>
      <c r="AL7040" s="3" t="s">
        <v>215</v>
      </c>
      <c r="AM7040" s="3" t="s">
        <v>215</v>
      </c>
      <c r="AN7040" s="3" t="s">
        <v>215</v>
      </c>
      <c r="AO7040" s="3">
        <v>135.44300000000001</v>
      </c>
      <c r="AP7040" s="3">
        <v>169.62799999999999</v>
      </c>
      <c r="AQ7040" s="3">
        <v>154.72300000000001</v>
      </c>
      <c r="AR7040" s="3">
        <v>170.01</v>
      </c>
      <c r="AS7040" s="3">
        <v>356.77699999999999</v>
      </c>
      <c r="AT7040" s="3">
        <v>2068.3609999999999</v>
      </c>
      <c r="AU7040" s="3">
        <v>4502.2110000000002</v>
      </c>
      <c r="AV7040" s="3">
        <v>8844.0429999999997</v>
      </c>
      <c r="AW7040" s="3">
        <v>19908.043000000001</v>
      </c>
      <c r="AX7040" s="3">
        <v>35751.985000000001</v>
      </c>
      <c r="AY7040" s="3">
        <v>58990.775000000001</v>
      </c>
      <c r="AZ7040" s="3">
        <v>87306.346999999994</v>
      </c>
      <c r="BA7040">
        <v>113498.251</v>
      </c>
      <c r="BB7040">
        <v>2016</v>
      </c>
    </row>
    <row r="7041" spans="1:54" hidden="1" x14ac:dyDescent="0.2">
      <c r="A7041">
        <v>733</v>
      </c>
      <c r="B7041" t="s">
        <v>395</v>
      </c>
      <c r="C7041" t="s">
        <v>294</v>
      </c>
      <c r="D7041" t="s">
        <v>141</v>
      </c>
      <c r="E7041" t="s">
        <v>293</v>
      </c>
      <c r="F7041" t="s">
        <v>292</v>
      </c>
      <c r="G7041" t="s">
        <v>275</v>
      </c>
      <c r="I7041" t="s">
        <v>291</v>
      </c>
      <c r="J7041" s="3" t="s">
        <v>215</v>
      </c>
      <c r="K7041" s="3" t="s">
        <v>215</v>
      </c>
      <c r="L7041" s="3" t="s">
        <v>215</v>
      </c>
      <c r="M7041" s="3" t="s">
        <v>215</v>
      </c>
      <c r="N7041" s="3" t="s">
        <v>215</v>
      </c>
      <c r="O7041" s="3" t="s">
        <v>215</v>
      </c>
      <c r="P7041" s="3" t="s">
        <v>215</v>
      </c>
      <c r="Q7041" s="3" t="s">
        <v>215</v>
      </c>
      <c r="R7041" s="3" t="s">
        <v>215</v>
      </c>
      <c r="S7041" s="3" t="s">
        <v>215</v>
      </c>
      <c r="T7041" s="3" t="s">
        <v>215</v>
      </c>
      <c r="U7041" s="3" t="s">
        <v>215</v>
      </c>
      <c r="V7041" s="3" t="s">
        <v>215</v>
      </c>
      <c r="W7041" s="3" t="s">
        <v>215</v>
      </c>
      <c r="X7041" s="3" t="s">
        <v>215</v>
      </c>
      <c r="Y7041" s="3" t="s">
        <v>215</v>
      </c>
      <c r="Z7041" s="3" t="s">
        <v>215</v>
      </c>
      <c r="AA7041" s="3" t="s">
        <v>215</v>
      </c>
      <c r="AB7041" s="3" t="s">
        <v>215</v>
      </c>
      <c r="AC7041" s="3" t="s">
        <v>215</v>
      </c>
      <c r="AD7041" s="3" t="s">
        <v>215</v>
      </c>
      <c r="AE7041" s="3" t="s">
        <v>215</v>
      </c>
      <c r="AF7041" s="3" t="s">
        <v>215</v>
      </c>
      <c r="AG7041" s="3" t="s">
        <v>215</v>
      </c>
      <c r="AH7041" s="3" t="s">
        <v>215</v>
      </c>
      <c r="AI7041" s="3" t="s">
        <v>215</v>
      </c>
      <c r="AJ7041" s="3" t="s">
        <v>215</v>
      </c>
      <c r="AK7041" s="3" t="s">
        <v>215</v>
      </c>
      <c r="AL7041" s="3" t="s">
        <v>215</v>
      </c>
      <c r="AM7041" s="3" t="s">
        <v>215</v>
      </c>
      <c r="AN7041" s="3" t="s">
        <v>215</v>
      </c>
      <c r="AO7041" s="3" t="s">
        <v>215</v>
      </c>
      <c r="AP7041" s="3">
        <v>25.239000000000001</v>
      </c>
      <c r="AQ7041" s="3">
        <v>-8.7870000000000008</v>
      </c>
      <c r="AR7041" s="3">
        <v>9.8800000000000008</v>
      </c>
      <c r="AS7041" s="3">
        <v>109.85599999999999</v>
      </c>
      <c r="AT7041" s="3">
        <v>479.73500000000001</v>
      </c>
      <c r="AU7041" s="3">
        <v>117.67</v>
      </c>
      <c r="AV7041" s="3">
        <v>96.438000000000002</v>
      </c>
      <c r="AW7041" s="3">
        <v>125.101</v>
      </c>
      <c r="AX7041" s="3">
        <v>79.585999999999999</v>
      </c>
      <c r="AY7041" s="3">
        <v>65</v>
      </c>
      <c r="AZ7041" s="3">
        <v>48</v>
      </c>
      <c r="BA7041">
        <v>30</v>
      </c>
      <c r="BB7041">
        <v>2016</v>
      </c>
    </row>
    <row r="7042" spans="1:54" hidden="1" x14ac:dyDescent="0.2">
      <c r="A7042">
        <v>733</v>
      </c>
      <c r="B7042" t="s">
        <v>395</v>
      </c>
      <c r="C7042" t="s">
        <v>290</v>
      </c>
      <c r="D7042" t="s">
        <v>141</v>
      </c>
      <c r="E7042" t="s">
        <v>289</v>
      </c>
      <c r="G7042" t="s">
        <v>288</v>
      </c>
    </row>
    <row r="7043" spans="1:54" hidden="1" x14ac:dyDescent="0.2">
      <c r="A7043">
        <v>733</v>
      </c>
      <c r="B7043" t="s">
        <v>395</v>
      </c>
      <c r="C7043" t="s">
        <v>287</v>
      </c>
      <c r="D7043" t="s">
        <v>141</v>
      </c>
      <c r="E7043" t="s">
        <v>286</v>
      </c>
      <c r="F7043" t="s">
        <v>285</v>
      </c>
      <c r="G7043" t="s">
        <v>275</v>
      </c>
    </row>
    <row r="7044" spans="1:54" hidden="1" x14ac:dyDescent="0.2">
      <c r="A7044">
        <v>733</v>
      </c>
      <c r="B7044" t="s">
        <v>395</v>
      </c>
      <c r="C7044" t="s">
        <v>284</v>
      </c>
      <c r="D7044" t="s">
        <v>141</v>
      </c>
      <c r="E7044" t="s">
        <v>283</v>
      </c>
      <c r="F7044" t="s">
        <v>282</v>
      </c>
      <c r="G7044" t="s">
        <v>275</v>
      </c>
    </row>
    <row r="7045" spans="1:54" hidden="1" x14ac:dyDescent="0.2">
      <c r="A7045">
        <v>733</v>
      </c>
      <c r="B7045" t="s">
        <v>395</v>
      </c>
      <c r="C7045" t="s">
        <v>281</v>
      </c>
      <c r="D7045" t="s">
        <v>141</v>
      </c>
      <c r="E7045" t="s">
        <v>280</v>
      </c>
      <c r="F7045" t="s">
        <v>279</v>
      </c>
      <c r="G7045" t="s">
        <v>275</v>
      </c>
    </row>
    <row r="7046" spans="1:54" hidden="1" x14ac:dyDescent="0.2">
      <c r="A7046">
        <v>733</v>
      </c>
      <c r="B7046" t="s">
        <v>395</v>
      </c>
      <c r="C7046" t="s">
        <v>278</v>
      </c>
      <c r="D7046" t="s">
        <v>141</v>
      </c>
      <c r="E7046" t="s">
        <v>277</v>
      </c>
      <c r="F7046" t="s">
        <v>276</v>
      </c>
      <c r="G7046" t="s">
        <v>275</v>
      </c>
    </row>
    <row r="7047" spans="1:54" hidden="1" x14ac:dyDescent="0.2">
      <c r="A7047">
        <v>733</v>
      </c>
      <c r="B7047" t="s">
        <v>395</v>
      </c>
      <c r="C7047" t="s">
        <v>274</v>
      </c>
      <c r="D7047" t="s">
        <v>141</v>
      </c>
      <c r="E7047" t="s">
        <v>273</v>
      </c>
      <c r="F7047" t="s">
        <v>272</v>
      </c>
      <c r="G7047" t="s">
        <v>271</v>
      </c>
    </row>
    <row r="7048" spans="1:54" hidden="1" x14ac:dyDescent="0.2">
      <c r="A7048">
        <v>733</v>
      </c>
      <c r="B7048" t="s">
        <v>395</v>
      </c>
      <c r="C7048" t="s">
        <v>270</v>
      </c>
      <c r="D7048" t="s">
        <v>141</v>
      </c>
      <c r="E7048" t="s">
        <v>269</v>
      </c>
      <c r="F7048" t="s">
        <v>268</v>
      </c>
      <c r="G7048" t="s">
        <v>264</v>
      </c>
      <c r="H7048" t="s">
        <v>263</v>
      </c>
    </row>
    <row r="7049" spans="1:54" hidden="1" x14ac:dyDescent="0.2">
      <c r="A7049">
        <v>733</v>
      </c>
      <c r="B7049" t="s">
        <v>395</v>
      </c>
      <c r="C7049" t="s">
        <v>267</v>
      </c>
      <c r="D7049" t="s">
        <v>141</v>
      </c>
      <c r="E7049" t="s">
        <v>266</v>
      </c>
      <c r="F7049" t="s">
        <v>265</v>
      </c>
      <c r="G7049" t="s">
        <v>264</v>
      </c>
      <c r="H7049" t="s">
        <v>263</v>
      </c>
      <c r="I7049" t="s">
        <v>1713</v>
      </c>
      <c r="J7049" s="3" t="s">
        <v>215</v>
      </c>
      <c r="K7049" s="3" t="s">
        <v>215</v>
      </c>
      <c r="L7049" s="3" t="s">
        <v>215</v>
      </c>
      <c r="M7049" s="3" t="s">
        <v>215</v>
      </c>
      <c r="N7049" s="3" t="s">
        <v>215</v>
      </c>
      <c r="O7049" s="3" t="s">
        <v>215</v>
      </c>
      <c r="P7049" s="3" t="s">
        <v>215</v>
      </c>
      <c r="Q7049" s="3" t="s">
        <v>215</v>
      </c>
      <c r="R7049" s="3" t="s">
        <v>215</v>
      </c>
      <c r="S7049" s="3" t="s">
        <v>215</v>
      </c>
      <c r="T7049" s="3" t="s">
        <v>215</v>
      </c>
      <c r="U7049" s="3" t="s">
        <v>215</v>
      </c>
      <c r="V7049" s="3" t="s">
        <v>215</v>
      </c>
      <c r="W7049" s="3" t="s">
        <v>215</v>
      </c>
      <c r="X7049" s="3" t="s">
        <v>215</v>
      </c>
      <c r="Y7049" s="3" t="s">
        <v>215</v>
      </c>
      <c r="Z7049" s="3" t="s">
        <v>215</v>
      </c>
      <c r="AA7049" s="3" t="s">
        <v>215</v>
      </c>
      <c r="AB7049" s="3" t="s">
        <v>215</v>
      </c>
      <c r="AC7049" s="3" t="s">
        <v>215</v>
      </c>
      <c r="AD7049" s="3" t="s">
        <v>215</v>
      </c>
      <c r="AE7049" s="3" t="s">
        <v>215</v>
      </c>
      <c r="AF7049" s="3" t="s">
        <v>215</v>
      </c>
      <c r="AG7049" s="3" t="s">
        <v>215</v>
      </c>
      <c r="AH7049" s="3" t="s">
        <v>215</v>
      </c>
      <c r="AI7049" s="3" t="s">
        <v>215</v>
      </c>
      <c r="AJ7049" s="3" t="s">
        <v>215</v>
      </c>
      <c r="AK7049" s="3" t="s">
        <v>215</v>
      </c>
      <c r="AL7049" s="3" t="s">
        <v>215</v>
      </c>
      <c r="AM7049" s="3" t="s">
        <v>215</v>
      </c>
      <c r="AN7049" s="3" t="s">
        <v>215</v>
      </c>
      <c r="AO7049" s="3">
        <v>10.449</v>
      </c>
      <c r="AP7049" s="3">
        <v>10.818</v>
      </c>
      <c r="AQ7049" s="3">
        <v>11.177</v>
      </c>
      <c r="AR7049" s="3">
        <v>11.531000000000001</v>
      </c>
      <c r="AS7049" s="3">
        <v>11.882</v>
      </c>
      <c r="AT7049" s="3">
        <v>12.231</v>
      </c>
      <c r="AU7049" s="3">
        <v>12.585000000000001</v>
      </c>
      <c r="AV7049" s="3">
        <v>12.976000000000001</v>
      </c>
      <c r="AW7049" s="3">
        <v>13.378</v>
      </c>
      <c r="AX7049" s="3">
        <v>13.792999999999999</v>
      </c>
      <c r="AY7049" s="3">
        <v>14.22</v>
      </c>
      <c r="AZ7049" s="3">
        <v>14.661</v>
      </c>
      <c r="BA7049">
        <v>15.115</v>
      </c>
      <c r="BB7049">
        <v>2008</v>
      </c>
    </row>
    <row r="7050" spans="1:54" hidden="1" x14ac:dyDescent="0.2">
      <c r="A7050">
        <v>733</v>
      </c>
      <c r="B7050" t="s">
        <v>395</v>
      </c>
      <c r="C7050" t="s">
        <v>262</v>
      </c>
      <c r="D7050" t="s">
        <v>141</v>
      </c>
      <c r="E7050" t="s">
        <v>260</v>
      </c>
      <c r="F7050" t="s">
        <v>259</v>
      </c>
      <c r="G7050" t="s">
        <v>225</v>
      </c>
      <c r="H7050" t="s">
        <v>222</v>
      </c>
      <c r="I7050" t="s">
        <v>1714</v>
      </c>
      <c r="J7050" s="3" t="s">
        <v>215</v>
      </c>
      <c r="K7050" s="3" t="s">
        <v>215</v>
      </c>
      <c r="L7050" s="3" t="s">
        <v>215</v>
      </c>
      <c r="M7050" s="3" t="s">
        <v>215</v>
      </c>
      <c r="N7050" s="3" t="s">
        <v>215</v>
      </c>
      <c r="O7050" s="3" t="s">
        <v>215</v>
      </c>
      <c r="P7050" s="3" t="s">
        <v>215</v>
      </c>
      <c r="Q7050" s="3" t="s">
        <v>215</v>
      </c>
      <c r="R7050" s="3" t="s">
        <v>215</v>
      </c>
      <c r="S7050" s="3" t="s">
        <v>215</v>
      </c>
      <c r="T7050" s="3" t="s">
        <v>215</v>
      </c>
      <c r="U7050" s="3" t="s">
        <v>215</v>
      </c>
      <c r="V7050" s="3" t="s">
        <v>215</v>
      </c>
      <c r="W7050" s="3" t="s">
        <v>215</v>
      </c>
      <c r="X7050" s="3" t="s">
        <v>215</v>
      </c>
      <c r="Y7050" s="3" t="s">
        <v>215</v>
      </c>
      <c r="Z7050" s="3" t="s">
        <v>215</v>
      </c>
      <c r="AA7050" s="3" t="s">
        <v>215</v>
      </c>
      <c r="AB7050" s="3" t="s">
        <v>215</v>
      </c>
      <c r="AC7050" s="3" t="s">
        <v>215</v>
      </c>
      <c r="AD7050" s="3" t="s">
        <v>215</v>
      </c>
      <c r="AE7050" s="3" t="s">
        <v>215</v>
      </c>
      <c r="AF7050" s="3" t="s">
        <v>215</v>
      </c>
      <c r="AG7050" s="3" t="s">
        <v>215</v>
      </c>
      <c r="AH7050" s="3" t="s">
        <v>215</v>
      </c>
      <c r="AI7050" s="3" t="s">
        <v>215</v>
      </c>
      <c r="AJ7050" s="3" t="s">
        <v>215</v>
      </c>
      <c r="AK7050" s="3" t="s">
        <v>215</v>
      </c>
      <c r="AL7050" s="3" t="s">
        <v>215</v>
      </c>
      <c r="AM7050" s="3" t="s">
        <v>215</v>
      </c>
      <c r="AN7050" s="3" t="s">
        <v>215</v>
      </c>
      <c r="AO7050" s="3">
        <v>13.241</v>
      </c>
      <c r="AP7050" s="3">
        <v>5.5869999999999997</v>
      </c>
      <c r="AQ7050" s="3">
        <v>9.641</v>
      </c>
      <c r="AR7050" s="3">
        <v>12.097</v>
      </c>
      <c r="AS7050" s="3">
        <v>9.3620000000000001</v>
      </c>
      <c r="AT7050" s="3">
        <v>48.447000000000003</v>
      </c>
      <c r="AU7050" s="3">
        <v>130.65899999999999</v>
      </c>
      <c r="AV7050" s="3">
        <v>247.37200000000001</v>
      </c>
      <c r="AW7050" s="3">
        <v>438.62200000000001</v>
      </c>
      <c r="AX7050" s="3">
        <v>734.11400000000003</v>
      </c>
      <c r="AY7050" s="3">
        <v>1234.5060000000001</v>
      </c>
      <c r="AZ7050" s="3">
        <v>1778.3409999999999</v>
      </c>
      <c r="BA7050">
        <v>2314.7930000000001</v>
      </c>
      <c r="BB7050">
        <v>2016</v>
      </c>
    </row>
    <row r="7051" spans="1:54" hidden="1" x14ac:dyDescent="0.2">
      <c r="A7051">
        <v>733</v>
      </c>
      <c r="B7051" t="s">
        <v>395</v>
      </c>
      <c r="C7051" t="s">
        <v>261</v>
      </c>
      <c r="D7051" t="s">
        <v>141</v>
      </c>
      <c r="E7051" t="s">
        <v>260</v>
      </c>
      <c r="F7051" t="s">
        <v>259</v>
      </c>
      <c r="G7051" t="s">
        <v>217</v>
      </c>
      <c r="I7051" t="s">
        <v>258</v>
      </c>
      <c r="J7051" s="3" t="s">
        <v>215</v>
      </c>
      <c r="K7051" s="3" t="s">
        <v>215</v>
      </c>
      <c r="L7051" s="3" t="s">
        <v>215</v>
      </c>
      <c r="M7051" s="3" t="s">
        <v>215</v>
      </c>
      <c r="N7051" s="3" t="s">
        <v>215</v>
      </c>
      <c r="O7051" s="3" t="s">
        <v>215</v>
      </c>
      <c r="P7051" s="3" t="s">
        <v>215</v>
      </c>
      <c r="Q7051" s="3" t="s">
        <v>215</v>
      </c>
      <c r="R7051" s="3" t="s">
        <v>215</v>
      </c>
      <c r="S7051" s="3" t="s">
        <v>215</v>
      </c>
      <c r="T7051" s="3" t="s">
        <v>215</v>
      </c>
      <c r="U7051" s="3" t="s">
        <v>215</v>
      </c>
      <c r="V7051" s="3" t="s">
        <v>215</v>
      </c>
      <c r="W7051" s="3" t="s">
        <v>215</v>
      </c>
      <c r="X7051" s="3" t="s">
        <v>215</v>
      </c>
      <c r="Y7051" s="3" t="s">
        <v>215</v>
      </c>
      <c r="Z7051" s="3" t="s">
        <v>215</v>
      </c>
      <c r="AA7051" s="3" t="s">
        <v>215</v>
      </c>
      <c r="AB7051" s="3" t="s">
        <v>215</v>
      </c>
      <c r="AC7051" s="3" t="s">
        <v>215</v>
      </c>
      <c r="AD7051" s="3" t="s">
        <v>215</v>
      </c>
      <c r="AE7051" s="3" t="s">
        <v>215</v>
      </c>
      <c r="AF7051" s="3" t="s">
        <v>215</v>
      </c>
      <c r="AG7051" s="3" t="s">
        <v>215</v>
      </c>
      <c r="AH7051" s="3" t="s">
        <v>215</v>
      </c>
      <c r="AI7051" s="3" t="s">
        <v>215</v>
      </c>
      <c r="AJ7051" s="3" t="s">
        <v>215</v>
      </c>
      <c r="AK7051" s="3" t="s">
        <v>215</v>
      </c>
      <c r="AL7051" s="3" t="s">
        <v>215</v>
      </c>
      <c r="AM7051" s="3" t="s">
        <v>215</v>
      </c>
      <c r="AN7051" s="3" t="s">
        <v>215</v>
      </c>
      <c r="AO7051" s="3">
        <v>25.646000000000001</v>
      </c>
      <c r="AP7051" s="3">
        <v>16.808</v>
      </c>
      <c r="AQ7051" s="3">
        <v>21.875</v>
      </c>
      <c r="AR7051" s="3">
        <v>27.158000000000001</v>
      </c>
      <c r="AS7051" s="3">
        <v>20.99</v>
      </c>
      <c r="AT7051" s="3">
        <v>33.765000000000001</v>
      </c>
      <c r="AU7051" s="3">
        <v>40.064999999999998</v>
      </c>
      <c r="AV7051" s="3">
        <v>42.667999999999999</v>
      </c>
      <c r="AW7051" s="3">
        <v>42.738</v>
      </c>
      <c r="AX7051" s="3">
        <v>43.003999999999998</v>
      </c>
      <c r="AY7051" s="3">
        <v>42.951999999999998</v>
      </c>
      <c r="AZ7051" s="3">
        <v>43.475999999999999</v>
      </c>
      <c r="BA7051">
        <v>43.597000000000001</v>
      </c>
      <c r="BB7051">
        <v>2016</v>
      </c>
    </row>
    <row r="7052" spans="1:54" hidden="1" x14ac:dyDescent="0.2">
      <c r="A7052">
        <v>733</v>
      </c>
      <c r="B7052" t="s">
        <v>395</v>
      </c>
      <c r="C7052" t="s">
        <v>257</v>
      </c>
      <c r="D7052" t="s">
        <v>141</v>
      </c>
      <c r="E7052" t="s">
        <v>255</v>
      </c>
      <c r="F7052" t="s">
        <v>254</v>
      </c>
      <c r="G7052" t="s">
        <v>225</v>
      </c>
      <c r="H7052" t="s">
        <v>222</v>
      </c>
      <c r="I7052" t="s">
        <v>1714</v>
      </c>
      <c r="J7052" s="3" t="s">
        <v>215</v>
      </c>
      <c r="K7052" s="3" t="s">
        <v>215</v>
      </c>
      <c r="L7052" s="3" t="s">
        <v>215</v>
      </c>
      <c r="M7052" s="3" t="s">
        <v>215</v>
      </c>
      <c r="N7052" s="3" t="s">
        <v>215</v>
      </c>
      <c r="O7052" s="3" t="s">
        <v>215</v>
      </c>
      <c r="P7052" s="3" t="s">
        <v>215</v>
      </c>
      <c r="Q7052" s="3" t="s">
        <v>215</v>
      </c>
      <c r="R7052" s="3" t="s">
        <v>215</v>
      </c>
      <c r="S7052" s="3" t="s">
        <v>215</v>
      </c>
      <c r="T7052" s="3" t="s">
        <v>215</v>
      </c>
      <c r="U7052" s="3" t="s">
        <v>215</v>
      </c>
      <c r="V7052" s="3" t="s">
        <v>215</v>
      </c>
      <c r="W7052" s="3" t="s">
        <v>215</v>
      </c>
      <c r="X7052" s="3" t="s">
        <v>215</v>
      </c>
      <c r="Y7052" s="3" t="s">
        <v>215</v>
      </c>
      <c r="Z7052" s="3" t="s">
        <v>215</v>
      </c>
      <c r="AA7052" s="3" t="s">
        <v>215</v>
      </c>
      <c r="AB7052" s="3" t="s">
        <v>215</v>
      </c>
      <c r="AC7052" s="3" t="s">
        <v>215</v>
      </c>
      <c r="AD7052" s="3" t="s">
        <v>215</v>
      </c>
      <c r="AE7052" s="3" t="s">
        <v>215</v>
      </c>
      <c r="AF7052" s="3" t="s">
        <v>215</v>
      </c>
      <c r="AG7052" s="3" t="s">
        <v>215</v>
      </c>
      <c r="AH7052" s="3" t="s">
        <v>215</v>
      </c>
      <c r="AI7052" s="3" t="s">
        <v>215</v>
      </c>
      <c r="AJ7052" s="3" t="s">
        <v>215</v>
      </c>
      <c r="AK7052" s="3" t="s">
        <v>215</v>
      </c>
      <c r="AL7052" s="3" t="s">
        <v>215</v>
      </c>
      <c r="AM7052" s="3" t="s">
        <v>215</v>
      </c>
      <c r="AN7052" s="3" t="s">
        <v>215</v>
      </c>
      <c r="AO7052" s="3">
        <v>10.86</v>
      </c>
      <c r="AP7052" s="3">
        <v>10.509</v>
      </c>
      <c r="AQ7052" s="3">
        <v>11.170999999999999</v>
      </c>
      <c r="AR7052" s="3">
        <v>16.216000000000001</v>
      </c>
      <c r="AS7052" s="3">
        <v>18.428999999999998</v>
      </c>
      <c r="AT7052" s="3">
        <v>78.942999999999998</v>
      </c>
      <c r="AU7052" s="3">
        <v>139.96700000000001</v>
      </c>
      <c r="AV7052" s="3">
        <v>275.40899999999999</v>
      </c>
      <c r="AW7052" s="3">
        <v>480.03100000000001</v>
      </c>
      <c r="AX7052" s="3">
        <v>782.71500000000003</v>
      </c>
      <c r="AY7052" s="3">
        <v>1282.9749999999999</v>
      </c>
      <c r="AZ7052" s="3">
        <v>1808.35</v>
      </c>
      <c r="BA7052">
        <v>2348.9810000000002</v>
      </c>
      <c r="BB7052">
        <v>2016</v>
      </c>
    </row>
    <row r="7053" spans="1:54" hidden="1" x14ac:dyDescent="0.2">
      <c r="A7053">
        <v>733</v>
      </c>
      <c r="B7053" t="s">
        <v>395</v>
      </c>
      <c r="C7053" t="s">
        <v>256</v>
      </c>
      <c r="D7053" t="s">
        <v>141</v>
      </c>
      <c r="E7053" t="s">
        <v>255</v>
      </c>
      <c r="F7053" t="s">
        <v>254</v>
      </c>
      <c r="G7053" t="s">
        <v>217</v>
      </c>
      <c r="I7053" t="s">
        <v>253</v>
      </c>
      <c r="J7053" s="3" t="s">
        <v>215</v>
      </c>
      <c r="K7053" s="3" t="s">
        <v>215</v>
      </c>
      <c r="L7053" s="3" t="s">
        <v>215</v>
      </c>
      <c r="M7053" s="3" t="s">
        <v>215</v>
      </c>
      <c r="N7053" s="3" t="s">
        <v>215</v>
      </c>
      <c r="O7053" s="3" t="s">
        <v>215</v>
      </c>
      <c r="P7053" s="3" t="s">
        <v>215</v>
      </c>
      <c r="Q7053" s="3" t="s">
        <v>215</v>
      </c>
      <c r="R7053" s="3" t="s">
        <v>215</v>
      </c>
      <c r="S7053" s="3" t="s">
        <v>215</v>
      </c>
      <c r="T7053" s="3" t="s">
        <v>215</v>
      </c>
      <c r="U7053" s="3" t="s">
        <v>215</v>
      </c>
      <c r="V7053" s="3" t="s">
        <v>215</v>
      </c>
      <c r="W7053" s="3" t="s">
        <v>215</v>
      </c>
      <c r="X7053" s="3" t="s">
        <v>215</v>
      </c>
      <c r="Y7053" s="3" t="s">
        <v>215</v>
      </c>
      <c r="Z7053" s="3" t="s">
        <v>215</v>
      </c>
      <c r="AA7053" s="3" t="s">
        <v>215</v>
      </c>
      <c r="AB7053" s="3" t="s">
        <v>215</v>
      </c>
      <c r="AC7053" s="3" t="s">
        <v>215</v>
      </c>
      <c r="AD7053" s="3" t="s">
        <v>215</v>
      </c>
      <c r="AE7053" s="3" t="s">
        <v>215</v>
      </c>
      <c r="AF7053" s="3" t="s">
        <v>215</v>
      </c>
      <c r="AG7053" s="3" t="s">
        <v>215</v>
      </c>
      <c r="AH7053" s="3" t="s">
        <v>215</v>
      </c>
      <c r="AI7053" s="3" t="s">
        <v>215</v>
      </c>
      <c r="AJ7053" s="3" t="s">
        <v>215</v>
      </c>
      <c r="AK7053" s="3" t="s">
        <v>215</v>
      </c>
      <c r="AL7053" s="3" t="s">
        <v>215</v>
      </c>
      <c r="AM7053" s="3" t="s">
        <v>215</v>
      </c>
      <c r="AN7053" s="3" t="s">
        <v>215</v>
      </c>
      <c r="AO7053" s="3">
        <v>21.033999999999999</v>
      </c>
      <c r="AP7053" s="3">
        <v>31.617999999999999</v>
      </c>
      <c r="AQ7053" s="3">
        <v>25.347000000000001</v>
      </c>
      <c r="AR7053" s="3">
        <v>36.404000000000003</v>
      </c>
      <c r="AS7053" s="3">
        <v>41.32</v>
      </c>
      <c r="AT7053" s="3">
        <v>55.018999999999998</v>
      </c>
      <c r="AU7053" s="3">
        <v>42.918999999999997</v>
      </c>
      <c r="AV7053" s="3">
        <v>47.503999999999998</v>
      </c>
      <c r="AW7053" s="3">
        <v>46.773000000000003</v>
      </c>
      <c r="AX7053" s="3">
        <v>45.850999999999999</v>
      </c>
      <c r="AY7053" s="3">
        <v>44.637999999999998</v>
      </c>
      <c r="AZ7053" s="3">
        <v>44.21</v>
      </c>
      <c r="BA7053">
        <v>44.241</v>
      </c>
      <c r="BB7053">
        <v>2016</v>
      </c>
    </row>
    <row r="7054" spans="1:54" hidden="1" x14ac:dyDescent="0.2">
      <c r="A7054">
        <v>733</v>
      </c>
      <c r="B7054" t="s">
        <v>395</v>
      </c>
      <c r="C7054" t="s">
        <v>252</v>
      </c>
      <c r="D7054" t="s">
        <v>141</v>
      </c>
      <c r="E7054" t="s">
        <v>250</v>
      </c>
      <c r="F7054" t="s">
        <v>249</v>
      </c>
      <c r="G7054" t="s">
        <v>225</v>
      </c>
      <c r="H7054" t="s">
        <v>222</v>
      </c>
      <c r="I7054" t="s">
        <v>1714</v>
      </c>
      <c r="J7054" s="3" t="s">
        <v>215</v>
      </c>
      <c r="K7054" s="3" t="s">
        <v>215</v>
      </c>
      <c r="L7054" s="3" t="s">
        <v>215</v>
      </c>
      <c r="M7054" s="3" t="s">
        <v>215</v>
      </c>
      <c r="N7054" s="3" t="s">
        <v>215</v>
      </c>
      <c r="O7054" s="3" t="s">
        <v>215</v>
      </c>
      <c r="P7054" s="3" t="s">
        <v>215</v>
      </c>
      <c r="Q7054" s="3" t="s">
        <v>215</v>
      </c>
      <c r="R7054" s="3" t="s">
        <v>215</v>
      </c>
      <c r="S7054" s="3" t="s">
        <v>215</v>
      </c>
      <c r="T7054" s="3" t="s">
        <v>215</v>
      </c>
      <c r="U7054" s="3" t="s">
        <v>215</v>
      </c>
      <c r="V7054" s="3" t="s">
        <v>215</v>
      </c>
      <c r="W7054" s="3" t="s">
        <v>215</v>
      </c>
      <c r="X7054" s="3" t="s">
        <v>215</v>
      </c>
      <c r="Y7054" s="3" t="s">
        <v>215</v>
      </c>
      <c r="Z7054" s="3" t="s">
        <v>215</v>
      </c>
      <c r="AA7054" s="3" t="s">
        <v>215</v>
      </c>
      <c r="AB7054" s="3" t="s">
        <v>215</v>
      </c>
      <c r="AC7054" s="3" t="s">
        <v>215</v>
      </c>
      <c r="AD7054" s="3" t="s">
        <v>215</v>
      </c>
      <c r="AE7054" s="3" t="s">
        <v>215</v>
      </c>
      <c r="AF7054" s="3" t="s">
        <v>215</v>
      </c>
      <c r="AG7054" s="3" t="s">
        <v>215</v>
      </c>
      <c r="AH7054" s="3" t="s">
        <v>215</v>
      </c>
      <c r="AI7054" s="3" t="s">
        <v>215</v>
      </c>
      <c r="AJ7054" s="3" t="s">
        <v>215</v>
      </c>
      <c r="AK7054" s="3" t="s">
        <v>215</v>
      </c>
      <c r="AL7054" s="3" t="s">
        <v>215</v>
      </c>
      <c r="AM7054" s="3" t="s">
        <v>215</v>
      </c>
      <c r="AN7054" s="3" t="s">
        <v>215</v>
      </c>
      <c r="AO7054" s="3">
        <v>2.3809999999999998</v>
      </c>
      <c r="AP7054" s="3">
        <v>-4.9219999999999997</v>
      </c>
      <c r="AQ7054" s="3">
        <v>-1.53</v>
      </c>
      <c r="AR7054" s="3">
        <v>-4.1180000000000003</v>
      </c>
      <c r="AS7054" s="3">
        <v>-9.0670000000000002</v>
      </c>
      <c r="AT7054" s="3">
        <v>-30.495999999999999</v>
      </c>
      <c r="AU7054" s="3">
        <v>-9.3089999999999993</v>
      </c>
      <c r="AV7054" s="3">
        <v>-28.036999999999999</v>
      </c>
      <c r="AW7054" s="3">
        <v>-41.408999999999999</v>
      </c>
      <c r="AX7054" s="3">
        <v>-48.600999999999999</v>
      </c>
      <c r="AY7054" s="3">
        <v>-48.469000000000001</v>
      </c>
      <c r="AZ7054" s="3">
        <v>-30.009</v>
      </c>
      <c r="BA7054">
        <v>-34.188000000000002</v>
      </c>
      <c r="BB7054">
        <v>2016</v>
      </c>
    </row>
    <row r="7055" spans="1:54" hidden="1" x14ac:dyDescent="0.2">
      <c r="A7055">
        <v>733</v>
      </c>
      <c r="B7055" t="s">
        <v>395</v>
      </c>
      <c r="C7055" t="s">
        <v>251</v>
      </c>
      <c r="D7055" t="s">
        <v>141</v>
      </c>
      <c r="E7055" t="s">
        <v>250</v>
      </c>
      <c r="F7055" t="s">
        <v>249</v>
      </c>
      <c r="G7055" t="s">
        <v>217</v>
      </c>
      <c r="I7055" t="s">
        <v>248</v>
      </c>
      <c r="J7055" s="3" t="s">
        <v>215</v>
      </c>
      <c r="K7055" s="3" t="s">
        <v>215</v>
      </c>
      <c r="L7055" s="3" t="s">
        <v>215</v>
      </c>
      <c r="M7055" s="3" t="s">
        <v>215</v>
      </c>
      <c r="N7055" s="3" t="s">
        <v>215</v>
      </c>
      <c r="O7055" s="3" t="s">
        <v>215</v>
      </c>
      <c r="P7055" s="3" t="s">
        <v>215</v>
      </c>
      <c r="Q7055" s="3" t="s">
        <v>215</v>
      </c>
      <c r="R7055" s="3" t="s">
        <v>215</v>
      </c>
      <c r="S7055" s="3" t="s">
        <v>215</v>
      </c>
      <c r="T7055" s="3" t="s">
        <v>215</v>
      </c>
      <c r="U7055" s="3" t="s">
        <v>215</v>
      </c>
      <c r="V7055" s="3" t="s">
        <v>215</v>
      </c>
      <c r="W7055" s="3" t="s">
        <v>215</v>
      </c>
      <c r="X7055" s="3" t="s">
        <v>215</v>
      </c>
      <c r="Y7055" s="3" t="s">
        <v>215</v>
      </c>
      <c r="Z7055" s="3" t="s">
        <v>215</v>
      </c>
      <c r="AA7055" s="3" t="s">
        <v>215</v>
      </c>
      <c r="AB7055" s="3" t="s">
        <v>215</v>
      </c>
      <c r="AC7055" s="3" t="s">
        <v>215</v>
      </c>
      <c r="AD7055" s="3" t="s">
        <v>215</v>
      </c>
      <c r="AE7055" s="3" t="s">
        <v>215</v>
      </c>
      <c r="AF7055" s="3" t="s">
        <v>215</v>
      </c>
      <c r="AG7055" s="3" t="s">
        <v>215</v>
      </c>
      <c r="AH7055" s="3" t="s">
        <v>215</v>
      </c>
      <c r="AI7055" s="3" t="s">
        <v>215</v>
      </c>
      <c r="AJ7055" s="3" t="s">
        <v>215</v>
      </c>
      <c r="AK7055" s="3" t="s">
        <v>215</v>
      </c>
      <c r="AL7055" s="3" t="s">
        <v>215</v>
      </c>
      <c r="AM7055" s="3" t="s">
        <v>215</v>
      </c>
      <c r="AN7055" s="3" t="s">
        <v>215</v>
      </c>
      <c r="AO7055" s="3">
        <v>4.6120000000000001</v>
      </c>
      <c r="AP7055" s="3">
        <v>-14.81</v>
      </c>
      <c r="AQ7055" s="3">
        <v>-3.472</v>
      </c>
      <c r="AR7055" s="3">
        <v>-9.2460000000000004</v>
      </c>
      <c r="AS7055" s="3">
        <v>-20.329999999999998</v>
      </c>
      <c r="AT7055" s="3">
        <v>-21.254000000000001</v>
      </c>
      <c r="AU7055" s="3">
        <v>-2.8540000000000001</v>
      </c>
      <c r="AV7055" s="3">
        <v>-4.8360000000000003</v>
      </c>
      <c r="AW7055" s="3">
        <v>-4.0350000000000001</v>
      </c>
      <c r="AX7055" s="3">
        <v>-2.847</v>
      </c>
      <c r="AY7055" s="3">
        <v>-1.6859999999999999</v>
      </c>
      <c r="AZ7055" s="3">
        <v>-0.73399999999999999</v>
      </c>
      <c r="BA7055">
        <v>-0.64400000000000002</v>
      </c>
      <c r="BB7055">
        <v>2016</v>
      </c>
    </row>
    <row r="7056" spans="1:54" hidden="1" x14ac:dyDescent="0.2">
      <c r="A7056">
        <v>733</v>
      </c>
      <c r="B7056" t="s">
        <v>395</v>
      </c>
      <c r="C7056" t="s">
        <v>247</v>
      </c>
      <c r="D7056" t="s">
        <v>141</v>
      </c>
      <c r="E7056" t="s">
        <v>245</v>
      </c>
      <c r="F7056" t="s">
        <v>244</v>
      </c>
      <c r="G7056" t="s">
        <v>225</v>
      </c>
      <c r="H7056" t="s">
        <v>222</v>
      </c>
    </row>
    <row r="7057" spans="1:54" hidden="1" x14ac:dyDescent="0.2">
      <c r="A7057">
        <v>733</v>
      </c>
      <c r="B7057" t="s">
        <v>395</v>
      </c>
      <c r="C7057" t="s">
        <v>246</v>
      </c>
      <c r="D7057" t="s">
        <v>141</v>
      </c>
      <c r="E7057" t="s">
        <v>245</v>
      </c>
      <c r="F7057" t="s">
        <v>244</v>
      </c>
      <c r="G7057" t="s">
        <v>243</v>
      </c>
    </row>
    <row r="7058" spans="1:54" hidden="1" x14ac:dyDescent="0.2">
      <c r="A7058">
        <v>733</v>
      </c>
      <c r="B7058" t="s">
        <v>395</v>
      </c>
      <c r="C7058" t="s">
        <v>242</v>
      </c>
      <c r="D7058" t="s">
        <v>141</v>
      </c>
      <c r="E7058" t="s">
        <v>240</v>
      </c>
      <c r="F7058" t="s">
        <v>239</v>
      </c>
      <c r="G7058" t="s">
        <v>225</v>
      </c>
      <c r="H7058" t="s">
        <v>222</v>
      </c>
      <c r="I7058" t="s">
        <v>1714</v>
      </c>
      <c r="J7058" s="3" t="s">
        <v>215</v>
      </c>
      <c r="K7058" s="3" t="s">
        <v>215</v>
      </c>
      <c r="L7058" s="3" t="s">
        <v>215</v>
      </c>
      <c r="M7058" s="3" t="s">
        <v>215</v>
      </c>
      <c r="N7058" s="3" t="s">
        <v>215</v>
      </c>
      <c r="O7058" s="3" t="s">
        <v>215</v>
      </c>
      <c r="P7058" s="3" t="s">
        <v>215</v>
      </c>
      <c r="Q7058" s="3" t="s">
        <v>215</v>
      </c>
      <c r="R7058" s="3" t="s">
        <v>215</v>
      </c>
      <c r="S7058" s="3" t="s">
        <v>215</v>
      </c>
      <c r="T7058" s="3" t="s">
        <v>215</v>
      </c>
      <c r="U7058" s="3" t="s">
        <v>215</v>
      </c>
      <c r="V7058" s="3" t="s">
        <v>215</v>
      </c>
      <c r="W7058" s="3" t="s">
        <v>215</v>
      </c>
      <c r="X7058" s="3" t="s">
        <v>215</v>
      </c>
      <c r="Y7058" s="3" t="s">
        <v>215</v>
      </c>
      <c r="Z7058" s="3" t="s">
        <v>215</v>
      </c>
      <c r="AA7058" s="3" t="s">
        <v>215</v>
      </c>
      <c r="AB7058" s="3" t="s">
        <v>215</v>
      </c>
      <c r="AC7058" s="3" t="s">
        <v>215</v>
      </c>
      <c r="AD7058" s="3" t="s">
        <v>215</v>
      </c>
      <c r="AE7058" s="3" t="s">
        <v>215</v>
      </c>
      <c r="AF7058" s="3" t="s">
        <v>215</v>
      </c>
      <c r="AG7058" s="3" t="s">
        <v>215</v>
      </c>
      <c r="AH7058" s="3" t="s">
        <v>215</v>
      </c>
      <c r="AI7058" s="3" t="s">
        <v>215</v>
      </c>
      <c r="AJ7058" s="3" t="s">
        <v>215</v>
      </c>
      <c r="AK7058" s="3" t="s">
        <v>215</v>
      </c>
      <c r="AL7058" s="3" t="s">
        <v>215</v>
      </c>
      <c r="AM7058" s="3" t="s">
        <v>215</v>
      </c>
      <c r="AN7058" s="3" t="s">
        <v>215</v>
      </c>
      <c r="AO7058" s="3">
        <v>2.3809999999999998</v>
      </c>
      <c r="AP7058" s="3">
        <v>-4.9219999999999997</v>
      </c>
      <c r="AQ7058" s="3">
        <v>-1.5089999999999999</v>
      </c>
      <c r="AR7058" s="3">
        <v>-3.8109999999999999</v>
      </c>
      <c r="AS7058" s="3">
        <v>-8.6679999999999993</v>
      </c>
      <c r="AT7058" s="3">
        <v>-29.835999999999999</v>
      </c>
      <c r="AU7058" s="3">
        <v>-8.9670000000000005</v>
      </c>
      <c r="AV7058" s="3">
        <v>-26.664000000000001</v>
      </c>
      <c r="AW7058" s="3">
        <v>-39.136000000000003</v>
      </c>
      <c r="AX7058" s="3">
        <v>-45.243000000000002</v>
      </c>
      <c r="AY7058" s="3">
        <v>-44.817999999999998</v>
      </c>
      <c r="AZ7058" s="3">
        <v>-25.949000000000002</v>
      </c>
      <c r="BA7058">
        <v>-29.556000000000001</v>
      </c>
      <c r="BB7058">
        <v>2016</v>
      </c>
    </row>
    <row r="7059" spans="1:54" hidden="1" x14ac:dyDescent="0.2">
      <c r="A7059">
        <v>733</v>
      </c>
      <c r="B7059" t="s">
        <v>395</v>
      </c>
      <c r="C7059" t="s">
        <v>241</v>
      </c>
      <c r="D7059" t="s">
        <v>141</v>
      </c>
      <c r="E7059" t="s">
        <v>240</v>
      </c>
      <c r="F7059" t="s">
        <v>239</v>
      </c>
      <c r="G7059" t="s">
        <v>217</v>
      </c>
      <c r="I7059" t="s">
        <v>238</v>
      </c>
      <c r="J7059" s="3" t="s">
        <v>215</v>
      </c>
      <c r="K7059" s="3" t="s">
        <v>215</v>
      </c>
      <c r="L7059" s="3" t="s">
        <v>215</v>
      </c>
      <c r="M7059" s="3" t="s">
        <v>215</v>
      </c>
      <c r="N7059" s="3" t="s">
        <v>215</v>
      </c>
      <c r="O7059" s="3" t="s">
        <v>215</v>
      </c>
      <c r="P7059" s="3" t="s">
        <v>215</v>
      </c>
      <c r="Q7059" s="3" t="s">
        <v>215</v>
      </c>
      <c r="R7059" s="3" t="s">
        <v>215</v>
      </c>
      <c r="S7059" s="3" t="s">
        <v>215</v>
      </c>
      <c r="T7059" s="3" t="s">
        <v>215</v>
      </c>
      <c r="U7059" s="3" t="s">
        <v>215</v>
      </c>
      <c r="V7059" s="3" t="s">
        <v>215</v>
      </c>
      <c r="W7059" s="3" t="s">
        <v>215</v>
      </c>
      <c r="X7059" s="3" t="s">
        <v>215</v>
      </c>
      <c r="Y7059" s="3" t="s">
        <v>215</v>
      </c>
      <c r="Z7059" s="3" t="s">
        <v>215</v>
      </c>
      <c r="AA7059" s="3" t="s">
        <v>215</v>
      </c>
      <c r="AB7059" s="3" t="s">
        <v>215</v>
      </c>
      <c r="AC7059" s="3" t="s">
        <v>215</v>
      </c>
      <c r="AD7059" s="3" t="s">
        <v>215</v>
      </c>
      <c r="AE7059" s="3" t="s">
        <v>215</v>
      </c>
      <c r="AF7059" s="3" t="s">
        <v>215</v>
      </c>
      <c r="AG7059" s="3" t="s">
        <v>215</v>
      </c>
      <c r="AH7059" s="3" t="s">
        <v>215</v>
      </c>
      <c r="AI7059" s="3" t="s">
        <v>215</v>
      </c>
      <c r="AJ7059" s="3" t="s">
        <v>215</v>
      </c>
      <c r="AK7059" s="3" t="s">
        <v>215</v>
      </c>
      <c r="AL7059" s="3" t="s">
        <v>215</v>
      </c>
      <c r="AM7059" s="3" t="s">
        <v>215</v>
      </c>
      <c r="AN7059" s="3" t="s">
        <v>215</v>
      </c>
      <c r="AO7059" s="3">
        <v>4.6120000000000001</v>
      </c>
      <c r="AP7059" s="3">
        <v>-14.81</v>
      </c>
      <c r="AQ7059" s="3">
        <v>-3.4239999999999999</v>
      </c>
      <c r="AR7059" s="3">
        <v>-8.5559999999999992</v>
      </c>
      <c r="AS7059" s="3">
        <v>-19.434000000000001</v>
      </c>
      <c r="AT7059" s="3">
        <v>-20.794</v>
      </c>
      <c r="AU7059" s="3">
        <v>-2.75</v>
      </c>
      <c r="AV7059" s="3">
        <v>-4.5990000000000002</v>
      </c>
      <c r="AW7059" s="3">
        <v>-3.8130000000000002</v>
      </c>
      <c r="AX7059" s="3">
        <v>-2.65</v>
      </c>
      <c r="AY7059" s="3">
        <v>-1.5589999999999999</v>
      </c>
      <c r="AZ7059" s="3">
        <v>-0.63400000000000001</v>
      </c>
      <c r="BA7059">
        <v>-0.55700000000000005</v>
      </c>
      <c r="BB7059">
        <v>2016</v>
      </c>
    </row>
    <row r="7060" spans="1:54" hidden="1" x14ac:dyDescent="0.2">
      <c r="A7060">
        <v>733</v>
      </c>
      <c r="B7060" t="s">
        <v>395</v>
      </c>
      <c r="C7060" t="s">
        <v>237</v>
      </c>
      <c r="D7060" t="s">
        <v>141</v>
      </c>
      <c r="E7060" t="s">
        <v>235</v>
      </c>
      <c r="F7060" t="s">
        <v>234</v>
      </c>
      <c r="G7060" t="s">
        <v>225</v>
      </c>
      <c r="H7060" t="s">
        <v>222</v>
      </c>
    </row>
    <row r="7061" spans="1:54" hidden="1" x14ac:dyDescent="0.2">
      <c r="A7061">
        <v>733</v>
      </c>
      <c r="B7061" t="s">
        <v>395</v>
      </c>
      <c r="C7061" t="s">
        <v>236</v>
      </c>
      <c r="D7061" t="s">
        <v>141</v>
      </c>
      <c r="E7061" t="s">
        <v>235</v>
      </c>
      <c r="F7061" t="s">
        <v>234</v>
      </c>
      <c r="G7061" t="s">
        <v>217</v>
      </c>
    </row>
    <row r="7062" spans="1:54" hidden="1" x14ac:dyDescent="0.2">
      <c r="A7062">
        <v>733</v>
      </c>
      <c r="B7062" t="s">
        <v>395</v>
      </c>
      <c r="C7062" t="s">
        <v>233</v>
      </c>
      <c r="D7062" t="s">
        <v>141</v>
      </c>
      <c r="E7062" t="s">
        <v>231</v>
      </c>
      <c r="F7062" t="s">
        <v>230</v>
      </c>
      <c r="G7062" t="s">
        <v>225</v>
      </c>
      <c r="H7062" t="s">
        <v>222</v>
      </c>
      <c r="I7062" t="s">
        <v>1714</v>
      </c>
      <c r="J7062" s="3" t="s">
        <v>215</v>
      </c>
      <c r="K7062" s="3" t="s">
        <v>215</v>
      </c>
      <c r="L7062" s="3" t="s">
        <v>215</v>
      </c>
      <c r="M7062" s="3" t="s">
        <v>215</v>
      </c>
      <c r="N7062" s="3" t="s">
        <v>215</v>
      </c>
      <c r="O7062" s="3" t="s">
        <v>215</v>
      </c>
      <c r="P7062" s="3" t="s">
        <v>215</v>
      </c>
      <c r="Q7062" s="3" t="s">
        <v>215</v>
      </c>
      <c r="R7062" s="3" t="s">
        <v>215</v>
      </c>
      <c r="S7062" s="3" t="s">
        <v>215</v>
      </c>
      <c r="T7062" s="3" t="s">
        <v>215</v>
      </c>
      <c r="U7062" s="3" t="s">
        <v>215</v>
      </c>
      <c r="V7062" s="3" t="s">
        <v>215</v>
      </c>
      <c r="W7062" s="3" t="s">
        <v>215</v>
      </c>
      <c r="X7062" s="3" t="s">
        <v>215</v>
      </c>
      <c r="Y7062" s="3" t="s">
        <v>215</v>
      </c>
      <c r="Z7062" s="3" t="s">
        <v>215</v>
      </c>
      <c r="AA7062" s="3" t="s">
        <v>215</v>
      </c>
      <c r="AB7062" s="3" t="s">
        <v>215</v>
      </c>
      <c r="AC7062" s="3" t="s">
        <v>215</v>
      </c>
      <c r="AD7062" s="3" t="s">
        <v>215</v>
      </c>
      <c r="AE7062" s="3" t="s">
        <v>215</v>
      </c>
      <c r="AF7062" s="3" t="s">
        <v>215</v>
      </c>
      <c r="AG7062" s="3" t="s">
        <v>215</v>
      </c>
      <c r="AH7062" s="3" t="s">
        <v>215</v>
      </c>
      <c r="AI7062" s="3" t="s">
        <v>215</v>
      </c>
      <c r="AJ7062" s="3" t="s">
        <v>215</v>
      </c>
      <c r="AK7062" s="3" t="s">
        <v>215</v>
      </c>
      <c r="AL7062" s="3" t="s">
        <v>215</v>
      </c>
      <c r="AM7062" s="3" t="s">
        <v>215</v>
      </c>
      <c r="AN7062" s="3" t="s">
        <v>215</v>
      </c>
      <c r="AO7062" s="3">
        <v>0</v>
      </c>
      <c r="AP7062" s="3">
        <v>2.96</v>
      </c>
      <c r="AQ7062" s="3">
        <v>7.7549999999999999</v>
      </c>
      <c r="AR7062" s="3">
        <v>17.077999999999999</v>
      </c>
      <c r="AS7062" s="3">
        <v>30.913</v>
      </c>
      <c r="AT7062" s="3">
        <v>124.059</v>
      </c>
      <c r="AU7062" s="3">
        <v>216.351</v>
      </c>
      <c r="AV7062" s="3">
        <v>295.89699999999999</v>
      </c>
      <c r="AW7062" s="3">
        <v>498.54300000000001</v>
      </c>
      <c r="AX7062" s="3">
        <v>880.77099999999996</v>
      </c>
      <c r="AY7062" s="3">
        <v>1485.3009999999999</v>
      </c>
      <c r="AZ7062" s="3">
        <v>2439.5659999999998</v>
      </c>
      <c r="BA7062">
        <v>3448.4119999999998</v>
      </c>
      <c r="BB7062">
        <v>2016</v>
      </c>
    </row>
    <row r="7063" spans="1:54" hidden="1" x14ac:dyDescent="0.2">
      <c r="A7063">
        <v>733</v>
      </c>
      <c r="B7063" t="s">
        <v>395</v>
      </c>
      <c r="C7063" t="s">
        <v>232</v>
      </c>
      <c r="D7063" t="s">
        <v>141</v>
      </c>
      <c r="E7063" t="s">
        <v>231</v>
      </c>
      <c r="F7063" t="s">
        <v>230</v>
      </c>
      <c r="G7063" t="s">
        <v>217</v>
      </c>
      <c r="I7063" t="s">
        <v>229</v>
      </c>
      <c r="J7063" s="3" t="s">
        <v>215</v>
      </c>
      <c r="K7063" s="3" t="s">
        <v>215</v>
      </c>
      <c r="L7063" s="3" t="s">
        <v>215</v>
      </c>
      <c r="M7063" s="3" t="s">
        <v>215</v>
      </c>
      <c r="N7063" s="3" t="s">
        <v>215</v>
      </c>
      <c r="O7063" s="3" t="s">
        <v>215</v>
      </c>
      <c r="P7063" s="3" t="s">
        <v>215</v>
      </c>
      <c r="Q7063" s="3" t="s">
        <v>215</v>
      </c>
      <c r="R7063" s="3" t="s">
        <v>215</v>
      </c>
      <c r="S7063" s="3" t="s">
        <v>215</v>
      </c>
      <c r="T7063" s="3" t="s">
        <v>215</v>
      </c>
      <c r="U7063" s="3" t="s">
        <v>215</v>
      </c>
      <c r="V7063" s="3" t="s">
        <v>215</v>
      </c>
      <c r="W7063" s="3" t="s">
        <v>215</v>
      </c>
      <c r="X7063" s="3" t="s">
        <v>215</v>
      </c>
      <c r="Y7063" s="3" t="s">
        <v>215</v>
      </c>
      <c r="Z7063" s="3" t="s">
        <v>215</v>
      </c>
      <c r="AA7063" s="3" t="s">
        <v>215</v>
      </c>
      <c r="AB7063" s="3" t="s">
        <v>215</v>
      </c>
      <c r="AC7063" s="3" t="s">
        <v>215</v>
      </c>
      <c r="AD7063" s="3" t="s">
        <v>215</v>
      </c>
      <c r="AE7063" s="3" t="s">
        <v>215</v>
      </c>
      <c r="AF7063" s="3" t="s">
        <v>215</v>
      </c>
      <c r="AG7063" s="3" t="s">
        <v>215</v>
      </c>
      <c r="AH7063" s="3" t="s">
        <v>215</v>
      </c>
      <c r="AI7063" s="3" t="s">
        <v>215</v>
      </c>
      <c r="AJ7063" s="3" t="s">
        <v>215</v>
      </c>
      <c r="AK7063" s="3" t="s">
        <v>215</v>
      </c>
      <c r="AL7063" s="3" t="s">
        <v>215</v>
      </c>
      <c r="AM7063" s="3" t="s">
        <v>215</v>
      </c>
      <c r="AN7063" s="3" t="s">
        <v>215</v>
      </c>
      <c r="AO7063" s="3">
        <v>0</v>
      </c>
      <c r="AP7063" s="3">
        <v>8.9060000000000006</v>
      </c>
      <c r="AQ7063" s="3">
        <v>17.594999999999999</v>
      </c>
      <c r="AR7063" s="3">
        <v>38.338999999999999</v>
      </c>
      <c r="AS7063" s="3">
        <v>69.31</v>
      </c>
      <c r="AT7063" s="3">
        <v>86.462999999999994</v>
      </c>
      <c r="AU7063" s="3">
        <v>66.340999999999994</v>
      </c>
      <c r="AV7063" s="3">
        <v>51.037999999999997</v>
      </c>
      <c r="AW7063" s="3">
        <v>48.576000000000001</v>
      </c>
      <c r="AX7063" s="3">
        <v>51.594999999999999</v>
      </c>
      <c r="AY7063" s="3">
        <v>51.677999999999997</v>
      </c>
      <c r="AZ7063" s="3">
        <v>59.642000000000003</v>
      </c>
      <c r="BA7063">
        <v>64.947999999999993</v>
      </c>
      <c r="BB7063">
        <v>2016</v>
      </c>
    </row>
    <row r="7064" spans="1:54" hidden="1" x14ac:dyDescent="0.2">
      <c r="A7064">
        <v>733</v>
      </c>
      <c r="B7064" t="s">
        <v>395</v>
      </c>
      <c r="C7064" t="s">
        <v>228</v>
      </c>
      <c r="D7064" t="s">
        <v>141</v>
      </c>
      <c r="E7064" t="s">
        <v>227</v>
      </c>
      <c r="F7064" t="s">
        <v>226</v>
      </c>
      <c r="G7064" t="s">
        <v>225</v>
      </c>
      <c r="H7064" t="s">
        <v>222</v>
      </c>
      <c r="I7064" t="s">
        <v>1714</v>
      </c>
      <c r="J7064" s="3" t="s">
        <v>215</v>
      </c>
      <c r="K7064" s="3" t="s">
        <v>215</v>
      </c>
      <c r="L7064" s="3" t="s">
        <v>215</v>
      </c>
      <c r="M7064" s="3" t="s">
        <v>215</v>
      </c>
      <c r="N7064" s="3" t="s">
        <v>215</v>
      </c>
      <c r="O7064" s="3" t="s">
        <v>215</v>
      </c>
      <c r="P7064" s="3" t="s">
        <v>215</v>
      </c>
      <c r="Q7064" s="3" t="s">
        <v>215</v>
      </c>
      <c r="R7064" s="3" t="s">
        <v>215</v>
      </c>
      <c r="S7064" s="3" t="s">
        <v>215</v>
      </c>
      <c r="T7064" s="3" t="s">
        <v>215</v>
      </c>
      <c r="U7064" s="3" t="s">
        <v>215</v>
      </c>
      <c r="V7064" s="3" t="s">
        <v>215</v>
      </c>
      <c r="W7064" s="3" t="s">
        <v>215</v>
      </c>
      <c r="X7064" s="3" t="s">
        <v>215</v>
      </c>
      <c r="Y7064" s="3" t="s">
        <v>215</v>
      </c>
      <c r="Z7064" s="3" t="s">
        <v>215</v>
      </c>
      <c r="AA7064" s="3" t="s">
        <v>215</v>
      </c>
      <c r="AB7064" s="3" t="s">
        <v>215</v>
      </c>
      <c r="AC7064" s="3" t="s">
        <v>215</v>
      </c>
      <c r="AD7064" s="3" t="s">
        <v>215</v>
      </c>
      <c r="AE7064" s="3" t="s">
        <v>215</v>
      </c>
      <c r="AF7064" s="3" t="s">
        <v>215</v>
      </c>
      <c r="AG7064" s="3" t="s">
        <v>215</v>
      </c>
      <c r="AH7064" s="3" t="s">
        <v>215</v>
      </c>
      <c r="AI7064" s="3" t="s">
        <v>215</v>
      </c>
      <c r="AJ7064" s="3" t="s">
        <v>215</v>
      </c>
      <c r="AK7064" s="3" t="s">
        <v>215</v>
      </c>
      <c r="AL7064" s="3" t="s">
        <v>215</v>
      </c>
      <c r="AM7064" s="3" t="s">
        <v>215</v>
      </c>
      <c r="AN7064" s="3" t="s">
        <v>215</v>
      </c>
      <c r="AO7064" s="3">
        <v>51.63</v>
      </c>
      <c r="AP7064" s="3">
        <v>33.237000000000002</v>
      </c>
      <c r="AQ7064" s="3">
        <v>44.073999999999998</v>
      </c>
      <c r="AR7064" s="3">
        <v>44.543999999999997</v>
      </c>
      <c r="AS7064" s="3">
        <v>44.600999999999999</v>
      </c>
      <c r="AT7064" s="3">
        <v>143.483</v>
      </c>
      <c r="AU7064" s="3">
        <v>326.12</v>
      </c>
      <c r="AV7064" s="3">
        <v>579.76099999999997</v>
      </c>
      <c r="AW7064" s="3">
        <v>1026.307</v>
      </c>
      <c r="AX7064" s="3">
        <v>1707.079</v>
      </c>
      <c r="AY7064" s="3">
        <v>2874.1529999999998</v>
      </c>
      <c r="AZ7064" s="3">
        <v>4090.3530000000001</v>
      </c>
      <c r="BA7064">
        <v>5309.4880000000003</v>
      </c>
      <c r="BB7064">
        <v>2016</v>
      </c>
    </row>
    <row r="7065" spans="1:54" hidden="1" x14ac:dyDescent="0.2">
      <c r="A7065">
        <v>733</v>
      </c>
      <c r="B7065" t="s">
        <v>395</v>
      </c>
      <c r="C7065" t="s">
        <v>224</v>
      </c>
      <c r="D7065" t="s">
        <v>141</v>
      </c>
      <c r="E7065" t="s">
        <v>219</v>
      </c>
      <c r="F7065" t="s">
        <v>218</v>
      </c>
      <c r="G7065" t="s">
        <v>223</v>
      </c>
      <c r="H7065" t="s">
        <v>222</v>
      </c>
      <c r="I7065" t="s">
        <v>1715</v>
      </c>
      <c r="J7065" s="3" t="s">
        <v>215</v>
      </c>
      <c r="K7065" s="3" t="s">
        <v>215</v>
      </c>
      <c r="L7065" s="3" t="s">
        <v>215</v>
      </c>
      <c r="M7065" s="3" t="s">
        <v>215</v>
      </c>
      <c r="N7065" s="3" t="s">
        <v>215</v>
      </c>
      <c r="O7065" s="3" t="s">
        <v>215</v>
      </c>
      <c r="P7065" s="3" t="s">
        <v>215</v>
      </c>
      <c r="Q7065" s="3" t="s">
        <v>215</v>
      </c>
      <c r="R7065" s="3" t="s">
        <v>215</v>
      </c>
      <c r="S7065" s="3" t="s">
        <v>215</v>
      </c>
      <c r="T7065" s="3" t="s">
        <v>215</v>
      </c>
      <c r="U7065" s="3" t="s">
        <v>215</v>
      </c>
      <c r="V7065" s="3" t="s">
        <v>215</v>
      </c>
      <c r="W7065" s="3" t="s">
        <v>215</v>
      </c>
      <c r="X7065" s="3" t="s">
        <v>215</v>
      </c>
      <c r="Y7065" s="3" t="s">
        <v>215</v>
      </c>
      <c r="Z7065" s="3" t="s">
        <v>215</v>
      </c>
      <c r="AA7065" s="3" t="s">
        <v>215</v>
      </c>
      <c r="AB7065" s="3" t="s">
        <v>215</v>
      </c>
      <c r="AC7065" s="3" t="s">
        <v>215</v>
      </c>
      <c r="AD7065" s="3" t="s">
        <v>215</v>
      </c>
      <c r="AE7065" s="3" t="s">
        <v>215</v>
      </c>
      <c r="AF7065" s="3" t="s">
        <v>215</v>
      </c>
      <c r="AG7065" s="3" t="s">
        <v>215</v>
      </c>
      <c r="AH7065" s="3" t="s">
        <v>215</v>
      </c>
      <c r="AI7065" s="3" t="s">
        <v>215</v>
      </c>
      <c r="AJ7065" s="3" t="s">
        <v>215</v>
      </c>
      <c r="AK7065" s="3" t="s">
        <v>215</v>
      </c>
      <c r="AL7065" s="3" t="s">
        <v>215</v>
      </c>
      <c r="AM7065" s="3" t="s">
        <v>215</v>
      </c>
      <c r="AN7065" s="3" t="s">
        <v>215</v>
      </c>
      <c r="AO7065" s="3">
        <v>3.125</v>
      </c>
      <c r="AP7065" s="3">
        <v>-1.7929999999999999</v>
      </c>
      <c r="AQ7065" s="3">
        <v>-0.58099999999999996</v>
      </c>
      <c r="AR7065" s="3">
        <v>-0.24299999999999999</v>
      </c>
      <c r="AS7065" s="3">
        <v>-0.90200000000000002</v>
      </c>
      <c r="AT7065" s="3">
        <v>5.3999999999999999E-2</v>
      </c>
      <c r="AU7065" s="3">
        <v>-0.17199999999999999</v>
      </c>
      <c r="AV7065" s="3">
        <v>-0.19400000000000001</v>
      </c>
      <c r="AW7065" s="3">
        <v>-0.12</v>
      </c>
      <c r="AX7065" s="3">
        <v>-8.9999999999999993E-3</v>
      </c>
      <c r="AY7065" s="3">
        <v>-8.3000000000000004E-2</v>
      </c>
      <c r="AZ7065" s="3">
        <v>-5.0999999999999997E-2</v>
      </c>
      <c r="BA7065">
        <v>-6.4000000000000001E-2</v>
      </c>
      <c r="BB7065">
        <v>2016</v>
      </c>
    </row>
    <row r="7066" spans="1:54" hidden="1" x14ac:dyDescent="0.2">
      <c r="A7066">
        <v>733</v>
      </c>
      <c r="B7066" t="s">
        <v>395</v>
      </c>
      <c r="C7066" t="s">
        <v>220</v>
      </c>
      <c r="D7066" t="s">
        <v>141</v>
      </c>
      <c r="E7066" t="s">
        <v>219</v>
      </c>
      <c r="F7066" t="s">
        <v>218</v>
      </c>
      <c r="G7066" t="s">
        <v>217</v>
      </c>
      <c r="I7066" t="s">
        <v>216</v>
      </c>
      <c r="J7066" s="3" t="s">
        <v>215</v>
      </c>
      <c r="K7066" s="3" t="s">
        <v>215</v>
      </c>
      <c r="L7066" s="3" t="s">
        <v>215</v>
      </c>
      <c r="M7066" s="3" t="s">
        <v>215</v>
      </c>
      <c r="N7066" s="3" t="s">
        <v>215</v>
      </c>
      <c r="O7066" s="3" t="s">
        <v>215</v>
      </c>
      <c r="P7066" s="3" t="s">
        <v>215</v>
      </c>
      <c r="Q7066" s="3" t="s">
        <v>215</v>
      </c>
      <c r="R7066" s="3" t="s">
        <v>215</v>
      </c>
      <c r="S7066" s="3" t="s">
        <v>215</v>
      </c>
      <c r="T7066" s="3" t="s">
        <v>215</v>
      </c>
      <c r="U7066" s="3" t="s">
        <v>215</v>
      </c>
      <c r="V7066" s="3" t="s">
        <v>215</v>
      </c>
      <c r="W7066" s="3" t="s">
        <v>215</v>
      </c>
      <c r="X7066" s="3" t="s">
        <v>215</v>
      </c>
      <c r="Y7066" s="3" t="s">
        <v>215</v>
      </c>
      <c r="Z7066" s="3" t="s">
        <v>215</v>
      </c>
      <c r="AA7066" s="3" t="s">
        <v>215</v>
      </c>
      <c r="AB7066" s="3" t="s">
        <v>215</v>
      </c>
      <c r="AC7066" s="3" t="s">
        <v>215</v>
      </c>
      <c r="AD7066" s="3" t="s">
        <v>215</v>
      </c>
      <c r="AE7066" s="3" t="s">
        <v>215</v>
      </c>
      <c r="AF7066" s="3" t="s">
        <v>215</v>
      </c>
      <c r="AG7066" s="3" t="s">
        <v>215</v>
      </c>
      <c r="AH7066" s="3" t="s">
        <v>215</v>
      </c>
      <c r="AI7066" s="3" t="s">
        <v>215</v>
      </c>
      <c r="AJ7066" s="3" t="s">
        <v>215</v>
      </c>
      <c r="AK7066" s="3" t="s">
        <v>215</v>
      </c>
      <c r="AL7066" s="3" t="s">
        <v>215</v>
      </c>
      <c r="AM7066" s="3" t="s">
        <v>215</v>
      </c>
      <c r="AN7066" s="3" t="s">
        <v>215</v>
      </c>
      <c r="AO7066" s="3">
        <v>18.181999999999999</v>
      </c>
      <c r="AP7066" s="3">
        <v>-15.911</v>
      </c>
      <c r="AQ7066" s="3">
        <v>-3.8919999999999999</v>
      </c>
      <c r="AR7066" s="3">
        <v>-1.6080000000000001</v>
      </c>
      <c r="AS7066" s="3">
        <v>-7.2240000000000002</v>
      </c>
      <c r="AT7066" s="3">
        <v>1.78</v>
      </c>
      <c r="AU7066" s="3">
        <v>-5.9779999999999998</v>
      </c>
      <c r="AV7066" s="3">
        <v>-6.0789999999999997</v>
      </c>
      <c r="AW7066" s="3">
        <v>-4.2809999999999997</v>
      </c>
      <c r="AX7066" s="3">
        <v>-0.28799999999999998</v>
      </c>
      <c r="AY7066" s="3">
        <v>-2.69</v>
      </c>
      <c r="AZ7066" s="3">
        <v>-1.585</v>
      </c>
      <c r="BA7066">
        <v>-1.825</v>
      </c>
      <c r="BB7066">
        <v>2016</v>
      </c>
    </row>
    <row r="7067" spans="1:54" x14ac:dyDescent="0.2">
      <c r="A7067">
        <v>184</v>
      </c>
      <c r="B7067" t="s">
        <v>394</v>
      </c>
      <c r="C7067" t="s">
        <v>352</v>
      </c>
      <c r="D7067" t="s">
        <v>52</v>
      </c>
      <c r="E7067" t="s">
        <v>349</v>
      </c>
      <c r="F7067" t="s">
        <v>351</v>
      </c>
      <c r="G7067" t="s">
        <v>225</v>
      </c>
      <c r="H7067" t="s">
        <v>222</v>
      </c>
      <c r="I7067" t="s">
        <v>1329</v>
      </c>
      <c r="J7067" s="3">
        <v>487.40100000000001</v>
      </c>
      <c r="K7067" s="3">
        <v>485.41300000000001</v>
      </c>
      <c r="L7067" s="3">
        <v>491.42500000000001</v>
      </c>
      <c r="M7067" s="3">
        <v>499.54599999999999</v>
      </c>
      <c r="N7067" s="3">
        <v>508.029</v>
      </c>
      <c r="O7067" s="3">
        <v>520.02800000000002</v>
      </c>
      <c r="P7067" s="3">
        <v>537.87400000000002</v>
      </c>
      <c r="Q7067" s="3">
        <v>568.58100000000002</v>
      </c>
      <c r="R7067" s="3">
        <v>598.62800000000004</v>
      </c>
      <c r="S7067" s="3">
        <v>628.58299999999997</v>
      </c>
      <c r="T7067" s="3">
        <v>652.76199999999994</v>
      </c>
      <c r="U7067" s="3">
        <v>669.24800000000005</v>
      </c>
      <c r="V7067" s="3">
        <v>674.94100000000003</v>
      </c>
      <c r="W7067" s="3">
        <v>666.07399999999996</v>
      </c>
      <c r="X7067" s="3">
        <v>681.62400000000002</v>
      </c>
      <c r="Y7067" s="3">
        <v>709.721</v>
      </c>
      <c r="Z7067" s="3">
        <v>726.90599999999995</v>
      </c>
      <c r="AA7067" s="3">
        <v>755.00400000000002</v>
      </c>
      <c r="AB7067" s="3">
        <v>788.74300000000005</v>
      </c>
      <c r="AC7067" s="3">
        <v>826.17100000000005</v>
      </c>
      <c r="AD7067" s="3">
        <v>867.91700000000003</v>
      </c>
      <c r="AE7067" s="3">
        <v>902.64300000000003</v>
      </c>
      <c r="AF7067" s="3">
        <v>928.63800000000003</v>
      </c>
      <c r="AG7067" s="3">
        <v>958.23900000000003</v>
      </c>
      <c r="AH7067" s="3">
        <v>988.58299999999997</v>
      </c>
      <c r="AI7067" s="3">
        <v>1025.3889999999999</v>
      </c>
      <c r="AJ7067" s="3">
        <v>1068.19</v>
      </c>
      <c r="AK7067" s="3">
        <v>1108.45</v>
      </c>
      <c r="AL7067" s="3">
        <v>1120.838</v>
      </c>
      <c r="AM7067" s="3">
        <v>1080.7829999999999</v>
      </c>
      <c r="AN7067" s="3">
        <v>1080.9349999999999</v>
      </c>
      <c r="AO7067" s="3">
        <v>1070.1389999999999</v>
      </c>
      <c r="AP7067" s="3">
        <v>1038.808</v>
      </c>
      <c r="AQ7067" s="3">
        <v>1021.0890000000001</v>
      </c>
      <c r="AR7067" s="3">
        <v>1035.18</v>
      </c>
      <c r="AS7067" s="3">
        <v>1070.71</v>
      </c>
      <c r="AT7067" s="3">
        <v>1105.77</v>
      </c>
      <c r="AU7067" s="3">
        <v>1139.5160000000001</v>
      </c>
      <c r="AV7067" s="3">
        <v>1170.855</v>
      </c>
      <c r="AW7067" s="3">
        <v>1196.4780000000001</v>
      </c>
      <c r="AX7067" s="3">
        <v>1218.7270000000001</v>
      </c>
      <c r="AY7067" s="3">
        <v>1239.287</v>
      </c>
      <c r="AZ7067" s="3">
        <v>1259.83</v>
      </c>
      <c r="BA7067">
        <v>1280.617</v>
      </c>
      <c r="BB7067">
        <v>2017</v>
      </c>
    </row>
    <row r="7068" spans="1:54" hidden="1" x14ac:dyDescent="0.2">
      <c r="A7068">
        <v>184</v>
      </c>
      <c r="B7068" t="s">
        <v>394</v>
      </c>
      <c r="C7068" t="s">
        <v>350</v>
      </c>
      <c r="D7068" t="s">
        <v>52</v>
      </c>
      <c r="E7068" t="s">
        <v>349</v>
      </c>
      <c r="F7068" t="s">
        <v>348</v>
      </c>
      <c r="G7068" t="s">
        <v>275</v>
      </c>
      <c r="I7068" t="s">
        <v>347</v>
      </c>
      <c r="J7068" s="3">
        <v>1.2030000000000001</v>
      </c>
      <c r="K7068" s="3">
        <v>-0.40799999999999997</v>
      </c>
      <c r="L7068" s="3">
        <v>1.2390000000000001</v>
      </c>
      <c r="M7068" s="3">
        <v>1.6519999999999999</v>
      </c>
      <c r="N7068" s="3">
        <v>1.698</v>
      </c>
      <c r="O7068" s="3">
        <v>2.3620000000000001</v>
      </c>
      <c r="P7068" s="3">
        <v>3.4319999999999999</v>
      </c>
      <c r="Q7068" s="3">
        <v>5.7089999999999996</v>
      </c>
      <c r="R7068" s="3">
        <v>5.2850000000000001</v>
      </c>
      <c r="S7068" s="3">
        <v>5.0039999999999996</v>
      </c>
      <c r="T7068" s="3">
        <v>3.847</v>
      </c>
      <c r="U7068" s="3">
        <v>2.5249999999999999</v>
      </c>
      <c r="V7068" s="3">
        <v>0.85099999999999998</v>
      </c>
      <c r="W7068" s="3">
        <v>-1.3140000000000001</v>
      </c>
      <c r="X7068" s="3">
        <v>2.335</v>
      </c>
      <c r="Y7068" s="3">
        <v>4.1219999999999999</v>
      </c>
      <c r="Z7068" s="3">
        <v>2.4209999999999998</v>
      </c>
      <c r="AA7068" s="3">
        <v>3.8650000000000002</v>
      </c>
      <c r="AB7068" s="3">
        <v>4.4690000000000003</v>
      </c>
      <c r="AC7068" s="3">
        <v>4.7450000000000001</v>
      </c>
      <c r="AD7068" s="3">
        <v>5.0529999999999999</v>
      </c>
      <c r="AE7068" s="3">
        <v>4.0010000000000003</v>
      </c>
      <c r="AF7068" s="3">
        <v>2.88</v>
      </c>
      <c r="AG7068" s="3">
        <v>3.1880000000000002</v>
      </c>
      <c r="AH7068" s="3">
        <v>3.1669999999999998</v>
      </c>
      <c r="AI7068" s="3">
        <v>3.7229999999999999</v>
      </c>
      <c r="AJ7068" s="3">
        <v>4.1740000000000004</v>
      </c>
      <c r="AK7068" s="3">
        <v>3.7690000000000001</v>
      </c>
      <c r="AL7068" s="3">
        <v>1.1180000000000001</v>
      </c>
      <c r="AM7068" s="3">
        <v>-3.5739999999999998</v>
      </c>
      <c r="AN7068" s="3">
        <v>1.4E-2</v>
      </c>
      <c r="AO7068" s="3">
        <v>-0.999</v>
      </c>
      <c r="AP7068" s="3">
        <v>-2.9279999999999999</v>
      </c>
      <c r="AQ7068" s="3">
        <v>-1.706</v>
      </c>
      <c r="AR7068" s="3">
        <v>1.38</v>
      </c>
      <c r="AS7068" s="3">
        <v>3.4319999999999999</v>
      </c>
      <c r="AT7068" s="3">
        <v>3.274</v>
      </c>
      <c r="AU7068" s="3">
        <v>3.052</v>
      </c>
      <c r="AV7068" s="3">
        <v>2.75</v>
      </c>
      <c r="AW7068" s="3">
        <v>2.1880000000000002</v>
      </c>
      <c r="AX7068" s="3">
        <v>1.86</v>
      </c>
      <c r="AY7068" s="3">
        <v>1.6870000000000001</v>
      </c>
      <c r="AZ7068" s="3">
        <v>1.6579999999999999</v>
      </c>
      <c r="BA7068">
        <v>1.65</v>
      </c>
      <c r="BB7068">
        <v>2017</v>
      </c>
    </row>
    <row r="7069" spans="1:54" hidden="1" x14ac:dyDescent="0.2">
      <c r="A7069">
        <v>184</v>
      </c>
      <c r="B7069" t="s">
        <v>394</v>
      </c>
      <c r="C7069" t="s">
        <v>346</v>
      </c>
      <c r="D7069" t="s">
        <v>52</v>
      </c>
      <c r="E7069" t="s">
        <v>342</v>
      </c>
      <c r="F7069" t="s">
        <v>345</v>
      </c>
      <c r="G7069" t="s">
        <v>225</v>
      </c>
      <c r="H7069" t="s">
        <v>222</v>
      </c>
      <c r="I7069" t="s">
        <v>1329</v>
      </c>
      <c r="J7069" s="3">
        <v>98.951999999999998</v>
      </c>
      <c r="K7069" s="3">
        <v>112.77800000000001</v>
      </c>
      <c r="L7069" s="3">
        <v>129.566</v>
      </c>
      <c r="M7069" s="3">
        <v>147.899</v>
      </c>
      <c r="N7069" s="3">
        <v>165.73599999999999</v>
      </c>
      <c r="O7069" s="3">
        <v>184.72</v>
      </c>
      <c r="P7069" s="3">
        <v>210.64400000000001</v>
      </c>
      <c r="Q7069" s="3">
        <v>235.12100000000001</v>
      </c>
      <c r="R7069" s="3">
        <v>260.822</v>
      </c>
      <c r="S7069" s="3">
        <v>292.517</v>
      </c>
      <c r="T7069" s="3">
        <v>326.11200000000002</v>
      </c>
      <c r="U7069" s="3">
        <v>357.94600000000003</v>
      </c>
      <c r="V7069" s="3">
        <v>385.435</v>
      </c>
      <c r="W7069" s="3">
        <v>401.72500000000002</v>
      </c>
      <c r="X7069" s="3">
        <v>425.89400000000001</v>
      </c>
      <c r="Y7069" s="3">
        <v>458.54899999999998</v>
      </c>
      <c r="Z7069" s="3">
        <v>485.875</v>
      </c>
      <c r="AA7069" s="3">
        <v>516.70299999999997</v>
      </c>
      <c r="AB7069" s="3">
        <v>553.178</v>
      </c>
      <c r="AC7069" s="3">
        <v>594.65300000000002</v>
      </c>
      <c r="AD7069" s="3">
        <v>646.25</v>
      </c>
      <c r="AE7069" s="3">
        <v>699.52800000000002</v>
      </c>
      <c r="AF7069" s="3">
        <v>749.28800000000001</v>
      </c>
      <c r="AG7069" s="3">
        <v>803.47199999999998</v>
      </c>
      <c r="AH7069" s="3">
        <v>861.42</v>
      </c>
      <c r="AI7069" s="3">
        <v>930.56600000000003</v>
      </c>
      <c r="AJ7069" s="3">
        <v>1007.974</v>
      </c>
      <c r="AK7069" s="3">
        <v>1080.807</v>
      </c>
      <c r="AL7069" s="3">
        <v>1116.2249999999999</v>
      </c>
      <c r="AM7069" s="3">
        <v>1079.0519999999999</v>
      </c>
      <c r="AN7069" s="3">
        <v>1080.9349999999999</v>
      </c>
      <c r="AO7069" s="3">
        <v>1070.4490000000001</v>
      </c>
      <c r="AP7069" s="3">
        <v>1039.8150000000001</v>
      </c>
      <c r="AQ7069" s="3">
        <v>1025.693</v>
      </c>
      <c r="AR7069" s="3">
        <v>1037.82</v>
      </c>
      <c r="AS7069" s="3">
        <v>1079.998</v>
      </c>
      <c r="AT7069" s="3">
        <v>1118.5219999999999</v>
      </c>
      <c r="AU7069" s="3">
        <v>1163.662</v>
      </c>
      <c r="AV7069" s="3">
        <v>1215.1220000000001</v>
      </c>
      <c r="AW7069" s="3">
        <v>1263.1010000000001</v>
      </c>
      <c r="AX7069" s="3">
        <v>1308.9659999999999</v>
      </c>
      <c r="AY7069" s="3">
        <v>1355.3</v>
      </c>
      <c r="AZ7069" s="3">
        <v>1403.123</v>
      </c>
      <c r="BA7069">
        <v>1451.729</v>
      </c>
      <c r="BB7069">
        <v>2017</v>
      </c>
    </row>
    <row r="7070" spans="1:54" hidden="1" x14ac:dyDescent="0.2">
      <c r="A7070">
        <v>184</v>
      </c>
      <c r="B7070" t="s">
        <v>394</v>
      </c>
      <c r="C7070" t="s">
        <v>344</v>
      </c>
      <c r="D7070" t="s">
        <v>52</v>
      </c>
      <c r="E7070" t="s">
        <v>342</v>
      </c>
      <c r="F7070" t="s">
        <v>343</v>
      </c>
      <c r="G7070" t="s">
        <v>223</v>
      </c>
      <c r="H7070" t="s">
        <v>222</v>
      </c>
      <c r="I7070" t="s">
        <v>310</v>
      </c>
      <c r="J7070" s="3">
        <v>230.18899999999999</v>
      </c>
      <c r="K7070" s="3">
        <v>204.08199999999999</v>
      </c>
      <c r="L7070" s="3">
        <v>197.154</v>
      </c>
      <c r="M7070" s="3">
        <v>172.429</v>
      </c>
      <c r="N7070" s="3">
        <v>171.95500000000001</v>
      </c>
      <c r="O7070" s="3">
        <v>181.172</v>
      </c>
      <c r="P7070" s="3">
        <v>250.68299999999999</v>
      </c>
      <c r="Q7070" s="3">
        <v>317.60199999999998</v>
      </c>
      <c r="R7070" s="3">
        <v>373.14299999999997</v>
      </c>
      <c r="S7070" s="3">
        <v>411.57100000000003</v>
      </c>
      <c r="T7070" s="3">
        <v>533.91700000000003</v>
      </c>
      <c r="U7070" s="3">
        <v>575.02099999999996</v>
      </c>
      <c r="V7070" s="3">
        <v>628.56500000000005</v>
      </c>
      <c r="W7070" s="3">
        <v>528.01</v>
      </c>
      <c r="X7070" s="3">
        <v>529.82399999999996</v>
      </c>
      <c r="Y7070" s="3">
        <v>612.42899999999997</v>
      </c>
      <c r="Z7070" s="3">
        <v>638.44399999999996</v>
      </c>
      <c r="AA7070" s="3">
        <v>587.91999999999996</v>
      </c>
      <c r="AB7070" s="3">
        <v>616.88499999999999</v>
      </c>
      <c r="AC7070" s="3">
        <v>634.36900000000003</v>
      </c>
      <c r="AD7070" s="3">
        <v>597.03</v>
      </c>
      <c r="AE7070" s="3">
        <v>626.40300000000002</v>
      </c>
      <c r="AF7070" s="3">
        <v>707.32600000000002</v>
      </c>
      <c r="AG7070" s="3">
        <v>908.41300000000001</v>
      </c>
      <c r="AH7070" s="3">
        <v>1070.6780000000001</v>
      </c>
      <c r="AI7070" s="3">
        <v>1159.1510000000001</v>
      </c>
      <c r="AJ7070" s="3">
        <v>1265.607</v>
      </c>
      <c r="AK7070" s="3">
        <v>1481.393</v>
      </c>
      <c r="AL7070" s="3">
        <v>1642.7650000000001</v>
      </c>
      <c r="AM7070" s="3">
        <v>1502.9010000000001</v>
      </c>
      <c r="AN7070" s="3">
        <v>1434.2860000000001</v>
      </c>
      <c r="AO7070" s="3">
        <v>1489.431</v>
      </c>
      <c r="AP7070" s="3">
        <v>1336.759</v>
      </c>
      <c r="AQ7070" s="3">
        <v>1362.28</v>
      </c>
      <c r="AR7070" s="3">
        <v>1379.098</v>
      </c>
      <c r="AS7070" s="3">
        <v>1198.393</v>
      </c>
      <c r="AT7070" s="3">
        <v>1237.7660000000001</v>
      </c>
      <c r="AU7070" s="3">
        <v>1313.951</v>
      </c>
      <c r="AV7070" s="3">
        <v>1506.4390000000001</v>
      </c>
      <c r="AW7070" s="3">
        <v>1583.865</v>
      </c>
      <c r="AX7070" s="3">
        <v>1660.1969999999999</v>
      </c>
      <c r="AY7070" s="3">
        <v>1731.048</v>
      </c>
      <c r="AZ7070" s="3">
        <v>1804.5909999999999</v>
      </c>
      <c r="BA7070">
        <v>1874.97</v>
      </c>
      <c r="BB7070">
        <v>2017</v>
      </c>
    </row>
    <row r="7071" spans="1:54" hidden="1" x14ac:dyDescent="0.2">
      <c r="A7071">
        <v>184</v>
      </c>
      <c r="B7071" t="s">
        <v>394</v>
      </c>
      <c r="C7071" t="s">
        <v>213</v>
      </c>
      <c r="D7071" t="s">
        <v>52</v>
      </c>
      <c r="E7071" t="s">
        <v>342</v>
      </c>
      <c r="F7071" t="s">
        <v>341</v>
      </c>
      <c r="G7071" t="s">
        <v>323</v>
      </c>
      <c r="H7071" t="s">
        <v>222</v>
      </c>
      <c r="I7071" t="s">
        <v>310</v>
      </c>
      <c r="J7071" s="3">
        <v>296.86500000000001</v>
      </c>
      <c r="K7071" s="3">
        <v>323.26100000000002</v>
      </c>
      <c r="L7071" s="3">
        <v>347.56900000000002</v>
      </c>
      <c r="M7071" s="3">
        <v>367.26</v>
      </c>
      <c r="N7071" s="3">
        <v>386.75099999999998</v>
      </c>
      <c r="O7071" s="3">
        <v>408.55399999999997</v>
      </c>
      <c r="P7071" s="3">
        <v>431.09500000000003</v>
      </c>
      <c r="Q7071" s="3">
        <v>467.33699999999999</v>
      </c>
      <c r="R7071" s="3">
        <v>509.25700000000001</v>
      </c>
      <c r="S7071" s="3">
        <v>555.53399999999999</v>
      </c>
      <c r="T7071" s="3">
        <v>598.24199999999996</v>
      </c>
      <c r="U7071" s="3">
        <v>633.76499999999999</v>
      </c>
      <c r="V7071" s="3">
        <v>653.72699999999998</v>
      </c>
      <c r="W7071" s="3">
        <v>660.48699999999997</v>
      </c>
      <c r="X7071" s="3">
        <v>690.29300000000001</v>
      </c>
      <c r="Y7071" s="3">
        <v>733.73699999999997</v>
      </c>
      <c r="Z7071" s="3">
        <v>765.21799999999996</v>
      </c>
      <c r="AA7071" s="3">
        <v>808.40599999999995</v>
      </c>
      <c r="AB7071" s="3">
        <v>853.69500000000005</v>
      </c>
      <c r="AC7071" s="3">
        <v>907.89099999999996</v>
      </c>
      <c r="AD7071" s="3">
        <v>975.46600000000001</v>
      </c>
      <c r="AE7071" s="3">
        <v>1037.616</v>
      </c>
      <c r="AF7071" s="3">
        <v>1083.886</v>
      </c>
      <c r="AG7071" s="3">
        <v>1140.7370000000001</v>
      </c>
      <c r="AH7071" s="3">
        <v>1209.223</v>
      </c>
      <c r="AI7071" s="3">
        <v>1294.596</v>
      </c>
      <c r="AJ7071" s="3">
        <v>1390.0740000000001</v>
      </c>
      <c r="AK7071" s="3">
        <v>1480.8489999999999</v>
      </c>
      <c r="AL7071" s="3">
        <v>1526.7729999999999</v>
      </c>
      <c r="AM7071" s="3">
        <v>1483.3910000000001</v>
      </c>
      <c r="AN7071" s="3">
        <v>1501.7260000000001</v>
      </c>
      <c r="AO7071" s="3">
        <v>1517.4179999999999</v>
      </c>
      <c r="AP7071" s="3">
        <v>1500.126</v>
      </c>
      <c r="AQ7071" s="3">
        <v>1498.3510000000001</v>
      </c>
      <c r="AR7071" s="3">
        <v>1546.2909999999999</v>
      </c>
      <c r="AS7071" s="3">
        <v>1616.7059999999999</v>
      </c>
      <c r="AT7071" s="3">
        <v>1690.9469999999999</v>
      </c>
      <c r="AU7071" s="3">
        <v>1773.9059999999999</v>
      </c>
      <c r="AV7071" s="3">
        <v>1864.105</v>
      </c>
      <c r="AW7071" s="3">
        <v>1946.211</v>
      </c>
      <c r="AX7071" s="3">
        <v>2021.3530000000001</v>
      </c>
      <c r="AY7071" s="3">
        <v>2094.627</v>
      </c>
      <c r="AZ7071" s="3">
        <v>2165.91</v>
      </c>
      <c r="BA7071">
        <v>2239.9520000000002</v>
      </c>
      <c r="BB7071">
        <v>2017</v>
      </c>
    </row>
    <row r="7072" spans="1:54" hidden="1" x14ac:dyDescent="0.2">
      <c r="A7072">
        <v>184</v>
      </c>
      <c r="B7072" t="s">
        <v>394</v>
      </c>
      <c r="C7072" t="s">
        <v>340</v>
      </c>
      <c r="D7072" t="s">
        <v>52</v>
      </c>
      <c r="E7072" t="s">
        <v>339</v>
      </c>
      <c r="F7072" t="s">
        <v>338</v>
      </c>
      <c r="G7072" t="s">
        <v>295</v>
      </c>
      <c r="I7072" t="s">
        <v>337</v>
      </c>
      <c r="J7072" s="3">
        <v>20.302</v>
      </c>
      <c r="K7072" s="3">
        <v>23.233000000000001</v>
      </c>
      <c r="L7072" s="3">
        <v>26.364999999999998</v>
      </c>
      <c r="M7072" s="3">
        <v>29.606999999999999</v>
      </c>
      <c r="N7072" s="3">
        <v>32.622999999999998</v>
      </c>
      <c r="O7072" s="3">
        <v>35.521000000000001</v>
      </c>
      <c r="P7072" s="3">
        <v>39.161999999999999</v>
      </c>
      <c r="Q7072" s="3">
        <v>41.351999999999997</v>
      </c>
      <c r="R7072" s="3">
        <v>43.57</v>
      </c>
      <c r="S7072" s="3">
        <v>46.536000000000001</v>
      </c>
      <c r="T7072" s="3">
        <v>49.959000000000003</v>
      </c>
      <c r="U7072" s="3">
        <v>53.484999999999999</v>
      </c>
      <c r="V7072" s="3">
        <v>57.106000000000002</v>
      </c>
      <c r="W7072" s="3">
        <v>60.311999999999998</v>
      </c>
      <c r="X7072" s="3">
        <v>62.481999999999999</v>
      </c>
      <c r="Y7072" s="3">
        <v>64.61</v>
      </c>
      <c r="Z7072" s="3">
        <v>66.840999999999994</v>
      </c>
      <c r="AA7072" s="3">
        <v>68.436999999999998</v>
      </c>
      <c r="AB7072" s="3">
        <v>70.134</v>
      </c>
      <c r="AC7072" s="3">
        <v>71.977000000000004</v>
      </c>
      <c r="AD7072" s="3">
        <v>74.459999999999994</v>
      </c>
      <c r="AE7072" s="3">
        <v>77.498000000000005</v>
      </c>
      <c r="AF7072" s="3">
        <v>80.686999999999998</v>
      </c>
      <c r="AG7072" s="3">
        <v>83.849000000000004</v>
      </c>
      <c r="AH7072" s="3">
        <v>87.137</v>
      </c>
      <c r="AI7072" s="3">
        <v>90.751999999999995</v>
      </c>
      <c r="AJ7072" s="3">
        <v>94.363</v>
      </c>
      <c r="AK7072" s="3">
        <v>97.506</v>
      </c>
      <c r="AL7072" s="3">
        <v>99.587999999999994</v>
      </c>
      <c r="AM7072" s="3">
        <v>99.84</v>
      </c>
      <c r="AN7072" s="3">
        <v>100</v>
      </c>
      <c r="AO7072" s="3">
        <v>100.029</v>
      </c>
      <c r="AP7072" s="3">
        <v>100.09699999999999</v>
      </c>
      <c r="AQ7072" s="3">
        <v>100.45099999999999</v>
      </c>
      <c r="AR7072" s="3">
        <v>100.255</v>
      </c>
      <c r="AS7072" s="3">
        <v>100.867</v>
      </c>
      <c r="AT7072" s="3">
        <v>101.15300000000001</v>
      </c>
      <c r="AU7072" s="3">
        <v>102.119</v>
      </c>
      <c r="AV7072" s="3">
        <v>103.78100000000001</v>
      </c>
      <c r="AW7072" s="3">
        <v>105.568</v>
      </c>
      <c r="AX7072" s="3">
        <v>107.404</v>
      </c>
      <c r="AY7072" s="3">
        <v>109.361</v>
      </c>
      <c r="AZ7072" s="3">
        <v>111.374</v>
      </c>
      <c r="BA7072">
        <v>113.36199999999999</v>
      </c>
      <c r="BB7072">
        <v>2017</v>
      </c>
    </row>
    <row r="7073" spans="1:54" hidden="1" x14ac:dyDescent="0.2">
      <c r="A7073">
        <v>184</v>
      </c>
      <c r="B7073" t="s">
        <v>394</v>
      </c>
      <c r="C7073" t="s">
        <v>336</v>
      </c>
      <c r="D7073" t="s">
        <v>52</v>
      </c>
      <c r="E7073" t="s">
        <v>333</v>
      </c>
      <c r="F7073" t="s">
        <v>335</v>
      </c>
      <c r="G7073" t="s">
        <v>225</v>
      </c>
      <c r="H7073" t="s">
        <v>322</v>
      </c>
      <c r="I7073" t="s">
        <v>330</v>
      </c>
      <c r="J7073" s="3">
        <v>12943.39</v>
      </c>
      <c r="K7073" s="3">
        <v>12769.348</v>
      </c>
      <c r="L7073" s="3">
        <v>12858.679</v>
      </c>
      <c r="M7073" s="3">
        <v>13010.127</v>
      </c>
      <c r="N7073" s="3">
        <v>13178.505999999999</v>
      </c>
      <c r="O7073" s="3">
        <v>13442.35</v>
      </c>
      <c r="P7073" s="3">
        <v>13863.596</v>
      </c>
      <c r="Q7073" s="3">
        <v>14620.913</v>
      </c>
      <c r="R7073" s="3">
        <v>15360.933999999999</v>
      </c>
      <c r="S7073" s="3">
        <v>16097.546</v>
      </c>
      <c r="T7073" s="3">
        <v>16687.493999999999</v>
      </c>
      <c r="U7073" s="3">
        <v>17063.652999999998</v>
      </c>
      <c r="V7073" s="3">
        <v>17152.111000000001</v>
      </c>
      <c r="W7073" s="3">
        <v>16874.248</v>
      </c>
      <c r="X7073" s="3">
        <v>17221.800999999999</v>
      </c>
      <c r="Y7073" s="3">
        <v>17889.797999999999</v>
      </c>
      <c r="Z7073" s="3">
        <v>18280.653999999999</v>
      </c>
      <c r="AA7073" s="3">
        <v>18937.274000000001</v>
      </c>
      <c r="AB7073" s="3">
        <v>19714.457999999999</v>
      </c>
      <c r="AC7073" s="3">
        <v>20543.858</v>
      </c>
      <c r="AD7073" s="3">
        <v>21401.31</v>
      </c>
      <c r="AE7073" s="3">
        <v>22142.027999999998</v>
      </c>
      <c r="AF7073" s="3">
        <v>22418.133000000002</v>
      </c>
      <c r="AG7073" s="3">
        <v>22709.114000000001</v>
      </c>
      <c r="AH7073" s="3">
        <v>23065.845000000001</v>
      </c>
      <c r="AI7073" s="3">
        <v>23484.370999999999</v>
      </c>
      <c r="AJ7073" s="3">
        <v>24079.743999999999</v>
      </c>
      <c r="AK7073" s="3">
        <v>24503.712</v>
      </c>
      <c r="AL7073" s="3">
        <v>24374.962</v>
      </c>
      <c r="AM7073" s="3">
        <v>23309.038</v>
      </c>
      <c r="AN7073" s="3">
        <v>23214.720000000001</v>
      </c>
      <c r="AO7073" s="3">
        <v>22897.404999999999</v>
      </c>
      <c r="AP7073" s="3">
        <v>22212.698</v>
      </c>
      <c r="AQ7073" s="3">
        <v>21914.962</v>
      </c>
      <c r="AR7073" s="3">
        <v>22283.440999999999</v>
      </c>
      <c r="AS7073" s="3">
        <v>23070.6</v>
      </c>
      <c r="AT7073" s="3">
        <v>23831.756000000001</v>
      </c>
      <c r="AU7073" s="3">
        <v>24594.011999999999</v>
      </c>
      <c r="AV7073" s="3">
        <v>25306.188999999998</v>
      </c>
      <c r="AW7073" s="3">
        <v>25896.877</v>
      </c>
      <c r="AX7073" s="3">
        <v>26416.580999999998</v>
      </c>
      <c r="AY7073" s="3">
        <v>26901.75</v>
      </c>
      <c r="AZ7073" s="3">
        <v>27388.521000000001</v>
      </c>
      <c r="BA7073">
        <v>27882.018</v>
      </c>
      <c r="BB7073">
        <v>2017</v>
      </c>
    </row>
    <row r="7074" spans="1:54" hidden="1" x14ac:dyDescent="0.2">
      <c r="A7074">
        <v>184</v>
      </c>
      <c r="B7074" t="s">
        <v>394</v>
      </c>
      <c r="C7074" t="s">
        <v>334</v>
      </c>
      <c r="D7074" t="s">
        <v>52</v>
      </c>
      <c r="E7074" t="s">
        <v>333</v>
      </c>
      <c r="F7074" t="s">
        <v>332</v>
      </c>
      <c r="G7074" t="s">
        <v>331</v>
      </c>
      <c r="H7074" t="s">
        <v>322</v>
      </c>
      <c r="I7074" t="s">
        <v>330</v>
      </c>
      <c r="J7074" s="3">
        <v>18353.253000000001</v>
      </c>
      <c r="K7074" s="3">
        <v>18106.467000000001</v>
      </c>
      <c r="L7074" s="3">
        <v>18233.135999999999</v>
      </c>
      <c r="M7074" s="3">
        <v>18447.883999999998</v>
      </c>
      <c r="N7074" s="3">
        <v>18686.638999999999</v>
      </c>
      <c r="O7074" s="3">
        <v>19060.759999999998</v>
      </c>
      <c r="P7074" s="3">
        <v>19658.071</v>
      </c>
      <c r="Q7074" s="3">
        <v>20731.919000000002</v>
      </c>
      <c r="R7074" s="3">
        <v>21781.241999999998</v>
      </c>
      <c r="S7074" s="3">
        <v>22825.731</v>
      </c>
      <c r="T7074" s="3">
        <v>23662.256000000001</v>
      </c>
      <c r="U7074" s="3">
        <v>24195.635999999999</v>
      </c>
      <c r="V7074" s="3">
        <v>24321.064999999999</v>
      </c>
      <c r="W7074" s="3">
        <v>23927.064999999999</v>
      </c>
      <c r="X7074" s="3">
        <v>24419.883000000002</v>
      </c>
      <c r="Y7074" s="3">
        <v>25367.078000000001</v>
      </c>
      <c r="Z7074" s="3">
        <v>25921.297999999999</v>
      </c>
      <c r="AA7074" s="3">
        <v>26852.362000000001</v>
      </c>
      <c r="AB7074" s="3">
        <v>27954.379000000001</v>
      </c>
      <c r="AC7074" s="3">
        <v>29130.437999999998</v>
      </c>
      <c r="AD7074" s="3">
        <v>30346.274000000001</v>
      </c>
      <c r="AE7074" s="3">
        <v>31396.584999999999</v>
      </c>
      <c r="AF7074" s="3">
        <v>31788.092000000001</v>
      </c>
      <c r="AG7074" s="3">
        <v>32200.690999999999</v>
      </c>
      <c r="AH7074" s="3">
        <v>32706.523000000001</v>
      </c>
      <c r="AI7074" s="3">
        <v>33299.978000000003</v>
      </c>
      <c r="AJ7074" s="3">
        <v>34144.196000000004</v>
      </c>
      <c r="AK7074" s="3">
        <v>34745.366000000002</v>
      </c>
      <c r="AL7074" s="3">
        <v>34562.803999999996</v>
      </c>
      <c r="AM7074" s="3">
        <v>33051.362999999998</v>
      </c>
      <c r="AN7074" s="3">
        <v>32917.623</v>
      </c>
      <c r="AO7074" s="3">
        <v>32467.682000000001</v>
      </c>
      <c r="AP7074" s="3">
        <v>31496.793000000001</v>
      </c>
      <c r="AQ7074" s="3">
        <v>31074.614000000001</v>
      </c>
      <c r="AR7074" s="3">
        <v>31597.103999999999</v>
      </c>
      <c r="AS7074" s="3">
        <v>32713.267</v>
      </c>
      <c r="AT7074" s="3">
        <v>33792.557999999997</v>
      </c>
      <c r="AU7074" s="3">
        <v>34873.409</v>
      </c>
      <c r="AV7074" s="3">
        <v>35883.25</v>
      </c>
      <c r="AW7074" s="3">
        <v>36720.824000000001</v>
      </c>
      <c r="AX7074" s="3">
        <v>37457.743999999999</v>
      </c>
      <c r="AY7074" s="3">
        <v>38145.696000000004</v>
      </c>
      <c r="AZ7074" s="3">
        <v>38835.919000000002</v>
      </c>
      <c r="BA7074">
        <v>39535.680999999997</v>
      </c>
      <c r="BB7074">
        <v>2017</v>
      </c>
    </row>
    <row r="7075" spans="1:54" hidden="1" x14ac:dyDescent="0.2">
      <c r="A7075">
        <v>184</v>
      </c>
      <c r="B7075" t="s">
        <v>394</v>
      </c>
      <c r="C7075" t="s">
        <v>329</v>
      </c>
      <c r="D7075" t="s">
        <v>52</v>
      </c>
      <c r="E7075" t="s">
        <v>325</v>
      </c>
      <c r="F7075" t="s">
        <v>328</v>
      </c>
      <c r="G7075" t="s">
        <v>225</v>
      </c>
      <c r="H7075" t="s">
        <v>322</v>
      </c>
      <c r="I7075" t="s">
        <v>321</v>
      </c>
      <c r="J7075" s="3">
        <v>2627.7550000000001</v>
      </c>
      <c r="K7075" s="3">
        <v>2966.748</v>
      </c>
      <c r="L7075" s="3">
        <v>3390.239</v>
      </c>
      <c r="M7075" s="3">
        <v>3851.8809999999999</v>
      </c>
      <c r="N7075" s="3">
        <v>4299.2700000000004</v>
      </c>
      <c r="O7075" s="3">
        <v>4774.884</v>
      </c>
      <c r="P7075" s="3">
        <v>5429.3050000000003</v>
      </c>
      <c r="Q7075" s="3">
        <v>6046.0659999999998</v>
      </c>
      <c r="R7075" s="3">
        <v>6692.7579999999998</v>
      </c>
      <c r="S7075" s="3">
        <v>7491.15</v>
      </c>
      <c r="T7075" s="3">
        <v>8336.8529999999992</v>
      </c>
      <c r="U7075" s="3">
        <v>9126.4670000000006</v>
      </c>
      <c r="V7075" s="3">
        <v>9794.9629999999997</v>
      </c>
      <c r="W7075" s="3">
        <v>10177.251</v>
      </c>
      <c r="X7075" s="3">
        <v>10760.561</v>
      </c>
      <c r="Y7075" s="3">
        <v>11558.539000000001</v>
      </c>
      <c r="Z7075" s="3">
        <v>12219.062</v>
      </c>
      <c r="AA7075" s="3">
        <v>12960.135</v>
      </c>
      <c r="AB7075" s="3">
        <v>13826.547</v>
      </c>
      <c r="AC7075" s="3">
        <v>14786.834999999999</v>
      </c>
      <c r="AD7075" s="3">
        <v>15935.391</v>
      </c>
      <c r="AE7075" s="3">
        <v>17159.573</v>
      </c>
      <c r="AF7075" s="3">
        <v>18088.468000000001</v>
      </c>
      <c r="AG7075" s="3">
        <v>19041.321</v>
      </c>
      <c r="AH7075" s="3">
        <v>20098.848000000002</v>
      </c>
      <c r="AI7075" s="3">
        <v>21312.65</v>
      </c>
      <c r="AJ7075" s="3">
        <v>22722.321</v>
      </c>
      <c r="AK7075" s="3">
        <v>23892.628000000001</v>
      </c>
      <c r="AL7075" s="3">
        <v>24274.643</v>
      </c>
      <c r="AM7075" s="3">
        <v>23271.705999999998</v>
      </c>
      <c r="AN7075" s="3">
        <v>23214.720000000001</v>
      </c>
      <c r="AO7075" s="3">
        <v>22904.038</v>
      </c>
      <c r="AP7075" s="3">
        <v>22234.231</v>
      </c>
      <c r="AQ7075" s="3">
        <v>22013.775000000001</v>
      </c>
      <c r="AR7075" s="3">
        <v>22340.27</v>
      </c>
      <c r="AS7075" s="3">
        <v>23270.728999999999</v>
      </c>
      <c r="AT7075" s="3">
        <v>24106.59</v>
      </c>
      <c r="AU7075" s="3">
        <v>25115.151999999998</v>
      </c>
      <c r="AV7075" s="3">
        <v>26262.933000000001</v>
      </c>
      <c r="AW7075" s="3">
        <v>27338.874</v>
      </c>
      <c r="AX7075" s="3">
        <v>28372.561000000002</v>
      </c>
      <c r="AY7075" s="3">
        <v>29420.087</v>
      </c>
      <c r="AZ7075" s="3">
        <v>30503.691999999999</v>
      </c>
      <c r="BA7075">
        <v>31607.52</v>
      </c>
      <c r="BB7075">
        <v>2017</v>
      </c>
    </row>
    <row r="7076" spans="1:54" hidden="1" x14ac:dyDescent="0.2">
      <c r="A7076">
        <v>184</v>
      </c>
      <c r="B7076" t="s">
        <v>394</v>
      </c>
      <c r="C7076" t="s">
        <v>327</v>
      </c>
      <c r="D7076" t="s">
        <v>52</v>
      </c>
      <c r="E7076" t="s">
        <v>325</v>
      </c>
      <c r="F7076" t="s">
        <v>326</v>
      </c>
      <c r="G7076" t="s">
        <v>223</v>
      </c>
      <c r="H7076" t="s">
        <v>322</v>
      </c>
      <c r="I7076" t="s">
        <v>321</v>
      </c>
      <c r="J7076" s="3">
        <v>6112.8810000000003</v>
      </c>
      <c r="K7076" s="3">
        <v>5368.6090000000004</v>
      </c>
      <c r="L7076" s="3">
        <v>5158.7550000000001</v>
      </c>
      <c r="M7076" s="3">
        <v>4490.7129999999997</v>
      </c>
      <c r="N7076" s="3">
        <v>4460.6030000000001</v>
      </c>
      <c r="O7076" s="3">
        <v>4683.1570000000002</v>
      </c>
      <c r="P7076" s="3">
        <v>6461.2939999999999</v>
      </c>
      <c r="Q7076" s="3">
        <v>8167.0569999999998</v>
      </c>
      <c r="R7076" s="3">
        <v>9574.9459999999999</v>
      </c>
      <c r="S7076" s="3">
        <v>10540.022000000001</v>
      </c>
      <c r="T7076" s="3">
        <v>13649.281000000001</v>
      </c>
      <c r="U7076" s="3">
        <v>14661.18</v>
      </c>
      <c r="V7076" s="3">
        <v>15973.582</v>
      </c>
      <c r="W7076" s="3">
        <v>13376.558000000001</v>
      </c>
      <c r="X7076" s="3">
        <v>13386.457</v>
      </c>
      <c r="Y7076" s="3">
        <v>15437.362999999999</v>
      </c>
      <c r="Z7076" s="3">
        <v>16055.974</v>
      </c>
      <c r="AA7076" s="3">
        <v>14746.416999999999</v>
      </c>
      <c r="AB7076" s="3">
        <v>15418.912</v>
      </c>
      <c r="AC7076" s="3">
        <v>15774.437</v>
      </c>
      <c r="AD7076" s="3">
        <v>14721.704</v>
      </c>
      <c r="AE7076" s="3">
        <v>15365.803</v>
      </c>
      <c r="AF7076" s="3">
        <v>17075.473999999998</v>
      </c>
      <c r="AG7076" s="3">
        <v>21528.292000000001</v>
      </c>
      <c r="AH7076" s="3">
        <v>24981.313999999998</v>
      </c>
      <c r="AI7076" s="3">
        <v>26547.913</v>
      </c>
      <c r="AJ7076" s="3">
        <v>28530.039000000001</v>
      </c>
      <c r="AK7076" s="3">
        <v>32748.087</v>
      </c>
      <c r="AL7076" s="3">
        <v>35725.345000000001</v>
      </c>
      <c r="AM7076" s="3">
        <v>32412.772000000001</v>
      </c>
      <c r="AN7076" s="3">
        <v>30803.472000000002</v>
      </c>
      <c r="AO7076" s="3">
        <v>31868.855</v>
      </c>
      <c r="AP7076" s="3">
        <v>28583.739000000001</v>
      </c>
      <c r="AQ7076" s="3">
        <v>29237.722000000002</v>
      </c>
      <c r="AR7076" s="3">
        <v>29686.682000000001</v>
      </c>
      <c r="AS7076" s="3">
        <v>25821.782999999999</v>
      </c>
      <c r="AT7076" s="3">
        <v>26676.553</v>
      </c>
      <c r="AU7076" s="3">
        <v>28358.808000000001</v>
      </c>
      <c r="AV7076" s="3">
        <v>32559.296999999999</v>
      </c>
      <c r="AW7076" s="3">
        <v>34281.572</v>
      </c>
      <c r="AX7076" s="3">
        <v>35985.675000000003</v>
      </c>
      <c r="AY7076" s="3">
        <v>37576.607000000004</v>
      </c>
      <c r="AZ7076" s="3">
        <v>39231.544000000002</v>
      </c>
      <c r="BA7076">
        <v>40822.472999999998</v>
      </c>
      <c r="BB7076">
        <v>2017</v>
      </c>
    </row>
    <row r="7077" spans="1:54" hidden="1" x14ac:dyDescent="0.2">
      <c r="A7077">
        <v>184</v>
      </c>
      <c r="B7077" t="s">
        <v>394</v>
      </c>
      <c r="C7077" t="s">
        <v>212</v>
      </c>
      <c r="D7077" t="s">
        <v>52</v>
      </c>
      <c r="E7077" t="s">
        <v>325</v>
      </c>
      <c r="F7077" t="s">
        <v>324</v>
      </c>
      <c r="G7077" t="s">
        <v>323</v>
      </c>
      <c r="H7077" t="s">
        <v>322</v>
      </c>
      <c r="I7077" t="s">
        <v>321</v>
      </c>
      <c r="J7077" s="3">
        <v>7883.5349999999999</v>
      </c>
      <c r="K7077" s="3">
        <v>8503.7369999999992</v>
      </c>
      <c r="L7077" s="3">
        <v>9094.5329999999994</v>
      </c>
      <c r="M7077" s="3">
        <v>9564.8770000000004</v>
      </c>
      <c r="N7077" s="3">
        <v>10032.511</v>
      </c>
      <c r="O7077" s="3">
        <v>10560.843999999999</v>
      </c>
      <c r="P7077" s="3">
        <v>11111.384</v>
      </c>
      <c r="Q7077" s="3">
        <v>12017.441999999999</v>
      </c>
      <c r="R7077" s="3">
        <v>13067.661</v>
      </c>
      <c r="S7077" s="3">
        <v>14226.817999999999</v>
      </c>
      <c r="T7077" s="3">
        <v>15293.7</v>
      </c>
      <c r="U7077" s="3">
        <v>16158.963</v>
      </c>
      <c r="V7077" s="3">
        <v>16613.024000000001</v>
      </c>
      <c r="W7077" s="3">
        <v>16732.705000000002</v>
      </c>
      <c r="X7077" s="3">
        <v>17440.819</v>
      </c>
      <c r="Y7077" s="3">
        <v>18495.153999999999</v>
      </c>
      <c r="Z7077" s="3">
        <v>19244.163</v>
      </c>
      <c r="AA7077" s="3">
        <v>20276.72</v>
      </c>
      <c r="AB7077" s="3">
        <v>21337.921999999999</v>
      </c>
      <c r="AC7077" s="3">
        <v>22575.918000000001</v>
      </c>
      <c r="AD7077" s="3">
        <v>24053.29</v>
      </c>
      <c r="AE7077" s="3">
        <v>25452.952000000001</v>
      </c>
      <c r="AF7077" s="3">
        <v>26165.966</v>
      </c>
      <c r="AG7077" s="3">
        <v>27034.103999999999</v>
      </c>
      <c r="AH7077" s="3">
        <v>28213.866999999998</v>
      </c>
      <c r="AI7077" s="3">
        <v>29649.996999999999</v>
      </c>
      <c r="AJ7077" s="3">
        <v>31335.843000000001</v>
      </c>
      <c r="AK7077" s="3">
        <v>32736.078000000001</v>
      </c>
      <c r="AL7077" s="3">
        <v>33202.860999999997</v>
      </c>
      <c r="AM7077" s="3">
        <v>31992.01</v>
      </c>
      <c r="AN7077" s="3">
        <v>32251.848000000002</v>
      </c>
      <c r="AO7077" s="3">
        <v>32467.682000000001</v>
      </c>
      <c r="AP7077" s="3">
        <v>32076.998</v>
      </c>
      <c r="AQ7077" s="3">
        <v>32158.116999999998</v>
      </c>
      <c r="AR7077" s="3">
        <v>33285.692999999999</v>
      </c>
      <c r="AS7077" s="3">
        <v>34835.173999999999</v>
      </c>
      <c r="AT7077" s="3">
        <v>36443.591</v>
      </c>
      <c r="AU7077" s="3">
        <v>38285.966</v>
      </c>
      <c r="AV7077" s="3">
        <v>40289.686000000002</v>
      </c>
      <c r="AW7077" s="3">
        <v>42124.292000000001</v>
      </c>
      <c r="AX7077" s="3">
        <v>43813.942000000003</v>
      </c>
      <c r="AY7077" s="3">
        <v>45468.966</v>
      </c>
      <c r="AZ7077" s="3">
        <v>47086.569000000003</v>
      </c>
      <c r="BA7077">
        <v>48768.987999999998</v>
      </c>
      <c r="BB7077">
        <v>2017</v>
      </c>
    </row>
    <row r="7078" spans="1:54" hidden="1" x14ac:dyDescent="0.2">
      <c r="A7078">
        <v>184</v>
      </c>
      <c r="B7078" t="s">
        <v>394</v>
      </c>
      <c r="C7078" t="s">
        <v>320</v>
      </c>
      <c r="D7078" t="s">
        <v>52</v>
      </c>
      <c r="E7078" t="s">
        <v>319</v>
      </c>
      <c r="F7078" t="s">
        <v>318</v>
      </c>
      <c r="G7078" t="s">
        <v>243</v>
      </c>
      <c r="I7078" t="s">
        <v>347</v>
      </c>
      <c r="J7078" s="3">
        <v>-1.4179999999999999</v>
      </c>
      <c r="K7078" s="3">
        <v>-3.5219999999999998</v>
      </c>
      <c r="L7078" s="3">
        <v>-3.9910000000000001</v>
      </c>
      <c r="M7078" s="3">
        <v>-4.1959999999999997</v>
      </c>
      <c r="N7078" s="3">
        <v>-4.4400000000000004</v>
      </c>
      <c r="O7078" s="3">
        <v>-4.2160000000000002</v>
      </c>
      <c r="P7078" s="3">
        <v>-4.0910000000000002</v>
      </c>
      <c r="Q7078" s="3">
        <v>-1.5169999999999999</v>
      </c>
      <c r="R7078" s="3">
        <v>0.73299999999999998</v>
      </c>
      <c r="S7078" s="3">
        <v>2.7989999999999999</v>
      </c>
      <c r="T7078" s="3">
        <v>3.8130000000000002</v>
      </c>
      <c r="U7078" s="3">
        <v>3.573</v>
      </c>
      <c r="V7078" s="3">
        <v>1.7090000000000001</v>
      </c>
      <c r="W7078" s="3">
        <v>-2.226</v>
      </c>
      <c r="X7078" s="3">
        <v>-2.4790000000000001</v>
      </c>
      <c r="Y7078" s="3">
        <v>-1.032</v>
      </c>
      <c r="Z7078" s="3">
        <v>-2.641</v>
      </c>
      <c r="AA7078" s="3">
        <v>-1.6970000000000001</v>
      </c>
      <c r="AB7078" s="3">
        <v>-0.40600000000000003</v>
      </c>
      <c r="AC7078" s="3">
        <v>0.63800000000000001</v>
      </c>
      <c r="AD7078" s="3">
        <v>1.7749999999999999</v>
      </c>
      <c r="AE7078" s="3">
        <v>2.7120000000000002</v>
      </c>
      <c r="AF7078" s="3">
        <v>2.3570000000000002</v>
      </c>
      <c r="AG7078" s="3">
        <v>2.4660000000000002</v>
      </c>
      <c r="AH7078" s="3">
        <v>2.7650000000000001</v>
      </c>
      <c r="AI7078" s="3">
        <v>3.7250000000000001</v>
      </c>
      <c r="AJ7078" s="3">
        <v>5.0369999999999999</v>
      </c>
      <c r="AK7078" s="3">
        <v>6.048</v>
      </c>
      <c r="AL7078" s="3">
        <v>4.7169999999999996</v>
      </c>
      <c r="AM7078" s="3">
        <v>-0.59099999999999997</v>
      </c>
      <c r="AN7078" s="3">
        <v>-1.581</v>
      </c>
      <c r="AO7078" s="3">
        <v>-3.0960000000000001</v>
      </c>
      <c r="AP7078" s="3">
        <v>-6.1269999999999998</v>
      </c>
      <c r="AQ7078" s="3">
        <v>-7.7610000000000001</v>
      </c>
      <c r="AR7078" s="3">
        <v>-6.75</v>
      </c>
      <c r="AS7078" s="3">
        <v>-4.6159999999999997</v>
      </c>
      <c r="AT7078" s="3">
        <v>-2.5299999999999998</v>
      </c>
      <c r="AU7078" s="3">
        <v>-0.88800000000000001</v>
      </c>
      <c r="AV7078" s="3">
        <v>0.22</v>
      </c>
      <c r="AW7078" s="3">
        <v>0.70199999999999996</v>
      </c>
      <c r="AX7078" s="3" t="s">
        <v>215</v>
      </c>
      <c r="AY7078" s="3" t="s">
        <v>215</v>
      </c>
      <c r="AZ7078" s="3" t="s">
        <v>215</v>
      </c>
      <c r="BA7078" t="s">
        <v>215</v>
      </c>
      <c r="BB7078">
        <v>2017</v>
      </c>
    </row>
    <row r="7079" spans="1:54" hidden="1" x14ac:dyDescent="0.2">
      <c r="A7079">
        <v>184</v>
      </c>
      <c r="B7079" t="s">
        <v>394</v>
      </c>
      <c r="C7079" t="s">
        <v>317</v>
      </c>
      <c r="D7079" t="s">
        <v>52</v>
      </c>
      <c r="E7079" t="s">
        <v>316</v>
      </c>
      <c r="F7079" s="3" t="s">
        <v>315</v>
      </c>
      <c r="G7079" t="s">
        <v>288</v>
      </c>
      <c r="I7079" t="s">
        <v>310</v>
      </c>
      <c r="J7079">
        <v>2.2490000000000001</v>
      </c>
      <c r="K7079">
        <v>2.2010000000000001</v>
      </c>
      <c r="L7079">
        <v>2.222</v>
      </c>
      <c r="M7079">
        <v>2.2010000000000001</v>
      </c>
      <c r="N7079">
        <v>2.1440000000000001</v>
      </c>
      <c r="O7079">
        <v>2.1190000000000002</v>
      </c>
      <c r="P7079">
        <v>2.117</v>
      </c>
      <c r="Q7079">
        <v>2.1539999999999999</v>
      </c>
      <c r="R7079">
        <v>2.17</v>
      </c>
      <c r="S7079">
        <v>2.198</v>
      </c>
      <c r="T7079">
        <v>2.1930000000000001</v>
      </c>
      <c r="U7079">
        <v>2.1949999999999998</v>
      </c>
      <c r="V7079">
        <v>1.9890000000000001</v>
      </c>
      <c r="W7079">
        <v>1.925</v>
      </c>
      <c r="X7079">
        <v>1.913</v>
      </c>
      <c r="Y7079">
        <v>1.9219999999999999</v>
      </c>
      <c r="Z7079">
        <v>1.895</v>
      </c>
      <c r="AA7079">
        <v>1.89</v>
      </c>
      <c r="AB7079">
        <v>1.9239999999999999</v>
      </c>
      <c r="AC7079">
        <v>1.948</v>
      </c>
      <c r="AD7079">
        <v>1.952</v>
      </c>
      <c r="AE7079">
        <v>1.9830000000000001</v>
      </c>
      <c r="AF7079">
        <v>1.982</v>
      </c>
      <c r="AG7079">
        <v>1.9650000000000001</v>
      </c>
      <c r="AH7079">
        <v>1.927</v>
      </c>
      <c r="AI7079">
        <v>1.9079999999999999</v>
      </c>
      <c r="AJ7079">
        <v>1.887</v>
      </c>
      <c r="AK7079">
        <v>1.8580000000000001</v>
      </c>
      <c r="AL7079">
        <v>1.8260000000000001</v>
      </c>
      <c r="AM7079">
        <v>1.7689999999999999</v>
      </c>
      <c r="AN7079">
        <v>1.681</v>
      </c>
      <c r="AO7079">
        <v>1.599</v>
      </c>
      <c r="AP7079">
        <v>1.504</v>
      </c>
      <c r="AQ7079">
        <v>1.43</v>
      </c>
      <c r="AR7079">
        <v>1.401</v>
      </c>
      <c r="AS7079">
        <v>1.403</v>
      </c>
      <c r="AT7079">
        <v>1.405</v>
      </c>
      <c r="AU7079">
        <v>1.3959999999999999</v>
      </c>
      <c r="AV7079">
        <v>1.381</v>
      </c>
      <c r="AW7079">
        <v>1.3580000000000001</v>
      </c>
      <c r="AX7079">
        <v>1.3340000000000001</v>
      </c>
      <c r="AY7079">
        <v>1.3080000000000001</v>
      </c>
      <c r="AZ7079">
        <v>1.2829999999999999</v>
      </c>
      <c r="BA7079">
        <v>1.258</v>
      </c>
      <c r="BB7079">
        <v>2017</v>
      </c>
    </row>
    <row r="7080" spans="1:54" hidden="1" x14ac:dyDescent="0.2">
      <c r="A7080">
        <v>184</v>
      </c>
      <c r="B7080" t="s">
        <v>394</v>
      </c>
      <c r="C7080" t="s">
        <v>314</v>
      </c>
      <c r="D7080" t="s">
        <v>52</v>
      </c>
      <c r="E7080" t="s">
        <v>313</v>
      </c>
      <c r="F7080" s="3" t="s">
        <v>312</v>
      </c>
      <c r="G7080" t="s">
        <v>311</v>
      </c>
      <c r="I7080" t="s">
        <v>310</v>
      </c>
      <c r="J7080">
        <v>0.33300000000000002</v>
      </c>
      <c r="K7080">
        <v>0.34899999999999998</v>
      </c>
      <c r="L7080">
        <v>0.373</v>
      </c>
      <c r="M7080">
        <v>0.40300000000000002</v>
      </c>
      <c r="N7080">
        <v>0.42899999999999999</v>
      </c>
      <c r="O7080">
        <v>0.45200000000000001</v>
      </c>
      <c r="P7080">
        <v>0.48899999999999999</v>
      </c>
      <c r="Q7080">
        <v>0.503</v>
      </c>
      <c r="R7080">
        <v>0.51200000000000001</v>
      </c>
      <c r="S7080">
        <v>0.52700000000000002</v>
      </c>
      <c r="T7080">
        <v>0.54500000000000004</v>
      </c>
      <c r="U7080">
        <v>0.56499999999999995</v>
      </c>
      <c r="V7080">
        <v>0.59</v>
      </c>
      <c r="W7080">
        <v>0.60799999999999998</v>
      </c>
      <c r="X7080">
        <v>0.61699999999999999</v>
      </c>
      <c r="Y7080">
        <v>0.625</v>
      </c>
      <c r="Z7080">
        <v>0.63500000000000001</v>
      </c>
      <c r="AA7080">
        <v>0.63900000000000001</v>
      </c>
      <c r="AB7080">
        <v>0.64800000000000002</v>
      </c>
      <c r="AC7080">
        <v>0.65500000000000003</v>
      </c>
      <c r="AD7080">
        <v>0.66300000000000003</v>
      </c>
      <c r="AE7080">
        <v>0.67400000000000004</v>
      </c>
      <c r="AF7080">
        <v>0.69099999999999995</v>
      </c>
      <c r="AG7080">
        <v>0.70399999999999996</v>
      </c>
      <c r="AH7080">
        <v>0.71199999999999997</v>
      </c>
      <c r="AI7080">
        <v>0.71899999999999997</v>
      </c>
      <c r="AJ7080">
        <v>0.72499999999999998</v>
      </c>
      <c r="AK7080">
        <v>0.73</v>
      </c>
      <c r="AL7080">
        <v>0.73099999999999998</v>
      </c>
      <c r="AM7080">
        <v>0.72699999999999998</v>
      </c>
      <c r="AN7080">
        <v>0.72</v>
      </c>
      <c r="AO7080">
        <v>0.70499999999999996</v>
      </c>
      <c r="AP7080">
        <v>0.69299999999999995</v>
      </c>
      <c r="AQ7080">
        <v>0.68500000000000005</v>
      </c>
      <c r="AR7080">
        <v>0.67100000000000004</v>
      </c>
      <c r="AS7080">
        <v>0.66800000000000004</v>
      </c>
      <c r="AT7080">
        <v>0.66100000000000003</v>
      </c>
      <c r="AU7080">
        <v>0.65600000000000003</v>
      </c>
      <c r="AV7080">
        <v>0.65200000000000002</v>
      </c>
      <c r="AW7080">
        <v>0.64900000000000002</v>
      </c>
      <c r="AX7080">
        <v>0.64800000000000002</v>
      </c>
      <c r="AY7080">
        <v>0.64700000000000002</v>
      </c>
      <c r="AZ7080">
        <v>0.64800000000000002</v>
      </c>
      <c r="BA7080">
        <v>0.64800000000000002</v>
      </c>
      <c r="BB7080">
        <v>2017</v>
      </c>
    </row>
    <row r="7081" spans="1:54" hidden="1" x14ac:dyDescent="0.2">
      <c r="A7081">
        <v>184</v>
      </c>
      <c r="B7081" t="s">
        <v>394</v>
      </c>
      <c r="C7081" t="s">
        <v>309</v>
      </c>
      <c r="D7081" t="s">
        <v>52</v>
      </c>
      <c r="E7081" t="s">
        <v>308</v>
      </c>
      <c r="F7081" s="3" t="s">
        <v>307</v>
      </c>
      <c r="G7081" t="s">
        <v>217</v>
      </c>
      <c r="I7081" s="3" t="s">
        <v>1329</v>
      </c>
      <c r="J7081">
        <v>23.001000000000001</v>
      </c>
      <c r="K7081">
        <v>22.510999999999999</v>
      </c>
      <c r="L7081">
        <v>22.294</v>
      </c>
      <c r="M7081">
        <v>21.626000000000001</v>
      </c>
      <c r="N7081">
        <v>19.966999999999999</v>
      </c>
      <c r="O7081">
        <v>20.416</v>
      </c>
      <c r="P7081">
        <v>21.036999999999999</v>
      </c>
      <c r="Q7081">
        <v>22.289000000000001</v>
      </c>
      <c r="R7081">
        <v>24.199000000000002</v>
      </c>
      <c r="S7081">
        <v>25.596</v>
      </c>
      <c r="T7081">
        <v>25.876999999999999</v>
      </c>
      <c r="U7081">
        <v>25.146000000000001</v>
      </c>
      <c r="V7081">
        <v>23.155999999999999</v>
      </c>
      <c r="W7081">
        <v>21.152999999999999</v>
      </c>
      <c r="X7081">
        <v>21.07</v>
      </c>
      <c r="Y7081">
        <v>22.149000000000001</v>
      </c>
      <c r="Z7081">
        <v>21.957000000000001</v>
      </c>
      <c r="AA7081">
        <v>22.323</v>
      </c>
      <c r="AB7081">
        <v>23.722000000000001</v>
      </c>
      <c r="AC7081">
        <v>25.405999999999999</v>
      </c>
      <c r="AD7081">
        <v>26.579000000000001</v>
      </c>
      <c r="AE7081">
        <v>26.573</v>
      </c>
      <c r="AF7081">
        <v>26.901</v>
      </c>
      <c r="AG7081">
        <v>27.823</v>
      </c>
      <c r="AH7081">
        <v>28.753</v>
      </c>
      <c r="AI7081">
        <v>30.015999999999998</v>
      </c>
      <c r="AJ7081">
        <v>31.295999999999999</v>
      </c>
      <c r="AK7081">
        <v>31.335000000000001</v>
      </c>
      <c r="AL7081">
        <v>29.594999999999999</v>
      </c>
      <c r="AM7081">
        <v>24.565000000000001</v>
      </c>
      <c r="AN7081">
        <v>23.548999999999999</v>
      </c>
      <c r="AO7081">
        <v>21.907</v>
      </c>
      <c r="AP7081">
        <v>19.994</v>
      </c>
      <c r="AQ7081">
        <v>18.710999999999999</v>
      </c>
      <c r="AR7081">
        <v>19.452000000000002</v>
      </c>
      <c r="AS7081">
        <v>20.390999999999998</v>
      </c>
      <c r="AT7081">
        <v>20.488</v>
      </c>
      <c r="AU7081">
        <v>21.145</v>
      </c>
      <c r="AV7081">
        <v>21.478999999999999</v>
      </c>
      <c r="AW7081">
        <v>21.654</v>
      </c>
      <c r="AX7081">
        <v>21.736999999999998</v>
      </c>
      <c r="AY7081">
        <v>21.794</v>
      </c>
      <c r="AZ7081">
        <v>21.824999999999999</v>
      </c>
      <c r="BA7081">
        <v>21.852</v>
      </c>
      <c r="BB7081">
        <v>2017</v>
      </c>
    </row>
    <row r="7082" spans="1:54" hidden="1" x14ac:dyDescent="0.2">
      <c r="A7082">
        <v>184</v>
      </c>
      <c r="B7082" t="s">
        <v>394</v>
      </c>
      <c r="C7082" t="s">
        <v>306</v>
      </c>
      <c r="D7082" t="s">
        <v>52</v>
      </c>
      <c r="E7082" t="s">
        <v>305</v>
      </c>
      <c r="F7082" s="3" t="s">
        <v>304</v>
      </c>
      <c r="G7082" t="s">
        <v>217</v>
      </c>
      <c r="I7082" s="3" t="s">
        <v>1329</v>
      </c>
      <c r="J7082">
        <v>19.905000000000001</v>
      </c>
      <c r="K7082">
        <v>19.234000000000002</v>
      </c>
      <c r="L7082">
        <v>19.154</v>
      </c>
      <c r="M7082">
        <v>19.478000000000002</v>
      </c>
      <c r="N7082">
        <v>20.512</v>
      </c>
      <c r="O7082">
        <v>20.905999999999999</v>
      </c>
      <c r="P7082">
        <v>21.824999999999999</v>
      </c>
      <c r="Q7082">
        <v>21.568999999999999</v>
      </c>
      <c r="R7082">
        <v>22.437999999999999</v>
      </c>
      <c r="S7082">
        <v>21.952000000000002</v>
      </c>
      <c r="T7082">
        <v>21.606000000000002</v>
      </c>
      <c r="U7082">
        <v>20.768999999999998</v>
      </c>
      <c r="V7082">
        <v>18.925999999999998</v>
      </c>
      <c r="W7082">
        <v>19.337</v>
      </c>
      <c r="X7082">
        <v>19.097999999999999</v>
      </c>
      <c r="Y7082">
        <v>21.056000000000001</v>
      </c>
      <c r="Z7082">
        <v>20.946000000000002</v>
      </c>
      <c r="AA7082">
        <v>21.431000000000001</v>
      </c>
      <c r="AB7082">
        <v>21.725999999999999</v>
      </c>
      <c r="AC7082">
        <v>21.648</v>
      </c>
      <c r="AD7082">
        <v>22.178999999999998</v>
      </c>
      <c r="AE7082">
        <v>22.181999999999999</v>
      </c>
      <c r="AF7082">
        <v>23.161999999999999</v>
      </c>
      <c r="AG7082">
        <v>23.94</v>
      </c>
      <c r="AH7082">
        <v>23.167000000000002</v>
      </c>
      <c r="AI7082">
        <v>22.521999999999998</v>
      </c>
      <c r="AJ7082">
        <v>22.306000000000001</v>
      </c>
      <c r="AK7082">
        <v>21.687000000000001</v>
      </c>
      <c r="AL7082">
        <v>20.344999999999999</v>
      </c>
      <c r="AM7082">
        <v>20.285</v>
      </c>
      <c r="AN7082">
        <v>19.626999999999999</v>
      </c>
      <c r="AO7082">
        <v>18.728000000000002</v>
      </c>
      <c r="AP7082">
        <v>19.763000000000002</v>
      </c>
      <c r="AQ7082">
        <v>20.231999999999999</v>
      </c>
      <c r="AR7082">
        <v>20.533000000000001</v>
      </c>
      <c r="AS7082">
        <v>21.518999999999998</v>
      </c>
      <c r="AT7082">
        <v>22.408000000000001</v>
      </c>
      <c r="AU7082">
        <v>22.797000000000001</v>
      </c>
      <c r="AV7082">
        <v>23.053000000000001</v>
      </c>
      <c r="AW7082">
        <v>23.31</v>
      </c>
      <c r="AX7082">
        <v>23.433</v>
      </c>
      <c r="AY7082">
        <v>23.481000000000002</v>
      </c>
      <c r="AZ7082">
        <v>23.577999999999999</v>
      </c>
      <c r="BA7082">
        <v>23.696999999999999</v>
      </c>
      <c r="BB7082">
        <v>2017</v>
      </c>
    </row>
    <row r="7083" spans="1:54" hidden="1" x14ac:dyDescent="0.2">
      <c r="A7083">
        <v>184</v>
      </c>
      <c r="B7083" t="s">
        <v>394</v>
      </c>
      <c r="C7083" t="s">
        <v>303</v>
      </c>
      <c r="D7083" t="s">
        <v>52</v>
      </c>
      <c r="E7083" t="s">
        <v>300</v>
      </c>
      <c r="F7083" s="3" t="s">
        <v>302</v>
      </c>
      <c r="G7083" t="s">
        <v>295</v>
      </c>
      <c r="I7083" t="s">
        <v>1716</v>
      </c>
      <c r="J7083">
        <v>19.829999999999998</v>
      </c>
      <c r="K7083">
        <v>22.715</v>
      </c>
      <c r="L7083">
        <v>25.99</v>
      </c>
      <c r="M7083">
        <v>29.152999999999999</v>
      </c>
      <c r="N7083">
        <v>32.442</v>
      </c>
      <c r="O7083">
        <v>35.302</v>
      </c>
      <c r="P7083">
        <v>38.405999999999999</v>
      </c>
      <c r="Q7083">
        <v>40.421999999999997</v>
      </c>
      <c r="R7083">
        <v>42.377000000000002</v>
      </c>
      <c r="S7083">
        <v>45.255000000000003</v>
      </c>
      <c r="T7083">
        <v>48.296999999999997</v>
      </c>
      <c r="U7083">
        <v>51.162999999999997</v>
      </c>
      <c r="V7083">
        <v>54.819000000000003</v>
      </c>
      <c r="W7083">
        <v>57.323999999999998</v>
      </c>
      <c r="X7083">
        <v>60.027999999999999</v>
      </c>
      <c r="Y7083">
        <v>62.834000000000003</v>
      </c>
      <c r="Z7083">
        <v>65.094999999999999</v>
      </c>
      <c r="AA7083">
        <v>66.316999999999993</v>
      </c>
      <c r="AB7083">
        <v>67.486000000000004</v>
      </c>
      <c r="AC7083">
        <v>68.995000000000005</v>
      </c>
      <c r="AD7083">
        <v>71.399000000000001</v>
      </c>
      <c r="AE7083">
        <v>73.959000000000003</v>
      </c>
      <c r="AF7083">
        <v>76.251000000000005</v>
      </c>
      <c r="AG7083">
        <v>78.569000000000003</v>
      </c>
      <c r="AH7083">
        <v>80.956999999999994</v>
      </c>
      <c r="AI7083">
        <v>83.686000000000007</v>
      </c>
      <c r="AJ7083">
        <v>86.631</v>
      </c>
      <c r="AK7083">
        <v>89.046000000000006</v>
      </c>
      <c r="AL7083">
        <v>92.676000000000002</v>
      </c>
      <c r="AM7083">
        <v>92.409000000000006</v>
      </c>
      <c r="AN7083">
        <v>94.07</v>
      </c>
      <c r="AO7083">
        <v>97.078000000000003</v>
      </c>
      <c r="AP7083">
        <v>99.448999999999998</v>
      </c>
      <c r="AQ7083">
        <v>100.854</v>
      </c>
      <c r="AR7083">
        <v>100.706</v>
      </c>
      <c r="AS7083">
        <v>100.206</v>
      </c>
      <c r="AT7083">
        <v>100.002</v>
      </c>
      <c r="AU7083">
        <v>101.962</v>
      </c>
      <c r="AV7083">
        <v>103.73399999999999</v>
      </c>
      <c r="AW7083">
        <v>105.386</v>
      </c>
      <c r="AX7083">
        <v>107.142</v>
      </c>
      <c r="AY7083">
        <v>109.07599999999999</v>
      </c>
      <c r="AZ7083">
        <v>111.11799999999999</v>
      </c>
      <c r="BA7083">
        <v>113.169</v>
      </c>
      <c r="BB7083">
        <v>2017</v>
      </c>
    </row>
    <row r="7084" spans="1:54" hidden="1" x14ac:dyDescent="0.2">
      <c r="A7084">
        <v>184</v>
      </c>
      <c r="B7084" t="s">
        <v>394</v>
      </c>
      <c r="C7084" t="s">
        <v>301</v>
      </c>
      <c r="D7084" t="s">
        <v>52</v>
      </c>
      <c r="E7084" t="s">
        <v>300</v>
      </c>
      <c r="F7084" t="s">
        <v>299</v>
      </c>
      <c r="G7084" t="s">
        <v>275</v>
      </c>
      <c r="I7084" t="s">
        <v>298</v>
      </c>
      <c r="J7084">
        <v>15.577999999999999</v>
      </c>
      <c r="K7084">
        <v>14.548999999999999</v>
      </c>
      <c r="L7084">
        <v>14.416</v>
      </c>
      <c r="M7084">
        <v>12.173999999999999</v>
      </c>
      <c r="N7084">
        <v>11.28</v>
      </c>
      <c r="O7084">
        <v>8.8149999999999995</v>
      </c>
      <c r="P7084">
        <v>8.7949999999999999</v>
      </c>
      <c r="Q7084">
        <v>5.2480000000000002</v>
      </c>
      <c r="R7084">
        <v>4.8369999999999997</v>
      </c>
      <c r="S7084">
        <v>6.7910000000000004</v>
      </c>
      <c r="T7084">
        <v>6.7220000000000004</v>
      </c>
      <c r="U7084">
        <v>5.9340000000000002</v>
      </c>
      <c r="V7084">
        <v>7.1449999999999996</v>
      </c>
      <c r="W7084">
        <v>4.569</v>
      </c>
      <c r="X7084">
        <v>4.718</v>
      </c>
      <c r="Y7084">
        <v>4.6740000000000004</v>
      </c>
      <c r="Z7084">
        <v>3.5990000000000002</v>
      </c>
      <c r="AA7084">
        <v>1.877</v>
      </c>
      <c r="AB7084">
        <v>1.764</v>
      </c>
      <c r="AC7084">
        <v>2.2349999999999999</v>
      </c>
      <c r="AD7084">
        <v>3.484</v>
      </c>
      <c r="AE7084">
        <v>3.585</v>
      </c>
      <c r="AF7084">
        <v>3.0990000000000002</v>
      </c>
      <c r="AG7084">
        <v>3.0409999999999999</v>
      </c>
      <c r="AH7084">
        <v>3.0390000000000001</v>
      </c>
      <c r="AI7084">
        <v>3.371</v>
      </c>
      <c r="AJ7084">
        <v>3.5179999999999998</v>
      </c>
      <c r="AK7084">
        <v>2.7890000000000001</v>
      </c>
      <c r="AL7084">
        <v>4.0759999999999996</v>
      </c>
      <c r="AM7084">
        <v>-0.28899999999999998</v>
      </c>
      <c r="AN7084">
        <v>1.798</v>
      </c>
      <c r="AO7084">
        <v>3.1970000000000001</v>
      </c>
      <c r="AP7084">
        <v>2.4430000000000001</v>
      </c>
      <c r="AQ7084">
        <v>1.413</v>
      </c>
      <c r="AR7084">
        <v>-0.14699999999999999</v>
      </c>
      <c r="AS7084">
        <v>-0.496</v>
      </c>
      <c r="AT7084">
        <v>-0.20300000000000001</v>
      </c>
      <c r="AU7084">
        <v>1.9590000000000001</v>
      </c>
      <c r="AV7084">
        <v>1.738</v>
      </c>
      <c r="AW7084">
        <v>1.593</v>
      </c>
      <c r="AX7084">
        <v>1.6659999999999999</v>
      </c>
      <c r="AY7084">
        <v>1.8049999999999999</v>
      </c>
      <c r="AZ7084">
        <v>1.8720000000000001</v>
      </c>
      <c r="BA7084">
        <v>1.8460000000000001</v>
      </c>
      <c r="BB7084">
        <v>2017</v>
      </c>
    </row>
    <row r="7085" spans="1:54" hidden="1" x14ac:dyDescent="0.2">
      <c r="A7085">
        <v>184</v>
      </c>
      <c r="B7085" t="s">
        <v>394</v>
      </c>
      <c r="C7085" t="s">
        <v>297</v>
      </c>
      <c r="D7085" t="s">
        <v>52</v>
      </c>
      <c r="E7085" t="s">
        <v>293</v>
      </c>
      <c r="F7085" s="3" t="s">
        <v>296</v>
      </c>
      <c r="G7085" t="s">
        <v>295</v>
      </c>
      <c r="I7085" t="s">
        <v>1716</v>
      </c>
      <c r="J7085">
        <v>21.314</v>
      </c>
      <c r="K7085">
        <v>24.384</v>
      </c>
      <c r="L7085">
        <v>27.8</v>
      </c>
      <c r="M7085">
        <v>31.201000000000001</v>
      </c>
      <c r="N7085">
        <v>34.012</v>
      </c>
      <c r="O7085">
        <v>36.792999999999999</v>
      </c>
      <c r="P7085">
        <v>39.832999999999998</v>
      </c>
      <c r="Q7085">
        <v>41.661999999999999</v>
      </c>
      <c r="R7085">
        <v>44.097000000000001</v>
      </c>
      <c r="S7085">
        <v>47.137</v>
      </c>
      <c r="T7085">
        <v>50.220999999999997</v>
      </c>
      <c r="U7085">
        <v>52.994999999999997</v>
      </c>
      <c r="V7085">
        <v>55.835000000000001</v>
      </c>
      <c r="W7085">
        <v>58.585999999999999</v>
      </c>
      <c r="X7085">
        <v>61.125999999999998</v>
      </c>
      <c r="Y7085">
        <v>63.767000000000003</v>
      </c>
      <c r="Z7085">
        <v>65.853999999999999</v>
      </c>
      <c r="AA7085">
        <v>67.090999999999994</v>
      </c>
      <c r="AB7085">
        <v>68.001999999999995</v>
      </c>
      <c r="AC7085">
        <v>69.891999999999996</v>
      </c>
      <c r="AD7085">
        <v>72.691999999999993</v>
      </c>
      <c r="AE7085">
        <v>74.66</v>
      </c>
      <c r="AF7085">
        <v>77.673000000000002</v>
      </c>
      <c r="AG7085">
        <v>79.695999999999998</v>
      </c>
      <c r="AH7085">
        <v>82.268000000000001</v>
      </c>
      <c r="AI7085">
        <v>85.340999999999994</v>
      </c>
      <c r="AJ7085">
        <v>87.616</v>
      </c>
      <c r="AK7085">
        <v>91.313999999999993</v>
      </c>
      <c r="AL7085">
        <v>92.622</v>
      </c>
      <c r="AM7085">
        <v>93.358000000000004</v>
      </c>
      <c r="AN7085">
        <v>96.147999999999996</v>
      </c>
      <c r="AO7085">
        <v>98.433999999999997</v>
      </c>
      <c r="AP7085">
        <v>101.25700000000001</v>
      </c>
      <c r="AQ7085">
        <v>101.512</v>
      </c>
      <c r="AR7085">
        <v>100.455</v>
      </c>
      <c r="AS7085">
        <v>100.47199999999999</v>
      </c>
      <c r="AT7085">
        <v>102.04900000000001</v>
      </c>
      <c r="AU7085">
        <v>103.184</v>
      </c>
      <c r="AV7085">
        <v>104.849</v>
      </c>
      <c r="AW7085">
        <v>106.512</v>
      </c>
      <c r="AX7085">
        <v>108.428</v>
      </c>
      <c r="AY7085">
        <v>110.44499999999999</v>
      </c>
      <c r="AZ7085">
        <v>112.52200000000001</v>
      </c>
      <c r="BA7085">
        <v>114.589</v>
      </c>
      <c r="BB7085">
        <v>2017</v>
      </c>
    </row>
    <row r="7086" spans="1:54" hidden="1" x14ac:dyDescent="0.2">
      <c r="A7086">
        <v>184</v>
      </c>
      <c r="B7086" t="s">
        <v>394</v>
      </c>
      <c r="C7086" t="s">
        <v>294</v>
      </c>
      <c r="D7086" t="s">
        <v>52</v>
      </c>
      <c r="E7086" t="s">
        <v>293</v>
      </c>
      <c r="F7086" t="s">
        <v>292</v>
      </c>
      <c r="G7086" t="s">
        <v>275</v>
      </c>
      <c r="I7086" t="s">
        <v>291</v>
      </c>
      <c r="J7086">
        <v>15.191000000000001</v>
      </c>
      <c r="K7086">
        <v>14.398999999999999</v>
      </c>
      <c r="L7086">
        <v>14.009</v>
      </c>
      <c r="M7086">
        <v>12.234999999999999</v>
      </c>
      <c r="N7086">
        <v>9.0090000000000003</v>
      </c>
      <c r="O7086">
        <v>8.1780000000000008</v>
      </c>
      <c r="P7086">
        <v>8.2609999999999992</v>
      </c>
      <c r="Q7086">
        <v>4.593</v>
      </c>
      <c r="R7086">
        <v>5.8440000000000003</v>
      </c>
      <c r="S7086">
        <v>6.8929999999999998</v>
      </c>
      <c r="T7086">
        <v>6.5419999999999998</v>
      </c>
      <c r="U7086">
        <v>5.524</v>
      </c>
      <c r="V7086">
        <v>5.36</v>
      </c>
      <c r="W7086">
        <v>4.9260000000000002</v>
      </c>
      <c r="X7086">
        <v>4.3360000000000003</v>
      </c>
      <c r="Y7086">
        <v>4.32</v>
      </c>
      <c r="Z7086">
        <v>3.2730000000000001</v>
      </c>
      <c r="AA7086">
        <v>1.879</v>
      </c>
      <c r="AB7086">
        <v>1.3580000000000001</v>
      </c>
      <c r="AC7086">
        <v>2.778</v>
      </c>
      <c r="AD7086">
        <v>4.0069999999999997</v>
      </c>
      <c r="AE7086">
        <v>2.7069999999999999</v>
      </c>
      <c r="AF7086">
        <v>4.0359999999999996</v>
      </c>
      <c r="AG7086">
        <v>2.605</v>
      </c>
      <c r="AH7086">
        <v>3.2269999999999999</v>
      </c>
      <c r="AI7086">
        <v>3.7349999999999999</v>
      </c>
      <c r="AJ7086">
        <v>2.6659999999999999</v>
      </c>
      <c r="AK7086">
        <v>4.2210000000000001</v>
      </c>
      <c r="AL7086">
        <v>1.4319999999999999</v>
      </c>
      <c r="AM7086">
        <v>0.79500000000000004</v>
      </c>
      <c r="AN7086">
        <v>2.988</v>
      </c>
      <c r="AO7086">
        <v>2.3780000000000001</v>
      </c>
      <c r="AP7086">
        <v>2.8679999999999999</v>
      </c>
      <c r="AQ7086">
        <v>0.252</v>
      </c>
      <c r="AR7086">
        <v>-1.0409999999999999</v>
      </c>
      <c r="AS7086">
        <v>1.7000000000000001E-2</v>
      </c>
      <c r="AT7086">
        <v>1.57</v>
      </c>
      <c r="AU7086">
        <v>1.1120000000000001</v>
      </c>
      <c r="AV7086">
        <v>1.6140000000000001</v>
      </c>
      <c r="AW7086">
        <v>1.5860000000000001</v>
      </c>
      <c r="AX7086">
        <v>1.7989999999999999</v>
      </c>
      <c r="AY7086">
        <v>1.86</v>
      </c>
      <c r="AZ7086">
        <v>1.88</v>
      </c>
      <c r="BA7086">
        <v>1.8380000000000001</v>
      </c>
      <c r="BB7086">
        <v>2017</v>
      </c>
    </row>
    <row r="7087" spans="1:54" hidden="1" x14ac:dyDescent="0.2">
      <c r="A7087">
        <v>184</v>
      </c>
      <c r="B7087" t="s">
        <v>394</v>
      </c>
      <c r="C7087" t="s">
        <v>290</v>
      </c>
      <c r="D7087" t="s">
        <v>52</v>
      </c>
      <c r="E7087" t="s">
        <v>289</v>
      </c>
      <c r="G7087" t="s">
        <v>288</v>
      </c>
      <c r="J7087"/>
      <c r="K7087"/>
      <c r="L7087"/>
      <c r="M7087"/>
      <c r="N7087"/>
      <c r="O7087"/>
      <c r="P7087"/>
      <c r="Q7087"/>
      <c r="R7087"/>
      <c r="S7087"/>
      <c r="T7087"/>
      <c r="U7087"/>
      <c r="V7087"/>
      <c r="W7087"/>
      <c r="X7087"/>
      <c r="Y7087"/>
      <c r="Z7087"/>
      <c r="AA7087"/>
      <c r="AB7087"/>
      <c r="AC7087"/>
      <c r="AD7087"/>
      <c r="AE7087"/>
      <c r="AF7087"/>
      <c r="AG7087"/>
      <c r="AH7087"/>
      <c r="AI7087"/>
      <c r="AJ7087"/>
      <c r="AK7087"/>
      <c r="AL7087"/>
      <c r="AM7087"/>
      <c r="AN7087"/>
      <c r="AO7087"/>
      <c r="AP7087"/>
      <c r="AQ7087"/>
      <c r="AR7087"/>
      <c r="AS7087"/>
      <c r="AT7087"/>
      <c r="AU7087"/>
      <c r="AV7087"/>
      <c r="AW7087"/>
      <c r="AX7087"/>
      <c r="AY7087"/>
      <c r="AZ7087"/>
    </row>
    <row r="7088" spans="1:54" hidden="1" x14ac:dyDescent="0.2">
      <c r="A7088">
        <v>184</v>
      </c>
      <c r="B7088" t="s">
        <v>394</v>
      </c>
      <c r="C7088" t="s">
        <v>287</v>
      </c>
      <c r="D7088" t="s">
        <v>52</v>
      </c>
      <c r="E7088" t="s">
        <v>286</v>
      </c>
      <c r="F7088" s="3" t="s">
        <v>285</v>
      </c>
      <c r="G7088" t="s">
        <v>275</v>
      </c>
      <c r="I7088" t="s">
        <v>1717</v>
      </c>
      <c r="J7088">
        <v>4.0960000000000001</v>
      </c>
      <c r="K7088">
        <v>-3.6059999999999999</v>
      </c>
      <c r="L7088">
        <v>4.9260000000000002</v>
      </c>
      <c r="M7088">
        <v>-1.194</v>
      </c>
      <c r="N7088">
        <v>-1.3340000000000001</v>
      </c>
      <c r="O7088">
        <v>7.5449999999999999</v>
      </c>
      <c r="P7088">
        <v>17.189</v>
      </c>
      <c r="Q7088">
        <v>24.786999999999999</v>
      </c>
      <c r="R7088">
        <v>16.087</v>
      </c>
      <c r="S7088">
        <v>17.712</v>
      </c>
      <c r="T7088">
        <v>9.6240000000000006</v>
      </c>
      <c r="U7088">
        <v>10.339</v>
      </c>
      <c r="V7088">
        <v>6.8230000000000004</v>
      </c>
      <c r="W7088">
        <v>-5.2240000000000002</v>
      </c>
      <c r="X7088">
        <v>11.446999999999999</v>
      </c>
      <c r="Y7088">
        <v>11.275</v>
      </c>
      <c r="Z7088">
        <v>8.8219999999999992</v>
      </c>
      <c r="AA7088">
        <v>13.272</v>
      </c>
      <c r="AB7088">
        <v>14.845000000000001</v>
      </c>
      <c r="AC7088">
        <v>13.657</v>
      </c>
      <c r="AD7088">
        <v>10.821999999999999</v>
      </c>
      <c r="AE7088">
        <v>3.5059999999999998</v>
      </c>
      <c r="AF7088">
        <v>3.5739999999999998</v>
      </c>
      <c r="AG7088">
        <v>5.9139999999999997</v>
      </c>
      <c r="AH7088">
        <v>10.077999999999999</v>
      </c>
      <c r="AI7088">
        <v>7.0279999999999996</v>
      </c>
      <c r="AJ7088">
        <v>8.1639999999999997</v>
      </c>
      <c r="AK7088">
        <v>8.5630000000000006</v>
      </c>
      <c r="AL7088">
        <v>-5.6189999999999998</v>
      </c>
      <c r="AM7088">
        <v>-18.315000000000001</v>
      </c>
      <c r="AN7088">
        <v>6.923</v>
      </c>
      <c r="AO7088">
        <v>-0.80400000000000005</v>
      </c>
      <c r="AP7088">
        <v>-6.3529999999999998</v>
      </c>
      <c r="AQ7088">
        <v>-0.51</v>
      </c>
      <c r="AR7088">
        <v>6.5910000000000002</v>
      </c>
      <c r="AS7088">
        <v>5.9459999999999997</v>
      </c>
      <c r="AT7088">
        <v>2.6859999999999999</v>
      </c>
      <c r="AU7088">
        <v>4.6630000000000003</v>
      </c>
      <c r="AV7088">
        <v>4.33</v>
      </c>
      <c r="AW7088">
        <v>4.117</v>
      </c>
      <c r="AX7088">
        <v>3.9129999999999998</v>
      </c>
      <c r="AY7088">
        <v>3.839</v>
      </c>
      <c r="AZ7088">
        <v>2.9940000000000002</v>
      </c>
      <c r="BA7088">
        <v>2.1720000000000002</v>
      </c>
      <c r="BB7088">
        <v>2016</v>
      </c>
    </row>
    <row r="7089" spans="1:54" hidden="1" x14ac:dyDescent="0.2">
      <c r="A7089">
        <v>184</v>
      </c>
      <c r="B7089" t="s">
        <v>394</v>
      </c>
      <c r="C7089" t="s">
        <v>284</v>
      </c>
      <c r="D7089" t="s">
        <v>52</v>
      </c>
      <c r="E7089" t="s">
        <v>283</v>
      </c>
      <c r="F7089" s="3" t="s">
        <v>282</v>
      </c>
      <c r="G7089" t="s">
        <v>275</v>
      </c>
      <c r="I7089" t="s">
        <v>1717</v>
      </c>
      <c r="J7089">
        <v>4.4370000000000003</v>
      </c>
      <c r="K7089">
        <v>-6.8070000000000004</v>
      </c>
      <c r="L7089">
        <v>5.2160000000000002</v>
      </c>
      <c r="M7089">
        <v>-1.425</v>
      </c>
      <c r="N7089">
        <v>-1.3220000000000001</v>
      </c>
      <c r="O7089">
        <v>9.8469999999999995</v>
      </c>
      <c r="P7089">
        <v>19.899000000000001</v>
      </c>
      <c r="Q7089">
        <v>27.959</v>
      </c>
      <c r="R7089">
        <v>16.384</v>
      </c>
      <c r="S7089">
        <v>17.803999999999998</v>
      </c>
      <c r="T7089">
        <v>9.0429999999999993</v>
      </c>
      <c r="U7089">
        <v>11.537000000000001</v>
      </c>
      <c r="V7089">
        <v>5.9029999999999996</v>
      </c>
      <c r="W7089">
        <v>-7.1150000000000002</v>
      </c>
      <c r="X7089">
        <v>15.484999999999999</v>
      </c>
      <c r="Y7089">
        <v>13.227</v>
      </c>
      <c r="Z7089">
        <v>8.0860000000000003</v>
      </c>
      <c r="AA7089">
        <v>13.429</v>
      </c>
      <c r="AB7089">
        <v>14.618</v>
      </c>
      <c r="AC7089">
        <v>13.2</v>
      </c>
      <c r="AD7089">
        <v>10.268000000000001</v>
      </c>
      <c r="AE7089">
        <v>3.2730000000000001</v>
      </c>
      <c r="AF7089">
        <v>3.97</v>
      </c>
      <c r="AG7089">
        <v>6.5869999999999997</v>
      </c>
      <c r="AH7089">
        <v>10.523</v>
      </c>
      <c r="AI7089">
        <v>6.7160000000000002</v>
      </c>
      <c r="AJ7089">
        <v>7.8659999999999997</v>
      </c>
      <c r="AK7089">
        <v>9.391</v>
      </c>
      <c r="AL7089">
        <v>-6.298</v>
      </c>
      <c r="AM7089">
        <v>-19.446000000000002</v>
      </c>
      <c r="AN7089">
        <v>9.4139999999999997</v>
      </c>
      <c r="AO7089">
        <v>-0.35799999999999998</v>
      </c>
      <c r="AP7089">
        <v>-6.2910000000000004</v>
      </c>
      <c r="AQ7089">
        <v>0.32800000000000001</v>
      </c>
      <c r="AR7089">
        <v>6.44</v>
      </c>
      <c r="AS7089">
        <v>6.0880000000000001</v>
      </c>
      <c r="AT7089">
        <v>1.2509999999999999</v>
      </c>
      <c r="AU7089">
        <v>5.0469999999999997</v>
      </c>
      <c r="AV7089">
        <v>4.7530000000000001</v>
      </c>
      <c r="AW7089">
        <v>4.3869999999999996</v>
      </c>
      <c r="AX7089">
        <v>4.4870000000000001</v>
      </c>
      <c r="AY7089">
        <v>4.0179999999999998</v>
      </c>
      <c r="AZ7089">
        <v>3.0539999999999998</v>
      </c>
      <c r="BA7089">
        <v>2.2519999999999998</v>
      </c>
      <c r="BB7089">
        <v>2016</v>
      </c>
    </row>
    <row r="7090" spans="1:54" hidden="1" x14ac:dyDescent="0.2">
      <c r="A7090">
        <v>184</v>
      </c>
      <c r="B7090" t="s">
        <v>394</v>
      </c>
      <c r="C7090" t="s">
        <v>281</v>
      </c>
      <c r="D7090" t="s">
        <v>52</v>
      </c>
      <c r="E7090" t="s">
        <v>280</v>
      </c>
      <c r="F7090" s="3" t="s">
        <v>279</v>
      </c>
      <c r="G7090" t="s">
        <v>275</v>
      </c>
      <c r="I7090" t="s">
        <v>1717</v>
      </c>
      <c r="J7090">
        <v>0.78900000000000003</v>
      </c>
      <c r="K7090">
        <v>11.282999999999999</v>
      </c>
      <c r="L7090">
        <v>5.5730000000000004</v>
      </c>
      <c r="M7090">
        <v>9.6129999999999995</v>
      </c>
      <c r="N7090">
        <v>12.036</v>
      </c>
      <c r="O7090">
        <v>0.66900000000000004</v>
      </c>
      <c r="P7090">
        <v>0.23</v>
      </c>
      <c r="Q7090">
        <v>5.2690000000000001</v>
      </c>
      <c r="R7090">
        <v>3.8149999999999999</v>
      </c>
      <c r="S7090">
        <v>1.4279999999999999</v>
      </c>
      <c r="T7090">
        <v>4.694</v>
      </c>
      <c r="U7090">
        <v>8.2520000000000007</v>
      </c>
      <c r="V7090">
        <v>7.5030000000000001</v>
      </c>
      <c r="W7090">
        <v>7.8390000000000004</v>
      </c>
      <c r="X7090">
        <v>16.670000000000002</v>
      </c>
      <c r="Y7090">
        <v>8.31</v>
      </c>
      <c r="Z7090">
        <v>10.318</v>
      </c>
      <c r="AA7090">
        <v>14.99</v>
      </c>
      <c r="AB7090">
        <v>8.0180000000000007</v>
      </c>
      <c r="AC7090">
        <v>7.4790000000000001</v>
      </c>
      <c r="AD7090">
        <v>10.244</v>
      </c>
      <c r="AE7090">
        <v>3.6749999999999998</v>
      </c>
      <c r="AF7090">
        <v>1.367</v>
      </c>
      <c r="AG7090">
        <v>3.419</v>
      </c>
      <c r="AH7090">
        <v>4.2519999999999998</v>
      </c>
      <c r="AI7090">
        <v>1.7709999999999999</v>
      </c>
      <c r="AJ7090">
        <v>4.9349999999999996</v>
      </c>
      <c r="AK7090">
        <v>8.2539999999999996</v>
      </c>
      <c r="AL7090">
        <v>-0.84699999999999998</v>
      </c>
      <c r="AM7090">
        <v>-11.023</v>
      </c>
      <c r="AN7090">
        <v>9.4239999999999995</v>
      </c>
      <c r="AO7090">
        <v>7.4059999999999997</v>
      </c>
      <c r="AP7090">
        <v>1.0649999999999999</v>
      </c>
      <c r="AQ7090">
        <v>4.2839999999999998</v>
      </c>
      <c r="AR7090">
        <v>4.2889999999999997</v>
      </c>
      <c r="AS7090">
        <v>4.1929999999999996</v>
      </c>
      <c r="AT7090">
        <v>4.7539999999999996</v>
      </c>
      <c r="AU7090">
        <v>5.0279999999999996</v>
      </c>
      <c r="AV7090">
        <v>4.726</v>
      </c>
      <c r="AW7090">
        <v>4.226</v>
      </c>
      <c r="AX7090">
        <v>4.0309999999999997</v>
      </c>
      <c r="AY7090">
        <v>3.9489999999999998</v>
      </c>
      <c r="AZ7090">
        <v>3.1930000000000001</v>
      </c>
      <c r="BA7090">
        <v>2.4740000000000002</v>
      </c>
      <c r="BB7090">
        <v>2016</v>
      </c>
    </row>
    <row r="7091" spans="1:54" hidden="1" x14ac:dyDescent="0.2">
      <c r="A7091">
        <v>184</v>
      </c>
      <c r="B7091" t="s">
        <v>394</v>
      </c>
      <c r="C7091" t="s">
        <v>278</v>
      </c>
      <c r="D7091" t="s">
        <v>52</v>
      </c>
      <c r="E7091" t="s">
        <v>277</v>
      </c>
      <c r="F7091" s="3" t="s">
        <v>276</v>
      </c>
      <c r="G7091" t="s">
        <v>275</v>
      </c>
      <c r="I7091" t="s">
        <v>1717</v>
      </c>
      <c r="J7091">
        <v>0.32800000000000001</v>
      </c>
      <c r="K7091">
        <v>14.516999999999999</v>
      </c>
      <c r="L7091">
        <v>6.7389999999999999</v>
      </c>
      <c r="M7091">
        <v>10.579000000000001</v>
      </c>
      <c r="N7091">
        <v>13.984999999999999</v>
      </c>
      <c r="O7091">
        <v>0.99399999999999999</v>
      </c>
      <c r="P7091">
        <v>-5.22</v>
      </c>
      <c r="Q7091">
        <v>6.6219999999999999</v>
      </c>
      <c r="R7091">
        <v>5.6269999999999998</v>
      </c>
      <c r="S7091">
        <v>5.83</v>
      </c>
      <c r="T7091">
        <v>10.436999999999999</v>
      </c>
      <c r="U7091">
        <v>11.318</v>
      </c>
      <c r="V7091">
        <v>7.0570000000000004</v>
      </c>
      <c r="W7091">
        <v>10.362</v>
      </c>
      <c r="X7091">
        <v>20.271999999999998</v>
      </c>
      <c r="Y7091">
        <v>9.5190000000000001</v>
      </c>
      <c r="Z7091">
        <v>10.69</v>
      </c>
      <c r="AA7091">
        <v>16.414999999999999</v>
      </c>
      <c r="AB7091">
        <v>6.7290000000000001</v>
      </c>
      <c r="AC7091">
        <v>6.2169999999999996</v>
      </c>
      <c r="AD7091">
        <v>10.125999999999999</v>
      </c>
      <c r="AE7091">
        <v>3.2970000000000002</v>
      </c>
      <c r="AF7091">
        <v>2.7909999999999999</v>
      </c>
      <c r="AG7091">
        <v>4.8330000000000002</v>
      </c>
      <c r="AH7091">
        <v>5.8739999999999997</v>
      </c>
      <c r="AI7091">
        <v>-0.123</v>
      </c>
      <c r="AJ7091">
        <v>3.8530000000000002</v>
      </c>
      <c r="AK7091">
        <v>10.887</v>
      </c>
      <c r="AL7091">
        <v>-0.95299999999999996</v>
      </c>
      <c r="AM7091">
        <v>-11.502000000000001</v>
      </c>
      <c r="AN7091">
        <v>12.374000000000001</v>
      </c>
      <c r="AO7091">
        <v>7.9690000000000003</v>
      </c>
      <c r="AP7091">
        <v>1.234</v>
      </c>
      <c r="AQ7091">
        <v>6.3760000000000003</v>
      </c>
      <c r="AR7091">
        <v>3.706</v>
      </c>
      <c r="AS7091">
        <v>3.9</v>
      </c>
      <c r="AT7091">
        <v>3.05</v>
      </c>
      <c r="AU7091">
        <v>4.99</v>
      </c>
      <c r="AV7091">
        <v>5.2889999999999997</v>
      </c>
      <c r="AW7091">
        <v>4.4020000000000001</v>
      </c>
      <c r="AX7091">
        <v>4.04</v>
      </c>
      <c r="AY7091">
        <v>3.855</v>
      </c>
      <c r="AZ7091">
        <v>3.1</v>
      </c>
      <c r="BA7091">
        <v>2.3180000000000001</v>
      </c>
      <c r="BB7091">
        <v>2016</v>
      </c>
    </row>
    <row r="7092" spans="1:54" hidden="1" x14ac:dyDescent="0.2">
      <c r="A7092">
        <v>184</v>
      </c>
      <c r="B7092" t="s">
        <v>394</v>
      </c>
      <c r="C7092" t="s">
        <v>274</v>
      </c>
      <c r="D7092" t="s">
        <v>52</v>
      </c>
      <c r="E7092" t="s">
        <v>273</v>
      </c>
      <c r="F7092" s="3" t="s">
        <v>272</v>
      </c>
      <c r="G7092" t="s">
        <v>271</v>
      </c>
      <c r="I7092" t="s">
        <v>1083</v>
      </c>
      <c r="J7092">
        <v>11.010999999999999</v>
      </c>
      <c r="K7092">
        <v>13.755000000000001</v>
      </c>
      <c r="L7092">
        <v>15.77</v>
      </c>
      <c r="M7092">
        <v>17.215</v>
      </c>
      <c r="N7092">
        <v>19.937000000000001</v>
      </c>
      <c r="O7092">
        <v>21.305</v>
      </c>
      <c r="P7092">
        <v>20.907</v>
      </c>
      <c r="Q7092">
        <v>20.222999999999999</v>
      </c>
      <c r="R7092">
        <v>19.238</v>
      </c>
      <c r="S7092">
        <v>17.239999999999998</v>
      </c>
      <c r="T7092">
        <v>16.238</v>
      </c>
      <c r="U7092">
        <v>16.312999999999999</v>
      </c>
      <c r="V7092">
        <v>18.353000000000002</v>
      </c>
      <c r="W7092">
        <v>22.64</v>
      </c>
      <c r="X7092">
        <v>24.117999999999999</v>
      </c>
      <c r="Y7092">
        <v>22.9</v>
      </c>
      <c r="Z7092">
        <v>22.08</v>
      </c>
      <c r="AA7092">
        <v>20.61</v>
      </c>
      <c r="AB7092">
        <v>18.605</v>
      </c>
      <c r="AC7092">
        <v>15.64</v>
      </c>
      <c r="AD7092">
        <v>13.856999999999999</v>
      </c>
      <c r="AE7092">
        <v>10.54</v>
      </c>
      <c r="AF7092">
        <v>11.45</v>
      </c>
      <c r="AG7092">
        <v>11.484999999999999</v>
      </c>
      <c r="AH7092">
        <v>10.965</v>
      </c>
      <c r="AI7092">
        <v>9.1530000000000005</v>
      </c>
      <c r="AJ7092">
        <v>8.4529999999999994</v>
      </c>
      <c r="AK7092">
        <v>8.2330000000000005</v>
      </c>
      <c r="AL7092">
        <v>11.244999999999999</v>
      </c>
      <c r="AM7092">
        <v>17.855</v>
      </c>
      <c r="AN7092">
        <v>19.858000000000001</v>
      </c>
      <c r="AO7092">
        <v>21.39</v>
      </c>
      <c r="AP7092">
        <v>24.788</v>
      </c>
      <c r="AQ7092">
        <v>26.094999999999999</v>
      </c>
      <c r="AR7092">
        <v>24.443000000000001</v>
      </c>
      <c r="AS7092">
        <v>22.058</v>
      </c>
      <c r="AT7092">
        <v>19.635000000000002</v>
      </c>
      <c r="AU7092">
        <v>17.225000000000001</v>
      </c>
      <c r="AV7092">
        <v>15.510999999999999</v>
      </c>
      <c r="AW7092">
        <v>14.781000000000001</v>
      </c>
      <c r="AX7092">
        <v>14.193</v>
      </c>
      <c r="AY7092">
        <v>13.772</v>
      </c>
      <c r="AZ7092">
        <v>13.678000000000001</v>
      </c>
      <c r="BA7092">
        <v>13.61</v>
      </c>
      <c r="BB7092">
        <v>2017</v>
      </c>
    </row>
    <row r="7093" spans="1:54" hidden="1" x14ac:dyDescent="0.2">
      <c r="A7093">
        <v>184</v>
      </c>
      <c r="B7093" t="s">
        <v>394</v>
      </c>
      <c r="C7093" t="s">
        <v>270</v>
      </c>
      <c r="D7093" t="s">
        <v>52</v>
      </c>
      <c r="E7093" t="s">
        <v>269</v>
      </c>
      <c r="F7093" s="3" t="s">
        <v>268</v>
      </c>
      <c r="G7093" t="s">
        <v>264</v>
      </c>
      <c r="H7093" t="s">
        <v>263</v>
      </c>
      <c r="I7093" t="s">
        <v>1083</v>
      </c>
      <c r="J7093">
        <v>12.298</v>
      </c>
      <c r="K7093">
        <v>11.981</v>
      </c>
      <c r="L7093">
        <v>11.87</v>
      </c>
      <c r="M7093">
        <v>11.808999999999999</v>
      </c>
      <c r="N7093">
        <v>11.494999999999999</v>
      </c>
      <c r="O7093">
        <v>11.377000000000001</v>
      </c>
      <c r="P7093">
        <v>11.589</v>
      </c>
      <c r="Q7093">
        <v>12.147</v>
      </c>
      <c r="R7093">
        <v>12.617000000000001</v>
      </c>
      <c r="S7093">
        <v>13.066000000000001</v>
      </c>
      <c r="T7093">
        <v>13.394</v>
      </c>
      <c r="U7093">
        <v>13.499000000000001</v>
      </c>
      <c r="V7093">
        <v>13.257</v>
      </c>
      <c r="W7093">
        <v>12.71</v>
      </c>
      <c r="X7093">
        <v>12.621</v>
      </c>
      <c r="Y7093">
        <v>12.936</v>
      </c>
      <c r="Z7093">
        <v>13.151999999999999</v>
      </c>
      <c r="AA7093">
        <v>13.625999999999999</v>
      </c>
      <c r="AB7093">
        <v>14.234999999999999</v>
      </c>
      <c r="AC7093">
        <v>14.888</v>
      </c>
      <c r="AD7093">
        <v>15.645</v>
      </c>
      <c r="AE7093">
        <v>16.291</v>
      </c>
      <c r="AF7093">
        <v>16.79</v>
      </c>
      <c r="AG7093">
        <v>17.475999999999999</v>
      </c>
      <c r="AH7093">
        <v>18.141999999999999</v>
      </c>
      <c r="AI7093">
        <v>19.207000000000001</v>
      </c>
      <c r="AJ7093">
        <v>19.939</v>
      </c>
      <c r="AK7093">
        <v>20.58</v>
      </c>
      <c r="AL7093">
        <v>20.47</v>
      </c>
      <c r="AM7093">
        <v>19.106999999999999</v>
      </c>
      <c r="AN7093">
        <v>18.724</v>
      </c>
      <c r="AO7093">
        <v>18.420999999999999</v>
      </c>
      <c r="AP7093">
        <v>17.632999999999999</v>
      </c>
      <c r="AQ7093">
        <v>17.138999999999999</v>
      </c>
      <c r="AR7093">
        <v>17.344000000000001</v>
      </c>
      <c r="AS7093">
        <v>17.866</v>
      </c>
      <c r="AT7093">
        <v>18.341999999999999</v>
      </c>
      <c r="AU7093">
        <v>18.824999999999999</v>
      </c>
      <c r="AV7093">
        <v>19.209</v>
      </c>
      <c r="AW7093">
        <v>19.356999999999999</v>
      </c>
      <c r="AX7093" t="s">
        <v>215</v>
      </c>
      <c r="AY7093" t="s">
        <v>215</v>
      </c>
      <c r="AZ7093" t="s">
        <v>215</v>
      </c>
      <c r="BA7093" t="s">
        <v>215</v>
      </c>
      <c r="BB7093">
        <v>2017</v>
      </c>
    </row>
    <row r="7094" spans="1:54" hidden="1" x14ac:dyDescent="0.2">
      <c r="A7094">
        <v>184</v>
      </c>
      <c r="B7094" t="s">
        <v>394</v>
      </c>
      <c r="C7094" t="s">
        <v>267</v>
      </c>
      <c r="D7094" t="s">
        <v>52</v>
      </c>
      <c r="E7094" t="s">
        <v>266</v>
      </c>
      <c r="F7094" s="3" t="s">
        <v>265</v>
      </c>
      <c r="G7094" t="s">
        <v>264</v>
      </c>
      <c r="H7094" t="s">
        <v>263</v>
      </c>
      <c r="I7094" t="s">
        <v>1718</v>
      </c>
      <c r="J7094">
        <v>37.655999999999999</v>
      </c>
      <c r="K7094">
        <v>38.014000000000003</v>
      </c>
      <c r="L7094">
        <v>38.216999999999999</v>
      </c>
      <c r="M7094">
        <v>38.396999999999998</v>
      </c>
      <c r="N7094">
        <v>38.549999999999997</v>
      </c>
      <c r="O7094">
        <v>38.686</v>
      </c>
      <c r="P7094">
        <v>38.798000000000002</v>
      </c>
      <c r="Q7094">
        <v>38.887999999999998</v>
      </c>
      <c r="R7094">
        <v>38.970999999999997</v>
      </c>
      <c r="S7094">
        <v>39.048000000000002</v>
      </c>
      <c r="T7094">
        <v>39.116999999999997</v>
      </c>
      <c r="U7094">
        <v>39.220999999999997</v>
      </c>
      <c r="V7094">
        <v>39.35</v>
      </c>
      <c r="W7094">
        <v>39.472999999999999</v>
      </c>
      <c r="X7094">
        <v>39.579000000000001</v>
      </c>
      <c r="Y7094">
        <v>39.671999999999997</v>
      </c>
      <c r="Z7094">
        <v>39.764000000000003</v>
      </c>
      <c r="AA7094">
        <v>39.869</v>
      </c>
      <c r="AB7094">
        <v>40.008000000000003</v>
      </c>
      <c r="AC7094">
        <v>40.215000000000003</v>
      </c>
      <c r="AD7094">
        <v>40.554000000000002</v>
      </c>
      <c r="AE7094">
        <v>40.765999999999998</v>
      </c>
      <c r="AF7094">
        <v>41.423999999999999</v>
      </c>
      <c r="AG7094">
        <v>42.195999999999998</v>
      </c>
      <c r="AH7094">
        <v>42.859000000000002</v>
      </c>
      <c r="AI7094">
        <v>43.662999999999997</v>
      </c>
      <c r="AJ7094">
        <v>44.360999999999997</v>
      </c>
      <c r="AK7094">
        <v>45.235999999999997</v>
      </c>
      <c r="AL7094">
        <v>45.982999999999997</v>
      </c>
      <c r="AM7094">
        <v>46.368000000000002</v>
      </c>
      <c r="AN7094">
        <v>46.561999999999998</v>
      </c>
      <c r="AO7094">
        <v>46.735999999999997</v>
      </c>
      <c r="AP7094">
        <v>46.765999999999998</v>
      </c>
      <c r="AQ7094">
        <v>46.593000000000004</v>
      </c>
      <c r="AR7094">
        <v>46.454999999999998</v>
      </c>
      <c r="AS7094">
        <v>46.41</v>
      </c>
      <c r="AT7094">
        <v>46.399000000000001</v>
      </c>
      <c r="AU7094">
        <v>46.332999999999998</v>
      </c>
      <c r="AV7094">
        <v>46.268000000000001</v>
      </c>
      <c r="AW7094">
        <v>46.201999999999998</v>
      </c>
      <c r="AX7094">
        <v>46.134999999999998</v>
      </c>
      <c r="AY7094">
        <v>46.067</v>
      </c>
      <c r="AZ7094">
        <v>45.997999999999998</v>
      </c>
      <c r="BA7094">
        <v>45.93</v>
      </c>
      <c r="BB7094">
        <v>2017</v>
      </c>
    </row>
    <row r="7095" spans="1:54" hidden="1" x14ac:dyDescent="0.2">
      <c r="A7095">
        <v>184</v>
      </c>
      <c r="B7095" t="s">
        <v>394</v>
      </c>
      <c r="C7095" t="s">
        <v>262</v>
      </c>
      <c r="D7095" t="s">
        <v>52</v>
      </c>
      <c r="E7095" t="s">
        <v>260</v>
      </c>
      <c r="F7095" t="s">
        <v>259</v>
      </c>
      <c r="G7095" t="s">
        <v>225</v>
      </c>
      <c r="H7095" t="s">
        <v>222</v>
      </c>
      <c r="I7095" t="s">
        <v>1719</v>
      </c>
      <c r="J7095" s="3">
        <v>27.89</v>
      </c>
      <c r="K7095" s="3">
        <v>32.655000000000001</v>
      </c>
      <c r="L7095" s="3">
        <v>38.090000000000003</v>
      </c>
      <c r="M7095" s="3">
        <v>46.16</v>
      </c>
      <c r="N7095" s="3">
        <v>51.923000000000002</v>
      </c>
      <c r="O7095" s="3">
        <v>60.976999999999997</v>
      </c>
      <c r="P7095" s="3">
        <v>70.909000000000006</v>
      </c>
      <c r="Q7095" s="3">
        <v>82.929000000000002</v>
      </c>
      <c r="R7095" s="3">
        <v>92.138000000000005</v>
      </c>
      <c r="S7095" s="3">
        <v>108.634</v>
      </c>
      <c r="T7095" s="3">
        <v>121.303</v>
      </c>
      <c r="U7095" s="3">
        <v>136.197</v>
      </c>
      <c r="V7095" s="3">
        <v>152.70099999999999</v>
      </c>
      <c r="W7095" s="3">
        <v>158.29300000000001</v>
      </c>
      <c r="X7095" s="3">
        <v>164.11500000000001</v>
      </c>
      <c r="Y7095" s="3">
        <v>171.30099999999999</v>
      </c>
      <c r="Z7095" s="3">
        <v>183.55099999999999</v>
      </c>
      <c r="AA7095" s="3">
        <v>195.267</v>
      </c>
      <c r="AB7095" s="3">
        <v>210.988</v>
      </c>
      <c r="AC7095" s="3">
        <v>229.47399999999999</v>
      </c>
      <c r="AD7095" s="3">
        <v>246.01900000000001</v>
      </c>
      <c r="AE7095" s="3">
        <v>265.21300000000002</v>
      </c>
      <c r="AF7095" s="3">
        <v>286.31</v>
      </c>
      <c r="AG7095" s="3">
        <v>304.63900000000001</v>
      </c>
      <c r="AH7095" s="3">
        <v>332.99400000000003</v>
      </c>
      <c r="AI7095" s="3">
        <v>367.803</v>
      </c>
      <c r="AJ7095" s="3">
        <v>408.07</v>
      </c>
      <c r="AK7095" s="3">
        <v>442.60500000000002</v>
      </c>
      <c r="AL7095" s="3">
        <v>410.04599999999999</v>
      </c>
      <c r="AM7095" s="3">
        <v>375.80799999999999</v>
      </c>
      <c r="AN7095" s="3">
        <v>391.798</v>
      </c>
      <c r="AO7095" s="3">
        <v>387.37799999999999</v>
      </c>
      <c r="AP7095" s="3">
        <v>391.33</v>
      </c>
      <c r="AQ7095" s="3">
        <v>395.63900000000001</v>
      </c>
      <c r="AR7095" s="3">
        <v>403.48200000000003</v>
      </c>
      <c r="AS7095" s="3">
        <v>415.73599999999999</v>
      </c>
      <c r="AT7095" s="3">
        <v>421.63200000000001</v>
      </c>
      <c r="AU7095" s="3">
        <v>444.71100000000001</v>
      </c>
      <c r="AV7095" s="3">
        <v>463.69600000000003</v>
      </c>
      <c r="AW7095" s="3">
        <v>479.61900000000003</v>
      </c>
      <c r="AX7095" s="3">
        <v>494.72800000000001</v>
      </c>
      <c r="AY7095" s="3">
        <v>510.03800000000001</v>
      </c>
      <c r="AZ7095" s="3">
        <v>525.69600000000003</v>
      </c>
      <c r="BA7095">
        <v>542.02800000000002</v>
      </c>
      <c r="BB7095">
        <v>2016</v>
      </c>
    </row>
    <row r="7096" spans="1:54" hidden="1" x14ac:dyDescent="0.2">
      <c r="A7096">
        <v>184</v>
      </c>
      <c r="B7096" t="s">
        <v>394</v>
      </c>
      <c r="C7096" t="s">
        <v>261</v>
      </c>
      <c r="D7096" t="s">
        <v>52</v>
      </c>
      <c r="E7096" t="s">
        <v>260</v>
      </c>
      <c r="F7096" t="s">
        <v>259</v>
      </c>
      <c r="G7096" t="s">
        <v>217</v>
      </c>
      <c r="I7096" t="s">
        <v>258</v>
      </c>
      <c r="J7096" s="3">
        <v>28.901</v>
      </c>
      <c r="K7096" s="3">
        <v>29.69</v>
      </c>
      <c r="L7096" s="3">
        <v>30.143999999999998</v>
      </c>
      <c r="M7096" s="3">
        <v>32.002000000000002</v>
      </c>
      <c r="N7096" s="3">
        <v>32.124000000000002</v>
      </c>
      <c r="O7096" s="3">
        <v>33.847999999999999</v>
      </c>
      <c r="P7096" s="3">
        <v>34.517000000000003</v>
      </c>
      <c r="Q7096" s="3">
        <v>36.164999999999999</v>
      </c>
      <c r="R7096" s="3">
        <v>36.222000000000001</v>
      </c>
      <c r="S7096" s="3">
        <v>38.079000000000001</v>
      </c>
      <c r="T7096" s="3">
        <v>38.14</v>
      </c>
      <c r="U7096" s="3">
        <v>39.015000000000001</v>
      </c>
      <c r="V7096" s="3">
        <v>40.622999999999998</v>
      </c>
      <c r="W7096" s="3">
        <v>40.402999999999999</v>
      </c>
      <c r="X7096" s="3">
        <v>39.512</v>
      </c>
      <c r="Y7096" s="3">
        <v>38.305</v>
      </c>
      <c r="Z7096" s="3">
        <v>38.735999999999997</v>
      </c>
      <c r="AA7096" s="3">
        <v>38.75</v>
      </c>
      <c r="AB7096" s="3">
        <v>39.109000000000002</v>
      </c>
      <c r="AC7096" s="3">
        <v>39.567999999999998</v>
      </c>
      <c r="AD7096" s="3">
        <v>38.069000000000003</v>
      </c>
      <c r="AE7096" s="3">
        <v>37.912999999999997</v>
      </c>
      <c r="AF7096" s="3">
        <v>38.210999999999999</v>
      </c>
      <c r="AG7096" s="3">
        <v>37.914999999999999</v>
      </c>
      <c r="AH7096" s="3">
        <v>38.655999999999999</v>
      </c>
      <c r="AI7096" s="3">
        <v>39.524999999999999</v>
      </c>
      <c r="AJ7096" s="3">
        <v>40.484000000000002</v>
      </c>
      <c r="AK7096" s="3">
        <v>40.951000000000001</v>
      </c>
      <c r="AL7096" s="3">
        <v>36.734999999999999</v>
      </c>
      <c r="AM7096" s="3">
        <v>34.828000000000003</v>
      </c>
      <c r="AN7096" s="3">
        <v>36.246000000000002</v>
      </c>
      <c r="AO7096" s="3">
        <v>36.188000000000002</v>
      </c>
      <c r="AP7096" s="3">
        <v>37.634999999999998</v>
      </c>
      <c r="AQ7096" s="3">
        <v>38.573</v>
      </c>
      <c r="AR7096" s="3">
        <v>38.878</v>
      </c>
      <c r="AS7096" s="3">
        <v>38.494</v>
      </c>
      <c r="AT7096" s="3">
        <v>37.695</v>
      </c>
      <c r="AU7096" s="3">
        <v>38.216000000000001</v>
      </c>
      <c r="AV7096" s="3">
        <v>38.159999999999997</v>
      </c>
      <c r="AW7096" s="3">
        <v>37.972000000000001</v>
      </c>
      <c r="AX7096" s="3">
        <v>37.795000000000002</v>
      </c>
      <c r="AY7096" s="3">
        <v>37.633000000000003</v>
      </c>
      <c r="AZ7096" s="3">
        <v>37.466000000000001</v>
      </c>
      <c r="BA7096">
        <v>37.337000000000003</v>
      </c>
      <c r="BB7096">
        <v>2016</v>
      </c>
    </row>
    <row r="7097" spans="1:54" hidden="1" x14ac:dyDescent="0.2">
      <c r="A7097">
        <v>184</v>
      </c>
      <c r="B7097" t="s">
        <v>394</v>
      </c>
      <c r="C7097" t="s">
        <v>257</v>
      </c>
      <c r="D7097" t="s">
        <v>52</v>
      </c>
      <c r="E7097" t="s">
        <v>255</v>
      </c>
      <c r="F7097" t="s">
        <v>254</v>
      </c>
      <c r="G7097" t="s">
        <v>225</v>
      </c>
      <c r="H7097" t="s">
        <v>222</v>
      </c>
      <c r="I7097" t="s">
        <v>1719</v>
      </c>
      <c r="J7097" s="3">
        <v>30.065999999999999</v>
      </c>
      <c r="K7097" s="3">
        <v>35.555999999999997</v>
      </c>
      <c r="L7097" s="3">
        <v>45.447000000000003</v>
      </c>
      <c r="M7097" s="3">
        <v>53.439</v>
      </c>
      <c r="N7097" s="3">
        <v>61.207000000000001</v>
      </c>
      <c r="O7097" s="3">
        <v>73.962000000000003</v>
      </c>
      <c r="P7097" s="3">
        <v>83.882000000000005</v>
      </c>
      <c r="Q7097" s="3">
        <v>91.158000000000001</v>
      </c>
      <c r="R7097" s="3">
        <v>101.59099999999999</v>
      </c>
      <c r="S7097" s="3">
        <v>118.054</v>
      </c>
      <c r="T7097" s="3">
        <v>134.797</v>
      </c>
      <c r="U7097" s="3">
        <v>153.47</v>
      </c>
      <c r="V7097" s="3">
        <v>170.11500000000001</v>
      </c>
      <c r="W7097" s="3">
        <v>187.05099999999999</v>
      </c>
      <c r="X7097" s="3">
        <v>192.119</v>
      </c>
      <c r="Y7097" s="3">
        <v>203.62799999999999</v>
      </c>
      <c r="Z7097" s="3">
        <v>209.767</v>
      </c>
      <c r="AA7097" s="3">
        <v>215.53899999999999</v>
      </c>
      <c r="AB7097" s="3">
        <v>227.32599999999999</v>
      </c>
      <c r="AC7097" s="3">
        <v>237.33500000000001</v>
      </c>
      <c r="AD7097" s="3">
        <v>253.125</v>
      </c>
      <c r="AE7097" s="3">
        <v>269.02600000000001</v>
      </c>
      <c r="AF7097" s="3">
        <v>289.39</v>
      </c>
      <c r="AG7097" s="3">
        <v>307.52600000000001</v>
      </c>
      <c r="AH7097" s="3">
        <v>333.209</v>
      </c>
      <c r="AI7097" s="3">
        <v>356.54700000000003</v>
      </c>
      <c r="AJ7097" s="3">
        <v>385.89499999999998</v>
      </c>
      <c r="AK7097" s="3">
        <v>421.81299999999999</v>
      </c>
      <c r="AL7097" s="3">
        <v>459.38900000000001</v>
      </c>
      <c r="AM7097" s="3">
        <v>494.00200000000001</v>
      </c>
      <c r="AN7097" s="3">
        <v>493.202</v>
      </c>
      <c r="AO7097" s="3">
        <v>490.59199999999998</v>
      </c>
      <c r="AP7097" s="3">
        <v>500.17700000000002</v>
      </c>
      <c r="AQ7097" s="3">
        <v>467.32600000000002</v>
      </c>
      <c r="AR7097" s="3">
        <v>465.42399999999998</v>
      </c>
      <c r="AS7097" s="3">
        <v>472.74</v>
      </c>
      <c r="AT7097" s="3">
        <v>472.03300000000002</v>
      </c>
      <c r="AU7097" s="3">
        <v>480.916</v>
      </c>
      <c r="AV7097" s="3">
        <v>494.19200000000001</v>
      </c>
      <c r="AW7097" s="3">
        <v>505.928</v>
      </c>
      <c r="AX7097" s="3">
        <v>522.03</v>
      </c>
      <c r="AY7097" s="3">
        <v>538.6</v>
      </c>
      <c r="AZ7097" s="3">
        <v>555.78499999999997</v>
      </c>
      <c r="BA7097">
        <v>574.60299999999995</v>
      </c>
      <c r="BB7097">
        <v>2016</v>
      </c>
    </row>
    <row r="7098" spans="1:54" hidden="1" x14ac:dyDescent="0.2">
      <c r="A7098">
        <v>184</v>
      </c>
      <c r="B7098" t="s">
        <v>394</v>
      </c>
      <c r="C7098" t="s">
        <v>256</v>
      </c>
      <c r="D7098" t="s">
        <v>52</v>
      </c>
      <c r="E7098" t="s">
        <v>255</v>
      </c>
      <c r="F7098" t="s">
        <v>254</v>
      </c>
      <c r="G7098" t="s">
        <v>217</v>
      </c>
      <c r="I7098" t="s">
        <v>253</v>
      </c>
      <c r="J7098" s="3">
        <v>31.155000000000001</v>
      </c>
      <c r="K7098" s="3">
        <v>32.326999999999998</v>
      </c>
      <c r="L7098" s="3">
        <v>35.966000000000001</v>
      </c>
      <c r="M7098" s="3">
        <v>37.048000000000002</v>
      </c>
      <c r="N7098" s="3">
        <v>37.866999999999997</v>
      </c>
      <c r="O7098" s="3">
        <v>41.055999999999997</v>
      </c>
      <c r="P7098" s="3">
        <v>40.832000000000001</v>
      </c>
      <c r="Q7098" s="3">
        <v>39.753999999999998</v>
      </c>
      <c r="R7098" s="3">
        <v>39.938000000000002</v>
      </c>
      <c r="S7098" s="3">
        <v>41.381999999999998</v>
      </c>
      <c r="T7098" s="3">
        <v>42.383000000000003</v>
      </c>
      <c r="U7098" s="3">
        <v>43.963000000000001</v>
      </c>
      <c r="V7098" s="3">
        <v>45.256</v>
      </c>
      <c r="W7098" s="3">
        <v>47.743000000000002</v>
      </c>
      <c r="X7098" s="3">
        <v>46.253999999999998</v>
      </c>
      <c r="Y7098" s="3">
        <v>45.533000000000001</v>
      </c>
      <c r="Z7098" s="3">
        <v>44.268000000000001</v>
      </c>
      <c r="AA7098" s="3">
        <v>42.771999999999998</v>
      </c>
      <c r="AB7098" s="3">
        <v>42.137</v>
      </c>
      <c r="AC7098" s="3">
        <v>40.923999999999999</v>
      </c>
      <c r="AD7098" s="3">
        <v>39.167999999999999</v>
      </c>
      <c r="AE7098" s="3">
        <v>38.457999999999998</v>
      </c>
      <c r="AF7098" s="3">
        <v>38.622</v>
      </c>
      <c r="AG7098" s="3">
        <v>38.274999999999999</v>
      </c>
      <c r="AH7098" s="3">
        <v>38.680999999999997</v>
      </c>
      <c r="AI7098" s="3">
        <v>38.314999999999998</v>
      </c>
      <c r="AJ7098" s="3">
        <v>38.283999999999999</v>
      </c>
      <c r="AK7098" s="3">
        <v>39.027999999999999</v>
      </c>
      <c r="AL7098" s="3">
        <v>41.155999999999999</v>
      </c>
      <c r="AM7098" s="3">
        <v>45.780999999999999</v>
      </c>
      <c r="AN7098" s="3">
        <v>45.627000000000002</v>
      </c>
      <c r="AO7098" s="3">
        <v>45.83</v>
      </c>
      <c r="AP7098" s="3">
        <v>48.101999999999997</v>
      </c>
      <c r="AQ7098" s="3">
        <v>45.561999999999998</v>
      </c>
      <c r="AR7098" s="3">
        <v>44.845999999999997</v>
      </c>
      <c r="AS7098" s="3">
        <v>43.771999999999998</v>
      </c>
      <c r="AT7098" s="3">
        <v>42.201000000000001</v>
      </c>
      <c r="AU7098" s="3">
        <v>41.328000000000003</v>
      </c>
      <c r="AV7098" s="3">
        <v>40.67</v>
      </c>
      <c r="AW7098" s="3">
        <v>40.054000000000002</v>
      </c>
      <c r="AX7098" s="3">
        <v>39.881</v>
      </c>
      <c r="AY7098" s="3">
        <v>39.74</v>
      </c>
      <c r="AZ7098" s="3">
        <v>39.610999999999997</v>
      </c>
      <c r="BA7098">
        <v>39.581000000000003</v>
      </c>
      <c r="BB7098">
        <v>2016</v>
      </c>
    </row>
    <row r="7099" spans="1:54" hidden="1" x14ac:dyDescent="0.2">
      <c r="A7099">
        <v>184</v>
      </c>
      <c r="B7099" t="s">
        <v>394</v>
      </c>
      <c r="C7099" t="s">
        <v>252</v>
      </c>
      <c r="D7099" t="s">
        <v>52</v>
      </c>
      <c r="E7099" t="s">
        <v>250</v>
      </c>
      <c r="F7099" t="s">
        <v>249</v>
      </c>
      <c r="G7099" t="s">
        <v>225</v>
      </c>
      <c r="H7099" t="s">
        <v>222</v>
      </c>
      <c r="I7099" t="s">
        <v>1719</v>
      </c>
      <c r="J7099" s="3">
        <v>-2.1760000000000002</v>
      </c>
      <c r="K7099" s="3">
        <v>-2.9009999999999998</v>
      </c>
      <c r="L7099" s="3">
        <v>-7.3570000000000002</v>
      </c>
      <c r="M7099" s="3">
        <v>-7.2789999999999999</v>
      </c>
      <c r="N7099" s="3">
        <v>-9.2829999999999995</v>
      </c>
      <c r="O7099" s="3">
        <v>-12.984999999999999</v>
      </c>
      <c r="P7099" s="3">
        <v>-12.972</v>
      </c>
      <c r="Q7099" s="3">
        <v>-8.2289999999999992</v>
      </c>
      <c r="R7099" s="3">
        <v>-9.4540000000000006</v>
      </c>
      <c r="S7099" s="3">
        <v>-9.4209999999999994</v>
      </c>
      <c r="T7099" s="3">
        <v>-13.494</v>
      </c>
      <c r="U7099" s="3">
        <v>-17.273</v>
      </c>
      <c r="V7099" s="3">
        <v>-17.414999999999999</v>
      </c>
      <c r="W7099" s="3">
        <v>-28.757999999999999</v>
      </c>
      <c r="X7099" s="3">
        <v>-28.003</v>
      </c>
      <c r="Y7099" s="3">
        <v>-32.326999999999998</v>
      </c>
      <c r="Z7099" s="3">
        <v>-26.216000000000001</v>
      </c>
      <c r="AA7099" s="3">
        <v>-20.271999999999998</v>
      </c>
      <c r="AB7099" s="3">
        <v>-16.338000000000001</v>
      </c>
      <c r="AC7099" s="3">
        <v>-7.8609999999999998</v>
      </c>
      <c r="AD7099" s="3">
        <v>-7.1059999999999999</v>
      </c>
      <c r="AE7099" s="3">
        <v>-3.8130000000000002</v>
      </c>
      <c r="AF7099" s="3">
        <v>-3.08</v>
      </c>
      <c r="AG7099" s="3">
        <v>-2.887</v>
      </c>
      <c r="AH7099" s="3">
        <v>-0.215</v>
      </c>
      <c r="AI7099" s="3">
        <v>11.256</v>
      </c>
      <c r="AJ7099" s="3">
        <v>22.175000000000001</v>
      </c>
      <c r="AK7099" s="3">
        <v>20.792000000000002</v>
      </c>
      <c r="AL7099" s="3">
        <v>-49.343000000000004</v>
      </c>
      <c r="AM7099" s="3">
        <v>-118.194</v>
      </c>
      <c r="AN7099" s="3">
        <v>-101.404</v>
      </c>
      <c r="AO7099" s="3">
        <v>-103.214</v>
      </c>
      <c r="AP7099" s="3">
        <v>-108.84699999999999</v>
      </c>
      <c r="AQ7099" s="3">
        <v>-71.686999999999998</v>
      </c>
      <c r="AR7099" s="3">
        <v>-61.942</v>
      </c>
      <c r="AS7099" s="3">
        <v>-57.003999999999998</v>
      </c>
      <c r="AT7099" s="3">
        <v>-50.401000000000003</v>
      </c>
      <c r="AU7099" s="3">
        <v>-36.204999999999998</v>
      </c>
      <c r="AV7099" s="3">
        <v>-30.495999999999999</v>
      </c>
      <c r="AW7099" s="3">
        <v>-26.309000000000001</v>
      </c>
      <c r="AX7099" s="3">
        <v>-27.302</v>
      </c>
      <c r="AY7099" s="3">
        <v>-28.562000000000001</v>
      </c>
      <c r="AZ7099" s="3">
        <v>-30.088000000000001</v>
      </c>
      <c r="BA7099">
        <v>-32.575000000000003</v>
      </c>
      <c r="BB7099">
        <v>2016</v>
      </c>
    </row>
    <row r="7100" spans="1:54" hidden="1" x14ac:dyDescent="0.2">
      <c r="A7100">
        <v>184</v>
      </c>
      <c r="B7100" t="s">
        <v>394</v>
      </c>
      <c r="C7100" t="s">
        <v>251</v>
      </c>
      <c r="D7100" t="s">
        <v>52</v>
      </c>
      <c r="E7100" t="s">
        <v>250</v>
      </c>
      <c r="F7100" t="s">
        <v>249</v>
      </c>
      <c r="G7100" t="s">
        <v>217</v>
      </c>
      <c r="I7100" t="s">
        <v>248</v>
      </c>
      <c r="J7100" s="3">
        <v>-2.254</v>
      </c>
      <c r="K7100" s="3">
        <v>-2.637</v>
      </c>
      <c r="L7100" s="3">
        <v>-5.8220000000000001</v>
      </c>
      <c r="M7100" s="3">
        <v>-5.0469999999999997</v>
      </c>
      <c r="N7100" s="3">
        <v>-5.7430000000000003</v>
      </c>
      <c r="O7100" s="3">
        <v>-7.2080000000000002</v>
      </c>
      <c r="P7100" s="3">
        <v>-6.3150000000000004</v>
      </c>
      <c r="Q7100" s="3">
        <v>-3.589</v>
      </c>
      <c r="R7100" s="3">
        <v>-3.7170000000000001</v>
      </c>
      <c r="S7100" s="3">
        <v>-3.302</v>
      </c>
      <c r="T7100" s="3">
        <v>-4.2430000000000003</v>
      </c>
      <c r="U7100" s="3">
        <v>-4.9480000000000004</v>
      </c>
      <c r="V7100" s="3">
        <v>-4.633</v>
      </c>
      <c r="W7100" s="3">
        <v>-7.34</v>
      </c>
      <c r="X7100" s="3">
        <v>-6.742</v>
      </c>
      <c r="Y7100" s="3">
        <v>-7.2290000000000001</v>
      </c>
      <c r="Z7100" s="3">
        <v>-5.532</v>
      </c>
      <c r="AA7100" s="3">
        <v>-4.0229999999999997</v>
      </c>
      <c r="AB7100" s="3">
        <v>-3.028</v>
      </c>
      <c r="AC7100" s="3">
        <v>-1.355</v>
      </c>
      <c r="AD7100" s="3">
        <v>-1.1000000000000001</v>
      </c>
      <c r="AE7100" s="3">
        <v>-0.54500000000000004</v>
      </c>
      <c r="AF7100" s="3">
        <v>-0.41099999999999998</v>
      </c>
      <c r="AG7100" s="3">
        <v>-0.35899999999999999</v>
      </c>
      <c r="AH7100" s="3">
        <v>-2.5000000000000001E-2</v>
      </c>
      <c r="AI7100" s="3">
        <v>1.21</v>
      </c>
      <c r="AJ7100" s="3">
        <v>2.2000000000000002</v>
      </c>
      <c r="AK7100" s="3">
        <v>1.9239999999999999</v>
      </c>
      <c r="AL7100" s="3">
        <v>-4.4210000000000003</v>
      </c>
      <c r="AM7100" s="3">
        <v>-10.954000000000001</v>
      </c>
      <c r="AN7100" s="3">
        <v>-9.3810000000000002</v>
      </c>
      <c r="AO7100" s="3">
        <v>-9.6419999999999995</v>
      </c>
      <c r="AP7100" s="3">
        <v>-10.468</v>
      </c>
      <c r="AQ7100" s="3">
        <v>-6.9889999999999999</v>
      </c>
      <c r="AR7100" s="3">
        <v>-5.968</v>
      </c>
      <c r="AS7100" s="3">
        <v>-5.2779999999999996</v>
      </c>
      <c r="AT7100" s="3">
        <v>-4.5060000000000002</v>
      </c>
      <c r="AU7100" s="3">
        <v>-3.1110000000000002</v>
      </c>
      <c r="AV7100" s="3">
        <v>-2.5099999999999998</v>
      </c>
      <c r="AW7100" s="3">
        <v>-2.0830000000000002</v>
      </c>
      <c r="AX7100" s="3">
        <v>-2.0859999999999999</v>
      </c>
      <c r="AY7100" s="3">
        <v>-2.1070000000000002</v>
      </c>
      <c r="AZ7100" s="3">
        <v>-2.1440000000000001</v>
      </c>
      <c r="BA7100">
        <v>-2.2440000000000002</v>
      </c>
      <c r="BB7100">
        <v>2016</v>
      </c>
    </row>
    <row r="7101" spans="1:54" hidden="1" x14ac:dyDescent="0.2">
      <c r="A7101">
        <v>184</v>
      </c>
      <c r="B7101" t="s">
        <v>394</v>
      </c>
      <c r="C7101" t="s">
        <v>247</v>
      </c>
      <c r="D7101" t="s">
        <v>52</v>
      </c>
      <c r="E7101" t="s">
        <v>245</v>
      </c>
      <c r="F7101" t="s">
        <v>244</v>
      </c>
      <c r="G7101" t="s">
        <v>225</v>
      </c>
      <c r="H7101" t="s">
        <v>222</v>
      </c>
      <c r="I7101" t="s">
        <v>1719</v>
      </c>
      <c r="J7101" s="3">
        <v>-4.9050000000000002</v>
      </c>
      <c r="K7101" s="3">
        <v>-3.0110000000000001</v>
      </c>
      <c r="L7101" s="3">
        <v>-11.939</v>
      </c>
      <c r="M7101" s="3">
        <v>-9.8249999999999993</v>
      </c>
      <c r="N7101" s="3">
        <v>-10.861000000000001</v>
      </c>
      <c r="O7101" s="3">
        <v>-16.096</v>
      </c>
      <c r="P7101" s="3">
        <v>-13.486000000000001</v>
      </c>
      <c r="Q7101" s="3">
        <v>-8.9540000000000006</v>
      </c>
      <c r="R7101" s="3">
        <v>-13.888999999999999</v>
      </c>
      <c r="S7101" s="3">
        <v>-17.614000000000001</v>
      </c>
      <c r="T7101" s="3">
        <v>-19.678999999999998</v>
      </c>
      <c r="U7101" s="3">
        <v>-23.481999999999999</v>
      </c>
      <c r="V7101" s="3">
        <v>-19.077000000000002</v>
      </c>
      <c r="W7101" s="3">
        <v>-19.684000000000001</v>
      </c>
      <c r="X7101" s="3">
        <v>-21.657</v>
      </c>
      <c r="Y7101" s="3">
        <v>-17.937999999999999</v>
      </c>
      <c r="Z7101" s="3">
        <v>-11.196999999999999</v>
      </c>
      <c r="AA7101" s="3">
        <v>-6.2069999999999999</v>
      </c>
      <c r="AB7101" s="3">
        <v>-9.3379999999999992</v>
      </c>
      <c r="AC7101" s="3">
        <v>-5.8440000000000003</v>
      </c>
      <c r="AD7101" s="3">
        <v>-13.3</v>
      </c>
      <c r="AE7101" s="3">
        <v>-14.057</v>
      </c>
      <c r="AF7101" s="3">
        <v>-12.615</v>
      </c>
      <c r="AG7101" s="3">
        <v>-13.585000000000001</v>
      </c>
      <c r="AH7101" s="3">
        <v>-13.2</v>
      </c>
      <c r="AI7101" s="3">
        <v>-7.4610000000000003</v>
      </c>
      <c r="AJ7101" s="3">
        <v>-5.24</v>
      </c>
      <c r="AK7101" s="3">
        <v>-14.504</v>
      </c>
      <c r="AL7101" s="3">
        <v>-77.778000000000006</v>
      </c>
      <c r="AM7101" s="3">
        <v>-114.751</v>
      </c>
      <c r="AN7101" s="3">
        <v>-92.944999999999993</v>
      </c>
      <c r="AO7101" s="3">
        <v>-81.804000000000002</v>
      </c>
      <c r="AP7101" s="3">
        <v>-36.154000000000003</v>
      </c>
      <c r="AQ7101" s="3">
        <v>-25.425999999999998</v>
      </c>
      <c r="AR7101" s="3">
        <v>-20.754000000000001</v>
      </c>
      <c r="AS7101" s="3">
        <v>-27.143999999999998</v>
      </c>
      <c r="AT7101" s="3">
        <v>-32.631</v>
      </c>
      <c r="AU7101" s="3">
        <v>-29.527000000000001</v>
      </c>
      <c r="AV7101" s="3">
        <v>-29.738</v>
      </c>
      <c r="AW7101" s="3">
        <v>-32.094999999999999</v>
      </c>
      <c r="AX7101" s="3">
        <v>-33.223999999999997</v>
      </c>
      <c r="AY7101" s="3">
        <v>-34.262999999999998</v>
      </c>
      <c r="AZ7101" s="3">
        <v>-35.304000000000002</v>
      </c>
      <c r="BA7101">
        <v>-36.847999999999999</v>
      </c>
      <c r="BB7101">
        <v>2016</v>
      </c>
    </row>
    <row r="7102" spans="1:54" hidden="1" x14ac:dyDescent="0.2">
      <c r="A7102">
        <v>184</v>
      </c>
      <c r="B7102" t="s">
        <v>394</v>
      </c>
      <c r="C7102" t="s">
        <v>246</v>
      </c>
      <c r="D7102" t="s">
        <v>52</v>
      </c>
      <c r="E7102" t="s">
        <v>245</v>
      </c>
      <c r="F7102" t="s">
        <v>244</v>
      </c>
      <c r="G7102" t="s">
        <v>243</v>
      </c>
      <c r="I7102" t="s">
        <v>362</v>
      </c>
      <c r="J7102" s="3" t="s">
        <v>215</v>
      </c>
      <c r="K7102" s="3" t="s">
        <v>215</v>
      </c>
      <c r="L7102" s="3" t="s">
        <v>215</v>
      </c>
      <c r="M7102" s="3" t="s">
        <v>215</v>
      </c>
      <c r="N7102" s="3" t="s">
        <v>215</v>
      </c>
      <c r="O7102" s="3" t="s">
        <v>215</v>
      </c>
      <c r="P7102" s="3" t="s">
        <v>215</v>
      </c>
      <c r="Q7102" s="3" t="s">
        <v>215</v>
      </c>
      <c r="R7102" s="3" t="s">
        <v>215</v>
      </c>
      <c r="S7102" s="3" t="s">
        <v>215</v>
      </c>
      <c r="T7102" s="3" t="s">
        <v>215</v>
      </c>
      <c r="U7102" s="3" t="s">
        <v>215</v>
      </c>
      <c r="V7102" s="3" t="s">
        <v>215</v>
      </c>
      <c r="W7102" s="3" t="s">
        <v>215</v>
      </c>
      <c r="X7102" s="3" t="s">
        <v>215</v>
      </c>
      <c r="Y7102" s="3" t="s">
        <v>215</v>
      </c>
      <c r="Z7102" s="3" t="s">
        <v>215</v>
      </c>
      <c r="AA7102" s="3" t="s">
        <v>215</v>
      </c>
      <c r="AB7102" s="3" t="s">
        <v>215</v>
      </c>
      <c r="AC7102" s="3" t="s">
        <v>215</v>
      </c>
      <c r="AD7102" s="3">
        <v>-2.0950000000000002</v>
      </c>
      <c r="AE7102" s="3">
        <v>-2.0640000000000001</v>
      </c>
      <c r="AF7102" s="3">
        <v>-1.7230000000000001</v>
      </c>
      <c r="AG7102" s="3">
        <v>-1.732</v>
      </c>
      <c r="AH7102" s="3">
        <v>-1.575</v>
      </c>
      <c r="AI7102" s="3">
        <v>-0.83199999999999996</v>
      </c>
      <c r="AJ7102" s="3">
        <v>-0.54600000000000004</v>
      </c>
      <c r="AK7102" s="3">
        <v>-1.423</v>
      </c>
      <c r="AL7102" s="3">
        <v>-7.2969999999999997</v>
      </c>
      <c r="AM7102" s="3">
        <v>-10.571999999999999</v>
      </c>
      <c r="AN7102" s="3">
        <v>-8.4629999999999992</v>
      </c>
      <c r="AO7102" s="3">
        <v>-7.4050000000000002</v>
      </c>
      <c r="AP7102" s="3">
        <v>-3.2639999999999998</v>
      </c>
      <c r="AQ7102" s="3">
        <v>-2.2869999999999999</v>
      </c>
      <c r="AR7102" s="3">
        <v>-1.865</v>
      </c>
      <c r="AS7102" s="3">
        <v>-2.3969999999999998</v>
      </c>
      <c r="AT7102" s="3">
        <v>-2.8439999999999999</v>
      </c>
      <c r="AU7102" s="3">
        <v>-2.5150000000000001</v>
      </c>
      <c r="AV7102" s="3">
        <v>-2.4529999999999998</v>
      </c>
      <c r="AW7102" s="3">
        <v>-2.5590000000000002</v>
      </c>
      <c r="AX7102" s="3">
        <v>-2.5590000000000002</v>
      </c>
      <c r="AY7102" s="3">
        <v>-2.548</v>
      </c>
      <c r="AZ7102" s="3">
        <v>-2.5329999999999999</v>
      </c>
      <c r="BA7102">
        <v>-2.552</v>
      </c>
      <c r="BB7102">
        <v>2016</v>
      </c>
    </row>
    <row r="7103" spans="1:54" hidden="1" x14ac:dyDescent="0.2">
      <c r="A7103">
        <v>184</v>
      </c>
      <c r="B7103" t="s">
        <v>394</v>
      </c>
      <c r="C7103" t="s">
        <v>242</v>
      </c>
      <c r="D7103" t="s">
        <v>52</v>
      </c>
      <c r="E7103" t="s">
        <v>240</v>
      </c>
      <c r="F7103" t="s">
        <v>239</v>
      </c>
      <c r="G7103" t="s">
        <v>225</v>
      </c>
      <c r="H7103" t="s">
        <v>222</v>
      </c>
      <c r="I7103" t="s">
        <v>1719</v>
      </c>
      <c r="J7103" s="3">
        <v>-2.2200000000000002</v>
      </c>
      <c r="K7103" s="3">
        <v>-2.96</v>
      </c>
      <c r="L7103" s="3">
        <v>-7.4829999999999997</v>
      </c>
      <c r="M7103" s="3">
        <v>-7.0339999999999998</v>
      </c>
      <c r="N7103" s="3">
        <v>-7.9589999999999996</v>
      </c>
      <c r="O7103" s="3">
        <v>-9.2159999999999993</v>
      </c>
      <c r="P7103" s="3">
        <v>-7.5350000000000001</v>
      </c>
      <c r="Q7103" s="3">
        <v>-2.9809999999999999</v>
      </c>
      <c r="R7103" s="3">
        <v>-2.86</v>
      </c>
      <c r="S7103" s="3">
        <v>-1.7789999999999999</v>
      </c>
      <c r="T7103" s="3">
        <v>-4.4279999999999999</v>
      </c>
      <c r="U7103" s="3">
        <v>-6.5759999999999996</v>
      </c>
      <c r="V7103" s="3">
        <v>-3.657</v>
      </c>
      <c r="W7103" s="3">
        <v>-11.412000000000001</v>
      </c>
      <c r="X7103" s="3">
        <v>-10.936999999999999</v>
      </c>
      <c r="Y7103" s="3">
        <v>-12.266999999999999</v>
      </c>
      <c r="Z7103" s="3">
        <v>-4.585</v>
      </c>
      <c r="AA7103" s="3">
        <v>0.51500000000000001</v>
      </c>
      <c r="AB7103" s="3">
        <v>3.8879999999999999</v>
      </c>
      <c r="AC7103" s="3">
        <v>10.590999999999999</v>
      </c>
      <c r="AD7103" s="3">
        <v>11.356999999999999</v>
      </c>
      <c r="AE7103" s="3">
        <v>14</v>
      </c>
      <c r="AF7103" s="3">
        <v>14.108000000000001</v>
      </c>
      <c r="AG7103" s="3">
        <v>13.522</v>
      </c>
      <c r="AH7103" s="3">
        <v>15.025</v>
      </c>
      <c r="AI7103" s="3">
        <v>25.385000000000002</v>
      </c>
      <c r="AJ7103" s="3">
        <v>35.070999999999998</v>
      </c>
      <c r="AK7103" s="3">
        <v>32.603999999999999</v>
      </c>
      <c r="AL7103" s="3">
        <v>-37.695</v>
      </c>
      <c r="AM7103" s="3">
        <v>-103.76900000000001</v>
      </c>
      <c r="AN7103" s="3">
        <v>-84.65</v>
      </c>
      <c r="AO7103" s="3">
        <v>-82.097999999999999</v>
      </c>
      <c r="AP7103" s="3">
        <v>-82.805000000000007</v>
      </c>
      <c r="AQ7103" s="3">
        <v>-41.478999999999999</v>
      </c>
      <c r="AR7103" s="3">
        <v>-30.835999999999999</v>
      </c>
      <c r="AS7103" s="3">
        <v>-27.829000000000001</v>
      </c>
      <c r="AT7103" s="3">
        <v>-22.128</v>
      </c>
      <c r="AU7103" s="3">
        <v>-8.8859999999999992</v>
      </c>
      <c r="AV7103" s="3">
        <v>-2.883</v>
      </c>
      <c r="AW7103" s="3">
        <v>2.8929999999999998</v>
      </c>
      <c r="AX7103" s="3">
        <v>3.0630000000000002</v>
      </c>
      <c r="AY7103" s="3">
        <v>3.4359999999999999</v>
      </c>
      <c r="AZ7103" s="3">
        <v>3.0950000000000002</v>
      </c>
      <c r="BA7103">
        <v>2.3340000000000001</v>
      </c>
      <c r="BB7103">
        <v>2016</v>
      </c>
    </row>
    <row r="7104" spans="1:54" hidden="1" x14ac:dyDescent="0.2">
      <c r="A7104">
        <v>184</v>
      </c>
      <c r="B7104" t="s">
        <v>394</v>
      </c>
      <c r="C7104" t="s">
        <v>241</v>
      </c>
      <c r="D7104" t="s">
        <v>52</v>
      </c>
      <c r="E7104" t="s">
        <v>240</v>
      </c>
      <c r="F7104" t="s">
        <v>239</v>
      </c>
      <c r="G7104" t="s">
        <v>217</v>
      </c>
      <c r="I7104" t="s">
        <v>238</v>
      </c>
      <c r="J7104" s="3">
        <v>-2.3010000000000002</v>
      </c>
      <c r="K7104" s="3">
        <v>-2.6909999999999998</v>
      </c>
      <c r="L7104" s="3">
        <v>-5.9219999999999997</v>
      </c>
      <c r="M7104" s="3">
        <v>-4.8769999999999998</v>
      </c>
      <c r="N7104" s="3">
        <v>-4.9240000000000004</v>
      </c>
      <c r="O7104" s="3">
        <v>-5.1159999999999997</v>
      </c>
      <c r="P7104" s="3">
        <v>-3.6680000000000001</v>
      </c>
      <c r="Q7104" s="3">
        <v>-1.3</v>
      </c>
      <c r="R7104" s="3">
        <v>-1.1240000000000001</v>
      </c>
      <c r="S7104" s="3">
        <v>-0.623</v>
      </c>
      <c r="T7104" s="3">
        <v>-1.3919999999999999</v>
      </c>
      <c r="U7104" s="3">
        <v>-1.8839999999999999</v>
      </c>
      <c r="V7104" s="3">
        <v>-0.97299999999999998</v>
      </c>
      <c r="W7104" s="3">
        <v>-2.9129999999999998</v>
      </c>
      <c r="X7104" s="3">
        <v>-2.633</v>
      </c>
      <c r="Y7104" s="3">
        <v>-2.7429999999999999</v>
      </c>
      <c r="Z7104" s="3">
        <v>-0.96799999999999997</v>
      </c>
      <c r="AA7104" s="3">
        <v>0.10199999999999999</v>
      </c>
      <c r="AB7104" s="3">
        <v>0.72099999999999997</v>
      </c>
      <c r="AC7104" s="3">
        <v>1.8260000000000001</v>
      </c>
      <c r="AD7104" s="3">
        <v>1.7569999999999999</v>
      </c>
      <c r="AE7104" s="3">
        <v>2.0009999999999999</v>
      </c>
      <c r="AF7104" s="3">
        <v>1.883</v>
      </c>
      <c r="AG7104" s="3">
        <v>1.6830000000000001</v>
      </c>
      <c r="AH7104" s="3">
        <v>1.744</v>
      </c>
      <c r="AI7104" s="3">
        <v>2.7280000000000002</v>
      </c>
      <c r="AJ7104" s="3">
        <v>3.4790000000000001</v>
      </c>
      <c r="AK7104" s="3">
        <v>3.0169999999999999</v>
      </c>
      <c r="AL7104" s="3">
        <v>-3.3769999999999998</v>
      </c>
      <c r="AM7104" s="3">
        <v>-9.6170000000000009</v>
      </c>
      <c r="AN7104" s="3">
        <v>-7.8310000000000004</v>
      </c>
      <c r="AO7104" s="3">
        <v>-7.6689999999999996</v>
      </c>
      <c r="AP7104" s="3">
        <v>-7.9630000000000001</v>
      </c>
      <c r="AQ7104" s="3">
        <v>-4.0439999999999996</v>
      </c>
      <c r="AR7104" s="3">
        <v>-2.9710000000000001</v>
      </c>
      <c r="AS7104" s="3">
        <v>-2.577</v>
      </c>
      <c r="AT7104" s="3">
        <v>-1.978</v>
      </c>
      <c r="AU7104" s="3">
        <v>-0.76400000000000001</v>
      </c>
      <c r="AV7104" s="3">
        <v>-0.23699999999999999</v>
      </c>
      <c r="AW7104" s="3">
        <v>0.22900000000000001</v>
      </c>
      <c r="AX7104" s="3">
        <v>0.23400000000000001</v>
      </c>
      <c r="AY7104" s="3">
        <v>0.254</v>
      </c>
      <c r="AZ7104" s="3">
        <v>0.221</v>
      </c>
      <c r="BA7104">
        <v>0.161</v>
      </c>
      <c r="BB7104">
        <v>2016</v>
      </c>
    </row>
    <row r="7105" spans="1:54" hidden="1" x14ac:dyDescent="0.2">
      <c r="A7105">
        <v>184</v>
      </c>
      <c r="B7105" t="s">
        <v>394</v>
      </c>
      <c r="C7105" t="s">
        <v>237</v>
      </c>
      <c r="D7105" t="s">
        <v>52</v>
      </c>
      <c r="E7105" t="s">
        <v>235</v>
      </c>
      <c r="F7105" t="s">
        <v>234</v>
      </c>
      <c r="G7105" t="s">
        <v>225</v>
      </c>
      <c r="H7105" t="s">
        <v>222</v>
      </c>
      <c r="I7105" t="s">
        <v>1719</v>
      </c>
      <c r="J7105" s="3" t="s">
        <v>215</v>
      </c>
      <c r="K7105" s="3" t="s">
        <v>215</v>
      </c>
      <c r="L7105" s="3" t="s">
        <v>215</v>
      </c>
      <c r="M7105" s="3" t="s">
        <v>215</v>
      </c>
      <c r="N7105" s="3" t="s">
        <v>215</v>
      </c>
      <c r="O7105" s="3">
        <v>44.683</v>
      </c>
      <c r="P7105" s="3">
        <v>57.201000000000001</v>
      </c>
      <c r="Q7105" s="3">
        <v>65.186999999999998</v>
      </c>
      <c r="R7105" s="3">
        <v>73.88</v>
      </c>
      <c r="S7105" s="3">
        <v>81.510999999999996</v>
      </c>
      <c r="T7105" s="3">
        <v>93.36</v>
      </c>
      <c r="U7105" s="3">
        <v>107.22199999999999</v>
      </c>
      <c r="V7105" s="3">
        <v>125.017</v>
      </c>
      <c r="W7105" s="3">
        <v>149.47900000000001</v>
      </c>
      <c r="X7105" s="3">
        <v>181.678</v>
      </c>
      <c r="Y7105" s="3">
        <v>246.779</v>
      </c>
      <c r="Z7105" s="3">
        <v>279.00799999999998</v>
      </c>
      <c r="AA7105" s="3">
        <v>295.95</v>
      </c>
      <c r="AB7105" s="3">
        <v>303.149</v>
      </c>
      <c r="AC7105" s="3">
        <v>310.09699999999998</v>
      </c>
      <c r="AD7105" s="3">
        <v>311.09100000000001</v>
      </c>
      <c r="AE7105" s="3">
        <v>316.68400000000003</v>
      </c>
      <c r="AF7105" s="3">
        <v>312.69499999999999</v>
      </c>
      <c r="AG7105" s="3">
        <v>314.37299999999999</v>
      </c>
      <c r="AH7105" s="3">
        <v>313.34100000000001</v>
      </c>
      <c r="AI7105" s="3">
        <v>299.60199999999998</v>
      </c>
      <c r="AJ7105" s="3">
        <v>272.74599999999998</v>
      </c>
      <c r="AK7105" s="3">
        <v>244.35499999999999</v>
      </c>
      <c r="AL7105" s="3">
        <v>285.23899999999998</v>
      </c>
      <c r="AM7105" s="3">
        <v>394.666</v>
      </c>
      <c r="AN7105" s="3">
        <v>497.76400000000001</v>
      </c>
      <c r="AO7105" s="3">
        <v>604.92399999999998</v>
      </c>
      <c r="AP7105" s="3">
        <v>746.17700000000002</v>
      </c>
      <c r="AQ7105" s="3">
        <v>831.80100000000004</v>
      </c>
      <c r="AR7105" s="3">
        <v>887.77599999999995</v>
      </c>
      <c r="AS7105" s="3">
        <v>925.92700000000002</v>
      </c>
      <c r="AT7105" s="3">
        <v>967.32899999999995</v>
      </c>
      <c r="AU7105" s="3">
        <v>1004.753</v>
      </c>
      <c r="AV7105" s="3">
        <v>1035.249</v>
      </c>
      <c r="AW7105" s="3">
        <v>1061.558</v>
      </c>
      <c r="AX7105" s="3">
        <v>1088.8599999999999</v>
      </c>
      <c r="AY7105" s="3">
        <v>1117.422</v>
      </c>
      <c r="AZ7105" s="3">
        <v>1147.51</v>
      </c>
      <c r="BA7105">
        <v>1180.085</v>
      </c>
      <c r="BB7105">
        <v>2016</v>
      </c>
    </row>
    <row r="7106" spans="1:54" hidden="1" x14ac:dyDescent="0.2">
      <c r="A7106">
        <v>184</v>
      </c>
      <c r="B7106" t="s">
        <v>394</v>
      </c>
      <c r="C7106" t="s">
        <v>236</v>
      </c>
      <c r="D7106" t="s">
        <v>52</v>
      </c>
      <c r="E7106" t="s">
        <v>235</v>
      </c>
      <c r="F7106" t="s">
        <v>234</v>
      </c>
      <c r="G7106" t="s">
        <v>217</v>
      </c>
      <c r="I7106" t="s">
        <v>354</v>
      </c>
      <c r="J7106" s="3" t="s">
        <v>215</v>
      </c>
      <c r="K7106" s="3" t="s">
        <v>215</v>
      </c>
      <c r="L7106" s="3" t="s">
        <v>215</v>
      </c>
      <c r="M7106" s="3" t="s">
        <v>215</v>
      </c>
      <c r="N7106" s="3" t="s">
        <v>215</v>
      </c>
      <c r="O7106" s="3">
        <v>24.803000000000001</v>
      </c>
      <c r="P7106" s="3">
        <v>27.844000000000001</v>
      </c>
      <c r="Q7106" s="3">
        <v>28.428000000000001</v>
      </c>
      <c r="R7106" s="3">
        <v>29.044</v>
      </c>
      <c r="S7106" s="3">
        <v>28.571999999999999</v>
      </c>
      <c r="T7106" s="3">
        <v>29.355</v>
      </c>
      <c r="U7106" s="3">
        <v>30.715</v>
      </c>
      <c r="V7106" s="3">
        <v>33.258000000000003</v>
      </c>
      <c r="W7106" s="3">
        <v>38.152999999999999</v>
      </c>
      <c r="X7106" s="3">
        <v>43.74</v>
      </c>
      <c r="Y7106" s="3">
        <v>55.183</v>
      </c>
      <c r="Z7106" s="3">
        <v>58.88</v>
      </c>
      <c r="AA7106" s="3">
        <v>58.728999999999999</v>
      </c>
      <c r="AB7106" s="3">
        <v>56.191000000000003</v>
      </c>
      <c r="AC7106" s="3">
        <v>53.47</v>
      </c>
      <c r="AD7106" s="3">
        <v>48.137999999999998</v>
      </c>
      <c r="AE7106" s="3">
        <v>45.271000000000001</v>
      </c>
      <c r="AF7106" s="3">
        <v>41.731999999999999</v>
      </c>
      <c r="AG7106" s="3">
        <v>39.127000000000002</v>
      </c>
      <c r="AH7106" s="3">
        <v>36.375</v>
      </c>
      <c r="AI7106" s="3">
        <v>32.195999999999998</v>
      </c>
      <c r="AJ7106" s="3">
        <v>27.059000000000001</v>
      </c>
      <c r="AK7106" s="3">
        <v>22.609000000000002</v>
      </c>
      <c r="AL7106" s="3">
        <v>25.553999999999998</v>
      </c>
      <c r="AM7106" s="3">
        <v>36.575000000000003</v>
      </c>
      <c r="AN7106" s="3">
        <v>46.048999999999999</v>
      </c>
      <c r="AO7106" s="3">
        <v>56.511000000000003</v>
      </c>
      <c r="AP7106" s="3">
        <v>71.760999999999996</v>
      </c>
      <c r="AQ7106" s="3">
        <v>81.096000000000004</v>
      </c>
      <c r="AR7106" s="3">
        <v>85.542000000000002</v>
      </c>
      <c r="AS7106" s="3">
        <v>85.733999999999995</v>
      </c>
      <c r="AT7106" s="3">
        <v>86.483000000000004</v>
      </c>
      <c r="AU7106" s="3">
        <v>86.343999999999994</v>
      </c>
      <c r="AV7106" s="3">
        <v>85.197000000000003</v>
      </c>
      <c r="AW7106" s="3">
        <v>84.043999999999997</v>
      </c>
      <c r="AX7106" s="3">
        <v>83.185000000000002</v>
      </c>
      <c r="AY7106" s="3">
        <v>82.447999999999993</v>
      </c>
      <c r="AZ7106" s="3">
        <v>81.783000000000001</v>
      </c>
      <c r="BA7106">
        <v>81.287999999999997</v>
      </c>
      <c r="BB7106">
        <v>2016</v>
      </c>
    </row>
    <row r="7107" spans="1:54" hidden="1" x14ac:dyDescent="0.2">
      <c r="A7107">
        <v>184</v>
      </c>
      <c r="B7107" t="s">
        <v>394</v>
      </c>
      <c r="C7107" t="s">
        <v>233</v>
      </c>
      <c r="D7107" t="s">
        <v>52</v>
      </c>
      <c r="E7107" t="s">
        <v>231</v>
      </c>
      <c r="F7107" t="s">
        <v>230</v>
      </c>
      <c r="G7107" t="s">
        <v>225</v>
      </c>
      <c r="H7107" t="s">
        <v>222</v>
      </c>
      <c r="I7107" t="s">
        <v>1719</v>
      </c>
      <c r="J7107" s="3">
        <v>15.997</v>
      </c>
      <c r="K7107" s="3">
        <v>22.016999999999999</v>
      </c>
      <c r="L7107" s="3">
        <v>31.768999999999998</v>
      </c>
      <c r="M7107" s="3">
        <v>43.817</v>
      </c>
      <c r="N7107" s="3">
        <v>59.926000000000002</v>
      </c>
      <c r="O7107" s="3">
        <v>75.769000000000005</v>
      </c>
      <c r="P7107" s="3">
        <v>88.954999999999998</v>
      </c>
      <c r="Q7107" s="3">
        <v>98.918999999999997</v>
      </c>
      <c r="R7107" s="3">
        <v>100.79600000000001</v>
      </c>
      <c r="S7107" s="3">
        <v>117.06100000000001</v>
      </c>
      <c r="T7107" s="3">
        <v>135.19999999999999</v>
      </c>
      <c r="U7107" s="3">
        <v>150.40899999999999</v>
      </c>
      <c r="V7107" s="3">
        <v>170.738</v>
      </c>
      <c r="W7107" s="3">
        <v>220.02799999999999</v>
      </c>
      <c r="X7107" s="3">
        <v>243.74600000000001</v>
      </c>
      <c r="Y7107" s="3">
        <v>283.45699999999999</v>
      </c>
      <c r="Z7107" s="3">
        <v>319.976</v>
      </c>
      <c r="AA7107" s="3">
        <v>333.62700000000001</v>
      </c>
      <c r="AB7107" s="3">
        <v>346.41699999999997</v>
      </c>
      <c r="AC7107" s="3">
        <v>362.22300000000001</v>
      </c>
      <c r="AD7107" s="3">
        <v>374.55700000000002</v>
      </c>
      <c r="AE7107" s="3">
        <v>378.88299999999998</v>
      </c>
      <c r="AF7107" s="3">
        <v>384.14499999999998</v>
      </c>
      <c r="AG7107" s="3">
        <v>382.77499999999998</v>
      </c>
      <c r="AH7107" s="3">
        <v>389.88799999999998</v>
      </c>
      <c r="AI7107" s="3">
        <v>393.47899999999998</v>
      </c>
      <c r="AJ7107" s="3">
        <v>392.16800000000001</v>
      </c>
      <c r="AK7107" s="3">
        <v>383.798</v>
      </c>
      <c r="AL7107" s="3">
        <v>439.77100000000002</v>
      </c>
      <c r="AM7107" s="3">
        <v>568.70000000000005</v>
      </c>
      <c r="AN7107" s="3">
        <v>649.25900000000001</v>
      </c>
      <c r="AO7107" s="3">
        <v>743.53</v>
      </c>
      <c r="AP7107" s="3">
        <v>891.50199999999995</v>
      </c>
      <c r="AQ7107" s="3">
        <v>979.03099999999995</v>
      </c>
      <c r="AR7107" s="3">
        <v>1041.624</v>
      </c>
      <c r="AS7107" s="3">
        <v>1073.934</v>
      </c>
      <c r="AT7107" s="3">
        <v>1107.2049999999999</v>
      </c>
      <c r="AU7107" s="3">
        <v>1144.6289999999999</v>
      </c>
      <c r="AV7107" s="3">
        <v>1175.125</v>
      </c>
      <c r="AW7107" s="3">
        <v>1201.434</v>
      </c>
      <c r="AX7107" s="3">
        <v>1228.7360000000001</v>
      </c>
      <c r="AY7107" s="3">
        <v>1257.298</v>
      </c>
      <c r="AZ7107" s="3">
        <v>1287.386</v>
      </c>
      <c r="BA7107">
        <v>1319.961</v>
      </c>
      <c r="BB7107">
        <v>2016</v>
      </c>
    </row>
    <row r="7108" spans="1:54" hidden="1" x14ac:dyDescent="0.2">
      <c r="A7108">
        <v>184</v>
      </c>
      <c r="B7108" t="s">
        <v>394</v>
      </c>
      <c r="C7108" t="s">
        <v>232</v>
      </c>
      <c r="D7108" t="s">
        <v>52</v>
      </c>
      <c r="E7108" t="s">
        <v>231</v>
      </c>
      <c r="F7108" t="s">
        <v>230</v>
      </c>
      <c r="G7108" t="s">
        <v>217</v>
      </c>
      <c r="I7108" t="s">
        <v>229</v>
      </c>
      <c r="J7108" s="3">
        <v>16.577000000000002</v>
      </c>
      <c r="K7108" s="3">
        <v>20.016999999999999</v>
      </c>
      <c r="L7108" s="3">
        <v>25.140999999999998</v>
      </c>
      <c r="M7108" s="3">
        <v>30.378</v>
      </c>
      <c r="N7108" s="3">
        <v>37.075000000000003</v>
      </c>
      <c r="O7108" s="3">
        <v>42.058999999999997</v>
      </c>
      <c r="P7108" s="3">
        <v>43.301000000000002</v>
      </c>
      <c r="Q7108" s="3">
        <v>43.139000000000003</v>
      </c>
      <c r="R7108" s="3">
        <v>39.625999999999998</v>
      </c>
      <c r="S7108" s="3">
        <v>41.033000000000001</v>
      </c>
      <c r="T7108" s="3">
        <v>42.51</v>
      </c>
      <c r="U7108" s="3">
        <v>43.085999999999999</v>
      </c>
      <c r="V7108" s="3">
        <v>45.420999999999999</v>
      </c>
      <c r="W7108" s="3">
        <v>56.16</v>
      </c>
      <c r="X7108" s="3">
        <v>58.683</v>
      </c>
      <c r="Y7108" s="3">
        <v>63.384</v>
      </c>
      <c r="Z7108" s="3">
        <v>67.525999999999996</v>
      </c>
      <c r="AA7108" s="3">
        <v>66.206000000000003</v>
      </c>
      <c r="AB7108" s="3">
        <v>64.212000000000003</v>
      </c>
      <c r="AC7108" s="3">
        <v>62.459000000000003</v>
      </c>
      <c r="AD7108" s="3">
        <v>57.959000000000003</v>
      </c>
      <c r="AE7108" s="3">
        <v>54.162999999999997</v>
      </c>
      <c r="AF7108" s="3">
        <v>51.268000000000001</v>
      </c>
      <c r="AG7108" s="3">
        <v>47.64</v>
      </c>
      <c r="AH7108" s="3">
        <v>45.261000000000003</v>
      </c>
      <c r="AI7108" s="3">
        <v>42.283999999999999</v>
      </c>
      <c r="AJ7108" s="3">
        <v>38.906999999999996</v>
      </c>
      <c r="AK7108" s="3">
        <v>35.51</v>
      </c>
      <c r="AL7108" s="3">
        <v>39.398000000000003</v>
      </c>
      <c r="AM7108" s="3">
        <v>52.704000000000001</v>
      </c>
      <c r="AN7108" s="3">
        <v>60.064999999999998</v>
      </c>
      <c r="AO7108" s="3">
        <v>69.459999999999994</v>
      </c>
      <c r="AP7108" s="3">
        <v>85.736999999999995</v>
      </c>
      <c r="AQ7108" s="3">
        <v>95.450999999999993</v>
      </c>
      <c r="AR7108" s="3">
        <v>100.367</v>
      </c>
      <c r="AS7108" s="3">
        <v>99.438999999999993</v>
      </c>
      <c r="AT7108" s="3">
        <v>98.988</v>
      </c>
      <c r="AU7108" s="3">
        <v>98.364000000000004</v>
      </c>
      <c r="AV7108" s="3">
        <v>96.707999999999998</v>
      </c>
      <c r="AW7108" s="3">
        <v>95.117999999999995</v>
      </c>
      <c r="AX7108" s="3">
        <v>93.870999999999995</v>
      </c>
      <c r="AY7108" s="3">
        <v>92.769000000000005</v>
      </c>
      <c r="AZ7108" s="3">
        <v>91.751999999999995</v>
      </c>
      <c r="BA7108">
        <v>90.923000000000002</v>
      </c>
      <c r="BB7108">
        <v>2016</v>
      </c>
    </row>
    <row r="7109" spans="1:54" hidden="1" x14ac:dyDescent="0.2">
      <c r="A7109">
        <v>184</v>
      </c>
      <c r="B7109" t="s">
        <v>394</v>
      </c>
      <c r="C7109" t="s">
        <v>228</v>
      </c>
      <c r="D7109" t="s">
        <v>52</v>
      </c>
      <c r="E7109" t="s">
        <v>227</v>
      </c>
      <c r="F7109" t="s">
        <v>226</v>
      </c>
      <c r="G7109" t="s">
        <v>225</v>
      </c>
      <c r="H7109" t="s">
        <v>222</v>
      </c>
      <c r="I7109" t="s">
        <v>1719</v>
      </c>
      <c r="J7109" s="3">
        <v>96.504000000000005</v>
      </c>
      <c r="K7109" s="3">
        <v>109.988</v>
      </c>
      <c r="L7109" s="3">
        <v>126.361</v>
      </c>
      <c r="M7109" s="3">
        <v>144.24100000000001</v>
      </c>
      <c r="N7109" s="3">
        <v>161.636</v>
      </c>
      <c r="O7109" s="3">
        <v>180.15</v>
      </c>
      <c r="P7109" s="3">
        <v>205.43299999999999</v>
      </c>
      <c r="Q7109" s="3">
        <v>229.304</v>
      </c>
      <c r="R7109" s="3">
        <v>254.37</v>
      </c>
      <c r="S7109" s="3">
        <v>285.28100000000001</v>
      </c>
      <c r="T7109" s="3">
        <v>318.04399999999998</v>
      </c>
      <c r="U7109" s="3">
        <v>349.09100000000001</v>
      </c>
      <c r="V7109" s="3">
        <v>375.9</v>
      </c>
      <c r="W7109" s="3">
        <v>391.78699999999998</v>
      </c>
      <c r="X7109" s="3">
        <v>415.358</v>
      </c>
      <c r="Y7109" s="3">
        <v>447.20499999999998</v>
      </c>
      <c r="Z7109" s="3">
        <v>473.85500000000002</v>
      </c>
      <c r="AA7109" s="3">
        <v>503.92099999999999</v>
      </c>
      <c r="AB7109" s="3">
        <v>539.49300000000005</v>
      </c>
      <c r="AC7109" s="3">
        <v>579.94200000000001</v>
      </c>
      <c r="AD7109" s="3">
        <v>646.25</v>
      </c>
      <c r="AE7109" s="3">
        <v>699.52800000000002</v>
      </c>
      <c r="AF7109" s="3">
        <v>749.28800000000001</v>
      </c>
      <c r="AG7109" s="3">
        <v>803.47199999999998</v>
      </c>
      <c r="AH7109" s="3">
        <v>861.42</v>
      </c>
      <c r="AI7109" s="3">
        <v>930.56600000000003</v>
      </c>
      <c r="AJ7109" s="3">
        <v>1007.974</v>
      </c>
      <c r="AK7109" s="3">
        <v>1080.807</v>
      </c>
      <c r="AL7109" s="3">
        <v>1116.2249999999999</v>
      </c>
      <c r="AM7109" s="3">
        <v>1079.0519999999999</v>
      </c>
      <c r="AN7109" s="3">
        <v>1080.9349999999999</v>
      </c>
      <c r="AO7109" s="3">
        <v>1070.4490000000001</v>
      </c>
      <c r="AP7109" s="3">
        <v>1039.8150000000001</v>
      </c>
      <c r="AQ7109" s="3">
        <v>1025.693</v>
      </c>
      <c r="AR7109" s="3">
        <v>1037.82</v>
      </c>
      <c r="AS7109" s="3">
        <v>1079.998</v>
      </c>
      <c r="AT7109" s="3">
        <v>1118.5219999999999</v>
      </c>
      <c r="AU7109" s="3">
        <v>1163.662</v>
      </c>
      <c r="AV7109" s="3">
        <v>1215.1220000000001</v>
      </c>
      <c r="AW7109" s="3">
        <v>1263.1010000000001</v>
      </c>
      <c r="AX7109" s="3">
        <v>1308.9659999999999</v>
      </c>
      <c r="AY7109" s="3">
        <v>1355.3</v>
      </c>
      <c r="AZ7109" s="3">
        <v>1403.123</v>
      </c>
      <c r="BA7109">
        <v>1451.729</v>
      </c>
      <c r="BB7109">
        <v>2016</v>
      </c>
    </row>
    <row r="7110" spans="1:54" hidden="1" x14ac:dyDescent="0.2">
      <c r="A7110">
        <v>184</v>
      </c>
      <c r="B7110" t="s">
        <v>394</v>
      </c>
      <c r="C7110" t="s">
        <v>224</v>
      </c>
      <c r="D7110" t="s">
        <v>52</v>
      </c>
      <c r="E7110" t="s">
        <v>219</v>
      </c>
      <c r="F7110" t="s">
        <v>218</v>
      </c>
      <c r="G7110" t="s">
        <v>223</v>
      </c>
      <c r="H7110" t="s">
        <v>222</v>
      </c>
      <c r="I7110" t="s">
        <v>795</v>
      </c>
      <c r="J7110" s="3">
        <v>-5.3</v>
      </c>
      <c r="K7110" s="3">
        <v>-5.1130000000000004</v>
      </c>
      <c r="L7110" s="3">
        <v>-4.7039999999999997</v>
      </c>
      <c r="M7110" s="3">
        <v>-2.4550000000000001</v>
      </c>
      <c r="N7110" s="3">
        <v>2.0859999999999999</v>
      </c>
      <c r="O7110" s="3">
        <v>2.0880000000000001</v>
      </c>
      <c r="P7110" s="3">
        <v>3.677</v>
      </c>
      <c r="Q7110" s="3">
        <v>-3.6999999999999998E-2</v>
      </c>
      <c r="R7110" s="3">
        <v>-3.6850000000000001</v>
      </c>
      <c r="S7110" s="3">
        <v>-11.507999999999999</v>
      </c>
      <c r="T7110" s="3">
        <v>-18.053999999999998</v>
      </c>
      <c r="U7110" s="3">
        <v>-20.055</v>
      </c>
      <c r="V7110" s="3">
        <v>-21.423999999999999</v>
      </c>
      <c r="W7110" s="3">
        <v>-9.3140000000000001</v>
      </c>
      <c r="X7110" s="3">
        <v>-10.042999999999999</v>
      </c>
      <c r="Y7110" s="3">
        <v>-5.84</v>
      </c>
      <c r="Z7110" s="3">
        <v>-4.8250000000000002</v>
      </c>
      <c r="AA7110" s="3">
        <v>-4.2679999999999998</v>
      </c>
      <c r="AB7110" s="3">
        <v>-10.273</v>
      </c>
      <c r="AC7110" s="3">
        <v>-20.908000000000001</v>
      </c>
      <c r="AD7110" s="3">
        <v>-26.273</v>
      </c>
      <c r="AE7110" s="3">
        <v>-27.504999999999999</v>
      </c>
      <c r="AF7110" s="3">
        <v>-26.443000000000001</v>
      </c>
      <c r="AG7110" s="3">
        <v>-35.277999999999999</v>
      </c>
      <c r="AH7110" s="3">
        <v>-59.811999999999998</v>
      </c>
      <c r="AI7110" s="3">
        <v>-86.861000000000004</v>
      </c>
      <c r="AJ7110" s="3">
        <v>-113.77800000000001</v>
      </c>
      <c r="AK7110" s="3">
        <v>-142.92699999999999</v>
      </c>
      <c r="AL7110" s="3">
        <v>-151.96199999999999</v>
      </c>
      <c r="AM7110" s="3">
        <v>-64.335999999999999</v>
      </c>
      <c r="AN7110" s="3">
        <v>-56.246000000000002</v>
      </c>
      <c r="AO7110" s="3">
        <v>-47.359000000000002</v>
      </c>
      <c r="AP7110" s="3">
        <v>-3.089</v>
      </c>
      <c r="AQ7110" s="3">
        <v>20.710999999999999</v>
      </c>
      <c r="AR7110" s="3">
        <v>14.906000000000001</v>
      </c>
      <c r="AS7110" s="3">
        <v>13.513999999999999</v>
      </c>
      <c r="AT7110" s="3">
        <v>23.773</v>
      </c>
      <c r="AU7110" s="3">
        <v>21.704000000000001</v>
      </c>
      <c r="AV7110" s="3">
        <v>23.709</v>
      </c>
      <c r="AW7110" s="3">
        <v>26.24</v>
      </c>
      <c r="AX7110" s="3">
        <v>28.164999999999999</v>
      </c>
      <c r="AY7110" s="3">
        <v>29.2</v>
      </c>
      <c r="AZ7110" s="3">
        <v>31.629000000000001</v>
      </c>
      <c r="BA7110">
        <v>34.603000000000002</v>
      </c>
      <c r="BB7110">
        <v>2016</v>
      </c>
    </row>
    <row r="7111" spans="1:54" hidden="1" x14ac:dyDescent="0.2">
      <c r="A7111">
        <v>184</v>
      </c>
      <c r="B7111" t="s">
        <v>394</v>
      </c>
      <c r="C7111" t="s">
        <v>220</v>
      </c>
      <c r="D7111" t="s">
        <v>52</v>
      </c>
      <c r="E7111" t="s">
        <v>219</v>
      </c>
      <c r="F7111" t="s">
        <v>218</v>
      </c>
      <c r="G7111" t="s">
        <v>217</v>
      </c>
      <c r="I7111" t="s">
        <v>216</v>
      </c>
      <c r="J7111" s="3">
        <v>-2.302</v>
      </c>
      <c r="K7111" s="3">
        <v>-2.5049999999999999</v>
      </c>
      <c r="L7111" s="3">
        <v>-2.3860000000000001</v>
      </c>
      <c r="M7111" s="3">
        <v>-1.4239999999999999</v>
      </c>
      <c r="N7111" s="3">
        <v>1.2130000000000001</v>
      </c>
      <c r="O7111" s="3">
        <v>1.1519999999999999</v>
      </c>
      <c r="P7111" s="3">
        <v>1.4670000000000001</v>
      </c>
      <c r="Q7111" s="3">
        <v>-1.2E-2</v>
      </c>
      <c r="R7111" s="3">
        <v>-0.98699999999999999</v>
      </c>
      <c r="S7111" s="3">
        <v>-2.7959999999999998</v>
      </c>
      <c r="T7111" s="3">
        <v>-3.3809999999999998</v>
      </c>
      <c r="U7111" s="3">
        <v>-3.488</v>
      </c>
      <c r="V7111" s="3">
        <v>-3.4079999999999999</v>
      </c>
      <c r="W7111" s="3">
        <v>-1.764</v>
      </c>
      <c r="X7111" s="3">
        <v>-1.8959999999999999</v>
      </c>
      <c r="Y7111" s="3">
        <v>-0.95399999999999996</v>
      </c>
      <c r="Z7111" s="3">
        <v>-0.75600000000000001</v>
      </c>
      <c r="AA7111" s="3">
        <v>-0.72599999999999998</v>
      </c>
      <c r="AB7111" s="3">
        <v>-1.665</v>
      </c>
      <c r="AC7111" s="3">
        <v>-3.2959999999999998</v>
      </c>
      <c r="AD7111" s="3">
        <v>-4.4009999999999998</v>
      </c>
      <c r="AE7111" s="3">
        <v>-4.391</v>
      </c>
      <c r="AF7111" s="3">
        <v>-3.738</v>
      </c>
      <c r="AG7111" s="3">
        <v>-3.8839999999999999</v>
      </c>
      <c r="AH7111" s="3">
        <v>-5.5860000000000003</v>
      </c>
      <c r="AI7111" s="3">
        <v>-7.4939999999999998</v>
      </c>
      <c r="AJ7111" s="3">
        <v>-8.99</v>
      </c>
      <c r="AK7111" s="3">
        <v>-9.6479999999999997</v>
      </c>
      <c r="AL7111" s="3">
        <v>-9.25</v>
      </c>
      <c r="AM7111" s="3">
        <v>-4.2809999999999997</v>
      </c>
      <c r="AN7111" s="3">
        <v>-3.9220000000000002</v>
      </c>
      <c r="AO7111" s="3">
        <v>-3.18</v>
      </c>
      <c r="AP7111" s="3">
        <v>-0.23100000000000001</v>
      </c>
      <c r="AQ7111" s="3">
        <v>1.52</v>
      </c>
      <c r="AR7111" s="3">
        <v>1.081</v>
      </c>
      <c r="AS7111" s="3">
        <v>1.1279999999999999</v>
      </c>
      <c r="AT7111" s="3">
        <v>1.921</v>
      </c>
      <c r="AU7111" s="3">
        <v>1.6519999999999999</v>
      </c>
      <c r="AV7111" s="3">
        <v>1.5740000000000001</v>
      </c>
      <c r="AW7111" s="3">
        <v>1.657</v>
      </c>
      <c r="AX7111" s="3">
        <v>1.696</v>
      </c>
      <c r="AY7111" s="3">
        <v>1.6870000000000001</v>
      </c>
      <c r="AZ7111" s="3">
        <v>1.7529999999999999</v>
      </c>
      <c r="BA7111">
        <v>1.8460000000000001</v>
      </c>
      <c r="BB7111">
        <v>2016</v>
      </c>
    </row>
    <row r="7112" spans="1:54" x14ac:dyDescent="0.2">
      <c r="A7112">
        <v>524</v>
      </c>
      <c r="B7112" t="s">
        <v>393</v>
      </c>
      <c r="C7112" t="s">
        <v>352</v>
      </c>
      <c r="D7112" t="s">
        <v>156</v>
      </c>
      <c r="E7112" t="s">
        <v>349</v>
      </c>
      <c r="F7112" t="s">
        <v>351</v>
      </c>
      <c r="G7112" t="s">
        <v>225</v>
      </c>
      <c r="H7112" t="s">
        <v>222</v>
      </c>
      <c r="I7112" t="s">
        <v>1720</v>
      </c>
      <c r="J7112" s="3">
        <v>1436.5619999999999</v>
      </c>
      <c r="K7112" s="3">
        <v>1513.348</v>
      </c>
      <c r="L7112" s="3">
        <v>1592.538</v>
      </c>
      <c r="M7112" s="3">
        <v>1645.32</v>
      </c>
      <c r="N7112" s="3">
        <v>1755.9649999999999</v>
      </c>
      <c r="O7112" s="3">
        <v>1843.01</v>
      </c>
      <c r="P7112" s="3">
        <v>1921.915</v>
      </c>
      <c r="Q7112" s="3">
        <v>1949.854</v>
      </c>
      <c r="R7112" s="3">
        <v>2002.4680000000001</v>
      </c>
      <c r="S7112" s="3">
        <v>2047.53</v>
      </c>
      <c r="T7112" s="3">
        <v>2173.9349999999999</v>
      </c>
      <c r="U7112" s="3">
        <v>2409.1680000000001</v>
      </c>
      <c r="V7112" s="3">
        <v>2333.64</v>
      </c>
      <c r="W7112" s="3">
        <v>2508.116</v>
      </c>
      <c r="X7112" s="3">
        <v>2709.663</v>
      </c>
      <c r="Y7112" s="3">
        <v>2873.6289999999999</v>
      </c>
      <c r="Z7112" s="3">
        <v>3223.123</v>
      </c>
      <c r="AA7112" s="3">
        <v>3554.817</v>
      </c>
      <c r="AB7112" s="3">
        <v>3496.3119999999999</v>
      </c>
      <c r="AC7112" s="3">
        <v>3596.9789999999998</v>
      </c>
      <c r="AD7112" s="3">
        <v>3899.759</v>
      </c>
      <c r="AE7112" s="3">
        <v>3823.7939999999999</v>
      </c>
      <c r="AF7112" s="3">
        <v>3966.2919999999999</v>
      </c>
      <c r="AG7112" s="3">
        <v>4201.9030000000002</v>
      </c>
      <c r="AH7112" s="3">
        <v>4430.6989999999996</v>
      </c>
      <c r="AI7112" s="3">
        <v>4707.2550000000001</v>
      </c>
      <c r="AJ7112" s="3">
        <v>5068.22</v>
      </c>
      <c r="AK7112" s="3">
        <v>5412.6959999999999</v>
      </c>
      <c r="AL7112" s="3">
        <v>5734.7560000000003</v>
      </c>
      <c r="AM7112" s="3">
        <v>5937.7020000000002</v>
      </c>
      <c r="AN7112" s="3">
        <v>6413.6679999999997</v>
      </c>
      <c r="AO7112" s="3">
        <v>6952.72</v>
      </c>
      <c r="AP7112" s="3">
        <v>7588.5169999999998</v>
      </c>
      <c r="AQ7112" s="3">
        <v>7846.2020000000002</v>
      </c>
      <c r="AR7112" s="3">
        <v>8235.4290000000001</v>
      </c>
      <c r="AS7112" s="3">
        <v>8647.8310000000001</v>
      </c>
      <c r="AT7112" s="3">
        <v>9034.2909999999993</v>
      </c>
      <c r="AU7112" s="3">
        <v>9315.48</v>
      </c>
      <c r="AV7112" s="3">
        <v>9691.8449999999993</v>
      </c>
      <c r="AW7112" s="3">
        <v>10127.977999999999</v>
      </c>
      <c r="AX7112" s="3">
        <v>10603.993</v>
      </c>
      <c r="AY7112" s="3">
        <v>11112.985000000001</v>
      </c>
      <c r="AZ7112" s="3">
        <v>11657.521000000001</v>
      </c>
      <c r="BA7112">
        <v>12240.397000000001</v>
      </c>
      <c r="BB7112">
        <v>2017</v>
      </c>
    </row>
    <row r="7113" spans="1:54" hidden="1" x14ac:dyDescent="0.2">
      <c r="A7113">
        <v>524</v>
      </c>
      <c r="B7113" t="s">
        <v>393</v>
      </c>
      <c r="C7113" t="s">
        <v>350</v>
      </c>
      <c r="D7113" t="s">
        <v>156</v>
      </c>
      <c r="E7113" t="s">
        <v>349</v>
      </c>
      <c r="F7113" t="s">
        <v>348</v>
      </c>
      <c r="G7113" t="s">
        <v>275</v>
      </c>
      <c r="I7113" t="s">
        <v>347</v>
      </c>
      <c r="J7113" s="3">
        <v>5.8470000000000004</v>
      </c>
      <c r="K7113" s="3">
        <v>5.3449999999999998</v>
      </c>
      <c r="L7113" s="3">
        <v>5.2329999999999997</v>
      </c>
      <c r="M7113" s="3">
        <v>3.3140000000000001</v>
      </c>
      <c r="N7113" s="3">
        <v>6.7249999999999996</v>
      </c>
      <c r="O7113" s="3">
        <v>4.9569999999999999</v>
      </c>
      <c r="P7113" s="3">
        <v>4.2809999999999997</v>
      </c>
      <c r="Q7113" s="3">
        <v>1.454</v>
      </c>
      <c r="R7113" s="3">
        <v>2.698</v>
      </c>
      <c r="S7113" s="3">
        <v>2.25</v>
      </c>
      <c r="T7113" s="3">
        <v>6.1740000000000004</v>
      </c>
      <c r="U7113" s="3">
        <v>10.821</v>
      </c>
      <c r="V7113" s="3">
        <v>-3.1349999999999998</v>
      </c>
      <c r="W7113" s="3">
        <v>7.4770000000000003</v>
      </c>
      <c r="X7113" s="3">
        <v>8.0359999999999996</v>
      </c>
      <c r="Y7113" s="3">
        <v>6.0510000000000002</v>
      </c>
      <c r="Z7113" s="3">
        <v>12.162000000000001</v>
      </c>
      <c r="AA7113" s="3">
        <v>10.291</v>
      </c>
      <c r="AB7113" s="3">
        <v>-1.6459999999999999</v>
      </c>
      <c r="AC7113" s="3">
        <v>2.879</v>
      </c>
      <c r="AD7113" s="3">
        <v>8.4179999999999993</v>
      </c>
      <c r="AE7113" s="3">
        <v>-1.948</v>
      </c>
      <c r="AF7113" s="3">
        <v>3.7269999999999999</v>
      </c>
      <c r="AG7113" s="3">
        <v>5.94</v>
      </c>
      <c r="AH7113" s="3">
        <v>5.4450000000000003</v>
      </c>
      <c r="AI7113" s="3">
        <v>6.242</v>
      </c>
      <c r="AJ7113" s="3">
        <v>7.6680000000000001</v>
      </c>
      <c r="AK7113" s="3">
        <v>6.7969999999999997</v>
      </c>
      <c r="AL7113" s="3">
        <v>5.95</v>
      </c>
      <c r="AM7113" s="3">
        <v>3.5390000000000001</v>
      </c>
      <c r="AN7113" s="3">
        <v>8.016</v>
      </c>
      <c r="AO7113" s="3">
        <v>8.4049999999999994</v>
      </c>
      <c r="AP7113" s="3">
        <v>9.1449999999999996</v>
      </c>
      <c r="AQ7113" s="3">
        <v>3.3959999999999999</v>
      </c>
      <c r="AR7113" s="3">
        <v>4.9610000000000003</v>
      </c>
      <c r="AS7113" s="3">
        <v>5.008</v>
      </c>
      <c r="AT7113" s="3">
        <v>4.4690000000000003</v>
      </c>
      <c r="AU7113" s="3">
        <v>3.1120000000000001</v>
      </c>
      <c r="AV7113" s="3">
        <v>4.04</v>
      </c>
      <c r="AW7113" s="3">
        <v>4.5</v>
      </c>
      <c r="AX7113" s="3">
        <v>4.7</v>
      </c>
      <c r="AY7113" s="3">
        <v>4.8</v>
      </c>
      <c r="AZ7113" s="3">
        <v>4.9000000000000004</v>
      </c>
      <c r="BA7113">
        <v>5</v>
      </c>
      <c r="BB7113">
        <v>2017</v>
      </c>
    </row>
    <row r="7114" spans="1:54" hidden="1" x14ac:dyDescent="0.2">
      <c r="A7114">
        <v>524</v>
      </c>
      <c r="B7114" t="s">
        <v>393</v>
      </c>
      <c r="C7114" t="s">
        <v>346</v>
      </c>
      <c r="D7114" t="s">
        <v>156</v>
      </c>
      <c r="E7114" t="s">
        <v>342</v>
      </c>
      <c r="F7114" t="s">
        <v>345</v>
      </c>
      <c r="G7114" t="s">
        <v>225</v>
      </c>
      <c r="H7114" t="s">
        <v>222</v>
      </c>
      <c r="I7114" t="s">
        <v>1720</v>
      </c>
      <c r="J7114" s="3">
        <v>83.072999999999993</v>
      </c>
      <c r="K7114" s="3">
        <v>100.61499999999999</v>
      </c>
      <c r="L7114" s="3">
        <v>117.462</v>
      </c>
      <c r="M7114" s="3">
        <v>143.93100000000001</v>
      </c>
      <c r="N7114" s="3">
        <v>181.97900000000001</v>
      </c>
      <c r="O7114" s="3">
        <v>192.19300000000001</v>
      </c>
      <c r="P7114" s="3">
        <v>212.43199999999999</v>
      </c>
      <c r="Q7114" s="3">
        <v>232.84899999999999</v>
      </c>
      <c r="R7114" s="3">
        <v>262.74599999999998</v>
      </c>
      <c r="S7114" s="3">
        <v>298.14699999999999</v>
      </c>
      <c r="T7114" s="3">
        <v>380.875</v>
      </c>
      <c r="U7114" s="3">
        <v>440.721</v>
      </c>
      <c r="V7114" s="3">
        <v>503.38099999999997</v>
      </c>
      <c r="W7114" s="3">
        <v>591.30399999999997</v>
      </c>
      <c r="X7114" s="3">
        <v>685.42499999999995</v>
      </c>
      <c r="Y7114" s="3">
        <v>790.4</v>
      </c>
      <c r="Z7114" s="3">
        <v>909.18499999999995</v>
      </c>
      <c r="AA7114" s="3">
        <v>1053.76</v>
      </c>
      <c r="AB7114" s="3">
        <v>1204.9259999999999</v>
      </c>
      <c r="AC7114" s="3">
        <v>1309.06</v>
      </c>
      <c r="AD7114" s="3">
        <v>1488.586</v>
      </c>
      <c r="AE7114" s="3">
        <v>1665.847</v>
      </c>
      <c r="AF7114" s="3">
        <v>1872.377</v>
      </c>
      <c r="AG7114" s="3">
        <v>2085.7399999999998</v>
      </c>
      <c r="AH7114" s="3">
        <v>2392.8820000000001</v>
      </c>
      <c r="AI7114" s="3">
        <v>2807.1089999999999</v>
      </c>
      <c r="AJ7114" s="3">
        <v>3363.1990000000001</v>
      </c>
      <c r="AK7114" s="3">
        <v>4095.6619999999998</v>
      </c>
      <c r="AL7114" s="3">
        <v>5047.8450000000003</v>
      </c>
      <c r="AM7114" s="3">
        <v>5533.7950000000001</v>
      </c>
      <c r="AN7114" s="3">
        <v>6413.6679999999997</v>
      </c>
      <c r="AO7114" s="3">
        <v>7219.1059999999998</v>
      </c>
      <c r="AP7114" s="3">
        <v>8732.4629999999997</v>
      </c>
      <c r="AQ7114" s="3">
        <v>9592.125</v>
      </c>
      <c r="AR7114" s="3">
        <v>10361.151</v>
      </c>
      <c r="AS7114" s="3">
        <v>10950.620999999999</v>
      </c>
      <c r="AT7114" s="3">
        <v>11906.752</v>
      </c>
      <c r="AU7114" s="3">
        <v>13289.456</v>
      </c>
      <c r="AV7114" s="3">
        <v>14524.472</v>
      </c>
      <c r="AW7114" s="3">
        <v>15899.031000000001</v>
      </c>
      <c r="AX7114" s="3">
        <v>17436.985000000001</v>
      </c>
      <c r="AY7114" s="3">
        <v>19141.973000000002</v>
      </c>
      <c r="AZ7114" s="3">
        <v>21033.725999999999</v>
      </c>
      <c r="BA7114">
        <v>23134.47</v>
      </c>
      <c r="BB7114">
        <v>2017</v>
      </c>
    </row>
    <row r="7115" spans="1:54" hidden="1" x14ac:dyDescent="0.2">
      <c r="A7115">
        <v>524</v>
      </c>
      <c r="B7115" t="s">
        <v>393</v>
      </c>
      <c r="C7115" t="s">
        <v>344</v>
      </c>
      <c r="D7115" t="s">
        <v>156</v>
      </c>
      <c r="E7115" t="s">
        <v>342</v>
      </c>
      <c r="F7115" t="s">
        <v>343</v>
      </c>
      <c r="G7115" t="s">
        <v>223</v>
      </c>
      <c r="H7115" t="s">
        <v>222</v>
      </c>
      <c r="I7115" t="s">
        <v>310</v>
      </c>
      <c r="J7115" s="3">
        <v>5.024</v>
      </c>
      <c r="K7115" s="3">
        <v>5.2279999999999998</v>
      </c>
      <c r="L7115" s="3">
        <v>5.6440000000000001</v>
      </c>
      <c r="M7115" s="3">
        <v>6.093</v>
      </c>
      <c r="N7115" s="3">
        <v>7.1420000000000003</v>
      </c>
      <c r="O7115" s="3">
        <v>7.0640000000000001</v>
      </c>
      <c r="P7115" s="3">
        <v>7.5709999999999997</v>
      </c>
      <c r="Q7115" s="3">
        <v>7.8840000000000003</v>
      </c>
      <c r="R7115" s="3">
        <v>8.24</v>
      </c>
      <c r="S7115" s="3">
        <v>8.2710000000000008</v>
      </c>
      <c r="T7115" s="3">
        <v>9.468</v>
      </c>
      <c r="U7115" s="3">
        <v>10.367000000000001</v>
      </c>
      <c r="V7115" s="3">
        <v>11.176</v>
      </c>
      <c r="W7115" s="3">
        <v>11.948</v>
      </c>
      <c r="X7115" s="3">
        <v>13.781000000000001</v>
      </c>
      <c r="Y7115" s="3">
        <v>14.635</v>
      </c>
      <c r="Z7115" s="3">
        <v>16.050999999999998</v>
      </c>
      <c r="AA7115" s="3">
        <v>17.888000000000002</v>
      </c>
      <c r="AB7115" s="3">
        <v>18.43</v>
      </c>
      <c r="AC7115" s="3">
        <v>18.532</v>
      </c>
      <c r="AD7115" s="3">
        <v>19.370999999999999</v>
      </c>
      <c r="AE7115" s="3">
        <v>18.61</v>
      </c>
      <c r="AF7115" s="3">
        <v>19.585000000000001</v>
      </c>
      <c r="AG7115" s="3">
        <v>21.620999999999999</v>
      </c>
      <c r="AH7115" s="3">
        <v>23.655000000000001</v>
      </c>
      <c r="AI7115" s="3">
        <v>27.945</v>
      </c>
      <c r="AJ7115" s="3">
        <v>32.359000000000002</v>
      </c>
      <c r="AK7115" s="3">
        <v>37.042999999999999</v>
      </c>
      <c r="AL7115" s="3">
        <v>46.601999999999997</v>
      </c>
      <c r="AM7115" s="3">
        <v>48.113</v>
      </c>
      <c r="AN7115" s="3">
        <v>56.71</v>
      </c>
      <c r="AO7115" s="3">
        <v>65.266999999999996</v>
      </c>
      <c r="AP7115" s="3">
        <v>68.418999999999997</v>
      </c>
      <c r="AQ7115" s="3">
        <v>74.463999999999999</v>
      </c>
      <c r="AR7115" s="3">
        <v>79.337999999999994</v>
      </c>
      <c r="AS7115" s="3">
        <v>79.557000000000002</v>
      </c>
      <c r="AT7115" s="3">
        <v>80.977999999999994</v>
      </c>
      <c r="AU7115" s="3">
        <v>87.590999999999994</v>
      </c>
      <c r="AV7115" s="3">
        <v>93.453999999999994</v>
      </c>
      <c r="AW7115" s="3">
        <v>99.650999999999996</v>
      </c>
      <c r="AX7115" s="3">
        <v>106.319</v>
      </c>
      <c r="AY7115" s="3">
        <v>113.526</v>
      </c>
      <c r="AZ7115" s="3">
        <v>121.367</v>
      </c>
      <c r="BA7115">
        <v>130.16900000000001</v>
      </c>
      <c r="BB7115">
        <v>2017</v>
      </c>
    </row>
    <row r="7116" spans="1:54" hidden="1" x14ac:dyDescent="0.2">
      <c r="A7116">
        <v>524</v>
      </c>
      <c r="B7116" t="s">
        <v>393</v>
      </c>
      <c r="C7116" t="s">
        <v>213</v>
      </c>
      <c r="D7116" t="s">
        <v>156</v>
      </c>
      <c r="E7116" t="s">
        <v>342</v>
      </c>
      <c r="F7116" t="s">
        <v>341</v>
      </c>
      <c r="G7116" t="s">
        <v>323</v>
      </c>
      <c r="H7116" t="s">
        <v>222</v>
      </c>
      <c r="I7116" t="s">
        <v>310</v>
      </c>
      <c r="J7116" s="3">
        <v>16.576000000000001</v>
      </c>
      <c r="K7116" s="3">
        <v>19.091999999999999</v>
      </c>
      <c r="L7116" s="3">
        <v>21.338000000000001</v>
      </c>
      <c r="M7116" s="3">
        <v>22.914999999999999</v>
      </c>
      <c r="N7116" s="3">
        <v>25.324000000000002</v>
      </c>
      <c r="O7116" s="3">
        <v>27.43</v>
      </c>
      <c r="P7116" s="3">
        <v>29.181000000000001</v>
      </c>
      <c r="Q7116" s="3">
        <v>30.361000000000001</v>
      </c>
      <c r="R7116" s="3">
        <v>32.271000000000001</v>
      </c>
      <c r="S7116" s="3">
        <v>34.280999999999999</v>
      </c>
      <c r="T7116" s="3">
        <v>37.743000000000002</v>
      </c>
      <c r="U7116" s="3">
        <v>43.22</v>
      </c>
      <c r="V7116" s="3">
        <v>42.819000000000003</v>
      </c>
      <c r="W7116" s="3">
        <v>47.115000000000002</v>
      </c>
      <c r="X7116" s="3">
        <v>51.984999999999999</v>
      </c>
      <c r="Y7116" s="3">
        <v>56.28</v>
      </c>
      <c r="Z7116" s="3">
        <v>64.277000000000001</v>
      </c>
      <c r="AA7116" s="3">
        <v>72.105999999999995</v>
      </c>
      <c r="AB7116" s="3">
        <v>71.688000000000002</v>
      </c>
      <c r="AC7116" s="3">
        <v>74.881</v>
      </c>
      <c r="AD7116" s="3">
        <v>83.031999999999996</v>
      </c>
      <c r="AE7116" s="3">
        <v>83.27</v>
      </c>
      <c r="AF7116" s="3">
        <v>87.698999999999998</v>
      </c>
      <c r="AG7116" s="3">
        <v>94.760999999999996</v>
      </c>
      <c r="AH7116" s="3">
        <v>102.66800000000001</v>
      </c>
      <c r="AI7116" s="3">
        <v>112.586</v>
      </c>
      <c r="AJ7116" s="3">
        <v>124.944</v>
      </c>
      <c r="AK7116" s="3">
        <v>136.98699999999999</v>
      </c>
      <c r="AL7116" s="3">
        <v>147.98500000000001</v>
      </c>
      <c r="AM7116" s="3">
        <v>154.386</v>
      </c>
      <c r="AN7116" s="3">
        <v>168.79900000000001</v>
      </c>
      <c r="AO7116" s="3">
        <v>186.76300000000001</v>
      </c>
      <c r="AP7116" s="3">
        <v>207.59700000000001</v>
      </c>
      <c r="AQ7116" s="3">
        <v>218.113</v>
      </c>
      <c r="AR7116" s="3">
        <v>233.041</v>
      </c>
      <c r="AS7116" s="3">
        <v>247.36500000000001</v>
      </c>
      <c r="AT7116" s="3">
        <v>261.71600000000001</v>
      </c>
      <c r="AU7116" s="3">
        <v>274.71800000000002</v>
      </c>
      <c r="AV7116" s="3">
        <v>292.31099999999998</v>
      </c>
      <c r="AW7116" s="3">
        <v>312.08999999999997</v>
      </c>
      <c r="AX7116" s="3">
        <v>333.178</v>
      </c>
      <c r="AY7116" s="3">
        <v>355.82499999999999</v>
      </c>
      <c r="AZ7116" s="3">
        <v>379.67</v>
      </c>
      <c r="BA7116">
        <v>405.59</v>
      </c>
      <c r="BB7116">
        <v>2017</v>
      </c>
    </row>
    <row r="7117" spans="1:54" hidden="1" x14ac:dyDescent="0.2">
      <c r="A7117">
        <v>524</v>
      </c>
      <c r="B7117" t="s">
        <v>393</v>
      </c>
      <c r="C7117" t="s">
        <v>340</v>
      </c>
      <c r="D7117" t="s">
        <v>156</v>
      </c>
      <c r="E7117" t="s">
        <v>339</v>
      </c>
      <c r="F7117" t="s">
        <v>338</v>
      </c>
      <c r="G7117" t="s">
        <v>295</v>
      </c>
      <c r="I7117" t="s">
        <v>337</v>
      </c>
      <c r="J7117" s="3">
        <v>5.7830000000000004</v>
      </c>
      <c r="K7117" s="3">
        <v>6.649</v>
      </c>
      <c r="L7117" s="3">
        <v>7.3760000000000003</v>
      </c>
      <c r="M7117" s="3">
        <v>8.7479999999999993</v>
      </c>
      <c r="N7117" s="3">
        <v>10.364000000000001</v>
      </c>
      <c r="O7117" s="3">
        <v>10.428000000000001</v>
      </c>
      <c r="P7117" s="3">
        <v>11.053000000000001</v>
      </c>
      <c r="Q7117" s="3">
        <v>11.942</v>
      </c>
      <c r="R7117" s="3">
        <v>13.121</v>
      </c>
      <c r="S7117" s="3">
        <v>14.561</v>
      </c>
      <c r="T7117" s="3">
        <v>17.52</v>
      </c>
      <c r="U7117" s="3">
        <v>18.294</v>
      </c>
      <c r="V7117" s="3">
        <v>21.571000000000002</v>
      </c>
      <c r="W7117" s="3">
        <v>23.576000000000001</v>
      </c>
      <c r="X7117" s="3">
        <v>25.295999999999999</v>
      </c>
      <c r="Y7117" s="3">
        <v>27.504999999999999</v>
      </c>
      <c r="Z7117" s="3">
        <v>28.207999999999998</v>
      </c>
      <c r="AA7117" s="3">
        <v>29.643000000000001</v>
      </c>
      <c r="AB7117" s="3">
        <v>34.463000000000001</v>
      </c>
      <c r="AC7117" s="3">
        <v>36.393000000000001</v>
      </c>
      <c r="AD7117" s="3">
        <v>38.170999999999999</v>
      </c>
      <c r="AE7117" s="3">
        <v>43.564999999999998</v>
      </c>
      <c r="AF7117" s="3">
        <v>47.207000000000001</v>
      </c>
      <c r="AG7117" s="3">
        <v>49.637999999999998</v>
      </c>
      <c r="AH7117" s="3">
        <v>54.006999999999998</v>
      </c>
      <c r="AI7117" s="3">
        <v>59.634</v>
      </c>
      <c r="AJ7117" s="3">
        <v>66.358999999999995</v>
      </c>
      <c r="AK7117" s="3">
        <v>75.668000000000006</v>
      </c>
      <c r="AL7117" s="3">
        <v>88.022000000000006</v>
      </c>
      <c r="AM7117" s="3">
        <v>93.197999999999993</v>
      </c>
      <c r="AN7117" s="3">
        <v>100</v>
      </c>
      <c r="AO7117" s="3">
        <v>103.831</v>
      </c>
      <c r="AP7117" s="3">
        <v>115.075</v>
      </c>
      <c r="AQ7117" s="3">
        <v>122.252</v>
      </c>
      <c r="AR7117" s="3">
        <v>125.812</v>
      </c>
      <c r="AS7117" s="3">
        <v>126.629</v>
      </c>
      <c r="AT7117" s="3">
        <v>131.79499999999999</v>
      </c>
      <c r="AU7117" s="3">
        <v>142.66</v>
      </c>
      <c r="AV7117" s="3">
        <v>149.863</v>
      </c>
      <c r="AW7117" s="3">
        <v>156.98099999999999</v>
      </c>
      <c r="AX7117" s="3">
        <v>164.43799999999999</v>
      </c>
      <c r="AY7117" s="3">
        <v>172.249</v>
      </c>
      <c r="AZ7117" s="3">
        <v>180.43100000000001</v>
      </c>
      <c r="BA7117">
        <v>189.001</v>
      </c>
      <c r="BB7117">
        <v>2017</v>
      </c>
    </row>
    <row r="7118" spans="1:54" hidden="1" x14ac:dyDescent="0.2">
      <c r="A7118">
        <v>524</v>
      </c>
      <c r="B7118" t="s">
        <v>393</v>
      </c>
      <c r="C7118" t="s">
        <v>336</v>
      </c>
      <c r="D7118" t="s">
        <v>156</v>
      </c>
      <c r="E7118" t="s">
        <v>333</v>
      </c>
      <c r="F7118" t="s">
        <v>335</v>
      </c>
      <c r="G7118" t="s">
        <v>225</v>
      </c>
      <c r="H7118" t="s">
        <v>322</v>
      </c>
      <c r="I7118" t="s">
        <v>330</v>
      </c>
      <c r="J7118" s="3">
        <v>98374.472999999998</v>
      </c>
      <c r="K7118" s="3">
        <v>102252.03599999999</v>
      </c>
      <c r="L7118" s="3">
        <v>106265.401</v>
      </c>
      <c r="M7118" s="3">
        <v>108521.273</v>
      </c>
      <c r="N7118" s="3">
        <v>114587.178</v>
      </c>
      <c r="O7118" s="3">
        <v>119095.986</v>
      </c>
      <c r="P7118" s="3">
        <v>122977.20699999999</v>
      </c>
      <c r="Q7118" s="3">
        <v>123533.626</v>
      </c>
      <c r="R7118" s="3">
        <v>125606.887</v>
      </c>
      <c r="S7118" s="3">
        <v>127149.44899999999</v>
      </c>
      <c r="T7118" s="3">
        <v>133640.79300000001</v>
      </c>
      <c r="U7118" s="3">
        <v>146471.76</v>
      </c>
      <c r="V7118" s="3">
        <v>140318.71100000001</v>
      </c>
      <c r="W7118" s="3">
        <v>148849.62</v>
      </c>
      <c r="X7118" s="3">
        <v>158478.34</v>
      </c>
      <c r="Y7118" s="3">
        <v>166297.98300000001</v>
      </c>
      <c r="Z7118" s="3">
        <v>184283.77799999999</v>
      </c>
      <c r="AA7118" s="3">
        <v>200814.435</v>
      </c>
      <c r="AB7118" s="3">
        <v>194943.50599999999</v>
      </c>
      <c r="AC7118" s="3">
        <v>197549.375</v>
      </c>
      <c r="AD7118" s="3">
        <v>211174.47200000001</v>
      </c>
      <c r="AE7118" s="3">
        <v>204131.66099999999</v>
      </c>
      <c r="AF7118" s="3">
        <v>208675.32399999999</v>
      </c>
      <c r="AG7118" s="3">
        <v>218487.69200000001</v>
      </c>
      <c r="AH7118" s="3">
        <v>227871.84</v>
      </c>
      <c r="AI7118" s="3">
        <v>239931.32</v>
      </c>
      <c r="AJ7118" s="3">
        <v>256318.24900000001</v>
      </c>
      <c r="AK7118" s="3">
        <v>271607.92700000003</v>
      </c>
      <c r="AL7118" s="3">
        <v>283253.78200000001</v>
      </c>
      <c r="AM7118" s="3">
        <v>289983.47499999998</v>
      </c>
      <c r="AN7118" s="3">
        <v>310213.68800000002</v>
      </c>
      <c r="AO7118" s="3">
        <v>333160.19</v>
      </c>
      <c r="AP7118" s="3">
        <v>371549.011</v>
      </c>
      <c r="AQ7118" s="3">
        <v>381272.26799999998</v>
      </c>
      <c r="AR7118" s="3">
        <v>396486.88299999997</v>
      </c>
      <c r="AS7118" s="3">
        <v>412469.28399999999</v>
      </c>
      <c r="AT7118" s="3">
        <v>426085.50699999998</v>
      </c>
      <c r="AU7118" s="3">
        <v>434409.625</v>
      </c>
      <c r="AV7118" s="3">
        <v>446881.29200000002</v>
      </c>
      <c r="AW7118" s="3">
        <v>461742.63799999998</v>
      </c>
      <c r="AX7118" s="3">
        <v>478011.31400000001</v>
      </c>
      <c r="AY7118" s="3">
        <v>495325.82699999999</v>
      </c>
      <c r="AZ7118" s="3">
        <v>513757.26500000001</v>
      </c>
      <c r="BA7118">
        <v>533382.53399999999</v>
      </c>
      <c r="BB7118">
        <v>2017</v>
      </c>
    </row>
    <row r="7119" spans="1:54" hidden="1" x14ac:dyDescent="0.2">
      <c r="A7119">
        <v>524</v>
      </c>
      <c r="B7119" t="s">
        <v>393</v>
      </c>
      <c r="C7119" t="s">
        <v>334</v>
      </c>
      <c r="D7119" t="s">
        <v>156</v>
      </c>
      <c r="E7119" t="s">
        <v>333</v>
      </c>
      <c r="F7119" t="s">
        <v>332</v>
      </c>
      <c r="G7119" t="s">
        <v>331</v>
      </c>
      <c r="H7119" t="s">
        <v>322</v>
      </c>
      <c r="I7119" t="s">
        <v>330</v>
      </c>
      <c r="J7119" s="3">
        <v>2642.5250000000001</v>
      </c>
      <c r="K7119" s="3">
        <v>2746.6840000000002</v>
      </c>
      <c r="L7119" s="3">
        <v>2854.49</v>
      </c>
      <c r="M7119" s="3">
        <v>2915.087</v>
      </c>
      <c r="N7119" s="3">
        <v>3078.029</v>
      </c>
      <c r="O7119" s="3">
        <v>3199.1439999999998</v>
      </c>
      <c r="P7119" s="3">
        <v>3303.4009999999998</v>
      </c>
      <c r="Q7119" s="3">
        <v>3318.348</v>
      </c>
      <c r="R7119" s="3">
        <v>3374.0390000000002</v>
      </c>
      <c r="S7119" s="3">
        <v>3415.4760000000001</v>
      </c>
      <c r="T7119" s="3">
        <v>3589.8449999999998</v>
      </c>
      <c r="U7119" s="3">
        <v>3934.509</v>
      </c>
      <c r="V7119" s="3">
        <v>3769.2269999999999</v>
      </c>
      <c r="W7119" s="3">
        <v>3998.3829999999998</v>
      </c>
      <c r="X7119" s="3">
        <v>4257.0290000000005</v>
      </c>
      <c r="Y7119" s="3">
        <v>4467.0789999999997</v>
      </c>
      <c r="Z7119" s="3">
        <v>4950.2120000000004</v>
      </c>
      <c r="AA7119" s="3">
        <v>5394.2569999999996</v>
      </c>
      <c r="AB7119" s="3">
        <v>5236.5529999999999</v>
      </c>
      <c r="AC7119" s="3">
        <v>5306.5510000000004</v>
      </c>
      <c r="AD7119" s="3">
        <v>5672.5469999999996</v>
      </c>
      <c r="AE7119" s="3">
        <v>5483.3639999999996</v>
      </c>
      <c r="AF7119" s="3">
        <v>5605.415</v>
      </c>
      <c r="AG7119" s="3">
        <v>5868.9939999999997</v>
      </c>
      <c r="AH7119" s="3">
        <v>6121.07</v>
      </c>
      <c r="AI7119" s="3">
        <v>6445.0110000000004</v>
      </c>
      <c r="AJ7119" s="3">
        <v>6885.1949999999997</v>
      </c>
      <c r="AK7119" s="3">
        <v>7295.9040000000005</v>
      </c>
      <c r="AL7119" s="3">
        <v>7608.7340000000004</v>
      </c>
      <c r="AM7119" s="3">
        <v>7789.5060000000003</v>
      </c>
      <c r="AN7119" s="3">
        <v>8332.9279999999999</v>
      </c>
      <c r="AO7119" s="3">
        <v>8949.3150000000005</v>
      </c>
      <c r="AP7119" s="3">
        <v>9980.5120000000006</v>
      </c>
      <c r="AQ7119" s="3">
        <v>10241.697</v>
      </c>
      <c r="AR7119" s="3">
        <v>10650.39</v>
      </c>
      <c r="AS7119" s="3">
        <v>11079.708000000001</v>
      </c>
      <c r="AT7119" s="3">
        <v>11445.465</v>
      </c>
      <c r="AU7119" s="3">
        <v>11669.066999999999</v>
      </c>
      <c r="AV7119" s="3">
        <v>12004.08</v>
      </c>
      <c r="AW7119" s="3">
        <v>12403.284</v>
      </c>
      <c r="AX7119" s="3">
        <v>12840.290999999999</v>
      </c>
      <c r="AY7119" s="3">
        <v>13305.392</v>
      </c>
      <c r="AZ7119" s="3">
        <v>13800.495000000001</v>
      </c>
      <c r="BA7119">
        <v>14327.666999999999</v>
      </c>
      <c r="BB7119">
        <v>2017</v>
      </c>
    </row>
    <row r="7120" spans="1:54" hidden="1" x14ac:dyDescent="0.2">
      <c r="A7120">
        <v>524</v>
      </c>
      <c r="B7120" t="s">
        <v>393</v>
      </c>
      <c r="C7120" t="s">
        <v>329</v>
      </c>
      <c r="D7120" t="s">
        <v>156</v>
      </c>
      <c r="E7120" t="s">
        <v>325</v>
      </c>
      <c r="F7120" t="s">
        <v>328</v>
      </c>
      <c r="G7120" t="s">
        <v>225</v>
      </c>
      <c r="H7120" t="s">
        <v>322</v>
      </c>
      <c r="I7120" t="s">
        <v>321</v>
      </c>
      <c r="J7120" s="3">
        <v>5688.7610000000004</v>
      </c>
      <c r="K7120" s="3">
        <v>6798.2370000000001</v>
      </c>
      <c r="L7120" s="3">
        <v>7837.88</v>
      </c>
      <c r="M7120" s="3">
        <v>9493.3629999999994</v>
      </c>
      <c r="N7120" s="3">
        <v>11875.244000000001</v>
      </c>
      <c r="O7120" s="3">
        <v>12419.583000000001</v>
      </c>
      <c r="P7120" s="3">
        <v>13592.85</v>
      </c>
      <c r="Q7120" s="3">
        <v>14752.201999999999</v>
      </c>
      <c r="R7120" s="3">
        <v>16481.024000000001</v>
      </c>
      <c r="S7120" s="3">
        <v>18514.648000000001</v>
      </c>
      <c r="T7120" s="3">
        <v>23413.992999999999</v>
      </c>
      <c r="U7120" s="3">
        <v>26794.825000000001</v>
      </c>
      <c r="V7120" s="3">
        <v>30267.612000000001</v>
      </c>
      <c r="W7120" s="3">
        <v>35092.199999999997</v>
      </c>
      <c r="X7120" s="3">
        <v>40088.034</v>
      </c>
      <c r="Y7120" s="3">
        <v>45740.716999999997</v>
      </c>
      <c r="Z7120" s="3">
        <v>51983.114000000001</v>
      </c>
      <c r="AA7120" s="3">
        <v>59527.735999999997</v>
      </c>
      <c r="AB7120" s="3">
        <v>67182.928</v>
      </c>
      <c r="AC7120" s="3">
        <v>71894.762000000002</v>
      </c>
      <c r="AD7120" s="3">
        <v>80607.873000000007</v>
      </c>
      <c r="AE7120" s="3">
        <v>88930.548999999999</v>
      </c>
      <c r="AF7120" s="3">
        <v>98509.89</v>
      </c>
      <c r="AG7120" s="3">
        <v>108452.9</v>
      </c>
      <c r="AH7120" s="3">
        <v>123066.459</v>
      </c>
      <c r="AI7120" s="3">
        <v>143079.85800000001</v>
      </c>
      <c r="AJ7120" s="3">
        <v>170089.155</v>
      </c>
      <c r="AK7120" s="3">
        <v>205519.45499999999</v>
      </c>
      <c r="AL7120" s="3">
        <v>249325.56</v>
      </c>
      <c r="AM7120" s="3">
        <v>270257.63</v>
      </c>
      <c r="AN7120" s="3">
        <v>310213.68800000002</v>
      </c>
      <c r="AO7120" s="3">
        <v>345924.86499999999</v>
      </c>
      <c r="AP7120" s="3">
        <v>427558.90100000001</v>
      </c>
      <c r="AQ7120" s="3">
        <v>466112.299</v>
      </c>
      <c r="AR7120" s="3">
        <v>498827.74099999998</v>
      </c>
      <c r="AS7120" s="3">
        <v>522303.77799999999</v>
      </c>
      <c r="AT7120" s="3">
        <v>561559.77899999998</v>
      </c>
      <c r="AU7120" s="3">
        <v>619728.40899999999</v>
      </c>
      <c r="AV7120" s="3">
        <v>669708.88800000004</v>
      </c>
      <c r="AW7120" s="3">
        <v>724849.59299999999</v>
      </c>
      <c r="AX7120" s="3">
        <v>786031.82</v>
      </c>
      <c r="AY7120" s="3">
        <v>853192.35699999996</v>
      </c>
      <c r="AZ7120" s="3">
        <v>926974.93500000006</v>
      </c>
      <c r="BA7120">
        <v>1008098.194</v>
      </c>
      <c r="BB7120">
        <v>2017</v>
      </c>
    </row>
    <row r="7121" spans="1:54" hidden="1" x14ac:dyDescent="0.2">
      <c r="A7121">
        <v>524</v>
      </c>
      <c r="B7121" t="s">
        <v>393</v>
      </c>
      <c r="C7121" t="s">
        <v>327</v>
      </c>
      <c r="D7121" t="s">
        <v>156</v>
      </c>
      <c r="E7121" t="s">
        <v>325</v>
      </c>
      <c r="F7121" t="s">
        <v>326</v>
      </c>
      <c r="G7121" t="s">
        <v>223</v>
      </c>
      <c r="H7121" t="s">
        <v>322</v>
      </c>
      <c r="I7121" t="s">
        <v>321</v>
      </c>
      <c r="J7121" s="3">
        <v>344.06400000000002</v>
      </c>
      <c r="K7121" s="3">
        <v>353.22899999999998</v>
      </c>
      <c r="L7121" s="3">
        <v>376.60399999999998</v>
      </c>
      <c r="M7121" s="3">
        <v>401.85</v>
      </c>
      <c r="N7121" s="3">
        <v>466.03100000000001</v>
      </c>
      <c r="O7121" s="3">
        <v>456.50799999999998</v>
      </c>
      <c r="P7121" s="3">
        <v>484.428</v>
      </c>
      <c r="Q7121" s="3">
        <v>499.47500000000002</v>
      </c>
      <c r="R7121" s="3">
        <v>516.86300000000006</v>
      </c>
      <c r="S7121" s="3">
        <v>513.625</v>
      </c>
      <c r="T7121" s="3">
        <v>582.03200000000004</v>
      </c>
      <c r="U7121" s="3">
        <v>630.274</v>
      </c>
      <c r="V7121" s="3">
        <v>672.00900000000001</v>
      </c>
      <c r="W7121" s="3">
        <v>709.09299999999996</v>
      </c>
      <c r="X7121" s="3">
        <v>805.99199999999996</v>
      </c>
      <c r="Y7121" s="3">
        <v>846.90599999999995</v>
      </c>
      <c r="Z7121" s="3">
        <v>917.73400000000004</v>
      </c>
      <c r="AA7121" s="3">
        <v>1010.51</v>
      </c>
      <c r="AB7121" s="3">
        <v>1027.5820000000001</v>
      </c>
      <c r="AC7121" s="3">
        <v>1017.776</v>
      </c>
      <c r="AD7121" s="3">
        <v>1048.9480000000001</v>
      </c>
      <c r="AE7121" s="3">
        <v>993.476</v>
      </c>
      <c r="AF7121" s="3">
        <v>1030.393</v>
      </c>
      <c r="AG7121" s="3">
        <v>1124.232</v>
      </c>
      <c r="AH7121" s="3">
        <v>1216.6030000000001</v>
      </c>
      <c r="AI7121" s="3">
        <v>1424.3920000000001</v>
      </c>
      <c r="AJ7121" s="3">
        <v>1636.5039999999999</v>
      </c>
      <c r="AK7121" s="3">
        <v>1858.8040000000001</v>
      </c>
      <c r="AL7121" s="3">
        <v>2301.797</v>
      </c>
      <c r="AM7121" s="3">
        <v>2349.7080000000001</v>
      </c>
      <c r="AN7121" s="3">
        <v>2742.9319999999998</v>
      </c>
      <c r="AO7121" s="3">
        <v>3127.471</v>
      </c>
      <c r="AP7121" s="3">
        <v>3349.94</v>
      </c>
      <c r="AQ7121" s="3">
        <v>3618.4369999999999</v>
      </c>
      <c r="AR7121" s="3">
        <v>3819.654</v>
      </c>
      <c r="AS7121" s="3">
        <v>3794.5709999999999</v>
      </c>
      <c r="AT7121" s="3">
        <v>3819.1640000000002</v>
      </c>
      <c r="AU7121" s="3">
        <v>4084.6260000000002</v>
      </c>
      <c r="AV7121" s="3">
        <v>4309.09</v>
      </c>
      <c r="AW7121" s="3">
        <v>4543.1639999999998</v>
      </c>
      <c r="AX7121" s="3">
        <v>4792.6760000000004</v>
      </c>
      <c r="AY7121" s="3">
        <v>5060.0469999999996</v>
      </c>
      <c r="AZ7121" s="3">
        <v>5348.7669999999998</v>
      </c>
      <c r="BA7121">
        <v>5672.174</v>
      </c>
      <c r="BB7121">
        <v>2017</v>
      </c>
    </row>
    <row r="7122" spans="1:54" hidden="1" x14ac:dyDescent="0.2">
      <c r="A7122">
        <v>524</v>
      </c>
      <c r="B7122" t="s">
        <v>393</v>
      </c>
      <c r="C7122" t="s">
        <v>212</v>
      </c>
      <c r="D7122" t="s">
        <v>156</v>
      </c>
      <c r="E7122" t="s">
        <v>325</v>
      </c>
      <c r="F7122" t="s">
        <v>324</v>
      </c>
      <c r="G7122" t="s">
        <v>323</v>
      </c>
      <c r="H7122" t="s">
        <v>322</v>
      </c>
      <c r="I7122" t="s">
        <v>321</v>
      </c>
      <c r="J7122" s="3">
        <v>1135.0820000000001</v>
      </c>
      <c r="K7122" s="3">
        <v>1289.9849999999999</v>
      </c>
      <c r="L7122" s="3">
        <v>1423.7950000000001</v>
      </c>
      <c r="M7122" s="3">
        <v>1511.4169999999999</v>
      </c>
      <c r="N7122" s="3">
        <v>1652.537</v>
      </c>
      <c r="O7122" s="3">
        <v>1772.5239999999999</v>
      </c>
      <c r="P7122" s="3">
        <v>1867.19</v>
      </c>
      <c r="Q7122" s="3">
        <v>1923.51</v>
      </c>
      <c r="R7122" s="3">
        <v>2024.2560000000001</v>
      </c>
      <c r="S7122" s="3">
        <v>2128.797</v>
      </c>
      <c r="T7122" s="3">
        <v>2320.2359999999999</v>
      </c>
      <c r="U7122" s="3">
        <v>2627.6469999999999</v>
      </c>
      <c r="V7122" s="3">
        <v>2574.6509999999998</v>
      </c>
      <c r="W7122" s="3">
        <v>2796.154</v>
      </c>
      <c r="X7122" s="3">
        <v>3040.3939999999998</v>
      </c>
      <c r="Y7122" s="3">
        <v>3256.951</v>
      </c>
      <c r="Z7122" s="3">
        <v>3675.0740000000001</v>
      </c>
      <c r="AA7122" s="3">
        <v>4073.3040000000001</v>
      </c>
      <c r="AB7122" s="3">
        <v>3997.125</v>
      </c>
      <c r="AC7122" s="3">
        <v>4112.5460000000003</v>
      </c>
      <c r="AD7122" s="3">
        <v>4496.2169999999996</v>
      </c>
      <c r="AE7122" s="3">
        <v>4445.3180000000002</v>
      </c>
      <c r="AF7122" s="3">
        <v>4614.027</v>
      </c>
      <c r="AG7122" s="3">
        <v>4927.3159999999998</v>
      </c>
      <c r="AH7122" s="3">
        <v>5280.2629999999999</v>
      </c>
      <c r="AI7122" s="3">
        <v>5738.5789999999997</v>
      </c>
      <c r="AJ7122" s="3">
        <v>6318.8890000000001</v>
      </c>
      <c r="AK7122" s="3">
        <v>6873.99</v>
      </c>
      <c r="AL7122" s="3">
        <v>7309.3530000000001</v>
      </c>
      <c r="AM7122" s="3">
        <v>7539.8389999999999</v>
      </c>
      <c r="AN7122" s="3">
        <v>8164.3909999999996</v>
      </c>
      <c r="AO7122" s="3">
        <v>8949.3150000000005</v>
      </c>
      <c r="AP7122" s="3">
        <v>10164.362999999999</v>
      </c>
      <c r="AQ7122" s="3">
        <v>10598.802</v>
      </c>
      <c r="AR7122" s="3">
        <v>11219.561</v>
      </c>
      <c r="AS7122" s="3">
        <v>11798.38</v>
      </c>
      <c r="AT7122" s="3">
        <v>12343.365</v>
      </c>
      <c r="AU7122" s="3">
        <v>12810.95</v>
      </c>
      <c r="AV7122" s="3">
        <v>13478.171</v>
      </c>
      <c r="AW7122" s="3">
        <v>14228.427</v>
      </c>
      <c r="AX7122" s="3">
        <v>15019.157999999999</v>
      </c>
      <c r="AY7122" s="3">
        <v>15859.781000000001</v>
      </c>
      <c r="AZ7122" s="3">
        <v>16732.396000000001</v>
      </c>
      <c r="BA7122">
        <v>17673.803</v>
      </c>
      <c r="BB7122">
        <v>2017</v>
      </c>
    </row>
    <row r="7123" spans="1:54" hidden="1" x14ac:dyDescent="0.2">
      <c r="A7123">
        <v>524</v>
      </c>
      <c r="B7123" t="s">
        <v>393</v>
      </c>
      <c r="C7123" t="s">
        <v>320</v>
      </c>
      <c r="D7123" t="s">
        <v>156</v>
      </c>
      <c r="E7123" t="s">
        <v>319</v>
      </c>
      <c r="F7123" t="s">
        <v>318</v>
      </c>
      <c r="G7123" t="s">
        <v>243</v>
      </c>
    </row>
    <row r="7124" spans="1:54" hidden="1" x14ac:dyDescent="0.2">
      <c r="A7124">
        <v>524</v>
      </c>
      <c r="B7124" t="s">
        <v>393</v>
      </c>
      <c r="C7124" t="s">
        <v>317</v>
      </c>
      <c r="D7124" t="s">
        <v>156</v>
      </c>
      <c r="E7124" t="s">
        <v>316</v>
      </c>
      <c r="F7124" s="3" t="s">
        <v>315</v>
      </c>
      <c r="G7124" t="s">
        <v>288</v>
      </c>
      <c r="I7124" t="s">
        <v>310</v>
      </c>
      <c r="J7124">
        <v>0.126</v>
      </c>
      <c r="K7124">
        <v>0.13</v>
      </c>
      <c r="L7124">
        <v>0.13600000000000001</v>
      </c>
      <c r="M7124">
        <v>0.13700000000000001</v>
      </c>
      <c r="N7124">
        <v>0.14000000000000001</v>
      </c>
      <c r="O7124">
        <v>0.14199999999999999</v>
      </c>
      <c r="P7124">
        <v>0.14299999999999999</v>
      </c>
      <c r="Q7124">
        <v>0.14000000000000001</v>
      </c>
      <c r="R7124">
        <v>0.13800000000000001</v>
      </c>
      <c r="S7124">
        <v>0.13600000000000001</v>
      </c>
      <c r="T7124">
        <v>0.13800000000000001</v>
      </c>
      <c r="U7124">
        <v>0.15</v>
      </c>
      <c r="V7124">
        <v>0.13</v>
      </c>
      <c r="W7124">
        <v>0.13700000000000001</v>
      </c>
      <c r="X7124">
        <v>0.14399999999999999</v>
      </c>
      <c r="Y7124">
        <v>0.14699999999999999</v>
      </c>
      <c r="Z7124">
        <v>0.159</v>
      </c>
      <c r="AA7124">
        <v>0.16900000000000001</v>
      </c>
      <c r="AB7124">
        <v>0.16200000000000001</v>
      </c>
      <c r="AC7124">
        <v>0.161</v>
      </c>
      <c r="AD7124">
        <v>0.16600000000000001</v>
      </c>
      <c r="AE7124">
        <v>0.159</v>
      </c>
      <c r="AF7124">
        <v>0.16</v>
      </c>
      <c r="AG7124">
        <v>0.16300000000000001</v>
      </c>
      <c r="AH7124">
        <v>0.16400000000000001</v>
      </c>
      <c r="AI7124">
        <v>0.16600000000000001</v>
      </c>
      <c r="AJ7124">
        <v>0.17</v>
      </c>
      <c r="AK7124">
        <v>0.17199999999999999</v>
      </c>
      <c r="AL7124">
        <v>0.17699999999999999</v>
      </c>
      <c r="AM7124">
        <v>0.184</v>
      </c>
      <c r="AN7124">
        <v>0.189</v>
      </c>
      <c r="AO7124">
        <v>0.19700000000000001</v>
      </c>
      <c r="AP7124">
        <v>0.20799999999999999</v>
      </c>
      <c r="AQ7124">
        <v>0.20799999999999999</v>
      </c>
      <c r="AR7124">
        <v>0.21099999999999999</v>
      </c>
      <c r="AS7124">
        <v>0.215</v>
      </c>
      <c r="AT7124">
        <v>0.217</v>
      </c>
      <c r="AU7124">
        <v>0.216</v>
      </c>
      <c r="AV7124">
        <v>0.217</v>
      </c>
      <c r="AW7124">
        <v>0.218</v>
      </c>
      <c r="AX7124">
        <v>0.22</v>
      </c>
      <c r="AY7124">
        <v>0.222</v>
      </c>
      <c r="AZ7124">
        <v>0.22500000000000001</v>
      </c>
      <c r="BA7124">
        <v>0.22800000000000001</v>
      </c>
      <c r="BB7124">
        <v>2017</v>
      </c>
    </row>
    <row r="7125" spans="1:54" hidden="1" x14ac:dyDescent="0.2">
      <c r="A7125">
        <v>524</v>
      </c>
      <c r="B7125" t="s">
        <v>393</v>
      </c>
      <c r="C7125" t="s">
        <v>314</v>
      </c>
      <c r="D7125" t="s">
        <v>156</v>
      </c>
      <c r="E7125" t="s">
        <v>313</v>
      </c>
      <c r="F7125" s="3" t="s">
        <v>312</v>
      </c>
      <c r="G7125" t="s">
        <v>311</v>
      </c>
      <c r="I7125" t="s">
        <v>310</v>
      </c>
      <c r="J7125">
        <v>5.0119999999999996</v>
      </c>
      <c r="K7125">
        <v>5.27</v>
      </c>
      <c r="L7125">
        <v>5.5049999999999999</v>
      </c>
      <c r="M7125">
        <v>6.2809999999999997</v>
      </c>
      <c r="N7125">
        <v>7.1859999999999999</v>
      </c>
      <c r="O7125">
        <v>7.0069999999999997</v>
      </c>
      <c r="P7125">
        <v>7.28</v>
      </c>
      <c r="Q7125">
        <v>7.6689999999999996</v>
      </c>
      <c r="R7125">
        <v>8.1419999999999995</v>
      </c>
      <c r="S7125">
        <v>8.6969999999999992</v>
      </c>
      <c r="T7125">
        <v>10.090999999999999</v>
      </c>
      <c r="U7125">
        <v>10.196999999999999</v>
      </c>
      <c r="V7125">
        <v>11.756</v>
      </c>
      <c r="W7125">
        <v>12.55</v>
      </c>
      <c r="X7125">
        <v>13.185</v>
      </c>
      <c r="Y7125">
        <v>14.044</v>
      </c>
      <c r="Z7125">
        <v>14.145</v>
      </c>
      <c r="AA7125">
        <v>14.614000000000001</v>
      </c>
      <c r="AB7125">
        <v>16.808</v>
      </c>
      <c r="AC7125">
        <v>17.481999999999999</v>
      </c>
      <c r="AD7125">
        <v>17.928000000000001</v>
      </c>
      <c r="AE7125">
        <v>20.004999999999999</v>
      </c>
      <c r="AF7125">
        <v>21.35</v>
      </c>
      <c r="AG7125">
        <v>22.010999999999999</v>
      </c>
      <c r="AH7125">
        <v>23.306999999999999</v>
      </c>
      <c r="AI7125">
        <v>24.933</v>
      </c>
      <c r="AJ7125">
        <v>26.917999999999999</v>
      </c>
      <c r="AK7125">
        <v>29.898</v>
      </c>
      <c r="AL7125">
        <v>34.11</v>
      </c>
      <c r="AM7125">
        <v>35.844000000000001</v>
      </c>
      <c r="AN7125">
        <v>37.996000000000002</v>
      </c>
      <c r="AO7125">
        <v>38.654000000000003</v>
      </c>
      <c r="AP7125">
        <v>42.064999999999998</v>
      </c>
      <c r="AQ7125">
        <v>43.978000000000002</v>
      </c>
      <c r="AR7125">
        <v>44.460999999999999</v>
      </c>
      <c r="AS7125">
        <v>44.268999999999998</v>
      </c>
      <c r="AT7125">
        <v>45.494999999999997</v>
      </c>
      <c r="AU7125">
        <v>48.375</v>
      </c>
      <c r="AV7125">
        <v>49.688000000000002</v>
      </c>
      <c r="AW7125">
        <v>50.944000000000003</v>
      </c>
      <c r="AX7125">
        <v>52.335000000000001</v>
      </c>
      <c r="AY7125">
        <v>53.795999999999999</v>
      </c>
      <c r="AZ7125">
        <v>55.4</v>
      </c>
      <c r="BA7125">
        <v>57.039000000000001</v>
      </c>
      <c r="BB7125">
        <v>2017</v>
      </c>
    </row>
    <row r="7126" spans="1:54" hidden="1" x14ac:dyDescent="0.2">
      <c r="A7126">
        <v>524</v>
      </c>
      <c r="B7126" t="s">
        <v>393</v>
      </c>
      <c r="C7126" t="s">
        <v>309</v>
      </c>
      <c r="D7126" t="s">
        <v>156</v>
      </c>
      <c r="E7126" t="s">
        <v>308</v>
      </c>
      <c r="F7126" t="s">
        <v>307</v>
      </c>
      <c r="G7126" t="s">
        <v>217</v>
      </c>
      <c r="I7126" t="s">
        <v>1720</v>
      </c>
      <c r="J7126" s="3">
        <v>44.622</v>
      </c>
      <c r="K7126" s="3">
        <v>27.353000000000002</v>
      </c>
      <c r="L7126" s="3">
        <v>29.015999999999998</v>
      </c>
      <c r="M7126" s="3">
        <v>24.382000000000001</v>
      </c>
      <c r="N7126" s="3">
        <v>23.571000000000002</v>
      </c>
      <c r="O7126" s="3">
        <v>22.084</v>
      </c>
      <c r="P7126" s="3">
        <v>21.501000000000001</v>
      </c>
      <c r="Q7126" s="3">
        <v>21.202999999999999</v>
      </c>
      <c r="R7126" s="3">
        <v>22.088999999999999</v>
      </c>
      <c r="S7126" s="3">
        <v>20.571999999999999</v>
      </c>
      <c r="T7126" s="3">
        <v>25.937999999999999</v>
      </c>
      <c r="U7126" s="3">
        <v>25.902000000000001</v>
      </c>
      <c r="V7126" s="3">
        <v>31.542999999999999</v>
      </c>
      <c r="W7126" s="3">
        <v>30.024999999999999</v>
      </c>
      <c r="X7126" s="3">
        <v>31.498999999999999</v>
      </c>
      <c r="Y7126" s="3">
        <v>30.518000000000001</v>
      </c>
      <c r="Z7126" s="3">
        <v>30.116</v>
      </c>
      <c r="AA7126" s="3">
        <v>26.922999999999998</v>
      </c>
      <c r="AB7126" s="3">
        <v>27.36</v>
      </c>
      <c r="AC7126" s="3">
        <v>28.445</v>
      </c>
      <c r="AD7126" s="3">
        <v>29.277000000000001</v>
      </c>
      <c r="AE7126" s="3">
        <v>23.282</v>
      </c>
      <c r="AF7126" s="3">
        <v>23.895</v>
      </c>
      <c r="AG7126" s="3">
        <v>23.196999999999999</v>
      </c>
      <c r="AH7126" s="3">
        <v>26.335999999999999</v>
      </c>
      <c r="AI7126" s="3">
        <v>28.026</v>
      </c>
      <c r="AJ7126" s="3">
        <v>30.207000000000001</v>
      </c>
      <c r="AK7126" s="3">
        <v>30.213000000000001</v>
      </c>
      <c r="AL7126" s="3">
        <v>29.698</v>
      </c>
      <c r="AM7126" s="3">
        <v>28.411000000000001</v>
      </c>
      <c r="AN7126" s="3">
        <v>30.352</v>
      </c>
      <c r="AO7126" s="3">
        <v>33.363999999999997</v>
      </c>
      <c r="AP7126" s="3">
        <v>39.055999999999997</v>
      </c>
      <c r="AQ7126" s="3">
        <v>33.249000000000002</v>
      </c>
      <c r="AR7126" s="3">
        <v>32.31</v>
      </c>
      <c r="AS7126" s="3">
        <v>28.44</v>
      </c>
      <c r="AT7126" s="3">
        <v>31.454000000000001</v>
      </c>
      <c r="AU7126" s="3">
        <v>31.893000000000001</v>
      </c>
      <c r="AV7126" s="3">
        <v>32.286999999999999</v>
      </c>
      <c r="AW7126" s="3">
        <v>33.180999999999997</v>
      </c>
      <c r="AX7126" s="3">
        <v>32.902999999999999</v>
      </c>
      <c r="AY7126" s="3">
        <v>32.912999999999997</v>
      </c>
      <c r="AZ7126" s="3">
        <v>33.067</v>
      </c>
      <c r="BA7126">
        <v>33.174999999999997</v>
      </c>
      <c r="BB7126">
        <v>2017</v>
      </c>
    </row>
    <row r="7127" spans="1:54" hidden="1" x14ac:dyDescent="0.2">
      <c r="A7127">
        <v>524</v>
      </c>
      <c r="B7127" t="s">
        <v>393</v>
      </c>
      <c r="C7127" t="s">
        <v>306</v>
      </c>
      <c r="D7127" t="s">
        <v>156</v>
      </c>
      <c r="E7127" t="s">
        <v>305</v>
      </c>
      <c r="F7127" t="s">
        <v>304</v>
      </c>
      <c r="G7127" t="s">
        <v>217</v>
      </c>
      <c r="I7127" t="s">
        <v>1720</v>
      </c>
      <c r="J7127" s="3">
        <v>26.356000000000002</v>
      </c>
      <c r="K7127" s="3">
        <v>13.22</v>
      </c>
      <c r="L7127" s="3">
        <v>13.519</v>
      </c>
      <c r="M7127" s="3">
        <v>15.305</v>
      </c>
      <c r="N7127" s="3">
        <v>21.614999999999998</v>
      </c>
      <c r="O7127" s="3">
        <v>15.012</v>
      </c>
      <c r="P7127" s="3">
        <v>12.958</v>
      </c>
      <c r="Q7127" s="3">
        <v>13.821999999999999</v>
      </c>
      <c r="R7127" s="3">
        <v>12.965</v>
      </c>
      <c r="S7127" s="3">
        <v>12.579000000000001</v>
      </c>
      <c r="T7127" s="3">
        <v>21.957000000000001</v>
      </c>
      <c r="U7127" s="3">
        <v>19.920999999999999</v>
      </c>
      <c r="V7127" s="3">
        <v>26.582999999999998</v>
      </c>
      <c r="W7127" s="3">
        <v>24.917999999999999</v>
      </c>
      <c r="X7127" s="3">
        <v>24.382999999999999</v>
      </c>
      <c r="Y7127" s="3">
        <v>23.788</v>
      </c>
      <c r="Z7127" s="3">
        <v>24.626000000000001</v>
      </c>
      <c r="AA7127" s="3">
        <v>23.954000000000001</v>
      </c>
      <c r="AB7127" s="3">
        <v>25.446999999999999</v>
      </c>
      <c r="AC7127" s="3">
        <v>24.821000000000002</v>
      </c>
      <c r="AD7127" s="3">
        <v>23.773</v>
      </c>
      <c r="AE7127" s="3">
        <v>22.318000000000001</v>
      </c>
      <c r="AF7127" s="3">
        <v>22.690999999999999</v>
      </c>
      <c r="AG7127" s="3">
        <v>22.856999999999999</v>
      </c>
      <c r="AH7127" s="3">
        <v>23.594999999999999</v>
      </c>
      <c r="AI7127" s="3">
        <v>25.859000000000002</v>
      </c>
      <c r="AJ7127" s="3">
        <v>25.573</v>
      </c>
      <c r="AK7127" s="3">
        <v>26.431000000000001</v>
      </c>
      <c r="AL7127" s="3">
        <v>21.361999999999998</v>
      </c>
      <c r="AM7127" s="3">
        <v>27.963999999999999</v>
      </c>
      <c r="AN7127" s="3">
        <v>28.457000000000001</v>
      </c>
      <c r="AO7127" s="3">
        <v>26.294</v>
      </c>
      <c r="AP7127" s="3">
        <v>33.234999999999999</v>
      </c>
      <c r="AQ7127" s="3">
        <v>29.838999999999999</v>
      </c>
      <c r="AR7127" s="3">
        <v>29.805</v>
      </c>
      <c r="AS7127" s="3">
        <v>26.074000000000002</v>
      </c>
      <c r="AT7127" s="3">
        <v>29.097000000000001</v>
      </c>
      <c r="AU7127" s="3">
        <v>28.998000000000001</v>
      </c>
      <c r="AV7127" s="3">
        <v>29.577999999999999</v>
      </c>
      <c r="AW7127" s="3">
        <v>30.73</v>
      </c>
      <c r="AX7127" s="3">
        <v>30.687000000000001</v>
      </c>
      <c r="AY7127" s="3">
        <v>30.719000000000001</v>
      </c>
      <c r="AZ7127" s="3">
        <v>30.934999999999999</v>
      </c>
      <c r="BA7127">
        <v>31.052</v>
      </c>
      <c r="BB7127">
        <v>2017</v>
      </c>
    </row>
    <row r="7128" spans="1:54" hidden="1" x14ac:dyDescent="0.2">
      <c r="A7128">
        <v>524</v>
      </c>
      <c r="B7128" t="s">
        <v>393</v>
      </c>
      <c r="C7128" t="s">
        <v>303</v>
      </c>
      <c r="D7128" t="s">
        <v>156</v>
      </c>
      <c r="E7128" t="s">
        <v>300</v>
      </c>
      <c r="F7128" t="s">
        <v>302</v>
      </c>
      <c r="G7128" t="s">
        <v>295</v>
      </c>
      <c r="I7128" t="s">
        <v>1721</v>
      </c>
      <c r="J7128" s="3">
        <v>4.1230000000000002</v>
      </c>
      <c r="K7128" s="3">
        <v>4.8630000000000004</v>
      </c>
      <c r="L7128" s="3">
        <v>5.39</v>
      </c>
      <c r="M7128" s="3">
        <v>6.1420000000000003</v>
      </c>
      <c r="N7128" s="3">
        <v>7.1639999999999997</v>
      </c>
      <c r="O7128" s="3">
        <v>7.2709999999999999</v>
      </c>
      <c r="P7128" s="3">
        <v>7.85</v>
      </c>
      <c r="Q7128" s="3">
        <v>8.4559999999999995</v>
      </c>
      <c r="R7128" s="3">
        <v>9.6389999999999993</v>
      </c>
      <c r="S7128" s="3">
        <v>10.755000000000001</v>
      </c>
      <c r="T7128" s="3">
        <v>13.066000000000001</v>
      </c>
      <c r="U7128" s="3">
        <v>14.657999999999999</v>
      </c>
      <c r="V7128" s="3">
        <v>16.327000000000002</v>
      </c>
      <c r="W7128" s="3">
        <v>18.245000000000001</v>
      </c>
      <c r="X7128" s="3">
        <v>19.786000000000001</v>
      </c>
      <c r="Y7128" s="3">
        <v>21.305</v>
      </c>
      <c r="Z7128" s="3">
        <v>24.7</v>
      </c>
      <c r="AA7128" s="3">
        <v>27.062999999999999</v>
      </c>
      <c r="AB7128" s="3">
        <v>29.599</v>
      </c>
      <c r="AC7128" s="3">
        <v>30.988</v>
      </c>
      <c r="AD7128" s="3">
        <v>32.902000000000001</v>
      </c>
      <c r="AE7128" s="3">
        <v>37.56</v>
      </c>
      <c r="AF7128" s="3">
        <v>41.148000000000003</v>
      </c>
      <c r="AG7128" s="3">
        <v>44.838000000000001</v>
      </c>
      <c r="AH7128" s="3">
        <v>48.878999999999998</v>
      </c>
      <c r="AI7128" s="3">
        <v>54.247</v>
      </c>
      <c r="AJ7128" s="3">
        <v>59.683</v>
      </c>
      <c r="AK7128" s="3">
        <v>69.138000000000005</v>
      </c>
      <c r="AL7128" s="3">
        <v>75.8</v>
      </c>
      <c r="AM7128" s="3">
        <v>78.400000000000006</v>
      </c>
      <c r="AN7128" s="3">
        <v>83.3</v>
      </c>
      <c r="AO7128" s="3">
        <v>88.9</v>
      </c>
      <c r="AP7128" s="3">
        <v>95.6</v>
      </c>
      <c r="AQ7128" s="3">
        <v>102.2</v>
      </c>
      <c r="AR7128" s="3">
        <v>105.1</v>
      </c>
      <c r="AS7128" s="3">
        <v>107.4</v>
      </c>
      <c r="AT7128" s="3">
        <v>111.7</v>
      </c>
      <c r="AU7128" s="3">
        <v>119</v>
      </c>
      <c r="AV7128" s="3">
        <v>124.77</v>
      </c>
      <c r="AW7128" s="3">
        <v>130.697</v>
      </c>
      <c r="AX7128" s="3">
        <v>137.036</v>
      </c>
      <c r="AY7128" s="3">
        <v>143.75</v>
      </c>
      <c r="AZ7128" s="3">
        <v>150.79400000000001</v>
      </c>
      <c r="BA7128">
        <v>158.18299999999999</v>
      </c>
      <c r="BB7128">
        <v>2017</v>
      </c>
    </row>
    <row r="7129" spans="1:54" hidden="1" x14ac:dyDescent="0.2">
      <c r="A7129">
        <v>524</v>
      </c>
      <c r="B7129" t="s">
        <v>393</v>
      </c>
      <c r="C7129" t="s">
        <v>301</v>
      </c>
      <c r="D7129" t="s">
        <v>156</v>
      </c>
      <c r="E7129" t="s">
        <v>300</v>
      </c>
      <c r="F7129" t="s">
        <v>299</v>
      </c>
      <c r="G7129" t="s">
        <v>275</v>
      </c>
      <c r="I7129" t="s">
        <v>298</v>
      </c>
      <c r="J7129" s="3">
        <v>26.145</v>
      </c>
      <c r="K7129" s="3">
        <v>17.969000000000001</v>
      </c>
      <c r="L7129" s="3">
        <v>10.826000000000001</v>
      </c>
      <c r="M7129" s="3">
        <v>13.964</v>
      </c>
      <c r="N7129" s="3">
        <v>16.638000000000002</v>
      </c>
      <c r="O7129" s="3">
        <v>1.4810000000000001</v>
      </c>
      <c r="P7129" s="3">
        <v>7.976</v>
      </c>
      <c r="Q7129" s="3">
        <v>7.7169999999999996</v>
      </c>
      <c r="R7129" s="3">
        <v>13.992000000000001</v>
      </c>
      <c r="S7129" s="3">
        <v>11.568</v>
      </c>
      <c r="T7129" s="3">
        <v>21.495000000000001</v>
      </c>
      <c r="U7129" s="3">
        <v>12.186</v>
      </c>
      <c r="V7129" s="3">
        <v>11.382999999999999</v>
      </c>
      <c r="W7129" s="3">
        <v>11.747</v>
      </c>
      <c r="X7129" s="3">
        <v>8.4480000000000004</v>
      </c>
      <c r="Y7129" s="3">
        <v>7.6749999999999998</v>
      </c>
      <c r="Z7129" s="3">
        <v>15.936999999999999</v>
      </c>
      <c r="AA7129" s="3">
        <v>9.5649999999999995</v>
      </c>
      <c r="AB7129" s="3">
        <v>9.3710000000000004</v>
      </c>
      <c r="AC7129" s="3">
        <v>4.6920000000000002</v>
      </c>
      <c r="AD7129" s="3">
        <v>6.1760000000000002</v>
      </c>
      <c r="AE7129" s="3">
        <v>14.157999999999999</v>
      </c>
      <c r="AF7129" s="3">
        <v>9.5510000000000002</v>
      </c>
      <c r="AG7129" s="3">
        <v>8.9689999999999994</v>
      </c>
      <c r="AH7129" s="3">
        <v>9.0109999999999992</v>
      </c>
      <c r="AI7129" s="3">
        <v>10.983000000000001</v>
      </c>
      <c r="AJ7129" s="3">
        <v>10.02</v>
      </c>
      <c r="AK7129" s="3">
        <v>15.842000000000001</v>
      </c>
      <c r="AL7129" s="3">
        <v>9.6359999999999992</v>
      </c>
      <c r="AM7129" s="3">
        <v>3.43</v>
      </c>
      <c r="AN7129" s="3">
        <v>6.25</v>
      </c>
      <c r="AO7129" s="3">
        <v>6.7229999999999999</v>
      </c>
      <c r="AP7129" s="3">
        <v>7.5369999999999999</v>
      </c>
      <c r="AQ7129" s="3">
        <v>6.9039999999999999</v>
      </c>
      <c r="AR7129" s="3">
        <v>2.8380000000000001</v>
      </c>
      <c r="AS7129" s="3">
        <v>2.1880000000000002</v>
      </c>
      <c r="AT7129" s="3">
        <v>4.0039999999999996</v>
      </c>
      <c r="AU7129" s="3">
        <v>6.5350000000000001</v>
      </c>
      <c r="AV7129" s="3">
        <v>4.8490000000000002</v>
      </c>
      <c r="AW7129" s="3">
        <v>4.75</v>
      </c>
      <c r="AX7129" s="3">
        <v>4.8499999999999996</v>
      </c>
      <c r="AY7129" s="3">
        <v>4.9000000000000004</v>
      </c>
      <c r="AZ7129" s="3">
        <v>4.9000000000000004</v>
      </c>
      <c r="BA7129">
        <v>4.9000000000000004</v>
      </c>
      <c r="BB7129">
        <v>2017</v>
      </c>
    </row>
    <row r="7130" spans="1:54" hidden="1" x14ac:dyDescent="0.2">
      <c r="A7130">
        <v>524</v>
      </c>
      <c r="B7130" t="s">
        <v>393</v>
      </c>
      <c r="C7130" t="s">
        <v>297</v>
      </c>
      <c r="D7130" t="s">
        <v>156</v>
      </c>
      <c r="E7130" t="s">
        <v>293</v>
      </c>
      <c r="F7130" t="s">
        <v>296</v>
      </c>
      <c r="G7130" t="s">
        <v>295</v>
      </c>
      <c r="I7130" t="s">
        <v>1721</v>
      </c>
      <c r="J7130" s="3">
        <v>3.7919999999999998</v>
      </c>
      <c r="K7130" s="3">
        <v>4.4850000000000003</v>
      </c>
      <c r="L7130" s="3">
        <v>4.7270000000000003</v>
      </c>
      <c r="M7130" s="3">
        <v>5.74</v>
      </c>
      <c r="N7130" s="3">
        <v>6.2839999999999998</v>
      </c>
      <c r="O7130" s="3">
        <v>6.3769999999999998</v>
      </c>
      <c r="P7130" s="3">
        <v>6.9560000000000004</v>
      </c>
      <c r="Q7130" s="3">
        <v>7.6630000000000003</v>
      </c>
      <c r="R7130" s="3">
        <v>8.8149999999999995</v>
      </c>
      <c r="S7130" s="3">
        <v>10.146000000000001</v>
      </c>
      <c r="T7130" s="3">
        <v>12.137</v>
      </c>
      <c r="U7130" s="3">
        <v>13.231</v>
      </c>
      <c r="V7130" s="3">
        <v>15.058999999999999</v>
      </c>
      <c r="W7130" s="3">
        <v>16.613</v>
      </c>
      <c r="X7130" s="3">
        <v>17.312000000000001</v>
      </c>
      <c r="Y7130" s="3">
        <v>19.305</v>
      </c>
      <c r="Z7130" s="3">
        <v>22.548999999999999</v>
      </c>
      <c r="AA7130" s="3">
        <v>24.971</v>
      </c>
      <c r="AB7130" s="3">
        <v>25.901</v>
      </c>
      <c r="AC7130" s="3">
        <v>26.933</v>
      </c>
      <c r="AD7130" s="3">
        <v>29.852</v>
      </c>
      <c r="AE7130" s="3">
        <v>33.081000000000003</v>
      </c>
      <c r="AF7130" s="3">
        <v>36.814999999999998</v>
      </c>
      <c r="AG7130" s="3">
        <v>41.3</v>
      </c>
      <c r="AH7130" s="3">
        <v>46.7</v>
      </c>
      <c r="AI7130" s="3">
        <v>50.2</v>
      </c>
      <c r="AJ7130" s="3">
        <v>56.9</v>
      </c>
      <c r="AK7130" s="3">
        <v>67.599999999999994</v>
      </c>
      <c r="AL7130" s="3">
        <v>77</v>
      </c>
      <c r="AM7130" s="3">
        <v>80.900000000000006</v>
      </c>
      <c r="AN7130" s="3">
        <v>86.4</v>
      </c>
      <c r="AO7130" s="3">
        <v>90.6</v>
      </c>
      <c r="AP7130" s="3">
        <v>99</v>
      </c>
      <c r="AQ7130" s="3">
        <v>103.6</v>
      </c>
      <c r="AR7130" s="3">
        <v>105</v>
      </c>
      <c r="AS7130" s="3">
        <v>109.8</v>
      </c>
      <c r="AT7130" s="3">
        <v>114.7</v>
      </c>
      <c r="AU7130" s="3">
        <v>122.9</v>
      </c>
      <c r="AV7130" s="3">
        <v>128.67599999999999</v>
      </c>
      <c r="AW7130" s="3">
        <v>134.85300000000001</v>
      </c>
      <c r="AX7130" s="3">
        <v>141.46100000000001</v>
      </c>
      <c r="AY7130" s="3">
        <v>148.392</v>
      </c>
      <c r="AZ7130" s="3">
        <v>155.66300000000001</v>
      </c>
      <c r="BA7130">
        <v>163.291</v>
      </c>
      <c r="BB7130">
        <v>2017</v>
      </c>
    </row>
    <row r="7131" spans="1:54" hidden="1" x14ac:dyDescent="0.2">
      <c r="A7131">
        <v>524</v>
      </c>
      <c r="B7131" t="s">
        <v>393</v>
      </c>
      <c r="C7131" t="s">
        <v>294</v>
      </c>
      <c r="D7131" t="s">
        <v>156</v>
      </c>
      <c r="E7131" t="s">
        <v>293</v>
      </c>
      <c r="F7131" t="s">
        <v>292</v>
      </c>
      <c r="G7131" t="s">
        <v>275</v>
      </c>
      <c r="I7131" t="s">
        <v>291</v>
      </c>
      <c r="J7131" s="3">
        <v>24.672000000000001</v>
      </c>
      <c r="K7131" s="3">
        <v>18.27</v>
      </c>
      <c r="L7131" s="3">
        <v>5.3879999999999999</v>
      </c>
      <c r="M7131" s="3">
        <v>21.434999999999999</v>
      </c>
      <c r="N7131" s="3">
        <v>9.4819999999999993</v>
      </c>
      <c r="O7131" s="3">
        <v>1.482</v>
      </c>
      <c r="P7131" s="3">
        <v>9.0739999999999998</v>
      </c>
      <c r="Q7131" s="3">
        <v>10.167</v>
      </c>
      <c r="R7131" s="3">
        <v>15.03</v>
      </c>
      <c r="S7131" s="3">
        <v>15.103</v>
      </c>
      <c r="T7131" s="3">
        <v>19.622</v>
      </c>
      <c r="U7131" s="3">
        <v>9.0150000000000006</v>
      </c>
      <c r="V7131" s="3">
        <v>13.815</v>
      </c>
      <c r="W7131" s="3">
        <v>10.32</v>
      </c>
      <c r="X7131" s="3">
        <v>4.21</v>
      </c>
      <c r="Y7131" s="3">
        <v>11.512</v>
      </c>
      <c r="Z7131" s="3">
        <v>16.800999999999998</v>
      </c>
      <c r="AA7131" s="3">
        <v>10.741</v>
      </c>
      <c r="AB7131" s="3">
        <v>3.7240000000000002</v>
      </c>
      <c r="AC7131" s="3">
        <v>3.984</v>
      </c>
      <c r="AD7131" s="3">
        <v>10.837</v>
      </c>
      <c r="AE7131" s="3">
        <v>10.817</v>
      </c>
      <c r="AF7131" s="3">
        <v>11.289</v>
      </c>
      <c r="AG7131" s="3">
        <v>12.182</v>
      </c>
      <c r="AH7131" s="3">
        <v>13.074999999999999</v>
      </c>
      <c r="AI7131" s="3">
        <v>7.4950000000000001</v>
      </c>
      <c r="AJ7131" s="3">
        <v>13.347</v>
      </c>
      <c r="AK7131" s="3">
        <v>18.805</v>
      </c>
      <c r="AL7131" s="3">
        <v>13.904999999999999</v>
      </c>
      <c r="AM7131" s="3">
        <v>5.0650000000000004</v>
      </c>
      <c r="AN7131" s="3">
        <v>6.7990000000000004</v>
      </c>
      <c r="AO7131" s="3">
        <v>4.8609999999999998</v>
      </c>
      <c r="AP7131" s="3">
        <v>9.2720000000000002</v>
      </c>
      <c r="AQ7131" s="3">
        <v>4.6459999999999999</v>
      </c>
      <c r="AR7131" s="3">
        <v>1.351</v>
      </c>
      <c r="AS7131" s="3">
        <v>4.5709999999999997</v>
      </c>
      <c r="AT7131" s="3">
        <v>4.4630000000000001</v>
      </c>
      <c r="AU7131" s="3">
        <v>7.149</v>
      </c>
      <c r="AV7131" s="3">
        <v>4.7</v>
      </c>
      <c r="AW7131" s="3">
        <v>4.8</v>
      </c>
      <c r="AX7131" s="3">
        <v>4.9000000000000004</v>
      </c>
      <c r="AY7131" s="3">
        <v>4.9000000000000004</v>
      </c>
      <c r="AZ7131" s="3">
        <v>4.9000000000000004</v>
      </c>
      <c r="BA7131">
        <v>4.9000000000000004</v>
      </c>
      <c r="BB7131">
        <v>2017</v>
      </c>
    </row>
    <row r="7132" spans="1:54" hidden="1" x14ac:dyDescent="0.2">
      <c r="A7132">
        <v>524</v>
      </c>
      <c r="B7132" t="s">
        <v>393</v>
      </c>
      <c r="C7132" t="s">
        <v>290</v>
      </c>
      <c r="D7132" t="s">
        <v>156</v>
      </c>
      <c r="E7132" t="s">
        <v>289</v>
      </c>
      <c r="G7132" t="s">
        <v>288</v>
      </c>
    </row>
    <row r="7133" spans="1:54" hidden="1" x14ac:dyDescent="0.2">
      <c r="A7133">
        <v>524</v>
      </c>
      <c r="B7133" t="s">
        <v>393</v>
      </c>
      <c r="C7133" t="s">
        <v>287</v>
      </c>
      <c r="D7133" t="s">
        <v>156</v>
      </c>
      <c r="E7133" t="s">
        <v>286</v>
      </c>
      <c r="F7133" t="s">
        <v>285</v>
      </c>
      <c r="G7133" t="s">
        <v>275</v>
      </c>
      <c r="I7133" t="s">
        <v>1722</v>
      </c>
      <c r="J7133" s="3">
        <v>16.562000000000001</v>
      </c>
      <c r="K7133" s="3">
        <v>-10.227</v>
      </c>
      <c r="L7133" s="3">
        <v>0</v>
      </c>
      <c r="M7133" s="3">
        <v>10.127000000000001</v>
      </c>
      <c r="N7133" s="3">
        <v>3.448</v>
      </c>
      <c r="O7133" s="3">
        <v>11.111000000000001</v>
      </c>
      <c r="P7133" s="3">
        <v>1</v>
      </c>
      <c r="Q7133" s="3" t="s">
        <v>355</v>
      </c>
      <c r="R7133" s="3">
        <v>-4.95</v>
      </c>
      <c r="S7133" s="3">
        <v>-6.25</v>
      </c>
      <c r="T7133" s="3">
        <v>5.6</v>
      </c>
      <c r="U7133" s="3">
        <v>13.2</v>
      </c>
      <c r="V7133" s="3">
        <v>15.7</v>
      </c>
      <c r="W7133" s="3">
        <v>17.100000000000001</v>
      </c>
      <c r="X7133" s="3">
        <v>12.2</v>
      </c>
      <c r="Y7133" s="3">
        <v>2.6619999999999999</v>
      </c>
      <c r="Z7133" s="3">
        <v>0.33800000000000002</v>
      </c>
      <c r="AA7133" s="3">
        <v>12.36</v>
      </c>
      <c r="AB7133" s="3">
        <v>8.5</v>
      </c>
      <c r="AC7133" s="3">
        <v>0.184</v>
      </c>
      <c r="AD7133" s="3">
        <v>12.971</v>
      </c>
      <c r="AE7133" s="3">
        <v>4.9710000000000001</v>
      </c>
      <c r="AF7133" s="3">
        <v>-11.833</v>
      </c>
      <c r="AG7133" s="3">
        <v>9.8759999999999994</v>
      </c>
      <c r="AH7133" s="3">
        <v>20.170999999999999</v>
      </c>
      <c r="AI7133" s="3">
        <v>-4.141</v>
      </c>
      <c r="AJ7133" s="3">
        <v>7.62</v>
      </c>
      <c r="AK7133" s="3">
        <v>-1.8460000000000001</v>
      </c>
      <c r="AL7133" s="3">
        <v>8.8369999999999997</v>
      </c>
      <c r="AM7133" s="3">
        <v>-27.574000000000002</v>
      </c>
      <c r="AN7133" s="3">
        <v>16.52</v>
      </c>
      <c r="AO7133" s="3">
        <v>35.261000000000003</v>
      </c>
      <c r="AP7133" s="3">
        <v>-18.905000000000001</v>
      </c>
      <c r="AQ7133" s="3">
        <v>1.7430000000000001</v>
      </c>
      <c r="AR7133" s="3">
        <v>10.363</v>
      </c>
      <c r="AS7133" s="3">
        <v>13.385999999999999</v>
      </c>
      <c r="AT7133" s="3">
        <v>9.8610000000000007</v>
      </c>
      <c r="AU7133" s="3">
        <v>2.4129999999999998</v>
      </c>
      <c r="AV7133" s="3">
        <v>0.42699999999999999</v>
      </c>
      <c r="AW7133" s="3">
        <v>5.3250000000000002</v>
      </c>
      <c r="AX7133" s="3">
        <v>3.976</v>
      </c>
      <c r="AY7133" s="3">
        <v>3.8570000000000002</v>
      </c>
      <c r="AZ7133" s="3">
        <v>4.37</v>
      </c>
      <c r="BA7133">
        <v>4.5339999999999998</v>
      </c>
      <c r="BB7133">
        <v>2016</v>
      </c>
    </row>
    <row r="7134" spans="1:54" hidden="1" x14ac:dyDescent="0.2">
      <c r="A7134">
        <v>524</v>
      </c>
      <c r="B7134" t="s">
        <v>393</v>
      </c>
      <c r="C7134" t="s">
        <v>284</v>
      </c>
      <c r="D7134" t="s">
        <v>156</v>
      </c>
      <c r="E7134" t="s">
        <v>283</v>
      </c>
      <c r="F7134" t="s">
        <v>282</v>
      </c>
      <c r="G7134" t="s">
        <v>275</v>
      </c>
      <c r="I7134" t="s">
        <v>1722</v>
      </c>
      <c r="J7134" s="3">
        <v>14.031000000000001</v>
      </c>
      <c r="K7134" s="3">
        <v>-10.227</v>
      </c>
      <c r="L7134" s="3" t="s">
        <v>355</v>
      </c>
      <c r="M7134" s="3">
        <v>10.127000000000001</v>
      </c>
      <c r="N7134" s="3">
        <v>3.448</v>
      </c>
      <c r="O7134" s="3">
        <v>11.111000000000001</v>
      </c>
      <c r="P7134" s="3">
        <v>1</v>
      </c>
      <c r="Q7134" s="3" t="s">
        <v>355</v>
      </c>
      <c r="R7134" s="3">
        <v>-4.95</v>
      </c>
      <c r="S7134" s="3">
        <v>-6.25</v>
      </c>
      <c r="T7134" s="3">
        <v>5.6</v>
      </c>
      <c r="U7134" s="3">
        <v>13.2</v>
      </c>
      <c r="V7134" s="3">
        <v>15.7</v>
      </c>
      <c r="W7134" s="3">
        <v>17.100000000000001</v>
      </c>
      <c r="X7134" s="3">
        <v>12.2</v>
      </c>
      <c r="Y7134" s="3">
        <v>2.6619999999999999</v>
      </c>
      <c r="Z7134" s="3">
        <v>0.33800000000000002</v>
      </c>
      <c r="AA7134" s="3">
        <v>12.36</v>
      </c>
      <c r="AB7134" s="3">
        <v>8.5</v>
      </c>
      <c r="AC7134" s="3">
        <v>0.184</v>
      </c>
      <c r="AD7134" s="3">
        <v>12.971</v>
      </c>
      <c r="AE7134" s="3">
        <v>4.9710000000000001</v>
      </c>
      <c r="AF7134" s="3">
        <v>-11.833</v>
      </c>
      <c r="AG7134" s="3">
        <v>9.8759999999999994</v>
      </c>
      <c r="AH7134" s="3">
        <v>20.170999999999999</v>
      </c>
      <c r="AI7134" s="3">
        <v>-4.141</v>
      </c>
      <c r="AJ7134" s="3">
        <v>7.62</v>
      </c>
      <c r="AK7134" s="3">
        <v>-1.8460000000000001</v>
      </c>
      <c r="AL7134" s="3">
        <v>8.8369999999999997</v>
      </c>
      <c r="AM7134" s="3">
        <v>-27.574000000000002</v>
      </c>
      <c r="AN7134" s="3">
        <v>16.52</v>
      </c>
      <c r="AO7134" s="3">
        <v>35.261000000000003</v>
      </c>
      <c r="AP7134" s="3">
        <v>-18.905000000000001</v>
      </c>
      <c r="AQ7134" s="3">
        <v>1.7430000000000001</v>
      </c>
      <c r="AR7134" s="3">
        <v>10.363</v>
      </c>
      <c r="AS7134" s="3">
        <v>13.385999999999999</v>
      </c>
      <c r="AT7134" s="3">
        <v>9.8610000000000007</v>
      </c>
      <c r="AU7134" s="3">
        <v>2.4129999999999998</v>
      </c>
      <c r="AV7134" s="3">
        <v>0.42699999999999999</v>
      </c>
      <c r="AW7134" s="3">
        <v>5.3250000000000002</v>
      </c>
      <c r="AX7134" s="3">
        <v>3.976</v>
      </c>
      <c r="AY7134" s="3">
        <v>3.8570000000000002</v>
      </c>
      <c r="AZ7134" s="3">
        <v>4.37</v>
      </c>
      <c r="BA7134">
        <v>4.5339999999999998</v>
      </c>
      <c r="BB7134">
        <v>2016</v>
      </c>
    </row>
    <row r="7135" spans="1:54" hidden="1" x14ac:dyDescent="0.2">
      <c r="A7135">
        <v>524</v>
      </c>
      <c r="B7135" t="s">
        <v>393</v>
      </c>
      <c r="C7135" t="s">
        <v>281</v>
      </c>
      <c r="D7135" t="s">
        <v>156</v>
      </c>
      <c r="E7135" t="s">
        <v>280</v>
      </c>
      <c r="F7135" t="s">
        <v>279</v>
      </c>
      <c r="G7135" t="s">
        <v>275</v>
      </c>
      <c r="I7135" t="s">
        <v>1722</v>
      </c>
      <c r="J7135" s="3">
        <v>4.4249999999999998</v>
      </c>
      <c r="K7135" s="3">
        <v>4.0540000000000003</v>
      </c>
      <c r="L7135" s="3">
        <v>5.1950000000000003</v>
      </c>
      <c r="M7135" s="3">
        <v>-4.9379999999999997</v>
      </c>
      <c r="N7135" s="3">
        <v>16.882999999999999</v>
      </c>
      <c r="O7135" s="3">
        <v>11.111000000000001</v>
      </c>
      <c r="P7135" s="3">
        <v>5</v>
      </c>
      <c r="Q7135" s="3">
        <v>-0.95199999999999996</v>
      </c>
      <c r="R7135" s="3">
        <v>-2.8849999999999998</v>
      </c>
      <c r="S7135" s="3">
        <v>1.98</v>
      </c>
      <c r="T7135" s="3">
        <v>16.5</v>
      </c>
      <c r="U7135" s="3">
        <v>1.2</v>
      </c>
      <c r="V7135" s="3">
        <v>4</v>
      </c>
      <c r="W7135" s="3">
        <v>14.3</v>
      </c>
      <c r="X7135" s="3">
        <v>9.4</v>
      </c>
      <c r="Y7135" s="3">
        <v>7.16</v>
      </c>
      <c r="Z7135" s="3">
        <v>4.1470000000000002</v>
      </c>
      <c r="AA7135" s="3">
        <v>10.619</v>
      </c>
      <c r="AB7135" s="3">
        <v>-1.5</v>
      </c>
      <c r="AC7135" s="3">
        <v>5.0759999999999996</v>
      </c>
      <c r="AD7135" s="3">
        <v>18.260999999999999</v>
      </c>
      <c r="AE7135" s="3">
        <v>11.345000000000001</v>
      </c>
      <c r="AF7135" s="3">
        <v>-13.515000000000001</v>
      </c>
      <c r="AG7135" s="3">
        <v>8.3829999999999991</v>
      </c>
      <c r="AH7135" s="3">
        <v>7.7</v>
      </c>
      <c r="AI7135" s="3">
        <v>-0.58199999999999996</v>
      </c>
      <c r="AJ7135" s="3">
        <v>4.6660000000000004</v>
      </c>
      <c r="AK7135" s="3">
        <v>2.31</v>
      </c>
      <c r="AL7135" s="3">
        <v>-2.2709999999999999</v>
      </c>
      <c r="AM7135" s="3">
        <v>-16.346</v>
      </c>
      <c r="AN7135" s="3">
        <v>13.791</v>
      </c>
      <c r="AO7135" s="3">
        <v>-11.016</v>
      </c>
      <c r="AP7135" s="3">
        <v>-8.3030000000000008</v>
      </c>
      <c r="AQ7135" s="3">
        <v>17.207999999999998</v>
      </c>
      <c r="AR7135" s="3">
        <v>13.242000000000001</v>
      </c>
      <c r="AS7135" s="3">
        <v>2.649</v>
      </c>
      <c r="AT7135" s="3">
        <v>9.9870000000000001</v>
      </c>
      <c r="AU7135" s="3">
        <v>3.5910000000000002</v>
      </c>
      <c r="AV7135" s="3">
        <v>6.2350000000000003</v>
      </c>
      <c r="AW7135" s="3">
        <v>5.13</v>
      </c>
      <c r="AX7135" s="3">
        <v>5.4930000000000003</v>
      </c>
      <c r="AY7135" s="3">
        <v>4.4640000000000004</v>
      </c>
      <c r="AZ7135" s="3">
        <v>5.4029999999999996</v>
      </c>
      <c r="BA7135">
        <v>5.33</v>
      </c>
      <c r="BB7135">
        <v>2016</v>
      </c>
    </row>
    <row r="7136" spans="1:54" hidden="1" x14ac:dyDescent="0.2">
      <c r="A7136">
        <v>524</v>
      </c>
      <c r="B7136" t="s">
        <v>393</v>
      </c>
      <c r="C7136" t="s">
        <v>278</v>
      </c>
      <c r="D7136" t="s">
        <v>156</v>
      </c>
      <c r="E7136" t="s">
        <v>277</v>
      </c>
      <c r="F7136" t="s">
        <v>276</v>
      </c>
      <c r="G7136" t="s">
        <v>275</v>
      </c>
      <c r="I7136" t="s">
        <v>1722</v>
      </c>
      <c r="J7136" s="3">
        <v>-0.99399999999999999</v>
      </c>
      <c r="K7136" s="3">
        <v>4.0540000000000003</v>
      </c>
      <c r="L7136" s="3">
        <v>5.1950000000000003</v>
      </c>
      <c r="M7136" s="3">
        <v>-4.9379999999999997</v>
      </c>
      <c r="N7136" s="3">
        <v>16.882999999999999</v>
      </c>
      <c r="O7136" s="3">
        <v>11.111000000000001</v>
      </c>
      <c r="P7136" s="3">
        <v>5</v>
      </c>
      <c r="Q7136" s="3">
        <v>-0.95199999999999996</v>
      </c>
      <c r="R7136" s="3">
        <v>-2.8849999999999998</v>
      </c>
      <c r="S7136" s="3">
        <v>1.98</v>
      </c>
      <c r="T7136" s="3">
        <v>16.5</v>
      </c>
      <c r="U7136" s="3">
        <v>1.2</v>
      </c>
      <c r="V7136" s="3">
        <v>4</v>
      </c>
      <c r="W7136" s="3">
        <v>14.3</v>
      </c>
      <c r="X7136" s="3">
        <v>9.4</v>
      </c>
      <c r="Y7136" s="3">
        <v>7.16</v>
      </c>
      <c r="Z7136" s="3">
        <v>4.1470000000000002</v>
      </c>
      <c r="AA7136" s="3">
        <v>10.619</v>
      </c>
      <c r="AB7136" s="3">
        <v>-1.5</v>
      </c>
      <c r="AC7136" s="3">
        <v>5.0759999999999996</v>
      </c>
      <c r="AD7136" s="3">
        <v>18.260999999999999</v>
      </c>
      <c r="AE7136" s="3">
        <v>11.345000000000001</v>
      </c>
      <c r="AF7136" s="3">
        <v>-13.515000000000001</v>
      </c>
      <c r="AG7136" s="3">
        <v>8.3829999999999991</v>
      </c>
      <c r="AH7136" s="3">
        <v>7.7</v>
      </c>
      <c r="AI7136" s="3">
        <v>-0.58199999999999996</v>
      </c>
      <c r="AJ7136" s="3">
        <v>4.6660000000000004</v>
      </c>
      <c r="AK7136" s="3">
        <v>2.31</v>
      </c>
      <c r="AL7136" s="3">
        <v>-2.2709999999999999</v>
      </c>
      <c r="AM7136" s="3">
        <v>-16.346</v>
      </c>
      <c r="AN7136" s="3">
        <v>13.791</v>
      </c>
      <c r="AO7136" s="3">
        <v>-11.016</v>
      </c>
      <c r="AP7136" s="3">
        <v>-8.3030000000000008</v>
      </c>
      <c r="AQ7136" s="3">
        <v>17.207999999999998</v>
      </c>
      <c r="AR7136" s="3">
        <v>13.242000000000001</v>
      </c>
      <c r="AS7136" s="3">
        <v>2.649</v>
      </c>
      <c r="AT7136" s="3">
        <v>9.9870000000000001</v>
      </c>
      <c r="AU7136" s="3">
        <v>3.5910000000000002</v>
      </c>
      <c r="AV7136" s="3">
        <v>6.2350000000000003</v>
      </c>
      <c r="AW7136" s="3">
        <v>5.13</v>
      </c>
      <c r="AX7136" s="3">
        <v>5.4930000000000003</v>
      </c>
      <c r="AY7136" s="3">
        <v>4.4640000000000004</v>
      </c>
      <c r="AZ7136" s="3">
        <v>5.4029999999999996</v>
      </c>
      <c r="BA7136">
        <v>5.33</v>
      </c>
      <c r="BB7136">
        <v>2016</v>
      </c>
    </row>
    <row r="7137" spans="1:54" hidden="1" x14ac:dyDescent="0.2">
      <c r="A7137">
        <v>524</v>
      </c>
      <c r="B7137" t="s">
        <v>393</v>
      </c>
      <c r="C7137" t="s">
        <v>274</v>
      </c>
      <c r="D7137" t="s">
        <v>156</v>
      </c>
      <c r="E7137" t="s">
        <v>273</v>
      </c>
      <c r="F7137" t="s">
        <v>272</v>
      </c>
      <c r="G7137" t="s">
        <v>271</v>
      </c>
      <c r="I7137" t="s">
        <v>1723</v>
      </c>
      <c r="J7137" s="3" t="s">
        <v>215</v>
      </c>
      <c r="K7137" s="3" t="s">
        <v>215</v>
      </c>
      <c r="L7137" s="3" t="s">
        <v>215</v>
      </c>
      <c r="M7137" s="3" t="s">
        <v>215</v>
      </c>
      <c r="N7137" s="3" t="s">
        <v>215</v>
      </c>
      <c r="O7137" s="3" t="s">
        <v>215</v>
      </c>
      <c r="P7137" s="3" t="s">
        <v>215</v>
      </c>
      <c r="Q7137" s="3" t="s">
        <v>215</v>
      </c>
      <c r="R7137" s="3" t="s">
        <v>215</v>
      </c>
      <c r="S7137" s="3" t="s">
        <v>215</v>
      </c>
      <c r="T7137" s="3">
        <v>15.897</v>
      </c>
      <c r="U7137" s="3">
        <v>14.664999999999999</v>
      </c>
      <c r="V7137" s="3">
        <v>14.566000000000001</v>
      </c>
      <c r="W7137" s="3">
        <v>13.776999999999999</v>
      </c>
      <c r="X7137" s="3">
        <v>13.127000000000001</v>
      </c>
      <c r="Y7137" s="3">
        <v>12.266999999999999</v>
      </c>
      <c r="Z7137" s="3">
        <v>11.294</v>
      </c>
      <c r="AA7137" s="3">
        <v>10.500999999999999</v>
      </c>
      <c r="AB7137" s="3">
        <v>9.1739999999999995</v>
      </c>
      <c r="AC7137" s="3">
        <v>8.8569999999999993</v>
      </c>
      <c r="AD7137" s="3">
        <v>7.5730000000000004</v>
      </c>
      <c r="AE7137" s="3">
        <v>7.9</v>
      </c>
      <c r="AF7137" s="3">
        <v>8.8000000000000007</v>
      </c>
      <c r="AG7137" s="3">
        <v>8.4</v>
      </c>
      <c r="AH7137" s="3">
        <v>8.3000000000000007</v>
      </c>
      <c r="AI7137" s="3">
        <v>7.7</v>
      </c>
      <c r="AJ7137" s="3">
        <v>6.6</v>
      </c>
      <c r="AK7137" s="3">
        <v>6.2</v>
      </c>
      <c r="AL7137" s="3">
        <v>6</v>
      </c>
      <c r="AM7137" s="3">
        <v>5.9</v>
      </c>
      <c r="AN7137" s="3">
        <v>5</v>
      </c>
      <c r="AO7137" s="3">
        <v>4.0999999999999996</v>
      </c>
      <c r="AP7137" s="3">
        <v>4</v>
      </c>
      <c r="AQ7137" s="3">
        <v>4.4000000000000004</v>
      </c>
      <c r="AR7137" s="3">
        <v>4.3</v>
      </c>
      <c r="AS7137" s="3">
        <v>4.7</v>
      </c>
      <c r="AT7137" s="3">
        <v>4.4000000000000004</v>
      </c>
      <c r="AU7137" s="3">
        <v>4.4000000000000004</v>
      </c>
      <c r="AV7137" s="3">
        <v>4.4000000000000004</v>
      </c>
      <c r="AW7137" s="3">
        <v>4.4000000000000004</v>
      </c>
      <c r="AX7137" s="3">
        <v>4.4000000000000004</v>
      </c>
      <c r="AY7137" s="3">
        <v>4.4000000000000004</v>
      </c>
      <c r="AZ7137" s="3">
        <v>4.4000000000000004</v>
      </c>
      <c r="BA7137">
        <v>4.4000000000000004</v>
      </c>
      <c r="BB7137">
        <v>2016</v>
      </c>
    </row>
    <row r="7138" spans="1:54" hidden="1" x14ac:dyDescent="0.2">
      <c r="A7138">
        <v>524</v>
      </c>
      <c r="B7138" t="s">
        <v>393</v>
      </c>
      <c r="C7138" t="s">
        <v>270</v>
      </c>
      <c r="D7138" t="s">
        <v>156</v>
      </c>
      <c r="E7138" t="s">
        <v>269</v>
      </c>
      <c r="F7138" t="s">
        <v>268</v>
      </c>
      <c r="G7138" t="s">
        <v>264</v>
      </c>
      <c r="H7138" t="s">
        <v>263</v>
      </c>
    </row>
    <row r="7139" spans="1:54" hidden="1" x14ac:dyDescent="0.2">
      <c r="A7139">
        <v>524</v>
      </c>
      <c r="B7139" t="s">
        <v>393</v>
      </c>
      <c r="C7139" t="s">
        <v>267</v>
      </c>
      <c r="D7139" t="s">
        <v>156</v>
      </c>
      <c r="E7139" t="s">
        <v>266</v>
      </c>
      <c r="F7139" t="s">
        <v>265</v>
      </c>
      <c r="G7139" t="s">
        <v>264</v>
      </c>
      <c r="H7139" t="s">
        <v>263</v>
      </c>
      <c r="I7139" t="s">
        <v>1724</v>
      </c>
      <c r="J7139" s="3">
        <v>14.603</v>
      </c>
      <c r="K7139" s="3">
        <v>14.8</v>
      </c>
      <c r="L7139" s="3">
        <v>14.986000000000001</v>
      </c>
      <c r="M7139" s="3">
        <v>15.161</v>
      </c>
      <c r="N7139" s="3">
        <v>15.324</v>
      </c>
      <c r="O7139" s="3">
        <v>15.475</v>
      </c>
      <c r="P7139" s="3">
        <v>15.628</v>
      </c>
      <c r="Q7139" s="3">
        <v>15.784000000000001</v>
      </c>
      <c r="R7139" s="3">
        <v>15.942</v>
      </c>
      <c r="S7139" s="3">
        <v>16.103000000000002</v>
      </c>
      <c r="T7139" s="3">
        <v>16.266999999999999</v>
      </c>
      <c r="U7139" s="3">
        <v>16.448</v>
      </c>
      <c r="V7139" s="3">
        <v>16.631</v>
      </c>
      <c r="W7139" s="3">
        <v>16.850000000000001</v>
      </c>
      <c r="X7139" s="3">
        <v>17.097999999999999</v>
      </c>
      <c r="Y7139" s="3">
        <v>17.28</v>
      </c>
      <c r="Z7139" s="3">
        <v>17.489999999999998</v>
      </c>
      <c r="AA7139" s="3">
        <v>17.702000000000002</v>
      </c>
      <c r="AB7139" s="3">
        <v>17.934999999999999</v>
      </c>
      <c r="AC7139" s="3">
        <v>18.207999999999998</v>
      </c>
      <c r="AD7139" s="3">
        <v>18.466999999999999</v>
      </c>
      <c r="AE7139" s="3">
        <v>18.731999999999999</v>
      </c>
      <c r="AF7139" s="3">
        <v>19.007000000000001</v>
      </c>
      <c r="AG7139" s="3">
        <v>19.231999999999999</v>
      </c>
      <c r="AH7139" s="3">
        <v>19.443999999999999</v>
      </c>
      <c r="AI7139" s="3">
        <v>19.619</v>
      </c>
      <c r="AJ7139" s="3">
        <v>19.773</v>
      </c>
      <c r="AK7139" s="3">
        <v>19.928000000000001</v>
      </c>
      <c r="AL7139" s="3">
        <v>20.245999999999999</v>
      </c>
      <c r="AM7139" s="3">
        <v>20.475999999999999</v>
      </c>
      <c r="AN7139" s="3">
        <v>20.675000000000001</v>
      </c>
      <c r="AO7139" s="3">
        <v>20.869</v>
      </c>
      <c r="AP7139" s="3">
        <v>20.423999999999999</v>
      </c>
      <c r="AQ7139" s="3">
        <v>20.579000000000001</v>
      </c>
      <c r="AR7139" s="3">
        <v>20.771000000000001</v>
      </c>
      <c r="AS7139" s="3">
        <v>20.966000000000001</v>
      </c>
      <c r="AT7139" s="3">
        <v>21.202999999999999</v>
      </c>
      <c r="AU7139" s="3">
        <v>21.443999999999999</v>
      </c>
      <c r="AV7139" s="3">
        <v>21.687999999999999</v>
      </c>
      <c r="AW7139" s="3">
        <v>21.934000000000001</v>
      </c>
      <c r="AX7139" s="3">
        <v>22.184000000000001</v>
      </c>
      <c r="AY7139" s="3">
        <v>22.436</v>
      </c>
      <c r="AZ7139" s="3">
        <v>22.690999999999999</v>
      </c>
      <c r="BA7139">
        <v>22.949000000000002</v>
      </c>
      <c r="BB7139">
        <v>2017</v>
      </c>
    </row>
    <row r="7140" spans="1:54" hidden="1" x14ac:dyDescent="0.2">
      <c r="A7140">
        <v>524</v>
      </c>
      <c r="B7140" t="s">
        <v>393</v>
      </c>
      <c r="C7140" t="s">
        <v>262</v>
      </c>
      <c r="D7140" t="s">
        <v>156</v>
      </c>
      <c r="E7140" t="s">
        <v>260</v>
      </c>
      <c r="F7140" t="s">
        <v>259</v>
      </c>
      <c r="G7140" t="s">
        <v>225</v>
      </c>
      <c r="H7140" t="s">
        <v>222</v>
      </c>
      <c r="I7140" t="s">
        <v>1725</v>
      </c>
      <c r="J7140" s="3" t="s">
        <v>215</v>
      </c>
      <c r="K7140" s="3" t="s">
        <v>215</v>
      </c>
      <c r="L7140" s="3" t="s">
        <v>215</v>
      </c>
      <c r="M7140" s="3" t="s">
        <v>215</v>
      </c>
      <c r="N7140" s="3" t="s">
        <v>215</v>
      </c>
      <c r="O7140" s="3" t="s">
        <v>215</v>
      </c>
      <c r="P7140" s="3" t="s">
        <v>215</v>
      </c>
      <c r="Q7140" s="3" t="s">
        <v>215</v>
      </c>
      <c r="R7140" s="3" t="s">
        <v>215</v>
      </c>
      <c r="S7140" s="3" t="s">
        <v>215</v>
      </c>
      <c r="T7140" s="3">
        <v>74.662000000000006</v>
      </c>
      <c r="U7140" s="3">
        <v>84.049000000000007</v>
      </c>
      <c r="V7140" s="3">
        <v>94.06</v>
      </c>
      <c r="W7140" s="3">
        <v>106.364</v>
      </c>
      <c r="X7140" s="3">
        <v>118.295</v>
      </c>
      <c r="Y7140" s="3">
        <v>144.23599999999999</v>
      </c>
      <c r="Z7140" s="3">
        <v>152.292</v>
      </c>
      <c r="AA7140" s="3">
        <v>170.958</v>
      </c>
      <c r="AB7140" s="3">
        <v>181.69</v>
      </c>
      <c r="AC7140" s="3">
        <v>201.97</v>
      </c>
      <c r="AD7140" s="3">
        <v>214.71899999999999</v>
      </c>
      <c r="AE7140" s="3">
        <v>239.798</v>
      </c>
      <c r="AF7140" s="3">
        <v>268.96899999999999</v>
      </c>
      <c r="AG7140" s="3">
        <v>284.42200000000003</v>
      </c>
      <c r="AH7140" s="3">
        <v>320.154</v>
      </c>
      <c r="AI7140" s="3">
        <v>412.38799999999998</v>
      </c>
      <c r="AJ7140" s="3">
        <v>507.90100000000001</v>
      </c>
      <c r="AK7140" s="3">
        <v>595.55799999999999</v>
      </c>
      <c r="AL7140" s="3">
        <v>686.48099999999999</v>
      </c>
      <c r="AM7140" s="3">
        <v>725.56700000000001</v>
      </c>
      <c r="AN7140" s="3">
        <v>834.19100000000003</v>
      </c>
      <c r="AO7140" s="3">
        <v>983.005</v>
      </c>
      <c r="AP7140" s="3">
        <v>1067.5329999999999</v>
      </c>
      <c r="AQ7140" s="3">
        <v>1153.306</v>
      </c>
      <c r="AR7140" s="3">
        <v>1204.6210000000001</v>
      </c>
      <c r="AS7140" s="3">
        <v>1460.8920000000001</v>
      </c>
      <c r="AT7140" s="3">
        <v>1693.557</v>
      </c>
      <c r="AU7140" s="3">
        <v>1839.5619999999999</v>
      </c>
      <c r="AV7140" s="3">
        <v>2090.4189999999999</v>
      </c>
      <c r="AW7140" s="3">
        <v>2485.212</v>
      </c>
      <c r="AX7140" s="3">
        <v>2740.9070000000002</v>
      </c>
      <c r="AY7140" s="3">
        <v>3032.1030000000001</v>
      </c>
      <c r="AZ7140" s="3">
        <v>3357.0740000000001</v>
      </c>
      <c r="BA7140">
        <v>3681.2130000000002</v>
      </c>
      <c r="BB7140">
        <v>2017</v>
      </c>
    </row>
    <row r="7141" spans="1:54" hidden="1" x14ac:dyDescent="0.2">
      <c r="A7141">
        <v>524</v>
      </c>
      <c r="B7141" t="s">
        <v>393</v>
      </c>
      <c r="C7141" t="s">
        <v>261</v>
      </c>
      <c r="D7141" t="s">
        <v>156</v>
      </c>
      <c r="E7141" t="s">
        <v>260</v>
      </c>
      <c r="F7141" t="s">
        <v>259</v>
      </c>
      <c r="G7141" t="s">
        <v>217</v>
      </c>
      <c r="I7141" t="s">
        <v>258</v>
      </c>
      <c r="J7141" s="3" t="s">
        <v>215</v>
      </c>
      <c r="K7141" s="3" t="s">
        <v>215</v>
      </c>
      <c r="L7141" s="3" t="s">
        <v>215</v>
      </c>
      <c r="M7141" s="3" t="s">
        <v>215</v>
      </c>
      <c r="N7141" s="3" t="s">
        <v>215</v>
      </c>
      <c r="O7141" s="3" t="s">
        <v>215</v>
      </c>
      <c r="P7141" s="3" t="s">
        <v>215</v>
      </c>
      <c r="Q7141" s="3" t="s">
        <v>215</v>
      </c>
      <c r="R7141" s="3" t="s">
        <v>215</v>
      </c>
      <c r="S7141" s="3" t="s">
        <v>215</v>
      </c>
      <c r="T7141" s="3">
        <v>19.603000000000002</v>
      </c>
      <c r="U7141" s="3">
        <v>19.071000000000002</v>
      </c>
      <c r="V7141" s="3">
        <v>18.686</v>
      </c>
      <c r="W7141" s="3">
        <v>17.988</v>
      </c>
      <c r="X7141" s="3">
        <v>17.259</v>
      </c>
      <c r="Y7141" s="3">
        <v>18.248000000000001</v>
      </c>
      <c r="Z7141" s="3">
        <v>16.75</v>
      </c>
      <c r="AA7141" s="3">
        <v>16.224</v>
      </c>
      <c r="AB7141" s="3">
        <v>15.079000000000001</v>
      </c>
      <c r="AC7141" s="3">
        <v>15.429</v>
      </c>
      <c r="AD7141" s="3">
        <v>14.423999999999999</v>
      </c>
      <c r="AE7141" s="3">
        <v>14.395</v>
      </c>
      <c r="AF7141" s="3">
        <v>14.365</v>
      </c>
      <c r="AG7141" s="3">
        <v>13.637</v>
      </c>
      <c r="AH7141" s="3">
        <v>13.379</v>
      </c>
      <c r="AI7141" s="3">
        <v>14.691000000000001</v>
      </c>
      <c r="AJ7141" s="3">
        <v>15.102</v>
      </c>
      <c r="AK7141" s="3">
        <v>14.541</v>
      </c>
      <c r="AL7141" s="3">
        <v>13.599</v>
      </c>
      <c r="AM7141" s="3">
        <v>13.112</v>
      </c>
      <c r="AN7141" s="3">
        <v>13.006</v>
      </c>
      <c r="AO7141" s="3">
        <v>13.617000000000001</v>
      </c>
      <c r="AP7141" s="3">
        <v>12.225</v>
      </c>
      <c r="AQ7141" s="3">
        <v>12.023</v>
      </c>
      <c r="AR7141" s="3">
        <v>11.625999999999999</v>
      </c>
      <c r="AS7141" s="3">
        <v>13.340999999999999</v>
      </c>
      <c r="AT7141" s="3">
        <v>14.224</v>
      </c>
      <c r="AU7141" s="3">
        <v>13.842000000000001</v>
      </c>
      <c r="AV7141" s="3">
        <v>14.391999999999999</v>
      </c>
      <c r="AW7141" s="3">
        <v>15.631</v>
      </c>
      <c r="AX7141" s="3">
        <v>15.718999999999999</v>
      </c>
      <c r="AY7141" s="3">
        <v>15.84</v>
      </c>
      <c r="AZ7141" s="3">
        <v>15.96</v>
      </c>
      <c r="BA7141">
        <v>15.912000000000001</v>
      </c>
      <c r="BB7141">
        <v>2017</v>
      </c>
    </row>
    <row r="7142" spans="1:54" hidden="1" x14ac:dyDescent="0.2">
      <c r="A7142">
        <v>524</v>
      </c>
      <c r="B7142" t="s">
        <v>393</v>
      </c>
      <c r="C7142" t="s">
        <v>257</v>
      </c>
      <c r="D7142" t="s">
        <v>156</v>
      </c>
      <c r="E7142" t="s">
        <v>255</v>
      </c>
      <c r="F7142" t="s">
        <v>254</v>
      </c>
      <c r="G7142" t="s">
        <v>225</v>
      </c>
      <c r="H7142" t="s">
        <v>222</v>
      </c>
      <c r="I7142" t="s">
        <v>1725</v>
      </c>
      <c r="J7142" s="3" t="s">
        <v>215</v>
      </c>
      <c r="K7142" s="3" t="s">
        <v>215</v>
      </c>
      <c r="L7142" s="3" t="s">
        <v>215</v>
      </c>
      <c r="M7142" s="3" t="s">
        <v>215</v>
      </c>
      <c r="N7142" s="3" t="s">
        <v>215</v>
      </c>
      <c r="O7142" s="3" t="s">
        <v>215</v>
      </c>
      <c r="P7142" s="3" t="s">
        <v>215</v>
      </c>
      <c r="Q7142" s="3" t="s">
        <v>215</v>
      </c>
      <c r="R7142" s="3" t="s">
        <v>215</v>
      </c>
      <c r="S7142" s="3" t="s">
        <v>215</v>
      </c>
      <c r="T7142" s="3">
        <v>99.813999999999993</v>
      </c>
      <c r="U7142" s="3">
        <v>120.369</v>
      </c>
      <c r="V7142" s="3">
        <v>119.824</v>
      </c>
      <c r="W7142" s="3">
        <v>141.65899999999999</v>
      </c>
      <c r="X7142" s="3">
        <v>170.76400000000001</v>
      </c>
      <c r="Y7142" s="3">
        <v>202.327</v>
      </c>
      <c r="Z7142" s="3">
        <v>217.066</v>
      </c>
      <c r="AA7142" s="3">
        <v>233.15799999999999</v>
      </c>
      <c r="AB7142" s="3">
        <v>266.20499999999998</v>
      </c>
      <c r="AC7142" s="3">
        <v>277.529</v>
      </c>
      <c r="AD7142" s="3">
        <v>334.39800000000002</v>
      </c>
      <c r="AE7142" s="3">
        <v>385.82400000000001</v>
      </c>
      <c r="AF7142" s="3">
        <v>402.6</v>
      </c>
      <c r="AG7142" s="3">
        <v>417.06400000000002</v>
      </c>
      <c r="AH7142" s="3">
        <v>476.548</v>
      </c>
      <c r="AI7142" s="3">
        <v>584.54999999999995</v>
      </c>
      <c r="AJ7142" s="3">
        <v>713.47400000000005</v>
      </c>
      <c r="AK7142" s="3">
        <v>841.45399999999995</v>
      </c>
      <c r="AL7142" s="3">
        <v>995.91</v>
      </c>
      <c r="AM7142" s="3">
        <v>1201.9269999999999</v>
      </c>
      <c r="AN7142" s="3">
        <v>1280.2059999999999</v>
      </c>
      <c r="AO7142" s="3">
        <v>1433.181</v>
      </c>
      <c r="AP7142" s="3">
        <v>1556.4970000000001</v>
      </c>
      <c r="AQ7142" s="3">
        <v>1650.6959999999999</v>
      </c>
      <c r="AR7142" s="3">
        <v>1850.239</v>
      </c>
      <c r="AS7142" s="3">
        <v>2228.8200000000002</v>
      </c>
      <c r="AT7142" s="3">
        <v>2333.8829999999998</v>
      </c>
      <c r="AU7142" s="3">
        <v>2573.056</v>
      </c>
      <c r="AV7142" s="3">
        <v>2734.473</v>
      </c>
      <c r="AW7142" s="3">
        <v>3035.2739999999999</v>
      </c>
      <c r="AX7142" s="3">
        <v>3349.3380000000002</v>
      </c>
      <c r="AY7142" s="3">
        <v>3702.0230000000001</v>
      </c>
      <c r="AZ7142" s="3">
        <v>4095.252</v>
      </c>
      <c r="BA7142">
        <v>4481.2860000000001</v>
      </c>
      <c r="BB7142">
        <v>2017</v>
      </c>
    </row>
    <row r="7143" spans="1:54" hidden="1" x14ac:dyDescent="0.2">
      <c r="A7143">
        <v>524</v>
      </c>
      <c r="B7143" t="s">
        <v>393</v>
      </c>
      <c r="C7143" t="s">
        <v>256</v>
      </c>
      <c r="D7143" t="s">
        <v>156</v>
      </c>
      <c r="E7143" t="s">
        <v>255</v>
      </c>
      <c r="F7143" t="s">
        <v>254</v>
      </c>
      <c r="G7143" t="s">
        <v>217</v>
      </c>
      <c r="I7143" t="s">
        <v>253</v>
      </c>
      <c r="J7143" s="3" t="s">
        <v>215</v>
      </c>
      <c r="K7143" s="3" t="s">
        <v>215</v>
      </c>
      <c r="L7143" s="3" t="s">
        <v>215</v>
      </c>
      <c r="M7143" s="3" t="s">
        <v>215</v>
      </c>
      <c r="N7143" s="3" t="s">
        <v>215</v>
      </c>
      <c r="O7143" s="3" t="s">
        <v>215</v>
      </c>
      <c r="P7143" s="3" t="s">
        <v>215</v>
      </c>
      <c r="Q7143" s="3" t="s">
        <v>215</v>
      </c>
      <c r="R7143" s="3" t="s">
        <v>215</v>
      </c>
      <c r="S7143" s="3" t="s">
        <v>215</v>
      </c>
      <c r="T7143" s="3">
        <v>26.206</v>
      </c>
      <c r="U7143" s="3">
        <v>27.312000000000001</v>
      </c>
      <c r="V7143" s="3">
        <v>23.803999999999998</v>
      </c>
      <c r="W7143" s="3">
        <v>23.957000000000001</v>
      </c>
      <c r="X7143" s="3">
        <v>24.914000000000001</v>
      </c>
      <c r="Y7143" s="3">
        <v>25.597999999999999</v>
      </c>
      <c r="Z7143" s="3">
        <v>23.875</v>
      </c>
      <c r="AA7143" s="3">
        <v>22.126000000000001</v>
      </c>
      <c r="AB7143" s="3">
        <v>22.093</v>
      </c>
      <c r="AC7143" s="3">
        <v>21.201000000000001</v>
      </c>
      <c r="AD7143" s="3">
        <v>22.463999999999999</v>
      </c>
      <c r="AE7143" s="3">
        <v>23.161000000000001</v>
      </c>
      <c r="AF7143" s="3">
        <v>21.501999999999999</v>
      </c>
      <c r="AG7143" s="3">
        <v>19.995999999999999</v>
      </c>
      <c r="AH7143" s="3">
        <v>19.914999999999999</v>
      </c>
      <c r="AI7143" s="3">
        <v>20.824000000000002</v>
      </c>
      <c r="AJ7143" s="3">
        <v>21.213999999999999</v>
      </c>
      <c r="AK7143" s="3">
        <v>20.545000000000002</v>
      </c>
      <c r="AL7143" s="3">
        <v>19.728999999999999</v>
      </c>
      <c r="AM7143" s="3">
        <v>21.72</v>
      </c>
      <c r="AN7143" s="3">
        <v>19.960999999999999</v>
      </c>
      <c r="AO7143" s="3">
        <v>19.853000000000002</v>
      </c>
      <c r="AP7143" s="3">
        <v>17.824000000000002</v>
      </c>
      <c r="AQ7143" s="3">
        <v>17.209</v>
      </c>
      <c r="AR7143" s="3">
        <v>17.856999999999999</v>
      </c>
      <c r="AS7143" s="3">
        <v>20.353000000000002</v>
      </c>
      <c r="AT7143" s="3">
        <v>19.600999999999999</v>
      </c>
      <c r="AU7143" s="3">
        <v>19.361999999999998</v>
      </c>
      <c r="AV7143" s="3">
        <v>18.827000000000002</v>
      </c>
      <c r="AW7143" s="3">
        <v>19.091000000000001</v>
      </c>
      <c r="AX7143" s="3">
        <v>19.207999999999998</v>
      </c>
      <c r="AY7143" s="3">
        <v>19.34</v>
      </c>
      <c r="AZ7143" s="3">
        <v>19.47</v>
      </c>
      <c r="BA7143">
        <v>19.370999999999999</v>
      </c>
      <c r="BB7143">
        <v>2017</v>
      </c>
    </row>
    <row r="7144" spans="1:54" hidden="1" x14ac:dyDescent="0.2">
      <c r="A7144">
        <v>524</v>
      </c>
      <c r="B7144" t="s">
        <v>393</v>
      </c>
      <c r="C7144" t="s">
        <v>252</v>
      </c>
      <c r="D7144" t="s">
        <v>156</v>
      </c>
      <c r="E7144" t="s">
        <v>250</v>
      </c>
      <c r="F7144" t="s">
        <v>249</v>
      </c>
      <c r="G7144" t="s">
        <v>225</v>
      </c>
      <c r="H7144" t="s">
        <v>222</v>
      </c>
      <c r="I7144" t="s">
        <v>1725</v>
      </c>
      <c r="J7144" s="3" t="s">
        <v>215</v>
      </c>
      <c r="K7144" s="3" t="s">
        <v>215</v>
      </c>
      <c r="L7144" s="3" t="s">
        <v>215</v>
      </c>
      <c r="M7144" s="3" t="s">
        <v>215</v>
      </c>
      <c r="N7144" s="3" t="s">
        <v>215</v>
      </c>
      <c r="O7144" s="3" t="s">
        <v>215</v>
      </c>
      <c r="P7144" s="3" t="s">
        <v>215</v>
      </c>
      <c r="Q7144" s="3" t="s">
        <v>215</v>
      </c>
      <c r="R7144" s="3" t="s">
        <v>215</v>
      </c>
      <c r="S7144" s="3" t="s">
        <v>215</v>
      </c>
      <c r="T7144" s="3">
        <v>-25.152000000000001</v>
      </c>
      <c r="U7144" s="3">
        <v>-36.32</v>
      </c>
      <c r="V7144" s="3">
        <v>-25.763999999999999</v>
      </c>
      <c r="W7144" s="3">
        <v>-35.295000000000002</v>
      </c>
      <c r="X7144" s="3">
        <v>-52.469000000000001</v>
      </c>
      <c r="Y7144" s="3">
        <v>-58.091000000000001</v>
      </c>
      <c r="Z7144" s="3">
        <v>-64.774000000000001</v>
      </c>
      <c r="AA7144" s="3">
        <v>-62.2</v>
      </c>
      <c r="AB7144" s="3">
        <v>-84.515000000000001</v>
      </c>
      <c r="AC7144" s="3">
        <v>-75.558999999999997</v>
      </c>
      <c r="AD7144" s="3">
        <v>-119.679</v>
      </c>
      <c r="AE7144" s="3">
        <v>-146.02600000000001</v>
      </c>
      <c r="AF7144" s="3">
        <v>-133.631</v>
      </c>
      <c r="AG7144" s="3">
        <v>-132.642</v>
      </c>
      <c r="AH7144" s="3">
        <v>-156.39400000000001</v>
      </c>
      <c r="AI7144" s="3">
        <v>-172.16200000000001</v>
      </c>
      <c r="AJ7144" s="3">
        <v>-205.57300000000001</v>
      </c>
      <c r="AK7144" s="3">
        <v>-245.89599999999999</v>
      </c>
      <c r="AL7144" s="3">
        <v>-309.42899999999997</v>
      </c>
      <c r="AM7144" s="3">
        <v>-476.36</v>
      </c>
      <c r="AN7144" s="3">
        <v>-446.01499999999999</v>
      </c>
      <c r="AO7144" s="3">
        <v>-450.17599999999999</v>
      </c>
      <c r="AP7144" s="3">
        <v>-488.964</v>
      </c>
      <c r="AQ7144" s="3">
        <v>-497.39</v>
      </c>
      <c r="AR7144" s="3">
        <v>-645.61800000000005</v>
      </c>
      <c r="AS7144" s="3">
        <v>-767.928</v>
      </c>
      <c r="AT7144" s="3">
        <v>-640.32600000000002</v>
      </c>
      <c r="AU7144" s="3">
        <v>-733.49400000000003</v>
      </c>
      <c r="AV7144" s="3">
        <v>-644.05399999999997</v>
      </c>
      <c r="AW7144" s="3">
        <v>-550.06200000000001</v>
      </c>
      <c r="AX7144" s="3">
        <v>-608.43100000000004</v>
      </c>
      <c r="AY7144" s="3">
        <v>-669.92</v>
      </c>
      <c r="AZ7144" s="3">
        <v>-738.17700000000002</v>
      </c>
      <c r="BA7144">
        <v>-800.07299999999998</v>
      </c>
      <c r="BB7144">
        <v>2017</v>
      </c>
    </row>
    <row r="7145" spans="1:54" hidden="1" x14ac:dyDescent="0.2">
      <c r="A7145">
        <v>524</v>
      </c>
      <c r="B7145" t="s">
        <v>393</v>
      </c>
      <c r="C7145" t="s">
        <v>251</v>
      </c>
      <c r="D7145" t="s">
        <v>156</v>
      </c>
      <c r="E7145" t="s">
        <v>250</v>
      </c>
      <c r="F7145" t="s">
        <v>249</v>
      </c>
      <c r="G7145" t="s">
        <v>217</v>
      </c>
      <c r="I7145" t="s">
        <v>248</v>
      </c>
      <c r="J7145" s="3" t="s">
        <v>215</v>
      </c>
      <c r="K7145" s="3" t="s">
        <v>215</v>
      </c>
      <c r="L7145" s="3" t="s">
        <v>215</v>
      </c>
      <c r="M7145" s="3" t="s">
        <v>215</v>
      </c>
      <c r="N7145" s="3" t="s">
        <v>215</v>
      </c>
      <c r="O7145" s="3" t="s">
        <v>215</v>
      </c>
      <c r="P7145" s="3" t="s">
        <v>215</v>
      </c>
      <c r="Q7145" s="3" t="s">
        <v>215</v>
      </c>
      <c r="R7145" s="3" t="s">
        <v>215</v>
      </c>
      <c r="S7145" s="3" t="s">
        <v>215</v>
      </c>
      <c r="T7145" s="3">
        <v>-6.6040000000000001</v>
      </c>
      <c r="U7145" s="3">
        <v>-8.2409999999999997</v>
      </c>
      <c r="V7145" s="3">
        <v>-5.1180000000000003</v>
      </c>
      <c r="W7145" s="3">
        <v>-5.9690000000000003</v>
      </c>
      <c r="X7145" s="3">
        <v>-7.6550000000000002</v>
      </c>
      <c r="Y7145" s="3">
        <v>-7.35</v>
      </c>
      <c r="Z7145" s="3">
        <v>-7.1239999999999997</v>
      </c>
      <c r="AA7145" s="3">
        <v>-5.9029999999999996</v>
      </c>
      <c r="AB7145" s="3">
        <v>-7.0140000000000002</v>
      </c>
      <c r="AC7145" s="3">
        <v>-5.7720000000000002</v>
      </c>
      <c r="AD7145" s="3">
        <v>-8.0399999999999991</v>
      </c>
      <c r="AE7145" s="3">
        <v>-8.766</v>
      </c>
      <c r="AF7145" s="3">
        <v>-7.1369999999999996</v>
      </c>
      <c r="AG7145" s="3">
        <v>-6.359</v>
      </c>
      <c r="AH7145" s="3">
        <v>-6.5359999999999996</v>
      </c>
      <c r="AI7145" s="3">
        <v>-6.133</v>
      </c>
      <c r="AJ7145" s="3">
        <v>-6.1120000000000001</v>
      </c>
      <c r="AK7145" s="3">
        <v>-6.0039999999999996</v>
      </c>
      <c r="AL7145" s="3">
        <v>-6.13</v>
      </c>
      <c r="AM7145" s="3">
        <v>-8.6080000000000005</v>
      </c>
      <c r="AN7145" s="3">
        <v>-6.9539999999999997</v>
      </c>
      <c r="AO7145" s="3">
        <v>-6.2359999999999998</v>
      </c>
      <c r="AP7145" s="3">
        <v>-5.5990000000000002</v>
      </c>
      <c r="AQ7145" s="3">
        <v>-5.1849999999999996</v>
      </c>
      <c r="AR7145" s="3">
        <v>-6.2309999999999999</v>
      </c>
      <c r="AS7145" s="3">
        <v>-7.0129999999999999</v>
      </c>
      <c r="AT7145" s="3">
        <v>-5.3780000000000001</v>
      </c>
      <c r="AU7145" s="3">
        <v>-5.5190000000000001</v>
      </c>
      <c r="AV7145" s="3">
        <v>-4.4340000000000002</v>
      </c>
      <c r="AW7145" s="3">
        <v>-3.46</v>
      </c>
      <c r="AX7145" s="3">
        <v>-3.4889999999999999</v>
      </c>
      <c r="AY7145" s="3">
        <v>-3.5</v>
      </c>
      <c r="AZ7145" s="3">
        <v>-3.5089999999999999</v>
      </c>
      <c r="BA7145">
        <v>-3.4580000000000002</v>
      </c>
      <c r="BB7145">
        <v>2017</v>
      </c>
    </row>
    <row r="7146" spans="1:54" hidden="1" x14ac:dyDescent="0.2">
      <c r="A7146">
        <v>524</v>
      </c>
      <c r="B7146" t="s">
        <v>393</v>
      </c>
      <c r="C7146" t="s">
        <v>247</v>
      </c>
      <c r="D7146" t="s">
        <v>156</v>
      </c>
      <c r="E7146" t="s">
        <v>245</v>
      </c>
      <c r="F7146" t="s">
        <v>244</v>
      </c>
      <c r="G7146" t="s">
        <v>225</v>
      </c>
      <c r="H7146" t="s">
        <v>222</v>
      </c>
    </row>
    <row r="7147" spans="1:54" hidden="1" x14ac:dyDescent="0.2">
      <c r="A7147">
        <v>524</v>
      </c>
      <c r="B7147" t="s">
        <v>393</v>
      </c>
      <c r="C7147" t="s">
        <v>246</v>
      </c>
      <c r="D7147" t="s">
        <v>156</v>
      </c>
      <c r="E7147" t="s">
        <v>245</v>
      </c>
      <c r="F7147" t="s">
        <v>244</v>
      </c>
      <c r="G7147" t="s">
        <v>243</v>
      </c>
    </row>
    <row r="7148" spans="1:54" hidden="1" x14ac:dyDescent="0.2">
      <c r="A7148">
        <v>524</v>
      </c>
      <c r="B7148" t="s">
        <v>393</v>
      </c>
      <c r="C7148" t="s">
        <v>242</v>
      </c>
      <c r="D7148" t="s">
        <v>156</v>
      </c>
      <c r="E7148" t="s">
        <v>240</v>
      </c>
      <c r="F7148" t="s">
        <v>239</v>
      </c>
      <c r="G7148" t="s">
        <v>225</v>
      </c>
      <c r="H7148" t="s">
        <v>222</v>
      </c>
      <c r="I7148" t="s">
        <v>1725</v>
      </c>
      <c r="J7148" s="3" t="s">
        <v>215</v>
      </c>
      <c r="K7148" s="3" t="s">
        <v>215</v>
      </c>
      <c r="L7148" s="3" t="s">
        <v>215</v>
      </c>
      <c r="M7148" s="3" t="s">
        <v>215</v>
      </c>
      <c r="N7148" s="3" t="s">
        <v>215</v>
      </c>
      <c r="O7148" s="3" t="s">
        <v>215</v>
      </c>
      <c r="P7148" s="3" t="s">
        <v>215</v>
      </c>
      <c r="Q7148" s="3" t="s">
        <v>215</v>
      </c>
      <c r="R7148" s="3" t="s">
        <v>215</v>
      </c>
      <c r="S7148" s="3" t="s">
        <v>215</v>
      </c>
      <c r="T7148" s="3">
        <v>-4.484</v>
      </c>
      <c r="U7148" s="3">
        <v>-14.247</v>
      </c>
      <c r="V7148" s="3">
        <v>0.17599999999999999</v>
      </c>
      <c r="W7148" s="3">
        <v>-5.0919999999999996</v>
      </c>
      <c r="X7148" s="3">
        <v>-14.438000000000001</v>
      </c>
      <c r="Y7148" s="3">
        <v>-19.864999999999998</v>
      </c>
      <c r="Z7148" s="3">
        <v>-15.851000000000001</v>
      </c>
      <c r="AA7148" s="3">
        <v>-6.9539999999999997</v>
      </c>
      <c r="AB7148" s="3">
        <v>-29.617000000000001</v>
      </c>
      <c r="AC7148" s="3">
        <v>-13.436</v>
      </c>
      <c r="AD7148" s="3">
        <v>-48.478999999999999</v>
      </c>
      <c r="AE7148" s="3">
        <v>-51.719000000000001</v>
      </c>
      <c r="AF7148" s="3">
        <v>-17.116</v>
      </c>
      <c r="AG7148" s="3">
        <v>-7.516</v>
      </c>
      <c r="AH7148" s="3">
        <v>-36.612000000000002</v>
      </c>
      <c r="AI7148" s="3">
        <v>-52.003</v>
      </c>
      <c r="AJ7148" s="3">
        <v>-54.795999999999999</v>
      </c>
      <c r="AK7148" s="3">
        <v>-63.215000000000003</v>
      </c>
      <c r="AL7148" s="3">
        <v>-96.953999999999994</v>
      </c>
      <c r="AM7148" s="3">
        <v>-166.684</v>
      </c>
      <c r="AN7148" s="3">
        <v>-93.423000000000002</v>
      </c>
      <c r="AO7148" s="3">
        <v>-93.477000000000004</v>
      </c>
      <c r="AP7148" s="3">
        <v>-80.465999999999994</v>
      </c>
      <c r="AQ7148" s="3">
        <v>-53.383000000000003</v>
      </c>
      <c r="AR7148" s="3">
        <v>-209.22300000000001</v>
      </c>
      <c r="AS7148" s="3">
        <v>-240.70099999999999</v>
      </c>
      <c r="AT7148" s="3">
        <v>-29.431000000000001</v>
      </c>
      <c r="AU7148" s="3">
        <v>2.0720000000000001</v>
      </c>
      <c r="AV7148" s="3">
        <v>140.81899999999999</v>
      </c>
      <c r="AW7148" s="3">
        <v>320.20499999999998</v>
      </c>
      <c r="AX7148" s="3">
        <v>366.47399999999999</v>
      </c>
      <c r="AY7148" s="3">
        <v>412.37</v>
      </c>
      <c r="AZ7148" s="3">
        <v>458.92</v>
      </c>
      <c r="BA7148">
        <v>482.65499999999997</v>
      </c>
      <c r="BB7148">
        <v>2017</v>
      </c>
    </row>
    <row r="7149" spans="1:54" hidden="1" x14ac:dyDescent="0.2">
      <c r="A7149">
        <v>524</v>
      </c>
      <c r="B7149" t="s">
        <v>393</v>
      </c>
      <c r="C7149" t="s">
        <v>241</v>
      </c>
      <c r="D7149" t="s">
        <v>156</v>
      </c>
      <c r="E7149" t="s">
        <v>240</v>
      </c>
      <c r="F7149" t="s">
        <v>239</v>
      </c>
      <c r="G7149" t="s">
        <v>217</v>
      </c>
      <c r="I7149" t="s">
        <v>238</v>
      </c>
      <c r="J7149" s="3" t="s">
        <v>215</v>
      </c>
      <c r="K7149" s="3" t="s">
        <v>215</v>
      </c>
      <c r="L7149" s="3" t="s">
        <v>215</v>
      </c>
      <c r="M7149" s="3" t="s">
        <v>215</v>
      </c>
      <c r="N7149" s="3" t="s">
        <v>215</v>
      </c>
      <c r="O7149" s="3" t="s">
        <v>215</v>
      </c>
      <c r="P7149" s="3" t="s">
        <v>215</v>
      </c>
      <c r="Q7149" s="3" t="s">
        <v>215</v>
      </c>
      <c r="R7149" s="3" t="s">
        <v>215</v>
      </c>
      <c r="S7149" s="3" t="s">
        <v>215</v>
      </c>
      <c r="T7149" s="3">
        <v>-1.177</v>
      </c>
      <c r="U7149" s="3">
        <v>-3.2330000000000001</v>
      </c>
      <c r="V7149" s="3">
        <v>3.5000000000000003E-2</v>
      </c>
      <c r="W7149" s="3">
        <v>-0.86099999999999999</v>
      </c>
      <c r="X7149" s="3">
        <v>-2.1059999999999999</v>
      </c>
      <c r="Y7149" s="3">
        <v>-2.5129999999999999</v>
      </c>
      <c r="Z7149" s="3">
        <v>-1.7430000000000001</v>
      </c>
      <c r="AA7149" s="3">
        <v>-0.66</v>
      </c>
      <c r="AB7149" s="3">
        <v>-2.4580000000000002</v>
      </c>
      <c r="AC7149" s="3">
        <v>-1.026</v>
      </c>
      <c r="AD7149" s="3">
        <v>-3.2570000000000001</v>
      </c>
      <c r="AE7149" s="3">
        <v>-3.105</v>
      </c>
      <c r="AF7149" s="3">
        <v>-0.91400000000000003</v>
      </c>
      <c r="AG7149" s="3">
        <v>-0.36</v>
      </c>
      <c r="AH7149" s="3">
        <v>-1.53</v>
      </c>
      <c r="AI7149" s="3">
        <v>-1.853</v>
      </c>
      <c r="AJ7149" s="3">
        <v>-1.629</v>
      </c>
      <c r="AK7149" s="3">
        <v>-1.5429999999999999</v>
      </c>
      <c r="AL7149" s="3">
        <v>-1.921</v>
      </c>
      <c r="AM7149" s="3">
        <v>-3.012</v>
      </c>
      <c r="AN7149" s="3">
        <v>-1.4570000000000001</v>
      </c>
      <c r="AO7149" s="3">
        <v>-1.2949999999999999</v>
      </c>
      <c r="AP7149" s="3">
        <v>-0.92100000000000004</v>
      </c>
      <c r="AQ7149" s="3">
        <v>-0.55700000000000005</v>
      </c>
      <c r="AR7149" s="3">
        <v>-2.0190000000000001</v>
      </c>
      <c r="AS7149" s="3">
        <v>-2.198</v>
      </c>
      <c r="AT7149" s="3">
        <v>-0.247</v>
      </c>
      <c r="AU7149" s="3">
        <v>1.6E-2</v>
      </c>
      <c r="AV7149" s="3">
        <v>0.97</v>
      </c>
      <c r="AW7149" s="3">
        <v>2.0139999999999998</v>
      </c>
      <c r="AX7149" s="3">
        <v>2.1019999999999999</v>
      </c>
      <c r="AY7149" s="3">
        <v>2.1539999999999999</v>
      </c>
      <c r="AZ7149" s="3">
        <v>2.1819999999999999</v>
      </c>
      <c r="BA7149">
        <v>2.0859999999999999</v>
      </c>
      <c r="BB7149">
        <v>2017</v>
      </c>
    </row>
    <row r="7150" spans="1:54" hidden="1" x14ac:dyDescent="0.2">
      <c r="A7150">
        <v>524</v>
      </c>
      <c r="B7150" t="s">
        <v>393</v>
      </c>
      <c r="C7150" t="s">
        <v>237</v>
      </c>
      <c r="D7150" t="s">
        <v>156</v>
      </c>
      <c r="E7150" t="s">
        <v>235</v>
      </c>
      <c r="F7150" t="s">
        <v>234</v>
      </c>
      <c r="G7150" t="s">
        <v>225</v>
      </c>
      <c r="H7150" t="s">
        <v>222</v>
      </c>
    </row>
    <row r="7151" spans="1:54" hidden="1" x14ac:dyDescent="0.2">
      <c r="A7151">
        <v>524</v>
      </c>
      <c r="B7151" t="s">
        <v>393</v>
      </c>
      <c r="C7151" t="s">
        <v>236</v>
      </c>
      <c r="D7151" t="s">
        <v>156</v>
      </c>
      <c r="E7151" t="s">
        <v>235</v>
      </c>
      <c r="F7151" t="s">
        <v>234</v>
      </c>
      <c r="G7151" t="s">
        <v>217</v>
      </c>
    </row>
    <row r="7152" spans="1:54" hidden="1" x14ac:dyDescent="0.2">
      <c r="A7152">
        <v>524</v>
      </c>
      <c r="B7152" t="s">
        <v>393</v>
      </c>
      <c r="C7152" t="s">
        <v>233</v>
      </c>
      <c r="D7152" t="s">
        <v>156</v>
      </c>
      <c r="E7152" t="s">
        <v>231</v>
      </c>
      <c r="F7152" t="s">
        <v>230</v>
      </c>
      <c r="G7152" t="s">
        <v>225</v>
      </c>
      <c r="H7152" t="s">
        <v>222</v>
      </c>
      <c r="I7152" t="s">
        <v>1725</v>
      </c>
      <c r="J7152" s="3" t="s">
        <v>215</v>
      </c>
      <c r="K7152" s="3" t="s">
        <v>215</v>
      </c>
      <c r="L7152" s="3" t="s">
        <v>215</v>
      </c>
      <c r="M7152" s="3" t="s">
        <v>215</v>
      </c>
      <c r="N7152" s="3" t="s">
        <v>215</v>
      </c>
      <c r="O7152" s="3" t="s">
        <v>215</v>
      </c>
      <c r="P7152" s="3" t="s">
        <v>215</v>
      </c>
      <c r="Q7152" s="3" t="s">
        <v>215</v>
      </c>
      <c r="R7152" s="3" t="s">
        <v>215</v>
      </c>
      <c r="S7152" s="3" t="s">
        <v>215</v>
      </c>
      <c r="T7152" s="3">
        <v>310.77999999999997</v>
      </c>
      <c r="U7152" s="3">
        <v>366.69799999999998</v>
      </c>
      <c r="V7152" s="3">
        <v>405.55799999999999</v>
      </c>
      <c r="W7152" s="3">
        <v>483.90899999999999</v>
      </c>
      <c r="X7152" s="3">
        <v>551.90599999999995</v>
      </c>
      <c r="Y7152" s="3">
        <v>635.69600000000003</v>
      </c>
      <c r="Z7152" s="3">
        <v>716.38800000000003</v>
      </c>
      <c r="AA7152" s="3">
        <v>764.07100000000003</v>
      </c>
      <c r="AB7152" s="3">
        <v>924.69899999999996</v>
      </c>
      <c r="AC7152" s="3">
        <v>1051.3309999999999</v>
      </c>
      <c r="AD7152" s="3">
        <v>1218.7</v>
      </c>
      <c r="AE7152" s="3">
        <v>1452.7059999999999</v>
      </c>
      <c r="AF7152" s="3">
        <v>1670.3430000000001</v>
      </c>
      <c r="AG7152" s="3">
        <v>1863.8510000000001</v>
      </c>
      <c r="AH7152" s="3">
        <v>2139.5259999999998</v>
      </c>
      <c r="AI7152" s="3">
        <v>2222.3530000000001</v>
      </c>
      <c r="AJ7152" s="3">
        <v>2582.6489999999999</v>
      </c>
      <c r="AK7152" s="3">
        <v>3041.7849999999999</v>
      </c>
      <c r="AL7152" s="3">
        <v>3588.9609999999998</v>
      </c>
      <c r="AM7152" s="3">
        <v>4161.424</v>
      </c>
      <c r="AN7152" s="3">
        <v>4590.2449999999999</v>
      </c>
      <c r="AO7152" s="3">
        <v>5133.3649999999998</v>
      </c>
      <c r="AP7152" s="3">
        <v>6078.5609999999997</v>
      </c>
      <c r="AQ7152" s="3">
        <v>6884.8230000000003</v>
      </c>
      <c r="AR7152" s="3">
        <v>7482.4709999999995</v>
      </c>
      <c r="AS7152" s="3">
        <v>8594.7990000000009</v>
      </c>
      <c r="AT7152" s="3">
        <v>9478.875</v>
      </c>
      <c r="AU7152" s="3">
        <v>10554.971</v>
      </c>
      <c r="AV7152" s="3">
        <v>11233.696</v>
      </c>
      <c r="AW7152" s="3">
        <v>11953.913</v>
      </c>
      <c r="AX7152" s="3">
        <v>12747.876</v>
      </c>
      <c r="AY7152" s="3">
        <v>13595.165000000001</v>
      </c>
      <c r="AZ7152" s="3">
        <v>14512.043</v>
      </c>
      <c r="BA7152">
        <v>15470.805</v>
      </c>
      <c r="BB7152">
        <v>2017</v>
      </c>
    </row>
    <row r="7153" spans="1:54" hidden="1" x14ac:dyDescent="0.2">
      <c r="A7153">
        <v>524</v>
      </c>
      <c r="B7153" t="s">
        <v>393</v>
      </c>
      <c r="C7153" t="s">
        <v>232</v>
      </c>
      <c r="D7153" t="s">
        <v>156</v>
      </c>
      <c r="E7153" t="s">
        <v>231</v>
      </c>
      <c r="F7153" t="s">
        <v>230</v>
      </c>
      <c r="G7153" t="s">
        <v>217</v>
      </c>
      <c r="I7153" t="s">
        <v>229</v>
      </c>
      <c r="J7153" s="3" t="s">
        <v>215</v>
      </c>
      <c r="K7153" s="3" t="s">
        <v>215</v>
      </c>
      <c r="L7153" s="3" t="s">
        <v>215</v>
      </c>
      <c r="M7153" s="3" t="s">
        <v>215</v>
      </c>
      <c r="N7153" s="3" t="s">
        <v>215</v>
      </c>
      <c r="O7153" s="3" t="s">
        <v>215</v>
      </c>
      <c r="P7153" s="3" t="s">
        <v>215</v>
      </c>
      <c r="Q7153" s="3" t="s">
        <v>215</v>
      </c>
      <c r="R7153" s="3" t="s">
        <v>215</v>
      </c>
      <c r="S7153" s="3" t="s">
        <v>215</v>
      </c>
      <c r="T7153" s="3">
        <v>81.596000000000004</v>
      </c>
      <c r="U7153" s="3">
        <v>83.203999999999994</v>
      </c>
      <c r="V7153" s="3">
        <v>80.566999999999993</v>
      </c>
      <c r="W7153" s="3">
        <v>81.837999999999994</v>
      </c>
      <c r="X7153" s="3">
        <v>80.52</v>
      </c>
      <c r="Y7153" s="3">
        <v>80.427000000000007</v>
      </c>
      <c r="Z7153" s="3">
        <v>78.795000000000002</v>
      </c>
      <c r="AA7153" s="3">
        <v>72.509</v>
      </c>
      <c r="AB7153" s="3">
        <v>76.742999999999995</v>
      </c>
      <c r="AC7153" s="3">
        <v>80.311999999999998</v>
      </c>
      <c r="AD7153" s="3">
        <v>81.87</v>
      </c>
      <c r="AE7153" s="3">
        <v>87.204999999999998</v>
      </c>
      <c r="AF7153" s="3">
        <v>89.21</v>
      </c>
      <c r="AG7153" s="3">
        <v>89.361999999999995</v>
      </c>
      <c r="AH7153" s="3">
        <v>89.412000000000006</v>
      </c>
      <c r="AI7153" s="3">
        <v>79.168999999999997</v>
      </c>
      <c r="AJ7153" s="3">
        <v>76.790999999999997</v>
      </c>
      <c r="AK7153" s="3">
        <v>74.268000000000001</v>
      </c>
      <c r="AL7153" s="3">
        <v>71.099000000000004</v>
      </c>
      <c r="AM7153" s="3">
        <v>75.2</v>
      </c>
      <c r="AN7153" s="3">
        <v>71.569999999999993</v>
      </c>
      <c r="AO7153" s="3">
        <v>71.108000000000004</v>
      </c>
      <c r="AP7153" s="3">
        <v>69.608999999999995</v>
      </c>
      <c r="AQ7153" s="3">
        <v>71.775999999999996</v>
      </c>
      <c r="AR7153" s="3">
        <v>72.216999999999999</v>
      </c>
      <c r="AS7153" s="3">
        <v>78.486999999999995</v>
      </c>
      <c r="AT7153" s="3">
        <v>79.608999999999995</v>
      </c>
      <c r="AU7153" s="3">
        <v>79.424000000000007</v>
      </c>
      <c r="AV7153" s="3">
        <v>77.343000000000004</v>
      </c>
      <c r="AW7153" s="3">
        <v>75.186000000000007</v>
      </c>
      <c r="AX7153" s="3">
        <v>73.108000000000004</v>
      </c>
      <c r="AY7153" s="3">
        <v>71.022999999999996</v>
      </c>
      <c r="AZ7153" s="3">
        <v>68.994</v>
      </c>
      <c r="BA7153">
        <v>66.873000000000005</v>
      </c>
      <c r="BB7153">
        <v>2017</v>
      </c>
    </row>
    <row r="7154" spans="1:54" hidden="1" x14ac:dyDescent="0.2">
      <c r="A7154">
        <v>524</v>
      </c>
      <c r="B7154" t="s">
        <v>393</v>
      </c>
      <c r="C7154" t="s">
        <v>228</v>
      </c>
      <c r="D7154" t="s">
        <v>156</v>
      </c>
      <c r="E7154" t="s">
        <v>227</v>
      </c>
      <c r="F7154" t="s">
        <v>226</v>
      </c>
      <c r="G7154" t="s">
        <v>225</v>
      </c>
      <c r="H7154" t="s">
        <v>222</v>
      </c>
      <c r="I7154" t="s">
        <v>1725</v>
      </c>
      <c r="J7154" s="3">
        <v>83.072999999999993</v>
      </c>
      <c r="K7154" s="3">
        <v>100.61499999999999</v>
      </c>
      <c r="L7154" s="3">
        <v>117.462</v>
      </c>
      <c r="M7154" s="3">
        <v>143.93100000000001</v>
      </c>
      <c r="N7154" s="3">
        <v>181.97900000000001</v>
      </c>
      <c r="O7154" s="3">
        <v>192.19300000000001</v>
      </c>
      <c r="P7154" s="3">
        <v>212.43199999999999</v>
      </c>
      <c r="Q7154" s="3">
        <v>232.84899999999999</v>
      </c>
      <c r="R7154" s="3">
        <v>262.74599999999998</v>
      </c>
      <c r="S7154" s="3">
        <v>298.14699999999999</v>
      </c>
      <c r="T7154" s="3">
        <v>380.875</v>
      </c>
      <c r="U7154" s="3">
        <v>440.721</v>
      </c>
      <c r="V7154" s="3">
        <v>503.38099999999997</v>
      </c>
      <c r="W7154" s="3">
        <v>591.30399999999997</v>
      </c>
      <c r="X7154" s="3">
        <v>685.42499999999995</v>
      </c>
      <c r="Y7154" s="3">
        <v>790.4</v>
      </c>
      <c r="Z7154" s="3">
        <v>909.18499999999995</v>
      </c>
      <c r="AA7154" s="3">
        <v>1053.76</v>
      </c>
      <c r="AB7154" s="3">
        <v>1204.9259999999999</v>
      </c>
      <c r="AC7154" s="3">
        <v>1309.06</v>
      </c>
      <c r="AD7154" s="3">
        <v>1488.586</v>
      </c>
      <c r="AE7154" s="3">
        <v>1665.847</v>
      </c>
      <c r="AF7154" s="3">
        <v>1872.377</v>
      </c>
      <c r="AG7154" s="3">
        <v>2085.7399999999998</v>
      </c>
      <c r="AH7154" s="3">
        <v>2392.8820000000001</v>
      </c>
      <c r="AI7154" s="3">
        <v>2807.1089999999999</v>
      </c>
      <c r="AJ7154" s="3">
        <v>3363.1990000000001</v>
      </c>
      <c r="AK7154" s="3">
        <v>4095.6619999999998</v>
      </c>
      <c r="AL7154" s="3">
        <v>5047.8450000000003</v>
      </c>
      <c r="AM7154" s="3">
        <v>5533.7950000000001</v>
      </c>
      <c r="AN7154" s="3">
        <v>6413.6679999999997</v>
      </c>
      <c r="AO7154" s="3">
        <v>7219.1059999999998</v>
      </c>
      <c r="AP7154" s="3">
        <v>8732.4629999999997</v>
      </c>
      <c r="AQ7154" s="3">
        <v>9592.125</v>
      </c>
      <c r="AR7154" s="3">
        <v>10361.151</v>
      </c>
      <c r="AS7154" s="3">
        <v>10950.620999999999</v>
      </c>
      <c r="AT7154" s="3">
        <v>11906.752</v>
      </c>
      <c r="AU7154" s="3">
        <v>13289.456</v>
      </c>
      <c r="AV7154" s="3">
        <v>14524.472</v>
      </c>
      <c r="AW7154" s="3">
        <v>15899.031000000001</v>
      </c>
      <c r="AX7154" s="3">
        <v>17436.985000000001</v>
      </c>
      <c r="AY7154" s="3">
        <v>19141.973000000002</v>
      </c>
      <c r="AZ7154" s="3">
        <v>21033.725999999999</v>
      </c>
      <c r="BA7154">
        <v>23134.47</v>
      </c>
      <c r="BB7154">
        <v>2017</v>
      </c>
    </row>
    <row r="7155" spans="1:54" hidden="1" x14ac:dyDescent="0.2">
      <c r="A7155">
        <v>524</v>
      </c>
      <c r="B7155" t="s">
        <v>393</v>
      </c>
      <c r="C7155" t="s">
        <v>224</v>
      </c>
      <c r="D7155" t="s">
        <v>156</v>
      </c>
      <c r="E7155" t="s">
        <v>219</v>
      </c>
      <c r="F7155" t="s">
        <v>218</v>
      </c>
      <c r="G7155" t="s">
        <v>223</v>
      </c>
      <c r="H7155" t="s">
        <v>222</v>
      </c>
      <c r="I7155" t="s">
        <v>1726</v>
      </c>
      <c r="J7155" s="3">
        <v>-0.84799999999999998</v>
      </c>
      <c r="K7155" s="3">
        <v>-0.67200000000000004</v>
      </c>
      <c r="L7155" s="3">
        <v>-0.79400000000000004</v>
      </c>
      <c r="M7155" s="3">
        <v>-0.47</v>
      </c>
      <c r="N7155" s="3">
        <v>-5.3999999999999999E-2</v>
      </c>
      <c r="O7155" s="3">
        <v>-0.42199999999999999</v>
      </c>
      <c r="P7155" s="3">
        <v>-0.56399999999999995</v>
      </c>
      <c r="Q7155" s="3">
        <v>-0.496</v>
      </c>
      <c r="R7155" s="3">
        <v>-0.66500000000000004</v>
      </c>
      <c r="S7155" s="3">
        <v>-0.57799999999999996</v>
      </c>
      <c r="T7155" s="3">
        <v>-0.377</v>
      </c>
      <c r="U7155" s="3">
        <v>-0.62</v>
      </c>
      <c r="V7155" s="3">
        <v>-0.55400000000000005</v>
      </c>
      <c r="W7155" s="3">
        <v>-0.61</v>
      </c>
      <c r="X7155" s="3">
        <v>-0.98099999999999998</v>
      </c>
      <c r="Y7155" s="3">
        <v>-0.98499999999999999</v>
      </c>
      <c r="Z7155" s="3">
        <v>-0.88100000000000001</v>
      </c>
      <c r="AA7155" s="3">
        <v>-0.53100000000000003</v>
      </c>
      <c r="AB7155" s="3">
        <v>-0.35299999999999998</v>
      </c>
      <c r="AC7155" s="3">
        <v>-0.67200000000000004</v>
      </c>
      <c r="AD7155" s="3">
        <v>-1.0660000000000001</v>
      </c>
      <c r="AE7155" s="3">
        <v>-0.17899999999999999</v>
      </c>
      <c r="AF7155" s="3">
        <v>-0.23599999999999999</v>
      </c>
      <c r="AG7155" s="3">
        <v>-7.3999999999999996E-2</v>
      </c>
      <c r="AH7155" s="3">
        <v>-0.64800000000000002</v>
      </c>
      <c r="AI7155" s="3">
        <v>-0.60499999999999998</v>
      </c>
      <c r="AJ7155" s="3">
        <v>-1.5</v>
      </c>
      <c r="AK7155" s="3">
        <v>-1.401</v>
      </c>
      <c r="AL7155" s="3">
        <v>-3.8849999999999998</v>
      </c>
      <c r="AM7155" s="3">
        <v>-0.215</v>
      </c>
      <c r="AN7155" s="3">
        <v>-1.075</v>
      </c>
      <c r="AO7155" s="3">
        <v>-4.6150000000000002</v>
      </c>
      <c r="AP7155" s="3">
        <v>-3.9830000000000001</v>
      </c>
      <c r="AQ7155" s="3">
        <v>-2.5390000000000001</v>
      </c>
      <c r="AR7155" s="3">
        <v>-1.9870000000000001</v>
      </c>
      <c r="AS7155" s="3">
        <v>-1.8819999999999999</v>
      </c>
      <c r="AT7155" s="3">
        <v>-1.909</v>
      </c>
      <c r="AU7155" s="3">
        <v>-2.536</v>
      </c>
      <c r="AV7155" s="3">
        <v>-2.5310000000000001</v>
      </c>
      <c r="AW7155" s="3">
        <v>-2.4430000000000001</v>
      </c>
      <c r="AX7155" s="3">
        <v>-2.3559999999999999</v>
      </c>
      <c r="AY7155" s="3">
        <v>-2.4910000000000001</v>
      </c>
      <c r="AZ7155" s="3">
        <v>-2.5870000000000002</v>
      </c>
      <c r="BA7155">
        <v>-2.7639999999999998</v>
      </c>
      <c r="BB7155">
        <v>2016</v>
      </c>
    </row>
    <row r="7156" spans="1:54" hidden="1" x14ac:dyDescent="0.2">
      <c r="A7156">
        <v>524</v>
      </c>
      <c r="B7156" t="s">
        <v>393</v>
      </c>
      <c r="C7156" t="s">
        <v>220</v>
      </c>
      <c r="D7156" t="s">
        <v>156</v>
      </c>
      <c r="E7156" t="s">
        <v>219</v>
      </c>
      <c r="F7156" t="s">
        <v>218</v>
      </c>
      <c r="G7156" t="s">
        <v>217</v>
      </c>
      <c r="I7156" t="s">
        <v>216</v>
      </c>
      <c r="J7156" s="3">
        <v>-16.88</v>
      </c>
      <c r="K7156" s="3">
        <v>-12.855</v>
      </c>
      <c r="L7156" s="3">
        <v>-14.074</v>
      </c>
      <c r="M7156" s="3">
        <v>-7.7220000000000004</v>
      </c>
      <c r="N7156" s="3">
        <v>-0.75600000000000001</v>
      </c>
      <c r="O7156" s="3">
        <v>-5.968</v>
      </c>
      <c r="P7156" s="3">
        <v>-7.4429999999999996</v>
      </c>
      <c r="Q7156" s="3">
        <v>-6.2969999999999997</v>
      </c>
      <c r="R7156" s="3">
        <v>-8.0739999999999998</v>
      </c>
      <c r="S7156" s="3">
        <v>-6.9880000000000004</v>
      </c>
      <c r="T7156" s="3">
        <v>-3.9809999999999999</v>
      </c>
      <c r="U7156" s="3">
        <v>-5.9809999999999999</v>
      </c>
      <c r="V7156" s="3">
        <v>-4.96</v>
      </c>
      <c r="W7156" s="3">
        <v>-5.1070000000000002</v>
      </c>
      <c r="X7156" s="3">
        <v>-7.1159999999999997</v>
      </c>
      <c r="Y7156" s="3">
        <v>-6.73</v>
      </c>
      <c r="Z7156" s="3">
        <v>-5.49</v>
      </c>
      <c r="AA7156" s="3">
        <v>-2.968</v>
      </c>
      <c r="AB7156" s="3">
        <v>-1.913</v>
      </c>
      <c r="AC7156" s="3">
        <v>-3.6240000000000001</v>
      </c>
      <c r="AD7156" s="3">
        <v>-5.5039999999999996</v>
      </c>
      <c r="AE7156" s="3">
        <v>-0.96299999999999997</v>
      </c>
      <c r="AF7156" s="3">
        <v>-1.204</v>
      </c>
      <c r="AG7156" s="3">
        <v>-0.34</v>
      </c>
      <c r="AH7156" s="3">
        <v>-2.74</v>
      </c>
      <c r="AI7156" s="3">
        <v>-2.1669999999999998</v>
      </c>
      <c r="AJ7156" s="3">
        <v>-4.6340000000000003</v>
      </c>
      <c r="AK7156" s="3">
        <v>-3.7810000000000001</v>
      </c>
      <c r="AL7156" s="3">
        <v>-8.3360000000000003</v>
      </c>
      <c r="AM7156" s="3">
        <v>-0.44700000000000001</v>
      </c>
      <c r="AN7156" s="3">
        <v>-1.8959999999999999</v>
      </c>
      <c r="AO7156" s="3">
        <v>-7.07</v>
      </c>
      <c r="AP7156" s="3">
        <v>-5.8209999999999997</v>
      </c>
      <c r="AQ7156" s="3">
        <v>-3.41</v>
      </c>
      <c r="AR7156" s="3">
        <v>-2.504</v>
      </c>
      <c r="AS7156" s="3">
        <v>-2.3660000000000001</v>
      </c>
      <c r="AT7156" s="3">
        <v>-2.3580000000000001</v>
      </c>
      <c r="AU7156" s="3">
        <v>-2.895</v>
      </c>
      <c r="AV7156" s="3">
        <v>-2.7090000000000001</v>
      </c>
      <c r="AW7156" s="3">
        <v>-2.4510000000000001</v>
      </c>
      <c r="AX7156" s="3">
        <v>-2.2160000000000002</v>
      </c>
      <c r="AY7156" s="3">
        <v>-2.194</v>
      </c>
      <c r="AZ7156" s="3">
        <v>-2.1320000000000001</v>
      </c>
      <c r="BA7156">
        <v>-2.1230000000000002</v>
      </c>
      <c r="BB7156">
        <v>2016</v>
      </c>
    </row>
    <row r="7157" spans="1:54" x14ac:dyDescent="0.2">
      <c r="A7157">
        <v>361</v>
      </c>
      <c r="B7157" t="s">
        <v>392</v>
      </c>
      <c r="C7157" t="s">
        <v>352</v>
      </c>
      <c r="D7157" t="s">
        <v>391</v>
      </c>
      <c r="E7157" t="s">
        <v>349</v>
      </c>
      <c r="F7157" t="s">
        <v>351</v>
      </c>
      <c r="G7157" t="s">
        <v>225</v>
      </c>
      <c r="H7157" t="s">
        <v>222</v>
      </c>
      <c r="I7157" t="s">
        <v>1727</v>
      </c>
      <c r="J7157" s="3">
        <v>0.437</v>
      </c>
      <c r="K7157" s="3">
        <v>0.44900000000000001</v>
      </c>
      <c r="L7157" s="3">
        <v>0.47599999999999998</v>
      </c>
      <c r="M7157" s="3">
        <v>0.46700000000000003</v>
      </c>
      <c r="N7157" s="3">
        <v>0.51200000000000001</v>
      </c>
      <c r="O7157" s="3">
        <v>0.54500000000000004</v>
      </c>
      <c r="P7157" s="3">
        <v>0.59299999999999997</v>
      </c>
      <c r="Q7157" s="3">
        <v>0.64200000000000002</v>
      </c>
      <c r="R7157" s="3">
        <v>0.70799999999999996</v>
      </c>
      <c r="S7157" s="3">
        <v>0.751</v>
      </c>
      <c r="T7157" s="3">
        <v>0.79200000000000004</v>
      </c>
      <c r="U7157" s="3">
        <v>0.81</v>
      </c>
      <c r="V7157" s="3">
        <v>0.83499999999999996</v>
      </c>
      <c r="W7157" s="3">
        <v>0.88</v>
      </c>
      <c r="X7157" s="3">
        <v>0.92700000000000005</v>
      </c>
      <c r="Y7157" s="3">
        <v>0.96</v>
      </c>
      <c r="Z7157" s="3">
        <v>1.016</v>
      </c>
      <c r="AA7157" s="3">
        <v>1.091</v>
      </c>
      <c r="AB7157" s="3">
        <v>1.1020000000000001</v>
      </c>
      <c r="AC7157" s="3">
        <v>1.145</v>
      </c>
      <c r="AD7157" s="3">
        <v>1.286</v>
      </c>
      <c r="AE7157" s="3">
        <v>1.36</v>
      </c>
      <c r="AF7157" s="3">
        <v>1.3859999999999999</v>
      </c>
      <c r="AG7157" s="3">
        <v>1.3109999999999999</v>
      </c>
      <c r="AH7157" s="3">
        <v>1.349</v>
      </c>
      <c r="AI7157" s="3">
        <v>1.46</v>
      </c>
      <c r="AJ7157" s="3">
        <v>1.468</v>
      </c>
      <c r="AK7157" s="3">
        <v>1.49</v>
      </c>
      <c r="AL7157" s="3">
        <v>1.5780000000000001</v>
      </c>
      <c r="AM7157" s="3">
        <v>1.5629999999999999</v>
      </c>
      <c r="AN7157" s="3">
        <v>1.518</v>
      </c>
      <c r="AO7157" s="3">
        <v>1.5049999999999999</v>
      </c>
      <c r="AP7157" s="3">
        <v>1.4930000000000001</v>
      </c>
      <c r="AQ7157" s="3">
        <v>1.591</v>
      </c>
      <c r="AR7157" s="3">
        <v>1.673</v>
      </c>
      <c r="AS7157" s="3">
        <v>1.754</v>
      </c>
      <c r="AT7157" s="3">
        <v>1.81</v>
      </c>
      <c r="AU7157" s="3">
        <v>1.857</v>
      </c>
      <c r="AV7157" s="3">
        <v>1.9219999999999999</v>
      </c>
      <c r="AW7157" s="3">
        <v>1.9830000000000001</v>
      </c>
      <c r="AX7157" s="3">
        <v>2.0430000000000001</v>
      </c>
      <c r="AY7157" s="3">
        <v>2.0979999999999999</v>
      </c>
      <c r="AZ7157" s="3">
        <v>2.1549999999999998</v>
      </c>
      <c r="BA7157">
        <v>2.214</v>
      </c>
      <c r="BB7157">
        <v>2016</v>
      </c>
    </row>
    <row r="7158" spans="1:54" hidden="1" x14ac:dyDescent="0.2">
      <c r="A7158">
        <v>361</v>
      </c>
      <c r="B7158" t="s">
        <v>392</v>
      </c>
      <c r="C7158" t="s">
        <v>350</v>
      </c>
      <c r="D7158" t="s">
        <v>391</v>
      </c>
      <c r="E7158" t="s">
        <v>349</v>
      </c>
      <c r="F7158" t="s">
        <v>348</v>
      </c>
      <c r="G7158" t="s">
        <v>275</v>
      </c>
      <c r="I7158" t="s">
        <v>347</v>
      </c>
      <c r="J7158" s="3">
        <v>1.278</v>
      </c>
      <c r="K7158" s="3">
        <v>2.702</v>
      </c>
      <c r="L7158" s="3">
        <v>6.1120000000000001</v>
      </c>
      <c r="M7158" s="3">
        <v>-2.0579999999999998</v>
      </c>
      <c r="N7158" s="3">
        <v>9.6509999999999998</v>
      </c>
      <c r="O7158" s="3">
        <v>6.4370000000000003</v>
      </c>
      <c r="P7158" s="3">
        <v>8.8420000000000005</v>
      </c>
      <c r="Q7158" s="3">
        <v>8.2680000000000007</v>
      </c>
      <c r="R7158" s="3">
        <v>10.353</v>
      </c>
      <c r="S7158" s="3">
        <v>6.0129999999999999</v>
      </c>
      <c r="T7158" s="3">
        <v>5.4539999999999997</v>
      </c>
      <c r="U7158" s="3">
        <v>2.27</v>
      </c>
      <c r="V7158" s="3">
        <v>3.077</v>
      </c>
      <c r="W7158" s="3">
        <v>5.4180000000000001</v>
      </c>
      <c r="X7158" s="3">
        <v>5.4039999999999999</v>
      </c>
      <c r="Y7158" s="3">
        <v>3.4620000000000002</v>
      </c>
      <c r="Z7158" s="3">
        <v>5.8970000000000002</v>
      </c>
      <c r="AA7158" s="3">
        <v>7.327</v>
      </c>
      <c r="AB7158" s="3">
        <v>1.024</v>
      </c>
      <c r="AC7158" s="3">
        <v>3.9430000000000001</v>
      </c>
      <c r="AD7158" s="3">
        <v>12.259</v>
      </c>
      <c r="AE7158" s="3">
        <v>5.7709999999999999</v>
      </c>
      <c r="AF7158" s="3">
        <v>1.95</v>
      </c>
      <c r="AG7158" s="3">
        <v>-5.415</v>
      </c>
      <c r="AH7158" s="3">
        <v>2.91</v>
      </c>
      <c r="AI7158" s="3">
        <v>8.1920000000000002</v>
      </c>
      <c r="AJ7158" s="3">
        <v>0.54300000000000004</v>
      </c>
      <c r="AK7158" s="3">
        <v>1.522</v>
      </c>
      <c r="AL7158" s="3">
        <v>5.9</v>
      </c>
      <c r="AM7158" s="3">
        <v>-0.97199999999999998</v>
      </c>
      <c r="AN7158" s="3">
        <v>-2.8679999999999999</v>
      </c>
      <c r="AO7158" s="3">
        <v>-0.85</v>
      </c>
      <c r="AP7158" s="3">
        <v>-0.77800000000000002</v>
      </c>
      <c r="AQ7158" s="3">
        <v>6.5579999999999998</v>
      </c>
      <c r="AR7158" s="3">
        <v>5.1159999999999997</v>
      </c>
      <c r="AS7158" s="3">
        <v>4.8849999999999998</v>
      </c>
      <c r="AT7158" s="3">
        <v>3.149</v>
      </c>
      <c r="AU7158" s="3">
        <v>2.6219999999999999</v>
      </c>
      <c r="AV7158" s="3">
        <v>3.47</v>
      </c>
      <c r="AW7158" s="3">
        <v>3.218</v>
      </c>
      <c r="AX7158" s="3">
        <v>3.0179999999999998</v>
      </c>
      <c r="AY7158" s="3">
        <v>2.702</v>
      </c>
      <c r="AZ7158" s="3">
        <v>2.7120000000000002</v>
      </c>
      <c r="BA7158">
        <v>2.722</v>
      </c>
      <c r="BB7158">
        <v>2016</v>
      </c>
    </row>
    <row r="7159" spans="1:54" hidden="1" x14ac:dyDescent="0.2">
      <c r="A7159">
        <v>361</v>
      </c>
      <c r="B7159" t="s">
        <v>392</v>
      </c>
      <c r="C7159" t="s">
        <v>346</v>
      </c>
      <c r="D7159" t="s">
        <v>391</v>
      </c>
      <c r="E7159" t="s">
        <v>342</v>
      </c>
      <c r="F7159" t="s">
        <v>345</v>
      </c>
      <c r="G7159" t="s">
        <v>225</v>
      </c>
      <c r="H7159" t="s">
        <v>222</v>
      </c>
      <c r="I7159" t="s">
        <v>1727</v>
      </c>
      <c r="J7159" s="3">
        <v>0.156</v>
      </c>
      <c r="K7159" s="3">
        <v>0.187</v>
      </c>
      <c r="L7159" s="3">
        <v>0.21299999999999999</v>
      </c>
      <c r="M7159" s="3">
        <v>0.21</v>
      </c>
      <c r="N7159" s="3">
        <v>0.245</v>
      </c>
      <c r="O7159" s="3">
        <v>0.27300000000000002</v>
      </c>
      <c r="P7159" s="3">
        <v>0.32100000000000001</v>
      </c>
      <c r="Q7159" s="3">
        <v>0.36699999999999999</v>
      </c>
      <c r="R7159" s="3">
        <v>0.435</v>
      </c>
      <c r="S7159" s="3">
        <v>0.48499999999999999</v>
      </c>
      <c r="T7159" s="3">
        <v>0.54800000000000004</v>
      </c>
      <c r="U7159" s="3">
        <v>0.54400000000000004</v>
      </c>
      <c r="V7159" s="3">
        <v>0.60199999999999998</v>
      </c>
      <c r="W7159" s="3">
        <v>0.65600000000000003</v>
      </c>
      <c r="X7159" s="3">
        <v>0.73299999999999998</v>
      </c>
      <c r="Y7159" s="3">
        <v>0.79</v>
      </c>
      <c r="Z7159" s="3">
        <v>0.84299999999999997</v>
      </c>
      <c r="AA7159" s="3">
        <v>0.94799999999999995</v>
      </c>
      <c r="AB7159" s="3">
        <v>0.98799999999999999</v>
      </c>
      <c r="AC7159" s="3">
        <v>1.0489999999999999</v>
      </c>
      <c r="AD7159" s="3">
        <v>1.1339999999999999</v>
      </c>
      <c r="AE7159" s="3">
        <v>1.244</v>
      </c>
      <c r="AF7159" s="3">
        <v>1.3029999999999999</v>
      </c>
      <c r="AG7159" s="3">
        <v>1.2569999999999999</v>
      </c>
      <c r="AH7159" s="3">
        <v>1.357</v>
      </c>
      <c r="AI7159" s="3">
        <v>1.4670000000000001</v>
      </c>
      <c r="AJ7159" s="3">
        <v>1.718</v>
      </c>
      <c r="AK7159" s="3">
        <v>1.82</v>
      </c>
      <c r="AL7159" s="3">
        <v>1.9950000000000001</v>
      </c>
      <c r="AM7159" s="3">
        <v>1.9530000000000001</v>
      </c>
      <c r="AN7159" s="3">
        <v>1.9039999999999999</v>
      </c>
      <c r="AO7159" s="3">
        <v>2.0339999999999998</v>
      </c>
      <c r="AP7159" s="3">
        <v>1.9830000000000001</v>
      </c>
      <c r="AQ7159" s="3">
        <v>2.1280000000000001</v>
      </c>
      <c r="AR7159" s="3">
        <v>2.2890000000000001</v>
      </c>
      <c r="AS7159" s="3">
        <v>2.3660000000000001</v>
      </c>
      <c r="AT7159" s="3">
        <v>2.4289999999999998</v>
      </c>
      <c r="AU7159" s="3">
        <v>2.504</v>
      </c>
      <c r="AV7159" s="3">
        <v>2.625</v>
      </c>
      <c r="AW7159" s="3">
        <v>2.7650000000000001</v>
      </c>
      <c r="AX7159" s="3">
        <v>2.9089999999999998</v>
      </c>
      <c r="AY7159" s="3">
        <v>3.0510000000000002</v>
      </c>
      <c r="AZ7159" s="3">
        <v>3.2</v>
      </c>
      <c r="BA7159">
        <v>3.3519999999999999</v>
      </c>
      <c r="BB7159">
        <v>2016</v>
      </c>
    </row>
    <row r="7160" spans="1:54" hidden="1" x14ac:dyDescent="0.2">
      <c r="A7160">
        <v>361</v>
      </c>
      <c r="B7160" t="s">
        <v>392</v>
      </c>
      <c r="C7160" t="s">
        <v>344</v>
      </c>
      <c r="D7160" t="s">
        <v>391</v>
      </c>
      <c r="E7160" t="s">
        <v>342</v>
      </c>
      <c r="F7160" t="s">
        <v>343</v>
      </c>
      <c r="G7160" t="s">
        <v>223</v>
      </c>
      <c r="H7160" t="s">
        <v>222</v>
      </c>
      <c r="I7160" t="s">
        <v>310</v>
      </c>
      <c r="J7160" s="3">
        <v>5.8000000000000003E-2</v>
      </c>
      <c r="K7160" s="3">
        <v>6.9000000000000006E-2</v>
      </c>
      <c r="L7160" s="3">
        <v>7.9000000000000001E-2</v>
      </c>
      <c r="M7160" s="3">
        <v>7.8E-2</v>
      </c>
      <c r="N7160" s="3">
        <v>9.0999999999999998E-2</v>
      </c>
      <c r="O7160" s="3">
        <v>0.10100000000000001</v>
      </c>
      <c r="P7160" s="3">
        <v>0.11899999999999999</v>
      </c>
      <c r="Q7160" s="3">
        <v>0.13600000000000001</v>
      </c>
      <c r="R7160" s="3">
        <v>0.161</v>
      </c>
      <c r="S7160" s="3">
        <v>0.17899999999999999</v>
      </c>
      <c r="T7160" s="3">
        <v>0.20300000000000001</v>
      </c>
      <c r="U7160" s="3">
        <v>0.20100000000000001</v>
      </c>
      <c r="V7160" s="3">
        <v>0.223</v>
      </c>
      <c r="W7160" s="3">
        <v>0.24299999999999999</v>
      </c>
      <c r="X7160" s="3">
        <v>0.27200000000000002</v>
      </c>
      <c r="Y7160" s="3">
        <v>0.29299999999999998</v>
      </c>
      <c r="Z7160" s="3">
        <v>0.312</v>
      </c>
      <c r="AA7160" s="3">
        <v>0.35099999999999998</v>
      </c>
      <c r="AB7160" s="3">
        <v>0.36599999999999999</v>
      </c>
      <c r="AC7160" s="3">
        <v>0.38900000000000001</v>
      </c>
      <c r="AD7160" s="3">
        <v>0.42</v>
      </c>
      <c r="AE7160" s="3">
        <v>0.46100000000000002</v>
      </c>
      <c r="AF7160" s="3">
        <v>0.48299999999999998</v>
      </c>
      <c r="AG7160" s="3">
        <v>0.46500000000000002</v>
      </c>
      <c r="AH7160" s="3">
        <v>0.503</v>
      </c>
      <c r="AI7160" s="3">
        <v>0.54300000000000004</v>
      </c>
      <c r="AJ7160" s="3">
        <v>0.63600000000000001</v>
      </c>
      <c r="AK7160" s="3">
        <v>0.67400000000000004</v>
      </c>
      <c r="AL7160" s="3">
        <v>0.73899999999999999</v>
      </c>
      <c r="AM7160" s="3">
        <v>0.72299999999999998</v>
      </c>
      <c r="AN7160" s="3">
        <v>0.70499999999999996</v>
      </c>
      <c r="AO7160" s="3">
        <v>0.753</v>
      </c>
      <c r="AP7160" s="3">
        <v>0.73399999999999999</v>
      </c>
      <c r="AQ7160" s="3">
        <v>0.78800000000000003</v>
      </c>
      <c r="AR7160" s="3">
        <v>0.84799999999999998</v>
      </c>
      <c r="AS7160" s="3">
        <v>0.876</v>
      </c>
      <c r="AT7160" s="3">
        <v>0.9</v>
      </c>
      <c r="AU7160" s="3">
        <v>0.92800000000000005</v>
      </c>
      <c r="AV7160" s="3">
        <v>0.97199999999999998</v>
      </c>
      <c r="AW7160" s="3">
        <v>1.024</v>
      </c>
      <c r="AX7160" s="3">
        <v>1.077</v>
      </c>
      <c r="AY7160" s="3">
        <v>1.1299999999999999</v>
      </c>
      <c r="AZ7160" s="3">
        <v>1.1850000000000001</v>
      </c>
      <c r="BA7160">
        <v>1.2410000000000001</v>
      </c>
      <c r="BB7160">
        <v>2016</v>
      </c>
    </row>
    <row r="7161" spans="1:54" hidden="1" x14ac:dyDescent="0.2">
      <c r="A7161">
        <v>361</v>
      </c>
      <c r="B7161" t="s">
        <v>392</v>
      </c>
      <c r="C7161" t="s">
        <v>213</v>
      </c>
      <c r="D7161" t="s">
        <v>391</v>
      </c>
      <c r="E7161" t="s">
        <v>342</v>
      </c>
      <c r="F7161" s="3" t="s">
        <v>341</v>
      </c>
      <c r="G7161" t="s">
        <v>323</v>
      </c>
      <c r="H7161" t="s">
        <v>222</v>
      </c>
      <c r="I7161" t="s">
        <v>310</v>
      </c>
      <c r="J7161">
        <v>0.14099999999999999</v>
      </c>
      <c r="K7161">
        <v>0.158</v>
      </c>
      <c r="L7161">
        <v>0.17799999999999999</v>
      </c>
      <c r="M7161">
        <v>0.18099999999999999</v>
      </c>
      <c r="N7161">
        <v>0.20599999999999999</v>
      </c>
      <c r="O7161">
        <v>0.22600000000000001</v>
      </c>
      <c r="P7161">
        <v>0.251</v>
      </c>
      <c r="Q7161">
        <v>0.27900000000000003</v>
      </c>
      <c r="R7161">
        <v>0.318</v>
      </c>
      <c r="S7161">
        <v>0.35099999999999998</v>
      </c>
      <c r="T7161">
        <v>0.38400000000000001</v>
      </c>
      <c r="U7161">
        <v>0.40500000000000003</v>
      </c>
      <c r="V7161">
        <v>0.42699999999999999</v>
      </c>
      <c r="W7161">
        <v>0.46100000000000002</v>
      </c>
      <c r="X7161">
        <v>0.496</v>
      </c>
      <c r="Y7161">
        <v>0.52400000000000002</v>
      </c>
      <c r="Z7161">
        <v>0.56499999999999995</v>
      </c>
      <c r="AA7161">
        <v>0.61699999999999999</v>
      </c>
      <c r="AB7161">
        <v>0.63</v>
      </c>
      <c r="AC7161">
        <v>0.66500000000000004</v>
      </c>
      <c r="AD7161">
        <v>0.76400000000000001</v>
      </c>
      <c r="AE7161">
        <v>0.82599999999999996</v>
      </c>
      <c r="AF7161">
        <v>0.85499999999999998</v>
      </c>
      <c r="AG7161">
        <v>0.82499999999999996</v>
      </c>
      <c r="AH7161">
        <v>0.872</v>
      </c>
      <c r="AI7161">
        <v>0.97399999999999998</v>
      </c>
      <c r="AJ7161">
        <v>1.01</v>
      </c>
      <c r="AK7161">
        <v>1.052</v>
      </c>
      <c r="AL7161">
        <v>1.1359999999999999</v>
      </c>
      <c r="AM7161">
        <v>1.1339999999999999</v>
      </c>
      <c r="AN7161">
        <v>1.115</v>
      </c>
      <c r="AO7161">
        <v>1.1279999999999999</v>
      </c>
      <c r="AP7161">
        <v>1.1399999999999999</v>
      </c>
      <c r="AQ7161">
        <v>1.234</v>
      </c>
      <c r="AR7161">
        <v>1.321</v>
      </c>
      <c r="AS7161">
        <v>1.4</v>
      </c>
      <c r="AT7161">
        <v>1.4630000000000001</v>
      </c>
      <c r="AU7161">
        <v>1.528</v>
      </c>
      <c r="AV7161">
        <v>1.617</v>
      </c>
      <c r="AW7161">
        <v>1.7050000000000001</v>
      </c>
      <c r="AX7161">
        <v>1.7909999999999999</v>
      </c>
      <c r="AY7161">
        <v>1.875</v>
      </c>
      <c r="AZ7161">
        <v>1.9590000000000001</v>
      </c>
      <c r="BA7161">
        <v>2.0470000000000002</v>
      </c>
      <c r="BB7161">
        <v>2016</v>
      </c>
    </row>
    <row r="7162" spans="1:54" hidden="1" x14ac:dyDescent="0.2">
      <c r="A7162">
        <v>361</v>
      </c>
      <c r="B7162" t="s">
        <v>392</v>
      </c>
      <c r="C7162" t="s">
        <v>340</v>
      </c>
      <c r="D7162" t="s">
        <v>391</v>
      </c>
      <c r="E7162" t="s">
        <v>339</v>
      </c>
      <c r="F7162" t="s">
        <v>338</v>
      </c>
      <c r="G7162" t="s">
        <v>295</v>
      </c>
      <c r="I7162" t="s">
        <v>337</v>
      </c>
      <c r="J7162" s="3">
        <v>35.720999999999997</v>
      </c>
      <c r="K7162" s="3">
        <v>41.601999999999997</v>
      </c>
      <c r="L7162" s="3">
        <v>44.762999999999998</v>
      </c>
      <c r="M7162" s="3">
        <v>45.037999999999997</v>
      </c>
      <c r="N7162" s="3">
        <v>47.866</v>
      </c>
      <c r="O7162" s="3">
        <v>50.116</v>
      </c>
      <c r="P7162" s="3">
        <v>54.152000000000001</v>
      </c>
      <c r="Q7162" s="3">
        <v>57.218000000000004</v>
      </c>
      <c r="R7162" s="3">
        <v>61.451000000000001</v>
      </c>
      <c r="S7162" s="3">
        <v>64.533000000000001</v>
      </c>
      <c r="T7162" s="3">
        <v>69.203999999999994</v>
      </c>
      <c r="U7162" s="3">
        <v>67.185000000000002</v>
      </c>
      <c r="V7162" s="3">
        <v>72.075000000000003</v>
      </c>
      <c r="W7162" s="3">
        <v>74.554000000000002</v>
      </c>
      <c r="X7162" s="3">
        <v>79.042000000000002</v>
      </c>
      <c r="Y7162" s="3">
        <v>82.305999999999997</v>
      </c>
      <c r="Z7162" s="3">
        <v>82.923000000000002</v>
      </c>
      <c r="AA7162" s="3">
        <v>86.953999999999994</v>
      </c>
      <c r="AB7162" s="3">
        <v>89.718000000000004</v>
      </c>
      <c r="AC7162" s="3">
        <v>91.634</v>
      </c>
      <c r="AD7162" s="3">
        <v>88.228999999999999</v>
      </c>
      <c r="AE7162" s="3">
        <v>91.460999999999999</v>
      </c>
      <c r="AF7162" s="3">
        <v>94</v>
      </c>
      <c r="AG7162" s="3">
        <v>95.828999999999994</v>
      </c>
      <c r="AH7162" s="3">
        <v>100.55800000000001</v>
      </c>
      <c r="AI7162" s="3">
        <v>100.45399999999999</v>
      </c>
      <c r="AJ7162" s="3">
        <v>117.027</v>
      </c>
      <c r="AK7162" s="3">
        <v>122.12</v>
      </c>
      <c r="AL7162" s="3">
        <v>126.426</v>
      </c>
      <c r="AM7162" s="3">
        <v>124.949</v>
      </c>
      <c r="AN7162" s="3">
        <v>125.402</v>
      </c>
      <c r="AO7162" s="3">
        <v>135.125</v>
      </c>
      <c r="AP7162" s="3">
        <v>132.792</v>
      </c>
      <c r="AQ7162" s="3">
        <v>133.73099999999999</v>
      </c>
      <c r="AR7162" s="3">
        <v>136.845</v>
      </c>
      <c r="AS7162" s="3">
        <v>134.88800000000001</v>
      </c>
      <c r="AT7162" s="3">
        <v>134.21600000000001</v>
      </c>
      <c r="AU7162" s="3">
        <v>134.85400000000001</v>
      </c>
      <c r="AV7162" s="3">
        <v>136.58799999999999</v>
      </c>
      <c r="AW7162" s="3">
        <v>139.42500000000001</v>
      </c>
      <c r="AX7162" s="3">
        <v>142.38200000000001</v>
      </c>
      <c r="AY7162" s="3">
        <v>145.393</v>
      </c>
      <c r="AZ7162" s="3">
        <v>148.46799999999999</v>
      </c>
      <c r="BA7162">
        <v>151.38399999999999</v>
      </c>
      <c r="BB7162">
        <v>2016</v>
      </c>
    </row>
    <row r="7163" spans="1:54" hidden="1" x14ac:dyDescent="0.2">
      <c r="A7163">
        <v>361</v>
      </c>
      <c r="B7163" t="s">
        <v>392</v>
      </c>
      <c r="C7163" t="s">
        <v>336</v>
      </c>
      <c r="D7163" t="s">
        <v>391</v>
      </c>
      <c r="E7163" t="s">
        <v>333</v>
      </c>
      <c r="F7163" t="s">
        <v>335</v>
      </c>
      <c r="G7163" t="s">
        <v>225</v>
      </c>
      <c r="H7163" t="s">
        <v>322</v>
      </c>
      <c r="I7163" t="s">
        <v>330</v>
      </c>
      <c r="J7163" s="3">
        <v>10119.075000000001</v>
      </c>
      <c r="K7163" s="3">
        <v>10447.355</v>
      </c>
      <c r="L7163" s="3">
        <v>11142.207</v>
      </c>
      <c r="M7163" s="3">
        <v>10969.833000000001</v>
      </c>
      <c r="N7163" s="3">
        <v>12098.161</v>
      </c>
      <c r="O7163" s="3">
        <v>12961.842000000001</v>
      </c>
      <c r="P7163" s="3">
        <v>14216.210999999999</v>
      </c>
      <c r="Q7163" s="3">
        <v>15519.714</v>
      </c>
      <c r="R7163" s="3">
        <v>17254.973000000002</v>
      </c>
      <c r="S7163" s="3">
        <v>18378.081999999999</v>
      </c>
      <c r="T7163" s="3">
        <v>19390.468000000001</v>
      </c>
      <c r="U7163" s="3">
        <v>19745.576000000001</v>
      </c>
      <c r="V7163" s="3">
        <v>20180.504000000001</v>
      </c>
      <c r="W7163" s="3">
        <v>21031.877</v>
      </c>
      <c r="X7163" s="3">
        <v>21892.758000000002</v>
      </c>
      <c r="Y7163" s="3">
        <v>22373.343000000001</v>
      </c>
      <c r="Z7163" s="3">
        <v>23418.055</v>
      </c>
      <c r="AA7163" s="3">
        <v>24850.933000000001</v>
      </c>
      <c r="AB7163" s="3">
        <v>24819.137999999999</v>
      </c>
      <c r="AC7163" s="3">
        <v>25483.785</v>
      </c>
      <c r="AD7163" s="3">
        <v>28227.164000000001</v>
      </c>
      <c r="AE7163" s="3">
        <v>29422.062000000002</v>
      </c>
      <c r="AF7163" s="3">
        <v>29536.401999999998</v>
      </c>
      <c r="AG7163" s="3">
        <v>27500.008000000002</v>
      </c>
      <c r="AH7163" s="3">
        <v>27866.05</v>
      </c>
      <c r="AI7163" s="3">
        <v>29710.021000000001</v>
      </c>
      <c r="AJ7163" s="3">
        <v>29464.274000000001</v>
      </c>
      <c r="AK7163" s="3">
        <v>29529.109</v>
      </c>
      <c r="AL7163" s="3">
        <v>30886.971000000001</v>
      </c>
      <c r="AM7163" s="3">
        <v>30217.807000000001</v>
      </c>
      <c r="AN7163" s="3">
        <v>28995.044999999998</v>
      </c>
      <c r="AO7163" s="3">
        <v>28398.296999999999</v>
      </c>
      <c r="AP7163" s="3">
        <v>27835.058000000001</v>
      </c>
      <c r="AQ7163" s="3">
        <v>29304.955999999998</v>
      </c>
      <c r="AR7163" s="3">
        <v>30443.736000000001</v>
      </c>
      <c r="AS7163" s="3">
        <v>31557.204000000002</v>
      </c>
      <c r="AT7163" s="3">
        <v>32169.863000000001</v>
      </c>
      <c r="AU7163" s="3">
        <v>32627.114000000001</v>
      </c>
      <c r="AV7163" s="3">
        <v>33364.135000000002</v>
      </c>
      <c r="AW7163" s="3">
        <v>34034.767</v>
      </c>
      <c r="AX7163" s="3">
        <v>34651.578000000001</v>
      </c>
      <c r="AY7163" s="3">
        <v>35171.476999999999</v>
      </c>
      <c r="AZ7163" s="3">
        <v>35702.665000000001</v>
      </c>
      <c r="BA7163">
        <v>36245.449999999997</v>
      </c>
      <c r="BB7163">
        <v>2003</v>
      </c>
    </row>
    <row r="7164" spans="1:54" hidden="1" x14ac:dyDescent="0.2">
      <c r="A7164">
        <v>361</v>
      </c>
      <c r="B7164" t="s">
        <v>392</v>
      </c>
      <c r="C7164" t="s">
        <v>334</v>
      </c>
      <c r="D7164" t="s">
        <v>391</v>
      </c>
      <c r="E7164" t="s">
        <v>333</v>
      </c>
      <c r="F7164" t="s">
        <v>332</v>
      </c>
      <c r="G7164" t="s">
        <v>331</v>
      </c>
      <c r="H7164" t="s">
        <v>322</v>
      </c>
      <c r="I7164" t="s">
        <v>330</v>
      </c>
      <c r="J7164" s="3">
        <v>7583.8220000000001</v>
      </c>
      <c r="K7164" s="3">
        <v>7829.8540000000003</v>
      </c>
      <c r="L7164" s="3">
        <v>8350.616</v>
      </c>
      <c r="M7164" s="3">
        <v>8221.4290000000001</v>
      </c>
      <c r="N7164" s="3">
        <v>9067.0640000000003</v>
      </c>
      <c r="O7164" s="3">
        <v>9714.3559999999998</v>
      </c>
      <c r="P7164" s="3">
        <v>10654.453</v>
      </c>
      <c r="Q7164" s="3">
        <v>11631.374</v>
      </c>
      <c r="R7164" s="3">
        <v>12931.877</v>
      </c>
      <c r="S7164" s="3">
        <v>13773.601000000001</v>
      </c>
      <c r="T7164" s="3">
        <v>14532.342000000001</v>
      </c>
      <c r="U7164" s="3">
        <v>14798.48</v>
      </c>
      <c r="V7164" s="3">
        <v>15124.44</v>
      </c>
      <c r="W7164" s="3">
        <v>15762.509</v>
      </c>
      <c r="X7164" s="3">
        <v>16407.702000000001</v>
      </c>
      <c r="Y7164" s="3">
        <v>16767.881000000001</v>
      </c>
      <c r="Z7164" s="3">
        <v>17550.848999999998</v>
      </c>
      <c r="AA7164" s="3">
        <v>18624.73</v>
      </c>
      <c r="AB7164" s="3">
        <v>18600.901000000002</v>
      </c>
      <c r="AC7164" s="3">
        <v>19099.026999999998</v>
      </c>
      <c r="AD7164" s="3">
        <v>21155.074000000001</v>
      </c>
      <c r="AE7164" s="3">
        <v>22050.6</v>
      </c>
      <c r="AF7164" s="3">
        <v>22136.293000000001</v>
      </c>
      <c r="AG7164" s="3">
        <v>20610.100999999999</v>
      </c>
      <c r="AH7164" s="3">
        <v>20884.435000000001</v>
      </c>
      <c r="AI7164" s="3">
        <v>22266.413</v>
      </c>
      <c r="AJ7164" s="3">
        <v>22082.236000000001</v>
      </c>
      <c r="AK7164" s="3">
        <v>22130.827000000001</v>
      </c>
      <c r="AL7164" s="3">
        <v>23148.488000000001</v>
      </c>
      <c r="AM7164" s="3">
        <v>22646.977999999999</v>
      </c>
      <c r="AN7164" s="3">
        <v>21730.567999999999</v>
      </c>
      <c r="AO7164" s="3">
        <v>21283.330999999998</v>
      </c>
      <c r="AP7164" s="3">
        <v>20861.206999999999</v>
      </c>
      <c r="AQ7164" s="3">
        <v>21962.833999999999</v>
      </c>
      <c r="AR7164" s="3">
        <v>22816.302</v>
      </c>
      <c r="AS7164" s="3">
        <v>23650.798999999999</v>
      </c>
      <c r="AT7164" s="3">
        <v>24109.960999999999</v>
      </c>
      <c r="AU7164" s="3">
        <v>24452.651999999998</v>
      </c>
      <c r="AV7164" s="3">
        <v>25005.018</v>
      </c>
      <c r="AW7164" s="3">
        <v>25507.628000000001</v>
      </c>
      <c r="AX7164" s="3">
        <v>25969.901999999998</v>
      </c>
      <c r="AY7164" s="3">
        <v>26359.544999999998</v>
      </c>
      <c r="AZ7164" s="3">
        <v>26757.648000000001</v>
      </c>
      <c r="BA7164">
        <v>27164.442999999999</v>
      </c>
      <c r="BB7164">
        <v>2003</v>
      </c>
    </row>
    <row r="7165" spans="1:54" hidden="1" x14ac:dyDescent="0.2">
      <c r="A7165">
        <v>361</v>
      </c>
      <c r="B7165" t="s">
        <v>392</v>
      </c>
      <c r="C7165" t="s">
        <v>329</v>
      </c>
      <c r="D7165" t="s">
        <v>391</v>
      </c>
      <c r="E7165" t="s">
        <v>325</v>
      </c>
      <c r="F7165" t="s">
        <v>328</v>
      </c>
      <c r="G7165" t="s">
        <v>225</v>
      </c>
      <c r="H7165" t="s">
        <v>322</v>
      </c>
      <c r="I7165" t="s">
        <v>321</v>
      </c>
      <c r="J7165" s="3">
        <v>3614.616</v>
      </c>
      <c r="K7165" s="3">
        <v>4346.2579999999998</v>
      </c>
      <c r="L7165" s="3">
        <v>4987.576</v>
      </c>
      <c r="M7165" s="3">
        <v>4940.5550000000003</v>
      </c>
      <c r="N7165" s="3">
        <v>5790.9620000000004</v>
      </c>
      <c r="O7165" s="3">
        <v>6495.9319999999998</v>
      </c>
      <c r="P7165" s="3">
        <v>7698.3919999999998</v>
      </c>
      <c r="Q7165" s="3">
        <v>8880.0409999999993</v>
      </c>
      <c r="R7165" s="3">
        <v>10603.295</v>
      </c>
      <c r="S7165" s="3">
        <v>11859.897999999999</v>
      </c>
      <c r="T7165" s="3">
        <v>13418.999</v>
      </c>
      <c r="U7165" s="3">
        <v>13266.164000000001</v>
      </c>
      <c r="V7165" s="3">
        <v>14545.094999999999</v>
      </c>
      <c r="W7165" s="3">
        <v>15680.175999999999</v>
      </c>
      <c r="X7165" s="3">
        <v>17304.381000000001</v>
      </c>
      <c r="Y7165" s="3">
        <v>18414.668000000001</v>
      </c>
      <c r="Z7165" s="3">
        <v>19418.91</v>
      </c>
      <c r="AA7165" s="3">
        <v>21608.963</v>
      </c>
      <c r="AB7165" s="3">
        <v>22267.224999999999</v>
      </c>
      <c r="AC7165" s="3">
        <v>23351.848000000002</v>
      </c>
      <c r="AD7165" s="3">
        <v>24904.607</v>
      </c>
      <c r="AE7165" s="3">
        <v>26909.857</v>
      </c>
      <c r="AF7165" s="3">
        <v>27764.357</v>
      </c>
      <c r="AG7165" s="3">
        <v>26353.038</v>
      </c>
      <c r="AH7165" s="3">
        <v>28021.567999999999</v>
      </c>
      <c r="AI7165" s="3">
        <v>29844.985000000001</v>
      </c>
      <c r="AJ7165" s="3">
        <v>34481.285000000003</v>
      </c>
      <c r="AK7165" s="3">
        <v>36061.089999999997</v>
      </c>
      <c r="AL7165" s="3">
        <v>39049.281000000003</v>
      </c>
      <c r="AM7165" s="3">
        <v>37756.724999999999</v>
      </c>
      <c r="AN7165" s="3">
        <v>36360.434999999998</v>
      </c>
      <c r="AO7165" s="3">
        <v>38373.337</v>
      </c>
      <c r="AP7165" s="3">
        <v>36962.707000000002</v>
      </c>
      <c r="AQ7165" s="3">
        <v>39189.748</v>
      </c>
      <c r="AR7165" s="3">
        <v>41660.620000000003</v>
      </c>
      <c r="AS7165" s="3">
        <v>42566.930999999997</v>
      </c>
      <c r="AT7165" s="3">
        <v>43176.964999999997</v>
      </c>
      <c r="AU7165" s="3">
        <v>43998.828999999998</v>
      </c>
      <c r="AV7165" s="3">
        <v>45571.434000000001</v>
      </c>
      <c r="AW7165" s="3">
        <v>47452.813999999998</v>
      </c>
      <c r="AX7165" s="3">
        <v>49337.47</v>
      </c>
      <c r="AY7165" s="3">
        <v>51136.752999999997</v>
      </c>
      <c r="AZ7165" s="3">
        <v>53006.913999999997</v>
      </c>
      <c r="BA7165">
        <v>54869.646999999997</v>
      </c>
      <c r="BB7165">
        <v>2003</v>
      </c>
    </row>
    <row r="7166" spans="1:54" hidden="1" x14ac:dyDescent="0.2">
      <c r="A7166">
        <v>361</v>
      </c>
      <c r="B7166" t="s">
        <v>392</v>
      </c>
      <c r="C7166" t="s">
        <v>327</v>
      </c>
      <c r="D7166" t="s">
        <v>391</v>
      </c>
      <c r="E7166" t="s">
        <v>325</v>
      </c>
      <c r="F7166" t="s">
        <v>326</v>
      </c>
      <c r="G7166" t="s">
        <v>223</v>
      </c>
      <c r="H7166" t="s">
        <v>322</v>
      </c>
      <c r="I7166" t="s">
        <v>321</v>
      </c>
      <c r="J7166" s="3">
        <v>1338.7470000000001</v>
      </c>
      <c r="K7166" s="3">
        <v>1609.7249999999999</v>
      </c>
      <c r="L7166" s="3">
        <v>1847.251</v>
      </c>
      <c r="M7166" s="3">
        <v>1829.835</v>
      </c>
      <c r="N7166" s="3">
        <v>2144.8009999999999</v>
      </c>
      <c r="O7166" s="3">
        <v>2405.9009999999998</v>
      </c>
      <c r="P7166" s="3">
        <v>2851.2559999999999</v>
      </c>
      <c r="Q7166" s="3">
        <v>3288.904</v>
      </c>
      <c r="R7166" s="3">
        <v>3927.1460000000002</v>
      </c>
      <c r="S7166" s="3">
        <v>4392.5550000000003</v>
      </c>
      <c r="T7166" s="3">
        <v>4970</v>
      </c>
      <c r="U7166" s="3">
        <v>4913.3940000000002</v>
      </c>
      <c r="V7166" s="3">
        <v>5387.0720000000001</v>
      </c>
      <c r="W7166" s="3">
        <v>5807.473</v>
      </c>
      <c r="X7166" s="3">
        <v>6409.03</v>
      </c>
      <c r="Y7166" s="3">
        <v>6820.2470000000003</v>
      </c>
      <c r="Z7166" s="3">
        <v>7192.1890000000003</v>
      </c>
      <c r="AA7166" s="3">
        <v>8003.32</v>
      </c>
      <c r="AB7166" s="3">
        <v>8247.1200000000008</v>
      </c>
      <c r="AC7166" s="3">
        <v>8648.8320000000003</v>
      </c>
      <c r="AD7166" s="3">
        <v>9223.9279999999999</v>
      </c>
      <c r="AE7166" s="3">
        <v>9966.6139999999996</v>
      </c>
      <c r="AF7166" s="3">
        <v>10283.094999999999</v>
      </c>
      <c r="AG7166" s="3">
        <v>9760.384</v>
      </c>
      <c r="AH7166" s="3">
        <v>10378.359</v>
      </c>
      <c r="AI7166" s="3">
        <v>11053.698</v>
      </c>
      <c r="AJ7166" s="3">
        <v>12770.846</v>
      </c>
      <c r="AK7166" s="3">
        <v>13355.959000000001</v>
      </c>
      <c r="AL7166" s="3">
        <v>14462.697</v>
      </c>
      <c r="AM7166" s="3">
        <v>13983.972</v>
      </c>
      <c r="AN7166" s="3">
        <v>13466.828</v>
      </c>
      <c r="AO7166" s="3">
        <v>14212.347</v>
      </c>
      <c r="AP7166" s="3">
        <v>13689.892</v>
      </c>
      <c r="AQ7166" s="3">
        <v>14514.722</v>
      </c>
      <c r="AR7166" s="3">
        <v>15429.859</v>
      </c>
      <c r="AS7166" s="3">
        <v>15765.53</v>
      </c>
      <c r="AT7166" s="3">
        <v>15991.468999999999</v>
      </c>
      <c r="AU7166" s="3">
        <v>16295.862999999999</v>
      </c>
      <c r="AV7166" s="3">
        <v>16878.309000000001</v>
      </c>
      <c r="AW7166" s="3">
        <v>17575.116000000002</v>
      </c>
      <c r="AX7166" s="3">
        <v>18273.136999999999</v>
      </c>
      <c r="AY7166" s="3">
        <v>18939.538</v>
      </c>
      <c r="AZ7166" s="3">
        <v>19632.189999999999</v>
      </c>
      <c r="BA7166">
        <v>20322.092000000001</v>
      </c>
      <c r="BB7166">
        <v>2003</v>
      </c>
    </row>
    <row r="7167" spans="1:54" hidden="1" x14ac:dyDescent="0.2">
      <c r="A7167">
        <v>361</v>
      </c>
      <c r="B7167" t="s">
        <v>392</v>
      </c>
      <c r="C7167" t="s">
        <v>212</v>
      </c>
      <c r="D7167" t="s">
        <v>391</v>
      </c>
      <c r="E7167" t="s">
        <v>325</v>
      </c>
      <c r="F7167" t="s">
        <v>324</v>
      </c>
      <c r="G7167" t="s">
        <v>323</v>
      </c>
      <c r="H7167" t="s">
        <v>322</v>
      </c>
      <c r="I7167" t="s">
        <v>321</v>
      </c>
      <c r="J7167" s="3">
        <v>3257.5880000000002</v>
      </c>
      <c r="K7167" s="3">
        <v>3677.306</v>
      </c>
      <c r="L7167" s="3">
        <v>4165.2160000000003</v>
      </c>
      <c r="M7167" s="3">
        <v>4262.6549999999997</v>
      </c>
      <c r="N7167" s="3">
        <v>4867.9390000000003</v>
      </c>
      <c r="O7167" s="3">
        <v>5382.3559999999998</v>
      </c>
      <c r="P7167" s="3">
        <v>6022.2449999999999</v>
      </c>
      <c r="Q7167" s="3">
        <v>6742.23</v>
      </c>
      <c r="R7167" s="3">
        <v>7758.4830000000002</v>
      </c>
      <c r="S7167" s="3">
        <v>8584.8080000000009</v>
      </c>
      <c r="T7167" s="3">
        <v>9392.7340000000004</v>
      </c>
      <c r="U7167" s="3">
        <v>9883.1080000000002</v>
      </c>
      <c r="V7167" s="3">
        <v>10331.072</v>
      </c>
      <c r="W7167" s="3">
        <v>11023.057000000001</v>
      </c>
      <c r="X7167" s="3">
        <v>11718.474</v>
      </c>
      <c r="Y7167" s="3">
        <v>12225.473</v>
      </c>
      <c r="Z7167" s="3">
        <v>13029.88</v>
      </c>
      <c r="AA7167" s="3">
        <v>14063.882</v>
      </c>
      <c r="AB7167" s="3">
        <v>14198.297</v>
      </c>
      <c r="AC7167" s="3">
        <v>14801.634</v>
      </c>
      <c r="AD7167" s="3">
        <v>16768.093000000001</v>
      </c>
      <c r="AE7167" s="3">
        <v>17876.239000000001</v>
      </c>
      <c r="AF7167" s="3">
        <v>18221.21</v>
      </c>
      <c r="AG7167" s="3">
        <v>17303.219000000001</v>
      </c>
      <c r="AH7167" s="3">
        <v>18015.691999999999</v>
      </c>
      <c r="AI7167" s="3">
        <v>19825.811000000002</v>
      </c>
      <c r="AJ7167" s="3">
        <v>20265.976999999999</v>
      </c>
      <c r="AK7167" s="3">
        <v>20851.024000000001</v>
      </c>
      <c r="AL7167" s="3">
        <v>22237.664000000001</v>
      </c>
      <c r="AM7167" s="3">
        <v>21921.102999999999</v>
      </c>
      <c r="AN7167" s="3">
        <v>21291.057000000001</v>
      </c>
      <c r="AO7167" s="3">
        <v>21283.330999999998</v>
      </c>
      <c r="AP7167" s="3">
        <v>21245.492999999999</v>
      </c>
      <c r="AQ7167" s="3">
        <v>22728.629000000001</v>
      </c>
      <c r="AR7167" s="3">
        <v>24035.633999999998</v>
      </c>
      <c r="AS7167" s="3">
        <v>25184.880000000001</v>
      </c>
      <c r="AT7167" s="3">
        <v>26001.393</v>
      </c>
      <c r="AU7167" s="3">
        <v>26845.48</v>
      </c>
      <c r="AV7167" s="3">
        <v>28075.615000000002</v>
      </c>
      <c r="AW7167" s="3">
        <v>29261.075000000001</v>
      </c>
      <c r="AX7167" s="3">
        <v>30376.731</v>
      </c>
      <c r="AY7167" s="3">
        <v>31420.091</v>
      </c>
      <c r="AZ7167" s="3">
        <v>32442.281999999999</v>
      </c>
      <c r="BA7167">
        <v>33508.525999999998</v>
      </c>
      <c r="BB7167">
        <v>2003</v>
      </c>
    </row>
    <row r="7168" spans="1:54" hidden="1" x14ac:dyDescent="0.2">
      <c r="A7168">
        <v>361</v>
      </c>
      <c r="B7168" t="s">
        <v>392</v>
      </c>
      <c r="C7168" t="s">
        <v>320</v>
      </c>
      <c r="D7168" t="s">
        <v>391</v>
      </c>
      <c r="E7168" t="s">
        <v>319</v>
      </c>
      <c r="F7168" t="s">
        <v>318</v>
      </c>
      <c r="G7168" t="s">
        <v>243</v>
      </c>
    </row>
    <row r="7169" spans="1:54" hidden="1" x14ac:dyDescent="0.2">
      <c r="A7169">
        <v>361</v>
      </c>
      <c r="B7169" t="s">
        <v>392</v>
      </c>
      <c r="C7169" t="s">
        <v>317</v>
      </c>
      <c r="D7169" t="s">
        <v>391</v>
      </c>
      <c r="E7169" t="s">
        <v>316</v>
      </c>
      <c r="F7169" s="3" t="s">
        <v>315</v>
      </c>
      <c r="G7169" t="s">
        <v>288</v>
      </c>
      <c r="I7169" t="s">
        <v>310</v>
      </c>
      <c r="J7169">
        <v>1E-3</v>
      </c>
      <c r="K7169">
        <v>1E-3</v>
      </c>
      <c r="L7169">
        <v>1E-3</v>
      </c>
      <c r="M7169">
        <v>1E-3</v>
      </c>
      <c r="N7169">
        <v>1E-3</v>
      </c>
      <c r="O7169">
        <v>1E-3</v>
      </c>
      <c r="P7169">
        <v>1E-3</v>
      </c>
      <c r="Q7169">
        <v>1E-3</v>
      </c>
      <c r="R7169">
        <v>1E-3</v>
      </c>
      <c r="S7169">
        <v>1E-3</v>
      </c>
      <c r="T7169">
        <v>1E-3</v>
      </c>
      <c r="U7169">
        <v>1E-3</v>
      </c>
      <c r="V7169">
        <v>1E-3</v>
      </c>
      <c r="W7169">
        <v>1E-3</v>
      </c>
      <c r="X7169">
        <v>1E-3</v>
      </c>
      <c r="Y7169">
        <v>1E-3</v>
      </c>
      <c r="Z7169">
        <v>1E-3</v>
      </c>
      <c r="AA7169">
        <v>1E-3</v>
      </c>
      <c r="AB7169">
        <v>1E-3</v>
      </c>
      <c r="AC7169">
        <v>1E-3</v>
      </c>
      <c r="AD7169">
        <v>2E-3</v>
      </c>
      <c r="AE7169">
        <v>2E-3</v>
      </c>
      <c r="AF7169">
        <v>2E-3</v>
      </c>
      <c r="AG7169">
        <v>1E-3</v>
      </c>
      <c r="AH7169">
        <v>1E-3</v>
      </c>
      <c r="AI7169">
        <v>1E-3</v>
      </c>
      <c r="AJ7169">
        <v>1E-3</v>
      </c>
      <c r="AK7169">
        <v>1E-3</v>
      </c>
      <c r="AL7169">
        <v>1E-3</v>
      </c>
      <c r="AM7169">
        <v>1E-3</v>
      </c>
      <c r="AN7169">
        <v>1E-3</v>
      </c>
      <c r="AO7169">
        <v>1E-3</v>
      </c>
      <c r="AP7169">
        <v>1E-3</v>
      </c>
      <c r="AQ7169">
        <v>1E-3</v>
      </c>
      <c r="AR7169">
        <v>1E-3</v>
      </c>
      <c r="AS7169">
        <v>1E-3</v>
      </c>
      <c r="AT7169">
        <v>1E-3</v>
      </c>
      <c r="AU7169">
        <v>1E-3</v>
      </c>
      <c r="AV7169">
        <v>1E-3</v>
      </c>
      <c r="AW7169">
        <v>1E-3</v>
      </c>
      <c r="AX7169">
        <v>1E-3</v>
      </c>
      <c r="AY7169">
        <v>1E-3</v>
      </c>
      <c r="AZ7169">
        <v>1E-3</v>
      </c>
      <c r="BA7169">
        <v>1E-3</v>
      </c>
      <c r="BB7169">
        <v>2016</v>
      </c>
    </row>
    <row r="7170" spans="1:54" hidden="1" x14ac:dyDescent="0.2">
      <c r="A7170">
        <v>361</v>
      </c>
      <c r="B7170" t="s">
        <v>392</v>
      </c>
      <c r="C7170" t="s">
        <v>314</v>
      </c>
      <c r="D7170" t="s">
        <v>391</v>
      </c>
      <c r="E7170" t="s">
        <v>313</v>
      </c>
      <c r="F7170" s="3" t="s">
        <v>312</v>
      </c>
      <c r="G7170" t="s">
        <v>311</v>
      </c>
      <c r="I7170" t="s">
        <v>310</v>
      </c>
      <c r="J7170">
        <v>1.1100000000000001</v>
      </c>
      <c r="K7170">
        <v>1.1819999999999999</v>
      </c>
      <c r="L7170">
        <v>1.1970000000000001</v>
      </c>
      <c r="M7170">
        <v>1.159</v>
      </c>
      <c r="N7170">
        <v>1.19</v>
      </c>
      <c r="O7170">
        <v>1.2070000000000001</v>
      </c>
      <c r="P7170">
        <v>1.278</v>
      </c>
      <c r="Q7170">
        <v>1.3169999999999999</v>
      </c>
      <c r="R7170">
        <v>1.367</v>
      </c>
      <c r="S7170">
        <v>1.381</v>
      </c>
      <c r="T7170">
        <v>1.429</v>
      </c>
      <c r="U7170">
        <v>1.3420000000000001</v>
      </c>
      <c r="V7170">
        <v>1.4079999999999999</v>
      </c>
      <c r="W7170">
        <v>1.4219999999999999</v>
      </c>
      <c r="X7170">
        <v>1.4770000000000001</v>
      </c>
      <c r="Y7170">
        <v>1.506</v>
      </c>
      <c r="Z7170">
        <v>1.49</v>
      </c>
      <c r="AA7170">
        <v>1.536</v>
      </c>
      <c r="AB7170">
        <v>1.5680000000000001</v>
      </c>
      <c r="AC7170">
        <v>1.5780000000000001</v>
      </c>
      <c r="AD7170">
        <v>1.4850000000000001</v>
      </c>
      <c r="AE7170">
        <v>1.5049999999999999</v>
      </c>
      <c r="AF7170">
        <v>1.524</v>
      </c>
      <c r="AG7170">
        <v>1.5229999999999999</v>
      </c>
      <c r="AH7170">
        <v>1.5549999999999999</v>
      </c>
      <c r="AI7170">
        <v>1.5049999999999999</v>
      </c>
      <c r="AJ7170">
        <v>1.7010000000000001</v>
      </c>
      <c r="AK7170">
        <v>1.7290000000000001</v>
      </c>
      <c r="AL7170">
        <v>1.756</v>
      </c>
      <c r="AM7170">
        <v>1.722</v>
      </c>
      <c r="AN7170">
        <v>1.708</v>
      </c>
      <c r="AO7170">
        <v>1.8029999999999999</v>
      </c>
      <c r="AP7170">
        <v>1.74</v>
      </c>
      <c r="AQ7170">
        <v>1.724</v>
      </c>
      <c r="AR7170">
        <v>1.7330000000000001</v>
      </c>
      <c r="AS7170">
        <v>1.69</v>
      </c>
      <c r="AT7170">
        <v>1.661</v>
      </c>
      <c r="AU7170">
        <v>1.639</v>
      </c>
      <c r="AV7170">
        <v>1.623</v>
      </c>
      <c r="AW7170">
        <v>1.6220000000000001</v>
      </c>
      <c r="AX7170">
        <v>1.6240000000000001</v>
      </c>
      <c r="AY7170">
        <v>1.6279999999999999</v>
      </c>
      <c r="AZ7170">
        <v>1.6339999999999999</v>
      </c>
      <c r="BA7170">
        <v>1.637</v>
      </c>
      <c r="BB7170">
        <v>2016</v>
      </c>
    </row>
    <row r="7171" spans="1:54" hidden="1" x14ac:dyDescent="0.2">
      <c r="A7171">
        <v>361</v>
      </c>
      <c r="B7171" t="s">
        <v>392</v>
      </c>
      <c r="C7171" t="s">
        <v>309</v>
      </c>
      <c r="D7171" t="s">
        <v>391</v>
      </c>
      <c r="E7171" t="s">
        <v>308</v>
      </c>
      <c r="F7171" t="s">
        <v>307</v>
      </c>
      <c r="G7171" t="s">
        <v>217</v>
      </c>
      <c r="I7171" t="s">
        <v>1727</v>
      </c>
      <c r="J7171" s="3" t="s">
        <v>215</v>
      </c>
      <c r="K7171" s="3" t="s">
        <v>215</v>
      </c>
      <c r="L7171" s="3" t="s">
        <v>215</v>
      </c>
      <c r="M7171" s="3" t="s">
        <v>215</v>
      </c>
      <c r="N7171" s="3" t="s">
        <v>215</v>
      </c>
      <c r="O7171" s="3" t="s">
        <v>215</v>
      </c>
      <c r="P7171" s="3" t="s">
        <v>215</v>
      </c>
      <c r="Q7171" s="3" t="s">
        <v>215</v>
      </c>
      <c r="R7171" s="3" t="s">
        <v>215</v>
      </c>
      <c r="S7171" s="3" t="s">
        <v>215</v>
      </c>
      <c r="T7171" s="3" t="s">
        <v>215</v>
      </c>
      <c r="U7171" s="3" t="s">
        <v>215</v>
      </c>
      <c r="V7171" s="3" t="s">
        <v>215</v>
      </c>
      <c r="W7171" s="3" t="s">
        <v>215</v>
      </c>
      <c r="X7171" s="3" t="s">
        <v>215</v>
      </c>
      <c r="Y7171" s="3" t="s">
        <v>215</v>
      </c>
      <c r="Z7171" s="3" t="s">
        <v>215</v>
      </c>
      <c r="AA7171" s="3" t="s">
        <v>215</v>
      </c>
      <c r="AB7171" s="3" t="s">
        <v>215</v>
      </c>
      <c r="AC7171" s="3" t="s">
        <v>215</v>
      </c>
      <c r="AD7171" s="3" t="s">
        <v>215</v>
      </c>
      <c r="AE7171" s="3" t="s">
        <v>215</v>
      </c>
      <c r="AF7171" s="3" t="s">
        <v>215</v>
      </c>
      <c r="AG7171" s="3" t="s">
        <v>215</v>
      </c>
      <c r="AH7171" s="3" t="s">
        <v>215</v>
      </c>
      <c r="AI7171" s="3" t="s">
        <v>215</v>
      </c>
      <c r="AJ7171" s="3" t="s">
        <v>215</v>
      </c>
      <c r="AK7171" s="3" t="s">
        <v>215</v>
      </c>
      <c r="AL7171" s="3" t="s">
        <v>215</v>
      </c>
      <c r="AM7171" s="3" t="s">
        <v>215</v>
      </c>
      <c r="AN7171" s="3" t="s">
        <v>215</v>
      </c>
      <c r="AO7171" s="3" t="s">
        <v>215</v>
      </c>
      <c r="AP7171" s="3" t="s">
        <v>215</v>
      </c>
      <c r="AQ7171" s="3" t="s">
        <v>215</v>
      </c>
      <c r="AR7171" s="3">
        <v>25.751999999999999</v>
      </c>
      <c r="AS7171" s="3">
        <v>26.209</v>
      </c>
      <c r="AT7171" s="3">
        <v>30</v>
      </c>
      <c r="AU7171" s="3">
        <v>30</v>
      </c>
      <c r="AV7171" s="3">
        <v>30</v>
      </c>
      <c r="AW7171" s="3">
        <v>30</v>
      </c>
      <c r="AX7171" s="3">
        <v>30</v>
      </c>
      <c r="AY7171" s="3">
        <v>30</v>
      </c>
      <c r="AZ7171" s="3">
        <v>30</v>
      </c>
      <c r="BA7171">
        <v>30</v>
      </c>
      <c r="BB7171">
        <v>2016</v>
      </c>
    </row>
    <row r="7172" spans="1:54" hidden="1" x14ac:dyDescent="0.2">
      <c r="A7172">
        <v>361</v>
      </c>
      <c r="B7172" t="s">
        <v>392</v>
      </c>
      <c r="C7172" t="s">
        <v>306</v>
      </c>
      <c r="D7172" t="s">
        <v>391</v>
      </c>
      <c r="E7172" t="s">
        <v>305</v>
      </c>
      <c r="F7172" t="s">
        <v>304</v>
      </c>
      <c r="G7172" t="s">
        <v>217</v>
      </c>
      <c r="I7172" t="s">
        <v>1727</v>
      </c>
      <c r="J7172" s="3" t="s">
        <v>215</v>
      </c>
      <c r="K7172" s="3" t="s">
        <v>215</v>
      </c>
      <c r="L7172" s="3" t="s">
        <v>215</v>
      </c>
      <c r="M7172" s="3" t="s">
        <v>215</v>
      </c>
      <c r="N7172" s="3" t="s">
        <v>215</v>
      </c>
      <c r="O7172" s="3" t="s">
        <v>215</v>
      </c>
      <c r="P7172" s="3" t="s">
        <v>215</v>
      </c>
      <c r="Q7172" s="3" t="s">
        <v>215</v>
      </c>
      <c r="R7172" s="3" t="s">
        <v>215</v>
      </c>
      <c r="S7172" s="3" t="s">
        <v>215</v>
      </c>
      <c r="T7172" s="3" t="s">
        <v>215</v>
      </c>
      <c r="U7172" s="3" t="s">
        <v>215</v>
      </c>
      <c r="V7172" s="3" t="s">
        <v>215</v>
      </c>
      <c r="W7172" s="3" t="s">
        <v>215</v>
      </c>
      <c r="X7172" s="3" t="s">
        <v>215</v>
      </c>
      <c r="Y7172" s="3" t="s">
        <v>215</v>
      </c>
      <c r="Z7172" s="3" t="s">
        <v>215</v>
      </c>
      <c r="AA7172" s="3" t="s">
        <v>215</v>
      </c>
      <c r="AB7172" s="3" t="s">
        <v>215</v>
      </c>
      <c r="AC7172" s="3" t="s">
        <v>215</v>
      </c>
      <c r="AD7172" s="3" t="s">
        <v>215</v>
      </c>
      <c r="AE7172" s="3" t="s">
        <v>215</v>
      </c>
      <c r="AF7172" s="3" t="s">
        <v>215</v>
      </c>
      <c r="AG7172" s="3" t="s">
        <v>215</v>
      </c>
      <c r="AH7172" s="3" t="s">
        <v>215</v>
      </c>
      <c r="AI7172" s="3" t="s">
        <v>215</v>
      </c>
      <c r="AJ7172" s="3" t="s">
        <v>215</v>
      </c>
      <c r="AK7172" s="3" t="s">
        <v>215</v>
      </c>
      <c r="AL7172" s="3" t="s">
        <v>215</v>
      </c>
      <c r="AM7172" s="3" t="s">
        <v>215</v>
      </c>
      <c r="AN7172" s="3" t="s">
        <v>215</v>
      </c>
      <c r="AO7172" s="3" t="s">
        <v>215</v>
      </c>
      <c r="AP7172" s="3" t="s">
        <v>215</v>
      </c>
      <c r="AQ7172" s="3" t="s">
        <v>215</v>
      </c>
      <c r="AR7172" s="3">
        <v>20.832999999999998</v>
      </c>
      <c r="AS7172" s="3">
        <v>16.466999999999999</v>
      </c>
      <c r="AT7172" s="3">
        <v>18.619</v>
      </c>
      <c r="AU7172" s="3">
        <v>17.431000000000001</v>
      </c>
      <c r="AV7172" s="3">
        <v>16.934000000000001</v>
      </c>
      <c r="AW7172" s="3">
        <v>17.896999999999998</v>
      </c>
      <c r="AX7172" s="3">
        <v>18.552</v>
      </c>
      <c r="AY7172" s="3">
        <v>18.771000000000001</v>
      </c>
      <c r="AZ7172" s="3">
        <v>19.298999999999999</v>
      </c>
      <c r="BA7172">
        <v>19.827999999999999</v>
      </c>
      <c r="BB7172">
        <v>2016</v>
      </c>
    </row>
    <row r="7173" spans="1:54" hidden="1" x14ac:dyDescent="0.2">
      <c r="A7173">
        <v>361</v>
      </c>
      <c r="B7173" t="s">
        <v>392</v>
      </c>
      <c r="C7173" t="s">
        <v>303</v>
      </c>
      <c r="D7173" t="s">
        <v>391</v>
      </c>
      <c r="E7173" t="s">
        <v>300</v>
      </c>
      <c r="F7173" t="s">
        <v>302</v>
      </c>
      <c r="G7173" t="s">
        <v>295</v>
      </c>
      <c r="I7173" t="s">
        <v>1728</v>
      </c>
      <c r="J7173" s="3">
        <v>38.613</v>
      </c>
      <c r="K7173" s="3">
        <v>41.917999999999999</v>
      </c>
      <c r="L7173" s="3">
        <v>44.421999999999997</v>
      </c>
      <c r="M7173" s="3">
        <v>45.412999999999997</v>
      </c>
      <c r="N7173" s="3">
        <v>46.652000000000001</v>
      </c>
      <c r="O7173" s="3">
        <v>47.895000000000003</v>
      </c>
      <c r="P7173" s="3">
        <v>47.881</v>
      </c>
      <c r="Q7173" s="3">
        <v>48.33</v>
      </c>
      <c r="R7173" s="3">
        <v>48.441000000000003</v>
      </c>
      <c r="S7173" s="3">
        <v>50.927999999999997</v>
      </c>
      <c r="T7173" s="3">
        <v>53.067</v>
      </c>
      <c r="U7173" s="3">
        <v>55.295999999999999</v>
      </c>
      <c r="V7173" s="3">
        <v>56.865000000000002</v>
      </c>
      <c r="W7173" s="3">
        <v>57.883000000000003</v>
      </c>
      <c r="X7173" s="3">
        <v>58.709000000000003</v>
      </c>
      <c r="Y7173" s="3">
        <v>60.470999999999997</v>
      </c>
      <c r="Z7173" s="3">
        <v>61.709000000000003</v>
      </c>
      <c r="AA7173" s="3">
        <v>67.063000000000002</v>
      </c>
      <c r="AB7173" s="3">
        <v>69.533000000000001</v>
      </c>
      <c r="AC7173" s="3">
        <v>71.863</v>
      </c>
      <c r="AD7173" s="3">
        <v>73.38</v>
      </c>
      <c r="AE7173" s="3">
        <v>74.947999999999993</v>
      </c>
      <c r="AF7173" s="3">
        <v>76.506</v>
      </c>
      <c r="AG7173" s="3">
        <v>78.241</v>
      </c>
      <c r="AH7173" s="3">
        <v>80.001000000000005</v>
      </c>
      <c r="AI7173" s="3">
        <v>82.7</v>
      </c>
      <c r="AJ7173" s="3">
        <v>89.718999999999994</v>
      </c>
      <c r="AK7173" s="3">
        <v>93.74</v>
      </c>
      <c r="AL7173" s="3">
        <v>98.707999999999998</v>
      </c>
      <c r="AM7173" s="3">
        <v>100.739</v>
      </c>
      <c r="AN7173" s="3">
        <v>101.59699999999999</v>
      </c>
      <c r="AO7173" s="3">
        <v>107.52500000000001</v>
      </c>
      <c r="AP7173" s="3">
        <v>108.40300000000001</v>
      </c>
      <c r="AQ7173" s="3">
        <v>109.60299999999999</v>
      </c>
      <c r="AR7173" s="3">
        <v>109.874</v>
      </c>
      <c r="AS7173" s="3">
        <v>107.345</v>
      </c>
      <c r="AT7173" s="3">
        <v>106.607</v>
      </c>
      <c r="AU7173" s="3">
        <v>106.708</v>
      </c>
      <c r="AV7173" s="3">
        <v>107.84399999999999</v>
      </c>
      <c r="AW7173" s="3">
        <v>109.96599999999999</v>
      </c>
      <c r="AX7173" s="3">
        <v>112.129</v>
      </c>
      <c r="AY7173" s="3">
        <v>114.33499999999999</v>
      </c>
      <c r="AZ7173" s="3">
        <v>116.58499999999999</v>
      </c>
      <c r="BA7173">
        <v>118.879</v>
      </c>
      <c r="BB7173">
        <v>2016</v>
      </c>
    </row>
    <row r="7174" spans="1:54" hidden="1" x14ac:dyDescent="0.2">
      <c r="A7174">
        <v>361</v>
      </c>
      <c r="B7174" t="s">
        <v>392</v>
      </c>
      <c r="C7174" t="s">
        <v>301</v>
      </c>
      <c r="D7174" t="s">
        <v>391</v>
      </c>
      <c r="E7174" t="s">
        <v>300</v>
      </c>
      <c r="F7174" t="s">
        <v>299</v>
      </c>
      <c r="G7174" t="s">
        <v>275</v>
      </c>
      <c r="I7174" t="s">
        <v>298</v>
      </c>
      <c r="J7174" s="3">
        <v>19.332000000000001</v>
      </c>
      <c r="K7174" s="3">
        <v>8.5589999999999993</v>
      </c>
      <c r="L7174" s="3">
        <v>5.9749999999999996</v>
      </c>
      <c r="M7174" s="3">
        <v>2.23</v>
      </c>
      <c r="N7174" s="3">
        <v>2.7269999999999999</v>
      </c>
      <c r="O7174" s="3">
        <v>2.6659999999999999</v>
      </c>
      <c r="P7174" s="3">
        <v>-2.9000000000000001E-2</v>
      </c>
      <c r="Q7174" s="3">
        <v>0.93700000000000006</v>
      </c>
      <c r="R7174" s="3">
        <v>0.23</v>
      </c>
      <c r="S7174" s="3">
        <v>5.133</v>
      </c>
      <c r="T7174" s="3">
        <v>4.2</v>
      </c>
      <c r="U7174" s="3">
        <v>4.2009999999999996</v>
      </c>
      <c r="V7174" s="3">
        <v>2.8370000000000002</v>
      </c>
      <c r="W7174" s="3">
        <v>1.7909999999999999</v>
      </c>
      <c r="X7174" s="3">
        <v>1.427</v>
      </c>
      <c r="Y7174" s="3">
        <v>3</v>
      </c>
      <c r="Z7174" s="3">
        <v>2.048</v>
      </c>
      <c r="AA7174" s="3">
        <v>8.6750000000000007</v>
      </c>
      <c r="AB7174" s="3">
        <v>3.6840000000000002</v>
      </c>
      <c r="AC7174" s="3">
        <v>3.351</v>
      </c>
      <c r="AD7174" s="3">
        <v>2.11</v>
      </c>
      <c r="AE7174" s="3">
        <v>2.1379999999999999</v>
      </c>
      <c r="AF7174" s="3">
        <v>2.0779999999999998</v>
      </c>
      <c r="AG7174" s="3">
        <v>2.2679999999999998</v>
      </c>
      <c r="AH7174" s="3">
        <v>2.25</v>
      </c>
      <c r="AI7174" s="3">
        <v>3.3740000000000001</v>
      </c>
      <c r="AJ7174" s="3">
        <v>8.4870000000000001</v>
      </c>
      <c r="AK7174" s="3">
        <v>4.4809999999999999</v>
      </c>
      <c r="AL7174" s="3">
        <v>5.3</v>
      </c>
      <c r="AM7174" s="3">
        <v>2.0579999999999998</v>
      </c>
      <c r="AN7174" s="3">
        <v>0.85099999999999998</v>
      </c>
      <c r="AO7174" s="3">
        <v>5.835</v>
      </c>
      <c r="AP7174" s="3">
        <v>0.81599999999999995</v>
      </c>
      <c r="AQ7174" s="3">
        <v>1.107</v>
      </c>
      <c r="AR7174" s="3">
        <v>0.248</v>
      </c>
      <c r="AS7174" s="3">
        <v>-2.302</v>
      </c>
      <c r="AT7174" s="3">
        <v>-0.68799999999999994</v>
      </c>
      <c r="AU7174" s="3">
        <v>9.5000000000000001E-2</v>
      </c>
      <c r="AV7174" s="3">
        <v>1.0649999999999999</v>
      </c>
      <c r="AW7174" s="3">
        <v>1.9670000000000001</v>
      </c>
      <c r="AX7174" s="3">
        <v>1.9670000000000001</v>
      </c>
      <c r="AY7174" s="3">
        <v>1.9670000000000001</v>
      </c>
      <c r="AZ7174" s="3">
        <v>1.9670000000000001</v>
      </c>
      <c r="BA7174">
        <v>1.9670000000000001</v>
      </c>
      <c r="BB7174">
        <v>2016</v>
      </c>
    </row>
    <row r="7175" spans="1:54" hidden="1" x14ac:dyDescent="0.2">
      <c r="A7175">
        <v>361</v>
      </c>
      <c r="B7175" t="s">
        <v>392</v>
      </c>
      <c r="C7175" t="s">
        <v>297</v>
      </c>
      <c r="D7175" t="s">
        <v>391</v>
      </c>
      <c r="E7175" t="s">
        <v>293</v>
      </c>
      <c r="F7175" t="s">
        <v>296</v>
      </c>
      <c r="G7175" t="s">
        <v>295</v>
      </c>
      <c r="I7175" t="s">
        <v>1728</v>
      </c>
      <c r="J7175" s="3" t="s">
        <v>215</v>
      </c>
      <c r="K7175" s="3" t="s">
        <v>215</v>
      </c>
      <c r="L7175" s="3" t="s">
        <v>215</v>
      </c>
      <c r="M7175" s="3" t="s">
        <v>215</v>
      </c>
      <c r="N7175" s="3" t="s">
        <v>215</v>
      </c>
      <c r="O7175" s="3" t="s">
        <v>215</v>
      </c>
      <c r="P7175" s="3" t="s">
        <v>215</v>
      </c>
      <c r="Q7175" s="3" t="s">
        <v>215</v>
      </c>
      <c r="R7175" s="3" t="s">
        <v>215</v>
      </c>
      <c r="S7175" s="3">
        <v>52.084000000000003</v>
      </c>
      <c r="T7175" s="3">
        <v>54.009</v>
      </c>
      <c r="U7175" s="3">
        <v>56.484000000000002</v>
      </c>
      <c r="V7175" s="3">
        <v>57.308999999999997</v>
      </c>
      <c r="W7175" s="3">
        <v>58.106999999999999</v>
      </c>
      <c r="X7175" s="3">
        <v>58.877000000000002</v>
      </c>
      <c r="Y7175" s="3">
        <v>60.389000000000003</v>
      </c>
      <c r="Z7175" s="3">
        <v>62.286999999999999</v>
      </c>
      <c r="AA7175" s="3">
        <v>69.353999999999999</v>
      </c>
      <c r="AB7175" s="3">
        <v>69.959000000000003</v>
      </c>
      <c r="AC7175" s="3">
        <v>71.444000000000003</v>
      </c>
      <c r="AD7175" s="3">
        <v>73.671000000000006</v>
      </c>
      <c r="AE7175" s="3">
        <v>75.587000000000003</v>
      </c>
      <c r="AF7175" s="3">
        <v>76.983999999999995</v>
      </c>
      <c r="AG7175" s="3">
        <v>79.212000000000003</v>
      </c>
      <c r="AH7175" s="3">
        <v>80.555999999999997</v>
      </c>
      <c r="AI7175" s="3">
        <v>85.421999999999997</v>
      </c>
      <c r="AJ7175" s="3">
        <v>92.19</v>
      </c>
      <c r="AK7175" s="3">
        <v>94.819000000000003</v>
      </c>
      <c r="AL7175" s="3">
        <v>100.96299999999999</v>
      </c>
      <c r="AM7175" s="3">
        <v>102.157</v>
      </c>
      <c r="AN7175" s="3">
        <v>106.54</v>
      </c>
      <c r="AO7175" s="3">
        <v>108.71</v>
      </c>
      <c r="AP7175" s="3">
        <v>109.26</v>
      </c>
      <c r="AQ7175" s="3">
        <v>109.93</v>
      </c>
      <c r="AR7175" s="3">
        <v>109.33</v>
      </c>
      <c r="AS7175" s="3">
        <v>106.71</v>
      </c>
      <c r="AT7175" s="3">
        <v>106.74</v>
      </c>
      <c r="AU7175" s="3">
        <v>106.913</v>
      </c>
      <c r="AV7175" s="3">
        <v>109.01600000000001</v>
      </c>
      <c r="AW7175" s="3">
        <v>111.161</v>
      </c>
      <c r="AX7175" s="3">
        <v>113.348</v>
      </c>
      <c r="AY7175" s="3">
        <v>115.578</v>
      </c>
      <c r="AZ7175" s="3">
        <v>117.852</v>
      </c>
      <c r="BA7175">
        <v>120.17100000000001</v>
      </c>
      <c r="BB7175">
        <v>2016</v>
      </c>
    </row>
    <row r="7176" spans="1:54" hidden="1" x14ac:dyDescent="0.2">
      <c r="A7176">
        <v>361</v>
      </c>
      <c r="B7176" t="s">
        <v>392</v>
      </c>
      <c r="C7176" t="s">
        <v>294</v>
      </c>
      <c r="D7176" t="s">
        <v>391</v>
      </c>
      <c r="E7176" t="s">
        <v>293</v>
      </c>
      <c r="F7176" t="s">
        <v>292</v>
      </c>
      <c r="G7176" t="s">
        <v>275</v>
      </c>
      <c r="I7176" t="s">
        <v>291</v>
      </c>
      <c r="J7176" s="3" t="s">
        <v>215</v>
      </c>
      <c r="K7176" s="3" t="s">
        <v>215</v>
      </c>
      <c r="L7176" s="3" t="s">
        <v>215</v>
      </c>
      <c r="M7176" s="3" t="s">
        <v>215</v>
      </c>
      <c r="N7176" s="3" t="s">
        <v>215</v>
      </c>
      <c r="O7176" s="3" t="s">
        <v>215</v>
      </c>
      <c r="P7176" s="3" t="s">
        <v>215</v>
      </c>
      <c r="Q7176" s="3" t="s">
        <v>215</v>
      </c>
      <c r="R7176" s="3" t="s">
        <v>215</v>
      </c>
      <c r="S7176" s="3" t="s">
        <v>215</v>
      </c>
      <c r="T7176" s="3">
        <v>3.6960000000000002</v>
      </c>
      <c r="U7176" s="3">
        <v>4.5819999999999999</v>
      </c>
      <c r="V7176" s="3">
        <v>1.4610000000000001</v>
      </c>
      <c r="W7176" s="3">
        <v>1.3919999999999999</v>
      </c>
      <c r="X7176" s="3">
        <v>1.325</v>
      </c>
      <c r="Y7176" s="3">
        <v>2.569</v>
      </c>
      <c r="Z7176" s="3">
        <v>3.1419999999999999</v>
      </c>
      <c r="AA7176" s="3">
        <v>11.347</v>
      </c>
      <c r="AB7176" s="3">
        <v>0.872</v>
      </c>
      <c r="AC7176" s="3">
        <v>2.1230000000000002</v>
      </c>
      <c r="AD7176" s="3">
        <v>3.1179999999999999</v>
      </c>
      <c r="AE7176" s="3">
        <v>2.6</v>
      </c>
      <c r="AF7176" s="3">
        <v>1.849</v>
      </c>
      <c r="AG7176" s="3">
        <v>2.8929999999999998</v>
      </c>
      <c r="AH7176" s="3">
        <v>1.6970000000000001</v>
      </c>
      <c r="AI7176" s="3">
        <v>6.0410000000000004</v>
      </c>
      <c r="AJ7176" s="3">
        <v>7.9219999999999997</v>
      </c>
      <c r="AK7176" s="3">
        <v>2.8519999999999999</v>
      </c>
      <c r="AL7176" s="3">
        <v>6.4790000000000001</v>
      </c>
      <c r="AM7176" s="3">
        <v>1.1830000000000001</v>
      </c>
      <c r="AN7176" s="3">
        <v>4.2910000000000004</v>
      </c>
      <c r="AO7176" s="3">
        <v>2.0369999999999999</v>
      </c>
      <c r="AP7176" s="3">
        <v>0.50600000000000001</v>
      </c>
      <c r="AQ7176" s="3">
        <v>0.61299999999999999</v>
      </c>
      <c r="AR7176" s="3">
        <v>-0.54600000000000004</v>
      </c>
      <c r="AS7176" s="3">
        <v>-2.3959999999999999</v>
      </c>
      <c r="AT7176" s="3">
        <v>2.8000000000000001E-2</v>
      </c>
      <c r="AU7176" s="3">
        <v>0.16200000000000001</v>
      </c>
      <c r="AV7176" s="3">
        <v>1.9670000000000001</v>
      </c>
      <c r="AW7176" s="3">
        <v>1.9670000000000001</v>
      </c>
      <c r="AX7176" s="3">
        <v>1.9670000000000001</v>
      </c>
      <c r="AY7176" s="3">
        <v>1.9670000000000001</v>
      </c>
      <c r="AZ7176" s="3">
        <v>1.9670000000000001</v>
      </c>
      <c r="BA7176">
        <v>1.9670000000000001</v>
      </c>
      <c r="BB7176">
        <v>2016</v>
      </c>
    </row>
    <row r="7177" spans="1:54" hidden="1" x14ac:dyDescent="0.2">
      <c r="A7177">
        <v>361</v>
      </c>
      <c r="B7177" t="s">
        <v>392</v>
      </c>
      <c r="C7177" t="s">
        <v>290</v>
      </c>
      <c r="D7177" t="s">
        <v>391</v>
      </c>
      <c r="E7177" t="s">
        <v>289</v>
      </c>
      <c r="G7177" t="s">
        <v>288</v>
      </c>
    </row>
    <row r="7178" spans="1:54" hidden="1" x14ac:dyDescent="0.2">
      <c r="A7178">
        <v>361</v>
      </c>
      <c r="B7178" t="s">
        <v>392</v>
      </c>
      <c r="C7178" t="s">
        <v>287</v>
      </c>
      <c r="D7178" t="s">
        <v>391</v>
      </c>
      <c r="E7178" t="s">
        <v>286</v>
      </c>
      <c r="F7178" t="s">
        <v>285</v>
      </c>
      <c r="G7178" t="s">
        <v>275</v>
      </c>
      <c r="I7178" t="s">
        <v>1729</v>
      </c>
      <c r="J7178" s="3" t="s">
        <v>215</v>
      </c>
      <c r="K7178" s="3" t="s">
        <v>215</v>
      </c>
      <c r="L7178" s="3" t="s">
        <v>215</v>
      </c>
      <c r="M7178" s="3" t="s">
        <v>215</v>
      </c>
      <c r="N7178" s="3" t="s">
        <v>215</v>
      </c>
      <c r="O7178" s="3" t="s">
        <v>215</v>
      </c>
      <c r="P7178" s="3" t="s">
        <v>215</v>
      </c>
      <c r="Q7178" s="3" t="s">
        <v>215</v>
      </c>
      <c r="R7178" s="3" t="s">
        <v>215</v>
      </c>
      <c r="S7178" s="3" t="s">
        <v>215</v>
      </c>
      <c r="T7178" s="3" t="s">
        <v>215</v>
      </c>
      <c r="U7178" s="3" t="s">
        <v>215</v>
      </c>
      <c r="V7178" s="3" t="s">
        <v>215</v>
      </c>
      <c r="W7178" s="3" t="s">
        <v>215</v>
      </c>
      <c r="X7178" s="3" t="s">
        <v>215</v>
      </c>
      <c r="Y7178" s="3" t="s">
        <v>215</v>
      </c>
      <c r="Z7178" s="3" t="s">
        <v>215</v>
      </c>
      <c r="AA7178" s="3" t="s">
        <v>215</v>
      </c>
      <c r="AB7178" s="3" t="s">
        <v>215</v>
      </c>
      <c r="AC7178" s="3" t="s">
        <v>215</v>
      </c>
      <c r="AD7178" s="3" t="s">
        <v>215</v>
      </c>
      <c r="AE7178" s="3" t="s">
        <v>215</v>
      </c>
      <c r="AF7178" s="3" t="s">
        <v>215</v>
      </c>
      <c r="AG7178" s="3" t="s">
        <v>215</v>
      </c>
      <c r="AH7178" s="3" t="s">
        <v>215</v>
      </c>
      <c r="AI7178" s="3" t="s">
        <v>215</v>
      </c>
      <c r="AJ7178" s="3" t="s">
        <v>215</v>
      </c>
      <c r="AK7178" s="3" t="s">
        <v>215</v>
      </c>
      <c r="AL7178" s="3" t="s">
        <v>215</v>
      </c>
      <c r="AM7178" s="3" t="s">
        <v>215</v>
      </c>
      <c r="AN7178" s="3" t="s">
        <v>215</v>
      </c>
      <c r="AO7178" s="3" t="s">
        <v>215</v>
      </c>
      <c r="AP7178" s="3" t="s">
        <v>215</v>
      </c>
      <c r="AQ7178" s="3" t="s">
        <v>215</v>
      </c>
      <c r="AR7178" s="3" t="s">
        <v>215</v>
      </c>
      <c r="AS7178" s="3">
        <v>14.006</v>
      </c>
      <c r="AT7178" s="3">
        <v>6.3220000000000001</v>
      </c>
      <c r="AU7178" s="3">
        <v>-5.7919999999999998</v>
      </c>
      <c r="AV7178" s="3">
        <v>0.93600000000000005</v>
      </c>
      <c r="AW7178" s="3">
        <v>3.0840000000000001</v>
      </c>
      <c r="AX7178" s="3">
        <v>5.056</v>
      </c>
      <c r="AY7178" s="3">
        <v>5.3520000000000003</v>
      </c>
      <c r="AZ7178" s="3">
        <v>5.04</v>
      </c>
      <c r="BA7178">
        <v>5.1260000000000003</v>
      </c>
      <c r="BB7178">
        <v>2016</v>
      </c>
    </row>
    <row r="7179" spans="1:54" hidden="1" x14ac:dyDescent="0.2">
      <c r="A7179">
        <v>361</v>
      </c>
      <c r="B7179" t="s">
        <v>392</v>
      </c>
      <c r="C7179" t="s">
        <v>284</v>
      </c>
      <c r="D7179" t="s">
        <v>391</v>
      </c>
      <c r="E7179" t="s">
        <v>283</v>
      </c>
      <c r="F7179" t="s">
        <v>282</v>
      </c>
      <c r="G7179" t="s">
        <v>275</v>
      </c>
      <c r="I7179" t="s">
        <v>1729</v>
      </c>
      <c r="J7179" s="3" t="s">
        <v>215</v>
      </c>
      <c r="K7179" s="3" t="s">
        <v>215</v>
      </c>
      <c r="L7179" s="3" t="s">
        <v>215</v>
      </c>
      <c r="M7179" s="3" t="s">
        <v>215</v>
      </c>
      <c r="N7179" s="3" t="s">
        <v>215</v>
      </c>
      <c r="O7179" s="3" t="s">
        <v>215</v>
      </c>
      <c r="P7179" s="3" t="s">
        <v>215</v>
      </c>
      <c r="Q7179" s="3" t="s">
        <v>215</v>
      </c>
      <c r="R7179" s="3" t="s">
        <v>215</v>
      </c>
      <c r="S7179" s="3" t="s">
        <v>215</v>
      </c>
      <c r="T7179" s="3" t="s">
        <v>215</v>
      </c>
      <c r="U7179" s="3" t="s">
        <v>215</v>
      </c>
      <c r="V7179" s="3" t="s">
        <v>215</v>
      </c>
      <c r="W7179" s="3" t="s">
        <v>215</v>
      </c>
      <c r="X7179" s="3" t="s">
        <v>215</v>
      </c>
      <c r="Y7179" s="3" t="s">
        <v>215</v>
      </c>
      <c r="Z7179" s="3" t="s">
        <v>215</v>
      </c>
      <c r="AA7179" s="3" t="s">
        <v>215</v>
      </c>
      <c r="AB7179" s="3" t="s">
        <v>215</v>
      </c>
      <c r="AC7179" s="3" t="s">
        <v>215</v>
      </c>
      <c r="AD7179" s="3" t="s">
        <v>215</v>
      </c>
      <c r="AE7179" s="3" t="s">
        <v>215</v>
      </c>
      <c r="AF7179" s="3" t="s">
        <v>215</v>
      </c>
      <c r="AG7179" s="3" t="s">
        <v>215</v>
      </c>
      <c r="AH7179" s="3" t="s">
        <v>215</v>
      </c>
      <c r="AI7179" s="3" t="s">
        <v>215</v>
      </c>
      <c r="AJ7179" s="3" t="s">
        <v>215</v>
      </c>
      <c r="AK7179" s="3" t="s">
        <v>215</v>
      </c>
      <c r="AL7179" s="3" t="s">
        <v>215</v>
      </c>
      <c r="AM7179" s="3" t="s">
        <v>215</v>
      </c>
      <c r="AN7179" s="3" t="s">
        <v>215</v>
      </c>
      <c r="AO7179" s="3" t="s">
        <v>215</v>
      </c>
      <c r="AP7179" s="3" t="s">
        <v>215</v>
      </c>
      <c r="AQ7179" s="3" t="s">
        <v>215</v>
      </c>
      <c r="AR7179" s="3" t="s">
        <v>215</v>
      </c>
      <c r="AS7179" s="3">
        <v>15.84</v>
      </c>
      <c r="AT7179" s="3">
        <v>9.2270000000000003</v>
      </c>
      <c r="AU7179" s="3">
        <v>-9.5510000000000002</v>
      </c>
      <c r="AV7179" s="3">
        <v>2.544</v>
      </c>
      <c r="AW7179" s="3">
        <v>1.9730000000000001</v>
      </c>
      <c r="AX7179" s="3">
        <v>5.3680000000000003</v>
      </c>
      <c r="AY7179" s="3">
        <v>6.1150000000000002</v>
      </c>
      <c r="AZ7179" s="3">
        <v>5.5590000000000002</v>
      </c>
      <c r="BA7179">
        <v>5.8010000000000002</v>
      </c>
      <c r="BB7179">
        <v>2016</v>
      </c>
    </row>
    <row r="7180" spans="1:54" hidden="1" x14ac:dyDescent="0.2">
      <c r="A7180">
        <v>361</v>
      </c>
      <c r="B7180" t="s">
        <v>392</v>
      </c>
      <c r="C7180" t="s">
        <v>281</v>
      </c>
      <c r="D7180" t="s">
        <v>391</v>
      </c>
      <c r="E7180" t="s">
        <v>280</v>
      </c>
      <c r="F7180" t="s">
        <v>279</v>
      </c>
      <c r="G7180" t="s">
        <v>275</v>
      </c>
      <c r="I7180" t="s">
        <v>1729</v>
      </c>
      <c r="J7180" s="3" t="s">
        <v>215</v>
      </c>
      <c r="K7180" s="3" t="s">
        <v>215</v>
      </c>
      <c r="L7180" s="3" t="s">
        <v>215</v>
      </c>
      <c r="M7180" s="3" t="s">
        <v>215</v>
      </c>
      <c r="N7180" s="3" t="s">
        <v>215</v>
      </c>
      <c r="O7180" s="3" t="s">
        <v>215</v>
      </c>
      <c r="P7180" s="3" t="s">
        <v>215</v>
      </c>
      <c r="Q7180" s="3" t="s">
        <v>215</v>
      </c>
      <c r="R7180" s="3" t="s">
        <v>215</v>
      </c>
      <c r="S7180" s="3" t="s">
        <v>215</v>
      </c>
      <c r="T7180" s="3" t="s">
        <v>215</v>
      </c>
      <c r="U7180" s="3" t="s">
        <v>215</v>
      </c>
      <c r="V7180" s="3" t="s">
        <v>215</v>
      </c>
      <c r="W7180" s="3" t="s">
        <v>215</v>
      </c>
      <c r="X7180" s="3" t="s">
        <v>215</v>
      </c>
      <c r="Y7180" s="3" t="s">
        <v>215</v>
      </c>
      <c r="Z7180" s="3" t="s">
        <v>215</v>
      </c>
      <c r="AA7180" s="3" t="s">
        <v>215</v>
      </c>
      <c r="AB7180" s="3" t="s">
        <v>215</v>
      </c>
      <c r="AC7180" s="3" t="s">
        <v>215</v>
      </c>
      <c r="AD7180" s="3" t="s">
        <v>215</v>
      </c>
      <c r="AE7180" s="3" t="s">
        <v>215</v>
      </c>
      <c r="AF7180" s="3" t="s">
        <v>215</v>
      </c>
      <c r="AG7180" s="3" t="s">
        <v>215</v>
      </c>
      <c r="AH7180" s="3" t="s">
        <v>215</v>
      </c>
      <c r="AI7180" s="3" t="s">
        <v>215</v>
      </c>
      <c r="AJ7180" s="3" t="s">
        <v>215</v>
      </c>
      <c r="AK7180" s="3" t="s">
        <v>215</v>
      </c>
      <c r="AL7180" s="3" t="s">
        <v>215</v>
      </c>
      <c r="AM7180" s="3" t="s">
        <v>215</v>
      </c>
      <c r="AN7180" s="3" t="s">
        <v>215</v>
      </c>
      <c r="AO7180" s="3" t="s">
        <v>215</v>
      </c>
      <c r="AP7180" s="3" t="s">
        <v>215</v>
      </c>
      <c r="AQ7180" s="3" t="s">
        <v>215</v>
      </c>
      <c r="AR7180" s="3" t="s">
        <v>215</v>
      </c>
      <c r="AS7180" s="3">
        <v>6.0250000000000004</v>
      </c>
      <c r="AT7180" s="3">
        <v>0.501</v>
      </c>
      <c r="AU7180" s="3">
        <v>-6.9909999999999997</v>
      </c>
      <c r="AV7180" s="3">
        <v>1.663</v>
      </c>
      <c r="AW7180" s="3">
        <v>3.6909999999999998</v>
      </c>
      <c r="AX7180" s="3">
        <v>4.9269999999999996</v>
      </c>
      <c r="AY7180" s="3">
        <v>4.4059999999999997</v>
      </c>
      <c r="AZ7180" s="3">
        <v>6.0419999999999998</v>
      </c>
      <c r="BA7180">
        <v>6.343</v>
      </c>
      <c r="BB7180">
        <v>2016</v>
      </c>
    </row>
    <row r="7181" spans="1:54" hidden="1" x14ac:dyDescent="0.2">
      <c r="A7181">
        <v>361</v>
      </c>
      <c r="B7181" t="s">
        <v>392</v>
      </c>
      <c r="C7181" t="s">
        <v>278</v>
      </c>
      <c r="D7181" t="s">
        <v>391</v>
      </c>
      <c r="E7181" t="s">
        <v>277</v>
      </c>
      <c r="F7181" t="s">
        <v>276</v>
      </c>
      <c r="G7181" t="s">
        <v>275</v>
      </c>
      <c r="I7181" t="s">
        <v>1729</v>
      </c>
      <c r="J7181" s="3" t="s">
        <v>215</v>
      </c>
      <c r="K7181" s="3" t="s">
        <v>215</v>
      </c>
      <c r="L7181" s="3" t="s">
        <v>215</v>
      </c>
      <c r="M7181" s="3" t="s">
        <v>215</v>
      </c>
      <c r="N7181" s="3" t="s">
        <v>215</v>
      </c>
      <c r="O7181" s="3" t="s">
        <v>215</v>
      </c>
      <c r="P7181" s="3" t="s">
        <v>215</v>
      </c>
      <c r="Q7181" s="3" t="s">
        <v>215</v>
      </c>
      <c r="R7181" s="3" t="s">
        <v>215</v>
      </c>
      <c r="S7181" s="3" t="s">
        <v>215</v>
      </c>
      <c r="T7181" s="3" t="s">
        <v>215</v>
      </c>
      <c r="U7181" s="3" t="s">
        <v>215</v>
      </c>
      <c r="V7181" s="3" t="s">
        <v>215</v>
      </c>
      <c r="W7181" s="3" t="s">
        <v>215</v>
      </c>
      <c r="X7181" s="3" t="s">
        <v>215</v>
      </c>
      <c r="Y7181" s="3" t="s">
        <v>215</v>
      </c>
      <c r="Z7181" s="3" t="s">
        <v>215</v>
      </c>
      <c r="AA7181" s="3" t="s">
        <v>215</v>
      </c>
      <c r="AB7181" s="3" t="s">
        <v>215</v>
      </c>
      <c r="AC7181" s="3" t="s">
        <v>215</v>
      </c>
      <c r="AD7181" s="3" t="s">
        <v>215</v>
      </c>
      <c r="AE7181" s="3" t="s">
        <v>215</v>
      </c>
      <c r="AF7181" s="3" t="s">
        <v>215</v>
      </c>
      <c r="AG7181" s="3" t="s">
        <v>215</v>
      </c>
      <c r="AH7181" s="3" t="s">
        <v>215</v>
      </c>
      <c r="AI7181" s="3" t="s">
        <v>215</v>
      </c>
      <c r="AJ7181" s="3" t="s">
        <v>215</v>
      </c>
      <c r="AK7181" s="3" t="s">
        <v>215</v>
      </c>
      <c r="AL7181" s="3" t="s">
        <v>215</v>
      </c>
      <c r="AM7181" s="3" t="s">
        <v>215</v>
      </c>
      <c r="AN7181" s="3" t="s">
        <v>215</v>
      </c>
      <c r="AO7181" s="3" t="s">
        <v>215</v>
      </c>
      <c r="AP7181" s="3" t="s">
        <v>215</v>
      </c>
      <c r="AQ7181" s="3" t="s">
        <v>215</v>
      </c>
      <c r="AR7181" s="3" t="s">
        <v>215</v>
      </c>
      <c r="AS7181" s="3">
        <v>0.94699999999999995</v>
      </c>
      <c r="AT7181" s="3">
        <v>11.146000000000001</v>
      </c>
      <c r="AU7181" s="3">
        <v>-4.0739999999999998</v>
      </c>
      <c r="AV7181" s="3">
        <v>0.94</v>
      </c>
      <c r="AW7181" s="3">
        <v>1.234</v>
      </c>
      <c r="AX7181" s="3">
        <v>1.2689999999999999</v>
      </c>
      <c r="AY7181" s="3">
        <v>1.2689999999999999</v>
      </c>
      <c r="AZ7181" s="3">
        <v>1.2130000000000001</v>
      </c>
      <c r="BA7181">
        <v>2.7130000000000001</v>
      </c>
      <c r="BB7181">
        <v>2016</v>
      </c>
    </row>
    <row r="7182" spans="1:54" hidden="1" x14ac:dyDescent="0.2">
      <c r="A7182">
        <v>361</v>
      </c>
      <c r="B7182" t="s">
        <v>392</v>
      </c>
      <c r="C7182" t="s">
        <v>274</v>
      </c>
      <c r="D7182" t="s">
        <v>391</v>
      </c>
      <c r="E7182" t="s">
        <v>273</v>
      </c>
      <c r="F7182" t="s">
        <v>272</v>
      </c>
      <c r="G7182" t="s">
        <v>271</v>
      </c>
    </row>
    <row r="7183" spans="1:54" hidden="1" x14ac:dyDescent="0.2">
      <c r="A7183">
        <v>361</v>
      </c>
      <c r="B7183" t="s">
        <v>392</v>
      </c>
      <c r="C7183" t="s">
        <v>270</v>
      </c>
      <c r="D7183" t="s">
        <v>391</v>
      </c>
      <c r="E7183" t="s">
        <v>269</v>
      </c>
      <c r="F7183" t="s">
        <v>268</v>
      </c>
      <c r="G7183" t="s">
        <v>264</v>
      </c>
      <c r="H7183" t="s">
        <v>263</v>
      </c>
    </row>
    <row r="7184" spans="1:54" hidden="1" x14ac:dyDescent="0.2">
      <c r="A7184">
        <v>361</v>
      </c>
      <c r="B7184" t="s">
        <v>392</v>
      </c>
      <c r="C7184" t="s">
        <v>267</v>
      </c>
      <c r="D7184" t="s">
        <v>391</v>
      </c>
      <c r="E7184" t="s">
        <v>266</v>
      </c>
      <c r="F7184" t="s">
        <v>265</v>
      </c>
      <c r="G7184" t="s">
        <v>264</v>
      </c>
      <c r="H7184" t="s">
        <v>263</v>
      </c>
      <c r="I7184" t="s">
        <v>1730</v>
      </c>
      <c r="J7184" s="3">
        <v>4.2999999999999997E-2</v>
      </c>
      <c r="K7184" s="3">
        <v>4.2999999999999997E-2</v>
      </c>
      <c r="L7184" s="3">
        <v>4.2999999999999997E-2</v>
      </c>
      <c r="M7184" s="3">
        <v>4.2999999999999997E-2</v>
      </c>
      <c r="N7184" s="3">
        <v>4.2000000000000003E-2</v>
      </c>
      <c r="O7184" s="3">
        <v>4.2000000000000003E-2</v>
      </c>
      <c r="P7184" s="3">
        <v>4.2000000000000003E-2</v>
      </c>
      <c r="Q7184" s="3">
        <v>4.1000000000000002E-2</v>
      </c>
      <c r="R7184" s="3">
        <v>4.1000000000000002E-2</v>
      </c>
      <c r="S7184" s="3">
        <v>4.1000000000000002E-2</v>
      </c>
      <c r="T7184" s="3">
        <v>4.1000000000000002E-2</v>
      </c>
      <c r="U7184" s="3">
        <v>4.1000000000000002E-2</v>
      </c>
      <c r="V7184" s="3">
        <v>4.1000000000000002E-2</v>
      </c>
      <c r="W7184" s="3">
        <v>4.2000000000000003E-2</v>
      </c>
      <c r="X7184" s="3">
        <v>4.2000000000000003E-2</v>
      </c>
      <c r="Y7184" s="3">
        <v>4.2999999999999997E-2</v>
      </c>
      <c r="Z7184" s="3">
        <v>4.2999999999999997E-2</v>
      </c>
      <c r="AA7184" s="3">
        <v>4.3999999999999997E-2</v>
      </c>
      <c r="AB7184" s="3">
        <v>4.3999999999999997E-2</v>
      </c>
      <c r="AC7184" s="3">
        <v>4.4999999999999998E-2</v>
      </c>
      <c r="AD7184" s="3">
        <v>4.5999999999999999E-2</v>
      </c>
      <c r="AE7184" s="3">
        <v>4.5999999999999999E-2</v>
      </c>
      <c r="AF7184" s="3">
        <v>4.7E-2</v>
      </c>
      <c r="AG7184" s="3">
        <v>4.8000000000000001E-2</v>
      </c>
      <c r="AH7184" s="3">
        <v>4.8000000000000001E-2</v>
      </c>
      <c r="AI7184" s="3">
        <v>4.9000000000000002E-2</v>
      </c>
      <c r="AJ7184" s="3">
        <v>0.05</v>
      </c>
      <c r="AK7184" s="3">
        <v>0.05</v>
      </c>
      <c r="AL7184" s="3">
        <v>5.0999999999999997E-2</v>
      </c>
      <c r="AM7184" s="3">
        <v>5.1999999999999998E-2</v>
      </c>
      <c r="AN7184" s="3">
        <v>5.1999999999999998E-2</v>
      </c>
      <c r="AO7184" s="3">
        <v>5.2999999999999999E-2</v>
      </c>
      <c r="AP7184" s="3">
        <v>5.3999999999999999E-2</v>
      </c>
      <c r="AQ7184" s="3">
        <v>5.3999999999999999E-2</v>
      </c>
      <c r="AR7184" s="3">
        <v>5.5E-2</v>
      </c>
      <c r="AS7184" s="3">
        <v>5.6000000000000001E-2</v>
      </c>
      <c r="AT7184" s="3">
        <v>5.6000000000000001E-2</v>
      </c>
      <c r="AU7184" s="3">
        <v>5.7000000000000002E-2</v>
      </c>
      <c r="AV7184" s="3">
        <v>5.8000000000000003E-2</v>
      </c>
      <c r="AW7184" s="3">
        <v>5.8000000000000003E-2</v>
      </c>
      <c r="AX7184" s="3">
        <v>5.8999999999999997E-2</v>
      </c>
      <c r="AY7184" s="3">
        <v>0.06</v>
      </c>
      <c r="AZ7184" s="3">
        <v>0.06</v>
      </c>
      <c r="BA7184">
        <v>6.0999999999999999E-2</v>
      </c>
      <c r="BB7184">
        <v>2003</v>
      </c>
    </row>
    <row r="7185" spans="1:54" hidden="1" x14ac:dyDescent="0.2">
      <c r="A7185">
        <v>361</v>
      </c>
      <c r="B7185" t="s">
        <v>392</v>
      </c>
      <c r="C7185" t="s">
        <v>262</v>
      </c>
      <c r="D7185" t="s">
        <v>391</v>
      </c>
      <c r="E7185" t="s">
        <v>260</v>
      </c>
      <c r="F7185" t="s">
        <v>259</v>
      </c>
      <c r="G7185" t="s">
        <v>225</v>
      </c>
      <c r="H7185" t="s">
        <v>222</v>
      </c>
      <c r="I7185" t="s">
        <v>1731</v>
      </c>
      <c r="J7185" s="3">
        <v>6.4000000000000001E-2</v>
      </c>
      <c r="K7185" s="3">
        <v>5.3999999999999999E-2</v>
      </c>
      <c r="L7185" s="3">
        <v>5.1999999999999998E-2</v>
      </c>
      <c r="M7185" s="3">
        <v>5.1999999999999998E-2</v>
      </c>
      <c r="N7185" s="3">
        <v>0.05</v>
      </c>
      <c r="O7185" s="3">
        <v>5.3999999999999999E-2</v>
      </c>
      <c r="P7185" s="3">
        <v>6.8000000000000005E-2</v>
      </c>
      <c r="Q7185" s="3">
        <v>8.5999999999999993E-2</v>
      </c>
      <c r="R7185" s="3">
        <v>9.1999999999999998E-2</v>
      </c>
      <c r="S7185" s="3">
        <v>0.10199999999999999</v>
      </c>
      <c r="T7185" s="3">
        <v>0.109</v>
      </c>
      <c r="U7185" s="3">
        <v>0.104</v>
      </c>
      <c r="V7185" s="3">
        <v>0.122</v>
      </c>
      <c r="W7185" s="3">
        <v>0.14199999999999999</v>
      </c>
      <c r="X7185" s="3">
        <v>0.16900000000000001</v>
      </c>
      <c r="Y7185" s="3">
        <v>0.19400000000000001</v>
      </c>
      <c r="Z7185" s="3">
        <v>0.20699999999999999</v>
      </c>
      <c r="AA7185" s="3">
        <v>0.22900000000000001</v>
      </c>
      <c r="AB7185" s="3">
        <v>0.249</v>
      </c>
      <c r="AC7185" s="3">
        <v>0.247</v>
      </c>
      <c r="AD7185" s="3">
        <v>0.25900000000000001</v>
      </c>
      <c r="AE7185" s="3">
        <v>0.26300000000000001</v>
      </c>
      <c r="AF7185" s="3">
        <v>0.32300000000000001</v>
      </c>
      <c r="AG7185" s="3">
        <v>0.31900000000000001</v>
      </c>
      <c r="AH7185" s="3">
        <v>0.371</v>
      </c>
      <c r="AI7185" s="3">
        <v>0.46</v>
      </c>
      <c r="AJ7185" s="3">
        <v>0.54400000000000004</v>
      </c>
      <c r="AK7185" s="3">
        <v>0.54500000000000004</v>
      </c>
      <c r="AL7185" s="3">
        <v>0.57299999999999995</v>
      </c>
      <c r="AM7185" s="3">
        <v>0.61</v>
      </c>
      <c r="AN7185" s="3">
        <v>0.56799999999999995</v>
      </c>
      <c r="AO7185" s="3">
        <v>0.71899999999999997</v>
      </c>
      <c r="AP7185" s="3">
        <v>0.71599999999999997</v>
      </c>
      <c r="AQ7185" s="3">
        <v>0.96099999999999997</v>
      </c>
      <c r="AR7185" s="3">
        <v>0.96599999999999997</v>
      </c>
      <c r="AS7185" s="3">
        <v>0.91800000000000004</v>
      </c>
      <c r="AT7185" s="3">
        <v>0.83299999999999996</v>
      </c>
      <c r="AU7185" s="3">
        <v>0.76</v>
      </c>
      <c r="AV7185" s="3">
        <v>0.73799999999999999</v>
      </c>
      <c r="AW7185" s="3">
        <v>0.72599999999999998</v>
      </c>
      <c r="AX7185" s="3">
        <v>0.753</v>
      </c>
      <c r="AY7185" s="3">
        <v>0.78400000000000003</v>
      </c>
      <c r="AZ7185" s="3">
        <v>0.81599999999999995</v>
      </c>
      <c r="BA7185">
        <v>0.84899999999999998</v>
      </c>
      <c r="BB7185">
        <v>2016</v>
      </c>
    </row>
    <row r="7186" spans="1:54" hidden="1" x14ac:dyDescent="0.2">
      <c r="A7186">
        <v>361</v>
      </c>
      <c r="B7186" t="s">
        <v>392</v>
      </c>
      <c r="C7186" t="s">
        <v>261</v>
      </c>
      <c r="D7186" t="s">
        <v>391</v>
      </c>
      <c r="E7186" t="s">
        <v>260</v>
      </c>
      <c r="F7186" t="s">
        <v>259</v>
      </c>
      <c r="G7186" t="s">
        <v>217</v>
      </c>
      <c r="I7186" t="s">
        <v>258</v>
      </c>
      <c r="J7186" s="3">
        <v>40.917000000000002</v>
      </c>
      <c r="K7186" s="3">
        <v>28.855</v>
      </c>
      <c r="L7186" s="3">
        <v>24.428999999999998</v>
      </c>
      <c r="M7186" s="3">
        <v>24.98</v>
      </c>
      <c r="N7186" s="3">
        <v>20.414999999999999</v>
      </c>
      <c r="O7186" s="3">
        <v>19.771000000000001</v>
      </c>
      <c r="P7186" s="3">
        <v>21.059000000000001</v>
      </c>
      <c r="Q7186" s="3">
        <v>23.526</v>
      </c>
      <c r="R7186" s="3">
        <v>21.125</v>
      </c>
      <c r="S7186" s="3">
        <v>21.052</v>
      </c>
      <c r="T7186" s="3">
        <v>19.928999999999998</v>
      </c>
      <c r="U7186" s="3">
        <v>19.135000000000002</v>
      </c>
      <c r="V7186" s="3">
        <v>20.28</v>
      </c>
      <c r="W7186" s="3">
        <v>21.57</v>
      </c>
      <c r="X7186" s="3">
        <v>23.04</v>
      </c>
      <c r="Y7186" s="3">
        <v>24.588999999999999</v>
      </c>
      <c r="Z7186" s="3">
        <v>24.571000000000002</v>
      </c>
      <c r="AA7186" s="3">
        <v>24.111000000000001</v>
      </c>
      <c r="AB7186" s="3">
        <v>25.172999999999998</v>
      </c>
      <c r="AC7186" s="3">
        <v>23.56</v>
      </c>
      <c r="AD7186" s="3">
        <v>22.797999999999998</v>
      </c>
      <c r="AE7186" s="3">
        <v>21.129000000000001</v>
      </c>
      <c r="AF7186" s="3">
        <v>24.78</v>
      </c>
      <c r="AG7186" s="3">
        <v>25.361999999999998</v>
      </c>
      <c r="AH7186" s="3">
        <v>27.312999999999999</v>
      </c>
      <c r="AI7186" s="3">
        <v>31.37</v>
      </c>
      <c r="AJ7186" s="3">
        <v>31.670999999999999</v>
      </c>
      <c r="AK7186" s="3">
        <v>29.963999999999999</v>
      </c>
      <c r="AL7186" s="3">
        <v>28.734000000000002</v>
      </c>
      <c r="AM7186" s="3">
        <v>31.221</v>
      </c>
      <c r="AN7186" s="3">
        <v>29.859000000000002</v>
      </c>
      <c r="AO7186" s="3">
        <v>35.375999999999998</v>
      </c>
      <c r="AP7186" s="3">
        <v>36.128999999999998</v>
      </c>
      <c r="AQ7186" s="3">
        <v>45.148000000000003</v>
      </c>
      <c r="AR7186" s="3">
        <v>42.203000000000003</v>
      </c>
      <c r="AS7186" s="3">
        <v>38.789000000000001</v>
      </c>
      <c r="AT7186" s="3">
        <v>34.292999999999999</v>
      </c>
      <c r="AU7186" s="3">
        <v>30.34</v>
      </c>
      <c r="AV7186" s="3">
        <v>28.1</v>
      </c>
      <c r="AW7186" s="3">
        <v>26.242000000000001</v>
      </c>
      <c r="AX7186" s="3">
        <v>25.873999999999999</v>
      </c>
      <c r="AY7186" s="3">
        <v>25.710999999999999</v>
      </c>
      <c r="AZ7186" s="3">
        <v>25.512</v>
      </c>
      <c r="BA7186">
        <v>25.334</v>
      </c>
      <c r="BB7186">
        <v>2016</v>
      </c>
    </row>
    <row r="7187" spans="1:54" hidden="1" x14ac:dyDescent="0.2">
      <c r="A7187">
        <v>361</v>
      </c>
      <c r="B7187" t="s">
        <v>392</v>
      </c>
      <c r="C7187" t="s">
        <v>257</v>
      </c>
      <c r="D7187" t="s">
        <v>391</v>
      </c>
      <c r="E7187" t="s">
        <v>255</v>
      </c>
      <c r="F7187" t="s">
        <v>254</v>
      </c>
      <c r="G7187" t="s">
        <v>225</v>
      </c>
      <c r="H7187" t="s">
        <v>222</v>
      </c>
      <c r="I7187" t="s">
        <v>1731</v>
      </c>
      <c r="J7187" s="3">
        <v>7.3999999999999996E-2</v>
      </c>
      <c r="K7187" s="3">
        <v>6.2E-2</v>
      </c>
      <c r="L7187" s="3">
        <v>6.2E-2</v>
      </c>
      <c r="M7187" s="3">
        <v>6.0999999999999999E-2</v>
      </c>
      <c r="N7187" s="3">
        <v>6.2E-2</v>
      </c>
      <c r="O7187" s="3">
        <v>7.6999999999999999E-2</v>
      </c>
      <c r="P7187" s="3">
        <v>8.1000000000000003E-2</v>
      </c>
      <c r="Q7187" s="3">
        <v>0.14199999999999999</v>
      </c>
      <c r="R7187" s="3">
        <v>0.125</v>
      </c>
      <c r="S7187" s="3">
        <v>0.11600000000000001</v>
      </c>
      <c r="T7187" s="3">
        <v>0.106</v>
      </c>
      <c r="U7187" s="3">
        <v>9.9000000000000005E-2</v>
      </c>
      <c r="V7187" s="3">
        <v>0.11899999999999999</v>
      </c>
      <c r="W7187" s="3">
        <v>0.14000000000000001</v>
      </c>
      <c r="X7187" s="3">
        <v>0.16300000000000001</v>
      </c>
      <c r="Y7187" s="3">
        <v>0.187</v>
      </c>
      <c r="Z7187" s="3">
        <v>0.22600000000000001</v>
      </c>
      <c r="AA7187" s="3">
        <v>0.25</v>
      </c>
      <c r="AB7187" s="3">
        <v>0.28599999999999998</v>
      </c>
      <c r="AC7187" s="3">
        <v>0.35299999999999998</v>
      </c>
      <c r="AD7187" s="3">
        <v>0.39400000000000002</v>
      </c>
      <c r="AE7187" s="3">
        <v>0.38500000000000001</v>
      </c>
      <c r="AF7187" s="3">
        <v>0.46</v>
      </c>
      <c r="AG7187" s="3">
        <v>0.39100000000000001</v>
      </c>
      <c r="AH7187" s="3">
        <v>0.46100000000000002</v>
      </c>
      <c r="AI7187" s="3">
        <v>0.51200000000000001</v>
      </c>
      <c r="AJ7187" s="3">
        <v>0.56599999999999995</v>
      </c>
      <c r="AK7187" s="3">
        <v>0.59799999999999998</v>
      </c>
      <c r="AL7187" s="3">
        <v>0.63500000000000001</v>
      </c>
      <c r="AM7187" s="3">
        <v>0.65600000000000003</v>
      </c>
      <c r="AN7187" s="3">
        <v>0.70199999999999996</v>
      </c>
      <c r="AO7187" s="3">
        <v>0.68300000000000005</v>
      </c>
      <c r="AP7187" s="3">
        <v>0.62</v>
      </c>
      <c r="AQ7187" s="3">
        <v>0.70299999999999996</v>
      </c>
      <c r="AR7187" s="3">
        <v>0.747</v>
      </c>
      <c r="AS7187" s="3">
        <v>0.76300000000000001</v>
      </c>
      <c r="AT7187" s="3">
        <v>0.73</v>
      </c>
      <c r="AU7187" s="3">
        <v>0.73099999999999998</v>
      </c>
      <c r="AV7187" s="3">
        <v>0.76</v>
      </c>
      <c r="AW7187" s="3">
        <v>0.77800000000000002</v>
      </c>
      <c r="AX7187" s="3">
        <v>0.79500000000000004</v>
      </c>
      <c r="AY7187" s="3">
        <v>0.83199999999999996</v>
      </c>
      <c r="AZ7187" s="3">
        <v>0.87</v>
      </c>
      <c r="BA7187">
        <v>0.90900000000000003</v>
      </c>
      <c r="BB7187">
        <v>2016</v>
      </c>
    </row>
    <row r="7188" spans="1:54" hidden="1" x14ac:dyDescent="0.2">
      <c r="A7188">
        <v>361</v>
      </c>
      <c r="B7188" t="s">
        <v>392</v>
      </c>
      <c r="C7188" t="s">
        <v>256</v>
      </c>
      <c r="D7188" t="s">
        <v>391</v>
      </c>
      <c r="E7188" t="s">
        <v>255</v>
      </c>
      <c r="F7188" t="s">
        <v>254</v>
      </c>
      <c r="G7188" t="s">
        <v>217</v>
      </c>
      <c r="I7188" t="s">
        <v>253</v>
      </c>
      <c r="J7188" s="3">
        <v>47.384</v>
      </c>
      <c r="K7188" s="3">
        <v>33.298999999999999</v>
      </c>
      <c r="L7188" s="3">
        <v>29.024000000000001</v>
      </c>
      <c r="M7188" s="3">
        <v>28.977</v>
      </c>
      <c r="N7188" s="3">
        <v>25.192</v>
      </c>
      <c r="O7188" s="3">
        <v>28.181999999999999</v>
      </c>
      <c r="P7188" s="3">
        <v>25.324000000000002</v>
      </c>
      <c r="Q7188" s="3">
        <v>38.753</v>
      </c>
      <c r="R7188" s="3">
        <v>28.635000000000002</v>
      </c>
      <c r="S7188" s="3">
        <v>24.044</v>
      </c>
      <c r="T7188" s="3">
        <v>19.309000000000001</v>
      </c>
      <c r="U7188" s="3">
        <v>18.216000000000001</v>
      </c>
      <c r="V7188" s="3">
        <v>19.780999999999999</v>
      </c>
      <c r="W7188" s="3">
        <v>21.326000000000001</v>
      </c>
      <c r="X7188" s="3">
        <v>22.248999999999999</v>
      </c>
      <c r="Y7188" s="3">
        <v>23.69</v>
      </c>
      <c r="Z7188" s="3">
        <v>26.837</v>
      </c>
      <c r="AA7188" s="3">
        <v>26.312999999999999</v>
      </c>
      <c r="AB7188" s="3">
        <v>28.959</v>
      </c>
      <c r="AC7188" s="3">
        <v>33.613999999999997</v>
      </c>
      <c r="AD7188" s="3">
        <v>34.761000000000003</v>
      </c>
      <c r="AE7188" s="3">
        <v>30.952999999999999</v>
      </c>
      <c r="AF7188" s="3">
        <v>35.268999999999998</v>
      </c>
      <c r="AG7188" s="3">
        <v>31.123999999999999</v>
      </c>
      <c r="AH7188" s="3">
        <v>33.968000000000004</v>
      </c>
      <c r="AI7188" s="3">
        <v>34.923000000000002</v>
      </c>
      <c r="AJ7188" s="3">
        <v>32.947000000000003</v>
      </c>
      <c r="AK7188" s="3">
        <v>32.886000000000003</v>
      </c>
      <c r="AL7188" s="3">
        <v>31.809000000000001</v>
      </c>
      <c r="AM7188" s="3">
        <v>33.61</v>
      </c>
      <c r="AN7188" s="3">
        <v>36.878999999999998</v>
      </c>
      <c r="AO7188" s="3">
        <v>33.603000000000002</v>
      </c>
      <c r="AP7188" s="3">
        <v>31.276</v>
      </c>
      <c r="AQ7188" s="3">
        <v>33.014000000000003</v>
      </c>
      <c r="AR7188" s="3">
        <v>32.628</v>
      </c>
      <c r="AS7188" s="3">
        <v>32.229999999999997</v>
      </c>
      <c r="AT7188" s="3">
        <v>30.050999999999998</v>
      </c>
      <c r="AU7188" s="3">
        <v>29.189</v>
      </c>
      <c r="AV7188" s="3">
        <v>28.948</v>
      </c>
      <c r="AW7188" s="3">
        <v>28.125</v>
      </c>
      <c r="AX7188" s="3">
        <v>27.315999999999999</v>
      </c>
      <c r="AY7188" s="3">
        <v>27.263999999999999</v>
      </c>
      <c r="AZ7188" s="3">
        <v>27.186</v>
      </c>
      <c r="BA7188">
        <v>27.131</v>
      </c>
      <c r="BB7188">
        <v>2016</v>
      </c>
    </row>
    <row r="7189" spans="1:54" hidden="1" x14ac:dyDescent="0.2">
      <c r="A7189">
        <v>361</v>
      </c>
      <c r="B7189" t="s">
        <v>392</v>
      </c>
      <c r="C7189" t="s">
        <v>252</v>
      </c>
      <c r="D7189" t="s">
        <v>391</v>
      </c>
      <c r="E7189" t="s">
        <v>250</v>
      </c>
      <c r="F7189" t="s">
        <v>249</v>
      </c>
      <c r="G7189" t="s">
        <v>225</v>
      </c>
      <c r="H7189" t="s">
        <v>222</v>
      </c>
      <c r="I7189" t="s">
        <v>1731</v>
      </c>
      <c r="J7189" s="3">
        <v>-0.01</v>
      </c>
      <c r="K7189" s="3">
        <v>-8.0000000000000002E-3</v>
      </c>
      <c r="L7189" s="3">
        <v>-0.01</v>
      </c>
      <c r="M7189" s="3">
        <v>-8.0000000000000002E-3</v>
      </c>
      <c r="N7189" s="3">
        <v>-1.2E-2</v>
      </c>
      <c r="O7189" s="3">
        <v>-2.3E-2</v>
      </c>
      <c r="P7189" s="3">
        <v>-1.4E-2</v>
      </c>
      <c r="Q7189" s="3">
        <v>-5.6000000000000001E-2</v>
      </c>
      <c r="R7189" s="3">
        <v>-3.3000000000000002E-2</v>
      </c>
      <c r="S7189" s="3">
        <v>-1.4E-2</v>
      </c>
      <c r="T7189" s="3">
        <v>3.0000000000000001E-3</v>
      </c>
      <c r="U7189" s="3">
        <v>5.0000000000000001E-3</v>
      </c>
      <c r="V7189" s="3">
        <v>3.0000000000000001E-3</v>
      </c>
      <c r="W7189" s="3">
        <v>2E-3</v>
      </c>
      <c r="X7189" s="3">
        <v>6.0000000000000001E-3</v>
      </c>
      <c r="Y7189" s="3">
        <v>7.0000000000000001E-3</v>
      </c>
      <c r="Z7189" s="3">
        <v>-1.9E-2</v>
      </c>
      <c r="AA7189" s="3">
        <v>-2.1000000000000001E-2</v>
      </c>
      <c r="AB7189" s="3">
        <v>-3.6999999999999998E-2</v>
      </c>
      <c r="AC7189" s="3">
        <v>-0.106</v>
      </c>
      <c r="AD7189" s="3">
        <v>-0.13600000000000001</v>
      </c>
      <c r="AE7189" s="3">
        <v>-0.122</v>
      </c>
      <c r="AF7189" s="3">
        <v>-0.13700000000000001</v>
      </c>
      <c r="AG7189" s="3">
        <v>-7.1999999999999995E-2</v>
      </c>
      <c r="AH7189" s="3">
        <v>-0.09</v>
      </c>
      <c r="AI7189" s="3">
        <v>-5.1999999999999998E-2</v>
      </c>
      <c r="AJ7189" s="3">
        <v>-2.1999999999999999E-2</v>
      </c>
      <c r="AK7189" s="3">
        <v>-5.2999999999999999E-2</v>
      </c>
      <c r="AL7189" s="3">
        <v>-6.0999999999999999E-2</v>
      </c>
      <c r="AM7189" s="3">
        <v>-4.7E-2</v>
      </c>
      <c r="AN7189" s="3">
        <v>-0.13400000000000001</v>
      </c>
      <c r="AO7189" s="3">
        <v>3.5999999999999997E-2</v>
      </c>
      <c r="AP7189" s="3">
        <v>9.6000000000000002E-2</v>
      </c>
      <c r="AQ7189" s="3">
        <v>0.25800000000000001</v>
      </c>
      <c r="AR7189" s="3">
        <v>0.219</v>
      </c>
      <c r="AS7189" s="3">
        <v>0.155</v>
      </c>
      <c r="AT7189" s="3">
        <v>0.10299999999999999</v>
      </c>
      <c r="AU7189" s="3">
        <v>2.9000000000000001E-2</v>
      </c>
      <c r="AV7189" s="3">
        <v>-2.1999999999999999E-2</v>
      </c>
      <c r="AW7189" s="3">
        <v>-5.1999999999999998E-2</v>
      </c>
      <c r="AX7189" s="3">
        <v>-4.2000000000000003E-2</v>
      </c>
      <c r="AY7189" s="3">
        <v>-4.7E-2</v>
      </c>
      <c r="AZ7189" s="3">
        <v>-5.3999999999999999E-2</v>
      </c>
      <c r="BA7189">
        <v>-0.06</v>
      </c>
      <c r="BB7189">
        <v>2016</v>
      </c>
    </row>
    <row r="7190" spans="1:54" hidden="1" x14ac:dyDescent="0.2">
      <c r="A7190">
        <v>361</v>
      </c>
      <c r="B7190" t="s">
        <v>392</v>
      </c>
      <c r="C7190" t="s">
        <v>251</v>
      </c>
      <c r="D7190" t="s">
        <v>391</v>
      </c>
      <c r="E7190" t="s">
        <v>250</v>
      </c>
      <c r="F7190" t="s">
        <v>249</v>
      </c>
      <c r="G7190" t="s">
        <v>217</v>
      </c>
      <c r="I7190" t="s">
        <v>248</v>
      </c>
      <c r="J7190" s="3">
        <v>-6.4669999999999996</v>
      </c>
      <c r="K7190" s="3">
        <v>-4.4429999999999996</v>
      </c>
      <c r="L7190" s="3">
        <v>-4.5949999999999998</v>
      </c>
      <c r="M7190" s="3">
        <v>-3.9969999999999999</v>
      </c>
      <c r="N7190" s="3">
        <v>-4.7770000000000001</v>
      </c>
      <c r="O7190" s="3">
        <v>-8.4109999999999996</v>
      </c>
      <c r="P7190" s="3">
        <v>-4.2640000000000002</v>
      </c>
      <c r="Q7190" s="3">
        <v>-15.227</v>
      </c>
      <c r="R7190" s="3">
        <v>-7.51</v>
      </c>
      <c r="S7190" s="3">
        <v>-2.9929999999999999</v>
      </c>
      <c r="T7190" s="3">
        <v>0.621</v>
      </c>
      <c r="U7190" s="3">
        <v>0.91900000000000004</v>
      </c>
      <c r="V7190" s="3">
        <v>0.499</v>
      </c>
      <c r="W7190" s="3">
        <v>0.24399999999999999</v>
      </c>
      <c r="X7190" s="3">
        <v>0.79100000000000004</v>
      </c>
      <c r="Y7190" s="3">
        <v>0.89900000000000002</v>
      </c>
      <c r="Z7190" s="3">
        <v>-2.266</v>
      </c>
      <c r="AA7190" s="3">
        <v>-2.202</v>
      </c>
      <c r="AB7190" s="3">
        <v>-3.786</v>
      </c>
      <c r="AC7190" s="3">
        <v>-10.054</v>
      </c>
      <c r="AD7190" s="3">
        <v>-11.964</v>
      </c>
      <c r="AE7190" s="3">
        <v>-9.8239999999999998</v>
      </c>
      <c r="AF7190" s="3">
        <v>-10.489000000000001</v>
      </c>
      <c r="AG7190" s="3">
        <v>-5.7619999999999996</v>
      </c>
      <c r="AH7190" s="3">
        <v>-6.6550000000000002</v>
      </c>
      <c r="AI7190" s="3">
        <v>-3.5529999999999999</v>
      </c>
      <c r="AJ7190" s="3">
        <v>-1.2769999999999999</v>
      </c>
      <c r="AK7190" s="3">
        <v>-2.9220000000000002</v>
      </c>
      <c r="AL7190" s="3">
        <v>-3.0750000000000002</v>
      </c>
      <c r="AM7190" s="3">
        <v>-2.3889999999999998</v>
      </c>
      <c r="AN7190" s="3">
        <v>-7.02</v>
      </c>
      <c r="AO7190" s="3">
        <v>1.7729999999999999</v>
      </c>
      <c r="AP7190" s="3">
        <v>4.8529999999999998</v>
      </c>
      <c r="AQ7190" s="3">
        <v>12.134</v>
      </c>
      <c r="AR7190" s="3">
        <v>9.5749999999999993</v>
      </c>
      <c r="AS7190" s="3">
        <v>6.5590000000000002</v>
      </c>
      <c r="AT7190" s="3">
        <v>4.242</v>
      </c>
      <c r="AU7190" s="3">
        <v>1.1519999999999999</v>
      </c>
      <c r="AV7190" s="3">
        <v>-0.84699999999999998</v>
      </c>
      <c r="AW7190" s="3">
        <v>-1.883</v>
      </c>
      <c r="AX7190" s="3">
        <v>-1.4410000000000001</v>
      </c>
      <c r="AY7190" s="3">
        <v>-1.554</v>
      </c>
      <c r="AZ7190" s="3">
        <v>-1.6739999999999999</v>
      </c>
      <c r="BA7190">
        <v>-1.796</v>
      </c>
      <c r="BB7190">
        <v>2016</v>
      </c>
    </row>
    <row r="7191" spans="1:54" hidden="1" x14ac:dyDescent="0.2">
      <c r="A7191">
        <v>361</v>
      </c>
      <c r="B7191" t="s">
        <v>392</v>
      </c>
      <c r="C7191" t="s">
        <v>247</v>
      </c>
      <c r="D7191" t="s">
        <v>391</v>
      </c>
      <c r="E7191" t="s">
        <v>245</v>
      </c>
      <c r="F7191" t="s">
        <v>244</v>
      </c>
      <c r="G7191" t="s">
        <v>225</v>
      </c>
      <c r="H7191" t="s">
        <v>222</v>
      </c>
    </row>
    <row r="7192" spans="1:54" hidden="1" x14ac:dyDescent="0.2">
      <c r="A7192">
        <v>361</v>
      </c>
      <c r="B7192" t="s">
        <v>392</v>
      </c>
      <c r="C7192" t="s">
        <v>246</v>
      </c>
      <c r="D7192" t="s">
        <v>391</v>
      </c>
      <c r="E7192" t="s">
        <v>245</v>
      </c>
      <c r="F7192" t="s">
        <v>244</v>
      </c>
      <c r="G7192" t="s">
        <v>243</v>
      </c>
    </row>
    <row r="7193" spans="1:54" hidden="1" x14ac:dyDescent="0.2">
      <c r="A7193">
        <v>361</v>
      </c>
      <c r="B7193" t="s">
        <v>392</v>
      </c>
      <c r="C7193" t="s">
        <v>242</v>
      </c>
      <c r="D7193" t="s">
        <v>391</v>
      </c>
      <c r="E7193" t="s">
        <v>240</v>
      </c>
      <c r="F7193" t="s">
        <v>239</v>
      </c>
      <c r="G7193" t="s">
        <v>225</v>
      </c>
      <c r="H7193" t="s">
        <v>222</v>
      </c>
      <c r="I7193" t="s">
        <v>1731</v>
      </c>
      <c r="J7193" s="3" t="s">
        <v>215</v>
      </c>
      <c r="K7193" s="3" t="s">
        <v>215</v>
      </c>
      <c r="L7193" s="3" t="s">
        <v>215</v>
      </c>
      <c r="M7193" s="3" t="s">
        <v>215</v>
      </c>
      <c r="N7193" s="3" t="s">
        <v>215</v>
      </c>
      <c r="O7193" s="3" t="s">
        <v>215</v>
      </c>
      <c r="P7193" s="3" t="s">
        <v>215</v>
      </c>
      <c r="Q7193" s="3" t="s">
        <v>215</v>
      </c>
      <c r="R7193" s="3" t="s">
        <v>215</v>
      </c>
      <c r="S7193" s="3" t="s">
        <v>215</v>
      </c>
      <c r="T7193" s="3">
        <v>1.6E-2</v>
      </c>
      <c r="U7193" s="3">
        <v>1.7000000000000001E-2</v>
      </c>
      <c r="V7193" s="3">
        <v>1.6E-2</v>
      </c>
      <c r="W7193" s="3">
        <v>1.4999999999999999E-2</v>
      </c>
      <c r="X7193" s="3">
        <v>2.1000000000000001E-2</v>
      </c>
      <c r="Y7193" s="3">
        <v>2.1000000000000001E-2</v>
      </c>
      <c r="Z7193" s="3" t="s">
        <v>355</v>
      </c>
      <c r="AA7193" s="3">
        <v>-5.0000000000000001E-3</v>
      </c>
      <c r="AB7193" s="3">
        <v>-3.5000000000000003E-2</v>
      </c>
      <c r="AC7193" s="3">
        <v>-7.3999999999999996E-2</v>
      </c>
      <c r="AD7193" s="3">
        <v>-9.2999999999999999E-2</v>
      </c>
      <c r="AE7193" s="3">
        <v>-7.2999999999999995E-2</v>
      </c>
      <c r="AF7193" s="3">
        <v>-6.8000000000000005E-2</v>
      </c>
      <c r="AG7193" s="3">
        <v>2E-3</v>
      </c>
      <c r="AH7193" s="3">
        <v>-8.9999999999999993E-3</v>
      </c>
      <c r="AI7193" s="3">
        <v>4.1000000000000002E-2</v>
      </c>
      <c r="AJ7193" s="3">
        <v>8.6999999999999994E-2</v>
      </c>
      <c r="AK7193" s="3">
        <v>6.3E-2</v>
      </c>
      <c r="AL7193" s="3">
        <v>6.7000000000000004E-2</v>
      </c>
      <c r="AM7193" s="3">
        <v>7.6999999999999999E-2</v>
      </c>
      <c r="AN7193" s="3">
        <v>-7.0000000000000001E-3</v>
      </c>
      <c r="AO7193" s="3">
        <v>0.161</v>
      </c>
      <c r="AP7193" s="3">
        <v>0.214</v>
      </c>
      <c r="AQ7193" s="3">
        <v>0.34100000000000003</v>
      </c>
      <c r="AR7193" s="3">
        <v>0.28199999999999997</v>
      </c>
      <c r="AS7193" s="3">
        <v>0.20599999999999999</v>
      </c>
      <c r="AT7193" s="3">
        <v>0.14499999999999999</v>
      </c>
      <c r="AU7193" s="3">
        <v>6.9000000000000006E-2</v>
      </c>
      <c r="AV7193" s="3">
        <v>2.3E-2</v>
      </c>
      <c r="AW7193" s="3">
        <v>-8.0000000000000002E-3</v>
      </c>
      <c r="AX7193" s="3">
        <v>1.0999999999999999E-2</v>
      </c>
      <c r="AY7193" s="3">
        <v>0.01</v>
      </c>
      <c r="AZ7193" s="3">
        <v>4.0000000000000001E-3</v>
      </c>
      <c r="BA7193">
        <v>-2E-3</v>
      </c>
      <c r="BB7193">
        <v>2016</v>
      </c>
    </row>
    <row r="7194" spans="1:54" hidden="1" x14ac:dyDescent="0.2">
      <c r="A7194">
        <v>361</v>
      </c>
      <c r="B7194" t="s">
        <v>392</v>
      </c>
      <c r="C7194" t="s">
        <v>241</v>
      </c>
      <c r="D7194" t="s">
        <v>391</v>
      </c>
      <c r="E7194" t="s">
        <v>240</v>
      </c>
      <c r="F7194" t="s">
        <v>239</v>
      </c>
      <c r="G7194" t="s">
        <v>217</v>
      </c>
      <c r="I7194" t="s">
        <v>238</v>
      </c>
      <c r="J7194" s="3" t="s">
        <v>215</v>
      </c>
      <c r="K7194" s="3" t="s">
        <v>215</v>
      </c>
      <c r="L7194" s="3" t="s">
        <v>215</v>
      </c>
      <c r="M7194" s="3" t="s">
        <v>215</v>
      </c>
      <c r="N7194" s="3" t="s">
        <v>215</v>
      </c>
      <c r="O7194" s="3" t="s">
        <v>215</v>
      </c>
      <c r="P7194" s="3" t="s">
        <v>215</v>
      </c>
      <c r="Q7194" s="3" t="s">
        <v>215</v>
      </c>
      <c r="R7194" s="3" t="s">
        <v>215</v>
      </c>
      <c r="S7194" s="3" t="s">
        <v>215</v>
      </c>
      <c r="T7194" s="3">
        <v>2.92</v>
      </c>
      <c r="U7194" s="3">
        <v>3.2170000000000001</v>
      </c>
      <c r="V7194" s="3">
        <v>2.6930000000000001</v>
      </c>
      <c r="W7194" s="3">
        <v>2.2869999999999999</v>
      </c>
      <c r="X7194" s="3">
        <v>2.8780000000000001</v>
      </c>
      <c r="Y7194" s="3">
        <v>2.6840000000000002</v>
      </c>
      <c r="Z7194" s="3">
        <v>-2.5000000000000001E-2</v>
      </c>
      <c r="AA7194" s="3">
        <v>-0.53800000000000003</v>
      </c>
      <c r="AB7194" s="3">
        <v>-3.5630000000000002</v>
      </c>
      <c r="AC7194" s="3">
        <v>-7.0510000000000002</v>
      </c>
      <c r="AD7194" s="3">
        <v>-8.1780000000000008</v>
      </c>
      <c r="AE7194" s="3">
        <v>-5.84</v>
      </c>
      <c r="AF7194" s="3">
        <v>-5.2229999999999999</v>
      </c>
      <c r="AG7194" s="3">
        <v>0.16600000000000001</v>
      </c>
      <c r="AH7194" s="3">
        <v>-0.64500000000000002</v>
      </c>
      <c r="AI7194" s="3">
        <v>2.8140000000000001</v>
      </c>
      <c r="AJ7194" s="3">
        <v>5.0529999999999999</v>
      </c>
      <c r="AK7194" s="3">
        <v>3.4710000000000001</v>
      </c>
      <c r="AL7194" s="3">
        <v>3.3580000000000001</v>
      </c>
      <c r="AM7194" s="3">
        <v>3.944</v>
      </c>
      <c r="AN7194" s="3">
        <v>-0.38600000000000001</v>
      </c>
      <c r="AO7194" s="3">
        <v>7.9329999999999998</v>
      </c>
      <c r="AP7194" s="3">
        <v>10.804</v>
      </c>
      <c r="AQ7194" s="3">
        <v>16.007999999999999</v>
      </c>
      <c r="AR7194" s="3">
        <v>12.340999999999999</v>
      </c>
      <c r="AS7194" s="3">
        <v>8.718</v>
      </c>
      <c r="AT7194" s="3">
        <v>5.9690000000000003</v>
      </c>
      <c r="AU7194" s="3">
        <v>2.7570000000000001</v>
      </c>
      <c r="AV7194" s="3">
        <v>0.86099999999999999</v>
      </c>
      <c r="AW7194" s="3">
        <v>-0.28599999999999998</v>
      </c>
      <c r="AX7194" s="3">
        <v>0.38400000000000001</v>
      </c>
      <c r="AY7194" s="3">
        <v>0.313</v>
      </c>
      <c r="AZ7194" s="3">
        <v>0.127</v>
      </c>
      <c r="BA7194">
        <v>-5.0999999999999997E-2</v>
      </c>
      <c r="BB7194">
        <v>2016</v>
      </c>
    </row>
    <row r="7195" spans="1:54" hidden="1" x14ac:dyDescent="0.2">
      <c r="A7195">
        <v>361</v>
      </c>
      <c r="B7195" t="s">
        <v>392</v>
      </c>
      <c r="C7195" t="s">
        <v>237</v>
      </c>
      <c r="D7195" t="s">
        <v>391</v>
      </c>
      <c r="E7195" t="s">
        <v>235</v>
      </c>
      <c r="F7195" t="s">
        <v>234</v>
      </c>
      <c r="G7195" t="s">
        <v>225</v>
      </c>
      <c r="H7195" t="s">
        <v>222</v>
      </c>
    </row>
    <row r="7196" spans="1:54" hidden="1" x14ac:dyDescent="0.2">
      <c r="A7196">
        <v>361</v>
      </c>
      <c r="B7196" t="s">
        <v>392</v>
      </c>
      <c r="C7196" t="s">
        <v>236</v>
      </c>
      <c r="D7196" t="s">
        <v>391</v>
      </c>
      <c r="E7196" t="s">
        <v>235</v>
      </c>
      <c r="F7196" t="s">
        <v>234</v>
      </c>
      <c r="G7196" t="s">
        <v>217</v>
      </c>
    </row>
    <row r="7197" spans="1:54" hidden="1" x14ac:dyDescent="0.2">
      <c r="A7197">
        <v>361</v>
      </c>
      <c r="B7197" t="s">
        <v>392</v>
      </c>
      <c r="C7197" t="s">
        <v>233</v>
      </c>
      <c r="D7197" t="s">
        <v>391</v>
      </c>
      <c r="E7197" t="s">
        <v>231</v>
      </c>
      <c r="F7197" t="s">
        <v>230</v>
      </c>
      <c r="G7197" t="s">
        <v>225</v>
      </c>
      <c r="H7197" t="s">
        <v>222</v>
      </c>
      <c r="I7197" t="s">
        <v>1731</v>
      </c>
      <c r="J7197" s="3" t="s">
        <v>215</v>
      </c>
      <c r="K7197" s="3" t="s">
        <v>215</v>
      </c>
      <c r="L7197" s="3" t="s">
        <v>215</v>
      </c>
      <c r="M7197" s="3" t="s">
        <v>215</v>
      </c>
      <c r="N7197" s="3" t="s">
        <v>215</v>
      </c>
      <c r="O7197" s="3" t="s">
        <v>215</v>
      </c>
      <c r="P7197" s="3" t="s">
        <v>215</v>
      </c>
      <c r="Q7197" s="3" t="s">
        <v>215</v>
      </c>
      <c r="R7197" s="3" t="s">
        <v>215</v>
      </c>
      <c r="S7197" s="3" t="s">
        <v>215</v>
      </c>
      <c r="T7197" s="3" t="s">
        <v>215</v>
      </c>
      <c r="U7197" s="3" t="s">
        <v>215</v>
      </c>
      <c r="V7197" s="3" t="s">
        <v>215</v>
      </c>
      <c r="W7197" s="3" t="s">
        <v>215</v>
      </c>
      <c r="X7197" s="3" t="s">
        <v>215</v>
      </c>
      <c r="Y7197" s="3" t="s">
        <v>215</v>
      </c>
      <c r="Z7197" s="3">
        <v>0.41199999999999998</v>
      </c>
      <c r="AA7197" s="3">
        <v>0.63100000000000001</v>
      </c>
      <c r="AB7197" s="3">
        <v>0.76500000000000001</v>
      </c>
      <c r="AC7197" s="3">
        <v>0.93600000000000005</v>
      </c>
      <c r="AD7197" s="3">
        <v>1.097</v>
      </c>
      <c r="AE7197" s="3">
        <v>1.3009999999999999</v>
      </c>
      <c r="AF7197" s="3">
        <v>1.5529999999999999</v>
      </c>
      <c r="AG7197" s="3">
        <v>1.7829999999999999</v>
      </c>
      <c r="AH7197" s="3">
        <v>2.0960000000000001</v>
      </c>
      <c r="AI7197" s="3">
        <v>2.3159999999999998</v>
      </c>
      <c r="AJ7197" s="3">
        <v>2.4689999999999999</v>
      </c>
      <c r="AK7197" s="3">
        <v>2.4940000000000002</v>
      </c>
      <c r="AL7197" s="3">
        <v>2.617</v>
      </c>
      <c r="AM7197" s="3">
        <v>2.758</v>
      </c>
      <c r="AN7197" s="3">
        <v>2.9790000000000001</v>
      </c>
      <c r="AO7197" s="3">
        <v>2.9820000000000002</v>
      </c>
      <c r="AP7197" s="3">
        <v>2.7349999999999999</v>
      </c>
      <c r="AQ7197" s="3">
        <v>2.1509999999999998</v>
      </c>
      <c r="AR7197" s="3">
        <v>1.8620000000000001</v>
      </c>
      <c r="AS7197" s="3">
        <v>1.67</v>
      </c>
      <c r="AT7197" s="3">
        <v>1.5920000000000001</v>
      </c>
      <c r="AU7197" s="3">
        <v>1.5620000000000001</v>
      </c>
      <c r="AV7197" s="3">
        <v>1.583</v>
      </c>
      <c r="AW7197" s="3">
        <v>1.591</v>
      </c>
      <c r="AX7197" s="3">
        <v>1.62</v>
      </c>
      <c r="AY7197" s="3">
        <v>1.609</v>
      </c>
      <c r="AZ7197" s="3">
        <v>1.6559999999999999</v>
      </c>
      <c r="BA7197">
        <v>1.71</v>
      </c>
      <c r="BB7197">
        <v>2016</v>
      </c>
    </row>
    <row r="7198" spans="1:54" hidden="1" x14ac:dyDescent="0.2">
      <c r="A7198">
        <v>361</v>
      </c>
      <c r="B7198" t="s">
        <v>392</v>
      </c>
      <c r="C7198" t="s">
        <v>232</v>
      </c>
      <c r="D7198" t="s">
        <v>391</v>
      </c>
      <c r="E7198" t="s">
        <v>231</v>
      </c>
      <c r="F7198" t="s">
        <v>230</v>
      </c>
      <c r="G7198" t="s">
        <v>217</v>
      </c>
      <c r="I7198" t="s">
        <v>229</v>
      </c>
      <c r="J7198" s="3" t="s">
        <v>215</v>
      </c>
      <c r="K7198" s="3" t="s">
        <v>215</v>
      </c>
      <c r="L7198" s="3" t="s">
        <v>215</v>
      </c>
      <c r="M7198" s="3" t="s">
        <v>215</v>
      </c>
      <c r="N7198" s="3" t="s">
        <v>215</v>
      </c>
      <c r="O7198" s="3" t="s">
        <v>215</v>
      </c>
      <c r="P7198" s="3" t="s">
        <v>215</v>
      </c>
      <c r="Q7198" s="3" t="s">
        <v>215</v>
      </c>
      <c r="R7198" s="3" t="s">
        <v>215</v>
      </c>
      <c r="S7198" s="3" t="s">
        <v>215</v>
      </c>
      <c r="T7198" s="3" t="s">
        <v>215</v>
      </c>
      <c r="U7198" s="3" t="s">
        <v>215</v>
      </c>
      <c r="V7198" s="3" t="s">
        <v>215</v>
      </c>
      <c r="W7198" s="3" t="s">
        <v>215</v>
      </c>
      <c r="X7198" s="3" t="s">
        <v>215</v>
      </c>
      <c r="Y7198" s="3" t="s">
        <v>215</v>
      </c>
      <c r="Z7198" s="3">
        <v>48.857999999999997</v>
      </c>
      <c r="AA7198" s="3">
        <v>66.522999999999996</v>
      </c>
      <c r="AB7198" s="3">
        <v>77.415999999999997</v>
      </c>
      <c r="AC7198" s="3">
        <v>89.185000000000002</v>
      </c>
      <c r="AD7198" s="3">
        <v>96.697000000000003</v>
      </c>
      <c r="AE7198" s="3">
        <v>104.61799999999999</v>
      </c>
      <c r="AF7198" s="3">
        <v>119.21299999999999</v>
      </c>
      <c r="AG7198" s="3">
        <v>141.89500000000001</v>
      </c>
      <c r="AH7198" s="3">
        <v>154.45400000000001</v>
      </c>
      <c r="AI7198" s="3">
        <v>157.94300000000001</v>
      </c>
      <c r="AJ7198" s="3">
        <v>143.74799999999999</v>
      </c>
      <c r="AK7198" s="3">
        <v>137.03299999999999</v>
      </c>
      <c r="AL7198" s="3">
        <v>131.167</v>
      </c>
      <c r="AM7198" s="3">
        <v>141.267</v>
      </c>
      <c r="AN7198" s="3">
        <v>156.47399999999999</v>
      </c>
      <c r="AO7198" s="3">
        <v>146.608</v>
      </c>
      <c r="AP7198" s="3">
        <v>137.917</v>
      </c>
      <c r="AQ7198" s="3">
        <v>101.062</v>
      </c>
      <c r="AR7198" s="3">
        <v>81.358000000000004</v>
      </c>
      <c r="AS7198" s="3">
        <v>70.575999999999993</v>
      </c>
      <c r="AT7198" s="3">
        <v>65.563000000000002</v>
      </c>
      <c r="AU7198" s="3">
        <v>62.378</v>
      </c>
      <c r="AV7198" s="3">
        <v>60.317999999999998</v>
      </c>
      <c r="AW7198" s="3">
        <v>57.546999999999997</v>
      </c>
      <c r="AX7198" s="3">
        <v>55.673999999999999</v>
      </c>
      <c r="AY7198" s="3">
        <v>52.722000000000001</v>
      </c>
      <c r="AZ7198" s="3">
        <v>51.744999999999997</v>
      </c>
      <c r="BA7198">
        <v>51.005000000000003</v>
      </c>
      <c r="BB7198">
        <v>2016</v>
      </c>
    </row>
    <row r="7199" spans="1:54" hidden="1" x14ac:dyDescent="0.2">
      <c r="A7199">
        <v>361</v>
      </c>
      <c r="B7199" t="s">
        <v>392</v>
      </c>
      <c r="C7199" t="s">
        <v>228</v>
      </c>
      <c r="D7199" t="s">
        <v>391</v>
      </c>
      <c r="E7199" t="s">
        <v>227</v>
      </c>
      <c r="F7199" t="s">
        <v>226</v>
      </c>
      <c r="G7199" t="s">
        <v>225</v>
      </c>
      <c r="H7199" t="s">
        <v>222</v>
      </c>
      <c r="I7199" t="s">
        <v>1731</v>
      </c>
      <c r="J7199" s="3">
        <v>0.156</v>
      </c>
      <c r="K7199" s="3">
        <v>0.187</v>
      </c>
      <c r="L7199" s="3">
        <v>0.21299999999999999</v>
      </c>
      <c r="M7199" s="3">
        <v>0.21</v>
      </c>
      <c r="N7199" s="3">
        <v>0.245</v>
      </c>
      <c r="O7199" s="3">
        <v>0.27300000000000002</v>
      </c>
      <c r="P7199" s="3">
        <v>0.32100000000000001</v>
      </c>
      <c r="Q7199" s="3">
        <v>0.36699999999999999</v>
      </c>
      <c r="R7199" s="3">
        <v>0.435</v>
      </c>
      <c r="S7199" s="3">
        <v>0.48499999999999999</v>
      </c>
      <c r="T7199" s="3">
        <v>0.54800000000000004</v>
      </c>
      <c r="U7199" s="3">
        <v>0.54400000000000004</v>
      </c>
      <c r="V7199" s="3">
        <v>0.60199999999999998</v>
      </c>
      <c r="W7199" s="3">
        <v>0.65600000000000003</v>
      </c>
      <c r="X7199" s="3">
        <v>0.73299999999999998</v>
      </c>
      <c r="Y7199" s="3">
        <v>0.79</v>
      </c>
      <c r="Z7199" s="3">
        <v>0.84299999999999997</v>
      </c>
      <c r="AA7199" s="3">
        <v>0.94799999999999995</v>
      </c>
      <c r="AB7199" s="3">
        <v>0.98799999999999999</v>
      </c>
      <c r="AC7199" s="3">
        <v>1.0489999999999999</v>
      </c>
      <c r="AD7199" s="3">
        <v>1.1339999999999999</v>
      </c>
      <c r="AE7199" s="3">
        <v>1.244</v>
      </c>
      <c r="AF7199" s="3">
        <v>1.3029999999999999</v>
      </c>
      <c r="AG7199" s="3">
        <v>1.2569999999999999</v>
      </c>
      <c r="AH7199" s="3">
        <v>1.357</v>
      </c>
      <c r="AI7199" s="3">
        <v>1.4670000000000001</v>
      </c>
      <c r="AJ7199" s="3">
        <v>1.718</v>
      </c>
      <c r="AK7199" s="3">
        <v>1.82</v>
      </c>
      <c r="AL7199" s="3">
        <v>1.9950000000000001</v>
      </c>
      <c r="AM7199" s="3">
        <v>1.9530000000000001</v>
      </c>
      <c r="AN7199" s="3">
        <v>1.9039999999999999</v>
      </c>
      <c r="AO7199" s="3">
        <v>2.0339999999999998</v>
      </c>
      <c r="AP7199" s="3">
        <v>1.9830000000000001</v>
      </c>
      <c r="AQ7199" s="3">
        <v>2.1280000000000001</v>
      </c>
      <c r="AR7199" s="3">
        <v>2.2890000000000001</v>
      </c>
      <c r="AS7199" s="3">
        <v>2.3660000000000001</v>
      </c>
      <c r="AT7199" s="3">
        <v>2.4289999999999998</v>
      </c>
      <c r="AU7199" s="3">
        <v>2.504</v>
      </c>
      <c r="AV7199" s="3">
        <v>2.625</v>
      </c>
      <c r="AW7199" s="3">
        <v>2.7650000000000001</v>
      </c>
      <c r="AX7199" s="3">
        <v>2.9089999999999998</v>
      </c>
      <c r="AY7199" s="3">
        <v>3.0510000000000002</v>
      </c>
      <c r="AZ7199" s="3">
        <v>3.2</v>
      </c>
      <c r="BA7199">
        <v>3.3519999999999999</v>
      </c>
      <c r="BB7199">
        <v>2016</v>
      </c>
    </row>
    <row r="7200" spans="1:54" hidden="1" x14ac:dyDescent="0.2">
      <c r="A7200">
        <v>361</v>
      </c>
      <c r="B7200" t="s">
        <v>392</v>
      </c>
      <c r="C7200" t="s">
        <v>224</v>
      </c>
      <c r="D7200" t="s">
        <v>391</v>
      </c>
      <c r="E7200" t="s">
        <v>219</v>
      </c>
      <c r="F7200" t="s">
        <v>218</v>
      </c>
      <c r="G7200" t="s">
        <v>223</v>
      </c>
      <c r="H7200" t="s">
        <v>222</v>
      </c>
      <c r="I7200" t="s">
        <v>1732</v>
      </c>
      <c r="J7200" s="3" t="s">
        <v>215</v>
      </c>
      <c r="K7200" s="3" t="s">
        <v>215</v>
      </c>
      <c r="L7200" s="3" t="s">
        <v>215</v>
      </c>
      <c r="M7200" s="3" t="s">
        <v>215</v>
      </c>
      <c r="N7200" s="3" t="s">
        <v>215</v>
      </c>
      <c r="O7200" s="3" t="s">
        <v>215</v>
      </c>
      <c r="P7200" s="3" t="s">
        <v>215</v>
      </c>
      <c r="Q7200" s="3" t="s">
        <v>215</v>
      </c>
      <c r="R7200" s="3" t="s">
        <v>215</v>
      </c>
      <c r="S7200" s="3" t="s">
        <v>215</v>
      </c>
      <c r="T7200" s="3" t="s">
        <v>215</v>
      </c>
      <c r="U7200" s="3" t="s">
        <v>215</v>
      </c>
      <c r="V7200" s="3" t="s">
        <v>215</v>
      </c>
      <c r="W7200" s="3" t="s">
        <v>215</v>
      </c>
      <c r="X7200" s="3" t="s">
        <v>215</v>
      </c>
      <c r="Y7200" s="3" t="s">
        <v>215</v>
      </c>
      <c r="Z7200" s="3" t="s">
        <v>215</v>
      </c>
      <c r="AA7200" s="3" t="s">
        <v>215</v>
      </c>
      <c r="AB7200" s="3" t="s">
        <v>215</v>
      </c>
      <c r="AC7200" s="3" t="s">
        <v>215</v>
      </c>
      <c r="AD7200" s="3" t="s">
        <v>215</v>
      </c>
      <c r="AE7200" s="3" t="s">
        <v>215</v>
      </c>
      <c r="AF7200" s="3" t="s">
        <v>215</v>
      </c>
      <c r="AG7200" s="3" t="s">
        <v>215</v>
      </c>
      <c r="AH7200" s="3" t="s">
        <v>215</v>
      </c>
      <c r="AI7200" s="3" t="s">
        <v>215</v>
      </c>
      <c r="AJ7200" s="3" t="s">
        <v>215</v>
      </c>
      <c r="AK7200" s="3" t="s">
        <v>215</v>
      </c>
      <c r="AL7200" s="3" t="s">
        <v>215</v>
      </c>
      <c r="AM7200" s="3" t="s">
        <v>215</v>
      </c>
      <c r="AN7200" s="3" t="s">
        <v>215</v>
      </c>
      <c r="AO7200" s="3" t="s">
        <v>215</v>
      </c>
      <c r="AP7200" s="3" t="s">
        <v>215</v>
      </c>
      <c r="AQ7200" s="3" t="s">
        <v>215</v>
      </c>
      <c r="AR7200" s="3">
        <v>-4.2000000000000003E-2</v>
      </c>
      <c r="AS7200" s="3">
        <v>-8.5000000000000006E-2</v>
      </c>
      <c r="AT7200" s="3">
        <v>-0.10199999999999999</v>
      </c>
      <c r="AU7200" s="3">
        <v>-0.11700000000000001</v>
      </c>
      <c r="AV7200" s="3">
        <v>-0.127</v>
      </c>
      <c r="AW7200" s="3">
        <v>-0.124</v>
      </c>
      <c r="AX7200" s="3">
        <v>-0.123</v>
      </c>
      <c r="AY7200" s="3">
        <v>-0.127</v>
      </c>
      <c r="AZ7200" s="3">
        <v>-0.127</v>
      </c>
      <c r="BA7200">
        <v>-0.126</v>
      </c>
      <c r="BB7200">
        <v>2016</v>
      </c>
    </row>
    <row r="7201" spans="1:54" hidden="1" x14ac:dyDescent="0.2">
      <c r="A7201">
        <v>361</v>
      </c>
      <c r="B7201" t="s">
        <v>392</v>
      </c>
      <c r="C7201" t="s">
        <v>220</v>
      </c>
      <c r="D7201" t="s">
        <v>391</v>
      </c>
      <c r="E7201" t="s">
        <v>219</v>
      </c>
      <c r="F7201" t="s">
        <v>218</v>
      </c>
      <c r="G7201" t="s">
        <v>217</v>
      </c>
      <c r="I7201" t="s">
        <v>216</v>
      </c>
      <c r="J7201" s="3" t="s">
        <v>215</v>
      </c>
      <c r="K7201" s="3" t="s">
        <v>215</v>
      </c>
      <c r="L7201" s="3" t="s">
        <v>215</v>
      </c>
      <c r="M7201" s="3" t="s">
        <v>215</v>
      </c>
      <c r="N7201" s="3" t="s">
        <v>215</v>
      </c>
      <c r="O7201" s="3" t="s">
        <v>215</v>
      </c>
      <c r="P7201" s="3" t="s">
        <v>215</v>
      </c>
      <c r="Q7201" s="3" t="s">
        <v>215</v>
      </c>
      <c r="R7201" s="3" t="s">
        <v>215</v>
      </c>
      <c r="S7201" s="3" t="s">
        <v>215</v>
      </c>
      <c r="T7201" s="3" t="s">
        <v>215</v>
      </c>
      <c r="U7201" s="3" t="s">
        <v>215</v>
      </c>
      <c r="V7201" s="3" t="s">
        <v>215</v>
      </c>
      <c r="W7201" s="3" t="s">
        <v>215</v>
      </c>
      <c r="X7201" s="3" t="s">
        <v>215</v>
      </c>
      <c r="Y7201" s="3" t="s">
        <v>215</v>
      </c>
      <c r="Z7201" s="3" t="s">
        <v>215</v>
      </c>
      <c r="AA7201" s="3" t="s">
        <v>215</v>
      </c>
      <c r="AB7201" s="3" t="s">
        <v>215</v>
      </c>
      <c r="AC7201" s="3" t="s">
        <v>215</v>
      </c>
      <c r="AD7201" s="3" t="s">
        <v>215</v>
      </c>
      <c r="AE7201" s="3" t="s">
        <v>215</v>
      </c>
      <c r="AF7201" s="3" t="s">
        <v>215</v>
      </c>
      <c r="AG7201" s="3" t="s">
        <v>215</v>
      </c>
      <c r="AH7201" s="3" t="s">
        <v>215</v>
      </c>
      <c r="AI7201" s="3" t="s">
        <v>215</v>
      </c>
      <c r="AJ7201" s="3" t="s">
        <v>215</v>
      </c>
      <c r="AK7201" s="3" t="s">
        <v>215</v>
      </c>
      <c r="AL7201" s="3" t="s">
        <v>215</v>
      </c>
      <c r="AM7201" s="3" t="s">
        <v>215</v>
      </c>
      <c r="AN7201" s="3" t="s">
        <v>215</v>
      </c>
      <c r="AO7201" s="3" t="s">
        <v>215</v>
      </c>
      <c r="AP7201" s="3" t="s">
        <v>215</v>
      </c>
      <c r="AQ7201" s="3" t="s">
        <v>215</v>
      </c>
      <c r="AR7201" s="3">
        <v>-4.9180000000000001</v>
      </c>
      <c r="AS7201" s="3">
        <v>-9.7420000000000009</v>
      </c>
      <c r="AT7201" s="3">
        <v>-11.381</v>
      </c>
      <c r="AU7201" s="3">
        <v>-12.569000000000001</v>
      </c>
      <c r="AV7201" s="3">
        <v>-13.066000000000001</v>
      </c>
      <c r="AW7201" s="3">
        <v>-12.103</v>
      </c>
      <c r="AX7201" s="3">
        <v>-11.448</v>
      </c>
      <c r="AY7201" s="3">
        <v>-11.228999999999999</v>
      </c>
      <c r="AZ7201" s="3">
        <v>-10.701000000000001</v>
      </c>
      <c r="BA7201">
        <v>-10.172000000000001</v>
      </c>
      <c r="BB7201">
        <v>2016</v>
      </c>
    </row>
    <row r="7202" spans="1:54" x14ac:dyDescent="0.2">
      <c r="A7202">
        <v>362</v>
      </c>
      <c r="B7202" t="s">
        <v>390</v>
      </c>
      <c r="C7202" t="s">
        <v>352</v>
      </c>
      <c r="D7202" t="s">
        <v>389</v>
      </c>
      <c r="E7202" t="s">
        <v>349</v>
      </c>
      <c r="F7202" t="s">
        <v>351</v>
      </c>
      <c r="G7202" t="s">
        <v>225</v>
      </c>
      <c r="H7202" t="s">
        <v>222</v>
      </c>
      <c r="I7202" t="s">
        <v>1733</v>
      </c>
      <c r="J7202" s="3">
        <v>0.96</v>
      </c>
      <c r="K7202" s="3">
        <v>1.0089999999999999</v>
      </c>
      <c r="L7202" s="3">
        <v>1.03</v>
      </c>
      <c r="M7202" s="3">
        <v>1.0720000000000001</v>
      </c>
      <c r="N7202" s="3">
        <v>1.1579999999999999</v>
      </c>
      <c r="O7202" s="3">
        <v>1.3029999999999999</v>
      </c>
      <c r="P7202" s="3">
        <v>1.488</v>
      </c>
      <c r="Q7202" s="3">
        <v>1.55</v>
      </c>
      <c r="R7202" s="3">
        <v>1.76</v>
      </c>
      <c r="S7202" s="3">
        <v>1.921</v>
      </c>
      <c r="T7202" s="3">
        <v>2.1120000000000001</v>
      </c>
      <c r="U7202" s="3">
        <v>2.1240000000000001</v>
      </c>
      <c r="V7202" s="3">
        <v>2.2890000000000001</v>
      </c>
      <c r="W7202" s="3">
        <v>2.3029999999999999</v>
      </c>
      <c r="X7202" s="3">
        <v>2.3439999999999999</v>
      </c>
      <c r="Y7202" s="3">
        <v>2.383</v>
      </c>
      <c r="Z7202" s="3">
        <v>2.4529999999999998</v>
      </c>
      <c r="AA7202" s="3">
        <v>2.44</v>
      </c>
      <c r="AB7202" s="3">
        <v>2.5939999999999999</v>
      </c>
      <c r="AC7202" s="3">
        <v>2.665</v>
      </c>
      <c r="AD7202" s="3">
        <v>2.6659999999999999</v>
      </c>
      <c r="AE7202" s="3">
        <v>2.577</v>
      </c>
      <c r="AF7202" s="3">
        <v>2.5859999999999999</v>
      </c>
      <c r="AG7202" s="3">
        <v>2.698</v>
      </c>
      <c r="AH7202" s="3">
        <v>2.8929999999999998</v>
      </c>
      <c r="AI7202" s="3">
        <v>2.883</v>
      </c>
      <c r="AJ7202" s="3">
        <v>3.0619999999999998</v>
      </c>
      <c r="AK7202" s="3">
        <v>3.093</v>
      </c>
      <c r="AL7202" s="3">
        <v>3.2669999999999999</v>
      </c>
      <c r="AM7202" s="3">
        <v>3.306</v>
      </c>
      <c r="AN7202" s="3">
        <v>3.2519999999999998</v>
      </c>
      <c r="AO7202" s="3">
        <v>3.2730000000000001</v>
      </c>
      <c r="AP7202" s="3">
        <v>3.2789999999999999</v>
      </c>
      <c r="AQ7202" s="3">
        <v>3.2879999999999998</v>
      </c>
      <c r="AR7202" s="3">
        <v>3.4060000000000001</v>
      </c>
      <c r="AS7202" s="3">
        <v>3.3740000000000001</v>
      </c>
      <c r="AT7202" s="3">
        <v>3.4870000000000001</v>
      </c>
      <c r="AU7202" s="3">
        <v>3.5910000000000002</v>
      </c>
      <c r="AV7202" s="3">
        <v>3.681</v>
      </c>
      <c r="AW7202" s="3">
        <v>3.7679999999999998</v>
      </c>
      <c r="AX7202" s="3">
        <v>3.851</v>
      </c>
      <c r="AY7202" s="3">
        <v>3.93</v>
      </c>
      <c r="AZ7202" s="3">
        <v>4.0010000000000003</v>
      </c>
      <c r="BA7202">
        <v>4.0629999999999997</v>
      </c>
      <c r="BB7202">
        <v>2016</v>
      </c>
    </row>
    <row r="7203" spans="1:54" hidden="1" x14ac:dyDescent="0.2">
      <c r="A7203">
        <v>362</v>
      </c>
      <c r="B7203" t="s">
        <v>390</v>
      </c>
      <c r="C7203" t="s">
        <v>350</v>
      </c>
      <c r="D7203" t="s">
        <v>389</v>
      </c>
      <c r="E7203" t="s">
        <v>349</v>
      </c>
      <c r="F7203" t="s">
        <v>348</v>
      </c>
      <c r="G7203" t="s">
        <v>275</v>
      </c>
      <c r="I7203" t="s">
        <v>347</v>
      </c>
      <c r="J7203" s="3">
        <v>-0.51</v>
      </c>
      <c r="K7203" s="3">
        <v>5.1050000000000004</v>
      </c>
      <c r="L7203" s="3">
        <v>2.1139999999999999</v>
      </c>
      <c r="M7203" s="3">
        <v>4.0590000000000002</v>
      </c>
      <c r="N7203" s="3">
        <v>8.01</v>
      </c>
      <c r="O7203" s="3">
        <v>12.59</v>
      </c>
      <c r="P7203" s="3">
        <v>14.178000000000001</v>
      </c>
      <c r="Q7203" s="3">
        <v>4.1470000000000002</v>
      </c>
      <c r="R7203" s="3">
        <v>13.583</v>
      </c>
      <c r="S7203" s="3">
        <v>9.1359999999999992</v>
      </c>
      <c r="T7203" s="3">
        <v>9.9190000000000005</v>
      </c>
      <c r="U7203" s="3">
        <v>0.57799999999999996</v>
      </c>
      <c r="V7203" s="3">
        <v>7.7789999999999999</v>
      </c>
      <c r="W7203" s="3">
        <v>0.61</v>
      </c>
      <c r="X7203" s="3">
        <v>1.7609999999999999</v>
      </c>
      <c r="Y7203" s="3">
        <v>1.69</v>
      </c>
      <c r="Z7203" s="3">
        <v>2.944</v>
      </c>
      <c r="AA7203" s="3">
        <v>-0.53200000000000003</v>
      </c>
      <c r="AB7203" s="3">
        <v>6.3</v>
      </c>
      <c r="AC7203" s="3">
        <v>2.72</v>
      </c>
      <c r="AD7203" s="3">
        <v>0.04</v>
      </c>
      <c r="AE7203" s="3">
        <v>-3.3159999999999998</v>
      </c>
      <c r="AF7203" s="3">
        <v>0.34</v>
      </c>
      <c r="AG7203" s="3">
        <v>4.3259999999999996</v>
      </c>
      <c r="AH7203" s="3">
        <v>7.2489999999999997</v>
      </c>
      <c r="AI7203" s="3">
        <v>-0.36199999999999999</v>
      </c>
      <c r="AJ7203" s="3">
        <v>6.2220000000000004</v>
      </c>
      <c r="AK7203" s="3">
        <v>0.98499999999999999</v>
      </c>
      <c r="AL7203" s="3">
        <v>5.6539999999999999</v>
      </c>
      <c r="AM7203" s="3">
        <v>1.18</v>
      </c>
      <c r="AN7203" s="3">
        <v>-1.6220000000000001</v>
      </c>
      <c r="AO7203" s="3">
        <v>0.63</v>
      </c>
      <c r="AP7203" s="3">
        <v>0.18099999999999999</v>
      </c>
      <c r="AQ7203" s="3">
        <v>0.29399999999999998</v>
      </c>
      <c r="AR7203" s="3">
        <v>3.5710000000000002</v>
      </c>
      <c r="AS7203" s="3">
        <v>-0.94199999999999995</v>
      </c>
      <c r="AT7203" s="3">
        <v>3.37</v>
      </c>
      <c r="AU7203" s="3">
        <v>2.9740000000000002</v>
      </c>
      <c r="AV7203" s="3">
        <v>2.5089999999999999</v>
      </c>
      <c r="AW7203" s="3">
        <v>2.3490000000000002</v>
      </c>
      <c r="AX7203" s="3">
        <v>2.2080000000000002</v>
      </c>
      <c r="AY7203" s="3">
        <v>2.0529999999999999</v>
      </c>
      <c r="AZ7203" s="3">
        <v>1.8129999999999999</v>
      </c>
      <c r="BA7203">
        <v>1.5509999999999999</v>
      </c>
      <c r="BB7203">
        <v>2016</v>
      </c>
    </row>
    <row r="7204" spans="1:54" hidden="1" x14ac:dyDescent="0.2">
      <c r="A7204">
        <v>362</v>
      </c>
      <c r="B7204" t="s">
        <v>390</v>
      </c>
      <c r="C7204" t="s">
        <v>346</v>
      </c>
      <c r="D7204" t="s">
        <v>389</v>
      </c>
      <c r="E7204" t="s">
        <v>342</v>
      </c>
      <c r="F7204" t="s">
        <v>345</v>
      </c>
      <c r="G7204" t="s">
        <v>225</v>
      </c>
      <c r="H7204" t="s">
        <v>222</v>
      </c>
      <c r="I7204" t="s">
        <v>1733</v>
      </c>
      <c r="J7204" s="3">
        <v>0.41</v>
      </c>
      <c r="K7204" s="3">
        <v>0.46700000000000003</v>
      </c>
      <c r="L7204" s="3">
        <v>0.441</v>
      </c>
      <c r="M7204" s="3">
        <v>0.47399999999999998</v>
      </c>
      <c r="N7204" s="3">
        <v>0.60499999999999998</v>
      </c>
      <c r="O7204" s="3">
        <v>0.68400000000000005</v>
      </c>
      <c r="P7204" s="3">
        <v>0.81599999999999995</v>
      </c>
      <c r="Q7204" s="3">
        <v>0.90300000000000002</v>
      </c>
      <c r="R7204" s="3">
        <v>1.032</v>
      </c>
      <c r="S7204" s="3">
        <v>1.171</v>
      </c>
      <c r="T7204" s="3">
        <v>1.393</v>
      </c>
      <c r="U7204" s="3">
        <v>1.476</v>
      </c>
      <c r="V7204" s="3">
        <v>1.621</v>
      </c>
      <c r="W7204" s="3">
        <v>1.649</v>
      </c>
      <c r="X7204" s="3">
        <v>1.72</v>
      </c>
      <c r="Y7204" s="3">
        <v>1.8380000000000001</v>
      </c>
      <c r="Z7204" s="3">
        <v>1.9019999999999999</v>
      </c>
      <c r="AA7204" s="3">
        <v>1.946</v>
      </c>
      <c r="AB7204" s="3">
        <v>2.1150000000000002</v>
      </c>
      <c r="AC7204" s="3">
        <v>2.2229999999999999</v>
      </c>
      <c r="AD7204" s="3">
        <v>2.2509999999999999</v>
      </c>
      <c r="AE7204" s="3">
        <v>2.1549999999999998</v>
      </c>
      <c r="AF7204" s="3">
        <v>2.1720000000000002</v>
      </c>
      <c r="AG7204" s="3">
        <v>2.3839999999999999</v>
      </c>
      <c r="AH7204" s="3">
        <v>2.5750000000000002</v>
      </c>
      <c r="AI7204" s="3">
        <v>2.742</v>
      </c>
      <c r="AJ7204" s="3">
        <v>3.0619999999999998</v>
      </c>
      <c r="AK7204" s="3">
        <v>3.4489999999999998</v>
      </c>
      <c r="AL7204" s="3">
        <v>3.4620000000000002</v>
      </c>
      <c r="AM7204" s="3">
        <v>3.41</v>
      </c>
      <c r="AN7204" s="3">
        <v>3.7309999999999999</v>
      </c>
      <c r="AO7204" s="3">
        <v>3.8820000000000001</v>
      </c>
      <c r="AP7204" s="3">
        <v>3.879</v>
      </c>
      <c r="AQ7204" s="3">
        <v>3.968</v>
      </c>
      <c r="AR7204" s="3">
        <v>4.0949999999999998</v>
      </c>
      <c r="AS7204" s="3">
        <v>4.3810000000000002</v>
      </c>
      <c r="AT7204" s="3">
        <v>4.4359999999999999</v>
      </c>
      <c r="AU7204" s="3">
        <v>4.5529999999999999</v>
      </c>
      <c r="AV7204" s="3">
        <v>4.7389999999999999</v>
      </c>
      <c r="AW7204" s="3">
        <v>4.9269999999999996</v>
      </c>
      <c r="AX7204" s="3">
        <v>5.1100000000000003</v>
      </c>
      <c r="AY7204" s="3">
        <v>5.2910000000000004</v>
      </c>
      <c r="AZ7204" s="3">
        <v>5.47</v>
      </c>
      <c r="BA7204">
        <v>5.6390000000000002</v>
      </c>
      <c r="BB7204">
        <v>2016</v>
      </c>
    </row>
    <row r="7205" spans="1:54" hidden="1" x14ac:dyDescent="0.2">
      <c r="A7205">
        <v>362</v>
      </c>
      <c r="B7205" t="s">
        <v>390</v>
      </c>
      <c r="C7205" t="s">
        <v>344</v>
      </c>
      <c r="D7205" t="s">
        <v>389</v>
      </c>
      <c r="E7205" t="s">
        <v>342</v>
      </c>
      <c r="F7205" t="s">
        <v>343</v>
      </c>
      <c r="G7205" t="s">
        <v>223</v>
      </c>
      <c r="H7205" t="s">
        <v>222</v>
      </c>
      <c r="I7205" t="s">
        <v>310</v>
      </c>
      <c r="J7205" s="3">
        <v>0.152</v>
      </c>
      <c r="K7205" s="3">
        <v>0.17299999999999999</v>
      </c>
      <c r="L7205" s="3">
        <v>0.16300000000000001</v>
      </c>
      <c r="M7205" s="3">
        <v>0.17599999999999999</v>
      </c>
      <c r="N7205" s="3">
        <v>0.224</v>
      </c>
      <c r="O7205" s="3">
        <v>0.253</v>
      </c>
      <c r="P7205" s="3">
        <v>0.30199999999999999</v>
      </c>
      <c r="Q7205" s="3">
        <v>0.33500000000000002</v>
      </c>
      <c r="R7205" s="3">
        <v>0.38200000000000001</v>
      </c>
      <c r="S7205" s="3">
        <v>0.434</v>
      </c>
      <c r="T7205" s="3">
        <v>0.51600000000000001</v>
      </c>
      <c r="U7205" s="3">
        <v>0.54700000000000004</v>
      </c>
      <c r="V7205" s="3">
        <v>0.6</v>
      </c>
      <c r="W7205" s="3">
        <v>0.61099999999999999</v>
      </c>
      <c r="X7205" s="3">
        <v>0.63700000000000001</v>
      </c>
      <c r="Y7205" s="3">
        <v>0.68100000000000005</v>
      </c>
      <c r="Z7205" s="3">
        <v>0.70499999999999996</v>
      </c>
      <c r="AA7205" s="3">
        <v>0.72099999999999997</v>
      </c>
      <c r="AB7205" s="3">
        <v>0.78300000000000003</v>
      </c>
      <c r="AC7205" s="3">
        <v>0.82399999999999995</v>
      </c>
      <c r="AD7205" s="3">
        <v>0.83399999999999996</v>
      </c>
      <c r="AE7205" s="3">
        <v>0.79800000000000004</v>
      </c>
      <c r="AF7205" s="3">
        <v>0.80400000000000005</v>
      </c>
      <c r="AG7205" s="3">
        <v>0.88300000000000001</v>
      </c>
      <c r="AH7205" s="3">
        <v>0.95399999999999996</v>
      </c>
      <c r="AI7205" s="3">
        <v>1.016</v>
      </c>
      <c r="AJ7205" s="3">
        <v>1.1339999999999999</v>
      </c>
      <c r="AK7205" s="3">
        <v>1.2769999999999999</v>
      </c>
      <c r="AL7205" s="3">
        <v>1.282</v>
      </c>
      <c r="AM7205" s="3">
        <v>1.2629999999999999</v>
      </c>
      <c r="AN7205" s="3">
        <v>1.3819999999999999</v>
      </c>
      <c r="AO7205" s="3">
        <v>1.4379999999999999</v>
      </c>
      <c r="AP7205" s="3">
        <v>1.4370000000000001</v>
      </c>
      <c r="AQ7205" s="3">
        <v>1.47</v>
      </c>
      <c r="AR7205" s="3">
        <v>1.5169999999999999</v>
      </c>
      <c r="AS7205" s="3">
        <v>1.6220000000000001</v>
      </c>
      <c r="AT7205" s="3">
        <v>1.643</v>
      </c>
      <c r="AU7205" s="3">
        <v>1.6859999999999999</v>
      </c>
      <c r="AV7205" s="3">
        <v>1.7549999999999999</v>
      </c>
      <c r="AW7205" s="3">
        <v>1.825</v>
      </c>
      <c r="AX7205" s="3">
        <v>1.893</v>
      </c>
      <c r="AY7205" s="3">
        <v>1.96</v>
      </c>
      <c r="AZ7205" s="3">
        <v>2.0259999999999998</v>
      </c>
      <c r="BA7205">
        <v>2.0880000000000001</v>
      </c>
      <c r="BB7205">
        <v>2016</v>
      </c>
    </row>
    <row r="7206" spans="1:54" hidden="1" x14ac:dyDescent="0.2">
      <c r="A7206">
        <v>362</v>
      </c>
      <c r="B7206" t="s">
        <v>390</v>
      </c>
      <c r="C7206" t="s">
        <v>213</v>
      </c>
      <c r="D7206" t="s">
        <v>389</v>
      </c>
      <c r="E7206" t="s">
        <v>342</v>
      </c>
      <c r="F7206" s="3" t="s">
        <v>341</v>
      </c>
      <c r="G7206" t="s">
        <v>323</v>
      </c>
      <c r="H7206" t="s">
        <v>222</v>
      </c>
      <c r="I7206" t="s">
        <v>310</v>
      </c>
      <c r="J7206">
        <v>0.26500000000000001</v>
      </c>
      <c r="K7206">
        <v>0.30499999999999999</v>
      </c>
      <c r="L7206">
        <v>0.33</v>
      </c>
      <c r="M7206">
        <v>0.35699999999999998</v>
      </c>
      <c r="N7206">
        <v>0.4</v>
      </c>
      <c r="O7206">
        <v>0.46500000000000002</v>
      </c>
      <c r="P7206">
        <v>0.54100000000000004</v>
      </c>
      <c r="Q7206">
        <v>0.57799999999999996</v>
      </c>
      <c r="R7206">
        <v>0.67900000000000005</v>
      </c>
      <c r="S7206">
        <v>0.77</v>
      </c>
      <c r="T7206">
        <v>0.878</v>
      </c>
      <c r="U7206">
        <v>0.91300000000000003</v>
      </c>
      <c r="V7206">
        <v>1.006</v>
      </c>
      <c r="W7206">
        <v>1.036</v>
      </c>
      <c r="X7206">
        <v>1.077</v>
      </c>
      <c r="Y7206">
        <v>1.1180000000000001</v>
      </c>
      <c r="Z7206">
        <v>1.1719999999999999</v>
      </c>
      <c r="AA7206">
        <v>1.1850000000000001</v>
      </c>
      <c r="AB7206">
        <v>1.274</v>
      </c>
      <c r="AC7206">
        <v>1.329</v>
      </c>
      <c r="AD7206">
        <v>1.359</v>
      </c>
      <c r="AE7206">
        <v>1.3440000000000001</v>
      </c>
      <c r="AF7206">
        <v>1.369</v>
      </c>
      <c r="AG7206">
        <v>1.4570000000000001</v>
      </c>
      <c r="AH7206">
        <v>1.6060000000000001</v>
      </c>
      <c r="AI7206">
        <v>1.651</v>
      </c>
      <c r="AJ7206">
        <v>1.8080000000000001</v>
      </c>
      <c r="AK7206">
        <v>1.8740000000000001</v>
      </c>
      <c r="AL7206">
        <v>2.0190000000000001</v>
      </c>
      <c r="AM7206">
        <v>2.0590000000000002</v>
      </c>
      <c r="AN7206">
        <v>2.0499999999999998</v>
      </c>
      <c r="AO7206">
        <v>2.1059999999999999</v>
      </c>
      <c r="AP7206">
        <v>2.1480000000000001</v>
      </c>
      <c r="AQ7206">
        <v>2.1890000000000001</v>
      </c>
      <c r="AR7206">
        <v>2.3079999999999998</v>
      </c>
      <c r="AS7206">
        <v>2.3109999999999999</v>
      </c>
      <c r="AT7206">
        <v>2.42</v>
      </c>
      <c r="AU7206">
        <v>2.536</v>
      </c>
      <c r="AV7206">
        <v>2.6589999999999998</v>
      </c>
      <c r="AW7206">
        <v>2.7810000000000001</v>
      </c>
      <c r="AX7206">
        <v>2.8980000000000001</v>
      </c>
      <c r="AY7206">
        <v>3.0139999999999998</v>
      </c>
      <c r="AZ7206">
        <v>3.121</v>
      </c>
      <c r="BA7206">
        <v>3.2250000000000001</v>
      </c>
      <c r="BB7206">
        <v>2016</v>
      </c>
    </row>
    <row r="7207" spans="1:54" hidden="1" x14ac:dyDescent="0.2">
      <c r="A7207">
        <v>362</v>
      </c>
      <c r="B7207" t="s">
        <v>390</v>
      </c>
      <c r="C7207" t="s">
        <v>340</v>
      </c>
      <c r="D7207" t="s">
        <v>389</v>
      </c>
      <c r="E7207" t="s">
        <v>339</v>
      </c>
      <c r="F7207" t="s">
        <v>338</v>
      </c>
      <c r="G7207" t="s">
        <v>295</v>
      </c>
      <c r="I7207" t="s">
        <v>337</v>
      </c>
      <c r="J7207" s="3">
        <v>42.680999999999997</v>
      </c>
      <c r="K7207" s="3">
        <v>46.347000000000001</v>
      </c>
      <c r="L7207" s="3">
        <v>42.804000000000002</v>
      </c>
      <c r="M7207" s="3">
        <v>44.264000000000003</v>
      </c>
      <c r="N7207" s="3">
        <v>52.268000000000001</v>
      </c>
      <c r="O7207" s="3">
        <v>52.508000000000003</v>
      </c>
      <c r="P7207" s="3">
        <v>54.843000000000004</v>
      </c>
      <c r="Q7207" s="3">
        <v>58.279000000000003</v>
      </c>
      <c r="R7207" s="3">
        <v>58.624000000000002</v>
      </c>
      <c r="S7207" s="3">
        <v>60.932000000000002</v>
      </c>
      <c r="T7207" s="3">
        <v>65.974000000000004</v>
      </c>
      <c r="U7207" s="3">
        <v>69.504999999999995</v>
      </c>
      <c r="V7207" s="3">
        <v>70.819999999999993</v>
      </c>
      <c r="W7207" s="3">
        <v>71.608999999999995</v>
      </c>
      <c r="X7207" s="3">
        <v>73.402000000000001</v>
      </c>
      <c r="Y7207" s="3">
        <v>77.132999999999996</v>
      </c>
      <c r="Z7207" s="3">
        <v>77.533000000000001</v>
      </c>
      <c r="AA7207" s="3">
        <v>79.727000000000004</v>
      </c>
      <c r="AB7207" s="3">
        <v>81.546999999999997</v>
      </c>
      <c r="AC7207" s="3">
        <v>83.445999999999998</v>
      </c>
      <c r="AD7207" s="3">
        <v>84.427999999999997</v>
      </c>
      <c r="AE7207" s="3">
        <v>83.611000000000004</v>
      </c>
      <c r="AF7207" s="3">
        <v>83.977000000000004</v>
      </c>
      <c r="AG7207" s="3">
        <v>88.367999999999995</v>
      </c>
      <c r="AH7207" s="3">
        <v>88.997</v>
      </c>
      <c r="AI7207" s="3">
        <v>95.114999999999995</v>
      </c>
      <c r="AJ7207" s="3">
        <v>99.998999999999995</v>
      </c>
      <c r="AK7207" s="3">
        <v>111.53400000000001</v>
      </c>
      <c r="AL7207" s="3">
        <v>105.956</v>
      </c>
      <c r="AM7207" s="3">
        <v>103.148</v>
      </c>
      <c r="AN7207" s="3">
        <v>114.72799999999999</v>
      </c>
      <c r="AO7207" s="3">
        <v>118.60599999999999</v>
      </c>
      <c r="AP7207" s="3">
        <v>118.318</v>
      </c>
      <c r="AQ7207" s="3">
        <v>120.681</v>
      </c>
      <c r="AR7207" s="3">
        <v>120.22799999999999</v>
      </c>
      <c r="AS7207" s="3">
        <v>129.84299999999999</v>
      </c>
      <c r="AT7207" s="3">
        <v>127.21299999999999</v>
      </c>
      <c r="AU7207" s="3">
        <v>126.786</v>
      </c>
      <c r="AV7207" s="3">
        <v>128.74299999999999</v>
      </c>
      <c r="AW7207" s="3">
        <v>130.77199999999999</v>
      </c>
      <c r="AX7207" s="3">
        <v>132.709</v>
      </c>
      <c r="AY7207" s="3">
        <v>134.636</v>
      </c>
      <c r="AZ7207" s="3">
        <v>136.71</v>
      </c>
      <c r="BA7207">
        <v>138.773</v>
      </c>
      <c r="BB7207">
        <v>2016</v>
      </c>
    </row>
    <row r="7208" spans="1:54" hidden="1" x14ac:dyDescent="0.2">
      <c r="A7208">
        <v>362</v>
      </c>
      <c r="B7208" t="s">
        <v>390</v>
      </c>
      <c r="C7208" t="s">
        <v>336</v>
      </c>
      <c r="D7208" t="s">
        <v>389</v>
      </c>
      <c r="E7208" t="s">
        <v>333</v>
      </c>
      <c r="F7208" t="s">
        <v>335</v>
      </c>
      <c r="G7208" t="s">
        <v>225</v>
      </c>
      <c r="H7208" t="s">
        <v>322</v>
      </c>
      <c r="I7208" t="s">
        <v>330</v>
      </c>
      <c r="J7208" s="3">
        <v>8308.2450000000008</v>
      </c>
      <c r="K7208" s="3">
        <v>8593.8960000000006</v>
      </c>
      <c r="L7208" s="3">
        <v>8628.5509999999995</v>
      </c>
      <c r="M7208" s="3">
        <v>8850.9979999999996</v>
      </c>
      <c r="N7208" s="3">
        <v>9415.2549999999992</v>
      </c>
      <c r="O7208" s="3">
        <v>10443.013000000001</v>
      </c>
      <c r="P7208" s="3">
        <v>11744.83</v>
      </c>
      <c r="Q7208" s="3">
        <v>12060.494000000001</v>
      </c>
      <c r="R7208" s="3">
        <v>13499.097</v>
      </c>
      <c r="S7208" s="3">
        <v>14476.968999999999</v>
      </c>
      <c r="T7208" s="3">
        <v>15745.63</v>
      </c>
      <c r="U7208" s="3">
        <v>15619.393</v>
      </c>
      <c r="V7208" s="3">
        <v>16569.34</v>
      </c>
      <c r="W7208" s="3">
        <v>16557.095000000001</v>
      </c>
      <c r="X7208" s="3">
        <v>16516.252</v>
      </c>
      <c r="Y7208" s="3">
        <v>16470.883999999998</v>
      </c>
      <c r="Z7208" s="3">
        <v>16682.438999999998</v>
      </c>
      <c r="AA7208" s="3">
        <v>16304.977000000001</v>
      </c>
      <c r="AB7208" s="3">
        <v>17071.424999999999</v>
      </c>
      <c r="AC7208" s="3">
        <v>17335.933000000001</v>
      </c>
      <c r="AD7208" s="3">
        <v>17087.985000000001</v>
      </c>
      <c r="AE7208" s="3">
        <v>16322.303</v>
      </c>
      <c r="AF7208" s="3">
        <v>16250.647000000001</v>
      </c>
      <c r="AG7208" s="3">
        <v>16796.715</v>
      </c>
      <c r="AH7208" s="3">
        <v>17813.106</v>
      </c>
      <c r="AI7208" s="3">
        <v>17543.769</v>
      </c>
      <c r="AJ7208" s="3">
        <v>18405.028999999999</v>
      </c>
      <c r="AK7208" s="3">
        <v>18370.948</v>
      </c>
      <c r="AL7208" s="3">
        <v>19182.593000000001</v>
      </c>
      <c r="AM7208" s="3">
        <v>20069.37</v>
      </c>
      <c r="AN7208" s="3">
        <v>19619.475999999999</v>
      </c>
      <c r="AO7208" s="3">
        <v>19554.884999999998</v>
      </c>
      <c r="AP7208" s="3">
        <v>19387.762999999999</v>
      </c>
      <c r="AQ7208" s="3">
        <v>19259.083999999999</v>
      </c>
      <c r="AR7208" s="3">
        <v>19772.052</v>
      </c>
      <c r="AS7208" s="3">
        <v>19463.143</v>
      </c>
      <c r="AT7208" s="3">
        <v>19993.018</v>
      </c>
      <c r="AU7208" s="3">
        <v>20458.717000000001</v>
      </c>
      <c r="AV7208" s="3">
        <v>20840.690999999999</v>
      </c>
      <c r="AW7208" s="3">
        <v>21196.598999999998</v>
      </c>
      <c r="AX7208" s="3">
        <v>21528.894</v>
      </c>
      <c r="AY7208" s="3">
        <v>21833.379000000001</v>
      </c>
      <c r="AZ7208" s="3">
        <v>22090.078000000001</v>
      </c>
      <c r="BA7208">
        <v>22292.223999999998</v>
      </c>
      <c r="BB7208">
        <v>2012</v>
      </c>
    </row>
    <row r="7209" spans="1:54" hidden="1" x14ac:dyDescent="0.2">
      <c r="A7209">
        <v>362</v>
      </c>
      <c r="B7209" t="s">
        <v>390</v>
      </c>
      <c r="C7209" t="s">
        <v>334</v>
      </c>
      <c r="D7209" t="s">
        <v>389</v>
      </c>
      <c r="E7209" t="s">
        <v>333</v>
      </c>
      <c r="F7209" t="s">
        <v>332</v>
      </c>
      <c r="G7209" t="s">
        <v>331</v>
      </c>
      <c r="H7209" t="s">
        <v>322</v>
      </c>
      <c r="I7209" t="s">
        <v>330</v>
      </c>
      <c r="J7209" s="3">
        <v>5344.9880000000003</v>
      </c>
      <c r="K7209" s="3">
        <v>5528.7579999999998</v>
      </c>
      <c r="L7209" s="3">
        <v>5551.0519999999997</v>
      </c>
      <c r="M7209" s="3">
        <v>5694.16</v>
      </c>
      <c r="N7209" s="3">
        <v>6057.1670000000004</v>
      </c>
      <c r="O7209" s="3">
        <v>6718.36</v>
      </c>
      <c r="P7209" s="3">
        <v>7555.8649999999998</v>
      </c>
      <c r="Q7209" s="3">
        <v>7758.9430000000002</v>
      </c>
      <c r="R7209" s="3">
        <v>8684.4470000000001</v>
      </c>
      <c r="S7209" s="3">
        <v>9313.5470000000005</v>
      </c>
      <c r="T7209" s="3">
        <v>10129.721</v>
      </c>
      <c r="U7209" s="3">
        <v>10048.508</v>
      </c>
      <c r="V7209" s="3">
        <v>10659.643</v>
      </c>
      <c r="W7209" s="3">
        <v>10651.764999999999</v>
      </c>
      <c r="X7209" s="3">
        <v>10625.489</v>
      </c>
      <c r="Y7209" s="3">
        <v>10596.303</v>
      </c>
      <c r="Z7209" s="3">
        <v>10732.403</v>
      </c>
      <c r="AA7209" s="3">
        <v>10489.569</v>
      </c>
      <c r="AB7209" s="3">
        <v>10982.652</v>
      </c>
      <c r="AC7209" s="3">
        <v>11152.819</v>
      </c>
      <c r="AD7209" s="3">
        <v>10993.306</v>
      </c>
      <c r="AE7209" s="3">
        <v>10500.715</v>
      </c>
      <c r="AF7209" s="3">
        <v>10454.616</v>
      </c>
      <c r="AG7209" s="3">
        <v>10805.922</v>
      </c>
      <c r="AH7209" s="3">
        <v>11459.800999999999</v>
      </c>
      <c r="AI7209" s="3">
        <v>11286.528</v>
      </c>
      <c r="AJ7209" s="3">
        <v>11840.607</v>
      </c>
      <c r="AK7209" s="3">
        <v>11818.681</v>
      </c>
      <c r="AL7209" s="3">
        <v>12340.841</v>
      </c>
      <c r="AM7209" s="3">
        <v>12911.335999999999</v>
      </c>
      <c r="AN7209" s="3">
        <v>12621.903</v>
      </c>
      <c r="AO7209" s="3">
        <v>12580.349</v>
      </c>
      <c r="AP7209" s="3">
        <v>12472.834000000001</v>
      </c>
      <c r="AQ7209" s="3">
        <v>12390.05</v>
      </c>
      <c r="AR7209" s="3">
        <v>12720.061</v>
      </c>
      <c r="AS7209" s="3">
        <v>12521.329</v>
      </c>
      <c r="AT7209" s="3">
        <v>12862.216</v>
      </c>
      <c r="AU7209" s="3">
        <v>13161.816000000001</v>
      </c>
      <c r="AV7209" s="3">
        <v>13407.554</v>
      </c>
      <c r="AW7209" s="3">
        <v>13636.522000000001</v>
      </c>
      <c r="AX7209" s="3">
        <v>13850.3</v>
      </c>
      <c r="AY7209" s="3">
        <v>14046.186</v>
      </c>
      <c r="AZ7209" s="3">
        <v>14211.329</v>
      </c>
      <c r="BA7209">
        <v>14341.377</v>
      </c>
      <c r="BB7209">
        <v>2012</v>
      </c>
    </row>
    <row r="7210" spans="1:54" hidden="1" x14ac:dyDescent="0.2">
      <c r="A7210">
        <v>362</v>
      </c>
      <c r="B7210" t="s">
        <v>390</v>
      </c>
      <c r="C7210" t="s">
        <v>329</v>
      </c>
      <c r="D7210" t="s">
        <v>389</v>
      </c>
      <c r="E7210" t="s">
        <v>325</v>
      </c>
      <c r="F7210" t="s">
        <v>328</v>
      </c>
      <c r="G7210" t="s">
        <v>225</v>
      </c>
      <c r="H7210" t="s">
        <v>322</v>
      </c>
      <c r="I7210" t="s">
        <v>321</v>
      </c>
      <c r="J7210" s="3">
        <v>3546.058</v>
      </c>
      <c r="K7210" s="3">
        <v>3982.9769999999999</v>
      </c>
      <c r="L7210" s="3">
        <v>3693.3240000000001</v>
      </c>
      <c r="M7210" s="3">
        <v>3917.7939999999999</v>
      </c>
      <c r="N7210" s="3">
        <v>4921.1469999999999</v>
      </c>
      <c r="O7210" s="3">
        <v>5483.4</v>
      </c>
      <c r="P7210" s="3">
        <v>6441.2169999999996</v>
      </c>
      <c r="Q7210" s="3">
        <v>7028.6790000000001</v>
      </c>
      <c r="R7210" s="3">
        <v>7913.7449999999999</v>
      </c>
      <c r="S7210" s="3">
        <v>8821.1579999999994</v>
      </c>
      <c r="T7210" s="3">
        <v>10388.072</v>
      </c>
      <c r="U7210" s="3">
        <v>10856.337</v>
      </c>
      <c r="V7210" s="3">
        <v>11734.415999999999</v>
      </c>
      <c r="W7210" s="3">
        <v>11856.415999999999</v>
      </c>
      <c r="X7210" s="3">
        <v>12123.321</v>
      </c>
      <c r="Y7210" s="3">
        <v>12704.41</v>
      </c>
      <c r="Z7210" s="3">
        <v>12934.471</v>
      </c>
      <c r="AA7210" s="3">
        <v>12999.398999999999</v>
      </c>
      <c r="AB7210" s="3">
        <v>13921.255999999999</v>
      </c>
      <c r="AC7210" s="3">
        <v>14466.155000000001</v>
      </c>
      <c r="AD7210" s="3">
        <v>14426.977000000001</v>
      </c>
      <c r="AE7210" s="3">
        <v>13647.22</v>
      </c>
      <c r="AF7210" s="3">
        <v>13646.785</v>
      </c>
      <c r="AG7210" s="3">
        <v>14842.957</v>
      </c>
      <c r="AH7210" s="3">
        <v>15853.105</v>
      </c>
      <c r="AI7210" s="3">
        <v>16686.760999999999</v>
      </c>
      <c r="AJ7210" s="3">
        <v>18404.82</v>
      </c>
      <c r="AK7210" s="3">
        <v>20489.932000000001</v>
      </c>
      <c r="AL7210" s="3">
        <v>20325.023000000001</v>
      </c>
      <c r="AM7210" s="3">
        <v>20701.214</v>
      </c>
      <c r="AN7210" s="3">
        <v>22508.984</v>
      </c>
      <c r="AO7210" s="3">
        <v>23193.175999999999</v>
      </c>
      <c r="AP7210" s="3">
        <v>22939.237000000001</v>
      </c>
      <c r="AQ7210" s="3">
        <v>23241.96</v>
      </c>
      <c r="AR7210" s="3">
        <v>23771.489000000001</v>
      </c>
      <c r="AS7210" s="3">
        <v>25271.569</v>
      </c>
      <c r="AT7210" s="3">
        <v>25433.721000000001</v>
      </c>
      <c r="AU7210" s="3">
        <v>25938.752</v>
      </c>
      <c r="AV7210" s="3">
        <v>26830.915000000001</v>
      </c>
      <c r="AW7210" s="3">
        <v>27719.26</v>
      </c>
      <c r="AX7210" s="3">
        <v>28570.78</v>
      </c>
      <c r="AY7210" s="3">
        <v>29395.556</v>
      </c>
      <c r="AZ7210" s="3">
        <v>30199.434000000001</v>
      </c>
      <c r="BA7210">
        <v>30935.68</v>
      </c>
      <c r="BB7210">
        <v>2012</v>
      </c>
    </row>
    <row r="7211" spans="1:54" hidden="1" x14ac:dyDescent="0.2">
      <c r="A7211">
        <v>362</v>
      </c>
      <c r="B7211" t="s">
        <v>390</v>
      </c>
      <c r="C7211" t="s">
        <v>327</v>
      </c>
      <c r="D7211" t="s">
        <v>389</v>
      </c>
      <c r="E7211" t="s">
        <v>325</v>
      </c>
      <c r="F7211" t="s">
        <v>326</v>
      </c>
      <c r="G7211" t="s">
        <v>223</v>
      </c>
      <c r="H7211" t="s">
        <v>322</v>
      </c>
      <c r="I7211" t="s">
        <v>321</v>
      </c>
      <c r="J7211" s="3">
        <v>1313.355</v>
      </c>
      <c r="K7211" s="3">
        <v>1475.1769999999999</v>
      </c>
      <c r="L7211" s="3">
        <v>1367.8979999999999</v>
      </c>
      <c r="M7211" s="3">
        <v>1451.0350000000001</v>
      </c>
      <c r="N7211" s="3">
        <v>1822.6469999999999</v>
      </c>
      <c r="O7211" s="3">
        <v>2030.8889999999999</v>
      </c>
      <c r="P7211" s="3">
        <v>2385.636</v>
      </c>
      <c r="Q7211" s="3">
        <v>2603.2150000000001</v>
      </c>
      <c r="R7211" s="3">
        <v>2931.0169999999998</v>
      </c>
      <c r="S7211" s="3">
        <v>3267.096</v>
      </c>
      <c r="T7211" s="3">
        <v>3847.4340000000002</v>
      </c>
      <c r="U7211" s="3">
        <v>4020.866</v>
      </c>
      <c r="V7211" s="3">
        <v>4346.08</v>
      </c>
      <c r="W7211" s="3">
        <v>4391.2650000000003</v>
      </c>
      <c r="X7211" s="3">
        <v>4490.1189999999997</v>
      </c>
      <c r="Y7211" s="3">
        <v>4705.3370000000004</v>
      </c>
      <c r="Z7211" s="3">
        <v>4790.5450000000001</v>
      </c>
      <c r="AA7211" s="3">
        <v>4814.5919999999996</v>
      </c>
      <c r="AB7211" s="3">
        <v>5156.0209999999997</v>
      </c>
      <c r="AC7211" s="3">
        <v>5357.835</v>
      </c>
      <c r="AD7211" s="3">
        <v>5343.3249999999998</v>
      </c>
      <c r="AE7211" s="3">
        <v>5054.5259999999998</v>
      </c>
      <c r="AF7211" s="3">
        <v>5054.3649999999998</v>
      </c>
      <c r="AG7211" s="3">
        <v>5497.3909999999996</v>
      </c>
      <c r="AH7211" s="3">
        <v>5871.52</v>
      </c>
      <c r="AI7211" s="3">
        <v>6180.2820000000002</v>
      </c>
      <c r="AJ7211" s="3">
        <v>6816.6</v>
      </c>
      <c r="AK7211" s="3">
        <v>7588.8639999999996</v>
      </c>
      <c r="AL7211" s="3">
        <v>7527.7860000000001</v>
      </c>
      <c r="AM7211" s="3">
        <v>7667.116</v>
      </c>
      <c r="AN7211" s="3">
        <v>8336.6610000000001</v>
      </c>
      <c r="AO7211" s="3">
        <v>8590.0650000000005</v>
      </c>
      <c r="AP7211" s="3">
        <v>8496.0139999999992</v>
      </c>
      <c r="AQ7211" s="3">
        <v>8608.1329999999998</v>
      </c>
      <c r="AR7211" s="3">
        <v>8804.2549999999992</v>
      </c>
      <c r="AS7211" s="3">
        <v>9359.84</v>
      </c>
      <c r="AT7211" s="3">
        <v>9419.8970000000008</v>
      </c>
      <c r="AU7211" s="3">
        <v>9606.9449999999997</v>
      </c>
      <c r="AV7211" s="3">
        <v>9937.3760000000002</v>
      </c>
      <c r="AW7211" s="3">
        <v>10266.393</v>
      </c>
      <c r="AX7211" s="3">
        <v>10581.771000000001</v>
      </c>
      <c r="AY7211" s="3">
        <v>10887.243</v>
      </c>
      <c r="AZ7211" s="3">
        <v>11184.976000000001</v>
      </c>
      <c r="BA7211">
        <v>11457.659</v>
      </c>
      <c r="BB7211">
        <v>2012</v>
      </c>
    </row>
    <row r="7212" spans="1:54" hidden="1" x14ac:dyDescent="0.2">
      <c r="A7212">
        <v>362</v>
      </c>
      <c r="B7212" t="s">
        <v>390</v>
      </c>
      <c r="C7212" t="s">
        <v>212</v>
      </c>
      <c r="D7212" t="s">
        <v>389</v>
      </c>
      <c r="E7212" t="s">
        <v>325</v>
      </c>
      <c r="F7212" t="s">
        <v>324</v>
      </c>
      <c r="G7212" t="s">
        <v>323</v>
      </c>
      <c r="H7212" t="s">
        <v>322</v>
      </c>
      <c r="I7212" t="s">
        <v>321</v>
      </c>
      <c r="J7212" s="3">
        <v>2295.9090000000001</v>
      </c>
      <c r="K7212" s="3">
        <v>2596.5920000000001</v>
      </c>
      <c r="L7212" s="3">
        <v>2768.8180000000002</v>
      </c>
      <c r="M7212" s="3">
        <v>2952.3139999999999</v>
      </c>
      <c r="N7212" s="3">
        <v>3251.9810000000002</v>
      </c>
      <c r="O7212" s="3">
        <v>3722.3879999999999</v>
      </c>
      <c r="P7212" s="3">
        <v>4270.8220000000001</v>
      </c>
      <c r="Q7212" s="3">
        <v>4497.54</v>
      </c>
      <c r="R7212" s="3">
        <v>5210.2359999999999</v>
      </c>
      <c r="S7212" s="3">
        <v>5804.9459999999999</v>
      </c>
      <c r="T7212" s="3">
        <v>6547.174</v>
      </c>
      <c r="U7212" s="3">
        <v>6710.8580000000002</v>
      </c>
      <c r="V7212" s="3">
        <v>7281.2969999999996</v>
      </c>
      <c r="W7212" s="3">
        <v>7449.0060000000003</v>
      </c>
      <c r="X7212" s="3">
        <v>7588.7849999999999</v>
      </c>
      <c r="Y7212" s="3">
        <v>7725.7709999999997</v>
      </c>
      <c r="Z7212" s="3">
        <v>7967.8149999999996</v>
      </c>
      <c r="AA7212" s="3">
        <v>7920.87</v>
      </c>
      <c r="AB7212" s="3">
        <v>8383.1939999999995</v>
      </c>
      <c r="AC7212" s="3">
        <v>8643.3690000000006</v>
      </c>
      <c r="AD7212" s="3">
        <v>8713.5959999999995</v>
      </c>
      <c r="AE7212" s="3">
        <v>8512.8430000000008</v>
      </c>
      <c r="AF7212" s="3">
        <v>8605.5849999999991</v>
      </c>
      <c r="AG7212" s="3">
        <v>9072.116</v>
      </c>
      <c r="AH7212" s="3">
        <v>9885.652</v>
      </c>
      <c r="AI7212" s="3">
        <v>10049.421</v>
      </c>
      <c r="AJ7212" s="3">
        <v>10866.718999999999</v>
      </c>
      <c r="AK7212" s="3">
        <v>11135.218999999999</v>
      </c>
      <c r="AL7212" s="3">
        <v>11855.266</v>
      </c>
      <c r="AM7212" s="3">
        <v>12497.505999999999</v>
      </c>
      <c r="AN7212" s="3">
        <v>12366.619000000001</v>
      </c>
      <c r="AO7212" s="3">
        <v>12580.349</v>
      </c>
      <c r="AP7212" s="3">
        <v>12702.597</v>
      </c>
      <c r="AQ7212" s="3">
        <v>12822.064</v>
      </c>
      <c r="AR7212" s="3">
        <v>13399.837</v>
      </c>
      <c r="AS7212" s="3">
        <v>13333.51</v>
      </c>
      <c r="AT7212" s="3">
        <v>13871.26</v>
      </c>
      <c r="AU7212" s="3">
        <v>14449.772999999999</v>
      </c>
      <c r="AV7212" s="3">
        <v>15053.992</v>
      </c>
      <c r="AW7212" s="3">
        <v>15643.136</v>
      </c>
      <c r="AX7212" s="3">
        <v>16200.555</v>
      </c>
      <c r="AY7212" s="3">
        <v>16742.794000000002</v>
      </c>
      <c r="AZ7212" s="3">
        <v>17230.509999999998</v>
      </c>
      <c r="BA7212">
        <v>17690.714</v>
      </c>
      <c r="BB7212">
        <v>2012</v>
      </c>
    </row>
    <row r="7213" spans="1:54" hidden="1" x14ac:dyDescent="0.2">
      <c r="A7213">
        <v>362</v>
      </c>
      <c r="B7213" t="s">
        <v>390</v>
      </c>
      <c r="C7213" t="s">
        <v>320</v>
      </c>
      <c r="D7213" t="s">
        <v>389</v>
      </c>
      <c r="E7213" t="s">
        <v>319</v>
      </c>
      <c r="F7213" t="s">
        <v>318</v>
      </c>
      <c r="G7213" t="s">
        <v>243</v>
      </c>
    </row>
    <row r="7214" spans="1:54" hidden="1" x14ac:dyDescent="0.2">
      <c r="A7214">
        <v>362</v>
      </c>
      <c r="B7214" t="s">
        <v>390</v>
      </c>
      <c r="C7214" t="s">
        <v>317</v>
      </c>
      <c r="D7214" t="s">
        <v>389</v>
      </c>
      <c r="E7214" t="s">
        <v>316</v>
      </c>
      <c r="F7214" s="3" t="s">
        <v>315</v>
      </c>
      <c r="G7214" t="s">
        <v>288</v>
      </c>
      <c r="I7214" t="s">
        <v>310</v>
      </c>
      <c r="J7214">
        <v>2E-3</v>
      </c>
      <c r="K7214">
        <v>2E-3</v>
      </c>
      <c r="L7214">
        <v>2E-3</v>
      </c>
      <c r="M7214">
        <v>2E-3</v>
      </c>
      <c r="N7214">
        <v>2E-3</v>
      </c>
      <c r="O7214">
        <v>2E-3</v>
      </c>
      <c r="P7214">
        <v>3.0000000000000001E-3</v>
      </c>
      <c r="Q7214">
        <v>3.0000000000000001E-3</v>
      </c>
      <c r="R7214">
        <v>3.0000000000000001E-3</v>
      </c>
      <c r="S7214">
        <v>3.0000000000000001E-3</v>
      </c>
      <c r="T7214">
        <v>3.0000000000000001E-3</v>
      </c>
      <c r="U7214">
        <v>3.0000000000000001E-3</v>
      </c>
      <c r="V7214">
        <v>3.0000000000000001E-3</v>
      </c>
      <c r="W7214">
        <v>3.0000000000000001E-3</v>
      </c>
      <c r="X7214">
        <v>3.0000000000000001E-3</v>
      </c>
      <c r="Y7214">
        <v>3.0000000000000001E-3</v>
      </c>
      <c r="Z7214">
        <v>3.0000000000000001E-3</v>
      </c>
      <c r="AA7214">
        <v>3.0000000000000001E-3</v>
      </c>
      <c r="AB7214">
        <v>3.0000000000000001E-3</v>
      </c>
      <c r="AC7214">
        <v>3.0000000000000001E-3</v>
      </c>
      <c r="AD7214">
        <v>3.0000000000000001E-3</v>
      </c>
      <c r="AE7214">
        <v>3.0000000000000001E-3</v>
      </c>
      <c r="AF7214">
        <v>3.0000000000000001E-3</v>
      </c>
      <c r="AG7214">
        <v>3.0000000000000001E-3</v>
      </c>
      <c r="AH7214">
        <v>3.0000000000000001E-3</v>
      </c>
      <c r="AI7214">
        <v>2E-3</v>
      </c>
      <c r="AJ7214">
        <v>2E-3</v>
      </c>
      <c r="AK7214">
        <v>2E-3</v>
      </c>
      <c r="AL7214">
        <v>2E-3</v>
      </c>
      <c r="AM7214">
        <v>2E-3</v>
      </c>
      <c r="AN7214">
        <v>2E-3</v>
      </c>
      <c r="AO7214">
        <v>2E-3</v>
      </c>
      <c r="AP7214">
        <v>2E-3</v>
      </c>
      <c r="AQ7214">
        <v>2E-3</v>
      </c>
      <c r="AR7214">
        <v>2E-3</v>
      </c>
      <c r="AS7214">
        <v>2E-3</v>
      </c>
      <c r="AT7214">
        <v>2E-3</v>
      </c>
      <c r="AU7214">
        <v>2E-3</v>
      </c>
      <c r="AV7214">
        <v>2E-3</v>
      </c>
      <c r="AW7214">
        <v>2E-3</v>
      </c>
      <c r="AX7214">
        <v>2E-3</v>
      </c>
      <c r="AY7214">
        <v>2E-3</v>
      </c>
      <c r="AZ7214">
        <v>2E-3</v>
      </c>
      <c r="BA7214">
        <v>2E-3</v>
      </c>
      <c r="BB7214">
        <v>2016</v>
      </c>
    </row>
    <row r="7215" spans="1:54" hidden="1" x14ac:dyDescent="0.2">
      <c r="A7215">
        <v>362</v>
      </c>
      <c r="B7215" t="s">
        <v>390</v>
      </c>
      <c r="C7215" t="s">
        <v>314</v>
      </c>
      <c r="D7215" t="s">
        <v>389</v>
      </c>
      <c r="E7215" t="s">
        <v>313</v>
      </c>
      <c r="F7215" s="3" t="s">
        <v>312</v>
      </c>
      <c r="G7215" t="s">
        <v>311</v>
      </c>
      <c r="I7215" t="s">
        <v>310</v>
      </c>
      <c r="J7215">
        <v>1.5449999999999999</v>
      </c>
      <c r="K7215">
        <v>1.534</v>
      </c>
      <c r="L7215">
        <v>1.3340000000000001</v>
      </c>
      <c r="M7215">
        <v>1.327</v>
      </c>
      <c r="N7215">
        <v>1.5129999999999999</v>
      </c>
      <c r="O7215">
        <v>1.4730000000000001</v>
      </c>
      <c r="P7215">
        <v>1.508</v>
      </c>
      <c r="Q7215">
        <v>1.5629999999999999</v>
      </c>
      <c r="R7215">
        <v>1.5189999999999999</v>
      </c>
      <c r="S7215">
        <v>1.52</v>
      </c>
      <c r="T7215">
        <v>1.587</v>
      </c>
      <c r="U7215">
        <v>1.6180000000000001</v>
      </c>
      <c r="V7215">
        <v>1.6120000000000001</v>
      </c>
      <c r="W7215">
        <v>1.5920000000000001</v>
      </c>
      <c r="X7215">
        <v>1.5980000000000001</v>
      </c>
      <c r="Y7215">
        <v>1.6439999999999999</v>
      </c>
      <c r="Z7215">
        <v>1.623</v>
      </c>
      <c r="AA7215">
        <v>1.641</v>
      </c>
      <c r="AB7215">
        <v>1.661</v>
      </c>
      <c r="AC7215">
        <v>1.6739999999999999</v>
      </c>
      <c r="AD7215">
        <v>1.6559999999999999</v>
      </c>
      <c r="AE7215">
        <v>1.603</v>
      </c>
      <c r="AF7215">
        <v>1.5860000000000001</v>
      </c>
      <c r="AG7215">
        <v>1.6359999999999999</v>
      </c>
      <c r="AH7215">
        <v>1.6040000000000001</v>
      </c>
      <c r="AI7215">
        <v>1.66</v>
      </c>
      <c r="AJ7215">
        <v>1.694</v>
      </c>
      <c r="AK7215">
        <v>1.84</v>
      </c>
      <c r="AL7215">
        <v>1.714</v>
      </c>
      <c r="AM7215">
        <v>1.6559999999999999</v>
      </c>
      <c r="AN7215">
        <v>1.82</v>
      </c>
      <c r="AO7215">
        <v>1.8440000000000001</v>
      </c>
      <c r="AP7215">
        <v>1.806</v>
      </c>
      <c r="AQ7215">
        <v>1.8129999999999999</v>
      </c>
      <c r="AR7215">
        <v>1.774</v>
      </c>
      <c r="AS7215">
        <v>1.895</v>
      </c>
      <c r="AT7215">
        <v>1.8340000000000001</v>
      </c>
      <c r="AU7215">
        <v>1.7949999999999999</v>
      </c>
      <c r="AV7215">
        <v>1.782</v>
      </c>
      <c r="AW7215">
        <v>1.772</v>
      </c>
      <c r="AX7215">
        <v>1.764</v>
      </c>
      <c r="AY7215">
        <v>1.756</v>
      </c>
      <c r="AZ7215">
        <v>1.7529999999999999</v>
      </c>
      <c r="BA7215">
        <v>1.7490000000000001</v>
      </c>
      <c r="BB7215">
        <v>2016</v>
      </c>
    </row>
    <row r="7216" spans="1:54" hidden="1" x14ac:dyDescent="0.2">
      <c r="A7216">
        <v>362</v>
      </c>
      <c r="B7216" t="s">
        <v>390</v>
      </c>
      <c r="C7216" t="s">
        <v>309</v>
      </c>
      <c r="D7216" t="s">
        <v>389</v>
      </c>
      <c r="E7216" t="s">
        <v>308</v>
      </c>
      <c r="F7216" t="s">
        <v>307</v>
      </c>
      <c r="G7216" t="s">
        <v>217</v>
      </c>
      <c r="I7216" t="s">
        <v>1733</v>
      </c>
      <c r="J7216" s="3" t="s">
        <v>215</v>
      </c>
      <c r="K7216" s="3" t="s">
        <v>215</v>
      </c>
      <c r="L7216" s="3" t="s">
        <v>215</v>
      </c>
      <c r="M7216" s="3" t="s">
        <v>215</v>
      </c>
      <c r="N7216" s="3" t="s">
        <v>215</v>
      </c>
      <c r="O7216" s="3" t="s">
        <v>215</v>
      </c>
      <c r="P7216" s="3" t="s">
        <v>215</v>
      </c>
      <c r="Q7216" s="3" t="s">
        <v>215</v>
      </c>
      <c r="R7216" s="3" t="s">
        <v>215</v>
      </c>
      <c r="S7216" s="3" t="s">
        <v>215</v>
      </c>
      <c r="T7216" s="3" t="s">
        <v>215</v>
      </c>
      <c r="U7216" s="3" t="s">
        <v>215</v>
      </c>
      <c r="V7216" s="3" t="s">
        <v>215</v>
      </c>
      <c r="W7216" s="3" t="s">
        <v>215</v>
      </c>
      <c r="X7216" s="3" t="s">
        <v>215</v>
      </c>
      <c r="Y7216" s="3" t="s">
        <v>215</v>
      </c>
      <c r="Z7216" s="3" t="s">
        <v>215</v>
      </c>
      <c r="AA7216" s="3" t="s">
        <v>215</v>
      </c>
      <c r="AB7216" s="3" t="s">
        <v>215</v>
      </c>
      <c r="AC7216" s="3" t="s">
        <v>215</v>
      </c>
      <c r="AD7216" s="3" t="s">
        <v>215</v>
      </c>
      <c r="AE7216" s="3" t="s">
        <v>215</v>
      </c>
      <c r="AF7216" s="3" t="s">
        <v>215</v>
      </c>
      <c r="AG7216" s="3" t="s">
        <v>215</v>
      </c>
      <c r="AH7216" s="3" t="s">
        <v>215</v>
      </c>
      <c r="AI7216" s="3" t="s">
        <v>215</v>
      </c>
      <c r="AJ7216" s="3" t="s">
        <v>215</v>
      </c>
      <c r="AK7216" s="3" t="s">
        <v>215</v>
      </c>
      <c r="AL7216" s="3" t="s">
        <v>215</v>
      </c>
      <c r="AM7216" s="3" t="s">
        <v>215</v>
      </c>
      <c r="AN7216" s="3" t="s">
        <v>215</v>
      </c>
      <c r="AO7216" s="3" t="s">
        <v>215</v>
      </c>
      <c r="AP7216" s="3" t="s">
        <v>215</v>
      </c>
      <c r="AQ7216" s="3" t="s">
        <v>215</v>
      </c>
      <c r="AR7216" s="3">
        <v>17.344000000000001</v>
      </c>
      <c r="AS7216" s="3">
        <v>17.352</v>
      </c>
      <c r="AT7216" s="3">
        <v>17.363</v>
      </c>
      <c r="AU7216" s="3">
        <v>18.114999999999998</v>
      </c>
      <c r="AV7216" s="3">
        <v>18.657</v>
      </c>
      <c r="AW7216" s="3">
        <v>19.068999999999999</v>
      </c>
      <c r="AX7216" s="3">
        <v>19.27</v>
      </c>
      <c r="AY7216" s="3">
        <v>18.771000000000001</v>
      </c>
      <c r="AZ7216" s="3">
        <v>18.77</v>
      </c>
      <c r="BA7216">
        <v>18.776</v>
      </c>
      <c r="BB7216">
        <v>2016</v>
      </c>
    </row>
    <row r="7217" spans="1:54" hidden="1" x14ac:dyDescent="0.2">
      <c r="A7217">
        <v>362</v>
      </c>
      <c r="B7217" t="s">
        <v>390</v>
      </c>
      <c r="C7217" t="s">
        <v>306</v>
      </c>
      <c r="D7217" t="s">
        <v>389</v>
      </c>
      <c r="E7217" t="s">
        <v>305</v>
      </c>
      <c r="F7217" t="s">
        <v>304</v>
      </c>
      <c r="G7217" t="s">
        <v>217</v>
      </c>
      <c r="I7217" t="s">
        <v>1733</v>
      </c>
      <c r="J7217" s="3" t="s">
        <v>215</v>
      </c>
      <c r="K7217" s="3" t="s">
        <v>215</v>
      </c>
      <c r="L7217" s="3" t="s">
        <v>215</v>
      </c>
      <c r="M7217" s="3" t="s">
        <v>215</v>
      </c>
      <c r="N7217" s="3" t="s">
        <v>215</v>
      </c>
      <c r="O7217" s="3" t="s">
        <v>215</v>
      </c>
      <c r="P7217" s="3" t="s">
        <v>215</v>
      </c>
      <c r="Q7217" s="3" t="s">
        <v>215</v>
      </c>
      <c r="R7217" s="3" t="s">
        <v>215</v>
      </c>
      <c r="S7217" s="3" t="s">
        <v>215</v>
      </c>
      <c r="T7217" s="3" t="s">
        <v>215</v>
      </c>
      <c r="U7217" s="3" t="s">
        <v>215</v>
      </c>
      <c r="V7217" s="3" t="s">
        <v>215</v>
      </c>
      <c r="W7217" s="3" t="s">
        <v>215</v>
      </c>
      <c r="X7217" s="3" t="s">
        <v>215</v>
      </c>
      <c r="Y7217" s="3" t="s">
        <v>215</v>
      </c>
      <c r="Z7217" s="3" t="s">
        <v>215</v>
      </c>
      <c r="AA7217" s="3" t="s">
        <v>215</v>
      </c>
      <c r="AB7217" s="3" t="s">
        <v>215</v>
      </c>
      <c r="AC7217" s="3" t="s">
        <v>215</v>
      </c>
      <c r="AD7217" s="3" t="s">
        <v>215</v>
      </c>
      <c r="AE7217" s="3" t="s">
        <v>215</v>
      </c>
      <c r="AF7217" s="3" t="s">
        <v>215</v>
      </c>
      <c r="AG7217" s="3" t="s">
        <v>215</v>
      </c>
      <c r="AH7217" s="3" t="s">
        <v>215</v>
      </c>
      <c r="AI7217" s="3" t="s">
        <v>215</v>
      </c>
      <c r="AJ7217" s="3" t="s">
        <v>215</v>
      </c>
      <c r="AK7217" s="3" t="s">
        <v>215</v>
      </c>
      <c r="AL7217" s="3" t="s">
        <v>215</v>
      </c>
      <c r="AM7217" s="3" t="s">
        <v>215</v>
      </c>
      <c r="AN7217" s="3" t="s">
        <v>215</v>
      </c>
      <c r="AO7217" s="3" t="s">
        <v>215</v>
      </c>
      <c r="AP7217" s="3" t="s">
        <v>215</v>
      </c>
      <c r="AQ7217" s="3" t="s">
        <v>215</v>
      </c>
      <c r="AR7217" s="3">
        <v>20.762</v>
      </c>
      <c r="AS7217" s="3">
        <v>24.266999999999999</v>
      </c>
      <c r="AT7217" s="3">
        <v>15.462</v>
      </c>
      <c r="AU7217" s="3">
        <v>18.463999999999999</v>
      </c>
      <c r="AV7217" s="3">
        <v>17.696000000000002</v>
      </c>
      <c r="AW7217" s="3">
        <v>18.509</v>
      </c>
      <c r="AX7217" s="3">
        <v>18.818999999999999</v>
      </c>
      <c r="AY7217" s="3">
        <v>19.276</v>
      </c>
      <c r="AZ7217" s="3">
        <v>18.626999999999999</v>
      </c>
      <c r="BA7217">
        <v>18.667000000000002</v>
      </c>
      <c r="BB7217">
        <v>2016</v>
      </c>
    </row>
    <row r="7218" spans="1:54" hidden="1" x14ac:dyDescent="0.2">
      <c r="A7218">
        <v>362</v>
      </c>
      <c r="B7218" t="s">
        <v>390</v>
      </c>
      <c r="C7218" t="s">
        <v>303</v>
      </c>
      <c r="D7218" t="s">
        <v>389</v>
      </c>
      <c r="E7218" t="s">
        <v>300</v>
      </c>
      <c r="F7218" t="s">
        <v>302</v>
      </c>
      <c r="G7218" t="s">
        <v>295</v>
      </c>
      <c r="I7218" t="s">
        <v>1734</v>
      </c>
      <c r="J7218" s="3">
        <v>39.645000000000003</v>
      </c>
      <c r="K7218" s="3">
        <v>45.640999999999998</v>
      </c>
      <c r="L7218" s="3">
        <v>47.747</v>
      </c>
      <c r="M7218" s="3">
        <v>48.45</v>
      </c>
      <c r="N7218" s="3">
        <v>49.442999999999998</v>
      </c>
      <c r="O7218" s="3">
        <v>49.691000000000003</v>
      </c>
      <c r="P7218" s="3">
        <v>50.771999999999998</v>
      </c>
      <c r="Q7218" s="3">
        <v>54.344999999999999</v>
      </c>
      <c r="R7218" s="3">
        <v>54.795999999999999</v>
      </c>
      <c r="S7218" s="3">
        <v>57.204000000000001</v>
      </c>
      <c r="T7218" s="3">
        <v>59.682000000000002</v>
      </c>
      <c r="U7218" s="3">
        <v>62.987000000000002</v>
      </c>
      <c r="V7218" s="3">
        <v>66.552999999999997</v>
      </c>
      <c r="W7218" s="3">
        <v>67.069000000000003</v>
      </c>
      <c r="X7218" s="3">
        <v>68.855999999999995</v>
      </c>
      <c r="Y7218" s="3">
        <v>72.891999999999996</v>
      </c>
      <c r="Z7218" s="3">
        <v>73.566000000000003</v>
      </c>
      <c r="AA7218" s="3">
        <v>73.561999999999998</v>
      </c>
      <c r="AB7218" s="3">
        <v>75.918000000000006</v>
      </c>
      <c r="AC7218" s="3">
        <v>77.751000000000005</v>
      </c>
      <c r="AD7218" s="3">
        <v>81.52</v>
      </c>
      <c r="AE7218" s="3">
        <v>85.819000000000003</v>
      </c>
      <c r="AF7218" s="3">
        <v>85.599000000000004</v>
      </c>
      <c r="AG7218" s="3">
        <v>86.484999999999999</v>
      </c>
      <c r="AH7218" s="3">
        <v>87.748000000000005</v>
      </c>
      <c r="AI7218" s="3">
        <v>91.179000000000002</v>
      </c>
      <c r="AJ7218" s="3">
        <v>94.429000000000002</v>
      </c>
      <c r="AK7218" s="3">
        <v>97.094999999999999</v>
      </c>
      <c r="AL7218" s="3">
        <v>102.483</v>
      </c>
      <c r="AM7218" s="3">
        <v>102.32299999999999</v>
      </c>
      <c r="AN7218" s="3">
        <v>105.648</v>
      </c>
      <c r="AO7218" s="3">
        <v>108.574</v>
      </c>
      <c r="AP7218" s="3">
        <v>113.11</v>
      </c>
      <c r="AQ7218" s="3">
        <v>114.77500000000001</v>
      </c>
      <c r="AR7218" s="3">
        <v>118.813</v>
      </c>
      <c r="AS7218" s="3">
        <v>117.643</v>
      </c>
      <c r="AT7218" s="3">
        <v>114.005</v>
      </c>
      <c r="AU7218" s="3">
        <v>114.14100000000001</v>
      </c>
      <c r="AV7218" s="3">
        <v>115.87</v>
      </c>
      <c r="AW7218" s="3">
        <v>117.711</v>
      </c>
      <c r="AX7218" s="3">
        <v>119.45099999999999</v>
      </c>
      <c r="AY7218" s="3">
        <v>121.18300000000001</v>
      </c>
      <c r="AZ7218" s="3">
        <v>123.039</v>
      </c>
      <c r="BA7218">
        <v>124.913</v>
      </c>
      <c r="BB7218">
        <v>2016</v>
      </c>
    </row>
    <row r="7219" spans="1:54" hidden="1" x14ac:dyDescent="0.2">
      <c r="A7219">
        <v>362</v>
      </c>
      <c r="B7219" t="s">
        <v>390</v>
      </c>
      <c r="C7219" t="s">
        <v>301</v>
      </c>
      <c r="D7219" t="s">
        <v>389</v>
      </c>
      <c r="E7219" t="s">
        <v>300</v>
      </c>
      <c r="F7219" t="s">
        <v>299</v>
      </c>
      <c r="G7219" t="s">
        <v>275</v>
      </c>
      <c r="I7219" t="s">
        <v>298</v>
      </c>
      <c r="J7219" s="3">
        <v>19.367000000000001</v>
      </c>
      <c r="K7219" s="3">
        <v>15.125</v>
      </c>
      <c r="L7219" s="3">
        <v>4.6139999999999999</v>
      </c>
      <c r="M7219" s="3">
        <v>1.4730000000000001</v>
      </c>
      <c r="N7219" s="3">
        <v>2.0489999999999999</v>
      </c>
      <c r="O7219" s="3">
        <v>0.503</v>
      </c>
      <c r="P7219" s="3">
        <v>2.1739999999999999</v>
      </c>
      <c r="Q7219" s="3">
        <v>7.0389999999999997</v>
      </c>
      <c r="R7219" s="3">
        <v>0.82899999999999996</v>
      </c>
      <c r="S7219" s="3">
        <v>4.3949999999999996</v>
      </c>
      <c r="T7219" s="3">
        <v>4.3310000000000004</v>
      </c>
      <c r="U7219" s="3">
        <v>5.5389999999999997</v>
      </c>
      <c r="V7219" s="3">
        <v>5.6609999999999996</v>
      </c>
      <c r="W7219" s="3">
        <v>0.77500000000000002</v>
      </c>
      <c r="X7219" s="3">
        <v>2.6640000000000001</v>
      </c>
      <c r="Y7219" s="3">
        <v>5.8630000000000004</v>
      </c>
      <c r="Z7219" s="3">
        <v>0.92500000000000004</v>
      </c>
      <c r="AA7219" s="3">
        <v>-6.0000000000000001E-3</v>
      </c>
      <c r="AB7219" s="3">
        <v>3.202</v>
      </c>
      <c r="AC7219" s="3">
        <v>2.415</v>
      </c>
      <c r="AD7219" s="3">
        <v>4.8479999999999999</v>
      </c>
      <c r="AE7219" s="3">
        <v>5.2729999999999997</v>
      </c>
      <c r="AF7219" s="3">
        <v>-0.25600000000000001</v>
      </c>
      <c r="AG7219" s="3">
        <v>1.034</v>
      </c>
      <c r="AH7219" s="3">
        <v>1.46</v>
      </c>
      <c r="AI7219" s="3">
        <v>3.911</v>
      </c>
      <c r="AJ7219" s="3">
        <v>3.5640000000000001</v>
      </c>
      <c r="AK7219" s="3">
        <v>2.823</v>
      </c>
      <c r="AL7219" s="3">
        <v>5.55</v>
      </c>
      <c r="AM7219" s="3">
        <v>-0.157</v>
      </c>
      <c r="AN7219" s="3">
        <v>3.25</v>
      </c>
      <c r="AO7219" s="3">
        <v>2.7690000000000001</v>
      </c>
      <c r="AP7219" s="3">
        <v>4.1779999999999999</v>
      </c>
      <c r="AQ7219" s="3">
        <v>1.472</v>
      </c>
      <c r="AR7219" s="3">
        <v>3.5179999999999998</v>
      </c>
      <c r="AS7219" s="3">
        <v>-0.98499999999999999</v>
      </c>
      <c r="AT7219" s="3">
        <v>-3.093</v>
      </c>
      <c r="AU7219" s="3">
        <v>0.11899999999999999</v>
      </c>
      <c r="AV7219" s="3">
        <v>1.5149999999999999</v>
      </c>
      <c r="AW7219" s="3">
        <v>1.589</v>
      </c>
      <c r="AX7219" s="3">
        <v>1.478</v>
      </c>
      <c r="AY7219" s="3">
        <v>1.45</v>
      </c>
      <c r="AZ7219" s="3">
        <v>1.532</v>
      </c>
      <c r="BA7219">
        <v>1.5229999999999999</v>
      </c>
      <c r="BB7219">
        <v>2016</v>
      </c>
    </row>
    <row r="7220" spans="1:54" hidden="1" x14ac:dyDescent="0.2">
      <c r="A7220">
        <v>362</v>
      </c>
      <c r="B7220" t="s">
        <v>390</v>
      </c>
      <c r="C7220" t="s">
        <v>297</v>
      </c>
      <c r="D7220" t="s">
        <v>389</v>
      </c>
      <c r="E7220" t="s">
        <v>293</v>
      </c>
      <c r="F7220" t="s">
        <v>296</v>
      </c>
      <c r="G7220" t="s">
        <v>295</v>
      </c>
      <c r="I7220" t="s">
        <v>1734</v>
      </c>
      <c r="J7220" s="3">
        <v>43.466999999999999</v>
      </c>
      <c r="K7220" s="3">
        <v>47.58</v>
      </c>
      <c r="L7220" s="3">
        <v>47.843000000000004</v>
      </c>
      <c r="M7220" s="3">
        <v>48.476999999999997</v>
      </c>
      <c r="N7220" s="3">
        <v>49.22</v>
      </c>
      <c r="O7220" s="3">
        <v>49.707999999999998</v>
      </c>
      <c r="P7220" s="3">
        <v>51.948999999999998</v>
      </c>
      <c r="Q7220" s="3">
        <v>54.581000000000003</v>
      </c>
      <c r="R7220" s="3">
        <v>55.457999999999998</v>
      </c>
      <c r="S7220" s="3">
        <v>57.554000000000002</v>
      </c>
      <c r="T7220" s="3">
        <v>61.014000000000003</v>
      </c>
      <c r="U7220" s="3">
        <v>64.864000000000004</v>
      </c>
      <c r="V7220" s="3">
        <v>66.91</v>
      </c>
      <c r="W7220" s="3">
        <v>67.397999999999996</v>
      </c>
      <c r="X7220" s="3">
        <v>71.344999999999999</v>
      </c>
      <c r="Y7220" s="3">
        <v>74.659000000000006</v>
      </c>
      <c r="Z7220" s="3">
        <v>72.953000000000003</v>
      </c>
      <c r="AA7220" s="3">
        <v>74.366</v>
      </c>
      <c r="AB7220" s="3">
        <v>77.046999999999997</v>
      </c>
      <c r="AC7220" s="3">
        <v>78.587000000000003</v>
      </c>
      <c r="AD7220" s="3">
        <v>84.003</v>
      </c>
      <c r="AE7220" s="3">
        <v>86.501000000000005</v>
      </c>
      <c r="AF7220" s="3">
        <v>85.915999999999997</v>
      </c>
      <c r="AG7220" s="3">
        <v>86.355000000000004</v>
      </c>
      <c r="AH7220" s="3">
        <v>89.376000000000005</v>
      </c>
      <c r="AI7220" s="3">
        <v>94.006</v>
      </c>
      <c r="AJ7220" s="3">
        <v>94.64</v>
      </c>
      <c r="AK7220" s="3">
        <v>101.07</v>
      </c>
      <c r="AL7220" s="3">
        <v>104.51</v>
      </c>
      <c r="AM7220" s="3">
        <v>101.28</v>
      </c>
      <c r="AN7220" s="3">
        <v>105.56</v>
      </c>
      <c r="AO7220" s="3">
        <v>110.61</v>
      </c>
      <c r="AP7220" s="3">
        <v>116.15</v>
      </c>
      <c r="AQ7220" s="3">
        <v>115.29</v>
      </c>
      <c r="AR7220" s="3">
        <v>119.52</v>
      </c>
      <c r="AS7220" s="3">
        <v>116.405</v>
      </c>
      <c r="AT7220" s="3">
        <v>112.90300000000001</v>
      </c>
      <c r="AU7220" s="3">
        <v>115.346</v>
      </c>
      <c r="AV7220" s="3">
        <v>116.944</v>
      </c>
      <c r="AW7220" s="3">
        <v>118.74299999999999</v>
      </c>
      <c r="AX7220" s="3">
        <v>120.483</v>
      </c>
      <c r="AY7220" s="3">
        <v>122.273</v>
      </c>
      <c r="AZ7220" s="3">
        <v>124.13500000000001</v>
      </c>
      <c r="BA7220">
        <v>126.026</v>
      </c>
      <c r="BB7220">
        <v>2016</v>
      </c>
    </row>
    <row r="7221" spans="1:54" hidden="1" x14ac:dyDescent="0.2">
      <c r="A7221">
        <v>362</v>
      </c>
      <c r="B7221" t="s">
        <v>390</v>
      </c>
      <c r="C7221" t="s">
        <v>294</v>
      </c>
      <c r="D7221" t="s">
        <v>389</v>
      </c>
      <c r="E7221" t="s">
        <v>293</v>
      </c>
      <c r="F7221" t="s">
        <v>292</v>
      </c>
      <c r="G7221" t="s">
        <v>275</v>
      </c>
      <c r="I7221" t="s">
        <v>291</v>
      </c>
      <c r="J7221" s="3">
        <v>21.45</v>
      </c>
      <c r="K7221" s="3">
        <v>9.4629999999999992</v>
      </c>
      <c r="L7221" s="3">
        <v>0.55300000000000005</v>
      </c>
      <c r="M7221" s="3">
        <v>1.3240000000000001</v>
      </c>
      <c r="N7221" s="3">
        <v>1.534</v>
      </c>
      <c r="O7221" s="3">
        <v>0.99</v>
      </c>
      <c r="P7221" s="3">
        <v>4.51</v>
      </c>
      <c r="Q7221" s="3">
        <v>5.0659999999999998</v>
      </c>
      <c r="R7221" s="3">
        <v>1.607</v>
      </c>
      <c r="S7221" s="3">
        <v>3.7789999999999999</v>
      </c>
      <c r="T7221" s="3">
        <v>6.0119999999999996</v>
      </c>
      <c r="U7221" s="3">
        <v>6.31</v>
      </c>
      <c r="V7221" s="3">
        <v>3.1560000000000001</v>
      </c>
      <c r="W7221" s="3">
        <v>0.72799999999999998</v>
      </c>
      <c r="X7221" s="3">
        <v>5.8570000000000002</v>
      </c>
      <c r="Y7221" s="3">
        <v>4.6449999999999996</v>
      </c>
      <c r="Z7221" s="3">
        <v>-2.2850000000000001</v>
      </c>
      <c r="AA7221" s="3">
        <v>1.9370000000000001</v>
      </c>
      <c r="AB7221" s="3">
        <v>3.6040000000000001</v>
      </c>
      <c r="AC7221" s="3">
        <v>1.9990000000000001</v>
      </c>
      <c r="AD7221" s="3">
        <v>6.8920000000000003</v>
      </c>
      <c r="AE7221" s="3">
        <v>2.9740000000000002</v>
      </c>
      <c r="AF7221" s="3">
        <v>-0.67600000000000005</v>
      </c>
      <c r="AG7221" s="3">
        <v>0.51</v>
      </c>
      <c r="AH7221" s="3">
        <v>3.4990000000000001</v>
      </c>
      <c r="AI7221" s="3">
        <v>5.18</v>
      </c>
      <c r="AJ7221" s="3">
        <v>0.67500000000000004</v>
      </c>
      <c r="AK7221" s="3">
        <v>6.7939999999999996</v>
      </c>
      <c r="AL7221" s="3">
        <v>3.4039999999999999</v>
      </c>
      <c r="AM7221" s="3">
        <v>-3.0910000000000002</v>
      </c>
      <c r="AN7221" s="3">
        <v>4.226</v>
      </c>
      <c r="AO7221" s="3">
        <v>4.7839999999999998</v>
      </c>
      <c r="AP7221" s="3">
        <v>5.0090000000000003</v>
      </c>
      <c r="AQ7221" s="3">
        <v>-0.74</v>
      </c>
      <c r="AR7221" s="3">
        <v>3.669</v>
      </c>
      <c r="AS7221" s="3">
        <v>-2.6059999999999999</v>
      </c>
      <c r="AT7221" s="3">
        <v>-3.0089999999999999</v>
      </c>
      <c r="AU7221" s="3">
        <v>2.1640000000000001</v>
      </c>
      <c r="AV7221" s="3">
        <v>1.385</v>
      </c>
      <c r="AW7221" s="3">
        <v>1.538</v>
      </c>
      <c r="AX7221" s="3">
        <v>1.4650000000000001</v>
      </c>
      <c r="AY7221" s="3">
        <v>1.486</v>
      </c>
      <c r="AZ7221" s="3">
        <v>1.5229999999999999</v>
      </c>
      <c r="BA7221">
        <v>1.5229999999999999</v>
      </c>
      <c r="BB7221">
        <v>2016</v>
      </c>
    </row>
    <row r="7222" spans="1:54" hidden="1" x14ac:dyDescent="0.2">
      <c r="A7222">
        <v>362</v>
      </c>
      <c r="B7222" t="s">
        <v>390</v>
      </c>
      <c r="C7222" t="s">
        <v>290</v>
      </c>
      <c r="D7222" t="s">
        <v>389</v>
      </c>
      <c r="E7222" t="s">
        <v>289</v>
      </c>
      <c r="G7222" t="s">
        <v>288</v>
      </c>
    </row>
    <row r="7223" spans="1:54" hidden="1" x14ac:dyDescent="0.2">
      <c r="A7223">
        <v>362</v>
      </c>
      <c r="B7223" t="s">
        <v>390</v>
      </c>
      <c r="C7223" t="s">
        <v>287</v>
      </c>
      <c r="D7223" t="s">
        <v>389</v>
      </c>
      <c r="E7223" t="s">
        <v>286</v>
      </c>
      <c r="F7223" t="s">
        <v>285</v>
      </c>
      <c r="G7223" t="s">
        <v>275</v>
      </c>
      <c r="I7223" t="s">
        <v>1735</v>
      </c>
      <c r="J7223" s="3" t="s">
        <v>215</v>
      </c>
      <c r="K7223" s="3" t="s">
        <v>215</v>
      </c>
      <c r="L7223" s="3" t="s">
        <v>215</v>
      </c>
      <c r="M7223" s="3" t="s">
        <v>215</v>
      </c>
      <c r="N7223" s="3" t="s">
        <v>215</v>
      </c>
      <c r="O7223" s="3" t="s">
        <v>215</v>
      </c>
      <c r="P7223" s="3" t="s">
        <v>215</v>
      </c>
      <c r="Q7223" s="3" t="s">
        <v>215</v>
      </c>
      <c r="R7223" s="3" t="s">
        <v>215</v>
      </c>
      <c r="S7223" s="3" t="s">
        <v>215</v>
      </c>
      <c r="T7223" s="3" t="s">
        <v>215</v>
      </c>
      <c r="U7223" s="3" t="s">
        <v>215</v>
      </c>
      <c r="V7223" s="3" t="s">
        <v>215</v>
      </c>
      <c r="W7223" s="3" t="s">
        <v>215</v>
      </c>
      <c r="X7223" s="3" t="s">
        <v>215</v>
      </c>
      <c r="Y7223" s="3" t="s">
        <v>215</v>
      </c>
      <c r="Z7223" s="3" t="s">
        <v>215</v>
      </c>
      <c r="AA7223" s="3" t="s">
        <v>215</v>
      </c>
      <c r="AB7223" s="3" t="s">
        <v>215</v>
      </c>
      <c r="AC7223" s="3" t="s">
        <v>215</v>
      </c>
      <c r="AD7223" s="3" t="s">
        <v>215</v>
      </c>
      <c r="AE7223" s="3" t="s">
        <v>215</v>
      </c>
      <c r="AF7223" s="3" t="s">
        <v>215</v>
      </c>
      <c r="AG7223" s="3" t="s">
        <v>215</v>
      </c>
      <c r="AH7223" s="3" t="s">
        <v>215</v>
      </c>
      <c r="AI7223" s="3" t="s">
        <v>215</v>
      </c>
      <c r="AJ7223" s="3" t="s">
        <v>215</v>
      </c>
      <c r="AK7223" s="3" t="s">
        <v>215</v>
      </c>
      <c r="AL7223" s="3" t="s">
        <v>215</v>
      </c>
      <c r="AM7223" s="3" t="s">
        <v>215</v>
      </c>
      <c r="AN7223" s="3" t="s">
        <v>215</v>
      </c>
      <c r="AO7223" s="3" t="s">
        <v>215</v>
      </c>
      <c r="AP7223" s="3" t="s">
        <v>215</v>
      </c>
      <c r="AQ7223" s="3" t="s">
        <v>215</v>
      </c>
      <c r="AR7223" s="3" t="s">
        <v>215</v>
      </c>
      <c r="AS7223" s="3">
        <v>0.05</v>
      </c>
      <c r="AT7223" s="3">
        <v>21.440999999999999</v>
      </c>
      <c r="AU7223" s="3">
        <v>5.7489999999999997</v>
      </c>
      <c r="AV7223" s="3">
        <v>3.2309999999999999</v>
      </c>
      <c r="AW7223" s="3">
        <v>3.7639999999999998</v>
      </c>
      <c r="AX7223" s="3">
        <v>3.7749999999999999</v>
      </c>
      <c r="AY7223" s="3">
        <v>1.421</v>
      </c>
      <c r="AZ7223" s="3">
        <v>4.5579999999999998</v>
      </c>
      <c r="BA7223">
        <v>4.4740000000000002</v>
      </c>
      <c r="BB7223">
        <v>2016</v>
      </c>
    </row>
    <row r="7224" spans="1:54" hidden="1" x14ac:dyDescent="0.2">
      <c r="A7224">
        <v>362</v>
      </c>
      <c r="B7224" t="s">
        <v>390</v>
      </c>
      <c r="C7224" t="s">
        <v>284</v>
      </c>
      <c r="D7224" t="s">
        <v>389</v>
      </c>
      <c r="E7224" t="s">
        <v>283</v>
      </c>
      <c r="F7224" t="s">
        <v>282</v>
      </c>
      <c r="G7224" t="s">
        <v>275</v>
      </c>
      <c r="I7224" t="s">
        <v>1735</v>
      </c>
      <c r="J7224" s="3" t="s">
        <v>215</v>
      </c>
      <c r="K7224" s="3" t="s">
        <v>215</v>
      </c>
      <c r="L7224" s="3" t="s">
        <v>215</v>
      </c>
      <c r="M7224" s="3" t="s">
        <v>215</v>
      </c>
      <c r="N7224" s="3" t="s">
        <v>215</v>
      </c>
      <c r="O7224" s="3" t="s">
        <v>215</v>
      </c>
      <c r="P7224" s="3" t="s">
        <v>215</v>
      </c>
      <c r="Q7224" s="3" t="s">
        <v>215</v>
      </c>
      <c r="R7224" s="3" t="s">
        <v>215</v>
      </c>
      <c r="S7224" s="3" t="s">
        <v>215</v>
      </c>
      <c r="T7224" s="3" t="s">
        <v>215</v>
      </c>
      <c r="U7224" s="3" t="s">
        <v>215</v>
      </c>
      <c r="V7224" s="3" t="s">
        <v>215</v>
      </c>
      <c r="W7224" s="3" t="s">
        <v>215</v>
      </c>
      <c r="X7224" s="3" t="s">
        <v>215</v>
      </c>
      <c r="Y7224" s="3" t="s">
        <v>215</v>
      </c>
      <c r="Z7224" s="3" t="s">
        <v>215</v>
      </c>
      <c r="AA7224" s="3" t="s">
        <v>215</v>
      </c>
      <c r="AB7224" s="3" t="s">
        <v>215</v>
      </c>
      <c r="AC7224" s="3" t="s">
        <v>215</v>
      </c>
      <c r="AD7224" s="3" t="s">
        <v>215</v>
      </c>
      <c r="AE7224" s="3" t="s">
        <v>215</v>
      </c>
      <c r="AF7224" s="3" t="s">
        <v>215</v>
      </c>
      <c r="AG7224" s="3" t="s">
        <v>215</v>
      </c>
      <c r="AH7224" s="3" t="s">
        <v>215</v>
      </c>
      <c r="AI7224" s="3" t="s">
        <v>215</v>
      </c>
      <c r="AJ7224" s="3" t="s">
        <v>215</v>
      </c>
      <c r="AK7224" s="3" t="s">
        <v>215</v>
      </c>
      <c r="AL7224" s="3" t="s">
        <v>215</v>
      </c>
      <c r="AM7224" s="3" t="s">
        <v>215</v>
      </c>
      <c r="AN7224" s="3" t="s">
        <v>215</v>
      </c>
      <c r="AO7224" s="3" t="s">
        <v>215</v>
      </c>
      <c r="AP7224" s="3" t="s">
        <v>215</v>
      </c>
      <c r="AQ7224" s="3" t="s">
        <v>215</v>
      </c>
      <c r="AR7224" s="3" t="s">
        <v>215</v>
      </c>
      <c r="AS7224" s="3">
        <v>7.9539999999999997</v>
      </c>
      <c r="AT7224" s="3">
        <v>13.906000000000001</v>
      </c>
      <c r="AU7224" s="3">
        <v>4.5549999999999997</v>
      </c>
      <c r="AV7224" s="3">
        <v>2.5139999999999998</v>
      </c>
      <c r="AW7224" s="3">
        <v>3.5750000000000002</v>
      </c>
      <c r="AX7224" s="3">
        <v>3.6659999999999999</v>
      </c>
      <c r="AY7224" s="3">
        <v>1.734</v>
      </c>
      <c r="AZ7224" s="3">
        <v>4.1929999999999996</v>
      </c>
      <c r="BA7224">
        <v>4.109</v>
      </c>
      <c r="BB7224">
        <v>2016</v>
      </c>
    </row>
    <row r="7225" spans="1:54" hidden="1" x14ac:dyDescent="0.2">
      <c r="A7225">
        <v>362</v>
      </c>
      <c r="B7225" t="s">
        <v>390</v>
      </c>
      <c r="C7225" t="s">
        <v>281</v>
      </c>
      <c r="D7225" t="s">
        <v>389</v>
      </c>
      <c r="E7225" t="s">
        <v>280</v>
      </c>
      <c r="F7225" t="s">
        <v>279</v>
      </c>
      <c r="G7225" t="s">
        <v>275</v>
      </c>
      <c r="I7225" t="s">
        <v>1735</v>
      </c>
      <c r="J7225" s="3" t="s">
        <v>215</v>
      </c>
      <c r="K7225" s="3" t="s">
        <v>215</v>
      </c>
      <c r="L7225" s="3" t="s">
        <v>215</v>
      </c>
      <c r="M7225" s="3" t="s">
        <v>215</v>
      </c>
      <c r="N7225" s="3" t="s">
        <v>215</v>
      </c>
      <c r="O7225" s="3" t="s">
        <v>215</v>
      </c>
      <c r="P7225" s="3" t="s">
        <v>215</v>
      </c>
      <c r="Q7225" s="3" t="s">
        <v>215</v>
      </c>
      <c r="R7225" s="3" t="s">
        <v>215</v>
      </c>
      <c r="S7225" s="3" t="s">
        <v>215</v>
      </c>
      <c r="T7225" s="3" t="s">
        <v>215</v>
      </c>
      <c r="U7225" s="3" t="s">
        <v>215</v>
      </c>
      <c r="V7225" s="3" t="s">
        <v>215</v>
      </c>
      <c r="W7225" s="3" t="s">
        <v>215</v>
      </c>
      <c r="X7225" s="3" t="s">
        <v>215</v>
      </c>
      <c r="Y7225" s="3" t="s">
        <v>215</v>
      </c>
      <c r="Z7225" s="3" t="s">
        <v>215</v>
      </c>
      <c r="AA7225" s="3" t="s">
        <v>215</v>
      </c>
      <c r="AB7225" s="3" t="s">
        <v>215</v>
      </c>
      <c r="AC7225" s="3" t="s">
        <v>215</v>
      </c>
      <c r="AD7225" s="3" t="s">
        <v>215</v>
      </c>
      <c r="AE7225" s="3" t="s">
        <v>215</v>
      </c>
      <c r="AF7225" s="3" t="s">
        <v>215</v>
      </c>
      <c r="AG7225" s="3" t="s">
        <v>215</v>
      </c>
      <c r="AH7225" s="3" t="s">
        <v>215</v>
      </c>
      <c r="AI7225" s="3" t="s">
        <v>215</v>
      </c>
      <c r="AJ7225" s="3" t="s">
        <v>215</v>
      </c>
      <c r="AK7225" s="3" t="s">
        <v>215</v>
      </c>
      <c r="AL7225" s="3" t="s">
        <v>215</v>
      </c>
      <c r="AM7225" s="3" t="s">
        <v>215</v>
      </c>
      <c r="AN7225" s="3" t="s">
        <v>215</v>
      </c>
      <c r="AO7225" s="3" t="s">
        <v>215</v>
      </c>
      <c r="AP7225" s="3" t="s">
        <v>215</v>
      </c>
      <c r="AQ7225" s="3" t="s">
        <v>215</v>
      </c>
      <c r="AR7225" s="3" t="s">
        <v>215</v>
      </c>
      <c r="AS7225" s="3">
        <v>7.9589999999999996</v>
      </c>
      <c r="AT7225" s="3">
        <v>-6.4870000000000001</v>
      </c>
      <c r="AU7225" s="3">
        <v>12.167</v>
      </c>
      <c r="AV7225" s="3">
        <v>3.879</v>
      </c>
      <c r="AW7225" s="3">
        <v>3.1030000000000002</v>
      </c>
      <c r="AX7225" s="3">
        <v>2.9220000000000002</v>
      </c>
      <c r="AY7225" s="3">
        <v>2.7679999999999998</v>
      </c>
      <c r="AZ7225" s="3">
        <v>2.0089999999999999</v>
      </c>
      <c r="BA7225">
        <v>2.5070000000000001</v>
      </c>
      <c r="BB7225">
        <v>2016</v>
      </c>
    </row>
    <row r="7226" spans="1:54" hidden="1" x14ac:dyDescent="0.2">
      <c r="A7226">
        <v>362</v>
      </c>
      <c r="B7226" t="s">
        <v>390</v>
      </c>
      <c r="C7226" t="s">
        <v>278</v>
      </c>
      <c r="D7226" t="s">
        <v>389</v>
      </c>
      <c r="E7226" t="s">
        <v>277</v>
      </c>
      <c r="F7226" t="s">
        <v>276</v>
      </c>
      <c r="G7226" t="s">
        <v>275</v>
      </c>
      <c r="I7226" t="s">
        <v>1735</v>
      </c>
      <c r="J7226" s="3" t="s">
        <v>215</v>
      </c>
      <c r="K7226" s="3" t="s">
        <v>215</v>
      </c>
      <c r="L7226" s="3" t="s">
        <v>215</v>
      </c>
      <c r="M7226" s="3" t="s">
        <v>215</v>
      </c>
      <c r="N7226" s="3" t="s">
        <v>215</v>
      </c>
      <c r="O7226" s="3" t="s">
        <v>215</v>
      </c>
      <c r="P7226" s="3" t="s">
        <v>215</v>
      </c>
      <c r="Q7226" s="3" t="s">
        <v>215</v>
      </c>
      <c r="R7226" s="3" t="s">
        <v>215</v>
      </c>
      <c r="S7226" s="3" t="s">
        <v>215</v>
      </c>
      <c r="T7226" s="3" t="s">
        <v>215</v>
      </c>
      <c r="U7226" s="3" t="s">
        <v>215</v>
      </c>
      <c r="V7226" s="3" t="s">
        <v>215</v>
      </c>
      <c r="W7226" s="3" t="s">
        <v>215</v>
      </c>
      <c r="X7226" s="3" t="s">
        <v>215</v>
      </c>
      <c r="Y7226" s="3" t="s">
        <v>215</v>
      </c>
      <c r="Z7226" s="3" t="s">
        <v>215</v>
      </c>
      <c r="AA7226" s="3" t="s">
        <v>215</v>
      </c>
      <c r="AB7226" s="3" t="s">
        <v>215</v>
      </c>
      <c r="AC7226" s="3" t="s">
        <v>215</v>
      </c>
      <c r="AD7226" s="3" t="s">
        <v>215</v>
      </c>
      <c r="AE7226" s="3" t="s">
        <v>215</v>
      </c>
      <c r="AF7226" s="3" t="s">
        <v>215</v>
      </c>
      <c r="AG7226" s="3" t="s">
        <v>215</v>
      </c>
      <c r="AH7226" s="3" t="s">
        <v>215</v>
      </c>
      <c r="AI7226" s="3" t="s">
        <v>215</v>
      </c>
      <c r="AJ7226" s="3" t="s">
        <v>215</v>
      </c>
      <c r="AK7226" s="3" t="s">
        <v>215</v>
      </c>
      <c r="AL7226" s="3" t="s">
        <v>215</v>
      </c>
      <c r="AM7226" s="3" t="s">
        <v>215</v>
      </c>
      <c r="AN7226" s="3" t="s">
        <v>215</v>
      </c>
      <c r="AO7226" s="3" t="s">
        <v>215</v>
      </c>
      <c r="AP7226" s="3" t="s">
        <v>215</v>
      </c>
      <c r="AQ7226" s="3" t="s">
        <v>215</v>
      </c>
      <c r="AR7226" s="3" t="s">
        <v>215</v>
      </c>
      <c r="AS7226" s="3">
        <v>27.216000000000001</v>
      </c>
      <c r="AT7226" s="3">
        <v>-5.53</v>
      </c>
      <c r="AU7226" s="3">
        <v>3.6669999999999998</v>
      </c>
      <c r="AV7226" s="3">
        <v>5.6609999999999996</v>
      </c>
      <c r="AW7226" s="3">
        <v>3.7080000000000002</v>
      </c>
      <c r="AX7226" s="3">
        <v>2.8319999999999999</v>
      </c>
      <c r="AY7226" s="3">
        <v>2.1339999999999999</v>
      </c>
      <c r="AZ7226" s="3">
        <v>2.8279999999999998</v>
      </c>
      <c r="BA7226">
        <v>2.9020000000000001</v>
      </c>
      <c r="BB7226">
        <v>2016</v>
      </c>
    </row>
    <row r="7227" spans="1:54" hidden="1" x14ac:dyDescent="0.2">
      <c r="A7227">
        <v>362</v>
      </c>
      <c r="B7227" t="s">
        <v>390</v>
      </c>
      <c r="C7227" t="s">
        <v>274</v>
      </c>
      <c r="D7227" t="s">
        <v>389</v>
      </c>
      <c r="E7227" t="s">
        <v>273</v>
      </c>
      <c r="F7227" t="s">
        <v>272</v>
      </c>
      <c r="G7227" t="s">
        <v>271</v>
      </c>
    </row>
    <row r="7228" spans="1:54" hidden="1" x14ac:dyDescent="0.2">
      <c r="A7228">
        <v>362</v>
      </c>
      <c r="B7228" t="s">
        <v>390</v>
      </c>
      <c r="C7228" t="s">
        <v>270</v>
      </c>
      <c r="D7228" t="s">
        <v>389</v>
      </c>
      <c r="E7228" t="s">
        <v>269</v>
      </c>
      <c r="F7228" t="s">
        <v>268</v>
      </c>
      <c r="G7228" t="s">
        <v>264</v>
      </c>
      <c r="H7228" t="s">
        <v>263</v>
      </c>
    </row>
    <row r="7229" spans="1:54" hidden="1" x14ac:dyDescent="0.2">
      <c r="A7229">
        <v>362</v>
      </c>
      <c r="B7229" t="s">
        <v>390</v>
      </c>
      <c r="C7229" t="s">
        <v>267</v>
      </c>
      <c r="D7229" t="s">
        <v>389</v>
      </c>
      <c r="E7229" t="s">
        <v>266</v>
      </c>
      <c r="F7229" t="s">
        <v>265</v>
      </c>
      <c r="G7229" t="s">
        <v>264</v>
      </c>
      <c r="H7229" t="s">
        <v>263</v>
      </c>
      <c r="I7229" t="s">
        <v>1736</v>
      </c>
      <c r="J7229" s="3">
        <v>0.115</v>
      </c>
      <c r="K7229" s="3">
        <v>0.11700000000000001</v>
      </c>
      <c r="L7229" s="3">
        <v>0.11899999999999999</v>
      </c>
      <c r="M7229" s="3">
        <v>0.121</v>
      </c>
      <c r="N7229" s="3">
        <v>0.123</v>
      </c>
      <c r="O7229" s="3">
        <v>0.125</v>
      </c>
      <c r="P7229" s="3">
        <v>0.127</v>
      </c>
      <c r="Q7229" s="3">
        <v>0.129</v>
      </c>
      <c r="R7229" s="3">
        <v>0.13</v>
      </c>
      <c r="S7229" s="3">
        <v>0.13300000000000001</v>
      </c>
      <c r="T7229" s="3">
        <v>0.13400000000000001</v>
      </c>
      <c r="U7229" s="3">
        <v>0.13600000000000001</v>
      </c>
      <c r="V7229" s="3">
        <v>0.13800000000000001</v>
      </c>
      <c r="W7229" s="3">
        <v>0.13900000000000001</v>
      </c>
      <c r="X7229" s="3">
        <v>0.14199999999999999</v>
      </c>
      <c r="Y7229" s="3">
        <v>0.14499999999999999</v>
      </c>
      <c r="Z7229" s="3">
        <v>0.14699999999999999</v>
      </c>
      <c r="AA7229" s="3">
        <v>0.15</v>
      </c>
      <c r="AB7229" s="3">
        <v>0.152</v>
      </c>
      <c r="AC7229" s="3">
        <v>0.154</v>
      </c>
      <c r="AD7229" s="3">
        <v>0.156</v>
      </c>
      <c r="AE7229" s="3">
        <v>0.158</v>
      </c>
      <c r="AF7229" s="3">
        <v>0.159</v>
      </c>
      <c r="AG7229" s="3">
        <v>0.161</v>
      </c>
      <c r="AH7229" s="3">
        <v>0.16200000000000001</v>
      </c>
      <c r="AI7229" s="3">
        <v>0.16400000000000001</v>
      </c>
      <c r="AJ7229" s="3">
        <v>0.16600000000000001</v>
      </c>
      <c r="AK7229" s="3">
        <v>0.16800000000000001</v>
      </c>
      <c r="AL7229" s="3">
        <v>0.17</v>
      </c>
      <c r="AM7229" s="3">
        <v>0.16500000000000001</v>
      </c>
      <c r="AN7229" s="3">
        <v>0.16600000000000001</v>
      </c>
      <c r="AO7229" s="3">
        <v>0.16700000000000001</v>
      </c>
      <c r="AP7229" s="3">
        <v>0.16900000000000001</v>
      </c>
      <c r="AQ7229" s="3">
        <v>0.17100000000000001</v>
      </c>
      <c r="AR7229" s="3">
        <v>0.17199999999999999</v>
      </c>
      <c r="AS7229" s="3">
        <v>0.17299999999999999</v>
      </c>
      <c r="AT7229" s="3">
        <v>0.17399999999999999</v>
      </c>
      <c r="AU7229" s="3">
        <v>0.17599999999999999</v>
      </c>
      <c r="AV7229" s="3">
        <v>0.17699999999999999</v>
      </c>
      <c r="AW7229" s="3">
        <v>0.17799999999999999</v>
      </c>
      <c r="AX7229" s="3">
        <v>0.17899999999999999</v>
      </c>
      <c r="AY7229" s="3">
        <v>0.18</v>
      </c>
      <c r="AZ7229" s="3">
        <v>0.18099999999999999</v>
      </c>
      <c r="BA7229">
        <v>0.182</v>
      </c>
      <c r="BB7229">
        <v>2012</v>
      </c>
    </row>
    <row r="7230" spans="1:54" hidden="1" x14ac:dyDescent="0.2">
      <c r="A7230">
        <v>362</v>
      </c>
      <c r="B7230" t="s">
        <v>390</v>
      </c>
      <c r="C7230" t="s">
        <v>262</v>
      </c>
      <c r="D7230" t="s">
        <v>389</v>
      </c>
      <c r="E7230" t="s">
        <v>260</v>
      </c>
      <c r="F7230" t="s">
        <v>259</v>
      </c>
      <c r="G7230" t="s">
        <v>225</v>
      </c>
      <c r="H7230" t="s">
        <v>222</v>
      </c>
      <c r="I7230" t="s">
        <v>1737</v>
      </c>
      <c r="J7230" s="3" t="s">
        <v>215</v>
      </c>
      <c r="K7230" s="3" t="s">
        <v>215</v>
      </c>
      <c r="L7230" s="3" t="s">
        <v>215</v>
      </c>
      <c r="M7230" s="3" t="s">
        <v>215</v>
      </c>
      <c r="N7230" s="3" t="s">
        <v>215</v>
      </c>
      <c r="O7230" s="3">
        <v>0.152</v>
      </c>
      <c r="P7230" s="3">
        <v>0.183</v>
      </c>
      <c r="Q7230" s="3">
        <v>0.215</v>
      </c>
      <c r="R7230" s="3">
        <v>0.24199999999999999</v>
      </c>
      <c r="S7230" s="3">
        <v>0.27400000000000002</v>
      </c>
      <c r="T7230" s="3">
        <v>0.26600000000000001</v>
      </c>
      <c r="U7230" s="3">
        <v>0.29799999999999999</v>
      </c>
      <c r="V7230" s="3">
        <v>0.32200000000000001</v>
      </c>
      <c r="W7230" s="3">
        <v>0.39800000000000002</v>
      </c>
      <c r="X7230" s="3">
        <v>0.36699999999999999</v>
      </c>
      <c r="Y7230" s="3">
        <v>0.39200000000000002</v>
      </c>
      <c r="Z7230" s="3">
        <v>0.39100000000000001</v>
      </c>
      <c r="AA7230" s="3">
        <v>0.39900000000000002</v>
      </c>
      <c r="AB7230" s="3">
        <v>0.498</v>
      </c>
      <c r="AC7230" s="3">
        <v>0.56100000000000005</v>
      </c>
      <c r="AD7230" s="3">
        <v>0.49199999999999999</v>
      </c>
      <c r="AE7230" s="3">
        <v>0.45800000000000002</v>
      </c>
      <c r="AF7230" s="3">
        <v>0.497</v>
      </c>
      <c r="AG7230" s="3">
        <v>0.52500000000000002</v>
      </c>
      <c r="AH7230" s="3">
        <v>0.58199999999999996</v>
      </c>
      <c r="AI7230" s="3">
        <v>0.60799999999999998</v>
      </c>
      <c r="AJ7230" s="3">
        <v>0.67200000000000004</v>
      </c>
      <c r="AK7230" s="3">
        <v>0.753</v>
      </c>
      <c r="AL7230" s="3">
        <v>0.82899999999999996</v>
      </c>
      <c r="AM7230" s="3">
        <v>0.82699999999999996</v>
      </c>
      <c r="AN7230" s="3">
        <v>0.875</v>
      </c>
      <c r="AO7230" s="3">
        <v>0.91500000000000004</v>
      </c>
      <c r="AP7230" s="3">
        <v>0.879</v>
      </c>
      <c r="AQ7230" s="3">
        <v>0.92300000000000004</v>
      </c>
      <c r="AR7230" s="3">
        <v>0.96899999999999997</v>
      </c>
      <c r="AS7230" s="3">
        <v>1.036</v>
      </c>
      <c r="AT7230" s="3">
        <v>1.0920000000000001</v>
      </c>
      <c r="AU7230" s="3">
        <v>1.0960000000000001</v>
      </c>
      <c r="AV7230" s="3">
        <v>1.1379999999999999</v>
      </c>
      <c r="AW7230" s="3">
        <v>1.1819999999999999</v>
      </c>
      <c r="AX7230" s="3">
        <v>1.226</v>
      </c>
      <c r="AY7230" s="3">
        <v>1.2749999999999999</v>
      </c>
      <c r="AZ7230" s="3">
        <v>1.3169999999999999</v>
      </c>
      <c r="BA7230">
        <v>1.359</v>
      </c>
      <c r="BB7230">
        <v>2016</v>
      </c>
    </row>
    <row r="7231" spans="1:54" hidden="1" x14ac:dyDescent="0.2">
      <c r="A7231">
        <v>362</v>
      </c>
      <c r="B7231" t="s">
        <v>390</v>
      </c>
      <c r="C7231" t="s">
        <v>261</v>
      </c>
      <c r="D7231" t="s">
        <v>389</v>
      </c>
      <c r="E7231" t="s">
        <v>260</v>
      </c>
      <c r="F7231" t="s">
        <v>259</v>
      </c>
      <c r="G7231" t="s">
        <v>217</v>
      </c>
      <c r="I7231" t="s">
        <v>258</v>
      </c>
      <c r="J7231" s="3" t="s">
        <v>215</v>
      </c>
      <c r="K7231" s="3" t="s">
        <v>215</v>
      </c>
      <c r="L7231" s="3" t="s">
        <v>215</v>
      </c>
      <c r="M7231" s="3" t="s">
        <v>215</v>
      </c>
      <c r="N7231" s="3" t="s">
        <v>215</v>
      </c>
      <c r="O7231" s="3">
        <v>21.201000000000001</v>
      </c>
      <c r="P7231" s="3">
        <v>21.896000000000001</v>
      </c>
      <c r="Q7231" s="3">
        <v>22.972999999999999</v>
      </c>
      <c r="R7231" s="3">
        <v>22.707000000000001</v>
      </c>
      <c r="S7231" s="3">
        <v>22.355</v>
      </c>
      <c r="T7231" s="3">
        <v>18.835000000000001</v>
      </c>
      <c r="U7231" s="3">
        <v>19.675999999999998</v>
      </c>
      <c r="V7231" s="3">
        <v>19.777000000000001</v>
      </c>
      <c r="W7231" s="3">
        <v>23.852</v>
      </c>
      <c r="X7231" s="3">
        <v>20.954000000000001</v>
      </c>
      <c r="Y7231" s="3">
        <v>21.141999999999999</v>
      </c>
      <c r="Z7231" s="3">
        <v>20.423999999999999</v>
      </c>
      <c r="AA7231" s="3">
        <v>20.058</v>
      </c>
      <c r="AB7231" s="3">
        <v>23.263000000000002</v>
      </c>
      <c r="AC7231" s="3">
        <v>25.164000000000001</v>
      </c>
      <c r="AD7231" s="3">
        <v>22.085000000000001</v>
      </c>
      <c r="AE7231" s="3">
        <v>21.193999999999999</v>
      </c>
      <c r="AF7231" s="3">
        <v>22.337</v>
      </c>
      <c r="AG7231" s="3">
        <v>21.587</v>
      </c>
      <c r="AH7231" s="3">
        <v>22.256</v>
      </c>
      <c r="AI7231" s="3">
        <v>21.545000000000002</v>
      </c>
      <c r="AJ7231" s="3">
        <v>21.286999999999999</v>
      </c>
      <c r="AK7231" s="3">
        <v>21.814</v>
      </c>
      <c r="AL7231" s="3">
        <v>24.036999999999999</v>
      </c>
      <c r="AM7231" s="3">
        <v>23.689</v>
      </c>
      <c r="AN7231" s="3">
        <v>23.202999999999999</v>
      </c>
      <c r="AO7231" s="3">
        <v>23.577999999999999</v>
      </c>
      <c r="AP7231" s="3">
        <v>22.536000000000001</v>
      </c>
      <c r="AQ7231" s="3">
        <v>23.065000000000001</v>
      </c>
      <c r="AR7231" s="3">
        <v>23.256</v>
      </c>
      <c r="AS7231" s="3">
        <v>23.568000000000001</v>
      </c>
      <c r="AT7231" s="3">
        <v>24.459</v>
      </c>
      <c r="AU7231" s="3">
        <v>23.835000000000001</v>
      </c>
      <c r="AV7231" s="3">
        <v>23.779</v>
      </c>
      <c r="AW7231" s="3">
        <v>23.774999999999999</v>
      </c>
      <c r="AX7231" s="3">
        <v>23.777000000000001</v>
      </c>
      <c r="AY7231" s="3">
        <v>23.899000000000001</v>
      </c>
      <c r="AZ7231" s="3">
        <v>23.896999999999998</v>
      </c>
      <c r="BA7231">
        <v>23.899000000000001</v>
      </c>
      <c r="BB7231">
        <v>2016</v>
      </c>
    </row>
    <row r="7232" spans="1:54" hidden="1" x14ac:dyDescent="0.2">
      <c r="A7232">
        <v>362</v>
      </c>
      <c r="B7232" t="s">
        <v>390</v>
      </c>
      <c r="C7232" t="s">
        <v>257</v>
      </c>
      <c r="D7232" t="s">
        <v>389</v>
      </c>
      <c r="E7232" t="s">
        <v>255</v>
      </c>
      <c r="F7232" t="s">
        <v>254</v>
      </c>
      <c r="G7232" t="s">
        <v>225</v>
      </c>
      <c r="H7232" t="s">
        <v>222</v>
      </c>
      <c r="I7232" t="s">
        <v>1737</v>
      </c>
      <c r="J7232" s="3" t="s">
        <v>215</v>
      </c>
      <c r="K7232" s="3" t="s">
        <v>215</v>
      </c>
      <c r="L7232" s="3" t="s">
        <v>215</v>
      </c>
      <c r="M7232" s="3" t="s">
        <v>215</v>
      </c>
      <c r="N7232" s="3" t="s">
        <v>215</v>
      </c>
      <c r="O7232" s="3">
        <v>0.16400000000000001</v>
      </c>
      <c r="P7232" s="3">
        <v>0.19900000000000001</v>
      </c>
      <c r="Q7232" s="3">
        <v>0.20899999999999999</v>
      </c>
      <c r="R7232" s="3">
        <v>0.218</v>
      </c>
      <c r="S7232" s="3">
        <v>0.26200000000000001</v>
      </c>
      <c r="T7232" s="3">
        <v>0.26200000000000001</v>
      </c>
      <c r="U7232" s="3">
        <v>0.30499999999999999</v>
      </c>
      <c r="V7232" s="3">
        <v>0.33400000000000002</v>
      </c>
      <c r="W7232" s="3">
        <v>0.40200000000000002</v>
      </c>
      <c r="X7232" s="3">
        <v>0.36699999999999999</v>
      </c>
      <c r="Y7232" s="3">
        <v>0.39500000000000002</v>
      </c>
      <c r="Z7232" s="3">
        <v>0.40300000000000002</v>
      </c>
      <c r="AA7232" s="3">
        <v>0.42299999999999999</v>
      </c>
      <c r="AB7232" s="3">
        <v>0.44500000000000001</v>
      </c>
      <c r="AC7232" s="3">
        <v>0.52100000000000002</v>
      </c>
      <c r="AD7232" s="3">
        <v>0.52100000000000002</v>
      </c>
      <c r="AE7232" s="3">
        <v>0.53200000000000003</v>
      </c>
      <c r="AF7232" s="3">
        <v>0.57199999999999995</v>
      </c>
      <c r="AG7232" s="3">
        <v>0.61099999999999999</v>
      </c>
      <c r="AH7232" s="3">
        <v>0.65800000000000003</v>
      </c>
      <c r="AI7232" s="3">
        <v>0.79700000000000004</v>
      </c>
      <c r="AJ7232" s="3">
        <v>0.84599999999999997</v>
      </c>
      <c r="AK7232" s="3">
        <v>0.81100000000000005</v>
      </c>
      <c r="AL7232" s="3">
        <v>0.85699999999999998</v>
      </c>
      <c r="AM7232" s="3">
        <v>0.92800000000000005</v>
      </c>
      <c r="AN7232" s="3">
        <v>1.0409999999999999</v>
      </c>
      <c r="AO7232" s="3">
        <v>1.143</v>
      </c>
      <c r="AP7232" s="3">
        <v>1.208</v>
      </c>
      <c r="AQ7232" s="3">
        <v>1.1399999999999999</v>
      </c>
      <c r="AR7232" s="3">
        <v>1.109</v>
      </c>
      <c r="AS7232" s="3">
        <v>1.1359999999999999</v>
      </c>
      <c r="AT7232" s="3">
        <v>1.1679999999999999</v>
      </c>
      <c r="AU7232" s="3">
        <v>1.2310000000000001</v>
      </c>
      <c r="AV7232" s="3">
        <v>1.31</v>
      </c>
      <c r="AW7232" s="3">
        <v>1.3580000000000001</v>
      </c>
      <c r="AX7232" s="3">
        <v>1.4359999999999999</v>
      </c>
      <c r="AY7232" s="3">
        <v>1.51</v>
      </c>
      <c r="AZ7232" s="3">
        <v>1.58</v>
      </c>
      <c r="BA7232">
        <v>1.647</v>
      </c>
      <c r="BB7232">
        <v>2016</v>
      </c>
    </row>
    <row r="7233" spans="1:54" hidden="1" x14ac:dyDescent="0.2">
      <c r="A7233">
        <v>362</v>
      </c>
      <c r="B7233" t="s">
        <v>390</v>
      </c>
      <c r="C7233" t="s">
        <v>256</v>
      </c>
      <c r="D7233" t="s">
        <v>389</v>
      </c>
      <c r="E7233" t="s">
        <v>255</v>
      </c>
      <c r="F7233" t="s">
        <v>254</v>
      </c>
      <c r="G7233" t="s">
        <v>217</v>
      </c>
      <c r="I7233" t="s">
        <v>253</v>
      </c>
      <c r="J7233" s="3" t="s">
        <v>215</v>
      </c>
      <c r="K7233" s="3" t="s">
        <v>215</v>
      </c>
      <c r="L7233" s="3" t="s">
        <v>215</v>
      </c>
      <c r="M7233" s="3" t="s">
        <v>215</v>
      </c>
      <c r="N7233" s="3" t="s">
        <v>215</v>
      </c>
      <c r="O7233" s="3">
        <v>22.88</v>
      </c>
      <c r="P7233" s="3">
        <v>23.702999999999999</v>
      </c>
      <c r="Q7233" s="3">
        <v>22.344000000000001</v>
      </c>
      <c r="R7233" s="3">
        <v>20.439</v>
      </c>
      <c r="S7233" s="3">
        <v>21.353000000000002</v>
      </c>
      <c r="T7233" s="3">
        <v>18.512</v>
      </c>
      <c r="U7233" s="3">
        <v>20.146000000000001</v>
      </c>
      <c r="V7233" s="3">
        <v>20.516999999999999</v>
      </c>
      <c r="W7233" s="3">
        <v>24.137</v>
      </c>
      <c r="X7233" s="3">
        <v>20.975000000000001</v>
      </c>
      <c r="Y7233" s="3">
        <v>21.291</v>
      </c>
      <c r="Z7233" s="3">
        <v>21.065000000000001</v>
      </c>
      <c r="AA7233" s="3">
        <v>21.29</v>
      </c>
      <c r="AB7233" s="3">
        <v>20.780999999999999</v>
      </c>
      <c r="AC7233" s="3">
        <v>23.36</v>
      </c>
      <c r="AD7233" s="3">
        <v>23.393999999999998</v>
      </c>
      <c r="AE7233" s="3">
        <v>24.626999999999999</v>
      </c>
      <c r="AF7233" s="3">
        <v>25.721</v>
      </c>
      <c r="AG7233" s="3">
        <v>25.13</v>
      </c>
      <c r="AH7233" s="3">
        <v>25.145</v>
      </c>
      <c r="AI7233" s="3">
        <v>28.254999999999999</v>
      </c>
      <c r="AJ7233" s="3">
        <v>26.777000000000001</v>
      </c>
      <c r="AK7233" s="3">
        <v>23.501000000000001</v>
      </c>
      <c r="AL7233" s="3">
        <v>24.837</v>
      </c>
      <c r="AM7233" s="3">
        <v>26.576000000000001</v>
      </c>
      <c r="AN7233" s="3">
        <v>27.628</v>
      </c>
      <c r="AO7233" s="3">
        <v>29.443999999999999</v>
      </c>
      <c r="AP7233" s="3">
        <v>30.963000000000001</v>
      </c>
      <c r="AQ7233" s="3">
        <v>28.488</v>
      </c>
      <c r="AR7233" s="3">
        <v>26.623000000000001</v>
      </c>
      <c r="AS7233" s="3">
        <v>25.844999999999999</v>
      </c>
      <c r="AT7233" s="3">
        <v>26.164000000000001</v>
      </c>
      <c r="AU7233" s="3">
        <v>26.768999999999998</v>
      </c>
      <c r="AV7233" s="3">
        <v>27.364000000000001</v>
      </c>
      <c r="AW7233" s="3">
        <v>27.303000000000001</v>
      </c>
      <c r="AX7233" s="3">
        <v>27.855</v>
      </c>
      <c r="AY7233" s="3">
        <v>28.303999999999998</v>
      </c>
      <c r="AZ7233" s="3">
        <v>28.663</v>
      </c>
      <c r="BA7233">
        <v>28.954999999999998</v>
      </c>
      <c r="BB7233">
        <v>2016</v>
      </c>
    </row>
    <row r="7234" spans="1:54" hidden="1" x14ac:dyDescent="0.2">
      <c r="A7234">
        <v>362</v>
      </c>
      <c r="B7234" t="s">
        <v>390</v>
      </c>
      <c r="C7234" t="s">
        <v>252</v>
      </c>
      <c r="D7234" t="s">
        <v>389</v>
      </c>
      <c r="E7234" t="s">
        <v>250</v>
      </c>
      <c r="F7234" t="s">
        <v>249</v>
      </c>
      <c r="G7234" t="s">
        <v>225</v>
      </c>
      <c r="H7234" t="s">
        <v>222</v>
      </c>
      <c r="I7234" t="s">
        <v>1737</v>
      </c>
      <c r="J7234" s="3" t="s">
        <v>215</v>
      </c>
      <c r="K7234" s="3" t="s">
        <v>215</v>
      </c>
      <c r="L7234" s="3" t="s">
        <v>215</v>
      </c>
      <c r="M7234" s="3" t="s">
        <v>215</v>
      </c>
      <c r="N7234" s="3" t="s">
        <v>215</v>
      </c>
      <c r="O7234" s="3">
        <v>-1.2E-2</v>
      </c>
      <c r="P7234" s="3">
        <v>-1.4999999999999999E-2</v>
      </c>
      <c r="Q7234" s="3">
        <v>6.0000000000000001E-3</v>
      </c>
      <c r="R7234" s="3">
        <v>2.4E-2</v>
      </c>
      <c r="S7234" s="3">
        <v>1.2E-2</v>
      </c>
      <c r="T7234" s="3">
        <v>5.0000000000000001E-3</v>
      </c>
      <c r="U7234" s="3">
        <v>-7.0000000000000001E-3</v>
      </c>
      <c r="V7234" s="3">
        <v>-1.2E-2</v>
      </c>
      <c r="W7234" s="3">
        <v>-5.0000000000000001E-3</v>
      </c>
      <c r="X7234" s="3" t="s">
        <v>355</v>
      </c>
      <c r="Y7234" s="3">
        <v>-3.0000000000000001E-3</v>
      </c>
      <c r="Z7234" s="3">
        <v>-1.2E-2</v>
      </c>
      <c r="AA7234" s="3">
        <v>-2.4E-2</v>
      </c>
      <c r="AB7234" s="3">
        <v>5.2999999999999999E-2</v>
      </c>
      <c r="AC7234" s="3">
        <v>0.04</v>
      </c>
      <c r="AD7234" s="3">
        <v>-2.9000000000000001E-2</v>
      </c>
      <c r="AE7234" s="3">
        <v>-7.3999999999999996E-2</v>
      </c>
      <c r="AF7234" s="3">
        <v>-7.4999999999999997E-2</v>
      </c>
      <c r="AG7234" s="3">
        <v>-8.5999999999999993E-2</v>
      </c>
      <c r="AH7234" s="3">
        <v>-7.5999999999999998E-2</v>
      </c>
      <c r="AI7234" s="3">
        <v>-0.189</v>
      </c>
      <c r="AJ7234" s="3">
        <v>-0.17299999999999999</v>
      </c>
      <c r="AK7234" s="3">
        <v>-5.8000000000000003E-2</v>
      </c>
      <c r="AL7234" s="3">
        <v>-2.8000000000000001E-2</v>
      </c>
      <c r="AM7234" s="3">
        <v>-0.10100000000000001</v>
      </c>
      <c r="AN7234" s="3">
        <v>-0.16700000000000001</v>
      </c>
      <c r="AO7234" s="3">
        <v>-0.22800000000000001</v>
      </c>
      <c r="AP7234" s="3">
        <v>-0.32900000000000001</v>
      </c>
      <c r="AQ7234" s="3">
        <v>-0.217</v>
      </c>
      <c r="AR7234" s="3">
        <v>-0.14000000000000001</v>
      </c>
      <c r="AS7234" s="3">
        <v>-0.1</v>
      </c>
      <c r="AT7234" s="3">
        <v>-7.5999999999999998E-2</v>
      </c>
      <c r="AU7234" s="3">
        <v>-0.13500000000000001</v>
      </c>
      <c r="AV7234" s="3">
        <v>-0.17199999999999999</v>
      </c>
      <c r="AW7234" s="3">
        <v>-0.17499999999999999</v>
      </c>
      <c r="AX7234" s="3">
        <v>-0.21</v>
      </c>
      <c r="AY7234" s="3">
        <v>-0.23499999999999999</v>
      </c>
      <c r="AZ7234" s="3">
        <v>-0.26300000000000001</v>
      </c>
      <c r="BA7234">
        <v>-0.28799999999999998</v>
      </c>
      <c r="BB7234">
        <v>2016</v>
      </c>
    </row>
    <row r="7235" spans="1:54" hidden="1" x14ac:dyDescent="0.2">
      <c r="A7235">
        <v>362</v>
      </c>
      <c r="B7235" t="s">
        <v>390</v>
      </c>
      <c r="C7235" t="s">
        <v>251</v>
      </c>
      <c r="D7235" t="s">
        <v>389</v>
      </c>
      <c r="E7235" t="s">
        <v>250</v>
      </c>
      <c r="F7235" t="s">
        <v>249</v>
      </c>
      <c r="G7235" t="s">
        <v>217</v>
      </c>
      <c r="I7235" t="s">
        <v>248</v>
      </c>
      <c r="J7235" s="3" t="s">
        <v>215</v>
      </c>
      <c r="K7235" s="3" t="s">
        <v>215</v>
      </c>
      <c r="L7235" s="3" t="s">
        <v>215</v>
      </c>
      <c r="M7235" s="3" t="s">
        <v>215</v>
      </c>
      <c r="N7235" s="3" t="s">
        <v>215</v>
      </c>
      <c r="O7235" s="3">
        <v>-1.679</v>
      </c>
      <c r="P7235" s="3">
        <v>-1.8069999999999999</v>
      </c>
      <c r="Q7235" s="3">
        <v>0.63</v>
      </c>
      <c r="R7235" s="3">
        <v>2.2679999999999998</v>
      </c>
      <c r="S7235" s="3">
        <v>1.002</v>
      </c>
      <c r="T7235" s="3">
        <v>0.32300000000000001</v>
      </c>
      <c r="U7235" s="3">
        <v>-0.47</v>
      </c>
      <c r="V7235" s="3">
        <v>-0.74</v>
      </c>
      <c r="W7235" s="3">
        <v>-0.28399999999999997</v>
      </c>
      <c r="X7235" s="3">
        <v>-0.02</v>
      </c>
      <c r="Y7235" s="3">
        <v>-0.14899999999999999</v>
      </c>
      <c r="Z7235" s="3">
        <v>-0.64100000000000001</v>
      </c>
      <c r="AA7235" s="3">
        <v>-1.232</v>
      </c>
      <c r="AB7235" s="3">
        <v>2.4830000000000001</v>
      </c>
      <c r="AC7235" s="3">
        <v>1.804</v>
      </c>
      <c r="AD7235" s="3">
        <v>-1.3089999999999999</v>
      </c>
      <c r="AE7235" s="3">
        <v>-3.4329999999999998</v>
      </c>
      <c r="AF7235" s="3">
        <v>-3.383</v>
      </c>
      <c r="AG7235" s="3">
        <v>-3.5430000000000001</v>
      </c>
      <c r="AH7235" s="3">
        <v>-2.8889999999999998</v>
      </c>
      <c r="AI7235" s="3">
        <v>-6.71</v>
      </c>
      <c r="AJ7235" s="3">
        <v>-5.49</v>
      </c>
      <c r="AK7235" s="3">
        <v>-1.6870000000000001</v>
      </c>
      <c r="AL7235" s="3">
        <v>-0.8</v>
      </c>
      <c r="AM7235" s="3">
        <v>-2.8860000000000001</v>
      </c>
      <c r="AN7235" s="3">
        <v>-4.4249999999999998</v>
      </c>
      <c r="AO7235" s="3">
        <v>-5.867</v>
      </c>
      <c r="AP7235" s="3">
        <v>-8.4269999999999996</v>
      </c>
      <c r="AQ7235" s="3">
        <v>-5.423</v>
      </c>
      <c r="AR7235" s="3">
        <v>-3.367</v>
      </c>
      <c r="AS7235" s="3">
        <v>-2.2770000000000001</v>
      </c>
      <c r="AT7235" s="3">
        <v>-1.704</v>
      </c>
      <c r="AU7235" s="3">
        <v>-2.9340000000000002</v>
      </c>
      <c r="AV7235" s="3">
        <v>-3.585</v>
      </c>
      <c r="AW7235" s="3">
        <v>-3.528</v>
      </c>
      <c r="AX7235" s="3">
        <v>-4.0780000000000003</v>
      </c>
      <c r="AY7235" s="3">
        <v>-4.4050000000000002</v>
      </c>
      <c r="AZ7235" s="3">
        <v>-4.766</v>
      </c>
      <c r="BA7235">
        <v>-5.056</v>
      </c>
      <c r="BB7235">
        <v>2016</v>
      </c>
    </row>
    <row r="7236" spans="1:54" hidden="1" x14ac:dyDescent="0.2">
      <c r="A7236">
        <v>362</v>
      </c>
      <c r="B7236" t="s">
        <v>390</v>
      </c>
      <c r="C7236" t="s">
        <v>247</v>
      </c>
      <c r="D7236" t="s">
        <v>389</v>
      </c>
      <c r="E7236" t="s">
        <v>245</v>
      </c>
      <c r="F7236" t="s">
        <v>244</v>
      </c>
      <c r="G7236" t="s">
        <v>225</v>
      </c>
      <c r="H7236" t="s">
        <v>222</v>
      </c>
    </row>
    <row r="7237" spans="1:54" hidden="1" x14ac:dyDescent="0.2">
      <c r="A7237">
        <v>362</v>
      </c>
      <c r="B7237" t="s">
        <v>390</v>
      </c>
      <c r="C7237" t="s">
        <v>246</v>
      </c>
      <c r="D7237" t="s">
        <v>389</v>
      </c>
      <c r="E7237" t="s">
        <v>245</v>
      </c>
      <c r="F7237" t="s">
        <v>244</v>
      </c>
      <c r="G7237" t="s">
        <v>243</v>
      </c>
    </row>
    <row r="7238" spans="1:54" hidden="1" x14ac:dyDescent="0.2">
      <c r="A7238">
        <v>362</v>
      </c>
      <c r="B7238" t="s">
        <v>390</v>
      </c>
      <c r="C7238" t="s">
        <v>242</v>
      </c>
      <c r="D7238" t="s">
        <v>389</v>
      </c>
      <c r="E7238" t="s">
        <v>240</v>
      </c>
      <c r="F7238" t="s">
        <v>239</v>
      </c>
      <c r="G7238" t="s">
        <v>225</v>
      </c>
      <c r="H7238" t="s">
        <v>222</v>
      </c>
      <c r="I7238" t="s">
        <v>1737</v>
      </c>
      <c r="J7238" s="3" t="s">
        <v>215</v>
      </c>
      <c r="K7238" s="3" t="s">
        <v>215</v>
      </c>
      <c r="L7238" s="3" t="s">
        <v>215</v>
      </c>
      <c r="M7238" s="3" t="s">
        <v>215</v>
      </c>
      <c r="N7238" s="3" t="s">
        <v>215</v>
      </c>
      <c r="O7238" s="3">
        <v>-3.0000000000000001E-3</v>
      </c>
      <c r="P7238" s="3">
        <v>-6.0000000000000001E-3</v>
      </c>
      <c r="Q7238" s="3">
        <v>1.7999999999999999E-2</v>
      </c>
      <c r="R7238" s="3">
        <v>3.4000000000000002E-2</v>
      </c>
      <c r="S7238" s="3">
        <v>2.1999999999999999E-2</v>
      </c>
      <c r="T7238" s="3">
        <v>1.2999999999999999E-2</v>
      </c>
      <c r="U7238" s="3">
        <v>1E-3</v>
      </c>
      <c r="V7238" s="3">
        <v>-2E-3</v>
      </c>
      <c r="W7238" s="3">
        <v>6.0000000000000001E-3</v>
      </c>
      <c r="X7238" s="3">
        <v>0.01</v>
      </c>
      <c r="Y7238" s="3">
        <v>8.9999999999999993E-3</v>
      </c>
      <c r="Z7238" s="3">
        <v>2E-3</v>
      </c>
      <c r="AA7238" s="3">
        <v>-8.0000000000000002E-3</v>
      </c>
      <c r="AB7238" s="3">
        <v>7.4999999999999997E-2</v>
      </c>
      <c r="AC7238" s="3">
        <v>6.4000000000000001E-2</v>
      </c>
      <c r="AD7238" s="3">
        <v>5.0000000000000001E-3</v>
      </c>
      <c r="AE7238" s="3">
        <v>-3.5000000000000003E-2</v>
      </c>
      <c r="AF7238" s="3">
        <v>-3.5000000000000003E-2</v>
      </c>
      <c r="AG7238" s="3">
        <v>-3.1E-2</v>
      </c>
      <c r="AH7238" s="3">
        <v>-8.9999999999999993E-3</v>
      </c>
      <c r="AI7238" s="3">
        <v>-0.108</v>
      </c>
      <c r="AJ7238" s="3">
        <v>-9.5000000000000001E-2</v>
      </c>
      <c r="AK7238" s="3">
        <v>2.5999999999999999E-2</v>
      </c>
      <c r="AL7238" s="3">
        <v>6.0999999999999999E-2</v>
      </c>
      <c r="AM7238" s="3">
        <v>-1.0999999999999999E-2</v>
      </c>
      <c r="AN7238" s="3">
        <v>-6.5000000000000002E-2</v>
      </c>
      <c r="AO7238" s="3">
        <v>-0.122</v>
      </c>
      <c r="AP7238" s="3">
        <v>-0.20599999999999999</v>
      </c>
      <c r="AQ7238" s="3">
        <v>-7.6999999999999999E-2</v>
      </c>
      <c r="AR7238" s="3">
        <v>5.0000000000000001E-3</v>
      </c>
      <c r="AS7238" s="3">
        <v>5.8000000000000003E-2</v>
      </c>
      <c r="AT7238" s="3">
        <v>8.1000000000000003E-2</v>
      </c>
      <c r="AU7238" s="3">
        <v>3.1E-2</v>
      </c>
      <c r="AV7238" s="3">
        <v>1.0999999999999999E-2</v>
      </c>
      <c r="AW7238" s="3">
        <v>1.0999999999999999E-2</v>
      </c>
      <c r="AX7238" s="3">
        <v>1.2E-2</v>
      </c>
      <c r="AY7238" s="3">
        <v>1.9E-2</v>
      </c>
      <c r="AZ7238" s="3">
        <v>1.9E-2</v>
      </c>
      <c r="BA7238">
        <v>0.02</v>
      </c>
      <c r="BB7238">
        <v>2016</v>
      </c>
    </row>
    <row r="7239" spans="1:54" hidden="1" x14ac:dyDescent="0.2">
      <c r="A7239">
        <v>362</v>
      </c>
      <c r="B7239" t="s">
        <v>390</v>
      </c>
      <c r="C7239" t="s">
        <v>241</v>
      </c>
      <c r="D7239" t="s">
        <v>389</v>
      </c>
      <c r="E7239" t="s">
        <v>240</v>
      </c>
      <c r="F7239" t="s">
        <v>239</v>
      </c>
      <c r="G7239" t="s">
        <v>217</v>
      </c>
      <c r="I7239" t="s">
        <v>238</v>
      </c>
      <c r="J7239" s="3" t="s">
        <v>215</v>
      </c>
      <c r="K7239" s="3" t="s">
        <v>215</v>
      </c>
      <c r="L7239" s="3" t="s">
        <v>215</v>
      </c>
      <c r="M7239" s="3" t="s">
        <v>215</v>
      </c>
      <c r="N7239" s="3" t="s">
        <v>215</v>
      </c>
      <c r="O7239" s="3">
        <v>-0.373</v>
      </c>
      <c r="P7239" s="3">
        <v>-0.70899999999999996</v>
      </c>
      <c r="Q7239" s="3">
        <v>1.9179999999999999</v>
      </c>
      <c r="R7239" s="3">
        <v>3.234</v>
      </c>
      <c r="S7239" s="3">
        <v>1.82</v>
      </c>
      <c r="T7239" s="3">
        <v>0.93600000000000005</v>
      </c>
      <c r="U7239" s="3">
        <v>7.2999999999999995E-2</v>
      </c>
      <c r="V7239" s="3">
        <v>-0.121</v>
      </c>
      <c r="W7239" s="3">
        <v>0.35899999999999999</v>
      </c>
      <c r="X7239" s="3">
        <v>0.56699999999999995</v>
      </c>
      <c r="Y7239" s="3">
        <v>0.50900000000000001</v>
      </c>
      <c r="Z7239" s="3">
        <v>0.1</v>
      </c>
      <c r="AA7239" s="3">
        <v>-0.42399999999999999</v>
      </c>
      <c r="AB7239" s="3">
        <v>3.484</v>
      </c>
      <c r="AC7239" s="3">
        <v>2.863</v>
      </c>
      <c r="AD7239" s="3">
        <v>0.21099999999999999</v>
      </c>
      <c r="AE7239" s="3">
        <v>-1.619</v>
      </c>
      <c r="AF7239" s="3">
        <v>-1.5629999999999999</v>
      </c>
      <c r="AG7239" s="3">
        <v>-1.292</v>
      </c>
      <c r="AH7239" s="3">
        <v>-0.33400000000000002</v>
      </c>
      <c r="AI7239" s="3">
        <v>-3.8359999999999999</v>
      </c>
      <c r="AJ7239" s="3">
        <v>-2.9980000000000002</v>
      </c>
      <c r="AK7239" s="3">
        <v>0.76100000000000001</v>
      </c>
      <c r="AL7239" s="3">
        <v>1.76</v>
      </c>
      <c r="AM7239" s="3">
        <v>-0.32900000000000001</v>
      </c>
      <c r="AN7239" s="3">
        <v>-1.718</v>
      </c>
      <c r="AO7239" s="3">
        <v>-3.14</v>
      </c>
      <c r="AP7239" s="3">
        <v>-5.2729999999999997</v>
      </c>
      <c r="AQ7239" s="3">
        <v>-1.923</v>
      </c>
      <c r="AR7239" s="3">
        <v>0.112</v>
      </c>
      <c r="AS7239" s="3">
        <v>1.31</v>
      </c>
      <c r="AT7239" s="3">
        <v>1.8240000000000001</v>
      </c>
      <c r="AU7239" s="3">
        <v>0.68400000000000005</v>
      </c>
      <c r="AV7239" s="3">
        <v>0.23</v>
      </c>
      <c r="AW7239" s="3">
        <v>0.22700000000000001</v>
      </c>
      <c r="AX7239" s="3">
        <v>0.22800000000000001</v>
      </c>
      <c r="AY7239" s="3">
        <v>0.35</v>
      </c>
      <c r="AZ7239" s="3">
        <v>0.34799999999999998</v>
      </c>
      <c r="BA7239">
        <v>0.35099999999999998</v>
      </c>
      <c r="BB7239">
        <v>2016</v>
      </c>
    </row>
    <row r="7240" spans="1:54" hidden="1" x14ac:dyDescent="0.2">
      <c r="A7240">
        <v>362</v>
      </c>
      <c r="B7240" t="s">
        <v>390</v>
      </c>
      <c r="C7240" t="s">
        <v>237</v>
      </c>
      <c r="D7240" t="s">
        <v>389</v>
      </c>
      <c r="E7240" t="s">
        <v>235</v>
      </c>
      <c r="F7240" t="s">
        <v>234</v>
      </c>
      <c r="G7240" t="s">
        <v>225</v>
      </c>
      <c r="H7240" t="s">
        <v>222</v>
      </c>
    </row>
    <row r="7241" spans="1:54" hidden="1" x14ac:dyDescent="0.2">
      <c r="A7241">
        <v>362</v>
      </c>
      <c r="B7241" t="s">
        <v>390</v>
      </c>
      <c r="C7241" t="s">
        <v>236</v>
      </c>
      <c r="D7241" t="s">
        <v>389</v>
      </c>
      <c r="E7241" t="s">
        <v>235</v>
      </c>
      <c r="F7241" t="s">
        <v>234</v>
      </c>
      <c r="G7241" t="s">
        <v>217</v>
      </c>
    </row>
    <row r="7242" spans="1:54" hidden="1" x14ac:dyDescent="0.2">
      <c r="A7242">
        <v>362</v>
      </c>
      <c r="B7242" t="s">
        <v>390</v>
      </c>
      <c r="C7242" t="s">
        <v>233</v>
      </c>
      <c r="D7242" t="s">
        <v>389</v>
      </c>
      <c r="E7242" t="s">
        <v>231</v>
      </c>
      <c r="F7242" t="s">
        <v>230</v>
      </c>
      <c r="G7242" t="s">
        <v>225</v>
      </c>
      <c r="H7242" t="s">
        <v>222</v>
      </c>
      <c r="I7242" t="s">
        <v>1737</v>
      </c>
      <c r="J7242" s="3" t="s">
        <v>215</v>
      </c>
      <c r="K7242" s="3" t="s">
        <v>215</v>
      </c>
      <c r="L7242" s="3" t="s">
        <v>215</v>
      </c>
      <c r="M7242" s="3" t="s">
        <v>215</v>
      </c>
      <c r="N7242" s="3" t="s">
        <v>215</v>
      </c>
      <c r="O7242" s="3" t="s">
        <v>215</v>
      </c>
      <c r="P7242" s="3" t="s">
        <v>215</v>
      </c>
      <c r="Q7242" s="3" t="s">
        <v>215</v>
      </c>
      <c r="R7242" s="3" t="s">
        <v>215</v>
      </c>
      <c r="S7242" s="3" t="s">
        <v>215</v>
      </c>
      <c r="T7242" s="3">
        <v>0.26600000000000001</v>
      </c>
      <c r="U7242" s="3">
        <v>0.32700000000000001</v>
      </c>
      <c r="V7242" s="3">
        <v>0.40400000000000003</v>
      </c>
      <c r="W7242" s="3">
        <v>0.42399999999999999</v>
      </c>
      <c r="X7242" s="3">
        <v>0.45700000000000002</v>
      </c>
      <c r="Y7242" s="3">
        <v>0.47099999999999997</v>
      </c>
      <c r="Z7242" s="3">
        <v>0.51200000000000001</v>
      </c>
      <c r="AA7242" s="3">
        <v>0.59199999999999997</v>
      </c>
      <c r="AB7242" s="3">
        <v>0.69699999999999995</v>
      </c>
      <c r="AC7242" s="3">
        <v>0.71799999999999997</v>
      </c>
      <c r="AD7242" s="3">
        <v>0.81699999999999995</v>
      </c>
      <c r="AE7242" s="3">
        <v>0.91700000000000004</v>
      </c>
      <c r="AF7242" s="3">
        <v>1.1850000000000001</v>
      </c>
      <c r="AG7242" s="3">
        <v>1.2150000000000001</v>
      </c>
      <c r="AH7242" s="3">
        <v>1.427</v>
      </c>
      <c r="AI7242" s="3">
        <v>1.59</v>
      </c>
      <c r="AJ7242" s="3">
        <v>1.6619999999999999</v>
      </c>
      <c r="AK7242" s="3">
        <v>1.7629999999999999</v>
      </c>
      <c r="AL7242" s="3">
        <v>1.798</v>
      </c>
      <c r="AM7242" s="3">
        <v>1.927</v>
      </c>
      <c r="AN7242" s="3">
        <v>2.121</v>
      </c>
      <c r="AO7242" s="3">
        <v>2.3380000000000001</v>
      </c>
      <c r="AP7242" s="3">
        <v>2.6219999999999999</v>
      </c>
      <c r="AQ7242" s="3">
        <v>2.782</v>
      </c>
      <c r="AR7242" s="3">
        <v>2.9460000000000002</v>
      </c>
      <c r="AS7242" s="3">
        <v>2.98</v>
      </c>
      <c r="AT7242" s="3">
        <v>3.0910000000000002</v>
      </c>
      <c r="AU7242" s="3">
        <v>3.278</v>
      </c>
      <c r="AV7242" s="3">
        <v>3.4990000000000001</v>
      </c>
      <c r="AW7242" s="3">
        <v>3.7250000000000001</v>
      </c>
      <c r="AX7242" s="3">
        <v>3.988</v>
      </c>
      <c r="AY7242" s="3">
        <v>4.2770000000000001</v>
      </c>
      <c r="AZ7242" s="3">
        <v>4.5949999999999998</v>
      </c>
      <c r="BA7242">
        <v>4.9390000000000001</v>
      </c>
      <c r="BB7242">
        <v>2016</v>
      </c>
    </row>
    <row r="7243" spans="1:54" hidden="1" x14ac:dyDescent="0.2">
      <c r="A7243">
        <v>362</v>
      </c>
      <c r="B7243" t="s">
        <v>390</v>
      </c>
      <c r="C7243" t="s">
        <v>232</v>
      </c>
      <c r="D7243" t="s">
        <v>389</v>
      </c>
      <c r="E7243" t="s">
        <v>231</v>
      </c>
      <c r="F7243" t="s">
        <v>230</v>
      </c>
      <c r="G7243" t="s">
        <v>217</v>
      </c>
      <c r="I7243" t="s">
        <v>229</v>
      </c>
      <c r="J7243" s="3" t="s">
        <v>215</v>
      </c>
      <c r="K7243" s="3" t="s">
        <v>215</v>
      </c>
      <c r="L7243" s="3" t="s">
        <v>215</v>
      </c>
      <c r="M7243" s="3" t="s">
        <v>215</v>
      </c>
      <c r="N7243" s="3" t="s">
        <v>215</v>
      </c>
      <c r="O7243" s="3" t="s">
        <v>215</v>
      </c>
      <c r="P7243" s="3" t="s">
        <v>215</v>
      </c>
      <c r="Q7243" s="3" t="s">
        <v>215</v>
      </c>
      <c r="R7243" s="3" t="s">
        <v>215</v>
      </c>
      <c r="S7243" s="3" t="s">
        <v>215</v>
      </c>
      <c r="T7243" s="3">
        <v>18.779</v>
      </c>
      <c r="U7243" s="3">
        <v>21.619</v>
      </c>
      <c r="V7243" s="3">
        <v>24.81</v>
      </c>
      <c r="W7243" s="3">
        <v>25.417999999999999</v>
      </c>
      <c r="X7243" s="3">
        <v>26.14</v>
      </c>
      <c r="Y7243" s="3">
        <v>25.414000000000001</v>
      </c>
      <c r="Z7243" s="3">
        <v>26.763000000000002</v>
      </c>
      <c r="AA7243" s="3">
        <v>29.768999999999998</v>
      </c>
      <c r="AB7243" s="3">
        <v>32.534999999999997</v>
      </c>
      <c r="AC7243" s="3">
        <v>32.209000000000003</v>
      </c>
      <c r="AD7243" s="3">
        <v>36.674999999999997</v>
      </c>
      <c r="AE7243" s="3">
        <v>42.481999999999999</v>
      </c>
      <c r="AF7243" s="3">
        <v>53.274000000000001</v>
      </c>
      <c r="AG7243" s="3">
        <v>49.945999999999998</v>
      </c>
      <c r="AH7243" s="3">
        <v>54.514000000000003</v>
      </c>
      <c r="AI7243" s="3">
        <v>56.347999999999999</v>
      </c>
      <c r="AJ7243" s="3">
        <v>52.6</v>
      </c>
      <c r="AK7243" s="3">
        <v>51.061999999999998</v>
      </c>
      <c r="AL7243" s="3">
        <v>52.127000000000002</v>
      </c>
      <c r="AM7243" s="3">
        <v>55.201999999999998</v>
      </c>
      <c r="AN7243" s="3">
        <v>56.287999999999997</v>
      </c>
      <c r="AO7243" s="3">
        <v>60.238999999999997</v>
      </c>
      <c r="AP7243" s="3">
        <v>67.203000000000003</v>
      </c>
      <c r="AQ7243" s="3">
        <v>69.548000000000002</v>
      </c>
      <c r="AR7243" s="3">
        <v>70.703000000000003</v>
      </c>
      <c r="AS7243" s="3">
        <v>67.814999999999998</v>
      </c>
      <c r="AT7243" s="3">
        <v>69.209999999999994</v>
      </c>
      <c r="AU7243" s="3">
        <v>71.262</v>
      </c>
      <c r="AV7243" s="3">
        <v>73.096999999999994</v>
      </c>
      <c r="AW7243" s="3">
        <v>74.905000000000001</v>
      </c>
      <c r="AX7243" s="3">
        <v>77.346000000000004</v>
      </c>
      <c r="AY7243" s="3">
        <v>80.150999999999996</v>
      </c>
      <c r="AZ7243" s="3">
        <v>83.358000000000004</v>
      </c>
      <c r="BA7243">
        <v>86.861000000000004</v>
      </c>
      <c r="BB7243">
        <v>2016</v>
      </c>
    </row>
    <row r="7244" spans="1:54" hidden="1" x14ac:dyDescent="0.2">
      <c r="A7244">
        <v>362</v>
      </c>
      <c r="B7244" t="s">
        <v>390</v>
      </c>
      <c r="C7244" t="s">
        <v>228</v>
      </c>
      <c r="D7244" t="s">
        <v>389</v>
      </c>
      <c r="E7244" t="s">
        <v>227</v>
      </c>
      <c r="F7244" t="s">
        <v>226</v>
      </c>
      <c r="G7244" t="s">
        <v>225</v>
      </c>
      <c r="H7244" t="s">
        <v>222</v>
      </c>
      <c r="I7244" t="s">
        <v>1737</v>
      </c>
      <c r="J7244" s="3">
        <v>0.42199999999999999</v>
      </c>
      <c r="K7244" s="3">
        <v>0.45900000000000002</v>
      </c>
      <c r="L7244" s="3">
        <v>0.44700000000000001</v>
      </c>
      <c r="M7244" s="3">
        <v>0.505</v>
      </c>
      <c r="N7244" s="3">
        <v>0.622</v>
      </c>
      <c r="O7244" s="3">
        <v>0.71699999999999997</v>
      </c>
      <c r="P7244" s="3">
        <v>0.83799999999999997</v>
      </c>
      <c r="Q7244" s="3">
        <v>0.93500000000000005</v>
      </c>
      <c r="R7244" s="3">
        <v>1.0669999999999999</v>
      </c>
      <c r="S7244" s="3">
        <v>1.226</v>
      </c>
      <c r="T7244" s="3">
        <v>1.4139999999999999</v>
      </c>
      <c r="U7244" s="3">
        <v>1.512</v>
      </c>
      <c r="V7244" s="3">
        <v>1.6279999999999999</v>
      </c>
      <c r="W7244" s="3">
        <v>1.667</v>
      </c>
      <c r="X7244" s="3">
        <v>1.75</v>
      </c>
      <c r="Y7244" s="3">
        <v>1.8540000000000001</v>
      </c>
      <c r="Z7244" s="3">
        <v>1.913</v>
      </c>
      <c r="AA7244" s="3">
        <v>1.988</v>
      </c>
      <c r="AB7244" s="3">
        <v>2.1419999999999999</v>
      </c>
      <c r="AC7244" s="3">
        <v>2.23</v>
      </c>
      <c r="AD7244" s="3">
        <v>2.2269999999999999</v>
      </c>
      <c r="AE7244" s="3">
        <v>2.1589999999999998</v>
      </c>
      <c r="AF7244" s="3">
        <v>2.2250000000000001</v>
      </c>
      <c r="AG7244" s="3">
        <v>2.4319999999999999</v>
      </c>
      <c r="AH7244" s="3">
        <v>2.617</v>
      </c>
      <c r="AI7244" s="3">
        <v>2.8220000000000001</v>
      </c>
      <c r="AJ7244" s="3">
        <v>3.1589999999999998</v>
      </c>
      <c r="AK7244" s="3">
        <v>3.452</v>
      </c>
      <c r="AL7244" s="3">
        <v>3.4489999999999998</v>
      </c>
      <c r="AM7244" s="3">
        <v>3.49</v>
      </c>
      <c r="AN7244" s="3">
        <v>3.7690000000000001</v>
      </c>
      <c r="AO7244" s="3">
        <v>3.8809999999999998</v>
      </c>
      <c r="AP7244" s="3">
        <v>3.9020000000000001</v>
      </c>
      <c r="AQ7244" s="3">
        <v>4</v>
      </c>
      <c r="AR7244" s="3">
        <v>4.1660000000000004</v>
      </c>
      <c r="AS7244" s="3">
        <v>4.3949999999999996</v>
      </c>
      <c r="AT7244" s="3">
        <v>4.4660000000000002</v>
      </c>
      <c r="AU7244" s="3">
        <v>4.5999999999999996</v>
      </c>
      <c r="AV7244" s="3">
        <v>4.7859999999999996</v>
      </c>
      <c r="AW7244" s="3">
        <v>4.9729999999999999</v>
      </c>
      <c r="AX7244" s="3">
        <v>5.1559999999999997</v>
      </c>
      <c r="AY7244" s="3">
        <v>5.3360000000000003</v>
      </c>
      <c r="AZ7244" s="3">
        <v>5.5119999999999996</v>
      </c>
      <c r="BA7244">
        <v>5.6859999999999999</v>
      </c>
      <c r="BB7244">
        <v>2016</v>
      </c>
    </row>
    <row r="7245" spans="1:54" hidden="1" x14ac:dyDescent="0.2">
      <c r="A7245">
        <v>362</v>
      </c>
      <c r="B7245" t="s">
        <v>390</v>
      </c>
      <c r="C7245" t="s">
        <v>224</v>
      </c>
      <c r="D7245" t="s">
        <v>389</v>
      </c>
      <c r="E7245" t="s">
        <v>219</v>
      </c>
      <c r="F7245" t="s">
        <v>218</v>
      </c>
      <c r="G7245" t="s">
        <v>223</v>
      </c>
      <c r="H7245" t="s">
        <v>222</v>
      </c>
      <c r="I7245" t="s">
        <v>1738</v>
      </c>
      <c r="J7245" s="3" t="s">
        <v>215</v>
      </c>
      <c r="K7245" s="3" t="s">
        <v>215</v>
      </c>
      <c r="L7245" s="3" t="s">
        <v>215</v>
      </c>
      <c r="M7245" s="3" t="s">
        <v>215</v>
      </c>
      <c r="N7245" s="3" t="s">
        <v>215</v>
      </c>
      <c r="O7245" s="3" t="s">
        <v>215</v>
      </c>
      <c r="P7245" s="3" t="s">
        <v>215</v>
      </c>
      <c r="Q7245" s="3" t="s">
        <v>215</v>
      </c>
      <c r="R7245" s="3" t="s">
        <v>215</v>
      </c>
      <c r="S7245" s="3" t="s">
        <v>215</v>
      </c>
      <c r="T7245" s="3" t="s">
        <v>215</v>
      </c>
      <c r="U7245" s="3" t="s">
        <v>215</v>
      </c>
      <c r="V7245" s="3" t="s">
        <v>215</v>
      </c>
      <c r="W7245" s="3" t="s">
        <v>215</v>
      </c>
      <c r="X7245" s="3" t="s">
        <v>215</v>
      </c>
      <c r="Y7245" s="3" t="s">
        <v>215</v>
      </c>
      <c r="Z7245" s="3" t="s">
        <v>215</v>
      </c>
      <c r="AA7245" s="3" t="s">
        <v>215</v>
      </c>
      <c r="AB7245" s="3" t="s">
        <v>215</v>
      </c>
      <c r="AC7245" s="3" t="s">
        <v>215</v>
      </c>
      <c r="AD7245" s="3" t="s">
        <v>215</v>
      </c>
      <c r="AE7245" s="3" t="s">
        <v>215</v>
      </c>
      <c r="AF7245" s="3" t="s">
        <v>215</v>
      </c>
      <c r="AG7245" s="3" t="s">
        <v>215</v>
      </c>
      <c r="AH7245" s="3" t="s">
        <v>215</v>
      </c>
      <c r="AI7245" s="3" t="s">
        <v>215</v>
      </c>
      <c r="AJ7245" s="3" t="s">
        <v>215</v>
      </c>
      <c r="AK7245" s="3" t="s">
        <v>215</v>
      </c>
      <c r="AL7245" s="3" t="s">
        <v>215</v>
      </c>
      <c r="AM7245" s="3" t="s">
        <v>215</v>
      </c>
      <c r="AN7245" s="3" t="s">
        <v>215</v>
      </c>
      <c r="AO7245" s="3" t="s">
        <v>215</v>
      </c>
      <c r="AP7245" s="3" t="s">
        <v>215</v>
      </c>
      <c r="AQ7245" s="3" t="s">
        <v>215</v>
      </c>
      <c r="AR7245" s="3">
        <v>5.1999999999999998E-2</v>
      </c>
      <c r="AS7245" s="3">
        <v>0.112</v>
      </c>
      <c r="AT7245" s="3">
        <v>-3.1E-2</v>
      </c>
      <c r="AU7245" s="3">
        <v>6.0000000000000001E-3</v>
      </c>
      <c r="AV7245" s="3">
        <v>-1.7000000000000001E-2</v>
      </c>
      <c r="AW7245" s="3">
        <v>-0.01</v>
      </c>
      <c r="AX7245" s="3">
        <v>-8.9999999999999993E-3</v>
      </c>
      <c r="AY7245" s="3">
        <v>0.01</v>
      </c>
      <c r="AZ7245" s="3">
        <v>-3.0000000000000001E-3</v>
      </c>
      <c r="BA7245">
        <v>-2E-3</v>
      </c>
      <c r="BB7245">
        <v>2016</v>
      </c>
    </row>
    <row r="7246" spans="1:54" hidden="1" x14ac:dyDescent="0.2">
      <c r="A7246">
        <v>362</v>
      </c>
      <c r="B7246" t="s">
        <v>390</v>
      </c>
      <c r="C7246" t="s">
        <v>220</v>
      </c>
      <c r="D7246" t="s">
        <v>389</v>
      </c>
      <c r="E7246" t="s">
        <v>219</v>
      </c>
      <c r="F7246" t="s">
        <v>218</v>
      </c>
      <c r="G7246" t="s">
        <v>217</v>
      </c>
      <c r="I7246" t="s">
        <v>216</v>
      </c>
      <c r="J7246" s="3" t="s">
        <v>215</v>
      </c>
      <c r="K7246" s="3" t="s">
        <v>215</v>
      </c>
      <c r="L7246" s="3" t="s">
        <v>215</v>
      </c>
      <c r="M7246" s="3" t="s">
        <v>215</v>
      </c>
      <c r="N7246" s="3" t="s">
        <v>215</v>
      </c>
      <c r="O7246" s="3" t="s">
        <v>215</v>
      </c>
      <c r="P7246" s="3" t="s">
        <v>215</v>
      </c>
      <c r="Q7246" s="3" t="s">
        <v>215</v>
      </c>
      <c r="R7246" s="3" t="s">
        <v>215</v>
      </c>
      <c r="S7246" s="3" t="s">
        <v>215</v>
      </c>
      <c r="T7246" s="3" t="s">
        <v>215</v>
      </c>
      <c r="U7246" s="3" t="s">
        <v>215</v>
      </c>
      <c r="V7246" s="3" t="s">
        <v>215</v>
      </c>
      <c r="W7246" s="3" t="s">
        <v>215</v>
      </c>
      <c r="X7246" s="3" t="s">
        <v>215</v>
      </c>
      <c r="Y7246" s="3" t="s">
        <v>215</v>
      </c>
      <c r="Z7246" s="3" t="s">
        <v>215</v>
      </c>
      <c r="AA7246" s="3" t="s">
        <v>215</v>
      </c>
      <c r="AB7246" s="3" t="s">
        <v>215</v>
      </c>
      <c r="AC7246" s="3" t="s">
        <v>215</v>
      </c>
      <c r="AD7246" s="3" t="s">
        <v>215</v>
      </c>
      <c r="AE7246" s="3" t="s">
        <v>215</v>
      </c>
      <c r="AF7246" s="3" t="s">
        <v>215</v>
      </c>
      <c r="AG7246" s="3" t="s">
        <v>215</v>
      </c>
      <c r="AH7246" s="3" t="s">
        <v>215</v>
      </c>
      <c r="AI7246" s="3" t="s">
        <v>215</v>
      </c>
      <c r="AJ7246" s="3" t="s">
        <v>215</v>
      </c>
      <c r="AK7246" s="3" t="s">
        <v>215</v>
      </c>
      <c r="AL7246" s="3" t="s">
        <v>215</v>
      </c>
      <c r="AM7246" s="3" t="s">
        <v>215</v>
      </c>
      <c r="AN7246" s="3" t="s">
        <v>215</v>
      </c>
      <c r="AO7246" s="3" t="s">
        <v>215</v>
      </c>
      <c r="AP7246" s="3" t="s">
        <v>215</v>
      </c>
      <c r="AQ7246" s="3" t="s">
        <v>215</v>
      </c>
      <c r="AR7246" s="3">
        <v>3.4180000000000001</v>
      </c>
      <c r="AS7246" s="3">
        <v>6.9160000000000004</v>
      </c>
      <c r="AT7246" s="3">
        <v>-1.901</v>
      </c>
      <c r="AU7246" s="3">
        <v>0.34899999999999998</v>
      </c>
      <c r="AV7246" s="3">
        <v>-0.96199999999999997</v>
      </c>
      <c r="AW7246" s="3">
        <v>-0.55900000000000005</v>
      </c>
      <c r="AX7246" s="3">
        <v>-0.45100000000000001</v>
      </c>
      <c r="AY7246" s="3">
        <v>0.505</v>
      </c>
      <c r="AZ7246" s="3">
        <v>-0.14299999999999999</v>
      </c>
      <c r="BA7246">
        <v>-0.108</v>
      </c>
      <c r="BB7246">
        <v>2016</v>
      </c>
    </row>
    <row r="7247" spans="1:54" x14ac:dyDescent="0.2">
      <c r="A7247">
        <v>364</v>
      </c>
      <c r="B7247" t="s">
        <v>388</v>
      </c>
      <c r="C7247" t="s">
        <v>352</v>
      </c>
      <c r="D7247" t="s">
        <v>387</v>
      </c>
      <c r="E7247" t="s">
        <v>349</v>
      </c>
      <c r="F7247" t="s">
        <v>351</v>
      </c>
      <c r="G7247" t="s">
        <v>225</v>
      </c>
      <c r="H7247" t="s">
        <v>222</v>
      </c>
      <c r="I7247" t="s">
        <v>1739</v>
      </c>
      <c r="J7247" s="3">
        <v>0.499</v>
      </c>
      <c r="K7247" s="3">
        <v>0.51900000000000002</v>
      </c>
      <c r="L7247" s="3">
        <v>0.53200000000000003</v>
      </c>
      <c r="M7247" s="3">
        <v>0.54900000000000004</v>
      </c>
      <c r="N7247" s="3">
        <v>0.57799999999999996</v>
      </c>
      <c r="O7247" s="3">
        <v>0.60299999999999998</v>
      </c>
      <c r="P7247" s="3">
        <v>0.63600000000000001</v>
      </c>
      <c r="Q7247" s="3">
        <v>0.64</v>
      </c>
      <c r="R7247" s="3">
        <v>0.72399999999999998</v>
      </c>
      <c r="S7247" s="3">
        <v>0.748</v>
      </c>
      <c r="T7247" s="3">
        <v>0.78400000000000003</v>
      </c>
      <c r="U7247" s="3">
        <v>0.80100000000000005</v>
      </c>
      <c r="V7247" s="3">
        <v>0.85799999999999998</v>
      </c>
      <c r="W7247" s="3">
        <v>0.88900000000000001</v>
      </c>
      <c r="X7247" s="3">
        <v>0.878</v>
      </c>
      <c r="Y7247" s="3">
        <v>0.93799999999999994</v>
      </c>
      <c r="Z7247" s="3">
        <v>0.94799999999999995</v>
      </c>
      <c r="AA7247" s="3">
        <v>0.98299999999999998</v>
      </c>
      <c r="AB7247" s="3">
        <v>1.0269999999999999</v>
      </c>
      <c r="AC7247" s="3">
        <v>1.0489999999999999</v>
      </c>
      <c r="AD7247" s="3">
        <v>1.0680000000000001</v>
      </c>
      <c r="AE7247" s="3">
        <v>1.0860000000000001</v>
      </c>
      <c r="AF7247" s="3">
        <v>1.1519999999999999</v>
      </c>
      <c r="AG7247" s="3">
        <v>1.2370000000000001</v>
      </c>
      <c r="AH7247" s="3">
        <v>1.294</v>
      </c>
      <c r="AI7247" s="3">
        <v>1.333</v>
      </c>
      <c r="AJ7247" s="3">
        <v>1.413</v>
      </c>
      <c r="AK7247" s="3">
        <v>1.4570000000000001</v>
      </c>
      <c r="AL7247" s="3">
        <v>1.4490000000000001</v>
      </c>
      <c r="AM7247" s="3">
        <v>1.42</v>
      </c>
      <c r="AN7247" s="3">
        <v>1.387</v>
      </c>
      <c r="AO7247" s="3">
        <v>1.39</v>
      </c>
      <c r="AP7247" s="3">
        <v>1.4079999999999999</v>
      </c>
      <c r="AQ7247" s="3">
        <v>1.4430000000000001</v>
      </c>
      <c r="AR7247" s="3">
        <v>1.4470000000000001</v>
      </c>
      <c r="AS7247" s="3">
        <v>1.4590000000000001</v>
      </c>
      <c r="AT7247" s="3">
        <v>1.4710000000000001</v>
      </c>
      <c r="AU7247" s="3">
        <v>1.4850000000000001</v>
      </c>
      <c r="AV7247" s="3">
        <v>1.516</v>
      </c>
      <c r="AW7247" s="3">
        <v>1.5549999999999999</v>
      </c>
      <c r="AX7247" s="3">
        <v>1.5980000000000001</v>
      </c>
      <c r="AY7247" s="3">
        <v>1.6459999999999999</v>
      </c>
      <c r="AZ7247" s="3">
        <v>1.696</v>
      </c>
      <c r="BA7247">
        <v>1.7430000000000001</v>
      </c>
      <c r="BB7247">
        <v>2016</v>
      </c>
    </row>
    <row r="7248" spans="1:54" hidden="1" x14ac:dyDescent="0.2">
      <c r="A7248">
        <v>364</v>
      </c>
      <c r="B7248" t="s">
        <v>388</v>
      </c>
      <c r="C7248" t="s">
        <v>350</v>
      </c>
      <c r="D7248" t="s">
        <v>387</v>
      </c>
      <c r="E7248" t="s">
        <v>349</v>
      </c>
      <c r="F7248" t="s">
        <v>348</v>
      </c>
      <c r="G7248" t="s">
        <v>275</v>
      </c>
      <c r="I7248" t="s">
        <v>347</v>
      </c>
      <c r="J7248" s="3">
        <v>2.91</v>
      </c>
      <c r="K7248" s="3">
        <v>3.8780000000000001</v>
      </c>
      <c r="L7248" s="3">
        <v>2.5790000000000002</v>
      </c>
      <c r="M7248" s="3">
        <v>3.2170000000000001</v>
      </c>
      <c r="N7248" s="3">
        <v>5.3040000000000003</v>
      </c>
      <c r="O7248" s="3">
        <v>4.2709999999999999</v>
      </c>
      <c r="P7248" s="3">
        <v>5.4050000000000002</v>
      </c>
      <c r="Q7248" s="3">
        <v>0.65</v>
      </c>
      <c r="R7248" s="3">
        <v>13.167999999999999</v>
      </c>
      <c r="S7248" s="3">
        <v>3.2730000000000001</v>
      </c>
      <c r="T7248" s="3">
        <v>4.806</v>
      </c>
      <c r="U7248" s="3">
        <v>2.2210000000000001</v>
      </c>
      <c r="V7248" s="3">
        <v>7.0970000000000004</v>
      </c>
      <c r="W7248" s="3">
        <v>3.589</v>
      </c>
      <c r="X7248" s="3">
        <v>-1.165</v>
      </c>
      <c r="Y7248" s="3">
        <v>6.798</v>
      </c>
      <c r="Z7248" s="3">
        <v>1.06</v>
      </c>
      <c r="AA7248" s="3">
        <v>3.7410000000000001</v>
      </c>
      <c r="AB7248" s="3">
        <v>4.4589999999999996</v>
      </c>
      <c r="AC7248" s="3">
        <v>2.1070000000000002</v>
      </c>
      <c r="AD7248" s="3">
        <v>1.806</v>
      </c>
      <c r="AE7248" s="3">
        <v>1.6619999999999999</v>
      </c>
      <c r="AF7248" s="3">
        <v>6.1260000000000003</v>
      </c>
      <c r="AG7248" s="3">
        <v>7.3440000000000003</v>
      </c>
      <c r="AH7248" s="3">
        <v>4.609</v>
      </c>
      <c r="AI7248" s="3">
        <v>3.0249999999999999</v>
      </c>
      <c r="AJ7248" s="3">
        <v>6.0380000000000003</v>
      </c>
      <c r="AK7248" s="3">
        <v>3.0640000000000001</v>
      </c>
      <c r="AL7248" s="3">
        <v>-0.54600000000000004</v>
      </c>
      <c r="AM7248" s="3">
        <v>-2</v>
      </c>
      <c r="AN7248" s="3">
        <v>-2.331</v>
      </c>
      <c r="AO7248" s="3">
        <v>0.247</v>
      </c>
      <c r="AP7248" s="3">
        <v>1.2989999999999999</v>
      </c>
      <c r="AQ7248" s="3">
        <v>2.4900000000000002</v>
      </c>
      <c r="AR7248" s="3">
        <v>0.25900000000000001</v>
      </c>
      <c r="AS7248" s="3">
        <v>0.86299999999999999</v>
      </c>
      <c r="AT7248" s="3">
        <v>0.81499999999999995</v>
      </c>
      <c r="AU7248" s="3">
        <v>0.97499999999999998</v>
      </c>
      <c r="AV7248" s="3">
        <v>2.069</v>
      </c>
      <c r="AW7248" s="3">
        <v>2.5310000000000001</v>
      </c>
      <c r="AX7248" s="3">
        <v>2.7789999999999999</v>
      </c>
      <c r="AY7248" s="3">
        <v>3.0219999999999998</v>
      </c>
      <c r="AZ7248" s="3">
        <v>3.0289999999999999</v>
      </c>
      <c r="BA7248">
        <v>2.782</v>
      </c>
      <c r="BB7248">
        <v>2016</v>
      </c>
    </row>
    <row r="7249" spans="1:54" hidden="1" x14ac:dyDescent="0.2">
      <c r="A7249">
        <v>364</v>
      </c>
      <c r="B7249" t="s">
        <v>388</v>
      </c>
      <c r="C7249" t="s">
        <v>346</v>
      </c>
      <c r="D7249" t="s">
        <v>387</v>
      </c>
      <c r="E7249" t="s">
        <v>342</v>
      </c>
      <c r="F7249" t="s">
        <v>345</v>
      </c>
      <c r="G7249" t="s">
        <v>225</v>
      </c>
      <c r="H7249" t="s">
        <v>222</v>
      </c>
      <c r="I7249" t="s">
        <v>1739</v>
      </c>
      <c r="J7249" s="3">
        <v>0.222</v>
      </c>
      <c r="K7249" s="3">
        <v>0.27600000000000002</v>
      </c>
      <c r="L7249" s="3">
        <v>0.307</v>
      </c>
      <c r="M7249" s="3">
        <v>0.33</v>
      </c>
      <c r="N7249" s="3">
        <v>0.36499999999999999</v>
      </c>
      <c r="O7249" s="3">
        <v>0.39300000000000002</v>
      </c>
      <c r="P7249" s="3">
        <v>0.434</v>
      </c>
      <c r="Q7249" s="3">
        <v>0.47399999999999998</v>
      </c>
      <c r="R7249" s="3">
        <v>0.54200000000000004</v>
      </c>
      <c r="S7249" s="3">
        <v>0.57999999999999996</v>
      </c>
      <c r="T7249" s="3">
        <v>0.64900000000000002</v>
      </c>
      <c r="U7249" s="3">
        <v>0.68799999999999994</v>
      </c>
      <c r="V7249" s="3">
        <v>0.75</v>
      </c>
      <c r="W7249" s="3">
        <v>0.77300000000000002</v>
      </c>
      <c r="X7249" s="3">
        <v>0.78100000000000003</v>
      </c>
      <c r="Y7249" s="3">
        <v>0.85299999999999998</v>
      </c>
      <c r="Z7249" s="3">
        <v>0.89500000000000002</v>
      </c>
      <c r="AA7249" s="3">
        <v>0.93899999999999995</v>
      </c>
      <c r="AB7249" s="3">
        <v>1.0089999999999999</v>
      </c>
      <c r="AC7249" s="3">
        <v>1.0549999999999999</v>
      </c>
      <c r="AD7249" s="3">
        <v>1.07</v>
      </c>
      <c r="AE7249" s="3">
        <v>1.161</v>
      </c>
      <c r="AF7249" s="3">
        <v>1.2470000000000001</v>
      </c>
      <c r="AG7249" s="3">
        <v>1.3009999999999999</v>
      </c>
      <c r="AH7249" s="3">
        <v>1.409</v>
      </c>
      <c r="AI7249" s="3">
        <v>1.4870000000000001</v>
      </c>
      <c r="AJ7249" s="3">
        <v>1.65</v>
      </c>
      <c r="AK7249" s="3">
        <v>1.76</v>
      </c>
      <c r="AL7249" s="3">
        <v>1.8779999999999999</v>
      </c>
      <c r="AM7249" s="3">
        <v>1.8220000000000001</v>
      </c>
      <c r="AN7249" s="3">
        <v>1.839</v>
      </c>
      <c r="AO7249" s="3">
        <v>1.8260000000000001</v>
      </c>
      <c r="AP7249" s="3">
        <v>1.871</v>
      </c>
      <c r="AQ7249" s="3">
        <v>1.9470000000000001</v>
      </c>
      <c r="AR7249" s="3">
        <v>1.9630000000000001</v>
      </c>
      <c r="AS7249" s="3">
        <v>2.0390000000000001</v>
      </c>
      <c r="AT7249" s="3">
        <v>2.0790000000000002</v>
      </c>
      <c r="AU7249" s="3">
        <v>2.1640000000000001</v>
      </c>
      <c r="AV7249" s="3">
        <v>2.2549999999999999</v>
      </c>
      <c r="AW7249" s="3">
        <v>2.3530000000000002</v>
      </c>
      <c r="AX7249" s="3">
        <v>2.4540000000000002</v>
      </c>
      <c r="AY7249" s="3">
        <v>2.5659999999999998</v>
      </c>
      <c r="AZ7249" s="3">
        <v>2.6789999999999998</v>
      </c>
      <c r="BA7249">
        <v>2.7959999999999998</v>
      </c>
      <c r="BB7249">
        <v>2016</v>
      </c>
    </row>
    <row r="7250" spans="1:54" hidden="1" x14ac:dyDescent="0.2">
      <c r="A7250">
        <v>364</v>
      </c>
      <c r="B7250" t="s">
        <v>388</v>
      </c>
      <c r="C7250" t="s">
        <v>344</v>
      </c>
      <c r="D7250" t="s">
        <v>387</v>
      </c>
      <c r="E7250" t="s">
        <v>342</v>
      </c>
      <c r="F7250" t="s">
        <v>343</v>
      </c>
      <c r="G7250" t="s">
        <v>223</v>
      </c>
      <c r="H7250" t="s">
        <v>222</v>
      </c>
      <c r="I7250" t="s">
        <v>310</v>
      </c>
      <c r="J7250" s="3">
        <v>8.2000000000000003E-2</v>
      </c>
      <c r="K7250" s="3">
        <v>0.10199999999999999</v>
      </c>
      <c r="L7250" s="3">
        <v>0.114</v>
      </c>
      <c r="M7250" s="3">
        <v>0.122</v>
      </c>
      <c r="N7250" s="3">
        <v>0.13500000000000001</v>
      </c>
      <c r="O7250" s="3">
        <v>0.14599999999999999</v>
      </c>
      <c r="P7250" s="3">
        <v>0.161</v>
      </c>
      <c r="Q7250" s="3">
        <v>0.17599999999999999</v>
      </c>
      <c r="R7250" s="3">
        <v>0.20100000000000001</v>
      </c>
      <c r="S7250" s="3">
        <v>0.215</v>
      </c>
      <c r="T7250" s="3">
        <v>0.24</v>
      </c>
      <c r="U7250" s="3">
        <v>0.255</v>
      </c>
      <c r="V7250" s="3">
        <v>0.27800000000000002</v>
      </c>
      <c r="W7250" s="3">
        <v>0.28599999999999998</v>
      </c>
      <c r="X7250" s="3">
        <v>0.28899999999999998</v>
      </c>
      <c r="Y7250" s="3">
        <v>0.316</v>
      </c>
      <c r="Z7250" s="3">
        <v>0.33100000000000002</v>
      </c>
      <c r="AA7250" s="3">
        <v>0.34799999999999998</v>
      </c>
      <c r="AB7250" s="3">
        <v>0.374</v>
      </c>
      <c r="AC7250" s="3">
        <v>0.39100000000000001</v>
      </c>
      <c r="AD7250" s="3">
        <v>0.39600000000000002</v>
      </c>
      <c r="AE7250" s="3">
        <v>0.43</v>
      </c>
      <c r="AF7250" s="3">
        <v>0.46200000000000002</v>
      </c>
      <c r="AG7250" s="3">
        <v>0.48199999999999998</v>
      </c>
      <c r="AH7250" s="3">
        <v>0.52200000000000002</v>
      </c>
      <c r="AI7250" s="3">
        <v>0.55100000000000005</v>
      </c>
      <c r="AJ7250" s="3">
        <v>0.61099999999999999</v>
      </c>
      <c r="AK7250" s="3">
        <v>0.65200000000000002</v>
      </c>
      <c r="AL7250" s="3">
        <v>0.69499999999999995</v>
      </c>
      <c r="AM7250" s="3">
        <v>0.67500000000000004</v>
      </c>
      <c r="AN7250" s="3">
        <v>0.68100000000000005</v>
      </c>
      <c r="AO7250" s="3">
        <v>0.67600000000000005</v>
      </c>
      <c r="AP7250" s="3">
        <v>0.69299999999999995</v>
      </c>
      <c r="AQ7250" s="3">
        <v>0.72099999999999997</v>
      </c>
      <c r="AR7250" s="3">
        <v>0.72699999999999998</v>
      </c>
      <c r="AS7250" s="3">
        <v>0.755</v>
      </c>
      <c r="AT7250" s="3">
        <v>0.77</v>
      </c>
      <c r="AU7250" s="3">
        <v>0.80100000000000005</v>
      </c>
      <c r="AV7250" s="3">
        <v>0.83499999999999996</v>
      </c>
      <c r="AW7250" s="3">
        <v>0.871</v>
      </c>
      <c r="AX7250" s="3">
        <v>0.90900000000000003</v>
      </c>
      <c r="AY7250" s="3">
        <v>0.95099999999999996</v>
      </c>
      <c r="AZ7250" s="3">
        <v>0.99199999999999999</v>
      </c>
      <c r="BA7250">
        <v>1.036</v>
      </c>
      <c r="BB7250">
        <v>2016</v>
      </c>
    </row>
    <row r="7251" spans="1:54" hidden="1" x14ac:dyDescent="0.2">
      <c r="A7251">
        <v>364</v>
      </c>
      <c r="B7251" t="s">
        <v>388</v>
      </c>
      <c r="C7251" t="s">
        <v>213</v>
      </c>
      <c r="D7251" t="s">
        <v>387</v>
      </c>
      <c r="E7251" t="s">
        <v>342</v>
      </c>
      <c r="F7251" s="3" t="s">
        <v>341</v>
      </c>
      <c r="G7251" t="s">
        <v>323</v>
      </c>
      <c r="H7251" t="s">
        <v>222</v>
      </c>
      <c r="I7251" t="s">
        <v>310</v>
      </c>
      <c r="J7251">
        <v>0.16700000000000001</v>
      </c>
      <c r="K7251">
        <v>0.189</v>
      </c>
      <c r="L7251">
        <v>0.20599999999999999</v>
      </c>
      <c r="M7251">
        <v>0.221</v>
      </c>
      <c r="N7251">
        <v>0.24099999999999999</v>
      </c>
      <c r="O7251">
        <v>0.25900000000000001</v>
      </c>
      <c r="P7251">
        <v>0.27900000000000003</v>
      </c>
      <c r="Q7251">
        <v>0.28799999999999998</v>
      </c>
      <c r="R7251">
        <v>0.33700000000000002</v>
      </c>
      <c r="S7251">
        <v>0.36199999999999999</v>
      </c>
      <c r="T7251">
        <v>0.39300000000000002</v>
      </c>
      <c r="U7251">
        <v>0.41499999999999998</v>
      </c>
      <c r="V7251">
        <v>0.45500000000000002</v>
      </c>
      <c r="W7251">
        <v>0.48299999999999998</v>
      </c>
      <c r="X7251">
        <v>0.48699999999999999</v>
      </c>
      <c r="Y7251">
        <v>0.53100000000000003</v>
      </c>
      <c r="Z7251">
        <v>0.54600000000000004</v>
      </c>
      <c r="AA7251">
        <v>0.57699999999999996</v>
      </c>
      <c r="AB7251">
        <v>0.60899999999999999</v>
      </c>
      <c r="AC7251">
        <v>0.63100000000000001</v>
      </c>
      <c r="AD7251">
        <v>0.65700000000000003</v>
      </c>
      <c r="AE7251">
        <v>0.68300000000000005</v>
      </c>
      <c r="AF7251">
        <v>0.73599999999999999</v>
      </c>
      <c r="AG7251">
        <v>0.80600000000000005</v>
      </c>
      <c r="AH7251">
        <v>0.86699999999999999</v>
      </c>
      <c r="AI7251">
        <v>0.92200000000000004</v>
      </c>
      <c r="AJ7251">
        <v>1.0069999999999999</v>
      </c>
      <c r="AK7251">
        <v>1.0660000000000001</v>
      </c>
      <c r="AL7251">
        <v>1.081</v>
      </c>
      <c r="AM7251">
        <v>1.0669999999999999</v>
      </c>
      <c r="AN7251">
        <v>1.0549999999999999</v>
      </c>
      <c r="AO7251">
        <v>1.079</v>
      </c>
      <c r="AP7251">
        <v>1.1140000000000001</v>
      </c>
      <c r="AQ7251">
        <v>1.1599999999999999</v>
      </c>
      <c r="AR7251">
        <v>1.1839999999999999</v>
      </c>
      <c r="AS7251">
        <v>1.2070000000000001</v>
      </c>
      <c r="AT7251">
        <v>1.232</v>
      </c>
      <c r="AU7251">
        <v>1.266</v>
      </c>
      <c r="AV7251">
        <v>1.3220000000000001</v>
      </c>
      <c r="AW7251">
        <v>1.385</v>
      </c>
      <c r="AX7251">
        <v>1.4510000000000001</v>
      </c>
      <c r="AY7251">
        <v>1.524</v>
      </c>
      <c r="AZ7251">
        <v>1.597</v>
      </c>
      <c r="BA7251">
        <v>1.67</v>
      </c>
      <c r="BB7251">
        <v>2016</v>
      </c>
    </row>
    <row r="7252" spans="1:54" hidden="1" x14ac:dyDescent="0.2">
      <c r="A7252">
        <v>364</v>
      </c>
      <c r="B7252" t="s">
        <v>388</v>
      </c>
      <c r="C7252" t="s">
        <v>340</v>
      </c>
      <c r="D7252" t="s">
        <v>387</v>
      </c>
      <c r="E7252" t="s">
        <v>339</v>
      </c>
      <c r="F7252" t="s">
        <v>338</v>
      </c>
      <c r="G7252" t="s">
        <v>295</v>
      </c>
      <c r="I7252" t="s">
        <v>337</v>
      </c>
      <c r="J7252" s="3">
        <v>44.527000000000001</v>
      </c>
      <c r="K7252" s="3">
        <v>53.143000000000001</v>
      </c>
      <c r="L7252" s="3">
        <v>57.731000000000002</v>
      </c>
      <c r="M7252" s="3">
        <v>60.109000000000002</v>
      </c>
      <c r="N7252" s="3">
        <v>63.043999999999997</v>
      </c>
      <c r="O7252" s="3">
        <v>65.215999999999994</v>
      </c>
      <c r="P7252" s="3">
        <v>68.331000000000003</v>
      </c>
      <c r="Q7252" s="3">
        <v>74.108999999999995</v>
      </c>
      <c r="R7252" s="3">
        <v>74.864000000000004</v>
      </c>
      <c r="S7252" s="3">
        <v>77.552999999999997</v>
      </c>
      <c r="T7252" s="3">
        <v>82.825000000000003</v>
      </c>
      <c r="U7252" s="3">
        <v>85.902000000000001</v>
      </c>
      <c r="V7252" s="3">
        <v>87.488</v>
      </c>
      <c r="W7252" s="3">
        <v>86.995000000000005</v>
      </c>
      <c r="X7252" s="3">
        <v>88.983000000000004</v>
      </c>
      <c r="Y7252" s="3">
        <v>90.968000000000004</v>
      </c>
      <c r="Z7252" s="3">
        <v>94.423000000000002</v>
      </c>
      <c r="AA7252" s="3">
        <v>95.489000000000004</v>
      </c>
      <c r="AB7252" s="3">
        <v>98.206999999999994</v>
      </c>
      <c r="AC7252" s="3">
        <v>100.58199999999999</v>
      </c>
      <c r="AD7252" s="3">
        <v>100.2</v>
      </c>
      <c r="AE7252" s="3">
        <v>106.96299999999999</v>
      </c>
      <c r="AF7252" s="3">
        <v>108.253</v>
      </c>
      <c r="AG7252" s="3">
        <v>105.196</v>
      </c>
      <c r="AH7252" s="3">
        <v>108.94499999999999</v>
      </c>
      <c r="AI7252" s="3">
        <v>111.572</v>
      </c>
      <c r="AJ7252" s="3">
        <v>116.721</v>
      </c>
      <c r="AK7252" s="3">
        <v>120.834</v>
      </c>
      <c r="AL7252" s="3">
        <v>129.62200000000001</v>
      </c>
      <c r="AM7252" s="3">
        <v>128.36699999999999</v>
      </c>
      <c r="AN7252" s="3">
        <v>132.65799999999999</v>
      </c>
      <c r="AO7252" s="3">
        <v>131.34100000000001</v>
      </c>
      <c r="AP7252" s="3">
        <v>132.87899999999999</v>
      </c>
      <c r="AQ7252" s="3">
        <v>134.941</v>
      </c>
      <c r="AR7252" s="3">
        <v>135.715</v>
      </c>
      <c r="AS7252" s="3">
        <v>139.72999999999999</v>
      </c>
      <c r="AT7252" s="3">
        <v>141.28800000000001</v>
      </c>
      <c r="AU7252" s="3">
        <v>145.65199999999999</v>
      </c>
      <c r="AV7252" s="3">
        <v>148.71600000000001</v>
      </c>
      <c r="AW7252" s="3">
        <v>151.33600000000001</v>
      </c>
      <c r="AX7252" s="3">
        <v>153.607</v>
      </c>
      <c r="AY7252" s="3">
        <v>155.91300000000001</v>
      </c>
      <c r="AZ7252" s="3">
        <v>157.96100000000001</v>
      </c>
      <c r="BA7252">
        <v>160.41900000000001</v>
      </c>
      <c r="BB7252">
        <v>2016</v>
      </c>
    </row>
    <row r="7253" spans="1:54" hidden="1" x14ac:dyDescent="0.2">
      <c r="A7253">
        <v>364</v>
      </c>
      <c r="B7253" t="s">
        <v>388</v>
      </c>
      <c r="C7253" t="s">
        <v>336</v>
      </c>
      <c r="D7253" t="s">
        <v>387</v>
      </c>
      <c r="E7253" t="s">
        <v>333</v>
      </c>
      <c r="F7253" t="s">
        <v>335</v>
      </c>
      <c r="G7253" t="s">
        <v>225</v>
      </c>
      <c r="H7253" t="s">
        <v>322</v>
      </c>
      <c r="I7253" t="s">
        <v>330</v>
      </c>
      <c r="J7253" s="3">
        <v>5115.01</v>
      </c>
      <c r="K7253" s="3">
        <v>5271.22</v>
      </c>
      <c r="L7253" s="3">
        <v>5364.23</v>
      </c>
      <c r="M7253" s="3">
        <v>5492.84</v>
      </c>
      <c r="N7253" s="3">
        <v>5738.2640000000001</v>
      </c>
      <c r="O7253" s="3">
        <v>5935.8670000000002</v>
      </c>
      <c r="P7253" s="3">
        <v>6207.0519999999997</v>
      </c>
      <c r="Q7253" s="3">
        <v>6197.8059999999996</v>
      </c>
      <c r="R7253" s="3">
        <v>6958.29</v>
      </c>
      <c r="S7253" s="3">
        <v>7129.0349999999999</v>
      </c>
      <c r="T7253" s="3">
        <v>7414.3180000000002</v>
      </c>
      <c r="U7253" s="3">
        <v>7520.8379999999997</v>
      </c>
      <c r="V7253" s="3">
        <v>8056.44</v>
      </c>
      <c r="W7253" s="3">
        <v>8347.4930000000004</v>
      </c>
      <c r="X7253" s="3">
        <v>8252.1530000000002</v>
      </c>
      <c r="Y7253" s="3">
        <v>8815.1740000000009</v>
      </c>
      <c r="Z7253" s="3">
        <v>8910.7039999999997</v>
      </c>
      <c r="AA7253" s="3">
        <v>9246.1689999999999</v>
      </c>
      <c r="AB7253" s="3">
        <v>9660.7270000000008</v>
      </c>
      <c r="AC7253" s="3">
        <v>9866.5300000000007</v>
      </c>
      <c r="AD7253" s="3">
        <v>10047.038</v>
      </c>
      <c r="AE7253" s="3">
        <v>10216.338</v>
      </c>
      <c r="AF7253" s="3">
        <v>10793.632</v>
      </c>
      <c r="AG7253" s="3">
        <v>11534.677</v>
      </c>
      <c r="AH7253" s="3">
        <v>12012.802</v>
      </c>
      <c r="AI7253" s="3">
        <v>12321.495000000001</v>
      </c>
      <c r="AJ7253" s="3">
        <v>13007.963</v>
      </c>
      <c r="AK7253" s="3">
        <v>13347.76</v>
      </c>
      <c r="AL7253" s="3">
        <v>13261.659</v>
      </c>
      <c r="AM7253" s="3">
        <v>12983.454</v>
      </c>
      <c r="AN7253" s="3">
        <v>12668.182000000001</v>
      </c>
      <c r="AO7253" s="3">
        <v>12686.795</v>
      </c>
      <c r="AP7253" s="3">
        <v>12838.761</v>
      </c>
      <c r="AQ7253" s="3">
        <v>13145.328</v>
      </c>
      <c r="AR7253" s="3">
        <v>13166.157999999999</v>
      </c>
      <c r="AS7253" s="3">
        <v>13266.47</v>
      </c>
      <c r="AT7253" s="3">
        <v>13361.26</v>
      </c>
      <c r="AU7253" s="3">
        <v>13478</v>
      </c>
      <c r="AV7253" s="3">
        <v>13743.106</v>
      </c>
      <c r="AW7253" s="3">
        <v>14076.924999999999</v>
      </c>
      <c r="AX7253" s="3">
        <v>14453.647999999999</v>
      </c>
      <c r="AY7253" s="3">
        <v>14875.509</v>
      </c>
      <c r="AZ7253" s="3">
        <v>15310.815000000001</v>
      </c>
      <c r="BA7253">
        <v>15721.013999999999</v>
      </c>
      <c r="BB7253">
        <v>2016</v>
      </c>
    </row>
    <row r="7254" spans="1:54" hidden="1" x14ac:dyDescent="0.2">
      <c r="A7254">
        <v>364</v>
      </c>
      <c r="B7254" t="s">
        <v>388</v>
      </c>
      <c r="C7254" t="s">
        <v>334</v>
      </c>
      <c r="D7254" t="s">
        <v>387</v>
      </c>
      <c r="E7254" t="s">
        <v>333</v>
      </c>
      <c r="F7254" t="s">
        <v>332</v>
      </c>
      <c r="G7254" t="s">
        <v>331</v>
      </c>
      <c r="H7254" t="s">
        <v>322</v>
      </c>
      <c r="I7254" t="s">
        <v>330</v>
      </c>
      <c r="J7254" s="3">
        <v>3972.1590000000001</v>
      </c>
      <c r="K7254" s="3">
        <v>4093.4670000000001</v>
      </c>
      <c r="L7254" s="3">
        <v>4165.6949999999997</v>
      </c>
      <c r="M7254" s="3">
        <v>4265.57</v>
      </c>
      <c r="N7254" s="3">
        <v>4456.1589999999997</v>
      </c>
      <c r="O7254" s="3">
        <v>4609.6120000000001</v>
      </c>
      <c r="P7254" s="3">
        <v>4820.2060000000001</v>
      </c>
      <c r="Q7254" s="3">
        <v>4813.0249999999996</v>
      </c>
      <c r="R7254" s="3">
        <v>5403.5929999999998</v>
      </c>
      <c r="S7254" s="3">
        <v>5536.1890000000003</v>
      </c>
      <c r="T7254" s="3">
        <v>5757.7309999999998</v>
      </c>
      <c r="U7254" s="3">
        <v>5840.451</v>
      </c>
      <c r="V7254" s="3">
        <v>6256.3829999999998</v>
      </c>
      <c r="W7254" s="3">
        <v>6482.4059999999999</v>
      </c>
      <c r="X7254" s="3">
        <v>6408.3680000000004</v>
      </c>
      <c r="Y7254" s="3">
        <v>6845.5929999999998</v>
      </c>
      <c r="Z7254" s="3">
        <v>6919.7780000000002</v>
      </c>
      <c r="AA7254" s="3">
        <v>7180.2889999999998</v>
      </c>
      <c r="AB7254" s="3">
        <v>7502.223</v>
      </c>
      <c r="AC7254" s="3">
        <v>7662.0429999999997</v>
      </c>
      <c r="AD7254" s="3">
        <v>7802.22</v>
      </c>
      <c r="AE7254" s="3">
        <v>7933.6930000000002</v>
      </c>
      <c r="AF7254" s="3">
        <v>8382.0020000000004</v>
      </c>
      <c r="AG7254" s="3">
        <v>8957.4740000000002</v>
      </c>
      <c r="AH7254" s="3">
        <v>9328.7720000000008</v>
      </c>
      <c r="AI7254" s="3">
        <v>9568.4930000000004</v>
      </c>
      <c r="AJ7254" s="3">
        <v>10101.583000000001</v>
      </c>
      <c r="AK7254" s="3">
        <v>10365.459000000001</v>
      </c>
      <c r="AL7254" s="3">
        <v>10298.594999999999</v>
      </c>
      <c r="AM7254" s="3">
        <v>10082.549999999999</v>
      </c>
      <c r="AN7254" s="3">
        <v>9837.7199999999993</v>
      </c>
      <c r="AO7254" s="3">
        <v>9852.1740000000009</v>
      </c>
      <c r="AP7254" s="3">
        <v>9970.1859999999997</v>
      </c>
      <c r="AQ7254" s="3">
        <v>10208.255999999999</v>
      </c>
      <c r="AR7254" s="3">
        <v>10224.432000000001</v>
      </c>
      <c r="AS7254" s="3">
        <v>10302.332</v>
      </c>
      <c r="AT7254" s="3">
        <v>10375.941999999999</v>
      </c>
      <c r="AU7254" s="3">
        <v>10466.599</v>
      </c>
      <c r="AV7254" s="3">
        <v>10672.472</v>
      </c>
      <c r="AW7254" s="3">
        <v>10931.706</v>
      </c>
      <c r="AX7254" s="3">
        <v>11224.258</v>
      </c>
      <c r="AY7254" s="3">
        <v>11551.861999999999</v>
      </c>
      <c r="AZ7254" s="3">
        <v>11889.906999999999</v>
      </c>
      <c r="BA7254">
        <v>12208.455</v>
      </c>
      <c r="BB7254">
        <v>2016</v>
      </c>
    </row>
    <row r="7255" spans="1:54" hidden="1" x14ac:dyDescent="0.2">
      <c r="A7255">
        <v>364</v>
      </c>
      <c r="B7255" t="s">
        <v>388</v>
      </c>
      <c r="C7255" t="s">
        <v>329</v>
      </c>
      <c r="D7255" t="s">
        <v>387</v>
      </c>
      <c r="E7255" t="s">
        <v>325</v>
      </c>
      <c r="F7255" t="s">
        <v>328</v>
      </c>
      <c r="G7255" t="s">
        <v>225</v>
      </c>
      <c r="H7255" t="s">
        <v>322</v>
      </c>
      <c r="I7255" t="s">
        <v>321</v>
      </c>
      <c r="J7255" s="3">
        <v>2277.5390000000002</v>
      </c>
      <c r="K7255" s="3">
        <v>2801.3090000000002</v>
      </c>
      <c r="L7255" s="3">
        <v>3096.8389999999999</v>
      </c>
      <c r="M7255" s="3">
        <v>3301.7139999999999</v>
      </c>
      <c r="N7255" s="3">
        <v>3617.6379999999999</v>
      </c>
      <c r="O7255" s="3">
        <v>3871.116</v>
      </c>
      <c r="P7255" s="3">
        <v>4241.3289999999997</v>
      </c>
      <c r="Q7255" s="3">
        <v>4593.1019999999999</v>
      </c>
      <c r="R7255" s="3">
        <v>5209.2359999999999</v>
      </c>
      <c r="S7255" s="3">
        <v>5528.8069999999998</v>
      </c>
      <c r="T7255" s="3">
        <v>6140.9340000000002</v>
      </c>
      <c r="U7255" s="3">
        <v>6460.53</v>
      </c>
      <c r="V7255" s="3">
        <v>7048.42</v>
      </c>
      <c r="W7255" s="3">
        <v>7261.9340000000002</v>
      </c>
      <c r="X7255" s="3">
        <v>7343.0389999999998</v>
      </c>
      <c r="Y7255" s="3">
        <v>8018.973</v>
      </c>
      <c r="Z7255" s="3">
        <v>8413.7659999999996</v>
      </c>
      <c r="AA7255" s="3">
        <v>8829.0290000000005</v>
      </c>
      <c r="AB7255" s="3">
        <v>9487.4869999999992</v>
      </c>
      <c r="AC7255" s="3">
        <v>9923.991</v>
      </c>
      <c r="AD7255" s="3">
        <v>10067.088</v>
      </c>
      <c r="AE7255" s="3">
        <v>10927.749</v>
      </c>
      <c r="AF7255" s="3">
        <v>11684.396000000001</v>
      </c>
      <c r="AG7255" s="3">
        <v>12134.066000000001</v>
      </c>
      <c r="AH7255" s="3">
        <v>13087.368</v>
      </c>
      <c r="AI7255" s="3">
        <v>13747.299000000001</v>
      </c>
      <c r="AJ7255" s="3">
        <v>15182.973</v>
      </c>
      <c r="AK7255" s="3">
        <v>16128.574000000001</v>
      </c>
      <c r="AL7255" s="3">
        <v>17190.084999999999</v>
      </c>
      <c r="AM7255" s="3">
        <v>16666.527999999998</v>
      </c>
      <c r="AN7255" s="3">
        <v>16805.381000000001</v>
      </c>
      <c r="AO7255" s="3">
        <v>16662.990000000002</v>
      </c>
      <c r="AP7255" s="3">
        <v>17060.066999999999</v>
      </c>
      <c r="AQ7255" s="3">
        <v>17738.420999999998</v>
      </c>
      <c r="AR7255" s="3">
        <v>17868.448</v>
      </c>
      <c r="AS7255" s="3">
        <v>18537.243999999999</v>
      </c>
      <c r="AT7255" s="3">
        <v>18877.805</v>
      </c>
      <c r="AU7255" s="3">
        <v>19630.999</v>
      </c>
      <c r="AV7255" s="3">
        <v>20438.235000000001</v>
      </c>
      <c r="AW7255" s="3">
        <v>21303.487000000001</v>
      </c>
      <c r="AX7255" s="3">
        <v>22201.861000000001</v>
      </c>
      <c r="AY7255" s="3">
        <v>23192.780999999999</v>
      </c>
      <c r="AZ7255" s="3">
        <v>24185.167000000001</v>
      </c>
      <c r="BA7255">
        <v>25219.473000000002</v>
      </c>
      <c r="BB7255">
        <v>2016</v>
      </c>
    </row>
    <row r="7256" spans="1:54" hidden="1" x14ac:dyDescent="0.2">
      <c r="A7256">
        <v>364</v>
      </c>
      <c r="B7256" t="s">
        <v>388</v>
      </c>
      <c r="C7256" t="s">
        <v>327</v>
      </c>
      <c r="D7256" t="s">
        <v>387</v>
      </c>
      <c r="E7256" t="s">
        <v>325</v>
      </c>
      <c r="F7256" t="s">
        <v>326</v>
      </c>
      <c r="G7256" t="s">
        <v>223</v>
      </c>
      <c r="H7256" t="s">
        <v>322</v>
      </c>
      <c r="I7256" t="s">
        <v>321</v>
      </c>
      <c r="J7256" s="3">
        <v>843.53300000000002</v>
      </c>
      <c r="K7256" s="3">
        <v>1037.5219999999999</v>
      </c>
      <c r="L7256" s="3">
        <v>1146.9770000000001</v>
      </c>
      <c r="M7256" s="3">
        <v>1222.857</v>
      </c>
      <c r="N7256" s="3">
        <v>1339.866</v>
      </c>
      <c r="O7256" s="3">
        <v>1433.7470000000001</v>
      </c>
      <c r="P7256" s="3">
        <v>1570.8630000000001</v>
      </c>
      <c r="Q7256" s="3">
        <v>1701.1489999999999</v>
      </c>
      <c r="R7256" s="3">
        <v>1929.347</v>
      </c>
      <c r="S7256" s="3">
        <v>2047.7059999999999</v>
      </c>
      <c r="T7256" s="3">
        <v>2274.42</v>
      </c>
      <c r="U7256" s="3">
        <v>2392.7890000000002</v>
      </c>
      <c r="V7256" s="3">
        <v>2610.5259999999998</v>
      </c>
      <c r="W7256" s="3">
        <v>2689.605</v>
      </c>
      <c r="X7256" s="3">
        <v>2719.6439999999998</v>
      </c>
      <c r="Y7256" s="3">
        <v>2969.99</v>
      </c>
      <c r="Z7256" s="3">
        <v>3116.21</v>
      </c>
      <c r="AA7256" s="3">
        <v>3270.011</v>
      </c>
      <c r="AB7256" s="3">
        <v>3513.884</v>
      </c>
      <c r="AC7256" s="3">
        <v>3675.5520000000001</v>
      </c>
      <c r="AD7256" s="3">
        <v>3728.5509999999999</v>
      </c>
      <c r="AE7256" s="3">
        <v>4047.3139999999999</v>
      </c>
      <c r="AF7256" s="3">
        <v>4327.5540000000001</v>
      </c>
      <c r="AG7256" s="3">
        <v>4494.0990000000002</v>
      </c>
      <c r="AH7256" s="3">
        <v>4847.1729999999998</v>
      </c>
      <c r="AI7256" s="3">
        <v>5091.5919999999996</v>
      </c>
      <c r="AJ7256" s="3">
        <v>5623.3230000000003</v>
      </c>
      <c r="AK7256" s="3">
        <v>5973.5460000000003</v>
      </c>
      <c r="AL7256" s="3">
        <v>6366.6980000000003</v>
      </c>
      <c r="AM7256" s="3">
        <v>6172.7879999999996</v>
      </c>
      <c r="AN7256" s="3">
        <v>6224.2150000000001</v>
      </c>
      <c r="AO7256" s="3">
        <v>6171.4780000000001</v>
      </c>
      <c r="AP7256" s="3">
        <v>6318.5429999999997</v>
      </c>
      <c r="AQ7256" s="3">
        <v>6569.7860000000001</v>
      </c>
      <c r="AR7256" s="3">
        <v>6617.9440000000004</v>
      </c>
      <c r="AS7256" s="3">
        <v>6865.6459999999997</v>
      </c>
      <c r="AT7256" s="3">
        <v>6991.78</v>
      </c>
      <c r="AU7256" s="3">
        <v>7270.741</v>
      </c>
      <c r="AV7256" s="3">
        <v>7569.7169999999996</v>
      </c>
      <c r="AW7256" s="3">
        <v>7890.1809999999996</v>
      </c>
      <c r="AX7256" s="3">
        <v>8222.9110000000001</v>
      </c>
      <c r="AY7256" s="3">
        <v>8589.9189999999999</v>
      </c>
      <c r="AZ7256" s="3">
        <v>8957.4689999999991</v>
      </c>
      <c r="BA7256">
        <v>9340.5460000000003</v>
      </c>
      <c r="BB7256">
        <v>2016</v>
      </c>
    </row>
    <row r="7257" spans="1:54" hidden="1" x14ac:dyDescent="0.2">
      <c r="A7257">
        <v>364</v>
      </c>
      <c r="B7257" t="s">
        <v>388</v>
      </c>
      <c r="C7257" t="s">
        <v>212</v>
      </c>
      <c r="D7257" t="s">
        <v>387</v>
      </c>
      <c r="E7257" t="s">
        <v>325</v>
      </c>
      <c r="F7257" t="s">
        <v>324</v>
      </c>
      <c r="G7257" t="s">
        <v>323</v>
      </c>
      <c r="H7257" t="s">
        <v>322</v>
      </c>
      <c r="I7257" t="s">
        <v>321</v>
      </c>
      <c r="J7257" s="3">
        <v>1706.2180000000001</v>
      </c>
      <c r="K7257" s="3">
        <v>1922.5050000000001</v>
      </c>
      <c r="L7257" s="3">
        <v>2077.8130000000001</v>
      </c>
      <c r="M7257" s="3">
        <v>2211.6170000000002</v>
      </c>
      <c r="N7257" s="3">
        <v>2392.4299999999998</v>
      </c>
      <c r="O7257" s="3">
        <v>2554.011</v>
      </c>
      <c r="P7257" s="3">
        <v>2724.538</v>
      </c>
      <c r="Q7257" s="3">
        <v>2789.913</v>
      </c>
      <c r="R7257" s="3">
        <v>3241.8870000000002</v>
      </c>
      <c r="S7257" s="3">
        <v>3450.5949999999998</v>
      </c>
      <c r="T7257" s="3">
        <v>3721.4119999999998</v>
      </c>
      <c r="U7257" s="3">
        <v>3900.5230000000001</v>
      </c>
      <c r="V7257" s="3">
        <v>4273.5559999999996</v>
      </c>
      <c r="W7257" s="3">
        <v>4533.2839999999997</v>
      </c>
      <c r="X7257" s="3">
        <v>4576.893</v>
      </c>
      <c r="Y7257" s="3">
        <v>4991.1260000000002</v>
      </c>
      <c r="Z7257" s="3">
        <v>5137.2939999999999</v>
      </c>
      <c r="AA7257" s="3">
        <v>5421.9709999999995</v>
      </c>
      <c r="AB7257" s="3">
        <v>5726.5389999999998</v>
      </c>
      <c r="AC7257" s="3">
        <v>5938.0379999999996</v>
      </c>
      <c r="AD7257" s="3">
        <v>6184.2529999999997</v>
      </c>
      <c r="AE7257" s="3">
        <v>6431.7790000000005</v>
      </c>
      <c r="AF7257" s="3">
        <v>6899.5389999999998</v>
      </c>
      <c r="AG7257" s="3">
        <v>7520.2510000000002</v>
      </c>
      <c r="AH7257" s="3">
        <v>8047.3469999999998</v>
      </c>
      <c r="AI7257" s="3">
        <v>8519.6990000000005</v>
      </c>
      <c r="AJ7257" s="3">
        <v>9270.73</v>
      </c>
      <c r="AK7257" s="3">
        <v>9766.0349999999999</v>
      </c>
      <c r="AL7257" s="3">
        <v>9893.3760000000002</v>
      </c>
      <c r="AM7257" s="3">
        <v>9759.3870000000006</v>
      </c>
      <c r="AN7257" s="3">
        <v>9638.7469999999994</v>
      </c>
      <c r="AO7257" s="3">
        <v>9852.1740000000009</v>
      </c>
      <c r="AP7257" s="3">
        <v>10153.848</v>
      </c>
      <c r="AQ7257" s="3">
        <v>10564.195</v>
      </c>
      <c r="AR7257" s="3">
        <v>10770.839</v>
      </c>
      <c r="AS7257" s="3">
        <v>10970.58</v>
      </c>
      <c r="AT7257" s="3">
        <v>11189.937</v>
      </c>
      <c r="AU7257" s="3">
        <v>11490.814</v>
      </c>
      <c r="AV7257" s="3">
        <v>11983.044</v>
      </c>
      <c r="AW7257" s="3">
        <v>12540.306</v>
      </c>
      <c r="AX7257" s="3">
        <v>13128.9</v>
      </c>
      <c r="AY7257" s="3">
        <v>13769.606</v>
      </c>
      <c r="AZ7257" s="3">
        <v>14415.905000000001</v>
      </c>
      <c r="BA7257">
        <v>15059.662</v>
      </c>
      <c r="BB7257">
        <v>2016</v>
      </c>
    </row>
    <row r="7258" spans="1:54" hidden="1" x14ac:dyDescent="0.2">
      <c r="A7258">
        <v>364</v>
      </c>
      <c r="B7258" t="s">
        <v>388</v>
      </c>
      <c r="C7258" t="s">
        <v>320</v>
      </c>
      <c r="D7258" t="s">
        <v>387</v>
      </c>
      <c r="E7258" t="s">
        <v>319</v>
      </c>
      <c r="F7258" t="s">
        <v>318</v>
      </c>
      <c r="G7258" t="s">
        <v>243</v>
      </c>
    </row>
    <row r="7259" spans="1:54" hidden="1" x14ac:dyDescent="0.2">
      <c r="A7259">
        <v>364</v>
      </c>
      <c r="B7259" t="s">
        <v>388</v>
      </c>
      <c r="C7259" t="s">
        <v>317</v>
      </c>
      <c r="D7259" t="s">
        <v>387</v>
      </c>
      <c r="E7259" t="s">
        <v>316</v>
      </c>
      <c r="F7259" s="3" t="s">
        <v>315</v>
      </c>
      <c r="G7259" t="s">
        <v>288</v>
      </c>
      <c r="I7259" t="s">
        <v>310</v>
      </c>
      <c r="J7259">
        <v>1E-3</v>
      </c>
      <c r="K7259">
        <v>1E-3</v>
      </c>
      <c r="L7259">
        <v>1E-3</v>
      </c>
      <c r="M7259">
        <v>1E-3</v>
      </c>
      <c r="N7259">
        <v>1E-3</v>
      </c>
      <c r="O7259">
        <v>1E-3</v>
      </c>
      <c r="P7259">
        <v>1E-3</v>
      </c>
      <c r="Q7259">
        <v>1E-3</v>
      </c>
      <c r="R7259">
        <v>1E-3</v>
      </c>
      <c r="S7259">
        <v>1E-3</v>
      </c>
      <c r="T7259">
        <v>1E-3</v>
      </c>
      <c r="U7259">
        <v>1E-3</v>
      </c>
      <c r="V7259">
        <v>1E-3</v>
      </c>
      <c r="W7259">
        <v>1E-3</v>
      </c>
      <c r="X7259">
        <v>1E-3</v>
      </c>
      <c r="Y7259">
        <v>1E-3</v>
      </c>
      <c r="Z7259">
        <v>1E-3</v>
      </c>
      <c r="AA7259">
        <v>1E-3</v>
      </c>
      <c r="AB7259">
        <v>1E-3</v>
      </c>
      <c r="AC7259">
        <v>1E-3</v>
      </c>
      <c r="AD7259">
        <v>1E-3</v>
      </c>
      <c r="AE7259">
        <v>1E-3</v>
      </c>
      <c r="AF7259">
        <v>1E-3</v>
      </c>
      <c r="AG7259">
        <v>1E-3</v>
      </c>
      <c r="AH7259">
        <v>1E-3</v>
      </c>
      <c r="AI7259">
        <v>1E-3</v>
      </c>
      <c r="AJ7259">
        <v>1E-3</v>
      </c>
      <c r="AK7259">
        <v>1E-3</v>
      </c>
      <c r="AL7259">
        <v>1E-3</v>
      </c>
      <c r="AM7259">
        <v>1E-3</v>
      </c>
      <c r="AN7259">
        <v>1E-3</v>
      </c>
      <c r="AO7259">
        <v>1E-3</v>
      </c>
      <c r="AP7259">
        <v>1E-3</v>
      </c>
      <c r="AQ7259">
        <v>1E-3</v>
      </c>
      <c r="AR7259">
        <v>1E-3</v>
      </c>
      <c r="AS7259">
        <v>1E-3</v>
      </c>
      <c r="AT7259">
        <v>1E-3</v>
      </c>
      <c r="AU7259">
        <v>1E-3</v>
      </c>
      <c r="AV7259">
        <v>1E-3</v>
      </c>
      <c r="AW7259">
        <v>1E-3</v>
      </c>
      <c r="AX7259">
        <v>1E-3</v>
      </c>
      <c r="AY7259">
        <v>1E-3</v>
      </c>
      <c r="AZ7259">
        <v>1E-3</v>
      </c>
      <c r="BA7259">
        <v>1E-3</v>
      </c>
      <c r="BB7259">
        <v>2016</v>
      </c>
    </row>
    <row r="7260" spans="1:54" hidden="1" x14ac:dyDescent="0.2">
      <c r="A7260">
        <v>364</v>
      </c>
      <c r="B7260" t="s">
        <v>388</v>
      </c>
      <c r="C7260" t="s">
        <v>314</v>
      </c>
      <c r="D7260" t="s">
        <v>387</v>
      </c>
      <c r="E7260" t="s">
        <v>313</v>
      </c>
      <c r="F7260" s="3" t="s">
        <v>312</v>
      </c>
      <c r="G7260" t="s">
        <v>311</v>
      </c>
      <c r="I7260" t="s">
        <v>310</v>
      </c>
      <c r="J7260">
        <v>1.335</v>
      </c>
      <c r="K7260">
        <v>1.4570000000000001</v>
      </c>
      <c r="L7260">
        <v>1.49</v>
      </c>
      <c r="M7260">
        <v>1.4930000000000001</v>
      </c>
      <c r="N7260">
        <v>1.512</v>
      </c>
      <c r="O7260">
        <v>1.516</v>
      </c>
      <c r="P7260">
        <v>1.5569999999999999</v>
      </c>
      <c r="Q7260">
        <v>1.6459999999999999</v>
      </c>
      <c r="R7260">
        <v>1.607</v>
      </c>
      <c r="S7260">
        <v>1.6020000000000001</v>
      </c>
      <c r="T7260">
        <v>1.65</v>
      </c>
      <c r="U7260">
        <v>1.6559999999999999</v>
      </c>
      <c r="V7260">
        <v>1.649</v>
      </c>
      <c r="W7260">
        <v>1.6020000000000001</v>
      </c>
      <c r="X7260">
        <v>1.6040000000000001</v>
      </c>
      <c r="Y7260">
        <v>1.607</v>
      </c>
      <c r="Z7260">
        <v>1.6379999999999999</v>
      </c>
      <c r="AA7260">
        <v>1.6279999999999999</v>
      </c>
      <c r="AB7260">
        <v>1.657</v>
      </c>
      <c r="AC7260">
        <v>1.671</v>
      </c>
      <c r="AD7260">
        <v>1.6279999999999999</v>
      </c>
      <c r="AE7260">
        <v>1.6990000000000001</v>
      </c>
      <c r="AF7260">
        <v>1.694</v>
      </c>
      <c r="AG7260">
        <v>1.6140000000000001</v>
      </c>
      <c r="AH7260">
        <v>1.6259999999999999</v>
      </c>
      <c r="AI7260">
        <v>1.6140000000000001</v>
      </c>
      <c r="AJ7260">
        <v>1.6379999999999999</v>
      </c>
      <c r="AK7260">
        <v>1.651</v>
      </c>
      <c r="AL7260">
        <v>1.738</v>
      </c>
      <c r="AM7260">
        <v>1.708</v>
      </c>
      <c r="AN7260">
        <v>1.744</v>
      </c>
      <c r="AO7260">
        <v>1.6910000000000001</v>
      </c>
      <c r="AP7260">
        <v>1.68</v>
      </c>
      <c r="AQ7260">
        <v>1.679</v>
      </c>
      <c r="AR7260">
        <v>1.659</v>
      </c>
      <c r="AS7260">
        <v>1.69</v>
      </c>
      <c r="AT7260">
        <v>1.6870000000000001</v>
      </c>
      <c r="AU7260">
        <v>1.708</v>
      </c>
      <c r="AV7260">
        <v>1.706</v>
      </c>
      <c r="AW7260">
        <v>1.6990000000000001</v>
      </c>
      <c r="AX7260">
        <v>1.6910000000000001</v>
      </c>
      <c r="AY7260">
        <v>1.6839999999999999</v>
      </c>
      <c r="AZ7260">
        <v>1.6779999999999999</v>
      </c>
      <c r="BA7260">
        <v>1.675</v>
      </c>
      <c r="BB7260">
        <v>2016</v>
      </c>
    </row>
    <row r="7261" spans="1:54" hidden="1" x14ac:dyDescent="0.2">
      <c r="A7261">
        <v>364</v>
      </c>
      <c r="B7261" t="s">
        <v>388</v>
      </c>
      <c r="C7261" t="s">
        <v>309</v>
      </c>
      <c r="D7261" t="s">
        <v>387</v>
      </c>
      <c r="E7261" t="s">
        <v>308</v>
      </c>
      <c r="F7261" t="s">
        <v>307</v>
      </c>
      <c r="G7261" t="s">
        <v>217</v>
      </c>
      <c r="I7261" t="s">
        <v>1739</v>
      </c>
      <c r="J7261" s="3" t="s">
        <v>215</v>
      </c>
      <c r="K7261" s="3" t="s">
        <v>215</v>
      </c>
      <c r="L7261" s="3" t="s">
        <v>215</v>
      </c>
      <c r="M7261" s="3" t="s">
        <v>215</v>
      </c>
      <c r="N7261" s="3" t="s">
        <v>215</v>
      </c>
      <c r="O7261" s="3" t="s">
        <v>215</v>
      </c>
      <c r="P7261" s="3" t="s">
        <v>215</v>
      </c>
      <c r="Q7261" s="3" t="s">
        <v>215</v>
      </c>
      <c r="R7261" s="3" t="s">
        <v>215</v>
      </c>
      <c r="S7261" s="3" t="s">
        <v>215</v>
      </c>
      <c r="T7261" s="3" t="s">
        <v>215</v>
      </c>
      <c r="U7261" s="3" t="s">
        <v>215</v>
      </c>
      <c r="V7261" s="3" t="s">
        <v>215</v>
      </c>
      <c r="W7261" s="3" t="s">
        <v>215</v>
      </c>
      <c r="X7261" s="3" t="s">
        <v>215</v>
      </c>
      <c r="Y7261" s="3" t="s">
        <v>215</v>
      </c>
      <c r="Z7261" s="3" t="s">
        <v>215</v>
      </c>
      <c r="AA7261" s="3" t="s">
        <v>215</v>
      </c>
      <c r="AB7261" s="3" t="s">
        <v>215</v>
      </c>
      <c r="AC7261" s="3" t="s">
        <v>215</v>
      </c>
      <c r="AD7261" s="3" t="s">
        <v>215</v>
      </c>
      <c r="AE7261" s="3" t="s">
        <v>215</v>
      </c>
      <c r="AF7261" s="3" t="s">
        <v>215</v>
      </c>
      <c r="AG7261" s="3" t="s">
        <v>215</v>
      </c>
      <c r="AH7261" s="3" t="s">
        <v>215</v>
      </c>
      <c r="AI7261" s="3" t="s">
        <v>215</v>
      </c>
      <c r="AJ7261" s="3" t="s">
        <v>215</v>
      </c>
      <c r="AK7261" s="3" t="s">
        <v>215</v>
      </c>
      <c r="AL7261" s="3" t="s">
        <v>215</v>
      </c>
      <c r="AM7261" s="3" t="s">
        <v>215</v>
      </c>
      <c r="AN7261" s="3" t="s">
        <v>215</v>
      </c>
      <c r="AO7261" s="3" t="s">
        <v>215</v>
      </c>
      <c r="AP7261" s="3" t="s">
        <v>215</v>
      </c>
      <c r="AQ7261" s="3" t="s">
        <v>215</v>
      </c>
      <c r="AR7261" s="3">
        <v>25.015999999999998</v>
      </c>
      <c r="AS7261" s="3">
        <v>11.853999999999999</v>
      </c>
      <c r="AT7261" s="3">
        <v>10.683</v>
      </c>
      <c r="AU7261" s="3">
        <v>10.058999999999999</v>
      </c>
      <c r="AV7261" s="3">
        <v>8.5749999999999993</v>
      </c>
      <c r="AW7261" s="3">
        <v>7.476</v>
      </c>
      <c r="AX7261" s="3">
        <v>6.5810000000000004</v>
      </c>
      <c r="AY7261" s="3">
        <v>5.8019999999999996</v>
      </c>
      <c r="AZ7261" s="3">
        <v>5.048</v>
      </c>
      <c r="BA7261">
        <v>4.8490000000000002</v>
      </c>
      <c r="BB7261">
        <v>2016</v>
      </c>
    </row>
    <row r="7262" spans="1:54" hidden="1" x14ac:dyDescent="0.2">
      <c r="A7262">
        <v>364</v>
      </c>
      <c r="B7262" t="s">
        <v>388</v>
      </c>
      <c r="C7262" t="s">
        <v>306</v>
      </c>
      <c r="D7262" t="s">
        <v>387</v>
      </c>
      <c r="E7262" t="s">
        <v>305</v>
      </c>
      <c r="F7262" t="s">
        <v>304</v>
      </c>
      <c r="G7262" t="s">
        <v>217</v>
      </c>
      <c r="I7262" t="s">
        <v>1739</v>
      </c>
      <c r="J7262" s="3" t="s">
        <v>215</v>
      </c>
      <c r="K7262" s="3" t="s">
        <v>215</v>
      </c>
      <c r="L7262" s="3" t="s">
        <v>215</v>
      </c>
      <c r="M7262" s="3" t="s">
        <v>215</v>
      </c>
      <c r="N7262" s="3" t="s">
        <v>215</v>
      </c>
      <c r="O7262" s="3" t="s">
        <v>215</v>
      </c>
      <c r="P7262" s="3" t="s">
        <v>215</v>
      </c>
      <c r="Q7262" s="3" t="s">
        <v>215</v>
      </c>
      <c r="R7262" s="3" t="s">
        <v>215</v>
      </c>
      <c r="S7262" s="3" t="s">
        <v>215</v>
      </c>
      <c r="T7262" s="3" t="s">
        <v>215</v>
      </c>
      <c r="U7262" s="3" t="s">
        <v>215</v>
      </c>
      <c r="V7262" s="3" t="s">
        <v>215</v>
      </c>
      <c r="W7262" s="3" t="s">
        <v>215</v>
      </c>
      <c r="X7262" s="3" t="s">
        <v>215</v>
      </c>
      <c r="Y7262" s="3" t="s">
        <v>215</v>
      </c>
      <c r="Z7262" s="3" t="s">
        <v>215</v>
      </c>
      <c r="AA7262" s="3" t="s">
        <v>215</v>
      </c>
      <c r="AB7262" s="3" t="s">
        <v>215</v>
      </c>
      <c r="AC7262" s="3" t="s">
        <v>215</v>
      </c>
      <c r="AD7262" s="3" t="s">
        <v>215</v>
      </c>
      <c r="AE7262" s="3" t="s">
        <v>215</v>
      </c>
      <c r="AF7262" s="3" t="s">
        <v>215</v>
      </c>
      <c r="AG7262" s="3" t="s">
        <v>215</v>
      </c>
      <c r="AH7262" s="3" t="s">
        <v>215</v>
      </c>
      <c r="AI7262" s="3" t="s">
        <v>215</v>
      </c>
      <c r="AJ7262" s="3" t="s">
        <v>215</v>
      </c>
      <c r="AK7262" s="3" t="s">
        <v>215</v>
      </c>
      <c r="AL7262" s="3" t="s">
        <v>215</v>
      </c>
      <c r="AM7262" s="3" t="s">
        <v>215</v>
      </c>
      <c r="AN7262" s="3" t="s">
        <v>215</v>
      </c>
      <c r="AO7262" s="3" t="s">
        <v>215</v>
      </c>
      <c r="AP7262" s="3" t="s">
        <v>215</v>
      </c>
      <c r="AQ7262" s="3" t="s">
        <v>215</v>
      </c>
      <c r="AR7262" s="3">
        <v>-0.68200000000000005</v>
      </c>
      <c r="AS7262" s="3">
        <v>-3.0760000000000001</v>
      </c>
      <c r="AT7262" s="3">
        <v>-5.1340000000000003</v>
      </c>
      <c r="AU7262" s="3">
        <v>-4.2939999999999996</v>
      </c>
      <c r="AV7262" s="3">
        <v>-4.97</v>
      </c>
      <c r="AW7262" s="3">
        <v>-5.66</v>
      </c>
      <c r="AX7262" s="3">
        <v>-5.7510000000000003</v>
      </c>
      <c r="AY7262" s="3">
        <v>-5.702</v>
      </c>
      <c r="AZ7262" s="3">
        <v>-5.6849999999999996</v>
      </c>
      <c r="BA7262">
        <v>-5.6840000000000002</v>
      </c>
      <c r="BB7262">
        <v>2016</v>
      </c>
    </row>
    <row r="7263" spans="1:54" hidden="1" x14ac:dyDescent="0.2">
      <c r="A7263">
        <v>364</v>
      </c>
      <c r="B7263" t="s">
        <v>388</v>
      </c>
      <c r="C7263" t="s">
        <v>303</v>
      </c>
      <c r="D7263" t="s">
        <v>387</v>
      </c>
      <c r="E7263" t="s">
        <v>300</v>
      </c>
      <c r="F7263" t="s">
        <v>302</v>
      </c>
      <c r="G7263" t="s">
        <v>295</v>
      </c>
      <c r="I7263" t="s">
        <v>1740</v>
      </c>
      <c r="J7263" s="3">
        <v>42.43</v>
      </c>
      <c r="K7263" s="3">
        <v>47.834000000000003</v>
      </c>
      <c r="L7263" s="3">
        <v>51.292000000000002</v>
      </c>
      <c r="M7263" s="3">
        <v>54.091000000000001</v>
      </c>
      <c r="N7263" s="3">
        <v>55.552999999999997</v>
      </c>
      <c r="O7263" s="3">
        <v>56.707999999999998</v>
      </c>
      <c r="P7263" s="3">
        <v>57.362000000000002</v>
      </c>
      <c r="Q7263" s="3">
        <v>59.011000000000003</v>
      </c>
      <c r="R7263" s="3">
        <v>59.271999999999998</v>
      </c>
      <c r="S7263" s="3">
        <v>60.837000000000003</v>
      </c>
      <c r="T7263" s="3">
        <v>65.247</v>
      </c>
      <c r="U7263" s="3">
        <v>65.013000000000005</v>
      </c>
      <c r="V7263" s="3">
        <v>65.358000000000004</v>
      </c>
      <c r="W7263" s="3">
        <v>68.162999999999997</v>
      </c>
      <c r="X7263" s="3">
        <v>68.358999999999995</v>
      </c>
      <c r="Y7263" s="3">
        <v>69.548000000000002</v>
      </c>
      <c r="Z7263" s="3">
        <v>72.613</v>
      </c>
      <c r="AA7263" s="3">
        <v>72.935000000000002</v>
      </c>
      <c r="AB7263" s="3">
        <v>74.498000000000005</v>
      </c>
      <c r="AC7263" s="3">
        <v>75.266000000000005</v>
      </c>
      <c r="AD7263" s="3">
        <v>75.415000000000006</v>
      </c>
      <c r="AE7263" s="3">
        <v>76.438999999999993</v>
      </c>
      <c r="AF7263" s="3">
        <v>77.010999999999996</v>
      </c>
      <c r="AG7263" s="3">
        <v>77.106999999999999</v>
      </c>
      <c r="AH7263" s="3">
        <v>79.308000000000007</v>
      </c>
      <c r="AI7263" s="3">
        <v>82.04</v>
      </c>
      <c r="AJ7263" s="3">
        <v>84.513000000000005</v>
      </c>
      <c r="AK7263" s="3">
        <v>90.424000000000007</v>
      </c>
      <c r="AL7263" s="3">
        <v>99.576999999999998</v>
      </c>
      <c r="AM7263" s="3">
        <v>99.948999999999998</v>
      </c>
      <c r="AN7263" s="3">
        <v>100.7</v>
      </c>
      <c r="AO7263" s="3">
        <v>103.908</v>
      </c>
      <c r="AP7263" s="3">
        <v>106.608</v>
      </c>
      <c r="AQ7263" s="3">
        <v>107.467</v>
      </c>
      <c r="AR7263" s="3">
        <v>107.675</v>
      </c>
      <c r="AS7263" s="3">
        <v>105.81699999999999</v>
      </c>
      <c r="AT7263" s="3">
        <v>105.65</v>
      </c>
      <c r="AU7263" s="3">
        <v>107.779</v>
      </c>
      <c r="AV7263" s="3">
        <v>109.377</v>
      </c>
      <c r="AW7263" s="3">
        <v>111.015</v>
      </c>
      <c r="AX7263" s="3">
        <v>112.679</v>
      </c>
      <c r="AY7263" s="3">
        <v>114.367</v>
      </c>
      <c r="AZ7263" s="3">
        <v>116.081</v>
      </c>
      <c r="BA7263">
        <v>117.82</v>
      </c>
      <c r="BB7263">
        <v>2016</v>
      </c>
    </row>
    <row r="7264" spans="1:54" hidden="1" x14ac:dyDescent="0.2">
      <c r="A7264">
        <v>364</v>
      </c>
      <c r="B7264" t="s">
        <v>388</v>
      </c>
      <c r="C7264" t="s">
        <v>301</v>
      </c>
      <c r="D7264" t="s">
        <v>387</v>
      </c>
      <c r="E7264" t="s">
        <v>300</v>
      </c>
      <c r="F7264" t="s">
        <v>299</v>
      </c>
      <c r="G7264" t="s">
        <v>275</v>
      </c>
      <c r="I7264" t="s">
        <v>298</v>
      </c>
      <c r="J7264" s="3">
        <v>17.207000000000001</v>
      </c>
      <c r="K7264" s="3">
        <v>12.736000000000001</v>
      </c>
      <c r="L7264" s="3">
        <v>7.2279999999999998</v>
      </c>
      <c r="M7264" s="3">
        <v>5.4580000000000002</v>
      </c>
      <c r="N7264" s="3">
        <v>2.702</v>
      </c>
      <c r="O7264" s="3">
        <v>2.0790000000000002</v>
      </c>
      <c r="P7264" s="3">
        <v>1.1539999999999999</v>
      </c>
      <c r="Q7264" s="3">
        <v>2.8740000000000001</v>
      </c>
      <c r="R7264" s="3">
        <v>0.443</v>
      </c>
      <c r="S7264" s="3">
        <v>2.64</v>
      </c>
      <c r="T7264" s="3">
        <v>7.2489999999999997</v>
      </c>
      <c r="U7264" s="3">
        <v>-0.35799999999999998</v>
      </c>
      <c r="V7264" s="3">
        <v>0.53100000000000003</v>
      </c>
      <c r="W7264" s="3">
        <v>4.2910000000000004</v>
      </c>
      <c r="X7264" s="3">
        <v>0.28799999999999998</v>
      </c>
      <c r="Y7264" s="3">
        <v>1.738</v>
      </c>
      <c r="Z7264" s="3">
        <v>4.4080000000000004</v>
      </c>
      <c r="AA7264" s="3">
        <v>0.44400000000000001</v>
      </c>
      <c r="AB7264" s="3">
        <v>2.1419999999999999</v>
      </c>
      <c r="AC7264" s="3">
        <v>1.0309999999999999</v>
      </c>
      <c r="AD7264" s="3">
        <v>0.19800000000000001</v>
      </c>
      <c r="AE7264" s="3">
        <v>1.3580000000000001</v>
      </c>
      <c r="AF7264" s="3">
        <v>0.749</v>
      </c>
      <c r="AG7264" s="3">
        <v>0.125</v>
      </c>
      <c r="AH7264" s="3">
        <v>2.8540000000000001</v>
      </c>
      <c r="AI7264" s="3">
        <v>3.444</v>
      </c>
      <c r="AJ7264" s="3">
        <v>3.0150000000000001</v>
      </c>
      <c r="AK7264" s="3">
        <v>6.9939999999999998</v>
      </c>
      <c r="AL7264" s="3">
        <v>10.122</v>
      </c>
      <c r="AM7264" s="3">
        <v>0.373</v>
      </c>
      <c r="AN7264" s="3">
        <v>0.752</v>
      </c>
      <c r="AO7264" s="3">
        <v>3.1859999999999999</v>
      </c>
      <c r="AP7264" s="3">
        <v>2.5979999999999999</v>
      </c>
      <c r="AQ7264" s="3">
        <v>0.80500000000000005</v>
      </c>
      <c r="AR7264" s="3">
        <v>0.19400000000000001</v>
      </c>
      <c r="AS7264" s="3">
        <v>-1.726</v>
      </c>
      <c r="AT7264" s="3">
        <v>-0.158</v>
      </c>
      <c r="AU7264" s="3">
        <v>2.0150000000000001</v>
      </c>
      <c r="AV7264" s="3">
        <v>1.4830000000000001</v>
      </c>
      <c r="AW7264" s="3">
        <v>1.498</v>
      </c>
      <c r="AX7264" s="3">
        <v>1.498</v>
      </c>
      <c r="AY7264" s="3">
        <v>1.498</v>
      </c>
      <c r="AZ7264" s="3">
        <v>1.498</v>
      </c>
      <c r="BA7264">
        <v>1.498</v>
      </c>
      <c r="BB7264">
        <v>2016</v>
      </c>
    </row>
    <row r="7265" spans="1:54" hidden="1" x14ac:dyDescent="0.2">
      <c r="A7265">
        <v>364</v>
      </c>
      <c r="B7265" t="s">
        <v>388</v>
      </c>
      <c r="C7265" t="s">
        <v>297</v>
      </c>
      <c r="D7265" t="s">
        <v>387</v>
      </c>
      <c r="E7265" t="s">
        <v>293</v>
      </c>
      <c r="F7265" t="s">
        <v>296</v>
      </c>
      <c r="G7265" t="s">
        <v>295</v>
      </c>
      <c r="I7265" t="s">
        <v>1740</v>
      </c>
      <c r="J7265" s="3">
        <v>41.344999999999999</v>
      </c>
      <c r="K7265" s="3">
        <v>44.831000000000003</v>
      </c>
      <c r="L7265" s="3">
        <v>46.999000000000002</v>
      </c>
      <c r="M7265" s="3">
        <v>49.406999999999996</v>
      </c>
      <c r="N7265" s="3">
        <v>50.45</v>
      </c>
      <c r="O7265" s="3">
        <v>51.091999999999999</v>
      </c>
      <c r="P7265" s="3">
        <v>51.372999999999998</v>
      </c>
      <c r="Q7265" s="3">
        <v>53.139000000000003</v>
      </c>
      <c r="R7265" s="3">
        <v>54.261000000000003</v>
      </c>
      <c r="S7265" s="3">
        <v>56.149000000000001</v>
      </c>
      <c r="T7265" s="3">
        <v>61.286999999999999</v>
      </c>
      <c r="U7265" s="3">
        <v>62.692</v>
      </c>
      <c r="V7265" s="3">
        <v>64.617999999999995</v>
      </c>
      <c r="W7265" s="3">
        <v>67.528000000000006</v>
      </c>
      <c r="X7265" s="3">
        <v>67.820999999999998</v>
      </c>
      <c r="Y7265" s="3">
        <v>69.956000000000003</v>
      </c>
      <c r="Z7265" s="3">
        <v>72.501000000000005</v>
      </c>
      <c r="AA7265" s="3">
        <v>73.078999999999994</v>
      </c>
      <c r="AB7265" s="3">
        <v>75.495000000000005</v>
      </c>
      <c r="AC7265" s="3">
        <v>74.13</v>
      </c>
      <c r="AD7265" s="3">
        <v>75.174000000000007</v>
      </c>
      <c r="AE7265" s="3">
        <v>76.802999999999997</v>
      </c>
      <c r="AF7265" s="3">
        <v>76.459999999999994</v>
      </c>
      <c r="AG7265" s="3">
        <v>78.594999999999999</v>
      </c>
      <c r="AH7265" s="3">
        <v>79.587999999999994</v>
      </c>
      <c r="AI7265" s="3">
        <v>82.69</v>
      </c>
      <c r="AJ7265" s="3">
        <v>86.665000000000006</v>
      </c>
      <c r="AK7265" s="3">
        <v>93.891000000000005</v>
      </c>
      <c r="AL7265" s="3">
        <v>102.702</v>
      </c>
      <c r="AM7265" s="3">
        <v>100.437</v>
      </c>
      <c r="AN7265" s="3">
        <v>101.3</v>
      </c>
      <c r="AO7265" s="3">
        <v>106.1</v>
      </c>
      <c r="AP7265" s="3">
        <v>107.2</v>
      </c>
      <c r="AQ7265" s="3">
        <v>107.2</v>
      </c>
      <c r="AR7265" s="3">
        <v>107.3</v>
      </c>
      <c r="AS7265" s="3">
        <v>105.1</v>
      </c>
      <c r="AT7265" s="3">
        <v>106.1</v>
      </c>
      <c r="AU7265" s="3">
        <v>108.45399999999999</v>
      </c>
      <c r="AV7265" s="3">
        <v>110.07899999999999</v>
      </c>
      <c r="AW7265" s="3">
        <v>111.72799999999999</v>
      </c>
      <c r="AX7265" s="3">
        <v>113.40300000000001</v>
      </c>
      <c r="AY7265" s="3">
        <v>115.102</v>
      </c>
      <c r="AZ7265" s="3">
        <v>116.82599999999999</v>
      </c>
      <c r="BA7265">
        <v>118.577</v>
      </c>
      <c r="BB7265">
        <v>2016</v>
      </c>
    </row>
    <row r="7266" spans="1:54" hidden="1" x14ac:dyDescent="0.2">
      <c r="A7266">
        <v>364</v>
      </c>
      <c r="B7266" t="s">
        <v>388</v>
      </c>
      <c r="C7266" t="s">
        <v>294</v>
      </c>
      <c r="D7266" t="s">
        <v>387</v>
      </c>
      <c r="E7266" t="s">
        <v>293</v>
      </c>
      <c r="F7266" t="s">
        <v>292</v>
      </c>
      <c r="G7266" t="s">
        <v>275</v>
      </c>
      <c r="I7266" t="s">
        <v>291</v>
      </c>
      <c r="J7266" s="3">
        <v>18.888999999999999</v>
      </c>
      <c r="K7266" s="3">
        <v>8.4309999999999992</v>
      </c>
      <c r="L7266" s="3">
        <v>4.8339999999999996</v>
      </c>
      <c r="M7266" s="3">
        <v>5.1239999999999997</v>
      </c>
      <c r="N7266" s="3">
        <v>2.1120000000000001</v>
      </c>
      <c r="O7266" s="3">
        <v>1.2729999999999999</v>
      </c>
      <c r="P7266" s="3">
        <v>0.55000000000000004</v>
      </c>
      <c r="Q7266" s="3">
        <v>3.4380000000000002</v>
      </c>
      <c r="R7266" s="3">
        <v>2.1110000000000002</v>
      </c>
      <c r="S7266" s="3">
        <v>3.48</v>
      </c>
      <c r="T7266" s="3">
        <v>9.1489999999999991</v>
      </c>
      <c r="U7266" s="3">
        <v>2.2919999999999998</v>
      </c>
      <c r="V7266" s="3">
        <v>3.073</v>
      </c>
      <c r="W7266" s="3">
        <v>4.5030000000000001</v>
      </c>
      <c r="X7266" s="3">
        <v>0.434</v>
      </c>
      <c r="Y7266" s="3">
        <v>3.1480000000000001</v>
      </c>
      <c r="Z7266" s="3">
        <v>3.637</v>
      </c>
      <c r="AA7266" s="3">
        <v>0.79700000000000004</v>
      </c>
      <c r="AB7266" s="3">
        <v>3.306</v>
      </c>
      <c r="AC7266" s="3">
        <v>-1.8080000000000001</v>
      </c>
      <c r="AD7266" s="3">
        <v>1.4079999999999999</v>
      </c>
      <c r="AE7266" s="3">
        <v>2.1680000000000001</v>
      </c>
      <c r="AF7266" s="3">
        <v>-0.44600000000000001</v>
      </c>
      <c r="AG7266" s="3">
        <v>2.7909999999999999</v>
      </c>
      <c r="AH7266" s="3">
        <v>1.264</v>
      </c>
      <c r="AI7266" s="3">
        <v>3.8969999999999998</v>
      </c>
      <c r="AJ7266" s="3">
        <v>4.8079999999999998</v>
      </c>
      <c r="AK7266" s="3">
        <v>8.3379999999999992</v>
      </c>
      <c r="AL7266" s="3">
        <v>9.3840000000000003</v>
      </c>
      <c r="AM7266" s="3">
        <v>-2.206</v>
      </c>
      <c r="AN7266" s="3">
        <v>0.86</v>
      </c>
      <c r="AO7266" s="3">
        <v>4.7380000000000004</v>
      </c>
      <c r="AP7266" s="3">
        <v>1.0369999999999999</v>
      </c>
      <c r="AQ7266" s="3">
        <v>0</v>
      </c>
      <c r="AR7266" s="3">
        <v>9.2999999999999999E-2</v>
      </c>
      <c r="AS7266" s="3">
        <v>-2.0499999999999998</v>
      </c>
      <c r="AT7266" s="3">
        <v>0.95099999999999996</v>
      </c>
      <c r="AU7266" s="3">
        <v>2.2189999999999999</v>
      </c>
      <c r="AV7266" s="3">
        <v>1.498</v>
      </c>
      <c r="AW7266" s="3">
        <v>1.498</v>
      </c>
      <c r="AX7266" s="3">
        <v>1.498</v>
      </c>
      <c r="AY7266" s="3">
        <v>1.498</v>
      </c>
      <c r="AZ7266" s="3">
        <v>1.498</v>
      </c>
      <c r="BA7266">
        <v>1.498</v>
      </c>
      <c r="BB7266">
        <v>2016</v>
      </c>
    </row>
    <row r="7267" spans="1:54" hidden="1" x14ac:dyDescent="0.2">
      <c r="A7267">
        <v>364</v>
      </c>
      <c r="B7267" t="s">
        <v>388</v>
      </c>
      <c r="C7267" t="s">
        <v>290</v>
      </c>
      <c r="D7267" t="s">
        <v>387</v>
      </c>
      <c r="E7267" t="s">
        <v>289</v>
      </c>
      <c r="G7267" t="s">
        <v>288</v>
      </c>
    </row>
    <row r="7268" spans="1:54" hidden="1" x14ac:dyDescent="0.2">
      <c r="A7268">
        <v>364</v>
      </c>
      <c r="B7268" t="s">
        <v>388</v>
      </c>
      <c r="C7268" t="s">
        <v>287</v>
      </c>
      <c r="D7268" t="s">
        <v>387</v>
      </c>
      <c r="E7268" t="s">
        <v>286</v>
      </c>
      <c r="F7268" t="s">
        <v>285</v>
      </c>
      <c r="G7268" t="s">
        <v>275</v>
      </c>
      <c r="I7268" t="s">
        <v>1741</v>
      </c>
      <c r="J7268" s="3" t="s">
        <v>215</v>
      </c>
      <c r="K7268" s="3" t="s">
        <v>215</v>
      </c>
      <c r="L7268" s="3" t="s">
        <v>215</v>
      </c>
      <c r="M7268" s="3" t="s">
        <v>215</v>
      </c>
      <c r="N7268" s="3" t="s">
        <v>215</v>
      </c>
      <c r="O7268" s="3" t="s">
        <v>215</v>
      </c>
      <c r="P7268" s="3" t="s">
        <v>215</v>
      </c>
      <c r="Q7268" s="3" t="s">
        <v>215</v>
      </c>
      <c r="R7268" s="3" t="s">
        <v>215</v>
      </c>
      <c r="S7268" s="3" t="s">
        <v>215</v>
      </c>
      <c r="T7268" s="3" t="s">
        <v>215</v>
      </c>
      <c r="U7268" s="3" t="s">
        <v>215</v>
      </c>
      <c r="V7268" s="3" t="s">
        <v>215</v>
      </c>
      <c r="W7268" s="3" t="s">
        <v>215</v>
      </c>
      <c r="X7268" s="3" t="s">
        <v>215</v>
      </c>
      <c r="Y7268" s="3" t="s">
        <v>215</v>
      </c>
      <c r="Z7268" s="3" t="s">
        <v>215</v>
      </c>
      <c r="AA7268" s="3" t="s">
        <v>215</v>
      </c>
      <c r="AB7268" s="3" t="s">
        <v>215</v>
      </c>
      <c r="AC7268" s="3" t="s">
        <v>215</v>
      </c>
      <c r="AD7268" s="3" t="s">
        <v>215</v>
      </c>
      <c r="AE7268" s="3" t="s">
        <v>215</v>
      </c>
      <c r="AF7268" s="3" t="s">
        <v>215</v>
      </c>
      <c r="AG7268" s="3" t="s">
        <v>215</v>
      </c>
      <c r="AH7268" s="3" t="s">
        <v>215</v>
      </c>
      <c r="AI7268" s="3" t="s">
        <v>215</v>
      </c>
      <c r="AJ7268" s="3" t="s">
        <v>215</v>
      </c>
      <c r="AK7268" s="3" t="s">
        <v>215</v>
      </c>
      <c r="AL7268" s="3" t="s">
        <v>215</v>
      </c>
      <c r="AM7268" s="3" t="s">
        <v>215</v>
      </c>
      <c r="AN7268" s="3" t="s">
        <v>215</v>
      </c>
      <c r="AO7268" s="3" t="s">
        <v>215</v>
      </c>
      <c r="AP7268" s="3" t="s">
        <v>215</v>
      </c>
      <c r="AQ7268" s="3" t="s">
        <v>215</v>
      </c>
      <c r="AR7268" s="3" t="s">
        <v>215</v>
      </c>
      <c r="AS7268" s="3">
        <v>6.718</v>
      </c>
      <c r="AT7268" s="3">
        <v>7.5140000000000002</v>
      </c>
      <c r="AU7268" s="3">
        <v>-2.3029999999999999</v>
      </c>
      <c r="AV7268" s="3">
        <v>-2.42</v>
      </c>
      <c r="AW7268" s="3">
        <v>2.0209999999999999</v>
      </c>
      <c r="AX7268" s="3">
        <v>2.5870000000000002</v>
      </c>
      <c r="AY7268" s="3">
        <v>2.1779999999999999</v>
      </c>
      <c r="AZ7268" s="3">
        <v>2.4500000000000002</v>
      </c>
      <c r="BA7268">
        <v>2.6829999999999998</v>
      </c>
      <c r="BB7268">
        <v>2016</v>
      </c>
    </row>
    <row r="7269" spans="1:54" hidden="1" x14ac:dyDescent="0.2">
      <c r="A7269">
        <v>364</v>
      </c>
      <c r="B7269" t="s">
        <v>388</v>
      </c>
      <c r="C7269" t="s">
        <v>284</v>
      </c>
      <c r="D7269" t="s">
        <v>387</v>
      </c>
      <c r="E7269" t="s">
        <v>283</v>
      </c>
      <c r="F7269" t="s">
        <v>282</v>
      </c>
      <c r="G7269" t="s">
        <v>275</v>
      </c>
      <c r="I7269" t="s">
        <v>1741</v>
      </c>
      <c r="J7269" s="3" t="s">
        <v>215</v>
      </c>
      <c r="K7269" s="3" t="s">
        <v>215</v>
      </c>
      <c r="L7269" s="3" t="s">
        <v>215</v>
      </c>
      <c r="M7269" s="3" t="s">
        <v>215</v>
      </c>
      <c r="N7269" s="3" t="s">
        <v>215</v>
      </c>
      <c r="O7269" s="3" t="s">
        <v>215</v>
      </c>
      <c r="P7269" s="3" t="s">
        <v>215</v>
      </c>
      <c r="Q7269" s="3" t="s">
        <v>215</v>
      </c>
      <c r="R7269" s="3" t="s">
        <v>215</v>
      </c>
      <c r="S7269" s="3" t="s">
        <v>215</v>
      </c>
      <c r="T7269" s="3" t="s">
        <v>215</v>
      </c>
      <c r="U7269" s="3" t="s">
        <v>215</v>
      </c>
      <c r="V7269" s="3" t="s">
        <v>215</v>
      </c>
      <c r="W7269" s="3" t="s">
        <v>215</v>
      </c>
      <c r="X7269" s="3" t="s">
        <v>215</v>
      </c>
      <c r="Y7269" s="3" t="s">
        <v>215</v>
      </c>
      <c r="Z7269" s="3" t="s">
        <v>215</v>
      </c>
      <c r="AA7269" s="3" t="s">
        <v>215</v>
      </c>
      <c r="AB7269" s="3" t="s">
        <v>215</v>
      </c>
      <c r="AC7269" s="3" t="s">
        <v>215</v>
      </c>
      <c r="AD7269" s="3" t="s">
        <v>215</v>
      </c>
      <c r="AE7269" s="3" t="s">
        <v>215</v>
      </c>
      <c r="AF7269" s="3" t="s">
        <v>215</v>
      </c>
      <c r="AG7269" s="3" t="s">
        <v>215</v>
      </c>
      <c r="AH7269" s="3" t="s">
        <v>215</v>
      </c>
      <c r="AI7269" s="3" t="s">
        <v>215</v>
      </c>
      <c r="AJ7269" s="3" t="s">
        <v>215</v>
      </c>
      <c r="AK7269" s="3" t="s">
        <v>215</v>
      </c>
      <c r="AL7269" s="3" t="s">
        <v>215</v>
      </c>
      <c r="AM7269" s="3" t="s">
        <v>215</v>
      </c>
      <c r="AN7269" s="3" t="s">
        <v>215</v>
      </c>
      <c r="AO7269" s="3" t="s">
        <v>215</v>
      </c>
      <c r="AP7269" s="3" t="s">
        <v>215</v>
      </c>
      <c r="AQ7269" s="3" t="s">
        <v>215</v>
      </c>
      <c r="AR7269" s="3" t="s">
        <v>215</v>
      </c>
      <c r="AS7269" s="3">
        <v>5.4290000000000003</v>
      </c>
      <c r="AT7269" s="3">
        <v>6.9829999999999997</v>
      </c>
      <c r="AU7269" s="3">
        <v>-2.448</v>
      </c>
      <c r="AV7269" s="3">
        <v>-2.6070000000000002</v>
      </c>
      <c r="AW7269" s="3">
        <v>1.893</v>
      </c>
      <c r="AX7269" s="3">
        <v>2.4609999999999999</v>
      </c>
      <c r="AY7269" s="3">
        <v>1.9750000000000001</v>
      </c>
      <c r="AZ7269" s="3">
        <v>2.31</v>
      </c>
      <c r="BA7269">
        <v>2.6829999999999998</v>
      </c>
      <c r="BB7269">
        <v>2016</v>
      </c>
    </row>
    <row r="7270" spans="1:54" hidden="1" x14ac:dyDescent="0.2">
      <c r="A7270">
        <v>364</v>
      </c>
      <c r="B7270" t="s">
        <v>388</v>
      </c>
      <c r="C7270" t="s">
        <v>281</v>
      </c>
      <c r="D7270" t="s">
        <v>387</v>
      </c>
      <c r="E7270" t="s">
        <v>280</v>
      </c>
      <c r="F7270" t="s">
        <v>279</v>
      </c>
      <c r="G7270" t="s">
        <v>275</v>
      </c>
      <c r="I7270" t="s">
        <v>1741</v>
      </c>
      <c r="J7270" s="3" t="s">
        <v>215</v>
      </c>
      <c r="K7270" s="3" t="s">
        <v>215</v>
      </c>
      <c r="L7270" s="3" t="s">
        <v>215</v>
      </c>
      <c r="M7270" s="3" t="s">
        <v>215</v>
      </c>
      <c r="N7270" s="3" t="s">
        <v>215</v>
      </c>
      <c r="O7270" s="3" t="s">
        <v>215</v>
      </c>
      <c r="P7270" s="3" t="s">
        <v>215</v>
      </c>
      <c r="Q7270" s="3" t="s">
        <v>215</v>
      </c>
      <c r="R7270" s="3" t="s">
        <v>215</v>
      </c>
      <c r="S7270" s="3" t="s">
        <v>215</v>
      </c>
      <c r="T7270" s="3" t="s">
        <v>215</v>
      </c>
      <c r="U7270" s="3" t="s">
        <v>215</v>
      </c>
      <c r="V7270" s="3" t="s">
        <v>215</v>
      </c>
      <c r="W7270" s="3" t="s">
        <v>215</v>
      </c>
      <c r="X7270" s="3" t="s">
        <v>215</v>
      </c>
      <c r="Y7270" s="3" t="s">
        <v>215</v>
      </c>
      <c r="Z7270" s="3" t="s">
        <v>215</v>
      </c>
      <c r="AA7270" s="3" t="s">
        <v>215</v>
      </c>
      <c r="AB7270" s="3" t="s">
        <v>215</v>
      </c>
      <c r="AC7270" s="3" t="s">
        <v>215</v>
      </c>
      <c r="AD7270" s="3" t="s">
        <v>215</v>
      </c>
      <c r="AE7270" s="3" t="s">
        <v>215</v>
      </c>
      <c r="AF7270" s="3" t="s">
        <v>215</v>
      </c>
      <c r="AG7270" s="3" t="s">
        <v>215</v>
      </c>
      <c r="AH7270" s="3" t="s">
        <v>215</v>
      </c>
      <c r="AI7270" s="3" t="s">
        <v>215</v>
      </c>
      <c r="AJ7270" s="3" t="s">
        <v>215</v>
      </c>
      <c r="AK7270" s="3" t="s">
        <v>215</v>
      </c>
      <c r="AL7270" s="3" t="s">
        <v>215</v>
      </c>
      <c r="AM7270" s="3" t="s">
        <v>215</v>
      </c>
      <c r="AN7270" s="3" t="s">
        <v>215</v>
      </c>
      <c r="AO7270" s="3" t="s">
        <v>215</v>
      </c>
      <c r="AP7270" s="3" t="s">
        <v>215</v>
      </c>
      <c r="AQ7270" s="3" t="s">
        <v>215</v>
      </c>
      <c r="AR7270" s="3" t="s">
        <v>215</v>
      </c>
      <c r="AS7270" s="3">
        <v>12.547000000000001</v>
      </c>
      <c r="AT7270" s="3">
        <v>1.532</v>
      </c>
      <c r="AU7270" s="3">
        <v>1.2529999999999999</v>
      </c>
      <c r="AV7270" s="3">
        <v>3.8109999999999999</v>
      </c>
      <c r="AW7270" s="3">
        <v>2.6429999999999998</v>
      </c>
      <c r="AX7270" s="3">
        <v>2.72</v>
      </c>
      <c r="AY7270" s="3">
        <v>2.46</v>
      </c>
      <c r="AZ7270" s="3">
        <v>2.2949999999999999</v>
      </c>
      <c r="BA7270">
        <v>0.94699999999999995</v>
      </c>
      <c r="BB7270">
        <v>2016</v>
      </c>
    </row>
    <row r="7271" spans="1:54" hidden="1" x14ac:dyDescent="0.2">
      <c r="A7271">
        <v>364</v>
      </c>
      <c r="B7271" t="s">
        <v>388</v>
      </c>
      <c r="C7271" t="s">
        <v>278</v>
      </c>
      <c r="D7271" t="s">
        <v>387</v>
      </c>
      <c r="E7271" t="s">
        <v>277</v>
      </c>
      <c r="F7271" t="s">
        <v>276</v>
      </c>
      <c r="G7271" t="s">
        <v>275</v>
      </c>
      <c r="I7271" t="s">
        <v>1741</v>
      </c>
      <c r="J7271" s="3" t="s">
        <v>215</v>
      </c>
      <c r="K7271" s="3" t="s">
        <v>215</v>
      </c>
      <c r="L7271" s="3" t="s">
        <v>215</v>
      </c>
      <c r="M7271" s="3" t="s">
        <v>215</v>
      </c>
      <c r="N7271" s="3" t="s">
        <v>215</v>
      </c>
      <c r="O7271" s="3" t="s">
        <v>215</v>
      </c>
      <c r="P7271" s="3" t="s">
        <v>215</v>
      </c>
      <c r="Q7271" s="3" t="s">
        <v>215</v>
      </c>
      <c r="R7271" s="3" t="s">
        <v>215</v>
      </c>
      <c r="S7271" s="3" t="s">
        <v>215</v>
      </c>
      <c r="T7271" s="3" t="s">
        <v>215</v>
      </c>
      <c r="U7271" s="3" t="s">
        <v>215</v>
      </c>
      <c r="V7271" s="3" t="s">
        <v>215</v>
      </c>
      <c r="W7271" s="3" t="s">
        <v>215</v>
      </c>
      <c r="X7271" s="3" t="s">
        <v>215</v>
      </c>
      <c r="Y7271" s="3" t="s">
        <v>215</v>
      </c>
      <c r="Z7271" s="3" t="s">
        <v>215</v>
      </c>
      <c r="AA7271" s="3" t="s">
        <v>215</v>
      </c>
      <c r="AB7271" s="3" t="s">
        <v>215</v>
      </c>
      <c r="AC7271" s="3" t="s">
        <v>215</v>
      </c>
      <c r="AD7271" s="3" t="s">
        <v>215</v>
      </c>
      <c r="AE7271" s="3" t="s">
        <v>215</v>
      </c>
      <c r="AF7271" s="3" t="s">
        <v>215</v>
      </c>
      <c r="AG7271" s="3" t="s">
        <v>215</v>
      </c>
      <c r="AH7271" s="3" t="s">
        <v>215</v>
      </c>
      <c r="AI7271" s="3" t="s">
        <v>215</v>
      </c>
      <c r="AJ7271" s="3" t="s">
        <v>215</v>
      </c>
      <c r="AK7271" s="3" t="s">
        <v>215</v>
      </c>
      <c r="AL7271" s="3" t="s">
        <v>215</v>
      </c>
      <c r="AM7271" s="3" t="s">
        <v>215</v>
      </c>
      <c r="AN7271" s="3" t="s">
        <v>215</v>
      </c>
      <c r="AO7271" s="3" t="s">
        <v>215</v>
      </c>
      <c r="AP7271" s="3" t="s">
        <v>215</v>
      </c>
      <c r="AQ7271" s="3" t="s">
        <v>215</v>
      </c>
      <c r="AR7271" s="3" t="s">
        <v>215</v>
      </c>
      <c r="AS7271" s="3">
        <v>-5.8999999999999997E-2</v>
      </c>
      <c r="AT7271" s="3">
        <v>1.605</v>
      </c>
      <c r="AU7271" s="3">
        <v>-1.921</v>
      </c>
      <c r="AV7271" s="3">
        <v>1.371</v>
      </c>
      <c r="AW7271" s="3">
        <v>1.887</v>
      </c>
      <c r="AX7271" s="3">
        <v>2.4740000000000002</v>
      </c>
      <c r="AY7271" s="3">
        <v>1.75</v>
      </c>
      <c r="AZ7271" s="3">
        <v>1.7889999999999999</v>
      </c>
      <c r="BA7271">
        <v>2.782</v>
      </c>
      <c r="BB7271">
        <v>2016</v>
      </c>
    </row>
    <row r="7272" spans="1:54" hidden="1" x14ac:dyDescent="0.2">
      <c r="A7272">
        <v>364</v>
      </c>
      <c r="B7272" t="s">
        <v>388</v>
      </c>
      <c r="C7272" t="s">
        <v>274</v>
      </c>
      <c r="D7272" t="s">
        <v>387</v>
      </c>
      <c r="E7272" t="s">
        <v>273</v>
      </c>
      <c r="F7272" t="s">
        <v>272</v>
      </c>
      <c r="G7272" t="s">
        <v>271</v>
      </c>
    </row>
    <row r="7273" spans="1:54" hidden="1" x14ac:dyDescent="0.2">
      <c r="A7273">
        <v>364</v>
      </c>
      <c r="B7273" t="s">
        <v>388</v>
      </c>
      <c r="C7273" t="s">
        <v>270</v>
      </c>
      <c r="D7273" t="s">
        <v>387</v>
      </c>
      <c r="E7273" t="s">
        <v>269</v>
      </c>
      <c r="F7273" t="s">
        <v>268</v>
      </c>
      <c r="G7273" t="s">
        <v>264</v>
      </c>
      <c r="H7273" t="s">
        <v>263</v>
      </c>
    </row>
    <row r="7274" spans="1:54" hidden="1" x14ac:dyDescent="0.2">
      <c r="A7274">
        <v>364</v>
      </c>
      <c r="B7274" t="s">
        <v>388</v>
      </c>
      <c r="C7274" t="s">
        <v>267</v>
      </c>
      <c r="D7274" t="s">
        <v>387</v>
      </c>
      <c r="E7274" t="s">
        <v>266</v>
      </c>
      <c r="F7274" t="s">
        <v>265</v>
      </c>
      <c r="G7274" t="s">
        <v>264</v>
      </c>
      <c r="H7274" t="s">
        <v>263</v>
      </c>
      <c r="I7274" t="s">
        <v>1152</v>
      </c>
      <c r="J7274" s="3">
        <v>9.8000000000000004E-2</v>
      </c>
      <c r="K7274" s="3">
        <v>9.8000000000000004E-2</v>
      </c>
      <c r="L7274" s="3">
        <v>9.9000000000000005E-2</v>
      </c>
      <c r="M7274" s="3">
        <v>0.1</v>
      </c>
      <c r="N7274" s="3">
        <v>0.10100000000000001</v>
      </c>
      <c r="O7274" s="3">
        <v>0.10199999999999999</v>
      </c>
      <c r="P7274" s="3">
        <v>0.10199999999999999</v>
      </c>
      <c r="Q7274" s="3">
        <v>0.10299999999999999</v>
      </c>
      <c r="R7274" s="3">
        <v>0.104</v>
      </c>
      <c r="S7274" s="3">
        <v>0.105</v>
      </c>
      <c r="T7274" s="3">
        <v>0.106</v>
      </c>
      <c r="U7274" s="3">
        <v>0.106</v>
      </c>
      <c r="V7274" s="3">
        <v>0.106</v>
      </c>
      <c r="W7274" s="3">
        <v>0.106</v>
      </c>
      <c r="X7274" s="3">
        <v>0.106</v>
      </c>
      <c r="Y7274" s="3">
        <v>0.106</v>
      </c>
      <c r="Z7274" s="3">
        <v>0.106</v>
      </c>
      <c r="AA7274" s="3">
        <v>0.106</v>
      </c>
      <c r="AB7274" s="3">
        <v>0.106</v>
      </c>
      <c r="AC7274" s="3">
        <v>0.106</v>
      </c>
      <c r="AD7274" s="3">
        <v>0.106</v>
      </c>
      <c r="AE7274" s="3">
        <v>0.106</v>
      </c>
      <c r="AF7274" s="3">
        <v>0.107</v>
      </c>
      <c r="AG7274" s="3">
        <v>0.107</v>
      </c>
      <c r="AH7274" s="3">
        <v>0.108</v>
      </c>
      <c r="AI7274" s="3">
        <v>0.108</v>
      </c>
      <c r="AJ7274" s="3">
        <v>0.109</v>
      </c>
      <c r="AK7274" s="3">
        <v>0.109</v>
      </c>
      <c r="AL7274" s="3">
        <v>0.109</v>
      </c>
      <c r="AM7274" s="3">
        <v>0.109</v>
      </c>
      <c r="AN7274" s="3">
        <v>0.109</v>
      </c>
      <c r="AO7274" s="3">
        <v>0.11</v>
      </c>
      <c r="AP7274" s="3">
        <v>0.11</v>
      </c>
      <c r="AQ7274" s="3">
        <v>0.11</v>
      </c>
      <c r="AR7274" s="3">
        <v>0.11</v>
      </c>
      <c r="AS7274" s="3">
        <v>0.11</v>
      </c>
      <c r="AT7274" s="3">
        <v>0.11</v>
      </c>
      <c r="AU7274" s="3">
        <v>0.11</v>
      </c>
      <c r="AV7274" s="3">
        <v>0.11</v>
      </c>
      <c r="AW7274" s="3">
        <v>0.11</v>
      </c>
      <c r="AX7274" s="3">
        <v>0.111</v>
      </c>
      <c r="AY7274" s="3">
        <v>0.111</v>
      </c>
      <c r="AZ7274" s="3">
        <v>0.111</v>
      </c>
      <c r="BA7274">
        <v>0.111</v>
      </c>
      <c r="BB7274">
        <v>2016</v>
      </c>
    </row>
    <row r="7275" spans="1:54" hidden="1" x14ac:dyDescent="0.2">
      <c r="A7275">
        <v>364</v>
      </c>
      <c r="B7275" t="s">
        <v>388</v>
      </c>
      <c r="C7275" t="s">
        <v>262</v>
      </c>
      <c r="D7275" t="s">
        <v>387</v>
      </c>
      <c r="E7275" t="s">
        <v>260</v>
      </c>
      <c r="F7275" t="s">
        <v>259</v>
      </c>
      <c r="G7275" t="s">
        <v>225</v>
      </c>
      <c r="H7275" t="s">
        <v>222</v>
      </c>
      <c r="I7275" t="s">
        <v>1742</v>
      </c>
      <c r="J7275" s="3">
        <v>4.2000000000000003E-2</v>
      </c>
      <c r="K7275" s="3">
        <v>5.8000000000000003E-2</v>
      </c>
      <c r="L7275" s="3">
        <v>7.0000000000000007E-2</v>
      </c>
      <c r="M7275" s="3">
        <v>7.2999999999999995E-2</v>
      </c>
      <c r="N7275" s="3">
        <v>9.1999999999999998E-2</v>
      </c>
      <c r="O7275" s="3">
        <v>0.10100000000000001</v>
      </c>
      <c r="P7275" s="3">
        <v>0.109</v>
      </c>
      <c r="Q7275" s="3">
        <v>0.122</v>
      </c>
      <c r="R7275" s="3">
        <v>0.14599999999999999</v>
      </c>
      <c r="S7275" s="3">
        <v>0.156</v>
      </c>
      <c r="T7275" s="3">
        <v>0.17299999999999999</v>
      </c>
      <c r="U7275" s="3">
        <v>0.186</v>
      </c>
      <c r="V7275" s="3">
        <v>0.17899999999999999</v>
      </c>
      <c r="W7275" s="3">
        <v>0.17299999999999999</v>
      </c>
      <c r="X7275" s="3">
        <v>0.189</v>
      </c>
      <c r="Y7275" s="3">
        <v>0.193</v>
      </c>
      <c r="Z7275" s="3">
        <v>0.217</v>
      </c>
      <c r="AA7275" s="3">
        <v>0.23599999999999999</v>
      </c>
      <c r="AB7275" s="3">
        <v>0.255</v>
      </c>
      <c r="AC7275" s="3">
        <v>0.26500000000000001</v>
      </c>
      <c r="AD7275" s="3">
        <v>0.26500000000000001</v>
      </c>
      <c r="AE7275" s="3">
        <v>0.28399999999999997</v>
      </c>
      <c r="AF7275" s="3">
        <v>0.312</v>
      </c>
      <c r="AG7275" s="3">
        <v>0.32300000000000001</v>
      </c>
      <c r="AH7275" s="3">
        <v>0.32900000000000001</v>
      </c>
      <c r="AI7275" s="3">
        <v>0.35099999999999998</v>
      </c>
      <c r="AJ7275" s="3">
        <v>0.39900000000000002</v>
      </c>
      <c r="AK7275" s="3">
        <v>0.46300000000000002</v>
      </c>
      <c r="AL7275" s="3">
        <v>0.53500000000000003</v>
      </c>
      <c r="AM7275" s="3">
        <v>0.54300000000000004</v>
      </c>
      <c r="AN7275" s="3">
        <v>0.53200000000000003</v>
      </c>
      <c r="AO7275" s="3">
        <v>0.499</v>
      </c>
      <c r="AP7275" s="3">
        <v>0.48399999999999999</v>
      </c>
      <c r="AQ7275" s="3">
        <v>0.48899999999999999</v>
      </c>
      <c r="AR7275" s="3">
        <v>0.57499999999999996</v>
      </c>
      <c r="AS7275" s="3">
        <v>0.54300000000000004</v>
      </c>
      <c r="AT7275" s="3">
        <v>0.61799999999999999</v>
      </c>
      <c r="AU7275" s="3">
        <v>0.60799999999999998</v>
      </c>
      <c r="AV7275" s="3">
        <v>0.65500000000000003</v>
      </c>
      <c r="AW7275" s="3">
        <v>0.69</v>
      </c>
      <c r="AX7275" s="3">
        <v>0.72099999999999997</v>
      </c>
      <c r="AY7275" s="3">
        <v>0.754</v>
      </c>
      <c r="AZ7275" s="3">
        <v>0.78700000000000003</v>
      </c>
      <c r="BA7275">
        <v>0.82099999999999995</v>
      </c>
      <c r="BB7275">
        <v>2016</v>
      </c>
    </row>
    <row r="7276" spans="1:54" hidden="1" x14ac:dyDescent="0.2">
      <c r="A7276">
        <v>364</v>
      </c>
      <c r="B7276" t="s">
        <v>388</v>
      </c>
      <c r="C7276" t="s">
        <v>261</v>
      </c>
      <c r="D7276" t="s">
        <v>387</v>
      </c>
      <c r="E7276" t="s">
        <v>260</v>
      </c>
      <c r="F7276" t="s">
        <v>259</v>
      </c>
      <c r="G7276" t="s">
        <v>217</v>
      </c>
      <c r="I7276" t="s">
        <v>258</v>
      </c>
      <c r="J7276" s="3">
        <v>22.094000000000001</v>
      </c>
      <c r="K7276" s="3">
        <v>24.024000000000001</v>
      </c>
      <c r="L7276" s="3">
        <v>25.707999999999998</v>
      </c>
      <c r="M7276" s="3">
        <v>24.632000000000001</v>
      </c>
      <c r="N7276" s="3">
        <v>27.626999999999999</v>
      </c>
      <c r="O7276" s="3">
        <v>27.648</v>
      </c>
      <c r="P7276" s="3">
        <v>26.535</v>
      </c>
      <c r="Q7276" s="3">
        <v>26.777999999999999</v>
      </c>
      <c r="R7276" s="3">
        <v>27.468</v>
      </c>
      <c r="S7276" s="3">
        <v>27.782</v>
      </c>
      <c r="T7276" s="3">
        <v>27.416</v>
      </c>
      <c r="U7276" s="3">
        <v>27.814</v>
      </c>
      <c r="V7276" s="3">
        <v>24.428999999999998</v>
      </c>
      <c r="W7276" s="3">
        <v>23.01</v>
      </c>
      <c r="X7276" s="3">
        <v>24.925000000000001</v>
      </c>
      <c r="Y7276" s="3">
        <v>23.061</v>
      </c>
      <c r="Z7276" s="3">
        <v>24.577000000000002</v>
      </c>
      <c r="AA7276" s="3">
        <v>25.472000000000001</v>
      </c>
      <c r="AB7276" s="3">
        <v>25.463999999999999</v>
      </c>
      <c r="AC7276" s="3">
        <v>25.402999999999999</v>
      </c>
      <c r="AD7276" s="3">
        <v>24.803999999999998</v>
      </c>
      <c r="AE7276" s="3">
        <v>24.5</v>
      </c>
      <c r="AF7276" s="3">
        <v>25.041</v>
      </c>
      <c r="AG7276" s="3">
        <v>24.805</v>
      </c>
      <c r="AH7276" s="3">
        <v>23.329000000000001</v>
      </c>
      <c r="AI7276" s="3">
        <v>23.591000000000001</v>
      </c>
      <c r="AJ7276" s="3">
        <v>24.173999999999999</v>
      </c>
      <c r="AK7276" s="3">
        <v>26.331</v>
      </c>
      <c r="AL7276" s="3">
        <v>28.472999999999999</v>
      </c>
      <c r="AM7276" s="3">
        <v>29.815000000000001</v>
      </c>
      <c r="AN7276" s="3">
        <v>28.933</v>
      </c>
      <c r="AO7276" s="3">
        <v>27.317</v>
      </c>
      <c r="AP7276" s="3">
        <v>25.853999999999999</v>
      </c>
      <c r="AQ7276" s="3">
        <v>25.091999999999999</v>
      </c>
      <c r="AR7276" s="3">
        <v>29.268000000000001</v>
      </c>
      <c r="AS7276" s="3">
        <v>26.637</v>
      </c>
      <c r="AT7276" s="3">
        <v>29.747</v>
      </c>
      <c r="AU7276" s="3">
        <v>28.091000000000001</v>
      </c>
      <c r="AV7276" s="3">
        <v>29.045000000000002</v>
      </c>
      <c r="AW7276" s="3">
        <v>29.349</v>
      </c>
      <c r="AX7276" s="3">
        <v>29.367000000000001</v>
      </c>
      <c r="AY7276" s="3">
        <v>29.367000000000001</v>
      </c>
      <c r="AZ7276" s="3">
        <v>29.367000000000001</v>
      </c>
      <c r="BA7276">
        <v>29.367000000000001</v>
      </c>
      <c r="BB7276">
        <v>2016</v>
      </c>
    </row>
    <row r="7277" spans="1:54" hidden="1" x14ac:dyDescent="0.2">
      <c r="A7277">
        <v>364</v>
      </c>
      <c r="B7277" t="s">
        <v>388</v>
      </c>
      <c r="C7277" t="s">
        <v>257</v>
      </c>
      <c r="D7277" t="s">
        <v>387</v>
      </c>
      <c r="E7277" t="s">
        <v>255</v>
      </c>
      <c r="F7277" t="s">
        <v>254</v>
      </c>
      <c r="G7277" t="s">
        <v>225</v>
      </c>
      <c r="H7277" t="s">
        <v>222</v>
      </c>
      <c r="I7277" t="s">
        <v>1742</v>
      </c>
      <c r="J7277" s="3">
        <v>0.05</v>
      </c>
      <c r="K7277" s="3">
        <v>6.5000000000000002E-2</v>
      </c>
      <c r="L7277" s="3">
        <v>7.0000000000000007E-2</v>
      </c>
      <c r="M7277" s="3">
        <v>7.9000000000000001E-2</v>
      </c>
      <c r="N7277" s="3">
        <v>8.3000000000000004E-2</v>
      </c>
      <c r="O7277" s="3">
        <v>8.4000000000000005E-2</v>
      </c>
      <c r="P7277" s="3">
        <v>9.9000000000000005E-2</v>
      </c>
      <c r="Q7277" s="3">
        <v>0.11700000000000001</v>
      </c>
      <c r="R7277" s="3">
        <v>0.14199999999999999</v>
      </c>
      <c r="S7277" s="3">
        <v>0.16800000000000001</v>
      </c>
      <c r="T7277" s="3">
        <v>0.16200000000000001</v>
      </c>
      <c r="U7277" s="3">
        <v>0.189</v>
      </c>
      <c r="V7277" s="3">
        <v>0.20499999999999999</v>
      </c>
      <c r="W7277" s="3">
        <v>0.186</v>
      </c>
      <c r="X7277" s="3">
        <v>0.188</v>
      </c>
      <c r="Y7277" s="3">
        <v>0.183</v>
      </c>
      <c r="Z7277" s="3">
        <v>0.20200000000000001</v>
      </c>
      <c r="AA7277" s="3">
        <v>0.26400000000000001</v>
      </c>
      <c r="AB7277" s="3">
        <v>0.27400000000000002</v>
      </c>
      <c r="AC7277" s="3">
        <v>0.28699999999999998</v>
      </c>
      <c r="AD7277" s="3">
        <v>0.27500000000000002</v>
      </c>
      <c r="AE7277" s="3">
        <v>0.30399999999999999</v>
      </c>
      <c r="AF7277" s="3">
        <v>0.33900000000000002</v>
      </c>
      <c r="AG7277" s="3">
        <v>0.35699999999999998</v>
      </c>
      <c r="AH7277" s="3">
        <v>0.36899999999999999</v>
      </c>
      <c r="AI7277" s="3">
        <v>0.41799999999999998</v>
      </c>
      <c r="AJ7277" s="3">
        <v>0.45300000000000001</v>
      </c>
      <c r="AK7277" s="3">
        <v>0.52300000000000002</v>
      </c>
      <c r="AL7277" s="3">
        <v>0.56000000000000005</v>
      </c>
      <c r="AM7277" s="3">
        <v>0.59799999999999998</v>
      </c>
      <c r="AN7277" s="3">
        <v>0.60399999999999998</v>
      </c>
      <c r="AO7277" s="3">
        <v>0.56599999999999995</v>
      </c>
      <c r="AP7277" s="3">
        <v>0.51900000000000002</v>
      </c>
      <c r="AQ7277" s="3">
        <v>0.60899999999999999</v>
      </c>
      <c r="AR7277" s="3">
        <v>0.63300000000000001</v>
      </c>
      <c r="AS7277" s="3">
        <v>0.58599999999999997</v>
      </c>
      <c r="AT7277" s="3">
        <v>0.59499999999999997</v>
      </c>
      <c r="AU7277" s="3">
        <v>0.65900000000000003</v>
      </c>
      <c r="AV7277" s="3">
        <v>0.70099999999999996</v>
      </c>
      <c r="AW7277" s="3">
        <v>0.73599999999999999</v>
      </c>
      <c r="AX7277" s="3">
        <v>0.76600000000000001</v>
      </c>
      <c r="AY7277" s="3">
        <v>0.79900000000000004</v>
      </c>
      <c r="AZ7277" s="3">
        <v>0.83299999999999996</v>
      </c>
      <c r="BA7277">
        <v>0.86599999999999999</v>
      </c>
      <c r="BB7277">
        <v>2016</v>
      </c>
    </row>
    <row r="7278" spans="1:54" hidden="1" x14ac:dyDescent="0.2">
      <c r="A7278">
        <v>364</v>
      </c>
      <c r="B7278" t="s">
        <v>388</v>
      </c>
      <c r="C7278" t="s">
        <v>256</v>
      </c>
      <c r="D7278" t="s">
        <v>387</v>
      </c>
      <c r="E7278" t="s">
        <v>255</v>
      </c>
      <c r="F7278" t="s">
        <v>254</v>
      </c>
      <c r="G7278" t="s">
        <v>217</v>
      </c>
      <c r="I7278" t="s">
        <v>253</v>
      </c>
      <c r="J7278" s="3">
        <v>25.992000000000001</v>
      </c>
      <c r="K7278" s="3">
        <v>26.916</v>
      </c>
      <c r="L7278" s="3">
        <v>25.352</v>
      </c>
      <c r="M7278" s="3">
        <v>26.706</v>
      </c>
      <c r="N7278" s="3">
        <v>24.927</v>
      </c>
      <c r="O7278" s="3">
        <v>23.082000000000001</v>
      </c>
      <c r="P7278" s="3">
        <v>24.033000000000001</v>
      </c>
      <c r="Q7278" s="3">
        <v>25.59</v>
      </c>
      <c r="R7278" s="3">
        <v>26.832000000000001</v>
      </c>
      <c r="S7278" s="3">
        <v>29.858000000000001</v>
      </c>
      <c r="T7278" s="3">
        <v>25.55</v>
      </c>
      <c r="U7278" s="3">
        <v>28.338999999999999</v>
      </c>
      <c r="V7278" s="3">
        <v>28.012</v>
      </c>
      <c r="W7278" s="3">
        <v>24.626000000000001</v>
      </c>
      <c r="X7278" s="3">
        <v>24.79</v>
      </c>
      <c r="Y7278" s="3">
        <v>21.872</v>
      </c>
      <c r="Z7278" s="3">
        <v>22.866</v>
      </c>
      <c r="AA7278" s="3">
        <v>28.504000000000001</v>
      </c>
      <c r="AB7278" s="3">
        <v>27.428999999999998</v>
      </c>
      <c r="AC7278" s="3">
        <v>27.506</v>
      </c>
      <c r="AD7278" s="3">
        <v>25.684999999999999</v>
      </c>
      <c r="AE7278" s="3">
        <v>26.213999999999999</v>
      </c>
      <c r="AF7278" s="3">
        <v>27.151</v>
      </c>
      <c r="AG7278" s="3">
        <v>27.452000000000002</v>
      </c>
      <c r="AH7278" s="3">
        <v>26.181999999999999</v>
      </c>
      <c r="AI7278" s="3">
        <v>28.117999999999999</v>
      </c>
      <c r="AJ7278" s="3">
        <v>27.463999999999999</v>
      </c>
      <c r="AK7278" s="3">
        <v>29.690999999999999</v>
      </c>
      <c r="AL7278" s="3">
        <v>29.835000000000001</v>
      </c>
      <c r="AM7278" s="3">
        <v>32.832000000000001</v>
      </c>
      <c r="AN7278" s="3">
        <v>32.840000000000003</v>
      </c>
      <c r="AO7278" s="3">
        <v>31.009</v>
      </c>
      <c r="AP7278" s="3">
        <v>27.76</v>
      </c>
      <c r="AQ7278" s="3">
        <v>31.26</v>
      </c>
      <c r="AR7278" s="3">
        <v>32.258000000000003</v>
      </c>
      <c r="AS7278" s="3">
        <v>28.731999999999999</v>
      </c>
      <c r="AT7278" s="3">
        <v>28.614999999999998</v>
      </c>
      <c r="AU7278" s="3">
        <v>30.46</v>
      </c>
      <c r="AV7278" s="3">
        <v>31.093</v>
      </c>
      <c r="AW7278" s="3">
        <v>31.297000000000001</v>
      </c>
      <c r="AX7278" s="3">
        <v>31.202000000000002</v>
      </c>
      <c r="AY7278" s="3">
        <v>31.141999999999999</v>
      </c>
      <c r="AZ7278" s="3">
        <v>31.094999999999999</v>
      </c>
      <c r="BA7278">
        <v>30.975999999999999</v>
      </c>
      <c r="BB7278">
        <v>2016</v>
      </c>
    </row>
    <row r="7279" spans="1:54" hidden="1" x14ac:dyDescent="0.2">
      <c r="A7279">
        <v>364</v>
      </c>
      <c r="B7279" t="s">
        <v>388</v>
      </c>
      <c r="C7279" t="s">
        <v>252</v>
      </c>
      <c r="D7279" t="s">
        <v>387</v>
      </c>
      <c r="E7279" t="s">
        <v>250</v>
      </c>
      <c r="F7279" t="s">
        <v>249</v>
      </c>
      <c r="G7279" t="s">
        <v>225</v>
      </c>
      <c r="H7279" t="s">
        <v>222</v>
      </c>
      <c r="I7279" t="s">
        <v>1742</v>
      </c>
      <c r="J7279" s="3">
        <v>-7.0000000000000001E-3</v>
      </c>
      <c r="K7279" s="3">
        <v>-7.0000000000000001E-3</v>
      </c>
      <c r="L7279" s="3">
        <v>1E-3</v>
      </c>
      <c r="M7279" s="3">
        <v>-6.0000000000000001E-3</v>
      </c>
      <c r="N7279" s="3">
        <v>8.9999999999999993E-3</v>
      </c>
      <c r="O7279" s="3">
        <v>1.7000000000000001E-2</v>
      </c>
      <c r="P7279" s="3">
        <v>0.01</v>
      </c>
      <c r="Q7279" s="3">
        <v>5.0000000000000001E-3</v>
      </c>
      <c r="R7279" s="3">
        <v>3.0000000000000001E-3</v>
      </c>
      <c r="S7279" s="3">
        <v>-1.2E-2</v>
      </c>
      <c r="T7279" s="3">
        <v>1.2E-2</v>
      </c>
      <c r="U7279" s="3">
        <v>-4.0000000000000001E-3</v>
      </c>
      <c r="V7279" s="3">
        <v>-2.5999999999999999E-2</v>
      </c>
      <c r="W7279" s="3">
        <v>-1.2E-2</v>
      </c>
      <c r="X7279" s="3">
        <v>1E-3</v>
      </c>
      <c r="Y7279" s="3">
        <v>0.01</v>
      </c>
      <c r="Z7279" s="3">
        <v>1.4999999999999999E-2</v>
      </c>
      <c r="AA7279" s="3">
        <v>-2.8000000000000001E-2</v>
      </c>
      <c r="AB7279" s="3">
        <v>-0.02</v>
      </c>
      <c r="AC7279" s="3">
        <v>-2.1999999999999999E-2</v>
      </c>
      <c r="AD7279" s="3">
        <v>-8.9999999999999993E-3</v>
      </c>
      <c r="AE7279" s="3">
        <v>-0.02</v>
      </c>
      <c r="AF7279" s="3">
        <v>-2.5999999999999999E-2</v>
      </c>
      <c r="AG7279" s="3">
        <v>-3.4000000000000002E-2</v>
      </c>
      <c r="AH7279" s="3">
        <v>-0.04</v>
      </c>
      <c r="AI7279" s="3">
        <v>-6.7000000000000004E-2</v>
      </c>
      <c r="AJ7279" s="3">
        <v>-5.3999999999999999E-2</v>
      </c>
      <c r="AK7279" s="3">
        <v>-5.8999999999999997E-2</v>
      </c>
      <c r="AL7279" s="3">
        <v>-2.5999999999999999E-2</v>
      </c>
      <c r="AM7279" s="3">
        <v>-5.5E-2</v>
      </c>
      <c r="AN7279" s="3">
        <v>-7.1999999999999995E-2</v>
      </c>
      <c r="AO7279" s="3">
        <v>-6.7000000000000004E-2</v>
      </c>
      <c r="AP7279" s="3">
        <v>-3.5999999999999997E-2</v>
      </c>
      <c r="AQ7279" s="3">
        <v>-0.12</v>
      </c>
      <c r="AR7279" s="3">
        <v>-5.8999999999999997E-2</v>
      </c>
      <c r="AS7279" s="3">
        <v>-4.2999999999999997E-2</v>
      </c>
      <c r="AT7279" s="3">
        <v>2.4E-2</v>
      </c>
      <c r="AU7279" s="3">
        <v>-5.0999999999999997E-2</v>
      </c>
      <c r="AV7279" s="3">
        <v>-4.5999999999999999E-2</v>
      </c>
      <c r="AW7279" s="3">
        <v>-4.5999999999999999E-2</v>
      </c>
      <c r="AX7279" s="3">
        <v>-4.4999999999999998E-2</v>
      </c>
      <c r="AY7279" s="3">
        <v>-4.5999999999999999E-2</v>
      </c>
      <c r="AZ7279" s="3">
        <v>-4.5999999999999999E-2</v>
      </c>
      <c r="BA7279">
        <v>-4.4999999999999998E-2</v>
      </c>
      <c r="BB7279">
        <v>2016</v>
      </c>
    </row>
    <row r="7280" spans="1:54" hidden="1" x14ac:dyDescent="0.2">
      <c r="A7280">
        <v>364</v>
      </c>
      <c r="B7280" t="s">
        <v>388</v>
      </c>
      <c r="C7280" t="s">
        <v>251</v>
      </c>
      <c r="D7280" t="s">
        <v>387</v>
      </c>
      <c r="E7280" t="s">
        <v>250</v>
      </c>
      <c r="F7280" t="s">
        <v>249</v>
      </c>
      <c r="G7280" t="s">
        <v>217</v>
      </c>
      <c r="I7280" t="s">
        <v>248</v>
      </c>
      <c r="J7280" s="3">
        <v>-3.8980000000000001</v>
      </c>
      <c r="K7280" s="3">
        <v>-2.8919999999999999</v>
      </c>
      <c r="L7280" s="3">
        <v>0.35699999999999998</v>
      </c>
      <c r="M7280" s="3">
        <v>-2.0739999999999998</v>
      </c>
      <c r="N7280" s="3">
        <v>2.7</v>
      </c>
      <c r="O7280" s="3">
        <v>4.5659999999999998</v>
      </c>
      <c r="P7280" s="3">
        <v>2.5009999999999999</v>
      </c>
      <c r="Q7280" s="3">
        <v>1.1879999999999999</v>
      </c>
      <c r="R7280" s="3">
        <v>0.63600000000000001</v>
      </c>
      <c r="S7280" s="3">
        <v>-2.0760000000000001</v>
      </c>
      <c r="T7280" s="3">
        <v>1.8660000000000001</v>
      </c>
      <c r="U7280" s="3">
        <v>-0.52400000000000002</v>
      </c>
      <c r="V7280" s="3">
        <v>-3.5830000000000002</v>
      </c>
      <c r="W7280" s="3">
        <v>-1.6160000000000001</v>
      </c>
      <c r="X7280" s="3">
        <v>0.13400000000000001</v>
      </c>
      <c r="Y7280" s="3">
        <v>1.19</v>
      </c>
      <c r="Z7280" s="3">
        <v>1.7110000000000001</v>
      </c>
      <c r="AA7280" s="3">
        <v>-3.032</v>
      </c>
      <c r="AB7280" s="3">
        <v>-1.9650000000000001</v>
      </c>
      <c r="AC7280" s="3">
        <v>-2.1030000000000002</v>
      </c>
      <c r="AD7280" s="3">
        <v>-0.88100000000000001</v>
      </c>
      <c r="AE7280" s="3">
        <v>-1.714</v>
      </c>
      <c r="AF7280" s="3">
        <v>-2.1110000000000002</v>
      </c>
      <c r="AG7280" s="3">
        <v>-2.6469999999999998</v>
      </c>
      <c r="AH7280" s="3">
        <v>-2.8530000000000002</v>
      </c>
      <c r="AI7280" s="3">
        <v>-4.5270000000000001</v>
      </c>
      <c r="AJ7280" s="3">
        <v>-3.29</v>
      </c>
      <c r="AK7280" s="3">
        <v>-3.36</v>
      </c>
      <c r="AL7280" s="3">
        <v>-1.3620000000000001</v>
      </c>
      <c r="AM7280" s="3">
        <v>-3.0169999999999999</v>
      </c>
      <c r="AN7280" s="3">
        <v>-3.9079999999999999</v>
      </c>
      <c r="AO7280" s="3">
        <v>-3.6920000000000002</v>
      </c>
      <c r="AP7280" s="3">
        <v>-1.907</v>
      </c>
      <c r="AQ7280" s="3">
        <v>-6.1689999999999996</v>
      </c>
      <c r="AR7280" s="3">
        <v>-2.9910000000000001</v>
      </c>
      <c r="AS7280" s="3">
        <v>-2.0939999999999999</v>
      </c>
      <c r="AT7280" s="3">
        <v>1.1319999999999999</v>
      </c>
      <c r="AU7280" s="3">
        <v>-2.3690000000000002</v>
      </c>
      <c r="AV7280" s="3">
        <v>-2.048</v>
      </c>
      <c r="AW7280" s="3">
        <v>-1.9490000000000001</v>
      </c>
      <c r="AX7280" s="3">
        <v>-1.835</v>
      </c>
      <c r="AY7280" s="3">
        <v>-1.7749999999999999</v>
      </c>
      <c r="AZ7280" s="3">
        <v>-1.728</v>
      </c>
      <c r="BA7280">
        <v>-1.609</v>
      </c>
      <c r="BB7280">
        <v>2016</v>
      </c>
    </row>
    <row r="7281" spans="1:54" hidden="1" x14ac:dyDescent="0.2">
      <c r="A7281">
        <v>364</v>
      </c>
      <c r="B7281" t="s">
        <v>388</v>
      </c>
      <c r="C7281" t="s">
        <v>247</v>
      </c>
      <c r="D7281" t="s">
        <v>387</v>
      </c>
      <c r="E7281" t="s">
        <v>245</v>
      </c>
      <c r="F7281" t="s">
        <v>244</v>
      </c>
      <c r="G7281" t="s">
        <v>225</v>
      </c>
      <c r="H7281" t="s">
        <v>222</v>
      </c>
    </row>
    <row r="7282" spans="1:54" hidden="1" x14ac:dyDescent="0.2">
      <c r="A7282">
        <v>364</v>
      </c>
      <c r="B7282" t="s">
        <v>388</v>
      </c>
      <c r="C7282" t="s">
        <v>246</v>
      </c>
      <c r="D7282" t="s">
        <v>387</v>
      </c>
      <c r="E7282" t="s">
        <v>245</v>
      </c>
      <c r="F7282" t="s">
        <v>244</v>
      </c>
      <c r="G7282" t="s">
        <v>243</v>
      </c>
    </row>
    <row r="7283" spans="1:54" hidden="1" x14ac:dyDescent="0.2">
      <c r="A7283">
        <v>364</v>
      </c>
      <c r="B7283" t="s">
        <v>388</v>
      </c>
      <c r="C7283" t="s">
        <v>242</v>
      </c>
      <c r="D7283" t="s">
        <v>387</v>
      </c>
      <c r="E7283" t="s">
        <v>240</v>
      </c>
      <c r="F7283" t="s">
        <v>239</v>
      </c>
      <c r="G7283" t="s">
        <v>225</v>
      </c>
      <c r="H7283" t="s">
        <v>222</v>
      </c>
      <c r="I7283" t="s">
        <v>1742</v>
      </c>
      <c r="J7283" s="3" t="s">
        <v>215</v>
      </c>
      <c r="K7283" s="3" t="s">
        <v>215</v>
      </c>
      <c r="L7283" s="3" t="s">
        <v>215</v>
      </c>
      <c r="M7283" s="3" t="s">
        <v>215</v>
      </c>
      <c r="N7283" s="3">
        <v>1.4E-2</v>
      </c>
      <c r="O7283" s="3">
        <v>2.1000000000000001E-2</v>
      </c>
      <c r="P7283" s="3">
        <v>1.4999999999999999E-2</v>
      </c>
      <c r="Q7283" s="3">
        <v>1.0999999999999999E-2</v>
      </c>
      <c r="R7283" s="3">
        <v>8.0000000000000002E-3</v>
      </c>
      <c r="S7283" s="3">
        <v>-6.0000000000000001E-3</v>
      </c>
      <c r="T7283" s="3">
        <v>1.4999999999999999E-2</v>
      </c>
      <c r="U7283" s="3">
        <v>3.0000000000000001E-3</v>
      </c>
      <c r="V7283" s="3">
        <v>-0.02</v>
      </c>
      <c r="W7283" s="3">
        <v>-5.0000000000000001E-3</v>
      </c>
      <c r="X7283" s="3">
        <v>0.01</v>
      </c>
      <c r="Y7283" s="3">
        <v>2.1999999999999999E-2</v>
      </c>
      <c r="Z7283" s="3">
        <v>2.7E-2</v>
      </c>
      <c r="AA7283" s="3">
        <v>-1.4E-2</v>
      </c>
      <c r="AB7283" s="3">
        <v>-4.0000000000000001E-3</v>
      </c>
      <c r="AC7283" s="3">
        <v>1E-3</v>
      </c>
      <c r="AD7283" s="3">
        <v>1.6E-2</v>
      </c>
      <c r="AE7283" s="3">
        <v>5.0000000000000001E-3</v>
      </c>
      <c r="AF7283" s="3" t="s">
        <v>355</v>
      </c>
      <c r="AG7283" s="3">
        <v>-7.0000000000000001E-3</v>
      </c>
      <c r="AH7283" s="3">
        <v>-1.2999999999999999E-2</v>
      </c>
      <c r="AI7283" s="3">
        <v>-3.1E-2</v>
      </c>
      <c r="AJ7283" s="3">
        <v>-1.0999999999999999E-2</v>
      </c>
      <c r="AK7283" s="3">
        <v>-1.4E-2</v>
      </c>
      <c r="AL7283" s="3">
        <v>0.01</v>
      </c>
      <c r="AM7283" s="3">
        <v>-1.4E-2</v>
      </c>
      <c r="AN7283" s="3">
        <v>-0.03</v>
      </c>
      <c r="AO7283" s="3">
        <v>-3.3000000000000002E-2</v>
      </c>
      <c r="AP7283" s="3">
        <v>-2E-3</v>
      </c>
      <c r="AQ7283" s="3">
        <v>-7.9000000000000001E-2</v>
      </c>
      <c r="AR7283" s="3">
        <v>-0.03</v>
      </c>
      <c r="AS7283" s="3">
        <v>-5.0000000000000001E-3</v>
      </c>
      <c r="AT7283" s="3">
        <v>4.9000000000000002E-2</v>
      </c>
      <c r="AU7283" s="3">
        <v>-4.0000000000000001E-3</v>
      </c>
      <c r="AV7283" s="3">
        <v>1E-3</v>
      </c>
      <c r="AW7283" s="3">
        <v>5.0000000000000001E-3</v>
      </c>
      <c r="AX7283" s="3">
        <v>7.0000000000000001E-3</v>
      </c>
      <c r="AY7283" s="3">
        <v>8.0000000000000002E-3</v>
      </c>
      <c r="AZ7283" s="3">
        <v>8.0000000000000002E-3</v>
      </c>
      <c r="BA7283">
        <v>8.9999999999999993E-3</v>
      </c>
      <c r="BB7283">
        <v>2016</v>
      </c>
    </row>
    <row r="7284" spans="1:54" hidden="1" x14ac:dyDescent="0.2">
      <c r="A7284">
        <v>364</v>
      </c>
      <c r="B7284" t="s">
        <v>388</v>
      </c>
      <c r="C7284" t="s">
        <v>241</v>
      </c>
      <c r="D7284" t="s">
        <v>387</v>
      </c>
      <c r="E7284" t="s">
        <v>240</v>
      </c>
      <c r="F7284" t="s">
        <v>239</v>
      </c>
      <c r="G7284" t="s">
        <v>217</v>
      </c>
      <c r="I7284" t="s">
        <v>238</v>
      </c>
      <c r="J7284" s="3" t="s">
        <v>215</v>
      </c>
      <c r="K7284" s="3" t="s">
        <v>215</v>
      </c>
      <c r="L7284" s="3" t="s">
        <v>215</v>
      </c>
      <c r="M7284" s="3" t="s">
        <v>215</v>
      </c>
      <c r="N7284" s="3">
        <v>4.1479999999999997</v>
      </c>
      <c r="O7284" s="3">
        <v>5.7149999999999999</v>
      </c>
      <c r="P7284" s="3">
        <v>3.6349999999999998</v>
      </c>
      <c r="Q7284" s="3">
        <v>2.484</v>
      </c>
      <c r="R7284" s="3">
        <v>1.522</v>
      </c>
      <c r="S7284" s="3">
        <v>-1.1160000000000001</v>
      </c>
      <c r="T7284" s="3">
        <v>2.4449999999999998</v>
      </c>
      <c r="U7284" s="3">
        <v>0.40400000000000003</v>
      </c>
      <c r="V7284" s="3">
        <v>-2.7010000000000001</v>
      </c>
      <c r="W7284" s="3">
        <v>-0.60499999999999998</v>
      </c>
      <c r="X7284" s="3">
        <v>1.266</v>
      </c>
      <c r="Y7284" s="3">
        <v>2.6579999999999999</v>
      </c>
      <c r="Z7284" s="3">
        <v>3.0579999999999998</v>
      </c>
      <c r="AA7284" s="3">
        <v>-1.522</v>
      </c>
      <c r="AB7284" s="3">
        <v>-0.372</v>
      </c>
      <c r="AC7284" s="3">
        <v>7.6999999999999999E-2</v>
      </c>
      <c r="AD7284" s="3">
        <v>1.514</v>
      </c>
      <c r="AE7284" s="3">
        <v>0.40600000000000003</v>
      </c>
      <c r="AF7284" s="3">
        <v>-1.9E-2</v>
      </c>
      <c r="AG7284" s="3">
        <v>-0.50700000000000001</v>
      </c>
      <c r="AH7284" s="3">
        <v>-0.89700000000000002</v>
      </c>
      <c r="AI7284" s="3">
        <v>-2.0979999999999999</v>
      </c>
      <c r="AJ7284" s="3">
        <v>-0.67</v>
      </c>
      <c r="AK7284" s="3">
        <v>-0.81699999999999995</v>
      </c>
      <c r="AL7284" s="3">
        <v>0.51400000000000001</v>
      </c>
      <c r="AM7284" s="3">
        <v>-0.76900000000000002</v>
      </c>
      <c r="AN7284" s="3">
        <v>-1.635</v>
      </c>
      <c r="AO7284" s="3">
        <v>-1.782</v>
      </c>
      <c r="AP7284" s="3">
        <v>-0.129</v>
      </c>
      <c r="AQ7284" s="3">
        <v>-4.0720000000000001</v>
      </c>
      <c r="AR7284" s="3">
        <v>-1.5289999999999999</v>
      </c>
      <c r="AS7284" s="3">
        <v>-0.224</v>
      </c>
      <c r="AT7284" s="3">
        <v>2.375</v>
      </c>
      <c r="AU7284" s="3">
        <v>-0.18</v>
      </c>
      <c r="AV7284" s="3">
        <v>6.2E-2</v>
      </c>
      <c r="AW7284" s="3">
        <v>0.221</v>
      </c>
      <c r="AX7284" s="3">
        <v>0.30499999999999999</v>
      </c>
      <c r="AY7284" s="3">
        <v>0.30499999999999999</v>
      </c>
      <c r="AZ7284" s="3">
        <v>0.30499999999999999</v>
      </c>
      <c r="BA7284">
        <v>0.30499999999999999</v>
      </c>
      <c r="BB7284">
        <v>2016</v>
      </c>
    </row>
    <row r="7285" spans="1:54" hidden="1" x14ac:dyDescent="0.2">
      <c r="A7285">
        <v>364</v>
      </c>
      <c r="B7285" t="s">
        <v>388</v>
      </c>
      <c r="C7285" t="s">
        <v>237</v>
      </c>
      <c r="D7285" t="s">
        <v>387</v>
      </c>
      <c r="E7285" t="s">
        <v>235</v>
      </c>
      <c r="F7285" t="s">
        <v>234</v>
      </c>
      <c r="G7285" t="s">
        <v>225</v>
      </c>
      <c r="H7285" t="s">
        <v>222</v>
      </c>
      <c r="I7285" t="s">
        <v>1742</v>
      </c>
      <c r="J7285" s="3" t="s">
        <v>215</v>
      </c>
      <c r="K7285" s="3" t="s">
        <v>215</v>
      </c>
      <c r="L7285" s="3" t="s">
        <v>215</v>
      </c>
      <c r="M7285" s="3" t="s">
        <v>215</v>
      </c>
      <c r="N7285" s="3" t="s">
        <v>215</v>
      </c>
      <c r="O7285" s="3" t="s">
        <v>215</v>
      </c>
      <c r="P7285" s="3" t="s">
        <v>215</v>
      </c>
      <c r="Q7285" s="3" t="s">
        <v>215</v>
      </c>
      <c r="R7285" s="3" t="s">
        <v>215</v>
      </c>
      <c r="S7285" s="3" t="s">
        <v>215</v>
      </c>
      <c r="T7285" s="3">
        <v>0.36899999999999999</v>
      </c>
      <c r="U7285" s="3">
        <v>0.378</v>
      </c>
      <c r="V7285" s="3">
        <v>0.39200000000000002</v>
      </c>
      <c r="W7285" s="3">
        <v>0.39200000000000002</v>
      </c>
      <c r="X7285" s="3">
        <v>0.435</v>
      </c>
      <c r="Y7285" s="3">
        <v>0.42099999999999999</v>
      </c>
      <c r="Z7285" s="3">
        <v>0.38400000000000001</v>
      </c>
      <c r="AA7285" s="3">
        <v>0.38400000000000001</v>
      </c>
      <c r="AB7285" s="3">
        <v>0.42099999999999999</v>
      </c>
      <c r="AC7285" s="3">
        <v>0.58799999999999997</v>
      </c>
      <c r="AD7285" s="3">
        <v>0.61199999999999999</v>
      </c>
      <c r="AE7285" s="3">
        <v>0.64300000000000002</v>
      </c>
      <c r="AF7285" s="3">
        <v>0.67600000000000005</v>
      </c>
      <c r="AG7285" s="3">
        <v>0.68</v>
      </c>
      <c r="AH7285" s="3">
        <v>0.85099999999999998</v>
      </c>
      <c r="AI7285" s="3">
        <v>0.95299999999999996</v>
      </c>
      <c r="AJ7285" s="3">
        <v>1.048</v>
      </c>
      <c r="AK7285" s="3">
        <v>0.96799999999999997</v>
      </c>
      <c r="AL7285" s="3">
        <v>1.0129999999999999</v>
      </c>
      <c r="AM7285" s="3">
        <v>1.103</v>
      </c>
      <c r="AN7285" s="3">
        <v>1.1479999999999999</v>
      </c>
      <c r="AO7285" s="3">
        <v>1.2010000000000001</v>
      </c>
      <c r="AP7285" s="3">
        <v>1.302</v>
      </c>
      <c r="AQ7285" s="3">
        <v>1.391</v>
      </c>
      <c r="AR7285" s="3">
        <v>1.492</v>
      </c>
      <c r="AS7285" s="3">
        <v>1.5489999999999999</v>
      </c>
      <c r="AT7285" s="3">
        <v>1.665</v>
      </c>
      <c r="AU7285" s="3">
        <v>1.6850000000000001</v>
      </c>
      <c r="AV7285" s="3">
        <v>1.7609999999999999</v>
      </c>
      <c r="AW7285" s="3">
        <v>1.8260000000000001</v>
      </c>
      <c r="AX7285" s="3">
        <v>1.891</v>
      </c>
      <c r="AY7285" s="3">
        <v>1.9590000000000001</v>
      </c>
      <c r="AZ7285" s="3">
        <v>2.028</v>
      </c>
      <c r="BA7285">
        <v>2.097</v>
      </c>
      <c r="BB7285">
        <v>2016</v>
      </c>
    </row>
    <row r="7286" spans="1:54" hidden="1" x14ac:dyDescent="0.2">
      <c r="A7286">
        <v>364</v>
      </c>
      <c r="B7286" t="s">
        <v>388</v>
      </c>
      <c r="C7286" t="s">
        <v>236</v>
      </c>
      <c r="D7286" t="s">
        <v>387</v>
      </c>
      <c r="E7286" t="s">
        <v>235</v>
      </c>
      <c r="F7286" t="s">
        <v>234</v>
      </c>
      <c r="G7286" t="s">
        <v>217</v>
      </c>
      <c r="I7286" t="s">
        <v>354</v>
      </c>
      <c r="J7286" s="3" t="s">
        <v>215</v>
      </c>
      <c r="K7286" s="3" t="s">
        <v>215</v>
      </c>
      <c r="L7286" s="3" t="s">
        <v>215</v>
      </c>
      <c r="M7286" s="3" t="s">
        <v>215</v>
      </c>
      <c r="N7286" s="3" t="s">
        <v>215</v>
      </c>
      <c r="O7286" s="3" t="s">
        <v>215</v>
      </c>
      <c r="P7286" s="3" t="s">
        <v>215</v>
      </c>
      <c r="Q7286" s="3" t="s">
        <v>215</v>
      </c>
      <c r="R7286" s="3" t="s">
        <v>215</v>
      </c>
      <c r="S7286" s="3" t="s">
        <v>215</v>
      </c>
      <c r="T7286" s="3">
        <v>58.405000000000001</v>
      </c>
      <c r="U7286" s="3">
        <v>56.518999999999998</v>
      </c>
      <c r="V7286" s="3">
        <v>53.494999999999997</v>
      </c>
      <c r="W7286" s="3">
        <v>52.015999999999998</v>
      </c>
      <c r="X7286" s="3">
        <v>57.262999999999998</v>
      </c>
      <c r="Y7286" s="3">
        <v>50.253</v>
      </c>
      <c r="Z7286" s="3">
        <v>43.47</v>
      </c>
      <c r="AA7286" s="3">
        <v>41.533999999999999</v>
      </c>
      <c r="AB7286" s="3">
        <v>42.08</v>
      </c>
      <c r="AC7286" s="3">
        <v>56.417999999999999</v>
      </c>
      <c r="AD7286" s="3">
        <v>57.225999999999999</v>
      </c>
      <c r="AE7286" s="3">
        <v>55.387</v>
      </c>
      <c r="AF7286" s="3">
        <v>54.231999999999999</v>
      </c>
      <c r="AG7286" s="3">
        <v>52.256999999999998</v>
      </c>
      <c r="AH7286" s="3">
        <v>60.347999999999999</v>
      </c>
      <c r="AI7286" s="3">
        <v>64.096999999999994</v>
      </c>
      <c r="AJ7286" s="3">
        <v>63.545000000000002</v>
      </c>
      <c r="AK7286" s="3">
        <v>54.996000000000002</v>
      </c>
      <c r="AL7286" s="3">
        <v>53.953000000000003</v>
      </c>
      <c r="AM7286" s="3">
        <v>60.540999999999997</v>
      </c>
      <c r="AN7286" s="3">
        <v>62.404000000000003</v>
      </c>
      <c r="AO7286" s="3">
        <v>65.765000000000001</v>
      </c>
      <c r="AP7286" s="3">
        <v>69.566999999999993</v>
      </c>
      <c r="AQ7286" s="3">
        <v>71.436000000000007</v>
      </c>
      <c r="AR7286" s="3">
        <v>75.994</v>
      </c>
      <c r="AS7286" s="3">
        <v>75.959999999999994</v>
      </c>
      <c r="AT7286" s="3">
        <v>80.105999999999995</v>
      </c>
      <c r="AU7286" s="3">
        <v>77.86</v>
      </c>
      <c r="AV7286" s="3">
        <v>78.075000000000003</v>
      </c>
      <c r="AW7286" s="3">
        <v>77.608000000000004</v>
      </c>
      <c r="AX7286" s="3">
        <v>77.045000000000002</v>
      </c>
      <c r="AY7286" s="3">
        <v>76.314999999999998</v>
      </c>
      <c r="AZ7286" s="3">
        <v>75.704999999999998</v>
      </c>
      <c r="BA7286">
        <v>74.981999999999999</v>
      </c>
      <c r="BB7286">
        <v>2016</v>
      </c>
    </row>
    <row r="7287" spans="1:54" hidden="1" x14ac:dyDescent="0.2">
      <c r="A7287">
        <v>364</v>
      </c>
      <c r="B7287" t="s">
        <v>388</v>
      </c>
      <c r="C7287" t="s">
        <v>233</v>
      </c>
      <c r="D7287" t="s">
        <v>387</v>
      </c>
      <c r="E7287" t="s">
        <v>231</v>
      </c>
      <c r="F7287" t="s">
        <v>230</v>
      </c>
      <c r="G7287" t="s">
        <v>225</v>
      </c>
      <c r="H7287" t="s">
        <v>222</v>
      </c>
      <c r="I7287" t="s">
        <v>1742</v>
      </c>
      <c r="J7287" s="3" t="s">
        <v>215</v>
      </c>
      <c r="K7287" s="3" t="s">
        <v>215</v>
      </c>
      <c r="L7287" s="3" t="s">
        <v>215</v>
      </c>
      <c r="M7287" s="3" t="s">
        <v>215</v>
      </c>
      <c r="N7287" s="3" t="s">
        <v>215</v>
      </c>
      <c r="O7287" s="3" t="s">
        <v>215</v>
      </c>
      <c r="P7287" s="3" t="s">
        <v>215</v>
      </c>
      <c r="Q7287" s="3" t="s">
        <v>215</v>
      </c>
      <c r="R7287" s="3" t="s">
        <v>215</v>
      </c>
      <c r="S7287" s="3" t="s">
        <v>215</v>
      </c>
      <c r="T7287" s="3">
        <v>0.378</v>
      </c>
      <c r="U7287" s="3">
        <v>0.38700000000000001</v>
      </c>
      <c r="V7287" s="3">
        <v>0.40200000000000002</v>
      </c>
      <c r="W7287" s="3">
        <v>0.40100000000000002</v>
      </c>
      <c r="X7287" s="3">
        <v>0.44600000000000001</v>
      </c>
      <c r="Y7287" s="3">
        <v>0.43099999999999999</v>
      </c>
      <c r="Z7287" s="3">
        <v>0.39300000000000002</v>
      </c>
      <c r="AA7287" s="3">
        <v>0.39300000000000002</v>
      </c>
      <c r="AB7287" s="3">
        <v>0.43099999999999999</v>
      </c>
      <c r="AC7287" s="3">
        <v>0.60199999999999998</v>
      </c>
      <c r="AD7287" s="3">
        <v>0.627</v>
      </c>
      <c r="AE7287" s="3">
        <v>0.65600000000000003</v>
      </c>
      <c r="AF7287" s="3">
        <v>0.69099999999999995</v>
      </c>
      <c r="AG7287" s="3">
        <v>0.70099999999999996</v>
      </c>
      <c r="AH7287" s="3">
        <v>0.874</v>
      </c>
      <c r="AI7287" s="3">
        <v>0.97299999999999998</v>
      </c>
      <c r="AJ7287" s="3">
        <v>1.0580000000000001</v>
      </c>
      <c r="AK7287" s="3">
        <v>0.97699999999999998</v>
      </c>
      <c r="AL7287" s="3">
        <v>1.0649999999999999</v>
      </c>
      <c r="AM7287" s="3">
        <v>1.1579999999999999</v>
      </c>
      <c r="AN7287" s="3">
        <v>1.204</v>
      </c>
      <c r="AO7287" s="3">
        <v>1.2549999999999999</v>
      </c>
      <c r="AP7287" s="3">
        <v>1.3560000000000001</v>
      </c>
      <c r="AQ7287" s="3">
        <v>1.46</v>
      </c>
      <c r="AR7287" s="3">
        <v>1.56</v>
      </c>
      <c r="AS7287" s="3">
        <v>1.619</v>
      </c>
      <c r="AT7287" s="3">
        <v>1.724</v>
      </c>
      <c r="AU7287" s="3">
        <v>1.7490000000000001</v>
      </c>
      <c r="AV7287" s="3">
        <v>1.835</v>
      </c>
      <c r="AW7287" s="3">
        <v>1.911</v>
      </c>
      <c r="AX7287" s="3">
        <v>1.986</v>
      </c>
      <c r="AY7287" s="3">
        <v>2.0630000000000002</v>
      </c>
      <c r="AZ7287" s="3">
        <v>2.141</v>
      </c>
      <c r="BA7287">
        <v>2.2210000000000001</v>
      </c>
      <c r="BB7287">
        <v>2016</v>
      </c>
    </row>
    <row r="7288" spans="1:54" hidden="1" x14ac:dyDescent="0.2">
      <c r="A7288">
        <v>364</v>
      </c>
      <c r="B7288" t="s">
        <v>388</v>
      </c>
      <c r="C7288" t="s">
        <v>232</v>
      </c>
      <c r="D7288" t="s">
        <v>387</v>
      </c>
      <c r="E7288" t="s">
        <v>231</v>
      </c>
      <c r="F7288" t="s">
        <v>230</v>
      </c>
      <c r="G7288" t="s">
        <v>217</v>
      </c>
      <c r="I7288" t="s">
        <v>229</v>
      </c>
      <c r="J7288" s="3" t="s">
        <v>215</v>
      </c>
      <c r="K7288" s="3" t="s">
        <v>215</v>
      </c>
      <c r="L7288" s="3" t="s">
        <v>215</v>
      </c>
      <c r="M7288" s="3" t="s">
        <v>215</v>
      </c>
      <c r="N7288" s="3" t="s">
        <v>215</v>
      </c>
      <c r="O7288" s="3" t="s">
        <v>215</v>
      </c>
      <c r="P7288" s="3" t="s">
        <v>215</v>
      </c>
      <c r="Q7288" s="3" t="s">
        <v>215</v>
      </c>
      <c r="R7288" s="3" t="s">
        <v>215</v>
      </c>
      <c r="S7288" s="3" t="s">
        <v>215</v>
      </c>
      <c r="T7288" s="3">
        <v>59.817</v>
      </c>
      <c r="U7288" s="3">
        <v>57.884999999999998</v>
      </c>
      <c r="V7288" s="3">
        <v>54.787999999999997</v>
      </c>
      <c r="W7288" s="3">
        <v>53.274000000000001</v>
      </c>
      <c r="X7288" s="3">
        <v>58.646999999999998</v>
      </c>
      <c r="Y7288" s="3">
        <v>51.468000000000004</v>
      </c>
      <c r="Z7288" s="3">
        <v>44.521000000000001</v>
      </c>
      <c r="AA7288" s="3">
        <v>42.537999999999997</v>
      </c>
      <c r="AB7288" s="3">
        <v>43.097000000000001</v>
      </c>
      <c r="AC7288" s="3">
        <v>57.781999999999996</v>
      </c>
      <c r="AD7288" s="3">
        <v>58.609000000000002</v>
      </c>
      <c r="AE7288" s="3">
        <v>56.524000000000001</v>
      </c>
      <c r="AF7288" s="3">
        <v>55.393999999999998</v>
      </c>
      <c r="AG7288" s="3">
        <v>53.91</v>
      </c>
      <c r="AH7288" s="3">
        <v>62.015000000000001</v>
      </c>
      <c r="AI7288" s="3">
        <v>65.448999999999998</v>
      </c>
      <c r="AJ7288" s="3">
        <v>64.116</v>
      </c>
      <c r="AK7288" s="3">
        <v>55.49</v>
      </c>
      <c r="AL7288" s="3">
        <v>56.741</v>
      </c>
      <c r="AM7288" s="3">
        <v>63.572000000000003</v>
      </c>
      <c r="AN7288" s="3">
        <v>65.448999999999998</v>
      </c>
      <c r="AO7288" s="3">
        <v>68.766999999999996</v>
      </c>
      <c r="AP7288" s="3">
        <v>72.456999999999994</v>
      </c>
      <c r="AQ7288" s="3">
        <v>74.974999999999994</v>
      </c>
      <c r="AR7288" s="3">
        <v>79.474000000000004</v>
      </c>
      <c r="AS7288" s="3">
        <v>79.382000000000005</v>
      </c>
      <c r="AT7288" s="3">
        <v>82.927000000000007</v>
      </c>
      <c r="AU7288" s="3">
        <v>80.813000000000002</v>
      </c>
      <c r="AV7288" s="3">
        <v>81.391000000000005</v>
      </c>
      <c r="AW7288" s="3">
        <v>81.225999999999999</v>
      </c>
      <c r="AX7288" s="3">
        <v>80.921999999999997</v>
      </c>
      <c r="AY7288" s="3">
        <v>80.375</v>
      </c>
      <c r="AZ7288" s="3">
        <v>79.927000000000007</v>
      </c>
      <c r="BA7288">
        <v>79.414000000000001</v>
      </c>
      <c r="BB7288">
        <v>2016</v>
      </c>
    </row>
    <row r="7289" spans="1:54" hidden="1" x14ac:dyDescent="0.2">
      <c r="A7289">
        <v>364</v>
      </c>
      <c r="B7289" t="s">
        <v>388</v>
      </c>
      <c r="C7289" t="s">
        <v>228</v>
      </c>
      <c r="D7289" t="s">
        <v>387</v>
      </c>
      <c r="E7289" t="s">
        <v>227</v>
      </c>
      <c r="F7289" t="s">
        <v>226</v>
      </c>
      <c r="G7289" t="s">
        <v>225</v>
      </c>
      <c r="H7289" t="s">
        <v>222</v>
      </c>
      <c r="I7289" t="s">
        <v>1742</v>
      </c>
      <c r="J7289" s="3">
        <v>0.191</v>
      </c>
      <c r="K7289" s="3">
        <v>0.24099999999999999</v>
      </c>
      <c r="L7289" s="3">
        <v>0.27400000000000002</v>
      </c>
      <c r="M7289" s="3">
        <v>0.29499999999999998</v>
      </c>
      <c r="N7289" s="3">
        <v>0.33200000000000002</v>
      </c>
      <c r="O7289" s="3">
        <v>0.36399999999999999</v>
      </c>
      <c r="P7289" s="3">
        <v>0.41199999999999998</v>
      </c>
      <c r="Q7289" s="3">
        <v>0.45500000000000002</v>
      </c>
      <c r="R7289" s="3">
        <v>0.53</v>
      </c>
      <c r="S7289" s="3">
        <v>0.56299999999999994</v>
      </c>
      <c r="T7289" s="3">
        <v>0.63200000000000001</v>
      </c>
      <c r="U7289" s="3">
        <v>0.66800000000000004</v>
      </c>
      <c r="V7289" s="3">
        <v>0.73399999999999999</v>
      </c>
      <c r="W7289" s="3">
        <v>0.754</v>
      </c>
      <c r="X7289" s="3">
        <v>0.76</v>
      </c>
      <c r="Y7289" s="3">
        <v>0.83799999999999997</v>
      </c>
      <c r="Z7289" s="3">
        <v>0.88300000000000001</v>
      </c>
      <c r="AA7289" s="3">
        <v>0.92500000000000004</v>
      </c>
      <c r="AB7289" s="3">
        <v>0.999</v>
      </c>
      <c r="AC7289" s="3">
        <v>1.042</v>
      </c>
      <c r="AD7289" s="3">
        <v>1.07</v>
      </c>
      <c r="AE7289" s="3">
        <v>1.161</v>
      </c>
      <c r="AF7289" s="3">
        <v>1.2470000000000001</v>
      </c>
      <c r="AG7289" s="3">
        <v>1.3009999999999999</v>
      </c>
      <c r="AH7289" s="3">
        <v>1.409</v>
      </c>
      <c r="AI7289" s="3">
        <v>1.4870000000000001</v>
      </c>
      <c r="AJ7289" s="3">
        <v>1.65</v>
      </c>
      <c r="AK7289" s="3">
        <v>1.76</v>
      </c>
      <c r="AL7289" s="3">
        <v>1.8779999999999999</v>
      </c>
      <c r="AM7289" s="3">
        <v>1.8220000000000001</v>
      </c>
      <c r="AN7289" s="3">
        <v>1.839</v>
      </c>
      <c r="AO7289" s="3">
        <v>1.8260000000000001</v>
      </c>
      <c r="AP7289" s="3">
        <v>1.871</v>
      </c>
      <c r="AQ7289" s="3">
        <v>1.9470000000000001</v>
      </c>
      <c r="AR7289" s="3">
        <v>1.9630000000000001</v>
      </c>
      <c r="AS7289" s="3">
        <v>2.0390000000000001</v>
      </c>
      <c r="AT7289" s="3">
        <v>2.0790000000000002</v>
      </c>
      <c r="AU7289" s="3">
        <v>2.1640000000000001</v>
      </c>
      <c r="AV7289" s="3">
        <v>2.2549999999999999</v>
      </c>
      <c r="AW7289" s="3">
        <v>2.3530000000000002</v>
      </c>
      <c r="AX7289" s="3">
        <v>2.4540000000000002</v>
      </c>
      <c r="AY7289" s="3">
        <v>2.5659999999999998</v>
      </c>
      <c r="AZ7289" s="3">
        <v>2.6789999999999998</v>
      </c>
      <c r="BA7289">
        <v>2.7959999999999998</v>
      </c>
      <c r="BB7289">
        <v>2016</v>
      </c>
    </row>
    <row r="7290" spans="1:54" hidden="1" x14ac:dyDescent="0.2">
      <c r="A7290">
        <v>364</v>
      </c>
      <c r="B7290" t="s">
        <v>388</v>
      </c>
      <c r="C7290" t="s">
        <v>224</v>
      </c>
      <c r="D7290" t="s">
        <v>387</v>
      </c>
      <c r="E7290" t="s">
        <v>219</v>
      </c>
      <c r="F7290" t="s">
        <v>218</v>
      </c>
      <c r="G7290" t="s">
        <v>223</v>
      </c>
      <c r="H7290" t="s">
        <v>222</v>
      </c>
      <c r="I7290" t="s">
        <v>1743</v>
      </c>
      <c r="J7290" s="3" t="s">
        <v>215</v>
      </c>
      <c r="K7290" s="3" t="s">
        <v>215</v>
      </c>
      <c r="L7290" s="3" t="s">
        <v>215</v>
      </c>
      <c r="M7290" s="3" t="s">
        <v>215</v>
      </c>
      <c r="N7290" s="3" t="s">
        <v>215</v>
      </c>
      <c r="O7290" s="3" t="s">
        <v>215</v>
      </c>
      <c r="P7290" s="3" t="s">
        <v>215</v>
      </c>
      <c r="Q7290" s="3" t="s">
        <v>215</v>
      </c>
      <c r="R7290" s="3" t="s">
        <v>215</v>
      </c>
      <c r="S7290" s="3" t="s">
        <v>215</v>
      </c>
      <c r="T7290" s="3" t="s">
        <v>215</v>
      </c>
      <c r="U7290" s="3" t="s">
        <v>215</v>
      </c>
      <c r="V7290" s="3" t="s">
        <v>215</v>
      </c>
      <c r="W7290" s="3" t="s">
        <v>215</v>
      </c>
      <c r="X7290" s="3" t="s">
        <v>215</v>
      </c>
      <c r="Y7290" s="3" t="s">
        <v>215</v>
      </c>
      <c r="Z7290" s="3" t="s">
        <v>215</v>
      </c>
      <c r="AA7290" s="3" t="s">
        <v>215</v>
      </c>
      <c r="AB7290" s="3" t="s">
        <v>215</v>
      </c>
      <c r="AC7290" s="3" t="s">
        <v>215</v>
      </c>
      <c r="AD7290" s="3" t="s">
        <v>215</v>
      </c>
      <c r="AE7290" s="3" t="s">
        <v>215</v>
      </c>
      <c r="AF7290" s="3" t="s">
        <v>215</v>
      </c>
      <c r="AG7290" s="3" t="s">
        <v>215</v>
      </c>
      <c r="AH7290" s="3" t="s">
        <v>215</v>
      </c>
      <c r="AI7290" s="3" t="s">
        <v>215</v>
      </c>
      <c r="AJ7290" s="3" t="s">
        <v>215</v>
      </c>
      <c r="AK7290" s="3" t="s">
        <v>215</v>
      </c>
      <c r="AL7290" s="3" t="s">
        <v>215</v>
      </c>
      <c r="AM7290" s="3" t="s">
        <v>215</v>
      </c>
      <c r="AN7290" s="3" t="s">
        <v>215</v>
      </c>
      <c r="AO7290" s="3" t="s">
        <v>215</v>
      </c>
      <c r="AP7290" s="3" t="s">
        <v>215</v>
      </c>
      <c r="AQ7290" s="3" t="s">
        <v>215</v>
      </c>
      <c r="AR7290" s="3">
        <v>-0.187</v>
      </c>
      <c r="AS7290" s="3">
        <v>-0.113</v>
      </c>
      <c r="AT7290" s="3">
        <v>-0.122</v>
      </c>
      <c r="AU7290" s="3">
        <v>-0.115</v>
      </c>
      <c r="AV7290" s="3">
        <v>-0.113</v>
      </c>
      <c r="AW7290" s="3">
        <v>-0.114</v>
      </c>
      <c r="AX7290" s="3">
        <v>-0.112</v>
      </c>
      <c r="AY7290" s="3">
        <v>-0.109</v>
      </c>
      <c r="AZ7290" s="3">
        <v>-0.106</v>
      </c>
      <c r="BA7290">
        <v>-0.109</v>
      </c>
      <c r="BB7290">
        <v>2016</v>
      </c>
    </row>
    <row r="7291" spans="1:54" hidden="1" x14ac:dyDescent="0.2">
      <c r="A7291">
        <v>364</v>
      </c>
      <c r="B7291" t="s">
        <v>388</v>
      </c>
      <c r="C7291" t="s">
        <v>220</v>
      </c>
      <c r="D7291" t="s">
        <v>387</v>
      </c>
      <c r="E7291" t="s">
        <v>219</v>
      </c>
      <c r="F7291" t="s">
        <v>218</v>
      </c>
      <c r="G7291" t="s">
        <v>217</v>
      </c>
      <c r="I7291" t="s">
        <v>216</v>
      </c>
      <c r="J7291" s="3" t="s">
        <v>215</v>
      </c>
      <c r="K7291" s="3" t="s">
        <v>215</v>
      </c>
      <c r="L7291" s="3" t="s">
        <v>215</v>
      </c>
      <c r="M7291" s="3" t="s">
        <v>215</v>
      </c>
      <c r="N7291" s="3" t="s">
        <v>215</v>
      </c>
      <c r="O7291" s="3" t="s">
        <v>215</v>
      </c>
      <c r="P7291" s="3" t="s">
        <v>215</v>
      </c>
      <c r="Q7291" s="3" t="s">
        <v>215</v>
      </c>
      <c r="R7291" s="3" t="s">
        <v>215</v>
      </c>
      <c r="S7291" s="3" t="s">
        <v>215</v>
      </c>
      <c r="T7291" s="3" t="s">
        <v>215</v>
      </c>
      <c r="U7291" s="3" t="s">
        <v>215</v>
      </c>
      <c r="V7291" s="3" t="s">
        <v>215</v>
      </c>
      <c r="W7291" s="3" t="s">
        <v>215</v>
      </c>
      <c r="X7291" s="3" t="s">
        <v>215</v>
      </c>
      <c r="Y7291" s="3" t="s">
        <v>215</v>
      </c>
      <c r="Z7291" s="3" t="s">
        <v>215</v>
      </c>
      <c r="AA7291" s="3" t="s">
        <v>215</v>
      </c>
      <c r="AB7291" s="3" t="s">
        <v>215</v>
      </c>
      <c r="AC7291" s="3" t="s">
        <v>215</v>
      </c>
      <c r="AD7291" s="3" t="s">
        <v>215</v>
      </c>
      <c r="AE7291" s="3" t="s">
        <v>215</v>
      </c>
      <c r="AF7291" s="3" t="s">
        <v>215</v>
      </c>
      <c r="AG7291" s="3" t="s">
        <v>215</v>
      </c>
      <c r="AH7291" s="3" t="s">
        <v>215</v>
      </c>
      <c r="AI7291" s="3" t="s">
        <v>215</v>
      </c>
      <c r="AJ7291" s="3" t="s">
        <v>215</v>
      </c>
      <c r="AK7291" s="3" t="s">
        <v>215</v>
      </c>
      <c r="AL7291" s="3" t="s">
        <v>215</v>
      </c>
      <c r="AM7291" s="3" t="s">
        <v>215</v>
      </c>
      <c r="AN7291" s="3" t="s">
        <v>215</v>
      </c>
      <c r="AO7291" s="3" t="s">
        <v>215</v>
      </c>
      <c r="AP7291" s="3" t="s">
        <v>215</v>
      </c>
      <c r="AQ7291" s="3" t="s">
        <v>215</v>
      </c>
      <c r="AR7291" s="3">
        <v>-25.698</v>
      </c>
      <c r="AS7291" s="3">
        <v>-14.93</v>
      </c>
      <c r="AT7291" s="3">
        <v>-15.818</v>
      </c>
      <c r="AU7291" s="3">
        <v>-14.353</v>
      </c>
      <c r="AV7291" s="3">
        <v>-13.545999999999999</v>
      </c>
      <c r="AW7291" s="3">
        <v>-13.137</v>
      </c>
      <c r="AX7291" s="3">
        <v>-12.332000000000001</v>
      </c>
      <c r="AY7291" s="3">
        <v>-11.504</v>
      </c>
      <c r="AZ7291" s="3">
        <v>-10.733000000000001</v>
      </c>
      <c r="BA7291">
        <v>-10.568</v>
      </c>
      <c r="BB7291">
        <v>2016</v>
      </c>
    </row>
    <row r="7292" spans="1:54" x14ac:dyDescent="0.2">
      <c r="A7292">
        <v>732</v>
      </c>
      <c r="B7292" t="s">
        <v>386</v>
      </c>
      <c r="C7292" t="s">
        <v>352</v>
      </c>
      <c r="D7292" t="s">
        <v>151</v>
      </c>
      <c r="E7292" t="s">
        <v>349</v>
      </c>
      <c r="F7292" t="s">
        <v>351</v>
      </c>
      <c r="G7292" t="s">
        <v>225</v>
      </c>
      <c r="H7292" t="s">
        <v>222</v>
      </c>
      <c r="I7292" t="s">
        <v>1744</v>
      </c>
      <c r="J7292" s="3">
        <v>7.2539999999999996</v>
      </c>
      <c r="K7292" s="3">
        <v>7.7130000000000001</v>
      </c>
      <c r="L7292" s="3">
        <v>8.0310000000000006</v>
      </c>
      <c r="M7292" s="3">
        <v>7.91</v>
      </c>
      <c r="N7292" s="3">
        <v>7.4649999999999999</v>
      </c>
      <c r="O7292" s="3">
        <v>7.4180000000000001</v>
      </c>
      <c r="P7292" s="3">
        <v>8.1549999999999994</v>
      </c>
      <c r="Q7292" s="3">
        <v>8.6820000000000004</v>
      </c>
      <c r="R7292" s="3">
        <v>9.06</v>
      </c>
      <c r="S7292" s="3">
        <v>9.1890000000000001</v>
      </c>
      <c r="T7292" s="3">
        <v>9.0329999999999995</v>
      </c>
      <c r="U7292" s="3">
        <v>9.9280000000000008</v>
      </c>
      <c r="V7292" s="3">
        <v>9.5350000000000001</v>
      </c>
      <c r="W7292" s="3">
        <v>10.122999999999999</v>
      </c>
      <c r="X7292" s="3">
        <v>10.327999999999999</v>
      </c>
      <c r="Y7292" s="3">
        <v>10.64</v>
      </c>
      <c r="Z7292" s="3">
        <v>11.311999999999999</v>
      </c>
      <c r="AA7292" s="3">
        <v>11.997999999999999</v>
      </c>
      <c r="AB7292" s="3">
        <v>12.986000000000001</v>
      </c>
      <c r="AC7292" s="3">
        <v>13.536</v>
      </c>
      <c r="AD7292" s="3">
        <v>14.670999999999999</v>
      </c>
      <c r="AE7292" s="3">
        <v>16.265999999999998</v>
      </c>
      <c r="AF7292" s="3">
        <v>17.231999999999999</v>
      </c>
      <c r="AG7292" s="3">
        <v>18.315999999999999</v>
      </c>
      <c r="AH7292" s="3">
        <v>19.257000000000001</v>
      </c>
      <c r="AI7292" s="3">
        <v>20.344000000000001</v>
      </c>
      <c r="AJ7292" s="3">
        <v>21.672999999999998</v>
      </c>
      <c r="AK7292" s="3">
        <v>22.916</v>
      </c>
      <c r="AL7292" s="3">
        <v>23.797999999999998</v>
      </c>
      <c r="AM7292" s="3">
        <v>23.170999999999999</v>
      </c>
      <c r="AN7292" s="3">
        <v>24.370999999999999</v>
      </c>
      <c r="AO7292" s="3">
        <v>23.460999999999999</v>
      </c>
      <c r="AP7292" s="3">
        <v>20.966999999999999</v>
      </c>
      <c r="AQ7292" s="3">
        <v>21.419</v>
      </c>
      <c r="AR7292" s="3">
        <v>22.106999999999999</v>
      </c>
      <c r="AS7292" s="3">
        <v>22.768999999999998</v>
      </c>
      <c r="AT7292" s="3">
        <v>23.573</v>
      </c>
      <c r="AU7292" s="3">
        <v>24.326000000000001</v>
      </c>
      <c r="AV7292" s="3">
        <v>25.227</v>
      </c>
      <c r="AW7292" s="3">
        <v>26.109000000000002</v>
      </c>
      <c r="AX7292" s="3">
        <v>26.945</v>
      </c>
      <c r="AY7292" s="3">
        <v>27.777000000000001</v>
      </c>
      <c r="AZ7292" s="3">
        <v>28.620999999999999</v>
      </c>
      <c r="BA7292">
        <v>29.49</v>
      </c>
      <c r="BB7292">
        <v>2015</v>
      </c>
    </row>
    <row r="7293" spans="1:54" hidden="1" x14ac:dyDescent="0.2">
      <c r="A7293">
        <v>732</v>
      </c>
      <c r="B7293" t="s">
        <v>386</v>
      </c>
      <c r="C7293" t="s">
        <v>350</v>
      </c>
      <c r="D7293" t="s">
        <v>151</v>
      </c>
      <c r="E7293" t="s">
        <v>349</v>
      </c>
      <c r="F7293" t="s">
        <v>348</v>
      </c>
      <c r="G7293" t="s">
        <v>275</v>
      </c>
      <c r="I7293" t="s">
        <v>347</v>
      </c>
      <c r="J7293" s="3">
        <v>2.5</v>
      </c>
      <c r="K7293" s="3">
        <v>6.32</v>
      </c>
      <c r="L7293" s="3">
        <v>4.1269999999999998</v>
      </c>
      <c r="M7293" s="3">
        <v>-1.51</v>
      </c>
      <c r="N7293" s="3">
        <v>-5.6260000000000003</v>
      </c>
      <c r="O7293" s="3">
        <v>-0.624</v>
      </c>
      <c r="P7293" s="3">
        <v>9.9290000000000003</v>
      </c>
      <c r="Q7293" s="3">
        <v>6.4630000000000001</v>
      </c>
      <c r="R7293" s="3">
        <v>4.3630000000000004</v>
      </c>
      <c r="S7293" s="3">
        <v>1.419</v>
      </c>
      <c r="T7293" s="3">
        <v>-1.7</v>
      </c>
      <c r="U7293" s="3">
        <v>9.9090000000000007</v>
      </c>
      <c r="V7293" s="3">
        <v>-3.9590000000000001</v>
      </c>
      <c r="W7293" s="3">
        <v>6.1719999999999997</v>
      </c>
      <c r="X7293" s="3">
        <v>2.0270000000000001</v>
      </c>
      <c r="Y7293" s="3">
        <v>3.0129999999999999</v>
      </c>
      <c r="Z7293" s="3">
        <v>6.3220000000000001</v>
      </c>
      <c r="AA7293" s="3">
        <v>6.0570000000000004</v>
      </c>
      <c r="AB7293" s="3">
        <v>8.2420000000000009</v>
      </c>
      <c r="AC7293" s="3">
        <v>4.2350000000000003</v>
      </c>
      <c r="AD7293" s="3">
        <v>8.3849999999999998</v>
      </c>
      <c r="AE7293" s="3">
        <v>10.867000000000001</v>
      </c>
      <c r="AF7293" s="3">
        <v>5.9409999999999998</v>
      </c>
      <c r="AG7293" s="3">
        <v>6.2889999999999997</v>
      </c>
      <c r="AH7293" s="3">
        <v>5.1360000000000001</v>
      </c>
      <c r="AI7293" s="3">
        <v>5.6479999999999997</v>
      </c>
      <c r="AJ7293" s="3">
        <v>6.5309999999999997</v>
      </c>
      <c r="AK7293" s="3">
        <v>5.7350000000000003</v>
      </c>
      <c r="AL7293" s="3">
        <v>3.847</v>
      </c>
      <c r="AM7293" s="3">
        <v>-2.6339999999999999</v>
      </c>
      <c r="AN7293" s="3">
        <v>5.18</v>
      </c>
      <c r="AO7293" s="3">
        <v>-3.7330000000000001</v>
      </c>
      <c r="AP7293" s="3">
        <v>-10.629</v>
      </c>
      <c r="AQ7293" s="3">
        <v>2.1520000000000001</v>
      </c>
      <c r="AR7293" s="3">
        <v>3.214</v>
      </c>
      <c r="AS7293" s="3">
        <v>2.9950000000000001</v>
      </c>
      <c r="AT7293" s="3">
        <v>3.528</v>
      </c>
      <c r="AU7293" s="3">
        <v>3.198</v>
      </c>
      <c r="AV7293" s="3">
        <v>3.7</v>
      </c>
      <c r="AW7293" s="3">
        <v>3.5</v>
      </c>
      <c r="AX7293" s="3">
        <v>3.2</v>
      </c>
      <c r="AY7293" s="3">
        <v>3.0880000000000001</v>
      </c>
      <c r="AZ7293" s="3">
        <v>3.0379999999999998</v>
      </c>
      <c r="BA7293">
        <v>3.0379999999999998</v>
      </c>
      <c r="BB7293">
        <v>2015</v>
      </c>
    </row>
    <row r="7294" spans="1:54" hidden="1" x14ac:dyDescent="0.2">
      <c r="A7294">
        <v>732</v>
      </c>
      <c r="B7294" t="s">
        <v>386</v>
      </c>
      <c r="C7294" t="s">
        <v>346</v>
      </c>
      <c r="D7294" t="s">
        <v>151</v>
      </c>
      <c r="E7294" t="s">
        <v>342</v>
      </c>
      <c r="F7294" t="s">
        <v>345</v>
      </c>
      <c r="G7294" t="s">
        <v>225</v>
      </c>
      <c r="H7294" t="s">
        <v>222</v>
      </c>
      <c r="I7294" t="s">
        <v>1744</v>
      </c>
      <c r="J7294" s="3">
        <v>5.0000000000000001E-3</v>
      </c>
      <c r="K7294" s="3">
        <v>6.0000000000000001E-3</v>
      </c>
      <c r="L7294" s="3">
        <v>7.0000000000000001E-3</v>
      </c>
      <c r="M7294" s="3">
        <v>8.9999999999999993E-3</v>
      </c>
      <c r="N7294" s="3">
        <v>1.0999999999999999E-2</v>
      </c>
      <c r="O7294" s="3">
        <v>1.4E-2</v>
      </c>
      <c r="P7294" s="3">
        <v>0.02</v>
      </c>
      <c r="Q7294" s="3">
        <v>3.5999999999999997E-2</v>
      </c>
      <c r="R7294" s="3">
        <v>4.7E-2</v>
      </c>
      <c r="S7294" s="3">
        <v>8.3000000000000004E-2</v>
      </c>
      <c r="T7294" s="3">
        <v>0.11</v>
      </c>
      <c r="U7294" s="3">
        <v>0.193</v>
      </c>
      <c r="V7294" s="3">
        <v>0.32900000000000001</v>
      </c>
      <c r="W7294" s="3">
        <v>0.91</v>
      </c>
      <c r="X7294" s="3">
        <v>1.88</v>
      </c>
      <c r="Y7294" s="3">
        <v>4.2329999999999997</v>
      </c>
      <c r="Z7294" s="3">
        <v>11.407</v>
      </c>
      <c r="AA7294" s="3">
        <v>18.503</v>
      </c>
      <c r="AB7294" s="3">
        <v>22.707999999999998</v>
      </c>
      <c r="AC7294" s="3">
        <v>27.059000000000001</v>
      </c>
      <c r="AD7294" s="3">
        <v>33.771000000000001</v>
      </c>
      <c r="AE7294" s="3">
        <v>40.658999999999999</v>
      </c>
      <c r="AF7294" s="3">
        <v>47.756</v>
      </c>
      <c r="AG7294" s="3">
        <v>55.734000000000002</v>
      </c>
      <c r="AH7294" s="3">
        <v>68.721000000000004</v>
      </c>
      <c r="AI7294" s="3">
        <v>85.706999999999994</v>
      </c>
      <c r="AJ7294" s="3">
        <v>98.292000000000002</v>
      </c>
      <c r="AK7294" s="3">
        <v>119.837</v>
      </c>
      <c r="AL7294" s="3">
        <v>135.512</v>
      </c>
      <c r="AM7294" s="3">
        <v>137.72499999999999</v>
      </c>
      <c r="AN7294" s="3">
        <v>171.88900000000001</v>
      </c>
      <c r="AO7294" s="3">
        <v>201.089</v>
      </c>
      <c r="AP7294" s="3">
        <v>241.86799999999999</v>
      </c>
      <c r="AQ7294" s="3">
        <v>331.80399999999997</v>
      </c>
      <c r="AR7294" s="3">
        <v>452.53100000000001</v>
      </c>
      <c r="AS7294" s="3">
        <v>540.78499999999997</v>
      </c>
      <c r="AT7294" s="3">
        <v>659.77</v>
      </c>
      <c r="AU7294" s="3">
        <v>917.20799999999997</v>
      </c>
      <c r="AV7294" s="3">
        <v>1352.386</v>
      </c>
      <c r="AW7294" s="3">
        <v>1953.768</v>
      </c>
      <c r="AX7294" s="3">
        <v>2718.163</v>
      </c>
      <c r="AY7294" s="3">
        <v>3636.51</v>
      </c>
      <c r="AZ7294" s="3">
        <v>4716.7579999999998</v>
      </c>
      <c r="BA7294">
        <v>5958.2089999999998</v>
      </c>
      <c r="BB7294">
        <v>2015</v>
      </c>
    </row>
    <row r="7295" spans="1:54" hidden="1" x14ac:dyDescent="0.2">
      <c r="A7295">
        <v>732</v>
      </c>
      <c r="B7295" t="s">
        <v>386</v>
      </c>
      <c r="C7295" t="s">
        <v>344</v>
      </c>
      <c r="D7295" t="s">
        <v>151</v>
      </c>
      <c r="E7295" t="s">
        <v>342</v>
      </c>
      <c r="F7295" t="s">
        <v>343</v>
      </c>
      <c r="G7295" t="s">
        <v>223</v>
      </c>
      <c r="H7295" t="s">
        <v>222</v>
      </c>
      <c r="I7295" t="s">
        <v>310</v>
      </c>
      <c r="J7295" s="3">
        <v>9.9019999999999992</v>
      </c>
      <c r="K7295" s="3">
        <v>7.109</v>
      </c>
      <c r="L7295" s="3">
        <v>5.1689999999999996</v>
      </c>
      <c r="M7295" s="3">
        <v>7.06</v>
      </c>
      <c r="N7295" s="3">
        <v>8.7010000000000005</v>
      </c>
      <c r="O7295" s="3">
        <v>6.0389999999999997</v>
      </c>
      <c r="P7295" s="3">
        <v>8.0559999999999992</v>
      </c>
      <c r="Q7295" s="3">
        <v>13.025</v>
      </c>
      <c r="R7295" s="3">
        <v>10.398</v>
      </c>
      <c r="S7295" s="3">
        <v>18.347000000000001</v>
      </c>
      <c r="T7295" s="3">
        <v>2.444</v>
      </c>
      <c r="U7295" s="3">
        <v>2.7519999999999998</v>
      </c>
      <c r="V7295" s="3">
        <v>3.375</v>
      </c>
      <c r="W7295" s="3">
        <v>5.7119999999999997</v>
      </c>
      <c r="X7295" s="3">
        <v>6.49</v>
      </c>
      <c r="Y7295" s="3">
        <v>7.2880000000000003</v>
      </c>
      <c r="Z7295" s="3">
        <v>9.1199999999999992</v>
      </c>
      <c r="AA7295" s="3">
        <v>11.742000000000001</v>
      </c>
      <c r="AB7295" s="3">
        <v>11.308</v>
      </c>
      <c r="AC7295" s="3">
        <v>10.714</v>
      </c>
      <c r="AD7295" s="3">
        <v>13.134</v>
      </c>
      <c r="AE7295" s="3">
        <v>15.715999999999999</v>
      </c>
      <c r="AF7295" s="3">
        <v>18.137</v>
      </c>
      <c r="AG7295" s="3">
        <v>21.355</v>
      </c>
      <c r="AH7295" s="3">
        <v>26.646000000000001</v>
      </c>
      <c r="AI7295" s="3">
        <v>35.183</v>
      </c>
      <c r="AJ7295" s="3">
        <v>45.264000000000003</v>
      </c>
      <c r="AK7295" s="3">
        <v>59.44</v>
      </c>
      <c r="AL7295" s="3">
        <v>64.832999999999998</v>
      </c>
      <c r="AM7295" s="3">
        <v>59.84</v>
      </c>
      <c r="AN7295" s="3">
        <v>74.540000000000006</v>
      </c>
      <c r="AO7295" s="3">
        <v>75.41</v>
      </c>
      <c r="AP7295" s="3">
        <v>67.694000000000003</v>
      </c>
      <c r="AQ7295" s="3">
        <v>56.085000000000001</v>
      </c>
      <c r="AR7295" s="3">
        <v>62.319000000000003</v>
      </c>
      <c r="AS7295" s="3">
        <v>64.058999999999997</v>
      </c>
      <c r="AT7295" s="3">
        <v>57.649000000000001</v>
      </c>
      <c r="AU7295" s="3">
        <v>58.238999999999997</v>
      </c>
      <c r="AV7295" s="3">
        <v>41.676000000000002</v>
      </c>
      <c r="AW7295" s="3">
        <v>43.16</v>
      </c>
      <c r="AX7295" s="3">
        <v>44.643999999999998</v>
      </c>
      <c r="AY7295" s="3">
        <v>46.122</v>
      </c>
      <c r="AZ7295" s="3">
        <v>47.478000000000002</v>
      </c>
      <c r="BA7295">
        <v>48.959000000000003</v>
      </c>
      <c r="BB7295">
        <v>2015</v>
      </c>
    </row>
    <row r="7296" spans="1:54" hidden="1" x14ac:dyDescent="0.2">
      <c r="A7296">
        <v>732</v>
      </c>
      <c r="B7296" t="s">
        <v>386</v>
      </c>
      <c r="C7296" t="s">
        <v>213</v>
      </c>
      <c r="D7296" t="s">
        <v>151</v>
      </c>
      <c r="E7296" t="s">
        <v>342</v>
      </c>
      <c r="F7296" t="s">
        <v>341</v>
      </c>
      <c r="G7296" t="s">
        <v>323</v>
      </c>
      <c r="H7296" t="s">
        <v>222</v>
      </c>
      <c r="I7296" t="s">
        <v>310</v>
      </c>
      <c r="J7296" s="3">
        <v>21.821000000000002</v>
      </c>
      <c r="K7296" s="3">
        <v>25.367000000000001</v>
      </c>
      <c r="L7296" s="3">
        <v>28.052</v>
      </c>
      <c r="M7296" s="3">
        <v>28.719000000000001</v>
      </c>
      <c r="N7296" s="3">
        <v>28.065000000000001</v>
      </c>
      <c r="O7296" s="3">
        <v>28.783000000000001</v>
      </c>
      <c r="P7296" s="3">
        <v>32.279000000000003</v>
      </c>
      <c r="Q7296" s="3">
        <v>35.241999999999997</v>
      </c>
      <c r="R7296" s="3">
        <v>38.067</v>
      </c>
      <c r="S7296" s="3">
        <v>40.109000000000002</v>
      </c>
      <c r="T7296" s="3">
        <v>40.884999999999998</v>
      </c>
      <c r="U7296" s="3">
        <v>46.432000000000002</v>
      </c>
      <c r="V7296" s="3">
        <v>45.610999999999997</v>
      </c>
      <c r="W7296" s="3">
        <v>49.578000000000003</v>
      </c>
      <c r="X7296" s="3">
        <v>51.658999999999999</v>
      </c>
      <c r="Y7296" s="3">
        <v>54.325000000000003</v>
      </c>
      <c r="Z7296" s="3">
        <v>58.814</v>
      </c>
      <c r="AA7296" s="3">
        <v>63.445</v>
      </c>
      <c r="AB7296" s="3">
        <v>69.418999999999997</v>
      </c>
      <c r="AC7296" s="3">
        <v>73.465999999999994</v>
      </c>
      <c r="AD7296" s="3">
        <v>81.438000000000002</v>
      </c>
      <c r="AE7296" s="3">
        <v>92.346000000000004</v>
      </c>
      <c r="AF7296" s="3">
        <v>99.334999999999994</v>
      </c>
      <c r="AG7296" s="3">
        <v>107.687</v>
      </c>
      <c r="AH7296" s="3">
        <v>116.331</v>
      </c>
      <c r="AI7296" s="3">
        <v>126.85599999999999</v>
      </c>
      <c r="AJ7296" s="3">
        <v>139.29400000000001</v>
      </c>
      <c r="AK7296" s="3">
        <v>151.20099999999999</v>
      </c>
      <c r="AL7296" s="3">
        <v>160.09800000000001</v>
      </c>
      <c r="AM7296" s="3">
        <v>157.065</v>
      </c>
      <c r="AN7296" s="3">
        <v>167.21899999999999</v>
      </c>
      <c r="AO7296" s="3">
        <v>164.3</v>
      </c>
      <c r="AP7296" s="3">
        <v>149.541</v>
      </c>
      <c r="AQ7296" s="3">
        <v>155.226</v>
      </c>
      <c r="AR7296" s="3">
        <v>163.09</v>
      </c>
      <c r="AS7296" s="3">
        <v>169.79599999999999</v>
      </c>
      <c r="AT7296" s="3">
        <v>178.03</v>
      </c>
      <c r="AU7296" s="3">
        <v>187.03</v>
      </c>
      <c r="AV7296" s="3">
        <v>198.35599999999999</v>
      </c>
      <c r="AW7296" s="3">
        <v>209.751</v>
      </c>
      <c r="AX7296" s="3">
        <v>220.71700000000001</v>
      </c>
      <c r="AY7296" s="3">
        <v>231.86799999999999</v>
      </c>
      <c r="AZ7296" s="3">
        <v>243.01400000000001</v>
      </c>
      <c r="BA7296">
        <v>254.75200000000001</v>
      </c>
      <c r="BB7296">
        <v>2015</v>
      </c>
    </row>
    <row r="7297" spans="1:54" hidden="1" x14ac:dyDescent="0.2">
      <c r="A7297">
        <v>732</v>
      </c>
      <c r="B7297" t="s">
        <v>386</v>
      </c>
      <c r="C7297" t="s">
        <v>340</v>
      </c>
      <c r="D7297" t="s">
        <v>151</v>
      </c>
      <c r="E7297" t="s">
        <v>339</v>
      </c>
      <c r="F7297" t="s">
        <v>338</v>
      </c>
      <c r="G7297" t="s">
        <v>295</v>
      </c>
      <c r="I7297" t="s">
        <v>337</v>
      </c>
      <c r="J7297" s="3">
        <v>6.8000000000000005E-2</v>
      </c>
      <c r="K7297" s="3">
        <v>8.3000000000000004E-2</v>
      </c>
      <c r="L7297" s="3">
        <v>8.4000000000000005E-2</v>
      </c>
      <c r="M7297" s="3">
        <v>0.11600000000000001</v>
      </c>
      <c r="N7297" s="3">
        <v>0.152</v>
      </c>
      <c r="O7297" s="3">
        <v>0.188</v>
      </c>
      <c r="P7297" s="3">
        <v>0.247</v>
      </c>
      <c r="Q7297" s="3">
        <v>0.42</v>
      </c>
      <c r="R7297" s="3">
        <v>0.51600000000000001</v>
      </c>
      <c r="S7297" s="3">
        <v>0.89800000000000002</v>
      </c>
      <c r="T7297" s="3">
        <v>1.218</v>
      </c>
      <c r="U7297" s="3">
        <v>1.9410000000000001</v>
      </c>
      <c r="V7297" s="3">
        <v>3.4489999999999998</v>
      </c>
      <c r="W7297" s="3">
        <v>8.9890000000000008</v>
      </c>
      <c r="X7297" s="3">
        <v>18.198</v>
      </c>
      <c r="Y7297" s="3">
        <v>39.787999999999997</v>
      </c>
      <c r="Z7297" s="3">
        <v>100.839</v>
      </c>
      <c r="AA7297" s="3">
        <v>154.21899999999999</v>
      </c>
      <c r="AB7297" s="3">
        <v>174.85599999999999</v>
      </c>
      <c r="AC7297" s="3">
        <v>199.89699999999999</v>
      </c>
      <c r="AD7297" s="3">
        <v>230.18</v>
      </c>
      <c r="AE7297" s="3">
        <v>249.96299999999999</v>
      </c>
      <c r="AF7297" s="3">
        <v>277.13299999999998</v>
      </c>
      <c r="AG7297" s="3">
        <v>304.29199999999997</v>
      </c>
      <c r="AH7297" s="3">
        <v>356.87200000000001</v>
      </c>
      <c r="AI7297" s="3">
        <v>421.28300000000002</v>
      </c>
      <c r="AJ7297" s="3">
        <v>453.52100000000002</v>
      </c>
      <c r="AK7297" s="3">
        <v>522.94100000000003</v>
      </c>
      <c r="AL7297" s="3">
        <v>569.43600000000004</v>
      </c>
      <c r="AM7297" s="3">
        <v>594.39</v>
      </c>
      <c r="AN7297" s="3">
        <v>705.3</v>
      </c>
      <c r="AO7297" s="3">
        <v>857.11300000000006</v>
      </c>
      <c r="AP7297" s="3">
        <v>1153.5409999999999</v>
      </c>
      <c r="AQ7297" s="3">
        <v>1549.135</v>
      </c>
      <c r="AR7297" s="3">
        <v>2047.0029999999999</v>
      </c>
      <c r="AS7297" s="3">
        <v>2375.0819999999999</v>
      </c>
      <c r="AT7297" s="3">
        <v>2798.8960000000002</v>
      </c>
      <c r="AU7297" s="3">
        <v>3770.4189999999999</v>
      </c>
      <c r="AV7297" s="3">
        <v>5360.973</v>
      </c>
      <c r="AW7297" s="3">
        <v>7482.9979999999996</v>
      </c>
      <c r="AX7297" s="3">
        <v>10087.843999999999</v>
      </c>
      <c r="AY7297" s="3">
        <v>13091.817999999999</v>
      </c>
      <c r="AZ7297" s="3">
        <v>16480.226999999999</v>
      </c>
      <c r="BA7297">
        <v>20204.115000000002</v>
      </c>
      <c r="BB7297">
        <v>2015</v>
      </c>
    </row>
    <row r="7298" spans="1:54" hidden="1" x14ac:dyDescent="0.2">
      <c r="A7298">
        <v>732</v>
      </c>
      <c r="B7298" t="s">
        <v>386</v>
      </c>
      <c r="C7298" t="s">
        <v>336</v>
      </c>
      <c r="D7298" t="s">
        <v>151</v>
      </c>
      <c r="E7298" t="s">
        <v>333</v>
      </c>
      <c r="F7298" t="s">
        <v>335</v>
      </c>
      <c r="G7298" t="s">
        <v>225</v>
      </c>
      <c r="H7298" t="s">
        <v>322</v>
      </c>
      <c r="I7298" t="s">
        <v>330</v>
      </c>
      <c r="J7298" s="3">
        <v>388.33699999999999</v>
      </c>
      <c r="K7298" s="3">
        <v>400.863</v>
      </c>
      <c r="L7298" s="3">
        <v>405.601</v>
      </c>
      <c r="M7298" s="3">
        <v>388.48899999999998</v>
      </c>
      <c r="N7298" s="3">
        <v>350.27</v>
      </c>
      <c r="O7298" s="3">
        <v>338.60300000000001</v>
      </c>
      <c r="P7298" s="3">
        <v>362.08600000000001</v>
      </c>
      <c r="Q7298" s="3">
        <v>374.98700000000002</v>
      </c>
      <c r="R7298" s="3">
        <v>383.916</v>
      </c>
      <c r="S7298" s="3">
        <v>379.71199999999999</v>
      </c>
      <c r="T7298" s="3">
        <v>350.78899999999999</v>
      </c>
      <c r="U7298" s="3">
        <v>374.21199999999999</v>
      </c>
      <c r="V7298" s="3">
        <v>349.005</v>
      </c>
      <c r="W7298" s="3">
        <v>359.87599999999998</v>
      </c>
      <c r="X7298" s="3">
        <v>356.76900000000001</v>
      </c>
      <c r="Y7298" s="3">
        <v>380.66800000000001</v>
      </c>
      <c r="Z7298" s="3">
        <v>395.53699999999998</v>
      </c>
      <c r="AA7298" s="3">
        <v>410.87700000000001</v>
      </c>
      <c r="AB7298" s="3">
        <v>435.78500000000003</v>
      </c>
      <c r="AC7298" s="3">
        <v>445.27600000000001</v>
      </c>
      <c r="AD7298" s="3">
        <v>471.74900000000002</v>
      </c>
      <c r="AE7298" s="3">
        <v>509.9</v>
      </c>
      <c r="AF7298" s="3">
        <v>526.97900000000004</v>
      </c>
      <c r="AG7298" s="3">
        <v>545.11599999999999</v>
      </c>
      <c r="AH7298" s="3">
        <v>558.59</v>
      </c>
      <c r="AI7298" s="3">
        <v>576.32600000000002</v>
      </c>
      <c r="AJ7298" s="3">
        <v>598.40899999999999</v>
      </c>
      <c r="AK7298" s="3">
        <v>616.69399999999996</v>
      </c>
      <c r="AL7298" s="3">
        <v>624.18700000000001</v>
      </c>
      <c r="AM7298" s="3">
        <v>592.34799999999996</v>
      </c>
      <c r="AN7298" s="3">
        <v>607.24199999999996</v>
      </c>
      <c r="AO7298" s="3">
        <v>718.31700000000001</v>
      </c>
      <c r="AP7298" s="3">
        <v>598.12199999999996</v>
      </c>
      <c r="AQ7298" s="3">
        <v>592.26900000000001</v>
      </c>
      <c r="AR7298" s="3">
        <v>592.85</v>
      </c>
      <c r="AS7298" s="3">
        <v>592.40200000000004</v>
      </c>
      <c r="AT7298" s="3">
        <v>595.28499999999997</v>
      </c>
      <c r="AU7298" s="3">
        <v>596.48800000000006</v>
      </c>
      <c r="AV7298" s="3">
        <v>600.85299999999995</v>
      </c>
      <c r="AW7298" s="3">
        <v>604.08199999999999</v>
      </c>
      <c r="AX7298" s="3">
        <v>607.61400000000003</v>
      </c>
      <c r="AY7298" s="3">
        <v>610.50400000000002</v>
      </c>
      <c r="AZ7298" s="3">
        <v>613.10699999999997</v>
      </c>
      <c r="BA7298">
        <v>615.72199999999998</v>
      </c>
      <c r="BB7298">
        <v>2011</v>
      </c>
    </row>
    <row r="7299" spans="1:54" hidden="1" x14ac:dyDescent="0.2">
      <c r="A7299">
        <v>732</v>
      </c>
      <c r="B7299" t="s">
        <v>386</v>
      </c>
      <c r="C7299" t="s">
        <v>334</v>
      </c>
      <c r="D7299" t="s">
        <v>151</v>
      </c>
      <c r="E7299" t="s">
        <v>333</v>
      </c>
      <c r="F7299" t="s">
        <v>332</v>
      </c>
      <c r="G7299" t="s">
        <v>331</v>
      </c>
      <c r="H7299" t="s">
        <v>322</v>
      </c>
      <c r="I7299" t="s">
        <v>330</v>
      </c>
      <c r="J7299" s="3">
        <v>2719.5439999999999</v>
      </c>
      <c r="K7299" s="3">
        <v>2807.2640000000001</v>
      </c>
      <c r="L7299" s="3">
        <v>2840.4459999999999</v>
      </c>
      <c r="M7299" s="3">
        <v>2720.6089999999999</v>
      </c>
      <c r="N7299" s="3">
        <v>2452.9540000000002</v>
      </c>
      <c r="O7299" s="3">
        <v>2371.2539999999999</v>
      </c>
      <c r="P7299" s="3">
        <v>2535.7069999999999</v>
      </c>
      <c r="Q7299" s="3">
        <v>2626.0529999999999</v>
      </c>
      <c r="R7299" s="3">
        <v>2688.5830000000001</v>
      </c>
      <c r="S7299" s="3">
        <v>2659.14</v>
      </c>
      <c r="T7299" s="3">
        <v>2456.5920000000001</v>
      </c>
      <c r="U7299" s="3">
        <v>2620.627</v>
      </c>
      <c r="V7299" s="3">
        <v>2444.098</v>
      </c>
      <c r="W7299" s="3">
        <v>2520.2260000000001</v>
      </c>
      <c r="X7299" s="3">
        <v>2498.4699999999998</v>
      </c>
      <c r="Y7299" s="3">
        <v>2665.837</v>
      </c>
      <c r="Z7299" s="3">
        <v>2769.9650000000001</v>
      </c>
      <c r="AA7299" s="3">
        <v>2877.3890000000001</v>
      </c>
      <c r="AB7299" s="3">
        <v>3051.8249999999998</v>
      </c>
      <c r="AC7299" s="3">
        <v>3118.2910000000002</v>
      </c>
      <c r="AD7299" s="3">
        <v>3303.6819999999998</v>
      </c>
      <c r="AE7299" s="3">
        <v>3570.8519999999999</v>
      </c>
      <c r="AF7299" s="3">
        <v>3690.4560000000001</v>
      </c>
      <c r="AG7299" s="3">
        <v>3817.4740000000002</v>
      </c>
      <c r="AH7299" s="3">
        <v>3911.8310000000001</v>
      </c>
      <c r="AI7299" s="3">
        <v>4036.0369999999998</v>
      </c>
      <c r="AJ7299" s="3">
        <v>4190.6890000000003</v>
      </c>
      <c r="AK7299" s="3">
        <v>4318.7340000000004</v>
      </c>
      <c r="AL7299" s="3">
        <v>4371.2129999999997</v>
      </c>
      <c r="AM7299" s="3">
        <v>4148.2380000000003</v>
      </c>
      <c r="AN7299" s="3">
        <v>4252.5429999999997</v>
      </c>
      <c r="AO7299" s="3">
        <v>5030.4080000000004</v>
      </c>
      <c r="AP7299" s="3">
        <v>4188.6760000000004</v>
      </c>
      <c r="AQ7299" s="3">
        <v>4147.6890000000003</v>
      </c>
      <c r="AR7299" s="3">
        <v>4151.7569999999996</v>
      </c>
      <c r="AS7299" s="3">
        <v>4148.6189999999997</v>
      </c>
      <c r="AT7299" s="3">
        <v>4168.8090000000002</v>
      </c>
      <c r="AU7299" s="3">
        <v>4177.2359999999999</v>
      </c>
      <c r="AV7299" s="3">
        <v>4207.8</v>
      </c>
      <c r="AW7299" s="3">
        <v>4230.4129999999996</v>
      </c>
      <c r="AX7299" s="3">
        <v>4255.152</v>
      </c>
      <c r="AY7299" s="3">
        <v>4275.3869999999997</v>
      </c>
      <c r="AZ7299" s="3">
        <v>4293.62</v>
      </c>
      <c r="BA7299">
        <v>4311.93</v>
      </c>
      <c r="BB7299">
        <v>2011</v>
      </c>
    </row>
    <row r="7300" spans="1:54" hidden="1" x14ac:dyDescent="0.2">
      <c r="A7300">
        <v>732</v>
      </c>
      <c r="B7300" t="s">
        <v>386</v>
      </c>
      <c r="C7300" t="s">
        <v>329</v>
      </c>
      <c r="D7300" t="s">
        <v>151</v>
      </c>
      <c r="E7300" t="s">
        <v>325</v>
      </c>
      <c r="F7300" t="s">
        <v>328</v>
      </c>
      <c r="G7300" t="s">
        <v>225</v>
      </c>
      <c r="H7300" t="s">
        <v>322</v>
      </c>
      <c r="I7300" t="s">
        <v>321</v>
      </c>
      <c r="J7300" s="3">
        <v>0.26500000000000001</v>
      </c>
      <c r="K7300" s="3">
        <v>0.33300000000000002</v>
      </c>
      <c r="L7300" s="3">
        <v>0.33900000000000002</v>
      </c>
      <c r="M7300" s="3">
        <v>0.45100000000000001</v>
      </c>
      <c r="N7300" s="3">
        <v>0.53100000000000003</v>
      </c>
      <c r="O7300" s="3">
        <v>0.63500000000000001</v>
      </c>
      <c r="P7300" s="3">
        <v>0.89400000000000002</v>
      </c>
      <c r="Q7300" s="3">
        <v>1.575</v>
      </c>
      <c r="R7300" s="3">
        <v>1.9830000000000001</v>
      </c>
      <c r="S7300" s="3">
        <v>3.4119999999999999</v>
      </c>
      <c r="T7300" s="3">
        <v>4.2720000000000002</v>
      </c>
      <c r="U7300" s="3">
        <v>7.2619999999999996</v>
      </c>
      <c r="V7300" s="3">
        <v>12.037000000000001</v>
      </c>
      <c r="W7300" s="3">
        <v>32.347999999999999</v>
      </c>
      <c r="X7300" s="3">
        <v>64.924999999999997</v>
      </c>
      <c r="Y7300" s="3">
        <v>151.46</v>
      </c>
      <c r="Z7300" s="3">
        <v>398.85700000000003</v>
      </c>
      <c r="AA7300" s="3">
        <v>633.65200000000004</v>
      </c>
      <c r="AB7300" s="3">
        <v>761.99699999999996</v>
      </c>
      <c r="AC7300" s="3">
        <v>890.09299999999996</v>
      </c>
      <c r="AD7300" s="3">
        <v>1085.8699999999999</v>
      </c>
      <c r="AE7300" s="3">
        <v>1274.5630000000001</v>
      </c>
      <c r="AF7300" s="3">
        <v>1460.432</v>
      </c>
      <c r="AG7300" s="3">
        <v>1658.7439999999999</v>
      </c>
      <c r="AH7300" s="3">
        <v>1993.4490000000001</v>
      </c>
      <c r="AI7300" s="3">
        <v>2427.9639999999999</v>
      </c>
      <c r="AJ7300" s="3">
        <v>2713.9119999999998</v>
      </c>
      <c r="AK7300" s="3">
        <v>3224.9459999999999</v>
      </c>
      <c r="AL7300" s="3">
        <v>3554.3490000000002</v>
      </c>
      <c r="AM7300" s="3">
        <v>3520.8560000000002</v>
      </c>
      <c r="AN7300" s="3">
        <v>4282.8770000000004</v>
      </c>
      <c r="AO7300" s="3">
        <v>6156.7860000000001</v>
      </c>
      <c r="AP7300" s="3">
        <v>6899.5780000000004</v>
      </c>
      <c r="AQ7300" s="3">
        <v>9175.0499999999993</v>
      </c>
      <c r="AR7300" s="3">
        <v>12135.656999999999</v>
      </c>
      <c r="AS7300" s="3">
        <v>14070.031999999999</v>
      </c>
      <c r="AT7300" s="3">
        <v>16661.41</v>
      </c>
      <c r="AU7300" s="3">
        <v>22490.106</v>
      </c>
      <c r="AV7300" s="3">
        <v>32211.545999999998</v>
      </c>
      <c r="AW7300" s="3">
        <v>45203.417999999998</v>
      </c>
      <c r="AX7300" s="3">
        <v>61295.182000000001</v>
      </c>
      <c r="AY7300" s="3">
        <v>79926.043999999994</v>
      </c>
      <c r="AZ7300" s="3">
        <v>101041.48</v>
      </c>
      <c r="BA7300">
        <v>124401.177</v>
      </c>
      <c r="BB7300">
        <v>2011</v>
      </c>
    </row>
    <row r="7301" spans="1:54" hidden="1" x14ac:dyDescent="0.2">
      <c r="A7301">
        <v>732</v>
      </c>
      <c r="B7301" t="s">
        <v>386</v>
      </c>
      <c r="C7301" t="s">
        <v>327</v>
      </c>
      <c r="D7301" t="s">
        <v>151</v>
      </c>
      <c r="E7301" t="s">
        <v>325</v>
      </c>
      <c r="F7301" t="s">
        <v>326</v>
      </c>
      <c r="G7301" t="s">
        <v>223</v>
      </c>
      <c r="H7301" t="s">
        <v>322</v>
      </c>
      <c r="I7301" t="s">
        <v>321</v>
      </c>
      <c r="J7301" s="3">
        <v>530.08600000000001</v>
      </c>
      <c r="K7301" s="3">
        <v>369.48500000000001</v>
      </c>
      <c r="L7301" s="3">
        <v>261.072</v>
      </c>
      <c r="M7301" s="3">
        <v>346.75799999999998</v>
      </c>
      <c r="N7301" s="3">
        <v>408.27499999999998</v>
      </c>
      <c r="O7301" s="3">
        <v>275.63600000000002</v>
      </c>
      <c r="P7301" s="3">
        <v>357.726</v>
      </c>
      <c r="Q7301" s="3">
        <v>562.60799999999995</v>
      </c>
      <c r="R7301" s="3">
        <v>440.59300000000002</v>
      </c>
      <c r="S7301" s="3">
        <v>758.14499999999998</v>
      </c>
      <c r="T7301" s="3">
        <v>94.93</v>
      </c>
      <c r="U7301" s="3">
        <v>103.742</v>
      </c>
      <c r="V7301" s="3">
        <v>123.539</v>
      </c>
      <c r="W7301" s="3">
        <v>203.04499999999999</v>
      </c>
      <c r="X7301" s="3">
        <v>224.18199999999999</v>
      </c>
      <c r="Y7301" s="3">
        <v>260.74599999999998</v>
      </c>
      <c r="Z7301" s="3">
        <v>318.88400000000001</v>
      </c>
      <c r="AA7301" s="3">
        <v>402.12900000000002</v>
      </c>
      <c r="AB7301" s="3">
        <v>379.47699999999998</v>
      </c>
      <c r="AC7301" s="3">
        <v>352.44200000000001</v>
      </c>
      <c r="AD7301" s="3">
        <v>422.31599999999997</v>
      </c>
      <c r="AE7301" s="3">
        <v>492.67599999999999</v>
      </c>
      <c r="AF7301" s="3">
        <v>554.65200000000004</v>
      </c>
      <c r="AG7301" s="3">
        <v>635.57500000000005</v>
      </c>
      <c r="AH7301" s="3">
        <v>772.93899999999996</v>
      </c>
      <c r="AI7301" s="3">
        <v>996.67700000000002</v>
      </c>
      <c r="AJ7301" s="3">
        <v>1249.7670000000001</v>
      </c>
      <c r="AK7301" s="3">
        <v>1599.596</v>
      </c>
      <c r="AL7301" s="3">
        <v>1700.5129999999999</v>
      </c>
      <c r="AM7301" s="3">
        <v>1529.787</v>
      </c>
      <c r="AN7301" s="3">
        <v>1857.2750000000001</v>
      </c>
      <c r="AO7301" s="3">
        <v>2308.835</v>
      </c>
      <c r="AP7301" s="3">
        <v>1931.0550000000001</v>
      </c>
      <c r="AQ7301" s="3">
        <v>1550.856</v>
      </c>
      <c r="AR7301" s="3">
        <v>1671.2270000000001</v>
      </c>
      <c r="AS7301" s="3">
        <v>1666.6790000000001</v>
      </c>
      <c r="AT7301" s="3">
        <v>1455.8230000000001</v>
      </c>
      <c r="AU7301" s="3">
        <v>1428.028</v>
      </c>
      <c r="AV7301" s="3">
        <v>992.65200000000004</v>
      </c>
      <c r="AW7301" s="3">
        <v>998.57899999999995</v>
      </c>
      <c r="AX7301" s="3">
        <v>1006.735</v>
      </c>
      <c r="AY7301" s="3">
        <v>1013.6950000000001</v>
      </c>
      <c r="AZ7301" s="3">
        <v>1017.064</v>
      </c>
      <c r="BA7301">
        <v>1022.202</v>
      </c>
      <c r="BB7301">
        <v>2011</v>
      </c>
    </row>
    <row r="7302" spans="1:54" hidden="1" x14ac:dyDescent="0.2">
      <c r="A7302">
        <v>732</v>
      </c>
      <c r="B7302" t="s">
        <v>386</v>
      </c>
      <c r="C7302" t="s">
        <v>212</v>
      </c>
      <c r="D7302" t="s">
        <v>151</v>
      </c>
      <c r="E7302" t="s">
        <v>325</v>
      </c>
      <c r="F7302" t="s">
        <v>324</v>
      </c>
      <c r="G7302" t="s">
        <v>323</v>
      </c>
      <c r="H7302" t="s">
        <v>322</v>
      </c>
      <c r="I7302" t="s">
        <v>321</v>
      </c>
      <c r="J7302" s="3">
        <v>1168.164</v>
      </c>
      <c r="K7302" s="3">
        <v>1318.4369999999999</v>
      </c>
      <c r="L7302" s="3">
        <v>1416.79</v>
      </c>
      <c r="M7302" s="3">
        <v>1410.5840000000001</v>
      </c>
      <c r="N7302" s="3">
        <v>1316.9459999999999</v>
      </c>
      <c r="O7302" s="3">
        <v>1313.8219999999999</v>
      </c>
      <c r="P7302" s="3">
        <v>1433.2639999999999</v>
      </c>
      <c r="Q7302" s="3">
        <v>1522.2149999999999</v>
      </c>
      <c r="R7302" s="3">
        <v>1613.0160000000001</v>
      </c>
      <c r="S7302" s="3">
        <v>1657.3889999999999</v>
      </c>
      <c r="T7302" s="3">
        <v>1587.777</v>
      </c>
      <c r="U7302" s="3">
        <v>1750.1759999999999</v>
      </c>
      <c r="V7302" s="3">
        <v>1669.4939999999999</v>
      </c>
      <c r="W7302" s="3">
        <v>1762.4480000000001</v>
      </c>
      <c r="X7302" s="3">
        <v>1784.421</v>
      </c>
      <c r="Y7302" s="3">
        <v>1943.663</v>
      </c>
      <c r="Z7302" s="3">
        <v>2056.442</v>
      </c>
      <c r="AA7302" s="3">
        <v>2172.77</v>
      </c>
      <c r="AB7302" s="3">
        <v>2329.4949999999999</v>
      </c>
      <c r="AC7302" s="3">
        <v>2416.6570000000002</v>
      </c>
      <c r="AD7302" s="3">
        <v>2618.5889999999999</v>
      </c>
      <c r="AE7302" s="3">
        <v>2894.86</v>
      </c>
      <c r="AF7302" s="3">
        <v>3037.752</v>
      </c>
      <c r="AG7302" s="3">
        <v>3204.962</v>
      </c>
      <c r="AH7302" s="3">
        <v>3374.491</v>
      </c>
      <c r="AI7302" s="3">
        <v>3593.65</v>
      </c>
      <c r="AJ7302" s="3">
        <v>3846.0059999999999</v>
      </c>
      <c r="AK7302" s="3">
        <v>4068.9859999999999</v>
      </c>
      <c r="AL7302" s="3">
        <v>4199.2190000000001</v>
      </c>
      <c r="AM7302" s="3">
        <v>4015.28</v>
      </c>
      <c r="AN7302" s="3">
        <v>4166.5339999999997</v>
      </c>
      <c r="AO7302" s="3">
        <v>5030.4080000000004</v>
      </c>
      <c r="AP7302" s="3">
        <v>4265.8360000000002</v>
      </c>
      <c r="AQ7302" s="3">
        <v>4292.3090000000002</v>
      </c>
      <c r="AR7302" s="3">
        <v>4373.6319999999996</v>
      </c>
      <c r="AS7302" s="3">
        <v>4417.7139999999999</v>
      </c>
      <c r="AT7302" s="3">
        <v>4495.8530000000001</v>
      </c>
      <c r="AU7302" s="3">
        <v>4586.0010000000002</v>
      </c>
      <c r="AV7302" s="3">
        <v>4724.5140000000001</v>
      </c>
      <c r="AW7302" s="3">
        <v>4852.9179999999997</v>
      </c>
      <c r="AX7302" s="3">
        <v>4977.2079999999996</v>
      </c>
      <c r="AY7302" s="3">
        <v>5096.1819999999998</v>
      </c>
      <c r="AZ7302" s="3">
        <v>5205.7950000000001</v>
      </c>
      <c r="BA7302">
        <v>5318.9539999999997</v>
      </c>
      <c r="BB7302">
        <v>2011</v>
      </c>
    </row>
    <row r="7303" spans="1:54" hidden="1" x14ac:dyDescent="0.2">
      <c r="A7303">
        <v>732</v>
      </c>
      <c r="B7303" t="s">
        <v>386</v>
      </c>
      <c r="C7303" t="s">
        <v>320</v>
      </c>
      <c r="D7303" t="s">
        <v>151</v>
      </c>
      <c r="E7303" t="s">
        <v>319</v>
      </c>
      <c r="F7303" t="s">
        <v>318</v>
      </c>
      <c r="G7303" t="s">
        <v>243</v>
      </c>
    </row>
    <row r="7304" spans="1:54" hidden="1" x14ac:dyDescent="0.2">
      <c r="A7304">
        <v>732</v>
      </c>
      <c r="B7304" t="s">
        <v>386</v>
      </c>
      <c r="C7304" t="s">
        <v>317</v>
      </c>
      <c r="D7304" t="s">
        <v>151</v>
      </c>
      <c r="E7304" t="s">
        <v>316</v>
      </c>
      <c r="F7304" t="s">
        <v>315</v>
      </c>
      <c r="G7304" t="s">
        <v>288</v>
      </c>
      <c r="I7304" t="s">
        <v>310</v>
      </c>
      <c r="J7304" s="3">
        <v>0.16500000000000001</v>
      </c>
      <c r="K7304" s="3">
        <v>0.17299999999999999</v>
      </c>
      <c r="L7304" s="3">
        <v>0.17899999999999999</v>
      </c>
      <c r="M7304" s="3">
        <v>0.17199999999999999</v>
      </c>
      <c r="N7304" s="3">
        <v>0.156</v>
      </c>
      <c r="O7304" s="3">
        <v>0.14899999999999999</v>
      </c>
      <c r="P7304" s="3">
        <v>0.158</v>
      </c>
      <c r="Q7304" s="3">
        <v>0.16200000000000001</v>
      </c>
      <c r="R7304" s="3">
        <v>0.16200000000000001</v>
      </c>
      <c r="S7304" s="3">
        <v>0.159</v>
      </c>
      <c r="T7304" s="3">
        <v>0.15</v>
      </c>
      <c r="U7304" s="3">
        <v>0.161</v>
      </c>
      <c r="V7304" s="3">
        <v>0.13900000000000001</v>
      </c>
      <c r="W7304" s="3">
        <v>0.14399999999999999</v>
      </c>
      <c r="X7304" s="3">
        <v>0.14299999999999999</v>
      </c>
      <c r="Y7304" s="3">
        <v>0.14199999999999999</v>
      </c>
      <c r="Z7304" s="3">
        <v>0.14599999999999999</v>
      </c>
      <c r="AA7304" s="3">
        <v>0.14799999999999999</v>
      </c>
      <c r="AB7304" s="3">
        <v>0.156</v>
      </c>
      <c r="AC7304" s="3">
        <v>0.158</v>
      </c>
      <c r="AD7304" s="3">
        <v>0.16300000000000001</v>
      </c>
      <c r="AE7304" s="3">
        <v>0.17599999999999999</v>
      </c>
      <c r="AF7304" s="3">
        <v>0.182</v>
      </c>
      <c r="AG7304" s="3">
        <v>0.186</v>
      </c>
      <c r="AH7304" s="3">
        <v>0.185</v>
      </c>
      <c r="AI7304" s="3">
        <v>0.187</v>
      </c>
      <c r="AJ7304" s="3">
        <v>0.189</v>
      </c>
      <c r="AK7304" s="3">
        <v>0.19</v>
      </c>
      <c r="AL7304" s="3">
        <v>0.192</v>
      </c>
      <c r="AM7304" s="3">
        <v>0.187</v>
      </c>
      <c r="AN7304" s="3">
        <v>0.187</v>
      </c>
      <c r="AO7304" s="3">
        <v>0.17299999999999999</v>
      </c>
      <c r="AP7304" s="3">
        <v>0.15</v>
      </c>
      <c r="AQ7304" s="3">
        <v>0.14799999999999999</v>
      </c>
      <c r="AR7304" s="3">
        <v>0.14799999999999999</v>
      </c>
      <c r="AS7304" s="3">
        <v>0.14699999999999999</v>
      </c>
      <c r="AT7304" s="3">
        <v>0.14799999999999999</v>
      </c>
      <c r="AU7304" s="3">
        <v>0.14699999999999999</v>
      </c>
      <c r="AV7304" s="3">
        <v>0.14699999999999999</v>
      </c>
      <c r="AW7304" s="3">
        <v>0.14599999999999999</v>
      </c>
      <c r="AX7304" s="3">
        <v>0.14599999999999999</v>
      </c>
      <c r="AY7304" s="3">
        <v>0.14499999999999999</v>
      </c>
      <c r="AZ7304" s="3">
        <v>0.14399999999999999</v>
      </c>
      <c r="BA7304">
        <v>0.14299999999999999</v>
      </c>
      <c r="BB7304">
        <v>2015</v>
      </c>
    </row>
    <row r="7305" spans="1:54" hidden="1" x14ac:dyDescent="0.2">
      <c r="A7305">
        <v>732</v>
      </c>
      <c r="B7305" t="s">
        <v>386</v>
      </c>
      <c r="C7305" t="s">
        <v>314</v>
      </c>
      <c r="D7305" t="s">
        <v>151</v>
      </c>
      <c r="E7305" t="s">
        <v>313</v>
      </c>
      <c r="F7305" t="s">
        <v>312</v>
      </c>
      <c r="G7305" t="s">
        <v>311</v>
      </c>
      <c r="I7305" t="s">
        <v>310</v>
      </c>
      <c r="J7305" s="3" t="s">
        <v>355</v>
      </c>
      <c r="K7305" s="3" t="s">
        <v>355</v>
      </c>
      <c r="L7305" s="3" t="s">
        <v>355</v>
      </c>
      <c r="M7305" s="3" t="s">
        <v>355</v>
      </c>
      <c r="N7305" s="3" t="s">
        <v>355</v>
      </c>
      <c r="O7305" s="3" t="s">
        <v>355</v>
      </c>
      <c r="P7305" s="3">
        <v>1E-3</v>
      </c>
      <c r="Q7305" s="3">
        <v>1E-3</v>
      </c>
      <c r="R7305" s="3">
        <v>1E-3</v>
      </c>
      <c r="S7305" s="3">
        <v>2E-3</v>
      </c>
      <c r="T7305" s="3">
        <v>3.0000000000000001E-3</v>
      </c>
      <c r="U7305" s="3">
        <v>4.0000000000000001E-3</v>
      </c>
      <c r="V7305" s="3">
        <v>7.0000000000000001E-3</v>
      </c>
      <c r="W7305" s="3">
        <v>1.7999999999999999E-2</v>
      </c>
      <c r="X7305" s="3">
        <v>3.5999999999999997E-2</v>
      </c>
      <c r="Y7305" s="3">
        <v>7.8E-2</v>
      </c>
      <c r="Z7305" s="3">
        <v>0.19400000000000001</v>
      </c>
      <c r="AA7305" s="3">
        <v>0.29199999999999998</v>
      </c>
      <c r="AB7305" s="3">
        <v>0.32700000000000001</v>
      </c>
      <c r="AC7305" s="3">
        <v>0.36799999999999999</v>
      </c>
      <c r="AD7305" s="3">
        <v>0.41499999999999998</v>
      </c>
      <c r="AE7305" s="3">
        <v>0.44</v>
      </c>
      <c r="AF7305" s="3">
        <v>0.48099999999999998</v>
      </c>
      <c r="AG7305" s="3">
        <v>0.51800000000000002</v>
      </c>
      <c r="AH7305" s="3">
        <v>0.59099999999999997</v>
      </c>
      <c r="AI7305" s="3">
        <v>0.67600000000000005</v>
      </c>
      <c r="AJ7305" s="3">
        <v>0.70599999999999996</v>
      </c>
      <c r="AK7305" s="3">
        <v>0.79300000000000004</v>
      </c>
      <c r="AL7305" s="3">
        <v>0.84599999999999997</v>
      </c>
      <c r="AM7305" s="3">
        <v>0.877</v>
      </c>
      <c r="AN7305" s="3">
        <v>1.028</v>
      </c>
      <c r="AO7305" s="3">
        <v>1.224</v>
      </c>
      <c r="AP7305" s="3">
        <v>1.617</v>
      </c>
      <c r="AQ7305" s="3">
        <v>2.1379999999999999</v>
      </c>
      <c r="AR7305" s="3">
        <v>2.7749999999999999</v>
      </c>
      <c r="AS7305" s="3">
        <v>3.1850000000000001</v>
      </c>
      <c r="AT7305" s="3">
        <v>3.706</v>
      </c>
      <c r="AU7305" s="3">
        <v>4.9039999999999999</v>
      </c>
      <c r="AV7305" s="3">
        <v>6.8179999999999996</v>
      </c>
      <c r="AW7305" s="3">
        <v>9.3149999999999995</v>
      </c>
      <c r="AX7305" s="3">
        <v>12.315</v>
      </c>
      <c r="AY7305" s="3">
        <v>15.683999999999999</v>
      </c>
      <c r="AZ7305" s="3">
        <v>19.408999999999999</v>
      </c>
      <c r="BA7305">
        <v>23.388000000000002</v>
      </c>
      <c r="BB7305">
        <v>2015</v>
      </c>
    </row>
    <row r="7306" spans="1:54" hidden="1" x14ac:dyDescent="0.2">
      <c r="A7306">
        <v>732</v>
      </c>
      <c r="B7306" t="s">
        <v>386</v>
      </c>
      <c r="C7306" t="s">
        <v>309</v>
      </c>
      <c r="D7306" t="s">
        <v>151</v>
      </c>
      <c r="E7306" t="s">
        <v>308</v>
      </c>
      <c r="F7306" t="s">
        <v>307</v>
      </c>
      <c r="G7306" t="s">
        <v>217</v>
      </c>
      <c r="I7306" t="s">
        <v>1744</v>
      </c>
      <c r="J7306" s="3">
        <v>-3.488</v>
      </c>
      <c r="K7306" s="3">
        <v>-2.1230000000000002</v>
      </c>
      <c r="L7306" s="3">
        <v>4.5990000000000002</v>
      </c>
      <c r="M7306" s="3">
        <v>3.3679999999999999</v>
      </c>
      <c r="N7306" s="3">
        <v>2.7320000000000002</v>
      </c>
      <c r="O7306" s="3">
        <v>2.2210000000000001</v>
      </c>
      <c r="P7306" s="3">
        <v>8.8140000000000001</v>
      </c>
      <c r="Q7306" s="3">
        <v>5.6180000000000003</v>
      </c>
      <c r="R7306" s="3">
        <v>8.1020000000000003</v>
      </c>
      <c r="S7306" s="3">
        <v>2.774</v>
      </c>
      <c r="T7306" s="3">
        <v>7.52</v>
      </c>
      <c r="U7306" s="3">
        <v>13.792</v>
      </c>
      <c r="V7306" s="3">
        <v>22.600999999999999</v>
      </c>
      <c r="W7306" s="3">
        <v>21.08</v>
      </c>
      <c r="X7306" s="3">
        <v>23.175000000000001</v>
      </c>
      <c r="Y7306" s="3">
        <v>20.716999999999999</v>
      </c>
      <c r="Z7306" s="3">
        <v>13.474</v>
      </c>
      <c r="AA7306" s="3">
        <v>16.244</v>
      </c>
      <c r="AB7306" s="3">
        <v>18.387</v>
      </c>
      <c r="AC7306" s="3">
        <v>16.350999999999999</v>
      </c>
      <c r="AD7306" s="3">
        <v>11.512</v>
      </c>
      <c r="AE7306" s="3">
        <v>16.693999999999999</v>
      </c>
      <c r="AF7306" s="3">
        <v>21.832999999999998</v>
      </c>
      <c r="AG7306" s="3">
        <v>17.727</v>
      </c>
      <c r="AH7306" s="3">
        <v>19.018000000000001</v>
      </c>
      <c r="AI7306" s="3">
        <v>19.550999999999998</v>
      </c>
      <c r="AJ7306" s="3">
        <v>25.715</v>
      </c>
      <c r="AK7306" s="3">
        <v>22.727</v>
      </c>
      <c r="AL7306" s="3">
        <v>20.588999999999999</v>
      </c>
      <c r="AM7306" s="3">
        <v>21.509</v>
      </c>
      <c r="AN7306" s="3">
        <v>19.526</v>
      </c>
      <c r="AO7306" s="3">
        <v>18.594999999999999</v>
      </c>
      <c r="AP7306" s="3">
        <v>17.873999999999999</v>
      </c>
      <c r="AQ7306" s="3">
        <v>17.574999999999999</v>
      </c>
      <c r="AR7306" s="3">
        <v>15.15</v>
      </c>
      <c r="AS7306" s="3">
        <v>14.667</v>
      </c>
      <c r="AT7306" s="3">
        <v>13.824</v>
      </c>
      <c r="AU7306" s="3">
        <v>12.582000000000001</v>
      </c>
      <c r="AV7306" s="3">
        <v>18.992000000000001</v>
      </c>
      <c r="AW7306" s="3">
        <v>19.535</v>
      </c>
      <c r="AX7306" s="3">
        <v>19.46</v>
      </c>
      <c r="AY7306" s="3">
        <v>19.29</v>
      </c>
      <c r="AZ7306" s="3">
        <v>19.068000000000001</v>
      </c>
      <c r="BA7306">
        <v>12.722</v>
      </c>
      <c r="BB7306">
        <v>2015</v>
      </c>
    </row>
    <row r="7307" spans="1:54" hidden="1" x14ac:dyDescent="0.2">
      <c r="A7307">
        <v>732</v>
      </c>
      <c r="B7307" t="s">
        <v>386</v>
      </c>
      <c r="C7307" t="s">
        <v>306</v>
      </c>
      <c r="D7307" t="s">
        <v>151</v>
      </c>
      <c r="E7307" t="s">
        <v>305</v>
      </c>
      <c r="F7307" t="s">
        <v>304</v>
      </c>
      <c r="G7307" t="s">
        <v>217</v>
      </c>
      <c r="I7307" t="s">
        <v>1744</v>
      </c>
      <c r="J7307" s="3">
        <v>-68.712999999999994</v>
      </c>
      <c r="K7307" s="3">
        <v>13.598000000000001</v>
      </c>
      <c r="L7307" s="3">
        <v>97.024000000000001</v>
      </c>
      <c r="M7307" s="3">
        <v>30.943999999999999</v>
      </c>
      <c r="N7307" s="3">
        <v>63.588000000000001</v>
      </c>
      <c r="O7307" s="3">
        <v>-29.943000000000001</v>
      </c>
      <c r="P7307" s="3">
        <v>12.053000000000001</v>
      </c>
      <c r="Q7307" s="3">
        <v>10.82</v>
      </c>
      <c r="R7307" s="3">
        <v>10.439</v>
      </c>
      <c r="S7307" s="3">
        <v>7.4</v>
      </c>
      <c r="T7307" s="3">
        <v>9.0909999999999993</v>
      </c>
      <c r="U7307" s="3">
        <v>8.3049999999999997</v>
      </c>
      <c r="V7307" s="3">
        <v>-30.106000000000002</v>
      </c>
      <c r="W7307" s="3">
        <v>-6.7039999999999997</v>
      </c>
      <c r="X7307" s="3">
        <v>0.745</v>
      </c>
      <c r="Y7307" s="3">
        <v>0.28299999999999997</v>
      </c>
      <c r="Z7307" s="3">
        <v>-40.65</v>
      </c>
      <c r="AA7307" s="3">
        <v>-1.272</v>
      </c>
      <c r="AB7307" s="3">
        <v>1.69</v>
      </c>
      <c r="AC7307" s="3">
        <v>5.3559999999999999</v>
      </c>
      <c r="AD7307" s="3">
        <v>9.8309999999999995</v>
      </c>
      <c r="AE7307" s="3">
        <v>10.321</v>
      </c>
      <c r="AF7307" s="3">
        <v>14.268000000000001</v>
      </c>
      <c r="AG7307" s="3">
        <v>9.6720000000000006</v>
      </c>
      <c r="AH7307" s="3">
        <v>11.56</v>
      </c>
      <c r="AI7307" s="3">
        <v>8.8569999999999993</v>
      </c>
      <c r="AJ7307" s="3">
        <v>18.266999999999999</v>
      </c>
      <c r="AK7307" s="3">
        <v>19.28</v>
      </c>
      <c r="AL7307" s="3">
        <v>19.268000000000001</v>
      </c>
      <c r="AM7307" s="3">
        <v>12.956</v>
      </c>
      <c r="AN7307" s="3">
        <v>17.718</v>
      </c>
      <c r="AO7307" s="3">
        <v>18.212</v>
      </c>
      <c r="AP7307" s="3">
        <v>9.2469999999999999</v>
      </c>
      <c r="AQ7307" s="3">
        <v>7.468</v>
      </c>
      <c r="AR7307" s="3">
        <v>7.0949999999999998</v>
      </c>
      <c r="AS7307" s="3">
        <v>4.4480000000000004</v>
      </c>
      <c r="AT7307" s="3">
        <v>4.931</v>
      </c>
      <c r="AU7307" s="3">
        <v>7.0430000000000001</v>
      </c>
      <c r="AV7307" s="3">
        <v>12.56</v>
      </c>
      <c r="AW7307" s="3">
        <v>12.278</v>
      </c>
      <c r="AX7307" s="3">
        <v>11.571</v>
      </c>
      <c r="AY7307" s="3">
        <v>12.031000000000001</v>
      </c>
      <c r="AZ7307" s="3">
        <v>11.407</v>
      </c>
      <c r="BA7307">
        <v>6.0540000000000003</v>
      </c>
      <c r="BB7307">
        <v>2015</v>
      </c>
    </row>
    <row r="7308" spans="1:54" hidden="1" x14ac:dyDescent="0.2">
      <c r="A7308">
        <v>732</v>
      </c>
      <c r="B7308" t="s">
        <v>386</v>
      </c>
      <c r="C7308" t="s">
        <v>303</v>
      </c>
      <c r="D7308" t="s">
        <v>151</v>
      </c>
      <c r="E7308" t="s">
        <v>300</v>
      </c>
      <c r="F7308" t="s">
        <v>302</v>
      </c>
      <c r="G7308" t="s">
        <v>295</v>
      </c>
      <c r="I7308" t="s">
        <v>1745</v>
      </c>
      <c r="J7308" s="3">
        <v>1.6E-2</v>
      </c>
      <c r="K7308" s="3">
        <v>1.9E-2</v>
      </c>
      <c r="L7308" s="3">
        <v>2.5000000000000001E-2</v>
      </c>
      <c r="M7308" s="3">
        <v>3.2000000000000001E-2</v>
      </c>
      <c r="N7308" s="3">
        <v>4.2999999999999997E-2</v>
      </c>
      <c r="O7308" s="3">
        <v>6.2E-2</v>
      </c>
      <c r="P7308" s="3">
        <v>0.1</v>
      </c>
      <c r="Q7308" s="3">
        <v>0.126</v>
      </c>
      <c r="R7308" s="3">
        <v>0.20599999999999999</v>
      </c>
      <c r="S7308" s="3">
        <v>0.34</v>
      </c>
      <c r="T7308" s="3">
        <v>0.33700000000000002</v>
      </c>
      <c r="U7308" s="3">
        <v>0.754</v>
      </c>
      <c r="V7308" s="3">
        <v>1.64</v>
      </c>
      <c r="W7308" s="3">
        <v>3.3010000000000002</v>
      </c>
      <c r="X7308" s="3">
        <v>7.1130000000000004</v>
      </c>
      <c r="Y7308" s="3">
        <v>11.977</v>
      </c>
      <c r="Z7308" s="3">
        <v>27.885000000000002</v>
      </c>
      <c r="AA7308" s="3">
        <v>40.893000000000001</v>
      </c>
      <c r="AB7308" s="3">
        <v>47.887999999999998</v>
      </c>
      <c r="AC7308" s="3">
        <v>55.546999999999997</v>
      </c>
      <c r="AD7308" s="3">
        <v>60.009</v>
      </c>
      <c r="AE7308" s="3">
        <v>62.933</v>
      </c>
      <c r="AF7308" s="3">
        <v>68.177000000000007</v>
      </c>
      <c r="AG7308" s="3">
        <v>73.433999999999997</v>
      </c>
      <c r="AH7308" s="3">
        <v>79.616</v>
      </c>
      <c r="AI7308" s="3">
        <v>86.375</v>
      </c>
      <c r="AJ7308" s="3">
        <v>92.593999999999994</v>
      </c>
      <c r="AK7308" s="3">
        <v>100</v>
      </c>
      <c r="AL7308" s="3">
        <v>114.28400000000001</v>
      </c>
      <c r="AM7308" s="3">
        <v>127.152</v>
      </c>
      <c r="AN7308" s="3">
        <v>143.65299999999999</v>
      </c>
      <c r="AO7308" s="3">
        <v>169.90799999999999</v>
      </c>
      <c r="AP7308" s="3">
        <v>229.97499999999999</v>
      </c>
      <c r="AQ7308" s="3">
        <v>313.96699999999998</v>
      </c>
      <c r="AR7308" s="3">
        <v>429.84199999999998</v>
      </c>
      <c r="AS7308" s="3">
        <v>502.52600000000001</v>
      </c>
      <c r="AT7308" s="3">
        <v>591.726</v>
      </c>
      <c r="AU7308" s="3">
        <v>783.15899999999999</v>
      </c>
      <c r="AV7308" s="3">
        <v>1124.0229999999999</v>
      </c>
      <c r="AW7308" s="3">
        <v>1568.0119999999999</v>
      </c>
      <c r="AX7308" s="3">
        <v>2108.9760000000001</v>
      </c>
      <c r="AY7308" s="3">
        <v>2731.123</v>
      </c>
      <c r="AZ7308" s="3">
        <v>3441.2150000000001</v>
      </c>
      <c r="BA7308">
        <v>4215.4889999999996</v>
      </c>
      <c r="BB7308">
        <v>2015</v>
      </c>
    </row>
    <row r="7309" spans="1:54" hidden="1" x14ac:dyDescent="0.2">
      <c r="A7309">
        <v>732</v>
      </c>
      <c r="B7309" t="s">
        <v>386</v>
      </c>
      <c r="C7309" t="s">
        <v>301</v>
      </c>
      <c r="D7309" t="s">
        <v>151</v>
      </c>
      <c r="E7309" t="s">
        <v>300</v>
      </c>
      <c r="F7309" t="s">
        <v>299</v>
      </c>
      <c r="G7309" t="s">
        <v>275</v>
      </c>
      <c r="I7309" t="s">
        <v>298</v>
      </c>
      <c r="J7309" s="3">
        <v>26.530999999999999</v>
      </c>
      <c r="K7309" s="3">
        <v>24.018999999999998</v>
      </c>
      <c r="L7309" s="3">
        <v>26.608000000000001</v>
      </c>
      <c r="M7309" s="3">
        <v>30.565999999999999</v>
      </c>
      <c r="N7309" s="3">
        <v>33.658999999999999</v>
      </c>
      <c r="O7309" s="3">
        <v>45.625</v>
      </c>
      <c r="P7309" s="3">
        <v>59.996000000000002</v>
      </c>
      <c r="Q7309" s="3">
        <v>26.512</v>
      </c>
      <c r="R7309" s="3">
        <v>62.863999999999997</v>
      </c>
      <c r="S7309" s="3">
        <v>65.337999999999994</v>
      </c>
      <c r="T7309" s="3">
        <v>-0.874</v>
      </c>
      <c r="U7309" s="3">
        <v>123.578</v>
      </c>
      <c r="V7309" s="3">
        <v>117.624</v>
      </c>
      <c r="W7309" s="3">
        <v>101.30500000000001</v>
      </c>
      <c r="X7309" s="3">
        <v>115.47799999999999</v>
      </c>
      <c r="Y7309" s="3">
        <v>68.375</v>
      </c>
      <c r="Z7309" s="3">
        <v>132.82400000000001</v>
      </c>
      <c r="AA7309" s="3">
        <v>46.65</v>
      </c>
      <c r="AB7309" s="3">
        <v>17.105</v>
      </c>
      <c r="AC7309" s="3">
        <v>15.994999999999999</v>
      </c>
      <c r="AD7309" s="3">
        <v>8.0329999999999995</v>
      </c>
      <c r="AE7309" s="3">
        <v>4.8710000000000004</v>
      </c>
      <c r="AF7309" s="3">
        <v>8.3339999999999996</v>
      </c>
      <c r="AG7309" s="3">
        <v>7.7110000000000003</v>
      </c>
      <c r="AH7309" s="3">
        <v>8.4179999999999993</v>
      </c>
      <c r="AI7309" s="3">
        <v>8.4890000000000008</v>
      </c>
      <c r="AJ7309" s="3">
        <v>7.2</v>
      </c>
      <c r="AK7309" s="3">
        <v>7.9989999999999997</v>
      </c>
      <c r="AL7309" s="3">
        <v>14.284000000000001</v>
      </c>
      <c r="AM7309" s="3">
        <v>11.259</v>
      </c>
      <c r="AN7309" s="3">
        <v>12.978</v>
      </c>
      <c r="AO7309" s="3">
        <v>18.277000000000001</v>
      </c>
      <c r="AP7309" s="3">
        <v>35.351999999999997</v>
      </c>
      <c r="AQ7309" s="3">
        <v>36.521999999999998</v>
      </c>
      <c r="AR7309" s="3">
        <v>36.906999999999996</v>
      </c>
      <c r="AS7309" s="3">
        <v>16.91</v>
      </c>
      <c r="AT7309" s="3">
        <v>17.75</v>
      </c>
      <c r="AU7309" s="3">
        <v>32.351999999999997</v>
      </c>
      <c r="AV7309" s="3">
        <v>43.524000000000001</v>
      </c>
      <c r="AW7309" s="3">
        <v>39.5</v>
      </c>
      <c r="AX7309" s="3">
        <v>34.5</v>
      </c>
      <c r="AY7309" s="3">
        <v>29.5</v>
      </c>
      <c r="AZ7309" s="3">
        <v>26</v>
      </c>
      <c r="BA7309">
        <v>22.5</v>
      </c>
      <c r="BB7309">
        <v>2015</v>
      </c>
    </row>
    <row r="7310" spans="1:54" hidden="1" x14ac:dyDescent="0.2">
      <c r="A7310">
        <v>732</v>
      </c>
      <c r="B7310" t="s">
        <v>386</v>
      </c>
      <c r="C7310" t="s">
        <v>297</v>
      </c>
      <c r="D7310" t="s">
        <v>151</v>
      </c>
      <c r="E7310" t="s">
        <v>293</v>
      </c>
      <c r="F7310" t="s">
        <v>296</v>
      </c>
      <c r="G7310" t="s">
        <v>295</v>
      </c>
      <c r="I7310" t="s">
        <v>1745</v>
      </c>
      <c r="J7310" s="3" t="s">
        <v>215</v>
      </c>
      <c r="K7310" s="3" t="s">
        <v>215</v>
      </c>
      <c r="L7310" s="3" t="s">
        <v>215</v>
      </c>
      <c r="M7310" s="3" t="s">
        <v>215</v>
      </c>
      <c r="N7310" s="3" t="s">
        <v>215</v>
      </c>
      <c r="O7310" s="3" t="s">
        <v>215</v>
      </c>
      <c r="P7310" s="3" t="s">
        <v>215</v>
      </c>
      <c r="Q7310" s="3" t="s">
        <v>215</v>
      </c>
      <c r="R7310" s="3" t="s">
        <v>215</v>
      </c>
      <c r="S7310" s="3" t="s">
        <v>215</v>
      </c>
      <c r="T7310" s="3">
        <v>0.39700000000000002</v>
      </c>
      <c r="U7310" s="3">
        <v>0.93500000000000005</v>
      </c>
      <c r="V7310" s="3">
        <v>2.036</v>
      </c>
      <c r="W7310" s="3">
        <v>4.0979999999999999</v>
      </c>
      <c r="X7310" s="3">
        <v>8.8309999999999995</v>
      </c>
      <c r="Y7310" s="3">
        <v>15.083</v>
      </c>
      <c r="Z7310" s="3">
        <v>28.497</v>
      </c>
      <c r="AA7310" s="3">
        <v>37.122</v>
      </c>
      <c r="AB7310" s="3">
        <v>46.906999999999996</v>
      </c>
      <c r="AC7310" s="3">
        <v>50.643999999999998</v>
      </c>
      <c r="AD7310" s="3">
        <v>51.56</v>
      </c>
      <c r="AE7310" s="3">
        <v>53.725000000000001</v>
      </c>
      <c r="AF7310" s="3">
        <v>65.942999999999998</v>
      </c>
      <c r="AG7310" s="3">
        <v>71.387</v>
      </c>
      <c r="AH7310" s="3">
        <v>76.572000000000003</v>
      </c>
      <c r="AI7310" s="3">
        <v>80.819000000000003</v>
      </c>
      <c r="AJ7310" s="3">
        <v>93.625</v>
      </c>
      <c r="AK7310" s="3">
        <v>101.789</v>
      </c>
      <c r="AL7310" s="3">
        <v>116.949</v>
      </c>
      <c r="AM7310" s="3">
        <v>132.66300000000001</v>
      </c>
      <c r="AN7310" s="3">
        <v>153.029</v>
      </c>
      <c r="AO7310" s="3">
        <v>181.94399999999999</v>
      </c>
      <c r="AP7310" s="3">
        <v>262.79300000000001</v>
      </c>
      <c r="AQ7310" s="3">
        <v>372.91</v>
      </c>
      <c r="AR7310" s="3">
        <v>468.62799999999999</v>
      </c>
      <c r="AS7310" s="3">
        <v>527.58900000000006</v>
      </c>
      <c r="AT7310" s="3">
        <v>688.36900000000003</v>
      </c>
      <c r="AU7310" s="3">
        <v>861.50099999999998</v>
      </c>
      <c r="AV7310" s="3">
        <v>1223.3320000000001</v>
      </c>
      <c r="AW7310" s="3">
        <v>1675.9649999999999</v>
      </c>
      <c r="AX7310" s="3">
        <v>2212.2739999999999</v>
      </c>
      <c r="AY7310" s="3">
        <v>2809.5880000000002</v>
      </c>
      <c r="AZ7310" s="3">
        <v>3511.9839999999999</v>
      </c>
      <c r="BA7310">
        <v>4214.3810000000003</v>
      </c>
      <c r="BB7310">
        <v>2015</v>
      </c>
    </row>
    <row r="7311" spans="1:54" hidden="1" x14ac:dyDescent="0.2">
      <c r="A7311">
        <v>732</v>
      </c>
      <c r="B7311" t="s">
        <v>386</v>
      </c>
      <c r="C7311" t="s">
        <v>294</v>
      </c>
      <c r="D7311" t="s">
        <v>151</v>
      </c>
      <c r="E7311" t="s">
        <v>293</v>
      </c>
      <c r="F7311" t="s">
        <v>292</v>
      </c>
      <c r="G7311" t="s">
        <v>275</v>
      </c>
      <c r="I7311" t="s">
        <v>291</v>
      </c>
      <c r="J7311" s="3" t="s">
        <v>215</v>
      </c>
      <c r="K7311" s="3" t="s">
        <v>215</v>
      </c>
      <c r="L7311" s="3" t="s">
        <v>215</v>
      </c>
      <c r="M7311" s="3" t="s">
        <v>215</v>
      </c>
      <c r="N7311" s="3" t="s">
        <v>215</v>
      </c>
      <c r="O7311" s="3" t="s">
        <v>215</v>
      </c>
      <c r="P7311" s="3" t="s">
        <v>215</v>
      </c>
      <c r="Q7311" s="3" t="s">
        <v>215</v>
      </c>
      <c r="R7311" s="3" t="s">
        <v>215</v>
      </c>
      <c r="S7311" s="3" t="s">
        <v>215</v>
      </c>
      <c r="T7311" s="3" t="s">
        <v>215</v>
      </c>
      <c r="U7311" s="3">
        <v>135.738</v>
      </c>
      <c r="V7311" s="3">
        <v>117.624</v>
      </c>
      <c r="W7311" s="3">
        <v>101.30500000000001</v>
      </c>
      <c r="X7311" s="3">
        <v>115.47799999999999</v>
      </c>
      <c r="Y7311" s="3">
        <v>70.799000000000007</v>
      </c>
      <c r="Z7311" s="3">
        <v>88.933000000000007</v>
      </c>
      <c r="AA7311" s="3">
        <v>30.268999999999998</v>
      </c>
      <c r="AB7311" s="3">
        <v>26.359000000000002</v>
      </c>
      <c r="AC7311" s="3">
        <v>7.9660000000000002</v>
      </c>
      <c r="AD7311" s="3">
        <v>1.81</v>
      </c>
      <c r="AE7311" s="3">
        <v>4.1980000000000004</v>
      </c>
      <c r="AF7311" s="3">
        <v>22.742000000000001</v>
      </c>
      <c r="AG7311" s="3">
        <v>8.2560000000000002</v>
      </c>
      <c r="AH7311" s="3">
        <v>7.2640000000000002</v>
      </c>
      <c r="AI7311" s="3">
        <v>5.5449999999999999</v>
      </c>
      <c r="AJ7311" s="3">
        <v>15.845000000000001</v>
      </c>
      <c r="AK7311" s="3">
        <v>8.7210000000000001</v>
      </c>
      <c r="AL7311" s="3">
        <v>14.893000000000001</v>
      </c>
      <c r="AM7311" s="3">
        <v>13.436999999999999</v>
      </c>
      <c r="AN7311" s="3">
        <v>15.352</v>
      </c>
      <c r="AO7311" s="3">
        <v>18.895</v>
      </c>
      <c r="AP7311" s="3">
        <v>44.436</v>
      </c>
      <c r="AQ7311" s="3">
        <v>41.902999999999999</v>
      </c>
      <c r="AR7311" s="3">
        <v>25.667999999999999</v>
      </c>
      <c r="AS7311" s="3">
        <v>12.582000000000001</v>
      </c>
      <c r="AT7311" s="3">
        <v>30.474</v>
      </c>
      <c r="AU7311" s="3">
        <v>25.151</v>
      </c>
      <c r="AV7311" s="3">
        <v>42</v>
      </c>
      <c r="AW7311" s="3">
        <v>37</v>
      </c>
      <c r="AX7311" s="3">
        <v>32</v>
      </c>
      <c r="AY7311" s="3">
        <v>27</v>
      </c>
      <c r="AZ7311" s="3">
        <v>25</v>
      </c>
      <c r="BA7311">
        <v>20</v>
      </c>
      <c r="BB7311">
        <v>2015</v>
      </c>
    </row>
    <row r="7312" spans="1:54" hidden="1" x14ac:dyDescent="0.2">
      <c r="A7312">
        <v>732</v>
      </c>
      <c r="B7312" t="s">
        <v>386</v>
      </c>
      <c r="C7312" t="s">
        <v>290</v>
      </c>
      <c r="D7312" t="s">
        <v>151</v>
      </c>
      <c r="E7312" t="s">
        <v>289</v>
      </c>
      <c r="G7312" t="s">
        <v>288</v>
      </c>
    </row>
    <row r="7313" spans="1:54" hidden="1" x14ac:dyDescent="0.2">
      <c r="A7313">
        <v>732</v>
      </c>
      <c r="B7313" t="s">
        <v>386</v>
      </c>
      <c r="C7313" t="s">
        <v>287</v>
      </c>
      <c r="D7313" t="s">
        <v>151</v>
      </c>
      <c r="E7313" t="s">
        <v>286</v>
      </c>
      <c r="F7313" t="s">
        <v>285</v>
      </c>
      <c r="G7313" t="s">
        <v>275</v>
      </c>
      <c r="I7313" t="s">
        <v>1746</v>
      </c>
      <c r="J7313" s="3">
        <v>7.3</v>
      </c>
      <c r="K7313" s="3">
        <v>5.5330000000000004</v>
      </c>
      <c r="L7313" s="3">
        <v>1.885</v>
      </c>
      <c r="M7313" s="3">
        <v>-4.9669999999999996</v>
      </c>
      <c r="N7313" s="3">
        <v>-10.585000000000001</v>
      </c>
      <c r="O7313" s="3">
        <v>-5.6239999999999997</v>
      </c>
      <c r="P7313" s="3">
        <v>29.5</v>
      </c>
      <c r="Q7313" s="3">
        <v>0.45700000000000002</v>
      </c>
      <c r="R7313" s="3">
        <v>0.84199999999999997</v>
      </c>
      <c r="S7313" s="3">
        <v>-6.52</v>
      </c>
      <c r="T7313" s="3">
        <v>-17.100000000000001</v>
      </c>
      <c r="U7313" s="3">
        <v>-27.8</v>
      </c>
      <c r="V7313" s="3">
        <v>-8.1</v>
      </c>
      <c r="W7313" s="3">
        <v>-0.9</v>
      </c>
      <c r="X7313" s="3">
        <v>-16.276</v>
      </c>
      <c r="Y7313" s="3">
        <v>11.77</v>
      </c>
      <c r="Z7313" s="3">
        <v>24.661999999999999</v>
      </c>
      <c r="AA7313" s="3">
        <v>13.324999999999999</v>
      </c>
      <c r="AB7313" s="3">
        <v>29.87</v>
      </c>
      <c r="AC7313" s="3">
        <v>-22.744</v>
      </c>
      <c r="AD7313" s="3">
        <v>20.05</v>
      </c>
      <c r="AE7313" s="3">
        <v>4.2629999999999999</v>
      </c>
      <c r="AF7313" s="3">
        <v>45.220999999999997</v>
      </c>
      <c r="AG7313" s="3">
        <v>3.1219999999999999</v>
      </c>
      <c r="AH7313" s="3">
        <v>29.715</v>
      </c>
      <c r="AI7313" s="3">
        <v>61.531999999999996</v>
      </c>
      <c r="AJ7313" s="3">
        <v>13.167999999999999</v>
      </c>
      <c r="AK7313" s="3">
        <v>-2.3969999999999998</v>
      </c>
      <c r="AL7313" s="3">
        <v>-15.452</v>
      </c>
      <c r="AM7313" s="3">
        <v>10.987</v>
      </c>
      <c r="AN7313" s="3">
        <v>3.694</v>
      </c>
      <c r="AO7313" s="3">
        <v>-15.506</v>
      </c>
      <c r="AP7313" s="3">
        <v>6.8780000000000001</v>
      </c>
      <c r="AQ7313" s="3">
        <v>2.1080000000000001</v>
      </c>
      <c r="AR7313" s="3">
        <v>-4.7949999999999999</v>
      </c>
      <c r="AS7313" s="3">
        <v>22.553999999999998</v>
      </c>
      <c r="AT7313" s="3">
        <v>-9.5380000000000003</v>
      </c>
      <c r="AU7313" s="3">
        <v>-15.483000000000001</v>
      </c>
      <c r="AV7313" s="3">
        <v>-12.590999999999999</v>
      </c>
      <c r="AW7313" s="3">
        <v>11.101000000000001</v>
      </c>
      <c r="AX7313" s="3">
        <v>8.1039999999999992</v>
      </c>
      <c r="AY7313" s="3">
        <v>2.9319999999999999</v>
      </c>
      <c r="AZ7313" s="3">
        <v>3.8109999999999999</v>
      </c>
      <c r="BA7313">
        <v>-1.8360000000000001</v>
      </c>
      <c r="BB7313">
        <v>2016</v>
      </c>
    </row>
    <row r="7314" spans="1:54" hidden="1" x14ac:dyDescent="0.2">
      <c r="A7314">
        <v>732</v>
      </c>
      <c r="B7314" t="s">
        <v>386</v>
      </c>
      <c r="C7314" t="s">
        <v>284</v>
      </c>
      <c r="D7314" t="s">
        <v>151</v>
      </c>
      <c r="E7314" t="s">
        <v>283</v>
      </c>
      <c r="F7314" t="s">
        <v>282</v>
      </c>
      <c r="G7314" t="s">
        <v>275</v>
      </c>
      <c r="I7314" t="s">
        <v>1746</v>
      </c>
      <c r="J7314" s="3">
        <v>8.3930000000000007</v>
      </c>
      <c r="K7314" s="3">
        <v>2.403</v>
      </c>
      <c r="L7314" s="3">
        <v>-0.17100000000000001</v>
      </c>
      <c r="M7314" s="3">
        <v>-7.39</v>
      </c>
      <c r="N7314" s="3">
        <v>-12.997</v>
      </c>
      <c r="O7314" s="3">
        <v>-8.1340000000000003</v>
      </c>
      <c r="P7314" s="3">
        <v>25.295999999999999</v>
      </c>
      <c r="Q7314" s="3">
        <v>4.4320000000000004</v>
      </c>
      <c r="R7314" s="3">
        <v>2.931</v>
      </c>
      <c r="S7314" s="3">
        <v>-16.402000000000001</v>
      </c>
      <c r="T7314" s="3">
        <v>-17.100000000000001</v>
      </c>
      <c r="U7314" s="3">
        <v>-27.8</v>
      </c>
      <c r="V7314" s="3">
        <v>-8.1</v>
      </c>
      <c r="W7314" s="3">
        <v>-0.9</v>
      </c>
      <c r="X7314" s="3">
        <v>-16.276</v>
      </c>
      <c r="Y7314" s="3">
        <v>11.77</v>
      </c>
      <c r="Z7314" s="3">
        <v>24.661999999999999</v>
      </c>
      <c r="AA7314" s="3">
        <v>13.324999999999999</v>
      </c>
      <c r="AB7314" s="3">
        <v>29.87</v>
      </c>
      <c r="AC7314" s="3">
        <v>-22.744</v>
      </c>
      <c r="AD7314" s="3">
        <v>20.05</v>
      </c>
      <c r="AE7314" s="3">
        <v>4.2629999999999999</v>
      </c>
      <c r="AF7314" s="3">
        <v>45.220999999999997</v>
      </c>
      <c r="AG7314" s="3">
        <v>3.1219999999999999</v>
      </c>
      <c r="AH7314" s="3">
        <v>29.715</v>
      </c>
      <c r="AI7314" s="3">
        <v>61.531999999999996</v>
      </c>
      <c r="AJ7314" s="3">
        <v>13.167999999999999</v>
      </c>
      <c r="AK7314" s="3">
        <v>-2.3969999999999998</v>
      </c>
      <c r="AL7314" s="3">
        <v>-15.452</v>
      </c>
      <c r="AM7314" s="3">
        <v>10.987</v>
      </c>
      <c r="AN7314" s="3">
        <v>3.694</v>
      </c>
      <c r="AO7314" s="3">
        <v>-15.506</v>
      </c>
      <c r="AP7314" s="3">
        <v>6.8780000000000001</v>
      </c>
      <c r="AQ7314" s="3">
        <v>2.1080000000000001</v>
      </c>
      <c r="AR7314" s="3">
        <v>-4.7949999999999999</v>
      </c>
      <c r="AS7314" s="3">
        <v>22.553999999999998</v>
      </c>
      <c r="AT7314" s="3">
        <v>-9.5380000000000003</v>
      </c>
      <c r="AU7314" s="3">
        <v>-15.483000000000001</v>
      </c>
      <c r="AV7314" s="3">
        <v>-12.590999999999999</v>
      </c>
      <c r="AW7314" s="3">
        <v>11.101000000000001</v>
      </c>
      <c r="AX7314" s="3">
        <v>8.1039999999999992</v>
      </c>
      <c r="AY7314" s="3">
        <v>2.9319999999999999</v>
      </c>
      <c r="AZ7314" s="3">
        <v>3.8109999999999999</v>
      </c>
      <c r="BA7314">
        <v>-1.8360000000000001</v>
      </c>
      <c r="BB7314">
        <v>2016</v>
      </c>
    </row>
    <row r="7315" spans="1:54" hidden="1" x14ac:dyDescent="0.2">
      <c r="A7315">
        <v>732</v>
      </c>
      <c r="B7315" t="s">
        <v>386</v>
      </c>
      <c r="C7315" t="s">
        <v>281</v>
      </c>
      <c r="D7315" t="s">
        <v>151</v>
      </c>
      <c r="E7315" t="s">
        <v>280</v>
      </c>
      <c r="F7315" t="s">
        <v>279</v>
      </c>
      <c r="G7315" t="s">
        <v>275</v>
      </c>
      <c r="I7315" t="s">
        <v>1746</v>
      </c>
      <c r="J7315" s="3">
        <v>-3.9239999999999999</v>
      </c>
      <c r="K7315" s="3">
        <v>0.747</v>
      </c>
      <c r="L7315" s="3">
        <v>0.46800000000000003</v>
      </c>
      <c r="M7315" s="3">
        <v>13.647</v>
      </c>
      <c r="N7315" s="3">
        <v>-6.117</v>
      </c>
      <c r="O7315" s="3">
        <v>-15.699</v>
      </c>
      <c r="P7315" s="3">
        <v>-26.16</v>
      </c>
      <c r="Q7315" s="3">
        <v>-12.377000000000001</v>
      </c>
      <c r="R7315" s="3">
        <v>-47.540999999999997</v>
      </c>
      <c r="S7315" s="3">
        <v>75.799000000000007</v>
      </c>
      <c r="T7315" s="3">
        <v>6.5</v>
      </c>
      <c r="U7315" s="3">
        <v>-55.7</v>
      </c>
      <c r="V7315" s="3">
        <v>37.6</v>
      </c>
      <c r="W7315" s="3">
        <v>39</v>
      </c>
      <c r="X7315" s="3">
        <v>-12.891999999999999</v>
      </c>
      <c r="Y7315" s="3">
        <v>34.423999999999999</v>
      </c>
      <c r="Z7315" s="3">
        <v>22.585999999999999</v>
      </c>
      <c r="AA7315" s="3">
        <v>16.227</v>
      </c>
      <c r="AB7315" s="3">
        <v>4.0750000000000002</v>
      </c>
      <c r="AC7315" s="3">
        <v>36.066000000000003</v>
      </c>
      <c r="AD7315" s="3">
        <v>149.66999999999999</v>
      </c>
      <c r="AE7315" s="3">
        <v>-10.429</v>
      </c>
      <c r="AF7315" s="3">
        <v>28.914000000000001</v>
      </c>
      <c r="AG7315" s="3">
        <v>10.289</v>
      </c>
      <c r="AH7315" s="3">
        <v>8.9109999999999996</v>
      </c>
      <c r="AI7315" s="3">
        <v>-3.992</v>
      </c>
      <c r="AJ7315" s="3">
        <v>25.524000000000001</v>
      </c>
      <c r="AK7315" s="3">
        <v>33.116999999999997</v>
      </c>
      <c r="AL7315" s="3">
        <v>-4.9690000000000003</v>
      </c>
      <c r="AM7315" s="3">
        <v>-0.317</v>
      </c>
      <c r="AN7315" s="3">
        <v>7.891</v>
      </c>
      <c r="AO7315" s="3">
        <v>-37.862000000000002</v>
      </c>
      <c r="AP7315" s="3">
        <v>-59.206000000000003</v>
      </c>
      <c r="AQ7315" s="3">
        <v>13.574999999999999</v>
      </c>
      <c r="AR7315" s="3">
        <v>-6.1539999999999999</v>
      </c>
      <c r="AS7315" s="3">
        <v>0.873</v>
      </c>
      <c r="AT7315" s="3">
        <v>-1.9259999999999999</v>
      </c>
      <c r="AU7315" s="3">
        <v>0.42899999999999999</v>
      </c>
      <c r="AV7315" s="3">
        <v>-1.399</v>
      </c>
      <c r="AW7315" s="3">
        <v>3.2650000000000001</v>
      </c>
      <c r="AX7315" s="3">
        <v>4.1669999999999998</v>
      </c>
      <c r="AY7315" s="3">
        <v>10.965</v>
      </c>
      <c r="AZ7315" s="3">
        <v>11.661</v>
      </c>
      <c r="BA7315">
        <v>-32.006999999999998</v>
      </c>
      <c r="BB7315">
        <v>2016</v>
      </c>
    </row>
    <row r="7316" spans="1:54" hidden="1" x14ac:dyDescent="0.2">
      <c r="A7316">
        <v>732</v>
      </c>
      <c r="B7316" t="s">
        <v>386</v>
      </c>
      <c r="C7316" t="s">
        <v>278</v>
      </c>
      <c r="D7316" t="s">
        <v>151</v>
      </c>
      <c r="E7316" t="s">
        <v>277</v>
      </c>
      <c r="F7316" t="s">
        <v>276</v>
      </c>
      <c r="G7316" t="s">
        <v>275</v>
      </c>
      <c r="I7316" t="s">
        <v>1746</v>
      </c>
      <c r="J7316" s="3">
        <v>-14.005000000000001</v>
      </c>
      <c r="K7316" s="3">
        <v>1.875</v>
      </c>
      <c r="L7316" s="3">
        <v>1.516</v>
      </c>
      <c r="M7316" s="3">
        <v>23.98</v>
      </c>
      <c r="N7316" s="3">
        <v>-4.1289999999999996</v>
      </c>
      <c r="O7316" s="3">
        <v>-20.193000000000001</v>
      </c>
      <c r="P7316" s="3">
        <v>-32.585000000000001</v>
      </c>
      <c r="Q7316" s="3">
        <v>-8.1539999999999999</v>
      </c>
      <c r="R7316" s="3">
        <v>-46.841000000000001</v>
      </c>
      <c r="S7316" s="3">
        <v>71.867000000000004</v>
      </c>
      <c r="T7316" s="3">
        <v>6.5</v>
      </c>
      <c r="U7316" s="3">
        <v>-55.7</v>
      </c>
      <c r="V7316" s="3">
        <v>37.6</v>
      </c>
      <c r="W7316" s="3">
        <v>39</v>
      </c>
      <c r="X7316" s="3">
        <v>-12.891999999999999</v>
      </c>
      <c r="Y7316" s="3">
        <v>34.423999999999999</v>
      </c>
      <c r="Z7316" s="3">
        <v>22.585999999999999</v>
      </c>
      <c r="AA7316" s="3">
        <v>16.227</v>
      </c>
      <c r="AB7316" s="3">
        <v>4.0750000000000002</v>
      </c>
      <c r="AC7316" s="3">
        <v>36.066000000000003</v>
      </c>
      <c r="AD7316" s="3">
        <v>149.66999999999999</v>
      </c>
      <c r="AE7316" s="3">
        <v>-10.429</v>
      </c>
      <c r="AF7316" s="3">
        <v>28.914000000000001</v>
      </c>
      <c r="AG7316" s="3">
        <v>10.289</v>
      </c>
      <c r="AH7316" s="3">
        <v>8.9109999999999996</v>
      </c>
      <c r="AI7316" s="3">
        <v>-3.992</v>
      </c>
      <c r="AJ7316" s="3">
        <v>25.524000000000001</v>
      </c>
      <c r="AK7316" s="3">
        <v>33.116999999999997</v>
      </c>
      <c r="AL7316" s="3">
        <v>-4.9690000000000003</v>
      </c>
      <c r="AM7316" s="3">
        <v>-0.317</v>
      </c>
      <c r="AN7316" s="3">
        <v>7.891</v>
      </c>
      <c r="AO7316" s="3">
        <v>-37.862000000000002</v>
      </c>
      <c r="AP7316" s="3">
        <v>-59.206000000000003</v>
      </c>
      <c r="AQ7316" s="3">
        <v>13.574999999999999</v>
      </c>
      <c r="AR7316" s="3">
        <v>-6.1539999999999999</v>
      </c>
      <c r="AS7316" s="3">
        <v>0.873</v>
      </c>
      <c r="AT7316" s="3">
        <v>-1.9259999999999999</v>
      </c>
      <c r="AU7316" s="3">
        <v>0.42899999999999999</v>
      </c>
      <c r="AV7316" s="3">
        <v>-1.399</v>
      </c>
      <c r="AW7316" s="3">
        <v>3.2650000000000001</v>
      </c>
      <c r="AX7316" s="3">
        <v>4.1669999999999998</v>
      </c>
      <c r="AY7316" s="3">
        <v>10.965</v>
      </c>
      <c r="AZ7316" s="3">
        <v>11.661</v>
      </c>
      <c r="BA7316">
        <v>-30.535</v>
      </c>
      <c r="BB7316">
        <v>2016</v>
      </c>
    </row>
    <row r="7317" spans="1:54" hidden="1" x14ac:dyDescent="0.2">
      <c r="A7317">
        <v>732</v>
      </c>
      <c r="B7317" t="s">
        <v>386</v>
      </c>
      <c r="C7317" t="s">
        <v>274</v>
      </c>
      <c r="D7317" t="s">
        <v>151</v>
      </c>
      <c r="E7317" t="s">
        <v>273</v>
      </c>
      <c r="F7317" t="s">
        <v>272</v>
      </c>
      <c r="G7317" t="s">
        <v>271</v>
      </c>
      <c r="I7317" t="s">
        <v>1747</v>
      </c>
      <c r="J7317" s="3" t="s">
        <v>215</v>
      </c>
      <c r="K7317" s="3">
        <v>22.327999999999999</v>
      </c>
      <c r="L7317" s="3">
        <v>22.219000000000001</v>
      </c>
      <c r="M7317" s="3">
        <v>21.425999999999998</v>
      </c>
      <c r="N7317" s="3">
        <v>20.66</v>
      </c>
      <c r="O7317" s="3">
        <v>19.922999999999998</v>
      </c>
      <c r="P7317" s="3">
        <v>19.210999999999999</v>
      </c>
      <c r="Q7317" s="3">
        <v>18.524999999999999</v>
      </c>
      <c r="R7317" s="3">
        <v>17.863</v>
      </c>
      <c r="S7317" s="3">
        <v>17.225000000000001</v>
      </c>
      <c r="T7317" s="3">
        <v>16.61</v>
      </c>
      <c r="U7317" s="3">
        <v>15.997999999999999</v>
      </c>
      <c r="V7317" s="3">
        <v>15.409000000000001</v>
      </c>
      <c r="W7317" s="3">
        <v>15.757</v>
      </c>
      <c r="X7317" s="3">
        <v>15.177</v>
      </c>
      <c r="Y7317" s="3">
        <v>14.618</v>
      </c>
      <c r="Z7317" s="3">
        <v>14</v>
      </c>
      <c r="AA7317" s="3">
        <v>13.5</v>
      </c>
      <c r="AB7317" s="3">
        <v>13</v>
      </c>
      <c r="AC7317" s="3">
        <v>12.5</v>
      </c>
      <c r="AD7317" s="3">
        <v>15.2</v>
      </c>
      <c r="AE7317" s="3">
        <v>15</v>
      </c>
      <c r="AF7317" s="3">
        <v>15.9</v>
      </c>
      <c r="AG7317" s="3">
        <v>15.8</v>
      </c>
      <c r="AH7317" s="3">
        <v>16.183</v>
      </c>
      <c r="AI7317" s="3">
        <v>17.010000000000002</v>
      </c>
      <c r="AJ7317" s="3">
        <v>17.492999999999999</v>
      </c>
      <c r="AK7317" s="3">
        <v>16.77</v>
      </c>
      <c r="AL7317" s="3">
        <v>16.04</v>
      </c>
      <c r="AM7317" s="3">
        <v>14.894</v>
      </c>
      <c r="AN7317" s="3">
        <v>13.733000000000001</v>
      </c>
      <c r="AO7317" s="3">
        <v>12.032999999999999</v>
      </c>
      <c r="AP7317" s="3">
        <v>14.8</v>
      </c>
      <c r="AQ7317" s="3">
        <v>15.2</v>
      </c>
      <c r="AR7317" s="3">
        <v>19.8</v>
      </c>
      <c r="AS7317" s="3">
        <v>21.6</v>
      </c>
      <c r="AT7317" s="3">
        <v>20.6</v>
      </c>
      <c r="AU7317" s="3">
        <v>19.600000000000001</v>
      </c>
      <c r="AV7317" s="3">
        <v>18.600000000000001</v>
      </c>
      <c r="AW7317" s="3">
        <v>17.600000000000001</v>
      </c>
      <c r="AX7317" s="3">
        <v>16.600000000000001</v>
      </c>
      <c r="AY7317" s="3">
        <v>16.274999999999999</v>
      </c>
      <c r="AZ7317" s="3">
        <v>15.948</v>
      </c>
      <c r="BA7317">
        <v>15.621</v>
      </c>
      <c r="BB7317">
        <v>2011</v>
      </c>
    </row>
    <row r="7318" spans="1:54" hidden="1" x14ac:dyDescent="0.2">
      <c r="A7318">
        <v>732</v>
      </c>
      <c r="B7318" t="s">
        <v>386</v>
      </c>
      <c r="C7318" t="s">
        <v>270</v>
      </c>
      <c r="D7318" t="s">
        <v>151</v>
      </c>
      <c r="E7318" t="s">
        <v>269</v>
      </c>
      <c r="F7318" t="s">
        <v>268</v>
      </c>
      <c r="G7318" t="s">
        <v>264</v>
      </c>
      <c r="H7318" t="s">
        <v>263</v>
      </c>
    </row>
    <row r="7319" spans="1:54" hidden="1" x14ac:dyDescent="0.2">
      <c r="A7319">
        <v>732</v>
      </c>
      <c r="B7319" t="s">
        <v>386</v>
      </c>
      <c r="C7319" t="s">
        <v>267</v>
      </c>
      <c r="D7319" t="s">
        <v>151</v>
      </c>
      <c r="E7319" t="s">
        <v>266</v>
      </c>
      <c r="F7319" t="s">
        <v>265</v>
      </c>
      <c r="G7319" t="s">
        <v>264</v>
      </c>
      <c r="H7319" t="s">
        <v>263</v>
      </c>
      <c r="I7319" t="s">
        <v>1748</v>
      </c>
      <c r="J7319" s="3">
        <v>18.68</v>
      </c>
      <c r="K7319" s="3">
        <v>19.239999999999998</v>
      </c>
      <c r="L7319" s="3">
        <v>19.8</v>
      </c>
      <c r="M7319" s="3">
        <v>20.36</v>
      </c>
      <c r="N7319" s="3">
        <v>21.311</v>
      </c>
      <c r="O7319" s="3">
        <v>21.908000000000001</v>
      </c>
      <c r="P7319" s="3">
        <v>22.521000000000001</v>
      </c>
      <c r="Q7319" s="3">
        <v>23.152000000000001</v>
      </c>
      <c r="R7319" s="3">
        <v>23.6</v>
      </c>
      <c r="S7319" s="3">
        <v>24.2</v>
      </c>
      <c r="T7319" s="3">
        <v>25.75</v>
      </c>
      <c r="U7319" s="3">
        <v>26.53</v>
      </c>
      <c r="V7319" s="3">
        <v>27.32</v>
      </c>
      <c r="W7319" s="3">
        <v>28.13</v>
      </c>
      <c r="X7319" s="3">
        <v>28.95</v>
      </c>
      <c r="Y7319" s="3">
        <v>27.95</v>
      </c>
      <c r="Z7319" s="3">
        <v>28.6</v>
      </c>
      <c r="AA7319" s="3">
        <v>29.2</v>
      </c>
      <c r="AB7319" s="3">
        <v>29.8</v>
      </c>
      <c r="AC7319" s="3">
        <v>30.4</v>
      </c>
      <c r="AD7319" s="3">
        <v>31.1</v>
      </c>
      <c r="AE7319" s="3">
        <v>31.9</v>
      </c>
      <c r="AF7319" s="3">
        <v>32.700000000000003</v>
      </c>
      <c r="AG7319" s="3">
        <v>33.6</v>
      </c>
      <c r="AH7319" s="3">
        <v>34.473999999999997</v>
      </c>
      <c r="AI7319" s="3">
        <v>35.299999999999997</v>
      </c>
      <c r="AJ7319" s="3">
        <v>36.218000000000004</v>
      </c>
      <c r="AK7319" s="3">
        <v>37.158999999999999</v>
      </c>
      <c r="AL7319" s="3">
        <v>38.125999999999998</v>
      </c>
      <c r="AM7319" s="3">
        <v>39.116999999999997</v>
      </c>
      <c r="AN7319" s="3">
        <v>40.134</v>
      </c>
      <c r="AO7319" s="3">
        <v>32.661000000000001</v>
      </c>
      <c r="AP7319" s="3">
        <v>35.055999999999997</v>
      </c>
      <c r="AQ7319" s="3">
        <v>36.164000000000001</v>
      </c>
      <c r="AR7319" s="3">
        <v>37.289000000000001</v>
      </c>
      <c r="AS7319" s="3">
        <v>38.435000000000002</v>
      </c>
      <c r="AT7319" s="3">
        <v>39.598999999999997</v>
      </c>
      <c r="AU7319" s="3">
        <v>40.783000000000001</v>
      </c>
      <c r="AV7319" s="3">
        <v>41.984999999999999</v>
      </c>
      <c r="AW7319" s="3">
        <v>43.222000000000001</v>
      </c>
      <c r="AX7319" s="3">
        <v>44.344999999999999</v>
      </c>
      <c r="AY7319" s="3">
        <v>45.497999999999998</v>
      </c>
      <c r="AZ7319" s="3">
        <v>46.680999999999997</v>
      </c>
      <c r="BA7319">
        <v>47.895000000000003</v>
      </c>
      <c r="BB7319">
        <v>2011</v>
      </c>
    </row>
    <row r="7320" spans="1:54" hidden="1" x14ac:dyDescent="0.2">
      <c r="A7320">
        <v>732</v>
      </c>
      <c r="B7320" t="s">
        <v>386</v>
      </c>
      <c r="C7320" t="s">
        <v>262</v>
      </c>
      <c r="D7320" t="s">
        <v>151</v>
      </c>
      <c r="E7320" t="s">
        <v>260</v>
      </c>
      <c r="F7320" t="s">
        <v>259</v>
      </c>
      <c r="G7320" t="s">
        <v>225</v>
      </c>
      <c r="H7320" t="s">
        <v>222</v>
      </c>
      <c r="I7320" t="s">
        <v>1749</v>
      </c>
      <c r="J7320" s="3" t="s">
        <v>215</v>
      </c>
      <c r="K7320" s="3" t="s">
        <v>215</v>
      </c>
      <c r="L7320" s="3" t="s">
        <v>215</v>
      </c>
      <c r="M7320" s="3" t="s">
        <v>215</v>
      </c>
      <c r="N7320" s="3" t="s">
        <v>215</v>
      </c>
      <c r="O7320" s="3" t="s">
        <v>215</v>
      </c>
      <c r="P7320" s="3" t="s">
        <v>215</v>
      </c>
      <c r="Q7320" s="3" t="s">
        <v>215</v>
      </c>
      <c r="R7320" s="3" t="s">
        <v>215</v>
      </c>
      <c r="S7320" s="3" t="s">
        <v>215</v>
      </c>
      <c r="T7320" s="3">
        <v>1.4999999999999999E-2</v>
      </c>
      <c r="U7320" s="3">
        <v>3.4000000000000002E-2</v>
      </c>
      <c r="V7320" s="3">
        <v>7.8E-2</v>
      </c>
      <c r="W7320" s="3">
        <v>0.13100000000000001</v>
      </c>
      <c r="X7320" s="3">
        <v>0.28499999999999998</v>
      </c>
      <c r="Y7320" s="3">
        <v>0.36499999999999999</v>
      </c>
      <c r="Z7320" s="3">
        <v>0.70099999999999996</v>
      </c>
      <c r="AA7320" s="3">
        <v>1.0960000000000001</v>
      </c>
      <c r="AB7320" s="3">
        <v>1.5860000000000001</v>
      </c>
      <c r="AC7320" s="3">
        <v>2.0550000000000002</v>
      </c>
      <c r="AD7320" s="3">
        <v>3.2629999999999999</v>
      </c>
      <c r="AE7320" s="3">
        <v>3.7</v>
      </c>
      <c r="AF7320" s="3">
        <v>4.7069999999999999</v>
      </c>
      <c r="AG7320" s="3">
        <v>7.4189999999999996</v>
      </c>
      <c r="AH7320" s="3">
        <v>11.454000000000001</v>
      </c>
      <c r="AI7320" s="3">
        <v>15.319000000000001</v>
      </c>
      <c r="AJ7320" s="3">
        <v>17.201000000000001</v>
      </c>
      <c r="AK7320" s="3">
        <v>20.062000000000001</v>
      </c>
      <c r="AL7320" s="3">
        <v>27.378</v>
      </c>
      <c r="AM7320" s="3">
        <v>20.077000000000002</v>
      </c>
      <c r="AN7320" s="3">
        <v>29.858000000000001</v>
      </c>
      <c r="AO7320" s="3">
        <v>33.255000000000003</v>
      </c>
      <c r="AP7320" s="3">
        <v>22.265999999999998</v>
      </c>
      <c r="AQ7320" s="3">
        <v>34.311</v>
      </c>
      <c r="AR7320" s="3">
        <v>49.021000000000001</v>
      </c>
      <c r="AS7320" s="3">
        <v>54.168999999999997</v>
      </c>
      <c r="AT7320" s="3">
        <v>57.363999999999997</v>
      </c>
      <c r="AU7320" s="3">
        <v>78.331999999999994</v>
      </c>
      <c r="AV7320" s="3">
        <v>109.181</v>
      </c>
      <c r="AW7320" s="3">
        <v>126.449</v>
      </c>
      <c r="AX7320" s="3">
        <v>153.64699999999999</v>
      </c>
      <c r="AY7320" s="3">
        <v>185.87299999999999</v>
      </c>
      <c r="AZ7320" s="3">
        <v>225.76599999999999</v>
      </c>
      <c r="BA7320">
        <v>273.23700000000002</v>
      </c>
      <c r="BB7320">
        <v>2017</v>
      </c>
    </row>
    <row r="7321" spans="1:54" hidden="1" x14ac:dyDescent="0.2">
      <c r="A7321">
        <v>732</v>
      </c>
      <c r="B7321" t="s">
        <v>386</v>
      </c>
      <c r="C7321" t="s">
        <v>261</v>
      </c>
      <c r="D7321" t="s">
        <v>151</v>
      </c>
      <c r="E7321" t="s">
        <v>260</v>
      </c>
      <c r="F7321" t="s">
        <v>259</v>
      </c>
      <c r="G7321" t="s">
        <v>217</v>
      </c>
      <c r="I7321" t="s">
        <v>258</v>
      </c>
      <c r="J7321" s="3" t="s">
        <v>215</v>
      </c>
      <c r="K7321" s="3" t="s">
        <v>215</v>
      </c>
      <c r="L7321" s="3" t="s">
        <v>215</v>
      </c>
      <c r="M7321" s="3" t="s">
        <v>215</v>
      </c>
      <c r="N7321" s="3" t="s">
        <v>215</v>
      </c>
      <c r="O7321" s="3" t="s">
        <v>215</v>
      </c>
      <c r="P7321" s="3" t="s">
        <v>215</v>
      </c>
      <c r="Q7321" s="3" t="s">
        <v>215</v>
      </c>
      <c r="R7321" s="3" t="s">
        <v>215</v>
      </c>
      <c r="S7321" s="3" t="s">
        <v>215</v>
      </c>
      <c r="T7321" s="3">
        <v>13.555</v>
      </c>
      <c r="U7321" s="3">
        <v>17.657</v>
      </c>
      <c r="V7321" s="3">
        <v>23.794</v>
      </c>
      <c r="W7321" s="3">
        <v>14.369</v>
      </c>
      <c r="X7321" s="3">
        <v>15.173999999999999</v>
      </c>
      <c r="Y7321" s="3">
        <v>8.6319999999999997</v>
      </c>
      <c r="Z7321" s="3">
        <v>6.149</v>
      </c>
      <c r="AA7321" s="3">
        <v>5.9219999999999997</v>
      </c>
      <c r="AB7321" s="3">
        <v>6.9829999999999997</v>
      </c>
      <c r="AC7321" s="3">
        <v>7.5960000000000001</v>
      </c>
      <c r="AD7321" s="3">
        <v>9.6639999999999997</v>
      </c>
      <c r="AE7321" s="3">
        <v>9.0990000000000002</v>
      </c>
      <c r="AF7321" s="3">
        <v>9.8550000000000004</v>
      </c>
      <c r="AG7321" s="3">
        <v>13.311999999999999</v>
      </c>
      <c r="AH7321" s="3">
        <v>16.667999999999999</v>
      </c>
      <c r="AI7321" s="3">
        <v>17.873999999999999</v>
      </c>
      <c r="AJ7321" s="3">
        <v>17.5</v>
      </c>
      <c r="AK7321" s="3">
        <v>16.741</v>
      </c>
      <c r="AL7321" s="3">
        <v>20.202999999999999</v>
      </c>
      <c r="AM7321" s="3">
        <v>14.577999999999999</v>
      </c>
      <c r="AN7321" s="3">
        <v>17.370999999999999</v>
      </c>
      <c r="AO7321" s="3">
        <v>16.536999999999999</v>
      </c>
      <c r="AP7321" s="3">
        <v>9.2059999999999995</v>
      </c>
      <c r="AQ7321" s="3">
        <v>10.340999999999999</v>
      </c>
      <c r="AR7321" s="3">
        <v>10.833</v>
      </c>
      <c r="AS7321" s="3">
        <v>10.016999999999999</v>
      </c>
      <c r="AT7321" s="3">
        <v>8.6940000000000008</v>
      </c>
      <c r="AU7321" s="3">
        <v>8.5399999999999991</v>
      </c>
      <c r="AV7321" s="3">
        <v>8.0730000000000004</v>
      </c>
      <c r="AW7321" s="3">
        <v>6.4720000000000004</v>
      </c>
      <c r="AX7321" s="3">
        <v>5.6529999999999996</v>
      </c>
      <c r="AY7321" s="3">
        <v>5.1109999999999998</v>
      </c>
      <c r="AZ7321" s="3">
        <v>4.7859999999999996</v>
      </c>
      <c r="BA7321">
        <v>4.5860000000000003</v>
      </c>
      <c r="BB7321">
        <v>2017</v>
      </c>
    </row>
    <row r="7322" spans="1:54" hidden="1" x14ac:dyDescent="0.2">
      <c r="A7322">
        <v>732</v>
      </c>
      <c r="B7322" t="s">
        <v>386</v>
      </c>
      <c r="C7322" t="s">
        <v>257</v>
      </c>
      <c r="D7322" t="s">
        <v>151</v>
      </c>
      <c r="E7322" t="s">
        <v>255</v>
      </c>
      <c r="F7322" t="s">
        <v>254</v>
      </c>
      <c r="G7322" t="s">
        <v>225</v>
      </c>
      <c r="H7322" t="s">
        <v>222</v>
      </c>
      <c r="I7322" t="s">
        <v>1749</v>
      </c>
      <c r="J7322" s="3" t="s">
        <v>215</v>
      </c>
      <c r="K7322" s="3" t="s">
        <v>215</v>
      </c>
      <c r="L7322" s="3" t="s">
        <v>215</v>
      </c>
      <c r="M7322" s="3" t="s">
        <v>215</v>
      </c>
      <c r="N7322" s="3" t="s">
        <v>215</v>
      </c>
      <c r="O7322" s="3" t="s">
        <v>215</v>
      </c>
      <c r="P7322" s="3" t="s">
        <v>215</v>
      </c>
      <c r="Q7322" s="3" t="s">
        <v>215</v>
      </c>
      <c r="R7322" s="3" t="s">
        <v>215</v>
      </c>
      <c r="S7322" s="3" t="s">
        <v>215</v>
      </c>
      <c r="T7322" s="3">
        <v>3.1E-2</v>
      </c>
      <c r="U7322" s="3">
        <v>8.1000000000000003E-2</v>
      </c>
      <c r="V7322" s="3">
        <v>0.152</v>
      </c>
      <c r="W7322" s="3">
        <v>0.19800000000000001</v>
      </c>
      <c r="X7322" s="3">
        <v>0.33800000000000002</v>
      </c>
      <c r="Y7322" s="3">
        <v>0.501</v>
      </c>
      <c r="Z7322" s="3">
        <v>0.97499999999999998</v>
      </c>
      <c r="AA7322" s="3">
        <v>1.1910000000000001</v>
      </c>
      <c r="AB7322" s="3">
        <v>1.7090000000000001</v>
      </c>
      <c r="AC7322" s="3">
        <v>2.2719999999999998</v>
      </c>
      <c r="AD7322" s="3">
        <v>3.4990000000000001</v>
      </c>
      <c r="AE7322" s="3">
        <v>4.0110000000000001</v>
      </c>
      <c r="AF7322" s="3">
        <v>5.0339999999999998</v>
      </c>
      <c r="AG7322" s="3">
        <v>6.9909999999999997</v>
      </c>
      <c r="AH7322" s="3">
        <v>11.347</v>
      </c>
      <c r="AI7322" s="3">
        <v>16.927</v>
      </c>
      <c r="AJ7322" s="3">
        <v>18.501999999999999</v>
      </c>
      <c r="AK7322" s="3">
        <v>23.468</v>
      </c>
      <c r="AL7322" s="3">
        <v>26.733000000000001</v>
      </c>
      <c r="AM7322" s="3">
        <v>25.198</v>
      </c>
      <c r="AN7322" s="3">
        <v>29.515999999999998</v>
      </c>
      <c r="AO7322" s="3">
        <v>33.164000000000001</v>
      </c>
      <c r="AP7322" s="3">
        <v>29.741</v>
      </c>
      <c r="AQ7322" s="3">
        <v>43.259</v>
      </c>
      <c r="AR7322" s="3">
        <v>54.774999999999999</v>
      </c>
      <c r="AS7322" s="3">
        <v>63.351999999999997</v>
      </c>
      <c r="AT7322" s="3">
        <v>67.899000000000001</v>
      </c>
      <c r="AU7322" s="3">
        <v>91.025999999999996</v>
      </c>
      <c r="AV7322" s="3">
        <v>150.94800000000001</v>
      </c>
      <c r="AW7322" s="3">
        <v>183.839</v>
      </c>
      <c r="AX7322" s="3">
        <v>232.352</v>
      </c>
      <c r="AY7322" s="3">
        <v>290.19299999999998</v>
      </c>
      <c r="AZ7322" s="3">
        <v>371.04399999999998</v>
      </c>
      <c r="BA7322">
        <v>453.63900000000001</v>
      </c>
      <c r="BB7322">
        <v>2017</v>
      </c>
    </row>
    <row r="7323" spans="1:54" hidden="1" x14ac:dyDescent="0.2">
      <c r="A7323">
        <v>732</v>
      </c>
      <c r="B7323" t="s">
        <v>386</v>
      </c>
      <c r="C7323" t="s">
        <v>256</v>
      </c>
      <c r="D7323" t="s">
        <v>151</v>
      </c>
      <c r="E7323" t="s">
        <v>255</v>
      </c>
      <c r="F7323" t="s">
        <v>254</v>
      </c>
      <c r="G7323" t="s">
        <v>217</v>
      </c>
      <c r="I7323" t="s">
        <v>253</v>
      </c>
      <c r="J7323" s="3" t="s">
        <v>215</v>
      </c>
      <c r="K7323" s="3" t="s">
        <v>215</v>
      </c>
      <c r="L7323" s="3" t="s">
        <v>215</v>
      </c>
      <c r="M7323" s="3" t="s">
        <v>215</v>
      </c>
      <c r="N7323" s="3" t="s">
        <v>215</v>
      </c>
      <c r="O7323" s="3" t="s">
        <v>215</v>
      </c>
      <c r="P7323" s="3" t="s">
        <v>215</v>
      </c>
      <c r="Q7323" s="3" t="s">
        <v>215</v>
      </c>
      <c r="R7323" s="3" t="s">
        <v>215</v>
      </c>
      <c r="S7323" s="3" t="s">
        <v>215</v>
      </c>
      <c r="T7323" s="3">
        <v>28.443000000000001</v>
      </c>
      <c r="U7323" s="3">
        <v>41.978000000000002</v>
      </c>
      <c r="V7323" s="3">
        <v>46.314</v>
      </c>
      <c r="W7323" s="3">
        <v>21.756</v>
      </c>
      <c r="X7323" s="3">
        <v>17.959</v>
      </c>
      <c r="Y7323" s="3">
        <v>11.829000000000001</v>
      </c>
      <c r="Z7323" s="3">
        <v>8.5470000000000006</v>
      </c>
      <c r="AA7323" s="3">
        <v>6.4370000000000003</v>
      </c>
      <c r="AB7323" s="3">
        <v>7.5250000000000004</v>
      </c>
      <c r="AC7323" s="3">
        <v>8.3960000000000008</v>
      </c>
      <c r="AD7323" s="3">
        <v>10.362</v>
      </c>
      <c r="AE7323" s="3">
        <v>9.8659999999999997</v>
      </c>
      <c r="AF7323" s="3">
        <v>10.541</v>
      </c>
      <c r="AG7323" s="3">
        <v>12.542999999999999</v>
      </c>
      <c r="AH7323" s="3">
        <v>16.512</v>
      </c>
      <c r="AI7323" s="3">
        <v>19.75</v>
      </c>
      <c r="AJ7323" s="3">
        <v>18.824000000000002</v>
      </c>
      <c r="AK7323" s="3">
        <v>19.582999999999998</v>
      </c>
      <c r="AL7323" s="3">
        <v>19.727</v>
      </c>
      <c r="AM7323" s="3">
        <v>18.295999999999999</v>
      </c>
      <c r="AN7323" s="3">
        <v>17.172000000000001</v>
      </c>
      <c r="AO7323" s="3">
        <v>16.492000000000001</v>
      </c>
      <c r="AP7323" s="3">
        <v>12.295999999999999</v>
      </c>
      <c r="AQ7323" s="3">
        <v>13.037000000000001</v>
      </c>
      <c r="AR7323" s="3">
        <v>12.103999999999999</v>
      </c>
      <c r="AS7323" s="3">
        <v>11.715</v>
      </c>
      <c r="AT7323" s="3">
        <v>10.291</v>
      </c>
      <c r="AU7323" s="3">
        <v>9.9239999999999995</v>
      </c>
      <c r="AV7323" s="3">
        <v>11.162000000000001</v>
      </c>
      <c r="AW7323" s="3">
        <v>9.4090000000000007</v>
      </c>
      <c r="AX7323" s="3">
        <v>8.548</v>
      </c>
      <c r="AY7323" s="3">
        <v>7.98</v>
      </c>
      <c r="AZ7323" s="3">
        <v>7.867</v>
      </c>
      <c r="BA7323">
        <v>7.6139999999999999</v>
      </c>
      <c r="BB7323">
        <v>2017</v>
      </c>
    </row>
    <row r="7324" spans="1:54" hidden="1" x14ac:dyDescent="0.2">
      <c r="A7324">
        <v>732</v>
      </c>
      <c r="B7324" t="s">
        <v>386</v>
      </c>
      <c r="C7324" t="s">
        <v>252</v>
      </c>
      <c r="D7324" t="s">
        <v>151</v>
      </c>
      <c r="E7324" t="s">
        <v>250</v>
      </c>
      <c r="F7324" t="s">
        <v>249</v>
      </c>
      <c r="G7324" t="s">
        <v>225</v>
      </c>
      <c r="H7324" t="s">
        <v>222</v>
      </c>
      <c r="I7324" t="s">
        <v>1749</v>
      </c>
      <c r="J7324" s="3" t="s">
        <v>215</v>
      </c>
      <c r="K7324" s="3" t="s">
        <v>215</v>
      </c>
      <c r="L7324" s="3" t="s">
        <v>215</v>
      </c>
      <c r="M7324" s="3" t="s">
        <v>215</v>
      </c>
      <c r="N7324" s="3" t="s">
        <v>215</v>
      </c>
      <c r="O7324" s="3" t="s">
        <v>215</v>
      </c>
      <c r="P7324" s="3" t="s">
        <v>215</v>
      </c>
      <c r="Q7324" s="3" t="s">
        <v>215</v>
      </c>
      <c r="R7324" s="3" t="s">
        <v>215</v>
      </c>
      <c r="S7324" s="3" t="s">
        <v>215</v>
      </c>
      <c r="T7324" s="3">
        <v>-1.6E-2</v>
      </c>
      <c r="U7324" s="3">
        <v>-4.7E-2</v>
      </c>
      <c r="V7324" s="3">
        <v>-7.3999999999999996E-2</v>
      </c>
      <c r="W7324" s="3">
        <v>-6.7000000000000004E-2</v>
      </c>
      <c r="X7324" s="3">
        <v>-5.1999999999999998E-2</v>
      </c>
      <c r="Y7324" s="3">
        <v>-0.13500000000000001</v>
      </c>
      <c r="Z7324" s="3">
        <v>-0.27400000000000002</v>
      </c>
      <c r="AA7324" s="3">
        <v>-9.5000000000000001E-2</v>
      </c>
      <c r="AB7324" s="3">
        <v>-0.123</v>
      </c>
      <c r="AC7324" s="3">
        <v>-0.216</v>
      </c>
      <c r="AD7324" s="3">
        <v>-0.23599999999999999</v>
      </c>
      <c r="AE7324" s="3">
        <v>-0.312</v>
      </c>
      <c r="AF7324" s="3">
        <v>-0.32700000000000001</v>
      </c>
      <c r="AG7324" s="3">
        <v>0.42799999999999999</v>
      </c>
      <c r="AH7324" s="3">
        <v>0.107</v>
      </c>
      <c r="AI7324" s="3">
        <v>-1.6080000000000001</v>
      </c>
      <c r="AJ7324" s="3">
        <v>-1.3009999999999999</v>
      </c>
      <c r="AK7324" s="3">
        <v>-3.4060000000000001</v>
      </c>
      <c r="AL7324" s="3">
        <v>0.64500000000000002</v>
      </c>
      <c r="AM7324" s="3">
        <v>-5.12</v>
      </c>
      <c r="AN7324" s="3">
        <v>0.34200000000000003</v>
      </c>
      <c r="AO7324" s="3">
        <v>9.0999999999999998E-2</v>
      </c>
      <c r="AP7324" s="3">
        <v>-7.4749999999999996</v>
      </c>
      <c r="AQ7324" s="3">
        <v>-8.9469999999999992</v>
      </c>
      <c r="AR7324" s="3">
        <v>-5.7539999999999996</v>
      </c>
      <c r="AS7324" s="3">
        <v>-9.1829999999999998</v>
      </c>
      <c r="AT7324" s="3">
        <v>-10.535</v>
      </c>
      <c r="AU7324" s="3">
        <v>-12.694000000000001</v>
      </c>
      <c r="AV7324" s="3">
        <v>-41.767000000000003</v>
      </c>
      <c r="AW7324" s="3">
        <v>-57.39</v>
      </c>
      <c r="AX7324" s="3">
        <v>-78.706000000000003</v>
      </c>
      <c r="AY7324" s="3">
        <v>-104.32</v>
      </c>
      <c r="AZ7324" s="3">
        <v>-145.27799999999999</v>
      </c>
      <c r="BA7324">
        <v>-180.40199999999999</v>
      </c>
      <c r="BB7324">
        <v>2017</v>
      </c>
    </row>
    <row r="7325" spans="1:54" hidden="1" x14ac:dyDescent="0.2">
      <c r="A7325">
        <v>732</v>
      </c>
      <c r="B7325" t="s">
        <v>386</v>
      </c>
      <c r="C7325" t="s">
        <v>251</v>
      </c>
      <c r="D7325" t="s">
        <v>151</v>
      </c>
      <c r="E7325" t="s">
        <v>250</v>
      </c>
      <c r="F7325" t="s">
        <v>249</v>
      </c>
      <c r="G7325" t="s">
        <v>217</v>
      </c>
      <c r="I7325" t="s">
        <v>248</v>
      </c>
      <c r="J7325" s="3" t="s">
        <v>215</v>
      </c>
      <c r="K7325" s="3" t="s">
        <v>215</v>
      </c>
      <c r="L7325" s="3" t="s">
        <v>215</v>
      </c>
      <c r="M7325" s="3" t="s">
        <v>215</v>
      </c>
      <c r="N7325" s="3" t="s">
        <v>215</v>
      </c>
      <c r="O7325" s="3" t="s">
        <v>215</v>
      </c>
      <c r="P7325" s="3" t="s">
        <v>215</v>
      </c>
      <c r="Q7325" s="3" t="s">
        <v>215</v>
      </c>
      <c r="R7325" s="3" t="s">
        <v>215</v>
      </c>
      <c r="S7325" s="3" t="s">
        <v>215</v>
      </c>
      <c r="T7325" s="3">
        <v>-14.887</v>
      </c>
      <c r="U7325" s="3">
        <v>-24.32</v>
      </c>
      <c r="V7325" s="3">
        <v>-22.52</v>
      </c>
      <c r="W7325" s="3">
        <v>-7.3869999999999996</v>
      </c>
      <c r="X7325" s="3">
        <v>-2.7850000000000001</v>
      </c>
      <c r="Y7325" s="3">
        <v>-3.1970000000000001</v>
      </c>
      <c r="Z7325" s="3">
        <v>-2.3980000000000001</v>
      </c>
      <c r="AA7325" s="3">
        <v>-0.51500000000000001</v>
      </c>
      <c r="AB7325" s="3">
        <v>-0.54200000000000004</v>
      </c>
      <c r="AC7325" s="3">
        <v>-0.8</v>
      </c>
      <c r="AD7325" s="3">
        <v>-0.69799999999999995</v>
      </c>
      <c r="AE7325" s="3">
        <v>-0.76700000000000002</v>
      </c>
      <c r="AF7325" s="3">
        <v>-0.68500000000000005</v>
      </c>
      <c r="AG7325" s="3">
        <v>0.76800000000000002</v>
      </c>
      <c r="AH7325" s="3">
        <v>0.156</v>
      </c>
      <c r="AI7325" s="3">
        <v>-1.8759999999999999</v>
      </c>
      <c r="AJ7325" s="3">
        <v>-1.323</v>
      </c>
      <c r="AK7325" s="3">
        <v>-2.8420000000000001</v>
      </c>
      <c r="AL7325" s="3">
        <v>0.47599999999999998</v>
      </c>
      <c r="AM7325" s="3">
        <v>-3.718</v>
      </c>
      <c r="AN7325" s="3">
        <v>0.19900000000000001</v>
      </c>
      <c r="AO7325" s="3">
        <v>4.4999999999999998E-2</v>
      </c>
      <c r="AP7325" s="3">
        <v>-3.0910000000000002</v>
      </c>
      <c r="AQ7325" s="3">
        <v>-2.6970000000000001</v>
      </c>
      <c r="AR7325" s="3">
        <v>-1.272</v>
      </c>
      <c r="AS7325" s="3">
        <v>-1.698</v>
      </c>
      <c r="AT7325" s="3">
        <v>-1.597</v>
      </c>
      <c r="AU7325" s="3">
        <v>-1.3839999999999999</v>
      </c>
      <c r="AV7325" s="3">
        <v>-3.0880000000000001</v>
      </c>
      <c r="AW7325" s="3">
        <v>-2.9369999999999998</v>
      </c>
      <c r="AX7325" s="3">
        <v>-2.8959999999999999</v>
      </c>
      <c r="AY7325" s="3">
        <v>-2.8690000000000002</v>
      </c>
      <c r="AZ7325" s="3">
        <v>-3.08</v>
      </c>
      <c r="BA7325">
        <v>-3.028</v>
      </c>
      <c r="BB7325">
        <v>2017</v>
      </c>
    </row>
    <row r="7326" spans="1:54" hidden="1" x14ac:dyDescent="0.2">
      <c r="A7326">
        <v>732</v>
      </c>
      <c r="B7326" t="s">
        <v>386</v>
      </c>
      <c r="C7326" t="s">
        <v>247</v>
      </c>
      <c r="D7326" t="s">
        <v>151</v>
      </c>
      <c r="E7326" t="s">
        <v>245</v>
      </c>
      <c r="F7326" t="s">
        <v>244</v>
      </c>
      <c r="G7326" t="s">
        <v>225</v>
      </c>
      <c r="H7326" t="s">
        <v>222</v>
      </c>
    </row>
    <row r="7327" spans="1:54" hidden="1" x14ac:dyDescent="0.2">
      <c r="A7327">
        <v>732</v>
      </c>
      <c r="B7327" t="s">
        <v>386</v>
      </c>
      <c r="C7327" t="s">
        <v>246</v>
      </c>
      <c r="D7327" t="s">
        <v>151</v>
      </c>
      <c r="E7327" t="s">
        <v>245</v>
      </c>
      <c r="F7327" t="s">
        <v>244</v>
      </c>
      <c r="G7327" t="s">
        <v>243</v>
      </c>
    </row>
    <row r="7328" spans="1:54" hidden="1" x14ac:dyDescent="0.2">
      <c r="A7328">
        <v>732</v>
      </c>
      <c r="B7328" t="s">
        <v>386</v>
      </c>
      <c r="C7328" t="s">
        <v>242</v>
      </c>
      <c r="D7328" t="s">
        <v>151</v>
      </c>
      <c r="E7328" t="s">
        <v>240</v>
      </c>
      <c r="F7328" t="s">
        <v>239</v>
      </c>
      <c r="G7328" t="s">
        <v>225</v>
      </c>
      <c r="H7328" t="s">
        <v>222</v>
      </c>
      <c r="I7328" t="s">
        <v>1749</v>
      </c>
      <c r="J7328" s="3" t="s">
        <v>215</v>
      </c>
      <c r="K7328" s="3" t="s">
        <v>215</v>
      </c>
      <c r="L7328" s="3" t="s">
        <v>215</v>
      </c>
      <c r="M7328" s="3" t="s">
        <v>215</v>
      </c>
      <c r="N7328" s="3" t="s">
        <v>215</v>
      </c>
      <c r="O7328" s="3" t="s">
        <v>215</v>
      </c>
      <c r="P7328" s="3" t="s">
        <v>215</v>
      </c>
      <c r="Q7328" s="3" t="s">
        <v>215</v>
      </c>
      <c r="R7328" s="3" t="s">
        <v>215</v>
      </c>
      <c r="S7328" s="3" t="s">
        <v>215</v>
      </c>
      <c r="T7328" s="3">
        <v>-1.6E-2</v>
      </c>
      <c r="U7328" s="3">
        <v>-4.4999999999999998E-2</v>
      </c>
      <c r="V7328" s="3">
        <v>-7.0999999999999994E-2</v>
      </c>
      <c r="W7328" s="3">
        <v>-6.2E-2</v>
      </c>
      <c r="X7328" s="3">
        <v>-1.7999999999999999E-2</v>
      </c>
      <c r="Y7328" s="3">
        <v>-9.6000000000000002E-2</v>
      </c>
      <c r="Z7328" s="3">
        <v>-0.17399999999999999</v>
      </c>
      <c r="AA7328" s="3">
        <v>6.0000000000000001E-3</v>
      </c>
      <c r="AB7328" s="3">
        <v>2.4E-2</v>
      </c>
      <c r="AC7328" s="3">
        <v>-1.4E-2</v>
      </c>
      <c r="AD7328" s="3">
        <v>0.11</v>
      </c>
      <c r="AE7328" s="3">
        <v>-4.9000000000000002E-2</v>
      </c>
      <c r="AF7328" s="3">
        <v>0.184</v>
      </c>
      <c r="AG7328" s="3">
        <v>1.1579999999999999</v>
      </c>
      <c r="AH7328" s="3">
        <v>0.91800000000000004</v>
      </c>
      <c r="AI7328" s="3">
        <v>-0.746</v>
      </c>
      <c r="AJ7328" s="3">
        <v>-0.371</v>
      </c>
      <c r="AK7328" s="3">
        <v>-2.508</v>
      </c>
      <c r="AL7328" s="3">
        <v>1.7330000000000001</v>
      </c>
      <c r="AM7328" s="3">
        <v>-3.8660000000000001</v>
      </c>
      <c r="AN7328" s="3">
        <v>2.0110000000000001</v>
      </c>
      <c r="AO7328" s="3">
        <v>2.3010000000000002</v>
      </c>
      <c r="AP7328" s="3">
        <v>-4.95</v>
      </c>
      <c r="AQ7328" s="3">
        <v>-7.4359999999999999</v>
      </c>
      <c r="AR7328" s="3">
        <v>-2.2330000000000001</v>
      </c>
      <c r="AS7328" s="3">
        <v>-5.5970000000000004</v>
      </c>
      <c r="AT7328" s="3">
        <v>-7.492</v>
      </c>
      <c r="AU7328" s="3">
        <v>-8.5969999999999995</v>
      </c>
      <c r="AV7328" s="3">
        <v>-37.136000000000003</v>
      </c>
      <c r="AW7328" s="3">
        <v>-52.036000000000001</v>
      </c>
      <c r="AX7328" s="3">
        <v>-72.150000000000006</v>
      </c>
      <c r="AY7328" s="3">
        <v>-97.518000000000001</v>
      </c>
      <c r="AZ7328" s="3">
        <v>-129.375</v>
      </c>
      <c r="BA7328">
        <v>-164.88399999999999</v>
      </c>
      <c r="BB7328">
        <v>2017</v>
      </c>
    </row>
    <row r="7329" spans="1:54" hidden="1" x14ac:dyDescent="0.2">
      <c r="A7329">
        <v>732</v>
      </c>
      <c r="B7329" t="s">
        <v>386</v>
      </c>
      <c r="C7329" t="s">
        <v>241</v>
      </c>
      <c r="D7329" t="s">
        <v>151</v>
      </c>
      <c r="E7329" t="s">
        <v>240</v>
      </c>
      <c r="F7329" t="s">
        <v>239</v>
      </c>
      <c r="G7329" t="s">
        <v>217</v>
      </c>
      <c r="I7329" t="s">
        <v>238</v>
      </c>
      <c r="J7329" s="3" t="s">
        <v>215</v>
      </c>
      <c r="K7329" s="3" t="s">
        <v>215</v>
      </c>
      <c r="L7329" s="3" t="s">
        <v>215</v>
      </c>
      <c r="M7329" s="3" t="s">
        <v>215</v>
      </c>
      <c r="N7329" s="3" t="s">
        <v>215</v>
      </c>
      <c r="O7329" s="3" t="s">
        <v>215</v>
      </c>
      <c r="P7329" s="3" t="s">
        <v>215</v>
      </c>
      <c r="Q7329" s="3" t="s">
        <v>215</v>
      </c>
      <c r="R7329" s="3" t="s">
        <v>215</v>
      </c>
      <c r="S7329" s="3" t="s">
        <v>215</v>
      </c>
      <c r="T7329" s="3">
        <v>-14.773</v>
      </c>
      <c r="U7329" s="3">
        <v>-23.602</v>
      </c>
      <c r="V7329" s="3">
        <v>-21.608000000000001</v>
      </c>
      <c r="W7329" s="3">
        <v>-6.8460000000000001</v>
      </c>
      <c r="X7329" s="3">
        <v>-0.97799999999999998</v>
      </c>
      <c r="Y7329" s="3">
        <v>-2.2610000000000001</v>
      </c>
      <c r="Z7329" s="3">
        <v>-1.5209999999999999</v>
      </c>
      <c r="AA7329" s="3">
        <v>3.1E-2</v>
      </c>
      <c r="AB7329" s="3">
        <v>0.104</v>
      </c>
      <c r="AC7329" s="3">
        <v>-5.1999999999999998E-2</v>
      </c>
      <c r="AD7329" s="3">
        <v>0.32600000000000001</v>
      </c>
      <c r="AE7329" s="3">
        <v>-0.121</v>
      </c>
      <c r="AF7329" s="3">
        <v>0.38500000000000001</v>
      </c>
      <c r="AG7329" s="3">
        <v>2.0779999999999998</v>
      </c>
      <c r="AH7329" s="3">
        <v>1.3360000000000001</v>
      </c>
      <c r="AI7329" s="3">
        <v>-0.87</v>
      </c>
      <c r="AJ7329" s="3">
        <v>-0.377</v>
      </c>
      <c r="AK7329" s="3">
        <v>-2.093</v>
      </c>
      <c r="AL7329" s="3">
        <v>1.2789999999999999</v>
      </c>
      <c r="AM7329" s="3">
        <v>-2.8069999999999999</v>
      </c>
      <c r="AN7329" s="3">
        <v>1.17</v>
      </c>
      <c r="AO7329" s="3">
        <v>1.1439999999999999</v>
      </c>
      <c r="AP7329" s="3">
        <v>-2.0470000000000002</v>
      </c>
      <c r="AQ7329" s="3">
        <v>-2.2410000000000001</v>
      </c>
      <c r="AR7329" s="3">
        <v>-0.49299999999999999</v>
      </c>
      <c r="AS7329" s="3">
        <v>-1.0349999999999999</v>
      </c>
      <c r="AT7329" s="3">
        <v>-1.1359999999999999</v>
      </c>
      <c r="AU7329" s="3">
        <v>-0.93700000000000006</v>
      </c>
      <c r="AV7329" s="3">
        <v>-2.746</v>
      </c>
      <c r="AW7329" s="3">
        <v>-2.6629999999999998</v>
      </c>
      <c r="AX7329" s="3">
        <v>-2.6539999999999999</v>
      </c>
      <c r="AY7329" s="3">
        <v>-2.6819999999999999</v>
      </c>
      <c r="AZ7329" s="3">
        <v>-2.7429999999999999</v>
      </c>
      <c r="BA7329">
        <v>-2.7669999999999999</v>
      </c>
      <c r="BB7329">
        <v>2017</v>
      </c>
    </row>
    <row r="7330" spans="1:54" hidden="1" x14ac:dyDescent="0.2">
      <c r="A7330">
        <v>732</v>
      </c>
      <c r="B7330" t="s">
        <v>386</v>
      </c>
      <c r="C7330" t="s">
        <v>237</v>
      </c>
      <c r="D7330" t="s">
        <v>151</v>
      </c>
      <c r="E7330" t="s">
        <v>235</v>
      </c>
      <c r="F7330" t="s">
        <v>234</v>
      </c>
      <c r="G7330" t="s">
        <v>225</v>
      </c>
      <c r="H7330" t="s">
        <v>222</v>
      </c>
    </row>
    <row r="7331" spans="1:54" hidden="1" x14ac:dyDescent="0.2">
      <c r="A7331">
        <v>732</v>
      </c>
      <c r="B7331" t="s">
        <v>386</v>
      </c>
      <c r="C7331" t="s">
        <v>236</v>
      </c>
      <c r="D7331" t="s">
        <v>151</v>
      </c>
      <c r="E7331" t="s">
        <v>235</v>
      </c>
      <c r="F7331" t="s">
        <v>234</v>
      </c>
      <c r="G7331" t="s">
        <v>217</v>
      </c>
    </row>
    <row r="7332" spans="1:54" hidden="1" x14ac:dyDescent="0.2">
      <c r="A7332">
        <v>732</v>
      </c>
      <c r="B7332" t="s">
        <v>386</v>
      </c>
      <c r="C7332" t="s">
        <v>233</v>
      </c>
      <c r="D7332" t="s">
        <v>151</v>
      </c>
      <c r="E7332" t="s">
        <v>231</v>
      </c>
      <c r="F7332" t="s">
        <v>230</v>
      </c>
      <c r="G7332" t="s">
        <v>225</v>
      </c>
      <c r="H7332" t="s">
        <v>222</v>
      </c>
      <c r="I7332" t="s">
        <v>1749</v>
      </c>
      <c r="J7332" s="3" t="s">
        <v>215</v>
      </c>
      <c r="K7332" s="3" t="s">
        <v>215</v>
      </c>
      <c r="L7332" s="3" t="s">
        <v>215</v>
      </c>
      <c r="M7332" s="3" t="s">
        <v>215</v>
      </c>
      <c r="N7332" s="3" t="s">
        <v>215</v>
      </c>
      <c r="O7332" s="3" t="s">
        <v>215</v>
      </c>
      <c r="P7332" s="3" t="s">
        <v>215</v>
      </c>
      <c r="Q7332" s="3" t="s">
        <v>215</v>
      </c>
      <c r="R7332" s="3" t="s">
        <v>215</v>
      </c>
      <c r="S7332" s="3" t="s">
        <v>215</v>
      </c>
      <c r="T7332" s="3" t="s">
        <v>215</v>
      </c>
      <c r="U7332" s="3" t="s">
        <v>215</v>
      </c>
      <c r="V7332" s="3">
        <v>1.496</v>
      </c>
      <c r="W7332" s="3">
        <v>2.39</v>
      </c>
      <c r="X7332" s="3">
        <v>6.6719999999999997</v>
      </c>
      <c r="Y7332" s="3">
        <v>9.2940000000000005</v>
      </c>
      <c r="Z7332" s="3">
        <v>23.143999999999998</v>
      </c>
      <c r="AA7332" s="3">
        <v>27.058</v>
      </c>
      <c r="AB7332" s="3">
        <v>39.411000000000001</v>
      </c>
      <c r="AC7332" s="3">
        <v>44.29</v>
      </c>
      <c r="AD7332" s="3">
        <v>48.417999999999999</v>
      </c>
      <c r="AE7332" s="3">
        <v>51.584000000000003</v>
      </c>
      <c r="AF7332" s="3">
        <v>57.78</v>
      </c>
      <c r="AG7332" s="3">
        <v>65.204999999999998</v>
      </c>
      <c r="AH7332" s="3">
        <v>65.372</v>
      </c>
      <c r="AI7332" s="3">
        <v>61.351999999999997</v>
      </c>
      <c r="AJ7332" s="3">
        <v>58.323</v>
      </c>
      <c r="AK7332" s="3">
        <v>65.432000000000002</v>
      </c>
      <c r="AL7332" s="3">
        <v>78.466999999999999</v>
      </c>
      <c r="AM7332" s="3">
        <v>88.203000000000003</v>
      </c>
      <c r="AN7332" s="3">
        <v>110.642</v>
      </c>
      <c r="AO7332" s="3">
        <v>126.52200000000001</v>
      </c>
      <c r="AP7332" s="3">
        <v>211.41900000000001</v>
      </c>
      <c r="AQ7332" s="3">
        <v>281.82900000000001</v>
      </c>
      <c r="AR7332" s="3">
        <v>253.44200000000001</v>
      </c>
      <c r="AS7332" s="3">
        <v>632.01599999999996</v>
      </c>
      <c r="AT7332" s="3">
        <v>602.74400000000003</v>
      </c>
      <c r="AU7332" s="3">
        <v>1155.886</v>
      </c>
      <c r="AV7332" s="3">
        <v>2386.8719999999998</v>
      </c>
      <c r="AW7332" s="3">
        <v>3439.08</v>
      </c>
      <c r="AX7332" s="3">
        <v>4807.0370000000003</v>
      </c>
      <c r="AY7332" s="3">
        <v>6434.0969999999998</v>
      </c>
      <c r="AZ7332" s="3">
        <v>8194.9419999999991</v>
      </c>
      <c r="BA7332">
        <v>10317.644</v>
      </c>
      <c r="BB7332">
        <v>2017</v>
      </c>
    </row>
    <row r="7333" spans="1:54" hidden="1" x14ac:dyDescent="0.2">
      <c r="A7333">
        <v>732</v>
      </c>
      <c r="B7333" t="s">
        <v>386</v>
      </c>
      <c r="C7333" t="s">
        <v>232</v>
      </c>
      <c r="D7333" t="s">
        <v>151</v>
      </c>
      <c r="E7333" t="s">
        <v>231</v>
      </c>
      <c r="F7333" t="s">
        <v>230</v>
      </c>
      <c r="G7333" t="s">
        <v>217</v>
      </c>
      <c r="I7333" t="s">
        <v>229</v>
      </c>
      <c r="J7333" s="3" t="s">
        <v>215</v>
      </c>
      <c r="K7333" s="3" t="s">
        <v>215</v>
      </c>
      <c r="L7333" s="3" t="s">
        <v>215</v>
      </c>
      <c r="M7333" s="3" t="s">
        <v>215</v>
      </c>
      <c r="N7333" s="3" t="s">
        <v>215</v>
      </c>
      <c r="O7333" s="3" t="s">
        <v>215</v>
      </c>
      <c r="P7333" s="3" t="s">
        <v>215</v>
      </c>
      <c r="Q7333" s="3" t="s">
        <v>215</v>
      </c>
      <c r="R7333" s="3" t="s">
        <v>215</v>
      </c>
      <c r="S7333" s="3" t="s">
        <v>215</v>
      </c>
      <c r="T7333" s="3" t="s">
        <v>215</v>
      </c>
      <c r="U7333" s="3" t="s">
        <v>215</v>
      </c>
      <c r="V7333" s="3">
        <v>454.86399999999998</v>
      </c>
      <c r="W7333" s="3">
        <v>262.608</v>
      </c>
      <c r="X7333" s="3">
        <v>354.99400000000003</v>
      </c>
      <c r="Y7333" s="3">
        <v>219.55199999999999</v>
      </c>
      <c r="Z7333" s="3">
        <v>202.88499999999999</v>
      </c>
      <c r="AA7333" s="3">
        <v>146.23699999999999</v>
      </c>
      <c r="AB7333" s="3">
        <v>173.56</v>
      </c>
      <c r="AC7333" s="3">
        <v>163.68</v>
      </c>
      <c r="AD7333" s="3">
        <v>143.37200000000001</v>
      </c>
      <c r="AE7333" s="3">
        <v>126.872</v>
      </c>
      <c r="AF7333" s="3">
        <v>120.989</v>
      </c>
      <c r="AG7333" s="3">
        <v>116.99299999999999</v>
      </c>
      <c r="AH7333" s="3">
        <v>95.126000000000005</v>
      </c>
      <c r="AI7333" s="3">
        <v>71.584000000000003</v>
      </c>
      <c r="AJ7333" s="3">
        <v>59.335999999999999</v>
      </c>
      <c r="AK7333" s="3">
        <v>54.6</v>
      </c>
      <c r="AL7333" s="3">
        <v>57.904000000000003</v>
      </c>
      <c r="AM7333" s="3">
        <v>64.043000000000006</v>
      </c>
      <c r="AN7333" s="3">
        <v>64.367999999999995</v>
      </c>
      <c r="AO7333" s="3">
        <v>62.917999999999999</v>
      </c>
      <c r="AP7333" s="3">
        <v>87.411000000000001</v>
      </c>
      <c r="AQ7333" s="3">
        <v>84.938000000000002</v>
      </c>
      <c r="AR7333" s="3">
        <v>56.005000000000003</v>
      </c>
      <c r="AS7333" s="3">
        <v>116.87</v>
      </c>
      <c r="AT7333" s="3">
        <v>91.356999999999999</v>
      </c>
      <c r="AU7333" s="3">
        <v>126.02200000000001</v>
      </c>
      <c r="AV7333" s="3">
        <v>176.49299999999999</v>
      </c>
      <c r="AW7333" s="3">
        <v>176.023</v>
      </c>
      <c r="AX7333" s="3">
        <v>176.84899999999999</v>
      </c>
      <c r="AY7333" s="3">
        <v>176.93100000000001</v>
      </c>
      <c r="AZ7333" s="3">
        <v>173.74100000000001</v>
      </c>
      <c r="BA7333">
        <v>173.167</v>
      </c>
      <c r="BB7333">
        <v>2017</v>
      </c>
    </row>
    <row r="7334" spans="1:54" hidden="1" x14ac:dyDescent="0.2">
      <c r="A7334">
        <v>732</v>
      </c>
      <c r="B7334" t="s">
        <v>386</v>
      </c>
      <c r="C7334" t="s">
        <v>228</v>
      </c>
      <c r="D7334" t="s">
        <v>151</v>
      </c>
      <c r="E7334" t="s">
        <v>227</v>
      </c>
      <c r="F7334" t="s">
        <v>226</v>
      </c>
      <c r="G7334" t="s">
        <v>225</v>
      </c>
      <c r="H7334" t="s">
        <v>222</v>
      </c>
      <c r="I7334" t="s">
        <v>1749</v>
      </c>
      <c r="J7334" s="3">
        <v>5.0000000000000001E-3</v>
      </c>
      <c r="K7334" s="3">
        <v>6.0000000000000001E-3</v>
      </c>
      <c r="L7334" s="3">
        <v>7.0000000000000001E-3</v>
      </c>
      <c r="M7334" s="3">
        <v>8.9999999999999993E-3</v>
      </c>
      <c r="N7334" s="3">
        <v>1.0999999999999999E-2</v>
      </c>
      <c r="O7334" s="3">
        <v>1.4E-2</v>
      </c>
      <c r="P7334" s="3">
        <v>0.02</v>
      </c>
      <c r="Q7334" s="3">
        <v>3.5999999999999997E-2</v>
      </c>
      <c r="R7334" s="3">
        <v>4.7E-2</v>
      </c>
      <c r="S7334" s="3">
        <v>8.3000000000000004E-2</v>
      </c>
      <c r="T7334" s="3">
        <v>0.11</v>
      </c>
      <c r="U7334" s="3">
        <v>0.193</v>
      </c>
      <c r="V7334" s="3">
        <v>0.32900000000000001</v>
      </c>
      <c r="W7334" s="3">
        <v>0.91</v>
      </c>
      <c r="X7334" s="3">
        <v>1.88</v>
      </c>
      <c r="Y7334" s="3">
        <v>4.2329999999999997</v>
      </c>
      <c r="Z7334" s="3">
        <v>11.407</v>
      </c>
      <c r="AA7334" s="3">
        <v>18.503</v>
      </c>
      <c r="AB7334" s="3">
        <v>22.707999999999998</v>
      </c>
      <c r="AC7334" s="3">
        <v>27.059000000000001</v>
      </c>
      <c r="AD7334" s="3">
        <v>33.771000000000001</v>
      </c>
      <c r="AE7334" s="3">
        <v>40.658999999999999</v>
      </c>
      <c r="AF7334" s="3">
        <v>47.756</v>
      </c>
      <c r="AG7334" s="3">
        <v>55.734000000000002</v>
      </c>
      <c r="AH7334" s="3">
        <v>68.721000000000004</v>
      </c>
      <c r="AI7334" s="3">
        <v>85.706999999999994</v>
      </c>
      <c r="AJ7334" s="3">
        <v>98.292000000000002</v>
      </c>
      <c r="AK7334" s="3">
        <v>119.837</v>
      </c>
      <c r="AL7334" s="3">
        <v>135.512</v>
      </c>
      <c r="AM7334" s="3">
        <v>137.72499999999999</v>
      </c>
      <c r="AN7334" s="3">
        <v>171.88900000000001</v>
      </c>
      <c r="AO7334" s="3">
        <v>201.089</v>
      </c>
      <c r="AP7334" s="3">
        <v>241.86799999999999</v>
      </c>
      <c r="AQ7334" s="3">
        <v>331.80399999999997</v>
      </c>
      <c r="AR7334" s="3">
        <v>452.53100000000001</v>
      </c>
      <c r="AS7334" s="3">
        <v>540.78499999999997</v>
      </c>
      <c r="AT7334" s="3">
        <v>659.77</v>
      </c>
      <c r="AU7334" s="3">
        <v>917.20799999999997</v>
      </c>
      <c r="AV7334" s="3">
        <v>1352.386</v>
      </c>
      <c r="AW7334" s="3">
        <v>1953.768</v>
      </c>
      <c r="AX7334" s="3">
        <v>2718.163</v>
      </c>
      <c r="AY7334" s="3">
        <v>3636.51</v>
      </c>
      <c r="AZ7334" s="3">
        <v>4716.7579999999998</v>
      </c>
      <c r="BA7334">
        <v>5958.2089999999998</v>
      </c>
      <c r="BB7334">
        <v>2017</v>
      </c>
    </row>
    <row r="7335" spans="1:54" hidden="1" x14ac:dyDescent="0.2">
      <c r="A7335">
        <v>732</v>
      </c>
      <c r="B7335" t="s">
        <v>386</v>
      </c>
      <c r="C7335" t="s">
        <v>224</v>
      </c>
      <c r="D7335" t="s">
        <v>151</v>
      </c>
      <c r="E7335" t="s">
        <v>219</v>
      </c>
      <c r="F7335" t="s">
        <v>218</v>
      </c>
      <c r="G7335" t="s">
        <v>223</v>
      </c>
      <c r="H7335" t="s">
        <v>222</v>
      </c>
      <c r="I7335" t="s">
        <v>1750</v>
      </c>
      <c r="J7335" s="3">
        <v>-0.93100000000000005</v>
      </c>
      <c r="K7335" s="3">
        <v>-1.371</v>
      </c>
      <c r="L7335" s="3">
        <v>-1.1000000000000001</v>
      </c>
      <c r="M7335" s="3">
        <v>-0.71299999999999997</v>
      </c>
      <c r="N7335" s="3">
        <v>-0.76600000000000001</v>
      </c>
      <c r="O7335" s="3">
        <v>-0.82499999999999996</v>
      </c>
      <c r="P7335" s="3">
        <v>-1.3580000000000001</v>
      </c>
      <c r="Q7335" s="3">
        <v>-1.601</v>
      </c>
      <c r="R7335" s="3">
        <v>-1.841</v>
      </c>
      <c r="S7335" s="3">
        <v>-2.0449999999999999</v>
      </c>
      <c r="T7335" s="3">
        <v>-2.2000000000000002</v>
      </c>
      <c r="U7335" s="3">
        <v>-2.5</v>
      </c>
      <c r="V7335" s="3">
        <v>-1.4750000000000001</v>
      </c>
      <c r="W7335" s="3">
        <v>-1.4079999999999999</v>
      </c>
      <c r="X7335" s="3">
        <v>-1.476</v>
      </c>
      <c r="Y7335" s="3">
        <v>-1.4750000000000001</v>
      </c>
      <c r="Z7335" s="3">
        <v>-1.0860000000000001</v>
      </c>
      <c r="AA7335" s="3">
        <v>-1.0980000000000001</v>
      </c>
      <c r="AB7335" s="3">
        <v>-1.4279999999999999</v>
      </c>
      <c r="AC7335" s="3">
        <v>-0.76700000000000002</v>
      </c>
      <c r="AD7335" s="3">
        <v>7.0000000000000001E-3</v>
      </c>
      <c r="AE7335" s="3">
        <v>-0.7</v>
      </c>
      <c r="AF7335" s="3">
        <v>-0.79100000000000004</v>
      </c>
      <c r="AG7335" s="3">
        <v>-0.88500000000000001</v>
      </c>
      <c r="AH7335" s="3">
        <v>-1.0349999999999999</v>
      </c>
      <c r="AI7335" s="3">
        <v>-2.6629999999999998</v>
      </c>
      <c r="AJ7335" s="3">
        <v>-3.1680000000000001</v>
      </c>
      <c r="AK7335" s="3">
        <v>-2.7490000000000001</v>
      </c>
      <c r="AL7335" s="3">
        <v>-0.85599999999999998</v>
      </c>
      <c r="AM7335" s="3">
        <v>-5.1180000000000003</v>
      </c>
      <c r="AN7335" s="3">
        <v>-1.3480000000000001</v>
      </c>
      <c r="AO7335" s="3">
        <v>-0.28799999999999998</v>
      </c>
      <c r="AP7335" s="3">
        <v>-5.84</v>
      </c>
      <c r="AQ7335" s="3">
        <v>-5.6680000000000001</v>
      </c>
      <c r="AR7335" s="3">
        <v>-5.0199999999999996</v>
      </c>
      <c r="AS7335" s="3">
        <v>-6.5460000000000003</v>
      </c>
      <c r="AT7335" s="3">
        <v>-5.1269999999999998</v>
      </c>
      <c r="AU7335" s="3">
        <v>-3.2029999999999998</v>
      </c>
      <c r="AV7335" s="3">
        <v>-2.5659999999999998</v>
      </c>
      <c r="AW7335" s="3">
        <v>-2.9350000000000001</v>
      </c>
      <c r="AX7335" s="3">
        <v>-3.302</v>
      </c>
      <c r="AY7335" s="3">
        <v>-3.1070000000000002</v>
      </c>
      <c r="AZ7335" s="3">
        <v>-3.323</v>
      </c>
      <c r="BA7335">
        <v>-2.85</v>
      </c>
      <c r="BB7335">
        <v>2016</v>
      </c>
    </row>
    <row r="7336" spans="1:54" hidden="1" x14ac:dyDescent="0.2">
      <c r="A7336">
        <v>732</v>
      </c>
      <c r="B7336" t="s">
        <v>386</v>
      </c>
      <c r="C7336" t="s">
        <v>220</v>
      </c>
      <c r="D7336" t="s">
        <v>151</v>
      </c>
      <c r="E7336" t="s">
        <v>219</v>
      </c>
      <c r="F7336" t="s">
        <v>218</v>
      </c>
      <c r="G7336" t="s">
        <v>217</v>
      </c>
      <c r="I7336" t="s">
        <v>216</v>
      </c>
      <c r="J7336" s="3">
        <v>-9.4019999999999992</v>
      </c>
      <c r="K7336" s="3">
        <v>-19.283999999999999</v>
      </c>
      <c r="L7336" s="3">
        <v>-21.274000000000001</v>
      </c>
      <c r="M7336" s="3">
        <v>-10.096</v>
      </c>
      <c r="N7336" s="3">
        <v>-8.8070000000000004</v>
      </c>
      <c r="O7336" s="3">
        <v>-13.656000000000001</v>
      </c>
      <c r="P7336" s="3">
        <v>-16.856999999999999</v>
      </c>
      <c r="Q7336" s="3">
        <v>-12.291</v>
      </c>
      <c r="R7336" s="3">
        <v>-17.704000000000001</v>
      </c>
      <c r="S7336" s="3">
        <v>-11.147</v>
      </c>
      <c r="T7336" s="3">
        <v>-90</v>
      </c>
      <c r="U7336" s="3">
        <v>-90.834000000000003</v>
      </c>
      <c r="V7336" s="3">
        <v>-43.701000000000001</v>
      </c>
      <c r="W7336" s="3">
        <v>-24.655999999999999</v>
      </c>
      <c r="X7336" s="3">
        <v>-22.745999999999999</v>
      </c>
      <c r="Y7336" s="3">
        <v>-20.245000000000001</v>
      </c>
      <c r="Z7336" s="3">
        <v>-11.907999999999999</v>
      </c>
      <c r="AA7336" s="3">
        <v>-9.3539999999999992</v>
      </c>
      <c r="AB7336" s="3">
        <v>-12.622999999999999</v>
      </c>
      <c r="AC7336" s="3">
        <v>-7.16</v>
      </c>
      <c r="AD7336" s="3">
        <v>5.2999999999999999E-2</v>
      </c>
      <c r="AE7336" s="3">
        <v>-4.452</v>
      </c>
      <c r="AF7336" s="3">
        <v>-4.3600000000000003</v>
      </c>
      <c r="AG7336" s="3">
        <v>-4.1440000000000001</v>
      </c>
      <c r="AH7336" s="3">
        <v>-3.8839999999999999</v>
      </c>
      <c r="AI7336" s="3">
        <v>-7.57</v>
      </c>
      <c r="AJ7336" s="3">
        <v>-7</v>
      </c>
      <c r="AK7336" s="3">
        <v>-4.625</v>
      </c>
      <c r="AL7336" s="3">
        <v>-1.32</v>
      </c>
      <c r="AM7336" s="3">
        <v>-8.5530000000000008</v>
      </c>
      <c r="AN7336" s="3">
        <v>-1.8080000000000001</v>
      </c>
      <c r="AO7336" s="3">
        <v>-0.38200000000000001</v>
      </c>
      <c r="AP7336" s="3">
        <v>-8.6270000000000007</v>
      </c>
      <c r="AQ7336" s="3">
        <v>-10.106</v>
      </c>
      <c r="AR7336" s="3">
        <v>-8.0559999999999992</v>
      </c>
      <c r="AS7336" s="3">
        <v>-10.218</v>
      </c>
      <c r="AT7336" s="3">
        <v>-8.8930000000000007</v>
      </c>
      <c r="AU7336" s="3">
        <v>-5.5</v>
      </c>
      <c r="AV7336" s="3">
        <v>-6.1559999999999997</v>
      </c>
      <c r="AW7336" s="3">
        <v>-6.7990000000000004</v>
      </c>
      <c r="AX7336" s="3">
        <v>-7.3959999999999999</v>
      </c>
      <c r="AY7336" s="3">
        <v>-6.7359999999999998</v>
      </c>
      <c r="AZ7336" s="3">
        <v>-6.9989999999999997</v>
      </c>
      <c r="BA7336">
        <v>-5.8209999999999997</v>
      </c>
      <c r="BB7336">
        <v>2015</v>
      </c>
    </row>
    <row r="7337" spans="1:54" x14ac:dyDescent="0.2">
      <c r="A7337">
        <v>366</v>
      </c>
      <c r="B7337" t="s">
        <v>385</v>
      </c>
      <c r="C7337" t="s">
        <v>352</v>
      </c>
      <c r="D7337" t="s">
        <v>144</v>
      </c>
      <c r="E7337" t="s">
        <v>349</v>
      </c>
      <c r="F7337" t="s">
        <v>351</v>
      </c>
      <c r="G7337" t="s">
        <v>225</v>
      </c>
      <c r="H7337" t="s">
        <v>222</v>
      </c>
      <c r="I7337" t="s">
        <v>1751</v>
      </c>
      <c r="J7337" s="3">
        <v>5.899</v>
      </c>
      <c r="K7337" s="3">
        <v>6.0110000000000001</v>
      </c>
      <c r="L7337" s="3">
        <v>5.6319999999999997</v>
      </c>
      <c r="M7337" s="3">
        <v>5.3449999999999998</v>
      </c>
      <c r="N7337" s="3">
        <v>5.1840000000000002</v>
      </c>
      <c r="O7337" s="3">
        <v>5.1379999999999999</v>
      </c>
      <c r="P7337" s="3">
        <v>5.0149999999999997</v>
      </c>
      <c r="Q7337" s="3">
        <v>4.5730000000000004</v>
      </c>
      <c r="R7337" s="3">
        <v>5.0670000000000002</v>
      </c>
      <c r="S7337" s="3">
        <v>5.1840000000000002</v>
      </c>
      <c r="T7337" s="3">
        <v>5.1059999999999999</v>
      </c>
      <c r="U7337" s="3">
        <v>4.4009999999999998</v>
      </c>
      <c r="V7337" s="3">
        <v>4.5730000000000004</v>
      </c>
      <c r="W7337" s="3">
        <v>4.4720000000000004</v>
      </c>
      <c r="X7337" s="3">
        <v>4.1589999999999998</v>
      </c>
      <c r="Y7337" s="3">
        <v>4.6289999999999996</v>
      </c>
      <c r="Z7337" s="3">
        <v>5.1479999999999997</v>
      </c>
      <c r="AA7337" s="3">
        <v>5.508</v>
      </c>
      <c r="AB7337" s="3">
        <v>5.6289999999999996</v>
      </c>
      <c r="AC7337" s="3">
        <v>5.5789999999999997</v>
      </c>
      <c r="AD7337" s="3">
        <v>5.5730000000000004</v>
      </c>
      <c r="AE7337" s="3">
        <v>5.8460000000000001</v>
      </c>
      <c r="AF7337" s="3">
        <v>6.0650000000000004</v>
      </c>
      <c r="AG7337" s="3">
        <v>6.4409999999999998</v>
      </c>
      <c r="AH7337" s="3">
        <v>6.9109999999999996</v>
      </c>
      <c r="AI7337" s="3">
        <v>7.2510000000000003</v>
      </c>
      <c r="AJ7337" s="3">
        <v>7.6689999999999996</v>
      </c>
      <c r="AK7337" s="3">
        <v>8.0609999999999999</v>
      </c>
      <c r="AL7337" s="3">
        <v>8.3949999999999996</v>
      </c>
      <c r="AM7337" s="3">
        <v>8.6479999999999997</v>
      </c>
      <c r="AN7337" s="3">
        <v>9.0950000000000006</v>
      </c>
      <c r="AO7337" s="3">
        <v>9.6270000000000007</v>
      </c>
      <c r="AP7337" s="3">
        <v>9.8859999999999992</v>
      </c>
      <c r="AQ7337" s="3">
        <v>10.176</v>
      </c>
      <c r="AR7337" s="3">
        <v>10.202</v>
      </c>
      <c r="AS7337" s="3">
        <v>9.9369999999999994</v>
      </c>
      <c r="AT7337" s="3">
        <v>9.4260000000000002</v>
      </c>
      <c r="AU7337" s="3">
        <v>9.4260000000000002</v>
      </c>
      <c r="AV7337" s="3">
        <v>9.5570000000000004</v>
      </c>
      <c r="AW7337" s="3">
        <v>9.7520000000000007</v>
      </c>
      <c r="AX7337" s="3">
        <v>10.022</v>
      </c>
      <c r="AY7337" s="3">
        <v>10.32</v>
      </c>
      <c r="AZ7337" s="3">
        <v>10.638999999999999</v>
      </c>
      <c r="BA7337">
        <v>10.958</v>
      </c>
      <c r="BB7337">
        <v>2016</v>
      </c>
    </row>
    <row r="7338" spans="1:54" hidden="1" x14ac:dyDescent="0.2">
      <c r="A7338">
        <v>366</v>
      </c>
      <c r="B7338" t="s">
        <v>385</v>
      </c>
      <c r="C7338" t="s">
        <v>350</v>
      </c>
      <c r="D7338" t="s">
        <v>144</v>
      </c>
      <c r="E7338" t="s">
        <v>349</v>
      </c>
      <c r="F7338" t="s">
        <v>348</v>
      </c>
      <c r="G7338" t="s">
        <v>275</v>
      </c>
      <c r="I7338" t="s">
        <v>347</v>
      </c>
      <c r="J7338" s="3">
        <v>-6.5</v>
      </c>
      <c r="K7338" s="3">
        <v>1.9</v>
      </c>
      <c r="L7338" s="3">
        <v>-6.3</v>
      </c>
      <c r="M7338" s="3">
        <v>-5.0999999999999996</v>
      </c>
      <c r="N7338" s="3">
        <v>-3</v>
      </c>
      <c r="O7338" s="3">
        <v>-0.9</v>
      </c>
      <c r="P7338" s="3">
        <v>-2.4</v>
      </c>
      <c r="Q7338" s="3">
        <v>-8.8000000000000007</v>
      </c>
      <c r="R7338" s="3">
        <v>10.8</v>
      </c>
      <c r="S7338" s="3">
        <v>2.2999999999999998</v>
      </c>
      <c r="T7338" s="3">
        <v>-1.5</v>
      </c>
      <c r="U7338" s="3">
        <v>-13.798999999999999</v>
      </c>
      <c r="V7338" s="3">
        <v>3.9</v>
      </c>
      <c r="W7338" s="3">
        <v>-2.2000000000000002</v>
      </c>
      <c r="X7338" s="3">
        <v>-7</v>
      </c>
      <c r="Y7338" s="3">
        <v>11.3</v>
      </c>
      <c r="Z7338" s="3">
        <v>11.2</v>
      </c>
      <c r="AA7338" s="3">
        <v>7</v>
      </c>
      <c r="AB7338" s="3">
        <v>2.2000000000000002</v>
      </c>
      <c r="AC7338" s="3">
        <v>-0.9</v>
      </c>
      <c r="AD7338" s="3">
        <v>-0.1</v>
      </c>
      <c r="AE7338" s="3">
        <v>4.9020000000000001</v>
      </c>
      <c r="AF7338" s="3">
        <v>3.7469999999999999</v>
      </c>
      <c r="AG7338" s="3">
        <v>6.19</v>
      </c>
      <c r="AH7338" s="3">
        <v>7.3049999999999997</v>
      </c>
      <c r="AI7338" s="3">
        <v>4.9189999999999996</v>
      </c>
      <c r="AJ7338" s="3">
        <v>5.7670000000000003</v>
      </c>
      <c r="AK7338" s="3">
        <v>5.0990000000000002</v>
      </c>
      <c r="AL7338" s="3">
        <v>4.149</v>
      </c>
      <c r="AM7338" s="3">
        <v>3.0169999999999999</v>
      </c>
      <c r="AN7338" s="3">
        <v>5.1630000000000003</v>
      </c>
      <c r="AO7338" s="3">
        <v>5.8470000000000004</v>
      </c>
      <c r="AP7338" s="3">
        <v>2.6970000000000001</v>
      </c>
      <c r="AQ7338" s="3">
        <v>2.931</v>
      </c>
      <c r="AR7338" s="3">
        <v>0.254</v>
      </c>
      <c r="AS7338" s="3">
        <v>-2.5990000000000002</v>
      </c>
      <c r="AT7338" s="3">
        <v>-5.1390000000000002</v>
      </c>
      <c r="AU7338" s="3">
        <v>1E-3</v>
      </c>
      <c r="AV7338" s="3">
        <v>1.393</v>
      </c>
      <c r="AW7338" s="3">
        <v>2.0369999999999999</v>
      </c>
      <c r="AX7338" s="3">
        <v>2.77</v>
      </c>
      <c r="AY7338" s="3">
        <v>2.9740000000000002</v>
      </c>
      <c r="AZ7338" s="3">
        <v>3.0870000000000002</v>
      </c>
      <c r="BA7338">
        <v>3</v>
      </c>
      <c r="BB7338">
        <v>2016</v>
      </c>
    </row>
    <row r="7339" spans="1:54" hidden="1" x14ac:dyDescent="0.2">
      <c r="A7339">
        <v>366</v>
      </c>
      <c r="B7339" t="s">
        <v>385</v>
      </c>
      <c r="C7339" t="s">
        <v>346</v>
      </c>
      <c r="D7339" t="s">
        <v>144</v>
      </c>
      <c r="E7339" t="s">
        <v>342</v>
      </c>
      <c r="F7339" t="s">
        <v>345</v>
      </c>
      <c r="G7339" t="s">
        <v>225</v>
      </c>
      <c r="H7339" t="s">
        <v>222</v>
      </c>
      <c r="I7339" t="s">
        <v>1751</v>
      </c>
      <c r="J7339" s="3">
        <v>2E-3</v>
      </c>
      <c r="K7339" s="3">
        <v>2E-3</v>
      </c>
      <c r="L7339" s="3">
        <v>2E-3</v>
      </c>
      <c r="M7339" s="3">
        <v>2E-3</v>
      </c>
      <c r="N7339" s="3">
        <v>2E-3</v>
      </c>
      <c r="O7339" s="3">
        <v>2E-3</v>
      </c>
      <c r="P7339" s="3">
        <v>2E-3</v>
      </c>
      <c r="Q7339" s="3">
        <v>3.0000000000000001E-3</v>
      </c>
      <c r="R7339" s="3">
        <v>3.0000000000000001E-3</v>
      </c>
      <c r="S7339" s="3">
        <v>4.0000000000000001E-3</v>
      </c>
      <c r="T7339" s="3">
        <v>5.0000000000000001E-3</v>
      </c>
      <c r="U7339" s="3">
        <v>6.0000000000000001E-3</v>
      </c>
      <c r="V7339" s="3">
        <v>8.0000000000000002E-3</v>
      </c>
      <c r="W7339" s="3">
        <v>0.02</v>
      </c>
      <c r="X7339" s="3">
        <v>0.109</v>
      </c>
      <c r="Y7339" s="3">
        <v>0.41</v>
      </c>
      <c r="Z7339" s="3">
        <v>0.46200000000000002</v>
      </c>
      <c r="AA7339" s="3">
        <v>0.496</v>
      </c>
      <c r="AB7339" s="3">
        <v>0.59599999999999997</v>
      </c>
      <c r="AC7339" s="3">
        <v>1.0189999999999999</v>
      </c>
      <c r="AD7339" s="3">
        <v>1.6739999999999999</v>
      </c>
      <c r="AE7339" s="3">
        <v>2.3740000000000001</v>
      </c>
      <c r="AF7339" s="3">
        <v>3.23</v>
      </c>
      <c r="AG7339" s="3">
        <v>4.2</v>
      </c>
      <c r="AH7339" s="3">
        <v>5.1050000000000004</v>
      </c>
      <c r="AI7339" s="3">
        <v>6.1059999999999999</v>
      </c>
      <c r="AJ7339" s="3">
        <v>7.2060000000000004</v>
      </c>
      <c r="AK7339" s="3">
        <v>8.0609999999999999</v>
      </c>
      <c r="AL7339" s="3">
        <v>9.6980000000000004</v>
      </c>
      <c r="AM7339" s="3">
        <v>10.638</v>
      </c>
      <c r="AN7339" s="3">
        <v>11.993</v>
      </c>
      <c r="AO7339" s="3">
        <v>14.452</v>
      </c>
      <c r="AP7339" s="3">
        <v>16.434000000000001</v>
      </c>
      <c r="AQ7339" s="3">
        <v>16.981000000000002</v>
      </c>
      <c r="AR7339" s="3">
        <v>17.294</v>
      </c>
      <c r="AS7339" s="3">
        <v>16.491</v>
      </c>
      <c r="AT7339" s="3">
        <v>20.420000000000002</v>
      </c>
      <c r="AU7339" s="3">
        <v>25.062000000000001</v>
      </c>
      <c r="AV7339" s="3">
        <v>28.937000000000001</v>
      </c>
      <c r="AW7339" s="3">
        <v>32.683</v>
      </c>
      <c r="AX7339" s="3">
        <v>36.113999999999997</v>
      </c>
      <c r="AY7339" s="3">
        <v>39.170999999999999</v>
      </c>
      <c r="AZ7339" s="3">
        <v>42.341999999999999</v>
      </c>
      <c r="BA7339">
        <v>45.581000000000003</v>
      </c>
      <c r="BB7339">
        <v>2016</v>
      </c>
    </row>
    <row r="7340" spans="1:54" hidden="1" x14ac:dyDescent="0.2">
      <c r="A7340">
        <v>366</v>
      </c>
      <c r="B7340" t="s">
        <v>385</v>
      </c>
      <c r="C7340" t="s">
        <v>344</v>
      </c>
      <c r="D7340" t="s">
        <v>144</v>
      </c>
      <c r="E7340" t="s">
        <v>342</v>
      </c>
      <c r="F7340" t="s">
        <v>343</v>
      </c>
      <c r="G7340" t="s">
        <v>223</v>
      </c>
      <c r="H7340" t="s">
        <v>222</v>
      </c>
      <c r="I7340" t="s">
        <v>310</v>
      </c>
      <c r="J7340" s="3">
        <v>1.1919999999999999</v>
      </c>
      <c r="K7340" s="3">
        <v>1.333</v>
      </c>
      <c r="L7340" s="3">
        <v>1.3720000000000001</v>
      </c>
      <c r="M7340" s="3">
        <v>1.325</v>
      </c>
      <c r="N7340" s="3">
        <v>1.296</v>
      </c>
      <c r="O7340" s="3">
        <v>1.3089999999999999</v>
      </c>
      <c r="P7340" s="3">
        <v>1.3360000000000001</v>
      </c>
      <c r="Q7340" s="3">
        <v>1.4690000000000001</v>
      </c>
      <c r="R7340" s="3">
        <v>1.7410000000000001</v>
      </c>
      <c r="S7340" s="3">
        <v>2.0339999999999998</v>
      </c>
      <c r="T7340" s="3">
        <v>0.53900000000000003</v>
      </c>
      <c r="U7340" s="3">
        <v>0.59399999999999997</v>
      </c>
      <c r="V7340" s="3">
        <v>0.55100000000000005</v>
      </c>
      <c r="W7340" s="3">
        <v>0.434</v>
      </c>
      <c r="X7340" s="3">
        <v>0.48799999999999999</v>
      </c>
      <c r="Y7340" s="3">
        <v>0.92700000000000005</v>
      </c>
      <c r="Z7340" s="3">
        <v>1.153</v>
      </c>
      <c r="AA7340" s="3">
        <v>1.2350000000000001</v>
      </c>
      <c r="AB7340" s="3">
        <v>1.4830000000000001</v>
      </c>
      <c r="AC7340" s="3">
        <v>1.222</v>
      </c>
      <c r="AD7340" s="3">
        <v>1.266</v>
      </c>
      <c r="AE7340" s="3">
        <v>1.0900000000000001</v>
      </c>
      <c r="AF7340" s="3">
        <v>1.3759999999999999</v>
      </c>
      <c r="AG7340" s="3">
        <v>1.615</v>
      </c>
      <c r="AH7340" s="3">
        <v>1.8680000000000001</v>
      </c>
      <c r="AI7340" s="3">
        <v>2.2349999999999999</v>
      </c>
      <c r="AJ7340" s="3">
        <v>2.6259999999999999</v>
      </c>
      <c r="AK7340" s="3">
        <v>2.9359999999999999</v>
      </c>
      <c r="AL7340" s="3">
        <v>3.5329999999999999</v>
      </c>
      <c r="AM7340" s="3">
        <v>3.8759999999999999</v>
      </c>
      <c r="AN7340" s="3">
        <v>4.3680000000000003</v>
      </c>
      <c r="AO7340" s="3">
        <v>4.4219999999999997</v>
      </c>
      <c r="AP7340" s="3">
        <v>4.9800000000000004</v>
      </c>
      <c r="AQ7340" s="3">
        <v>5.1459999999999999</v>
      </c>
      <c r="AR7340" s="3">
        <v>5.2409999999999997</v>
      </c>
      <c r="AS7340" s="3">
        <v>4.8259999999999996</v>
      </c>
      <c r="AT7340" s="3">
        <v>3.278</v>
      </c>
      <c r="AU7340" s="3">
        <v>3.347</v>
      </c>
      <c r="AV7340" s="3">
        <v>3.8570000000000002</v>
      </c>
      <c r="AW7340" s="3">
        <v>4.226</v>
      </c>
      <c r="AX7340" s="3">
        <v>4.4790000000000001</v>
      </c>
      <c r="AY7340" s="3">
        <v>4.7149999999999999</v>
      </c>
      <c r="AZ7340" s="3">
        <v>5.0060000000000002</v>
      </c>
      <c r="BA7340">
        <v>5.3250000000000002</v>
      </c>
      <c r="BB7340">
        <v>2016</v>
      </c>
    </row>
    <row r="7341" spans="1:54" hidden="1" x14ac:dyDescent="0.2">
      <c r="A7341">
        <v>366</v>
      </c>
      <c r="B7341" t="s">
        <v>385</v>
      </c>
      <c r="C7341" t="s">
        <v>213</v>
      </c>
      <c r="D7341" t="s">
        <v>144</v>
      </c>
      <c r="E7341" t="s">
        <v>342</v>
      </c>
      <c r="F7341" s="3" t="s">
        <v>341</v>
      </c>
      <c r="G7341" t="s">
        <v>323</v>
      </c>
      <c r="H7341" t="s">
        <v>222</v>
      </c>
      <c r="I7341" t="s">
        <v>310</v>
      </c>
      <c r="J7341">
        <v>2.0830000000000002</v>
      </c>
      <c r="K7341">
        <v>2.3210000000000002</v>
      </c>
      <c r="L7341">
        <v>2.31</v>
      </c>
      <c r="M7341">
        <v>2.278</v>
      </c>
      <c r="N7341">
        <v>2.2879999999999998</v>
      </c>
      <c r="O7341">
        <v>2.34</v>
      </c>
      <c r="P7341">
        <v>2.33</v>
      </c>
      <c r="Q7341">
        <v>2.1789999999999998</v>
      </c>
      <c r="R7341">
        <v>2.4990000000000001</v>
      </c>
      <c r="S7341">
        <v>2.6560000000000001</v>
      </c>
      <c r="T7341">
        <v>2.7130000000000001</v>
      </c>
      <c r="U7341">
        <v>2.4169999999999998</v>
      </c>
      <c r="V7341">
        <v>2.5680000000000001</v>
      </c>
      <c r="W7341">
        <v>2.5710000000000002</v>
      </c>
      <c r="X7341">
        <v>2.4420000000000002</v>
      </c>
      <c r="Y7341">
        <v>2.7749999999999999</v>
      </c>
      <c r="Z7341">
        <v>3.1419999999999999</v>
      </c>
      <c r="AA7341">
        <v>3.419</v>
      </c>
      <c r="AB7341">
        <v>3.5329999999999999</v>
      </c>
      <c r="AC7341">
        <v>3.5539999999999998</v>
      </c>
      <c r="AD7341">
        <v>3.6320000000000001</v>
      </c>
      <c r="AE7341">
        <v>3.8959999999999999</v>
      </c>
      <c r="AF7341">
        <v>4.1050000000000004</v>
      </c>
      <c r="AG7341">
        <v>4.4459999999999997</v>
      </c>
      <c r="AH7341">
        <v>4.9009999999999998</v>
      </c>
      <c r="AI7341">
        <v>5.3079999999999998</v>
      </c>
      <c r="AJ7341">
        <v>5.7869999999999999</v>
      </c>
      <c r="AK7341">
        <v>6.2439999999999998</v>
      </c>
      <c r="AL7341">
        <v>6.63</v>
      </c>
      <c r="AM7341">
        <v>6.8819999999999997</v>
      </c>
      <c r="AN7341">
        <v>7.3259999999999996</v>
      </c>
      <c r="AO7341">
        <v>7.9139999999999997</v>
      </c>
      <c r="AP7341">
        <v>8.2769999999999992</v>
      </c>
      <c r="AQ7341">
        <v>8.6579999999999995</v>
      </c>
      <c r="AR7341">
        <v>8.8350000000000009</v>
      </c>
      <c r="AS7341">
        <v>8.6989999999999998</v>
      </c>
      <c r="AT7341">
        <v>8.3569999999999993</v>
      </c>
      <c r="AU7341">
        <v>8.5079999999999991</v>
      </c>
      <c r="AV7341">
        <v>8.8219999999999992</v>
      </c>
      <c r="AW7341">
        <v>9.1969999999999992</v>
      </c>
      <c r="AX7341">
        <v>9.6379999999999999</v>
      </c>
      <c r="AY7341">
        <v>10.113</v>
      </c>
      <c r="AZ7341">
        <v>10.605</v>
      </c>
      <c r="BA7341">
        <v>11.113</v>
      </c>
      <c r="BB7341">
        <v>2016</v>
      </c>
    </row>
    <row r="7342" spans="1:54" hidden="1" x14ac:dyDescent="0.2">
      <c r="A7342">
        <v>366</v>
      </c>
      <c r="B7342" t="s">
        <v>385</v>
      </c>
      <c r="C7342" t="s">
        <v>340</v>
      </c>
      <c r="D7342" t="s">
        <v>144</v>
      </c>
      <c r="E7342" t="s">
        <v>339</v>
      </c>
      <c r="F7342" t="s">
        <v>338</v>
      </c>
      <c r="G7342" t="s">
        <v>295</v>
      </c>
      <c r="I7342" t="s">
        <v>337</v>
      </c>
      <c r="J7342" s="3">
        <v>3.5999999999999997E-2</v>
      </c>
      <c r="K7342" s="3">
        <v>0.04</v>
      </c>
      <c r="L7342" s="3">
        <v>4.2999999999999997E-2</v>
      </c>
      <c r="M7342" s="3">
        <v>4.3999999999999997E-2</v>
      </c>
      <c r="N7342" s="3">
        <v>4.4999999999999998E-2</v>
      </c>
      <c r="O7342" s="3">
        <v>4.4999999999999998E-2</v>
      </c>
      <c r="P7342" s="3">
        <v>4.8000000000000001E-2</v>
      </c>
      <c r="Q7342" s="3">
        <v>5.7000000000000002E-2</v>
      </c>
      <c r="R7342" s="3">
        <v>6.0999999999999999E-2</v>
      </c>
      <c r="S7342" s="3">
        <v>7.0000000000000007E-2</v>
      </c>
      <c r="T7342" s="3">
        <v>0.10199999999999999</v>
      </c>
      <c r="U7342" s="3">
        <v>0.13600000000000001</v>
      </c>
      <c r="V7342" s="3">
        <v>0.17799999999999999</v>
      </c>
      <c r="W7342" s="3">
        <v>0.436</v>
      </c>
      <c r="X7342" s="3">
        <v>2.61</v>
      </c>
      <c r="Y7342" s="3">
        <v>8.8670000000000009</v>
      </c>
      <c r="Z7342" s="3">
        <v>8.9789999999999992</v>
      </c>
      <c r="AA7342" s="3">
        <v>9.0030000000000001</v>
      </c>
      <c r="AB7342" s="3">
        <v>10.581</v>
      </c>
      <c r="AC7342" s="3">
        <v>18.265999999999998</v>
      </c>
      <c r="AD7342" s="3">
        <v>30.036000000000001</v>
      </c>
      <c r="AE7342" s="3">
        <v>40.61</v>
      </c>
      <c r="AF7342" s="3">
        <v>53.256</v>
      </c>
      <c r="AG7342" s="3">
        <v>65.207999999999998</v>
      </c>
      <c r="AH7342" s="3">
        <v>73.867999999999995</v>
      </c>
      <c r="AI7342" s="3">
        <v>84.204999999999998</v>
      </c>
      <c r="AJ7342" s="3">
        <v>93.960999999999999</v>
      </c>
      <c r="AK7342" s="3">
        <v>100</v>
      </c>
      <c r="AL7342" s="3">
        <v>115.52200000000001</v>
      </c>
      <c r="AM7342" s="3">
        <v>123.012</v>
      </c>
      <c r="AN7342" s="3">
        <v>131.86699999999999</v>
      </c>
      <c r="AO7342" s="3">
        <v>150.125</v>
      </c>
      <c r="AP7342" s="3">
        <v>166.22800000000001</v>
      </c>
      <c r="AQ7342" s="3">
        <v>166.87</v>
      </c>
      <c r="AR7342" s="3">
        <v>169.523</v>
      </c>
      <c r="AS7342" s="3">
        <v>165.95599999999999</v>
      </c>
      <c r="AT7342" s="3">
        <v>216.637</v>
      </c>
      <c r="AU7342" s="3">
        <v>265.87599999999998</v>
      </c>
      <c r="AV7342" s="3">
        <v>302.76600000000002</v>
      </c>
      <c r="AW7342" s="3">
        <v>335.14100000000002</v>
      </c>
      <c r="AX7342" s="3">
        <v>360.34199999999998</v>
      </c>
      <c r="AY7342" s="3">
        <v>379.55700000000002</v>
      </c>
      <c r="AZ7342" s="3">
        <v>397.995</v>
      </c>
      <c r="BA7342">
        <v>415.96199999999999</v>
      </c>
      <c r="BB7342">
        <v>2016</v>
      </c>
    </row>
    <row r="7343" spans="1:54" hidden="1" x14ac:dyDescent="0.2">
      <c r="A7343">
        <v>366</v>
      </c>
      <c r="B7343" t="s">
        <v>385</v>
      </c>
      <c r="C7343" t="s">
        <v>336</v>
      </c>
      <c r="D7343" t="s">
        <v>144</v>
      </c>
      <c r="E7343" t="s">
        <v>333</v>
      </c>
      <c r="F7343" t="s">
        <v>335</v>
      </c>
      <c r="G7343" t="s">
        <v>225</v>
      </c>
      <c r="H7343" t="s">
        <v>322</v>
      </c>
      <c r="I7343" t="s">
        <v>330</v>
      </c>
      <c r="J7343" s="3" t="s">
        <v>215</v>
      </c>
      <c r="K7343" s="3" t="s">
        <v>215</v>
      </c>
      <c r="L7343" s="3" t="s">
        <v>215</v>
      </c>
      <c r="M7343" s="3" t="s">
        <v>215</v>
      </c>
      <c r="N7343" s="3" t="s">
        <v>215</v>
      </c>
      <c r="O7343" s="3" t="s">
        <v>215</v>
      </c>
      <c r="P7343" s="3" t="s">
        <v>215</v>
      </c>
      <c r="Q7343" s="3" t="s">
        <v>215</v>
      </c>
      <c r="R7343" s="3" t="s">
        <v>215</v>
      </c>
      <c r="S7343" s="3" t="s">
        <v>215</v>
      </c>
      <c r="T7343" s="3">
        <v>12504.588</v>
      </c>
      <c r="U7343" s="3">
        <v>10620.129000000001</v>
      </c>
      <c r="V7343" s="3">
        <v>10904.44</v>
      </c>
      <c r="W7343" s="3">
        <v>10507.790999999999</v>
      </c>
      <c r="X7343" s="3">
        <v>9656.8070000000007</v>
      </c>
      <c r="Y7343" s="3">
        <v>10590.465</v>
      </c>
      <c r="Z7343" s="3">
        <v>11637.045</v>
      </c>
      <c r="AA7343" s="3">
        <v>12269.521000000001</v>
      </c>
      <c r="AB7343" s="3">
        <v>12390.466</v>
      </c>
      <c r="AC7343" s="3">
        <v>12099.77</v>
      </c>
      <c r="AD7343" s="3">
        <v>11943.588</v>
      </c>
      <c r="AE7343" s="3">
        <v>12346.696</v>
      </c>
      <c r="AF7343" s="3">
        <v>12656.258</v>
      </c>
      <c r="AG7343" s="3">
        <v>13306.412</v>
      </c>
      <c r="AH7343" s="3">
        <v>14023.816000000001</v>
      </c>
      <c r="AI7343" s="3">
        <v>14544.96</v>
      </c>
      <c r="AJ7343" s="3">
        <v>15209.447</v>
      </c>
      <c r="AK7343" s="3">
        <v>15805.891</v>
      </c>
      <c r="AL7343" s="3">
        <v>16236.261</v>
      </c>
      <c r="AM7343" s="3">
        <v>16499.873</v>
      </c>
      <c r="AN7343" s="3">
        <v>17122.221000000001</v>
      </c>
      <c r="AO7343" s="3">
        <v>17829.976999999999</v>
      </c>
      <c r="AP7343" s="3">
        <v>18252.422999999999</v>
      </c>
      <c r="AQ7343" s="3">
        <v>18494.286</v>
      </c>
      <c r="AR7343" s="3">
        <v>18257.521000000001</v>
      </c>
      <c r="AS7343" s="3">
        <v>17515.988000000001</v>
      </c>
      <c r="AT7343" s="3">
        <v>16397.991999999998</v>
      </c>
      <c r="AU7343" s="3">
        <v>16183.254999999999</v>
      </c>
      <c r="AV7343" s="3">
        <v>16193.62</v>
      </c>
      <c r="AW7343" s="3">
        <v>16327.499</v>
      </c>
      <c r="AX7343" s="3">
        <v>16580.762999999999</v>
      </c>
      <c r="AY7343" s="3">
        <v>16871.392</v>
      </c>
      <c r="AZ7343" s="3">
        <v>17185.917000000001</v>
      </c>
      <c r="BA7343">
        <v>17491.595000000001</v>
      </c>
      <c r="BB7343">
        <v>2016</v>
      </c>
    </row>
    <row r="7344" spans="1:54" hidden="1" x14ac:dyDescent="0.2">
      <c r="A7344">
        <v>366</v>
      </c>
      <c r="B7344" t="s">
        <v>385</v>
      </c>
      <c r="C7344" t="s">
        <v>334</v>
      </c>
      <c r="D7344" t="s">
        <v>144</v>
      </c>
      <c r="E7344" t="s">
        <v>333</v>
      </c>
      <c r="F7344" t="s">
        <v>332</v>
      </c>
      <c r="G7344" t="s">
        <v>331</v>
      </c>
      <c r="H7344" t="s">
        <v>322</v>
      </c>
      <c r="I7344" t="s">
        <v>330</v>
      </c>
      <c r="J7344" s="3" t="s">
        <v>215</v>
      </c>
      <c r="K7344" s="3" t="s">
        <v>215</v>
      </c>
      <c r="L7344" s="3" t="s">
        <v>215</v>
      </c>
      <c r="M7344" s="3" t="s">
        <v>215</v>
      </c>
      <c r="N7344" s="3" t="s">
        <v>215</v>
      </c>
      <c r="O7344" s="3" t="s">
        <v>215</v>
      </c>
      <c r="P7344" s="3" t="s">
        <v>215</v>
      </c>
      <c r="Q7344" s="3" t="s">
        <v>215</v>
      </c>
      <c r="R7344" s="3" t="s">
        <v>215</v>
      </c>
      <c r="S7344" s="3" t="s">
        <v>215</v>
      </c>
      <c r="T7344" s="3">
        <v>10280.261</v>
      </c>
      <c r="U7344" s="3">
        <v>8731.0120000000006</v>
      </c>
      <c r="V7344" s="3">
        <v>8964.7489999999998</v>
      </c>
      <c r="W7344" s="3">
        <v>8638.6560000000009</v>
      </c>
      <c r="X7344" s="3">
        <v>7939.0460000000003</v>
      </c>
      <c r="Y7344" s="3">
        <v>8706.6239999999998</v>
      </c>
      <c r="Z7344" s="3">
        <v>9567.0370000000003</v>
      </c>
      <c r="AA7344" s="3">
        <v>10087.009</v>
      </c>
      <c r="AB7344" s="3">
        <v>10186.44</v>
      </c>
      <c r="AC7344" s="3">
        <v>9947.4529999999995</v>
      </c>
      <c r="AD7344" s="3">
        <v>9819.0519999999997</v>
      </c>
      <c r="AE7344" s="3">
        <v>10150.455</v>
      </c>
      <c r="AF7344" s="3">
        <v>10404.953</v>
      </c>
      <c r="AG7344" s="3">
        <v>10939.456</v>
      </c>
      <c r="AH7344" s="3">
        <v>11529.246999999999</v>
      </c>
      <c r="AI7344" s="3">
        <v>11957.69</v>
      </c>
      <c r="AJ7344" s="3">
        <v>12503.977999999999</v>
      </c>
      <c r="AK7344" s="3">
        <v>12994.325000000001</v>
      </c>
      <c r="AL7344" s="3">
        <v>13348.141</v>
      </c>
      <c r="AM7344" s="3">
        <v>13564.861999999999</v>
      </c>
      <c r="AN7344" s="3">
        <v>14076.505999999999</v>
      </c>
      <c r="AO7344" s="3">
        <v>14658.366</v>
      </c>
      <c r="AP7344" s="3">
        <v>15005.666999999999</v>
      </c>
      <c r="AQ7344" s="3">
        <v>15204.507</v>
      </c>
      <c r="AR7344" s="3">
        <v>15009.858</v>
      </c>
      <c r="AS7344" s="3">
        <v>14400.228999999999</v>
      </c>
      <c r="AT7344" s="3">
        <v>13481.102999999999</v>
      </c>
      <c r="AU7344" s="3">
        <v>13304.564</v>
      </c>
      <c r="AV7344" s="3">
        <v>13313.085999999999</v>
      </c>
      <c r="AW7344" s="3">
        <v>13423.15</v>
      </c>
      <c r="AX7344" s="3">
        <v>13631.362999999999</v>
      </c>
      <c r="AY7344" s="3">
        <v>13870.295</v>
      </c>
      <c r="AZ7344" s="3">
        <v>14128.870999999999</v>
      </c>
      <c r="BA7344">
        <v>14380.175999999999</v>
      </c>
      <c r="BB7344">
        <v>2016</v>
      </c>
    </row>
    <row r="7345" spans="1:54" hidden="1" x14ac:dyDescent="0.2">
      <c r="A7345">
        <v>366</v>
      </c>
      <c r="B7345" t="s">
        <v>385</v>
      </c>
      <c r="C7345" t="s">
        <v>329</v>
      </c>
      <c r="D7345" t="s">
        <v>144</v>
      </c>
      <c r="E7345" t="s">
        <v>325</v>
      </c>
      <c r="F7345" t="s">
        <v>328</v>
      </c>
      <c r="G7345" t="s">
        <v>225</v>
      </c>
      <c r="H7345" t="s">
        <v>322</v>
      </c>
      <c r="I7345" t="s">
        <v>321</v>
      </c>
      <c r="J7345" s="3" t="s">
        <v>215</v>
      </c>
      <c r="K7345" s="3" t="s">
        <v>215</v>
      </c>
      <c r="L7345" s="3" t="s">
        <v>215</v>
      </c>
      <c r="M7345" s="3" t="s">
        <v>215</v>
      </c>
      <c r="N7345" s="3" t="s">
        <v>215</v>
      </c>
      <c r="O7345" s="3" t="s">
        <v>215</v>
      </c>
      <c r="P7345" s="3" t="s">
        <v>215</v>
      </c>
      <c r="Q7345" s="3" t="s">
        <v>215</v>
      </c>
      <c r="R7345" s="3" t="s">
        <v>215</v>
      </c>
      <c r="S7345" s="3" t="s">
        <v>215</v>
      </c>
      <c r="T7345" s="3">
        <v>12.725</v>
      </c>
      <c r="U7345" s="3">
        <v>14.475</v>
      </c>
      <c r="V7345" s="3">
        <v>19.364999999999998</v>
      </c>
      <c r="W7345" s="3">
        <v>45.835999999999999</v>
      </c>
      <c r="X7345" s="3">
        <v>252.077</v>
      </c>
      <c r="Y7345" s="3">
        <v>939.00599999999997</v>
      </c>
      <c r="Z7345" s="3">
        <v>1044.92</v>
      </c>
      <c r="AA7345" s="3">
        <v>1104.586</v>
      </c>
      <c r="AB7345" s="3">
        <v>1310.9770000000001</v>
      </c>
      <c r="AC7345" s="3">
        <v>2210.11</v>
      </c>
      <c r="AD7345" s="3">
        <v>3587.3879999999999</v>
      </c>
      <c r="AE7345" s="3">
        <v>5014.0190000000002</v>
      </c>
      <c r="AF7345" s="3">
        <v>6740.19</v>
      </c>
      <c r="AG7345" s="3">
        <v>8676.8189999999995</v>
      </c>
      <c r="AH7345" s="3">
        <v>10359.151</v>
      </c>
      <c r="AI7345" s="3">
        <v>12247.519</v>
      </c>
      <c r="AJ7345" s="3">
        <v>14290.973</v>
      </c>
      <c r="AK7345" s="3">
        <v>15805.891</v>
      </c>
      <c r="AL7345" s="3">
        <v>18756.437999999998</v>
      </c>
      <c r="AM7345" s="3">
        <v>20296.794999999998</v>
      </c>
      <c r="AN7345" s="3">
        <v>22578.488000000001</v>
      </c>
      <c r="AO7345" s="3">
        <v>26767.204000000002</v>
      </c>
      <c r="AP7345" s="3">
        <v>30340.698</v>
      </c>
      <c r="AQ7345" s="3">
        <v>30861.473999999998</v>
      </c>
      <c r="AR7345" s="3">
        <v>30950.71</v>
      </c>
      <c r="AS7345" s="3">
        <v>29068.891</v>
      </c>
      <c r="AT7345" s="3">
        <v>35524.178</v>
      </c>
      <c r="AU7345" s="3">
        <v>43027.466</v>
      </c>
      <c r="AV7345" s="3">
        <v>49028.785000000003</v>
      </c>
      <c r="AW7345" s="3">
        <v>54720.137999999999</v>
      </c>
      <c r="AX7345" s="3">
        <v>59747.411999999997</v>
      </c>
      <c r="AY7345" s="3">
        <v>64036.612999999998</v>
      </c>
      <c r="AZ7345" s="3">
        <v>68399.171000000002</v>
      </c>
      <c r="BA7345">
        <v>72758.423999999999</v>
      </c>
      <c r="BB7345">
        <v>2016</v>
      </c>
    </row>
    <row r="7346" spans="1:54" hidden="1" x14ac:dyDescent="0.2">
      <c r="A7346">
        <v>366</v>
      </c>
      <c r="B7346" t="s">
        <v>385</v>
      </c>
      <c r="C7346" t="s">
        <v>327</v>
      </c>
      <c r="D7346" t="s">
        <v>144</v>
      </c>
      <c r="E7346" t="s">
        <v>325</v>
      </c>
      <c r="F7346" t="s">
        <v>326</v>
      </c>
      <c r="G7346" t="s">
        <v>223</v>
      </c>
      <c r="H7346" t="s">
        <v>322</v>
      </c>
      <c r="I7346" t="s">
        <v>321</v>
      </c>
      <c r="J7346" s="3" t="s">
        <v>215</v>
      </c>
      <c r="K7346" s="3" t="s">
        <v>215</v>
      </c>
      <c r="L7346" s="3" t="s">
        <v>215</v>
      </c>
      <c r="M7346" s="3" t="s">
        <v>215</v>
      </c>
      <c r="N7346" s="3" t="s">
        <v>215</v>
      </c>
      <c r="O7346" s="3" t="s">
        <v>215</v>
      </c>
      <c r="P7346" s="3" t="s">
        <v>215</v>
      </c>
      <c r="Q7346" s="3" t="s">
        <v>215</v>
      </c>
      <c r="R7346" s="3" t="s">
        <v>215</v>
      </c>
      <c r="S7346" s="3" t="s">
        <v>215</v>
      </c>
      <c r="T7346" s="3">
        <v>1320.1959999999999</v>
      </c>
      <c r="U7346" s="3">
        <v>1434.4559999999999</v>
      </c>
      <c r="V7346" s="3">
        <v>1313.625</v>
      </c>
      <c r="W7346" s="3">
        <v>1020.848</v>
      </c>
      <c r="X7346" s="3">
        <v>1133.1279999999999</v>
      </c>
      <c r="Y7346" s="3">
        <v>2120.7449999999999</v>
      </c>
      <c r="Z7346" s="3">
        <v>2605.6669999999999</v>
      </c>
      <c r="AA7346" s="3">
        <v>2750.6950000000002</v>
      </c>
      <c r="AB7346" s="3">
        <v>3264.3319999999999</v>
      </c>
      <c r="AC7346" s="3">
        <v>2649.7440000000001</v>
      </c>
      <c r="AD7346" s="3">
        <v>2712.6</v>
      </c>
      <c r="AE7346" s="3">
        <v>2301.9279999999999</v>
      </c>
      <c r="AF7346" s="3">
        <v>2872.1379999999999</v>
      </c>
      <c r="AG7346" s="3">
        <v>3335.527</v>
      </c>
      <c r="AH7346" s="3">
        <v>3789.587</v>
      </c>
      <c r="AI7346" s="3">
        <v>4483.5339999999997</v>
      </c>
      <c r="AJ7346" s="3">
        <v>5208.5550000000003</v>
      </c>
      <c r="AK7346" s="3">
        <v>5758.0659999999998</v>
      </c>
      <c r="AL7346" s="3">
        <v>6832.9470000000001</v>
      </c>
      <c r="AM7346" s="3">
        <v>7394.0969999999998</v>
      </c>
      <c r="AN7346" s="3">
        <v>8224.0660000000007</v>
      </c>
      <c r="AO7346" s="3">
        <v>8190.6989999999996</v>
      </c>
      <c r="AP7346" s="3">
        <v>9194.1509999999998</v>
      </c>
      <c r="AQ7346" s="3">
        <v>9351.9619999999995</v>
      </c>
      <c r="AR7346" s="3">
        <v>9379.0030000000006</v>
      </c>
      <c r="AS7346" s="3">
        <v>8507.9680000000008</v>
      </c>
      <c r="AT7346" s="3">
        <v>5703.3689999999997</v>
      </c>
      <c r="AU7346" s="3">
        <v>5746.4489999999996</v>
      </c>
      <c r="AV7346" s="3">
        <v>6534.366</v>
      </c>
      <c r="AW7346" s="3">
        <v>7076.16</v>
      </c>
      <c r="AX7346" s="3">
        <v>7410.61</v>
      </c>
      <c r="AY7346" s="3">
        <v>7708.4030000000002</v>
      </c>
      <c r="AZ7346" s="3">
        <v>8086.9359999999997</v>
      </c>
      <c r="BA7346">
        <v>8499.777</v>
      </c>
      <c r="BB7346">
        <v>2016</v>
      </c>
    </row>
    <row r="7347" spans="1:54" hidden="1" x14ac:dyDescent="0.2">
      <c r="A7347">
        <v>366</v>
      </c>
      <c r="B7347" t="s">
        <v>385</v>
      </c>
      <c r="C7347" t="s">
        <v>212</v>
      </c>
      <c r="D7347" t="s">
        <v>144</v>
      </c>
      <c r="E7347" t="s">
        <v>325</v>
      </c>
      <c r="F7347" t="s">
        <v>324</v>
      </c>
      <c r="G7347" t="s">
        <v>323</v>
      </c>
      <c r="H7347" t="s">
        <v>322</v>
      </c>
      <c r="I7347" t="s">
        <v>321</v>
      </c>
      <c r="J7347" s="3" t="s">
        <v>215</v>
      </c>
      <c r="K7347" s="3" t="s">
        <v>215</v>
      </c>
      <c r="L7347" s="3" t="s">
        <v>215</v>
      </c>
      <c r="M7347" s="3" t="s">
        <v>215</v>
      </c>
      <c r="N7347" s="3" t="s">
        <v>215</v>
      </c>
      <c r="O7347" s="3" t="s">
        <v>215</v>
      </c>
      <c r="P7347" s="3" t="s">
        <v>215</v>
      </c>
      <c r="Q7347" s="3" t="s">
        <v>215</v>
      </c>
      <c r="R7347" s="3" t="s">
        <v>215</v>
      </c>
      <c r="S7347" s="3" t="s">
        <v>215</v>
      </c>
      <c r="T7347" s="3">
        <v>6644.4740000000002</v>
      </c>
      <c r="U7347" s="3">
        <v>5830.973</v>
      </c>
      <c r="V7347" s="3">
        <v>6123.5640000000003</v>
      </c>
      <c r="W7347" s="3">
        <v>6041.1959999999999</v>
      </c>
      <c r="X7347" s="3">
        <v>5670.1109999999999</v>
      </c>
      <c r="Y7347" s="3">
        <v>6348.0050000000001</v>
      </c>
      <c r="Z7347" s="3">
        <v>7102.6390000000001</v>
      </c>
      <c r="AA7347" s="3">
        <v>7616.8890000000001</v>
      </c>
      <c r="AB7347" s="3">
        <v>7775.4350000000004</v>
      </c>
      <c r="AC7347" s="3">
        <v>7709.2179999999998</v>
      </c>
      <c r="AD7347" s="3">
        <v>7782.85</v>
      </c>
      <c r="AE7347" s="3">
        <v>8228.89</v>
      </c>
      <c r="AF7347" s="3">
        <v>8564.7049999999999</v>
      </c>
      <c r="AG7347" s="3">
        <v>9184.2250000000004</v>
      </c>
      <c r="AH7347" s="3">
        <v>9945.5589999999993</v>
      </c>
      <c r="AI7347" s="3">
        <v>10647.018</v>
      </c>
      <c r="AJ7347" s="3">
        <v>11475.528</v>
      </c>
      <c r="AK7347" s="3">
        <v>12242.877</v>
      </c>
      <c r="AL7347" s="3">
        <v>12822.932000000001</v>
      </c>
      <c r="AM7347" s="3">
        <v>13130.084999999999</v>
      </c>
      <c r="AN7347" s="3">
        <v>13791.802</v>
      </c>
      <c r="AO7347" s="3">
        <v>14658.366</v>
      </c>
      <c r="AP7347" s="3">
        <v>15282.087</v>
      </c>
      <c r="AQ7347" s="3">
        <v>15734.654</v>
      </c>
      <c r="AR7347" s="3">
        <v>15812.004000000001</v>
      </c>
      <c r="AS7347" s="3">
        <v>15334.282999999999</v>
      </c>
      <c r="AT7347" s="3">
        <v>14538.699000000001</v>
      </c>
      <c r="AU7347" s="3">
        <v>14606.49</v>
      </c>
      <c r="AV7347" s="3">
        <v>14947.922</v>
      </c>
      <c r="AW7347" s="3">
        <v>15398.366</v>
      </c>
      <c r="AX7347" s="3">
        <v>15944.466</v>
      </c>
      <c r="AY7347" s="3">
        <v>16533.134999999998</v>
      </c>
      <c r="AZ7347" s="3">
        <v>17130.535</v>
      </c>
      <c r="BA7347">
        <v>17738.574000000001</v>
      </c>
      <c r="BB7347">
        <v>2016</v>
      </c>
    </row>
    <row r="7348" spans="1:54" hidden="1" x14ac:dyDescent="0.2">
      <c r="A7348">
        <v>366</v>
      </c>
      <c r="B7348" t="s">
        <v>385</v>
      </c>
      <c r="C7348" t="s">
        <v>320</v>
      </c>
      <c r="D7348" t="s">
        <v>144</v>
      </c>
      <c r="E7348" t="s">
        <v>319</v>
      </c>
      <c r="F7348" t="s">
        <v>318</v>
      </c>
      <c r="G7348" t="s">
        <v>243</v>
      </c>
    </row>
    <row r="7349" spans="1:54" hidden="1" x14ac:dyDescent="0.2">
      <c r="A7349">
        <v>366</v>
      </c>
      <c r="B7349" t="s">
        <v>385</v>
      </c>
      <c r="C7349" t="s">
        <v>317</v>
      </c>
      <c r="D7349" t="s">
        <v>144</v>
      </c>
      <c r="E7349" t="s">
        <v>316</v>
      </c>
      <c r="F7349" t="s">
        <v>315</v>
      </c>
      <c r="G7349" t="s">
        <v>288</v>
      </c>
      <c r="I7349" t="s">
        <v>310</v>
      </c>
      <c r="J7349" s="3">
        <v>1.6E-2</v>
      </c>
      <c r="K7349" s="3">
        <v>1.6E-2</v>
      </c>
      <c r="L7349" s="3">
        <v>1.4999999999999999E-2</v>
      </c>
      <c r="M7349" s="3">
        <v>1.4E-2</v>
      </c>
      <c r="N7349" s="3">
        <v>1.2999999999999999E-2</v>
      </c>
      <c r="O7349" s="3">
        <v>1.2E-2</v>
      </c>
      <c r="P7349" s="3">
        <v>1.0999999999999999E-2</v>
      </c>
      <c r="Q7349" s="3">
        <v>0.01</v>
      </c>
      <c r="R7349" s="3">
        <v>1.0999999999999999E-2</v>
      </c>
      <c r="S7349" s="3">
        <v>1.0999999999999999E-2</v>
      </c>
      <c r="T7349" s="3">
        <v>0.01</v>
      </c>
      <c r="U7349" s="3">
        <v>8.0000000000000002E-3</v>
      </c>
      <c r="V7349" s="3">
        <v>8.0000000000000002E-3</v>
      </c>
      <c r="W7349" s="3">
        <v>7.0000000000000001E-3</v>
      </c>
      <c r="X7349" s="3">
        <v>7.0000000000000001E-3</v>
      </c>
      <c r="Y7349" s="3">
        <v>7.0000000000000001E-3</v>
      </c>
      <c r="Z7349" s="3">
        <v>8.0000000000000002E-3</v>
      </c>
      <c r="AA7349" s="3">
        <v>8.0000000000000002E-3</v>
      </c>
      <c r="AB7349" s="3">
        <v>8.0000000000000002E-3</v>
      </c>
      <c r="AC7349" s="3">
        <v>8.0000000000000002E-3</v>
      </c>
      <c r="AD7349" s="3">
        <v>7.0000000000000001E-3</v>
      </c>
      <c r="AE7349" s="3">
        <v>7.0000000000000001E-3</v>
      </c>
      <c r="AF7349" s="3">
        <v>8.0000000000000002E-3</v>
      </c>
      <c r="AG7349" s="3">
        <v>8.0000000000000002E-3</v>
      </c>
      <c r="AH7349" s="3">
        <v>8.0000000000000002E-3</v>
      </c>
      <c r="AI7349" s="3">
        <v>8.0000000000000002E-3</v>
      </c>
      <c r="AJ7349" s="3">
        <v>8.0000000000000002E-3</v>
      </c>
      <c r="AK7349" s="3">
        <v>8.0000000000000002E-3</v>
      </c>
      <c r="AL7349" s="3">
        <v>8.0000000000000002E-3</v>
      </c>
      <c r="AM7349" s="3">
        <v>8.0000000000000002E-3</v>
      </c>
      <c r="AN7349" s="3">
        <v>8.0000000000000002E-3</v>
      </c>
      <c r="AO7349" s="3">
        <v>8.0000000000000002E-3</v>
      </c>
      <c r="AP7349" s="3">
        <v>8.0000000000000002E-3</v>
      </c>
      <c r="AQ7349" s="3">
        <v>8.0000000000000002E-3</v>
      </c>
      <c r="AR7349" s="3">
        <v>8.0000000000000002E-3</v>
      </c>
      <c r="AS7349" s="3">
        <v>8.0000000000000002E-3</v>
      </c>
      <c r="AT7349" s="3">
        <v>7.0000000000000001E-3</v>
      </c>
      <c r="AU7349" s="3">
        <v>7.0000000000000001E-3</v>
      </c>
      <c r="AV7349" s="3">
        <v>7.0000000000000001E-3</v>
      </c>
      <c r="AW7349" s="3">
        <v>6.0000000000000001E-3</v>
      </c>
      <c r="AX7349" s="3">
        <v>6.0000000000000001E-3</v>
      </c>
      <c r="AY7349" s="3">
        <v>6.0000000000000001E-3</v>
      </c>
      <c r="AZ7349" s="3">
        <v>6.0000000000000001E-3</v>
      </c>
      <c r="BA7349">
        <v>6.0000000000000001E-3</v>
      </c>
      <c r="BB7349">
        <v>2016</v>
      </c>
    </row>
    <row r="7350" spans="1:54" hidden="1" x14ac:dyDescent="0.2">
      <c r="A7350">
        <v>366</v>
      </c>
      <c r="B7350" t="s">
        <v>385</v>
      </c>
      <c r="C7350" t="s">
        <v>314</v>
      </c>
      <c r="D7350" t="s">
        <v>144</v>
      </c>
      <c r="E7350" t="s">
        <v>313</v>
      </c>
      <c r="F7350" t="s">
        <v>312</v>
      </c>
      <c r="G7350" t="s">
        <v>311</v>
      </c>
      <c r="I7350" t="s">
        <v>310</v>
      </c>
      <c r="J7350" s="3">
        <v>1E-3</v>
      </c>
      <c r="K7350" s="3">
        <v>1E-3</v>
      </c>
      <c r="L7350" s="3">
        <v>1E-3</v>
      </c>
      <c r="M7350" s="3">
        <v>1E-3</v>
      </c>
      <c r="N7350" s="3">
        <v>1E-3</v>
      </c>
      <c r="O7350" s="3">
        <v>1E-3</v>
      </c>
      <c r="P7350" s="3">
        <v>1E-3</v>
      </c>
      <c r="Q7350" s="3">
        <v>1E-3</v>
      </c>
      <c r="R7350" s="3">
        <v>1E-3</v>
      </c>
      <c r="S7350" s="3">
        <v>1E-3</v>
      </c>
      <c r="T7350" s="3">
        <v>2E-3</v>
      </c>
      <c r="U7350" s="3">
        <v>2E-3</v>
      </c>
      <c r="V7350" s="3">
        <v>3.0000000000000001E-3</v>
      </c>
      <c r="W7350" s="3">
        <v>8.0000000000000002E-3</v>
      </c>
      <c r="X7350" s="3">
        <v>4.3999999999999997E-2</v>
      </c>
      <c r="Y7350" s="3">
        <v>0.14799999999999999</v>
      </c>
      <c r="Z7350" s="3">
        <v>0.14699999999999999</v>
      </c>
      <c r="AA7350" s="3">
        <v>0.14499999999999999</v>
      </c>
      <c r="AB7350" s="3">
        <v>0.16900000000000001</v>
      </c>
      <c r="AC7350" s="3">
        <v>0.28699999999999998</v>
      </c>
      <c r="AD7350" s="3">
        <v>0.46100000000000002</v>
      </c>
      <c r="AE7350" s="3">
        <v>0.60899999999999999</v>
      </c>
      <c r="AF7350" s="3">
        <v>0.78700000000000003</v>
      </c>
      <c r="AG7350" s="3">
        <v>0.94499999999999995</v>
      </c>
      <c r="AH7350" s="3">
        <v>1.042</v>
      </c>
      <c r="AI7350" s="3">
        <v>1.1499999999999999</v>
      </c>
      <c r="AJ7350" s="3">
        <v>1.2450000000000001</v>
      </c>
      <c r="AK7350" s="3">
        <v>1.2909999999999999</v>
      </c>
      <c r="AL7350" s="3">
        <v>1.4630000000000001</v>
      </c>
      <c r="AM7350" s="3">
        <v>1.546</v>
      </c>
      <c r="AN7350" s="3">
        <v>1.637</v>
      </c>
      <c r="AO7350" s="3">
        <v>1.8260000000000001</v>
      </c>
      <c r="AP7350" s="3">
        <v>1.9850000000000001</v>
      </c>
      <c r="AQ7350" s="3">
        <v>1.9610000000000001</v>
      </c>
      <c r="AR7350" s="3">
        <v>1.9570000000000001</v>
      </c>
      <c r="AS7350" s="3">
        <v>1.8959999999999999</v>
      </c>
      <c r="AT7350" s="3">
        <v>2.4430000000000001</v>
      </c>
      <c r="AU7350" s="3">
        <v>2.9460000000000002</v>
      </c>
      <c r="AV7350" s="3">
        <v>3.28</v>
      </c>
      <c r="AW7350" s="3">
        <v>3.5539999999999998</v>
      </c>
      <c r="AX7350" s="3">
        <v>3.7469999999999999</v>
      </c>
      <c r="AY7350" s="3">
        <v>3.8730000000000002</v>
      </c>
      <c r="AZ7350" s="3">
        <v>3.9929999999999999</v>
      </c>
      <c r="BA7350">
        <v>4.1020000000000003</v>
      </c>
      <c r="BB7350">
        <v>2016</v>
      </c>
    </row>
    <row r="7351" spans="1:54" hidden="1" x14ac:dyDescent="0.2">
      <c r="A7351">
        <v>366</v>
      </c>
      <c r="B7351" t="s">
        <v>385</v>
      </c>
      <c r="C7351" t="s">
        <v>309</v>
      </c>
      <c r="D7351" t="s">
        <v>144</v>
      </c>
      <c r="E7351" t="s">
        <v>308</v>
      </c>
      <c r="F7351" t="s">
        <v>307</v>
      </c>
      <c r="G7351" t="s">
        <v>217</v>
      </c>
      <c r="I7351" t="s">
        <v>1751</v>
      </c>
      <c r="J7351" s="3" t="s">
        <v>215</v>
      </c>
      <c r="K7351" s="3" t="s">
        <v>215</v>
      </c>
      <c r="L7351" s="3" t="s">
        <v>215</v>
      </c>
      <c r="M7351" s="3" t="s">
        <v>215</v>
      </c>
      <c r="N7351" s="3" t="s">
        <v>215</v>
      </c>
      <c r="O7351" s="3" t="s">
        <v>215</v>
      </c>
      <c r="P7351" s="3" t="s">
        <v>215</v>
      </c>
      <c r="Q7351" s="3" t="s">
        <v>215</v>
      </c>
      <c r="R7351" s="3" t="s">
        <v>215</v>
      </c>
      <c r="S7351" s="3" t="s">
        <v>215</v>
      </c>
      <c r="T7351" s="3" t="s">
        <v>215</v>
      </c>
      <c r="U7351" s="3">
        <v>0.55200000000000005</v>
      </c>
      <c r="V7351" s="3">
        <v>1.2729999999999999</v>
      </c>
      <c r="W7351" s="3">
        <v>1.839</v>
      </c>
      <c r="X7351" s="3">
        <v>19.890999999999998</v>
      </c>
      <c r="Y7351" s="3">
        <v>23.683</v>
      </c>
      <c r="Z7351" s="3">
        <v>26.789000000000001</v>
      </c>
      <c r="AA7351" s="3">
        <v>27.138999999999999</v>
      </c>
      <c r="AB7351" s="3">
        <v>24.2</v>
      </c>
      <c r="AC7351" s="3">
        <v>22.206</v>
      </c>
      <c r="AD7351" s="3">
        <v>17.678999999999998</v>
      </c>
      <c r="AE7351" s="3">
        <v>22.34</v>
      </c>
      <c r="AF7351" s="3">
        <v>27.076000000000001</v>
      </c>
      <c r="AG7351" s="3">
        <v>26.939</v>
      </c>
      <c r="AH7351" s="3">
        <v>27.224</v>
      </c>
      <c r="AI7351" s="3">
        <v>27.523</v>
      </c>
      <c r="AJ7351" s="3">
        <v>20.960999999999999</v>
      </c>
      <c r="AK7351" s="3">
        <v>42.305</v>
      </c>
      <c r="AL7351" s="3">
        <v>45.463000000000001</v>
      </c>
      <c r="AM7351" s="3">
        <v>47.084000000000003</v>
      </c>
      <c r="AN7351" s="3">
        <v>37.539000000000001</v>
      </c>
      <c r="AO7351" s="3">
        <v>54.311</v>
      </c>
      <c r="AP7351" s="3">
        <v>57.506999999999998</v>
      </c>
      <c r="AQ7351" s="3">
        <v>66.322000000000003</v>
      </c>
      <c r="AR7351" s="3">
        <v>73.037000000000006</v>
      </c>
      <c r="AS7351" s="3">
        <v>69.861000000000004</v>
      </c>
      <c r="AT7351" s="3">
        <v>60.612000000000002</v>
      </c>
      <c r="AU7351" s="3">
        <v>45.222000000000001</v>
      </c>
      <c r="AV7351" s="3">
        <v>48.65</v>
      </c>
      <c r="AW7351" s="3">
        <v>49.82</v>
      </c>
      <c r="AX7351" s="3">
        <v>49.87</v>
      </c>
      <c r="AY7351" s="3">
        <v>49.884</v>
      </c>
      <c r="AZ7351" s="3">
        <v>51.265000000000001</v>
      </c>
      <c r="BA7351">
        <v>52.655999999999999</v>
      </c>
      <c r="BB7351">
        <v>2016</v>
      </c>
    </row>
    <row r="7352" spans="1:54" hidden="1" x14ac:dyDescent="0.2">
      <c r="A7352">
        <v>366</v>
      </c>
      <c r="B7352" t="s">
        <v>385</v>
      </c>
      <c r="C7352" t="s">
        <v>306</v>
      </c>
      <c r="D7352" t="s">
        <v>144</v>
      </c>
      <c r="E7352" t="s">
        <v>305</v>
      </c>
      <c r="F7352" t="s">
        <v>304</v>
      </c>
      <c r="G7352" t="s">
        <v>217</v>
      </c>
      <c r="I7352" t="s">
        <v>1751</v>
      </c>
      <c r="J7352" s="3" t="s">
        <v>215</v>
      </c>
      <c r="K7352" s="3" t="s">
        <v>215</v>
      </c>
      <c r="L7352" s="3" t="s">
        <v>215</v>
      </c>
      <c r="M7352" s="3" t="s">
        <v>215</v>
      </c>
      <c r="N7352" s="3" t="s">
        <v>215</v>
      </c>
      <c r="O7352" s="3" t="s">
        <v>215</v>
      </c>
      <c r="P7352" s="3" t="s">
        <v>215</v>
      </c>
      <c r="Q7352" s="3" t="s">
        <v>215</v>
      </c>
      <c r="R7352" s="3" t="s">
        <v>215</v>
      </c>
      <c r="S7352" s="3" t="s">
        <v>215</v>
      </c>
      <c r="T7352" s="3" t="s">
        <v>215</v>
      </c>
      <c r="U7352" s="3">
        <v>-12.019</v>
      </c>
      <c r="V7352" s="3">
        <v>3.8559999999999999</v>
      </c>
      <c r="W7352" s="3">
        <v>11.965</v>
      </c>
      <c r="X7352" s="3">
        <v>31.898</v>
      </c>
      <c r="Y7352" s="3">
        <v>31.600999999999999</v>
      </c>
      <c r="Z7352" s="3">
        <v>21.28</v>
      </c>
      <c r="AA7352" s="3">
        <v>21.657</v>
      </c>
      <c r="AB7352" s="3">
        <v>13.755000000000001</v>
      </c>
      <c r="AC7352" s="3">
        <v>19.824000000000002</v>
      </c>
      <c r="AD7352" s="3">
        <v>20.231000000000002</v>
      </c>
      <c r="AE7352" s="3">
        <v>14.67</v>
      </c>
      <c r="AF7352" s="3">
        <v>17.559000000000001</v>
      </c>
      <c r="AG7352" s="3">
        <v>17.091000000000001</v>
      </c>
      <c r="AH7352" s="3">
        <v>19.850999999999999</v>
      </c>
      <c r="AI7352" s="3">
        <v>21.099</v>
      </c>
      <c r="AJ7352" s="3">
        <v>29.36</v>
      </c>
      <c r="AK7352" s="3">
        <v>53.356000000000002</v>
      </c>
      <c r="AL7352" s="3">
        <v>54.652999999999999</v>
      </c>
      <c r="AM7352" s="3">
        <v>49.956000000000003</v>
      </c>
      <c r="AN7352" s="3">
        <v>52.436</v>
      </c>
      <c r="AO7352" s="3">
        <v>64.063999999999993</v>
      </c>
      <c r="AP7352" s="3">
        <v>60.768000000000001</v>
      </c>
      <c r="AQ7352" s="3">
        <v>62.512999999999998</v>
      </c>
      <c r="AR7352" s="3">
        <v>65.093000000000004</v>
      </c>
      <c r="AS7352" s="3">
        <v>53.323</v>
      </c>
      <c r="AT7352" s="3">
        <v>57.514000000000003</v>
      </c>
      <c r="AU7352" s="3">
        <v>54.177999999999997</v>
      </c>
      <c r="AV7352" s="3">
        <v>55.220999999999997</v>
      </c>
      <c r="AW7352" s="3">
        <v>54.893999999999998</v>
      </c>
      <c r="AX7352" s="3">
        <v>55.003999999999998</v>
      </c>
      <c r="AY7352" s="3">
        <v>54.793999999999997</v>
      </c>
      <c r="AZ7352" s="3">
        <v>54.542000000000002</v>
      </c>
      <c r="BA7352">
        <v>54.366999999999997</v>
      </c>
      <c r="BB7352">
        <v>2016</v>
      </c>
    </row>
    <row r="7353" spans="1:54" hidden="1" x14ac:dyDescent="0.2">
      <c r="A7353">
        <v>366</v>
      </c>
      <c r="B7353" t="s">
        <v>385</v>
      </c>
      <c r="C7353" t="s">
        <v>303</v>
      </c>
      <c r="D7353" t="s">
        <v>144</v>
      </c>
      <c r="E7353" t="s">
        <v>300</v>
      </c>
      <c r="F7353" t="s">
        <v>302</v>
      </c>
      <c r="G7353" t="s">
        <v>295</v>
      </c>
      <c r="I7353" t="s">
        <v>1752</v>
      </c>
      <c r="J7353" s="3">
        <v>0.22700000000000001</v>
      </c>
      <c r="K7353" s="3">
        <v>0.246</v>
      </c>
      <c r="L7353" s="3">
        <v>0.26400000000000001</v>
      </c>
      <c r="M7353" s="3">
        <v>0.27500000000000002</v>
      </c>
      <c r="N7353" s="3">
        <v>0.28499999999999998</v>
      </c>
      <c r="O7353" s="3">
        <v>0.316</v>
      </c>
      <c r="P7353" s="3">
        <v>0.375</v>
      </c>
      <c r="Q7353" s="3">
        <v>0.57599999999999996</v>
      </c>
      <c r="R7353" s="3">
        <v>0.61799999999999999</v>
      </c>
      <c r="S7353" s="3">
        <v>0.623</v>
      </c>
      <c r="T7353" s="3">
        <v>0.75900000000000001</v>
      </c>
      <c r="U7353" s="3">
        <v>0.83799999999999997</v>
      </c>
      <c r="V7353" s="3">
        <v>1.0169999999999999</v>
      </c>
      <c r="W7353" s="3">
        <v>1.823</v>
      </c>
      <c r="X7353" s="3">
        <v>4.4260000000000002</v>
      </c>
      <c r="Y7353" s="3">
        <v>5.4960000000000004</v>
      </c>
      <c r="Z7353" s="3">
        <v>5.6520000000000001</v>
      </c>
      <c r="AA7353" s="3">
        <v>5.9950000000000001</v>
      </c>
      <c r="AB7353" s="3">
        <v>6.67</v>
      </c>
      <c r="AC7353" s="3">
        <v>10.707000000000001</v>
      </c>
      <c r="AD7353" s="3">
        <v>13.872</v>
      </c>
      <c r="AE7353" s="3">
        <v>18.638999999999999</v>
      </c>
      <c r="AF7353" s="3">
        <v>21.530999999999999</v>
      </c>
      <c r="AG7353" s="3">
        <v>26.483000000000001</v>
      </c>
      <c r="AH7353" s="3">
        <v>28.9</v>
      </c>
      <c r="AI7353" s="3">
        <v>32.94</v>
      </c>
      <c r="AJ7353" s="3">
        <v>36.655999999999999</v>
      </c>
      <c r="AK7353" s="3">
        <v>39.012</v>
      </c>
      <c r="AL7353" s="3">
        <v>44.734000000000002</v>
      </c>
      <c r="AM7353" s="3">
        <v>44.598999999999997</v>
      </c>
      <c r="AN7353" s="3">
        <v>47.698</v>
      </c>
      <c r="AO7353" s="3">
        <v>56.133000000000003</v>
      </c>
      <c r="AP7353" s="3">
        <v>58.945</v>
      </c>
      <c r="AQ7353" s="3">
        <v>60.075000000000003</v>
      </c>
      <c r="AR7353" s="3">
        <v>62.107999999999997</v>
      </c>
      <c r="AS7353" s="3">
        <v>66.391000000000005</v>
      </c>
      <c r="AT7353" s="3">
        <v>103.238</v>
      </c>
      <c r="AU7353" s="3">
        <v>125.97499999999999</v>
      </c>
      <c r="AV7353" s="3">
        <v>137.15</v>
      </c>
      <c r="AW7353" s="3">
        <v>150.363</v>
      </c>
      <c r="AX7353" s="3">
        <v>161.12899999999999</v>
      </c>
      <c r="AY7353" s="3">
        <v>169.28</v>
      </c>
      <c r="AZ7353" s="3">
        <v>176.80199999999999</v>
      </c>
      <c r="BA7353">
        <v>183.77799999999999</v>
      </c>
      <c r="BB7353">
        <v>2017</v>
      </c>
    </row>
    <row r="7354" spans="1:54" hidden="1" x14ac:dyDescent="0.2">
      <c r="A7354">
        <v>366</v>
      </c>
      <c r="B7354" t="s">
        <v>385</v>
      </c>
      <c r="C7354" t="s">
        <v>301</v>
      </c>
      <c r="D7354" t="s">
        <v>144</v>
      </c>
      <c r="E7354" t="s">
        <v>300</v>
      </c>
      <c r="F7354" t="s">
        <v>299</v>
      </c>
      <c r="G7354" t="s">
        <v>275</v>
      </c>
      <c r="I7354" t="s">
        <v>298</v>
      </c>
      <c r="J7354" s="3">
        <v>14.151</v>
      </c>
      <c r="K7354" s="3">
        <v>8.6780000000000008</v>
      </c>
      <c r="L7354" s="3">
        <v>7.1189999999999998</v>
      </c>
      <c r="M7354" s="3">
        <v>4.3739999999999997</v>
      </c>
      <c r="N7354" s="3">
        <v>3.6880000000000002</v>
      </c>
      <c r="O7354" s="3">
        <v>10.852</v>
      </c>
      <c r="P7354" s="3">
        <v>18.664000000000001</v>
      </c>
      <c r="Q7354" s="3">
        <v>53.417999999999999</v>
      </c>
      <c r="R7354" s="3">
        <v>7.34</v>
      </c>
      <c r="S7354" s="3">
        <v>0.75800000000000001</v>
      </c>
      <c r="T7354" s="3">
        <v>21.765999999999998</v>
      </c>
      <c r="U7354" s="3">
        <v>10.488</v>
      </c>
      <c r="V7354" s="3">
        <v>21.311</v>
      </c>
      <c r="W7354" s="3">
        <v>79.263000000000005</v>
      </c>
      <c r="X7354" s="3">
        <v>142.84100000000001</v>
      </c>
      <c r="Y7354" s="3">
        <v>24.161999999999999</v>
      </c>
      <c r="Z7354" s="3">
        <v>2.84</v>
      </c>
      <c r="AA7354" s="3">
        <v>6.0810000000000004</v>
      </c>
      <c r="AB7354" s="3">
        <v>11.247999999999999</v>
      </c>
      <c r="AC7354" s="3">
        <v>60.526000000000003</v>
      </c>
      <c r="AD7354" s="3">
        <v>29.556999999999999</v>
      </c>
      <c r="AE7354" s="3">
        <v>34.366</v>
      </c>
      <c r="AF7354" s="3">
        <v>15.516</v>
      </c>
      <c r="AG7354" s="3">
        <v>23.001000000000001</v>
      </c>
      <c r="AH7354" s="3">
        <v>9.1259999999999994</v>
      </c>
      <c r="AI7354" s="3">
        <v>13.981</v>
      </c>
      <c r="AJ7354" s="3">
        <v>11.281000000000001</v>
      </c>
      <c r="AK7354" s="3">
        <v>6.4260000000000002</v>
      </c>
      <c r="AL7354" s="3">
        <v>14.667</v>
      </c>
      <c r="AM7354" s="3">
        <v>-0.3</v>
      </c>
      <c r="AN7354" s="3">
        <v>6.9480000000000004</v>
      </c>
      <c r="AO7354" s="3">
        <v>17.684000000000001</v>
      </c>
      <c r="AP7354" s="3">
        <v>5.0090000000000003</v>
      </c>
      <c r="AQ7354" s="3">
        <v>1.9159999999999999</v>
      </c>
      <c r="AR7354" s="3">
        <v>3.3839999999999999</v>
      </c>
      <c r="AS7354" s="3">
        <v>6.8959999999999999</v>
      </c>
      <c r="AT7354" s="3">
        <v>55.500999999999998</v>
      </c>
      <c r="AU7354" s="3">
        <v>22.024000000000001</v>
      </c>
      <c r="AV7354" s="3">
        <v>8.8710000000000004</v>
      </c>
      <c r="AW7354" s="3">
        <v>9.6340000000000003</v>
      </c>
      <c r="AX7354" s="3">
        <v>7.16</v>
      </c>
      <c r="AY7354" s="3">
        <v>5.0579999999999998</v>
      </c>
      <c r="AZ7354" s="3">
        <v>4.4429999999999996</v>
      </c>
      <c r="BA7354">
        <v>3.9460000000000002</v>
      </c>
      <c r="BB7354">
        <v>2017</v>
      </c>
    </row>
    <row r="7355" spans="1:54" hidden="1" x14ac:dyDescent="0.2">
      <c r="A7355">
        <v>366</v>
      </c>
      <c r="B7355" t="s">
        <v>385</v>
      </c>
      <c r="C7355" t="s">
        <v>297</v>
      </c>
      <c r="D7355" t="s">
        <v>144</v>
      </c>
      <c r="E7355" t="s">
        <v>293</v>
      </c>
      <c r="F7355" t="s">
        <v>296</v>
      </c>
      <c r="G7355" t="s">
        <v>295</v>
      </c>
      <c r="I7355" t="s">
        <v>1752</v>
      </c>
      <c r="J7355" s="3" t="s">
        <v>215</v>
      </c>
      <c r="K7355" s="3" t="s">
        <v>215</v>
      </c>
      <c r="L7355" s="3" t="s">
        <v>215</v>
      </c>
      <c r="M7355" s="3" t="s">
        <v>215</v>
      </c>
      <c r="N7355" s="3" t="s">
        <v>215</v>
      </c>
      <c r="O7355" s="3" t="s">
        <v>215</v>
      </c>
      <c r="P7355" s="3" t="s">
        <v>215</v>
      </c>
      <c r="Q7355" s="3" t="s">
        <v>215</v>
      </c>
      <c r="R7355" s="3" t="s">
        <v>215</v>
      </c>
      <c r="S7355" s="3" t="s">
        <v>215</v>
      </c>
      <c r="T7355" s="3">
        <v>0.82299999999999995</v>
      </c>
      <c r="U7355" s="3">
        <v>0.93899999999999995</v>
      </c>
      <c r="V7355" s="3">
        <v>1.2490000000000001</v>
      </c>
      <c r="W7355" s="3">
        <v>2.9870000000000001</v>
      </c>
      <c r="X7355" s="3">
        <v>10.627000000000001</v>
      </c>
      <c r="Y7355" s="3">
        <v>5.3860000000000001</v>
      </c>
      <c r="Z7355" s="3">
        <v>5.61</v>
      </c>
      <c r="AA7355" s="3">
        <v>6.5640000000000001</v>
      </c>
      <c r="AB7355" s="3">
        <v>7.54</v>
      </c>
      <c r="AC7355" s="3">
        <v>12.96</v>
      </c>
      <c r="AD7355" s="3">
        <v>18.751000000000001</v>
      </c>
      <c r="AE7355" s="3">
        <v>18.916</v>
      </c>
      <c r="AF7355" s="3">
        <v>24.286000000000001</v>
      </c>
      <c r="AG7355" s="3">
        <v>27.456</v>
      </c>
      <c r="AH7355" s="3">
        <v>29.945</v>
      </c>
      <c r="AI7355" s="3">
        <v>35.957000000000001</v>
      </c>
      <c r="AJ7355" s="3">
        <v>37.664999999999999</v>
      </c>
      <c r="AK7355" s="3">
        <v>40.804000000000002</v>
      </c>
      <c r="AL7355" s="3">
        <v>44.63</v>
      </c>
      <c r="AM7355" s="3">
        <v>45.21</v>
      </c>
      <c r="AN7355" s="3">
        <v>49.866999999999997</v>
      </c>
      <c r="AO7355" s="3">
        <v>57.447000000000003</v>
      </c>
      <c r="AP7355" s="3">
        <v>59.917000000000002</v>
      </c>
      <c r="AQ7355" s="3">
        <v>60.276000000000003</v>
      </c>
      <c r="AR7355" s="3">
        <v>62.627000000000002</v>
      </c>
      <c r="AS7355" s="3">
        <v>78.346000000000004</v>
      </c>
      <c r="AT7355" s="3">
        <v>119.4</v>
      </c>
      <c r="AU7355" s="3">
        <v>130.5</v>
      </c>
      <c r="AV7355" s="3">
        <v>145.16800000000001</v>
      </c>
      <c r="AW7355" s="3">
        <v>156.422</v>
      </c>
      <c r="AX7355" s="3">
        <v>166.50200000000001</v>
      </c>
      <c r="AY7355" s="3">
        <v>174.285</v>
      </c>
      <c r="AZ7355" s="3">
        <v>181.685</v>
      </c>
      <c r="BA7355">
        <v>188.91499999999999</v>
      </c>
      <c r="BB7355">
        <v>2017</v>
      </c>
    </row>
    <row r="7356" spans="1:54" hidden="1" x14ac:dyDescent="0.2">
      <c r="A7356">
        <v>366</v>
      </c>
      <c r="B7356" t="s">
        <v>385</v>
      </c>
      <c r="C7356" t="s">
        <v>294</v>
      </c>
      <c r="D7356" t="s">
        <v>144</v>
      </c>
      <c r="E7356" t="s">
        <v>293</v>
      </c>
      <c r="F7356" t="s">
        <v>292</v>
      </c>
      <c r="G7356" t="s">
        <v>275</v>
      </c>
      <c r="I7356" t="s">
        <v>291</v>
      </c>
      <c r="J7356" s="3" t="s">
        <v>215</v>
      </c>
      <c r="K7356" s="3" t="s">
        <v>215</v>
      </c>
      <c r="L7356" s="3" t="s">
        <v>215</v>
      </c>
      <c r="M7356" s="3" t="s">
        <v>215</v>
      </c>
      <c r="N7356" s="3" t="s">
        <v>215</v>
      </c>
      <c r="O7356" s="3" t="s">
        <v>215</v>
      </c>
      <c r="P7356" s="3" t="s">
        <v>215</v>
      </c>
      <c r="Q7356" s="3" t="s">
        <v>215</v>
      </c>
      <c r="R7356" s="3" t="s">
        <v>215</v>
      </c>
      <c r="S7356" s="3" t="s">
        <v>215</v>
      </c>
      <c r="T7356" s="3" t="s">
        <v>215</v>
      </c>
      <c r="U7356" s="3">
        <v>14.04</v>
      </c>
      <c r="V7356" s="3">
        <v>33.024999999999999</v>
      </c>
      <c r="W7356" s="3">
        <v>139.13800000000001</v>
      </c>
      <c r="X7356" s="3">
        <v>255.846</v>
      </c>
      <c r="Y7356" s="3">
        <v>-49.322000000000003</v>
      </c>
      <c r="Z7356" s="3">
        <v>4.1689999999999996</v>
      </c>
      <c r="AA7356" s="3">
        <v>16.995999999999999</v>
      </c>
      <c r="AB7356" s="3">
        <v>14.867000000000001</v>
      </c>
      <c r="AC7356" s="3">
        <v>71.896000000000001</v>
      </c>
      <c r="AD7356" s="3">
        <v>44.677999999999997</v>
      </c>
      <c r="AE7356" s="3">
        <v>0.878</v>
      </c>
      <c r="AF7356" s="3">
        <v>28.39</v>
      </c>
      <c r="AG7356" s="3">
        <v>13.055</v>
      </c>
      <c r="AH7356" s="3">
        <v>9.0649999999999995</v>
      </c>
      <c r="AI7356" s="3">
        <v>20.074999999999999</v>
      </c>
      <c r="AJ7356" s="3">
        <v>4.7519999999999998</v>
      </c>
      <c r="AK7356" s="3">
        <v>8.3330000000000002</v>
      </c>
      <c r="AL7356" s="3">
        <v>9.3759999999999994</v>
      </c>
      <c r="AM7356" s="3">
        <v>1.3</v>
      </c>
      <c r="AN7356" s="3">
        <v>10.3</v>
      </c>
      <c r="AO7356" s="3">
        <v>15.2</v>
      </c>
      <c r="AP7356" s="3">
        <v>4.3</v>
      </c>
      <c r="AQ7356" s="3">
        <v>0.6</v>
      </c>
      <c r="AR7356" s="3">
        <v>3.9</v>
      </c>
      <c r="AS7356" s="3">
        <v>25.1</v>
      </c>
      <c r="AT7356" s="3">
        <v>52.4</v>
      </c>
      <c r="AU7356" s="3">
        <v>9.2959999999999994</v>
      </c>
      <c r="AV7356" s="3">
        <v>11.24</v>
      </c>
      <c r="AW7356" s="3">
        <v>7.7519999999999998</v>
      </c>
      <c r="AX7356" s="3">
        <v>6.444</v>
      </c>
      <c r="AY7356" s="3">
        <v>4.6749999999999998</v>
      </c>
      <c r="AZ7356" s="3">
        <v>4.2460000000000004</v>
      </c>
      <c r="BA7356">
        <v>3.9790000000000001</v>
      </c>
      <c r="BB7356">
        <v>2017</v>
      </c>
    </row>
    <row r="7357" spans="1:54" hidden="1" x14ac:dyDescent="0.2">
      <c r="A7357">
        <v>366</v>
      </c>
      <c r="B7357" t="s">
        <v>385</v>
      </c>
      <c r="C7357" t="s">
        <v>290</v>
      </c>
      <c r="D7357" t="s">
        <v>144</v>
      </c>
      <c r="E7357" t="s">
        <v>289</v>
      </c>
      <c r="G7357" t="s">
        <v>288</v>
      </c>
    </row>
    <row r="7358" spans="1:54" hidden="1" x14ac:dyDescent="0.2">
      <c r="A7358">
        <v>366</v>
      </c>
      <c r="B7358" t="s">
        <v>385</v>
      </c>
      <c r="C7358" t="s">
        <v>287</v>
      </c>
      <c r="D7358" t="s">
        <v>144</v>
      </c>
      <c r="E7358" t="s">
        <v>286</v>
      </c>
      <c r="F7358" t="s">
        <v>285</v>
      </c>
      <c r="G7358" t="s">
        <v>275</v>
      </c>
      <c r="I7358" t="s">
        <v>1753</v>
      </c>
      <c r="J7358" s="3">
        <v>8.0389999999999997</v>
      </c>
      <c r="K7358" s="3">
        <v>3.327</v>
      </c>
      <c r="L7358" s="3">
        <v>-4.0090000000000003</v>
      </c>
      <c r="M7358" s="3">
        <v>-9.64</v>
      </c>
      <c r="N7358" s="3">
        <v>-18.757000000000001</v>
      </c>
      <c r="O7358" s="3">
        <v>-16.518000000000001</v>
      </c>
      <c r="P7358" s="3">
        <v>-3.8090000000000002</v>
      </c>
      <c r="Q7358" s="3">
        <v>-4.2759999999999998</v>
      </c>
      <c r="R7358" s="3">
        <v>10.54</v>
      </c>
      <c r="S7358" s="3">
        <v>21.861000000000001</v>
      </c>
      <c r="T7358" s="3">
        <v>7.3010000000000002</v>
      </c>
      <c r="U7358" s="3">
        <v>-1.5029999999999999</v>
      </c>
      <c r="V7358" s="3">
        <v>-12.698</v>
      </c>
      <c r="W7358" s="3">
        <v>-15.255000000000001</v>
      </c>
      <c r="X7358" s="3">
        <v>0.52500000000000002</v>
      </c>
      <c r="Y7358" s="3">
        <v>41.381</v>
      </c>
      <c r="Z7358" s="3">
        <v>16.808</v>
      </c>
      <c r="AA7358" s="3">
        <v>-4.03</v>
      </c>
      <c r="AB7358" s="3">
        <v>4.8940000000000001</v>
      </c>
      <c r="AC7358" s="3">
        <v>-12.484</v>
      </c>
      <c r="AD7358" s="3">
        <v>-2.234</v>
      </c>
      <c r="AE7358" s="3">
        <v>-9.5589999999999993</v>
      </c>
      <c r="AF7358" s="3">
        <v>7.9160000000000004</v>
      </c>
      <c r="AG7358" s="3">
        <v>32.386000000000003</v>
      </c>
      <c r="AH7358" s="3">
        <v>44.267000000000003</v>
      </c>
      <c r="AI7358" s="3">
        <v>33.970999999999997</v>
      </c>
      <c r="AJ7358" s="3">
        <v>-32.24</v>
      </c>
      <c r="AK7358" s="3">
        <v>1.157</v>
      </c>
      <c r="AL7358" s="3">
        <v>22.466999999999999</v>
      </c>
      <c r="AM7358" s="3">
        <v>0.92100000000000004</v>
      </c>
      <c r="AN7358" s="3">
        <v>-11.005000000000001</v>
      </c>
      <c r="AO7358" s="3">
        <v>22.088999999999999</v>
      </c>
      <c r="AP7358" s="3">
        <v>15.343</v>
      </c>
      <c r="AQ7358" s="3">
        <v>6.7409999999999997</v>
      </c>
      <c r="AR7358" s="3">
        <v>4.5679999999999996</v>
      </c>
      <c r="AS7358" s="3">
        <v>11.637</v>
      </c>
      <c r="AT7358" s="3">
        <v>-32.597999999999999</v>
      </c>
      <c r="AU7358" s="3">
        <v>-0.21099999999999999</v>
      </c>
      <c r="AV7358" s="3">
        <v>7.9569999999999999</v>
      </c>
      <c r="AW7358" s="3">
        <v>10.081</v>
      </c>
      <c r="AX7358" s="3">
        <v>5.9930000000000003</v>
      </c>
      <c r="AY7358" s="3">
        <v>5.0359999999999996</v>
      </c>
      <c r="AZ7358" s="3">
        <v>6.5810000000000004</v>
      </c>
      <c r="BA7358">
        <v>6.5</v>
      </c>
      <c r="BB7358">
        <v>2016</v>
      </c>
    </row>
    <row r="7359" spans="1:54" hidden="1" x14ac:dyDescent="0.2">
      <c r="A7359">
        <v>366</v>
      </c>
      <c r="B7359" t="s">
        <v>385</v>
      </c>
      <c r="C7359" t="s">
        <v>284</v>
      </c>
      <c r="D7359" t="s">
        <v>144</v>
      </c>
      <c r="E7359" t="s">
        <v>283</v>
      </c>
      <c r="F7359" t="s">
        <v>282</v>
      </c>
      <c r="G7359" t="s">
        <v>275</v>
      </c>
      <c r="I7359" t="s">
        <v>1753</v>
      </c>
      <c r="J7359" s="3">
        <v>-0.32300000000000001</v>
      </c>
      <c r="K7359" s="3">
        <v>13.648</v>
      </c>
      <c r="L7359" s="3">
        <v>-6.2240000000000002</v>
      </c>
      <c r="M7359" s="3">
        <v>-6.4009999999999998</v>
      </c>
      <c r="N7359" s="3">
        <v>-20.251999999999999</v>
      </c>
      <c r="O7359" s="3">
        <v>-12.786</v>
      </c>
      <c r="P7359" s="3">
        <v>-2.625</v>
      </c>
      <c r="Q7359" s="3">
        <v>-0.21099999999999999</v>
      </c>
      <c r="R7359" s="3">
        <v>10.571999999999999</v>
      </c>
      <c r="S7359" s="3">
        <v>23.37</v>
      </c>
      <c r="T7359" s="3">
        <v>7.907</v>
      </c>
      <c r="U7359" s="3">
        <v>-3.44</v>
      </c>
      <c r="V7359" s="3">
        <v>-17.856000000000002</v>
      </c>
      <c r="W7359" s="3">
        <v>-21.748000000000001</v>
      </c>
      <c r="X7359" s="3">
        <v>-6.4009999999999998</v>
      </c>
      <c r="Y7359" s="3">
        <v>44.345999999999997</v>
      </c>
      <c r="Z7359" s="3">
        <v>27.183</v>
      </c>
      <c r="AA7359" s="3">
        <v>-10.628</v>
      </c>
      <c r="AB7359" s="3">
        <v>5.4320000000000004</v>
      </c>
      <c r="AC7359" s="3">
        <v>-11.601000000000001</v>
      </c>
      <c r="AD7359" s="3">
        <v>-21.437999999999999</v>
      </c>
      <c r="AE7359" s="3">
        <v>6.9269999999999996</v>
      </c>
      <c r="AF7359" s="3">
        <v>12.933</v>
      </c>
      <c r="AG7359" s="3">
        <v>40.850999999999999</v>
      </c>
      <c r="AH7359" s="3">
        <v>50.468000000000004</v>
      </c>
      <c r="AI7359" s="3">
        <v>41.24</v>
      </c>
      <c r="AJ7359" s="3">
        <v>-32.371000000000002</v>
      </c>
      <c r="AK7359" s="3">
        <v>0.69899999999999995</v>
      </c>
      <c r="AL7359" s="3">
        <v>23.873000000000001</v>
      </c>
      <c r="AM7359" s="3">
        <v>7.9820000000000002</v>
      </c>
      <c r="AN7359" s="3">
        <v>-9.5129999999999999</v>
      </c>
      <c r="AO7359" s="3">
        <v>8.3949999999999996</v>
      </c>
      <c r="AP7359" s="3">
        <v>18.364999999999998</v>
      </c>
      <c r="AQ7359" s="3">
        <v>10.727</v>
      </c>
      <c r="AR7359" s="3">
        <v>-4.843</v>
      </c>
      <c r="AS7359" s="3">
        <v>15.784000000000001</v>
      </c>
      <c r="AT7359" s="3">
        <v>-34.993000000000002</v>
      </c>
      <c r="AU7359" s="3">
        <v>-1.2490000000000001</v>
      </c>
      <c r="AV7359" s="3">
        <v>12.134</v>
      </c>
      <c r="AW7359" s="3">
        <v>9.5549999999999997</v>
      </c>
      <c r="AX7359" s="3">
        <v>6.0910000000000002</v>
      </c>
      <c r="AY7359" s="3">
        <v>6.1150000000000002</v>
      </c>
      <c r="AZ7359" s="3">
        <v>6.2880000000000003</v>
      </c>
      <c r="BA7359">
        <v>7.0229999999999997</v>
      </c>
      <c r="BB7359">
        <v>2016</v>
      </c>
    </row>
    <row r="7360" spans="1:54" hidden="1" x14ac:dyDescent="0.2">
      <c r="A7360">
        <v>366</v>
      </c>
      <c r="B7360" t="s">
        <v>385</v>
      </c>
      <c r="C7360" t="s">
        <v>281</v>
      </c>
      <c r="D7360" t="s">
        <v>144</v>
      </c>
      <c r="E7360" t="s">
        <v>280</v>
      </c>
      <c r="F7360" t="s">
        <v>279</v>
      </c>
      <c r="G7360" t="s">
        <v>275</v>
      </c>
      <c r="I7360" t="s">
        <v>1753</v>
      </c>
      <c r="J7360" s="3">
        <v>6.4690000000000003</v>
      </c>
      <c r="K7360" s="3">
        <v>-12.305</v>
      </c>
      <c r="L7360" s="3">
        <v>-2.8319999999999999</v>
      </c>
      <c r="M7360" s="3">
        <v>-9.6839999999999993</v>
      </c>
      <c r="N7360" s="3">
        <v>-7.0570000000000004</v>
      </c>
      <c r="O7360" s="3">
        <v>6.5540000000000003</v>
      </c>
      <c r="P7360" s="3">
        <v>-1.1719999999999999</v>
      </c>
      <c r="Q7360" s="3">
        <v>-3.5859999999999999</v>
      </c>
      <c r="R7360" s="3">
        <v>11.298999999999999</v>
      </c>
      <c r="S7360" s="3">
        <v>-1.819</v>
      </c>
      <c r="T7360" s="3">
        <v>0.61899999999999999</v>
      </c>
      <c r="U7360" s="3">
        <v>-22.207000000000001</v>
      </c>
      <c r="V7360" s="3">
        <v>18.427</v>
      </c>
      <c r="W7360" s="3">
        <v>-2.1669999999999998</v>
      </c>
      <c r="X7360" s="3">
        <v>14.313000000000001</v>
      </c>
      <c r="Y7360" s="3">
        <v>16.099</v>
      </c>
      <c r="Z7360" s="3">
        <v>-18.262</v>
      </c>
      <c r="AA7360" s="3">
        <v>9.7629999999999999</v>
      </c>
      <c r="AB7360" s="3">
        <v>-16.739000000000001</v>
      </c>
      <c r="AC7360" s="3">
        <v>17.353999999999999</v>
      </c>
      <c r="AD7360" s="3">
        <v>15.601000000000001</v>
      </c>
      <c r="AE7360" s="3">
        <v>-12.051</v>
      </c>
      <c r="AF7360" s="3">
        <v>-12.108000000000001</v>
      </c>
      <c r="AG7360" s="3">
        <v>38.857999999999997</v>
      </c>
      <c r="AH7360" s="3">
        <v>55.828000000000003</v>
      </c>
      <c r="AI7360" s="3">
        <v>30.407</v>
      </c>
      <c r="AJ7360" s="3">
        <v>-7.8179999999999996</v>
      </c>
      <c r="AK7360" s="3">
        <v>-11.342000000000001</v>
      </c>
      <c r="AL7360" s="3">
        <v>10.702</v>
      </c>
      <c r="AM7360" s="3">
        <v>-7.44</v>
      </c>
      <c r="AN7360" s="3">
        <v>9.84</v>
      </c>
      <c r="AO7360" s="3">
        <v>-1.4790000000000001</v>
      </c>
      <c r="AP7360" s="3">
        <v>-0.19500000000000001</v>
      </c>
      <c r="AQ7360" s="3">
        <v>1.266</v>
      </c>
      <c r="AR7360" s="3">
        <v>-1.9630000000000001</v>
      </c>
      <c r="AS7360" s="3">
        <v>-7.1520000000000001</v>
      </c>
      <c r="AT7360" s="3">
        <v>-15.41</v>
      </c>
      <c r="AU7360" s="3">
        <v>34.228000000000002</v>
      </c>
      <c r="AV7360" s="3">
        <v>1.0369999999999999</v>
      </c>
      <c r="AW7360" s="3">
        <v>6.3109999999999999</v>
      </c>
      <c r="AX7360" s="3">
        <v>4.3840000000000003</v>
      </c>
      <c r="AY7360" s="3">
        <v>4.18</v>
      </c>
      <c r="AZ7360" s="3">
        <v>2.8809999999999998</v>
      </c>
      <c r="BA7360">
        <v>2.726</v>
      </c>
      <c r="BB7360">
        <v>2016</v>
      </c>
    </row>
    <row r="7361" spans="1:54" hidden="1" x14ac:dyDescent="0.2">
      <c r="A7361">
        <v>366</v>
      </c>
      <c r="B7361" t="s">
        <v>385</v>
      </c>
      <c r="C7361" t="s">
        <v>278</v>
      </c>
      <c r="D7361" t="s">
        <v>144</v>
      </c>
      <c r="E7361" t="s">
        <v>277</v>
      </c>
      <c r="F7361" t="s">
        <v>276</v>
      </c>
      <c r="G7361" t="s">
        <v>275</v>
      </c>
      <c r="I7361" t="s">
        <v>1753</v>
      </c>
      <c r="J7361" s="3">
        <v>1.8140000000000001</v>
      </c>
      <c r="K7361" s="3">
        <v>-11.768000000000001</v>
      </c>
      <c r="L7361" s="3">
        <v>0.89400000000000002</v>
      </c>
      <c r="M7361" s="3">
        <v>-7.7510000000000003</v>
      </c>
      <c r="N7361" s="3">
        <v>-4.3339999999999996</v>
      </c>
      <c r="O7361" s="3">
        <v>10.743</v>
      </c>
      <c r="P7361" s="3">
        <v>0.505</v>
      </c>
      <c r="Q7361" s="3">
        <v>-9.2080000000000002</v>
      </c>
      <c r="R7361" s="3">
        <v>10.321999999999999</v>
      </c>
      <c r="S7361" s="3">
        <v>4.1840000000000002</v>
      </c>
      <c r="T7361" s="3">
        <v>0.73499999999999999</v>
      </c>
      <c r="U7361" s="3">
        <v>-23.651</v>
      </c>
      <c r="V7361" s="3">
        <v>18.213000000000001</v>
      </c>
      <c r="W7361" s="3">
        <v>-9.7430000000000003</v>
      </c>
      <c r="X7361" s="3">
        <v>5.9370000000000003</v>
      </c>
      <c r="Y7361" s="3">
        <v>15.802</v>
      </c>
      <c r="Z7361" s="3">
        <v>-18.965</v>
      </c>
      <c r="AA7361" s="3">
        <v>12.734</v>
      </c>
      <c r="AB7361" s="3">
        <v>-15.207000000000001</v>
      </c>
      <c r="AC7361" s="3">
        <v>14.933999999999999</v>
      </c>
      <c r="AD7361" s="3">
        <v>15.930999999999999</v>
      </c>
      <c r="AE7361" s="3">
        <v>-4.9390000000000001</v>
      </c>
      <c r="AF7361" s="3">
        <v>-9.5869999999999997</v>
      </c>
      <c r="AG7361" s="3">
        <v>36.789000000000001</v>
      </c>
      <c r="AH7361" s="3">
        <v>47.948999999999998</v>
      </c>
      <c r="AI7361" s="3">
        <v>31.765000000000001</v>
      </c>
      <c r="AJ7361" s="3">
        <v>-10.348000000000001</v>
      </c>
      <c r="AK7361" s="3">
        <v>-10.222</v>
      </c>
      <c r="AL7361" s="3">
        <v>12.935</v>
      </c>
      <c r="AM7361" s="3">
        <v>-10.63</v>
      </c>
      <c r="AN7361" s="3">
        <v>18.571000000000002</v>
      </c>
      <c r="AO7361" s="3">
        <v>2.1800000000000002</v>
      </c>
      <c r="AP7361" s="3">
        <v>0.83099999999999996</v>
      </c>
      <c r="AQ7361" s="3">
        <v>0.42299999999999999</v>
      </c>
      <c r="AR7361" s="3">
        <v>-4.1349999999999998</v>
      </c>
      <c r="AS7361" s="3">
        <v>-9.2490000000000006</v>
      </c>
      <c r="AT7361" s="3">
        <v>-15.862</v>
      </c>
      <c r="AU7361" s="3">
        <v>41.6</v>
      </c>
      <c r="AV7361" s="3">
        <v>0.17499999999999999</v>
      </c>
      <c r="AW7361" s="3">
        <v>5.2869999999999999</v>
      </c>
      <c r="AX7361" s="3">
        <v>3.1120000000000001</v>
      </c>
      <c r="AY7361" s="3">
        <v>2.7559999999999998</v>
      </c>
      <c r="AZ7361" s="3">
        <v>2.524</v>
      </c>
      <c r="BA7361">
        <v>2.722</v>
      </c>
      <c r="BB7361">
        <v>2016</v>
      </c>
    </row>
    <row r="7362" spans="1:54" hidden="1" x14ac:dyDescent="0.2">
      <c r="A7362">
        <v>366</v>
      </c>
      <c r="B7362" t="s">
        <v>385</v>
      </c>
      <c r="C7362" t="s">
        <v>274</v>
      </c>
      <c r="D7362" t="s">
        <v>144</v>
      </c>
      <c r="E7362" t="s">
        <v>273</v>
      </c>
      <c r="F7362" t="s">
        <v>272</v>
      </c>
      <c r="G7362" t="s">
        <v>271</v>
      </c>
      <c r="I7362" t="s">
        <v>1754</v>
      </c>
      <c r="J7362" s="3" t="s">
        <v>215</v>
      </c>
      <c r="K7362" s="3" t="s">
        <v>215</v>
      </c>
      <c r="L7362" s="3" t="s">
        <v>215</v>
      </c>
      <c r="M7362" s="3" t="s">
        <v>215</v>
      </c>
      <c r="N7362" s="3" t="s">
        <v>215</v>
      </c>
      <c r="O7362" s="3" t="s">
        <v>215</v>
      </c>
      <c r="P7362" s="3" t="s">
        <v>215</v>
      </c>
      <c r="Q7362" s="3" t="s">
        <v>215</v>
      </c>
      <c r="R7362" s="3" t="s">
        <v>215</v>
      </c>
      <c r="S7362" s="3" t="s">
        <v>215</v>
      </c>
      <c r="T7362" s="3" t="s">
        <v>215</v>
      </c>
      <c r="U7362" s="3" t="s">
        <v>215</v>
      </c>
      <c r="V7362" s="3" t="s">
        <v>215</v>
      </c>
      <c r="W7362" s="3" t="s">
        <v>215</v>
      </c>
      <c r="X7362" s="3">
        <v>12.372999999999999</v>
      </c>
      <c r="Y7362" s="3">
        <v>8.4179999999999993</v>
      </c>
      <c r="Z7362" s="3">
        <v>10.936</v>
      </c>
      <c r="AA7362" s="3">
        <v>9.8390000000000004</v>
      </c>
      <c r="AB7362" s="3">
        <v>10.625999999999999</v>
      </c>
      <c r="AC7362" s="3">
        <v>12</v>
      </c>
      <c r="AD7362" s="3">
        <v>13.766999999999999</v>
      </c>
      <c r="AE7362" s="3">
        <v>13.728999999999999</v>
      </c>
      <c r="AF7362" s="3">
        <v>9.6579999999999995</v>
      </c>
      <c r="AG7362" s="3">
        <v>6.5490000000000004</v>
      </c>
      <c r="AH7362" s="3">
        <v>8.3829999999999991</v>
      </c>
      <c r="AI7362" s="3">
        <v>11.084</v>
      </c>
      <c r="AJ7362" s="3">
        <v>12.281000000000001</v>
      </c>
      <c r="AK7362" s="3">
        <v>10.682</v>
      </c>
      <c r="AL7362" s="3">
        <v>9.3610000000000007</v>
      </c>
      <c r="AM7362" s="3">
        <v>8.7110000000000003</v>
      </c>
      <c r="AN7362" s="3">
        <v>7.2</v>
      </c>
      <c r="AO7362" s="3">
        <v>7.5</v>
      </c>
      <c r="AP7362" s="3">
        <v>8.1</v>
      </c>
      <c r="AQ7362" s="3">
        <v>6.6</v>
      </c>
      <c r="AR7362" s="3">
        <v>5.5</v>
      </c>
      <c r="AS7362" s="3">
        <v>8.3079999999999998</v>
      </c>
      <c r="AT7362" s="3">
        <v>9.593</v>
      </c>
      <c r="AU7362" s="3">
        <v>7.6740000000000004</v>
      </c>
      <c r="AV7362" s="3">
        <v>7.3250000000000002</v>
      </c>
      <c r="AW7362" s="3">
        <v>6.8159999999999998</v>
      </c>
      <c r="AX7362" s="3">
        <v>6.1239999999999997</v>
      </c>
      <c r="AY7362" s="3">
        <v>5.38</v>
      </c>
      <c r="AZ7362" s="3">
        <v>4.609</v>
      </c>
      <c r="BA7362">
        <v>3.859</v>
      </c>
      <c r="BB7362">
        <v>2016</v>
      </c>
    </row>
    <row r="7363" spans="1:54" hidden="1" x14ac:dyDescent="0.2">
      <c r="A7363">
        <v>366</v>
      </c>
      <c r="B7363" t="s">
        <v>385</v>
      </c>
      <c r="C7363" t="s">
        <v>270</v>
      </c>
      <c r="D7363" t="s">
        <v>144</v>
      </c>
      <c r="E7363" t="s">
        <v>269</v>
      </c>
      <c r="F7363" t="s">
        <v>268</v>
      </c>
      <c r="G7363" t="s">
        <v>264</v>
      </c>
      <c r="H7363" t="s">
        <v>263</v>
      </c>
    </row>
    <row r="7364" spans="1:54" hidden="1" x14ac:dyDescent="0.2">
      <c r="A7364">
        <v>366</v>
      </c>
      <c r="B7364" t="s">
        <v>385</v>
      </c>
      <c r="C7364" t="s">
        <v>267</v>
      </c>
      <c r="D7364" t="s">
        <v>144</v>
      </c>
      <c r="E7364" t="s">
        <v>266</v>
      </c>
      <c r="F7364" t="s">
        <v>265</v>
      </c>
      <c r="G7364" t="s">
        <v>264</v>
      </c>
      <c r="H7364" t="s">
        <v>263</v>
      </c>
      <c r="I7364" t="s">
        <v>1755</v>
      </c>
      <c r="J7364" s="3" t="s">
        <v>215</v>
      </c>
      <c r="K7364" s="3" t="s">
        <v>215</v>
      </c>
      <c r="L7364" s="3" t="s">
        <v>215</v>
      </c>
      <c r="M7364" s="3" t="s">
        <v>215</v>
      </c>
      <c r="N7364" s="3" t="s">
        <v>215</v>
      </c>
      <c r="O7364" s="3" t="s">
        <v>215</v>
      </c>
      <c r="P7364" s="3" t="s">
        <v>215</v>
      </c>
      <c r="Q7364" s="3" t="s">
        <v>215</v>
      </c>
      <c r="R7364" s="3" t="s">
        <v>215</v>
      </c>
      <c r="S7364" s="3" t="s">
        <v>215</v>
      </c>
      <c r="T7364" s="3">
        <v>0.40799999999999997</v>
      </c>
      <c r="U7364" s="3">
        <v>0.41399999999999998</v>
      </c>
      <c r="V7364" s="3">
        <v>0.41899999999999998</v>
      </c>
      <c r="W7364" s="3">
        <v>0.42599999999999999</v>
      </c>
      <c r="X7364" s="3">
        <v>0.43099999999999999</v>
      </c>
      <c r="Y7364" s="3">
        <v>0.437</v>
      </c>
      <c r="Z7364" s="3">
        <v>0.442</v>
      </c>
      <c r="AA7364" s="3">
        <v>0.44900000000000001</v>
      </c>
      <c r="AB7364" s="3">
        <v>0.45400000000000001</v>
      </c>
      <c r="AC7364" s="3">
        <v>0.46100000000000002</v>
      </c>
      <c r="AD7364" s="3">
        <v>0.46700000000000003</v>
      </c>
      <c r="AE7364" s="3">
        <v>0.47399999999999998</v>
      </c>
      <c r="AF7364" s="3">
        <v>0.47899999999999998</v>
      </c>
      <c r="AG7364" s="3">
        <v>0.48399999999999999</v>
      </c>
      <c r="AH7364" s="3">
        <v>0.49299999999999999</v>
      </c>
      <c r="AI7364" s="3">
        <v>0.499</v>
      </c>
      <c r="AJ7364" s="3">
        <v>0.504</v>
      </c>
      <c r="AK7364" s="3">
        <v>0.51</v>
      </c>
      <c r="AL7364" s="3">
        <v>0.51700000000000002</v>
      </c>
      <c r="AM7364" s="3">
        <v>0.52400000000000002</v>
      </c>
      <c r="AN7364" s="3">
        <v>0.53100000000000003</v>
      </c>
      <c r="AO7364" s="3">
        <v>0.54</v>
      </c>
      <c r="AP7364" s="3">
        <v>0.54200000000000004</v>
      </c>
      <c r="AQ7364" s="3">
        <v>0.55000000000000004</v>
      </c>
      <c r="AR7364" s="3">
        <v>0.55900000000000005</v>
      </c>
      <c r="AS7364" s="3">
        <v>0.56699999999999995</v>
      </c>
      <c r="AT7364" s="3">
        <v>0.57499999999999996</v>
      </c>
      <c r="AU7364" s="3">
        <v>0.58199999999999996</v>
      </c>
      <c r="AV7364" s="3">
        <v>0.59</v>
      </c>
      <c r="AW7364" s="3">
        <v>0.59699999999999998</v>
      </c>
      <c r="AX7364" s="3">
        <v>0.60399999999999998</v>
      </c>
      <c r="AY7364" s="3">
        <v>0.61199999999999999</v>
      </c>
      <c r="AZ7364" s="3">
        <v>0.61899999999999999</v>
      </c>
      <c r="BA7364">
        <v>0.626</v>
      </c>
      <c r="BB7364">
        <v>2016</v>
      </c>
    </row>
    <row r="7365" spans="1:54" hidden="1" x14ac:dyDescent="0.2">
      <c r="A7365">
        <v>366</v>
      </c>
      <c r="B7365" t="s">
        <v>385</v>
      </c>
      <c r="C7365" t="s">
        <v>262</v>
      </c>
      <c r="D7365" t="s">
        <v>144</v>
      </c>
      <c r="E7365" t="s">
        <v>260</v>
      </c>
      <c r="F7365" t="s">
        <v>259</v>
      </c>
      <c r="G7365" t="s">
        <v>225</v>
      </c>
      <c r="H7365" t="s">
        <v>222</v>
      </c>
      <c r="I7365" t="s">
        <v>1756</v>
      </c>
      <c r="J7365" s="3" t="s">
        <v>215</v>
      </c>
      <c r="K7365" s="3" t="s">
        <v>215</v>
      </c>
      <c r="L7365" s="3" t="s">
        <v>215</v>
      </c>
      <c r="M7365" s="3" t="s">
        <v>215</v>
      </c>
      <c r="N7365" s="3" t="s">
        <v>215</v>
      </c>
      <c r="O7365" s="3" t="s">
        <v>215</v>
      </c>
      <c r="P7365" s="3" t="s">
        <v>215</v>
      </c>
      <c r="Q7365" s="3" t="s">
        <v>215</v>
      </c>
      <c r="R7365" s="3" t="s">
        <v>215</v>
      </c>
      <c r="S7365" s="3" t="s">
        <v>215</v>
      </c>
      <c r="T7365" s="3">
        <v>1E-3</v>
      </c>
      <c r="U7365" s="3">
        <v>1E-3</v>
      </c>
      <c r="V7365" s="3">
        <v>2E-3</v>
      </c>
      <c r="W7365" s="3">
        <v>3.0000000000000001E-3</v>
      </c>
      <c r="X7365" s="3">
        <v>2.1000000000000001E-2</v>
      </c>
      <c r="Y7365" s="3">
        <v>9.4E-2</v>
      </c>
      <c r="Z7365" s="3">
        <v>0.123</v>
      </c>
      <c r="AA7365" s="3">
        <v>0.11</v>
      </c>
      <c r="AB7365" s="3">
        <v>0.153</v>
      </c>
      <c r="AC7365" s="3">
        <v>0.16</v>
      </c>
      <c r="AD7365" s="3">
        <v>0.29799999999999999</v>
      </c>
      <c r="AE7365" s="3">
        <v>0.64400000000000002</v>
      </c>
      <c r="AF7365" s="3">
        <v>0.65400000000000003</v>
      </c>
      <c r="AG7365" s="3">
        <v>0.85699999999999998</v>
      </c>
      <c r="AH7365" s="3">
        <v>1.0720000000000001</v>
      </c>
      <c r="AI7365" s="3">
        <v>1.23</v>
      </c>
      <c r="AJ7365" s="3">
        <v>1.7589999999999999</v>
      </c>
      <c r="AK7365" s="3">
        <v>2.3820000000000001</v>
      </c>
      <c r="AL7365" s="3">
        <v>2.3769999999999998</v>
      </c>
      <c r="AM7365" s="3">
        <v>2.9670000000000001</v>
      </c>
      <c r="AN7365" s="3">
        <v>2.68</v>
      </c>
      <c r="AO7365" s="3">
        <v>3.6160000000000001</v>
      </c>
      <c r="AP7365" s="3">
        <v>4.3440000000000003</v>
      </c>
      <c r="AQ7365" s="3">
        <v>4.28</v>
      </c>
      <c r="AR7365" s="3">
        <v>4.1680000000000001</v>
      </c>
      <c r="AS7365" s="3">
        <v>3.6869999999999998</v>
      </c>
      <c r="AT7365" s="3">
        <v>3.581</v>
      </c>
      <c r="AU7365" s="3">
        <v>4.55</v>
      </c>
      <c r="AV7365" s="3">
        <v>5.6879999999999997</v>
      </c>
      <c r="AW7365" s="3">
        <v>6.6239999999999997</v>
      </c>
      <c r="AX7365" s="3">
        <v>7.3109999999999999</v>
      </c>
      <c r="AY7365" s="3">
        <v>7.9089999999999998</v>
      </c>
      <c r="AZ7365" s="3">
        <v>8.5030000000000001</v>
      </c>
      <c r="BA7365">
        <v>9.1910000000000007</v>
      </c>
      <c r="BB7365">
        <v>2016</v>
      </c>
    </row>
    <row r="7366" spans="1:54" hidden="1" x14ac:dyDescent="0.2">
      <c r="A7366">
        <v>366</v>
      </c>
      <c r="B7366" t="s">
        <v>385</v>
      </c>
      <c r="C7366" t="s">
        <v>261</v>
      </c>
      <c r="D7366" t="s">
        <v>144</v>
      </c>
      <c r="E7366" t="s">
        <v>260</v>
      </c>
      <c r="F7366" t="s">
        <v>259</v>
      </c>
      <c r="G7366" t="s">
        <v>217</v>
      </c>
      <c r="I7366" t="s">
        <v>258</v>
      </c>
      <c r="J7366" s="3" t="s">
        <v>215</v>
      </c>
      <c r="K7366" s="3" t="s">
        <v>215</v>
      </c>
      <c r="L7366" s="3" t="s">
        <v>215</v>
      </c>
      <c r="M7366" s="3" t="s">
        <v>215</v>
      </c>
      <c r="N7366" s="3" t="s">
        <v>215</v>
      </c>
      <c r="O7366" s="3" t="s">
        <v>215</v>
      </c>
      <c r="P7366" s="3" t="s">
        <v>215</v>
      </c>
      <c r="Q7366" s="3" t="s">
        <v>215</v>
      </c>
      <c r="R7366" s="3" t="s">
        <v>215</v>
      </c>
      <c r="S7366" s="3" t="s">
        <v>215</v>
      </c>
      <c r="T7366" s="3">
        <v>21.016999999999999</v>
      </c>
      <c r="U7366" s="3">
        <v>18.032</v>
      </c>
      <c r="V7366" s="3">
        <v>19.248999999999999</v>
      </c>
      <c r="W7366" s="3">
        <v>17.643000000000001</v>
      </c>
      <c r="X7366" s="3">
        <v>19.128</v>
      </c>
      <c r="Y7366" s="3">
        <v>22.925000000000001</v>
      </c>
      <c r="Z7366" s="3">
        <v>26.565999999999999</v>
      </c>
      <c r="AA7366" s="3">
        <v>22.257999999999999</v>
      </c>
      <c r="AB7366" s="3">
        <v>25.651</v>
      </c>
      <c r="AC7366" s="3">
        <v>15.736000000000001</v>
      </c>
      <c r="AD7366" s="3">
        <v>17.779</v>
      </c>
      <c r="AE7366" s="3">
        <v>27.119</v>
      </c>
      <c r="AF7366" s="3">
        <v>20.241</v>
      </c>
      <c r="AG7366" s="3">
        <v>20.411999999999999</v>
      </c>
      <c r="AH7366" s="3">
        <v>20.998000000000001</v>
      </c>
      <c r="AI7366" s="3">
        <v>20.146000000000001</v>
      </c>
      <c r="AJ7366" s="3">
        <v>24.414999999999999</v>
      </c>
      <c r="AK7366" s="3">
        <v>29.548999999999999</v>
      </c>
      <c r="AL7366" s="3">
        <v>24.513000000000002</v>
      </c>
      <c r="AM7366" s="3">
        <v>27.893000000000001</v>
      </c>
      <c r="AN7366" s="3">
        <v>22.347999999999999</v>
      </c>
      <c r="AO7366" s="3">
        <v>25.018999999999998</v>
      </c>
      <c r="AP7366" s="3">
        <v>26.431000000000001</v>
      </c>
      <c r="AQ7366" s="3">
        <v>25.202999999999999</v>
      </c>
      <c r="AR7366" s="3">
        <v>24.099</v>
      </c>
      <c r="AS7366" s="3">
        <v>22.36</v>
      </c>
      <c r="AT7366" s="3">
        <v>17.539000000000001</v>
      </c>
      <c r="AU7366" s="3">
        <v>18.155000000000001</v>
      </c>
      <c r="AV7366" s="3">
        <v>19.655999999999999</v>
      </c>
      <c r="AW7366" s="3">
        <v>20.266999999999999</v>
      </c>
      <c r="AX7366" s="3">
        <v>20.242999999999999</v>
      </c>
      <c r="AY7366" s="3">
        <v>20.190999999999999</v>
      </c>
      <c r="AZ7366" s="3">
        <v>20.082000000000001</v>
      </c>
      <c r="BA7366">
        <v>20.164999999999999</v>
      </c>
      <c r="BB7366">
        <v>2016</v>
      </c>
    </row>
    <row r="7367" spans="1:54" hidden="1" x14ac:dyDescent="0.2">
      <c r="A7367">
        <v>366</v>
      </c>
      <c r="B7367" t="s">
        <v>385</v>
      </c>
      <c r="C7367" t="s">
        <v>257</v>
      </c>
      <c r="D7367" t="s">
        <v>144</v>
      </c>
      <c r="E7367" t="s">
        <v>255</v>
      </c>
      <c r="F7367" t="s">
        <v>254</v>
      </c>
      <c r="G7367" t="s">
        <v>225</v>
      </c>
      <c r="H7367" t="s">
        <v>222</v>
      </c>
      <c r="I7367" t="s">
        <v>1756</v>
      </c>
      <c r="J7367" s="3" t="s">
        <v>215</v>
      </c>
      <c r="K7367" s="3" t="s">
        <v>215</v>
      </c>
      <c r="L7367" s="3" t="s">
        <v>215</v>
      </c>
      <c r="M7367" s="3" t="s">
        <v>215</v>
      </c>
      <c r="N7367" s="3" t="s">
        <v>215</v>
      </c>
      <c r="O7367" s="3" t="s">
        <v>215</v>
      </c>
      <c r="P7367" s="3" t="s">
        <v>215</v>
      </c>
      <c r="Q7367" s="3" t="s">
        <v>215</v>
      </c>
      <c r="R7367" s="3" t="s">
        <v>215</v>
      </c>
      <c r="S7367" s="3" t="s">
        <v>215</v>
      </c>
      <c r="T7367" s="3">
        <v>1E-3</v>
      </c>
      <c r="U7367" s="3">
        <v>2E-3</v>
      </c>
      <c r="V7367" s="3">
        <v>2E-3</v>
      </c>
      <c r="W7367" s="3">
        <v>4.0000000000000001E-3</v>
      </c>
      <c r="X7367" s="3">
        <v>2.3E-2</v>
      </c>
      <c r="Y7367" s="3">
        <v>8.8999999999999996E-2</v>
      </c>
      <c r="Z7367" s="3">
        <v>0.106</v>
      </c>
      <c r="AA7367" s="3">
        <v>0.112</v>
      </c>
      <c r="AB7367" s="3">
        <v>0.19400000000000001</v>
      </c>
      <c r="AC7367" s="3">
        <v>0.214</v>
      </c>
      <c r="AD7367" s="3">
        <v>0.437</v>
      </c>
      <c r="AE7367" s="3">
        <v>0.55500000000000005</v>
      </c>
      <c r="AF7367" s="3">
        <v>0.76800000000000002</v>
      </c>
      <c r="AG7367" s="3">
        <v>0.86199999999999999</v>
      </c>
      <c r="AH7367" s="3">
        <v>1.1379999999999999</v>
      </c>
      <c r="AI7367" s="3">
        <v>1.294</v>
      </c>
      <c r="AJ7367" s="3">
        <v>1.6739999999999999</v>
      </c>
      <c r="AK7367" s="3">
        <v>1.923</v>
      </c>
      <c r="AL7367" s="3">
        <v>2.2210000000000001</v>
      </c>
      <c r="AM7367" s="3">
        <v>3.1890000000000001</v>
      </c>
      <c r="AN7367" s="3">
        <v>2.9860000000000002</v>
      </c>
      <c r="AO7367" s="3">
        <v>3.9</v>
      </c>
      <c r="AP7367" s="3">
        <v>5.0679999999999996</v>
      </c>
      <c r="AQ7367" s="3">
        <v>5.4649999999999999</v>
      </c>
      <c r="AR7367" s="3">
        <v>5.6539999999999999</v>
      </c>
      <c r="AS7367" s="3">
        <v>5.2309999999999999</v>
      </c>
      <c r="AT7367" s="3">
        <v>5.181</v>
      </c>
      <c r="AU7367" s="3">
        <v>6.4329999999999998</v>
      </c>
      <c r="AV7367" s="3">
        <v>7.1369999999999996</v>
      </c>
      <c r="AW7367" s="3">
        <v>7.9420000000000002</v>
      </c>
      <c r="AX7367" s="3">
        <v>8.8330000000000002</v>
      </c>
      <c r="AY7367" s="3">
        <v>9.4860000000000007</v>
      </c>
      <c r="AZ7367" s="3">
        <v>10.157999999999999</v>
      </c>
      <c r="BA7367">
        <v>10.891</v>
      </c>
      <c r="BB7367">
        <v>2016</v>
      </c>
    </row>
    <row r="7368" spans="1:54" hidden="1" x14ac:dyDescent="0.2">
      <c r="A7368">
        <v>366</v>
      </c>
      <c r="B7368" t="s">
        <v>385</v>
      </c>
      <c r="C7368" t="s">
        <v>256</v>
      </c>
      <c r="D7368" t="s">
        <v>144</v>
      </c>
      <c r="E7368" t="s">
        <v>255</v>
      </c>
      <c r="F7368" t="s">
        <v>254</v>
      </c>
      <c r="G7368" t="s">
        <v>217</v>
      </c>
      <c r="I7368" t="s">
        <v>253</v>
      </c>
      <c r="J7368" s="3" t="s">
        <v>215</v>
      </c>
      <c r="K7368" s="3" t="s">
        <v>215</v>
      </c>
      <c r="L7368" s="3" t="s">
        <v>215</v>
      </c>
      <c r="M7368" s="3" t="s">
        <v>215</v>
      </c>
      <c r="N7368" s="3" t="s">
        <v>215</v>
      </c>
      <c r="O7368" s="3" t="s">
        <v>215</v>
      </c>
      <c r="P7368" s="3" t="s">
        <v>215</v>
      </c>
      <c r="Q7368" s="3" t="s">
        <v>215</v>
      </c>
      <c r="R7368" s="3" t="s">
        <v>215</v>
      </c>
      <c r="S7368" s="3" t="s">
        <v>215</v>
      </c>
      <c r="T7368" s="3">
        <v>24.276</v>
      </c>
      <c r="U7368" s="3">
        <v>28.527000000000001</v>
      </c>
      <c r="V7368" s="3">
        <v>26.157</v>
      </c>
      <c r="W7368" s="3">
        <v>22.649000000000001</v>
      </c>
      <c r="X7368" s="3">
        <v>21.155999999999999</v>
      </c>
      <c r="Y7368" s="3">
        <v>21.677</v>
      </c>
      <c r="Z7368" s="3">
        <v>22.904</v>
      </c>
      <c r="AA7368" s="3">
        <v>22.603999999999999</v>
      </c>
      <c r="AB7368" s="3">
        <v>32.491999999999997</v>
      </c>
      <c r="AC7368" s="3">
        <v>21.001000000000001</v>
      </c>
      <c r="AD7368" s="3">
        <v>26.085999999999999</v>
      </c>
      <c r="AE7368" s="3">
        <v>23.382999999999999</v>
      </c>
      <c r="AF7368" s="3">
        <v>23.77</v>
      </c>
      <c r="AG7368" s="3">
        <v>20.533999999999999</v>
      </c>
      <c r="AH7368" s="3">
        <v>22.286000000000001</v>
      </c>
      <c r="AI7368" s="3">
        <v>21.184999999999999</v>
      </c>
      <c r="AJ7368" s="3">
        <v>23.231999999999999</v>
      </c>
      <c r="AK7368" s="3">
        <v>23.861999999999998</v>
      </c>
      <c r="AL7368" s="3">
        <v>22.902000000000001</v>
      </c>
      <c r="AM7368" s="3">
        <v>29.98</v>
      </c>
      <c r="AN7368" s="3">
        <v>24.896999999999998</v>
      </c>
      <c r="AO7368" s="3">
        <v>26.988</v>
      </c>
      <c r="AP7368" s="3">
        <v>30.838000000000001</v>
      </c>
      <c r="AQ7368" s="3">
        <v>32.182000000000002</v>
      </c>
      <c r="AR7368" s="3">
        <v>32.694000000000003</v>
      </c>
      <c r="AS7368" s="3">
        <v>31.724</v>
      </c>
      <c r="AT7368" s="3">
        <v>25.373000000000001</v>
      </c>
      <c r="AU7368" s="3">
        <v>25.667999999999999</v>
      </c>
      <c r="AV7368" s="3">
        <v>24.663</v>
      </c>
      <c r="AW7368" s="3">
        <v>24.300999999999998</v>
      </c>
      <c r="AX7368" s="3">
        <v>24.457999999999998</v>
      </c>
      <c r="AY7368" s="3">
        <v>24.216999999999999</v>
      </c>
      <c r="AZ7368" s="3">
        <v>23.991</v>
      </c>
      <c r="BA7368">
        <v>23.893999999999998</v>
      </c>
      <c r="BB7368">
        <v>2016</v>
      </c>
    </row>
    <row r="7369" spans="1:54" hidden="1" x14ac:dyDescent="0.2">
      <c r="A7369">
        <v>366</v>
      </c>
      <c r="B7369" t="s">
        <v>385</v>
      </c>
      <c r="C7369" t="s">
        <v>252</v>
      </c>
      <c r="D7369" t="s">
        <v>144</v>
      </c>
      <c r="E7369" t="s">
        <v>250</v>
      </c>
      <c r="F7369" t="s">
        <v>249</v>
      </c>
      <c r="G7369" t="s">
        <v>225</v>
      </c>
      <c r="H7369" t="s">
        <v>222</v>
      </c>
      <c r="I7369" t="s">
        <v>1756</v>
      </c>
      <c r="J7369" s="3" t="s">
        <v>215</v>
      </c>
      <c r="K7369" s="3" t="s">
        <v>215</v>
      </c>
      <c r="L7369" s="3" t="s">
        <v>215</v>
      </c>
      <c r="M7369" s="3" t="s">
        <v>215</v>
      </c>
      <c r="N7369" s="3" t="s">
        <v>215</v>
      </c>
      <c r="O7369" s="3" t="s">
        <v>215</v>
      </c>
      <c r="P7369" s="3" t="s">
        <v>215</v>
      </c>
      <c r="Q7369" s="3" t="s">
        <v>215</v>
      </c>
      <c r="R7369" s="3" t="s">
        <v>215</v>
      </c>
      <c r="S7369" s="3" t="s">
        <v>215</v>
      </c>
      <c r="T7369" s="3" t="s">
        <v>355</v>
      </c>
      <c r="U7369" s="3">
        <v>-1E-3</v>
      </c>
      <c r="V7369" s="3">
        <v>-1E-3</v>
      </c>
      <c r="W7369" s="3">
        <v>-1E-3</v>
      </c>
      <c r="X7369" s="3">
        <v>-2E-3</v>
      </c>
      <c r="Y7369" s="3">
        <v>5.0000000000000001E-3</v>
      </c>
      <c r="Z7369" s="3">
        <v>1.7000000000000001E-2</v>
      </c>
      <c r="AA7369" s="3">
        <v>-2E-3</v>
      </c>
      <c r="AB7369" s="3">
        <v>-4.1000000000000002E-2</v>
      </c>
      <c r="AC7369" s="3">
        <v>-5.3999999999999999E-2</v>
      </c>
      <c r="AD7369" s="3">
        <v>-0.13900000000000001</v>
      </c>
      <c r="AE7369" s="3">
        <v>8.8999999999999996E-2</v>
      </c>
      <c r="AF7369" s="3">
        <v>-0.114</v>
      </c>
      <c r="AG7369" s="3">
        <v>-5.0000000000000001E-3</v>
      </c>
      <c r="AH7369" s="3">
        <v>-6.6000000000000003E-2</v>
      </c>
      <c r="AI7369" s="3">
        <v>-6.3E-2</v>
      </c>
      <c r="AJ7369" s="3">
        <v>8.5000000000000006E-2</v>
      </c>
      <c r="AK7369" s="3">
        <v>0.45800000000000002</v>
      </c>
      <c r="AL7369" s="3">
        <v>0.156</v>
      </c>
      <c r="AM7369" s="3">
        <v>-0.222</v>
      </c>
      <c r="AN7369" s="3">
        <v>-0.30599999999999999</v>
      </c>
      <c r="AO7369" s="3">
        <v>-0.28499999999999998</v>
      </c>
      <c r="AP7369" s="3">
        <v>-0.72399999999999998</v>
      </c>
      <c r="AQ7369" s="3">
        <v>-1.1850000000000001</v>
      </c>
      <c r="AR7369" s="3">
        <v>-1.486</v>
      </c>
      <c r="AS7369" s="3">
        <v>-1.544</v>
      </c>
      <c r="AT7369" s="3">
        <v>-1.6</v>
      </c>
      <c r="AU7369" s="3">
        <v>-1.883</v>
      </c>
      <c r="AV7369" s="3">
        <v>-1.4490000000000001</v>
      </c>
      <c r="AW7369" s="3">
        <v>-1.319</v>
      </c>
      <c r="AX7369" s="3">
        <v>-1.522</v>
      </c>
      <c r="AY7369" s="3">
        <v>-1.577</v>
      </c>
      <c r="AZ7369" s="3">
        <v>-1.655</v>
      </c>
      <c r="BA7369">
        <v>-1.7</v>
      </c>
      <c r="BB7369">
        <v>2016</v>
      </c>
    </row>
    <row r="7370" spans="1:54" hidden="1" x14ac:dyDescent="0.2">
      <c r="A7370">
        <v>366</v>
      </c>
      <c r="B7370" t="s">
        <v>385</v>
      </c>
      <c r="C7370" t="s">
        <v>251</v>
      </c>
      <c r="D7370" t="s">
        <v>144</v>
      </c>
      <c r="E7370" t="s">
        <v>250</v>
      </c>
      <c r="F7370" t="s">
        <v>249</v>
      </c>
      <c r="G7370" t="s">
        <v>217</v>
      </c>
      <c r="I7370" t="s">
        <v>248</v>
      </c>
      <c r="J7370" s="3" t="s">
        <v>215</v>
      </c>
      <c r="K7370" s="3" t="s">
        <v>215</v>
      </c>
      <c r="L7370" s="3" t="s">
        <v>215</v>
      </c>
      <c r="M7370" s="3" t="s">
        <v>215</v>
      </c>
      <c r="N7370" s="3" t="s">
        <v>215</v>
      </c>
      <c r="O7370" s="3" t="s">
        <v>215</v>
      </c>
      <c r="P7370" s="3" t="s">
        <v>215</v>
      </c>
      <c r="Q7370" s="3" t="s">
        <v>215</v>
      </c>
      <c r="R7370" s="3" t="s">
        <v>215</v>
      </c>
      <c r="S7370" s="3" t="s">
        <v>215</v>
      </c>
      <c r="T7370" s="3">
        <v>-3.2589999999999999</v>
      </c>
      <c r="U7370" s="3">
        <v>-10.494999999999999</v>
      </c>
      <c r="V7370" s="3">
        <v>-6.9089999999999998</v>
      </c>
      <c r="W7370" s="3">
        <v>-5.0060000000000002</v>
      </c>
      <c r="X7370" s="3">
        <v>-2.028</v>
      </c>
      <c r="Y7370" s="3">
        <v>1.248</v>
      </c>
      <c r="Z7370" s="3">
        <v>3.6619999999999999</v>
      </c>
      <c r="AA7370" s="3">
        <v>-0.34499999999999997</v>
      </c>
      <c r="AB7370" s="3">
        <v>-6.8419999999999996</v>
      </c>
      <c r="AC7370" s="3">
        <v>-5.266</v>
      </c>
      <c r="AD7370" s="3">
        <v>-8.3070000000000004</v>
      </c>
      <c r="AE7370" s="3">
        <v>3.7370000000000001</v>
      </c>
      <c r="AF7370" s="3">
        <v>-3.5289999999999999</v>
      </c>
      <c r="AG7370" s="3">
        <v>-0.122</v>
      </c>
      <c r="AH7370" s="3">
        <v>-1.2869999999999999</v>
      </c>
      <c r="AI7370" s="3">
        <v>-1.038</v>
      </c>
      <c r="AJ7370" s="3">
        <v>1.1819999999999999</v>
      </c>
      <c r="AK7370" s="3">
        <v>5.6870000000000003</v>
      </c>
      <c r="AL7370" s="3">
        <v>1.611</v>
      </c>
      <c r="AM7370" s="3">
        <v>-2.0880000000000001</v>
      </c>
      <c r="AN7370" s="3">
        <v>-2.5499999999999998</v>
      </c>
      <c r="AO7370" s="3">
        <v>-1.9690000000000001</v>
      </c>
      <c r="AP7370" s="3">
        <v>-4.407</v>
      </c>
      <c r="AQ7370" s="3">
        <v>-6.9790000000000001</v>
      </c>
      <c r="AR7370" s="3">
        <v>-8.5950000000000006</v>
      </c>
      <c r="AS7370" s="3">
        <v>-9.3640000000000008</v>
      </c>
      <c r="AT7370" s="3">
        <v>-7.8339999999999996</v>
      </c>
      <c r="AU7370" s="3">
        <v>-7.5119999999999996</v>
      </c>
      <c r="AV7370" s="3">
        <v>-5.0069999999999997</v>
      </c>
      <c r="AW7370" s="3">
        <v>-4.0350000000000001</v>
      </c>
      <c r="AX7370" s="3">
        <v>-4.2149999999999999</v>
      </c>
      <c r="AY7370" s="3">
        <v>-4.0270000000000001</v>
      </c>
      <c r="AZ7370" s="3">
        <v>-3.9089999999999998</v>
      </c>
      <c r="BA7370">
        <v>-3.73</v>
      </c>
      <c r="BB7370">
        <v>2016</v>
      </c>
    </row>
    <row r="7371" spans="1:54" hidden="1" x14ac:dyDescent="0.2">
      <c r="A7371">
        <v>366</v>
      </c>
      <c r="B7371" t="s">
        <v>385</v>
      </c>
      <c r="C7371" t="s">
        <v>247</v>
      </c>
      <c r="D7371" t="s">
        <v>144</v>
      </c>
      <c r="E7371" t="s">
        <v>245</v>
      </c>
      <c r="F7371" t="s">
        <v>244</v>
      </c>
      <c r="G7371" t="s">
        <v>225</v>
      </c>
      <c r="H7371" t="s">
        <v>222</v>
      </c>
      <c r="I7371" t="s">
        <v>1756</v>
      </c>
      <c r="J7371" s="3" t="s">
        <v>215</v>
      </c>
      <c r="K7371" s="3" t="s">
        <v>215</v>
      </c>
      <c r="L7371" s="3" t="s">
        <v>215</v>
      </c>
      <c r="M7371" s="3" t="s">
        <v>215</v>
      </c>
      <c r="N7371" s="3" t="s">
        <v>215</v>
      </c>
      <c r="O7371" s="3" t="s">
        <v>215</v>
      </c>
      <c r="P7371" s="3" t="s">
        <v>215</v>
      </c>
      <c r="Q7371" s="3" t="s">
        <v>215</v>
      </c>
      <c r="R7371" s="3" t="s">
        <v>215</v>
      </c>
      <c r="S7371" s="3" t="s">
        <v>215</v>
      </c>
      <c r="T7371" s="3" t="s">
        <v>215</v>
      </c>
      <c r="U7371" s="3" t="s">
        <v>215</v>
      </c>
      <c r="V7371" s="3" t="s">
        <v>215</v>
      </c>
      <c r="W7371" s="3" t="s">
        <v>215</v>
      </c>
      <c r="X7371" s="3" t="s">
        <v>215</v>
      </c>
      <c r="Y7371" s="3" t="s">
        <v>215</v>
      </c>
      <c r="Z7371" s="3" t="s">
        <v>215</v>
      </c>
      <c r="AA7371" s="3" t="s">
        <v>215</v>
      </c>
      <c r="AB7371" s="3" t="s">
        <v>215</v>
      </c>
      <c r="AC7371" s="3" t="s">
        <v>215</v>
      </c>
      <c r="AD7371" s="3" t="s">
        <v>215</v>
      </c>
      <c r="AE7371" s="3" t="s">
        <v>215</v>
      </c>
      <c r="AF7371" s="3">
        <v>-0.182</v>
      </c>
      <c r="AG7371" s="3">
        <v>4.9000000000000002E-2</v>
      </c>
      <c r="AH7371" s="3">
        <v>-6.3E-2</v>
      </c>
      <c r="AI7371" s="3">
        <v>-0.21199999999999999</v>
      </c>
      <c r="AJ7371" s="3">
        <v>-1.2E-2</v>
      </c>
      <c r="AK7371" s="3">
        <v>0.33700000000000002</v>
      </c>
      <c r="AL7371" s="3">
        <v>0.14499999999999999</v>
      </c>
      <c r="AM7371" s="3">
        <v>8.5000000000000006E-2</v>
      </c>
      <c r="AN7371" s="3">
        <v>-0.28399999999999997</v>
      </c>
      <c r="AO7371" s="3">
        <v>2E-3</v>
      </c>
      <c r="AP7371" s="3">
        <v>-0.79700000000000004</v>
      </c>
      <c r="AQ7371" s="3">
        <v>-1.1020000000000001</v>
      </c>
      <c r="AR7371" s="3">
        <v>-1.446</v>
      </c>
      <c r="AS7371" s="3">
        <v>-1.4630000000000001</v>
      </c>
      <c r="AT7371" s="3">
        <v>-1.1319999999999999</v>
      </c>
      <c r="AU7371" s="3">
        <v>-1.714</v>
      </c>
      <c r="AV7371" s="3">
        <v>-1.248</v>
      </c>
      <c r="AW7371" s="3">
        <v>-1.1180000000000001</v>
      </c>
      <c r="AX7371" s="3">
        <v>-1.365</v>
      </c>
      <c r="AY7371" s="3">
        <v>-1.472</v>
      </c>
      <c r="AZ7371" s="3">
        <v>-1.601</v>
      </c>
      <c r="BA7371">
        <v>-1.7110000000000001</v>
      </c>
      <c r="BB7371">
        <v>2016</v>
      </c>
    </row>
    <row r="7372" spans="1:54" hidden="1" x14ac:dyDescent="0.2">
      <c r="A7372">
        <v>366</v>
      </c>
      <c r="B7372" t="s">
        <v>385</v>
      </c>
      <c r="C7372" t="s">
        <v>246</v>
      </c>
      <c r="D7372" t="s">
        <v>144</v>
      </c>
      <c r="E7372" t="s">
        <v>245</v>
      </c>
      <c r="F7372" t="s">
        <v>244</v>
      </c>
      <c r="G7372" t="s">
        <v>243</v>
      </c>
      <c r="I7372" t="s">
        <v>362</v>
      </c>
      <c r="J7372" s="3" t="s">
        <v>215</v>
      </c>
      <c r="K7372" s="3" t="s">
        <v>215</v>
      </c>
      <c r="L7372" s="3" t="s">
        <v>215</v>
      </c>
      <c r="M7372" s="3" t="s">
        <v>215</v>
      </c>
      <c r="N7372" s="3" t="s">
        <v>215</v>
      </c>
      <c r="O7372" s="3" t="s">
        <v>215</v>
      </c>
      <c r="P7372" s="3" t="s">
        <v>215</v>
      </c>
      <c r="Q7372" s="3" t="s">
        <v>215</v>
      </c>
      <c r="R7372" s="3" t="s">
        <v>215</v>
      </c>
      <c r="S7372" s="3" t="s">
        <v>215</v>
      </c>
      <c r="T7372" s="3" t="s">
        <v>215</v>
      </c>
      <c r="U7372" s="3" t="s">
        <v>215</v>
      </c>
      <c r="V7372" s="3" t="s">
        <v>215</v>
      </c>
      <c r="W7372" s="3" t="s">
        <v>215</v>
      </c>
      <c r="X7372" s="3" t="s">
        <v>215</v>
      </c>
      <c r="Y7372" s="3" t="s">
        <v>215</v>
      </c>
      <c r="Z7372" s="3" t="s">
        <v>215</v>
      </c>
      <c r="AA7372" s="3" t="s">
        <v>215</v>
      </c>
      <c r="AB7372" s="3" t="s">
        <v>215</v>
      </c>
      <c r="AC7372" s="3" t="s">
        <v>215</v>
      </c>
      <c r="AD7372" s="3" t="s">
        <v>215</v>
      </c>
      <c r="AE7372" s="3" t="s">
        <v>215</v>
      </c>
      <c r="AF7372" s="3">
        <v>-5.3810000000000002</v>
      </c>
      <c r="AG7372" s="3">
        <v>1.129</v>
      </c>
      <c r="AH7372" s="3">
        <v>-1.228</v>
      </c>
      <c r="AI7372" s="3">
        <v>-3.4319999999999999</v>
      </c>
      <c r="AJ7372" s="3">
        <v>-0.17</v>
      </c>
      <c r="AK7372" s="3">
        <v>4.2</v>
      </c>
      <c r="AL7372" s="3">
        <v>1.508</v>
      </c>
      <c r="AM7372" s="3">
        <v>0.80200000000000005</v>
      </c>
      <c r="AN7372" s="3">
        <v>-2.411</v>
      </c>
      <c r="AO7372" s="3">
        <v>1.4999999999999999E-2</v>
      </c>
      <c r="AP7372" s="3">
        <v>-5.12</v>
      </c>
      <c r="AQ7372" s="3">
        <v>-6.9290000000000003</v>
      </c>
      <c r="AR7372" s="3">
        <v>-8.8369999999999997</v>
      </c>
      <c r="AS7372" s="3">
        <v>-9.0449999999999999</v>
      </c>
      <c r="AT7372" s="3">
        <v>-5.3310000000000004</v>
      </c>
      <c r="AU7372" s="3">
        <v>-6.53</v>
      </c>
      <c r="AV7372" s="3">
        <v>-4.1360000000000001</v>
      </c>
      <c r="AW7372" s="3">
        <v>-3.3079999999999998</v>
      </c>
      <c r="AX7372" s="3">
        <v>-3.7040000000000002</v>
      </c>
      <c r="AY7372" s="3">
        <v>-3.7229999999999999</v>
      </c>
      <c r="AZ7372" s="3">
        <v>-3.7829999999999999</v>
      </c>
      <c r="BA7372">
        <v>-3.802</v>
      </c>
      <c r="BB7372">
        <v>2016</v>
      </c>
    </row>
    <row r="7373" spans="1:54" hidden="1" x14ac:dyDescent="0.2">
      <c r="A7373">
        <v>366</v>
      </c>
      <c r="B7373" t="s">
        <v>385</v>
      </c>
      <c r="C7373" t="s">
        <v>242</v>
      </c>
      <c r="D7373" t="s">
        <v>144</v>
      </c>
      <c r="E7373" t="s">
        <v>240</v>
      </c>
      <c r="F7373" t="s">
        <v>239</v>
      </c>
      <c r="G7373" t="s">
        <v>225</v>
      </c>
      <c r="H7373" t="s">
        <v>222</v>
      </c>
      <c r="I7373" t="s">
        <v>1756</v>
      </c>
      <c r="J7373" s="3" t="s">
        <v>215</v>
      </c>
      <c r="K7373" s="3" t="s">
        <v>215</v>
      </c>
      <c r="L7373" s="3" t="s">
        <v>215</v>
      </c>
      <c r="M7373" s="3" t="s">
        <v>215</v>
      </c>
      <c r="N7373" s="3" t="s">
        <v>215</v>
      </c>
      <c r="O7373" s="3" t="s">
        <v>215</v>
      </c>
      <c r="P7373" s="3" t="s">
        <v>215</v>
      </c>
      <c r="Q7373" s="3" t="s">
        <v>215</v>
      </c>
      <c r="R7373" s="3" t="s">
        <v>215</v>
      </c>
      <c r="S7373" s="3" t="s">
        <v>215</v>
      </c>
      <c r="T7373" s="3" t="s">
        <v>355</v>
      </c>
      <c r="U7373" s="3" t="s">
        <v>355</v>
      </c>
      <c r="V7373" s="3" t="s">
        <v>355</v>
      </c>
      <c r="W7373" s="3">
        <v>-1E-3</v>
      </c>
      <c r="X7373" s="3">
        <v>-1E-3</v>
      </c>
      <c r="Y7373" s="3">
        <v>7.0000000000000001E-3</v>
      </c>
      <c r="Z7373" s="3">
        <v>1.9E-2</v>
      </c>
      <c r="AA7373" s="3">
        <v>-2E-3</v>
      </c>
      <c r="AB7373" s="3">
        <v>-4.1000000000000002E-2</v>
      </c>
      <c r="AC7373" s="3">
        <v>-5.3999999999999999E-2</v>
      </c>
      <c r="AD7373" s="3">
        <v>-0.13800000000000001</v>
      </c>
      <c r="AE7373" s="3">
        <v>0.10100000000000001</v>
      </c>
      <c r="AF7373" s="3">
        <v>-8.8999999999999996E-2</v>
      </c>
      <c r="AG7373" s="3">
        <v>6.2E-2</v>
      </c>
      <c r="AH7373" s="3">
        <v>-2.5000000000000001E-2</v>
      </c>
      <c r="AI7373" s="3">
        <v>5.3999999999999999E-2</v>
      </c>
      <c r="AJ7373" s="3">
        <v>0.19400000000000001</v>
      </c>
      <c r="AK7373" s="3">
        <v>0.55600000000000005</v>
      </c>
      <c r="AL7373" s="3">
        <v>0.218</v>
      </c>
      <c r="AM7373" s="3">
        <v>-8.8999999999999996E-2</v>
      </c>
      <c r="AN7373" s="3">
        <v>-0.20200000000000001</v>
      </c>
      <c r="AO7373" s="3">
        <v>-0.14499999999999999</v>
      </c>
      <c r="AP7373" s="3">
        <v>-0.56499999999999995</v>
      </c>
      <c r="AQ7373" s="3">
        <v>-0.95899999999999996</v>
      </c>
      <c r="AR7373" s="3">
        <v>-1.3340000000000001</v>
      </c>
      <c r="AS7373" s="3">
        <v>-1.296</v>
      </c>
      <c r="AT7373" s="3">
        <v>-1.232</v>
      </c>
      <c r="AU7373" s="3">
        <v>-1.2490000000000001</v>
      </c>
      <c r="AV7373" s="3">
        <v>-0.79100000000000004</v>
      </c>
      <c r="AW7373" s="3">
        <v>-0.50600000000000001</v>
      </c>
      <c r="AX7373" s="3">
        <v>-0.57599999999999996</v>
      </c>
      <c r="AY7373" s="3">
        <v>-0.56699999999999995</v>
      </c>
      <c r="AZ7373" s="3">
        <v>-0.55300000000000005</v>
      </c>
      <c r="BA7373">
        <v>-0.45600000000000002</v>
      </c>
      <c r="BB7373">
        <v>2016</v>
      </c>
    </row>
    <row r="7374" spans="1:54" hidden="1" x14ac:dyDescent="0.2">
      <c r="A7374">
        <v>366</v>
      </c>
      <c r="B7374" t="s">
        <v>385</v>
      </c>
      <c r="C7374" t="s">
        <v>241</v>
      </c>
      <c r="D7374" t="s">
        <v>144</v>
      </c>
      <c r="E7374" t="s">
        <v>240</v>
      </c>
      <c r="F7374" t="s">
        <v>239</v>
      </c>
      <c r="G7374" t="s">
        <v>217</v>
      </c>
      <c r="I7374" t="s">
        <v>238</v>
      </c>
      <c r="J7374" s="3" t="s">
        <v>215</v>
      </c>
      <c r="K7374" s="3" t="s">
        <v>215</v>
      </c>
      <c r="L7374" s="3" t="s">
        <v>215</v>
      </c>
      <c r="M7374" s="3" t="s">
        <v>215</v>
      </c>
      <c r="N7374" s="3" t="s">
        <v>215</v>
      </c>
      <c r="O7374" s="3" t="s">
        <v>215</v>
      </c>
      <c r="P7374" s="3" t="s">
        <v>215</v>
      </c>
      <c r="Q7374" s="3" t="s">
        <v>215</v>
      </c>
      <c r="R7374" s="3" t="s">
        <v>215</v>
      </c>
      <c r="S7374" s="3" t="s">
        <v>215</v>
      </c>
      <c r="T7374" s="3">
        <v>-0.57099999999999995</v>
      </c>
      <c r="U7374" s="3">
        <v>-7.6139999999999999</v>
      </c>
      <c r="V7374" s="3">
        <v>-4.4119999999999999</v>
      </c>
      <c r="W7374" s="3">
        <v>-2.9039999999999999</v>
      </c>
      <c r="X7374" s="3">
        <v>-0.81599999999999995</v>
      </c>
      <c r="Y7374" s="3">
        <v>1.6879999999999999</v>
      </c>
      <c r="Z7374" s="3">
        <v>4.1849999999999996</v>
      </c>
      <c r="AA7374" s="3">
        <v>-0.318</v>
      </c>
      <c r="AB7374" s="3">
        <v>-6.8410000000000002</v>
      </c>
      <c r="AC7374" s="3">
        <v>-5.2649999999999997</v>
      </c>
      <c r="AD7374" s="3">
        <v>-8.2189999999999994</v>
      </c>
      <c r="AE7374" s="3">
        <v>4.2640000000000002</v>
      </c>
      <c r="AF7374" s="3">
        <v>-2.7559999999999998</v>
      </c>
      <c r="AG7374" s="3">
        <v>1.476</v>
      </c>
      <c r="AH7374" s="3">
        <v>-0.48399999999999999</v>
      </c>
      <c r="AI7374" s="3">
        <v>0.879</v>
      </c>
      <c r="AJ7374" s="3">
        <v>2.6869999999999998</v>
      </c>
      <c r="AK7374" s="3">
        <v>6.8929999999999998</v>
      </c>
      <c r="AL7374" s="3">
        <v>2.246</v>
      </c>
      <c r="AM7374" s="3">
        <v>-0.83499999999999996</v>
      </c>
      <c r="AN7374" s="3">
        <v>-1.6850000000000001</v>
      </c>
      <c r="AO7374" s="3">
        <v>-1.002</v>
      </c>
      <c r="AP7374" s="3">
        <v>-3.4390000000000001</v>
      </c>
      <c r="AQ7374" s="3">
        <v>-5.65</v>
      </c>
      <c r="AR7374" s="3">
        <v>-7.7110000000000003</v>
      </c>
      <c r="AS7374" s="3">
        <v>-7.8559999999999999</v>
      </c>
      <c r="AT7374" s="3">
        <v>-6.032</v>
      </c>
      <c r="AU7374" s="3">
        <v>-4.9850000000000003</v>
      </c>
      <c r="AV7374" s="3">
        <v>-2.7330000000000001</v>
      </c>
      <c r="AW7374" s="3">
        <v>-1.5469999999999999</v>
      </c>
      <c r="AX7374" s="3">
        <v>-1.5960000000000001</v>
      </c>
      <c r="AY7374" s="3">
        <v>-1.4470000000000001</v>
      </c>
      <c r="AZ7374" s="3">
        <v>-1.306</v>
      </c>
      <c r="BA7374">
        <v>-1.0009999999999999</v>
      </c>
      <c r="BB7374">
        <v>2016</v>
      </c>
    </row>
    <row r="7375" spans="1:54" hidden="1" x14ac:dyDescent="0.2">
      <c r="A7375">
        <v>366</v>
      </c>
      <c r="B7375" t="s">
        <v>385</v>
      </c>
      <c r="C7375" t="s">
        <v>237</v>
      </c>
      <c r="D7375" t="s">
        <v>144</v>
      </c>
      <c r="E7375" t="s">
        <v>235</v>
      </c>
      <c r="F7375" t="s">
        <v>234</v>
      </c>
      <c r="G7375" t="s">
        <v>225</v>
      </c>
      <c r="H7375" t="s">
        <v>222</v>
      </c>
    </row>
    <row r="7376" spans="1:54" hidden="1" x14ac:dyDescent="0.2">
      <c r="A7376">
        <v>366</v>
      </c>
      <c r="B7376" t="s">
        <v>385</v>
      </c>
      <c r="C7376" t="s">
        <v>236</v>
      </c>
      <c r="D7376" t="s">
        <v>144</v>
      </c>
      <c r="E7376" t="s">
        <v>235</v>
      </c>
      <c r="F7376" t="s">
        <v>234</v>
      </c>
      <c r="G7376" t="s">
        <v>217</v>
      </c>
    </row>
    <row r="7377" spans="1:54" hidden="1" x14ac:dyDescent="0.2">
      <c r="A7377">
        <v>366</v>
      </c>
      <c r="B7377" t="s">
        <v>385</v>
      </c>
      <c r="C7377" t="s">
        <v>233</v>
      </c>
      <c r="D7377" t="s">
        <v>144</v>
      </c>
      <c r="E7377" t="s">
        <v>231</v>
      </c>
      <c r="F7377" t="s">
        <v>230</v>
      </c>
      <c r="G7377" t="s">
        <v>225</v>
      </c>
      <c r="H7377" t="s">
        <v>222</v>
      </c>
      <c r="I7377" t="s">
        <v>1756</v>
      </c>
      <c r="J7377" s="3" t="s">
        <v>215</v>
      </c>
      <c r="K7377" s="3" t="s">
        <v>215</v>
      </c>
      <c r="L7377" s="3" t="s">
        <v>215</v>
      </c>
      <c r="M7377" s="3" t="s">
        <v>215</v>
      </c>
      <c r="N7377" s="3" t="s">
        <v>215</v>
      </c>
      <c r="O7377" s="3" t="s">
        <v>215</v>
      </c>
      <c r="P7377" s="3" t="s">
        <v>215</v>
      </c>
      <c r="Q7377" s="3" t="s">
        <v>215</v>
      </c>
      <c r="R7377" s="3" t="s">
        <v>215</v>
      </c>
      <c r="S7377" s="3" t="s">
        <v>215</v>
      </c>
      <c r="T7377" s="3">
        <v>4.0000000000000001E-3</v>
      </c>
      <c r="U7377" s="3">
        <v>5.0000000000000001E-3</v>
      </c>
      <c r="V7377" s="3">
        <v>6.0000000000000001E-3</v>
      </c>
      <c r="W7377" s="3">
        <v>1.0999999999999999E-2</v>
      </c>
      <c r="X7377" s="3">
        <v>3.5000000000000003E-2</v>
      </c>
      <c r="Y7377" s="3">
        <v>7.0999999999999994E-2</v>
      </c>
      <c r="Z7377" s="3">
        <v>5.8000000000000003E-2</v>
      </c>
      <c r="AA7377" s="3">
        <v>8.8999999999999996E-2</v>
      </c>
      <c r="AB7377" s="3">
        <v>0.13800000000000001</v>
      </c>
      <c r="AC7377" s="3">
        <v>0.35199999999999998</v>
      </c>
      <c r="AD7377" s="3">
        <v>0.64100000000000001</v>
      </c>
      <c r="AE7377" s="3">
        <v>0.94599999999999995</v>
      </c>
      <c r="AF7377" s="3">
        <v>1.2310000000000001</v>
      </c>
      <c r="AG7377" s="3">
        <v>1.407</v>
      </c>
      <c r="AH7377" s="3">
        <v>1.6120000000000001</v>
      </c>
      <c r="AI7377" s="3">
        <v>1.764</v>
      </c>
      <c r="AJ7377" s="3">
        <v>1.726</v>
      </c>
      <c r="AK7377" s="3">
        <v>1.405</v>
      </c>
      <c r="AL7377" s="3">
        <v>1.516</v>
      </c>
      <c r="AM7377" s="3">
        <v>1.657</v>
      </c>
      <c r="AN7377" s="3">
        <v>2.2149999999999999</v>
      </c>
      <c r="AO7377" s="3">
        <v>2.887</v>
      </c>
      <c r="AP7377" s="3">
        <v>3.5249999999999999</v>
      </c>
      <c r="AQ7377" s="3">
        <v>5.0199999999999996</v>
      </c>
      <c r="AR7377" s="3">
        <v>4.556</v>
      </c>
      <c r="AS7377" s="3">
        <v>7.0949999999999998</v>
      </c>
      <c r="AT7377" s="3">
        <v>15.488</v>
      </c>
      <c r="AU7377" s="3">
        <v>18.058</v>
      </c>
      <c r="AV7377" s="3">
        <v>19.811</v>
      </c>
      <c r="AW7377" s="3">
        <v>22.135999999999999</v>
      </c>
      <c r="AX7377" s="3">
        <v>24.335000000000001</v>
      </c>
      <c r="AY7377" s="3">
        <v>26.445</v>
      </c>
      <c r="AZ7377" s="3">
        <v>28.324999999999999</v>
      </c>
      <c r="BA7377">
        <v>30.381</v>
      </c>
      <c r="BB7377">
        <v>2016</v>
      </c>
    </row>
    <row r="7378" spans="1:54" hidden="1" x14ac:dyDescent="0.2">
      <c r="A7378">
        <v>366</v>
      </c>
      <c r="B7378" t="s">
        <v>385</v>
      </c>
      <c r="C7378" t="s">
        <v>232</v>
      </c>
      <c r="D7378" t="s">
        <v>144</v>
      </c>
      <c r="E7378" t="s">
        <v>231</v>
      </c>
      <c r="F7378" t="s">
        <v>230</v>
      </c>
      <c r="G7378" t="s">
        <v>217</v>
      </c>
      <c r="I7378" t="s">
        <v>229</v>
      </c>
      <c r="J7378" s="3" t="s">
        <v>215</v>
      </c>
      <c r="K7378" s="3" t="s">
        <v>215</v>
      </c>
      <c r="L7378" s="3" t="s">
        <v>215</v>
      </c>
      <c r="M7378" s="3" t="s">
        <v>215</v>
      </c>
      <c r="N7378" s="3" t="s">
        <v>215</v>
      </c>
      <c r="O7378" s="3" t="s">
        <v>215</v>
      </c>
      <c r="P7378" s="3" t="s">
        <v>215</v>
      </c>
      <c r="Q7378" s="3" t="s">
        <v>215</v>
      </c>
      <c r="R7378" s="3" t="s">
        <v>215</v>
      </c>
      <c r="S7378" s="3" t="s">
        <v>215</v>
      </c>
      <c r="T7378" s="3">
        <v>78.037999999999997</v>
      </c>
      <c r="U7378" s="3">
        <v>81.066000000000003</v>
      </c>
      <c r="V7378" s="3">
        <v>68.942999999999998</v>
      </c>
      <c r="W7378" s="3">
        <v>54.664999999999999</v>
      </c>
      <c r="X7378" s="3">
        <v>32.655999999999999</v>
      </c>
      <c r="Y7378" s="3">
        <v>17.408999999999999</v>
      </c>
      <c r="Z7378" s="3">
        <v>12.603</v>
      </c>
      <c r="AA7378" s="3">
        <v>17.968</v>
      </c>
      <c r="AB7378" s="3">
        <v>23.175999999999998</v>
      </c>
      <c r="AC7378" s="3">
        <v>34.588000000000001</v>
      </c>
      <c r="AD7378" s="3">
        <v>38.268999999999998</v>
      </c>
      <c r="AE7378" s="3">
        <v>39.826000000000001</v>
      </c>
      <c r="AF7378" s="3">
        <v>38.118000000000002</v>
      </c>
      <c r="AG7378" s="3">
        <v>33.506</v>
      </c>
      <c r="AH7378" s="3">
        <v>31.57</v>
      </c>
      <c r="AI7378" s="3">
        <v>28.896000000000001</v>
      </c>
      <c r="AJ7378" s="3">
        <v>23.952999999999999</v>
      </c>
      <c r="AK7378" s="3">
        <v>17.431999999999999</v>
      </c>
      <c r="AL7378" s="3">
        <v>15.632</v>
      </c>
      <c r="AM7378" s="3">
        <v>15.574</v>
      </c>
      <c r="AN7378" s="3">
        <v>18.468</v>
      </c>
      <c r="AO7378" s="3">
        <v>19.978999999999999</v>
      </c>
      <c r="AP7378" s="3">
        <v>21.449000000000002</v>
      </c>
      <c r="AQ7378" s="3">
        <v>29.561</v>
      </c>
      <c r="AR7378" s="3">
        <v>26.343</v>
      </c>
      <c r="AS7378" s="3">
        <v>43.026000000000003</v>
      </c>
      <c r="AT7378" s="3">
        <v>75.844999999999999</v>
      </c>
      <c r="AU7378" s="3">
        <v>72.052999999999997</v>
      </c>
      <c r="AV7378" s="3">
        <v>68.462999999999994</v>
      </c>
      <c r="AW7378" s="3">
        <v>67.728999999999999</v>
      </c>
      <c r="AX7378" s="3">
        <v>67.384</v>
      </c>
      <c r="AY7378" s="3">
        <v>67.512</v>
      </c>
      <c r="AZ7378" s="3">
        <v>66.894999999999996</v>
      </c>
      <c r="BA7378">
        <v>66.653999999999996</v>
      </c>
      <c r="BB7378">
        <v>2016</v>
      </c>
    </row>
    <row r="7379" spans="1:54" hidden="1" x14ac:dyDescent="0.2">
      <c r="A7379">
        <v>366</v>
      </c>
      <c r="B7379" t="s">
        <v>385</v>
      </c>
      <c r="C7379" t="s">
        <v>228</v>
      </c>
      <c r="D7379" t="s">
        <v>144</v>
      </c>
      <c r="E7379" t="s">
        <v>227</v>
      </c>
      <c r="F7379" t="s">
        <v>226</v>
      </c>
      <c r="G7379" t="s">
        <v>225</v>
      </c>
      <c r="H7379" t="s">
        <v>222</v>
      </c>
      <c r="I7379" t="s">
        <v>1756</v>
      </c>
      <c r="J7379" s="3">
        <v>2E-3</v>
      </c>
      <c r="K7379" s="3">
        <v>2E-3</v>
      </c>
      <c r="L7379" s="3">
        <v>2E-3</v>
      </c>
      <c r="M7379" s="3">
        <v>2E-3</v>
      </c>
      <c r="N7379" s="3">
        <v>2E-3</v>
      </c>
      <c r="O7379" s="3">
        <v>2E-3</v>
      </c>
      <c r="P7379" s="3">
        <v>2E-3</v>
      </c>
      <c r="Q7379" s="3">
        <v>3.0000000000000001E-3</v>
      </c>
      <c r="R7379" s="3">
        <v>3.0000000000000001E-3</v>
      </c>
      <c r="S7379" s="3">
        <v>4.0000000000000001E-3</v>
      </c>
      <c r="T7379" s="3">
        <v>5.0000000000000001E-3</v>
      </c>
      <c r="U7379" s="3">
        <v>6.0000000000000001E-3</v>
      </c>
      <c r="V7379" s="3">
        <v>8.0000000000000002E-3</v>
      </c>
      <c r="W7379" s="3">
        <v>0.02</v>
      </c>
      <c r="X7379" s="3">
        <v>0.109</v>
      </c>
      <c r="Y7379" s="3">
        <v>0.41</v>
      </c>
      <c r="Z7379" s="3">
        <v>0.46200000000000002</v>
      </c>
      <c r="AA7379" s="3">
        <v>0.496</v>
      </c>
      <c r="AB7379" s="3">
        <v>0.59599999999999997</v>
      </c>
      <c r="AC7379" s="3">
        <v>1.0189999999999999</v>
      </c>
      <c r="AD7379" s="3">
        <v>1.6739999999999999</v>
      </c>
      <c r="AE7379" s="3">
        <v>2.3740000000000001</v>
      </c>
      <c r="AF7379" s="3">
        <v>3.23</v>
      </c>
      <c r="AG7379" s="3">
        <v>4.2</v>
      </c>
      <c r="AH7379" s="3">
        <v>5.1050000000000004</v>
      </c>
      <c r="AI7379" s="3">
        <v>6.1059999999999999</v>
      </c>
      <c r="AJ7379" s="3">
        <v>7.2060000000000004</v>
      </c>
      <c r="AK7379" s="3">
        <v>8.0609999999999999</v>
      </c>
      <c r="AL7379" s="3">
        <v>9.6980000000000004</v>
      </c>
      <c r="AM7379" s="3">
        <v>10.638</v>
      </c>
      <c r="AN7379" s="3">
        <v>11.993</v>
      </c>
      <c r="AO7379" s="3">
        <v>14.452</v>
      </c>
      <c r="AP7379" s="3">
        <v>16.434000000000001</v>
      </c>
      <c r="AQ7379" s="3">
        <v>16.981000000000002</v>
      </c>
      <c r="AR7379" s="3">
        <v>17.294</v>
      </c>
      <c r="AS7379" s="3">
        <v>16.491</v>
      </c>
      <c r="AT7379" s="3">
        <v>20.420000000000002</v>
      </c>
      <c r="AU7379" s="3">
        <v>25.062000000000001</v>
      </c>
      <c r="AV7379" s="3">
        <v>28.937000000000001</v>
      </c>
      <c r="AW7379" s="3">
        <v>32.683</v>
      </c>
      <c r="AX7379" s="3">
        <v>36.113999999999997</v>
      </c>
      <c r="AY7379" s="3">
        <v>39.170999999999999</v>
      </c>
      <c r="AZ7379" s="3">
        <v>42.341999999999999</v>
      </c>
      <c r="BA7379">
        <v>45.581000000000003</v>
      </c>
      <c r="BB7379">
        <v>2016</v>
      </c>
    </row>
    <row r="7380" spans="1:54" hidden="1" x14ac:dyDescent="0.2">
      <c r="A7380">
        <v>366</v>
      </c>
      <c r="B7380" t="s">
        <v>385</v>
      </c>
      <c r="C7380" t="s">
        <v>224</v>
      </c>
      <c r="D7380" t="s">
        <v>144</v>
      </c>
      <c r="E7380" t="s">
        <v>219</v>
      </c>
      <c r="F7380" t="s">
        <v>218</v>
      </c>
      <c r="G7380" t="s">
        <v>223</v>
      </c>
      <c r="H7380" t="s">
        <v>222</v>
      </c>
      <c r="I7380" t="s">
        <v>1757</v>
      </c>
      <c r="J7380" s="3">
        <v>1.4999999999999999E-2</v>
      </c>
      <c r="K7380" s="3">
        <v>-2.7E-2</v>
      </c>
      <c r="L7380" s="3">
        <v>-5.6000000000000001E-2</v>
      </c>
      <c r="M7380" s="3">
        <v>-0.17299999999999999</v>
      </c>
      <c r="N7380" s="3">
        <v>-0.11799999999999999</v>
      </c>
      <c r="O7380" s="3">
        <v>-3.2000000000000001E-2</v>
      </c>
      <c r="P7380" s="3">
        <v>-4.9000000000000002E-2</v>
      </c>
      <c r="Q7380" s="3">
        <v>-0.03</v>
      </c>
      <c r="R7380" s="3">
        <v>-3.6999999999999998E-2</v>
      </c>
      <c r="S7380" s="3">
        <v>0.16700000000000001</v>
      </c>
      <c r="T7380" s="3">
        <v>3.6999999999999998E-2</v>
      </c>
      <c r="U7380" s="3">
        <v>-7.4999999999999997E-2</v>
      </c>
      <c r="V7380" s="3">
        <v>1.4E-2</v>
      </c>
      <c r="W7380" s="3">
        <v>4.3999999999999997E-2</v>
      </c>
      <c r="X7380" s="3">
        <v>5.8999999999999997E-2</v>
      </c>
      <c r="Y7380" s="3">
        <v>7.2999999999999995E-2</v>
      </c>
      <c r="Z7380" s="3">
        <v>-6.4000000000000001E-2</v>
      </c>
      <c r="AA7380" s="3">
        <v>-6.8000000000000005E-2</v>
      </c>
      <c r="AB7380" s="3">
        <v>-0.155</v>
      </c>
      <c r="AC7380" s="3">
        <v>-2.9000000000000001E-2</v>
      </c>
      <c r="AD7380" s="3">
        <v>3.2000000000000001E-2</v>
      </c>
      <c r="AE7380" s="3">
        <v>-8.4000000000000005E-2</v>
      </c>
      <c r="AF7380" s="3">
        <v>-0.13100000000000001</v>
      </c>
      <c r="AG7380" s="3">
        <v>-0.159</v>
      </c>
      <c r="AH7380" s="3">
        <v>-0.13800000000000001</v>
      </c>
      <c r="AI7380" s="3">
        <v>-0.14399999999999999</v>
      </c>
      <c r="AJ7380" s="3">
        <v>0.221</v>
      </c>
      <c r="AK7380" s="3">
        <v>0.32500000000000001</v>
      </c>
      <c r="AL7380" s="3">
        <v>0.32500000000000001</v>
      </c>
      <c r="AM7380" s="3">
        <v>0.111</v>
      </c>
      <c r="AN7380" s="3">
        <v>0.65100000000000002</v>
      </c>
      <c r="AO7380" s="3">
        <v>0.43099999999999999</v>
      </c>
      <c r="AP7380" s="3">
        <v>0.16200000000000001</v>
      </c>
      <c r="AQ7380" s="3">
        <v>-0.19600000000000001</v>
      </c>
      <c r="AR7380" s="3">
        <v>-0.41599999999999998</v>
      </c>
      <c r="AS7380" s="3">
        <v>-0.79800000000000004</v>
      </c>
      <c r="AT7380" s="3">
        <v>-0.10199999999999999</v>
      </c>
      <c r="AU7380" s="3">
        <v>0.29899999999999999</v>
      </c>
      <c r="AV7380" s="3">
        <v>0.24299999999999999</v>
      </c>
      <c r="AW7380" s="3">
        <v>0.219</v>
      </c>
      <c r="AX7380" s="3">
        <v>0.23</v>
      </c>
      <c r="AY7380" s="3">
        <v>0.23499999999999999</v>
      </c>
      <c r="AZ7380" s="3">
        <v>0.16800000000000001</v>
      </c>
      <c r="BA7380">
        <v>9.6000000000000002E-2</v>
      </c>
      <c r="BB7380">
        <v>2016</v>
      </c>
    </row>
    <row r="7381" spans="1:54" hidden="1" x14ac:dyDescent="0.2">
      <c r="A7381">
        <v>366</v>
      </c>
      <c r="B7381" t="s">
        <v>385</v>
      </c>
      <c r="C7381" t="s">
        <v>220</v>
      </c>
      <c r="D7381" t="s">
        <v>144</v>
      </c>
      <c r="E7381" t="s">
        <v>219</v>
      </c>
      <c r="F7381" t="s">
        <v>218</v>
      </c>
      <c r="G7381" t="s">
        <v>217</v>
      </c>
      <c r="I7381" t="s">
        <v>216</v>
      </c>
      <c r="J7381" s="3">
        <v>1.3009999999999999</v>
      </c>
      <c r="K7381" s="3">
        <v>-2.048</v>
      </c>
      <c r="L7381" s="3">
        <v>-4.1100000000000003</v>
      </c>
      <c r="M7381" s="3">
        <v>-13.028</v>
      </c>
      <c r="N7381" s="3">
        <v>-9.0839999999999996</v>
      </c>
      <c r="O7381" s="3">
        <v>-2.452</v>
      </c>
      <c r="P7381" s="3">
        <v>-3.69</v>
      </c>
      <c r="Q7381" s="3">
        <v>-2.069</v>
      </c>
      <c r="R7381" s="3">
        <v>-2.12</v>
      </c>
      <c r="S7381" s="3">
        <v>8.2219999999999995</v>
      </c>
      <c r="T7381" s="3">
        <v>6.9420000000000002</v>
      </c>
      <c r="U7381" s="3">
        <v>-12.571</v>
      </c>
      <c r="V7381" s="3">
        <v>2.5830000000000002</v>
      </c>
      <c r="W7381" s="3">
        <v>10.127000000000001</v>
      </c>
      <c r="X7381" s="3">
        <v>12.007</v>
      </c>
      <c r="Y7381" s="3">
        <v>7.9180000000000001</v>
      </c>
      <c r="Z7381" s="3">
        <v>-5.5090000000000003</v>
      </c>
      <c r="AA7381" s="3">
        <v>-5.4820000000000002</v>
      </c>
      <c r="AB7381" s="3">
        <v>-10.444000000000001</v>
      </c>
      <c r="AC7381" s="3">
        <v>-2.3820000000000001</v>
      </c>
      <c r="AD7381" s="3">
        <v>2.5529999999999999</v>
      </c>
      <c r="AE7381" s="3">
        <v>-7.67</v>
      </c>
      <c r="AF7381" s="3">
        <v>-9.5169999999999995</v>
      </c>
      <c r="AG7381" s="3">
        <v>-9.8480000000000008</v>
      </c>
      <c r="AH7381" s="3">
        <v>-7.3730000000000002</v>
      </c>
      <c r="AI7381" s="3">
        <v>-6.4240000000000004</v>
      </c>
      <c r="AJ7381" s="3">
        <v>8.3989999999999991</v>
      </c>
      <c r="AK7381" s="3">
        <v>11.051</v>
      </c>
      <c r="AL7381" s="3">
        <v>9.1910000000000007</v>
      </c>
      <c r="AM7381" s="3">
        <v>2.8719999999999999</v>
      </c>
      <c r="AN7381" s="3">
        <v>14.898</v>
      </c>
      <c r="AO7381" s="3">
        <v>9.7530000000000001</v>
      </c>
      <c r="AP7381" s="3">
        <v>3.2610000000000001</v>
      </c>
      <c r="AQ7381" s="3">
        <v>-3.8090000000000002</v>
      </c>
      <c r="AR7381" s="3">
        <v>-7.944</v>
      </c>
      <c r="AS7381" s="3">
        <v>-16.536999999999999</v>
      </c>
      <c r="AT7381" s="3">
        <v>-3.0979999999999999</v>
      </c>
      <c r="AU7381" s="3">
        <v>8.9410000000000007</v>
      </c>
      <c r="AV7381" s="3">
        <v>6.298</v>
      </c>
      <c r="AW7381" s="3">
        <v>5.1890000000000001</v>
      </c>
      <c r="AX7381" s="3">
        <v>5.13</v>
      </c>
      <c r="AY7381" s="3">
        <v>4.9820000000000002</v>
      </c>
      <c r="AZ7381" s="3">
        <v>3.3580000000000001</v>
      </c>
      <c r="BA7381">
        <v>1.7969999999999999</v>
      </c>
      <c r="BB7381">
        <v>2016</v>
      </c>
    </row>
    <row r="7382" spans="1:54" x14ac:dyDescent="0.2">
      <c r="A7382">
        <v>734</v>
      </c>
      <c r="B7382" t="s">
        <v>384</v>
      </c>
      <c r="C7382" t="s">
        <v>352</v>
      </c>
      <c r="D7382" t="s">
        <v>145</v>
      </c>
      <c r="E7382" t="s">
        <v>349</v>
      </c>
      <c r="F7382" t="s">
        <v>351</v>
      </c>
      <c r="G7382" t="s">
        <v>225</v>
      </c>
      <c r="H7382" t="s">
        <v>222</v>
      </c>
      <c r="I7382" t="s">
        <v>1758</v>
      </c>
      <c r="J7382" s="3">
        <v>8.1720000000000006</v>
      </c>
      <c r="K7382" s="3">
        <v>9.3680000000000003</v>
      </c>
      <c r="L7382" s="3">
        <v>9.4779999999999998</v>
      </c>
      <c r="M7382" s="3">
        <v>9.5920000000000005</v>
      </c>
      <c r="N7382" s="3">
        <v>10.183</v>
      </c>
      <c r="O7382" s="3">
        <v>10.569000000000001</v>
      </c>
      <c r="P7382" s="3">
        <v>11.866</v>
      </c>
      <c r="Q7382" s="3">
        <v>13.599</v>
      </c>
      <c r="R7382" s="3">
        <v>14.492000000000001</v>
      </c>
      <c r="S7382" s="3">
        <v>16.364000000000001</v>
      </c>
      <c r="T7382" s="3">
        <v>17.818000000000001</v>
      </c>
      <c r="U7382" s="3">
        <v>18.213999999999999</v>
      </c>
      <c r="V7382" s="3">
        <v>18.757999999999999</v>
      </c>
      <c r="W7382" s="3">
        <v>19.222000000000001</v>
      </c>
      <c r="X7382" s="3">
        <v>19.765999999999998</v>
      </c>
      <c r="Y7382" s="3">
        <v>20.564</v>
      </c>
      <c r="Z7382" s="3">
        <v>21.32</v>
      </c>
      <c r="AA7382" s="3">
        <v>21.97</v>
      </c>
      <c r="AB7382" s="3">
        <v>22.521000000000001</v>
      </c>
      <c r="AC7382" s="3">
        <v>23.173999999999999</v>
      </c>
      <c r="AD7382" s="3">
        <v>23.771000000000001</v>
      </c>
      <c r="AE7382" s="3">
        <v>24.116</v>
      </c>
      <c r="AF7382" s="3">
        <v>24.975000000000001</v>
      </c>
      <c r="AG7382" s="3">
        <v>26.08</v>
      </c>
      <c r="AH7382" s="3">
        <v>27.048999999999999</v>
      </c>
      <c r="AI7382" s="3">
        <v>28.54</v>
      </c>
      <c r="AJ7382" s="3">
        <v>30.016999999999999</v>
      </c>
      <c r="AK7382" s="3">
        <v>31.198</v>
      </c>
      <c r="AL7382" s="3">
        <v>32.067999999999998</v>
      </c>
      <c r="AM7382" s="3">
        <v>33.520000000000003</v>
      </c>
      <c r="AN7382" s="3">
        <v>34.697000000000003</v>
      </c>
      <c r="AO7382" s="3">
        <v>35.378999999999998</v>
      </c>
      <c r="AP7382" s="3">
        <v>36.606000000000002</v>
      </c>
      <c r="AQ7382" s="3">
        <v>38.366999999999997</v>
      </c>
      <c r="AR7382" s="3">
        <v>39.76</v>
      </c>
      <c r="AS7382" s="3">
        <v>40.197000000000003</v>
      </c>
      <c r="AT7382" s="3">
        <v>40.194000000000003</v>
      </c>
      <c r="AU7382" s="3">
        <v>40.281999999999996</v>
      </c>
      <c r="AV7382" s="3">
        <v>39.936999999999998</v>
      </c>
      <c r="AW7382" s="3">
        <v>39.997</v>
      </c>
      <c r="AX7382" s="3">
        <v>40.572000000000003</v>
      </c>
      <c r="AY7382" s="3">
        <v>41.353000000000002</v>
      </c>
      <c r="AZ7382" s="3">
        <v>42.271999999999998</v>
      </c>
      <c r="BA7382">
        <v>43.2</v>
      </c>
      <c r="BB7382">
        <v>2015</v>
      </c>
    </row>
    <row r="7383" spans="1:54" hidden="1" x14ac:dyDescent="0.2">
      <c r="A7383">
        <v>734</v>
      </c>
      <c r="B7383" t="s">
        <v>384</v>
      </c>
      <c r="C7383" t="s">
        <v>350</v>
      </c>
      <c r="D7383" t="s">
        <v>145</v>
      </c>
      <c r="E7383" t="s">
        <v>349</v>
      </c>
      <c r="F7383" t="s">
        <v>348</v>
      </c>
      <c r="G7383" t="s">
        <v>275</v>
      </c>
      <c r="I7383" t="s">
        <v>347</v>
      </c>
      <c r="J7383" s="3">
        <v>-3.8109999999999999</v>
      </c>
      <c r="K7383" s="3">
        <v>14.641</v>
      </c>
      <c r="L7383" s="3">
        <v>1.173</v>
      </c>
      <c r="M7383" s="3">
        <v>1.202</v>
      </c>
      <c r="N7383" s="3">
        <v>6.1619999999999999</v>
      </c>
      <c r="O7383" s="3">
        <v>3.7919999999999998</v>
      </c>
      <c r="P7383" s="3">
        <v>12.263999999999999</v>
      </c>
      <c r="Q7383" s="3">
        <v>14.606999999999999</v>
      </c>
      <c r="R7383" s="3">
        <v>6.57</v>
      </c>
      <c r="S7383" s="3">
        <v>12.912000000000001</v>
      </c>
      <c r="T7383" s="3">
        <v>8.8889999999999993</v>
      </c>
      <c r="U7383" s="3">
        <v>2.222</v>
      </c>
      <c r="V7383" s="3">
        <v>2.9870000000000001</v>
      </c>
      <c r="W7383" s="3">
        <v>2.4729999999999999</v>
      </c>
      <c r="X7383" s="3">
        <v>2.83</v>
      </c>
      <c r="Y7383" s="3">
        <v>4.04</v>
      </c>
      <c r="Z7383" s="3">
        <v>3.6720000000000002</v>
      </c>
      <c r="AA7383" s="3">
        <v>3.052</v>
      </c>
      <c r="AB7383" s="3">
        <v>2.5089999999999999</v>
      </c>
      <c r="AC7383" s="3">
        <v>2.899</v>
      </c>
      <c r="AD7383" s="3">
        <v>2.5750000000000002</v>
      </c>
      <c r="AE7383" s="3">
        <v>1.45</v>
      </c>
      <c r="AF7383" s="3">
        <v>3.5619999999999998</v>
      </c>
      <c r="AG7383" s="3">
        <v>4.4249999999999998</v>
      </c>
      <c r="AH7383" s="3">
        <v>3.7160000000000002</v>
      </c>
      <c r="AI7383" s="3">
        <v>5.5140000000000002</v>
      </c>
      <c r="AJ7383" s="3">
        <v>5.1749999999999998</v>
      </c>
      <c r="AK7383" s="3">
        <v>3.9329999999999998</v>
      </c>
      <c r="AL7383" s="3">
        <v>2.7869999999999999</v>
      </c>
      <c r="AM7383" s="3">
        <v>4.5289999999999999</v>
      </c>
      <c r="AN7383" s="3">
        <v>3.512</v>
      </c>
      <c r="AO7383" s="3">
        <v>1.9650000000000001</v>
      </c>
      <c r="AP7383" s="3">
        <v>3.468</v>
      </c>
      <c r="AQ7383" s="3">
        <v>4.8109999999999999</v>
      </c>
      <c r="AR7383" s="3">
        <v>3.629</v>
      </c>
      <c r="AS7383" s="3">
        <v>1.099</v>
      </c>
      <c r="AT7383" s="3">
        <v>-8.0000000000000002E-3</v>
      </c>
      <c r="AU7383" s="3">
        <v>0.22</v>
      </c>
      <c r="AV7383" s="3">
        <v>-0.85599999999999998</v>
      </c>
      <c r="AW7383" s="3">
        <v>0.15</v>
      </c>
      <c r="AX7383" s="3">
        <v>1.4379999999999999</v>
      </c>
      <c r="AY7383" s="3">
        <v>1.925</v>
      </c>
      <c r="AZ7383" s="3">
        <v>2.222</v>
      </c>
      <c r="BA7383">
        <v>2.194</v>
      </c>
      <c r="BB7383">
        <v>2015</v>
      </c>
    </row>
    <row r="7384" spans="1:54" hidden="1" x14ac:dyDescent="0.2">
      <c r="A7384">
        <v>734</v>
      </c>
      <c r="B7384" t="s">
        <v>384</v>
      </c>
      <c r="C7384" t="s">
        <v>346</v>
      </c>
      <c r="D7384" t="s">
        <v>145</v>
      </c>
      <c r="E7384" t="s">
        <v>342</v>
      </c>
      <c r="F7384" t="s">
        <v>345</v>
      </c>
      <c r="G7384" t="s">
        <v>225</v>
      </c>
      <c r="H7384" t="s">
        <v>222</v>
      </c>
      <c r="I7384" t="s">
        <v>1758</v>
      </c>
      <c r="J7384" s="3">
        <v>0.89</v>
      </c>
      <c r="K7384" s="3">
        <v>1.004</v>
      </c>
      <c r="L7384" s="3">
        <v>1.1859999999999999</v>
      </c>
      <c r="M7384" s="3">
        <v>1.32</v>
      </c>
      <c r="N7384" s="3">
        <v>1.4730000000000001</v>
      </c>
      <c r="O7384" s="3">
        <v>1.591</v>
      </c>
      <c r="P7384" s="3">
        <v>1.7569999999999999</v>
      </c>
      <c r="Q7384" s="3">
        <v>2.093</v>
      </c>
      <c r="R7384" s="3">
        <v>2.3580000000000001</v>
      </c>
      <c r="S7384" s="3">
        <v>2.7410000000000001</v>
      </c>
      <c r="T7384" s="3">
        <v>3.1819999999999999</v>
      </c>
      <c r="U7384" s="3">
        <v>3.5680000000000001</v>
      </c>
      <c r="V7384" s="3">
        <v>4.1130000000000004</v>
      </c>
      <c r="W7384" s="3">
        <v>4.8319999999999999</v>
      </c>
      <c r="X7384" s="3">
        <v>5.7089999999999996</v>
      </c>
      <c r="Y7384" s="3">
        <v>7.0750000000000002</v>
      </c>
      <c r="Z7384" s="3">
        <v>7.9850000000000003</v>
      </c>
      <c r="AA7384" s="3">
        <v>9.1509999999999998</v>
      </c>
      <c r="AB7384" s="3">
        <v>10.141999999999999</v>
      </c>
      <c r="AC7384" s="3">
        <v>11.065</v>
      </c>
      <c r="AD7384" s="3">
        <v>12.465</v>
      </c>
      <c r="AE7384" s="3">
        <v>13.78</v>
      </c>
      <c r="AF7384" s="3">
        <v>15.525</v>
      </c>
      <c r="AG7384" s="3">
        <v>17.141999999999999</v>
      </c>
      <c r="AH7384" s="3">
        <v>18.443000000000001</v>
      </c>
      <c r="AI7384" s="3">
        <v>20.641999999999999</v>
      </c>
      <c r="AJ7384" s="3">
        <v>22.68</v>
      </c>
      <c r="AK7384" s="3">
        <v>24.873999999999999</v>
      </c>
      <c r="AL7384" s="3">
        <v>27.695</v>
      </c>
      <c r="AM7384" s="3">
        <v>30.774999999999999</v>
      </c>
      <c r="AN7384" s="3">
        <v>32.935000000000002</v>
      </c>
      <c r="AO7384" s="3">
        <v>35.378999999999998</v>
      </c>
      <c r="AP7384" s="3">
        <v>39.034999999999997</v>
      </c>
      <c r="AQ7384" s="3">
        <v>42.658999999999999</v>
      </c>
      <c r="AR7384" s="3">
        <v>46.646000000000001</v>
      </c>
      <c r="AS7384" s="3">
        <v>50.109000000000002</v>
      </c>
      <c r="AT7384" s="3">
        <v>56.62</v>
      </c>
      <c r="AU7384" s="3">
        <v>59.802999999999997</v>
      </c>
      <c r="AV7384" s="3">
        <v>62.176000000000002</v>
      </c>
      <c r="AW7384" s="3">
        <v>65.182000000000002</v>
      </c>
      <c r="AX7384" s="3">
        <v>69.182000000000002</v>
      </c>
      <c r="AY7384" s="3">
        <v>73.903999999999996</v>
      </c>
      <c r="AZ7384" s="3">
        <v>78.947000000000003</v>
      </c>
      <c r="BA7384">
        <v>84.588999999999999</v>
      </c>
      <c r="BB7384">
        <v>2015</v>
      </c>
    </row>
    <row r="7385" spans="1:54" hidden="1" x14ac:dyDescent="0.2">
      <c r="A7385">
        <v>734</v>
      </c>
      <c r="B7385" t="s">
        <v>384</v>
      </c>
      <c r="C7385" t="s">
        <v>344</v>
      </c>
      <c r="D7385" t="s">
        <v>145</v>
      </c>
      <c r="E7385" t="s">
        <v>342</v>
      </c>
      <c r="F7385" t="s">
        <v>343</v>
      </c>
      <c r="G7385" t="s">
        <v>223</v>
      </c>
      <c r="H7385" t="s">
        <v>222</v>
      </c>
      <c r="I7385" t="s">
        <v>310</v>
      </c>
      <c r="J7385" s="3">
        <v>1.1419999999999999</v>
      </c>
      <c r="K7385" s="3">
        <v>1.1439999999999999</v>
      </c>
      <c r="L7385" s="3">
        <v>1.0920000000000001</v>
      </c>
      <c r="M7385" s="3">
        <v>1.1839999999999999</v>
      </c>
      <c r="N7385" s="3">
        <v>0.998</v>
      </c>
      <c r="O7385" s="3">
        <v>0.71399999999999997</v>
      </c>
      <c r="P7385" s="3">
        <v>0.77</v>
      </c>
      <c r="Q7385" s="3">
        <v>1.028</v>
      </c>
      <c r="R7385" s="3">
        <v>1.038</v>
      </c>
      <c r="S7385" s="3">
        <v>1.0449999999999999</v>
      </c>
      <c r="T7385" s="3">
        <v>1.23</v>
      </c>
      <c r="U7385" s="3">
        <v>1.292</v>
      </c>
      <c r="V7385" s="3">
        <v>1.4419999999999999</v>
      </c>
      <c r="W7385" s="3">
        <v>1.4790000000000001</v>
      </c>
      <c r="X7385" s="3">
        <v>1.6080000000000001</v>
      </c>
      <c r="Y7385" s="3">
        <v>1.9510000000000001</v>
      </c>
      <c r="Z7385" s="3">
        <v>1.8580000000000001</v>
      </c>
      <c r="AA7385" s="3">
        <v>1.986</v>
      </c>
      <c r="AB7385" s="3">
        <v>1.833</v>
      </c>
      <c r="AC7385" s="3">
        <v>1.81</v>
      </c>
      <c r="AD7385" s="3">
        <v>1.7969999999999999</v>
      </c>
      <c r="AE7385" s="3">
        <v>1.6020000000000001</v>
      </c>
      <c r="AF7385" s="3">
        <v>1.476</v>
      </c>
      <c r="AG7385" s="3">
        <v>2.266</v>
      </c>
      <c r="AH7385" s="3">
        <v>2.859</v>
      </c>
      <c r="AI7385" s="3">
        <v>3.2450000000000001</v>
      </c>
      <c r="AJ7385" s="3">
        <v>3.351</v>
      </c>
      <c r="AK7385" s="3">
        <v>3.5259999999999998</v>
      </c>
      <c r="AL7385" s="3">
        <v>3.3559999999999999</v>
      </c>
      <c r="AM7385" s="3">
        <v>3.6480000000000001</v>
      </c>
      <c r="AN7385" s="3">
        <v>4.4980000000000002</v>
      </c>
      <c r="AO7385" s="3">
        <v>4.8780000000000001</v>
      </c>
      <c r="AP7385" s="3">
        <v>4.7549999999999999</v>
      </c>
      <c r="AQ7385" s="3">
        <v>4.42</v>
      </c>
      <c r="AR7385" s="3">
        <v>4.3010000000000002</v>
      </c>
      <c r="AS7385" s="3">
        <v>3.9289999999999998</v>
      </c>
      <c r="AT7385" s="3">
        <v>3.8479999999999999</v>
      </c>
      <c r="AU7385" s="3">
        <v>4.4909999999999997</v>
      </c>
      <c r="AV7385" s="3">
        <v>4.5720000000000001</v>
      </c>
      <c r="AW7385" s="3">
        <v>4.6440000000000001</v>
      </c>
      <c r="AX7385" s="3">
        <v>4.7690000000000001</v>
      </c>
      <c r="AY7385" s="3">
        <v>4.9139999999999997</v>
      </c>
      <c r="AZ7385" s="3">
        <v>5.0609999999999999</v>
      </c>
      <c r="BA7385">
        <v>5.2249999999999996</v>
      </c>
      <c r="BB7385">
        <v>2015</v>
      </c>
    </row>
    <row r="7386" spans="1:54" hidden="1" x14ac:dyDescent="0.2">
      <c r="A7386">
        <v>734</v>
      </c>
      <c r="B7386" t="s">
        <v>384</v>
      </c>
      <c r="C7386" t="s">
        <v>213</v>
      </c>
      <c r="D7386" t="s">
        <v>145</v>
      </c>
      <c r="E7386" t="s">
        <v>342</v>
      </c>
      <c r="F7386" s="3" t="s">
        <v>341</v>
      </c>
      <c r="G7386" t="s">
        <v>323</v>
      </c>
      <c r="H7386" t="s">
        <v>222</v>
      </c>
      <c r="I7386" t="s">
        <v>310</v>
      </c>
      <c r="J7386">
        <v>0.9</v>
      </c>
      <c r="K7386">
        <v>1.1279999999999999</v>
      </c>
      <c r="L7386">
        <v>1.212</v>
      </c>
      <c r="M7386">
        <v>1.2749999999999999</v>
      </c>
      <c r="N7386">
        <v>1.4019999999999999</v>
      </c>
      <c r="O7386">
        <v>1.5009999999999999</v>
      </c>
      <c r="P7386">
        <v>1.72</v>
      </c>
      <c r="Q7386">
        <v>2.0209999999999999</v>
      </c>
      <c r="R7386">
        <v>2.2290000000000001</v>
      </c>
      <c r="S7386">
        <v>2.6150000000000002</v>
      </c>
      <c r="T7386">
        <v>2.9529999999999998</v>
      </c>
      <c r="U7386">
        <v>3.1190000000000002</v>
      </c>
      <c r="V7386">
        <v>3.2850000000000001</v>
      </c>
      <c r="W7386">
        <v>3.4460000000000002</v>
      </c>
      <c r="X7386">
        <v>3.6190000000000002</v>
      </c>
      <c r="Y7386">
        <v>3.8439999999999999</v>
      </c>
      <c r="Z7386">
        <v>4.0579999999999998</v>
      </c>
      <c r="AA7386">
        <v>4.2530000000000001</v>
      </c>
      <c r="AB7386">
        <v>4.407</v>
      </c>
      <c r="AC7386">
        <v>4.6050000000000004</v>
      </c>
      <c r="AD7386">
        <v>4.8310000000000004</v>
      </c>
      <c r="AE7386">
        <v>5.0119999999999996</v>
      </c>
      <c r="AF7386">
        <v>5.2709999999999999</v>
      </c>
      <c r="AG7386">
        <v>5.6130000000000004</v>
      </c>
      <c r="AH7386">
        <v>5.9820000000000002</v>
      </c>
      <c r="AI7386">
        <v>6.5149999999999997</v>
      </c>
      <c r="AJ7386">
        <v>7.0629999999999997</v>
      </c>
      <c r="AK7386">
        <v>7.5359999999999996</v>
      </c>
      <c r="AL7386">
        <v>7.8979999999999997</v>
      </c>
      <c r="AM7386">
        <v>8.3179999999999996</v>
      </c>
      <c r="AN7386">
        <v>8.7159999999999993</v>
      </c>
      <c r="AO7386">
        <v>9.07</v>
      </c>
      <c r="AP7386">
        <v>9.5579999999999998</v>
      </c>
      <c r="AQ7386">
        <v>10.18</v>
      </c>
      <c r="AR7386">
        <v>10.738</v>
      </c>
      <c r="AS7386">
        <v>10.974</v>
      </c>
      <c r="AT7386">
        <v>11.113</v>
      </c>
      <c r="AU7386">
        <v>11.337999999999999</v>
      </c>
      <c r="AV7386">
        <v>11.496</v>
      </c>
      <c r="AW7386">
        <v>11.763</v>
      </c>
      <c r="AX7386">
        <v>12.167</v>
      </c>
      <c r="AY7386">
        <v>12.638</v>
      </c>
      <c r="AZ7386">
        <v>13.14</v>
      </c>
      <c r="BA7386">
        <v>13.662000000000001</v>
      </c>
      <c r="BB7386">
        <v>2015</v>
      </c>
    </row>
    <row r="7387" spans="1:54" hidden="1" x14ac:dyDescent="0.2">
      <c r="A7387">
        <v>734</v>
      </c>
      <c r="B7387" t="s">
        <v>384</v>
      </c>
      <c r="C7387" t="s">
        <v>340</v>
      </c>
      <c r="D7387" t="s">
        <v>145</v>
      </c>
      <c r="E7387" t="s">
        <v>339</v>
      </c>
      <c r="F7387" t="s">
        <v>338</v>
      </c>
      <c r="G7387" t="s">
        <v>295</v>
      </c>
      <c r="I7387" t="s">
        <v>337</v>
      </c>
      <c r="J7387" s="3">
        <v>10.885999999999999</v>
      </c>
      <c r="K7387" s="3">
        <v>10.718</v>
      </c>
      <c r="L7387" s="3">
        <v>12.510999999999999</v>
      </c>
      <c r="M7387" s="3">
        <v>13.757</v>
      </c>
      <c r="N7387" s="3">
        <v>14.468</v>
      </c>
      <c r="O7387" s="3">
        <v>15.048999999999999</v>
      </c>
      <c r="P7387" s="3">
        <v>14.811</v>
      </c>
      <c r="Q7387" s="3">
        <v>15.388</v>
      </c>
      <c r="R7387" s="3">
        <v>16.274000000000001</v>
      </c>
      <c r="S7387" s="3">
        <v>16.751999999999999</v>
      </c>
      <c r="T7387" s="3">
        <v>17.856999999999999</v>
      </c>
      <c r="U7387" s="3">
        <v>19.59</v>
      </c>
      <c r="V7387" s="3">
        <v>21.928000000000001</v>
      </c>
      <c r="W7387" s="3">
        <v>25.137</v>
      </c>
      <c r="X7387" s="3">
        <v>28.881</v>
      </c>
      <c r="Y7387" s="3">
        <v>34.405999999999999</v>
      </c>
      <c r="Z7387" s="3">
        <v>37.453000000000003</v>
      </c>
      <c r="AA7387" s="3">
        <v>41.651000000000003</v>
      </c>
      <c r="AB7387" s="3">
        <v>45.033000000000001</v>
      </c>
      <c r="AC7387" s="3">
        <v>47.747</v>
      </c>
      <c r="AD7387" s="3">
        <v>52.436999999999998</v>
      </c>
      <c r="AE7387" s="3">
        <v>57.14</v>
      </c>
      <c r="AF7387" s="3">
        <v>62.164000000000001</v>
      </c>
      <c r="AG7387" s="3">
        <v>65.730999999999995</v>
      </c>
      <c r="AH7387" s="3">
        <v>68.183000000000007</v>
      </c>
      <c r="AI7387" s="3">
        <v>72.326999999999998</v>
      </c>
      <c r="AJ7387" s="3">
        <v>75.557000000000002</v>
      </c>
      <c r="AK7387" s="3">
        <v>79.73</v>
      </c>
      <c r="AL7387" s="3">
        <v>86.364000000000004</v>
      </c>
      <c r="AM7387" s="3">
        <v>91.811000000000007</v>
      </c>
      <c r="AN7387" s="3">
        <v>94.921000000000006</v>
      </c>
      <c r="AO7387" s="3">
        <v>100</v>
      </c>
      <c r="AP7387" s="3">
        <v>106.63500000000001</v>
      </c>
      <c r="AQ7387" s="3">
        <v>111.18600000000001</v>
      </c>
      <c r="AR7387" s="3">
        <v>117.321</v>
      </c>
      <c r="AS7387" s="3">
        <v>124.66</v>
      </c>
      <c r="AT7387" s="3">
        <v>140.86699999999999</v>
      </c>
      <c r="AU7387" s="3">
        <v>148.46100000000001</v>
      </c>
      <c r="AV7387" s="3">
        <v>155.68299999999999</v>
      </c>
      <c r="AW7387" s="3">
        <v>162.96600000000001</v>
      </c>
      <c r="AX7387" s="3">
        <v>170.51400000000001</v>
      </c>
      <c r="AY7387" s="3">
        <v>178.71299999999999</v>
      </c>
      <c r="AZ7387" s="3">
        <v>186.75800000000001</v>
      </c>
      <c r="BA7387">
        <v>195.81</v>
      </c>
      <c r="BB7387">
        <v>2015</v>
      </c>
    </row>
    <row r="7388" spans="1:54" hidden="1" x14ac:dyDescent="0.2">
      <c r="A7388">
        <v>734</v>
      </c>
      <c r="B7388" t="s">
        <v>384</v>
      </c>
      <c r="C7388" t="s">
        <v>336</v>
      </c>
      <c r="D7388" t="s">
        <v>145</v>
      </c>
      <c r="E7388" t="s">
        <v>333</v>
      </c>
      <c r="F7388" t="s">
        <v>335</v>
      </c>
      <c r="G7388" t="s">
        <v>225</v>
      </c>
      <c r="H7388" t="s">
        <v>322</v>
      </c>
      <c r="I7388" t="s">
        <v>330</v>
      </c>
      <c r="J7388" s="3">
        <v>15010.145</v>
      </c>
      <c r="K7388" s="3">
        <v>16710.955000000002</v>
      </c>
      <c r="L7388" s="3">
        <v>16430.397000000001</v>
      </c>
      <c r="M7388" s="3">
        <v>16144.056</v>
      </c>
      <c r="N7388" s="3">
        <v>16590.651000000002</v>
      </c>
      <c r="O7388" s="3">
        <v>16603.796999999999</v>
      </c>
      <c r="P7388" s="3">
        <v>17896.934000000001</v>
      </c>
      <c r="Q7388" s="3">
        <v>19639.03</v>
      </c>
      <c r="R7388" s="3">
        <v>20043.034</v>
      </c>
      <c r="S7388" s="3">
        <v>21750.523000000001</v>
      </c>
      <c r="T7388" s="3">
        <v>22889.370999999999</v>
      </c>
      <c r="U7388" s="3">
        <v>22751.447</v>
      </c>
      <c r="V7388" s="3">
        <v>22896.775000000001</v>
      </c>
      <c r="W7388" s="3">
        <v>23000.055</v>
      </c>
      <c r="X7388" s="3">
        <v>23200.138999999999</v>
      </c>
      <c r="Y7388" s="3">
        <v>23656.273000000001</v>
      </c>
      <c r="Z7388" s="3">
        <v>23999.794999999998</v>
      </c>
      <c r="AA7388" s="3">
        <v>24185.571</v>
      </c>
      <c r="AB7388" s="3">
        <v>24263.683000000001</v>
      </c>
      <c r="AC7388" s="3">
        <v>24503.521000000001</v>
      </c>
      <c r="AD7388" s="3">
        <v>24766.79</v>
      </c>
      <c r="AE7388" s="3">
        <v>24867.744999999999</v>
      </c>
      <c r="AF7388" s="3">
        <v>25576.788</v>
      </c>
      <c r="AG7388" s="3">
        <v>26567.394</v>
      </c>
      <c r="AH7388" s="3">
        <v>27382.720000000001</v>
      </c>
      <c r="AI7388" s="3">
        <v>28634.168000000001</v>
      </c>
      <c r="AJ7388" s="3">
        <v>29749.546999999999</v>
      </c>
      <c r="AK7388" s="3">
        <v>30583.238000000001</v>
      </c>
      <c r="AL7388" s="3">
        <v>31093.685000000001</v>
      </c>
      <c r="AM7388" s="3">
        <v>32148.401999999998</v>
      </c>
      <c r="AN7388" s="3">
        <v>32915.417999999998</v>
      </c>
      <c r="AO7388" s="3">
        <v>33164.186000000002</v>
      </c>
      <c r="AP7388" s="3">
        <v>33907.574000000001</v>
      </c>
      <c r="AQ7388" s="3">
        <v>35117.516000000003</v>
      </c>
      <c r="AR7388" s="3">
        <v>35960.463000000003</v>
      </c>
      <c r="AS7388" s="3">
        <v>35924.476999999999</v>
      </c>
      <c r="AT7388" s="3">
        <v>35495.822</v>
      </c>
      <c r="AU7388" s="3">
        <v>35117.466</v>
      </c>
      <c r="AV7388" s="3">
        <v>34370.148000000001</v>
      </c>
      <c r="AW7388" s="3">
        <v>33979.978999999999</v>
      </c>
      <c r="AX7388" s="3">
        <v>34026.137000000002</v>
      </c>
      <c r="AY7388" s="3">
        <v>34236.07</v>
      </c>
      <c r="AZ7388" s="3">
        <v>34547.701999999997</v>
      </c>
      <c r="BA7388">
        <v>34852.605000000003</v>
      </c>
      <c r="BB7388">
        <v>2015</v>
      </c>
    </row>
    <row r="7389" spans="1:54" hidden="1" x14ac:dyDescent="0.2">
      <c r="A7389">
        <v>734</v>
      </c>
      <c r="B7389" t="s">
        <v>384</v>
      </c>
      <c r="C7389" t="s">
        <v>334</v>
      </c>
      <c r="D7389" t="s">
        <v>145</v>
      </c>
      <c r="E7389" t="s">
        <v>333</v>
      </c>
      <c r="F7389" t="s">
        <v>332</v>
      </c>
      <c r="G7389" t="s">
        <v>331</v>
      </c>
      <c r="H7389" t="s">
        <v>322</v>
      </c>
      <c r="I7389" t="s">
        <v>330</v>
      </c>
      <c r="J7389" s="3">
        <v>3848.2750000000001</v>
      </c>
      <c r="K7389" s="3">
        <v>4284.326</v>
      </c>
      <c r="L7389" s="3">
        <v>4212.3969999999999</v>
      </c>
      <c r="M7389" s="3">
        <v>4138.9849999999997</v>
      </c>
      <c r="N7389" s="3">
        <v>4253.4830000000002</v>
      </c>
      <c r="O7389" s="3">
        <v>4256.8530000000001</v>
      </c>
      <c r="P7389" s="3">
        <v>4588.3850000000002</v>
      </c>
      <c r="Q7389" s="3">
        <v>5035.0209999999997</v>
      </c>
      <c r="R7389" s="3">
        <v>5138.5990000000002</v>
      </c>
      <c r="S7389" s="3">
        <v>5576.3620000000001</v>
      </c>
      <c r="T7389" s="3">
        <v>5868.3379999999997</v>
      </c>
      <c r="U7389" s="3">
        <v>5832.9769999999999</v>
      </c>
      <c r="V7389" s="3">
        <v>5870.2359999999999</v>
      </c>
      <c r="W7389" s="3">
        <v>5896.7150000000001</v>
      </c>
      <c r="X7389" s="3">
        <v>5948.0119999999997</v>
      </c>
      <c r="Y7389" s="3">
        <v>6064.9549999999999</v>
      </c>
      <c r="Z7389" s="3">
        <v>6153.0259999999998</v>
      </c>
      <c r="AA7389" s="3">
        <v>6200.6549999999997</v>
      </c>
      <c r="AB7389" s="3">
        <v>6220.6809999999996</v>
      </c>
      <c r="AC7389" s="3">
        <v>6282.1710000000003</v>
      </c>
      <c r="AD7389" s="3">
        <v>6349.6670000000004</v>
      </c>
      <c r="AE7389" s="3">
        <v>6375.55</v>
      </c>
      <c r="AF7389" s="3">
        <v>6557.3329999999996</v>
      </c>
      <c r="AG7389" s="3">
        <v>6811.3029999999999</v>
      </c>
      <c r="AH7389" s="3">
        <v>7020.335</v>
      </c>
      <c r="AI7389" s="3">
        <v>7341.1790000000001</v>
      </c>
      <c r="AJ7389" s="3">
        <v>7627.1379999999999</v>
      </c>
      <c r="AK7389" s="3">
        <v>7840.8779999999997</v>
      </c>
      <c r="AL7389" s="3">
        <v>7971.7460000000001</v>
      </c>
      <c r="AM7389" s="3">
        <v>8242.152</v>
      </c>
      <c r="AN7389" s="3">
        <v>8438.7980000000007</v>
      </c>
      <c r="AO7389" s="3">
        <v>8502.5769999999993</v>
      </c>
      <c r="AP7389" s="3">
        <v>8693.1659999999993</v>
      </c>
      <c r="AQ7389" s="3">
        <v>9003.3690000000006</v>
      </c>
      <c r="AR7389" s="3">
        <v>9219.482</v>
      </c>
      <c r="AS7389" s="3">
        <v>9210.2559999999994</v>
      </c>
      <c r="AT7389" s="3">
        <v>9100.3580000000002</v>
      </c>
      <c r="AU7389" s="3">
        <v>9003.3559999999998</v>
      </c>
      <c r="AV7389" s="3">
        <v>8811.76</v>
      </c>
      <c r="AW7389" s="3">
        <v>8711.7289999999994</v>
      </c>
      <c r="AX7389" s="3">
        <v>8723.5630000000001</v>
      </c>
      <c r="AY7389" s="3">
        <v>8777.3850000000002</v>
      </c>
      <c r="AZ7389" s="3">
        <v>8857.2810000000009</v>
      </c>
      <c r="BA7389">
        <v>8935.4509999999991</v>
      </c>
      <c r="BB7389">
        <v>2015</v>
      </c>
    </row>
    <row r="7390" spans="1:54" hidden="1" x14ac:dyDescent="0.2">
      <c r="A7390">
        <v>734</v>
      </c>
      <c r="B7390" t="s">
        <v>384</v>
      </c>
      <c r="C7390" t="s">
        <v>329</v>
      </c>
      <c r="D7390" t="s">
        <v>145</v>
      </c>
      <c r="E7390" t="s">
        <v>325</v>
      </c>
      <c r="F7390" t="s">
        <v>328</v>
      </c>
      <c r="G7390" t="s">
        <v>225</v>
      </c>
      <c r="H7390" t="s">
        <v>322</v>
      </c>
      <c r="I7390" t="s">
        <v>321</v>
      </c>
      <c r="J7390" s="3">
        <v>1633.9770000000001</v>
      </c>
      <c r="K7390" s="3">
        <v>1791.1579999999999</v>
      </c>
      <c r="L7390" s="3">
        <v>2055.5540000000001</v>
      </c>
      <c r="M7390" s="3">
        <v>2220.9270000000001</v>
      </c>
      <c r="N7390" s="3">
        <v>2400.3609999999999</v>
      </c>
      <c r="O7390" s="3">
        <v>2498.7040000000002</v>
      </c>
      <c r="P7390" s="3">
        <v>2650.761</v>
      </c>
      <c r="Q7390" s="3">
        <v>3022.0680000000002</v>
      </c>
      <c r="R7390" s="3">
        <v>3261.76</v>
      </c>
      <c r="S7390" s="3">
        <v>3643.6979999999999</v>
      </c>
      <c r="T7390" s="3">
        <v>4087.2530000000002</v>
      </c>
      <c r="U7390" s="3">
        <v>4457.03</v>
      </c>
      <c r="V7390" s="3">
        <v>5020.8630000000003</v>
      </c>
      <c r="W7390" s="3">
        <v>5781.4750000000004</v>
      </c>
      <c r="X7390" s="3">
        <v>6700.37</v>
      </c>
      <c r="Y7390" s="3">
        <v>8139.06</v>
      </c>
      <c r="Z7390" s="3">
        <v>8988.6970000000001</v>
      </c>
      <c r="AA7390" s="3">
        <v>10073.457</v>
      </c>
      <c r="AB7390" s="3">
        <v>10926.647000000001</v>
      </c>
      <c r="AC7390" s="3">
        <v>11699.748</v>
      </c>
      <c r="AD7390" s="3">
        <v>12987.065000000001</v>
      </c>
      <c r="AE7390" s="3">
        <v>14209.32</v>
      </c>
      <c r="AF7390" s="3">
        <v>15899.682000000001</v>
      </c>
      <c r="AG7390" s="3">
        <v>17462.882000000001</v>
      </c>
      <c r="AH7390" s="3">
        <v>18670.313999999998</v>
      </c>
      <c r="AI7390" s="3">
        <v>20710.228999999999</v>
      </c>
      <c r="AJ7390" s="3">
        <v>22477.760999999999</v>
      </c>
      <c r="AK7390" s="3">
        <v>24384.141</v>
      </c>
      <c r="AL7390" s="3">
        <v>26853.789000000001</v>
      </c>
      <c r="AM7390" s="3">
        <v>29515.771000000001</v>
      </c>
      <c r="AN7390" s="3">
        <v>31243.627</v>
      </c>
      <c r="AO7390" s="3">
        <v>33164.186000000002</v>
      </c>
      <c r="AP7390" s="3">
        <v>36157.470999999998</v>
      </c>
      <c r="AQ7390" s="3">
        <v>39045.709000000003</v>
      </c>
      <c r="AR7390" s="3">
        <v>42189.05</v>
      </c>
      <c r="AS7390" s="3">
        <v>44783.445</v>
      </c>
      <c r="AT7390" s="3">
        <v>50001.923999999999</v>
      </c>
      <c r="AU7390" s="3">
        <v>52135.631000000001</v>
      </c>
      <c r="AV7390" s="3">
        <v>53508.646000000001</v>
      </c>
      <c r="AW7390" s="3">
        <v>55375.932000000001</v>
      </c>
      <c r="AX7390" s="3">
        <v>58019.446000000004</v>
      </c>
      <c r="AY7390" s="3">
        <v>61184.178999999996</v>
      </c>
      <c r="AZ7390" s="3">
        <v>64520.478999999999</v>
      </c>
      <c r="BA7390">
        <v>68244.718999999997</v>
      </c>
      <c r="BB7390">
        <v>2015</v>
      </c>
    </row>
    <row r="7391" spans="1:54" hidden="1" x14ac:dyDescent="0.2">
      <c r="A7391">
        <v>734</v>
      </c>
      <c r="B7391" t="s">
        <v>384</v>
      </c>
      <c r="C7391" t="s">
        <v>327</v>
      </c>
      <c r="D7391" t="s">
        <v>145</v>
      </c>
      <c r="E7391" t="s">
        <v>325</v>
      </c>
      <c r="F7391" t="s">
        <v>326</v>
      </c>
      <c r="G7391" t="s">
        <v>223</v>
      </c>
      <c r="H7391" t="s">
        <v>322</v>
      </c>
      <c r="I7391" t="s">
        <v>321</v>
      </c>
      <c r="J7391" s="3">
        <v>2097.9810000000002</v>
      </c>
      <c r="K7391" s="3">
        <v>2041.2049999999999</v>
      </c>
      <c r="L7391" s="3">
        <v>1892.921</v>
      </c>
      <c r="M7391" s="3">
        <v>1993.501</v>
      </c>
      <c r="N7391" s="3">
        <v>1626.444</v>
      </c>
      <c r="O7391" s="3">
        <v>1121.5429999999999</v>
      </c>
      <c r="P7391" s="3">
        <v>1160.748</v>
      </c>
      <c r="Q7391" s="3">
        <v>1484.2550000000001</v>
      </c>
      <c r="R7391" s="3">
        <v>1435.16</v>
      </c>
      <c r="S7391" s="3">
        <v>1389.4870000000001</v>
      </c>
      <c r="T7391" s="3">
        <v>1579.462</v>
      </c>
      <c r="U7391" s="3">
        <v>1614.3779999999999</v>
      </c>
      <c r="V7391" s="3">
        <v>1760.625</v>
      </c>
      <c r="W7391" s="3">
        <v>1769.749</v>
      </c>
      <c r="X7391" s="3">
        <v>1887.694</v>
      </c>
      <c r="Y7391" s="3">
        <v>2243.9679999999998</v>
      </c>
      <c r="Z7391" s="3">
        <v>2092.0569999999998</v>
      </c>
      <c r="AA7391" s="3">
        <v>2186.4360000000001</v>
      </c>
      <c r="AB7391" s="3">
        <v>1975.231</v>
      </c>
      <c r="AC7391" s="3">
        <v>1913.86</v>
      </c>
      <c r="AD7391" s="3">
        <v>1872.6389999999999</v>
      </c>
      <c r="AE7391" s="3">
        <v>1651.67</v>
      </c>
      <c r="AF7391" s="3">
        <v>1511.88</v>
      </c>
      <c r="AG7391" s="3">
        <v>2308.4290000000001</v>
      </c>
      <c r="AH7391" s="3">
        <v>2894.585</v>
      </c>
      <c r="AI7391" s="3">
        <v>3255.3440000000001</v>
      </c>
      <c r="AJ7391" s="3">
        <v>3321.5909999999999</v>
      </c>
      <c r="AK7391" s="3">
        <v>3456.578</v>
      </c>
      <c r="AL7391" s="3">
        <v>3254.2820000000002</v>
      </c>
      <c r="AM7391" s="3">
        <v>3498.3380000000002</v>
      </c>
      <c r="AN7391" s="3">
        <v>4267.0410000000002</v>
      </c>
      <c r="AO7391" s="3">
        <v>4572.4260000000004</v>
      </c>
      <c r="AP7391" s="3">
        <v>4404.1220000000003</v>
      </c>
      <c r="AQ7391" s="3">
        <v>4046.0129999999999</v>
      </c>
      <c r="AR7391" s="3">
        <v>3890.364</v>
      </c>
      <c r="AS7391" s="3">
        <v>3511.761</v>
      </c>
      <c r="AT7391" s="3">
        <v>3398.4859999999999</v>
      </c>
      <c r="AU7391" s="3">
        <v>3914.8209999999999</v>
      </c>
      <c r="AV7391" s="3">
        <v>3934.4589999999998</v>
      </c>
      <c r="AW7391" s="3">
        <v>3945.5619999999999</v>
      </c>
      <c r="AX7391" s="3">
        <v>3999.41</v>
      </c>
      <c r="AY7391" s="3">
        <v>4068.0990000000002</v>
      </c>
      <c r="AZ7391" s="3">
        <v>4135.9570000000003</v>
      </c>
      <c r="BA7391">
        <v>4215.1490000000003</v>
      </c>
      <c r="BB7391">
        <v>2015</v>
      </c>
    </row>
    <row r="7392" spans="1:54" hidden="1" x14ac:dyDescent="0.2">
      <c r="A7392">
        <v>734</v>
      </c>
      <c r="B7392" t="s">
        <v>384</v>
      </c>
      <c r="C7392" t="s">
        <v>212</v>
      </c>
      <c r="D7392" t="s">
        <v>145</v>
      </c>
      <c r="E7392" t="s">
        <v>325</v>
      </c>
      <c r="F7392" t="s">
        <v>324</v>
      </c>
      <c r="G7392" t="s">
        <v>323</v>
      </c>
      <c r="H7392" t="s">
        <v>322</v>
      </c>
      <c r="I7392" t="s">
        <v>321</v>
      </c>
      <c r="J7392" s="3">
        <v>1653.0050000000001</v>
      </c>
      <c r="K7392" s="3">
        <v>2012.1420000000001</v>
      </c>
      <c r="L7392" s="3">
        <v>2101.1080000000002</v>
      </c>
      <c r="M7392" s="3">
        <v>2145.9850000000001</v>
      </c>
      <c r="N7392" s="3">
        <v>2283.616</v>
      </c>
      <c r="O7392" s="3">
        <v>2358.5610000000001</v>
      </c>
      <c r="P7392" s="3">
        <v>2593.5050000000001</v>
      </c>
      <c r="Q7392" s="3">
        <v>2918.5949999999998</v>
      </c>
      <c r="R7392" s="3">
        <v>3082.9029999999998</v>
      </c>
      <c r="S7392" s="3">
        <v>3475.634</v>
      </c>
      <c r="T7392" s="3">
        <v>3792.9009999999998</v>
      </c>
      <c r="U7392" s="3">
        <v>3895.5320000000002</v>
      </c>
      <c r="V7392" s="3">
        <v>4009.79</v>
      </c>
      <c r="W7392" s="3">
        <v>4123.6980000000003</v>
      </c>
      <c r="X7392" s="3">
        <v>4248.1040000000003</v>
      </c>
      <c r="Y7392" s="3">
        <v>4421.9629999999997</v>
      </c>
      <c r="Z7392" s="3">
        <v>4568.0519999999997</v>
      </c>
      <c r="AA7392" s="3">
        <v>4682.2309999999998</v>
      </c>
      <c r="AB7392" s="3">
        <v>4748.3230000000003</v>
      </c>
      <c r="AC7392" s="3">
        <v>4868.6459999999997</v>
      </c>
      <c r="AD7392" s="3">
        <v>5032.9210000000003</v>
      </c>
      <c r="AE7392" s="3">
        <v>5168.6059999999998</v>
      </c>
      <c r="AF7392" s="3">
        <v>5397.5860000000002</v>
      </c>
      <c r="AG7392" s="3">
        <v>5718.4319999999998</v>
      </c>
      <c r="AH7392" s="3">
        <v>6056.0029999999997</v>
      </c>
      <c r="AI7392" s="3">
        <v>6536.5190000000002</v>
      </c>
      <c r="AJ7392" s="3">
        <v>6999.8069999999998</v>
      </c>
      <c r="AK7392" s="3">
        <v>7387.4489999999996</v>
      </c>
      <c r="AL7392" s="3">
        <v>7658.0810000000001</v>
      </c>
      <c r="AM7392" s="3">
        <v>7977.9769999999999</v>
      </c>
      <c r="AN7392" s="3">
        <v>8268.1200000000008</v>
      </c>
      <c r="AO7392" s="3">
        <v>8502.5769999999993</v>
      </c>
      <c r="AP7392" s="3">
        <v>8853.3029999999999</v>
      </c>
      <c r="AQ7392" s="3">
        <v>9317.2960000000003</v>
      </c>
      <c r="AR7392" s="3">
        <v>9712.1830000000009</v>
      </c>
      <c r="AS7392" s="3">
        <v>9807.6679999999997</v>
      </c>
      <c r="AT7392" s="3">
        <v>9814.2829999999994</v>
      </c>
      <c r="AU7392" s="3">
        <v>9884.384</v>
      </c>
      <c r="AV7392" s="3">
        <v>9893.8369999999995</v>
      </c>
      <c r="AW7392" s="3">
        <v>9993.66</v>
      </c>
      <c r="AX7392" s="3">
        <v>10203.862999999999</v>
      </c>
      <c r="AY7392" s="3">
        <v>10462.481</v>
      </c>
      <c r="AZ7392" s="3">
        <v>10739.001</v>
      </c>
      <c r="BA7392">
        <v>11022.269</v>
      </c>
      <c r="BB7392">
        <v>2015</v>
      </c>
    </row>
    <row r="7393" spans="1:54" hidden="1" x14ac:dyDescent="0.2">
      <c r="A7393">
        <v>734</v>
      </c>
      <c r="B7393" t="s">
        <v>384</v>
      </c>
      <c r="C7393" t="s">
        <v>320</v>
      </c>
      <c r="D7393" t="s">
        <v>145</v>
      </c>
      <c r="E7393" t="s">
        <v>319</v>
      </c>
      <c r="F7393" t="s">
        <v>318</v>
      </c>
      <c r="G7393" t="s">
        <v>243</v>
      </c>
    </row>
    <row r="7394" spans="1:54" hidden="1" x14ac:dyDescent="0.2">
      <c r="A7394">
        <v>734</v>
      </c>
      <c r="B7394" t="s">
        <v>384</v>
      </c>
      <c r="C7394" t="s">
        <v>317</v>
      </c>
      <c r="D7394" t="s">
        <v>145</v>
      </c>
      <c r="E7394" t="s">
        <v>316</v>
      </c>
      <c r="F7394" t="s">
        <v>315</v>
      </c>
      <c r="G7394" t="s">
        <v>288</v>
      </c>
      <c r="I7394" t="s">
        <v>310</v>
      </c>
      <c r="J7394" s="3">
        <v>7.0000000000000001E-3</v>
      </c>
      <c r="K7394" s="3">
        <v>8.0000000000000002E-3</v>
      </c>
      <c r="L7394" s="3">
        <v>8.0000000000000002E-3</v>
      </c>
      <c r="M7394" s="3">
        <v>8.0000000000000002E-3</v>
      </c>
      <c r="N7394" s="3">
        <v>8.0000000000000002E-3</v>
      </c>
      <c r="O7394" s="3">
        <v>8.0000000000000002E-3</v>
      </c>
      <c r="P7394" s="3">
        <v>8.0000000000000002E-3</v>
      </c>
      <c r="Q7394" s="3">
        <v>8.9999999999999993E-3</v>
      </c>
      <c r="R7394" s="3">
        <v>8.9999999999999993E-3</v>
      </c>
      <c r="S7394" s="3">
        <v>0.01</v>
      </c>
      <c r="T7394" s="3">
        <v>1.0999999999999999E-2</v>
      </c>
      <c r="U7394" s="3">
        <v>1.0999999999999999E-2</v>
      </c>
      <c r="V7394" s="3">
        <v>0.01</v>
      </c>
      <c r="W7394" s="3">
        <v>0.01</v>
      </c>
      <c r="X7394" s="3">
        <v>0.01</v>
      </c>
      <c r="Y7394" s="3">
        <v>0.01</v>
      </c>
      <c r="Z7394" s="3">
        <v>0.01</v>
      </c>
      <c r="AA7394" s="3">
        <v>0.01</v>
      </c>
      <c r="AB7394" s="3">
        <v>0.01</v>
      </c>
      <c r="AC7394" s="3">
        <v>0.01</v>
      </c>
      <c r="AD7394" s="3">
        <v>0.01</v>
      </c>
      <c r="AE7394" s="3">
        <v>0.01</v>
      </c>
      <c r="AF7394" s="3">
        <v>0.01</v>
      </c>
      <c r="AG7394" s="3">
        <v>0.01</v>
      </c>
      <c r="AH7394" s="3">
        <v>0.01</v>
      </c>
      <c r="AI7394" s="3">
        <v>0.01</v>
      </c>
      <c r="AJ7394" s="3">
        <v>0.01</v>
      </c>
      <c r="AK7394" s="3">
        <v>8.9999999999999993E-3</v>
      </c>
      <c r="AL7394" s="3">
        <v>8.9999999999999993E-3</v>
      </c>
      <c r="AM7394" s="3">
        <v>0.01</v>
      </c>
      <c r="AN7394" s="3">
        <v>0.01</v>
      </c>
      <c r="AO7394" s="3">
        <v>0.01</v>
      </c>
      <c r="AP7394" s="3">
        <v>0.01</v>
      </c>
      <c r="AQ7394" s="3">
        <v>0.01</v>
      </c>
      <c r="AR7394" s="3">
        <v>0.01</v>
      </c>
      <c r="AS7394" s="3">
        <v>0.01</v>
      </c>
      <c r="AT7394" s="3">
        <v>8.9999999999999993E-3</v>
      </c>
      <c r="AU7394" s="3">
        <v>8.9999999999999993E-3</v>
      </c>
      <c r="AV7394" s="3">
        <v>8.9999999999999993E-3</v>
      </c>
      <c r="AW7394" s="3">
        <v>8.0000000000000002E-3</v>
      </c>
      <c r="AX7394" s="3">
        <v>8.0000000000000002E-3</v>
      </c>
      <c r="AY7394" s="3">
        <v>8.0000000000000002E-3</v>
      </c>
      <c r="AZ7394" s="3">
        <v>8.0000000000000002E-3</v>
      </c>
      <c r="BA7394">
        <v>8.0000000000000002E-3</v>
      </c>
      <c r="BB7394">
        <v>2015</v>
      </c>
    </row>
    <row r="7395" spans="1:54" hidden="1" x14ac:dyDescent="0.2">
      <c r="A7395">
        <v>734</v>
      </c>
      <c r="B7395" t="s">
        <v>384</v>
      </c>
      <c r="C7395" t="s">
        <v>314</v>
      </c>
      <c r="D7395" t="s">
        <v>145</v>
      </c>
      <c r="E7395" t="s">
        <v>313</v>
      </c>
      <c r="F7395" t="s">
        <v>312</v>
      </c>
      <c r="G7395" t="s">
        <v>311</v>
      </c>
      <c r="I7395" t="s">
        <v>310</v>
      </c>
      <c r="J7395" s="3">
        <v>0.98799999999999999</v>
      </c>
      <c r="K7395" s="3">
        <v>0.89</v>
      </c>
      <c r="L7395" s="3">
        <v>0.97799999999999998</v>
      </c>
      <c r="M7395" s="3">
        <v>1.0349999999999999</v>
      </c>
      <c r="N7395" s="3">
        <v>1.0509999999999999</v>
      </c>
      <c r="O7395" s="3">
        <v>1.0589999999999999</v>
      </c>
      <c r="P7395" s="3">
        <v>1.022</v>
      </c>
      <c r="Q7395" s="3">
        <v>1.0349999999999999</v>
      </c>
      <c r="R7395" s="3">
        <v>1.0580000000000001</v>
      </c>
      <c r="S7395" s="3">
        <v>1.048</v>
      </c>
      <c r="T7395" s="3">
        <v>1.0780000000000001</v>
      </c>
      <c r="U7395" s="3">
        <v>1.1439999999999999</v>
      </c>
      <c r="V7395" s="3">
        <v>1.252</v>
      </c>
      <c r="W7395" s="3">
        <v>1.4019999999999999</v>
      </c>
      <c r="X7395" s="3">
        <v>1.577</v>
      </c>
      <c r="Y7395" s="3">
        <v>1.841</v>
      </c>
      <c r="Z7395" s="3">
        <v>1.968</v>
      </c>
      <c r="AA7395" s="3">
        <v>2.1509999999999998</v>
      </c>
      <c r="AB7395" s="3">
        <v>2.3010000000000002</v>
      </c>
      <c r="AC7395" s="3">
        <v>2.403</v>
      </c>
      <c r="AD7395" s="3">
        <v>2.58</v>
      </c>
      <c r="AE7395" s="3">
        <v>2.7490000000000001</v>
      </c>
      <c r="AF7395" s="3">
        <v>2.9460000000000002</v>
      </c>
      <c r="AG7395" s="3">
        <v>3.0539999999999998</v>
      </c>
      <c r="AH7395" s="3">
        <v>3.0830000000000002</v>
      </c>
      <c r="AI7395" s="3">
        <v>3.1680000000000001</v>
      </c>
      <c r="AJ7395" s="3">
        <v>3.2109999999999999</v>
      </c>
      <c r="AK7395" s="3">
        <v>3.3010000000000002</v>
      </c>
      <c r="AL7395" s="3">
        <v>3.5070000000000001</v>
      </c>
      <c r="AM7395" s="3">
        <v>3.7</v>
      </c>
      <c r="AN7395" s="3">
        <v>3.7789999999999999</v>
      </c>
      <c r="AO7395" s="3">
        <v>3.9</v>
      </c>
      <c r="AP7395" s="3">
        <v>4.0839999999999996</v>
      </c>
      <c r="AQ7395" s="3">
        <v>4.1909999999999998</v>
      </c>
      <c r="AR7395" s="3">
        <v>4.3440000000000003</v>
      </c>
      <c r="AS7395" s="3">
        <v>4.5659999999999998</v>
      </c>
      <c r="AT7395" s="3">
        <v>5.0949999999999998</v>
      </c>
      <c r="AU7395" s="3">
        <v>5.2750000000000004</v>
      </c>
      <c r="AV7395" s="3">
        <v>5.4080000000000004</v>
      </c>
      <c r="AW7395" s="3">
        <v>5.5410000000000004</v>
      </c>
      <c r="AX7395" s="3">
        <v>5.6859999999999999</v>
      </c>
      <c r="AY7395" s="3">
        <v>5.8479999999999999</v>
      </c>
      <c r="AZ7395" s="3">
        <v>6.008</v>
      </c>
      <c r="BA7395">
        <v>6.1920000000000002</v>
      </c>
      <c r="BB7395">
        <v>2015</v>
      </c>
    </row>
    <row r="7396" spans="1:54" hidden="1" x14ac:dyDescent="0.2">
      <c r="A7396">
        <v>734</v>
      </c>
      <c r="B7396" t="s">
        <v>384</v>
      </c>
      <c r="C7396" t="s">
        <v>309</v>
      </c>
      <c r="D7396" t="s">
        <v>145</v>
      </c>
      <c r="E7396" t="s">
        <v>308</v>
      </c>
      <c r="F7396" t="s">
        <v>307</v>
      </c>
      <c r="G7396" t="s">
        <v>217</v>
      </c>
      <c r="I7396" t="s">
        <v>1758</v>
      </c>
      <c r="J7396" s="3">
        <v>52.26</v>
      </c>
      <c r="K7396" s="3">
        <v>43.192</v>
      </c>
      <c r="L7396" s="3">
        <v>40.430999999999997</v>
      </c>
      <c r="M7396" s="3">
        <v>46.722999999999999</v>
      </c>
      <c r="N7396" s="3">
        <v>42.295000000000002</v>
      </c>
      <c r="O7396" s="3">
        <v>37.880000000000003</v>
      </c>
      <c r="P7396" s="3">
        <v>30.126000000000001</v>
      </c>
      <c r="Q7396" s="3">
        <v>27.05</v>
      </c>
      <c r="R7396" s="3">
        <v>45.201000000000001</v>
      </c>
      <c r="S7396" s="3">
        <v>46.070999999999998</v>
      </c>
      <c r="T7396" s="3">
        <v>39.357999999999997</v>
      </c>
      <c r="U7396" s="3">
        <v>39.488</v>
      </c>
      <c r="V7396" s="3">
        <v>39.32</v>
      </c>
      <c r="W7396" s="3">
        <v>35.957999999999998</v>
      </c>
      <c r="X7396" s="3">
        <v>34.969000000000001</v>
      </c>
      <c r="Y7396" s="3">
        <v>28.757999999999999</v>
      </c>
      <c r="Z7396" s="3">
        <v>29.143000000000001</v>
      </c>
      <c r="AA7396" s="3">
        <v>28.27</v>
      </c>
      <c r="AB7396" s="3">
        <v>40.252000000000002</v>
      </c>
      <c r="AC7396" s="3">
        <v>28.940999999999999</v>
      </c>
      <c r="AD7396" s="3">
        <v>22.785</v>
      </c>
      <c r="AE7396" s="3">
        <v>22.838000000000001</v>
      </c>
      <c r="AF7396" s="3">
        <v>20.824999999999999</v>
      </c>
      <c r="AG7396" s="3">
        <v>18.710999999999999</v>
      </c>
      <c r="AH7396" s="3">
        <v>18.798999999999999</v>
      </c>
      <c r="AI7396" s="3">
        <v>16.992999999999999</v>
      </c>
      <c r="AJ7396" s="3">
        <v>16.192</v>
      </c>
      <c r="AK7396" s="3">
        <v>15.765000000000001</v>
      </c>
      <c r="AL7396" s="3">
        <v>15.428000000000001</v>
      </c>
      <c r="AM7396" s="3">
        <v>15.166</v>
      </c>
      <c r="AN7396" s="3">
        <v>14.292999999999999</v>
      </c>
      <c r="AO7396" s="3">
        <v>12.760999999999999</v>
      </c>
      <c r="AP7396" s="3">
        <v>12.08</v>
      </c>
      <c r="AQ7396" s="3">
        <v>12.669</v>
      </c>
      <c r="AR7396" s="3">
        <v>12.872999999999999</v>
      </c>
      <c r="AS7396" s="3">
        <v>12.111000000000001</v>
      </c>
      <c r="AT7396" s="3">
        <v>11.746</v>
      </c>
      <c r="AU7396" s="3">
        <v>11.683999999999999</v>
      </c>
      <c r="AV7396" s="3">
        <v>12.032</v>
      </c>
      <c r="AW7396" s="3">
        <v>11.614000000000001</v>
      </c>
      <c r="AX7396" s="3">
        <v>11.378</v>
      </c>
      <c r="AY7396" s="3">
        <v>11.356</v>
      </c>
      <c r="AZ7396" s="3">
        <v>11.298999999999999</v>
      </c>
      <c r="BA7396">
        <v>11.231999999999999</v>
      </c>
      <c r="BB7396">
        <v>2015</v>
      </c>
    </row>
    <row r="7397" spans="1:54" hidden="1" x14ac:dyDescent="0.2">
      <c r="A7397">
        <v>734</v>
      </c>
      <c r="B7397" t="s">
        <v>384</v>
      </c>
      <c r="C7397" t="s">
        <v>306</v>
      </c>
      <c r="D7397" t="s">
        <v>145</v>
      </c>
      <c r="E7397" t="s">
        <v>305</v>
      </c>
      <c r="F7397" t="s">
        <v>304</v>
      </c>
      <c r="G7397" t="s">
        <v>217</v>
      </c>
      <c r="I7397" t="s">
        <v>1758</v>
      </c>
      <c r="J7397" s="3">
        <v>12.624000000000001</v>
      </c>
      <c r="K7397" s="3">
        <v>8.3849999999999998</v>
      </c>
      <c r="L7397" s="3">
        <v>4.4370000000000003</v>
      </c>
      <c r="M7397" s="3">
        <v>6.335</v>
      </c>
      <c r="N7397" s="3">
        <v>6.4550000000000001</v>
      </c>
      <c r="O7397" s="3">
        <v>7.8540000000000001</v>
      </c>
      <c r="P7397" s="3">
        <v>13.047000000000001</v>
      </c>
      <c r="Q7397" s="3">
        <v>14.833</v>
      </c>
      <c r="R7397" s="3">
        <v>24.867999999999999</v>
      </c>
      <c r="S7397" s="3">
        <v>23.332000000000001</v>
      </c>
      <c r="T7397" s="3">
        <v>29.981999999999999</v>
      </c>
      <c r="U7397" s="3">
        <v>29.675000000000001</v>
      </c>
      <c r="V7397" s="3">
        <v>20.646999999999998</v>
      </c>
      <c r="W7397" s="3">
        <v>16.119</v>
      </c>
      <c r="X7397" s="3">
        <v>23.178999999999998</v>
      </c>
      <c r="Y7397" s="3">
        <v>15.212999999999999</v>
      </c>
      <c r="Z7397" s="3">
        <v>12.411</v>
      </c>
      <c r="AA7397" s="3">
        <v>16.335000000000001</v>
      </c>
      <c r="AB7397" s="3">
        <v>14.414999999999999</v>
      </c>
      <c r="AC7397" s="3">
        <v>12.215</v>
      </c>
      <c r="AD7397" s="3">
        <v>21.151</v>
      </c>
      <c r="AE7397" s="3">
        <v>25.204000000000001</v>
      </c>
      <c r="AF7397" s="3">
        <v>21.571999999999999</v>
      </c>
      <c r="AG7397" s="3">
        <v>20.218</v>
      </c>
      <c r="AH7397" s="3">
        <v>14.276</v>
      </c>
      <c r="AI7397" s="3">
        <v>17.832999999999998</v>
      </c>
      <c r="AJ7397" s="3">
        <v>14.07</v>
      </c>
      <c r="AK7397" s="3">
        <v>17.259</v>
      </c>
      <c r="AL7397" s="3">
        <v>12.32</v>
      </c>
      <c r="AM7397" s="3">
        <v>6.359</v>
      </c>
      <c r="AN7397" s="3">
        <v>3.1789999999999998</v>
      </c>
      <c r="AO7397" s="3">
        <v>9.11</v>
      </c>
      <c r="AP7397" s="3">
        <v>16.86</v>
      </c>
      <c r="AQ7397" s="3">
        <v>19.594000000000001</v>
      </c>
      <c r="AR7397" s="3">
        <v>20.093</v>
      </c>
      <c r="AS7397" s="3">
        <v>17.452999999999999</v>
      </c>
      <c r="AT7397" s="3">
        <v>28.42</v>
      </c>
      <c r="AU7397" s="3">
        <v>26.324000000000002</v>
      </c>
      <c r="AV7397" s="3">
        <v>27.411999999999999</v>
      </c>
      <c r="AW7397" s="3">
        <v>26.568999999999999</v>
      </c>
      <c r="AX7397" s="3">
        <v>28.210999999999999</v>
      </c>
      <c r="AY7397" s="3">
        <v>27.939</v>
      </c>
      <c r="AZ7397" s="3">
        <v>27.265000000000001</v>
      </c>
      <c r="BA7397">
        <v>26.937000000000001</v>
      </c>
      <c r="BB7397">
        <v>2015</v>
      </c>
    </row>
    <row r="7398" spans="1:54" hidden="1" x14ac:dyDescent="0.2">
      <c r="A7398">
        <v>734</v>
      </c>
      <c r="B7398" t="s">
        <v>384</v>
      </c>
      <c r="C7398" t="s">
        <v>303</v>
      </c>
      <c r="D7398" t="s">
        <v>145</v>
      </c>
      <c r="E7398" t="s">
        <v>300</v>
      </c>
      <c r="F7398" t="s">
        <v>302</v>
      </c>
      <c r="G7398" t="s">
        <v>295</v>
      </c>
      <c r="I7398" t="s">
        <v>1759</v>
      </c>
      <c r="J7398" s="3">
        <v>10.66</v>
      </c>
      <c r="K7398" s="3">
        <v>12.798</v>
      </c>
      <c r="L7398" s="3">
        <v>14.182</v>
      </c>
      <c r="M7398" s="3">
        <v>15.821999999999999</v>
      </c>
      <c r="N7398" s="3">
        <v>17.869</v>
      </c>
      <c r="O7398" s="3">
        <v>21.526</v>
      </c>
      <c r="P7398" s="3">
        <v>24.483000000000001</v>
      </c>
      <c r="Q7398" s="3">
        <v>27.757999999999999</v>
      </c>
      <c r="R7398" s="3">
        <v>33.418999999999997</v>
      </c>
      <c r="S7398" s="3">
        <v>35.941000000000003</v>
      </c>
      <c r="T7398" s="3">
        <v>40.646999999999998</v>
      </c>
      <c r="U7398" s="3">
        <v>44.277999999999999</v>
      </c>
      <c r="V7398" s="3">
        <v>47.625</v>
      </c>
      <c r="W7398" s="3">
        <v>53.350999999999999</v>
      </c>
      <c r="X7398" s="3">
        <v>60.697000000000003</v>
      </c>
      <c r="Y7398" s="3">
        <v>68.156000000000006</v>
      </c>
      <c r="Z7398" s="3">
        <v>72.534999999999997</v>
      </c>
      <c r="AA7398" s="3">
        <v>77.703000000000003</v>
      </c>
      <c r="AB7398" s="3">
        <v>84.004999999999995</v>
      </c>
      <c r="AC7398" s="3">
        <v>89.12</v>
      </c>
      <c r="AD7398" s="3">
        <v>100</v>
      </c>
      <c r="AE7398" s="3">
        <v>105.94199999999999</v>
      </c>
      <c r="AF7398" s="3">
        <v>118.676</v>
      </c>
      <c r="AG7398" s="3">
        <v>127.328</v>
      </c>
      <c r="AH7398" s="3">
        <v>131.714</v>
      </c>
      <c r="AI7398" s="3">
        <v>134.02099999999999</v>
      </c>
      <c r="AJ7398" s="3">
        <v>140.99</v>
      </c>
      <c r="AK7398" s="3">
        <v>152.37700000000001</v>
      </c>
      <c r="AL7398" s="3">
        <v>171.66399999999999</v>
      </c>
      <c r="AM7398" s="3">
        <v>184.45</v>
      </c>
      <c r="AN7398" s="3">
        <v>192.767</v>
      </c>
      <c r="AO7398" s="3">
        <v>204.54</v>
      </c>
      <c r="AP7398" s="3">
        <v>222.82499999999999</v>
      </c>
      <c r="AQ7398" s="3">
        <v>235.34700000000001</v>
      </c>
      <c r="AR7398" s="3">
        <v>248.721</v>
      </c>
      <c r="AS7398" s="3">
        <v>261.05700000000002</v>
      </c>
      <c r="AT7398" s="3">
        <v>282.02699999999999</v>
      </c>
      <c r="AU7398" s="3">
        <v>299.86099999999999</v>
      </c>
      <c r="AV7398" s="3">
        <v>316.04700000000003</v>
      </c>
      <c r="AW7398" s="3">
        <v>333.11200000000002</v>
      </c>
      <c r="AX7398" s="3">
        <v>351.43200000000002</v>
      </c>
      <c r="AY7398" s="3">
        <v>370.791</v>
      </c>
      <c r="AZ7398" s="3">
        <v>391.11599999999999</v>
      </c>
      <c r="BA7398">
        <v>412.73399999999998</v>
      </c>
      <c r="BB7398">
        <v>2017</v>
      </c>
    </row>
    <row r="7399" spans="1:54" hidden="1" x14ac:dyDescent="0.2">
      <c r="A7399">
        <v>734</v>
      </c>
      <c r="B7399" t="s">
        <v>384</v>
      </c>
      <c r="C7399" t="s">
        <v>301</v>
      </c>
      <c r="D7399" t="s">
        <v>145</v>
      </c>
      <c r="E7399" t="s">
        <v>300</v>
      </c>
      <c r="F7399" t="s">
        <v>299</v>
      </c>
      <c r="G7399" t="s">
        <v>275</v>
      </c>
      <c r="I7399" t="s">
        <v>298</v>
      </c>
      <c r="J7399" s="3">
        <v>18.2</v>
      </c>
      <c r="K7399" s="3">
        <v>20.056000000000001</v>
      </c>
      <c r="L7399" s="3">
        <v>10.807</v>
      </c>
      <c r="M7399" s="3">
        <v>11.568</v>
      </c>
      <c r="N7399" s="3">
        <v>12.94</v>
      </c>
      <c r="O7399" s="3">
        <v>20.463000000000001</v>
      </c>
      <c r="P7399" s="3">
        <v>13.737</v>
      </c>
      <c r="Q7399" s="3">
        <v>13.377000000000001</v>
      </c>
      <c r="R7399" s="3">
        <v>20.395</v>
      </c>
      <c r="S7399" s="3">
        <v>7.5460000000000003</v>
      </c>
      <c r="T7399" s="3">
        <v>13.092000000000001</v>
      </c>
      <c r="U7399" s="3">
        <v>8.9339999999999993</v>
      </c>
      <c r="V7399" s="3">
        <v>7.5579999999999998</v>
      </c>
      <c r="W7399" s="3">
        <v>12.023</v>
      </c>
      <c r="X7399" s="3">
        <v>13.769</v>
      </c>
      <c r="Y7399" s="3">
        <v>12.289</v>
      </c>
      <c r="Z7399" s="3">
        <v>6.4249999999999998</v>
      </c>
      <c r="AA7399" s="3">
        <v>7.125</v>
      </c>
      <c r="AB7399" s="3">
        <v>8.11</v>
      </c>
      <c r="AC7399" s="3">
        <v>6.0890000000000004</v>
      </c>
      <c r="AD7399" s="3">
        <v>12.209</v>
      </c>
      <c r="AE7399" s="3">
        <v>5.9420000000000002</v>
      </c>
      <c r="AF7399" s="3">
        <v>12.02</v>
      </c>
      <c r="AG7399" s="3">
        <v>7.29</v>
      </c>
      <c r="AH7399" s="3">
        <v>3.4449999999999998</v>
      </c>
      <c r="AI7399" s="3">
        <v>1.7509999999999999</v>
      </c>
      <c r="AJ7399" s="3">
        <v>5.2</v>
      </c>
      <c r="AK7399" s="3">
        <v>8.0760000000000005</v>
      </c>
      <c r="AL7399" s="3">
        <v>12.657</v>
      </c>
      <c r="AM7399" s="3">
        <v>7.4480000000000004</v>
      </c>
      <c r="AN7399" s="3">
        <v>4.5090000000000003</v>
      </c>
      <c r="AO7399" s="3">
        <v>6.1070000000000002</v>
      </c>
      <c r="AP7399" s="3">
        <v>8.94</v>
      </c>
      <c r="AQ7399" s="3">
        <v>5.62</v>
      </c>
      <c r="AR7399" s="3">
        <v>5.6829999999999998</v>
      </c>
      <c r="AS7399" s="3">
        <v>4.96</v>
      </c>
      <c r="AT7399" s="3">
        <v>8.0329999999999995</v>
      </c>
      <c r="AU7399" s="3">
        <v>6.3239999999999998</v>
      </c>
      <c r="AV7399" s="3">
        <v>5.3979999999999997</v>
      </c>
      <c r="AW7399" s="3">
        <v>5.399</v>
      </c>
      <c r="AX7399" s="3">
        <v>5.5</v>
      </c>
      <c r="AY7399" s="3">
        <v>5.5090000000000003</v>
      </c>
      <c r="AZ7399" s="3">
        <v>5.4820000000000002</v>
      </c>
      <c r="BA7399">
        <v>5.5270000000000001</v>
      </c>
      <c r="BB7399">
        <v>2017</v>
      </c>
    </row>
    <row r="7400" spans="1:54" hidden="1" x14ac:dyDescent="0.2">
      <c r="A7400">
        <v>734</v>
      </c>
      <c r="B7400" t="s">
        <v>384</v>
      </c>
      <c r="C7400" t="s">
        <v>297</v>
      </c>
      <c r="D7400" t="s">
        <v>145</v>
      </c>
      <c r="E7400" t="s">
        <v>293</v>
      </c>
      <c r="F7400" t="s">
        <v>296</v>
      </c>
      <c r="G7400" t="s">
        <v>295</v>
      </c>
      <c r="I7400" t="s">
        <v>1759</v>
      </c>
      <c r="J7400" s="3">
        <v>11.827999999999999</v>
      </c>
      <c r="K7400" s="3">
        <v>13.532</v>
      </c>
      <c r="L7400" s="3">
        <v>15.093999999999999</v>
      </c>
      <c r="M7400" s="3">
        <v>16.696999999999999</v>
      </c>
      <c r="N7400" s="3">
        <v>19.811</v>
      </c>
      <c r="O7400" s="3">
        <v>23.419</v>
      </c>
      <c r="P7400" s="3">
        <v>25.501999999999999</v>
      </c>
      <c r="Q7400" s="3">
        <v>29.646999999999998</v>
      </c>
      <c r="R7400" s="3">
        <v>34.939</v>
      </c>
      <c r="S7400" s="3">
        <v>37.957999999999998</v>
      </c>
      <c r="T7400" s="3">
        <v>42.128</v>
      </c>
      <c r="U7400" s="3">
        <v>46.154000000000003</v>
      </c>
      <c r="V7400" s="3">
        <v>50.107999999999997</v>
      </c>
      <c r="W7400" s="3">
        <v>56.722000000000001</v>
      </c>
      <c r="X7400" s="3">
        <v>64.558000000000007</v>
      </c>
      <c r="Y7400" s="3">
        <v>71.099999999999994</v>
      </c>
      <c r="Z7400" s="3">
        <v>75.197999999999993</v>
      </c>
      <c r="AA7400" s="3">
        <v>80.876999999999995</v>
      </c>
      <c r="AB7400" s="3">
        <v>87.203000000000003</v>
      </c>
      <c r="AC7400" s="3">
        <v>91.661000000000001</v>
      </c>
      <c r="AD7400" s="3">
        <v>100</v>
      </c>
      <c r="AE7400" s="3">
        <v>110.78400000000001</v>
      </c>
      <c r="AF7400" s="3">
        <v>123.508</v>
      </c>
      <c r="AG7400" s="3">
        <v>129.26</v>
      </c>
      <c r="AH7400" s="3">
        <v>133.429</v>
      </c>
      <c r="AI7400" s="3">
        <v>143.57</v>
      </c>
      <c r="AJ7400" s="3">
        <v>150.459</v>
      </c>
      <c r="AK7400" s="3">
        <v>165.21700000000001</v>
      </c>
      <c r="AL7400" s="3">
        <v>186.53700000000001</v>
      </c>
      <c r="AM7400" s="3">
        <v>194.93299999999999</v>
      </c>
      <c r="AN7400" s="3">
        <v>203.70500000000001</v>
      </c>
      <c r="AO7400" s="3">
        <v>219.51900000000001</v>
      </c>
      <c r="AP7400" s="3">
        <v>237.66300000000001</v>
      </c>
      <c r="AQ7400" s="3">
        <v>248.12</v>
      </c>
      <c r="AR7400" s="3">
        <v>263.47500000000002</v>
      </c>
      <c r="AS7400" s="3">
        <v>276.46800000000002</v>
      </c>
      <c r="AT7400" s="3">
        <v>301.21800000000002</v>
      </c>
      <c r="AU7400" s="3">
        <v>315.30399999999997</v>
      </c>
      <c r="AV7400" s="3">
        <v>334.22199999999998</v>
      </c>
      <c r="AW7400" s="3">
        <v>350.59899999999999</v>
      </c>
      <c r="AX7400" s="3">
        <v>371.63499999999999</v>
      </c>
      <c r="AY7400" s="3">
        <v>390.58800000000002</v>
      </c>
      <c r="AZ7400" s="3">
        <v>413.24299999999999</v>
      </c>
      <c r="BA7400">
        <v>435.14400000000001</v>
      </c>
      <c r="BB7400">
        <v>2017</v>
      </c>
    </row>
    <row r="7401" spans="1:54" hidden="1" x14ac:dyDescent="0.2">
      <c r="A7401">
        <v>734</v>
      </c>
      <c r="B7401" t="s">
        <v>384</v>
      </c>
      <c r="C7401" t="s">
        <v>294</v>
      </c>
      <c r="D7401" t="s">
        <v>145</v>
      </c>
      <c r="E7401" t="s">
        <v>293</v>
      </c>
      <c r="F7401" t="s">
        <v>292</v>
      </c>
      <c r="G7401" t="s">
        <v>275</v>
      </c>
      <c r="I7401" t="s">
        <v>291</v>
      </c>
      <c r="J7401" s="3" t="s">
        <v>215</v>
      </c>
      <c r="K7401" s="3">
        <v>14.41</v>
      </c>
      <c r="L7401" s="3">
        <v>11.538</v>
      </c>
      <c r="M7401" s="3">
        <v>10.625999999999999</v>
      </c>
      <c r="N7401" s="3">
        <v>18.649999999999999</v>
      </c>
      <c r="O7401" s="3">
        <v>18.210999999999999</v>
      </c>
      <c r="P7401" s="3">
        <v>8.8949999999999996</v>
      </c>
      <c r="Q7401" s="3">
        <v>16.253</v>
      </c>
      <c r="R7401" s="3">
        <v>17.849</v>
      </c>
      <c r="S7401" s="3">
        <v>8.6419999999999995</v>
      </c>
      <c r="T7401" s="3">
        <v>10.984999999999999</v>
      </c>
      <c r="U7401" s="3">
        <v>9.5559999999999992</v>
      </c>
      <c r="V7401" s="3">
        <v>8.5670000000000002</v>
      </c>
      <c r="W7401" s="3">
        <v>13.199</v>
      </c>
      <c r="X7401" s="3">
        <v>13.815</v>
      </c>
      <c r="Y7401" s="3">
        <v>10.134</v>
      </c>
      <c r="Z7401" s="3">
        <v>5.7629999999999999</v>
      </c>
      <c r="AA7401" s="3">
        <v>7.5529999999999999</v>
      </c>
      <c r="AB7401" s="3">
        <v>7.8220000000000001</v>
      </c>
      <c r="AC7401" s="3">
        <v>5.1109999999999998</v>
      </c>
      <c r="AD7401" s="3">
        <v>9.0980000000000008</v>
      </c>
      <c r="AE7401" s="3">
        <v>10.784000000000001</v>
      </c>
      <c r="AF7401" s="3">
        <v>11.486000000000001</v>
      </c>
      <c r="AG7401" s="3">
        <v>4.657</v>
      </c>
      <c r="AH7401" s="3">
        <v>3.226</v>
      </c>
      <c r="AI7401" s="3">
        <v>7.6</v>
      </c>
      <c r="AJ7401" s="3">
        <v>4.7990000000000004</v>
      </c>
      <c r="AK7401" s="3">
        <v>9.8079999999999998</v>
      </c>
      <c r="AL7401" s="3">
        <v>12.904</v>
      </c>
      <c r="AM7401" s="3">
        <v>4.5010000000000003</v>
      </c>
      <c r="AN7401" s="3">
        <v>4.5</v>
      </c>
      <c r="AO7401" s="3">
        <v>7.7629999999999999</v>
      </c>
      <c r="AP7401" s="3">
        <v>8.2650000000000006</v>
      </c>
      <c r="AQ7401" s="3">
        <v>4.4000000000000004</v>
      </c>
      <c r="AR7401" s="3">
        <v>6.1879999999999997</v>
      </c>
      <c r="AS7401" s="3">
        <v>4.931</v>
      </c>
      <c r="AT7401" s="3">
        <v>8.952</v>
      </c>
      <c r="AU7401" s="3">
        <v>4.6760000000000002</v>
      </c>
      <c r="AV7401" s="3">
        <v>6</v>
      </c>
      <c r="AW7401" s="3">
        <v>4.9000000000000004</v>
      </c>
      <c r="AX7401" s="3">
        <v>6</v>
      </c>
      <c r="AY7401" s="3">
        <v>5.0999999999999996</v>
      </c>
      <c r="AZ7401" s="3">
        <v>5.8</v>
      </c>
      <c r="BA7401">
        <v>5.3</v>
      </c>
      <c r="BB7401">
        <v>2017</v>
      </c>
    </row>
    <row r="7402" spans="1:54" hidden="1" x14ac:dyDescent="0.2">
      <c r="A7402">
        <v>734</v>
      </c>
      <c r="B7402" t="s">
        <v>384</v>
      </c>
      <c r="C7402" t="s">
        <v>290</v>
      </c>
      <c r="D7402" t="s">
        <v>145</v>
      </c>
      <c r="E7402" t="s">
        <v>289</v>
      </c>
      <c r="G7402" t="s">
        <v>288</v>
      </c>
    </row>
    <row r="7403" spans="1:54" hidden="1" x14ac:dyDescent="0.2">
      <c r="A7403">
        <v>734</v>
      </c>
      <c r="B7403" t="s">
        <v>384</v>
      </c>
      <c r="C7403" t="s">
        <v>287</v>
      </c>
      <c r="D7403" t="s">
        <v>145</v>
      </c>
      <c r="E7403" t="s">
        <v>286</v>
      </c>
      <c r="F7403" t="s">
        <v>285</v>
      </c>
      <c r="G7403" t="s">
        <v>275</v>
      </c>
      <c r="I7403" t="s">
        <v>1760</v>
      </c>
      <c r="J7403" s="3">
        <v>13.4</v>
      </c>
      <c r="K7403" s="3">
        <v>3.5920000000000001</v>
      </c>
      <c r="L7403" s="3">
        <v>-5.9180000000000001</v>
      </c>
      <c r="M7403" s="3">
        <v>5.3049999999999997</v>
      </c>
      <c r="N7403" s="3">
        <v>-15.064</v>
      </c>
      <c r="O7403" s="3">
        <v>-26.815999999999999</v>
      </c>
      <c r="P7403" s="3">
        <v>-5.54</v>
      </c>
      <c r="Q7403" s="3">
        <v>16.739000000000001</v>
      </c>
      <c r="R7403" s="3">
        <v>10.141</v>
      </c>
      <c r="S7403" s="3">
        <v>7.718</v>
      </c>
      <c r="T7403" s="3">
        <v>14.333</v>
      </c>
      <c r="U7403" s="3">
        <v>8.3810000000000002</v>
      </c>
      <c r="V7403" s="3">
        <v>17.161999999999999</v>
      </c>
      <c r="W7403" s="3">
        <v>11.696999999999999</v>
      </c>
      <c r="X7403" s="3">
        <v>-3.1760000000000002</v>
      </c>
      <c r="Y7403" s="3">
        <v>11.17</v>
      </c>
      <c r="Z7403" s="3">
        <v>2.87</v>
      </c>
      <c r="AA7403" s="3">
        <v>8.5220000000000002</v>
      </c>
      <c r="AB7403" s="3">
        <v>9.6280000000000001</v>
      </c>
      <c r="AC7403" s="3">
        <v>-8.2270000000000003</v>
      </c>
      <c r="AD7403" s="3">
        <v>1.5860000000000001</v>
      </c>
      <c r="AE7403" s="3">
        <v>-1.2230000000000001</v>
      </c>
      <c r="AF7403" s="3">
        <v>-6.3339999999999996</v>
      </c>
      <c r="AG7403" s="3">
        <v>38.887</v>
      </c>
      <c r="AH7403" s="3">
        <v>-8.4009999999999998</v>
      </c>
      <c r="AI7403" s="3">
        <v>-4.351</v>
      </c>
      <c r="AJ7403" s="3">
        <v>-1.08</v>
      </c>
      <c r="AK7403" s="3">
        <v>9.0459999999999994</v>
      </c>
      <c r="AL7403" s="3">
        <v>-10.701000000000001</v>
      </c>
      <c r="AM7403" s="3">
        <v>3.9580000000000002</v>
      </c>
      <c r="AN7403" s="3">
        <v>-1.6970000000000001</v>
      </c>
      <c r="AO7403" s="3">
        <v>-33.243000000000002</v>
      </c>
      <c r="AP7403" s="3">
        <v>7.5369999999999999</v>
      </c>
      <c r="AQ7403" s="3">
        <v>11.497</v>
      </c>
      <c r="AR7403" s="3">
        <v>7.8360000000000003</v>
      </c>
      <c r="AS7403" s="3">
        <v>-4.6639999999999997</v>
      </c>
      <c r="AT7403" s="3">
        <v>7.1219999999999999</v>
      </c>
      <c r="AU7403" s="3">
        <v>-3.161</v>
      </c>
      <c r="AV7403" s="3">
        <v>2.7130000000000001</v>
      </c>
      <c r="AW7403" s="3">
        <v>-1.2270000000000001</v>
      </c>
      <c r="AX7403" s="3">
        <v>2.6389999999999998</v>
      </c>
      <c r="AY7403" s="3">
        <v>5.782</v>
      </c>
      <c r="AZ7403" s="3">
        <v>6.15</v>
      </c>
      <c r="BA7403">
        <v>-0.25600000000000001</v>
      </c>
      <c r="BB7403">
        <v>2016</v>
      </c>
    </row>
    <row r="7404" spans="1:54" hidden="1" x14ac:dyDescent="0.2">
      <c r="A7404">
        <v>734</v>
      </c>
      <c r="B7404" t="s">
        <v>384</v>
      </c>
      <c r="C7404" t="s">
        <v>284</v>
      </c>
      <c r="D7404" t="s">
        <v>145</v>
      </c>
      <c r="E7404" t="s">
        <v>283</v>
      </c>
      <c r="F7404" t="s">
        <v>282</v>
      </c>
      <c r="G7404" t="s">
        <v>275</v>
      </c>
      <c r="I7404" t="s">
        <v>1760</v>
      </c>
      <c r="J7404" s="3">
        <v>11</v>
      </c>
      <c r="K7404" s="3">
        <v>-0.84399999999999997</v>
      </c>
      <c r="L7404" s="3">
        <v>-8.4909999999999997</v>
      </c>
      <c r="M7404" s="3">
        <v>10.146000000000001</v>
      </c>
      <c r="N7404" s="3">
        <v>-14.743</v>
      </c>
      <c r="O7404" s="3">
        <v>-21.024000000000001</v>
      </c>
      <c r="P7404" s="3">
        <v>11.903</v>
      </c>
      <c r="Q7404" s="3">
        <v>4.0069999999999997</v>
      </c>
      <c r="R7404" s="3">
        <v>-4.3029999999999999</v>
      </c>
      <c r="S7404" s="3">
        <v>18.914000000000001</v>
      </c>
      <c r="T7404" s="3">
        <v>16.366</v>
      </c>
      <c r="U7404" s="3">
        <v>21.317</v>
      </c>
      <c r="V7404" s="3">
        <v>23.419</v>
      </c>
      <c r="W7404" s="3">
        <v>1.73</v>
      </c>
      <c r="X7404" s="3">
        <v>-3.996</v>
      </c>
      <c r="Y7404" s="3">
        <v>13.276999999999999</v>
      </c>
      <c r="Z7404" s="3">
        <v>1.22</v>
      </c>
      <c r="AA7404" s="3">
        <v>3.1219999999999999</v>
      </c>
      <c r="AB7404" s="3">
        <v>20.350000000000001</v>
      </c>
      <c r="AC7404" s="3">
        <v>1.403</v>
      </c>
      <c r="AD7404" s="3">
        <v>-6.4649999999999999</v>
      </c>
      <c r="AE7404" s="3">
        <v>6.8710000000000004</v>
      </c>
      <c r="AF7404" s="3">
        <v>-8.0079999999999991</v>
      </c>
      <c r="AG7404" s="3">
        <v>38.369999999999997</v>
      </c>
      <c r="AH7404" s="3">
        <v>-3.7480000000000002</v>
      </c>
      <c r="AI7404" s="3">
        <v>-4.2240000000000002</v>
      </c>
      <c r="AJ7404" s="3">
        <v>0.43099999999999999</v>
      </c>
      <c r="AK7404" s="3">
        <v>4.524</v>
      </c>
      <c r="AL7404" s="3">
        <v>-20.843</v>
      </c>
      <c r="AM7404" s="3">
        <v>11.337999999999999</v>
      </c>
      <c r="AN7404" s="3">
        <v>-2.2610000000000001</v>
      </c>
      <c r="AO7404" s="3">
        <v>-27.196999999999999</v>
      </c>
      <c r="AP7404" s="3">
        <v>6.3140000000000001</v>
      </c>
      <c r="AQ7404" s="3">
        <v>9.1430000000000007</v>
      </c>
      <c r="AR7404" s="3">
        <v>4.8449999999999998</v>
      </c>
      <c r="AS7404" s="3">
        <v>-0.7</v>
      </c>
      <c r="AT7404" s="3">
        <v>6.7629999999999999</v>
      </c>
      <c r="AU7404" s="3">
        <v>-2.621</v>
      </c>
      <c r="AV7404" s="3">
        <v>1.4339999999999999</v>
      </c>
      <c r="AW7404" s="3">
        <v>-2.2069999999999999</v>
      </c>
      <c r="AX7404" s="3">
        <v>1.7</v>
      </c>
      <c r="AY7404" s="3">
        <v>6.141</v>
      </c>
      <c r="AZ7404" s="3">
        <v>6.4279999999999999</v>
      </c>
      <c r="BA7404">
        <v>7.0000000000000007E-2</v>
      </c>
      <c r="BB7404">
        <v>2016</v>
      </c>
    </row>
    <row r="7405" spans="1:54" hidden="1" x14ac:dyDescent="0.2">
      <c r="A7405">
        <v>734</v>
      </c>
      <c r="B7405" t="s">
        <v>384</v>
      </c>
      <c r="C7405" t="s">
        <v>281</v>
      </c>
      <c r="D7405" t="s">
        <v>145</v>
      </c>
      <c r="E7405" t="s">
        <v>280</v>
      </c>
      <c r="F7405" t="s">
        <v>279</v>
      </c>
      <c r="G7405" t="s">
        <v>275</v>
      </c>
      <c r="I7405" t="s">
        <v>1760</v>
      </c>
      <c r="J7405" s="3">
        <v>2.8</v>
      </c>
      <c r="K7405" s="3">
        <v>-3.5139999999999998</v>
      </c>
      <c r="L7405" s="3">
        <v>-11.914999999999999</v>
      </c>
      <c r="M7405" s="3">
        <v>1.51</v>
      </c>
      <c r="N7405" s="3">
        <v>-19.117999999999999</v>
      </c>
      <c r="O7405" s="3">
        <v>-23.876999999999999</v>
      </c>
      <c r="P7405" s="3">
        <v>48.191000000000003</v>
      </c>
      <c r="Q7405" s="3">
        <v>34.988999999999997</v>
      </c>
      <c r="R7405" s="3">
        <v>8.2149999999999999</v>
      </c>
      <c r="S7405" s="3">
        <v>2.7690000000000001</v>
      </c>
      <c r="T7405" s="3">
        <v>2.0350000000000001</v>
      </c>
      <c r="U7405" s="3">
        <v>7.8310000000000004</v>
      </c>
      <c r="V7405" s="3">
        <v>7.0549999999999997</v>
      </c>
      <c r="W7405" s="3">
        <v>12.170999999999999</v>
      </c>
      <c r="X7405" s="3">
        <v>14.254</v>
      </c>
      <c r="Y7405" s="3">
        <v>2.77</v>
      </c>
      <c r="Z7405" s="3">
        <v>-8.2710000000000008</v>
      </c>
      <c r="AA7405" s="3">
        <v>18.518999999999998</v>
      </c>
      <c r="AB7405" s="3">
        <v>11.483000000000001</v>
      </c>
      <c r="AC7405" s="3">
        <v>3.4279999999999999</v>
      </c>
      <c r="AD7405" s="3">
        <v>23.46</v>
      </c>
      <c r="AE7405" s="3">
        <v>-6.8170000000000002</v>
      </c>
      <c r="AF7405" s="3">
        <v>1.373</v>
      </c>
      <c r="AG7405" s="3">
        <v>44.094999999999999</v>
      </c>
      <c r="AH7405" s="3">
        <v>-0.879</v>
      </c>
      <c r="AI7405" s="3">
        <v>-8.1660000000000004</v>
      </c>
      <c r="AJ7405" s="3">
        <v>-5.3659999999999997</v>
      </c>
      <c r="AK7405" s="3">
        <v>5.8920000000000003</v>
      </c>
      <c r="AL7405" s="3">
        <v>-28.097000000000001</v>
      </c>
      <c r="AM7405" s="3">
        <v>5.7359999999999998</v>
      </c>
      <c r="AN7405" s="3">
        <v>-2.63</v>
      </c>
      <c r="AO7405" s="3">
        <v>-16.632000000000001</v>
      </c>
      <c r="AP7405" s="3">
        <v>15.154</v>
      </c>
      <c r="AQ7405" s="3">
        <v>-5.7130000000000001</v>
      </c>
      <c r="AR7405" s="3">
        <v>9.8480000000000008</v>
      </c>
      <c r="AS7405" s="3">
        <v>7.8760000000000003</v>
      </c>
      <c r="AT7405" s="3">
        <v>0.60699999999999998</v>
      </c>
      <c r="AU7405" s="3">
        <v>4.2169999999999996</v>
      </c>
      <c r="AV7405" s="3">
        <v>6.6980000000000004</v>
      </c>
      <c r="AW7405" s="3">
        <v>2.7429999999999999</v>
      </c>
      <c r="AX7405" s="3">
        <v>5.4779999999999998</v>
      </c>
      <c r="AY7405" s="3">
        <v>3.9020000000000001</v>
      </c>
      <c r="AZ7405" s="3">
        <v>3.3039999999999998</v>
      </c>
      <c r="BA7405">
        <v>1.887</v>
      </c>
      <c r="BB7405">
        <v>2016</v>
      </c>
    </row>
    <row r="7406" spans="1:54" hidden="1" x14ac:dyDescent="0.2">
      <c r="A7406">
        <v>734</v>
      </c>
      <c r="B7406" t="s">
        <v>384</v>
      </c>
      <c r="C7406" t="s">
        <v>278</v>
      </c>
      <c r="D7406" t="s">
        <v>145</v>
      </c>
      <c r="E7406" t="s">
        <v>277</v>
      </c>
      <c r="F7406" t="s">
        <v>276</v>
      </c>
      <c r="G7406" t="s">
        <v>275</v>
      </c>
      <c r="I7406" t="s">
        <v>1760</v>
      </c>
      <c r="J7406" s="3">
        <v>-1.4</v>
      </c>
      <c r="K7406" s="3">
        <v>-5.3570000000000002</v>
      </c>
      <c r="L7406" s="3">
        <v>-11.5</v>
      </c>
      <c r="M7406" s="3">
        <v>-1.5389999999999999</v>
      </c>
      <c r="N7406" s="3">
        <v>-22.76</v>
      </c>
      <c r="O7406" s="3">
        <v>-21.8</v>
      </c>
      <c r="P7406" s="3">
        <v>54.622</v>
      </c>
      <c r="Q7406" s="3">
        <v>32.786999999999999</v>
      </c>
      <c r="R7406" s="3">
        <v>7.0389999999999997</v>
      </c>
      <c r="S7406" s="3">
        <v>-1.23</v>
      </c>
      <c r="T7406" s="3">
        <v>1.252</v>
      </c>
      <c r="U7406" s="3">
        <v>11.728999999999999</v>
      </c>
      <c r="V7406" s="3">
        <v>7.0289999999999999</v>
      </c>
      <c r="W7406" s="3">
        <v>14.005000000000001</v>
      </c>
      <c r="X7406" s="3">
        <v>13.54</v>
      </c>
      <c r="Y7406" s="3">
        <v>-5.3999999999999999E-2</v>
      </c>
      <c r="Z7406" s="3">
        <v>-3.6379999999999999</v>
      </c>
      <c r="AA7406" s="3">
        <v>20.994</v>
      </c>
      <c r="AB7406" s="3">
        <v>11.471</v>
      </c>
      <c r="AC7406" s="3">
        <v>7.18</v>
      </c>
      <c r="AD7406" s="3">
        <v>1.659</v>
      </c>
      <c r="AE7406" s="3">
        <v>7.4880000000000004</v>
      </c>
      <c r="AF7406" s="3">
        <v>3.5070000000000001</v>
      </c>
      <c r="AG7406" s="3">
        <v>39.606000000000002</v>
      </c>
      <c r="AH7406" s="3">
        <v>0.90200000000000002</v>
      </c>
      <c r="AI7406" s="3">
        <v>-9.7319999999999993</v>
      </c>
      <c r="AJ7406" s="3">
        <v>-9.4049999999999994</v>
      </c>
      <c r="AK7406" s="3">
        <v>-4.1630000000000003</v>
      </c>
      <c r="AL7406" s="3">
        <v>-20.635999999999999</v>
      </c>
      <c r="AM7406" s="3">
        <v>9.3729999999999993</v>
      </c>
      <c r="AN7406" s="3">
        <v>-3.282</v>
      </c>
      <c r="AO7406" s="3">
        <v>-10.815</v>
      </c>
      <c r="AP7406" s="3">
        <v>12.477</v>
      </c>
      <c r="AQ7406" s="3">
        <v>0.92200000000000004</v>
      </c>
      <c r="AR7406" s="3">
        <v>5.3710000000000004</v>
      </c>
      <c r="AS7406" s="3">
        <v>7.7910000000000004</v>
      </c>
      <c r="AT7406" s="3">
        <v>1.145</v>
      </c>
      <c r="AU7406" s="3">
        <v>3.8519999999999999</v>
      </c>
      <c r="AV7406" s="3">
        <v>6.9569999999999999</v>
      </c>
      <c r="AW7406" s="3">
        <v>2.76</v>
      </c>
      <c r="AX7406" s="3">
        <v>5.5869999999999997</v>
      </c>
      <c r="AY7406" s="3">
        <v>3.9769999999999999</v>
      </c>
      <c r="AZ7406" s="3">
        <v>3.363</v>
      </c>
      <c r="BA7406">
        <v>1.879</v>
      </c>
      <c r="BB7406">
        <v>2016</v>
      </c>
    </row>
    <row r="7407" spans="1:54" hidden="1" x14ac:dyDescent="0.2">
      <c r="A7407">
        <v>734</v>
      </c>
      <c r="B7407" t="s">
        <v>384</v>
      </c>
      <c r="C7407" t="s">
        <v>274</v>
      </c>
      <c r="D7407" t="s">
        <v>145</v>
      </c>
      <c r="E7407" t="s">
        <v>273</v>
      </c>
      <c r="F7407" t="s">
        <v>272</v>
      </c>
      <c r="G7407" t="s">
        <v>271</v>
      </c>
    </row>
    <row r="7408" spans="1:54" hidden="1" x14ac:dyDescent="0.2">
      <c r="A7408">
        <v>734</v>
      </c>
      <c r="B7408" t="s">
        <v>384</v>
      </c>
      <c r="C7408" t="s">
        <v>270</v>
      </c>
      <c r="D7408" t="s">
        <v>145</v>
      </c>
      <c r="E7408" t="s">
        <v>269</v>
      </c>
      <c r="F7408" t="s">
        <v>268</v>
      </c>
      <c r="G7408" t="s">
        <v>264</v>
      </c>
      <c r="H7408" t="s">
        <v>263</v>
      </c>
    </row>
    <row r="7409" spans="1:54" hidden="1" x14ac:dyDescent="0.2">
      <c r="A7409">
        <v>734</v>
      </c>
      <c r="B7409" t="s">
        <v>384</v>
      </c>
      <c r="C7409" t="s">
        <v>267</v>
      </c>
      <c r="D7409" t="s">
        <v>145</v>
      </c>
      <c r="E7409" t="s">
        <v>266</v>
      </c>
      <c r="F7409" t="s">
        <v>265</v>
      </c>
      <c r="G7409" t="s">
        <v>264</v>
      </c>
      <c r="H7409" t="s">
        <v>263</v>
      </c>
      <c r="I7409" t="s">
        <v>1761</v>
      </c>
      <c r="J7409" s="3">
        <v>0.54400000000000004</v>
      </c>
      <c r="K7409" s="3">
        <v>0.56100000000000005</v>
      </c>
      <c r="L7409" s="3">
        <v>0.57699999999999996</v>
      </c>
      <c r="M7409" s="3">
        <v>0.59399999999999997</v>
      </c>
      <c r="N7409" s="3">
        <v>0.61399999999999999</v>
      </c>
      <c r="O7409" s="3">
        <v>0.63700000000000001</v>
      </c>
      <c r="P7409" s="3">
        <v>0.66300000000000003</v>
      </c>
      <c r="Q7409" s="3">
        <v>0.69199999999999995</v>
      </c>
      <c r="R7409" s="3">
        <v>0.72299999999999998</v>
      </c>
      <c r="S7409" s="3">
        <v>0.752</v>
      </c>
      <c r="T7409" s="3">
        <v>0.77800000000000002</v>
      </c>
      <c r="U7409" s="3">
        <v>0.80100000000000005</v>
      </c>
      <c r="V7409" s="3">
        <v>0.81899999999999995</v>
      </c>
      <c r="W7409" s="3">
        <v>0.83599999999999997</v>
      </c>
      <c r="X7409" s="3">
        <v>0.85199999999999998</v>
      </c>
      <c r="Y7409" s="3">
        <v>0.86899999999999999</v>
      </c>
      <c r="Z7409" s="3">
        <v>0.88800000000000001</v>
      </c>
      <c r="AA7409" s="3">
        <v>0.90800000000000003</v>
      </c>
      <c r="AB7409" s="3">
        <v>0.92800000000000005</v>
      </c>
      <c r="AC7409" s="3">
        <v>0.94599999999999995</v>
      </c>
      <c r="AD7409" s="3">
        <v>0.96</v>
      </c>
      <c r="AE7409" s="3">
        <v>0.97</v>
      </c>
      <c r="AF7409" s="3">
        <v>0.97599999999999998</v>
      </c>
      <c r="AG7409" s="3">
        <v>0.98199999999999998</v>
      </c>
      <c r="AH7409" s="3">
        <v>0.98799999999999999</v>
      </c>
      <c r="AI7409" s="3">
        <v>0.997</v>
      </c>
      <c r="AJ7409" s="3">
        <v>1.0089999999999999</v>
      </c>
      <c r="AK7409" s="3">
        <v>1.02</v>
      </c>
      <c r="AL7409" s="3">
        <v>1.0309999999999999</v>
      </c>
      <c r="AM7409" s="3">
        <v>1.0429999999999999</v>
      </c>
      <c r="AN7409" s="3">
        <v>1.054</v>
      </c>
      <c r="AO7409" s="3">
        <v>1.0669999999999999</v>
      </c>
      <c r="AP7409" s="3">
        <v>1.08</v>
      </c>
      <c r="AQ7409" s="3">
        <v>1.093</v>
      </c>
      <c r="AR7409" s="3">
        <v>1.1060000000000001</v>
      </c>
      <c r="AS7409" s="3">
        <v>1.119</v>
      </c>
      <c r="AT7409" s="3">
        <v>1.1319999999999999</v>
      </c>
      <c r="AU7409" s="3">
        <v>1.147</v>
      </c>
      <c r="AV7409" s="3">
        <v>1.1619999999999999</v>
      </c>
      <c r="AW7409" s="3">
        <v>1.177</v>
      </c>
      <c r="AX7409" s="3">
        <v>1.1919999999999999</v>
      </c>
      <c r="AY7409" s="3">
        <v>1.208</v>
      </c>
      <c r="AZ7409" s="3">
        <v>1.224</v>
      </c>
      <c r="BA7409">
        <v>1.2390000000000001</v>
      </c>
      <c r="BB7409">
        <v>2016</v>
      </c>
    </row>
    <row r="7410" spans="1:54" hidden="1" x14ac:dyDescent="0.2">
      <c r="A7410">
        <v>734</v>
      </c>
      <c r="B7410" t="s">
        <v>384</v>
      </c>
      <c r="C7410" t="s">
        <v>262</v>
      </c>
      <c r="D7410" t="s">
        <v>145</v>
      </c>
      <c r="E7410" t="s">
        <v>260</v>
      </c>
      <c r="F7410" t="s">
        <v>259</v>
      </c>
      <c r="G7410" t="s">
        <v>225</v>
      </c>
      <c r="H7410" t="s">
        <v>222</v>
      </c>
      <c r="I7410" t="s">
        <v>1762</v>
      </c>
      <c r="J7410" s="3">
        <v>0.156</v>
      </c>
      <c r="K7410" s="3">
        <v>0.13600000000000001</v>
      </c>
      <c r="L7410" s="3">
        <v>0.184</v>
      </c>
      <c r="M7410" s="3">
        <v>0.186</v>
      </c>
      <c r="N7410" s="3">
        <v>0.221</v>
      </c>
      <c r="O7410" s="3">
        <v>0.24299999999999999</v>
      </c>
      <c r="P7410" s="3">
        <v>0.25600000000000001</v>
      </c>
      <c r="Q7410" s="3">
        <v>0.33700000000000002</v>
      </c>
      <c r="R7410" s="3">
        <v>0.42799999999999999</v>
      </c>
      <c r="S7410" s="3">
        <v>0.58399999999999996</v>
      </c>
      <c r="T7410" s="3">
        <v>0.75600000000000001</v>
      </c>
      <c r="U7410" s="3">
        <v>0.81599999999999995</v>
      </c>
      <c r="V7410" s="3">
        <v>0.91100000000000003</v>
      </c>
      <c r="W7410" s="3">
        <v>0.98199999999999998</v>
      </c>
      <c r="X7410" s="3">
        <v>1.177</v>
      </c>
      <c r="Y7410" s="3">
        <v>1.454</v>
      </c>
      <c r="Z7410" s="3">
        <v>1.704</v>
      </c>
      <c r="AA7410" s="3">
        <v>2.0390000000000001</v>
      </c>
      <c r="AB7410" s="3">
        <v>2.2749999999999999</v>
      </c>
      <c r="AC7410" s="3">
        <v>2.6459999999999999</v>
      </c>
      <c r="AD7410" s="3">
        <v>2.8250000000000002</v>
      </c>
      <c r="AE7410" s="3">
        <v>3.1110000000000002</v>
      </c>
      <c r="AF7410" s="3">
        <v>3.4260000000000002</v>
      </c>
      <c r="AG7410" s="3">
        <v>3.9079999999999999</v>
      </c>
      <c r="AH7410" s="3">
        <v>4.8419999999999996</v>
      </c>
      <c r="AI7410" s="3">
        <v>5.4989999999999997</v>
      </c>
      <c r="AJ7410" s="3">
        <v>8.0310000000000006</v>
      </c>
      <c r="AK7410" s="3">
        <v>7.9939999999999998</v>
      </c>
      <c r="AL7410" s="3">
        <v>9.5139999999999993</v>
      </c>
      <c r="AM7410" s="3">
        <v>9.2530000000000001</v>
      </c>
      <c r="AN7410" s="3">
        <v>6.9850000000000003</v>
      </c>
      <c r="AO7410" s="3">
        <v>7.4889999999999999</v>
      </c>
      <c r="AP7410" s="3">
        <v>12.178000000000001</v>
      </c>
      <c r="AQ7410" s="3">
        <v>12.91</v>
      </c>
      <c r="AR7410" s="3">
        <v>14.773</v>
      </c>
      <c r="AS7410" s="3">
        <v>14.621</v>
      </c>
      <c r="AT7410" s="3">
        <v>13.882999999999999</v>
      </c>
      <c r="AU7410" s="3">
        <v>15.978</v>
      </c>
      <c r="AV7410" s="3">
        <v>15.146000000000001</v>
      </c>
      <c r="AW7410" s="3">
        <v>15.14</v>
      </c>
      <c r="AX7410" s="3">
        <v>17.055</v>
      </c>
      <c r="AY7410" s="3">
        <v>18.209</v>
      </c>
      <c r="AZ7410" s="3">
        <v>19.527000000000001</v>
      </c>
      <c r="BA7410">
        <v>20.969000000000001</v>
      </c>
      <c r="BB7410">
        <v>2017</v>
      </c>
    </row>
    <row r="7411" spans="1:54" hidden="1" x14ac:dyDescent="0.2">
      <c r="A7411">
        <v>734</v>
      </c>
      <c r="B7411" t="s">
        <v>384</v>
      </c>
      <c r="C7411" t="s">
        <v>261</v>
      </c>
      <c r="D7411" t="s">
        <v>145</v>
      </c>
      <c r="E7411" t="s">
        <v>260</v>
      </c>
      <c r="F7411" t="s">
        <v>259</v>
      </c>
      <c r="G7411" t="s">
        <v>217</v>
      </c>
      <c r="I7411" t="s">
        <v>258</v>
      </c>
      <c r="J7411" s="3">
        <v>20.417999999999999</v>
      </c>
      <c r="K7411" s="3">
        <v>15.471</v>
      </c>
      <c r="L7411" s="3">
        <v>18.213000000000001</v>
      </c>
      <c r="M7411" s="3">
        <v>16.521000000000001</v>
      </c>
      <c r="N7411" s="3">
        <v>17.905999999999999</v>
      </c>
      <c r="O7411" s="3">
        <v>17.867999999999999</v>
      </c>
      <c r="P7411" s="3">
        <v>16.521999999999998</v>
      </c>
      <c r="Q7411" s="3">
        <v>18.751000000000001</v>
      </c>
      <c r="R7411" s="3">
        <v>19.748000000000001</v>
      </c>
      <c r="S7411" s="3">
        <v>20.492000000000001</v>
      </c>
      <c r="T7411" s="3">
        <v>23.071999999999999</v>
      </c>
      <c r="U7411" s="3">
        <v>22.030999999999999</v>
      </c>
      <c r="V7411" s="3">
        <v>21.221</v>
      </c>
      <c r="W7411" s="3">
        <v>19.442</v>
      </c>
      <c r="X7411" s="3">
        <v>19.454000000000001</v>
      </c>
      <c r="Y7411" s="3">
        <v>19.916</v>
      </c>
      <c r="Z7411" s="3">
        <v>20.588999999999999</v>
      </c>
      <c r="AA7411" s="3">
        <v>21.696999999999999</v>
      </c>
      <c r="AB7411" s="3">
        <v>21.933</v>
      </c>
      <c r="AC7411" s="3">
        <v>23.183</v>
      </c>
      <c r="AD7411" s="3">
        <v>22.084</v>
      </c>
      <c r="AE7411" s="3">
        <v>21.885000000000002</v>
      </c>
      <c r="AF7411" s="3">
        <v>21.506</v>
      </c>
      <c r="AG7411" s="3">
        <v>22.375</v>
      </c>
      <c r="AH7411" s="3">
        <v>25.492999999999999</v>
      </c>
      <c r="AI7411" s="3">
        <v>25.998000000000001</v>
      </c>
      <c r="AJ7411" s="3">
        <v>34.573</v>
      </c>
      <c r="AK7411" s="3">
        <v>31.253</v>
      </c>
      <c r="AL7411" s="3">
        <v>33.424999999999997</v>
      </c>
      <c r="AM7411" s="3">
        <v>29.547000000000001</v>
      </c>
      <c r="AN7411" s="3">
        <v>20.821000000000002</v>
      </c>
      <c r="AO7411" s="3">
        <v>20.634</v>
      </c>
      <c r="AP7411" s="3">
        <v>30.489000000000001</v>
      </c>
      <c r="AQ7411" s="3">
        <v>29.573</v>
      </c>
      <c r="AR7411" s="3">
        <v>31.094000000000001</v>
      </c>
      <c r="AS7411" s="3">
        <v>28.260999999999999</v>
      </c>
      <c r="AT7411" s="3">
        <v>24.178999999999998</v>
      </c>
      <c r="AU7411" s="3">
        <v>26.456</v>
      </c>
      <c r="AV7411" s="3">
        <v>24.068999999999999</v>
      </c>
      <c r="AW7411" s="3">
        <v>22.876999999999999</v>
      </c>
      <c r="AX7411" s="3">
        <v>24.239000000000001</v>
      </c>
      <c r="AY7411" s="3">
        <v>24.225999999999999</v>
      </c>
      <c r="AZ7411" s="3">
        <v>24.3</v>
      </c>
      <c r="BA7411">
        <v>24.353999999999999</v>
      </c>
      <c r="BB7411">
        <v>2017</v>
      </c>
    </row>
    <row r="7412" spans="1:54" hidden="1" x14ac:dyDescent="0.2">
      <c r="A7412">
        <v>734</v>
      </c>
      <c r="B7412" t="s">
        <v>384</v>
      </c>
      <c r="C7412" t="s">
        <v>257</v>
      </c>
      <c r="D7412" t="s">
        <v>145</v>
      </c>
      <c r="E7412" t="s">
        <v>255</v>
      </c>
      <c r="F7412" t="s">
        <v>254</v>
      </c>
      <c r="G7412" t="s">
        <v>225</v>
      </c>
      <c r="H7412" t="s">
        <v>222</v>
      </c>
      <c r="I7412" t="s">
        <v>1762</v>
      </c>
      <c r="J7412" s="3">
        <v>0.11700000000000001</v>
      </c>
      <c r="K7412" s="3">
        <v>0.16600000000000001</v>
      </c>
      <c r="L7412" s="3">
        <v>0.183</v>
      </c>
      <c r="M7412" s="3">
        <v>0.191</v>
      </c>
      <c r="N7412" s="3">
        <v>0.21</v>
      </c>
      <c r="O7412" s="3">
        <v>0.25800000000000001</v>
      </c>
      <c r="P7412" s="3">
        <v>0.29099999999999998</v>
      </c>
      <c r="Q7412" s="3">
        <v>0.30099999999999999</v>
      </c>
      <c r="R7412" s="3">
        <v>0.35499999999999998</v>
      </c>
      <c r="S7412" s="3">
        <v>0.42699999999999999</v>
      </c>
      <c r="T7412" s="3">
        <v>0.58199999999999996</v>
      </c>
      <c r="U7412" s="3">
        <v>0.69899999999999995</v>
      </c>
      <c r="V7412" s="3">
        <v>1.0249999999999999</v>
      </c>
      <c r="W7412" s="3">
        <v>1.1379999999999999</v>
      </c>
      <c r="X7412" s="3">
        <v>1.379</v>
      </c>
      <c r="Y7412" s="3">
        <v>1.393</v>
      </c>
      <c r="Z7412" s="3">
        <v>1.78</v>
      </c>
      <c r="AA7412" s="3">
        <v>1.855</v>
      </c>
      <c r="AB7412" s="3">
        <v>2.1720000000000002</v>
      </c>
      <c r="AC7412" s="3">
        <v>2.7789999999999999</v>
      </c>
      <c r="AD7412" s="3">
        <v>2.9689999999999999</v>
      </c>
      <c r="AE7412" s="3">
        <v>3.41</v>
      </c>
      <c r="AF7412" s="3">
        <v>3.98</v>
      </c>
      <c r="AG7412" s="3">
        <v>4.2549999999999999</v>
      </c>
      <c r="AH7412" s="3">
        <v>5.5540000000000003</v>
      </c>
      <c r="AI7412" s="3">
        <v>5.8339999999999996</v>
      </c>
      <c r="AJ7412" s="3">
        <v>6.109</v>
      </c>
      <c r="AK7412" s="3">
        <v>7.4160000000000004</v>
      </c>
      <c r="AL7412" s="3">
        <v>9.0839999999999996</v>
      </c>
      <c r="AM7412" s="3">
        <v>10.153</v>
      </c>
      <c r="AN7412" s="3">
        <v>9.9879999999999995</v>
      </c>
      <c r="AO7412" s="3">
        <v>8.8539999999999992</v>
      </c>
      <c r="AP7412" s="3">
        <v>10.778</v>
      </c>
      <c r="AQ7412" s="3">
        <v>12.582000000000001</v>
      </c>
      <c r="AR7412" s="3">
        <v>15.304</v>
      </c>
      <c r="AS7412" s="3">
        <v>16.925000000000001</v>
      </c>
      <c r="AT7412" s="3">
        <v>19.829999999999998</v>
      </c>
      <c r="AU7412" s="3">
        <v>20.765000000000001</v>
      </c>
      <c r="AV7412" s="3">
        <v>19.831</v>
      </c>
      <c r="AW7412" s="3">
        <v>19.088000000000001</v>
      </c>
      <c r="AX7412" s="3">
        <v>20.097999999999999</v>
      </c>
      <c r="AY7412" s="3">
        <v>21.786000000000001</v>
      </c>
      <c r="AZ7412" s="3">
        <v>23.584</v>
      </c>
      <c r="BA7412">
        <v>25.565999999999999</v>
      </c>
      <c r="BB7412">
        <v>2017</v>
      </c>
    </row>
    <row r="7413" spans="1:54" hidden="1" x14ac:dyDescent="0.2">
      <c r="A7413">
        <v>734</v>
      </c>
      <c r="B7413" t="s">
        <v>384</v>
      </c>
      <c r="C7413" t="s">
        <v>256</v>
      </c>
      <c r="D7413" t="s">
        <v>145</v>
      </c>
      <c r="E7413" t="s">
        <v>255</v>
      </c>
      <c r="F7413" t="s">
        <v>254</v>
      </c>
      <c r="G7413" t="s">
        <v>217</v>
      </c>
      <c r="I7413" t="s">
        <v>253</v>
      </c>
      <c r="J7413" s="3">
        <v>15.305999999999999</v>
      </c>
      <c r="K7413" s="3">
        <v>18.875</v>
      </c>
      <c r="L7413" s="3">
        <v>18.132999999999999</v>
      </c>
      <c r="M7413" s="3">
        <v>16.962</v>
      </c>
      <c r="N7413" s="3">
        <v>16.952999999999999</v>
      </c>
      <c r="O7413" s="3">
        <v>18.998999999999999</v>
      </c>
      <c r="P7413" s="3">
        <v>18.803999999999998</v>
      </c>
      <c r="Q7413" s="3">
        <v>16.751000000000001</v>
      </c>
      <c r="R7413" s="3">
        <v>16.364999999999998</v>
      </c>
      <c r="S7413" s="3">
        <v>14.984999999999999</v>
      </c>
      <c r="T7413" s="3">
        <v>17.751000000000001</v>
      </c>
      <c r="U7413" s="3">
        <v>18.869</v>
      </c>
      <c r="V7413" s="3">
        <v>23.885999999999999</v>
      </c>
      <c r="W7413" s="3">
        <v>22.538</v>
      </c>
      <c r="X7413" s="3">
        <v>22.792000000000002</v>
      </c>
      <c r="Y7413" s="3">
        <v>19.081</v>
      </c>
      <c r="Z7413" s="3">
        <v>21.512</v>
      </c>
      <c r="AA7413" s="3">
        <v>19.733000000000001</v>
      </c>
      <c r="AB7413" s="3">
        <v>20.936</v>
      </c>
      <c r="AC7413" s="3">
        <v>24.347000000000001</v>
      </c>
      <c r="AD7413" s="3">
        <v>23.202999999999999</v>
      </c>
      <c r="AE7413" s="3">
        <v>23.984000000000002</v>
      </c>
      <c r="AF7413" s="3">
        <v>24.988</v>
      </c>
      <c r="AG7413" s="3">
        <v>24.36</v>
      </c>
      <c r="AH7413" s="3">
        <v>29.242999999999999</v>
      </c>
      <c r="AI7413" s="3">
        <v>27.579000000000001</v>
      </c>
      <c r="AJ7413" s="3">
        <v>26.300999999999998</v>
      </c>
      <c r="AK7413" s="3">
        <v>28.992999999999999</v>
      </c>
      <c r="AL7413" s="3">
        <v>31.914000000000001</v>
      </c>
      <c r="AM7413" s="3">
        <v>32.421999999999997</v>
      </c>
      <c r="AN7413" s="3">
        <v>29.773</v>
      </c>
      <c r="AO7413" s="3">
        <v>24.396999999999998</v>
      </c>
      <c r="AP7413" s="3">
        <v>26.984000000000002</v>
      </c>
      <c r="AQ7413" s="3">
        <v>28.821000000000002</v>
      </c>
      <c r="AR7413" s="3">
        <v>32.212000000000003</v>
      </c>
      <c r="AS7413" s="3">
        <v>32.713000000000001</v>
      </c>
      <c r="AT7413" s="3">
        <v>34.536999999999999</v>
      </c>
      <c r="AU7413" s="3">
        <v>34.381</v>
      </c>
      <c r="AV7413" s="3">
        <v>31.513000000000002</v>
      </c>
      <c r="AW7413" s="3">
        <v>28.841999999999999</v>
      </c>
      <c r="AX7413" s="3">
        <v>28.562999999999999</v>
      </c>
      <c r="AY7413" s="3">
        <v>28.984999999999999</v>
      </c>
      <c r="AZ7413" s="3">
        <v>29.349</v>
      </c>
      <c r="BA7413">
        <v>29.693000000000001</v>
      </c>
      <c r="BB7413">
        <v>2017</v>
      </c>
    </row>
    <row r="7414" spans="1:54" hidden="1" x14ac:dyDescent="0.2">
      <c r="A7414">
        <v>734</v>
      </c>
      <c r="B7414" t="s">
        <v>384</v>
      </c>
      <c r="C7414" t="s">
        <v>252</v>
      </c>
      <c r="D7414" t="s">
        <v>145</v>
      </c>
      <c r="E7414" t="s">
        <v>250</v>
      </c>
      <c r="F7414" t="s">
        <v>249</v>
      </c>
      <c r="G7414" t="s">
        <v>225</v>
      </c>
      <c r="H7414" t="s">
        <v>222</v>
      </c>
      <c r="I7414" t="s">
        <v>1762</v>
      </c>
      <c r="J7414" s="3">
        <v>3.9E-2</v>
      </c>
      <c r="K7414" s="3">
        <v>-0.03</v>
      </c>
      <c r="L7414" s="3">
        <v>1E-3</v>
      </c>
      <c r="M7414" s="3">
        <v>-5.0000000000000001E-3</v>
      </c>
      <c r="N7414" s="3">
        <v>1.2E-2</v>
      </c>
      <c r="O7414" s="3">
        <v>-1.4999999999999999E-2</v>
      </c>
      <c r="P7414" s="3">
        <v>-3.5000000000000003E-2</v>
      </c>
      <c r="Q7414" s="3">
        <v>3.5999999999999997E-2</v>
      </c>
      <c r="R7414" s="3">
        <v>7.2999999999999995E-2</v>
      </c>
      <c r="S7414" s="3">
        <v>0.157</v>
      </c>
      <c r="T7414" s="3">
        <v>0.17399999999999999</v>
      </c>
      <c r="U7414" s="3">
        <v>0.11700000000000001</v>
      </c>
      <c r="V7414" s="3">
        <v>-0.114</v>
      </c>
      <c r="W7414" s="3">
        <v>-0.156</v>
      </c>
      <c r="X7414" s="3">
        <v>-0.20200000000000001</v>
      </c>
      <c r="Y7414" s="3">
        <v>6.0999999999999999E-2</v>
      </c>
      <c r="Z7414" s="3">
        <v>-7.5999999999999998E-2</v>
      </c>
      <c r="AA7414" s="3">
        <v>0.185</v>
      </c>
      <c r="AB7414" s="3">
        <v>0.10299999999999999</v>
      </c>
      <c r="AC7414" s="3">
        <v>-0.13300000000000001</v>
      </c>
      <c r="AD7414" s="3">
        <v>-0.14299999999999999</v>
      </c>
      <c r="AE7414" s="3">
        <v>-0.29799999999999999</v>
      </c>
      <c r="AF7414" s="3">
        <v>-0.55500000000000005</v>
      </c>
      <c r="AG7414" s="3">
        <v>-0.34699999999999998</v>
      </c>
      <c r="AH7414" s="3">
        <v>-0.71199999999999997</v>
      </c>
      <c r="AI7414" s="3">
        <v>-0.33400000000000002</v>
      </c>
      <c r="AJ7414" s="3">
        <v>1.921</v>
      </c>
      <c r="AK7414" s="3">
        <v>0.57799999999999996</v>
      </c>
      <c r="AL7414" s="3">
        <v>0.43</v>
      </c>
      <c r="AM7414" s="3">
        <v>-0.9</v>
      </c>
      <c r="AN7414" s="3">
        <v>-3.0030000000000001</v>
      </c>
      <c r="AO7414" s="3">
        <v>-1.365</v>
      </c>
      <c r="AP7414" s="3">
        <v>1.4</v>
      </c>
      <c r="AQ7414" s="3">
        <v>0.32800000000000001</v>
      </c>
      <c r="AR7414" s="3">
        <v>-0.53100000000000003</v>
      </c>
      <c r="AS7414" s="3">
        <v>-2.3029999999999999</v>
      </c>
      <c r="AT7414" s="3">
        <v>-5.9470000000000001</v>
      </c>
      <c r="AU7414" s="3">
        <v>-4.7869999999999999</v>
      </c>
      <c r="AV7414" s="3">
        <v>-4.6849999999999996</v>
      </c>
      <c r="AW7414" s="3">
        <v>-3.948</v>
      </c>
      <c r="AX7414" s="3">
        <v>-3.0419999999999998</v>
      </c>
      <c r="AY7414" s="3">
        <v>-3.577</v>
      </c>
      <c r="AZ7414" s="3">
        <v>-4.0570000000000004</v>
      </c>
      <c r="BA7414">
        <v>-4.5970000000000004</v>
      </c>
      <c r="BB7414">
        <v>2017</v>
      </c>
    </row>
    <row r="7415" spans="1:54" hidden="1" x14ac:dyDescent="0.2">
      <c r="A7415">
        <v>734</v>
      </c>
      <c r="B7415" t="s">
        <v>384</v>
      </c>
      <c r="C7415" t="s">
        <v>251</v>
      </c>
      <c r="D7415" t="s">
        <v>145</v>
      </c>
      <c r="E7415" t="s">
        <v>250</v>
      </c>
      <c r="F7415" t="s">
        <v>249</v>
      </c>
      <c r="G7415" t="s">
        <v>217</v>
      </c>
      <c r="I7415" t="s">
        <v>248</v>
      </c>
      <c r="J7415" s="3">
        <v>5.1120000000000001</v>
      </c>
      <c r="K7415" s="3">
        <v>-3.4039999999999999</v>
      </c>
      <c r="L7415" s="3">
        <v>0.08</v>
      </c>
      <c r="M7415" s="3">
        <v>-0.442</v>
      </c>
      <c r="N7415" s="3">
        <v>0.95299999999999996</v>
      </c>
      <c r="O7415" s="3">
        <v>-1.131</v>
      </c>
      <c r="P7415" s="3">
        <v>-2.282</v>
      </c>
      <c r="Q7415" s="3">
        <v>2</v>
      </c>
      <c r="R7415" s="3">
        <v>3.383</v>
      </c>
      <c r="S7415" s="3">
        <v>5.5069999999999997</v>
      </c>
      <c r="T7415" s="3">
        <v>5.3209999999999997</v>
      </c>
      <c r="U7415" s="3">
        <v>3.161</v>
      </c>
      <c r="V7415" s="3">
        <v>-2.665</v>
      </c>
      <c r="W7415" s="3">
        <v>-3.0960000000000001</v>
      </c>
      <c r="X7415" s="3">
        <v>-3.3380000000000001</v>
      </c>
      <c r="Y7415" s="3">
        <v>0.83499999999999996</v>
      </c>
      <c r="Z7415" s="3">
        <v>-0.92300000000000004</v>
      </c>
      <c r="AA7415" s="3">
        <v>1.9630000000000001</v>
      </c>
      <c r="AB7415" s="3">
        <v>0.997</v>
      </c>
      <c r="AC7415" s="3">
        <v>-1.1639999999999999</v>
      </c>
      <c r="AD7415" s="3">
        <v>-1.1200000000000001</v>
      </c>
      <c r="AE7415" s="3">
        <v>-2.0979999999999999</v>
      </c>
      <c r="AF7415" s="3">
        <v>-3.4809999999999999</v>
      </c>
      <c r="AG7415" s="3">
        <v>-1.984</v>
      </c>
      <c r="AH7415" s="3">
        <v>-3.75</v>
      </c>
      <c r="AI7415" s="3">
        <v>-1.581</v>
      </c>
      <c r="AJ7415" s="3">
        <v>8.2720000000000002</v>
      </c>
      <c r="AK7415" s="3">
        <v>2.2599999999999998</v>
      </c>
      <c r="AL7415" s="3">
        <v>1.5109999999999999</v>
      </c>
      <c r="AM7415" s="3">
        <v>-2.8740000000000001</v>
      </c>
      <c r="AN7415" s="3">
        <v>-8.952</v>
      </c>
      <c r="AO7415" s="3">
        <v>-3.762</v>
      </c>
      <c r="AP7415" s="3">
        <v>3.5049999999999999</v>
      </c>
      <c r="AQ7415" s="3">
        <v>0.752</v>
      </c>
      <c r="AR7415" s="3">
        <v>-1.1180000000000001</v>
      </c>
      <c r="AS7415" s="3">
        <v>-4.452</v>
      </c>
      <c r="AT7415" s="3">
        <v>-10.358000000000001</v>
      </c>
      <c r="AU7415" s="3">
        <v>-7.9249999999999998</v>
      </c>
      <c r="AV7415" s="3">
        <v>-7.444</v>
      </c>
      <c r="AW7415" s="3">
        <v>-5.9660000000000002</v>
      </c>
      <c r="AX7415" s="3">
        <v>-4.3239999999999998</v>
      </c>
      <c r="AY7415" s="3">
        <v>-4.7590000000000003</v>
      </c>
      <c r="AZ7415" s="3">
        <v>-5.0490000000000004</v>
      </c>
      <c r="BA7415">
        <v>-5.34</v>
      </c>
      <c r="BB7415">
        <v>2017</v>
      </c>
    </row>
    <row r="7416" spans="1:54" hidden="1" x14ac:dyDescent="0.2">
      <c r="A7416">
        <v>734</v>
      </c>
      <c r="B7416" t="s">
        <v>384</v>
      </c>
      <c r="C7416" t="s">
        <v>247</v>
      </c>
      <c r="D7416" t="s">
        <v>145</v>
      </c>
      <c r="E7416" t="s">
        <v>245</v>
      </c>
      <c r="F7416" t="s">
        <v>244</v>
      </c>
      <c r="G7416" t="s">
        <v>225</v>
      </c>
      <c r="H7416" t="s">
        <v>222</v>
      </c>
    </row>
    <row r="7417" spans="1:54" hidden="1" x14ac:dyDescent="0.2">
      <c r="A7417">
        <v>734</v>
      </c>
      <c r="B7417" t="s">
        <v>384</v>
      </c>
      <c r="C7417" t="s">
        <v>246</v>
      </c>
      <c r="D7417" t="s">
        <v>145</v>
      </c>
      <c r="E7417" t="s">
        <v>245</v>
      </c>
      <c r="F7417" t="s">
        <v>244</v>
      </c>
      <c r="G7417" t="s">
        <v>243</v>
      </c>
    </row>
    <row r="7418" spans="1:54" hidden="1" x14ac:dyDescent="0.2">
      <c r="A7418">
        <v>734</v>
      </c>
      <c r="B7418" t="s">
        <v>384</v>
      </c>
      <c r="C7418" t="s">
        <v>242</v>
      </c>
      <c r="D7418" t="s">
        <v>145</v>
      </c>
      <c r="E7418" t="s">
        <v>240</v>
      </c>
      <c r="F7418" t="s">
        <v>239</v>
      </c>
      <c r="G7418" t="s">
        <v>225</v>
      </c>
      <c r="H7418" t="s">
        <v>222</v>
      </c>
      <c r="I7418" t="s">
        <v>1762</v>
      </c>
      <c r="J7418" s="3">
        <v>0.04</v>
      </c>
      <c r="K7418" s="3">
        <v>-2.7E-2</v>
      </c>
      <c r="L7418" s="3">
        <v>8.9999999999999993E-3</v>
      </c>
      <c r="M7418" s="3">
        <v>4.0000000000000001E-3</v>
      </c>
      <c r="N7418" s="3">
        <v>2.1999999999999999E-2</v>
      </c>
      <c r="O7418" s="3" t="s">
        <v>355</v>
      </c>
      <c r="P7418" s="3">
        <v>-1.4E-2</v>
      </c>
      <c r="Q7418" s="3">
        <v>5.6000000000000001E-2</v>
      </c>
      <c r="R7418" s="3">
        <v>9.6000000000000002E-2</v>
      </c>
      <c r="S7418" s="3">
        <v>0.18099999999999999</v>
      </c>
      <c r="T7418" s="3">
        <v>0.19500000000000001</v>
      </c>
      <c r="U7418" s="3">
        <v>0.13700000000000001</v>
      </c>
      <c r="V7418" s="3">
        <v>-0.09</v>
      </c>
      <c r="W7418" s="3">
        <v>-0.13500000000000001</v>
      </c>
      <c r="X7418" s="3">
        <v>-0.17699999999999999</v>
      </c>
      <c r="Y7418" s="3">
        <v>9.1999999999999998E-2</v>
      </c>
      <c r="Z7418" s="3">
        <v>-3.5999999999999997E-2</v>
      </c>
      <c r="AA7418" s="3">
        <v>0.22700000000000001</v>
      </c>
      <c r="AB7418" s="3">
        <v>0.154</v>
      </c>
      <c r="AC7418" s="3">
        <v>-5.7000000000000002E-2</v>
      </c>
      <c r="AD7418" s="3">
        <v>-0.08</v>
      </c>
      <c r="AE7418" s="3">
        <v>-0.19600000000000001</v>
      </c>
      <c r="AF7418" s="3">
        <v>-0.38700000000000001</v>
      </c>
      <c r="AG7418" s="3">
        <v>-0.17299999999999999</v>
      </c>
      <c r="AH7418" s="3">
        <v>-0.54400000000000004</v>
      </c>
      <c r="AI7418" s="3">
        <v>-0.13300000000000001</v>
      </c>
      <c r="AJ7418" s="3">
        <v>2.0760000000000001</v>
      </c>
      <c r="AK7418" s="3">
        <v>0.751</v>
      </c>
      <c r="AL7418" s="3">
        <v>0.68200000000000005</v>
      </c>
      <c r="AM7418" s="3">
        <v>-0.69199999999999995</v>
      </c>
      <c r="AN7418" s="3">
        <v>-2.7989999999999999</v>
      </c>
      <c r="AO7418" s="3">
        <v>-1.101</v>
      </c>
      <c r="AP7418" s="3">
        <v>1.75</v>
      </c>
      <c r="AQ7418" s="3">
        <v>0.67300000000000004</v>
      </c>
      <c r="AR7418" s="3">
        <v>-7.9000000000000001E-2</v>
      </c>
      <c r="AS7418" s="3">
        <v>-1.669</v>
      </c>
      <c r="AT7418" s="3">
        <v>-5.0810000000000004</v>
      </c>
      <c r="AU7418" s="3">
        <v>-3.3580000000000001</v>
      </c>
      <c r="AV7418" s="3">
        <v>-2.9729999999999999</v>
      </c>
      <c r="AW7418" s="3">
        <v>-1.7729999999999999</v>
      </c>
      <c r="AX7418" s="3">
        <v>-0.47099999999999997</v>
      </c>
      <c r="AY7418" s="3">
        <v>-0.77700000000000002</v>
      </c>
      <c r="AZ7418" s="3">
        <v>-0.95799999999999996</v>
      </c>
      <c r="BA7418">
        <v>-1.141</v>
      </c>
      <c r="BB7418">
        <v>2017</v>
      </c>
    </row>
    <row r="7419" spans="1:54" hidden="1" x14ac:dyDescent="0.2">
      <c r="A7419">
        <v>734</v>
      </c>
      <c r="B7419" t="s">
        <v>384</v>
      </c>
      <c r="C7419" t="s">
        <v>241</v>
      </c>
      <c r="D7419" t="s">
        <v>145</v>
      </c>
      <c r="E7419" t="s">
        <v>240</v>
      </c>
      <c r="F7419" t="s">
        <v>239</v>
      </c>
      <c r="G7419" t="s">
        <v>217</v>
      </c>
      <c r="I7419" t="s">
        <v>238</v>
      </c>
      <c r="J7419" s="3">
        <v>5.1580000000000004</v>
      </c>
      <c r="K7419" s="3">
        <v>-3.0670000000000002</v>
      </c>
      <c r="L7419" s="3">
        <v>0.86199999999999999</v>
      </c>
      <c r="M7419" s="3">
        <v>0.33</v>
      </c>
      <c r="N7419" s="3">
        <v>1.7889999999999999</v>
      </c>
      <c r="O7419" s="3">
        <v>2.7E-2</v>
      </c>
      <c r="P7419" s="3">
        <v>-0.88700000000000001</v>
      </c>
      <c r="Q7419" s="3">
        <v>3.1230000000000002</v>
      </c>
      <c r="R7419" s="3">
        <v>4.4080000000000004</v>
      </c>
      <c r="S7419" s="3">
        <v>6.36</v>
      </c>
      <c r="T7419" s="3">
        <v>5.9390000000000001</v>
      </c>
      <c r="U7419" s="3">
        <v>3.7010000000000001</v>
      </c>
      <c r="V7419" s="3">
        <v>-2.0990000000000002</v>
      </c>
      <c r="W7419" s="3">
        <v>-2.6680000000000001</v>
      </c>
      <c r="X7419" s="3">
        <v>-2.9279999999999999</v>
      </c>
      <c r="Y7419" s="3">
        <v>1.262</v>
      </c>
      <c r="Z7419" s="3">
        <v>-0.439</v>
      </c>
      <c r="AA7419" s="3">
        <v>2.4180000000000001</v>
      </c>
      <c r="AB7419" s="3">
        <v>1.488</v>
      </c>
      <c r="AC7419" s="3">
        <v>-0.501</v>
      </c>
      <c r="AD7419" s="3">
        <v>-0.626</v>
      </c>
      <c r="AE7419" s="3">
        <v>-1.38</v>
      </c>
      <c r="AF7419" s="3">
        <v>-2.431</v>
      </c>
      <c r="AG7419" s="3">
        <v>-0.98899999999999999</v>
      </c>
      <c r="AH7419" s="3">
        <v>-2.8660000000000001</v>
      </c>
      <c r="AI7419" s="3">
        <v>-0.627</v>
      </c>
      <c r="AJ7419" s="3">
        <v>8.9380000000000006</v>
      </c>
      <c r="AK7419" s="3">
        <v>2.9369999999999998</v>
      </c>
      <c r="AL7419" s="3">
        <v>2.395</v>
      </c>
      <c r="AM7419" s="3">
        <v>-2.21</v>
      </c>
      <c r="AN7419" s="3">
        <v>-8.3450000000000006</v>
      </c>
      <c r="AO7419" s="3">
        <v>-3.0329999999999999</v>
      </c>
      <c r="AP7419" s="3">
        <v>4.3819999999999997</v>
      </c>
      <c r="AQ7419" s="3">
        <v>1.5409999999999999</v>
      </c>
      <c r="AR7419" s="3">
        <v>-0.16700000000000001</v>
      </c>
      <c r="AS7419" s="3">
        <v>-3.2269999999999999</v>
      </c>
      <c r="AT7419" s="3">
        <v>-8.8490000000000002</v>
      </c>
      <c r="AU7419" s="3">
        <v>-5.5609999999999999</v>
      </c>
      <c r="AV7419" s="3">
        <v>-4.7249999999999996</v>
      </c>
      <c r="AW7419" s="3">
        <v>-2.68</v>
      </c>
      <c r="AX7419" s="3">
        <v>-0.67</v>
      </c>
      <c r="AY7419" s="3">
        <v>-1.034</v>
      </c>
      <c r="AZ7419" s="3">
        <v>-1.1919999999999999</v>
      </c>
      <c r="BA7419">
        <v>-1.325</v>
      </c>
      <c r="BB7419">
        <v>2017</v>
      </c>
    </row>
    <row r="7420" spans="1:54" hidden="1" x14ac:dyDescent="0.2">
      <c r="A7420">
        <v>734</v>
      </c>
      <c r="B7420" t="s">
        <v>384</v>
      </c>
      <c r="C7420" t="s">
        <v>237</v>
      </c>
      <c r="D7420" t="s">
        <v>145</v>
      </c>
      <c r="E7420" t="s">
        <v>235</v>
      </c>
      <c r="F7420" t="s">
        <v>234</v>
      </c>
      <c r="G7420" t="s">
        <v>225</v>
      </c>
      <c r="H7420" t="s">
        <v>222</v>
      </c>
      <c r="I7420" t="s">
        <v>1762</v>
      </c>
      <c r="J7420" s="3" t="s">
        <v>215</v>
      </c>
      <c r="K7420" s="3" t="s">
        <v>215</v>
      </c>
      <c r="L7420" s="3" t="s">
        <v>215</v>
      </c>
      <c r="M7420" s="3" t="s">
        <v>215</v>
      </c>
      <c r="N7420" s="3" t="s">
        <v>215</v>
      </c>
      <c r="O7420" s="3" t="s">
        <v>215</v>
      </c>
      <c r="P7420" s="3" t="s">
        <v>215</v>
      </c>
      <c r="Q7420" s="3" t="s">
        <v>215</v>
      </c>
      <c r="R7420" s="3" t="s">
        <v>215</v>
      </c>
      <c r="S7420" s="3" t="s">
        <v>215</v>
      </c>
      <c r="T7420" s="3" t="s">
        <v>215</v>
      </c>
      <c r="U7420" s="3" t="s">
        <v>215</v>
      </c>
      <c r="V7420" s="3" t="s">
        <v>215</v>
      </c>
      <c r="W7420" s="3" t="s">
        <v>215</v>
      </c>
      <c r="X7420" s="3" t="s">
        <v>215</v>
      </c>
      <c r="Y7420" s="3" t="s">
        <v>215</v>
      </c>
      <c r="Z7420" s="3" t="s">
        <v>215</v>
      </c>
      <c r="AA7420" s="3" t="s">
        <v>215</v>
      </c>
      <c r="AB7420" s="3" t="s">
        <v>215</v>
      </c>
      <c r="AC7420" s="3" t="s">
        <v>215</v>
      </c>
      <c r="AD7420" s="3" t="s">
        <v>215</v>
      </c>
      <c r="AE7420" s="3">
        <v>2.6960000000000002</v>
      </c>
      <c r="AF7420" s="3">
        <v>2.46</v>
      </c>
      <c r="AG7420" s="3">
        <v>2.532</v>
      </c>
      <c r="AH7420" s="3">
        <v>2.0590000000000002</v>
      </c>
      <c r="AI7420" s="3">
        <v>1.532</v>
      </c>
      <c r="AJ7420" s="3">
        <v>1.1559999999999999</v>
      </c>
      <c r="AK7420" s="3">
        <v>-0.29799999999999999</v>
      </c>
      <c r="AL7420" s="3">
        <v>-1.964</v>
      </c>
      <c r="AM7420" s="3">
        <v>-1.081</v>
      </c>
      <c r="AN7420" s="3">
        <v>1.6659999999999999</v>
      </c>
      <c r="AO7420" s="3">
        <v>2.6850000000000001</v>
      </c>
      <c r="AP7420" s="3">
        <v>2.238</v>
      </c>
      <c r="AQ7420" s="3">
        <v>1.81</v>
      </c>
      <c r="AR7420" s="3">
        <v>1.679</v>
      </c>
      <c r="AS7420" s="3">
        <v>5.0449999999999999</v>
      </c>
      <c r="AT7420" s="3">
        <v>9.9339999999999993</v>
      </c>
      <c r="AU7420" s="3">
        <v>14.297000000000001</v>
      </c>
      <c r="AV7420" s="3">
        <v>19.495999999999999</v>
      </c>
      <c r="AW7420" s="3">
        <v>23.62</v>
      </c>
      <c r="AX7420" s="3">
        <v>26.872</v>
      </c>
      <c r="AY7420" s="3">
        <v>30.693000000000001</v>
      </c>
      <c r="AZ7420" s="3">
        <v>35.018999999999998</v>
      </c>
      <c r="BA7420">
        <v>39.908999999999999</v>
      </c>
      <c r="BB7420">
        <v>2017</v>
      </c>
    </row>
    <row r="7421" spans="1:54" hidden="1" x14ac:dyDescent="0.2">
      <c r="A7421">
        <v>734</v>
      </c>
      <c r="B7421" t="s">
        <v>384</v>
      </c>
      <c r="C7421" t="s">
        <v>236</v>
      </c>
      <c r="D7421" t="s">
        <v>145</v>
      </c>
      <c r="E7421" t="s">
        <v>235</v>
      </c>
      <c r="F7421" t="s">
        <v>234</v>
      </c>
      <c r="G7421" t="s">
        <v>217</v>
      </c>
      <c r="I7421" t="s">
        <v>354</v>
      </c>
      <c r="J7421" s="3" t="s">
        <v>215</v>
      </c>
      <c r="K7421" s="3" t="s">
        <v>215</v>
      </c>
      <c r="L7421" s="3" t="s">
        <v>215</v>
      </c>
      <c r="M7421" s="3" t="s">
        <v>215</v>
      </c>
      <c r="N7421" s="3" t="s">
        <v>215</v>
      </c>
      <c r="O7421" s="3" t="s">
        <v>215</v>
      </c>
      <c r="P7421" s="3" t="s">
        <v>215</v>
      </c>
      <c r="Q7421" s="3" t="s">
        <v>215</v>
      </c>
      <c r="R7421" s="3" t="s">
        <v>215</v>
      </c>
      <c r="S7421" s="3" t="s">
        <v>215</v>
      </c>
      <c r="T7421" s="3" t="s">
        <v>215</v>
      </c>
      <c r="U7421" s="3" t="s">
        <v>215</v>
      </c>
      <c r="V7421" s="3" t="s">
        <v>215</v>
      </c>
      <c r="W7421" s="3" t="s">
        <v>215</v>
      </c>
      <c r="X7421" s="3" t="s">
        <v>215</v>
      </c>
      <c r="Y7421" s="3" t="s">
        <v>215</v>
      </c>
      <c r="Z7421" s="3" t="s">
        <v>215</v>
      </c>
      <c r="AA7421" s="3" t="s">
        <v>215</v>
      </c>
      <c r="AB7421" s="3" t="s">
        <v>215</v>
      </c>
      <c r="AC7421" s="3" t="s">
        <v>215</v>
      </c>
      <c r="AD7421" s="3" t="s">
        <v>215</v>
      </c>
      <c r="AE7421" s="3">
        <v>18.962</v>
      </c>
      <c r="AF7421" s="3">
        <v>15.441000000000001</v>
      </c>
      <c r="AG7421" s="3">
        <v>14.494999999999999</v>
      </c>
      <c r="AH7421" s="3">
        <v>10.840999999999999</v>
      </c>
      <c r="AI7421" s="3">
        <v>7.242</v>
      </c>
      <c r="AJ7421" s="3">
        <v>4.9770000000000003</v>
      </c>
      <c r="AK7421" s="3">
        <v>-1.165</v>
      </c>
      <c r="AL7421" s="3">
        <v>-6.899</v>
      </c>
      <c r="AM7421" s="3">
        <v>-3.4529999999999998</v>
      </c>
      <c r="AN7421" s="3">
        <v>4.9660000000000002</v>
      </c>
      <c r="AO7421" s="3">
        <v>7.3970000000000002</v>
      </c>
      <c r="AP7421" s="3">
        <v>5.6029999999999998</v>
      </c>
      <c r="AQ7421" s="3">
        <v>4.1449999999999996</v>
      </c>
      <c r="AR7421" s="3">
        <v>3.5329999999999999</v>
      </c>
      <c r="AS7421" s="3">
        <v>9.7520000000000007</v>
      </c>
      <c r="AT7421" s="3">
        <v>17.300999999999998</v>
      </c>
      <c r="AU7421" s="3">
        <v>23.672999999999998</v>
      </c>
      <c r="AV7421" s="3">
        <v>30.981999999999999</v>
      </c>
      <c r="AW7421" s="3">
        <v>35.689</v>
      </c>
      <c r="AX7421" s="3">
        <v>38.191000000000003</v>
      </c>
      <c r="AY7421" s="3">
        <v>40.834000000000003</v>
      </c>
      <c r="AZ7421" s="3">
        <v>43.58</v>
      </c>
      <c r="BA7421">
        <v>46.350999999999999</v>
      </c>
      <c r="BB7421">
        <v>2017</v>
      </c>
    </row>
    <row r="7422" spans="1:54" hidden="1" x14ac:dyDescent="0.2">
      <c r="A7422">
        <v>734</v>
      </c>
      <c r="B7422" t="s">
        <v>384</v>
      </c>
      <c r="C7422" t="s">
        <v>233</v>
      </c>
      <c r="D7422" t="s">
        <v>145</v>
      </c>
      <c r="E7422" t="s">
        <v>231</v>
      </c>
      <c r="F7422" t="s">
        <v>230</v>
      </c>
      <c r="G7422" t="s">
        <v>225</v>
      </c>
      <c r="H7422" t="s">
        <v>222</v>
      </c>
      <c r="I7422" t="s">
        <v>1762</v>
      </c>
      <c r="J7422" s="3" t="s">
        <v>215</v>
      </c>
      <c r="K7422" s="3" t="s">
        <v>215</v>
      </c>
      <c r="L7422" s="3" t="s">
        <v>215</v>
      </c>
      <c r="M7422" s="3" t="s">
        <v>215</v>
      </c>
      <c r="N7422" s="3" t="s">
        <v>215</v>
      </c>
      <c r="O7422" s="3" t="s">
        <v>215</v>
      </c>
      <c r="P7422" s="3" t="s">
        <v>215</v>
      </c>
      <c r="Q7422" s="3" t="s">
        <v>215</v>
      </c>
      <c r="R7422" s="3" t="s">
        <v>215</v>
      </c>
      <c r="S7422" s="3" t="s">
        <v>215</v>
      </c>
      <c r="T7422" s="3" t="s">
        <v>215</v>
      </c>
      <c r="U7422" s="3" t="s">
        <v>215</v>
      </c>
      <c r="V7422" s="3" t="s">
        <v>215</v>
      </c>
      <c r="W7422" s="3">
        <v>0.74299999999999999</v>
      </c>
      <c r="X7422" s="3">
        <v>0.77</v>
      </c>
      <c r="Y7422" s="3">
        <v>0.877</v>
      </c>
      <c r="Z7422" s="3">
        <v>0.91300000000000003</v>
      </c>
      <c r="AA7422" s="3">
        <v>1.1359999999999999</v>
      </c>
      <c r="AB7422" s="3">
        <v>1.538</v>
      </c>
      <c r="AC7422" s="3">
        <v>1.8</v>
      </c>
      <c r="AD7422" s="3">
        <v>2.19</v>
      </c>
      <c r="AE7422" s="3">
        <v>2.8889999999999998</v>
      </c>
      <c r="AF7422" s="3">
        <v>2.5870000000000002</v>
      </c>
      <c r="AG7422" s="3">
        <v>2.9060000000000001</v>
      </c>
      <c r="AH7422" s="3">
        <v>2.6890000000000001</v>
      </c>
      <c r="AI7422" s="3">
        <v>2.7290000000000001</v>
      </c>
      <c r="AJ7422" s="3">
        <v>3.2519999999999998</v>
      </c>
      <c r="AK7422" s="3">
        <v>3.94</v>
      </c>
      <c r="AL7422" s="3">
        <v>3.972</v>
      </c>
      <c r="AM7422" s="3">
        <v>3.2029999999999998</v>
      </c>
      <c r="AN7422" s="3">
        <v>4.5810000000000004</v>
      </c>
      <c r="AO7422" s="3">
        <v>5.14</v>
      </c>
      <c r="AP7422" s="3">
        <v>5.9240000000000004</v>
      </c>
      <c r="AQ7422" s="3">
        <v>6.6609999999999996</v>
      </c>
      <c r="AR7422" s="3">
        <v>6.7839999999999998</v>
      </c>
      <c r="AS7422" s="3">
        <v>9.5340000000000007</v>
      </c>
      <c r="AT7422" s="3">
        <v>14.222</v>
      </c>
      <c r="AU7422" s="3">
        <v>17.62</v>
      </c>
      <c r="AV7422" s="3">
        <v>22.797999999999998</v>
      </c>
      <c r="AW7422" s="3">
        <v>27.113</v>
      </c>
      <c r="AX7422" s="3">
        <v>29.709</v>
      </c>
      <c r="AY7422" s="3">
        <v>33.576000000000001</v>
      </c>
      <c r="AZ7422" s="3">
        <v>38.008000000000003</v>
      </c>
      <c r="BA7422">
        <v>43.061999999999998</v>
      </c>
      <c r="BB7422">
        <v>2017</v>
      </c>
    </row>
    <row r="7423" spans="1:54" hidden="1" x14ac:dyDescent="0.2">
      <c r="A7423">
        <v>734</v>
      </c>
      <c r="B7423" t="s">
        <v>384</v>
      </c>
      <c r="C7423" t="s">
        <v>232</v>
      </c>
      <c r="D7423" t="s">
        <v>145</v>
      </c>
      <c r="E7423" t="s">
        <v>231</v>
      </c>
      <c r="F7423" t="s">
        <v>230</v>
      </c>
      <c r="G7423" t="s">
        <v>217</v>
      </c>
      <c r="I7423" t="s">
        <v>229</v>
      </c>
      <c r="J7423" s="3" t="s">
        <v>215</v>
      </c>
      <c r="K7423" s="3" t="s">
        <v>215</v>
      </c>
      <c r="L7423" s="3" t="s">
        <v>215</v>
      </c>
      <c r="M7423" s="3" t="s">
        <v>215</v>
      </c>
      <c r="N7423" s="3" t="s">
        <v>215</v>
      </c>
      <c r="O7423" s="3" t="s">
        <v>215</v>
      </c>
      <c r="P7423" s="3" t="s">
        <v>215</v>
      </c>
      <c r="Q7423" s="3" t="s">
        <v>215</v>
      </c>
      <c r="R7423" s="3" t="s">
        <v>215</v>
      </c>
      <c r="S7423" s="3" t="s">
        <v>215</v>
      </c>
      <c r="T7423" s="3" t="s">
        <v>215</v>
      </c>
      <c r="U7423" s="3" t="s">
        <v>215</v>
      </c>
      <c r="V7423" s="3" t="s">
        <v>215</v>
      </c>
      <c r="W7423" s="3">
        <v>14.702999999999999</v>
      </c>
      <c r="X7423" s="3">
        <v>12.721</v>
      </c>
      <c r="Y7423" s="3">
        <v>12.007</v>
      </c>
      <c r="Z7423" s="3">
        <v>11.028</v>
      </c>
      <c r="AA7423" s="3">
        <v>12.09</v>
      </c>
      <c r="AB7423" s="3">
        <v>14.826000000000001</v>
      </c>
      <c r="AC7423" s="3">
        <v>15.765000000000001</v>
      </c>
      <c r="AD7423" s="3">
        <v>17.120999999999999</v>
      </c>
      <c r="AE7423" s="3">
        <v>20.323</v>
      </c>
      <c r="AF7423" s="3">
        <v>16.241</v>
      </c>
      <c r="AG7423" s="3">
        <v>16.638000000000002</v>
      </c>
      <c r="AH7423" s="3">
        <v>14.159000000000001</v>
      </c>
      <c r="AI7423" s="3">
        <v>12.9</v>
      </c>
      <c r="AJ7423" s="3">
        <v>13.997999999999999</v>
      </c>
      <c r="AK7423" s="3">
        <v>15.403</v>
      </c>
      <c r="AL7423" s="3">
        <v>13.954000000000001</v>
      </c>
      <c r="AM7423" s="3">
        <v>10.23</v>
      </c>
      <c r="AN7423" s="3">
        <v>13.654999999999999</v>
      </c>
      <c r="AO7423" s="3">
        <v>14.163</v>
      </c>
      <c r="AP7423" s="3">
        <v>14.831</v>
      </c>
      <c r="AQ7423" s="3">
        <v>15.257999999999999</v>
      </c>
      <c r="AR7423" s="3">
        <v>14.279</v>
      </c>
      <c r="AS7423" s="3">
        <v>18.428000000000001</v>
      </c>
      <c r="AT7423" s="3">
        <v>24.771000000000001</v>
      </c>
      <c r="AU7423" s="3">
        <v>29.172999999999998</v>
      </c>
      <c r="AV7423" s="3">
        <v>36.228999999999999</v>
      </c>
      <c r="AW7423" s="3">
        <v>40.966999999999999</v>
      </c>
      <c r="AX7423" s="3">
        <v>42.222000000000001</v>
      </c>
      <c r="AY7423" s="3">
        <v>44.67</v>
      </c>
      <c r="AZ7423" s="3">
        <v>47.298999999999999</v>
      </c>
      <c r="BA7423">
        <v>50.014000000000003</v>
      </c>
      <c r="BB7423">
        <v>2017</v>
      </c>
    </row>
    <row r="7424" spans="1:54" hidden="1" x14ac:dyDescent="0.2">
      <c r="A7424">
        <v>734</v>
      </c>
      <c r="B7424" t="s">
        <v>384</v>
      </c>
      <c r="C7424" t="s">
        <v>228</v>
      </c>
      <c r="D7424" t="s">
        <v>145</v>
      </c>
      <c r="E7424" t="s">
        <v>227</v>
      </c>
      <c r="F7424" t="s">
        <v>226</v>
      </c>
      <c r="G7424" t="s">
        <v>225</v>
      </c>
      <c r="H7424" t="s">
        <v>222</v>
      </c>
      <c r="I7424" t="s">
        <v>1762</v>
      </c>
      <c r="J7424" s="3">
        <v>0.76600000000000001</v>
      </c>
      <c r="K7424" s="3">
        <v>0.88</v>
      </c>
      <c r="L7424" s="3">
        <v>1.01</v>
      </c>
      <c r="M7424" s="3">
        <v>1.123</v>
      </c>
      <c r="N7424" s="3">
        <v>1.2370000000000001</v>
      </c>
      <c r="O7424" s="3">
        <v>1.357</v>
      </c>
      <c r="P7424" s="3">
        <v>1.5469999999999999</v>
      </c>
      <c r="Q7424" s="3">
        <v>1.7989999999999999</v>
      </c>
      <c r="R7424" s="3">
        <v>2.1680000000000001</v>
      </c>
      <c r="S7424" s="3">
        <v>2.851</v>
      </c>
      <c r="T7424" s="3">
        <v>3.278</v>
      </c>
      <c r="U7424" s="3">
        <v>3.7040000000000002</v>
      </c>
      <c r="V7424" s="3">
        <v>4.2930000000000001</v>
      </c>
      <c r="W7424" s="3">
        <v>5.0510000000000002</v>
      </c>
      <c r="X7424" s="3">
        <v>6.05</v>
      </c>
      <c r="Y7424" s="3">
        <v>7.3029999999999999</v>
      </c>
      <c r="Z7424" s="3">
        <v>8.2759999999999998</v>
      </c>
      <c r="AA7424" s="3">
        <v>9.3989999999999991</v>
      </c>
      <c r="AB7424" s="3">
        <v>10.372999999999999</v>
      </c>
      <c r="AC7424" s="3">
        <v>11.414999999999999</v>
      </c>
      <c r="AD7424" s="3">
        <v>12.794</v>
      </c>
      <c r="AE7424" s="3">
        <v>14.215999999999999</v>
      </c>
      <c r="AF7424" s="3">
        <v>15.93</v>
      </c>
      <c r="AG7424" s="3">
        <v>17.466999999999999</v>
      </c>
      <c r="AH7424" s="3">
        <v>18.992999999999999</v>
      </c>
      <c r="AI7424" s="3">
        <v>21.152000000000001</v>
      </c>
      <c r="AJ7424" s="3">
        <v>23.228999999999999</v>
      </c>
      <c r="AK7424" s="3">
        <v>25.579000000000001</v>
      </c>
      <c r="AL7424" s="3">
        <v>28.465</v>
      </c>
      <c r="AM7424" s="3">
        <v>31.315000000000001</v>
      </c>
      <c r="AN7424" s="3">
        <v>33.545999999999999</v>
      </c>
      <c r="AO7424" s="3">
        <v>36.292999999999999</v>
      </c>
      <c r="AP7424" s="3">
        <v>39.941000000000003</v>
      </c>
      <c r="AQ7424" s="3">
        <v>43.655999999999999</v>
      </c>
      <c r="AR7424" s="3">
        <v>47.512</v>
      </c>
      <c r="AS7424" s="3">
        <v>51.737000000000002</v>
      </c>
      <c r="AT7424" s="3">
        <v>57.414999999999999</v>
      </c>
      <c r="AU7424" s="3">
        <v>60.396000000000001</v>
      </c>
      <c r="AV7424" s="3">
        <v>62.927999999999997</v>
      </c>
      <c r="AW7424" s="3">
        <v>66.182000000000002</v>
      </c>
      <c r="AX7424" s="3">
        <v>70.361999999999995</v>
      </c>
      <c r="AY7424" s="3">
        <v>75.165000000000006</v>
      </c>
      <c r="AZ7424" s="3">
        <v>80.356999999999999</v>
      </c>
      <c r="BA7424">
        <v>86.100999999999999</v>
      </c>
      <c r="BB7424">
        <v>2017</v>
      </c>
    </row>
    <row r="7425" spans="1:54" hidden="1" x14ac:dyDescent="0.2">
      <c r="A7425">
        <v>734</v>
      </c>
      <c r="B7425" t="s">
        <v>384</v>
      </c>
      <c r="C7425" t="s">
        <v>224</v>
      </c>
      <c r="D7425" t="s">
        <v>145</v>
      </c>
      <c r="E7425" t="s">
        <v>219</v>
      </c>
      <c r="F7425" t="s">
        <v>218</v>
      </c>
      <c r="G7425" t="s">
        <v>223</v>
      </c>
      <c r="H7425" t="s">
        <v>222</v>
      </c>
      <c r="I7425" t="s">
        <v>1763</v>
      </c>
      <c r="J7425" s="3">
        <v>-0.13</v>
      </c>
      <c r="K7425" s="3">
        <v>-8.1000000000000003E-2</v>
      </c>
      <c r="L7425" s="3">
        <v>-0.114</v>
      </c>
      <c r="M7425" s="3">
        <v>-0.107</v>
      </c>
      <c r="N7425" s="3">
        <v>-7.6999999999999999E-2</v>
      </c>
      <c r="O7425" s="3">
        <v>-3.7999999999999999E-2</v>
      </c>
      <c r="P7425" s="3">
        <v>1.0999999999999999E-2</v>
      </c>
      <c r="Q7425" s="3">
        <v>6.6000000000000003E-2</v>
      </c>
      <c r="R7425" s="3">
        <v>9.5000000000000001E-2</v>
      </c>
      <c r="S7425" s="3">
        <v>7.6999999999999999E-2</v>
      </c>
      <c r="T7425" s="3">
        <v>5.0999999999999997E-2</v>
      </c>
      <c r="U7425" s="3">
        <v>4.7E-2</v>
      </c>
      <c r="V7425" s="3">
        <v>-4.1000000000000002E-2</v>
      </c>
      <c r="W7425" s="3">
        <v>-6.4000000000000001E-2</v>
      </c>
      <c r="X7425" s="3">
        <v>2E-3</v>
      </c>
      <c r="Y7425" s="3">
        <v>-0.03</v>
      </c>
      <c r="Z7425" s="3">
        <v>-5.1999999999999998E-2</v>
      </c>
      <c r="AA7425" s="3">
        <v>-3.0000000000000001E-3</v>
      </c>
      <c r="AB7425" s="3">
        <v>-9.2999999999999999E-2</v>
      </c>
      <c r="AC7425" s="3">
        <v>-3.3000000000000002E-2</v>
      </c>
      <c r="AD7425" s="3">
        <v>-4.5999999999999999E-2</v>
      </c>
      <c r="AE7425" s="3">
        <v>8.9999999999999993E-3</v>
      </c>
      <c r="AF7425" s="3">
        <v>3.3000000000000002E-2</v>
      </c>
      <c r="AG7425" s="3">
        <v>8.8999999999999996E-2</v>
      </c>
      <c r="AH7425" s="3">
        <v>7.0999999999999994E-2</v>
      </c>
      <c r="AI7425" s="3">
        <v>-0.10299999999999999</v>
      </c>
      <c r="AJ7425" s="3">
        <v>-0.19700000000000001</v>
      </c>
      <c r="AK7425" s="3">
        <v>-6.5000000000000002E-2</v>
      </c>
      <c r="AL7425" s="3">
        <v>-0.23100000000000001</v>
      </c>
      <c r="AM7425" s="3">
        <v>-0.41599999999999998</v>
      </c>
      <c r="AN7425" s="3">
        <v>-0.38800000000000001</v>
      </c>
      <c r="AO7425" s="3">
        <v>0.05</v>
      </c>
      <c r="AP7425" s="3">
        <v>0.60499999999999998</v>
      </c>
      <c r="AQ7425" s="3">
        <v>0.85499999999999998</v>
      </c>
      <c r="AR7425" s="3">
        <v>0.93</v>
      </c>
      <c r="AS7425" s="3">
        <v>1.0489999999999999</v>
      </c>
      <c r="AT7425" s="3">
        <v>0.64200000000000002</v>
      </c>
      <c r="AU7425" s="3">
        <v>0.65700000000000003</v>
      </c>
      <c r="AV7425" s="3">
        <v>0.70299999999999996</v>
      </c>
      <c r="AW7425" s="3">
        <v>0.69499999999999995</v>
      </c>
      <c r="AX7425" s="3">
        <v>0.80300000000000005</v>
      </c>
      <c r="AY7425" s="3">
        <v>0.81499999999999995</v>
      </c>
      <c r="AZ7425" s="3">
        <v>0.80800000000000005</v>
      </c>
      <c r="BA7425">
        <v>0.82099999999999995</v>
      </c>
      <c r="BB7425">
        <v>2017</v>
      </c>
    </row>
    <row r="7426" spans="1:54" hidden="1" x14ac:dyDescent="0.2">
      <c r="A7426">
        <v>734</v>
      </c>
      <c r="B7426" t="s">
        <v>384</v>
      </c>
      <c r="C7426" t="s">
        <v>220</v>
      </c>
      <c r="D7426" t="s">
        <v>145</v>
      </c>
      <c r="E7426" t="s">
        <v>219</v>
      </c>
      <c r="F7426" t="s">
        <v>218</v>
      </c>
      <c r="G7426" t="s">
        <v>217</v>
      </c>
      <c r="I7426" t="s">
        <v>216</v>
      </c>
      <c r="J7426" s="3">
        <v>-11.353999999999999</v>
      </c>
      <c r="K7426" s="3">
        <v>-7.101</v>
      </c>
      <c r="L7426" s="3">
        <v>-10.423</v>
      </c>
      <c r="M7426" s="3">
        <v>-9.0329999999999995</v>
      </c>
      <c r="N7426" s="3">
        <v>-7.758</v>
      </c>
      <c r="O7426" s="3">
        <v>-5.3730000000000002</v>
      </c>
      <c r="P7426" s="3">
        <v>1.399</v>
      </c>
      <c r="Q7426" s="3">
        <v>6.38</v>
      </c>
      <c r="R7426" s="3">
        <v>9.1669999999999998</v>
      </c>
      <c r="S7426" s="3">
        <v>7.3730000000000002</v>
      </c>
      <c r="T7426" s="3">
        <v>4.1269999999999998</v>
      </c>
      <c r="U7426" s="3">
        <v>3.6520000000000001</v>
      </c>
      <c r="V7426" s="3">
        <v>-2.8130000000000002</v>
      </c>
      <c r="W7426" s="3">
        <v>-4.3070000000000004</v>
      </c>
      <c r="X7426" s="3">
        <v>0.115</v>
      </c>
      <c r="Y7426" s="3">
        <v>-1.524</v>
      </c>
      <c r="Z7426" s="3">
        <v>-2.798</v>
      </c>
      <c r="AA7426" s="3">
        <v>-0.13800000000000001</v>
      </c>
      <c r="AB7426" s="3">
        <v>-5.0880000000000001</v>
      </c>
      <c r="AC7426" s="3">
        <v>-1.82</v>
      </c>
      <c r="AD7426" s="3">
        <v>-2.5529999999999999</v>
      </c>
      <c r="AE7426" s="3">
        <v>0.56200000000000006</v>
      </c>
      <c r="AF7426" s="3">
        <v>2.254</v>
      </c>
      <c r="AG7426" s="3">
        <v>3.9449999999999998</v>
      </c>
      <c r="AH7426" s="3">
        <v>2.4969999999999999</v>
      </c>
      <c r="AI7426" s="3">
        <v>-3.1619999999999999</v>
      </c>
      <c r="AJ7426" s="3">
        <v>-5.8710000000000004</v>
      </c>
      <c r="AK7426" s="3">
        <v>-1.8560000000000001</v>
      </c>
      <c r="AL7426" s="3">
        <v>-6.8979999999999997</v>
      </c>
      <c r="AM7426" s="3">
        <v>-11.407999999999999</v>
      </c>
      <c r="AN7426" s="3">
        <v>-8.6319999999999997</v>
      </c>
      <c r="AO7426" s="3">
        <v>1.0249999999999999</v>
      </c>
      <c r="AP7426" s="3">
        <v>12.731</v>
      </c>
      <c r="AQ7426" s="3">
        <v>19.344999999999999</v>
      </c>
      <c r="AR7426" s="3">
        <v>21.616</v>
      </c>
      <c r="AS7426" s="3">
        <v>26.701000000000001</v>
      </c>
      <c r="AT7426" s="3">
        <v>16.672999999999998</v>
      </c>
      <c r="AU7426" s="3">
        <v>14.64</v>
      </c>
      <c r="AV7426" s="3">
        <v>15.379</v>
      </c>
      <c r="AW7426" s="3">
        <v>14.955</v>
      </c>
      <c r="AX7426" s="3">
        <v>16.832999999999998</v>
      </c>
      <c r="AY7426" s="3">
        <v>16.582999999999998</v>
      </c>
      <c r="AZ7426" s="3">
        <v>15.965999999999999</v>
      </c>
      <c r="BA7426">
        <v>15.705</v>
      </c>
      <c r="BB7426">
        <v>2015</v>
      </c>
    </row>
    <row r="7427" spans="1:54" x14ac:dyDescent="0.2">
      <c r="A7427">
        <v>144</v>
      </c>
      <c r="B7427" t="s">
        <v>383</v>
      </c>
      <c r="C7427" t="s">
        <v>352</v>
      </c>
      <c r="D7427" t="s">
        <v>58</v>
      </c>
      <c r="E7427" t="s">
        <v>349</v>
      </c>
      <c r="F7427" t="s">
        <v>351</v>
      </c>
      <c r="G7427" t="s">
        <v>225</v>
      </c>
      <c r="H7427" t="s">
        <v>222</v>
      </c>
      <c r="I7427" t="s">
        <v>1764</v>
      </c>
      <c r="J7427" s="3">
        <v>1935.84</v>
      </c>
      <c r="K7427" s="3">
        <v>2023.7370000000001</v>
      </c>
      <c r="L7427" s="3">
        <v>2052.5929999999998</v>
      </c>
      <c r="M7427" s="3">
        <v>2094.8290000000002</v>
      </c>
      <c r="N7427" s="3">
        <v>2184.7930000000001</v>
      </c>
      <c r="O7427" s="3">
        <v>2234.4299999999998</v>
      </c>
      <c r="P7427" s="3">
        <v>2299.83</v>
      </c>
      <c r="Q7427" s="3">
        <v>2374.9319999999998</v>
      </c>
      <c r="R7427" s="3">
        <v>2433.364</v>
      </c>
      <c r="S7427" s="3">
        <v>2493.2959999999998</v>
      </c>
      <c r="T7427" s="3">
        <v>2513.2330000000002</v>
      </c>
      <c r="U7427" s="3">
        <v>2487.4259999999999</v>
      </c>
      <c r="V7427" s="3">
        <v>2463.1729999999998</v>
      </c>
      <c r="W7427" s="3">
        <v>2414.9319999999998</v>
      </c>
      <c r="X7427" s="3">
        <v>2513.645</v>
      </c>
      <c r="Y7427" s="3">
        <v>2614.8009999999999</v>
      </c>
      <c r="Z7427" s="3">
        <v>2654.49</v>
      </c>
      <c r="AA7427" s="3">
        <v>2731.4830000000002</v>
      </c>
      <c r="AB7427" s="3">
        <v>2846.9369999999999</v>
      </c>
      <c r="AC7427" s="3">
        <v>2975.9070000000002</v>
      </c>
      <c r="AD7427" s="3">
        <v>3116.8249999999998</v>
      </c>
      <c r="AE7427" s="3">
        <v>3165.5540000000001</v>
      </c>
      <c r="AF7427" s="3">
        <v>3231.194</v>
      </c>
      <c r="AG7427" s="3">
        <v>3308.2820000000002</v>
      </c>
      <c r="AH7427" s="3">
        <v>3451.2170000000001</v>
      </c>
      <c r="AI7427" s="3">
        <v>3548.4830000000002</v>
      </c>
      <c r="AJ7427" s="3">
        <v>3714.84</v>
      </c>
      <c r="AK7427" s="3">
        <v>3841.328</v>
      </c>
      <c r="AL7427" s="3">
        <v>3819.93</v>
      </c>
      <c r="AM7427" s="3">
        <v>3621.88</v>
      </c>
      <c r="AN7427" s="3">
        <v>3838.7910000000002</v>
      </c>
      <c r="AO7427" s="3">
        <v>3941.0720000000001</v>
      </c>
      <c r="AP7427" s="3">
        <v>3929.7869999999998</v>
      </c>
      <c r="AQ7427" s="3">
        <v>3978.5639999999999</v>
      </c>
      <c r="AR7427" s="3">
        <v>4082.1790000000001</v>
      </c>
      <c r="AS7427" s="3">
        <v>4266.7740000000003</v>
      </c>
      <c r="AT7427" s="3">
        <v>4404.8019999999997</v>
      </c>
      <c r="AU7427" s="3">
        <v>4510.6869999999999</v>
      </c>
      <c r="AV7427" s="3">
        <v>4627.1610000000001</v>
      </c>
      <c r="AW7427" s="3">
        <v>4731.1880000000001</v>
      </c>
      <c r="AX7427" s="3">
        <v>4828.5829999999996</v>
      </c>
      <c r="AY7427" s="3">
        <v>4927.2629999999999</v>
      </c>
      <c r="AZ7427" s="3">
        <v>5019.3940000000002</v>
      </c>
      <c r="BA7427">
        <v>5113.4449999999997</v>
      </c>
      <c r="BB7427">
        <v>2017</v>
      </c>
    </row>
    <row r="7428" spans="1:54" hidden="1" x14ac:dyDescent="0.2">
      <c r="A7428">
        <v>144</v>
      </c>
      <c r="B7428" t="s">
        <v>383</v>
      </c>
      <c r="C7428" t="s">
        <v>350</v>
      </c>
      <c r="D7428" t="s">
        <v>58</v>
      </c>
      <c r="E7428" t="s">
        <v>349</v>
      </c>
      <c r="F7428" t="s">
        <v>348</v>
      </c>
      <c r="G7428" t="s">
        <v>275</v>
      </c>
      <c r="I7428" t="s">
        <v>347</v>
      </c>
      <c r="J7428" s="3">
        <v>4.5549999999999997</v>
      </c>
      <c r="K7428" s="3">
        <v>4.54</v>
      </c>
      <c r="L7428" s="3">
        <v>1.4259999999999999</v>
      </c>
      <c r="M7428" s="3">
        <v>2.0579999999999998</v>
      </c>
      <c r="N7428" s="3">
        <v>4.2949999999999999</v>
      </c>
      <c r="O7428" s="3">
        <v>2.2719999999999998</v>
      </c>
      <c r="P7428" s="3">
        <v>2.927</v>
      </c>
      <c r="Q7428" s="3">
        <v>3.266</v>
      </c>
      <c r="R7428" s="3">
        <v>2.46</v>
      </c>
      <c r="S7428" s="3">
        <v>2.4630000000000001</v>
      </c>
      <c r="T7428" s="3">
        <v>0.8</v>
      </c>
      <c r="U7428" s="3">
        <v>-1.0269999999999999</v>
      </c>
      <c r="V7428" s="3">
        <v>-0.97499999999999998</v>
      </c>
      <c r="W7428" s="3">
        <v>-1.958</v>
      </c>
      <c r="X7428" s="3">
        <v>4.0880000000000001</v>
      </c>
      <c r="Y7428" s="3">
        <v>4.024</v>
      </c>
      <c r="Z7428" s="3">
        <v>1.518</v>
      </c>
      <c r="AA7428" s="3">
        <v>2.9</v>
      </c>
      <c r="AB7428" s="3">
        <v>4.2270000000000003</v>
      </c>
      <c r="AC7428" s="3">
        <v>4.53</v>
      </c>
      <c r="AD7428" s="3">
        <v>4.7350000000000003</v>
      </c>
      <c r="AE7428" s="3">
        <v>1.5629999999999999</v>
      </c>
      <c r="AF7428" s="3">
        <v>2.0739999999999998</v>
      </c>
      <c r="AG7428" s="3">
        <v>2.3860000000000001</v>
      </c>
      <c r="AH7428" s="3">
        <v>4.3209999999999997</v>
      </c>
      <c r="AI7428" s="3">
        <v>2.8180000000000001</v>
      </c>
      <c r="AJ7428" s="3">
        <v>4.6879999999999997</v>
      </c>
      <c r="AK7428" s="3">
        <v>3.4049999999999998</v>
      </c>
      <c r="AL7428" s="3">
        <v>-0.55700000000000005</v>
      </c>
      <c r="AM7428" s="3">
        <v>-5.1849999999999996</v>
      </c>
      <c r="AN7428" s="3">
        <v>5.9889999999999999</v>
      </c>
      <c r="AO7428" s="3">
        <v>2.6640000000000001</v>
      </c>
      <c r="AP7428" s="3">
        <v>-0.28599999999999998</v>
      </c>
      <c r="AQ7428" s="3">
        <v>1.2410000000000001</v>
      </c>
      <c r="AR7428" s="3">
        <v>2.6040000000000001</v>
      </c>
      <c r="AS7428" s="3">
        <v>4.5220000000000002</v>
      </c>
      <c r="AT7428" s="3">
        <v>3.2349999999999999</v>
      </c>
      <c r="AU7428" s="3">
        <v>2.4039999999999999</v>
      </c>
      <c r="AV7428" s="3">
        <v>2.5819999999999999</v>
      </c>
      <c r="AW7428" s="3">
        <v>2.2480000000000002</v>
      </c>
      <c r="AX7428" s="3">
        <v>2.0590000000000002</v>
      </c>
      <c r="AY7428" s="3">
        <v>2.044</v>
      </c>
      <c r="AZ7428" s="3">
        <v>1.87</v>
      </c>
      <c r="BA7428">
        <v>1.8740000000000001</v>
      </c>
      <c r="BB7428">
        <v>2017</v>
      </c>
    </row>
    <row r="7429" spans="1:54" hidden="1" x14ac:dyDescent="0.2">
      <c r="A7429">
        <v>144</v>
      </c>
      <c r="B7429" t="s">
        <v>383</v>
      </c>
      <c r="C7429" t="s">
        <v>346</v>
      </c>
      <c r="D7429" t="s">
        <v>58</v>
      </c>
      <c r="E7429" t="s">
        <v>342</v>
      </c>
      <c r="F7429" t="s">
        <v>345</v>
      </c>
      <c r="G7429" t="s">
        <v>225</v>
      </c>
      <c r="H7429" t="s">
        <v>222</v>
      </c>
      <c r="I7429" t="s">
        <v>1764</v>
      </c>
      <c r="J7429" s="3">
        <v>584.41300000000001</v>
      </c>
      <c r="K7429" s="3">
        <v>638.63400000000001</v>
      </c>
      <c r="L7429" s="3">
        <v>699.524</v>
      </c>
      <c r="M7429" s="3">
        <v>784.82500000000005</v>
      </c>
      <c r="N7429" s="3">
        <v>881.97400000000005</v>
      </c>
      <c r="O7429" s="3">
        <v>959.71699999999998</v>
      </c>
      <c r="P7429" s="3">
        <v>1049.2860000000001</v>
      </c>
      <c r="Q7429" s="3">
        <v>1135.4090000000001</v>
      </c>
      <c r="R7429" s="3">
        <v>1241.4010000000001</v>
      </c>
      <c r="S7429" s="3">
        <v>1373.5350000000001</v>
      </c>
      <c r="T7429" s="3">
        <v>1514.857</v>
      </c>
      <c r="U7429" s="3">
        <v>1624.4580000000001</v>
      </c>
      <c r="V7429" s="3">
        <v>1627.077</v>
      </c>
      <c r="W7429" s="3">
        <v>1634.1310000000001</v>
      </c>
      <c r="X7429" s="3">
        <v>1744.433</v>
      </c>
      <c r="Y7429" s="3">
        <v>1883.5619999999999</v>
      </c>
      <c r="Z7429" s="3">
        <v>1932.0250000000001</v>
      </c>
      <c r="AA7429" s="3">
        <v>2019.261</v>
      </c>
      <c r="AB7429" s="3">
        <v>2121.0369999999998</v>
      </c>
      <c r="AC7429" s="3">
        <v>2237.8539999999998</v>
      </c>
      <c r="AD7429" s="3">
        <v>2380.3580000000002</v>
      </c>
      <c r="AE7429" s="3">
        <v>2478.13</v>
      </c>
      <c r="AF7429" s="3">
        <v>2569.8760000000002</v>
      </c>
      <c r="AG7429" s="3">
        <v>2677.4459999999999</v>
      </c>
      <c r="AH7429" s="3">
        <v>2805.1149999999998</v>
      </c>
      <c r="AI7429" s="3">
        <v>2907.3519999999999</v>
      </c>
      <c r="AJ7429" s="3">
        <v>3099.0810000000001</v>
      </c>
      <c r="AK7429" s="3">
        <v>3297.0529999999999</v>
      </c>
      <c r="AL7429" s="3">
        <v>3387.5990000000002</v>
      </c>
      <c r="AM7429" s="3">
        <v>3288.509</v>
      </c>
      <c r="AN7429" s="3">
        <v>3519.9940000000001</v>
      </c>
      <c r="AO7429" s="3">
        <v>3656.5770000000002</v>
      </c>
      <c r="AP7429" s="3">
        <v>3684.8</v>
      </c>
      <c r="AQ7429" s="3">
        <v>3769.9090000000001</v>
      </c>
      <c r="AR7429" s="3">
        <v>3936.84</v>
      </c>
      <c r="AS7429" s="3">
        <v>4199.8599999999997</v>
      </c>
      <c r="AT7429" s="3">
        <v>4404.8019999999997</v>
      </c>
      <c r="AU7429" s="3">
        <v>4604.2049999999999</v>
      </c>
      <c r="AV7429" s="3">
        <v>4811.652</v>
      </c>
      <c r="AW7429" s="3">
        <v>5017.0060000000003</v>
      </c>
      <c r="AX7429" s="3">
        <v>5217.57</v>
      </c>
      <c r="AY7429" s="3">
        <v>5430.6840000000002</v>
      </c>
      <c r="AZ7429" s="3">
        <v>5642.8720000000003</v>
      </c>
      <c r="BA7429">
        <v>5863.5780000000004</v>
      </c>
      <c r="BB7429">
        <v>2017</v>
      </c>
    </row>
    <row r="7430" spans="1:54" hidden="1" x14ac:dyDescent="0.2">
      <c r="A7430">
        <v>144</v>
      </c>
      <c r="B7430" t="s">
        <v>383</v>
      </c>
      <c r="C7430" t="s">
        <v>344</v>
      </c>
      <c r="D7430" t="s">
        <v>58</v>
      </c>
      <c r="E7430" t="s">
        <v>342</v>
      </c>
      <c r="F7430" t="s">
        <v>343</v>
      </c>
      <c r="G7430" t="s">
        <v>223</v>
      </c>
      <c r="H7430" t="s">
        <v>222</v>
      </c>
      <c r="I7430" t="s">
        <v>310</v>
      </c>
      <c r="J7430" s="3">
        <v>138.173</v>
      </c>
      <c r="K7430" s="3">
        <v>126.126</v>
      </c>
      <c r="L7430" s="3">
        <v>111.343</v>
      </c>
      <c r="M7430" s="3">
        <v>102.363</v>
      </c>
      <c r="N7430" s="3">
        <v>106.624</v>
      </c>
      <c r="O7430" s="3">
        <v>111.544</v>
      </c>
      <c r="P7430" s="3">
        <v>147.297</v>
      </c>
      <c r="Q7430" s="3">
        <v>179.07400000000001</v>
      </c>
      <c r="R7430" s="3">
        <v>202.607</v>
      </c>
      <c r="S7430" s="3">
        <v>213.054</v>
      </c>
      <c r="T7430" s="3">
        <v>255.94</v>
      </c>
      <c r="U7430" s="3">
        <v>268.61799999999999</v>
      </c>
      <c r="V7430" s="3">
        <v>279.38200000000001</v>
      </c>
      <c r="W7430" s="3">
        <v>209.95</v>
      </c>
      <c r="X7430" s="3">
        <v>226.08099999999999</v>
      </c>
      <c r="Y7430" s="3">
        <v>264.053</v>
      </c>
      <c r="Z7430" s="3">
        <v>288.10599999999999</v>
      </c>
      <c r="AA7430" s="3">
        <v>264.47800000000001</v>
      </c>
      <c r="AB7430" s="3">
        <v>266.80200000000002</v>
      </c>
      <c r="AC7430" s="3">
        <v>270.84699999999998</v>
      </c>
      <c r="AD7430" s="3">
        <v>259.80099999999999</v>
      </c>
      <c r="AE7430" s="3">
        <v>239.916</v>
      </c>
      <c r="AF7430" s="3">
        <v>263.92599999999999</v>
      </c>
      <c r="AG7430" s="3">
        <v>331.10899999999998</v>
      </c>
      <c r="AH7430" s="3">
        <v>381.70600000000002</v>
      </c>
      <c r="AI7430" s="3">
        <v>389.04300000000001</v>
      </c>
      <c r="AJ7430" s="3">
        <v>420.029</v>
      </c>
      <c r="AK7430" s="3">
        <v>487.81799999999998</v>
      </c>
      <c r="AL7430" s="3">
        <v>513.96600000000001</v>
      </c>
      <c r="AM7430" s="3">
        <v>429.65600000000001</v>
      </c>
      <c r="AN7430" s="3">
        <v>488.37799999999999</v>
      </c>
      <c r="AO7430" s="3">
        <v>563.11</v>
      </c>
      <c r="AP7430" s="3">
        <v>543.88099999999997</v>
      </c>
      <c r="AQ7430" s="3">
        <v>578.74199999999996</v>
      </c>
      <c r="AR7430" s="3">
        <v>573.81799999999998</v>
      </c>
      <c r="AS7430" s="3">
        <v>497.91800000000001</v>
      </c>
      <c r="AT7430" s="3">
        <v>514.46</v>
      </c>
      <c r="AU7430" s="3">
        <v>538.57500000000005</v>
      </c>
      <c r="AV7430" s="3">
        <v>600.77099999999996</v>
      </c>
      <c r="AW7430" s="3">
        <v>628.80200000000002</v>
      </c>
      <c r="AX7430" s="3">
        <v>653.73800000000006</v>
      </c>
      <c r="AY7430" s="3">
        <v>681.24199999999996</v>
      </c>
      <c r="AZ7430" s="3">
        <v>713.09100000000001</v>
      </c>
      <c r="BA7430">
        <v>744.96900000000005</v>
      </c>
      <c r="BB7430">
        <v>2017</v>
      </c>
    </row>
    <row r="7431" spans="1:54" hidden="1" x14ac:dyDescent="0.2">
      <c r="A7431">
        <v>144</v>
      </c>
      <c r="B7431" t="s">
        <v>383</v>
      </c>
      <c r="C7431" t="s">
        <v>213</v>
      </c>
      <c r="D7431" t="s">
        <v>58</v>
      </c>
      <c r="E7431" t="s">
        <v>342</v>
      </c>
      <c r="F7431" t="s">
        <v>341</v>
      </c>
      <c r="G7431" t="s">
        <v>323</v>
      </c>
      <c r="H7431" t="s">
        <v>222</v>
      </c>
      <c r="I7431" t="s">
        <v>310</v>
      </c>
      <c r="J7431" s="3">
        <v>87.472999999999999</v>
      </c>
      <c r="K7431" s="3">
        <v>99.983000000000004</v>
      </c>
      <c r="L7431" s="3">
        <v>107.70099999999999</v>
      </c>
      <c r="M7431" s="3">
        <v>114.256</v>
      </c>
      <c r="N7431" s="3">
        <v>123.392</v>
      </c>
      <c r="O7431" s="3">
        <v>130.23400000000001</v>
      </c>
      <c r="P7431" s="3">
        <v>136.74799999999999</v>
      </c>
      <c r="Q7431" s="3">
        <v>144.81800000000001</v>
      </c>
      <c r="R7431" s="3">
        <v>153.57499999999999</v>
      </c>
      <c r="S7431" s="3">
        <v>163.476</v>
      </c>
      <c r="T7431" s="3">
        <v>170.87799999999999</v>
      </c>
      <c r="U7431" s="3">
        <v>174.75299999999999</v>
      </c>
      <c r="V7431" s="3">
        <v>176.994</v>
      </c>
      <c r="W7431" s="3">
        <v>177.65600000000001</v>
      </c>
      <c r="X7431" s="3">
        <v>188.85300000000001</v>
      </c>
      <c r="Y7431" s="3">
        <v>200.55099999999999</v>
      </c>
      <c r="Z7431" s="3">
        <v>207.31</v>
      </c>
      <c r="AA7431" s="3">
        <v>216.976</v>
      </c>
      <c r="AB7431" s="3">
        <v>228.601</v>
      </c>
      <c r="AC7431" s="3">
        <v>242.614</v>
      </c>
      <c r="AD7431" s="3">
        <v>259.88400000000001</v>
      </c>
      <c r="AE7431" s="3">
        <v>269.96199999999999</v>
      </c>
      <c r="AF7431" s="3">
        <v>279.791</v>
      </c>
      <c r="AG7431" s="3">
        <v>292.178</v>
      </c>
      <c r="AH7431" s="3">
        <v>313.18299999999999</v>
      </c>
      <c r="AI7431" s="3">
        <v>332.36900000000003</v>
      </c>
      <c r="AJ7431" s="3">
        <v>358.64299999999997</v>
      </c>
      <c r="AK7431" s="3">
        <v>380.72300000000001</v>
      </c>
      <c r="AL7431" s="3">
        <v>386.029</v>
      </c>
      <c r="AM7431" s="3">
        <v>368.79399999999998</v>
      </c>
      <c r="AN7431" s="3">
        <v>395.65600000000001</v>
      </c>
      <c r="AO7431" s="3">
        <v>414.584</v>
      </c>
      <c r="AP7431" s="3">
        <v>421.012</v>
      </c>
      <c r="AQ7431" s="3">
        <v>433.12099999999998</v>
      </c>
      <c r="AR7431" s="3">
        <v>452.37599999999998</v>
      </c>
      <c r="AS7431" s="3">
        <v>477.96</v>
      </c>
      <c r="AT7431" s="3">
        <v>499.71699999999998</v>
      </c>
      <c r="AU7431" s="3">
        <v>520.93700000000001</v>
      </c>
      <c r="AV7431" s="3">
        <v>546.53</v>
      </c>
      <c r="AW7431" s="3">
        <v>570.93700000000001</v>
      </c>
      <c r="AX7431" s="3">
        <v>594.13900000000001</v>
      </c>
      <c r="AY7431" s="3">
        <v>617.83600000000001</v>
      </c>
      <c r="AZ7431" s="3">
        <v>640.19500000000005</v>
      </c>
      <c r="BA7431">
        <v>663.53800000000001</v>
      </c>
      <c r="BB7431">
        <v>2017</v>
      </c>
    </row>
    <row r="7432" spans="1:54" hidden="1" x14ac:dyDescent="0.2">
      <c r="A7432">
        <v>144</v>
      </c>
      <c r="B7432" t="s">
        <v>383</v>
      </c>
      <c r="C7432" t="s">
        <v>340</v>
      </c>
      <c r="D7432" t="s">
        <v>58</v>
      </c>
      <c r="E7432" t="s">
        <v>339</v>
      </c>
      <c r="F7432" t="s">
        <v>338</v>
      </c>
      <c r="G7432" t="s">
        <v>295</v>
      </c>
      <c r="I7432" t="s">
        <v>337</v>
      </c>
      <c r="J7432" s="3">
        <v>30.189</v>
      </c>
      <c r="K7432" s="3">
        <v>31.556999999999999</v>
      </c>
      <c r="L7432" s="3">
        <v>34.08</v>
      </c>
      <c r="M7432" s="3">
        <v>37.465000000000003</v>
      </c>
      <c r="N7432" s="3">
        <v>40.369</v>
      </c>
      <c r="O7432" s="3">
        <v>42.951000000000001</v>
      </c>
      <c r="P7432" s="3">
        <v>45.625</v>
      </c>
      <c r="Q7432" s="3">
        <v>47.808</v>
      </c>
      <c r="R7432" s="3">
        <v>51.015999999999998</v>
      </c>
      <c r="S7432" s="3">
        <v>55.088999999999999</v>
      </c>
      <c r="T7432" s="3">
        <v>60.274999999999999</v>
      </c>
      <c r="U7432" s="3">
        <v>65.307000000000002</v>
      </c>
      <c r="V7432" s="3">
        <v>66.055999999999997</v>
      </c>
      <c r="W7432" s="3">
        <v>67.668000000000006</v>
      </c>
      <c r="X7432" s="3">
        <v>69.399000000000001</v>
      </c>
      <c r="Y7432" s="3">
        <v>72.034999999999997</v>
      </c>
      <c r="Z7432" s="3">
        <v>72.783000000000001</v>
      </c>
      <c r="AA7432" s="3">
        <v>73.924999999999997</v>
      </c>
      <c r="AB7432" s="3">
        <v>74.501999999999995</v>
      </c>
      <c r="AC7432" s="3">
        <v>75.198999999999998</v>
      </c>
      <c r="AD7432" s="3">
        <v>76.370999999999995</v>
      </c>
      <c r="AE7432" s="3">
        <v>78.284000000000006</v>
      </c>
      <c r="AF7432" s="3">
        <v>79.533000000000001</v>
      </c>
      <c r="AG7432" s="3">
        <v>80.932000000000002</v>
      </c>
      <c r="AH7432" s="3">
        <v>81.278999999999996</v>
      </c>
      <c r="AI7432" s="3">
        <v>81.932000000000002</v>
      </c>
      <c r="AJ7432" s="3">
        <v>83.424000000000007</v>
      </c>
      <c r="AK7432" s="3">
        <v>85.831000000000003</v>
      </c>
      <c r="AL7432" s="3">
        <v>88.682000000000002</v>
      </c>
      <c r="AM7432" s="3">
        <v>90.796000000000006</v>
      </c>
      <c r="AN7432" s="3">
        <v>91.694999999999993</v>
      </c>
      <c r="AO7432" s="3">
        <v>92.781000000000006</v>
      </c>
      <c r="AP7432" s="3">
        <v>93.766000000000005</v>
      </c>
      <c r="AQ7432" s="3">
        <v>94.756</v>
      </c>
      <c r="AR7432" s="3">
        <v>96.44</v>
      </c>
      <c r="AS7432" s="3">
        <v>98.432000000000002</v>
      </c>
      <c r="AT7432" s="3">
        <v>100</v>
      </c>
      <c r="AU7432" s="3">
        <v>102.07299999999999</v>
      </c>
      <c r="AV7432" s="3">
        <v>103.98699999999999</v>
      </c>
      <c r="AW7432" s="3">
        <v>106.041</v>
      </c>
      <c r="AX7432" s="3">
        <v>108.056</v>
      </c>
      <c r="AY7432" s="3">
        <v>110.217</v>
      </c>
      <c r="AZ7432" s="3">
        <v>112.42100000000001</v>
      </c>
      <c r="BA7432">
        <v>114.67</v>
      </c>
      <c r="BB7432">
        <v>2017</v>
      </c>
    </row>
    <row r="7433" spans="1:54" hidden="1" x14ac:dyDescent="0.2">
      <c r="A7433">
        <v>144</v>
      </c>
      <c r="B7433" t="s">
        <v>383</v>
      </c>
      <c r="C7433" t="s">
        <v>336</v>
      </c>
      <c r="D7433" t="s">
        <v>58</v>
      </c>
      <c r="E7433" t="s">
        <v>333</v>
      </c>
      <c r="F7433" t="s">
        <v>335</v>
      </c>
      <c r="G7433" t="s">
        <v>225</v>
      </c>
      <c r="H7433" t="s">
        <v>322</v>
      </c>
      <c r="I7433" t="s">
        <v>330</v>
      </c>
      <c r="J7433" s="3">
        <v>232730.83300000001</v>
      </c>
      <c r="K7433" s="3">
        <v>243148.98199999999</v>
      </c>
      <c r="L7433" s="3">
        <v>246484.17199999999</v>
      </c>
      <c r="M7433" s="3">
        <v>251462.77499999999</v>
      </c>
      <c r="N7433" s="3">
        <v>261883.28599999999</v>
      </c>
      <c r="O7433" s="3">
        <v>267335.82699999999</v>
      </c>
      <c r="P7433" s="3">
        <v>274393.114</v>
      </c>
      <c r="Q7433" s="3">
        <v>282256.783</v>
      </c>
      <c r="R7433" s="3">
        <v>287669.49</v>
      </c>
      <c r="S7433" s="3">
        <v>292398.90600000002</v>
      </c>
      <c r="T7433" s="3">
        <v>292555.14399999997</v>
      </c>
      <c r="U7433" s="3">
        <v>287759.34299999999</v>
      </c>
      <c r="V7433" s="3">
        <v>283383.49200000003</v>
      </c>
      <c r="W7433" s="3">
        <v>276146.587</v>
      </c>
      <c r="X7433" s="3">
        <v>285110.75</v>
      </c>
      <c r="Y7433" s="3">
        <v>295875.777</v>
      </c>
      <c r="Z7433" s="3">
        <v>300128.92800000001</v>
      </c>
      <c r="AA7433" s="3">
        <v>308724.99699999997</v>
      </c>
      <c r="AB7433" s="3">
        <v>321530.77299999999</v>
      </c>
      <c r="AC7433" s="3">
        <v>335827.10100000002</v>
      </c>
      <c r="AD7433" s="3">
        <v>350883.48300000001</v>
      </c>
      <c r="AE7433" s="3">
        <v>355315.80599999998</v>
      </c>
      <c r="AF7433" s="3">
        <v>361399.24099999998</v>
      </c>
      <c r="AG7433" s="3">
        <v>368583.29200000002</v>
      </c>
      <c r="AH7433" s="3">
        <v>382983.783</v>
      </c>
      <c r="AI7433" s="3">
        <v>392194.989</v>
      </c>
      <c r="AJ7433" s="3">
        <v>407630.33500000002</v>
      </c>
      <c r="AK7433" s="3">
        <v>418311.93900000001</v>
      </c>
      <c r="AL7433" s="3">
        <v>412682.23800000001</v>
      </c>
      <c r="AM7433" s="3">
        <v>387753.27100000001</v>
      </c>
      <c r="AN7433" s="3">
        <v>407706.70299999998</v>
      </c>
      <c r="AO7433" s="3">
        <v>415599.73200000002</v>
      </c>
      <c r="AP7433" s="3">
        <v>411242.25599999999</v>
      </c>
      <c r="AQ7433" s="3">
        <v>412505.97200000001</v>
      </c>
      <c r="AR7433" s="3">
        <v>418798.63799999998</v>
      </c>
      <c r="AS7433" s="3">
        <v>433130.30499999999</v>
      </c>
      <c r="AT7433" s="3">
        <v>440693.804</v>
      </c>
      <c r="AU7433" s="3">
        <v>445709.40100000001</v>
      </c>
      <c r="AV7433" s="3">
        <v>449378.89199999999</v>
      </c>
      <c r="AW7433" s="3">
        <v>454734.272</v>
      </c>
      <c r="AX7433" s="3">
        <v>459436.62400000001</v>
      </c>
      <c r="AY7433" s="3">
        <v>464246.26899999997</v>
      </c>
      <c r="AZ7433" s="3">
        <v>468438.04499999998</v>
      </c>
      <c r="BA7433">
        <v>472849.533</v>
      </c>
      <c r="BB7433">
        <v>2017</v>
      </c>
    </row>
    <row r="7434" spans="1:54" hidden="1" x14ac:dyDescent="0.2">
      <c r="A7434">
        <v>144</v>
      </c>
      <c r="B7434" t="s">
        <v>383</v>
      </c>
      <c r="C7434" t="s">
        <v>334</v>
      </c>
      <c r="D7434" t="s">
        <v>58</v>
      </c>
      <c r="E7434" t="s">
        <v>333</v>
      </c>
      <c r="F7434" t="s">
        <v>332</v>
      </c>
      <c r="G7434" t="s">
        <v>331</v>
      </c>
      <c r="H7434" t="s">
        <v>322</v>
      </c>
      <c r="I7434" t="s">
        <v>330</v>
      </c>
      <c r="J7434" s="3">
        <v>24482.262999999999</v>
      </c>
      <c r="K7434" s="3">
        <v>25578.206999999999</v>
      </c>
      <c r="L7434" s="3">
        <v>25929.055</v>
      </c>
      <c r="M7434" s="3">
        <v>26452.781999999999</v>
      </c>
      <c r="N7434" s="3">
        <v>27548.973999999998</v>
      </c>
      <c r="O7434" s="3">
        <v>28122.557000000001</v>
      </c>
      <c r="P7434" s="3">
        <v>28864.953000000001</v>
      </c>
      <c r="Q7434" s="3">
        <v>29692.175999999999</v>
      </c>
      <c r="R7434" s="3">
        <v>30261.569</v>
      </c>
      <c r="S7434" s="3">
        <v>30759.082999999999</v>
      </c>
      <c r="T7434" s="3">
        <v>30775.519</v>
      </c>
      <c r="U7434" s="3">
        <v>30271.022000000001</v>
      </c>
      <c r="V7434" s="3">
        <v>29810.701000000001</v>
      </c>
      <c r="W7434" s="3">
        <v>29049.411</v>
      </c>
      <c r="X7434" s="3">
        <v>29992.401000000002</v>
      </c>
      <c r="Y7434" s="3">
        <v>31124.834999999999</v>
      </c>
      <c r="Z7434" s="3">
        <v>31572.248</v>
      </c>
      <c r="AA7434" s="3">
        <v>32476.516</v>
      </c>
      <c r="AB7434" s="3">
        <v>33823.627999999997</v>
      </c>
      <c r="AC7434" s="3">
        <v>35327.538999999997</v>
      </c>
      <c r="AD7434" s="3">
        <v>36911.404000000002</v>
      </c>
      <c r="AE7434" s="3">
        <v>37377.665000000001</v>
      </c>
      <c r="AF7434" s="3">
        <v>38017.616000000002</v>
      </c>
      <c r="AG7434" s="3">
        <v>38773.347000000002</v>
      </c>
      <c r="AH7434" s="3">
        <v>40288.214999999997</v>
      </c>
      <c r="AI7434" s="3">
        <v>41257.194000000003</v>
      </c>
      <c r="AJ7434" s="3">
        <v>42880.925000000003</v>
      </c>
      <c r="AK7434" s="3">
        <v>44004.582000000002</v>
      </c>
      <c r="AL7434" s="3">
        <v>43412.362999999998</v>
      </c>
      <c r="AM7434" s="3">
        <v>40789.945</v>
      </c>
      <c r="AN7434" s="3">
        <v>42888.957999999999</v>
      </c>
      <c r="AO7434" s="3">
        <v>43719.27</v>
      </c>
      <c r="AP7434" s="3">
        <v>43260.883000000002</v>
      </c>
      <c r="AQ7434" s="3">
        <v>43393.82</v>
      </c>
      <c r="AR7434" s="3">
        <v>44055.781000000003</v>
      </c>
      <c r="AS7434" s="3">
        <v>45563.41</v>
      </c>
      <c r="AT7434" s="3">
        <v>46359.057000000001</v>
      </c>
      <c r="AU7434" s="3">
        <v>46886.675000000003</v>
      </c>
      <c r="AV7434" s="3">
        <v>47272.69</v>
      </c>
      <c r="AW7434" s="3">
        <v>47836.052000000003</v>
      </c>
      <c r="AX7434" s="3">
        <v>48330.718999999997</v>
      </c>
      <c r="AY7434" s="3">
        <v>48836.673000000003</v>
      </c>
      <c r="AZ7434" s="3">
        <v>49277.629000000001</v>
      </c>
      <c r="BA7434">
        <v>49741.697999999997</v>
      </c>
      <c r="BB7434">
        <v>2017</v>
      </c>
    </row>
    <row r="7435" spans="1:54" hidden="1" x14ac:dyDescent="0.2">
      <c r="A7435">
        <v>144</v>
      </c>
      <c r="B7435" t="s">
        <v>383</v>
      </c>
      <c r="C7435" t="s">
        <v>329</v>
      </c>
      <c r="D7435" t="s">
        <v>58</v>
      </c>
      <c r="E7435" t="s">
        <v>325</v>
      </c>
      <c r="F7435" t="s">
        <v>328</v>
      </c>
      <c r="G7435" t="s">
        <v>225</v>
      </c>
      <c r="H7435" t="s">
        <v>322</v>
      </c>
      <c r="I7435" t="s">
        <v>321</v>
      </c>
      <c r="J7435" s="3">
        <v>70259.368000000002</v>
      </c>
      <c r="K7435" s="3">
        <v>76730.922000000006</v>
      </c>
      <c r="L7435" s="3">
        <v>84001.842999999993</v>
      </c>
      <c r="M7435" s="3">
        <v>94210.206000000006</v>
      </c>
      <c r="N7435" s="3">
        <v>105719.054</v>
      </c>
      <c r="O7435" s="3">
        <v>114824.245</v>
      </c>
      <c r="P7435" s="3">
        <v>125190.49400000001</v>
      </c>
      <c r="Q7435" s="3">
        <v>134941.50200000001</v>
      </c>
      <c r="R7435" s="3">
        <v>146756.997</v>
      </c>
      <c r="S7435" s="3">
        <v>161080.005</v>
      </c>
      <c r="T7435" s="3">
        <v>176338.29</v>
      </c>
      <c r="U7435" s="3">
        <v>187926.38099999999</v>
      </c>
      <c r="V7435" s="3">
        <v>187192.196</v>
      </c>
      <c r="W7435" s="3">
        <v>186862.27900000001</v>
      </c>
      <c r="X7435" s="3">
        <v>197862.70600000001</v>
      </c>
      <c r="Y7435" s="3">
        <v>213132.99600000001</v>
      </c>
      <c r="Z7435" s="3">
        <v>218443.69</v>
      </c>
      <c r="AA7435" s="3">
        <v>228226.33199999999</v>
      </c>
      <c r="AB7435" s="3">
        <v>239548.212</v>
      </c>
      <c r="AC7435" s="3">
        <v>252538.81299999999</v>
      </c>
      <c r="AD7435" s="3">
        <v>267974.07799999998</v>
      </c>
      <c r="AE7435" s="3">
        <v>278156.29100000003</v>
      </c>
      <c r="AF7435" s="3">
        <v>287432.83</v>
      </c>
      <c r="AG7435" s="3">
        <v>298300.40500000003</v>
      </c>
      <c r="AH7435" s="3">
        <v>311285.42599999998</v>
      </c>
      <c r="AI7435" s="3">
        <v>321334.18300000002</v>
      </c>
      <c r="AJ7435" s="3">
        <v>340062.94300000003</v>
      </c>
      <c r="AK7435" s="3">
        <v>359041.62099999998</v>
      </c>
      <c r="AL7435" s="3">
        <v>365975.8</v>
      </c>
      <c r="AM7435" s="3">
        <v>352063.05099999998</v>
      </c>
      <c r="AN7435" s="3">
        <v>373848.21100000001</v>
      </c>
      <c r="AO7435" s="3">
        <v>385598.74599999998</v>
      </c>
      <c r="AP7435" s="3">
        <v>385604.98700000002</v>
      </c>
      <c r="AQ7435" s="3">
        <v>390872.17800000001</v>
      </c>
      <c r="AR7435" s="3">
        <v>403888.02899999998</v>
      </c>
      <c r="AS7435" s="3">
        <v>426337.70699999999</v>
      </c>
      <c r="AT7435" s="3">
        <v>440693.804</v>
      </c>
      <c r="AU7435" s="3">
        <v>454950.08899999998</v>
      </c>
      <c r="AV7435" s="3">
        <v>467296.14299999998</v>
      </c>
      <c r="AW7435" s="3">
        <v>482205.40700000001</v>
      </c>
      <c r="AX7435" s="3">
        <v>496448.47899999999</v>
      </c>
      <c r="AY7435" s="3">
        <v>511678.49599999998</v>
      </c>
      <c r="AZ7435" s="3">
        <v>526624.52</v>
      </c>
      <c r="BA7435">
        <v>542215.65399999998</v>
      </c>
      <c r="BB7435">
        <v>2017</v>
      </c>
    </row>
    <row r="7436" spans="1:54" hidden="1" x14ac:dyDescent="0.2">
      <c r="A7436">
        <v>144</v>
      </c>
      <c r="B7436" t="s">
        <v>383</v>
      </c>
      <c r="C7436" t="s">
        <v>327</v>
      </c>
      <c r="D7436" t="s">
        <v>58</v>
      </c>
      <c r="E7436" t="s">
        <v>325</v>
      </c>
      <c r="F7436" t="s">
        <v>326</v>
      </c>
      <c r="G7436" t="s">
        <v>223</v>
      </c>
      <c r="H7436" t="s">
        <v>322</v>
      </c>
      <c r="I7436" t="s">
        <v>321</v>
      </c>
      <c r="J7436" s="3">
        <v>16611.449000000001</v>
      </c>
      <c r="K7436" s="3">
        <v>15153.906999999999</v>
      </c>
      <c r="L7436" s="3">
        <v>13370.536</v>
      </c>
      <c r="M7436" s="3">
        <v>12287.58</v>
      </c>
      <c r="N7436" s="3">
        <v>12780.659</v>
      </c>
      <c r="O7436" s="3">
        <v>13345.566000000001</v>
      </c>
      <c r="P7436" s="3">
        <v>17574.09</v>
      </c>
      <c r="Q7436" s="3">
        <v>21282.666000000001</v>
      </c>
      <c r="R7436" s="3">
        <v>23951.918000000001</v>
      </c>
      <c r="S7436" s="3">
        <v>24985.745999999999</v>
      </c>
      <c r="T7436" s="3">
        <v>29792.963</v>
      </c>
      <c r="U7436" s="3">
        <v>31075.223999999998</v>
      </c>
      <c r="V7436" s="3">
        <v>32142.437000000002</v>
      </c>
      <c r="W7436" s="3">
        <v>24007.714</v>
      </c>
      <c r="X7436" s="3">
        <v>25643.27</v>
      </c>
      <c r="Y7436" s="3">
        <v>29878.73</v>
      </c>
      <c r="Z7436" s="3">
        <v>32574.579000000002</v>
      </c>
      <c r="AA7436" s="3">
        <v>29892.534</v>
      </c>
      <c r="AB7436" s="3">
        <v>30132.35</v>
      </c>
      <c r="AC7436" s="3">
        <v>30564.720000000001</v>
      </c>
      <c r="AD7436" s="3">
        <v>29247.646000000001</v>
      </c>
      <c r="AE7436" s="3">
        <v>26929.29</v>
      </c>
      <c r="AF7436" s="3">
        <v>29519.276000000002</v>
      </c>
      <c r="AG7436" s="3">
        <v>36889.584999999999</v>
      </c>
      <c r="AH7436" s="3">
        <v>42358.175000000003</v>
      </c>
      <c r="AI7436" s="3">
        <v>42998.847000000002</v>
      </c>
      <c r="AJ7436" s="3">
        <v>46089.923999999999</v>
      </c>
      <c r="AK7436" s="3">
        <v>53122.332000000002</v>
      </c>
      <c r="AL7436" s="3">
        <v>55525.760999999999</v>
      </c>
      <c r="AM7436" s="3">
        <v>45998.35</v>
      </c>
      <c r="AN7436" s="3">
        <v>51869.158000000003</v>
      </c>
      <c r="AO7436" s="3">
        <v>59381.87</v>
      </c>
      <c r="AP7436" s="3">
        <v>56915.732000000004</v>
      </c>
      <c r="AQ7436" s="3">
        <v>60005.201000000001</v>
      </c>
      <c r="AR7436" s="3">
        <v>58869.07</v>
      </c>
      <c r="AS7436" s="3">
        <v>50544.843000000001</v>
      </c>
      <c r="AT7436" s="3">
        <v>51470.945</v>
      </c>
      <c r="AU7436" s="3">
        <v>53217.627</v>
      </c>
      <c r="AV7436" s="3">
        <v>58345.457000000002</v>
      </c>
      <c r="AW7436" s="3">
        <v>60436.811999999998</v>
      </c>
      <c r="AX7436" s="3">
        <v>62202.800999999999</v>
      </c>
      <c r="AY7436" s="3">
        <v>64186.589</v>
      </c>
      <c r="AZ7436" s="3">
        <v>66549.687000000005</v>
      </c>
      <c r="BA7436">
        <v>68888.599000000002</v>
      </c>
      <c r="BB7436">
        <v>2017</v>
      </c>
    </row>
    <row r="7437" spans="1:54" hidden="1" x14ac:dyDescent="0.2">
      <c r="A7437">
        <v>144</v>
      </c>
      <c r="B7437" t="s">
        <v>383</v>
      </c>
      <c r="C7437" t="s">
        <v>212</v>
      </c>
      <c r="D7437" t="s">
        <v>58</v>
      </c>
      <c r="E7437" t="s">
        <v>325</v>
      </c>
      <c r="F7437" t="s">
        <v>324</v>
      </c>
      <c r="G7437" t="s">
        <v>323</v>
      </c>
      <c r="H7437" t="s">
        <v>322</v>
      </c>
      <c r="I7437" t="s">
        <v>321</v>
      </c>
      <c r="J7437" s="3">
        <v>10516.217000000001</v>
      </c>
      <c r="K7437" s="3">
        <v>12012.853999999999</v>
      </c>
      <c r="L7437" s="3">
        <v>12933.191000000001</v>
      </c>
      <c r="M7437" s="3">
        <v>13715.264999999999</v>
      </c>
      <c r="N7437" s="3">
        <v>14790.535</v>
      </c>
      <c r="O7437" s="3">
        <v>15581.642</v>
      </c>
      <c r="P7437" s="3">
        <v>16315.414000000001</v>
      </c>
      <c r="Q7437" s="3">
        <v>17211.334999999999</v>
      </c>
      <c r="R7437" s="3">
        <v>18155.435000000001</v>
      </c>
      <c r="S7437" s="3">
        <v>19171.517</v>
      </c>
      <c r="T7437" s="3">
        <v>19891.238000000001</v>
      </c>
      <c r="U7437" s="3">
        <v>20216.385999999999</v>
      </c>
      <c r="V7437" s="3">
        <v>20362.837</v>
      </c>
      <c r="W7437" s="3">
        <v>20314.87</v>
      </c>
      <c r="X7437" s="3">
        <v>21420.742999999999</v>
      </c>
      <c r="Y7437" s="3">
        <v>22693.137999999999</v>
      </c>
      <c r="Z7437" s="3">
        <v>23439.469000000001</v>
      </c>
      <c r="AA7437" s="3">
        <v>24523.625</v>
      </c>
      <c r="AB7437" s="3">
        <v>25817.991999999998</v>
      </c>
      <c r="AC7437" s="3">
        <v>27378.634999999998</v>
      </c>
      <c r="AD7437" s="3">
        <v>29256.992999999999</v>
      </c>
      <c r="AE7437" s="3">
        <v>30301.763999999999</v>
      </c>
      <c r="AF7437" s="3">
        <v>31293.72</v>
      </c>
      <c r="AG7437" s="3">
        <v>32552.179</v>
      </c>
      <c r="AH7437" s="3">
        <v>34754.116999999998</v>
      </c>
      <c r="AI7437" s="3">
        <v>36735.029000000002</v>
      </c>
      <c r="AJ7437" s="3">
        <v>39353.976999999999</v>
      </c>
      <c r="AK7437" s="3">
        <v>41459.843999999997</v>
      </c>
      <c r="AL7437" s="3">
        <v>41704.216</v>
      </c>
      <c r="AM7437" s="3">
        <v>39482.557000000001</v>
      </c>
      <c r="AN7437" s="3">
        <v>42021.508000000002</v>
      </c>
      <c r="AO7437" s="3">
        <v>43719.27</v>
      </c>
      <c r="AP7437" s="3">
        <v>44057.794999999998</v>
      </c>
      <c r="AQ7437" s="3">
        <v>44906.866000000002</v>
      </c>
      <c r="AR7437" s="3">
        <v>46410.178</v>
      </c>
      <c r="AS7437" s="3">
        <v>48518.826000000001</v>
      </c>
      <c r="AT7437" s="3">
        <v>49995.934999999998</v>
      </c>
      <c r="AU7437" s="3">
        <v>51474.796999999999</v>
      </c>
      <c r="AV7437" s="3">
        <v>53077.74</v>
      </c>
      <c r="AW7437" s="3">
        <v>54875.127</v>
      </c>
      <c r="AX7437" s="3">
        <v>56531.95</v>
      </c>
      <c r="AY7437" s="3">
        <v>58212.411999999997</v>
      </c>
      <c r="AZ7437" s="3">
        <v>59746.608999999997</v>
      </c>
      <c r="BA7437">
        <v>61358.557000000001</v>
      </c>
      <c r="BB7437">
        <v>2017</v>
      </c>
    </row>
    <row r="7438" spans="1:54" hidden="1" x14ac:dyDescent="0.2">
      <c r="A7438">
        <v>144</v>
      </c>
      <c r="B7438" t="s">
        <v>383</v>
      </c>
      <c r="C7438" t="s">
        <v>320</v>
      </c>
      <c r="D7438" t="s">
        <v>58</v>
      </c>
      <c r="E7438" t="s">
        <v>319</v>
      </c>
      <c r="F7438" s="3" t="s">
        <v>318</v>
      </c>
      <c r="G7438" t="s">
        <v>243</v>
      </c>
      <c r="I7438" t="s">
        <v>347</v>
      </c>
      <c r="J7438">
        <v>0.25800000000000001</v>
      </c>
      <c r="K7438">
        <v>-0.87</v>
      </c>
      <c r="L7438">
        <v>-1.6140000000000001</v>
      </c>
      <c r="M7438">
        <v>-1.391</v>
      </c>
      <c r="N7438">
        <v>0.56399999999999995</v>
      </c>
      <c r="O7438">
        <v>0.66700000000000004</v>
      </c>
      <c r="P7438">
        <v>1.038</v>
      </c>
      <c r="Q7438">
        <v>1.823</v>
      </c>
      <c r="R7438">
        <v>2.5310000000000001</v>
      </c>
      <c r="S7438">
        <v>3.411</v>
      </c>
      <c r="T7438">
        <v>3.4889999999999999</v>
      </c>
      <c r="U7438">
        <v>1.3779999999999999</v>
      </c>
      <c r="V7438">
        <v>-1.41</v>
      </c>
      <c r="W7438">
        <v>-5.68</v>
      </c>
      <c r="X7438">
        <v>-3.9609999999999999</v>
      </c>
      <c r="Y7438">
        <v>-1.6819999999999999</v>
      </c>
      <c r="Z7438">
        <v>-2.347</v>
      </c>
      <c r="AA7438">
        <v>-1.77</v>
      </c>
      <c r="AB7438">
        <v>-0.69399999999999995</v>
      </c>
      <c r="AC7438">
        <v>0.313</v>
      </c>
      <c r="AD7438">
        <v>2.226</v>
      </c>
      <c r="AE7438">
        <v>1.0860000000000001</v>
      </c>
      <c r="AF7438">
        <v>0.13500000000000001</v>
      </c>
      <c r="AG7438">
        <v>-0.129</v>
      </c>
      <c r="AH7438">
        <v>0.89500000000000002</v>
      </c>
      <c r="AI7438">
        <v>1.117</v>
      </c>
      <c r="AJ7438">
        <v>3.5270000000000001</v>
      </c>
      <c r="AK7438">
        <v>4.9210000000000003</v>
      </c>
      <c r="AL7438">
        <v>2.62</v>
      </c>
      <c r="AM7438">
        <v>-4.8259999999999996</v>
      </c>
      <c r="AN7438">
        <v>-1.3109999999999999</v>
      </c>
      <c r="AO7438">
        <v>-0.152</v>
      </c>
      <c r="AP7438">
        <v>-1.8129999999999999</v>
      </c>
      <c r="AQ7438">
        <v>-2.5510000000000002</v>
      </c>
      <c r="AR7438">
        <v>-1.9610000000000001</v>
      </c>
      <c r="AS7438">
        <v>-0.20200000000000001</v>
      </c>
      <c r="AT7438">
        <v>0.28599999999999998</v>
      </c>
      <c r="AU7438">
        <v>0.65200000000000002</v>
      </c>
      <c r="AV7438">
        <v>0.755</v>
      </c>
      <c r="AW7438">
        <v>0.56999999999999995</v>
      </c>
      <c r="AX7438" t="s">
        <v>215</v>
      </c>
      <c r="AY7438" t="s">
        <v>215</v>
      </c>
      <c r="AZ7438" t="s">
        <v>215</v>
      </c>
      <c r="BA7438" t="s">
        <v>215</v>
      </c>
      <c r="BB7438">
        <v>2017</v>
      </c>
    </row>
    <row r="7439" spans="1:54" hidden="1" x14ac:dyDescent="0.2">
      <c r="A7439">
        <v>144</v>
      </c>
      <c r="B7439" t="s">
        <v>383</v>
      </c>
      <c r="C7439" t="s">
        <v>317</v>
      </c>
      <c r="D7439" t="s">
        <v>58</v>
      </c>
      <c r="E7439" t="s">
        <v>316</v>
      </c>
      <c r="F7439" s="3" t="s">
        <v>315</v>
      </c>
      <c r="G7439" t="s">
        <v>288</v>
      </c>
      <c r="I7439" t="s">
        <v>310</v>
      </c>
      <c r="J7439">
        <v>0.66300000000000003</v>
      </c>
      <c r="K7439">
        <v>0.68100000000000005</v>
      </c>
      <c r="L7439">
        <v>0.68799999999999994</v>
      </c>
      <c r="M7439">
        <v>0.68500000000000005</v>
      </c>
      <c r="N7439">
        <v>0.68400000000000005</v>
      </c>
      <c r="O7439">
        <v>0.67500000000000004</v>
      </c>
      <c r="P7439">
        <v>0.67100000000000004</v>
      </c>
      <c r="Q7439">
        <v>0.66800000000000004</v>
      </c>
      <c r="R7439">
        <v>0.65400000000000003</v>
      </c>
      <c r="S7439">
        <v>0.64700000000000002</v>
      </c>
      <c r="T7439">
        <v>0.626</v>
      </c>
      <c r="U7439">
        <v>0.60499999999999998</v>
      </c>
      <c r="V7439">
        <v>0.53900000000000003</v>
      </c>
      <c r="W7439">
        <v>0.51800000000000002</v>
      </c>
      <c r="X7439">
        <v>0.52300000000000002</v>
      </c>
      <c r="Y7439">
        <v>0.52500000000000002</v>
      </c>
      <c r="Z7439">
        <v>0.51300000000000001</v>
      </c>
      <c r="AA7439">
        <v>0.50700000000000001</v>
      </c>
      <c r="AB7439">
        <v>0.51500000000000001</v>
      </c>
      <c r="AC7439">
        <v>0.52100000000000002</v>
      </c>
      <c r="AD7439">
        <v>0.52</v>
      </c>
      <c r="AE7439">
        <v>0.51600000000000001</v>
      </c>
      <c r="AF7439">
        <v>0.51200000000000001</v>
      </c>
      <c r="AG7439">
        <v>0.503</v>
      </c>
      <c r="AH7439">
        <v>0.499</v>
      </c>
      <c r="AI7439">
        <v>0.49</v>
      </c>
      <c r="AJ7439">
        <v>0.48699999999999999</v>
      </c>
      <c r="AK7439">
        <v>0.47799999999999998</v>
      </c>
      <c r="AL7439">
        <v>0.46200000000000002</v>
      </c>
      <c r="AM7439">
        <v>0.44</v>
      </c>
      <c r="AN7439">
        <v>0.443</v>
      </c>
      <c r="AO7439">
        <v>0.437</v>
      </c>
      <c r="AP7439">
        <v>0.42199999999999999</v>
      </c>
      <c r="AQ7439">
        <v>0.41299999999999998</v>
      </c>
      <c r="AR7439">
        <v>0.41</v>
      </c>
      <c r="AS7439">
        <v>0.41499999999999998</v>
      </c>
      <c r="AT7439">
        <v>0.41499999999999998</v>
      </c>
      <c r="AU7439">
        <v>0.41</v>
      </c>
      <c r="AV7439">
        <v>0.40500000000000003</v>
      </c>
      <c r="AW7439">
        <v>0.39800000000000002</v>
      </c>
      <c r="AX7439">
        <v>0.39200000000000002</v>
      </c>
      <c r="AY7439">
        <v>0.38600000000000001</v>
      </c>
      <c r="AZ7439">
        <v>0.379</v>
      </c>
      <c r="BA7439">
        <v>0.373</v>
      </c>
      <c r="BB7439">
        <v>2017</v>
      </c>
    </row>
    <row r="7440" spans="1:54" hidden="1" x14ac:dyDescent="0.2">
      <c r="A7440">
        <v>144</v>
      </c>
      <c r="B7440" t="s">
        <v>383</v>
      </c>
      <c r="C7440" t="s">
        <v>314</v>
      </c>
      <c r="D7440" t="s">
        <v>58</v>
      </c>
      <c r="E7440" t="s">
        <v>313</v>
      </c>
      <c r="F7440" s="3" t="s">
        <v>312</v>
      </c>
      <c r="G7440" t="s">
        <v>311</v>
      </c>
      <c r="I7440" t="s">
        <v>310</v>
      </c>
      <c r="J7440">
        <v>6.681</v>
      </c>
      <c r="K7440">
        <v>6.3869999999999996</v>
      </c>
      <c r="L7440">
        <v>6.4950000000000001</v>
      </c>
      <c r="M7440">
        <v>6.8689999999999998</v>
      </c>
      <c r="N7440">
        <v>7.1479999999999997</v>
      </c>
      <c r="O7440">
        <v>7.3689999999999998</v>
      </c>
      <c r="P7440">
        <v>7.673</v>
      </c>
      <c r="Q7440">
        <v>7.84</v>
      </c>
      <c r="R7440">
        <v>8.0830000000000002</v>
      </c>
      <c r="S7440">
        <v>8.4019999999999992</v>
      </c>
      <c r="T7440">
        <v>8.8650000000000002</v>
      </c>
      <c r="U7440">
        <v>9.2959999999999994</v>
      </c>
      <c r="V7440">
        <v>9.1929999999999996</v>
      </c>
      <c r="W7440">
        <v>9.1980000000000004</v>
      </c>
      <c r="X7440">
        <v>9.2370000000000001</v>
      </c>
      <c r="Y7440">
        <v>9.3919999999999995</v>
      </c>
      <c r="Z7440">
        <v>9.3190000000000008</v>
      </c>
      <c r="AA7440">
        <v>9.3059999999999992</v>
      </c>
      <c r="AB7440">
        <v>9.2780000000000005</v>
      </c>
      <c r="AC7440">
        <v>9.2240000000000002</v>
      </c>
      <c r="AD7440">
        <v>9.1590000000000007</v>
      </c>
      <c r="AE7440">
        <v>9.18</v>
      </c>
      <c r="AF7440">
        <v>9.1850000000000005</v>
      </c>
      <c r="AG7440">
        <v>9.1639999999999997</v>
      </c>
      <c r="AH7440">
        <v>8.9570000000000007</v>
      </c>
      <c r="AI7440">
        <v>8.7469999999999999</v>
      </c>
      <c r="AJ7440">
        <v>8.641</v>
      </c>
      <c r="AK7440">
        <v>8.66</v>
      </c>
      <c r="AL7440">
        <v>8.7759999999999998</v>
      </c>
      <c r="AM7440">
        <v>8.9169999999999998</v>
      </c>
      <c r="AN7440">
        <v>8.8970000000000002</v>
      </c>
      <c r="AO7440">
        <v>8.82</v>
      </c>
      <c r="AP7440">
        <v>8.7520000000000007</v>
      </c>
      <c r="AQ7440">
        <v>8.7040000000000006</v>
      </c>
      <c r="AR7440">
        <v>8.7029999999999994</v>
      </c>
      <c r="AS7440">
        <v>8.7870000000000008</v>
      </c>
      <c r="AT7440">
        <v>8.8149999999999995</v>
      </c>
      <c r="AU7440">
        <v>8.8379999999999992</v>
      </c>
      <c r="AV7440">
        <v>8.8040000000000003</v>
      </c>
      <c r="AW7440">
        <v>8.7870000000000008</v>
      </c>
      <c r="AX7440">
        <v>8.782</v>
      </c>
      <c r="AY7440">
        <v>8.7899999999999991</v>
      </c>
      <c r="AZ7440">
        <v>8.8140000000000001</v>
      </c>
      <c r="BA7440">
        <v>8.8369999999999997</v>
      </c>
      <c r="BB7440">
        <v>2017</v>
      </c>
    </row>
    <row r="7441" spans="1:54" hidden="1" x14ac:dyDescent="0.2">
      <c r="A7441">
        <v>144</v>
      </c>
      <c r="B7441" t="s">
        <v>383</v>
      </c>
      <c r="C7441" t="s">
        <v>309</v>
      </c>
      <c r="D7441" t="s">
        <v>58</v>
      </c>
      <c r="E7441" t="s">
        <v>308</v>
      </c>
      <c r="F7441" s="3" t="s">
        <v>307</v>
      </c>
      <c r="G7441" t="s">
        <v>217</v>
      </c>
      <c r="I7441" s="3" t="s">
        <v>1764</v>
      </c>
      <c r="J7441">
        <v>24.715</v>
      </c>
      <c r="K7441">
        <v>22.081</v>
      </c>
      <c r="L7441">
        <v>21.759</v>
      </c>
      <c r="M7441">
        <v>21.599</v>
      </c>
      <c r="N7441">
        <v>22.411000000000001</v>
      </c>
      <c r="O7441">
        <v>24.337</v>
      </c>
      <c r="P7441">
        <v>23.033000000000001</v>
      </c>
      <c r="Q7441">
        <v>23.957999999999998</v>
      </c>
      <c r="R7441">
        <v>24.923999999999999</v>
      </c>
      <c r="S7441">
        <v>27.081</v>
      </c>
      <c r="T7441">
        <v>26.646999999999998</v>
      </c>
      <c r="U7441">
        <v>23.263999999999999</v>
      </c>
      <c r="V7441">
        <v>21.704000000000001</v>
      </c>
      <c r="W7441">
        <v>18.949000000000002</v>
      </c>
      <c r="X7441">
        <v>20.256</v>
      </c>
      <c r="Y7441">
        <v>20.654</v>
      </c>
      <c r="Z7441">
        <v>20.405000000000001</v>
      </c>
      <c r="AA7441">
        <v>20.216999999999999</v>
      </c>
      <c r="AB7441">
        <v>21.335999999999999</v>
      </c>
      <c r="AC7441">
        <v>21.628</v>
      </c>
      <c r="AD7441">
        <v>22.754000000000001</v>
      </c>
      <c r="AE7441">
        <v>22.75</v>
      </c>
      <c r="AF7441">
        <v>21.741</v>
      </c>
      <c r="AG7441">
        <v>21.574000000000002</v>
      </c>
      <c r="AH7441">
        <v>21.558</v>
      </c>
      <c r="AI7441">
        <v>22.004000000000001</v>
      </c>
      <c r="AJ7441">
        <v>23.027000000000001</v>
      </c>
      <c r="AK7441">
        <v>24.609000000000002</v>
      </c>
      <c r="AL7441">
        <v>24.52</v>
      </c>
      <c r="AM7441">
        <v>20.923999999999999</v>
      </c>
      <c r="AN7441">
        <v>22.913</v>
      </c>
      <c r="AO7441">
        <v>23.815999999999999</v>
      </c>
      <c r="AP7441">
        <v>22.611000000000001</v>
      </c>
      <c r="AQ7441">
        <v>22.495000000000001</v>
      </c>
      <c r="AR7441">
        <v>23.35</v>
      </c>
      <c r="AS7441">
        <v>24.285</v>
      </c>
      <c r="AT7441">
        <v>24.748999999999999</v>
      </c>
      <c r="AU7441">
        <v>25.713000000000001</v>
      </c>
      <c r="AV7441">
        <v>26.361999999999998</v>
      </c>
      <c r="AW7441">
        <v>26.768999999999998</v>
      </c>
      <c r="AX7441">
        <v>26.92</v>
      </c>
      <c r="AY7441">
        <v>27.19</v>
      </c>
      <c r="AZ7441">
        <v>27.376999999999999</v>
      </c>
      <c r="BA7441">
        <v>27.565000000000001</v>
      </c>
      <c r="BB7441">
        <v>2017</v>
      </c>
    </row>
    <row r="7442" spans="1:54" hidden="1" x14ac:dyDescent="0.2">
      <c r="A7442">
        <v>144</v>
      </c>
      <c r="B7442" t="s">
        <v>383</v>
      </c>
      <c r="C7442" t="s">
        <v>306</v>
      </c>
      <c r="D7442" t="s">
        <v>58</v>
      </c>
      <c r="E7442" t="s">
        <v>305</v>
      </c>
      <c r="F7442" s="3" t="s">
        <v>304</v>
      </c>
      <c r="G7442" t="s">
        <v>217</v>
      </c>
      <c r="I7442" s="3" t="s">
        <v>1764</v>
      </c>
      <c r="J7442">
        <v>24.715</v>
      </c>
      <c r="K7442">
        <v>22.081</v>
      </c>
      <c r="L7442">
        <v>18.684999999999999</v>
      </c>
      <c r="M7442">
        <v>20.873000000000001</v>
      </c>
      <c r="N7442">
        <v>23.091999999999999</v>
      </c>
      <c r="O7442">
        <v>23.295000000000002</v>
      </c>
      <c r="P7442">
        <v>23.661999999999999</v>
      </c>
      <c r="Q7442">
        <v>24.116</v>
      </c>
      <c r="R7442">
        <v>24.683</v>
      </c>
      <c r="S7442">
        <v>25.625</v>
      </c>
      <c r="T7442">
        <v>24.198</v>
      </c>
      <c r="U7442">
        <v>21.515999999999998</v>
      </c>
      <c r="V7442">
        <v>19.061</v>
      </c>
      <c r="W7442">
        <v>17.706</v>
      </c>
      <c r="X7442">
        <v>21.298999999999999</v>
      </c>
      <c r="Y7442">
        <v>23.844000000000001</v>
      </c>
      <c r="Z7442">
        <v>23.748999999999999</v>
      </c>
      <c r="AA7442">
        <v>24.123999999999999</v>
      </c>
      <c r="AB7442">
        <v>24.975999999999999</v>
      </c>
      <c r="AC7442">
        <v>25.564</v>
      </c>
      <c r="AD7442">
        <v>26.716000000000001</v>
      </c>
      <c r="AE7442">
        <v>27.492000000000001</v>
      </c>
      <c r="AF7442">
        <v>26.224</v>
      </c>
      <c r="AG7442">
        <v>27.463999999999999</v>
      </c>
      <c r="AH7442">
        <v>27.561</v>
      </c>
      <c r="AI7442">
        <v>28.053999999999998</v>
      </c>
      <c r="AJ7442">
        <v>31.225999999999999</v>
      </c>
      <c r="AK7442">
        <v>32.786000000000001</v>
      </c>
      <c r="AL7442">
        <v>32.363</v>
      </c>
      <c r="AM7442">
        <v>26.96</v>
      </c>
      <c r="AN7442">
        <v>28.876000000000001</v>
      </c>
      <c r="AO7442">
        <v>29.387</v>
      </c>
      <c r="AP7442">
        <v>28.196000000000002</v>
      </c>
      <c r="AQ7442">
        <v>27.728000000000002</v>
      </c>
      <c r="AR7442">
        <v>27.899000000000001</v>
      </c>
      <c r="AS7442">
        <v>28.815999999999999</v>
      </c>
      <c r="AT7442">
        <v>28.997</v>
      </c>
      <c r="AU7442">
        <v>28.870999999999999</v>
      </c>
      <c r="AV7442">
        <v>29.445</v>
      </c>
      <c r="AW7442">
        <v>29.82</v>
      </c>
      <c r="AX7442">
        <v>29.983000000000001</v>
      </c>
      <c r="AY7442">
        <v>30.224</v>
      </c>
      <c r="AZ7442">
        <v>30.393999999999998</v>
      </c>
      <c r="BA7442">
        <v>30.565000000000001</v>
      </c>
      <c r="BB7442">
        <v>2017</v>
      </c>
    </row>
    <row r="7443" spans="1:54" hidden="1" x14ac:dyDescent="0.2">
      <c r="A7443">
        <v>144</v>
      </c>
      <c r="B7443" t="s">
        <v>383</v>
      </c>
      <c r="C7443" t="s">
        <v>303</v>
      </c>
      <c r="D7443" t="s">
        <v>58</v>
      </c>
      <c r="E7443" t="s">
        <v>300</v>
      </c>
      <c r="F7443" s="3" t="s">
        <v>302</v>
      </c>
      <c r="G7443" t="s">
        <v>295</v>
      </c>
      <c r="I7443" t="s">
        <v>1765</v>
      </c>
      <c r="J7443">
        <v>31.896999999999998</v>
      </c>
      <c r="K7443">
        <v>35.758000000000003</v>
      </c>
      <c r="L7443">
        <v>38.829000000000001</v>
      </c>
      <c r="M7443">
        <v>42.274999999999999</v>
      </c>
      <c r="N7443">
        <v>45.674999999999997</v>
      </c>
      <c r="O7443">
        <v>49.042999999999999</v>
      </c>
      <c r="P7443">
        <v>51.12</v>
      </c>
      <c r="Q7443">
        <v>53.261000000000003</v>
      </c>
      <c r="R7443">
        <v>56.363999999999997</v>
      </c>
      <c r="S7443">
        <v>59.994999999999997</v>
      </c>
      <c r="T7443">
        <v>61.911999999999999</v>
      </c>
      <c r="U7443">
        <v>67.355000000000004</v>
      </c>
      <c r="V7443">
        <v>68.283000000000001</v>
      </c>
      <c r="W7443">
        <v>71.484999999999999</v>
      </c>
      <c r="X7443">
        <v>73.564999999999998</v>
      </c>
      <c r="Y7443">
        <v>75.378</v>
      </c>
      <c r="Z7443">
        <v>76.147999999999996</v>
      </c>
      <c r="AA7443">
        <v>77.531999999999996</v>
      </c>
      <c r="AB7443">
        <v>78.313000000000002</v>
      </c>
      <c r="AC7443">
        <v>78.760000000000005</v>
      </c>
      <c r="AD7443">
        <v>79.78</v>
      </c>
      <c r="AE7443">
        <v>81.918999999999997</v>
      </c>
      <c r="AF7443">
        <v>83.504999999999995</v>
      </c>
      <c r="AG7443">
        <v>85.441000000000003</v>
      </c>
      <c r="AH7443">
        <v>86.311999999999998</v>
      </c>
      <c r="AI7443">
        <v>87.033000000000001</v>
      </c>
      <c r="AJ7443">
        <v>88.337999999999994</v>
      </c>
      <c r="AK7443">
        <v>89.822000000000003</v>
      </c>
      <c r="AL7443">
        <v>92.828000000000003</v>
      </c>
      <c r="AM7443">
        <v>94.626999999999995</v>
      </c>
      <c r="AN7443">
        <v>96.427999999999997</v>
      </c>
      <c r="AO7443">
        <v>97.739000000000004</v>
      </c>
      <c r="AP7443">
        <v>98.653999999999996</v>
      </c>
      <c r="AQ7443">
        <v>99.091999999999999</v>
      </c>
      <c r="AR7443">
        <v>99.299000000000007</v>
      </c>
      <c r="AS7443">
        <v>99.998999999999995</v>
      </c>
      <c r="AT7443">
        <v>101.136</v>
      </c>
      <c r="AU7443">
        <v>103.02500000000001</v>
      </c>
      <c r="AV7443">
        <v>104.596</v>
      </c>
      <c r="AW7443">
        <v>106.29600000000001</v>
      </c>
      <c r="AX7443">
        <v>108.316</v>
      </c>
      <c r="AY7443">
        <v>110.482</v>
      </c>
      <c r="AZ7443">
        <v>112.69199999999999</v>
      </c>
      <c r="BA7443">
        <v>114.94499999999999</v>
      </c>
      <c r="BB7443">
        <v>2017</v>
      </c>
    </row>
    <row r="7444" spans="1:54" hidden="1" x14ac:dyDescent="0.2">
      <c r="A7444">
        <v>144</v>
      </c>
      <c r="B7444" t="s">
        <v>383</v>
      </c>
      <c r="C7444" t="s">
        <v>301</v>
      </c>
      <c r="D7444" t="s">
        <v>58</v>
      </c>
      <c r="E7444" t="s">
        <v>300</v>
      </c>
      <c r="F7444" t="s">
        <v>299</v>
      </c>
      <c r="G7444" t="s">
        <v>275</v>
      </c>
      <c r="I7444" t="s">
        <v>298</v>
      </c>
      <c r="J7444">
        <v>17.452000000000002</v>
      </c>
      <c r="K7444">
        <v>12.103999999999999</v>
      </c>
      <c r="L7444">
        <v>8.5890000000000004</v>
      </c>
      <c r="M7444">
        <v>8.8729999999999993</v>
      </c>
      <c r="N7444">
        <v>8.0440000000000005</v>
      </c>
      <c r="O7444">
        <v>7.3730000000000002</v>
      </c>
      <c r="P7444">
        <v>4.2359999999999998</v>
      </c>
      <c r="Q7444">
        <v>4.1890000000000001</v>
      </c>
      <c r="R7444">
        <v>5.8250000000000002</v>
      </c>
      <c r="S7444">
        <v>6.4429999999999996</v>
      </c>
      <c r="T7444">
        <v>3.194</v>
      </c>
      <c r="U7444">
        <v>8.7919999999999998</v>
      </c>
      <c r="V7444">
        <v>1.3779999999999999</v>
      </c>
      <c r="W7444">
        <v>4.6890000000000001</v>
      </c>
      <c r="X7444">
        <v>2.91</v>
      </c>
      <c r="Y7444">
        <v>2.4649999999999999</v>
      </c>
      <c r="Z7444">
        <v>1.02</v>
      </c>
      <c r="AA7444">
        <v>1.8180000000000001</v>
      </c>
      <c r="AB7444">
        <v>1.008</v>
      </c>
      <c r="AC7444">
        <v>0.56999999999999995</v>
      </c>
      <c r="AD7444">
        <v>1.2949999999999999</v>
      </c>
      <c r="AE7444">
        <v>2.681</v>
      </c>
      <c r="AF7444">
        <v>1.9359999999999999</v>
      </c>
      <c r="AG7444">
        <v>2.3180000000000001</v>
      </c>
      <c r="AH7444">
        <v>1.0189999999999999</v>
      </c>
      <c r="AI7444">
        <v>0.83499999999999996</v>
      </c>
      <c r="AJ7444">
        <v>1.5</v>
      </c>
      <c r="AK7444">
        <v>1.679</v>
      </c>
      <c r="AL7444">
        <v>3.347</v>
      </c>
      <c r="AM7444">
        <v>1.9370000000000001</v>
      </c>
      <c r="AN7444">
        <v>1.903</v>
      </c>
      <c r="AO7444">
        <v>1.36</v>
      </c>
      <c r="AP7444">
        <v>0.93600000000000005</v>
      </c>
      <c r="AQ7444">
        <v>0.443</v>
      </c>
      <c r="AR7444">
        <v>0.20899999999999999</v>
      </c>
      <c r="AS7444">
        <v>0.70499999999999996</v>
      </c>
      <c r="AT7444">
        <v>1.137</v>
      </c>
      <c r="AU7444">
        <v>1.8680000000000001</v>
      </c>
      <c r="AV7444">
        <v>1.5249999999999999</v>
      </c>
      <c r="AW7444">
        <v>1.625</v>
      </c>
      <c r="AX7444">
        <v>1.9</v>
      </c>
      <c r="AY7444">
        <v>2</v>
      </c>
      <c r="AZ7444">
        <v>2</v>
      </c>
      <c r="BA7444">
        <v>2</v>
      </c>
      <c r="BB7444">
        <v>2017</v>
      </c>
    </row>
    <row r="7445" spans="1:54" hidden="1" x14ac:dyDescent="0.2">
      <c r="A7445">
        <v>144</v>
      </c>
      <c r="B7445" t="s">
        <v>383</v>
      </c>
      <c r="C7445" t="s">
        <v>297</v>
      </c>
      <c r="D7445" t="s">
        <v>58</v>
      </c>
      <c r="E7445" t="s">
        <v>293</v>
      </c>
      <c r="F7445" s="3" t="s">
        <v>296</v>
      </c>
      <c r="G7445" t="s">
        <v>295</v>
      </c>
      <c r="I7445" t="s">
        <v>1765</v>
      </c>
      <c r="J7445">
        <v>33.222000000000001</v>
      </c>
      <c r="K7445">
        <v>36.255000000000003</v>
      </c>
      <c r="L7445">
        <v>39.752000000000002</v>
      </c>
      <c r="M7445">
        <v>43.411000000000001</v>
      </c>
      <c r="N7445">
        <v>46.951999999999998</v>
      </c>
      <c r="O7445">
        <v>49.594000000000001</v>
      </c>
      <c r="P7445">
        <v>51.241999999999997</v>
      </c>
      <c r="Q7445">
        <v>53.868000000000002</v>
      </c>
      <c r="R7445">
        <v>57.091000000000001</v>
      </c>
      <c r="S7445">
        <v>60.869</v>
      </c>
      <c r="T7445">
        <v>64.040000000000006</v>
      </c>
      <c r="U7445">
        <v>68.188000000000002</v>
      </c>
      <c r="V7445">
        <v>68.55</v>
      </c>
      <c r="W7445">
        <v>72.061999999999998</v>
      </c>
      <c r="X7445">
        <v>73.962999999999994</v>
      </c>
      <c r="Y7445">
        <v>75.673000000000002</v>
      </c>
      <c r="Z7445">
        <v>76.031999999999996</v>
      </c>
      <c r="AA7445">
        <v>78.037999999999997</v>
      </c>
      <c r="AB7445">
        <v>78.091999999999999</v>
      </c>
      <c r="AC7445">
        <v>78.852000000000004</v>
      </c>
      <c r="AD7445">
        <v>80.037999999999997</v>
      </c>
      <c r="AE7445">
        <v>82.47</v>
      </c>
      <c r="AF7445">
        <v>83.784999999999997</v>
      </c>
      <c r="AG7445">
        <v>85.387</v>
      </c>
      <c r="AH7445">
        <v>86.35</v>
      </c>
      <c r="AI7445">
        <v>87.304000000000002</v>
      </c>
      <c r="AJ7445">
        <v>88.528999999999996</v>
      </c>
      <c r="AK7445">
        <v>90.558999999999997</v>
      </c>
      <c r="AL7445">
        <v>92.971999999999994</v>
      </c>
      <c r="AM7445">
        <v>95.135999999999996</v>
      </c>
      <c r="AN7445">
        <v>96.832999999999998</v>
      </c>
      <c r="AO7445">
        <v>97.641000000000005</v>
      </c>
      <c r="AP7445">
        <v>98.594999999999999</v>
      </c>
      <c r="AQ7445">
        <v>98.850999999999999</v>
      </c>
      <c r="AR7445">
        <v>99.156000000000006</v>
      </c>
      <c r="AS7445">
        <v>100</v>
      </c>
      <c r="AT7445">
        <v>101.419</v>
      </c>
      <c r="AU7445">
        <v>103.212</v>
      </c>
      <c r="AV7445">
        <v>104.761</v>
      </c>
      <c r="AW7445">
        <v>106.646</v>
      </c>
      <c r="AX7445">
        <v>108.779</v>
      </c>
      <c r="AY7445">
        <v>110.955</v>
      </c>
      <c r="AZ7445">
        <v>113.17400000000001</v>
      </c>
      <c r="BA7445">
        <v>115.437</v>
      </c>
      <c r="BB7445">
        <v>2017</v>
      </c>
    </row>
    <row r="7446" spans="1:54" hidden="1" x14ac:dyDescent="0.2">
      <c r="A7446">
        <v>144</v>
      </c>
      <c r="B7446" t="s">
        <v>383</v>
      </c>
      <c r="C7446" t="s">
        <v>294</v>
      </c>
      <c r="D7446" t="s">
        <v>58</v>
      </c>
      <c r="E7446" t="s">
        <v>293</v>
      </c>
      <c r="F7446" t="s">
        <v>292</v>
      </c>
      <c r="G7446" t="s">
        <v>275</v>
      </c>
      <c r="I7446" t="s">
        <v>291</v>
      </c>
      <c r="J7446">
        <v>14.074</v>
      </c>
      <c r="K7446">
        <v>9.1310000000000002</v>
      </c>
      <c r="L7446">
        <v>9.6470000000000002</v>
      </c>
      <c r="M7446">
        <v>9.2029999999999994</v>
      </c>
      <c r="N7446">
        <v>8.1579999999999995</v>
      </c>
      <c r="O7446">
        <v>5.6269999999999998</v>
      </c>
      <c r="P7446">
        <v>3.3220000000000001</v>
      </c>
      <c r="Q7446">
        <v>5.125</v>
      </c>
      <c r="R7446">
        <v>5.9829999999999997</v>
      </c>
      <c r="S7446">
        <v>6.6180000000000003</v>
      </c>
      <c r="T7446">
        <v>5.21</v>
      </c>
      <c r="U7446">
        <v>6.4770000000000003</v>
      </c>
      <c r="V7446">
        <v>0.53200000000000003</v>
      </c>
      <c r="W7446">
        <v>5.1239999999999997</v>
      </c>
      <c r="X7446">
        <v>2.637</v>
      </c>
      <c r="Y7446">
        <v>2.3130000000000002</v>
      </c>
      <c r="Z7446">
        <v>0.47399999999999998</v>
      </c>
      <c r="AA7446">
        <v>2.6389999999999998</v>
      </c>
      <c r="AB7446">
        <v>6.8000000000000005E-2</v>
      </c>
      <c r="AC7446">
        <v>0.97399999999999998</v>
      </c>
      <c r="AD7446">
        <v>1.504</v>
      </c>
      <c r="AE7446">
        <v>3.0379999999999998</v>
      </c>
      <c r="AF7446">
        <v>1.595</v>
      </c>
      <c r="AG7446">
        <v>1.911</v>
      </c>
      <c r="AH7446">
        <v>1.1279999999999999</v>
      </c>
      <c r="AI7446">
        <v>1.1040000000000001</v>
      </c>
      <c r="AJ7446">
        <v>1.4039999999999999</v>
      </c>
      <c r="AK7446">
        <v>2.2919999999999998</v>
      </c>
      <c r="AL7446">
        <v>2.665</v>
      </c>
      <c r="AM7446">
        <v>2.327</v>
      </c>
      <c r="AN7446">
        <v>1.784</v>
      </c>
      <c r="AO7446">
        <v>0.83499999999999996</v>
      </c>
      <c r="AP7446">
        <v>0.97699999999999998</v>
      </c>
      <c r="AQ7446">
        <v>0.25900000000000001</v>
      </c>
      <c r="AR7446">
        <v>0.309</v>
      </c>
      <c r="AS7446">
        <v>0.85099999999999998</v>
      </c>
      <c r="AT7446">
        <v>1.419</v>
      </c>
      <c r="AU7446">
        <v>1.7689999999999999</v>
      </c>
      <c r="AV7446">
        <v>1.5</v>
      </c>
      <c r="AW7446">
        <v>1.8</v>
      </c>
      <c r="AX7446">
        <v>2</v>
      </c>
      <c r="AY7446">
        <v>2</v>
      </c>
      <c r="AZ7446">
        <v>2</v>
      </c>
      <c r="BA7446">
        <v>2</v>
      </c>
      <c r="BB7446">
        <v>2017</v>
      </c>
    </row>
    <row r="7447" spans="1:54" hidden="1" x14ac:dyDescent="0.2">
      <c r="A7447">
        <v>144</v>
      </c>
      <c r="B7447" t="s">
        <v>383</v>
      </c>
      <c r="C7447" t="s">
        <v>290</v>
      </c>
      <c r="D7447" t="s">
        <v>58</v>
      </c>
      <c r="E7447" t="s">
        <v>289</v>
      </c>
      <c r="G7447" t="s">
        <v>288</v>
      </c>
      <c r="J7447"/>
      <c r="K7447"/>
      <c r="L7447"/>
      <c r="M7447"/>
      <c r="N7447"/>
      <c r="O7447"/>
      <c r="P7447"/>
      <c r="Q7447"/>
      <c r="R7447"/>
      <c r="S7447"/>
      <c r="T7447"/>
      <c r="U7447"/>
      <c r="V7447"/>
      <c r="W7447"/>
      <c r="X7447"/>
      <c r="Y7447"/>
      <c r="Z7447"/>
      <c r="AA7447"/>
      <c r="AB7447"/>
      <c r="AC7447"/>
      <c r="AD7447"/>
      <c r="AE7447"/>
      <c r="AF7447"/>
      <c r="AG7447"/>
      <c r="AH7447"/>
      <c r="AI7447"/>
      <c r="AJ7447"/>
      <c r="AK7447"/>
      <c r="AL7447"/>
      <c r="AM7447"/>
      <c r="AN7447"/>
      <c r="AO7447"/>
      <c r="AP7447"/>
      <c r="AQ7447"/>
      <c r="AR7447"/>
      <c r="AS7447"/>
      <c r="AT7447"/>
      <c r="AU7447"/>
      <c r="AV7447"/>
      <c r="AW7447"/>
      <c r="AX7447"/>
      <c r="AY7447"/>
      <c r="AZ7447"/>
    </row>
    <row r="7448" spans="1:54" hidden="1" x14ac:dyDescent="0.2">
      <c r="A7448">
        <v>144</v>
      </c>
      <c r="B7448" t="s">
        <v>383</v>
      </c>
      <c r="C7448" t="s">
        <v>287</v>
      </c>
      <c r="D7448" t="s">
        <v>58</v>
      </c>
      <c r="E7448" t="s">
        <v>286</v>
      </c>
      <c r="F7448" s="3" t="s">
        <v>285</v>
      </c>
      <c r="G7448" t="s">
        <v>275</v>
      </c>
      <c r="I7448" s="3" t="s">
        <v>1766</v>
      </c>
      <c r="J7448" t="s">
        <v>215</v>
      </c>
      <c r="K7448">
        <v>-20.96</v>
      </c>
      <c r="L7448">
        <v>-15.832000000000001</v>
      </c>
      <c r="M7448">
        <v>-17.433</v>
      </c>
      <c r="N7448">
        <v>-1.9510000000000001</v>
      </c>
      <c r="O7448">
        <v>3.431</v>
      </c>
      <c r="P7448">
        <v>25.521999999999998</v>
      </c>
      <c r="Q7448">
        <v>19.905999999999999</v>
      </c>
      <c r="R7448">
        <v>9.6549999999999994</v>
      </c>
      <c r="S7448">
        <v>1.6080000000000001</v>
      </c>
      <c r="T7448">
        <v>10.592000000000001</v>
      </c>
      <c r="U7448">
        <v>-7.6459999999999999</v>
      </c>
      <c r="V7448">
        <v>5.3650000000000002</v>
      </c>
      <c r="W7448">
        <v>-18.114000000000001</v>
      </c>
      <c r="X7448">
        <v>14.259</v>
      </c>
      <c r="Y7448">
        <v>19.64</v>
      </c>
      <c r="Z7448">
        <v>9.2029999999999994</v>
      </c>
      <c r="AA7448">
        <v>-5.7000000000000002E-2</v>
      </c>
      <c r="AB7448">
        <v>6.9930000000000003</v>
      </c>
      <c r="AC7448">
        <v>5.0460000000000003</v>
      </c>
      <c r="AD7448">
        <v>13.064</v>
      </c>
      <c r="AE7448">
        <v>-2.1259999999999999</v>
      </c>
      <c r="AF7448">
        <v>-1.8069999999999999</v>
      </c>
      <c r="AG7448">
        <v>4.0629999999999997</v>
      </c>
      <c r="AH7448">
        <v>7.0949999999999998</v>
      </c>
      <c r="AI7448">
        <v>8.391</v>
      </c>
      <c r="AJ7448">
        <v>8.1170000000000009</v>
      </c>
      <c r="AK7448">
        <v>9.5169999999999995</v>
      </c>
      <c r="AL7448">
        <v>2.7789999999999999</v>
      </c>
      <c r="AM7448">
        <v>-14.276999999999999</v>
      </c>
      <c r="AN7448">
        <v>11.676</v>
      </c>
      <c r="AO7448">
        <v>7.2990000000000004</v>
      </c>
      <c r="AP7448">
        <v>-1.7000000000000001E-2</v>
      </c>
      <c r="AQ7448">
        <v>0.38100000000000001</v>
      </c>
      <c r="AR7448">
        <v>6.6479999999999997</v>
      </c>
      <c r="AS7448">
        <v>5.1139999999999999</v>
      </c>
      <c r="AT7448">
        <v>4.1859999999999999</v>
      </c>
      <c r="AU7448">
        <v>5.29</v>
      </c>
      <c r="AV7448">
        <v>4.8470000000000004</v>
      </c>
      <c r="AW7448">
        <v>3.5619999999999998</v>
      </c>
      <c r="AX7448">
        <v>3.3940000000000001</v>
      </c>
      <c r="AY7448">
        <v>3.3959999999999999</v>
      </c>
      <c r="AZ7448">
        <v>3.3959999999999999</v>
      </c>
      <c r="BA7448">
        <v>3.3959999999999999</v>
      </c>
      <c r="BB7448">
        <v>2017</v>
      </c>
    </row>
    <row r="7449" spans="1:54" hidden="1" x14ac:dyDescent="0.2">
      <c r="A7449">
        <v>144</v>
      </c>
      <c r="B7449" t="s">
        <v>383</v>
      </c>
      <c r="C7449" t="s">
        <v>284</v>
      </c>
      <c r="D7449" t="s">
        <v>58</v>
      </c>
      <c r="E7449" t="s">
        <v>283</v>
      </c>
      <c r="F7449" s="3" t="s">
        <v>282</v>
      </c>
      <c r="G7449" t="s">
        <v>275</v>
      </c>
      <c r="I7449" s="3" t="s">
        <v>1766</v>
      </c>
      <c r="J7449" t="s">
        <v>215</v>
      </c>
      <c r="K7449">
        <v>-7.5439999999999996</v>
      </c>
      <c r="L7449">
        <v>3.9510000000000001</v>
      </c>
      <c r="M7449">
        <v>2.5590000000000002</v>
      </c>
      <c r="N7449">
        <v>5.399</v>
      </c>
      <c r="O7449">
        <v>8.6050000000000004</v>
      </c>
      <c r="P7449">
        <v>3.976</v>
      </c>
      <c r="Q7449">
        <v>6.8810000000000002</v>
      </c>
      <c r="R7449">
        <v>4.6130000000000004</v>
      </c>
      <c r="S7449">
        <v>6.1529999999999996</v>
      </c>
      <c r="T7449">
        <v>1.8009999999999999</v>
      </c>
      <c r="U7449">
        <v>-6.7960000000000003</v>
      </c>
      <c r="V7449">
        <v>1.1850000000000001</v>
      </c>
      <c r="W7449">
        <v>1.9139999999999999</v>
      </c>
      <c r="X7449">
        <v>14.79</v>
      </c>
      <c r="Y7449">
        <v>10.288</v>
      </c>
      <c r="Z7449">
        <v>2.347</v>
      </c>
      <c r="AA7449">
        <v>11.161</v>
      </c>
      <c r="AB7449">
        <v>10.964</v>
      </c>
      <c r="AC7449">
        <v>3.1509999999999998</v>
      </c>
      <c r="AD7449">
        <v>12.685</v>
      </c>
      <c r="AE7449">
        <v>-4.3049999999999997</v>
      </c>
      <c r="AF7449">
        <v>-0.44700000000000001</v>
      </c>
      <c r="AG7449">
        <v>4.8230000000000004</v>
      </c>
      <c r="AH7449">
        <v>7.8310000000000004</v>
      </c>
      <c r="AI7449">
        <v>8.14</v>
      </c>
      <c r="AJ7449">
        <v>9.2799999999999994</v>
      </c>
      <c r="AK7449">
        <v>9.3620000000000001</v>
      </c>
      <c r="AL7449">
        <v>1.99</v>
      </c>
      <c r="AM7449">
        <v>-16.524000000000001</v>
      </c>
      <c r="AN7449">
        <v>15.967000000000001</v>
      </c>
      <c r="AO7449">
        <v>8.2569999999999997</v>
      </c>
      <c r="AP7449">
        <v>-0.996</v>
      </c>
      <c r="AQ7449">
        <v>-1.5680000000000001</v>
      </c>
      <c r="AR7449">
        <v>5.3029999999999999</v>
      </c>
      <c r="AS7449">
        <v>5.2190000000000003</v>
      </c>
      <c r="AT7449">
        <v>5.1820000000000004</v>
      </c>
      <c r="AU7449">
        <v>3.8849999999999998</v>
      </c>
      <c r="AV7449">
        <v>4.4459999999999997</v>
      </c>
      <c r="AW7449">
        <v>4.3440000000000003</v>
      </c>
      <c r="AX7449">
        <v>4.2</v>
      </c>
      <c r="AY7449">
        <v>4</v>
      </c>
      <c r="AZ7449">
        <v>3.9</v>
      </c>
      <c r="BA7449">
        <v>3.9</v>
      </c>
      <c r="BB7449">
        <v>2017</v>
      </c>
    </row>
    <row r="7450" spans="1:54" hidden="1" x14ac:dyDescent="0.2">
      <c r="A7450">
        <v>144</v>
      </c>
      <c r="B7450" t="s">
        <v>383</v>
      </c>
      <c r="C7450" t="s">
        <v>281</v>
      </c>
      <c r="D7450" t="s">
        <v>58</v>
      </c>
      <c r="E7450" t="s">
        <v>280</v>
      </c>
      <c r="F7450" s="3" t="s">
        <v>279</v>
      </c>
      <c r="G7450" t="s">
        <v>275</v>
      </c>
      <c r="I7450" s="3" t="s">
        <v>1766</v>
      </c>
      <c r="J7450" t="s">
        <v>215</v>
      </c>
      <c r="K7450">
        <v>-14.939</v>
      </c>
      <c r="L7450">
        <v>-15.925000000000001</v>
      </c>
      <c r="M7450">
        <v>-9.6069999999999993</v>
      </c>
      <c r="N7450">
        <v>-1.081</v>
      </c>
      <c r="O7450">
        <v>-2.069</v>
      </c>
      <c r="P7450">
        <v>22.172000000000001</v>
      </c>
      <c r="Q7450">
        <v>18.391999999999999</v>
      </c>
      <c r="R7450">
        <v>7.6269999999999998</v>
      </c>
      <c r="S7450">
        <v>-1.8080000000000001</v>
      </c>
      <c r="T7450">
        <v>10.898</v>
      </c>
      <c r="U7450">
        <v>-3.746</v>
      </c>
      <c r="V7450">
        <v>6.1</v>
      </c>
      <c r="W7450">
        <v>-15.103999999999999</v>
      </c>
      <c r="X7450">
        <v>15.093999999999999</v>
      </c>
      <c r="Y7450">
        <v>22.652000000000001</v>
      </c>
      <c r="Z7450">
        <v>11.138999999999999</v>
      </c>
      <c r="AA7450">
        <v>-0.42299999999999999</v>
      </c>
      <c r="AB7450">
        <v>4.7869999999999999</v>
      </c>
      <c r="AC7450">
        <v>7.7130000000000001</v>
      </c>
      <c r="AD7450">
        <v>12.817</v>
      </c>
      <c r="AE7450">
        <v>1.607</v>
      </c>
      <c r="AF7450">
        <v>-0.13700000000000001</v>
      </c>
      <c r="AG7450">
        <v>2.7829999999999999</v>
      </c>
      <c r="AH7450">
        <v>12.003</v>
      </c>
      <c r="AI7450">
        <v>7.1420000000000003</v>
      </c>
      <c r="AJ7450">
        <v>9.4619999999999997</v>
      </c>
      <c r="AK7450">
        <v>5.8739999999999997</v>
      </c>
      <c r="AL7450">
        <v>1.601</v>
      </c>
      <c r="AM7450">
        <v>-15.417999999999999</v>
      </c>
      <c r="AN7450">
        <v>11.144</v>
      </c>
      <c r="AO7450">
        <v>8.4969999999999999</v>
      </c>
      <c r="AP7450">
        <v>0.28499999999999998</v>
      </c>
      <c r="AQ7450">
        <v>8.7999999999999995E-2</v>
      </c>
      <c r="AR7450">
        <v>4.6239999999999997</v>
      </c>
      <c r="AS7450">
        <v>5.7279999999999998</v>
      </c>
      <c r="AT7450">
        <v>2.8410000000000002</v>
      </c>
      <c r="AU7450">
        <v>2.9580000000000002</v>
      </c>
      <c r="AV7450">
        <v>4.3689999999999998</v>
      </c>
      <c r="AW7450">
        <v>3.27</v>
      </c>
      <c r="AX7450">
        <v>3.3</v>
      </c>
      <c r="AY7450">
        <v>3.2</v>
      </c>
      <c r="AZ7450">
        <v>3.226</v>
      </c>
      <c r="BA7450">
        <v>3.226</v>
      </c>
      <c r="BB7450">
        <v>2017</v>
      </c>
    </row>
    <row r="7451" spans="1:54" hidden="1" x14ac:dyDescent="0.2">
      <c r="A7451">
        <v>144</v>
      </c>
      <c r="B7451" t="s">
        <v>383</v>
      </c>
      <c r="C7451" t="s">
        <v>278</v>
      </c>
      <c r="D7451" t="s">
        <v>58</v>
      </c>
      <c r="E7451" t="s">
        <v>277</v>
      </c>
      <c r="F7451" s="3" t="s">
        <v>276</v>
      </c>
      <c r="G7451" t="s">
        <v>275</v>
      </c>
      <c r="I7451" s="3" t="s">
        <v>1766</v>
      </c>
      <c r="J7451" t="s">
        <v>215</v>
      </c>
      <c r="K7451">
        <v>1.63</v>
      </c>
      <c r="L7451">
        <v>3.6989999999999998</v>
      </c>
      <c r="M7451">
        <v>12.023</v>
      </c>
      <c r="N7451">
        <v>7.9779999999999998</v>
      </c>
      <c r="O7451">
        <v>3.2050000000000001</v>
      </c>
      <c r="P7451">
        <v>2.9289999999999998</v>
      </c>
      <c r="Q7451">
        <v>3.7010000000000001</v>
      </c>
      <c r="R7451">
        <v>2.9780000000000002</v>
      </c>
      <c r="S7451">
        <v>2.6040000000000001</v>
      </c>
      <c r="T7451">
        <v>-4.7E-2</v>
      </c>
      <c r="U7451">
        <v>-2.2909999999999999</v>
      </c>
      <c r="V7451">
        <v>1.3109999999999999</v>
      </c>
      <c r="W7451">
        <v>9.7629999999999999</v>
      </c>
      <c r="X7451">
        <v>16.616</v>
      </c>
      <c r="Y7451">
        <v>15.67</v>
      </c>
      <c r="Z7451">
        <v>4.3810000000000002</v>
      </c>
      <c r="AA7451">
        <v>13.388999999999999</v>
      </c>
      <c r="AB7451">
        <v>8.2479999999999993</v>
      </c>
      <c r="AC7451">
        <v>6.1550000000000002</v>
      </c>
      <c r="AD7451">
        <v>13.315</v>
      </c>
      <c r="AE7451">
        <v>-1.167</v>
      </c>
      <c r="AF7451">
        <v>-5.8000000000000003E-2</v>
      </c>
      <c r="AG7451">
        <v>5.0970000000000004</v>
      </c>
      <c r="AH7451">
        <v>11.273999999999999</v>
      </c>
      <c r="AI7451">
        <v>5.9569999999999999</v>
      </c>
      <c r="AJ7451">
        <v>9.3849999999999998</v>
      </c>
      <c r="AK7451">
        <v>4.556</v>
      </c>
      <c r="AL7451">
        <v>0.95</v>
      </c>
      <c r="AM7451">
        <v>-19.209</v>
      </c>
      <c r="AN7451">
        <v>14.868</v>
      </c>
      <c r="AO7451">
        <v>8.5280000000000005</v>
      </c>
      <c r="AP7451">
        <v>-0.55600000000000005</v>
      </c>
      <c r="AQ7451">
        <v>-3.7810000000000001</v>
      </c>
      <c r="AR7451">
        <v>3.5880000000000001</v>
      </c>
      <c r="AS7451">
        <v>2.77</v>
      </c>
      <c r="AT7451">
        <v>3.258</v>
      </c>
      <c r="AU7451">
        <v>4.4240000000000004</v>
      </c>
      <c r="AV7451">
        <v>3.3740000000000001</v>
      </c>
      <c r="AW7451">
        <v>3.3</v>
      </c>
      <c r="AX7451">
        <v>3.3</v>
      </c>
      <c r="AY7451">
        <v>3.2</v>
      </c>
      <c r="AZ7451">
        <v>3</v>
      </c>
      <c r="BA7451">
        <v>3</v>
      </c>
      <c r="BB7451">
        <v>2017</v>
      </c>
    </row>
    <row r="7452" spans="1:54" hidden="1" x14ac:dyDescent="0.2">
      <c r="A7452">
        <v>144</v>
      </c>
      <c r="B7452" t="s">
        <v>383</v>
      </c>
      <c r="C7452" t="s">
        <v>274</v>
      </c>
      <c r="D7452" t="s">
        <v>58</v>
      </c>
      <c r="E7452" t="s">
        <v>273</v>
      </c>
      <c r="F7452" s="3" t="s">
        <v>272</v>
      </c>
      <c r="G7452" t="s">
        <v>271</v>
      </c>
      <c r="I7452" t="s">
        <v>1767</v>
      </c>
      <c r="J7452">
        <v>2.7</v>
      </c>
      <c r="K7452">
        <v>3.4169999999999998</v>
      </c>
      <c r="L7452">
        <v>4.3419999999999996</v>
      </c>
      <c r="M7452">
        <v>4.758</v>
      </c>
      <c r="N7452">
        <v>4.2329999999999997</v>
      </c>
      <c r="O7452">
        <v>3.85</v>
      </c>
      <c r="P7452">
        <v>3.6080000000000001</v>
      </c>
      <c r="Q7452">
        <v>2.867</v>
      </c>
      <c r="R7452">
        <v>2.35</v>
      </c>
      <c r="S7452">
        <v>2.0249999999999999</v>
      </c>
      <c r="T7452">
        <v>2.242</v>
      </c>
      <c r="U7452">
        <v>4</v>
      </c>
      <c r="V7452">
        <v>7.1</v>
      </c>
      <c r="W7452">
        <v>11.15</v>
      </c>
      <c r="X7452">
        <v>10.782999999999999</v>
      </c>
      <c r="Y7452">
        <v>10.417</v>
      </c>
      <c r="Z7452">
        <v>10.882999999999999</v>
      </c>
      <c r="AA7452">
        <v>10.875</v>
      </c>
      <c r="AB7452">
        <v>8.8170000000000002</v>
      </c>
      <c r="AC7452">
        <v>7.55</v>
      </c>
      <c r="AD7452">
        <v>6.3419999999999996</v>
      </c>
      <c r="AE7452">
        <v>5.8250000000000002</v>
      </c>
      <c r="AF7452">
        <v>5.95</v>
      </c>
      <c r="AG7452">
        <v>6.5670000000000002</v>
      </c>
      <c r="AH7452">
        <v>7.375</v>
      </c>
      <c r="AI7452">
        <v>7.6420000000000003</v>
      </c>
      <c r="AJ7452">
        <v>7.0419999999999998</v>
      </c>
      <c r="AK7452">
        <v>6.117</v>
      </c>
      <c r="AL7452">
        <v>6.1669999999999998</v>
      </c>
      <c r="AM7452">
        <v>8.3000000000000007</v>
      </c>
      <c r="AN7452">
        <v>8.5749999999999993</v>
      </c>
      <c r="AO7452">
        <v>7.7670000000000003</v>
      </c>
      <c r="AP7452">
        <v>7.9669999999999996</v>
      </c>
      <c r="AQ7452">
        <v>8</v>
      </c>
      <c r="AR7452">
        <v>7.9329999999999998</v>
      </c>
      <c r="AS7452">
        <v>7.4</v>
      </c>
      <c r="AT7452">
        <v>6.95</v>
      </c>
      <c r="AU7452">
        <v>6.6829999999999998</v>
      </c>
      <c r="AV7452">
        <v>6.3289999999999997</v>
      </c>
      <c r="AW7452">
        <v>6.28</v>
      </c>
      <c r="AX7452">
        <v>6.3</v>
      </c>
      <c r="AY7452">
        <v>6.4</v>
      </c>
      <c r="AZ7452">
        <v>6.5</v>
      </c>
      <c r="BA7452">
        <v>6.6</v>
      </c>
      <c r="BB7452">
        <v>2017</v>
      </c>
    </row>
    <row r="7453" spans="1:54" hidden="1" x14ac:dyDescent="0.2">
      <c r="A7453">
        <v>144</v>
      </c>
      <c r="B7453" t="s">
        <v>383</v>
      </c>
      <c r="C7453" t="s">
        <v>270</v>
      </c>
      <c r="D7453" t="s">
        <v>58</v>
      </c>
      <c r="E7453" t="s">
        <v>269</v>
      </c>
      <c r="F7453" s="3" t="s">
        <v>268</v>
      </c>
      <c r="G7453" t="s">
        <v>264</v>
      </c>
      <c r="H7453" t="s">
        <v>263</v>
      </c>
      <c r="I7453" t="s">
        <v>1767</v>
      </c>
      <c r="J7453">
        <v>4.2690000000000001</v>
      </c>
      <c r="K7453">
        <v>4.266</v>
      </c>
      <c r="L7453">
        <v>4.2569999999999997</v>
      </c>
      <c r="M7453">
        <v>4.2629999999999999</v>
      </c>
      <c r="N7453">
        <v>4.2939999999999996</v>
      </c>
      <c r="O7453">
        <v>4.34</v>
      </c>
      <c r="P7453">
        <v>4.3689999999999998</v>
      </c>
      <c r="Q7453">
        <v>4.4189999999999996</v>
      </c>
      <c r="R7453">
        <v>4.4859999999999998</v>
      </c>
      <c r="S7453">
        <v>4.5490000000000004</v>
      </c>
      <c r="T7453">
        <v>4.5919999999999996</v>
      </c>
      <c r="U7453">
        <v>4.4989999999999997</v>
      </c>
      <c r="V7453">
        <v>4.3070000000000004</v>
      </c>
      <c r="W7453">
        <v>4.0579999999999998</v>
      </c>
      <c r="X7453">
        <v>4.0279999999999996</v>
      </c>
      <c r="Y7453">
        <v>4.0860000000000003</v>
      </c>
      <c r="Z7453">
        <v>4.0629999999999997</v>
      </c>
      <c r="AA7453">
        <v>4.0229999999999997</v>
      </c>
      <c r="AB7453">
        <v>4.0869999999999997</v>
      </c>
      <c r="AC7453">
        <v>4.1769999999999996</v>
      </c>
      <c r="AD7453">
        <v>4.2690000000000001</v>
      </c>
      <c r="AE7453">
        <v>4.3479999999999999</v>
      </c>
      <c r="AF7453">
        <v>4.3620000000000001</v>
      </c>
      <c r="AG7453">
        <v>4.351</v>
      </c>
      <c r="AH7453">
        <v>4.3330000000000002</v>
      </c>
      <c r="AI7453">
        <v>4.3479999999999999</v>
      </c>
      <c r="AJ7453">
        <v>4.4290000000000003</v>
      </c>
      <c r="AK7453">
        <v>4.5410000000000004</v>
      </c>
      <c r="AL7453">
        <v>4.593</v>
      </c>
      <c r="AM7453">
        <v>4.4989999999999997</v>
      </c>
      <c r="AN7453">
        <v>4.524</v>
      </c>
      <c r="AO7453">
        <v>4.6260000000000003</v>
      </c>
      <c r="AP7453">
        <v>4.657</v>
      </c>
      <c r="AQ7453">
        <v>4.7050000000000001</v>
      </c>
      <c r="AR7453">
        <v>4.7720000000000002</v>
      </c>
      <c r="AS7453">
        <v>4.8369999999999997</v>
      </c>
      <c r="AT7453">
        <v>4.91</v>
      </c>
      <c r="AU7453">
        <v>5.0250000000000004</v>
      </c>
      <c r="AV7453">
        <v>5.0259999999999998</v>
      </c>
      <c r="AW7453">
        <v>5.0540000000000003</v>
      </c>
      <c r="AX7453" t="s">
        <v>215</v>
      </c>
      <c r="AY7453" t="s">
        <v>215</v>
      </c>
      <c r="AZ7453" t="s">
        <v>215</v>
      </c>
      <c r="BA7453" t="s">
        <v>215</v>
      </c>
      <c r="BB7453">
        <v>2017</v>
      </c>
    </row>
    <row r="7454" spans="1:54" hidden="1" x14ac:dyDescent="0.2">
      <c r="A7454">
        <v>144</v>
      </c>
      <c r="B7454" t="s">
        <v>383</v>
      </c>
      <c r="C7454" t="s">
        <v>267</v>
      </c>
      <c r="D7454" t="s">
        <v>58</v>
      </c>
      <c r="E7454" t="s">
        <v>266</v>
      </c>
      <c r="F7454" s="3" t="s">
        <v>265</v>
      </c>
      <c r="G7454" t="s">
        <v>264</v>
      </c>
      <c r="H7454" t="s">
        <v>263</v>
      </c>
      <c r="I7454" t="s">
        <v>1768</v>
      </c>
      <c r="J7454">
        <v>8.3179999999999996</v>
      </c>
      <c r="K7454">
        <v>8.3230000000000004</v>
      </c>
      <c r="L7454">
        <v>8.327</v>
      </c>
      <c r="M7454">
        <v>8.3309999999999995</v>
      </c>
      <c r="N7454">
        <v>8.343</v>
      </c>
      <c r="O7454">
        <v>8.3580000000000005</v>
      </c>
      <c r="P7454">
        <v>8.3819999999999997</v>
      </c>
      <c r="Q7454">
        <v>8.4139999999999997</v>
      </c>
      <c r="R7454">
        <v>8.4589999999999996</v>
      </c>
      <c r="S7454">
        <v>8.5269999999999992</v>
      </c>
      <c r="T7454">
        <v>8.5909999999999993</v>
      </c>
      <c r="U7454">
        <v>8.6440000000000001</v>
      </c>
      <c r="V7454">
        <v>8.6920000000000002</v>
      </c>
      <c r="W7454">
        <v>8.7449999999999992</v>
      </c>
      <c r="X7454">
        <v>8.8160000000000007</v>
      </c>
      <c r="Y7454">
        <v>8.8369999999999997</v>
      </c>
      <c r="Z7454">
        <v>8.8439999999999994</v>
      </c>
      <c r="AA7454">
        <v>8.8480000000000008</v>
      </c>
      <c r="AB7454">
        <v>8.8539999999999992</v>
      </c>
      <c r="AC7454">
        <v>8.8610000000000007</v>
      </c>
      <c r="AD7454">
        <v>8.8829999999999991</v>
      </c>
      <c r="AE7454">
        <v>8.9090000000000007</v>
      </c>
      <c r="AF7454">
        <v>8.9410000000000007</v>
      </c>
      <c r="AG7454">
        <v>8.9760000000000009</v>
      </c>
      <c r="AH7454">
        <v>9.0109999999999992</v>
      </c>
      <c r="AI7454">
        <v>9.048</v>
      </c>
      <c r="AJ7454">
        <v>9.1129999999999995</v>
      </c>
      <c r="AK7454">
        <v>9.1829999999999998</v>
      </c>
      <c r="AL7454">
        <v>9.2560000000000002</v>
      </c>
      <c r="AM7454">
        <v>9.3409999999999993</v>
      </c>
      <c r="AN7454">
        <v>9.4160000000000004</v>
      </c>
      <c r="AO7454">
        <v>9.4830000000000005</v>
      </c>
      <c r="AP7454">
        <v>9.5559999999999992</v>
      </c>
      <c r="AQ7454">
        <v>9.6449999999999996</v>
      </c>
      <c r="AR7454">
        <v>9.7469999999999999</v>
      </c>
      <c r="AS7454">
        <v>9.8510000000000009</v>
      </c>
      <c r="AT7454">
        <v>9.9949999999999992</v>
      </c>
      <c r="AU7454">
        <v>10.119999999999999</v>
      </c>
      <c r="AV7454">
        <v>10.297000000000001</v>
      </c>
      <c r="AW7454">
        <v>10.404</v>
      </c>
      <c r="AX7454">
        <v>10.51</v>
      </c>
      <c r="AY7454">
        <v>10.613</v>
      </c>
      <c r="AZ7454">
        <v>10.715</v>
      </c>
      <c r="BA7454">
        <v>10.814</v>
      </c>
      <c r="BB7454">
        <v>2017</v>
      </c>
    </row>
    <row r="7455" spans="1:54" hidden="1" x14ac:dyDescent="0.2">
      <c r="A7455">
        <v>144</v>
      </c>
      <c r="B7455" t="s">
        <v>383</v>
      </c>
      <c r="C7455" t="s">
        <v>262</v>
      </c>
      <c r="D7455" t="s">
        <v>58</v>
      </c>
      <c r="E7455" t="s">
        <v>260</v>
      </c>
      <c r="F7455" t="s">
        <v>259</v>
      </c>
      <c r="G7455" t="s">
        <v>225</v>
      </c>
      <c r="H7455" t="s">
        <v>222</v>
      </c>
      <c r="I7455" t="s">
        <v>1769</v>
      </c>
      <c r="J7455" s="3">
        <v>319.41800000000001</v>
      </c>
      <c r="K7455" s="3">
        <v>372.21699999999998</v>
      </c>
      <c r="L7455" s="3">
        <v>408.29</v>
      </c>
      <c r="M7455" s="3">
        <v>466.05599999999998</v>
      </c>
      <c r="N7455" s="3">
        <v>518.21199999999999</v>
      </c>
      <c r="O7455" s="3">
        <v>568.83799999999997</v>
      </c>
      <c r="P7455" s="3">
        <v>637.51499999999999</v>
      </c>
      <c r="Q7455" s="3">
        <v>706.85500000000002</v>
      </c>
      <c r="R7455" s="3">
        <v>755.548</v>
      </c>
      <c r="S7455" s="3">
        <v>836.26900000000001</v>
      </c>
      <c r="T7455" s="3">
        <v>935.28099999999995</v>
      </c>
      <c r="U7455" s="3">
        <v>1005.864</v>
      </c>
      <c r="V7455" s="3">
        <v>949.52700000000004</v>
      </c>
      <c r="W7455" s="3">
        <v>939.68399999999997</v>
      </c>
      <c r="X7455" s="3">
        <v>992.29200000000003</v>
      </c>
      <c r="Y7455" s="3">
        <v>1045.0360000000001</v>
      </c>
      <c r="Z7455" s="3">
        <v>1109.1859999999999</v>
      </c>
      <c r="AA7455" s="3">
        <v>1147.4169999999999</v>
      </c>
      <c r="AB7455" s="3">
        <v>1209.374</v>
      </c>
      <c r="AC7455" s="3">
        <v>1258.4780000000001</v>
      </c>
      <c r="AD7455" s="3">
        <v>1326.5129999999999</v>
      </c>
      <c r="AE7455" s="3">
        <v>1321.875</v>
      </c>
      <c r="AF7455" s="3">
        <v>1324.37</v>
      </c>
      <c r="AG7455" s="3">
        <v>1386.6949999999999</v>
      </c>
      <c r="AH7455" s="3">
        <v>1453.645</v>
      </c>
      <c r="AI7455" s="3">
        <v>1547.4480000000001</v>
      </c>
      <c r="AJ7455" s="3">
        <v>1619.6410000000001</v>
      </c>
      <c r="AK7455" s="3">
        <v>1705.8389999999999</v>
      </c>
      <c r="AL7455" s="3">
        <v>1726.3489999999999</v>
      </c>
      <c r="AM7455" s="3">
        <v>1676.4690000000001</v>
      </c>
      <c r="AN7455" s="3">
        <v>1750.63</v>
      </c>
      <c r="AO7455" s="3">
        <v>1793.6279999999999</v>
      </c>
      <c r="AP7455" s="3">
        <v>1816.163</v>
      </c>
      <c r="AQ7455" s="3">
        <v>1869.7660000000001</v>
      </c>
      <c r="AR7455" s="3">
        <v>1911.182</v>
      </c>
      <c r="AS7455" s="3">
        <v>2052.297</v>
      </c>
      <c r="AT7455" s="3">
        <v>2190.0749999999998</v>
      </c>
      <c r="AU7455" s="3">
        <v>2268.6170000000002</v>
      </c>
      <c r="AV7455" s="3">
        <v>2318.58</v>
      </c>
      <c r="AW7455" s="3">
        <v>2404.6750000000002</v>
      </c>
      <c r="AX7455" s="3">
        <v>2508.7040000000002</v>
      </c>
      <c r="AY7455" s="3">
        <v>2611.0320000000002</v>
      </c>
      <c r="AZ7455" s="3">
        <v>2712.9140000000002</v>
      </c>
      <c r="BA7455">
        <v>2818.8870000000002</v>
      </c>
      <c r="BB7455">
        <v>2016</v>
      </c>
    </row>
    <row r="7456" spans="1:54" hidden="1" x14ac:dyDescent="0.2">
      <c r="A7456">
        <v>144</v>
      </c>
      <c r="B7456" t="s">
        <v>383</v>
      </c>
      <c r="C7456" t="s">
        <v>261</v>
      </c>
      <c r="D7456" t="s">
        <v>58</v>
      </c>
      <c r="E7456" t="s">
        <v>260</v>
      </c>
      <c r="F7456" t="s">
        <v>259</v>
      </c>
      <c r="G7456" t="s">
        <v>217</v>
      </c>
      <c r="I7456" t="s">
        <v>258</v>
      </c>
      <c r="J7456" s="3">
        <v>54.655999999999999</v>
      </c>
      <c r="K7456" s="3">
        <v>58.283000000000001</v>
      </c>
      <c r="L7456" s="3">
        <v>58.366999999999997</v>
      </c>
      <c r="M7456" s="3">
        <v>59.383000000000003</v>
      </c>
      <c r="N7456" s="3">
        <v>58.756</v>
      </c>
      <c r="O7456" s="3">
        <v>59.271000000000001</v>
      </c>
      <c r="P7456" s="3">
        <v>60.756999999999998</v>
      </c>
      <c r="Q7456" s="3">
        <v>62.256</v>
      </c>
      <c r="R7456" s="3">
        <v>60.863</v>
      </c>
      <c r="S7456" s="3">
        <v>60.884</v>
      </c>
      <c r="T7456" s="3">
        <v>61.741</v>
      </c>
      <c r="U7456" s="3">
        <v>61.92</v>
      </c>
      <c r="V7456" s="3">
        <v>58.357999999999997</v>
      </c>
      <c r="W7456" s="3">
        <v>57.503999999999998</v>
      </c>
      <c r="X7456" s="3">
        <v>56.883000000000003</v>
      </c>
      <c r="Y7456" s="3">
        <v>55.481999999999999</v>
      </c>
      <c r="Z7456" s="3">
        <v>57.411000000000001</v>
      </c>
      <c r="AA7456" s="3">
        <v>56.823999999999998</v>
      </c>
      <c r="AB7456" s="3">
        <v>57.018000000000001</v>
      </c>
      <c r="AC7456" s="3">
        <v>56.235999999999997</v>
      </c>
      <c r="AD7456" s="3">
        <v>55.726999999999997</v>
      </c>
      <c r="AE7456" s="3">
        <v>53.341999999999999</v>
      </c>
      <c r="AF7456" s="3">
        <v>51.533999999999999</v>
      </c>
      <c r="AG7456" s="3">
        <v>51.792000000000002</v>
      </c>
      <c r="AH7456" s="3">
        <v>51.820999999999998</v>
      </c>
      <c r="AI7456" s="3">
        <v>53.225000000000001</v>
      </c>
      <c r="AJ7456" s="3">
        <v>52.262</v>
      </c>
      <c r="AK7456" s="3">
        <v>51.738</v>
      </c>
      <c r="AL7456" s="3">
        <v>50.960999999999999</v>
      </c>
      <c r="AM7456" s="3">
        <v>50.98</v>
      </c>
      <c r="AN7456" s="3">
        <v>49.734000000000002</v>
      </c>
      <c r="AO7456" s="3">
        <v>49.052</v>
      </c>
      <c r="AP7456" s="3">
        <v>49.287999999999997</v>
      </c>
      <c r="AQ7456" s="3">
        <v>49.597000000000001</v>
      </c>
      <c r="AR7456" s="3">
        <v>48.545999999999999</v>
      </c>
      <c r="AS7456" s="3">
        <v>48.866</v>
      </c>
      <c r="AT7456" s="3">
        <v>49.72</v>
      </c>
      <c r="AU7456" s="3">
        <v>49.273000000000003</v>
      </c>
      <c r="AV7456" s="3">
        <v>48.186999999999998</v>
      </c>
      <c r="AW7456" s="3">
        <v>47.93</v>
      </c>
      <c r="AX7456" s="3">
        <v>48.082000000000001</v>
      </c>
      <c r="AY7456" s="3">
        <v>48.079000000000001</v>
      </c>
      <c r="AZ7456" s="3">
        <v>48.076999999999998</v>
      </c>
      <c r="BA7456">
        <v>48.075000000000003</v>
      </c>
      <c r="BB7456">
        <v>2016</v>
      </c>
    </row>
    <row r="7457" spans="1:54" hidden="1" x14ac:dyDescent="0.2">
      <c r="A7457">
        <v>144</v>
      </c>
      <c r="B7457" t="s">
        <v>383</v>
      </c>
      <c r="C7457" t="s">
        <v>257</v>
      </c>
      <c r="D7457" t="s">
        <v>58</v>
      </c>
      <c r="E7457" t="s">
        <v>255</v>
      </c>
      <c r="F7457" t="s">
        <v>254</v>
      </c>
      <c r="G7457" t="s">
        <v>225</v>
      </c>
      <c r="H7457" t="s">
        <v>222</v>
      </c>
      <c r="I7457" t="s">
        <v>1769</v>
      </c>
      <c r="J7457" s="3">
        <v>350.84899999999999</v>
      </c>
      <c r="K7457" s="3">
        <v>399.892</v>
      </c>
      <c r="L7457" s="3">
        <v>451.82499999999999</v>
      </c>
      <c r="M7457" s="3">
        <v>503.41800000000001</v>
      </c>
      <c r="N7457" s="3">
        <v>541.68499999999995</v>
      </c>
      <c r="O7457" s="3">
        <v>600.41899999999998</v>
      </c>
      <c r="P7457" s="3">
        <v>637.14700000000005</v>
      </c>
      <c r="Q7457" s="3">
        <v>664.89400000000001</v>
      </c>
      <c r="R7457" s="3">
        <v>709.67200000000003</v>
      </c>
      <c r="S7457" s="3">
        <v>786.327</v>
      </c>
      <c r="T7457" s="3">
        <v>878.44200000000001</v>
      </c>
      <c r="U7457" s="3">
        <v>1000.8150000000001</v>
      </c>
      <c r="V7457" s="3">
        <v>1088.425</v>
      </c>
      <c r="W7457" s="3">
        <v>1118.337</v>
      </c>
      <c r="X7457" s="3">
        <v>1145.905</v>
      </c>
      <c r="Y7457" s="3">
        <v>1177.42</v>
      </c>
      <c r="Z7457" s="3">
        <v>1169.2940000000001</v>
      </c>
      <c r="AA7457" s="3">
        <v>1179.211</v>
      </c>
      <c r="AB7457" s="3">
        <v>1191.5820000000001</v>
      </c>
      <c r="AC7457" s="3">
        <v>1241.5050000000001</v>
      </c>
      <c r="AD7457" s="3">
        <v>1249.7470000000001</v>
      </c>
      <c r="AE7457" s="3">
        <v>1286.5940000000001</v>
      </c>
      <c r="AF7457" s="3">
        <v>1361.704</v>
      </c>
      <c r="AG7457" s="3">
        <v>1421.0260000000001</v>
      </c>
      <c r="AH7457" s="3">
        <v>1443.796</v>
      </c>
      <c r="AI7457" s="3">
        <v>1494.2560000000001</v>
      </c>
      <c r="AJ7457" s="3">
        <v>1551.2739999999999</v>
      </c>
      <c r="AK7457" s="3">
        <v>1595.2370000000001</v>
      </c>
      <c r="AL7457" s="3">
        <v>1661.9690000000001</v>
      </c>
      <c r="AM7457" s="3">
        <v>1700.0419999999999</v>
      </c>
      <c r="AN7457" s="3">
        <v>1751.7670000000001</v>
      </c>
      <c r="AO7457" s="3">
        <v>1801.204</v>
      </c>
      <c r="AP7457" s="3">
        <v>1852.3440000000001</v>
      </c>
      <c r="AQ7457" s="3">
        <v>1921.2239999999999</v>
      </c>
      <c r="AR7457" s="3">
        <v>1972.6189999999999</v>
      </c>
      <c r="AS7457" s="3">
        <v>2045.664</v>
      </c>
      <c r="AT7457" s="3">
        <v>2137.2449999999999</v>
      </c>
      <c r="AU7457" s="3">
        <v>2214.0079999999998</v>
      </c>
      <c r="AV7457" s="3">
        <v>2263.94</v>
      </c>
      <c r="AW7457" s="3">
        <v>2368.9169999999999</v>
      </c>
      <c r="AX7457" s="3">
        <v>2477.0320000000002</v>
      </c>
      <c r="AY7457" s="3">
        <v>2585.7130000000002</v>
      </c>
      <c r="AZ7457" s="3">
        <v>2691.0039999999999</v>
      </c>
      <c r="BA7457">
        <v>2799.8850000000002</v>
      </c>
      <c r="BB7457">
        <v>2016</v>
      </c>
    </row>
    <row r="7458" spans="1:54" hidden="1" x14ac:dyDescent="0.2">
      <c r="A7458">
        <v>144</v>
      </c>
      <c r="B7458" t="s">
        <v>383</v>
      </c>
      <c r="C7458" t="s">
        <v>256</v>
      </c>
      <c r="D7458" t="s">
        <v>58</v>
      </c>
      <c r="E7458" t="s">
        <v>255</v>
      </c>
      <c r="F7458" t="s">
        <v>254</v>
      </c>
      <c r="G7458" t="s">
        <v>217</v>
      </c>
      <c r="I7458" t="s">
        <v>253</v>
      </c>
      <c r="J7458" s="3">
        <v>60.033999999999999</v>
      </c>
      <c r="K7458" s="3">
        <v>62.616999999999997</v>
      </c>
      <c r="L7458" s="3">
        <v>64.59</v>
      </c>
      <c r="M7458" s="3">
        <v>64.144000000000005</v>
      </c>
      <c r="N7458" s="3">
        <v>61.417000000000002</v>
      </c>
      <c r="O7458" s="3">
        <v>62.561999999999998</v>
      </c>
      <c r="P7458" s="3">
        <v>60.722000000000001</v>
      </c>
      <c r="Q7458" s="3">
        <v>58.56</v>
      </c>
      <c r="R7458" s="3">
        <v>57.167000000000002</v>
      </c>
      <c r="S7458" s="3">
        <v>57.247999999999998</v>
      </c>
      <c r="T7458" s="3">
        <v>57.988</v>
      </c>
      <c r="U7458" s="3">
        <v>61.609000000000002</v>
      </c>
      <c r="V7458" s="3">
        <v>66.894000000000005</v>
      </c>
      <c r="W7458" s="3">
        <v>68.436000000000007</v>
      </c>
      <c r="X7458" s="3">
        <v>65.688999999999993</v>
      </c>
      <c r="Y7458" s="3">
        <v>62.51</v>
      </c>
      <c r="Z7458" s="3">
        <v>60.521999999999998</v>
      </c>
      <c r="AA7458" s="3">
        <v>58.398000000000003</v>
      </c>
      <c r="AB7458" s="3">
        <v>56.179000000000002</v>
      </c>
      <c r="AC7458" s="3">
        <v>55.476999999999997</v>
      </c>
      <c r="AD7458" s="3">
        <v>52.502000000000002</v>
      </c>
      <c r="AE7458" s="3">
        <v>51.917999999999999</v>
      </c>
      <c r="AF7458" s="3">
        <v>52.987000000000002</v>
      </c>
      <c r="AG7458" s="3">
        <v>53.073999999999998</v>
      </c>
      <c r="AH7458" s="3">
        <v>51.47</v>
      </c>
      <c r="AI7458" s="3">
        <v>51.396000000000001</v>
      </c>
      <c r="AJ7458" s="3">
        <v>50.055999999999997</v>
      </c>
      <c r="AK7458" s="3">
        <v>48.384</v>
      </c>
      <c r="AL7458" s="3">
        <v>49.06</v>
      </c>
      <c r="AM7458" s="3">
        <v>51.695999999999998</v>
      </c>
      <c r="AN7458" s="3">
        <v>49.765999999999998</v>
      </c>
      <c r="AO7458" s="3">
        <v>49.259</v>
      </c>
      <c r="AP7458" s="3">
        <v>50.27</v>
      </c>
      <c r="AQ7458" s="3">
        <v>50.962000000000003</v>
      </c>
      <c r="AR7458" s="3">
        <v>50.106999999999999</v>
      </c>
      <c r="AS7458" s="3">
        <v>48.707999999999998</v>
      </c>
      <c r="AT7458" s="3">
        <v>48.521000000000001</v>
      </c>
      <c r="AU7458" s="3">
        <v>48.087000000000003</v>
      </c>
      <c r="AV7458" s="3">
        <v>47.051000000000002</v>
      </c>
      <c r="AW7458" s="3">
        <v>47.218000000000004</v>
      </c>
      <c r="AX7458" s="3">
        <v>47.475000000000001</v>
      </c>
      <c r="AY7458" s="3">
        <v>47.613</v>
      </c>
      <c r="AZ7458" s="3">
        <v>47.689</v>
      </c>
      <c r="BA7458">
        <v>47.75</v>
      </c>
      <c r="BB7458">
        <v>2016</v>
      </c>
    </row>
    <row r="7459" spans="1:54" hidden="1" x14ac:dyDescent="0.2">
      <c r="A7459">
        <v>144</v>
      </c>
      <c r="B7459" t="s">
        <v>383</v>
      </c>
      <c r="C7459" t="s">
        <v>252</v>
      </c>
      <c r="D7459" t="s">
        <v>58</v>
      </c>
      <c r="E7459" t="s">
        <v>250</v>
      </c>
      <c r="F7459" t="s">
        <v>249</v>
      </c>
      <c r="G7459" t="s">
        <v>225</v>
      </c>
      <c r="H7459" t="s">
        <v>222</v>
      </c>
      <c r="I7459" t="s">
        <v>1769</v>
      </c>
      <c r="J7459" s="3">
        <v>-31.431999999999999</v>
      </c>
      <c r="K7459" s="3">
        <v>-27.675000000000001</v>
      </c>
      <c r="L7459" s="3">
        <v>-43.534999999999997</v>
      </c>
      <c r="M7459" s="3">
        <v>-37.363</v>
      </c>
      <c r="N7459" s="3">
        <v>-23.472999999999999</v>
      </c>
      <c r="O7459" s="3">
        <v>-31.581</v>
      </c>
      <c r="P7459" s="3">
        <v>0.36799999999999999</v>
      </c>
      <c r="Q7459" s="3">
        <v>41.960999999999999</v>
      </c>
      <c r="R7459" s="3">
        <v>45.875999999999998</v>
      </c>
      <c r="S7459" s="3">
        <v>49.942</v>
      </c>
      <c r="T7459" s="3">
        <v>56.838999999999999</v>
      </c>
      <c r="U7459" s="3">
        <v>5.0490000000000004</v>
      </c>
      <c r="V7459" s="3">
        <v>-138.898</v>
      </c>
      <c r="W7459" s="3">
        <v>-178.65299999999999</v>
      </c>
      <c r="X7459" s="3">
        <v>-153.613</v>
      </c>
      <c r="Y7459" s="3">
        <v>-132.38399999999999</v>
      </c>
      <c r="Z7459" s="3">
        <v>-60.107999999999997</v>
      </c>
      <c r="AA7459" s="3">
        <v>-31.794</v>
      </c>
      <c r="AB7459" s="3">
        <v>17.792000000000002</v>
      </c>
      <c r="AC7459" s="3">
        <v>16.972999999999999</v>
      </c>
      <c r="AD7459" s="3">
        <v>76.766000000000005</v>
      </c>
      <c r="AE7459" s="3">
        <v>35.280999999999999</v>
      </c>
      <c r="AF7459" s="3">
        <v>-37.334000000000003</v>
      </c>
      <c r="AG7459" s="3">
        <v>-34.331000000000003</v>
      </c>
      <c r="AH7459" s="3">
        <v>9.8490000000000002</v>
      </c>
      <c r="AI7459" s="3">
        <v>53.192</v>
      </c>
      <c r="AJ7459" s="3">
        <v>68.367000000000004</v>
      </c>
      <c r="AK7459" s="3">
        <v>110.602</v>
      </c>
      <c r="AL7459" s="3">
        <v>64.38</v>
      </c>
      <c r="AM7459" s="3">
        <v>-23.573</v>
      </c>
      <c r="AN7459" s="3">
        <v>-1.137</v>
      </c>
      <c r="AO7459" s="3">
        <v>-7.5759999999999996</v>
      </c>
      <c r="AP7459" s="3">
        <v>-36.180999999999997</v>
      </c>
      <c r="AQ7459" s="3">
        <v>-51.457999999999998</v>
      </c>
      <c r="AR7459" s="3">
        <v>-61.436999999999998</v>
      </c>
      <c r="AS7459" s="3">
        <v>6.633</v>
      </c>
      <c r="AT7459" s="3">
        <v>52.83</v>
      </c>
      <c r="AU7459" s="3">
        <v>54.609000000000002</v>
      </c>
      <c r="AV7459" s="3">
        <v>54.639000000000003</v>
      </c>
      <c r="AW7459" s="3">
        <v>35.758000000000003</v>
      </c>
      <c r="AX7459" s="3">
        <v>31.672000000000001</v>
      </c>
      <c r="AY7459" s="3">
        <v>25.318000000000001</v>
      </c>
      <c r="AZ7459" s="3">
        <v>21.911000000000001</v>
      </c>
      <c r="BA7459">
        <v>19.001999999999999</v>
      </c>
      <c r="BB7459">
        <v>2016</v>
      </c>
    </row>
    <row r="7460" spans="1:54" hidden="1" x14ac:dyDescent="0.2">
      <c r="A7460">
        <v>144</v>
      </c>
      <c r="B7460" t="s">
        <v>383</v>
      </c>
      <c r="C7460" t="s">
        <v>251</v>
      </c>
      <c r="D7460" t="s">
        <v>58</v>
      </c>
      <c r="E7460" t="s">
        <v>250</v>
      </c>
      <c r="F7460" t="s">
        <v>249</v>
      </c>
      <c r="G7460" t="s">
        <v>217</v>
      </c>
      <c r="I7460" t="s">
        <v>248</v>
      </c>
      <c r="J7460" s="3">
        <v>-5.3780000000000001</v>
      </c>
      <c r="K7460" s="3">
        <v>-4.3330000000000002</v>
      </c>
      <c r="L7460" s="3">
        <v>-6.2229999999999999</v>
      </c>
      <c r="M7460" s="3">
        <v>-4.7610000000000001</v>
      </c>
      <c r="N7460" s="3">
        <v>-2.661</v>
      </c>
      <c r="O7460" s="3">
        <v>-3.2909999999999999</v>
      </c>
      <c r="P7460" s="3">
        <v>3.5000000000000003E-2</v>
      </c>
      <c r="Q7460" s="3">
        <v>3.6960000000000002</v>
      </c>
      <c r="R7460" s="3">
        <v>3.6960000000000002</v>
      </c>
      <c r="S7460" s="3">
        <v>3.6360000000000001</v>
      </c>
      <c r="T7460" s="3">
        <v>3.7519999999999998</v>
      </c>
      <c r="U7460" s="3">
        <v>0.311</v>
      </c>
      <c r="V7460" s="3">
        <v>-8.5370000000000008</v>
      </c>
      <c r="W7460" s="3">
        <v>-10.933</v>
      </c>
      <c r="X7460" s="3">
        <v>-8.8059999999999992</v>
      </c>
      <c r="Y7460" s="3">
        <v>-7.0279999999999996</v>
      </c>
      <c r="Z7460" s="3">
        <v>-3.1110000000000002</v>
      </c>
      <c r="AA7460" s="3">
        <v>-1.575</v>
      </c>
      <c r="AB7460" s="3">
        <v>0.83899999999999997</v>
      </c>
      <c r="AC7460" s="3">
        <v>0.75800000000000001</v>
      </c>
      <c r="AD7460" s="3">
        <v>3.2250000000000001</v>
      </c>
      <c r="AE7460" s="3">
        <v>1.4239999999999999</v>
      </c>
      <c r="AF7460" s="3">
        <v>-1.4530000000000001</v>
      </c>
      <c r="AG7460" s="3">
        <v>-1.282</v>
      </c>
      <c r="AH7460" s="3">
        <v>0.35099999999999998</v>
      </c>
      <c r="AI7460" s="3">
        <v>1.83</v>
      </c>
      <c r="AJ7460" s="3">
        <v>2.206</v>
      </c>
      <c r="AK7460" s="3">
        <v>3.355</v>
      </c>
      <c r="AL7460" s="3">
        <v>1.9</v>
      </c>
      <c r="AM7460" s="3">
        <v>-0.71699999999999997</v>
      </c>
      <c r="AN7460" s="3">
        <v>-3.2000000000000001E-2</v>
      </c>
      <c r="AO7460" s="3">
        <v>-0.20699999999999999</v>
      </c>
      <c r="AP7460" s="3">
        <v>-0.98199999999999998</v>
      </c>
      <c r="AQ7460" s="3">
        <v>-1.365</v>
      </c>
      <c r="AR7460" s="3">
        <v>-1.5609999999999999</v>
      </c>
      <c r="AS7460" s="3">
        <v>0.158</v>
      </c>
      <c r="AT7460" s="3">
        <v>1.1990000000000001</v>
      </c>
      <c r="AU7460" s="3">
        <v>1.1859999999999999</v>
      </c>
      <c r="AV7460" s="3">
        <v>1.1359999999999999</v>
      </c>
      <c r="AW7460" s="3">
        <v>0.71299999999999997</v>
      </c>
      <c r="AX7460" s="3">
        <v>0.60699999999999998</v>
      </c>
      <c r="AY7460" s="3">
        <v>0.46600000000000003</v>
      </c>
      <c r="AZ7460" s="3">
        <v>0.38800000000000001</v>
      </c>
      <c r="BA7460">
        <v>0.32400000000000001</v>
      </c>
      <c r="BB7460">
        <v>2016</v>
      </c>
    </row>
    <row r="7461" spans="1:54" hidden="1" x14ac:dyDescent="0.2">
      <c r="A7461">
        <v>144</v>
      </c>
      <c r="B7461" t="s">
        <v>383</v>
      </c>
      <c r="C7461" t="s">
        <v>247</v>
      </c>
      <c r="D7461" t="s">
        <v>58</v>
      </c>
      <c r="E7461" t="s">
        <v>245</v>
      </c>
      <c r="F7461" t="s">
        <v>244</v>
      </c>
      <c r="G7461" t="s">
        <v>225</v>
      </c>
      <c r="H7461" t="s">
        <v>222</v>
      </c>
      <c r="I7461" t="s">
        <v>1769</v>
      </c>
      <c r="J7461" s="3" t="s">
        <v>215</v>
      </c>
      <c r="K7461" s="3" t="s">
        <v>215</v>
      </c>
      <c r="L7461" s="3" t="s">
        <v>215</v>
      </c>
      <c r="M7461" s="3" t="s">
        <v>215</v>
      </c>
      <c r="N7461" s="3" t="s">
        <v>215</v>
      </c>
      <c r="O7461" s="3" t="s">
        <v>215</v>
      </c>
      <c r="P7461" s="3" t="s">
        <v>215</v>
      </c>
      <c r="Q7461" s="3" t="s">
        <v>215</v>
      </c>
      <c r="R7461" s="3" t="s">
        <v>215</v>
      </c>
      <c r="S7461" s="3" t="s">
        <v>215</v>
      </c>
      <c r="T7461" s="3" t="s">
        <v>215</v>
      </c>
      <c r="U7461" s="3" t="s">
        <v>215</v>
      </c>
      <c r="V7461" s="3" t="s">
        <v>215</v>
      </c>
      <c r="W7461" s="3">
        <v>-182.88</v>
      </c>
      <c r="X7461" s="3">
        <v>-192.92400000000001</v>
      </c>
      <c r="Y7461" s="3">
        <v>-181.30699999999999</v>
      </c>
      <c r="Z7461" s="3">
        <v>-109.90300000000001</v>
      </c>
      <c r="AA7461" s="3">
        <v>-91.664000000000001</v>
      </c>
      <c r="AB7461" s="3">
        <v>-53.457999999999998</v>
      </c>
      <c r="AC7461" s="3">
        <v>-60.374000000000002</v>
      </c>
      <c r="AD7461" s="3">
        <v>-33.945</v>
      </c>
      <c r="AE7461" s="3">
        <v>37.347999999999999</v>
      </c>
      <c r="AF7461" s="3">
        <v>-22.728999999999999</v>
      </c>
      <c r="AG7461" s="3">
        <v>-4.5739999999999998</v>
      </c>
      <c r="AH7461" s="3">
        <v>-11.224</v>
      </c>
      <c r="AI7461" s="3">
        <v>28.838999999999999</v>
      </c>
      <c r="AJ7461" s="3">
        <v>26.138999999999999</v>
      </c>
      <c r="AK7461" s="3">
        <v>48.743000000000002</v>
      </c>
      <c r="AL7461" s="3">
        <v>19.887</v>
      </c>
      <c r="AM7461" s="3">
        <v>43.134</v>
      </c>
      <c r="AN7461" s="3">
        <v>17.568000000000001</v>
      </c>
      <c r="AO7461" s="3">
        <v>-5.3550000000000004</v>
      </c>
      <c r="AP7461" s="3">
        <v>-20.228999999999999</v>
      </c>
      <c r="AQ7461" s="3">
        <v>-23.584</v>
      </c>
      <c r="AR7461" s="3">
        <v>-25.922000000000001</v>
      </c>
      <c r="AS7461" s="3">
        <v>-6.8010000000000002</v>
      </c>
      <c r="AT7461" s="3">
        <v>38.767000000000003</v>
      </c>
      <c r="AU7461" s="3">
        <v>42.68</v>
      </c>
      <c r="AV7461" s="3">
        <v>40.213000000000001</v>
      </c>
      <c r="AW7461" s="3">
        <v>24.376999999999999</v>
      </c>
      <c r="AX7461" s="3">
        <v>23.728999999999999</v>
      </c>
      <c r="AY7461" s="3">
        <v>18.361999999999998</v>
      </c>
      <c r="AZ7461" s="3">
        <v>18.116</v>
      </c>
      <c r="BA7461">
        <v>18.183</v>
      </c>
      <c r="BB7461">
        <v>2016</v>
      </c>
    </row>
    <row r="7462" spans="1:54" hidden="1" x14ac:dyDescent="0.2">
      <c r="A7462">
        <v>144</v>
      </c>
      <c r="B7462" t="s">
        <v>383</v>
      </c>
      <c r="C7462" t="s">
        <v>246</v>
      </c>
      <c r="D7462" t="s">
        <v>58</v>
      </c>
      <c r="E7462" t="s">
        <v>245</v>
      </c>
      <c r="F7462" t="s">
        <v>244</v>
      </c>
      <c r="G7462" t="s">
        <v>243</v>
      </c>
      <c r="I7462" t="s">
        <v>362</v>
      </c>
      <c r="J7462" s="3" t="s">
        <v>215</v>
      </c>
      <c r="K7462" s="3" t="s">
        <v>215</v>
      </c>
      <c r="L7462" s="3" t="s">
        <v>215</v>
      </c>
      <c r="M7462" s="3" t="s">
        <v>215</v>
      </c>
      <c r="N7462" s="3" t="s">
        <v>215</v>
      </c>
      <c r="O7462" s="3" t="s">
        <v>215</v>
      </c>
      <c r="P7462" s="3" t="s">
        <v>215</v>
      </c>
      <c r="Q7462" s="3" t="s">
        <v>215</v>
      </c>
      <c r="R7462" s="3" t="s">
        <v>215</v>
      </c>
      <c r="S7462" s="3" t="s">
        <v>215</v>
      </c>
      <c r="T7462" s="3" t="s">
        <v>215</v>
      </c>
      <c r="U7462" s="3" t="s">
        <v>215</v>
      </c>
      <c r="V7462" s="3" t="s">
        <v>215</v>
      </c>
      <c r="W7462" s="3">
        <v>-10.555999999999999</v>
      </c>
      <c r="X7462" s="3">
        <v>-10.621</v>
      </c>
      <c r="Y7462" s="3">
        <v>-9.4640000000000004</v>
      </c>
      <c r="Z7462" s="3">
        <v>-5.5549999999999997</v>
      </c>
      <c r="AA7462" s="3">
        <v>-4.4589999999999996</v>
      </c>
      <c r="AB7462" s="3">
        <v>-2.5030000000000001</v>
      </c>
      <c r="AC7462" s="3">
        <v>-2.706</v>
      </c>
      <c r="AD7462" s="3">
        <v>-1.458</v>
      </c>
      <c r="AE7462" s="3">
        <v>1.5229999999999999</v>
      </c>
      <c r="AF7462" s="3">
        <v>-0.88600000000000001</v>
      </c>
      <c r="AG7462" s="3">
        <v>-0.17100000000000001</v>
      </c>
      <c r="AH7462" s="3">
        <v>-0.40400000000000003</v>
      </c>
      <c r="AI7462" s="3">
        <v>1.0029999999999999</v>
      </c>
      <c r="AJ7462" s="3">
        <v>0.873</v>
      </c>
      <c r="AK7462" s="3">
        <v>1.5509999999999999</v>
      </c>
      <c r="AL7462" s="3">
        <v>0.60199999999999998</v>
      </c>
      <c r="AM7462" s="3">
        <v>1.248</v>
      </c>
      <c r="AN7462" s="3">
        <v>0.49299999999999999</v>
      </c>
      <c r="AO7462" s="3">
        <v>-0.14599999999999999</v>
      </c>
      <c r="AP7462" s="3">
        <v>-0.53900000000000003</v>
      </c>
      <c r="AQ7462" s="3">
        <v>-0.61</v>
      </c>
      <c r="AR7462" s="3">
        <v>-0.64600000000000002</v>
      </c>
      <c r="AS7462" s="3">
        <v>-0.16200000000000001</v>
      </c>
      <c r="AT7462" s="3">
        <v>0.88300000000000001</v>
      </c>
      <c r="AU7462" s="3">
        <v>0.93300000000000005</v>
      </c>
      <c r="AV7462" s="3">
        <v>0.84199999999999997</v>
      </c>
      <c r="AW7462" s="3">
        <v>0.48899999999999999</v>
      </c>
      <c r="AX7462" s="3">
        <v>0.45700000000000002</v>
      </c>
      <c r="AY7462" s="3">
        <v>0.33900000000000002</v>
      </c>
      <c r="AZ7462" s="3">
        <v>0.32200000000000001</v>
      </c>
      <c r="BA7462">
        <v>0.31</v>
      </c>
      <c r="BB7462">
        <v>2016</v>
      </c>
    </row>
    <row r="7463" spans="1:54" hidden="1" x14ac:dyDescent="0.2">
      <c r="A7463">
        <v>144</v>
      </c>
      <c r="B7463" t="s">
        <v>383</v>
      </c>
      <c r="C7463" t="s">
        <v>242</v>
      </c>
      <c r="D7463" t="s">
        <v>58</v>
      </c>
      <c r="E7463" t="s">
        <v>240</v>
      </c>
      <c r="F7463" t="s">
        <v>239</v>
      </c>
      <c r="G7463" t="s">
        <v>225</v>
      </c>
      <c r="H7463" t="s">
        <v>222</v>
      </c>
      <c r="I7463" t="s">
        <v>1769</v>
      </c>
      <c r="J7463" s="3">
        <v>-26.489000000000001</v>
      </c>
      <c r="K7463" s="3">
        <v>-17.042999999999999</v>
      </c>
      <c r="L7463" s="3">
        <v>-23.292000000000002</v>
      </c>
      <c r="M7463" s="3">
        <v>-12.446999999999999</v>
      </c>
      <c r="N7463" s="3">
        <v>8.3369999999999997</v>
      </c>
      <c r="O7463" s="3">
        <v>8.7650000000000006</v>
      </c>
      <c r="P7463" s="3">
        <v>36.369</v>
      </c>
      <c r="Q7463" s="3">
        <v>74.616</v>
      </c>
      <c r="R7463" s="3">
        <v>72.221999999999994</v>
      </c>
      <c r="S7463" s="3">
        <v>74.664000000000001</v>
      </c>
      <c r="T7463" s="3">
        <v>78.736999999999995</v>
      </c>
      <c r="U7463" s="3">
        <v>28.928999999999998</v>
      </c>
      <c r="V7463" s="3">
        <v>-112.788</v>
      </c>
      <c r="W7463" s="3">
        <v>-162.535</v>
      </c>
      <c r="X7463" s="3">
        <v>-119.375</v>
      </c>
      <c r="Y7463" s="3">
        <v>-86.962000000000003</v>
      </c>
      <c r="Z7463" s="3">
        <v>-6.6559999999999997</v>
      </c>
      <c r="AA7463" s="3">
        <v>29.667000000000002</v>
      </c>
      <c r="AB7463" s="3">
        <v>73.367000000000004</v>
      </c>
      <c r="AC7463" s="3">
        <v>73.058999999999997</v>
      </c>
      <c r="AD7463" s="3">
        <v>127.041</v>
      </c>
      <c r="AE7463" s="3">
        <v>77.775000000000006</v>
      </c>
      <c r="AF7463" s="3">
        <v>14.114000000000001</v>
      </c>
      <c r="AG7463" s="3">
        <v>-0.63</v>
      </c>
      <c r="AH7463" s="3">
        <v>36.161000000000001</v>
      </c>
      <c r="AI7463" s="3">
        <v>81.92</v>
      </c>
      <c r="AJ7463" s="3">
        <v>95.07</v>
      </c>
      <c r="AK7463" s="3">
        <v>134.03299999999999</v>
      </c>
      <c r="AL7463" s="3">
        <v>82.992999999999995</v>
      </c>
      <c r="AM7463" s="3">
        <v>-12.215</v>
      </c>
      <c r="AN7463" s="3">
        <v>9.5850000000000009</v>
      </c>
      <c r="AO7463" s="3">
        <v>5.1559999999999997</v>
      </c>
      <c r="AP7463" s="3">
        <v>-30.914999999999999</v>
      </c>
      <c r="AQ7463" s="3">
        <v>-46.029000000000003</v>
      </c>
      <c r="AR7463" s="3">
        <v>-57.22</v>
      </c>
      <c r="AS7463" s="3">
        <v>3.5859999999999999</v>
      </c>
      <c r="AT7463" s="3">
        <v>48.335000000000001</v>
      </c>
      <c r="AU7463" s="3">
        <v>45.378999999999998</v>
      </c>
      <c r="AV7463" s="3">
        <v>44.357999999999997</v>
      </c>
      <c r="AW7463" s="3">
        <v>27.062999999999999</v>
      </c>
      <c r="AX7463" s="3">
        <v>22.765999999999998</v>
      </c>
      <c r="AY7463" s="3">
        <v>16.137</v>
      </c>
      <c r="AZ7463" s="3">
        <v>12.458</v>
      </c>
      <c r="BA7463">
        <v>9.2330000000000005</v>
      </c>
      <c r="BB7463">
        <v>2016</v>
      </c>
    </row>
    <row r="7464" spans="1:54" hidden="1" x14ac:dyDescent="0.2">
      <c r="A7464">
        <v>144</v>
      </c>
      <c r="B7464" t="s">
        <v>383</v>
      </c>
      <c r="C7464" t="s">
        <v>241</v>
      </c>
      <c r="D7464" t="s">
        <v>58</v>
      </c>
      <c r="E7464" t="s">
        <v>240</v>
      </c>
      <c r="F7464" t="s">
        <v>239</v>
      </c>
      <c r="G7464" t="s">
        <v>217</v>
      </c>
      <c r="I7464" t="s">
        <v>238</v>
      </c>
      <c r="J7464" s="3">
        <v>-4.5330000000000004</v>
      </c>
      <c r="K7464" s="3">
        <v>-2.669</v>
      </c>
      <c r="L7464" s="3">
        <v>-3.33</v>
      </c>
      <c r="M7464" s="3">
        <v>-1.5860000000000001</v>
      </c>
      <c r="N7464" s="3">
        <v>0.94499999999999995</v>
      </c>
      <c r="O7464" s="3">
        <v>0.91300000000000003</v>
      </c>
      <c r="P7464" s="3">
        <v>3.4660000000000002</v>
      </c>
      <c r="Q7464" s="3">
        <v>6.5720000000000001</v>
      </c>
      <c r="R7464" s="3">
        <v>5.8179999999999996</v>
      </c>
      <c r="S7464" s="3">
        <v>5.4359999999999999</v>
      </c>
      <c r="T7464" s="3">
        <v>5.1980000000000004</v>
      </c>
      <c r="U7464" s="3">
        <v>1.7809999999999999</v>
      </c>
      <c r="V7464" s="3">
        <v>-6.9320000000000004</v>
      </c>
      <c r="W7464" s="3">
        <v>-9.9459999999999997</v>
      </c>
      <c r="X7464" s="3">
        <v>-6.843</v>
      </c>
      <c r="Y7464" s="3">
        <v>-4.617</v>
      </c>
      <c r="Z7464" s="3">
        <v>-0.34499999999999997</v>
      </c>
      <c r="AA7464" s="3">
        <v>1.4690000000000001</v>
      </c>
      <c r="AB7464" s="3">
        <v>3.4590000000000001</v>
      </c>
      <c r="AC7464" s="3">
        <v>3.2650000000000001</v>
      </c>
      <c r="AD7464" s="3">
        <v>5.3369999999999997</v>
      </c>
      <c r="AE7464" s="3">
        <v>3.1379999999999999</v>
      </c>
      <c r="AF7464" s="3">
        <v>0.54900000000000004</v>
      </c>
      <c r="AG7464" s="3">
        <v>-2.4E-2</v>
      </c>
      <c r="AH7464" s="3">
        <v>1.2889999999999999</v>
      </c>
      <c r="AI7464" s="3">
        <v>2.8180000000000001</v>
      </c>
      <c r="AJ7464" s="3">
        <v>3.0680000000000001</v>
      </c>
      <c r="AK7464" s="3">
        <v>4.0650000000000004</v>
      </c>
      <c r="AL7464" s="3">
        <v>2.4500000000000002</v>
      </c>
      <c r="AM7464" s="3">
        <v>-0.371</v>
      </c>
      <c r="AN7464" s="3">
        <v>0.27200000000000002</v>
      </c>
      <c r="AO7464" s="3">
        <v>0.14099999999999999</v>
      </c>
      <c r="AP7464" s="3">
        <v>-0.83899999999999997</v>
      </c>
      <c r="AQ7464" s="3">
        <v>-1.2210000000000001</v>
      </c>
      <c r="AR7464" s="3">
        <v>-1.4530000000000001</v>
      </c>
      <c r="AS7464" s="3">
        <v>8.5000000000000006E-2</v>
      </c>
      <c r="AT7464" s="3">
        <v>1.097</v>
      </c>
      <c r="AU7464" s="3">
        <v>0.98599999999999999</v>
      </c>
      <c r="AV7464" s="3">
        <v>0.92200000000000004</v>
      </c>
      <c r="AW7464" s="3">
        <v>0.53900000000000003</v>
      </c>
      <c r="AX7464" s="3">
        <v>0.436</v>
      </c>
      <c r="AY7464" s="3">
        <v>0.29699999999999999</v>
      </c>
      <c r="AZ7464" s="3">
        <v>0.221</v>
      </c>
      <c r="BA7464">
        <v>0.157</v>
      </c>
      <c r="BB7464">
        <v>2016</v>
      </c>
    </row>
    <row r="7465" spans="1:54" hidden="1" x14ac:dyDescent="0.2">
      <c r="A7465">
        <v>144</v>
      </c>
      <c r="B7465" t="s">
        <v>383</v>
      </c>
      <c r="C7465" t="s">
        <v>237</v>
      </c>
      <c r="D7465" t="s">
        <v>58</v>
      </c>
      <c r="E7465" t="s">
        <v>235</v>
      </c>
      <c r="F7465" t="s">
        <v>234</v>
      </c>
      <c r="G7465" t="s">
        <v>225</v>
      </c>
      <c r="H7465" t="s">
        <v>222</v>
      </c>
      <c r="I7465" t="s">
        <v>1769</v>
      </c>
      <c r="J7465" s="3" t="s">
        <v>215</v>
      </c>
      <c r="K7465" s="3" t="s">
        <v>215</v>
      </c>
      <c r="L7465" s="3" t="s">
        <v>215</v>
      </c>
      <c r="M7465" s="3" t="s">
        <v>215</v>
      </c>
      <c r="N7465" s="3" t="s">
        <v>215</v>
      </c>
      <c r="O7465" s="3" t="s">
        <v>215</v>
      </c>
      <c r="P7465" s="3" t="s">
        <v>215</v>
      </c>
      <c r="Q7465" s="3" t="s">
        <v>215</v>
      </c>
      <c r="R7465" s="3" t="s">
        <v>215</v>
      </c>
      <c r="S7465" s="3" t="s">
        <v>215</v>
      </c>
      <c r="T7465" s="3" t="s">
        <v>215</v>
      </c>
      <c r="U7465" s="3" t="s">
        <v>215</v>
      </c>
      <c r="V7465" s="3" t="s">
        <v>215</v>
      </c>
      <c r="W7465" s="3">
        <v>515.21100000000001</v>
      </c>
      <c r="X7465" s="3">
        <v>894.30799999999999</v>
      </c>
      <c r="Y7465" s="3">
        <v>847.39400000000001</v>
      </c>
      <c r="Z7465" s="3">
        <v>904.32399999999996</v>
      </c>
      <c r="AA7465" s="3">
        <v>1020.5359999999999</v>
      </c>
      <c r="AB7465" s="3">
        <v>1087.605</v>
      </c>
      <c r="AC7465" s="3">
        <v>984.23699999999997</v>
      </c>
      <c r="AD7465" s="3">
        <v>580.71400000000006</v>
      </c>
      <c r="AE7465" s="3">
        <v>743.04399999999998</v>
      </c>
      <c r="AF7465" s="3">
        <v>746.55700000000002</v>
      </c>
      <c r="AG7465" s="3">
        <v>768.09799999999996</v>
      </c>
      <c r="AH7465" s="3">
        <v>775.93700000000001</v>
      </c>
      <c r="AI7465" s="3">
        <v>742.904</v>
      </c>
      <c r="AJ7465" s="3">
        <v>618.76700000000005</v>
      </c>
      <c r="AK7465" s="3">
        <v>483.37099999999998</v>
      </c>
      <c r="AL7465" s="3">
        <v>426.03399999999999</v>
      </c>
      <c r="AM7465" s="3">
        <v>445.00799999999998</v>
      </c>
      <c r="AN7465" s="3">
        <v>478.28399999999999</v>
      </c>
      <c r="AO7465" s="3">
        <v>435.46499999999997</v>
      </c>
      <c r="AP7465" s="3">
        <v>424.98200000000003</v>
      </c>
      <c r="AQ7465" s="3">
        <v>440.22300000000001</v>
      </c>
      <c r="AR7465" s="3">
        <v>450.02499999999998</v>
      </c>
      <c r="AS7465" s="3">
        <v>467.93099999999998</v>
      </c>
      <c r="AT7465" s="3">
        <v>388.58800000000002</v>
      </c>
      <c r="AU7465" s="3">
        <v>415.00200000000001</v>
      </c>
      <c r="AV7465" s="3">
        <v>359.79300000000001</v>
      </c>
      <c r="AW7465" s="3">
        <v>258.05900000000003</v>
      </c>
      <c r="AX7465" s="3">
        <v>198.46</v>
      </c>
      <c r="AY7465" s="3">
        <v>173.142</v>
      </c>
      <c r="AZ7465" s="3">
        <v>151.23099999999999</v>
      </c>
      <c r="BA7465">
        <v>132.22800000000001</v>
      </c>
      <c r="BB7465">
        <v>2016</v>
      </c>
    </row>
    <row r="7466" spans="1:54" hidden="1" x14ac:dyDescent="0.2">
      <c r="A7466">
        <v>144</v>
      </c>
      <c r="B7466" t="s">
        <v>383</v>
      </c>
      <c r="C7466" t="s">
        <v>236</v>
      </c>
      <c r="D7466" t="s">
        <v>58</v>
      </c>
      <c r="E7466" t="s">
        <v>235</v>
      </c>
      <c r="F7466" t="s">
        <v>234</v>
      </c>
      <c r="G7466" t="s">
        <v>217</v>
      </c>
      <c r="I7466" t="s">
        <v>354</v>
      </c>
      <c r="J7466" s="3" t="s">
        <v>215</v>
      </c>
      <c r="K7466" s="3" t="s">
        <v>215</v>
      </c>
      <c r="L7466" s="3" t="s">
        <v>215</v>
      </c>
      <c r="M7466" s="3" t="s">
        <v>215</v>
      </c>
      <c r="N7466" s="3" t="s">
        <v>215</v>
      </c>
      <c r="O7466" s="3" t="s">
        <v>215</v>
      </c>
      <c r="P7466" s="3" t="s">
        <v>215</v>
      </c>
      <c r="Q7466" s="3" t="s">
        <v>215</v>
      </c>
      <c r="R7466" s="3" t="s">
        <v>215</v>
      </c>
      <c r="S7466" s="3" t="s">
        <v>215</v>
      </c>
      <c r="T7466" s="3" t="s">
        <v>215</v>
      </c>
      <c r="U7466" s="3" t="s">
        <v>215</v>
      </c>
      <c r="V7466" s="3" t="s">
        <v>215</v>
      </c>
      <c r="W7466" s="3">
        <v>31.527999999999999</v>
      </c>
      <c r="X7466" s="3">
        <v>51.265999999999998</v>
      </c>
      <c r="Y7466" s="3">
        <v>44.988999999999997</v>
      </c>
      <c r="Z7466" s="3">
        <v>46.807000000000002</v>
      </c>
      <c r="AA7466" s="3">
        <v>50.54</v>
      </c>
      <c r="AB7466" s="3">
        <v>51.277000000000001</v>
      </c>
      <c r="AC7466" s="3">
        <v>43.981000000000002</v>
      </c>
      <c r="AD7466" s="3">
        <v>24.396000000000001</v>
      </c>
      <c r="AE7466" s="3">
        <v>29.984000000000002</v>
      </c>
      <c r="AF7466" s="3">
        <v>29.05</v>
      </c>
      <c r="AG7466" s="3">
        <v>28.687999999999999</v>
      </c>
      <c r="AH7466" s="3">
        <v>27.661999999999999</v>
      </c>
      <c r="AI7466" s="3">
        <v>25.553000000000001</v>
      </c>
      <c r="AJ7466" s="3">
        <v>19.966000000000001</v>
      </c>
      <c r="AK7466" s="3">
        <v>14.661</v>
      </c>
      <c r="AL7466" s="3">
        <v>12.576000000000001</v>
      </c>
      <c r="AM7466" s="3">
        <v>13.532</v>
      </c>
      <c r="AN7466" s="3">
        <v>13.587999999999999</v>
      </c>
      <c r="AO7466" s="3">
        <v>11.909000000000001</v>
      </c>
      <c r="AP7466" s="3">
        <v>11.532999999999999</v>
      </c>
      <c r="AQ7466" s="3">
        <v>11.677</v>
      </c>
      <c r="AR7466" s="3">
        <v>11.430999999999999</v>
      </c>
      <c r="AS7466" s="3">
        <v>11.141999999999999</v>
      </c>
      <c r="AT7466" s="3">
        <v>8.8219999999999992</v>
      </c>
      <c r="AU7466" s="3">
        <v>9.0139999999999993</v>
      </c>
      <c r="AV7466" s="3">
        <v>7.4779999999999998</v>
      </c>
      <c r="AW7466" s="3">
        <v>5.1440000000000001</v>
      </c>
      <c r="AX7466" s="3">
        <v>3.8039999999999998</v>
      </c>
      <c r="AY7466" s="3">
        <v>3.1880000000000002</v>
      </c>
      <c r="AZ7466" s="3">
        <v>2.68</v>
      </c>
      <c r="BA7466">
        <v>2.2549999999999999</v>
      </c>
      <c r="BB7466">
        <v>2016</v>
      </c>
    </row>
    <row r="7467" spans="1:54" hidden="1" x14ac:dyDescent="0.2">
      <c r="A7467">
        <v>144</v>
      </c>
      <c r="B7467" t="s">
        <v>383</v>
      </c>
      <c r="C7467" t="s">
        <v>233</v>
      </c>
      <c r="D7467" t="s">
        <v>58</v>
      </c>
      <c r="E7467" t="s">
        <v>231</v>
      </c>
      <c r="F7467" t="s">
        <v>230</v>
      </c>
      <c r="G7467" t="s">
        <v>225</v>
      </c>
      <c r="H7467" t="s">
        <v>222</v>
      </c>
      <c r="I7467" t="s">
        <v>1769</v>
      </c>
      <c r="J7467" s="3" t="s">
        <v>215</v>
      </c>
      <c r="K7467" s="3" t="s">
        <v>215</v>
      </c>
      <c r="L7467" s="3" t="s">
        <v>215</v>
      </c>
      <c r="M7467" s="3" t="s">
        <v>215</v>
      </c>
      <c r="N7467" s="3" t="s">
        <v>215</v>
      </c>
      <c r="O7467" s="3" t="s">
        <v>215</v>
      </c>
      <c r="P7467" s="3" t="s">
        <v>215</v>
      </c>
      <c r="Q7467" s="3" t="s">
        <v>215</v>
      </c>
      <c r="R7467" s="3" t="s">
        <v>215</v>
      </c>
      <c r="S7467" s="3" t="s">
        <v>215</v>
      </c>
      <c r="T7467" s="3" t="s">
        <v>215</v>
      </c>
      <c r="U7467" s="3" t="s">
        <v>215</v>
      </c>
      <c r="V7467" s="3" t="s">
        <v>215</v>
      </c>
      <c r="W7467" s="3">
        <v>1083.9570000000001</v>
      </c>
      <c r="X7467" s="3">
        <v>1198.623</v>
      </c>
      <c r="Y7467" s="3">
        <v>1296.5899999999999</v>
      </c>
      <c r="Z7467" s="3">
        <v>1337.2470000000001</v>
      </c>
      <c r="AA7467" s="3">
        <v>1373.875</v>
      </c>
      <c r="AB7467" s="3">
        <v>1395.5139999999999</v>
      </c>
      <c r="AC7467" s="3">
        <v>1353.7329999999999</v>
      </c>
      <c r="AD7467" s="3">
        <v>1203.825</v>
      </c>
      <c r="AE7467" s="3">
        <v>1281.962</v>
      </c>
      <c r="AF7467" s="3">
        <v>1279.923</v>
      </c>
      <c r="AG7467" s="3">
        <v>1310.403</v>
      </c>
      <c r="AH7467" s="3">
        <v>1342.588</v>
      </c>
      <c r="AI7467" s="3">
        <v>1401.0509999999999</v>
      </c>
      <c r="AJ7467" s="3">
        <v>1336.981</v>
      </c>
      <c r="AK7467" s="3">
        <v>1259.5239999999999</v>
      </c>
      <c r="AL7467" s="3">
        <v>1245.2380000000001</v>
      </c>
      <c r="AM7467" s="3">
        <v>1325.635</v>
      </c>
      <c r="AN7467" s="3">
        <v>1360.3050000000001</v>
      </c>
      <c r="AO7467" s="3">
        <v>1384.883</v>
      </c>
      <c r="AP7467" s="3">
        <v>1405.473</v>
      </c>
      <c r="AQ7467" s="3">
        <v>1537.078</v>
      </c>
      <c r="AR7467" s="3">
        <v>1792.8320000000001</v>
      </c>
      <c r="AS7467" s="3">
        <v>1855.3</v>
      </c>
      <c r="AT7467" s="3">
        <v>1858.672</v>
      </c>
      <c r="AU7467" s="3">
        <v>1885.086</v>
      </c>
      <c r="AV7467" s="3">
        <v>1829.877</v>
      </c>
      <c r="AW7467" s="3">
        <v>1728.143</v>
      </c>
      <c r="AX7467" s="3">
        <v>1668.5440000000001</v>
      </c>
      <c r="AY7467" s="3">
        <v>1663.1010000000001</v>
      </c>
      <c r="AZ7467" s="3">
        <v>1653.8009999999999</v>
      </c>
      <c r="BA7467">
        <v>1633.711</v>
      </c>
      <c r="BB7467">
        <v>2016</v>
      </c>
    </row>
    <row r="7468" spans="1:54" hidden="1" x14ac:dyDescent="0.2">
      <c r="A7468">
        <v>144</v>
      </c>
      <c r="B7468" t="s">
        <v>383</v>
      </c>
      <c r="C7468" t="s">
        <v>232</v>
      </c>
      <c r="D7468" t="s">
        <v>58</v>
      </c>
      <c r="E7468" t="s">
        <v>231</v>
      </c>
      <c r="F7468" t="s">
        <v>230</v>
      </c>
      <c r="G7468" t="s">
        <v>217</v>
      </c>
      <c r="I7468" t="s">
        <v>229</v>
      </c>
      <c r="J7468" s="3" t="s">
        <v>215</v>
      </c>
      <c r="K7468" s="3" t="s">
        <v>215</v>
      </c>
      <c r="L7468" s="3" t="s">
        <v>215</v>
      </c>
      <c r="M7468" s="3" t="s">
        <v>215</v>
      </c>
      <c r="N7468" s="3" t="s">
        <v>215</v>
      </c>
      <c r="O7468" s="3" t="s">
        <v>215</v>
      </c>
      <c r="P7468" s="3" t="s">
        <v>215</v>
      </c>
      <c r="Q7468" s="3" t="s">
        <v>215</v>
      </c>
      <c r="R7468" s="3" t="s">
        <v>215</v>
      </c>
      <c r="S7468" s="3" t="s">
        <v>215</v>
      </c>
      <c r="T7468" s="3" t="s">
        <v>215</v>
      </c>
      <c r="U7468" s="3" t="s">
        <v>215</v>
      </c>
      <c r="V7468" s="3" t="s">
        <v>215</v>
      </c>
      <c r="W7468" s="3">
        <v>66.331999999999994</v>
      </c>
      <c r="X7468" s="3">
        <v>68.710999999999999</v>
      </c>
      <c r="Y7468" s="3">
        <v>68.837000000000003</v>
      </c>
      <c r="Z7468" s="3">
        <v>69.215000000000003</v>
      </c>
      <c r="AA7468" s="3">
        <v>68.039000000000001</v>
      </c>
      <c r="AB7468" s="3">
        <v>65.793999999999997</v>
      </c>
      <c r="AC7468" s="3">
        <v>60.491999999999997</v>
      </c>
      <c r="AD7468" s="3">
        <v>50.573</v>
      </c>
      <c r="AE7468" s="3">
        <v>51.731000000000002</v>
      </c>
      <c r="AF7468" s="3">
        <v>49.805</v>
      </c>
      <c r="AG7468" s="3">
        <v>48.942</v>
      </c>
      <c r="AH7468" s="3">
        <v>47.862000000000002</v>
      </c>
      <c r="AI7468" s="3">
        <v>48.19</v>
      </c>
      <c r="AJ7468" s="3">
        <v>43.140999999999998</v>
      </c>
      <c r="AK7468" s="3">
        <v>38.201999999999998</v>
      </c>
      <c r="AL7468" s="3">
        <v>36.759</v>
      </c>
      <c r="AM7468" s="3">
        <v>40.311</v>
      </c>
      <c r="AN7468" s="3">
        <v>38.645000000000003</v>
      </c>
      <c r="AO7468" s="3">
        <v>37.874000000000002</v>
      </c>
      <c r="AP7468" s="3">
        <v>38.142000000000003</v>
      </c>
      <c r="AQ7468" s="3">
        <v>40.771999999999998</v>
      </c>
      <c r="AR7468" s="3">
        <v>45.54</v>
      </c>
      <c r="AS7468" s="3">
        <v>44.174999999999997</v>
      </c>
      <c r="AT7468" s="3">
        <v>42.195999999999998</v>
      </c>
      <c r="AU7468" s="3">
        <v>40.942999999999998</v>
      </c>
      <c r="AV7468" s="3">
        <v>38.03</v>
      </c>
      <c r="AW7468" s="3">
        <v>34.445999999999998</v>
      </c>
      <c r="AX7468" s="3">
        <v>31.978999999999999</v>
      </c>
      <c r="AY7468" s="3">
        <v>30.623999999999999</v>
      </c>
      <c r="AZ7468" s="3">
        <v>29.308</v>
      </c>
      <c r="BA7468">
        <v>27.861999999999998</v>
      </c>
      <c r="BB7468">
        <v>2016</v>
      </c>
    </row>
    <row r="7469" spans="1:54" hidden="1" x14ac:dyDescent="0.2">
      <c r="A7469">
        <v>144</v>
      </c>
      <c r="B7469" t="s">
        <v>383</v>
      </c>
      <c r="C7469" t="s">
        <v>228</v>
      </c>
      <c r="D7469" t="s">
        <v>58</v>
      </c>
      <c r="E7469" t="s">
        <v>227</v>
      </c>
      <c r="F7469" t="s">
        <v>226</v>
      </c>
      <c r="G7469" t="s">
        <v>225</v>
      </c>
      <c r="H7469" t="s">
        <v>222</v>
      </c>
      <c r="I7469" t="s">
        <v>1769</v>
      </c>
      <c r="J7469" s="3">
        <v>584.41300000000001</v>
      </c>
      <c r="K7469" s="3">
        <v>638.63400000000001</v>
      </c>
      <c r="L7469" s="3">
        <v>699.524</v>
      </c>
      <c r="M7469" s="3">
        <v>784.82500000000005</v>
      </c>
      <c r="N7469" s="3">
        <v>881.97400000000005</v>
      </c>
      <c r="O7469" s="3">
        <v>959.71699999999998</v>
      </c>
      <c r="P7469" s="3">
        <v>1049.2860000000001</v>
      </c>
      <c r="Q7469" s="3">
        <v>1135.4090000000001</v>
      </c>
      <c r="R7469" s="3">
        <v>1241.4010000000001</v>
      </c>
      <c r="S7469" s="3">
        <v>1373.5350000000001</v>
      </c>
      <c r="T7469" s="3">
        <v>1514.857</v>
      </c>
      <c r="U7469" s="3">
        <v>1624.4580000000001</v>
      </c>
      <c r="V7469" s="3">
        <v>1627.077</v>
      </c>
      <c r="W7469" s="3">
        <v>1634.1310000000001</v>
      </c>
      <c r="X7469" s="3">
        <v>1744.433</v>
      </c>
      <c r="Y7469" s="3">
        <v>1883.5619999999999</v>
      </c>
      <c r="Z7469" s="3">
        <v>1932.0250000000001</v>
      </c>
      <c r="AA7469" s="3">
        <v>2019.261</v>
      </c>
      <c r="AB7469" s="3">
        <v>2121.0369999999998</v>
      </c>
      <c r="AC7469" s="3">
        <v>2237.8539999999998</v>
      </c>
      <c r="AD7469" s="3">
        <v>2380.3580000000002</v>
      </c>
      <c r="AE7469" s="3">
        <v>2478.13</v>
      </c>
      <c r="AF7469" s="3">
        <v>2569.8760000000002</v>
      </c>
      <c r="AG7469" s="3">
        <v>2677.4459999999999</v>
      </c>
      <c r="AH7469" s="3">
        <v>2805.1149999999998</v>
      </c>
      <c r="AI7469" s="3">
        <v>2907.3519999999999</v>
      </c>
      <c r="AJ7469" s="3">
        <v>3099.0810000000001</v>
      </c>
      <c r="AK7469" s="3">
        <v>3297.0529999999999</v>
      </c>
      <c r="AL7469" s="3">
        <v>3387.5990000000002</v>
      </c>
      <c r="AM7469" s="3">
        <v>3288.509</v>
      </c>
      <c r="AN7469" s="3">
        <v>3519.9940000000001</v>
      </c>
      <c r="AO7469" s="3">
        <v>3656.5770000000002</v>
      </c>
      <c r="AP7469" s="3">
        <v>3684.8</v>
      </c>
      <c r="AQ7469" s="3">
        <v>3769.9090000000001</v>
      </c>
      <c r="AR7469" s="3">
        <v>3936.84</v>
      </c>
      <c r="AS7469" s="3">
        <v>4199.8599999999997</v>
      </c>
      <c r="AT7469" s="3">
        <v>4404.8019999999997</v>
      </c>
      <c r="AU7469" s="3">
        <v>4604.2049999999999</v>
      </c>
      <c r="AV7469" s="3">
        <v>4811.652</v>
      </c>
      <c r="AW7469" s="3">
        <v>5017.0060000000003</v>
      </c>
      <c r="AX7469" s="3">
        <v>5217.57</v>
      </c>
      <c r="AY7469" s="3">
        <v>5430.6840000000002</v>
      </c>
      <c r="AZ7469" s="3">
        <v>5642.8720000000003</v>
      </c>
      <c r="BA7469">
        <v>5863.5780000000004</v>
      </c>
      <c r="BB7469">
        <v>2016</v>
      </c>
    </row>
    <row r="7470" spans="1:54" hidden="1" x14ac:dyDescent="0.2">
      <c r="A7470">
        <v>144</v>
      </c>
      <c r="B7470" t="s">
        <v>383</v>
      </c>
      <c r="C7470" t="s">
        <v>224</v>
      </c>
      <c r="D7470" t="s">
        <v>58</v>
      </c>
      <c r="E7470" t="s">
        <v>219</v>
      </c>
      <c r="F7470" t="s">
        <v>218</v>
      </c>
      <c r="G7470" t="s">
        <v>223</v>
      </c>
      <c r="H7470" t="s">
        <v>222</v>
      </c>
      <c r="I7470" t="s">
        <v>1770</v>
      </c>
      <c r="J7470" s="3">
        <v>-4.3310000000000004</v>
      </c>
      <c r="K7470" s="3">
        <v>-2.778</v>
      </c>
      <c r="L7470" s="3">
        <v>-3.4220000000000002</v>
      </c>
      <c r="M7470" s="3">
        <v>-0.74299999999999999</v>
      </c>
      <c r="N7470" s="3">
        <v>0.72499999999999998</v>
      </c>
      <c r="O7470" s="3">
        <v>-1.1619999999999999</v>
      </c>
      <c r="P7470" s="3">
        <v>0.92700000000000005</v>
      </c>
      <c r="Q7470" s="3">
        <v>0.28399999999999997</v>
      </c>
      <c r="R7470" s="3">
        <v>-0.49</v>
      </c>
      <c r="S7470" s="3">
        <v>-3.1019999999999999</v>
      </c>
      <c r="T7470" s="3">
        <v>-6.2679999999999998</v>
      </c>
      <c r="U7470" s="3">
        <v>-4.6959999999999997</v>
      </c>
      <c r="V7470" s="3">
        <v>-7.383</v>
      </c>
      <c r="W7470" s="3">
        <v>-2.6080000000000001</v>
      </c>
      <c r="X7470" s="3">
        <v>2.359</v>
      </c>
      <c r="Y7470" s="3">
        <v>8.4250000000000007</v>
      </c>
      <c r="Z7470" s="3">
        <v>9.6329999999999991</v>
      </c>
      <c r="AA7470" s="3">
        <v>10.334</v>
      </c>
      <c r="AB7470" s="3">
        <v>9.7110000000000003</v>
      </c>
      <c r="AC7470" s="3">
        <v>10.663</v>
      </c>
      <c r="AD7470" s="3">
        <v>10.292</v>
      </c>
      <c r="AE7470" s="3">
        <v>11.375999999999999</v>
      </c>
      <c r="AF7470" s="3">
        <v>11.831</v>
      </c>
      <c r="AG7470" s="3">
        <v>19.501999999999999</v>
      </c>
      <c r="AH7470" s="3">
        <v>22.914999999999999</v>
      </c>
      <c r="AI7470" s="3">
        <v>23.538</v>
      </c>
      <c r="AJ7470" s="3">
        <v>34.439</v>
      </c>
      <c r="AK7470" s="3">
        <v>39.889000000000003</v>
      </c>
      <c r="AL7470" s="3">
        <v>40.311999999999998</v>
      </c>
      <c r="AM7470" s="3">
        <v>25.934999999999999</v>
      </c>
      <c r="AN7470" s="3">
        <v>29.122</v>
      </c>
      <c r="AO7470" s="3">
        <v>31.37</v>
      </c>
      <c r="AP7470" s="3">
        <v>30.376000000000001</v>
      </c>
      <c r="AQ7470" s="3">
        <v>30.289000000000001</v>
      </c>
      <c r="AR7470" s="3">
        <v>26.105</v>
      </c>
      <c r="AS7470" s="3">
        <v>22.561</v>
      </c>
      <c r="AT7470" s="3">
        <v>21.852</v>
      </c>
      <c r="AU7470" s="3">
        <v>17.007999999999999</v>
      </c>
      <c r="AV7470" s="3">
        <v>18.52</v>
      </c>
      <c r="AW7470" s="3">
        <v>19.184000000000001</v>
      </c>
      <c r="AX7470" s="3">
        <v>20.024000000000001</v>
      </c>
      <c r="AY7470" s="3">
        <v>20.672999999999998</v>
      </c>
      <c r="AZ7470" s="3">
        <v>21.516999999999999</v>
      </c>
      <c r="BA7470">
        <v>22.349</v>
      </c>
      <c r="BB7470">
        <v>2017</v>
      </c>
    </row>
    <row r="7471" spans="1:54" hidden="1" x14ac:dyDescent="0.2">
      <c r="A7471">
        <v>144</v>
      </c>
      <c r="B7471" t="s">
        <v>383</v>
      </c>
      <c r="C7471" t="s">
        <v>220</v>
      </c>
      <c r="D7471" t="s">
        <v>58</v>
      </c>
      <c r="E7471" t="s">
        <v>219</v>
      </c>
      <c r="F7471" t="s">
        <v>218</v>
      </c>
      <c r="G7471" t="s">
        <v>217</v>
      </c>
      <c r="I7471" t="s">
        <v>216</v>
      </c>
      <c r="J7471" s="3">
        <v>-3.1349999999999998</v>
      </c>
      <c r="K7471" s="3">
        <v>-2.202</v>
      </c>
      <c r="L7471" s="3">
        <v>-3.0739999999999998</v>
      </c>
      <c r="M7471" s="3">
        <v>-0.72599999999999998</v>
      </c>
      <c r="N7471" s="3">
        <v>0.68</v>
      </c>
      <c r="O7471" s="3">
        <v>-1.042</v>
      </c>
      <c r="P7471" s="3">
        <v>0.629</v>
      </c>
      <c r="Q7471" s="3">
        <v>0.159</v>
      </c>
      <c r="R7471" s="3">
        <v>-0.24199999999999999</v>
      </c>
      <c r="S7471" s="3">
        <v>-1.456</v>
      </c>
      <c r="T7471" s="3">
        <v>-2.4489999999999998</v>
      </c>
      <c r="U7471" s="3">
        <v>-1.748</v>
      </c>
      <c r="V7471" s="3">
        <v>-2.6429999999999998</v>
      </c>
      <c r="W7471" s="3">
        <v>-1.242</v>
      </c>
      <c r="X7471" s="3">
        <v>1.0429999999999999</v>
      </c>
      <c r="Y7471" s="3">
        <v>3.1909999999999998</v>
      </c>
      <c r="Z7471" s="3">
        <v>3.3439999999999999</v>
      </c>
      <c r="AA7471" s="3">
        <v>3.907</v>
      </c>
      <c r="AB7471" s="3">
        <v>3.64</v>
      </c>
      <c r="AC7471" s="3">
        <v>3.9369999999999998</v>
      </c>
      <c r="AD7471" s="3">
        <v>3.9620000000000002</v>
      </c>
      <c r="AE7471" s="3">
        <v>4.7409999999999997</v>
      </c>
      <c r="AF7471" s="3">
        <v>4.4829999999999997</v>
      </c>
      <c r="AG7471" s="3">
        <v>5.89</v>
      </c>
      <c r="AH7471" s="3">
        <v>6.0030000000000001</v>
      </c>
      <c r="AI7471" s="3">
        <v>6.05</v>
      </c>
      <c r="AJ7471" s="3">
        <v>8.1989999999999998</v>
      </c>
      <c r="AK7471" s="3">
        <v>8.1769999999999996</v>
      </c>
      <c r="AL7471" s="3">
        <v>7.843</v>
      </c>
      <c r="AM7471" s="3">
        <v>6.0359999999999996</v>
      </c>
      <c r="AN7471" s="3">
        <v>5.9630000000000001</v>
      </c>
      <c r="AO7471" s="3">
        <v>5.5709999999999997</v>
      </c>
      <c r="AP7471" s="3">
        <v>5.585</v>
      </c>
      <c r="AQ7471" s="3">
        <v>5.234</v>
      </c>
      <c r="AR7471" s="3">
        <v>4.5490000000000004</v>
      </c>
      <c r="AS7471" s="3">
        <v>4.5309999999999997</v>
      </c>
      <c r="AT7471" s="3">
        <v>4.2480000000000002</v>
      </c>
      <c r="AU7471" s="3">
        <v>3.1579999999999999</v>
      </c>
      <c r="AV7471" s="3">
        <v>3.0830000000000002</v>
      </c>
      <c r="AW7471" s="3">
        <v>3.0510000000000002</v>
      </c>
      <c r="AX7471" s="3">
        <v>3.0630000000000002</v>
      </c>
      <c r="AY7471" s="3">
        <v>3.0350000000000001</v>
      </c>
      <c r="AZ7471" s="3">
        <v>3.0169999999999999</v>
      </c>
      <c r="BA7471">
        <v>3</v>
      </c>
      <c r="BB7471">
        <v>2017</v>
      </c>
    </row>
    <row r="7472" spans="1:54" x14ac:dyDescent="0.2">
      <c r="A7472">
        <v>146</v>
      </c>
      <c r="B7472" t="s">
        <v>382</v>
      </c>
      <c r="C7472" t="s">
        <v>352</v>
      </c>
      <c r="D7472" t="s">
        <v>62</v>
      </c>
      <c r="E7472" t="s">
        <v>349</v>
      </c>
      <c r="F7472" t="s">
        <v>351</v>
      </c>
      <c r="G7472" t="s">
        <v>225</v>
      </c>
      <c r="H7472" t="s">
        <v>222</v>
      </c>
      <c r="I7472" t="s">
        <v>1771</v>
      </c>
      <c r="J7472" s="3">
        <v>361.50400000000002</v>
      </c>
      <c r="K7472" s="3">
        <v>367.29500000000002</v>
      </c>
      <c r="L7472" s="3">
        <v>362.51400000000001</v>
      </c>
      <c r="M7472" s="3">
        <v>364.69900000000001</v>
      </c>
      <c r="N7472" s="3">
        <v>376.00099999999998</v>
      </c>
      <c r="O7472" s="3">
        <v>389.72500000000002</v>
      </c>
      <c r="P7472" s="3">
        <v>396.964</v>
      </c>
      <c r="Q7472" s="3">
        <v>403.245</v>
      </c>
      <c r="R7472" s="3">
        <v>416.59699999999998</v>
      </c>
      <c r="S7472" s="3">
        <v>434.89499999999998</v>
      </c>
      <c r="T7472" s="3">
        <v>450.40300000000002</v>
      </c>
      <c r="U7472" s="3">
        <v>446.72899999999998</v>
      </c>
      <c r="V7472" s="3">
        <v>445.98099999999999</v>
      </c>
      <c r="W7472" s="3">
        <v>445.42700000000002</v>
      </c>
      <c r="X7472" s="3">
        <v>451.32400000000001</v>
      </c>
      <c r="Y7472" s="3">
        <v>453.75799999999998</v>
      </c>
      <c r="Z7472" s="3">
        <v>456.33</v>
      </c>
      <c r="AA7472" s="3">
        <v>466.83800000000002</v>
      </c>
      <c r="AB7472" s="3">
        <v>480.52300000000002</v>
      </c>
      <c r="AC7472" s="3">
        <v>488.71800000000002</v>
      </c>
      <c r="AD7472" s="3">
        <v>508.483</v>
      </c>
      <c r="AE7472" s="3">
        <v>514.99199999999996</v>
      </c>
      <c r="AF7472" s="3">
        <v>515.94500000000005</v>
      </c>
      <c r="AG7472" s="3">
        <v>516.26599999999996</v>
      </c>
      <c r="AH7472" s="3">
        <v>529.87300000000005</v>
      </c>
      <c r="AI7472" s="3">
        <v>546.66099999999994</v>
      </c>
      <c r="AJ7472" s="3">
        <v>568.87400000000002</v>
      </c>
      <c r="AK7472" s="3">
        <v>592.14099999999996</v>
      </c>
      <c r="AL7472" s="3">
        <v>604.601</v>
      </c>
      <c r="AM7472" s="3">
        <v>591.25199999999995</v>
      </c>
      <c r="AN7472" s="3">
        <v>608.24900000000002</v>
      </c>
      <c r="AO7472" s="3">
        <v>619.40700000000004</v>
      </c>
      <c r="AP7472" s="3">
        <v>625.53599999999994</v>
      </c>
      <c r="AQ7472" s="3">
        <v>637.39099999999996</v>
      </c>
      <c r="AR7472" s="3">
        <v>653.00800000000004</v>
      </c>
      <c r="AS7472" s="3">
        <v>660.61800000000005</v>
      </c>
      <c r="AT7472" s="3">
        <v>669.78800000000001</v>
      </c>
      <c r="AU7472" s="3">
        <v>676.94200000000001</v>
      </c>
      <c r="AV7472" s="3">
        <v>692.84400000000005</v>
      </c>
      <c r="AW7472" s="3">
        <v>706.78300000000002</v>
      </c>
      <c r="AX7472" s="3">
        <v>720.03499999999997</v>
      </c>
      <c r="AY7472" s="3">
        <v>731.91600000000005</v>
      </c>
      <c r="AZ7472" s="3">
        <v>743.99300000000005</v>
      </c>
      <c r="BA7472">
        <v>756.26800000000003</v>
      </c>
      <c r="BB7472">
        <v>2017</v>
      </c>
    </row>
    <row r="7473" spans="1:54" hidden="1" x14ac:dyDescent="0.2">
      <c r="A7473">
        <v>146</v>
      </c>
      <c r="B7473" t="s">
        <v>382</v>
      </c>
      <c r="C7473" t="s">
        <v>350</v>
      </c>
      <c r="D7473" t="s">
        <v>62</v>
      </c>
      <c r="E7473" t="s">
        <v>349</v>
      </c>
      <c r="F7473" t="s">
        <v>348</v>
      </c>
      <c r="G7473" t="s">
        <v>275</v>
      </c>
      <c r="I7473" t="s">
        <v>347</v>
      </c>
      <c r="J7473" s="3">
        <v>5.1100000000000003</v>
      </c>
      <c r="K7473" s="3">
        <v>1.6020000000000001</v>
      </c>
      <c r="L7473" s="3">
        <v>-1.302</v>
      </c>
      <c r="M7473" s="3">
        <v>0.60299999999999998</v>
      </c>
      <c r="N7473" s="3">
        <v>3.0990000000000002</v>
      </c>
      <c r="O7473" s="3">
        <v>3.65</v>
      </c>
      <c r="P7473" s="3">
        <v>1.8580000000000001</v>
      </c>
      <c r="Q7473" s="3">
        <v>1.5820000000000001</v>
      </c>
      <c r="R7473" s="3">
        <v>3.3109999999999999</v>
      </c>
      <c r="S7473" s="3">
        <v>4.3920000000000003</v>
      </c>
      <c r="T7473" s="3">
        <v>3.5659999999999998</v>
      </c>
      <c r="U7473" s="3">
        <v>-0.81599999999999995</v>
      </c>
      <c r="V7473" s="3">
        <v>-0.16800000000000001</v>
      </c>
      <c r="W7473" s="3">
        <v>-0.124</v>
      </c>
      <c r="X7473" s="3">
        <v>1.3240000000000001</v>
      </c>
      <c r="Y7473" s="3">
        <v>0.53900000000000003</v>
      </c>
      <c r="Z7473" s="3">
        <v>0.56699999999999995</v>
      </c>
      <c r="AA7473" s="3">
        <v>2.3029999999999999</v>
      </c>
      <c r="AB7473" s="3">
        <v>2.931</v>
      </c>
      <c r="AC7473" s="3">
        <v>1.7050000000000001</v>
      </c>
      <c r="AD7473" s="3">
        <v>4.0439999999999996</v>
      </c>
      <c r="AE7473" s="3">
        <v>1.28</v>
      </c>
      <c r="AF7473" s="3">
        <v>0.185</v>
      </c>
      <c r="AG7473" s="3">
        <v>6.2E-2</v>
      </c>
      <c r="AH7473" s="3">
        <v>2.6360000000000001</v>
      </c>
      <c r="AI7473" s="3">
        <v>3.1680000000000001</v>
      </c>
      <c r="AJ7473" s="3">
        <v>4.0629999999999997</v>
      </c>
      <c r="AK7473" s="3">
        <v>4.09</v>
      </c>
      <c r="AL7473" s="3">
        <v>2.1040000000000001</v>
      </c>
      <c r="AM7473" s="3">
        <v>-2.2080000000000002</v>
      </c>
      <c r="AN7473" s="3">
        <v>2.875</v>
      </c>
      <c r="AO7473" s="3">
        <v>1.835</v>
      </c>
      <c r="AP7473" s="3">
        <v>0.99</v>
      </c>
      <c r="AQ7473" s="3">
        <v>1.895</v>
      </c>
      <c r="AR7473" s="3">
        <v>2.4500000000000002</v>
      </c>
      <c r="AS7473" s="3">
        <v>1.165</v>
      </c>
      <c r="AT7473" s="3">
        <v>1.3879999999999999</v>
      </c>
      <c r="AU7473" s="3">
        <v>1.0680000000000001</v>
      </c>
      <c r="AV7473" s="3">
        <v>2.3490000000000002</v>
      </c>
      <c r="AW7473" s="3">
        <v>2.012</v>
      </c>
      <c r="AX7473" s="3">
        <v>1.875</v>
      </c>
      <c r="AY7473" s="3">
        <v>1.65</v>
      </c>
      <c r="AZ7473" s="3">
        <v>1.65</v>
      </c>
      <c r="BA7473">
        <v>1.65</v>
      </c>
      <c r="BB7473">
        <v>2017</v>
      </c>
    </row>
    <row r="7474" spans="1:54" hidden="1" x14ac:dyDescent="0.2">
      <c r="A7474">
        <v>146</v>
      </c>
      <c r="B7474" t="s">
        <v>382</v>
      </c>
      <c r="C7474" t="s">
        <v>346</v>
      </c>
      <c r="D7474" t="s">
        <v>62</v>
      </c>
      <c r="E7474" t="s">
        <v>342</v>
      </c>
      <c r="F7474" t="s">
        <v>345</v>
      </c>
      <c r="G7474" t="s">
        <v>225</v>
      </c>
      <c r="H7474" t="s">
        <v>222</v>
      </c>
      <c r="I7474" t="s">
        <v>1771</v>
      </c>
      <c r="J7474" s="3">
        <v>199.33199999999999</v>
      </c>
      <c r="K7474" s="3">
        <v>213.916</v>
      </c>
      <c r="L7474" s="3">
        <v>226.53700000000001</v>
      </c>
      <c r="M7474" s="3">
        <v>233.58799999999999</v>
      </c>
      <c r="N7474" s="3">
        <v>249.69900000000001</v>
      </c>
      <c r="O7474" s="3">
        <v>264.82600000000002</v>
      </c>
      <c r="P7474" s="3">
        <v>277.84100000000001</v>
      </c>
      <c r="Q7474" s="3">
        <v>288.37299999999999</v>
      </c>
      <c r="R7474" s="3">
        <v>306.36399999999998</v>
      </c>
      <c r="S7474" s="3">
        <v>330.80399999999997</v>
      </c>
      <c r="T7474" s="3">
        <v>358.42700000000002</v>
      </c>
      <c r="U7474" s="3">
        <v>374.55500000000001</v>
      </c>
      <c r="V7474" s="3">
        <v>381.89699999999999</v>
      </c>
      <c r="W7474" s="3">
        <v>390.35399999999998</v>
      </c>
      <c r="X7474" s="3">
        <v>400.29</v>
      </c>
      <c r="Y7474" s="3">
        <v>405.30900000000003</v>
      </c>
      <c r="Z7474" s="3">
        <v>408.125</v>
      </c>
      <c r="AA7474" s="3">
        <v>415.89</v>
      </c>
      <c r="AB7474" s="3">
        <v>427.44900000000001</v>
      </c>
      <c r="AC7474" s="3">
        <v>435.185</v>
      </c>
      <c r="AD7474" s="3">
        <v>459.73399999999998</v>
      </c>
      <c r="AE7474" s="3">
        <v>470.32499999999999</v>
      </c>
      <c r="AF7474" s="3">
        <v>469.97899999999998</v>
      </c>
      <c r="AG7474" s="3">
        <v>475.596</v>
      </c>
      <c r="AH7474" s="3">
        <v>489.57799999999997</v>
      </c>
      <c r="AI7474" s="3">
        <v>508.93900000000002</v>
      </c>
      <c r="AJ7474" s="3">
        <v>540.51800000000003</v>
      </c>
      <c r="AK7474" s="3">
        <v>576.41399999999999</v>
      </c>
      <c r="AL7474" s="3">
        <v>599.77700000000004</v>
      </c>
      <c r="AM7474" s="3">
        <v>589.43700000000001</v>
      </c>
      <c r="AN7474" s="3">
        <v>608.24900000000002</v>
      </c>
      <c r="AO7474" s="3">
        <v>621.30399999999997</v>
      </c>
      <c r="AP7474" s="3">
        <v>626.24400000000003</v>
      </c>
      <c r="AQ7474" s="3">
        <v>638.32500000000005</v>
      </c>
      <c r="AR7474" s="3">
        <v>649.79200000000003</v>
      </c>
      <c r="AS7474" s="3">
        <v>653.654</v>
      </c>
      <c r="AT7474" s="3">
        <v>658.98</v>
      </c>
      <c r="AU7474" s="3">
        <v>668.18799999999999</v>
      </c>
      <c r="AV7474" s="3">
        <v>689.35400000000004</v>
      </c>
      <c r="AW7474" s="3">
        <v>710.07</v>
      </c>
      <c r="AX7474" s="3">
        <v>730.48599999999999</v>
      </c>
      <c r="AY7474" s="3">
        <v>749.995</v>
      </c>
      <c r="AZ7474" s="3">
        <v>770.04300000000001</v>
      </c>
      <c r="BA7474">
        <v>790.54700000000003</v>
      </c>
      <c r="BB7474">
        <v>2017</v>
      </c>
    </row>
    <row r="7475" spans="1:54" hidden="1" x14ac:dyDescent="0.2">
      <c r="A7475">
        <v>146</v>
      </c>
      <c r="B7475" t="s">
        <v>382</v>
      </c>
      <c r="C7475" t="s">
        <v>344</v>
      </c>
      <c r="D7475" t="s">
        <v>62</v>
      </c>
      <c r="E7475" t="s">
        <v>342</v>
      </c>
      <c r="F7475" t="s">
        <v>343</v>
      </c>
      <c r="G7475" t="s">
        <v>223</v>
      </c>
      <c r="H7475" t="s">
        <v>222</v>
      </c>
      <c r="I7475" t="s">
        <v>310</v>
      </c>
      <c r="J7475" s="3">
        <v>118.95399999999999</v>
      </c>
      <c r="K7475" s="3">
        <v>108.905</v>
      </c>
      <c r="L7475" s="3">
        <v>111.57899999999999</v>
      </c>
      <c r="M7475" s="3">
        <v>111.27800000000001</v>
      </c>
      <c r="N7475" s="3">
        <v>106.26900000000001</v>
      </c>
      <c r="O7475" s="3">
        <v>107.779</v>
      </c>
      <c r="P7475" s="3">
        <v>154.44900000000001</v>
      </c>
      <c r="Q7475" s="3">
        <v>193.38399999999999</v>
      </c>
      <c r="R7475" s="3">
        <v>209.36500000000001</v>
      </c>
      <c r="S7475" s="3">
        <v>202.21199999999999</v>
      </c>
      <c r="T7475" s="3">
        <v>258.017</v>
      </c>
      <c r="U7475" s="3">
        <v>261.197</v>
      </c>
      <c r="V7475" s="3">
        <v>271.577</v>
      </c>
      <c r="W7475" s="3">
        <v>264.178</v>
      </c>
      <c r="X7475" s="3">
        <v>292.67500000000001</v>
      </c>
      <c r="Y7475" s="3">
        <v>342.76499999999999</v>
      </c>
      <c r="Z7475" s="3">
        <v>330.19600000000003</v>
      </c>
      <c r="AA7475" s="3">
        <v>286.56099999999998</v>
      </c>
      <c r="AB7475" s="3">
        <v>294.83</v>
      </c>
      <c r="AC7475" s="3">
        <v>289.70699999999999</v>
      </c>
      <c r="AD7475" s="3">
        <v>272.21800000000002</v>
      </c>
      <c r="AE7475" s="3">
        <v>278.69200000000001</v>
      </c>
      <c r="AF7475" s="3">
        <v>301.53800000000001</v>
      </c>
      <c r="AG7475" s="3">
        <v>353.16899999999998</v>
      </c>
      <c r="AH7475" s="3">
        <v>393.71100000000001</v>
      </c>
      <c r="AI7475" s="3">
        <v>408.72800000000001</v>
      </c>
      <c r="AJ7475" s="3">
        <v>431.089</v>
      </c>
      <c r="AK7475" s="3">
        <v>480.19900000000001</v>
      </c>
      <c r="AL7475" s="3">
        <v>553.76499999999999</v>
      </c>
      <c r="AM7475" s="3">
        <v>541.69200000000001</v>
      </c>
      <c r="AN7475" s="3">
        <v>583.22500000000002</v>
      </c>
      <c r="AO7475" s="3">
        <v>699.63300000000004</v>
      </c>
      <c r="AP7475" s="3">
        <v>667.86199999999997</v>
      </c>
      <c r="AQ7475" s="3">
        <v>688.66399999999999</v>
      </c>
      <c r="AR7475" s="3">
        <v>709.26300000000003</v>
      </c>
      <c r="AS7475" s="3">
        <v>679.20500000000004</v>
      </c>
      <c r="AT7475" s="3">
        <v>668.74800000000005</v>
      </c>
      <c r="AU7475" s="3">
        <v>678.57500000000005</v>
      </c>
      <c r="AV7475" s="3">
        <v>741.68799999999999</v>
      </c>
      <c r="AW7475" s="3">
        <v>779.327</v>
      </c>
      <c r="AX7475" s="3">
        <v>815.78300000000002</v>
      </c>
      <c r="AY7475" s="3">
        <v>850.81600000000003</v>
      </c>
      <c r="AZ7475" s="3">
        <v>889.87199999999996</v>
      </c>
      <c r="BA7475">
        <v>929.25300000000004</v>
      </c>
      <c r="BB7475">
        <v>2017</v>
      </c>
    </row>
    <row r="7476" spans="1:54" hidden="1" x14ac:dyDescent="0.2">
      <c r="A7476">
        <v>146</v>
      </c>
      <c r="B7476" t="s">
        <v>382</v>
      </c>
      <c r="C7476" t="s">
        <v>213</v>
      </c>
      <c r="D7476" t="s">
        <v>62</v>
      </c>
      <c r="E7476" t="s">
        <v>342</v>
      </c>
      <c r="F7476" t="s">
        <v>341</v>
      </c>
      <c r="G7476" t="s">
        <v>323</v>
      </c>
      <c r="H7476" t="s">
        <v>222</v>
      </c>
      <c r="I7476" t="s">
        <v>310</v>
      </c>
      <c r="J7476" s="3">
        <v>108.059</v>
      </c>
      <c r="K7476" s="3">
        <v>120.041</v>
      </c>
      <c r="L7476" s="3">
        <v>125.82899999999999</v>
      </c>
      <c r="M7476" s="3">
        <v>131.58500000000001</v>
      </c>
      <c r="N7476" s="3">
        <v>140.477</v>
      </c>
      <c r="O7476" s="3">
        <v>150.26400000000001</v>
      </c>
      <c r="P7476" s="3">
        <v>156.14099999999999</v>
      </c>
      <c r="Q7476" s="3">
        <v>162.66</v>
      </c>
      <c r="R7476" s="3">
        <v>173.928</v>
      </c>
      <c r="S7476" s="3">
        <v>188.62799999999999</v>
      </c>
      <c r="T7476" s="3">
        <v>202.57900000000001</v>
      </c>
      <c r="U7476" s="3">
        <v>207.61500000000001</v>
      </c>
      <c r="V7476" s="3">
        <v>211.99199999999999</v>
      </c>
      <c r="W7476" s="3">
        <v>216.76599999999999</v>
      </c>
      <c r="X7476" s="3">
        <v>224.31</v>
      </c>
      <c r="Y7476" s="3">
        <v>230.22300000000001</v>
      </c>
      <c r="Z7476" s="3">
        <v>235.75399999999999</v>
      </c>
      <c r="AA7476" s="3">
        <v>245.31299999999999</v>
      </c>
      <c r="AB7476" s="3">
        <v>255.24299999999999</v>
      </c>
      <c r="AC7476" s="3">
        <v>263.56900000000002</v>
      </c>
      <c r="AD7476" s="3">
        <v>280.46800000000002</v>
      </c>
      <c r="AE7476" s="3">
        <v>290.53199999999998</v>
      </c>
      <c r="AF7476" s="3">
        <v>295.53800000000001</v>
      </c>
      <c r="AG7476" s="3">
        <v>301.61799999999999</v>
      </c>
      <c r="AH7476" s="3">
        <v>318.08100000000002</v>
      </c>
      <c r="AI7476" s="3">
        <v>338.71699999999998</v>
      </c>
      <c r="AJ7476" s="3">
        <v>363.31099999999998</v>
      </c>
      <c r="AK7476" s="3">
        <v>388.23399999999998</v>
      </c>
      <c r="AL7476" s="3">
        <v>404.17899999999997</v>
      </c>
      <c r="AM7476" s="3">
        <v>398.25599999999997</v>
      </c>
      <c r="AN7476" s="3">
        <v>414.71100000000001</v>
      </c>
      <c r="AO7476" s="3">
        <v>431.03699999999998</v>
      </c>
      <c r="AP7476" s="3">
        <v>443.32</v>
      </c>
      <c r="AQ7476" s="3">
        <v>459.017</v>
      </c>
      <c r="AR7476" s="3">
        <v>478.70400000000001</v>
      </c>
      <c r="AS7476" s="3">
        <v>489.53399999999999</v>
      </c>
      <c r="AT7476" s="3">
        <v>502.661</v>
      </c>
      <c r="AU7476" s="3">
        <v>517.17200000000003</v>
      </c>
      <c r="AV7476" s="3">
        <v>541.346</v>
      </c>
      <c r="AW7476" s="3">
        <v>564.21500000000003</v>
      </c>
      <c r="AX7476" s="3">
        <v>586.08699999999999</v>
      </c>
      <c r="AY7476" s="3">
        <v>607.11199999999997</v>
      </c>
      <c r="AZ7476" s="3">
        <v>627.726</v>
      </c>
      <c r="BA7476">
        <v>649.18499999999995</v>
      </c>
      <c r="BB7476">
        <v>2017</v>
      </c>
    </row>
    <row r="7477" spans="1:54" hidden="1" x14ac:dyDescent="0.2">
      <c r="A7477">
        <v>146</v>
      </c>
      <c r="B7477" t="s">
        <v>382</v>
      </c>
      <c r="C7477" t="s">
        <v>340</v>
      </c>
      <c r="D7477" t="s">
        <v>62</v>
      </c>
      <c r="E7477" t="s">
        <v>339</v>
      </c>
      <c r="F7477" t="s">
        <v>338</v>
      </c>
      <c r="G7477" t="s">
        <v>295</v>
      </c>
      <c r="I7477" t="s">
        <v>337</v>
      </c>
      <c r="J7477" s="3">
        <v>55.14</v>
      </c>
      <c r="K7477" s="3">
        <v>58.241</v>
      </c>
      <c r="L7477" s="3">
        <v>62.49</v>
      </c>
      <c r="M7477" s="3">
        <v>64.049000000000007</v>
      </c>
      <c r="N7477" s="3">
        <v>66.409000000000006</v>
      </c>
      <c r="O7477" s="3">
        <v>67.951999999999998</v>
      </c>
      <c r="P7477" s="3">
        <v>69.991</v>
      </c>
      <c r="Q7477" s="3">
        <v>71.513000000000005</v>
      </c>
      <c r="R7477" s="3">
        <v>73.540000000000006</v>
      </c>
      <c r="S7477" s="3">
        <v>76.064999999999998</v>
      </c>
      <c r="T7477" s="3">
        <v>79.578999999999994</v>
      </c>
      <c r="U7477" s="3">
        <v>83.843999999999994</v>
      </c>
      <c r="V7477" s="3">
        <v>85.631</v>
      </c>
      <c r="W7477" s="3">
        <v>87.635999999999996</v>
      </c>
      <c r="X7477" s="3">
        <v>88.691999999999993</v>
      </c>
      <c r="Y7477" s="3">
        <v>89.322999999999993</v>
      </c>
      <c r="Z7477" s="3">
        <v>89.436000000000007</v>
      </c>
      <c r="AA7477" s="3">
        <v>89.085999999999999</v>
      </c>
      <c r="AB7477" s="3">
        <v>88.954999999999998</v>
      </c>
      <c r="AC7477" s="3">
        <v>89.046000000000006</v>
      </c>
      <c r="AD7477" s="3">
        <v>90.412999999999997</v>
      </c>
      <c r="AE7477" s="3">
        <v>91.326999999999998</v>
      </c>
      <c r="AF7477" s="3">
        <v>91.090999999999994</v>
      </c>
      <c r="AG7477" s="3">
        <v>92.122</v>
      </c>
      <c r="AH7477" s="3">
        <v>92.394999999999996</v>
      </c>
      <c r="AI7477" s="3">
        <v>93.1</v>
      </c>
      <c r="AJ7477" s="3">
        <v>95.016000000000005</v>
      </c>
      <c r="AK7477" s="3">
        <v>97.343999999999994</v>
      </c>
      <c r="AL7477" s="3">
        <v>99.201999999999998</v>
      </c>
      <c r="AM7477" s="3">
        <v>99.692999999999998</v>
      </c>
      <c r="AN7477" s="3">
        <v>100</v>
      </c>
      <c r="AO7477" s="3">
        <v>100.306</v>
      </c>
      <c r="AP7477" s="3">
        <v>100.113</v>
      </c>
      <c r="AQ7477" s="3">
        <v>100.14700000000001</v>
      </c>
      <c r="AR7477" s="3">
        <v>99.507999999999996</v>
      </c>
      <c r="AS7477" s="3">
        <v>98.945999999999998</v>
      </c>
      <c r="AT7477" s="3">
        <v>98.385999999999996</v>
      </c>
      <c r="AU7477" s="3">
        <v>98.706999999999994</v>
      </c>
      <c r="AV7477" s="3">
        <v>99.495999999999995</v>
      </c>
      <c r="AW7477" s="3">
        <v>100.465</v>
      </c>
      <c r="AX7477" s="3">
        <v>101.45099999999999</v>
      </c>
      <c r="AY7477" s="3">
        <v>102.47</v>
      </c>
      <c r="AZ7477" s="3">
        <v>103.501</v>
      </c>
      <c r="BA7477">
        <v>104.533</v>
      </c>
      <c r="BB7477">
        <v>2017</v>
      </c>
    </row>
    <row r="7478" spans="1:54" hidden="1" x14ac:dyDescent="0.2">
      <c r="A7478">
        <v>146</v>
      </c>
      <c r="B7478" t="s">
        <v>382</v>
      </c>
      <c r="C7478" t="s">
        <v>336</v>
      </c>
      <c r="D7478" t="s">
        <v>62</v>
      </c>
      <c r="E7478" t="s">
        <v>333</v>
      </c>
      <c r="F7478" t="s">
        <v>335</v>
      </c>
      <c r="G7478" t="s">
        <v>225</v>
      </c>
      <c r="H7478" t="s">
        <v>322</v>
      </c>
      <c r="I7478" t="s">
        <v>330</v>
      </c>
      <c r="J7478" s="3">
        <v>57345.224999999999</v>
      </c>
      <c r="K7478" s="3">
        <v>57978.720999999998</v>
      </c>
      <c r="L7478" s="3">
        <v>56882.754999999997</v>
      </c>
      <c r="M7478" s="3">
        <v>56895.366999999998</v>
      </c>
      <c r="N7478" s="3">
        <v>58494.213000000003</v>
      </c>
      <c r="O7478" s="3">
        <v>60366.248</v>
      </c>
      <c r="P7478" s="3">
        <v>61212.614000000001</v>
      </c>
      <c r="Q7478" s="3">
        <v>61819.01</v>
      </c>
      <c r="R7478" s="3">
        <v>63437.932000000001</v>
      </c>
      <c r="S7478" s="3">
        <v>65694.108999999997</v>
      </c>
      <c r="T7478" s="3">
        <v>67486.17</v>
      </c>
      <c r="U7478" s="3">
        <v>66113.570999999996</v>
      </c>
      <c r="V7478" s="3">
        <v>65173.271999999997</v>
      </c>
      <c r="W7478" s="3">
        <v>64479.877999999997</v>
      </c>
      <c r="X7478" s="3">
        <v>64761.63</v>
      </c>
      <c r="Y7478" s="3">
        <v>64647.057999999997</v>
      </c>
      <c r="Z7478" s="3">
        <v>64617.686000000002</v>
      </c>
      <c r="AA7478" s="3">
        <v>65928.315000000002</v>
      </c>
      <c r="AB7478" s="3">
        <v>67717.460999999996</v>
      </c>
      <c r="AC7478" s="3">
        <v>68601.572</v>
      </c>
      <c r="AD7478" s="3">
        <v>70977.581999999995</v>
      </c>
      <c r="AE7478" s="3">
        <v>71546.513000000006</v>
      </c>
      <c r="AF7478" s="3">
        <v>71106.023000000001</v>
      </c>
      <c r="AG7478" s="3">
        <v>70585.945000000007</v>
      </c>
      <c r="AH7478" s="3">
        <v>71954.481</v>
      </c>
      <c r="AI7478" s="3">
        <v>73723.614000000001</v>
      </c>
      <c r="AJ7478" s="3">
        <v>76266.725000000006</v>
      </c>
      <c r="AK7478" s="3">
        <v>78857.543999999994</v>
      </c>
      <c r="AL7478" s="3">
        <v>79626.156000000003</v>
      </c>
      <c r="AM7478" s="3">
        <v>76765.97</v>
      </c>
      <c r="AN7478" s="3">
        <v>78120.831999999995</v>
      </c>
      <c r="AO7478" s="3">
        <v>78704.854000000007</v>
      </c>
      <c r="AP7478" s="3">
        <v>78634.356</v>
      </c>
      <c r="AQ7478" s="3">
        <v>79287.298999999999</v>
      </c>
      <c r="AR7478" s="3">
        <v>80222.161999999997</v>
      </c>
      <c r="AS7478" s="3">
        <v>80191.600000000006</v>
      </c>
      <c r="AT7478" s="3">
        <v>80435.667000000001</v>
      </c>
      <c r="AU7478" s="3">
        <v>80396.948000000004</v>
      </c>
      <c r="AV7478" s="3">
        <v>81116.581999999995</v>
      </c>
      <c r="AW7478" s="3">
        <v>81767.375</v>
      </c>
      <c r="AX7478" s="3">
        <v>82322.521999999997</v>
      </c>
      <c r="AY7478" s="3">
        <v>82688.581000000006</v>
      </c>
      <c r="AZ7478" s="3">
        <v>83056.267000000007</v>
      </c>
      <c r="BA7478">
        <v>83425.588000000003</v>
      </c>
      <c r="BB7478">
        <v>2017</v>
      </c>
    </row>
    <row r="7479" spans="1:54" hidden="1" x14ac:dyDescent="0.2">
      <c r="A7479">
        <v>146</v>
      </c>
      <c r="B7479" t="s">
        <v>382</v>
      </c>
      <c r="C7479" t="s">
        <v>334</v>
      </c>
      <c r="D7479" t="s">
        <v>62</v>
      </c>
      <c r="E7479" t="s">
        <v>333</v>
      </c>
      <c r="F7479" t="s">
        <v>332</v>
      </c>
      <c r="G7479" t="s">
        <v>331</v>
      </c>
      <c r="H7479" t="s">
        <v>322</v>
      </c>
      <c r="I7479" t="s">
        <v>330</v>
      </c>
      <c r="J7479" s="3">
        <v>39905.722999999998</v>
      </c>
      <c r="K7479" s="3">
        <v>40346.563999999998</v>
      </c>
      <c r="L7479" s="3">
        <v>39583.896000000001</v>
      </c>
      <c r="M7479" s="3">
        <v>39592.671999999999</v>
      </c>
      <c r="N7479" s="3">
        <v>40705.286999999997</v>
      </c>
      <c r="O7479" s="3">
        <v>42008.008999999998</v>
      </c>
      <c r="P7479" s="3">
        <v>42596.983</v>
      </c>
      <c r="Q7479" s="3">
        <v>43018.964999999997</v>
      </c>
      <c r="R7479" s="3">
        <v>44145.55</v>
      </c>
      <c r="S7479" s="3">
        <v>45715.591</v>
      </c>
      <c r="T7479" s="3">
        <v>46962.661</v>
      </c>
      <c r="U7479" s="3">
        <v>46007.489000000001</v>
      </c>
      <c r="V7479" s="3">
        <v>45353.148000000001</v>
      </c>
      <c r="W7479" s="3">
        <v>44870.625999999997</v>
      </c>
      <c r="X7479" s="3">
        <v>45066.692999999999</v>
      </c>
      <c r="Y7479" s="3">
        <v>44986.964</v>
      </c>
      <c r="Z7479" s="3">
        <v>44966.523999999998</v>
      </c>
      <c r="AA7479" s="3">
        <v>45878.572</v>
      </c>
      <c r="AB7479" s="3">
        <v>47123.612999999998</v>
      </c>
      <c r="AC7479" s="3">
        <v>47738.853999999999</v>
      </c>
      <c r="AD7479" s="3">
        <v>49392.285000000003</v>
      </c>
      <c r="AE7479" s="3">
        <v>49788.196000000004</v>
      </c>
      <c r="AF7479" s="3">
        <v>49481.665000000001</v>
      </c>
      <c r="AG7479" s="3">
        <v>49119.75</v>
      </c>
      <c r="AH7479" s="3">
        <v>50072.095000000001</v>
      </c>
      <c r="AI7479" s="3">
        <v>51303.209000000003</v>
      </c>
      <c r="AJ7479" s="3">
        <v>53072.923999999999</v>
      </c>
      <c r="AK7479" s="3">
        <v>54875.838000000003</v>
      </c>
      <c r="AL7479" s="3">
        <v>55410.703999999998</v>
      </c>
      <c r="AM7479" s="3">
        <v>53420.341</v>
      </c>
      <c r="AN7479" s="3">
        <v>54363.171000000002</v>
      </c>
      <c r="AO7479" s="3">
        <v>54769.582999999999</v>
      </c>
      <c r="AP7479" s="3">
        <v>54720.523999999998</v>
      </c>
      <c r="AQ7479" s="3">
        <v>55174.898000000001</v>
      </c>
      <c r="AR7479" s="3">
        <v>55825.455999999998</v>
      </c>
      <c r="AS7479" s="3">
        <v>55804.188000000002</v>
      </c>
      <c r="AT7479" s="3">
        <v>55974.031000000003</v>
      </c>
      <c r="AU7479" s="3">
        <v>55947.087</v>
      </c>
      <c r="AV7479" s="3">
        <v>56447.87</v>
      </c>
      <c r="AW7479" s="3">
        <v>56900.748</v>
      </c>
      <c r="AX7479" s="3">
        <v>57287.065999999999</v>
      </c>
      <c r="AY7479" s="3">
        <v>57541.800999999999</v>
      </c>
      <c r="AZ7479" s="3">
        <v>57797.669000000002</v>
      </c>
      <c r="BA7479">
        <v>58054.675000000003</v>
      </c>
      <c r="BB7479">
        <v>2017</v>
      </c>
    </row>
    <row r="7480" spans="1:54" hidden="1" x14ac:dyDescent="0.2">
      <c r="A7480">
        <v>146</v>
      </c>
      <c r="B7480" t="s">
        <v>382</v>
      </c>
      <c r="C7480" t="s">
        <v>329</v>
      </c>
      <c r="D7480" t="s">
        <v>62</v>
      </c>
      <c r="E7480" t="s">
        <v>325</v>
      </c>
      <c r="F7480" t="s">
        <v>328</v>
      </c>
      <c r="G7480" t="s">
        <v>225</v>
      </c>
      <c r="H7480" t="s">
        <v>322</v>
      </c>
      <c r="I7480" t="s">
        <v>321</v>
      </c>
      <c r="J7480" s="3">
        <v>31619.892</v>
      </c>
      <c r="K7480" s="3">
        <v>33767.260999999999</v>
      </c>
      <c r="L7480" s="3">
        <v>35546.288999999997</v>
      </c>
      <c r="M7480" s="3">
        <v>36441.123</v>
      </c>
      <c r="N7480" s="3">
        <v>38845.565999999999</v>
      </c>
      <c r="O7480" s="3">
        <v>41020.074000000001</v>
      </c>
      <c r="P7480" s="3">
        <v>42843.561999999998</v>
      </c>
      <c r="Q7480" s="3">
        <v>44208.646000000001</v>
      </c>
      <c r="R7480" s="3">
        <v>46652.048000000003</v>
      </c>
      <c r="S7480" s="3">
        <v>49970.438000000002</v>
      </c>
      <c r="T7480" s="3">
        <v>53704.9</v>
      </c>
      <c r="U7480" s="3">
        <v>55432.114999999998</v>
      </c>
      <c r="V7480" s="3">
        <v>55808.387999999999</v>
      </c>
      <c r="W7480" s="3">
        <v>56507.499000000003</v>
      </c>
      <c r="X7480" s="3">
        <v>57438.656999999999</v>
      </c>
      <c r="Y7480" s="3">
        <v>57744.508000000002</v>
      </c>
      <c r="Z7480" s="3">
        <v>57791.758999999998</v>
      </c>
      <c r="AA7480" s="3">
        <v>58733.216</v>
      </c>
      <c r="AB7480" s="3">
        <v>60238.036</v>
      </c>
      <c r="AC7480" s="3">
        <v>61087.197999999997</v>
      </c>
      <c r="AD7480" s="3">
        <v>64172.739000000001</v>
      </c>
      <c r="AE7480" s="3">
        <v>65341.038999999997</v>
      </c>
      <c r="AF7480" s="3">
        <v>64771.086000000003</v>
      </c>
      <c r="AG7480" s="3">
        <v>65025.362000000001</v>
      </c>
      <c r="AH7480" s="3">
        <v>66482.618000000002</v>
      </c>
      <c r="AI7480" s="3">
        <v>68636.345000000001</v>
      </c>
      <c r="AJ7480" s="3">
        <v>72465.222999999998</v>
      </c>
      <c r="AK7480" s="3">
        <v>76763.097999999998</v>
      </c>
      <c r="AL7480" s="3">
        <v>78990.820000000007</v>
      </c>
      <c r="AM7480" s="3">
        <v>76530.421000000002</v>
      </c>
      <c r="AN7480" s="3">
        <v>78120.807000000001</v>
      </c>
      <c r="AO7480" s="3">
        <v>78945.820000000007</v>
      </c>
      <c r="AP7480" s="3">
        <v>78723.293999999994</v>
      </c>
      <c r="AQ7480" s="3">
        <v>79403.570000000007</v>
      </c>
      <c r="AR7480" s="3">
        <v>79827.076000000001</v>
      </c>
      <c r="AS7480" s="3">
        <v>79346.236999999994</v>
      </c>
      <c r="AT7480" s="3">
        <v>79137.756999999998</v>
      </c>
      <c r="AU7480" s="3">
        <v>79357.197</v>
      </c>
      <c r="AV7480" s="3">
        <v>80708.065000000002</v>
      </c>
      <c r="AW7480" s="3">
        <v>82147.686000000002</v>
      </c>
      <c r="AX7480" s="3">
        <v>83517.39</v>
      </c>
      <c r="AY7480" s="3">
        <v>84731.11</v>
      </c>
      <c r="AZ7480" s="3">
        <v>85964.432000000001</v>
      </c>
      <c r="BA7480">
        <v>87206.975000000006</v>
      </c>
      <c r="BB7480">
        <v>2017</v>
      </c>
    </row>
    <row r="7481" spans="1:54" hidden="1" x14ac:dyDescent="0.2">
      <c r="A7481">
        <v>146</v>
      </c>
      <c r="B7481" t="s">
        <v>382</v>
      </c>
      <c r="C7481" t="s">
        <v>327</v>
      </c>
      <c r="D7481" t="s">
        <v>62</v>
      </c>
      <c r="E7481" t="s">
        <v>325</v>
      </c>
      <c r="F7481" t="s">
        <v>326</v>
      </c>
      <c r="G7481" t="s">
        <v>223</v>
      </c>
      <c r="H7481" t="s">
        <v>322</v>
      </c>
      <c r="I7481" t="s">
        <v>321</v>
      </c>
      <c r="J7481" s="3">
        <v>18869.567999999999</v>
      </c>
      <c r="K7481" s="3">
        <v>17190.991000000002</v>
      </c>
      <c r="L7481" s="3">
        <v>17508.115000000002</v>
      </c>
      <c r="M7481" s="3">
        <v>17360.010999999999</v>
      </c>
      <c r="N7481" s="3">
        <v>16532.256000000001</v>
      </c>
      <c r="O7481" s="3">
        <v>16694.338</v>
      </c>
      <c r="P7481" s="3">
        <v>23816.312999999998</v>
      </c>
      <c r="Q7481" s="3">
        <v>29646.522000000001</v>
      </c>
      <c r="R7481" s="3">
        <v>31881.397000000001</v>
      </c>
      <c r="S7481" s="3">
        <v>30545.678</v>
      </c>
      <c r="T7481" s="3">
        <v>38660.027999999998</v>
      </c>
      <c r="U7481" s="3">
        <v>38655.813999999998</v>
      </c>
      <c r="V7481" s="3">
        <v>39686.858999999997</v>
      </c>
      <c r="W7481" s="3">
        <v>38242.326000000001</v>
      </c>
      <c r="X7481" s="3">
        <v>41996.762000000002</v>
      </c>
      <c r="Y7481" s="3">
        <v>48833.838000000003</v>
      </c>
      <c r="Z7481" s="3">
        <v>46756.707999999999</v>
      </c>
      <c r="AA7481" s="3">
        <v>40469.035000000003</v>
      </c>
      <c r="AB7481" s="3">
        <v>41548.822</v>
      </c>
      <c r="AC7481" s="3">
        <v>40666.375</v>
      </c>
      <c r="AD7481" s="3">
        <v>37998.06</v>
      </c>
      <c r="AE7481" s="3">
        <v>38717.976999999999</v>
      </c>
      <c r="AF7481" s="3">
        <v>41557.021999999997</v>
      </c>
      <c r="AG7481" s="3">
        <v>48286.728000000003</v>
      </c>
      <c r="AH7481" s="3">
        <v>53464.286999999997</v>
      </c>
      <c r="AI7481" s="3">
        <v>55121.773000000001</v>
      </c>
      <c r="AJ7481" s="3">
        <v>57794.48</v>
      </c>
      <c r="AK7481" s="3">
        <v>63949.752</v>
      </c>
      <c r="AL7481" s="3">
        <v>72930.985000000001</v>
      </c>
      <c r="AM7481" s="3">
        <v>70331.301000000007</v>
      </c>
      <c r="AN7481" s="3">
        <v>74906.879000000001</v>
      </c>
      <c r="AO7481" s="3">
        <v>88898.741999999998</v>
      </c>
      <c r="AP7481" s="3">
        <v>83954.991999999998</v>
      </c>
      <c r="AQ7481" s="3">
        <v>85665.407000000007</v>
      </c>
      <c r="AR7481" s="3">
        <v>87133.095000000001</v>
      </c>
      <c r="AS7481" s="3">
        <v>82447.813999999998</v>
      </c>
      <c r="AT7481" s="3">
        <v>80310.744000000006</v>
      </c>
      <c r="AU7481" s="3">
        <v>80590.91</v>
      </c>
      <c r="AV7481" s="3">
        <v>86835.127999999997</v>
      </c>
      <c r="AW7481" s="3">
        <v>90159.991999999998</v>
      </c>
      <c r="AX7481" s="3">
        <v>93269.426999999996</v>
      </c>
      <c r="AY7481" s="3">
        <v>96121.365000000005</v>
      </c>
      <c r="AZ7481" s="3">
        <v>99341.705000000002</v>
      </c>
      <c r="BA7481">
        <v>102507.895</v>
      </c>
      <c r="BB7481">
        <v>2017</v>
      </c>
    </row>
    <row r="7482" spans="1:54" hidden="1" x14ac:dyDescent="0.2">
      <c r="A7482">
        <v>146</v>
      </c>
      <c r="B7482" t="s">
        <v>382</v>
      </c>
      <c r="C7482" t="s">
        <v>212</v>
      </c>
      <c r="D7482" t="s">
        <v>62</v>
      </c>
      <c r="E7482" t="s">
        <v>325</v>
      </c>
      <c r="F7482" t="s">
        <v>324</v>
      </c>
      <c r="G7482" t="s">
        <v>323</v>
      </c>
      <c r="H7482" t="s">
        <v>322</v>
      </c>
      <c r="I7482" t="s">
        <v>321</v>
      </c>
      <c r="J7482" s="3">
        <v>17141.276000000002</v>
      </c>
      <c r="K7482" s="3">
        <v>18948.841</v>
      </c>
      <c r="L7482" s="3">
        <v>19744.11</v>
      </c>
      <c r="M7482" s="3">
        <v>20528.048999999999</v>
      </c>
      <c r="N7482" s="3">
        <v>21853.917000000001</v>
      </c>
      <c r="O7482" s="3">
        <v>23275.044999999998</v>
      </c>
      <c r="P7482" s="3">
        <v>24077.205999999998</v>
      </c>
      <c r="Q7482" s="3">
        <v>24936.327000000001</v>
      </c>
      <c r="R7482" s="3">
        <v>26485.133000000002</v>
      </c>
      <c r="S7482" s="3">
        <v>28493.607</v>
      </c>
      <c r="T7482" s="3">
        <v>30353.524000000001</v>
      </c>
      <c r="U7482" s="3">
        <v>30725.925999999999</v>
      </c>
      <c r="V7482" s="3">
        <v>30979.437999999998</v>
      </c>
      <c r="W7482" s="3">
        <v>31378.981</v>
      </c>
      <c r="X7482" s="3">
        <v>32186.886999999999</v>
      </c>
      <c r="Y7482" s="3">
        <v>32800.025000000001</v>
      </c>
      <c r="Z7482" s="3">
        <v>33383.478999999999</v>
      </c>
      <c r="AA7482" s="3">
        <v>34643.767</v>
      </c>
      <c r="AB7482" s="3">
        <v>35970.035000000003</v>
      </c>
      <c r="AC7482" s="3">
        <v>36997.330999999998</v>
      </c>
      <c r="AD7482" s="3">
        <v>39149.680999999997</v>
      </c>
      <c r="AE7482" s="3">
        <v>40362.877999999997</v>
      </c>
      <c r="AF7482" s="3">
        <v>40730.207000000002</v>
      </c>
      <c r="AG7482" s="3">
        <v>41238.506000000001</v>
      </c>
      <c r="AH7482" s="3">
        <v>43194.057000000001</v>
      </c>
      <c r="AI7482" s="3">
        <v>45679.91</v>
      </c>
      <c r="AJ7482" s="3">
        <v>48707.686999999998</v>
      </c>
      <c r="AK7482" s="3">
        <v>51702.425999999999</v>
      </c>
      <c r="AL7482" s="3">
        <v>53230.459000000003</v>
      </c>
      <c r="AM7482" s="3">
        <v>51708.127999999997</v>
      </c>
      <c r="AN7482" s="3">
        <v>53263.648999999998</v>
      </c>
      <c r="AO7482" s="3">
        <v>54769.582999999999</v>
      </c>
      <c r="AP7482" s="3">
        <v>55728.535000000003</v>
      </c>
      <c r="AQ7482" s="3">
        <v>57098.724999999999</v>
      </c>
      <c r="AR7482" s="3">
        <v>58808.84</v>
      </c>
      <c r="AS7482" s="3">
        <v>59423.860999999997</v>
      </c>
      <c r="AT7482" s="3">
        <v>60365.207000000002</v>
      </c>
      <c r="AU7482" s="3">
        <v>61421.82</v>
      </c>
      <c r="AV7482" s="3">
        <v>63379.625</v>
      </c>
      <c r="AW7482" s="3">
        <v>65273.692000000003</v>
      </c>
      <c r="AX7482" s="3">
        <v>67008.099000000002</v>
      </c>
      <c r="AY7482" s="3">
        <v>68588.764999999999</v>
      </c>
      <c r="AZ7482" s="3">
        <v>70076.721999999994</v>
      </c>
      <c r="BA7482">
        <v>71612.975999999995</v>
      </c>
      <c r="BB7482">
        <v>2017</v>
      </c>
    </row>
    <row r="7483" spans="1:54" hidden="1" x14ac:dyDescent="0.2">
      <c r="A7483">
        <v>146</v>
      </c>
      <c r="B7483" t="s">
        <v>382</v>
      </c>
      <c r="C7483" t="s">
        <v>320</v>
      </c>
      <c r="D7483" t="s">
        <v>62</v>
      </c>
      <c r="E7483" t="s">
        <v>319</v>
      </c>
      <c r="F7483" s="3" t="s">
        <v>318</v>
      </c>
      <c r="G7483" t="s">
        <v>243</v>
      </c>
      <c r="J7483"/>
      <c r="K7483"/>
      <c r="L7483"/>
      <c r="M7483"/>
      <c r="N7483"/>
      <c r="O7483"/>
      <c r="P7483"/>
      <c r="Q7483"/>
      <c r="R7483"/>
      <c r="S7483"/>
      <c r="T7483"/>
      <c r="U7483"/>
      <c r="V7483"/>
      <c r="W7483"/>
      <c r="X7483"/>
      <c r="Y7483"/>
      <c r="Z7483"/>
      <c r="AA7483"/>
      <c r="AB7483"/>
      <c r="AC7483"/>
      <c r="AD7483"/>
      <c r="AE7483"/>
      <c r="AF7483"/>
      <c r="AG7483"/>
      <c r="AH7483"/>
      <c r="AI7483"/>
      <c r="AJ7483"/>
      <c r="AK7483"/>
      <c r="AL7483"/>
      <c r="AM7483"/>
      <c r="AN7483"/>
      <c r="AO7483"/>
      <c r="AP7483"/>
      <c r="AQ7483"/>
      <c r="AR7483"/>
      <c r="AS7483"/>
      <c r="AT7483"/>
      <c r="AU7483"/>
      <c r="AV7483"/>
      <c r="AW7483"/>
      <c r="AX7483"/>
      <c r="AY7483"/>
      <c r="AZ7483"/>
    </row>
    <row r="7484" spans="1:54" hidden="1" x14ac:dyDescent="0.2">
      <c r="A7484">
        <v>146</v>
      </c>
      <c r="B7484" t="s">
        <v>382</v>
      </c>
      <c r="C7484" t="s">
        <v>317</v>
      </c>
      <c r="D7484" t="s">
        <v>62</v>
      </c>
      <c r="E7484" t="s">
        <v>316</v>
      </c>
      <c r="F7484" s="3" t="s">
        <v>315</v>
      </c>
      <c r="G7484" t="s">
        <v>288</v>
      </c>
      <c r="I7484" t="s">
        <v>310</v>
      </c>
      <c r="J7484">
        <v>0.81799999999999995</v>
      </c>
      <c r="K7484">
        <v>0.81699999999999995</v>
      </c>
      <c r="L7484">
        <v>0.80400000000000005</v>
      </c>
      <c r="M7484">
        <v>0.78900000000000003</v>
      </c>
      <c r="N7484">
        <v>0.77900000000000003</v>
      </c>
      <c r="O7484">
        <v>0.77900000000000003</v>
      </c>
      <c r="P7484">
        <v>0.76700000000000002</v>
      </c>
      <c r="Q7484">
        <v>0.75</v>
      </c>
      <c r="R7484">
        <v>0.74099999999999999</v>
      </c>
      <c r="S7484">
        <v>0.746</v>
      </c>
      <c r="T7484">
        <v>0.74299999999999999</v>
      </c>
      <c r="U7484">
        <v>0.71899999999999997</v>
      </c>
      <c r="V7484">
        <v>0.64500000000000002</v>
      </c>
      <c r="W7484">
        <v>0.63200000000000001</v>
      </c>
      <c r="X7484">
        <v>0.622</v>
      </c>
      <c r="Y7484">
        <v>0.60299999999999998</v>
      </c>
      <c r="Z7484">
        <v>0.58399999999999996</v>
      </c>
      <c r="AA7484">
        <v>0.57399999999999995</v>
      </c>
      <c r="AB7484">
        <v>0.57499999999999996</v>
      </c>
      <c r="AC7484">
        <v>0.56499999999999995</v>
      </c>
      <c r="AD7484">
        <v>0.56100000000000005</v>
      </c>
      <c r="AE7484">
        <v>0.55500000000000005</v>
      </c>
      <c r="AF7484">
        <v>0.54</v>
      </c>
      <c r="AG7484">
        <v>0.52</v>
      </c>
      <c r="AH7484">
        <v>0.50700000000000001</v>
      </c>
      <c r="AI7484">
        <v>0.499</v>
      </c>
      <c r="AJ7484">
        <v>0.49299999999999999</v>
      </c>
      <c r="AK7484">
        <v>0.48699999999999999</v>
      </c>
      <c r="AL7484">
        <v>0.48299999999999998</v>
      </c>
      <c r="AM7484">
        <v>0.47499999999999998</v>
      </c>
      <c r="AN7484">
        <v>0.46400000000000002</v>
      </c>
      <c r="AO7484">
        <v>0.45400000000000001</v>
      </c>
      <c r="AP7484">
        <v>0.44500000000000001</v>
      </c>
      <c r="AQ7484">
        <v>0.438</v>
      </c>
      <c r="AR7484">
        <v>0.434</v>
      </c>
      <c r="AS7484">
        <v>0.42499999999999999</v>
      </c>
      <c r="AT7484">
        <v>0.41799999999999998</v>
      </c>
      <c r="AU7484">
        <v>0.40699999999999997</v>
      </c>
      <c r="AV7484">
        <v>0.40100000000000002</v>
      </c>
      <c r="AW7484">
        <v>0.39400000000000002</v>
      </c>
      <c r="AX7484">
        <v>0.38700000000000001</v>
      </c>
      <c r="AY7484">
        <v>0.379</v>
      </c>
      <c r="AZ7484">
        <v>0.372</v>
      </c>
      <c r="BA7484">
        <v>0.36499999999999999</v>
      </c>
      <c r="BB7484">
        <v>2017</v>
      </c>
    </row>
    <row r="7485" spans="1:54" hidden="1" x14ac:dyDescent="0.2">
      <c r="A7485">
        <v>146</v>
      </c>
      <c r="B7485" t="s">
        <v>382</v>
      </c>
      <c r="C7485" t="s">
        <v>314</v>
      </c>
      <c r="D7485" t="s">
        <v>62</v>
      </c>
      <c r="E7485" t="s">
        <v>313</v>
      </c>
      <c r="F7485" s="3" t="s">
        <v>312</v>
      </c>
      <c r="G7485" t="s">
        <v>311</v>
      </c>
      <c r="I7485" t="s">
        <v>310</v>
      </c>
      <c r="J7485">
        <v>1.845</v>
      </c>
      <c r="K7485">
        <v>1.782</v>
      </c>
      <c r="L7485">
        <v>1.8</v>
      </c>
      <c r="M7485">
        <v>1.7749999999999999</v>
      </c>
      <c r="N7485">
        <v>1.778</v>
      </c>
      <c r="O7485">
        <v>1.762</v>
      </c>
      <c r="P7485">
        <v>1.7789999999999999</v>
      </c>
      <c r="Q7485">
        <v>1.7729999999999999</v>
      </c>
      <c r="R7485">
        <v>1.7609999999999999</v>
      </c>
      <c r="S7485">
        <v>1.754</v>
      </c>
      <c r="T7485">
        <v>1.7689999999999999</v>
      </c>
      <c r="U7485">
        <v>1.804</v>
      </c>
      <c r="V7485">
        <v>1.8009999999999999</v>
      </c>
      <c r="W7485">
        <v>1.8009999999999999</v>
      </c>
      <c r="X7485">
        <v>1.7849999999999999</v>
      </c>
      <c r="Y7485">
        <v>1.7609999999999999</v>
      </c>
      <c r="Z7485">
        <v>1.7310000000000001</v>
      </c>
      <c r="AA7485">
        <v>1.6950000000000001</v>
      </c>
      <c r="AB7485">
        <v>1.675</v>
      </c>
      <c r="AC7485">
        <v>1.651</v>
      </c>
      <c r="AD7485">
        <v>1.639</v>
      </c>
      <c r="AE7485">
        <v>1.619</v>
      </c>
      <c r="AF7485">
        <v>1.59</v>
      </c>
      <c r="AG7485">
        <v>1.577</v>
      </c>
      <c r="AH7485">
        <v>1.5389999999999999</v>
      </c>
      <c r="AI7485">
        <v>1.5029999999999999</v>
      </c>
      <c r="AJ7485">
        <v>1.488</v>
      </c>
      <c r="AK7485">
        <v>1.4850000000000001</v>
      </c>
      <c r="AL7485">
        <v>1.484</v>
      </c>
      <c r="AM7485">
        <v>1.48</v>
      </c>
      <c r="AN7485">
        <v>1.4670000000000001</v>
      </c>
      <c r="AO7485">
        <v>1.4410000000000001</v>
      </c>
      <c r="AP7485">
        <v>1.413</v>
      </c>
      <c r="AQ7485">
        <v>1.391</v>
      </c>
      <c r="AR7485">
        <v>1.357</v>
      </c>
      <c r="AS7485">
        <v>1.335</v>
      </c>
      <c r="AT7485">
        <v>1.3109999999999999</v>
      </c>
      <c r="AU7485">
        <v>1.292</v>
      </c>
      <c r="AV7485">
        <v>1.2729999999999999</v>
      </c>
      <c r="AW7485">
        <v>1.2589999999999999</v>
      </c>
      <c r="AX7485">
        <v>1.246</v>
      </c>
      <c r="AY7485">
        <v>1.2350000000000001</v>
      </c>
      <c r="AZ7485">
        <v>1.2270000000000001</v>
      </c>
      <c r="BA7485">
        <v>1.218</v>
      </c>
      <c r="BB7485">
        <v>2017</v>
      </c>
    </row>
    <row r="7486" spans="1:54" hidden="1" x14ac:dyDescent="0.2">
      <c r="A7486">
        <v>146</v>
      </c>
      <c r="B7486" t="s">
        <v>382</v>
      </c>
      <c r="C7486" t="s">
        <v>309</v>
      </c>
      <c r="D7486" t="s">
        <v>62</v>
      </c>
      <c r="E7486" t="s">
        <v>308</v>
      </c>
      <c r="F7486" s="3" t="s">
        <v>307</v>
      </c>
      <c r="G7486" t="s">
        <v>217</v>
      </c>
      <c r="I7486" s="3" t="s">
        <v>1771</v>
      </c>
      <c r="J7486">
        <v>32.128999999999998</v>
      </c>
      <c r="K7486">
        <v>29.36</v>
      </c>
      <c r="L7486">
        <v>29.062000000000001</v>
      </c>
      <c r="M7486">
        <v>29.459</v>
      </c>
      <c r="N7486">
        <v>26.869</v>
      </c>
      <c r="O7486">
        <v>27.628</v>
      </c>
      <c r="P7486">
        <v>29.742000000000001</v>
      </c>
      <c r="Q7486">
        <v>29.321999999999999</v>
      </c>
      <c r="R7486">
        <v>30.338000000000001</v>
      </c>
      <c r="S7486">
        <v>31.087</v>
      </c>
      <c r="T7486">
        <v>32.661999999999999</v>
      </c>
      <c r="U7486">
        <v>29.532</v>
      </c>
      <c r="V7486">
        <v>26.571000000000002</v>
      </c>
      <c r="W7486">
        <v>25.494</v>
      </c>
      <c r="X7486">
        <v>26.224</v>
      </c>
      <c r="Y7486">
        <v>25.954999999999998</v>
      </c>
      <c r="Z7486">
        <v>25.497</v>
      </c>
      <c r="AA7486">
        <v>24.181000000000001</v>
      </c>
      <c r="AB7486">
        <v>25.19</v>
      </c>
      <c r="AC7486">
        <v>24.690999999999999</v>
      </c>
      <c r="AD7486">
        <v>24.716000000000001</v>
      </c>
      <c r="AE7486">
        <v>24.952999999999999</v>
      </c>
      <c r="AF7486">
        <v>23.364000000000001</v>
      </c>
      <c r="AG7486">
        <v>23.094999999999999</v>
      </c>
      <c r="AH7486">
        <v>21.550999999999998</v>
      </c>
      <c r="AI7486">
        <v>24.032</v>
      </c>
      <c r="AJ7486">
        <v>25.117000000000001</v>
      </c>
      <c r="AK7486">
        <v>24.248000000000001</v>
      </c>
      <c r="AL7486">
        <v>25.327000000000002</v>
      </c>
      <c r="AM7486">
        <v>26.271999999999998</v>
      </c>
      <c r="AN7486">
        <v>23.888000000000002</v>
      </c>
      <c r="AO7486">
        <v>26.713000000000001</v>
      </c>
      <c r="AP7486">
        <v>24.28</v>
      </c>
      <c r="AQ7486">
        <v>22.478999999999999</v>
      </c>
      <c r="AR7486">
        <v>23.157</v>
      </c>
      <c r="AS7486">
        <v>23.126999999999999</v>
      </c>
      <c r="AT7486">
        <v>23.1</v>
      </c>
      <c r="AU7486">
        <v>23.661000000000001</v>
      </c>
      <c r="AV7486">
        <v>23.641999999999999</v>
      </c>
      <c r="AW7486">
        <v>23.600999999999999</v>
      </c>
      <c r="AX7486">
        <v>23.768000000000001</v>
      </c>
      <c r="AY7486">
        <v>23.838000000000001</v>
      </c>
      <c r="AZ7486">
        <v>23.312000000000001</v>
      </c>
      <c r="BA7486">
        <v>23.173999999999999</v>
      </c>
      <c r="BB7486">
        <v>2017</v>
      </c>
    </row>
    <row r="7487" spans="1:54" hidden="1" x14ac:dyDescent="0.2">
      <c r="A7487">
        <v>146</v>
      </c>
      <c r="B7487" t="s">
        <v>382</v>
      </c>
      <c r="C7487" t="s">
        <v>306</v>
      </c>
      <c r="D7487" t="s">
        <v>62</v>
      </c>
      <c r="E7487" t="s">
        <v>305</v>
      </c>
      <c r="F7487" s="3" t="s">
        <v>304</v>
      </c>
      <c r="G7487" t="s">
        <v>217</v>
      </c>
      <c r="I7487" s="3" t="s">
        <v>1771</v>
      </c>
      <c r="J7487">
        <v>31.591999999999999</v>
      </c>
      <c r="K7487">
        <v>31.794</v>
      </c>
      <c r="L7487">
        <v>32.512</v>
      </c>
      <c r="M7487">
        <v>30.259</v>
      </c>
      <c r="N7487">
        <v>32.71</v>
      </c>
      <c r="O7487">
        <v>33.337000000000003</v>
      </c>
      <c r="P7487">
        <v>32.923000000000002</v>
      </c>
      <c r="Q7487">
        <v>32.828000000000003</v>
      </c>
      <c r="R7487">
        <v>34.747</v>
      </c>
      <c r="S7487">
        <v>35.226999999999997</v>
      </c>
      <c r="T7487">
        <v>35.799999999999997</v>
      </c>
      <c r="U7487">
        <v>33.918999999999997</v>
      </c>
      <c r="V7487">
        <v>31.696000000000002</v>
      </c>
      <c r="W7487">
        <v>32.393000000000001</v>
      </c>
      <c r="X7487">
        <v>32.276000000000003</v>
      </c>
      <c r="Y7487">
        <v>31.228999999999999</v>
      </c>
      <c r="Z7487">
        <v>31.3</v>
      </c>
      <c r="AA7487">
        <v>33.366999999999997</v>
      </c>
      <c r="AB7487">
        <v>33.652999999999999</v>
      </c>
      <c r="AC7487">
        <v>34.316000000000003</v>
      </c>
      <c r="AD7487">
        <v>36.662999999999997</v>
      </c>
      <c r="AE7487">
        <v>33.052</v>
      </c>
      <c r="AF7487">
        <v>31.693000000000001</v>
      </c>
      <c r="AG7487">
        <v>35.841000000000001</v>
      </c>
      <c r="AH7487">
        <v>36.347999999999999</v>
      </c>
      <c r="AI7487">
        <v>37.561999999999998</v>
      </c>
      <c r="AJ7487">
        <v>39.499000000000002</v>
      </c>
      <c r="AK7487">
        <v>34.374000000000002</v>
      </c>
      <c r="AL7487">
        <v>27.701000000000001</v>
      </c>
      <c r="AM7487">
        <v>33.631999999999998</v>
      </c>
      <c r="AN7487">
        <v>38.691000000000003</v>
      </c>
      <c r="AO7487">
        <v>34.606999999999999</v>
      </c>
      <c r="AP7487">
        <v>34.567</v>
      </c>
      <c r="AQ7487">
        <v>33.81</v>
      </c>
      <c r="AR7487">
        <v>31.675000000000001</v>
      </c>
      <c r="AS7487">
        <v>33.982999999999997</v>
      </c>
      <c r="AT7487">
        <v>32.543999999999997</v>
      </c>
      <c r="AU7487">
        <v>32.976999999999997</v>
      </c>
      <c r="AV7487">
        <v>33.298000000000002</v>
      </c>
      <c r="AW7487">
        <v>32.966999999999999</v>
      </c>
      <c r="AX7487">
        <v>33.115000000000002</v>
      </c>
      <c r="AY7487">
        <v>33.079000000000001</v>
      </c>
      <c r="AZ7487">
        <v>32.456000000000003</v>
      </c>
      <c r="BA7487">
        <v>32.195</v>
      </c>
      <c r="BB7487">
        <v>2017</v>
      </c>
    </row>
    <row r="7488" spans="1:54" hidden="1" x14ac:dyDescent="0.2">
      <c r="A7488">
        <v>146</v>
      </c>
      <c r="B7488" t="s">
        <v>382</v>
      </c>
      <c r="C7488" t="s">
        <v>303</v>
      </c>
      <c r="D7488" t="s">
        <v>62</v>
      </c>
      <c r="E7488" t="s">
        <v>300</v>
      </c>
      <c r="F7488" s="3" t="s">
        <v>302</v>
      </c>
      <c r="G7488" t="s">
        <v>295</v>
      </c>
      <c r="I7488" t="s">
        <v>1772</v>
      </c>
      <c r="J7488">
        <v>55.582999999999998</v>
      </c>
      <c r="K7488">
        <v>59.188000000000002</v>
      </c>
      <c r="L7488">
        <v>62.543999999999997</v>
      </c>
      <c r="M7488">
        <v>64.39</v>
      </c>
      <c r="N7488">
        <v>66.28</v>
      </c>
      <c r="O7488">
        <v>68.552000000000007</v>
      </c>
      <c r="P7488">
        <v>69.061000000000007</v>
      </c>
      <c r="Q7488">
        <v>70.052000000000007</v>
      </c>
      <c r="R7488">
        <v>71.364000000000004</v>
      </c>
      <c r="S7488">
        <v>73.614000000000004</v>
      </c>
      <c r="T7488">
        <v>77.593000000000004</v>
      </c>
      <c r="U7488">
        <v>82.138999999999996</v>
      </c>
      <c r="V7488">
        <v>85.454999999999998</v>
      </c>
      <c r="W7488">
        <v>88.269000000000005</v>
      </c>
      <c r="X7488">
        <v>89.02</v>
      </c>
      <c r="Y7488">
        <v>90.62</v>
      </c>
      <c r="Z7488">
        <v>91.353999999999999</v>
      </c>
      <c r="AA7488">
        <v>91.828000000000003</v>
      </c>
      <c r="AB7488">
        <v>91.844999999999999</v>
      </c>
      <c r="AC7488">
        <v>92.587000000000003</v>
      </c>
      <c r="AD7488">
        <v>94.033000000000001</v>
      </c>
      <c r="AE7488">
        <v>94.963999999999999</v>
      </c>
      <c r="AF7488">
        <v>95.572999999999993</v>
      </c>
      <c r="AG7488">
        <v>96.180999999999997</v>
      </c>
      <c r="AH7488">
        <v>96.950999999999993</v>
      </c>
      <c r="AI7488">
        <v>98.087999999999994</v>
      </c>
      <c r="AJ7488">
        <v>99.131</v>
      </c>
      <c r="AK7488">
        <v>99.858999999999995</v>
      </c>
      <c r="AL7488">
        <v>102.28400000000001</v>
      </c>
      <c r="AM7488">
        <v>101.794</v>
      </c>
      <c r="AN7488">
        <v>102.494</v>
      </c>
      <c r="AO7488">
        <v>102.72799999999999</v>
      </c>
      <c r="AP7488">
        <v>102.01600000000001</v>
      </c>
      <c r="AQ7488">
        <v>101.79600000000001</v>
      </c>
      <c r="AR7488">
        <v>101.783</v>
      </c>
      <c r="AS7488">
        <v>100.621</v>
      </c>
      <c r="AT7488">
        <v>100.184</v>
      </c>
      <c r="AU7488">
        <v>100.718</v>
      </c>
      <c r="AV7488">
        <v>101.40300000000001</v>
      </c>
      <c r="AW7488">
        <v>102.417</v>
      </c>
      <c r="AX7488">
        <v>103.441</v>
      </c>
      <c r="AY7488">
        <v>104.452</v>
      </c>
      <c r="AZ7488">
        <v>105.497</v>
      </c>
      <c r="BA7488">
        <v>106.55200000000001</v>
      </c>
      <c r="BB7488">
        <v>2017</v>
      </c>
    </row>
    <row r="7489" spans="1:54" hidden="1" x14ac:dyDescent="0.2">
      <c r="A7489">
        <v>146</v>
      </c>
      <c r="B7489" t="s">
        <v>382</v>
      </c>
      <c r="C7489" t="s">
        <v>301</v>
      </c>
      <c r="D7489" t="s">
        <v>62</v>
      </c>
      <c r="E7489" t="s">
        <v>300</v>
      </c>
      <c r="F7489" t="s">
        <v>299</v>
      </c>
      <c r="G7489" t="s">
        <v>275</v>
      </c>
      <c r="I7489" t="s">
        <v>298</v>
      </c>
      <c r="J7489">
        <v>4.0220000000000002</v>
      </c>
      <c r="K7489">
        <v>6.4859999999999998</v>
      </c>
      <c r="L7489">
        <v>5.6710000000000003</v>
      </c>
      <c r="M7489">
        <v>2.95</v>
      </c>
      <c r="N7489">
        <v>2.9369999999999998</v>
      </c>
      <c r="O7489">
        <v>3.427</v>
      </c>
      <c r="P7489">
        <v>0.74299999999999999</v>
      </c>
      <c r="Q7489">
        <v>1.4350000000000001</v>
      </c>
      <c r="R7489">
        <v>1.8720000000000001</v>
      </c>
      <c r="S7489">
        <v>3.1539999999999999</v>
      </c>
      <c r="T7489">
        <v>5.4039999999999999</v>
      </c>
      <c r="U7489">
        <v>5.859</v>
      </c>
      <c r="V7489">
        <v>4.0369999999999999</v>
      </c>
      <c r="W7489">
        <v>3.2930000000000001</v>
      </c>
      <c r="X7489">
        <v>0.85099999999999998</v>
      </c>
      <c r="Y7489">
        <v>1.7969999999999999</v>
      </c>
      <c r="Z7489">
        <v>0.81</v>
      </c>
      <c r="AA7489">
        <v>0.51900000000000002</v>
      </c>
      <c r="AB7489">
        <v>1.9E-2</v>
      </c>
      <c r="AC7489">
        <v>0.80800000000000005</v>
      </c>
      <c r="AD7489">
        <v>1.5609999999999999</v>
      </c>
      <c r="AE7489">
        <v>0.99099999999999999</v>
      </c>
      <c r="AF7489">
        <v>0.64100000000000001</v>
      </c>
      <c r="AG7489">
        <v>0.63600000000000001</v>
      </c>
      <c r="AH7489">
        <v>0.80100000000000005</v>
      </c>
      <c r="AI7489">
        <v>1.173</v>
      </c>
      <c r="AJ7489">
        <v>1.0640000000000001</v>
      </c>
      <c r="AK7489">
        <v>0.73499999999999999</v>
      </c>
      <c r="AL7489">
        <v>2.4279999999999999</v>
      </c>
      <c r="AM7489">
        <v>-0.48</v>
      </c>
      <c r="AN7489">
        <v>0.68799999999999994</v>
      </c>
      <c r="AO7489">
        <v>0.22800000000000001</v>
      </c>
      <c r="AP7489">
        <v>-0.69299999999999995</v>
      </c>
      <c r="AQ7489">
        <v>-0.216</v>
      </c>
      <c r="AR7489">
        <v>-1.2E-2</v>
      </c>
      <c r="AS7489">
        <v>-1.1419999999999999</v>
      </c>
      <c r="AT7489">
        <v>-0.435</v>
      </c>
      <c r="AU7489">
        <v>0.53400000000000003</v>
      </c>
      <c r="AV7489">
        <v>0.68</v>
      </c>
      <c r="AW7489">
        <v>1</v>
      </c>
      <c r="AX7489">
        <v>1</v>
      </c>
      <c r="AY7489">
        <v>0.97699999999999998</v>
      </c>
      <c r="AZ7489">
        <v>1</v>
      </c>
      <c r="BA7489">
        <v>1</v>
      </c>
      <c r="BB7489">
        <v>2017</v>
      </c>
    </row>
    <row r="7490" spans="1:54" hidden="1" x14ac:dyDescent="0.2">
      <c r="A7490">
        <v>146</v>
      </c>
      <c r="B7490" t="s">
        <v>382</v>
      </c>
      <c r="C7490" t="s">
        <v>297</v>
      </c>
      <c r="D7490" t="s">
        <v>62</v>
      </c>
      <c r="E7490" t="s">
        <v>293</v>
      </c>
      <c r="F7490" s="3" t="s">
        <v>296</v>
      </c>
      <c r="G7490" t="s">
        <v>295</v>
      </c>
      <c r="I7490" t="s">
        <v>1772</v>
      </c>
      <c r="J7490">
        <v>56.924999999999997</v>
      </c>
      <c r="K7490">
        <v>60.665999999999997</v>
      </c>
      <c r="L7490">
        <v>63.956000000000003</v>
      </c>
      <c r="M7490">
        <v>65.296000000000006</v>
      </c>
      <c r="N7490">
        <v>67.177999999999997</v>
      </c>
      <c r="O7490">
        <v>69.319000000000003</v>
      </c>
      <c r="P7490">
        <v>69.331999999999994</v>
      </c>
      <c r="Q7490">
        <v>70.625</v>
      </c>
      <c r="R7490">
        <v>72.016000000000005</v>
      </c>
      <c r="S7490">
        <v>75.646000000000001</v>
      </c>
      <c r="T7490">
        <v>79.673000000000002</v>
      </c>
      <c r="U7490">
        <v>83.861000000000004</v>
      </c>
      <c r="V7490">
        <v>86.757000000000005</v>
      </c>
      <c r="W7490">
        <v>88.912999999999997</v>
      </c>
      <c r="X7490">
        <v>89.283000000000001</v>
      </c>
      <c r="Y7490">
        <v>90.992000000000004</v>
      </c>
      <c r="Z7490">
        <v>91.676000000000002</v>
      </c>
      <c r="AA7490">
        <v>91.995000000000005</v>
      </c>
      <c r="AB7490">
        <v>91.816999999999993</v>
      </c>
      <c r="AC7490">
        <v>93.325999999999993</v>
      </c>
      <c r="AD7490">
        <v>94.715000000000003</v>
      </c>
      <c r="AE7490">
        <v>95.028999999999996</v>
      </c>
      <c r="AF7490">
        <v>95.866</v>
      </c>
      <c r="AG7490">
        <v>96.403000000000006</v>
      </c>
      <c r="AH7490">
        <v>97.646000000000001</v>
      </c>
      <c r="AI7490">
        <v>98.597999999999999</v>
      </c>
      <c r="AJ7490">
        <v>99.218000000000004</v>
      </c>
      <c r="AK7490">
        <v>101.22499999999999</v>
      </c>
      <c r="AL7490">
        <v>101.952</v>
      </c>
      <c r="AM7490">
        <v>102.253</v>
      </c>
      <c r="AN7490">
        <v>102.801</v>
      </c>
      <c r="AO7490">
        <v>102.202</v>
      </c>
      <c r="AP7490">
        <v>101.756</v>
      </c>
      <c r="AQ7490">
        <v>101.837</v>
      </c>
      <c r="AR7490">
        <v>101.518</v>
      </c>
      <c r="AS7490">
        <v>100.211</v>
      </c>
      <c r="AT7490">
        <v>100.21899999999999</v>
      </c>
      <c r="AU7490">
        <v>100.864</v>
      </c>
      <c r="AV7490">
        <v>101.738</v>
      </c>
      <c r="AW7490">
        <v>102.65300000000001</v>
      </c>
      <c r="AX7490">
        <v>103.629</v>
      </c>
      <c r="AY7490">
        <v>104.66500000000001</v>
      </c>
      <c r="AZ7490">
        <v>105.712</v>
      </c>
      <c r="BA7490">
        <v>106.76900000000001</v>
      </c>
      <c r="BB7490">
        <v>2017</v>
      </c>
    </row>
    <row r="7491" spans="1:54" hidden="1" x14ac:dyDescent="0.2">
      <c r="A7491">
        <v>146</v>
      </c>
      <c r="B7491" t="s">
        <v>382</v>
      </c>
      <c r="C7491" t="s">
        <v>294</v>
      </c>
      <c r="D7491" t="s">
        <v>62</v>
      </c>
      <c r="E7491" t="s">
        <v>293</v>
      </c>
      <c r="F7491" t="s">
        <v>292</v>
      </c>
      <c r="G7491" t="s">
        <v>275</v>
      </c>
      <c r="I7491" t="s">
        <v>291</v>
      </c>
      <c r="J7491">
        <v>4.4260000000000002</v>
      </c>
      <c r="K7491">
        <v>6.5709999999999997</v>
      </c>
      <c r="L7491">
        <v>5.4240000000000004</v>
      </c>
      <c r="M7491">
        <v>2.0950000000000002</v>
      </c>
      <c r="N7491">
        <v>2.8820000000000001</v>
      </c>
      <c r="O7491">
        <v>3.1880000000000002</v>
      </c>
      <c r="P7491">
        <v>1.7999999999999999E-2</v>
      </c>
      <c r="Q7491">
        <v>1.865</v>
      </c>
      <c r="R7491">
        <v>1.97</v>
      </c>
      <c r="S7491">
        <v>5.0410000000000004</v>
      </c>
      <c r="T7491">
        <v>5.3230000000000004</v>
      </c>
      <c r="U7491">
        <v>5.2560000000000002</v>
      </c>
      <c r="V7491">
        <v>3.4540000000000002</v>
      </c>
      <c r="W7491">
        <v>2.4849999999999999</v>
      </c>
      <c r="X7491">
        <v>0.41599999999999998</v>
      </c>
      <c r="Y7491">
        <v>1.915</v>
      </c>
      <c r="Z7491">
        <v>0.752</v>
      </c>
      <c r="AA7491">
        <v>0.34799999999999998</v>
      </c>
      <c r="AB7491">
        <v>-0.19400000000000001</v>
      </c>
      <c r="AC7491">
        <v>1.643</v>
      </c>
      <c r="AD7491">
        <v>1.4890000000000001</v>
      </c>
      <c r="AE7491">
        <v>0.33200000000000002</v>
      </c>
      <c r="AF7491">
        <v>0.88</v>
      </c>
      <c r="AG7491">
        <v>0.56000000000000005</v>
      </c>
      <c r="AH7491">
        <v>1.2889999999999999</v>
      </c>
      <c r="AI7491">
        <v>0.97499999999999998</v>
      </c>
      <c r="AJ7491">
        <v>0.629</v>
      </c>
      <c r="AK7491">
        <v>2.0219999999999998</v>
      </c>
      <c r="AL7491">
        <v>0.71899999999999997</v>
      </c>
      <c r="AM7491">
        <v>0.29599999999999999</v>
      </c>
      <c r="AN7491">
        <v>0.53500000000000003</v>
      </c>
      <c r="AO7491">
        <v>-0.58299999999999996</v>
      </c>
      <c r="AP7491">
        <v>-0.436</v>
      </c>
      <c r="AQ7491">
        <v>7.9000000000000001E-2</v>
      </c>
      <c r="AR7491">
        <v>-0.313</v>
      </c>
      <c r="AS7491">
        <v>-1.288</v>
      </c>
      <c r="AT7491">
        <v>8.0000000000000002E-3</v>
      </c>
      <c r="AU7491">
        <v>0.64300000000000002</v>
      </c>
      <c r="AV7491">
        <v>0.86699999999999999</v>
      </c>
      <c r="AW7491">
        <v>0.9</v>
      </c>
      <c r="AX7491">
        <v>0.95</v>
      </c>
      <c r="AY7491">
        <v>1</v>
      </c>
      <c r="AZ7491">
        <v>1</v>
      </c>
      <c r="BA7491">
        <v>1</v>
      </c>
      <c r="BB7491">
        <v>2017</v>
      </c>
    </row>
    <row r="7492" spans="1:54" hidden="1" x14ac:dyDescent="0.2">
      <c r="A7492">
        <v>146</v>
      </c>
      <c r="B7492" t="s">
        <v>382</v>
      </c>
      <c r="C7492" t="s">
        <v>290</v>
      </c>
      <c r="D7492" t="s">
        <v>62</v>
      </c>
      <c r="E7492" t="s">
        <v>289</v>
      </c>
      <c r="G7492" t="s">
        <v>288</v>
      </c>
      <c r="J7492"/>
      <c r="K7492"/>
      <c r="L7492"/>
      <c r="M7492"/>
      <c r="N7492"/>
      <c r="O7492"/>
      <c r="P7492"/>
      <c r="Q7492"/>
      <c r="R7492"/>
      <c r="S7492"/>
      <c r="T7492"/>
      <c r="U7492"/>
      <c r="V7492"/>
      <c r="W7492"/>
      <c r="X7492"/>
      <c r="Y7492"/>
      <c r="Z7492"/>
      <c r="AA7492"/>
      <c r="AB7492"/>
      <c r="AC7492"/>
      <c r="AD7492"/>
      <c r="AE7492"/>
      <c r="AF7492"/>
      <c r="AG7492"/>
      <c r="AH7492"/>
      <c r="AI7492"/>
      <c r="AJ7492"/>
      <c r="AK7492"/>
      <c r="AL7492"/>
      <c r="AM7492"/>
      <c r="AN7492"/>
      <c r="AO7492"/>
      <c r="AP7492"/>
      <c r="AQ7492"/>
      <c r="AR7492"/>
      <c r="AS7492"/>
      <c r="AT7492"/>
      <c r="AU7492"/>
      <c r="AV7492"/>
      <c r="AW7492"/>
      <c r="AX7492"/>
      <c r="AY7492"/>
      <c r="AZ7492"/>
    </row>
    <row r="7493" spans="1:54" hidden="1" x14ac:dyDescent="0.2">
      <c r="A7493">
        <v>146</v>
      </c>
      <c r="B7493" t="s">
        <v>382</v>
      </c>
      <c r="C7493" t="s">
        <v>287</v>
      </c>
      <c r="D7493" t="s">
        <v>62</v>
      </c>
      <c r="E7493" t="s">
        <v>286</v>
      </c>
      <c r="F7493" s="3" t="s">
        <v>285</v>
      </c>
      <c r="G7493" t="s">
        <v>275</v>
      </c>
      <c r="I7493" s="3" t="s">
        <v>1773</v>
      </c>
      <c r="J7493">
        <v>7.4470000000000001</v>
      </c>
      <c r="K7493">
        <v>7.4820000000000002</v>
      </c>
      <c r="L7493">
        <v>1.8819999999999999</v>
      </c>
      <c r="M7493">
        <v>1.113</v>
      </c>
      <c r="N7493">
        <v>5.9470000000000001</v>
      </c>
      <c r="O7493">
        <v>6.1029999999999998</v>
      </c>
      <c r="P7493">
        <v>11.638999999999999</v>
      </c>
      <c r="Q7493">
        <v>-1.577</v>
      </c>
      <c r="R7493">
        <v>6.1680000000000001</v>
      </c>
      <c r="S7493">
        <v>7.45</v>
      </c>
      <c r="T7493">
        <v>5.915</v>
      </c>
      <c r="U7493">
        <v>-3.2839999999999998</v>
      </c>
      <c r="V7493">
        <v>0.83899999999999997</v>
      </c>
      <c r="W7493">
        <v>-1.5349999999999999</v>
      </c>
      <c r="X7493">
        <v>4.6849999999999996</v>
      </c>
      <c r="Y7493">
        <v>5.976</v>
      </c>
      <c r="Z7493">
        <v>3.9470000000000001</v>
      </c>
      <c r="AA7493">
        <v>10.494</v>
      </c>
      <c r="AB7493">
        <v>4.6559999999999997</v>
      </c>
      <c r="AC7493">
        <v>3.347</v>
      </c>
      <c r="AD7493">
        <v>8.0920000000000005</v>
      </c>
      <c r="AE7493">
        <v>0.88200000000000001</v>
      </c>
      <c r="AF7493">
        <v>-2.1800000000000002</v>
      </c>
      <c r="AG7493">
        <v>0.34399999999999997</v>
      </c>
      <c r="AH7493">
        <v>3.61</v>
      </c>
      <c r="AI7493">
        <v>9.843</v>
      </c>
      <c r="AJ7493">
        <v>3.2879999999999998</v>
      </c>
      <c r="AK7493">
        <v>5.8150000000000004</v>
      </c>
      <c r="AL7493">
        <v>4.8620000000000001</v>
      </c>
      <c r="AM7493">
        <v>-3.758</v>
      </c>
      <c r="AN7493">
        <v>7.8929999999999998</v>
      </c>
      <c r="AO7493">
        <v>9.2799999999999994</v>
      </c>
      <c r="AP7493">
        <v>-2.544</v>
      </c>
      <c r="AQ7493">
        <v>13.56</v>
      </c>
      <c r="AR7493">
        <v>-7.7359999999999998</v>
      </c>
      <c r="AS7493">
        <v>4.5590000000000002</v>
      </c>
      <c r="AT7493">
        <v>6.0439999999999996</v>
      </c>
      <c r="AU7493">
        <v>-2.548</v>
      </c>
      <c r="AV7493">
        <v>5.3659999999999997</v>
      </c>
      <c r="AW7493">
        <v>5.1740000000000004</v>
      </c>
      <c r="AX7493">
        <v>4.3109999999999999</v>
      </c>
      <c r="AY7493">
        <v>4.4020000000000001</v>
      </c>
      <c r="AZ7493">
        <v>4.5789999999999997</v>
      </c>
      <c r="BA7493">
        <v>4.806</v>
      </c>
      <c r="BB7493">
        <v>2017</v>
      </c>
    </row>
    <row r="7494" spans="1:54" hidden="1" x14ac:dyDescent="0.2">
      <c r="A7494">
        <v>146</v>
      </c>
      <c r="B7494" t="s">
        <v>382</v>
      </c>
      <c r="C7494" t="s">
        <v>284</v>
      </c>
      <c r="D7494" t="s">
        <v>62</v>
      </c>
      <c r="E7494" t="s">
        <v>283</v>
      </c>
      <c r="F7494" s="3" t="s">
        <v>282</v>
      </c>
      <c r="G7494" t="s">
        <v>275</v>
      </c>
      <c r="I7494" s="3" t="s">
        <v>1773</v>
      </c>
      <c r="J7494">
        <v>8.9049999999999994</v>
      </c>
      <c r="K7494">
        <v>7.726</v>
      </c>
      <c r="L7494">
        <v>1.103</v>
      </c>
      <c r="M7494">
        <v>0.755</v>
      </c>
      <c r="N7494">
        <v>6.29</v>
      </c>
      <c r="O7494">
        <v>6.0540000000000003</v>
      </c>
      <c r="P7494">
        <v>13.750999999999999</v>
      </c>
      <c r="Q7494">
        <v>-3.1139999999999999</v>
      </c>
      <c r="R7494">
        <v>5.9290000000000003</v>
      </c>
      <c r="S7494">
        <v>8.9540000000000006</v>
      </c>
      <c r="T7494">
        <v>6.9320000000000004</v>
      </c>
      <c r="U7494">
        <v>-3.9220000000000002</v>
      </c>
      <c r="V7494">
        <v>-0.86499999999999999</v>
      </c>
      <c r="W7494">
        <v>-3.5190000000000001</v>
      </c>
      <c r="X7494">
        <v>4.093</v>
      </c>
      <c r="Y7494">
        <v>6.6130000000000004</v>
      </c>
      <c r="Z7494">
        <v>3.871</v>
      </c>
      <c r="AA7494">
        <v>12.747</v>
      </c>
      <c r="AB7494">
        <v>3.552</v>
      </c>
      <c r="AC7494">
        <v>1.774</v>
      </c>
      <c r="AD7494">
        <v>6.3570000000000002</v>
      </c>
      <c r="AE7494">
        <v>1.6539999999999999</v>
      </c>
      <c r="AF7494">
        <v>-2.4180000000000001</v>
      </c>
      <c r="AG7494">
        <v>1.569</v>
      </c>
      <c r="AH7494">
        <v>2.1749999999999998</v>
      </c>
      <c r="AI7494">
        <v>11.003</v>
      </c>
      <c r="AJ7494">
        <v>3.649</v>
      </c>
      <c r="AK7494">
        <v>5.84</v>
      </c>
      <c r="AL7494">
        <v>5.9349999999999996</v>
      </c>
      <c r="AM7494">
        <v>-6.1340000000000003</v>
      </c>
      <c r="AN7494">
        <v>8.3960000000000008</v>
      </c>
      <c r="AO7494">
        <v>9.5459999999999994</v>
      </c>
      <c r="AP7494">
        <v>-5.5979999999999999</v>
      </c>
      <c r="AQ7494">
        <v>16.513999999999999</v>
      </c>
      <c r="AR7494">
        <v>-11.914999999999999</v>
      </c>
      <c r="AS7494">
        <v>2.738</v>
      </c>
      <c r="AT7494">
        <v>6.2290000000000001</v>
      </c>
      <c r="AU7494">
        <v>-3.331</v>
      </c>
      <c r="AV7494">
        <v>4.8140000000000001</v>
      </c>
      <c r="AW7494">
        <v>5.05</v>
      </c>
      <c r="AX7494">
        <v>4</v>
      </c>
      <c r="AY7494">
        <v>5</v>
      </c>
      <c r="AZ7494">
        <v>5</v>
      </c>
      <c r="BA7494">
        <v>5</v>
      </c>
      <c r="BB7494">
        <v>2017</v>
      </c>
    </row>
    <row r="7495" spans="1:54" hidden="1" x14ac:dyDescent="0.2">
      <c r="A7495">
        <v>146</v>
      </c>
      <c r="B7495" t="s">
        <v>382</v>
      </c>
      <c r="C7495" t="s">
        <v>281</v>
      </c>
      <c r="D7495" t="s">
        <v>62</v>
      </c>
      <c r="E7495" t="s">
        <v>280</v>
      </c>
      <c r="F7495" s="3" t="s">
        <v>279</v>
      </c>
      <c r="G7495" t="s">
        <v>275</v>
      </c>
      <c r="I7495" s="3" t="s">
        <v>1773</v>
      </c>
      <c r="J7495">
        <v>7.3570000000000002</v>
      </c>
      <c r="K7495">
        <v>15.118</v>
      </c>
      <c r="L7495">
        <v>-2.4049999999999998</v>
      </c>
      <c r="M7495">
        <v>-2.577</v>
      </c>
      <c r="N7495">
        <v>16.126000000000001</v>
      </c>
      <c r="O7495">
        <v>8.1340000000000003</v>
      </c>
      <c r="P7495">
        <v>1.571</v>
      </c>
      <c r="Q7495">
        <v>-2.641</v>
      </c>
      <c r="R7495">
        <v>7.85</v>
      </c>
      <c r="S7495">
        <v>5.9649999999999999</v>
      </c>
      <c r="T7495">
        <v>2.0859999999999999</v>
      </c>
      <c r="U7495">
        <v>-1.631</v>
      </c>
      <c r="V7495">
        <v>3.52</v>
      </c>
      <c r="W7495">
        <v>-0.92900000000000005</v>
      </c>
      <c r="X7495">
        <v>1.7190000000000001</v>
      </c>
      <c r="Y7495">
        <v>3.2130000000000001</v>
      </c>
      <c r="Z7495">
        <v>2.9620000000000002</v>
      </c>
      <c r="AA7495">
        <v>14.832000000000001</v>
      </c>
      <c r="AB7495">
        <v>2.4620000000000002</v>
      </c>
      <c r="AC7495">
        <v>3.113</v>
      </c>
      <c r="AD7495">
        <v>12.581</v>
      </c>
      <c r="AE7495">
        <v>-4.2999999999999997E-2</v>
      </c>
      <c r="AF7495">
        <v>-2.0529999999999999</v>
      </c>
      <c r="AG7495">
        <v>-1.0609999999999999</v>
      </c>
      <c r="AH7495">
        <v>9.048</v>
      </c>
      <c r="AI7495">
        <v>6.8680000000000003</v>
      </c>
      <c r="AJ7495">
        <v>6.5330000000000004</v>
      </c>
      <c r="AK7495">
        <v>11.241</v>
      </c>
      <c r="AL7495">
        <v>3.69</v>
      </c>
      <c r="AM7495">
        <v>-9.9209999999999994</v>
      </c>
      <c r="AN7495">
        <v>12.577</v>
      </c>
      <c r="AO7495">
        <v>5.1719999999999997</v>
      </c>
      <c r="AP7495">
        <v>1.145</v>
      </c>
      <c r="AQ7495">
        <v>15.239000000000001</v>
      </c>
      <c r="AR7495">
        <v>-6.133</v>
      </c>
      <c r="AS7495">
        <v>2.2519999999999998</v>
      </c>
      <c r="AT7495">
        <v>6.5529999999999999</v>
      </c>
      <c r="AU7495">
        <v>-0.96899999999999997</v>
      </c>
      <c r="AV7495">
        <v>5.8230000000000004</v>
      </c>
      <c r="AW7495">
        <v>5.19</v>
      </c>
      <c r="AX7495">
        <v>4.2050000000000001</v>
      </c>
      <c r="AY7495">
        <v>4.1580000000000004</v>
      </c>
      <c r="AZ7495">
        <v>4.2960000000000003</v>
      </c>
      <c r="BA7495">
        <v>4.5250000000000004</v>
      </c>
      <c r="BB7495">
        <v>2017</v>
      </c>
    </row>
    <row r="7496" spans="1:54" hidden="1" x14ac:dyDescent="0.2">
      <c r="A7496">
        <v>146</v>
      </c>
      <c r="B7496" t="s">
        <v>382</v>
      </c>
      <c r="C7496" t="s">
        <v>278</v>
      </c>
      <c r="D7496" t="s">
        <v>62</v>
      </c>
      <c r="E7496" t="s">
        <v>277</v>
      </c>
      <c r="F7496" s="3" t="s">
        <v>276</v>
      </c>
      <c r="G7496" t="s">
        <v>275</v>
      </c>
      <c r="I7496" s="3" t="s">
        <v>1773</v>
      </c>
      <c r="J7496">
        <v>6.9690000000000003</v>
      </c>
      <c r="K7496">
        <v>17.366</v>
      </c>
      <c r="L7496">
        <v>-3.532</v>
      </c>
      <c r="M7496">
        <v>-5.3780000000000001</v>
      </c>
      <c r="N7496">
        <v>19.486999999999998</v>
      </c>
      <c r="O7496">
        <v>7.8010000000000002</v>
      </c>
      <c r="P7496">
        <v>3.0209999999999999</v>
      </c>
      <c r="Q7496">
        <v>-5.0460000000000003</v>
      </c>
      <c r="R7496">
        <v>10.977</v>
      </c>
      <c r="S7496">
        <v>6.3129999999999997</v>
      </c>
      <c r="T7496">
        <v>4.4669999999999996</v>
      </c>
      <c r="U7496">
        <v>-3.0990000000000002</v>
      </c>
      <c r="V7496">
        <v>4.3170000000000002</v>
      </c>
      <c r="W7496">
        <v>-2.4510000000000001</v>
      </c>
      <c r="X7496">
        <v>2.7370000000000001</v>
      </c>
      <c r="Y7496">
        <v>5.68</v>
      </c>
      <c r="Z7496">
        <v>2.6549999999999998</v>
      </c>
      <c r="AA7496">
        <v>16.582999999999998</v>
      </c>
      <c r="AB7496">
        <v>0.79800000000000004</v>
      </c>
      <c r="AC7496">
        <v>1.5009999999999999</v>
      </c>
      <c r="AD7496">
        <v>11.007999999999999</v>
      </c>
      <c r="AE7496">
        <v>1.504</v>
      </c>
      <c r="AF7496">
        <v>-0.82699999999999996</v>
      </c>
      <c r="AG7496">
        <v>0.28699999999999998</v>
      </c>
      <c r="AH7496">
        <v>10.128</v>
      </c>
      <c r="AI7496">
        <v>5.423</v>
      </c>
      <c r="AJ7496">
        <v>7.0819999999999999</v>
      </c>
      <c r="AK7496">
        <v>10.593</v>
      </c>
      <c r="AL7496">
        <v>5.1680000000000001</v>
      </c>
      <c r="AM7496">
        <v>-12.178000000000001</v>
      </c>
      <c r="AN7496">
        <v>17.547000000000001</v>
      </c>
      <c r="AO7496">
        <v>7.7869999999999999</v>
      </c>
      <c r="AP7496">
        <v>-0.92</v>
      </c>
      <c r="AQ7496">
        <v>18.937000000000001</v>
      </c>
      <c r="AR7496">
        <v>-9.4250000000000007</v>
      </c>
      <c r="AS7496">
        <v>2.4550000000000001</v>
      </c>
      <c r="AT7496">
        <v>6.0389999999999997</v>
      </c>
      <c r="AU7496">
        <v>-0.91300000000000003</v>
      </c>
      <c r="AV7496">
        <v>6.9610000000000003</v>
      </c>
      <c r="AW7496">
        <v>2.992</v>
      </c>
      <c r="AX7496">
        <v>4.5410000000000004</v>
      </c>
      <c r="AY7496">
        <v>4.4000000000000004</v>
      </c>
      <c r="AZ7496">
        <v>4.7309999999999999</v>
      </c>
      <c r="BA7496">
        <v>4.7130000000000001</v>
      </c>
      <c r="BB7496">
        <v>2017</v>
      </c>
    </row>
    <row r="7497" spans="1:54" hidden="1" x14ac:dyDescent="0.2">
      <c r="A7497">
        <v>146</v>
      </c>
      <c r="B7497" t="s">
        <v>382</v>
      </c>
      <c r="C7497" t="s">
        <v>274</v>
      </c>
      <c r="D7497" t="s">
        <v>62</v>
      </c>
      <c r="E7497" t="s">
        <v>273</v>
      </c>
      <c r="F7497" s="3" t="s">
        <v>272</v>
      </c>
      <c r="G7497" t="s">
        <v>271</v>
      </c>
      <c r="I7497" t="s">
        <v>1774</v>
      </c>
      <c r="J7497">
        <v>0.20899999999999999</v>
      </c>
      <c r="K7497">
        <v>0.19</v>
      </c>
      <c r="L7497">
        <v>0.42799999999999999</v>
      </c>
      <c r="M7497">
        <v>0.85</v>
      </c>
      <c r="N7497">
        <v>1.1379999999999999</v>
      </c>
      <c r="O7497">
        <v>0.98199999999999998</v>
      </c>
      <c r="P7497">
        <v>0.83199999999999996</v>
      </c>
      <c r="Q7497">
        <v>0.79800000000000004</v>
      </c>
      <c r="R7497">
        <v>0.72</v>
      </c>
      <c r="S7497">
        <v>0.56399999999999995</v>
      </c>
      <c r="T7497">
        <v>0.501</v>
      </c>
      <c r="U7497">
        <v>1.083</v>
      </c>
      <c r="V7497">
        <v>2.5489999999999999</v>
      </c>
      <c r="W7497">
        <v>4.5039999999999996</v>
      </c>
      <c r="X7497">
        <v>4.7229999999999999</v>
      </c>
      <c r="Y7497">
        <v>4.2329999999999997</v>
      </c>
      <c r="Z7497">
        <v>4.6559999999999997</v>
      </c>
      <c r="AA7497">
        <v>5.1989999999999998</v>
      </c>
      <c r="AB7497">
        <v>3.8559999999999999</v>
      </c>
      <c r="AC7497">
        <v>2.7229999999999999</v>
      </c>
      <c r="AD7497">
        <v>1.8240000000000001</v>
      </c>
      <c r="AE7497">
        <v>1.7030000000000001</v>
      </c>
      <c r="AF7497">
        <v>2.5459999999999998</v>
      </c>
      <c r="AG7497">
        <v>3.6909999999999998</v>
      </c>
      <c r="AH7497">
        <v>3.879</v>
      </c>
      <c r="AI7497">
        <v>3.7629999999999999</v>
      </c>
      <c r="AJ7497">
        <v>3.3319999999999999</v>
      </c>
      <c r="AK7497">
        <v>2.766</v>
      </c>
      <c r="AL7497">
        <v>2.577</v>
      </c>
      <c r="AM7497">
        <v>3.7010000000000001</v>
      </c>
      <c r="AN7497">
        <v>3.516</v>
      </c>
      <c r="AO7497">
        <v>2.843</v>
      </c>
      <c r="AP7497">
        <v>2.9049999999999998</v>
      </c>
      <c r="AQ7497">
        <v>3.1579999999999999</v>
      </c>
      <c r="AR7497">
        <v>3.044</v>
      </c>
      <c r="AS7497">
        <v>3.1779999999999999</v>
      </c>
      <c r="AT7497">
        <v>3.323</v>
      </c>
      <c r="AU7497">
        <v>3.1859999999999999</v>
      </c>
      <c r="AV7497">
        <v>2.9790000000000001</v>
      </c>
      <c r="AW7497">
        <v>2.9590000000000001</v>
      </c>
      <c r="AX7497">
        <v>2.8620000000000001</v>
      </c>
      <c r="AY7497">
        <v>2.8279999999999998</v>
      </c>
      <c r="AZ7497">
        <v>2.8479999999999999</v>
      </c>
      <c r="BA7497">
        <v>2.8140000000000001</v>
      </c>
      <c r="BB7497">
        <v>2017</v>
      </c>
    </row>
    <row r="7498" spans="1:54" hidden="1" x14ac:dyDescent="0.2">
      <c r="A7498">
        <v>146</v>
      </c>
      <c r="B7498" t="s">
        <v>382</v>
      </c>
      <c r="C7498" t="s">
        <v>270</v>
      </c>
      <c r="D7498" t="s">
        <v>62</v>
      </c>
      <c r="E7498" t="s">
        <v>269</v>
      </c>
      <c r="F7498" s="3" t="s">
        <v>268</v>
      </c>
      <c r="G7498" t="s">
        <v>264</v>
      </c>
      <c r="H7498" t="s">
        <v>263</v>
      </c>
      <c r="I7498" t="s">
        <v>1774</v>
      </c>
      <c r="J7498">
        <v>3.1659999999999999</v>
      </c>
      <c r="K7498">
        <v>3.24</v>
      </c>
      <c r="L7498">
        <v>3.2559999999999998</v>
      </c>
      <c r="M7498">
        <v>3.2559999999999998</v>
      </c>
      <c r="N7498">
        <v>3.2879999999999998</v>
      </c>
      <c r="O7498">
        <v>3.3540000000000001</v>
      </c>
      <c r="P7498">
        <v>3.43</v>
      </c>
      <c r="Q7498">
        <v>3.5150000000000001</v>
      </c>
      <c r="R7498">
        <v>3.6070000000000002</v>
      </c>
      <c r="S7498">
        <v>3.7029999999999998</v>
      </c>
      <c r="T7498">
        <v>3.82</v>
      </c>
      <c r="U7498">
        <v>3.9809999999999999</v>
      </c>
      <c r="V7498">
        <v>3.972</v>
      </c>
      <c r="W7498">
        <v>3.9430000000000001</v>
      </c>
      <c r="X7498">
        <v>3.9220000000000002</v>
      </c>
      <c r="Y7498">
        <v>3.9159999999999999</v>
      </c>
      <c r="Z7498">
        <v>3.9049999999999998</v>
      </c>
      <c r="AA7498">
        <v>3.899</v>
      </c>
      <c r="AB7498">
        <v>3.952</v>
      </c>
      <c r="AC7498">
        <v>3.9830000000000001</v>
      </c>
      <c r="AD7498">
        <v>4.0220000000000002</v>
      </c>
      <c r="AE7498">
        <v>4.0890000000000004</v>
      </c>
      <c r="AF7498">
        <v>4.1180000000000003</v>
      </c>
      <c r="AG7498">
        <v>4.1029999999999998</v>
      </c>
      <c r="AH7498">
        <v>4.1150000000000002</v>
      </c>
      <c r="AI7498">
        <v>4.1449999999999996</v>
      </c>
      <c r="AJ7498">
        <v>4.2350000000000003</v>
      </c>
      <c r="AK7498">
        <v>4.3440000000000003</v>
      </c>
      <c r="AL7498">
        <v>4.4480000000000004</v>
      </c>
      <c r="AM7498">
        <v>4.4690000000000003</v>
      </c>
      <c r="AN7498">
        <v>4.4790000000000001</v>
      </c>
      <c r="AO7498">
        <v>4.593</v>
      </c>
      <c r="AP7498">
        <v>4.6740000000000004</v>
      </c>
      <c r="AQ7498">
        <v>4.734</v>
      </c>
      <c r="AR7498">
        <v>4.8230000000000004</v>
      </c>
      <c r="AS7498">
        <v>4.8959999999999999</v>
      </c>
      <c r="AT7498">
        <v>4.9649999999999999</v>
      </c>
      <c r="AU7498">
        <v>5.0330000000000004</v>
      </c>
      <c r="AV7498">
        <v>5.1120000000000001</v>
      </c>
      <c r="AW7498">
        <v>5.1740000000000004</v>
      </c>
      <c r="AX7498" t="s">
        <v>215</v>
      </c>
      <c r="AY7498" t="s">
        <v>215</v>
      </c>
      <c r="AZ7498" t="s">
        <v>215</v>
      </c>
      <c r="BA7498" t="s">
        <v>215</v>
      </c>
      <c r="BB7498">
        <v>2017</v>
      </c>
    </row>
    <row r="7499" spans="1:54" hidden="1" x14ac:dyDescent="0.2">
      <c r="A7499">
        <v>146</v>
      </c>
      <c r="B7499" t="s">
        <v>382</v>
      </c>
      <c r="C7499" t="s">
        <v>267</v>
      </c>
      <c r="D7499" t="s">
        <v>62</v>
      </c>
      <c r="E7499" t="s">
        <v>266</v>
      </c>
      <c r="F7499" s="3" t="s">
        <v>265</v>
      </c>
      <c r="G7499" t="s">
        <v>264</v>
      </c>
      <c r="H7499" t="s">
        <v>263</v>
      </c>
      <c r="I7499" t="s">
        <v>1775</v>
      </c>
      <c r="J7499">
        <v>6.3040000000000003</v>
      </c>
      <c r="K7499">
        <v>6.335</v>
      </c>
      <c r="L7499">
        <v>6.3730000000000002</v>
      </c>
      <c r="M7499">
        <v>6.41</v>
      </c>
      <c r="N7499">
        <v>6.4279999999999999</v>
      </c>
      <c r="O7499">
        <v>6.4560000000000004</v>
      </c>
      <c r="P7499">
        <v>6.4850000000000003</v>
      </c>
      <c r="Q7499">
        <v>6.5229999999999997</v>
      </c>
      <c r="R7499">
        <v>6.5670000000000002</v>
      </c>
      <c r="S7499">
        <v>6.62</v>
      </c>
      <c r="T7499">
        <v>6.6740000000000004</v>
      </c>
      <c r="U7499">
        <v>6.7569999999999997</v>
      </c>
      <c r="V7499">
        <v>6.843</v>
      </c>
      <c r="W7499">
        <v>6.9080000000000004</v>
      </c>
      <c r="X7499">
        <v>6.9690000000000003</v>
      </c>
      <c r="Y7499">
        <v>7.0190000000000001</v>
      </c>
      <c r="Z7499">
        <v>7.0620000000000003</v>
      </c>
      <c r="AA7499">
        <v>7.0810000000000004</v>
      </c>
      <c r="AB7499">
        <v>7.0960000000000001</v>
      </c>
      <c r="AC7499">
        <v>7.1239999999999997</v>
      </c>
      <c r="AD7499">
        <v>7.1639999999999997</v>
      </c>
      <c r="AE7499">
        <v>7.1980000000000004</v>
      </c>
      <c r="AF7499">
        <v>7.2560000000000002</v>
      </c>
      <c r="AG7499">
        <v>7.3140000000000001</v>
      </c>
      <c r="AH7499">
        <v>7.3639999999999999</v>
      </c>
      <c r="AI7499">
        <v>7.415</v>
      </c>
      <c r="AJ7499">
        <v>7.4589999999999996</v>
      </c>
      <c r="AK7499">
        <v>7.5090000000000003</v>
      </c>
      <c r="AL7499">
        <v>7.593</v>
      </c>
      <c r="AM7499">
        <v>7.702</v>
      </c>
      <c r="AN7499">
        <v>7.7859999999999996</v>
      </c>
      <c r="AO7499">
        <v>7.87</v>
      </c>
      <c r="AP7499">
        <v>7.9550000000000001</v>
      </c>
      <c r="AQ7499">
        <v>8.0389999999999997</v>
      </c>
      <c r="AR7499">
        <v>8.14</v>
      </c>
      <c r="AS7499">
        <v>8.2379999999999995</v>
      </c>
      <c r="AT7499">
        <v>8.327</v>
      </c>
      <c r="AU7499">
        <v>8.42</v>
      </c>
      <c r="AV7499">
        <v>8.5410000000000004</v>
      </c>
      <c r="AW7499">
        <v>8.6440000000000001</v>
      </c>
      <c r="AX7499">
        <v>8.7469999999999999</v>
      </c>
      <c r="AY7499">
        <v>8.8510000000000009</v>
      </c>
      <c r="AZ7499">
        <v>8.9580000000000002</v>
      </c>
      <c r="BA7499">
        <v>9.0649999999999995</v>
      </c>
      <c r="BB7499">
        <v>2017</v>
      </c>
    </row>
    <row r="7500" spans="1:54" hidden="1" x14ac:dyDescent="0.2">
      <c r="A7500">
        <v>146</v>
      </c>
      <c r="B7500" t="s">
        <v>382</v>
      </c>
      <c r="C7500" t="s">
        <v>262</v>
      </c>
      <c r="D7500" t="s">
        <v>62</v>
      </c>
      <c r="E7500" t="s">
        <v>260</v>
      </c>
      <c r="F7500" t="s">
        <v>259</v>
      </c>
      <c r="G7500" t="s">
        <v>225</v>
      </c>
      <c r="H7500" t="s">
        <v>222</v>
      </c>
      <c r="I7500" t="s">
        <v>1776</v>
      </c>
      <c r="J7500" s="3" t="s">
        <v>215</v>
      </c>
      <c r="K7500" s="3" t="s">
        <v>215</v>
      </c>
      <c r="L7500" s="3" t="s">
        <v>215</v>
      </c>
      <c r="M7500" s="3">
        <v>67.876000000000005</v>
      </c>
      <c r="N7500" s="3">
        <v>72.254999999999995</v>
      </c>
      <c r="O7500" s="3">
        <v>76.123000000000005</v>
      </c>
      <c r="P7500" s="3">
        <v>82.662000000000006</v>
      </c>
      <c r="Q7500" s="3">
        <v>85.268000000000001</v>
      </c>
      <c r="R7500" s="3">
        <v>91.456999999999994</v>
      </c>
      <c r="S7500" s="3">
        <v>96.347999999999999</v>
      </c>
      <c r="T7500" s="3">
        <v>101.21</v>
      </c>
      <c r="U7500" s="3">
        <v>105.628</v>
      </c>
      <c r="V7500" s="3">
        <v>110.483</v>
      </c>
      <c r="W7500" s="3">
        <v>116.654</v>
      </c>
      <c r="X7500" s="3">
        <v>121.985</v>
      </c>
      <c r="Y7500" s="3">
        <v>126.4</v>
      </c>
      <c r="Z7500" s="3">
        <v>128.86799999999999</v>
      </c>
      <c r="AA7500" s="3">
        <v>129.58799999999999</v>
      </c>
      <c r="AB7500" s="3">
        <v>136.53200000000001</v>
      </c>
      <c r="AC7500" s="3">
        <v>140.22399999999999</v>
      </c>
      <c r="AD7500" s="3">
        <v>151.999</v>
      </c>
      <c r="AE7500" s="3">
        <v>152.48500000000001</v>
      </c>
      <c r="AF7500" s="3">
        <v>154.66999999999999</v>
      </c>
      <c r="AG7500" s="3">
        <v>154.126</v>
      </c>
      <c r="AH7500" s="3">
        <v>157.56299999999999</v>
      </c>
      <c r="AI7500" s="3">
        <v>163.97399999999999</v>
      </c>
      <c r="AJ7500" s="3">
        <v>172.477</v>
      </c>
      <c r="AK7500" s="3">
        <v>181.51900000000001</v>
      </c>
      <c r="AL7500" s="3">
        <v>194.15100000000001</v>
      </c>
      <c r="AM7500" s="3">
        <v>192.84</v>
      </c>
      <c r="AN7500" s="3">
        <v>197.03</v>
      </c>
      <c r="AO7500" s="3">
        <v>203.078</v>
      </c>
      <c r="AP7500" s="3">
        <v>203.941</v>
      </c>
      <c r="AQ7500" s="3">
        <v>208.762</v>
      </c>
      <c r="AR7500" s="3">
        <v>210.864</v>
      </c>
      <c r="AS7500" s="3">
        <v>219.14099999999999</v>
      </c>
      <c r="AT7500" s="3">
        <v>220.92699999999999</v>
      </c>
      <c r="AU7500" s="3">
        <v>224.01400000000001</v>
      </c>
      <c r="AV7500" s="3">
        <v>231.11</v>
      </c>
      <c r="AW7500" s="3">
        <v>238.05500000000001</v>
      </c>
      <c r="AX7500" s="3">
        <v>244.9</v>
      </c>
      <c r="AY7500" s="3">
        <v>251.44</v>
      </c>
      <c r="AZ7500" s="3">
        <v>258.161</v>
      </c>
      <c r="BA7500">
        <v>265.03500000000003</v>
      </c>
      <c r="BB7500">
        <v>2016</v>
      </c>
    </row>
    <row r="7501" spans="1:54" hidden="1" x14ac:dyDescent="0.2">
      <c r="A7501">
        <v>146</v>
      </c>
      <c r="B7501" t="s">
        <v>382</v>
      </c>
      <c r="C7501" t="s">
        <v>261</v>
      </c>
      <c r="D7501" t="s">
        <v>62</v>
      </c>
      <c r="E7501" t="s">
        <v>260</v>
      </c>
      <c r="F7501" t="s">
        <v>259</v>
      </c>
      <c r="G7501" t="s">
        <v>217</v>
      </c>
      <c r="I7501" t="s">
        <v>258</v>
      </c>
      <c r="J7501" s="3" t="s">
        <v>215</v>
      </c>
      <c r="K7501" s="3" t="s">
        <v>215</v>
      </c>
      <c r="L7501" s="3" t="s">
        <v>215</v>
      </c>
      <c r="M7501" s="3">
        <v>29.058</v>
      </c>
      <c r="N7501" s="3">
        <v>28.937000000000001</v>
      </c>
      <c r="O7501" s="3">
        <v>28.744</v>
      </c>
      <c r="P7501" s="3">
        <v>29.751000000000001</v>
      </c>
      <c r="Q7501" s="3">
        <v>29.568000000000001</v>
      </c>
      <c r="R7501" s="3">
        <v>29.852</v>
      </c>
      <c r="S7501" s="3">
        <v>29.126000000000001</v>
      </c>
      <c r="T7501" s="3">
        <v>28.236999999999998</v>
      </c>
      <c r="U7501" s="3">
        <v>28.201000000000001</v>
      </c>
      <c r="V7501" s="3">
        <v>28.93</v>
      </c>
      <c r="W7501" s="3">
        <v>29.884</v>
      </c>
      <c r="X7501" s="3">
        <v>30.474</v>
      </c>
      <c r="Y7501" s="3">
        <v>31.186</v>
      </c>
      <c r="Z7501" s="3">
        <v>31.576000000000001</v>
      </c>
      <c r="AA7501" s="3">
        <v>31.158999999999999</v>
      </c>
      <c r="AB7501" s="3">
        <v>31.940999999999999</v>
      </c>
      <c r="AC7501" s="3">
        <v>32.222000000000001</v>
      </c>
      <c r="AD7501" s="3">
        <v>33.061999999999998</v>
      </c>
      <c r="AE7501" s="3">
        <v>32.420999999999999</v>
      </c>
      <c r="AF7501" s="3">
        <v>32.909999999999997</v>
      </c>
      <c r="AG7501" s="3">
        <v>32.406999999999996</v>
      </c>
      <c r="AH7501" s="3">
        <v>32.183</v>
      </c>
      <c r="AI7501" s="3">
        <v>32.219000000000001</v>
      </c>
      <c r="AJ7501" s="3">
        <v>31.91</v>
      </c>
      <c r="AK7501" s="3">
        <v>31.491</v>
      </c>
      <c r="AL7501" s="3">
        <v>32.371000000000002</v>
      </c>
      <c r="AM7501" s="3">
        <v>32.716000000000001</v>
      </c>
      <c r="AN7501" s="3">
        <v>32.393000000000001</v>
      </c>
      <c r="AO7501" s="3">
        <v>32.686</v>
      </c>
      <c r="AP7501" s="3">
        <v>32.566000000000003</v>
      </c>
      <c r="AQ7501" s="3">
        <v>32.704999999999998</v>
      </c>
      <c r="AR7501" s="3">
        <v>32.451000000000001</v>
      </c>
      <c r="AS7501" s="3">
        <v>33.526000000000003</v>
      </c>
      <c r="AT7501" s="3">
        <v>33.526000000000003</v>
      </c>
      <c r="AU7501" s="3">
        <v>33.526000000000003</v>
      </c>
      <c r="AV7501" s="3">
        <v>33.526000000000003</v>
      </c>
      <c r="AW7501" s="3">
        <v>33.526000000000003</v>
      </c>
      <c r="AX7501" s="3">
        <v>33.526000000000003</v>
      </c>
      <c r="AY7501" s="3">
        <v>33.526000000000003</v>
      </c>
      <c r="AZ7501" s="3">
        <v>33.526000000000003</v>
      </c>
      <c r="BA7501">
        <v>33.526000000000003</v>
      </c>
      <c r="BB7501">
        <v>2016</v>
      </c>
    </row>
    <row r="7502" spans="1:54" hidden="1" x14ac:dyDescent="0.2">
      <c r="A7502">
        <v>146</v>
      </c>
      <c r="B7502" t="s">
        <v>382</v>
      </c>
      <c r="C7502" t="s">
        <v>257</v>
      </c>
      <c r="D7502" t="s">
        <v>62</v>
      </c>
      <c r="E7502" t="s">
        <v>255</v>
      </c>
      <c r="F7502" t="s">
        <v>254</v>
      </c>
      <c r="G7502" t="s">
        <v>225</v>
      </c>
      <c r="H7502" t="s">
        <v>222</v>
      </c>
      <c r="I7502" t="s">
        <v>1776</v>
      </c>
      <c r="J7502" s="3" t="s">
        <v>215</v>
      </c>
      <c r="K7502" s="3" t="s">
        <v>215</v>
      </c>
      <c r="L7502" s="3" t="s">
        <v>215</v>
      </c>
      <c r="M7502" s="3">
        <v>69.135000000000005</v>
      </c>
      <c r="N7502" s="3">
        <v>72.727999999999994</v>
      </c>
      <c r="O7502" s="3">
        <v>75.947000000000003</v>
      </c>
      <c r="P7502" s="3">
        <v>79.424999999999997</v>
      </c>
      <c r="Q7502" s="3">
        <v>81.897999999999996</v>
      </c>
      <c r="R7502" s="3">
        <v>88.438999999999993</v>
      </c>
      <c r="S7502" s="3">
        <v>93.585999999999999</v>
      </c>
      <c r="T7502" s="3">
        <v>101.206</v>
      </c>
      <c r="U7502" s="3">
        <v>112.569</v>
      </c>
      <c r="V7502" s="3">
        <v>121.893</v>
      </c>
      <c r="W7502" s="3">
        <v>128.96799999999999</v>
      </c>
      <c r="X7502" s="3">
        <v>132.43799999999999</v>
      </c>
      <c r="Y7502" s="3">
        <v>133.983</v>
      </c>
      <c r="Z7502" s="3">
        <v>137.23699999999999</v>
      </c>
      <c r="AA7502" s="3">
        <v>139.42400000000001</v>
      </c>
      <c r="AB7502" s="3">
        <v>142.18700000000001</v>
      </c>
      <c r="AC7502" s="3">
        <v>147.214</v>
      </c>
      <c r="AD7502" s="3">
        <v>150.048</v>
      </c>
      <c r="AE7502" s="3">
        <v>151.16900000000001</v>
      </c>
      <c r="AF7502" s="3">
        <v>163.053</v>
      </c>
      <c r="AG7502" s="3">
        <v>160.71600000000001</v>
      </c>
      <c r="AH7502" s="3">
        <v>164.53800000000001</v>
      </c>
      <c r="AI7502" s="3">
        <v>167.399</v>
      </c>
      <c r="AJ7502" s="3">
        <v>167.857</v>
      </c>
      <c r="AK7502" s="3">
        <v>172.26900000000001</v>
      </c>
      <c r="AL7502" s="3">
        <v>182.571</v>
      </c>
      <c r="AM7502" s="3">
        <v>189.875</v>
      </c>
      <c r="AN7502" s="3">
        <v>194.864</v>
      </c>
      <c r="AO7502" s="3">
        <v>198.512</v>
      </c>
      <c r="AP7502" s="3">
        <v>201.547</v>
      </c>
      <c r="AQ7502" s="3">
        <v>211.501</v>
      </c>
      <c r="AR7502" s="3">
        <v>212.25700000000001</v>
      </c>
      <c r="AS7502" s="3">
        <v>214.90700000000001</v>
      </c>
      <c r="AT7502" s="3">
        <v>220.53100000000001</v>
      </c>
      <c r="AU7502" s="3">
        <v>223.779</v>
      </c>
      <c r="AV7502" s="3">
        <v>228.059</v>
      </c>
      <c r="AW7502" s="3">
        <v>235.12700000000001</v>
      </c>
      <c r="AX7502" s="3">
        <v>242.39400000000001</v>
      </c>
      <c r="AY7502" s="3">
        <v>249.239</v>
      </c>
      <c r="AZ7502" s="3">
        <v>255.89699999999999</v>
      </c>
      <c r="BA7502">
        <v>262.56599999999997</v>
      </c>
      <c r="BB7502">
        <v>2016</v>
      </c>
    </row>
    <row r="7503" spans="1:54" hidden="1" x14ac:dyDescent="0.2">
      <c r="A7503">
        <v>146</v>
      </c>
      <c r="B7503" t="s">
        <v>382</v>
      </c>
      <c r="C7503" t="s">
        <v>256</v>
      </c>
      <c r="D7503" t="s">
        <v>62</v>
      </c>
      <c r="E7503" t="s">
        <v>255</v>
      </c>
      <c r="F7503" t="s">
        <v>254</v>
      </c>
      <c r="G7503" t="s">
        <v>217</v>
      </c>
      <c r="I7503" t="s">
        <v>253</v>
      </c>
      <c r="J7503" s="3" t="s">
        <v>215</v>
      </c>
      <c r="K7503" s="3" t="s">
        <v>215</v>
      </c>
      <c r="L7503" s="3" t="s">
        <v>215</v>
      </c>
      <c r="M7503" s="3">
        <v>29.597000000000001</v>
      </c>
      <c r="N7503" s="3">
        <v>29.126000000000001</v>
      </c>
      <c r="O7503" s="3">
        <v>28.678000000000001</v>
      </c>
      <c r="P7503" s="3">
        <v>28.587</v>
      </c>
      <c r="Q7503" s="3">
        <v>28.4</v>
      </c>
      <c r="R7503" s="3">
        <v>28.867000000000001</v>
      </c>
      <c r="S7503" s="3">
        <v>28.29</v>
      </c>
      <c r="T7503" s="3">
        <v>28.236000000000001</v>
      </c>
      <c r="U7503" s="3">
        <v>30.053999999999998</v>
      </c>
      <c r="V7503" s="3">
        <v>31.917999999999999</v>
      </c>
      <c r="W7503" s="3">
        <v>33.039000000000001</v>
      </c>
      <c r="X7503" s="3">
        <v>33.085000000000001</v>
      </c>
      <c r="Y7503" s="3">
        <v>33.057000000000002</v>
      </c>
      <c r="Z7503" s="3">
        <v>33.625999999999998</v>
      </c>
      <c r="AA7503" s="3">
        <v>33.524000000000001</v>
      </c>
      <c r="AB7503" s="3">
        <v>33.264000000000003</v>
      </c>
      <c r="AC7503" s="3">
        <v>33.828000000000003</v>
      </c>
      <c r="AD7503" s="3">
        <v>32.637999999999998</v>
      </c>
      <c r="AE7503" s="3">
        <v>32.140999999999998</v>
      </c>
      <c r="AF7503" s="3">
        <v>34.694000000000003</v>
      </c>
      <c r="AG7503" s="3">
        <v>33.792999999999999</v>
      </c>
      <c r="AH7503" s="3">
        <v>33.607999999999997</v>
      </c>
      <c r="AI7503" s="3">
        <v>32.892000000000003</v>
      </c>
      <c r="AJ7503" s="3">
        <v>31.055</v>
      </c>
      <c r="AK7503" s="3">
        <v>29.885999999999999</v>
      </c>
      <c r="AL7503" s="3">
        <v>30.44</v>
      </c>
      <c r="AM7503" s="3">
        <v>32.213000000000001</v>
      </c>
      <c r="AN7503" s="3">
        <v>32.036999999999999</v>
      </c>
      <c r="AO7503" s="3">
        <v>31.951000000000001</v>
      </c>
      <c r="AP7503" s="3">
        <v>32.183</v>
      </c>
      <c r="AQ7503" s="3">
        <v>33.134</v>
      </c>
      <c r="AR7503" s="3">
        <v>32.664999999999999</v>
      </c>
      <c r="AS7503" s="3">
        <v>32.878</v>
      </c>
      <c r="AT7503" s="3">
        <v>33.466000000000001</v>
      </c>
      <c r="AU7503" s="3">
        <v>33.49</v>
      </c>
      <c r="AV7503" s="3">
        <v>33.082999999999998</v>
      </c>
      <c r="AW7503" s="3">
        <v>33.113</v>
      </c>
      <c r="AX7503" s="3">
        <v>33.183</v>
      </c>
      <c r="AY7503" s="3">
        <v>33.231999999999999</v>
      </c>
      <c r="AZ7503" s="3">
        <v>33.231999999999999</v>
      </c>
      <c r="BA7503">
        <v>33.213000000000001</v>
      </c>
      <c r="BB7503">
        <v>2016</v>
      </c>
    </row>
    <row r="7504" spans="1:54" hidden="1" x14ac:dyDescent="0.2">
      <c r="A7504">
        <v>146</v>
      </c>
      <c r="B7504" t="s">
        <v>382</v>
      </c>
      <c r="C7504" t="s">
        <v>252</v>
      </c>
      <c r="D7504" t="s">
        <v>62</v>
      </c>
      <c r="E7504" t="s">
        <v>250</v>
      </c>
      <c r="F7504" t="s">
        <v>249</v>
      </c>
      <c r="G7504" t="s">
        <v>225</v>
      </c>
      <c r="H7504" t="s">
        <v>222</v>
      </c>
      <c r="I7504" t="s">
        <v>1776</v>
      </c>
      <c r="J7504" s="3" t="s">
        <v>215</v>
      </c>
      <c r="K7504" s="3" t="s">
        <v>215</v>
      </c>
      <c r="L7504" s="3" t="s">
        <v>215</v>
      </c>
      <c r="M7504" s="3">
        <v>-1.2589999999999999</v>
      </c>
      <c r="N7504" s="3">
        <v>-0.47199999999999998</v>
      </c>
      <c r="O7504" s="3">
        <v>0.17599999999999999</v>
      </c>
      <c r="P7504" s="3">
        <v>3.2360000000000002</v>
      </c>
      <c r="Q7504" s="3">
        <v>3.3690000000000002</v>
      </c>
      <c r="R7504" s="3">
        <v>3.0179999999999998</v>
      </c>
      <c r="S7504" s="3">
        <v>2.7629999999999999</v>
      </c>
      <c r="T7504" s="3">
        <v>4.0000000000000001E-3</v>
      </c>
      <c r="U7504" s="3">
        <v>-6.9409999999999998</v>
      </c>
      <c r="V7504" s="3">
        <v>-11.411</v>
      </c>
      <c r="W7504" s="3">
        <v>-12.314</v>
      </c>
      <c r="X7504" s="3">
        <v>-10.452999999999999</v>
      </c>
      <c r="Y7504" s="3">
        <v>-7.5839999999999996</v>
      </c>
      <c r="Z7504" s="3">
        <v>-8.3689999999999998</v>
      </c>
      <c r="AA7504" s="3">
        <v>-9.8360000000000003</v>
      </c>
      <c r="AB7504" s="3">
        <v>-5.6550000000000002</v>
      </c>
      <c r="AC7504" s="3">
        <v>-6.9889999999999999</v>
      </c>
      <c r="AD7504" s="3">
        <v>1.95</v>
      </c>
      <c r="AE7504" s="3">
        <v>1.3160000000000001</v>
      </c>
      <c r="AF7504" s="3">
        <v>-8.3829999999999991</v>
      </c>
      <c r="AG7504" s="3">
        <v>-6.59</v>
      </c>
      <c r="AH7504" s="3">
        <v>-6.976</v>
      </c>
      <c r="AI7504" s="3">
        <v>-3.4249999999999998</v>
      </c>
      <c r="AJ7504" s="3">
        <v>4.62</v>
      </c>
      <c r="AK7504" s="3">
        <v>9.2490000000000006</v>
      </c>
      <c r="AL7504" s="3">
        <v>11.58</v>
      </c>
      <c r="AM7504" s="3">
        <v>2.9660000000000002</v>
      </c>
      <c r="AN7504" s="3">
        <v>2.1659999999999999</v>
      </c>
      <c r="AO7504" s="3">
        <v>4.5659999999999998</v>
      </c>
      <c r="AP7504" s="3">
        <v>2.3940000000000001</v>
      </c>
      <c r="AQ7504" s="3">
        <v>-2.7389999999999999</v>
      </c>
      <c r="AR7504" s="3">
        <v>-1.3919999999999999</v>
      </c>
      <c r="AS7504" s="3">
        <v>4.234</v>
      </c>
      <c r="AT7504" s="3">
        <v>0.39500000000000002</v>
      </c>
      <c r="AU7504" s="3">
        <v>0.23499999999999999</v>
      </c>
      <c r="AV7504" s="3">
        <v>3.0510000000000002</v>
      </c>
      <c r="AW7504" s="3">
        <v>2.9279999999999999</v>
      </c>
      <c r="AX7504" s="3">
        <v>2.5059999999999998</v>
      </c>
      <c r="AY7504" s="3">
        <v>2.2010000000000001</v>
      </c>
      <c r="AZ7504" s="3">
        <v>2.2639999999999998</v>
      </c>
      <c r="BA7504">
        <v>2.4689999999999999</v>
      </c>
      <c r="BB7504">
        <v>2016</v>
      </c>
    </row>
    <row r="7505" spans="1:54" hidden="1" x14ac:dyDescent="0.2">
      <c r="A7505">
        <v>146</v>
      </c>
      <c r="B7505" t="s">
        <v>382</v>
      </c>
      <c r="C7505" t="s">
        <v>251</v>
      </c>
      <c r="D7505" t="s">
        <v>62</v>
      </c>
      <c r="E7505" t="s">
        <v>250</v>
      </c>
      <c r="F7505" t="s">
        <v>249</v>
      </c>
      <c r="G7505" t="s">
        <v>217</v>
      </c>
      <c r="I7505" t="s">
        <v>248</v>
      </c>
      <c r="J7505" s="3" t="s">
        <v>215</v>
      </c>
      <c r="K7505" s="3" t="s">
        <v>215</v>
      </c>
      <c r="L7505" s="3" t="s">
        <v>215</v>
      </c>
      <c r="M7505" s="3">
        <v>-0.53900000000000003</v>
      </c>
      <c r="N7505" s="3">
        <v>-0.189</v>
      </c>
      <c r="O7505" s="3">
        <v>6.6000000000000003E-2</v>
      </c>
      <c r="P7505" s="3">
        <v>1.165</v>
      </c>
      <c r="Q7505" s="3">
        <v>1.1679999999999999</v>
      </c>
      <c r="R7505" s="3">
        <v>0.98499999999999999</v>
      </c>
      <c r="S7505" s="3">
        <v>0.83499999999999996</v>
      </c>
      <c r="T7505" s="3">
        <v>1E-3</v>
      </c>
      <c r="U7505" s="3">
        <v>-1.853</v>
      </c>
      <c r="V7505" s="3">
        <v>-2.988</v>
      </c>
      <c r="W7505" s="3">
        <v>-3.1549999999999998</v>
      </c>
      <c r="X7505" s="3">
        <v>-2.6110000000000002</v>
      </c>
      <c r="Y7505" s="3">
        <v>-1.871</v>
      </c>
      <c r="Z7505" s="3">
        <v>-2.0510000000000002</v>
      </c>
      <c r="AA7505" s="3">
        <v>-2.3650000000000002</v>
      </c>
      <c r="AB7505" s="3">
        <v>-1.323</v>
      </c>
      <c r="AC7505" s="3">
        <v>-1.6060000000000001</v>
      </c>
      <c r="AD7505" s="3">
        <v>0.42399999999999999</v>
      </c>
      <c r="AE7505" s="3">
        <v>0.28000000000000003</v>
      </c>
      <c r="AF7505" s="3">
        <v>-1.784</v>
      </c>
      <c r="AG7505" s="3">
        <v>-1.3859999999999999</v>
      </c>
      <c r="AH7505" s="3">
        <v>-1.425</v>
      </c>
      <c r="AI7505" s="3">
        <v>-0.67300000000000004</v>
      </c>
      <c r="AJ7505" s="3">
        <v>0.85499999999999998</v>
      </c>
      <c r="AK7505" s="3">
        <v>1.605</v>
      </c>
      <c r="AL7505" s="3">
        <v>1.931</v>
      </c>
      <c r="AM7505" s="3">
        <v>0.503</v>
      </c>
      <c r="AN7505" s="3">
        <v>0.35599999999999998</v>
      </c>
      <c r="AO7505" s="3">
        <v>0.73499999999999999</v>
      </c>
      <c r="AP7505" s="3">
        <v>0.38200000000000001</v>
      </c>
      <c r="AQ7505" s="3">
        <v>-0.42899999999999999</v>
      </c>
      <c r="AR7505" s="3">
        <v>-0.214</v>
      </c>
      <c r="AS7505" s="3">
        <v>0.64800000000000002</v>
      </c>
      <c r="AT7505" s="3">
        <v>0.06</v>
      </c>
      <c r="AU7505" s="3">
        <v>3.5000000000000003E-2</v>
      </c>
      <c r="AV7505" s="3">
        <v>0.443</v>
      </c>
      <c r="AW7505" s="3">
        <v>0.41199999999999998</v>
      </c>
      <c r="AX7505" s="3">
        <v>0.34300000000000003</v>
      </c>
      <c r="AY7505" s="3">
        <v>0.29399999999999998</v>
      </c>
      <c r="AZ7505" s="3">
        <v>0.29399999999999998</v>
      </c>
      <c r="BA7505">
        <v>0.312</v>
      </c>
      <c r="BB7505">
        <v>2016</v>
      </c>
    </row>
    <row r="7506" spans="1:54" hidden="1" x14ac:dyDescent="0.2">
      <c r="A7506">
        <v>146</v>
      </c>
      <c r="B7506" t="s">
        <v>382</v>
      </c>
      <c r="C7506" t="s">
        <v>247</v>
      </c>
      <c r="D7506" t="s">
        <v>62</v>
      </c>
      <c r="E7506" t="s">
        <v>245</v>
      </c>
      <c r="F7506" t="s">
        <v>244</v>
      </c>
      <c r="G7506" t="s">
        <v>225</v>
      </c>
      <c r="H7506" t="s">
        <v>222</v>
      </c>
      <c r="I7506" t="s">
        <v>1776</v>
      </c>
      <c r="J7506" s="3" t="s">
        <v>215</v>
      </c>
      <c r="K7506" s="3" t="s">
        <v>215</v>
      </c>
      <c r="L7506" s="3" t="s">
        <v>215</v>
      </c>
      <c r="M7506" s="3">
        <v>1.327</v>
      </c>
      <c r="N7506" s="3">
        <v>1.494</v>
      </c>
      <c r="O7506" s="3">
        <v>1.0329999999999999</v>
      </c>
      <c r="P7506" s="3">
        <v>3.1920000000000002</v>
      </c>
      <c r="Q7506" s="3">
        <v>4.07</v>
      </c>
      <c r="R7506" s="3">
        <v>2.9470000000000001</v>
      </c>
      <c r="S7506" s="3">
        <v>0.80500000000000005</v>
      </c>
      <c r="T7506" s="3">
        <v>-4.7460000000000004</v>
      </c>
      <c r="U7506" s="3">
        <v>-9.3659999999999997</v>
      </c>
      <c r="V7506" s="3">
        <v>-12.22</v>
      </c>
      <c r="W7506" s="3">
        <v>-11.503</v>
      </c>
      <c r="X7506" s="3">
        <v>-9.6259999999999994</v>
      </c>
      <c r="Y7506" s="3">
        <v>-5.7220000000000004</v>
      </c>
      <c r="Z7506" s="3">
        <v>-5.3810000000000002</v>
      </c>
      <c r="AA7506" s="3">
        <v>-7.7690000000000001</v>
      </c>
      <c r="AB7506" s="3">
        <v>-5.1529999999999996</v>
      </c>
      <c r="AC7506" s="3">
        <v>-6.3949999999999996</v>
      </c>
      <c r="AD7506" s="3">
        <v>-0.67900000000000005</v>
      </c>
      <c r="AE7506" s="3">
        <v>-0.379</v>
      </c>
      <c r="AF7506" s="3">
        <v>-7.39</v>
      </c>
      <c r="AG7506" s="3">
        <v>-2.6669999999999998</v>
      </c>
      <c r="AH7506" s="3">
        <v>-3.8039999999999998</v>
      </c>
      <c r="AI7506" s="3">
        <v>-1.7809999999999999</v>
      </c>
      <c r="AJ7506" s="3">
        <v>3.0840000000000001</v>
      </c>
      <c r="AK7506" s="3">
        <v>3.984</v>
      </c>
      <c r="AL7506" s="3">
        <v>5.6769999999999996</v>
      </c>
      <c r="AM7506" s="3">
        <v>5.0579999999999998</v>
      </c>
      <c r="AN7506" s="3">
        <v>2.2469999999999999</v>
      </c>
      <c r="AO7506" s="3">
        <v>4.4669999999999996</v>
      </c>
      <c r="AP7506" s="3">
        <v>3.7130000000000001</v>
      </c>
      <c r="AQ7506" s="3">
        <v>-1.8660000000000001</v>
      </c>
      <c r="AR7506" s="3">
        <v>-2.2029999999999998</v>
      </c>
      <c r="AS7506" s="3">
        <v>4.891</v>
      </c>
      <c r="AT7506" s="3">
        <v>0.61599999999999999</v>
      </c>
      <c r="AU7506" s="3">
        <v>1.36</v>
      </c>
      <c r="AV7506" s="3">
        <v>1.262</v>
      </c>
      <c r="AW7506" s="3">
        <v>2.1850000000000001</v>
      </c>
      <c r="AX7506" s="3">
        <v>2.157</v>
      </c>
      <c r="AY7506" s="3">
        <v>2.343</v>
      </c>
      <c r="AZ7506" s="3">
        <v>2.4049999999999998</v>
      </c>
      <c r="BA7506">
        <v>2.4689999999999999</v>
      </c>
      <c r="BB7506">
        <v>2016</v>
      </c>
    </row>
    <row r="7507" spans="1:54" hidden="1" x14ac:dyDescent="0.2">
      <c r="A7507">
        <v>146</v>
      </c>
      <c r="B7507" t="s">
        <v>382</v>
      </c>
      <c r="C7507" t="s">
        <v>246</v>
      </c>
      <c r="D7507" t="s">
        <v>62</v>
      </c>
      <c r="E7507" t="s">
        <v>245</v>
      </c>
      <c r="F7507" t="s">
        <v>244</v>
      </c>
      <c r="G7507" t="s">
        <v>243</v>
      </c>
      <c r="I7507" t="s">
        <v>362</v>
      </c>
      <c r="J7507" s="3" t="s">
        <v>215</v>
      </c>
      <c r="K7507" s="3" t="s">
        <v>215</v>
      </c>
      <c r="L7507" s="3" t="s">
        <v>215</v>
      </c>
      <c r="M7507" s="3">
        <v>0.54800000000000004</v>
      </c>
      <c r="N7507" s="3">
        <v>0.58799999999999997</v>
      </c>
      <c r="O7507" s="3">
        <v>0.38500000000000001</v>
      </c>
      <c r="P7507" s="3">
        <v>1.157</v>
      </c>
      <c r="Q7507" s="3">
        <v>1.425</v>
      </c>
      <c r="R7507" s="3">
        <v>0.99399999999999999</v>
      </c>
      <c r="S7507" s="3">
        <v>0.25900000000000001</v>
      </c>
      <c r="T7507" s="3">
        <v>-1.4219999999999999</v>
      </c>
      <c r="U7507" s="3">
        <v>-2.6110000000000002</v>
      </c>
      <c r="V7507" s="3">
        <v>-3.23</v>
      </c>
      <c r="W7507" s="3">
        <v>-2.9049999999999998</v>
      </c>
      <c r="X7507" s="3">
        <v>-2.38</v>
      </c>
      <c r="Y7507" s="3">
        <v>-1.371</v>
      </c>
      <c r="Z7507" s="3">
        <v>-1.2609999999999999</v>
      </c>
      <c r="AA7507" s="3">
        <v>-1.7829999999999999</v>
      </c>
      <c r="AB7507" s="3">
        <v>-1.163</v>
      </c>
      <c r="AC7507" s="3">
        <v>-1.407</v>
      </c>
      <c r="AD7507" s="3">
        <v>-0.14499999999999999</v>
      </c>
      <c r="AE7507" s="3">
        <v>-7.8E-2</v>
      </c>
      <c r="AF7507" s="3">
        <v>-1.4890000000000001</v>
      </c>
      <c r="AG7507" s="3">
        <v>-0.52300000000000002</v>
      </c>
      <c r="AH7507" s="3">
        <v>-0.72599999999999998</v>
      </c>
      <c r="AI7507" s="3">
        <v>-0.32900000000000001</v>
      </c>
      <c r="AJ7507" s="3">
        <v>0.55200000000000005</v>
      </c>
      <c r="AK7507" s="3">
        <v>0.69299999999999995</v>
      </c>
      <c r="AL7507" s="3">
        <v>0.94599999999999995</v>
      </c>
      <c r="AM7507" s="3">
        <v>0.83099999999999996</v>
      </c>
      <c r="AN7507" s="3">
        <v>0.36</v>
      </c>
      <c r="AO7507" s="3">
        <v>0.70199999999999996</v>
      </c>
      <c r="AP7507" s="3">
        <v>0.57799999999999996</v>
      </c>
      <c r="AQ7507" s="3">
        <v>-0.28599999999999998</v>
      </c>
      <c r="AR7507" s="3">
        <v>-0.33300000000000002</v>
      </c>
      <c r="AS7507" s="3">
        <v>0.73599999999999999</v>
      </c>
      <c r="AT7507" s="3">
        <v>9.1999999999999998E-2</v>
      </c>
      <c r="AU7507" s="3">
        <v>0.19800000000000001</v>
      </c>
      <c r="AV7507" s="3">
        <v>0.18</v>
      </c>
      <c r="AW7507" s="3">
        <v>0.30399999999999999</v>
      </c>
      <c r="AX7507" s="3">
        <v>0.29199999999999998</v>
      </c>
      <c r="AY7507" s="3">
        <v>0.309</v>
      </c>
      <c r="AZ7507" s="3">
        <v>0.31</v>
      </c>
      <c r="BA7507">
        <v>0.31</v>
      </c>
      <c r="BB7507">
        <v>2016</v>
      </c>
    </row>
    <row r="7508" spans="1:54" hidden="1" x14ac:dyDescent="0.2">
      <c r="A7508">
        <v>146</v>
      </c>
      <c r="B7508" t="s">
        <v>382</v>
      </c>
      <c r="C7508" t="s">
        <v>242</v>
      </c>
      <c r="D7508" t="s">
        <v>62</v>
      </c>
      <c r="E7508" t="s">
        <v>240</v>
      </c>
      <c r="F7508" t="s">
        <v>239</v>
      </c>
      <c r="G7508" t="s">
        <v>225</v>
      </c>
      <c r="H7508" t="s">
        <v>222</v>
      </c>
      <c r="I7508" t="s">
        <v>1776</v>
      </c>
      <c r="J7508" s="3" t="s">
        <v>215</v>
      </c>
      <c r="K7508" s="3" t="s">
        <v>215</v>
      </c>
      <c r="L7508" s="3" t="s">
        <v>215</v>
      </c>
      <c r="M7508" s="3">
        <v>2.2839999999999998</v>
      </c>
      <c r="N7508" s="3">
        <v>3.0310000000000001</v>
      </c>
      <c r="O7508" s="3">
        <v>3.782</v>
      </c>
      <c r="P7508" s="3">
        <v>6.8959999999999999</v>
      </c>
      <c r="Q7508" s="3">
        <v>7.0039999999999996</v>
      </c>
      <c r="R7508" s="3">
        <v>6.6879999999999997</v>
      </c>
      <c r="S7508" s="3">
        <v>6.6269999999999998</v>
      </c>
      <c r="T7508" s="3">
        <v>1.4770000000000001</v>
      </c>
      <c r="U7508" s="3">
        <v>-5.1340000000000003</v>
      </c>
      <c r="V7508" s="3">
        <v>-8.8800000000000008</v>
      </c>
      <c r="W7508" s="3">
        <v>-9.6620000000000008</v>
      </c>
      <c r="X7508" s="3">
        <v>-7.2679999999999998</v>
      </c>
      <c r="Y7508" s="3">
        <v>-4.2969999999999997</v>
      </c>
      <c r="Z7508" s="3">
        <v>-5.133</v>
      </c>
      <c r="AA7508" s="3">
        <v>-6.2210000000000001</v>
      </c>
      <c r="AB7508" s="3">
        <v>-1.55</v>
      </c>
      <c r="AC7508" s="3">
        <v>-2.0939999999999999</v>
      </c>
      <c r="AD7508" s="3">
        <v>6.6120000000000001</v>
      </c>
      <c r="AE7508" s="3">
        <v>5.6840000000000002</v>
      </c>
      <c r="AF7508" s="3">
        <v>-3.72</v>
      </c>
      <c r="AG7508" s="3">
        <v>-2.2320000000000002</v>
      </c>
      <c r="AH7508" s="3">
        <v>-2.5859999999999999</v>
      </c>
      <c r="AI7508" s="3">
        <v>1.1180000000000001</v>
      </c>
      <c r="AJ7508" s="3">
        <v>9.0449999999999999</v>
      </c>
      <c r="AK7508" s="3">
        <v>12.518000000000001</v>
      </c>
      <c r="AL7508" s="3">
        <v>14.667999999999999</v>
      </c>
      <c r="AM7508" s="3">
        <v>5.9260000000000002</v>
      </c>
      <c r="AN7508" s="3">
        <v>5.0599999999999996</v>
      </c>
      <c r="AO7508" s="3">
        <v>6.8280000000000003</v>
      </c>
      <c r="AP7508" s="3">
        <v>4.7329999999999997</v>
      </c>
      <c r="AQ7508" s="3">
        <v>-1.38</v>
      </c>
      <c r="AR7508" s="3">
        <v>0.20699999999999999</v>
      </c>
      <c r="AS7508" s="3">
        <v>5.5750000000000002</v>
      </c>
      <c r="AT7508" s="3">
        <v>1.722</v>
      </c>
      <c r="AU7508" s="3">
        <v>1.5309999999999999</v>
      </c>
      <c r="AV7508" s="3">
        <v>4.3079999999999998</v>
      </c>
      <c r="AW7508" s="3">
        <v>4.1470000000000002</v>
      </c>
      <c r="AX7508" s="3">
        <v>3.6139999999999999</v>
      </c>
      <c r="AY7508" s="3">
        <v>3.206</v>
      </c>
      <c r="AZ7508" s="3">
        <v>3.1629999999999998</v>
      </c>
      <c r="BA7508">
        <v>3.2589999999999999</v>
      </c>
      <c r="BB7508">
        <v>2016</v>
      </c>
    </row>
    <row r="7509" spans="1:54" hidden="1" x14ac:dyDescent="0.2">
      <c r="A7509">
        <v>146</v>
      </c>
      <c r="B7509" t="s">
        <v>382</v>
      </c>
      <c r="C7509" t="s">
        <v>241</v>
      </c>
      <c r="D7509" t="s">
        <v>62</v>
      </c>
      <c r="E7509" t="s">
        <v>240</v>
      </c>
      <c r="F7509" t="s">
        <v>239</v>
      </c>
      <c r="G7509" t="s">
        <v>217</v>
      </c>
      <c r="I7509" t="s">
        <v>238</v>
      </c>
      <c r="J7509" s="3" t="s">
        <v>215</v>
      </c>
      <c r="K7509" s="3" t="s">
        <v>215</v>
      </c>
      <c r="L7509" s="3" t="s">
        <v>215</v>
      </c>
      <c r="M7509" s="3">
        <v>0.97799999999999998</v>
      </c>
      <c r="N7509" s="3">
        <v>1.214</v>
      </c>
      <c r="O7509" s="3">
        <v>1.4279999999999999</v>
      </c>
      <c r="P7509" s="3">
        <v>2.4820000000000002</v>
      </c>
      <c r="Q7509" s="3">
        <v>2.4289999999999998</v>
      </c>
      <c r="R7509" s="3">
        <v>2.1829999999999998</v>
      </c>
      <c r="S7509" s="3">
        <v>2.0030000000000001</v>
      </c>
      <c r="T7509" s="3">
        <v>0.41199999999999998</v>
      </c>
      <c r="U7509" s="3">
        <v>-1.371</v>
      </c>
      <c r="V7509" s="3">
        <v>-2.3250000000000002</v>
      </c>
      <c r="W7509" s="3">
        <v>-2.4750000000000001</v>
      </c>
      <c r="X7509" s="3">
        <v>-1.8160000000000001</v>
      </c>
      <c r="Y7509" s="3">
        <v>-1.06</v>
      </c>
      <c r="Z7509" s="3">
        <v>-1.258</v>
      </c>
      <c r="AA7509" s="3">
        <v>-1.496</v>
      </c>
      <c r="AB7509" s="3">
        <v>-0.36299999999999999</v>
      </c>
      <c r="AC7509" s="3">
        <v>-0.48099999999999998</v>
      </c>
      <c r="AD7509" s="3">
        <v>1.4379999999999999</v>
      </c>
      <c r="AE7509" s="3">
        <v>1.208</v>
      </c>
      <c r="AF7509" s="3">
        <v>-0.79200000000000004</v>
      </c>
      <c r="AG7509" s="3">
        <v>-0.46899999999999997</v>
      </c>
      <c r="AH7509" s="3">
        <v>-0.52800000000000002</v>
      </c>
      <c r="AI7509" s="3">
        <v>0.22</v>
      </c>
      <c r="AJ7509" s="3">
        <v>1.673</v>
      </c>
      <c r="AK7509" s="3">
        <v>2.1720000000000002</v>
      </c>
      <c r="AL7509" s="3">
        <v>2.4460000000000002</v>
      </c>
      <c r="AM7509" s="3">
        <v>1.0049999999999999</v>
      </c>
      <c r="AN7509" s="3">
        <v>0.83199999999999996</v>
      </c>
      <c r="AO7509" s="3">
        <v>1.099</v>
      </c>
      <c r="AP7509" s="3">
        <v>0.75600000000000001</v>
      </c>
      <c r="AQ7509" s="3">
        <v>-0.216</v>
      </c>
      <c r="AR7509" s="3">
        <v>3.2000000000000001E-2</v>
      </c>
      <c r="AS7509" s="3">
        <v>0.85299999999999998</v>
      </c>
      <c r="AT7509" s="3">
        <v>0.26100000000000001</v>
      </c>
      <c r="AU7509" s="3">
        <v>0.22900000000000001</v>
      </c>
      <c r="AV7509" s="3">
        <v>0.625</v>
      </c>
      <c r="AW7509" s="3">
        <v>0.58399999999999996</v>
      </c>
      <c r="AX7509" s="3">
        <v>0.495</v>
      </c>
      <c r="AY7509" s="3">
        <v>0.42799999999999999</v>
      </c>
      <c r="AZ7509" s="3">
        <v>0.41099999999999998</v>
      </c>
      <c r="BA7509">
        <v>0.41199999999999998</v>
      </c>
      <c r="BB7509">
        <v>2016</v>
      </c>
    </row>
    <row r="7510" spans="1:54" hidden="1" x14ac:dyDescent="0.2">
      <c r="A7510">
        <v>146</v>
      </c>
      <c r="B7510" t="s">
        <v>382</v>
      </c>
      <c r="C7510" t="s">
        <v>237</v>
      </c>
      <c r="D7510" t="s">
        <v>62</v>
      </c>
      <c r="E7510" t="s">
        <v>235</v>
      </c>
      <c r="F7510" t="s">
        <v>234</v>
      </c>
      <c r="G7510" t="s">
        <v>225</v>
      </c>
      <c r="H7510" t="s">
        <v>222</v>
      </c>
      <c r="I7510" t="s">
        <v>1776</v>
      </c>
      <c r="J7510" s="3" t="s">
        <v>215</v>
      </c>
      <c r="K7510" s="3" t="s">
        <v>215</v>
      </c>
      <c r="L7510" s="3" t="s">
        <v>215</v>
      </c>
      <c r="M7510" s="3" t="s">
        <v>215</v>
      </c>
      <c r="N7510" s="3" t="s">
        <v>215</v>
      </c>
      <c r="O7510" s="3" t="s">
        <v>215</v>
      </c>
      <c r="P7510" s="3" t="s">
        <v>215</v>
      </c>
      <c r="Q7510" s="3" t="s">
        <v>215</v>
      </c>
      <c r="R7510" s="3" t="s">
        <v>215</v>
      </c>
      <c r="S7510" s="3" t="s">
        <v>215</v>
      </c>
      <c r="T7510" s="3">
        <v>48.237000000000002</v>
      </c>
      <c r="U7510" s="3">
        <v>54.749000000000002</v>
      </c>
      <c r="V7510" s="3">
        <v>69.775999999999996</v>
      </c>
      <c r="W7510" s="3">
        <v>82.221000000000004</v>
      </c>
      <c r="X7510" s="3">
        <v>94.578999999999994</v>
      </c>
      <c r="Y7510" s="3">
        <v>103.765</v>
      </c>
      <c r="Z7510" s="3">
        <v>113.078</v>
      </c>
      <c r="AA7510" s="3">
        <v>123</v>
      </c>
      <c r="AB7510" s="3">
        <v>131.04499999999999</v>
      </c>
      <c r="AC7510" s="3">
        <v>151.001</v>
      </c>
      <c r="AD7510" s="3">
        <v>159.97800000000001</v>
      </c>
      <c r="AE7510" s="3">
        <v>168.09100000000001</v>
      </c>
      <c r="AF7510" s="3">
        <v>186.41900000000001</v>
      </c>
      <c r="AG7510" s="3">
        <v>188.911</v>
      </c>
      <c r="AH7510" s="3">
        <v>223.53700000000001</v>
      </c>
      <c r="AI7510" s="3">
        <v>216.64</v>
      </c>
      <c r="AJ7510" s="3">
        <v>201.727</v>
      </c>
      <c r="AK7510" s="3">
        <v>173.08799999999999</v>
      </c>
      <c r="AL7510" s="3">
        <v>168.28299999999999</v>
      </c>
      <c r="AM7510" s="3">
        <v>157.751</v>
      </c>
      <c r="AN7510" s="3">
        <v>155.94399999999999</v>
      </c>
      <c r="AO7510" s="3">
        <v>159.21899999999999</v>
      </c>
      <c r="AP7510" s="3">
        <v>156.483</v>
      </c>
      <c r="AQ7510" s="3">
        <v>152.04400000000001</v>
      </c>
      <c r="AR7510" s="3">
        <v>154.565</v>
      </c>
      <c r="AS7510" s="3">
        <v>156.077</v>
      </c>
      <c r="AT7510" s="3">
        <v>158.85499999999999</v>
      </c>
      <c r="AU7510" s="3">
        <v>154.03899999999999</v>
      </c>
      <c r="AV7510" s="3">
        <v>152.91499999999999</v>
      </c>
      <c r="AW7510" s="3">
        <v>151.75700000000001</v>
      </c>
      <c r="AX7510" s="3">
        <v>145.083</v>
      </c>
      <c r="AY7510" s="3">
        <v>138.892</v>
      </c>
      <c r="AZ7510" s="3">
        <v>132.53200000000001</v>
      </c>
      <c r="BA7510">
        <v>126.018</v>
      </c>
      <c r="BB7510">
        <v>2016</v>
      </c>
    </row>
    <row r="7511" spans="1:54" hidden="1" x14ac:dyDescent="0.2">
      <c r="A7511">
        <v>146</v>
      </c>
      <c r="B7511" t="s">
        <v>382</v>
      </c>
      <c r="C7511" t="s">
        <v>236</v>
      </c>
      <c r="D7511" t="s">
        <v>62</v>
      </c>
      <c r="E7511" t="s">
        <v>235</v>
      </c>
      <c r="F7511" t="s">
        <v>234</v>
      </c>
      <c r="G7511" t="s">
        <v>217</v>
      </c>
      <c r="I7511" t="s">
        <v>354</v>
      </c>
      <c r="J7511" s="3" t="s">
        <v>215</v>
      </c>
      <c r="K7511" s="3" t="s">
        <v>215</v>
      </c>
      <c r="L7511" s="3" t="s">
        <v>215</v>
      </c>
      <c r="M7511" s="3" t="s">
        <v>215</v>
      </c>
      <c r="N7511" s="3" t="s">
        <v>215</v>
      </c>
      <c r="O7511" s="3" t="s">
        <v>215</v>
      </c>
      <c r="P7511" s="3" t="s">
        <v>215</v>
      </c>
      <c r="Q7511" s="3" t="s">
        <v>215</v>
      </c>
      <c r="R7511" s="3" t="s">
        <v>215</v>
      </c>
      <c r="S7511" s="3" t="s">
        <v>215</v>
      </c>
      <c r="T7511" s="3">
        <v>13.458</v>
      </c>
      <c r="U7511" s="3">
        <v>14.617000000000001</v>
      </c>
      <c r="V7511" s="3">
        <v>18.271000000000001</v>
      </c>
      <c r="W7511" s="3">
        <v>21.062999999999999</v>
      </c>
      <c r="X7511" s="3">
        <v>23.628</v>
      </c>
      <c r="Y7511" s="3">
        <v>25.600999999999999</v>
      </c>
      <c r="Z7511" s="3">
        <v>27.707000000000001</v>
      </c>
      <c r="AA7511" s="3">
        <v>29.574999999999999</v>
      </c>
      <c r="AB7511" s="3">
        <v>30.657</v>
      </c>
      <c r="AC7511" s="3">
        <v>34.698</v>
      </c>
      <c r="AD7511" s="3">
        <v>34.798000000000002</v>
      </c>
      <c r="AE7511" s="3">
        <v>35.738999999999997</v>
      </c>
      <c r="AF7511" s="3">
        <v>39.664999999999999</v>
      </c>
      <c r="AG7511" s="3">
        <v>39.720999999999997</v>
      </c>
      <c r="AH7511" s="3">
        <v>45.658999999999999</v>
      </c>
      <c r="AI7511" s="3">
        <v>42.567</v>
      </c>
      <c r="AJ7511" s="3">
        <v>37.320999999999998</v>
      </c>
      <c r="AK7511" s="3">
        <v>30.027999999999999</v>
      </c>
      <c r="AL7511" s="3">
        <v>28.058</v>
      </c>
      <c r="AM7511" s="3">
        <v>26.763000000000002</v>
      </c>
      <c r="AN7511" s="3">
        <v>25.638000000000002</v>
      </c>
      <c r="AO7511" s="3">
        <v>25.626999999999999</v>
      </c>
      <c r="AP7511" s="3">
        <v>24.988</v>
      </c>
      <c r="AQ7511" s="3">
        <v>23.818999999999999</v>
      </c>
      <c r="AR7511" s="3">
        <v>23.786999999999999</v>
      </c>
      <c r="AS7511" s="3">
        <v>23.878</v>
      </c>
      <c r="AT7511" s="3">
        <v>24.106000000000002</v>
      </c>
      <c r="AU7511" s="3">
        <v>23.053000000000001</v>
      </c>
      <c r="AV7511" s="3">
        <v>22.181999999999999</v>
      </c>
      <c r="AW7511" s="3">
        <v>21.372</v>
      </c>
      <c r="AX7511" s="3">
        <v>19.861000000000001</v>
      </c>
      <c r="AY7511" s="3">
        <v>18.518999999999998</v>
      </c>
      <c r="AZ7511" s="3">
        <v>17.210999999999999</v>
      </c>
      <c r="BA7511">
        <v>15.941000000000001</v>
      </c>
      <c r="BB7511">
        <v>2016</v>
      </c>
    </row>
    <row r="7512" spans="1:54" hidden="1" x14ac:dyDescent="0.2">
      <c r="A7512">
        <v>146</v>
      </c>
      <c r="B7512" t="s">
        <v>382</v>
      </c>
      <c r="C7512" t="s">
        <v>233</v>
      </c>
      <c r="D7512" t="s">
        <v>62</v>
      </c>
      <c r="E7512" t="s">
        <v>231</v>
      </c>
      <c r="F7512" t="s">
        <v>230</v>
      </c>
      <c r="G7512" t="s">
        <v>225</v>
      </c>
      <c r="H7512" t="s">
        <v>222</v>
      </c>
      <c r="I7512" t="s">
        <v>1776</v>
      </c>
      <c r="J7512" s="3" t="s">
        <v>215</v>
      </c>
      <c r="K7512" s="3" t="s">
        <v>215</v>
      </c>
      <c r="L7512" s="3" t="s">
        <v>215</v>
      </c>
      <c r="M7512" s="3" t="s">
        <v>215</v>
      </c>
      <c r="N7512" s="3" t="s">
        <v>215</v>
      </c>
      <c r="O7512" s="3" t="s">
        <v>215</v>
      </c>
      <c r="P7512" s="3" t="s">
        <v>215</v>
      </c>
      <c r="Q7512" s="3" t="s">
        <v>215</v>
      </c>
      <c r="R7512" s="3" t="s">
        <v>215</v>
      </c>
      <c r="S7512" s="3" t="s">
        <v>215</v>
      </c>
      <c r="T7512" s="3">
        <v>123.119</v>
      </c>
      <c r="U7512" s="3">
        <v>135.363</v>
      </c>
      <c r="V7512" s="3">
        <v>156.02099999999999</v>
      </c>
      <c r="W7512" s="3">
        <v>182.44300000000001</v>
      </c>
      <c r="X7512" s="3">
        <v>200.37299999999999</v>
      </c>
      <c r="Y7512" s="3">
        <v>214.53899999999999</v>
      </c>
      <c r="Z7512" s="3">
        <v>222.10300000000001</v>
      </c>
      <c r="AA7512" s="3">
        <v>237.85</v>
      </c>
      <c r="AB7512" s="3">
        <v>254.727</v>
      </c>
      <c r="AC7512" s="3">
        <v>243.309</v>
      </c>
      <c r="AD7512" s="3">
        <v>251.5</v>
      </c>
      <c r="AE7512" s="3">
        <v>248.82900000000001</v>
      </c>
      <c r="AF7512" s="3">
        <v>277.803</v>
      </c>
      <c r="AG7512" s="3">
        <v>276.834</v>
      </c>
      <c r="AH7512" s="3">
        <v>291.54199999999997</v>
      </c>
      <c r="AI7512" s="3">
        <v>289.26799999999997</v>
      </c>
      <c r="AJ7512" s="3">
        <v>273.02100000000002</v>
      </c>
      <c r="AK7512" s="3">
        <v>268.30900000000003</v>
      </c>
      <c r="AL7512" s="3">
        <v>280.72399999999999</v>
      </c>
      <c r="AM7512" s="3">
        <v>266.654</v>
      </c>
      <c r="AN7512" s="3">
        <v>267.54000000000002</v>
      </c>
      <c r="AO7512" s="3">
        <v>274.02800000000002</v>
      </c>
      <c r="AP7512" s="3">
        <v>279.976</v>
      </c>
      <c r="AQ7512" s="3">
        <v>279.67200000000003</v>
      </c>
      <c r="AR7512" s="3">
        <v>284.02600000000001</v>
      </c>
      <c r="AS7512" s="3">
        <v>285.21300000000002</v>
      </c>
      <c r="AT7512" s="3">
        <v>285.608</v>
      </c>
      <c r="AU7512" s="3">
        <v>285.84300000000002</v>
      </c>
      <c r="AV7512" s="3">
        <v>288.89400000000001</v>
      </c>
      <c r="AW7512" s="3">
        <v>291.822</v>
      </c>
      <c r="AX7512" s="3">
        <v>289.17500000000001</v>
      </c>
      <c r="AY7512" s="3">
        <v>286.83300000000003</v>
      </c>
      <c r="AZ7512" s="3">
        <v>284.42700000000002</v>
      </c>
      <c r="BA7512">
        <v>281.95800000000003</v>
      </c>
      <c r="BB7512">
        <v>2016</v>
      </c>
    </row>
    <row r="7513" spans="1:54" hidden="1" x14ac:dyDescent="0.2">
      <c r="A7513">
        <v>146</v>
      </c>
      <c r="B7513" t="s">
        <v>382</v>
      </c>
      <c r="C7513" t="s">
        <v>232</v>
      </c>
      <c r="D7513" t="s">
        <v>62</v>
      </c>
      <c r="E7513" t="s">
        <v>231</v>
      </c>
      <c r="F7513" t="s">
        <v>230</v>
      </c>
      <c r="G7513" t="s">
        <v>217</v>
      </c>
      <c r="I7513" t="s">
        <v>229</v>
      </c>
      <c r="J7513" s="3" t="s">
        <v>215</v>
      </c>
      <c r="K7513" s="3" t="s">
        <v>215</v>
      </c>
      <c r="L7513" s="3" t="s">
        <v>215</v>
      </c>
      <c r="M7513" s="3" t="s">
        <v>215</v>
      </c>
      <c r="N7513" s="3" t="s">
        <v>215</v>
      </c>
      <c r="O7513" s="3" t="s">
        <v>215</v>
      </c>
      <c r="P7513" s="3" t="s">
        <v>215</v>
      </c>
      <c r="Q7513" s="3" t="s">
        <v>215</v>
      </c>
      <c r="R7513" s="3" t="s">
        <v>215</v>
      </c>
      <c r="S7513" s="3" t="s">
        <v>215</v>
      </c>
      <c r="T7513" s="3">
        <v>34.35</v>
      </c>
      <c r="U7513" s="3">
        <v>36.14</v>
      </c>
      <c r="V7513" s="3">
        <v>40.853999999999999</v>
      </c>
      <c r="W7513" s="3">
        <v>46.738</v>
      </c>
      <c r="X7513" s="3">
        <v>50.057000000000002</v>
      </c>
      <c r="Y7513" s="3">
        <v>52.932000000000002</v>
      </c>
      <c r="Z7513" s="3">
        <v>54.42</v>
      </c>
      <c r="AA7513" s="3">
        <v>57.191000000000003</v>
      </c>
      <c r="AB7513" s="3">
        <v>59.591999999999999</v>
      </c>
      <c r="AC7513" s="3">
        <v>55.908999999999999</v>
      </c>
      <c r="AD7513" s="3">
        <v>54.706000000000003</v>
      </c>
      <c r="AE7513" s="3">
        <v>52.905999999999999</v>
      </c>
      <c r="AF7513" s="3">
        <v>59.11</v>
      </c>
      <c r="AG7513" s="3">
        <v>58.207999999999998</v>
      </c>
      <c r="AH7513" s="3">
        <v>59.55</v>
      </c>
      <c r="AI7513" s="3">
        <v>56.837000000000003</v>
      </c>
      <c r="AJ7513" s="3">
        <v>50.511000000000003</v>
      </c>
      <c r="AK7513" s="3">
        <v>46.548000000000002</v>
      </c>
      <c r="AL7513" s="3">
        <v>46.805</v>
      </c>
      <c r="AM7513" s="3">
        <v>45.238999999999997</v>
      </c>
      <c r="AN7513" s="3">
        <v>43.984999999999999</v>
      </c>
      <c r="AO7513" s="3">
        <v>44.104999999999997</v>
      </c>
      <c r="AP7513" s="3">
        <v>44.707000000000001</v>
      </c>
      <c r="AQ7513" s="3">
        <v>43.813000000000002</v>
      </c>
      <c r="AR7513" s="3">
        <v>43.71</v>
      </c>
      <c r="AS7513" s="3">
        <v>43.634</v>
      </c>
      <c r="AT7513" s="3">
        <v>43.341000000000001</v>
      </c>
      <c r="AU7513" s="3">
        <v>42.779000000000003</v>
      </c>
      <c r="AV7513" s="3">
        <v>41.908000000000001</v>
      </c>
      <c r="AW7513" s="3">
        <v>41.097999999999999</v>
      </c>
      <c r="AX7513" s="3">
        <v>39.587000000000003</v>
      </c>
      <c r="AY7513" s="3">
        <v>38.244999999999997</v>
      </c>
      <c r="AZ7513" s="3">
        <v>36.936999999999998</v>
      </c>
      <c r="BA7513">
        <v>35.665999999999997</v>
      </c>
      <c r="BB7513">
        <v>2016</v>
      </c>
    </row>
    <row r="7514" spans="1:54" hidden="1" x14ac:dyDescent="0.2">
      <c r="A7514">
        <v>146</v>
      </c>
      <c r="B7514" t="s">
        <v>382</v>
      </c>
      <c r="C7514" t="s">
        <v>228</v>
      </c>
      <c r="D7514" t="s">
        <v>62</v>
      </c>
      <c r="E7514" t="s">
        <v>227</v>
      </c>
      <c r="F7514" t="s">
        <v>226</v>
      </c>
      <c r="G7514" t="s">
        <v>225</v>
      </c>
      <c r="H7514" t="s">
        <v>222</v>
      </c>
      <c r="I7514" t="s">
        <v>1776</v>
      </c>
      <c r="J7514" s="3">
        <v>199.33199999999999</v>
      </c>
      <c r="K7514" s="3">
        <v>213.916</v>
      </c>
      <c r="L7514" s="3">
        <v>226.53700000000001</v>
      </c>
      <c r="M7514" s="3">
        <v>233.58799999999999</v>
      </c>
      <c r="N7514" s="3">
        <v>249.69900000000001</v>
      </c>
      <c r="O7514" s="3">
        <v>264.82600000000002</v>
      </c>
      <c r="P7514" s="3">
        <v>277.84100000000001</v>
      </c>
      <c r="Q7514" s="3">
        <v>288.37299999999999</v>
      </c>
      <c r="R7514" s="3">
        <v>306.36399999999998</v>
      </c>
      <c r="S7514" s="3">
        <v>330.80399999999997</v>
      </c>
      <c r="T7514" s="3">
        <v>358.42700000000002</v>
      </c>
      <c r="U7514" s="3">
        <v>374.55500000000001</v>
      </c>
      <c r="V7514" s="3">
        <v>381.89699999999999</v>
      </c>
      <c r="W7514" s="3">
        <v>390.35399999999998</v>
      </c>
      <c r="X7514" s="3">
        <v>400.29</v>
      </c>
      <c r="Y7514" s="3">
        <v>405.30900000000003</v>
      </c>
      <c r="Z7514" s="3">
        <v>408.125</v>
      </c>
      <c r="AA7514" s="3">
        <v>415.89</v>
      </c>
      <c r="AB7514" s="3">
        <v>427.44900000000001</v>
      </c>
      <c r="AC7514" s="3">
        <v>435.185</v>
      </c>
      <c r="AD7514" s="3">
        <v>459.73399999999998</v>
      </c>
      <c r="AE7514" s="3">
        <v>470.32499999999999</v>
      </c>
      <c r="AF7514" s="3">
        <v>469.97899999999998</v>
      </c>
      <c r="AG7514" s="3">
        <v>475.596</v>
      </c>
      <c r="AH7514" s="3">
        <v>489.57799999999997</v>
      </c>
      <c r="AI7514" s="3">
        <v>508.93900000000002</v>
      </c>
      <c r="AJ7514" s="3">
        <v>540.51800000000003</v>
      </c>
      <c r="AK7514" s="3">
        <v>576.41399999999999</v>
      </c>
      <c r="AL7514" s="3">
        <v>599.77700000000004</v>
      </c>
      <c r="AM7514" s="3">
        <v>589.43700000000001</v>
      </c>
      <c r="AN7514" s="3">
        <v>608.24900000000002</v>
      </c>
      <c r="AO7514" s="3">
        <v>621.30399999999997</v>
      </c>
      <c r="AP7514" s="3">
        <v>626.24400000000003</v>
      </c>
      <c r="AQ7514" s="3">
        <v>638.32500000000005</v>
      </c>
      <c r="AR7514" s="3">
        <v>649.79200000000003</v>
      </c>
      <c r="AS7514" s="3">
        <v>653.654</v>
      </c>
      <c r="AT7514" s="3">
        <v>658.98</v>
      </c>
      <c r="AU7514" s="3">
        <v>668.18799999999999</v>
      </c>
      <c r="AV7514" s="3">
        <v>689.35400000000004</v>
      </c>
      <c r="AW7514" s="3">
        <v>710.07</v>
      </c>
      <c r="AX7514" s="3">
        <v>730.48599999999999</v>
      </c>
      <c r="AY7514" s="3">
        <v>749.995</v>
      </c>
      <c r="AZ7514" s="3">
        <v>770.04300000000001</v>
      </c>
      <c r="BA7514">
        <v>790.54700000000003</v>
      </c>
      <c r="BB7514">
        <v>2016</v>
      </c>
    </row>
    <row r="7515" spans="1:54" hidden="1" x14ac:dyDescent="0.2">
      <c r="A7515">
        <v>146</v>
      </c>
      <c r="B7515" t="s">
        <v>382</v>
      </c>
      <c r="C7515" t="s">
        <v>224</v>
      </c>
      <c r="D7515" t="s">
        <v>62</v>
      </c>
      <c r="E7515" t="s">
        <v>219</v>
      </c>
      <c r="F7515" t="s">
        <v>218</v>
      </c>
      <c r="G7515" t="s">
        <v>223</v>
      </c>
      <c r="H7515" t="s">
        <v>222</v>
      </c>
      <c r="I7515" t="s">
        <v>1777</v>
      </c>
      <c r="J7515" s="3">
        <v>-0.63900000000000001</v>
      </c>
      <c r="K7515" s="3">
        <v>2.6509999999999998</v>
      </c>
      <c r="L7515" s="3">
        <v>3.8490000000000002</v>
      </c>
      <c r="M7515" s="3">
        <v>0.89</v>
      </c>
      <c r="N7515" s="3">
        <v>6.2080000000000002</v>
      </c>
      <c r="O7515" s="3">
        <v>6.1529999999999996</v>
      </c>
      <c r="P7515" s="3">
        <v>4.9119999999999999</v>
      </c>
      <c r="Q7515" s="3">
        <v>6.7789999999999999</v>
      </c>
      <c r="R7515" s="3">
        <v>9.2309999999999999</v>
      </c>
      <c r="S7515" s="3">
        <v>8.3710000000000004</v>
      </c>
      <c r="T7515" s="3">
        <v>8.0960000000000001</v>
      </c>
      <c r="U7515" s="3">
        <v>11.458</v>
      </c>
      <c r="V7515" s="3">
        <v>13.917999999999999</v>
      </c>
      <c r="W7515" s="3">
        <v>18.225000000000001</v>
      </c>
      <c r="X7515" s="3">
        <v>17.713999999999999</v>
      </c>
      <c r="Y7515" s="3">
        <v>18.077000000000002</v>
      </c>
      <c r="Z7515" s="3">
        <v>19.163</v>
      </c>
      <c r="AA7515" s="3">
        <v>26.324999999999999</v>
      </c>
      <c r="AB7515" s="3">
        <v>24.952000000000002</v>
      </c>
      <c r="AC7515" s="3">
        <v>27.882000000000001</v>
      </c>
      <c r="AD7515" s="3">
        <v>32.523000000000003</v>
      </c>
      <c r="AE7515" s="3">
        <v>22.57</v>
      </c>
      <c r="AF7515" s="3">
        <v>25.114000000000001</v>
      </c>
      <c r="AG7515" s="3">
        <v>45.015000000000001</v>
      </c>
      <c r="AH7515" s="3">
        <v>58.256</v>
      </c>
      <c r="AI7515" s="3">
        <v>55.301000000000002</v>
      </c>
      <c r="AJ7515" s="3">
        <v>62.002000000000002</v>
      </c>
      <c r="AK7515" s="3">
        <v>48.622999999999998</v>
      </c>
      <c r="AL7515" s="3">
        <v>13.144</v>
      </c>
      <c r="AM7515" s="3">
        <v>39.872</v>
      </c>
      <c r="AN7515" s="3">
        <v>86.337999999999994</v>
      </c>
      <c r="AO7515" s="3">
        <v>55.223999999999997</v>
      </c>
      <c r="AP7515" s="3">
        <v>68.703000000000003</v>
      </c>
      <c r="AQ7515" s="3">
        <v>78.028000000000006</v>
      </c>
      <c r="AR7515" s="3">
        <v>60.415999999999997</v>
      </c>
      <c r="AS7515" s="3">
        <v>73.733000000000004</v>
      </c>
      <c r="AT7515" s="3">
        <v>63.156999999999996</v>
      </c>
      <c r="AU7515" s="3">
        <v>63.213000000000001</v>
      </c>
      <c r="AV7515" s="3">
        <v>71.611000000000004</v>
      </c>
      <c r="AW7515" s="3">
        <v>72.992999999999995</v>
      </c>
      <c r="AX7515" s="3">
        <v>76.25</v>
      </c>
      <c r="AY7515" s="3">
        <v>78.626000000000005</v>
      </c>
      <c r="AZ7515" s="3">
        <v>81.366</v>
      </c>
      <c r="BA7515">
        <v>83.826999999999998</v>
      </c>
      <c r="BB7515">
        <v>2017</v>
      </c>
    </row>
    <row r="7516" spans="1:54" hidden="1" x14ac:dyDescent="0.2">
      <c r="A7516">
        <v>146</v>
      </c>
      <c r="B7516" t="s">
        <v>382</v>
      </c>
      <c r="C7516" t="s">
        <v>220</v>
      </c>
      <c r="D7516" t="s">
        <v>62</v>
      </c>
      <c r="E7516" t="s">
        <v>219</v>
      </c>
      <c r="F7516" t="s">
        <v>218</v>
      </c>
      <c r="G7516" t="s">
        <v>217</v>
      </c>
      <c r="I7516" t="s">
        <v>216</v>
      </c>
      <c r="J7516" s="3">
        <v>-0.53700000000000003</v>
      </c>
      <c r="K7516" s="3">
        <v>2.4340000000000002</v>
      </c>
      <c r="L7516" s="3">
        <v>3.45</v>
      </c>
      <c r="M7516" s="3">
        <v>0.8</v>
      </c>
      <c r="N7516" s="3">
        <v>5.8410000000000002</v>
      </c>
      <c r="O7516" s="3">
        <v>5.7089999999999996</v>
      </c>
      <c r="P7516" s="3">
        <v>3.18</v>
      </c>
      <c r="Q7516" s="3">
        <v>3.5059999999999998</v>
      </c>
      <c r="R7516" s="3">
        <v>4.4089999999999998</v>
      </c>
      <c r="S7516" s="3">
        <v>4.1399999999999997</v>
      </c>
      <c r="T7516" s="3">
        <v>3.1379999999999999</v>
      </c>
      <c r="U7516" s="3">
        <v>4.3869999999999996</v>
      </c>
      <c r="V7516" s="3">
        <v>5.125</v>
      </c>
      <c r="W7516" s="3">
        <v>6.899</v>
      </c>
      <c r="X7516" s="3">
        <v>6.0519999999999996</v>
      </c>
      <c r="Y7516" s="3">
        <v>5.274</v>
      </c>
      <c r="Z7516" s="3">
        <v>5.8040000000000003</v>
      </c>
      <c r="AA7516" s="3">
        <v>9.1869999999999994</v>
      </c>
      <c r="AB7516" s="3">
        <v>8.4629999999999992</v>
      </c>
      <c r="AC7516" s="3">
        <v>9.6240000000000006</v>
      </c>
      <c r="AD7516" s="3">
        <v>11.948</v>
      </c>
      <c r="AE7516" s="3">
        <v>8.0980000000000008</v>
      </c>
      <c r="AF7516" s="3">
        <v>8.3290000000000006</v>
      </c>
      <c r="AG7516" s="3">
        <v>12.746</v>
      </c>
      <c r="AH7516" s="3">
        <v>14.797000000000001</v>
      </c>
      <c r="AI7516" s="3">
        <v>13.53</v>
      </c>
      <c r="AJ7516" s="3">
        <v>14.382999999999999</v>
      </c>
      <c r="AK7516" s="3">
        <v>10.125999999999999</v>
      </c>
      <c r="AL7516" s="3">
        <v>2.3740000000000001</v>
      </c>
      <c r="AM7516" s="3">
        <v>7.3609999999999998</v>
      </c>
      <c r="AN7516" s="3">
        <v>14.803000000000001</v>
      </c>
      <c r="AO7516" s="3">
        <v>7.8929999999999998</v>
      </c>
      <c r="AP7516" s="3">
        <v>10.287000000000001</v>
      </c>
      <c r="AQ7516" s="3">
        <v>11.33</v>
      </c>
      <c r="AR7516" s="3">
        <v>8.5180000000000007</v>
      </c>
      <c r="AS7516" s="3">
        <v>10.856</v>
      </c>
      <c r="AT7516" s="3">
        <v>9.4440000000000008</v>
      </c>
      <c r="AU7516" s="3">
        <v>9.3160000000000007</v>
      </c>
      <c r="AV7516" s="3">
        <v>9.6549999999999994</v>
      </c>
      <c r="AW7516" s="3">
        <v>9.3659999999999997</v>
      </c>
      <c r="AX7516" s="3">
        <v>9.3469999999999995</v>
      </c>
      <c r="AY7516" s="3">
        <v>9.2409999999999997</v>
      </c>
      <c r="AZ7516" s="3">
        <v>9.1440000000000001</v>
      </c>
      <c r="BA7516">
        <v>9.0210000000000008</v>
      </c>
      <c r="BB7516">
        <v>2017</v>
      </c>
    </row>
    <row r="7517" spans="1:54" x14ac:dyDescent="0.2">
      <c r="A7517">
        <v>463</v>
      </c>
      <c r="B7517" t="s">
        <v>381</v>
      </c>
      <c r="C7517" t="s">
        <v>352</v>
      </c>
      <c r="D7517" t="s">
        <v>380</v>
      </c>
      <c r="E7517" t="s">
        <v>349</v>
      </c>
      <c r="F7517" t="s">
        <v>351</v>
      </c>
      <c r="G7517" t="s">
        <v>225</v>
      </c>
      <c r="H7517" t="s">
        <v>222</v>
      </c>
      <c r="I7517" t="s">
        <v>1778</v>
      </c>
      <c r="J7517" s="3">
        <v>464.24099999999999</v>
      </c>
      <c r="K7517" s="3">
        <v>503.53</v>
      </c>
      <c r="L7517" s="3">
        <v>516.53399999999999</v>
      </c>
      <c r="M7517" s="3">
        <v>524.82399999999996</v>
      </c>
      <c r="N7517" s="3">
        <v>490.72</v>
      </c>
      <c r="O7517" s="3">
        <v>526.524</v>
      </c>
      <c r="P7517" s="3">
        <v>501.47800000000001</v>
      </c>
      <c r="Q7517" s="3">
        <v>507.75299999999999</v>
      </c>
      <c r="R7517" s="3">
        <v>572.34199999999998</v>
      </c>
      <c r="S7517" s="3">
        <v>537.61800000000005</v>
      </c>
      <c r="T7517" s="3">
        <v>593.303</v>
      </c>
      <c r="U7517" s="3">
        <v>656.94600000000003</v>
      </c>
      <c r="V7517" s="3">
        <v>743.96699999999998</v>
      </c>
      <c r="W7517" s="3">
        <v>799.08500000000004</v>
      </c>
      <c r="X7517" s="3">
        <v>843.30499999999995</v>
      </c>
      <c r="Y7517" s="3">
        <v>889.03899999999999</v>
      </c>
      <c r="Z7517" s="3">
        <v>915.40800000000002</v>
      </c>
      <c r="AA7517" s="3">
        <v>905.42899999999997</v>
      </c>
      <c r="AB7517" s="3">
        <v>955.71299999999997</v>
      </c>
      <c r="AC7517" s="3">
        <v>925.88400000000001</v>
      </c>
      <c r="AD7517" s="3">
        <v>947.13</v>
      </c>
      <c r="AE7517" s="3">
        <v>981.98299999999995</v>
      </c>
      <c r="AF7517" s="3">
        <v>1039.8879999999999</v>
      </c>
      <c r="AG7517" s="3">
        <v>1018.708</v>
      </c>
      <c r="AH7517" s="3">
        <v>1089.0260000000001</v>
      </c>
      <c r="AI7517" s="3">
        <v>1156.7139999999999</v>
      </c>
      <c r="AJ7517" s="3">
        <v>1215.0820000000001</v>
      </c>
      <c r="AK7517" s="3">
        <v>1284.0350000000001</v>
      </c>
      <c r="AL7517" s="3">
        <v>1341.5150000000001</v>
      </c>
      <c r="AM7517" s="3">
        <v>1420.8320000000001</v>
      </c>
      <c r="AN7517" s="3">
        <v>1469.703</v>
      </c>
      <c r="AO7517" s="3" t="s">
        <v>215</v>
      </c>
      <c r="AP7517" s="3" t="s">
        <v>215</v>
      </c>
      <c r="AQ7517" s="3" t="s">
        <v>215</v>
      </c>
      <c r="AR7517" s="3" t="s">
        <v>215</v>
      </c>
      <c r="AS7517" s="3" t="s">
        <v>215</v>
      </c>
      <c r="AT7517" s="3" t="s">
        <v>215</v>
      </c>
      <c r="AU7517" s="3" t="s">
        <v>215</v>
      </c>
      <c r="AV7517" s="3" t="s">
        <v>215</v>
      </c>
      <c r="AW7517" s="3" t="s">
        <v>215</v>
      </c>
      <c r="AX7517" s="3" t="s">
        <v>215</v>
      </c>
      <c r="AY7517" s="3" t="s">
        <v>215</v>
      </c>
      <c r="AZ7517" s="3" t="s">
        <v>215</v>
      </c>
      <c r="BA7517" t="s">
        <v>215</v>
      </c>
      <c r="BB7517">
        <v>2010</v>
      </c>
    </row>
    <row r="7518" spans="1:54" hidden="1" x14ac:dyDescent="0.2">
      <c r="A7518">
        <v>463</v>
      </c>
      <c r="B7518" t="s">
        <v>381</v>
      </c>
      <c r="C7518" t="s">
        <v>350</v>
      </c>
      <c r="D7518" t="s">
        <v>380</v>
      </c>
      <c r="E7518" t="s">
        <v>349</v>
      </c>
      <c r="F7518" t="s">
        <v>348</v>
      </c>
      <c r="G7518" t="s">
        <v>275</v>
      </c>
      <c r="I7518" t="s">
        <v>347</v>
      </c>
      <c r="J7518" s="3">
        <v>10.493</v>
      </c>
      <c r="K7518" s="3">
        <v>8.4629999999999992</v>
      </c>
      <c r="L7518" s="3">
        <v>2.5830000000000002</v>
      </c>
      <c r="M7518" s="3">
        <v>1.605</v>
      </c>
      <c r="N7518" s="3">
        <v>-6.4980000000000002</v>
      </c>
      <c r="O7518" s="3">
        <v>7.2960000000000003</v>
      </c>
      <c r="P7518" s="3">
        <v>-4.7569999999999997</v>
      </c>
      <c r="Q7518" s="3">
        <v>1.2509999999999999</v>
      </c>
      <c r="R7518" s="3">
        <v>12.721</v>
      </c>
      <c r="S7518" s="3">
        <v>-6.0670000000000002</v>
      </c>
      <c r="T7518" s="3">
        <v>10.358000000000001</v>
      </c>
      <c r="U7518" s="3">
        <v>10.727</v>
      </c>
      <c r="V7518" s="3">
        <v>13.246</v>
      </c>
      <c r="W7518" s="3">
        <v>7.4089999999999998</v>
      </c>
      <c r="X7518" s="3">
        <v>5.5339999999999998</v>
      </c>
      <c r="Y7518" s="3">
        <v>5.423</v>
      </c>
      <c r="Z7518" s="3">
        <v>2.9660000000000002</v>
      </c>
      <c r="AA7518" s="3">
        <v>-1.0900000000000001</v>
      </c>
      <c r="AB7518" s="3">
        <v>5.5540000000000003</v>
      </c>
      <c r="AC7518" s="3">
        <v>-3.121</v>
      </c>
      <c r="AD7518" s="3">
        <v>2.2949999999999999</v>
      </c>
      <c r="AE7518" s="3">
        <v>3.68</v>
      </c>
      <c r="AF7518" s="3">
        <v>5.8970000000000002</v>
      </c>
      <c r="AG7518" s="3">
        <v>-2.0369999999999999</v>
      </c>
      <c r="AH7518" s="3">
        <v>6.9029999999999996</v>
      </c>
      <c r="AI7518" s="3">
        <v>6.2149999999999999</v>
      </c>
      <c r="AJ7518" s="3">
        <v>5.0460000000000003</v>
      </c>
      <c r="AK7518" s="3">
        <v>5.6749999999999998</v>
      </c>
      <c r="AL7518" s="3">
        <v>4.4770000000000003</v>
      </c>
      <c r="AM7518" s="3">
        <v>5.9119999999999999</v>
      </c>
      <c r="AN7518" s="3">
        <v>3.44</v>
      </c>
      <c r="AO7518" s="3" t="s">
        <v>215</v>
      </c>
      <c r="AP7518" s="3" t="s">
        <v>215</v>
      </c>
      <c r="AQ7518" s="3" t="s">
        <v>215</v>
      </c>
      <c r="AR7518" s="3" t="s">
        <v>215</v>
      </c>
      <c r="AS7518" s="3" t="s">
        <v>215</v>
      </c>
      <c r="AT7518" s="3" t="s">
        <v>215</v>
      </c>
      <c r="AU7518" s="3" t="s">
        <v>215</v>
      </c>
      <c r="AV7518" s="3" t="s">
        <v>215</v>
      </c>
      <c r="AW7518" s="3" t="s">
        <v>215</v>
      </c>
      <c r="AX7518" s="3" t="s">
        <v>215</v>
      </c>
      <c r="AY7518" s="3" t="s">
        <v>215</v>
      </c>
      <c r="AZ7518" s="3" t="s">
        <v>215</v>
      </c>
      <c r="BA7518" t="s">
        <v>215</v>
      </c>
      <c r="BB7518">
        <v>2010</v>
      </c>
    </row>
    <row r="7519" spans="1:54" hidden="1" x14ac:dyDescent="0.2">
      <c r="A7519">
        <v>463</v>
      </c>
      <c r="B7519" t="s">
        <v>381</v>
      </c>
      <c r="C7519" t="s">
        <v>346</v>
      </c>
      <c r="D7519" t="s">
        <v>380</v>
      </c>
      <c r="E7519" t="s">
        <v>342</v>
      </c>
      <c r="F7519" t="s">
        <v>345</v>
      </c>
      <c r="G7519" t="s">
        <v>225</v>
      </c>
      <c r="H7519" t="s">
        <v>222</v>
      </c>
      <c r="I7519" t="s">
        <v>1778</v>
      </c>
      <c r="J7519" s="3">
        <v>51.27</v>
      </c>
      <c r="K7519" s="3">
        <v>65.777000000000001</v>
      </c>
      <c r="L7519" s="3">
        <v>68.787999999999997</v>
      </c>
      <c r="M7519" s="3">
        <v>73.290999999999997</v>
      </c>
      <c r="N7519" s="3">
        <v>75.341999999999999</v>
      </c>
      <c r="O7519" s="3">
        <v>83.224999999999994</v>
      </c>
      <c r="P7519" s="3">
        <v>99.933000000000007</v>
      </c>
      <c r="Q7519" s="3">
        <v>127.712</v>
      </c>
      <c r="R7519" s="3">
        <v>186.047</v>
      </c>
      <c r="S7519" s="3">
        <v>208.892</v>
      </c>
      <c r="T7519" s="3">
        <v>268.32799999999997</v>
      </c>
      <c r="U7519" s="3">
        <v>311.56400000000002</v>
      </c>
      <c r="V7519" s="3">
        <v>371.63</v>
      </c>
      <c r="W7519" s="3">
        <v>413.755</v>
      </c>
      <c r="X7519" s="3">
        <v>506.101</v>
      </c>
      <c r="Y7519" s="3">
        <v>570.97500000000002</v>
      </c>
      <c r="Z7519" s="3">
        <v>690.85699999999997</v>
      </c>
      <c r="AA7519" s="3">
        <v>745.56899999999996</v>
      </c>
      <c r="AB7519" s="3">
        <v>790.44399999999996</v>
      </c>
      <c r="AC7519" s="3">
        <v>819.09199999999998</v>
      </c>
      <c r="AD7519" s="3">
        <v>947.13</v>
      </c>
      <c r="AE7519" s="3">
        <v>1010.152</v>
      </c>
      <c r="AF7519" s="3">
        <v>1118.106</v>
      </c>
      <c r="AG7519" s="3">
        <v>1074.163</v>
      </c>
      <c r="AH7519" s="3">
        <v>1266.8910000000001</v>
      </c>
      <c r="AI7519" s="3">
        <v>1506.44</v>
      </c>
      <c r="AJ7519" s="3">
        <v>1726.404</v>
      </c>
      <c r="AK7519" s="3">
        <v>2020.838</v>
      </c>
      <c r="AL7519" s="3">
        <v>2448.06</v>
      </c>
      <c r="AM7519" s="3">
        <v>2520.7049999999999</v>
      </c>
      <c r="AN7519" s="3">
        <v>2791.7750000000001</v>
      </c>
      <c r="AO7519" s="3" t="s">
        <v>215</v>
      </c>
      <c r="AP7519" s="3" t="s">
        <v>215</v>
      </c>
      <c r="AQ7519" s="3" t="s">
        <v>215</v>
      </c>
      <c r="AR7519" s="3" t="s">
        <v>215</v>
      </c>
      <c r="AS7519" s="3" t="s">
        <v>215</v>
      </c>
      <c r="AT7519" s="3" t="s">
        <v>215</v>
      </c>
      <c r="AU7519" s="3" t="s">
        <v>215</v>
      </c>
      <c r="AV7519" s="3" t="s">
        <v>215</v>
      </c>
      <c r="AW7519" s="3" t="s">
        <v>215</v>
      </c>
      <c r="AX7519" s="3" t="s">
        <v>215</v>
      </c>
      <c r="AY7519" s="3" t="s">
        <v>215</v>
      </c>
      <c r="AZ7519" s="3" t="s">
        <v>215</v>
      </c>
      <c r="BA7519" t="s">
        <v>215</v>
      </c>
      <c r="BB7519">
        <v>2010</v>
      </c>
    </row>
    <row r="7520" spans="1:54" hidden="1" x14ac:dyDescent="0.2">
      <c r="A7520">
        <v>463</v>
      </c>
      <c r="B7520" t="s">
        <v>381</v>
      </c>
      <c r="C7520" t="s">
        <v>344</v>
      </c>
      <c r="D7520" t="s">
        <v>380</v>
      </c>
      <c r="E7520" t="s">
        <v>342</v>
      </c>
      <c r="F7520" t="s">
        <v>343</v>
      </c>
      <c r="G7520" t="s">
        <v>223</v>
      </c>
      <c r="H7520" t="s">
        <v>222</v>
      </c>
      <c r="I7520" t="s">
        <v>310</v>
      </c>
      <c r="J7520" s="3">
        <v>12.98</v>
      </c>
      <c r="K7520" s="3">
        <v>16.652000000000001</v>
      </c>
      <c r="L7520" s="3">
        <v>17.414999999999999</v>
      </c>
      <c r="M7520" s="3">
        <v>18.649000000000001</v>
      </c>
      <c r="N7520" s="3">
        <v>19.170999999999999</v>
      </c>
      <c r="O7520" s="3">
        <v>21.177</v>
      </c>
      <c r="P7520" s="3">
        <v>25.428000000000001</v>
      </c>
      <c r="Q7520" s="3">
        <v>32.497</v>
      </c>
      <c r="R7520" s="3">
        <v>16.538</v>
      </c>
      <c r="S7520" s="3">
        <v>9.8490000000000002</v>
      </c>
      <c r="T7520" s="3">
        <v>12.303000000000001</v>
      </c>
      <c r="U7520" s="3">
        <v>12.738</v>
      </c>
      <c r="V7520" s="3">
        <v>13.263</v>
      </c>
      <c r="W7520" s="3">
        <v>13.795999999999999</v>
      </c>
      <c r="X7520" s="3">
        <v>15.105</v>
      </c>
      <c r="Y7520" s="3">
        <v>16.556000000000001</v>
      </c>
      <c r="Z7520" s="3">
        <v>17.760999999999999</v>
      </c>
      <c r="AA7520" s="3">
        <v>16.573</v>
      </c>
      <c r="AB7520" s="3">
        <v>16.143999999999998</v>
      </c>
      <c r="AC7520" s="3">
        <v>16.785</v>
      </c>
      <c r="AD7520" s="3">
        <v>19.861000000000001</v>
      </c>
      <c r="AE7520" s="3">
        <v>20.978999999999999</v>
      </c>
      <c r="AF7520" s="3">
        <v>22.757999999999999</v>
      </c>
      <c r="AG7520" s="3">
        <v>21.702000000000002</v>
      </c>
      <c r="AH7520" s="3">
        <v>25.204000000000001</v>
      </c>
      <c r="AI7520" s="3">
        <v>28.881</v>
      </c>
      <c r="AJ7520" s="3">
        <v>33.823999999999998</v>
      </c>
      <c r="AK7520" s="3">
        <v>40.488</v>
      </c>
      <c r="AL7520" s="3">
        <v>52.631</v>
      </c>
      <c r="AM7520" s="3">
        <v>53.939</v>
      </c>
      <c r="AN7520" s="3">
        <v>60.042999999999999</v>
      </c>
      <c r="AO7520" s="3" t="s">
        <v>215</v>
      </c>
      <c r="AP7520" s="3" t="s">
        <v>215</v>
      </c>
      <c r="AQ7520" s="3" t="s">
        <v>215</v>
      </c>
      <c r="AR7520" s="3" t="s">
        <v>215</v>
      </c>
      <c r="AS7520" s="3" t="s">
        <v>215</v>
      </c>
      <c r="AT7520" s="3" t="s">
        <v>215</v>
      </c>
      <c r="AU7520" s="3" t="s">
        <v>215</v>
      </c>
      <c r="AV7520" s="3" t="s">
        <v>215</v>
      </c>
      <c r="AW7520" s="3" t="s">
        <v>215</v>
      </c>
      <c r="AX7520" s="3" t="s">
        <v>215</v>
      </c>
      <c r="AY7520" s="3" t="s">
        <v>215</v>
      </c>
      <c r="AZ7520" s="3" t="s">
        <v>215</v>
      </c>
      <c r="BA7520" t="s">
        <v>215</v>
      </c>
      <c r="BB7520">
        <v>2010</v>
      </c>
    </row>
    <row r="7521" spans="1:54" hidden="1" x14ac:dyDescent="0.2">
      <c r="A7521">
        <v>463</v>
      </c>
      <c r="B7521" t="s">
        <v>381</v>
      </c>
      <c r="C7521" t="s">
        <v>213</v>
      </c>
      <c r="D7521" t="s">
        <v>380</v>
      </c>
      <c r="E7521" t="s">
        <v>342</v>
      </c>
      <c r="F7521" t="s">
        <v>341</v>
      </c>
      <c r="G7521" t="s">
        <v>323</v>
      </c>
      <c r="H7521" t="s">
        <v>222</v>
      </c>
      <c r="I7521" t="s">
        <v>310</v>
      </c>
      <c r="J7521" s="3">
        <v>18.885999999999999</v>
      </c>
      <c r="K7521" s="3">
        <v>22.396999999999998</v>
      </c>
      <c r="L7521" s="3">
        <v>24.401</v>
      </c>
      <c r="M7521" s="3">
        <v>25.771000000000001</v>
      </c>
      <c r="N7521" s="3">
        <v>24.952000000000002</v>
      </c>
      <c r="O7521" s="3">
        <v>27.629000000000001</v>
      </c>
      <c r="P7521" s="3">
        <v>26.844999999999999</v>
      </c>
      <c r="Q7521" s="3">
        <v>27.875</v>
      </c>
      <c r="R7521" s="3">
        <v>32.520000000000003</v>
      </c>
      <c r="S7521" s="3">
        <v>31.734999999999999</v>
      </c>
      <c r="T7521" s="3">
        <v>36.317999999999998</v>
      </c>
      <c r="U7521" s="3">
        <v>41.552</v>
      </c>
      <c r="V7521" s="3">
        <v>48.128999999999998</v>
      </c>
      <c r="W7521" s="3">
        <v>52.923999999999999</v>
      </c>
      <c r="X7521" s="3">
        <v>57.042000000000002</v>
      </c>
      <c r="Y7521" s="3">
        <v>61.389000000000003</v>
      </c>
      <c r="Z7521" s="3">
        <v>64.364000000000004</v>
      </c>
      <c r="AA7521" s="3">
        <v>64.751999999999995</v>
      </c>
      <c r="AB7521" s="3">
        <v>69.09</v>
      </c>
      <c r="AC7521" s="3">
        <v>67.957999999999998</v>
      </c>
      <c r="AD7521" s="3">
        <v>71.099000000000004</v>
      </c>
      <c r="AE7521" s="3">
        <v>75.396000000000001</v>
      </c>
      <c r="AF7521" s="3">
        <v>81.066999999999993</v>
      </c>
      <c r="AG7521" s="3">
        <v>81</v>
      </c>
      <c r="AH7521" s="3">
        <v>88.971999999999994</v>
      </c>
      <c r="AI7521" s="3">
        <v>97.542000000000002</v>
      </c>
      <c r="AJ7521" s="3">
        <v>105.613</v>
      </c>
      <c r="AK7521" s="3">
        <v>114.57599999999999</v>
      </c>
      <c r="AL7521" s="3">
        <v>122.053</v>
      </c>
      <c r="AM7521" s="3">
        <v>130.251</v>
      </c>
      <c r="AN7521" s="3">
        <v>136.37700000000001</v>
      </c>
      <c r="AO7521" s="3" t="s">
        <v>215</v>
      </c>
      <c r="AP7521" s="3" t="s">
        <v>215</v>
      </c>
      <c r="AQ7521" s="3" t="s">
        <v>215</v>
      </c>
      <c r="AR7521" s="3" t="s">
        <v>215</v>
      </c>
      <c r="AS7521" s="3" t="s">
        <v>215</v>
      </c>
      <c r="AT7521" s="3" t="s">
        <v>215</v>
      </c>
      <c r="AU7521" s="3" t="s">
        <v>215</v>
      </c>
      <c r="AV7521" s="3" t="s">
        <v>215</v>
      </c>
      <c r="AW7521" s="3" t="s">
        <v>215</v>
      </c>
      <c r="AX7521" s="3" t="s">
        <v>215</v>
      </c>
      <c r="AY7521" s="3" t="s">
        <v>215</v>
      </c>
      <c r="AZ7521" s="3" t="s">
        <v>215</v>
      </c>
      <c r="BA7521" t="s">
        <v>215</v>
      </c>
      <c r="BB7521">
        <v>2010</v>
      </c>
    </row>
    <row r="7522" spans="1:54" hidden="1" x14ac:dyDescent="0.2">
      <c r="A7522">
        <v>463</v>
      </c>
      <c r="B7522" t="s">
        <v>381</v>
      </c>
      <c r="C7522" t="s">
        <v>340</v>
      </c>
      <c r="D7522" t="s">
        <v>380</v>
      </c>
      <c r="E7522" t="s">
        <v>339</v>
      </c>
      <c r="F7522" t="s">
        <v>338</v>
      </c>
      <c r="G7522" t="s">
        <v>295</v>
      </c>
      <c r="I7522" t="s">
        <v>337</v>
      </c>
      <c r="J7522" s="3">
        <v>11.044</v>
      </c>
      <c r="K7522" s="3">
        <v>13.063000000000001</v>
      </c>
      <c r="L7522" s="3">
        <v>13.317</v>
      </c>
      <c r="M7522" s="3">
        <v>13.965</v>
      </c>
      <c r="N7522" s="3">
        <v>15.353</v>
      </c>
      <c r="O7522" s="3">
        <v>15.805999999999999</v>
      </c>
      <c r="P7522" s="3">
        <v>19.928000000000001</v>
      </c>
      <c r="Q7522" s="3">
        <v>25.152000000000001</v>
      </c>
      <c r="R7522" s="3">
        <v>32.506</v>
      </c>
      <c r="S7522" s="3">
        <v>38.854999999999997</v>
      </c>
      <c r="T7522" s="3">
        <v>45.225999999999999</v>
      </c>
      <c r="U7522" s="3">
        <v>47.426000000000002</v>
      </c>
      <c r="V7522" s="3">
        <v>49.951999999999998</v>
      </c>
      <c r="W7522" s="3">
        <v>51.779000000000003</v>
      </c>
      <c r="X7522" s="3">
        <v>60.014000000000003</v>
      </c>
      <c r="Y7522" s="3">
        <v>64.224000000000004</v>
      </c>
      <c r="Z7522" s="3">
        <v>75.47</v>
      </c>
      <c r="AA7522" s="3">
        <v>82.343999999999994</v>
      </c>
      <c r="AB7522" s="3">
        <v>82.706999999999994</v>
      </c>
      <c r="AC7522" s="3">
        <v>88.465999999999994</v>
      </c>
      <c r="AD7522" s="3">
        <v>100</v>
      </c>
      <c r="AE7522" s="3">
        <v>102.869</v>
      </c>
      <c r="AF7522" s="3">
        <v>107.52200000000001</v>
      </c>
      <c r="AG7522" s="3">
        <v>105.444</v>
      </c>
      <c r="AH7522" s="3">
        <v>116.33199999999999</v>
      </c>
      <c r="AI7522" s="3">
        <v>130.23400000000001</v>
      </c>
      <c r="AJ7522" s="3">
        <v>142.08099999999999</v>
      </c>
      <c r="AK7522" s="3">
        <v>157.38200000000001</v>
      </c>
      <c r="AL7522" s="3">
        <v>182.48500000000001</v>
      </c>
      <c r="AM7522" s="3">
        <v>177.41</v>
      </c>
      <c r="AN7522" s="3">
        <v>189.95500000000001</v>
      </c>
      <c r="AO7522" s="3" t="s">
        <v>215</v>
      </c>
      <c r="AP7522" s="3" t="s">
        <v>215</v>
      </c>
      <c r="AQ7522" s="3" t="s">
        <v>215</v>
      </c>
      <c r="AR7522" s="3" t="s">
        <v>215</v>
      </c>
      <c r="AS7522" s="3" t="s">
        <v>215</v>
      </c>
      <c r="AT7522" s="3" t="s">
        <v>215</v>
      </c>
      <c r="AU7522" s="3" t="s">
        <v>215</v>
      </c>
      <c r="AV7522" s="3" t="s">
        <v>215</v>
      </c>
      <c r="AW7522" s="3" t="s">
        <v>215</v>
      </c>
      <c r="AX7522" s="3" t="s">
        <v>215</v>
      </c>
      <c r="AY7522" s="3" t="s">
        <v>215</v>
      </c>
      <c r="AZ7522" s="3" t="s">
        <v>215</v>
      </c>
      <c r="BA7522" t="s">
        <v>215</v>
      </c>
      <c r="BB7522">
        <v>2010</v>
      </c>
    </row>
    <row r="7523" spans="1:54" hidden="1" x14ac:dyDescent="0.2">
      <c r="A7523">
        <v>463</v>
      </c>
      <c r="B7523" t="s">
        <v>381</v>
      </c>
      <c r="C7523" t="s">
        <v>336</v>
      </c>
      <c r="D7523" t="s">
        <v>380</v>
      </c>
      <c r="E7523" t="s">
        <v>333</v>
      </c>
      <c r="F7523" t="s">
        <v>335</v>
      </c>
      <c r="G7523" t="s">
        <v>225</v>
      </c>
      <c r="H7523" t="s">
        <v>322</v>
      </c>
      <c r="I7523" t="s">
        <v>330</v>
      </c>
      <c r="J7523" s="3">
        <v>50854.218999999997</v>
      </c>
      <c r="K7523" s="3">
        <v>53319.417000000001</v>
      </c>
      <c r="L7523" s="3">
        <v>52932.014000000003</v>
      </c>
      <c r="M7523" s="3">
        <v>52046.62</v>
      </c>
      <c r="N7523" s="3">
        <v>47096.309000000001</v>
      </c>
      <c r="O7523" s="3">
        <v>48859.677000000003</v>
      </c>
      <c r="P7523" s="3">
        <v>45044.237000000001</v>
      </c>
      <c r="Q7523" s="3">
        <v>44111.118000000002</v>
      </c>
      <c r="R7523" s="3">
        <v>48099.995000000003</v>
      </c>
      <c r="S7523" s="3">
        <v>43716.82</v>
      </c>
      <c r="T7523" s="3">
        <v>46639.949000000001</v>
      </c>
      <c r="U7523" s="3">
        <v>50139.843999999997</v>
      </c>
      <c r="V7523" s="3">
        <v>55172.476000000002</v>
      </c>
      <c r="W7523" s="3">
        <v>57633.726000000002</v>
      </c>
      <c r="X7523" s="3">
        <v>59218.411999999997</v>
      </c>
      <c r="Y7523" s="3">
        <v>60849.921000000002</v>
      </c>
      <c r="Z7523" s="3">
        <v>61135.891000000003</v>
      </c>
      <c r="AA7523" s="3">
        <v>59048.095000000001</v>
      </c>
      <c r="AB7523" s="3">
        <v>60866.743000000002</v>
      </c>
      <c r="AC7523" s="3">
        <v>57541.61</v>
      </c>
      <c r="AD7523" s="3">
        <v>57364.059000000001</v>
      </c>
      <c r="AE7523" s="3">
        <v>57897.574999999997</v>
      </c>
      <c r="AF7523" s="3">
        <v>59632.623</v>
      </c>
      <c r="AG7523" s="3">
        <v>56746.588000000003</v>
      </c>
      <c r="AH7523" s="3">
        <v>58829.1</v>
      </c>
      <c r="AI7523" s="3">
        <v>60492.993999999999</v>
      </c>
      <c r="AJ7523" s="3">
        <v>62006.057000000001</v>
      </c>
      <c r="AK7523" s="3">
        <v>63937.379000000001</v>
      </c>
      <c r="AL7523" s="3">
        <v>65181.288999999997</v>
      </c>
      <c r="AM7523" s="3">
        <v>67362.714999999997</v>
      </c>
      <c r="AN7523" s="3">
        <v>68700.773000000001</v>
      </c>
      <c r="AO7523" s="3" t="s">
        <v>215</v>
      </c>
      <c r="AP7523" s="3" t="s">
        <v>215</v>
      </c>
      <c r="AQ7523" s="3" t="s">
        <v>215</v>
      </c>
      <c r="AR7523" s="3" t="s">
        <v>215</v>
      </c>
      <c r="AS7523" s="3" t="s">
        <v>215</v>
      </c>
      <c r="AT7523" s="3" t="s">
        <v>215</v>
      </c>
      <c r="AU7523" s="3" t="s">
        <v>215</v>
      </c>
      <c r="AV7523" s="3" t="s">
        <v>215</v>
      </c>
      <c r="AW7523" s="3" t="s">
        <v>215</v>
      </c>
      <c r="AX7523" s="3" t="s">
        <v>215</v>
      </c>
      <c r="AY7523" s="3" t="s">
        <v>215</v>
      </c>
      <c r="AZ7523" s="3" t="s">
        <v>215</v>
      </c>
      <c r="BA7523" t="s">
        <v>215</v>
      </c>
      <c r="BB7523">
        <v>2010</v>
      </c>
    </row>
    <row r="7524" spans="1:54" hidden="1" x14ac:dyDescent="0.2">
      <c r="A7524">
        <v>463</v>
      </c>
      <c r="B7524" t="s">
        <v>381</v>
      </c>
      <c r="C7524" t="s">
        <v>334</v>
      </c>
      <c r="D7524" t="s">
        <v>380</v>
      </c>
      <c r="E7524" t="s">
        <v>333</v>
      </c>
      <c r="F7524" t="s">
        <v>332</v>
      </c>
      <c r="G7524" t="s">
        <v>331</v>
      </c>
      <c r="H7524" t="s">
        <v>322</v>
      </c>
      <c r="I7524" t="s">
        <v>330</v>
      </c>
      <c r="J7524" s="3">
        <v>4816.2920000000004</v>
      </c>
      <c r="K7524" s="3">
        <v>5049.7659999999996</v>
      </c>
      <c r="L7524" s="3">
        <v>5013.076</v>
      </c>
      <c r="M7524" s="3">
        <v>4929.2219999999998</v>
      </c>
      <c r="N7524" s="3">
        <v>4460.3890000000001</v>
      </c>
      <c r="O7524" s="3">
        <v>4627.393</v>
      </c>
      <c r="P7524" s="3">
        <v>4266.0420000000004</v>
      </c>
      <c r="Q7524" s="3">
        <v>4177.6679999999997</v>
      </c>
      <c r="R7524" s="3">
        <v>4555.4459999999999</v>
      </c>
      <c r="S7524" s="3">
        <v>4140.3249999999998</v>
      </c>
      <c r="T7524" s="3">
        <v>4417.1679999999997</v>
      </c>
      <c r="U7524" s="3">
        <v>4748.6350000000002</v>
      </c>
      <c r="V7524" s="3">
        <v>5225.2650000000003</v>
      </c>
      <c r="W7524" s="3">
        <v>5458.3649999999998</v>
      </c>
      <c r="X7524" s="3">
        <v>5608.4470000000001</v>
      </c>
      <c r="Y7524" s="3">
        <v>5762.9629999999997</v>
      </c>
      <c r="Z7524" s="3">
        <v>5790.0469999999996</v>
      </c>
      <c r="AA7524" s="3">
        <v>5592.3159999999998</v>
      </c>
      <c r="AB7524" s="3">
        <v>5764.5569999999998</v>
      </c>
      <c r="AC7524" s="3">
        <v>5449.64</v>
      </c>
      <c r="AD7524" s="3">
        <v>5432.8249999999998</v>
      </c>
      <c r="AE7524" s="3">
        <v>5483.3530000000001</v>
      </c>
      <c r="AF7524" s="3">
        <v>5647.6760000000004</v>
      </c>
      <c r="AG7524" s="3">
        <v>5374.3459999999995</v>
      </c>
      <c r="AH7524" s="3">
        <v>5571.576</v>
      </c>
      <c r="AI7524" s="3">
        <v>5729.16</v>
      </c>
      <c r="AJ7524" s="3">
        <v>5872.4589999999998</v>
      </c>
      <c r="AK7524" s="3">
        <v>6055.37</v>
      </c>
      <c r="AL7524" s="3">
        <v>6173.1779999999999</v>
      </c>
      <c r="AM7524" s="3">
        <v>6379.7759999999998</v>
      </c>
      <c r="AN7524" s="3">
        <v>6506.5010000000002</v>
      </c>
      <c r="AO7524" s="3" t="s">
        <v>215</v>
      </c>
      <c r="AP7524" s="3" t="s">
        <v>215</v>
      </c>
      <c r="AQ7524" s="3" t="s">
        <v>215</v>
      </c>
      <c r="AR7524" s="3" t="s">
        <v>215</v>
      </c>
      <c r="AS7524" s="3" t="s">
        <v>215</v>
      </c>
      <c r="AT7524" s="3" t="s">
        <v>215</v>
      </c>
      <c r="AU7524" s="3" t="s">
        <v>215</v>
      </c>
      <c r="AV7524" s="3" t="s">
        <v>215</v>
      </c>
      <c r="AW7524" s="3" t="s">
        <v>215</v>
      </c>
      <c r="AX7524" s="3" t="s">
        <v>215</v>
      </c>
      <c r="AY7524" s="3" t="s">
        <v>215</v>
      </c>
      <c r="AZ7524" s="3" t="s">
        <v>215</v>
      </c>
      <c r="BA7524" t="s">
        <v>215</v>
      </c>
      <c r="BB7524">
        <v>2010</v>
      </c>
    </row>
    <row r="7525" spans="1:54" hidden="1" x14ac:dyDescent="0.2">
      <c r="A7525">
        <v>463</v>
      </c>
      <c r="B7525" t="s">
        <v>381</v>
      </c>
      <c r="C7525" t="s">
        <v>329</v>
      </c>
      <c r="D7525" t="s">
        <v>380</v>
      </c>
      <c r="E7525" t="s">
        <v>325</v>
      </c>
      <c r="F7525" t="s">
        <v>328</v>
      </c>
      <c r="G7525" t="s">
        <v>225</v>
      </c>
      <c r="H7525" t="s">
        <v>322</v>
      </c>
      <c r="I7525" t="s">
        <v>321</v>
      </c>
      <c r="J7525" s="3">
        <v>5616.2520000000004</v>
      </c>
      <c r="K7525" s="3">
        <v>6965.2079999999996</v>
      </c>
      <c r="L7525" s="3">
        <v>7049.0770000000002</v>
      </c>
      <c r="M7525" s="3">
        <v>7268.2489999999998</v>
      </c>
      <c r="N7525" s="3">
        <v>7230.8680000000004</v>
      </c>
      <c r="O7525" s="3">
        <v>7722.9970000000003</v>
      </c>
      <c r="P7525" s="3">
        <v>8976.2739999999994</v>
      </c>
      <c r="Q7525" s="3">
        <v>11095.008</v>
      </c>
      <c r="R7525" s="3">
        <v>15635.513999999999</v>
      </c>
      <c r="S7525" s="3">
        <v>16986.22</v>
      </c>
      <c r="T7525" s="3">
        <v>21093.442999999999</v>
      </c>
      <c r="U7525" s="3">
        <v>23779.384999999998</v>
      </c>
      <c r="V7525" s="3">
        <v>27560.011999999999</v>
      </c>
      <c r="W7525" s="3">
        <v>29841.919999999998</v>
      </c>
      <c r="X7525" s="3">
        <v>35539.322999999997</v>
      </c>
      <c r="Y7525" s="3">
        <v>39080.178</v>
      </c>
      <c r="Z7525" s="3">
        <v>46139.146999999997</v>
      </c>
      <c r="AA7525" s="3">
        <v>48622.75</v>
      </c>
      <c r="AB7525" s="3">
        <v>50341.233</v>
      </c>
      <c r="AC7525" s="3">
        <v>50904.709000000003</v>
      </c>
      <c r="AD7525" s="3">
        <v>57364.059000000001</v>
      </c>
      <c r="AE7525" s="3">
        <v>59558.415000000001</v>
      </c>
      <c r="AF7525" s="3">
        <v>64118.05</v>
      </c>
      <c r="AG7525" s="3">
        <v>59835.68</v>
      </c>
      <c r="AH7525" s="3">
        <v>68437.353000000003</v>
      </c>
      <c r="AI7525" s="3">
        <v>78782.712</v>
      </c>
      <c r="AJ7525" s="3">
        <v>88098.997000000003</v>
      </c>
      <c r="AK7525" s="3">
        <v>100625.829</v>
      </c>
      <c r="AL7525" s="3">
        <v>118945.898</v>
      </c>
      <c r="AM7525" s="3">
        <v>119508.522</v>
      </c>
      <c r="AN7525" s="3">
        <v>130500.58500000001</v>
      </c>
      <c r="AO7525" s="3" t="s">
        <v>215</v>
      </c>
      <c r="AP7525" s="3" t="s">
        <v>215</v>
      </c>
      <c r="AQ7525" s="3" t="s">
        <v>215</v>
      </c>
      <c r="AR7525" s="3" t="s">
        <v>215</v>
      </c>
      <c r="AS7525" s="3" t="s">
        <v>215</v>
      </c>
      <c r="AT7525" s="3" t="s">
        <v>215</v>
      </c>
      <c r="AU7525" s="3" t="s">
        <v>215</v>
      </c>
      <c r="AV7525" s="3" t="s">
        <v>215</v>
      </c>
      <c r="AW7525" s="3" t="s">
        <v>215</v>
      </c>
      <c r="AX7525" s="3" t="s">
        <v>215</v>
      </c>
      <c r="AY7525" s="3" t="s">
        <v>215</v>
      </c>
      <c r="AZ7525" s="3" t="s">
        <v>215</v>
      </c>
      <c r="BA7525" t="s">
        <v>215</v>
      </c>
      <c r="BB7525">
        <v>2010</v>
      </c>
    </row>
    <row r="7526" spans="1:54" hidden="1" x14ac:dyDescent="0.2">
      <c r="A7526">
        <v>463</v>
      </c>
      <c r="B7526" t="s">
        <v>381</v>
      </c>
      <c r="C7526" t="s">
        <v>327</v>
      </c>
      <c r="D7526" t="s">
        <v>380</v>
      </c>
      <c r="E7526" t="s">
        <v>325</v>
      </c>
      <c r="F7526" t="s">
        <v>326</v>
      </c>
      <c r="G7526" t="s">
        <v>223</v>
      </c>
      <c r="H7526" t="s">
        <v>322</v>
      </c>
      <c r="I7526" t="s">
        <v>321</v>
      </c>
      <c r="J7526" s="3">
        <v>1421.836</v>
      </c>
      <c r="K7526" s="3">
        <v>1763.3440000000001</v>
      </c>
      <c r="L7526" s="3">
        <v>1784.577</v>
      </c>
      <c r="M7526" s="3">
        <v>1849.4269999999999</v>
      </c>
      <c r="N7526" s="3">
        <v>1839.915</v>
      </c>
      <c r="O7526" s="3">
        <v>1965.1389999999999</v>
      </c>
      <c r="P7526" s="3">
        <v>2284.0390000000002</v>
      </c>
      <c r="Q7526" s="3">
        <v>2823.1570000000002</v>
      </c>
      <c r="R7526" s="3">
        <v>1389.8230000000001</v>
      </c>
      <c r="S7526" s="3">
        <v>800.85900000000004</v>
      </c>
      <c r="T7526" s="3">
        <v>967.14499999999998</v>
      </c>
      <c r="U7526" s="3">
        <v>972.17499999999995</v>
      </c>
      <c r="V7526" s="3">
        <v>983.57500000000005</v>
      </c>
      <c r="W7526" s="3">
        <v>995.06100000000004</v>
      </c>
      <c r="X7526" s="3">
        <v>1060.7070000000001</v>
      </c>
      <c r="Y7526" s="3">
        <v>1133.162</v>
      </c>
      <c r="Z7526" s="3">
        <v>1186.162</v>
      </c>
      <c r="AA7526" s="3">
        <v>1080.8119999999999</v>
      </c>
      <c r="AB7526" s="3">
        <v>1028.1690000000001</v>
      </c>
      <c r="AC7526" s="3">
        <v>1043.174</v>
      </c>
      <c r="AD7526" s="3">
        <v>1202.8910000000001</v>
      </c>
      <c r="AE7526" s="3">
        <v>1236.8969999999999</v>
      </c>
      <c r="AF7526" s="3">
        <v>1305.087</v>
      </c>
      <c r="AG7526" s="3">
        <v>1208.885</v>
      </c>
      <c r="AH7526" s="3">
        <v>1361.499</v>
      </c>
      <c r="AI7526" s="3">
        <v>1510.3920000000001</v>
      </c>
      <c r="AJ7526" s="3">
        <v>1726.028</v>
      </c>
      <c r="AK7526" s="3">
        <v>2016.0519999999999</v>
      </c>
      <c r="AL7526" s="3">
        <v>2557.2109999999998</v>
      </c>
      <c r="AM7526" s="3">
        <v>2557.2669999999998</v>
      </c>
      <c r="AN7526" s="3">
        <v>2806.6849999999999</v>
      </c>
      <c r="AO7526" s="3" t="s">
        <v>215</v>
      </c>
      <c r="AP7526" s="3" t="s">
        <v>215</v>
      </c>
      <c r="AQ7526" s="3" t="s">
        <v>215</v>
      </c>
      <c r="AR7526" s="3" t="s">
        <v>215</v>
      </c>
      <c r="AS7526" s="3" t="s">
        <v>215</v>
      </c>
      <c r="AT7526" s="3" t="s">
        <v>215</v>
      </c>
      <c r="AU7526" s="3" t="s">
        <v>215</v>
      </c>
      <c r="AV7526" s="3" t="s">
        <v>215</v>
      </c>
      <c r="AW7526" s="3" t="s">
        <v>215</v>
      </c>
      <c r="AX7526" s="3" t="s">
        <v>215</v>
      </c>
      <c r="AY7526" s="3" t="s">
        <v>215</v>
      </c>
      <c r="AZ7526" s="3" t="s">
        <v>215</v>
      </c>
      <c r="BA7526" t="s">
        <v>215</v>
      </c>
      <c r="BB7526">
        <v>2010</v>
      </c>
    </row>
    <row r="7527" spans="1:54" hidden="1" x14ac:dyDescent="0.2">
      <c r="A7527">
        <v>463</v>
      </c>
      <c r="B7527" t="s">
        <v>381</v>
      </c>
      <c r="C7527" t="s">
        <v>212</v>
      </c>
      <c r="D7527" t="s">
        <v>380</v>
      </c>
      <c r="E7527" t="s">
        <v>325</v>
      </c>
      <c r="F7527" t="s">
        <v>324</v>
      </c>
      <c r="G7527" t="s">
        <v>323</v>
      </c>
      <c r="H7527" t="s">
        <v>322</v>
      </c>
      <c r="I7527" t="s">
        <v>321</v>
      </c>
      <c r="J7527" s="3">
        <v>2068.8110000000001</v>
      </c>
      <c r="K7527" s="3">
        <v>2371.6320000000001</v>
      </c>
      <c r="L7527" s="3">
        <v>2500.4789999999998</v>
      </c>
      <c r="M7527" s="3">
        <v>2555.7080000000001</v>
      </c>
      <c r="N7527" s="3">
        <v>2394.6999999999998</v>
      </c>
      <c r="O7527" s="3">
        <v>2563.8629999999998</v>
      </c>
      <c r="P7527" s="3">
        <v>2411.306</v>
      </c>
      <c r="Q7527" s="3">
        <v>2421.6219999999998</v>
      </c>
      <c r="R7527" s="3">
        <v>2733.0410000000002</v>
      </c>
      <c r="S7527" s="3">
        <v>2580.5810000000001</v>
      </c>
      <c r="T7527" s="3">
        <v>2854.962</v>
      </c>
      <c r="U7527" s="3">
        <v>3171.3580000000002</v>
      </c>
      <c r="V7527" s="3">
        <v>3569.2289999999998</v>
      </c>
      <c r="W7527" s="3">
        <v>3817.15</v>
      </c>
      <c r="X7527" s="3">
        <v>4005.5839999999998</v>
      </c>
      <c r="Y7527" s="3">
        <v>4201.78</v>
      </c>
      <c r="Z7527" s="3">
        <v>4298.5739999999996</v>
      </c>
      <c r="AA7527" s="3">
        <v>4222.8630000000003</v>
      </c>
      <c r="AB7527" s="3">
        <v>4400.1570000000002</v>
      </c>
      <c r="AC7527" s="3">
        <v>4223.4390000000003</v>
      </c>
      <c r="AD7527" s="3">
        <v>4306.2060000000001</v>
      </c>
      <c r="AE7527" s="3">
        <v>4445.3090000000002</v>
      </c>
      <c r="AF7527" s="3">
        <v>4648.8130000000001</v>
      </c>
      <c r="AG7527" s="3">
        <v>4512.0339999999997</v>
      </c>
      <c r="AH7527" s="3">
        <v>4806.2489999999998</v>
      </c>
      <c r="AI7527" s="3">
        <v>5101.192</v>
      </c>
      <c r="AJ7527" s="3">
        <v>5389.45</v>
      </c>
      <c r="AK7527" s="3">
        <v>5705.1940000000004</v>
      </c>
      <c r="AL7527" s="3">
        <v>5930.2820000000002</v>
      </c>
      <c r="AM7527" s="3">
        <v>6175.2929999999997</v>
      </c>
      <c r="AN7527" s="3">
        <v>6374.9030000000002</v>
      </c>
      <c r="AO7527" s="3" t="s">
        <v>215</v>
      </c>
      <c r="AP7527" s="3" t="s">
        <v>215</v>
      </c>
      <c r="AQ7527" s="3" t="s">
        <v>215</v>
      </c>
      <c r="AR7527" s="3" t="s">
        <v>215</v>
      </c>
      <c r="AS7527" s="3" t="s">
        <v>215</v>
      </c>
      <c r="AT7527" s="3" t="s">
        <v>215</v>
      </c>
      <c r="AU7527" s="3" t="s">
        <v>215</v>
      </c>
      <c r="AV7527" s="3" t="s">
        <v>215</v>
      </c>
      <c r="AW7527" s="3" t="s">
        <v>215</v>
      </c>
      <c r="AX7527" s="3" t="s">
        <v>215</v>
      </c>
      <c r="AY7527" s="3" t="s">
        <v>215</v>
      </c>
      <c r="AZ7527" s="3" t="s">
        <v>215</v>
      </c>
      <c r="BA7527" t="s">
        <v>215</v>
      </c>
      <c r="BB7527">
        <v>2010</v>
      </c>
    </row>
    <row r="7528" spans="1:54" hidden="1" x14ac:dyDescent="0.2">
      <c r="A7528">
        <v>463</v>
      </c>
      <c r="B7528" t="s">
        <v>381</v>
      </c>
      <c r="C7528" t="s">
        <v>320</v>
      </c>
      <c r="D7528" t="s">
        <v>380</v>
      </c>
      <c r="E7528" t="s">
        <v>319</v>
      </c>
      <c r="F7528" t="s">
        <v>318</v>
      </c>
      <c r="G7528" t="s">
        <v>243</v>
      </c>
    </row>
    <row r="7529" spans="1:54" hidden="1" x14ac:dyDescent="0.2">
      <c r="A7529">
        <v>463</v>
      </c>
      <c r="B7529" t="s">
        <v>381</v>
      </c>
      <c r="C7529" t="s">
        <v>317</v>
      </c>
      <c r="D7529" t="s">
        <v>380</v>
      </c>
      <c r="E7529" t="s">
        <v>316</v>
      </c>
      <c r="F7529" t="s">
        <v>315</v>
      </c>
      <c r="G7529" t="s">
        <v>288</v>
      </c>
      <c r="I7529" t="s">
        <v>310</v>
      </c>
      <c r="J7529" s="3">
        <v>0.14299999999999999</v>
      </c>
      <c r="K7529" s="3">
        <v>0.152</v>
      </c>
      <c r="L7529" s="3">
        <v>0.156</v>
      </c>
      <c r="M7529" s="3">
        <v>0.154</v>
      </c>
      <c r="N7529" s="3">
        <v>0.13800000000000001</v>
      </c>
      <c r="O7529" s="3">
        <v>0.14299999999999999</v>
      </c>
      <c r="P7529" s="3">
        <v>0.13200000000000001</v>
      </c>
      <c r="Q7529" s="3">
        <v>0.128</v>
      </c>
      <c r="R7529" s="3">
        <v>0.13900000000000001</v>
      </c>
      <c r="S7529" s="3">
        <v>0.126</v>
      </c>
      <c r="T7529" s="3">
        <v>0.13300000000000001</v>
      </c>
      <c r="U7529" s="3">
        <v>0.14399999999999999</v>
      </c>
      <c r="V7529" s="3">
        <v>0.14599999999999999</v>
      </c>
      <c r="W7529" s="3">
        <v>0.154</v>
      </c>
      <c r="X7529" s="3">
        <v>0.158</v>
      </c>
      <c r="Y7529" s="3">
        <v>0.161</v>
      </c>
      <c r="Z7529" s="3">
        <v>0.159</v>
      </c>
      <c r="AA7529" s="3">
        <v>0.151</v>
      </c>
      <c r="AB7529" s="3">
        <v>0.156</v>
      </c>
      <c r="AC7529" s="3">
        <v>0.14599999999999999</v>
      </c>
      <c r="AD7529" s="3">
        <v>0.14199999999999999</v>
      </c>
      <c r="AE7529" s="3">
        <v>0.14399999999999999</v>
      </c>
      <c r="AF7529" s="3">
        <v>0.14799999999999999</v>
      </c>
      <c r="AG7529" s="3">
        <v>0.14000000000000001</v>
      </c>
      <c r="AH7529" s="3">
        <v>0.14199999999999999</v>
      </c>
      <c r="AI7529" s="3">
        <v>0.14399999999999999</v>
      </c>
      <c r="AJ7529" s="3">
        <v>0.14299999999999999</v>
      </c>
      <c r="AK7529" s="3">
        <v>0.14399999999999999</v>
      </c>
      <c r="AL7529" s="3">
        <v>0.14599999999999999</v>
      </c>
      <c r="AM7529" s="3">
        <v>0.155</v>
      </c>
      <c r="AN7529" s="3">
        <v>0.153</v>
      </c>
      <c r="AO7529" s="3" t="s">
        <v>215</v>
      </c>
      <c r="AP7529" s="3" t="s">
        <v>215</v>
      </c>
      <c r="AQ7529" s="3" t="s">
        <v>215</v>
      </c>
      <c r="AR7529" s="3" t="s">
        <v>215</v>
      </c>
      <c r="AS7529" s="3" t="s">
        <v>215</v>
      </c>
      <c r="AT7529" s="3" t="s">
        <v>215</v>
      </c>
      <c r="AU7529" s="3" t="s">
        <v>215</v>
      </c>
      <c r="AV7529" s="3" t="s">
        <v>215</v>
      </c>
      <c r="AW7529" s="3" t="s">
        <v>215</v>
      </c>
      <c r="AX7529" s="3" t="s">
        <v>215</v>
      </c>
      <c r="AY7529" s="3" t="s">
        <v>215</v>
      </c>
      <c r="AZ7529" s="3" t="s">
        <v>215</v>
      </c>
      <c r="BA7529" t="s">
        <v>215</v>
      </c>
      <c r="BB7529">
        <v>2010</v>
      </c>
    </row>
    <row r="7530" spans="1:54" hidden="1" x14ac:dyDescent="0.2">
      <c r="A7530">
        <v>463</v>
      </c>
      <c r="B7530" t="s">
        <v>381</v>
      </c>
      <c r="C7530" t="s">
        <v>314</v>
      </c>
      <c r="D7530" t="s">
        <v>380</v>
      </c>
      <c r="E7530" t="s">
        <v>313</v>
      </c>
      <c r="F7530" t="s">
        <v>312</v>
      </c>
      <c r="G7530" t="s">
        <v>311</v>
      </c>
      <c r="I7530" t="s">
        <v>310</v>
      </c>
      <c r="J7530" s="3">
        <v>2.7149999999999999</v>
      </c>
      <c r="K7530" s="3">
        <v>2.9369999999999998</v>
      </c>
      <c r="L7530" s="3">
        <v>2.819</v>
      </c>
      <c r="M7530" s="3">
        <v>2.8439999999999999</v>
      </c>
      <c r="N7530" s="3">
        <v>3.02</v>
      </c>
      <c r="O7530" s="3">
        <v>3.012</v>
      </c>
      <c r="P7530" s="3">
        <v>3.7229999999999999</v>
      </c>
      <c r="Q7530" s="3">
        <v>4.5819999999999999</v>
      </c>
      <c r="R7530" s="3">
        <v>5.7210000000000001</v>
      </c>
      <c r="S7530" s="3">
        <v>6.5819999999999999</v>
      </c>
      <c r="T7530" s="3">
        <v>7.3879999999999999</v>
      </c>
      <c r="U7530" s="3">
        <v>7.4980000000000002</v>
      </c>
      <c r="V7530" s="3">
        <v>7.7220000000000004</v>
      </c>
      <c r="W7530" s="3">
        <v>7.8179999999999996</v>
      </c>
      <c r="X7530" s="3">
        <v>8.8719999999999999</v>
      </c>
      <c r="Y7530" s="3">
        <v>9.3010000000000002</v>
      </c>
      <c r="Z7530" s="3">
        <v>10.734</v>
      </c>
      <c r="AA7530" s="3">
        <v>11.513999999999999</v>
      </c>
      <c r="AB7530" s="3">
        <v>11.441000000000001</v>
      </c>
      <c r="AC7530" s="3">
        <v>12.053000000000001</v>
      </c>
      <c r="AD7530" s="3">
        <v>13.321</v>
      </c>
      <c r="AE7530" s="3">
        <v>13.398</v>
      </c>
      <c r="AF7530" s="3">
        <v>13.792</v>
      </c>
      <c r="AG7530" s="3">
        <v>13.260999999999999</v>
      </c>
      <c r="AH7530" s="3">
        <v>14.239000000000001</v>
      </c>
      <c r="AI7530" s="3">
        <v>15.444000000000001</v>
      </c>
      <c r="AJ7530" s="3">
        <v>16.347000000000001</v>
      </c>
      <c r="AK7530" s="3">
        <v>17.638000000000002</v>
      </c>
      <c r="AL7530" s="3">
        <v>20.056999999999999</v>
      </c>
      <c r="AM7530" s="3">
        <v>19.353000000000002</v>
      </c>
      <c r="AN7530" s="3">
        <v>20.471</v>
      </c>
      <c r="AO7530" s="3" t="s">
        <v>215</v>
      </c>
      <c r="AP7530" s="3" t="s">
        <v>215</v>
      </c>
      <c r="AQ7530" s="3" t="s">
        <v>215</v>
      </c>
      <c r="AR7530" s="3" t="s">
        <v>215</v>
      </c>
      <c r="AS7530" s="3" t="s">
        <v>215</v>
      </c>
      <c r="AT7530" s="3" t="s">
        <v>215</v>
      </c>
      <c r="AU7530" s="3" t="s">
        <v>215</v>
      </c>
      <c r="AV7530" s="3" t="s">
        <v>215</v>
      </c>
      <c r="AW7530" s="3" t="s">
        <v>215</v>
      </c>
      <c r="AX7530" s="3" t="s">
        <v>215</v>
      </c>
      <c r="AY7530" s="3" t="s">
        <v>215</v>
      </c>
      <c r="AZ7530" s="3" t="s">
        <v>215</v>
      </c>
      <c r="BA7530" t="s">
        <v>215</v>
      </c>
      <c r="BB7530">
        <v>2010</v>
      </c>
    </row>
    <row r="7531" spans="1:54" hidden="1" x14ac:dyDescent="0.2">
      <c r="A7531">
        <v>463</v>
      </c>
      <c r="B7531" t="s">
        <v>381</v>
      </c>
      <c r="C7531" t="s">
        <v>309</v>
      </c>
      <c r="D7531" t="s">
        <v>380</v>
      </c>
      <c r="E7531" t="s">
        <v>308</v>
      </c>
      <c r="F7531" t="s">
        <v>307</v>
      </c>
      <c r="G7531" t="s">
        <v>217</v>
      </c>
      <c r="I7531" t="s">
        <v>1778</v>
      </c>
      <c r="J7531" s="3">
        <v>27.885999999999999</v>
      </c>
      <c r="K7531" s="3">
        <v>23.501000000000001</v>
      </c>
      <c r="L7531" s="3">
        <v>23.956</v>
      </c>
      <c r="M7531" s="3">
        <v>23.888000000000002</v>
      </c>
      <c r="N7531" s="3">
        <v>24</v>
      </c>
      <c r="O7531" s="3">
        <v>24.05</v>
      </c>
      <c r="P7531" s="3">
        <v>22.457999999999998</v>
      </c>
      <c r="Q7531" s="3">
        <v>18.184000000000001</v>
      </c>
      <c r="R7531" s="3">
        <v>13.971</v>
      </c>
      <c r="S7531" s="3">
        <v>16.184000000000001</v>
      </c>
      <c r="T7531" s="3">
        <v>16.545000000000002</v>
      </c>
      <c r="U7531" s="3">
        <v>13.494</v>
      </c>
      <c r="V7531" s="3">
        <v>18.952999999999999</v>
      </c>
      <c r="W7531" s="3">
        <v>25.972999999999999</v>
      </c>
      <c r="X7531" s="3">
        <v>29.959</v>
      </c>
      <c r="Y7531" s="3">
        <v>27.234999999999999</v>
      </c>
      <c r="Z7531" s="3">
        <v>23.605</v>
      </c>
      <c r="AA7531" s="3">
        <v>20.852</v>
      </c>
      <c r="AB7531" s="3">
        <v>20.550999999999998</v>
      </c>
      <c r="AC7531" s="3">
        <v>18.765000000000001</v>
      </c>
      <c r="AD7531" s="3">
        <v>16.481000000000002</v>
      </c>
      <c r="AE7531" s="3">
        <v>19.536000000000001</v>
      </c>
      <c r="AF7531" s="3">
        <v>18.475000000000001</v>
      </c>
      <c r="AG7531" s="3">
        <v>23.07</v>
      </c>
      <c r="AH7531" s="3">
        <v>17.655999999999999</v>
      </c>
      <c r="AI7531" s="3">
        <v>18.407</v>
      </c>
      <c r="AJ7531" s="3">
        <v>19.861999999999998</v>
      </c>
      <c r="AK7531" s="3">
        <v>26.571000000000002</v>
      </c>
      <c r="AL7531" s="3">
        <v>31.058</v>
      </c>
      <c r="AM7531" s="3">
        <v>30.004000000000001</v>
      </c>
      <c r="AN7531" s="3">
        <v>26.687999999999999</v>
      </c>
      <c r="AO7531" s="3" t="s">
        <v>215</v>
      </c>
      <c r="AP7531" s="3" t="s">
        <v>215</v>
      </c>
      <c r="AQ7531" s="3" t="s">
        <v>215</v>
      </c>
      <c r="AR7531" s="3" t="s">
        <v>215</v>
      </c>
      <c r="AS7531" s="3" t="s">
        <v>215</v>
      </c>
      <c r="AT7531" s="3" t="s">
        <v>215</v>
      </c>
      <c r="AU7531" s="3" t="s">
        <v>215</v>
      </c>
      <c r="AV7531" s="3" t="s">
        <v>215</v>
      </c>
      <c r="AW7531" s="3" t="s">
        <v>215</v>
      </c>
      <c r="AX7531" s="3" t="s">
        <v>215</v>
      </c>
      <c r="AY7531" s="3" t="s">
        <v>215</v>
      </c>
      <c r="AZ7531" s="3" t="s">
        <v>215</v>
      </c>
      <c r="BA7531" t="s">
        <v>215</v>
      </c>
      <c r="BB7531">
        <v>2010</v>
      </c>
    </row>
    <row r="7532" spans="1:54" hidden="1" x14ac:dyDescent="0.2">
      <c r="A7532">
        <v>463</v>
      </c>
      <c r="B7532" t="s">
        <v>381</v>
      </c>
      <c r="C7532" t="s">
        <v>306</v>
      </c>
      <c r="D7532" t="s">
        <v>380</v>
      </c>
      <c r="E7532" t="s">
        <v>305</v>
      </c>
      <c r="F7532" t="s">
        <v>304</v>
      </c>
      <c r="G7532" t="s">
        <v>217</v>
      </c>
      <c r="I7532" t="s">
        <v>1778</v>
      </c>
      <c r="J7532" s="3">
        <v>22.408000000000001</v>
      </c>
      <c r="K7532" s="3">
        <v>20.440000000000001</v>
      </c>
      <c r="L7532" s="3">
        <v>22.216999999999999</v>
      </c>
      <c r="M7532" s="3">
        <v>10.250999999999999</v>
      </c>
      <c r="N7532" s="3">
        <v>11.867000000000001</v>
      </c>
      <c r="O7532" s="3">
        <v>10.11</v>
      </c>
      <c r="P7532" s="3">
        <v>11.343999999999999</v>
      </c>
      <c r="Q7532" s="3">
        <v>4.1319999999999997</v>
      </c>
      <c r="R7532" s="3">
        <v>2.3940000000000001</v>
      </c>
      <c r="S7532" s="3">
        <v>12.848000000000001</v>
      </c>
      <c r="T7532" s="3">
        <v>30.754000000000001</v>
      </c>
      <c r="U7532" s="3">
        <v>26.725000000000001</v>
      </c>
      <c r="V7532" s="3">
        <v>23.042000000000002</v>
      </c>
      <c r="W7532" s="3">
        <v>24.218</v>
      </c>
      <c r="X7532" s="3">
        <v>24.317</v>
      </c>
      <c r="Y7532" s="3">
        <v>28.488</v>
      </c>
      <c r="Z7532" s="3">
        <v>23.372</v>
      </c>
      <c r="AA7532" s="3">
        <v>23.335000000000001</v>
      </c>
      <c r="AB7532" s="3">
        <v>21.353999999999999</v>
      </c>
      <c r="AC7532" s="3">
        <v>20.57</v>
      </c>
      <c r="AD7532" s="3">
        <v>21.696999999999999</v>
      </c>
      <c r="AE7532" s="3">
        <v>23.494</v>
      </c>
      <c r="AF7532" s="3">
        <v>23.396999999999998</v>
      </c>
      <c r="AG7532" s="3">
        <v>15.406000000000001</v>
      </c>
      <c r="AH7532" s="3">
        <v>14.557</v>
      </c>
      <c r="AI7532" s="3">
        <v>16.161999999999999</v>
      </c>
      <c r="AJ7532" s="3">
        <v>21.280999999999999</v>
      </c>
      <c r="AK7532" s="3">
        <v>26.337</v>
      </c>
      <c r="AL7532" s="3">
        <v>29.777999999999999</v>
      </c>
      <c r="AM7532" s="3">
        <v>27.067</v>
      </c>
      <c r="AN7532" s="3">
        <v>23.844999999999999</v>
      </c>
      <c r="AO7532" s="3" t="s">
        <v>215</v>
      </c>
      <c r="AP7532" s="3" t="s">
        <v>215</v>
      </c>
      <c r="AQ7532" s="3" t="s">
        <v>215</v>
      </c>
      <c r="AR7532" s="3" t="s">
        <v>215</v>
      </c>
      <c r="AS7532" s="3" t="s">
        <v>215</v>
      </c>
      <c r="AT7532" s="3" t="s">
        <v>215</v>
      </c>
      <c r="AU7532" s="3" t="s">
        <v>215</v>
      </c>
      <c r="AV7532" s="3" t="s">
        <v>215</v>
      </c>
      <c r="AW7532" s="3" t="s">
        <v>215</v>
      </c>
      <c r="AX7532" s="3" t="s">
        <v>215</v>
      </c>
      <c r="AY7532" s="3" t="s">
        <v>215</v>
      </c>
      <c r="AZ7532" s="3" t="s">
        <v>215</v>
      </c>
      <c r="BA7532" t="s">
        <v>215</v>
      </c>
      <c r="BB7532">
        <v>2010</v>
      </c>
    </row>
    <row r="7533" spans="1:54" hidden="1" x14ac:dyDescent="0.2">
      <c r="A7533">
        <v>463</v>
      </c>
      <c r="B7533" t="s">
        <v>381</v>
      </c>
      <c r="C7533" t="s">
        <v>303</v>
      </c>
      <c r="D7533" t="s">
        <v>380</v>
      </c>
      <c r="E7533" t="s">
        <v>300</v>
      </c>
      <c r="F7533" t="s">
        <v>302</v>
      </c>
      <c r="G7533" t="s">
        <v>295</v>
      </c>
      <c r="I7533" t="s">
        <v>1779</v>
      </c>
      <c r="J7533" s="3">
        <v>8.0950000000000006</v>
      </c>
      <c r="K7533" s="3">
        <v>9.5839999999999996</v>
      </c>
      <c r="L7533" s="3">
        <v>10.952</v>
      </c>
      <c r="M7533" s="3">
        <v>11.608000000000001</v>
      </c>
      <c r="N7533" s="3">
        <v>12.705</v>
      </c>
      <c r="O7533" s="3">
        <v>14.840999999999999</v>
      </c>
      <c r="P7533" s="3">
        <v>20.212</v>
      </c>
      <c r="Q7533" s="3">
        <v>34.649000000000001</v>
      </c>
      <c r="R7533" s="3">
        <v>45.043999999999997</v>
      </c>
      <c r="S7533" s="3">
        <v>51.973999999999997</v>
      </c>
      <c r="T7533" s="3">
        <v>57.749000000000002</v>
      </c>
      <c r="U7533" s="3">
        <v>62.945999999999998</v>
      </c>
      <c r="V7533" s="3">
        <v>69.933000000000007</v>
      </c>
      <c r="W7533" s="3">
        <v>79.165000000000006</v>
      </c>
      <c r="X7533" s="3">
        <v>91.299000000000007</v>
      </c>
      <c r="Y7533" s="3">
        <v>98.349000000000004</v>
      </c>
      <c r="Z7533" s="3">
        <v>107.074</v>
      </c>
      <c r="AA7533" s="3">
        <v>109.09699999999999</v>
      </c>
      <c r="AB7533" s="3">
        <v>108.057</v>
      </c>
      <c r="AC7533" s="3">
        <v>104.05800000000001</v>
      </c>
      <c r="AD7533" s="3">
        <v>100</v>
      </c>
      <c r="AE7533" s="3">
        <v>103.401</v>
      </c>
      <c r="AF7533" s="3">
        <v>102.866</v>
      </c>
      <c r="AG7533" s="3">
        <v>108.82899999999999</v>
      </c>
      <c r="AH7533" s="3">
        <v>113.65300000000001</v>
      </c>
      <c r="AI7533" s="3">
        <v>121.88200000000001</v>
      </c>
      <c r="AJ7533" s="3">
        <v>134.54599999999999</v>
      </c>
      <c r="AK7533" s="3">
        <v>140.839</v>
      </c>
      <c r="AL7533" s="3">
        <v>162.179</v>
      </c>
      <c r="AM7533" s="3">
        <v>166.726</v>
      </c>
      <c r="AN7533" s="3">
        <v>174.059</v>
      </c>
      <c r="AO7533" s="3" t="s">
        <v>215</v>
      </c>
      <c r="AP7533" s="3" t="s">
        <v>215</v>
      </c>
      <c r="AQ7533" s="3" t="s">
        <v>215</v>
      </c>
      <c r="AR7533" s="3" t="s">
        <v>215</v>
      </c>
      <c r="AS7533" s="3" t="s">
        <v>215</v>
      </c>
      <c r="AT7533" s="3" t="s">
        <v>215</v>
      </c>
      <c r="AU7533" s="3" t="s">
        <v>215</v>
      </c>
      <c r="AV7533" s="3" t="s">
        <v>215</v>
      </c>
      <c r="AW7533" s="3" t="s">
        <v>215</v>
      </c>
      <c r="AX7533" s="3" t="s">
        <v>215</v>
      </c>
      <c r="AY7533" s="3" t="s">
        <v>215</v>
      </c>
      <c r="AZ7533" s="3" t="s">
        <v>215</v>
      </c>
      <c r="BA7533" t="s">
        <v>215</v>
      </c>
      <c r="BB7533">
        <v>2011</v>
      </c>
    </row>
    <row r="7534" spans="1:54" hidden="1" x14ac:dyDescent="0.2">
      <c r="A7534">
        <v>463</v>
      </c>
      <c r="B7534" t="s">
        <v>381</v>
      </c>
      <c r="C7534" t="s">
        <v>301</v>
      </c>
      <c r="D7534" t="s">
        <v>380</v>
      </c>
      <c r="E7534" t="s">
        <v>300</v>
      </c>
      <c r="F7534" t="s">
        <v>299</v>
      </c>
      <c r="G7534" t="s">
        <v>275</v>
      </c>
      <c r="I7534" t="s">
        <v>298</v>
      </c>
      <c r="J7534" s="3">
        <v>19.332000000000001</v>
      </c>
      <c r="K7534" s="3">
        <v>18.399999999999999</v>
      </c>
      <c r="L7534" s="3">
        <v>14.273999999999999</v>
      </c>
      <c r="M7534" s="3">
        <v>5.9870000000000001</v>
      </c>
      <c r="N7534" s="3">
        <v>9.4529999999999994</v>
      </c>
      <c r="O7534" s="3">
        <v>16.818000000000001</v>
      </c>
      <c r="P7534" s="3">
        <v>36.186999999999998</v>
      </c>
      <c r="Q7534" s="3">
        <v>71.429000000000002</v>
      </c>
      <c r="R7534" s="3">
        <v>30</v>
      </c>
      <c r="S7534" s="3">
        <v>15.385</v>
      </c>
      <c r="T7534" s="3">
        <v>11.111000000000001</v>
      </c>
      <c r="U7534" s="3">
        <v>9</v>
      </c>
      <c r="V7534" s="3">
        <v>11.1</v>
      </c>
      <c r="W7534" s="3">
        <v>13.2</v>
      </c>
      <c r="X7534" s="3">
        <v>15.327999999999999</v>
      </c>
      <c r="Y7534" s="3">
        <v>7.7220000000000004</v>
      </c>
      <c r="Z7534" s="3">
        <v>8.8719999999999999</v>
      </c>
      <c r="AA7534" s="3">
        <v>1.889</v>
      </c>
      <c r="AB7534" s="3">
        <v>-0.95299999999999996</v>
      </c>
      <c r="AC7534" s="3">
        <v>-3.7</v>
      </c>
      <c r="AD7534" s="3">
        <v>-3.9</v>
      </c>
      <c r="AE7534" s="3">
        <v>3.4009999999999998</v>
      </c>
      <c r="AF7534" s="3">
        <v>-0.51800000000000002</v>
      </c>
      <c r="AG7534" s="3">
        <v>5.7969999999999997</v>
      </c>
      <c r="AH7534" s="3">
        <v>4.4329999999999998</v>
      </c>
      <c r="AI7534" s="3">
        <v>7.24</v>
      </c>
      <c r="AJ7534" s="3">
        <v>10.39</v>
      </c>
      <c r="AK7534" s="3">
        <v>4.6769999999999996</v>
      </c>
      <c r="AL7534" s="3">
        <v>15.153</v>
      </c>
      <c r="AM7534" s="3">
        <v>2.8039999999999998</v>
      </c>
      <c r="AN7534" s="3">
        <v>4.3979999999999997</v>
      </c>
      <c r="AO7534" s="3" t="s">
        <v>215</v>
      </c>
      <c r="AP7534" s="3" t="s">
        <v>215</v>
      </c>
      <c r="AQ7534" s="3" t="s">
        <v>215</v>
      </c>
      <c r="AR7534" s="3" t="s">
        <v>215</v>
      </c>
      <c r="AS7534" s="3" t="s">
        <v>215</v>
      </c>
      <c r="AT7534" s="3" t="s">
        <v>215</v>
      </c>
      <c r="AU7534" s="3" t="s">
        <v>215</v>
      </c>
      <c r="AV7534" s="3" t="s">
        <v>215</v>
      </c>
      <c r="AW7534" s="3" t="s">
        <v>215</v>
      </c>
      <c r="AX7534" s="3" t="s">
        <v>215</v>
      </c>
      <c r="AY7534" s="3" t="s">
        <v>215</v>
      </c>
      <c r="AZ7534" s="3" t="s">
        <v>215</v>
      </c>
      <c r="BA7534" t="s">
        <v>215</v>
      </c>
      <c r="BB7534">
        <v>2011</v>
      </c>
    </row>
    <row r="7535" spans="1:54" hidden="1" x14ac:dyDescent="0.2">
      <c r="A7535">
        <v>463</v>
      </c>
      <c r="B7535" t="s">
        <v>381</v>
      </c>
      <c r="C7535" t="s">
        <v>297</v>
      </c>
      <c r="D7535" t="s">
        <v>380</v>
      </c>
      <c r="E7535" t="s">
        <v>293</v>
      </c>
      <c r="F7535" t="s">
        <v>296</v>
      </c>
      <c r="G7535" t="s">
        <v>295</v>
      </c>
      <c r="I7535" t="s">
        <v>1779</v>
      </c>
      <c r="J7535" s="3" t="s">
        <v>215</v>
      </c>
      <c r="K7535" s="3" t="s">
        <v>215</v>
      </c>
      <c r="L7535" s="3" t="s">
        <v>215</v>
      </c>
      <c r="M7535" s="3" t="s">
        <v>215</v>
      </c>
      <c r="N7535" s="3" t="s">
        <v>215</v>
      </c>
      <c r="O7535" s="3" t="s">
        <v>215</v>
      </c>
      <c r="P7535" s="3" t="s">
        <v>215</v>
      </c>
      <c r="Q7535" s="3" t="s">
        <v>215</v>
      </c>
      <c r="R7535" s="3" t="s">
        <v>215</v>
      </c>
      <c r="S7535" s="3" t="s">
        <v>215</v>
      </c>
      <c r="T7535" s="3">
        <v>59.743000000000002</v>
      </c>
      <c r="U7535" s="3">
        <v>65.462000000000003</v>
      </c>
      <c r="V7535" s="3">
        <v>70.850999999999999</v>
      </c>
      <c r="W7535" s="3">
        <v>83.141999999999996</v>
      </c>
      <c r="X7535" s="3">
        <v>94.825000000000003</v>
      </c>
      <c r="Y7535" s="3">
        <v>103.68300000000001</v>
      </c>
      <c r="Z7535" s="3">
        <v>108.788</v>
      </c>
      <c r="AA7535" s="3">
        <v>110.53400000000001</v>
      </c>
      <c r="AB7535" s="3">
        <v>108.057</v>
      </c>
      <c r="AC7535" s="3">
        <v>104.05800000000001</v>
      </c>
      <c r="AD7535" s="3">
        <v>100</v>
      </c>
      <c r="AE7535" s="3">
        <v>108.453</v>
      </c>
      <c r="AF7535" s="3">
        <v>107.895</v>
      </c>
      <c r="AG7535" s="3">
        <v>113.098</v>
      </c>
      <c r="AH7535" s="3">
        <v>124.405</v>
      </c>
      <c r="AI7535" s="3">
        <v>130.52799999999999</v>
      </c>
      <c r="AJ7535" s="3">
        <v>139.28899999999999</v>
      </c>
      <c r="AK7535" s="3">
        <v>145.93899999999999</v>
      </c>
      <c r="AL7535" s="3">
        <v>168.404</v>
      </c>
      <c r="AM7535" s="3">
        <v>171.304</v>
      </c>
      <c r="AN7535" s="3">
        <v>182.13200000000001</v>
      </c>
      <c r="AO7535" s="3" t="s">
        <v>215</v>
      </c>
      <c r="AP7535" s="3" t="s">
        <v>215</v>
      </c>
      <c r="AQ7535" s="3" t="s">
        <v>215</v>
      </c>
      <c r="AR7535" s="3" t="s">
        <v>215</v>
      </c>
      <c r="AS7535" s="3" t="s">
        <v>215</v>
      </c>
      <c r="AT7535" s="3" t="s">
        <v>215</v>
      </c>
      <c r="AU7535" s="3" t="s">
        <v>215</v>
      </c>
      <c r="AV7535" s="3" t="s">
        <v>215</v>
      </c>
      <c r="AW7535" s="3" t="s">
        <v>215</v>
      </c>
      <c r="AX7535" s="3" t="s">
        <v>215</v>
      </c>
      <c r="AY7535" s="3" t="s">
        <v>215</v>
      </c>
      <c r="AZ7535" s="3" t="s">
        <v>215</v>
      </c>
      <c r="BA7535" t="s">
        <v>215</v>
      </c>
      <c r="BB7535">
        <v>2011</v>
      </c>
    </row>
    <row r="7536" spans="1:54" hidden="1" x14ac:dyDescent="0.2">
      <c r="A7536">
        <v>463</v>
      </c>
      <c r="B7536" t="s">
        <v>381</v>
      </c>
      <c r="C7536" t="s">
        <v>294</v>
      </c>
      <c r="D7536" t="s">
        <v>380</v>
      </c>
      <c r="E7536" t="s">
        <v>293</v>
      </c>
      <c r="F7536" t="s">
        <v>292</v>
      </c>
      <c r="G7536" t="s">
        <v>275</v>
      </c>
      <c r="I7536" t="s">
        <v>291</v>
      </c>
      <c r="J7536" s="3" t="s">
        <v>215</v>
      </c>
      <c r="K7536" s="3" t="s">
        <v>215</v>
      </c>
      <c r="L7536" s="3" t="s">
        <v>215</v>
      </c>
      <c r="M7536" s="3" t="s">
        <v>215</v>
      </c>
      <c r="N7536" s="3" t="s">
        <v>215</v>
      </c>
      <c r="O7536" s="3" t="s">
        <v>215</v>
      </c>
      <c r="P7536" s="3" t="s">
        <v>215</v>
      </c>
      <c r="Q7536" s="3" t="s">
        <v>215</v>
      </c>
      <c r="R7536" s="3" t="s">
        <v>215</v>
      </c>
      <c r="S7536" s="3" t="s">
        <v>215</v>
      </c>
      <c r="T7536" s="3" t="s">
        <v>215</v>
      </c>
      <c r="U7536" s="3">
        <v>9.5719999999999992</v>
      </c>
      <c r="V7536" s="3">
        <v>8.2319999999999993</v>
      </c>
      <c r="W7536" s="3">
        <v>17.349</v>
      </c>
      <c r="X7536" s="3">
        <v>14.051</v>
      </c>
      <c r="Y7536" s="3">
        <v>9.3409999999999993</v>
      </c>
      <c r="Z7536" s="3">
        <v>4.923</v>
      </c>
      <c r="AA7536" s="3">
        <v>1.605</v>
      </c>
      <c r="AB7536" s="3">
        <v>-2.2410000000000001</v>
      </c>
      <c r="AC7536" s="3">
        <v>-3.7</v>
      </c>
      <c r="AD7536" s="3">
        <v>-3.9</v>
      </c>
      <c r="AE7536" s="3">
        <v>8.4529999999999994</v>
      </c>
      <c r="AF7536" s="3">
        <v>-0.51500000000000001</v>
      </c>
      <c r="AG7536" s="3">
        <v>4.8230000000000004</v>
      </c>
      <c r="AH7536" s="3">
        <v>9.9969999999999999</v>
      </c>
      <c r="AI7536" s="3">
        <v>4.9210000000000003</v>
      </c>
      <c r="AJ7536" s="3">
        <v>6.7119999999999997</v>
      </c>
      <c r="AK7536" s="3">
        <v>4.774</v>
      </c>
      <c r="AL7536" s="3">
        <v>15.393000000000001</v>
      </c>
      <c r="AM7536" s="3">
        <v>1.722</v>
      </c>
      <c r="AN7536" s="3">
        <v>6.3209999999999997</v>
      </c>
      <c r="AO7536" s="3" t="s">
        <v>215</v>
      </c>
      <c r="AP7536" s="3" t="s">
        <v>215</v>
      </c>
      <c r="AQ7536" s="3" t="s">
        <v>215</v>
      </c>
      <c r="AR7536" s="3" t="s">
        <v>215</v>
      </c>
      <c r="AS7536" s="3" t="s">
        <v>215</v>
      </c>
      <c r="AT7536" s="3" t="s">
        <v>215</v>
      </c>
      <c r="AU7536" s="3" t="s">
        <v>215</v>
      </c>
      <c r="AV7536" s="3" t="s">
        <v>215</v>
      </c>
      <c r="AW7536" s="3" t="s">
        <v>215</v>
      </c>
      <c r="AX7536" s="3" t="s">
        <v>215</v>
      </c>
      <c r="AY7536" s="3" t="s">
        <v>215</v>
      </c>
      <c r="AZ7536" s="3" t="s">
        <v>215</v>
      </c>
      <c r="BA7536" t="s">
        <v>215</v>
      </c>
      <c r="BB7536">
        <v>2011</v>
      </c>
    </row>
    <row r="7537" spans="1:54" hidden="1" x14ac:dyDescent="0.2">
      <c r="A7537">
        <v>463</v>
      </c>
      <c r="B7537" t="s">
        <v>381</v>
      </c>
      <c r="C7537" t="s">
        <v>290</v>
      </c>
      <c r="D7537" t="s">
        <v>380</v>
      </c>
      <c r="E7537" t="s">
        <v>289</v>
      </c>
      <c r="G7537" t="s">
        <v>288</v>
      </c>
    </row>
    <row r="7538" spans="1:54" hidden="1" x14ac:dyDescent="0.2">
      <c r="A7538">
        <v>463</v>
      </c>
      <c r="B7538" t="s">
        <v>381</v>
      </c>
      <c r="C7538" t="s">
        <v>287</v>
      </c>
      <c r="D7538" t="s">
        <v>380</v>
      </c>
      <c r="E7538" t="s">
        <v>286</v>
      </c>
      <c r="F7538" t="s">
        <v>285</v>
      </c>
      <c r="G7538" t="s">
        <v>275</v>
      </c>
      <c r="I7538" t="s">
        <v>1780</v>
      </c>
      <c r="J7538" s="3">
        <v>-1.2</v>
      </c>
      <c r="K7538" s="3">
        <v>-8.1</v>
      </c>
      <c r="L7538" s="3">
        <v>-15.4</v>
      </c>
      <c r="M7538" s="3">
        <v>-1.3</v>
      </c>
      <c r="N7538" s="3">
        <v>-1.2</v>
      </c>
      <c r="O7538" s="3">
        <v>39.200000000000003</v>
      </c>
      <c r="P7538" s="3">
        <v>-10.9</v>
      </c>
      <c r="Q7538" s="3">
        <v>18.2</v>
      </c>
      <c r="R7538" s="3">
        <v>-3.2</v>
      </c>
      <c r="S7538" s="3">
        <v>5.2</v>
      </c>
      <c r="T7538" s="3">
        <v>8.2230000000000008</v>
      </c>
      <c r="U7538" s="3">
        <v>15.468999999999999</v>
      </c>
      <c r="V7538" s="3">
        <v>15.798999999999999</v>
      </c>
      <c r="W7538" s="3">
        <v>28.12</v>
      </c>
      <c r="X7538" s="3">
        <v>23.384</v>
      </c>
      <c r="Y7538" s="3">
        <v>-19.161999999999999</v>
      </c>
      <c r="Z7538" s="3">
        <v>10.401</v>
      </c>
      <c r="AA7538" s="3">
        <v>-11.840999999999999</v>
      </c>
      <c r="AB7538" s="3">
        <v>0.77400000000000002</v>
      </c>
      <c r="AC7538" s="3">
        <v>11.433999999999999</v>
      </c>
      <c r="AD7538" s="3">
        <v>0.24</v>
      </c>
      <c r="AE7538" s="3">
        <v>19.981999999999999</v>
      </c>
      <c r="AF7538" s="3">
        <v>5.84</v>
      </c>
      <c r="AG7538" s="3">
        <v>12.843</v>
      </c>
      <c r="AH7538" s="3">
        <v>5.4489999999999998</v>
      </c>
      <c r="AI7538" s="3">
        <v>5.7880000000000003</v>
      </c>
      <c r="AJ7538" s="3">
        <v>-25.463000000000001</v>
      </c>
      <c r="AK7538" s="3">
        <v>14.923999999999999</v>
      </c>
      <c r="AL7538" s="3">
        <v>18.457000000000001</v>
      </c>
      <c r="AM7538" s="3">
        <v>14.145</v>
      </c>
      <c r="AN7538" s="3">
        <v>5.3639999999999999</v>
      </c>
      <c r="AO7538" s="3" t="s">
        <v>215</v>
      </c>
      <c r="AP7538" s="3" t="s">
        <v>215</v>
      </c>
      <c r="AQ7538" s="3" t="s">
        <v>215</v>
      </c>
      <c r="AR7538" s="3" t="s">
        <v>215</v>
      </c>
      <c r="AS7538" s="3" t="s">
        <v>215</v>
      </c>
      <c r="AT7538" s="3" t="s">
        <v>215</v>
      </c>
      <c r="AU7538" s="3" t="s">
        <v>215</v>
      </c>
      <c r="AV7538" s="3" t="s">
        <v>215</v>
      </c>
      <c r="AW7538" s="3" t="s">
        <v>215</v>
      </c>
      <c r="AX7538" s="3" t="s">
        <v>215</v>
      </c>
      <c r="AY7538" s="3" t="s">
        <v>215</v>
      </c>
      <c r="AZ7538" s="3" t="s">
        <v>215</v>
      </c>
      <c r="BA7538" t="s">
        <v>215</v>
      </c>
      <c r="BB7538">
        <v>2009</v>
      </c>
    </row>
    <row r="7539" spans="1:54" hidden="1" x14ac:dyDescent="0.2">
      <c r="A7539">
        <v>463</v>
      </c>
      <c r="B7539" t="s">
        <v>381</v>
      </c>
      <c r="C7539" t="s">
        <v>284</v>
      </c>
      <c r="D7539" t="s">
        <v>380</v>
      </c>
      <c r="E7539" t="s">
        <v>283</v>
      </c>
      <c r="F7539" t="s">
        <v>282</v>
      </c>
      <c r="G7539" t="s">
        <v>275</v>
      </c>
      <c r="I7539" t="s">
        <v>1780</v>
      </c>
      <c r="J7539" s="3" t="s">
        <v>215</v>
      </c>
      <c r="K7539" s="3">
        <v>19.399000000000001</v>
      </c>
      <c r="L7539" s="3">
        <v>-17.798999999999999</v>
      </c>
      <c r="M7539" s="3">
        <v>15.375</v>
      </c>
      <c r="N7539" s="3">
        <v>-6.6950000000000003</v>
      </c>
      <c r="O7539" s="3">
        <v>-0.82299999999999995</v>
      </c>
      <c r="P7539" s="3">
        <v>-33.673999999999999</v>
      </c>
      <c r="Q7539" s="3">
        <v>-18.385000000000002</v>
      </c>
      <c r="R7539" s="3">
        <v>-12.849</v>
      </c>
      <c r="S7539" s="3">
        <v>-10.209</v>
      </c>
      <c r="T7539" s="3">
        <v>9.1259999999999994</v>
      </c>
      <c r="U7539" s="3">
        <v>16.27</v>
      </c>
      <c r="V7539" s="3">
        <v>19.032</v>
      </c>
      <c r="W7539" s="3">
        <v>25.227</v>
      </c>
      <c r="X7539" s="3">
        <v>30.065999999999999</v>
      </c>
      <c r="Y7539" s="3">
        <v>-21.058</v>
      </c>
      <c r="Z7539" s="3">
        <v>13.438000000000001</v>
      </c>
      <c r="AA7539" s="3">
        <v>-16.812000000000001</v>
      </c>
      <c r="AB7539" s="3">
        <v>-1.6859999999999999</v>
      </c>
      <c r="AC7539" s="3">
        <v>11.06</v>
      </c>
      <c r="AD7539" s="3">
        <v>-1.6970000000000001</v>
      </c>
      <c r="AE7539" s="3">
        <v>26.184000000000001</v>
      </c>
      <c r="AF7539" s="3">
        <v>5.6070000000000002</v>
      </c>
      <c r="AG7539" s="3">
        <v>18.983000000000001</v>
      </c>
      <c r="AH7539" s="3">
        <v>6.266</v>
      </c>
      <c r="AI7539" s="3">
        <v>6.0609999999999999</v>
      </c>
      <c r="AJ7539" s="3">
        <v>-26.771000000000001</v>
      </c>
      <c r="AK7539" s="3">
        <v>15.999000000000001</v>
      </c>
      <c r="AL7539" s="3">
        <v>24.478000000000002</v>
      </c>
      <c r="AM7539" s="3">
        <v>19.266999999999999</v>
      </c>
      <c r="AN7539" s="3">
        <v>5.3529999999999998</v>
      </c>
      <c r="AO7539" s="3" t="s">
        <v>215</v>
      </c>
      <c r="AP7539" s="3" t="s">
        <v>215</v>
      </c>
      <c r="AQ7539" s="3" t="s">
        <v>215</v>
      </c>
      <c r="AR7539" s="3" t="s">
        <v>215</v>
      </c>
      <c r="AS7539" s="3" t="s">
        <v>215</v>
      </c>
      <c r="AT7539" s="3" t="s">
        <v>215</v>
      </c>
      <c r="AU7539" s="3" t="s">
        <v>215</v>
      </c>
      <c r="AV7539" s="3" t="s">
        <v>215</v>
      </c>
      <c r="AW7539" s="3" t="s">
        <v>215</v>
      </c>
      <c r="AX7539" s="3" t="s">
        <v>215</v>
      </c>
      <c r="AY7539" s="3" t="s">
        <v>215</v>
      </c>
      <c r="AZ7539" s="3" t="s">
        <v>215</v>
      </c>
      <c r="BA7539" t="s">
        <v>215</v>
      </c>
      <c r="BB7539">
        <v>2009</v>
      </c>
    </row>
    <row r="7540" spans="1:54" hidden="1" x14ac:dyDescent="0.2">
      <c r="A7540">
        <v>463</v>
      </c>
      <c r="B7540" t="s">
        <v>381</v>
      </c>
      <c r="C7540" t="s">
        <v>281</v>
      </c>
      <c r="D7540" t="s">
        <v>380</v>
      </c>
      <c r="E7540" t="s">
        <v>280</v>
      </c>
      <c r="F7540" t="s">
        <v>279</v>
      </c>
      <c r="G7540" t="s">
        <v>275</v>
      </c>
      <c r="I7540" t="s">
        <v>1780</v>
      </c>
      <c r="J7540" s="3">
        <v>-1.9</v>
      </c>
      <c r="K7540" s="3">
        <v>-2.8</v>
      </c>
      <c r="L7540" s="3">
        <v>4.2</v>
      </c>
      <c r="M7540" s="3">
        <v>3.5</v>
      </c>
      <c r="N7540" s="3">
        <v>-4.2</v>
      </c>
      <c r="O7540" s="3">
        <v>12.1</v>
      </c>
      <c r="P7540" s="3">
        <v>-7.6</v>
      </c>
      <c r="Q7540" s="3">
        <v>17.600000000000001</v>
      </c>
      <c r="R7540" s="3">
        <v>14.1</v>
      </c>
      <c r="S7540" s="3">
        <v>18.8</v>
      </c>
      <c r="T7540" s="3">
        <v>8.8770000000000007</v>
      </c>
      <c r="U7540" s="3">
        <v>-5.75</v>
      </c>
      <c r="V7540" s="3">
        <v>-0.44600000000000001</v>
      </c>
      <c r="W7540" s="3">
        <v>13.003</v>
      </c>
      <c r="X7540" s="3">
        <v>3.8210000000000002</v>
      </c>
      <c r="Y7540" s="3">
        <v>-1.0289999999999999</v>
      </c>
      <c r="Z7540" s="3">
        <v>-0.98599999999999999</v>
      </c>
      <c r="AA7540" s="3">
        <v>-0.624</v>
      </c>
      <c r="AB7540" s="3">
        <v>-1.2370000000000001</v>
      </c>
      <c r="AC7540" s="3">
        <v>4.2699999999999996</v>
      </c>
      <c r="AD7540" s="3">
        <v>4.423</v>
      </c>
      <c r="AE7540" s="3">
        <v>17.567</v>
      </c>
      <c r="AF7540" s="3">
        <v>15.286</v>
      </c>
      <c r="AG7540" s="3">
        <v>-22.390999999999998</v>
      </c>
      <c r="AH7540" s="3">
        <v>16.425000000000001</v>
      </c>
      <c r="AI7540" s="3">
        <v>6.9630000000000001</v>
      </c>
      <c r="AJ7540" s="3">
        <v>0.69399999999999995</v>
      </c>
      <c r="AK7540" s="3">
        <v>7.1159999999999997</v>
      </c>
      <c r="AL7540" s="3">
        <v>5.1260000000000003</v>
      </c>
      <c r="AM7540" s="3">
        <v>-4.6040000000000001</v>
      </c>
      <c r="AN7540" s="3">
        <v>11.327999999999999</v>
      </c>
      <c r="AO7540" s="3" t="s">
        <v>215</v>
      </c>
      <c r="AP7540" s="3" t="s">
        <v>215</v>
      </c>
      <c r="AQ7540" s="3" t="s">
        <v>215</v>
      </c>
      <c r="AR7540" s="3" t="s">
        <v>215</v>
      </c>
      <c r="AS7540" s="3" t="s">
        <v>215</v>
      </c>
      <c r="AT7540" s="3" t="s">
        <v>215</v>
      </c>
      <c r="AU7540" s="3" t="s">
        <v>215</v>
      </c>
      <c r="AV7540" s="3" t="s">
        <v>215</v>
      </c>
      <c r="AW7540" s="3" t="s">
        <v>215</v>
      </c>
      <c r="AX7540" s="3" t="s">
        <v>215</v>
      </c>
      <c r="AY7540" s="3" t="s">
        <v>215</v>
      </c>
      <c r="AZ7540" s="3" t="s">
        <v>215</v>
      </c>
      <c r="BA7540" t="s">
        <v>215</v>
      </c>
      <c r="BB7540">
        <v>2009</v>
      </c>
    </row>
    <row r="7541" spans="1:54" hidden="1" x14ac:dyDescent="0.2">
      <c r="A7541">
        <v>463</v>
      </c>
      <c r="B7541" t="s">
        <v>381</v>
      </c>
      <c r="C7541" t="s">
        <v>278</v>
      </c>
      <c r="D7541" t="s">
        <v>380</v>
      </c>
      <c r="E7541" t="s">
        <v>277</v>
      </c>
      <c r="F7541" t="s">
        <v>276</v>
      </c>
      <c r="G7541" t="s">
        <v>275</v>
      </c>
      <c r="I7541" t="s">
        <v>1780</v>
      </c>
      <c r="J7541" s="3" t="s">
        <v>215</v>
      </c>
      <c r="K7541" s="3">
        <v>-11.153</v>
      </c>
      <c r="L7541" s="3">
        <v>-11.868</v>
      </c>
      <c r="M7541" s="3">
        <v>-9.48</v>
      </c>
      <c r="N7541" s="3">
        <v>-9.6300000000000008</v>
      </c>
      <c r="O7541" s="3">
        <v>-3.4910000000000001</v>
      </c>
      <c r="P7541" s="3">
        <v>1.647</v>
      </c>
      <c r="Q7541" s="3">
        <v>16.280999999999999</v>
      </c>
      <c r="R7541" s="3">
        <v>6.5590000000000002</v>
      </c>
      <c r="S7541" s="3">
        <v>95.242999999999995</v>
      </c>
      <c r="T7541" s="3">
        <v>16.646999999999998</v>
      </c>
      <c r="U7541" s="3">
        <v>-12.461</v>
      </c>
      <c r="V7541" s="3">
        <v>-11.087</v>
      </c>
      <c r="W7541" s="3">
        <v>10.631</v>
      </c>
      <c r="X7541" s="3">
        <v>-0.79300000000000004</v>
      </c>
      <c r="Y7541" s="3">
        <v>3.4409999999999998</v>
      </c>
      <c r="Z7541" s="3">
        <v>3.4009999999999998</v>
      </c>
      <c r="AA7541" s="3">
        <v>2.1629999999999998</v>
      </c>
      <c r="AB7541" s="3">
        <v>-10.286</v>
      </c>
      <c r="AC7541" s="3">
        <v>11.276999999999999</v>
      </c>
      <c r="AD7541" s="3">
        <v>9.9659999999999993</v>
      </c>
      <c r="AE7541" s="3">
        <v>19.728999999999999</v>
      </c>
      <c r="AF7541" s="3">
        <v>18.739000000000001</v>
      </c>
      <c r="AG7541" s="3">
        <v>-20.539000000000001</v>
      </c>
      <c r="AH7541" s="3">
        <v>8.1170000000000009</v>
      </c>
      <c r="AI7541" s="3">
        <v>10.493</v>
      </c>
      <c r="AJ7541" s="3">
        <v>3.4820000000000002</v>
      </c>
      <c r="AK7541" s="3">
        <v>3.5960000000000001</v>
      </c>
      <c r="AL7541" s="3">
        <v>10.510999999999999</v>
      </c>
      <c r="AM7541" s="3">
        <v>-16.818999999999999</v>
      </c>
      <c r="AN7541" s="3">
        <v>18.283000000000001</v>
      </c>
      <c r="AO7541" s="3" t="s">
        <v>215</v>
      </c>
      <c r="AP7541" s="3" t="s">
        <v>215</v>
      </c>
      <c r="AQ7541" s="3" t="s">
        <v>215</v>
      </c>
      <c r="AR7541" s="3" t="s">
        <v>215</v>
      </c>
      <c r="AS7541" s="3" t="s">
        <v>215</v>
      </c>
      <c r="AT7541" s="3" t="s">
        <v>215</v>
      </c>
      <c r="AU7541" s="3" t="s">
        <v>215</v>
      </c>
      <c r="AV7541" s="3" t="s">
        <v>215</v>
      </c>
      <c r="AW7541" s="3" t="s">
        <v>215</v>
      </c>
      <c r="AX7541" s="3" t="s">
        <v>215</v>
      </c>
      <c r="AY7541" s="3" t="s">
        <v>215</v>
      </c>
      <c r="AZ7541" s="3" t="s">
        <v>215</v>
      </c>
      <c r="BA7541" t="s">
        <v>215</v>
      </c>
      <c r="BB7541">
        <v>2009</v>
      </c>
    </row>
    <row r="7542" spans="1:54" hidden="1" x14ac:dyDescent="0.2">
      <c r="A7542">
        <v>463</v>
      </c>
      <c r="B7542" t="s">
        <v>381</v>
      </c>
      <c r="C7542" t="s">
        <v>274</v>
      </c>
      <c r="D7542" t="s">
        <v>380</v>
      </c>
      <c r="E7542" t="s">
        <v>273</v>
      </c>
      <c r="F7542" t="s">
        <v>272</v>
      </c>
      <c r="G7542" t="s">
        <v>271</v>
      </c>
      <c r="I7542" t="s">
        <v>1781</v>
      </c>
      <c r="J7542" s="3" t="s">
        <v>215</v>
      </c>
      <c r="K7542" s="3" t="s">
        <v>215</v>
      </c>
      <c r="L7542" s="3" t="s">
        <v>215</v>
      </c>
      <c r="M7542" s="3" t="s">
        <v>215</v>
      </c>
      <c r="N7542" s="3" t="s">
        <v>215</v>
      </c>
      <c r="O7542" s="3" t="s">
        <v>215</v>
      </c>
      <c r="P7542" s="3" t="s">
        <v>215</v>
      </c>
      <c r="Q7542" s="3" t="s">
        <v>215</v>
      </c>
      <c r="R7542" s="3" t="s">
        <v>215</v>
      </c>
      <c r="S7542" s="3" t="s">
        <v>215</v>
      </c>
      <c r="T7542" s="3" t="s">
        <v>215</v>
      </c>
      <c r="U7542" s="3" t="s">
        <v>215</v>
      </c>
      <c r="V7542" s="3" t="s">
        <v>215</v>
      </c>
      <c r="W7542" s="3" t="s">
        <v>215</v>
      </c>
      <c r="X7542" s="3" t="s">
        <v>215</v>
      </c>
      <c r="Y7542" s="3" t="s">
        <v>215</v>
      </c>
      <c r="Z7542" s="3" t="s">
        <v>215</v>
      </c>
      <c r="AA7542" s="3">
        <v>16.760999999999999</v>
      </c>
      <c r="AB7542" s="3">
        <v>12.404999999999999</v>
      </c>
      <c r="AC7542" s="3">
        <v>13.462</v>
      </c>
      <c r="AD7542" s="3">
        <v>13.483000000000001</v>
      </c>
      <c r="AE7542" s="3">
        <v>8.1709999999999994</v>
      </c>
      <c r="AF7542" s="3">
        <v>11.672000000000001</v>
      </c>
      <c r="AG7542" s="3">
        <v>10.781000000000001</v>
      </c>
      <c r="AH7542" s="3">
        <v>12.288</v>
      </c>
      <c r="AI7542" s="3">
        <v>8.0890000000000004</v>
      </c>
      <c r="AJ7542" s="3">
        <v>8.1820000000000004</v>
      </c>
      <c r="AK7542" s="3">
        <v>8.4060000000000006</v>
      </c>
      <c r="AL7542" s="3">
        <v>10.923999999999999</v>
      </c>
      <c r="AM7542" s="3">
        <v>8.1389999999999993</v>
      </c>
      <c r="AN7542" s="3">
        <v>8.6129999999999995</v>
      </c>
      <c r="AO7542" s="3" t="s">
        <v>215</v>
      </c>
      <c r="AP7542" s="3" t="s">
        <v>215</v>
      </c>
      <c r="AQ7542" s="3" t="s">
        <v>215</v>
      </c>
      <c r="AR7542" s="3" t="s">
        <v>215</v>
      </c>
      <c r="AS7542" s="3" t="s">
        <v>215</v>
      </c>
      <c r="AT7542" s="3" t="s">
        <v>215</v>
      </c>
      <c r="AU7542" s="3" t="s">
        <v>215</v>
      </c>
      <c r="AV7542" s="3" t="s">
        <v>215</v>
      </c>
      <c r="AW7542" s="3" t="s">
        <v>215</v>
      </c>
      <c r="AX7542" s="3" t="s">
        <v>215</v>
      </c>
      <c r="AY7542" s="3" t="s">
        <v>215</v>
      </c>
      <c r="AZ7542" s="3" t="s">
        <v>215</v>
      </c>
      <c r="BA7542" t="s">
        <v>215</v>
      </c>
      <c r="BB7542">
        <v>2010</v>
      </c>
    </row>
    <row r="7543" spans="1:54" hidden="1" x14ac:dyDescent="0.2">
      <c r="A7543">
        <v>463</v>
      </c>
      <c r="B7543" t="s">
        <v>381</v>
      </c>
      <c r="C7543" t="s">
        <v>270</v>
      </c>
      <c r="D7543" t="s">
        <v>380</v>
      </c>
      <c r="E7543" t="s">
        <v>269</v>
      </c>
      <c r="F7543" t="s">
        <v>268</v>
      </c>
      <c r="G7543" t="s">
        <v>264</v>
      </c>
      <c r="H7543" t="s">
        <v>263</v>
      </c>
    </row>
    <row r="7544" spans="1:54" hidden="1" x14ac:dyDescent="0.2">
      <c r="A7544">
        <v>463</v>
      </c>
      <c r="B7544" t="s">
        <v>381</v>
      </c>
      <c r="C7544" t="s">
        <v>267</v>
      </c>
      <c r="D7544" t="s">
        <v>380</v>
      </c>
      <c r="E7544" t="s">
        <v>266</v>
      </c>
      <c r="F7544" t="s">
        <v>265</v>
      </c>
      <c r="G7544" t="s">
        <v>264</v>
      </c>
      <c r="H7544" t="s">
        <v>263</v>
      </c>
      <c r="I7544" t="s">
        <v>1782</v>
      </c>
      <c r="J7544" s="3">
        <v>9.1289999999999996</v>
      </c>
      <c r="K7544" s="3">
        <v>9.4440000000000008</v>
      </c>
      <c r="L7544" s="3">
        <v>9.7579999999999991</v>
      </c>
      <c r="M7544" s="3">
        <v>10.084</v>
      </c>
      <c r="N7544" s="3">
        <v>10.419</v>
      </c>
      <c r="O7544" s="3">
        <v>10.776</v>
      </c>
      <c r="P7544" s="3">
        <v>11.132999999999999</v>
      </c>
      <c r="Q7544" s="3">
        <v>11.510999999999999</v>
      </c>
      <c r="R7544" s="3">
        <v>11.898999999999999</v>
      </c>
      <c r="S7544" s="3">
        <v>12.298</v>
      </c>
      <c r="T7544" s="3">
        <v>12.721</v>
      </c>
      <c r="U7544" s="3">
        <v>13.102</v>
      </c>
      <c r="V7544" s="3">
        <v>13.484</v>
      </c>
      <c r="W7544" s="3">
        <v>13.865</v>
      </c>
      <c r="X7544" s="3">
        <v>14.241</v>
      </c>
      <c r="Y7544" s="3">
        <v>14.61</v>
      </c>
      <c r="Z7544" s="3">
        <v>14.973000000000001</v>
      </c>
      <c r="AA7544" s="3">
        <v>15.334</v>
      </c>
      <c r="AB7544" s="3">
        <v>15.702</v>
      </c>
      <c r="AC7544" s="3">
        <v>16.091000000000001</v>
      </c>
      <c r="AD7544" s="3">
        <v>16.510999999999999</v>
      </c>
      <c r="AE7544" s="3">
        <v>16.960999999999999</v>
      </c>
      <c r="AF7544" s="3">
        <v>17.437999999999999</v>
      </c>
      <c r="AG7544" s="3">
        <v>17.952000000000002</v>
      </c>
      <c r="AH7544" s="3">
        <v>18.512</v>
      </c>
      <c r="AI7544" s="3">
        <v>19.120999999999999</v>
      </c>
      <c r="AJ7544" s="3">
        <v>19.596</v>
      </c>
      <c r="AK7544" s="3">
        <v>20.082999999999998</v>
      </c>
      <c r="AL7544" s="3">
        <v>20.581</v>
      </c>
      <c r="AM7544" s="3">
        <v>21.091999999999999</v>
      </c>
      <c r="AN7544" s="3">
        <v>21.393000000000001</v>
      </c>
      <c r="AO7544" s="3" t="s">
        <v>215</v>
      </c>
      <c r="AP7544" s="3" t="s">
        <v>215</v>
      </c>
      <c r="AQ7544" s="3" t="s">
        <v>215</v>
      </c>
      <c r="AR7544" s="3" t="s">
        <v>215</v>
      </c>
      <c r="AS7544" s="3" t="s">
        <v>215</v>
      </c>
      <c r="AT7544" s="3" t="s">
        <v>215</v>
      </c>
      <c r="AU7544" s="3" t="s">
        <v>215</v>
      </c>
      <c r="AV7544" s="3" t="s">
        <v>215</v>
      </c>
      <c r="AW7544" s="3" t="s">
        <v>215</v>
      </c>
      <c r="AX7544" s="3" t="s">
        <v>215</v>
      </c>
      <c r="AY7544" s="3" t="s">
        <v>215</v>
      </c>
      <c r="AZ7544" s="3" t="s">
        <v>215</v>
      </c>
      <c r="BA7544" t="s">
        <v>215</v>
      </c>
      <c r="BB7544">
        <v>2010</v>
      </c>
    </row>
    <row r="7545" spans="1:54" hidden="1" x14ac:dyDescent="0.2">
      <c r="A7545">
        <v>463</v>
      </c>
      <c r="B7545" t="s">
        <v>381</v>
      </c>
      <c r="C7545" t="s">
        <v>262</v>
      </c>
      <c r="D7545" t="s">
        <v>380</v>
      </c>
      <c r="E7545" t="s">
        <v>260</v>
      </c>
      <c r="F7545" t="s">
        <v>259</v>
      </c>
      <c r="G7545" t="s">
        <v>225</v>
      </c>
      <c r="H7545" t="s">
        <v>222</v>
      </c>
      <c r="I7545" t="s">
        <v>1783</v>
      </c>
      <c r="J7545" s="3" t="s">
        <v>215</v>
      </c>
      <c r="K7545" s="3" t="s">
        <v>215</v>
      </c>
      <c r="L7545" s="3" t="s">
        <v>215</v>
      </c>
      <c r="M7545" s="3" t="s">
        <v>215</v>
      </c>
      <c r="N7545" s="3" t="s">
        <v>215</v>
      </c>
      <c r="O7545" s="3" t="s">
        <v>215</v>
      </c>
      <c r="P7545" s="3" t="s">
        <v>215</v>
      </c>
      <c r="Q7545" s="3" t="s">
        <v>215</v>
      </c>
      <c r="R7545" s="3" t="s">
        <v>215</v>
      </c>
      <c r="S7545" s="3" t="s">
        <v>215</v>
      </c>
      <c r="T7545" s="3">
        <v>65.311999999999998</v>
      </c>
      <c r="U7545" s="3">
        <v>86.298000000000002</v>
      </c>
      <c r="V7545" s="3">
        <v>99.980999999999995</v>
      </c>
      <c r="W7545" s="3">
        <v>101.136</v>
      </c>
      <c r="X7545" s="3">
        <v>122.78700000000001</v>
      </c>
      <c r="Y7545" s="3">
        <v>148.16300000000001</v>
      </c>
      <c r="Z7545" s="3">
        <v>171.80099999999999</v>
      </c>
      <c r="AA7545" s="3">
        <v>202.73699999999999</v>
      </c>
      <c r="AB7545" s="3">
        <v>205.64</v>
      </c>
      <c r="AC7545" s="3">
        <v>217.499</v>
      </c>
      <c r="AD7545" s="3">
        <v>246.31100000000001</v>
      </c>
      <c r="AE7545" s="3">
        <v>306.017</v>
      </c>
      <c r="AF7545" s="3">
        <v>295.75400000000002</v>
      </c>
      <c r="AG7545" s="3">
        <v>321.56400000000002</v>
      </c>
      <c r="AH7545" s="3">
        <v>343.923</v>
      </c>
      <c r="AI7545" s="3">
        <v>358.04700000000003</v>
      </c>
      <c r="AJ7545" s="3">
        <v>435.29399999999998</v>
      </c>
      <c r="AK7545" s="3">
        <v>459.06900000000002</v>
      </c>
      <c r="AL7545" s="3">
        <v>491.20499999999998</v>
      </c>
      <c r="AM7545" s="3">
        <v>601.18499999999995</v>
      </c>
      <c r="AN7545" s="3">
        <v>582.024</v>
      </c>
      <c r="AO7545" s="3" t="s">
        <v>215</v>
      </c>
      <c r="AP7545" s="3" t="s">
        <v>215</v>
      </c>
      <c r="AQ7545" s="3" t="s">
        <v>215</v>
      </c>
      <c r="AR7545" s="3" t="s">
        <v>215</v>
      </c>
      <c r="AS7545" s="3" t="s">
        <v>215</v>
      </c>
      <c r="AT7545" s="3" t="s">
        <v>215</v>
      </c>
      <c r="AU7545" s="3" t="s">
        <v>215</v>
      </c>
      <c r="AV7545" s="3" t="s">
        <v>215</v>
      </c>
      <c r="AW7545" s="3" t="s">
        <v>215</v>
      </c>
      <c r="AX7545" s="3" t="s">
        <v>215</v>
      </c>
      <c r="AY7545" s="3" t="s">
        <v>215</v>
      </c>
      <c r="AZ7545" s="3" t="s">
        <v>215</v>
      </c>
      <c r="BA7545" t="s">
        <v>215</v>
      </c>
      <c r="BB7545">
        <v>2009</v>
      </c>
    </row>
    <row r="7546" spans="1:54" hidden="1" x14ac:dyDescent="0.2">
      <c r="A7546">
        <v>463</v>
      </c>
      <c r="B7546" t="s">
        <v>381</v>
      </c>
      <c r="C7546" t="s">
        <v>261</v>
      </c>
      <c r="D7546" t="s">
        <v>380</v>
      </c>
      <c r="E7546" t="s">
        <v>260</v>
      </c>
      <c r="F7546" t="s">
        <v>259</v>
      </c>
      <c r="G7546" t="s">
        <v>217</v>
      </c>
      <c r="I7546" t="s">
        <v>258</v>
      </c>
      <c r="J7546" s="3" t="s">
        <v>215</v>
      </c>
      <c r="K7546" s="3" t="s">
        <v>215</v>
      </c>
      <c r="L7546" s="3" t="s">
        <v>215</v>
      </c>
      <c r="M7546" s="3" t="s">
        <v>215</v>
      </c>
      <c r="N7546" s="3" t="s">
        <v>215</v>
      </c>
      <c r="O7546" s="3" t="s">
        <v>215</v>
      </c>
      <c r="P7546" s="3" t="s">
        <v>215</v>
      </c>
      <c r="Q7546" s="3" t="s">
        <v>215</v>
      </c>
      <c r="R7546" s="3" t="s">
        <v>215</v>
      </c>
      <c r="S7546" s="3" t="s">
        <v>215</v>
      </c>
      <c r="T7546" s="3">
        <v>24.34</v>
      </c>
      <c r="U7546" s="3">
        <v>27.698</v>
      </c>
      <c r="V7546" s="3">
        <v>26.902999999999999</v>
      </c>
      <c r="W7546" s="3">
        <v>24.443000000000001</v>
      </c>
      <c r="X7546" s="3">
        <v>24.260999999999999</v>
      </c>
      <c r="Y7546" s="3">
        <v>25.949000000000002</v>
      </c>
      <c r="Z7546" s="3">
        <v>24.867999999999999</v>
      </c>
      <c r="AA7546" s="3">
        <v>27.192</v>
      </c>
      <c r="AB7546" s="3">
        <v>26.015999999999998</v>
      </c>
      <c r="AC7546" s="3">
        <v>26.553999999999998</v>
      </c>
      <c r="AD7546" s="3">
        <v>26.006</v>
      </c>
      <c r="AE7546" s="3">
        <v>30.294</v>
      </c>
      <c r="AF7546" s="3">
        <v>26.451000000000001</v>
      </c>
      <c r="AG7546" s="3">
        <v>29.936</v>
      </c>
      <c r="AH7546" s="3">
        <v>27.146999999999998</v>
      </c>
      <c r="AI7546" s="3">
        <v>23.768000000000001</v>
      </c>
      <c r="AJ7546" s="3">
        <v>25.213999999999999</v>
      </c>
      <c r="AK7546" s="3">
        <v>22.716999999999999</v>
      </c>
      <c r="AL7546" s="3">
        <v>20.065000000000001</v>
      </c>
      <c r="AM7546" s="3">
        <v>23.85</v>
      </c>
      <c r="AN7546" s="3">
        <v>20.847999999999999</v>
      </c>
      <c r="AO7546" s="3" t="s">
        <v>215</v>
      </c>
      <c r="AP7546" s="3" t="s">
        <v>215</v>
      </c>
      <c r="AQ7546" s="3" t="s">
        <v>215</v>
      </c>
      <c r="AR7546" s="3" t="s">
        <v>215</v>
      </c>
      <c r="AS7546" s="3" t="s">
        <v>215</v>
      </c>
      <c r="AT7546" s="3" t="s">
        <v>215</v>
      </c>
      <c r="AU7546" s="3" t="s">
        <v>215</v>
      </c>
      <c r="AV7546" s="3" t="s">
        <v>215</v>
      </c>
      <c r="AW7546" s="3" t="s">
        <v>215</v>
      </c>
      <c r="AX7546" s="3" t="s">
        <v>215</v>
      </c>
      <c r="AY7546" s="3" t="s">
        <v>215</v>
      </c>
      <c r="AZ7546" s="3" t="s">
        <v>215</v>
      </c>
      <c r="BA7546" t="s">
        <v>215</v>
      </c>
      <c r="BB7546">
        <v>2009</v>
      </c>
    </row>
    <row r="7547" spans="1:54" hidden="1" x14ac:dyDescent="0.2">
      <c r="A7547">
        <v>463</v>
      </c>
      <c r="B7547" t="s">
        <v>381</v>
      </c>
      <c r="C7547" t="s">
        <v>257</v>
      </c>
      <c r="D7547" t="s">
        <v>380</v>
      </c>
      <c r="E7547" t="s">
        <v>255</v>
      </c>
      <c r="F7547" t="s">
        <v>254</v>
      </c>
      <c r="G7547" t="s">
        <v>225</v>
      </c>
      <c r="H7547" t="s">
        <v>222</v>
      </c>
      <c r="I7547" t="s">
        <v>1783</v>
      </c>
      <c r="J7547" s="3" t="s">
        <v>215</v>
      </c>
      <c r="K7547" s="3" t="s">
        <v>215</v>
      </c>
      <c r="L7547" s="3" t="s">
        <v>215</v>
      </c>
      <c r="M7547" s="3" t="s">
        <v>215</v>
      </c>
      <c r="N7547" s="3" t="s">
        <v>215</v>
      </c>
      <c r="O7547" s="3" t="s">
        <v>215</v>
      </c>
      <c r="P7547" s="3" t="s">
        <v>215</v>
      </c>
      <c r="Q7547" s="3" t="s">
        <v>215</v>
      </c>
      <c r="R7547" s="3" t="s">
        <v>215</v>
      </c>
      <c r="S7547" s="3" t="s">
        <v>215</v>
      </c>
      <c r="T7547" s="3">
        <v>75.840999999999994</v>
      </c>
      <c r="U7547" s="3">
        <v>106.758</v>
      </c>
      <c r="V7547" s="3">
        <v>126.955</v>
      </c>
      <c r="W7547" s="3">
        <v>121.67100000000001</v>
      </c>
      <c r="X7547" s="3">
        <v>153.148</v>
      </c>
      <c r="Y7547" s="3">
        <v>169.90600000000001</v>
      </c>
      <c r="Z7547" s="3">
        <v>191.32300000000001</v>
      </c>
      <c r="AA7547" s="3">
        <v>216.01300000000001</v>
      </c>
      <c r="AB7547" s="3">
        <v>227.864</v>
      </c>
      <c r="AC7547" s="3">
        <v>229.56899999999999</v>
      </c>
      <c r="AD7547" s="3">
        <v>259.197</v>
      </c>
      <c r="AE7547" s="3">
        <v>282.73599999999999</v>
      </c>
      <c r="AF7547" s="3">
        <v>318.36900000000003</v>
      </c>
      <c r="AG7547" s="3">
        <v>350.60899999999998</v>
      </c>
      <c r="AH7547" s="3">
        <v>396.904</v>
      </c>
      <c r="AI7547" s="3">
        <v>424.45600000000002</v>
      </c>
      <c r="AJ7547" s="3">
        <v>454.63799999999998</v>
      </c>
      <c r="AK7547" s="3">
        <v>519.43499999999995</v>
      </c>
      <c r="AL7547" s="3">
        <v>561.327</v>
      </c>
      <c r="AM7547" s="3">
        <v>674.07899999999995</v>
      </c>
      <c r="AN7547" s="3">
        <v>799.50400000000002</v>
      </c>
      <c r="AO7547" s="3" t="s">
        <v>215</v>
      </c>
      <c r="AP7547" s="3" t="s">
        <v>215</v>
      </c>
      <c r="AQ7547" s="3" t="s">
        <v>215</v>
      </c>
      <c r="AR7547" s="3" t="s">
        <v>215</v>
      </c>
      <c r="AS7547" s="3" t="s">
        <v>215</v>
      </c>
      <c r="AT7547" s="3" t="s">
        <v>215</v>
      </c>
      <c r="AU7547" s="3" t="s">
        <v>215</v>
      </c>
      <c r="AV7547" s="3" t="s">
        <v>215</v>
      </c>
      <c r="AW7547" s="3" t="s">
        <v>215</v>
      </c>
      <c r="AX7547" s="3" t="s">
        <v>215</v>
      </c>
      <c r="AY7547" s="3" t="s">
        <v>215</v>
      </c>
      <c r="AZ7547" s="3" t="s">
        <v>215</v>
      </c>
      <c r="BA7547" t="s">
        <v>215</v>
      </c>
      <c r="BB7547">
        <v>2009</v>
      </c>
    </row>
    <row r="7548" spans="1:54" hidden="1" x14ac:dyDescent="0.2">
      <c r="A7548">
        <v>463</v>
      </c>
      <c r="B7548" t="s">
        <v>381</v>
      </c>
      <c r="C7548" t="s">
        <v>256</v>
      </c>
      <c r="D7548" t="s">
        <v>380</v>
      </c>
      <c r="E7548" t="s">
        <v>255</v>
      </c>
      <c r="F7548" t="s">
        <v>254</v>
      </c>
      <c r="G7548" t="s">
        <v>217</v>
      </c>
      <c r="I7548" t="s">
        <v>253</v>
      </c>
      <c r="J7548" s="3" t="s">
        <v>215</v>
      </c>
      <c r="K7548" s="3" t="s">
        <v>215</v>
      </c>
      <c r="L7548" s="3" t="s">
        <v>215</v>
      </c>
      <c r="M7548" s="3" t="s">
        <v>215</v>
      </c>
      <c r="N7548" s="3" t="s">
        <v>215</v>
      </c>
      <c r="O7548" s="3" t="s">
        <v>215</v>
      </c>
      <c r="P7548" s="3" t="s">
        <v>215</v>
      </c>
      <c r="Q7548" s="3" t="s">
        <v>215</v>
      </c>
      <c r="R7548" s="3" t="s">
        <v>215</v>
      </c>
      <c r="S7548" s="3" t="s">
        <v>215</v>
      </c>
      <c r="T7548" s="3">
        <v>28.263999999999999</v>
      </c>
      <c r="U7548" s="3">
        <v>34.265000000000001</v>
      </c>
      <c r="V7548" s="3">
        <v>34.161999999999999</v>
      </c>
      <c r="W7548" s="3">
        <v>29.407</v>
      </c>
      <c r="X7548" s="3">
        <v>30.26</v>
      </c>
      <c r="Y7548" s="3">
        <v>29.757000000000001</v>
      </c>
      <c r="Z7548" s="3">
        <v>27.693999999999999</v>
      </c>
      <c r="AA7548" s="3">
        <v>28.972999999999999</v>
      </c>
      <c r="AB7548" s="3">
        <v>28.827000000000002</v>
      </c>
      <c r="AC7548" s="3">
        <v>28.027000000000001</v>
      </c>
      <c r="AD7548" s="3">
        <v>27.367000000000001</v>
      </c>
      <c r="AE7548" s="3">
        <v>27.989000000000001</v>
      </c>
      <c r="AF7548" s="3">
        <v>28.474</v>
      </c>
      <c r="AG7548" s="3">
        <v>32.64</v>
      </c>
      <c r="AH7548" s="3">
        <v>31.329000000000001</v>
      </c>
      <c r="AI7548" s="3">
        <v>28.175999999999998</v>
      </c>
      <c r="AJ7548" s="3">
        <v>26.334</v>
      </c>
      <c r="AK7548" s="3">
        <v>25.704000000000001</v>
      </c>
      <c r="AL7548" s="3">
        <v>22.928999999999998</v>
      </c>
      <c r="AM7548" s="3">
        <v>26.742000000000001</v>
      </c>
      <c r="AN7548" s="3">
        <v>28.638000000000002</v>
      </c>
      <c r="AO7548" s="3" t="s">
        <v>215</v>
      </c>
      <c r="AP7548" s="3" t="s">
        <v>215</v>
      </c>
      <c r="AQ7548" s="3" t="s">
        <v>215</v>
      </c>
      <c r="AR7548" s="3" t="s">
        <v>215</v>
      </c>
      <c r="AS7548" s="3" t="s">
        <v>215</v>
      </c>
      <c r="AT7548" s="3" t="s">
        <v>215</v>
      </c>
      <c r="AU7548" s="3" t="s">
        <v>215</v>
      </c>
      <c r="AV7548" s="3" t="s">
        <v>215</v>
      </c>
      <c r="AW7548" s="3" t="s">
        <v>215</v>
      </c>
      <c r="AX7548" s="3" t="s">
        <v>215</v>
      </c>
      <c r="AY7548" s="3" t="s">
        <v>215</v>
      </c>
      <c r="AZ7548" s="3" t="s">
        <v>215</v>
      </c>
      <c r="BA7548" t="s">
        <v>215</v>
      </c>
      <c r="BB7548">
        <v>2009</v>
      </c>
    </row>
    <row r="7549" spans="1:54" hidden="1" x14ac:dyDescent="0.2">
      <c r="A7549">
        <v>463</v>
      </c>
      <c r="B7549" t="s">
        <v>381</v>
      </c>
      <c r="C7549" t="s">
        <v>252</v>
      </c>
      <c r="D7549" t="s">
        <v>380</v>
      </c>
      <c r="E7549" t="s">
        <v>250</v>
      </c>
      <c r="F7549" t="s">
        <v>249</v>
      </c>
      <c r="G7549" t="s">
        <v>225</v>
      </c>
      <c r="H7549" t="s">
        <v>222</v>
      </c>
      <c r="I7549" t="s">
        <v>1783</v>
      </c>
      <c r="J7549" s="3" t="s">
        <v>215</v>
      </c>
      <c r="K7549" s="3" t="s">
        <v>215</v>
      </c>
      <c r="L7549" s="3" t="s">
        <v>215</v>
      </c>
      <c r="M7549" s="3" t="s">
        <v>215</v>
      </c>
      <c r="N7549" s="3" t="s">
        <v>215</v>
      </c>
      <c r="O7549" s="3" t="s">
        <v>215</v>
      </c>
      <c r="P7549" s="3" t="s">
        <v>215</v>
      </c>
      <c r="Q7549" s="3" t="s">
        <v>215</v>
      </c>
      <c r="R7549" s="3" t="s">
        <v>215</v>
      </c>
      <c r="S7549" s="3" t="s">
        <v>215</v>
      </c>
      <c r="T7549" s="3">
        <v>-10.529</v>
      </c>
      <c r="U7549" s="3">
        <v>-20.46</v>
      </c>
      <c r="V7549" s="3">
        <v>-26.974</v>
      </c>
      <c r="W7549" s="3">
        <v>-20.535</v>
      </c>
      <c r="X7549" s="3">
        <v>-30.361000000000001</v>
      </c>
      <c r="Y7549" s="3">
        <v>-21.742999999999999</v>
      </c>
      <c r="Z7549" s="3">
        <v>-19.521999999999998</v>
      </c>
      <c r="AA7549" s="3">
        <v>-13.276</v>
      </c>
      <c r="AB7549" s="3">
        <v>-22.224</v>
      </c>
      <c r="AC7549" s="3">
        <v>-12.07</v>
      </c>
      <c r="AD7549" s="3">
        <v>-12.885999999999999</v>
      </c>
      <c r="AE7549" s="3">
        <v>23.280999999999999</v>
      </c>
      <c r="AF7549" s="3">
        <v>-22.614999999999998</v>
      </c>
      <c r="AG7549" s="3">
        <v>-29.045000000000002</v>
      </c>
      <c r="AH7549" s="3">
        <v>-52.981000000000002</v>
      </c>
      <c r="AI7549" s="3">
        <v>-66.409000000000006</v>
      </c>
      <c r="AJ7549" s="3">
        <v>-19.344000000000001</v>
      </c>
      <c r="AK7549" s="3">
        <v>-60.366</v>
      </c>
      <c r="AL7549" s="3">
        <v>-70.122</v>
      </c>
      <c r="AM7549" s="3">
        <v>-72.894000000000005</v>
      </c>
      <c r="AN7549" s="3">
        <v>-217.48</v>
      </c>
      <c r="AO7549" s="3" t="s">
        <v>215</v>
      </c>
      <c r="AP7549" s="3" t="s">
        <v>215</v>
      </c>
      <c r="AQ7549" s="3" t="s">
        <v>215</v>
      </c>
      <c r="AR7549" s="3" t="s">
        <v>215</v>
      </c>
      <c r="AS7549" s="3" t="s">
        <v>215</v>
      </c>
      <c r="AT7549" s="3" t="s">
        <v>215</v>
      </c>
      <c r="AU7549" s="3" t="s">
        <v>215</v>
      </c>
      <c r="AV7549" s="3" t="s">
        <v>215</v>
      </c>
      <c r="AW7549" s="3" t="s">
        <v>215</v>
      </c>
      <c r="AX7549" s="3" t="s">
        <v>215</v>
      </c>
      <c r="AY7549" s="3" t="s">
        <v>215</v>
      </c>
      <c r="AZ7549" s="3" t="s">
        <v>215</v>
      </c>
      <c r="BA7549" t="s">
        <v>215</v>
      </c>
      <c r="BB7549">
        <v>2009</v>
      </c>
    </row>
    <row r="7550" spans="1:54" hidden="1" x14ac:dyDescent="0.2">
      <c r="A7550">
        <v>463</v>
      </c>
      <c r="B7550" t="s">
        <v>381</v>
      </c>
      <c r="C7550" t="s">
        <v>251</v>
      </c>
      <c r="D7550" t="s">
        <v>380</v>
      </c>
      <c r="E7550" t="s">
        <v>250</v>
      </c>
      <c r="F7550" t="s">
        <v>249</v>
      </c>
      <c r="G7550" t="s">
        <v>217</v>
      </c>
      <c r="I7550" t="s">
        <v>248</v>
      </c>
      <c r="J7550" s="3" t="s">
        <v>215</v>
      </c>
      <c r="K7550" s="3" t="s">
        <v>215</v>
      </c>
      <c r="L7550" s="3" t="s">
        <v>215</v>
      </c>
      <c r="M7550" s="3" t="s">
        <v>215</v>
      </c>
      <c r="N7550" s="3" t="s">
        <v>215</v>
      </c>
      <c r="O7550" s="3" t="s">
        <v>215</v>
      </c>
      <c r="P7550" s="3" t="s">
        <v>215</v>
      </c>
      <c r="Q7550" s="3" t="s">
        <v>215</v>
      </c>
      <c r="R7550" s="3" t="s">
        <v>215</v>
      </c>
      <c r="S7550" s="3" t="s">
        <v>215</v>
      </c>
      <c r="T7550" s="3">
        <v>-3.9239999999999999</v>
      </c>
      <c r="U7550" s="3">
        <v>-6.5670000000000002</v>
      </c>
      <c r="V7550" s="3">
        <v>-7.258</v>
      </c>
      <c r="W7550" s="3">
        <v>-4.9630000000000001</v>
      </c>
      <c r="X7550" s="3">
        <v>-5.9989999999999997</v>
      </c>
      <c r="Y7550" s="3">
        <v>-3.8079999999999998</v>
      </c>
      <c r="Z7550" s="3">
        <v>-2.8260000000000001</v>
      </c>
      <c r="AA7550" s="3">
        <v>-1.7809999999999999</v>
      </c>
      <c r="AB7550" s="3">
        <v>-2.8119999999999998</v>
      </c>
      <c r="AC7550" s="3">
        <v>-1.474</v>
      </c>
      <c r="AD7550" s="3">
        <v>-1.361</v>
      </c>
      <c r="AE7550" s="3">
        <v>2.3050000000000002</v>
      </c>
      <c r="AF7550" s="3">
        <v>-2.0230000000000001</v>
      </c>
      <c r="AG7550" s="3">
        <v>-2.7040000000000002</v>
      </c>
      <c r="AH7550" s="3">
        <v>-4.1820000000000004</v>
      </c>
      <c r="AI7550" s="3">
        <v>-4.4080000000000004</v>
      </c>
      <c r="AJ7550" s="3">
        <v>-1.1200000000000001</v>
      </c>
      <c r="AK7550" s="3">
        <v>-2.9870000000000001</v>
      </c>
      <c r="AL7550" s="3">
        <v>-2.8639999999999999</v>
      </c>
      <c r="AM7550" s="3">
        <v>-2.8919999999999999</v>
      </c>
      <c r="AN7550" s="3">
        <v>-7.79</v>
      </c>
      <c r="AO7550" s="3" t="s">
        <v>215</v>
      </c>
      <c r="AP7550" s="3" t="s">
        <v>215</v>
      </c>
      <c r="AQ7550" s="3" t="s">
        <v>215</v>
      </c>
      <c r="AR7550" s="3" t="s">
        <v>215</v>
      </c>
      <c r="AS7550" s="3" t="s">
        <v>215</v>
      </c>
      <c r="AT7550" s="3" t="s">
        <v>215</v>
      </c>
      <c r="AU7550" s="3" t="s">
        <v>215</v>
      </c>
      <c r="AV7550" s="3" t="s">
        <v>215</v>
      </c>
      <c r="AW7550" s="3" t="s">
        <v>215</v>
      </c>
      <c r="AX7550" s="3" t="s">
        <v>215</v>
      </c>
      <c r="AY7550" s="3" t="s">
        <v>215</v>
      </c>
      <c r="AZ7550" s="3" t="s">
        <v>215</v>
      </c>
      <c r="BA7550" t="s">
        <v>215</v>
      </c>
      <c r="BB7550">
        <v>2009</v>
      </c>
    </row>
    <row r="7551" spans="1:54" hidden="1" x14ac:dyDescent="0.2">
      <c r="A7551">
        <v>463</v>
      </c>
      <c r="B7551" t="s">
        <v>381</v>
      </c>
      <c r="C7551" t="s">
        <v>247</v>
      </c>
      <c r="D7551" t="s">
        <v>380</v>
      </c>
      <c r="E7551" t="s">
        <v>245</v>
      </c>
      <c r="F7551" t="s">
        <v>244</v>
      </c>
      <c r="G7551" t="s">
        <v>225</v>
      </c>
      <c r="H7551" t="s">
        <v>222</v>
      </c>
    </row>
    <row r="7552" spans="1:54" hidden="1" x14ac:dyDescent="0.2">
      <c r="A7552">
        <v>463</v>
      </c>
      <c r="B7552" t="s">
        <v>381</v>
      </c>
      <c r="C7552" t="s">
        <v>246</v>
      </c>
      <c r="D7552" t="s">
        <v>380</v>
      </c>
      <c r="E7552" t="s">
        <v>245</v>
      </c>
      <c r="F7552" t="s">
        <v>244</v>
      </c>
      <c r="G7552" t="s">
        <v>243</v>
      </c>
    </row>
    <row r="7553" spans="1:54" hidden="1" x14ac:dyDescent="0.2">
      <c r="A7553">
        <v>463</v>
      </c>
      <c r="B7553" t="s">
        <v>381</v>
      </c>
      <c r="C7553" t="s">
        <v>242</v>
      </c>
      <c r="D7553" t="s">
        <v>380</v>
      </c>
      <c r="E7553" t="s">
        <v>240</v>
      </c>
      <c r="F7553" t="s">
        <v>239</v>
      </c>
      <c r="G7553" t="s">
        <v>225</v>
      </c>
      <c r="H7553" t="s">
        <v>222</v>
      </c>
      <c r="I7553" t="s">
        <v>1783</v>
      </c>
      <c r="J7553" s="3" t="s">
        <v>215</v>
      </c>
      <c r="K7553" s="3" t="s">
        <v>215</v>
      </c>
      <c r="L7553" s="3" t="s">
        <v>215</v>
      </c>
      <c r="M7553" s="3" t="s">
        <v>215</v>
      </c>
      <c r="N7553" s="3" t="s">
        <v>215</v>
      </c>
      <c r="O7553" s="3" t="s">
        <v>215</v>
      </c>
      <c r="P7553" s="3" t="s">
        <v>215</v>
      </c>
      <c r="Q7553" s="3" t="s">
        <v>215</v>
      </c>
      <c r="R7553" s="3" t="s">
        <v>215</v>
      </c>
      <c r="S7553" s="3" t="s">
        <v>215</v>
      </c>
      <c r="T7553" s="3">
        <v>-9.7690000000000001</v>
      </c>
      <c r="U7553" s="3">
        <v>-19.484000000000002</v>
      </c>
      <c r="V7553" s="3">
        <v>-24.391999999999999</v>
      </c>
      <c r="W7553" s="3">
        <v>-17.163</v>
      </c>
      <c r="X7553" s="3">
        <v>-27.628</v>
      </c>
      <c r="Y7553" s="3">
        <v>-18.015999999999998</v>
      </c>
      <c r="Z7553" s="3">
        <v>-16.776</v>
      </c>
      <c r="AA7553" s="3">
        <v>-8.66</v>
      </c>
      <c r="AB7553" s="3">
        <v>-17.838999999999999</v>
      </c>
      <c r="AC7553" s="3">
        <v>-6.66</v>
      </c>
      <c r="AD7553" s="3">
        <v>-6.9729999999999999</v>
      </c>
      <c r="AE7553" s="3">
        <v>29.594000000000001</v>
      </c>
      <c r="AF7553" s="3">
        <v>-15.83</v>
      </c>
      <c r="AG7553" s="3">
        <v>-21.54</v>
      </c>
      <c r="AH7553" s="3">
        <v>-41.981000000000002</v>
      </c>
      <c r="AI7553" s="3">
        <v>-49.009</v>
      </c>
      <c r="AJ7553" s="3">
        <v>-1.444</v>
      </c>
      <c r="AK7553" s="3">
        <v>-44.366</v>
      </c>
      <c r="AL7553" s="3">
        <v>-55.021999999999998</v>
      </c>
      <c r="AM7553" s="3">
        <v>-56.694000000000003</v>
      </c>
      <c r="AN7553" s="3">
        <v>-202.553</v>
      </c>
      <c r="AO7553" s="3" t="s">
        <v>215</v>
      </c>
      <c r="AP7553" s="3" t="s">
        <v>215</v>
      </c>
      <c r="AQ7553" s="3" t="s">
        <v>215</v>
      </c>
      <c r="AR7553" s="3" t="s">
        <v>215</v>
      </c>
      <c r="AS7553" s="3" t="s">
        <v>215</v>
      </c>
      <c r="AT7553" s="3" t="s">
        <v>215</v>
      </c>
      <c r="AU7553" s="3" t="s">
        <v>215</v>
      </c>
      <c r="AV7553" s="3" t="s">
        <v>215</v>
      </c>
      <c r="AW7553" s="3" t="s">
        <v>215</v>
      </c>
      <c r="AX7553" s="3" t="s">
        <v>215</v>
      </c>
      <c r="AY7553" s="3" t="s">
        <v>215</v>
      </c>
      <c r="AZ7553" s="3" t="s">
        <v>215</v>
      </c>
      <c r="BA7553" t="s">
        <v>215</v>
      </c>
      <c r="BB7553">
        <v>2009</v>
      </c>
    </row>
    <row r="7554" spans="1:54" hidden="1" x14ac:dyDescent="0.2">
      <c r="A7554">
        <v>463</v>
      </c>
      <c r="B7554" t="s">
        <v>381</v>
      </c>
      <c r="C7554" t="s">
        <v>241</v>
      </c>
      <c r="D7554" t="s">
        <v>380</v>
      </c>
      <c r="E7554" t="s">
        <v>240</v>
      </c>
      <c r="F7554" t="s">
        <v>239</v>
      </c>
      <c r="G7554" t="s">
        <v>217</v>
      </c>
      <c r="I7554" t="s">
        <v>238</v>
      </c>
      <c r="J7554" s="3" t="s">
        <v>215</v>
      </c>
      <c r="K7554" s="3" t="s">
        <v>215</v>
      </c>
      <c r="L7554" s="3" t="s">
        <v>215</v>
      </c>
      <c r="M7554" s="3" t="s">
        <v>215</v>
      </c>
      <c r="N7554" s="3" t="s">
        <v>215</v>
      </c>
      <c r="O7554" s="3" t="s">
        <v>215</v>
      </c>
      <c r="P7554" s="3" t="s">
        <v>215</v>
      </c>
      <c r="Q7554" s="3" t="s">
        <v>215</v>
      </c>
      <c r="R7554" s="3" t="s">
        <v>215</v>
      </c>
      <c r="S7554" s="3" t="s">
        <v>215</v>
      </c>
      <c r="T7554" s="3">
        <v>-3.641</v>
      </c>
      <c r="U7554" s="3">
        <v>-6.2539999999999996</v>
      </c>
      <c r="V7554" s="3">
        <v>-6.5629999999999997</v>
      </c>
      <c r="W7554" s="3">
        <v>-4.1479999999999997</v>
      </c>
      <c r="X7554" s="3">
        <v>-5.4589999999999996</v>
      </c>
      <c r="Y7554" s="3">
        <v>-3.1549999999999998</v>
      </c>
      <c r="Z7554" s="3">
        <v>-2.4279999999999999</v>
      </c>
      <c r="AA7554" s="3">
        <v>-1.1619999999999999</v>
      </c>
      <c r="AB7554" s="3">
        <v>-2.2570000000000001</v>
      </c>
      <c r="AC7554" s="3">
        <v>-0.81299999999999994</v>
      </c>
      <c r="AD7554" s="3">
        <v>-0.73599999999999999</v>
      </c>
      <c r="AE7554" s="3">
        <v>2.93</v>
      </c>
      <c r="AF7554" s="3">
        <v>-1.4159999999999999</v>
      </c>
      <c r="AG7554" s="3">
        <v>-2.0049999999999999</v>
      </c>
      <c r="AH7554" s="3">
        <v>-3.3140000000000001</v>
      </c>
      <c r="AI7554" s="3">
        <v>-3.2530000000000001</v>
      </c>
      <c r="AJ7554" s="3">
        <v>-8.4000000000000005E-2</v>
      </c>
      <c r="AK7554" s="3">
        <v>-2.1949999999999998</v>
      </c>
      <c r="AL7554" s="3">
        <v>-2.2480000000000002</v>
      </c>
      <c r="AM7554" s="3">
        <v>-2.2490000000000001</v>
      </c>
      <c r="AN7554" s="3">
        <v>-7.2549999999999999</v>
      </c>
      <c r="AO7554" s="3" t="s">
        <v>215</v>
      </c>
      <c r="AP7554" s="3" t="s">
        <v>215</v>
      </c>
      <c r="AQ7554" s="3" t="s">
        <v>215</v>
      </c>
      <c r="AR7554" s="3" t="s">
        <v>215</v>
      </c>
      <c r="AS7554" s="3" t="s">
        <v>215</v>
      </c>
      <c r="AT7554" s="3" t="s">
        <v>215</v>
      </c>
      <c r="AU7554" s="3" t="s">
        <v>215</v>
      </c>
      <c r="AV7554" s="3" t="s">
        <v>215</v>
      </c>
      <c r="AW7554" s="3" t="s">
        <v>215</v>
      </c>
      <c r="AX7554" s="3" t="s">
        <v>215</v>
      </c>
      <c r="AY7554" s="3" t="s">
        <v>215</v>
      </c>
      <c r="AZ7554" s="3" t="s">
        <v>215</v>
      </c>
      <c r="BA7554" t="s">
        <v>215</v>
      </c>
      <c r="BB7554">
        <v>2009</v>
      </c>
    </row>
    <row r="7555" spans="1:54" hidden="1" x14ac:dyDescent="0.2">
      <c r="A7555">
        <v>463</v>
      </c>
      <c r="B7555" t="s">
        <v>381</v>
      </c>
      <c r="C7555" t="s">
        <v>237</v>
      </c>
      <c r="D7555" t="s">
        <v>380</v>
      </c>
      <c r="E7555" t="s">
        <v>235</v>
      </c>
      <c r="F7555" t="s">
        <v>234</v>
      </c>
      <c r="G7555" t="s">
        <v>225</v>
      </c>
      <c r="H7555" t="s">
        <v>222</v>
      </c>
      <c r="I7555" t="s">
        <v>1783</v>
      </c>
      <c r="J7555" s="3" t="s">
        <v>215</v>
      </c>
      <c r="K7555" s="3" t="s">
        <v>215</v>
      </c>
      <c r="L7555" s="3" t="s">
        <v>215</v>
      </c>
      <c r="M7555" s="3" t="s">
        <v>215</v>
      </c>
      <c r="N7555" s="3" t="s">
        <v>215</v>
      </c>
      <c r="O7555" s="3" t="s">
        <v>215</v>
      </c>
      <c r="P7555" s="3" t="s">
        <v>215</v>
      </c>
      <c r="Q7555" s="3" t="s">
        <v>215</v>
      </c>
      <c r="R7555" s="3" t="s">
        <v>215</v>
      </c>
      <c r="S7555" s="3" t="s">
        <v>215</v>
      </c>
      <c r="T7555" s="3">
        <v>465.00299999999999</v>
      </c>
      <c r="U7555" s="3">
        <v>508.51799999999997</v>
      </c>
      <c r="V7555" s="3">
        <v>563.03</v>
      </c>
      <c r="W7555" s="3">
        <v>615.40300000000002</v>
      </c>
      <c r="X7555" s="3">
        <v>692.67399999999998</v>
      </c>
      <c r="Y7555" s="3">
        <v>707.42899999999997</v>
      </c>
      <c r="Z7555" s="3">
        <v>755.33100000000002</v>
      </c>
      <c r="AA7555" s="3">
        <v>832.404</v>
      </c>
      <c r="AB7555" s="3">
        <v>911.28</v>
      </c>
      <c r="AC7555" s="3">
        <v>881.68200000000002</v>
      </c>
      <c r="AD7555" s="3">
        <v>1068.8399999999999</v>
      </c>
      <c r="AE7555" s="3">
        <v>1068.4000000000001</v>
      </c>
      <c r="AF7555" s="3">
        <v>1069.98</v>
      </c>
      <c r="AG7555" s="3">
        <v>1022.03</v>
      </c>
      <c r="AH7555" s="3">
        <v>1081.6679999999999</v>
      </c>
      <c r="AI7555" s="3">
        <v>470.61099999999999</v>
      </c>
      <c r="AJ7555" s="3">
        <v>497.5</v>
      </c>
      <c r="AK7555" s="3">
        <v>546.46</v>
      </c>
      <c r="AL7555" s="3">
        <v>530.93899999999996</v>
      </c>
      <c r="AM7555" s="3">
        <v>452.149</v>
      </c>
      <c r="AN7555" s="3">
        <v>525.05600000000004</v>
      </c>
      <c r="AO7555" s="3" t="s">
        <v>215</v>
      </c>
      <c r="AP7555" s="3" t="s">
        <v>215</v>
      </c>
      <c r="AQ7555" s="3" t="s">
        <v>215</v>
      </c>
      <c r="AR7555" s="3" t="s">
        <v>215</v>
      </c>
      <c r="AS7555" s="3" t="s">
        <v>215</v>
      </c>
      <c r="AT7555" s="3" t="s">
        <v>215</v>
      </c>
      <c r="AU7555" s="3" t="s">
        <v>215</v>
      </c>
      <c r="AV7555" s="3" t="s">
        <v>215</v>
      </c>
      <c r="AW7555" s="3" t="s">
        <v>215</v>
      </c>
      <c r="AX7555" s="3" t="s">
        <v>215</v>
      </c>
      <c r="AY7555" s="3" t="s">
        <v>215</v>
      </c>
      <c r="AZ7555" s="3" t="s">
        <v>215</v>
      </c>
      <c r="BA7555" t="s">
        <v>215</v>
      </c>
      <c r="BB7555">
        <v>2009</v>
      </c>
    </row>
    <row r="7556" spans="1:54" hidden="1" x14ac:dyDescent="0.2">
      <c r="A7556">
        <v>463</v>
      </c>
      <c r="B7556" t="s">
        <v>381</v>
      </c>
      <c r="C7556" t="s">
        <v>236</v>
      </c>
      <c r="D7556" t="s">
        <v>380</v>
      </c>
      <c r="E7556" t="s">
        <v>235</v>
      </c>
      <c r="F7556" t="s">
        <v>234</v>
      </c>
      <c r="G7556" t="s">
        <v>217</v>
      </c>
      <c r="I7556" t="s">
        <v>354</v>
      </c>
      <c r="J7556" s="3" t="s">
        <v>215</v>
      </c>
      <c r="K7556" s="3" t="s">
        <v>215</v>
      </c>
      <c r="L7556" s="3" t="s">
        <v>215</v>
      </c>
      <c r="M7556" s="3" t="s">
        <v>215</v>
      </c>
      <c r="N7556" s="3" t="s">
        <v>215</v>
      </c>
      <c r="O7556" s="3" t="s">
        <v>215</v>
      </c>
      <c r="P7556" s="3" t="s">
        <v>215</v>
      </c>
      <c r="Q7556" s="3" t="s">
        <v>215</v>
      </c>
      <c r="R7556" s="3" t="s">
        <v>215</v>
      </c>
      <c r="S7556" s="3" t="s">
        <v>215</v>
      </c>
      <c r="T7556" s="3">
        <v>173.297</v>
      </c>
      <c r="U7556" s="3">
        <v>163.215</v>
      </c>
      <c r="V7556" s="3">
        <v>151.50299999999999</v>
      </c>
      <c r="W7556" s="3">
        <v>148.73599999999999</v>
      </c>
      <c r="X7556" s="3">
        <v>136.86500000000001</v>
      </c>
      <c r="Y7556" s="3">
        <v>123.898</v>
      </c>
      <c r="Z7556" s="3">
        <v>109.333</v>
      </c>
      <c r="AA7556" s="3">
        <v>111.64700000000001</v>
      </c>
      <c r="AB7556" s="3">
        <v>115.28700000000001</v>
      </c>
      <c r="AC7556" s="3">
        <v>107.64100000000001</v>
      </c>
      <c r="AD7556" s="3">
        <v>112.85</v>
      </c>
      <c r="AE7556" s="3">
        <v>105.76600000000001</v>
      </c>
      <c r="AF7556" s="3">
        <v>95.695999999999998</v>
      </c>
      <c r="AG7556" s="3">
        <v>95.147000000000006</v>
      </c>
      <c r="AH7556" s="3">
        <v>85.38</v>
      </c>
      <c r="AI7556" s="3">
        <v>31.24</v>
      </c>
      <c r="AJ7556" s="3">
        <v>28.817</v>
      </c>
      <c r="AK7556" s="3">
        <v>27.041</v>
      </c>
      <c r="AL7556" s="3">
        <v>21.687999999999999</v>
      </c>
      <c r="AM7556" s="3">
        <v>17.937000000000001</v>
      </c>
      <c r="AN7556" s="3">
        <v>18.806999999999999</v>
      </c>
      <c r="AO7556" s="3" t="s">
        <v>215</v>
      </c>
      <c r="AP7556" s="3" t="s">
        <v>215</v>
      </c>
      <c r="AQ7556" s="3" t="s">
        <v>215</v>
      </c>
      <c r="AR7556" s="3" t="s">
        <v>215</v>
      </c>
      <c r="AS7556" s="3" t="s">
        <v>215</v>
      </c>
      <c r="AT7556" s="3" t="s">
        <v>215</v>
      </c>
      <c r="AU7556" s="3" t="s">
        <v>215</v>
      </c>
      <c r="AV7556" s="3" t="s">
        <v>215</v>
      </c>
      <c r="AW7556" s="3" t="s">
        <v>215</v>
      </c>
      <c r="AX7556" s="3" t="s">
        <v>215</v>
      </c>
      <c r="AY7556" s="3" t="s">
        <v>215</v>
      </c>
      <c r="AZ7556" s="3" t="s">
        <v>215</v>
      </c>
      <c r="BA7556" t="s">
        <v>215</v>
      </c>
      <c r="BB7556">
        <v>2009</v>
      </c>
    </row>
    <row r="7557" spans="1:54" hidden="1" x14ac:dyDescent="0.2">
      <c r="A7557">
        <v>463</v>
      </c>
      <c r="B7557" t="s">
        <v>381</v>
      </c>
      <c r="C7557" t="s">
        <v>233</v>
      </c>
      <c r="D7557" t="s">
        <v>380</v>
      </c>
      <c r="E7557" t="s">
        <v>231</v>
      </c>
      <c r="F7557" t="s">
        <v>230</v>
      </c>
      <c r="G7557" t="s">
        <v>225</v>
      </c>
      <c r="H7557" t="s">
        <v>222</v>
      </c>
      <c r="I7557" t="s">
        <v>1783</v>
      </c>
      <c r="J7557" s="3" t="s">
        <v>215</v>
      </c>
      <c r="K7557" s="3" t="s">
        <v>215</v>
      </c>
      <c r="L7557" s="3" t="s">
        <v>215</v>
      </c>
      <c r="M7557" s="3" t="s">
        <v>215</v>
      </c>
      <c r="N7557" s="3" t="s">
        <v>215</v>
      </c>
      <c r="O7557" s="3" t="s">
        <v>215</v>
      </c>
      <c r="P7557" s="3" t="s">
        <v>215</v>
      </c>
      <c r="Q7557" s="3" t="s">
        <v>215</v>
      </c>
      <c r="R7557" s="3" t="s">
        <v>215</v>
      </c>
      <c r="S7557" s="3" t="s">
        <v>215</v>
      </c>
      <c r="T7557" s="3">
        <v>509.17</v>
      </c>
      <c r="U7557" s="3">
        <v>568.36900000000003</v>
      </c>
      <c r="V7557" s="3">
        <v>645.22900000000004</v>
      </c>
      <c r="W7557" s="3">
        <v>711.40800000000002</v>
      </c>
      <c r="X7557" s="3">
        <v>824.85</v>
      </c>
      <c r="Y7557" s="3">
        <v>871.55</v>
      </c>
      <c r="Z7557" s="3">
        <v>977.41700000000003</v>
      </c>
      <c r="AA7557" s="3">
        <v>1100.634</v>
      </c>
      <c r="AB7557" s="3">
        <v>1195.3520000000001</v>
      </c>
      <c r="AC7557" s="3">
        <v>1209.78</v>
      </c>
      <c r="AD7557" s="3">
        <v>1440.5319999999999</v>
      </c>
      <c r="AE7557" s="3">
        <v>1459.568</v>
      </c>
      <c r="AF7557" s="3">
        <v>1480.675</v>
      </c>
      <c r="AG7557" s="3">
        <v>1432.615</v>
      </c>
      <c r="AH7557" s="3">
        <v>1432.1849999999999</v>
      </c>
      <c r="AI7557" s="3">
        <v>763.92</v>
      </c>
      <c r="AJ7557" s="3">
        <v>776.48900000000003</v>
      </c>
      <c r="AK7557" s="3">
        <v>862.33</v>
      </c>
      <c r="AL7557" s="3">
        <v>913.59500000000003</v>
      </c>
      <c r="AM7557" s="3">
        <v>786.76499999999999</v>
      </c>
      <c r="AN7557" s="3">
        <v>838.21400000000006</v>
      </c>
      <c r="AO7557" s="3" t="s">
        <v>215</v>
      </c>
      <c r="AP7557" s="3" t="s">
        <v>215</v>
      </c>
      <c r="AQ7557" s="3" t="s">
        <v>215</v>
      </c>
      <c r="AR7557" s="3" t="s">
        <v>215</v>
      </c>
      <c r="AS7557" s="3" t="s">
        <v>215</v>
      </c>
      <c r="AT7557" s="3" t="s">
        <v>215</v>
      </c>
      <c r="AU7557" s="3" t="s">
        <v>215</v>
      </c>
      <c r="AV7557" s="3" t="s">
        <v>215</v>
      </c>
      <c r="AW7557" s="3" t="s">
        <v>215</v>
      </c>
      <c r="AX7557" s="3" t="s">
        <v>215</v>
      </c>
      <c r="AY7557" s="3" t="s">
        <v>215</v>
      </c>
      <c r="AZ7557" s="3" t="s">
        <v>215</v>
      </c>
      <c r="BA7557" t="s">
        <v>215</v>
      </c>
      <c r="BB7557">
        <v>2009</v>
      </c>
    </row>
    <row r="7558" spans="1:54" hidden="1" x14ac:dyDescent="0.2">
      <c r="A7558">
        <v>463</v>
      </c>
      <c r="B7558" t="s">
        <v>381</v>
      </c>
      <c r="C7558" t="s">
        <v>232</v>
      </c>
      <c r="D7558" t="s">
        <v>380</v>
      </c>
      <c r="E7558" t="s">
        <v>231</v>
      </c>
      <c r="F7558" t="s">
        <v>230</v>
      </c>
      <c r="G7558" t="s">
        <v>217</v>
      </c>
      <c r="I7558" t="s">
        <v>229</v>
      </c>
      <c r="J7558" s="3" t="s">
        <v>215</v>
      </c>
      <c r="K7558" s="3" t="s">
        <v>215</v>
      </c>
      <c r="L7558" s="3" t="s">
        <v>215</v>
      </c>
      <c r="M7558" s="3" t="s">
        <v>215</v>
      </c>
      <c r="N7558" s="3" t="s">
        <v>215</v>
      </c>
      <c r="O7558" s="3" t="s">
        <v>215</v>
      </c>
      <c r="P7558" s="3" t="s">
        <v>215</v>
      </c>
      <c r="Q7558" s="3" t="s">
        <v>215</v>
      </c>
      <c r="R7558" s="3" t="s">
        <v>215</v>
      </c>
      <c r="S7558" s="3" t="s">
        <v>215</v>
      </c>
      <c r="T7558" s="3">
        <v>189.75700000000001</v>
      </c>
      <c r="U7558" s="3">
        <v>182.42500000000001</v>
      </c>
      <c r="V7558" s="3">
        <v>173.62100000000001</v>
      </c>
      <c r="W7558" s="3">
        <v>171.93899999999999</v>
      </c>
      <c r="X7558" s="3">
        <v>162.98099999999999</v>
      </c>
      <c r="Y7558" s="3">
        <v>152.642</v>
      </c>
      <c r="Z7558" s="3">
        <v>141.47900000000001</v>
      </c>
      <c r="AA7558" s="3">
        <v>147.62299999999999</v>
      </c>
      <c r="AB7558" s="3">
        <v>151.22499999999999</v>
      </c>
      <c r="AC7558" s="3">
        <v>147.69800000000001</v>
      </c>
      <c r="AD7558" s="3">
        <v>152.09399999999999</v>
      </c>
      <c r="AE7558" s="3">
        <v>144.49</v>
      </c>
      <c r="AF7558" s="3">
        <v>132.42699999999999</v>
      </c>
      <c r="AG7558" s="3">
        <v>133.37</v>
      </c>
      <c r="AH7558" s="3">
        <v>113.047</v>
      </c>
      <c r="AI7558" s="3">
        <v>50.71</v>
      </c>
      <c r="AJ7558" s="3">
        <v>44.976999999999997</v>
      </c>
      <c r="AK7558" s="3">
        <v>42.671999999999997</v>
      </c>
      <c r="AL7558" s="3">
        <v>37.319000000000003</v>
      </c>
      <c r="AM7558" s="3">
        <v>31.212</v>
      </c>
      <c r="AN7558" s="3">
        <v>30.024000000000001</v>
      </c>
      <c r="AO7558" s="3" t="s">
        <v>215</v>
      </c>
      <c r="AP7558" s="3" t="s">
        <v>215</v>
      </c>
      <c r="AQ7558" s="3" t="s">
        <v>215</v>
      </c>
      <c r="AR7558" s="3" t="s">
        <v>215</v>
      </c>
      <c r="AS7558" s="3" t="s">
        <v>215</v>
      </c>
      <c r="AT7558" s="3" t="s">
        <v>215</v>
      </c>
      <c r="AU7558" s="3" t="s">
        <v>215</v>
      </c>
      <c r="AV7558" s="3" t="s">
        <v>215</v>
      </c>
      <c r="AW7558" s="3" t="s">
        <v>215</v>
      </c>
      <c r="AX7558" s="3" t="s">
        <v>215</v>
      </c>
      <c r="AY7558" s="3" t="s">
        <v>215</v>
      </c>
      <c r="AZ7558" s="3" t="s">
        <v>215</v>
      </c>
      <c r="BA7558" t="s">
        <v>215</v>
      </c>
      <c r="BB7558">
        <v>2009</v>
      </c>
    </row>
    <row r="7559" spans="1:54" hidden="1" x14ac:dyDescent="0.2">
      <c r="A7559">
        <v>463</v>
      </c>
      <c r="B7559" t="s">
        <v>381</v>
      </c>
      <c r="C7559" t="s">
        <v>228</v>
      </c>
      <c r="D7559" t="s">
        <v>380</v>
      </c>
      <c r="E7559" t="s">
        <v>227</v>
      </c>
      <c r="F7559" t="s">
        <v>226</v>
      </c>
      <c r="G7559" t="s">
        <v>225</v>
      </c>
      <c r="H7559" t="s">
        <v>222</v>
      </c>
      <c r="I7559" t="s">
        <v>1783</v>
      </c>
      <c r="J7559" s="3">
        <v>51.27</v>
      </c>
      <c r="K7559" s="3">
        <v>65.777000000000001</v>
      </c>
      <c r="L7559" s="3">
        <v>68.787999999999997</v>
      </c>
      <c r="M7559" s="3">
        <v>73.290999999999997</v>
      </c>
      <c r="N7559" s="3">
        <v>75.341999999999999</v>
      </c>
      <c r="O7559" s="3">
        <v>83.224999999999994</v>
      </c>
      <c r="P7559" s="3">
        <v>99.933000000000007</v>
      </c>
      <c r="Q7559" s="3">
        <v>127.712</v>
      </c>
      <c r="R7559" s="3">
        <v>186.047</v>
      </c>
      <c r="S7559" s="3">
        <v>208.892</v>
      </c>
      <c r="T7559" s="3">
        <v>268.32799999999997</v>
      </c>
      <c r="U7559" s="3">
        <v>311.56400000000002</v>
      </c>
      <c r="V7559" s="3">
        <v>371.63</v>
      </c>
      <c r="W7559" s="3">
        <v>413.755</v>
      </c>
      <c r="X7559" s="3">
        <v>506.101</v>
      </c>
      <c r="Y7559" s="3">
        <v>570.97500000000002</v>
      </c>
      <c r="Z7559" s="3">
        <v>690.85699999999997</v>
      </c>
      <c r="AA7559" s="3">
        <v>745.56899999999996</v>
      </c>
      <c r="AB7559" s="3">
        <v>790.44399999999996</v>
      </c>
      <c r="AC7559" s="3">
        <v>819.09199999999998</v>
      </c>
      <c r="AD7559" s="3">
        <v>947.13</v>
      </c>
      <c r="AE7559" s="3">
        <v>1010.152</v>
      </c>
      <c r="AF7559" s="3">
        <v>1118.106</v>
      </c>
      <c r="AG7559" s="3">
        <v>1074.163</v>
      </c>
      <c r="AH7559" s="3">
        <v>1266.8910000000001</v>
      </c>
      <c r="AI7559" s="3">
        <v>1506.44</v>
      </c>
      <c r="AJ7559" s="3">
        <v>1726.404</v>
      </c>
      <c r="AK7559" s="3">
        <v>2020.838</v>
      </c>
      <c r="AL7559" s="3">
        <v>2448.06</v>
      </c>
      <c r="AM7559" s="3">
        <v>2520.7049999999999</v>
      </c>
      <c r="AN7559" s="3">
        <v>2791.7750000000001</v>
      </c>
      <c r="AO7559" s="3" t="s">
        <v>215</v>
      </c>
      <c r="AP7559" s="3" t="s">
        <v>215</v>
      </c>
      <c r="AQ7559" s="3" t="s">
        <v>215</v>
      </c>
      <c r="AR7559" s="3" t="s">
        <v>215</v>
      </c>
      <c r="AS7559" s="3" t="s">
        <v>215</v>
      </c>
      <c r="AT7559" s="3" t="s">
        <v>215</v>
      </c>
      <c r="AU7559" s="3" t="s">
        <v>215</v>
      </c>
      <c r="AV7559" s="3" t="s">
        <v>215</v>
      </c>
      <c r="AW7559" s="3" t="s">
        <v>215</v>
      </c>
      <c r="AX7559" s="3" t="s">
        <v>215</v>
      </c>
      <c r="AY7559" s="3" t="s">
        <v>215</v>
      </c>
      <c r="AZ7559" s="3" t="s">
        <v>215</v>
      </c>
      <c r="BA7559" t="s">
        <v>215</v>
      </c>
      <c r="BB7559">
        <v>2009</v>
      </c>
    </row>
    <row r="7560" spans="1:54" hidden="1" x14ac:dyDescent="0.2">
      <c r="A7560">
        <v>463</v>
      </c>
      <c r="B7560" t="s">
        <v>381</v>
      </c>
      <c r="C7560" t="s">
        <v>224</v>
      </c>
      <c r="D7560" t="s">
        <v>380</v>
      </c>
      <c r="E7560" t="s">
        <v>219</v>
      </c>
      <c r="F7560" t="s">
        <v>218</v>
      </c>
      <c r="G7560" t="s">
        <v>223</v>
      </c>
      <c r="H7560" t="s">
        <v>222</v>
      </c>
      <c r="I7560" t="s">
        <v>1784</v>
      </c>
      <c r="J7560" s="3">
        <v>-0.63500000000000001</v>
      </c>
      <c r="K7560" s="3">
        <v>-0.46600000000000003</v>
      </c>
      <c r="L7560" s="3">
        <v>-0.252</v>
      </c>
      <c r="M7560" s="3">
        <v>-0.80700000000000005</v>
      </c>
      <c r="N7560" s="3">
        <v>-0.79700000000000004</v>
      </c>
      <c r="O7560" s="3">
        <v>-0.85899999999999999</v>
      </c>
      <c r="P7560" s="3">
        <v>-0.504</v>
      </c>
      <c r="Q7560" s="3">
        <v>-0.29799999999999999</v>
      </c>
      <c r="R7560" s="3">
        <v>-0.13100000000000001</v>
      </c>
      <c r="S7560" s="3">
        <v>1.222</v>
      </c>
      <c r="T7560" s="3">
        <v>1.748</v>
      </c>
      <c r="U7560" s="3">
        <v>1.6850000000000001</v>
      </c>
      <c r="V7560" s="3">
        <v>0.54200000000000004</v>
      </c>
      <c r="W7560" s="3">
        <v>-0.24199999999999999</v>
      </c>
      <c r="X7560" s="3">
        <v>-0.85199999999999998</v>
      </c>
      <c r="Y7560" s="3">
        <v>0.20699999999999999</v>
      </c>
      <c r="Z7560" s="3">
        <v>-4.1000000000000002E-2</v>
      </c>
      <c r="AA7560" s="3">
        <v>0.41199999999999998</v>
      </c>
      <c r="AB7560" s="3">
        <v>0.13</v>
      </c>
      <c r="AC7560" s="3">
        <v>0.30299999999999999</v>
      </c>
      <c r="AD7560" s="3">
        <v>1.036</v>
      </c>
      <c r="AE7560" s="3">
        <v>0.83</v>
      </c>
      <c r="AF7560" s="3">
        <v>1.1200000000000001</v>
      </c>
      <c r="AG7560" s="3">
        <v>-1.663</v>
      </c>
      <c r="AH7560" s="3">
        <v>-0.78100000000000003</v>
      </c>
      <c r="AI7560" s="3">
        <v>-0.64800000000000002</v>
      </c>
      <c r="AJ7560" s="3">
        <v>0.48</v>
      </c>
      <c r="AK7560" s="3">
        <v>-9.5000000000000001E-2</v>
      </c>
      <c r="AL7560" s="3">
        <v>-0.67300000000000004</v>
      </c>
      <c r="AM7560" s="3">
        <v>-1.5840000000000001</v>
      </c>
      <c r="AN7560" s="3">
        <v>-1.7070000000000001</v>
      </c>
      <c r="AO7560" s="3" t="s">
        <v>215</v>
      </c>
      <c r="AP7560" s="3" t="s">
        <v>215</v>
      </c>
      <c r="AQ7560" s="3" t="s">
        <v>215</v>
      </c>
      <c r="AR7560" s="3" t="s">
        <v>215</v>
      </c>
      <c r="AS7560" s="3" t="s">
        <v>215</v>
      </c>
      <c r="AT7560" s="3" t="s">
        <v>215</v>
      </c>
      <c r="AU7560" s="3" t="s">
        <v>215</v>
      </c>
      <c r="AV7560" s="3" t="s">
        <v>215</v>
      </c>
      <c r="AW7560" s="3" t="s">
        <v>215</v>
      </c>
      <c r="AX7560" s="3" t="s">
        <v>215</v>
      </c>
      <c r="AY7560" s="3" t="s">
        <v>215</v>
      </c>
      <c r="AZ7560" s="3" t="s">
        <v>215</v>
      </c>
      <c r="BA7560" t="s">
        <v>215</v>
      </c>
      <c r="BB7560">
        <v>2009</v>
      </c>
    </row>
    <row r="7561" spans="1:54" hidden="1" x14ac:dyDescent="0.2">
      <c r="A7561">
        <v>463</v>
      </c>
      <c r="B7561" t="s">
        <v>381</v>
      </c>
      <c r="C7561" t="s">
        <v>220</v>
      </c>
      <c r="D7561" t="s">
        <v>380</v>
      </c>
      <c r="E7561" t="s">
        <v>219</v>
      </c>
      <c r="F7561" t="s">
        <v>218</v>
      </c>
      <c r="G7561" t="s">
        <v>217</v>
      </c>
      <c r="I7561" t="s">
        <v>216</v>
      </c>
      <c r="J7561" s="3">
        <v>-4.8920000000000003</v>
      </c>
      <c r="K7561" s="3">
        <v>-2.8</v>
      </c>
      <c r="L7561" s="3">
        <v>-1.446</v>
      </c>
      <c r="M7561" s="3">
        <v>-4.327</v>
      </c>
      <c r="N7561" s="3">
        <v>-4.157</v>
      </c>
      <c r="O7561" s="3">
        <v>-4.056</v>
      </c>
      <c r="P7561" s="3">
        <v>-1.982</v>
      </c>
      <c r="Q7561" s="3">
        <v>-0.91700000000000004</v>
      </c>
      <c r="R7561" s="3">
        <v>-0.79200000000000004</v>
      </c>
      <c r="S7561" s="3">
        <v>12.407999999999999</v>
      </c>
      <c r="T7561" s="3">
        <v>14.209</v>
      </c>
      <c r="U7561" s="3">
        <v>13.231</v>
      </c>
      <c r="V7561" s="3">
        <v>4.0890000000000004</v>
      </c>
      <c r="W7561" s="3">
        <v>-1.756</v>
      </c>
      <c r="X7561" s="3">
        <v>-5.6420000000000003</v>
      </c>
      <c r="Y7561" s="3">
        <v>1.2529999999999999</v>
      </c>
      <c r="Z7561" s="3">
        <v>-0.23300000000000001</v>
      </c>
      <c r="AA7561" s="3">
        <v>2.4830000000000001</v>
      </c>
      <c r="AB7561" s="3">
        <v>0.80200000000000005</v>
      </c>
      <c r="AC7561" s="3">
        <v>1.8049999999999999</v>
      </c>
      <c r="AD7561" s="3">
        <v>5.2169999999999996</v>
      </c>
      <c r="AE7561" s="3">
        <v>3.9580000000000002</v>
      </c>
      <c r="AF7561" s="3">
        <v>4.9219999999999997</v>
      </c>
      <c r="AG7561" s="3">
        <v>-7.6639999999999997</v>
      </c>
      <c r="AH7561" s="3">
        <v>-3.0990000000000002</v>
      </c>
      <c r="AI7561" s="3">
        <v>-2.2450000000000001</v>
      </c>
      <c r="AJ7561" s="3">
        <v>1.419</v>
      </c>
      <c r="AK7561" s="3">
        <v>-0.23400000000000001</v>
      </c>
      <c r="AL7561" s="3">
        <v>-1.28</v>
      </c>
      <c r="AM7561" s="3">
        <v>-2.9369999999999998</v>
      </c>
      <c r="AN7561" s="3">
        <v>-2.843</v>
      </c>
      <c r="AO7561" s="3" t="s">
        <v>215</v>
      </c>
      <c r="AP7561" s="3" t="s">
        <v>215</v>
      </c>
      <c r="AQ7561" s="3" t="s">
        <v>215</v>
      </c>
      <c r="AR7561" s="3" t="s">
        <v>215</v>
      </c>
      <c r="AS7561" s="3" t="s">
        <v>215</v>
      </c>
      <c r="AT7561" s="3" t="s">
        <v>215</v>
      </c>
      <c r="AU7561" s="3" t="s">
        <v>215</v>
      </c>
      <c r="AV7561" s="3" t="s">
        <v>215</v>
      </c>
      <c r="AW7561" s="3" t="s">
        <v>215</v>
      </c>
      <c r="AX7561" s="3" t="s">
        <v>215</v>
      </c>
      <c r="AY7561" s="3" t="s">
        <v>215</v>
      </c>
      <c r="AZ7561" s="3" t="s">
        <v>215</v>
      </c>
      <c r="BA7561" t="s">
        <v>215</v>
      </c>
      <c r="BB7561">
        <v>2009</v>
      </c>
    </row>
    <row r="7562" spans="1:54" x14ac:dyDescent="0.2">
      <c r="A7562">
        <v>528</v>
      </c>
      <c r="B7562" t="s">
        <v>379</v>
      </c>
      <c r="C7562" t="s">
        <v>352</v>
      </c>
      <c r="D7562" t="s">
        <v>20</v>
      </c>
      <c r="E7562" t="s">
        <v>349</v>
      </c>
      <c r="F7562" t="s">
        <v>351</v>
      </c>
      <c r="G7562" t="s">
        <v>225</v>
      </c>
      <c r="H7562" t="s">
        <v>222</v>
      </c>
      <c r="I7562" t="s">
        <v>1785</v>
      </c>
      <c r="J7562" s="3">
        <v>2176.864</v>
      </c>
      <c r="K7562" s="3">
        <v>2331.5859999999998</v>
      </c>
      <c r="L7562" s="3">
        <v>2443.4490000000001</v>
      </c>
      <c r="M7562" s="3">
        <v>2664.424</v>
      </c>
      <c r="N7562" s="3">
        <v>2932.1550000000002</v>
      </c>
      <c r="O7562" s="3">
        <v>3073.105</v>
      </c>
      <c r="P7562" s="3">
        <v>3426.991</v>
      </c>
      <c r="Q7562" s="3">
        <v>3862.3049999999998</v>
      </c>
      <c r="R7562" s="3">
        <v>4172.0029999999997</v>
      </c>
      <c r="S7562" s="3">
        <v>4537.0240000000003</v>
      </c>
      <c r="T7562" s="3">
        <v>4793.1629999999996</v>
      </c>
      <c r="U7562" s="3">
        <v>5193.8429999999998</v>
      </c>
      <c r="V7562" s="3">
        <v>5624.58</v>
      </c>
      <c r="W7562" s="3">
        <v>6007.1769999999997</v>
      </c>
      <c r="X7562" s="3">
        <v>6457.3620000000001</v>
      </c>
      <c r="Y7562" s="3">
        <v>6877.1689999999999</v>
      </c>
      <c r="Z7562" s="3">
        <v>7301.8540000000003</v>
      </c>
      <c r="AA7562" s="3">
        <v>7748.223</v>
      </c>
      <c r="AB7562" s="3">
        <v>8074.5020000000004</v>
      </c>
      <c r="AC7562" s="3">
        <v>8616.866</v>
      </c>
      <c r="AD7562" s="3">
        <v>9170.116</v>
      </c>
      <c r="AE7562" s="3">
        <v>9054.58</v>
      </c>
      <c r="AF7562" s="3">
        <v>9559.3340000000007</v>
      </c>
      <c r="AG7562" s="3">
        <v>9953.2350000000006</v>
      </c>
      <c r="AH7562" s="3">
        <v>10600.793</v>
      </c>
      <c r="AI7562" s="3">
        <v>11174.918</v>
      </c>
      <c r="AJ7562" s="3">
        <v>11803.334999999999</v>
      </c>
      <c r="AK7562" s="3">
        <v>12572.55</v>
      </c>
      <c r="AL7562" s="3">
        <v>12661.079</v>
      </c>
      <c r="AM7562" s="3">
        <v>12462.728999999999</v>
      </c>
      <c r="AN7562" s="3">
        <v>13787.642</v>
      </c>
      <c r="AO7562" s="3">
        <v>14312.2</v>
      </c>
      <c r="AP7562" s="3">
        <v>14607.569</v>
      </c>
      <c r="AQ7562" s="3">
        <v>14929.291999999999</v>
      </c>
      <c r="AR7562" s="3">
        <v>15529.606</v>
      </c>
      <c r="AS7562" s="3">
        <v>15654.834999999999</v>
      </c>
      <c r="AT7562" s="3">
        <v>15875.635</v>
      </c>
      <c r="AU7562" s="3">
        <v>16318.531999999999</v>
      </c>
      <c r="AV7562" s="3">
        <v>16620.654999999999</v>
      </c>
      <c r="AW7562" s="3">
        <v>16956.617999999999</v>
      </c>
      <c r="AX7562" s="3">
        <v>17297.935000000001</v>
      </c>
      <c r="AY7562" s="3">
        <v>17643.901000000002</v>
      </c>
      <c r="AZ7562" s="3">
        <v>17994.664000000001</v>
      </c>
      <c r="BA7562">
        <v>18351.005000000001</v>
      </c>
      <c r="BB7562">
        <v>2016</v>
      </c>
    </row>
    <row r="7563" spans="1:54" hidden="1" x14ac:dyDescent="0.2">
      <c r="A7563">
        <v>528</v>
      </c>
      <c r="B7563" t="s">
        <v>379</v>
      </c>
      <c r="C7563" t="s">
        <v>350</v>
      </c>
      <c r="D7563" t="s">
        <v>20</v>
      </c>
      <c r="E7563" t="s">
        <v>349</v>
      </c>
      <c r="F7563" t="s">
        <v>348</v>
      </c>
      <c r="G7563" t="s">
        <v>275</v>
      </c>
      <c r="I7563" t="s">
        <v>347</v>
      </c>
      <c r="J7563" s="3">
        <v>8.0389999999999997</v>
      </c>
      <c r="K7563" s="3">
        <v>7.1079999999999997</v>
      </c>
      <c r="L7563" s="3">
        <v>4.798</v>
      </c>
      <c r="M7563" s="3">
        <v>9.0440000000000005</v>
      </c>
      <c r="N7563" s="3">
        <v>10.048</v>
      </c>
      <c r="O7563" s="3">
        <v>4.8070000000000004</v>
      </c>
      <c r="P7563" s="3">
        <v>11.516</v>
      </c>
      <c r="Q7563" s="3">
        <v>12.702999999999999</v>
      </c>
      <c r="R7563" s="3">
        <v>8.0180000000000007</v>
      </c>
      <c r="S7563" s="3">
        <v>8.7490000000000006</v>
      </c>
      <c r="T7563" s="3">
        <v>5.6459999999999999</v>
      </c>
      <c r="U7563" s="3">
        <v>8.359</v>
      </c>
      <c r="V7563" s="3">
        <v>8.2929999999999993</v>
      </c>
      <c r="W7563" s="3">
        <v>6.8019999999999996</v>
      </c>
      <c r="X7563" s="3">
        <v>7.4939999999999998</v>
      </c>
      <c r="Y7563" s="3">
        <v>6.5010000000000003</v>
      </c>
      <c r="Z7563" s="3">
        <v>6.1749999999999998</v>
      </c>
      <c r="AA7563" s="3">
        <v>6.1130000000000004</v>
      </c>
      <c r="AB7563" s="3">
        <v>4.2110000000000003</v>
      </c>
      <c r="AC7563" s="3">
        <v>6.7169999999999996</v>
      </c>
      <c r="AD7563" s="3">
        <v>6.4210000000000003</v>
      </c>
      <c r="AE7563" s="3">
        <v>-1.26</v>
      </c>
      <c r="AF7563" s="3">
        <v>5.5750000000000002</v>
      </c>
      <c r="AG7563" s="3">
        <v>4.1210000000000004</v>
      </c>
      <c r="AH7563" s="3">
        <v>6.5060000000000002</v>
      </c>
      <c r="AI7563" s="3">
        <v>5.4160000000000004</v>
      </c>
      <c r="AJ7563" s="3">
        <v>5.6230000000000002</v>
      </c>
      <c r="AK7563" s="3">
        <v>6.5170000000000003</v>
      </c>
      <c r="AL7563" s="3">
        <v>0.70399999999999996</v>
      </c>
      <c r="AM7563" s="3">
        <v>-1.5669999999999999</v>
      </c>
      <c r="AN7563" s="3">
        <v>10.631</v>
      </c>
      <c r="AO7563" s="3">
        <v>3.8050000000000002</v>
      </c>
      <c r="AP7563" s="3">
        <v>2.0640000000000001</v>
      </c>
      <c r="AQ7563" s="3">
        <v>2.202</v>
      </c>
      <c r="AR7563" s="3">
        <v>4.0209999999999999</v>
      </c>
      <c r="AS7563" s="3">
        <v>0.80600000000000005</v>
      </c>
      <c r="AT7563" s="3">
        <v>1.41</v>
      </c>
      <c r="AU7563" s="3">
        <v>2.79</v>
      </c>
      <c r="AV7563" s="3">
        <v>1.851</v>
      </c>
      <c r="AW7563" s="3">
        <v>2.0209999999999999</v>
      </c>
      <c r="AX7563" s="3">
        <v>2.0129999999999999</v>
      </c>
      <c r="AY7563" s="3">
        <v>2</v>
      </c>
      <c r="AZ7563" s="3">
        <v>1.988</v>
      </c>
      <c r="BA7563">
        <v>1.98</v>
      </c>
      <c r="BB7563">
        <v>2016</v>
      </c>
    </row>
    <row r="7564" spans="1:54" hidden="1" x14ac:dyDescent="0.2">
      <c r="A7564">
        <v>528</v>
      </c>
      <c r="B7564" t="s">
        <v>379</v>
      </c>
      <c r="C7564" t="s">
        <v>346</v>
      </c>
      <c r="D7564" t="s">
        <v>20</v>
      </c>
      <c r="E7564" t="s">
        <v>342</v>
      </c>
      <c r="F7564" t="s">
        <v>345</v>
      </c>
      <c r="G7564" t="s">
        <v>225</v>
      </c>
      <c r="H7564" t="s">
        <v>222</v>
      </c>
      <c r="I7564" t="s">
        <v>1785</v>
      </c>
      <c r="J7564" s="3">
        <v>1522.625</v>
      </c>
      <c r="K7564" s="3">
        <v>1805.0429999999999</v>
      </c>
      <c r="L7564" s="3">
        <v>1938.394</v>
      </c>
      <c r="M7564" s="3">
        <v>2170.0050000000001</v>
      </c>
      <c r="N7564" s="3">
        <v>2418.884</v>
      </c>
      <c r="O7564" s="3">
        <v>2536.0120000000002</v>
      </c>
      <c r="P7564" s="3">
        <v>2966.9110000000001</v>
      </c>
      <c r="Q7564" s="3">
        <v>3344.962</v>
      </c>
      <c r="R7564" s="3">
        <v>3615.319</v>
      </c>
      <c r="S7564" s="3">
        <v>4033.0709999999999</v>
      </c>
      <c r="T7564" s="3">
        <v>4480.2879999999996</v>
      </c>
      <c r="U7564" s="3">
        <v>5023.7629999999999</v>
      </c>
      <c r="V7564" s="3">
        <v>5614.6790000000001</v>
      </c>
      <c r="W7564" s="3">
        <v>6205.3379999999997</v>
      </c>
      <c r="X7564" s="3">
        <v>6784.442</v>
      </c>
      <c r="Y7564" s="3">
        <v>7396.65</v>
      </c>
      <c r="Z7564" s="3">
        <v>8036.59</v>
      </c>
      <c r="AA7564" s="3">
        <v>8717.241</v>
      </c>
      <c r="AB7564" s="3">
        <v>9381.1409999999996</v>
      </c>
      <c r="AC7564" s="3">
        <v>9815.5949999999993</v>
      </c>
      <c r="AD7564" s="3">
        <v>10351.26</v>
      </c>
      <c r="AE7564" s="3">
        <v>10158.209000000001</v>
      </c>
      <c r="AF7564" s="3">
        <v>10680.883</v>
      </c>
      <c r="AG7564" s="3">
        <v>10965.866</v>
      </c>
      <c r="AH7564" s="3">
        <v>11649.645</v>
      </c>
      <c r="AI7564" s="3">
        <v>12092.254000000001</v>
      </c>
      <c r="AJ7564" s="3">
        <v>12640.803</v>
      </c>
      <c r="AK7564" s="3">
        <v>13407.062</v>
      </c>
      <c r="AL7564" s="3">
        <v>13150.95</v>
      </c>
      <c r="AM7564" s="3">
        <v>12961.656000000001</v>
      </c>
      <c r="AN7564" s="3">
        <v>14119.213</v>
      </c>
      <c r="AO7564" s="3">
        <v>14312.2</v>
      </c>
      <c r="AP7564" s="3">
        <v>14686.916999999999</v>
      </c>
      <c r="AQ7564" s="3">
        <v>15230.739</v>
      </c>
      <c r="AR7564" s="3">
        <v>16111.867</v>
      </c>
      <c r="AS7564" s="3">
        <v>16770.670999999998</v>
      </c>
      <c r="AT7564" s="3">
        <v>17152.093000000001</v>
      </c>
      <c r="AU7564" s="3">
        <v>17634.543000000001</v>
      </c>
      <c r="AV7564" s="3">
        <v>18334.797999999999</v>
      </c>
      <c r="AW7564" s="3">
        <v>19051.393</v>
      </c>
      <c r="AX7564" s="3">
        <v>19960.48</v>
      </c>
      <c r="AY7564" s="3">
        <v>20923.487000000001</v>
      </c>
      <c r="AZ7564" s="3">
        <v>21890.894</v>
      </c>
      <c r="BA7564">
        <v>23044.928</v>
      </c>
      <c r="BB7564">
        <v>2016</v>
      </c>
    </row>
    <row r="7565" spans="1:54" hidden="1" x14ac:dyDescent="0.2">
      <c r="A7565">
        <v>528</v>
      </c>
      <c r="B7565" t="s">
        <v>379</v>
      </c>
      <c r="C7565" t="s">
        <v>344</v>
      </c>
      <c r="D7565" t="s">
        <v>20</v>
      </c>
      <c r="E7565" t="s">
        <v>342</v>
      </c>
      <c r="F7565" t="s">
        <v>343</v>
      </c>
      <c r="G7565" t="s">
        <v>223</v>
      </c>
      <c r="H7565" t="s">
        <v>222</v>
      </c>
      <c r="I7565" t="s">
        <v>310</v>
      </c>
      <c r="J7565" s="3">
        <v>42.3</v>
      </c>
      <c r="K7565" s="3">
        <v>48.985999999999997</v>
      </c>
      <c r="L7565" s="3">
        <v>49.545000000000002</v>
      </c>
      <c r="M7565" s="3">
        <v>54.161999999999999</v>
      </c>
      <c r="N7565" s="3">
        <v>61.088000000000001</v>
      </c>
      <c r="O7565" s="3">
        <v>63.640999999999998</v>
      </c>
      <c r="P7565" s="3">
        <v>78.233999999999995</v>
      </c>
      <c r="Q7565" s="3">
        <v>105.04</v>
      </c>
      <c r="R7565" s="3">
        <v>126.461</v>
      </c>
      <c r="S7565" s="3">
        <v>152.727</v>
      </c>
      <c r="T7565" s="3">
        <v>166.845</v>
      </c>
      <c r="U7565" s="3">
        <v>187.351</v>
      </c>
      <c r="V7565" s="3">
        <v>223.12299999999999</v>
      </c>
      <c r="W7565" s="3">
        <v>235.166</v>
      </c>
      <c r="X7565" s="3">
        <v>256.43799999999999</v>
      </c>
      <c r="Y7565" s="3">
        <v>279.27</v>
      </c>
      <c r="Z7565" s="3">
        <v>292.68700000000001</v>
      </c>
      <c r="AA7565" s="3">
        <v>303.70600000000002</v>
      </c>
      <c r="AB7565" s="3">
        <v>280.40699999999998</v>
      </c>
      <c r="AC7565" s="3">
        <v>304.17399999999998</v>
      </c>
      <c r="AD7565" s="3">
        <v>331.40699999999998</v>
      </c>
      <c r="AE7565" s="3">
        <v>300.42200000000003</v>
      </c>
      <c r="AF7565" s="3">
        <v>308.88400000000001</v>
      </c>
      <c r="AG7565" s="3">
        <v>318.59699999999998</v>
      </c>
      <c r="AH7565" s="3">
        <v>348.52100000000002</v>
      </c>
      <c r="AI7565" s="3">
        <v>375.78699999999998</v>
      </c>
      <c r="AJ7565" s="3">
        <v>388.54700000000003</v>
      </c>
      <c r="AK7565" s="3">
        <v>408.221</v>
      </c>
      <c r="AL7565" s="3">
        <v>417.03800000000001</v>
      </c>
      <c r="AM7565" s="3">
        <v>392.10599999999999</v>
      </c>
      <c r="AN7565" s="3">
        <v>446.14100000000002</v>
      </c>
      <c r="AO7565" s="3">
        <v>485.67099999999999</v>
      </c>
      <c r="AP7565" s="3">
        <v>495.91899999999998</v>
      </c>
      <c r="AQ7565" s="3">
        <v>511.59899999999999</v>
      </c>
      <c r="AR7565" s="3">
        <v>530.51499999999999</v>
      </c>
      <c r="AS7565" s="3">
        <v>525.601</v>
      </c>
      <c r="AT7565" s="3">
        <v>530.60799999999995</v>
      </c>
      <c r="AU7565" s="3">
        <v>579.30200000000002</v>
      </c>
      <c r="AV7565" s="3">
        <v>613.29499999999996</v>
      </c>
      <c r="AW7565" s="3">
        <v>620.6</v>
      </c>
      <c r="AX7565" s="3">
        <v>632.21699999999998</v>
      </c>
      <c r="AY7565" s="3">
        <v>641.85900000000004</v>
      </c>
      <c r="AZ7565" s="3">
        <v>648.95000000000005</v>
      </c>
      <c r="BA7565">
        <v>659.56600000000003</v>
      </c>
      <c r="BB7565">
        <v>2016</v>
      </c>
    </row>
    <row r="7566" spans="1:54" hidden="1" x14ac:dyDescent="0.2">
      <c r="A7566">
        <v>528</v>
      </c>
      <c r="B7566" t="s">
        <v>379</v>
      </c>
      <c r="C7566" t="s">
        <v>213</v>
      </c>
      <c r="D7566" t="s">
        <v>20</v>
      </c>
      <c r="E7566" t="s">
        <v>342</v>
      </c>
      <c r="F7566" t="s">
        <v>341</v>
      </c>
      <c r="G7566" t="s">
        <v>323</v>
      </c>
      <c r="H7566" t="s">
        <v>222</v>
      </c>
      <c r="I7566" t="s">
        <v>310</v>
      </c>
      <c r="J7566" s="3">
        <v>61.874000000000002</v>
      </c>
      <c r="K7566" s="3">
        <v>72.459999999999994</v>
      </c>
      <c r="L7566" s="3">
        <v>80.647000000000006</v>
      </c>
      <c r="M7566" s="3">
        <v>91.412000000000006</v>
      </c>
      <c r="N7566" s="3">
        <v>104.16800000000001</v>
      </c>
      <c r="O7566" s="3">
        <v>112.669</v>
      </c>
      <c r="P7566" s="3">
        <v>128.17599999999999</v>
      </c>
      <c r="Q7566" s="3">
        <v>148.14500000000001</v>
      </c>
      <c r="R7566" s="3">
        <v>165.626</v>
      </c>
      <c r="S7566" s="3">
        <v>187.12100000000001</v>
      </c>
      <c r="T7566" s="3">
        <v>204.99700000000001</v>
      </c>
      <c r="U7566" s="3">
        <v>229.52699999999999</v>
      </c>
      <c r="V7566" s="3">
        <v>254.22900000000001</v>
      </c>
      <c r="W7566" s="3">
        <v>277.98099999999999</v>
      </c>
      <c r="X7566" s="3">
        <v>305.173</v>
      </c>
      <c r="Y7566" s="3">
        <v>331.79199999999997</v>
      </c>
      <c r="Z7566" s="3">
        <v>358.71</v>
      </c>
      <c r="AA7566" s="3">
        <v>387.15600000000001</v>
      </c>
      <c r="AB7566" s="3">
        <v>407.83699999999999</v>
      </c>
      <c r="AC7566" s="3">
        <v>441.892</v>
      </c>
      <c r="AD7566" s="3">
        <v>480.96300000000002</v>
      </c>
      <c r="AE7566" s="3">
        <v>485.72699999999998</v>
      </c>
      <c r="AF7566" s="3">
        <v>520.67700000000002</v>
      </c>
      <c r="AG7566" s="3">
        <v>552.94100000000003</v>
      </c>
      <c r="AH7566" s="3">
        <v>605.11099999999999</v>
      </c>
      <c r="AI7566" s="3">
        <v>658.40499999999997</v>
      </c>
      <c r="AJ7566" s="3">
        <v>716.79899999999998</v>
      </c>
      <c r="AK7566" s="3">
        <v>783.82899999999995</v>
      </c>
      <c r="AL7566" s="3">
        <v>804.83199999999999</v>
      </c>
      <c r="AM7566" s="3">
        <v>798.24</v>
      </c>
      <c r="AN7566" s="3">
        <v>893.89</v>
      </c>
      <c r="AO7566" s="3">
        <v>947.053</v>
      </c>
      <c r="AP7566" s="3">
        <v>984.404</v>
      </c>
      <c r="AQ7566" s="3">
        <v>1022.333</v>
      </c>
      <c r="AR7566" s="3">
        <v>1082.527</v>
      </c>
      <c r="AS7566" s="3">
        <v>1103.0889999999999</v>
      </c>
      <c r="AT7566" s="3">
        <v>1132.92</v>
      </c>
      <c r="AU7566" s="3">
        <v>1185.48</v>
      </c>
      <c r="AV7566" s="3">
        <v>1234.8620000000001</v>
      </c>
      <c r="AW7566" s="3">
        <v>1287.145</v>
      </c>
      <c r="AX7566" s="3">
        <v>1338.854</v>
      </c>
      <c r="AY7566" s="3">
        <v>1391.6569999999999</v>
      </c>
      <c r="AZ7566" s="3">
        <v>1443.6949999999999</v>
      </c>
      <c r="BA7566">
        <v>1497.8989999999999</v>
      </c>
      <c r="BB7566">
        <v>2016</v>
      </c>
    </row>
    <row r="7567" spans="1:54" hidden="1" x14ac:dyDescent="0.2">
      <c r="A7567">
        <v>528</v>
      </c>
      <c r="B7567" t="s">
        <v>379</v>
      </c>
      <c r="C7567" t="s">
        <v>340</v>
      </c>
      <c r="D7567" t="s">
        <v>20</v>
      </c>
      <c r="E7567" t="s">
        <v>339</v>
      </c>
      <c r="F7567" t="s">
        <v>338</v>
      </c>
      <c r="G7567" t="s">
        <v>295</v>
      </c>
      <c r="I7567" t="s">
        <v>337</v>
      </c>
      <c r="J7567" s="3">
        <v>69.945999999999998</v>
      </c>
      <c r="K7567" s="3">
        <v>77.417000000000002</v>
      </c>
      <c r="L7567" s="3">
        <v>79.33</v>
      </c>
      <c r="M7567" s="3">
        <v>81.444000000000003</v>
      </c>
      <c r="N7567" s="3">
        <v>82.495000000000005</v>
      </c>
      <c r="O7567" s="3">
        <v>82.522999999999996</v>
      </c>
      <c r="P7567" s="3">
        <v>86.575000000000003</v>
      </c>
      <c r="Q7567" s="3">
        <v>86.605000000000004</v>
      </c>
      <c r="R7567" s="3">
        <v>86.656999999999996</v>
      </c>
      <c r="S7567" s="3">
        <v>88.891999999999996</v>
      </c>
      <c r="T7567" s="3">
        <v>93.471999999999994</v>
      </c>
      <c r="U7567" s="3">
        <v>96.724999999999994</v>
      </c>
      <c r="V7567" s="3">
        <v>99.823999999999998</v>
      </c>
      <c r="W7567" s="3">
        <v>103.29900000000001</v>
      </c>
      <c r="X7567" s="3">
        <v>105.065</v>
      </c>
      <c r="Y7567" s="3">
        <v>107.554</v>
      </c>
      <c r="Z7567" s="3">
        <v>110.062</v>
      </c>
      <c r="AA7567" s="3">
        <v>112.506</v>
      </c>
      <c r="AB7567" s="3">
        <v>116.182</v>
      </c>
      <c r="AC7567" s="3">
        <v>113.911</v>
      </c>
      <c r="AD7567" s="3">
        <v>112.88</v>
      </c>
      <c r="AE7567" s="3">
        <v>112.18899999999999</v>
      </c>
      <c r="AF7567" s="3">
        <v>111.733</v>
      </c>
      <c r="AG7567" s="3">
        <v>110.17400000000001</v>
      </c>
      <c r="AH7567" s="3">
        <v>109.89400000000001</v>
      </c>
      <c r="AI7567" s="3">
        <v>108.209</v>
      </c>
      <c r="AJ7567" s="3">
        <v>107.095</v>
      </c>
      <c r="AK7567" s="3">
        <v>106.63800000000001</v>
      </c>
      <c r="AL7567" s="3">
        <v>103.869</v>
      </c>
      <c r="AM7567" s="3">
        <v>104.003</v>
      </c>
      <c r="AN7567" s="3">
        <v>102.405</v>
      </c>
      <c r="AO7567" s="3">
        <v>100</v>
      </c>
      <c r="AP7567" s="3">
        <v>100.54300000000001</v>
      </c>
      <c r="AQ7567" s="3">
        <v>102.01900000000001</v>
      </c>
      <c r="AR7567" s="3">
        <v>103.749</v>
      </c>
      <c r="AS7567" s="3">
        <v>107.128</v>
      </c>
      <c r="AT7567" s="3">
        <v>108.04</v>
      </c>
      <c r="AU7567" s="3">
        <v>108.065</v>
      </c>
      <c r="AV7567" s="3">
        <v>110.313</v>
      </c>
      <c r="AW7567" s="3">
        <v>112.354</v>
      </c>
      <c r="AX7567" s="3">
        <v>115.392</v>
      </c>
      <c r="AY7567" s="3">
        <v>118.58799999999999</v>
      </c>
      <c r="AZ7567" s="3">
        <v>121.652</v>
      </c>
      <c r="BA7567">
        <v>125.57899999999999</v>
      </c>
      <c r="BB7567">
        <v>2016</v>
      </c>
    </row>
    <row r="7568" spans="1:54" hidden="1" x14ac:dyDescent="0.2">
      <c r="A7568">
        <v>528</v>
      </c>
      <c r="B7568" t="s">
        <v>379</v>
      </c>
      <c r="C7568" t="s">
        <v>336</v>
      </c>
      <c r="D7568" t="s">
        <v>20</v>
      </c>
      <c r="E7568" t="s">
        <v>333</v>
      </c>
      <c r="F7568" t="s">
        <v>335</v>
      </c>
      <c r="G7568" t="s">
        <v>225</v>
      </c>
      <c r="H7568" t="s">
        <v>322</v>
      </c>
      <c r="I7568" t="s">
        <v>330</v>
      </c>
      <c r="J7568" s="3">
        <v>121843.895</v>
      </c>
      <c r="K7568" s="3">
        <v>128151.686</v>
      </c>
      <c r="L7568" s="3">
        <v>131965.946</v>
      </c>
      <c r="M7568" s="3">
        <v>141796.046</v>
      </c>
      <c r="N7568" s="3">
        <v>153763.97099999999</v>
      </c>
      <c r="O7568" s="3">
        <v>159114.261</v>
      </c>
      <c r="P7568" s="3">
        <v>175661.315</v>
      </c>
      <c r="Q7568" s="3">
        <v>195807.505</v>
      </c>
      <c r="R7568" s="3">
        <v>209076.87700000001</v>
      </c>
      <c r="S7568" s="3">
        <v>225088.9</v>
      </c>
      <c r="T7568" s="3">
        <v>234943.94099999999</v>
      </c>
      <c r="U7568" s="3">
        <v>252056.954</v>
      </c>
      <c r="V7568" s="3">
        <v>270378.41700000002</v>
      </c>
      <c r="W7568" s="3">
        <v>286118.50300000003</v>
      </c>
      <c r="X7568" s="3">
        <v>304910.77600000001</v>
      </c>
      <c r="Y7568" s="3">
        <v>322003.56900000002</v>
      </c>
      <c r="Z7568" s="3">
        <v>339219.84299999999</v>
      </c>
      <c r="AA7568" s="3">
        <v>356357.859</v>
      </c>
      <c r="AB7568" s="3">
        <v>368218.00400000002</v>
      </c>
      <c r="AC7568" s="3">
        <v>390037.799</v>
      </c>
      <c r="AD7568" s="3">
        <v>411646.587</v>
      </c>
      <c r="AE7568" s="3">
        <v>404121.86800000002</v>
      </c>
      <c r="AF7568" s="3">
        <v>424467.34499999997</v>
      </c>
      <c r="AG7568" s="3">
        <v>440319.98</v>
      </c>
      <c r="AH7568" s="3">
        <v>467219.18099999998</v>
      </c>
      <c r="AI7568" s="3">
        <v>490765.48300000001</v>
      </c>
      <c r="AJ7568" s="3">
        <v>515958.34499999997</v>
      </c>
      <c r="AK7568" s="3">
        <v>547624.04599999997</v>
      </c>
      <c r="AL7568" s="3">
        <v>549596.821</v>
      </c>
      <c r="AM7568" s="3">
        <v>539050.68799999997</v>
      </c>
      <c r="AN7568" s="3">
        <v>595266.76399999997</v>
      </c>
      <c r="AO7568" s="3">
        <v>616243.45400000003</v>
      </c>
      <c r="AP7568" s="3">
        <v>626508.85699999996</v>
      </c>
      <c r="AQ7568" s="3">
        <v>638726.81200000003</v>
      </c>
      <c r="AR7568" s="3">
        <v>662702.47</v>
      </c>
      <c r="AS7568" s="3">
        <v>666387.94900000002</v>
      </c>
      <c r="AT7568" s="3">
        <v>674416.27399999998</v>
      </c>
      <c r="AU7568" s="3">
        <v>692307.27399999998</v>
      </c>
      <c r="AV7568" s="3">
        <v>703998.33499999996</v>
      </c>
      <c r="AW7568" s="3">
        <v>717081.34</v>
      </c>
      <c r="AX7568" s="3">
        <v>730346.77899999998</v>
      </c>
      <c r="AY7568" s="3">
        <v>743763.995</v>
      </c>
      <c r="AZ7568" s="3">
        <v>757338.38699999999</v>
      </c>
      <c r="BA7568">
        <v>771101.91</v>
      </c>
      <c r="BB7568">
        <v>2016</v>
      </c>
    </row>
    <row r="7569" spans="1:54" hidden="1" x14ac:dyDescent="0.2">
      <c r="A7569">
        <v>528</v>
      </c>
      <c r="B7569" t="s">
        <v>379</v>
      </c>
      <c r="C7569" t="s">
        <v>334</v>
      </c>
      <c r="D7569" t="s">
        <v>20</v>
      </c>
      <c r="E7569" t="s">
        <v>333</v>
      </c>
      <c r="F7569" t="s">
        <v>332</v>
      </c>
      <c r="G7569" t="s">
        <v>331</v>
      </c>
      <c r="H7569" t="s">
        <v>322</v>
      </c>
      <c r="I7569" t="s">
        <v>330</v>
      </c>
      <c r="J7569" s="3">
        <v>8062.54</v>
      </c>
      <c r="K7569" s="3">
        <v>8479.9330000000009</v>
      </c>
      <c r="L7569" s="3">
        <v>8732.3269999999993</v>
      </c>
      <c r="M7569" s="3">
        <v>9382.7950000000001</v>
      </c>
      <c r="N7569" s="3">
        <v>10174.725</v>
      </c>
      <c r="O7569" s="3">
        <v>10528.76</v>
      </c>
      <c r="P7569" s="3">
        <v>11623.696</v>
      </c>
      <c r="Q7569" s="3">
        <v>12956.790999999999</v>
      </c>
      <c r="R7569" s="3">
        <v>13834.839</v>
      </c>
      <c r="S7569" s="3">
        <v>14894.371999999999</v>
      </c>
      <c r="T7569" s="3">
        <v>15546.49</v>
      </c>
      <c r="U7569" s="3">
        <v>16678.877</v>
      </c>
      <c r="V7569" s="3">
        <v>17891.226999999999</v>
      </c>
      <c r="W7569" s="3">
        <v>18932.766</v>
      </c>
      <c r="X7569" s="3">
        <v>20176.27</v>
      </c>
      <c r="Y7569" s="3">
        <v>21307.317999999999</v>
      </c>
      <c r="Z7569" s="3">
        <v>22446.538</v>
      </c>
      <c r="AA7569" s="3">
        <v>23580.578000000001</v>
      </c>
      <c r="AB7569" s="3">
        <v>24365.377</v>
      </c>
      <c r="AC7569" s="3">
        <v>25809.216</v>
      </c>
      <c r="AD7569" s="3">
        <v>27239.092000000001</v>
      </c>
      <c r="AE7569" s="3">
        <v>26741.173999999999</v>
      </c>
      <c r="AF7569" s="3">
        <v>28087.455999999998</v>
      </c>
      <c r="AG7569" s="3">
        <v>29136.440999999999</v>
      </c>
      <c r="AH7569" s="3">
        <v>30916.39</v>
      </c>
      <c r="AI7569" s="3">
        <v>32474.473999999998</v>
      </c>
      <c r="AJ7569" s="3">
        <v>34141.512000000002</v>
      </c>
      <c r="AK7569" s="3">
        <v>36236.864999999998</v>
      </c>
      <c r="AL7569" s="3">
        <v>36367.406000000003</v>
      </c>
      <c r="AM7569" s="3">
        <v>35669.557000000001</v>
      </c>
      <c r="AN7569" s="3">
        <v>39389.434999999998</v>
      </c>
      <c r="AO7569" s="3">
        <v>40777.485000000001</v>
      </c>
      <c r="AP7569" s="3">
        <v>41456.756999999998</v>
      </c>
      <c r="AQ7569" s="3">
        <v>42265.232000000004</v>
      </c>
      <c r="AR7569" s="3">
        <v>43851.726999999999</v>
      </c>
      <c r="AS7569" s="3">
        <v>44095.599000000002</v>
      </c>
      <c r="AT7569" s="3">
        <v>44626.841999999997</v>
      </c>
      <c r="AU7569" s="3">
        <v>45810.707999999999</v>
      </c>
      <c r="AV7569" s="3">
        <v>46584.317999999999</v>
      </c>
      <c r="AW7569" s="3">
        <v>47450.035000000003</v>
      </c>
      <c r="AX7569" s="3">
        <v>48327.822999999997</v>
      </c>
      <c r="AY7569" s="3">
        <v>49215.654000000002</v>
      </c>
      <c r="AZ7569" s="3">
        <v>50113.885999999999</v>
      </c>
      <c r="BA7569">
        <v>51024.633000000002</v>
      </c>
      <c r="BB7569">
        <v>2016</v>
      </c>
    </row>
    <row r="7570" spans="1:54" hidden="1" x14ac:dyDescent="0.2">
      <c r="A7570">
        <v>528</v>
      </c>
      <c r="B7570" t="s">
        <v>379</v>
      </c>
      <c r="C7570" t="s">
        <v>329</v>
      </c>
      <c r="D7570" t="s">
        <v>20</v>
      </c>
      <c r="E7570" t="s">
        <v>325</v>
      </c>
      <c r="F7570" t="s">
        <v>328</v>
      </c>
      <c r="G7570" t="s">
        <v>225</v>
      </c>
      <c r="H7570" t="s">
        <v>322</v>
      </c>
      <c r="I7570" t="s">
        <v>321</v>
      </c>
      <c r="J7570" s="3">
        <v>85224.69</v>
      </c>
      <c r="K7570" s="3">
        <v>99211.138999999996</v>
      </c>
      <c r="L7570" s="3">
        <v>104688.90399999999</v>
      </c>
      <c r="M7570" s="3">
        <v>115483.921</v>
      </c>
      <c r="N7570" s="3">
        <v>126847.731</v>
      </c>
      <c r="O7570" s="3">
        <v>131305.52900000001</v>
      </c>
      <c r="P7570" s="3">
        <v>152078.45199999999</v>
      </c>
      <c r="Q7570" s="3">
        <v>169579.73699999999</v>
      </c>
      <c r="R7570" s="3">
        <v>181179.065</v>
      </c>
      <c r="S7570" s="3">
        <v>200086.99900000001</v>
      </c>
      <c r="T7570" s="3">
        <v>219607.91200000001</v>
      </c>
      <c r="U7570" s="3">
        <v>243802.98</v>
      </c>
      <c r="V7570" s="3">
        <v>269902.467</v>
      </c>
      <c r="W7570" s="3">
        <v>295556.80200000003</v>
      </c>
      <c r="X7570" s="3">
        <v>320355.19699999999</v>
      </c>
      <c r="Y7570" s="3">
        <v>346326.766</v>
      </c>
      <c r="Z7570" s="3">
        <v>373353.23300000001</v>
      </c>
      <c r="AA7570" s="3">
        <v>400925.13299999997</v>
      </c>
      <c r="AB7570" s="3">
        <v>427804.09399999998</v>
      </c>
      <c r="AC7570" s="3">
        <v>444297.62199999997</v>
      </c>
      <c r="AD7570" s="3">
        <v>464668.152</v>
      </c>
      <c r="AE7570" s="3">
        <v>453378.77600000001</v>
      </c>
      <c r="AF7570" s="3">
        <v>474267.98300000001</v>
      </c>
      <c r="AG7570" s="3">
        <v>485117.64199999999</v>
      </c>
      <c r="AH7570" s="3">
        <v>513446.26699999999</v>
      </c>
      <c r="AI7570" s="3">
        <v>531051.84900000005</v>
      </c>
      <c r="AJ7570" s="3">
        <v>552566.52399999998</v>
      </c>
      <c r="AK7570" s="3">
        <v>583972.98400000005</v>
      </c>
      <c r="AL7570" s="3">
        <v>570861.32299999997</v>
      </c>
      <c r="AM7570" s="3">
        <v>560630.78799999994</v>
      </c>
      <c r="AN7570" s="3">
        <v>609581.98899999994</v>
      </c>
      <c r="AO7570" s="3">
        <v>616243.45400000003</v>
      </c>
      <c r="AP7570" s="3">
        <v>629912.04</v>
      </c>
      <c r="AQ7570" s="3">
        <v>651623.75899999996</v>
      </c>
      <c r="AR7570" s="3">
        <v>687549.57900000003</v>
      </c>
      <c r="AS7570" s="3">
        <v>713886.35199999996</v>
      </c>
      <c r="AT7570" s="3">
        <v>728641.76199999999</v>
      </c>
      <c r="AU7570" s="3">
        <v>748138.53500000003</v>
      </c>
      <c r="AV7570" s="3">
        <v>776603.99399999995</v>
      </c>
      <c r="AW7570" s="3">
        <v>805667.625</v>
      </c>
      <c r="AX7570" s="3">
        <v>842763.73499999999</v>
      </c>
      <c r="AY7570" s="3">
        <v>882012.22199999995</v>
      </c>
      <c r="AZ7570" s="3">
        <v>921318.35</v>
      </c>
      <c r="BA7570">
        <v>968338.63800000004</v>
      </c>
      <c r="BB7570">
        <v>2016</v>
      </c>
    </row>
    <row r="7571" spans="1:54" hidden="1" x14ac:dyDescent="0.2">
      <c r="A7571">
        <v>528</v>
      </c>
      <c r="B7571" t="s">
        <v>379</v>
      </c>
      <c r="C7571" t="s">
        <v>327</v>
      </c>
      <c r="D7571" t="s">
        <v>20</v>
      </c>
      <c r="E7571" t="s">
        <v>325</v>
      </c>
      <c r="F7571" t="s">
        <v>326</v>
      </c>
      <c r="G7571" t="s">
        <v>223</v>
      </c>
      <c r="H7571" t="s">
        <v>322</v>
      </c>
      <c r="I7571" t="s">
        <v>321</v>
      </c>
      <c r="J7571" s="3">
        <v>2367.6</v>
      </c>
      <c r="K7571" s="3">
        <v>2692.4059999999999</v>
      </c>
      <c r="L7571" s="3">
        <v>2675.8229999999999</v>
      </c>
      <c r="M7571" s="3">
        <v>2882.402</v>
      </c>
      <c r="N7571" s="3">
        <v>3203.4679999999998</v>
      </c>
      <c r="O7571" s="3">
        <v>3295.1120000000001</v>
      </c>
      <c r="P7571" s="3">
        <v>4010.1109999999999</v>
      </c>
      <c r="Q7571" s="3">
        <v>5325.2160000000003</v>
      </c>
      <c r="R7571" s="3">
        <v>6337.4989999999998</v>
      </c>
      <c r="S7571" s="3">
        <v>7577.0460000000003</v>
      </c>
      <c r="T7571" s="3">
        <v>8178.152</v>
      </c>
      <c r="U7571" s="3">
        <v>9092.1139999999996</v>
      </c>
      <c r="V7571" s="3">
        <v>10725.701999999999</v>
      </c>
      <c r="W7571" s="3">
        <v>11200.814</v>
      </c>
      <c r="X7571" s="3">
        <v>12108.752</v>
      </c>
      <c r="Y7571" s="3">
        <v>13076.007</v>
      </c>
      <c r="Z7571" s="3">
        <v>13597.248</v>
      </c>
      <c r="AA7571" s="3">
        <v>13968.097</v>
      </c>
      <c r="AB7571" s="3">
        <v>12787.258</v>
      </c>
      <c r="AC7571" s="3">
        <v>13768.273999999999</v>
      </c>
      <c r="AD7571" s="3">
        <v>14876.879000000001</v>
      </c>
      <c r="AE7571" s="3">
        <v>13408.383</v>
      </c>
      <c r="AF7571" s="3">
        <v>13715.525</v>
      </c>
      <c r="AG7571" s="3">
        <v>14094.37</v>
      </c>
      <c r="AH7571" s="3">
        <v>15360.724</v>
      </c>
      <c r="AI7571" s="3">
        <v>16503.312999999998</v>
      </c>
      <c r="AJ7571" s="3">
        <v>16984.54</v>
      </c>
      <c r="AK7571" s="3">
        <v>17780.924999999999</v>
      </c>
      <c r="AL7571" s="3">
        <v>18102.946</v>
      </c>
      <c r="AM7571" s="3">
        <v>16959.775000000001</v>
      </c>
      <c r="AN7571" s="3">
        <v>19261.667000000001</v>
      </c>
      <c r="AO7571" s="3">
        <v>20911.643</v>
      </c>
      <c r="AP7571" s="3">
        <v>21269.614000000001</v>
      </c>
      <c r="AQ7571" s="3">
        <v>21887.991999999998</v>
      </c>
      <c r="AR7571" s="3">
        <v>22638.917000000001</v>
      </c>
      <c r="AS7571" s="3">
        <v>22373.563999999998</v>
      </c>
      <c r="AT7571" s="3">
        <v>22540.888999999999</v>
      </c>
      <c r="AU7571" s="3">
        <v>24576.665000000001</v>
      </c>
      <c r="AV7571" s="3">
        <v>25977.238000000001</v>
      </c>
      <c r="AW7571" s="3">
        <v>26244.642</v>
      </c>
      <c r="AX7571" s="3">
        <v>26693.234</v>
      </c>
      <c r="AY7571" s="3">
        <v>27057.046999999999</v>
      </c>
      <c r="AZ7571" s="3">
        <v>27312.257000000001</v>
      </c>
      <c r="BA7571">
        <v>27714.710999999999</v>
      </c>
      <c r="BB7571">
        <v>2016</v>
      </c>
    </row>
    <row r="7572" spans="1:54" hidden="1" x14ac:dyDescent="0.2">
      <c r="A7572">
        <v>528</v>
      </c>
      <c r="B7572" t="s">
        <v>379</v>
      </c>
      <c r="C7572" t="s">
        <v>212</v>
      </c>
      <c r="D7572" t="s">
        <v>20</v>
      </c>
      <c r="E7572" t="s">
        <v>325</v>
      </c>
      <c r="F7572" t="s">
        <v>324</v>
      </c>
      <c r="G7572" t="s">
        <v>323</v>
      </c>
      <c r="H7572" t="s">
        <v>322</v>
      </c>
      <c r="I7572" t="s">
        <v>321</v>
      </c>
      <c r="J7572" s="3">
        <v>3463.2179999999998</v>
      </c>
      <c r="K7572" s="3">
        <v>3982.6170000000002</v>
      </c>
      <c r="L7572" s="3">
        <v>4355.6099999999997</v>
      </c>
      <c r="M7572" s="3">
        <v>4864.8010000000004</v>
      </c>
      <c r="N7572" s="3">
        <v>5462.6220000000003</v>
      </c>
      <c r="O7572" s="3">
        <v>5833.5860000000002</v>
      </c>
      <c r="P7572" s="3">
        <v>6570.0929999999998</v>
      </c>
      <c r="Q7572" s="3">
        <v>7510.5190000000002</v>
      </c>
      <c r="R7572" s="3">
        <v>8300.2150000000001</v>
      </c>
      <c r="S7572" s="3">
        <v>9283.3619999999992</v>
      </c>
      <c r="T7572" s="3">
        <v>10048.212</v>
      </c>
      <c r="U7572" s="3">
        <v>11138.924000000001</v>
      </c>
      <c r="V7572" s="3">
        <v>12220.986000000001</v>
      </c>
      <c r="W7572" s="3">
        <v>13240.084999999999</v>
      </c>
      <c r="X7572" s="3">
        <v>14410.007</v>
      </c>
      <c r="Y7572" s="3">
        <v>15535.18</v>
      </c>
      <c r="Z7572" s="3">
        <v>16664.474999999999</v>
      </c>
      <c r="AA7572" s="3">
        <v>17806.135999999999</v>
      </c>
      <c r="AB7572" s="3">
        <v>18598.392</v>
      </c>
      <c r="AC7572" s="3">
        <v>20001.991000000002</v>
      </c>
      <c r="AD7572" s="3">
        <v>21590.452000000001</v>
      </c>
      <c r="AE7572" s="3">
        <v>21678.848000000002</v>
      </c>
      <c r="AF7572" s="3">
        <v>23119.833999999999</v>
      </c>
      <c r="AG7572" s="3">
        <v>24461.510999999999</v>
      </c>
      <c r="AH7572" s="3">
        <v>26669.631000000001</v>
      </c>
      <c r="AI7572" s="3">
        <v>28914.975999999999</v>
      </c>
      <c r="AJ7572" s="3">
        <v>31333.38</v>
      </c>
      <c r="AK7572" s="3">
        <v>34141.324999999997</v>
      </c>
      <c r="AL7572" s="3">
        <v>34936.457999999999</v>
      </c>
      <c r="AM7572" s="3">
        <v>34526.286999999997</v>
      </c>
      <c r="AN7572" s="3">
        <v>38592.764000000003</v>
      </c>
      <c r="AO7572" s="3">
        <v>40777.485000000001</v>
      </c>
      <c r="AP7572" s="3">
        <v>42220.434999999998</v>
      </c>
      <c r="AQ7572" s="3">
        <v>43738.927000000003</v>
      </c>
      <c r="AR7572" s="3">
        <v>46195.218999999997</v>
      </c>
      <c r="AS7572" s="3">
        <v>46955.807999999997</v>
      </c>
      <c r="AT7572" s="3">
        <v>48127.828000000001</v>
      </c>
      <c r="AU7572" s="3">
        <v>50293.540999999997</v>
      </c>
      <c r="AV7572" s="3">
        <v>52304.837</v>
      </c>
      <c r="AW7572" s="3">
        <v>54432.305999999997</v>
      </c>
      <c r="AX7572" s="3">
        <v>56528.563000000002</v>
      </c>
      <c r="AY7572" s="3">
        <v>58664.152000000002</v>
      </c>
      <c r="AZ7572" s="3">
        <v>60760.527999999998</v>
      </c>
      <c r="BA7572">
        <v>62941.112999999998</v>
      </c>
      <c r="BB7572">
        <v>2016</v>
      </c>
    </row>
    <row r="7573" spans="1:54" hidden="1" x14ac:dyDescent="0.2">
      <c r="A7573">
        <v>528</v>
      </c>
      <c r="B7573" t="s">
        <v>379</v>
      </c>
      <c r="C7573" t="s">
        <v>320</v>
      </c>
      <c r="D7573" t="s">
        <v>20</v>
      </c>
      <c r="E7573" t="s">
        <v>319</v>
      </c>
      <c r="F7573" s="3" t="s">
        <v>318</v>
      </c>
      <c r="G7573" t="s">
        <v>243</v>
      </c>
      <c r="J7573"/>
      <c r="K7573"/>
      <c r="L7573"/>
      <c r="M7573"/>
      <c r="N7573"/>
      <c r="O7573"/>
      <c r="P7573"/>
      <c r="Q7573"/>
      <c r="R7573"/>
      <c r="S7573"/>
      <c r="T7573"/>
      <c r="U7573"/>
      <c r="V7573"/>
      <c r="W7573"/>
      <c r="X7573"/>
      <c r="Y7573"/>
      <c r="Z7573"/>
      <c r="AA7573"/>
      <c r="AB7573"/>
      <c r="AC7573"/>
      <c r="AD7573"/>
      <c r="AE7573"/>
      <c r="AF7573"/>
      <c r="AG7573"/>
      <c r="AH7573"/>
      <c r="AI7573"/>
      <c r="AJ7573"/>
      <c r="AK7573"/>
      <c r="AL7573"/>
      <c r="AM7573"/>
      <c r="AN7573"/>
      <c r="AO7573"/>
      <c r="AP7573"/>
      <c r="AQ7573"/>
      <c r="AR7573"/>
      <c r="AS7573"/>
      <c r="AT7573"/>
      <c r="AU7573"/>
      <c r="AV7573"/>
      <c r="AW7573"/>
      <c r="AX7573"/>
      <c r="AY7573"/>
      <c r="AZ7573"/>
    </row>
    <row r="7574" spans="1:54" hidden="1" x14ac:dyDescent="0.2">
      <c r="A7574">
        <v>528</v>
      </c>
      <c r="B7574" t="s">
        <v>379</v>
      </c>
      <c r="C7574" t="s">
        <v>317</v>
      </c>
      <c r="D7574" t="s">
        <v>20</v>
      </c>
      <c r="E7574" t="s">
        <v>316</v>
      </c>
      <c r="F7574" s="3" t="s">
        <v>315</v>
      </c>
      <c r="G7574" t="s">
        <v>288</v>
      </c>
      <c r="I7574" t="s">
        <v>310</v>
      </c>
      <c r="J7574">
        <v>0.46899999999999997</v>
      </c>
      <c r="K7574">
        <v>0.49299999999999999</v>
      </c>
      <c r="L7574">
        <v>0.51600000000000001</v>
      </c>
      <c r="M7574">
        <v>0.54800000000000004</v>
      </c>
      <c r="N7574">
        <v>0.57799999999999996</v>
      </c>
      <c r="O7574">
        <v>0.58399999999999996</v>
      </c>
      <c r="P7574">
        <v>0.629</v>
      </c>
      <c r="Q7574">
        <v>0.68300000000000005</v>
      </c>
      <c r="R7574">
        <v>0.70599999999999996</v>
      </c>
      <c r="S7574">
        <v>0.74</v>
      </c>
      <c r="T7574">
        <v>0.751</v>
      </c>
      <c r="U7574">
        <v>0.79500000000000004</v>
      </c>
      <c r="V7574">
        <v>0.77400000000000002</v>
      </c>
      <c r="W7574">
        <v>0.81</v>
      </c>
      <c r="X7574">
        <v>0.84599999999999997</v>
      </c>
      <c r="Y7574">
        <v>0.86899999999999999</v>
      </c>
      <c r="Z7574">
        <v>0.88800000000000001</v>
      </c>
      <c r="AA7574">
        <v>0.90500000000000003</v>
      </c>
      <c r="AB7574">
        <v>0.91900000000000004</v>
      </c>
      <c r="AC7574">
        <v>0.94799999999999995</v>
      </c>
      <c r="AD7574">
        <v>0.96299999999999997</v>
      </c>
      <c r="AE7574">
        <v>0.92800000000000005</v>
      </c>
      <c r="AF7574">
        <v>0.95199999999999996</v>
      </c>
      <c r="AG7574">
        <v>0.95299999999999996</v>
      </c>
      <c r="AH7574">
        <v>0.96399999999999997</v>
      </c>
      <c r="AI7574">
        <v>0.97</v>
      </c>
      <c r="AJ7574">
        <v>0.97299999999999998</v>
      </c>
      <c r="AK7574">
        <v>0.98299999999999998</v>
      </c>
      <c r="AL7574">
        <v>0.96299999999999997</v>
      </c>
      <c r="AM7574">
        <v>0.95199999999999996</v>
      </c>
      <c r="AN7574">
        <v>1</v>
      </c>
      <c r="AO7574">
        <v>0.998</v>
      </c>
      <c r="AP7574">
        <v>0.98699999999999999</v>
      </c>
      <c r="AQ7574">
        <v>0.97599999999999998</v>
      </c>
      <c r="AR7574">
        <v>0.98099999999999998</v>
      </c>
      <c r="AS7574">
        <v>0.95699999999999996</v>
      </c>
      <c r="AT7574">
        <v>0.94099999999999995</v>
      </c>
      <c r="AU7574">
        <v>0.93300000000000005</v>
      </c>
      <c r="AV7574">
        <v>0.91500000000000004</v>
      </c>
      <c r="AW7574">
        <v>0.89800000000000002</v>
      </c>
      <c r="AX7574">
        <v>0.88400000000000001</v>
      </c>
      <c r="AY7574">
        <v>0.86899999999999999</v>
      </c>
      <c r="AZ7574">
        <v>0.85499999999999998</v>
      </c>
      <c r="BA7574">
        <v>0.84099999999999997</v>
      </c>
      <c r="BB7574">
        <v>2016</v>
      </c>
    </row>
    <row r="7575" spans="1:54" hidden="1" x14ac:dyDescent="0.2">
      <c r="A7575">
        <v>528</v>
      </c>
      <c r="B7575" t="s">
        <v>379</v>
      </c>
      <c r="C7575" t="s">
        <v>314</v>
      </c>
      <c r="D7575" t="s">
        <v>20</v>
      </c>
      <c r="E7575" t="s">
        <v>313</v>
      </c>
      <c r="F7575" s="3" t="s">
        <v>312</v>
      </c>
      <c r="G7575" t="s">
        <v>311</v>
      </c>
      <c r="I7575" t="s">
        <v>310</v>
      </c>
      <c r="J7575">
        <v>24.609000000000002</v>
      </c>
      <c r="K7575">
        <v>24.911000000000001</v>
      </c>
      <c r="L7575">
        <v>24.035</v>
      </c>
      <c r="M7575">
        <v>23.739000000000001</v>
      </c>
      <c r="N7575">
        <v>23.221</v>
      </c>
      <c r="O7575">
        <v>22.509</v>
      </c>
      <c r="P7575">
        <v>23.146999999999998</v>
      </c>
      <c r="Q7575">
        <v>22.579000000000001</v>
      </c>
      <c r="R7575">
        <v>21.827999999999999</v>
      </c>
      <c r="S7575">
        <v>21.553000000000001</v>
      </c>
      <c r="T7575">
        <v>21.855</v>
      </c>
      <c r="U7575">
        <v>21.887</v>
      </c>
      <c r="V7575">
        <v>22.085000000000001</v>
      </c>
      <c r="W7575">
        <v>22.323</v>
      </c>
      <c r="X7575">
        <v>22.231000000000002</v>
      </c>
      <c r="Y7575">
        <v>22.292999999999999</v>
      </c>
      <c r="Z7575">
        <v>22.404</v>
      </c>
      <c r="AA7575">
        <v>22.515999999999998</v>
      </c>
      <c r="AB7575">
        <v>23.001999999999999</v>
      </c>
      <c r="AC7575">
        <v>22.213000000000001</v>
      </c>
      <c r="AD7575">
        <v>21.521999999999998</v>
      </c>
      <c r="AE7575">
        <v>20.913</v>
      </c>
      <c r="AF7575">
        <v>20.513000000000002</v>
      </c>
      <c r="AG7575">
        <v>19.832000000000001</v>
      </c>
      <c r="AH7575">
        <v>19.251999999999999</v>
      </c>
      <c r="AI7575">
        <v>18.366</v>
      </c>
      <c r="AJ7575">
        <v>17.635000000000002</v>
      </c>
      <c r="AK7575">
        <v>17.105</v>
      </c>
      <c r="AL7575">
        <v>16.34</v>
      </c>
      <c r="AM7575">
        <v>16.238</v>
      </c>
      <c r="AN7575">
        <v>15.795</v>
      </c>
      <c r="AO7575">
        <v>15.112</v>
      </c>
      <c r="AP7575">
        <v>14.92</v>
      </c>
      <c r="AQ7575">
        <v>14.898</v>
      </c>
      <c r="AR7575">
        <v>14.884</v>
      </c>
      <c r="AS7575">
        <v>15.202999999999999</v>
      </c>
      <c r="AT7575">
        <v>15.14</v>
      </c>
      <c r="AU7575">
        <v>14.875</v>
      </c>
      <c r="AV7575">
        <v>14.848000000000001</v>
      </c>
      <c r="AW7575">
        <v>14.801</v>
      </c>
      <c r="AX7575">
        <v>14.909000000000001</v>
      </c>
      <c r="AY7575">
        <v>15.035</v>
      </c>
      <c r="AZ7575">
        <v>15.163</v>
      </c>
      <c r="BA7575">
        <v>15.385</v>
      </c>
      <c r="BB7575">
        <v>2016</v>
      </c>
    </row>
    <row r="7576" spans="1:54" hidden="1" x14ac:dyDescent="0.2">
      <c r="A7576">
        <v>528</v>
      </c>
      <c r="B7576" t="s">
        <v>379</v>
      </c>
      <c r="C7576" t="s">
        <v>309</v>
      </c>
      <c r="D7576" t="s">
        <v>20</v>
      </c>
      <c r="E7576" t="s">
        <v>308</v>
      </c>
      <c r="F7576" s="3" t="s">
        <v>307</v>
      </c>
      <c r="G7576" t="s">
        <v>217</v>
      </c>
      <c r="I7576" s="3" t="s">
        <v>1785</v>
      </c>
      <c r="J7576">
        <v>34.139000000000003</v>
      </c>
      <c r="K7576">
        <v>30.402000000000001</v>
      </c>
      <c r="L7576">
        <v>26.216999999999999</v>
      </c>
      <c r="M7576">
        <v>25.45</v>
      </c>
      <c r="N7576">
        <v>24.408999999999999</v>
      </c>
      <c r="O7576">
        <v>20.876999999999999</v>
      </c>
      <c r="P7576">
        <v>20.721</v>
      </c>
      <c r="Q7576">
        <v>23.702000000000002</v>
      </c>
      <c r="R7576">
        <v>28.882999999999999</v>
      </c>
      <c r="S7576">
        <v>25.53</v>
      </c>
      <c r="T7576">
        <v>25.491</v>
      </c>
      <c r="U7576">
        <v>25.948</v>
      </c>
      <c r="V7576">
        <v>28.204000000000001</v>
      </c>
      <c r="W7576">
        <v>28.667000000000002</v>
      </c>
      <c r="X7576">
        <v>27.978000000000002</v>
      </c>
      <c r="Y7576">
        <v>28.018000000000001</v>
      </c>
      <c r="Z7576">
        <v>25.431999999999999</v>
      </c>
      <c r="AA7576">
        <v>26.582000000000001</v>
      </c>
      <c r="AB7576">
        <v>27.41</v>
      </c>
      <c r="AC7576">
        <v>26.47</v>
      </c>
      <c r="AD7576">
        <v>27.196000000000002</v>
      </c>
      <c r="AE7576">
        <v>21.417999999999999</v>
      </c>
      <c r="AF7576">
        <v>20.989000000000001</v>
      </c>
      <c r="AG7576">
        <v>21.684999999999999</v>
      </c>
      <c r="AH7576">
        <v>25.359000000000002</v>
      </c>
      <c r="AI7576">
        <v>24.460999999999999</v>
      </c>
      <c r="AJ7576">
        <v>24.611000000000001</v>
      </c>
      <c r="AK7576">
        <v>24.027999999999999</v>
      </c>
      <c r="AL7576">
        <v>24.462</v>
      </c>
      <c r="AM7576">
        <v>19.907</v>
      </c>
      <c r="AN7576">
        <v>24.963000000000001</v>
      </c>
      <c r="AO7576">
        <v>23.635999999999999</v>
      </c>
      <c r="AP7576">
        <v>22.497</v>
      </c>
      <c r="AQ7576">
        <v>22.062000000000001</v>
      </c>
      <c r="AR7576">
        <v>21.853999999999999</v>
      </c>
      <c r="AS7576">
        <v>20.948</v>
      </c>
      <c r="AT7576">
        <v>20.812000000000001</v>
      </c>
      <c r="AU7576">
        <v>20.45</v>
      </c>
      <c r="AV7576">
        <v>20.515999999999998</v>
      </c>
      <c r="AW7576">
        <v>20.766999999999999</v>
      </c>
      <c r="AX7576">
        <v>20.934000000000001</v>
      </c>
      <c r="AY7576">
        <v>21.158999999999999</v>
      </c>
      <c r="AZ7576">
        <v>21.4</v>
      </c>
      <c r="BA7576">
        <v>21.530999999999999</v>
      </c>
      <c r="BB7576">
        <v>2016</v>
      </c>
    </row>
    <row r="7577" spans="1:54" hidden="1" x14ac:dyDescent="0.2">
      <c r="A7577">
        <v>528</v>
      </c>
      <c r="B7577" t="s">
        <v>379</v>
      </c>
      <c r="C7577" t="s">
        <v>306</v>
      </c>
      <c r="D7577" t="s">
        <v>20</v>
      </c>
      <c r="E7577" t="s">
        <v>305</v>
      </c>
      <c r="F7577" s="3" t="s">
        <v>304</v>
      </c>
      <c r="G7577" t="s">
        <v>217</v>
      </c>
      <c r="I7577" s="3" t="s">
        <v>1785</v>
      </c>
      <c r="J7577">
        <v>32.1</v>
      </c>
      <c r="K7577">
        <v>31.632000000000001</v>
      </c>
      <c r="L7577">
        <v>30.864000000000001</v>
      </c>
      <c r="M7577">
        <v>33.738</v>
      </c>
      <c r="N7577">
        <v>36.012</v>
      </c>
      <c r="O7577">
        <v>35.646000000000001</v>
      </c>
      <c r="P7577">
        <v>41.765000000000001</v>
      </c>
      <c r="Q7577">
        <v>41.466000000000001</v>
      </c>
      <c r="R7577">
        <v>38.290999999999997</v>
      </c>
      <c r="S7577">
        <v>34.130000000000003</v>
      </c>
      <c r="T7577">
        <v>32.277000000000001</v>
      </c>
      <c r="U7577">
        <v>32.345999999999997</v>
      </c>
      <c r="V7577">
        <v>31.81</v>
      </c>
      <c r="W7577">
        <v>31.875</v>
      </c>
      <c r="X7577">
        <v>30.956</v>
      </c>
      <c r="Y7577">
        <v>30.896999999999998</v>
      </c>
      <c r="Z7577">
        <v>29.850999999999999</v>
      </c>
      <c r="AA7577">
        <v>29.446999999999999</v>
      </c>
      <c r="AB7577">
        <v>29.076000000000001</v>
      </c>
      <c r="AC7577">
        <v>29.728999999999999</v>
      </c>
      <c r="AD7577">
        <v>30.533000000000001</v>
      </c>
      <c r="AE7577">
        <v>28.516999999999999</v>
      </c>
      <c r="AF7577">
        <v>30.143000000000001</v>
      </c>
      <c r="AG7577">
        <v>31.390999999999998</v>
      </c>
      <c r="AH7577">
        <v>32.000999999999998</v>
      </c>
      <c r="AI7577">
        <v>31.036999999999999</v>
      </c>
      <c r="AJ7577">
        <v>32.835000000000001</v>
      </c>
      <c r="AK7577">
        <v>34.457000000000001</v>
      </c>
      <c r="AL7577">
        <v>32.045000000000002</v>
      </c>
      <c r="AM7577">
        <v>31.974</v>
      </c>
      <c r="AN7577">
        <v>35.075000000000003</v>
      </c>
      <c r="AO7577">
        <v>33.076000000000001</v>
      </c>
      <c r="AP7577">
        <v>33.033999999999999</v>
      </c>
      <c r="AQ7577">
        <v>33.902000000000001</v>
      </c>
      <c r="AR7577">
        <v>35.072000000000003</v>
      </c>
      <c r="AS7577">
        <v>36.965000000000003</v>
      </c>
      <c r="AT7577">
        <v>36.058999999999997</v>
      </c>
      <c r="AU7577">
        <v>32.753999999999998</v>
      </c>
      <c r="AV7577">
        <v>32.823</v>
      </c>
      <c r="AW7577">
        <v>32.902999999999999</v>
      </c>
      <c r="AX7577">
        <v>33.075000000000003</v>
      </c>
      <c r="AY7577">
        <v>33.28</v>
      </c>
      <c r="AZ7577">
        <v>33.356000000000002</v>
      </c>
      <c r="BA7577">
        <v>33.841000000000001</v>
      </c>
      <c r="BB7577">
        <v>2016</v>
      </c>
    </row>
    <row r="7578" spans="1:54" hidden="1" x14ac:dyDescent="0.2">
      <c r="A7578">
        <v>528</v>
      </c>
      <c r="B7578" t="s">
        <v>379</v>
      </c>
      <c r="C7578" t="s">
        <v>303</v>
      </c>
      <c r="D7578" t="s">
        <v>20</v>
      </c>
      <c r="E7578" t="s">
        <v>300</v>
      </c>
      <c r="F7578" s="3" t="s">
        <v>302</v>
      </c>
      <c r="G7578" t="s">
        <v>295</v>
      </c>
      <c r="I7578" t="s">
        <v>1786</v>
      </c>
      <c r="J7578">
        <v>51.558</v>
      </c>
      <c r="K7578">
        <v>59.972000000000001</v>
      </c>
      <c r="L7578">
        <v>61.743000000000002</v>
      </c>
      <c r="M7578">
        <v>62.588000000000001</v>
      </c>
      <c r="N7578">
        <v>62.569000000000003</v>
      </c>
      <c r="O7578">
        <v>62.469000000000001</v>
      </c>
      <c r="P7578">
        <v>62.904000000000003</v>
      </c>
      <c r="Q7578">
        <v>63.228000000000002</v>
      </c>
      <c r="R7578">
        <v>64.042000000000002</v>
      </c>
      <c r="S7578">
        <v>66.867999999999995</v>
      </c>
      <c r="T7578">
        <v>69.628</v>
      </c>
      <c r="U7578">
        <v>72.150000000000006</v>
      </c>
      <c r="V7578">
        <v>75.372</v>
      </c>
      <c r="W7578">
        <v>77.588999999999999</v>
      </c>
      <c r="X7578">
        <v>80.772999999999996</v>
      </c>
      <c r="Y7578">
        <v>83.733999999999995</v>
      </c>
      <c r="Z7578">
        <v>86.308000000000007</v>
      </c>
      <c r="AA7578">
        <v>87.087999999999994</v>
      </c>
      <c r="AB7578">
        <v>88.557000000000002</v>
      </c>
      <c r="AC7578">
        <v>88.71</v>
      </c>
      <c r="AD7578">
        <v>89.822000000000003</v>
      </c>
      <c r="AE7578">
        <v>89.814999999999998</v>
      </c>
      <c r="AF7578">
        <v>89.635000000000005</v>
      </c>
      <c r="AG7578">
        <v>89.387</v>
      </c>
      <c r="AH7578">
        <v>90.826999999999998</v>
      </c>
      <c r="AI7578">
        <v>92.923000000000002</v>
      </c>
      <c r="AJ7578">
        <v>93.477999999999994</v>
      </c>
      <c r="AK7578">
        <v>95.159000000000006</v>
      </c>
      <c r="AL7578">
        <v>98.513999999999996</v>
      </c>
      <c r="AM7578">
        <v>97.655000000000001</v>
      </c>
      <c r="AN7578">
        <v>98.594999999999999</v>
      </c>
      <c r="AO7578">
        <v>100.002</v>
      </c>
      <c r="AP7578">
        <v>101.93300000000001</v>
      </c>
      <c r="AQ7578">
        <v>102.742</v>
      </c>
      <c r="AR7578">
        <v>103.97</v>
      </c>
      <c r="AS7578">
        <v>103.65300000000001</v>
      </c>
      <c r="AT7578">
        <v>105.095</v>
      </c>
      <c r="AU7578">
        <v>105.748</v>
      </c>
      <c r="AV7578">
        <v>107.122</v>
      </c>
      <c r="AW7578">
        <v>108.515</v>
      </c>
      <c r="AX7578">
        <v>110.685</v>
      </c>
      <c r="AY7578">
        <v>112.899</v>
      </c>
      <c r="AZ7578">
        <v>115.157</v>
      </c>
      <c r="BA7578">
        <v>117.46</v>
      </c>
      <c r="BB7578">
        <v>2017</v>
      </c>
    </row>
    <row r="7579" spans="1:54" hidden="1" x14ac:dyDescent="0.2">
      <c r="A7579">
        <v>528</v>
      </c>
      <c r="B7579" t="s">
        <v>379</v>
      </c>
      <c r="C7579" t="s">
        <v>301</v>
      </c>
      <c r="D7579" t="s">
        <v>20</v>
      </c>
      <c r="E7579" t="s">
        <v>300</v>
      </c>
      <c r="F7579" t="s">
        <v>299</v>
      </c>
      <c r="G7579" t="s">
        <v>275</v>
      </c>
      <c r="I7579" t="s">
        <v>298</v>
      </c>
      <c r="J7579">
        <v>19.018000000000001</v>
      </c>
      <c r="K7579">
        <v>16.32</v>
      </c>
      <c r="L7579">
        <v>2.9540000000000002</v>
      </c>
      <c r="M7579">
        <v>1.367</v>
      </c>
      <c r="N7579">
        <v>-2.9000000000000001E-2</v>
      </c>
      <c r="O7579">
        <v>-0.16</v>
      </c>
      <c r="P7579">
        <v>0.69599999999999995</v>
      </c>
      <c r="Q7579">
        <v>0.51400000000000001</v>
      </c>
      <c r="R7579">
        <v>1.288</v>
      </c>
      <c r="S7579">
        <v>4.4139999999999997</v>
      </c>
      <c r="T7579">
        <v>4.1280000000000001</v>
      </c>
      <c r="U7579">
        <v>3.6219999999999999</v>
      </c>
      <c r="V7579">
        <v>4.4649999999999999</v>
      </c>
      <c r="W7579">
        <v>2.9420000000000002</v>
      </c>
      <c r="X7579">
        <v>4.1029999999999998</v>
      </c>
      <c r="Y7579">
        <v>3.6669999999999998</v>
      </c>
      <c r="Z7579">
        <v>3.0739999999999998</v>
      </c>
      <c r="AA7579">
        <v>0.90400000000000003</v>
      </c>
      <c r="AB7579">
        <v>1.6859999999999999</v>
      </c>
      <c r="AC7579">
        <v>0.17299999999999999</v>
      </c>
      <c r="AD7579">
        <v>1.2529999999999999</v>
      </c>
      <c r="AE7579">
        <v>-7.0000000000000001E-3</v>
      </c>
      <c r="AF7579">
        <v>-0.2</v>
      </c>
      <c r="AG7579">
        <v>-0.27700000000000002</v>
      </c>
      <c r="AH7579">
        <v>1.611</v>
      </c>
      <c r="AI7579">
        <v>2.3079999999999998</v>
      </c>
      <c r="AJ7579">
        <v>0.59799999999999998</v>
      </c>
      <c r="AK7579">
        <v>1.798</v>
      </c>
      <c r="AL7579">
        <v>3.5259999999999998</v>
      </c>
      <c r="AM7579">
        <v>-0.872</v>
      </c>
      <c r="AN7579">
        <v>0.96299999999999997</v>
      </c>
      <c r="AO7579">
        <v>1.427</v>
      </c>
      <c r="AP7579">
        <v>1.9319999999999999</v>
      </c>
      <c r="AQ7579">
        <v>0.79300000000000004</v>
      </c>
      <c r="AR7579">
        <v>1.196</v>
      </c>
      <c r="AS7579">
        <v>-0.30499999999999999</v>
      </c>
      <c r="AT7579">
        <v>1.3919999999999999</v>
      </c>
      <c r="AU7579">
        <v>0.621</v>
      </c>
      <c r="AV7579">
        <v>1.3</v>
      </c>
      <c r="AW7579">
        <v>1.3</v>
      </c>
      <c r="AX7579">
        <v>2</v>
      </c>
      <c r="AY7579">
        <v>2</v>
      </c>
      <c r="AZ7579">
        <v>2</v>
      </c>
      <c r="BA7579">
        <v>2</v>
      </c>
      <c r="BB7579">
        <v>2017</v>
      </c>
    </row>
    <row r="7580" spans="1:54" hidden="1" x14ac:dyDescent="0.2">
      <c r="A7580">
        <v>528</v>
      </c>
      <c r="B7580" t="s">
        <v>379</v>
      </c>
      <c r="C7580" t="s">
        <v>297</v>
      </c>
      <c r="D7580" t="s">
        <v>20</v>
      </c>
      <c r="E7580" t="s">
        <v>293</v>
      </c>
      <c r="F7580" s="3" t="s">
        <v>296</v>
      </c>
      <c r="G7580" t="s">
        <v>295</v>
      </c>
      <c r="I7580" t="s">
        <v>1786</v>
      </c>
      <c r="J7580">
        <v>55.015999999999998</v>
      </c>
      <c r="K7580">
        <v>60.008000000000003</v>
      </c>
      <c r="L7580">
        <v>61.463999999999999</v>
      </c>
      <c r="M7580">
        <v>60.731000000000002</v>
      </c>
      <c r="N7580">
        <v>61.731000000000002</v>
      </c>
      <c r="O7580">
        <v>60.929000000000002</v>
      </c>
      <c r="P7580">
        <v>62.524000000000001</v>
      </c>
      <c r="Q7580">
        <v>63.731999999999999</v>
      </c>
      <c r="R7580">
        <v>64.435000000000002</v>
      </c>
      <c r="S7580">
        <v>66.454999999999998</v>
      </c>
      <c r="T7580">
        <v>69.486000000000004</v>
      </c>
      <c r="U7580">
        <v>72.180000000000007</v>
      </c>
      <c r="V7580">
        <v>74.646000000000001</v>
      </c>
      <c r="W7580">
        <v>78.102000000000004</v>
      </c>
      <c r="X7580">
        <v>80.171999999999997</v>
      </c>
      <c r="Y7580">
        <v>83.837000000000003</v>
      </c>
      <c r="Z7580">
        <v>85.956000000000003</v>
      </c>
      <c r="AA7580">
        <v>86.183999999999997</v>
      </c>
      <c r="AB7580">
        <v>88.006</v>
      </c>
      <c r="AC7580">
        <v>88.135000000000005</v>
      </c>
      <c r="AD7580">
        <v>89.590999999999994</v>
      </c>
      <c r="AE7580">
        <v>88.075999999999993</v>
      </c>
      <c r="AF7580">
        <v>88.748999999999995</v>
      </c>
      <c r="AG7580">
        <v>88.7</v>
      </c>
      <c r="AH7580">
        <v>90.135999999999996</v>
      </c>
      <c r="AI7580">
        <v>92.126000000000005</v>
      </c>
      <c r="AJ7580">
        <v>92.75</v>
      </c>
      <c r="AK7580">
        <v>95.84</v>
      </c>
      <c r="AL7580">
        <v>97.049000000000007</v>
      </c>
      <c r="AM7580">
        <v>96.811000000000007</v>
      </c>
      <c r="AN7580">
        <v>98.009</v>
      </c>
      <c r="AO7580">
        <v>100</v>
      </c>
      <c r="AP7580">
        <v>101.604</v>
      </c>
      <c r="AQ7580">
        <v>101.95099999999999</v>
      </c>
      <c r="AR7580">
        <v>102.565</v>
      </c>
      <c r="AS7580">
        <v>102.70399999999999</v>
      </c>
      <c r="AT7580">
        <v>104.437</v>
      </c>
      <c r="AU7580">
        <v>105.705</v>
      </c>
      <c r="AV7580">
        <v>107.07899999999999</v>
      </c>
      <c r="AW7580">
        <v>108.471</v>
      </c>
      <c r="AX7580">
        <v>110.64</v>
      </c>
      <c r="AY7580">
        <v>112.85299999999999</v>
      </c>
      <c r="AZ7580">
        <v>115.11</v>
      </c>
      <c r="BA7580">
        <v>117.41200000000001</v>
      </c>
      <c r="BB7580">
        <v>2017</v>
      </c>
    </row>
    <row r="7581" spans="1:54" hidden="1" x14ac:dyDescent="0.2">
      <c r="A7581">
        <v>528</v>
      </c>
      <c r="B7581" t="s">
        <v>379</v>
      </c>
      <c r="C7581" t="s">
        <v>294</v>
      </c>
      <c r="D7581" t="s">
        <v>20</v>
      </c>
      <c r="E7581" t="s">
        <v>293</v>
      </c>
      <c r="F7581" t="s">
        <v>292</v>
      </c>
      <c r="G7581" t="s">
        <v>275</v>
      </c>
      <c r="I7581" t="s">
        <v>291</v>
      </c>
      <c r="J7581">
        <v>22.195</v>
      </c>
      <c r="K7581">
        <v>9.0730000000000004</v>
      </c>
      <c r="L7581">
        <v>2.4260000000000002</v>
      </c>
      <c r="M7581">
        <v>-1.1919999999999999</v>
      </c>
      <c r="N7581">
        <v>1.647</v>
      </c>
      <c r="O7581">
        <v>-1.3</v>
      </c>
      <c r="P7581">
        <v>2.617</v>
      </c>
      <c r="Q7581">
        <v>1.9330000000000001</v>
      </c>
      <c r="R7581">
        <v>1.103</v>
      </c>
      <c r="S7581">
        <v>3.1360000000000001</v>
      </c>
      <c r="T7581">
        <v>4.5599999999999996</v>
      </c>
      <c r="U7581">
        <v>3.8769999999999998</v>
      </c>
      <c r="V7581">
        <v>3.4169999999999998</v>
      </c>
      <c r="W7581">
        <v>4.63</v>
      </c>
      <c r="X7581">
        <v>2.65</v>
      </c>
      <c r="Y7581">
        <v>4.5709999999999997</v>
      </c>
      <c r="Z7581">
        <v>2.528</v>
      </c>
      <c r="AA7581">
        <v>0.26500000000000001</v>
      </c>
      <c r="AB7581">
        <v>2.1139999999999999</v>
      </c>
      <c r="AC7581">
        <v>0.14599999999999999</v>
      </c>
      <c r="AD7581">
        <v>1.6519999999999999</v>
      </c>
      <c r="AE7581">
        <v>-1.6910000000000001</v>
      </c>
      <c r="AF7581">
        <v>0.76500000000000001</v>
      </c>
      <c r="AG7581">
        <v>-5.6000000000000001E-2</v>
      </c>
      <c r="AH7581">
        <v>1.619</v>
      </c>
      <c r="AI7581">
        <v>2.2090000000000001</v>
      </c>
      <c r="AJ7581">
        <v>0.67700000000000005</v>
      </c>
      <c r="AK7581">
        <v>3.3319999999999999</v>
      </c>
      <c r="AL7581">
        <v>1.2609999999999999</v>
      </c>
      <c r="AM7581">
        <v>-0.245</v>
      </c>
      <c r="AN7581">
        <v>1.238</v>
      </c>
      <c r="AO7581">
        <v>2.0310000000000001</v>
      </c>
      <c r="AP7581">
        <v>1.6040000000000001</v>
      </c>
      <c r="AQ7581">
        <v>0.34100000000000003</v>
      </c>
      <c r="AR7581">
        <v>0.60199999999999998</v>
      </c>
      <c r="AS7581">
        <v>0.13500000000000001</v>
      </c>
      <c r="AT7581">
        <v>1.6879999999999999</v>
      </c>
      <c r="AU7581">
        <v>1.214</v>
      </c>
      <c r="AV7581">
        <v>1.3</v>
      </c>
      <c r="AW7581">
        <v>1.3</v>
      </c>
      <c r="AX7581">
        <v>2</v>
      </c>
      <c r="AY7581">
        <v>2</v>
      </c>
      <c r="AZ7581">
        <v>2</v>
      </c>
      <c r="BA7581">
        <v>2</v>
      </c>
      <c r="BB7581">
        <v>2017</v>
      </c>
    </row>
    <row r="7582" spans="1:54" hidden="1" x14ac:dyDescent="0.2">
      <c r="A7582">
        <v>528</v>
      </c>
      <c r="B7582" t="s">
        <v>379</v>
      </c>
      <c r="C7582" t="s">
        <v>290</v>
      </c>
      <c r="D7582" t="s">
        <v>20</v>
      </c>
      <c r="E7582" t="s">
        <v>289</v>
      </c>
      <c r="G7582" t="s">
        <v>288</v>
      </c>
      <c r="J7582"/>
      <c r="K7582"/>
      <c r="L7582"/>
      <c r="M7582"/>
      <c r="N7582"/>
      <c r="O7582"/>
      <c r="P7582"/>
      <c r="Q7582"/>
      <c r="R7582"/>
      <c r="S7582"/>
      <c r="T7582"/>
      <c r="U7582"/>
      <c r="V7582"/>
      <c r="W7582"/>
      <c r="X7582"/>
      <c r="Y7582"/>
      <c r="Z7582"/>
      <c r="AA7582"/>
      <c r="AB7582"/>
      <c r="AC7582"/>
      <c r="AD7582"/>
      <c r="AE7582"/>
      <c r="AF7582"/>
      <c r="AG7582"/>
      <c r="AH7582"/>
      <c r="AI7582"/>
      <c r="AJ7582"/>
      <c r="AK7582"/>
      <c r="AL7582"/>
      <c r="AM7582"/>
      <c r="AN7582"/>
      <c r="AO7582"/>
      <c r="AP7582"/>
      <c r="AQ7582"/>
      <c r="AR7582"/>
      <c r="AS7582"/>
      <c r="AT7582"/>
      <c r="AU7582"/>
      <c r="AV7582"/>
      <c r="AW7582"/>
      <c r="AX7582"/>
      <c r="AY7582"/>
      <c r="AZ7582"/>
    </row>
    <row r="7583" spans="1:54" hidden="1" x14ac:dyDescent="0.2">
      <c r="A7583">
        <v>528</v>
      </c>
      <c r="B7583" t="s">
        <v>379</v>
      </c>
      <c r="C7583" t="s">
        <v>287</v>
      </c>
      <c r="D7583" t="s">
        <v>20</v>
      </c>
      <c r="E7583" t="s">
        <v>286</v>
      </c>
      <c r="F7583" s="3" t="s">
        <v>285</v>
      </c>
      <c r="G7583" t="s">
        <v>275</v>
      </c>
      <c r="I7583" s="3" t="s">
        <v>1787</v>
      </c>
      <c r="J7583">
        <v>7.5940000000000003</v>
      </c>
      <c r="K7583">
        <v>0.73399999999999999</v>
      </c>
      <c r="L7583">
        <v>-2.27</v>
      </c>
      <c r="M7583">
        <v>9.9469999999999992</v>
      </c>
      <c r="N7583">
        <v>13.34</v>
      </c>
      <c r="O7583">
        <v>-4.4779999999999998</v>
      </c>
      <c r="P7583">
        <v>23.231999999999999</v>
      </c>
      <c r="Q7583">
        <v>28.12</v>
      </c>
      <c r="R7583">
        <v>24.702000000000002</v>
      </c>
      <c r="S7583">
        <v>6.7869999999999999</v>
      </c>
      <c r="T7583">
        <v>5.1959999999999997</v>
      </c>
      <c r="U7583">
        <v>15.098000000000001</v>
      </c>
      <c r="V7583">
        <v>9.6050000000000004</v>
      </c>
      <c r="W7583">
        <v>7.8150000000000004</v>
      </c>
      <c r="X7583">
        <v>4.3220000000000001</v>
      </c>
      <c r="Y7583">
        <v>10.209</v>
      </c>
      <c r="Z7583">
        <v>5.5389999999999997</v>
      </c>
      <c r="AA7583">
        <v>13.564</v>
      </c>
      <c r="AB7583">
        <v>7.452</v>
      </c>
      <c r="AC7583">
        <v>4.3230000000000004</v>
      </c>
      <c r="AD7583">
        <v>14.984999999999999</v>
      </c>
      <c r="AE7583">
        <v>-13.46</v>
      </c>
      <c r="AF7583">
        <v>6.3570000000000002</v>
      </c>
      <c r="AG7583">
        <v>7.6980000000000004</v>
      </c>
      <c r="AH7583">
        <v>17.388999999999999</v>
      </c>
      <c r="AI7583">
        <v>3.097</v>
      </c>
      <c r="AJ7583">
        <v>4.8360000000000003</v>
      </c>
      <c r="AK7583">
        <v>2.6859999999999999</v>
      </c>
      <c r="AL7583">
        <v>-3.5950000000000002</v>
      </c>
      <c r="AM7583">
        <v>-12.993</v>
      </c>
      <c r="AN7583">
        <v>28.015999999999998</v>
      </c>
      <c r="AO7583">
        <v>-8.4000000000000005E-2</v>
      </c>
      <c r="AP7583">
        <v>20.123000000000001</v>
      </c>
      <c r="AQ7583">
        <v>1.1200000000000001</v>
      </c>
      <c r="AR7583">
        <v>1.31</v>
      </c>
      <c r="AS7583">
        <v>0.67200000000000004</v>
      </c>
      <c r="AT7583">
        <v>-3.6629999999999998</v>
      </c>
      <c r="AU7583">
        <v>-3.9990000000000001</v>
      </c>
      <c r="AV7583">
        <v>3.2509999999999999</v>
      </c>
      <c r="AW7583">
        <v>3.4750000000000001</v>
      </c>
      <c r="AX7583">
        <v>3.4660000000000002</v>
      </c>
      <c r="AY7583">
        <v>3.4660000000000002</v>
      </c>
      <c r="AZ7583">
        <v>3.4660000000000002</v>
      </c>
      <c r="BA7583">
        <v>3.4660000000000002</v>
      </c>
      <c r="BB7583">
        <v>2016</v>
      </c>
    </row>
    <row r="7584" spans="1:54" hidden="1" x14ac:dyDescent="0.2">
      <c r="A7584">
        <v>528</v>
      </c>
      <c r="B7584" t="s">
        <v>379</v>
      </c>
      <c r="C7584" t="s">
        <v>284</v>
      </c>
      <c r="D7584" t="s">
        <v>20</v>
      </c>
      <c r="E7584" t="s">
        <v>283</v>
      </c>
      <c r="F7584" s="3" t="s">
        <v>282</v>
      </c>
      <c r="G7584" t="s">
        <v>275</v>
      </c>
      <c r="I7584" s="3" t="s">
        <v>1787</v>
      </c>
      <c r="J7584">
        <v>9.8919999999999995</v>
      </c>
      <c r="K7584">
        <v>0.872</v>
      </c>
      <c r="L7584">
        <v>-5.0910000000000002</v>
      </c>
      <c r="M7584">
        <v>7.7859999999999996</v>
      </c>
      <c r="N7584">
        <v>12.239000000000001</v>
      </c>
      <c r="O7584">
        <v>-6.2489999999999997</v>
      </c>
      <c r="P7584">
        <v>24.683</v>
      </c>
      <c r="Q7584">
        <v>29.966000000000001</v>
      </c>
      <c r="R7584">
        <v>25.727</v>
      </c>
      <c r="S7584">
        <v>3.4140000000000001</v>
      </c>
      <c r="T7584">
        <v>4.38</v>
      </c>
      <c r="U7584">
        <v>15.178000000000001</v>
      </c>
      <c r="V7584">
        <v>9.57</v>
      </c>
      <c r="W7584">
        <v>6.609</v>
      </c>
      <c r="X7584">
        <v>6.7839999999999998</v>
      </c>
      <c r="Y7584">
        <v>11.327999999999999</v>
      </c>
      <c r="Z7584">
        <v>5.4269999999999996</v>
      </c>
      <c r="AA7584">
        <v>14.74</v>
      </c>
      <c r="AB7584">
        <v>6.8529999999999998</v>
      </c>
      <c r="AC7584">
        <v>5.1319999999999997</v>
      </c>
      <c r="AD7584">
        <v>17.788</v>
      </c>
      <c r="AE7584">
        <v>-17.023</v>
      </c>
      <c r="AF7584">
        <v>7.0469999999999997</v>
      </c>
      <c r="AG7584">
        <v>9.1639999999999997</v>
      </c>
      <c r="AH7584">
        <v>19.547000000000001</v>
      </c>
      <c r="AI7584">
        <v>3.3039999999999998</v>
      </c>
      <c r="AJ7584">
        <v>6.2469999999999999</v>
      </c>
      <c r="AK7584">
        <v>3.121</v>
      </c>
      <c r="AL7584">
        <v>-3.0209999999999999</v>
      </c>
      <c r="AM7584">
        <v>-14.935</v>
      </c>
      <c r="AN7584">
        <v>30.106999999999999</v>
      </c>
      <c r="AO7584">
        <v>-0.19900000000000001</v>
      </c>
      <c r="AP7584">
        <v>-2.3239999999999998</v>
      </c>
      <c r="AQ7584">
        <v>3.343</v>
      </c>
      <c r="AR7584">
        <v>4.9260000000000002</v>
      </c>
      <c r="AS7584">
        <v>-1.6659999999999999</v>
      </c>
      <c r="AT7584">
        <v>1.3540000000000001</v>
      </c>
      <c r="AU7584">
        <v>5.2430000000000003</v>
      </c>
      <c r="AV7584">
        <v>2.968</v>
      </c>
      <c r="AW7584">
        <v>2.9169999999999998</v>
      </c>
      <c r="AX7584">
        <v>2.8809999999999998</v>
      </c>
      <c r="AY7584">
        <v>2.8839999999999999</v>
      </c>
      <c r="AZ7584">
        <v>2.7149999999999999</v>
      </c>
      <c r="BA7584">
        <v>2.5430000000000001</v>
      </c>
      <c r="BB7584">
        <v>2016</v>
      </c>
    </row>
    <row r="7585" spans="1:54" hidden="1" x14ac:dyDescent="0.2">
      <c r="A7585">
        <v>528</v>
      </c>
      <c r="B7585" t="s">
        <v>379</v>
      </c>
      <c r="C7585" t="s">
        <v>281</v>
      </c>
      <c r="D7585" t="s">
        <v>20</v>
      </c>
      <c r="E7585" t="s">
        <v>280</v>
      </c>
      <c r="F7585" s="3" t="s">
        <v>279</v>
      </c>
      <c r="G7585" t="s">
        <v>275</v>
      </c>
      <c r="I7585" s="3" t="s">
        <v>1787</v>
      </c>
      <c r="J7585">
        <v>8.0980000000000008</v>
      </c>
      <c r="K7585">
        <v>8.9640000000000004</v>
      </c>
      <c r="L7585">
        <v>1.9239999999999999</v>
      </c>
      <c r="M7585">
        <v>16.190000000000001</v>
      </c>
      <c r="N7585">
        <v>18.155999999999999</v>
      </c>
      <c r="O7585">
        <v>2.0720000000000001</v>
      </c>
      <c r="P7585">
        <v>28.559000000000001</v>
      </c>
      <c r="Q7585">
        <v>20.324999999999999</v>
      </c>
      <c r="R7585">
        <v>6.5430000000000001</v>
      </c>
      <c r="S7585">
        <v>4.8739999999999997</v>
      </c>
      <c r="T7585">
        <v>0.35799999999999998</v>
      </c>
      <c r="U7585">
        <v>13.223000000000001</v>
      </c>
      <c r="V7585">
        <v>6.7619999999999996</v>
      </c>
      <c r="W7585">
        <v>7.4859999999999998</v>
      </c>
      <c r="X7585">
        <v>5.4850000000000003</v>
      </c>
      <c r="Y7585">
        <v>12.821999999999999</v>
      </c>
      <c r="Z7585">
        <v>6.9980000000000002</v>
      </c>
      <c r="AA7585">
        <v>8.42</v>
      </c>
      <c r="AB7585">
        <v>1.9339999999999999</v>
      </c>
      <c r="AC7585">
        <v>12.462999999999999</v>
      </c>
      <c r="AD7585">
        <v>17.991</v>
      </c>
      <c r="AE7585">
        <v>-8.2219999999999995</v>
      </c>
      <c r="AF7585">
        <v>11.775</v>
      </c>
      <c r="AG7585">
        <v>11.189</v>
      </c>
      <c r="AH7585">
        <v>14.426</v>
      </c>
      <c r="AI7585">
        <v>6.2060000000000004</v>
      </c>
      <c r="AJ7585">
        <v>12.090999999999999</v>
      </c>
      <c r="AK7585">
        <v>9.6929999999999996</v>
      </c>
      <c r="AL7585">
        <v>2.161</v>
      </c>
      <c r="AM7585">
        <v>-8.8109999999999999</v>
      </c>
      <c r="AN7585">
        <v>25.962</v>
      </c>
      <c r="AO7585">
        <v>5.15</v>
      </c>
      <c r="AP7585">
        <v>20.591000000000001</v>
      </c>
      <c r="AQ7585">
        <v>0.69199999999999995</v>
      </c>
      <c r="AR7585">
        <v>1.984</v>
      </c>
      <c r="AS7585">
        <v>-1.714</v>
      </c>
      <c r="AT7585">
        <v>-3.9470000000000001</v>
      </c>
      <c r="AU7585">
        <v>-0.186</v>
      </c>
      <c r="AV7585">
        <v>2.2090000000000001</v>
      </c>
      <c r="AW7585">
        <v>2.7709999999999999</v>
      </c>
      <c r="AX7585">
        <v>2.762</v>
      </c>
      <c r="AY7585">
        <v>2.7549999999999999</v>
      </c>
      <c r="AZ7585">
        <v>2.7490000000000001</v>
      </c>
      <c r="BA7585">
        <v>2.75</v>
      </c>
      <c r="BB7585">
        <v>2016</v>
      </c>
    </row>
    <row r="7586" spans="1:54" hidden="1" x14ac:dyDescent="0.2">
      <c r="A7586">
        <v>528</v>
      </c>
      <c r="B7586" t="s">
        <v>379</v>
      </c>
      <c r="C7586" t="s">
        <v>278</v>
      </c>
      <c r="D7586" t="s">
        <v>20</v>
      </c>
      <c r="E7586" t="s">
        <v>277</v>
      </c>
      <c r="F7586" s="3" t="s">
        <v>276</v>
      </c>
      <c r="G7586" t="s">
        <v>275</v>
      </c>
      <c r="I7586" s="3" t="s">
        <v>1787</v>
      </c>
      <c r="J7586">
        <v>9.1690000000000005</v>
      </c>
      <c r="K7586">
        <v>10.494999999999999</v>
      </c>
      <c r="L7586">
        <v>2.048</v>
      </c>
      <c r="M7586">
        <v>17.568999999999999</v>
      </c>
      <c r="N7586">
        <v>19.158000000000001</v>
      </c>
      <c r="O7586">
        <v>1.9710000000000001</v>
      </c>
      <c r="P7586">
        <v>27.155000000000001</v>
      </c>
      <c r="Q7586">
        <v>21.724</v>
      </c>
      <c r="R7586">
        <v>4.9359999999999999</v>
      </c>
      <c r="S7586">
        <v>3.5369999999999999</v>
      </c>
      <c r="T7586">
        <v>1.085</v>
      </c>
      <c r="U7586">
        <v>12.875</v>
      </c>
      <c r="V7586">
        <v>6.1680000000000001</v>
      </c>
      <c r="W7586">
        <v>5.5339999999999998</v>
      </c>
      <c r="X7586">
        <v>6.641</v>
      </c>
      <c r="Y7586">
        <v>13.446</v>
      </c>
      <c r="Z7586">
        <v>6.8159999999999998</v>
      </c>
      <c r="AA7586">
        <v>9.0540000000000003</v>
      </c>
      <c r="AB7586">
        <v>1.32</v>
      </c>
      <c r="AC7586">
        <v>13.657</v>
      </c>
      <c r="AD7586">
        <v>19.087</v>
      </c>
      <c r="AE7586">
        <v>-9.2479999999999993</v>
      </c>
      <c r="AF7586">
        <v>11.938000000000001</v>
      </c>
      <c r="AG7586">
        <v>11.45</v>
      </c>
      <c r="AH7586">
        <v>15.564</v>
      </c>
      <c r="AI7586">
        <v>7.1150000000000002</v>
      </c>
      <c r="AJ7586">
        <v>12.191000000000001</v>
      </c>
      <c r="AK7586">
        <v>9.9130000000000003</v>
      </c>
      <c r="AL7586">
        <v>0.433</v>
      </c>
      <c r="AM7586">
        <v>-9.141</v>
      </c>
      <c r="AN7586">
        <v>26.021999999999998</v>
      </c>
      <c r="AO7586">
        <v>4.0140000000000002</v>
      </c>
      <c r="AP7586">
        <v>0.878</v>
      </c>
      <c r="AQ7586">
        <v>2.887</v>
      </c>
      <c r="AR7586">
        <v>4.5209999999999999</v>
      </c>
      <c r="AS7586">
        <v>-1.4930000000000001</v>
      </c>
      <c r="AT7586">
        <v>0.89</v>
      </c>
      <c r="AU7586">
        <v>6.8529999999999998</v>
      </c>
      <c r="AV7586">
        <v>2.452</v>
      </c>
      <c r="AW7586">
        <v>2.7090000000000001</v>
      </c>
      <c r="AX7586">
        <v>2.6379999999999999</v>
      </c>
      <c r="AY7586">
        <v>2.637</v>
      </c>
      <c r="AZ7586">
        <v>2.57</v>
      </c>
      <c r="BA7586">
        <v>1.798</v>
      </c>
      <c r="BB7586">
        <v>2016</v>
      </c>
    </row>
    <row r="7587" spans="1:54" hidden="1" x14ac:dyDescent="0.2">
      <c r="A7587">
        <v>528</v>
      </c>
      <c r="B7587" t="s">
        <v>379</v>
      </c>
      <c r="C7587" t="s">
        <v>274</v>
      </c>
      <c r="D7587" t="s">
        <v>20</v>
      </c>
      <c r="E7587" t="s">
        <v>273</v>
      </c>
      <c r="F7587" s="3" t="s">
        <v>272</v>
      </c>
      <c r="G7587" t="s">
        <v>271</v>
      </c>
      <c r="I7587" s="3" t="s">
        <v>1788</v>
      </c>
      <c r="J7587">
        <v>1.23</v>
      </c>
      <c r="K7587">
        <v>1.36</v>
      </c>
      <c r="L7587">
        <v>2.14</v>
      </c>
      <c r="M7587">
        <v>2.71</v>
      </c>
      <c r="N7587">
        <v>2.4500000000000002</v>
      </c>
      <c r="O7587">
        <v>2.91</v>
      </c>
      <c r="P7587">
        <v>2.66</v>
      </c>
      <c r="Q7587">
        <v>1.97</v>
      </c>
      <c r="R7587">
        <v>1.69</v>
      </c>
      <c r="S7587">
        <v>1.57</v>
      </c>
      <c r="T7587">
        <v>1.67</v>
      </c>
      <c r="U7587">
        <v>1.51</v>
      </c>
      <c r="V7587">
        <v>1.51</v>
      </c>
      <c r="W7587">
        <v>1.45</v>
      </c>
      <c r="X7587">
        <v>1.56</v>
      </c>
      <c r="Y7587">
        <v>1.79</v>
      </c>
      <c r="Z7587">
        <v>2.6</v>
      </c>
      <c r="AA7587">
        <v>2.72</v>
      </c>
      <c r="AB7587">
        <v>2.69</v>
      </c>
      <c r="AC7587">
        <v>2.92</v>
      </c>
      <c r="AD7587">
        <v>2.99</v>
      </c>
      <c r="AE7587">
        <v>4.57</v>
      </c>
      <c r="AF7587">
        <v>5.17</v>
      </c>
      <c r="AG7587">
        <v>4.99</v>
      </c>
      <c r="AH7587">
        <v>4.4400000000000004</v>
      </c>
      <c r="AI7587">
        <v>4.13</v>
      </c>
      <c r="AJ7587">
        <v>3.91</v>
      </c>
      <c r="AK7587">
        <v>3.91</v>
      </c>
      <c r="AL7587">
        <v>4.1399999999999997</v>
      </c>
      <c r="AM7587">
        <v>5.85</v>
      </c>
      <c r="AN7587">
        <v>5.21</v>
      </c>
      <c r="AO7587">
        <v>4.3899999999999997</v>
      </c>
      <c r="AP7587">
        <v>4.24</v>
      </c>
      <c r="AQ7587">
        <v>4.18</v>
      </c>
      <c r="AR7587">
        <v>3.96</v>
      </c>
      <c r="AS7587">
        <v>3.78</v>
      </c>
      <c r="AT7587">
        <v>3.92</v>
      </c>
      <c r="AU7587">
        <v>3.76</v>
      </c>
      <c r="AV7587">
        <v>3.76</v>
      </c>
      <c r="AW7587">
        <v>3.66</v>
      </c>
      <c r="AX7587">
        <v>3.66</v>
      </c>
      <c r="AY7587">
        <v>3.66</v>
      </c>
      <c r="AZ7587">
        <v>3.66</v>
      </c>
      <c r="BA7587">
        <v>3.66</v>
      </c>
      <c r="BB7587">
        <v>2017</v>
      </c>
    </row>
    <row r="7588" spans="1:54" hidden="1" x14ac:dyDescent="0.2">
      <c r="A7588">
        <v>528</v>
      </c>
      <c r="B7588" t="s">
        <v>379</v>
      </c>
      <c r="C7588" t="s">
        <v>270</v>
      </c>
      <c r="D7588" t="s">
        <v>20</v>
      </c>
      <c r="E7588" t="s">
        <v>269</v>
      </c>
      <c r="F7588" s="3" t="s">
        <v>268</v>
      </c>
      <c r="G7588" t="s">
        <v>264</v>
      </c>
      <c r="H7588" t="s">
        <v>263</v>
      </c>
      <c r="I7588" s="3" t="s">
        <v>1788</v>
      </c>
      <c r="J7588">
        <v>6.5469999999999997</v>
      </c>
      <c r="K7588">
        <v>6.6719999999999997</v>
      </c>
      <c r="L7588">
        <v>6.8109999999999999</v>
      </c>
      <c r="M7588">
        <v>7.07</v>
      </c>
      <c r="N7588">
        <v>7.3079999999999998</v>
      </c>
      <c r="O7588">
        <v>7.4279999999999999</v>
      </c>
      <c r="P7588">
        <v>7.7329999999999997</v>
      </c>
      <c r="Q7588">
        <v>8.0220000000000002</v>
      </c>
      <c r="R7588">
        <v>8.1069999999999993</v>
      </c>
      <c r="S7588">
        <v>8.2579999999999991</v>
      </c>
      <c r="T7588">
        <v>8.2829999999999995</v>
      </c>
      <c r="U7588">
        <v>8.4390000000000001</v>
      </c>
      <c r="V7588">
        <v>8.6319999999999997</v>
      </c>
      <c r="W7588">
        <v>8.7449999999999992</v>
      </c>
      <c r="X7588">
        <v>8.9390000000000001</v>
      </c>
      <c r="Y7588">
        <v>9.0449999999999999</v>
      </c>
      <c r="Z7588">
        <v>9.0679999999999996</v>
      </c>
      <c r="AA7588">
        <v>9.1760000000000002</v>
      </c>
      <c r="AB7588">
        <v>9.2889999999999997</v>
      </c>
      <c r="AC7588">
        <v>9.3849999999999998</v>
      </c>
      <c r="AD7588">
        <v>9.4920000000000009</v>
      </c>
      <c r="AE7588">
        <v>9.3829999999999991</v>
      </c>
      <c r="AF7588">
        <v>9.4540000000000006</v>
      </c>
      <c r="AG7588">
        <v>9.5730000000000004</v>
      </c>
      <c r="AH7588">
        <v>9.7859999999999996</v>
      </c>
      <c r="AI7588">
        <v>9.9420000000000002</v>
      </c>
      <c r="AJ7588">
        <v>10.111000000000001</v>
      </c>
      <c r="AK7588">
        <v>10.294</v>
      </c>
      <c r="AL7588">
        <v>10.403</v>
      </c>
      <c r="AM7588">
        <v>10.279</v>
      </c>
      <c r="AN7588">
        <v>10.493</v>
      </c>
      <c r="AO7588">
        <v>10.709</v>
      </c>
      <c r="AP7588">
        <v>10.86</v>
      </c>
      <c r="AQ7588">
        <v>10.967000000000001</v>
      </c>
      <c r="AR7588">
        <v>11.079000000000001</v>
      </c>
      <c r="AS7588">
        <v>11.198</v>
      </c>
      <c r="AT7588">
        <v>11.266999999999999</v>
      </c>
      <c r="AU7588">
        <v>11.352</v>
      </c>
      <c r="AV7588">
        <v>11.471</v>
      </c>
      <c r="AW7588">
        <v>11.53</v>
      </c>
      <c r="AX7588" t="s">
        <v>215</v>
      </c>
      <c r="AY7588" t="s">
        <v>215</v>
      </c>
      <c r="AZ7588" t="s">
        <v>215</v>
      </c>
      <c r="BA7588" t="s">
        <v>215</v>
      </c>
      <c r="BB7588">
        <v>2017</v>
      </c>
    </row>
    <row r="7589" spans="1:54" hidden="1" x14ac:dyDescent="0.2">
      <c r="A7589">
        <v>528</v>
      </c>
      <c r="B7589" t="s">
        <v>379</v>
      </c>
      <c r="C7589" t="s">
        <v>267</v>
      </c>
      <c r="D7589" t="s">
        <v>20</v>
      </c>
      <c r="E7589" t="s">
        <v>266</v>
      </c>
      <c r="F7589" s="3" t="s">
        <v>265</v>
      </c>
      <c r="G7589" t="s">
        <v>264</v>
      </c>
      <c r="H7589" t="s">
        <v>263</v>
      </c>
      <c r="I7589" t="s">
        <v>1789</v>
      </c>
      <c r="J7589">
        <v>17.866</v>
      </c>
      <c r="K7589">
        <v>18.193999999999999</v>
      </c>
      <c r="L7589">
        <v>18.515999999999998</v>
      </c>
      <c r="M7589">
        <v>18.791</v>
      </c>
      <c r="N7589">
        <v>19.068999999999999</v>
      </c>
      <c r="O7589">
        <v>19.314</v>
      </c>
      <c r="P7589">
        <v>19.509</v>
      </c>
      <c r="Q7589">
        <v>19.725000000000001</v>
      </c>
      <c r="R7589">
        <v>19.954000000000001</v>
      </c>
      <c r="S7589">
        <v>20.157</v>
      </c>
      <c r="T7589">
        <v>20.401</v>
      </c>
      <c r="U7589">
        <v>20.606000000000002</v>
      </c>
      <c r="V7589">
        <v>20.803000000000001</v>
      </c>
      <c r="W7589">
        <v>20.995000000000001</v>
      </c>
      <c r="X7589">
        <v>21.178000000000001</v>
      </c>
      <c r="Y7589">
        <v>21.356999999999999</v>
      </c>
      <c r="Z7589">
        <v>21.524999999999999</v>
      </c>
      <c r="AA7589">
        <v>21.742999999999999</v>
      </c>
      <c r="AB7589">
        <v>21.928999999999998</v>
      </c>
      <c r="AC7589">
        <v>22.091999999999999</v>
      </c>
      <c r="AD7589">
        <v>22.277000000000001</v>
      </c>
      <c r="AE7589">
        <v>22.405999999999999</v>
      </c>
      <c r="AF7589">
        <v>22.521000000000001</v>
      </c>
      <c r="AG7589">
        <v>22.605</v>
      </c>
      <c r="AH7589">
        <v>22.689</v>
      </c>
      <c r="AI7589">
        <v>22.77</v>
      </c>
      <c r="AJ7589">
        <v>22.876999999999999</v>
      </c>
      <c r="AK7589">
        <v>22.957999999999998</v>
      </c>
      <c r="AL7589">
        <v>23.036999999999999</v>
      </c>
      <c r="AM7589">
        <v>23.12</v>
      </c>
      <c r="AN7589">
        <v>23.161999999999999</v>
      </c>
      <c r="AO7589">
        <v>23.225000000000001</v>
      </c>
      <c r="AP7589">
        <v>23.315999999999999</v>
      </c>
      <c r="AQ7589">
        <v>23.373999999999999</v>
      </c>
      <c r="AR7589">
        <v>23.434000000000001</v>
      </c>
      <c r="AS7589">
        <v>23.492000000000001</v>
      </c>
      <c r="AT7589">
        <v>23.54</v>
      </c>
      <c r="AU7589">
        <v>23.571000000000002</v>
      </c>
      <c r="AV7589">
        <v>23.609000000000002</v>
      </c>
      <c r="AW7589">
        <v>23.646999999999998</v>
      </c>
      <c r="AX7589">
        <v>23.684999999999999</v>
      </c>
      <c r="AY7589">
        <v>23.722000000000001</v>
      </c>
      <c r="AZ7589">
        <v>23.76</v>
      </c>
      <c r="BA7589">
        <v>23.797999999999998</v>
      </c>
      <c r="BB7589">
        <v>2017</v>
      </c>
    </row>
    <row r="7590" spans="1:54" hidden="1" x14ac:dyDescent="0.2">
      <c r="A7590">
        <v>528</v>
      </c>
      <c r="B7590" t="s">
        <v>379</v>
      </c>
      <c r="C7590" t="s">
        <v>262</v>
      </c>
      <c r="D7590" t="s">
        <v>20</v>
      </c>
      <c r="E7590" t="s">
        <v>260</v>
      </c>
      <c r="F7590" t="s">
        <v>259</v>
      </c>
      <c r="G7590" t="s">
        <v>225</v>
      </c>
      <c r="H7590" t="s">
        <v>222</v>
      </c>
      <c r="I7590" t="s">
        <v>1790</v>
      </c>
      <c r="J7590" s="3">
        <v>340.71499999999997</v>
      </c>
      <c r="K7590" s="3">
        <v>411.71199999999999</v>
      </c>
      <c r="L7590" s="3">
        <v>454.46100000000001</v>
      </c>
      <c r="M7590" s="3">
        <v>461.11700000000002</v>
      </c>
      <c r="N7590" s="3">
        <v>515.91300000000001</v>
      </c>
      <c r="O7590" s="3">
        <v>542.60299999999995</v>
      </c>
      <c r="P7590" s="3">
        <v>584.83799999999997</v>
      </c>
      <c r="Q7590" s="3">
        <v>650.20299999999997</v>
      </c>
      <c r="R7590" s="3">
        <v>765.43899999999996</v>
      </c>
      <c r="S7590" s="3">
        <v>921.57500000000005</v>
      </c>
      <c r="T7590" s="3">
        <v>1092.4010000000001</v>
      </c>
      <c r="U7590" s="3">
        <v>1049.931</v>
      </c>
      <c r="V7590" s="3">
        <v>1257.568</v>
      </c>
      <c r="W7590" s="3">
        <v>1416.3340000000001</v>
      </c>
      <c r="X7590" s="3">
        <v>1502.7539999999999</v>
      </c>
      <c r="Y7590" s="3">
        <v>1559.4290000000001</v>
      </c>
      <c r="Z7590" s="3">
        <v>1604.184</v>
      </c>
      <c r="AA7590" s="3">
        <v>1704.759</v>
      </c>
      <c r="AB7590" s="3">
        <v>2053.4580000000001</v>
      </c>
      <c r="AC7590" s="3">
        <v>2004.394</v>
      </c>
      <c r="AD7590" s="3">
        <v>2784.8629999999998</v>
      </c>
      <c r="AE7590" s="3">
        <v>1896.8409999999999</v>
      </c>
      <c r="AF7590" s="3">
        <v>1787.9190000000001</v>
      </c>
      <c r="AG7590" s="3">
        <v>1948.847</v>
      </c>
      <c r="AH7590" s="3">
        <v>1927.4</v>
      </c>
      <c r="AI7590" s="3">
        <v>2218.0390000000002</v>
      </c>
      <c r="AJ7590" s="3">
        <v>2177.018</v>
      </c>
      <c r="AK7590" s="3">
        <v>2244.7579999999998</v>
      </c>
      <c r="AL7590" s="3">
        <v>2231.614</v>
      </c>
      <c r="AM7590" s="3">
        <v>2113.6439999999998</v>
      </c>
      <c r="AN7590" s="3">
        <v>2115.5540000000001</v>
      </c>
      <c r="AO7590" s="3">
        <v>2306.1729999999998</v>
      </c>
      <c r="AP7590" s="3">
        <v>2321.2049999999999</v>
      </c>
      <c r="AQ7590" s="3">
        <v>2457.6320000000001</v>
      </c>
      <c r="AR7590" s="3">
        <v>2508.8150000000001</v>
      </c>
      <c r="AS7590" s="3">
        <v>2662.328</v>
      </c>
      <c r="AT7590" s="3">
        <v>2690.9180000000001</v>
      </c>
      <c r="AU7590" s="3">
        <v>2775.4250000000002</v>
      </c>
      <c r="AV7590" s="3">
        <v>2894.8020000000001</v>
      </c>
      <c r="AW7590" s="3">
        <v>3017.4679999999998</v>
      </c>
      <c r="AX7590" s="3">
        <v>3171.4349999999999</v>
      </c>
      <c r="AY7590" s="3">
        <v>3334.904</v>
      </c>
      <c r="AZ7590" s="3">
        <v>3500.0410000000002</v>
      </c>
      <c r="BA7590">
        <v>3696.0770000000002</v>
      </c>
      <c r="BB7590">
        <v>2016</v>
      </c>
    </row>
    <row r="7591" spans="1:54" hidden="1" x14ac:dyDescent="0.2">
      <c r="A7591">
        <v>528</v>
      </c>
      <c r="B7591" t="s">
        <v>379</v>
      </c>
      <c r="C7591" t="s">
        <v>261</v>
      </c>
      <c r="D7591" t="s">
        <v>20</v>
      </c>
      <c r="E7591" t="s">
        <v>260</v>
      </c>
      <c r="F7591" t="s">
        <v>259</v>
      </c>
      <c r="G7591" t="s">
        <v>217</v>
      </c>
      <c r="I7591" t="s">
        <v>258</v>
      </c>
      <c r="J7591" s="3">
        <v>22.376999999999999</v>
      </c>
      <c r="K7591" s="3">
        <v>22.809000000000001</v>
      </c>
      <c r="L7591" s="3">
        <v>23.445</v>
      </c>
      <c r="M7591" s="3">
        <v>21.25</v>
      </c>
      <c r="N7591" s="3">
        <v>21.329000000000001</v>
      </c>
      <c r="O7591" s="3">
        <v>21.396000000000001</v>
      </c>
      <c r="P7591" s="3">
        <v>19.712</v>
      </c>
      <c r="Q7591" s="3">
        <v>19.437999999999999</v>
      </c>
      <c r="R7591" s="3">
        <v>21.172000000000001</v>
      </c>
      <c r="S7591" s="3">
        <v>22.85</v>
      </c>
      <c r="T7591" s="3">
        <v>24.382000000000001</v>
      </c>
      <c r="U7591" s="3">
        <v>20.899000000000001</v>
      </c>
      <c r="V7591" s="3">
        <v>22.398</v>
      </c>
      <c r="W7591" s="3">
        <v>22.824000000000002</v>
      </c>
      <c r="X7591" s="3">
        <v>22.15</v>
      </c>
      <c r="Y7591" s="3">
        <v>21.082999999999998</v>
      </c>
      <c r="Z7591" s="3">
        <v>19.960999999999999</v>
      </c>
      <c r="AA7591" s="3">
        <v>19.556000000000001</v>
      </c>
      <c r="AB7591" s="3">
        <v>21.888999999999999</v>
      </c>
      <c r="AC7591" s="3">
        <v>20.420999999999999</v>
      </c>
      <c r="AD7591" s="3">
        <v>26.904</v>
      </c>
      <c r="AE7591" s="3">
        <v>18.672999999999998</v>
      </c>
      <c r="AF7591" s="3">
        <v>16.739000000000001</v>
      </c>
      <c r="AG7591" s="3">
        <v>17.771999999999998</v>
      </c>
      <c r="AH7591" s="3">
        <v>16.545000000000002</v>
      </c>
      <c r="AI7591" s="3">
        <v>18.343</v>
      </c>
      <c r="AJ7591" s="3">
        <v>17.222000000000001</v>
      </c>
      <c r="AK7591" s="3">
        <v>16.742999999999999</v>
      </c>
      <c r="AL7591" s="3">
        <v>16.969000000000001</v>
      </c>
      <c r="AM7591" s="3">
        <v>16.306999999999999</v>
      </c>
      <c r="AN7591" s="3">
        <v>14.984</v>
      </c>
      <c r="AO7591" s="3">
        <v>16.113</v>
      </c>
      <c r="AP7591" s="3">
        <v>15.805</v>
      </c>
      <c r="AQ7591" s="3">
        <v>16.135999999999999</v>
      </c>
      <c r="AR7591" s="3">
        <v>15.571</v>
      </c>
      <c r="AS7591" s="3">
        <v>15.875</v>
      </c>
      <c r="AT7591" s="3">
        <v>15.689</v>
      </c>
      <c r="AU7591" s="3">
        <v>15.739000000000001</v>
      </c>
      <c r="AV7591" s="3">
        <v>15.789</v>
      </c>
      <c r="AW7591" s="3">
        <v>15.839</v>
      </c>
      <c r="AX7591" s="3">
        <v>15.888999999999999</v>
      </c>
      <c r="AY7591" s="3">
        <v>15.939</v>
      </c>
      <c r="AZ7591" s="3">
        <v>15.989000000000001</v>
      </c>
      <c r="BA7591">
        <v>16.039000000000001</v>
      </c>
      <c r="BB7591">
        <v>2016</v>
      </c>
    </row>
    <row r="7592" spans="1:54" hidden="1" x14ac:dyDescent="0.2">
      <c r="A7592">
        <v>528</v>
      </c>
      <c r="B7592" t="s">
        <v>379</v>
      </c>
      <c r="C7592" t="s">
        <v>257</v>
      </c>
      <c r="D7592" t="s">
        <v>20</v>
      </c>
      <c r="E7592" t="s">
        <v>255</v>
      </c>
      <c r="F7592" t="s">
        <v>254</v>
      </c>
      <c r="G7592" t="s">
        <v>225</v>
      </c>
      <c r="H7592" t="s">
        <v>222</v>
      </c>
      <c r="I7592" t="s">
        <v>1790</v>
      </c>
      <c r="J7592" s="3">
        <v>377.49200000000002</v>
      </c>
      <c r="K7592" s="3">
        <v>458.11599999999999</v>
      </c>
      <c r="L7592" s="3">
        <v>508.66800000000001</v>
      </c>
      <c r="M7592" s="3">
        <v>501.71699999999998</v>
      </c>
      <c r="N7592" s="3">
        <v>554.10199999999998</v>
      </c>
      <c r="O7592" s="3">
        <v>593.57500000000005</v>
      </c>
      <c r="P7592" s="3">
        <v>636.50699999999995</v>
      </c>
      <c r="Q7592" s="3">
        <v>708.60799999999995</v>
      </c>
      <c r="R7592" s="3">
        <v>825.61500000000001</v>
      </c>
      <c r="S7592" s="3">
        <v>1314.8979999999999</v>
      </c>
      <c r="T7592" s="3">
        <v>1270.999</v>
      </c>
      <c r="U7592" s="3">
        <v>1513.69</v>
      </c>
      <c r="V7592" s="3">
        <v>1638.3340000000001</v>
      </c>
      <c r="W7592" s="3">
        <v>1791.423</v>
      </c>
      <c r="X7592" s="3">
        <v>1922.92</v>
      </c>
      <c r="Y7592" s="3">
        <v>2058.8049999999998</v>
      </c>
      <c r="Z7592" s="3">
        <v>2177.21</v>
      </c>
      <c r="AA7592" s="3">
        <v>2355.3330000000001</v>
      </c>
      <c r="AB7592" s="3">
        <v>2543.855</v>
      </c>
      <c r="AC7592" s="3">
        <v>2234.6390000000001</v>
      </c>
      <c r="AD7592" s="3">
        <v>3335.6480000000001</v>
      </c>
      <c r="AE7592" s="3">
        <v>2462.835</v>
      </c>
      <c r="AF7592" s="3">
        <v>2345.9059999999999</v>
      </c>
      <c r="AG7592" s="3">
        <v>2422.7869999999998</v>
      </c>
      <c r="AH7592" s="3">
        <v>2464.181</v>
      </c>
      <c r="AI7592" s="3">
        <v>2519.46</v>
      </c>
      <c r="AJ7592" s="3">
        <v>2452.0039999999999</v>
      </c>
      <c r="AK7592" s="3">
        <v>2542.3620000000001</v>
      </c>
      <c r="AL7592" s="3">
        <v>2590.96</v>
      </c>
      <c r="AM7592" s="3">
        <v>2914.712</v>
      </c>
      <c r="AN7592" s="3">
        <v>2832.393</v>
      </c>
      <c r="AO7592" s="3">
        <v>2882.165</v>
      </c>
      <c r="AP7592" s="3">
        <v>2954.2510000000002</v>
      </c>
      <c r="AQ7592" s="3">
        <v>2951.7379999999998</v>
      </c>
      <c r="AR7592" s="3">
        <v>2948.7829999999999</v>
      </c>
      <c r="AS7592" s="3">
        <v>2960.652</v>
      </c>
      <c r="AT7592" s="3">
        <v>3067.9430000000002</v>
      </c>
      <c r="AU7592" s="3">
        <v>3095.17</v>
      </c>
      <c r="AV7592" s="3">
        <v>3190.5749999999998</v>
      </c>
      <c r="AW7592" s="3">
        <v>3285.7460000000001</v>
      </c>
      <c r="AX7592" s="3">
        <v>3411.5949999999998</v>
      </c>
      <c r="AY7592" s="3">
        <v>3554.22</v>
      </c>
      <c r="AZ7592" s="3">
        <v>3695.5650000000001</v>
      </c>
      <c r="BA7592">
        <v>3878.864</v>
      </c>
      <c r="BB7592">
        <v>2016</v>
      </c>
    </row>
    <row r="7593" spans="1:54" hidden="1" x14ac:dyDescent="0.2">
      <c r="A7593">
        <v>528</v>
      </c>
      <c r="B7593" t="s">
        <v>379</v>
      </c>
      <c r="C7593" t="s">
        <v>256</v>
      </c>
      <c r="D7593" t="s">
        <v>20</v>
      </c>
      <c r="E7593" t="s">
        <v>255</v>
      </c>
      <c r="F7593" t="s">
        <v>254</v>
      </c>
      <c r="G7593" t="s">
        <v>217</v>
      </c>
      <c r="I7593" t="s">
        <v>253</v>
      </c>
      <c r="J7593" s="3">
        <v>24.792000000000002</v>
      </c>
      <c r="K7593" s="3">
        <v>25.38</v>
      </c>
      <c r="L7593" s="3">
        <v>26.242000000000001</v>
      </c>
      <c r="M7593" s="3">
        <v>23.120999999999999</v>
      </c>
      <c r="N7593" s="3">
        <v>22.907</v>
      </c>
      <c r="O7593" s="3">
        <v>23.405999999999999</v>
      </c>
      <c r="P7593" s="3">
        <v>21.454000000000001</v>
      </c>
      <c r="Q7593" s="3">
        <v>21.184000000000001</v>
      </c>
      <c r="R7593" s="3">
        <v>22.837</v>
      </c>
      <c r="S7593" s="3">
        <v>32.603000000000002</v>
      </c>
      <c r="T7593" s="3">
        <v>28.369</v>
      </c>
      <c r="U7593" s="3">
        <v>30.131</v>
      </c>
      <c r="V7593" s="3">
        <v>29.178999999999998</v>
      </c>
      <c r="W7593" s="3">
        <v>28.869</v>
      </c>
      <c r="X7593" s="3">
        <v>28.343</v>
      </c>
      <c r="Y7593" s="3">
        <v>27.834</v>
      </c>
      <c r="Z7593" s="3">
        <v>27.091000000000001</v>
      </c>
      <c r="AA7593" s="3">
        <v>27.018999999999998</v>
      </c>
      <c r="AB7593" s="3">
        <v>27.117000000000001</v>
      </c>
      <c r="AC7593" s="3">
        <v>22.765999999999998</v>
      </c>
      <c r="AD7593" s="3">
        <v>32.225000000000001</v>
      </c>
      <c r="AE7593" s="3">
        <v>24.245000000000001</v>
      </c>
      <c r="AF7593" s="3">
        <v>21.963999999999999</v>
      </c>
      <c r="AG7593" s="3">
        <v>22.094000000000001</v>
      </c>
      <c r="AH7593" s="3">
        <v>21.152000000000001</v>
      </c>
      <c r="AI7593" s="3">
        <v>20.835000000000001</v>
      </c>
      <c r="AJ7593" s="3">
        <v>19.398</v>
      </c>
      <c r="AK7593" s="3">
        <v>18.963000000000001</v>
      </c>
      <c r="AL7593" s="3">
        <v>19.702000000000002</v>
      </c>
      <c r="AM7593" s="3">
        <v>22.486999999999998</v>
      </c>
      <c r="AN7593" s="3">
        <v>20.061</v>
      </c>
      <c r="AO7593" s="3">
        <v>20.138000000000002</v>
      </c>
      <c r="AP7593" s="3">
        <v>20.114999999999998</v>
      </c>
      <c r="AQ7593" s="3">
        <v>19.38</v>
      </c>
      <c r="AR7593" s="3">
        <v>18.302</v>
      </c>
      <c r="AS7593" s="3">
        <v>17.654</v>
      </c>
      <c r="AT7593" s="3">
        <v>17.887</v>
      </c>
      <c r="AU7593" s="3">
        <v>17.552</v>
      </c>
      <c r="AV7593" s="3">
        <v>17.402000000000001</v>
      </c>
      <c r="AW7593" s="3">
        <v>17.247</v>
      </c>
      <c r="AX7593" s="3">
        <v>17.091999999999999</v>
      </c>
      <c r="AY7593" s="3">
        <v>16.986999999999998</v>
      </c>
      <c r="AZ7593" s="3">
        <v>16.882000000000001</v>
      </c>
      <c r="BA7593">
        <v>16.832000000000001</v>
      </c>
      <c r="BB7593">
        <v>2016</v>
      </c>
    </row>
    <row r="7594" spans="1:54" hidden="1" x14ac:dyDescent="0.2">
      <c r="A7594">
        <v>528</v>
      </c>
      <c r="B7594" t="s">
        <v>379</v>
      </c>
      <c r="C7594" t="s">
        <v>252</v>
      </c>
      <c r="D7594" t="s">
        <v>20</v>
      </c>
      <c r="E7594" t="s">
        <v>250</v>
      </c>
      <c r="F7594" t="s">
        <v>249</v>
      </c>
      <c r="G7594" t="s">
        <v>225</v>
      </c>
      <c r="H7594" t="s">
        <v>222</v>
      </c>
      <c r="I7594" t="s">
        <v>1790</v>
      </c>
      <c r="J7594" s="3">
        <v>-36.777000000000001</v>
      </c>
      <c r="K7594" s="3">
        <v>-46.404000000000003</v>
      </c>
      <c r="L7594" s="3">
        <v>-54.207000000000001</v>
      </c>
      <c r="M7594" s="3">
        <v>-40.6</v>
      </c>
      <c r="N7594" s="3">
        <v>-38.189</v>
      </c>
      <c r="O7594" s="3">
        <v>-50.972000000000001</v>
      </c>
      <c r="P7594" s="3">
        <v>-51.668999999999997</v>
      </c>
      <c r="Q7594" s="3">
        <v>-58.405000000000001</v>
      </c>
      <c r="R7594" s="3">
        <v>-60.176000000000002</v>
      </c>
      <c r="S7594" s="3">
        <v>-393.32299999999998</v>
      </c>
      <c r="T7594" s="3">
        <v>-178.59800000000001</v>
      </c>
      <c r="U7594" s="3">
        <v>-463.75900000000001</v>
      </c>
      <c r="V7594" s="3">
        <v>-380.76600000000002</v>
      </c>
      <c r="W7594" s="3">
        <v>-375.089</v>
      </c>
      <c r="X7594" s="3">
        <v>-420.166</v>
      </c>
      <c r="Y7594" s="3">
        <v>-499.37599999999998</v>
      </c>
      <c r="Z7594" s="3">
        <v>-573.02599999999995</v>
      </c>
      <c r="AA7594" s="3">
        <v>-650.57399999999996</v>
      </c>
      <c r="AB7594" s="3">
        <v>-490.39699999999999</v>
      </c>
      <c r="AC7594" s="3">
        <v>-230.245</v>
      </c>
      <c r="AD7594" s="3">
        <v>-550.78499999999997</v>
      </c>
      <c r="AE7594" s="3">
        <v>-565.995</v>
      </c>
      <c r="AF7594" s="3">
        <v>-557.98699999999997</v>
      </c>
      <c r="AG7594" s="3">
        <v>-473.94</v>
      </c>
      <c r="AH7594" s="3">
        <v>-536.78200000000004</v>
      </c>
      <c r="AI7594" s="3">
        <v>-301.42</v>
      </c>
      <c r="AJ7594" s="3">
        <v>-274.98700000000002</v>
      </c>
      <c r="AK7594" s="3">
        <v>-297.60300000000001</v>
      </c>
      <c r="AL7594" s="3">
        <v>-359.346</v>
      </c>
      <c r="AM7594" s="3">
        <v>-801.06799999999998</v>
      </c>
      <c r="AN7594" s="3">
        <v>-716.83900000000006</v>
      </c>
      <c r="AO7594" s="3">
        <v>-575.99199999999996</v>
      </c>
      <c r="AP7594" s="3">
        <v>-633.04600000000005</v>
      </c>
      <c r="AQ7594" s="3">
        <v>-494.10500000000002</v>
      </c>
      <c r="AR7594" s="3">
        <v>-439.96800000000002</v>
      </c>
      <c r="AS7594" s="3">
        <v>-298.32400000000001</v>
      </c>
      <c r="AT7594" s="3">
        <v>-377.02499999999998</v>
      </c>
      <c r="AU7594" s="3">
        <v>-319.74599999999998</v>
      </c>
      <c r="AV7594" s="3">
        <v>-295.77300000000002</v>
      </c>
      <c r="AW7594" s="3">
        <v>-268.27699999999999</v>
      </c>
      <c r="AX7594" s="3">
        <v>-240.16</v>
      </c>
      <c r="AY7594" s="3">
        <v>-219.315</v>
      </c>
      <c r="AZ7594" s="3">
        <v>-195.52500000000001</v>
      </c>
      <c r="BA7594">
        <v>-182.78700000000001</v>
      </c>
      <c r="BB7594">
        <v>2016</v>
      </c>
    </row>
    <row r="7595" spans="1:54" hidden="1" x14ac:dyDescent="0.2">
      <c r="A7595">
        <v>528</v>
      </c>
      <c r="B7595" t="s">
        <v>379</v>
      </c>
      <c r="C7595" t="s">
        <v>251</v>
      </c>
      <c r="D7595" t="s">
        <v>20</v>
      </c>
      <c r="E7595" t="s">
        <v>250</v>
      </c>
      <c r="F7595" t="s">
        <v>249</v>
      </c>
      <c r="G7595" t="s">
        <v>217</v>
      </c>
      <c r="I7595" t="s">
        <v>248</v>
      </c>
      <c r="J7595" s="3">
        <v>-2.415</v>
      </c>
      <c r="K7595" s="3">
        <v>-2.5710000000000002</v>
      </c>
      <c r="L7595" s="3">
        <v>-2.7959999999999998</v>
      </c>
      <c r="M7595" s="3">
        <v>-1.871</v>
      </c>
      <c r="N7595" s="3">
        <v>-1.579</v>
      </c>
      <c r="O7595" s="3">
        <v>-2.0099999999999998</v>
      </c>
      <c r="P7595" s="3">
        <v>-1.742</v>
      </c>
      <c r="Q7595" s="3">
        <v>-1.746</v>
      </c>
      <c r="R7595" s="3">
        <v>-1.6639999999999999</v>
      </c>
      <c r="S7595" s="3">
        <v>-9.7520000000000007</v>
      </c>
      <c r="T7595" s="3">
        <v>-3.9860000000000002</v>
      </c>
      <c r="U7595" s="3">
        <v>-9.2309999999999999</v>
      </c>
      <c r="V7595" s="3">
        <v>-6.782</v>
      </c>
      <c r="W7595" s="3">
        <v>-6.0449999999999999</v>
      </c>
      <c r="X7595" s="3">
        <v>-6.1929999999999996</v>
      </c>
      <c r="Y7595" s="3">
        <v>-6.7510000000000003</v>
      </c>
      <c r="Z7595" s="3">
        <v>-7.13</v>
      </c>
      <c r="AA7595" s="3">
        <v>-7.4630000000000001</v>
      </c>
      <c r="AB7595" s="3">
        <v>-5.2270000000000003</v>
      </c>
      <c r="AC7595" s="3">
        <v>-2.3460000000000001</v>
      </c>
      <c r="AD7595" s="3">
        <v>-5.3209999999999997</v>
      </c>
      <c r="AE7595" s="3">
        <v>-5.5720000000000001</v>
      </c>
      <c r="AF7595" s="3">
        <v>-5.2240000000000002</v>
      </c>
      <c r="AG7595" s="3">
        <v>-4.3220000000000001</v>
      </c>
      <c r="AH7595" s="3">
        <v>-4.6079999999999997</v>
      </c>
      <c r="AI7595" s="3">
        <v>-2.4929999999999999</v>
      </c>
      <c r="AJ7595" s="3">
        <v>-2.1749999999999998</v>
      </c>
      <c r="AK7595" s="3">
        <v>-2.2200000000000002</v>
      </c>
      <c r="AL7595" s="3">
        <v>-2.7320000000000002</v>
      </c>
      <c r="AM7595" s="3">
        <v>-6.18</v>
      </c>
      <c r="AN7595" s="3">
        <v>-5.077</v>
      </c>
      <c r="AO7595" s="3">
        <v>-4.024</v>
      </c>
      <c r="AP7595" s="3">
        <v>-4.3099999999999996</v>
      </c>
      <c r="AQ7595" s="3">
        <v>-3.2440000000000002</v>
      </c>
      <c r="AR7595" s="3">
        <v>-2.7309999999999999</v>
      </c>
      <c r="AS7595" s="3">
        <v>-1.7789999999999999</v>
      </c>
      <c r="AT7595" s="3">
        <v>-2.198</v>
      </c>
      <c r="AU7595" s="3">
        <v>-1.8129999999999999</v>
      </c>
      <c r="AV7595" s="3">
        <v>-1.613</v>
      </c>
      <c r="AW7595" s="3">
        <v>-1.4079999999999999</v>
      </c>
      <c r="AX7595" s="3">
        <v>-1.2030000000000001</v>
      </c>
      <c r="AY7595" s="3">
        <v>-1.048</v>
      </c>
      <c r="AZ7595" s="3">
        <v>-0.89300000000000002</v>
      </c>
      <c r="BA7595">
        <v>-0.79300000000000004</v>
      </c>
      <c r="BB7595">
        <v>2016</v>
      </c>
    </row>
    <row r="7596" spans="1:54" hidden="1" x14ac:dyDescent="0.2">
      <c r="A7596">
        <v>528</v>
      </c>
      <c r="B7596" t="s">
        <v>379</v>
      </c>
      <c r="C7596" t="s">
        <v>247</v>
      </c>
      <c r="D7596" t="s">
        <v>20</v>
      </c>
      <c r="E7596" t="s">
        <v>245</v>
      </c>
      <c r="F7596" t="s">
        <v>244</v>
      </c>
      <c r="G7596" t="s">
        <v>225</v>
      </c>
      <c r="H7596" t="s">
        <v>222</v>
      </c>
      <c r="I7596" t="s">
        <v>1790</v>
      </c>
      <c r="J7596" s="3">
        <v>-66.94</v>
      </c>
      <c r="K7596" s="3">
        <v>-59.216000000000001</v>
      </c>
      <c r="L7596" s="3">
        <v>-50.593000000000004</v>
      </c>
      <c r="M7596" s="3">
        <v>-38.192</v>
      </c>
      <c r="N7596" s="3">
        <v>-41.399000000000001</v>
      </c>
      <c r="O7596" s="3">
        <v>-32.829000000000001</v>
      </c>
      <c r="P7596" s="3">
        <v>-43.750999999999998</v>
      </c>
      <c r="Q7596" s="3">
        <v>-69.021000000000001</v>
      </c>
      <c r="R7596" s="3">
        <v>-66.277000000000001</v>
      </c>
      <c r="S7596" s="3">
        <v>-403.41699999999997</v>
      </c>
      <c r="T7596" s="3">
        <v>-166.62100000000001</v>
      </c>
      <c r="U7596" s="3">
        <v>-457.947</v>
      </c>
      <c r="V7596" s="3">
        <v>-382.18</v>
      </c>
      <c r="W7596" s="3">
        <v>-370.09199999999998</v>
      </c>
      <c r="X7596" s="3">
        <v>-421.96300000000002</v>
      </c>
      <c r="Y7596" s="3">
        <v>-499.78800000000001</v>
      </c>
      <c r="Z7596" s="3">
        <v>-573.41999999999996</v>
      </c>
      <c r="AA7596" s="3">
        <v>-657.09699999999998</v>
      </c>
      <c r="AB7596" s="3">
        <v>-477.29300000000001</v>
      </c>
      <c r="AC7596" s="3">
        <v>-252.25</v>
      </c>
      <c r="AD7596" s="3">
        <v>-633.149</v>
      </c>
      <c r="AE7596" s="3">
        <v>-522.39700000000005</v>
      </c>
      <c r="AF7596" s="3">
        <v>-538.452</v>
      </c>
      <c r="AG7596" s="3">
        <v>-441.48200000000003</v>
      </c>
      <c r="AH7596" s="3">
        <v>-531.74400000000003</v>
      </c>
      <c r="AI7596" s="3">
        <v>-303.21300000000002</v>
      </c>
      <c r="AJ7596" s="3">
        <v>-293.98399999999998</v>
      </c>
      <c r="AK7596" s="3">
        <v>-363.678</v>
      </c>
      <c r="AL7596" s="3">
        <v>-359.642</v>
      </c>
      <c r="AM7596" s="3">
        <v>-690.03</v>
      </c>
      <c r="AN7596" s="3">
        <v>-742.07299999999998</v>
      </c>
      <c r="AO7596" s="3">
        <v>-607.21199999999999</v>
      </c>
      <c r="AP7596" s="3">
        <v>-638.79700000000003</v>
      </c>
      <c r="AQ7596" s="3">
        <v>-485.572</v>
      </c>
      <c r="AR7596" s="3">
        <v>-468.56</v>
      </c>
      <c r="AS7596" s="3">
        <v>-293.61900000000003</v>
      </c>
      <c r="AT7596" s="3">
        <v>-356.66899999999998</v>
      </c>
      <c r="AU7596" s="3">
        <v>-320.71499999999997</v>
      </c>
      <c r="AV7596" s="3">
        <v>-293.25299999999999</v>
      </c>
      <c r="AW7596" s="3">
        <v>-266.815</v>
      </c>
      <c r="AX7596" s="3">
        <v>-239.43700000000001</v>
      </c>
      <c r="AY7596" s="3">
        <v>-219.136</v>
      </c>
      <c r="AZ7596" s="3">
        <v>-196.09800000000001</v>
      </c>
      <c r="BA7596">
        <v>-184.94300000000001</v>
      </c>
      <c r="BB7596">
        <v>2016</v>
      </c>
    </row>
    <row r="7597" spans="1:54" hidden="1" x14ac:dyDescent="0.2">
      <c r="A7597">
        <v>528</v>
      </c>
      <c r="B7597" t="s">
        <v>379</v>
      </c>
      <c r="C7597" t="s">
        <v>246</v>
      </c>
      <c r="D7597" t="s">
        <v>20</v>
      </c>
      <c r="E7597" t="s">
        <v>245</v>
      </c>
      <c r="F7597" t="s">
        <v>244</v>
      </c>
      <c r="G7597" t="s">
        <v>243</v>
      </c>
      <c r="I7597" t="s">
        <v>362</v>
      </c>
      <c r="J7597" s="3">
        <v>-5.2380000000000004</v>
      </c>
      <c r="K7597" s="3">
        <v>-3.3860000000000001</v>
      </c>
      <c r="L7597" s="3">
        <v>-2.589</v>
      </c>
      <c r="M7597" s="3">
        <v>-1.7509999999999999</v>
      </c>
      <c r="N7597" s="3">
        <v>-1.722</v>
      </c>
      <c r="O7597" s="3">
        <v>-1.2529999999999999</v>
      </c>
      <c r="P7597" s="3">
        <v>-1.4550000000000001</v>
      </c>
      <c r="Q7597" s="3">
        <v>-2.0979999999999999</v>
      </c>
      <c r="R7597" s="3">
        <v>-1.8480000000000001</v>
      </c>
      <c r="S7597" s="3">
        <v>-10.114000000000001</v>
      </c>
      <c r="T7597" s="3">
        <v>-3.6789999999999998</v>
      </c>
      <c r="U7597" s="3">
        <v>-9.0649999999999995</v>
      </c>
      <c r="V7597" s="3">
        <v>-6.8140000000000001</v>
      </c>
      <c r="W7597" s="3">
        <v>-5.9429999999999996</v>
      </c>
      <c r="X7597" s="3">
        <v>-6.2270000000000003</v>
      </c>
      <c r="Y7597" s="3">
        <v>-6.7590000000000003</v>
      </c>
      <c r="Z7597" s="3">
        <v>-7.1369999999999996</v>
      </c>
      <c r="AA7597" s="3">
        <v>-7.5670000000000002</v>
      </c>
      <c r="AB7597" s="3">
        <v>-5.056</v>
      </c>
      <c r="AC7597" s="3">
        <v>-2.5979999999999999</v>
      </c>
      <c r="AD7597" s="3">
        <v>-6.3029999999999999</v>
      </c>
      <c r="AE7597" s="3">
        <v>-5.0270000000000001</v>
      </c>
      <c r="AF7597" s="3">
        <v>-4.9870000000000001</v>
      </c>
      <c r="AG7597" s="3">
        <v>-3.96</v>
      </c>
      <c r="AH7597" s="3">
        <v>-4.5529999999999999</v>
      </c>
      <c r="AI7597" s="3">
        <v>-2.5099999999999998</v>
      </c>
      <c r="AJ7597" s="3">
        <v>-2.3460000000000001</v>
      </c>
      <c r="AK7597" s="3">
        <v>-2.7949999999999999</v>
      </c>
      <c r="AL7597" s="3">
        <v>-2.7349999999999999</v>
      </c>
      <c r="AM7597" s="3">
        <v>-5.0579999999999998</v>
      </c>
      <c r="AN7597" s="3">
        <v>-5.319</v>
      </c>
      <c r="AO7597" s="3">
        <v>-4.3010000000000002</v>
      </c>
      <c r="AP7597" s="3">
        <v>-4.3600000000000003</v>
      </c>
      <c r="AQ7597" s="3">
        <v>-3.177</v>
      </c>
      <c r="AR7597" s="3">
        <v>-2.9420000000000002</v>
      </c>
      <c r="AS7597" s="3">
        <v>-1.748</v>
      </c>
      <c r="AT7597" s="3">
        <v>-2.0640000000000001</v>
      </c>
      <c r="AU7597" s="3">
        <v>-1.819</v>
      </c>
      <c r="AV7597" s="3">
        <v>-1.5980000000000001</v>
      </c>
      <c r="AW7597" s="3">
        <v>-1.4</v>
      </c>
      <c r="AX7597" s="3">
        <v>-1.1990000000000001</v>
      </c>
      <c r="AY7597" s="3">
        <v>-1.0469999999999999</v>
      </c>
      <c r="AZ7597" s="3">
        <v>-0.89600000000000002</v>
      </c>
      <c r="BA7597">
        <v>-0.80300000000000005</v>
      </c>
      <c r="BB7597">
        <v>2016</v>
      </c>
    </row>
    <row r="7598" spans="1:54" hidden="1" x14ac:dyDescent="0.2">
      <c r="A7598">
        <v>528</v>
      </c>
      <c r="B7598" t="s">
        <v>379</v>
      </c>
      <c r="C7598" t="s">
        <v>242</v>
      </c>
      <c r="D7598" t="s">
        <v>20</v>
      </c>
      <c r="E7598" t="s">
        <v>240</v>
      </c>
      <c r="F7598" t="s">
        <v>239</v>
      </c>
      <c r="G7598" t="s">
        <v>225</v>
      </c>
      <c r="H7598" t="s">
        <v>222</v>
      </c>
    </row>
    <row r="7599" spans="1:54" hidden="1" x14ac:dyDescent="0.2">
      <c r="A7599">
        <v>528</v>
      </c>
      <c r="B7599" t="s">
        <v>379</v>
      </c>
      <c r="C7599" t="s">
        <v>241</v>
      </c>
      <c r="D7599" t="s">
        <v>20</v>
      </c>
      <c r="E7599" t="s">
        <v>240</v>
      </c>
      <c r="F7599" t="s">
        <v>239</v>
      </c>
      <c r="G7599" t="s">
        <v>217</v>
      </c>
    </row>
    <row r="7600" spans="1:54" hidden="1" x14ac:dyDescent="0.2">
      <c r="A7600">
        <v>528</v>
      </c>
      <c r="B7600" t="s">
        <v>379</v>
      </c>
      <c r="C7600" t="s">
        <v>237</v>
      </c>
      <c r="D7600" t="s">
        <v>20</v>
      </c>
      <c r="E7600" t="s">
        <v>235</v>
      </c>
      <c r="F7600" t="s">
        <v>234</v>
      </c>
      <c r="G7600" t="s">
        <v>225</v>
      </c>
      <c r="H7600" t="s">
        <v>222</v>
      </c>
      <c r="I7600" t="s">
        <v>1790</v>
      </c>
      <c r="J7600" s="3" t="s">
        <v>215</v>
      </c>
      <c r="K7600" s="3" t="s">
        <v>215</v>
      </c>
      <c r="L7600" s="3" t="s">
        <v>215</v>
      </c>
      <c r="M7600" s="3" t="s">
        <v>215</v>
      </c>
      <c r="N7600" s="3" t="s">
        <v>215</v>
      </c>
      <c r="O7600" s="3" t="s">
        <v>215</v>
      </c>
      <c r="P7600" s="3" t="s">
        <v>215</v>
      </c>
      <c r="Q7600" s="3" t="s">
        <v>215</v>
      </c>
      <c r="R7600" s="3" t="s">
        <v>215</v>
      </c>
      <c r="S7600" s="3" t="s">
        <v>215</v>
      </c>
      <c r="T7600" s="3" t="s">
        <v>215</v>
      </c>
      <c r="U7600" s="3" t="s">
        <v>215</v>
      </c>
      <c r="V7600" s="3" t="s">
        <v>215</v>
      </c>
      <c r="W7600" s="3" t="s">
        <v>215</v>
      </c>
      <c r="X7600" s="3" t="s">
        <v>215</v>
      </c>
      <c r="Y7600" s="3" t="s">
        <v>215</v>
      </c>
      <c r="Z7600" s="3" t="s">
        <v>215</v>
      </c>
      <c r="AA7600" s="3">
        <v>1837.027</v>
      </c>
      <c r="AB7600" s="3">
        <v>1645.367</v>
      </c>
      <c r="AC7600" s="3">
        <v>2138.0630000000001</v>
      </c>
      <c r="AD7600" s="3">
        <v>2514.1869999999999</v>
      </c>
      <c r="AE7600" s="3">
        <v>2857.4549999999999</v>
      </c>
      <c r="AF7600" s="3">
        <v>2964.848</v>
      </c>
      <c r="AG7600" s="3">
        <v>3305.7979999999998</v>
      </c>
      <c r="AH7600" s="3">
        <v>3659.3150000000001</v>
      </c>
      <c r="AI7600" s="3">
        <v>3873.172</v>
      </c>
      <c r="AJ7600" s="3">
        <v>3948.5120000000002</v>
      </c>
      <c r="AK7600" s="3">
        <v>4045.1819999999998</v>
      </c>
      <c r="AL7600" s="3">
        <v>4126.9269999999997</v>
      </c>
      <c r="AM7600" s="3">
        <v>4499.0169999999998</v>
      </c>
      <c r="AN7600" s="3">
        <v>4921.2539999999999</v>
      </c>
      <c r="AO7600" s="3">
        <v>5199.5690000000004</v>
      </c>
      <c r="AP7600" s="3">
        <v>5478.4250000000002</v>
      </c>
      <c r="AQ7600" s="3">
        <v>5653.3010000000004</v>
      </c>
      <c r="AR7600" s="3">
        <v>5792.1009999999997</v>
      </c>
      <c r="AS7600" s="3">
        <v>5814.7250000000004</v>
      </c>
      <c r="AT7600" s="3">
        <v>5891.8230000000003</v>
      </c>
      <c r="AU7600" s="3">
        <v>5870.78</v>
      </c>
      <c r="AV7600" s="3">
        <v>5808.4960000000001</v>
      </c>
      <c r="AW7600" s="3">
        <v>5704.9290000000001</v>
      </c>
      <c r="AX7600" s="3">
        <v>5552.5240000000003</v>
      </c>
      <c r="AY7600" s="3">
        <v>5360.1450000000004</v>
      </c>
      <c r="AZ7600" s="3">
        <v>5125.6949999999997</v>
      </c>
      <c r="BA7600">
        <v>4853.29</v>
      </c>
      <c r="BB7600">
        <v>2016</v>
      </c>
    </row>
    <row r="7601" spans="1:54" hidden="1" x14ac:dyDescent="0.2">
      <c r="A7601">
        <v>528</v>
      </c>
      <c r="B7601" t="s">
        <v>379</v>
      </c>
      <c r="C7601" t="s">
        <v>236</v>
      </c>
      <c r="D7601" t="s">
        <v>20</v>
      </c>
      <c r="E7601" t="s">
        <v>235</v>
      </c>
      <c r="F7601" t="s">
        <v>234</v>
      </c>
      <c r="G7601" t="s">
        <v>217</v>
      </c>
      <c r="I7601" t="s">
        <v>354</v>
      </c>
      <c r="J7601" s="3" t="s">
        <v>215</v>
      </c>
      <c r="K7601" s="3" t="s">
        <v>215</v>
      </c>
      <c r="L7601" s="3" t="s">
        <v>215</v>
      </c>
      <c r="M7601" s="3" t="s">
        <v>215</v>
      </c>
      <c r="N7601" s="3" t="s">
        <v>215</v>
      </c>
      <c r="O7601" s="3" t="s">
        <v>215</v>
      </c>
      <c r="P7601" s="3" t="s">
        <v>215</v>
      </c>
      <c r="Q7601" s="3" t="s">
        <v>215</v>
      </c>
      <c r="R7601" s="3" t="s">
        <v>215</v>
      </c>
      <c r="S7601" s="3" t="s">
        <v>215</v>
      </c>
      <c r="T7601" s="3" t="s">
        <v>215</v>
      </c>
      <c r="U7601" s="3" t="s">
        <v>215</v>
      </c>
      <c r="V7601" s="3" t="s">
        <v>215</v>
      </c>
      <c r="W7601" s="3" t="s">
        <v>215</v>
      </c>
      <c r="X7601" s="3" t="s">
        <v>215</v>
      </c>
      <c r="Y7601" s="3" t="s">
        <v>215</v>
      </c>
      <c r="Z7601" s="3" t="s">
        <v>215</v>
      </c>
      <c r="AA7601" s="3">
        <v>21.073</v>
      </c>
      <c r="AB7601" s="3">
        <v>17.539000000000001</v>
      </c>
      <c r="AC7601" s="3">
        <v>21.782</v>
      </c>
      <c r="AD7601" s="3">
        <v>24.289000000000001</v>
      </c>
      <c r="AE7601" s="3">
        <v>28.13</v>
      </c>
      <c r="AF7601" s="3">
        <v>27.757999999999999</v>
      </c>
      <c r="AG7601" s="3">
        <v>30.146000000000001</v>
      </c>
      <c r="AH7601" s="3">
        <v>31.411000000000001</v>
      </c>
      <c r="AI7601" s="3">
        <v>32.03</v>
      </c>
      <c r="AJ7601" s="3">
        <v>31.236000000000001</v>
      </c>
      <c r="AK7601" s="3">
        <v>30.172000000000001</v>
      </c>
      <c r="AL7601" s="3">
        <v>31.381</v>
      </c>
      <c r="AM7601" s="3">
        <v>34.71</v>
      </c>
      <c r="AN7601" s="3">
        <v>34.854999999999997</v>
      </c>
      <c r="AO7601" s="3">
        <v>36.33</v>
      </c>
      <c r="AP7601" s="3">
        <v>37.301000000000002</v>
      </c>
      <c r="AQ7601" s="3">
        <v>37.118000000000002</v>
      </c>
      <c r="AR7601" s="3">
        <v>35.948999999999998</v>
      </c>
      <c r="AS7601" s="3">
        <v>34.671999999999997</v>
      </c>
      <c r="AT7601" s="3">
        <v>34.35</v>
      </c>
      <c r="AU7601" s="3">
        <v>33.290999999999997</v>
      </c>
      <c r="AV7601" s="3">
        <v>31.68</v>
      </c>
      <c r="AW7601" s="3">
        <v>29.945</v>
      </c>
      <c r="AX7601" s="3">
        <v>27.818000000000001</v>
      </c>
      <c r="AY7601" s="3">
        <v>25.617999999999999</v>
      </c>
      <c r="AZ7601" s="3">
        <v>23.414999999999999</v>
      </c>
      <c r="BA7601">
        <v>21.06</v>
      </c>
      <c r="BB7601">
        <v>2016</v>
      </c>
    </row>
    <row r="7602" spans="1:54" hidden="1" x14ac:dyDescent="0.2">
      <c r="A7602">
        <v>528</v>
      </c>
      <c r="B7602" t="s">
        <v>379</v>
      </c>
      <c r="C7602" t="s">
        <v>233</v>
      </c>
      <c r="D7602" t="s">
        <v>20</v>
      </c>
      <c r="E7602" t="s">
        <v>231</v>
      </c>
      <c r="F7602" t="s">
        <v>230</v>
      </c>
      <c r="G7602" t="s">
        <v>225</v>
      </c>
      <c r="H7602" t="s">
        <v>222</v>
      </c>
      <c r="I7602" t="s">
        <v>1790</v>
      </c>
      <c r="J7602" s="3" t="s">
        <v>215</v>
      </c>
      <c r="K7602" s="3" t="s">
        <v>215</v>
      </c>
      <c r="L7602" s="3" t="s">
        <v>215</v>
      </c>
      <c r="M7602" s="3" t="s">
        <v>215</v>
      </c>
      <c r="N7602" s="3" t="s">
        <v>215</v>
      </c>
      <c r="O7602" s="3" t="s">
        <v>215</v>
      </c>
      <c r="P7602" s="3" t="s">
        <v>215</v>
      </c>
      <c r="Q7602" s="3" t="s">
        <v>215</v>
      </c>
      <c r="R7602" s="3" t="s">
        <v>215</v>
      </c>
      <c r="S7602" s="3" t="s">
        <v>215</v>
      </c>
      <c r="T7602" s="3" t="s">
        <v>215</v>
      </c>
      <c r="U7602" s="3" t="s">
        <v>215</v>
      </c>
      <c r="V7602" s="3" t="s">
        <v>215</v>
      </c>
      <c r="W7602" s="3" t="s">
        <v>215</v>
      </c>
      <c r="X7602" s="3" t="s">
        <v>215</v>
      </c>
      <c r="Y7602" s="3" t="s">
        <v>215</v>
      </c>
      <c r="Z7602" s="3" t="s">
        <v>215</v>
      </c>
      <c r="AA7602" s="3">
        <v>2174.7629999999999</v>
      </c>
      <c r="AB7602" s="3">
        <v>2218.5709999999999</v>
      </c>
      <c r="AC7602" s="3">
        <v>2322.6979999999999</v>
      </c>
      <c r="AD7602" s="3">
        <v>2708.8989999999999</v>
      </c>
      <c r="AE7602" s="3">
        <v>3048.5349999999999</v>
      </c>
      <c r="AF7602" s="3">
        <v>3165.76</v>
      </c>
      <c r="AG7602" s="3">
        <v>3512.0709999999999</v>
      </c>
      <c r="AH7602" s="3">
        <v>3878.45</v>
      </c>
      <c r="AI7602" s="3">
        <v>4100.6319999999996</v>
      </c>
      <c r="AJ7602" s="3">
        <v>4186.2910000000002</v>
      </c>
      <c r="AK7602" s="3">
        <v>4297.3739999999998</v>
      </c>
      <c r="AL7602" s="3">
        <v>4374.3019999999997</v>
      </c>
      <c r="AM7602" s="3">
        <v>4742.8310000000001</v>
      </c>
      <c r="AN7602" s="3">
        <v>5186.8419999999996</v>
      </c>
      <c r="AO7602" s="3">
        <v>5468.7879999999996</v>
      </c>
      <c r="AP7602" s="3">
        <v>5754.692</v>
      </c>
      <c r="AQ7602" s="3">
        <v>5939.7979999999998</v>
      </c>
      <c r="AR7602" s="3">
        <v>6095.1719999999996</v>
      </c>
      <c r="AS7602" s="3">
        <v>6130.1880000000001</v>
      </c>
      <c r="AT7602" s="3">
        <v>6214.4610000000002</v>
      </c>
      <c r="AU7602" s="3">
        <v>6202.4930000000004</v>
      </c>
      <c r="AV7602" s="3">
        <v>6153.3810000000003</v>
      </c>
      <c r="AW7602" s="3">
        <v>6063.2939999999999</v>
      </c>
      <c r="AX7602" s="3">
        <v>5927.9889999999996</v>
      </c>
      <c r="AY7602" s="3">
        <v>5753.7250000000004</v>
      </c>
      <c r="AZ7602" s="3">
        <v>5537.4719999999998</v>
      </c>
      <c r="BA7602">
        <v>5286.7749999999996</v>
      </c>
      <c r="BB7602">
        <v>2016</v>
      </c>
    </row>
    <row r="7603" spans="1:54" hidden="1" x14ac:dyDescent="0.2">
      <c r="A7603">
        <v>528</v>
      </c>
      <c r="B7603" t="s">
        <v>379</v>
      </c>
      <c r="C7603" t="s">
        <v>232</v>
      </c>
      <c r="D7603" t="s">
        <v>20</v>
      </c>
      <c r="E7603" t="s">
        <v>231</v>
      </c>
      <c r="F7603" t="s">
        <v>230</v>
      </c>
      <c r="G7603" t="s">
        <v>217</v>
      </c>
      <c r="I7603" t="s">
        <v>229</v>
      </c>
      <c r="J7603" s="3" t="s">
        <v>215</v>
      </c>
      <c r="K7603" s="3" t="s">
        <v>215</v>
      </c>
      <c r="L7603" s="3" t="s">
        <v>215</v>
      </c>
      <c r="M7603" s="3" t="s">
        <v>215</v>
      </c>
      <c r="N7603" s="3" t="s">
        <v>215</v>
      </c>
      <c r="O7603" s="3" t="s">
        <v>215</v>
      </c>
      <c r="P7603" s="3" t="s">
        <v>215</v>
      </c>
      <c r="Q7603" s="3" t="s">
        <v>215</v>
      </c>
      <c r="R7603" s="3" t="s">
        <v>215</v>
      </c>
      <c r="S7603" s="3" t="s">
        <v>215</v>
      </c>
      <c r="T7603" s="3" t="s">
        <v>215</v>
      </c>
      <c r="U7603" s="3" t="s">
        <v>215</v>
      </c>
      <c r="V7603" s="3" t="s">
        <v>215</v>
      </c>
      <c r="W7603" s="3" t="s">
        <v>215</v>
      </c>
      <c r="X7603" s="3" t="s">
        <v>215</v>
      </c>
      <c r="Y7603" s="3" t="s">
        <v>215</v>
      </c>
      <c r="Z7603" s="3" t="s">
        <v>215</v>
      </c>
      <c r="AA7603" s="3">
        <v>24.948</v>
      </c>
      <c r="AB7603" s="3">
        <v>23.649000000000001</v>
      </c>
      <c r="AC7603" s="3">
        <v>23.663</v>
      </c>
      <c r="AD7603" s="3">
        <v>26.17</v>
      </c>
      <c r="AE7603" s="3">
        <v>30.010999999999999</v>
      </c>
      <c r="AF7603" s="3">
        <v>29.638999999999999</v>
      </c>
      <c r="AG7603" s="3">
        <v>32.027000000000001</v>
      </c>
      <c r="AH7603" s="3">
        <v>33.292000000000002</v>
      </c>
      <c r="AI7603" s="3">
        <v>33.911000000000001</v>
      </c>
      <c r="AJ7603" s="3">
        <v>33.116999999999997</v>
      </c>
      <c r="AK7603" s="3">
        <v>32.052999999999997</v>
      </c>
      <c r="AL7603" s="3">
        <v>33.262</v>
      </c>
      <c r="AM7603" s="3">
        <v>36.591000000000001</v>
      </c>
      <c r="AN7603" s="3">
        <v>36.735999999999997</v>
      </c>
      <c r="AO7603" s="3">
        <v>38.210999999999999</v>
      </c>
      <c r="AP7603" s="3">
        <v>39.182000000000002</v>
      </c>
      <c r="AQ7603" s="3">
        <v>38.999000000000002</v>
      </c>
      <c r="AR7603" s="3">
        <v>37.83</v>
      </c>
      <c r="AS7603" s="3">
        <v>36.552999999999997</v>
      </c>
      <c r="AT7603" s="3">
        <v>36.231999999999999</v>
      </c>
      <c r="AU7603" s="3">
        <v>35.171999999999997</v>
      </c>
      <c r="AV7603" s="3">
        <v>33.561</v>
      </c>
      <c r="AW7603" s="3">
        <v>31.826000000000001</v>
      </c>
      <c r="AX7603" s="3">
        <v>29.699000000000002</v>
      </c>
      <c r="AY7603" s="3">
        <v>27.498999999999999</v>
      </c>
      <c r="AZ7603" s="3">
        <v>25.295999999999999</v>
      </c>
      <c r="BA7603">
        <v>22.940999999999999</v>
      </c>
      <c r="BB7603">
        <v>2016</v>
      </c>
    </row>
    <row r="7604" spans="1:54" hidden="1" x14ac:dyDescent="0.2">
      <c r="A7604">
        <v>528</v>
      </c>
      <c r="B7604" t="s">
        <v>379</v>
      </c>
      <c r="C7604" t="s">
        <v>228</v>
      </c>
      <c r="D7604" t="s">
        <v>20</v>
      </c>
      <c r="E7604" t="s">
        <v>227</v>
      </c>
      <c r="F7604" t="s">
        <v>226</v>
      </c>
      <c r="G7604" t="s">
        <v>225</v>
      </c>
      <c r="H7604" t="s">
        <v>222</v>
      </c>
      <c r="I7604" t="s">
        <v>1790</v>
      </c>
      <c r="J7604" s="3">
        <v>1522.625</v>
      </c>
      <c r="K7604" s="3">
        <v>1805.0429999999999</v>
      </c>
      <c r="L7604" s="3">
        <v>1938.394</v>
      </c>
      <c r="M7604" s="3">
        <v>2170.0050000000001</v>
      </c>
      <c r="N7604" s="3">
        <v>2418.884</v>
      </c>
      <c r="O7604" s="3">
        <v>2536.0120000000002</v>
      </c>
      <c r="P7604" s="3">
        <v>2966.9110000000001</v>
      </c>
      <c r="Q7604" s="3">
        <v>3344.962</v>
      </c>
      <c r="R7604" s="3">
        <v>3615.319</v>
      </c>
      <c r="S7604" s="3">
        <v>4033.0709999999999</v>
      </c>
      <c r="T7604" s="3">
        <v>4480.2879999999996</v>
      </c>
      <c r="U7604" s="3">
        <v>5023.7629999999999</v>
      </c>
      <c r="V7604" s="3">
        <v>5614.6790000000001</v>
      </c>
      <c r="W7604" s="3">
        <v>6205.3379999999997</v>
      </c>
      <c r="X7604" s="3">
        <v>6784.442</v>
      </c>
      <c r="Y7604" s="3">
        <v>7396.65</v>
      </c>
      <c r="Z7604" s="3">
        <v>8036.59</v>
      </c>
      <c r="AA7604" s="3">
        <v>8717.241</v>
      </c>
      <c r="AB7604" s="3">
        <v>9381.1409999999996</v>
      </c>
      <c r="AC7604" s="3">
        <v>9815.5949999999993</v>
      </c>
      <c r="AD7604" s="3">
        <v>10351.26</v>
      </c>
      <c r="AE7604" s="3">
        <v>10158.209000000001</v>
      </c>
      <c r="AF7604" s="3">
        <v>10680.883</v>
      </c>
      <c r="AG7604" s="3">
        <v>10965.866</v>
      </c>
      <c r="AH7604" s="3">
        <v>11649.645</v>
      </c>
      <c r="AI7604" s="3">
        <v>12092.254000000001</v>
      </c>
      <c r="AJ7604" s="3">
        <v>12640.803</v>
      </c>
      <c r="AK7604" s="3">
        <v>13407.062</v>
      </c>
      <c r="AL7604" s="3">
        <v>13150.95</v>
      </c>
      <c r="AM7604" s="3">
        <v>12961.656000000001</v>
      </c>
      <c r="AN7604" s="3">
        <v>14119.213</v>
      </c>
      <c r="AO7604" s="3">
        <v>14312.2</v>
      </c>
      <c r="AP7604" s="3">
        <v>14686.916999999999</v>
      </c>
      <c r="AQ7604" s="3">
        <v>15230.739</v>
      </c>
      <c r="AR7604" s="3">
        <v>16111.867</v>
      </c>
      <c r="AS7604" s="3">
        <v>16770.670999999998</v>
      </c>
      <c r="AT7604" s="3">
        <v>17152.093000000001</v>
      </c>
      <c r="AU7604" s="3">
        <v>17634.543000000001</v>
      </c>
      <c r="AV7604" s="3">
        <v>18334.797999999999</v>
      </c>
      <c r="AW7604" s="3">
        <v>19051.393</v>
      </c>
      <c r="AX7604" s="3">
        <v>19960.48</v>
      </c>
      <c r="AY7604" s="3">
        <v>20923.487000000001</v>
      </c>
      <c r="AZ7604" s="3">
        <v>21890.894</v>
      </c>
      <c r="BA7604">
        <v>23044.928</v>
      </c>
      <c r="BB7604">
        <v>2016</v>
      </c>
    </row>
    <row r="7605" spans="1:54" hidden="1" x14ac:dyDescent="0.2">
      <c r="A7605">
        <v>528</v>
      </c>
      <c r="B7605" t="s">
        <v>379</v>
      </c>
      <c r="C7605" t="s">
        <v>224</v>
      </c>
      <c r="D7605" t="s">
        <v>20</v>
      </c>
      <c r="E7605" t="s">
        <v>219</v>
      </c>
      <c r="F7605" t="s">
        <v>218</v>
      </c>
      <c r="G7605" t="s">
        <v>223</v>
      </c>
      <c r="H7605" t="s">
        <v>222</v>
      </c>
      <c r="I7605" t="s">
        <v>1791</v>
      </c>
      <c r="J7605" s="3" t="s">
        <v>215</v>
      </c>
      <c r="K7605" s="3" t="s">
        <v>215</v>
      </c>
      <c r="L7605" s="3" t="s">
        <v>215</v>
      </c>
      <c r="M7605" s="3" t="s">
        <v>215</v>
      </c>
      <c r="N7605" s="3">
        <v>6.98</v>
      </c>
      <c r="O7605" s="3">
        <v>9.2059999999999995</v>
      </c>
      <c r="P7605" s="3">
        <v>16.282</v>
      </c>
      <c r="Q7605" s="3">
        <v>18.045000000000002</v>
      </c>
      <c r="R7605" s="3">
        <v>10.266</v>
      </c>
      <c r="S7605" s="3">
        <v>11.503</v>
      </c>
      <c r="T7605" s="3">
        <v>10.914</v>
      </c>
      <c r="U7605" s="3">
        <v>12.468</v>
      </c>
      <c r="V7605" s="3">
        <v>8.5500000000000007</v>
      </c>
      <c r="W7605" s="3">
        <v>7.0419999999999998</v>
      </c>
      <c r="X7605" s="3">
        <v>6.4980000000000002</v>
      </c>
      <c r="Y7605" s="3">
        <v>5.4740000000000002</v>
      </c>
      <c r="Z7605" s="3">
        <v>10.923</v>
      </c>
      <c r="AA7605" s="3">
        <v>6.7759999999999998</v>
      </c>
      <c r="AB7605" s="3">
        <v>3.129</v>
      </c>
      <c r="AC7605" s="3">
        <v>7.577</v>
      </c>
      <c r="AD7605" s="3">
        <v>8.2189999999999994</v>
      </c>
      <c r="AE7605" s="3">
        <v>17.071999999999999</v>
      </c>
      <c r="AF7605" s="3">
        <v>24.332999999999998</v>
      </c>
      <c r="AG7605" s="3">
        <v>28.25</v>
      </c>
      <c r="AH7605" s="3">
        <v>17.248999999999999</v>
      </c>
      <c r="AI7605" s="3">
        <v>14.926</v>
      </c>
      <c r="AJ7605" s="3">
        <v>23.137</v>
      </c>
      <c r="AK7605" s="3">
        <v>32.012999999999998</v>
      </c>
      <c r="AL7605" s="3">
        <v>24.800999999999998</v>
      </c>
      <c r="AM7605" s="3">
        <v>40.65</v>
      </c>
      <c r="AN7605" s="3">
        <v>36.832000000000001</v>
      </c>
      <c r="AO7605" s="3">
        <v>37.878</v>
      </c>
      <c r="AP7605" s="3">
        <v>44.335999999999999</v>
      </c>
      <c r="AQ7605" s="3">
        <v>51.274000000000001</v>
      </c>
      <c r="AR7605" s="3">
        <v>61.823999999999998</v>
      </c>
      <c r="AS7605" s="3">
        <v>75.153000000000006</v>
      </c>
      <c r="AT7605" s="3">
        <v>71.914000000000001</v>
      </c>
      <c r="AU7605" s="3">
        <v>80.108000000000004</v>
      </c>
      <c r="AV7605" s="3">
        <v>83.373000000000005</v>
      </c>
      <c r="AW7605" s="3">
        <v>83.638999999999996</v>
      </c>
      <c r="AX7605" s="3">
        <v>85.031000000000006</v>
      </c>
      <c r="AY7605" s="3">
        <v>85.906000000000006</v>
      </c>
      <c r="AZ7605" s="3">
        <v>85.432000000000002</v>
      </c>
      <c r="BA7605">
        <v>88.774000000000001</v>
      </c>
      <c r="BB7605">
        <v>2016</v>
      </c>
    </row>
    <row r="7606" spans="1:54" hidden="1" x14ac:dyDescent="0.2">
      <c r="A7606">
        <v>528</v>
      </c>
      <c r="B7606" t="s">
        <v>379</v>
      </c>
      <c r="C7606" t="s">
        <v>220</v>
      </c>
      <c r="D7606" t="s">
        <v>20</v>
      </c>
      <c r="E7606" t="s">
        <v>219</v>
      </c>
      <c r="F7606" t="s">
        <v>218</v>
      </c>
      <c r="G7606" t="s">
        <v>217</v>
      </c>
      <c r="I7606" t="s">
        <v>216</v>
      </c>
      <c r="J7606" s="3" t="s">
        <v>215</v>
      </c>
      <c r="K7606" s="3" t="s">
        <v>215</v>
      </c>
      <c r="L7606" s="3" t="s">
        <v>215</v>
      </c>
      <c r="M7606" s="3" t="s">
        <v>215</v>
      </c>
      <c r="N7606" s="3">
        <v>11.426</v>
      </c>
      <c r="O7606" s="3">
        <v>14.465</v>
      </c>
      <c r="P7606" s="3">
        <v>20.812000000000001</v>
      </c>
      <c r="Q7606" s="3">
        <v>17.178999999999998</v>
      </c>
      <c r="R7606" s="3">
        <v>8.1180000000000003</v>
      </c>
      <c r="S7606" s="3">
        <v>7.532</v>
      </c>
      <c r="T7606" s="3">
        <v>6.5410000000000004</v>
      </c>
      <c r="U7606" s="3">
        <v>6.6550000000000002</v>
      </c>
      <c r="V7606" s="3">
        <v>3.8319999999999999</v>
      </c>
      <c r="W7606" s="3">
        <v>2.9940000000000002</v>
      </c>
      <c r="X7606" s="3">
        <v>2.5339999999999998</v>
      </c>
      <c r="Y7606" s="3">
        <v>1.96</v>
      </c>
      <c r="Z7606" s="3">
        <v>3.7320000000000002</v>
      </c>
      <c r="AA7606" s="3">
        <v>2.2309999999999999</v>
      </c>
      <c r="AB7606" s="3">
        <v>1.1160000000000001</v>
      </c>
      <c r="AC7606" s="3">
        <v>2.4910000000000001</v>
      </c>
      <c r="AD7606" s="3">
        <v>2.48</v>
      </c>
      <c r="AE7606" s="3">
        <v>5.6829999999999998</v>
      </c>
      <c r="AF7606" s="3">
        <v>7.8780000000000001</v>
      </c>
      <c r="AG7606" s="3">
        <v>8.8670000000000009</v>
      </c>
      <c r="AH7606" s="3">
        <v>4.9489999999999998</v>
      </c>
      <c r="AI7606" s="3">
        <v>3.972</v>
      </c>
      <c r="AJ7606" s="3">
        <v>5.9550000000000001</v>
      </c>
      <c r="AK7606" s="3">
        <v>7.8419999999999996</v>
      </c>
      <c r="AL7606" s="3">
        <v>5.9470000000000001</v>
      </c>
      <c r="AM7606" s="3">
        <v>10.367000000000001</v>
      </c>
      <c r="AN7606" s="3">
        <v>8.2560000000000002</v>
      </c>
      <c r="AO7606" s="3">
        <v>7.7990000000000004</v>
      </c>
      <c r="AP7606" s="3">
        <v>8.94</v>
      </c>
      <c r="AQ7606" s="3">
        <v>10.022</v>
      </c>
      <c r="AR7606" s="3">
        <v>11.654</v>
      </c>
      <c r="AS7606" s="3">
        <v>14.298</v>
      </c>
      <c r="AT7606" s="3">
        <v>13.553000000000001</v>
      </c>
      <c r="AU7606" s="3">
        <v>13.827999999999999</v>
      </c>
      <c r="AV7606" s="3">
        <v>13.593999999999999</v>
      </c>
      <c r="AW7606" s="3">
        <v>13.477</v>
      </c>
      <c r="AX7606" s="3">
        <v>13.45</v>
      </c>
      <c r="AY7606" s="3">
        <v>13.384</v>
      </c>
      <c r="AZ7606" s="3">
        <v>13.164999999999999</v>
      </c>
      <c r="BA7606">
        <v>13.459</v>
      </c>
      <c r="BB7606">
        <v>2016</v>
      </c>
    </row>
    <row r="7607" spans="1:54" x14ac:dyDescent="0.2">
      <c r="A7607">
        <v>923</v>
      </c>
      <c r="B7607" t="s">
        <v>378</v>
      </c>
      <c r="C7607" t="s">
        <v>352</v>
      </c>
      <c r="D7607" t="s">
        <v>136</v>
      </c>
      <c r="E7607" t="s">
        <v>349</v>
      </c>
      <c r="F7607" t="s">
        <v>351</v>
      </c>
      <c r="G7607" t="s">
        <v>225</v>
      </c>
      <c r="H7607" t="s">
        <v>222</v>
      </c>
      <c r="I7607" t="s">
        <v>1792</v>
      </c>
      <c r="J7607" s="3" t="s">
        <v>215</v>
      </c>
      <c r="K7607" s="3" t="s">
        <v>215</v>
      </c>
      <c r="L7607" s="3" t="s">
        <v>215</v>
      </c>
      <c r="M7607" s="3" t="s">
        <v>215</v>
      </c>
      <c r="N7607" s="3" t="s">
        <v>215</v>
      </c>
      <c r="O7607" s="3" t="s">
        <v>215</v>
      </c>
      <c r="P7607" s="3" t="s">
        <v>215</v>
      </c>
      <c r="Q7607" s="3" t="s">
        <v>215</v>
      </c>
      <c r="R7607" s="3" t="s">
        <v>215</v>
      </c>
      <c r="S7607" s="3" t="s">
        <v>215</v>
      </c>
      <c r="T7607" s="3" t="s">
        <v>215</v>
      </c>
      <c r="U7607" s="3" t="s">
        <v>215</v>
      </c>
      <c r="V7607" s="3">
        <v>0.106</v>
      </c>
      <c r="W7607" s="3">
        <v>9.4E-2</v>
      </c>
      <c r="X7607" s="3">
        <v>7.3999999999999996E-2</v>
      </c>
      <c r="Y7607" s="3">
        <v>6.5000000000000002E-2</v>
      </c>
      <c r="Z7607" s="3">
        <v>6.2E-2</v>
      </c>
      <c r="AA7607" s="3">
        <v>6.3E-2</v>
      </c>
      <c r="AB7607" s="3">
        <v>6.6000000000000003E-2</v>
      </c>
      <c r="AC7607" s="3">
        <v>6.9000000000000006E-2</v>
      </c>
      <c r="AD7607" s="3">
        <v>7.4999999999999997E-2</v>
      </c>
      <c r="AE7607" s="3">
        <v>8.2000000000000003E-2</v>
      </c>
      <c r="AF7607" s="3">
        <v>0.09</v>
      </c>
      <c r="AG7607" s="3">
        <v>9.9000000000000005E-2</v>
      </c>
      <c r="AH7607" s="3">
        <v>0.109</v>
      </c>
      <c r="AI7607" s="3">
        <v>0.11700000000000001</v>
      </c>
      <c r="AJ7607" s="3">
        <v>0.125</v>
      </c>
      <c r="AK7607" s="3">
        <v>0.13400000000000001</v>
      </c>
      <c r="AL7607" s="3">
        <v>0.14499999999999999</v>
      </c>
      <c r="AM7607" s="3">
        <v>0.151</v>
      </c>
      <c r="AN7607" s="3">
        <v>0.161</v>
      </c>
      <c r="AO7607" s="3">
        <v>0.17199999999999999</v>
      </c>
      <c r="AP7607" s="3">
        <v>0.185</v>
      </c>
      <c r="AQ7607" s="3">
        <v>0.19900000000000001</v>
      </c>
      <c r="AR7607" s="3">
        <v>0.21199999999999999</v>
      </c>
      <c r="AS7607" s="3">
        <v>0.22500000000000001</v>
      </c>
      <c r="AT7607" s="3">
        <v>0.24099999999999999</v>
      </c>
      <c r="AU7607" s="3">
        <v>0.25800000000000001</v>
      </c>
      <c r="AV7607" s="3">
        <v>0.26800000000000002</v>
      </c>
      <c r="AW7607" s="3">
        <v>0.27900000000000003</v>
      </c>
      <c r="AX7607" s="3">
        <v>0.28999999999999998</v>
      </c>
      <c r="AY7607" s="3">
        <v>0.30199999999999999</v>
      </c>
      <c r="AZ7607" s="3">
        <v>0.314</v>
      </c>
      <c r="BA7607">
        <v>0.32600000000000001</v>
      </c>
      <c r="BB7607">
        <v>2017</v>
      </c>
    </row>
    <row r="7608" spans="1:54" hidden="1" x14ac:dyDescent="0.2">
      <c r="A7608">
        <v>923</v>
      </c>
      <c r="B7608" t="s">
        <v>378</v>
      </c>
      <c r="C7608" t="s">
        <v>350</v>
      </c>
      <c r="D7608" t="s">
        <v>136</v>
      </c>
      <c r="E7608" t="s">
        <v>349</v>
      </c>
      <c r="F7608" t="s">
        <v>348</v>
      </c>
      <c r="G7608" t="s">
        <v>275</v>
      </c>
      <c r="I7608" t="s">
        <v>347</v>
      </c>
      <c r="J7608" s="3" t="s">
        <v>215</v>
      </c>
      <c r="K7608" s="3" t="s">
        <v>215</v>
      </c>
      <c r="L7608" s="3" t="s">
        <v>215</v>
      </c>
      <c r="M7608" s="3" t="s">
        <v>215</v>
      </c>
      <c r="N7608" s="3" t="s">
        <v>215</v>
      </c>
      <c r="O7608" s="3" t="s">
        <v>215</v>
      </c>
      <c r="P7608" s="3" t="s">
        <v>215</v>
      </c>
      <c r="Q7608" s="3" t="s">
        <v>215</v>
      </c>
      <c r="R7608" s="3" t="s">
        <v>215</v>
      </c>
      <c r="S7608" s="3" t="s">
        <v>215</v>
      </c>
      <c r="T7608" s="3" t="s">
        <v>215</v>
      </c>
      <c r="U7608" s="3" t="s">
        <v>215</v>
      </c>
      <c r="V7608" s="3" t="s">
        <v>215</v>
      </c>
      <c r="W7608" s="3">
        <v>-11.099</v>
      </c>
      <c r="X7608" s="3">
        <v>-21.401</v>
      </c>
      <c r="Y7608" s="3">
        <v>-12.497999999999999</v>
      </c>
      <c r="Z7608" s="3">
        <v>-4.3680000000000003</v>
      </c>
      <c r="AA7608" s="3">
        <v>1.7</v>
      </c>
      <c r="AB7608" s="3">
        <v>5.3</v>
      </c>
      <c r="AC7608" s="3">
        <v>3.6989999999999998</v>
      </c>
      <c r="AD7608" s="3">
        <v>8.3000000000000007</v>
      </c>
      <c r="AE7608" s="3">
        <v>10.199999999999999</v>
      </c>
      <c r="AF7608" s="3">
        <v>9.1</v>
      </c>
      <c r="AG7608" s="3">
        <v>10.199999999999999</v>
      </c>
      <c r="AH7608" s="3">
        <v>10.6</v>
      </c>
      <c r="AI7608" s="3">
        <v>6.7</v>
      </c>
      <c r="AJ7608" s="3">
        <v>7</v>
      </c>
      <c r="AK7608" s="3">
        <v>7.8</v>
      </c>
      <c r="AL7608" s="3">
        <v>7.9</v>
      </c>
      <c r="AM7608" s="3">
        <v>3.9</v>
      </c>
      <c r="AN7608" s="3">
        <v>6.5</v>
      </c>
      <c r="AO7608" s="3">
        <v>7.4</v>
      </c>
      <c r="AP7608" s="3">
        <v>7.5</v>
      </c>
      <c r="AQ7608" s="3">
        <v>7.4</v>
      </c>
      <c r="AR7608" s="3">
        <v>6.7</v>
      </c>
      <c r="AS7608" s="3">
        <v>6</v>
      </c>
      <c r="AT7608" s="3">
        <v>6.9</v>
      </c>
      <c r="AU7608" s="3">
        <v>7.14</v>
      </c>
      <c r="AV7608" s="3">
        <v>4</v>
      </c>
      <c r="AW7608" s="3">
        <v>4</v>
      </c>
      <c r="AX7608" s="3">
        <v>4</v>
      </c>
      <c r="AY7608" s="3">
        <v>4</v>
      </c>
      <c r="AZ7608" s="3">
        <v>4</v>
      </c>
      <c r="BA7608">
        <v>4</v>
      </c>
      <c r="BB7608">
        <v>2017</v>
      </c>
    </row>
    <row r="7609" spans="1:54" hidden="1" x14ac:dyDescent="0.2">
      <c r="A7609">
        <v>923</v>
      </c>
      <c r="B7609" t="s">
        <v>378</v>
      </c>
      <c r="C7609" t="s">
        <v>346</v>
      </c>
      <c r="D7609" t="s">
        <v>136</v>
      </c>
      <c r="E7609" t="s">
        <v>342</v>
      </c>
      <c r="F7609" t="s">
        <v>345</v>
      </c>
      <c r="G7609" t="s">
        <v>225</v>
      </c>
      <c r="H7609" t="s">
        <v>222</v>
      </c>
      <c r="I7609" t="s">
        <v>1792</v>
      </c>
      <c r="J7609" s="3" t="s">
        <v>215</v>
      </c>
      <c r="K7609" s="3" t="s">
        <v>215</v>
      </c>
      <c r="L7609" s="3" t="s">
        <v>215</v>
      </c>
      <c r="M7609" s="3" t="s">
        <v>215</v>
      </c>
      <c r="N7609" s="3" t="s">
        <v>215</v>
      </c>
      <c r="O7609" s="3" t="s">
        <v>215</v>
      </c>
      <c r="P7609" s="3" t="s">
        <v>215</v>
      </c>
      <c r="Q7609" s="3" t="s">
        <v>215</v>
      </c>
      <c r="R7609" s="3" t="s">
        <v>215</v>
      </c>
      <c r="S7609" s="3" t="s">
        <v>215</v>
      </c>
      <c r="T7609" s="3" t="s">
        <v>215</v>
      </c>
      <c r="U7609" s="3" t="s">
        <v>215</v>
      </c>
      <c r="V7609" s="3">
        <v>1E-3</v>
      </c>
      <c r="W7609" s="3">
        <v>7.0000000000000001E-3</v>
      </c>
      <c r="X7609" s="3">
        <v>0.02</v>
      </c>
      <c r="Y7609" s="3">
        <v>6.5000000000000002E-2</v>
      </c>
      <c r="Z7609" s="3">
        <v>0.308</v>
      </c>
      <c r="AA7609" s="3">
        <v>0.63200000000000001</v>
      </c>
      <c r="AB7609" s="3">
        <v>1.0249999999999999</v>
      </c>
      <c r="AC7609" s="3">
        <v>1.345</v>
      </c>
      <c r="AD7609" s="3">
        <v>1.8069999999999999</v>
      </c>
      <c r="AE7609" s="3">
        <v>2.512</v>
      </c>
      <c r="AF7609" s="3">
        <v>3.3450000000000002</v>
      </c>
      <c r="AG7609" s="3">
        <v>4.758</v>
      </c>
      <c r="AH7609" s="3">
        <v>6.1580000000000004</v>
      </c>
      <c r="AI7609" s="3">
        <v>7.2009999999999996</v>
      </c>
      <c r="AJ7609" s="3">
        <v>9.2720000000000002</v>
      </c>
      <c r="AK7609" s="3">
        <v>12.78</v>
      </c>
      <c r="AL7609" s="3">
        <v>17.609000000000002</v>
      </c>
      <c r="AM7609" s="3">
        <v>20.623000000000001</v>
      </c>
      <c r="AN7609" s="3">
        <v>24.704999999999998</v>
      </c>
      <c r="AO7609" s="3">
        <v>30.068999999999999</v>
      </c>
      <c r="AP7609" s="3">
        <v>36.161000000000001</v>
      </c>
      <c r="AQ7609" s="3">
        <v>40.524999999999999</v>
      </c>
      <c r="AR7609" s="3">
        <v>45.604999999999997</v>
      </c>
      <c r="AS7609" s="3">
        <v>48.402000000000001</v>
      </c>
      <c r="AT7609" s="3">
        <v>54.470999999999997</v>
      </c>
      <c r="AU7609" s="3">
        <v>62.246000000000002</v>
      </c>
      <c r="AV7609" s="3">
        <v>68.62</v>
      </c>
      <c r="AW7609" s="3">
        <v>75.647000000000006</v>
      </c>
      <c r="AX7609" s="3">
        <v>83.393000000000001</v>
      </c>
      <c r="AY7609" s="3">
        <v>91.932000000000002</v>
      </c>
      <c r="AZ7609" s="3">
        <v>101.346</v>
      </c>
      <c r="BA7609">
        <v>111.724</v>
      </c>
      <c r="BB7609">
        <v>2017</v>
      </c>
    </row>
    <row r="7610" spans="1:54" hidden="1" x14ac:dyDescent="0.2">
      <c r="A7610">
        <v>923</v>
      </c>
      <c r="B7610" t="s">
        <v>378</v>
      </c>
      <c r="C7610" t="s">
        <v>344</v>
      </c>
      <c r="D7610" t="s">
        <v>136</v>
      </c>
      <c r="E7610" t="s">
        <v>342</v>
      </c>
      <c r="F7610" t="s">
        <v>343</v>
      </c>
      <c r="G7610" t="s">
        <v>223</v>
      </c>
      <c r="H7610" t="s">
        <v>222</v>
      </c>
      <c r="I7610" t="s">
        <v>310</v>
      </c>
      <c r="J7610" s="3" t="s">
        <v>215</v>
      </c>
      <c r="K7610" s="3" t="s">
        <v>215</v>
      </c>
      <c r="L7610" s="3" t="s">
        <v>215</v>
      </c>
      <c r="M7610" s="3" t="s">
        <v>215</v>
      </c>
      <c r="N7610" s="3" t="s">
        <v>215</v>
      </c>
      <c r="O7610" s="3" t="s">
        <v>215</v>
      </c>
      <c r="P7610" s="3" t="s">
        <v>215</v>
      </c>
      <c r="Q7610" s="3" t="s">
        <v>215</v>
      </c>
      <c r="R7610" s="3" t="s">
        <v>215</v>
      </c>
      <c r="S7610" s="3" t="s">
        <v>215</v>
      </c>
      <c r="T7610" s="3" t="s">
        <v>215</v>
      </c>
      <c r="U7610" s="3" t="s">
        <v>215</v>
      </c>
      <c r="V7610" s="3">
        <v>0.29099999999999998</v>
      </c>
      <c r="W7610" s="3">
        <v>0.67800000000000005</v>
      </c>
      <c r="X7610" s="3">
        <v>0.82899999999999996</v>
      </c>
      <c r="Y7610" s="3">
        <v>0.56899999999999995</v>
      </c>
      <c r="Z7610" s="3">
        <v>1.052</v>
      </c>
      <c r="AA7610" s="3">
        <v>1.121</v>
      </c>
      <c r="AB7610" s="3">
        <v>1.32</v>
      </c>
      <c r="AC7610" s="3">
        <v>1.087</v>
      </c>
      <c r="AD7610" s="3">
        <v>0.99099999999999999</v>
      </c>
      <c r="AE7610" s="3">
        <v>1.0569999999999999</v>
      </c>
      <c r="AF7610" s="3">
        <v>1.212</v>
      </c>
      <c r="AG7610" s="3">
        <v>1.5549999999999999</v>
      </c>
      <c r="AH7610" s="3">
        <v>2.073</v>
      </c>
      <c r="AI7610" s="3">
        <v>2.3109999999999999</v>
      </c>
      <c r="AJ7610" s="3">
        <v>2.8109999999999999</v>
      </c>
      <c r="AK7610" s="3">
        <v>3.7120000000000002</v>
      </c>
      <c r="AL7610" s="3">
        <v>5.1349999999999998</v>
      </c>
      <c r="AM7610" s="3">
        <v>4.9770000000000003</v>
      </c>
      <c r="AN7610" s="3">
        <v>5.6420000000000003</v>
      </c>
      <c r="AO7610" s="3">
        <v>6.5229999999999997</v>
      </c>
      <c r="AP7610" s="3">
        <v>7.5919999999999996</v>
      </c>
      <c r="AQ7610" s="3">
        <v>8.5060000000000002</v>
      </c>
      <c r="AR7610" s="3">
        <v>9.2420000000000009</v>
      </c>
      <c r="AS7610" s="3">
        <v>7.8570000000000002</v>
      </c>
      <c r="AT7610" s="3">
        <v>6.9530000000000003</v>
      </c>
      <c r="AU7610" s="3">
        <v>7.2789999999999999</v>
      </c>
      <c r="AV7610" s="3">
        <v>7.6589999999999998</v>
      </c>
      <c r="AW7610" s="3">
        <v>8.1760000000000002</v>
      </c>
      <c r="AX7610" s="3">
        <v>8.68</v>
      </c>
      <c r="AY7610" s="3">
        <v>9.2210000000000001</v>
      </c>
      <c r="AZ7610" s="3">
        <v>9.7899999999999991</v>
      </c>
      <c r="BA7610">
        <v>10.388999999999999</v>
      </c>
      <c r="BB7610">
        <v>2017</v>
      </c>
    </row>
    <row r="7611" spans="1:54" hidden="1" x14ac:dyDescent="0.2">
      <c r="A7611">
        <v>923</v>
      </c>
      <c r="B7611" t="s">
        <v>378</v>
      </c>
      <c r="C7611" t="s">
        <v>213</v>
      </c>
      <c r="D7611" t="s">
        <v>136</v>
      </c>
      <c r="E7611" t="s">
        <v>342</v>
      </c>
      <c r="F7611" s="3" t="s">
        <v>341</v>
      </c>
      <c r="G7611" t="s">
        <v>323</v>
      </c>
      <c r="H7611" t="s">
        <v>222</v>
      </c>
      <c r="I7611" t="s">
        <v>310</v>
      </c>
      <c r="J7611" t="s">
        <v>215</v>
      </c>
      <c r="K7611" t="s">
        <v>215</v>
      </c>
      <c r="L7611" t="s">
        <v>215</v>
      </c>
      <c r="M7611" t="s">
        <v>215</v>
      </c>
      <c r="N7611" t="s">
        <v>215</v>
      </c>
      <c r="O7611" t="s">
        <v>215</v>
      </c>
      <c r="P7611" t="s">
        <v>215</v>
      </c>
      <c r="Q7611" t="s">
        <v>215</v>
      </c>
      <c r="R7611" t="s">
        <v>215</v>
      </c>
      <c r="S7611" t="s">
        <v>215</v>
      </c>
      <c r="T7611" t="s">
        <v>215</v>
      </c>
      <c r="U7611" t="s">
        <v>215</v>
      </c>
      <c r="V7611">
        <v>7.26</v>
      </c>
      <c r="W7611">
        <v>6.6079999999999997</v>
      </c>
      <c r="X7611">
        <v>5.3040000000000003</v>
      </c>
      <c r="Y7611">
        <v>4.7380000000000004</v>
      </c>
      <c r="Z7611">
        <v>4.6139999999999999</v>
      </c>
      <c r="AA7611">
        <v>4.7729999999999997</v>
      </c>
      <c r="AB7611">
        <v>5.08</v>
      </c>
      <c r="AC7611">
        <v>5.3490000000000002</v>
      </c>
      <c r="AD7611">
        <v>5.9249999999999998</v>
      </c>
      <c r="AE7611">
        <v>6.6779999999999999</v>
      </c>
      <c r="AF7611">
        <v>7.3970000000000002</v>
      </c>
      <c r="AG7611">
        <v>8.3140000000000001</v>
      </c>
      <c r="AH7611">
        <v>9.4489999999999998</v>
      </c>
      <c r="AI7611">
        <v>10.406000000000001</v>
      </c>
      <c r="AJ7611">
        <v>11.476000000000001</v>
      </c>
      <c r="AK7611">
        <v>12.701000000000001</v>
      </c>
      <c r="AL7611">
        <v>13.973000000000001</v>
      </c>
      <c r="AM7611">
        <v>14.628</v>
      </c>
      <c r="AN7611">
        <v>15.769</v>
      </c>
      <c r="AO7611">
        <v>17.286000000000001</v>
      </c>
      <c r="AP7611">
        <v>18.925000000000001</v>
      </c>
      <c r="AQ7611">
        <v>20.652999999999999</v>
      </c>
      <c r="AR7611">
        <v>22.433</v>
      </c>
      <c r="AS7611">
        <v>24.036000000000001</v>
      </c>
      <c r="AT7611">
        <v>26.023</v>
      </c>
      <c r="AU7611">
        <v>28.382000000000001</v>
      </c>
      <c r="AV7611">
        <v>30.187999999999999</v>
      </c>
      <c r="AW7611">
        <v>32.076999999999998</v>
      </c>
      <c r="AX7611">
        <v>34.015000000000001</v>
      </c>
      <c r="AY7611">
        <v>36.049999999999997</v>
      </c>
      <c r="AZ7611">
        <v>38.136000000000003</v>
      </c>
      <c r="BA7611">
        <v>40.350999999999999</v>
      </c>
      <c r="BB7611">
        <v>2017</v>
      </c>
    </row>
    <row r="7612" spans="1:54" hidden="1" x14ac:dyDescent="0.2">
      <c r="A7612">
        <v>923</v>
      </c>
      <c r="B7612" t="s">
        <v>378</v>
      </c>
      <c r="C7612" t="s">
        <v>340</v>
      </c>
      <c r="D7612" t="s">
        <v>136</v>
      </c>
      <c r="E7612" t="s">
        <v>339</v>
      </c>
      <c r="F7612" t="s">
        <v>338</v>
      </c>
      <c r="G7612" t="s">
        <v>295</v>
      </c>
      <c r="I7612" t="s">
        <v>337</v>
      </c>
      <c r="J7612" s="3" t="s">
        <v>215</v>
      </c>
      <c r="K7612" s="3" t="s">
        <v>215</v>
      </c>
      <c r="L7612" s="3" t="s">
        <v>215</v>
      </c>
      <c r="M7612" s="3" t="s">
        <v>215</v>
      </c>
      <c r="N7612" s="3" t="s">
        <v>215</v>
      </c>
      <c r="O7612" s="3" t="s">
        <v>215</v>
      </c>
      <c r="P7612" s="3" t="s">
        <v>215</v>
      </c>
      <c r="Q7612" s="3" t="s">
        <v>215</v>
      </c>
      <c r="R7612" s="3" t="s">
        <v>215</v>
      </c>
      <c r="S7612" s="3" t="s">
        <v>215</v>
      </c>
      <c r="T7612" s="3" t="s">
        <v>215</v>
      </c>
      <c r="U7612" s="3" t="s">
        <v>215</v>
      </c>
      <c r="V7612" s="3">
        <v>0.67900000000000005</v>
      </c>
      <c r="W7612" s="3">
        <v>7.44</v>
      </c>
      <c r="X7612" s="3">
        <v>27.263000000000002</v>
      </c>
      <c r="Y7612" s="3">
        <v>100</v>
      </c>
      <c r="Z7612" s="3">
        <v>497.49400000000003</v>
      </c>
      <c r="AA7612" s="3">
        <v>1002.268</v>
      </c>
      <c r="AB7612" s="3">
        <v>1544.038</v>
      </c>
      <c r="AC7612" s="3">
        <v>1953.4190000000001</v>
      </c>
      <c r="AD7612" s="3">
        <v>2422.873</v>
      </c>
      <c r="AE7612" s="3">
        <v>3057.0320000000002</v>
      </c>
      <c r="AF7612" s="3">
        <v>3730.6329999999998</v>
      </c>
      <c r="AG7612" s="3">
        <v>4815.7389999999996</v>
      </c>
      <c r="AH7612" s="3">
        <v>5635.1850000000004</v>
      </c>
      <c r="AI7612" s="3">
        <v>6176.4440000000004</v>
      </c>
      <c r="AJ7612" s="3">
        <v>7432.5219999999999</v>
      </c>
      <c r="AK7612" s="3">
        <v>9502.8889999999992</v>
      </c>
      <c r="AL7612" s="3">
        <v>12135.444</v>
      </c>
      <c r="AM7612" s="3">
        <v>13678.726000000001</v>
      </c>
      <c r="AN7612" s="3">
        <v>15386.08</v>
      </c>
      <c r="AO7612" s="3">
        <v>17436.827000000001</v>
      </c>
      <c r="AP7612" s="3">
        <v>19506.407999999999</v>
      </c>
      <c r="AQ7612" s="3">
        <v>20353.966</v>
      </c>
      <c r="AR7612" s="3">
        <v>21467.492999999999</v>
      </c>
      <c r="AS7612" s="3">
        <v>21494.177</v>
      </c>
      <c r="AT7612" s="3">
        <v>22628.175999999999</v>
      </c>
      <c r="AU7612" s="3">
        <v>24134.724999999999</v>
      </c>
      <c r="AV7612" s="3">
        <v>25582.809000000001</v>
      </c>
      <c r="AW7612" s="3">
        <v>27117.777999999998</v>
      </c>
      <c r="AX7612" s="3">
        <v>28744.844000000001</v>
      </c>
      <c r="AY7612" s="3">
        <v>30469.535</v>
      </c>
      <c r="AZ7612" s="3">
        <v>32297.706999999999</v>
      </c>
      <c r="BA7612">
        <v>34235.569000000003</v>
      </c>
      <c r="BB7612">
        <v>2017</v>
      </c>
    </row>
    <row r="7613" spans="1:54" hidden="1" x14ac:dyDescent="0.2">
      <c r="A7613">
        <v>923</v>
      </c>
      <c r="B7613" t="s">
        <v>378</v>
      </c>
      <c r="C7613" t="s">
        <v>336</v>
      </c>
      <c r="D7613" t="s">
        <v>136</v>
      </c>
      <c r="E7613" t="s">
        <v>333</v>
      </c>
      <c r="F7613" t="s">
        <v>335</v>
      </c>
      <c r="G7613" t="s">
        <v>225</v>
      </c>
      <c r="H7613" t="s">
        <v>322</v>
      </c>
      <c r="I7613" t="s">
        <v>330</v>
      </c>
      <c r="J7613" s="3" t="s">
        <v>215</v>
      </c>
      <c r="K7613" s="3" t="s">
        <v>215</v>
      </c>
      <c r="L7613" s="3" t="s">
        <v>215</v>
      </c>
      <c r="M7613" s="3" t="s">
        <v>215</v>
      </c>
      <c r="N7613" s="3" t="s">
        <v>215</v>
      </c>
      <c r="O7613" s="3" t="s">
        <v>215</v>
      </c>
      <c r="P7613" s="3" t="s">
        <v>215</v>
      </c>
      <c r="Q7613" s="3" t="s">
        <v>215</v>
      </c>
      <c r="R7613" s="3" t="s">
        <v>215</v>
      </c>
      <c r="S7613" s="3" t="s">
        <v>215</v>
      </c>
      <c r="T7613" s="3" t="s">
        <v>215</v>
      </c>
      <c r="U7613" s="3" t="s">
        <v>215</v>
      </c>
      <c r="V7613" s="3">
        <v>19.152999999999999</v>
      </c>
      <c r="W7613" s="3">
        <v>16.914000000000001</v>
      </c>
      <c r="X7613" s="3">
        <v>13.215</v>
      </c>
      <c r="Y7613" s="3">
        <v>11.439</v>
      </c>
      <c r="Z7613" s="3">
        <v>10.811</v>
      </c>
      <c r="AA7613" s="3">
        <v>10.83</v>
      </c>
      <c r="AB7613" s="3">
        <v>11.180999999999999</v>
      </c>
      <c r="AC7613" s="3">
        <v>11.238</v>
      </c>
      <c r="AD7613" s="3">
        <v>11.930999999999999</v>
      </c>
      <c r="AE7613" s="3">
        <v>12.888999999999999</v>
      </c>
      <c r="AF7613" s="3">
        <v>13.779</v>
      </c>
      <c r="AG7613" s="3">
        <v>14.879</v>
      </c>
      <c r="AH7613" s="3">
        <v>16.114999999999998</v>
      </c>
      <c r="AI7613" s="3">
        <v>16.847999999999999</v>
      </c>
      <c r="AJ7613" s="3">
        <v>17.661000000000001</v>
      </c>
      <c r="AK7613" s="3">
        <v>18.637</v>
      </c>
      <c r="AL7613" s="3">
        <v>19.678999999999998</v>
      </c>
      <c r="AM7613" s="3">
        <v>20.023</v>
      </c>
      <c r="AN7613" s="3">
        <v>21.082000000000001</v>
      </c>
      <c r="AO7613" s="3">
        <v>22.106999999999999</v>
      </c>
      <c r="AP7613" s="3">
        <v>23.276</v>
      </c>
      <c r="AQ7613" s="3">
        <v>24.484999999999999</v>
      </c>
      <c r="AR7613" s="3">
        <v>25.588000000000001</v>
      </c>
      <c r="AS7613" s="3">
        <v>26.565000000000001</v>
      </c>
      <c r="AT7613" s="3">
        <v>27.814</v>
      </c>
      <c r="AU7613" s="3">
        <v>29.187000000000001</v>
      </c>
      <c r="AV7613" s="3">
        <v>29.73</v>
      </c>
      <c r="AW7613" s="3">
        <v>30.283999999999999</v>
      </c>
      <c r="AX7613" s="3">
        <v>30.847000000000001</v>
      </c>
      <c r="AY7613" s="3">
        <v>31.420999999999999</v>
      </c>
      <c r="AZ7613" s="3">
        <v>32.006</v>
      </c>
      <c r="BA7613">
        <v>32.600999999999999</v>
      </c>
      <c r="BB7613">
        <v>2014</v>
      </c>
    </row>
    <row r="7614" spans="1:54" hidden="1" x14ac:dyDescent="0.2">
      <c r="A7614">
        <v>923</v>
      </c>
      <c r="B7614" t="s">
        <v>378</v>
      </c>
      <c r="C7614" t="s">
        <v>334</v>
      </c>
      <c r="D7614" t="s">
        <v>136</v>
      </c>
      <c r="E7614" t="s">
        <v>333</v>
      </c>
      <c r="F7614" t="s">
        <v>332</v>
      </c>
      <c r="G7614" t="s">
        <v>331</v>
      </c>
      <c r="H7614" t="s">
        <v>322</v>
      </c>
      <c r="I7614" t="s">
        <v>330</v>
      </c>
      <c r="J7614" s="3" t="s">
        <v>215</v>
      </c>
      <c r="K7614" s="3" t="s">
        <v>215</v>
      </c>
      <c r="L7614" s="3" t="s">
        <v>215</v>
      </c>
      <c r="M7614" s="3" t="s">
        <v>215</v>
      </c>
      <c r="N7614" s="3" t="s">
        <v>215</v>
      </c>
      <c r="O7614" s="3" t="s">
        <v>215</v>
      </c>
      <c r="P7614" s="3" t="s">
        <v>215</v>
      </c>
      <c r="Q7614" s="3" t="s">
        <v>215</v>
      </c>
      <c r="R7614" s="3" t="s">
        <v>215</v>
      </c>
      <c r="S7614" s="3" t="s">
        <v>215</v>
      </c>
      <c r="T7614" s="3" t="s">
        <v>215</v>
      </c>
      <c r="U7614" s="3" t="s">
        <v>215</v>
      </c>
      <c r="V7614" s="3">
        <v>1919.829</v>
      </c>
      <c r="W7614" s="3">
        <v>1695.395</v>
      </c>
      <c r="X7614" s="3">
        <v>1324.654</v>
      </c>
      <c r="Y7614" s="3">
        <v>1146.6569999999999</v>
      </c>
      <c r="Z7614" s="3">
        <v>1083.6420000000001</v>
      </c>
      <c r="AA7614" s="3">
        <v>1085.558</v>
      </c>
      <c r="AB7614" s="3">
        <v>1120.7449999999999</v>
      </c>
      <c r="AC7614" s="3">
        <v>1126.5150000000001</v>
      </c>
      <c r="AD7614" s="3">
        <v>1195.9469999999999</v>
      </c>
      <c r="AE7614" s="3">
        <v>1291.99</v>
      </c>
      <c r="AF7614" s="3">
        <v>1381.182</v>
      </c>
      <c r="AG7614" s="3">
        <v>1491.461</v>
      </c>
      <c r="AH7614" s="3">
        <v>1615.3989999999999</v>
      </c>
      <c r="AI7614" s="3">
        <v>1688.7860000000001</v>
      </c>
      <c r="AJ7614" s="3">
        <v>1770.2919999999999</v>
      </c>
      <c r="AK7614" s="3">
        <v>1868.1990000000001</v>
      </c>
      <c r="AL7614" s="3">
        <v>1972.567</v>
      </c>
      <c r="AM7614" s="3">
        <v>2007.0889999999999</v>
      </c>
      <c r="AN7614" s="3">
        <v>2113.19</v>
      </c>
      <c r="AO7614" s="3">
        <v>2216.002</v>
      </c>
      <c r="AP7614" s="3">
        <v>2333.2040000000002</v>
      </c>
      <c r="AQ7614" s="3">
        <v>2454.3209999999999</v>
      </c>
      <c r="AR7614" s="3">
        <v>2564.8969999999999</v>
      </c>
      <c r="AS7614" s="3">
        <v>2662.8710000000001</v>
      </c>
      <c r="AT7614" s="3">
        <v>2788.06</v>
      </c>
      <c r="AU7614" s="3">
        <v>2925.6880000000001</v>
      </c>
      <c r="AV7614" s="3">
        <v>2980.1329999999998</v>
      </c>
      <c r="AW7614" s="3">
        <v>3035.59</v>
      </c>
      <c r="AX7614" s="3">
        <v>3092.08</v>
      </c>
      <c r="AY7614" s="3">
        <v>3149.6219999999998</v>
      </c>
      <c r="AZ7614" s="3">
        <v>3208.2339999999999</v>
      </c>
      <c r="BA7614">
        <v>3267.9360000000001</v>
      </c>
      <c r="BB7614">
        <v>2014</v>
      </c>
    </row>
    <row r="7615" spans="1:54" hidden="1" x14ac:dyDescent="0.2">
      <c r="A7615">
        <v>923</v>
      </c>
      <c r="B7615" t="s">
        <v>378</v>
      </c>
      <c r="C7615" t="s">
        <v>329</v>
      </c>
      <c r="D7615" t="s">
        <v>136</v>
      </c>
      <c r="E7615" t="s">
        <v>325</v>
      </c>
      <c r="F7615" t="s">
        <v>328</v>
      </c>
      <c r="G7615" t="s">
        <v>225</v>
      </c>
      <c r="H7615" t="s">
        <v>322</v>
      </c>
      <c r="I7615" t="s">
        <v>321</v>
      </c>
      <c r="J7615" s="3" t="s">
        <v>215</v>
      </c>
      <c r="K7615" s="3" t="s">
        <v>215</v>
      </c>
      <c r="L7615" s="3" t="s">
        <v>215</v>
      </c>
      <c r="M7615" s="3" t="s">
        <v>215</v>
      </c>
      <c r="N7615" s="3" t="s">
        <v>215</v>
      </c>
      <c r="O7615" s="3" t="s">
        <v>215</v>
      </c>
      <c r="P7615" s="3" t="s">
        <v>215</v>
      </c>
      <c r="Q7615" s="3" t="s">
        <v>215</v>
      </c>
      <c r="R7615" s="3" t="s">
        <v>215</v>
      </c>
      <c r="S7615" s="3" t="s">
        <v>215</v>
      </c>
      <c r="T7615" s="3" t="s">
        <v>215</v>
      </c>
      <c r="U7615" s="3" t="s">
        <v>215</v>
      </c>
      <c r="V7615" s="3">
        <v>0.13</v>
      </c>
      <c r="W7615" s="3">
        <v>1.258</v>
      </c>
      <c r="X7615" s="3">
        <v>3.6030000000000002</v>
      </c>
      <c r="Y7615" s="3">
        <v>11.439</v>
      </c>
      <c r="Z7615" s="3">
        <v>53.781999999999996</v>
      </c>
      <c r="AA7615" s="3">
        <v>108.54300000000001</v>
      </c>
      <c r="AB7615" s="3">
        <v>172.63499999999999</v>
      </c>
      <c r="AC7615" s="3">
        <v>219.53100000000001</v>
      </c>
      <c r="AD7615" s="3">
        <v>289.072</v>
      </c>
      <c r="AE7615" s="3">
        <v>394.024</v>
      </c>
      <c r="AF7615" s="3">
        <v>514.04</v>
      </c>
      <c r="AG7615" s="3">
        <v>716.53599999999994</v>
      </c>
      <c r="AH7615" s="3">
        <v>908.13699999999994</v>
      </c>
      <c r="AI7615" s="3">
        <v>1040.5820000000001</v>
      </c>
      <c r="AJ7615" s="3">
        <v>1312.636</v>
      </c>
      <c r="AK7615" s="3">
        <v>1771.096</v>
      </c>
      <c r="AL7615" s="3">
        <v>2388.09</v>
      </c>
      <c r="AM7615" s="3">
        <v>2738.8969999999999</v>
      </c>
      <c r="AN7615" s="3">
        <v>3243.6190000000001</v>
      </c>
      <c r="AO7615" s="3">
        <v>3854.7910000000002</v>
      </c>
      <c r="AP7615" s="3">
        <v>4540.393</v>
      </c>
      <c r="AQ7615" s="3">
        <v>4983.6059999999998</v>
      </c>
      <c r="AR7615" s="3">
        <v>5493.0640000000003</v>
      </c>
      <c r="AS7615" s="3">
        <v>5709.9759999999997</v>
      </c>
      <c r="AT7615" s="3">
        <v>6293.83</v>
      </c>
      <c r="AU7615" s="3">
        <v>7044.2330000000002</v>
      </c>
      <c r="AV7615" s="3">
        <v>7605.84</v>
      </c>
      <c r="AW7615" s="3">
        <v>8212.2209999999995</v>
      </c>
      <c r="AX7615" s="3">
        <v>8866.9470000000001</v>
      </c>
      <c r="AY7615" s="3">
        <v>9573.8709999999992</v>
      </c>
      <c r="AZ7615" s="3">
        <v>10337.155000000001</v>
      </c>
      <c r="BA7615">
        <v>11161.293</v>
      </c>
      <c r="BB7615">
        <v>2014</v>
      </c>
    </row>
    <row r="7616" spans="1:54" hidden="1" x14ac:dyDescent="0.2">
      <c r="A7616">
        <v>923</v>
      </c>
      <c r="B7616" t="s">
        <v>378</v>
      </c>
      <c r="C7616" t="s">
        <v>327</v>
      </c>
      <c r="D7616" t="s">
        <v>136</v>
      </c>
      <c r="E7616" t="s">
        <v>325</v>
      </c>
      <c r="F7616" t="s">
        <v>326</v>
      </c>
      <c r="G7616" t="s">
        <v>223</v>
      </c>
      <c r="H7616" t="s">
        <v>322</v>
      </c>
      <c r="I7616" t="s">
        <v>321</v>
      </c>
      <c r="J7616" s="3" t="s">
        <v>215</v>
      </c>
      <c r="K7616" s="3" t="s">
        <v>215</v>
      </c>
      <c r="L7616" s="3" t="s">
        <v>215</v>
      </c>
      <c r="M7616" s="3" t="s">
        <v>215</v>
      </c>
      <c r="N7616" s="3" t="s">
        <v>215</v>
      </c>
      <c r="O7616" s="3" t="s">
        <v>215</v>
      </c>
      <c r="P7616" s="3" t="s">
        <v>215</v>
      </c>
      <c r="Q7616" s="3" t="s">
        <v>215</v>
      </c>
      <c r="R7616" s="3" t="s">
        <v>215</v>
      </c>
      <c r="S7616" s="3" t="s">
        <v>215</v>
      </c>
      <c r="T7616" s="3" t="s">
        <v>215</v>
      </c>
      <c r="U7616" s="3" t="s">
        <v>215</v>
      </c>
      <c r="V7616" s="3">
        <v>52.622</v>
      </c>
      <c r="W7616" s="3">
        <v>121.645</v>
      </c>
      <c r="X7616" s="3">
        <v>147.923</v>
      </c>
      <c r="Y7616" s="3">
        <v>100.44799999999999</v>
      </c>
      <c r="Z7616" s="3">
        <v>183.374</v>
      </c>
      <c r="AA7616" s="3">
        <v>192.58</v>
      </c>
      <c r="AB7616" s="3">
        <v>222.28200000000001</v>
      </c>
      <c r="AC7616" s="3">
        <v>177.369</v>
      </c>
      <c r="AD7616" s="3">
        <v>158.55500000000001</v>
      </c>
      <c r="AE7616" s="3">
        <v>165.767</v>
      </c>
      <c r="AF7616" s="3">
        <v>186.25899999999999</v>
      </c>
      <c r="AG7616" s="3">
        <v>234.14699999999999</v>
      </c>
      <c r="AH7616" s="3">
        <v>305.76600000000002</v>
      </c>
      <c r="AI7616" s="3">
        <v>333.90800000000002</v>
      </c>
      <c r="AJ7616" s="3">
        <v>397.99099999999999</v>
      </c>
      <c r="AK7616" s="3">
        <v>514.47</v>
      </c>
      <c r="AL7616" s="3">
        <v>696.34199999999998</v>
      </c>
      <c r="AM7616" s="3">
        <v>661.00099999999998</v>
      </c>
      <c r="AN7616" s="3">
        <v>740.73299999999995</v>
      </c>
      <c r="AO7616" s="3">
        <v>836.173</v>
      </c>
      <c r="AP7616" s="3">
        <v>953.31500000000005</v>
      </c>
      <c r="AQ7616" s="3">
        <v>1046.066</v>
      </c>
      <c r="AR7616" s="3">
        <v>1113.24</v>
      </c>
      <c r="AS7616" s="3">
        <v>926.87699999999995</v>
      </c>
      <c r="AT7616" s="3">
        <v>803.36300000000006</v>
      </c>
      <c r="AU7616" s="3">
        <v>823.75300000000004</v>
      </c>
      <c r="AV7616" s="3">
        <v>848.95799999999997</v>
      </c>
      <c r="AW7616" s="3">
        <v>887.55200000000002</v>
      </c>
      <c r="AX7616" s="3">
        <v>922.88199999999995</v>
      </c>
      <c r="AY7616" s="3">
        <v>960.26</v>
      </c>
      <c r="AZ7616" s="3">
        <v>998.56299999999999</v>
      </c>
      <c r="BA7616">
        <v>1037.845</v>
      </c>
      <c r="BB7616">
        <v>2014</v>
      </c>
    </row>
    <row r="7617" spans="1:54" hidden="1" x14ac:dyDescent="0.2">
      <c r="A7617">
        <v>923</v>
      </c>
      <c r="B7617" t="s">
        <v>378</v>
      </c>
      <c r="C7617" t="s">
        <v>212</v>
      </c>
      <c r="D7617" t="s">
        <v>136</v>
      </c>
      <c r="E7617" t="s">
        <v>325</v>
      </c>
      <c r="F7617" t="s">
        <v>324</v>
      </c>
      <c r="G7617" t="s">
        <v>323</v>
      </c>
      <c r="H7617" t="s">
        <v>322</v>
      </c>
      <c r="I7617" t="s">
        <v>321</v>
      </c>
      <c r="J7617" s="3" t="s">
        <v>215</v>
      </c>
      <c r="K7617" s="3" t="s">
        <v>215</v>
      </c>
      <c r="L7617" s="3" t="s">
        <v>215</v>
      </c>
      <c r="M7617" s="3" t="s">
        <v>215</v>
      </c>
      <c r="N7617" s="3" t="s">
        <v>215</v>
      </c>
      <c r="O7617" s="3" t="s">
        <v>215</v>
      </c>
      <c r="P7617" s="3" t="s">
        <v>215</v>
      </c>
      <c r="Q7617" s="3" t="s">
        <v>215</v>
      </c>
      <c r="R7617" s="3" t="s">
        <v>215</v>
      </c>
      <c r="S7617" s="3" t="s">
        <v>215</v>
      </c>
      <c r="T7617" s="3" t="s">
        <v>215</v>
      </c>
      <c r="U7617" s="3" t="s">
        <v>215</v>
      </c>
      <c r="V7617" s="3">
        <v>1311.38</v>
      </c>
      <c r="W7617" s="3">
        <v>1185.626</v>
      </c>
      <c r="X7617" s="3">
        <v>946.07500000000005</v>
      </c>
      <c r="Y7617" s="3">
        <v>836.02800000000002</v>
      </c>
      <c r="Z7617" s="3">
        <v>804.50300000000004</v>
      </c>
      <c r="AA7617" s="3">
        <v>819.72500000000002</v>
      </c>
      <c r="AB7617" s="3">
        <v>855.47900000000004</v>
      </c>
      <c r="AC7617" s="3">
        <v>873.04200000000003</v>
      </c>
      <c r="AD7617" s="3">
        <v>947.94</v>
      </c>
      <c r="AE7617" s="3">
        <v>1047.4059999999999</v>
      </c>
      <c r="AF7617" s="3">
        <v>1136.902</v>
      </c>
      <c r="AG7617" s="3">
        <v>1252.1569999999999</v>
      </c>
      <c r="AH7617" s="3">
        <v>1393.5029999999999</v>
      </c>
      <c r="AI7617" s="3">
        <v>1503.6790000000001</v>
      </c>
      <c r="AJ7617" s="3">
        <v>1624.6859999999999</v>
      </c>
      <c r="AK7617" s="3">
        <v>1760.163</v>
      </c>
      <c r="AL7617" s="3">
        <v>1894.952</v>
      </c>
      <c r="AM7617" s="3">
        <v>1942.759</v>
      </c>
      <c r="AN7617" s="3">
        <v>2070.4490000000001</v>
      </c>
      <c r="AO7617" s="3">
        <v>2216.002</v>
      </c>
      <c r="AP7617" s="3">
        <v>2376.1849999999999</v>
      </c>
      <c r="AQ7617" s="3">
        <v>2539.8980000000001</v>
      </c>
      <c r="AR7617" s="3">
        <v>2701.9690000000001</v>
      </c>
      <c r="AS7617" s="3">
        <v>2835.5949999999998</v>
      </c>
      <c r="AT7617" s="3">
        <v>3006.7840000000001</v>
      </c>
      <c r="AU7617" s="3">
        <v>3211.9830000000002</v>
      </c>
      <c r="AV7617" s="3">
        <v>3346.0909999999999</v>
      </c>
      <c r="AW7617" s="3">
        <v>3482.2779999999998</v>
      </c>
      <c r="AX7617" s="3">
        <v>3616.7750000000001</v>
      </c>
      <c r="AY7617" s="3">
        <v>3754.2910000000002</v>
      </c>
      <c r="AZ7617" s="3">
        <v>3889.819</v>
      </c>
      <c r="BA7617">
        <v>4031.1419999999998</v>
      </c>
      <c r="BB7617">
        <v>2014</v>
      </c>
    </row>
    <row r="7618" spans="1:54" hidden="1" x14ac:dyDescent="0.2">
      <c r="A7618">
        <v>923</v>
      </c>
      <c r="B7618" t="s">
        <v>378</v>
      </c>
      <c r="C7618" t="s">
        <v>320</v>
      </c>
      <c r="D7618" t="s">
        <v>136</v>
      </c>
      <c r="E7618" t="s">
        <v>319</v>
      </c>
      <c r="F7618" t="s">
        <v>318</v>
      </c>
      <c r="G7618" t="s">
        <v>243</v>
      </c>
    </row>
    <row r="7619" spans="1:54" hidden="1" x14ac:dyDescent="0.2">
      <c r="A7619">
        <v>923</v>
      </c>
      <c r="B7619" t="s">
        <v>378</v>
      </c>
      <c r="C7619" t="s">
        <v>317</v>
      </c>
      <c r="D7619" t="s">
        <v>136</v>
      </c>
      <c r="E7619" t="s">
        <v>316</v>
      </c>
      <c r="F7619" s="3" t="s">
        <v>315</v>
      </c>
      <c r="G7619" t="s">
        <v>288</v>
      </c>
      <c r="I7619" t="s">
        <v>310</v>
      </c>
      <c r="J7619" t="s">
        <v>215</v>
      </c>
      <c r="K7619" t="s">
        <v>215</v>
      </c>
      <c r="L7619" t="s">
        <v>215</v>
      </c>
      <c r="M7619" t="s">
        <v>215</v>
      </c>
      <c r="N7619" t="s">
        <v>215</v>
      </c>
      <c r="O7619" t="s">
        <v>215</v>
      </c>
      <c r="P7619" t="s">
        <v>215</v>
      </c>
      <c r="Q7619" t="s">
        <v>215</v>
      </c>
      <c r="R7619" t="s">
        <v>215</v>
      </c>
      <c r="S7619" t="s">
        <v>215</v>
      </c>
      <c r="T7619" t="s">
        <v>215</v>
      </c>
      <c r="U7619" t="s">
        <v>215</v>
      </c>
      <c r="V7619">
        <v>2.1999999999999999E-2</v>
      </c>
      <c r="W7619">
        <v>1.9E-2</v>
      </c>
      <c r="X7619">
        <v>1.4999999999999999E-2</v>
      </c>
      <c r="Y7619">
        <v>1.2E-2</v>
      </c>
      <c r="Z7619">
        <v>1.0999999999999999E-2</v>
      </c>
      <c r="AA7619">
        <v>1.0999999999999999E-2</v>
      </c>
      <c r="AB7619">
        <v>1.0999999999999999E-2</v>
      </c>
      <c r="AC7619">
        <v>1.0999999999999999E-2</v>
      </c>
      <c r="AD7619">
        <v>1.2E-2</v>
      </c>
      <c r="AE7619">
        <v>1.2999999999999999E-2</v>
      </c>
      <c r="AF7619">
        <v>1.4E-2</v>
      </c>
      <c r="AG7619">
        <v>1.4E-2</v>
      </c>
      <c r="AH7619">
        <v>1.4999999999999999E-2</v>
      </c>
      <c r="AI7619">
        <v>1.4999999999999999E-2</v>
      </c>
      <c r="AJ7619">
        <v>1.6E-2</v>
      </c>
      <c r="AK7619">
        <v>1.6E-2</v>
      </c>
      <c r="AL7619">
        <v>1.7000000000000001E-2</v>
      </c>
      <c r="AM7619">
        <v>1.7000000000000001E-2</v>
      </c>
      <c r="AN7619">
        <v>1.7999999999999999E-2</v>
      </c>
      <c r="AO7619">
        <v>1.7999999999999999E-2</v>
      </c>
      <c r="AP7619">
        <v>1.9E-2</v>
      </c>
      <c r="AQ7619">
        <v>0.02</v>
      </c>
      <c r="AR7619">
        <v>0.02</v>
      </c>
      <c r="AS7619">
        <v>2.1000000000000001E-2</v>
      </c>
      <c r="AT7619">
        <v>2.1999999999999999E-2</v>
      </c>
      <c r="AU7619">
        <v>2.1999999999999999E-2</v>
      </c>
      <c r="AV7619">
        <v>2.1999999999999999E-2</v>
      </c>
      <c r="AW7619">
        <v>2.1999999999999999E-2</v>
      </c>
      <c r="AX7619">
        <v>2.1999999999999999E-2</v>
      </c>
      <c r="AY7619">
        <v>2.3E-2</v>
      </c>
      <c r="AZ7619">
        <v>2.3E-2</v>
      </c>
      <c r="BA7619">
        <v>2.3E-2</v>
      </c>
      <c r="BB7619">
        <v>2017</v>
      </c>
    </row>
    <row r="7620" spans="1:54" hidden="1" x14ac:dyDescent="0.2">
      <c r="A7620">
        <v>923</v>
      </c>
      <c r="B7620" t="s">
        <v>378</v>
      </c>
      <c r="C7620" t="s">
        <v>314</v>
      </c>
      <c r="D7620" t="s">
        <v>136</v>
      </c>
      <c r="E7620" t="s">
        <v>313</v>
      </c>
      <c r="F7620" s="3" t="s">
        <v>312</v>
      </c>
      <c r="G7620" t="s">
        <v>311</v>
      </c>
      <c r="I7620" t="s">
        <v>310</v>
      </c>
      <c r="J7620" t="s">
        <v>215</v>
      </c>
      <c r="K7620" t="s">
        <v>215</v>
      </c>
      <c r="L7620" t="s">
        <v>215</v>
      </c>
      <c r="M7620" t="s">
        <v>215</v>
      </c>
      <c r="N7620" t="s">
        <v>215</v>
      </c>
      <c r="O7620" t="s">
        <v>215</v>
      </c>
      <c r="P7620" t="s">
        <v>215</v>
      </c>
      <c r="Q7620" t="s">
        <v>215</v>
      </c>
      <c r="R7620" t="s">
        <v>215</v>
      </c>
      <c r="S7620" t="s">
        <v>215</v>
      </c>
      <c r="T7620" t="s">
        <v>215</v>
      </c>
      <c r="U7620" t="s">
        <v>215</v>
      </c>
      <c r="V7620" t="s">
        <v>355</v>
      </c>
      <c r="W7620">
        <v>1E-3</v>
      </c>
      <c r="X7620">
        <v>4.0000000000000001E-3</v>
      </c>
      <c r="Y7620">
        <v>1.4E-2</v>
      </c>
      <c r="Z7620">
        <v>6.7000000000000004E-2</v>
      </c>
      <c r="AA7620">
        <v>0.13200000000000001</v>
      </c>
      <c r="AB7620">
        <v>0.20200000000000001</v>
      </c>
      <c r="AC7620">
        <v>0.251</v>
      </c>
      <c r="AD7620">
        <v>0.30499999999999999</v>
      </c>
      <c r="AE7620">
        <v>0.376</v>
      </c>
      <c r="AF7620">
        <v>0.45200000000000001</v>
      </c>
      <c r="AG7620">
        <v>0.57199999999999995</v>
      </c>
      <c r="AH7620">
        <v>0.65200000000000002</v>
      </c>
      <c r="AI7620">
        <v>0.69199999999999995</v>
      </c>
      <c r="AJ7620">
        <v>0.80800000000000005</v>
      </c>
      <c r="AK7620">
        <v>1.006</v>
      </c>
      <c r="AL7620">
        <v>1.26</v>
      </c>
      <c r="AM7620">
        <v>1.41</v>
      </c>
      <c r="AN7620">
        <v>1.5669999999999999</v>
      </c>
      <c r="AO7620">
        <v>1.74</v>
      </c>
      <c r="AP7620">
        <v>1.911</v>
      </c>
      <c r="AQ7620">
        <v>1.962</v>
      </c>
      <c r="AR7620">
        <v>2.0329999999999999</v>
      </c>
      <c r="AS7620">
        <v>2.0139999999999998</v>
      </c>
      <c r="AT7620">
        <v>2.093</v>
      </c>
      <c r="AU7620">
        <v>2.1930000000000001</v>
      </c>
      <c r="AV7620">
        <v>2.2730000000000001</v>
      </c>
      <c r="AW7620">
        <v>2.3580000000000001</v>
      </c>
      <c r="AX7620">
        <v>2.452</v>
      </c>
      <c r="AY7620">
        <v>2.5499999999999998</v>
      </c>
      <c r="AZ7620">
        <v>2.657</v>
      </c>
      <c r="BA7620">
        <v>2.7690000000000001</v>
      </c>
      <c r="BB7620">
        <v>2017</v>
      </c>
    </row>
    <row r="7621" spans="1:54" hidden="1" x14ac:dyDescent="0.2">
      <c r="A7621">
        <v>923</v>
      </c>
      <c r="B7621" t="s">
        <v>378</v>
      </c>
      <c r="C7621" t="s">
        <v>309</v>
      </c>
      <c r="D7621" t="s">
        <v>136</v>
      </c>
      <c r="E7621" t="s">
        <v>308</v>
      </c>
      <c r="F7621" t="s">
        <v>307</v>
      </c>
      <c r="G7621" t="s">
        <v>217</v>
      </c>
      <c r="I7621" t="s">
        <v>1792</v>
      </c>
      <c r="J7621" s="3" t="s">
        <v>215</v>
      </c>
      <c r="K7621" s="3" t="s">
        <v>215</v>
      </c>
      <c r="L7621" s="3" t="s">
        <v>215</v>
      </c>
      <c r="M7621" s="3" t="s">
        <v>215</v>
      </c>
      <c r="N7621" s="3" t="s">
        <v>215</v>
      </c>
      <c r="O7621" s="3" t="s">
        <v>215</v>
      </c>
      <c r="P7621" s="3" t="s">
        <v>215</v>
      </c>
      <c r="Q7621" s="3" t="s">
        <v>215</v>
      </c>
      <c r="R7621" s="3" t="s">
        <v>215</v>
      </c>
      <c r="S7621" s="3" t="s">
        <v>215</v>
      </c>
      <c r="T7621" s="3" t="s">
        <v>215</v>
      </c>
      <c r="U7621" s="3" t="s">
        <v>215</v>
      </c>
      <c r="V7621" s="3">
        <v>26.266999999999999</v>
      </c>
      <c r="W7621" s="3">
        <v>26.288</v>
      </c>
      <c r="X7621" s="3">
        <v>40.564999999999998</v>
      </c>
      <c r="Y7621" s="3">
        <v>24.658999999999999</v>
      </c>
      <c r="Z7621" s="3">
        <v>7.9580000000000002</v>
      </c>
      <c r="AA7621" s="3">
        <v>6.9290000000000003</v>
      </c>
      <c r="AB7621" s="3">
        <v>6.6369999999999996</v>
      </c>
      <c r="AC7621" s="3">
        <v>4.3860000000000001</v>
      </c>
      <c r="AD7621" s="3">
        <v>15.009</v>
      </c>
      <c r="AE7621" s="3">
        <v>13.661</v>
      </c>
      <c r="AF7621" s="3">
        <v>13.811</v>
      </c>
      <c r="AG7621" s="3">
        <v>13.606</v>
      </c>
      <c r="AH7621" s="3">
        <v>14.865</v>
      </c>
      <c r="AI7621" s="3">
        <v>14.794</v>
      </c>
      <c r="AJ7621" s="3">
        <v>23.433</v>
      </c>
      <c r="AK7621" s="3">
        <v>27.422000000000001</v>
      </c>
      <c r="AL7621" s="3">
        <v>21.908000000000001</v>
      </c>
      <c r="AM7621" s="3">
        <v>18.385999999999999</v>
      </c>
      <c r="AN7621" s="3">
        <v>17.706</v>
      </c>
      <c r="AO7621" s="3">
        <v>21.305</v>
      </c>
      <c r="AP7621" s="3">
        <v>17.928999999999998</v>
      </c>
      <c r="AQ7621" s="3">
        <v>15.32</v>
      </c>
      <c r="AR7621" s="3">
        <v>15.77</v>
      </c>
      <c r="AS7621" s="3">
        <v>18.922000000000001</v>
      </c>
      <c r="AT7621" s="3">
        <v>22.195</v>
      </c>
      <c r="AU7621" s="3">
        <v>20.829000000000001</v>
      </c>
      <c r="AV7621" s="3">
        <v>19.010999999999999</v>
      </c>
      <c r="AW7621" s="3">
        <v>20.422000000000001</v>
      </c>
      <c r="AX7621" s="3">
        <v>17.594999999999999</v>
      </c>
      <c r="AY7621" s="3">
        <v>17.762</v>
      </c>
      <c r="AZ7621" s="3">
        <v>17.887</v>
      </c>
      <c r="BA7621">
        <v>18.984000000000002</v>
      </c>
      <c r="BB7621">
        <v>2017</v>
      </c>
    </row>
    <row r="7622" spans="1:54" hidden="1" x14ac:dyDescent="0.2">
      <c r="A7622">
        <v>923</v>
      </c>
      <c r="B7622" t="s">
        <v>378</v>
      </c>
      <c r="C7622" t="s">
        <v>306</v>
      </c>
      <c r="D7622" t="s">
        <v>136</v>
      </c>
      <c r="E7622" t="s">
        <v>305</v>
      </c>
      <c r="F7622" t="s">
        <v>304</v>
      </c>
      <c r="G7622" t="s">
        <v>217</v>
      </c>
      <c r="I7622" t="s">
        <v>1792</v>
      </c>
      <c r="J7622" s="3" t="s">
        <v>215</v>
      </c>
      <c r="K7622" s="3" t="s">
        <v>215</v>
      </c>
      <c r="L7622" s="3" t="s">
        <v>215</v>
      </c>
      <c r="M7622" s="3" t="s">
        <v>215</v>
      </c>
      <c r="N7622" s="3" t="s">
        <v>215</v>
      </c>
      <c r="O7622" s="3" t="s">
        <v>215</v>
      </c>
      <c r="P7622" s="3" t="s">
        <v>215</v>
      </c>
      <c r="Q7622" s="3" t="s">
        <v>215</v>
      </c>
      <c r="R7622" s="3" t="s">
        <v>215</v>
      </c>
      <c r="S7622" s="3" t="s">
        <v>215</v>
      </c>
      <c r="T7622" s="3" t="s">
        <v>215</v>
      </c>
      <c r="U7622" s="3" t="s">
        <v>215</v>
      </c>
      <c r="V7622" s="3">
        <v>7.101</v>
      </c>
      <c r="W7622" s="3">
        <v>-3.8029999999999999</v>
      </c>
      <c r="X7622" s="3">
        <v>21.073</v>
      </c>
      <c r="Y7622" s="3">
        <v>8.2859999999999996</v>
      </c>
      <c r="Z7622" s="3">
        <v>1.4239999999999999</v>
      </c>
      <c r="AA7622" s="3">
        <v>2.1309999999999998</v>
      </c>
      <c r="AB7622" s="3">
        <v>5.0819999999999999</v>
      </c>
      <c r="AC7622" s="3">
        <v>7.6509999999999998</v>
      </c>
      <c r="AD7622" s="3">
        <v>13.39</v>
      </c>
      <c r="AE7622" s="3">
        <v>8.7119999999999997</v>
      </c>
      <c r="AF7622" s="3">
        <v>12.563000000000001</v>
      </c>
      <c r="AG7622" s="3">
        <v>13.298999999999999</v>
      </c>
      <c r="AH7622" s="3">
        <v>12.114000000000001</v>
      </c>
      <c r="AI7622" s="3">
        <v>13.978</v>
      </c>
      <c r="AJ7622" s="3">
        <v>22.672000000000001</v>
      </c>
      <c r="AK7622" s="3">
        <v>14.087</v>
      </c>
      <c r="AL7622" s="3">
        <v>22.835000000000001</v>
      </c>
      <c r="AM7622" s="3">
        <v>14.763</v>
      </c>
      <c r="AN7622" s="3">
        <v>8.1300000000000008</v>
      </c>
      <c r="AO7622" s="3">
        <v>14.000999999999999</v>
      </c>
      <c r="AP7622" s="3">
        <v>8.7260000000000009</v>
      </c>
      <c r="AQ7622" s="3">
        <v>7.57</v>
      </c>
      <c r="AR7622" s="3">
        <v>12.944000000000001</v>
      </c>
      <c r="AS7622" s="3">
        <v>12.917</v>
      </c>
      <c r="AT7622" s="3">
        <v>18.388000000000002</v>
      </c>
      <c r="AU7622" s="3">
        <v>18.236000000000001</v>
      </c>
      <c r="AV7622" s="3">
        <v>13.81</v>
      </c>
      <c r="AW7622" s="3">
        <v>15.673999999999999</v>
      </c>
      <c r="AX7622" s="3">
        <v>13.382</v>
      </c>
      <c r="AY7622" s="3">
        <v>13.707000000000001</v>
      </c>
      <c r="AZ7622" s="3">
        <v>13.862</v>
      </c>
      <c r="BA7622">
        <v>14.994999999999999</v>
      </c>
      <c r="BB7622">
        <v>2017</v>
      </c>
    </row>
    <row r="7623" spans="1:54" hidden="1" x14ac:dyDescent="0.2">
      <c r="A7623">
        <v>923</v>
      </c>
      <c r="B7623" t="s">
        <v>378</v>
      </c>
      <c r="C7623" t="s">
        <v>303</v>
      </c>
      <c r="D7623" t="s">
        <v>136</v>
      </c>
      <c r="E7623" t="s">
        <v>300</v>
      </c>
      <c r="F7623" t="s">
        <v>302</v>
      </c>
      <c r="G7623" t="s">
        <v>295</v>
      </c>
      <c r="I7623" t="s">
        <v>1793</v>
      </c>
      <c r="J7623" s="3" t="s">
        <v>215</v>
      </c>
      <c r="K7623" s="3" t="s">
        <v>215</v>
      </c>
      <c r="L7623" s="3" t="s">
        <v>215</v>
      </c>
      <c r="M7623" s="3" t="s">
        <v>215</v>
      </c>
      <c r="N7623" s="3" t="s">
        <v>215</v>
      </c>
      <c r="O7623" s="3" t="s">
        <v>215</v>
      </c>
      <c r="P7623" s="3" t="s">
        <v>215</v>
      </c>
      <c r="Q7623" s="3" t="s">
        <v>215</v>
      </c>
      <c r="R7623" s="3" t="s">
        <v>215</v>
      </c>
      <c r="S7623" s="3" t="s">
        <v>215</v>
      </c>
      <c r="T7623" s="3" t="s">
        <v>215</v>
      </c>
      <c r="U7623" s="3" t="s">
        <v>215</v>
      </c>
      <c r="V7623" s="3">
        <v>1.2E-2</v>
      </c>
      <c r="W7623" s="3">
        <v>0.32</v>
      </c>
      <c r="X7623" s="3">
        <v>1.44</v>
      </c>
      <c r="Y7623" s="3">
        <v>10.262</v>
      </c>
      <c r="Z7623" s="3">
        <v>53.204000000000001</v>
      </c>
      <c r="AA7623" s="3">
        <v>100</v>
      </c>
      <c r="AB7623" s="3">
        <v>143.17500000000001</v>
      </c>
      <c r="AC7623" s="3">
        <v>182.47900000000001</v>
      </c>
      <c r="AD7623" s="3">
        <v>242.42500000000001</v>
      </c>
      <c r="AE7623" s="3">
        <v>335.98099999999999</v>
      </c>
      <c r="AF7623" s="3">
        <v>377.06200000000001</v>
      </c>
      <c r="AG7623" s="3">
        <v>438.733</v>
      </c>
      <c r="AH7623" s="3">
        <v>470.34699999999998</v>
      </c>
      <c r="AI7623" s="3">
        <v>504.572</v>
      </c>
      <c r="AJ7623" s="3">
        <v>554.87400000000002</v>
      </c>
      <c r="AK7623" s="3">
        <v>627.94100000000003</v>
      </c>
      <c r="AL7623" s="3">
        <v>756.22199999999998</v>
      </c>
      <c r="AM7623" s="3">
        <v>804.76599999999996</v>
      </c>
      <c r="AN7623" s="3">
        <v>856.77599999999995</v>
      </c>
      <c r="AO7623" s="3">
        <v>963.20500000000004</v>
      </c>
      <c r="AP7623" s="3">
        <v>1019.032</v>
      </c>
      <c r="AQ7623" s="3">
        <v>1070.3409999999999</v>
      </c>
      <c r="AR7623" s="3">
        <v>1135.384</v>
      </c>
      <c r="AS7623" s="3">
        <v>1201.0150000000001</v>
      </c>
      <c r="AT7623" s="3">
        <v>1272.04</v>
      </c>
      <c r="AU7623" s="3">
        <v>1365.029</v>
      </c>
      <c r="AV7623" s="3">
        <v>1451.421</v>
      </c>
      <c r="AW7623" s="3">
        <v>1538.5060000000001</v>
      </c>
      <c r="AX7623" s="3">
        <v>1630.816</v>
      </c>
      <c r="AY7623" s="3">
        <v>1728.665</v>
      </c>
      <c r="AZ7623" s="3">
        <v>1832.385</v>
      </c>
      <c r="BA7623">
        <v>1942.328</v>
      </c>
      <c r="BB7623">
        <v>2017</v>
      </c>
    </row>
    <row r="7624" spans="1:54" hidden="1" x14ac:dyDescent="0.2">
      <c r="A7624">
        <v>923</v>
      </c>
      <c r="B7624" t="s">
        <v>378</v>
      </c>
      <c r="C7624" t="s">
        <v>301</v>
      </c>
      <c r="D7624" t="s">
        <v>136</v>
      </c>
      <c r="E7624" t="s">
        <v>300</v>
      </c>
      <c r="F7624" t="s">
        <v>299</v>
      </c>
      <c r="G7624" t="s">
        <v>275</v>
      </c>
      <c r="I7624" t="s">
        <v>298</v>
      </c>
      <c r="J7624" s="3" t="s">
        <v>215</v>
      </c>
      <c r="K7624" s="3" t="s">
        <v>215</v>
      </c>
      <c r="L7624" s="3" t="s">
        <v>215</v>
      </c>
      <c r="M7624" s="3" t="s">
        <v>215</v>
      </c>
      <c r="N7624" s="3" t="s">
        <v>215</v>
      </c>
      <c r="O7624" s="3" t="s">
        <v>215</v>
      </c>
      <c r="P7624" s="3" t="s">
        <v>215</v>
      </c>
      <c r="Q7624" s="3" t="s">
        <v>215</v>
      </c>
      <c r="R7624" s="3" t="s">
        <v>215</v>
      </c>
      <c r="S7624" s="3" t="s">
        <v>215</v>
      </c>
      <c r="T7624" s="3" t="s">
        <v>215</v>
      </c>
      <c r="U7624" s="3" t="s">
        <v>215</v>
      </c>
      <c r="V7624" s="3" t="s">
        <v>215</v>
      </c>
      <c r="W7624" s="3">
        <v>2600.7150000000001</v>
      </c>
      <c r="X7624" s="3">
        <v>350.358</v>
      </c>
      <c r="Y7624" s="3">
        <v>612.48099999999999</v>
      </c>
      <c r="Z7624" s="3">
        <v>418.47199999999998</v>
      </c>
      <c r="AA7624" s="3">
        <v>87.956000000000003</v>
      </c>
      <c r="AB7624" s="3">
        <v>43.174999999999997</v>
      </c>
      <c r="AC7624" s="3">
        <v>27.452000000000002</v>
      </c>
      <c r="AD7624" s="3">
        <v>32.850999999999999</v>
      </c>
      <c r="AE7624" s="3">
        <v>38.591999999999999</v>
      </c>
      <c r="AF7624" s="3">
        <v>12.227</v>
      </c>
      <c r="AG7624" s="3">
        <v>16.356000000000002</v>
      </c>
      <c r="AH7624" s="3">
        <v>7.2060000000000004</v>
      </c>
      <c r="AI7624" s="3">
        <v>7.2770000000000001</v>
      </c>
      <c r="AJ7624" s="3">
        <v>9.9689999999999994</v>
      </c>
      <c r="AK7624" s="3">
        <v>13.167999999999999</v>
      </c>
      <c r="AL7624" s="3">
        <v>20.428999999999998</v>
      </c>
      <c r="AM7624" s="3">
        <v>6.4189999999999996</v>
      </c>
      <c r="AN7624" s="3">
        <v>6.4630000000000001</v>
      </c>
      <c r="AO7624" s="3">
        <v>12.422000000000001</v>
      </c>
      <c r="AP7624" s="3">
        <v>5.7960000000000003</v>
      </c>
      <c r="AQ7624" s="3">
        <v>5.0350000000000001</v>
      </c>
      <c r="AR7624" s="3">
        <v>6.077</v>
      </c>
      <c r="AS7624" s="3">
        <v>5.7809999999999997</v>
      </c>
      <c r="AT7624" s="3">
        <v>5.9139999999999997</v>
      </c>
      <c r="AU7624" s="3">
        <v>7.31</v>
      </c>
      <c r="AV7624" s="3">
        <v>6.3289999999999997</v>
      </c>
      <c r="AW7624" s="3">
        <v>6</v>
      </c>
      <c r="AX7624" s="3">
        <v>6</v>
      </c>
      <c r="AY7624" s="3">
        <v>6</v>
      </c>
      <c r="AZ7624" s="3">
        <v>6</v>
      </c>
      <c r="BA7624">
        <v>6</v>
      </c>
      <c r="BB7624">
        <v>2017</v>
      </c>
    </row>
    <row r="7625" spans="1:54" hidden="1" x14ac:dyDescent="0.2">
      <c r="A7625">
        <v>923</v>
      </c>
      <c r="B7625" t="s">
        <v>378</v>
      </c>
      <c r="C7625" t="s">
        <v>297</v>
      </c>
      <c r="D7625" t="s">
        <v>136</v>
      </c>
      <c r="E7625" t="s">
        <v>293</v>
      </c>
      <c r="F7625" t="s">
        <v>296</v>
      </c>
      <c r="G7625" t="s">
        <v>295</v>
      </c>
      <c r="I7625" t="s">
        <v>1793</v>
      </c>
      <c r="J7625" s="3" t="s">
        <v>215</v>
      </c>
      <c r="K7625" s="3" t="s">
        <v>215</v>
      </c>
      <c r="L7625" s="3" t="s">
        <v>215</v>
      </c>
      <c r="M7625" s="3" t="s">
        <v>215</v>
      </c>
      <c r="N7625" s="3" t="s">
        <v>215</v>
      </c>
      <c r="O7625" s="3" t="s">
        <v>215</v>
      </c>
      <c r="P7625" s="3" t="s">
        <v>215</v>
      </c>
      <c r="Q7625" s="3" t="s">
        <v>215</v>
      </c>
      <c r="R7625" s="3" t="s">
        <v>215</v>
      </c>
      <c r="S7625" s="3" t="s">
        <v>215</v>
      </c>
      <c r="T7625" s="3" t="s">
        <v>215</v>
      </c>
      <c r="U7625" s="3" t="s">
        <v>215</v>
      </c>
      <c r="V7625" s="3">
        <v>1.6E-2</v>
      </c>
      <c r="W7625" s="3">
        <v>1.19</v>
      </c>
      <c r="X7625" s="3">
        <v>1.2030000000000001</v>
      </c>
      <c r="Y7625" s="3">
        <v>26.995999999999999</v>
      </c>
      <c r="Z7625" s="3">
        <v>37.942</v>
      </c>
      <c r="AA7625" s="3">
        <v>100</v>
      </c>
      <c r="AB7625" s="3">
        <v>102.72499999999999</v>
      </c>
      <c r="AC7625" s="3">
        <v>133.68899999999999</v>
      </c>
      <c r="AD7625" s="3">
        <v>214.74199999999999</v>
      </c>
      <c r="AE7625" s="3">
        <v>241.54</v>
      </c>
      <c r="AF7625" s="3">
        <v>276.49400000000003</v>
      </c>
      <c r="AG7625" s="3">
        <v>314.459</v>
      </c>
      <c r="AH7625" s="3">
        <v>332.483</v>
      </c>
      <c r="AI7625" s="3">
        <v>356.17200000000003</v>
      </c>
      <c r="AJ7625" s="3">
        <v>400.74299999999999</v>
      </c>
      <c r="AK7625" s="3">
        <v>480.274</v>
      </c>
      <c r="AL7625" s="3">
        <v>537.22</v>
      </c>
      <c r="AM7625" s="3">
        <v>563.625</v>
      </c>
      <c r="AN7625" s="3">
        <v>618.88400000000001</v>
      </c>
      <c r="AO7625" s="3">
        <v>676.53300000000002</v>
      </c>
      <c r="AP7625" s="3">
        <v>720.12900000000002</v>
      </c>
      <c r="AQ7625" s="3">
        <v>746.82799999999997</v>
      </c>
      <c r="AR7625" s="3">
        <v>801.95</v>
      </c>
      <c r="AS7625" s="3">
        <v>842.702</v>
      </c>
      <c r="AT7625" s="3">
        <v>893.83</v>
      </c>
      <c r="AU7625" s="3">
        <v>953.34</v>
      </c>
      <c r="AV7625" s="3">
        <v>1013.676</v>
      </c>
      <c r="AW7625" s="3">
        <v>1074.4970000000001</v>
      </c>
      <c r="AX7625" s="3">
        <v>1138.9670000000001</v>
      </c>
      <c r="AY7625" s="3">
        <v>1207.3050000000001</v>
      </c>
      <c r="AZ7625" s="3">
        <v>1279.7429999999999</v>
      </c>
      <c r="BA7625">
        <v>1356.528</v>
      </c>
      <c r="BB7625">
        <v>2017</v>
      </c>
    </row>
    <row r="7626" spans="1:54" hidden="1" x14ac:dyDescent="0.2">
      <c r="A7626">
        <v>923</v>
      </c>
      <c r="B7626" t="s">
        <v>378</v>
      </c>
      <c r="C7626" t="s">
        <v>294</v>
      </c>
      <c r="D7626" t="s">
        <v>136</v>
      </c>
      <c r="E7626" t="s">
        <v>293</v>
      </c>
      <c r="F7626" t="s">
        <v>292</v>
      </c>
      <c r="G7626" t="s">
        <v>275</v>
      </c>
      <c r="I7626" t="s">
        <v>291</v>
      </c>
      <c r="J7626" s="3" t="s">
        <v>215</v>
      </c>
      <c r="K7626" s="3" t="s">
        <v>215</v>
      </c>
      <c r="L7626" s="3" t="s">
        <v>215</v>
      </c>
      <c r="M7626" s="3" t="s">
        <v>215</v>
      </c>
      <c r="N7626" s="3" t="s">
        <v>215</v>
      </c>
      <c r="O7626" s="3" t="s">
        <v>215</v>
      </c>
      <c r="P7626" s="3" t="s">
        <v>215</v>
      </c>
      <c r="Q7626" s="3" t="s">
        <v>215</v>
      </c>
      <c r="R7626" s="3" t="s">
        <v>215</v>
      </c>
      <c r="S7626" s="3" t="s">
        <v>215</v>
      </c>
      <c r="T7626" s="3" t="s">
        <v>215</v>
      </c>
      <c r="U7626" s="3" t="s">
        <v>215</v>
      </c>
      <c r="V7626" s="3" t="s">
        <v>215</v>
      </c>
      <c r="W7626" s="3">
        <v>7344</v>
      </c>
      <c r="X7626" s="3">
        <v>1.075</v>
      </c>
      <c r="Y7626" s="3">
        <v>2144.2449999999999</v>
      </c>
      <c r="Z7626" s="3">
        <v>40.545999999999999</v>
      </c>
      <c r="AA7626" s="3">
        <v>163.56200000000001</v>
      </c>
      <c r="AB7626" s="3">
        <v>2.7250000000000001</v>
      </c>
      <c r="AC7626" s="3">
        <v>30.141999999999999</v>
      </c>
      <c r="AD7626" s="3">
        <v>60.628</v>
      </c>
      <c r="AE7626" s="3">
        <v>12.478999999999999</v>
      </c>
      <c r="AF7626" s="3">
        <v>14.471</v>
      </c>
      <c r="AG7626" s="3">
        <v>13.731</v>
      </c>
      <c r="AH7626" s="3">
        <v>5.7320000000000002</v>
      </c>
      <c r="AI7626" s="3">
        <v>7.125</v>
      </c>
      <c r="AJ7626" s="3">
        <v>12.513999999999999</v>
      </c>
      <c r="AK7626" s="3">
        <v>19.846</v>
      </c>
      <c r="AL7626" s="3">
        <v>11.856999999999999</v>
      </c>
      <c r="AM7626" s="3">
        <v>4.915</v>
      </c>
      <c r="AN7626" s="3">
        <v>9.8040000000000003</v>
      </c>
      <c r="AO7626" s="3">
        <v>9.3149999999999995</v>
      </c>
      <c r="AP7626" s="3">
        <v>6.444</v>
      </c>
      <c r="AQ7626" s="3">
        <v>3.7069999999999999</v>
      </c>
      <c r="AR7626" s="3">
        <v>7.3810000000000002</v>
      </c>
      <c r="AS7626" s="3">
        <v>5.0819999999999999</v>
      </c>
      <c r="AT7626" s="3">
        <v>6.0670000000000002</v>
      </c>
      <c r="AU7626" s="3">
        <v>6.6580000000000004</v>
      </c>
      <c r="AV7626" s="3">
        <v>6.3289999999999997</v>
      </c>
      <c r="AW7626" s="3">
        <v>6</v>
      </c>
      <c r="AX7626" s="3">
        <v>6</v>
      </c>
      <c r="AY7626" s="3">
        <v>6</v>
      </c>
      <c r="AZ7626" s="3">
        <v>6</v>
      </c>
      <c r="BA7626">
        <v>6</v>
      </c>
      <c r="BB7626">
        <v>2017</v>
      </c>
    </row>
    <row r="7627" spans="1:54" hidden="1" x14ac:dyDescent="0.2">
      <c r="A7627">
        <v>923</v>
      </c>
      <c r="B7627" t="s">
        <v>378</v>
      </c>
      <c r="C7627" t="s">
        <v>290</v>
      </c>
      <c r="D7627" t="s">
        <v>136</v>
      </c>
      <c r="E7627" t="s">
        <v>289</v>
      </c>
      <c r="G7627" t="s">
        <v>288</v>
      </c>
    </row>
    <row r="7628" spans="1:54" hidden="1" x14ac:dyDescent="0.2">
      <c r="A7628">
        <v>923</v>
      </c>
      <c r="B7628" t="s">
        <v>378</v>
      </c>
      <c r="C7628" t="s">
        <v>287</v>
      </c>
      <c r="D7628" t="s">
        <v>136</v>
      </c>
      <c r="E7628" t="s">
        <v>286</v>
      </c>
      <c r="F7628" t="s">
        <v>285</v>
      </c>
      <c r="G7628" t="s">
        <v>275</v>
      </c>
      <c r="I7628" t="s">
        <v>1794</v>
      </c>
      <c r="J7628" s="3" t="s">
        <v>215</v>
      </c>
      <c r="K7628" s="3" t="s">
        <v>215</v>
      </c>
      <c r="L7628" s="3" t="s">
        <v>215</v>
      </c>
      <c r="M7628" s="3" t="s">
        <v>215</v>
      </c>
      <c r="N7628" s="3" t="s">
        <v>215</v>
      </c>
      <c r="O7628" s="3" t="s">
        <v>215</v>
      </c>
      <c r="P7628" s="3" t="s">
        <v>215</v>
      </c>
      <c r="Q7628" s="3" t="s">
        <v>215</v>
      </c>
      <c r="R7628" s="3" t="s">
        <v>215</v>
      </c>
      <c r="S7628" s="3" t="s">
        <v>215</v>
      </c>
      <c r="T7628" s="3" t="s">
        <v>215</v>
      </c>
      <c r="U7628" s="3" t="s">
        <v>215</v>
      </c>
      <c r="V7628" s="3" t="s">
        <v>215</v>
      </c>
      <c r="W7628" s="3">
        <v>142.44499999999999</v>
      </c>
      <c r="X7628" s="3">
        <v>-5.04</v>
      </c>
      <c r="Y7628" s="3">
        <v>12.407999999999999</v>
      </c>
      <c r="Z7628" s="3">
        <v>6.71</v>
      </c>
      <c r="AA7628" s="3">
        <v>7.0430000000000001</v>
      </c>
      <c r="AB7628" s="3">
        <v>-7.9610000000000003</v>
      </c>
      <c r="AC7628" s="3">
        <v>-17.077999999999999</v>
      </c>
      <c r="AD7628" s="3">
        <v>4.657</v>
      </c>
      <c r="AE7628" s="3">
        <v>7.2080000000000002</v>
      </c>
      <c r="AF7628" s="3">
        <v>15.906000000000001</v>
      </c>
      <c r="AG7628" s="3">
        <v>20.724</v>
      </c>
      <c r="AH7628" s="3">
        <v>16.547999999999998</v>
      </c>
      <c r="AI7628" s="3">
        <v>5.2919999999999998</v>
      </c>
      <c r="AJ7628" s="3">
        <v>41.454999999999998</v>
      </c>
      <c r="AK7628" s="3">
        <v>63.68</v>
      </c>
      <c r="AL7628" s="3">
        <v>2.5449999999999999</v>
      </c>
      <c r="AM7628" s="3">
        <v>-20.411000000000001</v>
      </c>
      <c r="AN7628" s="3">
        <v>0.89300000000000002</v>
      </c>
      <c r="AO7628" s="3">
        <v>18.965</v>
      </c>
      <c r="AP7628" s="3">
        <v>20.802</v>
      </c>
      <c r="AQ7628" s="3">
        <v>5.9960000000000004</v>
      </c>
      <c r="AR7628" s="3">
        <v>-18.074999999999999</v>
      </c>
      <c r="AS7628" s="3">
        <v>-7.6319999999999997</v>
      </c>
      <c r="AT7628" s="3">
        <v>-9.06</v>
      </c>
      <c r="AU7628" s="3">
        <v>1.9079999999999999</v>
      </c>
      <c r="AV7628" s="3">
        <v>14.801</v>
      </c>
      <c r="AW7628" s="3">
        <v>9.1479999999999997</v>
      </c>
      <c r="AX7628" s="3">
        <v>5.3369999999999997</v>
      </c>
      <c r="AY7628" s="3">
        <v>5.7430000000000003</v>
      </c>
      <c r="AZ7628" s="3">
        <v>3.91</v>
      </c>
      <c r="BA7628">
        <v>4.5869999999999997</v>
      </c>
      <c r="BB7628">
        <v>2016</v>
      </c>
    </row>
    <row r="7629" spans="1:54" hidden="1" x14ac:dyDescent="0.2">
      <c r="A7629">
        <v>923</v>
      </c>
      <c r="B7629" t="s">
        <v>378</v>
      </c>
      <c r="C7629" t="s">
        <v>284</v>
      </c>
      <c r="D7629" t="s">
        <v>136</v>
      </c>
      <c r="E7629" t="s">
        <v>283</v>
      </c>
      <c r="F7629" t="s">
        <v>282</v>
      </c>
      <c r="G7629" t="s">
        <v>275</v>
      </c>
      <c r="I7629" t="s">
        <v>1794</v>
      </c>
      <c r="J7629" s="3" t="s">
        <v>215</v>
      </c>
      <c r="K7629" s="3" t="s">
        <v>215</v>
      </c>
      <c r="L7629" s="3" t="s">
        <v>215</v>
      </c>
      <c r="M7629" s="3" t="s">
        <v>215</v>
      </c>
      <c r="N7629" s="3" t="s">
        <v>215</v>
      </c>
      <c r="O7629" s="3" t="s">
        <v>215</v>
      </c>
      <c r="P7629" s="3" t="s">
        <v>215</v>
      </c>
      <c r="Q7629" s="3" t="s">
        <v>215</v>
      </c>
      <c r="R7629" s="3" t="s">
        <v>215</v>
      </c>
      <c r="S7629" s="3" t="s">
        <v>215</v>
      </c>
      <c r="T7629" s="3" t="s">
        <v>215</v>
      </c>
      <c r="U7629" s="3" t="s">
        <v>215</v>
      </c>
      <c r="V7629" s="3" t="s">
        <v>215</v>
      </c>
      <c r="W7629" s="3">
        <v>171.47300000000001</v>
      </c>
      <c r="X7629" s="3">
        <v>-4.9420000000000002</v>
      </c>
      <c r="Y7629" s="3">
        <v>13.987</v>
      </c>
      <c r="Z7629" s="3">
        <v>6.0819999999999999</v>
      </c>
      <c r="AA7629" s="3">
        <v>6.0449999999999999</v>
      </c>
      <c r="AB7629" s="3">
        <v>-6.4820000000000002</v>
      </c>
      <c r="AC7629" s="3">
        <v>-17.289000000000001</v>
      </c>
      <c r="AD7629" s="3">
        <v>3.544</v>
      </c>
      <c r="AE7629" s="3">
        <v>5.2969999999999997</v>
      </c>
      <c r="AF7629" s="3">
        <v>12.048999999999999</v>
      </c>
      <c r="AG7629" s="3">
        <v>21.692</v>
      </c>
      <c r="AH7629" s="3">
        <v>11.183999999999999</v>
      </c>
      <c r="AI7629" s="3">
        <v>4.9939999999999998</v>
      </c>
      <c r="AJ7629" s="3">
        <v>38.389000000000003</v>
      </c>
      <c r="AK7629" s="3">
        <v>65.296999999999997</v>
      </c>
      <c r="AL7629" s="3">
        <v>8.6549999999999994</v>
      </c>
      <c r="AM7629" s="3">
        <v>-19.114000000000001</v>
      </c>
      <c r="AN7629" s="3">
        <v>-5.2080000000000002</v>
      </c>
      <c r="AO7629" s="3">
        <v>17.850999999999999</v>
      </c>
      <c r="AP7629" s="3">
        <v>23.09</v>
      </c>
      <c r="AQ7629" s="3">
        <v>7.9329999999999998</v>
      </c>
      <c r="AR7629" s="3">
        <v>-20.169</v>
      </c>
      <c r="AS7629" s="3">
        <v>-7.6580000000000004</v>
      </c>
      <c r="AT7629" s="3">
        <v>-6.4409999999999998</v>
      </c>
      <c r="AU7629" s="3">
        <v>1.752</v>
      </c>
      <c r="AV7629" s="3">
        <v>16.541</v>
      </c>
      <c r="AW7629" s="3">
        <v>10</v>
      </c>
      <c r="AX7629" s="3">
        <v>5.4340000000000002</v>
      </c>
      <c r="AY7629" s="3">
        <v>5.9020000000000001</v>
      </c>
      <c r="AZ7629" s="3">
        <v>3.8260000000000001</v>
      </c>
      <c r="BA7629">
        <v>4.5049999999999999</v>
      </c>
      <c r="BB7629">
        <v>2016</v>
      </c>
    </row>
    <row r="7630" spans="1:54" hidden="1" x14ac:dyDescent="0.2">
      <c r="A7630">
        <v>923</v>
      </c>
      <c r="B7630" t="s">
        <v>378</v>
      </c>
      <c r="C7630" t="s">
        <v>281</v>
      </c>
      <c r="D7630" t="s">
        <v>136</v>
      </c>
      <c r="E7630" t="s">
        <v>280</v>
      </c>
      <c r="F7630" t="s">
        <v>279</v>
      </c>
      <c r="G7630" t="s">
        <v>275</v>
      </c>
      <c r="I7630" t="s">
        <v>1794</v>
      </c>
      <c r="J7630" s="3" t="s">
        <v>215</v>
      </c>
      <c r="K7630" s="3" t="s">
        <v>215</v>
      </c>
      <c r="L7630" s="3" t="s">
        <v>215</v>
      </c>
      <c r="M7630" s="3" t="s">
        <v>215</v>
      </c>
      <c r="N7630" s="3" t="s">
        <v>215</v>
      </c>
      <c r="O7630" s="3" t="s">
        <v>215</v>
      </c>
      <c r="P7630" s="3" t="s">
        <v>215</v>
      </c>
      <c r="Q7630" s="3" t="s">
        <v>215</v>
      </c>
      <c r="R7630" s="3" t="s">
        <v>215</v>
      </c>
      <c r="S7630" s="3" t="s">
        <v>215</v>
      </c>
      <c r="T7630" s="3" t="s">
        <v>215</v>
      </c>
      <c r="U7630" s="3" t="s">
        <v>215</v>
      </c>
      <c r="V7630" s="3" t="s">
        <v>215</v>
      </c>
      <c r="W7630" s="3">
        <v>-89.003</v>
      </c>
      <c r="X7630" s="3">
        <v>-17.524999999999999</v>
      </c>
      <c r="Y7630" s="3">
        <v>-14.148999999999999</v>
      </c>
      <c r="Z7630" s="3">
        <v>74.094999999999999</v>
      </c>
      <c r="AA7630" s="3">
        <v>5.8339999999999996</v>
      </c>
      <c r="AB7630" s="3">
        <v>-10.715</v>
      </c>
      <c r="AC7630" s="3">
        <v>-6.2229999999999999</v>
      </c>
      <c r="AD7630" s="3">
        <v>8.2490000000000006</v>
      </c>
      <c r="AE7630" s="3">
        <v>19.079000000000001</v>
      </c>
      <c r="AF7630" s="3">
        <v>26.716999999999999</v>
      </c>
      <c r="AG7630" s="3">
        <v>20.007999999999999</v>
      </c>
      <c r="AH7630" s="3">
        <v>15.233000000000001</v>
      </c>
      <c r="AI7630" s="3">
        <v>24.977</v>
      </c>
      <c r="AJ7630" s="3">
        <v>6.0270000000000001</v>
      </c>
      <c r="AK7630" s="3">
        <v>4.9539999999999997</v>
      </c>
      <c r="AL7630" s="3">
        <v>-3.923</v>
      </c>
      <c r="AM7630" s="3">
        <v>22.588999999999999</v>
      </c>
      <c r="AN7630" s="3">
        <v>25.119</v>
      </c>
      <c r="AO7630" s="3">
        <v>27.74</v>
      </c>
      <c r="AP7630" s="3">
        <v>29.835000000000001</v>
      </c>
      <c r="AQ7630" s="3">
        <v>-12.082000000000001</v>
      </c>
      <c r="AR7630" s="3">
        <v>-10.887</v>
      </c>
      <c r="AS7630" s="3">
        <v>11.903</v>
      </c>
      <c r="AT7630" s="3">
        <v>9.0109999999999992</v>
      </c>
      <c r="AU7630" s="3">
        <v>7.3010000000000002</v>
      </c>
      <c r="AV7630" s="3">
        <v>2.8879999999999999</v>
      </c>
      <c r="AW7630" s="3">
        <v>6.4640000000000004</v>
      </c>
      <c r="AX7630" s="3">
        <v>7.48</v>
      </c>
      <c r="AY7630" s="3">
        <v>11.061</v>
      </c>
      <c r="AZ7630" s="3">
        <v>5.3239999999999998</v>
      </c>
      <c r="BA7630">
        <v>5.4859999999999998</v>
      </c>
      <c r="BB7630">
        <v>2016</v>
      </c>
    </row>
    <row r="7631" spans="1:54" hidden="1" x14ac:dyDescent="0.2">
      <c r="A7631">
        <v>923</v>
      </c>
      <c r="B7631" t="s">
        <v>378</v>
      </c>
      <c r="C7631" t="s">
        <v>278</v>
      </c>
      <c r="D7631" t="s">
        <v>136</v>
      </c>
      <c r="E7631" t="s">
        <v>277</v>
      </c>
      <c r="F7631" t="s">
        <v>276</v>
      </c>
      <c r="G7631" t="s">
        <v>275</v>
      </c>
      <c r="I7631" t="s">
        <v>1794</v>
      </c>
      <c r="J7631" s="3" t="s">
        <v>215</v>
      </c>
      <c r="K7631" s="3" t="s">
        <v>215</v>
      </c>
      <c r="L7631" s="3" t="s">
        <v>215</v>
      </c>
      <c r="M7631" s="3" t="s">
        <v>215</v>
      </c>
      <c r="N7631" s="3" t="s">
        <v>215</v>
      </c>
      <c r="O7631" s="3" t="s">
        <v>215</v>
      </c>
      <c r="P7631" s="3" t="s">
        <v>215</v>
      </c>
      <c r="Q7631" s="3" t="s">
        <v>215</v>
      </c>
      <c r="R7631" s="3" t="s">
        <v>215</v>
      </c>
      <c r="S7631" s="3" t="s">
        <v>215</v>
      </c>
      <c r="T7631" s="3" t="s">
        <v>215</v>
      </c>
      <c r="U7631" s="3" t="s">
        <v>215</v>
      </c>
      <c r="V7631" s="3" t="s">
        <v>215</v>
      </c>
      <c r="W7631" s="3">
        <v>-36.734000000000002</v>
      </c>
      <c r="X7631" s="3">
        <v>-17.934999999999999</v>
      </c>
      <c r="Y7631" s="3">
        <v>-14.226000000000001</v>
      </c>
      <c r="Z7631" s="3">
        <v>73.938999999999993</v>
      </c>
      <c r="AA7631" s="3">
        <v>1.8819999999999999</v>
      </c>
      <c r="AB7631" s="3">
        <v>-12.598000000000001</v>
      </c>
      <c r="AC7631" s="3">
        <v>-4.2190000000000003</v>
      </c>
      <c r="AD7631" s="3">
        <v>8.2870000000000008</v>
      </c>
      <c r="AE7631" s="3">
        <v>17.518000000000001</v>
      </c>
      <c r="AF7631" s="3">
        <v>26.015000000000001</v>
      </c>
      <c r="AG7631" s="3">
        <v>20.116</v>
      </c>
      <c r="AH7631" s="3">
        <v>13.744999999999999</v>
      </c>
      <c r="AI7631" s="3">
        <v>22.766999999999999</v>
      </c>
      <c r="AJ7631" s="3">
        <v>10.243</v>
      </c>
      <c r="AK7631" s="3">
        <v>4.3099999999999996</v>
      </c>
      <c r="AL7631" s="3">
        <v>-5.6180000000000003</v>
      </c>
      <c r="AM7631" s="3">
        <v>16.539000000000001</v>
      </c>
      <c r="AN7631" s="3">
        <v>-20.204999999999998</v>
      </c>
      <c r="AO7631" s="3">
        <v>34.381</v>
      </c>
      <c r="AP7631" s="3">
        <v>42.63</v>
      </c>
      <c r="AQ7631" s="3">
        <v>-14.35</v>
      </c>
      <c r="AR7631" s="3">
        <v>-8.2919999999999998</v>
      </c>
      <c r="AS7631" s="3">
        <v>23.260999999999999</v>
      </c>
      <c r="AT7631" s="3">
        <v>17.654</v>
      </c>
      <c r="AU7631" s="3">
        <v>10.081</v>
      </c>
      <c r="AV7631" s="3">
        <v>-0.109</v>
      </c>
      <c r="AW7631" s="3">
        <v>6.0970000000000004</v>
      </c>
      <c r="AX7631" s="3">
        <v>7.2290000000000001</v>
      </c>
      <c r="AY7631" s="3">
        <v>14.573</v>
      </c>
      <c r="AZ7631" s="3">
        <v>5.2119999999999997</v>
      </c>
      <c r="BA7631">
        <v>5.4</v>
      </c>
      <c r="BB7631">
        <v>2016</v>
      </c>
    </row>
    <row r="7632" spans="1:54" hidden="1" x14ac:dyDescent="0.2">
      <c r="A7632">
        <v>923</v>
      </c>
      <c r="B7632" t="s">
        <v>378</v>
      </c>
      <c r="C7632" t="s">
        <v>274</v>
      </c>
      <c r="D7632" t="s">
        <v>136</v>
      </c>
      <c r="E7632" t="s">
        <v>273</v>
      </c>
      <c r="F7632" t="s">
        <v>272</v>
      </c>
      <c r="G7632" t="s">
        <v>271</v>
      </c>
      <c r="I7632" t="s">
        <v>1795</v>
      </c>
      <c r="J7632" s="3" t="s">
        <v>215</v>
      </c>
      <c r="K7632" s="3" t="s">
        <v>215</v>
      </c>
      <c r="L7632" s="3" t="s">
        <v>215</v>
      </c>
      <c r="M7632" s="3" t="s">
        <v>215</v>
      </c>
      <c r="N7632" s="3" t="s">
        <v>215</v>
      </c>
      <c r="O7632" s="3" t="s">
        <v>215</v>
      </c>
      <c r="P7632" s="3" t="s">
        <v>215</v>
      </c>
      <c r="Q7632" s="3" t="s">
        <v>215</v>
      </c>
      <c r="R7632" s="3" t="s">
        <v>215</v>
      </c>
      <c r="S7632" s="3" t="s">
        <v>215</v>
      </c>
      <c r="T7632" s="3" t="s">
        <v>215</v>
      </c>
      <c r="U7632" s="3" t="s">
        <v>215</v>
      </c>
      <c r="V7632" s="3" t="s">
        <v>215</v>
      </c>
      <c r="W7632" s="3" t="s">
        <v>215</v>
      </c>
      <c r="X7632" s="3" t="s">
        <v>215</v>
      </c>
      <c r="Y7632" s="3" t="s">
        <v>215</v>
      </c>
      <c r="Z7632" s="3" t="s">
        <v>215</v>
      </c>
      <c r="AA7632" s="3" t="s">
        <v>215</v>
      </c>
      <c r="AB7632" s="3" t="s">
        <v>215</v>
      </c>
      <c r="AC7632" s="3" t="s">
        <v>215</v>
      </c>
      <c r="AD7632" s="3" t="s">
        <v>215</v>
      </c>
      <c r="AE7632" s="3" t="s">
        <v>215</v>
      </c>
      <c r="AF7632" s="3" t="s">
        <v>215</v>
      </c>
      <c r="AG7632" s="3">
        <v>2.2999999999999998</v>
      </c>
      <c r="AH7632" s="3">
        <v>2.2000000000000002</v>
      </c>
      <c r="AI7632" s="3">
        <v>2.1</v>
      </c>
      <c r="AJ7632" s="3">
        <v>2.2999999999999998</v>
      </c>
      <c r="AK7632" s="3">
        <v>2.5</v>
      </c>
      <c r="AL7632" s="3">
        <v>2.2999999999999998</v>
      </c>
      <c r="AM7632" s="3">
        <v>2.1</v>
      </c>
      <c r="AN7632" s="3">
        <v>2.2000000000000002</v>
      </c>
      <c r="AO7632" s="3">
        <v>2.492</v>
      </c>
      <c r="AP7632" s="3" t="s">
        <v>215</v>
      </c>
      <c r="AQ7632" s="3" t="s">
        <v>215</v>
      </c>
      <c r="AR7632" s="3" t="s">
        <v>215</v>
      </c>
      <c r="AS7632" s="3" t="s">
        <v>215</v>
      </c>
      <c r="AT7632" s="3" t="s">
        <v>215</v>
      </c>
      <c r="AU7632" s="3" t="s">
        <v>215</v>
      </c>
      <c r="AV7632" s="3" t="s">
        <v>215</v>
      </c>
      <c r="AW7632" s="3" t="s">
        <v>215</v>
      </c>
      <c r="AX7632" s="3" t="s">
        <v>215</v>
      </c>
      <c r="AY7632" s="3" t="s">
        <v>215</v>
      </c>
      <c r="AZ7632" s="3" t="s">
        <v>215</v>
      </c>
      <c r="BA7632" t="s">
        <v>215</v>
      </c>
    </row>
    <row r="7633" spans="1:54" hidden="1" x14ac:dyDescent="0.2">
      <c r="A7633">
        <v>923</v>
      </c>
      <c r="B7633" t="s">
        <v>378</v>
      </c>
      <c r="C7633" t="s">
        <v>270</v>
      </c>
      <c r="D7633" t="s">
        <v>136</v>
      </c>
      <c r="E7633" t="s">
        <v>269</v>
      </c>
      <c r="F7633" t="s">
        <v>268</v>
      </c>
      <c r="G7633" t="s">
        <v>264</v>
      </c>
      <c r="H7633" t="s">
        <v>263</v>
      </c>
    </row>
    <row r="7634" spans="1:54" hidden="1" x14ac:dyDescent="0.2">
      <c r="A7634">
        <v>923</v>
      </c>
      <c r="B7634" t="s">
        <v>378</v>
      </c>
      <c r="C7634" t="s">
        <v>267</v>
      </c>
      <c r="D7634" t="s">
        <v>136</v>
      </c>
      <c r="E7634" t="s">
        <v>266</v>
      </c>
      <c r="F7634" t="s">
        <v>265</v>
      </c>
      <c r="G7634" t="s">
        <v>264</v>
      </c>
      <c r="H7634" t="s">
        <v>263</v>
      </c>
      <c r="I7634" t="s">
        <v>1796</v>
      </c>
      <c r="J7634" s="3" t="s">
        <v>215</v>
      </c>
      <c r="K7634" s="3" t="s">
        <v>215</v>
      </c>
      <c r="L7634" s="3" t="s">
        <v>215</v>
      </c>
      <c r="M7634" s="3" t="s">
        <v>215</v>
      </c>
      <c r="N7634" s="3" t="s">
        <v>215</v>
      </c>
      <c r="O7634" s="3" t="s">
        <v>215</v>
      </c>
      <c r="P7634" s="3" t="s">
        <v>215</v>
      </c>
      <c r="Q7634" s="3" t="s">
        <v>215</v>
      </c>
      <c r="R7634" s="3" t="s">
        <v>215</v>
      </c>
      <c r="S7634" s="3" t="s">
        <v>215</v>
      </c>
      <c r="T7634" s="3" t="s">
        <v>215</v>
      </c>
      <c r="U7634" s="3" t="s">
        <v>215</v>
      </c>
      <c r="V7634" s="3">
        <v>5.5359999999999996</v>
      </c>
      <c r="W7634" s="3">
        <v>5.5730000000000004</v>
      </c>
      <c r="X7634" s="3">
        <v>5.6070000000000002</v>
      </c>
      <c r="Y7634" s="3">
        <v>5.6680000000000001</v>
      </c>
      <c r="Z7634" s="3">
        <v>5.7350000000000003</v>
      </c>
      <c r="AA7634" s="3">
        <v>5.8220000000000001</v>
      </c>
      <c r="AB7634" s="3">
        <v>5.9390000000000001</v>
      </c>
      <c r="AC7634" s="3">
        <v>6.1269999999999998</v>
      </c>
      <c r="AD7634" s="3">
        <v>6.25</v>
      </c>
      <c r="AE7634" s="3">
        <v>6.3760000000000003</v>
      </c>
      <c r="AF7634" s="3">
        <v>6.5069999999999997</v>
      </c>
      <c r="AG7634" s="3">
        <v>6.64</v>
      </c>
      <c r="AH7634" s="3">
        <v>6.78</v>
      </c>
      <c r="AI7634" s="3">
        <v>6.92</v>
      </c>
      <c r="AJ7634" s="3">
        <v>7.0640000000000001</v>
      </c>
      <c r="AK7634" s="3">
        <v>7.2160000000000002</v>
      </c>
      <c r="AL7634" s="3">
        <v>7.3739999999999997</v>
      </c>
      <c r="AM7634" s="3">
        <v>7.53</v>
      </c>
      <c r="AN7634" s="3">
        <v>7.6159999999999997</v>
      </c>
      <c r="AO7634" s="3">
        <v>7.8010000000000002</v>
      </c>
      <c r="AP7634" s="3">
        <v>7.9640000000000004</v>
      </c>
      <c r="AQ7634" s="3">
        <v>8.1319999999999997</v>
      </c>
      <c r="AR7634" s="3">
        <v>8.3019999999999996</v>
      </c>
      <c r="AS7634" s="3">
        <v>8.4770000000000003</v>
      </c>
      <c r="AT7634" s="3">
        <v>8.6549999999999994</v>
      </c>
      <c r="AU7634" s="3">
        <v>8.8360000000000003</v>
      </c>
      <c r="AV7634" s="3">
        <v>9.0220000000000002</v>
      </c>
      <c r="AW7634" s="3">
        <v>9.2110000000000003</v>
      </c>
      <c r="AX7634" s="3">
        <v>9.4049999999999994</v>
      </c>
      <c r="AY7634" s="3">
        <v>9.6020000000000003</v>
      </c>
      <c r="AZ7634" s="3">
        <v>9.8040000000000003</v>
      </c>
      <c r="BA7634">
        <v>10.01</v>
      </c>
      <c r="BB7634">
        <v>2014</v>
      </c>
    </row>
    <row r="7635" spans="1:54" hidden="1" x14ac:dyDescent="0.2">
      <c r="A7635">
        <v>923</v>
      </c>
      <c r="B7635" t="s">
        <v>378</v>
      </c>
      <c r="C7635" t="s">
        <v>262</v>
      </c>
      <c r="D7635" t="s">
        <v>136</v>
      </c>
      <c r="E7635" t="s">
        <v>260</v>
      </c>
      <c r="F7635" t="s">
        <v>259</v>
      </c>
      <c r="G7635" t="s">
        <v>225</v>
      </c>
      <c r="H7635" t="s">
        <v>222</v>
      </c>
      <c r="I7635" t="s">
        <v>1797</v>
      </c>
      <c r="J7635" s="3" t="s">
        <v>215</v>
      </c>
      <c r="K7635" s="3" t="s">
        <v>215</v>
      </c>
      <c r="L7635" s="3" t="s">
        <v>215</v>
      </c>
      <c r="M7635" s="3" t="s">
        <v>215</v>
      </c>
      <c r="N7635" s="3" t="s">
        <v>215</v>
      </c>
      <c r="O7635" s="3" t="s">
        <v>215</v>
      </c>
      <c r="P7635" s="3" t="s">
        <v>215</v>
      </c>
      <c r="Q7635" s="3" t="s">
        <v>215</v>
      </c>
      <c r="R7635" s="3" t="s">
        <v>215</v>
      </c>
      <c r="S7635" s="3" t="s">
        <v>215</v>
      </c>
      <c r="T7635" s="3" t="s">
        <v>215</v>
      </c>
      <c r="U7635" s="3" t="s">
        <v>215</v>
      </c>
      <c r="V7635" s="3" t="s">
        <v>215</v>
      </c>
      <c r="W7635" s="3" t="s">
        <v>215</v>
      </c>
      <c r="X7635" s="3" t="s">
        <v>215</v>
      </c>
      <c r="Y7635" s="3" t="s">
        <v>215</v>
      </c>
      <c r="Z7635" s="3" t="s">
        <v>215</v>
      </c>
      <c r="AA7635" s="3" t="s">
        <v>215</v>
      </c>
      <c r="AB7635" s="3">
        <v>0.124</v>
      </c>
      <c r="AC7635" s="3">
        <v>0.182</v>
      </c>
      <c r="AD7635" s="3">
        <v>0.246</v>
      </c>
      <c r="AE7635" s="3">
        <v>0.38200000000000001</v>
      </c>
      <c r="AF7635" s="3">
        <v>0.56000000000000005</v>
      </c>
      <c r="AG7635" s="3">
        <v>0.82399999999999995</v>
      </c>
      <c r="AH7635" s="3">
        <v>1.1040000000000001</v>
      </c>
      <c r="AI7635" s="3">
        <v>1.446</v>
      </c>
      <c r="AJ7635" s="3">
        <v>2.19</v>
      </c>
      <c r="AK7635" s="3">
        <v>2.871</v>
      </c>
      <c r="AL7635" s="3">
        <v>3.895</v>
      </c>
      <c r="AM7635" s="3">
        <v>4.8289999999999997</v>
      </c>
      <c r="AN7635" s="3">
        <v>5.7220000000000004</v>
      </c>
      <c r="AO7635" s="3">
        <v>7.4829999999999997</v>
      </c>
      <c r="AP7635" s="3">
        <v>9.0890000000000004</v>
      </c>
      <c r="AQ7635" s="3">
        <v>10.917</v>
      </c>
      <c r="AR7635" s="3">
        <v>12.949</v>
      </c>
      <c r="AS7635" s="3">
        <v>14.494</v>
      </c>
      <c r="AT7635" s="3">
        <v>16.295000000000002</v>
      </c>
      <c r="AU7635" s="3">
        <v>18.11</v>
      </c>
      <c r="AV7635" s="3">
        <v>19.238</v>
      </c>
      <c r="AW7635" s="3">
        <v>21.303000000000001</v>
      </c>
      <c r="AX7635" s="3">
        <v>23.47</v>
      </c>
      <c r="AY7635" s="3">
        <v>25.844999999999999</v>
      </c>
      <c r="AZ7635" s="3">
        <v>28.486000000000001</v>
      </c>
      <c r="BA7635">
        <v>31.382999999999999</v>
      </c>
      <c r="BB7635">
        <v>2017</v>
      </c>
    </row>
    <row r="7636" spans="1:54" hidden="1" x14ac:dyDescent="0.2">
      <c r="A7636">
        <v>923</v>
      </c>
      <c r="B7636" t="s">
        <v>378</v>
      </c>
      <c r="C7636" t="s">
        <v>261</v>
      </c>
      <c r="D7636" t="s">
        <v>136</v>
      </c>
      <c r="E7636" t="s">
        <v>260</v>
      </c>
      <c r="F7636" t="s">
        <v>259</v>
      </c>
      <c r="G7636" t="s">
        <v>217</v>
      </c>
      <c r="I7636" t="s">
        <v>258</v>
      </c>
      <c r="J7636" s="3" t="s">
        <v>215</v>
      </c>
      <c r="K7636" s="3" t="s">
        <v>215</v>
      </c>
      <c r="L7636" s="3" t="s">
        <v>215</v>
      </c>
      <c r="M7636" s="3" t="s">
        <v>215</v>
      </c>
      <c r="N7636" s="3" t="s">
        <v>215</v>
      </c>
      <c r="O7636" s="3" t="s">
        <v>215</v>
      </c>
      <c r="P7636" s="3" t="s">
        <v>215</v>
      </c>
      <c r="Q7636" s="3" t="s">
        <v>215</v>
      </c>
      <c r="R7636" s="3" t="s">
        <v>215</v>
      </c>
      <c r="S7636" s="3" t="s">
        <v>215</v>
      </c>
      <c r="T7636" s="3" t="s">
        <v>215</v>
      </c>
      <c r="U7636" s="3" t="s">
        <v>215</v>
      </c>
      <c r="V7636" s="3" t="s">
        <v>215</v>
      </c>
      <c r="W7636" s="3" t="s">
        <v>215</v>
      </c>
      <c r="X7636" s="3" t="s">
        <v>215</v>
      </c>
      <c r="Y7636" s="3" t="s">
        <v>215</v>
      </c>
      <c r="Z7636" s="3" t="s">
        <v>215</v>
      </c>
      <c r="AA7636" s="3" t="s">
        <v>215</v>
      </c>
      <c r="AB7636" s="3">
        <v>12.048</v>
      </c>
      <c r="AC7636" s="3">
        <v>13.507999999999999</v>
      </c>
      <c r="AD7636" s="3">
        <v>13.602</v>
      </c>
      <c r="AE7636" s="3">
        <v>15.202999999999999</v>
      </c>
      <c r="AF7636" s="3">
        <v>16.739999999999998</v>
      </c>
      <c r="AG7636" s="3">
        <v>17.326000000000001</v>
      </c>
      <c r="AH7636" s="3">
        <v>17.931999999999999</v>
      </c>
      <c r="AI7636" s="3">
        <v>20.084</v>
      </c>
      <c r="AJ7636" s="3">
        <v>23.622</v>
      </c>
      <c r="AK7636" s="3">
        <v>22.462</v>
      </c>
      <c r="AL7636" s="3">
        <v>22.12</v>
      </c>
      <c r="AM7636" s="3">
        <v>23.414999999999999</v>
      </c>
      <c r="AN7636" s="3">
        <v>23.16</v>
      </c>
      <c r="AO7636" s="3">
        <v>24.885000000000002</v>
      </c>
      <c r="AP7636" s="3">
        <v>25.134</v>
      </c>
      <c r="AQ7636" s="3">
        <v>26.939</v>
      </c>
      <c r="AR7636" s="3">
        <v>28.395</v>
      </c>
      <c r="AS7636" s="3">
        <v>29.943999999999999</v>
      </c>
      <c r="AT7636" s="3">
        <v>29.914000000000001</v>
      </c>
      <c r="AU7636" s="3">
        <v>29.094000000000001</v>
      </c>
      <c r="AV7636" s="3">
        <v>28.036000000000001</v>
      </c>
      <c r="AW7636" s="3">
        <v>28.161000000000001</v>
      </c>
      <c r="AX7636" s="3">
        <v>28.143999999999998</v>
      </c>
      <c r="AY7636" s="3">
        <v>28.113</v>
      </c>
      <c r="AZ7636" s="3">
        <v>28.108000000000001</v>
      </c>
      <c r="BA7636">
        <v>28.09</v>
      </c>
      <c r="BB7636">
        <v>2017</v>
      </c>
    </row>
    <row r="7637" spans="1:54" hidden="1" x14ac:dyDescent="0.2">
      <c r="A7637">
        <v>923</v>
      </c>
      <c r="B7637" t="s">
        <v>378</v>
      </c>
      <c r="C7637" t="s">
        <v>257</v>
      </c>
      <c r="D7637" t="s">
        <v>136</v>
      </c>
      <c r="E7637" t="s">
        <v>255</v>
      </c>
      <c r="F7637" t="s">
        <v>254</v>
      </c>
      <c r="G7637" t="s">
        <v>225</v>
      </c>
      <c r="H7637" t="s">
        <v>222</v>
      </c>
      <c r="I7637" t="s">
        <v>1797</v>
      </c>
      <c r="J7637" s="3" t="s">
        <v>215</v>
      </c>
      <c r="K7637" s="3" t="s">
        <v>215</v>
      </c>
      <c r="L7637" s="3" t="s">
        <v>215</v>
      </c>
      <c r="M7637" s="3" t="s">
        <v>215</v>
      </c>
      <c r="N7637" s="3" t="s">
        <v>215</v>
      </c>
      <c r="O7637" s="3" t="s">
        <v>215</v>
      </c>
      <c r="P7637" s="3" t="s">
        <v>215</v>
      </c>
      <c r="Q7637" s="3" t="s">
        <v>215</v>
      </c>
      <c r="R7637" s="3" t="s">
        <v>215</v>
      </c>
      <c r="S7637" s="3" t="s">
        <v>215</v>
      </c>
      <c r="T7637" s="3" t="s">
        <v>215</v>
      </c>
      <c r="U7637" s="3" t="s">
        <v>215</v>
      </c>
      <c r="V7637" s="3" t="s">
        <v>215</v>
      </c>
      <c r="W7637" s="3" t="s">
        <v>215</v>
      </c>
      <c r="X7637" s="3" t="s">
        <v>215</v>
      </c>
      <c r="Y7637" s="3" t="s">
        <v>215</v>
      </c>
      <c r="Z7637" s="3" t="s">
        <v>215</v>
      </c>
      <c r="AA7637" s="3" t="s">
        <v>215</v>
      </c>
      <c r="AB7637" s="3">
        <v>0.17199999999999999</v>
      </c>
      <c r="AC7637" s="3">
        <v>0.23599999999999999</v>
      </c>
      <c r="AD7637" s="3">
        <v>0.34599999999999997</v>
      </c>
      <c r="AE7637" s="3">
        <v>0.46200000000000002</v>
      </c>
      <c r="AF7637" s="3">
        <v>0.64200000000000002</v>
      </c>
      <c r="AG7637" s="3">
        <v>0.90800000000000003</v>
      </c>
      <c r="AH7637" s="3">
        <v>1.25</v>
      </c>
      <c r="AI7637" s="3">
        <v>1.655</v>
      </c>
      <c r="AJ7637" s="3">
        <v>2.032</v>
      </c>
      <c r="AK7637" s="3">
        <v>3.5779999999999998</v>
      </c>
      <c r="AL7637" s="3">
        <v>4.7859999999999996</v>
      </c>
      <c r="AM7637" s="3">
        <v>5.907</v>
      </c>
      <c r="AN7637" s="3">
        <v>6.4569999999999999</v>
      </c>
      <c r="AO7637" s="3">
        <v>8.1270000000000007</v>
      </c>
      <c r="AP7637" s="3">
        <v>8.8870000000000005</v>
      </c>
      <c r="AQ7637" s="3">
        <v>11.244999999999999</v>
      </c>
      <c r="AR7637" s="3">
        <v>12.965</v>
      </c>
      <c r="AS7637" s="3">
        <v>15.401</v>
      </c>
      <c r="AT7637" s="3">
        <v>21.614000000000001</v>
      </c>
      <c r="AU7637" s="3">
        <v>19.619</v>
      </c>
      <c r="AV7637" s="3">
        <v>24.288</v>
      </c>
      <c r="AW7637" s="3">
        <v>25.385000000000002</v>
      </c>
      <c r="AX7637" s="3">
        <v>25.548999999999999</v>
      </c>
      <c r="AY7637" s="3">
        <v>28.155999999999999</v>
      </c>
      <c r="AZ7637" s="3">
        <v>30.998999999999999</v>
      </c>
      <c r="BA7637">
        <v>34.146999999999998</v>
      </c>
      <c r="BB7637">
        <v>2017</v>
      </c>
    </row>
    <row r="7638" spans="1:54" hidden="1" x14ac:dyDescent="0.2">
      <c r="A7638">
        <v>923</v>
      </c>
      <c r="B7638" t="s">
        <v>378</v>
      </c>
      <c r="C7638" t="s">
        <v>256</v>
      </c>
      <c r="D7638" t="s">
        <v>136</v>
      </c>
      <c r="E7638" t="s">
        <v>255</v>
      </c>
      <c r="F7638" t="s">
        <v>254</v>
      </c>
      <c r="G7638" t="s">
        <v>217</v>
      </c>
      <c r="I7638" t="s">
        <v>253</v>
      </c>
      <c r="J7638" s="3" t="s">
        <v>215</v>
      </c>
      <c r="K7638" s="3" t="s">
        <v>215</v>
      </c>
      <c r="L7638" s="3" t="s">
        <v>215</v>
      </c>
      <c r="M7638" s="3" t="s">
        <v>215</v>
      </c>
      <c r="N7638" s="3" t="s">
        <v>215</v>
      </c>
      <c r="O7638" s="3" t="s">
        <v>215</v>
      </c>
      <c r="P7638" s="3" t="s">
        <v>215</v>
      </c>
      <c r="Q7638" s="3" t="s">
        <v>215</v>
      </c>
      <c r="R7638" s="3" t="s">
        <v>215</v>
      </c>
      <c r="S7638" s="3" t="s">
        <v>215</v>
      </c>
      <c r="T7638" s="3" t="s">
        <v>215</v>
      </c>
      <c r="U7638" s="3" t="s">
        <v>215</v>
      </c>
      <c r="V7638" s="3" t="s">
        <v>215</v>
      </c>
      <c r="W7638" s="3" t="s">
        <v>215</v>
      </c>
      <c r="X7638" s="3" t="s">
        <v>215</v>
      </c>
      <c r="Y7638" s="3" t="s">
        <v>215</v>
      </c>
      <c r="Z7638" s="3" t="s">
        <v>215</v>
      </c>
      <c r="AA7638" s="3" t="s">
        <v>215</v>
      </c>
      <c r="AB7638" s="3">
        <v>16.794</v>
      </c>
      <c r="AC7638" s="3">
        <v>17.54</v>
      </c>
      <c r="AD7638" s="3">
        <v>19.157</v>
      </c>
      <c r="AE7638" s="3">
        <v>18.390999999999998</v>
      </c>
      <c r="AF7638" s="3">
        <v>19.181999999999999</v>
      </c>
      <c r="AG7638" s="3">
        <v>19.088000000000001</v>
      </c>
      <c r="AH7638" s="3">
        <v>20.300999999999998</v>
      </c>
      <c r="AI7638" s="3">
        <v>22.983000000000001</v>
      </c>
      <c r="AJ7638" s="3">
        <v>21.917000000000002</v>
      </c>
      <c r="AK7638" s="3">
        <v>27.995999999999999</v>
      </c>
      <c r="AL7638" s="3">
        <v>27.181000000000001</v>
      </c>
      <c r="AM7638" s="3">
        <v>28.643999999999998</v>
      </c>
      <c r="AN7638" s="3">
        <v>26.138999999999999</v>
      </c>
      <c r="AO7638" s="3">
        <v>27.027000000000001</v>
      </c>
      <c r="AP7638" s="3">
        <v>24.576000000000001</v>
      </c>
      <c r="AQ7638" s="3">
        <v>27.748999999999999</v>
      </c>
      <c r="AR7638" s="3">
        <v>28.428000000000001</v>
      </c>
      <c r="AS7638" s="3">
        <v>31.818000000000001</v>
      </c>
      <c r="AT7638" s="3">
        <v>39.68</v>
      </c>
      <c r="AU7638" s="3">
        <v>31.518999999999998</v>
      </c>
      <c r="AV7638" s="3">
        <v>35.396000000000001</v>
      </c>
      <c r="AW7638" s="3">
        <v>33.557000000000002</v>
      </c>
      <c r="AX7638" s="3">
        <v>30.637</v>
      </c>
      <c r="AY7638" s="3">
        <v>30.626999999999999</v>
      </c>
      <c r="AZ7638" s="3">
        <v>30.587</v>
      </c>
      <c r="BA7638">
        <v>30.564</v>
      </c>
      <c r="BB7638">
        <v>2017</v>
      </c>
    </row>
    <row r="7639" spans="1:54" hidden="1" x14ac:dyDescent="0.2">
      <c r="A7639">
        <v>923</v>
      </c>
      <c r="B7639" t="s">
        <v>378</v>
      </c>
      <c r="C7639" t="s">
        <v>252</v>
      </c>
      <c r="D7639" t="s">
        <v>136</v>
      </c>
      <c r="E7639" t="s">
        <v>250</v>
      </c>
      <c r="F7639" t="s">
        <v>249</v>
      </c>
      <c r="G7639" t="s">
        <v>225</v>
      </c>
      <c r="H7639" t="s">
        <v>222</v>
      </c>
      <c r="I7639" t="s">
        <v>1797</v>
      </c>
      <c r="J7639" s="3" t="s">
        <v>215</v>
      </c>
      <c r="K7639" s="3" t="s">
        <v>215</v>
      </c>
      <c r="L7639" s="3" t="s">
        <v>215</v>
      </c>
      <c r="M7639" s="3" t="s">
        <v>215</v>
      </c>
      <c r="N7639" s="3" t="s">
        <v>215</v>
      </c>
      <c r="O7639" s="3" t="s">
        <v>215</v>
      </c>
      <c r="P7639" s="3" t="s">
        <v>215</v>
      </c>
      <c r="Q7639" s="3" t="s">
        <v>215</v>
      </c>
      <c r="R7639" s="3" t="s">
        <v>215</v>
      </c>
      <c r="S7639" s="3" t="s">
        <v>215</v>
      </c>
      <c r="T7639" s="3" t="s">
        <v>215</v>
      </c>
      <c r="U7639" s="3" t="s">
        <v>215</v>
      </c>
      <c r="V7639" s="3" t="s">
        <v>215</v>
      </c>
      <c r="W7639" s="3" t="s">
        <v>215</v>
      </c>
      <c r="X7639" s="3" t="s">
        <v>215</v>
      </c>
      <c r="Y7639" s="3" t="s">
        <v>215</v>
      </c>
      <c r="Z7639" s="3" t="s">
        <v>215</v>
      </c>
      <c r="AA7639" s="3" t="s">
        <v>215</v>
      </c>
      <c r="AB7639" s="3">
        <v>-4.9000000000000002E-2</v>
      </c>
      <c r="AC7639" s="3">
        <v>-5.3999999999999999E-2</v>
      </c>
      <c r="AD7639" s="3">
        <v>-0.1</v>
      </c>
      <c r="AE7639" s="3">
        <v>-0.08</v>
      </c>
      <c r="AF7639" s="3">
        <v>-8.2000000000000003E-2</v>
      </c>
      <c r="AG7639" s="3">
        <v>-8.4000000000000005E-2</v>
      </c>
      <c r="AH7639" s="3">
        <v>-0.14599999999999999</v>
      </c>
      <c r="AI7639" s="3">
        <v>-0.20899999999999999</v>
      </c>
      <c r="AJ7639" s="3">
        <v>0.158</v>
      </c>
      <c r="AK7639" s="3">
        <v>-0.70699999999999996</v>
      </c>
      <c r="AL7639" s="3">
        <v>-0.89100000000000001</v>
      </c>
      <c r="AM7639" s="3">
        <v>-1.0780000000000001</v>
      </c>
      <c r="AN7639" s="3">
        <v>-0.73599999999999999</v>
      </c>
      <c r="AO7639" s="3">
        <v>-0.64400000000000002</v>
      </c>
      <c r="AP7639" s="3">
        <v>0.20200000000000001</v>
      </c>
      <c r="AQ7639" s="3">
        <v>-0.32800000000000001</v>
      </c>
      <c r="AR7639" s="3">
        <v>-1.4999999999999999E-2</v>
      </c>
      <c r="AS7639" s="3">
        <v>-0.90700000000000003</v>
      </c>
      <c r="AT7639" s="3">
        <v>-5.32</v>
      </c>
      <c r="AU7639" s="3">
        <v>-1.5089999999999999</v>
      </c>
      <c r="AV7639" s="3">
        <v>-5.05</v>
      </c>
      <c r="AW7639" s="3">
        <v>-4.0819999999999999</v>
      </c>
      <c r="AX7639" s="3">
        <v>-2.0790000000000002</v>
      </c>
      <c r="AY7639" s="3">
        <v>-2.3119999999999998</v>
      </c>
      <c r="AZ7639" s="3">
        <v>-2.512</v>
      </c>
      <c r="BA7639">
        <v>-2.7639999999999998</v>
      </c>
      <c r="BB7639">
        <v>2017</v>
      </c>
    </row>
    <row r="7640" spans="1:54" hidden="1" x14ac:dyDescent="0.2">
      <c r="A7640">
        <v>923</v>
      </c>
      <c r="B7640" t="s">
        <v>378</v>
      </c>
      <c r="C7640" t="s">
        <v>251</v>
      </c>
      <c r="D7640" t="s">
        <v>136</v>
      </c>
      <c r="E7640" t="s">
        <v>250</v>
      </c>
      <c r="F7640" t="s">
        <v>249</v>
      </c>
      <c r="G7640" t="s">
        <v>217</v>
      </c>
      <c r="I7640" t="s">
        <v>248</v>
      </c>
      <c r="J7640" s="3" t="s">
        <v>215</v>
      </c>
      <c r="K7640" s="3" t="s">
        <v>215</v>
      </c>
      <c r="L7640" s="3" t="s">
        <v>215</v>
      </c>
      <c r="M7640" s="3" t="s">
        <v>215</v>
      </c>
      <c r="N7640" s="3" t="s">
        <v>215</v>
      </c>
      <c r="O7640" s="3" t="s">
        <v>215</v>
      </c>
      <c r="P7640" s="3" t="s">
        <v>215</v>
      </c>
      <c r="Q7640" s="3" t="s">
        <v>215</v>
      </c>
      <c r="R7640" s="3" t="s">
        <v>215</v>
      </c>
      <c r="S7640" s="3" t="s">
        <v>215</v>
      </c>
      <c r="T7640" s="3" t="s">
        <v>215</v>
      </c>
      <c r="U7640" s="3" t="s">
        <v>215</v>
      </c>
      <c r="V7640" s="3" t="s">
        <v>215</v>
      </c>
      <c r="W7640" s="3" t="s">
        <v>215</v>
      </c>
      <c r="X7640" s="3" t="s">
        <v>215</v>
      </c>
      <c r="Y7640" s="3" t="s">
        <v>215</v>
      </c>
      <c r="Z7640" s="3" t="s">
        <v>215</v>
      </c>
      <c r="AA7640" s="3" t="s">
        <v>215</v>
      </c>
      <c r="AB7640" s="3">
        <v>-4.7460000000000004</v>
      </c>
      <c r="AC7640" s="3">
        <v>-4.032</v>
      </c>
      <c r="AD7640" s="3">
        <v>-5.5549999999999997</v>
      </c>
      <c r="AE7640" s="3">
        <v>-3.1880000000000002</v>
      </c>
      <c r="AF7640" s="3">
        <v>-2.4409999999999998</v>
      </c>
      <c r="AG7640" s="3">
        <v>-1.762</v>
      </c>
      <c r="AH7640" s="3">
        <v>-2.3690000000000002</v>
      </c>
      <c r="AI7640" s="3">
        <v>-2.899</v>
      </c>
      <c r="AJ7640" s="3">
        <v>1.7050000000000001</v>
      </c>
      <c r="AK7640" s="3">
        <v>-5.5339999999999998</v>
      </c>
      <c r="AL7640" s="3">
        <v>-5.0609999999999999</v>
      </c>
      <c r="AM7640" s="3">
        <v>-5.2290000000000001</v>
      </c>
      <c r="AN7640" s="3">
        <v>-2.9790000000000001</v>
      </c>
      <c r="AO7640" s="3">
        <v>-2.1419999999999999</v>
      </c>
      <c r="AP7640" s="3">
        <v>0.55900000000000005</v>
      </c>
      <c r="AQ7640" s="3">
        <v>-0.81</v>
      </c>
      <c r="AR7640" s="3">
        <v>-3.3000000000000002E-2</v>
      </c>
      <c r="AS7640" s="3">
        <v>-1.8740000000000001</v>
      </c>
      <c r="AT7640" s="3">
        <v>-9.766</v>
      </c>
      <c r="AU7640" s="3">
        <v>-2.4249999999999998</v>
      </c>
      <c r="AV7640" s="3">
        <v>-7.359</v>
      </c>
      <c r="AW7640" s="3">
        <v>-5.3959999999999999</v>
      </c>
      <c r="AX7640" s="3">
        <v>-2.4929999999999999</v>
      </c>
      <c r="AY7640" s="3">
        <v>-2.5139999999999998</v>
      </c>
      <c r="AZ7640" s="3">
        <v>-2.4790000000000001</v>
      </c>
      <c r="BA7640">
        <v>-2.4740000000000002</v>
      </c>
      <c r="BB7640">
        <v>2017</v>
      </c>
    </row>
    <row r="7641" spans="1:54" hidden="1" x14ac:dyDescent="0.2">
      <c r="A7641">
        <v>923</v>
      </c>
      <c r="B7641" t="s">
        <v>378</v>
      </c>
      <c r="C7641" t="s">
        <v>247</v>
      </c>
      <c r="D7641" t="s">
        <v>136</v>
      </c>
      <c r="E7641" t="s">
        <v>245</v>
      </c>
      <c r="F7641" t="s">
        <v>244</v>
      </c>
      <c r="G7641" t="s">
        <v>225</v>
      </c>
      <c r="H7641" t="s">
        <v>222</v>
      </c>
    </row>
    <row r="7642" spans="1:54" hidden="1" x14ac:dyDescent="0.2">
      <c r="A7642">
        <v>923</v>
      </c>
      <c r="B7642" t="s">
        <v>378</v>
      </c>
      <c r="C7642" t="s">
        <v>246</v>
      </c>
      <c r="D7642" t="s">
        <v>136</v>
      </c>
      <c r="E7642" t="s">
        <v>245</v>
      </c>
      <c r="F7642" t="s">
        <v>244</v>
      </c>
      <c r="G7642" t="s">
        <v>243</v>
      </c>
    </row>
    <row r="7643" spans="1:54" hidden="1" x14ac:dyDescent="0.2">
      <c r="A7643">
        <v>923</v>
      </c>
      <c r="B7643" t="s">
        <v>378</v>
      </c>
      <c r="C7643" t="s">
        <v>242</v>
      </c>
      <c r="D7643" t="s">
        <v>136</v>
      </c>
      <c r="E7643" t="s">
        <v>240</v>
      </c>
      <c r="F7643" t="s">
        <v>239</v>
      </c>
      <c r="G7643" t="s">
        <v>225</v>
      </c>
      <c r="H7643" t="s">
        <v>222</v>
      </c>
      <c r="I7643" t="s">
        <v>1797</v>
      </c>
      <c r="J7643" s="3" t="s">
        <v>215</v>
      </c>
      <c r="K7643" s="3" t="s">
        <v>215</v>
      </c>
      <c r="L7643" s="3" t="s">
        <v>215</v>
      </c>
      <c r="M7643" s="3" t="s">
        <v>215</v>
      </c>
      <c r="N7643" s="3" t="s">
        <v>215</v>
      </c>
      <c r="O7643" s="3" t="s">
        <v>215</v>
      </c>
      <c r="P7643" s="3" t="s">
        <v>215</v>
      </c>
      <c r="Q7643" s="3" t="s">
        <v>215</v>
      </c>
      <c r="R7643" s="3" t="s">
        <v>215</v>
      </c>
      <c r="S7643" s="3" t="s">
        <v>215</v>
      </c>
      <c r="T7643" s="3" t="s">
        <v>215</v>
      </c>
      <c r="U7643" s="3" t="s">
        <v>215</v>
      </c>
      <c r="V7643" s="3" t="s">
        <v>215</v>
      </c>
      <c r="W7643" s="3" t="s">
        <v>215</v>
      </c>
      <c r="X7643" s="3" t="s">
        <v>215</v>
      </c>
      <c r="Y7643" s="3" t="s">
        <v>215</v>
      </c>
      <c r="Z7643" s="3" t="s">
        <v>215</v>
      </c>
      <c r="AA7643" s="3" t="s">
        <v>215</v>
      </c>
      <c r="AB7643" s="3">
        <v>-4.1000000000000002E-2</v>
      </c>
      <c r="AC7643" s="3">
        <v>-4.5999999999999999E-2</v>
      </c>
      <c r="AD7643" s="3">
        <v>-7.5999999999999998E-2</v>
      </c>
      <c r="AE7643" s="3">
        <v>-4.2000000000000003E-2</v>
      </c>
      <c r="AF7643" s="3">
        <v>-1.9E-2</v>
      </c>
      <c r="AG7643" s="3">
        <v>-2.5000000000000001E-2</v>
      </c>
      <c r="AH7643" s="3">
        <v>-0.10299999999999999</v>
      </c>
      <c r="AI7643" s="3">
        <v>-0.17299999999999999</v>
      </c>
      <c r="AJ7643" s="3">
        <v>0.20399999999999999</v>
      </c>
      <c r="AK7643" s="3">
        <v>-0.64800000000000002</v>
      </c>
      <c r="AL7643" s="3">
        <v>-0.83699999999999997</v>
      </c>
      <c r="AM7643" s="3">
        <v>-0.97499999999999998</v>
      </c>
      <c r="AN7643" s="3">
        <v>-0.61499999999999999</v>
      </c>
      <c r="AO7643" s="3">
        <v>-0.48799999999999999</v>
      </c>
      <c r="AP7643" s="3">
        <v>0.41599999999999998</v>
      </c>
      <c r="AQ7643" s="3">
        <v>3.2000000000000001E-2</v>
      </c>
      <c r="AR7643" s="3">
        <v>0.19900000000000001</v>
      </c>
      <c r="AS7643" s="3">
        <v>-0.71</v>
      </c>
      <c r="AT7643" s="3">
        <v>-4.5439999999999996</v>
      </c>
      <c r="AU7643" s="3">
        <v>-0.69</v>
      </c>
      <c r="AV7643" s="3">
        <v>-4.1749999999999998</v>
      </c>
      <c r="AW7643" s="3">
        <v>-2.9260000000000002</v>
      </c>
      <c r="AX7643" s="3">
        <v>-0.76400000000000001</v>
      </c>
      <c r="AY7643" s="3">
        <v>-0.90800000000000003</v>
      </c>
      <c r="AZ7643" s="3">
        <v>-1.0149999999999999</v>
      </c>
      <c r="BA7643">
        <v>-1.161</v>
      </c>
      <c r="BB7643">
        <v>2017</v>
      </c>
    </row>
    <row r="7644" spans="1:54" hidden="1" x14ac:dyDescent="0.2">
      <c r="A7644">
        <v>923</v>
      </c>
      <c r="B7644" t="s">
        <v>378</v>
      </c>
      <c r="C7644" t="s">
        <v>241</v>
      </c>
      <c r="D7644" t="s">
        <v>136</v>
      </c>
      <c r="E7644" t="s">
        <v>240</v>
      </c>
      <c r="F7644" t="s">
        <v>239</v>
      </c>
      <c r="G7644" t="s">
        <v>217</v>
      </c>
      <c r="I7644" t="s">
        <v>238</v>
      </c>
      <c r="J7644" s="3" t="s">
        <v>215</v>
      </c>
      <c r="K7644" s="3" t="s">
        <v>215</v>
      </c>
      <c r="L7644" s="3" t="s">
        <v>215</v>
      </c>
      <c r="M7644" s="3" t="s">
        <v>215</v>
      </c>
      <c r="N7644" s="3" t="s">
        <v>215</v>
      </c>
      <c r="O7644" s="3" t="s">
        <v>215</v>
      </c>
      <c r="P7644" s="3" t="s">
        <v>215</v>
      </c>
      <c r="Q7644" s="3" t="s">
        <v>215</v>
      </c>
      <c r="R7644" s="3" t="s">
        <v>215</v>
      </c>
      <c r="S7644" s="3" t="s">
        <v>215</v>
      </c>
      <c r="T7644" s="3" t="s">
        <v>215</v>
      </c>
      <c r="U7644" s="3" t="s">
        <v>215</v>
      </c>
      <c r="V7644" s="3" t="s">
        <v>215</v>
      </c>
      <c r="W7644" s="3" t="s">
        <v>215</v>
      </c>
      <c r="X7644" s="3" t="s">
        <v>215</v>
      </c>
      <c r="Y7644" s="3" t="s">
        <v>215</v>
      </c>
      <c r="Z7644" s="3" t="s">
        <v>215</v>
      </c>
      <c r="AA7644" s="3" t="s">
        <v>215</v>
      </c>
      <c r="AB7644" s="3">
        <v>-4.032</v>
      </c>
      <c r="AC7644" s="3">
        <v>-3.4409999999999998</v>
      </c>
      <c r="AD7644" s="3">
        <v>-4.2300000000000004</v>
      </c>
      <c r="AE7644" s="3">
        <v>-1.6619999999999999</v>
      </c>
      <c r="AF7644" s="3">
        <v>-0.55900000000000005</v>
      </c>
      <c r="AG7644" s="3">
        <v>-0.52200000000000002</v>
      </c>
      <c r="AH7644" s="3">
        <v>-1.669</v>
      </c>
      <c r="AI7644" s="3">
        <v>-2.3980000000000001</v>
      </c>
      <c r="AJ7644" s="3">
        <v>2.1989999999999998</v>
      </c>
      <c r="AK7644" s="3">
        <v>-5.0730000000000004</v>
      </c>
      <c r="AL7644" s="3">
        <v>-4.7519999999999998</v>
      </c>
      <c r="AM7644" s="3">
        <v>-4.726</v>
      </c>
      <c r="AN7644" s="3">
        <v>-2.488</v>
      </c>
      <c r="AO7644" s="3">
        <v>-1.6240000000000001</v>
      </c>
      <c r="AP7644" s="3">
        <v>1.1499999999999999</v>
      </c>
      <c r="AQ7644" s="3">
        <v>7.8E-2</v>
      </c>
      <c r="AR7644" s="3">
        <v>0.437</v>
      </c>
      <c r="AS7644" s="3">
        <v>-1.466</v>
      </c>
      <c r="AT7644" s="3">
        <v>-8.3409999999999993</v>
      </c>
      <c r="AU7644" s="3">
        <v>-1.1080000000000001</v>
      </c>
      <c r="AV7644" s="3">
        <v>-6.0839999999999996</v>
      </c>
      <c r="AW7644" s="3">
        <v>-3.8679999999999999</v>
      </c>
      <c r="AX7644" s="3">
        <v>-0.91600000000000004</v>
      </c>
      <c r="AY7644" s="3">
        <v>-0.98799999999999999</v>
      </c>
      <c r="AZ7644" s="3">
        <v>-1.002</v>
      </c>
      <c r="BA7644">
        <v>-1.04</v>
      </c>
      <c r="BB7644">
        <v>2017</v>
      </c>
    </row>
    <row r="7645" spans="1:54" hidden="1" x14ac:dyDescent="0.2">
      <c r="A7645">
        <v>923</v>
      </c>
      <c r="B7645" t="s">
        <v>378</v>
      </c>
      <c r="C7645" t="s">
        <v>237</v>
      </c>
      <c r="D7645" t="s">
        <v>136</v>
      </c>
      <c r="E7645" t="s">
        <v>235</v>
      </c>
      <c r="F7645" t="s">
        <v>234</v>
      </c>
      <c r="G7645" t="s">
        <v>225</v>
      </c>
      <c r="H7645" t="s">
        <v>222</v>
      </c>
    </row>
    <row r="7646" spans="1:54" hidden="1" x14ac:dyDescent="0.2">
      <c r="A7646">
        <v>923</v>
      </c>
      <c r="B7646" t="s">
        <v>378</v>
      </c>
      <c r="C7646" t="s">
        <v>236</v>
      </c>
      <c r="D7646" t="s">
        <v>136</v>
      </c>
      <c r="E7646" t="s">
        <v>235</v>
      </c>
      <c r="F7646" t="s">
        <v>234</v>
      </c>
      <c r="G7646" t="s">
        <v>217</v>
      </c>
    </row>
    <row r="7647" spans="1:54" hidden="1" x14ac:dyDescent="0.2">
      <c r="A7647">
        <v>923</v>
      </c>
      <c r="B7647" t="s">
        <v>378</v>
      </c>
      <c r="C7647" t="s">
        <v>233</v>
      </c>
      <c r="D7647" t="s">
        <v>136</v>
      </c>
      <c r="E7647" t="s">
        <v>231</v>
      </c>
      <c r="F7647" t="s">
        <v>230</v>
      </c>
      <c r="G7647" t="s">
        <v>225</v>
      </c>
      <c r="H7647" t="s">
        <v>222</v>
      </c>
      <c r="I7647" t="s">
        <v>1797</v>
      </c>
      <c r="J7647" s="3" t="s">
        <v>215</v>
      </c>
      <c r="K7647" s="3" t="s">
        <v>215</v>
      </c>
      <c r="L7647" s="3" t="s">
        <v>215</v>
      </c>
      <c r="M7647" s="3" t="s">
        <v>215</v>
      </c>
      <c r="N7647" s="3" t="s">
        <v>215</v>
      </c>
      <c r="O7647" s="3" t="s">
        <v>215</v>
      </c>
      <c r="P7647" s="3" t="s">
        <v>215</v>
      </c>
      <c r="Q7647" s="3" t="s">
        <v>215</v>
      </c>
      <c r="R7647" s="3" t="s">
        <v>215</v>
      </c>
      <c r="S7647" s="3" t="s">
        <v>215</v>
      </c>
      <c r="T7647" s="3" t="s">
        <v>215</v>
      </c>
      <c r="U7647" s="3" t="s">
        <v>215</v>
      </c>
      <c r="V7647" s="3" t="s">
        <v>215</v>
      </c>
      <c r="W7647" s="3" t="s">
        <v>215</v>
      </c>
      <c r="X7647" s="3" t="s">
        <v>215</v>
      </c>
      <c r="Y7647" s="3" t="s">
        <v>215</v>
      </c>
      <c r="Z7647" s="3" t="s">
        <v>215</v>
      </c>
      <c r="AA7647" s="3" t="s">
        <v>215</v>
      </c>
      <c r="AB7647" s="3">
        <v>0.99</v>
      </c>
      <c r="AC7647" s="3">
        <v>1.45</v>
      </c>
      <c r="AD7647" s="3">
        <v>2.0129999999999999</v>
      </c>
      <c r="AE7647" s="3">
        <v>2.4969999999999999</v>
      </c>
      <c r="AF7647" s="3">
        <v>3.2989999999999999</v>
      </c>
      <c r="AG7647" s="3">
        <v>3.323</v>
      </c>
      <c r="AH7647" s="3">
        <v>3.0459999999999998</v>
      </c>
      <c r="AI7647" s="3">
        <v>3.3010000000000002</v>
      </c>
      <c r="AJ7647" s="3">
        <v>3.4049999999999998</v>
      </c>
      <c r="AK7647" s="3">
        <v>4.3650000000000002</v>
      </c>
      <c r="AL7647" s="3">
        <v>5.3230000000000004</v>
      </c>
      <c r="AM7647" s="3">
        <v>7.6180000000000003</v>
      </c>
      <c r="AN7647" s="3">
        <v>9.1010000000000009</v>
      </c>
      <c r="AO7647" s="3">
        <v>10.798</v>
      </c>
      <c r="AP7647" s="3">
        <v>11.708</v>
      </c>
      <c r="AQ7647" s="3">
        <v>11.789</v>
      </c>
      <c r="AR7647" s="3">
        <v>12.563000000000001</v>
      </c>
      <c r="AS7647" s="3">
        <v>16.582000000000001</v>
      </c>
      <c r="AT7647" s="3">
        <v>22.78</v>
      </c>
      <c r="AU7647" s="3">
        <v>29.742999999999999</v>
      </c>
      <c r="AV7647" s="3">
        <v>34.412999999999997</v>
      </c>
      <c r="AW7647" s="3">
        <v>37.731000000000002</v>
      </c>
      <c r="AX7647" s="3">
        <v>39.06</v>
      </c>
      <c r="AY7647" s="3">
        <v>40.859000000000002</v>
      </c>
      <c r="AZ7647" s="3">
        <v>43.417999999999999</v>
      </c>
      <c r="BA7647">
        <v>46.271999999999998</v>
      </c>
      <c r="BB7647">
        <v>2017</v>
      </c>
    </row>
    <row r="7648" spans="1:54" hidden="1" x14ac:dyDescent="0.2">
      <c r="A7648">
        <v>923</v>
      </c>
      <c r="B7648" t="s">
        <v>378</v>
      </c>
      <c r="C7648" t="s">
        <v>232</v>
      </c>
      <c r="D7648" t="s">
        <v>136</v>
      </c>
      <c r="E7648" t="s">
        <v>231</v>
      </c>
      <c r="F7648" t="s">
        <v>230</v>
      </c>
      <c r="G7648" t="s">
        <v>217</v>
      </c>
      <c r="I7648" t="s">
        <v>229</v>
      </c>
      <c r="J7648" s="3" t="s">
        <v>215</v>
      </c>
      <c r="K7648" s="3" t="s">
        <v>215</v>
      </c>
      <c r="L7648" s="3" t="s">
        <v>215</v>
      </c>
      <c r="M7648" s="3" t="s">
        <v>215</v>
      </c>
      <c r="N7648" s="3" t="s">
        <v>215</v>
      </c>
      <c r="O7648" s="3" t="s">
        <v>215</v>
      </c>
      <c r="P7648" s="3" t="s">
        <v>215</v>
      </c>
      <c r="Q7648" s="3" t="s">
        <v>215</v>
      </c>
      <c r="R7648" s="3" t="s">
        <v>215</v>
      </c>
      <c r="S7648" s="3" t="s">
        <v>215</v>
      </c>
      <c r="T7648" s="3" t="s">
        <v>215</v>
      </c>
      <c r="U7648" s="3" t="s">
        <v>215</v>
      </c>
      <c r="V7648" s="3" t="s">
        <v>215</v>
      </c>
      <c r="W7648" s="3" t="s">
        <v>215</v>
      </c>
      <c r="X7648" s="3" t="s">
        <v>215</v>
      </c>
      <c r="Y7648" s="3" t="s">
        <v>215</v>
      </c>
      <c r="Z7648" s="3" t="s">
        <v>215</v>
      </c>
      <c r="AA7648" s="3" t="s">
        <v>215</v>
      </c>
      <c r="AB7648" s="3">
        <v>96.566999999999993</v>
      </c>
      <c r="AC7648" s="3">
        <v>107.807</v>
      </c>
      <c r="AD7648" s="3">
        <v>111.429</v>
      </c>
      <c r="AE7648" s="3">
        <v>99.394999999999996</v>
      </c>
      <c r="AF7648" s="3">
        <v>98.644999999999996</v>
      </c>
      <c r="AG7648" s="3">
        <v>69.837999999999994</v>
      </c>
      <c r="AH7648" s="3">
        <v>49.462000000000003</v>
      </c>
      <c r="AI7648" s="3">
        <v>45.835999999999999</v>
      </c>
      <c r="AJ7648" s="3">
        <v>36.725000000000001</v>
      </c>
      <c r="AK7648" s="3">
        <v>34.156999999999996</v>
      </c>
      <c r="AL7648" s="3">
        <v>30.228999999999999</v>
      </c>
      <c r="AM7648" s="3">
        <v>36.94</v>
      </c>
      <c r="AN7648" s="3">
        <v>36.838000000000001</v>
      </c>
      <c r="AO7648" s="3">
        <v>35.911000000000001</v>
      </c>
      <c r="AP7648" s="3">
        <v>32.377000000000002</v>
      </c>
      <c r="AQ7648" s="3">
        <v>29.091999999999999</v>
      </c>
      <c r="AR7648" s="3">
        <v>27.545999999999999</v>
      </c>
      <c r="AS7648" s="3">
        <v>34.259</v>
      </c>
      <c r="AT7648" s="3">
        <v>41.82</v>
      </c>
      <c r="AU7648" s="3">
        <v>47.783999999999999</v>
      </c>
      <c r="AV7648" s="3">
        <v>50.151000000000003</v>
      </c>
      <c r="AW7648" s="3">
        <v>49.878</v>
      </c>
      <c r="AX7648" s="3">
        <v>46.838999999999999</v>
      </c>
      <c r="AY7648" s="3">
        <v>44.445</v>
      </c>
      <c r="AZ7648" s="3">
        <v>42.841999999999999</v>
      </c>
      <c r="BA7648">
        <v>41.417000000000002</v>
      </c>
      <c r="BB7648">
        <v>2017</v>
      </c>
    </row>
    <row r="7649" spans="1:54" hidden="1" x14ac:dyDescent="0.2">
      <c r="A7649">
        <v>923</v>
      </c>
      <c r="B7649" t="s">
        <v>378</v>
      </c>
      <c r="C7649" t="s">
        <v>228</v>
      </c>
      <c r="D7649" t="s">
        <v>136</v>
      </c>
      <c r="E7649" t="s">
        <v>227</v>
      </c>
      <c r="F7649" t="s">
        <v>226</v>
      </c>
      <c r="G7649" t="s">
        <v>225</v>
      </c>
      <c r="H7649" t="s">
        <v>222</v>
      </c>
      <c r="I7649" t="s">
        <v>1797</v>
      </c>
      <c r="J7649" s="3" t="s">
        <v>215</v>
      </c>
      <c r="K7649" s="3" t="s">
        <v>215</v>
      </c>
      <c r="L7649" s="3" t="s">
        <v>215</v>
      </c>
      <c r="M7649" s="3" t="s">
        <v>215</v>
      </c>
      <c r="N7649" s="3" t="s">
        <v>215</v>
      </c>
      <c r="O7649" s="3" t="s">
        <v>215</v>
      </c>
      <c r="P7649" s="3" t="s">
        <v>215</v>
      </c>
      <c r="Q7649" s="3" t="s">
        <v>215</v>
      </c>
      <c r="R7649" s="3" t="s">
        <v>215</v>
      </c>
      <c r="S7649" s="3" t="s">
        <v>215</v>
      </c>
      <c r="T7649" s="3" t="s">
        <v>215</v>
      </c>
      <c r="U7649" s="3" t="s">
        <v>215</v>
      </c>
      <c r="V7649" s="3">
        <v>1E-3</v>
      </c>
      <c r="W7649" s="3">
        <v>7.0000000000000001E-3</v>
      </c>
      <c r="X7649" s="3">
        <v>0.02</v>
      </c>
      <c r="Y7649" s="3">
        <v>6.5000000000000002E-2</v>
      </c>
      <c r="Z7649" s="3">
        <v>0.308</v>
      </c>
      <c r="AA7649" s="3">
        <v>0.63200000000000001</v>
      </c>
      <c r="AB7649" s="3">
        <v>1.0249999999999999</v>
      </c>
      <c r="AC7649" s="3">
        <v>1.345</v>
      </c>
      <c r="AD7649" s="3">
        <v>1.8069999999999999</v>
      </c>
      <c r="AE7649" s="3">
        <v>2.512</v>
      </c>
      <c r="AF7649" s="3">
        <v>3.3450000000000002</v>
      </c>
      <c r="AG7649" s="3">
        <v>4.758</v>
      </c>
      <c r="AH7649" s="3">
        <v>6.1580000000000004</v>
      </c>
      <c r="AI7649" s="3">
        <v>7.2009999999999996</v>
      </c>
      <c r="AJ7649" s="3">
        <v>9.2720000000000002</v>
      </c>
      <c r="AK7649" s="3">
        <v>12.78</v>
      </c>
      <c r="AL7649" s="3">
        <v>17.609000000000002</v>
      </c>
      <c r="AM7649" s="3">
        <v>20.623000000000001</v>
      </c>
      <c r="AN7649" s="3">
        <v>24.704999999999998</v>
      </c>
      <c r="AO7649" s="3">
        <v>30.068999999999999</v>
      </c>
      <c r="AP7649" s="3">
        <v>36.161000000000001</v>
      </c>
      <c r="AQ7649" s="3">
        <v>40.524999999999999</v>
      </c>
      <c r="AR7649" s="3">
        <v>45.604999999999997</v>
      </c>
      <c r="AS7649" s="3">
        <v>48.402000000000001</v>
      </c>
      <c r="AT7649" s="3">
        <v>54.470999999999997</v>
      </c>
      <c r="AU7649" s="3">
        <v>62.246000000000002</v>
      </c>
      <c r="AV7649" s="3">
        <v>68.62</v>
      </c>
      <c r="AW7649" s="3">
        <v>75.647000000000006</v>
      </c>
      <c r="AX7649" s="3">
        <v>83.393000000000001</v>
      </c>
      <c r="AY7649" s="3">
        <v>91.932000000000002</v>
      </c>
      <c r="AZ7649" s="3">
        <v>101.346</v>
      </c>
      <c r="BA7649">
        <v>111.724</v>
      </c>
      <c r="BB7649">
        <v>2017</v>
      </c>
    </row>
    <row r="7650" spans="1:54" hidden="1" x14ac:dyDescent="0.2">
      <c r="A7650">
        <v>923</v>
      </c>
      <c r="B7650" t="s">
        <v>378</v>
      </c>
      <c r="C7650" t="s">
        <v>224</v>
      </c>
      <c r="D7650" t="s">
        <v>136</v>
      </c>
      <c r="E7650" t="s">
        <v>219</v>
      </c>
      <c r="F7650" t="s">
        <v>218</v>
      </c>
      <c r="G7650" t="s">
        <v>223</v>
      </c>
      <c r="H7650" t="s">
        <v>222</v>
      </c>
      <c r="I7650" t="s">
        <v>1798</v>
      </c>
      <c r="J7650" s="3" t="s">
        <v>215</v>
      </c>
      <c r="K7650" s="3" t="s">
        <v>215</v>
      </c>
      <c r="L7650" s="3" t="s">
        <v>215</v>
      </c>
      <c r="M7650" s="3" t="s">
        <v>215</v>
      </c>
      <c r="N7650" s="3" t="s">
        <v>215</v>
      </c>
      <c r="O7650" s="3" t="s">
        <v>215</v>
      </c>
      <c r="P7650" s="3" t="s">
        <v>215</v>
      </c>
      <c r="Q7650" s="3" t="s">
        <v>215</v>
      </c>
      <c r="R7650" s="3" t="s">
        <v>215</v>
      </c>
      <c r="S7650" s="3" t="s">
        <v>215</v>
      </c>
      <c r="T7650" s="3" t="s">
        <v>215</v>
      </c>
      <c r="U7650" s="3" t="s">
        <v>215</v>
      </c>
      <c r="V7650" s="3">
        <v>-4.9000000000000002E-2</v>
      </c>
      <c r="W7650" s="3">
        <v>-0.20699999999999999</v>
      </c>
      <c r="X7650" s="3">
        <v>-0.16700000000000001</v>
      </c>
      <c r="Y7650" s="3">
        <v>-0.10199999999999999</v>
      </c>
      <c r="Z7650" s="3">
        <v>-8.2000000000000003E-2</v>
      </c>
      <c r="AA7650" s="3">
        <v>-4.4999999999999998E-2</v>
      </c>
      <c r="AB7650" s="3">
        <v>-9.7000000000000003E-2</v>
      </c>
      <c r="AC7650" s="3">
        <v>-0.01</v>
      </c>
      <c r="AD7650" s="3">
        <v>-1.6E-2</v>
      </c>
      <c r="AE7650" s="3">
        <v>-5.1999999999999998E-2</v>
      </c>
      <c r="AF7650" s="3">
        <v>-1.4999999999999999E-2</v>
      </c>
      <c r="AG7650" s="3">
        <v>-5.0000000000000001E-3</v>
      </c>
      <c r="AH7650" s="3">
        <v>-5.7000000000000002E-2</v>
      </c>
      <c r="AI7650" s="3">
        <v>-1.9E-2</v>
      </c>
      <c r="AJ7650" s="3">
        <v>-2.1000000000000001E-2</v>
      </c>
      <c r="AK7650" s="3">
        <v>-0.495</v>
      </c>
      <c r="AL7650" s="3">
        <v>4.8000000000000001E-2</v>
      </c>
      <c r="AM7650" s="3">
        <v>-0.18</v>
      </c>
      <c r="AN7650" s="3">
        <v>-0.54</v>
      </c>
      <c r="AO7650" s="3">
        <v>-0.47599999999999998</v>
      </c>
      <c r="AP7650" s="3">
        <v>-0.69899999999999995</v>
      </c>
      <c r="AQ7650" s="3">
        <v>-0.65900000000000003</v>
      </c>
      <c r="AR7650" s="3">
        <v>-0.26100000000000001</v>
      </c>
      <c r="AS7650" s="3">
        <v>-0.47199999999999998</v>
      </c>
      <c r="AT7650" s="3">
        <v>-0.26500000000000001</v>
      </c>
      <c r="AU7650" s="3">
        <v>-0.189</v>
      </c>
      <c r="AV7650" s="3">
        <v>-0.39800000000000002</v>
      </c>
      <c r="AW7650" s="3">
        <v>-0.38800000000000001</v>
      </c>
      <c r="AX7650" s="3">
        <v>-0.36599999999999999</v>
      </c>
      <c r="AY7650" s="3">
        <v>-0.374</v>
      </c>
      <c r="AZ7650" s="3">
        <v>-0.39400000000000002</v>
      </c>
      <c r="BA7650">
        <v>-0.41399999999999998</v>
      </c>
      <c r="BB7650">
        <v>2016</v>
      </c>
    </row>
    <row r="7651" spans="1:54" hidden="1" x14ac:dyDescent="0.2">
      <c r="A7651">
        <v>923</v>
      </c>
      <c r="B7651" t="s">
        <v>378</v>
      </c>
      <c r="C7651" t="s">
        <v>220</v>
      </c>
      <c r="D7651" t="s">
        <v>136</v>
      </c>
      <c r="E7651" t="s">
        <v>219</v>
      </c>
      <c r="F7651" t="s">
        <v>218</v>
      </c>
      <c r="G7651" t="s">
        <v>217</v>
      </c>
      <c r="I7651" t="s">
        <v>216</v>
      </c>
      <c r="J7651" s="3" t="s">
        <v>215</v>
      </c>
      <c r="K7651" s="3" t="s">
        <v>215</v>
      </c>
      <c r="L7651" s="3" t="s">
        <v>215</v>
      </c>
      <c r="M7651" s="3" t="s">
        <v>215</v>
      </c>
      <c r="N7651" s="3" t="s">
        <v>215</v>
      </c>
      <c r="O7651" s="3" t="s">
        <v>215</v>
      </c>
      <c r="P7651" s="3" t="s">
        <v>215</v>
      </c>
      <c r="Q7651" s="3" t="s">
        <v>215</v>
      </c>
      <c r="R7651" s="3" t="s">
        <v>215</v>
      </c>
      <c r="S7651" s="3" t="s">
        <v>215</v>
      </c>
      <c r="T7651" s="3" t="s">
        <v>215</v>
      </c>
      <c r="U7651" s="3" t="s">
        <v>215</v>
      </c>
      <c r="V7651" s="3">
        <v>-16.75</v>
      </c>
      <c r="W7651" s="3">
        <v>-30.466999999999999</v>
      </c>
      <c r="X7651" s="3">
        <v>-20.172999999999998</v>
      </c>
      <c r="Y7651" s="3">
        <v>-17.885999999999999</v>
      </c>
      <c r="Z7651" s="3">
        <v>-7.835</v>
      </c>
      <c r="AA7651" s="3">
        <v>-4.0110000000000001</v>
      </c>
      <c r="AB7651" s="3">
        <v>-7.3159999999999998</v>
      </c>
      <c r="AC7651" s="3">
        <v>-0.90700000000000003</v>
      </c>
      <c r="AD7651" s="3">
        <v>-1.62</v>
      </c>
      <c r="AE7651" s="3">
        <v>-4.9489999999999998</v>
      </c>
      <c r="AF7651" s="3">
        <v>-1.2490000000000001</v>
      </c>
      <c r="AG7651" s="3">
        <v>-0.30599999999999999</v>
      </c>
      <c r="AH7651" s="3">
        <v>-2.7509999999999999</v>
      </c>
      <c r="AI7651" s="3">
        <v>-0.81599999999999995</v>
      </c>
      <c r="AJ7651" s="3">
        <v>-0.76100000000000001</v>
      </c>
      <c r="AK7651" s="3">
        <v>-13.336</v>
      </c>
      <c r="AL7651" s="3">
        <v>0.92600000000000005</v>
      </c>
      <c r="AM7651" s="3">
        <v>-3.6230000000000002</v>
      </c>
      <c r="AN7651" s="3">
        <v>-9.577</v>
      </c>
      <c r="AO7651" s="3">
        <v>-7.3049999999999997</v>
      </c>
      <c r="AP7651" s="3">
        <v>-9.202</v>
      </c>
      <c r="AQ7651" s="3">
        <v>-7.75</v>
      </c>
      <c r="AR7651" s="3">
        <v>-2.8260000000000001</v>
      </c>
      <c r="AS7651" s="3">
        <v>-6.0049999999999999</v>
      </c>
      <c r="AT7651" s="3">
        <v>-3.8079999999999998</v>
      </c>
      <c r="AU7651" s="3">
        <v>-2.593</v>
      </c>
      <c r="AV7651" s="3">
        <v>-5.2</v>
      </c>
      <c r="AW7651" s="3">
        <v>-4.7480000000000002</v>
      </c>
      <c r="AX7651" s="3">
        <v>-4.2130000000000001</v>
      </c>
      <c r="AY7651" s="3">
        <v>-4.0549999999999997</v>
      </c>
      <c r="AZ7651" s="3">
        <v>-4.0259999999999998</v>
      </c>
      <c r="BA7651">
        <v>-3.9889999999999999</v>
      </c>
      <c r="BB7651">
        <v>2016</v>
      </c>
    </row>
    <row r="7652" spans="1:54" x14ac:dyDescent="0.2">
      <c r="A7652">
        <v>738</v>
      </c>
      <c r="B7652" t="s">
        <v>377</v>
      </c>
      <c r="C7652" t="s">
        <v>352</v>
      </c>
      <c r="D7652" t="s">
        <v>134</v>
      </c>
      <c r="E7652" t="s">
        <v>349</v>
      </c>
      <c r="F7652" t="s">
        <v>351</v>
      </c>
      <c r="G7652" t="s">
        <v>225</v>
      </c>
      <c r="H7652" t="s">
        <v>222</v>
      </c>
      <c r="I7652" t="s">
        <v>1799</v>
      </c>
      <c r="J7652" s="3">
        <v>8663.0239999999994</v>
      </c>
      <c r="K7652" s="3">
        <v>8706.3389999999999</v>
      </c>
      <c r="L7652" s="3">
        <v>8758.5769999999993</v>
      </c>
      <c r="M7652" s="3">
        <v>8968.7829999999994</v>
      </c>
      <c r="N7652" s="3">
        <v>9273.7209999999995</v>
      </c>
      <c r="O7652" s="3">
        <v>9700.3119999999999</v>
      </c>
      <c r="P7652" s="3">
        <v>10340.532999999999</v>
      </c>
      <c r="Q7652" s="3">
        <v>10950.624</v>
      </c>
      <c r="R7652" s="3">
        <v>11432.451999999999</v>
      </c>
      <c r="S7652" s="3">
        <v>11866.885</v>
      </c>
      <c r="T7652" s="3">
        <v>12702.924999999999</v>
      </c>
      <c r="U7652" s="3">
        <v>12966.108</v>
      </c>
      <c r="V7652" s="3">
        <v>13041.824000000001</v>
      </c>
      <c r="W7652" s="3">
        <v>13199.141</v>
      </c>
      <c r="X7652" s="3">
        <v>13405.973</v>
      </c>
      <c r="Y7652" s="3">
        <v>13884.633</v>
      </c>
      <c r="Z7652" s="3">
        <v>14515.611000000001</v>
      </c>
      <c r="AA7652" s="3">
        <v>15027.325999999999</v>
      </c>
      <c r="AB7652" s="3">
        <v>15584.61</v>
      </c>
      <c r="AC7652" s="3">
        <v>16338.967000000001</v>
      </c>
      <c r="AD7652" s="3">
        <v>17145.100999999999</v>
      </c>
      <c r="AE7652" s="3">
        <v>18173.440999999999</v>
      </c>
      <c r="AF7652" s="3">
        <v>19427.196</v>
      </c>
      <c r="AG7652" s="3">
        <v>20662.453000000001</v>
      </c>
      <c r="AH7652" s="3">
        <v>22152.363000000001</v>
      </c>
      <c r="AI7652" s="3">
        <v>23582.243999999999</v>
      </c>
      <c r="AJ7652" s="3">
        <v>24681.311000000002</v>
      </c>
      <c r="AK7652" s="3">
        <v>26770.432000000001</v>
      </c>
      <c r="AL7652" s="3">
        <v>28260.633000000002</v>
      </c>
      <c r="AM7652" s="3">
        <v>29781.719000000001</v>
      </c>
      <c r="AN7652" s="3">
        <v>31675.504000000001</v>
      </c>
      <c r="AO7652" s="3">
        <v>34179.296999999999</v>
      </c>
      <c r="AP7652" s="3">
        <v>35936.459000000003</v>
      </c>
      <c r="AQ7652" s="3">
        <v>38546.546000000002</v>
      </c>
      <c r="AR7652" s="3">
        <v>41231.364000000001</v>
      </c>
      <c r="AS7652" s="3">
        <v>44098.713000000003</v>
      </c>
      <c r="AT7652" s="3">
        <v>47164.902000000002</v>
      </c>
      <c r="AU7652" s="3">
        <v>49994.796000000002</v>
      </c>
      <c r="AV7652" s="3">
        <v>53194.463000000003</v>
      </c>
      <c r="AW7652" s="3">
        <v>56704.783000000003</v>
      </c>
      <c r="AX7652" s="3">
        <v>60560.707999999999</v>
      </c>
      <c r="AY7652" s="3">
        <v>64666.485000000001</v>
      </c>
      <c r="AZ7652" s="3">
        <v>68915.849000000002</v>
      </c>
      <c r="BA7652">
        <v>73395.38</v>
      </c>
      <c r="BB7652">
        <v>2016</v>
      </c>
    </row>
    <row r="7653" spans="1:54" hidden="1" x14ac:dyDescent="0.2">
      <c r="A7653">
        <v>738</v>
      </c>
      <c r="B7653" t="s">
        <v>377</v>
      </c>
      <c r="C7653" t="s">
        <v>350</v>
      </c>
      <c r="D7653" t="s">
        <v>134</v>
      </c>
      <c r="E7653" t="s">
        <v>349</v>
      </c>
      <c r="F7653" t="s">
        <v>348</v>
      </c>
      <c r="G7653" t="s">
        <v>275</v>
      </c>
      <c r="I7653" t="s">
        <v>347</v>
      </c>
      <c r="J7653" s="3">
        <v>3.266</v>
      </c>
      <c r="K7653" s="3">
        <v>0.5</v>
      </c>
      <c r="L7653" s="3">
        <v>0.6</v>
      </c>
      <c r="M7653" s="3">
        <v>2.4</v>
      </c>
      <c r="N7653" s="3">
        <v>3.4</v>
      </c>
      <c r="O7653" s="3">
        <v>4.5999999999999996</v>
      </c>
      <c r="P7653" s="3">
        <v>6.6</v>
      </c>
      <c r="Q7653" s="3">
        <v>5.9</v>
      </c>
      <c r="R7653" s="3">
        <v>4.4000000000000004</v>
      </c>
      <c r="S7653" s="3">
        <v>3.8</v>
      </c>
      <c r="T7653" s="3">
        <v>7.0449999999999999</v>
      </c>
      <c r="U7653" s="3">
        <v>2.0720000000000001</v>
      </c>
      <c r="V7653" s="3">
        <v>0.58399999999999996</v>
      </c>
      <c r="W7653" s="3">
        <v>1.206</v>
      </c>
      <c r="X7653" s="3">
        <v>1.5669999999999999</v>
      </c>
      <c r="Y7653" s="3">
        <v>3.5710000000000002</v>
      </c>
      <c r="Z7653" s="3">
        <v>4.5439999999999996</v>
      </c>
      <c r="AA7653" s="3">
        <v>3.5249999999999999</v>
      </c>
      <c r="AB7653" s="3">
        <v>3.7080000000000002</v>
      </c>
      <c r="AC7653" s="3">
        <v>4.84</v>
      </c>
      <c r="AD7653" s="3">
        <v>4.9340000000000002</v>
      </c>
      <c r="AE7653" s="3">
        <v>5.9980000000000002</v>
      </c>
      <c r="AF7653" s="3">
        <v>6.899</v>
      </c>
      <c r="AG7653" s="3">
        <v>6.3579999999999997</v>
      </c>
      <c r="AH7653" s="3">
        <v>7.2110000000000003</v>
      </c>
      <c r="AI7653" s="3">
        <v>6.4550000000000001</v>
      </c>
      <c r="AJ7653" s="3">
        <v>4.6609999999999996</v>
      </c>
      <c r="AK7653" s="3">
        <v>8.4640000000000004</v>
      </c>
      <c r="AL7653" s="3">
        <v>5.5670000000000002</v>
      </c>
      <c r="AM7653" s="3">
        <v>5.3819999999999997</v>
      </c>
      <c r="AN7653" s="3">
        <v>6.359</v>
      </c>
      <c r="AO7653" s="3">
        <v>7.9050000000000002</v>
      </c>
      <c r="AP7653" s="3">
        <v>5.141</v>
      </c>
      <c r="AQ7653" s="3">
        <v>7.2629999999999999</v>
      </c>
      <c r="AR7653" s="3">
        <v>6.9649999999999999</v>
      </c>
      <c r="AS7653" s="3">
        <v>6.9539999999999997</v>
      </c>
      <c r="AT7653" s="3">
        <v>6.9530000000000003</v>
      </c>
      <c r="AU7653" s="3">
        <v>6</v>
      </c>
      <c r="AV7653" s="3">
        <v>6.4</v>
      </c>
      <c r="AW7653" s="3">
        <v>6.5990000000000002</v>
      </c>
      <c r="AX7653" s="3">
        <v>6.8</v>
      </c>
      <c r="AY7653" s="3">
        <v>6.78</v>
      </c>
      <c r="AZ7653" s="3">
        <v>6.5709999999999997</v>
      </c>
      <c r="BA7653">
        <v>6.5</v>
      </c>
      <c r="BB7653">
        <v>2016</v>
      </c>
    </row>
    <row r="7654" spans="1:54" hidden="1" x14ac:dyDescent="0.2">
      <c r="A7654">
        <v>738</v>
      </c>
      <c r="B7654" t="s">
        <v>377</v>
      </c>
      <c r="C7654" t="s">
        <v>346</v>
      </c>
      <c r="D7654" t="s">
        <v>134</v>
      </c>
      <c r="E7654" t="s">
        <v>342</v>
      </c>
      <c r="F7654" t="s">
        <v>345</v>
      </c>
      <c r="G7654" t="s">
        <v>225</v>
      </c>
      <c r="H7654" t="s">
        <v>222</v>
      </c>
      <c r="I7654" t="s">
        <v>1799</v>
      </c>
      <c r="J7654" s="3">
        <v>60.853999999999999</v>
      </c>
      <c r="K7654" s="3">
        <v>72.757000000000005</v>
      </c>
      <c r="L7654" s="3">
        <v>88.007000000000005</v>
      </c>
      <c r="M7654" s="3">
        <v>101.76300000000001</v>
      </c>
      <c r="N7654" s="3">
        <v>119.929</v>
      </c>
      <c r="O7654" s="3">
        <v>152.97900000000001</v>
      </c>
      <c r="P7654" s="3">
        <v>201.75</v>
      </c>
      <c r="Q7654" s="3">
        <v>272.73200000000003</v>
      </c>
      <c r="R7654" s="3">
        <v>421.62299999999999</v>
      </c>
      <c r="S7654" s="3">
        <v>518.61400000000003</v>
      </c>
      <c r="T7654" s="3">
        <v>669.125</v>
      </c>
      <c r="U7654" s="3">
        <v>883.53300000000002</v>
      </c>
      <c r="V7654" s="3">
        <v>1101.4749999999999</v>
      </c>
      <c r="W7654" s="3">
        <v>1382.6869999999999</v>
      </c>
      <c r="X7654" s="3">
        <v>1848.2560000000001</v>
      </c>
      <c r="Y7654" s="3">
        <v>2443.1039999999998</v>
      </c>
      <c r="Z7654" s="3">
        <v>3080.1239999999998</v>
      </c>
      <c r="AA7654" s="3">
        <v>3926.4740000000002</v>
      </c>
      <c r="AB7654" s="3">
        <v>6283.97</v>
      </c>
      <c r="AC7654" s="3">
        <v>8656.8989999999994</v>
      </c>
      <c r="AD7654" s="3">
        <v>9943.5259999999998</v>
      </c>
      <c r="AE7654" s="3">
        <v>11168.02</v>
      </c>
      <c r="AF7654" s="3">
        <v>12774.359</v>
      </c>
      <c r="AG7654" s="3">
        <v>14722.918</v>
      </c>
      <c r="AH7654" s="3">
        <v>16936.087</v>
      </c>
      <c r="AI7654" s="3">
        <v>19112.830000000002</v>
      </c>
      <c r="AJ7654" s="3">
        <v>23298.435000000001</v>
      </c>
      <c r="AK7654" s="3">
        <v>26770.432000000001</v>
      </c>
      <c r="AL7654" s="3">
        <v>32764.94</v>
      </c>
      <c r="AM7654" s="3">
        <v>37726.824000000001</v>
      </c>
      <c r="AN7654" s="3">
        <v>43836.017999999996</v>
      </c>
      <c r="AO7654" s="3">
        <v>52762.580999999998</v>
      </c>
      <c r="AP7654" s="3">
        <v>61434.214</v>
      </c>
      <c r="AQ7654" s="3">
        <v>70953.226999999999</v>
      </c>
      <c r="AR7654" s="3">
        <v>79718.415999999997</v>
      </c>
      <c r="AS7654" s="3">
        <v>90863.826000000001</v>
      </c>
      <c r="AT7654" s="3">
        <v>103744.606</v>
      </c>
      <c r="AU7654" s="3">
        <v>115467.747</v>
      </c>
      <c r="AV7654" s="3">
        <v>129000.567</v>
      </c>
      <c r="AW7654" s="3">
        <v>144389.905</v>
      </c>
      <c r="AX7654" s="3">
        <v>161920.07500000001</v>
      </c>
      <c r="AY7654" s="3">
        <v>181542.49900000001</v>
      </c>
      <c r="AZ7654" s="3">
        <v>203145.62100000001</v>
      </c>
      <c r="BA7654">
        <v>227167.59099999999</v>
      </c>
      <c r="BB7654">
        <v>2016</v>
      </c>
    </row>
    <row r="7655" spans="1:54" hidden="1" x14ac:dyDescent="0.2">
      <c r="A7655">
        <v>738</v>
      </c>
      <c r="B7655" t="s">
        <v>377</v>
      </c>
      <c r="C7655" t="s">
        <v>344</v>
      </c>
      <c r="D7655" t="s">
        <v>134</v>
      </c>
      <c r="E7655" t="s">
        <v>342</v>
      </c>
      <c r="F7655" t="s">
        <v>343</v>
      </c>
      <c r="G7655" t="s">
        <v>223</v>
      </c>
      <c r="H7655" t="s">
        <v>222</v>
      </c>
      <c r="I7655" t="s">
        <v>310</v>
      </c>
      <c r="J7655" s="3">
        <v>7.4119999999999999</v>
      </c>
      <c r="K7655" s="3">
        <v>8.8650000000000002</v>
      </c>
      <c r="L7655" s="3">
        <v>10.178000000000001</v>
      </c>
      <c r="M7655" s="3">
        <v>10.425000000000001</v>
      </c>
      <c r="N7655" s="3">
        <v>9.4849999999999994</v>
      </c>
      <c r="O7655" s="3">
        <v>8.5579999999999998</v>
      </c>
      <c r="P7655" s="3">
        <v>10.82</v>
      </c>
      <c r="Q7655" s="3">
        <v>5.3310000000000004</v>
      </c>
      <c r="R7655" s="3">
        <v>5.1239999999999997</v>
      </c>
      <c r="S7655" s="3">
        <v>4.343</v>
      </c>
      <c r="T7655" s="3">
        <v>3.43</v>
      </c>
      <c r="U7655" s="3">
        <v>4.0309999999999997</v>
      </c>
      <c r="V7655" s="3">
        <v>3.7</v>
      </c>
      <c r="W7655" s="3">
        <v>3.4119999999999999</v>
      </c>
      <c r="X7655" s="3">
        <v>3.6269999999999998</v>
      </c>
      <c r="Y7655" s="3">
        <v>4.2510000000000003</v>
      </c>
      <c r="Z7655" s="3">
        <v>5.3109999999999999</v>
      </c>
      <c r="AA7655" s="3">
        <v>6.415</v>
      </c>
      <c r="AB7655" s="3">
        <v>9.4540000000000006</v>
      </c>
      <c r="AC7655" s="3">
        <v>11.624000000000001</v>
      </c>
      <c r="AD7655" s="3">
        <v>12.423</v>
      </c>
      <c r="AE7655" s="3">
        <v>12.743</v>
      </c>
      <c r="AF7655" s="3">
        <v>13.215999999999999</v>
      </c>
      <c r="AG7655" s="3">
        <v>14.178000000000001</v>
      </c>
      <c r="AH7655" s="3">
        <v>15.547000000000001</v>
      </c>
      <c r="AI7655" s="3">
        <v>16.93</v>
      </c>
      <c r="AJ7655" s="3">
        <v>18.61</v>
      </c>
      <c r="AK7655" s="3">
        <v>21.501999999999999</v>
      </c>
      <c r="AL7655" s="3">
        <v>27.367999999999999</v>
      </c>
      <c r="AM7655" s="3">
        <v>28.574000000000002</v>
      </c>
      <c r="AN7655" s="3">
        <v>31.085999999999999</v>
      </c>
      <c r="AO7655" s="3">
        <v>33.582999999999998</v>
      </c>
      <c r="AP7655" s="3">
        <v>39.088000000000001</v>
      </c>
      <c r="AQ7655" s="3">
        <v>44.414000000000001</v>
      </c>
      <c r="AR7655" s="3">
        <v>48.256</v>
      </c>
      <c r="AS7655" s="3">
        <v>45.634</v>
      </c>
      <c r="AT7655" s="3">
        <v>47.652999999999999</v>
      </c>
      <c r="AU7655" s="3">
        <v>51.725000000000001</v>
      </c>
      <c r="AV7655" s="3">
        <v>56.664000000000001</v>
      </c>
      <c r="AW7655" s="3">
        <v>61.66</v>
      </c>
      <c r="AX7655" s="3">
        <v>67.144999999999996</v>
      </c>
      <c r="AY7655" s="3">
        <v>73.105000000000004</v>
      </c>
      <c r="AZ7655" s="3">
        <v>79.438000000000002</v>
      </c>
      <c r="BA7655">
        <v>86.262</v>
      </c>
      <c r="BB7655">
        <v>2016</v>
      </c>
    </row>
    <row r="7656" spans="1:54" hidden="1" x14ac:dyDescent="0.2">
      <c r="A7656">
        <v>738</v>
      </c>
      <c r="B7656" t="s">
        <v>377</v>
      </c>
      <c r="C7656" t="s">
        <v>213</v>
      </c>
      <c r="D7656" t="s">
        <v>134</v>
      </c>
      <c r="E7656" t="s">
        <v>342</v>
      </c>
      <c r="F7656" t="s">
        <v>341</v>
      </c>
      <c r="G7656" t="s">
        <v>323</v>
      </c>
      <c r="H7656" t="s">
        <v>222</v>
      </c>
      <c r="I7656" t="s">
        <v>310</v>
      </c>
      <c r="J7656" s="3">
        <v>10.994</v>
      </c>
      <c r="K7656" s="3">
        <v>12.081</v>
      </c>
      <c r="L7656" s="3">
        <v>12.907999999999999</v>
      </c>
      <c r="M7656" s="3">
        <v>13.739000000000001</v>
      </c>
      <c r="N7656" s="3">
        <v>14.71</v>
      </c>
      <c r="O7656" s="3">
        <v>15.879</v>
      </c>
      <c r="P7656" s="3">
        <v>17.268999999999998</v>
      </c>
      <c r="Q7656" s="3">
        <v>18.754000000000001</v>
      </c>
      <c r="R7656" s="3">
        <v>20.265000000000001</v>
      </c>
      <c r="S7656" s="3">
        <v>21.853000000000002</v>
      </c>
      <c r="T7656" s="3">
        <v>24.257999999999999</v>
      </c>
      <c r="U7656" s="3">
        <v>25.584</v>
      </c>
      <c r="V7656" s="3">
        <v>26.321000000000002</v>
      </c>
      <c r="W7656" s="3">
        <v>27.271999999999998</v>
      </c>
      <c r="X7656" s="3">
        <v>28.289000000000001</v>
      </c>
      <c r="Y7656" s="3">
        <v>29.91</v>
      </c>
      <c r="Z7656" s="3">
        <v>31.84</v>
      </c>
      <c r="AA7656" s="3">
        <v>33.526000000000003</v>
      </c>
      <c r="AB7656" s="3">
        <v>35.146999999999998</v>
      </c>
      <c r="AC7656" s="3">
        <v>37.411999999999999</v>
      </c>
      <c r="AD7656" s="3">
        <v>40.151000000000003</v>
      </c>
      <c r="AE7656" s="3">
        <v>43.529000000000003</v>
      </c>
      <c r="AF7656" s="3">
        <v>47.247</v>
      </c>
      <c r="AG7656" s="3">
        <v>51.253</v>
      </c>
      <c r="AH7656" s="3">
        <v>56.46</v>
      </c>
      <c r="AI7656" s="3">
        <v>62.037999999999997</v>
      </c>
      <c r="AJ7656" s="3">
        <v>66.924000000000007</v>
      </c>
      <c r="AK7656" s="3">
        <v>74.52</v>
      </c>
      <c r="AL7656" s="3">
        <v>80.212000000000003</v>
      </c>
      <c r="AM7656" s="3">
        <v>85.171000000000006</v>
      </c>
      <c r="AN7656" s="3">
        <v>91.694000000000003</v>
      </c>
      <c r="AO7656" s="3">
        <v>100.98399999999999</v>
      </c>
      <c r="AP7656" s="3">
        <v>108.13200000000001</v>
      </c>
      <c r="AQ7656" s="3">
        <v>117.858</v>
      </c>
      <c r="AR7656" s="3">
        <v>128.33000000000001</v>
      </c>
      <c r="AS7656" s="3">
        <v>138.74299999999999</v>
      </c>
      <c r="AT7656" s="3">
        <v>150.28299999999999</v>
      </c>
      <c r="AU7656" s="3">
        <v>162.166</v>
      </c>
      <c r="AV7656" s="3">
        <v>176.465</v>
      </c>
      <c r="AW7656" s="3">
        <v>192.19</v>
      </c>
      <c r="AX7656" s="3">
        <v>209.292</v>
      </c>
      <c r="AY7656" s="3">
        <v>227.74</v>
      </c>
      <c r="AZ7656" s="3">
        <v>246.87299999999999</v>
      </c>
      <c r="BA7656">
        <v>267.49400000000003</v>
      </c>
      <c r="BB7656">
        <v>2016</v>
      </c>
    </row>
    <row r="7657" spans="1:54" hidden="1" x14ac:dyDescent="0.2">
      <c r="A7657">
        <v>738</v>
      </c>
      <c r="B7657" t="s">
        <v>377</v>
      </c>
      <c r="C7657" t="s">
        <v>340</v>
      </c>
      <c r="D7657" t="s">
        <v>134</v>
      </c>
      <c r="E7657" t="s">
        <v>339</v>
      </c>
      <c r="F7657" t="s">
        <v>338</v>
      </c>
      <c r="G7657" t="s">
        <v>295</v>
      </c>
      <c r="I7657" t="s">
        <v>337</v>
      </c>
      <c r="J7657" s="3">
        <v>0.70199999999999996</v>
      </c>
      <c r="K7657" s="3">
        <v>0.83599999999999997</v>
      </c>
      <c r="L7657" s="3">
        <v>1.0049999999999999</v>
      </c>
      <c r="M7657" s="3">
        <v>1.135</v>
      </c>
      <c r="N7657" s="3">
        <v>1.2929999999999999</v>
      </c>
      <c r="O7657" s="3">
        <v>1.577</v>
      </c>
      <c r="P7657" s="3">
        <v>1.9510000000000001</v>
      </c>
      <c r="Q7657" s="3">
        <v>2.4910000000000001</v>
      </c>
      <c r="R7657" s="3">
        <v>3.6880000000000002</v>
      </c>
      <c r="S7657" s="3">
        <v>4.37</v>
      </c>
      <c r="T7657" s="3">
        <v>5.2670000000000003</v>
      </c>
      <c r="U7657" s="3">
        <v>6.8140000000000001</v>
      </c>
      <c r="V7657" s="3">
        <v>8.4459999999999997</v>
      </c>
      <c r="W7657" s="3">
        <v>10.476000000000001</v>
      </c>
      <c r="X7657" s="3">
        <v>13.787000000000001</v>
      </c>
      <c r="Y7657" s="3">
        <v>17.596</v>
      </c>
      <c r="Z7657" s="3">
        <v>21.219000000000001</v>
      </c>
      <c r="AA7657" s="3">
        <v>26.129000000000001</v>
      </c>
      <c r="AB7657" s="3">
        <v>40.322000000000003</v>
      </c>
      <c r="AC7657" s="3">
        <v>52.982999999999997</v>
      </c>
      <c r="AD7657" s="3">
        <v>57.996000000000002</v>
      </c>
      <c r="AE7657" s="3">
        <v>61.451999999999998</v>
      </c>
      <c r="AF7657" s="3">
        <v>65.754999999999995</v>
      </c>
      <c r="AG7657" s="3">
        <v>71.254000000000005</v>
      </c>
      <c r="AH7657" s="3">
        <v>76.453000000000003</v>
      </c>
      <c r="AI7657" s="3">
        <v>81.048000000000002</v>
      </c>
      <c r="AJ7657" s="3">
        <v>94.397000000000006</v>
      </c>
      <c r="AK7657" s="3">
        <v>100</v>
      </c>
      <c r="AL7657" s="3">
        <v>115.938</v>
      </c>
      <c r="AM7657" s="3">
        <v>126.678</v>
      </c>
      <c r="AN7657" s="3">
        <v>138.39099999999999</v>
      </c>
      <c r="AO7657" s="3">
        <v>154.37</v>
      </c>
      <c r="AP7657" s="3">
        <v>170.952</v>
      </c>
      <c r="AQ7657" s="3">
        <v>184.072</v>
      </c>
      <c r="AR7657" s="3">
        <v>193.34399999999999</v>
      </c>
      <c r="AS7657" s="3">
        <v>206.04599999999999</v>
      </c>
      <c r="AT7657" s="3">
        <v>219.96100000000001</v>
      </c>
      <c r="AU7657" s="3">
        <v>230.96</v>
      </c>
      <c r="AV7657" s="3">
        <v>242.50800000000001</v>
      </c>
      <c r="AW7657" s="3">
        <v>254.63399999999999</v>
      </c>
      <c r="AX7657" s="3">
        <v>267.36799999999999</v>
      </c>
      <c r="AY7657" s="3">
        <v>280.73700000000002</v>
      </c>
      <c r="AZ7657" s="3">
        <v>294.77300000000002</v>
      </c>
      <c r="BA7657">
        <v>309.512</v>
      </c>
      <c r="BB7657">
        <v>2016</v>
      </c>
    </row>
    <row r="7658" spans="1:54" hidden="1" x14ac:dyDescent="0.2">
      <c r="A7658">
        <v>738</v>
      </c>
      <c r="B7658" t="s">
        <v>377</v>
      </c>
      <c r="C7658" t="s">
        <v>336</v>
      </c>
      <c r="D7658" t="s">
        <v>134</v>
      </c>
      <c r="E7658" t="s">
        <v>333</v>
      </c>
      <c r="F7658" t="s">
        <v>335</v>
      </c>
      <c r="G7658" t="s">
        <v>225</v>
      </c>
      <c r="H7658" t="s">
        <v>322</v>
      </c>
      <c r="I7658" t="s">
        <v>330</v>
      </c>
      <c r="J7658" s="3">
        <v>465453.66499999998</v>
      </c>
      <c r="K7658" s="3">
        <v>454117.397</v>
      </c>
      <c r="L7658" s="3">
        <v>443876.78700000001</v>
      </c>
      <c r="M7658" s="3">
        <v>441986.13299999997</v>
      </c>
      <c r="N7658" s="3">
        <v>444740.13099999999</v>
      </c>
      <c r="O7658" s="3">
        <v>453031.58899999998</v>
      </c>
      <c r="P7658" s="3">
        <v>470623.20299999998</v>
      </c>
      <c r="Q7658" s="3">
        <v>486003.21600000001</v>
      </c>
      <c r="R7658" s="3">
        <v>495018.48599999998</v>
      </c>
      <c r="S7658" s="3">
        <v>496405.77600000001</v>
      </c>
      <c r="T7658" s="3">
        <v>513950.75300000003</v>
      </c>
      <c r="U7658" s="3">
        <v>507940.12900000002</v>
      </c>
      <c r="V7658" s="3">
        <v>495181.59299999999</v>
      </c>
      <c r="W7658" s="3">
        <v>486190.70600000001</v>
      </c>
      <c r="X7658" s="3">
        <v>479492.20899999997</v>
      </c>
      <c r="Y7658" s="3">
        <v>482619.74200000003</v>
      </c>
      <c r="Z7658" s="3">
        <v>490725.228</v>
      </c>
      <c r="AA7658" s="3">
        <v>494473.973</v>
      </c>
      <c r="AB7658" s="3">
        <v>499488.41399999999</v>
      </c>
      <c r="AC7658" s="3">
        <v>510405.158</v>
      </c>
      <c r="AD7658" s="3">
        <v>522360.16399999999</v>
      </c>
      <c r="AE7658" s="3">
        <v>540345.69900000002</v>
      </c>
      <c r="AF7658" s="3">
        <v>564029.15</v>
      </c>
      <c r="AG7658" s="3">
        <v>582169.89500000002</v>
      </c>
      <c r="AH7658" s="3">
        <v>606238.61100000003</v>
      </c>
      <c r="AI7658" s="3">
        <v>627367.56499999994</v>
      </c>
      <c r="AJ7658" s="3">
        <v>638787.80799999996</v>
      </c>
      <c r="AK7658" s="3">
        <v>674551.59</v>
      </c>
      <c r="AL7658" s="3">
        <v>693771.34400000004</v>
      </c>
      <c r="AM7658" s="3">
        <v>712765.61100000003</v>
      </c>
      <c r="AN7658" s="3">
        <v>739531.38899999997</v>
      </c>
      <c r="AO7658" s="3">
        <v>778919.60400000005</v>
      </c>
      <c r="AP7658" s="3">
        <v>799851.33600000001</v>
      </c>
      <c r="AQ7658" s="3">
        <v>841122.56799999997</v>
      </c>
      <c r="AR7658" s="3">
        <v>882066.554</v>
      </c>
      <c r="AS7658" s="3">
        <v>924909.83200000005</v>
      </c>
      <c r="AT7658" s="3">
        <v>968942.076</v>
      </c>
      <c r="AU7658" s="3">
        <v>998994.20600000001</v>
      </c>
      <c r="AV7658" s="3">
        <v>1042088.073</v>
      </c>
      <c r="AW7658" s="3">
        <v>1089074.314</v>
      </c>
      <c r="AX7658" s="3">
        <v>1140324.8700000001</v>
      </c>
      <c r="AY7658" s="3">
        <v>1193759.22</v>
      </c>
      <c r="AZ7658" s="3">
        <v>1247258.3600000001</v>
      </c>
      <c r="BA7658">
        <v>1302284.4639999999</v>
      </c>
      <c r="BB7658">
        <v>2012</v>
      </c>
    </row>
    <row r="7659" spans="1:54" hidden="1" x14ac:dyDescent="0.2">
      <c r="A7659">
        <v>738</v>
      </c>
      <c r="B7659" t="s">
        <v>377</v>
      </c>
      <c r="C7659" t="s">
        <v>334</v>
      </c>
      <c r="D7659" t="s">
        <v>134</v>
      </c>
      <c r="E7659" t="s">
        <v>333</v>
      </c>
      <c r="F7659" t="s">
        <v>332</v>
      </c>
      <c r="G7659" t="s">
        <v>331</v>
      </c>
      <c r="H7659" t="s">
        <v>322</v>
      </c>
      <c r="I7659" t="s">
        <v>330</v>
      </c>
      <c r="J7659" s="3">
        <v>1375.204</v>
      </c>
      <c r="K7659" s="3">
        <v>1341.71</v>
      </c>
      <c r="L7659" s="3">
        <v>1311.454</v>
      </c>
      <c r="M7659" s="3">
        <v>1305.8679999999999</v>
      </c>
      <c r="N7659" s="3">
        <v>1314.0050000000001</v>
      </c>
      <c r="O7659" s="3">
        <v>1338.502</v>
      </c>
      <c r="P7659" s="3">
        <v>1390.4770000000001</v>
      </c>
      <c r="Q7659" s="3">
        <v>1435.9179999999999</v>
      </c>
      <c r="R7659" s="3">
        <v>1462.5540000000001</v>
      </c>
      <c r="S7659" s="3">
        <v>1466.653</v>
      </c>
      <c r="T7659" s="3">
        <v>1518.49</v>
      </c>
      <c r="U7659" s="3">
        <v>1500.732</v>
      </c>
      <c r="V7659" s="3">
        <v>1463.0360000000001</v>
      </c>
      <c r="W7659" s="3">
        <v>1436.472</v>
      </c>
      <c r="X7659" s="3">
        <v>1416.681</v>
      </c>
      <c r="Y7659" s="3">
        <v>1425.922</v>
      </c>
      <c r="Z7659" s="3">
        <v>1449.87</v>
      </c>
      <c r="AA7659" s="3">
        <v>1460.9449999999999</v>
      </c>
      <c r="AB7659" s="3">
        <v>1475.761</v>
      </c>
      <c r="AC7659" s="3">
        <v>1508.0150000000001</v>
      </c>
      <c r="AD7659" s="3">
        <v>1543.336</v>
      </c>
      <c r="AE7659" s="3">
        <v>1596.4749999999999</v>
      </c>
      <c r="AF7659" s="3">
        <v>1666.4490000000001</v>
      </c>
      <c r="AG7659" s="3">
        <v>1720.047</v>
      </c>
      <c r="AH7659" s="3">
        <v>1791.1590000000001</v>
      </c>
      <c r="AI7659" s="3">
        <v>1853.585</v>
      </c>
      <c r="AJ7659" s="3">
        <v>1887.327</v>
      </c>
      <c r="AK7659" s="3">
        <v>1992.9929999999999</v>
      </c>
      <c r="AL7659" s="3">
        <v>2049.7779999999998</v>
      </c>
      <c r="AM7659" s="3">
        <v>2105.8980000000001</v>
      </c>
      <c r="AN7659" s="3">
        <v>2184.9780000000001</v>
      </c>
      <c r="AO7659" s="3">
        <v>2301.3530000000001</v>
      </c>
      <c r="AP7659" s="3">
        <v>2363.1959999999999</v>
      </c>
      <c r="AQ7659" s="3">
        <v>2485.134</v>
      </c>
      <c r="AR7659" s="3">
        <v>2606.105</v>
      </c>
      <c r="AS7659" s="3">
        <v>2732.6869999999999</v>
      </c>
      <c r="AT7659" s="3">
        <v>2862.7829999999999</v>
      </c>
      <c r="AU7659" s="3">
        <v>2951.5729999999999</v>
      </c>
      <c r="AV7659" s="3">
        <v>3078.8960000000002</v>
      </c>
      <c r="AW7659" s="3">
        <v>3217.7190000000001</v>
      </c>
      <c r="AX7659" s="3">
        <v>3369.1410000000001</v>
      </c>
      <c r="AY7659" s="3">
        <v>3527.0149999999999</v>
      </c>
      <c r="AZ7659" s="3">
        <v>3685.08</v>
      </c>
      <c r="BA7659">
        <v>3847.6570000000002</v>
      </c>
      <c r="BB7659">
        <v>2012</v>
      </c>
    </row>
    <row r="7660" spans="1:54" hidden="1" x14ac:dyDescent="0.2">
      <c r="A7660">
        <v>738</v>
      </c>
      <c r="B7660" t="s">
        <v>377</v>
      </c>
      <c r="C7660" t="s">
        <v>329</v>
      </c>
      <c r="D7660" t="s">
        <v>134</v>
      </c>
      <c r="E7660" t="s">
        <v>325</v>
      </c>
      <c r="F7660" t="s">
        <v>328</v>
      </c>
      <c r="G7660" t="s">
        <v>225</v>
      </c>
      <c r="H7660" t="s">
        <v>322</v>
      </c>
      <c r="I7660" t="s">
        <v>321</v>
      </c>
      <c r="J7660" s="3">
        <v>3269.6</v>
      </c>
      <c r="K7660" s="3">
        <v>3794.9490000000001</v>
      </c>
      <c r="L7660" s="3">
        <v>4460.1170000000002</v>
      </c>
      <c r="M7660" s="3">
        <v>5014.9399999999996</v>
      </c>
      <c r="N7660" s="3">
        <v>5751.4359999999997</v>
      </c>
      <c r="O7660" s="3">
        <v>7144.5360000000001</v>
      </c>
      <c r="P7660" s="3">
        <v>9182.1579999999994</v>
      </c>
      <c r="Q7660" s="3">
        <v>12104.207</v>
      </c>
      <c r="R7660" s="3">
        <v>18256.028999999999</v>
      </c>
      <c r="S7660" s="3">
        <v>21694.234</v>
      </c>
      <c r="T7660" s="3">
        <v>27072.293000000001</v>
      </c>
      <c r="U7660" s="3">
        <v>34611.917000000001</v>
      </c>
      <c r="V7660" s="3">
        <v>41821.614000000001</v>
      </c>
      <c r="W7660" s="3">
        <v>50931.313999999998</v>
      </c>
      <c r="X7660" s="3">
        <v>66106.680999999997</v>
      </c>
      <c r="Y7660" s="3">
        <v>84920.517999999996</v>
      </c>
      <c r="Z7660" s="3">
        <v>104128.89599999999</v>
      </c>
      <c r="AA7660" s="3">
        <v>129200.575</v>
      </c>
      <c r="AB7660" s="3">
        <v>201401.90400000001</v>
      </c>
      <c r="AC7660" s="3">
        <v>270428.71999999997</v>
      </c>
      <c r="AD7660" s="3">
        <v>302949.61499999999</v>
      </c>
      <c r="AE7660" s="3">
        <v>332055.52399999998</v>
      </c>
      <c r="AF7660" s="3">
        <v>370877.55099999998</v>
      </c>
      <c r="AG7660" s="3">
        <v>414821.97499999998</v>
      </c>
      <c r="AH7660" s="3">
        <v>463485.99200000003</v>
      </c>
      <c r="AI7660" s="3">
        <v>508465.99800000002</v>
      </c>
      <c r="AJ7660" s="3">
        <v>602996.98499999999</v>
      </c>
      <c r="AK7660" s="3">
        <v>674551.59</v>
      </c>
      <c r="AL7660" s="3">
        <v>804347.72100000002</v>
      </c>
      <c r="AM7660" s="3">
        <v>902915.74</v>
      </c>
      <c r="AN7660" s="3">
        <v>1023444.209</v>
      </c>
      <c r="AO7660" s="3">
        <v>1202418.2039999999</v>
      </c>
      <c r="AP7660" s="3">
        <v>1367364.4909999999</v>
      </c>
      <c r="AQ7660" s="3">
        <v>1548267.4180000001</v>
      </c>
      <c r="AR7660" s="3">
        <v>1705423.7579999999</v>
      </c>
      <c r="AS7660" s="3">
        <v>1905743.719</v>
      </c>
      <c r="AT7660" s="3">
        <v>2131299.1290000002</v>
      </c>
      <c r="AU7660" s="3">
        <v>2307272.344</v>
      </c>
      <c r="AV7660" s="3">
        <v>2527141.8259999999</v>
      </c>
      <c r="AW7660" s="3">
        <v>2773158.2710000002</v>
      </c>
      <c r="AX7660" s="3">
        <v>3048866.0959999999</v>
      </c>
      <c r="AY7660" s="3">
        <v>3351319.1830000002</v>
      </c>
      <c r="AZ7660" s="3">
        <v>3676586.398</v>
      </c>
      <c r="BA7660">
        <v>4030728.176</v>
      </c>
      <c r="BB7660">
        <v>2012</v>
      </c>
    </row>
    <row r="7661" spans="1:54" hidden="1" x14ac:dyDescent="0.2">
      <c r="A7661">
        <v>738</v>
      </c>
      <c r="B7661" t="s">
        <v>377</v>
      </c>
      <c r="C7661" t="s">
        <v>327</v>
      </c>
      <c r="D7661" t="s">
        <v>134</v>
      </c>
      <c r="E7661" t="s">
        <v>325</v>
      </c>
      <c r="F7661" t="s">
        <v>326</v>
      </c>
      <c r="G7661" t="s">
        <v>223</v>
      </c>
      <c r="H7661" t="s">
        <v>322</v>
      </c>
      <c r="I7661" t="s">
        <v>321</v>
      </c>
      <c r="J7661" s="3">
        <v>398.21300000000002</v>
      </c>
      <c r="K7661" s="3">
        <v>462.38400000000001</v>
      </c>
      <c r="L7661" s="3">
        <v>515.82399999999996</v>
      </c>
      <c r="M7661" s="3">
        <v>513.72900000000004</v>
      </c>
      <c r="N7661" s="3">
        <v>454.85</v>
      </c>
      <c r="O7661" s="3">
        <v>399.69400000000002</v>
      </c>
      <c r="P7661" s="3">
        <v>492.45100000000002</v>
      </c>
      <c r="Q7661" s="3">
        <v>236.583</v>
      </c>
      <c r="R7661" s="3">
        <v>221.86099999999999</v>
      </c>
      <c r="S7661" s="3">
        <v>181.65799999999999</v>
      </c>
      <c r="T7661" s="3">
        <v>138.792</v>
      </c>
      <c r="U7661" s="3">
        <v>157.93199999999999</v>
      </c>
      <c r="V7661" s="3">
        <v>140.47900000000001</v>
      </c>
      <c r="W7661" s="3">
        <v>125.67100000000001</v>
      </c>
      <c r="X7661" s="3">
        <v>129.715</v>
      </c>
      <c r="Y7661" s="3">
        <v>147.749</v>
      </c>
      <c r="Z7661" s="3">
        <v>179.54</v>
      </c>
      <c r="AA7661" s="3">
        <v>211.07</v>
      </c>
      <c r="AB7661" s="3">
        <v>303.01</v>
      </c>
      <c r="AC7661" s="3">
        <v>363.10899999999998</v>
      </c>
      <c r="AD7661" s="3">
        <v>378.49400000000003</v>
      </c>
      <c r="AE7661" s="3">
        <v>378.88099999999997</v>
      </c>
      <c r="AF7661" s="3">
        <v>383.7</v>
      </c>
      <c r="AG7661" s="3">
        <v>399.47500000000002</v>
      </c>
      <c r="AH7661" s="3">
        <v>425.476</v>
      </c>
      <c r="AI7661" s="3">
        <v>450.39499999999998</v>
      </c>
      <c r="AJ7661" s="3">
        <v>481.66500000000002</v>
      </c>
      <c r="AK7661" s="3">
        <v>541.79300000000001</v>
      </c>
      <c r="AL7661" s="3">
        <v>671.86800000000005</v>
      </c>
      <c r="AM7661" s="3">
        <v>683.85599999999999</v>
      </c>
      <c r="AN7661" s="3">
        <v>725.76499999999999</v>
      </c>
      <c r="AO7661" s="3">
        <v>765.33299999999997</v>
      </c>
      <c r="AP7661" s="3">
        <v>869.99099999999999</v>
      </c>
      <c r="AQ7661" s="3">
        <v>969.14800000000002</v>
      </c>
      <c r="AR7661" s="3">
        <v>1032.3430000000001</v>
      </c>
      <c r="AS7661" s="3">
        <v>957.10699999999997</v>
      </c>
      <c r="AT7661" s="3">
        <v>978.96100000000001</v>
      </c>
      <c r="AU7661" s="3">
        <v>1033.567</v>
      </c>
      <c r="AV7661" s="3">
        <v>1110.05</v>
      </c>
      <c r="AW7661" s="3">
        <v>1184.2439999999999</v>
      </c>
      <c r="AX7661" s="3">
        <v>1264.307</v>
      </c>
      <c r="AY7661" s="3">
        <v>1349.53</v>
      </c>
      <c r="AZ7661" s="3">
        <v>1437.6869999999999</v>
      </c>
      <c r="BA7661">
        <v>1530.579</v>
      </c>
      <c r="BB7661">
        <v>2012</v>
      </c>
    </row>
    <row r="7662" spans="1:54" hidden="1" x14ac:dyDescent="0.2">
      <c r="A7662">
        <v>738</v>
      </c>
      <c r="B7662" t="s">
        <v>377</v>
      </c>
      <c r="C7662" t="s">
        <v>212</v>
      </c>
      <c r="D7662" t="s">
        <v>134</v>
      </c>
      <c r="E7662" t="s">
        <v>325</v>
      </c>
      <c r="F7662" t="s">
        <v>324</v>
      </c>
      <c r="G7662" t="s">
        <v>323</v>
      </c>
      <c r="H7662" t="s">
        <v>322</v>
      </c>
      <c r="I7662" t="s">
        <v>321</v>
      </c>
      <c r="J7662" s="3">
        <v>590.71100000000001</v>
      </c>
      <c r="K7662" s="3">
        <v>630.13699999999994</v>
      </c>
      <c r="L7662" s="3">
        <v>654.14200000000005</v>
      </c>
      <c r="M7662" s="3">
        <v>677.06799999999998</v>
      </c>
      <c r="N7662" s="3">
        <v>705.46500000000003</v>
      </c>
      <c r="O7662" s="3">
        <v>741.61300000000006</v>
      </c>
      <c r="P7662" s="3">
        <v>785.94299999999998</v>
      </c>
      <c r="Q7662" s="3">
        <v>832.34299999999996</v>
      </c>
      <c r="R7662" s="3">
        <v>877.46</v>
      </c>
      <c r="S7662" s="3">
        <v>914.13499999999999</v>
      </c>
      <c r="T7662" s="3">
        <v>981.45100000000002</v>
      </c>
      <c r="U7662" s="3">
        <v>1002.258</v>
      </c>
      <c r="V7662" s="3">
        <v>999.35799999999995</v>
      </c>
      <c r="W7662" s="3">
        <v>1004.5549999999999</v>
      </c>
      <c r="X7662" s="3">
        <v>1011.802</v>
      </c>
      <c r="Y7662" s="3">
        <v>1039.6400000000001</v>
      </c>
      <c r="Z7662" s="3">
        <v>1076.394</v>
      </c>
      <c r="AA7662" s="3">
        <v>1103.1869999999999</v>
      </c>
      <c r="AB7662" s="3">
        <v>1126.4659999999999</v>
      </c>
      <c r="AC7662" s="3">
        <v>1168.703</v>
      </c>
      <c r="AD7662" s="3">
        <v>1223.2909999999999</v>
      </c>
      <c r="AE7662" s="3">
        <v>1294.249</v>
      </c>
      <c r="AF7662" s="3">
        <v>1371.7170000000001</v>
      </c>
      <c r="AG7662" s="3">
        <v>1444.066</v>
      </c>
      <c r="AH7662" s="3">
        <v>1545.1210000000001</v>
      </c>
      <c r="AI7662" s="3">
        <v>1650.4159999999999</v>
      </c>
      <c r="AJ7662" s="3">
        <v>1732.095</v>
      </c>
      <c r="AK7662" s="3">
        <v>1877.74</v>
      </c>
      <c r="AL7662" s="3">
        <v>1969.126</v>
      </c>
      <c r="AM7662" s="3">
        <v>2038.4</v>
      </c>
      <c r="AN7662" s="3">
        <v>2140.7860000000001</v>
      </c>
      <c r="AO7662" s="3">
        <v>2301.3530000000001</v>
      </c>
      <c r="AP7662" s="3">
        <v>2406.7289999999998</v>
      </c>
      <c r="AQ7662" s="3">
        <v>2571.7849999999999</v>
      </c>
      <c r="AR7662" s="3">
        <v>2745.3789999999999</v>
      </c>
      <c r="AS7662" s="3">
        <v>2909.94</v>
      </c>
      <c r="AT7662" s="3">
        <v>3087.3679999999999</v>
      </c>
      <c r="AU7662" s="3">
        <v>3240.4009999999998</v>
      </c>
      <c r="AV7662" s="3">
        <v>3456.982</v>
      </c>
      <c r="AW7662" s="3">
        <v>3691.2060000000001</v>
      </c>
      <c r="AX7662" s="3">
        <v>3940.85</v>
      </c>
      <c r="AY7662" s="3">
        <v>4204.1369999999997</v>
      </c>
      <c r="AZ7662" s="3">
        <v>4467.9719999999998</v>
      </c>
      <c r="BA7662">
        <v>4746.2539999999999</v>
      </c>
      <c r="BB7662">
        <v>2012</v>
      </c>
    </row>
    <row r="7663" spans="1:54" hidden="1" x14ac:dyDescent="0.2">
      <c r="A7663">
        <v>738</v>
      </c>
      <c r="B7663" t="s">
        <v>377</v>
      </c>
      <c r="C7663" t="s">
        <v>320</v>
      </c>
      <c r="D7663" t="s">
        <v>134</v>
      </c>
      <c r="E7663" t="s">
        <v>319</v>
      </c>
      <c r="F7663" s="3" t="s">
        <v>318</v>
      </c>
      <c r="G7663" t="s">
        <v>243</v>
      </c>
      <c r="J7663"/>
      <c r="K7663"/>
      <c r="L7663"/>
      <c r="M7663"/>
      <c r="N7663"/>
      <c r="O7663"/>
      <c r="P7663"/>
      <c r="Q7663"/>
      <c r="R7663"/>
      <c r="S7663"/>
      <c r="T7663"/>
      <c r="U7663"/>
      <c r="V7663"/>
      <c r="W7663"/>
      <c r="X7663"/>
      <c r="Y7663"/>
      <c r="Z7663"/>
      <c r="AA7663"/>
      <c r="AB7663"/>
      <c r="AC7663"/>
      <c r="AD7663"/>
      <c r="AE7663"/>
      <c r="AF7663"/>
      <c r="AG7663"/>
      <c r="AH7663"/>
      <c r="AI7663"/>
      <c r="AJ7663"/>
      <c r="AK7663"/>
      <c r="AL7663"/>
      <c r="AM7663"/>
      <c r="AN7663"/>
      <c r="AO7663"/>
      <c r="AP7663"/>
      <c r="AQ7663"/>
      <c r="AR7663"/>
      <c r="AS7663"/>
      <c r="AT7663"/>
      <c r="AU7663"/>
      <c r="AV7663"/>
      <c r="AW7663"/>
      <c r="AX7663"/>
      <c r="AY7663"/>
      <c r="AZ7663"/>
    </row>
    <row r="7664" spans="1:54" hidden="1" x14ac:dyDescent="0.2">
      <c r="A7664">
        <v>738</v>
      </c>
      <c r="B7664" t="s">
        <v>377</v>
      </c>
      <c r="C7664" t="s">
        <v>317</v>
      </c>
      <c r="D7664" t="s">
        <v>134</v>
      </c>
      <c r="E7664" t="s">
        <v>316</v>
      </c>
      <c r="F7664" s="3" t="s">
        <v>315</v>
      </c>
      <c r="G7664" t="s">
        <v>288</v>
      </c>
      <c r="I7664" t="s">
        <v>310</v>
      </c>
      <c r="J7664">
        <v>8.3000000000000004E-2</v>
      </c>
      <c r="K7664">
        <v>8.2000000000000003E-2</v>
      </c>
      <c r="L7664">
        <v>8.3000000000000004E-2</v>
      </c>
      <c r="M7664">
        <v>8.2000000000000003E-2</v>
      </c>
      <c r="N7664">
        <v>8.2000000000000003E-2</v>
      </c>
      <c r="O7664">
        <v>8.2000000000000003E-2</v>
      </c>
      <c r="P7664">
        <v>8.5000000000000006E-2</v>
      </c>
      <c r="Q7664">
        <v>8.5999999999999993E-2</v>
      </c>
      <c r="R7664">
        <v>8.5999999999999993E-2</v>
      </c>
      <c r="S7664">
        <v>8.5999999999999993E-2</v>
      </c>
      <c r="T7664">
        <v>8.8999999999999996E-2</v>
      </c>
      <c r="U7664">
        <v>8.8999999999999996E-2</v>
      </c>
      <c r="V7664">
        <v>0.08</v>
      </c>
      <c r="W7664">
        <v>7.9000000000000001E-2</v>
      </c>
      <c r="X7664">
        <v>7.8E-2</v>
      </c>
      <c r="Y7664">
        <v>7.8E-2</v>
      </c>
      <c r="Z7664">
        <v>7.9000000000000001E-2</v>
      </c>
      <c r="AA7664">
        <v>7.8E-2</v>
      </c>
      <c r="AB7664">
        <v>7.9000000000000001E-2</v>
      </c>
      <c r="AC7664">
        <v>0.08</v>
      </c>
      <c r="AD7664">
        <v>0.08</v>
      </c>
      <c r="AE7664">
        <v>8.3000000000000004E-2</v>
      </c>
      <c r="AF7664">
        <v>8.5999999999999993E-2</v>
      </c>
      <c r="AG7664">
        <v>8.7999999999999995E-2</v>
      </c>
      <c r="AH7664">
        <v>0.09</v>
      </c>
      <c r="AI7664">
        <v>9.0999999999999998E-2</v>
      </c>
      <c r="AJ7664">
        <v>9.0999999999999998E-2</v>
      </c>
      <c r="AK7664">
        <v>9.4E-2</v>
      </c>
      <c r="AL7664">
        <v>9.6000000000000002E-2</v>
      </c>
      <c r="AM7664">
        <v>0.10199999999999999</v>
      </c>
      <c r="AN7664">
        <v>0.10299999999999999</v>
      </c>
      <c r="AO7664">
        <v>0.106</v>
      </c>
      <c r="AP7664">
        <v>0.108</v>
      </c>
      <c r="AQ7664">
        <v>0.113</v>
      </c>
      <c r="AR7664">
        <v>0.11600000000000001</v>
      </c>
      <c r="AS7664">
        <v>0.12</v>
      </c>
      <c r="AT7664">
        <v>0.125</v>
      </c>
      <c r="AU7664">
        <v>0.128</v>
      </c>
      <c r="AV7664">
        <v>0.13100000000000001</v>
      </c>
      <c r="AW7664">
        <v>0.13400000000000001</v>
      </c>
      <c r="AX7664">
        <v>0.13800000000000001</v>
      </c>
      <c r="AY7664">
        <v>0.14199999999999999</v>
      </c>
      <c r="AZ7664">
        <v>0.14599999999999999</v>
      </c>
      <c r="BA7664">
        <v>0.15</v>
      </c>
      <c r="BB7664">
        <v>2016</v>
      </c>
    </row>
    <row r="7665" spans="1:54" hidden="1" x14ac:dyDescent="0.2">
      <c r="A7665">
        <v>738</v>
      </c>
      <c r="B7665" t="s">
        <v>377</v>
      </c>
      <c r="C7665" t="s">
        <v>314</v>
      </c>
      <c r="D7665" t="s">
        <v>134</v>
      </c>
      <c r="E7665" t="s">
        <v>313</v>
      </c>
      <c r="F7665" s="3" t="s">
        <v>312</v>
      </c>
      <c r="G7665" t="s">
        <v>311</v>
      </c>
      <c r="I7665" t="s">
        <v>310</v>
      </c>
      <c r="J7665">
        <v>5.5350000000000001</v>
      </c>
      <c r="K7665">
        <v>6.0220000000000002</v>
      </c>
      <c r="L7665">
        <v>6.8179999999999996</v>
      </c>
      <c r="M7665">
        <v>7.407</v>
      </c>
      <c r="N7665">
        <v>8.1530000000000005</v>
      </c>
      <c r="O7665">
        <v>9.6340000000000003</v>
      </c>
      <c r="P7665">
        <v>11.683</v>
      </c>
      <c r="Q7665">
        <v>14.542</v>
      </c>
      <c r="R7665">
        <v>20.806000000000001</v>
      </c>
      <c r="S7665">
        <v>23.731999999999999</v>
      </c>
      <c r="T7665">
        <v>27.584</v>
      </c>
      <c r="U7665">
        <v>34.533999999999999</v>
      </c>
      <c r="V7665">
        <v>41.847999999999999</v>
      </c>
      <c r="W7665">
        <v>50.7</v>
      </c>
      <c r="X7665">
        <v>65.335999999999999</v>
      </c>
      <c r="Y7665">
        <v>81.683000000000007</v>
      </c>
      <c r="Z7665">
        <v>96.739000000000004</v>
      </c>
      <c r="AA7665">
        <v>117.116</v>
      </c>
      <c r="AB7665">
        <v>178.791</v>
      </c>
      <c r="AC7665">
        <v>231.392</v>
      </c>
      <c r="AD7665">
        <v>247.65100000000001</v>
      </c>
      <c r="AE7665">
        <v>256.56200000000001</v>
      </c>
      <c r="AF7665">
        <v>270.375</v>
      </c>
      <c r="AG7665">
        <v>287.26</v>
      </c>
      <c r="AH7665">
        <v>299.96800000000002</v>
      </c>
      <c r="AI7665">
        <v>308.084</v>
      </c>
      <c r="AJ7665">
        <v>348.13200000000001</v>
      </c>
      <c r="AK7665">
        <v>359.23599999999999</v>
      </c>
      <c r="AL7665">
        <v>408.48</v>
      </c>
      <c r="AM7665">
        <v>442.95299999999997</v>
      </c>
      <c r="AN7665">
        <v>478.06900000000002</v>
      </c>
      <c r="AO7665">
        <v>522.48299999999995</v>
      </c>
      <c r="AP7665">
        <v>568.14200000000005</v>
      </c>
      <c r="AQ7665">
        <v>602.02</v>
      </c>
      <c r="AR7665">
        <v>621.19799999999998</v>
      </c>
      <c r="AS7665">
        <v>654.90800000000002</v>
      </c>
      <c r="AT7665">
        <v>690.32899999999995</v>
      </c>
      <c r="AU7665">
        <v>712.03300000000002</v>
      </c>
      <c r="AV7665">
        <v>731.02599999999995</v>
      </c>
      <c r="AW7665">
        <v>751.28800000000001</v>
      </c>
      <c r="AX7665">
        <v>773.65700000000004</v>
      </c>
      <c r="AY7665">
        <v>797.14800000000002</v>
      </c>
      <c r="AZ7665">
        <v>822.87599999999998</v>
      </c>
      <c r="BA7665">
        <v>849.24400000000003</v>
      </c>
      <c r="BB7665">
        <v>2016</v>
      </c>
    </row>
    <row r="7666" spans="1:54" hidden="1" x14ac:dyDescent="0.2">
      <c r="A7666">
        <v>738</v>
      </c>
      <c r="B7666" t="s">
        <v>377</v>
      </c>
      <c r="C7666" t="s">
        <v>309</v>
      </c>
      <c r="D7666" t="s">
        <v>134</v>
      </c>
      <c r="E7666" t="s">
        <v>308</v>
      </c>
      <c r="F7666" s="3" t="s">
        <v>307</v>
      </c>
      <c r="G7666" t="s">
        <v>217</v>
      </c>
      <c r="I7666" s="3" t="s">
        <v>1799</v>
      </c>
      <c r="J7666">
        <v>35.521000000000001</v>
      </c>
      <c r="K7666">
        <v>35.33</v>
      </c>
      <c r="L7666">
        <v>32.052999999999997</v>
      </c>
      <c r="M7666">
        <v>27.498999999999999</v>
      </c>
      <c r="N7666">
        <v>24.661999999999999</v>
      </c>
      <c r="O7666">
        <v>25.143999999999998</v>
      </c>
      <c r="P7666">
        <v>21.343</v>
      </c>
      <c r="Q7666">
        <v>26.678000000000001</v>
      </c>
      <c r="R7666">
        <v>19.803999999999998</v>
      </c>
      <c r="S7666">
        <v>22.09</v>
      </c>
      <c r="T7666">
        <v>32.417000000000002</v>
      </c>
      <c r="U7666">
        <v>32.378</v>
      </c>
      <c r="V7666">
        <v>33.868000000000002</v>
      </c>
      <c r="W7666">
        <v>31.355</v>
      </c>
      <c r="X7666">
        <v>30.658999999999999</v>
      </c>
      <c r="Y7666">
        <v>24.469000000000001</v>
      </c>
      <c r="Z7666">
        <v>20.364000000000001</v>
      </c>
      <c r="AA7666">
        <v>17.847999999999999</v>
      </c>
      <c r="AB7666">
        <v>19.873999999999999</v>
      </c>
      <c r="AC7666">
        <v>14.632999999999999</v>
      </c>
      <c r="AD7666">
        <v>13.787000000000001</v>
      </c>
      <c r="AE7666">
        <v>13.211</v>
      </c>
      <c r="AF7666">
        <v>13.19</v>
      </c>
      <c r="AG7666">
        <v>15.968999999999999</v>
      </c>
      <c r="AH7666">
        <v>18.945</v>
      </c>
      <c r="AI7666">
        <v>21.472000000000001</v>
      </c>
      <c r="AJ7666">
        <v>26.04</v>
      </c>
      <c r="AK7666">
        <v>32.848999999999997</v>
      </c>
      <c r="AL7666">
        <v>32.076000000000001</v>
      </c>
      <c r="AM7666">
        <v>25.125</v>
      </c>
      <c r="AN7666">
        <v>27.295999999999999</v>
      </c>
      <c r="AO7666">
        <v>33.24</v>
      </c>
      <c r="AP7666">
        <v>28.503</v>
      </c>
      <c r="AQ7666">
        <v>30.324000000000002</v>
      </c>
      <c r="AR7666">
        <v>30.131</v>
      </c>
      <c r="AS7666">
        <v>27.202000000000002</v>
      </c>
      <c r="AT7666">
        <v>24.635999999999999</v>
      </c>
      <c r="AU7666">
        <v>27.888999999999999</v>
      </c>
      <c r="AV7666">
        <v>29.956</v>
      </c>
      <c r="AW7666">
        <v>30.777999999999999</v>
      </c>
      <c r="AX7666">
        <v>30.739000000000001</v>
      </c>
      <c r="AY7666">
        <v>30.295999999999999</v>
      </c>
      <c r="AZ7666">
        <v>29.780999999999999</v>
      </c>
      <c r="BA7666">
        <v>29.161999999999999</v>
      </c>
      <c r="BB7666">
        <v>2016</v>
      </c>
    </row>
    <row r="7667" spans="1:54" hidden="1" x14ac:dyDescent="0.2">
      <c r="A7667">
        <v>738</v>
      </c>
      <c r="B7667" t="s">
        <v>377</v>
      </c>
      <c r="C7667" t="s">
        <v>306</v>
      </c>
      <c r="D7667" t="s">
        <v>134</v>
      </c>
      <c r="E7667" t="s">
        <v>305</v>
      </c>
      <c r="F7667" s="3" t="s">
        <v>304</v>
      </c>
      <c r="G7667" t="s">
        <v>217</v>
      </c>
      <c r="I7667" s="3" t="s">
        <v>1799</v>
      </c>
      <c r="J7667">
        <v>15.528</v>
      </c>
      <c r="K7667">
        <v>12.581</v>
      </c>
      <c r="L7667">
        <v>11.599</v>
      </c>
      <c r="M7667">
        <v>9.1479999999999997</v>
      </c>
      <c r="N7667">
        <v>7.968</v>
      </c>
      <c r="O7667">
        <v>7.0830000000000002</v>
      </c>
      <c r="P7667">
        <v>11.069000000000001</v>
      </c>
      <c r="Q7667">
        <v>18.036999999999999</v>
      </c>
      <c r="R7667">
        <v>17.527000000000001</v>
      </c>
      <c r="S7667">
        <v>29.353000000000002</v>
      </c>
      <c r="T7667">
        <v>31.98</v>
      </c>
      <c r="U7667">
        <v>31.966000000000001</v>
      </c>
      <c r="V7667">
        <v>33.533999999999999</v>
      </c>
      <c r="W7667">
        <v>31.065999999999999</v>
      </c>
      <c r="X7667">
        <v>12.82</v>
      </c>
      <c r="Y7667">
        <v>11.502000000000001</v>
      </c>
      <c r="Z7667">
        <v>14.67</v>
      </c>
      <c r="AA7667">
        <v>13.992000000000001</v>
      </c>
      <c r="AB7667">
        <v>9.7469999999999999</v>
      </c>
      <c r="AC7667">
        <v>8.1890000000000001</v>
      </c>
      <c r="AD7667">
        <v>10.715999999999999</v>
      </c>
      <c r="AE7667">
        <v>15.489000000000001</v>
      </c>
      <c r="AF7667">
        <v>16.696999999999999</v>
      </c>
      <c r="AG7667">
        <v>17.390999999999998</v>
      </c>
      <c r="AH7667">
        <v>18.533000000000001</v>
      </c>
      <c r="AI7667">
        <v>19.891999999999999</v>
      </c>
      <c r="AJ7667">
        <v>21.521000000000001</v>
      </c>
      <c r="AK7667">
        <v>22.308</v>
      </c>
      <c r="AL7667">
        <v>22.285</v>
      </c>
      <c r="AM7667">
        <v>18.25</v>
      </c>
      <c r="AN7667">
        <v>21.248000000000001</v>
      </c>
      <c r="AO7667">
        <v>21.646999999999998</v>
      </c>
      <c r="AP7667">
        <v>19.335999999999999</v>
      </c>
      <c r="AQ7667">
        <v>14.88</v>
      </c>
      <c r="AR7667">
        <v>21.838999999999999</v>
      </c>
      <c r="AS7667">
        <v>24.948</v>
      </c>
      <c r="AT7667">
        <v>23.143000000000001</v>
      </c>
      <c r="AU7667">
        <v>24.081</v>
      </c>
      <c r="AV7667">
        <v>24.588000000000001</v>
      </c>
      <c r="AW7667">
        <v>24.771999999999998</v>
      </c>
      <c r="AX7667">
        <v>24.975999999999999</v>
      </c>
      <c r="AY7667">
        <v>24.946999999999999</v>
      </c>
      <c r="AZ7667">
        <v>24.774000000000001</v>
      </c>
      <c r="BA7667">
        <v>24.422000000000001</v>
      </c>
      <c r="BB7667">
        <v>2016</v>
      </c>
    </row>
    <row r="7668" spans="1:54" hidden="1" x14ac:dyDescent="0.2">
      <c r="A7668">
        <v>738</v>
      </c>
      <c r="B7668" t="s">
        <v>377</v>
      </c>
      <c r="C7668" t="s">
        <v>303</v>
      </c>
      <c r="D7668" t="s">
        <v>134</v>
      </c>
      <c r="E7668" t="s">
        <v>300</v>
      </c>
      <c r="F7668" s="3" t="s">
        <v>302</v>
      </c>
      <c r="G7668" t="s">
        <v>295</v>
      </c>
      <c r="I7668" t="s">
        <v>1800</v>
      </c>
      <c r="J7668">
        <v>1.145</v>
      </c>
      <c r="K7668">
        <v>1.4390000000000001</v>
      </c>
      <c r="L7668">
        <v>1.855</v>
      </c>
      <c r="M7668">
        <v>2.3580000000000001</v>
      </c>
      <c r="N7668">
        <v>3.2090000000000001</v>
      </c>
      <c r="O7668">
        <v>4.2779999999999996</v>
      </c>
      <c r="P7668">
        <v>5.6639999999999997</v>
      </c>
      <c r="Q7668">
        <v>7.3570000000000002</v>
      </c>
      <c r="R7668">
        <v>9.6519999999999992</v>
      </c>
      <c r="S7668">
        <v>12.143000000000001</v>
      </c>
      <c r="T7668">
        <v>16.562999999999999</v>
      </c>
      <c r="U7668">
        <v>20.736000000000001</v>
      </c>
      <c r="V7668">
        <v>25.029</v>
      </c>
      <c r="W7668">
        <v>31.561</v>
      </c>
      <c r="X7668">
        <v>43.523000000000003</v>
      </c>
      <c r="Y7668">
        <v>55.173999999999999</v>
      </c>
      <c r="Z7668">
        <v>66.787999999999997</v>
      </c>
      <c r="AA7668">
        <v>77.566000000000003</v>
      </c>
      <c r="AB7668">
        <v>87.477999999999994</v>
      </c>
      <c r="AC7668">
        <v>94.379000000000005</v>
      </c>
      <c r="AD7668">
        <v>100</v>
      </c>
      <c r="AE7668">
        <v>105.14700000000001</v>
      </c>
      <c r="AF7668">
        <v>109.937</v>
      </c>
      <c r="AG7668">
        <v>114.806</v>
      </c>
      <c r="AH7668">
        <v>119.55800000000001</v>
      </c>
      <c r="AI7668">
        <v>124.76900000000001</v>
      </c>
      <c r="AJ7668">
        <v>133.816</v>
      </c>
      <c r="AK7668">
        <v>143.22</v>
      </c>
      <c r="AL7668">
        <v>157.93799999999999</v>
      </c>
      <c r="AM7668">
        <v>177.11799999999999</v>
      </c>
      <c r="AN7668">
        <v>189.85499999999999</v>
      </c>
      <c r="AO7668">
        <v>213.95</v>
      </c>
      <c r="AP7668">
        <v>248.184</v>
      </c>
      <c r="AQ7668">
        <v>267.71499999999997</v>
      </c>
      <c r="AR7668">
        <v>284.13200000000001</v>
      </c>
      <c r="AS7668">
        <v>300.01100000000002</v>
      </c>
      <c r="AT7668">
        <v>315.54300000000001</v>
      </c>
      <c r="AU7668">
        <v>332.34199999999998</v>
      </c>
      <c r="AV7668">
        <v>348.42700000000002</v>
      </c>
      <c r="AW7668">
        <v>365.84800000000001</v>
      </c>
      <c r="AX7668">
        <v>384.14100000000002</v>
      </c>
      <c r="AY7668">
        <v>403.34800000000001</v>
      </c>
      <c r="AZ7668">
        <v>423.51499999999999</v>
      </c>
      <c r="BA7668">
        <v>444.69099999999997</v>
      </c>
      <c r="BB7668">
        <v>2017</v>
      </c>
    </row>
    <row r="7669" spans="1:54" hidden="1" x14ac:dyDescent="0.2">
      <c r="A7669">
        <v>738</v>
      </c>
      <c r="B7669" t="s">
        <v>377</v>
      </c>
      <c r="C7669" t="s">
        <v>301</v>
      </c>
      <c r="D7669" t="s">
        <v>134</v>
      </c>
      <c r="E7669" t="s">
        <v>300</v>
      </c>
      <c r="F7669" t="s">
        <v>299</v>
      </c>
      <c r="G7669" t="s">
        <v>275</v>
      </c>
      <c r="I7669" t="s">
        <v>298</v>
      </c>
      <c r="J7669">
        <v>30.2</v>
      </c>
      <c r="K7669">
        <v>25.7</v>
      </c>
      <c r="L7669">
        <v>28.9</v>
      </c>
      <c r="M7669">
        <v>27.1</v>
      </c>
      <c r="N7669">
        <v>36.1</v>
      </c>
      <c r="O7669">
        <v>33.299999999999997</v>
      </c>
      <c r="P7669">
        <v>32.4</v>
      </c>
      <c r="Q7669">
        <v>29.9</v>
      </c>
      <c r="R7669">
        <v>31.2</v>
      </c>
      <c r="S7669">
        <v>25.8</v>
      </c>
      <c r="T7669">
        <v>36.4</v>
      </c>
      <c r="U7669">
        <v>25.2</v>
      </c>
      <c r="V7669">
        <v>20.7</v>
      </c>
      <c r="W7669">
        <v>26.1</v>
      </c>
      <c r="X7669">
        <v>37.9</v>
      </c>
      <c r="Y7669">
        <v>26.77</v>
      </c>
      <c r="Z7669">
        <v>21.048999999999999</v>
      </c>
      <c r="AA7669">
        <v>16.138000000000002</v>
      </c>
      <c r="AB7669">
        <v>12.778</v>
      </c>
      <c r="AC7669">
        <v>7.8890000000000002</v>
      </c>
      <c r="AD7669">
        <v>5.9560000000000004</v>
      </c>
      <c r="AE7669">
        <v>5.1470000000000002</v>
      </c>
      <c r="AF7669">
        <v>4.5549999999999997</v>
      </c>
      <c r="AG7669">
        <v>4.4290000000000003</v>
      </c>
      <c r="AH7669">
        <v>4.1379999999999999</v>
      </c>
      <c r="AI7669">
        <v>4.359</v>
      </c>
      <c r="AJ7669">
        <v>7.2510000000000003</v>
      </c>
      <c r="AK7669">
        <v>7.0279999999999996</v>
      </c>
      <c r="AL7669">
        <v>10.276</v>
      </c>
      <c r="AM7669">
        <v>12.144</v>
      </c>
      <c r="AN7669">
        <v>7.1920000000000002</v>
      </c>
      <c r="AO7669">
        <v>12.691000000000001</v>
      </c>
      <c r="AP7669">
        <v>16.001000000000001</v>
      </c>
      <c r="AQ7669">
        <v>7.87</v>
      </c>
      <c r="AR7669">
        <v>6.1319999999999997</v>
      </c>
      <c r="AS7669">
        <v>5.5880000000000001</v>
      </c>
      <c r="AT7669">
        <v>5.1769999999999996</v>
      </c>
      <c r="AU7669">
        <v>5.3239999999999998</v>
      </c>
      <c r="AV7669">
        <v>4.84</v>
      </c>
      <c r="AW7669">
        <v>5</v>
      </c>
      <c r="AX7669">
        <v>5</v>
      </c>
      <c r="AY7669">
        <v>5</v>
      </c>
      <c r="AZ7669">
        <v>5</v>
      </c>
      <c r="BA7669">
        <v>5</v>
      </c>
      <c r="BB7669">
        <v>2017</v>
      </c>
    </row>
    <row r="7670" spans="1:54" hidden="1" x14ac:dyDescent="0.2">
      <c r="A7670">
        <v>738</v>
      </c>
      <c r="B7670" t="s">
        <v>377</v>
      </c>
      <c r="C7670" t="s">
        <v>297</v>
      </c>
      <c r="D7670" t="s">
        <v>134</v>
      </c>
      <c r="E7670" t="s">
        <v>293</v>
      </c>
      <c r="F7670" s="3" t="s">
        <v>296</v>
      </c>
      <c r="G7670" t="s">
        <v>295</v>
      </c>
      <c r="I7670" t="s">
        <v>1800</v>
      </c>
      <c r="J7670">
        <v>1.212</v>
      </c>
      <c r="K7670">
        <v>1.5309999999999999</v>
      </c>
      <c r="L7670">
        <v>1.889</v>
      </c>
      <c r="M7670">
        <v>2.54</v>
      </c>
      <c r="N7670">
        <v>3.2410000000000001</v>
      </c>
      <c r="O7670">
        <v>4.5110000000000001</v>
      </c>
      <c r="P7670">
        <v>5.7969999999999997</v>
      </c>
      <c r="Q7670">
        <v>7.67</v>
      </c>
      <c r="R7670">
        <v>10.031000000000001</v>
      </c>
      <c r="S7670">
        <v>13.728</v>
      </c>
      <c r="T7670">
        <v>16.283999999999999</v>
      </c>
      <c r="U7670">
        <v>22.433</v>
      </c>
      <c r="V7670">
        <v>27.085000000000001</v>
      </c>
      <c r="W7670">
        <v>34.155999999999999</v>
      </c>
      <c r="X7670">
        <v>47.125</v>
      </c>
      <c r="Y7670">
        <v>59.741</v>
      </c>
      <c r="Z7670">
        <v>69.028999999999996</v>
      </c>
      <c r="AA7670">
        <v>79.626999999999995</v>
      </c>
      <c r="AB7670">
        <v>88.593000000000004</v>
      </c>
      <c r="AC7670">
        <v>94.760999999999996</v>
      </c>
      <c r="AD7670">
        <v>100</v>
      </c>
      <c r="AE7670">
        <v>104.854</v>
      </c>
      <c r="AF7670">
        <v>109.47199999999999</v>
      </c>
      <c r="AG7670">
        <v>114.467</v>
      </c>
      <c r="AH7670">
        <v>119.163</v>
      </c>
      <c r="AI7670">
        <v>125.1</v>
      </c>
      <c r="AJ7670">
        <v>133.43100000000001</v>
      </c>
      <c r="AK7670">
        <v>142</v>
      </c>
      <c r="AL7670">
        <v>161.13300000000001</v>
      </c>
      <c r="AM7670">
        <v>180.833</v>
      </c>
      <c r="AN7670">
        <v>190.874</v>
      </c>
      <c r="AO7670">
        <v>228.58</v>
      </c>
      <c r="AP7670">
        <v>256.14999999999998</v>
      </c>
      <c r="AQ7670">
        <v>270.39499999999998</v>
      </c>
      <c r="AR7670">
        <v>283.24599999999998</v>
      </c>
      <c r="AS7670">
        <v>302.61500000000001</v>
      </c>
      <c r="AT7670">
        <v>317.875</v>
      </c>
      <c r="AU7670">
        <v>330.48700000000002</v>
      </c>
      <c r="AV7670">
        <v>347.01100000000002</v>
      </c>
      <c r="AW7670">
        <v>364.36200000000002</v>
      </c>
      <c r="AX7670">
        <v>382.58</v>
      </c>
      <c r="AY7670">
        <v>401.709</v>
      </c>
      <c r="AZ7670">
        <v>421.79399999999998</v>
      </c>
      <c r="BA7670">
        <v>442.88400000000001</v>
      </c>
      <c r="BB7670">
        <v>2017</v>
      </c>
    </row>
    <row r="7671" spans="1:54" hidden="1" x14ac:dyDescent="0.2">
      <c r="A7671">
        <v>738</v>
      </c>
      <c r="B7671" t="s">
        <v>377</v>
      </c>
      <c r="C7671" t="s">
        <v>294</v>
      </c>
      <c r="D7671" t="s">
        <v>134</v>
      </c>
      <c r="E7671" t="s">
        <v>293</v>
      </c>
      <c r="F7671" t="s">
        <v>292</v>
      </c>
      <c r="G7671" t="s">
        <v>275</v>
      </c>
      <c r="I7671" t="s">
        <v>291</v>
      </c>
      <c r="J7671" t="s">
        <v>215</v>
      </c>
      <c r="K7671">
        <v>26.29</v>
      </c>
      <c r="L7671">
        <v>23.404</v>
      </c>
      <c r="M7671">
        <v>34.482999999999997</v>
      </c>
      <c r="N7671">
        <v>27.564</v>
      </c>
      <c r="O7671">
        <v>39.195999999999998</v>
      </c>
      <c r="P7671">
        <v>28.52</v>
      </c>
      <c r="Q7671">
        <v>32.302999999999997</v>
      </c>
      <c r="R7671">
        <v>30.786000000000001</v>
      </c>
      <c r="S7671">
        <v>36.850999999999999</v>
      </c>
      <c r="T7671">
        <v>18.623999999999999</v>
      </c>
      <c r="U7671">
        <v>37.76</v>
      </c>
      <c r="V7671">
        <v>20.736000000000001</v>
      </c>
      <c r="W7671">
        <v>26.108000000000001</v>
      </c>
      <c r="X7671">
        <v>37.972000000000001</v>
      </c>
      <c r="Y7671">
        <v>26.771000000000001</v>
      </c>
      <c r="Z7671">
        <v>15.545999999999999</v>
      </c>
      <c r="AA7671">
        <v>15.353</v>
      </c>
      <c r="AB7671">
        <v>11.26</v>
      </c>
      <c r="AC7671">
        <v>6.9619999999999997</v>
      </c>
      <c r="AD7671">
        <v>5.5289999999999999</v>
      </c>
      <c r="AE7671">
        <v>4.8540000000000001</v>
      </c>
      <c r="AF7671">
        <v>4.4039999999999999</v>
      </c>
      <c r="AG7671">
        <v>4.5629999999999997</v>
      </c>
      <c r="AH7671">
        <v>4.1020000000000003</v>
      </c>
      <c r="AI7671">
        <v>4.9820000000000002</v>
      </c>
      <c r="AJ7671">
        <v>6.6589999999999998</v>
      </c>
      <c r="AK7671">
        <v>6.423</v>
      </c>
      <c r="AL7671">
        <v>13.474</v>
      </c>
      <c r="AM7671">
        <v>12.226000000000001</v>
      </c>
      <c r="AN7671">
        <v>5.5529999999999999</v>
      </c>
      <c r="AO7671">
        <v>19.754000000000001</v>
      </c>
      <c r="AP7671">
        <v>12.061999999999999</v>
      </c>
      <c r="AQ7671">
        <v>5.5609999999999999</v>
      </c>
      <c r="AR7671">
        <v>4.7519999999999998</v>
      </c>
      <c r="AS7671">
        <v>6.8380000000000001</v>
      </c>
      <c r="AT7671">
        <v>5.0430000000000001</v>
      </c>
      <c r="AU7671">
        <v>3.968</v>
      </c>
      <c r="AV7671">
        <v>5</v>
      </c>
      <c r="AW7671">
        <v>5</v>
      </c>
      <c r="AX7671">
        <v>5</v>
      </c>
      <c r="AY7671">
        <v>5</v>
      </c>
      <c r="AZ7671">
        <v>5</v>
      </c>
      <c r="BA7671">
        <v>5</v>
      </c>
      <c r="BB7671">
        <v>2017</v>
      </c>
    </row>
    <row r="7672" spans="1:54" hidden="1" x14ac:dyDescent="0.2">
      <c r="A7672">
        <v>738</v>
      </c>
      <c r="B7672" t="s">
        <v>377</v>
      </c>
      <c r="C7672" t="s">
        <v>290</v>
      </c>
      <c r="D7672" t="s">
        <v>134</v>
      </c>
      <c r="E7672" t="s">
        <v>289</v>
      </c>
      <c r="G7672" t="s">
        <v>288</v>
      </c>
      <c r="J7672"/>
      <c r="K7672"/>
      <c r="L7672"/>
      <c r="M7672"/>
      <c r="N7672"/>
      <c r="O7672"/>
      <c r="P7672"/>
      <c r="Q7672"/>
      <c r="R7672"/>
      <c r="S7672"/>
      <c r="T7672"/>
      <c r="U7672"/>
      <c r="V7672"/>
      <c r="W7672"/>
      <c r="X7672"/>
      <c r="Y7672"/>
      <c r="Z7672"/>
      <c r="AA7672"/>
      <c r="AB7672"/>
      <c r="AC7672"/>
      <c r="AD7672"/>
      <c r="AE7672"/>
      <c r="AF7672"/>
      <c r="AG7672"/>
      <c r="AH7672"/>
      <c r="AI7672"/>
      <c r="AJ7672"/>
      <c r="AK7672"/>
      <c r="AL7672"/>
      <c r="AM7672"/>
      <c r="AN7672"/>
      <c r="AO7672"/>
      <c r="AP7672"/>
      <c r="AQ7672"/>
      <c r="AR7672"/>
      <c r="AS7672"/>
      <c r="AT7672"/>
      <c r="AU7672"/>
      <c r="AV7672"/>
      <c r="AW7672"/>
      <c r="AX7672"/>
      <c r="AY7672"/>
      <c r="AZ7672"/>
    </row>
    <row r="7673" spans="1:54" hidden="1" x14ac:dyDescent="0.2">
      <c r="A7673">
        <v>738</v>
      </c>
      <c r="B7673" t="s">
        <v>377</v>
      </c>
      <c r="C7673" t="s">
        <v>287</v>
      </c>
      <c r="D7673" t="s">
        <v>134</v>
      </c>
      <c r="E7673" t="s">
        <v>286</v>
      </c>
      <c r="F7673" s="3" t="s">
        <v>285</v>
      </c>
      <c r="G7673" t="s">
        <v>275</v>
      </c>
      <c r="I7673" s="3" t="s">
        <v>1801</v>
      </c>
      <c r="J7673">
        <v>-32.9</v>
      </c>
      <c r="K7673">
        <v>-21</v>
      </c>
      <c r="L7673">
        <v>-22.5</v>
      </c>
      <c r="M7673">
        <v>-27.1</v>
      </c>
      <c r="N7673">
        <v>-8.1999999999999993</v>
      </c>
      <c r="O7673">
        <v>17</v>
      </c>
      <c r="P7673">
        <v>14.9</v>
      </c>
      <c r="Q7673">
        <v>123.1</v>
      </c>
      <c r="R7673">
        <v>75.400000000000006</v>
      </c>
      <c r="S7673">
        <v>11.5</v>
      </c>
      <c r="T7673">
        <v>2</v>
      </c>
      <c r="U7673">
        <v>-4.8040000000000003</v>
      </c>
      <c r="V7673">
        <v>0.16400000000000001</v>
      </c>
      <c r="W7673">
        <v>-18.526</v>
      </c>
      <c r="X7673">
        <v>-8.5410000000000004</v>
      </c>
      <c r="Y7673">
        <v>7.8650000000000002</v>
      </c>
      <c r="Z7673">
        <v>-9.3010000000000002</v>
      </c>
      <c r="AA7673">
        <v>-0.74</v>
      </c>
      <c r="AB7673">
        <v>33.735999999999997</v>
      </c>
      <c r="AC7673">
        <v>10.487</v>
      </c>
      <c r="AD7673">
        <v>-2.9790000000000001</v>
      </c>
      <c r="AE7673">
        <v>-5.5389999999999997</v>
      </c>
      <c r="AF7673">
        <v>5.8310000000000004</v>
      </c>
      <c r="AG7673">
        <v>4.82</v>
      </c>
      <c r="AH7673">
        <v>9.2420000000000009</v>
      </c>
      <c r="AI7673">
        <v>6.2359999999999998</v>
      </c>
      <c r="AJ7673">
        <v>8.4269999999999996</v>
      </c>
      <c r="AK7673">
        <v>11.364000000000001</v>
      </c>
      <c r="AL7673">
        <v>9.7370000000000001</v>
      </c>
      <c r="AM7673">
        <v>6.8319999999999999</v>
      </c>
      <c r="AN7673">
        <v>5.9180000000000001</v>
      </c>
      <c r="AO7673">
        <v>18.210999999999999</v>
      </c>
      <c r="AP7673">
        <v>11.244999999999999</v>
      </c>
      <c r="AQ7673">
        <v>4.1130000000000004</v>
      </c>
      <c r="AR7673">
        <v>8.2390000000000008</v>
      </c>
      <c r="AS7673">
        <v>0.71499999999999997</v>
      </c>
      <c r="AT7673">
        <v>-11.031000000000001</v>
      </c>
      <c r="AU7673">
        <v>-3.9670000000000001</v>
      </c>
      <c r="AV7673">
        <v>12.581</v>
      </c>
      <c r="AW7673">
        <v>12.103</v>
      </c>
      <c r="AX7673">
        <v>9.1489999999999991</v>
      </c>
      <c r="AY7673">
        <v>6.9130000000000003</v>
      </c>
      <c r="AZ7673">
        <v>7.12</v>
      </c>
      <c r="BA7673">
        <v>8.2789999999999999</v>
      </c>
      <c r="BB7673">
        <v>2016</v>
      </c>
    </row>
    <row r="7674" spans="1:54" hidden="1" x14ac:dyDescent="0.2">
      <c r="A7674">
        <v>738</v>
      </c>
      <c r="B7674" t="s">
        <v>377</v>
      </c>
      <c r="C7674" t="s">
        <v>284</v>
      </c>
      <c r="D7674" t="s">
        <v>134</v>
      </c>
      <c r="E7674" t="s">
        <v>283</v>
      </c>
      <c r="F7674" s="3" t="s">
        <v>282</v>
      </c>
      <c r="G7674" t="s">
        <v>275</v>
      </c>
      <c r="I7674" s="3" t="s">
        <v>1801</v>
      </c>
      <c r="J7674">
        <v>-38.6</v>
      </c>
      <c r="K7674">
        <v>-12</v>
      </c>
      <c r="L7674">
        <v>-12.6</v>
      </c>
      <c r="M7674">
        <v>-16.2</v>
      </c>
      <c r="N7674">
        <v>-6.6</v>
      </c>
      <c r="O7674">
        <v>14.3</v>
      </c>
      <c r="P7674">
        <v>5.8</v>
      </c>
      <c r="Q7674">
        <v>-1.5</v>
      </c>
      <c r="R7674">
        <v>-1</v>
      </c>
      <c r="S7674">
        <v>11.9</v>
      </c>
      <c r="T7674">
        <v>-4.8</v>
      </c>
      <c r="U7674">
        <v>-4.8040000000000003</v>
      </c>
      <c r="V7674">
        <v>0.16400000000000001</v>
      </c>
      <c r="W7674">
        <v>-18.526</v>
      </c>
      <c r="X7674">
        <v>-8.5410000000000004</v>
      </c>
      <c r="Y7674">
        <v>7.8650000000000002</v>
      </c>
      <c r="Z7674">
        <v>-9.3010000000000002</v>
      </c>
      <c r="AA7674">
        <v>-0.74</v>
      </c>
      <c r="AB7674">
        <v>33.735999999999997</v>
      </c>
      <c r="AC7674">
        <v>10.487</v>
      </c>
      <c r="AD7674">
        <v>-2.9790000000000001</v>
      </c>
      <c r="AE7674">
        <v>-5.5389999999999997</v>
      </c>
      <c r="AF7674">
        <v>5.8310000000000004</v>
      </c>
      <c r="AG7674">
        <v>4.82</v>
      </c>
      <c r="AH7674">
        <v>9.2420000000000009</v>
      </c>
      <c r="AI7674">
        <v>6.2359999999999998</v>
      </c>
      <c r="AJ7674">
        <v>8.4269999999999996</v>
      </c>
      <c r="AK7674">
        <v>11.364000000000001</v>
      </c>
      <c r="AL7674">
        <v>9.7370000000000001</v>
      </c>
      <c r="AM7674">
        <v>6.8319999999999999</v>
      </c>
      <c r="AN7674">
        <v>5.9180000000000001</v>
      </c>
      <c r="AO7674">
        <v>18.210999999999999</v>
      </c>
      <c r="AP7674">
        <v>11.244999999999999</v>
      </c>
      <c r="AQ7674">
        <v>4.1130000000000004</v>
      </c>
      <c r="AR7674">
        <v>8.2390000000000008</v>
      </c>
      <c r="AS7674">
        <v>0.71499999999999997</v>
      </c>
      <c r="AT7674">
        <v>-11.031000000000001</v>
      </c>
      <c r="AU7674">
        <v>-3.9670000000000001</v>
      </c>
      <c r="AV7674">
        <v>12.581</v>
      </c>
      <c r="AW7674">
        <v>12.103</v>
      </c>
      <c r="AX7674">
        <v>9.1489999999999991</v>
      </c>
      <c r="AY7674">
        <v>6.9130000000000003</v>
      </c>
      <c r="AZ7674">
        <v>7.12</v>
      </c>
      <c r="BA7674">
        <v>8.2789999999999999</v>
      </c>
      <c r="BB7674">
        <v>2016</v>
      </c>
    </row>
    <row r="7675" spans="1:54" hidden="1" x14ac:dyDescent="0.2">
      <c r="A7675">
        <v>738</v>
      </c>
      <c r="B7675" t="s">
        <v>377</v>
      </c>
      <c r="C7675" t="s">
        <v>281</v>
      </c>
      <c r="D7675" t="s">
        <v>134</v>
      </c>
      <c r="E7675" t="s">
        <v>280</v>
      </c>
      <c r="F7675" s="3" t="s">
        <v>279</v>
      </c>
      <c r="G7675" t="s">
        <v>275</v>
      </c>
      <c r="I7675" s="3" t="s">
        <v>1801</v>
      </c>
      <c r="J7675">
        <v>14.1</v>
      </c>
      <c r="K7675">
        <v>-15.6</v>
      </c>
      <c r="L7675">
        <v>-24.6</v>
      </c>
      <c r="M7675">
        <v>-32</v>
      </c>
      <c r="N7675">
        <v>0.7</v>
      </c>
      <c r="O7675">
        <v>17.7</v>
      </c>
      <c r="P7675">
        <v>-10.3</v>
      </c>
      <c r="Q7675">
        <v>155.1</v>
      </c>
      <c r="R7675">
        <v>59.4</v>
      </c>
      <c r="S7675">
        <v>7.1</v>
      </c>
      <c r="T7675">
        <v>7.7</v>
      </c>
      <c r="U7675">
        <v>-11.195</v>
      </c>
      <c r="V7675">
        <v>19.88</v>
      </c>
      <c r="W7675">
        <v>-5.0759999999999996</v>
      </c>
      <c r="X7675">
        <v>7.194</v>
      </c>
      <c r="Y7675">
        <v>33.938000000000002</v>
      </c>
      <c r="Z7675">
        <v>19.538</v>
      </c>
      <c r="AA7675">
        <v>-10.999000000000001</v>
      </c>
      <c r="AB7675">
        <v>-14.458</v>
      </c>
      <c r="AC7675">
        <v>-18.516999999999999</v>
      </c>
      <c r="AD7675">
        <v>27.452999999999999</v>
      </c>
      <c r="AE7675">
        <v>25.643999999999998</v>
      </c>
      <c r="AF7675">
        <v>29.672000000000001</v>
      </c>
      <c r="AG7675">
        <v>17.975000000000001</v>
      </c>
      <c r="AH7675">
        <v>17.757999999999999</v>
      </c>
      <c r="AI7675">
        <v>9.5120000000000005</v>
      </c>
      <c r="AJ7675">
        <v>-2.0830000000000002</v>
      </c>
      <c r="AK7675">
        <v>-0.41299999999999998</v>
      </c>
      <c r="AL7675">
        <v>-2.302</v>
      </c>
      <c r="AM7675">
        <v>-3.395</v>
      </c>
      <c r="AN7675">
        <v>6.8250000000000002</v>
      </c>
      <c r="AO7675">
        <v>8.2119999999999997</v>
      </c>
      <c r="AP7675">
        <v>2.161</v>
      </c>
      <c r="AQ7675">
        <v>4.0839999999999996</v>
      </c>
      <c r="AR7675">
        <v>11.339</v>
      </c>
      <c r="AS7675">
        <v>14.018000000000001</v>
      </c>
      <c r="AT7675">
        <v>1.97</v>
      </c>
      <c r="AU7675">
        <v>-1.4690000000000001</v>
      </c>
      <c r="AV7675">
        <v>8.6020000000000003</v>
      </c>
      <c r="AW7675">
        <v>8.609</v>
      </c>
      <c r="AX7675">
        <v>8.6470000000000002</v>
      </c>
      <c r="AY7675">
        <v>9.01</v>
      </c>
      <c r="AZ7675">
        <v>9.1910000000000007</v>
      </c>
      <c r="BA7675">
        <v>4.4409999999999998</v>
      </c>
      <c r="BB7675">
        <v>2016</v>
      </c>
    </row>
    <row r="7676" spans="1:54" hidden="1" x14ac:dyDescent="0.2">
      <c r="A7676">
        <v>738</v>
      </c>
      <c r="B7676" t="s">
        <v>377</v>
      </c>
      <c r="C7676" t="s">
        <v>278</v>
      </c>
      <c r="D7676" t="s">
        <v>134</v>
      </c>
      <c r="E7676" t="s">
        <v>277</v>
      </c>
      <c r="F7676" s="3" t="s">
        <v>276</v>
      </c>
      <c r="G7676" t="s">
        <v>275</v>
      </c>
      <c r="I7676" s="3" t="s">
        <v>1801</v>
      </c>
      <c r="J7676">
        <v>13.2</v>
      </c>
      <c r="K7676">
        <v>12.7</v>
      </c>
      <c r="L7676">
        <v>1.8</v>
      </c>
      <c r="M7676">
        <v>-17.399999999999999</v>
      </c>
      <c r="N7676">
        <v>-2.4</v>
      </c>
      <c r="O7676">
        <v>-3.5</v>
      </c>
      <c r="P7676">
        <v>-5.8</v>
      </c>
      <c r="Q7676">
        <v>7.7</v>
      </c>
      <c r="R7676">
        <v>10.7</v>
      </c>
      <c r="S7676">
        <v>16.899999999999999</v>
      </c>
      <c r="T7676">
        <v>8.6</v>
      </c>
      <c r="U7676">
        <v>-11.195</v>
      </c>
      <c r="V7676">
        <v>19.88</v>
      </c>
      <c r="W7676">
        <v>-5.0759999999999996</v>
      </c>
      <c r="X7676">
        <v>7.194</v>
      </c>
      <c r="Y7676">
        <v>33.938000000000002</v>
      </c>
      <c r="Z7676">
        <v>19.538</v>
      </c>
      <c r="AA7676">
        <v>-10.999000000000001</v>
      </c>
      <c r="AB7676">
        <v>-14.458</v>
      </c>
      <c r="AC7676">
        <v>-18.516999999999999</v>
      </c>
      <c r="AD7676">
        <v>27.452999999999999</v>
      </c>
      <c r="AE7676">
        <v>25.643999999999998</v>
      </c>
      <c r="AF7676">
        <v>29.672000000000001</v>
      </c>
      <c r="AG7676">
        <v>17.975000000000001</v>
      </c>
      <c r="AH7676">
        <v>17.757999999999999</v>
      </c>
      <c r="AI7676">
        <v>9.5120000000000005</v>
      </c>
      <c r="AJ7676">
        <v>-2.0830000000000002</v>
      </c>
      <c r="AK7676">
        <v>-0.41299999999999998</v>
      </c>
      <c r="AL7676">
        <v>-2.302</v>
      </c>
      <c r="AM7676">
        <v>-3.395</v>
      </c>
      <c r="AN7676">
        <v>6.8250000000000002</v>
      </c>
      <c r="AO7676">
        <v>8.2119999999999997</v>
      </c>
      <c r="AP7676">
        <v>2.161</v>
      </c>
      <c r="AQ7676">
        <v>4.0839999999999996</v>
      </c>
      <c r="AR7676">
        <v>11.339</v>
      </c>
      <c r="AS7676">
        <v>14.018000000000001</v>
      </c>
      <c r="AT7676">
        <v>1.97</v>
      </c>
      <c r="AU7676">
        <v>-1.4690000000000001</v>
      </c>
      <c r="AV7676">
        <v>8.6020000000000003</v>
      </c>
      <c r="AW7676">
        <v>8.609</v>
      </c>
      <c r="AX7676">
        <v>8.6470000000000002</v>
      </c>
      <c r="AY7676">
        <v>9.01</v>
      </c>
      <c r="AZ7676">
        <v>9.1910000000000007</v>
      </c>
      <c r="BA7676">
        <v>4.4409999999999998</v>
      </c>
      <c r="BB7676">
        <v>2016</v>
      </c>
    </row>
    <row r="7677" spans="1:54" hidden="1" x14ac:dyDescent="0.2">
      <c r="A7677">
        <v>738</v>
      </c>
      <c r="B7677" t="s">
        <v>377</v>
      </c>
      <c r="C7677" t="s">
        <v>274</v>
      </c>
      <c r="D7677" t="s">
        <v>134</v>
      </c>
      <c r="E7677" t="s">
        <v>273</v>
      </c>
      <c r="F7677" s="3" t="s">
        <v>272</v>
      </c>
      <c r="G7677" t="s">
        <v>271</v>
      </c>
      <c r="J7677"/>
      <c r="K7677"/>
      <c r="L7677"/>
      <c r="M7677"/>
      <c r="N7677"/>
      <c r="O7677"/>
      <c r="P7677"/>
      <c r="Q7677"/>
      <c r="R7677"/>
      <c r="S7677"/>
      <c r="T7677"/>
      <c r="U7677"/>
      <c r="V7677"/>
      <c r="W7677"/>
      <c r="X7677"/>
      <c r="Y7677"/>
      <c r="Z7677"/>
      <c r="AA7677"/>
      <c r="AB7677"/>
      <c r="AC7677"/>
      <c r="AD7677"/>
      <c r="AE7677"/>
      <c r="AF7677"/>
      <c r="AG7677"/>
      <c r="AH7677"/>
      <c r="AI7677"/>
      <c r="AJ7677"/>
      <c r="AK7677"/>
      <c r="AL7677"/>
      <c r="AM7677"/>
      <c r="AN7677"/>
      <c r="AO7677"/>
      <c r="AP7677"/>
      <c r="AQ7677"/>
      <c r="AR7677"/>
      <c r="AS7677"/>
      <c r="AT7677"/>
      <c r="AU7677"/>
      <c r="AV7677"/>
      <c r="AW7677"/>
      <c r="AX7677"/>
      <c r="AY7677"/>
      <c r="AZ7677"/>
    </row>
    <row r="7678" spans="1:54" hidden="1" x14ac:dyDescent="0.2">
      <c r="A7678">
        <v>738</v>
      </c>
      <c r="B7678" t="s">
        <v>377</v>
      </c>
      <c r="C7678" t="s">
        <v>270</v>
      </c>
      <c r="D7678" t="s">
        <v>134</v>
      </c>
      <c r="E7678" t="s">
        <v>269</v>
      </c>
      <c r="F7678" s="3" t="s">
        <v>268</v>
      </c>
      <c r="G7678" t="s">
        <v>264</v>
      </c>
      <c r="H7678" t="s">
        <v>263</v>
      </c>
      <c r="J7678"/>
      <c r="K7678"/>
      <c r="L7678"/>
      <c r="M7678"/>
      <c r="N7678"/>
      <c r="O7678"/>
      <c r="P7678"/>
      <c r="Q7678"/>
      <c r="R7678"/>
      <c r="S7678"/>
      <c r="T7678"/>
      <c r="U7678"/>
      <c r="V7678"/>
      <c r="W7678"/>
      <c r="X7678"/>
      <c r="Y7678"/>
      <c r="Z7678"/>
      <c r="AA7678"/>
      <c r="AB7678"/>
      <c r="AC7678"/>
      <c r="AD7678"/>
      <c r="AE7678"/>
      <c r="AF7678"/>
      <c r="AG7678"/>
      <c r="AH7678"/>
      <c r="AI7678"/>
      <c r="AJ7678"/>
      <c r="AK7678"/>
      <c r="AL7678"/>
      <c r="AM7678"/>
      <c r="AN7678"/>
      <c r="AO7678"/>
      <c r="AP7678"/>
      <c r="AQ7678"/>
      <c r="AR7678"/>
      <c r="AS7678"/>
      <c r="AT7678"/>
      <c r="AU7678"/>
      <c r="AV7678"/>
      <c r="AW7678"/>
      <c r="AX7678"/>
      <c r="AY7678"/>
      <c r="AZ7678"/>
    </row>
    <row r="7679" spans="1:54" hidden="1" x14ac:dyDescent="0.2">
      <c r="A7679">
        <v>738</v>
      </c>
      <c r="B7679" t="s">
        <v>377</v>
      </c>
      <c r="C7679" t="s">
        <v>267</v>
      </c>
      <c r="D7679" t="s">
        <v>134</v>
      </c>
      <c r="E7679" t="s">
        <v>266</v>
      </c>
      <c r="F7679" s="3" t="s">
        <v>265</v>
      </c>
      <c r="G7679" t="s">
        <v>264</v>
      </c>
      <c r="H7679" t="s">
        <v>263</v>
      </c>
      <c r="I7679" t="s">
        <v>1802</v>
      </c>
      <c r="J7679">
        <v>18.611999999999998</v>
      </c>
      <c r="K7679">
        <v>19.172000000000001</v>
      </c>
      <c r="L7679">
        <v>19.731999999999999</v>
      </c>
      <c r="M7679">
        <v>20.292000000000002</v>
      </c>
      <c r="N7679">
        <v>20.852</v>
      </c>
      <c r="O7679">
        <v>21.411999999999999</v>
      </c>
      <c r="P7679">
        <v>21.972000000000001</v>
      </c>
      <c r="Q7679">
        <v>22.532</v>
      </c>
      <c r="R7679">
        <v>23.094999999999999</v>
      </c>
      <c r="S7679">
        <v>23.905999999999999</v>
      </c>
      <c r="T7679">
        <v>24.716000000000001</v>
      </c>
      <c r="U7679">
        <v>25.527000000000001</v>
      </c>
      <c r="V7679">
        <v>26.337</v>
      </c>
      <c r="W7679">
        <v>27.148</v>
      </c>
      <c r="X7679">
        <v>27.959</v>
      </c>
      <c r="Y7679">
        <v>28.768999999999998</v>
      </c>
      <c r="Z7679">
        <v>29.58</v>
      </c>
      <c r="AA7679">
        <v>30.390999999999998</v>
      </c>
      <c r="AB7679">
        <v>31.201000000000001</v>
      </c>
      <c r="AC7679">
        <v>32.012</v>
      </c>
      <c r="AD7679">
        <v>32.822000000000003</v>
      </c>
      <c r="AE7679">
        <v>33.633000000000003</v>
      </c>
      <c r="AF7679">
        <v>34.444000000000003</v>
      </c>
      <c r="AG7679">
        <v>35.491999999999997</v>
      </c>
      <c r="AH7679">
        <v>36.540999999999997</v>
      </c>
      <c r="AI7679">
        <v>37.588999999999999</v>
      </c>
      <c r="AJ7679">
        <v>38.637999999999998</v>
      </c>
      <c r="AK7679">
        <v>39.686</v>
      </c>
      <c r="AL7679">
        <v>40.734999999999999</v>
      </c>
      <c r="AM7679">
        <v>41.783000000000001</v>
      </c>
      <c r="AN7679">
        <v>42.832000000000001</v>
      </c>
      <c r="AO7679">
        <v>43.88</v>
      </c>
      <c r="AP7679">
        <v>44.929000000000002</v>
      </c>
      <c r="AQ7679">
        <v>45.828000000000003</v>
      </c>
      <c r="AR7679">
        <v>46.744</v>
      </c>
      <c r="AS7679">
        <v>47.679000000000002</v>
      </c>
      <c r="AT7679">
        <v>48.677</v>
      </c>
      <c r="AU7679">
        <v>50.045000000000002</v>
      </c>
      <c r="AV7679">
        <v>51.045999999999999</v>
      </c>
      <c r="AW7679">
        <v>52.067</v>
      </c>
      <c r="AX7679">
        <v>53.107999999999997</v>
      </c>
      <c r="AY7679">
        <v>54.17</v>
      </c>
      <c r="AZ7679">
        <v>55.253999999999998</v>
      </c>
      <c r="BA7679">
        <v>56.359000000000002</v>
      </c>
      <c r="BB7679">
        <v>2012</v>
      </c>
    </row>
    <row r="7680" spans="1:54" hidden="1" x14ac:dyDescent="0.2">
      <c r="A7680">
        <v>738</v>
      </c>
      <c r="B7680" t="s">
        <v>377</v>
      </c>
      <c r="C7680" t="s">
        <v>262</v>
      </c>
      <c r="D7680" t="s">
        <v>134</v>
      </c>
      <c r="E7680" t="s">
        <v>260</v>
      </c>
      <c r="F7680" t="s">
        <v>259</v>
      </c>
      <c r="G7680" t="s">
        <v>225</v>
      </c>
      <c r="H7680" t="s">
        <v>222</v>
      </c>
      <c r="I7680" t="s">
        <v>1803</v>
      </c>
      <c r="J7680" s="3" t="s">
        <v>215</v>
      </c>
      <c r="K7680" s="3" t="s">
        <v>215</v>
      </c>
      <c r="L7680" s="3" t="s">
        <v>215</v>
      </c>
      <c r="M7680" s="3" t="s">
        <v>215</v>
      </c>
      <c r="N7680" s="3" t="s">
        <v>215</v>
      </c>
      <c r="O7680" s="3" t="s">
        <v>215</v>
      </c>
      <c r="P7680" s="3" t="s">
        <v>215</v>
      </c>
      <c r="Q7680" s="3" t="s">
        <v>215</v>
      </c>
      <c r="R7680" s="3" t="s">
        <v>215</v>
      </c>
      <c r="S7680" s="3" t="s">
        <v>215</v>
      </c>
      <c r="T7680" s="3" t="s">
        <v>215</v>
      </c>
      <c r="U7680" s="3">
        <v>194.81200000000001</v>
      </c>
      <c r="V7680" s="3">
        <v>209.958</v>
      </c>
      <c r="W7680" s="3">
        <v>301.46499999999997</v>
      </c>
      <c r="X7680" s="3">
        <v>363.38799999999998</v>
      </c>
      <c r="Y7680" s="3">
        <v>493.661</v>
      </c>
      <c r="Z7680" s="3">
        <v>683.89300000000003</v>
      </c>
      <c r="AA7680" s="3">
        <v>732.029</v>
      </c>
      <c r="AB7680" s="3">
        <v>877.88</v>
      </c>
      <c r="AC7680" s="3">
        <v>1019.325</v>
      </c>
      <c r="AD7680" s="3">
        <v>1147.854</v>
      </c>
      <c r="AE7680" s="3">
        <v>1322.038</v>
      </c>
      <c r="AF7680" s="3">
        <v>1633.982</v>
      </c>
      <c r="AG7680" s="3">
        <v>1997.8969999999999</v>
      </c>
      <c r="AH7680" s="3">
        <v>2475.326</v>
      </c>
      <c r="AI7680" s="3">
        <v>2915.4850000000001</v>
      </c>
      <c r="AJ7680" s="3">
        <v>3364.107</v>
      </c>
      <c r="AK7680" s="3">
        <v>4453.9430000000002</v>
      </c>
      <c r="AL7680" s="3">
        <v>5424.3050000000003</v>
      </c>
      <c r="AM7680" s="3">
        <v>5918.7629999999999</v>
      </c>
      <c r="AN7680" s="3">
        <v>6785.442</v>
      </c>
      <c r="AO7680" s="3">
        <v>8221.2540000000008</v>
      </c>
      <c r="AP7680" s="3">
        <v>9623.5329999999994</v>
      </c>
      <c r="AQ7680" s="3">
        <v>10970.332</v>
      </c>
      <c r="AR7680" s="3">
        <v>11876.001</v>
      </c>
      <c r="AS7680" s="3">
        <v>13192.124</v>
      </c>
      <c r="AT7680" s="3">
        <v>16067.338</v>
      </c>
      <c r="AU7680" s="3">
        <v>18334.822</v>
      </c>
      <c r="AV7680" s="3">
        <v>20385.377</v>
      </c>
      <c r="AW7680" s="3">
        <v>23380.798999999999</v>
      </c>
      <c r="AX7680" s="3">
        <v>26493.377</v>
      </c>
      <c r="AY7680" s="3">
        <v>30017.289000000001</v>
      </c>
      <c r="AZ7680" s="3">
        <v>34185.264000000003</v>
      </c>
      <c r="BA7680">
        <v>39140.351000000002</v>
      </c>
      <c r="BB7680">
        <v>2016</v>
      </c>
    </row>
    <row r="7681" spans="1:54" hidden="1" x14ac:dyDescent="0.2">
      <c r="A7681">
        <v>738</v>
      </c>
      <c r="B7681" t="s">
        <v>377</v>
      </c>
      <c r="C7681" t="s">
        <v>261</v>
      </c>
      <c r="D7681" t="s">
        <v>134</v>
      </c>
      <c r="E7681" t="s">
        <v>260</v>
      </c>
      <c r="F7681" t="s">
        <v>259</v>
      </c>
      <c r="G7681" t="s">
        <v>217</v>
      </c>
      <c r="I7681" t="s">
        <v>258</v>
      </c>
      <c r="J7681" s="3" t="s">
        <v>215</v>
      </c>
      <c r="K7681" s="3" t="s">
        <v>215</v>
      </c>
      <c r="L7681" s="3" t="s">
        <v>215</v>
      </c>
      <c r="M7681" s="3" t="s">
        <v>215</v>
      </c>
      <c r="N7681" s="3" t="s">
        <v>215</v>
      </c>
      <c r="O7681" s="3" t="s">
        <v>215</v>
      </c>
      <c r="P7681" s="3" t="s">
        <v>215</v>
      </c>
      <c r="Q7681" s="3" t="s">
        <v>215</v>
      </c>
      <c r="R7681" s="3" t="s">
        <v>215</v>
      </c>
      <c r="S7681" s="3" t="s">
        <v>215</v>
      </c>
      <c r="T7681" s="3" t="s">
        <v>215</v>
      </c>
      <c r="U7681" s="3">
        <v>22.048999999999999</v>
      </c>
      <c r="V7681" s="3">
        <v>19.062000000000001</v>
      </c>
      <c r="W7681" s="3">
        <v>21.803000000000001</v>
      </c>
      <c r="X7681" s="3">
        <v>19.661000000000001</v>
      </c>
      <c r="Y7681" s="3">
        <v>20.206</v>
      </c>
      <c r="Z7681" s="3">
        <v>22.202999999999999</v>
      </c>
      <c r="AA7681" s="3">
        <v>18.643000000000001</v>
      </c>
      <c r="AB7681" s="3">
        <v>13.97</v>
      </c>
      <c r="AC7681" s="3">
        <v>11.775</v>
      </c>
      <c r="AD7681" s="3">
        <v>11.544</v>
      </c>
      <c r="AE7681" s="3">
        <v>11.837999999999999</v>
      </c>
      <c r="AF7681" s="3">
        <v>12.791</v>
      </c>
      <c r="AG7681" s="3">
        <v>13.57</v>
      </c>
      <c r="AH7681" s="3">
        <v>14.616</v>
      </c>
      <c r="AI7681" s="3">
        <v>15.254</v>
      </c>
      <c r="AJ7681" s="3">
        <v>14.439</v>
      </c>
      <c r="AK7681" s="3">
        <v>16.638000000000002</v>
      </c>
      <c r="AL7681" s="3">
        <v>16.555</v>
      </c>
      <c r="AM7681" s="3">
        <v>15.688000000000001</v>
      </c>
      <c r="AN7681" s="3">
        <v>15.478999999999999</v>
      </c>
      <c r="AO7681" s="3">
        <v>15.582000000000001</v>
      </c>
      <c r="AP7681" s="3">
        <v>15.664999999999999</v>
      </c>
      <c r="AQ7681" s="3">
        <v>15.461</v>
      </c>
      <c r="AR7681" s="3">
        <v>14.897</v>
      </c>
      <c r="AS7681" s="3">
        <v>14.519</v>
      </c>
      <c r="AT7681" s="3">
        <v>15.487</v>
      </c>
      <c r="AU7681" s="3">
        <v>15.879</v>
      </c>
      <c r="AV7681" s="3">
        <v>15.803000000000001</v>
      </c>
      <c r="AW7681" s="3">
        <v>16.193000000000001</v>
      </c>
      <c r="AX7681" s="3">
        <v>16.361999999999998</v>
      </c>
      <c r="AY7681" s="3">
        <v>16.535</v>
      </c>
      <c r="AZ7681" s="3">
        <v>16.827999999999999</v>
      </c>
      <c r="BA7681">
        <v>17.23</v>
      </c>
      <c r="BB7681">
        <v>2016</v>
      </c>
    </row>
    <row r="7682" spans="1:54" hidden="1" x14ac:dyDescent="0.2">
      <c r="A7682">
        <v>738</v>
      </c>
      <c r="B7682" t="s">
        <v>377</v>
      </c>
      <c r="C7682" t="s">
        <v>257</v>
      </c>
      <c r="D7682" t="s">
        <v>134</v>
      </c>
      <c r="E7682" t="s">
        <v>255</v>
      </c>
      <c r="F7682" t="s">
        <v>254</v>
      </c>
      <c r="G7682" t="s">
        <v>225</v>
      </c>
      <c r="H7682" t="s">
        <v>222</v>
      </c>
      <c r="I7682" t="s">
        <v>1803</v>
      </c>
      <c r="J7682" s="3" t="s">
        <v>215</v>
      </c>
      <c r="K7682" s="3" t="s">
        <v>215</v>
      </c>
      <c r="L7682" s="3" t="s">
        <v>215</v>
      </c>
      <c r="M7682" s="3" t="s">
        <v>215</v>
      </c>
      <c r="N7682" s="3" t="s">
        <v>215</v>
      </c>
      <c r="O7682" s="3" t="s">
        <v>215</v>
      </c>
      <c r="P7682" s="3" t="s">
        <v>215</v>
      </c>
      <c r="Q7682" s="3" t="s">
        <v>215</v>
      </c>
      <c r="R7682" s="3" t="s">
        <v>215</v>
      </c>
      <c r="S7682" s="3" t="s">
        <v>215</v>
      </c>
      <c r="T7682" s="3" t="s">
        <v>215</v>
      </c>
      <c r="U7682" s="3">
        <v>186.83699999999999</v>
      </c>
      <c r="V7682" s="3">
        <v>292.45</v>
      </c>
      <c r="W7682" s="3">
        <v>343.86099999999999</v>
      </c>
      <c r="X7682" s="3">
        <v>467.71600000000001</v>
      </c>
      <c r="Y7682" s="3">
        <v>571.33100000000002</v>
      </c>
      <c r="Z7682" s="3">
        <v>612.01700000000005</v>
      </c>
      <c r="AA7682" s="3">
        <v>733.54300000000001</v>
      </c>
      <c r="AB7682" s="3">
        <v>867.75699999999995</v>
      </c>
      <c r="AC7682" s="3">
        <v>1119.2239999999999</v>
      </c>
      <c r="AD7682" s="3">
        <v>1220.1769999999999</v>
      </c>
      <c r="AE7682" s="3">
        <v>1367.8</v>
      </c>
      <c r="AF7682" s="3">
        <v>1726.152</v>
      </c>
      <c r="AG7682" s="3">
        <v>2258.8620000000001</v>
      </c>
      <c r="AH7682" s="3">
        <v>2888.2689999999998</v>
      </c>
      <c r="AI7682" s="3">
        <v>3550.6529999999998</v>
      </c>
      <c r="AJ7682" s="3">
        <v>4164.0810000000001</v>
      </c>
      <c r="AK7682" s="3">
        <v>4846.1959999999999</v>
      </c>
      <c r="AL7682" s="3">
        <v>6062.2809999999999</v>
      </c>
      <c r="AM7682" s="3">
        <v>7609.59</v>
      </c>
      <c r="AN7682" s="3">
        <v>8875.6039999999994</v>
      </c>
      <c r="AO7682" s="3">
        <v>10101.968000000001</v>
      </c>
      <c r="AP7682" s="3">
        <v>12153.772999999999</v>
      </c>
      <c r="AQ7682" s="3">
        <v>13750.59</v>
      </c>
      <c r="AR7682" s="3">
        <v>14280.938</v>
      </c>
      <c r="AS7682" s="3">
        <v>16181.656000000001</v>
      </c>
      <c r="AT7682" s="3">
        <v>18324.784</v>
      </c>
      <c r="AU7682" s="3">
        <v>21462.418000000001</v>
      </c>
      <c r="AV7682" s="3">
        <v>26056.677</v>
      </c>
      <c r="AW7682" s="3">
        <v>29967.927</v>
      </c>
      <c r="AX7682" s="3">
        <v>33137.303999999996</v>
      </c>
      <c r="AY7682" s="3">
        <v>36056.83</v>
      </c>
      <c r="AZ7682" s="3">
        <v>39547.315999999999</v>
      </c>
      <c r="BA7682">
        <v>44320.508000000002</v>
      </c>
      <c r="BB7682">
        <v>2016</v>
      </c>
    </row>
    <row r="7683" spans="1:54" hidden="1" x14ac:dyDescent="0.2">
      <c r="A7683">
        <v>738</v>
      </c>
      <c r="B7683" t="s">
        <v>377</v>
      </c>
      <c r="C7683" t="s">
        <v>256</v>
      </c>
      <c r="D7683" t="s">
        <v>134</v>
      </c>
      <c r="E7683" t="s">
        <v>255</v>
      </c>
      <c r="F7683" t="s">
        <v>254</v>
      </c>
      <c r="G7683" t="s">
        <v>217</v>
      </c>
      <c r="I7683" t="s">
        <v>253</v>
      </c>
      <c r="J7683" s="3" t="s">
        <v>215</v>
      </c>
      <c r="K7683" s="3" t="s">
        <v>215</v>
      </c>
      <c r="L7683" s="3" t="s">
        <v>215</v>
      </c>
      <c r="M7683" s="3" t="s">
        <v>215</v>
      </c>
      <c r="N7683" s="3" t="s">
        <v>215</v>
      </c>
      <c r="O7683" s="3" t="s">
        <v>215</v>
      </c>
      <c r="P7683" s="3" t="s">
        <v>215</v>
      </c>
      <c r="Q7683" s="3" t="s">
        <v>215</v>
      </c>
      <c r="R7683" s="3" t="s">
        <v>215</v>
      </c>
      <c r="S7683" s="3" t="s">
        <v>215</v>
      </c>
      <c r="T7683" s="3" t="s">
        <v>215</v>
      </c>
      <c r="U7683" s="3">
        <v>21.146999999999998</v>
      </c>
      <c r="V7683" s="3">
        <v>26.550999999999998</v>
      </c>
      <c r="W7683" s="3">
        <v>24.869</v>
      </c>
      <c r="X7683" s="3">
        <v>25.306000000000001</v>
      </c>
      <c r="Y7683" s="3">
        <v>23.385000000000002</v>
      </c>
      <c r="Z7683" s="3">
        <v>19.87</v>
      </c>
      <c r="AA7683" s="3">
        <v>18.681999999999999</v>
      </c>
      <c r="AB7683" s="3">
        <v>13.808999999999999</v>
      </c>
      <c r="AC7683" s="3">
        <v>12.929</v>
      </c>
      <c r="AD7683" s="3">
        <v>12.271000000000001</v>
      </c>
      <c r="AE7683" s="3">
        <v>12.247</v>
      </c>
      <c r="AF7683" s="3">
        <v>13.513</v>
      </c>
      <c r="AG7683" s="3">
        <v>15.342000000000001</v>
      </c>
      <c r="AH7683" s="3">
        <v>17.053999999999998</v>
      </c>
      <c r="AI7683" s="3">
        <v>18.577000000000002</v>
      </c>
      <c r="AJ7683" s="3">
        <v>17.873000000000001</v>
      </c>
      <c r="AK7683" s="3">
        <v>18.103000000000002</v>
      </c>
      <c r="AL7683" s="3">
        <v>18.501999999999999</v>
      </c>
      <c r="AM7683" s="3">
        <v>20.170000000000002</v>
      </c>
      <c r="AN7683" s="3">
        <v>20.247</v>
      </c>
      <c r="AO7683" s="3">
        <v>19.146000000000001</v>
      </c>
      <c r="AP7683" s="3">
        <v>19.783000000000001</v>
      </c>
      <c r="AQ7683" s="3">
        <v>19.38</v>
      </c>
      <c r="AR7683" s="3">
        <v>17.914000000000001</v>
      </c>
      <c r="AS7683" s="3">
        <v>17.809000000000001</v>
      </c>
      <c r="AT7683" s="3">
        <v>17.663</v>
      </c>
      <c r="AU7683" s="3">
        <v>18.587</v>
      </c>
      <c r="AV7683" s="3">
        <v>20.199000000000002</v>
      </c>
      <c r="AW7683" s="3">
        <v>20.754999999999999</v>
      </c>
      <c r="AX7683" s="3">
        <v>20.465</v>
      </c>
      <c r="AY7683" s="3">
        <v>19.861000000000001</v>
      </c>
      <c r="AZ7683" s="3">
        <v>19.466999999999999</v>
      </c>
      <c r="BA7683">
        <v>19.510000000000002</v>
      </c>
      <c r="BB7683">
        <v>2016</v>
      </c>
    </row>
    <row r="7684" spans="1:54" hidden="1" x14ac:dyDescent="0.2">
      <c r="A7684">
        <v>738</v>
      </c>
      <c r="B7684" t="s">
        <v>377</v>
      </c>
      <c r="C7684" t="s">
        <v>252</v>
      </c>
      <c r="D7684" t="s">
        <v>134</v>
      </c>
      <c r="E7684" t="s">
        <v>250</v>
      </c>
      <c r="F7684" t="s">
        <v>249</v>
      </c>
      <c r="G7684" t="s">
        <v>225</v>
      </c>
      <c r="H7684" t="s">
        <v>222</v>
      </c>
      <c r="I7684" t="s">
        <v>1803</v>
      </c>
      <c r="J7684" s="3" t="s">
        <v>215</v>
      </c>
      <c r="K7684" s="3" t="s">
        <v>215</v>
      </c>
      <c r="L7684" s="3" t="s">
        <v>215</v>
      </c>
      <c r="M7684" s="3" t="s">
        <v>215</v>
      </c>
      <c r="N7684" s="3" t="s">
        <v>215</v>
      </c>
      <c r="O7684" s="3" t="s">
        <v>215</v>
      </c>
      <c r="P7684" s="3" t="s">
        <v>215</v>
      </c>
      <c r="Q7684" s="3" t="s">
        <v>215</v>
      </c>
      <c r="R7684" s="3" t="s">
        <v>215</v>
      </c>
      <c r="S7684" s="3" t="s">
        <v>215</v>
      </c>
      <c r="T7684" s="3" t="s">
        <v>215</v>
      </c>
      <c r="U7684" s="3">
        <v>7.9740000000000002</v>
      </c>
      <c r="V7684" s="3">
        <v>-82.492000000000004</v>
      </c>
      <c r="W7684" s="3">
        <v>-42.396000000000001</v>
      </c>
      <c r="X7684" s="3">
        <v>-104.328</v>
      </c>
      <c r="Y7684" s="3">
        <v>-77.67</v>
      </c>
      <c r="Z7684" s="3">
        <v>71.876000000000005</v>
      </c>
      <c r="AA7684" s="3">
        <v>-1.514</v>
      </c>
      <c r="AB7684" s="3">
        <v>10.122999999999999</v>
      </c>
      <c r="AC7684" s="3">
        <v>-99.899000000000001</v>
      </c>
      <c r="AD7684" s="3">
        <v>-72.322999999999993</v>
      </c>
      <c r="AE7684" s="3">
        <v>-45.762</v>
      </c>
      <c r="AF7684" s="3">
        <v>-92.17</v>
      </c>
      <c r="AG7684" s="3">
        <v>-260.964</v>
      </c>
      <c r="AH7684" s="3">
        <v>-412.94299999999998</v>
      </c>
      <c r="AI7684" s="3">
        <v>-635.16899999999998</v>
      </c>
      <c r="AJ7684" s="3">
        <v>-799.97400000000005</v>
      </c>
      <c r="AK7684" s="3">
        <v>-392.25200000000001</v>
      </c>
      <c r="AL7684" s="3">
        <v>-637.97699999999998</v>
      </c>
      <c r="AM7684" s="3">
        <v>-1690.827</v>
      </c>
      <c r="AN7684" s="3">
        <v>-2090.163</v>
      </c>
      <c r="AO7684" s="3">
        <v>-1880.7139999999999</v>
      </c>
      <c r="AP7684" s="3">
        <v>-2530.241</v>
      </c>
      <c r="AQ7684" s="3">
        <v>-2780.2579999999998</v>
      </c>
      <c r="AR7684" s="3">
        <v>-2404.9369999999999</v>
      </c>
      <c r="AS7684" s="3">
        <v>-2989.5320000000002</v>
      </c>
      <c r="AT7684" s="3">
        <v>-2257.4450000000002</v>
      </c>
      <c r="AU7684" s="3">
        <v>-3127.596</v>
      </c>
      <c r="AV7684" s="3">
        <v>-5671.3</v>
      </c>
      <c r="AW7684" s="3">
        <v>-6587.1279999999997</v>
      </c>
      <c r="AX7684" s="3">
        <v>-6643.9260000000004</v>
      </c>
      <c r="AY7684" s="3">
        <v>-6039.5410000000002</v>
      </c>
      <c r="AZ7684" s="3">
        <v>-5362.0519999999997</v>
      </c>
      <c r="BA7684">
        <v>-5180.1570000000002</v>
      </c>
      <c r="BB7684">
        <v>2016</v>
      </c>
    </row>
    <row r="7685" spans="1:54" hidden="1" x14ac:dyDescent="0.2">
      <c r="A7685">
        <v>738</v>
      </c>
      <c r="B7685" t="s">
        <v>377</v>
      </c>
      <c r="C7685" t="s">
        <v>251</v>
      </c>
      <c r="D7685" t="s">
        <v>134</v>
      </c>
      <c r="E7685" t="s">
        <v>250</v>
      </c>
      <c r="F7685" t="s">
        <v>249</v>
      </c>
      <c r="G7685" t="s">
        <v>217</v>
      </c>
      <c r="I7685" t="s">
        <v>248</v>
      </c>
      <c r="J7685" s="3" t="s">
        <v>215</v>
      </c>
      <c r="K7685" s="3" t="s">
        <v>215</v>
      </c>
      <c r="L7685" s="3" t="s">
        <v>215</v>
      </c>
      <c r="M7685" s="3" t="s">
        <v>215</v>
      </c>
      <c r="N7685" s="3" t="s">
        <v>215</v>
      </c>
      <c r="O7685" s="3" t="s">
        <v>215</v>
      </c>
      <c r="P7685" s="3" t="s">
        <v>215</v>
      </c>
      <c r="Q7685" s="3" t="s">
        <v>215</v>
      </c>
      <c r="R7685" s="3" t="s">
        <v>215</v>
      </c>
      <c r="S7685" s="3" t="s">
        <v>215</v>
      </c>
      <c r="T7685" s="3" t="s">
        <v>215</v>
      </c>
      <c r="U7685" s="3">
        <v>0.90300000000000002</v>
      </c>
      <c r="V7685" s="3">
        <v>-7.4889999999999999</v>
      </c>
      <c r="W7685" s="3">
        <v>-3.0659999999999998</v>
      </c>
      <c r="X7685" s="3">
        <v>-5.6449999999999996</v>
      </c>
      <c r="Y7685" s="3">
        <v>-3.1789999999999998</v>
      </c>
      <c r="Z7685" s="3">
        <v>2.3340000000000001</v>
      </c>
      <c r="AA7685" s="3">
        <v>-3.9E-2</v>
      </c>
      <c r="AB7685" s="3">
        <v>0.161</v>
      </c>
      <c r="AC7685" s="3">
        <v>-1.1539999999999999</v>
      </c>
      <c r="AD7685" s="3">
        <v>-0.72699999999999998</v>
      </c>
      <c r="AE7685" s="3">
        <v>-0.41</v>
      </c>
      <c r="AF7685" s="3">
        <v>-0.72199999999999998</v>
      </c>
      <c r="AG7685" s="3">
        <v>-1.7729999999999999</v>
      </c>
      <c r="AH7685" s="3">
        <v>-2.4380000000000002</v>
      </c>
      <c r="AI7685" s="3">
        <v>-3.323</v>
      </c>
      <c r="AJ7685" s="3">
        <v>-3.4340000000000002</v>
      </c>
      <c r="AK7685" s="3">
        <v>-1.4650000000000001</v>
      </c>
      <c r="AL7685" s="3">
        <v>-1.9470000000000001</v>
      </c>
      <c r="AM7685" s="3">
        <v>-4.4820000000000002</v>
      </c>
      <c r="AN7685" s="3">
        <v>-4.7679999999999998</v>
      </c>
      <c r="AO7685" s="3">
        <v>-3.5640000000000001</v>
      </c>
      <c r="AP7685" s="3">
        <v>-4.1189999999999998</v>
      </c>
      <c r="AQ7685" s="3">
        <v>-3.9180000000000001</v>
      </c>
      <c r="AR7685" s="3">
        <v>-3.0169999999999999</v>
      </c>
      <c r="AS7685" s="3">
        <v>-3.29</v>
      </c>
      <c r="AT7685" s="3">
        <v>-2.1760000000000002</v>
      </c>
      <c r="AU7685" s="3">
        <v>-2.7090000000000001</v>
      </c>
      <c r="AV7685" s="3">
        <v>-4.3959999999999999</v>
      </c>
      <c r="AW7685" s="3">
        <v>-4.5620000000000003</v>
      </c>
      <c r="AX7685" s="3">
        <v>-4.1029999999999998</v>
      </c>
      <c r="AY7685" s="3">
        <v>-3.327</v>
      </c>
      <c r="AZ7685" s="3">
        <v>-2.64</v>
      </c>
      <c r="BA7685">
        <v>-2.2799999999999998</v>
      </c>
      <c r="BB7685">
        <v>2016</v>
      </c>
    </row>
    <row r="7686" spans="1:54" hidden="1" x14ac:dyDescent="0.2">
      <c r="A7686">
        <v>738</v>
      </c>
      <c r="B7686" t="s">
        <v>377</v>
      </c>
      <c r="C7686" t="s">
        <v>247</v>
      </c>
      <c r="D7686" t="s">
        <v>134</v>
      </c>
      <c r="E7686" t="s">
        <v>245</v>
      </c>
      <c r="F7686" t="s">
        <v>244</v>
      </c>
      <c r="G7686" t="s">
        <v>225</v>
      </c>
      <c r="H7686" t="s">
        <v>222</v>
      </c>
    </row>
    <row r="7687" spans="1:54" hidden="1" x14ac:dyDescent="0.2">
      <c r="A7687">
        <v>738</v>
      </c>
      <c r="B7687" t="s">
        <v>377</v>
      </c>
      <c r="C7687" t="s">
        <v>246</v>
      </c>
      <c r="D7687" t="s">
        <v>134</v>
      </c>
      <c r="E7687" t="s">
        <v>245</v>
      </c>
      <c r="F7687" t="s">
        <v>244</v>
      </c>
      <c r="G7687" t="s">
        <v>243</v>
      </c>
    </row>
    <row r="7688" spans="1:54" hidden="1" x14ac:dyDescent="0.2">
      <c r="A7688">
        <v>738</v>
      </c>
      <c r="B7688" t="s">
        <v>377</v>
      </c>
      <c r="C7688" t="s">
        <v>242</v>
      </c>
      <c r="D7688" t="s">
        <v>134</v>
      </c>
      <c r="E7688" t="s">
        <v>240</v>
      </c>
      <c r="F7688" t="s">
        <v>239</v>
      </c>
      <c r="G7688" t="s">
        <v>225</v>
      </c>
      <c r="H7688" t="s">
        <v>222</v>
      </c>
      <c r="I7688" t="s">
        <v>1803</v>
      </c>
      <c r="J7688" s="3" t="s">
        <v>215</v>
      </c>
      <c r="K7688" s="3" t="s">
        <v>215</v>
      </c>
      <c r="L7688" s="3" t="s">
        <v>215</v>
      </c>
      <c r="M7688" s="3" t="s">
        <v>215</v>
      </c>
      <c r="N7688" s="3" t="s">
        <v>215</v>
      </c>
      <c r="O7688" s="3" t="s">
        <v>215</v>
      </c>
      <c r="P7688" s="3" t="s">
        <v>215</v>
      </c>
      <c r="Q7688" s="3" t="s">
        <v>215</v>
      </c>
      <c r="R7688" s="3" t="s">
        <v>215</v>
      </c>
      <c r="S7688" s="3" t="s">
        <v>215</v>
      </c>
      <c r="T7688" s="3" t="s">
        <v>215</v>
      </c>
      <c r="U7688" s="3">
        <v>31.565000000000001</v>
      </c>
      <c r="V7688" s="3">
        <v>-43.261000000000003</v>
      </c>
      <c r="W7688" s="3">
        <v>8.8650000000000002</v>
      </c>
      <c r="X7688" s="3">
        <v>-15.044</v>
      </c>
      <c r="Y7688" s="3">
        <v>34.408000000000001</v>
      </c>
      <c r="Z7688" s="3">
        <v>182.16200000000001</v>
      </c>
      <c r="AA7688" s="3">
        <v>113.91500000000001</v>
      </c>
      <c r="AB7688" s="3">
        <v>105.578</v>
      </c>
      <c r="AC7688" s="3">
        <v>26.472999999999999</v>
      </c>
      <c r="AD7688" s="3">
        <v>55.232999999999997</v>
      </c>
      <c r="AE7688" s="3">
        <v>78.876000000000005</v>
      </c>
      <c r="AF7688" s="3">
        <v>18.282</v>
      </c>
      <c r="AG7688" s="3">
        <v>-156.80799999999999</v>
      </c>
      <c r="AH7688" s="3">
        <v>-287.03300000000002</v>
      </c>
      <c r="AI7688" s="3">
        <v>-464.25400000000002</v>
      </c>
      <c r="AJ7688" s="3">
        <v>-592.91999999999996</v>
      </c>
      <c r="AK7688" s="3">
        <v>-152.054</v>
      </c>
      <c r="AL7688" s="3">
        <v>-384.226</v>
      </c>
      <c r="AM7688" s="3">
        <v>-1445.048</v>
      </c>
      <c r="AN7688" s="3">
        <v>-1789.029</v>
      </c>
      <c r="AO7688" s="3">
        <v>-1485.867</v>
      </c>
      <c r="AP7688" s="3">
        <v>-1928.7080000000001</v>
      </c>
      <c r="AQ7688" s="3">
        <v>-1908.3430000000001</v>
      </c>
      <c r="AR7688" s="3">
        <v>-1285.895</v>
      </c>
      <c r="AS7688" s="3">
        <v>-1615.893</v>
      </c>
      <c r="AT7688" s="3">
        <v>-656.59299999999996</v>
      </c>
      <c r="AU7688" s="3">
        <v>-1368.3630000000001</v>
      </c>
      <c r="AV7688" s="3">
        <v>-3449.5140000000001</v>
      </c>
      <c r="AW7688" s="3">
        <v>-3745.299</v>
      </c>
      <c r="AX7688" s="3">
        <v>-3348.4879999999998</v>
      </c>
      <c r="AY7688" s="3">
        <v>-2232.6460000000002</v>
      </c>
      <c r="AZ7688" s="3">
        <v>-1009.69</v>
      </c>
      <c r="BA7688">
        <v>-354.44299999999998</v>
      </c>
      <c r="BB7688">
        <v>2016</v>
      </c>
    </row>
    <row r="7689" spans="1:54" hidden="1" x14ac:dyDescent="0.2">
      <c r="A7689">
        <v>738</v>
      </c>
      <c r="B7689" t="s">
        <v>377</v>
      </c>
      <c r="C7689" t="s">
        <v>241</v>
      </c>
      <c r="D7689" t="s">
        <v>134</v>
      </c>
      <c r="E7689" t="s">
        <v>240</v>
      </c>
      <c r="F7689" t="s">
        <v>239</v>
      </c>
      <c r="G7689" t="s">
        <v>217</v>
      </c>
      <c r="I7689" t="s">
        <v>238</v>
      </c>
      <c r="J7689" s="3" t="s">
        <v>215</v>
      </c>
      <c r="K7689" s="3" t="s">
        <v>215</v>
      </c>
      <c r="L7689" s="3" t="s">
        <v>215</v>
      </c>
      <c r="M7689" s="3" t="s">
        <v>215</v>
      </c>
      <c r="N7689" s="3" t="s">
        <v>215</v>
      </c>
      <c r="O7689" s="3" t="s">
        <v>215</v>
      </c>
      <c r="P7689" s="3" t="s">
        <v>215</v>
      </c>
      <c r="Q7689" s="3" t="s">
        <v>215</v>
      </c>
      <c r="R7689" s="3" t="s">
        <v>215</v>
      </c>
      <c r="S7689" s="3" t="s">
        <v>215</v>
      </c>
      <c r="T7689" s="3" t="s">
        <v>215</v>
      </c>
      <c r="U7689" s="3">
        <v>3.573</v>
      </c>
      <c r="V7689" s="3">
        <v>-3.9279999999999999</v>
      </c>
      <c r="W7689" s="3">
        <v>0.64100000000000001</v>
      </c>
      <c r="X7689" s="3">
        <v>-0.81399999999999995</v>
      </c>
      <c r="Y7689" s="3">
        <v>1.4079999999999999</v>
      </c>
      <c r="Z7689" s="3">
        <v>5.9139999999999997</v>
      </c>
      <c r="AA7689" s="3">
        <v>2.9009999999999998</v>
      </c>
      <c r="AB7689" s="3">
        <v>1.68</v>
      </c>
      <c r="AC7689" s="3">
        <v>0.30599999999999999</v>
      </c>
      <c r="AD7689" s="3">
        <v>0.55500000000000005</v>
      </c>
      <c r="AE7689" s="3">
        <v>0.70599999999999996</v>
      </c>
      <c r="AF7689" s="3">
        <v>0.14299999999999999</v>
      </c>
      <c r="AG7689" s="3">
        <v>-1.0649999999999999</v>
      </c>
      <c r="AH7689" s="3">
        <v>-1.6950000000000001</v>
      </c>
      <c r="AI7689" s="3">
        <v>-2.4289999999999998</v>
      </c>
      <c r="AJ7689" s="3">
        <v>-2.5449999999999999</v>
      </c>
      <c r="AK7689" s="3">
        <v>-0.56799999999999995</v>
      </c>
      <c r="AL7689" s="3">
        <v>-1.173</v>
      </c>
      <c r="AM7689" s="3">
        <v>-3.83</v>
      </c>
      <c r="AN7689" s="3">
        <v>-4.0810000000000004</v>
      </c>
      <c r="AO7689" s="3">
        <v>-2.8159999999999998</v>
      </c>
      <c r="AP7689" s="3">
        <v>-3.1389999999999998</v>
      </c>
      <c r="AQ7689" s="3">
        <v>-2.69</v>
      </c>
      <c r="AR7689" s="3">
        <v>-1.613</v>
      </c>
      <c r="AS7689" s="3">
        <v>-1.778</v>
      </c>
      <c r="AT7689" s="3">
        <v>-0.63300000000000001</v>
      </c>
      <c r="AU7689" s="3">
        <v>-1.1850000000000001</v>
      </c>
      <c r="AV7689" s="3">
        <v>-2.6739999999999999</v>
      </c>
      <c r="AW7689" s="3">
        <v>-2.5939999999999999</v>
      </c>
      <c r="AX7689" s="3">
        <v>-2.0680000000000001</v>
      </c>
      <c r="AY7689" s="3">
        <v>-1.23</v>
      </c>
      <c r="AZ7689" s="3">
        <v>-0.497</v>
      </c>
      <c r="BA7689">
        <v>-0.156</v>
      </c>
      <c r="BB7689">
        <v>2016</v>
      </c>
    </row>
    <row r="7690" spans="1:54" hidden="1" x14ac:dyDescent="0.2">
      <c r="A7690">
        <v>738</v>
      </c>
      <c r="B7690" t="s">
        <v>377</v>
      </c>
      <c r="C7690" t="s">
        <v>237</v>
      </c>
      <c r="D7690" t="s">
        <v>134</v>
      </c>
      <c r="E7690" t="s">
        <v>235</v>
      </c>
      <c r="F7690" t="s">
        <v>234</v>
      </c>
      <c r="G7690" t="s">
        <v>225</v>
      </c>
      <c r="H7690" t="s">
        <v>222</v>
      </c>
    </row>
    <row r="7691" spans="1:54" hidden="1" x14ac:dyDescent="0.2">
      <c r="A7691">
        <v>738</v>
      </c>
      <c r="B7691" t="s">
        <v>377</v>
      </c>
      <c r="C7691" t="s">
        <v>236</v>
      </c>
      <c r="D7691" t="s">
        <v>134</v>
      </c>
      <c r="E7691" t="s">
        <v>235</v>
      </c>
      <c r="F7691" t="s">
        <v>234</v>
      </c>
      <c r="G7691" t="s">
        <v>217</v>
      </c>
    </row>
    <row r="7692" spans="1:54" hidden="1" x14ac:dyDescent="0.2">
      <c r="A7692">
        <v>738</v>
      </c>
      <c r="B7692" t="s">
        <v>377</v>
      </c>
      <c r="C7692" t="s">
        <v>233</v>
      </c>
      <c r="D7692" t="s">
        <v>134</v>
      </c>
      <c r="E7692" t="s">
        <v>231</v>
      </c>
      <c r="F7692" t="s">
        <v>230</v>
      </c>
      <c r="G7692" t="s">
        <v>225</v>
      </c>
      <c r="H7692" t="s">
        <v>222</v>
      </c>
      <c r="I7692" t="s">
        <v>1803</v>
      </c>
      <c r="J7692" s="3" t="s">
        <v>215</v>
      </c>
      <c r="K7692" s="3" t="s">
        <v>215</v>
      </c>
      <c r="L7692" s="3" t="s">
        <v>215</v>
      </c>
      <c r="M7692" s="3" t="s">
        <v>215</v>
      </c>
      <c r="N7692" s="3" t="s">
        <v>215</v>
      </c>
      <c r="O7692" s="3" t="s">
        <v>215</v>
      </c>
      <c r="P7692" s="3" t="s">
        <v>215</v>
      </c>
      <c r="Q7692" s="3" t="s">
        <v>215</v>
      </c>
      <c r="R7692" s="3" t="s">
        <v>215</v>
      </c>
      <c r="S7692" s="3" t="s">
        <v>215</v>
      </c>
      <c r="T7692" s="3" t="s">
        <v>215</v>
      </c>
      <c r="U7692" s="3" t="s">
        <v>215</v>
      </c>
      <c r="V7692" s="3" t="s">
        <v>215</v>
      </c>
      <c r="W7692" s="3" t="s">
        <v>215</v>
      </c>
      <c r="X7692" s="3" t="s">
        <v>215</v>
      </c>
      <c r="Y7692" s="3" t="s">
        <v>215</v>
      </c>
      <c r="Z7692" s="3" t="s">
        <v>215</v>
      </c>
      <c r="AA7692" s="3" t="s">
        <v>215</v>
      </c>
      <c r="AB7692" s="3" t="s">
        <v>215</v>
      </c>
      <c r="AC7692" s="3" t="s">
        <v>215</v>
      </c>
      <c r="AD7692" s="3" t="s">
        <v>215</v>
      </c>
      <c r="AE7692" s="3">
        <v>5610.7449999999999</v>
      </c>
      <c r="AF7692" s="3">
        <v>6008.4189999999999</v>
      </c>
      <c r="AG7692" s="3">
        <v>6524.4049999999997</v>
      </c>
      <c r="AH7692" s="3">
        <v>7553.9269999999997</v>
      </c>
      <c r="AI7692" s="3">
        <v>8936.1859999999997</v>
      </c>
      <c r="AJ7692" s="3">
        <v>7651.5079999999998</v>
      </c>
      <c r="AK7692" s="3">
        <v>5781.9160000000002</v>
      </c>
      <c r="AL7692" s="3">
        <v>7049.4089999999997</v>
      </c>
      <c r="AM7692" s="3">
        <v>9189.9150000000009</v>
      </c>
      <c r="AN7692" s="3">
        <v>11985.916999999999</v>
      </c>
      <c r="AO7692" s="3">
        <v>14690.383</v>
      </c>
      <c r="AP7692" s="3">
        <v>17908.596000000001</v>
      </c>
      <c r="AQ7692" s="3">
        <v>21925.238000000001</v>
      </c>
      <c r="AR7692" s="3">
        <v>26941.041000000001</v>
      </c>
      <c r="AS7692" s="3">
        <v>33837.705000000002</v>
      </c>
      <c r="AT7692" s="3">
        <v>39387.150999999998</v>
      </c>
      <c r="AU7692" s="3">
        <v>44158.417999999998</v>
      </c>
      <c r="AV7692" s="3">
        <v>50746.561999999998</v>
      </c>
      <c r="AW7692" s="3">
        <v>58791.177000000003</v>
      </c>
      <c r="AX7692" s="3">
        <v>66882.862999999998</v>
      </c>
      <c r="AY7692" s="3">
        <v>74069.87</v>
      </c>
      <c r="AZ7692" s="3">
        <v>80468.716</v>
      </c>
      <c r="BA7692">
        <v>86798.527000000002</v>
      </c>
      <c r="BB7692">
        <v>2016</v>
      </c>
    </row>
    <row r="7693" spans="1:54" hidden="1" x14ac:dyDescent="0.2">
      <c r="A7693">
        <v>738</v>
      </c>
      <c r="B7693" t="s">
        <v>377</v>
      </c>
      <c r="C7693" t="s">
        <v>232</v>
      </c>
      <c r="D7693" t="s">
        <v>134</v>
      </c>
      <c r="E7693" t="s">
        <v>231</v>
      </c>
      <c r="F7693" t="s">
        <v>230</v>
      </c>
      <c r="G7693" t="s">
        <v>217</v>
      </c>
      <c r="I7693" t="s">
        <v>229</v>
      </c>
      <c r="J7693" s="3" t="s">
        <v>215</v>
      </c>
      <c r="K7693" s="3" t="s">
        <v>215</v>
      </c>
      <c r="L7693" s="3" t="s">
        <v>215</v>
      </c>
      <c r="M7693" s="3" t="s">
        <v>215</v>
      </c>
      <c r="N7693" s="3" t="s">
        <v>215</v>
      </c>
      <c r="O7693" s="3" t="s">
        <v>215</v>
      </c>
      <c r="P7693" s="3" t="s">
        <v>215</v>
      </c>
      <c r="Q7693" s="3" t="s">
        <v>215</v>
      </c>
      <c r="R7693" s="3" t="s">
        <v>215</v>
      </c>
      <c r="S7693" s="3" t="s">
        <v>215</v>
      </c>
      <c r="T7693" s="3" t="s">
        <v>215</v>
      </c>
      <c r="U7693" s="3" t="s">
        <v>215</v>
      </c>
      <c r="V7693" s="3" t="s">
        <v>215</v>
      </c>
      <c r="W7693" s="3" t="s">
        <v>215</v>
      </c>
      <c r="X7693" s="3" t="s">
        <v>215</v>
      </c>
      <c r="Y7693" s="3" t="s">
        <v>215</v>
      </c>
      <c r="Z7693" s="3" t="s">
        <v>215</v>
      </c>
      <c r="AA7693" s="3" t="s">
        <v>215</v>
      </c>
      <c r="AB7693" s="3" t="s">
        <v>215</v>
      </c>
      <c r="AC7693" s="3" t="s">
        <v>215</v>
      </c>
      <c r="AD7693" s="3" t="s">
        <v>215</v>
      </c>
      <c r="AE7693" s="3">
        <v>50.238999999999997</v>
      </c>
      <c r="AF7693" s="3">
        <v>47.034999999999997</v>
      </c>
      <c r="AG7693" s="3">
        <v>44.314999999999998</v>
      </c>
      <c r="AH7693" s="3">
        <v>44.603000000000002</v>
      </c>
      <c r="AI7693" s="3">
        <v>46.755000000000003</v>
      </c>
      <c r="AJ7693" s="3">
        <v>32.841000000000001</v>
      </c>
      <c r="AK7693" s="3">
        <v>21.597999999999999</v>
      </c>
      <c r="AL7693" s="3">
        <v>21.515000000000001</v>
      </c>
      <c r="AM7693" s="3">
        <v>24.359000000000002</v>
      </c>
      <c r="AN7693" s="3">
        <v>27.343</v>
      </c>
      <c r="AO7693" s="3">
        <v>27.841999999999999</v>
      </c>
      <c r="AP7693" s="3">
        <v>29.151</v>
      </c>
      <c r="AQ7693" s="3">
        <v>30.901</v>
      </c>
      <c r="AR7693" s="3">
        <v>33.795000000000002</v>
      </c>
      <c r="AS7693" s="3">
        <v>37.24</v>
      </c>
      <c r="AT7693" s="3">
        <v>37.965000000000003</v>
      </c>
      <c r="AU7693" s="3">
        <v>38.243000000000002</v>
      </c>
      <c r="AV7693" s="3">
        <v>39.338000000000001</v>
      </c>
      <c r="AW7693" s="3">
        <v>40.716999999999999</v>
      </c>
      <c r="AX7693" s="3">
        <v>41.305999999999997</v>
      </c>
      <c r="AY7693" s="3">
        <v>40.799999999999997</v>
      </c>
      <c r="AZ7693" s="3">
        <v>39.610999999999997</v>
      </c>
      <c r="BA7693">
        <v>38.209000000000003</v>
      </c>
      <c r="BB7693">
        <v>2016</v>
      </c>
    </row>
    <row r="7694" spans="1:54" hidden="1" x14ac:dyDescent="0.2">
      <c r="A7694">
        <v>738</v>
      </c>
      <c r="B7694" t="s">
        <v>377</v>
      </c>
      <c r="C7694" t="s">
        <v>228</v>
      </c>
      <c r="D7694" t="s">
        <v>134</v>
      </c>
      <c r="E7694" t="s">
        <v>227</v>
      </c>
      <c r="F7694" t="s">
        <v>226</v>
      </c>
      <c r="G7694" t="s">
        <v>225</v>
      </c>
      <c r="H7694" t="s">
        <v>222</v>
      </c>
      <c r="I7694" t="s">
        <v>1803</v>
      </c>
      <c r="J7694" s="3">
        <v>60.853999999999999</v>
      </c>
      <c r="K7694" s="3">
        <v>72.757000000000005</v>
      </c>
      <c r="L7694" s="3">
        <v>88.007000000000005</v>
      </c>
      <c r="M7694" s="3">
        <v>101.76300000000001</v>
      </c>
      <c r="N7694" s="3">
        <v>119.929</v>
      </c>
      <c r="O7694" s="3">
        <v>152.97900000000001</v>
      </c>
      <c r="P7694" s="3">
        <v>201.75</v>
      </c>
      <c r="Q7694" s="3">
        <v>272.73200000000003</v>
      </c>
      <c r="R7694" s="3">
        <v>421.62299999999999</v>
      </c>
      <c r="S7694" s="3">
        <v>518.61400000000003</v>
      </c>
      <c r="T7694" s="3">
        <v>669.125</v>
      </c>
      <c r="U7694" s="3">
        <v>883.53300000000002</v>
      </c>
      <c r="V7694" s="3">
        <v>1101.4749999999999</v>
      </c>
      <c r="W7694" s="3">
        <v>1382.6869999999999</v>
      </c>
      <c r="X7694" s="3">
        <v>1848.2560000000001</v>
      </c>
      <c r="Y7694" s="3">
        <v>2443.1039999999998</v>
      </c>
      <c r="Z7694" s="3">
        <v>3080.1239999999998</v>
      </c>
      <c r="AA7694" s="3">
        <v>3926.4740000000002</v>
      </c>
      <c r="AB7694" s="3">
        <v>6283.97</v>
      </c>
      <c r="AC7694" s="3">
        <v>8656.8989999999994</v>
      </c>
      <c r="AD7694" s="3">
        <v>9943.5259999999998</v>
      </c>
      <c r="AE7694" s="3">
        <v>11168.02</v>
      </c>
      <c r="AF7694" s="3">
        <v>12774.359</v>
      </c>
      <c r="AG7694" s="3">
        <v>14722.918</v>
      </c>
      <c r="AH7694" s="3">
        <v>16936.087</v>
      </c>
      <c r="AI7694" s="3">
        <v>19112.830000000002</v>
      </c>
      <c r="AJ7694" s="3">
        <v>23298.435000000001</v>
      </c>
      <c r="AK7694" s="3">
        <v>26770.432000000001</v>
      </c>
      <c r="AL7694" s="3">
        <v>32764.94</v>
      </c>
      <c r="AM7694" s="3">
        <v>37726.824000000001</v>
      </c>
      <c r="AN7694" s="3">
        <v>43836.017999999996</v>
      </c>
      <c r="AO7694" s="3">
        <v>52762.580999999998</v>
      </c>
      <c r="AP7694" s="3">
        <v>61434.214</v>
      </c>
      <c r="AQ7694" s="3">
        <v>70953.226999999999</v>
      </c>
      <c r="AR7694" s="3">
        <v>79718.415999999997</v>
      </c>
      <c r="AS7694" s="3">
        <v>90863.826000000001</v>
      </c>
      <c r="AT7694" s="3">
        <v>103744.606</v>
      </c>
      <c r="AU7694" s="3">
        <v>115467.747</v>
      </c>
      <c r="AV7694" s="3">
        <v>129000.567</v>
      </c>
      <c r="AW7694" s="3">
        <v>144389.905</v>
      </c>
      <c r="AX7694" s="3">
        <v>161920.07500000001</v>
      </c>
      <c r="AY7694" s="3">
        <v>181542.49900000001</v>
      </c>
      <c r="AZ7694" s="3">
        <v>203145.62100000001</v>
      </c>
      <c r="BA7694">
        <v>227167.59099999999</v>
      </c>
      <c r="BB7694">
        <v>2016</v>
      </c>
    </row>
    <row r="7695" spans="1:54" hidden="1" x14ac:dyDescent="0.2">
      <c r="A7695">
        <v>738</v>
      </c>
      <c r="B7695" t="s">
        <v>377</v>
      </c>
      <c r="C7695" t="s">
        <v>224</v>
      </c>
      <c r="D7695" t="s">
        <v>134</v>
      </c>
      <c r="E7695" t="s">
        <v>219</v>
      </c>
      <c r="F7695" t="s">
        <v>218</v>
      </c>
      <c r="G7695" t="s">
        <v>223</v>
      </c>
      <c r="H7695" t="s">
        <v>222</v>
      </c>
      <c r="I7695" t="s">
        <v>1804</v>
      </c>
      <c r="J7695" s="3">
        <v>-0.52100000000000002</v>
      </c>
      <c r="K7695" s="3">
        <v>-0.40699999999999997</v>
      </c>
      <c r="L7695" s="3">
        <v>-0.52300000000000002</v>
      </c>
      <c r="M7695" s="3">
        <v>-0.30499999999999999</v>
      </c>
      <c r="N7695" s="3">
        <v>-0.35899999999999999</v>
      </c>
      <c r="O7695" s="3">
        <v>-0.375</v>
      </c>
      <c r="P7695" s="3">
        <v>-0.32100000000000001</v>
      </c>
      <c r="Q7695" s="3">
        <v>-0.40699999999999997</v>
      </c>
      <c r="R7695" s="3">
        <v>-0.35699999999999998</v>
      </c>
      <c r="S7695" s="3">
        <v>-0.33500000000000002</v>
      </c>
      <c r="T7695" s="3">
        <v>-0.55900000000000005</v>
      </c>
      <c r="U7695" s="3">
        <v>-0.73699999999999999</v>
      </c>
      <c r="V7695" s="3">
        <v>-0.71399999999999997</v>
      </c>
      <c r="W7695" s="3">
        <v>-0.89500000000000002</v>
      </c>
      <c r="X7695" s="3">
        <v>-0.63700000000000001</v>
      </c>
      <c r="Y7695" s="3">
        <v>-0.59</v>
      </c>
      <c r="Z7695" s="3">
        <v>-0.41299999999999998</v>
      </c>
      <c r="AA7695" s="3">
        <v>-0.436</v>
      </c>
      <c r="AB7695" s="3">
        <v>-0.70399999999999996</v>
      </c>
      <c r="AC7695" s="3">
        <v>-0.77700000000000002</v>
      </c>
      <c r="AD7695" s="3">
        <v>-0.47199999999999998</v>
      </c>
      <c r="AE7695" s="3">
        <v>-0.41499999999999998</v>
      </c>
      <c r="AF7695" s="3">
        <v>-0.17399999999999999</v>
      </c>
      <c r="AG7695" s="3">
        <v>-0.16</v>
      </c>
      <c r="AH7695" s="3">
        <v>-0.5</v>
      </c>
      <c r="AI7695" s="3">
        <v>-0.93799999999999994</v>
      </c>
      <c r="AJ7695" s="3">
        <v>-1.3740000000000001</v>
      </c>
      <c r="AK7695" s="3">
        <v>-1.843</v>
      </c>
      <c r="AL7695" s="3">
        <v>-2.1379999999999999</v>
      </c>
      <c r="AM7695" s="3">
        <v>-2.1789999999999998</v>
      </c>
      <c r="AN7695" s="3">
        <v>-2.3849999999999998</v>
      </c>
      <c r="AO7695" s="3">
        <v>-3.633</v>
      </c>
      <c r="AP7695" s="3">
        <v>-4.5419999999999998</v>
      </c>
      <c r="AQ7695" s="3">
        <v>-4.6909999999999998</v>
      </c>
      <c r="AR7695" s="3">
        <v>-4.87</v>
      </c>
      <c r="AS7695" s="3">
        <v>-3.8460000000000001</v>
      </c>
      <c r="AT7695" s="3">
        <v>-2.137</v>
      </c>
      <c r="AU7695" s="3">
        <v>-1.97</v>
      </c>
      <c r="AV7695" s="3">
        <v>-3.0419999999999998</v>
      </c>
      <c r="AW7695" s="3">
        <v>-3.7029999999999998</v>
      </c>
      <c r="AX7695" s="3">
        <v>-3.87</v>
      </c>
      <c r="AY7695" s="3">
        <v>-3.91</v>
      </c>
      <c r="AZ7695" s="3">
        <v>-3.9769999999999999</v>
      </c>
      <c r="BA7695">
        <v>-4.0890000000000004</v>
      </c>
      <c r="BB7695">
        <v>2016</v>
      </c>
    </row>
    <row r="7696" spans="1:54" hidden="1" x14ac:dyDescent="0.2">
      <c r="A7696">
        <v>738</v>
      </c>
      <c r="B7696" t="s">
        <v>377</v>
      </c>
      <c r="C7696" t="s">
        <v>220</v>
      </c>
      <c r="D7696" t="s">
        <v>134</v>
      </c>
      <c r="E7696" t="s">
        <v>219</v>
      </c>
      <c r="F7696" t="s">
        <v>218</v>
      </c>
      <c r="G7696" t="s">
        <v>217</v>
      </c>
      <c r="I7696" t="s">
        <v>216</v>
      </c>
      <c r="J7696" s="3">
        <v>-7.032</v>
      </c>
      <c r="K7696" s="3">
        <v>-4.5860000000000003</v>
      </c>
      <c r="L7696" s="3">
        <v>-5.141</v>
      </c>
      <c r="M7696" s="3">
        <v>-2.9220000000000002</v>
      </c>
      <c r="N7696" s="3">
        <v>-3.7850000000000001</v>
      </c>
      <c r="O7696" s="3">
        <v>-4.383</v>
      </c>
      <c r="P7696" s="3">
        <v>-2.9670000000000001</v>
      </c>
      <c r="Q7696" s="3">
        <v>-7.6420000000000003</v>
      </c>
      <c r="R7696" s="3">
        <v>-6.9580000000000002</v>
      </c>
      <c r="S7696" s="3">
        <v>-7.7160000000000002</v>
      </c>
      <c r="T7696" s="3">
        <v>-16.292999999999999</v>
      </c>
      <c r="U7696" s="3">
        <v>-18.292999999999999</v>
      </c>
      <c r="V7696" s="3">
        <v>-19.303999999999998</v>
      </c>
      <c r="W7696" s="3">
        <v>-26.227</v>
      </c>
      <c r="X7696" s="3">
        <v>-17.574999999999999</v>
      </c>
      <c r="Y7696" s="3">
        <v>-13.875</v>
      </c>
      <c r="Z7696" s="3">
        <v>-7.7720000000000002</v>
      </c>
      <c r="AA7696" s="3">
        <v>-6.8</v>
      </c>
      <c r="AB7696" s="3">
        <v>-7.45</v>
      </c>
      <c r="AC7696" s="3">
        <v>-6.6849999999999996</v>
      </c>
      <c r="AD7696" s="3">
        <v>-3.7989999999999999</v>
      </c>
      <c r="AE7696" s="3">
        <v>-3.2589999999999999</v>
      </c>
      <c r="AF7696" s="3">
        <v>-1.3180000000000001</v>
      </c>
      <c r="AG7696" s="3">
        <v>-1.129</v>
      </c>
      <c r="AH7696" s="3">
        <v>-3.2170000000000001</v>
      </c>
      <c r="AI7696" s="3">
        <v>-5.5389999999999997</v>
      </c>
      <c r="AJ7696" s="3">
        <v>-7.3810000000000002</v>
      </c>
      <c r="AK7696" s="3">
        <v>-8.57</v>
      </c>
      <c r="AL7696" s="3">
        <v>-7.8140000000000001</v>
      </c>
      <c r="AM7696" s="3">
        <v>-7.6239999999999997</v>
      </c>
      <c r="AN7696" s="3">
        <v>-7.6740000000000004</v>
      </c>
      <c r="AO7696" s="3">
        <v>-10.819000000000001</v>
      </c>
      <c r="AP7696" s="3">
        <v>-11.619</v>
      </c>
      <c r="AQ7696" s="3">
        <v>-10.561999999999999</v>
      </c>
      <c r="AR7696" s="3">
        <v>-10.090999999999999</v>
      </c>
      <c r="AS7696" s="3">
        <v>-8.4269999999999996</v>
      </c>
      <c r="AT7696" s="3">
        <v>-4.4850000000000003</v>
      </c>
      <c r="AU7696" s="3">
        <v>-3.8079999999999998</v>
      </c>
      <c r="AV7696" s="3">
        <v>-5.3680000000000003</v>
      </c>
      <c r="AW7696" s="3">
        <v>-6.0060000000000002</v>
      </c>
      <c r="AX7696" s="3">
        <v>-5.7629999999999999</v>
      </c>
      <c r="AY7696" s="3">
        <v>-5.3479999999999999</v>
      </c>
      <c r="AZ7696" s="3">
        <v>-5.0069999999999997</v>
      </c>
      <c r="BA7696">
        <v>-4.74</v>
      </c>
      <c r="BB7696">
        <v>2016</v>
      </c>
    </row>
    <row r="7697" spans="1:54" x14ac:dyDescent="0.2">
      <c r="A7697">
        <v>578</v>
      </c>
      <c r="B7697" t="s">
        <v>376</v>
      </c>
      <c r="C7697" t="s">
        <v>352</v>
      </c>
      <c r="D7697" t="s">
        <v>15</v>
      </c>
      <c r="E7697" t="s">
        <v>349</v>
      </c>
      <c r="F7697" t="s">
        <v>351</v>
      </c>
      <c r="G7697" t="s">
        <v>225</v>
      </c>
      <c r="H7697" t="s">
        <v>222</v>
      </c>
      <c r="I7697" t="s">
        <v>1805</v>
      </c>
      <c r="J7697" s="3">
        <v>1577.9359999999999</v>
      </c>
      <c r="K7697" s="3">
        <v>1671.192</v>
      </c>
      <c r="L7697" s="3">
        <v>1760.6489999999999</v>
      </c>
      <c r="M7697" s="3">
        <v>1858.914</v>
      </c>
      <c r="N7697" s="3">
        <v>1965.9870000000001</v>
      </c>
      <c r="O7697" s="3">
        <v>2057.2660000000001</v>
      </c>
      <c r="P7697" s="3">
        <v>2171.1109999999999</v>
      </c>
      <c r="Q7697" s="3">
        <v>2377.7779999999998</v>
      </c>
      <c r="R7697" s="3">
        <v>2693.74</v>
      </c>
      <c r="S7697" s="3">
        <v>3022.2040000000002</v>
      </c>
      <c r="T7697" s="3">
        <v>3373.47</v>
      </c>
      <c r="U7697" s="3">
        <v>3656.9360000000001</v>
      </c>
      <c r="V7697" s="3">
        <v>3994.462</v>
      </c>
      <c r="W7697" s="3">
        <v>4340.9920000000002</v>
      </c>
      <c r="X7697" s="3">
        <v>4688.1369999999997</v>
      </c>
      <c r="Y7697" s="3">
        <v>5068.826</v>
      </c>
      <c r="Z7697" s="3">
        <v>5355.335</v>
      </c>
      <c r="AA7697" s="3">
        <v>5207.8710000000001</v>
      </c>
      <c r="AB7697" s="3">
        <v>4810.3159999999998</v>
      </c>
      <c r="AC7697" s="3">
        <v>5030.2579999999998</v>
      </c>
      <c r="AD7697" s="3">
        <v>5254.39</v>
      </c>
      <c r="AE7697" s="3">
        <v>5435.3639999999996</v>
      </c>
      <c r="AF7697" s="3">
        <v>5769.5780000000004</v>
      </c>
      <c r="AG7697" s="3">
        <v>6184.3720000000003</v>
      </c>
      <c r="AH7697" s="3">
        <v>6573.3249999999998</v>
      </c>
      <c r="AI7697" s="3">
        <v>6848.6049999999996</v>
      </c>
      <c r="AJ7697" s="3">
        <v>7188.8379999999997</v>
      </c>
      <c r="AK7697" s="3">
        <v>7579.558</v>
      </c>
      <c r="AL7697" s="3">
        <v>7710.3559999999998</v>
      </c>
      <c r="AM7697" s="3">
        <v>7657.098</v>
      </c>
      <c r="AN7697" s="3">
        <v>8232.4210000000003</v>
      </c>
      <c r="AO7697" s="3">
        <v>8301.57</v>
      </c>
      <c r="AP7697" s="3">
        <v>8902.8349999999991</v>
      </c>
      <c r="AQ7697" s="3">
        <v>9142.0879999999997</v>
      </c>
      <c r="AR7697" s="3">
        <v>9232.0840000000007</v>
      </c>
      <c r="AS7697" s="3">
        <v>9510.9089999999997</v>
      </c>
      <c r="AT7697" s="3">
        <v>9823.1219999999994</v>
      </c>
      <c r="AU7697" s="3">
        <v>10206.516</v>
      </c>
      <c r="AV7697" s="3">
        <v>10601.305</v>
      </c>
      <c r="AW7697" s="3">
        <v>11001.996999999999</v>
      </c>
      <c r="AX7697" s="3">
        <v>11403.448</v>
      </c>
      <c r="AY7697" s="3">
        <v>11818.635</v>
      </c>
      <c r="AZ7697" s="3">
        <v>12238.083000000001</v>
      </c>
      <c r="BA7697">
        <v>12669.558999999999</v>
      </c>
      <c r="BB7697">
        <v>2017</v>
      </c>
    </row>
    <row r="7698" spans="1:54" hidden="1" x14ac:dyDescent="0.2">
      <c r="A7698">
        <v>578</v>
      </c>
      <c r="B7698" t="s">
        <v>376</v>
      </c>
      <c r="C7698" t="s">
        <v>350</v>
      </c>
      <c r="D7698" t="s">
        <v>15</v>
      </c>
      <c r="E7698" t="s">
        <v>349</v>
      </c>
      <c r="F7698" t="s">
        <v>348</v>
      </c>
      <c r="G7698" t="s">
        <v>275</v>
      </c>
      <c r="I7698" t="s">
        <v>347</v>
      </c>
      <c r="J7698" s="3">
        <v>4.601</v>
      </c>
      <c r="K7698" s="3">
        <v>5.91</v>
      </c>
      <c r="L7698" s="3">
        <v>5.3529999999999998</v>
      </c>
      <c r="M7698" s="3">
        <v>5.5810000000000004</v>
      </c>
      <c r="N7698" s="3">
        <v>5.76</v>
      </c>
      <c r="O7698" s="3">
        <v>4.6429999999999998</v>
      </c>
      <c r="P7698" s="3">
        <v>5.5339999999999998</v>
      </c>
      <c r="Q7698" s="3">
        <v>9.5190000000000001</v>
      </c>
      <c r="R7698" s="3">
        <v>13.288</v>
      </c>
      <c r="S7698" s="3">
        <v>12.194000000000001</v>
      </c>
      <c r="T7698" s="3">
        <v>11.622999999999999</v>
      </c>
      <c r="U7698" s="3">
        <v>8.4030000000000005</v>
      </c>
      <c r="V7698" s="3">
        <v>9.23</v>
      </c>
      <c r="W7698" s="3">
        <v>8.6750000000000007</v>
      </c>
      <c r="X7698" s="3">
        <v>7.9969999999999999</v>
      </c>
      <c r="Y7698" s="3">
        <v>8.1199999999999992</v>
      </c>
      <c r="Z7698" s="3">
        <v>5.6520000000000001</v>
      </c>
      <c r="AA7698" s="3">
        <v>-2.754</v>
      </c>
      <c r="AB7698" s="3">
        <v>-7.6340000000000003</v>
      </c>
      <c r="AC7698" s="3">
        <v>4.5720000000000001</v>
      </c>
      <c r="AD7698" s="3">
        <v>4.4560000000000004</v>
      </c>
      <c r="AE7698" s="3">
        <v>3.444</v>
      </c>
      <c r="AF7698" s="3">
        <v>6.149</v>
      </c>
      <c r="AG7698" s="3">
        <v>7.1890000000000001</v>
      </c>
      <c r="AH7698" s="3">
        <v>6.2889999999999997</v>
      </c>
      <c r="AI7698" s="3">
        <v>4.1879999999999997</v>
      </c>
      <c r="AJ7698" s="3">
        <v>4.968</v>
      </c>
      <c r="AK7698" s="3">
        <v>5.4349999999999996</v>
      </c>
      <c r="AL7698" s="3">
        <v>1.726</v>
      </c>
      <c r="AM7698" s="3">
        <v>-0.69099999999999995</v>
      </c>
      <c r="AN7698" s="3">
        <v>7.5140000000000002</v>
      </c>
      <c r="AO7698" s="3">
        <v>0.84</v>
      </c>
      <c r="AP7698" s="3">
        <v>7.2430000000000003</v>
      </c>
      <c r="AQ7698" s="3">
        <v>2.6869999999999998</v>
      </c>
      <c r="AR7698" s="3">
        <v>0.98399999999999999</v>
      </c>
      <c r="AS7698" s="3">
        <v>3.02</v>
      </c>
      <c r="AT7698" s="3">
        <v>3.2829999999999999</v>
      </c>
      <c r="AU7698" s="3">
        <v>3.903</v>
      </c>
      <c r="AV7698" s="3">
        <v>3.8679999999999999</v>
      </c>
      <c r="AW7698" s="3">
        <v>3.78</v>
      </c>
      <c r="AX7698" s="3">
        <v>3.649</v>
      </c>
      <c r="AY7698" s="3">
        <v>3.641</v>
      </c>
      <c r="AZ7698" s="3">
        <v>3.5489999999999999</v>
      </c>
      <c r="BA7698">
        <v>3.5259999999999998</v>
      </c>
      <c r="BB7698">
        <v>2017</v>
      </c>
    </row>
    <row r="7699" spans="1:54" hidden="1" x14ac:dyDescent="0.2">
      <c r="A7699">
        <v>578</v>
      </c>
      <c r="B7699" t="s">
        <v>376</v>
      </c>
      <c r="C7699" t="s">
        <v>346</v>
      </c>
      <c r="D7699" t="s">
        <v>15</v>
      </c>
      <c r="E7699" t="s">
        <v>342</v>
      </c>
      <c r="F7699" t="s">
        <v>345</v>
      </c>
      <c r="G7699" t="s">
        <v>225</v>
      </c>
      <c r="H7699" t="s">
        <v>222</v>
      </c>
      <c r="I7699" t="s">
        <v>1805</v>
      </c>
      <c r="J7699" s="3">
        <v>684.36199999999997</v>
      </c>
      <c r="K7699" s="3">
        <v>785.51400000000001</v>
      </c>
      <c r="L7699" s="3">
        <v>869.39599999999996</v>
      </c>
      <c r="M7699" s="3">
        <v>951.41899999999998</v>
      </c>
      <c r="N7699" s="3">
        <v>1020.735</v>
      </c>
      <c r="O7699" s="3">
        <v>1091.3900000000001</v>
      </c>
      <c r="P7699" s="3">
        <v>1170.83</v>
      </c>
      <c r="Q7699" s="3">
        <v>1342.846</v>
      </c>
      <c r="R7699" s="3">
        <v>1611.3209999999999</v>
      </c>
      <c r="S7699" s="3">
        <v>1918.3320000000001</v>
      </c>
      <c r="T7699" s="3">
        <v>2263.4670000000001</v>
      </c>
      <c r="U7699" s="3">
        <v>2583.491</v>
      </c>
      <c r="V7699" s="3">
        <v>2935.6460000000002</v>
      </c>
      <c r="W7699" s="3">
        <v>3263.4389999999999</v>
      </c>
      <c r="X7699" s="3">
        <v>3689.09</v>
      </c>
      <c r="Y7699" s="3">
        <v>4217.6090000000004</v>
      </c>
      <c r="Z7699" s="3">
        <v>4638.6049999999996</v>
      </c>
      <c r="AA7699" s="3">
        <v>4710.299</v>
      </c>
      <c r="AB7699" s="3">
        <v>4701.5590000000002</v>
      </c>
      <c r="AC7699" s="3">
        <v>4789.8209999999999</v>
      </c>
      <c r="AD7699" s="3">
        <v>5069.8230000000003</v>
      </c>
      <c r="AE7699" s="3">
        <v>5345.0129999999999</v>
      </c>
      <c r="AF7699" s="3">
        <v>5769.5780000000004</v>
      </c>
      <c r="AG7699" s="3">
        <v>6317.3019999999997</v>
      </c>
      <c r="AH7699" s="3">
        <v>6954.2709999999997</v>
      </c>
      <c r="AI7699" s="3">
        <v>7614.4089999999997</v>
      </c>
      <c r="AJ7699" s="3">
        <v>8400.6550000000007</v>
      </c>
      <c r="AK7699" s="3">
        <v>9076.3070000000007</v>
      </c>
      <c r="AL7699" s="3">
        <v>9706.9320000000007</v>
      </c>
      <c r="AM7699" s="3">
        <v>9658.6560000000009</v>
      </c>
      <c r="AN7699" s="3">
        <v>10808.151</v>
      </c>
      <c r="AO7699" s="3">
        <v>11306.894</v>
      </c>
      <c r="AP7699" s="3">
        <v>12357.338</v>
      </c>
      <c r="AQ7699" s="3">
        <v>12915.162</v>
      </c>
      <c r="AR7699" s="3">
        <v>13230.300999999999</v>
      </c>
      <c r="AS7699" s="3">
        <v>13747.007</v>
      </c>
      <c r="AT7699" s="3">
        <v>14533.475</v>
      </c>
      <c r="AU7699" s="3">
        <v>15450.107</v>
      </c>
      <c r="AV7699" s="3">
        <v>16149.705</v>
      </c>
      <c r="AW7699" s="3">
        <v>17002.552</v>
      </c>
      <c r="AX7699" s="3">
        <v>17815.669999999998</v>
      </c>
      <c r="AY7699" s="3">
        <v>18702.243999999999</v>
      </c>
      <c r="AZ7699" s="3">
        <v>19685.713</v>
      </c>
      <c r="BA7699">
        <v>20772.240000000002</v>
      </c>
      <c r="BB7699">
        <v>2017</v>
      </c>
    </row>
    <row r="7700" spans="1:54" hidden="1" x14ac:dyDescent="0.2">
      <c r="A7700">
        <v>578</v>
      </c>
      <c r="B7700" t="s">
        <v>376</v>
      </c>
      <c r="C7700" t="s">
        <v>344</v>
      </c>
      <c r="D7700" t="s">
        <v>15</v>
      </c>
      <c r="E7700" t="s">
        <v>342</v>
      </c>
      <c r="F7700" t="s">
        <v>343</v>
      </c>
      <c r="G7700" t="s">
        <v>223</v>
      </c>
      <c r="H7700" t="s">
        <v>222</v>
      </c>
      <c r="I7700" t="s">
        <v>310</v>
      </c>
      <c r="J7700" s="3">
        <v>33.421999999999997</v>
      </c>
      <c r="K7700" s="3">
        <v>35.999000000000002</v>
      </c>
      <c r="L7700" s="3">
        <v>37.798999999999999</v>
      </c>
      <c r="M7700" s="3">
        <v>41.366</v>
      </c>
      <c r="N7700" s="3">
        <v>43.179000000000002</v>
      </c>
      <c r="O7700" s="3">
        <v>40.185000000000002</v>
      </c>
      <c r="P7700" s="3">
        <v>44.52</v>
      </c>
      <c r="Q7700" s="3">
        <v>52.204000000000001</v>
      </c>
      <c r="R7700" s="3">
        <v>63.704000000000001</v>
      </c>
      <c r="S7700" s="3">
        <v>74.637</v>
      </c>
      <c r="T7700" s="3">
        <v>88.466999999999999</v>
      </c>
      <c r="U7700" s="3">
        <v>101.247</v>
      </c>
      <c r="V7700" s="3">
        <v>115.57599999999999</v>
      </c>
      <c r="W7700" s="3">
        <v>128.88999999999999</v>
      </c>
      <c r="X7700" s="3">
        <v>146.684</v>
      </c>
      <c r="Y7700" s="3">
        <v>169.279</v>
      </c>
      <c r="Z7700" s="3">
        <v>183.035</v>
      </c>
      <c r="AA7700" s="3">
        <v>150.18</v>
      </c>
      <c r="AB7700" s="3">
        <v>113.676</v>
      </c>
      <c r="AC7700" s="3">
        <v>126.669</v>
      </c>
      <c r="AD7700" s="3">
        <v>126.392</v>
      </c>
      <c r="AE7700" s="3">
        <v>120.297</v>
      </c>
      <c r="AF7700" s="3">
        <v>134.30099999999999</v>
      </c>
      <c r="AG7700" s="3">
        <v>152.28100000000001</v>
      </c>
      <c r="AH7700" s="3">
        <v>172.89500000000001</v>
      </c>
      <c r="AI7700" s="3">
        <v>189.31800000000001</v>
      </c>
      <c r="AJ7700" s="3">
        <v>221.75899999999999</v>
      </c>
      <c r="AK7700" s="3">
        <v>262.94299999999998</v>
      </c>
      <c r="AL7700" s="3">
        <v>291.38299999999998</v>
      </c>
      <c r="AM7700" s="3">
        <v>281.70999999999998</v>
      </c>
      <c r="AN7700" s="3">
        <v>341.10500000000002</v>
      </c>
      <c r="AO7700" s="3">
        <v>370.81799999999998</v>
      </c>
      <c r="AP7700" s="3">
        <v>397.55799999999999</v>
      </c>
      <c r="AQ7700" s="3">
        <v>420.334</v>
      </c>
      <c r="AR7700" s="3">
        <v>407.339</v>
      </c>
      <c r="AS7700" s="3">
        <v>401.38400000000001</v>
      </c>
      <c r="AT7700" s="3">
        <v>411.84699999999998</v>
      </c>
      <c r="AU7700" s="3">
        <v>455.37799999999999</v>
      </c>
      <c r="AV7700" s="3">
        <v>483.73899999999998</v>
      </c>
      <c r="AW7700" s="3">
        <v>520.07399999999996</v>
      </c>
      <c r="AX7700" s="3">
        <v>550.33399999999995</v>
      </c>
      <c r="AY7700" s="3">
        <v>581.50800000000004</v>
      </c>
      <c r="AZ7700" s="3">
        <v>614.41300000000001</v>
      </c>
      <c r="BA7700">
        <v>649.923</v>
      </c>
      <c r="BB7700">
        <v>2017</v>
      </c>
    </row>
    <row r="7701" spans="1:54" hidden="1" x14ac:dyDescent="0.2">
      <c r="A7701">
        <v>578</v>
      </c>
      <c r="B7701" t="s">
        <v>376</v>
      </c>
      <c r="C7701" t="s">
        <v>213</v>
      </c>
      <c r="D7701" t="s">
        <v>15</v>
      </c>
      <c r="E7701" t="s">
        <v>342</v>
      </c>
      <c r="F7701" t="s">
        <v>341</v>
      </c>
      <c r="G7701" t="s">
        <v>323</v>
      </c>
      <c r="H7701" t="s">
        <v>222</v>
      </c>
      <c r="I7701" t="s">
        <v>310</v>
      </c>
      <c r="J7701" s="3">
        <v>74.626999999999995</v>
      </c>
      <c r="K7701" s="3">
        <v>86.418000000000006</v>
      </c>
      <c r="L7701" s="3">
        <v>96.691999999999993</v>
      </c>
      <c r="M7701" s="3">
        <v>106.119</v>
      </c>
      <c r="N7701" s="3">
        <v>116.214</v>
      </c>
      <c r="O7701" s="3">
        <v>125.501</v>
      </c>
      <c r="P7701" s="3">
        <v>135.11699999999999</v>
      </c>
      <c r="Q7701" s="3">
        <v>151.755</v>
      </c>
      <c r="R7701" s="3">
        <v>177.93899999999999</v>
      </c>
      <c r="S7701" s="3">
        <v>207.399</v>
      </c>
      <c r="T7701" s="3">
        <v>240.06700000000001</v>
      </c>
      <c r="U7701" s="3">
        <v>268.90199999999999</v>
      </c>
      <c r="V7701" s="3">
        <v>300.41699999999997</v>
      </c>
      <c r="W7701" s="3">
        <v>334.24599999999998</v>
      </c>
      <c r="X7701" s="3">
        <v>368.65800000000002</v>
      </c>
      <c r="Y7701" s="3">
        <v>406.90699999999998</v>
      </c>
      <c r="Z7701" s="3">
        <v>437.75299999999999</v>
      </c>
      <c r="AA7701" s="3">
        <v>432.98700000000002</v>
      </c>
      <c r="AB7701" s="3">
        <v>404.274</v>
      </c>
      <c r="AC7701" s="3">
        <v>429.22899999999998</v>
      </c>
      <c r="AD7701" s="3">
        <v>458.55500000000001</v>
      </c>
      <c r="AE7701" s="3">
        <v>485.15899999999999</v>
      </c>
      <c r="AF7701" s="3">
        <v>522.89700000000005</v>
      </c>
      <c r="AG7701" s="3">
        <v>571.66600000000005</v>
      </c>
      <c r="AH7701" s="3">
        <v>624.32899999999995</v>
      </c>
      <c r="AI7701" s="3">
        <v>671.40200000000004</v>
      </c>
      <c r="AJ7701" s="3">
        <v>726.41200000000003</v>
      </c>
      <c r="AK7701" s="3">
        <v>786.27300000000002</v>
      </c>
      <c r="AL7701" s="3">
        <v>815.53200000000004</v>
      </c>
      <c r="AM7701" s="3">
        <v>816.04899999999998</v>
      </c>
      <c r="AN7701" s="3">
        <v>888.08299999999997</v>
      </c>
      <c r="AO7701" s="3">
        <v>914.029</v>
      </c>
      <c r="AP7701" s="3">
        <v>998.28700000000003</v>
      </c>
      <c r="AQ7701" s="3">
        <v>1041.67</v>
      </c>
      <c r="AR7701" s="3">
        <v>1070.8040000000001</v>
      </c>
      <c r="AS7701" s="3">
        <v>1115.106</v>
      </c>
      <c r="AT7701" s="3">
        <v>1166.405</v>
      </c>
      <c r="AU7701" s="3">
        <v>1233.7370000000001</v>
      </c>
      <c r="AV7701" s="3">
        <v>1310.5730000000001</v>
      </c>
      <c r="AW7701" s="3">
        <v>1389.606</v>
      </c>
      <c r="AX7701" s="3">
        <v>1468.6110000000001</v>
      </c>
      <c r="AY7701" s="3">
        <v>1551.0889999999999</v>
      </c>
      <c r="AZ7701" s="3">
        <v>1633.7170000000001</v>
      </c>
      <c r="BA7701">
        <v>1720.7429999999999</v>
      </c>
      <c r="BB7701">
        <v>2017</v>
      </c>
    </row>
    <row r="7702" spans="1:54" hidden="1" x14ac:dyDescent="0.2">
      <c r="A7702">
        <v>578</v>
      </c>
      <c r="B7702" t="s">
        <v>376</v>
      </c>
      <c r="C7702" t="s">
        <v>340</v>
      </c>
      <c r="D7702" t="s">
        <v>15</v>
      </c>
      <c r="E7702" t="s">
        <v>339</v>
      </c>
      <c r="F7702" t="s">
        <v>338</v>
      </c>
      <c r="G7702" t="s">
        <v>295</v>
      </c>
      <c r="I7702" t="s">
        <v>337</v>
      </c>
      <c r="J7702" s="3">
        <v>43.371000000000002</v>
      </c>
      <c r="K7702" s="3">
        <v>47.003</v>
      </c>
      <c r="L7702" s="3">
        <v>49.378999999999998</v>
      </c>
      <c r="M7702" s="3">
        <v>51.180999999999997</v>
      </c>
      <c r="N7702" s="3">
        <v>51.92</v>
      </c>
      <c r="O7702" s="3">
        <v>53.05</v>
      </c>
      <c r="P7702" s="3">
        <v>53.927999999999997</v>
      </c>
      <c r="Q7702" s="3">
        <v>56.475000000000001</v>
      </c>
      <c r="R7702" s="3">
        <v>59.817</v>
      </c>
      <c r="S7702" s="3">
        <v>63.475000000000001</v>
      </c>
      <c r="T7702" s="3">
        <v>67.096000000000004</v>
      </c>
      <c r="U7702" s="3">
        <v>70.646000000000001</v>
      </c>
      <c r="V7702" s="3">
        <v>73.492999999999995</v>
      </c>
      <c r="W7702" s="3">
        <v>75.177000000000007</v>
      </c>
      <c r="X7702" s="3">
        <v>78.69</v>
      </c>
      <c r="Y7702" s="3">
        <v>83.206999999999994</v>
      </c>
      <c r="Z7702" s="3">
        <v>86.617000000000004</v>
      </c>
      <c r="AA7702" s="3">
        <v>90.445999999999998</v>
      </c>
      <c r="AB7702" s="3">
        <v>97.739000000000004</v>
      </c>
      <c r="AC7702" s="3">
        <v>95.22</v>
      </c>
      <c r="AD7702" s="3">
        <v>96.486999999999995</v>
      </c>
      <c r="AE7702" s="3">
        <v>98.337999999999994</v>
      </c>
      <c r="AF7702" s="3">
        <v>100</v>
      </c>
      <c r="AG7702" s="3">
        <v>102.149</v>
      </c>
      <c r="AH7702" s="3">
        <v>105.795</v>
      </c>
      <c r="AI7702" s="3">
        <v>111.182</v>
      </c>
      <c r="AJ7702" s="3">
        <v>116.857</v>
      </c>
      <c r="AK7702" s="3">
        <v>119.747</v>
      </c>
      <c r="AL7702" s="3">
        <v>125.895</v>
      </c>
      <c r="AM7702" s="3">
        <v>126.14</v>
      </c>
      <c r="AN7702" s="3">
        <v>131.28800000000001</v>
      </c>
      <c r="AO7702" s="3">
        <v>136.202</v>
      </c>
      <c r="AP7702" s="3">
        <v>138.80199999999999</v>
      </c>
      <c r="AQ7702" s="3">
        <v>141.27099999999999</v>
      </c>
      <c r="AR7702" s="3">
        <v>143.30799999999999</v>
      </c>
      <c r="AS7702" s="3">
        <v>144.53899999999999</v>
      </c>
      <c r="AT7702" s="3">
        <v>147.952</v>
      </c>
      <c r="AU7702" s="3">
        <v>151.375</v>
      </c>
      <c r="AV7702" s="3">
        <v>152.33699999999999</v>
      </c>
      <c r="AW7702" s="3">
        <v>154.541</v>
      </c>
      <c r="AX7702" s="3">
        <v>156.23099999999999</v>
      </c>
      <c r="AY7702" s="3">
        <v>158.244</v>
      </c>
      <c r="AZ7702" s="3">
        <v>160.85599999999999</v>
      </c>
      <c r="BA7702">
        <v>163.95400000000001</v>
      </c>
      <c r="BB7702">
        <v>2017</v>
      </c>
    </row>
    <row r="7703" spans="1:54" hidden="1" x14ac:dyDescent="0.2">
      <c r="A7703">
        <v>578</v>
      </c>
      <c r="B7703" t="s">
        <v>376</v>
      </c>
      <c r="C7703" t="s">
        <v>336</v>
      </c>
      <c r="D7703" t="s">
        <v>15</v>
      </c>
      <c r="E7703" t="s">
        <v>333</v>
      </c>
      <c r="F7703" t="s">
        <v>335</v>
      </c>
      <c r="G7703" t="s">
        <v>225</v>
      </c>
      <c r="H7703" t="s">
        <v>322</v>
      </c>
      <c r="I7703" t="s">
        <v>330</v>
      </c>
      <c r="J7703" s="3">
        <v>33934.1</v>
      </c>
      <c r="K7703" s="3">
        <v>34903.764999999999</v>
      </c>
      <c r="L7703" s="3">
        <v>36041.953999999998</v>
      </c>
      <c r="M7703" s="3">
        <v>37538.656999999999</v>
      </c>
      <c r="N7703" s="3">
        <v>38868.853999999999</v>
      </c>
      <c r="O7703" s="3">
        <v>39715.555999999997</v>
      </c>
      <c r="P7703" s="3">
        <v>40987.565999999999</v>
      </c>
      <c r="Q7703" s="3">
        <v>44139.192999999999</v>
      </c>
      <c r="R7703" s="3">
        <v>49012.737999999998</v>
      </c>
      <c r="S7703" s="3">
        <v>54660.944000000003</v>
      </c>
      <c r="T7703" s="3">
        <v>59916.055</v>
      </c>
      <c r="U7703" s="3">
        <v>64200.665000000001</v>
      </c>
      <c r="V7703" s="3">
        <v>69121.535999999993</v>
      </c>
      <c r="W7703" s="3">
        <v>74720.691999999995</v>
      </c>
      <c r="X7703" s="3">
        <v>79733.95</v>
      </c>
      <c r="Y7703" s="3">
        <v>85232.968999999997</v>
      </c>
      <c r="Z7703" s="3">
        <v>89140.815000000002</v>
      </c>
      <c r="AA7703" s="3">
        <v>85830.115000000005</v>
      </c>
      <c r="AB7703" s="3">
        <v>78501.486999999994</v>
      </c>
      <c r="AC7703" s="3">
        <v>81331.932000000001</v>
      </c>
      <c r="AD7703" s="3">
        <v>84311.370999999999</v>
      </c>
      <c r="AE7703" s="3">
        <v>86402.48</v>
      </c>
      <c r="AF7703" s="3">
        <v>90877.027000000002</v>
      </c>
      <c r="AG7703" s="3">
        <v>96556.131999999998</v>
      </c>
      <c r="AH7703" s="3">
        <v>101750.319</v>
      </c>
      <c r="AI7703" s="3">
        <v>105117.341</v>
      </c>
      <c r="AJ7703" s="3">
        <v>109532.932</v>
      </c>
      <c r="AK7703" s="3">
        <v>114678.024</v>
      </c>
      <c r="AL7703" s="3">
        <v>115887.69500000001</v>
      </c>
      <c r="AM7703" s="3">
        <v>114365.27099999999</v>
      </c>
      <c r="AN7703" s="3">
        <v>122250.666</v>
      </c>
      <c r="AO7703" s="3">
        <v>122735.29700000001</v>
      </c>
      <c r="AP7703" s="3">
        <v>131009.77800000001</v>
      </c>
      <c r="AQ7703" s="3">
        <v>133857.82699999999</v>
      </c>
      <c r="AR7703" s="3">
        <v>134467.734</v>
      </c>
      <c r="AS7703" s="3">
        <v>138163.51500000001</v>
      </c>
      <c r="AT7703" s="3">
        <v>142403.03099999999</v>
      </c>
      <c r="AU7703" s="3">
        <v>147717.92300000001</v>
      </c>
      <c r="AV7703" s="3">
        <v>153237.23499999999</v>
      </c>
      <c r="AW7703" s="3">
        <v>158871.73699999999</v>
      </c>
      <c r="AX7703" s="3">
        <v>164539.889</v>
      </c>
      <c r="AY7703" s="3">
        <v>170431.734</v>
      </c>
      <c r="AZ7703" s="3">
        <v>176418.899</v>
      </c>
      <c r="BA7703">
        <v>182616.63099999999</v>
      </c>
      <c r="BB7703">
        <v>2016</v>
      </c>
    </row>
    <row r="7704" spans="1:54" hidden="1" x14ac:dyDescent="0.2">
      <c r="A7704">
        <v>578</v>
      </c>
      <c r="B7704" t="s">
        <v>376</v>
      </c>
      <c r="C7704" t="s">
        <v>334</v>
      </c>
      <c r="D7704" t="s">
        <v>15</v>
      </c>
      <c r="E7704" t="s">
        <v>333</v>
      </c>
      <c r="F7704" t="s">
        <v>332</v>
      </c>
      <c r="G7704" t="s">
        <v>331</v>
      </c>
      <c r="H7704" t="s">
        <v>322</v>
      </c>
      <c r="I7704" t="s">
        <v>330</v>
      </c>
      <c r="J7704" s="3">
        <v>3736.2530000000002</v>
      </c>
      <c r="K7704" s="3">
        <v>3843.0160000000001</v>
      </c>
      <c r="L7704" s="3">
        <v>3968.3339999999998</v>
      </c>
      <c r="M7704" s="3">
        <v>4133.1260000000002</v>
      </c>
      <c r="N7704" s="3">
        <v>4279.585</v>
      </c>
      <c r="O7704" s="3">
        <v>4372.8090000000002</v>
      </c>
      <c r="P7704" s="3">
        <v>4512.8620000000001</v>
      </c>
      <c r="Q7704" s="3">
        <v>4859.866</v>
      </c>
      <c r="R7704" s="3">
        <v>5396.4589999999998</v>
      </c>
      <c r="S7704" s="3">
        <v>6018.3440000000001</v>
      </c>
      <c r="T7704" s="3">
        <v>6596.9489999999996</v>
      </c>
      <c r="U7704" s="3">
        <v>7068.6980000000003</v>
      </c>
      <c r="V7704" s="3">
        <v>7610.5010000000002</v>
      </c>
      <c r="W7704" s="3">
        <v>8226.9860000000008</v>
      </c>
      <c r="X7704" s="3">
        <v>8778.9619999999995</v>
      </c>
      <c r="Y7704" s="3">
        <v>9384.4220000000005</v>
      </c>
      <c r="Z7704" s="3">
        <v>9814.6880000000001</v>
      </c>
      <c r="AA7704" s="3">
        <v>9450.1689999999999</v>
      </c>
      <c r="AB7704" s="3">
        <v>8643.2639999999992</v>
      </c>
      <c r="AC7704" s="3">
        <v>8954.9050000000007</v>
      </c>
      <c r="AD7704" s="3">
        <v>9282.9509999999991</v>
      </c>
      <c r="AE7704" s="3">
        <v>9513.1880000000001</v>
      </c>
      <c r="AF7704" s="3">
        <v>10005.85</v>
      </c>
      <c r="AG7704" s="3">
        <v>10631.138000000001</v>
      </c>
      <c r="AH7704" s="3">
        <v>11203.034</v>
      </c>
      <c r="AI7704" s="3">
        <v>11573.754000000001</v>
      </c>
      <c r="AJ7704" s="3">
        <v>12059.924999999999</v>
      </c>
      <c r="AK7704" s="3">
        <v>12626.415999999999</v>
      </c>
      <c r="AL7704" s="3">
        <v>12759.603999999999</v>
      </c>
      <c r="AM7704" s="3">
        <v>12591.981</v>
      </c>
      <c r="AN7704" s="3">
        <v>13460.188</v>
      </c>
      <c r="AO7704" s="3">
        <v>13513.547</v>
      </c>
      <c r="AP7704" s="3">
        <v>14424.593999999999</v>
      </c>
      <c r="AQ7704" s="3">
        <v>14738.173000000001</v>
      </c>
      <c r="AR7704" s="3">
        <v>14805.325999999999</v>
      </c>
      <c r="AS7704" s="3">
        <v>15212.243</v>
      </c>
      <c r="AT7704" s="3">
        <v>15679.027</v>
      </c>
      <c r="AU7704" s="3">
        <v>16264.214</v>
      </c>
      <c r="AV7704" s="3">
        <v>16871.907999999999</v>
      </c>
      <c r="AW7704" s="3">
        <v>17492.284</v>
      </c>
      <c r="AX7704" s="3">
        <v>18116.366000000002</v>
      </c>
      <c r="AY7704" s="3">
        <v>18765.077000000001</v>
      </c>
      <c r="AZ7704" s="3">
        <v>19424.282999999999</v>
      </c>
      <c r="BA7704">
        <v>20106.672999999999</v>
      </c>
      <c r="BB7704">
        <v>2016</v>
      </c>
    </row>
    <row r="7705" spans="1:54" hidden="1" x14ac:dyDescent="0.2">
      <c r="A7705">
        <v>578</v>
      </c>
      <c r="B7705" t="s">
        <v>376</v>
      </c>
      <c r="C7705" t="s">
        <v>329</v>
      </c>
      <c r="D7705" t="s">
        <v>15</v>
      </c>
      <c r="E7705" t="s">
        <v>325</v>
      </c>
      <c r="F7705" t="s">
        <v>328</v>
      </c>
      <c r="G7705" t="s">
        <v>225</v>
      </c>
      <c r="H7705" t="s">
        <v>322</v>
      </c>
      <c r="I7705" t="s">
        <v>321</v>
      </c>
      <c r="J7705" s="3">
        <v>14717.468000000001</v>
      </c>
      <c r="K7705" s="3">
        <v>16405.896000000001</v>
      </c>
      <c r="L7705" s="3">
        <v>17797.258999999998</v>
      </c>
      <c r="M7705" s="3">
        <v>19212.812999999998</v>
      </c>
      <c r="N7705" s="3">
        <v>20180.598000000002</v>
      </c>
      <c r="O7705" s="3">
        <v>21069.296999999999</v>
      </c>
      <c r="P7705" s="3">
        <v>22103.651999999998</v>
      </c>
      <c r="Q7705" s="3">
        <v>24927.530999999999</v>
      </c>
      <c r="R7705" s="3">
        <v>29318.062000000002</v>
      </c>
      <c r="S7705" s="3">
        <v>34695.83</v>
      </c>
      <c r="T7705" s="3">
        <v>40201.339999999997</v>
      </c>
      <c r="U7705" s="3">
        <v>45355.411999999997</v>
      </c>
      <c r="V7705" s="3">
        <v>50799.421999999999</v>
      </c>
      <c r="W7705" s="3">
        <v>56172.972000000002</v>
      </c>
      <c r="X7705" s="3">
        <v>62742.559999999998</v>
      </c>
      <c r="Y7705" s="3">
        <v>70919.645000000004</v>
      </c>
      <c r="Z7705" s="3">
        <v>77210.675000000003</v>
      </c>
      <c r="AA7705" s="3">
        <v>77629.707999999999</v>
      </c>
      <c r="AB7705" s="3">
        <v>76726.638000000006</v>
      </c>
      <c r="AC7705" s="3">
        <v>77444.417000000001</v>
      </c>
      <c r="AD7705" s="3">
        <v>81349.828999999998</v>
      </c>
      <c r="AE7705" s="3">
        <v>84966.228000000003</v>
      </c>
      <c r="AF7705" s="3">
        <v>90877.027000000002</v>
      </c>
      <c r="AG7705" s="3">
        <v>98631.558000000005</v>
      </c>
      <c r="AH7705" s="3">
        <v>107647.088</v>
      </c>
      <c r="AI7705" s="3">
        <v>116871.454</v>
      </c>
      <c r="AJ7705" s="3">
        <v>127996.81600000001</v>
      </c>
      <c r="AK7705" s="3">
        <v>137323.701</v>
      </c>
      <c r="AL7705" s="3">
        <v>145896.50200000001</v>
      </c>
      <c r="AM7705" s="3">
        <v>144260.242</v>
      </c>
      <c r="AN7705" s="3">
        <v>160500.011</v>
      </c>
      <c r="AO7705" s="3">
        <v>167167.77600000001</v>
      </c>
      <c r="AP7705" s="3">
        <v>181844.56</v>
      </c>
      <c r="AQ7705" s="3">
        <v>189102.91800000001</v>
      </c>
      <c r="AR7705" s="3">
        <v>192702.818</v>
      </c>
      <c r="AS7705" s="3">
        <v>199700.66</v>
      </c>
      <c r="AT7705" s="3">
        <v>210687.69</v>
      </c>
      <c r="AU7705" s="3">
        <v>223607.91099999999</v>
      </c>
      <c r="AV7705" s="3">
        <v>233436.93100000001</v>
      </c>
      <c r="AW7705" s="3">
        <v>245521.33199999999</v>
      </c>
      <c r="AX7705" s="3">
        <v>257061.584</v>
      </c>
      <c r="AY7705" s="3">
        <v>269697.45199999999</v>
      </c>
      <c r="AZ7705" s="3">
        <v>283780.69799999997</v>
      </c>
      <c r="BA7705">
        <v>299407.15600000002</v>
      </c>
      <c r="BB7705">
        <v>2016</v>
      </c>
    </row>
    <row r="7706" spans="1:54" hidden="1" x14ac:dyDescent="0.2">
      <c r="A7706">
        <v>578</v>
      </c>
      <c r="B7706" t="s">
        <v>376</v>
      </c>
      <c r="C7706" t="s">
        <v>327</v>
      </c>
      <c r="D7706" t="s">
        <v>15</v>
      </c>
      <c r="E7706" t="s">
        <v>325</v>
      </c>
      <c r="F7706" t="s">
        <v>326</v>
      </c>
      <c r="G7706" t="s">
        <v>223</v>
      </c>
      <c r="H7706" t="s">
        <v>322</v>
      </c>
      <c r="I7706" t="s">
        <v>321</v>
      </c>
      <c r="J7706" s="3">
        <v>718.75099999999998</v>
      </c>
      <c r="K7706" s="3">
        <v>751.85599999999999</v>
      </c>
      <c r="L7706" s="3">
        <v>773.78700000000003</v>
      </c>
      <c r="M7706" s="3">
        <v>835.33199999999999</v>
      </c>
      <c r="N7706" s="3">
        <v>853.68200000000002</v>
      </c>
      <c r="O7706" s="3">
        <v>775.77599999999995</v>
      </c>
      <c r="P7706" s="3">
        <v>840.47500000000002</v>
      </c>
      <c r="Q7706" s="3">
        <v>969.07600000000002</v>
      </c>
      <c r="R7706" s="3">
        <v>1159.0920000000001</v>
      </c>
      <c r="S7706" s="3">
        <v>1349.9269999999999</v>
      </c>
      <c r="T7706" s="3">
        <v>1571.2570000000001</v>
      </c>
      <c r="U7706" s="3">
        <v>1777.473</v>
      </c>
      <c r="V7706" s="3">
        <v>1999.9670000000001</v>
      </c>
      <c r="W7706" s="3">
        <v>2218.556</v>
      </c>
      <c r="X7706" s="3">
        <v>2494.739</v>
      </c>
      <c r="Y7706" s="3">
        <v>2846.444</v>
      </c>
      <c r="Z7706" s="3">
        <v>3046.665</v>
      </c>
      <c r="AA7706" s="3">
        <v>2475.0949999999998</v>
      </c>
      <c r="AB7706" s="3">
        <v>1855.12</v>
      </c>
      <c r="AC7706" s="3">
        <v>2048.0540000000001</v>
      </c>
      <c r="AD7706" s="3">
        <v>2028.077</v>
      </c>
      <c r="AE7706" s="3">
        <v>1912.28</v>
      </c>
      <c r="AF7706" s="3">
        <v>2115.3829999999998</v>
      </c>
      <c r="AG7706" s="3">
        <v>2377.5450000000001</v>
      </c>
      <c r="AH7706" s="3">
        <v>2676.2959999999998</v>
      </c>
      <c r="AI7706" s="3">
        <v>2905.7950000000001</v>
      </c>
      <c r="AJ7706" s="3">
        <v>3378.8310000000001</v>
      </c>
      <c r="AK7706" s="3">
        <v>3978.3009999999999</v>
      </c>
      <c r="AL7706" s="3">
        <v>4379.527</v>
      </c>
      <c r="AM7706" s="3">
        <v>4207.5829999999996</v>
      </c>
      <c r="AN7706" s="3">
        <v>5065.3760000000002</v>
      </c>
      <c r="AO7706" s="3">
        <v>5482.3969999999999</v>
      </c>
      <c r="AP7706" s="3">
        <v>5850.2730000000001</v>
      </c>
      <c r="AQ7706" s="3">
        <v>6154.4989999999998</v>
      </c>
      <c r="AR7706" s="3">
        <v>5932.9989999999998</v>
      </c>
      <c r="AS7706" s="3">
        <v>5830.84</v>
      </c>
      <c r="AT7706" s="3">
        <v>5970.43</v>
      </c>
      <c r="AU7706" s="3">
        <v>6590.6379999999999</v>
      </c>
      <c r="AV7706" s="3">
        <v>6992.2290000000003</v>
      </c>
      <c r="AW7706" s="3">
        <v>7510.0029999999997</v>
      </c>
      <c r="AX7706" s="3">
        <v>7940.7489999999998</v>
      </c>
      <c r="AY7706" s="3">
        <v>8385.6949999999997</v>
      </c>
      <c r="AZ7706" s="3">
        <v>8857.1039999999994</v>
      </c>
      <c r="BA7706">
        <v>9367.8639999999996</v>
      </c>
      <c r="BB7706">
        <v>2016</v>
      </c>
    </row>
    <row r="7707" spans="1:54" hidden="1" x14ac:dyDescent="0.2">
      <c r="A7707">
        <v>578</v>
      </c>
      <c r="B7707" t="s">
        <v>376</v>
      </c>
      <c r="C7707" t="s">
        <v>212</v>
      </c>
      <c r="D7707" t="s">
        <v>15</v>
      </c>
      <c r="E7707" t="s">
        <v>325</v>
      </c>
      <c r="F7707" t="s">
        <v>324</v>
      </c>
      <c r="G7707" t="s">
        <v>323</v>
      </c>
      <c r="H7707" t="s">
        <v>322</v>
      </c>
      <c r="I7707" t="s">
        <v>321</v>
      </c>
      <c r="J7707" s="3">
        <v>1604.886</v>
      </c>
      <c r="K7707" s="3">
        <v>1804.88</v>
      </c>
      <c r="L7707" s="3">
        <v>1979.3710000000001</v>
      </c>
      <c r="M7707" s="3">
        <v>2142.9470000000001</v>
      </c>
      <c r="N7707" s="3">
        <v>2297.63</v>
      </c>
      <c r="O7707" s="3">
        <v>2422.808</v>
      </c>
      <c r="P7707" s="3">
        <v>2550.817</v>
      </c>
      <c r="Q7707" s="3">
        <v>2817.0650000000001</v>
      </c>
      <c r="R7707" s="3">
        <v>3237.607</v>
      </c>
      <c r="S7707" s="3">
        <v>3751.1129999999998</v>
      </c>
      <c r="T7707" s="3">
        <v>4263.826</v>
      </c>
      <c r="U7707" s="3">
        <v>4720.8029999999999</v>
      </c>
      <c r="V7707" s="3">
        <v>5198.5159999999996</v>
      </c>
      <c r="W7707" s="3">
        <v>5753.3059999999996</v>
      </c>
      <c r="X7707" s="3">
        <v>6269.9840000000004</v>
      </c>
      <c r="Y7707" s="3">
        <v>6842.1880000000001</v>
      </c>
      <c r="Z7707" s="3">
        <v>7286.4960000000001</v>
      </c>
      <c r="AA7707" s="3">
        <v>7135.9989999999998</v>
      </c>
      <c r="AB7707" s="3">
        <v>6597.51</v>
      </c>
      <c r="AC7707" s="3">
        <v>6939.9989999999998</v>
      </c>
      <c r="AD7707" s="3">
        <v>7357.9210000000003</v>
      </c>
      <c r="AE7707" s="3">
        <v>7712.2629999999999</v>
      </c>
      <c r="AF7707" s="3">
        <v>8236.1890000000003</v>
      </c>
      <c r="AG7707" s="3">
        <v>8925.3760000000002</v>
      </c>
      <c r="AH7707" s="3">
        <v>9664.1550000000007</v>
      </c>
      <c r="AI7707" s="3">
        <v>10305.165000000001</v>
      </c>
      <c r="AJ7707" s="3">
        <v>11067.998</v>
      </c>
      <c r="AK7707" s="3">
        <v>11896.243</v>
      </c>
      <c r="AL7707" s="3">
        <v>12257.552</v>
      </c>
      <c r="AM7707" s="3">
        <v>12188.386</v>
      </c>
      <c r="AN7707" s="3">
        <v>13187.949000000001</v>
      </c>
      <c r="AO7707" s="3">
        <v>13513.547</v>
      </c>
      <c r="AP7707" s="3">
        <v>14690.311</v>
      </c>
      <c r="AQ7707" s="3">
        <v>15252.061</v>
      </c>
      <c r="AR7707" s="3">
        <v>15596.541999999999</v>
      </c>
      <c r="AS7707" s="3">
        <v>16198.967000000001</v>
      </c>
      <c r="AT7707" s="3">
        <v>16909.050999999999</v>
      </c>
      <c r="AU7707" s="3">
        <v>17855.758000000002</v>
      </c>
      <c r="AV7707" s="3">
        <v>18943.764999999999</v>
      </c>
      <c r="AW7707" s="3">
        <v>20066.274000000001</v>
      </c>
      <c r="AX7707" s="3">
        <v>21190.528999999999</v>
      </c>
      <c r="AY7707" s="3">
        <v>22367.625</v>
      </c>
      <c r="AZ7707" s="3">
        <v>23550.951000000001</v>
      </c>
      <c r="BA7707">
        <v>24802.458999999999</v>
      </c>
      <c r="BB7707">
        <v>2016</v>
      </c>
    </row>
    <row r="7708" spans="1:54" hidden="1" x14ac:dyDescent="0.2">
      <c r="A7708">
        <v>578</v>
      </c>
      <c r="B7708" t="s">
        <v>376</v>
      </c>
      <c r="C7708" t="s">
        <v>320</v>
      </c>
      <c r="D7708" t="s">
        <v>15</v>
      </c>
      <c r="E7708" t="s">
        <v>319</v>
      </c>
      <c r="F7708" t="s">
        <v>318</v>
      </c>
      <c r="G7708" t="s">
        <v>243</v>
      </c>
    </row>
    <row r="7709" spans="1:54" hidden="1" x14ac:dyDescent="0.2">
      <c r="A7709">
        <v>578</v>
      </c>
      <c r="B7709" t="s">
        <v>376</v>
      </c>
      <c r="C7709" t="s">
        <v>317</v>
      </c>
      <c r="D7709" t="s">
        <v>15</v>
      </c>
      <c r="E7709" t="s">
        <v>316</v>
      </c>
      <c r="F7709" s="3" t="s">
        <v>315</v>
      </c>
      <c r="G7709" t="s">
        <v>288</v>
      </c>
      <c r="I7709" t="s">
        <v>310</v>
      </c>
      <c r="J7709">
        <v>0.56499999999999995</v>
      </c>
      <c r="K7709">
        <v>0.58799999999999997</v>
      </c>
      <c r="L7709">
        <v>0.61799999999999999</v>
      </c>
      <c r="M7709">
        <v>0.63600000000000001</v>
      </c>
      <c r="N7709">
        <v>0.64400000000000002</v>
      </c>
      <c r="O7709">
        <v>0.65100000000000002</v>
      </c>
      <c r="P7709">
        <v>0.66300000000000003</v>
      </c>
      <c r="Q7709">
        <v>0.7</v>
      </c>
      <c r="R7709">
        <v>0.75800000000000001</v>
      </c>
      <c r="S7709">
        <v>0.82099999999999995</v>
      </c>
      <c r="T7709">
        <v>0.88</v>
      </c>
      <c r="U7709">
        <v>0.93200000000000005</v>
      </c>
      <c r="V7709">
        <v>0.91400000000000003</v>
      </c>
      <c r="W7709">
        <v>0.97399999999999998</v>
      </c>
      <c r="X7709">
        <v>1.0209999999999999</v>
      </c>
      <c r="Y7709">
        <v>1.0660000000000001</v>
      </c>
      <c r="Z7709">
        <v>1.0840000000000001</v>
      </c>
      <c r="AA7709">
        <v>1.012</v>
      </c>
      <c r="AB7709">
        <v>0.91100000000000003</v>
      </c>
      <c r="AC7709">
        <v>0.92100000000000004</v>
      </c>
      <c r="AD7709">
        <v>0.91800000000000004</v>
      </c>
      <c r="AE7709">
        <v>0.92700000000000005</v>
      </c>
      <c r="AF7709">
        <v>0.95599999999999996</v>
      </c>
      <c r="AG7709">
        <v>0.98499999999999999</v>
      </c>
      <c r="AH7709">
        <v>0.995</v>
      </c>
      <c r="AI7709">
        <v>0.98899999999999999</v>
      </c>
      <c r="AJ7709">
        <v>0.98599999999999999</v>
      </c>
      <c r="AK7709">
        <v>0.98699999999999999</v>
      </c>
      <c r="AL7709">
        <v>0.97599999999999998</v>
      </c>
      <c r="AM7709">
        <v>0.97299999999999998</v>
      </c>
      <c r="AN7709">
        <v>0.99399999999999999</v>
      </c>
      <c r="AO7709">
        <v>0.96299999999999997</v>
      </c>
      <c r="AP7709">
        <v>1.0009999999999999</v>
      </c>
      <c r="AQ7709">
        <v>0.99399999999999999</v>
      </c>
      <c r="AR7709">
        <v>0.97</v>
      </c>
      <c r="AS7709">
        <v>0.96799999999999997</v>
      </c>
      <c r="AT7709">
        <v>0.96899999999999997</v>
      </c>
      <c r="AU7709">
        <v>0.97099999999999997</v>
      </c>
      <c r="AV7709">
        <v>0.97099999999999997</v>
      </c>
      <c r="AW7709">
        <v>0.97</v>
      </c>
      <c r="AX7709">
        <v>0.96899999999999997</v>
      </c>
      <c r="AY7709">
        <v>0.96899999999999997</v>
      </c>
      <c r="AZ7709">
        <v>0.96799999999999997</v>
      </c>
      <c r="BA7709">
        <v>0.96699999999999997</v>
      </c>
      <c r="BB7709">
        <v>2017</v>
      </c>
    </row>
    <row r="7710" spans="1:54" hidden="1" x14ac:dyDescent="0.2">
      <c r="A7710">
        <v>578</v>
      </c>
      <c r="B7710" t="s">
        <v>376</v>
      </c>
      <c r="C7710" t="s">
        <v>314</v>
      </c>
      <c r="D7710" t="s">
        <v>15</v>
      </c>
      <c r="E7710" t="s">
        <v>313</v>
      </c>
      <c r="F7710" s="3" t="s">
        <v>312</v>
      </c>
      <c r="G7710" t="s">
        <v>311</v>
      </c>
      <c r="I7710" t="s">
        <v>310</v>
      </c>
      <c r="J7710">
        <v>9.17</v>
      </c>
      <c r="K7710">
        <v>9.09</v>
      </c>
      <c r="L7710">
        <v>8.9909999999999997</v>
      </c>
      <c r="M7710">
        <v>8.9659999999999993</v>
      </c>
      <c r="N7710">
        <v>8.7829999999999995</v>
      </c>
      <c r="O7710">
        <v>8.6959999999999997</v>
      </c>
      <c r="P7710">
        <v>8.6649999999999991</v>
      </c>
      <c r="Q7710">
        <v>8.8490000000000002</v>
      </c>
      <c r="R7710">
        <v>9.0549999999999997</v>
      </c>
      <c r="S7710">
        <v>9.2490000000000006</v>
      </c>
      <c r="T7710">
        <v>9.4280000000000008</v>
      </c>
      <c r="U7710">
        <v>9.6080000000000005</v>
      </c>
      <c r="V7710">
        <v>9.7720000000000002</v>
      </c>
      <c r="W7710">
        <v>9.7639999999999993</v>
      </c>
      <c r="X7710">
        <v>10.007</v>
      </c>
      <c r="Y7710">
        <v>10.365</v>
      </c>
      <c r="Z7710">
        <v>10.596</v>
      </c>
      <c r="AA7710">
        <v>10.879</v>
      </c>
      <c r="AB7710">
        <v>11.63</v>
      </c>
      <c r="AC7710">
        <v>11.159000000000001</v>
      </c>
      <c r="AD7710">
        <v>11.055999999999999</v>
      </c>
      <c r="AE7710">
        <v>11.016999999999999</v>
      </c>
      <c r="AF7710">
        <v>11.034000000000001</v>
      </c>
      <c r="AG7710">
        <v>11.051</v>
      </c>
      <c r="AH7710">
        <v>11.138999999999999</v>
      </c>
      <c r="AI7710">
        <v>11.340999999999999</v>
      </c>
      <c r="AJ7710">
        <v>11.565</v>
      </c>
      <c r="AK7710">
        <v>11.542999999999999</v>
      </c>
      <c r="AL7710">
        <v>11.903</v>
      </c>
      <c r="AM7710">
        <v>11.836</v>
      </c>
      <c r="AN7710">
        <v>12.17</v>
      </c>
      <c r="AO7710">
        <v>12.37</v>
      </c>
      <c r="AP7710">
        <v>12.379</v>
      </c>
      <c r="AQ7710">
        <v>12.398999999999999</v>
      </c>
      <c r="AR7710">
        <v>12.355</v>
      </c>
      <c r="AS7710">
        <v>12.327999999999999</v>
      </c>
      <c r="AT7710">
        <v>12.46</v>
      </c>
      <c r="AU7710">
        <v>12.523</v>
      </c>
      <c r="AV7710">
        <v>12.323</v>
      </c>
      <c r="AW7710">
        <v>12.236000000000001</v>
      </c>
      <c r="AX7710">
        <v>12.131</v>
      </c>
      <c r="AY7710">
        <v>12.057</v>
      </c>
      <c r="AZ7710">
        <v>12.05</v>
      </c>
      <c r="BA7710">
        <v>12.071999999999999</v>
      </c>
      <c r="BB7710">
        <v>2017</v>
      </c>
    </row>
    <row r="7711" spans="1:54" hidden="1" x14ac:dyDescent="0.2">
      <c r="A7711">
        <v>578</v>
      </c>
      <c r="B7711" t="s">
        <v>376</v>
      </c>
      <c r="C7711" t="s">
        <v>309</v>
      </c>
      <c r="D7711" t="s">
        <v>15</v>
      </c>
      <c r="E7711" t="s">
        <v>308</v>
      </c>
      <c r="F7711" t="s">
        <v>307</v>
      </c>
      <c r="G7711" t="s">
        <v>217</v>
      </c>
      <c r="I7711" t="s">
        <v>1805</v>
      </c>
      <c r="J7711" s="3">
        <v>26.513000000000002</v>
      </c>
      <c r="K7711" s="3">
        <v>26.352</v>
      </c>
      <c r="L7711" s="3">
        <v>23.234999999999999</v>
      </c>
      <c r="M7711" s="3">
        <v>25.998000000000001</v>
      </c>
      <c r="N7711" s="3">
        <v>25.016999999999999</v>
      </c>
      <c r="O7711" s="3">
        <v>28.35</v>
      </c>
      <c r="P7711" s="3">
        <v>26.001999999999999</v>
      </c>
      <c r="Q7711" s="3">
        <v>28.009</v>
      </c>
      <c r="R7711" s="3">
        <v>32.686999999999998</v>
      </c>
      <c r="S7711" s="3">
        <v>35.231000000000002</v>
      </c>
      <c r="T7711" s="3">
        <v>41.539000000000001</v>
      </c>
      <c r="U7711" s="3">
        <v>42.064</v>
      </c>
      <c r="V7711" s="3">
        <v>39.701000000000001</v>
      </c>
      <c r="W7711" s="3">
        <v>39.655999999999999</v>
      </c>
      <c r="X7711" s="3">
        <v>40.908000000000001</v>
      </c>
      <c r="Y7711" s="3">
        <v>42.863</v>
      </c>
      <c r="Z7711" s="3">
        <v>42.533000000000001</v>
      </c>
      <c r="AA7711" s="3">
        <v>34.274999999999999</v>
      </c>
      <c r="AB7711" s="3">
        <v>20.071000000000002</v>
      </c>
      <c r="AC7711" s="3">
        <v>20.172999999999998</v>
      </c>
      <c r="AD7711" s="3">
        <v>22.283000000000001</v>
      </c>
      <c r="AE7711" s="3">
        <v>23.111999999999998</v>
      </c>
      <c r="AF7711" s="3">
        <v>22.744</v>
      </c>
      <c r="AG7711" s="3">
        <v>23.829000000000001</v>
      </c>
      <c r="AH7711" s="3">
        <v>25.681000000000001</v>
      </c>
      <c r="AI7711" s="3">
        <v>30.420999999999999</v>
      </c>
      <c r="AJ7711" s="3">
        <v>27.012</v>
      </c>
      <c r="AK7711" s="3">
        <v>25.495999999999999</v>
      </c>
      <c r="AL7711" s="3">
        <v>28.225999999999999</v>
      </c>
      <c r="AM7711" s="3">
        <v>20.635999999999999</v>
      </c>
      <c r="AN7711" s="3">
        <v>25.356999999999999</v>
      </c>
      <c r="AO7711" s="3">
        <v>26.791</v>
      </c>
      <c r="AP7711" s="3">
        <v>28.024000000000001</v>
      </c>
      <c r="AQ7711" s="3">
        <v>27.457000000000001</v>
      </c>
      <c r="AR7711" s="3">
        <v>23.919</v>
      </c>
      <c r="AS7711" s="3">
        <v>22.297999999999998</v>
      </c>
      <c r="AT7711" s="3">
        <v>21.08</v>
      </c>
      <c r="AU7711" s="3">
        <v>22.844000000000001</v>
      </c>
      <c r="AV7711" s="3">
        <v>24.183</v>
      </c>
      <c r="AW7711" s="3">
        <v>24.731000000000002</v>
      </c>
      <c r="AX7711" s="3">
        <v>25.396000000000001</v>
      </c>
      <c r="AY7711" s="3">
        <v>26.227</v>
      </c>
      <c r="AZ7711" s="3">
        <v>27.029</v>
      </c>
      <c r="BA7711">
        <v>27.600999999999999</v>
      </c>
      <c r="BB7711">
        <v>2017</v>
      </c>
    </row>
    <row r="7712" spans="1:54" hidden="1" x14ac:dyDescent="0.2">
      <c r="A7712">
        <v>578</v>
      </c>
      <c r="B7712" t="s">
        <v>376</v>
      </c>
      <c r="C7712" t="s">
        <v>306</v>
      </c>
      <c r="D7712" t="s">
        <v>15</v>
      </c>
      <c r="E7712" t="s">
        <v>305</v>
      </c>
      <c r="F7712" t="s">
        <v>304</v>
      </c>
      <c r="G7712" t="s">
        <v>217</v>
      </c>
      <c r="I7712" t="s">
        <v>1805</v>
      </c>
      <c r="J7712" s="3">
        <v>17.722000000000001</v>
      </c>
      <c r="K7712" s="3">
        <v>18.292000000000002</v>
      </c>
      <c r="L7712" s="3">
        <v>19.733000000000001</v>
      </c>
      <c r="M7712" s="3">
        <v>18.170999999999999</v>
      </c>
      <c r="N7712" s="3">
        <v>19.238</v>
      </c>
      <c r="O7712" s="3">
        <v>23.515999999999998</v>
      </c>
      <c r="P7712" s="3">
        <v>25.6</v>
      </c>
      <c r="Q7712" s="3">
        <v>26.280999999999999</v>
      </c>
      <c r="R7712" s="3">
        <v>28.952000000000002</v>
      </c>
      <c r="S7712" s="3">
        <v>30.599</v>
      </c>
      <c r="T7712" s="3">
        <v>41.539000000000001</v>
      </c>
      <c r="U7712" s="3">
        <v>34.771999999999998</v>
      </c>
      <c r="V7712" s="3">
        <v>34.433</v>
      </c>
      <c r="W7712" s="3">
        <v>34.902999999999999</v>
      </c>
      <c r="X7712" s="3">
        <v>35.590000000000003</v>
      </c>
      <c r="Y7712" s="3">
        <v>35.045000000000002</v>
      </c>
      <c r="Z7712" s="3">
        <v>34.692</v>
      </c>
      <c r="AA7712" s="3">
        <v>32.204000000000001</v>
      </c>
      <c r="AB7712" s="3">
        <v>32.643999999999998</v>
      </c>
      <c r="AC7712" s="3">
        <v>30.015000000000001</v>
      </c>
      <c r="AD7712" s="3">
        <v>30.050999999999998</v>
      </c>
      <c r="AE7712" s="3">
        <v>27.959</v>
      </c>
      <c r="AF7712" s="3">
        <v>26.577999999999999</v>
      </c>
      <c r="AG7712" s="3">
        <v>27.116</v>
      </c>
      <c r="AH7712" s="3">
        <v>27.792000000000002</v>
      </c>
      <c r="AI7712" s="3">
        <v>26.384</v>
      </c>
      <c r="AJ7712" s="3">
        <v>28.055</v>
      </c>
      <c r="AK7712" s="3">
        <v>31.422999999999998</v>
      </c>
      <c r="AL7712" s="3">
        <v>28.545999999999999</v>
      </c>
      <c r="AM7712" s="3">
        <v>28.513000000000002</v>
      </c>
      <c r="AN7712" s="3">
        <v>28.724</v>
      </c>
      <c r="AO7712" s="3">
        <v>29.334</v>
      </c>
      <c r="AP7712" s="3">
        <v>27.597000000000001</v>
      </c>
      <c r="AQ7712" s="3">
        <v>26.300999999999998</v>
      </c>
      <c r="AR7712" s="3">
        <v>27.655999999999999</v>
      </c>
      <c r="AS7712" s="3">
        <v>30.297999999999998</v>
      </c>
      <c r="AT7712" s="3">
        <v>32.792000000000002</v>
      </c>
      <c r="AU7712" s="3">
        <v>33.664999999999999</v>
      </c>
      <c r="AV7712" s="3">
        <v>33.484999999999999</v>
      </c>
      <c r="AW7712" s="3">
        <v>33.344000000000001</v>
      </c>
      <c r="AX7712" s="3">
        <v>33.283999999999999</v>
      </c>
      <c r="AY7712" s="3">
        <v>32.683</v>
      </c>
      <c r="AZ7712" s="3">
        <v>31.914000000000001</v>
      </c>
      <c r="BA7712">
        <v>31.085999999999999</v>
      </c>
      <c r="BB7712">
        <v>2017</v>
      </c>
    </row>
    <row r="7713" spans="1:54" hidden="1" x14ac:dyDescent="0.2">
      <c r="A7713">
        <v>578</v>
      </c>
      <c r="B7713" t="s">
        <v>376</v>
      </c>
      <c r="C7713" t="s">
        <v>303</v>
      </c>
      <c r="D7713" t="s">
        <v>15</v>
      </c>
      <c r="E7713" t="s">
        <v>300</v>
      </c>
      <c r="F7713" t="s">
        <v>302</v>
      </c>
      <c r="G7713" t="s">
        <v>295</v>
      </c>
      <c r="I7713" t="s">
        <v>1806</v>
      </c>
      <c r="J7713" s="3">
        <v>29.347999999999999</v>
      </c>
      <c r="K7713" s="3">
        <v>33.075000000000003</v>
      </c>
      <c r="L7713" s="3">
        <v>34.828000000000003</v>
      </c>
      <c r="M7713" s="3">
        <v>36.116999999999997</v>
      </c>
      <c r="N7713" s="3">
        <v>36.4</v>
      </c>
      <c r="O7713" s="3">
        <v>37.292000000000002</v>
      </c>
      <c r="P7713" s="3">
        <v>37.966999999999999</v>
      </c>
      <c r="Q7713" s="3">
        <v>38.917000000000002</v>
      </c>
      <c r="R7713" s="3">
        <v>40.408000000000001</v>
      </c>
      <c r="S7713" s="3">
        <v>42.591999999999999</v>
      </c>
      <c r="T7713" s="3">
        <v>45.091999999999999</v>
      </c>
      <c r="U7713" s="3">
        <v>47.674999999999997</v>
      </c>
      <c r="V7713" s="3">
        <v>49.625</v>
      </c>
      <c r="W7713" s="3">
        <v>51.258000000000003</v>
      </c>
      <c r="X7713" s="3">
        <v>53.883000000000003</v>
      </c>
      <c r="Y7713" s="3">
        <v>56.991999999999997</v>
      </c>
      <c r="Z7713" s="3">
        <v>60.308</v>
      </c>
      <c r="AA7713" s="3">
        <v>63.707999999999998</v>
      </c>
      <c r="AB7713" s="3">
        <v>68.792000000000002</v>
      </c>
      <c r="AC7713" s="3">
        <v>68.966999999999999</v>
      </c>
      <c r="AD7713" s="3">
        <v>70.108000000000004</v>
      </c>
      <c r="AE7713" s="3">
        <v>71.216999999999999</v>
      </c>
      <c r="AF7713" s="3">
        <v>71.733000000000004</v>
      </c>
      <c r="AG7713" s="3">
        <v>73.033000000000001</v>
      </c>
      <c r="AH7713" s="3">
        <v>75.05</v>
      </c>
      <c r="AI7713" s="3">
        <v>78.441999999999993</v>
      </c>
      <c r="AJ7713" s="3">
        <v>82.1</v>
      </c>
      <c r="AK7713" s="3">
        <v>83.908000000000001</v>
      </c>
      <c r="AL7713" s="3">
        <v>88.492000000000004</v>
      </c>
      <c r="AM7713" s="3">
        <v>87.742000000000004</v>
      </c>
      <c r="AN7713" s="3">
        <v>90.625</v>
      </c>
      <c r="AO7713" s="3">
        <v>94.078000000000003</v>
      </c>
      <c r="AP7713" s="3">
        <v>96.912999999999997</v>
      </c>
      <c r="AQ7713" s="3">
        <v>99.03</v>
      </c>
      <c r="AR7713" s="3">
        <v>100.908</v>
      </c>
      <c r="AS7713" s="3">
        <v>99.998999999999995</v>
      </c>
      <c r="AT7713" s="3">
        <v>100.188</v>
      </c>
      <c r="AU7713" s="3">
        <v>100.854</v>
      </c>
      <c r="AV7713" s="3">
        <v>102.27500000000001</v>
      </c>
      <c r="AW7713" s="3">
        <v>102.956</v>
      </c>
      <c r="AX7713" s="3">
        <v>104.089</v>
      </c>
      <c r="AY7713" s="3">
        <v>105.54600000000001</v>
      </c>
      <c r="AZ7713" s="3">
        <v>107.446</v>
      </c>
      <c r="BA7713">
        <v>109.595</v>
      </c>
      <c r="BB7713">
        <v>2017</v>
      </c>
    </row>
    <row r="7714" spans="1:54" hidden="1" x14ac:dyDescent="0.2">
      <c r="A7714">
        <v>578</v>
      </c>
      <c r="B7714" t="s">
        <v>376</v>
      </c>
      <c r="C7714" t="s">
        <v>301</v>
      </c>
      <c r="D7714" t="s">
        <v>15</v>
      </c>
      <c r="E7714" t="s">
        <v>300</v>
      </c>
      <c r="F7714" t="s">
        <v>299</v>
      </c>
      <c r="G7714" t="s">
        <v>275</v>
      </c>
      <c r="I7714" t="s">
        <v>298</v>
      </c>
      <c r="J7714" s="3">
        <v>19.7</v>
      </c>
      <c r="K7714" s="3">
        <v>12.7</v>
      </c>
      <c r="L7714" s="3">
        <v>5.3</v>
      </c>
      <c r="M7714" s="3">
        <v>3.7</v>
      </c>
      <c r="N7714" s="3">
        <v>0.78400000000000003</v>
      </c>
      <c r="O7714" s="3">
        <v>2.4500000000000002</v>
      </c>
      <c r="P7714" s="3">
        <v>1.81</v>
      </c>
      <c r="Q7714" s="3">
        <v>2.5019999999999998</v>
      </c>
      <c r="R7714" s="3">
        <v>3.8330000000000002</v>
      </c>
      <c r="S7714" s="3">
        <v>5.4029999999999996</v>
      </c>
      <c r="T7714" s="3">
        <v>5.87</v>
      </c>
      <c r="U7714" s="3">
        <v>5.7290000000000001</v>
      </c>
      <c r="V7714" s="3">
        <v>4.09</v>
      </c>
      <c r="W7714" s="3">
        <v>3.2909999999999999</v>
      </c>
      <c r="X7714" s="3">
        <v>5.1210000000000004</v>
      </c>
      <c r="Y7714" s="3">
        <v>5.7690000000000001</v>
      </c>
      <c r="Z7714" s="3">
        <v>5.82</v>
      </c>
      <c r="AA7714" s="3">
        <v>5.6379999999999999</v>
      </c>
      <c r="AB7714" s="3">
        <v>7.9790000000000001</v>
      </c>
      <c r="AC7714" s="3">
        <v>0.254</v>
      </c>
      <c r="AD7714" s="3">
        <v>1.655</v>
      </c>
      <c r="AE7714" s="3">
        <v>1.581</v>
      </c>
      <c r="AF7714" s="3">
        <v>0.72499999999999998</v>
      </c>
      <c r="AG7714" s="3">
        <v>1.8120000000000001</v>
      </c>
      <c r="AH7714" s="3">
        <v>2.7610000000000001</v>
      </c>
      <c r="AI7714" s="3">
        <v>4.5190000000000001</v>
      </c>
      <c r="AJ7714" s="3">
        <v>4.6639999999999997</v>
      </c>
      <c r="AK7714" s="3">
        <v>2.2029999999999998</v>
      </c>
      <c r="AL7714" s="3">
        <v>5.4619999999999997</v>
      </c>
      <c r="AM7714" s="3">
        <v>-0.84799999999999998</v>
      </c>
      <c r="AN7714" s="3">
        <v>3.286</v>
      </c>
      <c r="AO7714" s="3">
        <v>3.8109999999999999</v>
      </c>
      <c r="AP7714" s="3">
        <v>3.0129999999999999</v>
      </c>
      <c r="AQ7714" s="3">
        <v>2.1850000000000001</v>
      </c>
      <c r="AR7714" s="3">
        <v>1.8959999999999999</v>
      </c>
      <c r="AS7714" s="3">
        <v>-0.9</v>
      </c>
      <c r="AT7714" s="3">
        <v>0.188</v>
      </c>
      <c r="AU7714" s="3">
        <v>0.66500000000000004</v>
      </c>
      <c r="AV7714" s="3">
        <v>1.4079999999999999</v>
      </c>
      <c r="AW7714" s="3">
        <v>0.66600000000000004</v>
      </c>
      <c r="AX7714" s="3">
        <v>1.1000000000000001</v>
      </c>
      <c r="AY7714" s="3">
        <v>1.4</v>
      </c>
      <c r="AZ7714" s="3">
        <v>1.8</v>
      </c>
      <c r="BA7714">
        <v>2</v>
      </c>
      <c r="BB7714">
        <v>2017</v>
      </c>
    </row>
    <row r="7715" spans="1:54" hidden="1" x14ac:dyDescent="0.2">
      <c r="A7715">
        <v>578</v>
      </c>
      <c r="B7715" t="s">
        <v>376</v>
      </c>
      <c r="C7715" t="s">
        <v>297</v>
      </c>
      <c r="D7715" t="s">
        <v>15</v>
      </c>
      <c r="E7715" t="s">
        <v>293</v>
      </c>
      <c r="F7715" t="s">
        <v>296</v>
      </c>
      <c r="G7715" t="s">
        <v>295</v>
      </c>
      <c r="I7715" t="s">
        <v>1806</v>
      </c>
      <c r="J7715" s="3" t="s">
        <v>215</v>
      </c>
      <c r="K7715" s="3" t="s">
        <v>215</v>
      </c>
      <c r="L7715" s="3" t="s">
        <v>215</v>
      </c>
      <c r="M7715" s="3">
        <v>36.6</v>
      </c>
      <c r="N7715" s="3">
        <v>36.299999999999997</v>
      </c>
      <c r="O7715" s="3">
        <v>37.6</v>
      </c>
      <c r="P7715" s="3">
        <v>38.299999999999997</v>
      </c>
      <c r="Q7715" s="3">
        <v>39.700000000000003</v>
      </c>
      <c r="R7715" s="3">
        <v>40.9</v>
      </c>
      <c r="S7715" s="3">
        <v>43.5</v>
      </c>
      <c r="T7715" s="3">
        <v>46.3</v>
      </c>
      <c r="U7715" s="3">
        <v>48.4</v>
      </c>
      <c r="V7715" s="3">
        <v>50</v>
      </c>
      <c r="W7715" s="3">
        <v>52.1</v>
      </c>
      <c r="X7715" s="3">
        <v>54.6</v>
      </c>
      <c r="Y7715" s="3">
        <v>58.7</v>
      </c>
      <c r="Z7715" s="3">
        <v>61.5</v>
      </c>
      <c r="AA7715" s="3">
        <v>66.099999999999994</v>
      </c>
      <c r="AB7715" s="3">
        <v>69</v>
      </c>
      <c r="AC7715" s="3">
        <v>69.400000000000006</v>
      </c>
      <c r="AD7715" s="3">
        <v>70.5</v>
      </c>
      <c r="AE7715" s="3">
        <v>70.900000000000006</v>
      </c>
      <c r="AF7715" s="3">
        <v>72.099999999999994</v>
      </c>
      <c r="AG7715" s="3">
        <v>73.400000000000006</v>
      </c>
      <c r="AH7715" s="3">
        <v>75.5</v>
      </c>
      <c r="AI7715" s="3">
        <v>79.900000000000006</v>
      </c>
      <c r="AJ7715" s="3">
        <v>82.8</v>
      </c>
      <c r="AK7715" s="3">
        <v>85.3</v>
      </c>
      <c r="AL7715" s="3">
        <v>85.7</v>
      </c>
      <c r="AM7715" s="3">
        <v>88.7</v>
      </c>
      <c r="AN7715" s="3">
        <v>91.43</v>
      </c>
      <c r="AO7715" s="3">
        <v>94.66</v>
      </c>
      <c r="AP7715" s="3">
        <v>98.09</v>
      </c>
      <c r="AQ7715" s="3">
        <v>99.73</v>
      </c>
      <c r="AR7715" s="3">
        <v>100.33</v>
      </c>
      <c r="AS7715" s="3">
        <v>99.47</v>
      </c>
      <c r="AT7715" s="3">
        <v>100.59</v>
      </c>
      <c r="AU7715" s="3">
        <v>101.37</v>
      </c>
      <c r="AV7715" s="3">
        <v>102.229</v>
      </c>
      <c r="AW7715" s="3">
        <v>103.21599999999999</v>
      </c>
      <c r="AX7715" s="3">
        <v>103.21899999999999</v>
      </c>
      <c r="AY7715" s="3">
        <v>103.72199999999999</v>
      </c>
      <c r="AZ7715" s="3">
        <v>104.866</v>
      </c>
      <c r="BA7715">
        <v>106.184</v>
      </c>
      <c r="BB7715">
        <v>2017</v>
      </c>
    </row>
    <row r="7716" spans="1:54" hidden="1" x14ac:dyDescent="0.2">
      <c r="A7716">
        <v>578</v>
      </c>
      <c r="B7716" t="s">
        <v>376</v>
      </c>
      <c r="C7716" t="s">
        <v>294</v>
      </c>
      <c r="D7716" t="s">
        <v>15</v>
      </c>
      <c r="E7716" t="s">
        <v>293</v>
      </c>
      <c r="F7716" t="s">
        <v>292</v>
      </c>
      <c r="G7716" t="s">
        <v>275</v>
      </c>
      <c r="I7716" t="s">
        <v>291</v>
      </c>
      <c r="J7716" s="3" t="s">
        <v>215</v>
      </c>
      <c r="K7716" s="3" t="s">
        <v>215</v>
      </c>
      <c r="L7716" s="3" t="s">
        <v>215</v>
      </c>
      <c r="M7716" s="3" t="s">
        <v>215</v>
      </c>
      <c r="N7716" s="3">
        <v>-0.82</v>
      </c>
      <c r="O7716" s="3">
        <v>3.581</v>
      </c>
      <c r="P7716" s="3">
        <v>1.8620000000000001</v>
      </c>
      <c r="Q7716" s="3">
        <v>3.6549999999999998</v>
      </c>
      <c r="R7716" s="3">
        <v>3.0230000000000001</v>
      </c>
      <c r="S7716" s="3">
        <v>6.3570000000000002</v>
      </c>
      <c r="T7716" s="3">
        <v>6.4370000000000003</v>
      </c>
      <c r="U7716" s="3">
        <v>4.5359999999999996</v>
      </c>
      <c r="V7716" s="3">
        <v>3.306</v>
      </c>
      <c r="W7716" s="3">
        <v>4.2</v>
      </c>
      <c r="X7716" s="3">
        <v>4.798</v>
      </c>
      <c r="Y7716" s="3">
        <v>7.5090000000000003</v>
      </c>
      <c r="Z7716" s="3">
        <v>4.7699999999999996</v>
      </c>
      <c r="AA7716" s="3">
        <v>7.48</v>
      </c>
      <c r="AB7716" s="3">
        <v>4.3869999999999996</v>
      </c>
      <c r="AC7716" s="3">
        <v>0.57999999999999996</v>
      </c>
      <c r="AD7716" s="3">
        <v>1.585</v>
      </c>
      <c r="AE7716" s="3">
        <v>0.56699999999999995</v>
      </c>
      <c r="AF7716" s="3">
        <v>1.6930000000000001</v>
      </c>
      <c r="AG7716" s="3">
        <v>1.8029999999999999</v>
      </c>
      <c r="AH7716" s="3">
        <v>2.8610000000000002</v>
      </c>
      <c r="AI7716" s="3">
        <v>5.8280000000000003</v>
      </c>
      <c r="AJ7716" s="3">
        <v>3.63</v>
      </c>
      <c r="AK7716" s="3">
        <v>3.0190000000000001</v>
      </c>
      <c r="AL7716" s="3">
        <v>0.46899999999999997</v>
      </c>
      <c r="AM7716" s="3">
        <v>3.5009999999999999</v>
      </c>
      <c r="AN7716" s="3">
        <v>3.0779999999999998</v>
      </c>
      <c r="AO7716" s="3">
        <v>3.5329999999999999</v>
      </c>
      <c r="AP7716" s="3">
        <v>3.6230000000000002</v>
      </c>
      <c r="AQ7716" s="3">
        <v>1.6719999999999999</v>
      </c>
      <c r="AR7716" s="3">
        <v>0.60199999999999998</v>
      </c>
      <c r="AS7716" s="3">
        <v>-0.85699999999999998</v>
      </c>
      <c r="AT7716" s="3">
        <v>1.1259999999999999</v>
      </c>
      <c r="AU7716" s="3">
        <v>0.77500000000000002</v>
      </c>
      <c r="AV7716" s="3">
        <v>0.84699999999999998</v>
      </c>
      <c r="AW7716" s="3">
        <v>0.96599999999999997</v>
      </c>
      <c r="AX7716" s="3">
        <v>3.0000000000000001E-3</v>
      </c>
      <c r="AY7716" s="3">
        <v>0.48699999999999999</v>
      </c>
      <c r="AZ7716" s="3">
        <v>1.103</v>
      </c>
      <c r="BA7716">
        <v>1.2569999999999999</v>
      </c>
      <c r="BB7716">
        <v>2017</v>
      </c>
    </row>
    <row r="7717" spans="1:54" hidden="1" x14ac:dyDescent="0.2">
      <c r="A7717">
        <v>578</v>
      </c>
      <c r="B7717" t="s">
        <v>376</v>
      </c>
      <c r="C7717" t="s">
        <v>290</v>
      </c>
      <c r="D7717" t="s">
        <v>15</v>
      </c>
      <c r="E7717" t="s">
        <v>289</v>
      </c>
      <c r="G7717" t="s">
        <v>288</v>
      </c>
    </row>
    <row r="7718" spans="1:54" hidden="1" x14ac:dyDescent="0.2">
      <c r="A7718">
        <v>578</v>
      </c>
      <c r="B7718" t="s">
        <v>376</v>
      </c>
      <c r="C7718" t="s">
        <v>287</v>
      </c>
      <c r="D7718" t="s">
        <v>15</v>
      </c>
      <c r="E7718" t="s">
        <v>286</v>
      </c>
      <c r="F7718" t="s">
        <v>285</v>
      </c>
      <c r="G7718" t="s">
        <v>275</v>
      </c>
      <c r="I7718" t="s">
        <v>1807</v>
      </c>
      <c r="J7718" s="3">
        <v>2.8340000000000001</v>
      </c>
      <c r="K7718" s="3">
        <v>5.4420000000000002</v>
      </c>
      <c r="L7718" s="3">
        <v>-12.922000000000001</v>
      </c>
      <c r="M7718" s="3">
        <v>23.6</v>
      </c>
      <c r="N7718" s="3">
        <v>1.0209999999999999</v>
      </c>
      <c r="O7718" s="3">
        <v>-8.1869999999999994</v>
      </c>
      <c r="P7718" s="3">
        <v>4.9580000000000002</v>
      </c>
      <c r="Q7718" s="3">
        <v>27.062999999999999</v>
      </c>
      <c r="R7718" s="3">
        <v>32.747</v>
      </c>
      <c r="S7718" s="3">
        <v>21.581</v>
      </c>
      <c r="T7718" s="3">
        <v>23.681999999999999</v>
      </c>
      <c r="U7718" s="3">
        <v>12.95</v>
      </c>
      <c r="V7718" s="3">
        <v>8.968</v>
      </c>
      <c r="W7718" s="3">
        <v>11.778</v>
      </c>
      <c r="X7718" s="3">
        <v>15.749000000000001</v>
      </c>
      <c r="Y7718" s="3">
        <v>19.968</v>
      </c>
      <c r="Z7718" s="3">
        <v>-0.60499999999999998</v>
      </c>
      <c r="AA7718" s="3">
        <v>-11.298</v>
      </c>
      <c r="AB7718" s="3">
        <v>-21.646999999999998</v>
      </c>
      <c r="AC7718" s="3">
        <v>10.489000000000001</v>
      </c>
      <c r="AD7718" s="3">
        <v>27.117999999999999</v>
      </c>
      <c r="AE7718" s="3">
        <v>-5.4960000000000004</v>
      </c>
      <c r="AF7718" s="3">
        <v>6.2210000000000001</v>
      </c>
      <c r="AG7718" s="3">
        <v>11.096</v>
      </c>
      <c r="AH7718" s="3">
        <v>20.305</v>
      </c>
      <c r="AI7718" s="3">
        <v>16.190000000000001</v>
      </c>
      <c r="AJ7718" s="3">
        <v>2.9430000000000001</v>
      </c>
      <c r="AK7718" s="3">
        <v>4.2</v>
      </c>
      <c r="AL7718" s="3">
        <v>11.398999999999999</v>
      </c>
      <c r="AM7718" s="3">
        <v>-20.771999999999998</v>
      </c>
      <c r="AN7718" s="3">
        <v>22.956</v>
      </c>
      <c r="AO7718" s="3">
        <v>12.4</v>
      </c>
      <c r="AP7718" s="3">
        <v>5.6289999999999996</v>
      </c>
      <c r="AQ7718" s="3">
        <v>1.681</v>
      </c>
      <c r="AR7718" s="3">
        <v>-5.298</v>
      </c>
      <c r="AS7718" s="3">
        <v>4.0000000000000001E-3</v>
      </c>
      <c r="AT7718" s="3">
        <v>-1.014</v>
      </c>
      <c r="AU7718" s="3">
        <v>6.3360000000000003</v>
      </c>
      <c r="AV7718" s="3">
        <v>5.5720000000000001</v>
      </c>
      <c r="AW7718" s="3">
        <v>7.1470000000000002</v>
      </c>
      <c r="AX7718" s="3">
        <v>6.52</v>
      </c>
      <c r="AY7718" s="3">
        <v>6.7889999999999997</v>
      </c>
      <c r="AZ7718" s="3">
        <v>6.1630000000000003</v>
      </c>
      <c r="BA7718">
        <v>5.577</v>
      </c>
      <c r="BB7718">
        <v>2017</v>
      </c>
    </row>
    <row r="7719" spans="1:54" hidden="1" x14ac:dyDescent="0.2">
      <c r="A7719">
        <v>578</v>
      </c>
      <c r="B7719" t="s">
        <v>376</v>
      </c>
      <c r="C7719" t="s">
        <v>284</v>
      </c>
      <c r="D7719" t="s">
        <v>15</v>
      </c>
      <c r="E7719" t="s">
        <v>283</v>
      </c>
      <c r="F7719" t="s">
        <v>282</v>
      </c>
      <c r="G7719" t="s">
        <v>275</v>
      </c>
      <c r="I7719" t="s">
        <v>1807</v>
      </c>
      <c r="J7719" s="3">
        <v>0.88700000000000001</v>
      </c>
      <c r="K7719" s="3">
        <v>6.9359999999999999</v>
      </c>
      <c r="L7719" s="3">
        <v>-12.63</v>
      </c>
      <c r="M7719" s="3">
        <v>26.391999999999999</v>
      </c>
      <c r="N7719" s="3">
        <v>1.875</v>
      </c>
      <c r="O7719" s="3">
        <v>-8.1969999999999992</v>
      </c>
      <c r="P7719" s="3">
        <v>4.2050000000000001</v>
      </c>
      <c r="Q7719" s="3">
        <v>28.027000000000001</v>
      </c>
      <c r="R7719" s="3">
        <v>33.706000000000003</v>
      </c>
      <c r="S7719" s="3">
        <v>21.792999999999999</v>
      </c>
      <c r="T7719" s="3">
        <v>22.036999999999999</v>
      </c>
      <c r="U7719" s="3">
        <v>9.452</v>
      </c>
      <c r="V7719" s="3">
        <v>5.2220000000000004</v>
      </c>
      <c r="W7719" s="3">
        <v>10.151999999999999</v>
      </c>
      <c r="X7719" s="3">
        <v>15.724</v>
      </c>
      <c r="Y7719" s="3">
        <v>19.338000000000001</v>
      </c>
      <c r="Z7719" s="3">
        <v>1.117</v>
      </c>
      <c r="AA7719" s="3">
        <v>-7.7869999999999999</v>
      </c>
      <c r="AB7719" s="3">
        <v>-24.071000000000002</v>
      </c>
      <c r="AC7719" s="3">
        <v>12.48</v>
      </c>
      <c r="AD7719" s="3">
        <v>6.92</v>
      </c>
      <c r="AE7719" s="3">
        <v>-3.4180000000000001</v>
      </c>
      <c r="AF7719" s="3">
        <v>3.7970000000000002</v>
      </c>
      <c r="AG7719" s="3">
        <v>13.457000000000001</v>
      </c>
      <c r="AH7719" s="3">
        <v>20.556999999999999</v>
      </c>
      <c r="AI7719" s="3">
        <v>18.422000000000001</v>
      </c>
      <c r="AJ7719" s="3">
        <v>1.296</v>
      </c>
      <c r="AK7719" s="3">
        <v>3.4950000000000001</v>
      </c>
      <c r="AL7719" s="3">
        <v>12.497999999999999</v>
      </c>
      <c r="AM7719" s="3">
        <v>-23.177</v>
      </c>
      <c r="AN7719" s="3">
        <v>26.722999999999999</v>
      </c>
      <c r="AO7719" s="3">
        <v>13.84</v>
      </c>
      <c r="AP7719" s="3">
        <v>6.6760000000000002</v>
      </c>
      <c r="AQ7719" s="3">
        <v>1.9790000000000001</v>
      </c>
      <c r="AR7719" s="3">
        <v>-6.8029999999999999</v>
      </c>
      <c r="AS7719" s="3">
        <v>0.2</v>
      </c>
      <c r="AT7719" s="3">
        <v>-2.2000000000000002</v>
      </c>
      <c r="AU7719" s="3">
        <v>6.8650000000000002</v>
      </c>
      <c r="AV7719" s="3">
        <v>6.1219999999999999</v>
      </c>
      <c r="AW7719" s="3">
        <v>7.444</v>
      </c>
      <c r="AX7719" s="3">
        <v>6.867</v>
      </c>
      <c r="AY7719" s="3">
        <v>7.1239999999999997</v>
      </c>
      <c r="AZ7719" s="3">
        <v>6.4859999999999998</v>
      </c>
      <c r="BA7719">
        <v>5.8070000000000004</v>
      </c>
      <c r="BB7719">
        <v>2017</v>
      </c>
    </row>
    <row r="7720" spans="1:54" hidden="1" x14ac:dyDescent="0.2">
      <c r="A7720">
        <v>578</v>
      </c>
      <c r="B7720" t="s">
        <v>376</v>
      </c>
      <c r="C7720" t="s">
        <v>281</v>
      </c>
      <c r="D7720" t="s">
        <v>15</v>
      </c>
      <c r="E7720" t="s">
        <v>280</v>
      </c>
      <c r="F7720" t="s">
        <v>279</v>
      </c>
      <c r="G7720" t="s">
        <v>275</v>
      </c>
      <c r="I7720" t="s">
        <v>1807</v>
      </c>
      <c r="J7720" s="3">
        <v>13.727</v>
      </c>
      <c r="K7720" s="3">
        <v>4.1040000000000001</v>
      </c>
      <c r="L7720" s="3">
        <v>18.788</v>
      </c>
      <c r="M7720" s="3">
        <v>-6.3179999999999996</v>
      </c>
      <c r="N7720" s="3">
        <v>12.055999999999999</v>
      </c>
      <c r="O7720" s="3">
        <v>4.17</v>
      </c>
      <c r="P7720" s="3">
        <v>15.051</v>
      </c>
      <c r="Q7720" s="3">
        <v>21.108000000000001</v>
      </c>
      <c r="R7720" s="3">
        <v>26.114000000000001</v>
      </c>
      <c r="S7720" s="3">
        <v>21.145</v>
      </c>
      <c r="T7720" s="3">
        <v>11.686</v>
      </c>
      <c r="U7720" s="3">
        <v>17.28</v>
      </c>
      <c r="V7720" s="3">
        <v>13.807</v>
      </c>
      <c r="W7720" s="3">
        <v>12.734999999999999</v>
      </c>
      <c r="X7720" s="3">
        <v>14.244999999999999</v>
      </c>
      <c r="Y7720" s="3">
        <v>15.445</v>
      </c>
      <c r="Z7720" s="3">
        <v>-5.5250000000000004</v>
      </c>
      <c r="AA7720" s="3">
        <v>7.234</v>
      </c>
      <c r="AB7720" s="3">
        <v>8.2420000000000009</v>
      </c>
      <c r="AC7720" s="3">
        <v>9.0310000000000006</v>
      </c>
      <c r="AD7720" s="3">
        <v>17.488</v>
      </c>
      <c r="AE7720" s="3">
        <v>-4.2110000000000003</v>
      </c>
      <c r="AF7720" s="3">
        <v>5.8869999999999996</v>
      </c>
      <c r="AG7720" s="3">
        <v>9.1340000000000003</v>
      </c>
      <c r="AH7720" s="3">
        <v>14.631</v>
      </c>
      <c r="AI7720" s="3">
        <v>7.76</v>
      </c>
      <c r="AJ7720" s="3">
        <v>10.788</v>
      </c>
      <c r="AK7720" s="3">
        <v>8.8940000000000001</v>
      </c>
      <c r="AL7720" s="3">
        <v>6.2640000000000002</v>
      </c>
      <c r="AM7720" s="3">
        <v>-12.14</v>
      </c>
      <c r="AN7720" s="3">
        <v>14.22</v>
      </c>
      <c r="AO7720" s="3">
        <v>9.5090000000000003</v>
      </c>
      <c r="AP7720" s="3">
        <v>4.8780000000000001</v>
      </c>
      <c r="AQ7720" s="3">
        <v>2.7189999999999999</v>
      </c>
      <c r="AR7720" s="3">
        <v>0.25600000000000001</v>
      </c>
      <c r="AS7720" s="3">
        <v>1.571</v>
      </c>
      <c r="AT7720" s="3">
        <v>2.7890000000000001</v>
      </c>
      <c r="AU7720" s="3">
        <v>6.5940000000000003</v>
      </c>
      <c r="AV7720" s="3">
        <v>3.9929999999999999</v>
      </c>
      <c r="AW7720" s="3">
        <v>4.4669999999999996</v>
      </c>
      <c r="AX7720" s="3">
        <v>4.024</v>
      </c>
      <c r="AY7720" s="3">
        <v>3.3679999999999999</v>
      </c>
      <c r="AZ7720" s="3">
        <v>3.371</v>
      </c>
      <c r="BA7720">
        <v>3.2269999999999999</v>
      </c>
      <c r="BB7720">
        <v>2017</v>
      </c>
    </row>
    <row r="7721" spans="1:54" hidden="1" x14ac:dyDescent="0.2">
      <c r="A7721">
        <v>578</v>
      </c>
      <c r="B7721" t="s">
        <v>376</v>
      </c>
      <c r="C7721" t="s">
        <v>278</v>
      </c>
      <c r="D7721" t="s">
        <v>15</v>
      </c>
      <c r="E7721" t="s">
        <v>277</v>
      </c>
      <c r="F7721" t="s">
        <v>276</v>
      </c>
      <c r="G7721" t="s">
        <v>275</v>
      </c>
      <c r="I7721" t="s">
        <v>1807</v>
      </c>
      <c r="J7721" s="3">
        <v>8.42</v>
      </c>
      <c r="K7721" s="3">
        <v>5.9770000000000003</v>
      </c>
      <c r="L7721" s="3">
        <v>24.992000000000001</v>
      </c>
      <c r="M7721" s="3">
        <v>-8.84</v>
      </c>
      <c r="N7721" s="3">
        <v>14.933999999999999</v>
      </c>
      <c r="O7721" s="3">
        <v>5.1589999999999998</v>
      </c>
      <c r="P7721" s="3">
        <v>17.78</v>
      </c>
      <c r="Q7721" s="3">
        <v>20.329000000000001</v>
      </c>
      <c r="R7721" s="3">
        <v>23.541</v>
      </c>
      <c r="S7721" s="3">
        <v>22.914000000000001</v>
      </c>
      <c r="T7721" s="3">
        <v>12.627000000000001</v>
      </c>
      <c r="U7721" s="3">
        <v>17.215</v>
      </c>
      <c r="V7721" s="3">
        <v>10.927</v>
      </c>
      <c r="W7721" s="3">
        <v>11.484999999999999</v>
      </c>
      <c r="X7721" s="3">
        <v>17.715</v>
      </c>
      <c r="Y7721" s="3">
        <v>13.375999999999999</v>
      </c>
      <c r="Z7721" s="3">
        <v>0.63400000000000001</v>
      </c>
      <c r="AA7721" s="3">
        <v>12.242000000000001</v>
      </c>
      <c r="AB7721" s="3">
        <v>-0.84799999999999998</v>
      </c>
      <c r="AC7721" s="3">
        <v>12.057</v>
      </c>
      <c r="AD7721" s="3">
        <v>24.234999999999999</v>
      </c>
      <c r="AE7721" s="3">
        <v>0.497</v>
      </c>
      <c r="AF7721" s="3">
        <v>3.9590000000000001</v>
      </c>
      <c r="AG7721" s="3">
        <v>11.682</v>
      </c>
      <c r="AH7721" s="3">
        <v>14.42</v>
      </c>
      <c r="AI7721" s="3">
        <v>7.45</v>
      </c>
      <c r="AJ7721" s="3">
        <v>11.108000000000001</v>
      </c>
      <c r="AK7721" s="3">
        <v>11.856</v>
      </c>
      <c r="AL7721" s="3">
        <v>4.8929999999999998</v>
      </c>
      <c r="AM7721" s="3">
        <v>-14.227</v>
      </c>
      <c r="AN7721" s="3">
        <v>16.445</v>
      </c>
      <c r="AO7721" s="3">
        <v>8.2759999999999998</v>
      </c>
      <c r="AP7721" s="3">
        <v>2.4590000000000001</v>
      </c>
      <c r="AQ7721" s="3">
        <v>0.24</v>
      </c>
      <c r="AR7721" s="3">
        <v>0.72799999999999998</v>
      </c>
      <c r="AS7721" s="3">
        <v>-3.4249999999999998</v>
      </c>
      <c r="AT7721" s="3">
        <v>0.19600000000000001</v>
      </c>
      <c r="AU7721" s="3">
        <v>5.1379999999999999</v>
      </c>
      <c r="AV7721" s="3">
        <v>5.9249999999999998</v>
      </c>
      <c r="AW7721" s="3">
        <v>5.5620000000000003</v>
      </c>
      <c r="AX7721" s="3">
        <v>4.8769999999999998</v>
      </c>
      <c r="AY7721" s="3">
        <v>4.0999999999999996</v>
      </c>
      <c r="AZ7721" s="3">
        <v>4.157</v>
      </c>
      <c r="BA7721">
        <v>3.9329999999999998</v>
      </c>
      <c r="BB7721">
        <v>2017</v>
      </c>
    </row>
    <row r="7722" spans="1:54" hidden="1" x14ac:dyDescent="0.2">
      <c r="A7722">
        <v>578</v>
      </c>
      <c r="B7722" t="s">
        <v>376</v>
      </c>
      <c r="C7722" t="s">
        <v>274</v>
      </c>
      <c r="D7722" t="s">
        <v>15</v>
      </c>
      <c r="E7722" t="s">
        <v>273</v>
      </c>
      <c r="F7722" t="s">
        <v>272</v>
      </c>
      <c r="G7722" t="s">
        <v>271</v>
      </c>
      <c r="I7722" t="s">
        <v>1808</v>
      </c>
      <c r="J7722" s="3" t="s">
        <v>215</v>
      </c>
      <c r="K7722" s="3" t="s">
        <v>215</v>
      </c>
      <c r="L7722" s="3" t="s">
        <v>215</v>
      </c>
      <c r="M7722" s="3" t="s">
        <v>215</v>
      </c>
      <c r="N7722" s="3" t="s">
        <v>215</v>
      </c>
      <c r="O7722" s="3" t="s">
        <v>215</v>
      </c>
      <c r="P7722" s="3" t="s">
        <v>215</v>
      </c>
      <c r="Q7722" s="3" t="s">
        <v>215</v>
      </c>
      <c r="R7722" s="3" t="s">
        <v>215</v>
      </c>
      <c r="S7722" s="3" t="s">
        <v>215</v>
      </c>
      <c r="T7722" s="3" t="s">
        <v>215</v>
      </c>
      <c r="U7722" s="3" t="s">
        <v>215</v>
      </c>
      <c r="V7722" s="3" t="s">
        <v>215</v>
      </c>
      <c r="W7722" s="3" t="s">
        <v>215</v>
      </c>
      <c r="X7722" s="3" t="s">
        <v>215</v>
      </c>
      <c r="Y7722" s="3" t="s">
        <v>215</v>
      </c>
      <c r="Z7722" s="3" t="s">
        <v>215</v>
      </c>
      <c r="AA7722" s="3" t="s">
        <v>215</v>
      </c>
      <c r="AB7722" s="3" t="s">
        <v>215</v>
      </c>
      <c r="AC7722" s="3" t="s">
        <v>215</v>
      </c>
      <c r="AD7722" s="3" t="s">
        <v>215</v>
      </c>
      <c r="AE7722" s="3">
        <v>3.3330000000000002</v>
      </c>
      <c r="AF7722" s="3">
        <v>2.4420000000000002</v>
      </c>
      <c r="AG7722" s="3">
        <v>2.1920000000000002</v>
      </c>
      <c r="AH7722" s="3">
        <v>2.1080000000000001</v>
      </c>
      <c r="AI7722" s="3">
        <v>1.8580000000000001</v>
      </c>
      <c r="AJ7722" s="3">
        <v>1.5169999999999999</v>
      </c>
      <c r="AK7722" s="3">
        <v>1.3640000000000001</v>
      </c>
      <c r="AL7722" s="3">
        <v>1.3720000000000001</v>
      </c>
      <c r="AM7722" s="3">
        <v>1.5</v>
      </c>
      <c r="AN7722" s="3">
        <v>1.05</v>
      </c>
      <c r="AO7722" s="3">
        <v>0.65800000000000003</v>
      </c>
      <c r="AP7722" s="3">
        <v>0.67500000000000004</v>
      </c>
      <c r="AQ7722" s="3">
        <v>0.73599999999999999</v>
      </c>
      <c r="AR7722" s="3">
        <v>0.84099999999999997</v>
      </c>
      <c r="AS7722" s="3">
        <v>0.88900000000000001</v>
      </c>
      <c r="AT7722" s="3">
        <v>0.75</v>
      </c>
      <c r="AU7722" s="3">
        <v>0.7</v>
      </c>
      <c r="AV7722" s="3">
        <v>0.7</v>
      </c>
      <c r="AW7722" s="3">
        <v>0.7</v>
      </c>
      <c r="AX7722" s="3">
        <v>0.7</v>
      </c>
      <c r="AY7722" s="3">
        <v>0.7</v>
      </c>
      <c r="AZ7722" s="3">
        <v>0.7</v>
      </c>
      <c r="BA7722">
        <v>0.7</v>
      </c>
      <c r="BB7722">
        <v>2017</v>
      </c>
    </row>
    <row r="7723" spans="1:54" hidden="1" x14ac:dyDescent="0.2">
      <c r="A7723">
        <v>578</v>
      </c>
      <c r="B7723" t="s">
        <v>376</v>
      </c>
      <c r="C7723" t="s">
        <v>270</v>
      </c>
      <c r="D7723" t="s">
        <v>15</v>
      </c>
      <c r="E7723" t="s">
        <v>269</v>
      </c>
      <c r="F7723" t="s">
        <v>268</v>
      </c>
      <c r="G7723" t="s">
        <v>264</v>
      </c>
      <c r="H7723" t="s">
        <v>263</v>
      </c>
    </row>
    <row r="7724" spans="1:54" hidden="1" x14ac:dyDescent="0.2">
      <c r="A7724">
        <v>578</v>
      </c>
      <c r="B7724" t="s">
        <v>376</v>
      </c>
      <c r="C7724" t="s">
        <v>267</v>
      </c>
      <c r="D7724" t="s">
        <v>15</v>
      </c>
      <c r="E7724" t="s">
        <v>266</v>
      </c>
      <c r="F7724" t="s">
        <v>265</v>
      </c>
      <c r="G7724" t="s">
        <v>264</v>
      </c>
      <c r="H7724" t="s">
        <v>263</v>
      </c>
      <c r="I7724" t="s">
        <v>1809</v>
      </c>
      <c r="J7724" s="3">
        <v>46.5</v>
      </c>
      <c r="K7724" s="3">
        <v>47.88</v>
      </c>
      <c r="L7724" s="3">
        <v>48.85</v>
      </c>
      <c r="M7724" s="3">
        <v>49.52</v>
      </c>
      <c r="N7724" s="3">
        <v>50.58</v>
      </c>
      <c r="O7724" s="3">
        <v>51.8</v>
      </c>
      <c r="P7724" s="3">
        <v>52.97</v>
      </c>
      <c r="Q7724" s="3">
        <v>53.87</v>
      </c>
      <c r="R7724" s="3">
        <v>54.96</v>
      </c>
      <c r="S7724" s="3">
        <v>55.29</v>
      </c>
      <c r="T7724" s="3">
        <v>56.302999999999997</v>
      </c>
      <c r="U7724" s="3">
        <v>56.960999999999999</v>
      </c>
      <c r="V7724" s="3">
        <v>57.789000000000001</v>
      </c>
      <c r="W7724" s="3">
        <v>58.095999999999997</v>
      </c>
      <c r="X7724" s="3">
        <v>58.796999999999997</v>
      </c>
      <c r="Y7724" s="3">
        <v>59.47</v>
      </c>
      <c r="Z7724" s="3">
        <v>60.076999999999998</v>
      </c>
      <c r="AA7724" s="3">
        <v>60.677</v>
      </c>
      <c r="AB7724" s="3">
        <v>61.277000000000001</v>
      </c>
      <c r="AC7724" s="3">
        <v>61.848999999999997</v>
      </c>
      <c r="AD7724" s="3">
        <v>62.320999999999998</v>
      </c>
      <c r="AE7724" s="3">
        <v>62.908000000000001</v>
      </c>
      <c r="AF7724" s="3">
        <v>63.488</v>
      </c>
      <c r="AG7724" s="3">
        <v>64.05</v>
      </c>
      <c r="AH7724" s="3">
        <v>64.602999999999994</v>
      </c>
      <c r="AI7724" s="3">
        <v>65.152000000000001</v>
      </c>
      <c r="AJ7724" s="3">
        <v>65.632000000000005</v>
      </c>
      <c r="AK7724" s="3">
        <v>66.093999999999994</v>
      </c>
      <c r="AL7724" s="3">
        <v>66.533000000000001</v>
      </c>
      <c r="AM7724" s="3">
        <v>66.953000000000003</v>
      </c>
      <c r="AN7724" s="3">
        <v>67.340999999999994</v>
      </c>
      <c r="AO7724" s="3">
        <v>67.638000000000005</v>
      </c>
      <c r="AP7724" s="3">
        <v>67.956000000000003</v>
      </c>
      <c r="AQ7724" s="3">
        <v>68.296999999999997</v>
      </c>
      <c r="AR7724" s="3">
        <v>68.656999999999996</v>
      </c>
      <c r="AS7724" s="3">
        <v>68.837999999999994</v>
      </c>
      <c r="AT7724" s="3">
        <v>68.980999999999995</v>
      </c>
      <c r="AU7724" s="3">
        <v>69.094999999999999</v>
      </c>
      <c r="AV7724" s="3">
        <v>69.182000000000002</v>
      </c>
      <c r="AW7724" s="3">
        <v>69.251000000000005</v>
      </c>
      <c r="AX7724" s="3">
        <v>69.305000000000007</v>
      </c>
      <c r="AY7724" s="3">
        <v>69.344999999999999</v>
      </c>
      <c r="AZ7724" s="3">
        <v>69.369</v>
      </c>
      <c r="BA7724">
        <v>69.378</v>
      </c>
      <c r="BB7724">
        <v>2016</v>
      </c>
    </row>
    <row r="7725" spans="1:54" hidden="1" x14ac:dyDescent="0.2">
      <c r="A7725">
        <v>578</v>
      </c>
      <c r="B7725" t="s">
        <v>376</v>
      </c>
      <c r="C7725" t="s">
        <v>262</v>
      </c>
      <c r="D7725" t="s">
        <v>15</v>
      </c>
      <c r="E7725" t="s">
        <v>260</v>
      </c>
      <c r="F7725" t="s">
        <v>259</v>
      </c>
      <c r="G7725" t="s">
        <v>225</v>
      </c>
      <c r="H7725" t="s">
        <v>222</v>
      </c>
      <c r="I7725" t="s">
        <v>1810</v>
      </c>
      <c r="J7725" s="3" t="s">
        <v>215</v>
      </c>
      <c r="K7725" s="3" t="s">
        <v>215</v>
      </c>
      <c r="L7725" s="3" t="s">
        <v>215</v>
      </c>
      <c r="M7725" s="3" t="s">
        <v>215</v>
      </c>
      <c r="N7725" s="3" t="s">
        <v>215</v>
      </c>
      <c r="O7725" s="3" t="s">
        <v>215</v>
      </c>
      <c r="P7725" s="3" t="s">
        <v>215</v>
      </c>
      <c r="Q7725" s="3" t="s">
        <v>215</v>
      </c>
      <c r="R7725" s="3" t="s">
        <v>215</v>
      </c>
      <c r="S7725" s="3" t="s">
        <v>215</v>
      </c>
      <c r="T7725" s="3" t="s">
        <v>215</v>
      </c>
      <c r="U7725" s="3" t="s">
        <v>215</v>
      </c>
      <c r="V7725" s="3" t="s">
        <v>215</v>
      </c>
      <c r="W7725" s="3" t="s">
        <v>215</v>
      </c>
      <c r="X7725" s="3" t="s">
        <v>215</v>
      </c>
      <c r="Y7725" s="3">
        <v>826.50800000000004</v>
      </c>
      <c r="Z7725" s="3">
        <v>934.07799999999997</v>
      </c>
      <c r="AA7725" s="3">
        <v>937.81</v>
      </c>
      <c r="AB7725" s="3">
        <v>822.73</v>
      </c>
      <c r="AC7725" s="3">
        <v>804.19399999999996</v>
      </c>
      <c r="AD7725" s="3">
        <v>851.29</v>
      </c>
      <c r="AE7725" s="3">
        <v>972.1</v>
      </c>
      <c r="AF7725" s="3">
        <v>1015.162</v>
      </c>
      <c r="AG7725" s="3">
        <v>1249.961</v>
      </c>
      <c r="AH7725" s="3">
        <v>1381.1179999999999</v>
      </c>
      <c r="AI7725" s="3">
        <v>1563.3420000000001</v>
      </c>
      <c r="AJ7725" s="3">
        <v>1714.662</v>
      </c>
      <c r="AK7725" s="3">
        <v>1788.6669999999999</v>
      </c>
      <c r="AL7725" s="3">
        <v>1953.2049999999999</v>
      </c>
      <c r="AM7725" s="3">
        <v>1842.817</v>
      </c>
      <c r="AN7725" s="3">
        <v>2201.067</v>
      </c>
      <c r="AO7725" s="3">
        <v>2400.384</v>
      </c>
      <c r="AP7725" s="3">
        <v>2508.6350000000002</v>
      </c>
      <c r="AQ7725" s="3">
        <v>2851.1860000000001</v>
      </c>
      <c r="AR7725" s="3">
        <v>2808.346</v>
      </c>
      <c r="AS7725" s="3">
        <v>3032.34</v>
      </c>
      <c r="AT7725" s="3">
        <v>3144.3110000000001</v>
      </c>
      <c r="AU7725" s="3">
        <v>3208.7559999999999</v>
      </c>
      <c r="AV7725" s="3">
        <v>3413.7710000000002</v>
      </c>
      <c r="AW7725" s="3">
        <v>3611.3710000000001</v>
      </c>
      <c r="AX7725" s="3">
        <v>3788.4110000000001</v>
      </c>
      <c r="AY7725" s="3">
        <v>3973.3580000000002</v>
      </c>
      <c r="AZ7725" s="3">
        <v>4179.0609999999997</v>
      </c>
      <c r="BA7725">
        <v>4407.5219999999999</v>
      </c>
      <c r="BB7725">
        <v>2017</v>
      </c>
    </row>
    <row r="7726" spans="1:54" hidden="1" x14ac:dyDescent="0.2">
      <c r="A7726">
        <v>578</v>
      </c>
      <c r="B7726" t="s">
        <v>376</v>
      </c>
      <c r="C7726" t="s">
        <v>261</v>
      </c>
      <c r="D7726" t="s">
        <v>15</v>
      </c>
      <c r="E7726" t="s">
        <v>260</v>
      </c>
      <c r="F7726" t="s">
        <v>259</v>
      </c>
      <c r="G7726" t="s">
        <v>217</v>
      </c>
      <c r="I7726" t="s">
        <v>258</v>
      </c>
      <c r="J7726" s="3" t="s">
        <v>215</v>
      </c>
      <c r="K7726" s="3" t="s">
        <v>215</v>
      </c>
      <c r="L7726" s="3" t="s">
        <v>215</v>
      </c>
      <c r="M7726" s="3" t="s">
        <v>215</v>
      </c>
      <c r="N7726" s="3" t="s">
        <v>215</v>
      </c>
      <c r="O7726" s="3" t="s">
        <v>215</v>
      </c>
      <c r="P7726" s="3" t="s">
        <v>215</v>
      </c>
      <c r="Q7726" s="3" t="s">
        <v>215</v>
      </c>
      <c r="R7726" s="3" t="s">
        <v>215</v>
      </c>
      <c r="S7726" s="3" t="s">
        <v>215</v>
      </c>
      <c r="T7726" s="3" t="s">
        <v>215</v>
      </c>
      <c r="U7726" s="3" t="s">
        <v>215</v>
      </c>
      <c r="V7726" s="3" t="s">
        <v>215</v>
      </c>
      <c r="W7726" s="3" t="s">
        <v>215</v>
      </c>
      <c r="X7726" s="3" t="s">
        <v>215</v>
      </c>
      <c r="Y7726" s="3">
        <v>20.23</v>
      </c>
      <c r="Z7726" s="3">
        <v>20.710999999999999</v>
      </c>
      <c r="AA7726" s="3">
        <v>19.954000000000001</v>
      </c>
      <c r="AB7726" s="3">
        <v>17.629000000000001</v>
      </c>
      <c r="AC7726" s="3">
        <v>17.454999999999998</v>
      </c>
      <c r="AD7726" s="3">
        <v>17.553999999999998</v>
      </c>
      <c r="AE7726" s="3">
        <v>19.056000000000001</v>
      </c>
      <c r="AF7726" s="3">
        <v>18.989999999999998</v>
      </c>
      <c r="AG7726" s="3">
        <v>20.263999999999999</v>
      </c>
      <c r="AH7726" s="3">
        <v>20.437000000000001</v>
      </c>
      <c r="AI7726" s="3">
        <v>20.971</v>
      </c>
      <c r="AJ7726" s="3">
        <v>20.777000000000001</v>
      </c>
      <c r="AK7726" s="3">
        <v>20.219000000000001</v>
      </c>
      <c r="AL7726" s="3">
        <v>20.027000000000001</v>
      </c>
      <c r="AM7726" s="3">
        <v>19.507999999999999</v>
      </c>
      <c r="AN7726" s="3">
        <v>20.725000000000001</v>
      </c>
      <c r="AO7726" s="3">
        <v>21.108000000000001</v>
      </c>
      <c r="AP7726" s="3">
        <v>21.303000000000001</v>
      </c>
      <c r="AQ7726" s="3">
        <v>22.152000000000001</v>
      </c>
      <c r="AR7726" s="3">
        <v>21.39</v>
      </c>
      <c r="AS7726" s="3">
        <v>22.31</v>
      </c>
      <c r="AT7726" s="3">
        <v>21.951000000000001</v>
      </c>
      <c r="AU7726" s="3">
        <v>21.099</v>
      </c>
      <c r="AV7726" s="3">
        <v>21.355</v>
      </c>
      <c r="AW7726" s="3">
        <v>21.513999999999999</v>
      </c>
      <c r="AX7726" s="3">
        <v>21.513999999999999</v>
      </c>
      <c r="AY7726" s="3">
        <v>21.513999999999999</v>
      </c>
      <c r="AZ7726" s="3">
        <v>21.513999999999999</v>
      </c>
      <c r="BA7726">
        <v>21.513999999999999</v>
      </c>
      <c r="BB7726">
        <v>2017</v>
      </c>
    </row>
    <row r="7727" spans="1:54" hidden="1" x14ac:dyDescent="0.2">
      <c r="A7727">
        <v>578</v>
      </c>
      <c r="B7727" t="s">
        <v>376</v>
      </c>
      <c r="C7727" t="s">
        <v>257</v>
      </c>
      <c r="D7727" t="s">
        <v>15</v>
      </c>
      <c r="E7727" t="s">
        <v>255</v>
      </c>
      <c r="F7727" t="s">
        <v>254</v>
      </c>
      <c r="G7727" t="s">
        <v>225</v>
      </c>
      <c r="H7727" t="s">
        <v>222</v>
      </c>
      <c r="I7727" t="s">
        <v>1810</v>
      </c>
      <c r="J7727" s="3" t="s">
        <v>215</v>
      </c>
      <c r="K7727" s="3" t="s">
        <v>215</v>
      </c>
      <c r="L7727" s="3" t="s">
        <v>215</v>
      </c>
      <c r="M7727" s="3" t="s">
        <v>215</v>
      </c>
      <c r="N7727" s="3" t="s">
        <v>215</v>
      </c>
      <c r="O7727" s="3" t="s">
        <v>215</v>
      </c>
      <c r="P7727" s="3" t="s">
        <v>215</v>
      </c>
      <c r="Q7727" s="3" t="s">
        <v>215</v>
      </c>
      <c r="R7727" s="3" t="s">
        <v>215</v>
      </c>
      <c r="S7727" s="3" t="s">
        <v>215</v>
      </c>
      <c r="T7727" s="3" t="s">
        <v>215</v>
      </c>
      <c r="U7727" s="3" t="s">
        <v>215</v>
      </c>
      <c r="V7727" s="3" t="s">
        <v>215</v>
      </c>
      <c r="W7727" s="3" t="s">
        <v>215</v>
      </c>
      <c r="X7727" s="3" t="s">
        <v>215</v>
      </c>
      <c r="Y7727" s="3">
        <v>701.72400000000005</v>
      </c>
      <c r="Z7727" s="3">
        <v>810.08299999999997</v>
      </c>
      <c r="AA7727" s="3">
        <v>1016.808</v>
      </c>
      <c r="AB7727" s="3">
        <v>1116.3689999999999</v>
      </c>
      <c r="AC7727" s="3">
        <v>1219.644</v>
      </c>
      <c r="AD7727" s="3">
        <v>938.197</v>
      </c>
      <c r="AE7727" s="3">
        <v>1062.297</v>
      </c>
      <c r="AF7727" s="3">
        <v>1374.5350000000001</v>
      </c>
      <c r="AG7727" s="3">
        <v>1127.931</v>
      </c>
      <c r="AH7727" s="3">
        <v>1306.3820000000001</v>
      </c>
      <c r="AI7727" s="3">
        <v>1459.596</v>
      </c>
      <c r="AJ7727" s="3">
        <v>1546.432</v>
      </c>
      <c r="AK7727" s="3">
        <v>1769.2090000000001</v>
      </c>
      <c r="AL7727" s="3">
        <v>1875.078</v>
      </c>
      <c r="AM7727" s="3">
        <v>2051.9609999999998</v>
      </c>
      <c r="AN7727" s="3">
        <v>2337.4630000000002</v>
      </c>
      <c r="AO7727" s="3">
        <v>2401.0320000000002</v>
      </c>
      <c r="AP7727" s="3">
        <v>2620.0970000000002</v>
      </c>
      <c r="AQ7727" s="3">
        <v>2784.828</v>
      </c>
      <c r="AR7727" s="3">
        <v>2913.5259999999998</v>
      </c>
      <c r="AS7727" s="3">
        <v>3014.3510000000001</v>
      </c>
      <c r="AT7727" s="3">
        <v>3062.6260000000002</v>
      </c>
      <c r="AU7727" s="3">
        <v>3302.1109999999999</v>
      </c>
      <c r="AV7727" s="3">
        <v>3563.4290000000001</v>
      </c>
      <c r="AW7727" s="3">
        <v>3760.6019999999999</v>
      </c>
      <c r="AX7727" s="3">
        <v>3951.652</v>
      </c>
      <c r="AY7727" s="3">
        <v>4167.2129999999997</v>
      </c>
      <c r="AZ7727" s="3">
        <v>4416.3630000000003</v>
      </c>
      <c r="BA7727">
        <v>4673.1589999999997</v>
      </c>
      <c r="BB7727">
        <v>2017</v>
      </c>
    </row>
    <row r="7728" spans="1:54" hidden="1" x14ac:dyDescent="0.2">
      <c r="A7728">
        <v>578</v>
      </c>
      <c r="B7728" t="s">
        <v>376</v>
      </c>
      <c r="C7728" t="s">
        <v>256</v>
      </c>
      <c r="D7728" t="s">
        <v>15</v>
      </c>
      <c r="E7728" t="s">
        <v>255</v>
      </c>
      <c r="F7728" t="s">
        <v>254</v>
      </c>
      <c r="G7728" t="s">
        <v>217</v>
      </c>
      <c r="I7728" t="s">
        <v>253</v>
      </c>
      <c r="J7728" s="3" t="s">
        <v>215</v>
      </c>
      <c r="K7728" s="3" t="s">
        <v>215</v>
      </c>
      <c r="L7728" s="3" t="s">
        <v>215</v>
      </c>
      <c r="M7728" s="3" t="s">
        <v>215</v>
      </c>
      <c r="N7728" s="3" t="s">
        <v>215</v>
      </c>
      <c r="O7728" s="3" t="s">
        <v>215</v>
      </c>
      <c r="P7728" s="3" t="s">
        <v>215</v>
      </c>
      <c r="Q7728" s="3" t="s">
        <v>215</v>
      </c>
      <c r="R7728" s="3" t="s">
        <v>215</v>
      </c>
      <c r="S7728" s="3" t="s">
        <v>215</v>
      </c>
      <c r="T7728" s="3" t="s">
        <v>215</v>
      </c>
      <c r="U7728" s="3" t="s">
        <v>215</v>
      </c>
      <c r="V7728" s="3" t="s">
        <v>215</v>
      </c>
      <c r="W7728" s="3" t="s">
        <v>215</v>
      </c>
      <c r="X7728" s="3" t="s">
        <v>215</v>
      </c>
      <c r="Y7728" s="3">
        <v>17.175999999999998</v>
      </c>
      <c r="Z7728" s="3">
        <v>17.962</v>
      </c>
      <c r="AA7728" s="3">
        <v>21.634</v>
      </c>
      <c r="AB7728" s="3">
        <v>23.922000000000001</v>
      </c>
      <c r="AC7728" s="3">
        <v>26.472000000000001</v>
      </c>
      <c r="AD7728" s="3">
        <v>19.346</v>
      </c>
      <c r="AE7728" s="3">
        <v>20.824000000000002</v>
      </c>
      <c r="AF7728" s="3">
        <v>25.712</v>
      </c>
      <c r="AG7728" s="3">
        <v>18.286000000000001</v>
      </c>
      <c r="AH7728" s="3">
        <v>19.332000000000001</v>
      </c>
      <c r="AI7728" s="3">
        <v>19.579999999999998</v>
      </c>
      <c r="AJ7728" s="3">
        <v>18.739000000000001</v>
      </c>
      <c r="AK7728" s="3">
        <v>19.998999999999999</v>
      </c>
      <c r="AL7728" s="3">
        <v>19.225999999999999</v>
      </c>
      <c r="AM7728" s="3">
        <v>21.722000000000001</v>
      </c>
      <c r="AN7728" s="3">
        <v>22.009</v>
      </c>
      <c r="AO7728" s="3">
        <v>21.113</v>
      </c>
      <c r="AP7728" s="3">
        <v>22.248999999999999</v>
      </c>
      <c r="AQ7728" s="3">
        <v>21.635999999999999</v>
      </c>
      <c r="AR7728" s="3">
        <v>22.190999999999999</v>
      </c>
      <c r="AS7728" s="3">
        <v>22.177</v>
      </c>
      <c r="AT7728" s="3">
        <v>21.38</v>
      </c>
      <c r="AU7728" s="3">
        <v>21.713000000000001</v>
      </c>
      <c r="AV7728" s="3">
        <v>22.291</v>
      </c>
      <c r="AW7728" s="3">
        <v>22.402999999999999</v>
      </c>
      <c r="AX7728" s="3">
        <v>22.440999999999999</v>
      </c>
      <c r="AY7728" s="3">
        <v>22.562999999999999</v>
      </c>
      <c r="AZ7728" s="3">
        <v>22.734999999999999</v>
      </c>
      <c r="BA7728">
        <v>22.81</v>
      </c>
      <c r="BB7728">
        <v>2017</v>
      </c>
    </row>
    <row r="7729" spans="1:54" hidden="1" x14ac:dyDescent="0.2">
      <c r="A7729">
        <v>578</v>
      </c>
      <c r="B7729" t="s">
        <v>376</v>
      </c>
      <c r="C7729" t="s">
        <v>252</v>
      </c>
      <c r="D7729" t="s">
        <v>15</v>
      </c>
      <c r="E7729" t="s">
        <v>250</v>
      </c>
      <c r="F7729" t="s">
        <v>249</v>
      </c>
      <c r="G7729" t="s">
        <v>225</v>
      </c>
      <c r="H7729" t="s">
        <v>222</v>
      </c>
      <c r="I7729" t="s">
        <v>1810</v>
      </c>
      <c r="J7729" s="3" t="s">
        <v>215</v>
      </c>
      <c r="K7729" s="3" t="s">
        <v>215</v>
      </c>
      <c r="L7729" s="3" t="s">
        <v>215</v>
      </c>
      <c r="M7729" s="3" t="s">
        <v>215</v>
      </c>
      <c r="N7729" s="3" t="s">
        <v>215</v>
      </c>
      <c r="O7729" s="3" t="s">
        <v>215</v>
      </c>
      <c r="P7729" s="3" t="s">
        <v>215</v>
      </c>
      <c r="Q7729" s="3" t="s">
        <v>215</v>
      </c>
      <c r="R7729" s="3" t="s">
        <v>215</v>
      </c>
      <c r="S7729" s="3" t="s">
        <v>215</v>
      </c>
      <c r="T7729" s="3" t="s">
        <v>215</v>
      </c>
      <c r="U7729" s="3" t="s">
        <v>215</v>
      </c>
      <c r="V7729" s="3" t="s">
        <v>215</v>
      </c>
      <c r="W7729" s="3" t="s">
        <v>215</v>
      </c>
      <c r="X7729" s="3" t="s">
        <v>215</v>
      </c>
      <c r="Y7729" s="3">
        <v>124.78400000000001</v>
      </c>
      <c r="Z7729" s="3">
        <v>123.995</v>
      </c>
      <c r="AA7729" s="3">
        <v>-78.998000000000005</v>
      </c>
      <c r="AB7729" s="3">
        <v>-293.63900000000001</v>
      </c>
      <c r="AC7729" s="3">
        <v>-415.45</v>
      </c>
      <c r="AD7729" s="3">
        <v>-86.906999999999996</v>
      </c>
      <c r="AE7729" s="3">
        <v>-90.197000000000003</v>
      </c>
      <c r="AF7729" s="3">
        <v>-359.37299999999999</v>
      </c>
      <c r="AG7729" s="3">
        <v>122.03</v>
      </c>
      <c r="AH7729" s="3">
        <v>74.736000000000004</v>
      </c>
      <c r="AI7729" s="3">
        <v>103.746</v>
      </c>
      <c r="AJ7729" s="3">
        <v>168.23</v>
      </c>
      <c r="AK7729" s="3">
        <v>19.457000000000001</v>
      </c>
      <c r="AL7729" s="3">
        <v>78.126999999999995</v>
      </c>
      <c r="AM7729" s="3">
        <v>-209.14400000000001</v>
      </c>
      <c r="AN7729" s="3">
        <v>-136.39599999999999</v>
      </c>
      <c r="AO7729" s="3">
        <v>-0.64800000000000002</v>
      </c>
      <c r="AP7729" s="3">
        <v>-111.462</v>
      </c>
      <c r="AQ7729" s="3">
        <v>66.358000000000004</v>
      </c>
      <c r="AR7729" s="3">
        <v>-105.179</v>
      </c>
      <c r="AS7729" s="3">
        <v>17.989000000000001</v>
      </c>
      <c r="AT7729" s="3">
        <v>81.685000000000002</v>
      </c>
      <c r="AU7729" s="3">
        <v>-93.355000000000004</v>
      </c>
      <c r="AV7729" s="3">
        <v>-149.65700000000001</v>
      </c>
      <c r="AW7729" s="3">
        <v>-149.232</v>
      </c>
      <c r="AX7729" s="3">
        <v>-163.24100000000001</v>
      </c>
      <c r="AY7729" s="3">
        <v>-193.85599999999999</v>
      </c>
      <c r="AZ7729" s="3">
        <v>-237.30199999999999</v>
      </c>
      <c r="BA7729">
        <v>-265.637</v>
      </c>
      <c r="BB7729">
        <v>2017</v>
      </c>
    </row>
    <row r="7730" spans="1:54" hidden="1" x14ac:dyDescent="0.2">
      <c r="A7730">
        <v>578</v>
      </c>
      <c r="B7730" t="s">
        <v>376</v>
      </c>
      <c r="C7730" t="s">
        <v>251</v>
      </c>
      <c r="D7730" t="s">
        <v>15</v>
      </c>
      <c r="E7730" t="s">
        <v>250</v>
      </c>
      <c r="F7730" t="s">
        <v>249</v>
      </c>
      <c r="G7730" t="s">
        <v>217</v>
      </c>
      <c r="I7730" t="s">
        <v>248</v>
      </c>
      <c r="J7730" s="3" t="s">
        <v>215</v>
      </c>
      <c r="K7730" s="3" t="s">
        <v>215</v>
      </c>
      <c r="L7730" s="3" t="s">
        <v>215</v>
      </c>
      <c r="M7730" s="3" t="s">
        <v>215</v>
      </c>
      <c r="N7730" s="3" t="s">
        <v>215</v>
      </c>
      <c r="O7730" s="3" t="s">
        <v>215</v>
      </c>
      <c r="P7730" s="3" t="s">
        <v>215</v>
      </c>
      <c r="Q7730" s="3" t="s">
        <v>215</v>
      </c>
      <c r="R7730" s="3" t="s">
        <v>215</v>
      </c>
      <c r="S7730" s="3" t="s">
        <v>215</v>
      </c>
      <c r="T7730" s="3" t="s">
        <v>215</v>
      </c>
      <c r="U7730" s="3" t="s">
        <v>215</v>
      </c>
      <c r="V7730" s="3" t="s">
        <v>215</v>
      </c>
      <c r="W7730" s="3" t="s">
        <v>215</v>
      </c>
      <c r="X7730" s="3" t="s">
        <v>215</v>
      </c>
      <c r="Y7730" s="3">
        <v>3.0539999999999998</v>
      </c>
      <c r="Z7730" s="3">
        <v>2.7490000000000001</v>
      </c>
      <c r="AA7730" s="3">
        <v>-1.681</v>
      </c>
      <c r="AB7730" s="3">
        <v>-6.2919999999999998</v>
      </c>
      <c r="AC7730" s="3">
        <v>-9.0169999999999995</v>
      </c>
      <c r="AD7730" s="3">
        <v>-1.792</v>
      </c>
      <c r="AE7730" s="3">
        <v>-1.768</v>
      </c>
      <c r="AF7730" s="3">
        <v>-6.7220000000000004</v>
      </c>
      <c r="AG7730" s="3">
        <v>1.978</v>
      </c>
      <c r="AH7730" s="3">
        <v>1.1060000000000001</v>
      </c>
      <c r="AI7730" s="3">
        <v>1.3919999999999999</v>
      </c>
      <c r="AJ7730" s="3">
        <v>2.0390000000000001</v>
      </c>
      <c r="AK7730" s="3">
        <v>0.22</v>
      </c>
      <c r="AL7730" s="3">
        <v>0.80100000000000005</v>
      </c>
      <c r="AM7730" s="3">
        <v>-2.214</v>
      </c>
      <c r="AN7730" s="3">
        <v>-1.284</v>
      </c>
      <c r="AO7730" s="3">
        <v>-6.0000000000000001E-3</v>
      </c>
      <c r="AP7730" s="3">
        <v>-0.94699999999999995</v>
      </c>
      <c r="AQ7730" s="3">
        <v>0.51600000000000001</v>
      </c>
      <c r="AR7730" s="3">
        <v>-0.80100000000000005</v>
      </c>
      <c r="AS7730" s="3">
        <v>0.13200000000000001</v>
      </c>
      <c r="AT7730" s="3">
        <v>0.56999999999999995</v>
      </c>
      <c r="AU7730" s="3">
        <v>-0.61399999999999999</v>
      </c>
      <c r="AV7730" s="3">
        <v>-0.93600000000000005</v>
      </c>
      <c r="AW7730" s="3">
        <v>-0.88900000000000001</v>
      </c>
      <c r="AX7730" s="3">
        <v>-0.92700000000000005</v>
      </c>
      <c r="AY7730" s="3">
        <v>-1.05</v>
      </c>
      <c r="AZ7730" s="3">
        <v>-1.222</v>
      </c>
      <c r="BA7730">
        <v>-1.2969999999999999</v>
      </c>
      <c r="BB7730">
        <v>2017</v>
      </c>
    </row>
    <row r="7731" spans="1:54" hidden="1" x14ac:dyDescent="0.2">
      <c r="A7731">
        <v>578</v>
      </c>
      <c r="B7731" t="s">
        <v>376</v>
      </c>
      <c r="C7731" t="s">
        <v>247</v>
      </c>
      <c r="D7731" t="s">
        <v>15</v>
      </c>
      <c r="E7731" t="s">
        <v>245</v>
      </c>
      <c r="F7731" t="s">
        <v>244</v>
      </c>
      <c r="G7731" t="s">
        <v>225</v>
      </c>
      <c r="H7731" t="s">
        <v>222</v>
      </c>
      <c r="I7731" t="s">
        <v>1810</v>
      </c>
      <c r="J7731" s="3" t="s">
        <v>215</v>
      </c>
      <c r="K7731" s="3" t="s">
        <v>215</v>
      </c>
      <c r="L7731" s="3" t="s">
        <v>215</v>
      </c>
      <c r="M7731" s="3" t="s">
        <v>215</v>
      </c>
      <c r="N7731" s="3" t="s">
        <v>215</v>
      </c>
      <c r="O7731" s="3" t="s">
        <v>215</v>
      </c>
      <c r="P7731" s="3" t="s">
        <v>215</v>
      </c>
      <c r="Q7731" s="3" t="s">
        <v>215</v>
      </c>
      <c r="R7731" s="3" t="s">
        <v>215</v>
      </c>
      <c r="S7731" s="3" t="s">
        <v>215</v>
      </c>
      <c r="T7731" s="3" t="s">
        <v>215</v>
      </c>
      <c r="U7731" s="3" t="s">
        <v>215</v>
      </c>
      <c r="V7731" s="3" t="s">
        <v>215</v>
      </c>
      <c r="W7731" s="3" t="s">
        <v>215</v>
      </c>
      <c r="X7731" s="3" t="s">
        <v>215</v>
      </c>
      <c r="Y7731" s="3">
        <v>106.85899999999999</v>
      </c>
      <c r="Z7731" s="3">
        <v>74.932000000000002</v>
      </c>
      <c r="AA7731" s="3">
        <v>-120.955</v>
      </c>
      <c r="AB7731" s="3">
        <v>-241.77699999999999</v>
      </c>
      <c r="AC7731" s="3">
        <v>-362.654</v>
      </c>
      <c r="AD7731" s="3">
        <v>-52.607999999999997</v>
      </c>
      <c r="AE7731" s="3">
        <v>-34.984999999999999</v>
      </c>
      <c r="AF7731" s="3">
        <v>-296.12900000000002</v>
      </c>
      <c r="AG7731" s="3">
        <v>116.47199999999999</v>
      </c>
      <c r="AH7731" s="3">
        <v>56.817999999999998</v>
      </c>
      <c r="AI7731" s="3">
        <v>90.566000000000003</v>
      </c>
      <c r="AJ7731" s="3">
        <v>157.88499999999999</v>
      </c>
      <c r="AK7731" s="3">
        <v>-16.341000000000001</v>
      </c>
      <c r="AL7731" s="3">
        <v>42.393000000000001</v>
      </c>
      <c r="AM7731" s="3">
        <v>-138.05699999999999</v>
      </c>
      <c r="AN7731" s="3">
        <v>-150.84800000000001</v>
      </c>
      <c r="AO7731" s="3">
        <v>1.42</v>
      </c>
      <c r="AP7731" s="3">
        <v>-77.626999999999995</v>
      </c>
      <c r="AQ7731" s="3">
        <v>37.119999999999997</v>
      </c>
      <c r="AR7731" s="3">
        <v>-54.353000000000002</v>
      </c>
      <c r="AS7731" s="3">
        <v>77.744</v>
      </c>
      <c r="AT7731" s="3">
        <v>-110.339</v>
      </c>
      <c r="AU7731" s="3">
        <v>-90.927999999999997</v>
      </c>
      <c r="AV7731" s="3">
        <v>-138.74700000000001</v>
      </c>
      <c r="AW7731" s="3">
        <v>-140.97200000000001</v>
      </c>
      <c r="AX7731" s="3">
        <v>-160.559</v>
      </c>
      <c r="AY7731" s="3">
        <v>-196.697</v>
      </c>
      <c r="AZ7731" s="3">
        <v>-243.124</v>
      </c>
      <c r="BA7731">
        <v>-272.83600000000001</v>
      </c>
      <c r="BB7731">
        <v>2017</v>
      </c>
    </row>
    <row r="7732" spans="1:54" hidden="1" x14ac:dyDescent="0.2">
      <c r="A7732">
        <v>578</v>
      </c>
      <c r="B7732" t="s">
        <v>376</v>
      </c>
      <c r="C7732" t="s">
        <v>246</v>
      </c>
      <c r="D7732" t="s">
        <v>15</v>
      </c>
      <c r="E7732" t="s">
        <v>245</v>
      </c>
      <c r="F7732" t="s">
        <v>244</v>
      </c>
      <c r="G7732" t="s">
        <v>243</v>
      </c>
      <c r="I7732" t="s">
        <v>362</v>
      </c>
      <c r="J7732" s="3" t="s">
        <v>215</v>
      </c>
      <c r="K7732" s="3" t="s">
        <v>215</v>
      </c>
      <c r="L7732" s="3" t="s">
        <v>215</v>
      </c>
      <c r="M7732" s="3" t="s">
        <v>215</v>
      </c>
      <c r="N7732" s="3" t="s">
        <v>215</v>
      </c>
      <c r="O7732" s="3" t="s">
        <v>215</v>
      </c>
      <c r="P7732" s="3" t="s">
        <v>215</v>
      </c>
      <c r="Q7732" s="3" t="s">
        <v>215</v>
      </c>
      <c r="R7732" s="3" t="s">
        <v>215</v>
      </c>
      <c r="S7732" s="3" t="s">
        <v>215</v>
      </c>
      <c r="T7732" s="3" t="s">
        <v>215</v>
      </c>
      <c r="U7732" s="3" t="s">
        <v>215</v>
      </c>
      <c r="V7732" s="3" t="s">
        <v>215</v>
      </c>
      <c r="W7732" s="3" t="s">
        <v>215</v>
      </c>
      <c r="X7732" s="3" t="s">
        <v>215</v>
      </c>
      <c r="Y7732" s="3">
        <v>2.6739999999999999</v>
      </c>
      <c r="Z7732" s="3">
        <v>1.754</v>
      </c>
      <c r="AA7732" s="3">
        <v>-2.694</v>
      </c>
      <c r="AB7732" s="3">
        <v>-4.8739999999999997</v>
      </c>
      <c r="AC7732" s="3">
        <v>-7.3860000000000001</v>
      </c>
      <c r="AD7732" s="3">
        <v>-1.0429999999999999</v>
      </c>
      <c r="AE7732" s="3">
        <v>-0.64900000000000002</v>
      </c>
      <c r="AF7732" s="3">
        <v>-5.2149999999999999</v>
      </c>
      <c r="AG7732" s="3">
        <v>1.897</v>
      </c>
      <c r="AH7732" s="3">
        <v>0.85199999999999998</v>
      </c>
      <c r="AI7732" s="3">
        <v>1.2250000000000001</v>
      </c>
      <c r="AJ7732" s="3">
        <v>1.925</v>
      </c>
      <c r="AK7732" s="3">
        <v>-0.188</v>
      </c>
      <c r="AL7732" s="3">
        <v>0.443</v>
      </c>
      <c r="AM7732" s="3">
        <v>-1.407</v>
      </c>
      <c r="AN7732" s="3">
        <v>-1.43</v>
      </c>
      <c r="AO7732" s="3">
        <v>1.2E-2</v>
      </c>
      <c r="AP7732" s="3">
        <v>-0.65</v>
      </c>
      <c r="AQ7732" s="3">
        <v>0.29099999999999998</v>
      </c>
      <c r="AR7732" s="3">
        <v>-0.40699999999999997</v>
      </c>
      <c r="AS7732" s="3">
        <v>0.56100000000000005</v>
      </c>
      <c r="AT7732" s="3">
        <v>-0.76</v>
      </c>
      <c r="AU7732" s="3">
        <v>-0.59699999999999998</v>
      </c>
      <c r="AV7732" s="3">
        <v>-0.86499999999999999</v>
      </c>
      <c r="AW7732" s="3">
        <v>-0.83799999999999997</v>
      </c>
      <c r="AX7732" s="3">
        <v>-0.91100000000000003</v>
      </c>
      <c r="AY7732" s="3">
        <v>-1.0660000000000001</v>
      </c>
      <c r="AZ7732" s="3">
        <v>-1.2529999999999999</v>
      </c>
      <c r="BA7732">
        <v>-1.3340000000000001</v>
      </c>
      <c r="BB7732">
        <v>2017</v>
      </c>
    </row>
    <row r="7733" spans="1:54" hidden="1" x14ac:dyDescent="0.2">
      <c r="A7733">
        <v>578</v>
      </c>
      <c r="B7733" t="s">
        <v>376</v>
      </c>
      <c r="C7733" t="s">
        <v>242</v>
      </c>
      <c r="D7733" t="s">
        <v>15</v>
      </c>
      <c r="E7733" t="s">
        <v>240</v>
      </c>
      <c r="F7733" t="s">
        <v>239</v>
      </c>
      <c r="G7733" t="s">
        <v>225</v>
      </c>
      <c r="H7733" t="s">
        <v>222</v>
      </c>
      <c r="I7733" t="s">
        <v>1810</v>
      </c>
      <c r="J7733" s="3" t="s">
        <v>215</v>
      </c>
      <c r="K7733" s="3" t="s">
        <v>215</v>
      </c>
      <c r="L7733" s="3" t="s">
        <v>215</v>
      </c>
      <c r="M7733" s="3" t="s">
        <v>215</v>
      </c>
      <c r="N7733" s="3" t="s">
        <v>215</v>
      </c>
      <c r="O7733" s="3" t="s">
        <v>215</v>
      </c>
      <c r="P7733" s="3" t="s">
        <v>215</v>
      </c>
      <c r="Q7733" s="3" t="s">
        <v>215</v>
      </c>
      <c r="R7733" s="3" t="s">
        <v>215</v>
      </c>
      <c r="S7733" s="3" t="s">
        <v>215</v>
      </c>
      <c r="T7733" s="3" t="s">
        <v>215</v>
      </c>
      <c r="U7733" s="3" t="s">
        <v>215</v>
      </c>
      <c r="V7733" s="3" t="s">
        <v>215</v>
      </c>
      <c r="W7733" s="3" t="s">
        <v>215</v>
      </c>
      <c r="X7733" s="3" t="s">
        <v>215</v>
      </c>
      <c r="Y7733" s="3" t="s">
        <v>215</v>
      </c>
      <c r="Z7733" s="3" t="s">
        <v>215</v>
      </c>
      <c r="AA7733" s="3" t="s">
        <v>215</v>
      </c>
      <c r="AB7733" s="3" t="s">
        <v>215</v>
      </c>
      <c r="AC7733" s="3" t="s">
        <v>215</v>
      </c>
      <c r="AD7733" s="3">
        <v>-37.659999999999997</v>
      </c>
      <c r="AE7733" s="3">
        <v>-36.201999999999998</v>
      </c>
      <c r="AF7733" s="3">
        <v>-294.31</v>
      </c>
      <c r="AG7733" s="3">
        <v>179.863</v>
      </c>
      <c r="AH7733" s="3">
        <v>149.249</v>
      </c>
      <c r="AI7733" s="3">
        <v>183.82300000000001</v>
      </c>
      <c r="AJ7733" s="3">
        <v>268.51400000000001</v>
      </c>
      <c r="AK7733" s="3">
        <v>96.721000000000004</v>
      </c>
      <c r="AL7733" s="3">
        <v>156.125</v>
      </c>
      <c r="AM7733" s="3">
        <v>-143.38399999999999</v>
      </c>
      <c r="AN7733" s="3">
        <v>-74.204999999999998</v>
      </c>
      <c r="AO7733" s="3">
        <v>96.453000000000003</v>
      </c>
      <c r="AP7733" s="3">
        <v>-10.180999999999999</v>
      </c>
      <c r="AQ7733" s="3">
        <v>163.084</v>
      </c>
      <c r="AR7733" s="3">
        <v>-7.96</v>
      </c>
      <c r="AS7733" s="3">
        <v>96.876999999999995</v>
      </c>
      <c r="AT7733" s="3">
        <v>139.249</v>
      </c>
      <c r="AU7733" s="3">
        <v>-19.280999999999999</v>
      </c>
      <c r="AV7733" s="3">
        <v>-71.167000000000002</v>
      </c>
      <c r="AW7733" s="3">
        <v>-72.055000000000007</v>
      </c>
      <c r="AX7733" s="3">
        <v>-76.346000000000004</v>
      </c>
      <c r="AY7733" s="3">
        <v>-99.575999999999993</v>
      </c>
      <c r="AZ7733" s="3">
        <v>-126.077</v>
      </c>
      <c r="BA7733">
        <v>-134.78100000000001</v>
      </c>
      <c r="BB7733">
        <v>2017</v>
      </c>
    </row>
    <row r="7734" spans="1:54" hidden="1" x14ac:dyDescent="0.2">
      <c r="A7734">
        <v>578</v>
      </c>
      <c r="B7734" t="s">
        <v>376</v>
      </c>
      <c r="C7734" t="s">
        <v>241</v>
      </c>
      <c r="D7734" t="s">
        <v>15</v>
      </c>
      <c r="E7734" t="s">
        <v>240</v>
      </c>
      <c r="F7734" t="s">
        <v>239</v>
      </c>
      <c r="G7734" t="s">
        <v>217</v>
      </c>
      <c r="I7734" t="s">
        <v>238</v>
      </c>
      <c r="J7734" s="3" t="s">
        <v>215</v>
      </c>
      <c r="K7734" s="3" t="s">
        <v>215</v>
      </c>
      <c r="L7734" s="3" t="s">
        <v>215</v>
      </c>
      <c r="M7734" s="3" t="s">
        <v>215</v>
      </c>
      <c r="N7734" s="3" t="s">
        <v>215</v>
      </c>
      <c r="O7734" s="3" t="s">
        <v>215</v>
      </c>
      <c r="P7734" s="3" t="s">
        <v>215</v>
      </c>
      <c r="Q7734" s="3" t="s">
        <v>215</v>
      </c>
      <c r="R7734" s="3" t="s">
        <v>215</v>
      </c>
      <c r="S7734" s="3" t="s">
        <v>215</v>
      </c>
      <c r="T7734" s="3" t="s">
        <v>215</v>
      </c>
      <c r="U7734" s="3" t="s">
        <v>215</v>
      </c>
      <c r="V7734" s="3" t="s">
        <v>215</v>
      </c>
      <c r="W7734" s="3" t="s">
        <v>215</v>
      </c>
      <c r="X7734" s="3" t="s">
        <v>215</v>
      </c>
      <c r="Y7734" s="3" t="s">
        <v>215</v>
      </c>
      <c r="Z7734" s="3" t="s">
        <v>215</v>
      </c>
      <c r="AA7734" s="3" t="s">
        <v>215</v>
      </c>
      <c r="AB7734" s="3" t="s">
        <v>215</v>
      </c>
      <c r="AC7734" s="3" t="s">
        <v>215</v>
      </c>
      <c r="AD7734" s="3">
        <v>-0.77700000000000002</v>
      </c>
      <c r="AE7734" s="3">
        <v>-0.71</v>
      </c>
      <c r="AF7734" s="3">
        <v>-5.5049999999999999</v>
      </c>
      <c r="AG7734" s="3">
        <v>2.9159999999999999</v>
      </c>
      <c r="AH7734" s="3">
        <v>2.2090000000000001</v>
      </c>
      <c r="AI7734" s="3">
        <v>2.4660000000000002</v>
      </c>
      <c r="AJ7734" s="3">
        <v>3.254</v>
      </c>
      <c r="AK7734" s="3">
        <v>1.093</v>
      </c>
      <c r="AL7734" s="3">
        <v>1.601</v>
      </c>
      <c r="AM7734" s="3">
        <v>-1.518</v>
      </c>
      <c r="AN7734" s="3">
        <v>-0.69899999999999995</v>
      </c>
      <c r="AO7734" s="3">
        <v>0.84799999999999998</v>
      </c>
      <c r="AP7734" s="3">
        <v>-8.5999999999999993E-2</v>
      </c>
      <c r="AQ7734" s="3">
        <v>1.2669999999999999</v>
      </c>
      <c r="AR7734" s="3">
        <v>-6.0999999999999999E-2</v>
      </c>
      <c r="AS7734" s="3">
        <v>0.71299999999999997</v>
      </c>
      <c r="AT7734" s="3">
        <v>0.97199999999999998</v>
      </c>
      <c r="AU7734" s="3">
        <v>-0.127</v>
      </c>
      <c r="AV7734" s="3">
        <v>-0.44500000000000001</v>
      </c>
      <c r="AW7734" s="3">
        <v>-0.42899999999999999</v>
      </c>
      <c r="AX7734" s="3">
        <v>-0.434</v>
      </c>
      <c r="AY7734" s="3">
        <v>-0.53900000000000003</v>
      </c>
      <c r="AZ7734" s="3">
        <v>-0.64900000000000002</v>
      </c>
      <c r="BA7734">
        <v>-0.65800000000000003</v>
      </c>
      <c r="BB7734">
        <v>2017</v>
      </c>
    </row>
    <row r="7735" spans="1:54" hidden="1" x14ac:dyDescent="0.2">
      <c r="A7735">
        <v>578</v>
      </c>
      <c r="B7735" t="s">
        <v>376</v>
      </c>
      <c r="C7735" t="s">
        <v>237</v>
      </c>
      <c r="D7735" t="s">
        <v>15</v>
      </c>
      <c r="E7735" t="s">
        <v>235</v>
      </c>
      <c r="F7735" t="s">
        <v>234</v>
      </c>
      <c r="G7735" t="s">
        <v>225</v>
      </c>
      <c r="H7735" t="s">
        <v>222</v>
      </c>
    </row>
    <row r="7736" spans="1:54" hidden="1" x14ac:dyDescent="0.2">
      <c r="A7736">
        <v>578</v>
      </c>
      <c r="B7736" t="s">
        <v>376</v>
      </c>
      <c r="C7736" t="s">
        <v>236</v>
      </c>
      <c r="D7736" t="s">
        <v>15</v>
      </c>
      <c r="E7736" t="s">
        <v>235</v>
      </c>
      <c r="F7736" t="s">
        <v>234</v>
      </c>
      <c r="G7736" t="s">
        <v>217</v>
      </c>
    </row>
    <row r="7737" spans="1:54" hidden="1" x14ac:dyDescent="0.2">
      <c r="A7737">
        <v>578</v>
      </c>
      <c r="B7737" t="s">
        <v>376</v>
      </c>
      <c r="C7737" t="s">
        <v>233</v>
      </c>
      <c r="D7737" t="s">
        <v>15</v>
      </c>
      <c r="E7737" t="s">
        <v>231</v>
      </c>
      <c r="F7737" t="s">
        <v>230</v>
      </c>
      <c r="G7737" t="s">
        <v>225</v>
      </c>
      <c r="H7737" t="s">
        <v>222</v>
      </c>
      <c r="I7737" t="s">
        <v>1810</v>
      </c>
      <c r="J7737" s="3" t="s">
        <v>215</v>
      </c>
      <c r="K7737" s="3" t="s">
        <v>215</v>
      </c>
      <c r="L7737" s="3" t="s">
        <v>215</v>
      </c>
      <c r="M7737" s="3" t="s">
        <v>215</v>
      </c>
      <c r="N7737" s="3" t="s">
        <v>215</v>
      </c>
      <c r="O7737" s="3" t="s">
        <v>215</v>
      </c>
      <c r="P7737" s="3" t="s">
        <v>215</v>
      </c>
      <c r="Q7737" s="3" t="s">
        <v>215</v>
      </c>
      <c r="R7737" s="3" t="s">
        <v>215</v>
      </c>
      <c r="S7737" s="3" t="s">
        <v>215</v>
      </c>
      <c r="T7737" s="3" t="s">
        <v>215</v>
      </c>
      <c r="U7737" s="3" t="s">
        <v>215</v>
      </c>
      <c r="V7737" s="3" t="s">
        <v>215</v>
      </c>
      <c r="W7737" s="3" t="s">
        <v>215</v>
      </c>
      <c r="X7737" s="3" t="s">
        <v>215</v>
      </c>
      <c r="Y7737" s="3" t="s">
        <v>215</v>
      </c>
      <c r="Z7737" s="3">
        <v>685.23</v>
      </c>
      <c r="AA7737" s="3">
        <v>1901.36</v>
      </c>
      <c r="AB7737" s="3">
        <v>2327.84</v>
      </c>
      <c r="AC7737" s="3">
        <v>2607.056</v>
      </c>
      <c r="AD7737" s="3">
        <v>2804.279</v>
      </c>
      <c r="AE7737" s="3">
        <v>2931.7170000000001</v>
      </c>
      <c r="AF7737" s="3">
        <v>2934.942</v>
      </c>
      <c r="AG7737" s="3">
        <v>2930.04</v>
      </c>
      <c r="AH7737" s="3">
        <v>3126.5540000000001</v>
      </c>
      <c r="AI7737" s="3">
        <v>3388.991</v>
      </c>
      <c r="AJ7737" s="3">
        <v>3233.12</v>
      </c>
      <c r="AK7737" s="3">
        <v>3183.42</v>
      </c>
      <c r="AL7737" s="3">
        <v>3408.2310000000002</v>
      </c>
      <c r="AM7737" s="3">
        <v>4001.942</v>
      </c>
      <c r="AN7737" s="3">
        <v>4230.3119999999999</v>
      </c>
      <c r="AO7737" s="3">
        <v>4448.7979999999998</v>
      </c>
      <c r="AP7737" s="3">
        <v>4937.24</v>
      </c>
      <c r="AQ7737" s="3">
        <v>5430.56</v>
      </c>
      <c r="AR7737" s="3">
        <v>5690.8140000000003</v>
      </c>
      <c r="AS7737" s="3">
        <v>5783.3230000000003</v>
      </c>
      <c r="AT7737" s="3">
        <v>5988.3869999999997</v>
      </c>
      <c r="AU7737" s="3">
        <v>6369.3310000000001</v>
      </c>
      <c r="AV7737" s="3">
        <v>6653.1779999999999</v>
      </c>
      <c r="AW7737" s="3">
        <v>6978.89</v>
      </c>
      <c r="AX7737" s="3">
        <v>7324.1289999999999</v>
      </c>
      <c r="AY7737" s="3">
        <v>7704.9859999999999</v>
      </c>
      <c r="AZ7737" s="3">
        <v>8136.7579999999998</v>
      </c>
      <c r="BA7737">
        <v>8582.4689999999991</v>
      </c>
      <c r="BB7737">
        <v>2017</v>
      </c>
    </row>
    <row r="7738" spans="1:54" hidden="1" x14ac:dyDescent="0.2">
      <c r="A7738">
        <v>578</v>
      </c>
      <c r="B7738" t="s">
        <v>376</v>
      </c>
      <c r="C7738" t="s">
        <v>232</v>
      </c>
      <c r="D7738" t="s">
        <v>15</v>
      </c>
      <c r="E7738" t="s">
        <v>231</v>
      </c>
      <c r="F7738" t="s">
        <v>230</v>
      </c>
      <c r="G7738" t="s">
        <v>217</v>
      </c>
      <c r="I7738" t="s">
        <v>229</v>
      </c>
      <c r="J7738" s="3" t="s">
        <v>215</v>
      </c>
      <c r="K7738" s="3" t="s">
        <v>215</v>
      </c>
      <c r="L7738" s="3" t="s">
        <v>215</v>
      </c>
      <c r="M7738" s="3" t="s">
        <v>215</v>
      </c>
      <c r="N7738" s="3" t="s">
        <v>215</v>
      </c>
      <c r="O7738" s="3" t="s">
        <v>215</v>
      </c>
      <c r="P7738" s="3" t="s">
        <v>215</v>
      </c>
      <c r="Q7738" s="3" t="s">
        <v>215</v>
      </c>
      <c r="R7738" s="3" t="s">
        <v>215</v>
      </c>
      <c r="S7738" s="3" t="s">
        <v>215</v>
      </c>
      <c r="T7738" s="3" t="s">
        <v>215</v>
      </c>
      <c r="U7738" s="3" t="s">
        <v>215</v>
      </c>
      <c r="V7738" s="3" t="s">
        <v>215</v>
      </c>
      <c r="W7738" s="3" t="s">
        <v>215</v>
      </c>
      <c r="X7738" s="3" t="s">
        <v>215</v>
      </c>
      <c r="Y7738" s="3" t="s">
        <v>215</v>
      </c>
      <c r="Z7738" s="3">
        <v>15.193</v>
      </c>
      <c r="AA7738" s="3">
        <v>40.454999999999998</v>
      </c>
      <c r="AB7738" s="3">
        <v>49.881</v>
      </c>
      <c r="AC7738" s="3">
        <v>56.585000000000001</v>
      </c>
      <c r="AD7738" s="3">
        <v>57.826000000000001</v>
      </c>
      <c r="AE7738" s="3">
        <v>57.469000000000001</v>
      </c>
      <c r="AF7738" s="3">
        <v>54.902000000000001</v>
      </c>
      <c r="AG7738" s="3">
        <v>47.500999999999998</v>
      </c>
      <c r="AH7738" s="3">
        <v>46.265999999999998</v>
      </c>
      <c r="AI7738" s="3">
        <v>45.462000000000003</v>
      </c>
      <c r="AJ7738" s="3">
        <v>39.177</v>
      </c>
      <c r="AK7738" s="3">
        <v>35.984999999999999</v>
      </c>
      <c r="AL7738" s="3">
        <v>34.947000000000003</v>
      </c>
      <c r="AM7738" s="3">
        <v>42.363999999999997</v>
      </c>
      <c r="AN7738" s="3">
        <v>39.831000000000003</v>
      </c>
      <c r="AO7738" s="3">
        <v>39.119999999999997</v>
      </c>
      <c r="AP7738" s="3">
        <v>41.926000000000002</v>
      </c>
      <c r="AQ7738" s="3">
        <v>42.192</v>
      </c>
      <c r="AR7738" s="3">
        <v>43.344000000000001</v>
      </c>
      <c r="AS7738" s="3">
        <v>42.548999999999999</v>
      </c>
      <c r="AT7738" s="3">
        <v>41.805</v>
      </c>
      <c r="AU7738" s="3">
        <v>41.881999999999998</v>
      </c>
      <c r="AV7738" s="3">
        <v>41.62</v>
      </c>
      <c r="AW7738" s="3">
        <v>41.575000000000003</v>
      </c>
      <c r="AX7738" s="3">
        <v>41.591999999999999</v>
      </c>
      <c r="AY7738" s="3">
        <v>41.719000000000001</v>
      </c>
      <c r="AZ7738" s="3">
        <v>41.887999999999998</v>
      </c>
      <c r="BA7738">
        <v>41.892000000000003</v>
      </c>
      <c r="BB7738">
        <v>2017</v>
      </c>
    </row>
    <row r="7739" spans="1:54" hidden="1" x14ac:dyDescent="0.2">
      <c r="A7739">
        <v>578</v>
      </c>
      <c r="B7739" t="s">
        <v>376</v>
      </c>
      <c r="C7739" t="s">
        <v>228</v>
      </c>
      <c r="D7739" t="s">
        <v>15</v>
      </c>
      <c r="E7739" t="s">
        <v>227</v>
      </c>
      <c r="F7739" t="s">
        <v>226</v>
      </c>
      <c r="G7739" t="s">
        <v>225</v>
      </c>
      <c r="H7739" t="s">
        <v>222</v>
      </c>
      <c r="I7739" t="s">
        <v>1810</v>
      </c>
      <c r="J7739" s="3" t="s">
        <v>215</v>
      </c>
      <c r="K7739" s="3" t="s">
        <v>215</v>
      </c>
      <c r="L7739" s="3" t="s">
        <v>215</v>
      </c>
      <c r="M7739" s="3" t="s">
        <v>215</v>
      </c>
      <c r="N7739" s="3" t="s">
        <v>215</v>
      </c>
      <c r="O7739" s="3" t="s">
        <v>215</v>
      </c>
      <c r="P7739" s="3" t="s">
        <v>215</v>
      </c>
      <c r="Q7739" s="3" t="s">
        <v>215</v>
      </c>
      <c r="R7739" s="3" t="s">
        <v>215</v>
      </c>
      <c r="S7739" s="3" t="s">
        <v>215</v>
      </c>
      <c r="T7739" s="3" t="s">
        <v>215</v>
      </c>
      <c r="U7739" s="3" t="s">
        <v>215</v>
      </c>
      <c r="V7739" s="3" t="s">
        <v>215</v>
      </c>
      <c r="W7739" s="3" t="s">
        <v>215</v>
      </c>
      <c r="X7739" s="3" t="s">
        <v>215</v>
      </c>
      <c r="Y7739" s="3">
        <v>4085.4789999999998</v>
      </c>
      <c r="Z7739" s="3">
        <v>4510.0550000000003</v>
      </c>
      <c r="AA7739" s="3">
        <v>4699.9430000000002</v>
      </c>
      <c r="AB7739" s="3">
        <v>4666.7950000000001</v>
      </c>
      <c r="AC7739" s="3">
        <v>4607.3100000000004</v>
      </c>
      <c r="AD7739" s="3">
        <v>4849.5469999999996</v>
      </c>
      <c r="AE7739" s="3">
        <v>5101.3670000000002</v>
      </c>
      <c r="AF7739" s="3">
        <v>5345.826</v>
      </c>
      <c r="AG7739" s="3">
        <v>6168.3639999999996</v>
      </c>
      <c r="AH7739" s="3">
        <v>6757.7870000000003</v>
      </c>
      <c r="AI7739" s="3">
        <v>7454.607</v>
      </c>
      <c r="AJ7739" s="3">
        <v>8252.527</v>
      </c>
      <c r="AK7739" s="3">
        <v>8846.4709999999995</v>
      </c>
      <c r="AL7739" s="3">
        <v>9752.6630000000005</v>
      </c>
      <c r="AM7739" s="3">
        <v>9446.5249999999996</v>
      </c>
      <c r="AN7739" s="3">
        <v>10620.564</v>
      </c>
      <c r="AO7739" s="3">
        <v>11372.127</v>
      </c>
      <c r="AP7739" s="3">
        <v>11776.045</v>
      </c>
      <c r="AQ7739" s="3">
        <v>12871.067999999999</v>
      </c>
      <c r="AR7739" s="3">
        <v>13129.411</v>
      </c>
      <c r="AS7739" s="3">
        <v>13592.102000000001</v>
      </c>
      <c r="AT7739" s="3">
        <v>14324.455</v>
      </c>
      <c r="AU7739" s="3">
        <v>15207.941999999999</v>
      </c>
      <c r="AV7739" s="3">
        <v>15985.694</v>
      </c>
      <c r="AW7739" s="3">
        <v>16786.371999999999</v>
      </c>
      <c r="AX7739" s="3">
        <v>17609.289000000001</v>
      </c>
      <c r="AY7739" s="3">
        <v>18468.96</v>
      </c>
      <c r="AZ7739" s="3">
        <v>19425.111000000001</v>
      </c>
      <c r="BA7739">
        <v>20487.042000000001</v>
      </c>
      <c r="BB7739">
        <v>2017</v>
      </c>
    </row>
    <row r="7740" spans="1:54" hidden="1" x14ac:dyDescent="0.2">
      <c r="A7740">
        <v>578</v>
      </c>
      <c r="B7740" t="s">
        <v>376</v>
      </c>
      <c r="C7740" t="s">
        <v>224</v>
      </c>
      <c r="D7740" t="s">
        <v>15</v>
      </c>
      <c r="E7740" t="s">
        <v>219</v>
      </c>
      <c r="F7740" t="s">
        <v>218</v>
      </c>
      <c r="G7740" t="s">
        <v>223</v>
      </c>
      <c r="H7740" t="s">
        <v>222</v>
      </c>
      <c r="I7740" t="s">
        <v>1811</v>
      </c>
      <c r="J7740" s="3">
        <v>-2.0760000000000001</v>
      </c>
      <c r="K7740" s="3">
        <v>-2.5710000000000002</v>
      </c>
      <c r="L7740" s="3">
        <v>-1.0029999999999999</v>
      </c>
      <c r="M7740" s="3">
        <v>-2.8730000000000002</v>
      </c>
      <c r="N7740" s="3">
        <v>-2.109</v>
      </c>
      <c r="O7740" s="3">
        <v>-1.5369999999999999</v>
      </c>
      <c r="P7740" s="3">
        <v>0.247</v>
      </c>
      <c r="Q7740" s="3">
        <v>-0.36599999999999999</v>
      </c>
      <c r="R7740" s="3">
        <v>-1.6539999999999999</v>
      </c>
      <c r="S7740" s="3">
        <v>-2.4980000000000002</v>
      </c>
      <c r="T7740" s="3">
        <v>-7.2809999999999997</v>
      </c>
      <c r="U7740" s="3">
        <v>-7.5709999999999997</v>
      </c>
      <c r="V7740" s="3">
        <v>-6.3029999999999999</v>
      </c>
      <c r="W7740" s="3">
        <v>-6.3550000000000004</v>
      </c>
      <c r="X7740" s="3">
        <v>-8.0589999999999993</v>
      </c>
      <c r="Y7740" s="3">
        <v>-13.582000000000001</v>
      </c>
      <c r="Z7740" s="3">
        <v>-14.691000000000001</v>
      </c>
      <c r="AA7740" s="3">
        <v>-3.0209999999999999</v>
      </c>
      <c r="AB7740" s="3">
        <v>14.242000000000001</v>
      </c>
      <c r="AC7740" s="3">
        <v>12.428000000000001</v>
      </c>
      <c r="AD7740" s="3">
        <v>9.3130000000000006</v>
      </c>
      <c r="AE7740" s="3">
        <v>5.101</v>
      </c>
      <c r="AF7740" s="3">
        <v>4.6539999999999999</v>
      </c>
      <c r="AG7740" s="3">
        <v>4.7720000000000002</v>
      </c>
      <c r="AH7740" s="3">
        <v>2.7589999999999999</v>
      </c>
      <c r="AI7740" s="3">
        <v>-7.6420000000000003</v>
      </c>
      <c r="AJ7740" s="3">
        <v>2.3149999999999999</v>
      </c>
      <c r="AK7740" s="3">
        <v>15.584</v>
      </c>
      <c r="AL7740" s="3">
        <v>0.93100000000000005</v>
      </c>
      <c r="AM7740" s="3">
        <v>22.189</v>
      </c>
      <c r="AN7740" s="3">
        <v>11.486000000000001</v>
      </c>
      <c r="AO7740" s="3">
        <v>9.4269999999999996</v>
      </c>
      <c r="AP7740" s="3">
        <v>-1.698</v>
      </c>
      <c r="AQ7740" s="3">
        <v>-4.8609999999999998</v>
      </c>
      <c r="AR7740" s="3">
        <v>15.224</v>
      </c>
      <c r="AS7740" s="3">
        <v>32.110999999999997</v>
      </c>
      <c r="AT7740" s="3">
        <v>48.237000000000002</v>
      </c>
      <c r="AU7740" s="3">
        <v>49.279000000000003</v>
      </c>
      <c r="AV7740" s="3">
        <v>45.000999999999998</v>
      </c>
      <c r="AW7740" s="3">
        <v>44.79</v>
      </c>
      <c r="AX7740" s="3">
        <v>43.406999999999996</v>
      </c>
      <c r="AY7740" s="3">
        <v>37.542999999999999</v>
      </c>
      <c r="AZ7740" s="3">
        <v>30.010999999999999</v>
      </c>
      <c r="BA7740">
        <v>22.649000000000001</v>
      </c>
      <c r="BB7740">
        <v>2017</v>
      </c>
    </row>
    <row r="7741" spans="1:54" hidden="1" x14ac:dyDescent="0.2">
      <c r="A7741">
        <v>578</v>
      </c>
      <c r="B7741" t="s">
        <v>376</v>
      </c>
      <c r="C7741" t="s">
        <v>220</v>
      </c>
      <c r="D7741" t="s">
        <v>15</v>
      </c>
      <c r="E7741" t="s">
        <v>219</v>
      </c>
      <c r="F7741" t="s">
        <v>218</v>
      </c>
      <c r="G7741" t="s">
        <v>217</v>
      </c>
      <c r="I7741" t="s">
        <v>216</v>
      </c>
      <c r="J7741" s="3">
        <v>-6.2119999999999997</v>
      </c>
      <c r="K7741" s="3">
        <v>-7.1420000000000003</v>
      </c>
      <c r="L7741" s="3">
        <v>-2.6539999999999999</v>
      </c>
      <c r="M7741" s="3">
        <v>-6.9459999999999997</v>
      </c>
      <c r="N7741" s="3">
        <v>-4.883</v>
      </c>
      <c r="O7741" s="3">
        <v>-3.8260000000000001</v>
      </c>
      <c r="P7741" s="3">
        <v>0.55500000000000005</v>
      </c>
      <c r="Q7741" s="3">
        <v>-0.70199999999999996</v>
      </c>
      <c r="R7741" s="3">
        <v>-2.597</v>
      </c>
      <c r="S7741" s="3">
        <v>-3.347</v>
      </c>
      <c r="T7741" s="3">
        <v>-8.23</v>
      </c>
      <c r="U7741" s="3">
        <v>-7.4779999999999998</v>
      </c>
      <c r="V7741" s="3">
        <v>-5.4539999999999997</v>
      </c>
      <c r="W7741" s="3">
        <v>-4.93</v>
      </c>
      <c r="X7741" s="3">
        <v>-5.4939999999999998</v>
      </c>
      <c r="Y7741" s="3">
        <v>-8.0229999999999997</v>
      </c>
      <c r="Z7741" s="3">
        <v>-8.0269999999999992</v>
      </c>
      <c r="AA7741" s="3">
        <v>-2.012</v>
      </c>
      <c r="AB7741" s="3">
        <v>12.529</v>
      </c>
      <c r="AC7741" s="3">
        <v>9.8109999999999999</v>
      </c>
      <c r="AD7741" s="3">
        <v>7.3680000000000003</v>
      </c>
      <c r="AE7741" s="3">
        <v>4.24</v>
      </c>
      <c r="AF7741" s="3">
        <v>3.4660000000000002</v>
      </c>
      <c r="AG7741" s="3">
        <v>3.1339999999999999</v>
      </c>
      <c r="AH7741" s="3">
        <v>1.5960000000000001</v>
      </c>
      <c r="AI7741" s="3">
        <v>-4.0359999999999996</v>
      </c>
      <c r="AJ7741" s="3">
        <v>1.044</v>
      </c>
      <c r="AK7741" s="3">
        <v>5.9269999999999996</v>
      </c>
      <c r="AL7741" s="3">
        <v>0.31900000000000001</v>
      </c>
      <c r="AM7741" s="3">
        <v>7.8769999999999998</v>
      </c>
      <c r="AN7741" s="3">
        <v>3.367</v>
      </c>
      <c r="AO7741" s="3">
        <v>2.5419999999999998</v>
      </c>
      <c r="AP7741" s="3">
        <v>-0.42699999999999999</v>
      </c>
      <c r="AQ7741" s="3">
        <v>-1.1559999999999999</v>
      </c>
      <c r="AR7741" s="3">
        <v>3.7370000000000001</v>
      </c>
      <c r="AS7741" s="3">
        <v>8</v>
      </c>
      <c r="AT7741" s="3">
        <v>11.712</v>
      </c>
      <c r="AU7741" s="3">
        <v>10.821</v>
      </c>
      <c r="AV7741" s="3">
        <v>9.3030000000000008</v>
      </c>
      <c r="AW7741" s="3">
        <v>8.6120000000000001</v>
      </c>
      <c r="AX7741" s="3">
        <v>7.8869999999999996</v>
      </c>
      <c r="AY7741" s="3">
        <v>6.4560000000000004</v>
      </c>
      <c r="AZ7741" s="3">
        <v>4.8849999999999998</v>
      </c>
      <c r="BA7741">
        <v>3.4849999999999999</v>
      </c>
      <c r="BB7741">
        <v>2017</v>
      </c>
    </row>
    <row r="7742" spans="1:54" x14ac:dyDescent="0.2">
      <c r="A7742">
        <v>537</v>
      </c>
      <c r="B7742" t="s">
        <v>375</v>
      </c>
      <c r="C7742" t="s">
        <v>352</v>
      </c>
      <c r="D7742" t="s">
        <v>129</v>
      </c>
      <c r="E7742" t="s">
        <v>349</v>
      </c>
      <c r="F7742" t="s">
        <v>351</v>
      </c>
      <c r="G7742" t="s">
        <v>225</v>
      </c>
      <c r="H7742" t="s">
        <v>222</v>
      </c>
      <c r="I7742" t="s">
        <v>1812</v>
      </c>
      <c r="J7742" s="3" t="s">
        <v>215</v>
      </c>
      <c r="K7742" s="3" t="s">
        <v>215</v>
      </c>
      <c r="L7742" s="3" t="s">
        <v>215</v>
      </c>
      <c r="M7742" s="3" t="s">
        <v>215</v>
      </c>
      <c r="N7742" s="3" t="s">
        <v>215</v>
      </c>
      <c r="O7742" s="3" t="s">
        <v>215</v>
      </c>
      <c r="P7742" s="3" t="s">
        <v>215</v>
      </c>
      <c r="Q7742" s="3" t="s">
        <v>215</v>
      </c>
      <c r="R7742" s="3" t="s">
        <v>215</v>
      </c>
      <c r="S7742" s="3" t="s">
        <v>215</v>
      </c>
      <c r="T7742" s="3" t="s">
        <v>215</v>
      </c>
      <c r="U7742" s="3" t="s">
        <v>215</v>
      </c>
      <c r="V7742" s="3" t="s">
        <v>215</v>
      </c>
      <c r="W7742" s="3" t="s">
        <v>215</v>
      </c>
      <c r="X7742" s="3" t="s">
        <v>215</v>
      </c>
      <c r="Y7742" s="3" t="s">
        <v>215</v>
      </c>
      <c r="Z7742" s="3" t="s">
        <v>215</v>
      </c>
      <c r="AA7742" s="3" t="s">
        <v>215</v>
      </c>
      <c r="AB7742" s="3" t="s">
        <v>215</v>
      </c>
      <c r="AC7742" s="3" t="s">
        <v>215</v>
      </c>
      <c r="AD7742" s="3">
        <v>0.83599999999999997</v>
      </c>
      <c r="AE7742" s="3">
        <v>0.97199999999999998</v>
      </c>
      <c r="AF7742" s="3">
        <v>0.90700000000000003</v>
      </c>
      <c r="AG7742" s="3">
        <v>0.88700000000000001</v>
      </c>
      <c r="AH7742" s="3">
        <v>0.89100000000000001</v>
      </c>
      <c r="AI7742" s="3">
        <v>0.91700000000000004</v>
      </c>
      <c r="AJ7742" s="3">
        <v>0.874</v>
      </c>
      <c r="AK7742" s="3">
        <v>0.96</v>
      </c>
      <c r="AL7742" s="3">
        <v>1.07</v>
      </c>
      <c r="AM7742" s="3">
        <v>1.1759999999999999</v>
      </c>
      <c r="AN7742" s="3">
        <v>1.276</v>
      </c>
      <c r="AO7742" s="3">
        <v>1.3740000000000001</v>
      </c>
      <c r="AP7742" s="3">
        <v>1.45</v>
      </c>
      <c r="AQ7742" s="3">
        <v>1.486</v>
      </c>
      <c r="AR7742" s="3">
        <v>1.548</v>
      </c>
      <c r="AS7742" s="3">
        <v>1.609</v>
      </c>
      <c r="AT7742" s="3">
        <v>1.694</v>
      </c>
      <c r="AU7742" s="3">
        <v>1.6859999999999999</v>
      </c>
      <c r="AV7742" s="3">
        <v>1.7330000000000001</v>
      </c>
      <c r="AW7742" s="3">
        <v>1.8320000000000001</v>
      </c>
      <c r="AX7742" s="3">
        <v>1.9330000000000001</v>
      </c>
      <c r="AY7742" s="3">
        <v>2.0390000000000001</v>
      </c>
      <c r="AZ7742" s="3">
        <v>2.145</v>
      </c>
      <c r="BA7742">
        <v>2.2570000000000001</v>
      </c>
      <c r="BB7742">
        <v>2016</v>
      </c>
    </row>
    <row r="7743" spans="1:54" hidden="1" x14ac:dyDescent="0.2">
      <c r="A7743">
        <v>537</v>
      </c>
      <c r="B7743" t="s">
        <v>375</v>
      </c>
      <c r="C7743" t="s">
        <v>350</v>
      </c>
      <c r="D7743" t="s">
        <v>129</v>
      </c>
      <c r="E7743" t="s">
        <v>349</v>
      </c>
      <c r="F7743" t="s">
        <v>348</v>
      </c>
      <c r="G7743" t="s">
        <v>275</v>
      </c>
      <c r="I7743" t="s">
        <v>347</v>
      </c>
      <c r="J7743" s="3" t="s">
        <v>215</v>
      </c>
      <c r="K7743" s="3" t="s">
        <v>215</v>
      </c>
      <c r="L7743" s="3" t="s">
        <v>215</v>
      </c>
      <c r="M7743" s="3" t="s">
        <v>215</v>
      </c>
      <c r="N7743" s="3" t="s">
        <v>215</v>
      </c>
      <c r="O7743" s="3" t="s">
        <v>215</v>
      </c>
      <c r="P7743" s="3" t="s">
        <v>215</v>
      </c>
      <c r="Q7743" s="3" t="s">
        <v>215</v>
      </c>
      <c r="R7743" s="3" t="s">
        <v>215</v>
      </c>
      <c r="S7743" s="3" t="s">
        <v>215</v>
      </c>
      <c r="T7743" s="3" t="s">
        <v>215</v>
      </c>
      <c r="U7743" s="3" t="s">
        <v>215</v>
      </c>
      <c r="V7743" s="3" t="s">
        <v>215</v>
      </c>
      <c r="W7743" s="3" t="s">
        <v>215</v>
      </c>
      <c r="X7743" s="3" t="s">
        <v>215</v>
      </c>
      <c r="Y7743" s="3" t="s">
        <v>215</v>
      </c>
      <c r="Z7743" s="3" t="s">
        <v>215</v>
      </c>
      <c r="AA7743" s="3" t="s">
        <v>215</v>
      </c>
      <c r="AB7743" s="3" t="s">
        <v>215</v>
      </c>
      <c r="AC7743" s="3" t="s">
        <v>215</v>
      </c>
      <c r="AD7743" s="3" t="s">
        <v>215</v>
      </c>
      <c r="AE7743" s="3">
        <v>16.349</v>
      </c>
      <c r="AF7743" s="3">
        <v>-6.7069999999999999</v>
      </c>
      <c r="AG7743" s="3">
        <v>-2.1829999999999998</v>
      </c>
      <c r="AH7743" s="3">
        <v>0.40600000000000003</v>
      </c>
      <c r="AI7743" s="3">
        <v>2.9750000000000001</v>
      </c>
      <c r="AJ7743" s="3">
        <v>-4.6769999999999996</v>
      </c>
      <c r="AK7743" s="3">
        <v>9.8249999999999993</v>
      </c>
      <c r="AL7743" s="3">
        <v>11.425000000000001</v>
      </c>
      <c r="AM7743" s="3">
        <v>9.9169999999999998</v>
      </c>
      <c r="AN7743" s="3">
        <v>8.4779999999999998</v>
      </c>
      <c r="AO7743" s="3">
        <v>7.6740000000000004</v>
      </c>
      <c r="AP7743" s="3">
        <v>5.5469999999999997</v>
      </c>
      <c r="AQ7743" s="3">
        <v>2.4900000000000002</v>
      </c>
      <c r="AR7743" s="3">
        <v>4.1459999999999999</v>
      </c>
      <c r="AS7743" s="3">
        <v>3.9550000000000001</v>
      </c>
      <c r="AT7743" s="3">
        <v>5.3209999999999997</v>
      </c>
      <c r="AU7743" s="3">
        <v>-0.5</v>
      </c>
      <c r="AV7743" s="3">
        <v>2.8</v>
      </c>
      <c r="AW7743" s="3">
        <v>5.7</v>
      </c>
      <c r="AX7743" s="3">
        <v>5.5</v>
      </c>
      <c r="AY7743" s="3">
        <v>5.5</v>
      </c>
      <c r="AZ7743" s="3">
        <v>5.2130000000000001</v>
      </c>
      <c r="BA7743">
        <v>5.2</v>
      </c>
      <c r="BB7743">
        <v>2016</v>
      </c>
    </row>
    <row r="7744" spans="1:54" hidden="1" x14ac:dyDescent="0.2">
      <c r="A7744">
        <v>537</v>
      </c>
      <c r="B7744" t="s">
        <v>375</v>
      </c>
      <c r="C7744" t="s">
        <v>346</v>
      </c>
      <c r="D7744" t="s">
        <v>129</v>
      </c>
      <c r="E7744" t="s">
        <v>342</v>
      </c>
      <c r="F7744" t="s">
        <v>345</v>
      </c>
      <c r="G7744" t="s">
        <v>225</v>
      </c>
      <c r="H7744" t="s">
        <v>222</v>
      </c>
      <c r="I7744" t="s">
        <v>1812</v>
      </c>
      <c r="J7744" s="3" t="s">
        <v>215</v>
      </c>
      <c r="K7744" s="3" t="s">
        <v>215</v>
      </c>
      <c r="L7744" s="3" t="s">
        <v>215</v>
      </c>
      <c r="M7744" s="3" t="s">
        <v>215</v>
      </c>
      <c r="N7744" s="3" t="s">
        <v>215</v>
      </c>
      <c r="O7744" s="3" t="s">
        <v>215</v>
      </c>
      <c r="P7744" s="3" t="s">
        <v>215</v>
      </c>
      <c r="Q7744" s="3" t="s">
        <v>215</v>
      </c>
      <c r="R7744" s="3" t="s">
        <v>215</v>
      </c>
      <c r="S7744" s="3" t="s">
        <v>215</v>
      </c>
      <c r="T7744" s="3" t="s">
        <v>215</v>
      </c>
      <c r="U7744" s="3" t="s">
        <v>215</v>
      </c>
      <c r="V7744" s="3" t="s">
        <v>215</v>
      </c>
      <c r="W7744" s="3" t="s">
        <v>215</v>
      </c>
      <c r="X7744" s="3" t="s">
        <v>215</v>
      </c>
      <c r="Y7744" s="3" t="s">
        <v>215</v>
      </c>
      <c r="Z7744" s="3" t="s">
        <v>215</v>
      </c>
      <c r="AA7744" s="3" t="s">
        <v>215</v>
      </c>
      <c r="AB7744" s="3" t="s">
        <v>215</v>
      </c>
      <c r="AC7744" s="3" t="s">
        <v>215</v>
      </c>
      <c r="AD7744" s="3">
        <v>0.44</v>
      </c>
      <c r="AE7744" s="3">
        <v>0.51800000000000002</v>
      </c>
      <c r="AF7744" s="3">
        <v>0.51100000000000001</v>
      </c>
      <c r="AG7744" s="3">
        <v>0.54300000000000004</v>
      </c>
      <c r="AH7744" s="3">
        <v>1.0780000000000001</v>
      </c>
      <c r="AI7744" s="3">
        <v>1.8140000000000001</v>
      </c>
      <c r="AJ7744" s="3">
        <v>2.6579999999999999</v>
      </c>
      <c r="AK7744" s="3">
        <v>2.8809999999999998</v>
      </c>
      <c r="AL7744" s="3">
        <v>4.391</v>
      </c>
      <c r="AM7744" s="3">
        <v>3.2</v>
      </c>
      <c r="AN7744" s="3">
        <v>3.9990000000000001</v>
      </c>
      <c r="AO7744" s="3">
        <v>5.6820000000000004</v>
      </c>
      <c r="AP7744" s="3">
        <v>6.6710000000000003</v>
      </c>
      <c r="AQ7744" s="3">
        <v>5.65</v>
      </c>
      <c r="AR7744" s="3">
        <v>4.0449999999999999</v>
      </c>
      <c r="AS7744" s="3">
        <v>3.1040000000000001</v>
      </c>
      <c r="AT7744" s="3">
        <v>2.5209999999999999</v>
      </c>
      <c r="AU7744" s="3">
        <v>2.61</v>
      </c>
      <c r="AV7744" s="3">
        <v>2.74</v>
      </c>
      <c r="AW7744" s="3">
        <v>3.0289999999999999</v>
      </c>
      <c r="AX7744" s="3">
        <v>3.254</v>
      </c>
      <c r="AY7744" s="3">
        <v>3.4780000000000002</v>
      </c>
      <c r="AZ7744" s="3">
        <v>3.5760000000000001</v>
      </c>
      <c r="BA7744">
        <v>3.6869999999999998</v>
      </c>
      <c r="BB7744">
        <v>2016</v>
      </c>
    </row>
    <row r="7745" spans="1:54" hidden="1" x14ac:dyDescent="0.2">
      <c r="A7745">
        <v>537</v>
      </c>
      <c r="B7745" t="s">
        <v>375</v>
      </c>
      <c r="C7745" t="s">
        <v>344</v>
      </c>
      <c r="D7745" t="s">
        <v>129</v>
      </c>
      <c r="E7745" t="s">
        <v>342</v>
      </c>
      <c r="F7745" t="s">
        <v>343</v>
      </c>
      <c r="G7745" t="s">
        <v>223</v>
      </c>
      <c r="H7745" t="s">
        <v>222</v>
      </c>
      <c r="I7745" t="s">
        <v>310</v>
      </c>
      <c r="J7745" s="3" t="s">
        <v>215</v>
      </c>
      <c r="K7745" s="3" t="s">
        <v>215</v>
      </c>
      <c r="L7745" s="3" t="s">
        <v>215</v>
      </c>
      <c r="M7745" s="3" t="s">
        <v>215</v>
      </c>
      <c r="N7745" s="3" t="s">
        <v>215</v>
      </c>
      <c r="O7745" s="3" t="s">
        <v>215</v>
      </c>
      <c r="P7745" s="3" t="s">
        <v>215</v>
      </c>
      <c r="Q7745" s="3" t="s">
        <v>215</v>
      </c>
      <c r="R7745" s="3" t="s">
        <v>215</v>
      </c>
      <c r="S7745" s="3" t="s">
        <v>215</v>
      </c>
      <c r="T7745" s="3" t="s">
        <v>215</v>
      </c>
      <c r="U7745" s="3" t="s">
        <v>215</v>
      </c>
      <c r="V7745" s="3" t="s">
        <v>215</v>
      </c>
      <c r="W7745" s="3" t="s">
        <v>215</v>
      </c>
      <c r="X7745" s="3" t="s">
        <v>215</v>
      </c>
      <c r="Y7745" s="3" t="s">
        <v>215</v>
      </c>
      <c r="Z7745" s="3" t="s">
        <v>215</v>
      </c>
      <c r="AA7745" s="3" t="s">
        <v>215</v>
      </c>
      <c r="AB7745" s="3" t="s">
        <v>215</v>
      </c>
      <c r="AC7745" s="3" t="s">
        <v>215</v>
      </c>
      <c r="AD7745" s="3">
        <v>0.44</v>
      </c>
      <c r="AE7745" s="3">
        <v>0.51800000000000002</v>
      </c>
      <c r="AF7745" s="3">
        <v>0.51100000000000001</v>
      </c>
      <c r="AG7745" s="3">
        <v>0.54300000000000004</v>
      </c>
      <c r="AH7745" s="3">
        <v>1.0780000000000001</v>
      </c>
      <c r="AI7745" s="3">
        <v>1.8140000000000001</v>
      </c>
      <c r="AJ7745" s="3">
        <v>2.6579999999999999</v>
      </c>
      <c r="AK7745" s="3">
        <v>2.8809999999999998</v>
      </c>
      <c r="AL7745" s="3">
        <v>4.391</v>
      </c>
      <c r="AM7745" s="3">
        <v>3.2</v>
      </c>
      <c r="AN7745" s="3">
        <v>3.9990000000000001</v>
      </c>
      <c r="AO7745" s="3">
        <v>5.6820000000000004</v>
      </c>
      <c r="AP7745" s="3">
        <v>6.6710000000000003</v>
      </c>
      <c r="AQ7745" s="3">
        <v>5.65</v>
      </c>
      <c r="AR7745" s="3">
        <v>4.0449999999999999</v>
      </c>
      <c r="AS7745" s="3">
        <v>3.1040000000000001</v>
      </c>
      <c r="AT7745" s="3">
        <v>2.5209999999999999</v>
      </c>
      <c r="AU7745" s="3">
        <v>2.61</v>
      </c>
      <c r="AV7745" s="3">
        <v>2.74</v>
      </c>
      <c r="AW7745" s="3">
        <v>3.0289999999999999</v>
      </c>
      <c r="AX7745" s="3">
        <v>3.254</v>
      </c>
      <c r="AY7745" s="3">
        <v>3.4780000000000002</v>
      </c>
      <c r="AZ7745" s="3">
        <v>3.5760000000000001</v>
      </c>
      <c r="BA7745">
        <v>3.6869999999999998</v>
      </c>
      <c r="BB7745">
        <v>2016</v>
      </c>
    </row>
    <row r="7746" spans="1:54" hidden="1" x14ac:dyDescent="0.2">
      <c r="A7746">
        <v>537</v>
      </c>
      <c r="B7746" t="s">
        <v>375</v>
      </c>
      <c r="C7746" t="s">
        <v>213</v>
      </c>
      <c r="D7746" t="s">
        <v>129</v>
      </c>
      <c r="E7746" t="s">
        <v>342</v>
      </c>
      <c r="F7746" t="s">
        <v>341</v>
      </c>
      <c r="G7746" t="s">
        <v>323</v>
      </c>
      <c r="H7746" t="s">
        <v>222</v>
      </c>
      <c r="I7746" t="s">
        <v>310</v>
      </c>
      <c r="J7746" s="3" t="s">
        <v>215</v>
      </c>
      <c r="K7746" s="3" t="s">
        <v>215</v>
      </c>
      <c r="L7746" s="3" t="s">
        <v>215</v>
      </c>
      <c r="M7746" s="3" t="s">
        <v>215</v>
      </c>
      <c r="N7746" s="3" t="s">
        <v>215</v>
      </c>
      <c r="O7746" s="3" t="s">
        <v>215</v>
      </c>
      <c r="P7746" s="3" t="s">
        <v>215</v>
      </c>
      <c r="Q7746" s="3" t="s">
        <v>215</v>
      </c>
      <c r="R7746" s="3" t="s">
        <v>215</v>
      </c>
      <c r="S7746" s="3" t="s">
        <v>215</v>
      </c>
      <c r="T7746" s="3" t="s">
        <v>215</v>
      </c>
      <c r="U7746" s="3" t="s">
        <v>215</v>
      </c>
      <c r="V7746" s="3" t="s">
        <v>215</v>
      </c>
      <c r="W7746" s="3" t="s">
        <v>215</v>
      </c>
      <c r="X7746" s="3" t="s">
        <v>215</v>
      </c>
      <c r="Y7746" s="3" t="s">
        <v>215</v>
      </c>
      <c r="Z7746" s="3" t="s">
        <v>215</v>
      </c>
      <c r="AA7746" s="3" t="s">
        <v>215</v>
      </c>
      <c r="AB7746" s="3" t="s">
        <v>215</v>
      </c>
      <c r="AC7746" s="3" t="s">
        <v>215</v>
      </c>
      <c r="AD7746" s="3">
        <v>1.7929999999999999</v>
      </c>
      <c r="AE7746" s="3">
        <v>1.9450000000000001</v>
      </c>
      <c r="AF7746" s="3">
        <v>1.8380000000000001</v>
      </c>
      <c r="AG7746" s="3">
        <v>1.861</v>
      </c>
      <c r="AH7746" s="3">
        <v>2.9809999999999999</v>
      </c>
      <c r="AI7746" s="3">
        <v>4.181</v>
      </c>
      <c r="AJ7746" s="3">
        <v>6.1059999999999999</v>
      </c>
      <c r="AK7746" s="3">
        <v>6.593</v>
      </c>
      <c r="AL7746" s="3">
        <v>7.3940000000000001</v>
      </c>
      <c r="AM7746" s="3">
        <v>6.9989999999999997</v>
      </c>
      <c r="AN7746" s="3">
        <v>7.0019999999999998</v>
      </c>
      <c r="AO7746" s="3">
        <v>7.992</v>
      </c>
      <c r="AP7746" s="3">
        <v>8.5429999999999993</v>
      </c>
      <c r="AQ7746" s="3">
        <v>7.726</v>
      </c>
      <c r="AR7746" s="3">
        <v>5.8159999999999998</v>
      </c>
      <c r="AS7746" s="3">
        <v>7.1070000000000002</v>
      </c>
      <c r="AT7746" s="3">
        <v>7.2569999999999997</v>
      </c>
      <c r="AU7746" s="3">
        <v>6.7530000000000001</v>
      </c>
      <c r="AV7746" s="3">
        <v>6.47</v>
      </c>
      <c r="AW7746" s="3">
        <v>7.1390000000000002</v>
      </c>
      <c r="AX7746" s="3">
        <v>7.4279999999999999</v>
      </c>
      <c r="AY7746" s="3">
        <v>7.4640000000000004</v>
      </c>
      <c r="AZ7746" s="3">
        <v>6.58</v>
      </c>
      <c r="BA7746">
        <v>5.9850000000000003</v>
      </c>
      <c r="BB7746">
        <v>2016</v>
      </c>
    </row>
    <row r="7747" spans="1:54" hidden="1" x14ac:dyDescent="0.2">
      <c r="A7747">
        <v>537</v>
      </c>
      <c r="B7747" t="s">
        <v>375</v>
      </c>
      <c r="C7747" t="s">
        <v>340</v>
      </c>
      <c r="D7747" t="s">
        <v>129</v>
      </c>
      <c r="E7747" t="s">
        <v>339</v>
      </c>
      <c r="F7747" t="s">
        <v>338</v>
      </c>
      <c r="G7747" t="s">
        <v>295</v>
      </c>
      <c r="I7747" t="s">
        <v>337</v>
      </c>
      <c r="J7747" s="3" t="s">
        <v>215</v>
      </c>
      <c r="K7747" s="3" t="s">
        <v>215</v>
      </c>
      <c r="L7747" s="3" t="s">
        <v>215</v>
      </c>
      <c r="M7747" s="3" t="s">
        <v>215</v>
      </c>
      <c r="N7747" s="3" t="s">
        <v>215</v>
      </c>
      <c r="O7747" s="3" t="s">
        <v>215</v>
      </c>
      <c r="P7747" s="3" t="s">
        <v>215</v>
      </c>
      <c r="Q7747" s="3" t="s">
        <v>215</v>
      </c>
      <c r="R7747" s="3" t="s">
        <v>215</v>
      </c>
      <c r="S7747" s="3" t="s">
        <v>215</v>
      </c>
      <c r="T7747" s="3" t="s">
        <v>215</v>
      </c>
      <c r="U7747" s="3" t="s">
        <v>215</v>
      </c>
      <c r="V7747" s="3" t="s">
        <v>215</v>
      </c>
      <c r="W7747" s="3" t="s">
        <v>215</v>
      </c>
      <c r="X7747" s="3" t="s">
        <v>215</v>
      </c>
      <c r="Y7747" s="3" t="s">
        <v>215</v>
      </c>
      <c r="Z7747" s="3" t="s">
        <v>215</v>
      </c>
      <c r="AA7747" s="3" t="s">
        <v>215</v>
      </c>
      <c r="AB7747" s="3" t="s">
        <v>215</v>
      </c>
      <c r="AC7747" s="3" t="s">
        <v>215</v>
      </c>
      <c r="AD7747" s="3">
        <v>41.765999999999998</v>
      </c>
      <c r="AE7747" s="3">
        <v>46.389000000000003</v>
      </c>
      <c r="AF7747" s="3">
        <v>49.177</v>
      </c>
      <c r="AG7747" s="3">
        <v>52.695999999999998</v>
      </c>
      <c r="AH7747" s="3">
        <v>67.085999999999999</v>
      </c>
      <c r="AI7747" s="3">
        <v>83.037000000000006</v>
      </c>
      <c r="AJ7747" s="3">
        <v>85.891000000000005</v>
      </c>
      <c r="AK7747" s="3">
        <v>88.515000000000001</v>
      </c>
      <c r="AL7747" s="3">
        <v>122.648</v>
      </c>
      <c r="AM7747" s="3">
        <v>95.126999999999995</v>
      </c>
      <c r="AN7747" s="3">
        <v>120.291</v>
      </c>
      <c r="AO7747" s="3">
        <v>152.84200000000001</v>
      </c>
      <c r="AP7747" s="3">
        <v>170.959</v>
      </c>
      <c r="AQ7747" s="3">
        <v>162.68700000000001</v>
      </c>
      <c r="AR7747" s="3">
        <v>157.51900000000001</v>
      </c>
      <c r="AS7747" s="3">
        <v>100</v>
      </c>
      <c r="AT7747" s="3">
        <v>80.543000000000006</v>
      </c>
      <c r="AU7747" s="3">
        <v>91.236000000000004</v>
      </c>
      <c r="AV7747" s="3">
        <v>102.21899999999999</v>
      </c>
      <c r="AW7747" s="3">
        <v>104.63800000000001</v>
      </c>
      <c r="AX7747" s="3">
        <v>110.157</v>
      </c>
      <c r="AY7747" s="3">
        <v>119.396</v>
      </c>
      <c r="AZ7747" s="3">
        <v>141.673</v>
      </c>
      <c r="BA7747">
        <v>163.36199999999999</v>
      </c>
      <c r="BB7747">
        <v>2016</v>
      </c>
    </row>
    <row r="7748" spans="1:54" hidden="1" x14ac:dyDescent="0.2">
      <c r="A7748">
        <v>537</v>
      </c>
      <c r="B7748" t="s">
        <v>375</v>
      </c>
      <c r="C7748" t="s">
        <v>336</v>
      </c>
      <c r="D7748" t="s">
        <v>129</v>
      </c>
      <c r="E7748" t="s">
        <v>333</v>
      </c>
      <c r="F7748" t="s">
        <v>335</v>
      </c>
      <c r="G7748" t="s">
        <v>225</v>
      </c>
      <c r="H7748" t="s">
        <v>322</v>
      </c>
      <c r="I7748" t="s">
        <v>330</v>
      </c>
      <c r="J7748" s="3" t="s">
        <v>215</v>
      </c>
      <c r="K7748" s="3" t="s">
        <v>215</v>
      </c>
      <c r="L7748" s="3" t="s">
        <v>215</v>
      </c>
      <c r="M7748" s="3" t="s">
        <v>215</v>
      </c>
      <c r="N7748" s="3" t="s">
        <v>215</v>
      </c>
      <c r="O7748" s="3" t="s">
        <v>215</v>
      </c>
      <c r="P7748" s="3" t="s">
        <v>215</v>
      </c>
      <c r="Q7748" s="3" t="s">
        <v>215</v>
      </c>
      <c r="R7748" s="3" t="s">
        <v>215</v>
      </c>
      <c r="S7748" s="3" t="s">
        <v>215</v>
      </c>
      <c r="T7748" s="3" t="s">
        <v>215</v>
      </c>
      <c r="U7748" s="3" t="s">
        <v>215</v>
      </c>
      <c r="V7748" s="3" t="s">
        <v>215</v>
      </c>
      <c r="W7748" s="3" t="s">
        <v>215</v>
      </c>
      <c r="X7748" s="3" t="s">
        <v>215</v>
      </c>
      <c r="Y7748" s="3" t="s">
        <v>215</v>
      </c>
      <c r="Z7748" s="3" t="s">
        <v>215</v>
      </c>
      <c r="AA7748" s="3" t="s">
        <v>215</v>
      </c>
      <c r="AB7748" s="3" t="s">
        <v>215</v>
      </c>
      <c r="AC7748" s="3" t="s">
        <v>215</v>
      </c>
      <c r="AD7748" s="3">
        <v>1172.8920000000001</v>
      </c>
      <c r="AE7748" s="3">
        <v>1227.8989999999999</v>
      </c>
      <c r="AF7748" s="3">
        <v>1126.5830000000001</v>
      </c>
      <c r="AG7748" s="3">
        <v>1101.539</v>
      </c>
      <c r="AH7748" s="3">
        <v>1688.547</v>
      </c>
      <c r="AI7748" s="3">
        <v>2252.8229999999999</v>
      </c>
      <c r="AJ7748" s="3">
        <v>3129.1529999999998</v>
      </c>
      <c r="AK7748" s="3">
        <v>3221.462</v>
      </c>
      <c r="AL7748" s="3">
        <v>3462.6219999999998</v>
      </c>
      <c r="AM7748" s="3">
        <v>3216.9450000000002</v>
      </c>
      <c r="AN7748" s="3">
        <v>3144.6410000000001</v>
      </c>
      <c r="AO7748" s="3">
        <v>3449.7959999999998</v>
      </c>
      <c r="AP7748" s="3">
        <v>3540.6039999999998</v>
      </c>
      <c r="AQ7748" s="3">
        <v>3075.1790000000001</v>
      </c>
      <c r="AR7748" s="3">
        <v>2218.6849999999999</v>
      </c>
      <c r="AS7748" s="3">
        <v>2620.3000000000002</v>
      </c>
      <c r="AT7748" s="3">
        <v>2582.0050000000001</v>
      </c>
      <c r="AU7748" s="3">
        <v>2306.6129999999998</v>
      </c>
      <c r="AV7748" s="3">
        <v>2111.9580000000001</v>
      </c>
      <c r="AW7748" s="3">
        <v>2229.069</v>
      </c>
      <c r="AX7748" s="3">
        <v>2222.9969999999998</v>
      </c>
      <c r="AY7748" s="3">
        <v>2144.0909999999999</v>
      </c>
      <c r="AZ7748" s="3">
        <v>1817.345</v>
      </c>
      <c r="BA7748">
        <v>1589.0830000000001</v>
      </c>
      <c r="BB7748">
        <v>2015</v>
      </c>
    </row>
    <row r="7749" spans="1:54" hidden="1" x14ac:dyDescent="0.2">
      <c r="A7749">
        <v>537</v>
      </c>
      <c r="B7749" t="s">
        <v>375</v>
      </c>
      <c r="C7749" t="s">
        <v>334</v>
      </c>
      <c r="D7749" t="s">
        <v>129</v>
      </c>
      <c r="E7749" t="s">
        <v>333</v>
      </c>
      <c r="F7749" t="s">
        <v>332</v>
      </c>
      <c r="G7749" t="s">
        <v>331</v>
      </c>
      <c r="H7749" t="s">
        <v>322</v>
      </c>
      <c r="I7749" t="s">
        <v>330</v>
      </c>
      <c r="J7749" s="3" t="s">
        <v>215</v>
      </c>
      <c r="K7749" s="3" t="s">
        <v>215</v>
      </c>
      <c r="L7749" s="3" t="s">
        <v>215</v>
      </c>
      <c r="M7749" s="3" t="s">
        <v>215</v>
      </c>
      <c r="N7749" s="3" t="s">
        <v>215</v>
      </c>
      <c r="O7749" s="3" t="s">
        <v>215</v>
      </c>
      <c r="P7749" s="3" t="s">
        <v>215</v>
      </c>
      <c r="Q7749" s="3" t="s">
        <v>215</v>
      </c>
      <c r="R7749" s="3" t="s">
        <v>215</v>
      </c>
      <c r="S7749" s="3" t="s">
        <v>215</v>
      </c>
      <c r="T7749" s="3" t="s">
        <v>215</v>
      </c>
      <c r="U7749" s="3" t="s">
        <v>215</v>
      </c>
      <c r="V7749" s="3" t="s">
        <v>215</v>
      </c>
      <c r="W7749" s="3" t="s">
        <v>215</v>
      </c>
      <c r="X7749" s="3" t="s">
        <v>215</v>
      </c>
      <c r="Y7749" s="3" t="s">
        <v>215</v>
      </c>
      <c r="Z7749" s="3" t="s">
        <v>215</v>
      </c>
      <c r="AA7749" s="3" t="s">
        <v>215</v>
      </c>
      <c r="AB7749" s="3" t="s">
        <v>215</v>
      </c>
      <c r="AC7749" s="3" t="s">
        <v>215</v>
      </c>
      <c r="AD7749" s="3">
        <v>2521.5390000000002</v>
      </c>
      <c r="AE7749" s="3">
        <v>2639.7950000000001</v>
      </c>
      <c r="AF7749" s="3">
        <v>2421.98</v>
      </c>
      <c r="AG7749" s="3">
        <v>2368.1390000000001</v>
      </c>
      <c r="AH7749" s="3">
        <v>3630.1170000000002</v>
      </c>
      <c r="AI7749" s="3">
        <v>4843.2250000000004</v>
      </c>
      <c r="AJ7749" s="3">
        <v>6727.2</v>
      </c>
      <c r="AK7749" s="3">
        <v>6925.6490000000003</v>
      </c>
      <c r="AL7749" s="3">
        <v>7444.1059999999998</v>
      </c>
      <c r="AM7749" s="3">
        <v>6915.94</v>
      </c>
      <c r="AN7749" s="3">
        <v>6760.4970000000003</v>
      </c>
      <c r="AO7749" s="3">
        <v>7416.5330000000004</v>
      </c>
      <c r="AP7749" s="3">
        <v>7611.7569999999996</v>
      </c>
      <c r="AQ7749" s="3">
        <v>6611.165</v>
      </c>
      <c r="AR7749" s="3">
        <v>4769.8329999999996</v>
      </c>
      <c r="AS7749" s="3">
        <v>5633.2430000000004</v>
      </c>
      <c r="AT7749" s="3">
        <v>5550.915</v>
      </c>
      <c r="AU7749" s="3">
        <v>4958.8649999999998</v>
      </c>
      <c r="AV7749" s="3">
        <v>4540.3850000000002</v>
      </c>
      <c r="AW7749" s="3">
        <v>4792.1559999999999</v>
      </c>
      <c r="AX7749" s="3">
        <v>4779.1019999999999</v>
      </c>
      <c r="AY7749" s="3">
        <v>4609.4669999999996</v>
      </c>
      <c r="AZ7749" s="3">
        <v>3907.0129999999999</v>
      </c>
      <c r="BA7749">
        <v>3416.2849999999999</v>
      </c>
      <c r="BB7749">
        <v>2015</v>
      </c>
    </row>
    <row r="7750" spans="1:54" hidden="1" x14ac:dyDescent="0.2">
      <c r="A7750">
        <v>537</v>
      </c>
      <c r="B7750" t="s">
        <v>375</v>
      </c>
      <c r="C7750" t="s">
        <v>329</v>
      </c>
      <c r="D7750" t="s">
        <v>129</v>
      </c>
      <c r="E7750" t="s">
        <v>325</v>
      </c>
      <c r="F7750" t="s">
        <v>328</v>
      </c>
      <c r="G7750" t="s">
        <v>225</v>
      </c>
      <c r="H7750" t="s">
        <v>322</v>
      </c>
      <c r="I7750" t="s">
        <v>321</v>
      </c>
      <c r="J7750" s="3" t="s">
        <v>215</v>
      </c>
      <c r="K7750" s="3" t="s">
        <v>215</v>
      </c>
      <c r="L7750" s="3" t="s">
        <v>215</v>
      </c>
      <c r="M7750" s="3" t="s">
        <v>215</v>
      </c>
      <c r="N7750" s="3" t="s">
        <v>215</v>
      </c>
      <c r="O7750" s="3" t="s">
        <v>215</v>
      </c>
      <c r="P7750" s="3" t="s">
        <v>215</v>
      </c>
      <c r="Q7750" s="3" t="s">
        <v>215</v>
      </c>
      <c r="R7750" s="3" t="s">
        <v>215</v>
      </c>
      <c r="S7750" s="3" t="s">
        <v>215</v>
      </c>
      <c r="T7750" s="3" t="s">
        <v>215</v>
      </c>
      <c r="U7750" s="3" t="s">
        <v>215</v>
      </c>
      <c r="V7750" s="3" t="s">
        <v>215</v>
      </c>
      <c r="W7750" s="3" t="s">
        <v>215</v>
      </c>
      <c r="X7750" s="3" t="s">
        <v>215</v>
      </c>
      <c r="Y7750" s="3" t="s">
        <v>215</v>
      </c>
      <c r="Z7750" s="3" t="s">
        <v>215</v>
      </c>
      <c r="AA7750" s="3" t="s">
        <v>215</v>
      </c>
      <c r="AB7750" s="3" t="s">
        <v>215</v>
      </c>
      <c r="AC7750" s="3" t="s">
        <v>215</v>
      </c>
      <c r="AD7750" s="3">
        <v>489.86599999999999</v>
      </c>
      <c r="AE7750" s="3">
        <v>569.60900000000004</v>
      </c>
      <c r="AF7750" s="3">
        <v>554.01599999999996</v>
      </c>
      <c r="AG7750" s="3">
        <v>580.46600000000001</v>
      </c>
      <c r="AH7750" s="3">
        <v>1132.771</v>
      </c>
      <c r="AI7750" s="3">
        <v>1870.683</v>
      </c>
      <c r="AJ7750" s="3">
        <v>2687.6640000000002</v>
      </c>
      <c r="AK7750" s="3">
        <v>2851.49</v>
      </c>
      <c r="AL7750" s="3">
        <v>4246.8469999999998</v>
      </c>
      <c r="AM7750" s="3">
        <v>3060.1869999999999</v>
      </c>
      <c r="AN7750" s="3">
        <v>3782.7069999999999</v>
      </c>
      <c r="AO7750" s="3">
        <v>5272.7359999999999</v>
      </c>
      <c r="AP7750" s="3">
        <v>6052.99</v>
      </c>
      <c r="AQ7750" s="3">
        <v>5002.9219999999996</v>
      </c>
      <c r="AR7750" s="3">
        <v>3494.848</v>
      </c>
      <c r="AS7750" s="3">
        <v>2620.3000000000002</v>
      </c>
      <c r="AT7750" s="3">
        <v>2079.6280000000002</v>
      </c>
      <c r="AU7750" s="3">
        <v>2104.4609999999998</v>
      </c>
      <c r="AV7750" s="3">
        <v>2158.8139999999999</v>
      </c>
      <c r="AW7750" s="3">
        <v>2332.4490000000001</v>
      </c>
      <c r="AX7750" s="3">
        <v>2448.7930000000001</v>
      </c>
      <c r="AY7750" s="3">
        <v>2559.9589999999998</v>
      </c>
      <c r="AZ7750" s="3">
        <v>2574.6779999999999</v>
      </c>
      <c r="BA7750">
        <v>2595.9650000000001</v>
      </c>
      <c r="BB7750">
        <v>2015</v>
      </c>
    </row>
    <row r="7751" spans="1:54" hidden="1" x14ac:dyDescent="0.2">
      <c r="A7751">
        <v>537</v>
      </c>
      <c r="B7751" t="s">
        <v>375</v>
      </c>
      <c r="C7751" t="s">
        <v>327</v>
      </c>
      <c r="D7751" t="s">
        <v>129</v>
      </c>
      <c r="E7751" t="s">
        <v>325</v>
      </c>
      <c r="F7751" t="s">
        <v>326</v>
      </c>
      <c r="G7751" t="s">
        <v>223</v>
      </c>
      <c r="H7751" t="s">
        <v>322</v>
      </c>
      <c r="I7751" t="s">
        <v>321</v>
      </c>
      <c r="J7751" s="3" t="s">
        <v>215</v>
      </c>
      <c r="K7751" s="3" t="s">
        <v>215</v>
      </c>
      <c r="L7751" s="3" t="s">
        <v>215</v>
      </c>
      <c r="M7751" s="3" t="s">
        <v>215</v>
      </c>
      <c r="N7751" s="3" t="s">
        <v>215</v>
      </c>
      <c r="O7751" s="3" t="s">
        <v>215</v>
      </c>
      <c r="P7751" s="3" t="s">
        <v>215</v>
      </c>
      <c r="Q7751" s="3" t="s">
        <v>215</v>
      </c>
      <c r="R7751" s="3" t="s">
        <v>215</v>
      </c>
      <c r="S7751" s="3" t="s">
        <v>215</v>
      </c>
      <c r="T7751" s="3" t="s">
        <v>215</v>
      </c>
      <c r="U7751" s="3" t="s">
        <v>215</v>
      </c>
      <c r="V7751" s="3" t="s">
        <v>215</v>
      </c>
      <c r="W7751" s="3" t="s">
        <v>215</v>
      </c>
      <c r="X7751" s="3" t="s">
        <v>215</v>
      </c>
      <c r="Y7751" s="3" t="s">
        <v>215</v>
      </c>
      <c r="Z7751" s="3" t="s">
        <v>215</v>
      </c>
      <c r="AA7751" s="3" t="s">
        <v>215</v>
      </c>
      <c r="AB7751" s="3" t="s">
        <v>215</v>
      </c>
      <c r="AC7751" s="3" t="s">
        <v>215</v>
      </c>
      <c r="AD7751" s="3">
        <v>489.86599999999999</v>
      </c>
      <c r="AE7751" s="3">
        <v>569.60900000000004</v>
      </c>
      <c r="AF7751" s="3">
        <v>554.01599999999996</v>
      </c>
      <c r="AG7751" s="3">
        <v>580.46600000000001</v>
      </c>
      <c r="AH7751" s="3">
        <v>1132.771</v>
      </c>
      <c r="AI7751" s="3">
        <v>1870.683</v>
      </c>
      <c r="AJ7751" s="3">
        <v>2687.6640000000002</v>
      </c>
      <c r="AK7751" s="3">
        <v>2851.49</v>
      </c>
      <c r="AL7751" s="3">
        <v>4246.8469999999998</v>
      </c>
      <c r="AM7751" s="3">
        <v>3060.1869999999999</v>
      </c>
      <c r="AN7751" s="3">
        <v>3782.7069999999999</v>
      </c>
      <c r="AO7751" s="3">
        <v>5272.7359999999999</v>
      </c>
      <c r="AP7751" s="3">
        <v>6052.99</v>
      </c>
      <c r="AQ7751" s="3">
        <v>5002.9219999999996</v>
      </c>
      <c r="AR7751" s="3">
        <v>3494.848</v>
      </c>
      <c r="AS7751" s="3">
        <v>2620.3000000000002</v>
      </c>
      <c r="AT7751" s="3">
        <v>2079.6280000000002</v>
      </c>
      <c r="AU7751" s="3">
        <v>2104.4609999999998</v>
      </c>
      <c r="AV7751" s="3">
        <v>2158.8139999999999</v>
      </c>
      <c r="AW7751" s="3">
        <v>2332.4490000000001</v>
      </c>
      <c r="AX7751" s="3">
        <v>2448.7930000000001</v>
      </c>
      <c r="AY7751" s="3">
        <v>2559.9589999999998</v>
      </c>
      <c r="AZ7751" s="3">
        <v>2574.6779999999999</v>
      </c>
      <c r="BA7751">
        <v>2595.9650000000001</v>
      </c>
      <c r="BB7751">
        <v>2015</v>
      </c>
    </row>
    <row r="7752" spans="1:54" hidden="1" x14ac:dyDescent="0.2">
      <c r="A7752">
        <v>537</v>
      </c>
      <c r="B7752" t="s">
        <v>375</v>
      </c>
      <c r="C7752" t="s">
        <v>212</v>
      </c>
      <c r="D7752" t="s">
        <v>129</v>
      </c>
      <c r="E7752" t="s">
        <v>325</v>
      </c>
      <c r="F7752" t="s">
        <v>324</v>
      </c>
      <c r="G7752" t="s">
        <v>323</v>
      </c>
      <c r="H7752" t="s">
        <v>322</v>
      </c>
      <c r="I7752" t="s">
        <v>321</v>
      </c>
      <c r="J7752" s="3" t="s">
        <v>215</v>
      </c>
      <c r="K7752" s="3" t="s">
        <v>215</v>
      </c>
      <c r="L7752" s="3" t="s">
        <v>215</v>
      </c>
      <c r="M7752" s="3" t="s">
        <v>215</v>
      </c>
      <c r="N7752" s="3" t="s">
        <v>215</v>
      </c>
      <c r="O7752" s="3" t="s">
        <v>215</v>
      </c>
      <c r="P7752" s="3" t="s">
        <v>215</v>
      </c>
      <c r="Q7752" s="3" t="s">
        <v>215</v>
      </c>
      <c r="R7752" s="3" t="s">
        <v>215</v>
      </c>
      <c r="S7752" s="3" t="s">
        <v>215</v>
      </c>
      <c r="T7752" s="3" t="s">
        <v>215</v>
      </c>
      <c r="U7752" s="3" t="s">
        <v>215</v>
      </c>
      <c r="V7752" s="3" t="s">
        <v>215</v>
      </c>
      <c r="W7752" s="3" t="s">
        <v>215</v>
      </c>
      <c r="X7752" s="3" t="s">
        <v>215</v>
      </c>
      <c r="Y7752" s="3" t="s">
        <v>215</v>
      </c>
      <c r="Z7752" s="3" t="s">
        <v>215</v>
      </c>
      <c r="AA7752" s="3" t="s">
        <v>215</v>
      </c>
      <c r="AB7752" s="3" t="s">
        <v>215</v>
      </c>
      <c r="AC7752" s="3" t="s">
        <v>215</v>
      </c>
      <c r="AD7752" s="3">
        <v>1998.6410000000001</v>
      </c>
      <c r="AE7752" s="3">
        <v>2140.06</v>
      </c>
      <c r="AF7752" s="3">
        <v>1993.6220000000001</v>
      </c>
      <c r="AG7752" s="3">
        <v>1988.172</v>
      </c>
      <c r="AH7752" s="3">
        <v>3131.4740000000002</v>
      </c>
      <c r="AI7752" s="3">
        <v>4312.3639999999996</v>
      </c>
      <c r="AJ7752" s="3">
        <v>6173.89</v>
      </c>
      <c r="AK7752" s="3">
        <v>6525.1459999999997</v>
      </c>
      <c r="AL7752" s="3">
        <v>7151.2030000000004</v>
      </c>
      <c r="AM7752" s="3">
        <v>6694.2719999999999</v>
      </c>
      <c r="AN7752" s="3">
        <v>6623.7619999999997</v>
      </c>
      <c r="AO7752" s="3">
        <v>7416.5330000000004</v>
      </c>
      <c r="AP7752" s="3">
        <v>7751.9740000000002</v>
      </c>
      <c r="AQ7752" s="3">
        <v>6841.6809999999996</v>
      </c>
      <c r="AR7752" s="3">
        <v>5024.7389999999996</v>
      </c>
      <c r="AS7752" s="3">
        <v>5998.6369999999997</v>
      </c>
      <c r="AT7752" s="3">
        <v>5986.3860000000004</v>
      </c>
      <c r="AU7752" s="3">
        <v>5444.1170000000002</v>
      </c>
      <c r="AV7752" s="3">
        <v>5097.9409999999998</v>
      </c>
      <c r="AW7752" s="3">
        <v>5497.3220000000001</v>
      </c>
      <c r="AX7752" s="3">
        <v>5590.067</v>
      </c>
      <c r="AY7752" s="3">
        <v>5494.4</v>
      </c>
      <c r="AZ7752" s="3">
        <v>4737.0540000000001</v>
      </c>
      <c r="BA7752">
        <v>4214.1360000000004</v>
      </c>
      <c r="BB7752">
        <v>2015</v>
      </c>
    </row>
    <row r="7753" spans="1:54" hidden="1" x14ac:dyDescent="0.2">
      <c r="A7753">
        <v>537</v>
      </c>
      <c r="B7753" t="s">
        <v>375</v>
      </c>
      <c r="C7753" t="s">
        <v>320</v>
      </c>
      <c r="D7753" t="s">
        <v>129</v>
      </c>
      <c r="E7753" t="s">
        <v>319</v>
      </c>
      <c r="F7753" t="s">
        <v>318</v>
      </c>
      <c r="G7753" t="s">
        <v>243</v>
      </c>
    </row>
    <row r="7754" spans="1:54" hidden="1" x14ac:dyDescent="0.2">
      <c r="A7754">
        <v>537</v>
      </c>
      <c r="B7754" t="s">
        <v>375</v>
      </c>
      <c r="C7754" t="s">
        <v>317</v>
      </c>
      <c r="D7754" t="s">
        <v>129</v>
      </c>
      <c r="E7754" t="s">
        <v>316</v>
      </c>
      <c r="F7754" t="s">
        <v>315</v>
      </c>
      <c r="G7754" t="s">
        <v>288</v>
      </c>
      <c r="I7754" t="s">
        <v>310</v>
      </c>
      <c r="J7754" s="3" t="s">
        <v>215</v>
      </c>
      <c r="K7754" s="3" t="s">
        <v>215</v>
      </c>
      <c r="L7754" s="3" t="s">
        <v>215</v>
      </c>
      <c r="M7754" s="3" t="s">
        <v>215</v>
      </c>
      <c r="N7754" s="3" t="s">
        <v>215</v>
      </c>
      <c r="O7754" s="3" t="s">
        <v>215</v>
      </c>
      <c r="P7754" s="3" t="s">
        <v>215</v>
      </c>
      <c r="Q7754" s="3" t="s">
        <v>215</v>
      </c>
      <c r="R7754" s="3" t="s">
        <v>215</v>
      </c>
      <c r="S7754" s="3" t="s">
        <v>215</v>
      </c>
      <c r="T7754" s="3" t="s">
        <v>215</v>
      </c>
      <c r="U7754" s="3" t="s">
        <v>215</v>
      </c>
      <c r="V7754" s="3" t="s">
        <v>215</v>
      </c>
      <c r="W7754" s="3" t="s">
        <v>215</v>
      </c>
      <c r="X7754" s="3" t="s">
        <v>215</v>
      </c>
      <c r="Y7754" s="3" t="s">
        <v>215</v>
      </c>
      <c r="Z7754" s="3" t="s">
        <v>215</v>
      </c>
      <c r="AA7754" s="3" t="s">
        <v>215</v>
      </c>
      <c r="AB7754" s="3" t="s">
        <v>215</v>
      </c>
      <c r="AC7754" s="3" t="s">
        <v>215</v>
      </c>
      <c r="AD7754" s="3">
        <v>4.0000000000000001E-3</v>
      </c>
      <c r="AE7754" s="3">
        <v>4.0000000000000001E-3</v>
      </c>
      <c r="AF7754" s="3">
        <v>3.0000000000000001E-3</v>
      </c>
      <c r="AG7754" s="3">
        <v>3.0000000000000001E-3</v>
      </c>
      <c r="AH7754" s="3">
        <v>5.0000000000000001E-3</v>
      </c>
      <c r="AI7754" s="3">
        <v>6.0000000000000001E-3</v>
      </c>
      <c r="AJ7754" s="3">
        <v>8.0000000000000002E-3</v>
      </c>
      <c r="AK7754" s="3">
        <v>8.0000000000000002E-3</v>
      </c>
      <c r="AL7754" s="3">
        <v>8.9999999999999993E-3</v>
      </c>
      <c r="AM7754" s="3">
        <v>8.0000000000000002E-3</v>
      </c>
      <c r="AN7754" s="3">
        <v>8.0000000000000002E-3</v>
      </c>
      <c r="AO7754" s="3">
        <v>8.0000000000000002E-3</v>
      </c>
      <c r="AP7754" s="3">
        <v>8.9999999999999993E-3</v>
      </c>
      <c r="AQ7754" s="3">
        <v>7.0000000000000001E-3</v>
      </c>
      <c r="AR7754" s="3">
        <v>5.0000000000000001E-3</v>
      </c>
      <c r="AS7754" s="3">
        <v>6.0000000000000001E-3</v>
      </c>
      <c r="AT7754" s="3">
        <v>6.0000000000000001E-3</v>
      </c>
      <c r="AU7754" s="3">
        <v>5.0000000000000001E-3</v>
      </c>
      <c r="AV7754" s="3">
        <v>5.0000000000000001E-3</v>
      </c>
      <c r="AW7754" s="3">
        <v>5.0000000000000001E-3</v>
      </c>
      <c r="AX7754" s="3">
        <v>5.0000000000000001E-3</v>
      </c>
      <c r="AY7754" s="3">
        <v>5.0000000000000001E-3</v>
      </c>
      <c r="AZ7754" s="3">
        <v>4.0000000000000001E-3</v>
      </c>
      <c r="BA7754">
        <v>3.0000000000000001E-3</v>
      </c>
      <c r="BB7754">
        <v>2016</v>
      </c>
    </row>
    <row r="7755" spans="1:54" hidden="1" x14ac:dyDescent="0.2">
      <c r="A7755">
        <v>537</v>
      </c>
      <c r="B7755" t="s">
        <v>375</v>
      </c>
      <c r="C7755" t="s">
        <v>314</v>
      </c>
      <c r="D7755" t="s">
        <v>129</v>
      </c>
      <c r="E7755" t="s">
        <v>313</v>
      </c>
      <c r="F7755" t="s">
        <v>312</v>
      </c>
      <c r="G7755" t="s">
        <v>311</v>
      </c>
      <c r="I7755" t="s">
        <v>310</v>
      </c>
      <c r="J7755" s="3" t="s">
        <v>215</v>
      </c>
      <c r="K7755" s="3" t="s">
        <v>215</v>
      </c>
      <c r="L7755" s="3" t="s">
        <v>215</v>
      </c>
      <c r="M7755" s="3" t="s">
        <v>215</v>
      </c>
      <c r="N7755" s="3" t="s">
        <v>215</v>
      </c>
      <c r="O7755" s="3" t="s">
        <v>215</v>
      </c>
      <c r="P7755" s="3" t="s">
        <v>215</v>
      </c>
      <c r="Q7755" s="3" t="s">
        <v>215</v>
      </c>
      <c r="R7755" s="3" t="s">
        <v>215</v>
      </c>
      <c r="S7755" s="3" t="s">
        <v>215</v>
      </c>
      <c r="T7755" s="3" t="s">
        <v>215</v>
      </c>
      <c r="U7755" s="3" t="s">
        <v>215</v>
      </c>
      <c r="V7755" s="3" t="s">
        <v>215</v>
      </c>
      <c r="W7755" s="3" t="s">
        <v>215</v>
      </c>
      <c r="X7755" s="3" t="s">
        <v>215</v>
      </c>
      <c r="Y7755" s="3" t="s">
        <v>215</v>
      </c>
      <c r="Z7755" s="3" t="s">
        <v>215</v>
      </c>
      <c r="AA7755" s="3" t="s">
        <v>215</v>
      </c>
      <c r="AB7755" s="3" t="s">
        <v>215</v>
      </c>
      <c r="AC7755" s="3" t="s">
        <v>215</v>
      </c>
      <c r="AD7755" s="3">
        <v>0.245</v>
      </c>
      <c r="AE7755" s="3">
        <v>0.26600000000000001</v>
      </c>
      <c r="AF7755" s="3">
        <v>0.27800000000000002</v>
      </c>
      <c r="AG7755" s="3">
        <v>0.29199999999999998</v>
      </c>
      <c r="AH7755" s="3">
        <v>0.36199999999999999</v>
      </c>
      <c r="AI7755" s="3">
        <v>0.434</v>
      </c>
      <c r="AJ7755" s="3">
        <v>0.435</v>
      </c>
      <c r="AK7755" s="3">
        <v>0.437</v>
      </c>
      <c r="AL7755" s="3">
        <v>0.59399999999999997</v>
      </c>
      <c r="AM7755" s="3">
        <v>0.45700000000000002</v>
      </c>
      <c r="AN7755" s="3">
        <v>0.57099999999999995</v>
      </c>
      <c r="AO7755" s="3">
        <v>0.71099999999999997</v>
      </c>
      <c r="AP7755" s="3">
        <v>0.78100000000000003</v>
      </c>
      <c r="AQ7755" s="3">
        <v>0.73099999999999998</v>
      </c>
      <c r="AR7755" s="3">
        <v>0.69599999999999995</v>
      </c>
      <c r="AS7755" s="3">
        <v>0.437</v>
      </c>
      <c r="AT7755" s="3">
        <v>0.34699999999999998</v>
      </c>
      <c r="AU7755" s="3">
        <v>0.38700000000000001</v>
      </c>
      <c r="AV7755" s="3">
        <v>0.42299999999999999</v>
      </c>
      <c r="AW7755" s="3">
        <v>0.42399999999999999</v>
      </c>
      <c r="AX7755" s="3">
        <v>0.438</v>
      </c>
      <c r="AY7755" s="3">
        <v>0.46600000000000003</v>
      </c>
      <c r="AZ7755" s="3">
        <v>0.54400000000000004</v>
      </c>
      <c r="BA7755">
        <v>0.61599999999999999</v>
      </c>
      <c r="BB7755">
        <v>2016</v>
      </c>
    </row>
    <row r="7756" spans="1:54" hidden="1" x14ac:dyDescent="0.2">
      <c r="A7756">
        <v>537</v>
      </c>
      <c r="B7756" t="s">
        <v>375</v>
      </c>
      <c r="C7756" t="s">
        <v>309</v>
      </c>
      <c r="D7756" t="s">
        <v>129</v>
      </c>
      <c r="E7756" t="s">
        <v>308</v>
      </c>
      <c r="F7756" t="s">
        <v>307</v>
      </c>
      <c r="G7756" t="s">
        <v>217</v>
      </c>
      <c r="I7756" t="s">
        <v>1812</v>
      </c>
      <c r="J7756" s="3" t="s">
        <v>215</v>
      </c>
      <c r="K7756" s="3" t="s">
        <v>215</v>
      </c>
      <c r="L7756" s="3" t="s">
        <v>215</v>
      </c>
      <c r="M7756" s="3" t="s">
        <v>215</v>
      </c>
      <c r="N7756" s="3" t="s">
        <v>215</v>
      </c>
      <c r="O7756" s="3" t="s">
        <v>215</v>
      </c>
      <c r="P7756" s="3" t="s">
        <v>215</v>
      </c>
      <c r="Q7756" s="3" t="s">
        <v>215</v>
      </c>
      <c r="R7756" s="3" t="s">
        <v>215</v>
      </c>
      <c r="S7756" s="3" t="s">
        <v>215</v>
      </c>
      <c r="T7756" s="3" t="s">
        <v>215</v>
      </c>
      <c r="U7756" s="3" t="s">
        <v>215</v>
      </c>
      <c r="V7756" s="3" t="s">
        <v>215</v>
      </c>
      <c r="W7756" s="3" t="s">
        <v>215</v>
      </c>
      <c r="X7756" s="3" t="s">
        <v>215</v>
      </c>
      <c r="Y7756" s="3" t="s">
        <v>215</v>
      </c>
      <c r="Z7756" s="3" t="s">
        <v>215</v>
      </c>
      <c r="AA7756" s="3" t="s">
        <v>215</v>
      </c>
      <c r="AB7756" s="3" t="s">
        <v>215</v>
      </c>
      <c r="AC7756" s="3" t="s">
        <v>215</v>
      </c>
      <c r="AD7756" s="3">
        <v>27.940999999999999</v>
      </c>
      <c r="AE7756" s="3">
        <v>27.815000000000001</v>
      </c>
      <c r="AF7756" s="3">
        <v>25.611999999999998</v>
      </c>
      <c r="AG7756" s="3">
        <v>20.096</v>
      </c>
      <c r="AH7756" s="3">
        <v>6.9829999999999997</v>
      </c>
      <c r="AI7756" s="3">
        <v>4.03</v>
      </c>
      <c r="AJ7756" s="3">
        <v>2.073</v>
      </c>
      <c r="AK7756" s="3">
        <v>3.516</v>
      </c>
      <c r="AL7756" s="3">
        <v>4.6230000000000002</v>
      </c>
      <c r="AM7756" s="3">
        <v>15.43</v>
      </c>
      <c r="AN7756" s="3">
        <v>11.959</v>
      </c>
      <c r="AO7756" s="3">
        <v>14.564</v>
      </c>
      <c r="AP7756" s="3">
        <v>11.397</v>
      </c>
      <c r="AQ7756" s="3">
        <v>11.4</v>
      </c>
      <c r="AR7756" s="3">
        <v>16.446000000000002</v>
      </c>
      <c r="AS7756" s="3">
        <v>19.07</v>
      </c>
      <c r="AT7756" s="3">
        <v>26.244</v>
      </c>
      <c r="AU7756" s="3">
        <v>19.091999999999999</v>
      </c>
      <c r="AV7756" s="3">
        <v>23.11</v>
      </c>
      <c r="AW7756" s="3">
        <v>32.375</v>
      </c>
      <c r="AX7756" s="3">
        <v>31.878</v>
      </c>
      <c r="AY7756" s="3">
        <v>35.018999999999998</v>
      </c>
      <c r="AZ7756" s="3">
        <v>46.640999999999998</v>
      </c>
      <c r="BA7756">
        <v>50.954000000000001</v>
      </c>
      <c r="BB7756">
        <v>2016</v>
      </c>
    </row>
    <row r="7757" spans="1:54" hidden="1" x14ac:dyDescent="0.2">
      <c r="A7757">
        <v>537</v>
      </c>
      <c r="B7757" t="s">
        <v>375</v>
      </c>
      <c r="C7757" t="s">
        <v>306</v>
      </c>
      <c r="D7757" t="s">
        <v>129</v>
      </c>
      <c r="E7757" t="s">
        <v>305</v>
      </c>
      <c r="F7757" t="s">
        <v>304</v>
      </c>
      <c r="G7757" t="s">
        <v>217</v>
      </c>
    </row>
    <row r="7758" spans="1:54" hidden="1" x14ac:dyDescent="0.2">
      <c r="A7758">
        <v>537</v>
      </c>
      <c r="B7758" t="s">
        <v>375</v>
      </c>
      <c r="C7758" t="s">
        <v>303</v>
      </c>
      <c r="D7758" t="s">
        <v>129</v>
      </c>
      <c r="E7758" t="s">
        <v>300</v>
      </c>
      <c r="F7758" t="s">
        <v>302</v>
      </c>
      <c r="G7758" t="s">
        <v>295</v>
      </c>
      <c r="I7758" t="s">
        <v>1813</v>
      </c>
      <c r="J7758" s="3" t="s">
        <v>215</v>
      </c>
      <c r="K7758" s="3" t="s">
        <v>215</v>
      </c>
      <c r="L7758" s="3" t="s">
        <v>215</v>
      </c>
      <c r="M7758" s="3" t="s">
        <v>215</v>
      </c>
      <c r="N7758" s="3" t="s">
        <v>215</v>
      </c>
      <c r="O7758" s="3" t="s">
        <v>215</v>
      </c>
      <c r="P7758" s="3" t="s">
        <v>215</v>
      </c>
      <c r="Q7758" s="3" t="s">
        <v>215</v>
      </c>
      <c r="R7758" s="3" t="s">
        <v>215</v>
      </c>
      <c r="S7758" s="3" t="s">
        <v>215</v>
      </c>
      <c r="T7758" s="3" t="s">
        <v>215</v>
      </c>
      <c r="U7758" s="3" t="s">
        <v>215</v>
      </c>
      <c r="V7758" s="3" t="s">
        <v>215</v>
      </c>
      <c r="W7758" s="3" t="s">
        <v>215</v>
      </c>
      <c r="X7758" s="3" t="s">
        <v>215</v>
      </c>
      <c r="Y7758" s="3" t="s">
        <v>215</v>
      </c>
      <c r="Z7758" s="3" t="s">
        <v>215</v>
      </c>
      <c r="AA7758" s="3" t="s">
        <v>215</v>
      </c>
      <c r="AB7758" s="3" t="s">
        <v>215</v>
      </c>
      <c r="AC7758" s="3" t="s">
        <v>215</v>
      </c>
      <c r="AD7758" s="3">
        <v>48.197000000000003</v>
      </c>
      <c r="AE7758" s="3">
        <v>49.927</v>
      </c>
      <c r="AF7758" s="3">
        <v>51.968000000000004</v>
      </c>
      <c r="AG7758" s="3">
        <v>56.134</v>
      </c>
      <c r="AH7758" s="3">
        <v>57.375</v>
      </c>
      <c r="AI7758" s="3">
        <v>58.3</v>
      </c>
      <c r="AJ7758" s="3">
        <v>61.35</v>
      </c>
      <c r="AK7758" s="3">
        <v>66.650000000000006</v>
      </c>
      <c r="AL7758" s="3">
        <v>71.599999999999994</v>
      </c>
      <c r="AM7758" s="3">
        <v>71.45</v>
      </c>
      <c r="AN7758" s="3">
        <v>75.150000000000006</v>
      </c>
      <c r="AO7758" s="3">
        <v>85.05</v>
      </c>
      <c r="AP7758" s="3">
        <v>94.35</v>
      </c>
      <c r="AQ7758" s="3">
        <v>103.267</v>
      </c>
      <c r="AR7758" s="3">
        <v>104.017</v>
      </c>
      <c r="AS7758" s="3">
        <v>104.592</v>
      </c>
      <c r="AT7758" s="3">
        <v>103.19199999999999</v>
      </c>
      <c r="AU7758" s="3">
        <v>103.767</v>
      </c>
      <c r="AV7758" s="3">
        <v>105.672</v>
      </c>
      <c r="AW7758" s="3">
        <v>108.47199999999999</v>
      </c>
      <c r="AX7758" s="3">
        <v>111.889</v>
      </c>
      <c r="AY7758" s="3">
        <v>115.973</v>
      </c>
      <c r="AZ7758" s="3">
        <v>120.496</v>
      </c>
      <c r="BA7758">
        <v>125.315</v>
      </c>
      <c r="BB7758">
        <v>2017</v>
      </c>
    </row>
    <row r="7759" spans="1:54" hidden="1" x14ac:dyDescent="0.2">
      <c r="A7759">
        <v>537</v>
      </c>
      <c r="B7759" t="s">
        <v>375</v>
      </c>
      <c r="C7759" t="s">
        <v>301</v>
      </c>
      <c r="D7759" t="s">
        <v>129</v>
      </c>
      <c r="E7759" t="s">
        <v>300</v>
      </c>
      <c r="F7759" t="s">
        <v>299</v>
      </c>
      <c r="G7759" t="s">
        <v>275</v>
      </c>
      <c r="I7759" t="s">
        <v>298</v>
      </c>
      <c r="J7759" s="3" t="s">
        <v>215</v>
      </c>
      <c r="K7759" s="3" t="s">
        <v>215</v>
      </c>
      <c r="L7759" s="3" t="s">
        <v>215</v>
      </c>
      <c r="M7759" s="3" t="s">
        <v>215</v>
      </c>
      <c r="N7759" s="3" t="s">
        <v>215</v>
      </c>
      <c r="O7759" s="3" t="s">
        <v>215</v>
      </c>
      <c r="P7759" s="3" t="s">
        <v>215</v>
      </c>
      <c r="Q7759" s="3" t="s">
        <v>215</v>
      </c>
      <c r="R7759" s="3" t="s">
        <v>215</v>
      </c>
      <c r="S7759" s="3" t="s">
        <v>215</v>
      </c>
      <c r="T7759" s="3" t="s">
        <v>215</v>
      </c>
      <c r="U7759" s="3" t="s">
        <v>215</v>
      </c>
      <c r="V7759" s="3" t="s">
        <v>215</v>
      </c>
      <c r="W7759" s="3" t="s">
        <v>215</v>
      </c>
      <c r="X7759" s="3" t="s">
        <v>215</v>
      </c>
      <c r="Y7759" s="3" t="s">
        <v>215</v>
      </c>
      <c r="Z7759" s="3" t="s">
        <v>215</v>
      </c>
      <c r="AA7759" s="3" t="s">
        <v>215</v>
      </c>
      <c r="AB7759" s="3" t="s">
        <v>215</v>
      </c>
      <c r="AC7759" s="3" t="s">
        <v>215</v>
      </c>
      <c r="AD7759" s="3" t="s">
        <v>215</v>
      </c>
      <c r="AE7759" s="3">
        <v>3.589</v>
      </c>
      <c r="AF7759" s="3">
        <v>4.0869999999999997</v>
      </c>
      <c r="AG7759" s="3">
        <v>8.0169999999999995</v>
      </c>
      <c r="AH7759" s="3">
        <v>2.21</v>
      </c>
      <c r="AI7759" s="3">
        <v>1.6120000000000001</v>
      </c>
      <c r="AJ7759" s="3">
        <v>5.2320000000000002</v>
      </c>
      <c r="AK7759" s="3">
        <v>8.6389999999999993</v>
      </c>
      <c r="AL7759" s="3">
        <v>7.4269999999999996</v>
      </c>
      <c r="AM7759" s="3">
        <v>-0.20899999999999999</v>
      </c>
      <c r="AN7759" s="3">
        <v>5.1779999999999999</v>
      </c>
      <c r="AO7759" s="3">
        <v>13.173999999999999</v>
      </c>
      <c r="AP7759" s="3">
        <v>10.935</v>
      </c>
      <c r="AQ7759" s="3">
        <v>9.4510000000000005</v>
      </c>
      <c r="AR7759" s="3">
        <v>0.72599999999999998</v>
      </c>
      <c r="AS7759" s="3">
        <v>0.55300000000000005</v>
      </c>
      <c r="AT7759" s="3">
        <v>-1.339</v>
      </c>
      <c r="AU7759" s="3">
        <v>0.55700000000000005</v>
      </c>
      <c r="AV7759" s="3">
        <v>1.8360000000000001</v>
      </c>
      <c r="AW7759" s="3">
        <v>2.65</v>
      </c>
      <c r="AX7759" s="3">
        <v>3.15</v>
      </c>
      <c r="AY7759" s="3">
        <v>3.65</v>
      </c>
      <c r="AZ7759" s="3">
        <v>3.9</v>
      </c>
      <c r="BA7759">
        <v>4</v>
      </c>
      <c r="BB7759">
        <v>2017</v>
      </c>
    </row>
    <row r="7760" spans="1:54" hidden="1" x14ac:dyDescent="0.2">
      <c r="A7760">
        <v>537</v>
      </c>
      <c r="B7760" t="s">
        <v>375</v>
      </c>
      <c r="C7760" t="s">
        <v>297</v>
      </c>
      <c r="D7760" t="s">
        <v>129</v>
      </c>
      <c r="E7760" t="s">
        <v>293</v>
      </c>
      <c r="F7760" t="s">
        <v>296</v>
      </c>
      <c r="G7760" t="s">
        <v>295</v>
      </c>
      <c r="I7760" t="s">
        <v>1813</v>
      </c>
      <c r="J7760" s="3" t="s">
        <v>215</v>
      </c>
      <c r="K7760" s="3" t="s">
        <v>215</v>
      </c>
      <c r="L7760" s="3" t="s">
        <v>215</v>
      </c>
      <c r="M7760" s="3" t="s">
        <v>215</v>
      </c>
      <c r="N7760" s="3" t="s">
        <v>215</v>
      </c>
      <c r="O7760" s="3" t="s">
        <v>215</v>
      </c>
      <c r="P7760" s="3" t="s">
        <v>215</v>
      </c>
      <c r="Q7760" s="3" t="s">
        <v>215</v>
      </c>
      <c r="R7760" s="3" t="s">
        <v>215</v>
      </c>
      <c r="S7760" s="3" t="s">
        <v>215</v>
      </c>
      <c r="T7760" s="3" t="s">
        <v>215</v>
      </c>
      <c r="U7760" s="3" t="s">
        <v>215</v>
      </c>
      <c r="V7760" s="3" t="s">
        <v>215</v>
      </c>
      <c r="W7760" s="3" t="s">
        <v>215</v>
      </c>
      <c r="X7760" s="3" t="s">
        <v>215</v>
      </c>
      <c r="Y7760" s="3" t="s">
        <v>215</v>
      </c>
      <c r="Z7760" s="3" t="s">
        <v>215</v>
      </c>
      <c r="AA7760" s="3" t="s">
        <v>215</v>
      </c>
      <c r="AB7760" s="3" t="s">
        <v>215</v>
      </c>
      <c r="AC7760" s="3" t="s">
        <v>215</v>
      </c>
      <c r="AD7760" s="3">
        <v>47.954999999999998</v>
      </c>
      <c r="AE7760" s="3">
        <v>50.845999999999997</v>
      </c>
      <c r="AF7760" s="3">
        <v>53.720999999999997</v>
      </c>
      <c r="AG7760" s="3">
        <v>56.664999999999999</v>
      </c>
      <c r="AH7760" s="3">
        <v>58.1</v>
      </c>
      <c r="AI7760" s="3">
        <v>58.7</v>
      </c>
      <c r="AJ7760" s="3">
        <v>62.6</v>
      </c>
      <c r="AK7760" s="3">
        <v>67.400000000000006</v>
      </c>
      <c r="AL7760" s="3">
        <v>71.599999999999994</v>
      </c>
      <c r="AM7760" s="3">
        <v>72.3</v>
      </c>
      <c r="AN7760" s="3">
        <v>78.099999999999994</v>
      </c>
      <c r="AO7760" s="3">
        <v>90.2</v>
      </c>
      <c r="AP7760" s="3">
        <v>100</v>
      </c>
      <c r="AQ7760" s="3">
        <v>104</v>
      </c>
      <c r="AR7760" s="3">
        <v>104.3</v>
      </c>
      <c r="AS7760" s="3">
        <v>103.7</v>
      </c>
      <c r="AT7760" s="3">
        <v>103.7</v>
      </c>
      <c r="AU7760" s="3">
        <v>104.5</v>
      </c>
      <c r="AV7760" s="3">
        <v>107.113</v>
      </c>
      <c r="AW7760" s="3">
        <v>110.11199999999999</v>
      </c>
      <c r="AX7760" s="3">
        <v>113.96599999999999</v>
      </c>
      <c r="AY7760" s="3">
        <v>118.29600000000001</v>
      </c>
      <c r="AZ7760" s="3">
        <v>123.02800000000001</v>
      </c>
      <c r="BA7760">
        <v>127.949</v>
      </c>
      <c r="BB7760">
        <v>2017</v>
      </c>
    </row>
    <row r="7761" spans="1:54" hidden="1" x14ac:dyDescent="0.2">
      <c r="A7761">
        <v>537</v>
      </c>
      <c r="B7761" t="s">
        <v>375</v>
      </c>
      <c r="C7761" t="s">
        <v>294</v>
      </c>
      <c r="D7761" t="s">
        <v>129</v>
      </c>
      <c r="E7761" t="s">
        <v>293</v>
      </c>
      <c r="F7761" t="s">
        <v>292</v>
      </c>
      <c r="G7761" t="s">
        <v>275</v>
      </c>
      <c r="I7761" t="s">
        <v>291</v>
      </c>
      <c r="J7761" s="3" t="s">
        <v>215</v>
      </c>
      <c r="K7761" s="3" t="s">
        <v>215</v>
      </c>
      <c r="L7761" s="3" t="s">
        <v>215</v>
      </c>
      <c r="M7761" s="3" t="s">
        <v>215</v>
      </c>
      <c r="N7761" s="3" t="s">
        <v>215</v>
      </c>
      <c r="O7761" s="3" t="s">
        <v>215</v>
      </c>
      <c r="P7761" s="3" t="s">
        <v>215</v>
      </c>
      <c r="Q7761" s="3" t="s">
        <v>215</v>
      </c>
      <c r="R7761" s="3" t="s">
        <v>215</v>
      </c>
      <c r="S7761" s="3" t="s">
        <v>215</v>
      </c>
      <c r="T7761" s="3" t="s">
        <v>215</v>
      </c>
      <c r="U7761" s="3" t="s">
        <v>215</v>
      </c>
      <c r="V7761" s="3" t="s">
        <v>215</v>
      </c>
      <c r="W7761" s="3" t="s">
        <v>215</v>
      </c>
      <c r="X7761" s="3" t="s">
        <v>215</v>
      </c>
      <c r="Y7761" s="3" t="s">
        <v>215</v>
      </c>
      <c r="Z7761" s="3" t="s">
        <v>215</v>
      </c>
      <c r="AA7761" s="3" t="s">
        <v>215</v>
      </c>
      <c r="AB7761" s="3" t="s">
        <v>215</v>
      </c>
      <c r="AC7761" s="3" t="s">
        <v>215</v>
      </c>
      <c r="AD7761" s="3" t="s">
        <v>215</v>
      </c>
      <c r="AE7761" s="3">
        <v>6.03</v>
      </c>
      <c r="AF7761" s="3">
        <v>5.6539999999999999</v>
      </c>
      <c r="AG7761" s="3">
        <v>5.48</v>
      </c>
      <c r="AH7761" s="3">
        <v>2.532</v>
      </c>
      <c r="AI7761" s="3">
        <v>1.0329999999999999</v>
      </c>
      <c r="AJ7761" s="3">
        <v>6.6440000000000001</v>
      </c>
      <c r="AK7761" s="3">
        <v>7.6680000000000001</v>
      </c>
      <c r="AL7761" s="3">
        <v>6.2309999999999999</v>
      </c>
      <c r="AM7761" s="3">
        <v>0.97799999999999998</v>
      </c>
      <c r="AN7761" s="3">
        <v>8.0220000000000002</v>
      </c>
      <c r="AO7761" s="3">
        <v>15.493</v>
      </c>
      <c r="AP7761" s="3">
        <v>10.865</v>
      </c>
      <c r="AQ7761" s="3">
        <v>4</v>
      </c>
      <c r="AR7761" s="3">
        <v>0.28799999999999998</v>
      </c>
      <c r="AS7761" s="3">
        <v>-0.57499999999999996</v>
      </c>
      <c r="AT7761" s="3">
        <v>0</v>
      </c>
      <c r="AU7761" s="3">
        <v>0.77100000000000002</v>
      </c>
      <c r="AV7761" s="3">
        <v>2.5</v>
      </c>
      <c r="AW7761" s="3">
        <v>2.8</v>
      </c>
      <c r="AX7761" s="3">
        <v>3.5</v>
      </c>
      <c r="AY7761" s="3">
        <v>3.8</v>
      </c>
      <c r="AZ7761" s="3">
        <v>4</v>
      </c>
      <c r="BA7761">
        <v>4</v>
      </c>
      <c r="BB7761">
        <v>2017</v>
      </c>
    </row>
    <row r="7762" spans="1:54" hidden="1" x14ac:dyDescent="0.2">
      <c r="A7762">
        <v>537</v>
      </c>
      <c r="B7762" t="s">
        <v>375</v>
      </c>
      <c r="C7762" t="s">
        <v>290</v>
      </c>
      <c r="D7762" t="s">
        <v>129</v>
      </c>
      <c r="E7762" t="s">
        <v>289</v>
      </c>
      <c r="G7762" t="s">
        <v>288</v>
      </c>
    </row>
    <row r="7763" spans="1:54" hidden="1" x14ac:dyDescent="0.2">
      <c r="A7763">
        <v>537</v>
      </c>
      <c r="B7763" t="s">
        <v>375</v>
      </c>
      <c r="C7763" t="s">
        <v>287</v>
      </c>
      <c r="D7763" t="s">
        <v>129</v>
      </c>
      <c r="E7763" t="s">
        <v>286</v>
      </c>
      <c r="F7763" t="s">
        <v>285</v>
      </c>
      <c r="G7763" t="s">
        <v>275</v>
      </c>
    </row>
    <row r="7764" spans="1:54" hidden="1" x14ac:dyDescent="0.2">
      <c r="A7764">
        <v>537</v>
      </c>
      <c r="B7764" t="s">
        <v>375</v>
      </c>
      <c r="C7764" t="s">
        <v>284</v>
      </c>
      <c r="D7764" t="s">
        <v>129</v>
      </c>
      <c r="E7764" t="s">
        <v>283</v>
      </c>
      <c r="F7764" t="s">
        <v>282</v>
      </c>
      <c r="G7764" t="s">
        <v>275</v>
      </c>
    </row>
    <row r="7765" spans="1:54" hidden="1" x14ac:dyDescent="0.2">
      <c r="A7765">
        <v>537</v>
      </c>
      <c r="B7765" t="s">
        <v>375</v>
      </c>
      <c r="C7765" t="s">
        <v>281</v>
      </c>
      <c r="D7765" t="s">
        <v>129</v>
      </c>
      <c r="E7765" t="s">
        <v>280</v>
      </c>
      <c r="F7765" t="s">
        <v>279</v>
      </c>
      <c r="G7765" t="s">
        <v>275</v>
      </c>
    </row>
    <row r="7766" spans="1:54" hidden="1" x14ac:dyDescent="0.2">
      <c r="A7766">
        <v>537</v>
      </c>
      <c r="B7766" t="s">
        <v>375</v>
      </c>
      <c r="C7766" t="s">
        <v>278</v>
      </c>
      <c r="D7766" t="s">
        <v>129</v>
      </c>
      <c r="E7766" t="s">
        <v>277</v>
      </c>
      <c r="F7766" t="s">
        <v>276</v>
      </c>
      <c r="G7766" t="s">
        <v>275</v>
      </c>
    </row>
    <row r="7767" spans="1:54" hidden="1" x14ac:dyDescent="0.2">
      <c r="A7767">
        <v>537</v>
      </c>
      <c r="B7767" t="s">
        <v>375</v>
      </c>
      <c r="C7767" t="s">
        <v>274</v>
      </c>
      <c r="D7767" t="s">
        <v>129</v>
      </c>
      <c r="E7767" t="s">
        <v>273</v>
      </c>
      <c r="F7767" t="s">
        <v>272</v>
      </c>
      <c r="G7767" t="s">
        <v>271</v>
      </c>
    </row>
    <row r="7768" spans="1:54" hidden="1" x14ac:dyDescent="0.2">
      <c r="A7768">
        <v>537</v>
      </c>
      <c r="B7768" t="s">
        <v>375</v>
      </c>
      <c r="C7768" t="s">
        <v>270</v>
      </c>
      <c r="D7768" t="s">
        <v>129</v>
      </c>
      <c r="E7768" t="s">
        <v>269</v>
      </c>
      <c r="F7768" t="s">
        <v>268</v>
      </c>
      <c r="G7768" t="s">
        <v>264</v>
      </c>
      <c r="H7768" t="s">
        <v>263</v>
      </c>
    </row>
    <row r="7769" spans="1:54" hidden="1" x14ac:dyDescent="0.2">
      <c r="A7769">
        <v>537</v>
      </c>
      <c r="B7769" t="s">
        <v>375</v>
      </c>
      <c r="C7769" t="s">
        <v>267</v>
      </c>
      <c r="D7769" t="s">
        <v>129</v>
      </c>
      <c r="E7769" t="s">
        <v>266</v>
      </c>
      <c r="F7769" t="s">
        <v>265</v>
      </c>
      <c r="G7769" t="s">
        <v>264</v>
      </c>
      <c r="H7769" t="s">
        <v>263</v>
      </c>
      <c r="I7769" t="s">
        <v>1814</v>
      </c>
      <c r="J7769" s="3" t="s">
        <v>215</v>
      </c>
      <c r="K7769" s="3" t="s">
        <v>215</v>
      </c>
      <c r="L7769" s="3" t="s">
        <v>215</v>
      </c>
      <c r="M7769" s="3" t="s">
        <v>215</v>
      </c>
      <c r="N7769" s="3" t="s">
        <v>215</v>
      </c>
      <c r="O7769" s="3" t="s">
        <v>215</v>
      </c>
      <c r="P7769" s="3" t="s">
        <v>215</v>
      </c>
      <c r="Q7769" s="3" t="s">
        <v>215</v>
      </c>
      <c r="R7769" s="3" t="s">
        <v>215</v>
      </c>
      <c r="S7769" s="3" t="s">
        <v>215</v>
      </c>
      <c r="T7769" s="3" t="s">
        <v>215</v>
      </c>
      <c r="U7769" s="3" t="s">
        <v>215</v>
      </c>
      <c r="V7769" s="3" t="s">
        <v>215</v>
      </c>
      <c r="W7769" s="3" t="s">
        <v>215</v>
      </c>
      <c r="X7769" s="3" t="s">
        <v>215</v>
      </c>
      <c r="Y7769" s="3" t="s">
        <v>215</v>
      </c>
      <c r="Z7769" s="3" t="s">
        <v>215</v>
      </c>
      <c r="AA7769" s="3" t="s">
        <v>215</v>
      </c>
      <c r="AB7769" s="3" t="s">
        <v>215</v>
      </c>
      <c r="AC7769" s="3" t="s">
        <v>215</v>
      </c>
      <c r="AD7769" s="3">
        <v>0.89700000000000002</v>
      </c>
      <c r="AE7769" s="3">
        <v>0.90900000000000003</v>
      </c>
      <c r="AF7769" s="3">
        <v>0.92200000000000004</v>
      </c>
      <c r="AG7769" s="3">
        <v>0.93600000000000005</v>
      </c>
      <c r="AH7769" s="3">
        <v>0.95199999999999996</v>
      </c>
      <c r="AI7769" s="3">
        <v>0.97</v>
      </c>
      <c r="AJ7769" s="3">
        <v>0.98899999999999999</v>
      </c>
      <c r="AK7769" s="3">
        <v>1.01</v>
      </c>
      <c r="AL7769" s="3">
        <v>1.034</v>
      </c>
      <c r="AM7769" s="3">
        <v>1.046</v>
      </c>
      <c r="AN7769" s="3">
        <v>1.0569999999999999</v>
      </c>
      <c r="AO7769" s="3">
        <v>1.0780000000000001</v>
      </c>
      <c r="AP7769" s="3">
        <v>1.1020000000000001</v>
      </c>
      <c r="AQ7769" s="3">
        <v>1.129</v>
      </c>
      <c r="AR7769" s="3">
        <v>1.1579999999999999</v>
      </c>
      <c r="AS7769" s="3">
        <v>1.1850000000000001</v>
      </c>
      <c r="AT7769" s="3">
        <v>1.212</v>
      </c>
      <c r="AU7769" s="3">
        <v>1.24</v>
      </c>
      <c r="AV7769" s="3">
        <v>1.2689999999999999</v>
      </c>
      <c r="AW7769" s="3">
        <v>1.2989999999999999</v>
      </c>
      <c r="AX7769" s="3">
        <v>1.329</v>
      </c>
      <c r="AY7769" s="3">
        <v>1.359</v>
      </c>
      <c r="AZ7769" s="3">
        <v>1.389</v>
      </c>
      <c r="BA7769">
        <v>1.42</v>
      </c>
      <c r="BB7769">
        <v>2015</v>
      </c>
    </row>
    <row r="7770" spans="1:54" hidden="1" x14ac:dyDescent="0.2">
      <c r="A7770">
        <v>537</v>
      </c>
      <c r="B7770" t="s">
        <v>375</v>
      </c>
      <c r="C7770" t="s">
        <v>262</v>
      </c>
      <c r="D7770" t="s">
        <v>129</v>
      </c>
      <c r="E7770" t="s">
        <v>260</v>
      </c>
      <c r="F7770" t="s">
        <v>259</v>
      </c>
      <c r="G7770" t="s">
        <v>225</v>
      </c>
      <c r="H7770" t="s">
        <v>222</v>
      </c>
      <c r="I7770" t="s">
        <v>1815</v>
      </c>
      <c r="J7770" s="3" t="s">
        <v>215</v>
      </c>
      <c r="K7770" s="3" t="s">
        <v>215</v>
      </c>
      <c r="L7770" s="3" t="s">
        <v>215</v>
      </c>
      <c r="M7770" s="3" t="s">
        <v>215</v>
      </c>
      <c r="N7770" s="3" t="s">
        <v>215</v>
      </c>
      <c r="O7770" s="3" t="s">
        <v>215</v>
      </c>
      <c r="P7770" s="3" t="s">
        <v>215</v>
      </c>
      <c r="Q7770" s="3" t="s">
        <v>215</v>
      </c>
      <c r="R7770" s="3" t="s">
        <v>215</v>
      </c>
      <c r="S7770" s="3" t="s">
        <v>215</v>
      </c>
      <c r="T7770" s="3" t="s">
        <v>215</v>
      </c>
      <c r="U7770" s="3" t="s">
        <v>215</v>
      </c>
      <c r="V7770" s="3" t="s">
        <v>215</v>
      </c>
      <c r="W7770" s="3" t="s">
        <v>215</v>
      </c>
      <c r="X7770" s="3" t="s">
        <v>215</v>
      </c>
      <c r="Y7770" s="3" t="s">
        <v>215</v>
      </c>
      <c r="Z7770" s="3" t="s">
        <v>215</v>
      </c>
      <c r="AA7770" s="3" t="s">
        <v>215</v>
      </c>
      <c r="AB7770" s="3" t="s">
        <v>215</v>
      </c>
      <c r="AC7770" s="3" t="s">
        <v>215</v>
      </c>
      <c r="AD7770" s="3">
        <v>0.40500000000000003</v>
      </c>
      <c r="AE7770" s="3">
        <v>0.47499999999999998</v>
      </c>
      <c r="AF7770" s="3">
        <v>0.41199999999999998</v>
      </c>
      <c r="AG7770" s="3">
        <v>0.36599999999999999</v>
      </c>
      <c r="AH7770" s="3">
        <v>0.435</v>
      </c>
      <c r="AI7770" s="3">
        <v>0.39</v>
      </c>
      <c r="AJ7770" s="3">
        <v>0.83499999999999996</v>
      </c>
      <c r="AK7770" s="3">
        <v>1.522</v>
      </c>
      <c r="AL7770" s="3">
        <v>2.6760000000000002</v>
      </c>
      <c r="AM7770" s="3">
        <v>2.1880000000000002</v>
      </c>
      <c r="AN7770" s="3">
        <v>2.7130000000000001</v>
      </c>
      <c r="AO7770" s="3">
        <v>3.871</v>
      </c>
      <c r="AP7770" s="3">
        <v>4.1619999999999999</v>
      </c>
      <c r="AQ7770" s="3">
        <v>3.698</v>
      </c>
      <c r="AR7770" s="3">
        <v>2.5550000000000002</v>
      </c>
      <c r="AS7770" s="3">
        <v>1.6739999999999999</v>
      </c>
      <c r="AT7770" s="3">
        <v>0.92500000000000004</v>
      </c>
      <c r="AU7770" s="3">
        <v>1.117</v>
      </c>
      <c r="AV7770" s="3">
        <v>1.0860000000000001</v>
      </c>
      <c r="AW7770" s="3">
        <v>1.093</v>
      </c>
      <c r="AX7770" s="3">
        <v>1.02</v>
      </c>
      <c r="AY7770" s="3">
        <v>1.0169999999999999</v>
      </c>
      <c r="AZ7770" s="3">
        <v>1.093</v>
      </c>
      <c r="BA7770">
        <v>1.04</v>
      </c>
      <c r="BB7770">
        <v>2017</v>
      </c>
    </row>
    <row r="7771" spans="1:54" hidden="1" x14ac:dyDescent="0.2">
      <c r="A7771">
        <v>537</v>
      </c>
      <c r="B7771" t="s">
        <v>375</v>
      </c>
      <c r="C7771" t="s">
        <v>261</v>
      </c>
      <c r="D7771" t="s">
        <v>129</v>
      </c>
      <c r="E7771" t="s">
        <v>260</v>
      </c>
      <c r="F7771" t="s">
        <v>259</v>
      </c>
      <c r="G7771" t="s">
        <v>217</v>
      </c>
      <c r="I7771" t="s">
        <v>258</v>
      </c>
      <c r="J7771" s="3" t="s">
        <v>215</v>
      </c>
      <c r="K7771" s="3" t="s">
        <v>215</v>
      </c>
      <c r="L7771" s="3" t="s">
        <v>215</v>
      </c>
      <c r="M7771" s="3" t="s">
        <v>215</v>
      </c>
      <c r="N7771" s="3" t="s">
        <v>215</v>
      </c>
      <c r="O7771" s="3" t="s">
        <v>215</v>
      </c>
      <c r="P7771" s="3" t="s">
        <v>215</v>
      </c>
      <c r="Q7771" s="3" t="s">
        <v>215</v>
      </c>
      <c r="R7771" s="3" t="s">
        <v>215</v>
      </c>
      <c r="S7771" s="3" t="s">
        <v>215</v>
      </c>
      <c r="T7771" s="3" t="s">
        <v>215</v>
      </c>
      <c r="U7771" s="3" t="s">
        <v>215</v>
      </c>
      <c r="V7771" s="3" t="s">
        <v>215</v>
      </c>
      <c r="W7771" s="3" t="s">
        <v>215</v>
      </c>
      <c r="X7771" s="3" t="s">
        <v>215</v>
      </c>
      <c r="Y7771" s="3" t="s">
        <v>215</v>
      </c>
      <c r="Z7771" s="3" t="s">
        <v>215</v>
      </c>
      <c r="AA7771" s="3" t="s">
        <v>215</v>
      </c>
      <c r="AB7771" s="3" t="s">
        <v>215</v>
      </c>
      <c r="AC7771" s="3" t="s">
        <v>215</v>
      </c>
      <c r="AD7771" s="3">
        <v>92.206000000000003</v>
      </c>
      <c r="AE7771" s="3">
        <v>91.817999999999998</v>
      </c>
      <c r="AF7771" s="3">
        <v>80.728999999999999</v>
      </c>
      <c r="AG7771" s="3">
        <v>67.278999999999996</v>
      </c>
      <c r="AH7771" s="3">
        <v>40.314999999999998</v>
      </c>
      <c r="AI7771" s="3">
        <v>21.486999999999998</v>
      </c>
      <c r="AJ7771" s="3">
        <v>31.401</v>
      </c>
      <c r="AK7771" s="3">
        <v>52.838000000000001</v>
      </c>
      <c r="AL7771" s="3">
        <v>60.942999999999998</v>
      </c>
      <c r="AM7771" s="3">
        <v>68.369</v>
      </c>
      <c r="AN7771" s="3">
        <v>67.858999999999995</v>
      </c>
      <c r="AO7771" s="3">
        <v>68.126999999999995</v>
      </c>
      <c r="AP7771" s="3">
        <v>62.386000000000003</v>
      </c>
      <c r="AQ7771" s="3">
        <v>65.45</v>
      </c>
      <c r="AR7771" s="3">
        <v>63.158999999999999</v>
      </c>
      <c r="AS7771" s="3">
        <v>53.912999999999997</v>
      </c>
      <c r="AT7771" s="3">
        <v>36.692</v>
      </c>
      <c r="AU7771" s="3">
        <v>42.796999999999997</v>
      </c>
      <c r="AV7771" s="3">
        <v>39.625</v>
      </c>
      <c r="AW7771" s="3">
        <v>36.085999999999999</v>
      </c>
      <c r="AX7771" s="3">
        <v>31.338999999999999</v>
      </c>
      <c r="AY7771" s="3">
        <v>29.236999999999998</v>
      </c>
      <c r="AZ7771" s="3">
        <v>30.565000000000001</v>
      </c>
      <c r="BA7771">
        <v>28.198</v>
      </c>
      <c r="BB7771">
        <v>2017</v>
      </c>
    </row>
    <row r="7772" spans="1:54" hidden="1" x14ac:dyDescent="0.2">
      <c r="A7772">
        <v>537</v>
      </c>
      <c r="B7772" t="s">
        <v>375</v>
      </c>
      <c r="C7772" t="s">
        <v>257</v>
      </c>
      <c r="D7772" t="s">
        <v>129</v>
      </c>
      <c r="E7772" t="s">
        <v>255</v>
      </c>
      <c r="F7772" t="s">
        <v>254</v>
      </c>
      <c r="G7772" t="s">
        <v>225</v>
      </c>
      <c r="H7772" t="s">
        <v>222</v>
      </c>
      <c r="I7772" t="s">
        <v>1815</v>
      </c>
      <c r="J7772" s="3" t="s">
        <v>215</v>
      </c>
      <c r="K7772" s="3" t="s">
        <v>215</v>
      </c>
      <c r="L7772" s="3" t="s">
        <v>215</v>
      </c>
      <c r="M7772" s="3" t="s">
        <v>215</v>
      </c>
      <c r="N7772" s="3" t="s">
        <v>215</v>
      </c>
      <c r="O7772" s="3" t="s">
        <v>215</v>
      </c>
      <c r="P7772" s="3" t="s">
        <v>215</v>
      </c>
      <c r="Q7772" s="3" t="s">
        <v>215</v>
      </c>
      <c r="R7772" s="3" t="s">
        <v>215</v>
      </c>
      <c r="S7772" s="3" t="s">
        <v>215</v>
      </c>
      <c r="T7772" s="3" t="s">
        <v>215</v>
      </c>
      <c r="U7772" s="3" t="s">
        <v>215</v>
      </c>
      <c r="V7772" s="3" t="s">
        <v>215</v>
      </c>
      <c r="W7772" s="3" t="s">
        <v>215</v>
      </c>
      <c r="X7772" s="3" t="s">
        <v>215</v>
      </c>
      <c r="Y7772" s="3" t="s">
        <v>215</v>
      </c>
      <c r="Z7772" s="3" t="s">
        <v>215</v>
      </c>
      <c r="AA7772" s="3" t="s">
        <v>215</v>
      </c>
      <c r="AB7772" s="3" t="s">
        <v>215</v>
      </c>
      <c r="AC7772" s="3" t="s">
        <v>215</v>
      </c>
      <c r="AD7772" s="3" t="s">
        <v>215</v>
      </c>
      <c r="AE7772" s="3">
        <v>0.45700000000000002</v>
      </c>
      <c r="AF7772" s="3">
        <v>0.439</v>
      </c>
      <c r="AG7772" s="3">
        <v>0.39300000000000002</v>
      </c>
      <c r="AH7772" s="3">
        <v>0.32700000000000001</v>
      </c>
      <c r="AI7772" s="3">
        <v>0.27</v>
      </c>
      <c r="AJ7772" s="3">
        <v>0.27200000000000002</v>
      </c>
      <c r="AK7772" s="3">
        <v>0.41199999999999998</v>
      </c>
      <c r="AL7772" s="3">
        <v>0.79300000000000004</v>
      </c>
      <c r="AM7772" s="3">
        <v>0.88600000000000001</v>
      </c>
      <c r="AN7772" s="3">
        <v>1.07</v>
      </c>
      <c r="AO7772" s="3">
        <v>1.389</v>
      </c>
      <c r="AP7772" s="3">
        <v>1.5009999999999999</v>
      </c>
      <c r="AQ7772" s="3">
        <v>1.3420000000000001</v>
      </c>
      <c r="AR7772" s="3">
        <v>1.629</v>
      </c>
      <c r="AS7772" s="3">
        <v>1.5580000000000001</v>
      </c>
      <c r="AT7772" s="3">
        <v>1.7569999999999999</v>
      </c>
      <c r="AU7772" s="3">
        <v>1.37</v>
      </c>
      <c r="AV7772" s="3">
        <v>1.738</v>
      </c>
      <c r="AW7772" s="3">
        <v>2.1829999999999998</v>
      </c>
      <c r="AX7772" s="3">
        <v>1.9730000000000001</v>
      </c>
      <c r="AY7772" s="3">
        <v>1.891</v>
      </c>
      <c r="AZ7772" s="3">
        <v>1.7889999999999999</v>
      </c>
      <c r="BA7772">
        <v>1.7070000000000001</v>
      </c>
      <c r="BB7772">
        <v>2017</v>
      </c>
    </row>
    <row r="7773" spans="1:54" hidden="1" x14ac:dyDescent="0.2">
      <c r="A7773">
        <v>537</v>
      </c>
      <c r="B7773" t="s">
        <v>375</v>
      </c>
      <c r="C7773" t="s">
        <v>256</v>
      </c>
      <c r="D7773" t="s">
        <v>129</v>
      </c>
      <c r="E7773" t="s">
        <v>255</v>
      </c>
      <c r="F7773" t="s">
        <v>254</v>
      </c>
      <c r="G7773" t="s">
        <v>217</v>
      </c>
      <c r="I7773" t="s">
        <v>253</v>
      </c>
      <c r="J7773" s="3" t="s">
        <v>215</v>
      </c>
      <c r="K7773" s="3" t="s">
        <v>215</v>
      </c>
      <c r="L7773" s="3" t="s">
        <v>215</v>
      </c>
      <c r="M7773" s="3" t="s">
        <v>215</v>
      </c>
      <c r="N7773" s="3" t="s">
        <v>215</v>
      </c>
      <c r="O7773" s="3" t="s">
        <v>215</v>
      </c>
      <c r="P7773" s="3" t="s">
        <v>215</v>
      </c>
      <c r="Q7773" s="3" t="s">
        <v>215</v>
      </c>
      <c r="R7773" s="3" t="s">
        <v>215</v>
      </c>
      <c r="S7773" s="3" t="s">
        <v>215</v>
      </c>
      <c r="T7773" s="3" t="s">
        <v>215</v>
      </c>
      <c r="U7773" s="3" t="s">
        <v>215</v>
      </c>
      <c r="V7773" s="3" t="s">
        <v>215</v>
      </c>
      <c r="W7773" s="3" t="s">
        <v>215</v>
      </c>
      <c r="X7773" s="3" t="s">
        <v>215</v>
      </c>
      <c r="Y7773" s="3" t="s">
        <v>215</v>
      </c>
      <c r="Z7773" s="3" t="s">
        <v>215</v>
      </c>
      <c r="AA7773" s="3" t="s">
        <v>215</v>
      </c>
      <c r="AB7773" s="3" t="s">
        <v>215</v>
      </c>
      <c r="AC7773" s="3" t="s">
        <v>215</v>
      </c>
      <c r="AD7773" s="3" t="s">
        <v>215</v>
      </c>
      <c r="AE7773" s="3">
        <v>88.22</v>
      </c>
      <c r="AF7773" s="3">
        <v>85.998999999999995</v>
      </c>
      <c r="AG7773" s="3">
        <v>72.311000000000007</v>
      </c>
      <c r="AH7773" s="3">
        <v>30.308</v>
      </c>
      <c r="AI7773" s="3">
        <v>14.869</v>
      </c>
      <c r="AJ7773" s="3">
        <v>10.217000000000001</v>
      </c>
      <c r="AK7773" s="3">
        <v>14.286</v>
      </c>
      <c r="AL7773" s="3">
        <v>18.068999999999999</v>
      </c>
      <c r="AM7773" s="3">
        <v>27.678000000000001</v>
      </c>
      <c r="AN7773" s="3">
        <v>26.747</v>
      </c>
      <c r="AO7773" s="3">
        <v>24.451000000000001</v>
      </c>
      <c r="AP7773" s="3">
        <v>22.495999999999999</v>
      </c>
      <c r="AQ7773" s="3">
        <v>23.748000000000001</v>
      </c>
      <c r="AR7773" s="3">
        <v>40.277999999999999</v>
      </c>
      <c r="AS7773" s="3">
        <v>50.201999999999998</v>
      </c>
      <c r="AT7773" s="3">
        <v>69.680999999999997</v>
      </c>
      <c r="AU7773" s="3">
        <v>52.497999999999998</v>
      </c>
      <c r="AV7773" s="3">
        <v>63.444000000000003</v>
      </c>
      <c r="AW7773" s="3">
        <v>72.081000000000003</v>
      </c>
      <c r="AX7773" s="3">
        <v>60.640999999999998</v>
      </c>
      <c r="AY7773" s="3">
        <v>54.363999999999997</v>
      </c>
      <c r="AZ7773" s="3">
        <v>50.018999999999998</v>
      </c>
      <c r="BA7773">
        <v>46.311</v>
      </c>
      <c r="BB7773">
        <v>2017</v>
      </c>
    </row>
    <row r="7774" spans="1:54" hidden="1" x14ac:dyDescent="0.2">
      <c r="A7774">
        <v>537</v>
      </c>
      <c r="B7774" t="s">
        <v>375</v>
      </c>
      <c r="C7774" t="s">
        <v>252</v>
      </c>
      <c r="D7774" t="s">
        <v>129</v>
      </c>
      <c r="E7774" t="s">
        <v>250</v>
      </c>
      <c r="F7774" t="s">
        <v>249</v>
      </c>
      <c r="G7774" t="s">
        <v>225</v>
      </c>
      <c r="H7774" t="s">
        <v>222</v>
      </c>
      <c r="I7774" t="s">
        <v>1815</v>
      </c>
      <c r="J7774" s="3" t="s">
        <v>215</v>
      </c>
      <c r="K7774" s="3" t="s">
        <v>215</v>
      </c>
      <c r="L7774" s="3" t="s">
        <v>215</v>
      </c>
      <c r="M7774" s="3" t="s">
        <v>215</v>
      </c>
      <c r="N7774" s="3" t="s">
        <v>215</v>
      </c>
      <c r="O7774" s="3" t="s">
        <v>215</v>
      </c>
      <c r="P7774" s="3" t="s">
        <v>215</v>
      </c>
      <c r="Q7774" s="3" t="s">
        <v>215</v>
      </c>
      <c r="R7774" s="3" t="s">
        <v>215</v>
      </c>
      <c r="S7774" s="3" t="s">
        <v>215</v>
      </c>
      <c r="T7774" s="3" t="s">
        <v>215</v>
      </c>
      <c r="U7774" s="3" t="s">
        <v>215</v>
      </c>
      <c r="V7774" s="3" t="s">
        <v>215</v>
      </c>
      <c r="W7774" s="3" t="s">
        <v>215</v>
      </c>
      <c r="X7774" s="3" t="s">
        <v>215</v>
      </c>
      <c r="Y7774" s="3" t="s">
        <v>215</v>
      </c>
      <c r="Z7774" s="3" t="s">
        <v>215</v>
      </c>
      <c r="AA7774" s="3" t="s">
        <v>215</v>
      </c>
      <c r="AB7774" s="3" t="s">
        <v>215</v>
      </c>
      <c r="AC7774" s="3" t="s">
        <v>215</v>
      </c>
      <c r="AD7774" s="3">
        <v>0.40500000000000003</v>
      </c>
      <c r="AE7774" s="3">
        <v>1.9E-2</v>
      </c>
      <c r="AF7774" s="3">
        <v>-2.7E-2</v>
      </c>
      <c r="AG7774" s="3">
        <v>-2.7E-2</v>
      </c>
      <c r="AH7774" s="3">
        <v>0.108</v>
      </c>
      <c r="AI7774" s="3">
        <v>0.12</v>
      </c>
      <c r="AJ7774" s="3">
        <v>0.56299999999999994</v>
      </c>
      <c r="AK7774" s="3">
        <v>1.111</v>
      </c>
      <c r="AL7774" s="3">
        <v>1.883</v>
      </c>
      <c r="AM7774" s="3">
        <v>1.302</v>
      </c>
      <c r="AN7774" s="3">
        <v>1.6439999999999999</v>
      </c>
      <c r="AO7774" s="3">
        <v>2.4820000000000002</v>
      </c>
      <c r="AP7774" s="3">
        <v>2.661</v>
      </c>
      <c r="AQ7774" s="3">
        <v>2.3559999999999999</v>
      </c>
      <c r="AR7774" s="3">
        <v>0.92600000000000005</v>
      </c>
      <c r="AS7774" s="3">
        <v>0.115</v>
      </c>
      <c r="AT7774" s="3">
        <v>-0.83199999999999996</v>
      </c>
      <c r="AU7774" s="3">
        <v>-0.253</v>
      </c>
      <c r="AV7774" s="3">
        <v>-0.65300000000000002</v>
      </c>
      <c r="AW7774" s="3">
        <v>-1.0900000000000001</v>
      </c>
      <c r="AX7774" s="3">
        <v>-0.95299999999999996</v>
      </c>
      <c r="AY7774" s="3">
        <v>-0.874</v>
      </c>
      <c r="AZ7774" s="3">
        <v>-0.69599999999999995</v>
      </c>
      <c r="BA7774">
        <v>-0.66800000000000004</v>
      </c>
      <c r="BB7774">
        <v>2017</v>
      </c>
    </row>
    <row r="7775" spans="1:54" hidden="1" x14ac:dyDescent="0.2">
      <c r="A7775">
        <v>537</v>
      </c>
      <c r="B7775" t="s">
        <v>375</v>
      </c>
      <c r="C7775" t="s">
        <v>251</v>
      </c>
      <c r="D7775" t="s">
        <v>129</v>
      </c>
      <c r="E7775" t="s">
        <v>250</v>
      </c>
      <c r="F7775" t="s">
        <v>249</v>
      </c>
      <c r="G7775" t="s">
        <v>217</v>
      </c>
      <c r="I7775" t="s">
        <v>248</v>
      </c>
      <c r="J7775" s="3" t="s">
        <v>215</v>
      </c>
      <c r="K7775" s="3" t="s">
        <v>215</v>
      </c>
      <c r="L7775" s="3" t="s">
        <v>215</v>
      </c>
      <c r="M7775" s="3" t="s">
        <v>215</v>
      </c>
      <c r="N7775" s="3" t="s">
        <v>215</v>
      </c>
      <c r="O7775" s="3" t="s">
        <v>215</v>
      </c>
      <c r="P7775" s="3" t="s">
        <v>215</v>
      </c>
      <c r="Q7775" s="3" t="s">
        <v>215</v>
      </c>
      <c r="R7775" s="3" t="s">
        <v>215</v>
      </c>
      <c r="S7775" s="3" t="s">
        <v>215</v>
      </c>
      <c r="T7775" s="3" t="s">
        <v>215</v>
      </c>
      <c r="U7775" s="3" t="s">
        <v>215</v>
      </c>
      <c r="V7775" s="3" t="s">
        <v>215</v>
      </c>
      <c r="W7775" s="3" t="s">
        <v>215</v>
      </c>
      <c r="X7775" s="3" t="s">
        <v>215</v>
      </c>
      <c r="Y7775" s="3" t="s">
        <v>215</v>
      </c>
      <c r="Z7775" s="3" t="s">
        <v>215</v>
      </c>
      <c r="AA7775" s="3" t="s">
        <v>215</v>
      </c>
      <c r="AB7775" s="3" t="s">
        <v>215</v>
      </c>
      <c r="AC7775" s="3" t="s">
        <v>215</v>
      </c>
      <c r="AD7775" s="3">
        <v>92.206000000000003</v>
      </c>
      <c r="AE7775" s="3">
        <v>3.597</v>
      </c>
      <c r="AF7775" s="3">
        <v>-5.27</v>
      </c>
      <c r="AG7775" s="3">
        <v>-5.0309999999999997</v>
      </c>
      <c r="AH7775" s="3">
        <v>10.007</v>
      </c>
      <c r="AI7775" s="3">
        <v>6.6189999999999998</v>
      </c>
      <c r="AJ7775" s="3">
        <v>21.183</v>
      </c>
      <c r="AK7775" s="3">
        <v>38.552</v>
      </c>
      <c r="AL7775" s="3">
        <v>42.875</v>
      </c>
      <c r="AM7775" s="3">
        <v>40.691000000000003</v>
      </c>
      <c r="AN7775" s="3">
        <v>41.112000000000002</v>
      </c>
      <c r="AO7775" s="3">
        <v>43.676000000000002</v>
      </c>
      <c r="AP7775" s="3">
        <v>39.89</v>
      </c>
      <c r="AQ7775" s="3">
        <v>41.701999999999998</v>
      </c>
      <c r="AR7775" s="3">
        <v>22.881</v>
      </c>
      <c r="AS7775" s="3">
        <v>3.7109999999999999</v>
      </c>
      <c r="AT7775" s="3">
        <v>-32.988999999999997</v>
      </c>
      <c r="AU7775" s="3">
        <v>-9.6999999999999993</v>
      </c>
      <c r="AV7775" s="3">
        <v>-23.818999999999999</v>
      </c>
      <c r="AW7775" s="3">
        <v>-35.996000000000002</v>
      </c>
      <c r="AX7775" s="3">
        <v>-29.302</v>
      </c>
      <c r="AY7775" s="3">
        <v>-25.128</v>
      </c>
      <c r="AZ7775" s="3">
        <v>-19.454999999999998</v>
      </c>
      <c r="BA7775">
        <v>-18.111999999999998</v>
      </c>
      <c r="BB7775">
        <v>2017</v>
      </c>
    </row>
    <row r="7776" spans="1:54" hidden="1" x14ac:dyDescent="0.2">
      <c r="A7776">
        <v>537</v>
      </c>
      <c r="B7776" t="s">
        <v>375</v>
      </c>
      <c r="C7776" t="s">
        <v>247</v>
      </c>
      <c r="D7776" t="s">
        <v>129</v>
      </c>
      <c r="E7776" t="s">
        <v>245</v>
      </c>
      <c r="F7776" t="s">
        <v>244</v>
      </c>
      <c r="G7776" t="s">
        <v>225</v>
      </c>
      <c r="H7776" t="s">
        <v>222</v>
      </c>
    </row>
    <row r="7777" spans="1:54" hidden="1" x14ac:dyDescent="0.2">
      <c r="A7777">
        <v>537</v>
      </c>
      <c r="B7777" t="s">
        <v>375</v>
      </c>
      <c r="C7777" t="s">
        <v>246</v>
      </c>
      <c r="D7777" t="s">
        <v>129</v>
      </c>
      <c r="E7777" t="s">
        <v>245</v>
      </c>
      <c r="F7777" t="s">
        <v>244</v>
      </c>
      <c r="G7777" t="s">
        <v>243</v>
      </c>
    </row>
    <row r="7778" spans="1:54" hidden="1" x14ac:dyDescent="0.2">
      <c r="A7778">
        <v>537</v>
      </c>
      <c r="B7778" t="s">
        <v>375</v>
      </c>
      <c r="C7778" t="s">
        <v>242</v>
      </c>
      <c r="D7778" t="s">
        <v>129</v>
      </c>
      <c r="E7778" t="s">
        <v>240</v>
      </c>
      <c r="F7778" t="s">
        <v>239</v>
      </c>
      <c r="G7778" t="s">
        <v>225</v>
      </c>
      <c r="H7778" t="s">
        <v>222</v>
      </c>
      <c r="I7778" t="s">
        <v>1815</v>
      </c>
      <c r="J7778" s="3" t="s">
        <v>215</v>
      </c>
      <c r="K7778" s="3" t="s">
        <v>215</v>
      </c>
      <c r="L7778" s="3" t="s">
        <v>215</v>
      </c>
      <c r="M7778" s="3" t="s">
        <v>215</v>
      </c>
      <c r="N7778" s="3" t="s">
        <v>215</v>
      </c>
      <c r="O7778" s="3" t="s">
        <v>215</v>
      </c>
      <c r="P7778" s="3" t="s">
        <v>215</v>
      </c>
      <c r="Q7778" s="3" t="s">
        <v>215</v>
      </c>
      <c r="R7778" s="3" t="s">
        <v>215</v>
      </c>
      <c r="S7778" s="3" t="s">
        <v>215</v>
      </c>
      <c r="T7778" s="3" t="s">
        <v>215</v>
      </c>
      <c r="U7778" s="3" t="s">
        <v>215</v>
      </c>
      <c r="V7778" s="3" t="s">
        <v>215</v>
      </c>
      <c r="W7778" s="3" t="s">
        <v>215</v>
      </c>
      <c r="X7778" s="3" t="s">
        <v>215</v>
      </c>
      <c r="Y7778" s="3" t="s">
        <v>215</v>
      </c>
      <c r="Z7778" s="3" t="s">
        <v>215</v>
      </c>
      <c r="AA7778" s="3" t="s">
        <v>215</v>
      </c>
      <c r="AB7778" s="3" t="s">
        <v>215</v>
      </c>
      <c r="AC7778" s="3" t="s">
        <v>215</v>
      </c>
      <c r="AD7778" s="3" t="s">
        <v>215</v>
      </c>
      <c r="AE7778" s="3" t="s">
        <v>215</v>
      </c>
      <c r="AF7778" s="3">
        <v>-2.7E-2</v>
      </c>
      <c r="AG7778" s="3">
        <v>-2.7E-2</v>
      </c>
      <c r="AH7778" s="3">
        <v>0.108</v>
      </c>
      <c r="AI7778" s="3">
        <v>0.12</v>
      </c>
      <c r="AJ7778" s="3">
        <v>0.56299999999999994</v>
      </c>
      <c r="AK7778" s="3">
        <v>1.111</v>
      </c>
      <c r="AL7778" s="3">
        <v>1.883</v>
      </c>
      <c r="AM7778" s="3">
        <v>1.302</v>
      </c>
      <c r="AN7778" s="3">
        <v>1.6439999999999999</v>
      </c>
      <c r="AO7778" s="3">
        <v>2.4820000000000002</v>
      </c>
      <c r="AP7778" s="3">
        <v>2.661</v>
      </c>
      <c r="AQ7778" s="3">
        <v>2.3559999999999999</v>
      </c>
      <c r="AR7778" s="3">
        <v>0.92600000000000005</v>
      </c>
      <c r="AS7778" s="3">
        <v>0.115</v>
      </c>
      <c r="AT7778" s="3">
        <v>-0.83199999999999996</v>
      </c>
      <c r="AU7778" s="3">
        <v>-0.253</v>
      </c>
      <c r="AV7778" s="3">
        <v>-0.65</v>
      </c>
      <c r="AW7778" s="3">
        <v>-1.083</v>
      </c>
      <c r="AX7778" s="3">
        <v>-0.94099999999999995</v>
      </c>
      <c r="AY7778" s="3">
        <v>-0.85699999999999998</v>
      </c>
      <c r="AZ7778" s="3">
        <v>-0.67600000000000005</v>
      </c>
      <c r="BA7778">
        <v>-0.64600000000000002</v>
      </c>
      <c r="BB7778">
        <v>2017</v>
      </c>
    </row>
    <row r="7779" spans="1:54" hidden="1" x14ac:dyDescent="0.2">
      <c r="A7779">
        <v>537</v>
      </c>
      <c r="B7779" t="s">
        <v>375</v>
      </c>
      <c r="C7779" t="s">
        <v>241</v>
      </c>
      <c r="D7779" t="s">
        <v>129</v>
      </c>
      <c r="E7779" t="s">
        <v>240</v>
      </c>
      <c r="F7779" t="s">
        <v>239</v>
      </c>
      <c r="G7779" t="s">
        <v>217</v>
      </c>
      <c r="I7779" t="s">
        <v>238</v>
      </c>
      <c r="J7779" s="3" t="s">
        <v>215</v>
      </c>
      <c r="K7779" s="3" t="s">
        <v>215</v>
      </c>
      <c r="L7779" s="3" t="s">
        <v>215</v>
      </c>
      <c r="M7779" s="3" t="s">
        <v>215</v>
      </c>
      <c r="N7779" s="3" t="s">
        <v>215</v>
      </c>
      <c r="O7779" s="3" t="s">
        <v>215</v>
      </c>
      <c r="P7779" s="3" t="s">
        <v>215</v>
      </c>
      <c r="Q7779" s="3" t="s">
        <v>215</v>
      </c>
      <c r="R7779" s="3" t="s">
        <v>215</v>
      </c>
      <c r="S7779" s="3" t="s">
        <v>215</v>
      </c>
      <c r="T7779" s="3" t="s">
        <v>215</v>
      </c>
      <c r="U7779" s="3" t="s">
        <v>215</v>
      </c>
      <c r="V7779" s="3" t="s">
        <v>215</v>
      </c>
      <c r="W7779" s="3" t="s">
        <v>215</v>
      </c>
      <c r="X7779" s="3" t="s">
        <v>215</v>
      </c>
      <c r="Y7779" s="3" t="s">
        <v>215</v>
      </c>
      <c r="Z7779" s="3" t="s">
        <v>215</v>
      </c>
      <c r="AA7779" s="3" t="s">
        <v>215</v>
      </c>
      <c r="AB7779" s="3" t="s">
        <v>215</v>
      </c>
      <c r="AC7779" s="3" t="s">
        <v>215</v>
      </c>
      <c r="AD7779" s="3" t="s">
        <v>215</v>
      </c>
      <c r="AE7779" s="3" t="s">
        <v>215</v>
      </c>
      <c r="AF7779" s="3">
        <v>-5.27</v>
      </c>
      <c r="AG7779" s="3">
        <v>-5.0309999999999997</v>
      </c>
      <c r="AH7779" s="3">
        <v>10.007</v>
      </c>
      <c r="AI7779" s="3">
        <v>6.6189999999999998</v>
      </c>
      <c r="AJ7779" s="3">
        <v>21.183</v>
      </c>
      <c r="AK7779" s="3">
        <v>38.552</v>
      </c>
      <c r="AL7779" s="3">
        <v>42.875</v>
      </c>
      <c r="AM7779" s="3">
        <v>40.691000000000003</v>
      </c>
      <c r="AN7779" s="3">
        <v>41.112000000000002</v>
      </c>
      <c r="AO7779" s="3">
        <v>43.676000000000002</v>
      </c>
      <c r="AP7779" s="3">
        <v>39.89</v>
      </c>
      <c r="AQ7779" s="3">
        <v>41.701999999999998</v>
      </c>
      <c r="AR7779" s="3">
        <v>22.881</v>
      </c>
      <c r="AS7779" s="3">
        <v>3.7109999999999999</v>
      </c>
      <c r="AT7779" s="3">
        <v>-32.988999999999997</v>
      </c>
      <c r="AU7779" s="3">
        <v>-9.6950000000000003</v>
      </c>
      <c r="AV7779" s="3">
        <v>-23.72</v>
      </c>
      <c r="AW7779" s="3">
        <v>-35.743000000000002</v>
      </c>
      <c r="AX7779" s="3">
        <v>-28.913</v>
      </c>
      <c r="AY7779" s="3">
        <v>-24.643000000000001</v>
      </c>
      <c r="AZ7779" s="3">
        <v>-18.902999999999999</v>
      </c>
      <c r="BA7779">
        <v>-17.513000000000002</v>
      </c>
      <c r="BB7779">
        <v>2017</v>
      </c>
    </row>
    <row r="7780" spans="1:54" hidden="1" x14ac:dyDescent="0.2">
      <c r="A7780">
        <v>537</v>
      </c>
      <c r="B7780" t="s">
        <v>375</v>
      </c>
      <c r="C7780" t="s">
        <v>237</v>
      </c>
      <c r="D7780" t="s">
        <v>129</v>
      </c>
      <c r="E7780" t="s">
        <v>235</v>
      </c>
      <c r="F7780" t="s">
        <v>234</v>
      </c>
      <c r="G7780" t="s">
        <v>225</v>
      </c>
      <c r="H7780" t="s">
        <v>222</v>
      </c>
    </row>
    <row r="7781" spans="1:54" hidden="1" x14ac:dyDescent="0.2">
      <c r="A7781">
        <v>537</v>
      </c>
      <c r="B7781" t="s">
        <v>375</v>
      </c>
      <c r="C7781" t="s">
        <v>236</v>
      </c>
      <c r="D7781" t="s">
        <v>129</v>
      </c>
      <c r="E7781" t="s">
        <v>235</v>
      </c>
      <c r="F7781" t="s">
        <v>234</v>
      </c>
      <c r="G7781" t="s">
        <v>217</v>
      </c>
    </row>
    <row r="7782" spans="1:54" hidden="1" x14ac:dyDescent="0.2">
      <c r="A7782">
        <v>537</v>
      </c>
      <c r="B7782" t="s">
        <v>375</v>
      </c>
      <c r="C7782" t="s">
        <v>233</v>
      </c>
      <c r="D7782" t="s">
        <v>129</v>
      </c>
      <c r="E7782" t="s">
        <v>231</v>
      </c>
      <c r="F7782" t="s">
        <v>230</v>
      </c>
      <c r="G7782" t="s">
        <v>225</v>
      </c>
      <c r="H7782" t="s">
        <v>222</v>
      </c>
    </row>
    <row r="7783" spans="1:54" hidden="1" x14ac:dyDescent="0.2">
      <c r="A7783">
        <v>537</v>
      </c>
      <c r="B7783" t="s">
        <v>375</v>
      </c>
      <c r="C7783" t="s">
        <v>232</v>
      </c>
      <c r="D7783" t="s">
        <v>129</v>
      </c>
      <c r="E7783" t="s">
        <v>231</v>
      </c>
      <c r="F7783" t="s">
        <v>230</v>
      </c>
      <c r="G7783" t="s">
        <v>217</v>
      </c>
    </row>
    <row r="7784" spans="1:54" hidden="1" x14ac:dyDescent="0.2">
      <c r="A7784">
        <v>537</v>
      </c>
      <c r="B7784" t="s">
        <v>375</v>
      </c>
      <c r="C7784" t="s">
        <v>228</v>
      </c>
      <c r="D7784" t="s">
        <v>129</v>
      </c>
      <c r="E7784" t="s">
        <v>227</v>
      </c>
      <c r="F7784" t="s">
        <v>226</v>
      </c>
      <c r="G7784" t="s">
        <v>225</v>
      </c>
      <c r="H7784" t="s">
        <v>222</v>
      </c>
      <c r="I7784" t="s">
        <v>1815</v>
      </c>
      <c r="J7784" s="3" t="s">
        <v>215</v>
      </c>
      <c r="K7784" s="3" t="s">
        <v>215</v>
      </c>
      <c r="L7784" s="3" t="s">
        <v>215</v>
      </c>
      <c r="M7784" s="3" t="s">
        <v>215</v>
      </c>
      <c r="N7784" s="3" t="s">
        <v>215</v>
      </c>
      <c r="O7784" s="3" t="s">
        <v>215</v>
      </c>
      <c r="P7784" s="3" t="s">
        <v>215</v>
      </c>
      <c r="Q7784" s="3" t="s">
        <v>215</v>
      </c>
      <c r="R7784" s="3" t="s">
        <v>215</v>
      </c>
      <c r="S7784" s="3" t="s">
        <v>215</v>
      </c>
      <c r="T7784" s="3" t="s">
        <v>215</v>
      </c>
      <c r="U7784" s="3" t="s">
        <v>215</v>
      </c>
      <c r="V7784" s="3" t="s">
        <v>215</v>
      </c>
      <c r="W7784" s="3" t="s">
        <v>215</v>
      </c>
      <c r="X7784" s="3" t="s">
        <v>215</v>
      </c>
      <c r="Y7784" s="3" t="s">
        <v>215</v>
      </c>
      <c r="Z7784" s="3" t="s">
        <v>215</v>
      </c>
      <c r="AA7784" s="3" t="s">
        <v>215</v>
      </c>
      <c r="AB7784" s="3" t="s">
        <v>215</v>
      </c>
      <c r="AC7784" s="3" t="s">
        <v>215</v>
      </c>
      <c r="AD7784" s="3">
        <v>0.44</v>
      </c>
      <c r="AE7784" s="3">
        <v>0.51800000000000002</v>
      </c>
      <c r="AF7784" s="3">
        <v>0.51100000000000001</v>
      </c>
      <c r="AG7784" s="3">
        <v>0.54300000000000004</v>
      </c>
      <c r="AH7784" s="3">
        <v>1.0780000000000001</v>
      </c>
      <c r="AI7784" s="3">
        <v>1.8140000000000001</v>
      </c>
      <c r="AJ7784" s="3">
        <v>2.6579999999999999</v>
      </c>
      <c r="AK7784" s="3">
        <v>2.8809999999999998</v>
      </c>
      <c r="AL7784" s="3">
        <v>4.391</v>
      </c>
      <c r="AM7784" s="3">
        <v>3.2</v>
      </c>
      <c r="AN7784" s="3">
        <v>3.9990000000000001</v>
      </c>
      <c r="AO7784" s="3">
        <v>5.6820000000000004</v>
      </c>
      <c r="AP7784" s="3">
        <v>6.6710000000000003</v>
      </c>
      <c r="AQ7784" s="3">
        <v>5.65</v>
      </c>
      <c r="AR7784" s="3">
        <v>4.0449999999999999</v>
      </c>
      <c r="AS7784" s="3">
        <v>3.1040000000000001</v>
      </c>
      <c r="AT7784" s="3">
        <v>2.5209999999999999</v>
      </c>
      <c r="AU7784" s="3">
        <v>2.61</v>
      </c>
      <c r="AV7784" s="3">
        <v>2.74</v>
      </c>
      <c r="AW7784" s="3">
        <v>3.0289999999999999</v>
      </c>
      <c r="AX7784" s="3">
        <v>3.254</v>
      </c>
      <c r="AY7784" s="3">
        <v>3.4780000000000002</v>
      </c>
      <c r="AZ7784" s="3">
        <v>3.5760000000000001</v>
      </c>
      <c r="BA7784">
        <v>3.6869999999999998</v>
      </c>
      <c r="BB7784">
        <v>2017</v>
      </c>
    </row>
    <row r="7785" spans="1:54" hidden="1" x14ac:dyDescent="0.2">
      <c r="A7785">
        <v>537</v>
      </c>
      <c r="B7785" t="s">
        <v>375</v>
      </c>
      <c r="C7785" t="s">
        <v>224</v>
      </c>
      <c r="D7785" t="s">
        <v>129</v>
      </c>
      <c r="E7785" t="s">
        <v>219</v>
      </c>
      <c r="F7785" t="s">
        <v>218</v>
      </c>
      <c r="G7785" t="s">
        <v>223</v>
      </c>
      <c r="H7785" t="s">
        <v>222</v>
      </c>
      <c r="I7785" t="s">
        <v>1816</v>
      </c>
      <c r="J7785" s="3" t="s">
        <v>215</v>
      </c>
      <c r="K7785" s="3" t="s">
        <v>215</v>
      </c>
      <c r="L7785" s="3" t="s">
        <v>215</v>
      </c>
      <c r="M7785" s="3" t="s">
        <v>215</v>
      </c>
      <c r="N7785" s="3" t="s">
        <v>215</v>
      </c>
      <c r="O7785" s="3" t="s">
        <v>215</v>
      </c>
      <c r="P7785" s="3" t="s">
        <v>215</v>
      </c>
      <c r="Q7785" s="3" t="s">
        <v>215</v>
      </c>
      <c r="R7785" s="3" t="s">
        <v>215</v>
      </c>
      <c r="S7785" s="3" t="s">
        <v>215</v>
      </c>
      <c r="T7785" s="3" t="s">
        <v>215</v>
      </c>
      <c r="U7785" s="3" t="s">
        <v>215</v>
      </c>
      <c r="V7785" s="3" t="s">
        <v>215</v>
      </c>
      <c r="W7785" s="3" t="s">
        <v>215</v>
      </c>
      <c r="X7785" s="3" t="s">
        <v>215</v>
      </c>
      <c r="Y7785" s="3" t="s">
        <v>215</v>
      </c>
      <c r="Z7785" s="3" t="s">
        <v>215</v>
      </c>
      <c r="AA7785" s="3" t="s">
        <v>215</v>
      </c>
      <c r="AB7785" s="3" t="s">
        <v>215</v>
      </c>
      <c r="AC7785" s="3" t="s">
        <v>215</v>
      </c>
      <c r="AD7785" s="3">
        <v>-1.4999999999999999E-2</v>
      </c>
      <c r="AE7785" s="3">
        <v>-3.2000000000000001E-2</v>
      </c>
      <c r="AF7785" s="3">
        <v>-4.2000000000000003E-2</v>
      </c>
      <c r="AG7785" s="3">
        <v>-4.3999999999999997E-2</v>
      </c>
      <c r="AH7785" s="3">
        <v>6.6000000000000003E-2</v>
      </c>
      <c r="AI7785" s="3">
        <v>0.26200000000000001</v>
      </c>
      <c r="AJ7785" s="3">
        <v>0.54400000000000004</v>
      </c>
      <c r="AK7785" s="3">
        <v>1.167</v>
      </c>
      <c r="AL7785" s="3">
        <v>2.0419999999999998</v>
      </c>
      <c r="AM7785" s="3">
        <v>1.284</v>
      </c>
      <c r="AN7785" s="3">
        <v>1.6779999999999999</v>
      </c>
      <c r="AO7785" s="3">
        <v>2.3519999999999999</v>
      </c>
      <c r="AP7785" s="3">
        <v>2.7360000000000002</v>
      </c>
      <c r="AQ7785" s="3">
        <v>2.39</v>
      </c>
      <c r="AR7785" s="3">
        <v>1.093</v>
      </c>
      <c r="AS7785" s="3">
        <v>0.19900000000000001</v>
      </c>
      <c r="AT7785" s="3">
        <v>-0.54500000000000004</v>
      </c>
      <c r="AU7785" s="3">
        <v>-0.33900000000000002</v>
      </c>
      <c r="AV7785" s="3">
        <v>-0.61799999999999999</v>
      </c>
      <c r="AW7785" s="3">
        <v>-0.748</v>
      </c>
      <c r="AX7785" s="3">
        <v>-0.753</v>
      </c>
      <c r="AY7785" s="3">
        <v>-0.76600000000000001</v>
      </c>
      <c r="AZ7785" s="3">
        <v>-0.78300000000000003</v>
      </c>
      <c r="BA7785">
        <v>-0.78400000000000003</v>
      </c>
      <c r="BB7785">
        <v>2017</v>
      </c>
    </row>
    <row r="7786" spans="1:54" hidden="1" x14ac:dyDescent="0.2">
      <c r="A7786">
        <v>537</v>
      </c>
      <c r="B7786" t="s">
        <v>375</v>
      </c>
      <c r="C7786" t="s">
        <v>220</v>
      </c>
      <c r="D7786" t="s">
        <v>129</v>
      </c>
      <c r="E7786" t="s">
        <v>219</v>
      </c>
      <c r="F7786" t="s">
        <v>218</v>
      </c>
      <c r="G7786" t="s">
        <v>217</v>
      </c>
      <c r="I7786" t="s">
        <v>216</v>
      </c>
      <c r="J7786" s="3" t="s">
        <v>215</v>
      </c>
      <c r="K7786" s="3" t="s">
        <v>215</v>
      </c>
      <c r="L7786" s="3" t="s">
        <v>215</v>
      </c>
      <c r="M7786" s="3" t="s">
        <v>215</v>
      </c>
      <c r="N7786" s="3" t="s">
        <v>215</v>
      </c>
      <c r="O7786" s="3" t="s">
        <v>215</v>
      </c>
      <c r="P7786" s="3" t="s">
        <v>215</v>
      </c>
      <c r="Q7786" s="3" t="s">
        <v>215</v>
      </c>
      <c r="R7786" s="3" t="s">
        <v>215</v>
      </c>
      <c r="S7786" s="3" t="s">
        <v>215</v>
      </c>
      <c r="T7786" s="3" t="s">
        <v>215</v>
      </c>
      <c r="U7786" s="3" t="s">
        <v>215</v>
      </c>
      <c r="V7786" s="3" t="s">
        <v>215</v>
      </c>
      <c r="W7786" s="3" t="s">
        <v>215</v>
      </c>
      <c r="X7786" s="3" t="s">
        <v>215</v>
      </c>
      <c r="Y7786" s="3" t="s">
        <v>215</v>
      </c>
      <c r="Z7786" s="3" t="s">
        <v>215</v>
      </c>
      <c r="AA7786" s="3" t="s">
        <v>215</v>
      </c>
      <c r="AB7786" s="3" t="s">
        <v>215</v>
      </c>
      <c r="AC7786" s="3" t="s">
        <v>215</v>
      </c>
      <c r="AD7786" s="3">
        <v>-3.4580000000000002</v>
      </c>
      <c r="AE7786" s="3">
        <v>-6.1189999999999998</v>
      </c>
      <c r="AF7786" s="3">
        <v>-8.2739999999999991</v>
      </c>
      <c r="AG7786" s="3">
        <v>-8.1140000000000008</v>
      </c>
      <c r="AH7786" s="3">
        <v>6.0810000000000004</v>
      </c>
      <c r="AI7786" s="3">
        <v>14.452</v>
      </c>
      <c r="AJ7786" s="3">
        <v>20.451000000000001</v>
      </c>
      <c r="AK7786" s="3">
        <v>40.520000000000003</v>
      </c>
      <c r="AL7786" s="3">
        <v>46.503999999999998</v>
      </c>
      <c r="AM7786" s="3">
        <v>40.125999999999998</v>
      </c>
      <c r="AN7786" s="3">
        <v>41.959000000000003</v>
      </c>
      <c r="AO7786" s="3">
        <v>41.395000000000003</v>
      </c>
      <c r="AP7786" s="3">
        <v>41.014000000000003</v>
      </c>
      <c r="AQ7786" s="3">
        <v>42.304000000000002</v>
      </c>
      <c r="AR7786" s="3">
        <v>27.023</v>
      </c>
      <c r="AS7786" s="3">
        <v>6.4249999999999998</v>
      </c>
      <c r="AT7786" s="3">
        <v>-21.629000000000001</v>
      </c>
      <c r="AU7786" s="3">
        <v>-13.005000000000001</v>
      </c>
      <c r="AV7786" s="3">
        <v>-22.55</v>
      </c>
      <c r="AW7786" s="3">
        <v>-24.689</v>
      </c>
      <c r="AX7786" s="3">
        <v>-23.13</v>
      </c>
      <c r="AY7786" s="3">
        <v>-22.013000000000002</v>
      </c>
      <c r="AZ7786" s="3">
        <v>-21.893000000000001</v>
      </c>
      <c r="BA7786">
        <v>-21.265999999999998</v>
      </c>
      <c r="BB7786">
        <v>2016</v>
      </c>
    </row>
    <row r="7787" spans="1:54" x14ac:dyDescent="0.2">
      <c r="A7787">
        <v>742</v>
      </c>
      <c r="B7787" t="s">
        <v>374</v>
      </c>
      <c r="C7787" t="s">
        <v>352</v>
      </c>
      <c r="D7787" t="s">
        <v>110</v>
      </c>
      <c r="E7787" t="s">
        <v>349</v>
      </c>
      <c r="F7787" t="s">
        <v>351</v>
      </c>
      <c r="G7787" t="s">
        <v>225</v>
      </c>
      <c r="H7787" t="s">
        <v>222</v>
      </c>
      <c r="I7787" t="s">
        <v>1817</v>
      </c>
      <c r="J7787" s="3">
        <v>925.18399999999997</v>
      </c>
      <c r="K7787" s="3">
        <v>893.55200000000002</v>
      </c>
      <c r="L7787" s="3">
        <v>860.423</v>
      </c>
      <c r="M7787" s="3">
        <v>816.05700000000002</v>
      </c>
      <c r="N7787" s="3">
        <v>864.05</v>
      </c>
      <c r="O7787" s="3">
        <v>896.16800000000001</v>
      </c>
      <c r="P7787" s="3">
        <v>925.38699999999994</v>
      </c>
      <c r="Q7787" s="3">
        <v>902.4</v>
      </c>
      <c r="R7787" s="3">
        <v>993.76099999999997</v>
      </c>
      <c r="S7787" s="3">
        <v>1034.5050000000001</v>
      </c>
      <c r="T7787" s="3">
        <v>1095.5119999999999</v>
      </c>
      <c r="U7787" s="3">
        <v>1089.0450000000001</v>
      </c>
      <c r="V7787" s="3">
        <v>1054.123</v>
      </c>
      <c r="W7787" s="3">
        <v>882.101</v>
      </c>
      <c r="X7787" s="3">
        <v>1004.974</v>
      </c>
      <c r="Y7787" s="3">
        <v>1202.865</v>
      </c>
      <c r="Z7787" s="3">
        <v>1156.3019999999999</v>
      </c>
      <c r="AA7787" s="3">
        <v>1200.278</v>
      </c>
      <c r="AB7787" s="3">
        <v>1173.116</v>
      </c>
      <c r="AC7787" s="3">
        <v>1202.865</v>
      </c>
      <c r="AD7787" s="3">
        <v>1191.2239999999999</v>
      </c>
      <c r="AE7787" s="3">
        <v>1201.0329999999999</v>
      </c>
      <c r="AF7787" s="3">
        <v>1246.992</v>
      </c>
      <c r="AG7787" s="3">
        <v>1330.7919999999999</v>
      </c>
      <c r="AH7787" s="3">
        <v>1317.768</v>
      </c>
      <c r="AI7787" s="3">
        <v>1256.277</v>
      </c>
      <c r="AJ7787" s="3">
        <v>1289.57</v>
      </c>
      <c r="AK7787" s="3">
        <v>1274.4159999999999</v>
      </c>
      <c r="AL7787" s="3">
        <v>1326.1859999999999</v>
      </c>
      <c r="AM7787" s="3">
        <v>1399.6289999999999</v>
      </c>
      <c r="AN7787" s="3">
        <v>1484.9960000000001</v>
      </c>
      <c r="AO7787" s="3">
        <v>1580.009</v>
      </c>
      <c r="AP7787" s="3">
        <v>1683.3969999999999</v>
      </c>
      <c r="AQ7787" s="3">
        <v>1786.2919999999999</v>
      </c>
      <c r="AR7787" s="3">
        <v>1892.0509999999999</v>
      </c>
      <c r="AS7787" s="3">
        <v>2000.7090000000001</v>
      </c>
      <c r="AT7787" s="3">
        <v>2102.7449999999999</v>
      </c>
      <c r="AU7787" s="3">
        <v>2195.2660000000001</v>
      </c>
      <c r="AV7787" s="3">
        <v>2302.8339999999998</v>
      </c>
      <c r="AW7787" s="3">
        <v>2422.5810000000001</v>
      </c>
      <c r="AX7787" s="3">
        <v>2550.9780000000001</v>
      </c>
      <c r="AY7787" s="3">
        <v>2688.7310000000002</v>
      </c>
      <c r="AZ7787" s="3">
        <v>2839.3</v>
      </c>
      <c r="BA7787">
        <v>3003.9789999999998</v>
      </c>
      <c r="BB7787">
        <v>2015</v>
      </c>
    </row>
    <row r="7788" spans="1:54" hidden="1" x14ac:dyDescent="0.2">
      <c r="A7788">
        <v>742</v>
      </c>
      <c r="B7788" t="s">
        <v>374</v>
      </c>
      <c r="C7788" t="s">
        <v>350</v>
      </c>
      <c r="D7788" t="s">
        <v>110</v>
      </c>
      <c r="E7788" t="s">
        <v>349</v>
      </c>
      <c r="F7788" t="s">
        <v>348</v>
      </c>
      <c r="G7788" t="s">
        <v>275</v>
      </c>
      <c r="I7788" t="s">
        <v>347</v>
      </c>
      <c r="J7788" s="3">
        <v>-2.2850000000000001</v>
      </c>
      <c r="K7788" s="3">
        <v>-3.419</v>
      </c>
      <c r="L7788" s="3">
        <v>-3.7080000000000002</v>
      </c>
      <c r="M7788" s="3">
        <v>-5.1559999999999997</v>
      </c>
      <c r="N7788" s="3">
        <v>5.8810000000000002</v>
      </c>
      <c r="O7788" s="3">
        <v>3.7170000000000001</v>
      </c>
      <c r="P7788" s="3">
        <v>3.26</v>
      </c>
      <c r="Q7788" s="3">
        <v>-2.484</v>
      </c>
      <c r="R7788" s="3">
        <v>10.124000000000001</v>
      </c>
      <c r="S7788" s="3">
        <v>4.0999999999999996</v>
      </c>
      <c r="T7788" s="3">
        <v>5.8970000000000002</v>
      </c>
      <c r="U7788" s="3">
        <v>-0.59</v>
      </c>
      <c r="V7788" s="3">
        <v>-3.2069999999999999</v>
      </c>
      <c r="W7788" s="3">
        <v>-16.318999999999999</v>
      </c>
      <c r="X7788" s="3">
        <v>13.93</v>
      </c>
      <c r="Y7788" s="3">
        <v>19.690999999999999</v>
      </c>
      <c r="Z7788" s="3">
        <v>-3.871</v>
      </c>
      <c r="AA7788" s="3">
        <v>3.8029999999999999</v>
      </c>
      <c r="AB7788" s="3">
        <v>-2.2629999999999999</v>
      </c>
      <c r="AC7788" s="3">
        <v>2.536</v>
      </c>
      <c r="AD7788" s="3">
        <v>-0.96799999999999997</v>
      </c>
      <c r="AE7788" s="3">
        <v>0.82299999999999995</v>
      </c>
      <c r="AF7788" s="3">
        <v>3.827</v>
      </c>
      <c r="AG7788" s="3">
        <v>6.72</v>
      </c>
      <c r="AH7788" s="3">
        <v>-0.97899999999999998</v>
      </c>
      <c r="AI7788" s="3">
        <v>-4.6660000000000004</v>
      </c>
      <c r="AJ7788" s="3">
        <v>2.65</v>
      </c>
      <c r="AK7788" s="3">
        <v>-1.175</v>
      </c>
      <c r="AL7788" s="3">
        <v>4.0620000000000003</v>
      </c>
      <c r="AM7788" s="3">
        <v>5.5380000000000003</v>
      </c>
      <c r="AN7788" s="3">
        <v>6.0990000000000002</v>
      </c>
      <c r="AO7788" s="3">
        <v>6.3979999999999997</v>
      </c>
      <c r="AP7788" s="3">
        <v>6.5439999999999996</v>
      </c>
      <c r="AQ7788" s="3">
        <v>6.1120000000000001</v>
      </c>
      <c r="AR7788" s="3">
        <v>5.9210000000000003</v>
      </c>
      <c r="AS7788" s="3">
        <v>5.7430000000000003</v>
      </c>
      <c r="AT7788" s="3">
        <v>5.0999999999999996</v>
      </c>
      <c r="AU7788" s="3">
        <v>4.4000000000000004</v>
      </c>
      <c r="AV7788" s="3">
        <v>4.9000000000000004</v>
      </c>
      <c r="AW7788" s="3">
        <v>5.2</v>
      </c>
      <c r="AX7788" s="3">
        <v>5.3</v>
      </c>
      <c r="AY7788" s="3">
        <v>5.4</v>
      </c>
      <c r="AZ7788" s="3">
        <v>5.6</v>
      </c>
      <c r="BA7788">
        <v>5.8</v>
      </c>
      <c r="BB7788">
        <v>2015</v>
      </c>
    </row>
    <row r="7789" spans="1:54" hidden="1" x14ac:dyDescent="0.2">
      <c r="A7789">
        <v>742</v>
      </c>
      <c r="B7789" t="s">
        <v>374</v>
      </c>
      <c r="C7789" t="s">
        <v>346</v>
      </c>
      <c r="D7789" t="s">
        <v>110</v>
      </c>
      <c r="E7789" t="s">
        <v>342</v>
      </c>
      <c r="F7789" t="s">
        <v>345</v>
      </c>
      <c r="G7789" t="s">
        <v>225</v>
      </c>
      <c r="H7789" t="s">
        <v>222</v>
      </c>
      <c r="I7789" t="s">
        <v>1817</v>
      </c>
      <c r="J7789" s="3">
        <v>312.39800000000002</v>
      </c>
      <c r="K7789" s="3">
        <v>333.625</v>
      </c>
      <c r="L7789" s="3">
        <v>340.142</v>
      </c>
      <c r="M7789" s="3">
        <v>375.85700000000003</v>
      </c>
      <c r="N7789" s="3">
        <v>395.77699999999999</v>
      </c>
      <c r="O7789" s="3">
        <v>426.64800000000002</v>
      </c>
      <c r="P7789" s="3">
        <v>460.78</v>
      </c>
      <c r="Q7789" s="3">
        <v>469.53500000000003</v>
      </c>
      <c r="R7789" s="3">
        <v>517.89700000000005</v>
      </c>
      <c r="S7789" s="3">
        <v>544.30899999999997</v>
      </c>
      <c r="T7789" s="3">
        <v>559.54999999999995</v>
      </c>
      <c r="U7789" s="3">
        <v>572.97900000000004</v>
      </c>
      <c r="V7789" s="3">
        <v>563.81200000000001</v>
      </c>
      <c r="W7789" s="3">
        <v>459.50599999999997</v>
      </c>
      <c r="X7789" s="3">
        <v>698.45</v>
      </c>
      <c r="Y7789" s="3">
        <v>829.06</v>
      </c>
      <c r="Z7789" s="3">
        <v>928.54700000000003</v>
      </c>
      <c r="AA7789" s="3">
        <v>1078.972</v>
      </c>
      <c r="AB7789" s="3">
        <v>1032.576</v>
      </c>
      <c r="AC7789" s="3">
        <v>1080.0740000000001</v>
      </c>
      <c r="AD7789" s="3">
        <v>1059.5530000000001</v>
      </c>
      <c r="AE7789" s="3">
        <v>1085.7339999999999</v>
      </c>
      <c r="AF7789" s="3">
        <v>1183.9590000000001</v>
      </c>
      <c r="AG7789" s="3">
        <v>1226.9680000000001</v>
      </c>
      <c r="AH7789" s="3">
        <v>1191.78</v>
      </c>
      <c r="AI7789" s="3">
        <v>1202.931</v>
      </c>
      <c r="AJ7789" s="3">
        <v>1228.528</v>
      </c>
      <c r="AK7789" s="3">
        <v>1274.4159999999999</v>
      </c>
      <c r="AL7789" s="3">
        <v>1482.36</v>
      </c>
      <c r="AM7789" s="3">
        <v>1589.2429999999999</v>
      </c>
      <c r="AN7789" s="3">
        <v>1696.83</v>
      </c>
      <c r="AO7789" s="3">
        <v>1824.8910000000001</v>
      </c>
      <c r="AP7789" s="3">
        <v>1977.5419999999999</v>
      </c>
      <c r="AQ7789" s="3">
        <v>2134.4639999999999</v>
      </c>
      <c r="AR7789" s="3">
        <v>2259.047</v>
      </c>
      <c r="AS7789" s="3">
        <v>2471.777</v>
      </c>
      <c r="AT7789" s="3">
        <v>2643.4720000000002</v>
      </c>
      <c r="AU7789" s="3">
        <v>2769.4760000000001</v>
      </c>
      <c r="AV7789" s="3">
        <v>2957.4870000000001</v>
      </c>
      <c r="AW7789" s="3">
        <v>3179.7339999999999</v>
      </c>
      <c r="AX7789" s="3">
        <v>3448.7330000000002</v>
      </c>
      <c r="AY7789" s="3">
        <v>3744.0149999999999</v>
      </c>
      <c r="AZ7789" s="3">
        <v>4072.3110000000001</v>
      </c>
      <c r="BA7789">
        <v>4437.76</v>
      </c>
      <c r="BB7789">
        <v>2015</v>
      </c>
    </row>
    <row r="7790" spans="1:54" hidden="1" x14ac:dyDescent="0.2">
      <c r="A7790">
        <v>742</v>
      </c>
      <c r="B7790" t="s">
        <v>374</v>
      </c>
      <c r="C7790" t="s">
        <v>344</v>
      </c>
      <c r="D7790" t="s">
        <v>110</v>
      </c>
      <c r="E7790" t="s">
        <v>342</v>
      </c>
      <c r="F7790" t="s">
        <v>343</v>
      </c>
      <c r="G7790" t="s">
        <v>223</v>
      </c>
      <c r="H7790" t="s">
        <v>222</v>
      </c>
      <c r="I7790" t="s">
        <v>310</v>
      </c>
      <c r="J7790" s="3">
        <v>1.4790000000000001</v>
      </c>
      <c r="K7790" s="3">
        <v>1.228</v>
      </c>
      <c r="L7790" s="3">
        <v>1.0349999999999999</v>
      </c>
      <c r="M7790" s="3">
        <v>0.98599999999999999</v>
      </c>
      <c r="N7790" s="3">
        <v>0.90600000000000003</v>
      </c>
      <c r="O7790" s="3">
        <v>0.95</v>
      </c>
      <c r="P7790" s="3">
        <v>1.331</v>
      </c>
      <c r="Q7790" s="3">
        <v>1.5620000000000001</v>
      </c>
      <c r="R7790" s="3">
        <v>1.7390000000000001</v>
      </c>
      <c r="S7790" s="3">
        <v>1.706</v>
      </c>
      <c r="T7790" s="3">
        <v>2.0550000000000002</v>
      </c>
      <c r="U7790" s="3">
        <v>2.0310000000000001</v>
      </c>
      <c r="V7790" s="3">
        <v>2.13</v>
      </c>
      <c r="W7790" s="3">
        <v>1.623</v>
      </c>
      <c r="X7790" s="3">
        <v>1.258</v>
      </c>
      <c r="Y7790" s="3">
        <v>1.661</v>
      </c>
      <c r="Z7790" s="3">
        <v>1.8149999999999999</v>
      </c>
      <c r="AA7790" s="3">
        <v>1.849</v>
      </c>
      <c r="AB7790" s="3">
        <v>1.75</v>
      </c>
      <c r="AC7790" s="3">
        <v>1.7569999999999999</v>
      </c>
      <c r="AD7790" s="3">
        <v>1.4930000000000001</v>
      </c>
      <c r="AE7790" s="3">
        <v>1.4830000000000001</v>
      </c>
      <c r="AF7790" s="3">
        <v>1.706</v>
      </c>
      <c r="AG7790" s="3">
        <v>2.1160000000000001</v>
      </c>
      <c r="AH7790" s="3">
        <v>2.2599999999999998</v>
      </c>
      <c r="AI7790" s="3">
        <v>2.2829999999999999</v>
      </c>
      <c r="AJ7790" s="3">
        <v>2.3519999999999999</v>
      </c>
      <c r="AK7790" s="3">
        <v>2.6629999999999998</v>
      </c>
      <c r="AL7790" s="3">
        <v>3.3260000000000001</v>
      </c>
      <c r="AM7790" s="3">
        <v>3.3740000000000001</v>
      </c>
      <c r="AN7790" s="3">
        <v>3.4319999999999999</v>
      </c>
      <c r="AO7790" s="3">
        <v>3.871</v>
      </c>
      <c r="AP7790" s="3">
        <v>3.8759999999999999</v>
      </c>
      <c r="AQ7790" s="3">
        <v>4.3220000000000001</v>
      </c>
      <c r="AR7790" s="3">
        <v>4.5759999999999996</v>
      </c>
      <c r="AS7790" s="3">
        <v>4.181</v>
      </c>
      <c r="AT7790" s="3">
        <v>4.46</v>
      </c>
      <c r="AU7790" s="3">
        <v>4.7670000000000003</v>
      </c>
      <c r="AV7790" s="3">
        <v>5.59</v>
      </c>
      <c r="AW7790" s="3">
        <v>6.0780000000000003</v>
      </c>
      <c r="AX7790" s="3">
        <v>6.6680000000000001</v>
      </c>
      <c r="AY7790" s="3">
        <v>7.29</v>
      </c>
      <c r="AZ7790" s="3">
        <v>7.9850000000000003</v>
      </c>
      <c r="BA7790">
        <v>8.7379999999999995</v>
      </c>
      <c r="BB7790">
        <v>2015</v>
      </c>
    </row>
    <row r="7791" spans="1:54" hidden="1" x14ac:dyDescent="0.2">
      <c r="A7791">
        <v>742</v>
      </c>
      <c r="B7791" t="s">
        <v>374</v>
      </c>
      <c r="C7791" t="s">
        <v>213</v>
      </c>
      <c r="D7791" t="s">
        <v>110</v>
      </c>
      <c r="E7791" t="s">
        <v>342</v>
      </c>
      <c r="F7791" s="3" t="s">
        <v>341</v>
      </c>
      <c r="G7791" t="s">
        <v>323</v>
      </c>
      <c r="H7791" t="s">
        <v>222</v>
      </c>
      <c r="I7791" t="s">
        <v>310</v>
      </c>
      <c r="J7791">
        <v>2.1339999999999999</v>
      </c>
      <c r="K7791">
        <v>2.254</v>
      </c>
      <c r="L7791">
        <v>2.3050000000000002</v>
      </c>
      <c r="M7791">
        <v>2.2719999999999998</v>
      </c>
      <c r="N7791">
        <v>2.4910000000000001</v>
      </c>
      <c r="O7791">
        <v>2.6669999999999998</v>
      </c>
      <c r="P7791">
        <v>2.8090000000000002</v>
      </c>
      <c r="Q7791">
        <v>2.8090000000000002</v>
      </c>
      <c r="R7791">
        <v>3.202</v>
      </c>
      <c r="S7791">
        <v>3.4630000000000001</v>
      </c>
      <c r="T7791">
        <v>3.8029999999999999</v>
      </c>
      <c r="U7791">
        <v>3.9060000000000001</v>
      </c>
      <c r="V7791">
        <v>3.867</v>
      </c>
      <c r="W7791">
        <v>3.3130000000000002</v>
      </c>
      <c r="X7791">
        <v>3.855</v>
      </c>
      <c r="Y7791">
        <v>4.71</v>
      </c>
      <c r="Z7791">
        <v>4.6100000000000003</v>
      </c>
      <c r="AA7791">
        <v>4.8680000000000003</v>
      </c>
      <c r="AB7791">
        <v>4.8090000000000002</v>
      </c>
      <c r="AC7791">
        <v>5.0060000000000002</v>
      </c>
      <c r="AD7791">
        <v>5.0709999999999997</v>
      </c>
      <c r="AE7791">
        <v>5.2290000000000001</v>
      </c>
      <c r="AF7791">
        <v>5.5129999999999999</v>
      </c>
      <c r="AG7791">
        <v>6</v>
      </c>
      <c r="AH7791">
        <v>6.1050000000000004</v>
      </c>
      <c r="AI7791">
        <v>6.0069999999999997</v>
      </c>
      <c r="AJ7791">
        <v>6.3559999999999999</v>
      </c>
      <c r="AK7791">
        <v>6.4480000000000004</v>
      </c>
      <c r="AL7791">
        <v>6.8419999999999996</v>
      </c>
      <c r="AM7791">
        <v>7.2759999999999998</v>
      </c>
      <c r="AN7791">
        <v>7.8140000000000001</v>
      </c>
      <c r="AO7791">
        <v>8.4849999999999994</v>
      </c>
      <c r="AP7791">
        <v>9.2070000000000007</v>
      </c>
      <c r="AQ7791">
        <v>9.9280000000000008</v>
      </c>
      <c r="AR7791">
        <v>10.704000000000001</v>
      </c>
      <c r="AS7791">
        <v>11.442</v>
      </c>
      <c r="AT7791">
        <v>12.179</v>
      </c>
      <c r="AU7791">
        <v>12.943</v>
      </c>
      <c r="AV7791">
        <v>13.885999999999999</v>
      </c>
      <c r="AW7791">
        <v>14.925000000000001</v>
      </c>
      <c r="AX7791">
        <v>16.024999999999999</v>
      </c>
      <c r="AY7791">
        <v>17.212</v>
      </c>
      <c r="AZ7791">
        <v>18.488</v>
      </c>
      <c r="BA7791">
        <v>19.901</v>
      </c>
      <c r="BB7791">
        <v>2015</v>
      </c>
    </row>
    <row r="7792" spans="1:54" hidden="1" x14ac:dyDescent="0.2">
      <c r="A7792">
        <v>742</v>
      </c>
      <c r="B7792" t="s">
        <v>374</v>
      </c>
      <c r="C7792" t="s">
        <v>340</v>
      </c>
      <c r="D7792" t="s">
        <v>110</v>
      </c>
      <c r="E7792" t="s">
        <v>339</v>
      </c>
      <c r="F7792" t="s">
        <v>338</v>
      </c>
      <c r="G7792" t="s">
        <v>295</v>
      </c>
      <c r="I7792" t="s">
        <v>337</v>
      </c>
      <c r="J7792" s="3">
        <v>33.765999999999998</v>
      </c>
      <c r="K7792" s="3">
        <v>37.337000000000003</v>
      </c>
      <c r="L7792" s="3">
        <v>39.531999999999996</v>
      </c>
      <c r="M7792" s="3">
        <v>46.058</v>
      </c>
      <c r="N7792" s="3">
        <v>45.805</v>
      </c>
      <c r="O7792" s="3">
        <v>47.607999999999997</v>
      </c>
      <c r="P7792" s="3">
        <v>49.792999999999999</v>
      </c>
      <c r="Q7792" s="3">
        <v>52.031999999999996</v>
      </c>
      <c r="R7792" s="3">
        <v>52.115000000000002</v>
      </c>
      <c r="S7792" s="3">
        <v>52.615000000000002</v>
      </c>
      <c r="T7792" s="3">
        <v>51.076999999999998</v>
      </c>
      <c r="U7792" s="3">
        <v>52.613</v>
      </c>
      <c r="V7792" s="3">
        <v>53.485999999999997</v>
      </c>
      <c r="W7792" s="3">
        <v>52.091999999999999</v>
      </c>
      <c r="X7792" s="3">
        <v>69.498999999999995</v>
      </c>
      <c r="Y7792" s="3">
        <v>68.924000000000007</v>
      </c>
      <c r="Z7792" s="3">
        <v>80.302999999999997</v>
      </c>
      <c r="AA7792" s="3">
        <v>89.893000000000001</v>
      </c>
      <c r="AB7792" s="3">
        <v>88.02</v>
      </c>
      <c r="AC7792" s="3">
        <v>89.792000000000002</v>
      </c>
      <c r="AD7792" s="3">
        <v>88.947000000000003</v>
      </c>
      <c r="AE7792" s="3">
        <v>90.4</v>
      </c>
      <c r="AF7792" s="3">
        <v>94.944999999999993</v>
      </c>
      <c r="AG7792" s="3">
        <v>92.197999999999993</v>
      </c>
      <c r="AH7792" s="3">
        <v>90.438999999999993</v>
      </c>
      <c r="AI7792" s="3">
        <v>95.754000000000005</v>
      </c>
      <c r="AJ7792" s="3">
        <v>95.266000000000005</v>
      </c>
      <c r="AK7792" s="3">
        <v>100</v>
      </c>
      <c r="AL7792" s="3">
        <v>111.776</v>
      </c>
      <c r="AM7792" s="3">
        <v>113.547</v>
      </c>
      <c r="AN7792" s="3">
        <v>114.265</v>
      </c>
      <c r="AO7792" s="3">
        <v>115.499</v>
      </c>
      <c r="AP7792" s="3">
        <v>117.473</v>
      </c>
      <c r="AQ7792" s="3">
        <v>119.491</v>
      </c>
      <c r="AR7792" s="3">
        <v>119.39700000000001</v>
      </c>
      <c r="AS7792" s="3">
        <v>123.545</v>
      </c>
      <c r="AT7792" s="3">
        <v>125.715</v>
      </c>
      <c r="AU7792" s="3">
        <v>126.157</v>
      </c>
      <c r="AV7792" s="3">
        <v>128.428</v>
      </c>
      <c r="AW7792" s="3">
        <v>131.25399999999999</v>
      </c>
      <c r="AX7792" s="3">
        <v>135.19300000000001</v>
      </c>
      <c r="AY7792" s="3">
        <v>139.24799999999999</v>
      </c>
      <c r="AZ7792" s="3">
        <v>143.42699999999999</v>
      </c>
      <c r="BA7792">
        <v>147.72900000000001</v>
      </c>
      <c r="BB7792">
        <v>2015</v>
      </c>
    </row>
    <row r="7793" spans="1:54" hidden="1" x14ac:dyDescent="0.2">
      <c r="A7793">
        <v>742</v>
      </c>
      <c r="B7793" t="s">
        <v>374</v>
      </c>
      <c r="C7793" t="s">
        <v>336</v>
      </c>
      <c r="D7793" t="s">
        <v>110</v>
      </c>
      <c r="E7793" t="s">
        <v>333</v>
      </c>
      <c r="F7793" t="s">
        <v>335</v>
      </c>
      <c r="G7793" t="s">
        <v>225</v>
      </c>
      <c r="H7793" t="s">
        <v>322</v>
      </c>
      <c r="I7793" t="s">
        <v>330</v>
      </c>
      <c r="J7793" s="3">
        <v>388886.35200000001</v>
      </c>
      <c r="K7793" s="3">
        <v>364650.701</v>
      </c>
      <c r="L7793" s="3">
        <v>302294.70799999998</v>
      </c>
      <c r="M7793" s="3">
        <v>276697.04200000002</v>
      </c>
      <c r="N7793" s="3">
        <v>282787.005</v>
      </c>
      <c r="O7793" s="3">
        <v>283478.37199999997</v>
      </c>
      <c r="P7793" s="3">
        <v>283265.17599999998</v>
      </c>
      <c r="Q7793" s="3">
        <v>267571.20600000001</v>
      </c>
      <c r="R7793" s="3">
        <v>285894.99900000001</v>
      </c>
      <c r="S7793" s="3">
        <v>289442.03700000001</v>
      </c>
      <c r="T7793" s="3">
        <v>298870.41399999999</v>
      </c>
      <c r="U7793" s="3">
        <v>290586.39899999998</v>
      </c>
      <c r="V7793" s="3">
        <v>275761.467</v>
      </c>
      <c r="W7793" s="3">
        <v>226324.17199999999</v>
      </c>
      <c r="X7793" s="3">
        <v>252328.258</v>
      </c>
      <c r="Y7793" s="3">
        <v>294423.44400000002</v>
      </c>
      <c r="Z7793" s="3">
        <v>274738.44300000003</v>
      </c>
      <c r="AA7793" s="3">
        <v>275967.23599999998</v>
      </c>
      <c r="AB7793" s="3">
        <v>260682.503</v>
      </c>
      <c r="AC7793" s="3">
        <v>258638.62599999999</v>
      </c>
      <c r="AD7793" s="3">
        <v>248507.981</v>
      </c>
      <c r="AE7793" s="3">
        <v>243808.035</v>
      </c>
      <c r="AF7793" s="3">
        <v>246884.18100000001</v>
      </c>
      <c r="AG7793" s="3">
        <v>257394.03</v>
      </c>
      <c r="AH7793" s="3">
        <v>249186.83300000001</v>
      </c>
      <c r="AI7793" s="3">
        <v>232297.851</v>
      </c>
      <c r="AJ7793" s="3">
        <v>233199.17800000001</v>
      </c>
      <c r="AK7793" s="3">
        <v>212495.27900000001</v>
      </c>
      <c r="AL7793" s="3">
        <v>215227.18400000001</v>
      </c>
      <c r="AM7793" s="3">
        <v>221093.94099999999</v>
      </c>
      <c r="AN7793" s="3">
        <v>228357.21400000001</v>
      </c>
      <c r="AO7793" s="3">
        <v>236553.71900000001</v>
      </c>
      <c r="AP7793" s="3">
        <v>245411.68</v>
      </c>
      <c r="AQ7793" s="3">
        <v>253628.45199999999</v>
      </c>
      <c r="AR7793" s="3">
        <v>261733.74600000001</v>
      </c>
      <c r="AS7793" s="3">
        <v>269753.59499999997</v>
      </c>
      <c r="AT7793" s="3">
        <v>276445.14399999997</v>
      </c>
      <c r="AU7793" s="3">
        <v>281415.79800000001</v>
      </c>
      <c r="AV7793" s="3">
        <v>287847.83799999999</v>
      </c>
      <c r="AW7793" s="3">
        <v>295268.91100000002</v>
      </c>
      <c r="AX7793" s="3">
        <v>303169.217</v>
      </c>
      <c r="AY7793" s="3">
        <v>311576.52100000001</v>
      </c>
      <c r="AZ7793" s="3">
        <v>320824.592</v>
      </c>
      <c r="BA7793">
        <v>330972.81800000003</v>
      </c>
      <c r="BB7793">
        <v>2015</v>
      </c>
    </row>
    <row r="7794" spans="1:54" hidden="1" x14ac:dyDescent="0.2">
      <c r="A7794">
        <v>742</v>
      </c>
      <c r="B7794" t="s">
        <v>374</v>
      </c>
      <c r="C7794" t="s">
        <v>334</v>
      </c>
      <c r="D7794" t="s">
        <v>110</v>
      </c>
      <c r="E7794" t="s">
        <v>333</v>
      </c>
      <c r="F7794" t="s">
        <v>332</v>
      </c>
      <c r="G7794" t="s">
        <v>331</v>
      </c>
      <c r="H7794" t="s">
        <v>322</v>
      </c>
      <c r="I7794" t="s">
        <v>330</v>
      </c>
      <c r="J7794" s="3">
        <v>2088.5259999999998</v>
      </c>
      <c r="K7794" s="3">
        <v>1958.3679999999999</v>
      </c>
      <c r="L7794" s="3">
        <v>1623.4829999999999</v>
      </c>
      <c r="M7794" s="3">
        <v>1486.01</v>
      </c>
      <c r="N7794" s="3">
        <v>1518.7159999999999</v>
      </c>
      <c r="O7794" s="3">
        <v>1522.4290000000001</v>
      </c>
      <c r="P7794" s="3">
        <v>1521.2840000000001</v>
      </c>
      <c r="Q7794" s="3">
        <v>1436.999</v>
      </c>
      <c r="R7794" s="3">
        <v>1535.4079999999999</v>
      </c>
      <c r="S7794" s="3">
        <v>1554.4570000000001</v>
      </c>
      <c r="T7794" s="3">
        <v>1605.0930000000001</v>
      </c>
      <c r="U7794" s="3">
        <v>1560.6030000000001</v>
      </c>
      <c r="V7794" s="3">
        <v>1480.9849999999999</v>
      </c>
      <c r="W7794" s="3">
        <v>1215.481</v>
      </c>
      <c r="X7794" s="3">
        <v>1355.1369999999999</v>
      </c>
      <c r="Y7794" s="3">
        <v>1581.21</v>
      </c>
      <c r="Z7794" s="3">
        <v>1475.491</v>
      </c>
      <c r="AA7794" s="3">
        <v>1482.09</v>
      </c>
      <c r="AB7794" s="3">
        <v>1400.0029999999999</v>
      </c>
      <c r="AC7794" s="3">
        <v>1389.027</v>
      </c>
      <c r="AD7794" s="3">
        <v>1334.62</v>
      </c>
      <c r="AE7794" s="3">
        <v>1309.3779999999999</v>
      </c>
      <c r="AF7794" s="3">
        <v>1325.8989999999999</v>
      </c>
      <c r="AG7794" s="3">
        <v>1382.3420000000001</v>
      </c>
      <c r="AH7794" s="3">
        <v>1338.2650000000001</v>
      </c>
      <c r="AI7794" s="3">
        <v>1247.5630000000001</v>
      </c>
      <c r="AJ7794" s="3">
        <v>1252.403</v>
      </c>
      <c r="AK7794" s="3">
        <v>1141.212</v>
      </c>
      <c r="AL7794" s="3">
        <v>1155.884</v>
      </c>
      <c r="AM7794" s="3">
        <v>1187.3920000000001</v>
      </c>
      <c r="AN7794" s="3">
        <v>1226.3989999999999</v>
      </c>
      <c r="AO7794" s="3">
        <v>1270.4190000000001</v>
      </c>
      <c r="AP7794" s="3">
        <v>1317.991</v>
      </c>
      <c r="AQ7794" s="3">
        <v>1362.1189999999999</v>
      </c>
      <c r="AR7794" s="3">
        <v>1405.6489999999999</v>
      </c>
      <c r="AS7794" s="3">
        <v>1448.72</v>
      </c>
      <c r="AT7794" s="3">
        <v>1484.6569999999999</v>
      </c>
      <c r="AU7794" s="3">
        <v>1511.3520000000001</v>
      </c>
      <c r="AV7794" s="3">
        <v>1545.896</v>
      </c>
      <c r="AW7794" s="3">
        <v>1585.751</v>
      </c>
      <c r="AX7794" s="3">
        <v>1628.1790000000001</v>
      </c>
      <c r="AY7794" s="3">
        <v>1673.3309999999999</v>
      </c>
      <c r="AZ7794" s="3">
        <v>1722.998</v>
      </c>
      <c r="BA7794">
        <v>1777.5</v>
      </c>
      <c r="BB7794">
        <v>2015</v>
      </c>
    </row>
    <row r="7795" spans="1:54" hidden="1" x14ac:dyDescent="0.2">
      <c r="A7795">
        <v>742</v>
      </c>
      <c r="B7795" t="s">
        <v>374</v>
      </c>
      <c r="C7795" t="s">
        <v>329</v>
      </c>
      <c r="D7795" t="s">
        <v>110</v>
      </c>
      <c r="E7795" t="s">
        <v>325</v>
      </c>
      <c r="F7795" t="s">
        <v>328</v>
      </c>
      <c r="G7795" t="s">
        <v>225</v>
      </c>
      <c r="H7795" t="s">
        <v>322</v>
      </c>
      <c r="I7795" t="s">
        <v>321</v>
      </c>
      <c r="J7795" s="3">
        <v>131311.48199999999</v>
      </c>
      <c r="K7795" s="3">
        <v>136149.41399999999</v>
      </c>
      <c r="L7795" s="3">
        <v>119502.999</v>
      </c>
      <c r="M7795" s="3">
        <v>127440.264</v>
      </c>
      <c r="N7795" s="3">
        <v>129530.36500000001</v>
      </c>
      <c r="O7795" s="3">
        <v>134958.49600000001</v>
      </c>
      <c r="P7795" s="3">
        <v>141046.815</v>
      </c>
      <c r="Q7795" s="3">
        <v>139221.93</v>
      </c>
      <c r="R7795" s="3">
        <v>148993.67499999999</v>
      </c>
      <c r="S7795" s="3">
        <v>152291.22099999999</v>
      </c>
      <c r="T7795" s="3">
        <v>152652.75399999999</v>
      </c>
      <c r="U7795" s="3">
        <v>152886.19699999999</v>
      </c>
      <c r="V7795" s="3">
        <v>147494.61199999999</v>
      </c>
      <c r="W7795" s="3">
        <v>117897.436</v>
      </c>
      <c r="X7795" s="3">
        <v>175366.345</v>
      </c>
      <c r="Y7795" s="3">
        <v>202927.79699999999</v>
      </c>
      <c r="Z7795" s="3">
        <v>220623.63500000001</v>
      </c>
      <c r="AA7795" s="3">
        <v>248076.598</v>
      </c>
      <c r="AB7795" s="3">
        <v>229452.495</v>
      </c>
      <c r="AC7795" s="3">
        <v>232236.41</v>
      </c>
      <c r="AD7795" s="3">
        <v>221039.348</v>
      </c>
      <c r="AE7795" s="3">
        <v>220402.49799999999</v>
      </c>
      <c r="AF7795" s="3">
        <v>234404.67</v>
      </c>
      <c r="AG7795" s="3">
        <v>237312.99799999999</v>
      </c>
      <c r="AH7795" s="3">
        <v>225362.79800000001</v>
      </c>
      <c r="AI7795" s="3">
        <v>222433.65599999999</v>
      </c>
      <c r="AJ7795" s="3">
        <v>222160.658</v>
      </c>
      <c r="AK7795" s="3">
        <v>212495.27900000001</v>
      </c>
      <c r="AL7795" s="3">
        <v>240572.71599999999</v>
      </c>
      <c r="AM7795" s="3">
        <v>251046.52499999999</v>
      </c>
      <c r="AN7795" s="3">
        <v>260932.266</v>
      </c>
      <c r="AO7795" s="3">
        <v>273216.64199999999</v>
      </c>
      <c r="AP7795" s="3">
        <v>288293.19799999997</v>
      </c>
      <c r="AQ7795" s="3">
        <v>303064.00099999999</v>
      </c>
      <c r="AR7795" s="3">
        <v>312501.53000000003</v>
      </c>
      <c r="AS7795" s="3">
        <v>333267.22200000001</v>
      </c>
      <c r="AT7795" s="3">
        <v>347533.84100000001</v>
      </c>
      <c r="AU7795" s="3">
        <v>355025.01199999999</v>
      </c>
      <c r="AV7795" s="3">
        <v>369677.61599999998</v>
      </c>
      <c r="AW7795" s="3">
        <v>387552.12300000002</v>
      </c>
      <c r="AX7795" s="3">
        <v>409862.31</v>
      </c>
      <c r="AY7795" s="3">
        <v>433865.32500000001</v>
      </c>
      <c r="AZ7795" s="3">
        <v>460147.77</v>
      </c>
      <c r="BA7795">
        <v>488944.136</v>
      </c>
      <c r="BB7795">
        <v>2015</v>
      </c>
    </row>
    <row r="7796" spans="1:54" hidden="1" x14ac:dyDescent="0.2">
      <c r="A7796">
        <v>742</v>
      </c>
      <c r="B7796" t="s">
        <v>374</v>
      </c>
      <c r="C7796" t="s">
        <v>327</v>
      </c>
      <c r="D7796" t="s">
        <v>110</v>
      </c>
      <c r="E7796" t="s">
        <v>325</v>
      </c>
      <c r="F7796" t="s">
        <v>326</v>
      </c>
      <c r="G7796" t="s">
        <v>223</v>
      </c>
      <c r="H7796" t="s">
        <v>322</v>
      </c>
      <c r="I7796" t="s">
        <v>321</v>
      </c>
      <c r="J7796" s="3">
        <v>621.505</v>
      </c>
      <c r="K7796" s="3">
        <v>501.04700000000003</v>
      </c>
      <c r="L7796" s="3">
        <v>363.666</v>
      </c>
      <c r="M7796" s="3">
        <v>334.43099999999998</v>
      </c>
      <c r="N7796" s="3">
        <v>296.43700000000001</v>
      </c>
      <c r="O7796" s="3">
        <v>300.39999999999998</v>
      </c>
      <c r="P7796" s="3">
        <v>407.291</v>
      </c>
      <c r="Q7796" s="3">
        <v>463.24599999999998</v>
      </c>
      <c r="R7796" s="3">
        <v>500.23500000000001</v>
      </c>
      <c r="S7796" s="3">
        <v>477.39100000000002</v>
      </c>
      <c r="T7796" s="3">
        <v>560.67999999999995</v>
      </c>
      <c r="U7796" s="3">
        <v>541.94600000000003</v>
      </c>
      <c r="V7796" s="3">
        <v>557.23400000000004</v>
      </c>
      <c r="W7796" s="3">
        <v>416.36099999999999</v>
      </c>
      <c r="X7796" s="3">
        <v>315.85899999999998</v>
      </c>
      <c r="Y7796" s="3">
        <v>406.548</v>
      </c>
      <c r="Z7796" s="3">
        <v>431.28300000000002</v>
      </c>
      <c r="AA7796" s="3">
        <v>425.029</v>
      </c>
      <c r="AB7796" s="3">
        <v>388.93400000000003</v>
      </c>
      <c r="AC7796" s="3">
        <v>377.803</v>
      </c>
      <c r="AD7796" s="3">
        <v>311.49900000000002</v>
      </c>
      <c r="AE7796" s="3">
        <v>300.95299999999997</v>
      </c>
      <c r="AF7796" s="3">
        <v>337.73200000000003</v>
      </c>
      <c r="AG7796" s="3">
        <v>409.209</v>
      </c>
      <c r="AH7796" s="3">
        <v>427.30799999999999</v>
      </c>
      <c r="AI7796" s="3">
        <v>422.15800000000002</v>
      </c>
      <c r="AJ7796" s="3">
        <v>425.298</v>
      </c>
      <c r="AK7796" s="3">
        <v>444.01299999999998</v>
      </c>
      <c r="AL7796" s="3">
        <v>539.75199999999995</v>
      </c>
      <c r="AM7796" s="3">
        <v>533.04899999999998</v>
      </c>
      <c r="AN7796" s="3">
        <v>527.82299999999998</v>
      </c>
      <c r="AO7796" s="3">
        <v>579.54399999999998</v>
      </c>
      <c r="AP7796" s="3">
        <v>565.01</v>
      </c>
      <c r="AQ7796" s="3">
        <v>613.63199999999995</v>
      </c>
      <c r="AR7796" s="3">
        <v>633.06700000000001</v>
      </c>
      <c r="AS7796" s="3">
        <v>563.75900000000001</v>
      </c>
      <c r="AT7796" s="3">
        <v>586.29399999999998</v>
      </c>
      <c r="AU7796" s="3">
        <v>611.13300000000004</v>
      </c>
      <c r="AV7796" s="3">
        <v>698.68200000000002</v>
      </c>
      <c r="AW7796" s="3">
        <v>740.85799999999995</v>
      </c>
      <c r="AX7796" s="3">
        <v>792.49</v>
      </c>
      <c r="AY7796" s="3">
        <v>844.79899999999998</v>
      </c>
      <c r="AZ7796" s="3">
        <v>902.20399999999995</v>
      </c>
      <c r="BA7796">
        <v>962.70399999999995</v>
      </c>
      <c r="BB7796">
        <v>2015</v>
      </c>
    </row>
    <row r="7797" spans="1:54" hidden="1" x14ac:dyDescent="0.2">
      <c r="A7797">
        <v>742</v>
      </c>
      <c r="B7797" t="s">
        <v>374</v>
      </c>
      <c r="C7797" t="s">
        <v>212</v>
      </c>
      <c r="D7797" t="s">
        <v>110</v>
      </c>
      <c r="E7797" t="s">
        <v>325</v>
      </c>
      <c r="F7797" t="s">
        <v>324</v>
      </c>
      <c r="G7797" t="s">
        <v>323</v>
      </c>
      <c r="H7797" t="s">
        <v>322</v>
      </c>
      <c r="I7797" t="s">
        <v>321</v>
      </c>
      <c r="J7797" s="3">
        <v>897.11400000000003</v>
      </c>
      <c r="K7797" s="3">
        <v>919.75099999999998</v>
      </c>
      <c r="L7797" s="3">
        <v>809.779</v>
      </c>
      <c r="M7797" s="3">
        <v>770.46799999999996</v>
      </c>
      <c r="N7797" s="3">
        <v>815.37099999999998</v>
      </c>
      <c r="O7797" s="3">
        <v>843.52</v>
      </c>
      <c r="P7797" s="3">
        <v>859.88</v>
      </c>
      <c r="Q7797" s="3">
        <v>832.96900000000005</v>
      </c>
      <c r="R7797" s="3">
        <v>921.16800000000001</v>
      </c>
      <c r="S7797" s="3">
        <v>968.86199999999997</v>
      </c>
      <c r="T7797" s="3">
        <v>1037.425</v>
      </c>
      <c r="U7797" s="3">
        <v>1042.2429999999999</v>
      </c>
      <c r="V7797" s="3">
        <v>1011.619</v>
      </c>
      <c r="W7797" s="3">
        <v>850.01199999999994</v>
      </c>
      <c r="X7797" s="3">
        <v>967.846</v>
      </c>
      <c r="Y7797" s="3">
        <v>1152.8610000000001</v>
      </c>
      <c r="Z7797" s="3">
        <v>1095.415</v>
      </c>
      <c r="AA7797" s="3">
        <v>1119.154</v>
      </c>
      <c r="AB7797" s="3">
        <v>1068.6400000000001</v>
      </c>
      <c r="AC7797" s="3">
        <v>1076.4870000000001</v>
      </c>
      <c r="AD7797" s="3">
        <v>1057.856</v>
      </c>
      <c r="AE7797" s="3">
        <v>1061.502</v>
      </c>
      <c r="AF7797" s="3">
        <v>1091.3969999999999</v>
      </c>
      <c r="AG7797" s="3">
        <v>1160.546</v>
      </c>
      <c r="AH7797" s="3">
        <v>1154.4380000000001</v>
      </c>
      <c r="AI7797" s="3">
        <v>1110.818</v>
      </c>
      <c r="AJ7797" s="3">
        <v>1149.393</v>
      </c>
      <c r="AK7797" s="3">
        <v>1075.2170000000001</v>
      </c>
      <c r="AL7797" s="3">
        <v>1110.404</v>
      </c>
      <c r="AM7797" s="3">
        <v>1149.3340000000001</v>
      </c>
      <c r="AN7797" s="3">
        <v>1201.595</v>
      </c>
      <c r="AO7797" s="3">
        <v>1270.4190000000001</v>
      </c>
      <c r="AP7797" s="3">
        <v>1342.27</v>
      </c>
      <c r="AQ7797" s="3">
        <v>1409.6130000000001</v>
      </c>
      <c r="AR7797" s="3">
        <v>1480.769</v>
      </c>
      <c r="AS7797" s="3">
        <v>1542.6890000000001</v>
      </c>
      <c r="AT7797" s="3">
        <v>1601.1289999999999</v>
      </c>
      <c r="AU7797" s="3">
        <v>1659.2460000000001</v>
      </c>
      <c r="AV7797" s="3">
        <v>1735.73</v>
      </c>
      <c r="AW7797" s="3">
        <v>1819.0940000000001</v>
      </c>
      <c r="AX7797" s="3">
        <v>1904.4649999999999</v>
      </c>
      <c r="AY7797" s="3">
        <v>1994.58</v>
      </c>
      <c r="AZ7797" s="3">
        <v>2089.047</v>
      </c>
      <c r="BA7797">
        <v>2192.623</v>
      </c>
      <c r="BB7797">
        <v>2015</v>
      </c>
    </row>
    <row r="7798" spans="1:54" hidden="1" x14ac:dyDescent="0.2">
      <c r="A7798">
        <v>742</v>
      </c>
      <c r="B7798" t="s">
        <v>374</v>
      </c>
      <c r="C7798" t="s">
        <v>320</v>
      </c>
      <c r="D7798" t="s">
        <v>110</v>
      </c>
      <c r="E7798" t="s">
        <v>319</v>
      </c>
      <c r="F7798" t="s">
        <v>318</v>
      </c>
      <c r="G7798" t="s">
        <v>243</v>
      </c>
    </row>
    <row r="7799" spans="1:54" hidden="1" x14ac:dyDescent="0.2">
      <c r="A7799">
        <v>742</v>
      </c>
      <c r="B7799" t="s">
        <v>374</v>
      </c>
      <c r="C7799" t="s">
        <v>317</v>
      </c>
      <c r="D7799" t="s">
        <v>110</v>
      </c>
      <c r="E7799" t="s">
        <v>316</v>
      </c>
      <c r="F7799" t="s">
        <v>315</v>
      </c>
      <c r="G7799" t="s">
        <v>288</v>
      </c>
      <c r="I7799" t="s">
        <v>310</v>
      </c>
      <c r="J7799" s="3">
        <v>1.6E-2</v>
      </c>
      <c r="K7799" s="3">
        <v>1.4999999999999999E-2</v>
      </c>
      <c r="L7799" s="3">
        <v>1.4999999999999999E-2</v>
      </c>
      <c r="M7799" s="3">
        <v>1.4E-2</v>
      </c>
      <c r="N7799" s="3">
        <v>1.4E-2</v>
      </c>
      <c r="O7799" s="3">
        <v>1.4E-2</v>
      </c>
      <c r="P7799" s="3">
        <v>1.4E-2</v>
      </c>
      <c r="Q7799" s="3">
        <v>1.2999999999999999E-2</v>
      </c>
      <c r="R7799" s="3">
        <v>1.4E-2</v>
      </c>
      <c r="S7799" s="3">
        <v>1.4E-2</v>
      </c>
      <c r="T7799" s="3">
        <v>1.4E-2</v>
      </c>
      <c r="U7799" s="3">
        <v>1.4E-2</v>
      </c>
      <c r="V7799" s="3">
        <v>1.2E-2</v>
      </c>
      <c r="W7799" s="3">
        <v>0.01</v>
      </c>
      <c r="X7799" s="3">
        <v>1.0999999999999999E-2</v>
      </c>
      <c r="Y7799" s="3">
        <v>1.2E-2</v>
      </c>
      <c r="Z7799" s="3">
        <v>1.0999999999999999E-2</v>
      </c>
      <c r="AA7799" s="3">
        <v>1.0999999999999999E-2</v>
      </c>
      <c r="AB7799" s="3">
        <v>1.0999999999999999E-2</v>
      </c>
      <c r="AC7799" s="3">
        <v>1.0999999999999999E-2</v>
      </c>
      <c r="AD7799" s="3">
        <v>0.01</v>
      </c>
      <c r="AE7799" s="3">
        <v>0.01</v>
      </c>
      <c r="AF7799" s="3">
        <v>0.01</v>
      </c>
      <c r="AG7799" s="3">
        <v>0.01</v>
      </c>
      <c r="AH7799" s="3">
        <v>0.01</v>
      </c>
      <c r="AI7799" s="3">
        <v>8.9999999999999993E-3</v>
      </c>
      <c r="AJ7799" s="3">
        <v>8.9999999999999993E-3</v>
      </c>
      <c r="AK7799" s="3">
        <v>8.0000000000000002E-3</v>
      </c>
      <c r="AL7799" s="3">
        <v>8.0000000000000002E-3</v>
      </c>
      <c r="AM7799" s="3">
        <v>8.9999999999999993E-3</v>
      </c>
      <c r="AN7799" s="3">
        <v>8.9999999999999993E-3</v>
      </c>
      <c r="AO7799" s="3">
        <v>8.9999999999999993E-3</v>
      </c>
      <c r="AP7799" s="3">
        <v>8.9999999999999993E-3</v>
      </c>
      <c r="AQ7799" s="3">
        <v>8.9999999999999993E-3</v>
      </c>
      <c r="AR7799" s="3">
        <v>0.01</v>
      </c>
      <c r="AS7799" s="3">
        <v>0.01</v>
      </c>
      <c r="AT7799" s="3">
        <v>0.01</v>
      </c>
      <c r="AU7799" s="3">
        <v>0.01</v>
      </c>
      <c r="AV7799" s="3">
        <v>0.01</v>
      </c>
      <c r="AW7799" s="3">
        <v>0.01</v>
      </c>
      <c r="AX7799" s="3">
        <v>1.0999999999999999E-2</v>
      </c>
      <c r="AY7799" s="3">
        <v>1.0999999999999999E-2</v>
      </c>
      <c r="AZ7799" s="3">
        <v>1.0999999999999999E-2</v>
      </c>
      <c r="BA7799">
        <v>1.0999999999999999E-2</v>
      </c>
      <c r="BB7799">
        <v>2015</v>
      </c>
    </row>
    <row r="7800" spans="1:54" hidden="1" x14ac:dyDescent="0.2">
      <c r="A7800">
        <v>742</v>
      </c>
      <c r="B7800" t="s">
        <v>374</v>
      </c>
      <c r="C7800" t="s">
        <v>314</v>
      </c>
      <c r="D7800" t="s">
        <v>110</v>
      </c>
      <c r="E7800" t="s">
        <v>313</v>
      </c>
      <c r="F7800" t="s">
        <v>312</v>
      </c>
      <c r="G7800" t="s">
        <v>311</v>
      </c>
      <c r="I7800" t="s">
        <v>310</v>
      </c>
      <c r="J7800" s="3">
        <v>146.37100000000001</v>
      </c>
      <c r="K7800" s="3">
        <v>148.029</v>
      </c>
      <c r="L7800" s="3">
        <v>147.57499999999999</v>
      </c>
      <c r="M7800" s="3">
        <v>165.40600000000001</v>
      </c>
      <c r="N7800" s="3">
        <v>158.86099999999999</v>
      </c>
      <c r="O7800" s="3">
        <v>159.994</v>
      </c>
      <c r="P7800" s="3">
        <v>164.03100000000001</v>
      </c>
      <c r="Q7800" s="3">
        <v>167.13900000000001</v>
      </c>
      <c r="R7800" s="3">
        <v>161.744</v>
      </c>
      <c r="S7800" s="3">
        <v>157.18600000000001</v>
      </c>
      <c r="T7800" s="3">
        <v>147.14599999999999</v>
      </c>
      <c r="U7800" s="3">
        <v>146.69</v>
      </c>
      <c r="V7800" s="3">
        <v>145.80099999999999</v>
      </c>
      <c r="W7800" s="3">
        <v>138.70099999999999</v>
      </c>
      <c r="X7800" s="3">
        <v>181.19200000000001</v>
      </c>
      <c r="Y7800" s="3">
        <v>176.02099999999999</v>
      </c>
      <c r="Z7800" s="3">
        <v>201.40600000000001</v>
      </c>
      <c r="AA7800" s="3">
        <v>221.66399999999999</v>
      </c>
      <c r="AB7800" s="3">
        <v>214.715</v>
      </c>
      <c r="AC7800" s="3">
        <v>215.73500000000001</v>
      </c>
      <c r="AD7800" s="3">
        <v>208.95</v>
      </c>
      <c r="AE7800" s="3">
        <v>207.63300000000001</v>
      </c>
      <c r="AF7800" s="3">
        <v>214.77500000000001</v>
      </c>
      <c r="AG7800" s="3">
        <v>204.48400000000001</v>
      </c>
      <c r="AH7800" s="3">
        <v>195.214</v>
      </c>
      <c r="AI7800" s="3">
        <v>200.24299999999999</v>
      </c>
      <c r="AJ7800" s="3">
        <v>193.285</v>
      </c>
      <c r="AK7800" s="3">
        <v>197.63</v>
      </c>
      <c r="AL7800" s="3">
        <v>216.65299999999999</v>
      </c>
      <c r="AM7800" s="3">
        <v>218.428</v>
      </c>
      <c r="AN7800" s="3">
        <v>217.155</v>
      </c>
      <c r="AO7800" s="3">
        <v>215.06</v>
      </c>
      <c r="AP7800" s="3">
        <v>214.78</v>
      </c>
      <c r="AQ7800" s="3">
        <v>214.99799999999999</v>
      </c>
      <c r="AR7800" s="3">
        <v>211.04</v>
      </c>
      <c r="AS7800" s="3">
        <v>216.03</v>
      </c>
      <c r="AT7800" s="3">
        <v>217.05600000000001</v>
      </c>
      <c r="AU7800" s="3">
        <v>213.96799999999999</v>
      </c>
      <c r="AV7800" s="3">
        <v>212.98099999999999</v>
      </c>
      <c r="AW7800" s="3">
        <v>213.047</v>
      </c>
      <c r="AX7800" s="3">
        <v>215.21100000000001</v>
      </c>
      <c r="AY7800" s="3">
        <v>217.52199999999999</v>
      </c>
      <c r="AZ7800" s="3">
        <v>220.267</v>
      </c>
      <c r="BA7800">
        <v>222.995</v>
      </c>
      <c r="BB7800">
        <v>2015</v>
      </c>
    </row>
    <row r="7801" spans="1:54" hidden="1" x14ac:dyDescent="0.2">
      <c r="A7801">
        <v>742</v>
      </c>
      <c r="B7801" t="s">
        <v>374</v>
      </c>
      <c r="C7801" t="s">
        <v>309</v>
      </c>
      <c r="D7801" t="s">
        <v>110</v>
      </c>
      <c r="E7801" t="s">
        <v>308</v>
      </c>
      <c r="F7801" t="s">
        <v>307</v>
      </c>
      <c r="G7801" t="s">
        <v>217</v>
      </c>
      <c r="I7801" t="s">
        <v>1817</v>
      </c>
      <c r="J7801" s="3">
        <v>26.984999999999999</v>
      </c>
      <c r="K7801" s="3">
        <v>27.251999999999999</v>
      </c>
      <c r="L7801" s="3">
        <v>24.077999999999999</v>
      </c>
      <c r="M7801" s="3">
        <v>19.709</v>
      </c>
      <c r="N7801" s="3">
        <v>13.06</v>
      </c>
      <c r="O7801" s="3">
        <v>15.749000000000001</v>
      </c>
      <c r="P7801" s="3">
        <v>17.443999999999999</v>
      </c>
      <c r="Q7801" s="3">
        <v>16.585000000000001</v>
      </c>
      <c r="R7801" s="3">
        <v>15.069000000000001</v>
      </c>
      <c r="S7801" s="3">
        <v>22.856000000000002</v>
      </c>
      <c r="T7801" s="3">
        <v>15.786</v>
      </c>
      <c r="U7801" s="3">
        <v>12.752000000000001</v>
      </c>
      <c r="V7801" s="3">
        <v>11.673</v>
      </c>
      <c r="W7801" s="3">
        <v>3.9239999999999999</v>
      </c>
      <c r="X7801" s="3">
        <v>11.815</v>
      </c>
      <c r="Y7801" s="3">
        <v>13.750999999999999</v>
      </c>
      <c r="Z7801" s="3">
        <v>12.93</v>
      </c>
      <c r="AA7801" s="3">
        <v>11.458</v>
      </c>
      <c r="AB7801" s="3">
        <v>14.922000000000001</v>
      </c>
      <c r="AC7801" s="3">
        <v>9.6080000000000005</v>
      </c>
      <c r="AD7801" s="3">
        <v>23.154</v>
      </c>
      <c r="AE7801" s="3">
        <v>23.451000000000001</v>
      </c>
      <c r="AF7801" s="3">
        <v>24.387</v>
      </c>
      <c r="AG7801" s="3">
        <v>25.224</v>
      </c>
      <c r="AH7801" s="3">
        <v>26.504000000000001</v>
      </c>
      <c r="AI7801" s="3">
        <v>21.597999999999999</v>
      </c>
      <c r="AJ7801" s="3">
        <v>19.433</v>
      </c>
      <c r="AK7801" s="3">
        <v>19.146999999999998</v>
      </c>
      <c r="AL7801" s="3">
        <v>19.591999999999999</v>
      </c>
      <c r="AM7801" s="3">
        <v>21.106000000000002</v>
      </c>
      <c r="AN7801" s="3">
        <v>21.584</v>
      </c>
      <c r="AO7801" s="3">
        <v>25.716999999999999</v>
      </c>
      <c r="AP7801" s="3">
        <v>23.312999999999999</v>
      </c>
      <c r="AQ7801" s="3">
        <v>29.584</v>
      </c>
      <c r="AR7801" s="3">
        <v>27.916</v>
      </c>
      <c r="AS7801" s="3">
        <v>32.222999999999999</v>
      </c>
      <c r="AT7801" s="3">
        <v>31.125</v>
      </c>
      <c r="AU7801" s="3">
        <v>23.393999999999998</v>
      </c>
      <c r="AV7801" s="3">
        <v>27.73</v>
      </c>
      <c r="AW7801" s="3">
        <v>26.238</v>
      </c>
      <c r="AX7801" s="3">
        <v>27.687000000000001</v>
      </c>
      <c r="AY7801" s="3">
        <v>28.542000000000002</v>
      </c>
      <c r="AZ7801" s="3">
        <v>28.542000000000002</v>
      </c>
      <c r="BA7801">
        <v>28.542000000000002</v>
      </c>
      <c r="BB7801">
        <v>2015</v>
      </c>
    </row>
    <row r="7802" spans="1:54" hidden="1" x14ac:dyDescent="0.2">
      <c r="A7802">
        <v>742</v>
      </c>
      <c r="B7802" t="s">
        <v>374</v>
      </c>
      <c r="C7802" t="s">
        <v>306</v>
      </c>
      <c r="D7802" t="s">
        <v>110</v>
      </c>
      <c r="E7802" t="s">
        <v>305</v>
      </c>
      <c r="F7802" t="s">
        <v>304</v>
      </c>
      <c r="G7802" t="s">
        <v>217</v>
      </c>
      <c r="I7802" t="s">
        <v>1817</v>
      </c>
      <c r="J7802" s="3">
        <v>9.6539999999999999</v>
      </c>
      <c r="K7802" s="3">
        <v>10.243</v>
      </c>
      <c r="L7802" s="3">
        <v>-2.2930000000000001</v>
      </c>
      <c r="M7802" s="3">
        <v>0.13300000000000001</v>
      </c>
      <c r="N7802" s="3">
        <v>-0.60699999999999998</v>
      </c>
      <c r="O7802" s="3">
        <v>-0.96299999999999997</v>
      </c>
      <c r="P7802" s="3">
        <v>-1.61</v>
      </c>
      <c r="Q7802" s="3">
        <v>-0.46800000000000003</v>
      </c>
      <c r="R7802" s="3">
        <v>-0.186</v>
      </c>
      <c r="S7802" s="3">
        <v>6.7220000000000004</v>
      </c>
      <c r="T7802" s="3">
        <v>9.5739999999999998</v>
      </c>
      <c r="U7802" s="3">
        <v>3.8889999999999998</v>
      </c>
      <c r="V7802" s="3">
        <v>3.4809999999999999</v>
      </c>
      <c r="W7802" s="3">
        <v>-2.0289999999999999</v>
      </c>
      <c r="X7802" s="3">
        <v>5.9829999999999997</v>
      </c>
      <c r="Y7802" s="3">
        <v>4.6959999999999997</v>
      </c>
      <c r="Z7802" s="3">
        <v>2.77</v>
      </c>
      <c r="AA7802" s="3">
        <v>3.669</v>
      </c>
      <c r="AB7802" s="3">
        <v>4.7910000000000004</v>
      </c>
      <c r="AC7802" s="3">
        <v>0.98099999999999998</v>
      </c>
      <c r="AD7802" s="3">
        <v>13.77</v>
      </c>
      <c r="AE7802" s="3">
        <v>12.032</v>
      </c>
      <c r="AF7802" s="3">
        <v>16.170999999999999</v>
      </c>
      <c r="AG7802" s="3">
        <v>17.553999999999998</v>
      </c>
      <c r="AH7802" s="3">
        <v>17.332999999999998</v>
      </c>
      <c r="AI7802" s="3">
        <v>12.657999999999999</v>
      </c>
      <c r="AJ7802" s="3">
        <v>11.929</v>
      </c>
      <c r="AK7802" s="3">
        <v>11.032999999999999</v>
      </c>
      <c r="AL7802" s="3">
        <v>12.887</v>
      </c>
      <c r="AM7802" s="3">
        <v>15.856999999999999</v>
      </c>
      <c r="AN7802" s="3">
        <v>15.755000000000001</v>
      </c>
      <c r="AO7802" s="3">
        <v>17.911999999999999</v>
      </c>
      <c r="AP7802" s="3">
        <v>15.718999999999999</v>
      </c>
      <c r="AQ7802" s="3">
        <v>16.431000000000001</v>
      </c>
      <c r="AR7802" s="3">
        <v>17.895</v>
      </c>
      <c r="AS7802" s="3">
        <v>21.196000000000002</v>
      </c>
      <c r="AT7802" s="3">
        <v>21.49</v>
      </c>
      <c r="AU7802" s="3">
        <v>15.2</v>
      </c>
      <c r="AV7802" s="3">
        <v>19.940999999999999</v>
      </c>
      <c r="AW7802" s="3">
        <v>19.849</v>
      </c>
      <c r="AX7802" s="3">
        <v>22.811</v>
      </c>
      <c r="AY7802" s="3">
        <v>25.11</v>
      </c>
      <c r="AZ7802" s="3">
        <v>25.437999999999999</v>
      </c>
      <c r="BA7802">
        <v>26.006</v>
      </c>
      <c r="BB7802">
        <v>2015</v>
      </c>
    </row>
    <row r="7803" spans="1:54" hidden="1" x14ac:dyDescent="0.2">
      <c r="A7803">
        <v>742</v>
      </c>
      <c r="B7803" t="s">
        <v>374</v>
      </c>
      <c r="C7803" t="s">
        <v>303</v>
      </c>
      <c r="D7803" t="s">
        <v>110</v>
      </c>
      <c r="E7803" t="s">
        <v>300</v>
      </c>
      <c r="F7803" t="s">
        <v>302</v>
      </c>
      <c r="G7803" t="s">
        <v>295</v>
      </c>
      <c r="I7803" t="s">
        <v>1818</v>
      </c>
      <c r="J7803" s="3">
        <v>30.24</v>
      </c>
      <c r="K7803" s="3">
        <v>36.203000000000003</v>
      </c>
      <c r="L7803" s="3">
        <v>40.231999999999999</v>
      </c>
      <c r="M7803" s="3">
        <v>43.996000000000002</v>
      </c>
      <c r="N7803" s="3">
        <v>42.444000000000003</v>
      </c>
      <c r="O7803" s="3">
        <v>41.673999999999999</v>
      </c>
      <c r="P7803" s="3">
        <v>43.393000000000001</v>
      </c>
      <c r="Q7803" s="3">
        <v>43.415999999999997</v>
      </c>
      <c r="R7803" s="3">
        <v>43.350999999999999</v>
      </c>
      <c r="S7803" s="3">
        <v>42.938000000000002</v>
      </c>
      <c r="T7803" s="3">
        <v>43.423000000000002</v>
      </c>
      <c r="U7803" s="3">
        <v>43.527000000000001</v>
      </c>
      <c r="V7803" s="3">
        <v>44.232999999999997</v>
      </c>
      <c r="W7803" s="3">
        <v>44.194000000000003</v>
      </c>
      <c r="X7803" s="3">
        <v>59.776000000000003</v>
      </c>
      <c r="Y7803" s="3">
        <v>69.218999999999994</v>
      </c>
      <c r="Z7803" s="3">
        <v>72.400000000000006</v>
      </c>
      <c r="AA7803" s="3">
        <v>76.242000000000004</v>
      </c>
      <c r="AB7803" s="3">
        <v>76.986000000000004</v>
      </c>
      <c r="AC7803" s="3">
        <v>76.944999999999993</v>
      </c>
      <c r="AD7803" s="3">
        <v>78.378</v>
      </c>
      <c r="AE7803" s="3">
        <v>81.45</v>
      </c>
      <c r="AF7803" s="3">
        <v>83.941999999999993</v>
      </c>
      <c r="AG7803" s="3">
        <v>83.162000000000006</v>
      </c>
      <c r="AH7803" s="3">
        <v>83.489000000000004</v>
      </c>
      <c r="AI7803" s="3">
        <v>89.152000000000001</v>
      </c>
      <c r="AJ7803" s="3">
        <v>91.138999999999996</v>
      </c>
      <c r="AK7803" s="3">
        <v>92.001000000000005</v>
      </c>
      <c r="AL7803" s="3">
        <v>100</v>
      </c>
      <c r="AM7803" s="3">
        <v>103.714</v>
      </c>
      <c r="AN7803" s="3">
        <v>105.21299999999999</v>
      </c>
      <c r="AO7803" s="3">
        <v>108.96299999999999</v>
      </c>
      <c r="AP7803" s="3">
        <v>111.771</v>
      </c>
      <c r="AQ7803" s="3">
        <v>113.81100000000001</v>
      </c>
      <c r="AR7803" s="3">
        <v>114.02800000000001</v>
      </c>
      <c r="AS7803" s="3">
        <v>116.063</v>
      </c>
      <c r="AT7803" s="3">
        <v>117.057</v>
      </c>
      <c r="AU7803" s="3">
        <v>116.181</v>
      </c>
      <c r="AV7803" s="3">
        <v>116.646</v>
      </c>
      <c r="AW7803" s="3">
        <v>118.04600000000001</v>
      </c>
      <c r="AX7803" s="3">
        <v>120.408</v>
      </c>
      <c r="AY7803" s="3">
        <v>122.816</v>
      </c>
      <c r="AZ7803" s="3">
        <v>125.273</v>
      </c>
      <c r="BA7803">
        <v>129.03100000000001</v>
      </c>
      <c r="BB7803">
        <v>2016</v>
      </c>
    </row>
    <row r="7804" spans="1:54" hidden="1" x14ac:dyDescent="0.2">
      <c r="A7804">
        <v>742</v>
      </c>
      <c r="B7804" t="s">
        <v>374</v>
      </c>
      <c r="C7804" t="s">
        <v>301</v>
      </c>
      <c r="D7804" t="s">
        <v>110</v>
      </c>
      <c r="E7804" t="s">
        <v>300</v>
      </c>
      <c r="F7804" t="s">
        <v>299</v>
      </c>
      <c r="G7804" t="s">
        <v>275</v>
      </c>
      <c r="I7804" t="s">
        <v>298</v>
      </c>
      <c r="J7804" s="3">
        <v>12.32</v>
      </c>
      <c r="K7804" s="3">
        <v>19.716000000000001</v>
      </c>
      <c r="L7804" s="3">
        <v>11.13</v>
      </c>
      <c r="M7804" s="3">
        <v>9.3550000000000004</v>
      </c>
      <c r="N7804" s="3">
        <v>-3.5270000000000001</v>
      </c>
      <c r="O7804" s="3">
        <v>-1.8149999999999999</v>
      </c>
      <c r="P7804" s="3">
        <v>4.125</v>
      </c>
      <c r="Q7804" s="3">
        <v>5.3999999999999999E-2</v>
      </c>
      <c r="R7804" s="3">
        <v>-0.151</v>
      </c>
      <c r="S7804" s="3">
        <v>-0.95099999999999996</v>
      </c>
      <c r="T7804" s="3">
        <v>1.1299999999999999</v>
      </c>
      <c r="U7804" s="3">
        <v>0.23799999999999999</v>
      </c>
      <c r="V7804" s="3">
        <v>1.6220000000000001</v>
      </c>
      <c r="W7804" s="3">
        <v>-8.8999999999999996E-2</v>
      </c>
      <c r="X7804" s="3">
        <v>35.259</v>
      </c>
      <c r="Y7804" s="3">
        <v>15.797000000000001</v>
      </c>
      <c r="Z7804" s="3">
        <v>4.5960000000000001</v>
      </c>
      <c r="AA7804" s="3">
        <v>5.3070000000000004</v>
      </c>
      <c r="AB7804" s="3">
        <v>0.97499999999999998</v>
      </c>
      <c r="AC7804" s="3">
        <v>-5.2999999999999999E-2</v>
      </c>
      <c r="AD7804" s="3">
        <v>1.863</v>
      </c>
      <c r="AE7804" s="3">
        <v>3.92</v>
      </c>
      <c r="AF7804" s="3">
        <v>3.06</v>
      </c>
      <c r="AG7804" s="3">
        <v>-0.93</v>
      </c>
      <c r="AH7804" s="3">
        <v>0.39300000000000002</v>
      </c>
      <c r="AI7804" s="3">
        <v>6.7830000000000004</v>
      </c>
      <c r="AJ7804" s="3">
        <v>2.2290000000000001</v>
      </c>
      <c r="AK7804" s="3">
        <v>0.94599999999999995</v>
      </c>
      <c r="AL7804" s="3">
        <v>8.6950000000000003</v>
      </c>
      <c r="AM7804" s="3">
        <v>3.714</v>
      </c>
      <c r="AN7804" s="3">
        <v>1.446</v>
      </c>
      <c r="AO7804" s="3">
        <v>3.5640000000000001</v>
      </c>
      <c r="AP7804" s="3">
        <v>2.577</v>
      </c>
      <c r="AQ7804" s="3">
        <v>1.825</v>
      </c>
      <c r="AR7804" s="3">
        <v>0.191</v>
      </c>
      <c r="AS7804" s="3">
        <v>1.7849999999999999</v>
      </c>
      <c r="AT7804" s="3">
        <v>0.85699999999999998</v>
      </c>
      <c r="AU7804" s="3">
        <v>-0.749</v>
      </c>
      <c r="AV7804" s="3">
        <v>0.4</v>
      </c>
      <c r="AW7804" s="3">
        <v>1.2</v>
      </c>
      <c r="AX7804" s="3">
        <v>2.0009999999999999</v>
      </c>
      <c r="AY7804" s="3">
        <v>2</v>
      </c>
      <c r="AZ7804" s="3">
        <v>2.0009999999999999</v>
      </c>
      <c r="BA7804">
        <v>3</v>
      </c>
      <c r="BB7804">
        <v>2016</v>
      </c>
    </row>
    <row r="7805" spans="1:54" hidden="1" x14ac:dyDescent="0.2">
      <c r="A7805">
        <v>742</v>
      </c>
      <c r="B7805" t="s">
        <v>374</v>
      </c>
      <c r="C7805" t="s">
        <v>297</v>
      </c>
      <c r="D7805" t="s">
        <v>110</v>
      </c>
      <c r="E7805" t="s">
        <v>293</v>
      </c>
      <c r="F7805" t="s">
        <v>296</v>
      </c>
      <c r="G7805" t="s">
        <v>295</v>
      </c>
      <c r="I7805" t="s">
        <v>1818</v>
      </c>
      <c r="J7805" s="3">
        <v>32.454000000000001</v>
      </c>
      <c r="K7805" s="3">
        <v>36.012999999999998</v>
      </c>
      <c r="L7805" s="3">
        <v>41.991999999999997</v>
      </c>
      <c r="M7805" s="3">
        <v>41.918999999999997</v>
      </c>
      <c r="N7805" s="3">
        <v>40.606999999999999</v>
      </c>
      <c r="O7805" s="3">
        <v>42.463000000000001</v>
      </c>
      <c r="P7805" s="3">
        <v>43.058999999999997</v>
      </c>
      <c r="Q7805" s="3">
        <v>42.844999999999999</v>
      </c>
      <c r="R7805" s="3">
        <v>43.140999999999998</v>
      </c>
      <c r="S7805" s="3">
        <v>41.854999999999997</v>
      </c>
      <c r="T7805" s="3">
        <v>42.497</v>
      </c>
      <c r="U7805" s="3">
        <v>44.636000000000003</v>
      </c>
      <c r="V7805" s="3">
        <v>43.695</v>
      </c>
      <c r="W7805" s="3">
        <v>44.722000000000001</v>
      </c>
      <c r="X7805" s="3">
        <v>66.411000000000001</v>
      </c>
      <c r="Y7805" s="3">
        <v>70.656999999999996</v>
      </c>
      <c r="Z7805" s="3">
        <v>74.123000000000005</v>
      </c>
      <c r="AA7805" s="3">
        <v>76.37</v>
      </c>
      <c r="AB7805" s="3">
        <v>75.308000000000007</v>
      </c>
      <c r="AC7805" s="3">
        <v>78.704999999999998</v>
      </c>
      <c r="AD7805" s="3">
        <v>76.745000000000005</v>
      </c>
      <c r="AE7805" s="3">
        <v>82.004999999999995</v>
      </c>
      <c r="AF7805" s="3">
        <v>83.278000000000006</v>
      </c>
      <c r="AG7805" s="3">
        <v>81.834999999999994</v>
      </c>
      <c r="AH7805" s="3">
        <v>85.042000000000002</v>
      </c>
      <c r="AI7805" s="3">
        <v>89.694000000000003</v>
      </c>
      <c r="AJ7805" s="3">
        <v>91.004999999999995</v>
      </c>
      <c r="AK7805" s="3">
        <v>94.111000000000004</v>
      </c>
      <c r="AL7805" s="3">
        <v>103.776</v>
      </c>
      <c r="AM7805" s="3">
        <v>104.369</v>
      </c>
      <c r="AN7805" s="3">
        <v>108.291</v>
      </c>
      <c r="AO7805" s="3">
        <v>109.877</v>
      </c>
      <c r="AP7805" s="3">
        <v>112.955</v>
      </c>
      <c r="AQ7805" s="3">
        <v>112.499</v>
      </c>
      <c r="AR7805" s="3">
        <v>114.56</v>
      </c>
      <c r="AS7805" s="3">
        <v>116.417</v>
      </c>
      <c r="AT7805" s="3">
        <v>116.946</v>
      </c>
      <c r="AU7805" s="3">
        <v>115.13200000000001</v>
      </c>
      <c r="AV7805" s="3">
        <v>117.937</v>
      </c>
      <c r="AW7805" s="3">
        <v>118.13800000000001</v>
      </c>
      <c r="AX7805" s="3">
        <v>122.351</v>
      </c>
      <c r="AY7805" s="3">
        <v>123.211</v>
      </c>
      <c r="AZ7805" s="3">
        <v>127.036</v>
      </c>
      <c r="BA7805">
        <v>128.40899999999999</v>
      </c>
      <c r="BB7805">
        <v>2016</v>
      </c>
    </row>
    <row r="7806" spans="1:54" hidden="1" x14ac:dyDescent="0.2">
      <c r="A7806">
        <v>742</v>
      </c>
      <c r="B7806" t="s">
        <v>374</v>
      </c>
      <c r="C7806" t="s">
        <v>294</v>
      </c>
      <c r="D7806" t="s">
        <v>110</v>
      </c>
      <c r="E7806" t="s">
        <v>293</v>
      </c>
      <c r="F7806" t="s">
        <v>292</v>
      </c>
      <c r="G7806" t="s">
        <v>275</v>
      </c>
      <c r="I7806" t="s">
        <v>291</v>
      </c>
      <c r="J7806" s="3" t="s">
        <v>215</v>
      </c>
      <c r="K7806" s="3">
        <v>10.965999999999999</v>
      </c>
      <c r="L7806" s="3">
        <v>16.600999999999999</v>
      </c>
      <c r="M7806" s="3">
        <v>-0.17299999999999999</v>
      </c>
      <c r="N7806" s="3">
        <v>-3.1320000000000001</v>
      </c>
      <c r="O7806" s="3">
        <v>4.5730000000000004</v>
      </c>
      <c r="P7806" s="3">
        <v>1.403</v>
      </c>
      <c r="Q7806" s="3">
        <v>-0.498</v>
      </c>
      <c r="R7806" s="3">
        <v>0.69099999999999995</v>
      </c>
      <c r="S7806" s="3">
        <v>-2.9809999999999999</v>
      </c>
      <c r="T7806" s="3">
        <v>1.534</v>
      </c>
      <c r="U7806" s="3">
        <v>5.0350000000000001</v>
      </c>
      <c r="V7806" s="3">
        <v>-2.109</v>
      </c>
      <c r="W7806" s="3">
        <v>2.351</v>
      </c>
      <c r="X7806" s="3">
        <v>48.497999999999998</v>
      </c>
      <c r="Y7806" s="3">
        <v>6.3929999999999998</v>
      </c>
      <c r="Z7806" s="3">
        <v>4.9059999999999997</v>
      </c>
      <c r="AA7806" s="3">
        <v>3.032</v>
      </c>
      <c r="AB7806" s="3">
        <v>-1.391</v>
      </c>
      <c r="AC7806" s="3">
        <v>4.5110000000000001</v>
      </c>
      <c r="AD7806" s="3">
        <v>-2.4910000000000001</v>
      </c>
      <c r="AE7806" s="3">
        <v>6.8550000000000004</v>
      </c>
      <c r="AF7806" s="3">
        <v>1.552</v>
      </c>
      <c r="AG7806" s="3">
        <v>-1.7330000000000001</v>
      </c>
      <c r="AH7806" s="3">
        <v>3.9180000000000001</v>
      </c>
      <c r="AI7806" s="3">
        <v>5.4710000000000001</v>
      </c>
      <c r="AJ7806" s="3">
        <v>1.462</v>
      </c>
      <c r="AK7806" s="3">
        <v>3.4119999999999999</v>
      </c>
      <c r="AL7806" s="3">
        <v>10.27</v>
      </c>
      <c r="AM7806" s="3">
        <v>0.57099999999999995</v>
      </c>
      <c r="AN7806" s="3">
        <v>3.758</v>
      </c>
      <c r="AO7806" s="3">
        <v>1.4650000000000001</v>
      </c>
      <c r="AP7806" s="3">
        <v>2.8010000000000002</v>
      </c>
      <c r="AQ7806" s="3">
        <v>-0.40300000000000002</v>
      </c>
      <c r="AR7806" s="3">
        <v>1.8320000000000001</v>
      </c>
      <c r="AS7806" s="3">
        <v>1.621</v>
      </c>
      <c r="AT7806" s="3">
        <v>0.45500000000000002</v>
      </c>
      <c r="AU7806" s="3">
        <v>-1.5509999999999999</v>
      </c>
      <c r="AV7806" s="3">
        <v>2.4359999999999999</v>
      </c>
      <c r="AW7806" s="3">
        <v>0.17</v>
      </c>
      <c r="AX7806" s="3">
        <v>3.5659999999999998</v>
      </c>
      <c r="AY7806" s="3">
        <v>0.70299999999999996</v>
      </c>
      <c r="AZ7806" s="3">
        <v>3.105</v>
      </c>
      <c r="BA7806">
        <v>1.081</v>
      </c>
      <c r="BB7806">
        <v>2016</v>
      </c>
    </row>
    <row r="7807" spans="1:54" hidden="1" x14ac:dyDescent="0.2">
      <c r="A7807">
        <v>742</v>
      </c>
      <c r="B7807" t="s">
        <v>374</v>
      </c>
      <c r="C7807" t="s">
        <v>290</v>
      </c>
      <c r="D7807" t="s">
        <v>110</v>
      </c>
      <c r="E7807" t="s">
        <v>289</v>
      </c>
      <c r="G7807" t="s">
        <v>288</v>
      </c>
    </row>
    <row r="7808" spans="1:54" hidden="1" x14ac:dyDescent="0.2">
      <c r="A7808">
        <v>742</v>
      </c>
      <c r="B7808" t="s">
        <v>374</v>
      </c>
      <c r="C7808" t="s">
        <v>287</v>
      </c>
      <c r="D7808" t="s">
        <v>110</v>
      </c>
      <c r="E7808" t="s">
        <v>286</v>
      </c>
      <c r="F7808" t="s">
        <v>285</v>
      </c>
      <c r="G7808" t="s">
        <v>275</v>
      </c>
      <c r="I7808" t="s">
        <v>1819</v>
      </c>
      <c r="J7808" s="3" t="s">
        <v>215</v>
      </c>
      <c r="K7808" s="3" t="s">
        <v>215</v>
      </c>
      <c r="L7808" s="3" t="s">
        <v>215</v>
      </c>
      <c r="M7808" s="3">
        <v>-23.042000000000002</v>
      </c>
      <c r="N7808" s="3">
        <v>-4.6749999999999998</v>
      </c>
      <c r="O7808" s="3">
        <v>19.363</v>
      </c>
      <c r="P7808" s="3">
        <v>29.100999999999999</v>
      </c>
      <c r="Q7808" s="3">
        <v>-7.3339999999999996</v>
      </c>
      <c r="R7808" s="3">
        <v>5.2210000000000001</v>
      </c>
      <c r="S7808" s="3">
        <v>-6.9669999999999996</v>
      </c>
      <c r="T7808" s="3">
        <v>17.247</v>
      </c>
      <c r="U7808" s="3">
        <v>3.7309999999999999</v>
      </c>
      <c r="V7808" s="3">
        <v>-13.943</v>
      </c>
      <c r="W7808" s="3">
        <v>-28.808</v>
      </c>
      <c r="X7808" s="3">
        <v>-6.01</v>
      </c>
      <c r="Y7808" s="3">
        <v>24.675999999999998</v>
      </c>
      <c r="Z7808" s="3">
        <v>11.177</v>
      </c>
      <c r="AA7808" s="3">
        <v>-5.0250000000000004</v>
      </c>
      <c r="AB7808" s="3">
        <v>10.44</v>
      </c>
      <c r="AC7808" s="3">
        <v>-13.222</v>
      </c>
      <c r="AD7808" s="3">
        <v>-8.36</v>
      </c>
      <c r="AE7808" s="3">
        <v>10.364000000000001</v>
      </c>
      <c r="AF7808" s="3">
        <v>12.1</v>
      </c>
      <c r="AG7808" s="3">
        <v>27.207999999999998</v>
      </c>
      <c r="AH7808" s="3">
        <v>5.2990000000000004</v>
      </c>
      <c r="AI7808" s="3">
        <v>-1.129</v>
      </c>
      <c r="AJ7808" s="3">
        <v>-2.31</v>
      </c>
      <c r="AK7808" s="3">
        <v>8.7899999999999991</v>
      </c>
      <c r="AL7808" s="3">
        <v>10.625</v>
      </c>
      <c r="AM7808" s="3">
        <v>6.7089999999999996</v>
      </c>
      <c r="AN7808" s="3">
        <v>1.587</v>
      </c>
      <c r="AO7808" s="3">
        <v>25.878</v>
      </c>
      <c r="AP7808" s="3">
        <v>-9.1839999999999993</v>
      </c>
      <c r="AQ7808" s="3">
        <v>22.449000000000002</v>
      </c>
      <c r="AR7808" s="3">
        <v>-2.6760000000000002</v>
      </c>
      <c r="AS7808" s="3">
        <v>8.4090000000000007</v>
      </c>
      <c r="AT7808" s="3">
        <v>-0.626</v>
      </c>
      <c r="AU7808" s="3">
        <v>3.5750000000000002</v>
      </c>
      <c r="AV7808" s="3">
        <v>9.6579999999999995</v>
      </c>
      <c r="AW7808" s="3">
        <v>6.7270000000000003</v>
      </c>
      <c r="AX7808" s="3">
        <v>5.8070000000000004</v>
      </c>
      <c r="AY7808" s="3">
        <v>6.5259999999999998</v>
      </c>
      <c r="AZ7808" s="3">
        <v>6.3170000000000002</v>
      </c>
      <c r="BA7808">
        <v>5.89</v>
      </c>
      <c r="BB7808">
        <v>2016</v>
      </c>
    </row>
    <row r="7809" spans="1:54" hidden="1" x14ac:dyDescent="0.2">
      <c r="A7809">
        <v>742</v>
      </c>
      <c r="B7809" t="s">
        <v>374</v>
      </c>
      <c r="C7809" t="s">
        <v>284</v>
      </c>
      <c r="D7809" t="s">
        <v>110</v>
      </c>
      <c r="E7809" t="s">
        <v>283</v>
      </c>
      <c r="F7809" t="s">
        <v>282</v>
      </c>
      <c r="G7809" t="s">
        <v>275</v>
      </c>
      <c r="I7809" t="s">
        <v>1819</v>
      </c>
      <c r="J7809" s="3">
        <v>-6.9539999999999997</v>
      </c>
      <c r="K7809" s="3">
        <v>-17.402999999999999</v>
      </c>
      <c r="L7809" s="3">
        <v>13.836</v>
      </c>
      <c r="M7809" s="3">
        <v>-26.707999999999998</v>
      </c>
      <c r="N7809" s="3">
        <v>-6.2240000000000002</v>
      </c>
      <c r="O7809" s="3">
        <v>18.875</v>
      </c>
      <c r="P7809" s="3">
        <v>31.047999999999998</v>
      </c>
      <c r="Q7809" s="3">
        <v>-9.6549999999999994</v>
      </c>
      <c r="R7809" s="3">
        <v>9.0129999999999999</v>
      </c>
      <c r="S7809" s="3">
        <v>-8.2010000000000005</v>
      </c>
      <c r="T7809" s="3">
        <v>18.164999999999999</v>
      </c>
      <c r="U7809" s="3">
        <v>-2.8439999999999999</v>
      </c>
      <c r="V7809" s="3">
        <v>-5.9710000000000001</v>
      </c>
      <c r="W7809" s="3">
        <v>-27.315999999999999</v>
      </c>
      <c r="X7809" s="3">
        <v>-6.0910000000000002</v>
      </c>
      <c r="Y7809" s="3">
        <v>26.335999999999999</v>
      </c>
      <c r="Z7809" s="3">
        <v>8.8049999999999997</v>
      </c>
      <c r="AA7809" s="3">
        <v>-2.4039999999999999</v>
      </c>
      <c r="AB7809" s="3">
        <v>14.292</v>
      </c>
      <c r="AC7809" s="3">
        <v>-13.035</v>
      </c>
      <c r="AD7809" s="3">
        <v>-6.6890000000000001</v>
      </c>
      <c r="AE7809" s="3">
        <v>11.358000000000001</v>
      </c>
      <c r="AF7809" s="3">
        <v>12.327</v>
      </c>
      <c r="AG7809" s="3">
        <v>24.715</v>
      </c>
      <c r="AH7809" s="3">
        <v>2.6080000000000001</v>
      </c>
      <c r="AI7809" s="3">
        <v>-0.90400000000000003</v>
      </c>
      <c r="AJ7809" s="3">
        <v>-3.7450000000000001</v>
      </c>
      <c r="AK7809" s="3">
        <v>7.1260000000000003</v>
      </c>
      <c r="AL7809" s="3">
        <v>11.266</v>
      </c>
      <c r="AM7809" s="3">
        <v>8.5990000000000002</v>
      </c>
      <c r="AN7809" s="3">
        <v>0.754</v>
      </c>
      <c r="AO7809" s="3">
        <v>29.053999999999998</v>
      </c>
      <c r="AP7809" s="3">
        <v>-9.2219999999999995</v>
      </c>
      <c r="AQ7809" s="3">
        <v>26.984000000000002</v>
      </c>
      <c r="AR7809" s="3">
        <v>-1.2030000000000001</v>
      </c>
      <c r="AS7809" s="3">
        <v>12.744</v>
      </c>
      <c r="AT7809" s="3">
        <v>-0.60399999999999998</v>
      </c>
      <c r="AU7809" s="3">
        <v>2.8940000000000001</v>
      </c>
      <c r="AV7809" s="3">
        <v>8.5869999999999997</v>
      </c>
      <c r="AW7809" s="3">
        <v>6.6289999999999996</v>
      </c>
      <c r="AX7809" s="3">
        <v>5.7889999999999997</v>
      </c>
      <c r="AY7809" s="3">
        <v>6.4950000000000001</v>
      </c>
      <c r="AZ7809" s="3">
        <v>6.4909999999999997</v>
      </c>
      <c r="BA7809">
        <v>6.1909999999999998</v>
      </c>
      <c r="BB7809">
        <v>2016</v>
      </c>
    </row>
    <row r="7810" spans="1:54" hidden="1" x14ac:dyDescent="0.2">
      <c r="A7810">
        <v>742</v>
      </c>
      <c r="B7810" t="s">
        <v>374</v>
      </c>
      <c r="C7810" t="s">
        <v>281</v>
      </c>
      <c r="D7810" t="s">
        <v>110</v>
      </c>
      <c r="E7810" t="s">
        <v>280</v>
      </c>
      <c r="F7810" t="s">
        <v>279</v>
      </c>
      <c r="G7810" t="s">
        <v>275</v>
      </c>
      <c r="I7810" t="s">
        <v>1819</v>
      </c>
      <c r="J7810" s="3" t="s">
        <v>215</v>
      </c>
      <c r="K7810" s="3" t="s">
        <v>215</v>
      </c>
      <c r="L7810" s="3" t="s">
        <v>215</v>
      </c>
      <c r="M7810" s="3">
        <v>-20.998999999999999</v>
      </c>
      <c r="N7810" s="3">
        <v>9.4879999999999995</v>
      </c>
      <c r="O7810" s="3">
        <v>6.22</v>
      </c>
      <c r="P7810" s="3">
        <v>16.41</v>
      </c>
      <c r="Q7810" s="3">
        <v>-4.1050000000000004</v>
      </c>
      <c r="R7810" s="3">
        <v>0.48799999999999999</v>
      </c>
      <c r="S7810" s="3">
        <v>-0.76200000000000001</v>
      </c>
      <c r="T7810" s="3">
        <v>15.662000000000001</v>
      </c>
      <c r="U7810" s="3">
        <v>-1.78</v>
      </c>
      <c r="V7810" s="3">
        <v>-13.275</v>
      </c>
      <c r="W7810" s="3">
        <v>-34.899000000000001</v>
      </c>
      <c r="X7810" s="3">
        <v>4.4880000000000004</v>
      </c>
      <c r="Y7810" s="3">
        <v>4.9669999999999996</v>
      </c>
      <c r="Z7810" s="3">
        <v>19.738</v>
      </c>
      <c r="AA7810" s="3">
        <v>-4.673</v>
      </c>
      <c r="AB7810" s="3">
        <v>5.4749999999999996</v>
      </c>
      <c r="AC7810" s="3">
        <v>-5.6449999999999996</v>
      </c>
      <c r="AD7810" s="3">
        <v>-10.435</v>
      </c>
      <c r="AE7810" s="3">
        <v>4.59</v>
      </c>
      <c r="AF7810" s="3">
        <v>19.283000000000001</v>
      </c>
      <c r="AG7810" s="3">
        <v>28.864000000000001</v>
      </c>
      <c r="AH7810" s="3">
        <v>1.7210000000000001</v>
      </c>
      <c r="AI7810" s="3">
        <v>2.3159999999999998</v>
      </c>
      <c r="AJ7810" s="3">
        <v>-3.16</v>
      </c>
      <c r="AK7810" s="3">
        <v>5.2110000000000003</v>
      </c>
      <c r="AL7810" s="3">
        <v>15.169</v>
      </c>
      <c r="AM7810" s="3">
        <v>8.51</v>
      </c>
      <c r="AN7810" s="3">
        <v>-0.47399999999999998</v>
      </c>
      <c r="AO7810" s="3">
        <v>16.923999999999999</v>
      </c>
      <c r="AP7810" s="3">
        <v>4.8449999999999998</v>
      </c>
      <c r="AQ7810" s="3">
        <v>13.749000000000001</v>
      </c>
      <c r="AR7810" s="3">
        <v>-7.4020000000000001</v>
      </c>
      <c r="AS7810" s="3">
        <v>-10.042</v>
      </c>
      <c r="AT7810" s="3">
        <v>3.5680000000000001</v>
      </c>
      <c r="AU7810" s="3">
        <v>7.2709999999999999</v>
      </c>
      <c r="AV7810" s="3">
        <v>9.7539999999999996</v>
      </c>
      <c r="AW7810" s="3">
        <v>9.2490000000000006</v>
      </c>
      <c r="AX7810" s="3">
        <v>7.242</v>
      </c>
      <c r="AY7810" s="3">
        <v>9.4469999999999992</v>
      </c>
      <c r="AZ7810" s="3">
        <v>4.4240000000000004</v>
      </c>
      <c r="BA7810">
        <v>6.1580000000000004</v>
      </c>
      <c r="BB7810">
        <v>2016</v>
      </c>
    </row>
    <row r="7811" spans="1:54" hidden="1" x14ac:dyDescent="0.2">
      <c r="A7811">
        <v>742</v>
      </c>
      <c r="B7811" t="s">
        <v>374</v>
      </c>
      <c r="C7811" t="s">
        <v>278</v>
      </c>
      <c r="D7811" t="s">
        <v>110</v>
      </c>
      <c r="E7811" t="s">
        <v>277</v>
      </c>
      <c r="F7811" t="s">
        <v>276</v>
      </c>
      <c r="G7811" t="s">
        <v>275</v>
      </c>
      <c r="I7811" t="s">
        <v>1819</v>
      </c>
      <c r="J7811" s="3">
        <v>23.594000000000001</v>
      </c>
      <c r="K7811" s="3">
        <v>-19.64</v>
      </c>
      <c r="L7811" s="3">
        <v>5.8049999999999997</v>
      </c>
      <c r="M7811" s="3">
        <v>-21.706</v>
      </c>
      <c r="N7811" s="3">
        <v>8.6289999999999996</v>
      </c>
      <c r="O7811" s="3">
        <v>3.5390000000000001</v>
      </c>
      <c r="P7811" s="3">
        <v>17.286000000000001</v>
      </c>
      <c r="Q7811" s="3">
        <v>-5.0090000000000003</v>
      </c>
      <c r="R7811" s="3">
        <v>5.3979999999999997</v>
      </c>
      <c r="S7811" s="3">
        <v>-5.5389999999999997</v>
      </c>
      <c r="T7811" s="3">
        <v>18.108000000000001</v>
      </c>
      <c r="U7811" s="3">
        <v>2.89</v>
      </c>
      <c r="V7811" s="3">
        <v>-17.727</v>
      </c>
      <c r="W7811" s="3">
        <v>-36.090000000000003</v>
      </c>
      <c r="X7811" s="3">
        <v>11.555999999999999</v>
      </c>
      <c r="Y7811" s="3">
        <v>3.38</v>
      </c>
      <c r="Z7811" s="3">
        <v>17.530999999999999</v>
      </c>
      <c r="AA7811" s="3">
        <v>-0.61199999999999999</v>
      </c>
      <c r="AB7811" s="3">
        <v>7.81</v>
      </c>
      <c r="AC7811" s="3">
        <v>-4.59</v>
      </c>
      <c r="AD7811" s="3">
        <v>-9.6910000000000007</v>
      </c>
      <c r="AE7811" s="3">
        <v>3.504</v>
      </c>
      <c r="AF7811" s="3">
        <v>18.805</v>
      </c>
      <c r="AG7811" s="3">
        <v>32.826000000000001</v>
      </c>
      <c r="AH7811" s="3">
        <v>-6.0350000000000001</v>
      </c>
      <c r="AI7811" s="3">
        <v>0.43099999999999999</v>
      </c>
      <c r="AJ7811" s="3">
        <v>-6.7809999999999997</v>
      </c>
      <c r="AK7811" s="3">
        <v>1.758</v>
      </c>
      <c r="AL7811" s="3">
        <v>16.727</v>
      </c>
      <c r="AM7811" s="3">
        <v>11.404</v>
      </c>
      <c r="AN7811" s="3">
        <v>-2.8239999999999998</v>
      </c>
      <c r="AO7811" s="3">
        <v>5.0010000000000003</v>
      </c>
      <c r="AP7811" s="3">
        <v>13.068</v>
      </c>
      <c r="AQ7811" s="3">
        <v>17.274999999999999</v>
      </c>
      <c r="AR7811" s="3">
        <v>-10.019</v>
      </c>
      <c r="AS7811" s="3">
        <v>-12.962</v>
      </c>
      <c r="AT7811" s="3">
        <v>4.9790000000000001</v>
      </c>
      <c r="AU7811" s="3">
        <v>7.2380000000000004</v>
      </c>
      <c r="AV7811" s="3">
        <v>7.8760000000000003</v>
      </c>
      <c r="AW7811" s="3">
        <v>9.7620000000000005</v>
      </c>
      <c r="AX7811" s="3">
        <v>7.3159999999999998</v>
      </c>
      <c r="AY7811" s="3">
        <v>10.057</v>
      </c>
      <c r="AZ7811" s="3">
        <v>3.8210000000000002</v>
      </c>
      <c r="BA7811">
        <v>6.593</v>
      </c>
      <c r="BB7811">
        <v>2016</v>
      </c>
    </row>
    <row r="7812" spans="1:54" hidden="1" x14ac:dyDescent="0.2">
      <c r="A7812">
        <v>742</v>
      </c>
      <c r="B7812" t="s">
        <v>374</v>
      </c>
      <c r="C7812" t="s">
        <v>274</v>
      </c>
      <c r="D7812" t="s">
        <v>110</v>
      </c>
      <c r="E7812" t="s">
        <v>273</v>
      </c>
      <c r="F7812" t="s">
        <v>272</v>
      </c>
      <c r="G7812" t="s">
        <v>271</v>
      </c>
    </row>
    <row r="7813" spans="1:54" hidden="1" x14ac:dyDescent="0.2">
      <c r="A7813">
        <v>742</v>
      </c>
      <c r="B7813" t="s">
        <v>374</v>
      </c>
      <c r="C7813" t="s">
        <v>270</v>
      </c>
      <c r="D7813" t="s">
        <v>110</v>
      </c>
      <c r="E7813" t="s">
        <v>269</v>
      </c>
      <c r="F7813" t="s">
        <v>268</v>
      </c>
      <c r="G7813" t="s">
        <v>264</v>
      </c>
      <c r="H7813" t="s">
        <v>263</v>
      </c>
    </row>
    <row r="7814" spans="1:54" hidden="1" x14ac:dyDescent="0.2">
      <c r="A7814">
        <v>742</v>
      </c>
      <c r="B7814" t="s">
        <v>374</v>
      </c>
      <c r="C7814" t="s">
        <v>267</v>
      </c>
      <c r="D7814" t="s">
        <v>110</v>
      </c>
      <c r="E7814" t="s">
        <v>266</v>
      </c>
      <c r="F7814" t="s">
        <v>265</v>
      </c>
      <c r="G7814" t="s">
        <v>264</v>
      </c>
      <c r="H7814" t="s">
        <v>263</v>
      </c>
      <c r="I7814" t="s">
        <v>1820</v>
      </c>
      <c r="J7814" s="3">
        <v>2.379</v>
      </c>
      <c r="K7814" s="3">
        <v>2.4500000000000002</v>
      </c>
      <c r="L7814" s="3">
        <v>2.8460000000000001</v>
      </c>
      <c r="M7814" s="3">
        <v>2.9489999999999998</v>
      </c>
      <c r="N7814" s="3">
        <v>3.0550000000000002</v>
      </c>
      <c r="O7814" s="3">
        <v>3.161</v>
      </c>
      <c r="P7814" s="3">
        <v>3.2669999999999999</v>
      </c>
      <c r="Q7814" s="3">
        <v>3.3730000000000002</v>
      </c>
      <c r="R7814" s="3">
        <v>3.476</v>
      </c>
      <c r="S7814" s="3">
        <v>3.5739999999999998</v>
      </c>
      <c r="T7814" s="3">
        <v>3.6659999999999999</v>
      </c>
      <c r="U7814" s="3">
        <v>3.7480000000000002</v>
      </c>
      <c r="V7814" s="3">
        <v>3.823</v>
      </c>
      <c r="W7814" s="3">
        <v>3.8980000000000001</v>
      </c>
      <c r="X7814" s="3">
        <v>3.9830000000000001</v>
      </c>
      <c r="Y7814" s="3">
        <v>4.085</v>
      </c>
      <c r="Z7814" s="3">
        <v>4.2089999999999996</v>
      </c>
      <c r="AA7814" s="3">
        <v>4.3490000000000002</v>
      </c>
      <c r="AB7814" s="3">
        <v>4.5</v>
      </c>
      <c r="AC7814" s="3">
        <v>4.6509999999999998</v>
      </c>
      <c r="AD7814" s="3">
        <v>4.7939999999999996</v>
      </c>
      <c r="AE7814" s="3">
        <v>4.9260000000000002</v>
      </c>
      <c r="AF7814" s="3">
        <v>5.0510000000000002</v>
      </c>
      <c r="AG7814" s="3">
        <v>5.17</v>
      </c>
      <c r="AH7814" s="3">
        <v>5.2880000000000003</v>
      </c>
      <c r="AI7814" s="3">
        <v>5.4080000000000004</v>
      </c>
      <c r="AJ7814" s="3">
        <v>5.53</v>
      </c>
      <c r="AK7814" s="3">
        <v>5.9969999999999999</v>
      </c>
      <c r="AL7814" s="3">
        <v>6.1619999999999999</v>
      </c>
      <c r="AM7814" s="3">
        <v>6.33</v>
      </c>
      <c r="AN7814" s="3">
        <v>6.5030000000000001</v>
      </c>
      <c r="AO7814" s="3">
        <v>6.6790000000000003</v>
      </c>
      <c r="AP7814" s="3">
        <v>6.859</v>
      </c>
      <c r="AQ7814" s="3">
        <v>7.0430000000000001</v>
      </c>
      <c r="AR7814" s="3">
        <v>7.2290000000000001</v>
      </c>
      <c r="AS7814" s="3">
        <v>7.4169999999999998</v>
      </c>
      <c r="AT7814" s="3">
        <v>7.6059999999999999</v>
      </c>
      <c r="AU7814" s="3">
        <v>7.8010000000000002</v>
      </c>
      <c r="AV7814" s="3">
        <v>8</v>
      </c>
      <c r="AW7814" s="3">
        <v>8.2050000000000001</v>
      </c>
      <c r="AX7814" s="3">
        <v>8.4139999999999997</v>
      </c>
      <c r="AY7814" s="3">
        <v>8.6289999999999996</v>
      </c>
      <c r="AZ7814" s="3">
        <v>8.85</v>
      </c>
      <c r="BA7814">
        <v>9.0760000000000005</v>
      </c>
      <c r="BB7814">
        <v>2015</v>
      </c>
    </row>
    <row r="7815" spans="1:54" hidden="1" x14ac:dyDescent="0.2">
      <c r="A7815">
        <v>742</v>
      </c>
      <c r="B7815" t="s">
        <v>374</v>
      </c>
      <c r="C7815" t="s">
        <v>262</v>
      </c>
      <c r="D7815" t="s">
        <v>110</v>
      </c>
      <c r="E7815" t="s">
        <v>260</v>
      </c>
      <c r="F7815" t="s">
        <v>259</v>
      </c>
      <c r="G7815" t="s">
        <v>225</v>
      </c>
      <c r="H7815" t="s">
        <v>222</v>
      </c>
      <c r="I7815" t="s">
        <v>1821</v>
      </c>
      <c r="J7815" s="3" t="s">
        <v>215</v>
      </c>
      <c r="K7815" s="3" t="s">
        <v>215</v>
      </c>
      <c r="L7815" s="3" t="s">
        <v>215</v>
      </c>
      <c r="M7815" s="3" t="s">
        <v>215</v>
      </c>
      <c r="N7815" s="3" t="s">
        <v>215</v>
      </c>
      <c r="O7815" s="3" t="s">
        <v>215</v>
      </c>
      <c r="P7815" s="3" t="s">
        <v>215</v>
      </c>
      <c r="Q7815" s="3" t="s">
        <v>215</v>
      </c>
      <c r="R7815" s="3" t="s">
        <v>215</v>
      </c>
      <c r="S7815" s="3">
        <v>108.02</v>
      </c>
      <c r="T7815" s="3">
        <v>114.73</v>
      </c>
      <c r="U7815" s="3">
        <v>85.581000000000003</v>
      </c>
      <c r="V7815" s="3">
        <v>78.900000000000006</v>
      </c>
      <c r="W7815" s="3">
        <v>39.216999999999999</v>
      </c>
      <c r="X7815" s="3">
        <v>73.661000000000001</v>
      </c>
      <c r="Y7815" s="3">
        <v>108.804</v>
      </c>
      <c r="Z7815" s="3">
        <v>114.273</v>
      </c>
      <c r="AA7815" s="3">
        <v>139.941</v>
      </c>
      <c r="AB7815" s="3">
        <v>132.54</v>
      </c>
      <c r="AC7815" s="3">
        <v>147.86000000000001</v>
      </c>
      <c r="AD7815" s="3">
        <v>120.85</v>
      </c>
      <c r="AE7815" s="3">
        <v>148.47</v>
      </c>
      <c r="AF7815" s="3">
        <v>130.02000000000001</v>
      </c>
      <c r="AG7815" s="3">
        <v>170.77600000000001</v>
      </c>
      <c r="AH7815" s="3">
        <v>179.56700000000001</v>
      </c>
      <c r="AI7815" s="3">
        <v>187.97300000000001</v>
      </c>
      <c r="AJ7815" s="3">
        <v>211.88800000000001</v>
      </c>
      <c r="AK7815" s="3">
        <v>213.46</v>
      </c>
      <c r="AL7815" s="3">
        <v>240.983</v>
      </c>
      <c r="AM7815" s="3">
        <v>259.00099999999998</v>
      </c>
      <c r="AN7815" s="3">
        <v>315.327</v>
      </c>
      <c r="AO7815" s="3">
        <v>350.86599999999999</v>
      </c>
      <c r="AP7815" s="3">
        <v>399.738</v>
      </c>
      <c r="AQ7815" s="3">
        <v>458.1</v>
      </c>
      <c r="AR7815" s="3">
        <v>466.78</v>
      </c>
      <c r="AS7815" s="3">
        <v>539.49900000000002</v>
      </c>
      <c r="AT7815" s="3">
        <v>571.26599999999996</v>
      </c>
      <c r="AU7815" s="3">
        <v>573.16899999999998</v>
      </c>
      <c r="AV7815" s="3">
        <v>704.01300000000003</v>
      </c>
      <c r="AW7815" s="3">
        <v>743.41499999999996</v>
      </c>
      <c r="AX7815" s="3">
        <v>803.53200000000004</v>
      </c>
      <c r="AY7815" s="3">
        <v>869.39300000000003</v>
      </c>
      <c r="AZ7815" s="3">
        <v>945.62699999999995</v>
      </c>
      <c r="BA7815">
        <v>1030.4870000000001</v>
      </c>
      <c r="BB7815">
        <v>2016</v>
      </c>
    </row>
    <row r="7816" spans="1:54" hidden="1" x14ac:dyDescent="0.2">
      <c r="A7816">
        <v>742</v>
      </c>
      <c r="B7816" t="s">
        <v>374</v>
      </c>
      <c r="C7816" t="s">
        <v>261</v>
      </c>
      <c r="D7816" t="s">
        <v>110</v>
      </c>
      <c r="E7816" t="s">
        <v>260</v>
      </c>
      <c r="F7816" t="s">
        <v>259</v>
      </c>
      <c r="G7816" t="s">
        <v>217</v>
      </c>
      <c r="I7816" t="s">
        <v>258</v>
      </c>
      <c r="J7816" s="3" t="s">
        <v>215</v>
      </c>
      <c r="K7816" s="3" t="s">
        <v>215</v>
      </c>
      <c r="L7816" s="3" t="s">
        <v>215</v>
      </c>
      <c r="M7816" s="3" t="s">
        <v>215</v>
      </c>
      <c r="N7816" s="3" t="s">
        <v>215</v>
      </c>
      <c r="O7816" s="3" t="s">
        <v>215</v>
      </c>
      <c r="P7816" s="3" t="s">
        <v>215</v>
      </c>
      <c r="Q7816" s="3" t="s">
        <v>215</v>
      </c>
      <c r="R7816" s="3" t="s">
        <v>215</v>
      </c>
      <c r="S7816" s="3">
        <v>19.844999999999999</v>
      </c>
      <c r="T7816" s="3">
        <v>20.504000000000001</v>
      </c>
      <c r="U7816" s="3">
        <v>14.936</v>
      </c>
      <c r="V7816" s="3">
        <v>13.994</v>
      </c>
      <c r="W7816" s="3">
        <v>8.5350000000000001</v>
      </c>
      <c r="X7816" s="3">
        <v>10.545999999999999</v>
      </c>
      <c r="Y7816" s="3">
        <v>13.124000000000001</v>
      </c>
      <c r="Z7816" s="3">
        <v>12.307</v>
      </c>
      <c r="AA7816" s="3">
        <v>12.97</v>
      </c>
      <c r="AB7816" s="3">
        <v>12.836</v>
      </c>
      <c r="AC7816" s="3">
        <v>13.69</v>
      </c>
      <c r="AD7816" s="3">
        <v>11.406000000000001</v>
      </c>
      <c r="AE7816" s="3">
        <v>13.675000000000001</v>
      </c>
      <c r="AF7816" s="3">
        <v>10.981999999999999</v>
      </c>
      <c r="AG7816" s="3">
        <v>13.919</v>
      </c>
      <c r="AH7816" s="3">
        <v>15.067</v>
      </c>
      <c r="AI7816" s="3">
        <v>15.625999999999999</v>
      </c>
      <c r="AJ7816" s="3">
        <v>17.247</v>
      </c>
      <c r="AK7816" s="3">
        <v>16.75</v>
      </c>
      <c r="AL7816" s="3">
        <v>16.257000000000001</v>
      </c>
      <c r="AM7816" s="3">
        <v>16.297000000000001</v>
      </c>
      <c r="AN7816" s="3">
        <v>18.582999999999998</v>
      </c>
      <c r="AO7816" s="3">
        <v>19.227</v>
      </c>
      <c r="AP7816" s="3">
        <v>20.213999999999999</v>
      </c>
      <c r="AQ7816" s="3">
        <v>21.462</v>
      </c>
      <c r="AR7816" s="3">
        <v>20.663</v>
      </c>
      <c r="AS7816" s="3">
        <v>21.826000000000001</v>
      </c>
      <c r="AT7816" s="3">
        <v>21.61</v>
      </c>
      <c r="AU7816" s="3">
        <v>20.696000000000002</v>
      </c>
      <c r="AV7816" s="3">
        <v>23.803999999999998</v>
      </c>
      <c r="AW7816" s="3">
        <v>23.38</v>
      </c>
      <c r="AX7816" s="3">
        <v>23.298999999999999</v>
      </c>
      <c r="AY7816" s="3">
        <v>23.221</v>
      </c>
      <c r="AZ7816" s="3">
        <v>23.221</v>
      </c>
      <c r="BA7816">
        <v>23.221</v>
      </c>
      <c r="BB7816">
        <v>2016</v>
      </c>
    </row>
    <row r="7817" spans="1:54" hidden="1" x14ac:dyDescent="0.2">
      <c r="A7817">
        <v>742</v>
      </c>
      <c r="B7817" t="s">
        <v>374</v>
      </c>
      <c r="C7817" t="s">
        <v>257</v>
      </c>
      <c r="D7817" t="s">
        <v>110</v>
      </c>
      <c r="E7817" t="s">
        <v>255</v>
      </c>
      <c r="F7817" t="s">
        <v>254</v>
      </c>
      <c r="G7817" t="s">
        <v>225</v>
      </c>
      <c r="H7817" t="s">
        <v>222</v>
      </c>
      <c r="I7817" t="s">
        <v>1821</v>
      </c>
      <c r="J7817" s="3" t="s">
        <v>215</v>
      </c>
      <c r="K7817" s="3" t="s">
        <v>215</v>
      </c>
      <c r="L7817" s="3" t="s">
        <v>215</v>
      </c>
      <c r="M7817" s="3" t="s">
        <v>215</v>
      </c>
      <c r="N7817" s="3" t="s">
        <v>215</v>
      </c>
      <c r="O7817" s="3" t="s">
        <v>215</v>
      </c>
      <c r="P7817" s="3" t="s">
        <v>215</v>
      </c>
      <c r="Q7817" s="3" t="s">
        <v>215</v>
      </c>
      <c r="R7817" s="3" t="s">
        <v>215</v>
      </c>
      <c r="S7817" s="3">
        <v>124.053</v>
      </c>
      <c r="T7817" s="3">
        <v>127.15600000000001</v>
      </c>
      <c r="U7817" s="3">
        <v>112.78</v>
      </c>
      <c r="V7817" s="3">
        <v>96.182000000000002</v>
      </c>
      <c r="W7817" s="3">
        <v>91.65</v>
      </c>
      <c r="X7817" s="3">
        <v>124.27500000000001</v>
      </c>
      <c r="Y7817" s="3">
        <v>142.011</v>
      </c>
      <c r="Z7817" s="3">
        <v>155.09700000000001</v>
      </c>
      <c r="AA7817" s="3">
        <v>154.25399999999999</v>
      </c>
      <c r="AB7817" s="3">
        <v>177.82</v>
      </c>
      <c r="AC7817" s="3">
        <v>173.44300000000001</v>
      </c>
      <c r="AD7817" s="3">
        <v>170.09700000000001</v>
      </c>
      <c r="AE7817" s="3">
        <v>158.94999999999999</v>
      </c>
      <c r="AF7817" s="3">
        <v>134.495</v>
      </c>
      <c r="AG7817" s="3">
        <v>147.029</v>
      </c>
      <c r="AH7817" s="3">
        <v>169.761</v>
      </c>
      <c r="AI7817" s="3">
        <v>215.012</v>
      </c>
      <c r="AJ7817" s="3">
        <v>244.119</v>
      </c>
      <c r="AK7817" s="3">
        <v>246.44</v>
      </c>
      <c r="AL7817" s="3">
        <v>253.04400000000001</v>
      </c>
      <c r="AM7817" s="3">
        <v>317.31400000000002</v>
      </c>
      <c r="AN7817" s="3">
        <v>354.358</v>
      </c>
      <c r="AO7817" s="3">
        <v>465.221</v>
      </c>
      <c r="AP7817" s="3">
        <v>527.83900000000006</v>
      </c>
      <c r="AQ7817" s="3">
        <v>569.07399999999996</v>
      </c>
      <c r="AR7817" s="3">
        <v>621.45500000000004</v>
      </c>
      <c r="AS7817" s="3">
        <v>757.71600000000001</v>
      </c>
      <c r="AT7817" s="3">
        <v>824.005</v>
      </c>
      <c r="AU7817" s="3">
        <v>585.92600000000004</v>
      </c>
      <c r="AV7817" s="3">
        <v>797.40700000000004</v>
      </c>
      <c r="AW7817" s="3">
        <v>764.75599999999997</v>
      </c>
      <c r="AX7817" s="3">
        <v>823.97699999999998</v>
      </c>
      <c r="AY7817" s="3">
        <v>884.29200000000003</v>
      </c>
      <c r="AZ7817" s="3">
        <v>949.72199999999998</v>
      </c>
      <c r="BA7817">
        <v>1023.737</v>
      </c>
      <c r="BB7817">
        <v>2016</v>
      </c>
    </row>
    <row r="7818" spans="1:54" hidden="1" x14ac:dyDescent="0.2">
      <c r="A7818">
        <v>742</v>
      </c>
      <c r="B7818" t="s">
        <v>374</v>
      </c>
      <c r="C7818" t="s">
        <v>256</v>
      </c>
      <c r="D7818" t="s">
        <v>110</v>
      </c>
      <c r="E7818" t="s">
        <v>255</v>
      </c>
      <c r="F7818" t="s">
        <v>254</v>
      </c>
      <c r="G7818" t="s">
        <v>217</v>
      </c>
      <c r="I7818" t="s">
        <v>253</v>
      </c>
      <c r="J7818" s="3" t="s">
        <v>215</v>
      </c>
      <c r="K7818" s="3" t="s">
        <v>215</v>
      </c>
      <c r="L7818" s="3" t="s">
        <v>215</v>
      </c>
      <c r="M7818" s="3" t="s">
        <v>215</v>
      </c>
      <c r="N7818" s="3" t="s">
        <v>215</v>
      </c>
      <c r="O7818" s="3" t="s">
        <v>215</v>
      </c>
      <c r="P7818" s="3" t="s">
        <v>215</v>
      </c>
      <c r="Q7818" s="3" t="s">
        <v>215</v>
      </c>
      <c r="R7818" s="3" t="s">
        <v>215</v>
      </c>
      <c r="S7818" s="3">
        <v>22.791</v>
      </c>
      <c r="T7818" s="3">
        <v>22.725000000000001</v>
      </c>
      <c r="U7818" s="3">
        <v>19.683</v>
      </c>
      <c r="V7818" s="3">
        <v>17.059000000000001</v>
      </c>
      <c r="W7818" s="3">
        <v>19.945</v>
      </c>
      <c r="X7818" s="3">
        <v>17.792999999999999</v>
      </c>
      <c r="Y7818" s="3">
        <v>17.129000000000001</v>
      </c>
      <c r="Z7818" s="3">
        <v>16.702999999999999</v>
      </c>
      <c r="AA7818" s="3">
        <v>14.295999999999999</v>
      </c>
      <c r="AB7818" s="3">
        <v>17.221</v>
      </c>
      <c r="AC7818" s="3">
        <v>16.058</v>
      </c>
      <c r="AD7818" s="3">
        <v>16.053999999999998</v>
      </c>
      <c r="AE7818" s="3">
        <v>14.64</v>
      </c>
      <c r="AF7818" s="3">
        <v>11.36</v>
      </c>
      <c r="AG7818" s="3">
        <v>11.983000000000001</v>
      </c>
      <c r="AH7818" s="3">
        <v>14.244</v>
      </c>
      <c r="AI7818" s="3">
        <v>17.873999999999999</v>
      </c>
      <c r="AJ7818" s="3">
        <v>19.870999999999999</v>
      </c>
      <c r="AK7818" s="3">
        <v>19.337</v>
      </c>
      <c r="AL7818" s="3">
        <v>17.07</v>
      </c>
      <c r="AM7818" s="3">
        <v>19.966000000000001</v>
      </c>
      <c r="AN7818" s="3">
        <v>20.884</v>
      </c>
      <c r="AO7818" s="3">
        <v>25.492999999999999</v>
      </c>
      <c r="AP7818" s="3">
        <v>26.692</v>
      </c>
      <c r="AQ7818" s="3">
        <v>26.661000000000001</v>
      </c>
      <c r="AR7818" s="3">
        <v>27.51</v>
      </c>
      <c r="AS7818" s="3">
        <v>30.655000000000001</v>
      </c>
      <c r="AT7818" s="3">
        <v>31.170999999999999</v>
      </c>
      <c r="AU7818" s="3">
        <v>21.157</v>
      </c>
      <c r="AV7818" s="3">
        <v>26.962</v>
      </c>
      <c r="AW7818" s="3">
        <v>24.050999999999998</v>
      </c>
      <c r="AX7818" s="3">
        <v>23.891999999999999</v>
      </c>
      <c r="AY7818" s="3">
        <v>23.619</v>
      </c>
      <c r="AZ7818" s="3">
        <v>23.321000000000002</v>
      </c>
      <c r="BA7818">
        <v>23.068999999999999</v>
      </c>
      <c r="BB7818">
        <v>2016</v>
      </c>
    </row>
    <row r="7819" spans="1:54" hidden="1" x14ac:dyDescent="0.2">
      <c r="A7819">
        <v>742</v>
      </c>
      <c r="B7819" t="s">
        <v>374</v>
      </c>
      <c r="C7819" t="s">
        <v>252</v>
      </c>
      <c r="D7819" t="s">
        <v>110</v>
      </c>
      <c r="E7819" t="s">
        <v>250</v>
      </c>
      <c r="F7819" t="s">
        <v>249</v>
      </c>
      <c r="G7819" t="s">
        <v>225</v>
      </c>
      <c r="H7819" t="s">
        <v>222</v>
      </c>
      <c r="I7819" t="s">
        <v>1821</v>
      </c>
      <c r="J7819" s="3" t="s">
        <v>215</v>
      </c>
      <c r="K7819" s="3" t="s">
        <v>215</v>
      </c>
      <c r="L7819" s="3" t="s">
        <v>215</v>
      </c>
      <c r="M7819" s="3" t="s">
        <v>215</v>
      </c>
      <c r="N7819" s="3" t="s">
        <v>215</v>
      </c>
      <c r="O7819" s="3" t="s">
        <v>215</v>
      </c>
      <c r="P7819" s="3" t="s">
        <v>215</v>
      </c>
      <c r="Q7819" s="3" t="s">
        <v>215</v>
      </c>
      <c r="R7819" s="3" t="s">
        <v>215</v>
      </c>
      <c r="S7819" s="3">
        <v>-16.033000000000001</v>
      </c>
      <c r="T7819" s="3">
        <v>-12.426</v>
      </c>
      <c r="U7819" s="3">
        <v>-27.199000000000002</v>
      </c>
      <c r="V7819" s="3">
        <v>-17.282</v>
      </c>
      <c r="W7819" s="3">
        <v>-52.433</v>
      </c>
      <c r="X7819" s="3">
        <v>-50.615000000000002</v>
      </c>
      <c r="Y7819" s="3">
        <v>-33.207000000000001</v>
      </c>
      <c r="Z7819" s="3">
        <v>-40.823999999999998</v>
      </c>
      <c r="AA7819" s="3">
        <v>-14.311999999999999</v>
      </c>
      <c r="AB7819" s="3">
        <v>-45.28</v>
      </c>
      <c r="AC7819" s="3">
        <v>-25.582999999999998</v>
      </c>
      <c r="AD7819" s="3">
        <v>-49.247</v>
      </c>
      <c r="AE7819" s="3">
        <v>-10.48</v>
      </c>
      <c r="AF7819" s="3">
        <v>-4.4749999999999996</v>
      </c>
      <c r="AG7819" s="3">
        <v>23.747</v>
      </c>
      <c r="AH7819" s="3">
        <v>9.8059999999999992</v>
      </c>
      <c r="AI7819" s="3">
        <v>-27.039000000000001</v>
      </c>
      <c r="AJ7819" s="3">
        <v>-32.231000000000002</v>
      </c>
      <c r="AK7819" s="3">
        <v>-32.978999999999999</v>
      </c>
      <c r="AL7819" s="3">
        <v>-12.061</v>
      </c>
      <c r="AM7819" s="3">
        <v>-58.313000000000002</v>
      </c>
      <c r="AN7819" s="3">
        <v>-39.030999999999999</v>
      </c>
      <c r="AO7819" s="3">
        <v>-114.355</v>
      </c>
      <c r="AP7819" s="3">
        <v>-128.101</v>
      </c>
      <c r="AQ7819" s="3">
        <v>-110.974</v>
      </c>
      <c r="AR7819" s="3">
        <v>-154.67599999999999</v>
      </c>
      <c r="AS7819" s="3">
        <v>-218.21700000000001</v>
      </c>
      <c r="AT7819" s="3">
        <v>-252.739</v>
      </c>
      <c r="AU7819" s="3">
        <v>-12.757999999999999</v>
      </c>
      <c r="AV7819" s="3">
        <v>-93.394000000000005</v>
      </c>
      <c r="AW7819" s="3">
        <v>-21.341000000000001</v>
      </c>
      <c r="AX7819" s="3">
        <v>-20.445</v>
      </c>
      <c r="AY7819" s="3">
        <v>-14.898999999999999</v>
      </c>
      <c r="AZ7819" s="3">
        <v>-4.0949999999999998</v>
      </c>
      <c r="BA7819">
        <v>6.75</v>
      </c>
      <c r="BB7819">
        <v>2016</v>
      </c>
    </row>
    <row r="7820" spans="1:54" hidden="1" x14ac:dyDescent="0.2">
      <c r="A7820">
        <v>742</v>
      </c>
      <c r="B7820" t="s">
        <v>374</v>
      </c>
      <c r="C7820" t="s">
        <v>251</v>
      </c>
      <c r="D7820" t="s">
        <v>110</v>
      </c>
      <c r="E7820" t="s">
        <v>250</v>
      </c>
      <c r="F7820" t="s">
        <v>249</v>
      </c>
      <c r="G7820" t="s">
        <v>217</v>
      </c>
      <c r="I7820" t="s">
        <v>248</v>
      </c>
      <c r="J7820" s="3" t="s">
        <v>215</v>
      </c>
      <c r="K7820" s="3" t="s">
        <v>215</v>
      </c>
      <c r="L7820" s="3" t="s">
        <v>215</v>
      </c>
      <c r="M7820" s="3" t="s">
        <v>215</v>
      </c>
      <c r="N7820" s="3" t="s">
        <v>215</v>
      </c>
      <c r="O7820" s="3" t="s">
        <v>215</v>
      </c>
      <c r="P7820" s="3" t="s">
        <v>215</v>
      </c>
      <c r="Q7820" s="3" t="s">
        <v>215</v>
      </c>
      <c r="R7820" s="3" t="s">
        <v>215</v>
      </c>
      <c r="S7820" s="3">
        <v>-2.9460000000000002</v>
      </c>
      <c r="T7820" s="3">
        <v>-2.2210000000000001</v>
      </c>
      <c r="U7820" s="3">
        <v>-4.7469999999999999</v>
      </c>
      <c r="V7820" s="3">
        <v>-3.0649999999999999</v>
      </c>
      <c r="W7820" s="3">
        <v>-11.411</v>
      </c>
      <c r="X7820" s="3">
        <v>-7.2469999999999999</v>
      </c>
      <c r="Y7820" s="3">
        <v>-4.0049999999999999</v>
      </c>
      <c r="Z7820" s="3">
        <v>-4.3970000000000002</v>
      </c>
      <c r="AA7820" s="3">
        <v>-1.3260000000000001</v>
      </c>
      <c r="AB7820" s="3">
        <v>-4.3849999999999998</v>
      </c>
      <c r="AC7820" s="3">
        <v>-2.3690000000000002</v>
      </c>
      <c r="AD7820" s="3">
        <v>-4.6479999999999997</v>
      </c>
      <c r="AE7820" s="3">
        <v>-0.96499999999999997</v>
      </c>
      <c r="AF7820" s="3">
        <v>-0.378</v>
      </c>
      <c r="AG7820" s="3">
        <v>1.9350000000000001</v>
      </c>
      <c r="AH7820" s="3">
        <v>0.82299999999999995</v>
      </c>
      <c r="AI7820" s="3">
        <v>-2.2480000000000002</v>
      </c>
      <c r="AJ7820" s="3">
        <v>-2.6240000000000001</v>
      </c>
      <c r="AK7820" s="3">
        <v>-2.5880000000000001</v>
      </c>
      <c r="AL7820" s="3">
        <v>-0.81399999999999995</v>
      </c>
      <c r="AM7820" s="3">
        <v>-3.669</v>
      </c>
      <c r="AN7820" s="3">
        <v>-2.2999999999999998</v>
      </c>
      <c r="AO7820" s="3">
        <v>-6.266</v>
      </c>
      <c r="AP7820" s="3">
        <v>-6.4779999999999998</v>
      </c>
      <c r="AQ7820" s="3">
        <v>-5.1989999999999998</v>
      </c>
      <c r="AR7820" s="3">
        <v>-6.8470000000000004</v>
      </c>
      <c r="AS7820" s="3">
        <v>-8.8279999999999994</v>
      </c>
      <c r="AT7820" s="3">
        <v>-9.5609999999999999</v>
      </c>
      <c r="AU7820" s="3">
        <v>-0.46100000000000002</v>
      </c>
      <c r="AV7820" s="3">
        <v>-3.1579999999999999</v>
      </c>
      <c r="AW7820" s="3">
        <v>-0.67100000000000004</v>
      </c>
      <c r="AX7820" s="3">
        <v>-0.59299999999999997</v>
      </c>
      <c r="AY7820" s="3">
        <v>-0.39800000000000002</v>
      </c>
      <c r="AZ7820" s="3">
        <v>-0.10100000000000001</v>
      </c>
      <c r="BA7820">
        <v>0.152</v>
      </c>
      <c r="BB7820">
        <v>2016</v>
      </c>
    </row>
    <row r="7821" spans="1:54" hidden="1" x14ac:dyDescent="0.2">
      <c r="A7821">
        <v>742</v>
      </c>
      <c r="B7821" t="s">
        <v>374</v>
      </c>
      <c r="C7821" t="s">
        <v>247</v>
      </c>
      <c r="D7821" t="s">
        <v>110</v>
      </c>
      <c r="E7821" t="s">
        <v>245</v>
      </c>
      <c r="F7821" t="s">
        <v>244</v>
      </c>
      <c r="G7821" t="s">
        <v>225</v>
      </c>
      <c r="H7821" t="s">
        <v>222</v>
      </c>
    </row>
    <row r="7822" spans="1:54" hidden="1" x14ac:dyDescent="0.2">
      <c r="A7822">
        <v>742</v>
      </c>
      <c r="B7822" t="s">
        <v>374</v>
      </c>
      <c r="C7822" t="s">
        <v>246</v>
      </c>
      <c r="D7822" t="s">
        <v>110</v>
      </c>
      <c r="E7822" t="s">
        <v>245</v>
      </c>
      <c r="F7822" t="s">
        <v>244</v>
      </c>
      <c r="G7822" t="s">
        <v>243</v>
      </c>
    </row>
    <row r="7823" spans="1:54" hidden="1" x14ac:dyDescent="0.2">
      <c r="A7823">
        <v>742</v>
      </c>
      <c r="B7823" t="s">
        <v>374</v>
      </c>
      <c r="C7823" t="s">
        <v>242</v>
      </c>
      <c r="D7823" t="s">
        <v>110</v>
      </c>
      <c r="E7823" t="s">
        <v>240</v>
      </c>
      <c r="F7823" t="s">
        <v>239</v>
      </c>
      <c r="G7823" t="s">
        <v>225</v>
      </c>
      <c r="H7823" t="s">
        <v>222</v>
      </c>
      <c r="I7823" t="s">
        <v>1821</v>
      </c>
      <c r="J7823" s="3" t="s">
        <v>215</v>
      </c>
      <c r="K7823" s="3" t="s">
        <v>215</v>
      </c>
      <c r="L7823" s="3" t="s">
        <v>215</v>
      </c>
      <c r="M7823" s="3" t="s">
        <v>215</v>
      </c>
      <c r="N7823" s="3" t="s">
        <v>215</v>
      </c>
      <c r="O7823" s="3" t="s">
        <v>215</v>
      </c>
      <c r="P7823" s="3" t="s">
        <v>215</v>
      </c>
      <c r="Q7823" s="3" t="s">
        <v>215</v>
      </c>
      <c r="R7823" s="3" t="s">
        <v>215</v>
      </c>
      <c r="S7823" s="3">
        <v>2.1669999999999998</v>
      </c>
      <c r="T7823" s="3">
        <v>2.02</v>
      </c>
      <c r="U7823" s="3">
        <v>-12.819000000000001</v>
      </c>
      <c r="V7823" s="3">
        <v>-4.8620000000000001</v>
      </c>
      <c r="W7823" s="3">
        <v>-37.703000000000003</v>
      </c>
      <c r="X7823" s="3">
        <v>-27.844999999999999</v>
      </c>
      <c r="Y7823" s="3">
        <v>-13.606999999999999</v>
      </c>
      <c r="Z7823" s="3">
        <v>-20.324000000000002</v>
      </c>
      <c r="AA7823" s="3">
        <v>5.9880000000000004</v>
      </c>
      <c r="AB7823" s="3">
        <v>-25.68</v>
      </c>
      <c r="AC7823" s="3">
        <v>-4.6130000000000004</v>
      </c>
      <c r="AD7823" s="3">
        <v>-29.561</v>
      </c>
      <c r="AE7823" s="3">
        <v>7.452</v>
      </c>
      <c r="AF7823" s="3">
        <v>13.244999999999999</v>
      </c>
      <c r="AG7823" s="3">
        <v>41.6</v>
      </c>
      <c r="AH7823" s="3">
        <v>27.733000000000001</v>
      </c>
      <c r="AI7823" s="3">
        <v>-15.446999999999999</v>
      </c>
      <c r="AJ7823" s="3">
        <v>-21.76</v>
      </c>
      <c r="AK7823" s="3">
        <v>-7.31</v>
      </c>
      <c r="AL7823" s="3">
        <v>-1.202</v>
      </c>
      <c r="AM7823" s="3">
        <v>-44.457999999999998</v>
      </c>
      <c r="AN7823" s="3">
        <v>-23.975999999999999</v>
      </c>
      <c r="AO7823" s="3">
        <v>-59.628</v>
      </c>
      <c r="AP7823" s="3">
        <v>-109.51300000000001</v>
      </c>
      <c r="AQ7823" s="3">
        <v>-87.481999999999999</v>
      </c>
      <c r="AR7823" s="3">
        <v>-120.761</v>
      </c>
      <c r="AS7823" s="3">
        <v>-159.11000000000001</v>
      </c>
      <c r="AT7823" s="3">
        <v>-189.827</v>
      </c>
      <c r="AU7823" s="3">
        <v>36.061</v>
      </c>
      <c r="AV7823" s="3">
        <v>-22.393999999999998</v>
      </c>
      <c r="AW7823" s="3">
        <v>58.98</v>
      </c>
      <c r="AX7823" s="3">
        <v>63.929000000000002</v>
      </c>
      <c r="AY7823" s="3">
        <v>65.959000000000003</v>
      </c>
      <c r="AZ7823" s="3">
        <v>71.742999999999995</v>
      </c>
      <c r="BA7823">
        <v>78.180999999999997</v>
      </c>
      <c r="BB7823">
        <v>2016</v>
      </c>
    </row>
    <row r="7824" spans="1:54" hidden="1" x14ac:dyDescent="0.2">
      <c r="A7824">
        <v>742</v>
      </c>
      <c r="B7824" t="s">
        <v>374</v>
      </c>
      <c r="C7824" t="s">
        <v>241</v>
      </c>
      <c r="D7824" t="s">
        <v>110</v>
      </c>
      <c r="E7824" t="s">
        <v>240</v>
      </c>
      <c r="F7824" t="s">
        <v>239</v>
      </c>
      <c r="G7824" t="s">
        <v>217</v>
      </c>
      <c r="I7824" t="s">
        <v>238</v>
      </c>
      <c r="J7824" s="3" t="s">
        <v>215</v>
      </c>
      <c r="K7824" s="3" t="s">
        <v>215</v>
      </c>
      <c r="L7824" s="3" t="s">
        <v>215</v>
      </c>
      <c r="M7824" s="3" t="s">
        <v>215</v>
      </c>
      <c r="N7824" s="3" t="s">
        <v>215</v>
      </c>
      <c r="O7824" s="3" t="s">
        <v>215</v>
      </c>
      <c r="P7824" s="3" t="s">
        <v>215</v>
      </c>
      <c r="Q7824" s="3" t="s">
        <v>215</v>
      </c>
      <c r="R7824" s="3" t="s">
        <v>215</v>
      </c>
      <c r="S7824" s="3">
        <v>0.39800000000000002</v>
      </c>
      <c r="T7824" s="3">
        <v>0.36099999999999999</v>
      </c>
      <c r="U7824" s="3">
        <v>-2.2370000000000001</v>
      </c>
      <c r="V7824" s="3">
        <v>-0.86199999999999999</v>
      </c>
      <c r="W7824" s="3">
        <v>-8.2050000000000001</v>
      </c>
      <c r="X7824" s="3">
        <v>-3.9870000000000001</v>
      </c>
      <c r="Y7824" s="3">
        <v>-1.641</v>
      </c>
      <c r="Z7824" s="3">
        <v>-2.1890000000000001</v>
      </c>
      <c r="AA7824" s="3">
        <v>0.55500000000000005</v>
      </c>
      <c r="AB7824" s="3">
        <v>-2.4870000000000001</v>
      </c>
      <c r="AC7824" s="3">
        <v>-0.42699999999999999</v>
      </c>
      <c r="AD7824" s="3">
        <v>-2.79</v>
      </c>
      <c r="AE7824" s="3">
        <v>0.68600000000000005</v>
      </c>
      <c r="AF7824" s="3">
        <v>1.119</v>
      </c>
      <c r="AG7824" s="3">
        <v>3.39</v>
      </c>
      <c r="AH7824" s="3">
        <v>2.327</v>
      </c>
      <c r="AI7824" s="3">
        <v>-1.284</v>
      </c>
      <c r="AJ7824" s="3">
        <v>-1.7709999999999999</v>
      </c>
      <c r="AK7824" s="3">
        <v>-0.57399999999999995</v>
      </c>
      <c r="AL7824" s="3">
        <v>-8.1000000000000003E-2</v>
      </c>
      <c r="AM7824" s="3">
        <v>-2.7970000000000002</v>
      </c>
      <c r="AN7824" s="3">
        <v>-1.413</v>
      </c>
      <c r="AO7824" s="3">
        <v>-3.2669999999999999</v>
      </c>
      <c r="AP7824" s="3">
        <v>-5.5380000000000003</v>
      </c>
      <c r="AQ7824" s="3">
        <v>-4.0990000000000002</v>
      </c>
      <c r="AR7824" s="3">
        <v>-5.3460000000000001</v>
      </c>
      <c r="AS7824" s="3">
        <v>-6.4370000000000003</v>
      </c>
      <c r="AT7824" s="3">
        <v>-7.181</v>
      </c>
      <c r="AU7824" s="3">
        <v>1.302</v>
      </c>
      <c r="AV7824" s="3">
        <v>-0.75700000000000001</v>
      </c>
      <c r="AW7824" s="3">
        <v>1.855</v>
      </c>
      <c r="AX7824" s="3">
        <v>1.8540000000000001</v>
      </c>
      <c r="AY7824" s="3">
        <v>1.762</v>
      </c>
      <c r="AZ7824" s="3">
        <v>1.762</v>
      </c>
      <c r="BA7824">
        <v>1.762</v>
      </c>
      <c r="BB7824">
        <v>2016</v>
      </c>
    </row>
    <row r="7825" spans="1:54" hidden="1" x14ac:dyDescent="0.2">
      <c r="A7825">
        <v>742</v>
      </c>
      <c r="B7825" t="s">
        <v>374</v>
      </c>
      <c r="C7825" t="s">
        <v>237</v>
      </c>
      <c r="D7825" t="s">
        <v>110</v>
      </c>
      <c r="E7825" t="s">
        <v>235</v>
      </c>
      <c r="F7825" t="s">
        <v>234</v>
      </c>
      <c r="G7825" t="s">
        <v>225</v>
      </c>
      <c r="H7825" t="s">
        <v>222</v>
      </c>
    </row>
    <row r="7826" spans="1:54" hidden="1" x14ac:dyDescent="0.2">
      <c r="A7826">
        <v>742</v>
      </c>
      <c r="B7826" t="s">
        <v>374</v>
      </c>
      <c r="C7826" t="s">
        <v>236</v>
      </c>
      <c r="D7826" t="s">
        <v>110</v>
      </c>
      <c r="E7826" t="s">
        <v>235</v>
      </c>
      <c r="F7826" t="s">
        <v>234</v>
      </c>
      <c r="G7826" t="s">
        <v>217</v>
      </c>
    </row>
    <row r="7827" spans="1:54" hidden="1" x14ac:dyDescent="0.2">
      <c r="A7827">
        <v>742</v>
      </c>
      <c r="B7827" t="s">
        <v>374</v>
      </c>
      <c r="C7827" t="s">
        <v>233</v>
      </c>
      <c r="D7827" t="s">
        <v>110</v>
      </c>
      <c r="E7827" t="s">
        <v>231</v>
      </c>
      <c r="F7827" t="s">
        <v>230</v>
      </c>
      <c r="G7827" t="s">
        <v>225</v>
      </c>
      <c r="H7827" t="s">
        <v>222</v>
      </c>
      <c r="I7827" t="s">
        <v>1821</v>
      </c>
      <c r="J7827" s="3" t="s">
        <v>215</v>
      </c>
      <c r="K7827" s="3" t="s">
        <v>215</v>
      </c>
      <c r="L7827" s="3" t="s">
        <v>215</v>
      </c>
      <c r="M7827" s="3" t="s">
        <v>215</v>
      </c>
      <c r="N7827" s="3" t="s">
        <v>215</v>
      </c>
      <c r="O7827" s="3" t="s">
        <v>215</v>
      </c>
      <c r="P7827" s="3" t="s">
        <v>215</v>
      </c>
      <c r="Q7827" s="3" t="s">
        <v>215</v>
      </c>
      <c r="R7827" s="3" t="s">
        <v>215</v>
      </c>
      <c r="S7827" s="3" t="s">
        <v>215</v>
      </c>
      <c r="T7827" s="3" t="s">
        <v>215</v>
      </c>
      <c r="U7827" s="3" t="s">
        <v>215</v>
      </c>
      <c r="V7827" s="3" t="s">
        <v>215</v>
      </c>
      <c r="W7827" s="3" t="s">
        <v>215</v>
      </c>
      <c r="X7827" s="3" t="s">
        <v>215</v>
      </c>
      <c r="Y7827" s="3" t="s">
        <v>215</v>
      </c>
      <c r="Z7827" s="3" t="s">
        <v>215</v>
      </c>
      <c r="AA7827" s="3" t="s">
        <v>215</v>
      </c>
      <c r="AB7827" s="3" t="s">
        <v>215</v>
      </c>
      <c r="AC7827" s="3" t="s">
        <v>215</v>
      </c>
      <c r="AD7827" s="3" t="s">
        <v>215</v>
      </c>
      <c r="AE7827" s="3" t="s">
        <v>215</v>
      </c>
      <c r="AF7827" s="3" t="s">
        <v>215</v>
      </c>
      <c r="AG7827" s="3" t="s">
        <v>215</v>
      </c>
      <c r="AH7827" s="3" t="s">
        <v>215</v>
      </c>
      <c r="AI7827" s="3">
        <v>1023.676</v>
      </c>
      <c r="AJ7827" s="3">
        <v>1122.7090000000001</v>
      </c>
      <c r="AK7827" s="3">
        <v>1303.558</v>
      </c>
      <c r="AL7827" s="3">
        <v>1363.5609999999999</v>
      </c>
      <c r="AM7827" s="3">
        <v>1280.9749999999999</v>
      </c>
      <c r="AN7827" s="3">
        <v>792.32799999999997</v>
      </c>
      <c r="AO7827" s="3">
        <v>860.70600000000002</v>
      </c>
      <c r="AP7827" s="3">
        <v>933.91600000000005</v>
      </c>
      <c r="AQ7827" s="3">
        <v>1189.059</v>
      </c>
      <c r="AR7827" s="3">
        <v>1365.5309999999999</v>
      </c>
      <c r="AS7827" s="3">
        <v>1785.376</v>
      </c>
      <c r="AT7827" s="3">
        <v>2156.7170000000001</v>
      </c>
      <c r="AU7827" s="3">
        <v>2177.723</v>
      </c>
      <c r="AV7827" s="3">
        <v>2236.7370000000001</v>
      </c>
      <c r="AW7827" s="3">
        <v>2244.0349999999999</v>
      </c>
      <c r="AX7827" s="3">
        <v>2251.643</v>
      </c>
      <c r="AY7827" s="3">
        <v>2254.4090000000001</v>
      </c>
      <c r="AZ7827" s="3">
        <v>2247.6489999999999</v>
      </c>
      <c r="BA7827">
        <v>2231.0050000000001</v>
      </c>
      <c r="BB7827">
        <v>2016</v>
      </c>
    </row>
    <row r="7828" spans="1:54" hidden="1" x14ac:dyDescent="0.2">
      <c r="A7828">
        <v>742</v>
      </c>
      <c r="B7828" t="s">
        <v>374</v>
      </c>
      <c r="C7828" t="s">
        <v>232</v>
      </c>
      <c r="D7828" t="s">
        <v>110</v>
      </c>
      <c r="E7828" t="s">
        <v>231</v>
      </c>
      <c r="F7828" t="s">
        <v>230</v>
      </c>
      <c r="G7828" t="s">
        <v>217</v>
      </c>
      <c r="I7828" t="s">
        <v>229</v>
      </c>
      <c r="J7828" s="3" t="s">
        <v>215</v>
      </c>
      <c r="K7828" s="3" t="s">
        <v>215</v>
      </c>
      <c r="L7828" s="3" t="s">
        <v>215</v>
      </c>
      <c r="M7828" s="3" t="s">
        <v>215</v>
      </c>
      <c r="N7828" s="3" t="s">
        <v>215</v>
      </c>
      <c r="O7828" s="3" t="s">
        <v>215</v>
      </c>
      <c r="P7828" s="3" t="s">
        <v>215</v>
      </c>
      <c r="Q7828" s="3" t="s">
        <v>215</v>
      </c>
      <c r="R7828" s="3" t="s">
        <v>215</v>
      </c>
      <c r="S7828" s="3" t="s">
        <v>215</v>
      </c>
      <c r="T7828" s="3" t="s">
        <v>215</v>
      </c>
      <c r="U7828" s="3" t="s">
        <v>215</v>
      </c>
      <c r="V7828" s="3" t="s">
        <v>215</v>
      </c>
      <c r="W7828" s="3" t="s">
        <v>215</v>
      </c>
      <c r="X7828" s="3" t="s">
        <v>215</v>
      </c>
      <c r="Y7828" s="3" t="s">
        <v>215</v>
      </c>
      <c r="Z7828" s="3" t="s">
        <v>215</v>
      </c>
      <c r="AA7828" s="3" t="s">
        <v>215</v>
      </c>
      <c r="AB7828" s="3" t="s">
        <v>215</v>
      </c>
      <c r="AC7828" s="3" t="s">
        <v>215</v>
      </c>
      <c r="AD7828" s="3" t="s">
        <v>215</v>
      </c>
      <c r="AE7828" s="3" t="s">
        <v>215</v>
      </c>
      <c r="AF7828" s="3" t="s">
        <v>215</v>
      </c>
      <c r="AG7828" s="3" t="s">
        <v>215</v>
      </c>
      <c r="AH7828" s="3" t="s">
        <v>215</v>
      </c>
      <c r="AI7828" s="3">
        <v>85.099000000000004</v>
      </c>
      <c r="AJ7828" s="3">
        <v>91.387</v>
      </c>
      <c r="AK7828" s="3">
        <v>102.28700000000001</v>
      </c>
      <c r="AL7828" s="3">
        <v>91.986000000000004</v>
      </c>
      <c r="AM7828" s="3">
        <v>80.602999999999994</v>
      </c>
      <c r="AN7828" s="3">
        <v>46.695</v>
      </c>
      <c r="AO7828" s="3">
        <v>47.164999999999999</v>
      </c>
      <c r="AP7828" s="3">
        <v>47.225999999999999</v>
      </c>
      <c r="AQ7828" s="3">
        <v>55.707999999999998</v>
      </c>
      <c r="AR7828" s="3">
        <v>60.447000000000003</v>
      </c>
      <c r="AS7828" s="3">
        <v>72.23</v>
      </c>
      <c r="AT7828" s="3">
        <v>81.587000000000003</v>
      </c>
      <c r="AU7828" s="3">
        <v>78.632999999999996</v>
      </c>
      <c r="AV7828" s="3">
        <v>75.63</v>
      </c>
      <c r="AW7828" s="3">
        <v>70.572999999999993</v>
      </c>
      <c r="AX7828" s="3">
        <v>65.289000000000001</v>
      </c>
      <c r="AY7828" s="3">
        <v>60.213999999999999</v>
      </c>
      <c r="AZ7828" s="3">
        <v>55.192999999999998</v>
      </c>
      <c r="BA7828">
        <v>50.273000000000003</v>
      </c>
      <c r="BB7828">
        <v>2016</v>
      </c>
    </row>
    <row r="7829" spans="1:54" hidden="1" x14ac:dyDescent="0.2">
      <c r="A7829">
        <v>742</v>
      </c>
      <c r="B7829" t="s">
        <v>374</v>
      </c>
      <c r="C7829" t="s">
        <v>228</v>
      </c>
      <c r="D7829" t="s">
        <v>110</v>
      </c>
      <c r="E7829" t="s">
        <v>227</v>
      </c>
      <c r="F7829" t="s">
        <v>226</v>
      </c>
      <c r="G7829" t="s">
        <v>225</v>
      </c>
      <c r="H7829" t="s">
        <v>222</v>
      </c>
      <c r="I7829" t="s">
        <v>1821</v>
      </c>
      <c r="J7829" s="3">
        <v>312.39800000000002</v>
      </c>
      <c r="K7829" s="3">
        <v>333.625</v>
      </c>
      <c r="L7829" s="3">
        <v>340.142</v>
      </c>
      <c r="M7829" s="3">
        <v>375.85700000000003</v>
      </c>
      <c r="N7829" s="3">
        <v>395.77699999999999</v>
      </c>
      <c r="O7829" s="3">
        <v>426.64800000000002</v>
      </c>
      <c r="P7829" s="3">
        <v>460.78</v>
      </c>
      <c r="Q7829" s="3">
        <v>469.53500000000003</v>
      </c>
      <c r="R7829" s="3">
        <v>517.89700000000005</v>
      </c>
      <c r="S7829" s="3">
        <v>544.30899999999997</v>
      </c>
      <c r="T7829" s="3">
        <v>559.54999999999995</v>
      </c>
      <c r="U7829" s="3">
        <v>572.97900000000004</v>
      </c>
      <c r="V7829" s="3">
        <v>563.81200000000001</v>
      </c>
      <c r="W7829" s="3">
        <v>459.50599999999997</v>
      </c>
      <c r="X7829" s="3">
        <v>698.45</v>
      </c>
      <c r="Y7829" s="3">
        <v>829.06</v>
      </c>
      <c r="Z7829" s="3">
        <v>928.54700000000003</v>
      </c>
      <c r="AA7829" s="3">
        <v>1078.972</v>
      </c>
      <c r="AB7829" s="3">
        <v>1032.576</v>
      </c>
      <c r="AC7829" s="3">
        <v>1080.0740000000001</v>
      </c>
      <c r="AD7829" s="3">
        <v>1059.5530000000001</v>
      </c>
      <c r="AE7829" s="3">
        <v>1085.7339999999999</v>
      </c>
      <c r="AF7829" s="3">
        <v>1183.9590000000001</v>
      </c>
      <c r="AG7829" s="3">
        <v>1226.9680000000001</v>
      </c>
      <c r="AH7829" s="3">
        <v>1191.78</v>
      </c>
      <c r="AI7829" s="3">
        <v>1202.931</v>
      </c>
      <c r="AJ7829" s="3">
        <v>1228.528</v>
      </c>
      <c r="AK7829" s="3">
        <v>1274.4159999999999</v>
      </c>
      <c r="AL7829" s="3">
        <v>1482.36</v>
      </c>
      <c r="AM7829" s="3">
        <v>1589.2429999999999</v>
      </c>
      <c r="AN7829" s="3">
        <v>1696.83</v>
      </c>
      <c r="AO7829" s="3">
        <v>1824.8910000000001</v>
      </c>
      <c r="AP7829" s="3">
        <v>1977.5419999999999</v>
      </c>
      <c r="AQ7829" s="3">
        <v>2134.4639999999999</v>
      </c>
      <c r="AR7829" s="3">
        <v>2259.047</v>
      </c>
      <c r="AS7829" s="3">
        <v>2471.777</v>
      </c>
      <c r="AT7829" s="3">
        <v>2643.4720000000002</v>
      </c>
      <c r="AU7829" s="3">
        <v>2769.4760000000001</v>
      </c>
      <c r="AV7829" s="3">
        <v>2957.4870000000001</v>
      </c>
      <c r="AW7829" s="3">
        <v>3179.7339999999999</v>
      </c>
      <c r="AX7829" s="3">
        <v>3448.7330000000002</v>
      </c>
      <c r="AY7829" s="3">
        <v>3744.0149999999999</v>
      </c>
      <c r="AZ7829" s="3">
        <v>4072.3110000000001</v>
      </c>
      <c r="BA7829">
        <v>4437.76</v>
      </c>
      <c r="BB7829">
        <v>2016</v>
      </c>
    </row>
    <row r="7830" spans="1:54" hidden="1" x14ac:dyDescent="0.2">
      <c r="A7830">
        <v>742</v>
      </c>
      <c r="B7830" t="s">
        <v>374</v>
      </c>
      <c r="C7830" t="s">
        <v>224</v>
      </c>
      <c r="D7830" t="s">
        <v>110</v>
      </c>
      <c r="E7830" t="s">
        <v>219</v>
      </c>
      <c r="F7830" t="s">
        <v>218</v>
      </c>
      <c r="G7830" t="s">
        <v>223</v>
      </c>
      <c r="H7830" t="s">
        <v>222</v>
      </c>
      <c r="I7830" t="s">
        <v>855</v>
      </c>
      <c r="J7830" s="3">
        <v>-9.5000000000000001E-2</v>
      </c>
      <c r="K7830" s="3">
        <v>-4.3999999999999997E-2</v>
      </c>
      <c r="L7830" s="3">
        <v>-8.6999999999999994E-2</v>
      </c>
      <c r="M7830" s="3">
        <v>-4.2999999999999997E-2</v>
      </c>
      <c r="N7830" s="3">
        <v>2.5999999999999999E-2</v>
      </c>
      <c r="O7830" s="3">
        <v>-2.7E-2</v>
      </c>
      <c r="P7830" s="3">
        <v>-5.6000000000000001E-2</v>
      </c>
      <c r="Q7830" s="3">
        <v>-6.0999999999999999E-2</v>
      </c>
      <c r="R7830" s="3">
        <v>-8.6999999999999994E-2</v>
      </c>
      <c r="S7830" s="3">
        <v>-5.0999999999999997E-2</v>
      </c>
      <c r="T7830" s="3">
        <v>-8.4000000000000005E-2</v>
      </c>
      <c r="U7830" s="3">
        <v>-0.14099999999999999</v>
      </c>
      <c r="V7830" s="3">
        <v>-0.13900000000000001</v>
      </c>
      <c r="W7830" s="3">
        <v>-8.2000000000000003E-2</v>
      </c>
      <c r="X7830" s="3">
        <v>-5.6000000000000001E-2</v>
      </c>
      <c r="Y7830" s="3">
        <v>-0.122</v>
      </c>
      <c r="Z7830" s="3">
        <v>-0.154</v>
      </c>
      <c r="AA7830" s="3">
        <v>-0.11700000000000001</v>
      </c>
      <c r="AB7830" s="3">
        <v>-0.14000000000000001</v>
      </c>
      <c r="AC7830" s="3">
        <v>-0.127</v>
      </c>
      <c r="AD7830" s="3">
        <v>-0.14000000000000001</v>
      </c>
      <c r="AE7830" s="3">
        <v>-0.16900000000000001</v>
      </c>
      <c r="AF7830" s="3">
        <v>-0.14000000000000001</v>
      </c>
      <c r="AG7830" s="3">
        <v>-0.16200000000000001</v>
      </c>
      <c r="AH7830" s="3">
        <v>-0.20699999999999999</v>
      </c>
      <c r="AI7830" s="3">
        <v>-0.20399999999999999</v>
      </c>
      <c r="AJ7830" s="3">
        <v>-0.17599999999999999</v>
      </c>
      <c r="AK7830" s="3">
        <v>-0.216</v>
      </c>
      <c r="AL7830" s="3">
        <v>-0.223</v>
      </c>
      <c r="AM7830" s="3">
        <v>-0.17699999999999999</v>
      </c>
      <c r="AN7830" s="3">
        <v>-0.2</v>
      </c>
      <c r="AO7830" s="3">
        <v>-0.30199999999999999</v>
      </c>
      <c r="AP7830" s="3">
        <v>-0.29399999999999998</v>
      </c>
      <c r="AQ7830" s="3">
        <v>-0.56799999999999995</v>
      </c>
      <c r="AR7830" s="3">
        <v>-0.45900000000000002</v>
      </c>
      <c r="AS7830" s="3">
        <v>-0.46100000000000002</v>
      </c>
      <c r="AT7830" s="3">
        <v>-0.43</v>
      </c>
      <c r="AU7830" s="3">
        <v>-0.39100000000000001</v>
      </c>
      <c r="AV7830" s="3">
        <v>-0.435</v>
      </c>
      <c r="AW7830" s="3">
        <v>-0.38800000000000001</v>
      </c>
      <c r="AX7830" s="3">
        <v>-0.32500000000000001</v>
      </c>
      <c r="AY7830" s="3">
        <v>-0.25</v>
      </c>
      <c r="AZ7830" s="3">
        <v>-0.248</v>
      </c>
      <c r="BA7830">
        <v>-0.222</v>
      </c>
      <c r="BB7830">
        <v>2016</v>
      </c>
    </row>
    <row r="7831" spans="1:54" hidden="1" x14ac:dyDescent="0.2">
      <c r="A7831">
        <v>742</v>
      </c>
      <c r="B7831" t="s">
        <v>374</v>
      </c>
      <c r="C7831" t="s">
        <v>220</v>
      </c>
      <c r="D7831" t="s">
        <v>110</v>
      </c>
      <c r="E7831" t="s">
        <v>219</v>
      </c>
      <c r="F7831" t="s">
        <v>218</v>
      </c>
      <c r="G7831" t="s">
        <v>217</v>
      </c>
      <c r="I7831" t="s">
        <v>216</v>
      </c>
      <c r="J7831" s="3">
        <v>-6.4249999999999998</v>
      </c>
      <c r="K7831" s="3">
        <v>-3.5960000000000001</v>
      </c>
      <c r="L7831" s="3">
        <v>-8.3889999999999993</v>
      </c>
      <c r="M7831" s="3">
        <v>-4.3979999999999997</v>
      </c>
      <c r="N7831" s="3">
        <v>2.891</v>
      </c>
      <c r="O7831" s="3">
        <v>-2.8879999999999999</v>
      </c>
      <c r="P7831" s="3">
        <v>-4.242</v>
      </c>
      <c r="Q7831" s="3">
        <v>-3.875</v>
      </c>
      <c r="R7831" s="3">
        <v>-5.0140000000000002</v>
      </c>
      <c r="S7831" s="3">
        <v>-2.98</v>
      </c>
      <c r="T7831" s="3">
        <v>-4.0990000000000002</v>
      </c>
      <c r="U7831" s="3">
        <v>-6.931</v>
      </c>
      <c r="V7831" s="3">
        <v>-6.51</v>
      </c>
      <c r="W7831" s="3">
        <v>-5.08</v>
      </c>
      <c r="X7831" s="3">
        <v>-4.4790000000000001</v>
      </c>
      <c r="Y7831" s="3">
        <v>-7.343</v>
      </c>
      <c r="Z7831" s="3">
        <v>-8.4789999999999992</v>
      </c>
      <c r="AA7831" s="3">
        <v>-6.3239999999999998</v>
      </c>
      <c r="AB7831" s="3">
        <v>-8.0060000000000002</v>
      </c>
      <c r="AC7831" s="3">
        <v>-7.2469999999999999</v>
      </c>
      <c r="AD7831" s="3">
        <v>-9.3829999999999991</v>
      </c>
      <c r="AE7831" s="3">
        <v>-11.419</v>
      </c>
      <c r="AF7831" s="3">
        <v>-8.2159999999999993</v>
      </c>
      <c r="AG7831" s="3">
        <v>-7.67</v>
      </c>
      <c r="AH7831" s="3">
        <v>-9.1709999999999994</v>
      </c>
      <c r="AI7831" s="3">
        <v>-8.94</v>
      </c>
      <c r="AJ7831" s="3">
        <v>-7.5030000000000001</v>
      </c>
      <c r="AK7831" s="3">
        <v>-8.1140000000000008</v>
      </c>
      <c r="AL7831" s="3">
        <v>-6.7050000000000001</v>
      </c>
      <c r="AM7831" s="3">
        <v>-5.2489999999999997</v>
      </c>
      <c r="AN7831" s="3">
        <v>-5.83</v>
      </c>
      <c r="AO7831" s="3">
        <v>-7.8049999999999997</v>
      </c>
      <c r="AP7831" s="3">
        <v>-7.593</v>
      </c>
      <c r="AQ7831" s="3">
        <v>-13.153</v>
      </c>
      <c r="AR7831" s="3">
        <v>-10.021000000000001</v>
      </c>
      <c r="AS7831" s="3">
        <v>-11.026999999999999</v>
      </c>
      <c r="AT7831" s="3">
        <v>-9.6359999999999992</v>
      </c>
      <c r="AU7831" s="3">
        <v>-8.1940000000000008</v>
      </c>
      <c r="AV7831" s="3">
        <v>-7.7889999999999997</v>
      </c>
      <c r="AW7831" s="3">
        <v>-6.3890000000000002</v>
      </c>
      <c r="AX7831" s="3">
        <v>-4.8760000000000003</v>
      </c>
      <c r="AY7831" s="3">
        <v>-3.4319999999999999</v>
      </c>
      <c r="AZ7831" s="3">
        <v>-3.105</v>
      </c>
      <c r="BA7831">
        <v>-2.5369999999999999</v>
      </c>
      <c r="BB7831">
        <v>2015</v>
      </c>
    </row>
    <row r="7832" spans="1:54" x14ac:dyDescent="0.2">
      <c r="A7832">
        <v>866</v>
      </c>
      <c r="B7832" t="s">
        <v>373</v>
      </c>
      <c r="C7832" t="s">
        <v>352</v>
      </c>
      <c r="D7832" t="s">
        <v>97</v>
      </c>
      <c r="E7832" t="s">
        <v>349</v>
      </c>
      <c r="F7832" t="s">
        <v>351</v>
      </c>
      <c r="G7832" t="s">
        <v>225</v>
      </c>
      <c r="H7832" t="s">
        <v>222</v>
      </c>
      <c r="I7832" t="s">
        <v>1822</v>
      </c>
      <c r="J7832" s="3">
        <v>0.254</v>
      </c>
      <c r="K7832" s="3">
        <v>0.28999999999999998</v>
      </c>
      <c r="L7832" s="3">
        <v>0.32700000000000001</v>
      </c>
      <c r="M7832" s="3">
        <v>0.34599999999999997</v>
      </c>
      <c r="N7832" s="3">
        <v>0.498</v>
      </c>
      <c r="O7832" s="3">
        <v>0.52600000000000002</v>
      </c>
      <c r="P7832" s="3">
        <v>0.57199999999999995</v>
      </c>
      <c r="Q7832" s="3">
        <v>0.58199999999999996</v>
      </c>
      <c r="R7832" s="3">
        <v>0.56200000000000006</v>
      </c>
      <c r="S7832" s="3">
        <v>0.56799999999999995</v>
      </c>
      <c r="T7832" s="3">
        <v>0.59499999999999997</v>
      </c>
      <c r="U7832" s="3">
        <v>0.63</v>
      </c>
      <c r="V7832" s="3">
        <v>0.60599999999999998</v>
      </c>
      <c r="W7832" s="3">
        <v>0.60499999999999998</v>
      </c>
      <c r="X7832" s="3">
        <v>0.61699999999999999</v>
      </c>
      <c r="Y7832" s="3">
        <v>0.64500000000000002</v>
      </c>
      <c r="Z7832" s="3">
        <v>0.64500000000000002</v>
      </c>
      <c r="AA7832" s="3">
        <v>0.624</v>
      </c>
      <c r="AB7832" s="3">
        <v>0.64600000000000002</v>
      </c>
      <c r="AC7832" s="3">
        <v>0.66100000000000003</v>
      </c>
      <c r="AD7832" s="3">
        <v>0.66800000000000004</v>
      </c>
      <c r="AE7832" s="3">
        <v>0.68899999999999995</v>
      </c>
      <c r="AF7832" s="3">
        <v>0.70499999999999996</v>
      </c>
      <c r="AG7832" s="3">
        <v>0.71199999999999997</v>
      </c>
      <c r="AH7832" s="3">
        <v>0.72099999999999997</v>
      </c>
      <c r="AI7832" s="3">
        <v>0.72299999999999998</v>
      </c>
      <c r="AJ7832" s="3">
        <v>0.70499999999999996</v>
      </c>
      <c r="AK7832" s="3">
        <v>0.70099999999999996</v>
      </c>
      <c r="AL7832" s="3">
        <v>0.72</v>
      </c>
      <c r="AM7832" s="3">
        <v>0.74099999999999999</v>
      </c>
      <c r="AN7832" s="3">
        <v>0.76400000000000001</v>
      </c>
      <c r="AO7832" s="3">
        <v>0.77800000000000002</v>
      </c>
      <c r="AP7832" s="3">
        <v>0.77</v>
      </c>
      <c r="AQ7832" s="3">
        <v>0.76500000000000001</v>
      </c>
      <c r="AR7832" s="3">
        <v>0.78800000000000003</v>
      </c>
      <c r="AS7832" s="3">
        <v>0.81499999999999995</v>
      </c>
      <c r="AT7832" s="3">
        <v>0.84</v>
      </c>
      <c r="AU7832" s="3">
        <v>0.86599999999999999</v>
      </c>
      <c r="AV7832" s="3">
        <v>0.89400000000000002</v>
      </c>
      <c r="AW7832" s="3">
        <v>0.92</v>
      </c>
      <c r="AX7832" s="3">
        <v>0.94199999999999995</v>
      </c>
      <c r="AY7832" s="3">
        <v>0.96</v>
      </c>
      <c r="AZ7832" s="3">
        <v>0.97699999999999998</v>
      </c>
      <c r="BA7832">
        <v>0.99199999999999999</v>
      </c>
      <c r="BB7832">
        <v>2016</v>
      </c>
    </row>
    <row r="7833" spans="1:54" hidden="1" x14ac:dyDescent="0.2">
      <c r="A7833">
        <v>866</v>
      </c>
      <c r="B7833" t="s">
        <v>373</v>
      </c>
      <c r="C7833" t="s">
        <v>350</v>
      </c>
      <c r="D7833" t="s">
        <v>97</v>
      </c>
      <c r="E7833" t="s">
        <v>349</v>
      </c>
      <c r="F7833" t="s">
        <v>348</v>
      </c>
      <c r="G7833" t="s">
        <v>275</v>
      </c>
      <c r="I7833" t="s">
        <v>347</v>
      </c>
      <c r="J7833" s="3">
        <v>15.8</v>
      </c>
      <c r="K7833" s="3">
        <v>14</v>
      </c>
      <c r="L7833" s="3">
        <v>12.8</v>
      </c>
      <c r="M7833" s="3">
        <v>5.8</v>
      </c>
      <c r="N7833" s="3">
        <v>44.1</v>
      </c>
      <c r="O7833" s="3">
        <v>5.6</v>
      </c>
      <c r="P7833" s="3">
        <v>8.8000000000000007</v>
      </c>
      <c r="Q7833" s="3">
        <v>1.7</v>
      </c>
      <c r="R7833" s="3">
        <v>-3.5</v>
      </c>
      <c r="S7833" s="3">
        <v>1.1000000000000001</v>
      </c>
      <c r="T7833" s="3">
        <v>4.7</v>
      </c>
      <c r="U7833" s="3">
        <v>5.9</v>
      </c>
      <c r="V7833" s="3">
        <v>-3.8</v>
      </c>
      <c r="W7833" s="3">
        <v>-0.1</v>
      </c>
      <c r="X7833" s="3">
        <v>1.9790000000000001</v>
      </c>
      <c r="Y7833" s="3">
        <v>4.4870000000000001</v>
      </c>
      <c r="Z7833" s="3">
        <v>1E-3</v>
      </c>
      <c r="AA7833" s="3">
        <v>-3.165</v>
      </c>
      <c r="AB7833" s="3">
        <v>3.4740000000000002</v>
      </c>
      <c r="AC7833" s="3">
        <v>2.3490000000000002</v>
      </c>
      <c r="AD7833" s="3">
        <v>1.0589999999999999</v>
      </c>
      <c r="AE7833" s="3">
        <v>3.165</v>
      </c>
      <c r="AF7833" s="3">
        <v>2.27</v>
      </c>
      <c r="AG7833" s="3">
        <v>0.97099999999999997</v>
      </c>
      <c r="AH7833" s="3">
        <v>1.2010000000000001</v>
      </c>
      <c r="AI7833" s="3">
        <v>0.38200000000000001</v>
      </c>
      <c r="AJ7833" s="3">
        <v>-2.4820000000000002</v>
      </c>
      <c r="AK7833" s="3">
        <v>-0.61699999999999999</v>
      </c>
      <c r="AL7833" s="3">
        <v>2.6819999999999999</v>
      </c>
      <c r="AM7833" s="3">
        <v>2.9390000000000001</v>
      </c>
      <c r="AN7833" s="3">
        <v>3.1789999999999998</v>
      </c>
      <c r="AO7833" s="3">
        <v>1.831</v>
      </c>
      <c r="AP7833" s="3">
        <v>-1.1240000000000001</v>
      </c>
      <c r="AQ7833" s="3">
        <v>-0.56699999999999995</v>
      </c>
      <c r="AR7833" s="3">
        <v>2.8969999999999998</v>
      </c>
      <c r="AS7833" s="3">
        <v>3.5449999999999999</v>
      </c>
      <c r="AT7833" s="3">
        <v>3.06</v>
      </c>
      <c r="AU7833" s="3">
        <v>3.0550000000000002</v>
      </c>
      <c r="AV7833" s="3">
        <v>3.1720000000000002</v>
      </c>
      <c r="AW7833" s="3">
        <v>2.9449999999999998</v>
      </c>
      <c r="AX7833" s="3">
        <v>2.403</v>
      </c>
      <c r="AY7833" s="3">
        <v>1.891</v>
      </c>
      <c r="AZ7833" s="3">
        <v>1.8360000000000001</v>
      </c>
      <c r="BA7833">
        <v>1.4470000000000001</v>
      </c>
      <c r="BB7833">
        <v>2016</v>
      </c>
    </row>
    <row r="7834" spans="1:54" hidden="1" x14ac:dyDescent="0.2">
      <c r="A7834">
        <v>866</v>
      </c>
      <c r="B7834" t="s">
        <v>373</v>
      </c>
      <c r="C7834" t="s">
        <v>346</v>
      </c>
      <c r="D7834" t="s">
        <v>97</v>
      </c>
      <c r="E7834" t="s">
        <v>342</v>
      </c>
      <c r="F7834" t="s">
        <v>345</v>
      </c>
      <c r="G7834" t="s">
        <v>225</v>
      </c>
      <c r="H7834" t="s">
        <v>222</v>
      </c>
      <c r="I7834" t="s">
        <v>1822</v>
      </c>
      <c r="J7834" s="3">
        <v>6.5000000000000002E-2</v>
      </c>
      <c r="K7834" s="3">
        <v>7.0999999999999994E-2</v>
      </c>
      <c r="L7834" s="3">
        <v>0.08</v>
      </c>
      <c r="M7834" s="3">
        <v>8.8999999999999996E-2</v>
      </c>
      <c r="N7834" s="3">
        <v>9.6000000000000002E-2</v>
      </c>
      <c r="O7834" s="3">
        <v>0.113</v>
      </c>
      <c r="P7834" s="3">
        <v>0.13400000000000001</v>
      </c>
      <c r="Q7834" s="3">
        <v>0.153</v>
      </c>
      <c r="R7834" s="3">
        <v>0.16400000000000001</v>
      </c>
      <c r="S7834" s="3">
        <v>0.17699999999999999</v>
      </c>
      <c r="T7834" s="3">
        <v>0.193</v>
      </c>
      <c r="U7834" s="3">
        <v>0.22600000000000001</v>
      </c>
      <c r="V7834" s="3">
        <v>0.24299999999999999</v>
      </c>
      <c r="W7834" s="3">
        <v>0.26</v>
      </c>
      <c r="X7834" s="3">
        <v>0.26800000000000002</v>
      </c>
      <c r="Y7834" s="3">
        <v>0.27100000000000002</v>
      </c>
      <c r="Z7834" s="3">
        <v>0.28799999999999998</v>
      </c>
      <c r="AA7834" s="3">
        <v>0.27800000000000002</v>
      </c>
      <c r="AB7834" s="3">
        <v>0.29499999999999998</v>
      </c>
      <c r="AC7834" s="3">
        <v>0.32200000000000001</v>
      </c>
      <c r="AD7834" s="3">
        <v>0.34300000000000003</v>
      </c>
      <c r="AE7834" s="3">
        <v>0.376</v>
      </c>
      <c r="AF7834" s="3">
        <v>0.41899999999999998</v>
      </c>
      <c r="AG7834" s="3">
        <v>0.45500000000000002</v>
      </c>
      <c r="AH7834" s="3">
        <v>0.48899999999999999</v>
      </c>
      <c r="AI7834" s="3">
        <v>0.55000000000000004</v>
      </c>
      <c r="AJ7834" s="3">
        <v>0.59599999999999997</v>
      </c>
      <c r="AK7834" s="3">
        <v>0.63300000000000001</v>
      </c>
      <c r="AL7834" s="3">
        <v>0.66400000000000003</v>
      </c>
      <c r="AM7834" s="3">
        <v>0.68799999999999994</v>
      </c>
      <c r="AN7834" s="3">
        <v>0.74399999999999999</v>
      </c>
      <c r="AO7834" s="3">
        <v>0.78800000000000003</v>
      </c>
      <c r="AP7834" s="3">
        <v>0.79</v>
      </c>
      <c r="AQ7834" s="3">
        <v>0.79200000000000004</v>
      </c>
      <c r="AR7834" s="3">
        <v>0.82499999999999996</v>
      </c>
      <c r="AS7834" s="3">
        <v>0.86799999999999999</v>
      </c>
      <c r="AT7834" s="3">
        <v>0.91600000000000004</v>
      </c>
      <c r="AU7834" s="3">
        <v>0.96799999999999997</v>
      </c>
      <c r="AV7834" s="3">
        <v>1.0189999999999999</v>
      </c>
      <c r="AW7834" s="3">
        <v>1.0720000000000001</v>
      </c>
      <c r="AX7834" s="3">
        <v>1.1200000000000001</v>
      </c>
      <c r="AY7834" s="3">
        <v>1.165</v>
      </c>
      <c r="AZ7834" s="3">
        <v>1.212</v>
      </c>
      <c r="BA7834">
        <v>1.2549999999999999</v>
      </c>
      <c r="BB7834">
        <v>2016</v>
      </c>
    </row>
    <row r="7835" spans="1:54" hidden="1" x14ac:dyDescent="0.2">
      <c r="A7835">
        <v>866</v>
      </c>
      <c r="B7835" t="s">
        <v>373</v>
      </c>
      <c r="C7835" t="s">
        <v>344</v>
      </c>
      <c r="D7835" t="s">
        <v>97</v>
      </c>
      <c r="E7835" t="s">
        <v>342</v>
      </c>
      <c r="F7835" t="s">
        <v>343</v>
      </c>
      <c r="G7835" t="s">
        <v>223</v>
      </c>
      <c r="H7835" t="s">
        <v>222</v>
      </c>
      <c r="I7835" t="s">
        <v>310</v>
      </c>
      <c r="J7835" s="3">
        <v>7.3999999999999996E-2</v>
      </c>
      <c r="K7835" s="3">
        <v>8.2000000000000003E-2</v>
      </c>
      <c r="L7835" s="3">
        <v>8.1000000000000003E-2</v>
      </c>
      <c r="M7835" s="3">
        <v>0.08</v>
      </c>
      <c r="N7835" s="3">
        <v>8.4000000000000005E-2</v>
      </c>
      <c r="O7835" s="3">
        <v>7.9000000000000001E-2</v>
      </c>
      <c r="P7835" s="3">
        <v>9.4E-2</v>
      </c>
      <c r="Q7835" s="3">
        <v>0.10100000000000001</v>
      </c>
      <c r="R7835" s="3">
        <v>0.11899999999999999</v>
      </c>
      <c r="S7835" s="3">
        <v>0.14399999999999999</v>
      </c>
      <c r="T7835" s="3">
        <v>0.15</v>
      </c>
      <c r="U7835" s="3">
        <v>0.17399999999999999</v>
      </c>
      <c r="V7835" s="3">
        <v>0.18</v>
      </c>
      <c r="W7835" s="3">
        <v>0.188</v>
      </c>
      <c r="X7835" s="3">
        <v>0.20300000000000001</v>
      </c>
      <c r="Y7835" s="3">
        <v>0.21299999999999999</v>
      </c>
      <c r="Z7835" s="3">
        <v>0.23400000000000001</v>
      </c>
      <c r="AA7835" s="3">
        <v>0.22</v>
      </c>
      <c r="AB7835" s="3">
        <v>0.19800000000000001</v>
      </c>
      <c r="AC7835" s="3">
        <v>0.20100000000000001</v>
      </c>
      <c r="AD7835" s="3">
        <v>0.19500000000000001</v>
      </c>
      <c r="AE7835" s="3">
        <v>0.17699999999999999</v>
      </c>
      <c r="AF7835" s="3">
        <v>0.191</v>
      </c>
      <c r="AG7835" s="3">
        <v>0.21199999999999999</v>
      </c>
      <c r="AH7835" s="3">
        <v>0.248</v>
      </c>
      <c r="AI7835" s="3">
        <v>0.28299999999999997</v>
      </c>
      <c r="AJ7835" s="3">
        <v>0.29399999999999998</v>
      </c>
      <c r="AK7835" s="3">
        <v>0.32100000000000001</v>
      </c>
      <c r="AL7835" s="3">
        <v>0.34200000000000003</v>
      </c>
      <c r="AM7835" s="3">
        <v>0.33800000000000002</v>
      </c>
      <c r="AN7835" s="3">
        <v>0.39</v>
      </c>
      <c r="AO7835" s="3">
        <v>0.45600000000000002</v>
      </c>
      <c r="AP7835" s="3">
        <v>0.45900000000000002</v>
      </c>
      <c r="AQ7835" s="3">
        <v>0.44600000000000001</v>
      </c>
      <c r="AR7835" s="3">
        <v>0.44700000000000001</v>
      </c>
      <c r="AS7835" s="3">
        <v>0.41199999999999998</v>
      </c>
      <c r="AT7835" s="3">
        <v>0.41299999999999998</v>
      </c>
      <c r="AU7835" s="3">
        <v>0.437</v>
      </c>
      <c r="AV7835" s="3">
        <v>0.433</v>
      </c>
      <c r="AW7835" s="3">
        <v>0.45400000000000001</v>
      </c>
      <c r="AX7835" s="3">
        <v>0.47499999999999998</v>
      </c>
      <c r="AY7835" s="3">
        <v>0.49299999999999999</v>
      </c>
      <c r="AZ7835" s="3">
        <v>0.51100000000000001</v>
      </c>
      <c r="BA7835">
        <v>0.52800000000000002</v>
      </c>
      <c r="BB7835">
        <v>2016</v>
      </c>
    </row>
    <row r="7836" spans="1:54" hidden="1" x14ac:dyDescent="0.2">
      <c r="A7836">
        <v>866</v>
      </c>
      <c r="B7836" t="s">
        <v>373</v>
      </c>
      <c r="C7836" t="s">
        <v>213</v>
      </c>
      <c r="D7836" t="s">
        <v>97</v>
      </c>
      <c r="E7836" t="s">
        <v>342</v>
      </c>
      <c r="F7836" t="s">
        <v>341</v>
      </c>
      <c r="G7836" t="s">
        <v>323</v>
      </c>
      <c r="H7836" t="s">
        <v>222</v>
      </c>
      <c r="I7836" t="s">
        <v>310</v>
      </c>
      <c r="J7836" s="3">
        <v>6.7000000000000004E-2</v>
      </c>
      <c r="K7836" s="3">
        <v>8.4000000000000005E-2</v>
      </c>
      <c r="L7836" s="3">
        <v>0.10100000000000001</v>
      </c>
      <c r="M7836" s="3">
        <v>0.111</v>
      </c>
      <c r="N7836" s="3">
        <v>0.16500000000000001</v>
      </c>
      <c r="O7836" s="3">
        <v>0.18</v>
      </c>
      <c r="P7836" s="3">
        <v>0.2</v>
      </c>
      <c r="Q7836" s="3">
        <v>0.20799999999999999</v>
      </c>
      <c r="R7836" s="3">
        <v>0.20799999999999999</v>
      </c>
      <c r="S7836" s="3">
        <v>0.219</v>
      </c>
      <c r="T7836" s="3">
        <v>0.23699999999999999</v>
      </c>
      <c r="U7836" s="3">
        <v>0.26</v>
      </c>
      <c r="V7836" s="3">
        <v>0.25600000000000001</v>
      </c>
      <c r="W7836" s="3">
        <v>0.26100000000000001</v>
      </c>
      <c r="X7836" s="3">
        <v>0.27200000000000002</v>
      </c>
      <c r="Y7836" s="3">
        <v>0.28999999999999998</v>
      </c>
      <c r="Z7836" s="3">
        <v>0.29599999999999999</v>
      </c>
      <c r="AA7836" s="3">
        <v>0.29099999999999998</v>
      </c>
      <c r="AB7836" s="3">
        <v>0.30499999999999999</v>
      </c>
      <c r="AC7836" s="3">
        <v>0.317</v>
      </c>
      <c r="AD7836" s="3">
        <v>0.32700000000000001</v>
      </c>
      <c r="AE7836" s="3">
        <v>0.34499999999999997</v>
      </c>
      <c r="AF7836" s="3">
        <v>0.35799999999999998</v>
      </c>
      <c r="AG7836" s="3">
        <v>0.36899999999999999</v>
      </c>
      <c r="AH7836" s="3">
        <v>0.38400000000000001</v>
      </c>
      <c r="AI7836" s="3">
        <v>0.39800000000000002</v>
      </c>
      <c r="AJ7836" s="3">
        <v>0.4</v>
      </c>
      <c r="AK7836" s="3">
        <v>0.40799999999999997</v>
      </c>
      <c r="AL7836" s="3">
        <v>0.42699999999999999</v>
      </c>
      <c r="AM7836" s="3">
        <v>0.443</v>
      </c>
      <c r="AN7836" s="3">
        <v>0.46300000000000002</v>
      </c>
      <c r="AO7836" s="3">
        <v>0.48099999999999998</v>
      </c>
      <c r="AP7836" s="3">
        <v>0.48399999999999999</v>
      </c>
      <c r="AQ7836" s="3">
        <v>0.48899999999999999</v>
      </c>
      <c r="AR7836" s="3">
        <v>0.51200000000000001</v>
      </c>
      <c r="AS7836" s="3">
        <v>0.53600000000000003</v>
      </c>
      <c r="AT7836" s="3">
        <v>0.56000000000000005</v>
      </c>
      <c r="AU7836" s="3">
        <v>0.58699999999999997</v>
      </c>
      <c r="AV7836" s="3">
        <v>0.62</v>
      </c>
      <c r="AW7836" s="3">
        <v>0.65200000000000002</v>
      </c>
      <c r="AX7836" s="3">
        <v>0.68</v>
      </c>
      <c r="AY7836" s="3">
        <v>0.70599999999999996</v>
      </c>
      <c r="AZ7836" s="3">
        <v>0.73199999999999998</v>
      </c>
      <c r="BA7836">
        <v>0.755</v>
      </c>
      <c r="BB7836">
        <v>2016</v>
      </c>
    </row>
    <row r="7837" spans="1:54" hidden="1" x14ac:dyDescent="0.2">
      <c r="A7837">
        <v>866</v>
      </c>
      <c r="B7837" t="s">
        <v>373</v>
      </c>
      <c r="C7837" t="s">
        <v>340</v>
      </c>
      <c r="D7837" t="s">
        <v>97</v>
      </c>
      <c r="E7837" t="s">
        <v>339</v>
      </c>
      <c r="F7837" t="s">
        <v>338</v>
      </c>
      <c r="G7837" t="s">
        <v>295</v>
      </c>
      <c r="I7837" t="s">
        <v>337</v>
      </c>
      <c r="J7837" s="3">
        <v>25.431999999999999</v>
      </c>
      <c r="K7837" s="3">
        <v>24.539000000000001</v>
      </c>
      <c r="L7837" s="3">
        <v>24.564</v>
      </c>
      <c r="M7837" s="3">
        <v>25.646000000000001</v>
      </c>
      <c r="N7837" s="3">
        <v>19.271000000000001</v>
      </c>
      <c r="O7837" s="3">
        <v>21.440999999999999</v>
      </c>
      <c r="P7837" s="3">
        <v>23.373000000000001</v>
      </c>
      <c r="Q7837" s="3">
        <v>26.271999999999998</v>
      </c>
      <c r="R7837" s="3">
        <v>29.138999999999999</v>
      </c>
      <c r="S7837" s="3">
        <v>31.178000000000001</v>
      </c>
      <c r="T7837" s="3">
        <v>32.402999999999999</v>
      </c>
      <c r="U7837" s="3">
        <v>35.847000000000001</v>
      </c>
      <c r="V7837" s="3">
        <v>40.033999999999999</v>
      </c>
      <c r="W7837" s="3">
        <v>43.042999999999999</v>
      </c>
      <c r="X7837" s="3">
        <v>43.444000000000003</v>
      </c>
      <c r="Y7837" s="3">
        <v>41.987000000000002</v>
      </c>
      <c r="Z7837" s="3">
        <v>44.618000000000002</v>
      </c>
      <c r="AA7837" s="3">
        <v>44.557000000000002</v>
      </c>
      <c r="AB7837" s="3">
        <v>45.706000000000003</v>
      </c>
      <c r="AC7837" s="3">
        <v>48.692</v>
      </c>
      <c r="AD7837" s="3">
        <v>51.369</v>
      </c>
      <c r="AE7837" s="3">
        <v>54.529000000000003</v>
      </c>
      <c r="AF7837" s="3">
        <v>59.488</v>
      </c>
      <c r="AG7837" s="3">
        <v>63.915999999999997</v>
      </c>
      <c r="AH7837" s="3">
        <v>67.820999999999998</v>
      </c>
      <c r="AI7837" s="3">
        <v>75.983000000000004</v>
      </c>
      <c r="AJ7837" s="3">
        <v>84.503</v>
      </c>
      <c r="AK7837" s="3">
        <v>90.263000000000005</v>
      </c>
      <c r="AL7837" s="3">
        <v>92.247</v>
      </c>
      <c r="AM7837" s="3">
        <v>92.88</v>
      </c>
      <c r="AN7837" s="3">
        <v>97.305000000000007</v>
      </c>
      <c r="AO7837" s="3">
        <v>101.20099999999999</v>
      </c>
      <c r="AP7837" s="3">
        <v>102.631</v>
      </c>
      <c r="AQ7837" s="3">
        <v>103.419</v>
      </c>
      <c r="AR7837" s="3">
        <v>104.748</v>
      </c>
      <c r="AS7837" s="3">
        <v>106.417</v>
      </c>
      <c r="AT7837" s="3">
        <v>108.95</v>
      </c>
      <c r="AU7837" s="3">
        <v>111.749</v>
      </c>
      <c r="AV7837" s="3">
        <v>114.09399999999999</v>
      </c>
      <c r="AW7837" s="3">
        <v>116.489</v>
      </c>
      <c r="AX7837" s="3">
        <v>118.929</v>
      </c>
      <c r="AY7837" s="3">
        <v>121.42700000000001</v>
      </c>
      <c r="AZ7837" s="3">
        <v>123.976</v>
      </c>
      <c r="BA7837">
        <v>126.575</v>
      </c>
      <c r="BB7837">
        <v>2016</v>
      </c>
    </row>
    <row r="7838" spans="1:54" hidden="1" x14ac:dyDescent="0.2">
      <c r="A7838">
        <v>866</v>
      </c>
      <c r="B7838" t="s">
        <v>373</v>
      </c>
      <c r="C7838" t="s">
        <v>336</v>
      </c>
      <c r="D7838" t="s">
        <v>97</v>
      </c>
      <c r="E7838" t="s">
        <v>333</v>
      </c>
      <c r="F7838" t="s">
        <v>335</v>
      </c>
      <c r="G7838" t="s">
        <v>225</v>
      </c>
      <c r="H7838" t="s">
        <v>322</v>
      </c>
      <c r="I7838" t="s">
        <v>330</v>
      </c>
      <c r="J7838" s="3">
        <v>2772.7179999999998</v>
      </c>
      <c r="K7838" s="3">
        <v>3143.904</v>
      </c>
      <c r="L7838" s="3">
        <v>3527.3589999999999</v>
      </c>
      <c r="M7838" s="3">
        <v>3692.4549999999999</v>
      </c>
      <c r="N7838" s="3">
        <v>5265.1120000000001</v>
      </c>
      <c r="O7838" s="3">
        <v>5589.2209999999995</v>
      </c>
      <c r="P7838" s="3">
        <v>6113.2479999999996</v>
      </c>
      <c r="Q7838" s="3">
        <v>6200.9650000000001</v>
      </c>
      <c r="R7838" s="3">
        <v>5954.1440000000002</v>
      </c>
      <c r="S7838" s="3">
        <v>5989.6970000000001</v>
      </c>
      <c r="T7838" s="3">
        <v>6240.0450000000001</v>
      </c>
      <c r="U7838" s="3">
        <v>6568.73</v>
      </c>
      <c r="V7838" s="3">
        <v>6287.7290000000003</v>
      </c>
      <c r="W7838" s="3">
        <v>6252.5060000000003</v>
      </c>
      <c r="X7838" s="3">
        <v>6393.6360000000004</v>
      </c>
      <c r="Y7838" s="3">
        <v>6658.2430000000004</v>
      </c>
      <c r="Z7838" s="3">
        <v>6655.7349999999997</v>
      </c>
      <c r="AA7838" s="3">
        <v>6392.3459999999995</v>
      </c>
      <c r="AB7838" s="3">
        <v>6569.59</v>
      </c>
      <c r="AC7838" s="3">
        <v>6686.4139999999998</v>
      </c>
      <c r="AD7838" s="3">
        <v>6728.674</v>
      </c>
      <c r="AE7838" s="3">
        <v>6913.2039999999997</v>
      </c>
      <c r="AF7838" s="3">
        <v>7041.0510000000004</v>
      </c>
      <c r="AG7838" s="3">
        <v>7080.0280000000002</v>
      </c>
      <c r="AH7838" s="3">
        <v>7134.5870000000004</v>
      </c>
      <c r="AI7838" s="3">
        <v>7131.9080000000004</v>
      </c>
      <c r="AJ7838" s="3">
        <v>6926.1689999999999</v>
      </c>
      <c r="AK7838" s="3">
        <v>6861.1149999999998</v>
      </c>
      <c r="AL7838" s="3">
        <v>7028.5820000000003</v>
      </c>
      <c r="AM7838" s="3">
        <v>7218.1409999999996</v>
      </c>
      <c r="AN7838" s="3">
        <v>7429.1189999999997</v>
      </c>
      <c r="AO7838" s="3">
        <v>7546.03</v>
      </c>
      <c r="AP7838" s="3">
        <v>7442.8459999999995</v>
      </c>
      <c r="AQ7838" s="3">
        <v>7380.1</v>
      </c>
      <c r="AR7838" s="3">
        <v>7575.26</v>
      </c>
      <c r="AS7838" s="3">
        <v>7827.1030000000001</v>
      </c>
      <c r="AT7838" s="3">
        <v>8046.7430000000004</v>
      </c>
      <c r="AU7838" s="3">
        <v>8272.1470000000008</v>
      </c>
      <c r="AV7838" s="3">
        <v>8513.5360000000001</v>
      </c>
      <c r="AW7838" s="3">
        <v>8742.652</v>
      </c>
      <c r="AX7838" s="3">
        <v>8930.6329999999998</v>
      </c>
      <c r="AY7838" s="3">
        <v>9077.0349999999999</v>
      </c>
      <c r="AZ7838" s="3">
        <v>9220.8809999999994</v>
      </c>
      <c r="BA7838">
        <v>9331.2189999999991</v>
      </c>
      <c r="BB7838">
        <v>2016</v>
      </c>
    </row>
    <row r="7839" spans="1:54" hidden="1" x14ac:dyDescent="0.2">
      <c r="A7839">
        <v>866</v>
      </c>
      <c r="B7839" t="s">
        <v>373</v>
      </c>
      <c r="C7839" t="s">
        <v>334</v>
      </c>
      <c r="D7839" t="s">
        <v>97</v>
      </c>
      <c r="E7839" t="s">
        <v>333</v>
      </c>
      <c r="F7839" t="s">
        <v>332</v>
      </c>
      <c r="G7839" t="s">
        <v>331</v>
      </c>
      <c r="H7839" t="s">
        <v>322</v>
      </c>
      <c r="I7839" t="s">
        <v>330</v>
      </c>
      <c r="J7839" s="3">
        <v>1712.327</v>
      </c>
      <c r="K7839" s="3">
        <v>1941.558</v>
      </c>
      <c r="L7839" s="3">
        <v>2178.366</v>
      </c>
      <c r="M7839" s="3">
        <v>2280.3229999999999</v>
      </c>
      <c r="N7839" s="3">
        <v>3251.538</v>
      </c>
      <c r="O7839" s="3">
        <v>3451.6959999999999</v>
      </c>
      <c r="P7839" s="3">
        <v>3775.3150000000001</v>
      </c>
      <c r="Q7839" s="3">
        <v>3829.4859999999999</v>
      </c>
      <c r="R7839" s="3">
        <v>3677.058</v>
      </c>
      <c r="S7839" s="3">
        <v>3699.0149999999999</v>
      </c>
      <c r="T7839" s="3">
        <v>3853.62</v>
      </c>
      <c r="U7839" s="3">
        <v>4056.6039999999998</v>
      </c>
      <c r="V7839" s="3">
        <v>3883.0680000000002</v>
      </c>
      <c r="W7839" s="3">
        <v>3861.3150000000001</v>
      </c>
      <c r="X7839" s="3">
        <v>3948.473</v>
      </c>
      <c r="Y7839" s="3">
        <v>4111.884</v>
      </c>
      <c r="Z7839" s="3">
        <v>4110.335</v>
      </c>
      <c r="AA7839" s="3">
        <v>3947.6750000000002</v>
      </c>
      <c r="AB7839" s="3">
        <v>4057.1350000000002</v>
      </c>
      <c r="AC7839" s="3">
        <v>4129.2809999999999</v>
      </c>
      <c r="AD7839" s="3">
        <v>4155.3789999999999</v>
      </c>
      <c r="AE7839" s="3">
        <v>4269.3379999999997</v>
      </c>
      <c r="AF7839" s="3">
        <v>4348.2920000000004</v>
      </c>
      <c r="AG7839" s="3">
        <v>4372.3630000000003</v>
      </c>
      <c r="AH7839" s="3">
        <v>4406.0559999999996</v>
      </c>
      <c r="AI7839" s="3">
        <v>4404.402</v>
      </c>
      <c r="AJ7839" s="3">
        <v>4277.3450000000003</v>
      </c>
      <c r="AK7839" s="3">
        <v>4237.17</v>
      </c>
      <c r="AL7839" s="3">
        <v>4340.5919999999996</v>
      </c>
      <c r="AM7839" s="3">
        <v>4457.6559999999999</v>
      </c>
      <c r="AN7839" s="3">
        <v>4587.9480000000003</v>
      </c>
      <c r="AO7839" s="3">
        <v>4660.1480000000001</v>
      </c>
      <c r="AP7839" s="3">
        <v>4596.4250000000002</v>
      </c>
      <c r="AQ7839" s="3">
        <v>4557.6760000000004</v>
      </c>
      <c r="AR7839" s="3">
        <v>4678.1989999999996</v>
      </c>
      <c r="AS7839" s="3">
        <v>4833.7280000000001</v>
      </c>
      <c r="AT7839" s="3">
        <v>4969.37</v>
      </c>
      <c r="AU7839" s="3">
        <v>5108.5709999999999</v>
      </c>
      <c r="AV7839" s="3">
        <v>5257.6440000000002</v>
      </c>
      <c r="AW7839" s="3">
        <v>5399.1369999999997</v>
      </c>
      <c r="AX7839" s="3">
        <v>5515.2280000000001</v>
      </c>
      <c r="AY7839" s="3">
        <v>5605.64</v>
      </c>
      <c r="AZ7839" s="3">
        <v>5694.4740000000002</v>
      </c>
      <c r="BA7839">
        <v>5762.6139999999996</v>
      </c>
      <c r="BB7839">
        <v>2016</v>
      </c>
    </row>
    <row r="7840" spans="1:54" hidden="1" x14ac:dyDescent="0.2">
      <c r="A7840">
        <v>866</v>
      </c>
      <c r="B7840" t="s">
        <v>373</v>
      </c>
      <c r="C7840" t="s">
        <v>329</v>
      </c>
      <c r="D7840" t="s">
        <v>97</v>
      </c>
      <c r="E7840" t="s">
        <v>325</v>
      </c>
      <c r="F7840" t="s">
        <v>328</v>
      </c>
      <c r="G7840" t="s">
        <v>225</v>
      </c>
      <c r="H7840" t="s">
        <v>322</v>
      </c>
      <c r="I7840" t="s">
        <v>321</v>
      </c>
      <c r="J7840" s="3">
        <v>705.14499999999998</v>
      </c>
      <c r="K7840" s="3">
        <v>771.48900000000003</v>
      </c>
      <c r="L7840" s="3">
        <v>866.46900000000005</v>
      </c>
      <c r="M7840" s="3">
        <v>946.95299999999997</v>
      </c>
      <c r="N7840" s="3">
        <v>1014.6609999999999</v>
      </c>
      <c r="O7840" s="3">
        <v>1198.3630000000001</v>
      </c>
      <c r="P7840" s="3">
        <v>1428.8340000000001</v>
      </c>
      <c r="Q7840" s="3">
        <v>1629.095</v>
      </c>
      <c r="R7840" s="3">
        <v>1734.9829999999999</v>
      </c>
      <c r="S7840" s="3">
        <v>1867.4490000000001</v>
      </c>
      <c r="T7840" s="3">
        <v>2021.962</v>
      </c>
      <c r="U7840" s="3">
        <v>2354.6689999999999</v>
      </c>
      <c r="V7840" s="3">
        <v>2517.232</v>
      </c>
      <c r="W7840" s="3">
        <v>2691.2890000000002</v>
      </c>
      <c r="X7840" s="3">
        <v>2777.681</v>
      </c>
      <c r="Y7840" s="3">
        <v>2795.6080000000002</v>
      </c>
      <c r="Z7840" s="3">
        <v>2969.6610000000001</v>
      </c>
      <c r="AA7840" s="3">
        <v>2848.2649999999999</v>
      </c>
      <c r="AB7840" s="3">
        <v>3002.6959999999999</v>
      </c>
      <c r="AC7840" s="3">
        <v>3255.7469999999998</v>
      </c>
      <c r="AD7840" s="3">
        <v>3456.462</v>
      </c>
      <c r="AE7840" s="3">
        <v>3769.6990000000001</v>
      </c>
      <c r="AF7840" s="3">
        <v>4188.5820000000003</v>
      </c>
      <c r="AG7840" s="3">
        <v>4525.2709999999997</v>
      </c>
      <c r="AH7840" s="3">
        <v>4838.7449999999999</v>
      </c>
      <c r="AI7840" s="3">
        <v>5419.067</v>
      </c>
      <c r="AJ7840" s="3">
        <v>5852.8239999999996</v>
      </c>
      <c r="AK7840" s="3">
        <v>6193.0630000000001</v>
      </c>
      <c r="AL7840" s="3">
        <v>6483.6779999999999</v>
      </c>
      <c r="AM7840" s="3">
        <v>6704.23</v>
      </c>
      <c r="AN7840" s="3">
        <v>7228.9229999999998</v>
      </c>
      <c r="AO7840" s="3">
        <v>7636.6660000000002</v>
      </c>
      <c r="AP7840" s="3">
        <v>7638.6589999999997</v>
      </c>
      <c r="AQ7840" s="3">
        <v>7632.433</v>
      </c>
      <c r="AR7840" s="3">
        <v>7934.9430000000002</v>
      </c>
      <c r="AS7840" s="3">
        <v>8329.3549999999996</v>
      </c>
      <c r="AT7840" s="3">
        <v>8766.8919999999998</v>
      </c>
      <c r="AU7840" s="3">
        <v>9244.0390000000007</v>
      </c>
      <c r="AV7840" s="3">
        <v>9713.4009999999998</v>
      </c>
      <c r="AW7840" s="3">
        <v>10184.228999999999</v>
      </c>
      <c r="AX7840" s="3">
        <v>10621.147999999999</v>
      </c>
      <c r="AY7840" s="3">
        <v>11021.93</v>
      </c>
      <c r="AZ7840" s="3">
        <v>11431.696</v>
      </c>
      <c r="BA7840">
        <v>11810.99</v>
      </c>
      <c r="BB7840">
        <v>2016</v>
      </c>
    </row>
    <row r="7841" spans="1:54" hidden="1" x14ac:dyDescent="0.2">
      <c r="A7841">
        <v>866</v>
      </c>
      <c r="B7841" t="s">
        <v>373</v>
      </c>
      <c r="C7841" t="s">
        <v>327</v>
      </c>
      <c r="D7841" t="s">
        <v>97</v>
      </c>
      <c r="E7841" t="s">
        <v>325</v>
      </c>
      <c r="F7841" t="s">
        <v>326</v>
      </c>
      <c r="G7841" t="s">
        <v>223</v>
      </c>
      <c r="H7841" t="s">
        <v>322</v>
      </c>
      <c r="I7841" t="s">
        <v>321</v>
      </c>
      <c r="J7841" s="3">
        <v>802.90300000000002</v>
      </c>
      <c r="K7841" s="3">
        <v>886.55</v>
      </c>
      <c r="L7841" s="3">
        <v>878.89400000000001</v>
      </c>
      <c r="M7841" s="3">
        <v>853.09900000000005</v>
      </c>
      <c r="N7841" s="3">
        <v>890.42899999999997</v>
      </c>
      <c r="O7841" s="3">
        <v>836.90700000000004</v>
      </c>
      <c r="P7841" s="3">
        <v>999.88400000000001</v>
      </c>
      <c r="Q7841" s="3">
        <v>1081.019</v>
      </c>
      <c r="R7841" s="3">
        <v>1264.5650000000001</v>
      </c>
      <c r="S7841" s="3">
        <v>1523.2049999999999</v>
      </c>
      <c r="T7841" s="3">
        <v>1578.5119999999999</v>
      </c>
      <c r="U7841" s="3">
        <v>1816.713</v>
      </c>
      <c r="V7841" s="3">
        <v>1868.5319999999999</v>
      </c>
      <c r="W7841" s="3">
        <v>1944.4480000000001</v>
      </c>
      <c r="X7841" s="3">
        <v>2103.9540000000002</v>
      </c>
      <c r="Y7841" s="3">
        <v>2199.634</v>
      </c>
      <c r="Z7841" s="3">
        <v>2410.489</v>
      </c>
      <c r="AA7841" s="3">
        <v>2254.2330000000002</v>
      </c>
      <c r="AB7841" s="3">
        <v>2012.4559999999999</v>
      </c>
      <c r="AC7841" s="3">
        <v>2035.9459999999999</v>
      </c>
      <c r="AD7841" s="3">
        <v>1965.5709999999999</v>
      </c>
      <c r="AE7841" s="3">
        <v>1775.1669999999999</v>
      </c>
      <c r="AF7841" s="3">
        <v>1908.075</v>
      </c>
      <c r="AG7841" s="3">
        <v>2108.806</v>
      </c>
      <c r="AH7841" s="3">
        <v>2454.2689999999998</v>
      </c>
      <c r="AI7841" s="3">
        <v>2788.9679999999998</v>
      </c>
      <c r="AJ7841" s="3">
        <v>2889.027</v>
      </c>
      <c r="AK7841" s="3">
        <v>3142.1979999999999</v>
      </c>
      <c r="AL7841" s="3">
        <v>3337.8969999999999</v>
      </c>
      <c r="AM7841" s="3">
        <v>3295.2820000000002</v>
      </c>
      <c r="AN7841" s="3">
        <v>3792.7440000000001</v>
      </c>
      <c r="AO7841" s="3">
        <v>4416.9369999999999</v>
      </c>
      <c r="AP7841" s="3">
        <v>4442.3540000000003</v>
      </c>
      <c r="AQ7841" s="3">
        <v>4303.0820000000003</v>
      </c>
      <c r="AR7841" s="3">
        <v>4296.652</v>
      </c>
      <c r="AS7841" s="3">
        <v>3955.5039999999999</v>
      </c>
      <c r="AT7841" s="3">
        <v>3956.7840000000001</v>
      </c>
      <c r="AU7841" s="3">
        <v>4176.7049999999999</v>
      </c>
      <c r="AV7841" s="3">
        <v>4125.8720000000003</v>
      </c>
      <c r="AW7841" s="3">
        <v>4311.1530000000002</v>
      </c>
      <c r="AX7841" s="3">
        <v>4499.1360000000004</v>
      </c>
      <c r="AY7841" s="3">
        <v>4664.5559999999996</v>
      </c>
      <c r="AZ7841" s="3">
        <v>4824.5129999999999</v>
      </c>
      <c r="BA7841">
        <v>4970.0600000000004</v>
      </c>
      <c r="BB7841">
        <v>2016</v>
      </c>
    </row>
    <row r="7842" spans="1:54" hidden="1" x14ac:dyDescent="0.2">
      <c r="A7842">
        <v>866</v>
      </c>
      <c r="B7842" t="s">
        <v>373</v>
      </c>
      <c r="C7842" t="s">
        <v>212</v>
      </c>
      <c r="D7842" t="s">
        <v>97</v>
      </c>
      <c r="E7842" t="s">
        <v>325</v>
      </c>
      <c r="F7842" t="s">
        <v>324</v>
      </c>
      <c r="G7842" t="s">
        <v>323</v>
      </c>
      <c r="H7842" t="s">
        <v>322</v>
      </c>
      <c r="I7842" t="s">
        <v>321</v>
      </c>
      <c r="J7842" s="3">
        <v>735.52099999999996</v>
      </c>
      <c r="K7842" s="3">
        <v>911.85699999999997</v>
      </c>
      <c r="L7842" s="3">
        <v>1086.55</v>
      </c>
      <c r="M7842" s="3">
        <v>1182.3040000000001</v>
      </c>
      <c r="N7842" s="3">
        <v>1745.691</v>
      </c>
      <c r="O7842" s="3">
        <v>1912.454</v>
      </c>
      <c r="P7842" s="3">
        <v>2133.931</v>
      </c>
      <c r="Q7842" s="3">
        <v>2219.7959999999998</v>
      </c>
      <c r="R7842" s="3">
        <v>2206.0520000000001</v>
      </c>
      <c r="S7842" s="3">
        <v>2305.5210000000002</v>
      </c>
      <c r="T7842" s="3">
        <v>2490.7220000000002</v>
      </c>
      <c r="U7842" s="3">
        <v>2709.1869999999999</v>
      </c>
      <c r="V7842" s="3">
        <v>2652.413</v>
      </c>
      <c r="W7842" s="3">
        <v>2700.3</v>
      </c>
      <c r="X7842" s="3">
        <v>2820.0210000000002</v>
      </c>
      <c r="Y7842" s="3">
        <v>2997.9769999999999</v>
      </c>
      <c r="Z7842" s="3">
        <v>3051.5430000000001</v>
      </c>
      <c r="AA7842" s="3">
        <v>2980.9630000000002</v>
      </c>
      <c r="AB7842" s="3">
        <v>3096.8609999999999</v>
      </c>
      <c r="AC7842" s="3">
        <v>3200.1689999999999</v>
      </c>
      <c r="AD7842" s="3">
        <v>3293.6680000000001</v>
      </c>
      <c r="AE7842" s="3">
        <v>3461.1170000000002</v>
      </c>
      <c r="AF7842" s="3">
        <v>3579.2420000000002</v>
      </c>
      <c r="AG7842" s="3">
        <v>3670.819</v>
      </c>
      <c r="AH7842" s="3">
        <v>3800.828</v>
      </c>
      <c r="AI7842" s="3">
        <v>3921.6390000000001</v>
      </c>
      <c r="AJ7842" s="3">
        <v>3925.5340000000001</v>
      </c>
      <c r="AK7842" s="3">
        <v>3992.1390000000001</v>
      </c>
      <c r="AL7842" s="3">
        <v>4169.8019999999997</v>
      </c>
      <c r="AM7842" s="3">
        <v>4314.7809999999999</v>
      </c>
      <c r="AN7842" s="3">
        <v>4495.1549999999997</v>
      </c>
      <c r="AO7842" s="3">
        <v>4660.1480000000001</v>
      </c>
      <c r="AP7842" s="3">
        <v>4681.0969999999998</v>
      </c>
      <c r="AQ7842" s="3">
        <v>4716.5919999999996</v>
      </c>
      <c r="AR7842" s="3">
        <v>4928.2079999999996</v>
      </c>
      <c r="AS7842" s="3">
        <v>5147.2619999999997</v>
      </c>
      <c r="AT7842" s="3">
        <v>5359.2179999999998</v>
      </c>
      <c r="AU7842" s="3">
        <v>5608.473</v>
      </c>
      <c r="AV7842" s="3">
        <v>5903.2790000000005</v>
      </c>
      <c r="AW7842" s="3">
        <v>6193.62</v>
      </c>
      <c r="AX7842" s="3">
        <v>6451.1059999999998</v>
      </c>
      <c r="AY7842" s="3">
        <v>6681.82</v>
      </c>
      <c r="AZ7842" s="3">
        <v>6904.259</v>
      </c>
      <c r="BA7842">
        <v>7108.4369999999999</v>
      </c>
      <c r="BB7842">
        <v>2016</v>
      </c>
    </row>
    <row r="7843" spans="1:54" hidden="1" x14ac:dyDescent="0.2">
      <c r="A7843">
        <v>866</v>
      </c>
      <c r="B7843" t="s">
        <v>373</v>
      </c>
      <c r="C7843" t="s">
        <v>320</v>
      </c>
      <c r="D7843" t="s">
        <v>97</v>
      </c>
      <c r="E7843" t="s">
        <v>319</v>
      </c>
      <c r="F7843" t="s">
        <v>318</v>
      </c>
      <c r="G7843" t="s">
        <v>243</v>
      </c>
    </row>
    <row r="7844" spans="1:54" hidden="1" x14ac:dyDescent="0.2">
      <c r="A7844">
        <v>866</v>
      </c>
      <c r="B7844" t="s">
        <v>373</v>
      </c>
      <c r="C7844" t="s">
        <v>317</v>
      </c>
      <c r="D7844" t="s">
        <v>97</v>
      </c>
      <c r="E7844" t="s">
        <v>316</v>
      </c>
      <c r="F7844" s="3" t="s">
        <v>315</v>
      </c>
      <c r="G7844" t="s">
        <v>288</v>
      </c>
      <c r="I7844" t="s">
        <v>310</v>
      </c>
      <c r="J7844">
        <v>1E-3</v>
      </c>
      <c r="K7844">
        <v>1E-3</v>
      </c>
      <c r="L7844">
        <v>1E-3</v>
      </c>
      <c r="M7844">
        <v>1E-3</v>
      </c>
      <c r="N7844">
        <v>1E-3</v>
      </c>
      <c r="O7844">
        <v>1E-3</v>
      </c>
      <c r="P7844">
        <v>1E-3</v>
      </c>
      <c r="Q7844">
        <v>1E-3</v>
      </c>
      <c r="R7844">
        <v>1E-3</v>
      </c>
      <c r="S7844">
        <v>1E-3</v>
      </c>
      <c r="T7844">
        <v>1E-3</v>
      </c>
      <c r="U7844">
        <v>1E-3</v>
      </c>
      <c r="V7844">
        <v>1E-3</v>
      </c>
      <c r="W7844">
        <v>1E-3</v>
      </c>
      <c r="X7844">
        <v>1E-3</v>
      </c>
      <c r="Y7844">
        <v>1E-3</v>
      </c>
      <c r="Z7844">
        <v>1E-3</v>
      </c>
      <c r="AA7844">
        <v>1E-3</v>
      </c>
      <c r="AB7844">
        <v>1E-3</v>
      </c>
      <c r="AC7844">
        <v>1E-3</v>
      </c>
      <c r="AD7844">
        <v>1E-3</v>
      </c>
      <c r="AE7844">
        <v>1E-3</v>
      </c>
      <c r="AF7844">
        <v>1E-3</v>
      </c>
      <c r="AG7844">
        <v>1E-3</v>
      </c>
      <c r="AH7844">
        <v>1E-3</v>
      </c>
      <c r="AI7844">
        <v>1E-3</v>
      </c>
      <c r="AJ7844">
        <v>1E-3</v>
      </c>
      <c r="AK7844">
        <v>1E-3</v>
      </c>
      <c r="AL7844">
        <v>1E-3</v>
      </c>
      <c r="AM7844">
        <v>1E-3</v>
      </c>
      <c r="AN7844">
        <v>1E-3</v>
      </c>
      <c r="AO7844">
        <v>1E-3</v>
      </c>
      <c r="AP7844" t="s">
        <v>355</v>
      </c>
      <c r="AQ7844" t="s">
        <v>355</v>
      </c>
      <c r="AR7844" t="s">
        <v>355</v>
      </c>
      <c r="AS7844" t="s">
        <v>355</v>
      </c>
      <c r="AT7844" t="s">
        <v>355</v>
      </c>
      <c r="AU7844" t="s">
        <v>355</v>
      </c>
      <c r="AV7844" t="s">
        <v>355</v>
      </c>
      <c r="AW7844" t="s">
        <v>355</v>
      </c>
      <c r="AX7844" t="s">
        <v>355</v>
      </c>
      <c r="AY7844" t="s">
        <v>355</v>
      </c>
      <c r="AZ7844" t="s">
        <v>355</v>
      </c>
      <c r="BA7844" t="s">
        <v>355</v>
      </c>
      <c r="BB7844">
        <v>2016</v>
      </c>
    </row>
    <row r="7845" spans="1:54" hidden="1" x14ac:dyDescent="0.2">
      <c r="A7845">
        <v>866</v>
      </c>
      <c r="B7845" t="s">
        <v>373</v>
      </c>
      <c r="C7845" t="s">
        <v>314</v>
      </c>
      <c r="D7845" t="s">
        <v>97</v>
      </c>
      <c r="E7845" t="s">
        <v>313</v>
      </c>
      <c r="F7845" s="3" t="s">
        <v>312</v>
      </c>
      <c r="G7845" t="s">
        <v>311</v>
      </c>
      <c r="I7845" t="s">
        <v>310</v>
      </c>
      <c r="J7845">
        <v>0.95899999999999996</v>
      </c>
      <c r="K7845">
        <v>0.84599999999999997</v>
      </c>
      <c r="L7845">
        <v>0.79700000000000004</v>
      </c>
      <c r="M7845">
        <v>0.80100000000000005</v>
      </c>
      <c r="N7845">
        <v>0.58099999999999996</v>
      </c>
      <c r="O7845">
        <v>0.627</v>
      </c>
      <c r="P7845">
        <v>0.67</v>
      </c>
      <c r="Q7845">
        <v>0.73399999999999999</v>
      </c>
      <c r="R7845">
        <v>0.78600000000000003</v>
      </c>
      <c r="S7845">
        <v>0.81</v>
      </c>
      <c r="T7845">
        <v>0.81200000000000006</v>
      </c>
      <c r="U7845">
        <v>0.86899999999999999</v>
      </c>
      <c r="V7845">
        <v>0.94899999999999995</v>
      </c>
      <c r="W7845">
        <v>0.997</v>
      </c>
      <c r="X7845">
        <v>0.98499999999999999</v>
      </c>
      <c r="Y7845">
        <v>0.93200000000000005</v>
      </c>
      <c r="Z7845">
        <v>0.97299999999999998</v>
      </c>
      <c r="AA7845">
        <v>0.95499999999999996</v>
      </c>
      <c r="AB7845">
        <v>0.97</v>
      </c>
      <c r="AC7845">
        <v>1.0169999999999999</v>
      </c>
      <c r="AD7845">
        <v>1.0489999999999999</v>
      </c>
      <c r="AE7845">
        <v>1.089</v>
      </c>
      <c r="AF7845">
        <v>1.17</v>
      </c>
      <c r="AG7845">
        <v>1.2330000000000001</v>
      </c>
      <c r="AH7845">
        <v>1.2729999999999999</v>
      </c>
      <c r="AI7845">
        <v>1.3819999999999999</v>
      </c>
      <c r="AJ7845">
        <v>1.4910000000000001</v>
      </c>
      <c r="AK7845">
        <v>1.5509999999999999</v>
      </c>
      <c r="AL7845">
        <v>1.5549999999999999</v>
      </c>
      <c r="AM7845">
        <v>1.554</v>
      </c>
      <c r="AN7845">
        <v>1.6080000000000001</v>
      </c>
      <c r="AO7845">
        <v>1.639</v>
      </c>
      <c r="AP7845">
        <v>1.6319999999999999</v>
      </c>
      <c r="AQ7845">
        <v>1.6180000000000001</v>
      </c>
      <c r="AR7845">
        <v>1.61</v>
      </c>
      <c r="AS7845">
        <v>1.6180000000000001</v>
      </c>
      <c r="AT7845">
        <v>1.6359999999999999</v>
      </c>
      <c r="AU7845">
        <v>1.6479999999999999</v>
      </c>
      <c r="AV7845">
        <v>1.645</v>
      </c>
      <c r="AW7845">
        <v>1.6439999999999999</v>
      </c>
      <c r="AX7845">
        <v>1.6459999999999999</v>
      </c>
      <c r="AY7845">
        <v>1.65</v>
      </c>
      <c r="AZ7845">
        <v>1.6559999999999999</v>
      </c>
      <c r="BA7845">
        <v>1.6619999999999999</v>
      </c>
      <c r="BB7845">
        <v>2016</v>
      </c>
    </row>
    <row r="7846" spans="1:54" hidden="1" x14ac:dyDescent="0.2">
      <c r="A7846">
        <v>866</v>
      </c>
      <c r="B7846" t="s">
        <v>373</v>
      </c>
      <c r="C7846" t="s">
        <v>309</v>
      </c>
      <c r="D7846" t="s">
        <v>97</v>
      </c>
      <c r="E7846" t="s">
        <v>308</v>
      </c>
      <c r="F7846" t="s">
        <v>307</v>
      </c>
      <c r="G7846" t="s">
        <v>217</v>
      </c>
    </row>
    <row r="7847" spans="1:54" hidden="1" x14ac:dyDescent="0.2">
      <c r="A7847">
        <v>866</v>
      </c>
      <c r="B7847" t="s">
        <v>373</v>
      </c>
      <c r="C7847" t="s">
        <v>306</v>
      </c>
      <c r="D7847" t="s">
        <v>97</v>
      </c>
      <c r="E7847" t="s">
        <v>305</v>
      </c>
      <c r="F7847" t="s">
        <v>304</v>
      </c>
      <c r="G7847" t="s">
        <v>217</v>
      </c>
    </row>
    <row r="7848" spans="1:54" hidden="1" x14ac:dyDescent="0.2">
      <c r="A7848">
        <v>866</v>
      </c>
      <c r="B7848" t="s">
        <v>373</v>
      </c>
      <c r="C7848" t="s">
        <v>303</v>
      </c>
      <c r="D7848" t="s">
        <v>97</v>
      </c>
      <c r="E7848" t="s">
        <v>300</v>
      </c>
      <c r="F7848" t="s">
        <v>302</v>
      </c>
      <c r="G7848" t="s">
        <v>295</v>
      </c>
      <c r="I7848" t="s">
        <v>1823</v>
      </c>
      <c r="J7848" s="3">
        <v>11.147</v>
      </c>
      <c r="K7848" s="3">
        <v>12.808</v>
      </c>
      <c r="L7848" s="3">
        <v>14.201000000000001</v>
      </c>
      <c r="M7848" s="3">
        <v>15.583</v>
      </c>
      <c r="N7848" s="3">
        <v>16.815999999999999</v>
      </c>
      <c r="O7848" s="3">
        <v>17.690000000000001</v>
      </c>
      <c r="P7848" s="3">
        <v>22.974</v>
      </c>
      <c r="Q7848" s="3">
        <v>24.742000000000001</v>
      </c>
      <c r="R7848" s="3">
        <v>27.297000000000001</v>
      </c>
      <c r="S7848" s="3">
        <v>28.38</v>
      </c>
      <c r="T7848" s="3">
        <v>29.978999999999999</v>
      </c>
      <c r="U7848" s="3">
        <v>34.152000000000001</v>
      </c>
      <c r="V7848" s="3">
        <v>37.088000000000001</v>
      </c>
      <c r="W7848" s="3">
        <v>37.759</v>
      </c>
      <c r="X7848" s="3">
        <v>39.24</v>
      </c>
      <c r="Y7848" s="3">
        <v>39.052</v>
      </c>
      <c r="Z7848" s="3">
        <v>40.095999999999997</v>
      </c>
      <c r="AA7848" s="3">
        <v>40.856999999999999</v>
      </c>
      <c r="AB7848" s="3">
        <v>42.195</v>
      </c>
      <c r="AC7848" s="3">
        <v>44.078000000000003</v>
      </c>
      <c r="AD7848" s="3">
        <v>46.866999999999997</v>
      </c>
      <c r="AE7848" s="3">
        <v>50.753</v>
      </c>
      <c r="AF7848" s="3">
        <v>56.01</v>
      </c>
      <c r="AG7848" s="3">
        <v>62.529000000000003</v>
      </c>
      <c r="AH7848" s="3">
        <v>69.391000000000005</v>
      </c>
      <c r="AI7848" s="3">
        <v>75.403999999999996</v>
      </c>
      <c r="AJ7848" s="3">
        <v>80.040999999999997</v>
      </c>
      <c r="AK7848" s="3">
        <v>84.716999999999999</v>
      </c>
      <c r="AL7848" s="3">
        <v>93.566999999999993</v>
      </c>
      <c r="AM7848" s="3">
        <v>94.902000000000001</v>
      </c>
      <c r="AN7848" s="3">
        <v>98.257000000000005</v>
      </c>
      <c r="AO7848" s="3">
        <v>104.41800000000001</v>
      </c>
      <c r="AP7848" s="3">
        <v>105.617</v>
      </c>
      <c r="AQ7848" s="3">
        <v>107.846</v>
      </c>
      <c r="AR7848" s="3">
        <v>109.108</v>
      </c>
      <c r="AS7848" s="3">
        <v>107.958</v>
      </c>
      <c r="AT7848" s="3">
        <v>110.74299999999999</v>
      </c>
      <c r="AU7848" s="3">
        <v>119.596</v>
      </c>
      <c r="AV7848" s="3">
        <v>123.167</v>
      </c>
      <c r="AW7848" s="3">
        <v>126.246</v>
      </c>
      <c r="AX7848" s="3">
        <v>129.40199999999999</v>
      </c>
      <c r="AY7848" s="3">
        <v>132.637</v>
      </c>
      <c r="AZ7848" s="3">
        <v>135.953</v>
      </c>
      <c r="BA7848">
        <v>139.35300000000001</v>
      </c>
      <c r="BB7848">
        <v>2016</v>
      </c>
    </row>
    <row r="7849" spans="1:54" hidden="1" x14ac:dyDescent="0.2">
      <c r="A7849">
        <v>866</v>
      </c>
      <c r="B7849" t="s">
        <v>373</v>
      </c>
      <c r="C7849" t="s">
        <v>301</v>
      </c>
      <c r="D7849" t="s">
        <v>97</v>
      </c>
      <c r="E7849" t="s">
        <v>300</v>
      </c>
      <c r="F7849" t="s">
        <v>299</v>
      </c>
      <c r="G7849" t="s">
        <v>275</v>
      </c>
      <c r="I7849" t="s">
        <v>298</v>
      </c>
      <c r="J7849" s="3">
        <v>-7.3479999999999999</v>
      </c>
      <c r="K7849" s="3">
        <v>14.9</v>
      </c>
      <c r="L7849" s="3">
        <v>10.879</v>
      </c>
      <c r="M7849" s="3">
        <v>9.7330000000000005</v>
      </c>
      <c r="N7849" s="3">
        <v>7.9080000000000004</v>
      </c>
      <c r="O7849" s="3">
        <v>5.2009999999999996</v>
      </c>
      <c r="P7849" s="3">
        <v>29.867000000000001</v>
      </c>
      <c r="Q7849" s="3">
        <v>7.6970000000000001</v>
      </c>
      <c r="R7849" s="3">
        <v>10.326000000000001</v>
      </c>
      <c r="S7849" s="3">
        <v>3.968</v>
      </c>
      <c r="T7849" s="3">
        <v>5.6319999999999997</v>
      </c>
      <c r="U7849" s="3">
        <v>13.920999999999999</v>
      </c>
      <c r="V7849" s="3">
        <v>8.5969999999999995</v>
      </c>
      <c r="W7849" s="3">
        <v>1.81</v>
      </c>
      <c r="X7849" s="3">
        <v>3.9220000000000002</v>
      </c>
      <c r="Y7849" s="3">
        <v>-0.48</v>
      </c>
      <c r="Z7849" s="3">
        <v>2.6739999999999999</v>
      </c>
      <c r="AA7849" s="3">
        <v>1.8979999999999999</v>
      </c>
      <c r="AB7849" s="3">
        <v>3.274</v>
      </c>
      <c r="AC7849" s="3">
        <v>4.4640000000000004</v>
      </c>
      <c r="AD7849" s="3">
        <v>6.3280000000000003</v>
      </c>
      <c r="AE7849" s="3">
        <v>8.2899999999999991</v>
      </c>
      <c r="AF7849" s="3">
        <v>10.359</v>
      </c>
      <c r="AG7849" s="3">
        <v>11.638999999999999</v>
      </c>
      <c r="AH7849" s="3">
        <v>10.973000000000001</v>
      </c>
      <c r="AI7849" s="3">
        <v>8.6660000000000004</v>
      </c>
      <c r="AJ7849" s="3">
        <v>6.149</v>
      </c>
      <c r="AK7849" s="3">
        <v>5.8419999999999996</v>
      </c>
      <c r="AL7849" s="3">
        <v>10.446999999999999</v>
      </c>
      <c r="AM7849" s="3">
        <v>1.427</v>
      </c>
      <c r="AN7849" s="3">
        <v>3.5350000000000001</v>
      </c>
      <c r="AO7849" s="3">
        <v>6.2709999999999999</v>
      </c>
      <c r="AP7849" s="3">
        <v>1.1479999999999999</v>
      </c>
      <c r="AQ7849" s="3">
        <v>2.11</v>
      </c>
      <c r="AR7849" s="3">
        <v>1.171</v>
      </c>
      <c r="AS7849" s="3">
        <v>-1.054</v>
      </c>
      <c r="AT7849" s="3">
        <v>2.58</v>
      </c>
      <c r="AU7849" s="3">
        <v>7.9939999999999998</v>
      </c>
      <c r="AV7849" s="3">
        <v>2.9860000000000002</v>
      </c>
      <c r="AW7849" s="3">
        <v>2.5</v>
      </c>
      <c r="AX7849" s="3">
        <v>2.5</v>
      </c>
      <c r="AY7849" s="3">
        <v>2.5</v>
      </c>
      <c r="AZ7849" s="3">
        <v>2.5</v>
      </c>
      <c r="BA7849">
        <v>2.5</v>
      </c>
      <c r="BB7849">
        <v>2016</v>
      </c>
    </row>
    <row r="7850" spans="1:54" hidden="1" x14ac:dyDescent="0.2">
      <c r="A7850">
        <v>866</v>
      </c>
      <c r="B7850" t="s">
        <v>373</v>
      </c>
      <c r="C7850" t="s">
        <v>297</v>
      </c>
      <c r="D7850" t="s">
        <v>97</v>
      </c>
      <c r="E7850" t="s">
        <v>293</v>
      </c>
      <c r="F7850" t="s">
        <v>296</v>
      </c>
      <c r="G7850" t="s">
        <v>295</v>
      </c>
      <c r="I7850" t="s">
        <v>1823</v>
      </c>
      <c r="J7850" s="3" t="s">
        <v>215</v>
      </c>
      <c r="K7850" s="3" t="s">
        <v>215</v>
      </c>
      <c r="L7850" s="3">
        <v>14.869</v>
      </c>
      <c r="M7850" s="3">
        <v>15.456</v>
      </c>
      <c r="N7850" s="3">
        <v>16.277000000000001</v>
      </c>
      <c r="O7850" s="3">
        <v>18.312000000000001</v>
      </c>
      <c r="P7850" s="3">
        <v>23.32</v>
      </c>
      <c r="Q7850" s="3">
        <v>23.907</v>
      </c>
      <c r="R7850" s="3">
        <v>27.155000000000001</v>
      </c>
      <c r="S7850" s="3">
        <v>28.25</v>
      </c>
      <c r="T7850" s="3">
        <v>30.207000000000001</v>
      </c>
      <c r="U7850" s="3">
        <v>34.384999999999998</v>
      </c>
      <c r="V7850" s="3">
        <v>37.279000000000003</v>
      </c>
      <c r="W7850" s="3">
        <v>36.274000000000001</v>
      </c>
      <c r="X7850" s="3">
        <v>39.023000000000003</v>
      </c>
      <c r="Y7850" s="3">
        <v>39.011000000000003</v>
      </c>
      <c r="Z7850" s="3">
        <v>40.228999999999999</v>
      </c>
      <c r="AA7850" s="3">
        <v>41.024999999999999</v>
      </c>
      <c r="AB7850" s="3">
        <v>42.276000000000003</v>
      </c>
      <c r="AC7850" s="3">
        <v>44.935000000000002</v>
      </c>
      <c r="AD7850" s="3">
        <v>48.152000000000001</v>
      </c>
      <c r="AE7850" s="3">
        <v>53.305</v>
      </c>
      <c r="AF7850" s="3">
        <v>59.697000000000003</v>
      </c>
      <c r="AG7850" s="3">
        <v>66.709999999999994</v>
      </c>
      <c r="AH7850" s="3">
        <v>73.433000000000007</v>
      </c>
      <c r="AI7850" s="3">
        <v>78.823999999999998</v>
      </c>
      <c r="AJ7850" s="3">
        <v>82.649000000000001</v>
      </c>
      <c r="AK7850" s="3">
        <v>88.271000000000001</v>
      </c>
      <c r="AL7850" s="3">
        <v>93.893000000000001</v>
      </c>
      <c r="AM7850" s="3">
        <v>94.994</v>
      </c>
      <c r="AN7850" s="3">
        <v>99.765000000000001</v>
      </c>
      <c r="AO7850" s="3">
        <v>103.6</v>
      </c>
      <c r="AP7850" s="3">
        <v>106.2</v>
      </c>
      <c r="AQ7850" s="3">
        <v>106.9</v>
      </c>
      <c r="AR7850" s="3">
        <v>107.3</v>
      </c>
      <c r="AS7850" s="3">
        <v>106.1</v>
      </c>
      <c r="AT7850" s="3">
        <v>113.19499999999999</v>
      </c>
      <c r="AU7850" s="3">
        <v>121.646</v>
      </c>
      <c r="AV7850" s="3">
        <v>124.687</v>
      </c>
      <c r="AW7850" s="3">
        <v>127.80500000000001</v>
      </c>
      <c r="AX7850" s="3">
        <v>131</v>
      </c>
      <c r="AY7850" s="3">
        <v>134.27500000000001</v>
      </c>
      <c r="AZ7850" s="3">
        <v>137.63200000000001</v>
      </c>
      <c r="BA7850">
        <v>141.07300000000001</v>
      </c>
      <c r="BB7850">
        <v>2016</v>
      </c>
    </row>
    <row r="7851" spans="1:54" hidden="1" x14ac:dyDescent="0.2">
      <c r="A7851">
        <v>866</v>
      </c>
      <c r="B7851" t="s">
        <v>373</v>
      </c>
      <c r="C7851" t="s">
        <v>294</v>
      </c>
      <c r="D7851" t="s">
        <v>97</v>
      </c>
      <c r="E7851" t="s">
        <v>293</v>
      </c>
      <c r="F7851" t="s">
        <v>292</v>
      </c>
      <c r="G7851" t="s">
        <v>275</v>
      </c>
      <c r="I7851" t="s">
        <v>291</v>
      </c>
      <c r="J7851" s="3" t="s">
        <v>215</v>
      </c>
      <c r="K7851" s="3" t="s">
        <v>215</v>
      </c>
      <c r="L7851" s="3" t="s">
        <v>215</v>
      </c>
      <c r="M7851" s="3">
        <v>3.9470000000000001</v>
      </c>
      <c r="N7851" s="3">
        <v>5.3159999999999998</v>
      </c>
      <c r="O7851" s="3">
        <v>12.5</v>
      </c>
      <c r="P7851" s="3">
        <v>27.35</v>
      </c>
      <c r="Q7851" s="3">
        <v>2.5169999999999999</v>
      </c>
      <c r="R7851" s="3">
        <v>13.584</v>
      </c>
      <c r="S7851" s="3">
        <v>4.0350000000000001</v>
      </c>
      <c r="T7851" s="3">
        <v>6.9249999999999998</v>
      </c>
      <c r="U7851" s="3">
        <v>13.831</v>
      </c>
      <c r="V7851" s="3">
        <v>8.4179999999999993</v>
      </c>
      <c r="W7851" s="3">
        <v>-2.698</v>
      </c>
      <c r="X7851" s="3">
        <v>7.58</v>
      </c>
      <c r="Y7851" s="3">
        <v>-3.2000000000000001E-2</v>
      </c>
      <c r="Z7851" s="3">
        <v>3.1219999999999999</v>
      </c>
      <c r="AA7851" s="3">
        <v>1.9790000000000001</v>
      </c>
      <c r="AB7851" s="3">
        <v>3.0510000000000002</v>
      </c>
      <c r="AC7851" s="3">
        <v>6.29</v>
      </c>
      <c r="AD7851" s="3">
        <v>7.1589999999999998</v>
      </c>
      <c r="AE7851" s="3">
        <v>10.7</v>
      </c>
      <c r="AF7851" s="3">
        <v>11.993</v>
      </c>
      <c r="AG7851" s="3">
        <v>11.747999999999999</v>
      </c>
      <c r="AH7851" s="3">
        <v>10.077999999999999</v>
      </c>
      <c r="AI7851" s="3">
        <v>7.34</v>
      </c>
      <c r="AJ7851" s="3">
        <v>4.8529999999999998</v>
      </c>
      <c r="AK7851" s="3">
        <v>6.8019999999999996</v>
      </c>
      <c r="AL7851" s="3">
        <v>6.3689999999999998</v>
      </c>
      <c r="AM7851" s="3">
        <v>1.173</v>
      </c>
      <c r="AN7851" s="3">
        <v>5.0220000000000002</v>
      </c>
      <c r="AO7851" s="3">
        <v>3.8439999999999999</v>
      </c>
      <c r="AP7851" s="3">
        <v>2.5099999999999998</v>
      </c>
      <c r="AQ7851" s="3">
        <v>0.65900000000000003</v>
      </c>
      <c r="AR7851" s="3">
        <v>0.374</v>
      </c>
      <c r="AS7851" s="3">
        <v>-1.1180000000000001</v>
      </c>
      <c r="AT7851" s="3">
        <v>6.6870000000000003</v>
      </c>
      <c r="AU7851" s="3">
        <v>7.4660000000000002</v>
      </c>
      <c r="AV7851" s="3">
        <v>2.5</v>
      </c>
      <c r="AW7851" s="3">
        <v>2.5</v>
      </c>
      <c r="AX7851" s="3">
        <v>2.5</v>
      </c>
      <c r="AY7851" s="3">
        <v>2.5</v>
      </c>
      <c r="AZ7851" s="3">
        <v>2.5</v>
      </c>
      <c r="BA7851">
        <v>2.5</v>
      </c>
      <c r="BB7851">
        <v>2016</v>
      </c>
    </row>
    <row r="7852" spans="1:54" hidden="1" x14ac:dyDescent="0.2">
      <c r="A7852">
        <v>866</v>
      </c>
      <c r="B7852" t="s">
        <v>373</v>
      </c>
      <c r="C7852" t="s">
        <v>290</v>
      </c>
      <c r="D7852" t="s">
        <v>97</v>
      </c>
      <c r="E7852" t="s">
        <v>289</v>
      </c>
      <c r="G7852" t="s">
        <v>288</v>
      </c>
    </row>
    <row r="7853" spans="1:54" hidden="1" x14ac:dyDescent="0.2">
      <c r="A7853">
        <v>866</v>
      </c>
      <c r="B7853" t="s">
        <v>373</v>
      </c>
      <c r="C7853" t="s">
        <v>287</v>
      </c>
      <c r="D7853" t="s">
        <v>97</v>
      </c>
      <c r="E7853" t="s">
        <v>286</v>
      </c>
      <c r="F7853" t="s">
        <v>285</v>
      </c>
      <c r="G7853" t="s">
        <v>275</v>
      </c>
      <c r="I7853" t="s">
        <v>1824</v>
      </c>
      <c r="J7853" s="3" t="s">
        <v>215</v>
      </c>
      <c r="K7853" s="3" t="s">
        <v>215</v>
      </c>
      <c r="L7853" s="3" t="s">
        <v>215</v>
      </c>
      <c r="M7853" s="3" t="s">
        <v>215</v>
      </c>
      <c r="N7853" s="3" t="s">
        <v>215</v>
      </c>
      <c r="O7853" s="3" t="s">
        <v>215</v>
      </c>
      <c r="P7853" s="3" t="s">
        <v>215</v>
      </c>
      <c r="Q7853" s="3" t="s">
        <v>215</v>
      </c>
      <c r="R7853" s="3" t="s">
        <v>215</v>
      </c>
      <c r="S7853" s="3" t="s">
        <v>215</v>
      </c>
      <c r="T7853" s="3" t="s">
        <v>215</v>
      </c>
      <c r="U7853" s="3" t="s">
        <v>215</v>
      </c>
      <c r="V7853" s="3" t="s">
        <v>215</v>
      </c>
      <c r="W7853" s="3" t="s">
        <v>215</v>
      </c>
      <c r="X7853" s="3" t="s">
        <v>215</v>
      </c>
      <c r="Y7853" s="3" t="s">
        <v>215</v>
      </c>
      <c r="Z7853" s="3" t="s">
        <v>215</v>
      </c>
      <c r="AA7853" s="3" t="s">
        <v>215</v>
      </c>
      <c r="AB7853" s="3" t="s">
        <v>215</v>
      </c>
      <c r="AC7853" s="3" t="s">
        <v>215</v>
      </c>
      <c r="AD7853" s="3" t="s">
        <v>215</v>
      </c>
      <c r="AE7853" s="3">
        <v>-8.1479999999999997</v>
      </c>
      <c r="AF7853" s="3">
        <v>0.184</v>
      </c>
      <c r="AG7853" s="3">
        <v>-1.4259999999999999</v>
      </c>
      <c r="AH7853" s="3">
        <v>7.26</v>
      </c>
      <c r="AI7853" s="3">
        <v>-0.629</v>
      </c>
      <c r="AJ7853" s="3">
        <v>-3.9409999999999998</v>
      </c>
      <c r="AK7853" s="3">
        <v>5.806</v>
      </c>
      <c r="AL7853" s="3">
        <v>1.478</v>
      </c>
      <c r="AM7853" s="3">
        <v>-3.1080000000000001</v>
      </c>
      <c r="AN7853" s="3">
        <v>10.746</v>
      </c>
      <c r="AO7853" s="3">
        <v>12.022</v>
      </c>
      <c r="AP7853" s="3">
        <v>-1.548</v>
      </c>
      <c r="AQ7853" s="3">
        <v>-5.3970000000000002</v>
      </c>
      <c r="AR7853" s="3">
        <v>2.8610000000000002</v>
      </c>
      <c r="AS7853" s="3">
        <v>2.302</v>
      </c>
      <c r="AT7853" s="3">
        <v>2.323</v>
      </c>
      <c r="AU7853" s="3" t="s">
        <v>215</v>
      </c>
      <c r="AV7853" s="3" t="s">
        <v>215</v>
      </c>
      <c r="AW7853" s="3" t="s">
        <v>215</v>
      </c>
      <c r="AX7853" s="3" t="s">
        <v>215</v>
      </c>
      <c r="AY7853" s="3" t="s">
        <v>215</v>
      </c>
      <c r="AZ7853" s="3" t="s">
        <v>215</v>
      </c>
      <c r="BA7853" t="s">
        <v>215</v>
      </c>
      <c r="BB7853">
        <v>2016</v>
      </c>
    </row>
    <row r="7854" spans="1:54" hidden="1" x14ac:dyDescent="0.2">
      <c r="A7854">
        <v>866</v>
      </c>
      <c r="B7854" t="s">
        <v>373</v>
      </c>
      <c r="C7854" t="s">
        <v>284</v>
      </c>
      <c r="D7854" t="s">
        <v>97</v>
      </c>
      <c r="E7854" t="s">
        <v>283</v>
      </c>
      <c r="F7854" t="s">
        <v>282</v>
      </c>
      <c r="G7854" t="s">
        <v>275</v>
      </c>
      <c r="I7854" t="s">
        <v>1824</v>
      </c>
      <c r="J7854" s="3" t="s">
        <v>215</v>
      </c>
      <c r="K7854" s="3" t="s">
        <v>215</v>
      </c>
      <c r="L7854" s="3" t="s">
        <v>215</v>
      </c>
      <c r="M7854" s="3" t="s">
        <v>215</v>
      </c>
      <c r="N7854" s="3" t="s">
        <v>215</v>
      </c>
      <c r="O7854" s="3" t="s">
        <v>215</v>
      </c>
      <c r="P7854" s="3" t="s">
        <v>215</v>
      </c>
      <c r="Q7854" s="3" t="s">
        <v>215</v>
      </c>
      <c r="R7854" s="3" t="s">
        <v>215</v>
      </c>
      <c r="S7854" s="3" t="s">
        <v>215</v>
      </c>
      <c r="T7854" s="3" t="s">
        <v>215</v>
      </c>
      <c r="U7854" s="3" t="s">
        <v>215</v>
      </c>
      <c r="V7854" s="3" t="s">
        <v>215</v>
      </c>
      <c r="W7854" s="3" t="s">
        <v>215</v>
      </c>
      <c r="X7854" s="3" t="s">
        <v>215</v>
      </c>
      <c r="Y7854" s="3" t="s">
        <v>215</v>
      </c>
      <c r="Z7854" s="3" t="s">
        <v>215</v>
      </c>
      <c r="AA7854" s="3" t="s">
        <v>215</v>
      </c>
      <c r="AB7854" s="3" t="s">
        <v>215</v>
      </c>
      <c r="AC7854" s="3" t="s">
        <v>215</v>
      </c>
      <c r="AD7854" s="3" t="s">
        <v>215</v>
      </c>
      <c r="AE7854" s="3">
        <v>4.5490000000000004</v>
      </c>
      <c r="AF7854" s="3">
        <v>-0.71899999999999997</v>
      </c>
      <c r="AG7854" s="3">
        <v>-6.3940000000000001</v>
      </c>
      <c r="AH7854" s="3">
        <v>7.91</v>
      </c>
      <c r="AI7854" s="3">
        <v>1.819</v>
      </c>
      <c r="AJ7854" s="3">
        <v>-3.879</v>
      </c>
      <c r="AK7854" s="3">
        <v>6.6420000000000003</v>
      </c>
      <c r="AL7854" s="3">
        <v>4.2480000000000002</v>
      </c>
      <c r="AM7854" s="3">
        <v>-3.4049999999999998</v>
      </c>
      <c r="AN7854" s="3">
        <v>11.753</v>
      </c>
      <c r="AO7854" s="3">
        <v>8.4550000000000001</v>
      </c>
      <c r="AP7854" s="3">
        <v>-5.9290000000000003</v>
      </c>
      <c r="AQ7854" s="3">
        <v>-4.0330000000000004</v>
      </c>
      <c r="AR7854" s="3">
        <v>5.0819999999999999</v>
      </c>
      <c r="AS7854" s="3">
        <v>1.48</v>
      </c>
      <c r="AT7854" s="3">
        <v>1.4279999999999999</v>
      </c>
      <c r="AU7854" s="3" t="s">
        <v>215</v>
      </c>
      <c r="AV7854" s="3" t="s">
        <v>215</v>
      </c>
      <c r="AW7854" s="3" t="s">
        <v>215</v>
      </c>
      <c r="AX7854" s="3" t="s">
        <v>215</v>
      </c>
      <c r="AY7854" s="3" t="s">
        <v>215</v>
      </c>
      <c r="AZ7854" s="3" t="s">
        <v>215</v>
      </c>
      <c r="BA7854" t="s">
        <v>215</v>
      </c>
      <c r="BB7854">
        <v>2016</v>
      </c>
    </row>
    <row r="7855" spans="1:54" hidden="1" x14ac:dyDescent="0.2">
      <c r="A7855">
        <v>866</v>
      </c>
      <c r="B7855" t="s">
        <v>373</v>
      </c>
      <c r="C7855" t="s">
        <v>281</v>
      </c>
      <c r="D7855" t="s">
        <v>97</v>
      </c>
      <c r="E7855" t="s">
        <v>280</v>
      </c>
      <c r="F7855" t="s">
        <v>279</v>
      </c>
      <c r="G7855" t="s">
        <v>275</v>
      </c>
      <c r="I7855" t="s">
        <v>1824</v>
      </c>
      <c r="J7855" s="3" t="s">
        <v>215</v>
      </c>
      <c r="K7855" s="3" t="s">
        <v>215</v>
      </c>
      <c r="L7855" s="3" t="s">
        <v>215</v>
      </c>
      <c r="M7855" s="3" t="s">
        <v>215</v>
      </c>
      <c r="N7855" s="3" t="s">
        <v>215</v>
      </c>
      <c r="O7855" s="3" t="s">
        <v>215</v>
      </c>
      <c r="P7855" s="3" t="s">
        <v>215</v>
      </c>
      <c r="Q7855" s="3" t="s">
        <v>215</v>
      </c>
      <c r="R7855" s="3" t="s">
        <v>215</v>
      </c>
      <c r="S7855" s="3" t="s">
        <v>215</v>
      </c>
      <c r="T7855" s="3" t="s">
        <v>215</v>
      </c>
      <c r="U7855" s="3" t="s">
        <v>215</v>
      </c>
      <c r="V7855" s="3" t="s">
        <v>215</v>
      </c>
      <c r="W7855" s="3" t="s">
        <v>215</v>
      </c>
      <c r="X7855" s="3" t="s">
        <v>215</v>
      </c>
      <c r="Y7855" s="3" t="s">
        <v>215</v>
      </c>
      <c r="Z7855" s="3" t="s">
        <v>215</v>
      </c>
      <c r="AA7855" s="3" t="s">
        <v>215</v>
      </c>
      <c r="AB7855" s="3" t="s">
        <v>215</v>
      </c>
      <c r="AC7855" s="3" t="s">
        <v>215</v>
      </c>
      <c r="AD7855" s="3" t="s">
        <v>215</v>
      </c>
      <c r="AE7855" s="3">
        <v>-6.633</v>
      </c>
      <c r="AF7855" s="3">
        <v>12.657</v>
      </c>
      <c r="AG7855" s="3">
        <v>0.186</v>
      </c>
      <c r="AH7855" s="3">
        <v>0.95</v>
      </c>
      <c r="AI7855" s="3">
        <v>-4.0919999999999996</v>
      </c>
      <c r="AJ7855" s="3">
        <v>-13.785</v>
      </c>
      <c r="AK7855" s="3">
        <v>-0.93100000000000005</v>
      </c>
      <c r="AL7855" s="3">
        <v>2.5840000000000001</v>
      </c>
      <c r="AM7855" s="3">
        <v>-9.8800000000000008</v>
      </c>
      <c r="AN7855" s="3">
        <v>13.223000000000001</v>
      </c>
      <c r="AO7855" s="3">
        <v>21.081</v>
      </c>
      <c r="AP7855" s="3">
        <v>10.843999999999999</v>
      </c>
      <c r="AQ7855" s="3">
        <v>-1.5720000000000001</v>
      </c>
      <c r="AR7855" s="3">
        <v>-10.726000000000001</v>
      </c>
      <c r="AS7855" s="3">
        <v>1.8380000000000001</v>
      </c>
      <c r="AT7855" s="3">
        <v>7.9729999999999999</v>
      </c>
      <c r="AU7855" s="3" t="s">
        <v>215</v>
      </c>
      <c r="AV7855" s="3" t="s">
        <v>215</v>
      </c>
      <c r="AW7855" s="3" t="s">
        <v>215</v>
      </c>
      <c r="AX7855" s="3" t="s">
        <v>215</v>
      </c>
      <c r="AY7855" s="3" t="s">
        <v>215</v>
      </c>
      <c r="AZ7855" s="3" t="s">
        <v>215</v>
      </c>
      <c r="BA7855" t="s">
        <v>215</v>
      </c>
      <c r="BB7855">
        <v>2016</v>
      </c>
    </row>
    <row r="7856" spans="1:54" hidden="1" x14ac:dyDescent="0.2">
      <c r="A7856">
        <v>866</v>
      </c>
      <c r="B7856" t="s">
        <v>373</v>
      </c>
      <c r="C7856" t="s">
        <v>278</v>
      </c>
      <c r="D7856" t="s">
        <v>97</v>
      </c>
      <c r="E7856" t="s">
        <v>277</v>
      </c>
      <c r="F7856" t="s">
        <v>276</v>
      </c>
      <c r="G7856" t="s">
        <v>275</v>
      </c>
      <c r="I7856" t="s">
        <v>1824</v>
      </c>
      <c r="J7856" s="3" t="s">
        <v>215</v>
      </c>
      <c r="K7856" s="3" t="s">
        <v>215</v>
      </c>
      <c r="L7856" s="3" t="s">
        <v>215</v>
      </c>
      <c r="M7856" s="3" t="s">
        <v>215</v>
      </c>
      <c r="N7856" s="3" t="s">
        <v>215</v>
      </c>
      <c r="O7856" s="3" t="s">
        <v>215</v>
      </c>
      <c r="P7856" s="3" t="s">
        <v>215</v>
      </c>
      <c r="Q7856" s="3" t="s">
        <v>215</v>
      </c>
      <c r="R7856" s="3" t="s">
        <v>215</v>
      </c>
      <c r="S7856" s="3" t="s">
        <v>215</v>
      </c>
      <c r="T7856" s="3" t="s">
        <v>215</v>
      </c>
      <c r="U7856" s="3" t="s">
        <v>215</v>
      </c>
      <c r="V7856" s="3" t="s">
        <v>215</v>
      </c>
      <c r="W7856" s="3" t="s">
        <v>215</v>
      </c>
      <c r="X7856" s="3" t="s">
        <v>215</v>
      </c>
      <c r="Y7856" s="3" t="s">
        <v>215</v>
      </c>
      <c r="Z7856" s="3" t="s">
        <v>215</v>
      </c>
      <c r="AA7856" s="3" t="s">
        <v>215</v>
      </c>
      <c r="AB7856" s="3" t="s">
        <v>215</v>
      </c>
      <c r="AC7856" s="3" t="s">
        <v>215</v>
      </c>
      <c r="AD7856" s="3" t="s">
        <v>215</v>
      </c>
      <c r="AE7856" s="3">
        <v>-11.865</v>
      </c>
      <c r="AF7856" s="3">
        <v>80.543999999999997</v>
      </c>
      <c r="AG7856" s="3">
        <v>19.606999999999999</v>
      </c>
      <c r="AH7856" s="3">
        <v>8.4629999999999992</v>
      </c>
      <c r="AI7856" s="3">
        <v>-16.641999999999999</v>
      </c>
      <c r="AJ7856" s="3">
        <v>-21.963999999999999</v>
      </c>
      <c r="AK7856" s="3">
        <v>-3.6999999999999998E-2</v>
      </c>
      <c r="AL7856" s="3">
        <v>-33.902999999999999</v>
      </c>
      <c r="AM7856" s="3">
        <v>-27.012</v>
      </c>
      <c r="AN7856" s="3">
        <v>24.917000000000002</v>
      </c>
      <c r="AO7856" s="3">
        <v>22.46</v>
      </c>
      <c r="AP7856" s="3">
        <v>7.4480000000000004</v>
      </c>
      <c r="AQ7856" s="3">
        <v>15.616</v>
      </c>
      <c r="AR7856" s="3">
        <v>12.706</v>
      </c>
      <c r="AS7856" s="3">
        <v>18.84</v>
      </c>
      <c r="AT7856" s="3">
        <v>14.351000000000001</v>
      </c>
      <c r="AU7856" s="3" t="s">
        <v>215</v>
      </c>
      <c r="AV7856" s="3" t="s">
        <v>215</v>
      </c>
      <c r="AW7856" s="3" t="s">
        <v>215</v>
      </c>
      <c r="AX7856" s="3" t="s">
        <v>215</v>
      </c>
      <c r="AY7856" s="3" t="s">
        <v>215</v>
      </c>
      <c r="AZ7856" s="3" t="s">
        <v>215</v>
      </c>
      <c r="BA7856" t="s">
        <v>215</v>
      </c>
      <c r="BB7856">
        <v>2016</v>
      </c>
    </row>
    <row r="7857" spans="1:54" hidden="1" x14ac:dyDescent="0.2">
      <c r="A7857">
        <v>866</v>
      </c>
      <c r="B7857" t="s">
        <v>373</v>
      </c>
      <c r="C7857" t="s">
        <v>274</v>
      </c>
      <c r="D7857" t="s">
        <v>97</v>
      </c>
      <c r="E7857" t="s">
        <v>273</v>
      </c>
      <c r="F7857" t="s">
        <v>272</v>
      </c>
      <c r="G7857" t="s">
        <v>271</v>
      </c>
    </row>
    <row r="7858" spans="1:54" hidden="1" x14ac:dyDescent="0.2">
      <c r="A7858">
        <v>866</v>
      </c>
      <c r="B7858" t="s">
        <v>373</v>
      </c>
      <c r="C7858" t="s">
        <v>270</v>
      </c>
      <c r="D7858" t="s">
        <v>97</v>
      </c>
      <c r="E7858" t="s">
        <v>269</v>
      </c>
      <c r="F7858" t="s">
        <v>268</v>
      </c>
      <c r="G7858" t="s">
        <v>264</v>
      </c>
      <c r="H7858" t="s">
        <v>263</v>
      </c>
    </row>
    <row r="7859" spans="1:54" hidden="1" x14ac:dyDescent="0.2">
      <c r="A7859">
        <v>866</v>
      </c>
      <c r="B7859" t="s">
        <v>373</v>
      </c>
      <c r="C7859" t="s">
        <v>267</v>
      </c>
      <c r="D7859" t="s">
        <v>97</v>
      </c>
      <c r="E7859" t="s">
        <v>266</v>
      </c>
      <c r="F7859" t="s">
        <v>265</v>
      </c>
      <c r="G7859" t="s">
        <v>264</v>
      </c>
      <c r="H7859" t="s">
        <v>263</v>
      </c>
      <c r="I7859" t="s">
        <v>1825</v>
      </c>
      <c r="J7859" s="3">
        <v>9.1999999999999998E-2</v>
      </c>
      <c r="K7859" s="3">
        <v>9.1999999999999998E-2</v>
      </c>
      <c r="L7859" s="3">
        <v>9.2999999999999999E-2</v>
      </c>
      <c r="M7859" s="3">
        <v>9.4E-2</v>
      </c>
      <c r="N7859" s="3">
        <v>9.5000000000000001E-2</v>
      </c>
      <c r="O7859" s="3">
        <v>9.4E-2</v>
      </c>
      <c r="P7859" s="3">
        <v>9.4E-2</v>
      </c>
      <c r="Q7859" s="3">
        <v>9.4E-2</v>
      </c>
      <c r="R7859" s="3">
        <v>9.4E-2</v>
      </c>
      <c r="S7859" s="3">
        <v>9.5000000000000001E-2</v>
      </c>
      <c r="T7859" s="3">
        <v>9.5000000000000001E-2</v>
      </c>
      <c r="U7859" s="3">
        <v>9.6000000000000002E-2</v>
      </c>
      <c r="V7859" s="3">
        <v>9.6000000000000002E-2</v>
      </c>
      <c r="W7859" s="3">
        <v>9.7000000000000003E-2</v>
      </c>
      <c r="X7859" s="3">
        <v>9.7000000000000003E-2</v>
      </c>
      <c r="Y7859" s="3">
        <v>9.7000000000000003E-2</v>
      </c>
      <c r="Z7859" s="3">
        <v>9.7000000000000003E-2</v>
      </c>
      <c r="AA7859" s="3">
        <v>9.8000000000000004E-2</v>
      </c>
      <c r="AB7859" s="3">
        <v>9.8000000000000004E-2</v>
      </c>
      <c r="AC7859" s="3">
        <v>9.9000000000000005E-2</v>
      </c>
      <c r="AD7859" s="3">
        <v>9.9000000000000005E-2</v>
      </c>
      <c r="AE7859" s="3">
        <v>0.1</v>
      </c>
      <c r="AF7859" s="3">
        <v>0.1</v>
      </c>
      <c r="AG7859" s="3">
        <v>0.10100000000000001</v>
      </c>
      <c r="AH7859" s="3">
        <v>0.10100000000000001</v>
      </c>
      <c r="AI7859" s="3">
        <v>0.10100000000000001</v>
      </c>
      <c r="AJ7859" s="3">
        <v>0.10199999999999999</v>
      </c>
      <c r="AK7859" s="3">
        <v>0.10199999999999999</v>
      </c>
      <c r="AL7859" s="3">
        <v>0.10199999999999999</v>
      </c>
      <c r="AM7859" s="3">
        <v>0.10299999999999999</v>
      </c>
      <c r="AN7859" s="3">
        <v>0.10299999999999999</v>
      </c>
      <c r="AO7859" s="3">
        <v>0.10299999999999999</v>
      </c>
      <c r="AP7859" s="3">
        <v>0.10299999999999999</v>
      </c>
      <c r="AQ7859" s="3">
        <v>0.104</v>
      </c>
      <c r="AR7859" s="3">
        <v>0.104</v>
      </c>
      <c r="AS7859" s="3">
        <v>0.104</v>
      </c>
      <c r="AT7859" s="3">
        <v>0.104</v>
      </c>
      <c r="AU7859" s="3">
        <v>0.105</v>
      </c>
      <c r="AV7859" s="3">
        <v>0.105</v>
      </c>
      <c r="AW7859" s="3">
        <v>0.105</v>
      </c>
      <c r="AX7859" s="3">
        <v>0.105</v>
      </c>
      <c r="AY7859" s="3">
        <v>0.106</v>
      </c>
      <c r="AZ7859" s="3">
        <v>0.106</v>
      </c>
      <c r="BA7859">
        <v>0.106</v>
      </c>
      <c r="BB7859">
        <v>2016</v>
      </c>
    </row>
    <row r="7860" spans="1:54" hidden="1" x14ac:dyDescent="0.2">
      <c r="A7860">
        <v>866</v>
      </c>
      <c r="B7860" t="s">
        <v>373</v>
      </c>
      <c r="C7860" t="s">
        <v>262</v>
      </c>
      <c r="D7860" t="s">
        <v>97</v>
      </c>
      <c r="E7860" t="s">
        <v>260</v>
      </c>
      <c r="F7860" t="s">
        <v>259</v>
      </c>
      <c r="G7860" t="s">
        <v>225</v>
      </c>
      <c r="H7860" t="s">
        <v>222</v>
      </c>
      <c r="I7860" t="s">
        <v>1826</v>
      </c>
      <c r="J7860" s="3" t="s">
        <v>215</v>
      </c>
      <c r="K7860" s="3" t="s">
        <v>215</v>
      </c>
      <c r="L7860" s="3" t="s">
        <v>215</v>
      </c>
      <c r="M7860" s="3" t="s">
        <v>215</v>
      </c>
      <c r="N7860" s="3" t="s">
        <v>215</v>
      </c>
      <c r="O7860" s="3" t="s">
        <v>215</v>
      </c>
      <c r="P7860" s="3" t="s">
        <v>215</v>
      </c>
      <c r="Q7860" s="3" t="s">
        <v>215</v>
      </c>
      <c r="R7860" s="3" t="s">
        <v>215</v>
      </c>
      <c r="S7860" s="3" t="s">
        <v>215</v>
      </c>
      <c r="T7860" s="3" t="s">
        <v>215</v>
      </c>
      <c r="U7860" s="3" t="s">
        <v>215</v>
      </c>
      <c r="V7860" s="3" t="s">
        <v>215</v>
      </c>
      <c r="W7860" s="3" t="s">
        <v>215</v>
      </c>
      <c r="X7860" s="3" t="s">
        <v>215</v>
      </c>
      <c r="Y7860" s="3" t="s">
        <v>215</v>
      </c>
      <c r="Z7860" s="3" t="s">
        <v>215</v>
      </c>
      <c r="AA7860" s="3" t="s">
        <v>215</v>
      </c>
      <c r="AB7860" s="3" t="s">
        <v>215</v>
      </c>
      <c r="AC7860" s="3">
        <v>6.7000000000000004E-2</v>
      </c>
      <c r="AD7860" s="3">
        <v>7.2999999999999995E-2</v>
      </c>
      <c r="AE7860" s="3">
        <v>8.5000000000000006E-2</v>
      </c>
      <c r="AF7860" s="3">
        <v>9.7000000000000003E-2</v>
      </c>
      <c r="AG7860" s="3">
        <v>0.105</v>
      </c>
      <c r="AH7860" s="3">
        <v>0.11700000000000001</v>
      </c>
      <c r="AI7860" s="3">
        <v>0.14000000000000001</v>
      </c>
      <c r="AJ7860" s="3">
        <v>0.16500000000000001</v>
      </c>
      <c r="AK7860" s="3">
        <v>0.17100000000000001</v>
      </c>
      <c r="AL7860" s="3">
        <v>0.186</v>
      </c>
      <c r="AM7860" s="3">
        <v>0.19600000000000001</v>
      </c>
      <c r="AN7860" s="3">
        <v>0.19700000000000001</v>
      </c>
      <c r="AO7860" s="3">
        <v>0.21099999999999999</v>
      </c>
      <c r="AP7860" s="3">
        <v>0.23899999999999999</v>
      </c>
      <c r="AQ7860" s="3">
        <v>0.28100000000000003</v>
      </c>
      <c r="AR7860" s="3">
        <v>0.29899999999999999</v>
      </c>
      <c r="AS7860" s="3">
        <v>0.32900000000000001</v>
      </c>
      <c r="AT7860" s="3">
        <v>0.39100000000000001</v>
      </c>
      <c r="AU7860" s="3">
        <v>0.47499999999999998</v>
      </c>
      <c r="AV7860" s="3">
        <v>0.54100000000000004</v>
      </c>
      <c r="AW7860" s="3">
        <v>0.55800000000000005</v>
      </c>
      <c r="AX7860" s="3">
        <v>0.56399999999999995</v>
      </c>
      <c r="AY7860" s="3">
        <v>0.57399999999999995</v>
      </c>
      <c r="AZ7860" s="3">
        <v>0.59899999999999998</v>
      </c>
      <c r="BA7860">
        <v>0.59099999999999997</v>
      </c>
      <c r="BB7860">
        <v>2016</v>
      </c>
    </row>
    <row r="7861" spans="1:54" hidden="1" x14ac:dyDescent="0.2">
      <c r="A7861">
        <v>866</v>
      </c>
      <c r="B7861" t="s">
        <v>373</v>
      </c>
      <c r="C7861" t="s">
        <v>261</v>
      </c>
      <c r="D7861" t="s">
        <v>97</v>
      </c>
      <c r="E7861" t="s">
        <v>260</v>
      </c>
      <c r="F7861" t="s">
        <v>259</v>
      </c>
      <c r="G7861" t="s">
        <v>217</v>
      </c>
      <c r="I7861" t="s">
        <v>258</v>
      </c>
      <c r="J7861" s="3" t="s">
        <v>215</v>
      </c>
      <c r="K7861" s="3" t="s">
        <v>215</v>
      </c>
      <c r="L7861" s="3" t="s">
        <v>215</v>
      </c>
      <c r="M7861" s="3" t="s">
        <v>215</v>
      </c>
      <c r="N7861" s="3" t="s">
        <v>215</v>
      </c>
      <c r="O7861" s="3" t="s">
        <v>215</v>
      </c>
      <c r="P7861" s="3" t="s">
        <v>215</v>
      </c>
      <c r="Q7861" s="3" t="s">
        <v>215</v>
      </c>
      <c r="R7861" s="3" t="s">
        <v>215</v>
      </c>
      <c r="S7861" s="3" t="s">
        <v>215</v>
      </c>
      <c r="T7861" s="3" t="s">
        <v>215</v>
      </c>
      <c r="U7861" s="3" t="s">
        <v>215</v>
      </c>
      <c r="V7861" s="3" t="s">
        <v>215</v>
      </c>
      <c r="W7861" s="3" t="s">
        <v>215</v>
      </c>
      <c r="X7861" s="3" t="s">
        <v>215</v>
      </c>
      <c r="Y7861" s="3" t="s">
        <v>215</v>
      </c>
      <c r="Z7861" s="3" t="s">
        <v>215</v>
      </c>
      <c r="AA7861" s="3" t="s">
        <v>215</v>
      </c>
      <c r="AB7861" s="3" t="s">
        <v>215</v>
      </c>
      <c r="AC7861" s="3">
        <v>20.876000000000001</v>
      </c>
      <c r="AD7861" s="3">
        <v>21.35</v>
      </c>
      <c r="AE7861" s="3">
        <v>22.706</v>
      </c>
      <c r="AF7861" s="3">
        <v>23.186</v>
      </c>
      <c r="AG7861" s="3">
        <v>23.108000000000001</v>
      </c>
      <c r="AH7861" s="3">
        <v>23.850999999999999</v>
      </c>
      <c r="AI7861" s="3">
        <v>25.486999999999998</v>
      </c>
      <c r="AJ7861" s="3">
        <v>27.603000000000002</v>
      </c>
      <c r="AK7861" s="3">
        <v>27.03</v>
      </c>
      <c r="AL7861" s="3">
        <v>27.97</v>
      </c>
      <c r="AM7861" s="3">
        <v>28.515000000000001</v>
      </c>
      <c r="AN7861" s="3">
        <v>26.483000000000001</v>
      </c>
      <c r="AO7861" s="3">
        <v>26.722000000000001</v>
      </c>
      <c r="AP7861" s="3">
        <v>30.256</v>
      </c>
      <c r="AQ7861" s="3">
        <v>35.491999999999997</v>
      </c>
      <c r="AR7861" s="3">
        <v>36.246000000000002</v>
      </c>
      <c r="AS7861" s="3">
        <v>37.962000000000003</v>
      </c>
      <c r="AT7861" s="3">
        <v>42.734000000000002</v>
      </c>
      <c r="AU7861" s="3">
        <v>49.122</v>
      </c>
      <c r="AV7861" s="3">
        <v>53.076000000000001</v>
      </c>
      <c r="AW7861" s="3">
        <v>52.112000000000002</v>
      </c>
      <c r="AX7861" s="3">
        <v>50.304000000000002</v>
      </c>
      <c r="AY7861" s="3">
        <v>49.261000000000003</v>
      </c>
      <c r="AZ7861" s="3">
        <v>49.462000000000003</v>
      </c>
      <c r="BA7861">
        <v>47.087000000000003</v>
      </c>
      <c r="BB7861">
        <v>2016</v>
      </c>
    </row>
    <row r="7862" spans="1:54" hidden="1" x14ac:dyDescent="0.2">
      <c r="A7862">
        <v>866</v>
      </c>
      <c r="B7862" t="s">
        <v>373</v>
      </c>
      <c r="C7862" t="s">
        <v>257</v>
      </c>
      <c r="D7862" t="s">
        <v>97</v>
      </c>
      <c r="E7862" t="s">
        <v>255</v>
      </c>
      <c r="F7862" t="s">
        <v>254</v>
      </c>
      <c r="G7862" t="s">
        <v>225</v>
      </c>
      <c r="H7862" t="s">
        <v>222</v>
      </c>
      <c r="I7862" t="s">
        <v>1826</v>
      </c>
      <c r="J7862" s="3" t="s">
        <v>215</v>
      </c>
      <c r="K7862" s="3" t="s">
        <v>215</v>
      </c>
      <c r="L7862" s="3" t="s">
        <v>215</v>
      </c>
      <c r="M7862" s="3" t="s">
        <v>215</v>
      </c>
      <c r="N7862" s="3" t="s">
        <v>215</v>
      </c>
      <c r="O7862" s="3" t="s">
        <v>215</v>
      </c>
      <c r="P7862" s="3" t="s">
        <v>215</v>
      </c>
      <c r="Q7862" s="3" t="s">
        <v>215</v>
      </c>
      <c r="R7862" s="3" t="s">
        <v>215</v>
      </c>
      <c r="S7862" s="3" t="s">
        <v>215</v>
      </c>
      <c r="T7862" s="3" t="s">
        <v>215</v>
      </c>
      <c r="U7862" s="3" t="s">
        <v>215</v>
      </c>
      <c r="V7862" s="3" t="s">
        <v>215</v>
      </c>
      <c r="W7862" s="3" t="s">
        <v>215</v>
      </c>
      <c r="X7862" s="3" t="s">
        <v>215</v>
      </c>
      <c r="Y7862" s="3" t="s">
        <v>215</v>
      </c>
      <c r="Z7862" s="3" t="s">
        <v>215</v>
      </c>
      <c r="AA7862" s="3" t="s">
        <v>215</v>
      </c>
      <c r="AB7862" s="3" t="s">
        <v>215</v>
      </c>
      <c r="AC7862" s="3">
        <v>6.8000000000000005E-2</v>
      </c>
      <c r="AD7862" s="3">
        <v>6.7000000000000004E-2</v>
      </c>
      <c r="AE7862" s="3">
        <v>7.5999999999999998E-2</v>
      </c>
      <c r="AF7862" s="3">
        <v>8.6999999999999994E-2</v>
      </c>
      <c r="AG7862" s="3">
        <v>0.09</v>
      </c>
      <c r="AH7862" s="3">
        <v>9.6000000000000002E-2</v>
      </c>
      <c r="AI7862" s="3">
        <v>0.125</v>
      </c>
      <c r="AJ7862" s="3">
        <v>0.14399999999999999</v>
      </c>
      <c r="AK7862" s="3">
        <v>0.14799999999999999</v>
      </c>
      <c r="AL7862" s="3">
        <v>0.156</v>
      </c>
      <c r="AM7862" s="3">
        <v>0.17799999999999999</v>
      </c>
      <c r="AN7862" s="3">
        <v>0.224</v>
      </c>
      <c r="AO7862" s="3">
        <v>0.24</v>
      </c>
      <c r="AP7862" s="3">
        <v>0.25</v>
      </c>
      <c r="AQ7862" s="3">
        <v>0.26</v>
      </c>
      <c r="AR7862" s="3">
        <v>0.28499999999999998</v>
      </c>
      <c r="AS7862" s="3">
        <v>0.34300000000000003</v>
      </c>
      <c r="AT7862" s="3">
        <v>0.39500000000000002</v>
      </c>
      <c r="AU7862" s="3">
        <v>0.48899999999999999</v>
      </c>
      <c r="AV7862" s="3">
        <v>0.56200000000000006</v>
      </c>
      <c r="AW7862" s="3">
        <v>0.59199999999999997</v>
      </c>
      <c r="AX7862" s="3">
        <v>0.59799999999999998</v>
      </c>
      <c r="AY7862" s="3">
        <v>0.59299999999999997</v>
      </c>
      <c r="AZ7862" s="3">
        <v>0.61599999999999999</v>
      </c>
      <c r="BA7862">
        <v>0.61599999999999999</v>
      </c>
      <c r="BB7862">
        <v>2016</v>
      </c>
    </row>
    <row r="7863" spans="1:54" hidden="1" x14ac:dyDescent="0.2">
      <c r="A7863">
        <v>866</v>
      </c>
      <c r="B7863" t="s">
        <v>373</v>
      </c>
      <c r="C7863" t="s">
        <v>256</v>
      </c>
      <c r="D7863" t="s">
        <v>97</v>
      </c>
      <c r="E7863" t="s">
        <v>255</v>
      </c>
      <c r="F7863" t="s">
        <v>254</v>
      </c>
      <c r="G7863" t="s">
        <v>217</v>
      </c>
      <c r="I7863" t="s">
        <v>253</v>
      </c>
      <c r="J7863" s="3" t="s">
        <v>215</v>
      </c>
      <c r="K7863" s="3" t="s">
        <v>215</v>
      </c>
      <c r="L7863" s="3" t="s">
        <v>215</v>
      </c>
      <c r="M7863" s="3" t="s">
        <v>215</v>
      </c>
      <c r="N7863" s="3" t="s">
        <v>215</v>
      </c>
      <c r="O7863" s="3" t="s">
        <v>215</v>
      </c>
      <c r="P7863" s="3" t="s">
        <v>215</v>
      </c>
      <c r="Q7863" s="3" t="s">
        <v>215</v>
      </c>
      <c r="R7863" s="3" t="s">
        <v>215</v>
      </c>
      <c r="S7863" s="3" t="s">
        <v>215</v>
      </c>
      <c r="T7863" s="3" t="s">
        <v>215</v>
      </c>
      <c r="U7863" s="3" t="s">
        <v>215</v>
      </c>
      <c r="V7863" s="3" t="s">
        <v>215</v>
      </c>
      <c r="W7863" s="3" t="s">
        <v>215</v>
      </c>
      <c r="X7863" s="3" t="s">
        <v>215</v>
      </c>
      <c r="Y7863" s="3" t="s">
        <v>215</v>
      </c>
      <c r="Z7863" s="3" t="s">
        <v>215</v>
      </c>
      <c r="AA7863" s="3" t="s">
        <v>215</v>
      </c>
      <c r="AB7863" s="3" t="s">
        <v>215</v>
      </c>
      <c r="AC7863" s="3">
        <v>21.14</v>
      </c>
      <c r="AD7863" s="3">
        <v>19.545000000000002</v>
      </c>
      <c r="AE7863" s="3">
        <v>20.282</v>
      </c>
      <c r="AF7863" s="3">
        <v>20.702000000000002</v>
      </c>
      <c r="AG7863" s="3">
        <v>19.757000000000001</v>
      </c>
      <c r="AH7863" s="3">
        <v>19.611000000000001</v>
      </c>
      <c r="AI7863" s="3">
        <v>22.817</v>
      </c>
      <c r="AJ7863" s="3">
        <v>24.239000000000001</v>
      </c>
      <c r="AK7863" s="3">
        <v>23.376000000000001</v>
      </c>
      <c r="AL7863" s="3">
        <v>23.555</v>
      </c>
      <c r="AM7863" s="3">
        <v>25.898</v>
      </c>
      <c r="AN7863" s="3">
        <v>30.137</v>
      </c>
      <c r="AO7863" s="3">
        <v>30.422999999999998</v>
      </c>
      <c r="AP7863" s="3">
        <v>31.661000000000001</v>
      </c>
      <c r="AQ7863" s="3">
        <v>32.841999999999999</v>
      </c>
      <c r="AR7863" s="3">
        <v>34.502000000000002</v>
      </c>
      <c r="AS7863" s="3">
        <v>39.494</v>
      </c>
      <c r="AT7863" s="3">
        <v>43.154000000000003</v>
      </c>
      <c r="AU7863" s="3">
        <v>50.488999999999997</v>
      </c>
      <c r="AV7863" s="3">
        <v>55.133000000000003</v>
      </c>
      <c r="AW7863" s="3">
        <v>55.256</v>
      </c>
      <c r="AX7863" s="3">
        <v>53.421999999999997</v>
      </c>
      <c r="AY7863" s="3">
        <v>50.923000000000002</v>
      </c>
      <c r="AZ7863" s="3">
        <v>50.86</v>
      </c>
      <c r="BA7863">
        <v>49.078000000000003</v>
      </c>
      <c r="BB7863">
        <v>2016</v>
      </c>
    </row>
    <row r="7864" spans="1:54" hidden="1" x14ac:dyDescent="0.2">
      <c r="A7864">
        <v>866</v>
      </c>
      <c r="B7864" t="s">
        <v>373</v>
      </c>
      <c r="C7864" t="s">
        <v>252</v>
      </c>
      <c r="D7864" t="s">
        <v>97</v>
      </c>
      <c r="E7864" t="s">
        <v>250</v>
      </c>
      <c r="F7864" t="s">
        <v>249</v>
      </c>
      <c r="G7864" t="s">
        <v>225</v>
      </c>
      <c r="H7864" t="s">
        <v>222</v>
      </c>
      <c r="I7864" t="s">
        <v>1826</v>
      </c>
      <c r="J7864" s="3" t="s">
        <v>215</v>
      </c>
      <c r="K7864" s="3" t="s">
        <v>215</v>
      </c>
      <c r="L7864" s="3" t="s">
        <v>215</v>
      </c>
      <c r="M7864" s="3" t="s">
        <v>215</v>
      </c>
      <c r="N7864" s="3" t="s">
        <v>215</v>
      </c>
      <c r="O7864" s="3" t="s">
        <v>215</v>
      </c>
      <c r="P7864" s="3" t="s">
        <v>215</v>
      </c>
      <c r="Q7864" s="3" t="s">
        <v>215</v>
      </c>
      <c r="R7864" s="3" t="s">
        <v>215</v>
      </c>
      <c r="S7864" s="3" t="s">
        <v>215</v>
      </c>
      <c r="T7864" s="3" t="s">
        <v>215</v>
      </c>
      <c r="U7864" s="3" t="s">
        <v>215</v>
      </c>
      <c r="V7864" s="3" t="s">
        <v>215</v>
      </c>
      <c r="W7864" s="3" t="s">
        <v>215</v>
      </c>
      <c r="X7864" s="3" t="s">
        <v>215</v>
      </c>
      <c r="Y7864" s="3" t="s">
        <v>215</v>
      </c>
      <c r="Z7864" s="3" t="s">
        <v>215</v>
      </c>
      <c r="AA7864" s="3" t="s">
        <v>215</v>
      </c>
      <c r="AB7864" s="3" t="s">
        <v>215</v>
      </c>
      <c r="AC7864" s="3">
        <v>-1E-3</v>
      </c>
      <c r="AD7864" s="3">
        <v>6.0000000000000001E-3</v>
      </c>
      <c r="AE7864" s="3">
        <v>8.9999999999999993E-3</v>
      </c>
      <c r="AF7864" s="3">
        <v>0.01</v>
      </c>
      <c r="AG7864" s="3">
        <v>1.4999999999999999E-2</v>
      </c>
      <c r="AH7864" s="3">
        <v>2.1000000000000001E-2</v>
      </c>
      <c r="AI7864" s="3">
        <v>1.4999999999999999E-2</v>
      </c>
      <c r="AJ7864" s="3">
        <v>0.02</v>
      </c>
      <c r="AK7864" s="3">
        <v>2.3E-2</v>
      </c>
      <c r="AL7864" s="3">
        <v>2.9000000000000001E-2</v>
      </c>
      <c r="AM7864" s="3">
        <v>1.7999999999999999E-2</v>
      </c>
      <c r="AN7864" s="3">
        <v>-2.7E-2</v>
      </c>
      <c r="AO7864" s="3">
        <v>-2.9000000000000001E-2</v>
      </c>
      <c r="AP7864" s="3">
        <v>-1.0999999999999999E-2</v>
      </c>
      <c r="AQ7864" s="3">
        <v>2.1000000000000001E-2</v>
      </c>
      <c r="AR7864" s="3">
        <v>1.4E-2</v>
      </c>
      <c r="AS7864" s="3">
        <v>-1.2999999999999999E-2</v>
      </c>
      <c r="AT7864" s="3">
        <v>-4.0000000000000001E-3</v>
      </c>
      <c r="AU7864" s="3">
        <v>-1.2999999999999999E-2</v>
      </c>
      <c r="AV7864" s="3">
        <v>-2.1000000000000001E-2</v>
      </c>
      <c r="AW7864" s="3">
        <v>-3.4000000000000002E-2</v>
      </c>
      <c r="AX7864" s="3">
        <v>-3.5000000000000003E-2</v>
      </c>
      <c r="AY7864" s="3">
        <v>-1.9E-2</v>
      </c>
      <c r="AZ7864" s="3">
        <v>-1.7000000000000001E-2</v>
      </c>
      <c r="BA7864">
        <v>-2.5000000000000001E-2</v>
      </c>
      <c r="BB7864">
        <v>2016</v>
      </c>
    </row>
    <row r="7865" spans="1:54" hidden="1" x14ac:dyDescent="0.2">
      <c r="A7865">
        <v>866</v>
      </c>
      <c r="B7865" t="s">
        <v>373</v>
      </c>
      <c r="C7865" t="s">
        <v>251</v>
      </c>
      <c r="D7865" t="s">
        <v>97</v>
      </c>
      <c r="E7865" t="s">
        <v>250</v>
      </c>
      <c r="F7865" t="s">
        <v>249</v>
      </c>
      <c r="G7865" t="s">
        <v>217</v>
      </c>
      <c r="I7865" t="s">
        <v>248</v>
      </c>
      <c r="J7865" s="3" t="s">
        <v>215</v>
      </c>
      <c r="K7865" s="3" t="s">
        <v>215</v>
      </c>
      <c r="L7865" s="3" t="s">
        <v>215</v>
      </c>
      <c r="M7865" s="3" t="s">
        <v>215</v>
      </c>
      <c r="N7865" s="3" t="s">
        <v>215</v>
      </c>
      <c r="O7865" s="3" t="s">
        <v>215</v>
      </c>
      <c r="P7865" s="3" t="s">
        <v>215</v>
      </c>
      <c r="Q7865" s="3" t="s">
        <v>215</v>
      </c>
      <c r="R7865" s="3" t="s">
        <v>215</v>
      </c>
      <c r="S7865" s="3" t="s">
        <v>215</v>
      </c>
      <c r="T7865" s="3" t="s">
        <v>215</v>
      </c>
      <c r="U7865" s="3" t="s">
        <v>215</v>
      </c>
      <c r="V7865" s="3" t="s">
        <v>215</v>
      </c>
      <c r="W7865" s="3" t="s">
        <v>215</v>
      </c>
      <c r="X7865" s="3" t="s">
        <v>215</v>
      </c>
      <c r="Y7865" s="3" t="s">
        <v>215</v>
      </c>
      <c r="Z7865" s="3" t="s">
        <v>215</v>
      </c>
      <c r="AA7865" s="3" t="s">
        <v>215</v>
      </c>
      <c r="AB7865" s="3" t="s">
        <v>215</v>
      </c>
      <c r="AC7865" s="3">
        <v>-0.26400000000000001</v>
      </c>
      <c r="AD7865" s="3">
        <v>1.8049999999999999</v>
      </c>
      <c r="AE7865" s="3">
        <v>2.423</v>
      </c>
      <c r="AF7865" s="3">
        <v>2.484</v>
      </c>
      <c r="AG7865" s="3">
        <v>3.351</v>
      </c>
      <c r="AH7865" s="3">
        <v>4.24</v>
      </c>
      <c r="AI7865" s="3">
        <v>2.67</v>
      </c>
      <c r="AJ7865" s="3">
        <v>3.3639999999999999</v>
      </c>
      <c r="AK7865" s="3">
        <v>3.6539999999999999</v>
      </c>
      <c r="AL7865" s="3">
        <v>4.4160000000000004</v>
      </c>
      <c r="AM7865" s="3">
        <v>2.617</v>
      </c>
      <c r="AN7865" s="3">
        <v>-3.6539999999999999</v>
      </c>
      <c r="AO7865" s="3">
        <v>-3.7010000000000001</v>
      </c>
      <c r="AP7865" s="3">
        <v>-1.405</v>
      </c>
      <c r="AQ7865" s="3">
        <v>2.649</v>
      </c>
      <c r="AR7865" s="3">
        <v>1.744</v>
      </c>
      <c r="AS7865" s="3">
        <v>-1.532</v>
      </c>
      <c r="AT7865" s="3">
        <v>-0.42</v>
      </c>
      <c r="AU7865" s="3">
        <v>-1.3680000000000001</v>
      </c>
      <c r="AV7865" s="3">
        <v>-2.056</v>
      </c>
      <c r="AW7865" s="3">
        <v>-3.1440000000000001</v>
      </c>
      <c r="AX7865" s="3">
        <v>-3.1190000000000002</v>
      </c>
      <c r="AY7865" s="3">
        <v>-1.6619999999999999</v>
      </c>
      <c r="AZ7865" s="3">
        <v>-1.3979999999999999</v>
      </c>
      <c r="BA7865">
        <v>-1.9910000000000001</v>
      </c>
      <c r="BB7865">
        <v>2016</v>
      </c>
    </row>
    <row r="7866" spans="1:54" hidden="1" x14ac:dyDescent="0.2">
      <c r="A7866">
        <v>866</v>
      </c>
      <c r="B7866" t="s">
        <v>373</v>
      </c>
      <c r="C7866" t="s">
        <v>247</v>
      </c>
      <c r="D7866" t="s">
        <v>97</v>
      </c>
      <c r="E7866" t="s">
        <v>245</v>
      </c>
      <c r="F7866" t="s">
        <v>244</v>
      </c>
      <c r="G7866" t="s">
        <v>225</v>
      </c>
      <c r="H7866" t="s">
        <v>222</v>
      </c>
    </row>
    <row r="7867" spans="1:54" hidden="1" x14ac:dyDescent="0.2">
      <c r="A7867">
        <v>866</v>
      </c>
      <c r="B7867" t="s">
        <v>373</v>
      </c>
      <c r="C7867" t="s">
        <v>246</v>
      </c>
      <c r="D7867" t="s">
        <v>97</v>
      </c>
      <c r="E7867" t="s">
        <v>245</v>
      </c>
      <c r="F7867" t="s">
        <v>244</v>
      </c>
      <c r="G7867" t="s">
        <v>243</v>
      </c>
    </row>
    <row r="7868" spans="1:54" hidden="1" x14ac:dyDescent="0.2">
      <c r="A7868">
        <v>866</v>
      </c>
      <c r="B7868" t="s">
        <v>373</v>
      </c>
      <c r="C7868" t="s">
        <v>242</v>
      </c>
      <c r="D7868" t="s">
        <v>97</v>
      </c>
      <c r="E7868" t="s">
        <v>240</v>
      </c>
      <c r="F7868" t="s">
        <v>239</v>
      </c>
      <c r="G7868" t="s">
        <v>225</v>
      </c>
      <c r="H7868" t="s">
        <v>222</v>
      </c>
      <c r="I7868" t="s">
        <v>1826</v>
      </c>
      <c r="J7868" s="3" t="s">
        <v>215</v>
      </c>
      <c r="K7868" s="3" t="s">
        <v>215</v>
      </c>
      <c r="L7868" s="3" t="s">
        <v>215</v>
      </c>
      <c r="M7868" s="3" t="s">
        <v>215</v>
      </c>
      <c r="N7868" s="3" t="s">
        <v>215</v>
      </c>
      <c r="O7868" s="3" t="s">
        <v>215</v>
      </c>
      <c r="P7868" s="3" t="s">
        <v>215</v>
      </c>
      <c r="Q7868" s="3" t="s">
        <v>215</v>
      </c>
      <c r="R7868" s="3" t="s">
        <v>215</v>
      </c>
      <c r="S7868" s="3" t="s">
        <v>215</v>
      </c>
      <c r="T7868" s="3" t="s">
        <v>215</v>
      </c>
      <c r="U7868" s="3" t="s">
        <v>215</v>
      </c>
      <c r="V7868" s="3" t="s">
        <v>215</v>
      </c>
      <c r="W7868" s="3" t="s">
        <v>215</v>
      </c>
      <c r="X7868" s="3" t="s">
        <v>215</v>
      </c>
      <c r="Y7868" s="3" t="s">
        <v>215</v>
      </c>
      <c r="Z7868" s="3" t="s">
        <v>215</v>
      </c>
      <c r="AA7868" s="3" t="s">
        <v>215</v>
      </c>
      <c r="AB7868" s="3" t="s">
        <v>215</v>
      </c>
      <c r="AC7868" s="3" t="s">
        <v>215</v>
      </c>
      <c r="AD7868" s="3">
        <v>8.0000000000000002E-3</v>
      </c>
      <c r="AE7868" s="3">
        <v>1.0999999999999999E-2</v>
      </c>
      <c r="AF7868" s="3">
        <v>1.2999999999999999E-2</v>
      </c>
      <c r="AG7868" s="3">
        <v>1.7999999999999999E-2</v>
      </c>
      <c r="AH7868" s="3">
        <v>2.4E-2</v>
      </c>
      <c r="AI7868" s="3">
        <v>1.7999999999999999E-2</v>
      </c>
      <c r="AJ7868" s="3">
        <v>2.3E-2</v>
      </c>
      <c r="AK7868" s="3">
        <v>2.7E-2</v>
      </c>
      <c r="AL7868" s="3">
        <v>3.4000000000000002E-2</v>
      </c>
      <c r="AM7868" s="3">
        <v>2.3E-2</v>
      </c>
      <c r="AN7868" s="3">
        <v>-2.1000000000000001E-2</v>
      </c>
      <c r="AO7868" s="3">
        <v>-2.3E-2</v>
      </c>
      <c r="AP7868" s="3">
        <v>-4.0000000000000001E-3</v>
      </c>
      <c r="AQ7868" s="3">
        <v>2.8000000000000001E-2</v>
      </c>
      <c r="AR7868" s="3">
        <v>2.1999999999999999E-2</v>
      </c>
      <c r="AS7868" s="3">
        <v>-6.0000000000000001E-3</v>
      </c>
      <c r="AT7868" s="3">
        <v>4.0000000000000001E-3</v>
      </c>
      <c r="AU7868" s="3">
        <v>-5.0000000000000001E-3</v>
      </c>
      <c r="AV7868" s="3">
        <v>-1.2999999999999999E-2</v>
      </c>
      <c r="AW7868" s="3">
        <v>-2.5000000000000001E-2</v>
      </c>
      <c r="AX7868" s="3">
        <v>-2.7E-2</v>
      </c>
      <c r="AY7868" s="3">
        <v>-1.0999999999999999E-2</v>
      </c>
      <c r="AZ7868" s="3">
        <v>-8.9999999999999993E-3</v>
      </c>
      <c r="BA7868">
        <v>-1.7000000000000001E-2</v>
      </c>
      <c r="BB7868">
        <v>2016</v>
      </c>
    </row>
    <row r="7869" spans="1:54" hidden="1" x14ac:dyDescent="0.2">
      <c r="A7869">
        <v>866</v>
      </c>
      <c r="B7869" t="s">
        <v>373</v>
      </c>
      <c r="C7869" t="s">
        <v>241</v>
      </c>
      <c r="D7869" t="s">
        <v>97</v>
      </c>
      <c r="E7869" t="s">
        <v>240</v>
      </c>
      <c r="F7869" t="s">
        <v>239</v>
      </c>
      <c r="G7869" t="s">
        <v>217</v>
      </c>
      <c r="I7869" t="s">
        <v>238</v>
      </c>
      <c r="J7869" s="3" t="s">
        <v>215</v>
      </c>
      <c r="K7869" s="3" t="s">
        <v>215</v>
      </c>
      <c r="L7869" s="3" t="s">
        <v>215</v>
      </c>
      <c r="M7869" s="3" t="s">
        <v>215</v>
      </c>
      <c r="N7869" s="3" t="s">
        <v>215</v>
      </c>
      <c r="O7869" s="3" t="s">
        <v>215</v>
      </c>
      <c r="P7869" s="3" t="s">
        <v>215</v>
      </c>
      <c r="Q7869" s="3" t="s">
        <v>215</v>
      </c>
      <c r="R7869" s="3" t="s">
        <v>215</v>
      </c>
      <c r="S7869" s="3" t="s">
        <v>215</v>
      </c>
      <c r="T7869" s="3" t="s">
        <v>215</v>
      </c>
      <c r="U7869" s="3" t="s">
        <v>215</v>
      </c>
      <c r="V7869" s="3" t="s">
        <v>215</v>
      </c>
      <c r="W7869" s="3" t="s">
        <v>215</v>
      </c>
      <c r="X7869" s="3" t="s">
        <v>215</v>
      </c>
      <c r="Y7869" s="3" t="s">
        <v>215</v>
      </c>
      <c r="Z7869" s="3" t="s">
        <v>215</v>
      </c>
      <c r="AA7869" s="3" t="s">
        <v>215</v>
      </c>
      <c r="AB7869" s="3" t="s">
        <v>215</v>
      </c>
      <c r="AC7869" s="3" t="s">
        <v>215</v>
      </c>
      <c r="AD7869" s="3">
        <v>2.3050000000000002</v>
      </c>
      <c r="AE7869" s="3">
        <v>2.95</v>
      </c>
      <c r="AF7869" s="3">
        <v>3.0339999999999998</v>
      </c>
      <c r="AG7869" s="3">
        <v>3.96</v>
      </c>
      <c r="AH7869" s="3">
        <v>4.9630000000000001</v>
      </c>
      <c r="AI7869" s="3">
        <v>3.323</v>
      </c>
      <c r="AJ7869" s="3">
        <v>3.9089999999999998</v>
      </c>
      <c r="AK7869" s="3">
        <v>4.2320000000000002</v>
      </c>
      <c r="AL7869" s="3">
        <v>5.1210000000000004</v>
      </c>
      <c r="AM7869" s="3">
        <v>3.3980000000000001</v>
      </c>
      <c r="AN7869" s="3">
        <v>-2.847</v>
      </c>
      <c r="AO7869" s="3">
        <v>-2.879</v>
      </c>
      <c r="AP7869" s="3">
        <v>-0.54200000000000004</v>
      </c>
      <c r="AQ7869" s="3">
        <v>3.552</v>
      </c>
      <c r="AR7869" s="3">
        <v>2.6139999999999999</v>
      </c>
      <c r="AS7869" s="3">
        <v>-0.66500000000000004</v>
      </c>
      <c r="AT7869" s="3">
        <v>0.45200000000000001</v>
      </c>
      <c r="AU7869" s="3">
        <v>-0.51700000000000002</v>
      </c>
      <c r="AV7869" s="3">
        <v>-1.2270000000000001</v>
      </c>
      <c r="AW7869" s="3">
        <v>-2.3620000000000001</v>
      </c>
      <c r="AX7869" s="3">
        <v>-2.3860000000000001</v>
      </c>
      <c r="AY7869" s="3">
        <v>-0.96899999999999997</v>
      </c>
      <c r="AZ7869" s="3">
        <v>-0.751</v>
      </c>
      <c r="BA7869">
        <v>-1.3859999999999999</v>
      </c>
      <c r="BB7869">
        <v>2016</v>
      </c>
    </row>
    <row r="7870" spans="1:54" hidden="1" x14ac:dyDescent="0.2">
      <c r="A7870">
        <v>866</v>
      </c>
      <c r="B7870" t="s">
        <v>373</v>
      </c>
      <c r="C7870" t="s">
        <v>237</v>
      </c>
      <c r="D7870" t="s">
        <v>97</v>
      </c>
      <c r="E7870" t="s">
        <v>235</v>
      </c>
      <c r="F7870" t="s">
        <v>234</v>
      </c>
      <c r="G7870" t="s">
        <v>225</v>
      </c>
      <c r="H7870" t="s">
        <v>222</v>
      </c>
    </row>
    <row r="7871" spans="1:54" hidden="1" x14ac:dyDescent="0.2">
      <c r="A7871">
        <v>866</v>
      </c>
      <c r="B7871" t="s">
        <v>373</v>
      </c>
      <c r="C7871" t="s">
        <v>236</v>
      </c>
      <c r="D7871" t="s">
        <v>97</v>
      </c>
      <c r="E7871" t="s">
        <v>235</v>
      </c>
      <c r="F7871" t="s">
        <v>234</v>
      </c>
      <c r="G7871" t="s">
        <v>217</v>
      </c>
    </row>
    <row r="7872" spans="1:54" hidden="1" x14ac:dyDescent="0.2">
      <c r="A7872">
        <v>866</v>
      </c>
      <c r="B7872" t="s">
        <v>373</v>
      </c>
      <c r="C7872" t="s">
        <v>233</v>
      </c>
      <c r="D7872" t="s">
        <v>97</v>
      </c>
      <c r="E7872" t="s">
        <v>231</v>
      </c>
      <c r="F7872" t="s">
        <v>230</v>
      </c>
      <c r="G7872" t="s">
        <v>225</v>
      </c>
      <c r="H7872" t="s">
        <v>222</v>
      </c>
    </row>
    <row r="7873" spans="1:54" hidden="1" x14ac:dyDescent="0.2">
      <c r="A7873">
        <v>866</v>
      </c>
      <c r="B7873" t="s">
        <v>373</v>
      </c>
      <c r="C7873" t="s">
        <v>232</v>
      </c>
      <c r="D7873" t="s">
        <v>97</v>
      </c>
      <c r="E7873" t="s">
        <v>231</v>
      </c>
      <c r="F7873" t="s">
        <v>230</v>
      </c>
      <c r="G7873" t="s">
        <v>217</v>
      </c>
    </row>
    <row r="7874" spans="1:54" hidden="1" x14ac:dyDescent="0.2">
      <c r="A7874">
        <v>866</v>
      </c>
      <c r="B7874" t="s">
        <v>373</v>
      </c>
      <c r="C7874" t="s">
        <v>228</v>
      </c>
      <c r="D7874" t="s">
        <v>97</v>
      </c>
      <c r="E7874" t="s">
        <v>227</v>
      </c>
      <c r="F7874" t="s">
        <v>226</v>
      </c>
      <c r="G7874" t="s">
        <v>225</v>
      </c>
      <c r="H7874" t="s">
        <v>222</v>
      </c>
      <c r="I7874" t="s">
        <v>1826</v>
      </c>
      <c r="J7874" s="3" t="s">
        <v>215</v>
      </c>
      <c r="K7874" s="3" t="s">
        <v>215</v>
      </c>
      <c r="L7874" s="3" t="s">
        <v>215</v>
      </c>
      <c r="M7874" s="3" t="s">
        <v>215</v>
      </c>
      <c r="N7874" s="3" t="s">
        <v>215</v>
      </c>
      <c r="O7874" s="3" t="s">
        <v>215</v>
      </c>
      <c r="P7874" s="3" t="s">
        <v>215</v>
      </c>
      <c r="Q7874" s="3" t="s">
        <v>215</v>
      </c>
      <c r="R7874" s="3" t="s">
        <v>215</v>
      </c>
      <c r="S7874" s="3" t="s">
        <v>215</v>
      </c>
      <c r="T7874" s="3" t="s">
        <v>215</v>
      </c>
      <c r="U7874" s="3" t="s">
        <v>215</v>
      </c>
      <c r="V7874" s="3" t="s">
        <v>215</v>
      </c>
      <c r="W7874" s="3" t="s">
        <v>215</v>
      </c>
      <c r="X7874" s="3" t="s">
        <v>215</v>
      </c>
      <c r="Y7874" s="3" t="s">
        <v>215</v>
      </c>
      <c r="Z7874" s="3" t="s">
        <v>215</v>
      </c>
      <c r="AA7874" s="3" t="s">
        <v>215</v>
      </c>
      <c r="AB7874" s="3" t="s">
        <v>215</v>
      </c>
      <c r="AC7874" s="3">
        <v>0.32200000000000001</v>
      </c>
      <c r="AD7874" s="3">
        <v>0.34300000000000003</v>
      </c>
      <c r="AE7874" s="3">
        <v>0.376</v>
      </c>
      <c r="AF7874" s="3">
        <v>0.41899999999999998</v>
      </c>
      <c r="AG7874" s="3">
        <v>0.45500000000000002</v>
      </c>
      <c r="AH7874" s="3">
        <v>0.48899999999999999</v>
      </c>
      <c r="AI7874" s="3">
        <v>0.55000000000000004</v>
      </c>
      <c r="AJ7874" s="3">
        <v>0.59599999999999997</v>
      </c>
      <c r="AK7874" s="3">
        <v>0.63300000000000001</v>
      </c>
      <c r="AL7874" s="3">
        <v>0.66400000000000003</v>
      </c>
      <c r="AM7874" s="3">
        <v>0.68799999999999994</v>
      </c>
      <c r="AN7874" s="3">
        <v>0.74399999999999999</v>
      </c>
      <c r="AO7874" s="3">
        <v>0.78800000000000003</v>
      </c>
      <c r="AP7874" s="3">
        <v>0.79</v>
      </c>
      <c r="AQ7874" s="3">
        <v>0.79200000000000004</v>
      </c>
      <c r="AR7874" s="3">
        <v>0.82499999999999996</v>
      </c>
      <c r="AS7874" s="3">
        <v>0.86799999999999999</v>
      </c>
      <c r="AT7874" s="3">
        <v>0.91600000000000004</v>
      </c>
      <c r="AU7874" s="3">
        <v>0.96799999999999997</v>
      </c>
      <c r="AV7874" s="3">
        <v>1.0189999999999999</v>
      </c>
      <c r="AW7874" s="3">
        <v>1.0720000000000001</v>
      </c>
      <c r="AX7874" s="3">
        <v>1.1200000000000001</v>
      </c>
      <c r="AY7874" s="3">
        <v>1.165</v>
      </c>
      <c r="AZ7874" s="3">
        <v>1.212</v>
      </c>
      <c r="BA7874">
        <v>1.2549999999999999</v>
      </c>
      <c r="BB7874">
        <v>2016</v>
      </c>
    </row>
    <row r="7875" spans="1:54" hidden="1" x14ac:dyDescent="0.2">
      <c r="A7875">
        <v>866</v>
      </c>
      <c r="B7875" t="s">
        <v>373</v>
      </c>
      <c r="C7875" t="s">
        <v>224</v>
      </c>
      <c r="D7875" t="s">
        <v>97</v>
      </c>
      <c r="E7875" t="s">
        <v>219</v>
      </c>
      <c r="F7875" t="s">
        <v>218</v>
      </c>
      <c r="G7875" t="s">
        <v>223</v>
      </c>
      <c r="H7875" t="s">
        <v>222</v>
      </c>
      <c r="I7875" t="s">
        <v>1827</v>
      </c>
      <c r="J7875" s="3">
        <v>-3.0000000000000001E-3</v>
      </c>
      <c r="K7875" s="3">
        <v>2E-3</v>
      </c>
      <c r="L7875" s="3">
        <v>4.0000000000000001E-3</v>
      </c>
      <c r="M7875" s="3">
        <v>5.0000000000000001E-3</v>
      </c>
      <c r="N7875" s="3">
        <v>4.0000000000000001E-3</v>
      </c>
      <c r="O7875" s="3">
        <v>3.0000000000000001E-3</v>
      </c>
      <c r="P7875" s="3">
        <v>-1E-3</v>
      </c>
      <c r="Q7875" s="3">
        <v>6.0000000000000001E-3</v>
      </c>
      <c r="R7875" s="3">
        <v>-7.0000000000000001E-3</v>
      </c>
      <c r="S7875" s="3">
        <v>-2E-3</v>
      </c>
      <c r="T7875" s="3">
        <v>-1.6E-2</v>
      </c>
      <c r="U7875" s="3">
        <v>-1.4999999999999999E-2</v>
      </c>
      <c r="V7875" s="3">
        <v>-1.0999999999999999E-2</v>
      </c>
      <c r="W7875" s="3">
        <v>-8.9999999999999993E-3</v>
      </c>
      <c r="X7875" s="3">
        <v>-1.7000000000000001E-2</v>
      </c>
      <c r="Y7875" s="3">
        <v>-1.7999999999999999E-2</v>
      </c>
      <c r="Z7875" s="3">
        <v>-1.0999999999999999E-2</v>
      </c>
      <c r="AA7875" s="3">
        <v>-2E-3</v>
      </c>
      <c r="AB7875" s="3">
        <v>-1.7999999999999999E-2</v>
      </c>
      <c r="AC7875" s="3">
        <v>-6.0000000000000001E-3</v>
      </c>
      <c r="AD7875" s="3">
        <v>-1.2E-2</v>
      </c>
      <c r="AE7875" s="3">
        <v>-5.0000000000000001E-3</v>
      </c>
      <c r="AF7875" s="3">
        <v>-1.2E-2</v>
      </c>
      <c r="AG7875" s="3">
        <v>-1.2999999999999999E-2</v>
      </c>
      <c r="AH7875" s="3">
        <v>-1.7999999999999999E-2</v>
      </c>
      <c r="AI7875" s="3">
        <v>-0.02</v>
      </c>
      <c r="AJ7875" s="3">
        <v>-3.2000000000000001E-2</v>
      </c>
      <c r="AK7875" s="3">
        <v>-2.5999999999999999E-2</v>
      </c>
      <c r="AL7875" s="3">
        <v>-3.7999999999999999E-2</v>
      </c>
      <c r="AM7875" s="3">
        <v>-6.6000000000000003E-2</v>
      </c>
      <c r="AN7875" s="3">
        <v>-7.3999999999999996E-2</v>
      </c>
      <c r="AO7875" s="3">
        <v>-7.5999999999999998E-2</v>
      </c>
      <c r="AP7875" s="3">
        <v>-5.6000000000000001E-2</v>
      </c>
      <c r="AQ7875" s="3">
        <v>-3.6999999999999998E-2</v>
      </c>
      <c r="AR7875" s="3">
        <v>-4.8000000000000001E-2</v>
      </c>
      <c r="AS7875" s="3">
        <v>-0.06</v>
      </c>
      <c r="AT7875" s="3">
        <v>-5.1999999999999998E-2</v>
      </c>
      <c r="AU7875" s="3">
        <v>-4.8000000000000001E-2</v>
      </c>
      <c r="AV7875" s="3">
        <v>-5.1999999999999998E-2</v>
      </c>
      <c r="AW7875" s="3">
        <v>-5.3999999999999999E-2</v>
      </c>
      <c r="AX7875" s="3">
        <v>-0.05</v>
      </c>
      <c r="AY7875" s="3">
        <v>-5.0999999999999997E-2</v>
      </c>
      <c r="AZ7875" s="3">
        <v>-5.1999999999999998E-2</v>
      </c>
      <c r="BA7875">
        <v>-5.0999999999999997E-2</v>
      </c>
      <c r="BB7875">
        <v>2016</v>
      </c>
    </row>
    <row r="7876" spans="1:54" hidden="1" x14ac:dyDescent="0.2">
      <c r="A7876">
        <v>866</v>
      </c>
      <c r="B7876" t="s">
        <v>373</v>
      </c>
      <c r="C7876" t="s">
        <v>220</v>
      </c>
      <c r="D7876" t="s">
        <v>97</v>
      </c>
      <c r="E7876" t="s">
        <v>219</v>
      </c>
      <c r="F7876" t="s">
        <v>218</v>
      </c>
      <c r="G7876" t="s">
        <v>217</v>
      </c>
      <c r="I7876" t="s">
        <v>216</v>
      </c>
      <c r="J7876" s="3">
        <v>-4.452</v>
      </c>
      <c r="K7876" s="3">
        <v>2.8130000000000002</v>
      </c>
      <c r="L7876" s="3">
        <v>4.54</v>
      </c>
      <c r="M7876" s="3">
        <v>5.6390000000000002</v>
      </c>
      <c r="N7876" s="3">
        <v>5.2080000000000002</v>
      </c>
      <c r="O7876" s="3">
        <v>3.5459999999999998</v>
      </c>
      <c r="P7876" s="3">
        <v>-1.389</v>
      </c>
      <c r="Q7876" s="3">
        <v>5.8140000000000001</v>
      </c>
      <c r="R7876" s="3">
        <v>-5.7</v>
      </c>
      <c r="S7876" s="3">
        <v>-1.246</v>
      </c>
      <c r="T7876" s="3">
        <v>-10.923</v>
      </c>
      <c r="U7876" s="3">
        <v>-8.4079999999999995</v>
      </c>
      <c r="V7876" s="3">
        <v>-5.8419999999999996</v>
      </c>
      <c r="W7876" s="3">
        <v>-4.899</v>
      </c>
      <c r="X7876" s="3">
        <v>-8.5549999999999997</v>
      </c>
      <c r="Y7876" s="3">
        <v>-8.4939999999999998</v>
      </c>
      <c r="Z7876" s="3">
        <v>-4.5640000000000001</v>
      </c>
      <c r="AA7876" s="3">
        <v>-0.71</v>
      </c>
      <c r="AB7876" s="3">
        <v>-9.1850000000000005</v>
      </c>
      <c r="AC7876" s="3">
        <v>-2.7349999999999999</v>
      </c>
      <c r="AD7876" s="3">
        <v>-6.0039999999999996</v>
      </c>
      <c r="AE7876" s="3">
        <v>-2.875</v>
      </c>
      <c r="AF7876" s="3">
        <v>-6.4420000000000002</v>
      </c>
      <c r="AG7876" s="3">
        <v>-6.3170000000000002</v>
      </c>
      <c r="AH7876" s="3">
        <v>-7.3920000000000003</v>
      </c>
      <c r="AI7876" s="3">
        <v>-7.1849999999999996</v>
      </c>
      <c r="AJ7876" s="3">
        <v>-10.82</v>
      </c>
      <c r="AK7876" s="3">
        <v>-8.0630000000000006</v>
      </c>
      <c r="AL7876" s="3">
        <v>-11.173999999999999</v>
      </c>
      <c r="AM7876" s="3">
        <v>-19.655000000000001</v>
      </c>
      <c r="AN7876" s="3">
        <v>-19.009</v>
      </c>
      <c r="AO7876" s="3">
        <v>-16.777999999999999</v>
      </c>
      <c r="AP7876" s="3">
        <v>-12.257999999999999</v>
      </c>
      <c r="AQ7876" s="3">
        <v>-8.2569999999999997</v>
      </c>
      <c r="AR7876" s="3">
        <v>-10.670999999999999</v>
      </c>
      <c r="AS7876" s="3">
        <v>-14.664999999999999</v>
      </c>
      <c r="AT7876" s="3">
        <v>-12.663</v>
      </c>
      <c r="AU7876" s="3">
        <v>-10.923999999999999</v>
      </c>
      <c r="AV7876" s="3">
        <v>-12.054</v>
      </c>
      <c r="AW7876" s="3">
        <v>-11.948</v>
      </c>
      <c r="AX7876" s="3">
        <v>-10.597</v>
      </c>
      <c r="AY7876" s="3">
        <v>-10.347</v>
      </c>
      <c r="AZ7876" s="3">
        <v>-10.202999999999999</v>
      </c>
      <c r="BA7876">
        <v>-9.6980000000000004</v>
      </c>
      <c r="BB7876">
        <v>2016</v>
      </c>
    </row>
    <row r="7877" spans="1:54" x14ac:dyDescent="0.2">
      <c r="A7877">
        <v>369</v>
      </c>
      <c r="B7877" t="s">
        <v>372</v>
      </c>
      <c r="C7877" t="s">
        <v>352</v>
      </c>
      <c r="D7877" t="s">
        <v>124</v>
      </c>
      <c r="E7877" t="s">
        <v>349</v>
      </c>
      <c r="F7877" t="s">
        <v>351</v>
      </c>
      <c r="G7877" t="s">
        <v>225</v>
      </c>
      <c r="H7877" t="s">
        <v>222</v>
      </c>
      <c r="I7877" t="s">
        <v>1828</v>
      </c>
      <c r="J7877" s="3">
        <v>66.641000000000005</v>
      </c>
      <c r="K7877" s="3">
        <v>69.691000000000003</v>
      </c>
      <c r="L7877" s="3">
        <v>72.338999999999999</v>
      </c>
      <c r="M7877" s="3">
        <v>64.888000000000005</v>
      </c>
      <c r="N7877" s="3">
        <v>61.155999999999999</v>
      </c>
      <c r="O7877" s="3">
        <v>58.637</v>
      </c>
      <c r="P7877" s="3">
        <v>56.713999999999999</v>
      </c>
      <c r="Q7877" s="3">
        <v>54.127000000000002</v>
      </c>
      <c r="R7877" s="3">
        <v>52.005000000000003</v>
      </c>
      <c r="S7877" s="3">
        <v>51.573999999999998</v>
      </c>
      <c r="T7877" s="3">
        <v>52.351999999999997</v>
      </c>
      <c r="U7877" s="3">
        <v>53.981000000000002</v>
      </c>
      <c r="V7877" s="3">
        <v>59.43</v>
      </c>
      <c r="W7877" s="3">
        <v>59.031999999999996</v>
      </c>
      <c r="X7877" s="3">
        <v>61.137999999999998</v>
      </c>
      <c r="Y7877" s="3">
        <v>63.466999999999999</v>
      </c>
      <c r="Z7877" s="3">
        <v>67.995000000000005</v>
      </c>
      <c r="AA7877" s="3">
        <v>73.11</v>
      </c>
      <c r="AB7877" s="3">
        <v>79.05</v>
      </c>
      <c r="AC7877" s="3">
        <v>85.394000000000005</v>
      </c>
      <c r="AD7877" s="3">
        <v>91.287000000000006</v>
      </c>
      <c r="AE7877" s="3">
        <v>95.091999999999999</v>
      </c>
      <c r="AF7877" s="3">
        <v>102.64</v>
      </c>
      <c r="AG7877" s="3">
        <v>117.462</v>
      </c>
      <c r="AH7877" s="3">
        <v>126.8</v>
      </c>
      <c r="AI7877" s="3">
        <v>134.673</v>
      </c>
      <c r="AJ7877" s="3">
        <v>152.46100000000001</v>
      </c>
      <c r="AK7877" s="3">
        <v>159.709</v>
      </c>
      <c r="AL7877" s="3">
        <v>165.126</v>
      </c>
      <c r="AM7877" s="3">
        <v>157.874</v>
      </c>
      <c r="AN7877" s="3">
        <v>163.12</v>
      </c>
      <c r="AO7877" s="3">
        <v>162.63999999999999</v>
      </c>
      <c r="AP7877" s="3">
        <v>164.745</v>
      </c>
      <c r="AQ7877" s="3">
        <v>166.36099999999999</v>
      </c>
      <c r="AR7877" s="3">
        <v>165.941</v>
      </c>
      <c r="AS7877" s="3">
        <v>168.459</v>
      </c>
      <c r="AT7877" s="3">
        <v>158.42400000000001</v>
      </c>
      <c r="AU7877" s="3">
        <v>154.363</v>
      </c>
      <c r="AV7877" s="3">
        <v>154.745</v>
      </c>
      <c r="AW7877" s="3">
        <v>155.05099999999999</v>
      </c>
      <c r="AX7877" s="3">
        <v>157.77000000000001</v>
      </c>
      <c r="AY7877" s="3">
        <v>163.96</v>
      </c>
      <c r="AZ7877" s="3">
        <v>167.96</v>
      </c>
      <c r="BA7877">
        <v>171.167</v>
      </c>
      <c r="BB7877">
        <v>2016</v>
      </c>
    </row>
    <row r="7878" spans="1:54" hidden="1" x14ac:dyDescent="0.2">
      <c r="A7878">
        <v>369</v>
      </c>
      <c r="B7878" t="s">
        <v>372</v>
      </c>
      <c r="C7878" t="s">
        <v>350</v>
      </c>
      <c r="D7878" t="s">
        <v>124</v>
      </c>
      <c r="E7878" t="s">
        <v>349</v>
      </c>
      <c r="F7878" t="s">
        <v>348</v>
      </c>
      <c r="G7878" t="s">
        <v>275</v>
      </c>
      <c r="I7878" t="s">
        <v>347</v>
      </c>
      <c r="J7878" s="3">
        <v>10.4</v>
      </c>
      <c r="K7878" s="3">
        <v>4.577</v>
      </c>
      <c r="L7878" s="3">
        <v>3.7989999999999999</v>
      </c>
      <c r="M7878" s="3">
        <v>-10.3</v>
      </c>
      <c r="N7878" s="3">
        <v>-5.7510000000000003</v>
      </c>
      <c r="O7878" s="3">
        <v>-4.1189999999999998</v>
      </c>
      <c r="P7878" s="3">
        <v>-3.2789999999999999</v>
      </c>
      <c r="Q7878" s="3">
        <v>-4.5620000000000003</v>
      </c>
      <c r="R7878" s="3">
        <v>-3.92</v>
      </c>
      <c r="S7878" s="3">
        <v>-0.83</v>
      </c>
      <c r="T7878" s="3">
        <v>1.5089999999999999</v>
      </c>
      <c r="U7878" s="3">
        <v>3.1120000000000001</v>
      </c>
      <c r="V7878" s="3">
        <v>10.093</v>
      </c>
      <c r="W7878" s="3">
        <v>-0.66900000000000004</v>
      </c>
      <c r="X7878" s="3">
        <v>3.5670000000000002</v>
      </c>
      <c r="Y7878" s="3">
        <v>3.81</v>
      </c>
      <c r="Z7878" s="3">
        <v>7.1340000000000003</v>
      </c>
      <c r="AA7878" s="3">
        <v>7.5229999999999997</v>
      </c>
      <c r="AB7878" s="3">
        <v>8.125</v>
      </c>
      <c r="AC7878" s="3">
        <v>8.0250000000000004</v>
      </c>
      <c r="AD7878" s="3">
        <v>6.9009999999999998</v>
      </c>
      <c r="AE7878" s="3">
        <v>4.1689999999999996</v>
      </c>
      <c r="AF7878" s="3">
        <v>7.9370000000000003</v>
      </c>
      <c r="AG7878" s="3">
        <v>14.441000000000001</v>
      </c>
      <c r="AH7878" s="3">
        <v>7.95</v>
      </c>
      <c r="AI7878" s="3">
        <v>6.2089999999999996</v>
      </c>
      <c r="AJ7878" s="3">
        <v>13.208</v>
      </c>
      <c r="AK7878" s="3">
        <v>4.7539999999999996</v>
      </c>
      <c r="AL7878" s="3">
        <v>3.3919999999999999</v>
      </c>
      <c r="AM7878" s="3">
        <v>-4.3920000000000003</v>
      </c>
      <c r="AN7878" s="3">
        <v>3.323</v>
      </c>
      <c r="AO7878" s="3">
        <v>-0.29399999999999998</v>
      </c>
      <c r="AP7878" s="3">
        <v>1.294</v>
      </c>
      <c r="AQ7878" s="3">
        <v>0.98099999999999998</v>
      </c>
      <c r="AR7878" s="3">
        <v>-0.252</v>
      </c>
      <c r="AS7878" s="3">
        <v>1.5169999999999999</v>
      </c>
      <c r="AT7878" s="3">
        <v>-5.9569999999999999</v>
      </c>
      <c r="AU7878" s="3">
        <v>-2.5630000000000002</v>
      </c>
      <c r="AV7878" s="3">
        <v>0.247</v>
      </c>
      <c r="AW7878" s="3">
        <v>0.19800000000000001</v>
      </c>
      <c r="AX7878" s="3">
        <v>1.754</v>
      </c>
      <c r="AY7878" s="3">
        <v>3.923</v>
      </c>
      <c r="AZ7878" s="3">
        <v>2.44</v>
      </c>
      <c r="BA7878">
        <v>1.909</v>
      </c>
      <c r="BB7878">
        <v>2016</v>
      </c>
    </row>
    <row r="7879" spans="1:54" hidden="1" x14ac:dyDescent="0.2">
      <c r="A7879">
        <v>369</v>
      </c>
      <c r="B7879" t="s">
        <v>372</v>
      </c>
      <c r="C7879" t="s">
        <v>346</v>
      </c>
      <c r="D7879" t="s">
        <v>124</v>
      </c>
      <c r="E7879" t="s">
        <v>342</v>
      </c>
      <c r="F7879" t="s">
        <v>345</v>
      </c>
      <c r="G7879" t="s">
        <v>225</v>
      </c>
      <c r="H7879" t="s">
        <v>222</v>
      </c>
      <c r="I7879" t="s">
        <v>1828</v>
      </c>
      <c r="J7879" s="3">
        <v>14.925000000000001</v>
      </c>
      <c r="K7879" s="3">
        <v>16.734999999999999</v>
      </c>
      <c r="L7879" s="3">
        <v>19.483000000000001</v>
      </c>
      <c r="M7879" s="3">
        <v>18.582000000000001</v>
      </c>
      <c r="N7879" s="3">
        <v>18.565000000000001</v>
      </c>
      <c r="O7879" s="3">
        <v>18.021000000000001</v>
      </c>
      <c r="P7879" s="3">
        <v>17.212</v>
      </c>
      <c r="Q7879" s="3">
        <v>17.224</v>
      </c>
      <c r="R7879" s="3">
        <v>17.236999999999998</v>
      </c>
      <c r="S7879" s="3">
        <v>18.321999999999999</v>
      </c>
      <c r="T7879" s="3">
        <v>21.48</v>
      </c>
      <c r="U7879" s="3">
        <v>22.495999999999999</v>
      </c>
      <c r="V7879" s="3">
        <v>23.053000000000001</v>
      </c>
      <c r="W7879" s="3">
        <v>24.422999999999998</v>
      </c>
      <c r="X7879" s="3">
        <v>29.23</v>
      </c>
      <c r="Y7879" s="3">
        <v>31.609000000000002</v>
      </c>
      <c r="Z7879" s="3">
        <v>34.491</v>
      </c>
      <c r="AA7879" s="3">
        <v>35.771000000000001</v>
      </c>
      <c r="AB7879" s="3">
        <v>37.96</v>
      </c>
      <c r="AC7879" s="3">
        <v>42.77</v>
      </c>
      <c r="AD7879" s="3">
        <v>51.228000000000002</v>
      </c>
      <c r="AE7879" s="3">
        <v>54.854999999999997</v>
      </c>
      <c r="AF7879" s="3">
        <v>56.134</v>
      </c>
      <c r="AG7879" s="3">
        <v>70.971999999999994</v>
      </c>
      <c r="AH7879" s="3">
        <v>83.421000000000006</v>
      </c>
      <c r="AI7879" s="3">
        <v>100.40300000000001</v>
      </c>
      <c r="AJ7879" s="3">
        <v>115.63</v>
      </c>
      <c r="AK7879" s="3">
        <v>136.57300000000001</v>
      </c>
      <c r="AL7879" s="3">
        <v>174.80099999999999</v>
      </c>
      <c r="AM7879" s="3">
        <v>120.94499999999999</v>
      </c>
      <c r="AN7879" s="3">
        <v>140.87700000000001</v>
      </c>
      <c r="AO7879" s="3">
        <v>162.55600000000001</v>
      </c>
      <c r="AP7879" s="3">
        <v>164.745</v>
      </c>
      <c r="AQ7879" s="3">
        <v>171.23500000000001</v>
      </c>
      <c r="AR7879" s="3">
        <v>174.327</v>
      </c>
      <c r="AS7879" s="3">
        <v>155.625</v>
      </c>
      <c r="AT7879" s="3">
        <v>148.745</v>
      </c>
      <c r="AU7879" s="3">
        <v>145.96299999999999</v>
      </c>
      <c r="AV7879" s="3">
        <v>149.56399999999999</v>
      </c>
      <c r="AW7879" s="3">
        <v>152.09800000000001</v>
      </c>
      <c r="AX7879" s="3">
        <v>159.61199999999999</v>
      </c>
      <c r="AY7879" s="3">
        <v>170.41800000000001</v>
      </c>
      <c r="AZ7879" s="3">
        <v>180.96100000000001</v>
      </c>
      <c r="BA7879">
        <v>190.95699999999999</v>
      </c>
      <c r="BB7879">
        <v>2016</v>
      </c>
    </row>
    <row r="7880" spans="1:54" hidden="1" x14ac:dyDescent="0.2">
      <c r="A7880">
        <v>369</v>
      </c>
      <c r="B7880" t="s">
        <v>372</v>
      </c>
      <c r="C7880" t="s">
        <v>344</v>
      </c>
      <c r="D7880" t="s">
        <v>124</v>
      </c>
      <c r="E7880" t="s">
        <v>342</v>
      </c>
      <c r="F7880" t="s">
        <v>343</v>
      </c>
      <c r="G7880" t="s">
        <v>223</v>
      </c>
      <c r="H7880" t="s">
        <v>222</v>
      </c>
      <c r="I7880" t="s">
        <v>310</v>
      </c>
      <c r="J7880" s="3">
        <v>6.2190000000000003</v>
      </c>
      <c r="K7880" s="3">
        <v>6.9729999999999999</v>
      </c>
      <c r="L7880" s="3">
        <v>8.1180000000000003</v>
      </c>
      <c r="M7880" s="3">
        <v>7.742</v>
      </c>
      <c r="N7880" s="3">
        <v>7.7359999999999998</v>
      </c>
      <c r="O7880" s="3">
        <v>7.3559999999999999</v>
      </c>
      <c r="P7880" s="3">
        <v>4.7809999999999997</v>
      </c>
      <c r="Q7880" s="3">
        <v>4.7839999999999998</v>
      </c>
      <c r="R7880" s="3">
        <v>4.484</v>
      </c>
      <c r="S7880" s="3">
        <v>4.3109999999999999</v>
      </c>
      <c r="T7880" s="3">
        <v>5.0540000000000003</v>
      </c>
      <c r="U7880" s="3">
        <v>5.2930000000000001</v>
      </c>
      <c r="V7880" s="3">
        <v>5.4240000000000004</v>
      </c>
      <c r="W7880" s="3">
        <v>4.5640000000000001</v>
      </c>
      <c r="X7880" s="3">
        <v>4.9329999999999998</v>
      </c>
      <c r="Y7880" s="3">
        <v>5.3140000000000001</v>
      </c>
      <c r="Z7880" s="3">
        <v>5.7439999999999998</v>
      </c>
      <c r="AA7880" s="3">
        <v>5.7220000000000004</v>
      </c>
      <c r="AB7880" s="3">
        <v>6.0270000000000001</v>
      </c>
      <c r="AC7880" s="3">
        <v>6.7889999999999997</v>
      </c>
      <c r="AD7880" s="3">
        <v>8.1319999999999997</v>
      </c>
      <c r="AE7880" s="3">
        <v>8.8000000000000007</v>
      </c>
      <c r="AF7880" s="3">
        <v>8.9830000000000005</v>
      </c>
      <c r="AG7880" s="3">
        <v>11.273999999999999</v>
      </c>
      <c r="AH7880" s="3">
        <v>13.243</v>
      </c>
      <c r="AI7880" s="3">
        <v>15.938000000000001</v>
      </c>
      <c r="AJ7880" s="3">
        <v>18.318000000000001</v>
      </c>
      <c r="AK7880" s="3">
        <v>21.582000000000001</v>
      </c>
      <c r="AL7880" s="3">
        <v>27.792999999999999</v>
      </c>
      <c r="AM7880" s="3">
        <v>19.122</v>
      </c>
      <c r="AN7880" s="3">
        <v>22.097000000000001</v>
      </c>
      <c r="AO7880" s="3">
        <v>25.361999999999998</v>
      </c>
      <c r="AP7880" s="3">
        <v>25.623000000000001</v>
      </c>
      <c r="AQ7880" s="3">
        <v>26.577999999999999</v>
      </c>
      <c r="AR7880" s="3">
        <v>27.2</v>
      </c>
      <c r="AS7880" s="3">
        <v>24.402000000000001</v>
      </c>
      <c r="AT7880" s="3">
        <v>22.295999999999999</v>
      </c>
      <c r="AU7880" s="3">
        <v>21.623999999999999</v>
      </c>
      <c r="AV7880" s="3">
        <v>22.158000000000001</v>
      </c>
      <c r="AW7880" s="3">
        <v>22.533000000000001</v>
      </c>
      <c r="AX7880" s="3">
        <v>23.646000000000001</v>
      </c>
      <c r="AY7880" s="3">
        <v>25.247</v>
      </c>
      <c r="AZ7880" s="3">
        <v>26.809000000000001</v>
      </c>
      <c r="BA7880">
        <v>28.29</v>
      </c>
      <c r="BB7880">
        <v>2016</v>
      </c>
    </row>
    <row r="7881" spans="1:54" hidden="1" x14ac:dyDescent="0.2">
      <c r="A7881">
        <v>369</v>
      </c>
      <c r="B7881" t="s">
        <v>372</v>
      </c>
      <c r="C7881" t="s">
        <v>213</v>
      </c>
      <c r="D7881" t="s">
        <v>124</v>
      </c>
      <c r="E7881" t="s">
        <v>342</v>
      </c>
      <c r="F7881" t="s">
        <v>341</v>
      </c>
      <c r="G7881" t="s">
        <v>323</v>
      </c>
      <c r="H7881" t="s">
        <v>222</v>
      </c>
      <c r="I7881" t="s">
        <v>310</v>
      </c>
      <c r="J7881" s="3">
        <v>7.2649999999999997</v>
      </c>
      <c r="K7881" s="3">
        <v>8.3079999999999998</v>
      </c>
      <c r="L7881" s="3">
        <v>9.1579999999999995</v>
      </c>
      <c r="M7881" s="3">
        <v>8.5389999999999997</v>
      </c>
      <c r="N7881" s="3">
        <v>8.3339999999999996</v>
      </c>
      <c r="O7881" s="3">
        <v>8.2460000000000004</v>
      </c>
      <c r="P7881" s="3">
        <v>8.1359999999999992</v>
      </c>
      <c r="Q7881" s="3">
        <v>7.9630000000000001</v>
      </c>
      <c r="R7881" s="3">
        <v>7.9189999999999996</v>
      </c>
      <c r="S7881" s="3">
        <v>8.1590000000000007</v>
      </c>
      <c r="T7881" s="3">
        <v>8.5879999999999992</v>
      </c>
      <c r="U7881" s="3">
        <v>9.15</v>
      </c>
      <c r="V7881" s="3">
        <v>10.304</v>
      </c>
      <c r="W7881" s="3">
        <v>10.478</v>
      </c>
      <c r="X7881" s="3">
        <v>11.083</v>
      </c>
      <c r="Y7881" s="3">
        <v>11.744999999999999</v>
      </c>
      <c r="Z7881" s="3">
        <v>12.813000000000001</v>
      </c>
      <c r="AA7881" s="3">
        <v>14.012</v>
      </c>
      <c r="AB7881" s="3">
        <v>15.315</v>
      </c>
      <c r="AC7881" s="3">
        <v>16.797000000000001</v>
      </c>
      <c r="AD7881" s="3">
        <v>18.364999999999998</v>
      </c>
      <c r="AE7881" s="3">
        <v>19.567</v>
      </c>
      <c r="AF7881" s="3">
        <v>21.443999999999999</v>
      </c>
      <c r="AG7881" s="3">
        <v>25.03</v>
      </c>
      <c r="AH7881" s="3">
        <v>27.763000000000002</v>
      </c>
      <c r="AI7881" s="3">
        <v>30.434999999999999</v>
      </c>
      <c r="AJ7881" s="3">
        <v>35.514000000000003</v>
      </c>
      <c r="AK7881" s="3">
        <v>38.192</v>
      </c>
      <c r="AL7881" s="3">
        <v>40.262</v>
      </c>
      <c r="AM7881" s="3">
        <v>38.786999999999999</v>
      </c>
      <c r="AN7881" s="3">
        <v>40.564999999999998</v>
      </c>
      <c r="AO7881" s="3">
        <v>41.280999999999999</v>
      </c>
      <c r="AP7881" s="3">
        <v>42.585000000000001</v>
      </c>
      <c r="AQ7881" s="3">
        <v>43.697000000000003</v>
      </c>
      <c r="AR7881" s="3">
        <v>44.369</v>
      </c>
      <c r="AS7881" s="3">
        <v>45.530999999999999</v>
      </c>
      <c r="AT7881" s="3">
        <v>43.365000000000002</v>
      </c>
      <c r="AU7881" s="3">
        <v>43.014000000000003</v>
      </c>
      <c r="AV7881" s="3">
        <v>44.1</v>
      </c>
      <c r="AW7881" s="3">
        <v>45.145000000000003</v>
      </c>
      <c r="AX7881" s="3">
        <v>46.84</v>
      </c>
      <c r="AY7881" s="3">
        <v>49.604999999999997</v>
      </c>
      <c r="AZ7881" s="3">
        <v>51.688000000000002</v>
      </c>
      <c r="BA7881">
        <v>53.591000000000001</v>
      </c>
      <c r="BB7881">
        <v>2016</v>
      </c>
    </row>
    <row r="7882" spans="1:54" hidden="1" x14ac:dyDescent="0.2">
      <c r="A7882">
        <v>369</v>
      </c>
      <c r="B7882" t="s">
        <v>372</v>
      </c>
      <c r="C7882" t="s">
        <v>340</v>
      </c>
      <c r="D7882" t="s">
        <v>124</v>
      </c>
      <c r="E7882" t="s">
        <v>339</v>
      </c>
      <c r="F7882" t="s">
        <v>338</v>
      </c>
      <c r="G7882" t="s">
        <v>295</v>
      </c>
      <c r="I7882" t="s">
        <v>337</v>
      </c>
      <c r="J7882" s="3">
        <v>22.396000000000001</v>
      </c>
      <c r="K7882" s="3">
        <v>24.013000000000002</v>
      </c>
      <c r="L7882" s="3">
        <v>26.931999999999999</v>
      </c>
      <c r="M7882" s="3">
        <v>28.637</v>
      </c>
      <c r="N7882" s="3">
        <v>30.356999999999999</v>
      </c>
      <c r="O7882" s="3">
        <v>30.733000000000001</v>
      </c>
      <c r="P7882" s="3">
        <v>30.349</v>
      </c>
      <c r="Q7882" s="3">
        <v>31.821999999999999</v>
      </c>
      <c r="R7882" s="3">
        <v>33.143999999999998</v>
      </c>
      <c r="S7882" s="3">
        <v>35.526000000000003</v>
      </c>
      <c r="T7882" s="3">
        <v>41.029000000000003</v>
      </c>
      <c r="U7882" s="3">
        <v>41.673999999999999</v>
      </c>
      <c r="V7882" s="3">
        <v>38.790999999999997</v>
      </c>
      <c r="W7882" s="3">
        <v>41.372</v>
      </c>
      <c r="X7882" s="3">
        <v>47.811</v>
      </c>
      <c r="Y7882" s="3">
        <v>49.804000000000002</v>
      </c>
      <c r="Z7882" s="3">
        <v>50.725000000000001</v>
      </c>
      <c r="AA7882" s="3">
        <v>48.927999999999997</v>
      </c>
      <c r="AB7882" s="3">
        <v>48.02</v>
      </c>
      <c r="AC7882" s="3">
        <v>50.085999999999999</v>
      </c>
      <c r="AD7882" s="3">
        <v>56.118000000000002</v>
      </c>
      <c r="AE7882" s="3">
        <v>57.686</v>
      </c>
      <c r="AF7882" s="3">
        <v>54.69</v>
      </c>
      <c r="AG7882" s="3">
        <v>60.420999999999999</v>
      </c>
      <c r="AH7882" s="3">
        <v>65.789000000000001</v>
      </c>
      <c r="AI7882" s="3">
        <v>74.552999999999997</v>
      </c>
      <c r="AJ7882" s="3">
        <v>75.841999999999999</v>
      </c>
      <c r="AK7882" s="3">
        <v>85.513999999999996</v>
      </c>
      <c r="AL7882" s="3">
        <v>105.85899999999999</v>
      </c>
      <c r="AM7882" s="3">
        <v>76.608999999999995</v>
      </c>
      <c r="AN7882" s="3">
        <v>86.364000000000004</v>
      </c>
      <c r="AO7882" s="3">
        <v>99.947999999999993</v>
      </c>
      <c r="AP7882" s="3">
        <v>100</v>
      </c>
      <c r="AQ7882" s="3">
        <v>102.93</v>
      </c>
      <c r="AR7882" s="3">
        <v>105.053</v>
      </c>
      <c r="AS7882" s="3">
        <v>92.381</v>
      </c>
      <c r="AT7882" s="3">
        <v>93.891000000000005</v>
      </c>
      <c r="AU7882" s="3">
        <v>94.558000000000007</v>
      </c>
      <c r="AV7882" s="3">
        <v>96.652000000000001</v>
      </c>
      <c r="AW7882" s="3">
        <v>98.094999999999999</v>
      </c>
      <c r="AX7882" s="3">
        <v>101.167</v>
      </c>
      <c r="AY7882" s="3">
        <v>103.93899999999999</v>
      </c>
      <c r="AZ7882" s="3">
        <v>107.741</v>
      </c>
      <c r="BA7882">
        <v>111.562</v>
      </c>
      <c r="BB7882">
        <v>2016</v>
      </c>
    </row>
    <row r="7883" spans="1:54" hidden="1" x14ac:dyDescent="0.2">
      <c r="A7883">
        <v>369</v>
      </c>
      <c r="B7883" t="s">
        <v>372</v>
      </c>
      <c r="C7883" t="s">
        <v>336</v>
      </c>
      <c r="D7883" t="s">
        <v>124</v>
      </c>
      <c r="E7883" t="s">
        <v>333</v>
      </c>
      <c r="F7883" t="s">
        <v>335</v>
      </c>
      <c r="G7883" t="s">
        <v>225</v>
      </c>
      <c r="H7883" t="s">
        <v>322</v>
      </c>
      <c r="I7883" t="s">
        <v>330</v>
      </c>
      <c r="J7883" s="3">
        <v>61402.55</v>
      </c>
      <c r="K7883" s="3">
        <v>63208.546000000002</v>
      </c>
      <c r="L7883" s="3">
        <v>64552.947</v>
      </c>
      <c r="M7883" s="3">
        <v>56985.142999999996</v>
      </c>
      <c r="N7883" s="3">
        <v>52917.065999999999</v>
      </c>
      <c r="O7883" s="3">
        <v>50077.133000000002</v>
      </c>
      <c r="P7883" s="3">
        <v>47898.21</v>
      </c>
      <c r="Q7883" s="3">
        <v>45285</v>
      </c>
      <c r="R7883" s="3">
        <v>43161.625</v>
      </c>
      <c r="S7883" s="3">
        <v>42495.487000000001</v>
      </c>
      <c r="T7883" s="3">
        <v>42844.646999999997</v>
      </c>
      <c r="U7883" s="3">
        <v>43890.536</v>
      </c>
      <c r="V7883" s="3">
        <v>48024.421000000002</v>
      </c>
      <c r="W7883" s="3">
        <v>47437.811000000002</v>
      </c>
      <c r="X7883" s="3">
        <v>48897.737000000001</v>
      </c>
      <c r="Y7883" s="3">
        <v>50571.286</v>
      </c>
      <c r="Z7883" s="3">
        <v>54034.487999999998</v>
      </c>
      <c r="AA7883" s="3">
        <v>57992.781000000003</v>
      </c>
      <c r="AB7883" s="3">
        <v>62611.866000000002</v>
      </c>
      <c r="AC7883" s="3">
        <v>67516.94</v>
      </c>
      <c r="AD7883" s="3">
        <v>71993.862999999998</v>
      </c>
      <c r="AE7883" s="3">
        <v>74735.842000000004</v>
      </c>
      <c r="AF7883" s="3">
        <v>80322.918000000005</v>
      </c>
      <c r="AG7883" s="3">
        <v>91477.425000000003</v>
      </c>
      <c r="AH7883" s="3">
        <v>98253.857000000004</v>
      </c>
      <c r="AI7883" s="3">
        <v>103839.499</v>
      </c>
      <c r="AJ7883" s="3">
        <v>116994.48699999999</v>
      </c>
      <c r="AK7883" s="3">
        <v>121984.14599999999</v>
      </c>
      <c r="AL7883" s="3">
        <v>125535.492</v>
      </c>
      <c r="AM7883" s="3">
        <v>119455.084</v>
      </c>
      <c r="AN7883" s="3">
        <v>122822.451</v>
      </c>
      <c r="AO7883" s="3">
        <v>121847.323</v>
      </c>
      <c r="AP7883" s="3">
        <v>122798.413</v>
      </c>
      <c r="AQ7883" s="3">
        <v>123390.367</v>
      </c>
      <c r="AR7883" s="3">
        <v>122511.724</v>
      </c>
      <c r="AS7883" s="3">
        <v>123858.476</v>
      </c>
      <c r="AT7883" s="3">
        <v>116064.516</v>
      </c>
      <c r="AU7883" s="3">
        <v>112566.773</v>
      </c>
      <c r="AV7883" s="3">
        <v>112324.094</v>
      </c>
      <c r="AW7883" s="3">
        <v>112026.57399999999</v>
      </c>
      <c r="AX7883" s="3">
        <v>113466.11599999999</v>
      </c>
      <c r="AY7883" s="3">
        <v>117377.74400000001</v>
      </c>
      <c r="AZ7883" s="3">
        <v>119696.29</v>
      </c>
      <c r="BA7883">
        <v>121434.88099999999</v>
      </c>
      <c r="BB7883">
        <v>2016</v>
      </c>
    </row>
    <row r="7884" spans="1:54" hidden="1" x14ac:dyDescent="0.2">
      <c r="A7884">
        <v>369</v>
      </c>
      <c r="B7884" t="s">
        <v>372</v>
      </c>
      <c r="C7884" t="s">
        <v>334</v>
      </c>
      <c r="D7884" t="s">
        <v>124</v>
      </c>
      <c r="E7884" t="s">
        <v>333</v>
      </c>
      <c r="F7884" t="s">
        <v>332</v>
      </c>
      <c r="G7884" t="s">
        <v>331</v>
      </c>
      <c r="H7884" t="s">
        <v>322</v>
      </c>
      <c r="I7884" t="s">
        <v>330</v>
      </c>
      <c r="J7884" s="3">
        <v>15584.912</v>
      </c>
      <c r="K7884" s="3">
        <v>16043.300999999999</v>
      </c>
      <c r="L7884" s="3">
        <v>16384.530999999999</v>
      </c>
      <c r="M7884" s="3">
        <v>14463.706</v>
      </c>
      <c r="N7884" s="3">
        <v>13431.165000000001</v>
      </c>
      <c r="O7884" s="3">
        <v>12710.347</v>
      </c>
      <c r="P7884" s="3">
        <v>12157.302</v>
      </c>
      <c r="Q7884" s="3">
        <v>11494.029</v>
      </c>
      <c r="R7884" s="3">
        <v>10955.084000000001</v>
      </c>
      <c r="S7884" s="3">
        <v>10786.008</v>
      </c>
      <c r="T7884" s="3">
        <v>10874.63</v>
      </c>
      <c r="U7884" s="3">
        <v>11140.093000000001</v>
      </c>
      <c r="V7884" s="3">
        <v>12189.337</v>
      </c>
      <c r="W7884" s="3">
        <v>12040.446</v>
      </c>
      <c r="X7884" s="3">
        <v>12410.998</v>
      </c>
      <c r="Y7884" s="3">
        <v>12835.77</v>
      </c>
      <c r="Z7884" s="3">
        <v>13714.784</v>
      </c>
      <c r="AA7884" s="3">
        <v>14719.46</v>
      </c>
      <c r="AB7884" s="3">
        <v>15891.855</v>
      </c>
      <c r="AC7884" s="3">
        <v>17136.838</v>
      </c>
      <c r="AD7884" s="3">
        <v>18273.150000000001</v>
      </c>
      <c r="AE7884" s="3">
        <v>18969.106</v>
      </c>
      <c r="AF7884" s="3">
        <v>20387.191999999999</v>
      </c>
      <c r="AG7884" s="3">
        <v>23218.377</v>
      </c>
      <c r="AH7884" s="3">
        <v>24938.34</v>
      </c>
      <c r="AI7884" s="3">
        <v>26356.062000000002</v>
      </c>
      <c r="AJ7884" s="3">
        <v>29695</v>
      </c>
      <c r="AK7884" s="3">
        <v>30961.452000000001</v>
      </c>
      <c r="AL7884" s="3">
        <v>31862.838</v>
      </c>
      <c r="AM7884" s="3">
        <v>30319.538</v>
      </c>
      <c r="AN7884" s="3">
        <v>31174.226999999999</v>
      </c>
      <c r="AO7884" s="3">
        <v>30926.724999999999</v>
      </c>
      <c r="AP7884" s="3">
        <v>31168.126</v>
      </c>
      <c r="AQ7884" s="3">
        <v>31318.373</v>
      </c>
      <c r="AR7884" s="3">
        <v>31095.360000000001</v>
      </c>
      <c r="AS7884" s="3">
        <v>31437.186000000002</v>
      </c>
      <c r="AT7884" s="3">
        <v>29458.958999999999</v>
      </c>
      <c r="AU7884" s="3">
        <v>28571.178</v>
      </c>
      <c r="AV7884" s="3">
        <v>28509.582999999999</v>
      </c>
      <c r="AW7884" s="3">
        <v>28434.066999999999</v>
      </c>
      <c r="AX7884" s="3">
        <v>28799.445</v>
      </c>
      <c r="AY7884" s="3">
        <v>29792.276999999998</v>
      </c>
      <c r="AZ7884" s="3">
        <v>30380.758999999998</v>
      </c>
      <c r="BA7884">
        <v>30822.04</v>
      </c>
      <c r="BB7884">
        <v>2016</v>
      </c>
    </row>
    <row r="7885" spans="1:54" hidden="1" x14ac:dyDescent="0.2">
      <c r="A7885">
        <v>369</v>
      </c>
      <c r="B7885" t="s">
        <v>372</v>
      </c>
      <c r="C7885" t="s">
        <v>329</v>
      </c>
      <c r="D7885" t="s">
        <v>124</v>
      </c>
      <c r="E7885" t="s">
        <v>325</v>
      </c>
      <c r="F7885" t="s">
        <v>328</v>
      </c>
      <c r="G7885" t="s">
        <v>225</v>
      </c>
      <c r="H7885" t="s">
        <v>322</v>
      </c>
      <c r="I7885" t="s">
        <v>321</v>
      </c>
      <c r="J7885" s="3">
        <v>13751.49</v>
      </c>
      <c r="K7885" s="3">
        <v>15178.248</v>
      </c>
      <c r="L7885" s="3">
        <v>17385.63</v>
      </c>
      <c r="M7885" s="3">
        <v>16318.630999999999</v>
      </c>
      <c r="N7885" s="3">
        <v>16064.168</v>
      </c>
      <c r="O7885" s="3">
        <v>15390.436</v>
      </c>
      <c r="P7885" s="3">
        <v>14536.403</v>
      </c>
      <c r="Q7885" s="3">
        <v>14410.418</v>
      </c>
      <c r="R7885" s="3">
        <v>14305.646000000001</v>
      </c>
      <c r="S7885" s="3">
        <v>15096.896000000001</v>
      </c>
      <c r="T7885" s="3">
        <v>17578.832999999999</v>
      </c>
      <c r="U7885" s="3">
        <v>18290.853999999999</v>
      </c>
      <c r="V7885" s="3">
        <v>18629.286</v>
      </c>
      <c r="W7885" s="3">
        <v>19625.887999999999</v>
      </c>
      <c r="X7885" s="3">
        <v>23378.392</v>
      </c>
      <c r="Y7885" s="3">
        <v>25186.522000000001</v>
      </c>
      <c r="Z7885" s="3">
        <v>27409.159</v>
      </c>
      <c r="AA7885" s="3">
        <v>28374.682000000001</v>
      </c>
      <c r="AB7885" s="3">
        <v>30065.973000000002</v>
      </c>
      <c r="AC7885" s="3">
        <v>33816.432000000001</v>
      </c>
      <c r="AD7885" s="3">
        <v>40401.345000000001</v>
      </c>
      <c r="AE7885" s="3">
        <v>43111.866000000002</v>
      </c>
      <c r="AF7885" s="3">
        <v>43928.857000000004</v>
      </c>
      <c r="AG7885" s="3">
        <v>55271.642</v>
      </c>
      <c r="AH7885" s="3">
        <v>64640.284</v>
      </c>
      <c r="AI7885" s="3">
        <v>77415.527000000002</v>
      </c>
      <c r="AJ7885" s="3">
        <v>88731.247000000003</v>
      </c>
      <c r="AK7885" s="3">
        <v>104312.939</v>
      </c>
      <c r="AL7885" s="3">
        <v>132891.049</v>
      </c>
      <c r="AM7885" s="3">
        <v>91512.837</v>
      </c>
      <c r="AN7885" s="3">
        <v>106073.784</v>
      </c>
      <c r="AO7885" s="3">
        <v>121783.993</v>
      </c>
      <c r="AP7885" s="3">
        <v>122798.598</v>
      </c>
      <c r="AQ7885" s="3">
        <v>127005.41099999999</v>
      </c>
      <c r="AR7885" s="3">
        <v>128702.49400000001</v>
      </c>
      <c r="AS7885" s="3">
        <v>114422.073</v>
      </c>
      <c r="AT7885" s="3">
        <v>108973.739</v>
      </c>
      <c r="AU7885" s="3">
        <v>106440.921</v>
      </c>
      <c r="AV7885" s="3">
        <v>108563.19500000001</v>
      </c>
      <c r="AW7885" s="3">
        <v>109892.609</v>
      </c>
      <c r="AX7885" s="3">
        <v>114790.507</v>
      </c>
      <c r="AY7885" s="3">
        <v>122001.469</v>
      </c>
      <c r="AZ7885" s="3">
        <v>128961.537</v>
      </c>
      <c r="BA7885">
        <v>135475.01699999999</v>
      </c>
      <c r="BB7885">
        <v>2016</v>
      </c>
    </row>
    <row r="7886" spans="1:54" hidden="1" x14ac:dyDescent="0.2">
      <c r="A7886">
        <v>369</v>
      </c>
      <c r="B7886" t="s">
        <v>372</v>
      </c>
      <c r="C7886" t="s">
        <v>327</v>
      </c>
      <c r="D7886" t="s">
        <v>124</v>
      </c>
      <c r="E7886" t="s">
        <v>325</v>
      </c>
      <c r="F7886" t="s">
        <v>326</v>
      </c>
      <c r="G7886" t="s">
        <v>223</v>
      </c>
      <c r="H7886" t="s">
        <v>322</v>
      </c>
      <c r="I7886" t="s">
        <v>321</v>
      </c>
      <c r="J7886" s="3">
        <v>5729.7870000000003</v>
      </c>
      <c r="K7886" s="3">
        <v>6324.27</v>
      </c>
      <c r="L7886" s="3">
        <v>7244.0129999999999</v>
      </c>
      <c r="M7886" s="3">
        <v>6799.43</v>
      </c>
      <c r="N7886" s="3">
        <v>6693.4040000000005</v>
      </c>
      <c r="O7886" s="3">
        <v>6281.8109999999997</v>
      </c>
      <c r="P7886" s="3">
        <v>4037.89</v>
      </c>
      <c r="Q7886" s="3">
        <v>4002.8939999999998</v>
      </c>
      <c r="R7886" s="3">
        <v>3721.7939999999999</v>
      </c>
      <c r="S7886" s="3">
        <v>3552.2109999999998</v>
      </c>
      <c r="T7886" s="3">
        <v>4136.1959999999999</v>
      </c>
      <c r="U7886" s="3">
        <v>4303.7299999999996</v>
      </c>
      <c r="V7886" s="3">
        <v>4383.3609999999999</v>
      </c>
      <c r="W7886" s="3">
        <v>3667.6390000000001</v>
      </c>
      <c r="X7886" s="3">
        <v>3945.7669999999998</v>
      </c>
      <c r="Y7886" s="3">
        <v>4234.598</v>
      </c>
      <c r="Z7886" s="3">
        <v>4564.3389999999999</v>
      </c>
      <c r="AA7886" s="3">
        <v>4538.7299999999996</v>
      </c>
      <c r="AB7886" s="3">
        <v>4773.6589999999997</v>
      </c>
      <c r="AC7886" s="3">
        <v>5367.5690000000004</v>
      </c>
      <c r="AD7886" s="3">
        <v>6413.1189999999997</v>
      </c>
      <c r="AE7886" s="3">
        <v>6916.4719999999998</v>
      </c>
      <c r="AF7886" s="3">
        <v>7030.098</v>
      </c>
      <c r="AG7886" s="3">
        <v>8780.1059999999998</v>
      </c>
      <c r="AH7886" s="3">
        <v>10262.004999999999</v>
      </c>
      <c r="AI7886" s="3">
        <v>12289.04</v>
      </c>
      <c r="AJ7886" s="3">
        <v>14056.918</v>
      </c>
      <c r="AK7886" s="3">
        <v>16484.258999999998</v>
      </c>
      <c r="AL7886" s="3">
        <v>21129.256000000001</v>
      </c>
      <c r="AM7886" s="3">
        <v>14468.642</v>
      </c>
      <c r="AN7886" s="3">
        <v>16637.698</v>
      </c>
      <c r="AO7886" s="3">
        <v>19001.135999999999</v>
      </c>
      <c r="AP7886" s="3">
        <v>19098.939999999999</v>
      </c>
      <c r="AQ7886" s="3">
        <v>19713.288</v>
      </c>
      <c r="AR7886" s="3">
        <v>20081.228999999999</v>
      </c>
      <c r="AS7886" s="3">
        <v>17941.688999999998</v>
      </c>
      <c r="AT7886" s="3">
        <v>16334.200999999999</v>
      </c>
      <c r="AU7886" s="3">
        <v>15769.025</v>
      </c>
      <c r="AV7886" s="3">
        <v>16083.436</v>
      </c>
      <c r="AW7886" s="3">
        <v>16280.387000000001</v>
      </c>
      <c r="AX7886" s="3">
        <v>17006.001</v>
      </c>
      <c r="AY7886" s="3">
        <v>18074.292000000001</v>
      </c>
      <c r="AZ7886" s="3">
        <v>19105.413</v>
      </c>
      <c r="BA7886">
        <v>20070.373</v>
      </c>
      <c r="BB7886">
        <v>2016</v>
      </c>
    </row>
    <row r="7887" spans="1:54" hidden="1" x14ac:dyDescent="0.2">
      <c r="A7887">
        <v>369</v>
      </c>
      <c r="B7887" t="s">
        <v>372</v>
      </c>
      <c r="C7887" t="s">
        <v>212</v>
      </c>
      <c r="D7887" t="s">
        <v>124</v>
      </c>
      <c r="E7887" t="s">
        <v>325</v>
      </c>
      <c r="F7887" t="s">
        <v>324</v>
      </c>
      <c r="G7887" t="s">
        <v>323</v>
      </c>
      <c r="H7887" t="s">
        <v>322</v>
      </c>
      <c r="I7887" t="s">
        <v>321</v>
      </c>
      <c r="J7887" s="3">
        <v>6694.41</v>
      </c>
      <c r="K7887" s="3">
        <v>7534.7669999999998</v>
      </c>
      <c r="L7887" s="3">
        <v>8172.4639999999999</v>
      </c>
      <c r="M7887" s="3">
        <v>7499.1570000000002</v>
      </c>
      <c r="N7887" s="3">
        <v>7210.9449999999997</v>
      </c>
      <c r="O7887" s="3">
        <v>7042.3209999999999</v>
      </c>
      <c r="P7887" s="3">
        <v>6871.7039999999997</v>
      </c>
      <c r="Q7887" s="3">
        <v>6662.6170000000002</v>
      </c>
      <c r="R7887" s="3">
        <v>6572.5050000000001</v>
      </c>
      <c r="S7887" s="3">
        <v>6722.7020000000002</v>
      </c>
      <c r="T7887" s="3">
        <v>7028.634</v>
      </c>
      <c r="U7887" s="3">
        <v>7439.8689999999997</v>
      </c>
      <c r="V7887" s="3">
        <v>8326.1869999999999</v>
      </c>
      <c r="W7887" s="3">
        <v>8420.14</v>
      </c>
      <c r="X7887" s="3">
        <v>8864.0049999999992</v>
      </c>
      <c r="Y7887" s="3">
        <v>9358.5689999999995</v>
      </c>
      <c r="Z7887" s="3">
        <v>10181.957</v>
      </c>
      <c r="AA7887" s="3">
        <v>11114.939</v>
      </c>
      <c r="AB7887" s="3">
        <v>12130.448</v>
      </c>
      <c r="AC7887" s="3">
        <v>13280.949000000001</v>
      </c>
      <c r="AD7887" s="3">
        <v>14483.8</v>
      </c>
      <c r="AE7887" s="3">
        <v>15378.097</v>
      </c>
      <c r="AF7887" s="3">
        <v>16781.458999999999</v>
      </c>
      <c r="AG7887" s="3">
        <v>19492.998</v>
      </c>
      <c r="AH7887" s="3">
        <v>21512.741999999998</v>
      </c>
      <c r="AI7887" s="3">
        <v>23467.197</v>
      </c>
      <c r="AJ7887" s="3">
        <v>27252.592000000001</v>
      </c>
      <c r="AK7887" s="3">
        <v>29170.984</v>
      </c>
      <c r="AL7887" s="3">
        <v>30609.131000000001</v>
      </c>
      <c r="AM7887" s="3">
        <v>29347.744999999999</v>
      </c>
      <c r="AN7887" s="3">
        <v>30543.713</v>
      </c>
      <c r="AO7887" s="3">
        <v>30926.724999999999</v>
      </c>
      <c r="AP7887" s="3">
        <v>31742.276000000002</v>
      </c>
      <c r="AQ7887" s="3">
        <v>32410.375</v>
      </c>
      <c r="AR7887" s="3">
        <v>32757.134999999998</v>
      </c>
      <c r="AS7887" s="3">
        <v>33476.322</v>
      </c>
      <c r="AT7887" s="3">
        <v>31770.021000000001</v>
      </c>
      <c r="AU7887" s="3">
        <v>31367.026999999998</v>
      </c>
      <c r="AV7887" s="3">
        <v>32010.537</v>
      </c>
      <c r="AW7887" s="3">
        <v>32618.14</v>
      </c>
      <c r="AX7887" s="3">
        <v>33686.417999999998</v>
      </c>
      <c r="AY7887" s="3">
        <v>35511.843999999997</v>
      </c>
      <c r="AZ7887" s="3">
        <v>36835.118999999999</v>
      </c>
      <c r="BA7887">
        <v>38020.332999999999</v>
      </c>
      <c r="BB7887">
        <v>2016</v>
      </c>
    </row>
    <row r="7888" spans="1:54" hidden="1" x14ac:dyDescent="0.2">
      <c r="A7888">
        <v>369</v>
      </c>
      <c r="B7888" t="s">
        <v>372</v>
      </c>
      <c r="C7888" t="s">
        <v>320</v>
      </c>
      <c r="D7888" t="s">
        <v>124</v>
      </c>
      <c r="E7888" t="s">
        <v>319</v>
      </c>
      <c r="F7888" t="s">
        <v>318</v>
      </c>
      <c r="G7888" t="s">
        <v>243</v>
      </c>
    </row>
    <row r="7889" spans="1:54" hidden="1" x14ac:dyDescent="0.2">
      <c r="A7889">
        <v>369</v>
      </c>
      <c r="B7889" t="s">
        <v>372</v>
      </c>
      <c r="C7889" t="s">
        <v>317</v>
      </c>
      <c r="D7889" t="s">
        <v>124</v>
      </c>
      <c r="E7889" t="s">
        <v>316</v>
      </c>
      <c r="F7889" s="3" t="s">
        <v>315</v>
      </c>
      <c r="G7889" t="s">
        <v>288</v>
      </c>
      <c r="I7889" t="s">
        <v>310</v>
      </c>
      <c r="J7889">
        <v>5.5E-2</v>
      </c>
      <c r="K7889">
        <v>5.7000000000000002E-2</v>
      </c>
      <c r="L7889">
        <v>5.8999999999999997E-2</v>
      </c>
      <c r="M7889">
        <v>5.0999999999999997E-2</v>
      </c>
      <c r="N7889">
        <v>4.5999999999999999E-2</v>
      </c>
      <c r="O7889">
        <v>4.2999999999999997E-2</v>
      </c>
      <c r="P7889">
        <v>0.04</v>
      </c>
      <c r="Q7889">
        <v>3.6999999999999998E-2</v>
      </c>
      <c r="R7889">
        <v>3.4000000000000002E-2</v>
      </c>
      <c r="S7889">
        <v>3.2000000000000001E-2</v>
      </c>
      <c r="T7889">
        <v>3.1E-2</v>
      </c>
      <c r="U7889">
        <v>3.2000000000000001E-2</v>
      </c>
      <c r="V7889">
        <v>3.1E-2</v>
      </c>
      <c r="W7889">
        <v>3.1E-2</v>
      </c>
      <c r="X7889">
        <v>3.1E-2</v>
      </c>
      <c r="Y7889">
        <v>3.1E-2</v>
      </c>
      <c r="Z7889">
        <v>3.2000000000000001E-2</v>
      </c>
      <c r="AA7889">
        <v>3.3000000000000002E-2</v>
      </c>
      <c r="AB7889">
        <v>3.5000000000000003E-2</v>
      </c>
      <c r="AC7889">
        <v>3.5999999999999997E-2</v>
      </c>
      <c r="AD7889">
        <v>3.6999999999999998E-2</v>
      </c>
      <c r="AE7889">
        <v>3.6999999999999998E-2</v>
      </c>
      <c r="AF7889">
        <v>3.9E-2</v>
      </c>
      <c r="AG7889">
        <v>4.2999999999999997E-2</v>
      </c>
      <c r="AH7889">
        <v>4.3999999999999997E-2</v>
      </c>
      <c r="AI7889">
        <v>4.4999999999999998E-2</v>
      </c>
      <c r="AJ7889">
        <v>4.8000000000000001E-2</v>
      </c>
      <c r="AK7889">
        <v>4.8000000000000001E-2</v>
      </c>
      <c r="AL7889">
        <v>4.8000000000000001E-2</v>
      </c>
      <c r="AM7889">
        <v>4.5999999999999999E-2</v>
      </c>
      <c r="AN7889">
        <v>4.4999999999999998E-2</v>
      </c>
      <c r="AO7889">
        <v>4.2999999999999997E-2</v>
      </c>
      <c r="AP7889">
        <v>4.2999999999999997E-2</v>
      </c>
      <c r="AQ7889">
        <v>4.2000000000000003E-2</v>
      </c>
      <c r="AR7889">
        <v>0.04</v>
      </c>
      <c r="AS7889">
        <v>0.04</v>
      </c>
      <c r="AT7889">
        <v>3.5999999999999997E-2</v>
      </c>
      <c r="AU7889">
        <v>3.4000000000000002E-2</v>
      </c>
      <c r="AV7889">
        <v>3.3000000000000002E-2</v>
      </c>
      <c r="AW7889">
        <v>3.2000000000000001E-2</v>
      </c>
      <c r="AX7889">
        <v>3.1E-2</v>
      </c>
      <c r="AY7889">
        <v>3.1E-2</v>
      </c>
      <c r="AZ7889">
        <v>3.1E-2</v>
      </c>
      <c r="BA7889">
        <v>0.03</v>
      </c>
      <c r="BB7889">
        <v>2016</v>
      </c>
    </row>
    <row r="7890" spans="1:54" hidden="1" x14ac:dyDescent="0.2">
      <c r="A7890">
        <v>369</v>
      </c>
      <c r="B7890" t="s">
        <v>372</v>
      </c>
      <c r="C7890" t="s">
        <v>314</v>
      </c>
      <c r="D7890" t="s">
        <v>124</v>
      </c>
      <c r="E7890" t="s">
        <v>313</v>
      </c>
      <c r="F7890" s="3" t="s">
        <v>312</v>
      </c>
      <c r="G7890" t="s">
        <v>311</v>
      </c>
      <c r="I7890" t="s">
        <v>310</v>
      </c>
      <c r="J7890">
        <v>2.0539999999999998</v>
      </c>
      <c r="K7890">
        <v>2.0139999999999998</v>
      </c>
      <c r="L7890">
        <v>2.1269999999999998</v>
      </c>
      <c r="M7890">
        <v>2.1760000000000002</v>
      </c>
      <c r="N7890">
        <v>2.2280000000000002</v>
      </c>
      <c r="O7890">
        <v>2.1850000000000001</v>
      </c>
      <c r="P7890">
        <v>2.1150000000000002</v>
      </c>
      <c r="Q7890">
        <v>2.1629999999999998</v>
      </c>
      <c r="R7890">
        <v>2.177</v>
      </c>
      <c r="S7890">
        <v>2.246</v>
      </c>
      <c r="T7890">
        <v>2.5009999999999999</v>
      </c>
      <c r="U7890">
        <v>2.4580000000000002</v>
      </c>
      <c r="V7890">
        <v>2.2370000000000001</v>
      </c>
      <c r="W7890">
        <v>2.331</v>
      </c>
      <c r="X7890">
        <v>2.637</v>
      </c>
      <c r="Y7890">
        <v>2.6909999999999998</v>
      </c>
      <c r="Z7890">
        <v>2.6920000000000002</v>
      </c>
      <c r="AA7890">
        <v>2.5529999999999999</v>
      </c>
      <c r="AB7890">
        <v>2.4790000000000001</v>
      </c>
      <c r="AC7890">
        <v>2.5459999999999998</v>
      </c>
      <c r="AD7890">
        <v>2.7890000000000001</v>
      </c>
      <c r="AE7890">
        <v>2.8029999999999999</v>
      </c>
      <c r="AF7890">
        <v>2.6179999999999999</v>
      </c>
      <c r="AG7890">
        <v>2.835</v>
      </c>
      <c r="AH7890">
        <v>3.0049999999999999</v>
      </c>
      <c r="AI7890">
        <v>3.2989999999999999</v>
      </c>
      <c r="AJ7890">
        <v>3.2559999999999998</v>
      </c>
      <c r="AK7890">
        <v>3.5760000000000001</v>
      </c>
      <c r="AL7890">
        <v>4.3419999999999996</v>
      </c>
      <c r="AM7890">
        <v>3.1179999999999999</v>
      </c>
      <c r="AN7890">
        <v>3.4729999999999999</v>
      </c>
      <c r="AO7890">
        <v>3.9380000000000002</v>
      </c>
      <c r="AP7890">
        <v>3.8690000000000002</v>
      </c>
      <c r="AQ7890">
        <v>3.919</v>
      </c>
      <c r="AR7890">
        <v>3.9289999999999998</v>
      </c>
      <c r="AS7890">
        <v>3.4180000000000001</v>
      </c>
      <c r="AT7890">
        <v>3.43</v>
      </c>
      <c r="AU7890">
        <v>3.3929999999999998</v>
      </c>
      <c r="AV7890">
        <v>3.391</v>
      </c>
      <c r="AW7890">
        <v>3.3690000000000002</v>
      </c>
      <c r="AX7890">
        <v>3.4079999999999999</v>
      </c>
      <c r="AY7890">
        <v>3.4359999999999999</v>
      </c>
      <c r="AZ7890">
        <v>3.5009999999999999</v>
      </c>
      <c r="BA7890">
        <v>3.5630000000000002</v>
      </c>
      <c r="BB7890">
        <v>2016</v>
      </c>
    </row>
    <row r="7891" spans="1:54" hidden="1" x14ac:dyDescent="0.2">
      <c r="A7891">
        <v>369</v>
      </c>
      <c r="B7891" t="s">
        <v>372</v>
      </c>
      <c r="C7891" t="s">
        <v>309</v>
      </c>
      <c r="D7891" t="s">
        <v>124</v>
      </c>
      <c r="E7891" t="s">
        <v>308</v>
      </c>
      <c r="F7891" t="s">
        <v>307</v>
      </c>
      <c r="G7891" t="s">
        <v>217</v>
      </c>
    </row>
    <row r="7892" spans="1:54" hidden="1" x14ac:dyDescent="0.2">
      <c r="A7892">
        <v>369</v>
      </c>
      <c r="B7892" t="s">
        <v>372</v>
      </c>
      <c r="C7892" t="s">
        <v>306</v>
      </c>
      <c r="D7892" t="s">
        <v>124</v>
      </c>
      <c r="E7892" t="s">
        <v>305</v>
      </c>
      <c r="F7892" t="s">
        <v>304</v>
      </c>
      <c r="G7892" t="s">
        <v>217</v>
      </c>
      <c r="I7892" t="s">
        <v>1828</v>
      </c>
      <c r="J7892" s="3">
        <v>36.43</v>
      </c>
      <c r="K7892" s="3">
        <v>33.079000000000001</v>
      </c>
      <c r="L7892" s="3">
        <v>20.420000000000002</v>
      </c>
      <c r="M7892" s="3">
        <v>14.516</v>
      </c>
      <c r="N7892" s="3">
        <v>16.152000000000001</v>
      </c>
      <c r="O7892" s="3">
        <v>20.927</v>
      </c>
      <c r="P7892" s="3">
        <v>13.042999999999999</v>
      </c>
      <c r="Q7892" s="3">
        <v>14.678000000000001</v>
      </c>
      <c r="R7892" s="3">
        <v>11.111000000000001</v>
      </c>
      <c r="S7892" s="3">
        <v>15.726000000000001</v>
      </c>
      <c r="T7892" s="3">
        <v>22.931000000000001</v>
      </c>
      <c r="U7892" s="3">
        <v>16.27</v>
      </c>
      <c r="V7892" s="3">
        <v>16.393000000000001</v>
      </c>
      <c r="W7892" s="3">
        <v>16.873000000000001</v>
      </c>
      <c r="X7892" s="3">
        <v>24.672999999999998</v>
      </c>
      <c r="Y7892" s="3">
        <v>26.367999999999999</v>
      </c>
      <c r="Z7892" s="3">
        <v>26.172999999999998</v>
      </c>
      <c r="AA7892" s="3">
        <v>19.474</v>
      </c>
      <c r="AB7892" s="3">
        <v>22.797999999999998</v>
      </c>
      <c r="AC7892" s="3">
        <v>21.518999999999998</v>
      </c>
      <c r="AD7892" s="3">
        <v>23.526</v>
      </c>
      <c r="AE7892" s="3">
        <v>31.513999999999999</v>
      </c>
      <c r="AF7892" s="3">
        <v>23.539000000000001</v>
      </c>
      <c r="AG7892" s="3">
        <v>33.991999999999997</v>
      </c>
      <c r="AH7892" s="3">
        <v>33.456000000000003</v>
      </c>
      <c r="AI7892" s="3">
        <v>52.668999999999997</v>
      </c>
      <c r="AJ7892" s="3">
        <v>55.414000000000001</v>
      </c>
      <c r="AK7892" s="3">
        <v>36.954999999999998</v>
      </c>
      <c r="AL7892" s="3">
        <v>41.780999999999999</v>
      </c>
      <c r="AM7892" s="3">
        <v>27.206</v>
      </c>
      <c r="AN7892" s="3">
        <v>33.28</v>
      </c>
      <c r="AO7892" s="3">
        <v>29.427</v>
      </c>
      <c r="AP7892" s="3">
        <v>25.358000000000001</v>
      </c>
      <c r="AQ7892" s="3">
        <v>33.512</v>
      </c>
      <c r="AR7892" s="3">
        <v>28.077999999999999</v>
      </c>
      <c r="AS7892" s="3">
        <v>16.861999999999998</v>
      </c>
      <c r="AT7892" s="3">
        <v>-0.53300000000000003</v>
      </c>
      <c r="AU7892" s="3">
        <v>5.4880000000000004</v>
      </c>
      <c r="AV7892" s="3">
        <v>8.5410000000000004</v>
      </c>
      <c r="AW7892" s="3">
        <v>7.532</v>
      </c>
      <c r="AX7892" s="3">
        <v>6.524</v>
      </c>
      <c r="AY7892" s="3">
        <v>5.5380000000000003</v>
      </c>
      <c r="AZ7892" s="3">
        <v>5.2450000000000001</v>
      </c>
      <c r="BA7892">
        <v>4.7530000000000001</v>
      </c>
      <c r="BB7892">
        <v>2016</v>
      </c>
    </row>
    <row r="7893" spans="1:54" hidden="1" x14ac:dyDescent="0.2">
      <c r="A7893">
        <v>369</v>
      </c>
      <c r="B7893" t="s">
        <v>372</v>
      </c>
      <c r="C7893" t="s">
        <v>303</v>
      </c>
      <c r="D7893" t="s">
        <v>124</v>
      </c>
      <c r="E7893" t="s">
        <v>300</v>
      </c>
      <c r="F7893" t="s">
        <v>302</v>
      </c>
      <c r="G7893" t="s">
        <v>295</v>
      </c>
      <c r="I7893" t="s">
        <v>1829</v>
      </c>
      <c r="J7893" s="3">
        <v>9.1750000000000007</v>
      </c>
      <c r="K7893" s="3">
        <v>10.489000000000001</v>
      </c>
      <c r="L7893" s="3">
        <v>11.71</v>
      </c>
      <c r="M7893" s="3">
        <v>13.487</v>
      </c>
      <c r="N7893" s="3">
        <v>15.285</v>
      </c>
      <c r="O7893" s="3">
        <v>16.45</v>
      </c>
      <c r="P7893" s="3">
        <v>17.716000000000001</v>
      </c>
      <c r="Q7893" s="3">
        <v>19.620999999999999</v>
      </c>
      <c r="R7893" s="3">
        <v>21.143000000000001</v>
      </c>
      <c r="S7893" s="3">
        <v>23.56</v>
      </c>
      <c r="T7893" s="3">
        <v>26.167000000000002</v>
      </c>
      <c r="U7893" s="3">
        <v>27.161000000000001</v>
      </c>
      <c r="V7893" s="3">
        <v>28.922999999999998</v>
      </c>
      <c r="W7893" s="3">
        <v>32.043999999999997</v>
      </c>
      <c r="X7893" s="3">
        <v>34.868000000000002</v>
      </c>
      <c r="Y7893" s="3">
        <v>36.707000000000001</v>
      </c>
      <c r="Z7893" s="3">
        <v>37.912999999999997</v>
      </c>
      <c r="AA7893" s="3">
        <v>39.301000000000002</v>
      </c>
      <c r="AB7893" s="3">
        <v>41.503</v>
      </c>
      <c r="AC7893" s="3">
        <v>42.92</v>
      </c>
      <c r="AD7893" s="3">
        <v>44.433</v>
      </c>
      <c r="AE7893" s="3">
        <v>46.921999999999997</v>
      </c>
      <c r="AF7893" s="3">
        <v>48.865000000000002</v>
      </c>
      <c r="AG7893" s="3">
        <v>50.713000000000001</v>
      </c>
      <c r="AH7893" s="3">
        <v>52.618000000000002</v>
      </c>
      <c r="AI7893" s="3">
        <v>56.237000000000002</v>
      </c>
      <c r="AJ7893" s="3">
        <v>60.91</v>
      </c>
      <c r="AK7893" s="3">
        <v>65.706000000000003</v>
      </c>
      <c r="AL7893" s="3">
        <v>73.614000000000004</v>
      </c>
      <c r="AM7893" s="3">
        <v>78.775000000000006</v>
      </c>
      <c r="AN7893" s="3">
        <v>87.066000000000003</v>
      </c>
      <c r="AO7893" s="3">
        <v>91.507999999999996</v>
      </c>
      <c r="AP7893" s="3">
        <v>100</v>
      </c>
      <c r="AQ7893" s="3">
        <v>105.18899999999999</v>
      </c>
      <c r="AR7893" s="3">
        <v>111.182</v>
      </c>
      <c r="AS7893" s="3">
        <v>116.36199999999999</v>
      </c>
      <c r="AT7893" s="3">
        <v>119.93300000000001</v>
      </c>
      <c r="AU7893" s="3">
        <v>122.19199999999999</v>
      </c>
      <c r="AV7893" s="3">
        <v>125.46299999999999</v>
      </c>
      <c r="AW7893" s="3">
        <v>128.11500000000001</v>
      </c>
      <c r="AX7893" s="3">
        <v>131.82400000000001</v>
      </c>
      <c r="AY7893" s="3">
        <v>136.07</v>
      </c>
      <c r="AZ7893" s="3">
        <v>140.441</v>
      </c>
      <c r="BA7893">
        <v>144.96600000000001</v>
      </c>
      <c r="BB7893">
        <v>2016</v>
      </c>
    </row>
    <row r="7894" spans="1:54" hidden="1" x14ac:dyDescent="0.2">
      <c r="A7894">
        <v>369</v>
      </c>
      <c r="B7894" t="s">
        <v>372</v>
      </c>
      <c r="C7894" t="s">
        <v>301</v>
      </c>
      <c r="D7894" t="s">
        <v>124</v>
      </c>
      <c r="E7894" t="s">
        <v>300</v>
      </c>
      <c r="F7894" t="s">
        <v>299</v>
      </c>
      <c r="G7894" t="s">
        <v>275</v>
      </c>
      <c r="I7894" t="s">
        <v>298</v>
      </c>
      <c r="J7894" s="3">
        <v>17.47</v>
      </c>
      <c r="K7894" s="3">
        <v>14.332000000000001</v>
      </c>
      <c r="L7894" s="3">
        <v>11.635</v>
      </c>
      <c r="M7894" s="3">
        <v>15.175000000000001</v>
      </c>
      <c r="N7894" s="3">
        <v>13.335000000000001</v>
      </c>
      <c r="O7894" s="3">
        <v>7.6230000000000002</v>
      </c>
      <c r="P7894" s="3">
        <v>7.694</v>
      </c>
      <c r="Q7894" s="3">
        <v>10.752000000000001</v>
      </c>
      <c r="R7894" s="3">
        <v>7.758</v>
      </c>
      <c r="S7894" s="3">
        <v>11.432</v>
      </c>
      <c r="T7894" s="3">
        <v>11.064</v>
      </c>
      <c r="U7894" s="3">
        <v>3.8</v>
      </c>
      <c r="V7894" s="3">
        <v>6.4859999999999998</v>
      </c>
      <c r="W7894" s="3">
        <v>10.791</v>
      </c>
      <c r="X7894" s="3">
        <v>8.8140000000000001</v>
      </c>
      <c r="Y7894" s="3">
        <v>5.2720000000000002</v>
      </c>
      <c r="Z7894" s="3">
        <v>3.286</v>
      </c>
      <c r="AA7894" s="3">
        <v>3.6619999999999999</v>
      </c>
      <c r="AB7894" s="3">
        <v>5.6029999999999998</v>
      </c>
      <c r="AC7894" s="3">
        <v>3.4140000000000001</v>
      </c>
      <c r="AD7894" s="3">
        <v>3.524</v>
      </c>
      <c r="AE7894" s="3">
        <v>5.6020000000000003</v>
      </c>
      <c r="AF7894" s="3">
        <v>4.1420000000000003</v>
      </c>
      <c r="AG7894" s="3">
        <v>3.7810000000000001</v>
      </c>
      <c r="AH7894" s="3">
        <v>3.7570000000000001</v>
      </c>
      <c r="AI7894" s="3">
        <v>6.8780000000000001</v>
      </c>
      <c r="AJ7894" s="3">
        <v>8.3079999999999998</v>
      </c>
      <c r="AK7894" s="3">
        <v>7.875</v>
      </c>
      <c r="AL7894" s="3">
        <v>12.036</v>
      </c>
      <c r="AM7894" s="3">
        <v>7.01</v>
      </c>
      <c r="AN7894" s="3">
        <v>10.525</v>
      </c>
      <c r="AO7894" s="3">
        <v>5.1020000000000003</v>
      </c>
      <c r="AP7894" s="3">
        <v>9.2799999999999994</v>
      </c>
      <c r="AQ7894" s="3">
        <v>5.1890000000000001</v>
      </c>
      <c r="AR7894" s="3">
        <v>5.6980000000000004</v>
      </c>
      <c r="AS7894" s="3">
        <v>4.6589999999999998</v>
      </c>
      <c r="AT7894" s="3">
        <v>3.069</v>
      </c>
      <c r="AU7894" s="3">
        <v>1.8839999999999999</v>
      </c>
      <c r="AV7894" s="3">
        <v>2.6760000000000002</v>
      </c>
      <c r="AW7894" s="3">
        <v>2.1139999999999999</v>
      </c>
      <c r="AX7894" s="3">
        <v>2.895</v>
      </c>
      <c r="AY7894" s="3">
        <v>3.2210000000000001</v>
      </c>
      <c r="AZ7894" s="3">
        <v>3.2130000000000001</v>
      </c>
      <c r="BA7894">
        <v>3.222</v>
      </c>
      <c r="BB7894">
        <v>2016</v>
      </c>
    </row>
    <row r="7895" spans="1:54" hidden="1" x14ac:dyDescent="0.2">
      <c r="A7895">
        <v>369</v>
      </c>
      <c r="B7895" t="s">
        <v>372</v>
      </c>
      <c r="C7895" t="s">
        <v>297</v>
      </c>
      <c r="D7895" t="s">
        <v>124</v>
      </c>
      <c r="E7895" t="s">
        <v>293</v>
      </c>
      <c r="F7895" t="s">
        <v>296</v>
      </c>
      <c r="G7895" t="s">
        <v>295</v>
      </c>
      <c r="I7895" t="s">
        <v>1829</v>
      </c>
      <c r="J7895" s="3">
        <v>5.5709999999999997</v>
      </c>
      <c r="K7895" s="3">
        <v>6.3730000000000002</v>
      </c>
      <c r="L7895" s="3">
        <v>8.7829999999999995</v>
      </c>
      <c r="M7895" s="3">
        <v>8.6110000000000007</v>
      </c>
      <c r="N7895" s="3">
        <v>7.9290000000000003</v>
      </c>
      <c r="O7895" s="3">
        <v>7.2489999999999997</v>
      </c>
      <c r="P7895" s="3">
        <v>7.5049999999999999</v>
      </c>
      <c r="Q7895" s="3">
        <v>7.1390000000000002</v>
      </c>
      <c r="R7895" s="3">
        <v>6.8949999999999996</v>
      </c>
      <c r="S7895" s="3">
        <v>7.0919999999999996</v>
      </c>
      <c r="T7895" s="3">
        <v>7.5019999999999998</v>
      </c>
      <c r="U7895" s="3">
        <v>24.303999999999998</v>
      </c>
      <c r="V7895" s="3">
        <v>26.634</v>
      </c>
      <c r="W7895" s="3">
        <v>30.759</v>
      </c>
      <c r="X7895" s="3">
        <v>32.517000000000003</v>
      </c>
      <c r="Y7895" s="3">
        <v>33.817999999999998</v>
      </c>
      <c r="Z7895" s="3">
        <v>35.344999999999999</v>
      </c>
      <c r="AA7895" s="3">
        <v>36.646000000000001</v>
      </c>
      <c r="AB7895" s="3">
        <v>38.749000000000002</v>
      </c>
      <c r="AC7895" s="3">
        <v>40.164000000000001</v>
      </c>
      <c r="AD7895" s="3">
        <v>42.500999999999998</v>
      </c>
      <c r="AE7895" s="3">
        <v>43.917000000000002</v>
      </c>
      <c r="AF7895" s="3">
        <v>45.904000000000003</v>
      </c>
      <c r="AG7895" s="3">
        <v>47.320999999999998</v>
      </c>
      <c r="AH7895" s="3">
        <v>50.124000000000002</v>
      </c>
      <c r="AI7895" s="3">
        <v>54.015000000000001</v>
      </c>
      <c r="AJ7895" s="3">
        <v>59.417000000000002</v>
      </c>
      <c r="AK7895" s="3">
        <v>64.31</v>
      </c>
      <c r="AL7895" s="3">
        <v>75.197000000000003</v>
      </c>
      <c r="AM7895" s="3">
        <v>76.206000000000003</v>
      </c>
      <c r="AN7895" s="3">
        <v>87.95</v>
      </c>
      <c r="AO7895" s="3">
        <v>92.822000000000003</v>
      </c>
      <c r="AP7895" s="3">
        <v>100</v>
      </c>
      <c r="AQ7895" s="3">
        <v>105.675</v>
      </c>
      <c r="AR7895" s="3">
        <v>114.529</v>
      </c>
      <c r="AS7895" s="3">
        <v>116.345</v>
      </c>
      <c r="AT7895" s="3">
        <v>119.977</v>
      </c>
      <c r="AU7895" s="3">
        <v>121.566</v>
      </c>
      <c r="AV7895" s="3">
        <v>124.82</v>
      </c>
      <c r="AW7895" s="3">
        <v>127.458</v>
      </c>
      <c r="AX7895" s="3">
        <v>131.149</v>
      </c>
      <c r="AY7895" s="3">
        <v>135.37200000000001</v>
      </c>
      <c r="AZ7895" s="3">
        <v>139.72200000000001</v>
      </c>
      <c r="BA7895">
        <v>144.22399999999999</v>
      </c>
      <c r="BB7895">
        <v>2016</v>
      </c>
    </row>
    <row r="7896" spans="1:54" hidden="1" x14ac:dyDescent="0.2">
      <c r="A7896">
        <v>369</v>
      </c>
      <c r="B7896" t="s">
        <v>372</v>
      </c>
      <c r="C7896" t="s">
        <v>294</v>
      </c>
      <c r="D7896" t="s">
        <v>124</v>
      </c>
      <c r="E7896" t="s">
        <v>293</v>
      </c>
      <c r="F7896" t="s">
        <v>292</v>
      </c>
      <c r="G7896" t="s">
        <v>275</v>
      </c>
      <c r="I7896" t="s">
        <v>291</v>
      </c>
      <c r="J7896" s="3" t="s">
        <v>215</v>
      </c>
      <c r="K7896" s="3">
        <v>14.384</v>
      </c>
      <c r="L7896" s="3">
        <v>37.831000000000003</v>
      </c>
      <c r="M7896" s="3">
        <v>-1.964</v>
      </c>
      <c r="N7896" s="3">
        <v>-7.9249999999999998</v>
      </c>
      <c r="O7896" s="3">
        <v>-8.5690000000000008</v>
      </c>
      <c r="P7896" s="3">
        <v>3.528</v>
      </c>
      <c r="Q7896" s="3">
        <v>-4.8739999999999997</v>
      </c>
      <c r="R7896" s="3">
        <v>-3.4209999999999998</v>
      </c>
      <c r="S7896" s="3">
        <v>2.8650000000000002</v>
      </c>
      <c r="T7896" s="3">
        <v>5.774</v>
      </c>
      <c r="U7896" s="3">
        <v>223.96600000000001</v>
      </c>
      <c r="V7896" s="3">
        <v>9.5890000000000004</v>
      </c>
      <c r="W7896" s="3">
        <v>15.487</v>
      </c>
      <c r="X7896" s="3">
        <v>5.7140000000000004</v>
      </c>
      <c r="Y7896" s="3">
        <v>4</v>
      </c>
      <c r="Z7896" s="3">
        <v>4.516</v>
      </c>
      <c r="AA7896" s="3">
        <v>3.681</v>
      </c>
      <c r="AB7896" s="3">
        <v>5.74</v>
      </c>
      <c r="AC7896" s="3">
        <v>3.6520000000000001</v>
      </c>
      <c r="AD7896" s="3">
        <v>5.8170000000000002</v>
      </c>
      <c r="AE7896" s="3">
        <v>3.3330000000000002</v>
      </c>
      <c r="AF7896" s="3">
        <v>4.5229999999999997</v>
      </c>
      <c r="AG7896" s="3">
        <v>3.0880000000000001</v>
      </c>
      <c r="AH7896" s="3">
        <v>5.9240000000000004</v>
      </c>
      <c r="AI7896" s="3">
        <v>7.7629999999999999</v>
      </c>
      <c r="AJ7896" s="3">
        <v>10</v>
      </c>
      <c r="AK7896" s="3">
        <v>8.2349999999999994</v>
      </c>
      <c r="AL7896" s="3">
        <v>16.928999999999998</v>
      </c>
      <c r="AM7896" s="3">
        <v>1.341</v>
      </c>
      <c r="AN7896" s="3">
        <v>15.41</v>
      </c>
      <c r="AO7896" s="3">
        <v>5.5410000000000004</v>
      </c>
      <c r="AP7896" s="3">
        <v>7.7329999999999997</v>
      </c>
      <c r="AQ7896" s="3">
        <v>5.6749999999999998</v>
      </c>
      <c r="AR7896" s="3">
        <v>8.3780000000000001</v>
      </c>
      <c r="AS7896" s="3">
        <v>1.5860000000000001</v>
      </c>
      <c r="AT7896" s="3">
        <v>3.1219999999999999</v>
      </c>
      <c r="AU7896" s="3">
        <v>1.325</v>
      </c>
      <c r="AV7896" s="3">
        <v>2.6760000000000002</v>
      </c>
      <c r="AW7896" s="3">
        <v>2.1139999999999999</v>
      </c>
      <c r="AX7896" s="3">
        <v>2.895</v>
      </c>
      <c r="AY7896" s="3">
        <v>3.2210000000000001</v>
      </c>
      <c r="AZ7896" s="3">
        <v>3.2130000000000001</v>
      </c>
      <c r="BA7896">
        <v>3.222</v>
      </c>
      <c r="BB7896">
        <v>2016</v>
      </c>
    </row>
    <row r="7897" spans="1:54" hidden="1" x14ac:dyDescent="0.2">
      <c r="A7897">
        <v>369</v>
      </c>
      <c r="B7897" t="s">
        <v>372</v>
      </c>
      <c r="C7897" t="s">
        <v>290</v>
      </c>
      <c r="D7897" t="s">
        <v>124</v>
      </c>
      <c r="E7897" t="s">
        <v>289</v>
      </c>
      <c r="G7897" t="s">
        <v>288</v>
      </c>
    </row>
    <row r="7898" spans="1:54" hidden="1" x14ac:dyDescent="0.2">
      <c r="A7898">
        <v>369</v>
      </c>
      <c r="B7898" t="s">
        <v>372</v>
      </c>
      <c r="C7898" t="s">
        <v>287</v>
      </c>
      <c r="D7898" t="s">
        <v>124</v>
      </c>
      <c r="E7898" t="s">
        <v>286</v>
      </c>
      <c r="F7898" t="s">
        <v>285</v>
      </c>
      <c r="G7898" t="s">
        <v>275</v>
      </c>
      <c r="I7898" t="s">
        <v>1830</v>
      </c>
      <c r="J7898" s="3">
        <v>14.009</v>
      </c>
      <c r="K7898" s="3">
        <v>-3</v>
      </c>
      <c r="L7898" s="3">
        <v>16.779</v>
      </c>
      <c r="M7898" s="3">
        <v>-1.1970000000000001</v>
      </c>
      <c r="N7898" s="3">
        <v>-6.4610000000000003</v>
      </c>
      <c r="O7898" s="3">
        <v>-0.73399999999999999</v>
      </c>
      <c r="P7898" s="3">
        <v>8.4030000000000005</v>
      </c>
      <c r="Q7898" s="3">
        <v>-26.274000000000001</v>
      </c>
      <c r="R7898" s="3">
        <v>-12.461</v>
      </c>
      <c r="S7898" s="3">
        <v>5.4</v>
      </c>
      <c r="T7898" s="3">
        <v>-1.3</v>
      </c>
      <c r="U7898" s="3">
        <v>18.399999999999999</v>
      </c>
      <c r="V7898" s="3">
        <v>1.9</v>
      </c>
      <c r="W7898" s="3">
        <v>-6</v>
      </c>
      <c r="X7898" s="3">
        <v>-2.8</v>
      </c>
      <c r="Y7898" s="3">
        <v>18.899999999999999</v>
      </c>
      <c r="Z7898" s="3">
        <v>-0.1</v>
      </c>
      <c r="AA7898" s="3">
        <v>37.200000000000003</v>
      </c>
      <c r="AB7898" s="3">
        <v>15.099</v>
      </c>
      <c r="AC7898" s="3">
        <v>-9.7319999999999993</v>
      </c>
      <c r="AD7898" s="3">
        <v>5.8360000000000003</v>
      </c>
      <c r="AE7898" s="3">
        <v>14.867000000000001</v>
      </c>
      <c r="AF7898" s="3">
        <v>2.2010000000000001</v>
      </c>
      <c r="AG7898" s="3">
        <v>-2.335</v>
      </c>
      <c r="AH7898" s="3">
        <v>5.444</v>
      </c>
      <c r="AI7898" s="3">
        <v>1.4990000000000001</v>
      </c>
      <c r="AJ7898" s="3">
        <v>-2.964</v>
      </c>
      <c r="AK7898" s="3">
        <v>9.0079999999999991</v>
      </c>
      <c r="AL7898" s="3">
        <v>5.9539999999999997</v>
      </c>
      <c r="AM7898" s="3">
        <v>-12.057</v>
      </c>
      <c r="AN7898" s="3">
        <v>-18.632000000000001</v>
      </c>
      <c r="AO7898" s="3">
        <v>39.064</v>
      </c>
      <c r="AP7898" s="3">
        <v>9.6020000000000003</v>
      </c>
      <c r="AQ7898" s="3">
        <v>0.627</v>
      </c>
      <c r="AR7898" s="3">
        <v>-6.96</v>
      </c>
      <c r="AS7898" s="3">
        <v>27.088999999999999</v>
      </c>
      <c r="AT7898" s="3">
        <v>16.131</v>
      </c>
      <c r="AU7898" s="3">
        <v>-8.8810000000000002</v>
      </c>
      <c r="AV7898" s="3">
        <v>-4.4950000000000001</v>
      </c>
      <c r="AW7898" s="3">
        <v>2.4039999999999999</v>
      </c>
      <c r="AX7898" s="3">
        <v>2.891</v>
      </c>
      <c r="AY7898" s="3">
        <v>5.0110000000000001</v>
      </c>
      <c r="AZ7898" s="3">
        <v>2.7050000000000001</v>
      </c>
      <c r="BA7898">
        <v>2.4990000000000001</v>
      </c>
      <c r="BB7898">
        <v>2016</v>
      </c>
    </row>
    <row r="7899" spans="1:54" hidden="1" x14ac:dyDescent="0.2">
      <c r="A7899">
        <v>369</v>
      </c>
      <c r="B7899" t="s">
        <v>372</v>
      </c>
      <c r="C7899" t="s">
        <v>284</v>
      </c>
      <c r="D7899" t="s">
        <v>124</v>
      </c>
      <c r="E7899" t="s">
        <v>283</v>
      </c>
      <c r="F7899" t="s">
        <v>282</v>
      </c>
      <c r="G7899" t="s">
        <v>275</v>
      </c>
      <c r="I7899" t="s">
        <v>1830</v>
      </c>
      <c r="J7899" s="3">
        <v>7.952</v>
      </c>
      <c r="K7899" s="3">
        <v>-2.613</v>
      </c>
      <c r="L7899" s="3">
        <v>44.866</v>
      </c>
      <c r="M7899" s="3">
        <v>-8.1170000000000009</v>
      </c>
      <c r="N7899" s="3">
        <v>-3.1720000000000002</v>
      </c>
      <c r="O7899" s="3">
        <v>-19.739999999999998</v>
      </c>
      <c r="P7899" s="3">
        <v>-13.898999999999999</v>
      </c>
      <c r="Q7899" s="3">
        <v>-15.849</v>
      </c>
      <c r="R7899" s="3">
        <v>-11.308</v>
      </c>
      <c r="S7899" s="3">
        <v>12.2</v>
      </c>
      <c r="T7899" s="3">
        <v>-8.1</v>
      </c>
      <c r="U7899" s="3">
        <v>27.9</v>
      </c>
      <c r="V7899" s="3">
        <v>-0.3</v>
      </c>
      <c r="W7899" s="3">
        <v>6</v>
      </c>
      <c r="X7899" s="3">
        <v>-9.6999999999999993</v>
      </c>
      <c r="Y7899" s="3">
        <v>29.6</v>
      </c>
      <c r="Z7899" s="3">
        <v>5.0999999999999996</v>
      </c>
      <c r="AA7899" s="3">
        <v>51.7</v>
      </c>
      <c r="AB7899" s="3">
        <v>9.1</v>
      </c>
      <c r="AC7899" s="3">
        <v>-10.909000000000001</v>
      </c>
      <c r="AD7899" s="3">
        <v>4.2050000000000001</v>
      </c>
      <c r="AE7899" s="3">
        <v>16.263000000000002</v>
      </c>
      <c r="AF7899" s="3">
        <v>2.391</v>
      </c>
      <c r="AG7899" s="3">
        <v>-1.7629999999999999</v>
      </c>
      <c r="AH7899" s="3">
        <v>7.3179999999999996</v>
      </c>
      <c r="AI7899" s="3">
        <v>-0.23699999999999999</v>
      </c>
      <c r="AJ7899" s="3">
        <v>0.60499999999999998</v>
      </c>
      <c r="AK7899" s="3">
        <v>9.6890000000000001</v>
      </c>
      <c r="AL7899" s="3">
        <v>7.4969999999999999</v>
      </c>
      <c r="AM7899" s="3">
        <v>-13.795</v>
      </c>
      <c r="AN7899" s="3">
        <v>-18.981999999999999</v>
      </c>
      <c r="AO7899" s="3">
        <v>22.062999999999999</v>
      </c>
      <c r="AP7899" s="3">
        <v>7.7729999999999997</v>
      </c>
      <c r="AQ7899" s="3">
        <v>3.5569999999999999</v>
      </c>
      <c r="AR7899" s="3">
        <v>-10.994</v>
      </c>
      <c r="AS7899" s="3">
        <v>25.29</v>
      </c>
      <c r="AT7899" s="3">
        <v>19.521999999999998</v>
      </c>
      <c r="AU7899" s="3">
        <v>-8.1039999999999992</v>
      </c>
      <c r="AV7899" s="3">
        <v>-3.45</v>
      </c>
      <c r="AW7899" s="3">
        <v>2.8690000000000002</v>
      </c>
      <c r="AX7899" s="3">
        <v>2.7069999999999999</v>
      </c>
      <c r="AY7899" s="3">
        <v>5.5110000000000001</v>
      </c>
      <c r="AZ7899" s="3">
        <v>2.5030000000000001</v>
      </c>
      <c r="BA7899">
        <v>2.456</v>
      </c>
      <c r="BB7899">
        <v>2016</v>
      </c>
    </row>
    <row r="7900" spans="1:54" hidden="1" x14ac:dyDescent="0.2">
      <c r="A7900">
        <v>369</v>
      </c>
      <c r="B7900" t="s">
        <v>372</v>
      </c>
      <c r="C7900" t="s">
        <v>281</v>
      </c>
      <c r="D7900" t="s">
        <v>124</v>
      </c>
      <c r="E7900" t="s">
        <v>280</v>
      </c>
      <c r="F7900" t="s">
        <v>279</v>
      </c>
      <c r="G7900" t="s">
        <v>275</v>
      </c>
      <c r="I7900" t="s">
        <v>1830</v>
      </c>
      <c r="J7900" s="3">
        <v>8.3819999999999997</v>
      </c>
      <c r="K7900" s="3">
        <v>-17.154</v>
      </c>
      <c r="L7900" s="3">
        <v>-3.8370000000000002</v>
      </c>
      <c r="M7900" s="3">
        <v>-4.4139999999999997</v>
      </c>
      <c r="N7900" s="3">
        <v>10.794</v>
      </c>
      <c r="O7900" s="3">
        <v>5.8170000000000002</v>
      </c>
      <c r="P7900" s="3">
        <v>-1.3360000000000001</v>
      </c>
      <c r="Q7900" s="3">
        <v>-4.4480000000000004</v>
      </c>
      <c r="R7900" s="3">
        <v>10.260999999999999</v>
      </c>
      <c r="S7900" s="3">
        <v>5</v>
      </c>
      <c r="T7900" s="3">
        <v>6.2</v>
      </c>
      <c r="U7900" s="3">
        <v>6.6</v>
      </c>
      <c r="V7900" s="3">
        <v>5.6</v>
      </c>
      <c r="W7900" s="3">
        <v>-5.8</v>
      </c>
      <c r="X7900" s="3">
        <v>5.2</v>
      </c>
      <c r="Y7900" s="3">
        <v>21.4</v>
      </c>
      <c r="Z7900" s="3">
        <v>-2.1</v>
      </c>
      <c r="AA7900" s="3">
        <v>6.1</v>
      </c>
      <c r="AB7900" s="3">
        <v>10.646000000000001</v>
      </c>
      <c r="AC7900" s="3">
        <v>1.59</v>
      </c>
      <c r="AD7900" s="3">
        <v>1.7769999999999999</v>
      </c>
      <c r="AE7900" s="3">
        <v>8.51</v>
      </c>
      <c r="AF7900" s="3">
        <v>-6.5410000000000004</v>
      </c>
      <c r="AG7900" s="3">
        <v>20.504999999999999</v>
      </c>
      <c r="AH7900" s="3">
        <v>6.8380000000000001</v>
      </c>
      <c r="AI7900" s="3">
        <v>26.372</v>
      </c>
      <c r="AJ7900" s="3">
        <v>26.962</v>
      </c>
      <c r="AK7900" s="3">
        <v>-11.513</v>
      </c>
      <c r="AL7900" s="3">
        <v>23.265000000000001</v>
      </c>
      <c r="AM7900" s="3">
        <v>-41.901000000000003</v>
      </c>
      <c r="AN7900" s="3">
        <v>7.0049999999999999</v>
      </c>
      <c r="AO7900" s="3">
        <v>33.795999999999999</v>
      </c>
      <c r="AP7900" s="3">
        <v>-3.04</v>
      </c>
      <c r="AQ7900" s="3">
        <v>9.2929999999999993</v>
      </c>
      <c r="AR7900" s="3">
        <v>-10.38</v>
      </c>
      <c r="AS7900" s="3">
        <v>-10.801</v>
      </c>
      <c r="AT7900" s="3">
        <v>-18.553000000000001</v>
      </c>
      <c r="AU7900" s="3">
        <v>3.831</v>
      </c>
      <c r="AV7900" s="3">
        <v>1.901</v>
      </c>
      <c r="AW7900" s="3">
        <v>-0.12</v>
      </c>
      <c r="AX7900" s="3">
        <v>0.21199999999999999</v>
      </c>
      <c r="AY7900" s="3">
        <v>2.3170000000000002</v>
      </c>
      <c r="AZ7900" s="3">
        <v>1.504</v>
      </c>
      <c r="BA7900">
        <v>0.85199999999999998</v>
      </c>
      <c r="BB7900">
        <v>2016</v>
      </c>
    </row>
    <row r="7901" spans="1:54" hidden="1" x14ac:dyDescent="0.2">
      <c r="A7901">
        <v>369</v>
      </c>
      <c r="B7901" t="s">
        <v>372</v>
      </c>
      <c r="C7901" t="s">
        <v>278</v>
      </c>
      <c r="D7901" t="s">
        <v>124</v>
      </c>
      <c r="E7901" t="s">
        <v>277</v>
      </c>
      <c r="F7901" t="s">
        <v>276</v>
      </c>
      <c r="G7901" t="s">
        <v>275</v>
      </c>
      <c r="I7901" t="s">
        <v>1830</v>
      </c>
      <c r="J7901" s="3">
        <v>-0.14299999999999999</v>
      </c>
      <c r="K7901" s="3">
        <v>-16.472999999999999</v>
      </c>
      <c r="L7901" s="3">
        <v>-4.6399999999999997</v>
      </c>
      <c r="M7901" s="3">
        <v>3.536</v>
      </c>
      <c r="N7901" s="3">
        <v>10.438000000000001</v>
      </c>
      <c r="O7901" s="3">
        <v>2.4319999999999999</v>
      </c>
      <c r="P7901" s="3">
        <v>-11.175000000000001</v>
      </c>
      <c r="Q7901" s="3">
        <v>-7.7270000000000003</v>
      </c>
      <c r="R7901" s="3">
        <v>7.2750000000000004</v>
      </c>
      <c r="S7901" s="3">
        <v>4.9000000000000004</v>
      </c>
      <c r="T7901" s="3">
        <v>8.1999999999999993</v>
      </c>
      <c r="U7901" s="3">
        <v>3.8</v>
      </c>
      <c r="V7901" s="3">
        <v>6.7</v>
      </c>
      <c r="W7901" s="3">
        <v>-5.7</v>
      </c>
      <c r="X7901" s="3">
        <v>7.3</v>
      </c>
      <c r="Y7901" s="3">
        <v>22</v>
      </c>
      <c r="Z7901" s="3">
        <v>-2.5</v>
      </c>
      <c r="AA7901" s="3">
        <v>-1.1000000000000001</v>
      </c>
      <c r="AB7901" s="3">
        <v>11.9</v>
      </c>
      <c r="AC7901" s="3">
        <v>8.5570000000000004</v>
      </c>
      <c r="AD7901" s="3">
        <v>9.452</v>
      </c>
      <c r="AE7901" s="3">
        <v>7.4459999999999997</v>
      </c>
      <c r="AF7901" s="3">
        <v>-8.33</v>
      </c>
      <c r="AG7901" s="3">
        <v>23.794</v>
      </c>
      <c r="AH7901" s="3">
        <v>6.7190000000000003</v>
      </c>
      <c r="AI7901" s="3">
        <v>31.015000000000001</v>
      </c>
      <c r="AJ7901" s="3">
        <v>31.225000000000001</v>
      </c>
      <c r="AK7901" s="3">
        <v>-12.561</v>
      </c>
      <c r="AL7901" s="3">
        <v>25.58</v>
      </c>
      <c r="AM7901" s="3">
        <v>-43.658000000000001</v>
      </c>
      <c r="AN7901" s="3">
        <v>7.516</v>
      </c>
      <c r="AO7901" s="3">
        <v>34.994999999999997</v>
      </c>
      <c r="AP7901" s="3">
        <v>-4.5810000000000004</v>
      </c>
      <c r="AQ7901" s="3">
        <v>10.574</v>
      </c>
      <c r="AR7901" s="3">
        <v>-12.116</v>
      </c>
      <c r="AS7901" s="3">
        <v>-11.616</v>
      </c>
      <c r="AT7901" s="3">
        <v>-19.763999999999999</v>
      </c>
      <c r="AU7901" s="3">
        <v>4.7460000000000004</v>
      </c>
      <c r="AV7901" s="3">
        <v>2.1749999999999998</v>
      </c>
      <c r="AW7901" s="3">
        <v>-1.0229999999999999</v>
      </c>
      <c r="AX7901" s="3">
        <v>-0.55700000000000005</v>
      </c>
      <c r="AY7901" s="3">
        <v>2.1440000000000001</v>
      </c>
      <c r="AZ7901" s="3">
        <v>1.3089999999999999</v>
      </c>
      <c r="BA7901">
        <v>0.60599999999999998</v>
      </c>
      <c r="BB7901">
        <v>2016</v>
      </c>
    </row>
    <row r="7902" spans="1:54" hidden="1" x14ac:dyDescent="0.2">
      <c r="A7902">
        <v>369</v>
      </c>
      <c r="B7902" t="s">
        <v>372</v>
      </c>
      <c r="C7902" t="s">
        <v>274</v>
      </c>
      <c r="D7902" t="s">
        <v>124</v>
      </c>
      <c r="E7902" t="s">
        <v>273</v>
      </c>
      <c r="F7902" t="s">
        <v>272</v>
      </c>
      <c r="G7902" t="s">
        <v>271</v>
      </c>
      <c r="I7902" t="s">
        <v>1831</v>
      </c>
      <c r="J7902" s="3" t="s">
        <v>215</v>
      </c>
      <c r="K7902" s="3">
        <v>10.407999999999999</v>
      </c>
      <c r="L7902" s="3">
        <v>10.271000000000001</v>
      </c>
      <c r="M7902" s="3">
        <v>11.122999999999999</v>
      </c>
      <c r="N7902" s="3">
        <v>13.428000000000001</v>
      </c>
      <c r="O7902" s="3">
        <v>15.661</v>
      </c>
      <c r="P7902" s="3">
        <v>17.231999999999999</v>
      </c>
      <c r="Q7902" s="3">
        <v>22.242999999999999</v>
      </c>
      <c r="R7902" s="3">
        <v>22</v>
      </c>
      <c r="S7902" s="3">
        <v>22</v>
      </c>
      <c r="T7902" s="3">
        <v>20</v>
      </c>
      <c r="U7902" s="3">
        <v>18.475000000000001</v>
      </c>
      <c r="V7902" s="3">
        <v>19.574999999999999</v>
      </c>
      <c r="W7902" s="3">
        <v>19.75</v>
      </c>
      <c r="X7902" s="3">
        <v>18.399999999999999</v>
      </c>
      <c r="Y7902" s="3">
        <v>17.175000000000001</v>
      </c>
      <c r="Z7902" s="3">
        <v>16.25</v>
      </c>
      <c r="AA7902" s="3">
        <v>15.025</v>
      </c>
      <c r="AB7902" s="3">
        <v>14.225</v>
      </c>
      <c r="AC7902" s="3">
        <v>13.15</v>
      </c>
      <c r="AD7902" s="3">
        <v>12.167</v>
      </c>
      <c r="AE7902" s="3">
        <v>10.824999999999999</v>
      </c>
      <c r="AF7902" s="3">
        <v>10.4</v>
      </c>
      <c r="AG7902" s="3">
        <v>10.475</v>
      </c>
      <c r="AH7902" s="3">
        <v>8.375</v>
      </c>
      <c r="AI7902" s="3">
        <v>7.9749999999999996</v>
      </c>
      <c r="AJ7902" s="3">
        <v>6.2249999999999996</v>
      </c>
      <c r="AK7902" s="3">
        <v>5.55</v>
      </c>
      <c r="AL7902" s="3">
        <v>4.625</v>
      </c>
      <c r="AM7902" s="3">
        <v>5.25</v>
      </c>
      <c r="AN7902" s="3">
        <v>5.9249999999999998</v>
      </c>
      <c r="AO7902" s="3">
        <v>5.0670000000000002</v>
      </c>
      <c r="AP7902" s="3">
        <v>4.95</v>
      </c>
      <c r="AQ7902" s="3">
        <v>3.6749999999999998</v>
      </c>
      <c r="AR7902" s="3">
        <v>3.3</v>
      </c>
      <c r="AS7902" s="3">
        <v>3.4249999999999998</v>
      </c>
      <c r="AT7902" s="3">
        <v>3.95</v>
      </c>
      <c r="AU7902" s="3">
        <v>4.03</v>
      </c>
      <c r="AV7902" s="3">
        <v>4.1100000000000003</v>
      </c>
      <c r="AW7902" s="3">
        <v>4.03</v>
      </c>
      <c r="AX7902" s="3">
        <v>3.95</v>
      </c>
      <c r="AY7902" s="3">
        <v>3.87</v>
      </c>
      <c r="AZ7902" s="3">
        <v>3.79</v>
      </c>
      <c r="BA7902">
        <v>3.71</v>
      </c>
      <c r="BB7902">
        <v>2016</v>
      </c>
    </row>
    <row r="7903" spans="1:54" hidden="1" x14ac:dyDescent="0.2">
      <c r="A7903">
        <v>369</v>
      </c>
      <c r="B7903" t="s">
        <v>372</v>
      </c>
      <c r="C7903" t="s">
        <v>270</v>
      </c>
      <c r="D7903" t="s">
        <v>124</v>
      </c>
      <c r="E7903" t="s">
        <v>269</v>
      </c>
      <c r="F7903" t="s">
        <v>268</v>
      </c>
      <c r="G7903" t="s">
        <v>264</v>
      </c>
      <c r="H7903" t="s">
        <v>263</v>
      </c>
    </row>
    <row r="7904" spans="1:54" hidden="1" x14ac:dyDescent="0.2">
      <c r="A7904">
        <v>369</v>
      </c>
      <c r="B7904" t="s">
        <v>372</v>
      </c>
      <c r="C7904" t="s">
        <v>267</v>
      </c>
      <c r="D7904" t="s">
        <v>124</v>
      </c>
      <c r="E7904" t="s">
        <v>266</v>
      </c>
      <c r="F7904" t="s">
        <v>265</v>
      </c>
      <c r="G7904" t="s">
        <v>264</v>
      </c>
      <c r="H7904" t="s">
        <v>263</v>
      </c>
      <c r="I7904" t="s">
        <v>1832</v>
      </c>
      <c r="J7904" s="3">
        <v>1.085</v>
      </c>
      <c r="K7904" s="3">
        <v>1.103</v>
      </c>
      <c r="L7904" s="3">
        <v>1.121</v>
      </c>
      <c r="M7904" s="3">
        <v>1.139</v>
      </c>
      <c r="N7904" s="3">
        <v>1.1559999999999999</v>
      </c>
      <c r="O7904" s="3">
        <v>1.171</v>
      </c>
      <c r="P7904" s="3">
        <v>1.1839999999999999</v>
      </c>
      <c r="Q7904" s="3">
        <v>1.1950000000000001</v>
      </c>
      <c r="R7904" s="3">
        <v>1.2050000000000001</v>
      </c>
      <c r="S7904" s="3">
        <v>1.214</v>
      </c>
      <c r="T7904" s="3">
        <v>1.222</v>
      </c>
      <c r="U7904" s="3">
        <v>1.23</v>
      </c>
      <c r="V7904" s="3">
        <v>1.2370000000000001</v>
      </c>
      <c r="W7904" s="3">
        <v>1.244</v>
      </c>
      <c r="X7904" s="3">
        <v>1.25</v>
      </c>
      <c r="Y7904" s="3">
        <v>1.2549999999999999</v>
      </c>
      <c r="Z7904" s="3">
        <v>1.258</v>
      </c>
      <c r="AA7904" s="3">
        <v>1.2609999999999999</v>
      </c>
      <c r="AB7904" s="3">
        <v>1.2629999999999999</v>
      </c>
      <c r="AC7904" s="3">
        <v>1.2649999999999999</v>
      </c>
      <c r="AD7904" s="3">
        <v>1.268</v>
      </c>
      <c r="AE7904" s="3">
        <v>1.272</v>
      </c>
      <c r="AF7904" s="3">
        <v>1.278</v>
      </c>
      <c r="AG7904" s="3">
        <v>1.284</v>
      </c>
      <c r="AH7904" s="3">
        <v>1.2909999999999999</v>
      </c>
      <c r="AI7904" s="3">
        <v>1.2969999999999999</v>
      </c>
      <c r="AJ7904" s="3">
        <v>1.3029999999999999</v>
      </c>
      <c r="AK7904" s="3">
        <v>1.3089999999999999</v>
      </c>
      <c r="AL7904" s="3">
        <v>1.3149999999999999</v>
      </c>
      <c r="AM7904" s="3">
        <v>1.3220000000000001</v>
      </c>
      <c r="AN7904" s="3">
        <v>1.3280000000000001</v>
      </c>
      <c r="AO7904" s="3">
        <v>1.335</v>
      </c>
      <c r="AP7904" s="3">
        <v>1.3420000000000001</v>
      </c>
      <c r="AQ7904" s="3">
        <v>1.3480000000000001</v>
      </c>
      <c r="AR7904" s="3">
        <v>1.3540000000000001</v>
      </c>
      <c r="AS7904" s="3">
        <v>1.36</v>
      </c>
      <c r="AT7904" s="3">
        <v>1.365</v>
      </c>
      <c r="AU7904" s="3">
        <v>1.371</v>
      </c>
      <c r="AV7904" s="3">
        <v>1.3779999999999999</v>
      </c>
      <c r="AW7904" s="3">
        <v>1.3839999999999999</v>
      </c>
      <c r="AX7904" s="3">
        <v>1.39</v>
      </c>
      <c r="AY7904" s="3">
        <v>1.397</v>
      </c>
      <c r="AZ7904" s="3">
        <v>1.403</v>
      </c>
      <c r="BA7904">
        <v>1.41</v>
      </c>
      <c r="BB7904">
        <v>2016</v>
      </c>
    </row>
    <row r="7905" spans="1:54" hidden="1" x14ac:dyDescent="0.2">
      <c r="A7905">
        <v>369</v>
      </c>
      <c r="B7905" t="s">
        <v>372</v>
      </c>
      <c r="C7905" t="s">
        <v>262</v>
      </c>
      <c r="D7905" t="s">
        <v>124</v>
      </c>
      <c r="E7905" t="s">
        <v>260</v>
      </c>
      <c r="F7905" t="s">
        <v>259</v>
      </c>
      <c r="G7905" t="s">
        <v>225</v>
      </c>
      <c r="H7905" t="s">
        <v>222</v>
      </c>
      <c r="I7905" t="s">
        <v>1833</v>
      </c>
      <c r="J7905" s="3" t="s">
        <v>215</v>
      </c>
      <c r="K7905" s="3" t="s">
        <v>215</v>
      </c>
      <c r="L7905" s="3" t="s">
        <v>215</v>
      </c>
      <c r="M7905" s="3" t="s">
        <v>215</v>
      </c>
      <c r="N7905" s="3" t="s">
        <v>215</v>
      </c>
      <c r="O7905" s="3" t="s">
        <v>215</v>
      </c>
      <c r="P7905" s="3" t="s">
        <v>215</v>
      </c>
      <c r="Q7905" s="3" t="s">
        <v>215</v>
      </c>
      <c r="R7905" s="3">
        <v>4.7480000000000002</v>
      </c>
      <c r="S7905" s="3">
        <v>4.8609999999999998</v>
      </c>
      <c r="T7905" s="3">
        <v>5.6050000000000004</v>
      </c>
      <c r="U7905" s="3">
        <v>6.7549999999999999</v>
      </c>
      <c r="V7905" s="3">
        <v>6.085</v>
      </c>
      <c r="W7905" s="3">
        <v>6.7590000000000003</v>
      </c>
      <c r="X7905" s="3">
        <v>7.5650000000000004</v>
      </c>
      <c r="Y7905" s="3">
        <v>8.5109999999999992</v>
      </c>
      <c r="Z7905" s="3">
        <v>9.5419999999999998</v>
      </c>
      <c r="AA7905" s="3">
        <v>9.9540000000000006</v>
      </c>
      <c r="AB7905" s="3">
        <v>9.702</v>
      </c>
      <c r="AC7905" s="3">
        <v>10.144</v>
      </c>
      <c r="AD7905" s="3">
        <v>12.154999999999999</v>
      </c>
      <c r="AE7905" s="3">
        <v>14.2</v>
      </c>
      <c r="AF7905" s="3">
        <v>13.847</v>
      </c>
      <c r="AG7905" s="3">
        <v>17.349</v>
      </c>
      <c r="AH7905" s="3">
        <v>20.63</v>
      </c>
      <c r="AI7905" s="3">
        <v>29.648</v>
      </c>
      <c r="AJ7905" s="3">
        <v>38.911000000000001</v>
      </c>
      <c r="AK7905" s="3">
        <v>40.064</v>
      </c>
      <c r="AL7905" s="3">
        <v>56.847999999999999</v>
      </c>
      <c r="AM7905" s="3">
        <v>39.045000000000002</v>
      </c>
      <c r="AN7905" s="3">
        <v>43.863</v>
      </c>
      <c r="AO7905" s="3">
        <v>47.500999999999998</v>
      </c>
      <c r="AP7905" s="3">
        <v>49.277999999999999</v>
      </c>
      <c r="AQ7905" s="3">
        <v>52.76</v>
      </c>
      <c r="AR7905" s="3">
        <v>52.482999999999997</v>
      </c>
      <c r="AS7905" s="3">
        <v>46.646000000000001</v>
      </c>
      <c r="AT7905" s="3">
        <v>34.206000000000003</v>
      </c>
      <c r="AU7905" s="3">
        <v>34.234000000000002</v>
      </c>
      <c r="AV7905" s="3">
        <v>37.902999999999999</v>
      </c>
      <c r="AW7905" s="3">
        <v>40.07</v>
      </c>
      <c r="AX7905" s="3">
        <v>40.945999999999998</v>
      </c>
      <c r="AY7905" s="3">
        <v>43.2</v>
      </c>
      <c r="AZ7905" s="3">
        <v>45.401000000000003</v>
      </c>
      <c r="BA7905">
        <v>47.381</v>
      </c>
      <c r="BB7905">
        <v>2017</v>
      </c>
    </row>
    <row r="7906" spans="1:54" hidden="1" x14ac:dyDescent="0.2">
      <c r="A7906">
        <v>369</v>
      </c>
      <c r="B7906" t="s">
        <v>372</v>
      </c>
      <c r="C7906" t="s">
        <v>261</v>
      </c>
      <c r="D7906" t="s">
        <v>124</v>
      </c>
      <c r="E7906" t="s">
        <v>260</v>
      </c>
      <c r="F7906" t="s">
        <v>259</v>
      </c>
      <c r="G7906" t="s">
        <v>217</v>
      </c>
      <c r="I7906" t="s">
        <v>258</v>
      </c>
      <c r="J7906" s="3" t="s">
        <v>215</v>
      </c>
      <c r="K7906" s="3" t="s">
        <v>215</v>
      </c>
      <c r="L7906" s="3" t="s">
        <v>215</v>
      </c>
      <c r="M7906" s="3" t="s">
        <v>215</v>
      </c>
      <c r="N7906" s="3" t="s">
        <v>215</v>
      </c>
      <c r="O7906" s="3" t="s">
        <v>215</v>
      </c>
      <c r="P7906" s="3" t="s">
        <v>215</v>
      </c>
      <c r="Q7906" s="3" t="s">
        <v>215</v>
      </c>
      <c r="R7906" s="3">
        <v>36.728000000000002</v>
      </c>
      <c r="S7906" s="3">
        <v>26.928999999999998</v>
      </c>
      <c r="T7906" s="3">
        <v>27.088000000000001</v>
      </c>
      <c r="U7906" s="3">
        <v>30.369</v>
      </c>
      <c r="V7906" s="3">
        <v>26.556000000000001</v>
      </c>
      <c r="W7906" s="3">
        <v>28.07</v>
      </c>
      <c r="X7906" s="3">
        <v>26.99</v>
      </c>
      <c r="Y7906" s="3">
        <v>27.443000000000001</v>
      </c>
      <c r="Z7906" s="3">
        <v>28.256</v>
      </c>
      <c r="AA7906" s="3">
        <v>28.077000000000002</v>
      </c>
      <c r="AB7906" s="3">
        <v>25.931999999999999</v>
      </c>
      <c r="AC7906" s="3">
        <v>24.402000000000001</v>
      </c>
      <c r="AD7906" s="3">
        <v>24.748000000000001</v>
      </c>
      <c r="AE7906" s="3">
        <v>26.321000000000002</v>
      </c>
      <c r="AF7906" s="3">
        <v>24.809000000000001</v>
      </c>
      <c r="AG7906" s="3">
        <v>25.792999999999999</v>
      </c>
      <c r="AH7906" s="3">
        <v>25.687999999999999</v>
      </c>
      <c r="AI7906" s="3">
        <v>30.832999999999998</v>
      </c>
      <c r="AJ7906" s="3">
        <v>34.796999999999997</v>
      </c>
      <c r="AK7906" s="3">
        <v>30.504999999999999</v>
      </c>
      <c r="AL7906" s="3">
        <v>34.402000000000001</v>
      </c>
      <c r="AM7906" s="3">
        <v>29.048999999999999</v>
      </c>
      <c r="AN7906" s="3">
        <v>32.277000000000001</v>
      </c>
      <c r="AO7906" s="3">
        <v>30.228999999999999</v>
      </c>
      <c r="AP7906" s="3">
        <v>30.010999999999999</v>
      </c>
      <c r="AQ7906" s="3">
        <v>31.106000000000002</v>
      </c>
      <c r="AR7906" s="3">
        <v>30.24</v>
      </c>
      <c r="AS7906" s="3">
        <v>29.099</v>
      </c>
      <c r="AT7906" s="3">
        <v>22.734000000000002</v>
      </c>
      <c r="AU7906" s="3">
        <v>23.341999999999999</v>
      </c>
      <c r="AV7906" s="3">
        <v>25.495999999999999</v>
      </c>
      <c r="AW7906" s="3">
        <v>26.454999999999998</v>
      </c>
      <c r="AX7906" s="3">
        <v>25.959</v>
      </c>
      <c r="AY7906" s="3">
        <v>25.757000000000001</v>
      </c>
      <c r="AZ7906" s="3">
        <v>25.459</v>
      </c>
      <c r="BA7906">
        <v>25.141999999999999</v>
      </c>
      <c r="BB7906">
        <v>2017</v>
      </c>
    </row>
    <row r="7907" spans="1:54" hidden="1" x14ac:dyDescent="0.2">
      <c r="A7907">
        <v>369</v>
      </c>
      <c r="B7907" t="s">
        <v>372</v>
      </c>
      <c r="C7907" t="s">
        <v>257</v>
      </c>
      <c r="D7907" t="s">
        <v>124</v>
      </c>
      <c r="E7907" t="s">
        <v>255</v>
      </c>
      <c r="F7907" t="s">
        <v>254</v>
      </c>
      <c r="G7907" t="s">
        <v>225</v>
      </c>
      <c r="H7907" t="s">
        <v>222</v>
      </c>
      <c r="I7907" t="s">
        <v>1833</v>
      </c>
      <c r="J7907" s="3" t="s">
        <v>215</v>
      </c>
      <c r="K7907" s="3" t="s">
        <v>215</v>
      </c>
      <c r="L7907" s="3" t="s">
        <v>215</v>
      </c>
      <c r="M7907" s="3" t="s">
        <v>215</v>
      </c>
      <c r="N7907" s="3" t="s">
        <v>215</v>
      </c>
      <c r="O7907" s="3" t="s">
        <v>215</v>
      </c>
      <c r="P7907" s="3" t="s">
        <v>215</v>
      </c>
      <c r="Q7907" s="3" t="s">
        <v>215</v>
      </c>
      <c r="R7907" s="3">
        <v>5.9790000000000001</v>
      </c>
      <c r="S7907" s="3">
        <v>5.6820000000000004</v>
      </c>
      <c r="T7907" s="3">
        <v>5.8840000000000003</v>
      </c>
      <c r="U7907" s="3">
        <v>6.8029999999999999</v>
      </c>
      <c r="V7907" s="3">
        <v>6.73</v>
      </c>
      <c r="W7907" s="3">
        <v>6.7009999999999996</v>
      </c>
      <c r="X7907" s="3">
        <v>7.5709999999999997</v>
      </c>
      <c r="Y7907" s="3">
        <v>8.4580000000000002</v>
      </c>
      <c r="Z7907" s="3">
        <v>9.7010000000000005</v>
      </c>
      <c r="AA7907" s="3">
        <v>9.9130000000000003</v>
      </c>
      <c r="AB7907" s="3">
        <v>10.4</v>
      </c>
      <c r="AC7907" s="3">
        <v>10.526</v>
      </c>
      <c r="AD7907" s="3">
        <v>12.067</v>
      </c>
      <c r="AE7907" s="3">
        <v>13.86</v>
      </c>
      <c r="AF7907" s="3">
        <v>13.961</v>
      </c>
      <c r="AG7907" s="3">
        <v>16.047999999999998</v>
      </c>
      <c r="AH7907" s="3">
        <v>19.068000000000001</v>
      </c>
      <c r="AI7907" s="3">
        <v>24.640999999999998</v>
      </c>
      <c r="AJ7907" s="3">
        <v>33.924999999999997</v>
      </c>
      <c r="AK7907" s="3">
        <v>37.765999999999998</v>
      </c>
      <c r="AL7907" s="3">
        <v>47.284999999999997</v>
      </c>
      <c r="AM7907" s="3">
        <v>45.731000000000002</v>
      </c>
      <c r="AN7907" s="3">
        <v>43.674999999999997</v>
      </c>
      <c r="AO7907" s="3">
        <v>48.601999999999997</v>
      </c>
      <c r="AP7907" s="3">
        <v>51.475000000000001</v>
      </c>
      <c r="AQ7907" s="3">
        <v>57.668999999999997</v>
      </c>
      <c r="AR7907" s="3">
        <v>61.92</v>
      </c>
      <c r="AS7907" s="3">
        <v>59.944000000000003</v>
      </c>
      <c r="AT7907" s="3">
        <v>52.926000000000002</v>
      </c>
      <c r="AU7907" s="3">
        <v>50.447000000000003</v>
      </c>
      <c r="AV7907" s="3">
        <v>51.722999999999999</v>
      </c>
      <c r="AW7907" s="3">
        <v>52.536999999999999</v>
      </c>
      <c r="AX7907" s="3">
        <v>54.433999999999997</v>
      </c>
      <c r="AY7907" s="3">
        <v>57.029000000000003</v>
      </c>
      <c r="AZ7907" s="3">
        <v>60.021999999999998</v>
      </c>
      <c r="BA7907">
        <v>63.024000000000001</v>
      </c>
      <c r="BB7907">
        <v>2017</v>
      </c>
    </row>
    <row r="7908" spans="1:54" hidden="1" x14ac:dyDescent="0.2">
      <c r="A7908">
        <v>369</v>
      </c>
      <c r="B7908" t="s">
        <v>372</v>
      </c>
      <c r="C7908" t="s">
        <v>256</v>
      </c>
      <c r="D7908" t="s">
        <v>124</v>
      </c>
      <c r="E7908" t="s">
        <v>255</v>
      </c>
      <c r="F7908" t="s">
        <v>254</v>
      </c>
      <c r="G7908" t="s">
        <v>217</v>
      </c>
      <c r="I7908" t="s">
        <v>253</v>
      </c>
      <c r="J7908" s="3" t="s">
        <v>215</v>
      </c>
      <c r="K7908" s="3" t="s">
        <v>215</v>
      </c>
      <c r="L7908" s="3" t="s">
        <v>215</v>
      </c>
      <c r="M7908" s="3" t="s">
        <v>215</v>
      </c>
      <c r="N7908" s="3" t="s">
        <v>215</v>
      </c>
      <c r="O7908" s="3" t="s">
        <v>215</v>
      </c>
      <c r="P7908" s="3" t="s">
        <v>215</v>
      </c>
      <c r="Q7908" s="3" t="s">
        <v>215</v>
      </c>
      <c r="R7908" s="3">
        <v>46.252000000000002</v>
      </c>
      <c r="S7908" s="3">
        <v>31.478999999999999</v>
      </c>
      <c r="T7908" s="3">
        <v>28.437000000000001</v>
      </c>
      <c r="U7908" s="3">
        <v>30.585999999999999</v>
      </c>
      <c r="V7908" s="3">
        <v>29.369</v>
      </c>
      <c r="W7908" s="3">
        <v>27.829000000000001</v>
      </c>
      <c r="X7908" s="3">
        <v>27.012</v>
      </c>
      <c r="Y7908" s="3">
        <v>27.271000000000001</v>
      </c>
      <c r="Z7908" s="3">
        <v>28.725999999999999</v>
      </c>
      <c r="AA7908" s="3">
        <v>27.960999999999999</v>
      </c>
      <c r="AB7908" s="3">
        <v>27.797000000000001</v>
      </c>
      <c r="AC7908" s="3">
        <v>25.323</v>
      </c>
      <c r="AD7908" s="3">
        <v>24.568999999999999</v>
      </c>
      <c r="AE7908" s="3">
        <v>25.692</v>
      </c>
      <c r="AF7908" s="3">
        <v>25.013999999999999</v>
      </c>
      <c r="AG7908" s="3">
        <v>23.859000000000002</v>
      </c>
      <c r="AH7908" s="3">
        <v>23.742999999999999</v>
      </c>
      <c r="AI7908" s="3">
        <v>25.626000000000001</v>
      </c>
      <c r="AJ7908" s="3">
        <v>30.338000000000001</v>
      </c>
      <c r="AK7908" s="3">
        <v>28.754999999999999</v>
      </c>
      <c r="AL7908" s="3">
        <v>28.616</v>
      </c>
      <c r="AM7908" s="3">
        <v>34.024000000000001</v>
      </c>
      <c r="AN7908" s="3">
        <v>32.139000000000003</v>
      </c>
      <c r="AO7908" s="3">
        <v>30.93</v>
      </c>
      <c r="AP7908" s="3">
        <v>31.349</v>
      </c>
      <c r="AQ7908" s="3">
        <v>34</v>
      </c>
      <c r="AR7908" s="3">
        <v>35.677999999999997</v>
      </c>
      <c r="AS7908" s="3">
        <v>37.395000000000003</v>
      </c>
      <c r="AT7908" s="3">
        <v>35.174999999999997</v>
      </c>
      <c r="AU7908" s="3">
        <v>34.398000000000003</v>
      </c>
      <c r="AV7908" s="3">
        <v>34.792000000000002</v>
      </c>
      <c r="AW7908" s="3">
        <v>34.686</v>
      </c>
      <c r="AX7908" s="3">
        <v>34.51</v>
      </c>
      <c r="AY7908" s="3">
        <v>34.003</v>
      </c>
      <c r="AZ7908" s="3">
        <v>33.658999999999999</v>
      </c>
      <c r="BA7908">
        <v>33.442</v>
      </c>
      <c r="BB7908">
        <v>2017</v>
      </c>
    </row>
    <row r="7909" spans="1:54" hidden="1" x14ac:dyDescent="0.2">
      <c r="A7909">
        <v>369</v>
      </c>
      <c r="B7909" t="s">
        <v>372</v>
      </c>
      <c r="C7909" t="s">
        <v>252</v>
      </c>
      <c r="D7909" t="s">
        <v>124</v>
      </c>
      <c r="E7909" t="s">
        <v>250</v>
      </c>
      <c r="F7909" t="s">
        <v>249</v>
      </c>
      <c r="G7909" t="s">
        <v>225</v>
      </c>
      <c r="H7909" t="s">
        <v>222</v>
      </c>
      <c r="I7909" t="s">
        <v>1833</v>
      </c>
      <c r="J7909" s="3" t="s">
        <v>215</v>
      </c>
      <c r="K7909" s="3" t="s">
        <v>215</v>
      </c>
      <c r="L7909" s="3" t="s">
        <v>215</v>
      </c>
      <c r="M7909" s="3" t="s">
        <v>215</v>
      </c>
      <c r="N7909" s="3" t="s">
        <v>215</v>
      </c>
      <c r="O7909" s="3" t="s">
        <v>215</v>
      </c>
      <c r="P7909" s="3" t="s">
        <v>215</v>
      </c>
      <c r="Q7909" s="3" t="s">
        <v>215</v>
      </c>
      <c r="R7909" s="3">
        <v>-1.2310000000000001</v>
      </c>
      <c r="S7909" s="3">
        <v>-0.82099999999999995</v>
      </c>
      <c r="T7909" s="3">
        <v>-0.27900000000000003</v>
      </c>
      <c r="U7909" s="3">
        <v>-4.8000000000000001E-2</v>
      </c>
      <c r="V7909" s="3">
        <v>-0.64500000000000002</v>
      </c>
      <c r="W7909" s="3">
        <v>5.8000000000000003E-2</v>
      </c>
      <c r="X7909" s="3">
        <v>-6.0000000000000001E-3</v>
      </c>
      <c r="Y7909" s="3">
        <v>5.3999999999999999E-2</v>
      </c>
      <c r="Z7909" s="3">
        <v>-0.159</v>
      </c>
      <c r="AA7909" s="3">
        <v>4.1000000000000002E-2</v>
      </c>
      <c r="AB7909" s="3">
        <v>-0.69799999999999995</v>
      </c>
      <c r="AC7909" s="3">
        <v>-0.38300000000000001</v>
      </c>
      <c r="AD7909" s="3">
        <v>8.7999999999999995E-2</v>
      </c>
      <c r="AE7909" s="3">
        <v>0.33900000000000002</v>
      </c>
      <c r="AF7909" s="3">
        <v>-0.114</v>
      </c>
      <c r="AG7909" s="3">
        <v>1.3009999999999999</v>
      </c>
      <c r="AH7909" s="3">
        <v>1.5620000000000001</v>
      </c>
      <c r="AI7909" s="3">
        <v>5.0069999999999997</v>
      </c>
      <c r="AJ7909" s="3">
        <v>4.9859999999999998</v>
      </c>
      <c r="AK7909" s="3">
        <v>2.2989999999999999</v>
      </c>
      <c r="AL7909" s="3">
        <v>9.5619999999999994</v>
      </c>
      <c r="AM7909" s="3">
        <v>-6.6859999999999999</v>
      </c>
      <c r="AN7909" s="3">
        <v>0.188</v>
      </c>
      <c r="AO7909" s="3">
        <v>-1.1020000000000001</v>
      </c>
      <c r="AP7909" s="3">
        <v>-2.1970000000000001</v>
      </c>
      <c r="AQ7909" s="3">
        <v>-4.9080000000000004</v>
      </c>
      <c r="AR7909" s="3">
        <v>-9.4369999999999994</v>
      </c>
      <c r="AS7909" s="3">
        <v>-13.298</v>
      </c>
      <c r="AT7909" s="3">
        <v>-18.72</v>
      </c>
      <c r="AU7909" s="3">
        <v>-16.213999999999999</v>
      </c>
      <c r="AV7909" s="3">
        <v>-13.819000000000001</v>
      </c>
      <c r="AW7909" s="3">
        <v>-12.467000000000001</v>
      </c>
      <c r="AX7909" s="3">
        <v>-13.488</v>
      </c>
      <c r="AY7909" s="3">
        <v>-13.829000000000001</v>
      </c>
      <c r="AZ7909" s="3">
        <v>-14.622</v>
      </c>
      <c r="BA7909">
        <v>-15.643000000000001</v>
      </c>
      <c r="BB7909">
        <v>2017</v>
      </c>
    </row>
    <row r="7910" spans="1:54" hidden="1" x14ac:dyDescent="0.2">
      <c r="A7910">
        <v>369</v>
      </c>
      <c r="B7910" t="s">
        <v>372</v>
      </c>
      <c r="C7910" t="s">
        <v>251</v>
      </c>
      <c r="D7910" t="s">
        <v>124</v>
      </c>
      <c r="E7910" t="s">
        <v>250</v>
      </c>
      <c r="F7910" t="s">
        <v>249</v>
      </c>
      <c r="G7910" t="s">
        <v>217</v>
      </c>
      <c r="I7910" t="s">
        <v>248</v>
      </c>
      <c r="J7910" s="3" t="s">
        <v>215</v>
      </c>
      <c r="K7910" s="3" t="s">
        <v>215</v>
      </c>
      <c r="L7910" s="3" t="s">
        <v>215</v>
      </c>
      <c r="M7910" s="3" t="s">
        <v>215</v>
      </c>
      <c r="N7910" s="3" t="s">
        <v>215</v>
      </c>
      <c r="O7910" s="3" t="s">
        <v>215</v>
      </c>
      <c r="P7910" s="3" t="s">
        <v>215</v>
      </c>
      <c r="Q7910" s="3" t="s">
        <v>215</v>
      </c>
      <c r="R7910" s="3">
        <v>-9.5239999999999991</v>
      </c>
      <c r="S7910" s="3">
        <v>-4.55</v>
      </c>
      <c r="T7910" s="3">
        <v>-1.349</v>
      </c>
      <c r="U7910" s="3">
        <v>-0.218</v>
      </c>
      <c r="V7910" s="3">
        <v>-2.8130000000000002</v>
      </c>
      <c r="W7910" s="3">
        <v>0.24099999999999999</v>
      </c>
      <c r="X7910" s="3">
        <v>-2.1999999999999999E-2</v>
      </c>
      <c r="Y7910" s="3">
        <v>0.17299999999999999</v>
      </c>
      <c r="Z7910" s="3">
        <v>-0.47</v>
      </c>
      <c r="AA7910" s="3">
        <v>0.11600000000000001</v>
      </c>
      <c r="AB7910" s="3">
        <v>-1.865</v>
      </c>
      <c r="AC7910" s="3">
        <v>-0.92100000000000004</v>
      </c>
      <c r="AD7910" s="3">
        <v>0.17899999999999999</v>
      </c>
      <c r="AE7910" s="3">
        <v>0.629</v>
      </c>
      <c r="AF7910" s="3">
        <v>-0.20499999999999999</v>
      </c>
      <c r="AG7910" s="3">
        <v>1.9339999999999999</v>
      </c>
      <c r="AH7910" s="3">
        <v>1.9450000000000001</v>
      </c>
      <c r="AI7910" s="3">
        <v>5.2069999999999999</v>
      </c>
      <c r="AJ7910" s="3">
        <v>4.4589999999999996</v>
      </c>
      <c r="AK7910" s="3">
        <v>1.75</v>
      </c>
      <c r="AL7910" s="3">
        <v>5.7869999999999999</v>
      </c>
      <c r="AM7910" s="3">
        <v>-4.9740000000000002</v>
      </c>
      <c r="AN7910" s="3">
        <v>0.13800000000000001</v>
      </c>
      <c r="AO7910" s="3">
        <v>-0.70099999999999996</v>
      </c>
      <c r="AP7910" s="3">
        <v>-1.3380000000000001</v>
      </c>
      <c r="AQ7910" s="3">
        <v>-2.8940000000000001</v>
      </c>
      <c r="AR7910" s="3">
        <v>-5.4379999999999997</v>
      </c>
      <c r="AS7910" s="3">
        <v>-8.2959999999999994</v>
      </c>
      <c r="AT7910" s="3">
        <v>-12.441000000000001</v>
      </c>
      <c r="AU7910" s="3">
        <v>-11.055</v>
      </c>
      <c r="AV7910" s="3">
        <v>-9.2959999999999994</v>
      </c>
      <c r="AW7910" s="3">
        <v>-8.2309999999999999</v>
      </c>
      <c r="AX7910" s="3">
        <v>-8.5510000000000002</v>
      </c>
      <c r="AY7910" s="3">
        <v>-8.2460000000000004</v>
      </c>
      <c r="AZ7910" s="3">
        <v>-8.1989999999999998</v>
      </c>
      <c r="BA7910">
        <v>-8.3010000000000002</v>
      </c>
      <c r="BB7910">
        <v>2017</v>
      </c>
    </row>
    <row r="7911" spans="1:54" hidden="1" x14ac:dyDescent="0.2">
      <c r="A7911">
        <v>369</v>
      </c>
      <c r="B7911" t="s">
        <v>372</v>
      </c>
      <c r="C7911" t="s">
        <v>247</v>
      </c>
      <c r="D7911" t="s">
        <v>124</v>
      </c>
      <c r="E7911" t="s">
        <v>245</v>
      </c>
      <c r="F7911" t="s">
        <v>244</v>
      </c>
      <c r="G7911" t="s">
        <v>225</v>
      </c>
      <c r="H7911" t="s">
        <v>222</v>
      </c>
    </row>
    <row r="7912" spans="1:54" hidden="1" x14ac:dyDescent="0.2">
      <c r="A7912">
        <v>369</v>
      </c>
      <c r="B7912" t="s">
        <v>372</v>
      </c>
      <c r="C7912" t="s">
        <v>246</v>
      </c>
      <c r="D7912" t="s">
        <v>124</v>
      </c>
      <c r="E7912" t="s">
        <v>245</v>
      </c>
      <c r="F7912" t="s">
        <v>244</v>
      </c>
      <c r="G7912" t="s">
        <v>243</v>
      </c>
    </row>
    <row r="7913" spans="1:54" hidden="1" x14ac:dyDescent="0.2">
      <c r="A7913">
        <v>369</v>
      </c>
      <c r="B7913" t="s">
        <v>372</v>
      </c>
      <c r="C7913" t="s">
        <v>242</v>
      </c>
      <c r="D7913" t="s">
        <v>124</v>
      </c>
      <c r="E7913" t="s">
        <v>240</v>
      </c>
      <c r="F7913" t="s">
        <v>239</v>
      </c>
      <c r="G7913" t="s">
        <v>225</v>
      </c>
      <c r="H7913" t="s">
        <v>222</v>
      </c>
      <c r="I7913" t="s">
        <v>1833</v>
      </c>
      <c r="J7913" s="3" t="s">
        <v>215</v>
      </c>
      <c r="K7913" s="3" t="s">
        <v>215</v>
      </c>
      <c r="L7913" s="3" t="s">
        <v>215</v>
      </c>
      <c r="M7913" s="3" t="s">
        <v>215</v>
      </c>
      <c r="N7913" s="3" t="s">
        <v>215</v>
      </c>
      <c r="O7913" s="3" t="s">
        <v>215</v>
      </c>
      <c r="P7913" s="3" t="s">
        <v>215</v>
      </c>
      <c r="Q7913" s="3" t="s">
        <v>215</v>
      </c>
      <c r="R7913" s="3">
        <v>-0.51900000000000002</v>
      </c>
      <c r="S7913" s="3">
        <v>3.3000000000000002E-2</v>
      </c>
      <c r="T7913" s="3">
        <v>0.65800000000000003</v>
      </c>
      <c r="U7913" s="3">
        <v>0.85699999999999998</v>
      </c>
      <c r="V7913" s="3">
        <v>0.50900000000000001</v>
      </c>
      <c r="W7913" s="3">
        <v>1.409</v>
      </c>
      <c r="X7913" s="3">
        <v>1.44</v>
      </c>
      <c r="Y7913" s="3">
        <v>1.4990000000000001</v>
      </c>
      <c r="Z7913" s="3">
        <v>1.349</v>
      </c>
      <c r="AA7913" s="3">
        <v>1.548</v>
      </c>
      <c r="AB7913" s="3">
        <v>1.0289999999999999</v>
      </c>
      <c r="AC7913" s="3">
        <v>1.147</v>
      </c>
      <c r="AD7913" s="3">
        <v>2.4260000000000002</v>
      </c>
      <c r="AE7913" s="3">
        <v>2.41</v>
      </c>
      <c r="AF7913" s="3">
        <v>1.9450000000000001</v>
      </c>
      <c r="AG7913" s="3">
        <v>3.766</v>
      </c>
      <c r="AH7913" s="3">
        <v>3.84</v>
      </c>
      <c r="AI7913" s="3">
        <v>7.4189999999999996</v>
      </c>
      <c r="AJ7913" s="3">
        <v>7.1630000000000003</v>
      </c>
      <c r="AK7913" s="3">
        <v>4.7130000000000001</v>
      </c>
      <c r="AL7913" s="3">
        <v>12.358000000000001</v>
      </c>
      <c r="AM7913" s="3">
        <v>-3.3340000000000001</v>
      </c>
      <c r="AN7913" s="3">
        <v>3.3079999999999998</v>
      </c>
      <c r="AO7913" s="3">
        <v>1.7150000000000001</v>
      </c>
      <c r="AP7913" s="3">
        <v>0.68100000000000005</v>
      </c>
      <c r="AQ7913" s="3">
        <v>-2.137</v>
      </c>
      <c r="AR7913" s="3">
        <v>-6.3470000000000004</v>
      </c>
      <c r="AS7913" s="3">
        <v>-9.9</v>
      </c>
      <c r="AT7913" s="3">
        <v>-14.978</v>
      </c>
      <c r="AU7913" s="3">
        <v>-11.698</v>
      </c>
      <c r="AV7913" s="3">
        <v>-9.0470000000000006</v>
      </c>
      <c r="AW7913" s="3">
        <v>-7.6740000000000004</v>
      </c>
      <c r="AX7913" s="3">
        <v>-8.4369999999999994</v>
      </c>
      <c r="AY7913" s="3">
        <v>-8.4420000000000002</v>
      </c>
      <c r="AZ7913" s="3">
        <v>-8.6129999999999995</v>
      </c>
      <c r="BA7913">
        <v>-8.9710000000000001</v>
      </c>
      <c r="BB7913">
        <v>2017</v>
      </c>
    </row>
    <row r="7914" spans="1:54" hidden="1" x14ac:dyDescent="0.2">
      <c r="A7914">
        <v>369</v>
      </c>
      <c r="B7914" t="s">
        <v>372</v>
      </c>
      <c r="C7914" t="s">
        <v>241</v>
      </c>
      <c r="D7914" t="s">
        <v>124</v>
      </c>
      <c r="E7914" t="s">
        <v>240</v>
      </c>
      <c r="F7914" t="s">
        <v>239</v>
      </c>
      <c r="G7914" t="s">
        <v>217</v>
      </c>
      <c r="I7914" t="s">
        <v>238</v>
      </c>
      <c r="J7914" s="3" t="s">
        <v>215</v>
      </c>
      <c r="K7914" s="3" t="s">
        <v>215</v>
      </c>
      <c r="L7914" s="3" t="s">
        <v>215</v>
      </c>
      <c r="M7914" s="3" t="s">
        <v>215</v>
      </c>
      <c r="N7914" s="3" t="s">
        <v>215</v>
      </c>
      <c r="O7914" s="3" t="s">
        <v>215</v>
      </c>
      <c r="P7914" s="3" t="s">
        <v>215</v>
      </c>
      <c r="Q7914" s="3" t="s">
        <v>215</v>
      </c>
      <c r="R7914" s="3">
        <v>-4.0149999999999997</v>
      </c>
      <c r="S7914" s="3">
        <v>0.182</v>
      </c>
      <c r="T7914" s="3">
        <v>3.1819999999999999</v>
      </c>
      <c r="U7914" s="3">
        <v>3.8530000000000002</v>
      </c>
      <c r="V7914" s="3">
        <v>2.2189999999999999</v>
      </c>
      <c r="W7914" s="3">
        <v>5.851</v>
      </c>
      <c r="X7914" s="3">
        <v>5.1369999999999996</v>
      </c>
      <c r="Y7914" s="3">
        <v>4.8330000000000002</v>
      </c>
      <c r="Z7914" s="3">
        <v>3.9929999999999999</v>
      </c>
      <c r="AA7914" s="3">
        <v>4.3650000000000002</v>
      </c>
      <c r="AB7914" s="3">
        <v>2.75</v>
      </c>
      <c r="AC7914" s="3">
        <v>2.7589999999999999</v>
      </c>
      <c r="AD7914" s="3">
        <v>4.9400000000000004</v>
      </c>
      <c r="AE7914" s="3">
        <v>4.468</v>
      </c>
      <c r="AF7914" s="3">
        <v>3.484</v>
      </c>
      <c r="AG7914" s="3">
        <v>5.5990000000000002</v>
      </c>
      <c r="AH7914" s="3">
        <v>4.782</v>
      </c>
      <c r="AI7914" s="3">
        <v>7.7149999999999999</v>
      </c>
      <c r="AJ7914" s="3">
        <v>6.4050000000000002</v>
      </c>
      <c r="AK7914" s="3">
        <v>3.589</v>
      </c>
      <c r="AL7914" s="3">
        <v>7.4790000000000001</v>
      </c>
      <c r="AM7914" s="3">
        <v>-2.48</v>
      </c>
      <c r="AN7914" s="3">
        <v>2.4340000000000002</v>
      </c>
      <c r="AO7914" s="3">
        <v>1.091</v>
      </c>
      <c r="AP7914" s="3">
        <v>0.41399999999999998</v>
      </c>
      <c r="AQ7914" s="3">
        <v>-1.26</v>
      </c>
      <c r="AR7914" s="3">
        <v>-3.657</v>
      </c>
      <c r="AS7914" s="3">
        <v>-6.1760000000000002</v>
      </c>
      <c r="AT7914" s="3">
        <v>-9.9540000000000006</v>
      </c>
      <c r="AU7914" s="3">
        <v>-7.976</v>
      </c>
      <c r="AV7914" s="3">
        <v>-6.0860000000000003</v>
      </c>
      <c r="AW7914" s="3">
        <v>-5.0659999999999998</v>
      </c>
      <c r="AX7914" s="3">
        <v>-5.3490000000000002</v>
      </c>
      <c r="AY7914" s="3">
        <v>-5.0339999999999998</v>
      </c>
      <c r="AZ7914" s="3">
        <v>-4.83</v>
      </c>
      <c r="BA7914">
        <v>-4.76</v>
      </c>
      <c r="BB7914">
        <v>2017</v>
      </c>
    </row>
    <row r="7915" spans="1:54" hidden="1" x14ac:dyDescent="0.2">
      <c r="A7915">
        <v>369</v>
      </c>
      <c r="B7915" t="s">
        <v>372</v>
      </c>
      <c r="C7915" t="s">
        <v>237</v>
      </c>
      <c r="D7915" t="s">
        <v>124</v>
      </c>
      <c r="E7915" t="s">
        <v>235</v>
      </c>
      <c r="F7915" t="s">
        <v>234</v>
      </c>
      <c r="G7915" t="s">
        <v>225</v>
      </c>
      <c r="H7915" t="s">
        <v>222</v>
      </c>
      <c r="I7915" t="s">
        <v>1833</v>
      </c>
      <c r="J7915" s="3" t="s">
        <v>215</v>
      </c>
      <c r="K7915" s="3" t="s">
        <v>215</v>
      </c>
      <c r="L7915" s="3" t="s">
        <v>215</v>
      </c>
      <c r="M7915" s="3" t="s">
        <v>215</v>
      </c>
      <c r="N7915" s="3" t="s">
        <v>215</v>
      </c>
      <c r="O7915" s="3" t="s">
        <v>215</v>
      </c>
      <c r="P7915" s="3" t="s">
        <v>215</v>
      </c>
      <c r="Q7915" s="3" t="s">
        <v>215</v>
      </c>
      <c r="R7915" s="3" t="s">
        <v>215</v>
      </c>
      <c r="S7915" s="3" t="s">
        <v>215</v>
      </c>
      <c r="T7915" s="3" t="s">
        <v>215</v>
      </c>
      <c r="U7915" s="3" t="s">
        <v>215</v>
      </c>
      <c r="V7915" s="3" t="s">
        <v>215</v>
      </c>
      <c r="W7915" s="3" t="s">
        <v>215</v>
      </c>
      <c r="X7915" s="3" t="s">
        <v>215</v>
      </c>
      <c r="Y7915" s="3" t="s">
        <v>215</v>
      </c>
      <c r="Z7915" s="3" t="s">
        <v>215</v>
      </c>
      <c r="AA7915" s="3" t="s">
        <v>215</v>
      </c>
      <c r="AB7915" s="3" t="s">
        <v>215</v>
      </c>
      <c r="AC7915" s="3" t="s">
        <v>215</v>
      </c>
      <c r="AD7915" s="3">
        <v>16.436</v>
      </c>
      <c r="AE7915" s="3">
        <v>14.62</v>
      </c>
      <c r="AF7915" s="3">
        <v>14.378</v>
      </c>
      <c r="AG7915" s="3">
        <v>13.146000000000001</v>
      </c>
      <c r="AH7915" s="3">
        <v>9.0909999999999993</v>
      </c>
      <c r="AI7915" s="3">
        <v>-3.4079999999999999</v>
      </c>
      <c r="AJ7915" s="3">
        <v>-12.317</v>
      </c>
      <c r="AK7915" s="3">
        <v>-9.3640000000000008</v>
      </c>
      <c r="AL7915" s="3">
        <v>-20.164999999999999</v>
      </c>
      <c r="AM7915" s="3">
        <v>-14.24</v>
      </c>
      <c r="AN7915" s="3">
        <v>-17.085999999999999</v>
      </c>
      <c r="AO7915" s="3">
        <v>-6.3390000000000004</v>
      </c>
      <c r="AP7915" s="3">
        <v>-14.858000000000001</v>
      </c>
      <c r="AQ7915" s="3">
        <v>-21.945</v>
      </c>
      <c r="AR7915" s="3">
        <v>-24.594000000000001</v>
      </c>
      <c r="AS7915" s="3">
        <v>-30.776</v>
      </c>
      <c r="AT7915" s="3">
        <v>-10.811</v>
      </c>
      <c r="AU7915" s="3">
        <v>-16.085999999999999</v>
      </c>
      <c r="AV7915" s="3">
        <v>-16.367000000000001</v>
      </c>
      <c r="AW7915" s="3">
        <v>-12.564</v>
      </c>
      <c r="AX7915" s="3">
        <v>-7.2229999999999999</v>
      </c>
      <c r="AY7915" s="3">
        <v>3.3740000000000001</v>
      </c>
      <c r="AZ7915" s="3">
        <v>14.675000000000001</v>
      </c>
      <c r="BA7915">
        <v>26.902999999999999</v>
      </c>
      <c r="BB7915">
        <v>2017</v>
      </c>
    </row>
    <row r="7916" spans="1:54" hidden="1" x14ac:dyDescent="0.2">
      <c r="A7916">
        <v>369</v>
      </c>
      <c r="B7916" t="s">
        <v>372</v>
      </c>
      <c r="C7916" t="s">
        <v>236</v>
      </c>
      <c r="D7916" t="s">
        <v>124</v>
      </c>
      <c r="E7916" t="s">
        <v>235</v>
      </c>
      <c r="F7916" t="s">
        <v>234</v>
      </c>
      <c r="G7916" t="s">
        <v>217</v>
      </c>
      <c r="I7916" t="s">
        <v>354</v>
      </c>
      <c r="J7916" s="3" t="s">
        <v>215</v>
      </c>
      <c r="K7916" s="3" t="s">
        <v>215</v>
      </c>
      <c r="L7916" s="3" t="s">
        <v>215</v>
      </c>
      <c r="M7916" s="3" t="s">
        <v>215</v>
      </c>
      <c r="N7916" s="3" t="s">
        <v>215</v>
      </c>
      <c r="O7916" s="3" t="s">
        <v>215</v>
      </c>
      <c r="P7916" s="3" t="s">
        <v>215</v>
      </c>
      <c r="Q7916" s="3" t="s">
        <v>215</v>
      </c>
      <c r="R7916" s="3" t="s">
        <v>215</v>
      </c>
      <c r="S7916" s="3" t="s">
        <v>215</v>
      </c>
      <c r="T7916" s="3" t="s">
        <v>215</v>
      </c>
      <c r="U7916" s="3" t="s">
        <v>215</v>
      </c>
      <c r="V7916" s="3" t="s">
        <v>215</v>
      </c>
      <c r="W7916" s="3" t="s">
        <v>215</v>
      </c>
      <c r="X7916" s="3" t="s">
        <v>215</v>
      </c>
      <c r="Y7916" s="3" t="s">
        <v>215</v>
      </c>
      <c r="Z7916" s="3" t="s">
        <v>215</v>
      </c>
      <c r="AA7916" s="3" t="s">
        <v>215</v>
      </c>
      <c r="AB7916" s="3" t="s">
        <v>215</v>
      </c>
      <c r="AC7916" s="3" t="s">
        <v>215</v>
      </c>
      <c r="AD7916" s="3">
        <v>33.466000000000001</v>
      </c>
      <c r="AE7916" s="3">
        <v>27.100999999999999</v>
      </c>
      <c r="AF7916" s="3">
        <v>25.760999999999999</v>
      </c>
      <c r="AG7916" s="3">
        <v>19.544</v>
      </c>
      <c r="AH7916" s="3">
        <v>11.32</v>
      </c>
      <c r="AI7916" s="3">
        <v>-3.544</v>
      </c>
      <c r="AJ7916" s="3">
        <v>-11.013999999999999</v>
      </c>
      <c r="AK7916" s="3">
        <v>-7.13</v>
      </c>
      <c r="AL7916" s="3">
        <v>-12.202999999999999</v>
      </c>
      <c r="AM7916" s="3">
        <v>-10.595000000000001</v>
      </c>
      <c r="AN7916" s="3">
        <v>-12.573</v>
      </c>
      <c r="AO7916" s="3">
        <v>-4.0339999999999998</v>
      </c>
      <c r="AP7916" s="3">
        <v>-9.0489999999999995</v>
      </c>
      <c r="AQ7916" s="3">
        <v>-12.938000000000001</v>
      </c>
      <c r="AR7916" s="3">
        <v>-14.170999999999999</v>
      </c>
      <c r="AS7916" s="3">
        <v>-19.199000000000002</v>
      </c>
      <c r="AT7916" s="3">
        <v>-7.1849999999999996</v>
      </c>
      <c r="AU7916" s="3">
        <v>-10.968</v>
      </c>
      <c r="AV7916" s="3">
        <v>-11.009</v>
      </c>
      <c r="AW7916" s="3">
        <v>-8.2949999999999999</v>
      </c>
      <c r="AX7916" s="3">
        <v>-4.5789999999999997</v>
      </c>
      <c r="AY7916" s="3">
        <v>2.012</v>
      </c>
      <c r="AZ7916" s="3">
        <v>8.2289999999999992</v>
      </c>
      <c r="BA7916">
        <v>14.275</v>
      </c>
      <c r="BB7916">
        <v>2017</v>
      </c>
    </row>
    <row r="7917" spans="1:54" hidden="1" x14ac:dyDescent="0.2">
      <c r="A7917">
        <v>369</v>
      </c>
      <c r="B7917" t="s">
        <v>372</v>
      </c>
      <c r="C7917" t="s">
        <v>233</v>
      </c>
      <c r="D7917" t="s">
        <v>124</v>
      </c>
      <c r="E7917" t="s">
        <v>231</v>
      </c>
      <c r="F7917" t="s">
        <v>230</v>
      </c>
      <c r="G7917" t="s">
        <v>225</v>
      </c>
      <c r="H7917" t="s">
        <v>222</v>
      </c>
      <c r="I7917" t="s">
        <v>1833</v>
      </c>
      <c r="J7917" s="3" t="s">
        <v>215</v>
      </c>
      <c r="K7917" s="3" t="s">
        <v>215</v>
      </c>
      <c r="L7917" s="3" t="s">
        <v>215</v>
      </c>
      <c r="M7917" s="3" t="s">
        <v>215</v>
      </c>
      <c r="N7917" s="3" t="s">
        <v>215</v>
      </c>
      <c r="O7917" s="3" t="s">
        <v>215</v>
      </c>
      <c r="P7917" s="3" t="s">
        <v>215</v>
      </c>
      <c r="Q7917" s="3" t="s">
        <v>215</v>
      </c>
      <c r="R7917" s="3">
        <v>8.6129999999999995</v>
      </c>
      <c r="S7917" s="3">
        <v>9.5570000000000004</v>
      </c>
      <c r="T7917" s="3">
        <v>10.452999999999999</v>
      </c>
      <c r="U7917" s="3">
        <v>11.353999999999999</v>
      </c>
      <c r="V7917" s="3">
        <v>11.558</v>
      </c>
      <c r="W7917" s="3">
        <v>14.645</v>
      </c>
      <c r="X7917" s="3">
        <v>15.678000000000001</v>
      </c>
      <c r="Y7917" s="3">
        <v>16.166</v>
      </c>
      <c r="Z7917" s="3">
        <v>16.529</v>
      </c>
      <c r="AA7917" s="3">
        <v>16.826000000000001</v>
      </c>
      <c r="AB7917" s="3">
        <v>16.562999999999999</v>
      </c>
      <c r="AC7917" s="3">
        <v>18.39</v>
      </c>
      <c r="AD7917" s="3">
        <v>20.332999999999998</v>
      </c>
      <c r="AE7917" s="3">
        <v>20.449000000000002</v>
      </c>
      <c r="AF7917" s="3">
        <v>20.361000000000001</v>
      </c>
      <c r="AG7917" s="3">
        <v>20.96</v>
      </c>
      <c r="AH7917" s="3">
        <v>19.693999999999999</v>
      </c>
      <c r="AI7917" s="3">
        <v>19.366</v>
      </c>
      <c r="AJ7917" s="3">
        <v>19.029</v>
      </c>
      <c r="AK7917" s="3">
        <v>21.73</v>
      </c>
      <c r="AL7917" s="3">
        <v>23.088000000000001</v>
      </c>
      <c r="AM7917" s="3">
        <v>24.74</v>
      </c>
      <c r="AN7917" s="3">
        <v>28.119</v>
      </c>
      <c r="AO7917" s="3">
        <v>46.243000000000002</v>
      </c>
      <c r="AP7917" s="3">
        <v>40.700000000000003</v>
      </c>
      <c r="AQ7917" s="3">
        <v>42.829000000000001</v>
      </c>
      <c r="AR7917" s="3">
        <v>44.039000000000001</v>
      </c>
      <c r="AS7917" s="3">
        <v>44.709000000000003</v>
      </c>
      <c r="AT7917" s="3">
        <v>56.433</v>
      </c>
      <c r="AU7917" s="3">
        <v>60.628</v>
      </c>
      <c r="AV7917" s="3">
        <v>62.064</v>
      </c>
      <c r="AW7917" s="3">
        <v>67.662999999999997</v>
      </c>
      <c r="AX7917" s="3">
        <v>74.882000000000005</v>
      </c>
      <c r="AY7917" s="3">
        <v>87.442999999999998</v>
      </c>
      <c r="AZ7917" s="3">
        <v>100.795</v>
      </c>
      <c r="BA7917">
        <v>115.169</v>
      </c>
      <c r="BB7917">
        <v>2017</v>
      </c>
    </row>
    <row r="7918" spans="1:54" hidden="1" x14ac:dyDescent="0.2">
      <c r="A7918">
        <v>369</v>
      </c>
      <c r="B7918" t="s">
        <v>372</v>
      </c>
      <c r="C7918" t="s">
        <v>232</v>
      </c>
      <c r="D7918" t="s">
        <v>124</v>
      </c>
      <c r="E7918" t="s">
        <v>231</v>
      </c>
      <c r="F7918" t="s">
        <v>230</v>
      </c>
      <c r="G7918" t="s">
        <v>217</v>
      </c>
      <c r="I7918" t="s">
        <v>229</v>
      </c>
      <c r="J7918" s="3" t="s">
        <v>215</v>
      </c>
      <c r="K7918" s="3" t="s">
        <v>215</v>
      </c>
      <c r="L7918" s="3" t="s">
        <v>215</v>
      </c>
      <c r="M7918" s="3" t="s">
        <v>215</v>
      </c>
      <c r="N7918" s="3" t="s">
        <v>215</v>
      </c>
      <c r="O7918" s="3" t="s">
        <v>215</v>
      </c>
      <c r="P7918" s="3" t="s">
        <v>215</v>
      </c>
      <c r="Q7918" s="3" t="s">
        <v>215</v>
      </c>
      <c r="R7918" s="3">
        <v>66.626000000000005</v>
      </c>
      <c r="S7918" s="3">
        <v>52.944000000000003</v>
      </c>
      <c r="T7918" s="3">
        <v>50.521999999999998</v>
      </c>
      <c r="U7918" s="3">
        <v>51.045999999999999</v>
      </c>
      <c r="V7918" s="3">
        <v>50.442</v>
      </c>
      <c r="W7918" s="3">
        <v>60.817</v>
      </c>
      <c r="X7918" s="3">
        <v>55.936</v>
      </c>
      <c r="Y7918" s="3">
        <v>52.122999999999998</v>
      </c>
      <c r="Z7918" s="3">
        <v>48.944000000000003</v>
      </c>
      <c r="AA7918" s="3">
        <v>47.463999999999999</v>
      </c>
      <c r="AB7918" s="3">
        <v>44.271999999999998</v>
      </c>
      <c r="AC7918" s="3">
        <v>44.241</v>
      </c>
      <c r="AD7918" s="3">
        <v>41.4</v>
      </c>
      <c r="AE7918" s="3">
        <v>37.905000000000001</v>
      </c>
      <c r="AF7918" s="3">
        <v>36.479999999999997</v>
      </c>
      <c r="AG7918" s="3">
        <v>31.161999999999999</v>
      </c>
      <c r="AH7918" s="3">
        <v>24.521999999999998</v>
      </c>
      <c r="AI7918" s="3">
        <v>20.14</v>
      </c>
      <c r="AJ7918" s="3">
        <v>17.016999999999999</v>
      </c>
      <c r="AK7918" s="3">
        <v>16.545000000000002</v>
      </c>
      <c r="AL7918" s="3">
        <v>13.972</v>
      </c>
      <c r="AM7918" s="3">
        <v>18.405999999999999</v>
      </c>
      <c r="AN7918" s="3">
        <v>20.692</v>
      </c>
      <c r="AO7918" s="3">
        <v>29.428999999999998</v>
      </c>
      <c r="AP7918" s="3">
        <v>24.786999999999999</v>
      </c>
      <c r="AQ7918" s="3">
        <v>25.251000000000001</v>
      </c>
      <c r="AR7918" s="3">
        <v>25.375</v>
      </c>
      <c r="AS7918" s="3">
        <v>27.890999999999998</v>
      </c>
      <c r="AT7918" s="3">
        <v>37.506</v>
      </c>
      <c r="AU7918" s="3">
        <v>41.34</v>
      </c>
      <c r="AV7918" s="3">
        <v>41.747999999999998</v>
      </c>
      <c r="AW7918" s="3">
        <v>44.673000000000002</v>
      </c>
      <c r="AX7918" s="3">
        <v>47.473999999999997</v>
      </c>
      <c r="AY7918" s="3">
        <v>52.137</v>
      </c>
      <c r="AZ7918" s="3">
        <v>56.523000000000003</v>
      </c>
      <c r="BA7918">
        <v>61.110999999999997</v>
      </c>
      <c r="BB7918">
        <v>2017</v>
      </c>
    </row>
    <row r="7919" spans="1:54" hidden="1" x14ac:dyDescent="0.2">
      <c r="A7919">
        <v>369</v>
      </c>
      <c r="B7919" t="s">
        <v>372</v>
      </c>
      <c r="C7919" t="s">
        <v>228</v>
      </c>
      <c r="D7919" t="s">
        <v>124</v>
      </c>
      <c r="E7919" t="s">
        <v>227</v>
      </c>
      <c r="F7919" t="s">
        <v>226</v>
      </c>
      <c r="G7919" t="s">
        <v>225</v>
      </c>
      <c r="H7919" t="s">
        <v>222</v>
      </c>
      <c r="I7919" t="s">
        <v>1833</v>
      </c>
      <c r="J7919" s="3" t="s">
        <v>215</v>
      </c>
      <c r="K7919" s="3" t="s">
        <v>215</v>
      </c>
      <c r="L7919" s="3" t="s">
        <v>215</v>
      </c>
      <c r="M7919" s="3" t="s">
        <v>215</v>
      </c>
      <c r="N7919" s="3" t="s">
        <v>215</v>
      </c>
      <c r="O7919" s="3" t="s">
        <v>215</v>
      </c>
      <c r="P7919" s="3" t="s">
        <v>215</v>
      </c>
      <c r="Q7919" s="3" t="s">
        <v>215</v>
      </c>
      <c r="R7919" s="3">
        <v>12.928000000000001</v>
      </c>
      <c r="S7919" s="3">
        <v>18.050999999999998</v>
      </c>
      <c r="T7919" s="3">
        <v>20.69</v>
      </c>
      <c r="U7919" s="3">
        <v>22.242000000000001</v>
      </c>
      <c r="V7919" s="3">
        <v>22.914000000000001</v>
      </c>
      <c r="W7919" s="3">
        <v>24.08</v>
      </c>
      <c r="X7919" s="3">
        <v>28.027999999999999</v>
      </c>
      <c r="Y7919" s="3">
        <v>31.013999999999999</v>
      </c>
      <c r="Z7919" s="3">
        <v>33.770000000000003</v>
      </c>
      <c r="AA7919" s="3">
        <v>35.451000000000001</v>
      </c>
      <c r="AB7919" s="3">
        <v>37.411999999999999</v>
      </c>
      <c r="AC7919" s="3">
        <v>41.567999999999998</v>
      </c>
      <c r="AD7919" s="3">
        <v>49.113999999999997</v>
      </c>
      <c r="AE7919" s="3">
        <v>53.948</v>
      </c>
      <c r="AF7919" s="3">
        <v>55.814</v>
      </c>
      <c r="AG7919" s="3">
        <v>67.262</v>
      </c>
      <c r="AH7919" s="3">
        <v>80.308000000000007</v>
      </c>
      <c r="AI7919" s="3">
        <v>96.156999999999996</v>
      </c>
      <c r="AJ7919" s="3">
        <v>111.82299999999999</v>
      </c>
      <c r="AK7919" s="3">
        <v>131.33699999999999</v>
      </c>
      <c r="AL7919" s="3">
        <v>165.244</v>
      </c>
      <c r="AM7919" s="3">
        <v>134.40899999999999</v>
      </c>
      <c r="AN7919" s="3">
        <v>135.89400000000001</v>
      </c>
      <c r="AO7919" s="3">
        <v>157.136</v>
      </c>
      <c r="AP7919" s="3">
        <v>164.19800000000001</v>
      </c>
      <c r="AQ7919" s="3">
        <v>169.61199999999999</v>
      </c>
      <c r="AR7919" s="3">
        <v>173.554</v>
      </c>
      <c r="AS7919" s="3">
        <v>160.30000000000001</v>
      </c>
      <c r="AT7919" s="3">
        <v>150.465</v>
      </c>
      <c r="AU7919" s="3">
        <v>146.65799999999999</v>
      </c>
      <c r="AV7919" s="3">
        <v>148.66399999999999</v>
      </c>
      <c r="AW7919" s="3">
        <v>151.464</v>
      </c>
      <c r="AX7919" s="3">
        <v>157.733</v>
      </c>
      <c r="AY7919" s="3">
        <v>167.71700000000001</v>
      </c>
      <c r="AZ7919" s="3">
        <v>178.32599999999999</v>
      </c>
      <c r="BA7919">
        <v>188.458</v>
      </c>
      <c r="BB7919">
        <v>2017</v>
      </c>
    </row>
    <row r="7920" spans="1:54" hidden="1" x14ac:dyDescent="0.2">
      <c r="A7920">
        <v>369</v>
      </c>
      <c r="B7920" t="s">
        <v>372</v>
      </c>
      <c r="C7920" t="s">
        <v>224</v>
      </c>
      <c r="D7920" t="s">
        <v>124</v>
      </c>
      <c r="E7920" t="s">
        <v>219</v>
      </c>
      <c r="F7920" t="s">
        <v>218</v>
      </c>
      <c r="G7920" t="s">
        <v>223</v>
      </c>
      <c r="H7920" t="s">
        <v>222</v>
      </c>
      <c r="I7920" t="s">
        <v>1834</v>
      </c>
      <c r="J7920" s="3">
        <v>0.35699999999999998</v>
      </c>
      <c r="K7920" s="3">
        <v>0.41499999999999998</v>
      </c>
      <c r="L7920" s="3">
        <v>-0.59899999999999998</v>
      </c>
      <c r="M7920" s="3">
        <v>-0.94699999999999995</v>
      </c>
      <c r="N7920" s="3">
        <v>-0.46700000000000003</v>
      </c>
      <c r="O7920" s="3">
        <v>-4.8000000000000001E-2</v>
      </c>
      <c r="P7920" s="3">
        <v>-0.41199999999999998</v>
      </c>
      <c r="Q7920" s="3">
        <v>-0.22500000000000001</v>
      </c>
      <c r="R7920" s="3">
        <v>-8.8999999999999996E-2</v>
      </c>
      <c r="S7920" s="3">
        <v>-3.9E-2</v>
      </c>
      <c r="T7920" s="3">
        <v>0.45900000000000002</v>
      </c>
      <c r="U7920" s="3">
        <v>-5.0000000000000001E-3</v>
      </c>
      <c r="V7920" s="3">
        <v>0.13900000000000001</v>
      </c>
      <c r="W7920" s="3">
        <v>0.113</v>
      </c>
      <c r="X7920" s="3">
        <v>0.218</v>
      </c>
      <c r="Y7920" s="3">
        <v>0.29399999999999998</v>
      </c>
      <c r="Z7920" s="3">
        <v>0.105</v>
      </c>
      <c r="AA7920" s="3">
        <v>-0.61399999999999999</v>
      </c>
      <c r="AB7920" s="3">
        <v>-0.64400000000000002</v>
      </c>
      <c r="AC7920" s="3">
        <v>3.1E-2</v>
      </c>
      <c r="AD7920" s="3">
        <v>0.54400000000000004</v>
      </c>
      <c r="AE7920" s="3">
        <v>0.41599999999999998</v>
      </c>
      <c r="AF7920" s="3">
        <v>7.5999999999999998E-2</v>
      </c>
      <c r="AG7920" s="3">
        <v>0.98499999999999999</v>
      </c>
      <c r="AH7920" s="3">
        <v>1.7929999999999999</v>
      </c>
      <c r="AI7920" s="3">
        <v>3.5720000000000001</v>
      </c>
      <c r="AJ7920" s="3">
        <v>7.2759999999999998</v>
      </c>
      <c r="AK7920" s="3">
        <v>5.1840000000000002</v>
      </c>
      <c r="AL7920" s="3">
        <v>8.5250000000000004</v>
      </c>
      <c r="AM7920" s="3">
        <v>1.651</v>
      </c>
      <c r="AN7920" s="3">
        <v>4.1719999999999997</v>
      </c>
      <c r="AO7920" s="3">
        <v>4.2670000000000003</v>
      </c>
      <c r="AP7920" s="3">
        <v>3.3730000000000002</v>
      </c>
      <c r="AQ7920" s="3">
        <v>5.4189999999999996</v>
      </c>
      <c r="AR7920" s="3">
        <v>3.9470000000000001</v>
      </c>
      <c r="AS7920" s="3">
        <v>0.92300000000000004</v>
      </c>
      <c r="AT7920" s="3">
        <v>-2.395</v>
      </c>
      <c r="AU7920" s="3">
        <v>-1.22</v>
      </c>
      <c r="AV7920" s="3">
        <v>-0.66900000000000004</v>
      </c>
      <c r="AW7920" s="3">
        <v>-0.90200000000000002</v>
      </c>
      <c r="AX7920" s="3">
        <v>-1.1539999999999999</v>
      </c>
      <c r="AY7920" s="3">
        <v>-1.462</v>
      </c>
      <c r="AZ7920" s="3">
        <v>-1.621</v>
      </c>
      <c r="BA7920">
        <v>-1.8520000000000001</v>
      </c>
      <c r="BB7920">
        <v>2016</v>
      </c>
    </row>
    <row r="7921" spans="1:54" hidden="1" x14ac:dyDescent="0.2">
      <c r="A7921">
        <v>369</v>
      </c>
      <c r="B7921" t="s">
        <v>372</v>
      </c>
      <c r="C7921" t="s">
        <v>220</v>
      </c>
      <c r="D7921" t="s">
        <v>124</v>
      </c>
      <c r="E7921" t="s">
        <v>219</v>
      </c>
      <c r="F7921" t="s">
        <v>218</v>
      </c>
      <c r="G7921" t="s">
        <v>217</v>
      </c>
      <c r="I7921" t="s">
        <v>216</v>
      </c>
      <c r="J7921" s="3">
        <v>5.74</v>
      </c>
      <c r="K7921" s="3">
        <v>5.9459999999999997</v>
      </c>
      <c r="L7921" s="3">
        <v>-7.3849999999999998</v>
      </c>
      <c r="M7921" s="3">
        <v>-12.226000000000001</v>
      </c>
      <c r="N7921" s="3">
        <v>-6.0330000000000004</v>
      </c>
      <c r="O7921" s="3">
        <v>-0.65100000000000002</v>
      </c>
      <c r="P7921" s="3">
        <v>-8.6159999999999997</v>
      </c>
      <c r="Q7921" s="3">
        <v>-4.702</v>
      </c>
      <c r="R7921" s="3">
        <v>-1.9750000000000001</v>
      </c>
      <c r="S7921" s="3">
        <v>-0.89400000000000002</v>
      </c>
      <c r="T7921" s="3">
        <v>9.0820000000000007</v>
      </c>
      <c r="U7921" s="3">
        <v>-8.7999999999999995E-2</v>
      </c>
      <c r="V7921" s="3">
        <v>2.5609999999999999</v>
      </c>
      <c r="W7921" s="3">
        <v>2.4780000000000002</v>
      </c>
      <c r="X7921" s="3">
        <v>4.415</v>
      </c>
      <c r="Y7921" s="3">
        <v>5.5289999999999999</v>
      </c>
      <c r="Z7921" s="3">
        <v>1.831</v>
      </c>
      <c r="AA7921" s="3">
        <v>-10.724</v>
      </c>
      <c r="AB7921" s="3">
        <v>-10.677</v>
      </c>
      <c r="AC7921" s="3">
        <v>0.45100000000000001</v>
      </c>
      <c r="AD7921" s="3">
        <v>6.694</v>
      </c>
      <c r="AE7921" s="3">
        <v>4.7270000000000003</v>
      </c>
      <c r="AF7921" s="3">
        <v>0.85</v>
      </c>
      <c r="AG7921" s="3">
        <v>8.734</v>
      </c>
      <c r="AH7921" s="3">
        <v>13.538</v>
      </c>
      <c r="AI7921" s="3">
        <v>22.408999999999999</v>
      </c>
      <c r="AJ7921" s="3">
        <v>39.720999999999997</v>
      </c>
      <c r="AK7921" s="3">
        <v>24.02</v>
      </c>
      <c r="AL7921" s="3">
        <v>30.672000000000001</v>
      </c>
      <c r="AM7921" s="3">
        <v>8.6340000000000003</v>
      </c>
      <c r="AN7921" s="3">
        <v>18.882000000000001</v>
      </c>
      <c r="AO7921" s="3">
        <v>16.821999999999999</v>
      </c>
      <c r="AP7921" s="3">
        <v>13.164</v>
      </c>
      <c r="AQ7921" s="3">
        <v>20.388000000000002</v>
      </c>
      <c r="AR7921" s="3">
        <v>14.512</v>
      </c>
      <c r="AS7921" s="3">
        <v>3.7829999999999999</v>
      </c>
      <c r="AT7921" s="3">
        <v>-10.74</v>
      </c>
      <c r="AU7921" s="3">
        <v>-5.6429999999999998</v>
      </c>
      <c r="AV7921" s="3">
        <v>-3.0169999999999999</v>
      </c>
      <c r="AW7921" s="3">
        <v>-4.0039999999999996</v>
      </c>
      <c r="AX7921" s="3">
        <v>-4.88</v>
      </c>
      <c r="AY7921" s="3">
        <v>-5.7889999999999997</v>
      </c>
      <c r="AZ7921" s="3">
        <v>-6.0449999999999999</v>
      </c>
      <c r="BA7921">
        <v>-6.5469999999999997</v>
      </c>
      <c r="BB7921">
        <v>2016</v>
      </c>
    </row>
    <row r="7922" spans="1:54" x14ac:dyDescent="0.2">
      <c r="A7922">
        <v>744</v>
      </c>
      <c r="B7922" t="s">
        <v>371</v>
      </c>
      <c r="C7922" t="s">
        <v>352</v>
      </c>
      <c r="D7922" t="s">
        <v>122</v>
      </c>
      <c r="E7922" t="s">
        <v>349</v>
      </c>
      <c r="F7922" t="s">
        <v>351</v>
      </c>
      <c r="G7922" t="s">
        <v>225</v>
      </c>
      <c r="H7922" t="s">
        <v>222</v>
      </c>
      <c r="I7922" t="s">
        <v>1835</v>
      </c>
      <c r="J7922" s="3">
        <v>14.28</v>
      </c>
      <c r="K7922" s="3">
        <v>15.068</v>
      </c>
      <c r="L7922" s="3">
        <v>14.996</v>
      </c>
      <c r="M7922" s="3">
        <v>15.696999999999999</v>
      </c>
      <c r="N7922" s="3">
        <v>16.596</v>
      </c>
      <c r="O7922" s="3">
        <v>17.536999999999999</v>
      </c>
      <c r="P7922" s="3">
        <v>17.282</v>
      </c>
      <c r="Q7922" s="3">
        <v>18.440000000000001</v>
      </c>
      <c r="R7922" s="3">
        <v>18.452999999999999</v>
      </c>
      <c r="S7922" s="3">
        <v>18.928999999999998</v>
      </c>
      <c r="T7922" s="3">
        <v>20.268000000000001</v>
      </c>
      <c r="U7922" s="3">
        <v>21.106999999999999</v>
      </c>
      <c r="V7922" s="3">
        <v>22.797999999999998</v>
      </c>
      <c r="W7922" s="3">
        <v>23.361999999999998</v>
      </c>
      <c r="X7922" s="3">
        <v>24.21</v>
      </c>
      <c r="Y7922" s="3">
        <v>24.856999999999999</v>
      </c>
      <c r="Z7922" s="3">
        <v>26.56</v>
      </c>
      <c r="AA7922" s="3">
        <v>28.081</v>
      </c>
      <c r="AB7922" s="3">
        <v>29.475000000000001</v>
      </c>
      <c r="AC7922" s="3">
        <v>31.248000000000001</v>
      </c>
      <c r="AD7922" s="3">
        <v>32.591999999999999</v>
      </c>
      <c r="AE7922" s="3">
        <v>34.171999999999997</v>
      </c>
      <c r="AF7922" s="3">
        <v>34.753</v>
      </c>
      <c r="AG7922" s="3">
        <v>36.654000000000003</v>
      </c>
      <c r="AH7922" s="3">
        <v>38.838999999999999</v>
      </c>
      <c r="AI7922" s="3">
        <v>40.392000000000003</v>
      </c>
      <c r="AJ7922" s="3">
        <v>42.676000000000002</v>
      </c>
      <c r="AK7922" s="3">
        <v>45.344999999999999</v>
      </c>
      <c r="AL7922" s="3">
        <v>47.366999999999997</v>
      </c>
      <c r="AM7922" s="3">
        <v>48.841999999999999</v>
      </c>
      <c r="AN7922" s="3">
        <v>50.104999999999997</v>
      </c>
      <c r="AO7922" s="3">
        <v>49.143999999999998</v>
      </c>
      <c r="AP7922" s="3">
        <v>51.061</v>
      </c>
      <c r="AQ7922" s="3">
        <v>52.31</v>
      </c>
      <c r="AR7922" s="3">
        <v>53.49</v>
      </c>
      <c r="AS7922" s="3">
        <v>54.078000000000003</v>
      </c>
      <c r="AT7922" s="3">
        <v>54.619</v>
      </c>
      <c r="AU7922" s="3">
        <v>55.656999999999996</v>
      </c>
      <c r="AV7922" s="3">
        <v>56.991999999999997</v>
      </c>
      <c r="AW7922" s="3">
        <v>58.645000000000003</v>
      </c>
      <c r="AX7922" s="3">
        <v>60.639000000000003</v>
      </c>
      <c r="AY7922" s="3">
        <v>62.822000000000003</v>
      </c>
      <c r="AZ7922" s="3">
        <v>65.334999999999994</v>
      </c>
      <c r="BA7922">
        <v>68.078999999999994</v>
      </c>
      <c r="BB7922">
        <v>2017</v>
      </c>
    </row>
    <row r="7923" spans="1:54" hidden="1" x14ac:dyDescent="0.2">
      <c r="A7923">
        <v>744</v>
      </c>
      <c r="B7923" t="s">
        <v>371</v>
      </c>
      <c r="C7923" t="s">
        <v>350</v>
      </c>
      <c r="D7923" t="s">
        <v>122</v>
      </c>
      <c r="E7923" t="s">
        <v>349</v>
      </c>
      <c r="F7923" t="s">
        <v>348</v>
      </c>
      <c r="G7923" t="s">
        <v>275</v>
      </c>
      <c r="I7923" t="s">
        <v>347</v>
      </c>
      <c r="J7923" s="3">
        <v>7.4</v>
      </c>
      <c r="K7923" s="3">
        <v>5.5220000000000002</v>
      </c>
      <c r="L7923" s="3">
        <v>-0.48199999999999998</v>
      </c>
      <c r="M7923" s="3">
        <v>4.6740000000000004</v>
      </c>
      <c r="N7923" s="3">
        <v>5.7309999999999999</v>
      </c>
      <c r="O7923" s="3">
        <v>5.6680000000000001</v>
      </c>
      <c r="P7923" s="3">
        <v>-1.4530000000000001</v>
      </c>
      <c r="Q7923" s="3">
        <v>6.7009999999999996</v>
      </c>
      <c r="R7923" s="3">
        <v>7.0999999999999994E-2</v>
      </c>
      <c r="S7923" s="3">
        <v>2.5790000000000002</v>
      </c>
      <c r="T7923" s="3">
        <v>7.0750000000000002</v>
      </c>
      <c r="U7923" s="3">
        <v>4.1379999999999999</v>
      </c>
      <c r="V7923" s="3">
        <v>8.0090000000000003</v>
      </c>
      <c r="W7923" s="3">
        <v>2.4769999999999999</v>
      </c>
      <c r="X7923" s="3">
        <v>3.6280000000000001</v>
      </c>
      <c r="Y7923" s="3">
        <v>2.6709999999999998</v>
      </c>
      <c r="Z7923" s="3">
        <v>6.8550000000000004</v>
      </c>
      <c r="AA7923" s="3">
        <v>5.7249999999999996</v>
      </c>
      <c r="AB7923" s="3">
        <v>4.9630000000000001</v>
      </c>
      <c r="AC7923" s="3">
        <v>6.0170000000000003</v>
      </c>
      <c r="AD7923" s="3">
        <v>4.2990000000000004</v>
      </c>
      <c r="AE7923" s="3">
        <v>4.8499999999999996</v>
      </c>
      <c r="AF7923" s="3">
        <v>1.7</v>
      </c>
      <c r="AG7923" s="3">
        <v>5.47</v>
      </c>
      <c r="AH7923" s="3">
        <v>5.9589999999999996</v>
      </c>
      <c r="AI7923" s="3">
        <v>4</v>
      </c>
      <c r="AJ7923" s="3">
        <v>5.6539999999999999</v>
      </c>
      <c r="AK7923" s="3">
        <v>6.2530000000000001</v>
      </c>
      <c r="AL7923" s="3">
        <v>4.46</v>
      </c>
      <c r="AM7923" s="3">
        <v>3.1139999999999999</v>
      </c>
      <c r="AN7923" s="3">
        <v>2.5870000000000002</v>
      </c>
      <c r="AO7923" s="3">
        <v>-1.9179999999999999</v>
      </c>
      <c r="AP7923" s="3">
        <v>3.9009999999999998</v>
      </c>
      <c r="AQ7923" s="3">
        <v>2.4449999999999998</v>
      </c>
      <c r="AR7923" s="3">
        <v>2.2559999999999998</v>
      </c>
      <c r="AS7923" s="3">
        <v>1.1000000000000001</v>
      </c>
      <c r="AT7923" s="3">
        <v>1</v>
      </c>
      <c r="AU7923" s="3">
        <v>1.9</v>
      </c>
      <c r="AV7923" s="3">
        <v>2.4</v>
      </c>
      <c r="AW7923" s="3">
        <v>2.9</v>
      </c>
      <c r="AX7923" s="3">
        <v>3.4</v>
      </c>
      <c r="AY7923" s="3">
        <v>3.6</v>
      </c>
      <c r="AZ7923" s="3">
        <v>4</v>
      </c>
      <c r="BA7923">
        <v>4.2</v>
      </c>
      <c r="BB7923">
        <v>2017</v>
      </c>
    </row>
    <row r="7924" spans="1:54" hidden="1" x14ac:dyDescent="0.2">
      <c r="A7924">
        <v>744</v>
      </c>
      <c r="B7924" t="s">
        <v>371</v>
      </c>
      <c r="C7924" t="s">
        <v>346</v>
      </c>
      <c r="D7924" t="s">
        <v>122</v>
      </c>
      <c r="E7924" t="s">
        <v>342</v>
      </c>
      <c r="F7924" t="s">
        <v>345</v>
      </c>
      <c r="G7924" t="s">
        <v>225</v>
      </c>
      <c r="H7924" t="s">
        <v>222</v>
      </c>
      <c r="I7924" t="s">
        <v>1835</v>
      </c>
      <c r="J7924" s="3">
        <v>3.8740000000000001</v>
      </c>
      <c r="K7924" s="3">
        <v>4.5540000000000003</v>
      </c>
      <c r="L7924" s="3">
        <v>5.2569999999999997</v>
      </c>
      <c r="M7924" s="3">
        <v>6.2460000000000004</v>
      </c>
      <c r="N7924" s="3">
        <v>7.0339999999999998</v>
      </c>
      <c r="O7924" s="3">
        <v>7.7149999999999999</v>
      </c>
      <c r="P7924" s="3">
        <v>7.8689999999999998</v>
      </c>
      <c r="Q7924" s="3">
        <v>8.8360000000000003</v>
      </c>
      <c r="R7924" s="3">
        <v>9.4990000000000006</v>
      </c>
      <c r="S7924" s="3">
        <v>10.507999999999999</v>
      </c>
      <c r="T7924" s="3">
        <v>11.835000000000001</v>
      </c>
      <c r="U7924" s="3">
        <v>13.132</v>
      </c>
      <c r="V7924" s="3">
        <v>15.016</v>
      </c>
      <c r="W7924" s="3">
        <v>16.004000000000001</v>
      </c>
      <c r="X7924" s="3">
        <v>17.248999999999999</v>
      </c>
      <c r="Y7924" s="3">
        <v>18.588000000000001</v>
      </c>
      <c r="Z7924" s="3">
        <v>20.716999999999999</v>
      </c>
      <c r="AA7924" s="3">
        <v>22.943999999999999</v>
      </c>
      <c r="AB7924" s="3">
        <v>24.827999999999999</v>
      </c>
      <c r="AC7924" s="3">
        <v>27.216000000000001</v>
      </c>
      <c r="AD7924" s="3">
        <v>29.433</v>
      </c>
      <c r="AE7924" s="3">
        <v>31.747</v>
      </c>
      <c r="AF7924" s="3">
        <v>32.901000000000003</v>
      </c>
      <c r="AG7924" s="3">
        <v>35.372999999999998</v>
      </c>
      <c r="AH7924" s="3">
        <v>38.838999999999999</v>
      </c>
      <c r="AI7924" s="3">
        <v>41.871000000000002</v>
      </c>
      <c r="AJ7924" s="3">
        <v>45.756</v>
      </c>
      <c r="AK7924" s="3">
        <v>49.856999999999999</v>
      </c>
      <c r="AL7924" s="3">
        <v>55.268000000000001</v>
      </c>
      <c r="AM7924" s="3">
        <v>58.89</v>
      </c>
      <c r="AN7924" s="3">
        <v>63.055</v>
      </c>
      <c r="AO7924" s="3">
        <v>64.492000000000004</v>
      </c>
      <c r="AP7924" s="3">
        <v>70.353999999999999</v>
      </c>
      <c r="AQ7924" s="3">
        <v>75.152000000000001</v>
      </c>
      <c r="AR7924" s="3">
        <v>80.816000000000003</v>
      </c>
      <c r="AS7924" s="3">
        <v>84.656000000000006</v>
      </c>
      <c r="AT7924" s="3">
        <v>90.376000000000005</v>
      </c>
      <c r="AU7924" s="3">
        <v>97.435000000000002</v>
      </c>
      <c r="AV7924" s="3">
        <v>106.179</v>
      </c>
      <c r="AW7924" s="3">
        <v>115.386</v>
      </c>
      <c r="AX7924" s="3">
        <v>124.678</v>
      </c>
      <c r="AY7924" s="3">
        <v>134.721</v>
      </c>
      <c r="AZ7924" s="3">
        <v>145.434</v>
      </c>
      <c r="BA7924">
        <v>157.149</v>
      </c>
      <c r="BB7924">
        <v>2017</v>
      </c>
    </row>
    <row r="7925" spans="1:54" hidden="1" x14ac:dyDescent="0.2">
      <c r="A7925">
        <v>744</v>
      </c>
      <c r="B7925" t="s">
        <v>371</v>
      </c>
      <c r="C7925" t="s">
        <v>344</v>
      </c>
      <c r="D7925" t="s">
        <v>122</v>
      </c>
      <c r="E7925" t="s">
        <v>342</v>
      </c>
      <c r="F7925" t="s">
        <v>343</v>
      </c>
      <c r="G7925" t="s">
        <v>223</v>
      </c>
      <c r="H7925" t="s">
        <v>222</v>
      </c>
      <c r="I7925" t="s">
        <v>310</v>
      </c>
      <c r="J7925" s="3">
        <v>9.5660000000000007</v>
      </c>
      <c r="K7925" s="3">
        <v>9.2230000000000008</v>
      </c>
      <c r="L7925" s="3">
        <v>8.9</v>
      </c>
      <c r="M7925" s="3">
        <v>9.202</v>
      </c>
      <c r="N7925" s="3">
        <v>9.0549999999999997</v>
      </c>
      <c r="O7925" s="3">
        <v>9.2460000000000004</v>
      </c>
      <c r="P7925" s="3">
        <v>9.9109999999999996</v>
      </c>
      <c r="Q7925" s="3">
        <v>10.663</v>
      </c>
      <c r="R7925" s="3">
        <v>11.073</v>
      </c>
      <c r="S7925" s="3">
        <v>11.069000000000001</v>
      </c>
      <c r="T7925" s="3">
        <v>13.474</v>
      </c>
      <c r="U7925" s="3">
        <v>14.202</v>
      </c>
      <c r="V7925" s="3">
        <v>16.978000000000002</v>
      </c>
      <c r="W7925" s="3">
        <v>15.944000000000001</v>
      </c>
      <c r="X7925" s="3">
        <v>17.052</v>
      </c>
      <c r="Y7925" s="3">
        <v>19.654</v>
      </c>
      <c r="Z7925" s="3">
        <v>21.283000000000001</v>
      </c>
      <c r="AA7925" s="3">
        <v>20.747</v>
      </c>
      <c r="AB7925" s="3">
        <v>21.803000000000001</v>
      </c>
      <c r="AC7925" s="3">
        <v>22.943000000000001</v>
      </c>
      <c r="AD7925" s="3">
        <v>21.472999999999999</v>
      </c>
      <c r="AE7925" s="3">
        <v>22.065999999999999</v>
      </c>
      <c r="AF7925" s="3">
        <v>23.141999999999999</v>
      </c>
      <c r="AG7925" s="3">
        <v>27.454000000000001</v>
      </c>
      <c r="AH7925" s="3">
        <v>31.184000000000001</v>
      </c>
      <c r="AI7925" s="3">
        <v>32.271999999999998</v>
      </c>
      <c r="AJ7925" s="3">
        <v>34.377000000000002</v>
      </c>
      <c r="AK7925" s="3">
        <v>38.909999999999997</v>
      </c>
      <c r="AL7925" s="3">
        <v>44.84</v>
      </c>
      <c r="AM7925" s="3">
        <v>43.624000000000002</v>
      </c>
      <c r="AN7925" s="3">
        <v>44.054000000000002</v>
      </c>
      <c r="AO7925" s="3">
        <v>45.81</v>
      </c>
      <c r="AP7925" s="3">
        <v>45.043999999999997</v>
      </c>
      <c r="AQ7925" s="3">
        <v>46.253</v>
      </c>
      <c r="AR7925" s="3">
        <v>47.604999999999997</v>
      </c>
      <c r="AS7925" s="3">
        <v>43.155999999999999</v>
      </c>
      <c r="AT7925" s="3">
        <v>42.073999999999998</v>
      </c>
      <c r="AU7925" s="3">
        <v>40.274999999999999</v>
      </c>
      <c r="AV7925" s="3">
        <v>40.298000000000002</v>
      </c>
      <c r="AW7925" s="3">
        <v>41.956000000000003</v>
      </c>
      <c r="AX7925" s="3">
        <v>43.84</v>
      </c>
      <c r="AY7925" s="3">
        <v>46.256</v>
      </c>
      <c r="AZ7925" s="3">
        <v>48.927</v>
      </c>
      <c r="BA7925">
        <v>51.841000000000001</v>
      </c>
      <c r="BB7925">
        <v>2017</v>
      </c>
    </row>
    <row r="7926" spans="1:54" hidden="1" x14ac:dyDescent="0.2">
      <c r="A7926">
        <v>744</v>
      </c>
      <c r="B7926" t="s">
        <v>371</v>
      </c>
      <c r="C7926" t="s">
        <v>213</v>
      </c>
      <c r="D7926" t="s">
        <v>122</v>
      </c>
      <c r="E7926" t="s">
        <v>342</v>
      </c>
      <c r="F7926" t="s">
        <v>341</v>
      </c>
      <c r="G7926" t="s">
        <v>323</v>
      </c>
      <c r="H7926" t="s">
        <v>222</v>
      </c>
      <c r="I7926" t="s">
        <v>310</v>
      </c>
      <c r="J7926" s="3">
        <v>13.593999999999999</v>
      </c>
      <c r="K7926" s="3">
        <v>15.683999999999999</v>
      </c>
      <c r="L7926" s="3">
        <v>16.577000000000002</v>
      </c>
      <c r="M7926" s="3">
        <v>18.036000000000001</v>
      </c>
      <c r="N7926" s="3">
        <v>19.747</v>
      </c>
      <c r="O7926" s="3">
        <v>21.533999999999999</v>
      </c>
      <c r="P7926" s="3">
        <v>21.649000000000001</v>
      </c>
      <c r="Q7926" s="3">
        <v>23.689</v>
      </c>
      <c r="R7926" s="3">
        <v>24.536000000000001</v>
      </c>
      <c r="S7926" s="3">
        <v>26.146999999999998</v>
      </c>
      <c r="T7926" s="3">
        <v>29.032</v>
      </c>
      <c r="U7926" s="3">
        <v>31.24</v>
      </c>
      <c r="V7926" s="3">
        <v>34.511000000000003</v>
      </c>
      <c r="W7926" s="3">
        <v>36.207999999999998</v>
      </c>
      <c r="X7926" s="3">
        <v>38.32</v>
      </c>
      <c r="Y7926" s="3">
        <v>40.164000000000001</v>
      </c>
      <c r="Z7926" s="3">
        <v>43.7</v>
      </c>
      <c r="AA7926" s="3">
        <v>46.993000000000002</v>
      </c>
      <c r="AB7926" s="3">
        <v>49.860999999999997</v>
      </c>
      <c r="AC7926" s="3">
        <v>53.67</v>
      </c>
      <c r="AD7926" s="3">
        <v>57.250999999999998</v>
      </c>
      <c r="AE7926" s="3">
        <v>61.396000000000001</v>
      </c>
      <c r="AF7926" s="3">
        <v>63.398000000000003</v>
      </c>
      <c r="AG7926" s="3">
        <v>68.198999999999998</v>
      </c>
      <c r="AH7926" s="3">
        <v>74.25</v>
      </c>
      <c r="AI7926" s="3">
        <v>79.704999999999998</v>
      </c>
      <c r="AJ7926" s="3">
        <v>86.799000000000007</v>
      </c>
      <c r="AK7926" s="3">
        <v>94.680999999999997</v>
      </c>
      <c r="AL7926" s="3">
        <v>100.84399999999999</v>
      </c>
      <c r="AM7926" s="3">
        <v>104.773</v>
      </c>
      <c r="AN7926" s="3">
        <v>108.797</v>
      </c>
      <c r="AO7926" s="3">
        <v>108.913</v>
      </c>
      <c r="AP7926" s="3">
        <v>115.246</v>
      </c>
      <c r="AQ7926" s="3">
        <v>119.97</v>
      </c>
      <c r="AR7926" s="3">
        <v>124.878</v>
      </c>
      <c r="AS7926" s="3">
        <v>127.621</v>
      </c>
      <c r="AT7926" s="3">
        <v>130.542</v>
      </c>
      <c r="AU7926" s="3">
        <v>135.416</v>
      </c>
      <c r="AV7926" s="3">
        <v>141.816</v>
      </c>
      <c r="AW7926" s="3">
        <v>149.09399999999999</v>
      </c>
      <c r="AX7926" s="3">
        <v>157.19200000000001</v>
      </c>
      <c r="AY7926" s="3">
        <v>165.95500000000001</v>
      </c>
      <c r="AZ7926" s="3">
        <v>175.55600000000001</v>
      </c>
      <c r="BA7926">
        <v>186.11199999999999</v>
      </c>
      <c r="BB7926">
        <v>2017</v>
      </c>
    </row>
    <row r="7927" spans="1:54" hidden="1" x14ac:dyDescent="0.2">
      <c r="A7927">
        <v>744</v>
      </c>
      <c r="B7927" t="s">
        <v>371</v>
      </c>
      <c r="C7927" t="s">
        <v>340</v>
      </c>
      <c r="D7927" t="s">
        <v>122</v>
      </c>
      <c r="E7927" t="s">
        <v>339</v>
      </c>
      <c r="F7927" t="s">
        <v>338</v>
      </c>
      <c r="G7927" t="s">
        <v>295</v>
      </c>
      <c r="I7927" t="s">
        <v>337</v>
      </c>
      <c r="J7927" s="3">
        <v>27.132000000000001</v>
      </c>
      <c r="K7927" s="3">
        <v>30.225000000000001</v>
      </c>
      <c r="L7927" s="3">
        <v>35.06</v>
      </c>
      <c r="M7927" s="3">
        <v>39.793999999999997</v>
      </c>
      <c r="N7927" s="3">
        <v>42.381</v>
      </c>
      <c r="O7927" s="3">
        <v>43.996000000000002</v>
      </c>
      <c r="P7927" s="3">
        <v>45.533000000000001</v>
      </c>
      <c r="Q7927" s="3">
        <v>47.917999999999999</v>
      </c>
      <c r="R7927" s="3">
        <v>51.473999999999997</v>
      </c>
      <c r="S7927" s="3">
        <v>55.512999999999998</v>
      </c>
      <c r="T7927" s="3">
        <v>58.390999999999998</v>
      </c>
      <c r="U7927" s="3">
        <v>62.215000000000003</v>
      </c>
      <c r="V7927" s="3">
        <v>65.869</v>
      </c>
      <c r="W7927" s="3">
        <v>68.501999999999995</v>
      </c>
      <c r="X7927" s="3">
        <v>71.248000000000005</v>
      </c>
      <c r="Y7927" s="3">
        <v>74.78</v>
      </c>
      <c r="Z7927" s="3">
        <v>78</v>
      </c>
      <c r="AA7927" s="3">
        <v>81.706000000000003</v>
      </c>
      <c r="AB7927" s="3">
        <v>84.233999999999995</v>
      </c>
      <c r="AC7927" s="3">
        <v>87.096000000000004</v>
      </c>
      <c r="AD7927" s="3">
        <v>90.308999999999997</v>
      </c>
      <c r="AE7927" s="3">
        <v>92.900999999999996</v>
      </c>
      <c r="AF7927" s="3">
        <v>94.671000000000006</v>
      </c>
      <c r="AG7927" s="3">
        <v>96.504999999999995</v>
      </c>
      <c r="AH7927" s="3">
        <v>100</v>
      </c>
      <c r="AI7927" s="3">
        <v>103.661</v>
      </c>
      <c r="AJ7927" s="3">
        <v>107.218</v>
      </c>
      <c r="AK7927" s="3">
        <v>109.952</v>
      </c>
      <c r="AL7927" s="3">
        <v>116.68</v>
      </c>
      <c r="AM7927" s="3">
        <v>120.57299999999999</v>
      </c>
      <c r="AN7927" s="3">
        <v>125.845</v>
      </c>
      <c r="AO7927" s="3">
        <v>131.22999999999999</v>
      </c>
      <c r="AP7927" s="3">
        <v>137.78399999999999</v>
      </c>
      <c r="AQ7927" s="3">
        <v>143.666</v>
      </c>
      <c r="AR7927" s="3">
        <v>151.08699999999999</v>
      </c>
      <c r="AS7927" s="3">
        <v>156.54400000000001</v>
      </c>
      <c r="AT7927" s="3">
        <v>165.46700000000001</v>
      </c>
      <c r="AU7927" s="3">
        <v>175.06399999999999</v>
      </c>
      <c r="AV7927" s="3">
        <v>186.303</v>
      </c>
      <c r="AW7927" s="3">
        <v>196.75299999999999</v>
      </c>
      <c r="AX7927" s="3">
        <v>205.607</v>
      </c>
      <c r="AY7927" s="3">
        <v>214.44800000000001</v>
      </c>
      <c r="AZ7927" s="3">
        <v>222.59700000000001</v>
      </c>
      <c r="BA7927">
        <v>230.833</v>
      </c>
      <c r="BB7927">
        <v>2017</v>
      </c>
    </row>
    <row r="7928" spans="1:54" hidden="1" x14ac:dyDescent="0.2">
      <c r="A7928">
        <v>744</v>
      </c>
      <c r="B7928" t="s">
        <v>371</v>
      </c>
      <c r="C7928" t="s">
        <v>336</v>
      </c>
      <c r="D7928" t="s">
        <v>122</v>
      </c>
      <c r="E7928" t="s">
        <v>333</v>
      </c>
      <c r="F7928" t="s">
        <v>335</v>
      </c>
      <c r="G7928" t="s">
        <v>225</v>
      </c>
      <c r="H7928" t="s">
        <v>322</v>
      </c>
      <c r="I7928" t="s">
        <v>330</v>
      </c>
      <c r="J7928" s="3">
        <v>2234.7159999999999</v>
      </c>
      <c r="K7928" s="3">
        <v>2293.5070000000001</v>
      </c>
      <c r="L7928" s="3">
        <v>2228.192</v>
      </c>
      <c r="M7928" s="3">
        <v>2278.1729999999998</v>
      </c>
      <c r="N7928" s="3">
        <v>2381.08</v>
      </c>
      <c r="O7928" s="3">
        <v>2435.6770000000001</v>
      </c>
      <c r="P7928" s="3">
        <v>2310.4290000000001</v>
      </c>
      <c r="Q7928" s="3">
        <v>2413.6309999999999</v>
      </c>
      <c r="R7928" s="3">
        <v>2374.9369999999999</v>
      </c>
      <c r="S7928" s="3">
        <v>2393.0790000000002</v>
      </c>
      <c r="T7928" s="3">
        <v>2485.58</v>
      </c>
      <c r="U7928" s="3">
        <v>2537.4720000000002</v>
      </c>
      <c r="V7928" s="3">
        <v>2685.2620000000002</v>
      </c>
      <c r="W7928" s="3">
        <v>2725.3589999999999</v>
      </c>
      <c r="X7928" s="3">
        <v>2755.5940000000001</v>
      </c>
      <c r="Y7928" s="3">
        <v>2774.9459999999999</v>
      </c>
      <c r="Z7928" s="3">
        <v>2922.163</v>
      </c>
      <c r="AA7928" s="3">
        <v>3047.3530000000001</v>
      </c>
      <c r="AB7928" s="3">
        <v>3158.0149999999999</v>
      </c>
      <c r="AC7928" s="3">
        <v>3304.6280000000002</v>
      </c>
      <c r="AD7928" s="3">
        <v>3411.85</v>
      </c>
      <c r="AE7928" s="3">
        <v>3540.953</v>
      </c>
      <c r="AF7928" s="3">
        <v>3564.8389999999999</v>
      </c>
      <c r="AG7928" s="3">
        <v>3725.1039999999998</v>
      </c>
      <c r="AH7928" s="3">
        <v>3910.2910000000002</v>
      </c>
      <c r="AI7928" s="3">
        <v>4027.53</v>
      </c>
      <c r="AJ7928" s="3">
        <v>4213.7030000000004</v>
      </c>
      <c r="AK7928" s="3">
        <v>4434.6440000000002</v>
      </c>
      <c r="AL7928" s="3">
        <v>4585.8630000000003</v>
      </c>
      <c r="AM7928" s="3">
        <v>4678.5190000000002</v>
      </c>
      <c r="AN7928" s="3">
        <v>4750.6260000000002</v>
      </c>
      <c r="AO7928" s="3">
        <v>4604.2129999999997</v>
      </c>
      <c r="AP7928" s="3">
        <v>4738.26</v>
      </c>
      <c r="AQ7928" s="3">
        <v>4805.0110000000004</v>
      </c>
      <c r="AR7928" s="3">
        <v>4863.7089999999998</v>
      </c>
      <c r="AS7928" s="3">
        <v>4867.4799999999996</v>
      </c>
      <c r="AT7928" s="3">
        <v>4789.8710000000001</v>
      </c>
      <c r="AU7928" s="3">
        <v>4831.5159999999996</v>
      </c>
      <c r="AV7928" s="3">
        <v>4897.4369999999999</v>
      </c>
      <c r="AW7928" s="3">
        <v>4988.4960000000001</v>
      </c>
      <c r="AX7928" s="3">
        <v>5105.9390000000003</v>
      </c>
      <c r="AY7928" s="3">
        <v>5236.2550000000001</v>
      </c>
      <c r="AZ7928" s="3">
        <v>5390.63</v>
      </c>
      <c r="BA7928">
        <v>5560.2290000000003</v>
      </c>
      <c r="BB7928">
        <v>2017</v>
      </c>
    </row>
    <row r="7929" spans="1:54" hidden="1" x14ac:dyDescent="0.2">
      <c r="A7929">
        <v>744</v>
      </c>
      <c r="B7929" t="s">
        <v>371</v>
      </c>
      <c r="C7929" t="s">
        <v>334</v>
      </c>
      <c r="D7929" t="s">
        <v>122</v>
      </c>
      <c r="E7929" t="s">
        <v>333</v>
      </c>
      <c r="F7929" t="s">
        <v>332</v>
      </c>
      <c r="G7929" t="s">
        <v>331</v>
      </c>
      <c r="H7929" t="s">
        <v>322</v>
      </c>
      <c r="I7929" t="s">
        <v>330</v>
      </c>
      <c r="J7929" s="3">
        <v>4952.5529999999999</v>
      </c>
      <c r="K7929" s="3">
        <v>5082.8440000000001</v>
      </c>
      <c r="L7929" s="3">
        <v>4938.0950000000003</v>
      </c>
      <c r="M7929" s="3">
        <v>5048.8609999999999</v>
      </c>
      <c r="N7929" s="3">
        <v>5276.9229999999998</v>
      </c>
      <c r="O7929" s="3">
        <v>5397.92</v>
      </c>
      <c r="P7929" s="3">
        <v>5120.348</v>
      </c>
      <c r="Q7929" s="3">
        <v>5349.0630000000001</v>
      </c>
      <c r="R7929" s="3">
        <v>5263.3090000000002</v>
      </c>
      <c r="S7929" s="3">
        <v>5303.5150000000003</v>
      </c>
      <c r="T7929" s="3">
        <v>5508.5150000000003</v>
      </c>
      <c r="U7929" s="3">
        <v>5623.5159999999996</v>
      </c>
      <c r="V7929" s="3">
        <v>5951.0479999999998</v>
      </c>
      <c r="W7929" s="3">
        <v>6039.91</v>
      </c>
      <c r="X7929" s="3">
        <v>6106.9179999999997</v>
      </c>
      <c r="Y7929" s="3">
        <v>6149.8050000000003</v>
      </c>
      <c r="Z7929" s="3">
        <v>6476.0659999999998</v>
      </c>
      <c r="AA7929" s="3">
        <v>6753.51</v>
      </c>
      <c r="AB7929" s="3">
        <v>6998.759</v>
      </c>
      <c r="AC7929" s="3">
        <v>7323.6790000000001</v>
      </c>
      <c r="AD7929" s="3">
        <v>7561.3029999999999</v>
      </c>
      <c r="AE7929" s="3">
        <v>7847.42</v>
      </c>
      <c r="AF7929" s="3">
        <v>7900.3559999999998</v>
      </c>
      <c r="AG7929" s="3">
        <v>8255.5349999999999</v>
      </c>
      <c r="AH7929" s="3">
        <v>8665.9429999999993</v>
      </c>
      <c r="AI7929" s="3">
        <v>8925.7669999999998</v>
      </c>
      <c r="AJ7929" s="3">
        <v>9338.3619999999992</v>
      </c>
      <c r="AK7929" s="3">
        <v>9828.0079999999998</v>
      </c>
      <c r="AL7929" s="3">
        <v>10163.138999999999</v>
      </c>
      <c r="AM7929" s="3">
        <v>10368.482</v>
      </c>
      <c r="AN7929" s="3">
        <v>10528.282999999999</v>
      </c>
      <c r="AO7929" s="3">
        <v>10203.806</v>
      </c>
      <c r="AP7929" s="3">
        <v>10500.879000000001</v>
      </c>
      <c r="AQ7929" s="3">
        <v>10648.812</v>
      </c>
      <c r="AR7929" s="3">
        <v>10778.897999999999</v>
      </c>
      <c r="AS7929" s="3">
        <v>10787.254999999999</v>
      </c>
      <c r="AT7929" s="3">
        <v>10615.259</v>
      </c>
      <c r="AU7929" s="3">
        <v>10707.553</v>
      </c>
      <c r="AV7929" s="3">
        <v>10853.645</v>
      </c>
      <c r="AW7929" s="3">
        <v>11055.449000000001</v>
      </c>
      <c r="AX7929" s="3">
        <v>11315.725</v>
      </c>
      <c r="AY7929" s="3">
        <v>11604.53</v>
      </c>
      <c r="AZ7929" s="3">
        <v>11946.655000000001</v>
      </c>
      <c r="BA7929">
        <v>12322.518</v>
      </c>
      <c r="BB7929">
        <v>2017</v>
      </c>
    </row>
    <row r="7930" spans="1:54" hidden="1" x14ac:dyDescent="0.2">
      <c r="A7930">
        <v>744</v>
      </c>
      <c r="B7930" t="s">
        <v>371</v>
      </c>
      <c r="C7930" t="s">
        <v>329</v>
      </c>
      <c r="D7930" t="s">
        <v>122</v>
      </c>
      <c r="E7930" t="s">
        <v>325</v>
      </c>
      <c r="F7930" t="s">
        <v>328</v>
      </c>
      <c r="G7930" t="s">
        <v>225</v>
      </c>
      <c r="H7930" t="s">
        <v>322</v>
      </c>
      <c r="I7930" t="s">
        <v>321</v>
      </c>
      <c r="J7930" s="3">
        <v>606.31700000000001</v>
      </c>
      <c r="K7930" s="3">
        <v>693.22299999999996</v>
      </c>
      <c r="L7930" s="3">
        <v>781.19600000000003</v>
      </c>
      <c r="M7930" s="3">
        <v>906.577</v>
      </c>
      <c r="N7930" s="3">
        <v>1009.126</v>
      </c>
      <c r="O7930" s="3">
        <v>1071.5899999999999</v>
      </c>
      <c r="P7930" s="3">
        <v>1052.002</v>
      </c>
      <c r="Q7930" s="3">
        <v>1156.569</v>
      </c>
      <c r="R7930" s="3">
        <v>1222.4659999999999</v>
      </c>
      <c r="S7930" s="3">
        <v>1328.463</v>
      </c>
      <c r="T7930" s="3">
        <v>1451.366</v>
      </c>
      <c r="U7930" s="3">
        <v>1578.69</v>
      </c>
      <c r="V7930" s="3">
        <v>1768.7460000000001</v>
      </c>
      <c r="W7930" s="3">
        <v>1866.915</v>
      </c>
      <c r="X7930" s="3">
        <v>1963.3119999999999</v>
      </c>
      <c r="Y7930" s="3">
        <v>2075.0929999999998</v>
      </c>
      <c r="Z7930" s="3">
        <v>2279.2890000000002</v>
      </c>
      <c r="AA7930" s="3">
        <v>2489.87</v>
      </c>
      <c r="AB7930" s="3">
        <v>2660.1089999999999</v>
      </c>
      <c r="AC7930" s="3">
        <v>2878.192</v>
      </c>
      <c r="AD7930" s="3">
        <v>3081.2190000000001</v>
      </c>
      <c r="AE7930" s="3">
        <v>3289.5880000000002</v>
      </c>
      <c r="AF7930" s="3">
        <v>3374.88</v>
      </c>
      <c r="AG7930" s="3">
        <v>3594.9250000000002</v>
      </c>
      <c r="AH7930" s="3">
        <v>3910.2910000000002</v>
      </c>
      <c r="AI7930" s="3">
        <v>4174.9920000000002</v>
      </c>
      <c r="AJ7930" s="3">
        <v>4517.8339999999998</v>
      </c>
      <c r="AK7930" s="3">
        <v>4875.991</v>
      </c>
      <c r="AL7930" s="3">
        <v>5350.7920000000004</v>
      </c>
      <c r="AM7930" s="3">
        <v>5641.0519999999997</v>
      </c>
      <c r="AN7930" s="3">
        <v>5978.4009999999998</v>
      </c>
      <c r="AO7930" s="3">
        <v>6042.1059999999998</v>
      </c>
      <c r="AP7930" s="3">
        <v>6528.5659999999998</v>
      </c>
      <c r="AQ7930" s="3">
        <v>6903.1880000000001</v>
      </c>
      <c r="AR7930" s="3">
        <v>7348.433</v>
      </c>
      <c r="AS7930" s="3">
        <v>7619.7430000000004</v>
      </c>
      <c r="AT7930" s="3">
        <v>7925.652</v>
      </c>
      <c r="AU7930" s="3">
        <v>8458.2450000000008</v>
      </c>
      <c r="AV7930" s="3">
        <v>9124.0759999999991</v>
      </c>
      <c r="AW7930" s="3">
        <v>9815.0069999999996</v>
      </c>
      <c r="AX7930" s="3">
        <v>10498.153</v>
      </c>
      <c r="AY7930" s="3">
        <v>11229.032999999999</v>
      </c>
      <c r="AZ7930" s="3">
        <v>11999.370999999999</v>
      </c>
      <c r="BA7930">
        <v>12834.838</v>
      </c>
      <c r="BB7930">
        <v>2017</v>
      </c>
    </row>
    <row r="7931" spans="1:54" hidden="1" x14ac:dyDescent="0.2">
      <c r="A7931">
        <v>744</v>
      </c>
      <c r="B7931" t="s">
        <v>371</v>
      </c>
      <c r="C7931" t="s">
        <v>327</v>
      </c>
      <c r="D7931" t="s">
        <v>122</v>
      </c>
      <c r="E7931" t="s">
        <v>325</v>
      </c>
      <c r="F7931" t="s">
        <v>326</v>
      </c>
      <c r="G7931" t="s">
        <v>223</v>
      </c>
      <c r="H7931" t="s">
        <v>322</v>
      </c>
      <c r="I7931" t="s">
        <v>321</v>
      </c>
      <c r="J7931" s="3">
        <v>1497.079</v>
      </c>
      <c r="K7931" s="3">
        <v>1403.8530000000001</v>
      </c>
      <c r="L7931" s="3">
        <v>1322.492</v>
      </c>
      <c r="M7931" s="3">
        <v>1335.558</v>
      </c>
      <c r="N7931" s="3">
        <v>1299.0809999999999</v>
      </c>
      <c r="O7931" s="3">
        <v>1284.1110000000001</v>
      </c>
      <c r="P7931" s="3">
        <v>1324.9390000000001</v>
      </c>
      <c r="Q7931" s="3">
        <v>1395.643</v>
      </c>
      <c r="R7931" s="3">
        <v>1425.1179999999999</v>
      </c>
      <c r="S7931" s="3">
        <v>1399.414</v>
      </c>
      <c r="T7931" s="3">
        <v>1652.377</v>
      </c>
      <c r="U7931" s="3">
        <v>1707.3689999999999</v>
      </c>
      <c r="V7931" s="3">
        <v>1999.788</v>
      </c>
      <c r="W7931" s="3">
        <v>1859.9090000000001</v>
      </c>
      <c r="X7931" s="3">
        <v>1940.8779999999999</v>
      </c>
      <c r="Y7931" s="3">
        <v>2194.1239999999998</v>
      </c>
      <c r="Z7931" s="3">
        <v>2341.5549999999998</v>
      </c>
      <c r="AA7931" s="3">
        <v>2251.4250000000002</v>
      </c>
      <c r="AB7931" s="3">
        <v>2336.0419999999999</v>
      </c>
      <c r="AC7931" s="3">
        <v>2426.346</v>
      </c>
      <c r="AD7931" s="3">
        <v>2247.944</v>
      </c>
      <c r="AE7931" s="3">
        <v>2286.4870000000001</v>
      </c>
      <c r="AF7931" s="3">
        <v>2373.779</v>
      </c>
      <c r="AG7931" s="3">
        <v>2790.098</v>
      </c>
      <c r="AH7931" s="3">
        <v>3139.6190000000001</v>
      </c>
      <c r="AI7931" s="3">
        <v>3217.886</v>
      </c>
      <c r="AJ7931" s="3">
        <v>3394.2510000000002</v>
      </c>
      <c r="AK7931" s="3">
        <v>3805.33</v>
      </c>
      <c r="AL7931" s="3">
        <v>4341.2079999999996</v>
      </c>
      <c r="AM7931" s="3">
        <v>4178.6859999999997</v>
      </c>
      <c r="AN7931" s="3">
        <v>4176.9269999999997</v>
      </c>
      <c r="AO7931" s="3">
        <v>4291.8019999999997</v>
      </c>
      <c r="AP7931" s="3">
        <v>4179.9089999999997</v>
      </c>
      <c r="AQ7931" s="3">
        <v>4248.66</v>
      </c>
      <c r="AR7931" s="3">
        <v>4328.634</v>
      </c>
      <c r="AS7931" s="3">
        <v>3884.3539999999998</v>
      </c>
      <c r="AT7931" s="3">
        <v>3689.7249999999999</v>
      </c>
      <c r="AU7931" s="3">
        <v>3496.2860000000001</v>
      </c>
      <c r="AV7931" s="3">
        <v>3462.8220000000001</v>
      </c>
      <c r="AW7931" s="3">
        <v>3568.8980000000001</v>
      </c>
      <c r="AX7931" s="3">
        <v>3691.4380000000001</v>
      </c>
      <c r="AY7931" s="3">
        <v>3855.46</v>
      </c>
      <c r="AZ7931" s="3">
        <v>4036.8319999999999</v>
      </c>
      <c r="BA7931">
        <v>4234.0339999999997</v>
      </c>
      <c r="BB7931">
        <v>2017</v>
      </c>
    </row>
    <row r="7932" spans="1:54" hidden="1" x14ac:dyDescent="0.2">
      <c r="A7932">
        <v>744</v>
      </c>
      <c r="B7932" t="s">
        <v>371</v>
      </c>
      <c r="C7932" t="s">
        <v>212</v>
      </c>
      <c r="D7932" t="s">
        <v>122</v>
      </c>
      <c r="E7932" t="s">
        <v>325</v>
      </c>
      <c r="F7932" t="s">
        <v>324</v>
      </c>
      <c r="G7932" t="s">
        <v>323</v>
      </c>
      <c r="H7932" t="s">
        <v>322</v>
      </c>
      <c r="I7932" t="s">
        <v>321</v>
      </c>
      <c r="J7932" s="3">
        <v>2127.3409999999999</v>
      </c>
      <c r="K7932" s="3">
        <v>2387.1669999999999</v>
      </c>
      <c r="L7932" s="3">
        <v>2463.08</v>
      </c>
      <c r="M7932" s="3">
        <v>2617.7379999999998</v>
      </c>
      <c r="N7932" s="3">
        <v>2833.0830000000001</v>
      </c>
      <c r="O7932" s="3">
        <v>2990.7829999999999</v>
      </c>
      <c r="P7932" s="3">
        <v>2894.1880000000001</v>
      </c>
      <c r="Q7932" s="3">
        <v>3100.6320000000001</v>
      </c>
      <c r="R7932" s="3">
        <v>3157.723</v>
      </c>
      <c r="S7932" s="3">
        <v>3305.5740000000001</v>
      </c>
      <c r="T7932" s="3">
        <v>3560.3359999999998</v>
      </c>
      <c r="U7932" s="3">
        <v>3755.6439999999998</v>
      </c>
      <c r="V7932" s="3">
        <v>4064.99</v>
      </c>
      <c r="W7932" s="3">
        <v>4223.8370000000004</v>
      </c>
      <c r="X7932" s="3">
        <v>4361.5950000000003</v>
      </c>
      <c r="Y7932" s="3">
        <v>4483.8270000000002</v>
      </c>
      <c r="Z7932" s="3">
        <v>4807.8789999999999</v>
      </c>
      <c r="AA7932" s="3">
        <v>5099.7020000000002</v>
      </c>
      <c r="AB7932" s="3">
        <v>5342.2389999999996</v>
      </c>
      <c r="AC7932" s="3">
        <v>5675.808</v>
      </c>
      <c r="AD7932" s="3">
        <v>5993.2969999999996</v>
      </c>
      <c r="AE7932" s="3">
        <v>6361.8379999999997</v>
      </c>
      <c r="AF7932" s="3">
        <v>6503.0780000000004</v>
      </c>
      <c r="AG7932" s="3">
        <v>6930.9380000000001</v>
      </c>
      <c r="AH7932" s="3">
        <v>7475.5649999999996</v>
      </c>
      <c r="AI7932" s="3">
        <v>7947.4219999999996</v>
      </c>
      <c r="AJ7932" s="3">
        <v>8570.2829999999994</v>
      </c>
      <c r="AK7932" s="3">
        <v>9259.6650000000009</v>
      </c>
      <c r="AL7932" s="3">
        <v>9763.25</v>
      </c>
      <c r="AM7932" s="3">
        <v>10036.154</v>
      </c>
      <c r="AN7932" s="3">
        <v>10315.343999999999</v>
      </c>
      <c r="AO7932" s="3">
        <v>10203.806</v>
      </c>
      <c r="AP7932" s="3">
        <v>10694.316000000001</v>
      </c>
      <c r="AQ7932" s="3">
        <v>11020.111999999999</v>
      </c>
      <c r="AR7932" s="3">
        <v>11354.936</v>
      </c>
      <c r="AS7932" s="3">
        <v>11486.957</v>
      </c>
      <c r="AT7932" s="3">
        <v>11448.029</v>
      </c>
      <c r="AU7932" s="3">
        <v>11755.346</v>
      </c>
      <c r="AV7932" s="3">
        <v>12186.464</v>
      </c>
      <c r="AW7932" s="3">
        <v>12682.259</v>
      </c>
      <c r="AX7932" s="3">
        <v>13235.888000000001</v>
      </c>
      <c r="AY7932" s="3">
        <v>13832.385</v>
      </c>
      <c r="AZ7932" s="3">
        <v>14484.709000000001</v>
      </c>
      <c r="BA7932">
        <v>15200.364</v>
      </c>
      <c r="BB7932">
        <v>2017</v>
      </c>
    </row>
    <row r="7933" spans="1:54" hidden="1" x14ac:dyDescent="0.2">
      <c r="A7933">
        <v>744</v>
      </c>
      <c r="B7933" t="s">
        <v>371</v>
      </c>
      <c r="C7933" t="s">
        <v>320</v>
      </c>
      <c r="D7933" t="s">
        <v>122</v>
      </c>
      <c r="E7933" t="s">
        <v>319</v>
      </c>
      <c r="F7933" t="s">
        <v>318</v>
      </c>
      <c r="G7933" t="s">
        <v>243</v>
      </c>
    </row>
    <row r="7934" spans="1:54" hidden="1" x14ac:dyDescent="0.2">
      <c r="A7934">
        <v>744</v>
      </c>
      <c r="B7934" t="s">
        <v>371</v>
      </c>
      <c r="C7934" t="s">
        <v>317</v>
      </c>
      <c r="D7934" t="s">
        <v>122</v>
      </c>
      <c r="E7934" t="s">
        <v>316</v>
      </c>
      <c r="F7934" t="s">
        <v>315</v>
      </c>
      <c r="G7934" t="s">
        <v>288</v>
      </c>
      <c r="I7934" t="s">
        <v>310</v>
      </c>
      <c r="J7934" s="3">
        <v>0.10299999999999999</v>
      </c>
      <c r="K7934" s="3">
        <v>0.107</v>
      </c>
      <c r="L7934" s="3">
        <v>0.106</v>
      </c>
      <c r="M7934" s="3">
        <v>0.108</v>
      </c>
      <c r="N7934" s="3">
        <v>0.109</v>
      </c>
      <c r="O7934" s="3">
        <v>0.112</v>
      </c>
      <c r="P7934" s="3">
        <v>0.106</v>
      </c>
      <c r="Q7934" s="3">
        <v>0.109</v>
      </c>
      <c r="R7934" s="3">
        <v>0.105</v>
      </c>
      <c r="S7934" s="3">
        <v>0.10299999999999999</v>
      </c>
      <c r="T7934" s="3">
        <v>0.106</v>
      </c>
      <c r="U7934" s="3">
        <v>0.108</v>
      </c>
      <c r="V7934" s="3">
        <v>0.105</v>
      </c>
      <c r="W7934" s="3">
        <v>0.106</v>
      </c>
      <c r="X7934" s="3">
        <v>0.106</v>
      </c>
      <c r="Y7934" s="3">
        <v>0.105</v>
      </c>
      <c r="Z7934" s="3">
        <v>0.108</v>
      </c>
      <c r="AA7934" s="3">
        <v>0.11</v>
      </c>
      <c r="AB7934" s="3">
        <v>0.112</v>
      </c>
      <c r="AC7934" s="3">
        <v>0.115</v>
      </c>
      <c r="AD7934" s="3">
        <v>0.115</v>
      </c>
      <c r="AE7934" s="3">
        <v>0.11700000000000001</v>
      </c>
      <c r="AF7934" s="3">
        <v>0.11600000000000001</v>
      </c>
      <c r="AG7934" s="3">
        <v>0.11799999999999999</v>
      </c>
      <c r="AH7934" s="3">
        <v>0.11799999999999999</v>
      </c>
      <c r="AI7934" s="3">
        <v>0.11700000000000001</v>
      </c>
      <c r="AJ7934" s="3">
        <v>0.11799999999999999</v>
      </c>
      <c r="AK7934" s="3">
        <v>0.11899999999999999</v>
      </c>
      <c r="AL7934" s="3">
        <v>0.121</v>
      </c>
      <c r="AM7934" s="3">
        <v>0.125</v>
      </c>
      <c r="AN7934" s="3">
        <v>0.122</v>
      </c>
      <c r="AO7934" s="3">
        <v>0.115</v>
      </c>
      <c r="AP7934" s="3">
        <v>0.11600000000000001</v>
      </c>
      <c r="AQ7934" s="3">
        <v>0.115</v>
      </c>
      <c r="AR7934" s="3">
        <v>0.113</v>
      </c>
      <c r="AS7934" s="3">
        <v>0.111</v>
      </c>
      <c r="AT7934" s="3">
        <v>0.108</v>
      </c>
      <c r="AU7934" s="3">
        <v>0.107</v>
      </c>
      <c r="AV7934" s="3">
        <v>0.105</v>
      </c>
      <c r="AW7934" s="3">
        <v>0.104</v>
      </c>
      <c r="AX7934" s="3">
        <v>0.104</v>
      </c>
      <c r="AY7934" s="3">
        <v>0.104</v>
      </c>
      <c r="AZ7934" s="3">
        <v>0.104</v>
      </c>
      <c r="BA7934">
        <v>0.105</v>
      </c>
      <c r="BB7934">
        <v>2017</v>
      </c>
    </row>
    <row r="7935" spans="1:54" hidden="1" x14ac:dyDescent="0.2">
      <c r="A7935">
        <v>744</v>
      </c>
      <c r="B7935" t="s">
        <v>371</v>
      </c>
      <c r="C7935" t="s">
        <v>314</v>
      </c>
      <c r="D7935" t="s">
        <v>122</v>
      </c>
      <c r="E7935" t="s">
        <v>313</v>
      </c>
      <c r="F7935" t="s">
        <v>312</v>
      </c>
      <c r="G7935" t="s">
        <v>311</v>
      </c>
      <c r="I7935" t="s">
        <v>310</v>
      </c>
      <c r="J7935" s="3">
        <v>0.28499999999999998</v>
      </c>
      <c r="K7935" s="3">
        <v>0.28999999999999998</v>
      </c>
      <c r="L7935" s="3">
        <v>0.317</v>
      </c>
      <c r="M7935" s="3">
        <v>0.34599999999999997</v>
      </c>
      <c r="N7935" s="3">
        <v>0.35599999999999998</v>
      </c>
      <c r="O7935" s="3">
        <v>0.35799999999999998</v>
      </c>
      <c r="P7935" s="3">
        <v>0.36299999999999999</v>
      </c>
      <c r="Q7935" s="3">
        <v>0.373</v>
      </c>
      <c r="R7935" s="3">
        <v>0.38700000000000001</v>
      </c>
      <c r="S7935" s="3">
        <v>0.40200000000000002</v>
      </c>
      <c r="T7935" s="3">
        <v>0.40799999999999997</v>
      </c>
      <c r="U7935" s="3">
        <v>0.42</v>
      </c>
      <c r="V7935" s="3">
        <v>0.435</v>
      </c>
      <c r="W7935" s="3">
        <v>0.442</v>
      </c>
      <c r="X7935" s="3">
        <v>0.45</v>
      </c>
      <c r="Y7935" s="3">
        <v>0.46300000000000002</v>
      </c>
      <c r="Z7935" s="3">
        <v>0.47399999999999998</v>
      </c>
      <c r="AA7935" s="3">
        <v>0.48799999999999999</v>
      </c>
      <c r="AB7935" s="3">
        <v>0.498</v>
      </c>
      <c r="AC7935" s="3">
        <v>0.50700000000000001</v>
      </c>
      <c r="AD7935" s="3">
        <v>0.51400000000000001</v>
      </c>
      <c r="AE7935" s="3">
        <v>0.51700000000000002</v>
      </c>
      <c r="AF7935" s="3">
        <v>0.51900000000000002</v>
      </c>
      <c r="AG7935" s="3">
        <v>0.51900000000000002</v>
      </c>
      <c r="AH7935" s="3">
        <v>0.52300000000000002</v>
      </c>
      <c r="AI7935" s="3">
        <v>0.52500000000000002</v>
      </c>
      <c r="AJ7935" s="3">
        <v>0.52700000000000002</v>
      </c>
      <c r="AK7935" s="3">
        <v>0.52700000000000002</v>
      </c>
      <c r="AL7935" s="3">
        <v>0.54800000000000004</v>
      </c>
      <c r="AM7935" s="3">
        <v>0.56200000000000006</v>
      </c>
      <c r="AN7935" s="3">
        <v>0.57999999999999996</v>
      </c>
      <c r="AO7935" s="3">
        <v>0.59199999999999997</v>
      </c>
      <c r="AP7935" s="3">
        <v>0.61</v>
      </c>
      <c r="AQ7935" s="3">
        <v>0.626</v>
      </c>
      <c r="AR7935" s="3">
        <v>0.64700000000000002</v>
      </c>
      <c r="AS7935" s="3">
        <v>0.66300000000000003</v>
      </c>
      <c r="AT7935" s="3">
        <v>0.69199999999999995</v>
      </c>
      <c r="AU7935" s="3">
        <v>0.72</v>
      </c>
      <c r="AV7935" s="3">
        <v>0.749</v>
      </c>
      <c r="AW7935" s="3">
        <v>0.77400000000000002</v>
      </c>
      <c r="AX7935" s="3">
        <v>0.79300000000000004</v>
      </c>
      <c r="AY7935" s="3">
        <v>0.81200000000000006</v>
      </c>
      <c r="AZ7935" s="3">
        <v>0.82799999999999996</v>
      </c>
      <c r="BA7935">
        <v>0.84399999999999997</v>
      </c>
      <c r="BB7935">
        <v>2017</v>
      </c>
    </row>
    <row r="7936" spans="1:54" hidden="1" x14ac:dyDescent="0.2">
      <c r="A7936">
        <v>744</v>
      </c>
      <c r="B7936" t="s">
        <v>371</v>
      </c>
      <c r="C7936" t="s">
        <v>309</v>
      </c>
      <c r="D7936" t="s">
        <v>122</v>
      </c>
      <c r="E7936" t="s">
        <v>308</v>
      </c>
      <c r="F7936" t="s">
        <v>307</v>
      </c>
      <c r="G7936" t="s">
        <v>217</v>
      </c>
      <c r="I7936" t="s">
        <v>1835</v>
      </c>
      <c r="J7936" s="3">
        <v>28.228000000000002</v>
      </c>
      <c r="K7936" s="3">
        <v>31.073</v>
      </c>
      <c r="L7936" s="3">
        <v>30.579000000000001</v>
      </c>
      <c r="M7936" s="3">
        <v>31.956</v>
      </c>
      <c r="N7936" s="3">
        <v>34.311999999999998</v>
      </c>
      <c r="O7936" s="3">
        <v>28.821000000000002</v>
      </c>
      <c r="P7936" s="3">
        <v>25.434000000000001</v>
      </c>
      <c r="Q7936" s="3">
        <v>22.417000000000002</v>
      </c>
      <c r="R7936" s="3">
        <v>19.901</v>
      </c>
      <c r="S7936" s="3">
        <v>22.931000000000001</v>
      </c>
      <c r="T7936" s="3">
        <v>24.367000000000001</v>
      </c>
      <c r="U7936" s="3">
        <v>23.486999999999998</v>
      </c>
      <c r="V7936" s="3">
        <v>26.465</v>
      </c>
      <c r="W7936" s="3">
        <v>26.632999999999999</v>
      </c>
      <c r="X7936" s="3">
        <v>22.510999999999999</v>
      </c>
      <c r="Y7936" s="3">
        <v>22.437999999999999</v>
      </c>
      <c r="Z7936" s="3">
        <v>22.797999999999998</v>
      </c>
      <c r="AA7936" s="3">
        <v>24.459</v>
      </c>
      <c r="AB7936" s="3">
        <v>24.917000000000002</v>
      </c>
      <c r="AC7936" s="3">
        <v>24.62</v>
      </c>
      <c r="AD7936" s="3">
        <v>25.899000000000001</v>
      </c>
      <c r="AE7936" s="3">
        <v>26.178999999999998</v>
      </c>
      <c r="AF7936" s="3">
        <v>23.811</v>
      </c>
      <c r="AG7936" s="3">
        <v>23.323</v>
      </c>
      <c r="AH7936" s="3">
        <v>23.302</v>
      </c>
      <c r="AI7936" s="3">
        <v>21.678999999999998</v>
      </c>
      <c r="AJ7936" s="3">
        <v>23.449000000000002</v>
      </c>
      <c r="AK7936" s="3">
        <v>23.686</v>
      </c>
      <c r="AL7936" s="3">
        <v>25.526</v>
      </c>
      <c r="AM7936" s="3">
        <v>24.696000000000002</v>
      </c>
      <c r="AN7936" s="3">
        <v>25.631</v>
      </c>
      <c r="AO7936" s="3">
        <v>23.094000000000001</v>
      </c>
      <c r="AP7936" s="3">
        <v>24.443999999999999</v>
      </c>
      <c r="AQ7936" s="3">
        <v>22.745000000000001</v>
      </c>
      <c r="AR7936" s="3">
        <v>23.166</v>
      </c>
      <c r="AS7936" s="3">
        <v>21.446999999999999</v>
      </c>
      <c r="AT7936" s="3">
        <v>22.225000000000001</v>
      </c>
      <c r="AU7936" s="3">
        <v>22.492999999999999</v>
      </c>
      <c r="AV7936" s="3">
        <v>23.140999999999998</v>
      </c>
      <c r="AW7936" s="3">
        <v>23.524999999999999</v>
      </c>
      <c r="AX7936" s="3">
        <v>23.837</v>
      </c>
      <c r="AY7936" s="3">
        <v>24.431000000000001</v>
      </c>
      <c r="AZ7936" s="3">
        <v>24.87</v>
      </c>
      <c r="BA7936">
        <v>25.254000000000001</v>
      </c>
      <c r="BB7936">
        <v>2017</v>
      </c>
    </row>
    <row r="7937" spans="1:54" hidden="1" x14ac:dyDescent="0.2">
      <c r="A7937">
        <v>744</v>
      </c>
      <c r="B7937" t="s">
        <v>371</v>
      </c>
      <c r="C7937" t="s">
        <v>306</v>
      </c>
      <c r="D7937" t="s">
        <v>122</v>
      </c>
      <c r="E7937" t="s">
        <v>305</v>
      </c>
      <c r="F7937" t="s">
        <v>304</v>
      </c>
      <c r="G7937" t="s">
        <v>217</v>
      </c>
      <c r="I7937" t="s">
        <v>1835</v>
      </c>
      <c r="J7937" s="3">
        <v>22.46</v>
      </c>
      <c r="K7937" s="3">
        <v>22.123000000000001</v>
      </c>
      <c r="L7937" s="3">
        <v>20.489000000000001</v>
      </c>
      <c r="M7937" s="3">
        <v>22.687000000000001</v>
      </c>
      <c r="N7937" s="3">
        <v>21.617999999999999</v>
      </c>
      <c r="O7937" s="3">
        <v>21.553000000000001</v>
      </c>
      <c r="P7937" s="3">
        <v>17.728999999999999</v>
      </c>
      <c r="Q7937" s="3">
        <v>20.303999999999998</v>
      </c>
      <c r="R7937" s="3">
        <v>19.891999999999999</v>
      </c>
      <c r="S7937" s="3">
        <v>18.012</v>
      </c>
      <c r="T7937" s="3">
        <v>19.524999999999999</v>
      </c>
      <c r="U7937" s="3">
        <v>19.641999999999999</v>
      </c>
      <c r="V7937" s="3">
        <v>20.600999999999999</v>
      </c>
      <c r="W7937" s="3">
        <v>21.123999999999999</v>
      </c>
      <c r="X7937" s="3">
        <v>20.718</v>
      </c>
      <c r="Y7937" s="3">
        <v>18.486000000000001</v>
      </c>
      <c r="Z7937" s="3">
        <v>20.553999999999998</v>
      </c>
      <c r="AA7937" s="3">
        <v>21.599</v>
      </c>
      <c r="AB7937" s="3">
        <v>21.821999999999999</v>
      </c>
      <c r="AC7937" s="3">
        <v>22.669</v>
      </c>
      <c r="AD7937" s="3">
        <v>22</v>
      </c>
      <c r="AE7937" s="3">
        <v>21.530999999999999</v>
      </c>
      <c r="AF7937" s="3">
        <v>20.582000000000001</v>
      </c>
      <c r="AG7937" s="3">
        <v>20.643999999999998</v>
      </c>
      <c r="AH7937" s="3">
        <v>20.841999999999999</v>
      </c>
      <c r="AI7937" s="3">
        <v>20.741</v>
      </c>
      <c r="AJ7937" s="3">
        <v>21.611999999999998</v>
      </c>
      <c r="AK7937" s="3">
        <v>21.329000000000001</v>
      </c>
      <c r="AL7937" s="3">
        <v>21.71</v>
      </c>
      <c r="AM7937" s="3">
        <v>21.850999999999999</v>
      </c>
      <c r="AN7937" s="3">
        <v>20.824999999999999</v>
      </c>
      <c r="AO7937" s="3">
        <v>15.666</v>
      </c>
      <c r="AP7937" s="3">
        <v>16.143999999999998</v>
      </c>
      <c r="AQ7937" s="3">
        <v>14.359</v>
      </c>
      <c r="AR7937" s="3">
        <v>14.048</v>
      </c>
      <c r="AS7937" s="3">
        <v>12.528</v>
      </c>
      <c r="AT7937" s="3">
        <v>13.445</v>
      </c>
      <c r="AU7937" s="3">
        <v>12.441000000000001</v>
      </c>
      <c r="AV7937" s="3">
        <v>13.987</v>
      </c>
      <c r="AW7937" s="3">
        <v>15.725</v>
      </c>
      <c r="AX7937" s="3">
        <v>16.617999999999999</v>
      </c>
      <c r="AY7937" s="3">
        <v>18.009</v>
      </c>
      <c r="AZ7937" s="3">
        <v>18.872</v>
      </c>
      <c r="BA7937">
        <v>19.428999999999998</v>
      </c>
      <c r="BB7937">
        <v>2017</v>
      </c>
    </row>
    <row r="7938" spans="1:54" hidden="1" x14ac:dyDescent="0.2">
      <c r="A7938">
        <v>744</v>
      </c>
      <c r="B7938" t="s">
        <v>371</v>
      </c>
      <c r="C7938" t="s">
        <v>303</v>
      </c>
      <c r="D7938" t="s">
        <v>122</v>
      </c>
      <c r="E7938" t="s">
        <v>300</v>
      </c>
      <c r="F7938" t="s">
        <v>302</v>
      </c>
      <c r="G7938" t="s">
        <v>295</v>
      </c>
      <c r="I7938" t="s">
        <v>1836</v>
      </c>
      <c r="J7938" s="3">
        <v>21.919</v>
      </c>
      <c r="K7938" s="3">
        <v>23.87</v>
      </c>
      <c r="L7938" s="3">
        <v>27.134</v>
      </c>
      <c r="M7938" s="3">
        <v>29.568000000000001</v>
      </c>
      <c r="N7938" s="3">
        <v>32.11</v>
      </c>
      <c r="O7938" s="3">
        <v>34.534999999999997</v>
      </c>
      <c r="P7938" s="3">
        <v>36.661999999999999</v>
      </c>
      <c r="Q7938" s="3">
        <v>39.677</v>
      </c>
      <c r="R7938" s="3">
        <v>42.515999999999998</v>
      </c>
      <c r="S7938" s="3">
        <v>45.798999999999999</v>
      </c>
      <c r="T7938" s="3">
        <v>48.777000000000001</v>
      </c>
      <c r="U7938" s="3">
        <v>52.529000000000003</v>
      </c>
      <c r="V7938" s="3">
        <v>55.427999999999997</v>
      </c>
      <c r="W7938" s="3">
        <v>57.667000000000002</v>
      </c>
      <c r="X7938" s="3">
        <v>60.793999999999997</v>
      </c>
      <c r="Y7938" s="3">
        <v>64.582999999999998</v>
      </c>
      <c r="Z7938" s="3">
        <v>66.994</v>
      </c>
      <c r="AA7938" s="3">
        <v>69.405000000000001</v>
      </c>
      <c r="AB7938" s="3">
        <v>71.558000000000007</v>
      </c>
      <c r="AC7938" s="3">
        <v>73.539000000000001</v>
      </c>
      <c r="AD7938" s="3">
        <v>75.575999999999993</v>
      </c>
      <c r="AE7938" s="3">
        <v>76.995000000000005</v>
      </c>
      <c r="AF7938" s="3">
        <v>78.456999999999994</v>
      </c>
      <c r="AG7938" s="3">
        <v>80.075999999999993</v>
      </c>
      <c r="AH7938" s="3">
        <v>82.108000000000004</v>
      </c>
      <c r="AI7938" s="3">
        <v>84.11</v>
      </c>
      <c r="AJ7938" s="3">
        <v>86.822999999999993</v>
      </c>
      <c r="AK7938" s="3">
        <v>89.399000000000001</v>
      </c>
      <c r="AL7938" s="3">
        <v>93.283000000000001</v>
      </c>
      <c r="AM7938" s="3">
        <v>96.701999999999998</v>
      </c>
      <c r="AN7938" s="3">
        <v>99.930999999999997</v>
      </c>
      <c r="AO7938" s="3">
        <v>103.476</v>
      </c>
      <c r="AP7938" s="3">
        <v>108.794</v>
      </c>
      <c r="AQ7938" s="3">
        <v>115.108</v>
      </c>
      <c r="AR7938" s="3">
        <v>120.776</v>
      </c>
      <c r="AS7938" s="3">
        <v>126.63500000000001</v>
      </c>
      <c r="AT7938" s="3">
        <v>131.35499999999999</v>
      </c>
      <c r="AU7938" s="3">
        <v>138.34399999999999</v>
      </c>
      <c r="AV7938" s="3">
        <v>147.977</v>
      </c>
      <c r="AW7938" s="3">
        <v>156.96199999999999</v>
      </c>
      <c r="AX7938" s="3">
        <v>165.143</v>
      </c>
      <c r="AY7938" s="3">
        <v>172.18</v>
      </c>
      <c r="AZ7938" s="3">
        <v>179.02600000000001</v>
      </c>
      <c r="BA7938">
        <v>186.02500000000001</v>
      </c>
      <c r="BB7938">
        <v>2016</v>
      </c>
    </row>
    <row r="7939" spans="1:54" hidden="1" x14ac:dyDescent="0.2">
      <c r="A7939">
        <v>744</v>
      </c>
      <c r="B7939" t="s">
        <v>371</v>
      </c>
      <c r="C7939" t="s">
        <v>301</v>
      </c>
      <c r="D7939" t="s">
        <v>122</v>
      </c>
      <c r="E7939" t="s">
        <v>300</v>
      </c>
      <c r="F7939" t="s">
        <v>299</v>
      </c>
      <c r="G7939" t="s">
        <v>275</v>
      </c>
      <c r="I7939" t="s">
        <v>298</v>
      </c>
      <c r="J7939" s="3">
        <v>10.010999999999999</v>
      </c>
      <c r="K7939" s="3">
        <v>8.9030000000000005</v>
      </c>
      <c r="L7939" s="3">
        <v>13.673</v>
      </c>
      <c r="M7939" s="3">
        <v>8.9719999999999995</v>
      </c>
      <c r="N7939" s="3">
        <v>8.5960000000000001</v>
      </c>
      <c r="O7939" s="3">
        <v>7.5510000000000002</v>
      </c>
      <c r="P7939" s="3">
        <v>6.1589999999999998</v>
      </c>
      <c r="Q7939" s="3">
        <v>8.2240000000000002</v>
      </c>
      <c r="R7939" s="3">
        <v>7.1559999999999997</v>
      </c>
      <c r="S7939" s="3">
        <v>7.7220000000000004</v>
      </c>
      <c r="T7939" s="3">
        <v>6.5019999999999998</v>
      </c>
      <c r="U7939" s="3">
        <v>7.6929999999999996</v>
      </c>
      <c r="V7939" s="3">
        <v>5.5179999999999998</v>
      </c>
      <c r="W7939" s="3">
        <v>4.04</v>
      </c>
      <c r="X7939" s="3">
        <v>5.423</v>
      </c>
      <c r="Y7939" s="3">
        <v>6.2320000000000002</v>
      </c>
      <c r="Z7939" s="3">
        <v>3.7330000000000001</v>
      </c>
      <c r="AA7939" s="3">
        <v>3.5990000000000002</v>
      </c>
      <c r="AB7939" s="3">
        <v>3.1019999999999999</v>
      </c>
      <c r="AC7939" s="3">
        <v>2.7679999999999998</v>
      </c>
      <c r="AD7939" s="3">
        <v>2.77</v>
      </c>
      <c r="AE7939" s="3">
        <v>1.8779999999999999</v>
      </c>
      <c r="AF7939" s="3">
        <v>1.9</v>
      </c>
      <c r="AG7939" s="3">
        <v>2.0630000000000002</v>
      </c>
      <c r="AH7939" s="3">
        <v>2.5379999999999998</v>
      </c>
      <c r="AI7939" s="3">
        <v>2.4380000000000002</v>
      </c>
      <c r="AJ7939" s="3">
        <v>3.2250000000000001</v>
      </c>
      <c r="AK7939" s="3">
        <v>2.9670000000000001</v>
      </c>
      <c r="AL7939" s="3">
        <v>4.3449999999999998</v>
      </c>
      <c r="AM7939" s="3">
        <v>3.665</v>
      </c>
      <c r="AN7939" s="3">
        <v>3.339</v>
      </c>
      <c r="AO7939" s="3">
        <v>3.548</v>
      </c>
      <c r="AP7939" s="3">
        <v>5.1390000000000002</v>
      </c>
      <c r="AQ7939" s="3">
        <v>5.8049999999999997</v>
      </c>
      <c r="AR7939" s="3">
        <v>4.9240000000000004</v>
      </c>
      <c r="AS7939" s="3">
        <v>4.851</v>
      </c>
      <c r="AT7939" s="3">
        <v>3.7269999999999999</v>
      </c>
      <c r="AU7939" s="3">
        <v>5.3209999999999997</v>
      </c>
      <c r="AV7939" s="3">
        <v>6.9630000000000001</v>
      </c>
      <c r="AW7939" s="3">
        <v>6.0720000000000001</v>
      </c>
      <c r="AX7939" s="3">
        <v>5.2119999999999997</v>
      </c>
      <c r="AY7939" s="3">
        <v>4.2610000000000001</v>
      </c>
      <c r="AZ7939" s="3">
        <v>3.976</v>
      </c>
      <c r="BA7939">
        <v>3.9089999999999998</v>
      </c>
      <c r="BB7939">
        <v>2016</v>
      </c>
    </row>
    <row r="7940" spans="1:54" hidden="1" x14ac:dyDescent="0.2">
      <c r="A7940">
        <v>744</v>
      </c>
      <c r="B7940" t="s">
        <v>371</v>
      </c>
      <c r="C7940" t="s">
        <v>297</v>
      </c>
      <c r="D7940" t="s">
        <v>122</v>
      </c>
      <c r="E7940" t="s">
        <v>293</v>
      </c>
      <c r="F7940" t="s">
        <v>296</v>
      </c>
      <c r="G7940" t="s">
        <v>295</v>
      </c>
      <c r="I7940" t="s">
        <v>1836</v>
      </c>
      <c r="J7940" s="3" t="s">
        <v>215</v>
      </c>
      <c r="K7940" s="3" t="s">
        <v>215</v>
      </c>
      <c r="L7940" s="3" t="s">
        <v>215</v>
      </c>
      <c r="M7940" s="3" t="s">
        <v>215</v>
      </c>
      <c r="N7940" s="3" t="s">
        <v>215</v>
      </c>
      <c r="O7940" s="3" t="s">
        <v>215</v>
      </c>
      <c r="P7940" s="3" t="s">
        <v>215</v>
      </c>
      <c r="Q7940" s="3" t="s">
        <v>215</v>
      </c>
      <c r="R7940" s="3" t="s">
        <v>215</v>
      </c>
      <c r="S7940" s="3" t="s">
        <v>215</v>
      </c>
      <c r="T7940" s="3">
        <v>50.537999999999997</v>
      </c>
      <c r="U7940" s="3">
        <v>53.856000000000002</v>
      </c>
      <c r="V7940" s="3">
        <v>56.418999999999997</v>
      </c>
      <c r="W7940" s="3">
        <v>59.095999999999997</v>
      </c>
      <c r="X7940" s="3">
        <v>62.4</v>
      </c>
      <c r="Y7940" s="3">
        <v>65.924000000000007</v>
      </c>
      <c r="Z7940" s="3">
        <v>68.027000000000001</v>
      </c>
      <c r="AA7940" s="3">
        <v>70.581000000000003</v>
      </c>
      <c r="AB7940" s="3">
        <v>72.525000000000006</v>
      </c>
      <c r="AC7940" s="3">
        <v>74.578000000000003</v>
      </c>
      <c r="AD7940" s="3">
        <v>75.837000000000003</v>
      </c>
      <c r="AE7940" s="3">
        <v>78.457999999999998</v>
      </c>
      <c r="AF7940" s="3">
        <v>79.116</v>
      </c>
      <c r="AG7940" s="3">
        <v>81.176000000000002</v>
      </c>
      <c r="AH7940" s="3">
        <v>82.620999999999995</v>
      </c>
      <c r="AI7940" s="3">
        <v>85.638999999999996</v>
      </c>
      <c r="AJ7940" s="3">
        <v>87.906000000000006</v>
      </c>
      <c r="AK7940" s="3">
        <v>91.328999999999994</v>
      </c>
      <c r="AL7940" s="3">
        <v>95.341999999999999</v>
      </c>
      <c r="AM7940" s="3">
        <v>98.450999999999993</v>
      </c>
      <c r="AN7940" s="3">
        <v>101.732</v>
      </c>
      <c r="AO7940" s="3">
        <v>105.69</v>
      </c>
      <c r="AP7940" s="3">
        <v>111.944</v>
      </c>
      <c r="AQ7940" s="3">
        <v>118.31399999999999</v>
      </c>
      <c r="AR7940" s="3">
        <v>123.96299999999999</v>
      </c>
      <c r="AS7940" s="3">
        <v>129.001</v>
      </c>
      <c r="AT7940" s="3">
        <v>134.381</v>
      </c>
      <c r="AU7940" s="3">
        <v>142.941</v>
      </c>
      <c r="AV7940" s="3">
        <v>152.30199999999999</v>
      </c>
      <c r="AW7940" s="3">
        <v>161.32300000000001</v>
      </c>
      <c r="AX7940" s="3">
        <v>168.83</v>
      </c>
      <c r="AY7940" s="3">
        <v>175.637</v>
      </c>
      <c r="AZ7940" s="3">
        <v>182.68299999999999</v>
      </c>
      <c r="BA7940">
        <v>189.95500000000001</v>
      </c>
      <c r="BB7940">
        <v>2016</v>
      </c>
    </row>
    <row r="7941" spans="1:54" hidden="1" x14ac:dyDescent="0.2">
      <c r="A7941">
        <v>744</v>
      </c>
      <c r="B7941" t="s">
        <v>371</v>
      </c>
      <c r="C7941" t="s">
        <v>294</v>
      </c>
      <c r="D7941" t="s">
        <v>122</v>
      </c>
      <c r="E7941" t="s">
        <v>293</v>
      </c>
      <c r="F7941" t="s">
        <v>292</v>
      </c>
      <c r="G7941" t="s">
        <v>275</v>
      </c>
      <c r="I7941" t="s">
        <v>291</v>
      </c>
      <c r="J7941" s="3" t="s">
        <v>215</v>
      </c>
      <c r="K7941" s="3" t="s">
        <v>215</v>
      </c>
      <c r="L7941" s="3" t="s">
        <v>215</v>
      </c>
      <c r="M7941" s="3" t="s">
        <v>215</v>
      </c>
      <c r="N7941" s="3" t="s">
        <v>215</v>
      </c>
      <c r="O7941" s="3" t="s">
        <v>215</v>
      </c>
      <c r="P7941" s="3" t="s">
        <v>215</v>
      </c>
      <c r="Q7941" s="3" t="s">
        <v>215</v>
      </c>
      <c r="R7941" s="3" t="s">
        <v>215</v>
      </c>
      <c r="S7941" s="3" t="s">
        <v>215</v>
      </c>
      <c r="T7941" s="3" t="s">
        <v>215</v>
      </c>
      <c r="U7941" s="3">
        <v>6.5650000000000004</v>
      </c>
      <c r="V7941" s="3">
        <v>4.7590000000000003</v>
      </c>
      <c r="W7941" s="3">
        <v>4.7450000000000001</v>
      </c>
      <c r="X7941" s="3">
        <v>5.59</v>
      </c>
      <c r="Y7941" s="3">
        <v>5.6479999999999997</v>
      </c>
      <c r="Z7941" s="3">
        <v>3.19</v>
      </c>
      <c r="AA7941" s="3">
        <v>3.754</v>
      </c>
      <c r="AB7941" s="3">
        <v>2.7549999999999999</v>
      </c>
      <c r="AC7941" s="3">
        <v>2.83</v>
      </c>
      <c r="AD7941" s="3">
        <v>1.6890000000000001</v>
      </c>
      <c r="AE7941" s="3">
        <v>3.456</v>
      </c>
      <c r="AF7941" s="3">
        <v>0.83799999999999997</v>
      </c>
      <c r="AG7941" s="3">
        <v>2.605</v>
      </c>
      <c r="AH7941" s="3">
        <v>1.7789999999999999</v>
      </c>
      <c r="AI7941" s="3">
        <v>3.6539999999999999</v>
      </c>
      <c r="AJ7941" s="3">
        <v>2.6469999999999998</v>
      </c>
      <c r="AK7941" s="3">
        <v>3.8940000000000001</v>
      </c>
      <c r="AL7941" s="3">
        <v>4.3929999999999998</v>
      </c>
      <c r="AM7941" s="3">
        <v>3.2610000000000001</v>
      </c>
      <c r="AN7941" s="3">
        <v>3.3330000000000002</v>
      </c>
      <c r="AO7941" s="3">
        <v>3.89</v>
      </c>
      <c r="AP7941" s="3">
        <v>5.9169999999999998</v>
      </c>
      <c r="AQ7941" s="3">
        <v>5.69</v>
      </c>
      <c r="AR7941" s="3">
        <v>4.7750000000000004</v>
      </c>
      <c r="AS7941" s="3">
        <v>4.0640000000000001</v>
      </c>
      <c r="AT7941" s="3">
        <v>4.17</v>
      </c>
      <c r="AU7941" s="3">
        <v>6.37</v>
      </c>
      <c r="AV7941" s="3">
        <v>6.5490000000000004</v>
      </c>
      <c r="AW7941" s="3">
        <v>5.923</v>
      </c>
      <c r="AX7941" s="3">
        <v>4.6539999999999999</v>
      </c>
      <c r="AY7941" s="3">
        <v>4.032</v>
      </c>
      <c r="AZ7941" s="3">
        <v>4.0110000000000001</v>
      </c>
      <c r="BA7941">
        <v>3.9809999999999999</v>
      </c>
      <c r="BB7941">
        <v>2016</v>
      </c>
    </row>
    <row r="7942" spans="1:54" hidden="1" x14ac:dyDescent="0.2">
      <c r="A7942">
        <v>744</v>
      </c>
      <c r="B7942" t="s">
        <v>371</v>
      </c>
      <c r="C7942" t="s">
        <v>290</v>
      </c>
      <c r="D7942" t="s">
        <v>122</v>
      </c>
      <c r="E7942" t="s">
        <v>289</v>
      </c>
      <c r="G7942" t="s">
        <v>288</v>
      </c>
    </row>
    <row r="7943" spans="1:54" hidden="1" x14ac:dyDescent="0.2">
      <c r="A7943">
        <v>744</v>
      </c>
      <c r="B7943" t="s">
        <v>371</v>
      </c>
      <c r="C7943" t="s">
        <v>287</v>
      </c>
      <c r="D7943" t="s">
        <v>122</v>
      </c>
      <c r="E7943" t="s">
        <v>286</v>
      </c>
      <c r="F7943" t="s">
        <v>285</v>
      </c>
      <c r="G7943" t="s">
        <v>275</v>
      </c>
      <c r="I7943" t="s">
        <v>1837</v>
      </c>
      <c r="J7943" s="3">
        <v>14.509</v>
      </c>
      <c r="K7943" s="3">
        <v>22.797000000000001</v>
      </c>
      <c r="L7943" s="3">
        <v>0.93200000000000005</v>
      </c>
      <c r="M7943" s="3">
        <v>-2.2000000000000002</v>
      </c>
      <c r="N7943" s="3">
        <v>5.7</v>
      </c>
      <c r="O7943" s="3">
        <v>-13.03</v>
      </c>
      <c r="P7943" s="3">
        <v>-2.06</v>
      </c>
      <c r="Q7943" s="3">
        <v>-3.4470000000000001</v>
      </c>
      <c r="R7943" s="3">
        <v>16.140999999999998</v>
      </c>
      <c r="S7943" s="3">
        <v>18.547000000000001</v>
      </c>
      <c r="T7943" s="3">
        <v>12.212999999999999</v>
      </c>
      <c r="U7943" s="3">
        <v>-7.8129999999999997</v>
      </c>
      <c r="V7943" s="3">
        <v>12.352</v>
      </c>
      <c r="W7943" s="3">
        <v>6.9119999999999999</v>
      </c>
      <c r="X7943" s="3">
        <v>-0.42299999999999999</v>
      </c>
      <c r="Y7943" s="3">
        <v>5.2880000000000003</v>
      </c>
      <c r="Z7943" s="3">
        <v>-7.57</v>
      </c>
      <c r="AA7943" s="3">
        <v>8.6479999999999997</v>
      </c>
      <c r="AB7943" s="3">
        <v>5.819</v>
      </c>
      <c r="AC7943" s="3">
        <v>5.0679999999999996</v>
      </c>
      <c r="AD7943" s="3">
        <v>6.5449999999999999</v>
      </c>
      <c r="AE7943" s="3">
        <v>14.388</v>
      </c>
      <c r="AF7943" s="3">
        <v>-2.758</v>
      </c>
      <c r="AG7943" s="3">
        <v>3.0609999999999999</v>
      </c>
      <c r="AH7943" s="3">
        <v>7.2969999999999997</v>
      </c>
      <c r="AI7943" s="3">
        <v>-5.0830000000000002</v>
      </c>
      <c r="AJ7943" s="3">
        <v>5.2850000000000001</v>
      </c>
      <c r="AK7943" s="3">
        <v>10.616</v>
      </c>
      <c r="AL7943" s="3">
        <v>7.2930000000000001</v>
      </c>
      <c r="AM7943" s="3">
        <v>0.99299999999999999</v>
      </c>
      <c r="AN7943" s="3">
        <v>-2.077</v>
      </c>
      <c r="AO7943" s="3">
        <v>3.5289999999999999</v>
      </c>
      <c r="AP7943" s="3">
        <v>8.2759999999999998</v>
      </c>
      <c r="AQ7943" s="3">
        <v>4.8920000000000003</v>
      </c>
      <c r="AR7943" s="3">
        <v>2.6219999999999999</v>
      </c>
      <c r="AS7943" s="3">
        <v>-2.54</v>
      </c>
      <c r="AT7943" s="3">
        <v>2.0089999999999999</v>
      </c>
      <c r="AU7943" s="3">
        <v>2.2309999999999999</v>
      </c>
      <c r="AV7943" s="3">
        <v>-1.1140000000000001</v>
      </c>
      <c r="AW7943" s="3">
        <v>1.6419999999999999</v>
      </c>
      <c r="AX7943" s="3">
        <v>2.3180000000000001</v>
      </c>
      <c r="AY7943" s="3">
        <v>3.3340000000000001</v>
      </c>
      <c r="AZ7943" s="3">
        <v>3.3029999999999999</v>
      </c>
      <c r="BA7943">
        <v>4.3140000000000001</v>
      </c>
      <c r="BB7943">
        <v>2015</v>
      </c>
    </row>
    <row r="7944" spans="1:54" hidden="1" x14ac:dyDescent="0.2">
      <c r="A7944">
        <v>744</v>
      </c>
      <c r="B7944" t="s">
        <v>371</v>
      </c>
      <c r="C7944" t="s">
        <v>284</v>
      </c>
      <c r="D7944" t="s">
        <v>122</v>
      </c>
      <c r="E7944" t="s">
        <v>283</v>
      </c>
      <c r="F7944" t="s">
        <v>282</v>
      </c>
      <c r="G7944" t="s">
        <v>275</v>
      </c>
      <c r="I7944" t="s">
        <v>1837</v>
      </c>
      <c r="J7944" s="3">
        <v>12.148</v>
      </c>
      <c r="K7944" s="3">
        <v>22.489000000000001</v>
      </c>
      <c r="L7944" s="3">
        <v>-0.94299999999999995</v>
      </c>
      <c r="M7944" s="3">
        <v>-3.9249999999999998</v>
      </c>
      <c r="N7944" s="3">
        <v>6.3319999999999999</v>
      </c>
      <c r="O7944" s="3">
        <v>-15.932</v>
      </c>
      <c r="P7944" s="3">
        <v>0.81100000000000005</v>
      </c>
      <c r="Q7944" s="3">
        <v>-5.2560000000000002</v>
      </c>
      <c r="R7944" s="3">
        <v>19.32</v>
      </c>
      <c r="S7944" s="3">
        <v>16.369</v>
      </c>
      <c r="T7944" s="3">
        <v>9.6020000000000003</v>
      </c>
      <c r="U7944" s="3">
        <v>-7.875</v>
      </c>
      <c r="V7944" s="3">
        <v>13.112</v>
      </c>
      <c r="W7944" s="3">
        <v>6.7089999999999996</v>
      </c>
      <c r="X7944" s="3">
        <v>-1.0580000000000001</v>
      </c>
      <c r="Y7944" s="3">
        <v>6.29</v>
      </c>
      <c r="Z7944" s="3">
        <v>-2.4870000000000001</v>
      </c>
      <c r="AA7944" s="3">
        <v>8.6969999999999992</v>
      </c>
      <c r="AB7944" s="3">
        <v>5.351</v>
      </c>
      <c r="AC7944" s="3">
        <v>5.8140000000000001</v>
      </c>
      <c r="AD7944" s="3">
        <v>6.4640000000000004</v>
      </c>
      <c r="AE7944" s="3">
        <v>15.048</v>
      </c>
      <c r="AF7944" s="3">
        <v>-2.9089999999999998</v>
      </c>
      <c r="AG7944" s="3">
        <v>-2.1360000000000001</v>
      </c>
      <c r="AH7944" s="3">
        <v>7.1840000000000002</v>
      </c>
      <c r="AI7944" s="3">
        <v>-1.177</v>
      </c>
      <c r="AJ7944" s="3">
        <v>5.66</v>
      </c>
      <c r="AK7944" s="3">
        <v>8.5990000000000002</v>
      </c>
      <c r="AL7944" s="3">
        <v>4.7850000000000001</v>
      </c>
      <c r="AM7944" s="3">
        <v>-4.6319999999999997</v>
      </c>
      <c r="AN7944" s="3">
        <v>15.047000000000001</v>
      </c>
      <c r="AO7944" s="3">
        <v>-3.778</v>
      </c>
      <c r="AP7944" s="3">
        <v>8.4139999999999997</v>
      </c>
      <c r="AQ7944" s="3">
        <v>-1.492</v>
      </c>
      <c r="AR7944" s="3">
        <v>2.9740000000000002</v>
      </c>
      <c r="AS7944" s="3">
        <v>-2.54</v>
      </c>
      <c r="AT7944" s="3">
        <v>2.0089999999999999</v>
      </c>
      <c r="AU7944" s="3">
        <v>2.2309999999999999</v>
      </c>
      <c r="AV7944" s="3">
        <v>-1.1140000000000001</v>
      </c>
      <c r="AW7944" s="3">
        <v>1.6419999999999999</v>
      </c>
      <c r="AX7944" s="3">
        <v>2.3180000000000001</v>
      </c>
      <c r="AY7944" s="3">
        <v>3.3340000000000001</v>
      </c>
      <c r="AZ7944" s="3">
        <v>3.3029999999999999</v>
      </c>
      <c r="BA7944">
        <v>4.3140000000000001</v>
      </c>
      <c r="BB7944">
        <v>2015</v>
      </c>
    </row>
    <row r="7945" spans="1:54" hidden="1" x14ac:dyDescent="0.2">
      <c r="A7945">
        <v>744</v>
      </c>
      <c r="B7945" t="s">
        <v>371</v>
      </c>
      <c r="C7945" t="s">
        <v>281</v>
      </c>
      <c r="D7945" t="s">
        <v>122</v>
      </c>
      <c r="E7945" t="s">
        <v>280</v>
      </c>
      <c r="F7945" t="s">
        <v>279</v>
      </c>
      <c r="G7945" t="s">
        <v>275</v>
      </c>
      <c r="I7945" t="s">
        <v>1837</v>
      </c>
      <c r="J7945" s="3">
        <v>0.34499999999999997</v>
      </c>
      <c r="K7945" s="3">
        <v>3.4369999999999998</v>
      </c>
      <c r="L7945" s="3">
        <v>-6.9009999999999998</v>
      </c>
      <c r="M7945" s="3">
        <v>0.9</v>
      </c>
      <c r="N7945" s="3">
        <v>2.7</v>
      </c>
      <c r="O7945" s="3">
        <v>3.3</v>
      </c>
      <c r="P7945" s="3">
        <v>5.23</v>
      </c>
      <c r="Q7945" s="3">
        <v>13.37</v>
      </c>
      <c r="R7945" s="3">
        <v>21.446000000000002</v>
      </c>
      <c r="S7945" s="3">
        <v>8.9570000000000007</v>
      </c>
      <c r="T7945" s="3">
        <v>2.339</v>
      </c>
      <c r="U7945" s="3">
        <v>-1.202</v>
      </c>
      <c r="V7945" s="3">
        <v>5.8179999999999996</v>
      </c>
      <c r="W7945" s="3">
        <v>7.359</v>
      </c>
      <c r="X7945" s="3">
        <v>13.512</v>
      </c>
      <c r="Y7945" s="3">
        <v>4.67</v>
      </c>
      <c r="Z7945" s="3">
        <v>0.71499999999999997</v>
      </c>
      <c r="AA7945" s="3">
        <v>8.2189999999999994</v>
      </c>
      <c r="AB7945" s="3">
        <v>7.9130000000000003</v>
      </c>
      <c r="AC7945" s="3">
        <v>7.5789999999999997</v>
      </c>
      <c r="AD7945" s="3">
        <v>6.2539999999999996</v>
      </c>
      <c r="AE7945" s="3">
        <v>12.542</v>
      </c>
      <c r="AF7945" s="3">
        <v>6.0000000000000001E-3</v>
      </c>
      <c r="AG7945" s="3">
        <v>3.7269999999999999</v>
      </c>
      <c r="AH7945" s="3">
        <v>15.712999999999999</v>
      </c>
      <c r="AI7945" s="3">
        <v>5.0129999999999999</v>
      </c>
      <c r="AJ7945" s="3">
        <v>6.2050000000000001</v>
      </c>
      <c r="AK7945" s="3">
        <v>14.663</v>
      </c>
      <c r="AL7945" s="3">
        <v>5.617</v>
      </c>
      <c r="AM7945" s="3">
        <v>-6.7030000000000003</v>
      </c>
      <c r="AN7945" s="3">
        <v>5.476</v>
      </c>
      <c r="AO7945" s="3">
        <v>-7.625</v>
      </c>
      <c r="AP7945" s="3">
        <v>6.76</v>
      </c>
      <c r="AQ7945" s="3">
        <v>2.585</v>
      </c>
      <c r="AR7945" s="3">
        <v>4.18</v>
      </c>
      <c r="AS7945" s="3">
        <v>-2.8180000000000001</v>
      </c>
      <c r="AT7945" s="3">
        <v>0.223</v>
      </c>
      <c r="AU7945" s="3">
        <v>4.0860000000000003</v>
      </c>
      <c r="AV7945" s="3">
        <v>8.8699999999999992</v>
      </c>
      <c r="AW7945" s="3">
        <v>4.5949999999999998</v>
      </c>
      <c r="AX7945" s="3">
        <v>3.4929999999999999</v>
      </c>
      <c r="AY7945" s="3">
        <v>4.266</v>
      </c>
      <c r="AZ7945" s="3">
        <v>3.7909999999999999</v>
      </c>
      <c r="BA7945">
        <v>3.8069999999999999</v>
      </c>
      <c r="BB7945">
        <v>2015</v>
      </c>
    </row>
    <row r="7946" spans="1:54" hidden="1" x14ac:dyDescent="0.2">
      <c r="A7946">
        <v>744</v>
      </c>
      <c r="B7946" t="s">
        <v>371</v>
      </c>
      <c r="C7946" t="s">
        <v>278</v>
      </c>
      <c r="D7946" t="s">
        <v>122</v>
      </c>
      <c r="E7946" t="s">
        <v>277</v>
      </c>
      <c r="F7946" t="s">
        <v>276</v>
      </c>
      <c r="G7946" t="s">
        <v>275</v>
      </c>
      <c r="I7946" t="s">
        <v>1837</v>
      </c>
      <c r="J7946" s="3">
        <v>1.137</v>
      </c>
      <c r="K7946" s="3">
        <v>14.701000000000001</v>
      </c>
      <c r="L7946" s="3">
        <v>-7.9550000000000001</v>
      </c>
      <c r="M7946" s="3">
        <v>3.06</v>
      </c>
      <c r="N7946" s="3">
        <v>2.97</v>
      </c>
      <c r="O7946" s="3">
        <v>-0.29899999999999999</v>
      </c>
      <c r="P7946" s="3">
        <v>11.436999999999999</v>
      </c>
      <c r="Q7946" s="3">
        <v>8.8320000000000007</v>
      </c>
      <c r="R7946" s="3">
        <v>8.6440000000000001</v>
      </c>
      <c r="S7946" s="3">
        <v>18.843</v>
      </c>
      <c r="T7946" s="3">
        <v>4.4889999999999999</v>
      </c>
      <c r="U7946" s="3">
        <v>4.4160000000000004</v>
      </c>
      <c r="V7946" s="3">
        <v>-1.643</v>
      </c>
      <c r="W7946" s="3">
        <v>4.0039999999999996</v>
      </c>
      <c r="X7946" s="3">
        <v>18.286999999999999</v>
      </c>
      <c r="Y7946" s="3">
        <v>2.9910000000000001</v>
      </c>
      <c r="Z7946" s="3">
        <v>-2.4060000000000001</v>
      </c>
      <c r="AA7946" s="3">
        <v>10.087999999999999</v>
      </c>
      <c r="AB7946" s="3">
        <v>6.3390000000000004</v>
      </c>
      <c r="AC7946" s="3">
        <v>6.7009999999999996</v>
      </c>
      <c r="AD7946" s="3">
        <v>7.3129999999999997</v>
      </c>
      <c r="AE7946" s="3">
        <v>10.144</v>
      </c>
      <c r="AF7946" s="3">
        <v>0.39900000000000002</v>
      </c>
      <c r="AG7946" s="3">
        <v>-0.14599999999999999</v>
      </c>
      <c r="AH7946" s="3">
        <v>4.7039999999999997</v>
      </c>
      <c r="AI7946" s="3">
        <v>0.39</v>
      </c>
      <c r="AJ7946" s="3">
        <v>4.7270000000000003</v>
      </c>
      <c r="AK7946" s="3">
        <v>16.257000000000001</v>
      </c>
      <c r="AL7946" s="3">
        <v>-2.5880000000000001</v>
      </c>
      <c r="AM7946" s="3">
        <v>-4.51</v>
      </c>
      <c r="AN7946" s="3">
        <v>11.061</v>
      </c>
      <c r="AO7946" s="3">
        <v>-3.9889999999999999</v>
      </c>
      <c r="AP7946" s="3">
        <v>1.6339999999999999</v>
      </c>
      <c r="AQ7946" s="3">
        <v>-0.73199999999999998</v>
      </c>
      <c r="AR7946" s="3">
        <v>-2.9359999999999999</v>
      </c>
      <c r="AS7946" s="3">
        <v>-2.8180000000000001</v>
      </c>
      <c r="AT7946" s="3">
        <v>0.223</v>
      </c>
      <c r="AU7946" s="3">
        <v>4.0860000000000003</v>
      </c>
      <c r="AV7946" s="3">
        <v>8.8699999999999992</v>
      </c>
      <c r="AW7946" s="3">
        <v>4.5949999999999998</v>
      </c>
      <c r="AX7946" s="3">
        <v>3.4929999999999999</v>
      </c>
      <c r="AY7946" s="3">
        <v>4.266</v>
      </c>
      <c r="AZ7946" s="3">
        <v>3.7909999999999999</v>
      </c>
      <c r="BA7946">
        <v>3.8069999999999999</v>
      </c>
      <c r="BB7946">
        <v>2015</v>
      </c>
    </row>
    <row r="7947" spans="1:54" hidden="1" x14ac:dyDescent="0.2">
      <c r="A7947">
        <v>744</v>
      </c>
      <c r="B7947" t="s">
        <v>371</v>
      </c>
      <c r="C7947" t="s">
        <v>274</v>
      </c>
      <c r="D7947" t="s">
        <v>122</v>
      </c>
      <c r="E7947" t="s">
        <v>273</v>
      </c>
      <c r="F7947" t="s">
        <v>272</v>
      </c>
      <c r="G7947" t="s">
        <v>271</v>
      </c>
      <c r="I7947" t="s">
        <v>1838</v>
      </c>
      <c r="J7947" s="3" t="s">
        <v>215</v>
      </c>
      <c r="K7947" s="3" t="s">
        <v>215</v>
      </c>
      <c r="L7947" s="3" t="s">
        <v>215</v>
      </c>
      <c r="M7947" s="3" t="s">
        <v>215</v>
      </c>
      <c r="N7947" s="3" t="s">
        <v>215</v>
      </c>
      <c r="O7947" s="3" t="s">
        <v>215</v>
      </c>
      <c r="P7947" s="3" t="s">
        <v>215</v>
      </c>
      <c r="Q7947" s="3" t="s">
        <v>215</v>
      </c>
      <c r="R7947" s="3" t="s">
        <v>215</v>
      </c>
      <c r="S7947" s="3" t="s">
        <v>215</v>
      </c>
      <c r="T7947" s="3">
        <v>16.198</v>
      </c>
      <c r="U7947" s="3">
        <v>16.222999999999999</v>
      </c>
      <c r="V7947" s="3">
        <v>16.247</v>
      </c>
      <c r="W7947" s="3">
        <v>16.271999999999998</v>
      </c>
      <c r="X7947" s="3">
        <v>16.295999999999999</v>
      </c>
      <c r="Y7947" s="3">
        <v>16.177</v>
      </c>
      <c r="Z7947" s="3">
        <v>16.058</v>
      </c>
      <c r="AA7947" s="3">
        <v>15.939</v>
      </c>
      <c r="AB7947" s="3">
        <v>16.062999999999999</v>
      </c>
      <c r="AC7947" s="3">
        <v>15.981999999999999</v>
      </c>
      <c r="AD7947" s="3">
        <v>15.691000000000001</v>
      </c>
      <c r="AE7947" s="3">
        <v>15.125999999999999</v>
      </c>
      <c r="AF7947" s="3">
        <v>15.263</v>
      </c>
      <c r="AG7947" s="3">
        <v>14.513999999999999</v>
      </c>
      <c r="AH7947" s="3">
        <v>14.237</v>
      </c>
      <c r="AI7947" s="3">
        <v>12.819000000000001</v>
      </c>
      <c r="AJ7947" s="3">
        <v>12.510999999999999</v>
      </c>
      <c r="AK7947" s="3">
        <v>12.397</v>
      </c>
      <c r="AL7947" s="3">
        <v>12.442</v>
      </c>
      <c r="AM7947" s="3">
        <v>13.29</v>
      </c>
      <c r="AN7947" s="3">
        <v>13.048</v>
      </c>
      <c r="AO7947" s="3">
        <v>18.888999999999999</v>
      </c>
      <c r="AP7947" s="3">
        <v>16.722999999999999</v>
      </c>
      <c r="AQ7947" s="3">
        <v>15.33</v>
      </c>
      <c r="AR7947" s="3">
        <v>15.3</v>
      </c>
      <c r="AS7947" s="3">
        <v>15.4</v>
      </c>
      <c r="AT7947" s="3">
        <v>15.5</v>
      </c>
      <c r="AU7947" s="3">
        <v>15.3</v>
      </c>
      <c r="AV7947" s="3">
        <v>15</v>
      </c>
      <c r="AW7947" s="3">
        <v>14.8</v>
      </c>
      <c r="AX7947" s="3">
        <v>14.6</v>
      </c>
      <c r="AY7947" s="3">
        <v>14.2</v>
      </c>
      <c r="AZ7947" s="3">
        <v>14</v>
      </c>
      <c r="BA7947">
        <v>13.8</v>
      </c>
      <c r="BB7947">
        <v>2016</v>
      </c>
    </row>
    <row r="7948" spans="1:54" hidden="1" x14ac:dyDescent="0.2">
      <c r="A7948">
        <v>744</v>
      </c>
      <c r="B7948" t="s">
        <v>371</v>
      </c>
      <c r="C7948" t="s">
        <v>270</v>
      </c>
      <c r="D7948" t="s">
        <v>122</v>
      </c>
      <c r="E7948" t="s">
        <v>269</v>
      </c>
      <c r="F7948" t="s">
        <v>268</v>
      </c>
      <c r="G7948" t="s">
        <v>264</v>
      </c>
      <c r="H7948" t="s">
        <v>263</v>
      </c>
    </row>
    <row r="7949" spans="1:54" hidden="1" x14ac:dyDescent="0.2">
      <c r="A7949">
        <v>744</v>
      </c>
      <c r="B7949" t="s">
        <v>371</v>
      </c>
      <c r="C7949" t="s">
        <v>267</v>
      </c>
      <c r="D7949" t="s">
        <v>122</v>
      </c>
      <c r="E7949" t="s">
        <v>266</v>
      </c>
      <c r="F7949" t="s">
        <v>265</v>
      </c>
      <c r="G7949" t="s">
        <v>264</v>
      </c>
      <c r="H7949" t="s">
        <v>263</v>
      </c>
      <c r="I7949" t="s">
        <v>1839</v>
      </c>
      <c r="J7949" s="3">
        <v>6.39</v>
      </c>
      <c r="K7949" s="3">
        <v>6.57</v>
      </c>
      <c r="L7949" s="3">
        <v>6.73</v>
      </c>
      <c r="M7949" s="3">
        <v>6.89</v>
      </c>
      <c r="N7949" s="3">
        <v>6.97</v>
      </c>
      <c r="O7949" s="3">
        <v>7.2</v>
      </c>
      <c r="P7949" s="3">
        <v>7.48</v>
      </c>
      <c r="Q7949" s="3">
        <v>7.64</v>
      </c>
      <c r="R7949" s="3">
        <v>7.77</v>
      </c>
      <c r="S7949" s="3">
        <v>7.91</v>
      </c>
      <c r="T7949" s="3">
        <v>8.1539999999999999</v>
      </c>
      <c r="U7949" s="3">
        <v>8.3179999999999996</v>
      </c>
      <c r="V7949" s="3">
        <v>8.49</v>
      </c>
      <c r="W7949" s="3">
        <v>8.5719999999999992</v>
      </c>
      <c r="X7949" s="3">
        <v>8.7859999999999996</v>
      </c>
      <c r="Y7949" s="3">
        <v>8.9580000000000002</v>
      </c>
      <c r="Z7949" s="3">
        <v>9.0890000000000004</v>
      </c>
      <c r="AA7949" s="3">
        <v>9.2149999999999999</v>
      </c>
      <c r="AB7949" s="3">
        <v>9.3330000000000002</v>
      </c>
      <c r="AC7949" s="3">
        <v>9.4559999999999995</v>
      </c>
      <c r="AD7949" s="3">
        <v>9.5530000000000008</v>
      </c>
      <c r="AE7949" s="3">
        <v>9.6509999999999998</v>
      </c>
      <c r="AF7949" s="3">
        <v>9.7490000000000006</v>
      </c>
      <c r="AG7949" s="3">
        <v>9.84</v>
      </c>
      <c r="AH7949" s="3">
        <v>9.9320000000000004</v>
      </c>
      <c r="AI7949" s="3">
        <v>10.029</v>
      </c>
      <c r="AJ7949" s="3">
        <v>10.128</v>
      </c>
      <c r="AK7949" s="3">
        <v>10.225</v>
      </c>
      <c r="AL7949" s="3">
        <v>10.329000000000001</v>
      </c>
      <c r="AM7949" s="3">
        <v>10.44</v>
      </c>
      <c r="AN7949" s="3">
        <v>10.547000000000001</v>
      </c>
      <c r="AO7949" s="3">
        <v>10.673999999999999</v>
      </c>
      <c r="AP7949" s="3">
        <v>10.776</v>
      </c>
      <c r="AQ7949" s="3">
        <v>10.887</v>
      </c>
      <c r="AR7949" s="3">
        <v>10.997999999999999</v>
      </c>
      <c r="AS7949" s="3">
        <v>11.11</v>
      </c>
      <c r="AT7949" s="3">
        <v>11.403</v>
      </c>
      <c r="AU7949" s="3">
        <v>11.52</v>
      </c>
      <c r="AV7949" s="3">
        <v>11.637</v>
      </c>
      <c r="AW7949" s="3">
        <v>11.756</v>
      </c>
      <c r="AX7949" s="3">
        <v>11.875999999999999</v>
      </c>
      <c r="AY7949" s="3">
        <v>11.997999999999999</v>
      </c>
      <c r="AZ7949" s="3">
        <v>12.12</v>
      </c>
      <c r="BA7949">
        <v>12.244</v>
      </c>
      <c r="BB7949">
        <v>2017</v>
      </c>
    </row>
    <row r="7950" spans="1:54" hidden="1" x14ac:dyDescent="0.2">
      <c r="A7950">
        <v>744</v>
      </c>
      <c r="B7950" t="s">
        <v>371</v>
      </c>
      <c r="C7950" t="s">
        <v>262</v>
      </c>
      <c r="D7950" t="s">
        <v>122</v>
      </c>
      <c r="E7950" t="s">
        <v>260</v>
      </c>
      <c r="F7950" t="s">
        <v>259</v>
      </c>
      <c r="G7950" t="s">
        <v>225</v>
      </c>
      <c r="H7950" t="s">
        <v>222</v>
      </c>
      <c r="I7950" t="s">
        <v>1840</v>
      </c>
      <c r="J7950" s="3" t="s">
        <v>215</v>
      </c>
      <c r="K7950" s="3" t="s">
        <v>215</v>
      </c>
      <c r="L7950" s="3" t="s">
        <v>215</v>
      </c>
      <c r="M7950" s="3" t="s">
        <v>215</v>
      </c>
      <c r="N7950" s="3" t="s">
        <v>215</v>
      </c>
      <c r="O7950" s="3" t="s">
        <v>215</v>
      </c>
      <c r="P7950" s="3" t="s">
        <v>215</v>
      </c>
      <c r="Q7950" s="3" t="s">
        <v>215</v>
      </c>
      <c r="R7950" s="3" t="s">
        <v>215</v>
      </c>
      <c r="S7950" s="3" t="s">
        <v>215</v>
      </c>
      <c r="T7950" s="3">
        <v>3.411</v>
      </c>
      <c r="U7950" s="3">
        <v>3.0819999999999999</v>
      </c>
      <c r="V7950" s="3">
        <v>3.5049999999999999</v>
      </c>
      <c r="W7950" s="3">
        <v>3.9359999999999999</v>
      </c>
      <c r="X7950" s="3">
        <v>4.1740000000000004</v>
      </c>
      <c r="Y7950" s="3">
        <v>4.2990000000000004</v>
      </c>
      <c r="Z7950" s="3">
        <v>4.6719999999999997</v>
      </c>
      <c r="AA7950" s="3">
        <v>5.0119999999999996</v>
      </c>
      <c r="AB7950" s="3">
        <v>5.5570000000000004</v>
      </c>
      <c r="AC7950" s="3">
        <v>5.9829999999999997</v>
      </c>
      <c r="AD7950" s="3">
        <v>6.431</v>
      </c>
      <c r="AE7950" s="3">
        <v>7.0309999999999997</v>
      </c>
      <c r="AF7950" s="3">
        <v>7.4470000000000001</v>
      </c>
      <c r="AG7950" s="3">
        <v>7.7279999999999998</v>
      </c>
      <c r="AH7950" s="3">
        <v>8.5229999999999997</v>
      </c>
      <c r="AI7950" s="3">
        <v>8.9819999999999993</v>
      </c>
      <c r="AJ7950" s="3">
        <v>9.8480000000000008</v>
      </c>
      <c r="AK7950" s="3">
        <v>10.907</v>
      </c>
      <c r="AL7950" s="3">
        <v>13.364000000000001</v>
      </c>
      <c r="AM7950" s="3">
        <v>13.571999999999999</v>
      </c>
      <c r="AN7950" s="3">
        <v>14.504</v>
      </c>
      <c r="AO7950" s="3">
        <v>16.141999999999999</v>
      </c>
      <c r="AP7950" s="3">
        <v>17.298999999999999</v>
      </c>
      <c r="AQ7950" s="3">
        <v>18.847999999999999</v>
      </c>
      <c r="AR7950" s="3">
        <v>21.088000000000001</v>
      </c>
      <c r="AS7950" s="3">
        <v>19.945</v>
      </c>
      <c r="AT7950" s="3">
        <v>20.619</v>
      </c>
      <c r="AU7950" s="3">
        <v>23.582999999999998</v>
      </c>
      <c r="AV7950" s="3">
        <v>26.466000000000001</v>
      </c>
      <c r="AW7950" s="3">
        <v>29.937999999999999</v>
      </c>
      <c r="AX7950" s="3">
        <v>32.658999999999999</v>
      </c>
      <c r="AY7950" s="3">
        <v>35.225000000000001</v>
      </c>
      <c r="AZ7950" s="3">
        <v>38.270000000000003</v>
      </c>
      <c r="BA7950">
        <v>41.341000000000001</v>
      </c>
      <c r="BB7950">
        <v>2016</v>
      </c>
    </row>
    <row r="7951" spans="1:54" hidden="1" x14ac:dyDescent="0.2">
      <c r="A7951">
        <v>744</v>
      </c>
      <c r="B7951" t="s">
        <v>371</v>
      </c>
      <c r="C7951" t="s">
        <v>261</v>
      </c>
      <c r="D7951" t="s">
        <v>122</v>
      </c>
      <c r="E7951" t="s">
        <v>260</v>
      </c>
      <c r="F7951" t="s">
        <v>259</v>
      </c>
      <c r="G7951" t="s">
        <v>217</v>
      </c>
      <c r="I7951" t="s">
        <v>258</v>
      </c>
      <c r="J7951" s="3" t="s">
        <v>215</v>
      </c>
      <c r="K7951" s="3" t="s">
        <v>215</v>
      </c>
      <c r="L7951" s="3" t="s">
        <v>215</v>
      </c>
      <c r="M7951" s="3" t="s">
        <v>215</v>
      </c>
      <c r="N7951" s="3" t="s">
        <v>215</v>
      </c>
      <c r="O7951" s="3" t="s">
        <v>215</v>
      </c>
      <c r="P7951" s="3" t="s">
        <v>215</v>
      </c>
      <c r="Q7951" s="3" t="s">
        <v>215</v>
      </c>
      <c r="R7951" s="3" t="s">
        <v>215</v>
      </c>
      <c r="S7951" s="3" t="s">
        <v>215</v>
      </c>
      <c r="T7951" s="3">
        <v>28.818000000000001</v>
      </c>
      <c r="U7951" s="3">
        <v>23.47</v>
      </c>
      <c r="V7951" s="3">
        <v>23.338999999999999</v>
      </c>
      <c r="W7951" s="3">
        <v>24.594000000000001</v>
      </c>
      <c r="X7951" s="3">
        <v>24.201000000000001</v>
      </c>
      <c r="Y7951" s="3">
        <v>23.129000000000001</v>
      </c>
      <c r="Z7951" s="3">
        <v>22.550999999999998</v>
      </c>
      <c r="AA7951" s="3">
        <v>21.846</v>
      </c>
      <c r="AB7951" s="3">
        <v>22.382999999999999</v>
      </c>
      <c r="AC7951" s="3">
        <v>21.981999999999999</v>
      </c>
      <c r="AD7951" s="3">
        <v>21.847999999999999</v>
      </c>
      <c r="AE7951" s="3">
        <v>22.146000000000001</v>
      </c>
      <c r="AF7951" s="3">
        <v>22.632999999999999</v>
      </c>
      <c r="AG7951" s="3">
        <v>21.847999999999999</v>
      </c>
      <c r="AH7951" s="3">
        <v>21.945</v>
      </c>
      <c r="AI7951" s="3">
        <v>21.451000000000001</v>
      </c>
      <c r="AJ7951" s="3">
        <v>21.521999999999998</v>
      </c>
      <c r="AK7951" s="3">
        <v>21.876000000000001</v>
      </c>
      <c r="AL7951" s="3">
        <v>24.181000000000001</v>
      </c>
      <c r="AM7951" s="3">
        <v>23.045999999999999</v>
      </c>
      <c r="AN7951" s="3">
        <v>23.003</v>
      </c>
      <c r="AO7951" s="3">
        <v>25.03</v>
      </c>
      <c r="AP7951" s="3">
        <v>24.588999999999999</v>
      </c>
      <c r="AQ7951" s="3">
        <v>25.081</v>
      </c>
      <c r="AR7951" s="3">
        <v>26.094000000000001</v>
      </c>
      <c r="AS7951" s="3">
        <v>23.56</v>
      </c>
      <c r="AT7951" s="3">
        <v>22.815000000000001</v>
      </c>
      <c r="AU7951" s="3">
        <v>24.204000000000001</v>
      </c>
      <c r="AV7951" s="3">
        <v>24.925999999999998</v>
      </c>
      <c r="AW7951" s="3">
        <v>25.946000000000002</v>
      </c>
      <c r="AX7951" s="3">
        <v>26.195</v>
      </c>
      <c r="AY7951" s="3">
        <v>26.146999999999998</v>
      </c>
      <c r="AZ7951" s="3">
        <v>26.315000000000001</v>
      </c>
      <c r="BA7951">
        <v>26.306999999999999</v>
      </c>
      <c r="BB7951">
        <v>2016</v>
      </c>
    </row>
    <row r="7952" spans="1:54" hidden="1" x14ac:dyDescent="0.2">
      <c r="A7952">
        <v>744</v>
      </c>
      <c r="B7952" t="s">
        <v>371</v>
      </c>
      <c r="C7952" t="s">
        <v>257</v>
      </c>
      <c r="D7952" t="s">
        <v>122</v>
      </c>
      <c r="E7952" t="s">
        <v>255</v>
      </c>
      <c r="F7952" t="s">
        <v>254</v>
      </c>
      <c r="G7952" t="s">
        <v>225</v>
      </c>
      <c r="H7952" t="s">
        <v>222</v>
      </c>
      <c r="I7952" t="s">
        <v>1840</v>
      </c>
      <c r="J7952" s="3" t="s">
        <v>215</v>
      </c>
      <c r="K7952" s="3" t="s">
        <v>215</v>
      </c>
      <c r="L7952" s="3" t="s">
        <v>215</v>
      </c>
      <c r="M7952" s="3" t="s">
        <v>215</v>
      </c>
      <c r="N7952" s="3" t="s">
        <v>215</v>
      </c>
      <c r="O7952" s="3" t="s">
        <v>215</v>
      </c>
      <c r="P7952" s="3" t="s">
        <v>215</v>
      </c>
      <c r="Q7952" s="3" t="s">
        <v>215</v>
      </c>
      <c r="R7952" s="3" t="s">
        <v>215</v>
      </c>
      <c r="S7952" s="3" t="s">
        <v>215</v>
      </c>
      <c r="T7952" s="3" t="s">
        <v>215</v>
      </c>
      <c r="U7952" s="3">
        <v>3.806</v>
      </c>
      <c r="V7952" s="3">
        <v>4.048</v>
      </c>
      <c r="W7952" s="3">
        <v>4.4770000000000003</v>
      </c>
      <c r="X7952" s="3">
        <v>4.694</v>
      </c>
      <c r="Y7952" s="3">
        <v>5.1820000000000004</v>
      </c>
      <c r="Z7952" s="3">
        <v>5.7969999999999997</v>
      </c>
      <c r="AA7952" s="3">
        <v>5.9039999999999999</v>
      </c>
      <c r="AB7952" s="3">
        <v>6.2960000000000003</v>
      </c>
      <c r="AC7952" s="3">
        <v>6.8540000000000001</v>
      </c>
      <c r="AD7952" s="3">
        <v>7.423</v>
      </c>
      <c r="AE7952" s="3">
        <v>7.9880000000000004</v>
      </c>
      <c r="AF7952" s="3">
        <v>8.3260000000000005</v>
      </c>
      <c r="AG7952" s="3">
        <v>8.7100000000000009</v>
      </c>
      <c r="AH7952" s="3">
        <v>9.3780000000000001</v>
      </c>
      <c r="AI7952" s="3">
        <v>10.119</v>
      </c>
      <c r="AJ7952" s="3">
        <v>10.968</v>
      </c>
      <c r="AK7952" s="3">
        <v>12.196999999999999</v>
      </c>
      <c r="AL7952" s="3">
        <v>13.724</v>
      </c>
      <c r="AM7952" s="3">
        <v>15.164</v>
      </c>
      <c r="AN7952" s="3">
        <v>15.872999999999999</v>
      </c>
      <c r="AO7952" s="3">
        <v>18.893000000000001</v>
      </c>
      <c r="AP7952" s="3">
        <v>20.949000000000002</v>
      </c>
      <c r="AQ7952" s="3">
        <v>24.366</v>
      </c>
      <c r="AR7952" s="3">
        <v>24.09</v>
      </c>
      <c r="AS7952" s="3">
        <v>24.395</v>
      </c>
      <c r="AT7952" s="3">
        <v>25.93</v>
      </c>
      <c r="AU7952" s="3">
        <v>29.382000000000001</v>
      </c>
      <c r="AV7952" s="3">
        <v>32.000999999999998</v>
      </c>
      <c r="AW7952" s="3">
        <v>33.832999999999998</v>
      </c>
      <c r="AX7952" s="3">
        <v>35.776000000000003</v>
      </c>
      <c r="AY7952" s="3">
        <v>38.189</v>
      </c>
      <c r="AZ7952" s="3">
        <v>41.47</v>
      </c>
      <c r="BA7952">
        <v>44.798999999999999</v>
      </c>
      <c r="BB7952">
        <v>2016</v>
      </c>
    </row>
    <row r="7953" spans="1:54" hidden="1" x14ac:dyDescent="0.2">
      <c r="A7953">
        <v>744</v>
      </c>
      <c r="B7953" t="s">
        <v>371</v>
      </c>
      <c r="C7953" t="s">
        <v>256</v>
      </c>
      <c r="D7953" t="s">
        <v>122</v>
      </c>
      <c r="E7953" t="s">
        <v>255</v>
      </c>
      <c r="F7953" t="s">
        <v>254</v>
      </c>
      <c r="G7953" t="s">
        <v>217</v>
      </c>
      <c r="I7953" t="s">
        <v>253</v>
      </c>
      <c r="J7953" s="3" t="s">
        <v>215</v>
      </c>
      <c r="K7953" s="3" t="s">
        <v>215</v>
      </c>
      <c r="L7953" s="3" t="s">
        <v>215</v>
      </c>
      <c r="M7953" s="3" t="s">
        <v>215</v>
      </c>
      <c r="N7953" s="3" t="s">
        <v>215</v>
      </c>
      <c r="O7953" s="3" t="s">
        <v>215</v>
      </c>
      <c r="P7953" s="3" t="s">
        <v>215</v>
      </c>
      <c r="Q7953" s="3" t="s">
        <v>215</v>
      </c>
      <c r="R7953" s="3" t="s">
        <v>215</v>
      </c>
      <c r="S7953" s="3" t="s">
        <v>215</v>
      </c>
      <c r="T7953" s="3" t="s">
        <v>215</v>
      </c>
      <c r="U7953" s="3">
        <v>28.98</v>
      </c>
      <c r="V7953" s="3">
        <v>26.959</v>
      </c>
      <c r="W7953" s="3">
        <v>27.972999999999999</v>
      </c>
      <c r="X7953" s="3">
        <v>27.213000000000001</v>
      </c>
      <c r="Y7953" s="3">
        <v>27.878</v>
      </c>
      <c r="Z7953" s="3">
        <v>27.983000000000001</v>
      </c>
      <c r="AA7953" s="3">
        <v>25.731000000000002</v>
      </c>
      <c r="AB7953" s="3">
        <v>25.359000000000002</v>
      </c>
      <c r="AC7953" s="3">
        <v>25.184000000000001</v>
      </c>
      <c r="AD7953" s="3">
        <v>25.22</v>
      </c>
      <c r="AE7953" s="3">
        <v>25.161999999999999</v>
      </c>
      <c r="AF7953" s="3">
        <v>25.305</v>
      </c>
      <c r="AG7953" s="3">
        <v>24.622</v>
      </c>
      <c r="AH7953" s="3">
        <v>24.146999999999998</v>
      </c>
      <c r="AI7953" s="3">
        <v>24.166</v>
      </c>
      <c r="AJ7953" s="3">
        <v>23.971</v>
      </c>
      <c r="AK7953" s="3">
        <v>24.463000000000001</v>
      </c>
      <c r="AL7953" s="3">
        <v>24.831</v>
      </c>
      <c r="AM7953" s="3">
        <v>25.75</v>
      </c>
      <c r="AN7953" s="3">
        <v>25.172999999999998</v>
      </c>
      <c r="AO7953" s="3">
        <v>29.295000000000002</v>
      </c>
      <c r="AP7953" s="3">
        <v>29.776</v>
      </c>
      <c r="AQ7953" s="3">
        <v>32.421999999999997</v>
      </c>
      <c r="AR7953" s="3">
        <v>29.809000000000001</v>
      </c>
      <c r="AS7953" s="3">
        <v>28.817</v>
      </c>
      <c r="AT7953" s="3">
        <v>28.690999999999999</v>
      </c>
      <c r="AU7953" s="3">
        <v>30.155999999999999</v>
      </c>
      <c r="AV7953" s="3">
        <v>30.138999999999999</v>
      </c>
      <c r="AW7953" s="3">
        <v>29.321999999999999</v>
      </c>
      <c r="AX7953" s="3">
        <v>28.695</v>
      </c>
      <c r="AY7953" s="3">
        <v>28.347000000000001</v>
      </c>
      <c r="AZ7953" s="3">
        <v>28.515000000000001</v>
      </c>
      <c r="BA7953">
        <v>28.507000000000001</v>
      </c>
      <c r="BB7953">
        <v>2016</v>
      </c>
    </row>
    <row r="7954" spans="1:54" hidden="1" x14ac:dyDescent="0.2">
      <c r="A7954">
        <v>744</v>
      </c>
      <c r="B7954" t="s">
        <v>371</v>
      </c>
      <c r="C7954" t="s">
        <v>252</v>
      </c>
      <c r="D7954" t="s">
        <v>122</v>
      </c>
      <c r="E7954" t="s">
        <v>250</v>
      </c>
      <c r="F7954" t="s">
        <v>249</v>
      </c>
      <c r="G7954" t="s">
        <v>225</v>
      </c>
      <c r="H7954" t="s">
        <v>222</v>
      </c>
      <c r="I7954" t="s">
        <v>1840</v>
      </c>
      <c r="J7954" s="3" t="s">
        <v>215</v>
      </c>
      <c r="K7954" s="3" t="s">
        <v>215</v>
      </c>
      <c r="L7954" s="3" t="s">
        <v>215</v>
      </c>
      <c r="M7954" s="3" t="s">
        <v>215</v>
      </c>
      <c r="N7954" s="3" t="s">
        <v>215</v>
      </c>
      <c r="O7954" s="3" t="s">
        <v>215</v>
      </c>
      <c r="P7954" s="3" t="s">
        <v>215</v>
      </c>
      <c r="Q7954" s="3" t="s">
        <v>215</v>
      </c>
      <c r="R7954" s="3" t="s">
        <v>215</v>
      </c>
      <c r="S7954" s="3" t="s">
        <v>215</v>
      </c>
      <c r="T7954" s="3" t="s">
        <v>215</v>
      </c>
      <c r="U7954" s="3">
        <v>-0.72399999999999998</v>
      </c>
      <c r="V7954" s="3">
        <v>-0.54400000000000004</v>
      </c>
      <c r="W7954" s="3">
        <v>-0.54100000000000004</v>
      </c>
      <c r="X7954" s="3">
        <v>-0.51900000000000002</v>
      </c>
      <c r="Y7954" s="3">
        <v>-0.88300000000000001</v>
      </c>
      <c r="Z7954" s="3">
        <v>-1.125</v>
      </c>
      <c r="AA7954" s="3">
        <v>-0.89100000000000001</v>
      </c>
      <c r="AB7954" s="3">
        <v>-0.73899999999999999</v>
      </c>
      <c r="AC7954" s="3">
        <v>-0.871</v>
      </c>
      <c r="AD7954" s="3">
        <v>-0.99299999999999999</v>
      </c>
      <c r="AE7954" s="3">
        <v>-0.95699999999999996</v>
      </c>
      <c r="AF7954" s="3">
        <v>-0.879</v>
      </c>
      <c r="AG7954" s="3">
        <v>-0.98099999999999998</v>
      </c>
      <c r="AH7954" s="3">
        <v>-0.85499999999999998</v>
      </c>
      <c r="AI7954" s="3">
        <v>-1.137</v>
      </c>
      <c r="AJ7954" s="3">
        <v>-1.1200000000000001</v>
      </c>
      <c r="AK7954" s="3">
        <v>-1.29</v>
      </c>
      <c r="AL7954" s="3">
        <v>-0.35899999999999999</v>
      </c>
      <c r="AM7954" s="3">
        <v>-1.5920000000000001</v>
      </c>
      <c r="AN7954" s="3">
        <v>-1.3680000000000001</v>
      </c>
      <c r="AO7954" s="3">
        <v>-2.75</v>
      </c>
      <c r="AP7954" s="3">
        <v>-3.649</v>
      </c>
      <c r="AQ7954" s="3">
        <v>-5.5170000000000003</v>
      </c>
      <c r="AR7954" s="3">
        <v>-3.0019999999999998</v>
      </c>
      <c r="AS7954" s="3">
        <v>-4.4509999999999996</v>
      </c>
      <c r="AT7954" s="3">
        <v>-5.3109999999999999</v>
      </c>
      <c r="AU7954" s="3">
        <v>-5.7990000000000004</v>
      </c>
      <c r="AV7954" s="3">
        <v>-5.5350000000000001</v>
      </c>
      <c r="AW7954" s="3">
        <v>-3.8959999999999999</v>
      </c>
      <c r="AX7954" s="3">
        <v>-3.117</v>
      </c>
      <c r="AY7954" s="3">
        <v>-2.964</v>
      </c>
      <c r="AZ7954" s="3">
        <v>-3.2</v>
      </c>
      <c r="BA7954">
        <v>-3.4569999999999999</v>
      </c>
      <c r="BB7954">
        <v>2016</v>
      </c>
    </row>
    <row r="7955" spans="1:54" hidden="1" x14ac:dyDescent="0.2">
      <c r="A7955">
        <v>744</v>
      </c>
      <c r="B7955" t="s">
        <v>371</v>
      </c>
      <c r="C7955" t="s">
        <v>251</v>
      </c>
      <c r="D7955" t="s">
        <v>122</v>
      </c>
      <c r="E7955" t="s">
        <v>250</v>
      </c>
      <c r="F7955" t="s">
        <v>249</v>
      </c>
      <c r="G7955" t="s">
        <v>217</v>
      </c>
      <c r="I7955" t="s">
        <v>248</v>
      </c>
      <c r="J7955" s="3" t="s">
        <v>215</v>
      </c>
      <c r="K7955" s="3" t="s">
        <v>215</v>
      </c>
      <c r="L7955" s="3" t="s">
        <v>215</v>
      </c>
      <c r="M7955" s="3" t="s">
        <v>215</v>
      </c>
      <c r="N7955" s="3" t="s">
        <v>215</v>
      </c>
      <c r="O7955" s="3" t="s">
        <v>215</v>
      </c>
      <c r="P7955" s="3" t="s">
        <v>215</v>
      </c>
      <c r="Q7955" s="3" t="s">
        <v>215</v>
      </c>
      <c r="R7955" s="3" t="s">
        <v>215</v>
      </c>
      <c r="S7955" s="3" t="s">
        <v>215</v>
      </c>
      <c r="T7955" s="3" t="s">
        <v>215</v>
      </c>
      <c r="U7955" s="3">
        <v>-5.51</v>
      </c>
      <c r="V7955" s="3">
        <v>-3.62</v>
      </c>
      <c r="W7955" s="3">
        <v>-3.379</v>
      </c>
      <c r="X7955" s="3">
        <v>-3.0110000000000001</v>
      </c>
      <c r="Y7955" s="3">
        <v>-4.7489999999999997</v>
      </c>
      <c r="Z7955" s="3">
        <v>-5.4320000000000004</v>
      </c>
      <c r="AA7955" s="3">
        <v>-3.8849999999999998</v>
      </c>
      <c r="AB7955" s="3">
        <v>-2.976</v>
      </c>
      <c r="AC7955" s="3">
        <v>-3.202</v>
      </c>
      <c r="AD7955" s="3">
        <v>-3.3719999999999999</v>
      </c>
      <c r="AE7955" s="3">
        <v>-3.0150000000000001</v>
      </c>
      <c r="AF7955" s="3">
        <v>-2.6720000000000002</v>
      </c>
      <c r="AG7955" s="3">
        <v>-2.774</v>
      </c>
      <c r="AH7955" s="3">
        <v>-2.202</v>
      </c>
      <c r="AI7955" s="3">
        <v>-2.7160000000000002</v>
      </c>
      <c r="AJ7955" s="3">
        <v>-2.4489999999999998</v>
      </c>
      <c r="AK7955" s="3">
        <v>-2.5870000000000002</v>
      </c>
      <c r="AL7955" s="3">
        <v>-0.65</v>
      </c>
      <c r="AM7955" s="3">
        <v>-2.7040000000000002</v>
      </c>
      <c r="AN7955" s="3">
        <v>-2.17</v>
      </c>
      <c r="AO7955" s="3">
        <v>-4.2649999999999997</v>
      </c>
      <c r="AP7955" s="3">
        <v>-5.1870000000000003</v>
      </c>
      <c r="AQ7955" s="3">
        <v>-7.3419999999999996</v>
      </c>
      <c r="AR7955" s="3">
        <v>-3.7149999999999999</v>
      </c>
      <c r="AS7955" s="3">
        <v>-5.2569999999999997</v>
      </c>
      <c r="AT7955" s="3">
        <v>-5.8760000000000003</v>
      </c>
      <c r="AU7955" s="3">
        <v>-5.952</v>
      </c>
      <c r="AV7955" s="3">
        <v>-5.2130000000000001</v>
      </c>
      <c r="AW7955" s="3">
        <v>-3.3759999999999999</v>
      </c>
      <c r="AX7955" s="3">
        <v>-2.5</v>
      </c>
      <c r="AY7955" s="3">
        <v>-2.2000000000000002</v>
      </c>
      <c r="AZ7955" s="3">
        <v>-2.2000000000000002</v>
      </c>
      <c r="BA7955">
        <v>-2.2000000000000002</v>
      </c>
      <c r="BB7955">
        <v>2016</v>
      </c>
    </row>
    <row r="7956" spans="1:54" hidden="1" x14ac:dyDescent="0.2">
      <c r="A7956">
        <v>744</v>
      </c>
      <c r="B7956" t="s">
        <v>371</v>
      </c>
      <c r="C7956" t="s">
        <v>247</v>
      </c>
      <c r="D7956" t="s">
        <v>122</v>
      </c>
      <c r="E7956" t="s">
        <v>245</v>
      </c>
      <c r="F7956" t="s">
        <v>244</v>
      </c>
      <c r="G7956" t="s">
        <v>225</v>
      </c>
      <c r="H7956" t="s">
        <v>222</v>
      </c>
      <c r="I7956" t="s">
        <v>1840</v>
      </c>
      <c r="J7956" s="3" t="s">
        <v>215</v>
      </c>
      <c r="K7956" s="3" t="s">
        <v>215</v>
      </c>
      <c r="L7956" s="3" t="s">
        <v>215</v>
      </c>
      <c r="M7956" s="3" t="s">
        <v>215</v>
      </c>
      <c r="N7956" s="3" t="s">
        <v>215</v>
      </c>
      <c r="O7956" s="3" t="s">
        <v>215</v>
      </c>
      <c r="P7956" s="3" t="s">
        <v>215</v>
      </c>
      <c r="Q7956" s="3" t="s">
        <v>215</v>
      </c>
      <c r="R7956" s="3" t="s">
        <v>215</v>
      </c>
      <c r="S7956" s="3" t="s">
        <v>215</v>
      </c>
      <c r="T7956" s="3" t="s">
        <v>215</v>
      </c>
      <c r="U7956" s="3">
        <v>-0.70099999999999996</v>
      </c>
      <c r="V7956" s="3">
        <v>-0.56299999999999994</v>
      </c>
      <c r="W7956" s="3">
        <v>-0.53300000000000003</v>
      </c>
      <c r="X7956" s="3">
        <v>-0.502</v>
      </c>
      <c r="Y7956" s="3">
        <v>-0.77200000000000002</v>
      </c>
      <c r="Z7956" s="3">
        <v>-1.0920000000000001</v>
      </c>
      <c r="AA7956" s="3">
        <v>-0.90100000000000002</v>
      </c>
      <c r="AB7956" s="3">
        <v>-0.78900000000000003</v>
      </c>
      <c r="AC7956" s="3">
        <v>-0.94599999999999995</v>
      </c>
      <c r="AD7956" s="3">
        <v>-0.998</v>
      </c>
      <c r="AE7956" s="3">
        <v>-1.0620000000000001</v>
      </c>
      <c r="AF7956" s="3">
        <v>-0.84299999999999997</v>
      </c>
      <c r="AG7956" s="3">
        <v>-0.95799999999999996</v>
      </c>
      <c r="AH7956" s="3">
        <v>-0.90100000000000002</v>
      </c>
      <c r="AI7956" s="3">
        <v>-1.1419999999999999</v>
      </c>
      <c r="AJ7956" s="3">
        <v>-1.216</v>
      </c>
      <c r="AK7956" s="3">
        <v>-1.595</v>
      </c>
      <c r="AL7956" s="3">
        <v>-0.96799999999999997</v>
      </c>
      <c r="AM7956" s="3">
        <v>-2.1789999999999998</v>
      </c>
      <c r="AN7956" s="3">
        <v>-1.8280000000000001</v>
      </c>
      <c r="AO7956" s="3">
        <v>-2.7839999999999998</v>
      </c>
      <c r="AP7956" s="3">
        <v>-4.0149999999999997</v>
      </c>
      <c r="AQ7956" s="3">
        <v>-4.8170000000000002</v>
      </c>
      <c r="AR7956" s="3">
        <v>-3.649</v>
      </c>
      <c r="AS7956" s="3">
        <v>-3.9889999999999999</v>
      </c>
      <c r="AT7956" s="3">
        <v>-5.1230000000000002</v>
      </c>
      <c r="AU7956" s="3">
        <v>-6.5069999999999997</v>
      </c>
      <c r="AV7956" s="3">
        <v>-4.5220000000000002</v>
      </c>
      <c r="AW7956" s="3">
        <v>-3.6259999999999999</v>
      </c>
      <c r="AX7956" s="3">
        <v>-2.95</v>
      </c>
      <c r="AY7956" s="3">
        <v>-2.927</v>
      </c>
      <c r="AZ7956" s="3">
        <v>-3.3879999999999999</v>
      </c>
      <c r="BA7956">
        <v>-3.75</v>
      </c>
      <c r="BB7956">
        <v>2016</v>
      </c>
    </row>
    <row r="7957" spans="1:54" hidden="1" x14ac:dyDescent="0.2">
      <c r="A7957">
        <v>744</v>
      </c>
      <c r="B7957" t="s">
        <v>371</v>
      </c>
      <c r="C7957" t="s">
        <v>246</v>
      </c>
      <c r="D7957" t="s">
        <v>122</v>
      </c>
      <c r="E7957" t="s">
        <v>245</v>
      </c>
      <c r="F7957" t="s">
        <v>244</v>
      </c>
      <c r="G7957" t="s">
        <v>243</v>
      </c>
      <c r="I7957" t="s">
        <v>362</v>
      </c>
      <c r="J7957" s="3" t="s">
        <v>215</v>
      </c>
      <c r="K7957" s="3" t="s">
        <v>215</v>
      </c>
      <c r="L7957" s="3" t="s">
        <v>215</v>
      </c>
      <c r="M7957" s="3" t="s">
        <v>215</v>
      </c>
      <c r="N7957" s="3" t="s">
        <v>215</v>
      </c>
      <c r="O7957" s="3" t="s">
        <v>215</v>
      </c>
      <c r="P7957" s="3" t="s">
        <v>215</v>
      </c>
      <c r="Q7957" s="3" t="s">
        <v>215</v>
      </c>
      <c r="R7957" s="3" t="s">
        <v>215</v>
      </c>
      <c r="S7957" s="3" t="s">
        <v>215</v>
      </c>
      <c r="T7957" s="3" t="s">
        <v>215</v>
      </c>
      <c r="U7957" s="3">
        <v>-5.3079999999999998</v>
      </c>
      <c r="V7957" s="3">
        <v>-3.847</v>
      </c>
      <c r="W7957" s="3">
        <v>-3.34</v>
      </c>
      <c r="X7957" s="3">
        <v>-2.8879999999999999</v>
      </c>
      <c r="Y7957" s="3">
        <v>-4.0430000000000001</v>
      </c>
      <c r="Z7957" s="3">
        <v>-5.226</v>
      </c>
      <c r="AA7957" s="3">
        <v>-3.923</v>
      </c>
      <c r="AB7957" s="3">
        <v>-3.1749999999999998</v>
      </c>
      <c r="AC7957" s="3">
        <v>-3.51</v>
      </c>
      <c r="AD7957" s="3">
        <v>-3.403</v>
      </c>
      <c r="AE7957" s="3">
        <v>-3.36</v>
      </c>
      <c r="AF7957" s="3">
        <v>-2.4980000000000002</v>
      </c>
      <c r="AG7957" s="3">
        <v>-2.6589999999999998</v>
      </c>
      <c r="AH7957" s="3">
        <v>-2.3090000000000002</v>
      </c>
      <c r="AI7957" s="3">
        <v>-2.7040000000000002</v>
      </c>
      <c r="AJ7957" s="3">
        <v>-2.6720000000000002</v>
      </c>
      <c r="AK7957" s="3">
        <v>-3.2890000000000001</v>
      </c>
      <c r="AL7957" s="3">
        <v>-1.8180000000000001</v>
      </c>
      <c r="AM7957" s="3">
        <v>-3.8340000000000001</v>
      </c>
      <c r="AN7957" s="3">
        <v>-2.9950000000000001</v>
      </c>
      <c r="AO7957" s="3">
        <v>-4.26</v>
      </c>
      <c r="AP7957" s="3">
        <v>-5.7140000000000004</v>
      </c>
      <c r="AQ7957" s="3">
        <v>-6.431</v>
      </c>
      <c r="AR7957" s="3">
        <v>-4.5339999999999998</v>
      </c>
      <c r="AS7957" s="3">
        <v>-4.6840000000000002</v>
      </c>
      <c r="AT7957" s="3">
        <v>-5.5709999999999997</v>
      </c>
      <c r="AU7957" s="3">
        <v>-6.5380000000000003</v>
      </c>
      <c r="AV7957" s="3">
        <v>-4.1660000000000004</v>
      </c>
      <c r="AW7957" s="3">
        <v>-3.08</v>
      </c>
      <c r="AX7957" s="3">
        <v>-2.33</v>
      </c>
      <c r="AY7957" s="3">
        <v>-2.15</v>
      </c>
      <c r="AZ7957" s="3">
        <v>-2.3220000000000001</v>
      </c>
      <c r="BA7957">
        <v>-2.3860000000000001</v>
      </c>
      <c r="BB7957">
        <v>2016</v>
      </c>
    </row>
    <row r="7958" spans="1:54" hidden="1" x14ac:dyDescent="0.2">
      <c r="A7958">
        <v>744</v>
      </c>
      <c r="B7958" t="s">
        <v>371</v>
      </c>
      <c r="C7958" t="s">
        <v>242</v>
      </c>
      <c r="D7958" t="s">
        <v>122</v>
      </c>
      <c r="E7958" t="s">
        <v>240</v>
      </c>
      <c r="F7958" t="s">
        <v>239</v>
      </c>
      <c r="G7958" t="s">
        <v>225</v>
      </c>
      <c r="H7958" t="s">
        <v>222</v>
      </c>
      <c r="I7958" t="s">
        <v>1840</v>
      </c>
      <c r="J7958" s="3" t="s">
        <v>215</v>
      </c>
      <c r="K7958" s="3" t="s">
        <v>215</v>
      </c>
      <c r="L7958" s="3" t="s">
        <v>215</v>
      </c>
      <c r="M7958" s="3" t="s">
        <v>215</v>
      </c>
      <c r="N7958" s="3" t="s">
        <v>215</v>
      </c>
      <c r="O7958" s="3" t="s">
        <v>215</v>
      </c>
      <c r="P7958" s="3" t="s">
        <v>215</v>
      </c>
      <c r="Q7958" s="3" t="s">
        <v>215</v>
      </c>
      <c r="R7958" s="3" t="s">
        <v>215</v>
      </c>
      <c r="S7958" s="3" t="s">
        <v>215</v>
      </c>
      <c r="T7958" s="3" t="s">
        <v>215</v>
      </c>
      <c r="U7958" s="3">
        <v>-0.30299999999999999</v>
      </c>
      <c r="V7958" s="3">
        <v>-6.8000000000000005E-2</v>
      </c>
      <c r="W7958" s="3">
        <v>-0.01</v>
      </c>
      <c r="X7958" s="3">
        <v>7.9000000000000001E-2</v>
      </c>
      <c r="Y7958" s="3">
        <v>-0.191</v>
      </c>
      <c r="Z7958" s="3">
        <v>-0.29899999999999999</v>
      </c>
      <c r="AA7958" s="3">
        <v>-0.10299999999999999</v>
      </c>
      <c r="AB7958" s="3">
        <v>3.7999999999999999E-2</v>
      </c>
      <c r="AC7958" s="3">
        <v>-3.2000000000000001E-2</v>
      </c>
      <c r="AD7958" s="3">
        <v>-0.105</v>
      </c>
      <c r="AE7958" s="3">
        <v>-7.1999999999999995E-2</v>
      </c>
      <c r="AF7958" s="3">
        <v>3.5999999999999997E-2</v>
      </c>
      <c r="AG7958" s="3">
        <v>-7.6999999999999999E-2</v>
      </c>
      <c r="AH7958" s="3">
        <v>0.13400000000000001</v>
      </c>
      <c r="AI7958" s="3">
        <v>-7.4999999999999997E-2</v>
      </c>
      <c r="AJ7958" s="3">
        <v>8.9999999999999993E-3</v>
      </c>
      <c r="AK7958" s="3">
        <v>-0.108</v>
      </c>
      <c r="AL7958" s="3">
        <v>0.78300000000000003</v>
      </c>
      <c r="AM7958" s="3">
        <v>-0.41199999999999998</v>
      </c>
      <c r="AN7958" s="3">
        <v>-0.216</v>
      </c>
      <c r="AO7958" s="3">
        <v>-1.56</v>
      </c>
      <c r="AP7958" s="3">
        <v>-2.3820000000000001</v>
      </c>
      <c r="AQ7958" s="3">
        <v>-4.1059999999999999</v>
      </c>
      <c r="AR7958" s="3">
        <v>-1.486</v>
      </c>
      <c r="AS7958" s="3">
        <v>-2.806</v>
      </c>
      <c r="AT7958" s="3">
        <v>-3.3250000000000002</v>
      </c>
      <c r="AU7958" s="3">
        <v>-3.5459999999999998</v>
      </c>
      <c r="AV7958" s="3">
        <v>-2.7480000000000002</v>
      </c>
      <c r="AW7958" s="3">
        <v>-0.95899999999999996</v>
      </c>
      <c r="AX7958" s="3">
        <v>0.23499999999999999</v>
      </c>
      <c r="AY7958" s="3">
        <v>0.56999999999999995</v>
      </c>
      <c r="AZ7958" s="3">
        <v>0.92100000000000004</v>
      </c>
      <c r="BA7958">
        <v>0.94199999999999995</v>
      </c>
      <c r="BB7958">
        <v>2016</v>
      </c>
    </row>
    <row r="7959" spans="1:54" hidden="1" x14ac:dyDescent="0.2">
      <c r="A7959">
        <v>744</v>
      </c>
      <c r="B7959" t="s">
        <v>371</v>
      </c>
      <c r="C7959" t="s">
        <v>241</v>
      </c>
      <c r="D7959" t="s">
        <v>122</v>
      </c>
      <c r="E7959" t="s">
        <v>240</v>
      </c>
      <c r="F7959" t="s">
        <v>239</v>
      </c>
      <c r="G7959" t="s">
        <v>217</v>
      </c>
      <c r="I7959" t="s">
        <v>238</v>
      </c>
      <c r="J7959" s="3" t="s">
        <v>215</v>
      </c>
      <c r="K7959" s="3" t="s">
        <v>215</v>
      </c>
      <c r="L7959" s="3" t="s">
        <v>215</v>
      </c>
      <c r="M7959" s="3" t="s">
        <v>215</v>
      </c>
      <c r="N7959" s="3" t="s">
        <v>215</v>
      </c>
      <c r="O7959" s="3" t="s">
        <v>215</v>
      </c>
      <c r="P7959" s="3" t="s">
        <v>215</v>
      </c>
      <c r="Q7959" s="3" t="s">
        <v>215</v>
      </c>
      <c r="R7959" s="3" t="s">
        <v>215</v>
      </c>
      <c r="S7959" s="3" t="s">
        <v>215</v>
      </c>
      <c r="T7959" s="3" t="s">
        <v>215</v>
      </c>
      <c r="U7959" s="3">
        <v>-2.3090000000000002</v>
      </c>
      <c r="V7959" s="3">
        <v>-0.45</v>
      </c>
      <c r="W7959" s="3">
        <v>-6.4000000000000001E-2</v>
      </c>
      <c r="X7959" s="3">
        <v>0.45800000000000002</v>
      </c>
      <c r="Y7959" s="3">
        <v>-1.026</v>
      </c>
      <c r="Z7959" s="3">
        <v>-1.4450000000000001</v>
      </c>
      <c r="AA7959" s="3">
        <v>-0.44700000000000001</v>
      </c>
      <c r="AB7959" s="3">
        <v>0.155</v>
      </c>
      <c r="AC7959" s="3">
        <v>-0.11700000000000001</v>
      </c>
      <c r="AD7959" s="3">
        <v>-0.35799999999999998</v>
      </c>
      <c r="AE7959" s="3">
        <v>-0.22700000000000001</v>
      </c>
      <c r="AF7959" s="3">
        <v>0.109</v>
      </c>
      <c r="AG7959" s="3">
        <v>-0.217</v>
      </c>
      <c r="AH7959" s="3">
        <v>0.34399999999999997</v>
      </c>
      <c r="AI7959" s="3">
        <v>-0.17899999999999999</v>
      </c>
      <c r="AJ7959" s="3">
        <v>0.02</v>
      </c>
      <c r="AK7959" s="3">
        <v>-0.217</v>
      </c>
      <c r="AL7959" s="3">
        <v>1.417</v>
      </c>
      <c r="AM7959" s="3">
        <v>-0.7</v>
      </c>
      <c r="AN7959" s="3">
        <v>-0.34300000000000003</v>
      </c>
      <c r="AO7959" s="3">
        <v>-2.419</v>
      </c>
      <c r="AP7959" s="3">
        <v>-3.3860000000000001</v>
      </c>
      <c r="AQ7959" s="3">
        <v>-5.4640000000000004</v>
      </c>
      <c r="AR7959" s="3">
        <v>-1.839</v>
      </c>
      <c r="AS7959" s="3">
        <v>-3.3149999999999999</v>
      </c>
      <c r="AT7959" s="3">
        <v>-3.6789999999999998</v>
      </c>
      <c r="AU7959" s="3">
        <v>-3.64</v>
      </c>
      <c r="AV7959" s="3">
        <v>-2.5880000000000001</v>
      </c>
      <c r="AW7959" s="3">
        <v>-0.83099999999999996</v>
      </c>
      <c r="AX7959" s="3">
        <v>0.189</v>
      </c>
      <c r="AY7959" s="3">
        <v>0.42299999999999999</v>
      </c>
      <c r="AZ7959" s="3">
        <v>0.63400000000000001</v>
      </c>
      <c r="BA7959">
        <v>0.6</v>
      </c>
      <c r="BB7959">
        <v>2016</v>
      </c>
    </row>
    <row r="7960" spans="1:54" hidden="1" x14ac:dyDescent="0.2">
      <c r="A7960">
        <v>744</v>
      </c>
      <c r="B7960" t="s">
        <v>371</v>
      </c>
      <c r="C7960" t="s">
        <v>237</v>
      </c>
      <c r="D7960" t="s">
        <v>122</v>
      </c>
      <c r="E7960" t="s">
        <v>235</v>
      </c>
      <c r="F7960" t="s">
        <v>234</v>
      </c>
      <c r="G7960" t="s">
        <v>225</v>
      </c>
      <c r="H7960" t="s">
        <v>222</v>
      </c>
      <c r="I7960" t="s">
        <v>1840</v>
      </c>
      <c r="J7960" s="3" t="s">
        <v>215</v>
      </c>
      <c r="K7960" s="3" t="s">
        <v>215</v>
      </c>
      <c r="L7960" s="3" t="s">
        <v>215</v>
      </c>
      <c r="M7960" s="3" t="s">
        <v>215</v>
      </c>
      <c r="N7960" s="3" t="s">
        <v>215</v>
      </c>
      <c r="O7960" s="3" t="s">
        <v>215</v>
      </c>
      <c r="P7960" s="3" t="s">
        <v>215</v>
      </c>
      <c r="Q7960" s="3" t="s">
        <v>215</v>
      </c>
      <c r="R7960" s="3" t="s">
        <v>215</v>
      </c>
      <c r="S7960" s="3" t="s">
        <v>215</v>
      </c>
      <c r="T7960" s="3" t="s">
        <v>215</v>
      </c>
      <c r="U7960" s="3" t="s">
        <v>215</v>
      </c>
      <c r="V7960" s="3">
        <v>9.7829999999999995</v>
      </c>
      <c r="W7960" s="3">
        <v>10.707000000000001</v>
      </c>
      <c r="X7960" s="3">
        <v>11.558999999999999</v>
      </c>
      <c r="Y7960" s="3">
        <v>12.795</v>
      </c>
      <c r="Z7960" s="3">
        <v>14.515000000000001</v>
      </c>
      <c r="AA7960" s="3">
        <v>16.036000000000001</v>
      </c>
      <c r="AB7960" s="3">
        <v>15.154999999999999</v>
      </c>
      <c r="AC7960" s="3">
        <v>17.678000000000001</v>
      </c>
      <c r="AD7960" s="3">
        <v>19.407</v>
      </c>
      <c r="AE7960" s="3">
        <v>17.367999999999999</v>
      </c>
      <c r="AF7960" s="3">
        <v>17.815999999999999</v>
      </c>
      <c r="AG7960" s="3">
        <v>19.501000000000001</v>
      </c>
      <c r="AH7960" s="3">
        <v>21.012</v>
      </c>
      <c r="AI7960" s="3">
        <v>21.95</v>
      </c>
      <c r="AJ7960" s="3">
        <v>18.917000000000002</v>
      </c>
      <c r="AK7960" s="3">
        <v>18.123000000000001</v>
      </c>
      <c r="AL7960" s="3">
        <v>12.78</v>
      </c>
      <c r="AM7960" s="3">
        <v>12.058999999999999</v>
      </c>
      <c r="AN7960" s="3">
        <v>10.605</v>
      </c>
      <c r="AO7960" s="3">
        <v>13.125999999999999</v>
      </c>
      <c r="AP7960" s="3">
        <v>14.938000000000001</v>
      </c>
      <c r="AQ7960" s="3">
        <v>18.484000000000002</v>
      </c>
      <c r="AR7960" s="3">
        <v>19.233000000000001</v>
      </c>
      <c r="AS7960" s="3">
        <v>16.863</v>
      </c>
      <c r="AT7960" s="3">
        <v>19.239000000000001</v>
      </c>
      <c r="AU7960" s="3">
        <v>20.722999999999999</v>
      </c>
      <c r="AV7960" s="3">
        <v>17.821999999999999</v>
      </c>
      <c r="AW7960" s="3">
        <v>16.146999999999998</v>
      </c>
      <c r="AX7960" s="3">
        <v>15.26</v>
      </c>
      <c r="AY7960" s="3">
        <v>13.641999999999999</v>
      </c>
      <c r="AZ7960" s="3">
        <v>12.228</v>
      </c>
      <c r="BA7960">
        <v>11.180999999999999</v>
      </c>
      <c r="BB7960">
        <v>2016</v>
      </c>
    </row>
    <row r="7961" spans="1:54" hidden="1" x14ac:dyDescent="0.2">
      <c r="A7961">
        <v>744</v>
      </c>
      <c r="B7961" t="s">
        <v>371</v>
      </c>
      <c r="C7961" t="s">
        <v>236</v>
      </c>
      <c r="D7961" t="s">
        <v>122</v>
      </c>
      <c r="E7961" t="s">
        <v>235</v>
      </c>
      <c r="F7961" t="s">
        <v>234</v>
      </c>
      <c r="G7961" t="s">
        <v>217</v>
      </c>
      <c r="I7961" t="s">
        <v>354</v>
      </c>
      <c r="J7961" s="3" t="s">
        <v>215</v>
      </c>
      <c r="K7961" s="3" t="s">
        <v>215</v>
      </c>
      <c r="L7961" s="3" t="s">
        <v>215</v>
      </c>
      <c r="M7961" s="3" t="s">
        <v>215</v>
      </c>
      <c r="N7961" s="3" t="s">
        <v>215</v>
      </c>
      <c r="O7961" s="3" t="s">
        <v>215</v>
      </c>
      <c r="P7961" s="3" t="s">
        <v>215</v>
      </c>
      <c r="Q7961" s="3" t="s">
        <v>215</v>
      </c>
      <c r="R7961" s="3" t="s">
        <v>215</v>
      </c>
      <c r="S7961" s="3" t="s">
        <v>215</v>
      </c>
      <c r="T7961" s="3" t="s">
        <v>215</v>
      </c>
      <c r="U7961" s="3" t="s">
        <v>215</v>
      </c>
      <c r="V7961" s="3">
        <v>65.150999999999996</v>
      </c>
      <c r="W7961" s="3">
        <v>66.905000000000001</v>
      </c>
      <c r="X7961" s="3">
        <v>67.013999999999996</v>
      </c>
      <c r="Y7961" s="3">
        <v>68.837999999999994</v>
      </c>
      <c r="Z7961" s="3">
        <v>70.063000000000002</v>
      </c>
      <c r="AA7961" s="3">
        <v>69.893000000000001</v>
      </c>
      <c r="AB7961" s="3">
        <v>61.042000000000002</v>
      </c>
      <c r="AC7961" s="3">
        <v>64.954999999999998</v>
      </c>
      <c r="AD7961" s="3">
        <v>65.935000000000002</v>
      </c>
      <c r="AE7961" s="3">
        <v>54.707000000000001</v>
      </c>
      <c r="AF7961" s="3">
        <v>54.151000000000003</v>
      </c>
      <c r="AG7961" s="3">
        <v>55.128</v>
      </c>
      <c r="AH7961" s="3">
        <v>54.100999999999999</v>
      </c>
      <c r="AI7961" s="3">
        <v>52.421999999999997</v>
      </c>
      <c r="AJ7961" s="3">
        <v>41.341999999999999</v>
      </c>
      <c r="AK7961" s="3">
        <v>36.35</v>
      </c>
      <c r="AL7961" s="3">
        <v>23.123999999999999</v>
      </c>
      <c r="AM7961" s="3">
        <v>20.478000000000002</v>
      </c>
      <c r="AN7961" s="3">
        <v>16.818999999999999</v>
      </c>
      <c r="AO7961" s="3">
        <v>20.353000000000002</v>
      </c>
      <c r="AP7961" s="3">
        <v>21.231999999999999</v>
      </c>
      <c r="AQ7961" s="3">
        <v>24.596</v>
      </c>
      <c r="AR7961" s="3">
        <v>23.797999999999998</v>
      </c>
      <c r="AS7961" s="3">
        <v>19.919</v>
      </c>
      <c r="AT7961" s="3">
        <v>21.288</v>
      </c>
      <c r="AU7961" s="3">
        <v>21.268999999999998</v>
      </c>
      <c r="AV7961" s="3">
        <v>16.785</v>
      </c>
      <c r="AW7961" s="3">
        <v>13.994</v>
      </c>
      <c r="AX7961" s="3">
        <v>12.239000000000001</v>
      </c>
      <c r="AY7961" s="3">
        <v>10.125999999999999</v>
      </c>
      <c r="AZ7961" s="3">
        <v>8.4079999999999995</v>
      </c>
      <c r="BA7961">
        <v>7.1150000000000002</v>
      </c>
      <c r="BB7961">
        <v>2016</v>
      </c>
    </row>
    <row r="7962" spans="1:54" hidden="1" x14ac:dyDescent="0.2">
      <c r="A7962">
        <v>744</v>
      </c>
      <c r="B7962" t="s">
        <v>371</v>
      </c>
      <c r="C7962" t="s">
        <v>233</v>
      </c>
      <c r="D7962" t="s">
        <v>122</v>
      </c>
      <c r="E7962" t="s">
        <v>231</v>
      </c>
      <c r="F7962" t="s">
        <v>230</v>
      </c>
      <c r="G7962" t="s">
        <v>225</v>
      </c>
      <c r="H7962" t="s">
        <v>222</v>
      </c>
      <c r="I7962" t="s">
        <v>1840</v>
      </c>
      <c r="J7962" s="3" t="s">
        <v>215</v>
      </c>
      <c r="K7962" s="3" t="s">
        <v>215</v>
      </c>
      <c r="L7962" s="3" t="s">
        <v>215</v>
      </c>
      <c r="M7962" s="3" t="s">
        <v>215</v>
      </c>
      <c r="N7962" s="3" t="s">
        <v>215</v>
      </c>
      <c r="O7962" s="3" t="s">
        <v>215</v>
      </c>
      <c r="P7962" s="3" t="s">
        <v>215</v>
      </c>
      <c r="Q7962" s="3" t="s">
        <v>215</v>
      </c>
      <c r="R7962" s="3" t="s">
        <v>215</v>
      </c>
      <c r="S7962" s="3" t="s">
        <v>215</v>
      </c>
      <c r="T7962" s="3" t="s">
        <v>215</v>
      </c>
      <c r="U7962" s="3">
        <v>8.7189999999999994</v>
      </c>
      <c r="V7962" s="3">
        <v>9.7829999999999995</v>
      </c>
      <c r="W7962" s="3">
        <v>10.707000000000001</v>
      </c>
      <c r="X7962" s="3">
        <v>11.558999999999999</v>
      </c>
      <c r="Y7962" s="3">
        <v>12.795</v>
      </c>
      <c r="Z7962" s="3">
        <v>14.515000000000001</v>
      </c>
      <c r="AA7962" s="3">
        <v>16.036000000000001</v>
      </c>
      <c r="AB7962" s="3">
        <v>15.154999999999999</v>
      </c>
      <c r="AC7962" s="3">
        <v>17.678000000000001</v>
      </c>
      <c r="AD7962" s="3">
        <v>19.407</v>
      </c>
      <c r="AE7962" s="3">
        <v>17.367999999999999</v>
      </c>
      <c r="AF7962" s="3">
        <v>17.815999999999999</v>
      </c>
      <c r="AG7962" s="3">
        <v>19.501000000000001</v>
      </c>
      <c r="AH7962" s="3">
        <v>21.012</v>
      </c>
      <c r="AI7962" s="3">
        <v>21.95</v>
      </c>
      <c r="AJ7962" s="3">
        <v>21.940999999999999</v>
      </c>
      <c r="AK7962" s="3">
        <v>22.335999999999999</v>
      </c>
      <c r="AL7962" s="3">
        <v>23.224</v>
      </c>
      <c r="AM7962" s="3">
        <v>23.876000000000001</v>
      </c>
      <c r="AN7962" s="3">
        <v>24.728000000000002</v>
      </c>
      <c r="AO7962" s="3">
        <v>27.774999999999999</v>
      </c>
      <c r="AP7962" s="3">
        <v>33.542000000000002</v>
      </c>
      <c r="AQ7962" s="3">
        <v>35.201000000000001</v>
      </c>
      <c r="AR7962" s="3">
        <v>41.668999999999997</v>
      </c>
      <c r="AS7962" s="3">
        <v>46.433</v>
      </c>
      <c r="AT7962" s="3">
        <v>55.322000000000003</v>
      </c>
      <c r="AU7962" s="3">
        <v>69.445999999999998</v>
      </c>
      <c r="AV7962" s="3">
        <v>77.620999999999995</v>
      </c>
      <c r="AW7962" s="3">
        <v>84.594999999999999</v>
      </c>
      <c r="AX7962" s="3">
        <v>90.929000000000002</v>
      </c>
      <c r="AY7962" s="3">
        <v>96.135000000000005</v>
      </c>
      <c r="AZ7962" s="3">
        <v>101.88</v>
      </c>
      <c r="BA7962">
        <v>108.051</v>
      </c>
      <c r="BB7962">
        <v>2016</v>
      </c>
    </row>
    <row r="7963" spans="1:54" hidden="1" x14ac:dyDescent="0.2">
      <c r="A7963">
        <v>744</v>
      </c>
      <c r="B7963" t="s">
        <v>371</v>
      </c>
      <c r="C7963" t="s">
        <v>232</v>
      </c>
      <c r="D7963" t="s">
        <v>122</v>
      </c>
      <c r="E7963" t="s">
        <v>231</v>
      </c>
      <c r="F7963" t="s">
        <v>230</v>
      </c>
      <c r="G7963" t="s">
        <v>217</v>
      </c>
      <c r="I7963" t="s">
        <v>229</v>
      </c>
      <c r="J7963" s="3" t="s">
        <v>215</v>
      </c>
      <c r="K7963" s="3" t="s">
        <v>215</v>
      </c>
      <c r="L7963" s="3" t="s">
        <v>215</v>
      </c>
      <c r="M7963" s="3" t="s">
        <v>215</v>
      </c>
      <c r="N7963" s="3" t="s">
        <v>215</v>
      </c>
      <c r="O7963" s="3" t="s">
        <v>215</v>
      </c>
      <c r="P7963" s="3" t="s">
        <v>215</v>
      </c>
      <c r="Q7963" s="3" t="s">
        <v>215</v>
      </c>
      <c r="R7963" s="3" t="s">
        <v>215</v>
      </c>
      <c r="S7963" s="3" t="s">
        <v>215</v>
      </c>
      <c r="T7963" s="3" t="s">
        <v>215</v>
      </c>
      <c r="U7963" s="3">
        <v>66.393000000000001</v>
      </c>
      <c r="V7963" s="3">
        <v>65.150999999999996</v>
      </c>
      <c r="W7963" s="3">
        <v>66.905000000000001</v>
      </c>
      <c r="X7963" s="3">
        <v>67.013999999999996</v>
      </c>
      <c r="Y7963" s="3">
        <v>68.837999999999994</v>
      </c>
      <c r="Z7963" s="3">
        <v>70.063000000000002</v>
      </c>
      <c r="AA7963" s="3">
        <v>69.893000000000001</v>
      </c>
      <c r="AB7963" s="3">
        <v>61.042000000000002</v>
      </c>
      <c r="AC7963" s="3">
        <v>64.954999999999998</v>
      </c>
      <c r="AD7963" s="3">
        <v>65.935000000000002</v>
      </c>
      <c r="AE7963" s="3">
        <v>54.707000000000001</v>
      </c>
      <c r="AF7963" s="3">
        <v>54.151000000000003</v>
      </c>
      <c r="AG7963" s="3">
        <v>55.128</v>
      </c>
      <c r="AH7963" s="3">
        <v>54.100999999999999</v>
      </c>
      <c r="AI7963" s="3">
        <v>52.421999999999997</v>
      </c>
      <c r="AJ7963" s="3">
        <v>47.951999999999998</v>
      </c>
      <c r="AK7963" s="3">
        <v>44.8</v>
      </c>
      <c r="AL7963" s="3">
        <v>42.021000000000001</v>
      </c>
      <c r="AM7963" s="3">
        <v>40.542999999999999</v>
      </c>
      <c r="AN7963" s="3">
        <v>39.216999999999999</v>
      </c>
      <c r="AO7963" s="3">
        <v>43.067999999999998</v>
      </c>
      <c r="AP7963" s="3">
        <v>47.676000000000002</v>
      </c>
      <c r="AQ7963" s="3">
        <v>46.84</v>
      </c>
      <c r="AR7963" s="3">
        <v>51.561</v>
      </c>
      <c r="AS7963" s="3">
        <v>54.848999999999997</v>
      </c>
      <c r="AT7963" s="3">
        <v>61.213000000000001</v>
      </c>
      <c r="AU7963" s="3">
        <v>71.275000000000006</v>
      </c>
      <c r="AV7963" s="3">
        <v>73.103999999999999</v>
      </c>
      <c r="AW7963" s="3">
        <v>73.313999999999993</v>
      </c>
      <c r="AX7963" s="3">
        <v>72.930999999999997</v>
      </c>
      <c r="AY7963" s="3">
        <v>71.358999999999995</v>
      </c>
      <c r="AZ7963" s="3">
        <v>70.052999999999997</v>
      </c>
      <c r="BA7963">
        <v>68.757000000000005</v>
      </c>
      <c r="BB7963">
        <v>2016</v>
      </c>
    </row>
    <row r="7964" spans="1:54" hidden="1" x14ac:dyDescent="0.2">
      <c r="A7964">
        <v>744</v>
      </c>
      <c r="B7964" t="s">
        <v>371</v>
      </c>
      <c r="C7964" t="s">
        <v>228</v>
      </c>
      <c r="D7964" t="s">
        <v>122</v>
      </c>
      <c r="E7964" t="s">
        <v>227</v>
      </c>
      <c r="F7964" t="s">
        <v>226</v>
      </c>
      <c r="G7964" t="s">
        <v>225</v>
      </c>
      <c r="H7964" t="s">
        <v>222</v>
      </c>
      <c r="I7964" t="s">
        <v>1840</v>
      </c>
      <c r="J7964" s="3">
        <v>3.8740000000000001</v>
      </c>
      <c r="K7964" s="3">
        <v>4.5540000000000003</v>
      </c>
      <c r="L7964" s="3">
        <v>5.2569999999999997</v>
      </c>
      <c r="M7964" s="3">
        <v>6.2460000000000004</v>
      </c>
      <c r="N7964" s="3">
        <v>7.0339999999999998</v>
      </c>
      <c r="O7964" s="3">
        <v>7.7149999999999999</v>
      </c>
      <c r="P7964" s="3">
        <v>7.8689999999999998</v>
      </c>
      <c r="Q7964" s="3">
        <v>8.8360000000000003</v>
      </c>
      <c r="R7964" s="3">
        <v>9.4990000000000006</v>
      </c>
      <c r="S7964" s="3">
        <v>10.507999999999999</v>
      </c>
      <c r="T7964" s="3">
        <v>11.835000000000001</v>
      </c>
      <c r="U7964" s="3">
        <v>13.132</v>
      </c>
      <c r="V7964" s="3">
        <v>15.016</v>
      </c>
      <c r="W7964" s="3">
        <v>16.004000000000001</v>
      </c>
      <c r="X7964" s="3">
        <v>17.248999999999999</v>
      </c>
      <c r="Y7964" s="3">
        <v>18.588000000000001</v>
      </c>
      <c r="Z7964" s="3">
        <v>20.716999999999999</v>
      </c>
      <c r="AA7964" s="3">
        <v>22.943999999999999</v>
      </c>
      <c r="AB7964" s="3">
        <v>24.827999999999999</v>
      </c>
      <c r="AC7964" s="3">
        <v>27.216000000000001</v>
      </c>
      <c r="AD7964" s="3">
        <v>29.433</v>
      </c>
      <c r="AE7964" s="3">
        <v>31.747</v>
      </c>
      <c r="AF7964" s="3">
        <v>32.901000000000003</v>
      </c>
      <c r="AG7964" s="3">
        <v>35.372999999999998</v>
      </c>
      <c r="AH7964" s="3">
        <v>38.838999999999999</v>
      </c>
      <c r="AI7964" s="3">
        <v>41.871000000000002</v>
      </c>
      <c r="AJ7964" s="3">
        <v>45.756</v>
      </c>
      <c r="AK7964" s="3">
        <v>49.856999999999999</v>
      </c>
      <c r="AL7964" s="3">
        <v>55.268000000000001</v>
      </c>
      <c r="AM7964" s="3">
        <v>58.89</v>
      </c>
      <c r="AN7964" s="3">
        <v>63.055</v>
      </c>
      <c r="AO7964" s="3">
        <v>64.492000000000004</v>
      </c>
      <c r="AP7964" s="3">
        <v>70.353999999999999</v>
      </c>
      <c r="AQ7964" s="3">
        <v>75.152000000000001</v>
      </c>
      <c r="AR7964" s="3">
        <v>80.816000000000003</v>
      </c>
      <c r="AS7964" s="3">
        <v>84.656000000000006</v>
      </c>
      <c r="AT7964" s="3">
        <v>90.376000000000005</v>
      </c>
      <c r="AU7964" s="3">
        <v>97.435000000000002</v>
      </c>
      <c r="AV7964" s="3">
        <v>106.179</v>
      </c>
      <c r="AW7964" s="3">
        <v>115.386</v>
      </c>
      <c r="AX7964" s="3">
        <v>124.678</v>
      </c>
      <c r="AY7964" s="3">
        <v>134.721</v>
      </c>
      <c r="AZ7964" s="3">
        <v>145.434</v>
      </c>
      <c r="BA7964">
        <v>157.149</v>
      </c>
      <c r="BB7964">
        <v>2016</v>
      </c>
    </row>
    <row r="7965" spans="1:54" hidden="1" x14ac:dyDescent="0.2">
      <c r="A7965">
        <v>744</v>
      </c>
      <c r="B7965" t="s">
        <v>371</v>
      </c>
      <c r="C7965" t="s">
        <v>224</v>
      </c>
      <c r="D7965" t="s">
        <v>122</v>
      </c>
      <c r="E7965" t="s">
        <v>219</v>
      </c>
      <c r="F7965" t="s">
        <v>218</v>
      </c>
      <c r="G7965" t="s">
        <v>223</v>
      </c>
      <c r="H7965" t="s">
        <v>222</v>
      </c>
      <c r="I7965" t="s">
        <v>1841</v>
      </c>
      <c r="J7965" s="3">
        <v>-0.36199999999999999</v>
      </c>
      <c r="K7965" s="3">
        <v>-0.81699999999999995</v>
      </c>
      <c r="L7965" s="3">
        <v>-0.94899999999999995</v>
      </c>
      <c r="M7965" s="3">
        <v>-0.75</v>
      </c>
      <c r="N7965" s="3">
        <v>-1.0509999999999999</v>
      </c>
      <c r="O7965" s="3">
        <v>-0.58899999999999997</v>
      </c>
      <c r="P7965" s="3">
        <v>-0.70599999999999996</v>
      </c>
      <c r="Q7965" s="3">
        <v>-9.8000000000000004E-2</v>
      </c>
      <c r="R7965" s="3">
        <v>9.7000000000000003E-2</v>
      </c>
      <c r="S7965" s="3">
        <v>-0.311</v>
      </c>
      <c r="T7965" s="3">
        <v>-0.65200000000000002</v>
      </c>
      <c r="U7965" s="3">
        <v>-0.54600000000000004</v>
      </c>
      <c r="V7965" s="3">
        <v>-0.996</v>
      </c>
      <c r="W7965" s="3">
        <v>-0.878</v>
      </c>
      <c r="X7965" s="3">
        <v>-0.30599999999999999</v>
      </c>
      <c r="Y7965" s="3">
        <v>-0.77700000000000002</v>
      </c>
      <c r="Z7965" s="3">
        <v>-0.47799999999999998</v>
      </c>
      <c r="AA7965" s="3">
        <v>-0.59299999999999997</v>
      </c>
      <c r="AB7965" s="3">
        <v>-0.67500000000000004</v>
      </c>
      <c r="AC7965" s="3">
        <v>-0.44800000000000001</v>
      </c>
      <c r="AD7965" s="3">
        <v>-0.83699999999999997</v>
      </c>
      <c r="AE7965" s="3">
        <v>-1.026</v>
      </c>
      <c r="AF7965" s="3">
        <v>-0.747</v>
      </c>
      <c r="AG7965" s="3">
        <v>-0.73499999999999999</v>
      </c>
      <c r="AH7965" s="3">
        <v>-0.76700000000000002</v>
      </c>
      <c r="AI7965" s="3">
        <v>-0.30299999999999999</v>
      </c>
      <c r="AJ7965" s="3">
        <v>-0.63200000000000001</v>
      </c>
      <c r="AK7965" s="3">
        <v>-0.91700000000000004</v>
      </c>
      <c r="AL7965" s="3">
        <v>-1.7110000000000001</v>
      </c>
      <c r="AM7965" s="3">
        <v>-1.2410000000000001</v>
      </c>
      <c r="AN7965" s="3">
        <v>-2.117</v>
      </c>
      <c r="AO7965" s="3">
        <v>-3.403</v>
      </c>
      <c r="AP7965" s="3">
        <v>-3.738</v>
      </c>
      <c r="AQ7965" s="3">
        <v>-3.879</v>
      </c>
      <c r="AR7965" s="3">
        <v>-4.3410000000000002</v>
      </c>
      <c r="AS7965" s="3">
        <v>-3.8490000000000002</v>
      </c>
      <c r="AT7965" s="3">
        <v>-3.694</v>
      </c>
      <c r="AU7965" s="3">
        <v>-4.048</v>
      </c>
      <c r="AV7965" s="3">
        <v>-3.6890000000000001</v>
      </c>
      <c r="AW7965" s="3">
        <v>-3.2730000000000001</v>
      </c>
      <c r="AX7965" s="3">
        <v>-3.165</v>
      </c>
      <c r="AY7965" s="3">
        <v>-2.9710000000000001</v>
      </c>
      <c r="AZ7965" s="3">
        <v>-2.9350000000000001</v>
      </c>
      <c r="BA7965">
        <v>-3.0190000000000001</v>
      </c>
      <c r="BB7965">
        <v>2016</v>
      </c>
    </row>
    <row r="7966" spans="1:54" hidden="1" x14ac:dyDescent="0.2">
      <c r="A7966">
        <v>744</v>
      </c>
      <c r="B7966" t="s">
        <v>371</v>
      </c>
      <c r="C7966" t="s">
        <v>220</v>
      </c>
      <c r="D7966" t="s">
        <v>122</v>
      </c>
      <c r="E7966" t="s">
        <v>219</v>
      </c>
      <c r="F7966" t="s">
        <v>218</v>
      </c>
      <c r="G7966" t="s">
        <v>217</v>
      </c>
      <c r="I7966" t="s">
        <v>216</v>
      </c>
      <c r="J7966" s="3">
        <v>-3.7850000000000001</v>
      </c>
      <c r="K7966" s="3">
        <v>-8.859</v>
      </c>
      <c r="L7966" s="3">
        <v>-10.667</v>
      </c>
      <c r="M7966" s="3">
        <v>-8.1460000000000008</v>
      </c>
      <c r="N7966" s="3">
        <v>-11.611000000000001</v>
      </c>
      <c r="O7966" s="3">
        <v>-6.3659999999999997</v>
      </c>
      <c r="P7966" s="3">
        <v>-7.1239999999999997</v>
      </c>
      <c r="Q7966" s="3">
        <v>-0.92200000000000004</v>
      </c>
      <c r="R7966" s="3">
        <v>0.873</v>
      </c>
      <c r="S7966" s="3">
        <v>-2.8069999999999999</v>
      </c>
      <c r="T7966" s="3">
        <v>-4.8419999999999996</v>
      </c>
      <c r="U7966" s="3">
        <v>-3.8460000000000001</v>
      </c>
      <c r="V7966" s="3">
        <v>-5.8639999999999999</v>
      </c>
      <c r="W7966" s="3">
        <v>-5.5090000000000003</v>
      </c>
      <c r="X7966" s="3">
        <v>-1.7929999999999999</v>
      </c>
      <c r="Y7966" s="3">
        <v>-3.952</v>
      </c>
      <c r="Z7966" s="3">
        <v>-2.2440000000000002</v>
      </c>
      <c r="AA7966" s="3">
        <v>-2.86</v>
      </c>
      <c r="AB7966" s="3">
        <v>-3.0960000000000001</v>
      </c>
      <c r="AC7966" s="3">
        <v>-1.9510000000000001</v>
      </c>
      <c r="AD7966" s="3">
        <v>-3.899</v>
      </c>
      <c r="AE7966" s="3">
        <v>-4.6479999999999997</v>
      </c>
      <c r="AF7966" s="3">
        <v>-3.2290000000000001</v>
      </c>
      <c r="AG7966" s="3">
        <v>-2.6789999999999998</v>
      </c>
      <c r="AH7966" s="3">
        <v>-2.46</v>
      </c>
      <c r="AI7966" s="3">
        <v>-0.93799999999999994</v>
      </c>
      <c r="AJ7966" s="3">
        <v>-1.8380000000000001</v>
      </c>
      <c r="AK7966" s="3">
        <v>-2.3559999999999999</v>
      </c>
      <c r="AL7966" s="3">
        <v>-3.8159999999999998</v>
      </c>
      <c r="AM7966" s="3">
        <v>-2.8439999999999999</v>
      </c>
      <c r="AN7966" s="3">
        <v>-4.806</v>
      </c>
      <c r="AO7966" s="3">
        <v>-7.4269999999999996</v>
      </c>
      <c r="AP7966" s="3">
        <v>-8.2989999999999995</v>
      </c>
      <c r="AQ7966" s="3">
        <v>-8.3859999999999992</v>
      </c>
      <c r="AR7966" s="3">
        <v>-9.1180000000000003</v>
      </c>
      <c r="AS7966" s="3">
        <v>-8.9190000000000005</v>
      </c>
      <c r="AT7966" s="3">
        <v>-8.7799999999999994</v>
      </c>
      <c r="AU7966" s="3">
        <v>-10.052</v>
      </c>
      <c r="AV7966" s="3">
        <v>-9.1539999999999999</v>
      </c>
      <c r="AW7966" s="3">
        <v>-7.8010000000000002</v>
      </c>
      <c r="AX7966" s="3">
        <v>-7.2190000000000003</v>
      </c>
      <c r="AY7966" s="3">
        <v>-6.4219999999999997</v>
      </c>
      <c r="AZ7966" s="3">
        <v>-5.9989999999999997</v>
      </c>
      <c r="BA7966">
        <v>-5.8239999999999998</v>
      </c>
      <c r="BB7966">
        <v>2016</v>
      </c>
    </row>
    <row r="7967" spans="1:54" x14ac:dyDescent="0.2">
      <c r="A7967">
        <v>186</v>
      </c>
      <c r="B7967" t="s">
        <v>370</v>
      </c>
      <c r="C7967" t="s">
        <v>352</v>
      </c>
      <c r="D7967" t="s">
        <v>35</v>
      </c>
      <c r="E7967" t="s">
        <v>349</v>
      </c>
      <c r="F7967" t="s">
        <v>351</v>
      </c>
      <c r="G7967" t="s">
        <v>225</v>
      </c>
      <c r="H7967" t="s">
        <v>222</v>
      </c>
      <c r="I7967" t="s">
        <v>1842</v>
      </c>
      <c r="J7967" s="3">
        <v>308.36799999999999</v>
      </c>
      <c r="K7967" s="3">
        <v>321.82799999999997</v>
      </c>
      <c r="L7967" s="3">
        <v>332.86399999999998</v>
      </c>
      <c r="M7967" s="3">
        <v>348.70100000000002</v>
      </c>
      <c r="N7967" s="3">
        <v>372.49099999999999</v>
      </c>
      <c r="O7967" s="3">
        <v>388.35399999999998</v>
      </c>
      <c r="P7967" s="3">
        <v>415.31</v>
      </c>
      <c r="Q7967" s="3">
        <v>456.95400000000001</v>
      </c>
      <c r="R7967" s="3">
        <v>466.64699999999999</v>
      </c>
      <c r="S7967" s="3">
        <v>467.827</v>
      </c>
      <c r="T7967" s="3">
        <v>511.125</v>
      </c>
      <c r="U7967" s="3">
        <v>515.85799999999995</v>
      </c>
      <c r="V7967" s="3">
        <v>546.72900000000004</v>
      </c>
      <c r="W7967" s="3">
        <v>590.69899999999996</v>
      </c>
      <c r="X7967" s="3">
        <v>558.471</v>
      </c>
      <c r="Y7967" s="3">
        <v>598.625</v>
      </c>
      <c r="Z7967" s="3">
        <v>640.57100000000003</v>
      </c>
      <c r="AA7967" s="3">
        <v>688.79100000000005</v>
      </c>
      <c r="AB7967" s="3">
        <v>710.09100000000001</v>
      </c>
      <c r="AC7967" s="3">
        <v>686.024</v>
      </c>
      <c r="AD7967" s="3">
        <v>731.577</v>
      </c>
      <c r="AE7967" s="3">
        <v>687.95799999999997</v>
      </c>
      <c r="AF7967" s="3">
        <v>732.19500000000005</v>
      </c>
      <c r="AG7967" s="3">
        <v>773.25900000000001</v>
      </c>
      <c r="AH7967" s="3">
        <v>847.83399999999995</v>
      </c>
      <c r="AI7967" s="3">
        <v>924.22299999999996</v>
      </c>
      <c r="AJ7967" s="3">
        <v>989.93299999999999</v>
      </c>
      <c r="AK7967" s="3">
        <v>1039.731</v>
      </c>
      <c r="AL7967" s="3">
        <v>1048.519</v>
      </c>
      <c r="AM7967" s="3">
        <v>999.19200000000001</v>
      </c>
      <c r="AN7967" s="3">
        <v>1083.9970000000001</v>
      </c>
      <c r="AO7967" s="3">
        <v>1204.4670000000001</v>
      </c>
      <c r="AP7967" s="3">
        <v>1262.1600000000001</v>
      </c>
      <c r="AQ7967" s="3">
        <v>1369.3340000000001</v>
      </c>
      <c r="AR7967" s="3">
        <v>1440.0830000000001</v>
      </c>
      <c r="AS7967" s="3">
        <v>1527.7249999999999</v>
      </c>
      <c r="AT7967" s="3">
        <v>1576.365</v>
      </c>
      <c r="AU7967" s="3">
        <v>1687.4480000000001</v>
      </c>
      <c r="AV7967" s="3">
        <v>1761.88</v>
      </c>
      <c r="AW7967" s="3">
        <v>1831.8219999999999</v>
      </c>
      <c r="AX7967" s="3">
        <v>1898.184</v>
      </c>
      <c r="AY7967" s="3">
        <v>1965.838</v>
      </c>
      <c r="AZ7967" s="3">
        <v>2036.8489999999999</v>
      </c>
      <c r="BA7967">
        <v>2109.8719999999998</v>
      </c>
      <c r="BB7967">
        <v>2016</v>
      </c>
    </row>
    <row r="7968" spans="1:54" hidden="1" x14ac:dyDescent="0.2">
      <c r="A7968">
        <v>186</v>
      </c>
      <c r="B7968" t="s">
        <v>370</v>
      </c>
      <c r="C7968" t="s">
        <v>350</v>
      </c>
      <c r="D7968" t="s">
        <v>35</v>
      </c>
      <c r="E7968" t="s">
        <v>349</v>
      </c>
      <c r="F7968" t="s">
        <v>348</v>
      </c>
      <c r="G7968" t="s">
        <v>275</v>
      </c>
      <c r="I7968" t="s">
        <v>347</v>
      </c>
      <c r="J7968" s="3">
        <v>-0.77900000000000003</v>
      </c>
      <c r="K7968" s="3">
        <v>4.3650000000000002</v>
      </c>
      <c r="L7968" s="3">
        <v>3.4289999999999998</v>
      </c>
      <c r="M7968" s="3">
        <v>4.758</v>
      </c>
      <c r="N7968" s="3">
        <v>6.8230000000000004</v>
      </c>
      <c r="O7968" s="3">
        <v>4.258</v>
      </c>
      <c r="P7968" s="3">
        <v>6.9409999999999998</v>
      </c>
      <c r="Q7968" s="3">
        <v>10.026999999999999</v>
      </c>
      <c r="R7968" s="3">
        <v>2.121</v>
      </c>
      <c r="S7968" s="3">
        <v>0.253</v>
      </c>
      <c r="T7968" s="3">
        <v>9.2550000000000008</v>
      </c>
      <c r="U7968" s="3">
        <v>0.92600000000000005</v>
      </c>
      <c r="V7968" s="3">
        <v>5.984</v>
      </c>
      <c r="W7968" s="3">
        <v>8.0419999999999998</v>
      </c>
      <c r="X7968" s="3">
        <v>-5.4560000000000004</v>
      </c>
      <c r="Y7968" s="3">
        <v>7.19</v>
      </c>
      <c r="Z7968" s="3">
        <v>7.0069999999999997</v>
      </c>
      <c r="AA7968" s="3">
        <v>7.5279999999999996</v>
      </c>
      <c r="AB7968" s="3">
        <v>3.0920000000000001</v>
      </c>
      <c r="AC7968" s="3">
        <v>-3.3889999999999998</v>
      </c>
      <c r="AD7968" s="3">
        <v>6.64</v>
      </c>
      <c r="AE7968" s="3">
        <v>-5.9619999999999997</v>
      </c>
      <c r="AF7968" s="3">
        <v>6.43</v>
      </c>
      <c r="AG7968" s="3">
        <v>5.6079999999999997</v>
      </c>
      <c r="AH7968" s="3">
        <v>9.6440000000000001</v>
      </c>
      <c r="AI7968" s="3">
        <v>9.01</v>
      </c>
      <c r="AJ7968" s="3">
        <v>7.11</v>
      </c>
      <c r="AK7968" s="3">
        <v>5.03</v>
      </c>
      <c r="AL7968" s="3">
        <v>0.84499999999999997</v>
      </c>
      <c r="AM7968" s="3">
        <v>-4.7039999999999997</v>
      </c>
      <c r="AN7968" s="3">
        <v>8.4870000000000001</v>
      </c>
      <c r="AO7968" s="3">
        <v>11.113</v>
      </c>
      <c r="AP7968" s="3">
        <v>4.79</v>
      </c>
      <c r="AQ7968" s="3">
        <v>8.4909999999999997</v>
      </c>
      <c r="AR7968" s="3">
        <v>5.1669999999999998</v>
      </c>
      <c r="AS7968" s="3">
        <v>6.0860000000000003</v>
      </c>
      <c r="AT7968" s="3">
        <v>3.1840000000000002</v>
      </c>
      <c r="AU7968" s="3">
        <v>7.0469999999999997</v>
      </c>
      <c r="AV7968" s="3">
        <v>4.4109999999999996</v>
      </c>
      <c r="AW7968" s="3">
        <v>3.97</v>
      </c>
      <c r="AX7968" s="3">
        <v>3.6230000000000002</v>
      </c>
      <c r="AY7968" s="3">
        <v>3.5640000000000001</v>
      </c>
      <c r="AZ7968" s="3">
        <v>3.6120000000000001</v>
      </c>
      <c r="BA7968">
        <v>3.585</v>
      </c>
      <c r="BB7968">
        <v>2016</v>
      </c>
    </row>
    <row r="7969" spans="1:54" hidden="1" x14ac:dyDescent="0.2">
      <c r="A7969">
        <v>186</v>
      </c>
      <c r="B7969" t="s">
        <v>370</v>
      </c>
      <c r="C7969" t="s">
        <v>346</v>
      </c>
      <c r="D7969" t="s">
        <v>35</v>
      </c>
      <c r="E7969" t="s">
        <v>342</v>
      </c>
      <c r="F7969" t="s">
        <v>345</v>
      </c>
      <c r="G7969" t="s">
        <v>225</v>
      </c>
      <c r="H7969" t="s">
        <v>222</v>
      </c>
      <c r="I7969" t="s">
        <v>1842</v>
      </c>
      <c r="J7969" s="3">
        <v>7.0000000000000001E-3</v>
      </c>
      <c r="K7969" s="3">
        <v>1.0999999999999999E-2</v>
      </c>
      <c r="L7969" s="3">
        <v>1.4E-2</v>
      </c>
      <c r="M7969" s="3">
        <v>1.9E-2</v>
      </c>
      <c r="N7969" s="3">
        <v>0.03</v>
      </c>
      <c r="O7969" s="3">
        <v>4.8000000000000001E-2</v>
      </c>
      <c r="P7969" s="3">
        <v>7.0000000000000007E-2</v>
      </c>
      <c r="Q7969" s="3">
        <v>0.10299999999999999</v>
      </c>
      <c r="R7969" s="3">
        <v>0.17799999999999999</v>
      </c>
      <c r="S7969" s="3">
        <v>0.313</v>
      </c>
      <c r="T7969" s="3">
        <v>0.54100000000000004</v>
      </c>
      <c r="U7969" s="3">
        <v>0.86699999999999999</v>
      </c>
      <c r="V7969" s="3">
        <v>1.5049999999999999</v>
      </c>
      <c r="W7969" s="3">
        <v>2.7280000000000002</v>
      </c>
      <c r="X7969" s="3">
        <v>5.3250000000000002</v>
      </c>
      <c r="Y7969" s="3">
        <v>10.686</v>
      </c>
      <c r="Z7969" s="3">
        <v>20.335000000000001</v>
      </c>
      <c r="AA7969" s="3">
        <v>39.695</v>
      </c>
      <c r="AB7969" s="3">
        <v>71.893000000000001</v>
      </c>
      <c r="AC7969" s="3">
        <v>107.164</v>
      </c>
      <c r="AD7969" s="3">
        <v>170.667</v>
      </c>
      <c r="AE7969" s="3">
        <v>245.429</v>
      </c>
      <c r="AF7969" s="3">
        <v>359.35899999999998</v>
      </c>
      <c r="AG7969" s="3">
        <v>468.01499999999999</v>
      </c>
      <c r="AH7969" s="3">
        <v>577.02300000000002</v>
      </c>
      <c r="AI7969" s="3">
        <v>673.70299999999997</v>
      </c>
      <c r="AJ7969" s="3">
        <v>789.22799999999995</v>
      </c>
      <c r="AK7969" s="3">
        <v>880.46100000000001</v>
      </c>
      <c r="AL7969" s="3">
        <v>994.78300000000002</v>
      </c>
      <c r="AM7969" s="3">
        <v>999.19200000000001</v>
      </c>
      <c r="AN7969" s="3">
        <v>1160.0139999999999</v>
      </c>
      <c r="AO7969" s="3">
        <v>1394.4770000000001</v>
      </c>
      <c r="AP7969" s="3">
        <v>1569.672</v>
      </c>
      <c r="AQ7969" s="3">
        <v>1809.713</v>
      </c>
      <c r="AR7969" s="3">
        <v>2044.4659999999999</v>
      </c>
      <c r="AS7969" s="3">
        <v>2338.6469999999999</v>
      </c>
      <c r="AT7969" s="3">
        <v>2608.5259999999998</v>
      </c>
      <c r="AU7969" s="3">
        <v>3099.0920000000001</v>
      </c>
      <c r="AV7969" s="3">
        <v>3611.1370000000002</v>
      </c>
      <c r="AW7969" s="3">
        <v>4170.4809999999998</v>
      </c>
      <c r="AX7969" s="3">
        <v>4723.1980000000003</v>
      </c>
      <c r="AY7969" s="3">
        <v>5291.799</v>
      </c>
      <c r="AZ7969" s="3">
        <v>5913.1570000000002</v>
      </c>
      <c r="BA7969">
        <v>6601.7209999999995</v>
      </c>
      <c r="BB7969">
        <v>2016</v>
      </c>
    </row>
    <row r="7970" spans="1:54" hidden="1" x14ac:dyDescent="0.2">
      <c r="A7970">
        <v>186</v>
      </c>
      <c r="B7970" t="s">
        <v>370</v>
      </c>
      <c r="C7970" t="s">
        <v>344</v>
      </c>
      <c r="D7970" t="s">
        <v>35</v>
      </c>
      <c r="E7970" t="s">
        <v>342</v>
      </c>
      <c r="F7970" t="s">
        <v>343</v>
      </c>
      <c r="G7970" t="s">
        <v>223</v>
      </c>
      <c r="H7970" t="s">
        <v>222</v>
      </c>
      <c r="I7970" t="s">
        <v>310</v>
      </c>
      <c r="J7970" s="3">
        <v>96.525999999999996</v>
      </c>
      <c r="K7970" s="3">
        <v>97.793999999999997</v>
      </c>
      <c r="L7970" s="3">
        <v>88.853999999999999</v>
      </c>
      <c r="M7970" s="3">
        <v>84.906000000000006</v>
      </c>
      <c r="N7970" s="3">
        <v>82.582999999999998</v>
      </c>
      <c r="O7970" s="3">
        <v>92.76</v>
      </c>
      <c r="P7970" s="3">
        <v>102.304</v>
      </c>
      <c r="Q7970" s="3">
        <v>118.88500000000001</v>
      </c>
      <c r="R7970" s="3">
        <v>125.15300000000001</v>
      </c>
      <c r="S7970" s="3">
        <v>147.68799999999999</v>
      </c>
      <c r="T7970" s="3">
        <v>207.375</v>
      </c>
      <c r="U7970" s="3">
        <v>208.10900000000001</v>
      </c>
      <c r="V7970" s="3">
        <v>219.09100000000001</v>
      </c>
      <c r="W7970" s="3">
        <v>248.447</v>
      </c>
      <c r="X7970" s="3">
        <v>179.208</v>
      </c>
      <c r="Y7970" s="3">
        <v>233.34</v>
      </c>
      <c r="Z7970" s="3">
        <v>250.26300000000001</v>
      </c>
      <c r="AA7970" s="3">
        <v>261.77499999999998</v>
      </c>
      <c r="AB7970" s="3">
        <v>276.012</v>
      </c>
      <c r="AC7970" s="3">
        <v>256.48500000000001</v>
      </c>
      <c r="AD7970" s="3">
        <v>273.08499999999998</v>
      </c>
      <c r="AE7970" s="3">
        <v>200.30500000000001</v>
      </c>
      <c r="AF7970" s="3">
        <v>238.34200000000001</v>
      </c>
      <c r="AG7970" s="3">
        <v>311.94400000000002</v>
      </c>
      <c r="AH7970" s="3">
        <v>404.85300000000001</v>
      </c>
      <c r="AI7970" s="3">
        <v>501.16300000000001</v>
      </c>
      <c r="AJ7970" s="3">
        <v>550.79600000000005</v>
      </c>
      <c r="AK7970" s="3">
        <v>675.01</v>
      </c>
      <c r="AL7970" s="3">
        <v>764.64300000000003</v>
      </c>
      <c r="AM7970" s="3">
        <v>644.47</v>
      </c>
      <c r="AN7970" s="3">
        <v>772.29</v>
      </c>
      <c r="AO7970" s="3">
        <v>832.49699999999996</v>
      </c>
      <c r="AP7970" s="3">
        <v>873.69600000000003</v>
      </c>
      <c r="AQ7970" s="3">
        <v>950.32799999999997</v>
      </c>
      <c r="AR7970" s="3">
        <v>934.07500000000005</v>
      </c>
      <c r="AS7970" s="3">
        <v>859.44899999999996</v>
      </c>
      <c r="AT7970" s="3">
        <v>863.39</v>
      </c>
      <c r="AU7970" s="3">
        <v>849.48</v>
      </c>
      <c r="AV7970" s="3">
        <v>909.88499999999999</v>
      </c>
      <c r="AW7970" s="3">
        <v>961.65499999999997</v>
      </c>
      <c r="AX7970" s="3">
        <v>1025.646</v>
      </c>
      <c r="AY7970" s="3">
        <v>1089.7</v>
      </c>
      <c r="AZ7970" s="3">
        <v>1155.941</v>
      </c>
      <c r="BA7970">
        <v>1223.8820000000001</v>
      </c>
      <c r="BB7970">
        <v>2016</v>
      </c>
    </row>
    <row r="7971" spans="1:54" hidden="1" x14ac:dyDescent="0.2">
      <c r="A7971">
        <v>186</v>
      </c>
      <c r="B7971" t="s">
        <v>370</v>
      </c>
      <c r="C7971" t="s">
        <v>213</v>
      </c>
      <c r="D7971" t="s">
        <v>35</v>
      </c>
      <c r="E7971" t="s">
        <v>342</v>
      </c>
      <c r="F7971" t="s">
        <v>341</v>
      </c>
      <c r="G7971" t="s">
        <v>323</v>
      </c>
      <c r="H7971" t="s">
        <v>222</v>
      </c>
      <c r="I7971" t="s">
        <v>310</v>
      </c>
      <c r="J7971" s="3">
        <v>155.38399999999999</v>
      </c>
      <c r="K7971" s="3">
        <v>177.30799999999999</v>
      </c>
      <c r="L7971" s="3">
        <v>194.767</v>
      </c>
      <c r="M7971" s="3">
        <v>212.08799999999999</v>
      </c>
      <c r="N7971" s="3">
        <v>234.59800000000001</v>
      </c>
      <c r="O7971" s="3">
        <v>252.41499999999999</v>
      </c>
      <c r="P7971" s="3">
        <v>275.37799999999999</v>
      </c>
      <c r="Q7971" s="3">
        <v>310.72399999999999</v>
      </c>
      <c r="R7971" s="3">
        <v>328.423</v>
      </c>
      <c r="S7971" s="3">
        <v>342.05700000000002</v>
      </c>
      <c r="T7971" s="3">
        <v>387.53699999999998</v>
      </c>
      <c r="U7971" s="3">
        <v>404.14400000000001</v>
      </c>
      <c r="V7971" s="3">
        <v>438.09399999999999</v>
      </c>
      <c r="W7971" s="3">
        <v>484.58800000000002</v>
      </c>
      <c r="X7971" s="3">
        <v>467.9</v>
      </c>
      <c r="Y7971" s="3">
        <v>512.00199999999995</v>
      </c>
      <c r="Z7971" s="3">
        <v>557.87699999999995</v>
      </c>
      <c r="AA7971" s="3">
        <v>610.14400000000001</v>
      </c>
      <c r="AB7971" s="3">
        <v>635.83699999999999</v>
      </c>
      <c r="AC7971" s="3">
        <v>623.68799999999999</v>
      </c>
      <c r="AD7971" s="3">
        <v>680.23400000000004</v>
      </c>
      <c r="AE7971" s="3">
        <v>654.255</v>
      </c>
      <c r="AF7971" s="3">
        <v>707.01499999999999</v>
      </c>
      <c r="AG7971" s="3">
        <v>761.55499999999995</v>
      </c>
      <c r="AH7971" s="3">
        <v>857.96299999999997</v>
      </c>
      <c r="AI7971" s="3">
        <v>965.35500000000002</v>
      </c>
      <c r="AJ7971" s="3">
        <v>1065.76</v>
      </c>
      <c r="AK7971" s="3">
        <v>1149.1590000000001</v>
      </c>
      <c r="AL7971" s="3">
        <v>1181.605</v>
      </c>
      <c r="AM7971" s="3">
        <v>1134.568</v>
      </c>
      <c r="AN7971" s="3">
        <v>1245.9010000000001</v>
      </c>
      <c r="AO7971" s="3">
        <v>1412.942</v>
      </c>
      <c r="AP7971" s="3">
        <v>1507.895</v>
      </c>
      <c r="AQ7971" s="3">
        <v>1662.355</v>
      </c>
      <c r="AR7971" s="3">
        <v>1779.62</v>
      </c>
      <c r="AS7971" s="3">
        <v>1908.3969999999999</v>
      </c>
      <c r="AT7971" s="3">
        <v>1994.2809999999999</v>
      </c>
      <c r="AU7971" s="3">
        <v>2173.2269999999999</v>
      </c>
      <c r="AV7971" s="3">
        <v>2320.6410000000001</v>
      </c>
      <c r="AW7971" s="3">
        <v>2465.09</v>
      </c>
      <c r="AX7971" s="3">
        <v>2604.5839999999998</v>
      </c>
      <c r="AY7971" s="3">
        <v>2748.8220000000001</v>
      </c>
      <c r="AZ7971" s="3">
        <v>2897.0219999999999</v>
      </c>
      <c r="BA7971">
        <v>3053.0929999999998</v>
      </c>
      <c r="BB7971">
        <v>2016</v>
      </c>
    </row>
    <row r="7972" spans="1:54" hidden="1" x14ac:dyDescent="0.2">
      <c r="A7972">
        <v>186</v>
      </c>
      <c r="B7972" t="s">
        <v>370</v>
      </c>
      <c r="C7972" t="s">
        <v>340</v>
      </c>
      <c r="D7972" t="s">
        <v>35</v>
      </c>
      <c r="E7972" t="s">
        <v>339</v>
      </c>
      <c r="F7972" t="s">
        <v>338</v>
      </c>
      <c r="G7972" t="s">
        <v>295</v>
      </c>
      <c r="I7972" t="s">
        <v>337</v>
      </c>
      <c r="J7972" s="3">
        <v>2E-3</v>
      </c>
      <c r="K7972" s="3">
        <v>3.0000000000000001E-3</v>
      </c>
      <c r="L7972" s="3">
        <v>4.0000000000000001E-3</v>
      </c>
      <c r="M7972" s="3">
        <v>5.0000000000000001E-3</v>
      </c>
      <c r="N7972" s="3">
        <v>8.0000000000000002E-3</v>
      </c>
      <c r="O7972" s="3">
        <v>1.2E-2</v>
      </c>
      <c r="P7972" s="3">
        <v>1.7000000000000001E-2</v>
      </c>
      <c r="Q7972" s="3">
        <v>2.3E-2</v>
      </c>
      <c r="R7972" s="3">
        <v>3.7999999999999999E-2</v>
      </c>
      <c r="S7972" s="3">
        <v>6.7000000000000004E-2</v>
      </c>
      <c r="T7972" s="3">
        <v>0.106</v>
      </c>
      <c r="U7972" s="3">
        <v>0.16800000000000001</v>
      </c>
      <c r="V7972" s="3">
        <v>0.27500000000000002</v>
      </c>
      <c r="W7972" s="3">
        <v>0.46200000000000002</v>
      </c>
      <c r="X7972" s="3">
        <v>0.95399999999999996</v>
      </c>
      <c r="Y7972" s="3">
        <v>1.7849999999999999</v>
      </c>
      <c r="Z7972" s="3">
        <v>3.1749999999999998</v>
      </c>
      <c r="AA7972" s="3">
        <v>5.7629999999999999</v>
      </c>
      <c r="AB7972" s="3">
        <v>10.124000000000001</v>
      </c>
      <c r="AC7972" s="3">
        <v>15.621</v>
      </c>
      <c r="AD7972" s="3">
        <v>23.329000000000001</v>
      </c>
      <c r="AE7972" s="3">
        <v>35.674999999999997</v>
      </c>
      <c r="AF7972" s="3">
        <v>49.08</v>
      </c>
      <c r="AG7972" s="3">
        <v>60.524999999999999</v>
      </c>
      <c r="AH7972" s="3">
        <v>68.058999999999997</v>
      </c>
      <c r="AI7972" s="3">
        <v>72.894000000000005</v>
      </c>
      <c r="AJ7972" s="3">
        <v>79.724999999999994</v>
      </c>
      <c r="AK7972" s="3">
        <v>84.682000000000002</v>
      </c>
      <c r="AL7972" s="3">
        <v>94.875</v>
      </c>
      <c r="AM7972" s="3">
        <v>100</v>
      </c>
      <c r="AN7972" s="3">
        <v>107.01300000000001</v>
      </c>
      <c r="AO7972" s="3">
        <v>115.77500000000001</v>
      </c>
      <c r="AP7972" s="3">
        <v>124.364</v>
      </c>
      <c r="AQ7972" s="3">
        <v>132.16</v>
      </c>
      <c r="AR7972" s="3">
        <v>141.96899999999999</v>
      </c>
      <c r="AS7972" s="3">
        <v>153.08000000000001</v>
      </c>
      <c r="AT7972" s="3">
        <v>165.477</v>
      </c>
      <c r="AU7972" s="3">
        <v>183.65600000000001</v>
      </c>
      <c r="AV7972" s="3">
        <v>204.959</v>
      </c>
      <c r="AW7972" s="3">
        <v>227.66900000000001</v>
      </c>
      <c r="AX7972" s="3">
        <v>248.827</v>
      </c>
      <c r="AY7972" s="3">
        <v>269.18799999999999</v>
      </c>
      <c r="AZ7972" s="3">
        <v>290.30900000000003</v>
      </c>
      <c r="BA7972">
        <v>312.89699999999999</v>
      </c>
      <c r="BB7972">
        <v>2016</v>
      </c>
    </row>
    <row r="7973" spans="1:54" hidden="1" x14ac:dyDescent="0.2">
      <c r="A7973">
        <v>186</v>
      </c>
      <c r="B7973" t="s">
        <v>370</v>
      </c>
      <c r="C7973" t="s">
        <v>336</v>
      </c>
      <c r="D7973" t="s">
        <v>35</v>
      </c>
      <c r="E7973" t="s">
        <v>333</v>
      </c>
      <c r="F7973" t="s">
        <v>335</v>
      </c>
      <c r="G7973" t="s">
        <v>225</v>
      </c>
      <c r="H7973" t="s">
        <v>322</v>
      </c>
      <c r="I7973" t="s">
        <v>330</v>
      </c>
      <c r="J7973" s="3">
        <v>6928.1379999999999</v>
      </c>
      <c r="K7973" s="3">
        <v>7071.5259999999998</v>
      </c>
      <c r="L7973" s="3">
        <v>7122.9030000000002</v>
      </c>
      <c r="M7973" s="3">
        <v>7034.4040000000005</v>
      </c>
      <c r="N7973" s="3">
        <v>7341.741</v>
      </c>
      <c r="O7973" s="3">
        <v>7482.6260000000002</v>
      </c>
      <c r="P7973" s="3">
        <v>7826.9589999999998</v>
      </c>
      <c r="Q7973" s="3">
        <v>8428.0010000000002</v>
      </c>
      <c r="R7973" s="3">
        <v>8749.9519999999993</v>
      </c>
      <c r="S7973" s="3">
        <v>8648.3240000000005</v>
      </c>
      <c r="T7973" s="3">
        <v>9235.5540000000001</v>
      </c>
      <c r="U7973" s="3">
        <v>9137.2430000000004</v>
      </c>
      <c r="V7973" s="3">
        <v>9525.8379999999997</v>
      </c>
      <c r="W7973" s="3">
        <v>10127.205</v>
      </c>
      <c r="X7973" s="3">
        <v>9424.3009999999995</v>
      </c>
      <c r="Y7973" s="3">
        <v>9946.5509999999995</v>
      </c>
      <c r="Z7973" s="3">
        <v>10482.993</v>
      </c>
      <c r="AA7973" s="3">
        <v>11105.373</v>
      </c>
      <c r="AB7973" s="3">
        <v>11287.137000000001</v>
      </c>
      <c r="AC7973" s="3">
        <v>10749.696</v>
      </c>
      <c r="AD7973" s="3">
        <v>11302.061</v>
      </c>
      <c r="AE7973" s="3">
        <v>10486.656999999999</v>
      </c>
      <c r="AF7973" s="3">
        <v>11026.733</v>
      </c>
      <c r="AG7973" s="3">
        <v>11509.012000000001</v>
      </c>
      <c r="AH7973" s="3">
        <v>12466.28</v>
      </c>
      <c r="AI7973" s="3">
        <v>13421.665000000001</v>
      </c>
      <c r="AJ7973" s="3">
        <v>14196.659</v>
      </c>
      <c r="AK7973" s="3">
        <v>14729.932000000001</v>
      </c>
      <c r="AL7973" s="3">
        <v>14661.096</v>
      </c>
      <c r="AM7973" s="3">
        <v>13770.311</v>
      </c>
      <c r="AN7973" s="3">
        <v>14703.65</v>
      </c>
      <c r="AO7973" s="3">
        <v>16118.819</v>
      </c>
      <c r="AP7973" s="3">
        <v>16689.195</v>
      </c>
      <c r="AQ7973" s="3">
        <v>17860.600999999999</v>
      </c>
      <c r="AR7973" s="3">
        <v>18534.868999999999</v>
      </c>
      <c r="AS7973" s="3">
        <v>19401.888999999999</v>
      </c>
      <c r="AT7973" s="3">
        <v>19750.272000000001</v>
      </c>
      <c r="AU7973" s="3">
        <v>20881.543000000001</v>
      </c>
      <c r="AV7973" s="3">
        <v>21521.383000000002</v>
      </c>
      <c r="AW7973" s="3">
        <v>22101.164000000001</v>
      </c>
      <c r="AX7973" s="3">
        <v>22624.508000000002</v>
      </c>
      <c r="AY7973" s="3">
        <v>23153.262999999999</v>
      </c>
      <c r="AZ7973" s="3">
        <v>23708.987000000001</v>
      </c>
      <c r="BA7973">
        <v>24277.802</v>
      </c>
      <c r="BB7973">
        <v>2016</v>
      </c>
    </row>
    <row r="7974" spans="1:54" hidden="1" x14ac:dyDescent="0.2">
      <c r="A7974">
        <v>186</v>
      </c>
      <c r="B7974" t="s">
        <v>370</v>
      </c>
      <c r="C7974" t="s">
        <v>334</v>
      </c>
      <c r="D7974" t="s">
        <v>35</v>
      </c>
      <c r="E7974" t="s">
        <v>333</v>
      </c>
      <c r="F7974" t="s">
        <v>332</v>
      </c>
      <c r="G7974" t="s">
        <v>331</v>
      </c>
      <c r="H7974" t="s">
        <v>322</v>
      </c>
      <c r="I7974" t="s">
        <v>330</v>
      </c>
      <c r="J7974" s="3">
        <v>8127.2929999999997</v>
      </c>
      <c r="K7974" s="3">
        <v>8295.4989999999998</v>
      </c>
      <c r="L7974" s="3">
        <v>8355.7690000000002</v>
      </c>
      <c r="M7974" s="3">
        <v>8251.9509999999991</v>
      </c>
      <c r="N7974" s="3">
        <v>8612.4850000000006</v>
      </c>
      <c r="O7974" s="3">
        <v>8777.7540000000008</v>
      </c>
      <c r="P7974" s="3">
        <v>9181.6859999999997</v>
      </c>
      <c r="Q7974" s="3">
        <v>9886.759</v>
      </c>
      <c r="R7974" s="3">
        <v>10264.434999999999</v>
      </c>
      <c r="S7974" s="3">
        <v>10145.217000000001</v>
      </c>
      <c r="T7974" s="3">
        <v>10834.087</v>
      </c>
      <c r="U7974" s="3">
        <v>10718.76</v>
      </c>
      <c r="V7974" s="3">
        <v>11174.615</v>
      </c>
      <c r="W7974" s="3">
        <v>11880.069</v>
      </c>
      <c r="X7974" s="3">
        <v>11055.503000000001</v>
      </c>
      <c r="Y7974" s="3">
        <v>11668.146000000001</v>
      </c>
      <c r="Z7974" s="3">
        <v>12297.439</v>
      </c>
      <c r="AA7974" s="3">
        <v>13027.543</v>
      </c>
      <c r="AB7974" s="3">
        <v>13240.768</v>
      </c>
      <c r="AC7974" s="3">
        <v>12610.305</v>
      </c>
      <c r="AD7974" s="3">
        <v>13258.273999999999</v>
      </c>
      <c r="AE7974" s="3">
        <v>12301.736999999999</v>
      </c>
      <c r="AF7974" s="3">
        <v>12935.291999999999</v>
      </c>
      <c r="AG7974" s="3">
        <v>13501.046</v>
      </c>
      <c r="AH7974" s="3">
        <v>14624.002</v>
      </c>
      <c r="AI7974" s="3">
        <v>15744.75</v>
      </c>
      <c r="AJ7974" s="3">
        <v>16653.883999999998</v>
      </c>
      <c r="AK7974" s="3">
        <v>17279.457999999999</v>
      </c>
      <c r="AL7974" s="3">
        <v>17198.707999999999</v>
      </c>
      <c r="AM7974" s="3">
        <v>16153.742</v>
      </c>
      <c r="AN7974" s="3">
        <v>17248.627</v>
      </c>
      <c r="AO7974" s="3">
        <v>18908.740000000002</v>
      </c>
      <c r="AP7974" s="3">
        <v>19577.84</v>
      </c>
      <c r="AQ7974" s="3">
        <v>20951.998</v>
      </c>
      <c r="AR7974" s="3">
        <v>21742.971000000001</v>
      </c>
      <c r="AS7974" s="3">
        <v>22760.06</v>
      </c>
      <c r="AT7974" s="3">
        <v>23168.741999999998</v>
      </c>
      <c r="AU7974" s="3">
        <v>24495.82</v>
      </c>
      <c r="AV7974" s="3">
        <v>25246.405999999999</v>
      </c>
      <c r="AW7974" s="3">
        <v>25926.537</v>
      </c>
      <c r="AX7974" s="3">
        <v>26540.465</v>
      </c>
      <c r="AY7974" s="3">
        <v>27160.739000000001</v>
      </c>
      <c r="AZ7974" s="3">
        <v>27812.651000000002</v>
      </c>
      <c r="BA7974">
        <v>28479.918000000001</v>
      </c>
      <c r="BB7974">
        <v>2016</v>
      </c>
    </row>
    <row r="7975" spans="1:54" hidden="1" x14ac:dyDescent="0.2">
      <c r="A7975">
        <v>186</v>
      </c>
      <c r="B7975" t="s">
        <v>370</v>
      </c>
      <c r="C7975" t="s">
        <v>329</v>
      </c>
      <c r="D7975" t="s">
        <v>35</v>
      </c>
      <c r="E7975" t="s">
        <v>325</v>
      </c>
      <c r="F7975" t="s">
        <v>328</v>
      </c>
      <c r="G7975" t="s">
        <v>225</v>
      </c>
      <c r="H7975" t="s">
        <v>322</v>
      </c>
      <c r="I7975" t="s">
        <v>321</v>
      </c>
      <c r="J7975" s="3">
        <v>0.16500000000000001</v>
      </c>
      <c r="K7975" s="3">
        <v>0.23899999999999999</v>
      </c>
      <c r="L7975" s="3">
        <v>0.309</v>
      </c>
      <c r="M7975" s="3">
        <v>0.38600000000000001</v>
      </c>
      <c r="N7975" s="3">
        <v>0.59699999999999998</v>
      </c>
      <c r="O7975" s="3">
        <v>0.93100000000000005</v>
      </c>
      <c r="P7975" s="3">
        <v>1.325</v>
      </c>
      <c r="Q7975" s="3">
        <v>1.897</v>
      </c>
      <c r="R7975" s="3">
        <v>3.3359999999999999</v>
      </c>
      <c r="S7975" s="3">
        <v>5.7850000000000001</v>
      </c>
      <c r="T7975" s="3">
        <v>9.7769999999999992</v>
      </c>
      <c r="U7975" s="3">
        <v>15.364000000000001</v>
      </c>
      <c r="V7975" s="3">
        <v>26.224</v>
      </c>
      <c r="W7975" s="3">
        <v>46.774000000000001</v>
      </c>
      <c r="X7975" s="3">
        <v>89.864999999999995</v>
      </c>
      <c r="Y7975" s="3">
        <v>177.55199999999999</v>
      </c>
      <c r="Z7975" s="3">
        <v>332.78899999999999</v>
      </c>
      <c r="AA7975" s="3">
        <v>640.01</v>
      </c>
      <c r="AB7975" s="3">
        <v>1142.761</v>
      </c>
      <c r="AC7975" s="3">
        <v>1679.2180000000001</v>
      </c>
      <c r="AD7975" s="3">
        <v>2636.614</v>
      </c>
      <c r="AE7975" s="3">
        <v>3741.1120000000001</v>
      </c>
      <c r="AF7975" s="3">
        <v>5411.88</v>
      </c>
      <c r="AG7975" s="3">
        <v>6965.8329999999996</v>
      </c>
      <c r="AH7975" s="3">
        <v>8484.3639999999996</v>
      </c>
      <c r="AI7975" s="3">
        <v>9783.5849999999991</v>
      </c>
      <c r="AJ7975" s="3">
        <v>11318.341</v>
      </c>
      <c r="AK7975" s="3">
        <v>12473.546</v>
      </c>
      <c r="AL7975" s="3">
        <v>13909.72</v>
      </c>
      <c r="AM7975" s="3">
        <v>13770.311</v>
      </c>
      <c r="AN7975" s="3">
        <v>15734.766</v>
      </c>
      <c r="AO7975" s="3">
        <v>18661.636999999999</v>
      </c>
      <c r="AP7975" s="3">
        <v>20755.341</v>
      </c>
      <c r="AQ7975" s="3">
        <v>23604.584999999999</v>
      </c>
      <c r="AR7975" s="3">
        <v>26313.688999999998</v>
      </c>
      <c r="AS7975" s="3">
        <v>29700.485000000001</v>
      </c>
      <c r="AT7975" s="3">
        <v>32682.202000000001</v>
      </c>
      <c r="AU7975" s="3">
        <v>38350.103999999999</v>
      </c>
      <c r="AV7975" s="3">
        <v>44110.067000000003</v>
      </c>
      <c r="AW7975" s="3">
        <v>50317.389000000003</v>
      </c>
      <c r="AX7975" s="3">
        <v>56295.917999999998</v>
      </c>
      <c r="AY7975" s="3">
        <v>62325.785000000003</v>
      </c>
      <c r="AZ7975" s="3">
        <v>68829.33</v>
      </c>
      <c r="BA7975">
        <v>75964.438999999998</v>
      </c>
      <c r="BB7975">
        <v>2016</v>
      </c>
    </row>
    <row r="7976" spans="1:54" hidden="1" x14ac:dyDescent="0.2">
      <c r="A7976">
        <v>186</v>
      </c>
      <c r="B7976" t="s">
        <v>370</v>
      </c>
      <c r="C7976" t="s">
        <v>327</v>
      </c>
      <c r="D7976" t="s">
        <v>35</v>
      </c>
      <c r="E7976" t="s">
        <v>325</v>
      </c>
      <c r="F7976" t="s">
        <v>326</v>
      </c>
      <c r="G7976" t="s">
        <v>223</v>
      </c>
      <c r="H7976" t="s">
        <v>322</v>
      </c>
      <c r="I7976" t="s">
        <v>321</v>
      </c>
      <c r="J7976" s="3">
        <v>2168.6660000000002</v>
      </c>
      <c r="K7976" s="3">
        <v>2148.8359999999998</v>
      </c>
      <c r="L7976" s="3">
        <v>1901.376</v>
      </c>
      <c r="M7976" s="3">
        <v>1712.8320000000001</v>
      </c>
      <c r="N7976" s="3">
        <v>1627.694</v>
      </c>
      <c r="O7976" s="3">
        <v>1787.2570000000001</v>
      </c>
      <c r="P7976" s="3">
        <v>1928.0239999999999</v>
      </c>
      <c r="Q7976" s="3">
        <v>2192.7080000000001</v>
      </c>
      <c r="R7976" s="3">
        <v>2346.7109999999998</v>
      </c>
      <c r="S7976" s="3">
        <v>2730.183</v>
      </c>
      <c r="T7976" s="3">
        <v>3747.0819999999999</v>
      </c>
      <c r="U7976" s="3">
        <v>3686.18</v>
      </c>
      <c r="V7976" s="3">
        <v>3817.2939999999999</v>
      </c>
      <c r="W7976" s="3">
        <v>4259.482</v>
      </c>
      <c r="X7976" s="3">
        <v>3024.163</v>
      </c>
      <c r="Y7976" s="3">
        <v>3877.1039999999998</v>
      </c>
      <c r="Z7976" s="3">
        <v>4095.5819999999999</v>
      </c>
      <c r="AA7976" s="3">
        <v>4220.5950000000003</v>
      </c>
      <c r="AB7976" s="3">
        <v>4387.308</v>
      </c>
      <c r="AC7976" s="3">
        <v>4019.0010000000002</v>
      </c>
      <c r="AD7976" s="3">
        <v>4218.8590000000004</v>
      </c>
      <c r="AE7976" s="3">
        <v>3053.2820000000002</v>
      </c>
      <c r="AF7976" s="3">
        <v>3589.386</v>
      </c>
      <c r="AG7976" s="3">
        <v>4642.902</v>
      </c>
      <c r="AH7976" s="3">
        <v>5952.8280000000004</v>
      </c>
      <c r="AI7976" s="3">
        <v>7277.942</v>
      </c>
      <c r="AJ7976" s="3">
        <v>7898.9930000000004</v>
      </c>
      <c r="AK7976" s="3">
        <v>9562.9040000000005</v>
      </c>
      <c r="AL7976" s="3">
        <v>10691.746999999999</v>
      </c>
      <c r="AM7976" s="3">
        <v>8881.723</v>
      </c>
      <c r="AN7976" s="3">
        <v>10475.569</v>
      </c>
      <c r="AO7976" s="3">
        <v>11140.912</v>
      </c>
      <c r="AP7976" s="3">
        <v>11552.634</v>
      </c>
      <c r="AQ7976" s="3">
        <v>12395.391</v>
      </c>
      <c r="AR7976" s="3">
        <v>12022.195</v>
      </c>
      <c r="AS7976" s="3">
        <v>10914.879000000001</v>
      </c>
      <c r="AT7976" s="3">
        <v>10817.406000000001</v>
      </c>
      <c r="AU7976" s="3">
        <v>10511.995999999999</v>
      </c>
      <c r="AV7976" s="3">
        <v>11114.258</v>
      </c>
      <c r="AW7976" s="3">
        <v>11602.495999999999</v>
      </c>
      <c r="AX7976" s="3">
        <v>12224.703</v>
      </c>
      <c r="AY7976" s="3">
        <v>12834.281000000001</v>
      </c>
      <c r="AZ7976" s="3">
        <v>13455.186</v>
      </c>
      <c r="BA7976">
        <v>14082.923000000001</v>
      </c>
      <c r="BB7976">
        <v>2016</v>
      </c>
    </row>
    <row r="7977" spans="1:54" hidden="1" x14ac:dyDescent="0.2">
      <c r="A7977">
        <v>186</v>
      </c>
      <c r="B7977" t="s">
        <v>370</v>
      </c>
      <c r="C7977" t="s">
        <v>212</v>
      </c>
      <c r="D7977" t="s">
        <v>35</v>
      </c>
      <c r="E7977" t="s">
        <v>325</v>
      </c>
      <c r="F7977" t="s">
        <v>324</v>
      </c>
      <c r="G7977" t="s">
        <v>323</v>
      </c>
      <c r="H7977" t="s">
        <v>322</v>
      </c>
      <c r="I7977" t="s">
        <v>321</v>
      </c>
      <c r="J7977" s="3">
        <v>3491.0320000000002</v>
      </c>
      <c r="K7977" s="3">
        <v>3895.9969999999998</v>
      </c>
      <c r="L7977" s="3">
        <v>4167.7860000000001</v>
      </c>
      <c r="M7977" s="3">
        <v>4278.4799999999996</v>
      </c>
      <c r="N7977" s="3">
        <v>4623.884</v>
      </c>
      <c r="O7977" s="3">
        <v>4863.42</v>
      </c>
      <c r="P7977" s="3">
        <v>5189.7889999999998</v>
      </c>
      <c r="Q7977" s="3">
        <v>5730.9480000000003</v>
      </c>
      <c r="R7977" s="3">
        <v>6158.15</v>
      </c>
      <c r="S7977" s="3">
        <v>6323.3090000000002</v>
      </c>
      <c r="T7977" s="3">
        <v>7002.43</v>
      </c>
      <c r="U7977" s="3">
        <v>7158.4830000000002</v>
      </c>
      <c r="V7977" s="3">
        <v>7633.06</v>
      </c>
      <c r="W7977" s="3">
        <v>8307.9850000000006</v>
      </c>
      <c r="X7977" s="3">
        <v>7895.9030000000002</v>
      </c>
      <c r="Y7977" s="3">
        <v>8507.2530000000006</v>
      </c>
      <c r="Z7977" s="3">
        <v>9129.7090000000007</v>
      </c>
      <c r="AA7977" s="3">
        <v>9837.3410000000003</v>
      </c>
      <c r="AB7977" s="3">
        <v>10106.841</v>
      </c>
      <c r="AC7977" s="3">
        <v>9772.9120000000003</v>
      </c>
      <c r="AD7977" s="3">
        <v>10508.871999999999</v>
      </c>
      <c r="AE7977" s="3">
        <v>9972.9169999999995</v>
      </c>
      <c r="AF7977" s="3">
        <v>10647.522000000001</v>
      </c>
      <c r="AG7977" s="3">
        <v>11334.808000000001</v>
      </c>
      <c r="AH7977" s="3">
        <v>12615.21</v>
      </c>
      <c r="AI7977" s="3">
        <v>14018.982</v>
      </c>
      <c r="AJ7977" s="3">
        <v>15284.106</v>
      </c>
      <c r="AK7977" s="3">
        <v>16280.205</v>
      </c>
      <c r="AL7977" s="3">
        <v>16521.990000000002</v>
      </c>
      <c r="AM7977" s="3">
        <v>15635.986999999999</v>
      </c>
      <c r="AN7977" s="3">
        <v>16899.764999999999</v>
      </c>
      <c r="AO7977" s="3">
        <v>18908.740000000002</v>
      </c>
      <c r="AP7977" s="3">
        <v>19938.485000000001</v>
      </c>
      <c r="AQ7977" s="3">
        <v>21682.546999999999</v>
      </c>
      <c r="AR7977" s="3">
        <v>22904.942999999999</v>
      </c>
      <c r="AS7977" s="3">
        <v>24236.364000000001</v>
      </c>
      <c r="AT7977" s="3">
        <v>24986.334999999999</v>
      </c>
      <c r="AU7977" s="3">
        <v>26892.870999999999</v>
      </c>
      <c r="AV7977" s="3">
        <v>28346.645</v>
      </c>
      <c r="AW7977" s="3">
        <v>29741.627</v>
      </c>
      <c r="AX7977" s="3">
        <v>31044.111000000001</v>
      </c>
      <c r="AY7977" s="3">
        <v>32375.1</v>
      </c>
      <c r="AZ7977" s="3">
        <v>33721.419000000002</v>
      </c>
      <c r="BA7977">
        <v>35131.222999999998</v>
      </c>
      <c r="BB7977">
        <v>2016</v>
      </c>
    </row>
    <row r="7978" spans="1:54" hidden="1" x14ac:dyDescent="0.2">
      <c r="A7978">
        <v>186</v>
      </c>
      <c r="B7978" t="s">
        <v>370</v>
      </c>
      <c r="C7978" t="s">
        <v>320</v>
      </c>
      <c r="D7978" t="s">
        <v>35</v>
      </c>
      <c r="E7978" t="s">
        <v>319</v>
      </c>
      <c r="F7978" t="s">
        <v>318</v>
      </c>
      <c r="G7978" t="s">
        <v>243</v>
      </c>
    </row>
    <row r="7979" spans="1:54" hidden="1" x14ac:dyDescent="0.2">
      <c r="A7979">
        <v>186</v>
      </c>
      <c r="B7979" t="s">
        <v>370</v>
      </c>
      <c r="C7979" t="s">
        <v>317</v>
      </c>
      <c r="D7979" t="s">
        <v>35</v>
      </c>
      <c r="E7979" t="s">
        <v>316</v>
      </c>
      <c r="F7979" s="3" t="s">
        <v>315</v>
      </c>
      <c r="G7979" t="s">
        <v>288</v>
      </c>
      <c r="I7979" t="s">
        <v>310</v>
      </c>
      <c r="J7979">
        <v>1.177</v>
      </c>
      <c r="K7979">
        <v>1.2070000000000001</v>
      </c>
      <c r="L7979">
        <v>1.2450000000000001</v>
      </c>
      <c r="M7979">
        <v>1.2709999999999999</v>
      </c>
      <c r="N7979">
        <v>1.3009999999999999</v>
      </c>
      <c r="O7979">
        <v>1.3089999999999999</v>
      </c>
      <c r="P7979">
        <v>1.3520000000000001</v>
      </c>
      <c r="Q7979">
        <v>1.4319999999999999</v>
      </c>
      <c r="R7979">
        <v>1.4</v>
      </c>
      <c r="S7979">
        <v>1.353</v>
      </c>
      <c r="T7979">
        <v>1.42</v>
      </c>
      <c r="U7979">
        <v>1.4</v>
      </c>
      <c r="V7979">
        <v>1.333</v>
      </c>
      <c r="W7979">
        <v>1.4119999999999999</v>
      </c>
      <c r="X7979">
        <v>1.296</v>
      </c>
      <c r="Y7979">
        <v>1.341</v>
      </c>
      <c r="Z7979">
        <v>1.3819999999999999</v>
      </c>
      <c r="AA7979">
        <v>1.427</v>
      </c>
      <c r="AB7979">
        <v>1.4330000000000001</v>
      </c>
      <c r="AC7979">
        <v>1.3380000000000001</v>
      </c>
      <c r="AD7979">
        <v>1.3620000000000001</v>
      </c>
      <c r="AE7979">
        <v>1.25</v>
      </c>
      <c r="AF7979">
        <v>1.2929999999999999</v>
      </c>
      <c r="AG7979">
        <v>1.3120000000000001</v>
      </c>
      <c r="AH7979">
        <v>1.367</v>
      </c>
      <c r="AI7979">
        <v>1.423</v>
      </c>
      <c r="AJ7979">
        <v>1.4470000000000001</v>
      </c>
      <c r="AK7979">
        <v>1.4419999999999999</v>
      </c>
      <c r="AL7979">
        <v>1.413</v>
      </c>
      <c r="AM7979">
        <v>1.353</v>
      </c>
      <c r="AN7979">
        <v>1.3939999999999999</v>
      </c>
      <c r="AO7979">
        <v>1.488</v>
      </c>
      <c r="AP7979">
        <v>1.512</v>
      </c>
      <c r="AQ7979">
        <v>1.587</v>
      </c>
      <c r="AR7979">
        <v>1.613</v>
      </c>
      <c r="AS7979">
        <v>1.6559999999999999</v>
      </c>
      <c r="AT7979">
        <v>1.657</v>
      </c>
      <c r="AU7979">
        <v>1.7110000000000001</v>
      </c>
      <c r="AV7979">
        <v>1.7190000000000001</v>
      </c>
      <c r="AW7979">
        <v>1.72</v>
      </c>
      <c r="AX7979">
        <v>1.7190000000000001</v>
      </c>
      <c r="AY7979">
        <v>1.7170000000000001</v>
      </c>
      <c r="AZ7979">
        <v>1.716</v>
      </c>
      <c r="BA7979">
        <v>1.7150000000000001</v>
      </c>
      <c r="BB7979">
        <v>2016</v>
      </c>
    </row>
    <row r="7980" spans="1:54" hidden="1" x14ac:dyDescent="0.2">
      <c r="A7980">
        <v>186</v>
      </c>
      <c r="B7980" t="s">
        <v>370</v>
      </c>
      <c r="C7980" t="s">
        <v>314</v>
      </c>
      <c r="D7980" t="s">
        <v>35</v>
      </c>
      <c r="E7980" t="s">
        <v>313</v>
      </c>
      <c r="F7980" s="3" t="s">
        <v>312</v>
      </c>
      <c r="G7980" t="s">
        <v>311</v>
      </c>
      <c r="I7980" t="s">
        <v>310</v>
      </c>
      <c r="J7980" t="s">
        <v>355</v>
      </c>
      <c r="K7980" t="s">
        <v>355</v>
      </c>
      <c r="L7980" t="s">
        <v>355</v>
      </c>
      <c r="M7980" t="s">
        <v>355</v>
      </c>
      <c r="N7980" t="s">
        <v>355</v>
      </c>
      <c r="O7980" t="s">
        <v>355</v>
      </c>
      <c r="P7980" t="s">
        <v>355</v>
      </c>
      <c r="Q7980" t="s">
        <v>355</v>
      </c>
      <c r="R7980">
        <v>1E-3</v>
      </c>
      <c r="S7980">
        <v>1E-3</v>
      </c>
      <c r="T7980">
        <v>1E-3</v>
      </c>
      <c r="U7980">
        <v>2E-3</v>
      </c>
      <c r="V7980">
        <v>3.0000000000000001E-3</v>
      </c>
      <c r="W7980">
        <v>6.0000000000000001E-3</v>
      </c>
      <c r="X7980">
        <v>1.0999999999999999E-2</v>
      </c>
      <c r="Y7980">
        <v>2.1000000000000001E-2</v>
      </c>
      <c r="Z7980">
        <v>3.5999999999999997E-2</v>
      </c>
      <c r="AA7980">
        <v>6.5000000000000002E-2</v>
      </c>
      <c r="AB7980">
        <v>0.113</v>
      </c>
      <c r="AC7980">
        <v>0.17199999999999999</v>
      </c>
      <c r="AD7980">
        <v>0.251</v>
      </c>
      <c r="AE7980">
        <v>0.375</v>
      </c>
      <c r="AF7980">
        <v>0.50800000000000001</v>
      </c>
      <c r="AG7980">
        <v>0.61499999999999999</v>
      </c>
      <c r="AH7980">
        <v>0.67300000000000004</v>
      </c>
      <c r="AI7980">
        <v>0.69799999999999995</v>
      </c>
      <c r="AJ7980">
        <v>0.74099999999999999</v>
      </c>
      <c r="AK7980">
        <v>0.76600000000000001</v>
      </c>
      <c r="AL7980">
        <v>0.84199999999999997</v>
      </c>
      <c r="AM7980">
        <v>0.88100000000000001</v>
      </c>
      <c r="AN7980">
        <v>0.93100000000000005</v>
      </c>
      <c r="AO7980">
        <v>0.98699999999999999</v>
      </c>
      <c r="AP7980">
        <v>1.0409999999999999</v>
      </c>
      <c r="AQ7980">
        <v>1.089</v>
      </c>
      <c r="AR7980">
        <v>1.149</v>
      </c>
      <c r="AS7980">
        <v>1.2250000000000001</v>
      </c>
      <c r="AT7980">
        <v>1.3080000000000001</v>
      </c>
      <c r="AU7980">
        <v>1.4259999999999999</v>
      </c>
      <c r="AV7980">
        <v>1.556</v>
      </c>
      <c r="AW7980">
        <v>1.6919999999999999</v>
      </c>
      <c r="AX7980">
        <v>1.8129999999999999</v>
      </c>
      <c r="AY7980">
        <v>1.925</v>
      </c>
      <c r="AZ7980">
        <v>2.0409999999999999</v>
      </c>
      <c r="BA7980">
        <v>2.1619999999999999</v>
      </c>
      <c r="BB7980">
        <v>2016</v>
      </c>
    </row>
    <row r="7981" spans="1:54" hidden="1" x14ac:dyDescent="0.2">
      <c r="A7981">
        <v>186</v>
      </c>
      <c r="B7981" t="s">
        <v>370</v>
      </c>
      <c r="C7981" t="s">
        <v>309</v>
      </c>
      <c r="D7981" t="s">
        <v>35</v>
      </c>
      <c r="E7981" t="s">
        <v>308</v>
      </c>
      <c r="F7981" t="s">
        <v>307</v>
      </c>
      <c r="G7981" t="s">
        <v>217</v>
      </c>
      <c r="I7981" t="s">
        <v>1842</v>
      </c>
      <c r="J7981" s="3">
        <v>26.734999999999999</v>
      </c>
      <c r="K7981" s="3">
        <v>25.673999999999999</v>
      </c>
      <c r="L7981" s="3">
        <v>23.13</v>
      </c>
      <c r="M7981" s="3">
        <v>19.631</v>
      </c>
      <c r="N7981" s="3">
        <v>18.402999999999999</v>
      </c>
      <c r="O7981" s="3">
        <v>20</v>
      </c>
      <c r="P7981" s="3">
        <v>23.91</v>
      </c>
      <c r="Q7981" s="3">
        <v>24.911999999999999</v>
      </c>
      <c r="R7981" s="3">
        <v>24.86</v>
      </c>
      <c r="S7981" s="3">
        <v>23.061</v>
      </c>
      <c r="T7981" s="3">
        <v>24.137</v>
      </c>
      <c r="U7981" s="3">
        <v>22.96</v>
      </c>
      <c r="V7981" s="3">
        <v>23.532</v>
      </c>
      <c r="W7981" s="3">
        <v>26.204000000000001</v>
      </c>
      <c r="X7981" s="3">
        <v>21.414000000000001</v>
      </c>
      <c r="Y7981" s="3">
        <v>24.048999999999999</v>
      </c>
      <c r="Z7981" s="3">
        <v>22.614999999999998</v>
      </c>
      <c r="AA7981" s="3">
        <v>23.012</v>
      </c>
      <c r="AB7981" s="3">
        <v>23.856999999999999</v>
      </c>
      <c r="AC7981" s="3">
        <v>21.341999999999999</v>
      </c>
      <c r="AD7981" s="3">
        <v>23.8</v>
      </c>
      <c r="AE7981" s="3">
        <v>18.135000000000002</v>
      </c>
      <c r="AF7981" s="3">
        <v>21.242999999999999</v>
      </c>
      <c r="AG7981" s="3">
        <v>22.474</v>
      </c>
      <c r="AH7981" s="3">
        <v>25.204999999999998</v>
      </c>
      <c r="AI7981" s="3">
        <v>27.033999999999999</v>
      </c>
      <c r="AJ7981" s="3">
        <v>29.565000000000001</v>
      </c>
      <c r="AK7981" s="3">
        <v>28.713999999999999</v>
      </c>
      <c r="AL7981" s="3">
        <v>28.936</v>
      </c>
      <c r="AM7981" s="3">
        <v>23.018000000000001</v>
      </c>
      <c r="AN7981" s="3">
        <v>26.972999999999999</v>
      </c>
      <c r="AO7981" s="3">
        <v>31.268999999999998</v>
      </c>
      <c r="AP7981" s="3">
        <v>28.303999999999998</v>
      </c>
      <c r="AQ7981" s="3">
        <v>29.773</v>
      </c>
      <c r="AR7981" s="3">
        <v>29.033000000000001</v>
      </c>
      <c r="AS7981" s="3">
        <v>28.361999999999998</v>
      </c>
      <c r="AT7981" s="3">
        <v>28.227</v>
      </c>
      <c r="AU7981" s="3">
        <v>30.943999999999999</v>
      </c>
      <c r="AV7981" s="3">
        <v>31.317</v>
      </c>
      <c r="AW7981" s="3">
        <v>31.145</v>
      </c>
      <c r="AX7981" s="3">
        <v>30.875</v>
      </c>
      <c r="AY7981" s="3">
        <v>30.722000000000001</v>
      </c>
      <c r="AZ7981" s="3">
        <v>30.431999999999999</v>
      </c>
      <c r="BA7981">
        <v>30.158000000000001</v>
      </c>
      <c r="BB7981">
        <v>2016</v>
      </c>
    </row>
    <row r="7982" spans="1:54" hidden="1" x14ac:dyDescent="0.2">
      <c r="A7982">
        <v>186</v>
      </c>
      <c r="B7982" t="s">
        <v>370</v>
      </c>
      <c r="C7982" t="s">
        <v>306</v>
      </c>
      <c r="D7982" t="s">
        <v>35</v>
      </c>
      <c r="E7982" t="s">
        <v>305</v>
      </c>
      <c r="F7982" t="s">
        <v>304</v>
      </c>
      <c r="G7982" t="s">
        <v>217</v>
      </c>
      <c r="I7982" t="s">
        <v>1842</v>
      </c>
      <c r="J7982" s="3">
        <v>22.702999999999999</v>
      </c>
      <c r="K7982" s="3">
        <v>22.934000000000001</v>
      </c>
      <c r="L7982" s="3">
        <v>21.253</v>
      </c>
      <c r="M7982" s="3">
        <v>16.582000000000001</v>
      </c>
      <c r="N7982" s="3">
        <v>15.898</v>
      </c>
      <c r="O7982" s="3">
        <v>18.065999999999999</v>
      </c>
      <c r="P7982" s="3">
        <v>21.521000000000001</v>
      </c>
      <c r="Q7982" s="3">
        <v>23.141999999999999</v>
      </c>
      <c r="R7982" s="3">
        <v>24.965</v>
      </c>
      <c r="S7982" s="3">
        <v>22.684999999999999</v>
      </c>
      <c r="T7982" s="3">
        <v>21.834</v>
      </c>
      <c r="U7982" s="3">
        <v>21.855</v>
      </c>
      <c r="V7982" s="3">
        <v>22.047999999999998</v>
      </c>
      <c r="W7982" s="3">
        <v>21.908000000000001</v>
      </c>
      <c r="X7982" s="3">
        <v>20.555</v>
      </c>
      <c r="Y7982" s="3">
        <v>20.609000000000002</v>
      </c>
      <c r="Z7982" s="3">
        <v>20.465</v>
      </c>
      <c r="AA7982" s="3">
        <v>20.774999999999999</v>
      </c>
      <c r="AB7982" s="3">
        <v>25.497</v>
      </c>
      <c r="AC7982" s="3">
        <v>21.491</v>
      </c>
      <c r="AD7982" s="3">
        <v>20.84</v>
      </c>
      <c r="AE7982" s="3">
        <v>20.687999999999999</v>
      </c>
      <c r="AF7982" s="3">
        <v>21.666</v>
      </c>
      <c r="AG7982" s="3">
        <v>19.922000000000001</v>
      </c>
      <c r="AH7982" s="3">
        <v>21.477</v>
      </c>
      <c r="AI7982" s="3">
        <v>22.856000000000002</v>
      </c>
      <c r="AJ7982" s="3">
        <v>23.948</v>
      </c>
      <c r="AK7982" s="3">
        <v>23.251999999999999</v>
      </c>
      <c r="AL7982" s="3">
        <v>23.98</v>
      </c>
      <c r="AM7982" s="3">
        <v>21.425999999999998</v>
      </c>
      <c r="AN7982" s="3">
        <v>21.334</v>
      </c>
      <c r="AO7982" s="3">
        <v>22.449000000000002</v>
      </c>
      <c r="AP7982" s="3">
        <v>22.786000000000001</v>
      </c>
      <c r="AQ7982" s="3">
        <v>23.178999999999998</v>
      </c>
      <c r="AR7982" s="3">
        <v>24.413</v>
      </c>
      <c r="AS7982" s="3">
        <v>24.777000000000001</v>
      </c>
      <c r="AT7982" s="3">
        <v>24.472000000000001</v>
      </c>
      <c r="AU7982" s="3">
        <v>25.759</v>
      </c>
      <c r="AV7982" s="3">
        <v>26.007999999999999</v>
      </c>
      <c r="AW7982" s="3">
        <v>26.478000000000002</v>
      </c>
      <c r="AX7982" s="3">
        <v>26.513999999999999</v>
      </c>
      <c r="AY7982" s="3">
        <v>26.923999999999999</v>
      </c>
      <c r="AZ7982" s="3">
        <v>26.988</v>
      </c>
      <c r="BA7982">
        <v>26.949000000000002</v>
      </c>
      <c r="BB7982">
        <v>2016</v>
      </c>
    </row>
    <row r="7983" spans="1:54" hidden="1" x14ac:dyDescent="0.2">
      <c r="A7983">
        <v>186</v>
      </c>
      <c r="B7983" t="s">
        <v>370</v>
      </c>
      <c r="C7983" t="s">
        <v>303</v>
      </c>
      <c r="D7983" t="s">
        <v>35</v>
      </c>
      <c r="E7983" t="s">
        <v>300</v>
      </c>
      <c r="F7983" t="s">
        <v>302</v>
      </c>
      <c r="G7983" t="s">
        <v>295</v>
      </c>
      <c r="I7983" t="s">
        <v>1843</v>
      </c>
      <c r="J7983" s="3">
        <v>3.0000000000000001E-3</v>
      </c>
      <c r="K7983" s="3">
        <v>4.0000000000000001E-3</v>
      </c>
      <c r="L7983" s="3">
        <v>5.0000000000000001E-3</v>
      </c>
      <c r="M7983" s="3">
        <v>7.0000000000000001E-3</v>
      </c>
      <c r="N7983" s="3">
        <v>0.01</v>
      </c>
      <c r="O7983" s="3">
        <v>1.4999999999999999E-2</v>
      </c>
      <c r="P7983" s="3">
        <v>0.02</v>
      </c>
      <c r="Q7983" s="3">
        <v>2.7E-2</v>
      </c>
      <c r="R7983" s="3">
        <v>4.7E-2</v>
      </c>
      <c r="S7983" s="3">
        <v>7.6999999999999999E-2</v>
      </c>
      <c r="T7983" s="3">
        <v>0.124</v>
      </c>
      <c r="U7983" s="3">
        <v>0.20599999999999999</v>
      </c>
      <c r="V7983" s="3">
        <v>0.35</v>
      </c>
      <c r="W7983" s="3">
        <v>0.58199999999999996</v>
      </c>
      <c r="X7983" s="3">
        <v>1.19</v>
      </c>
      <c r="Y7983" s="3">
        <v>2.2559999999999998</v>
      </c>
      <c r="Z7983" s="3">
        <v>4.0659999999999998</v>
      </c>
      <c r="AA7983" s="3">
        <v>7.548</v>
      </c>
      <c r="AB7983" s="3">
        <v>13.943</v>
      </c>
      <c r="AC7983" s="3">
        <v>22.988</v>
      </c>
      <c r="AD7983" s="3">
        <v>35.64</v>
      </c>
      <c r="AE7983" s="3">
        <v>54.972999999999999</v>
      </c>
      <c r="AF7983" s="3">
        <v>79.784999999999997</v>
      </c>
      <c r="AG7983" s="3">
        <v>100</v>
      </c>
      <c r="AH7983" s="3">
        <v>108.599</v>
      </c>
      <c r="AI7983" s="3">
        <v>117.482</v>
      </c>
      <c r="AJ7983" s="3">
        <v>128.75700000000001</v>
      </c>
      <c r="AK7983" s="3">
        <v>140.03100000000001</v>
      </c>
      <c r="AL7983" s="3">
        <v>154.65600000000001</v>
      </c>
      <c r="AM7983" s="3">
        <v>164.32300000000001</v>
      </c>
      <c r="AN7983" s="3">
        <v>178.4</v>
      </c>
      <c r="AO7983" s="3">
        <v>189.946</v>
      </c>
      <c r="AP7983" s="3">
        <v>206.83500000000001</v>
      </c>
      <c r="AQ7983" s="3">
        <v>222.333</v>
      </c>
      <c r="AR7983" s="3">
        <v>242.02</v>
      </c>
      <c r="AS7983" s="3">
        <v>260.58499999999998</v>
      </c>
      <c r="AT7983" s="3">
        <v>280.846</v>
      </c>
      <c r="AU7983" s="3">
        <v>312.14400000000001</v>
      </c>
      <c r="AV7983" s="3">
        <v>347.71899999999999</v>
      </c>
      <c r="AW7983" s="3">
        <v>384.23399999999998</v>
      </c>
      <c r="AX7983" s="3">
        <v>418.834</v>
      </c>
      <c r="AY7983" s="3">
        <v>452.346</v>
      </c>
      <c r="AZ7983" s="3">
        <v>488.53399999999999</v>
      </c>
      <c r="BA7983">
        <v>527.61599999999999</v>
      </c>
      <c r="BB7983">
        <v>2017</v>
      </c>
    </row>
    <row r="7984" spans="1:54" hidden="1" x14ac:dyDescent="0.2">
      <c r="A7984">
        <v>186</v>
      </c>
      <c r="B7984" t="s">
        <v>370</v>
      </c>
      <c r="C7984" t="s">
        <v>301</v>
      </c>
      <c r="D7984" t="s">
        <v>35</v>
      </c>
      <c r="E7984" t="s">
        <v>300</v>
      </c>
      <c r="F7984" t="s">
        <v>299</v>
      </c>
      <c r="G7984" t="s">
        <v>275</v>
      </c>
      <c r="I7984" t="s">
        <v>298</v>
      </c>
      <c r="J7984" s="3">
        <v>110.63800000000001</v>
      </c>
      <c r="K7984" s="3">
        <v>36.363999999999997</v>
      </c>
      <c r="L7984" s="3">
        <v>31.111000000000001</v>
      </c>
      <c r="M7984" s="3">
        <v>31.335000000000001</v>
      </c>
      <c r="N7984" s="3">
        <v>48.378</v>
      </c>
      <c r="O7984" s="3">
        <v>44.506</v>
      </c>
      <c r="P7984" s="3">
        <v>34.616999999999997</v>
      </c>
      <c r="Q7984" s="3">
        <v>38.850999999999999</v>
      </c>
      <c r="R7984" s="3">
        <v>73.668000000000006</v>
      </c>
      <c r="S7984" s="3">
        <v>63.267000000000003</v>
      </c>
      <c r="T7984" s="3">
        <v>60.317</v>
      </c>
      <c r="U7984" s="3">
        <v>65.966999999999999</v>
      </c>
      <c r="V7984" s="3">
        <v>70.072999999999993</v>
      </c>
      <c r="W7984" s="3">
        <v>66.096999999999994</v>
      </c>
      <c r="X7984" s="3">
        <v>104.54</v>
      </c>
      <c r="Y7984" s="3">
        <v>89.566000000000003</v>
      </c>
      <c r="Z7984" s="3">
        <v>80.236000000000004</v>
      </c>
      <c r="AA7984" s="3">
        <v>85.653000000000006</v>
      </c>
      <c r="AB7984" s="3">
        <v>84.721000000000004</v>
      </c>
      <c r="AC7984" s="3">
        <v>64.87</v>
      </c>
      <c r="AD7984" s="3">
        <v>55.034999999999997</v>
      </c>
      <c r="AE7984" s="3">
        <v>54.246000000000002</v>
      </c>
      <c r="AF7984" s="3">
        <v>45.134</v>
      </c>
      <c r="AG7984" s="3">
        <v>25.337</v>
      </c>
      <c r="AH7984" s="3">
        <v>8.5990000000000002</v>
      </c>
      <c r="AI7984" s="3">
        <v>8.1790000000000003</v>
      </c>
      <c r="AJ7984" s="3">
        <v>9.5969999999999995</v>
      </c>
      <c r="AK7984" s="3">
        <v>8.7560000000000002</v>
      </c>
      <c r="AL7984" s="3">
        <v>10.444000000000001</v>
      </c>
      <c r="AM7984" s="3">
        <v>6.2510000000000003</v>
      </c>
      <c r="AN7984" s="3">
        <v>8.5660000000000007</v>
      </c>
      <c r="AO7984" s="3">
        <v>6.4720000000000004</v>
      </c>
      <c r="AP7984" s="3">
        <v>8.8919999999999995</v>
      </c>
      <c r="AQ7984" s="3">
        <v>7.4930000000000003</v>
      </c>
      <c r="AR7984" s="3">
        <v>8.8550000000000004</v>
      </c>
      <c r="AS7984" s="3">
        <v>7.6710000000000003</v>
      </c>
      <c r="AT7984" s="3">
        <v>7.7750000000000004</v>
      </c>
      <c r="AU7984" s="3">
        <v>11.144</v>
      </c>
      <c r="AV7984" s="3">
        <v>11.397</v>
      </c>
      <c r="AW7984" s="3">
        <v>10.500999999999999</v>
      </c>
      <c r="AX7984" s="3">
        <v>9.0050000000000008</v>
      </c>
      <c r="AY7984" s="3">
        <v>8.0009999999999994</v>
      </c>
      <c r="AZ7984" s="3">
        <v>8</v>
      </c>
      <c r="BA7984">
        <v>8</v>
      </c>
      <c r="BB7984">
        <v>2017</v>
      </c>
    </row>
    <row r="7985" spans="1:54" hidden="1" x14ac:dyDescent="0.2">
      <c r="A7985">
        <v>186</v>
      </c>
      <c r="B7985" t="s">
        <v>370</v>
      </c>
      <c r="C7985" t="s">
        <v>297</v>
      </c>
      <c r="D7985" t="s">
        <v>35</v>
      </c>
      <c r="E7985" t="s">
        <v>293</v>
      </c>
      <c r="F7985" t="s">
        <v>296</v>
      </c>
      <c r="G7985" t="s">
        <v>295</v>
      </c>
      <c r="I7985" t="s">
        <v>1843</v>
      </c>
      <c r="J7985" s="3" t="s">
        <v>215</v>
      </c>
      <c r="K7985" s="3" t="s">
        <v>215</v>
      </c>
      <c r="L7985" s="3" t="s">
        <v>215</v>
      </c>
      <c r="M7985" s="3" t="s">
        <v>215</v>
      </c>
      <c r="N7985" s="3" t="s">
        <v>215</v>
      </c>
      <c r="O7985" s="3">
        <v>1.7000000000000001E-2</v>
      </c>
      <c r="P7985" s="3">
        <v>2.1999999999999999E-2</v>
      </c>
      <c r="Q7985" s="3">
        <v>3.5000000000000003E-2</v>
      </c>
      <c r="R7985" s="3">
        <v>5.8000000000000003E-2</v>
      </c>
      <c r="S7985" s="3">
        <v>9.5000000000000001E-2</v>
      </c>
      <c r="T7985" s="3">
        <v>0.153</v>
      </c>
      <c r="U7985" s="3">
        <v>0.26100000000000001</v>
      </c>
      <c r="V7985" s="3">
        <v>0.434</v>
      </c>
      <c r="W7985" s="3">
        <v>0.74199999999999999</v>
      </c>
      <c r="X7985" s="3">
        <v>1.6</v>
      </c>
      <c r="Y7985" s="3">
        <v>2.82</v>
      </c>
      <c r="Z7985" s="3">
        <v>5.08</v>
      </c>
      <c r="AA7985" s="3">
        <v>10.11</v>
      </c>
      <c r="AB7985" s="3">
        <v>17.149999999999999</v>
      </c>
      <c r="AC7985" s="3">
        <v>28.95</v>
      </c>
      <c r="AD7985" s="3">
        <v>40.24</v>
      </c>
      <c r="AE7985" s="3">
        <v>67.8</v>
      </c>
      <c r="AF7985" s="3">
        <v>87.94</v>
      </c>
      <c r="AG7985" s="3">
        <v>104.124</v>
      </c>
      <c r="AH7985" s="3">
        <v>113.863</v>
      </c>
      <c r="AI7985" s="3">
        <v>122.65</v>
      </c>
      <c r="AJ7985" s="3">
        <v>134.49</v>
      </c>
      <c r="AK7985" s="3">
        <v>145.77000000000001</v>
      </c>
      <c r="AL7985" s="3">
        <v>160.44</v>
      </c>
      <c r="AM7985" s="3">
        <v>170.91</v>
      </c>
      <c r="AN7985" s="3">
        <v>181.85</v>
      </c>
      <c r="AO7985" s="3">
        <v>200.85</v>
      </c>
      <c r="AP7985" s="3">
        <v>213.23</v>
      </c>
      <c r="AQ7985" s="3">
        <v>229.01</v>
      </c>
      <c r="AR7985" s="3">
        <v>247.72</v>
      </c>
      <c r="AS7985" s="3">
        <v>269.54000000000002</v>
      </c>
      <c r="AT7985" s="3">
        <v>292.54000000000002</v>
      </c>
      <c r="AU7985" s="3">
        <v>327.41000000000003</v>
      </c>
      <c r="AV7985" s="3">
        <v>363.09800000000001</v>
      </c>
      <c r="AW7985" s="3">
        <v>399.40699999999998</v>
      </c>
      <c r="AX7985" s="3">
        <v>433.35700000000003</v>
      </c>
      <c r="AY7985" s="3">
        <v>468.02600000000001</v>
      </c>
      <c r="AZ7985" s="3">
        <v>505.435</v>
      </c>
      <c r="BA7985">
        <v>545.89</v>
      </c>
      <c r="BB7985">
        <v>2017</v>
      </c>
    </row>
    <row r="7986" spans="1:54" hidden="1" x14ac:dyDescent="0.2">
      <c r="A7986">
        <v>186</v>
      </c>
      <c r="B7986" t="s">
        <v>370</v>
      </c>
      <c r="C7986" t="s">
        <v>294</v>
      </c>
      <c r="D7986" t="s">
        <v>35</v>
      </c>
      <c r="E7986" t="s">
        <v>293</v>
      </c>
      <c r="F7986" t="s">
        <v>292</v>
      </c>
      <c r="G7986" t="s">
        <v>275</v>
      </c>
      <c r="I7986" t="s">
        <v>291</v>
      </c>
      <c r="J7986" s="3" t="s">
        <v>215</v>
      </c>
      <c r="K7986" s="3" t="s">
        <v>215</v>
      </c>
      <c r="L7986" s="3" t="s">
        <v>215</v>
      </c>
      <c r="M7986" s="3" t="s">
        <v>215</v>
      </c>
      <c r="N7986" s="3" t="s">
        <v>215</v>
      </c>
      <c r="O7986" s="3" t="s">
        <v>215</v>
      </c>
      <c r="P7986" s="3">
        <v>30.698</v>
      </c>
      <c r="Q7986" s="3">
        <v>55.027000000000001</v>
      </c>
      <c r="R7986" s="3">
        <v>66.227000000000004</v>
      </c>
      <c r="S7986" s="3">
        <v>64.266999999999996</v>
      </c>
      <c r="T7986" s="3">
        <v>60.424999999999997</v>
      </c>
      <c r="U7986" s="3">
        <v>71.132000000000005</v>
      </c>
      <c r="V7986" s="3">
        <v>65.966999999999999</v>
      </c>
      <c r="W7986" s="3">
        <v>71.075999999999993</v>
      </c>
      <c r="X7986" s="3">
        <v>115.7</v>
      </c>
      <c r="Y7986" s="3">
        <v>76.25</v>
      </c>
      <c r="Z7986" s="3">
        <v>80.141999999999996</v>
      </c>
      <c r="AA7986" s="3">
        <v>99.016000000000005</v>
      </c>
      <c r="AB7986" s="3">
        <v>69.634</v>
      </c>
      <c r="AC7986" s="3">
        <v>68.805000000000007</v>
      </c>
      <c r="AD7986" s="3">
        <v>38.997999999999998</v>
      </c>
      <c r="AE7986" s="3">
        <v>68.489000000000004</v>
      </c>
      <c r="AF7986" s="3">
        <v>29.704999999999998</v>
      </c>
      <c r="AG7986" s="3">
        <v>18.402999999999999</v>
      </c>
      <c r="AH7986" s="3">
        <v>9.3529999999999998</v>
      </c>
      <c r="AI7986" s="3">
        <v>7.7169999999999996</v>
      </c>
      <c r="AJ7986" s="3">
        <v>9.6530000000000005</v>
      </c>
      <c r="AK7986" s="3">
        <v>8.3870000000000005</v>
      </c>
      <c r="AL7986" s="3">
        <v>10.064</v>
      </c>
      <c r="AM7986" s="3">
        <v>6.5259999999999998</v>
      </c>
      <c r="AN7986" s="3">
        <v>6.4009999999999998</v>
      </c>
      <c r="AO7986" s="3">
        <v>10.448</v>
      </c>
      <c r="AP7986" s="3">
        <v>6.1639999999999997</v>
      </c>
      <c r="AQ7986" s="3">
        <v>7.4</v>
      </c>
      <c r="AR7986" s="3">
        <v>8.17</v>
      </c>
      <c r="AS7986" s="3">
        <v>8.8079999999999998</v>
      </c>
      <c r="AT7986" s="3">
        <v>8.5329999999999995</v>
      </c>
      <c r="AU7986" s="3">
        <v>11.92</v>
      </c>
      <c r="AV7986" s="3">
        <v>10.9</v>
      </c>
      <c r="AW7986" s="3">
        <v>10</v>
      </c>
      <c r="AX7986" s="3">
        <v>8.5</v>
      </c>
      <c r="AY7986" s="3">
        <v>8</v>
      </c>
      <c r="AZ7986" s="3">
        <v>7.9930000000000003</v>
      </c>
      <c r="BA7986">
        <v>8.0039999999999996</v>
      </c>
      <c r="BB7986">
        <v>2017</v>
      </c>
    </row>
    <row r="7987" spans="1:54" hidden="1" x14ac:dyDescent="0.2">
      <c r="A7987">
        <v>186</v>
      </c>
      <c r="B7987" t="s">
        <v>370</v>
      </c>
      <c r="C7987" t="s">
        <v>290</v>
      </c>
      <c r="D7987" t="s">
        <v>35</v>
      </c>
      <c r="E7987" t="s">
        <v>289</v>
      </c>
      <c r="G7987" t="s">
        <v>288</v>
      </c>
    </row>
    <row r="7988" spans="1:54" hidden="1" x14ac:dyDescent="0.2">
      <c r="A7988">
        <v>186</v>
      </c>
      <c r="B7988" t="s">
        <v>370</v>
      </c>
      <c r="C7988" t="s">
        <v>287</v>
      </c>
      <c r="D7988" t="s">
        <v>35</v>
      </c>
      <c r="E7988" t="s">
        <v>286</v>
      </c>
      <c r="F7988" t="s">
        <v>285</v>
      </c>
      <c r="G7988" t="s">
        <v>275</v>
      </c>
      <c r="I7988" t="s">
        <v>1844</v>
      </c>
      <c r="J7988" s="3" t="s">
        <v>215</v>
      </c>
      <c r="K7988" s="3" t="s">
        <v>215</v>
      </c>
      <c r="L7988" s="3" t="s">
        <v>215</v>
      </c>
      <c r="M7988" s="3" t="s">
        <v>215</v>
      </c>
      <c r="N7988" s="3" t="s">
        <v>215</v>
      </c>
      <c r="O7988" s="3" t="s">
        <v>215</v>
      </c>
      <c r="P7988" s="3" t="s">
        <v>215</v>
      </c>
      <c r="Q7988" s="3" t="s">
        <v>215</v>
      </c>
      <c r="R7988" s="3">
        <v>-5.2960000000000003</v>
      </c>
      <c r="S7988" s="3">
        <v>5.2569999999999997</v>
      </c>
      <c r="T7988" s="3">
        <v>52.884</v>
      </c>
      <c r="U7988" s="3">
        <v>-1.6539999999999999</v>
      </c>
      <c r="V7988" s="3">
        <v>6.7679999999999998</v>
      </c>
      <c r="W7988" s="3">
        <v>34.686</v>
      </c>
      <c r="X7988" s="3">
        <v>-20.358000000000001</v>
      </c>
      <c r="Y7988" s="3">
        <v>27.556000000000001</v>
      </c>
      <c r="Z7988" s="3">
        <v>20.565000000000001</v>
      </c>
      <c r="AA7988" s="3">
        <v>21.215</v>
      </c>
      <c r="AB7988" s="3">
        <v>0.96099999999999997</v>
      </c>
      <c r="AC7988" s="3">
        <v>-2.5760000000000001</v>
      </c>
      <c r="AD7988" s="3">
        <v>26.965</v>
      </c>
      <c r="AE7988" s="3">
        <v>-24.655000000000001</v>
      </c>
      <c r="AF7988" s="3">
        <v>18.071999999999999</v>
      </c>
      <c r="AG7988" s="3">
        <v>17.704000000000001</v>
      </c>
      <c r="AH7988" s="3">
        <v>19.84</v>
      </c>
      <c r="AI7988" s="3">
        <v>12.211</v>
      </c>
      <c r="AJ7988" s="3">
        <v>7.5060000000000002</v>
      </c>
      <c r="AK7988" s="3">
        <v>13.272</v>
      </c>
      <c r="AL7988" s="3">
        <v>-0.61299999999999999</v>
      </c>
      <c r="AM7988" s="3">
        <v>-11.827</v>
      </c>
      <c r="AN7988" s="3">
        <v>17.47</v>
      </c>
      <c r="AO7988" s="3">
        <v>11.423999999999999</v>
      </c>
      <c r="AP7988" s="3">
        <v>1.335</v>
      </c>
      <c r="AQ7988" s="3">
        <v>8.6389999999999993</v>
      </c>
      <c r="AR7988" s="3">
        <v>-0.42499999999999999</v>
      </c>
      <c r="AS7988" s="3">
        <v>1.234</v>
      </c>
      <c r="AT7988" s="3">
        <v>4.6890000000000001</v>
      </c>
      <c r="AU7988" s="3">
        <v>8.73</v>
      </c>
      <c r="AV7988" s="3">
        <v>4.1580000000000004</v>
      </c>
      <c r="AW7988" s="3">
        <v>3.8479999999999999</v>
      </c>
      <c r="AX7988" s="3">
        <v>3.774</v>
      </c>
      <c r="AY7988" s="3">
        <v>3.5110000000000001</v>
      </c>
      <c r="AZ7988" s="3">
        <v>3.5590000000000002</v>
      </c>
      <c r="BA7988">
        <v>3.512</v>
      </c>
      <c r="BB7988">
        <v>2017</v>
      </c>
    </row>
    <row r="7989" spans="1:54" hidden="1" x14ac:dyDescent="0.2">
      <c r="A7989">
        <v>186</v>
      </c>
      <c r="B7989" t="s">
        <v>370</v>
      </c>
      <c r="C7989" t="s">
        <v>284</v>
      </c>
      <c r="D7989" t="s">
        <v>35</v>
      </c>
      <c r="E7989" t="s">
        <v>283</v>
      </c>
      <c r="F7989" t="s">
        <v>282</v>
      </c>
      <c r="G7989" t="s">
        <v>275</v>
      </c>
      <c r="I7989" t="s">
        <v>1844</v>
      </c>
      <c r="J7989" s="3">
        <v>30</v>
      </c>
      <c r="K7989" s="3">
        <v>18.768999999999998</v>
      </c>
      <c r="L7989" s="3">
        <v>4.0229999999999997</v>
      </c>
      <c r="M7989" s="3">
        <v>20.100000000000001</v>
      </c>
      <c r="N7989" s="3">
        <v>19.399999999999999</v>
      </c>
      <c r="O7989" s="3">
        <v>12.3</v>
      </c>
      <c r="P7989" s="3">
        <v>11.8</v>
      </c>
      <c r="Q7989" s="3">
        <v>14.5</v>
      </c>
      <c r="R7989" s="3">
        <v>-5.2960000000000003</v>
      </c>
      <c r="S7989" s="3">
        <v>5.2569999999999997</v>
      </c>
      <c r="T7989" s="3">
        <v>34.533000000000001</v>
      </c>
      <c r="U7989" s="3">
        <v>-4.4050000000000002</v>
      </c>
      <c r="V7989" s="3">
        <v>7.4630000000000001</v>
      </c>
      <c r="W7989" s="3">
        <v>37.533000000000001</v>
      </c>
      <c r="X7989" s="3">
        <v>-22.145</v>
      </c>
      <c r="Y7989" s="3">
        <v>28.927</v>
      </c>
      <c r="Z7989" s="3">
        <v>20.641999999999999</v>
      </c>
      <c r="AA7989" s="3">
        <v>18.173999999999999</v>
      </c>
      <c r="AB7989" s="3">
        <v>-2.2570000000000001</v>
      </c>
      <c r="AC7989" s="3">
        <v>-1.4239999999999999</v>
      </c>
      <c r="AD7989" s="3">
        <v>32.844999999999999</v>
      </c>
      <c r="AE7989" s="3">
        <v>-24.803999999999998</v>
      </c>
      <c r="AF7989" s="3">
        <v>20.71</v>
      </c>
      <c r="AG7989" s="3">
        <v>19.277999999999999</v>
      </c>
      <c r="AH7989" s="3">
        <v>20.576000000000001</v>
      </c>
      <c r="AI7989" s="3">
        <v>12.208</v>
      </c>
      <c r="AJ7989" s="3">
        <v>8.4429999999999996</v>
      </c>
      <c r="AK7989" s="3">
        <v>12.712999999999999</v>
      </c>
      <c r="AL7989" s="3">
        <v>-1.36</v>
      </c>
      <c r="AM7989" s="3">
        <v>-12.929</v>
      </c>
      <c r="AN7989" s="3">
        <v>17.716999999999999</v>
      </c>
      <c r="AO7989" s="3">
        <v>12.888999999999999</v>
      </c>
      <c r="AP7989" s="3">
        <v>0.93700000000000006</v>
      </c>
      <c r="AQ7989" s="3">
        <v>8.1470000000000002</v>
      </c>
      <c r="AR7989" s="3">
        <v>-0.84399999999999997</v>
      </c>
      <c r="AS7989" s="3">
        <v>1.276</v>
      </c>
      <c r="AT7989" s="3">
        <v>5.44</v>
      </c>
      <c r="AU7989" s="3">
        <v>9.4130000000000003</v>
      </c>
      <c r="AV7989" s="3">
        <v>4.1900000000000004</v>
      </c>
      <c r="AW7989" s="3">
        <v>3.77</v>
      </c>
      <c r="AX7989" s="3">
        <v>3.758</v>
      </c>
      <c r="AY7989" s="3">
        <v>3.5129999999999999</v>
      </c>
      <c r="AZ7989" s="3">
        <v>3.5539999999999998</v>
      </c>
      <c r="BA7989">
        <v>3.5289999999999999</v>
      </c>
      <c r="BB7989">
        <v>2017</v>
      </c>
    </row>
    <row r="7990" spans="1:54" hidden="1" x14ac:dyDescent="0.2">
      <c r="A7990">
        <v>186</v>
      </c>
      <c r="B7990" t="s">
        <v>370</v>
      </c>
      <c r="C7990" t="s">
        <v>281</v>
      </c>
      <c r="D7990" t="s">
        <v>35</v>
      </c>
      <c r="E7990" t="s">
        <v>280</v>
      </c>
      <c r="F7990" t="s">
        <v>279</v>
      </c>
      <c r="G7990" t="s">
        <v>275</v>
      </c>
      <c r="I7990" t="s">
        <v>1844</v>
      </c>
      <c r="J7990" s="3" t="s">
        <v>215</v>
      </c>
      <c r="K7990" s="3" t="s">
        <v>215</v>
      </c>
      <c r="L7990" s="3" t="s">
        <v>215</v>
      </c>
      <c r="M7990" s="3" t="s">
        <v>215</v>
      </c>
      <c r="N7990" s="3" t="s">
        <v>215</v>
      </c>
      <c r="O7990" s="3" t="s">
        <v>215</v>
      </c>
      <c r="P7990" s="3" t="s">
        <v>215</v>
      </c>
      <c r="Q7990" s="3" t="s">
        <v>215</v>
      </c>
      <c r="R7990" s="3" t="s">
        <v>215</v>
      </c>
      <c r="S7990" s="3" t="s">
        <v>215</v>
      </c>
      <c r="T7990" s="3" t="s">
        <v>215</v>
      </c>
      <c r="U7990" s="3">
        <v>4.3090000000000002</v>
      </c>
      <c r="V7990" s="3">
        <v>8.6980000000000004</v>
      </c>
      <c r="W7990" s="3">
        <v>7.7229999999999999</v>
      </c>
      <c r="X7990" s="3">
        <v>8.875</v>
      </c>
      <c r="Y7990" s="3">
        <v>7.6890000000000001</v>
      </c>
      <c r="Z7990" s="3">
        <v>8.8780000000000001</v>
      </c>
      <c r="AA7990" s="3">
        <v>18.713000000000001</v>
      </c>
      <c r="AB7990" s="3">
        <v>11.592000000000001</v>
      </c>
      <c r="AC7990" s="3">
        <v>-8.6769999999999996</v>
      </c>
      <c r="AD7990" s="3">
        <v>16.190999999999999</v>
      </c>
      <c r="AE7990" s="3">
        <v>15.028</v>
      </c>
      <c r="AF7990" s="3">
        <v>11.352</v>
      </c>
      <c r="AG7990" s="3">
        <v>9.3870000000000005</v>
      </c>
      <c r="AH7990" s="3">
        <v>11.577</v>
      </c>
      <c r="AI7990" s="3">
        <v>8.1170000000000009</v>
      </c>
      <c r="AJ7990" s="3">
        <v>7.4450000000000003</v>
      </c>
      <c r="AK7990" s="3">
        <v>10.042</v>
      </c>
      <c r="AL7990" s="3">
        <v>6.9269999999999996</v>
      </c>
      <c r="AM7990" s="3">
        <v>-5.2450000000000001</v>
      </c>
      <c r="AN7990" s="3">
        <v>9.077</v>
      </c>
      <c r="AO7990" s="3">
        <v>7.907</v>
      </c>
      <c r="AP7990" s="3">
        <v>13.242000000000001</v>
      </c>
      <c r="AQ7990" s="3">
        <v>1.4870000000000001</v>
      </c>
      <c r="AR7990" s="3">
        <v>6.056</v>
      </c>
      <c r="AS7990" s="3">
        <v>1.587</v>
      </c>
      <c r="AT7990" s="3">
        <v>-2.0859999999999999</v>
      </c>
      <c r="AU7990" s="3">
        <v>11.582000000000001</v>
      </c>
      <c r="AV7990" s="3">
        <v>6.4550000000000001</v>
      </c>
      <c r="AW7990" s="3">
        <v>5.0460000000000003</v>
      </c>
      <c r="AX7990" s="3">
        <v>4.5720000000000001</v>
      </c>
      <c r="AY7990" s="3">
        <v>4.1619999999999999</v>
      </c>
      <c r="AZ7990" s="3">
        <v>4.38</v>
      </c>
      <c r="BA7990">
        <v>4.266</v>
      </c>
      <c r="BB7990">
        <v>2017</v>
      </c>
    </row>
    <row r="7991" spans="1:54" hidden="1" x14ac:dyDescent="0.2">
      <c r="A7991">
        <v>186</v>
      </c>
      <c r="B7991" t="s">
        <v>370</v>
      </c>
      <c r="C7991" t="s">
        <v>278</v>
      </c>
      <c r="D7991" t="s">
        <v>35</v>
      </c>
      <c r="E7991" t="s">
        <v>277</v>
      </c>
      <c r="F7991" t="s">
        <v>276</v>
      </c>
      <c r="G7991" t="s">
        <v>275</v>
      </c>
      <c r="I7991" t="s">
        <v>1844</v>
      </c>
      <c r="J7991" s="3">
        <v>15.109</v>
      </c>
      <c r="K7991" s="3">
        <v>69.772000000000006</v>
      </c>
      <c r="L7991" s="3">
        <v>28.771000000000001</v>
      </c>
      <c r="M7991" s="3">
        <v>6.5</v>
      </c>
      <c r="N7991" s="3">
        <v>24.8</v>
      </c>
      <c r="O7991" s="3">
        <v>13.4</v>
      </c>
      <c r="P7991" s="3">
        <v>-5.7</v>
      </c>
      <c r="Q7991" s="3">
        <v>23.6</v>
      </c>
      <c r="R7991" s="3">
        <v>12.093999999999999</v>
      </c>
      <c r="S7991" s="3">
        <v>-3.6579999999999999</v>
      </c>
      <c r="T7991" s="3">
        <v>-2.302</v>
      </c>
      <c r="U7991" s="3">
        <v>6.05</v>
      </c>
      <c r="V7991" s="3">
        <v>5.5620000000000003</v>
      </c>
      <c r="W7991" s="3">
        <v>5.3319999999999999</v>
      </c>
      <c r="X7991" s="3">
        <v>15.553000000000001</v>
      </c>
      <c r="Y7991" s="3">
        <v>4.3369999999999997</v>
      </c>
      <c r="Z7991" s="3">
        <v>1.92</v>
      </c>
      <c r="AA7991" s="3">
        <v>16.867999999999999</v>
      </c>
      <c r="AB7991" s="3">
        <v>9.7420000000000009</v>
      </c>
      <c r="AC7991" s="3">
        <v>2.9119999999999999</v>
      </c>
      <c r="AD7991" s="3">
        <v>11.515000000000001</v>
      </c>
      <c r="AE7991" s="3">
        <v>22.161000000000001</v>
      </c>
      <c r="AF7991" s="3">
        <v>15.807</v>
      </c>
      <c r="AG7991" s="3">
        <v>12.525</v>
      </c>
      <c r="AH7991" s="3">
        <v>13.677</v>
      </c>
      <c r="AI7991" s="3">
        <v>10.291</v>
      </c>
      <c r="AJ7991" s="3">
        <v>12.3</v>
      </c>
      <c r="AK7991" s="3">
        <v>11.506</v>
      </c>
      <c r="AL7991" s="3">
        <v>6.5960000000000001</v>
      </c>
      <c r="AM7991" s="3">
        <v>-7.7590000000000003</v>
      </c>
      <c r="AN7991" s="3">
        <v>11.436</v>
      </c>
      <c r="AO7991" s="3">
        <v>6.3360000000000003</v>
      </c>
      <c r="AP7991" s="3">
        <v>16.213999999999999</v>
      </c>
      <c r="AQ7991" s="3">
        <v>-0.57799999999999996</v>
      </c>
      <c r="AR7991" s="3">
        <v>5.3220000000000001</v>
      </c>
      <c r="AS7991" s="3">
        <v>1.0289999999999999</v>
      </c>
      <c r="AT7991" s="3">
        <v>3.7269999999999999</v>
      </c>
      <c r="AU7991" s="3">
        <v>8.968</v>
      </c>
      <c r="AV7991" s="3">
        <v>6.5659999999999998</v>
      </c>
      <c r="AW7991" s="3">
        <v>5.569</v>
      </c>
      <c r="AX7991" s="3">
        <v>4.1769999999999996</v>
      </c>
      <c r="AY7991" s="3">
        <v>3.6669999999999998</v>
      </c>
      <c r="AZ7991" s="3">
        <v>3.7109999999999999</v>
      </c>
      <c r="BA7991">
        <v>3.528</v>
      </c>
      <c r="BB7991">
        <v>2017</v>
      </c>
    </row>
    <row r="7992" spans="1:54" hidden="1" x14ac:dyDescent="0.2">
      <c r="A7992">
        <v>186</v>
      </c>
      <c r="B7992" t="s">
        <v>370</v>
      </c>
      <c r="C7992" t="s">
        <v>274</v>
      </c>
      <c r="D7992" t="s">
        <v>35</v>
      </c>
      <c r="E7992" t="s">
        <v>273</v>
      </c>
      <c r="F7992" t="s">
        <v>272</v>
      </c>
      <c r="G7992" t="s">
        <v>271</v>
      </c>
      <c r="I7992" t="s">
        <v>1845</v>
      </c>
      <c r="J7992" s="3">
        <v>7.2</v>
      </c>
      <c r="K7992" s="3">
        <v>7.2</v>
      </c>
      <c r="L7992" s="3">
        <v>7.6</v>
      </c>
      <c r="M7992" s="3">
        <v>7.51</v>
      </c>
      <c r="N7992" s="3">
        <v>7.407</v>
      </c>
      <c r="O7992" s="3">
        <v>6.9459999999999997</v>
      </c>
      <c r="P7992" s="3">
        <v>7.7160000000000002</v>
      </c>
      <c r="Q7992" s="3">
        <v>8.1310000000000002</v>
      </c>
      <c r="R7992" s="3">
        <v>8.7010000000000005</v>
      </c>
      <c r="S7992" s="3">
        <v>8.5749999999999993</v>
      </c>
      <c r="T7992" s="3">
        <v>7.9980000000000002</v>
      </c>
      <c r="U7992" s="3">
        <v>7.66</v>
      </c>
      <c r="V7992" s="3">
        <v>7.944</v>
      </c>
      <c r="W7992" s="3">
        <v>8.3680000000000003</v>
      </c>
      <c r="X7992" s="3">
        <v>8.0129999999999999</v>
      </c>
      <c r="Y7992" s="3">
        <v>7.109</v>
      </c>
      <c r="Z7992" s="3">
        <v>6.1239999999999997</v>
      </c>
      <c r="AA7992" s="3">
        <v>6.3179999999999996</v>
      </c>
      <c r="AB7992" s="3">
        <v>6.3730000000000002</v>
      </c>
      <c r="AC7992" s="3">
        <v>7.1550000000000002</v>
      </c>
      <c r="AD7992" s="3">
        <v>5.9969999999999999</v>
      </c>
      <c r="AE7992" s="3">
        <v>7.8040000000000003</v>
      </c>
      <c r="AF7992" s="3">
        <v>9.7639999999999993</v>
      </c>
      <c r="AG7992" s="3">
        <v>9.9250000000000007</v>
      </c>
      <c r="AH7992" s="3">
        <v>9.6880000000000006</v>
      </c>
      <c r="AI7992" s="3">
        <v>9.4879999999999995</v>
      </c>
      <c r="AJ7992" s="3">
        <v>9.0340000000000007</v>
      </c>
      <c r="AK7992" s="3">
        <v>9.1829999999999998</v>
      </c>
      <c r="AL7992" s="3">
        <v>10.02</v>
      </c>
      <c r="AM7992" s="3">
        <v>13.053000000000001</v>
      </c>
      <c r="AN7992" s="3">
        <v>11.127000000000001</v>
      </c>
      <c r="AO7992" s="3">
        <v>9.0960000000000001</v>
      </c>
      <c r="AP7992" s="3">
        <v>8.4320000000000004</v>
      </c>
      <c r="AQ7992" s="3">
        <v>9.0410000000000004</v>
      </c>
      <c r="AR7992" s="3">
        <v>9.9149999999999991</v>
      </c>
      <c r="AS7992" s="3">
        <v>10.279</v>
      </c>
      <c r="AT7992" s="3">
        <v>10.907</v>
      </c>
      <c r="AU7992" s="3">
        <v>11.007</v>
      </c>
      <c r="AV7992" s="3">
        <v>10.659000000000001</v>
      </c>
      <c r="AW7992" s="3">
        <v>10.659000000000001</v>
      </c>
      <c r="AX7992" s="3">
        <v>10.55</v>
      </c>
      <c r="AY7992" s="3">
        <v>10.55</v>
      </c>
      <c r="AZ7992" s="3">
        <v>10.55</v>
      </c>
      <c r="BA7992">
        <v>10.55</v>
      </c>
      <c r="BB7992">
        <v>2017</v>
      </c>
    </row>
    <row r="7993" spans="1:54" hidden="1" x14ac:dyDescent="0.2">
      <c r="A7993">
        <v>186</v>
      </c>
      <c r="B7993" t="s">
        <v>370</v>
      </c>
      <c r="C7993" t="s">
        <v>270</v>
      </c>
      <c r="D7993" t="s">
        <v>35</v>
      </c>
      <c r="E7993" t="s">
        <v>269</v>
      </c>
      <c r="F7993" t="s">
        <v>268</v>
      </c>
      <c r="G7993" t="s">
        <v>264</v>
      </c>
      <c r="H7993" t="s">
        <v>263</v>
      </c>
    </row>
    <row r="7994" spans="1:54" hidden="1" x14ac:dyDescent="0.2">
      <c r="A7994">
        <v>186</v>
      </c>
      <c r="B7994" t="s">
        <v>370</v>
      </c>
      <c r="C7994" t="s">
        <v>267</v>
      </c>
      <c r="D7994" t="s">
        <v>35</v>
      </c>
      <c r="E7994" t="s">
        <v>266</v>
      </c>
      <c r="F7994" t="s">
        <v>265</v>
      </c>
      <c r="G7994" t="s">
        <v>264</v>
      </c>
      <c r="H7994" t="s">
        <v>263</v>
      </c>
      <c r="I7994" t="s">
        <v>1846</v>
      </c>
      <c r="J7994" s="3">
        <v>44.51</v>
      </c>
      <c r="K7994" s="3">
        <v>45.51</v>
      </c>
      <c r="L7994" s="3">
        <v>46.731999999999999</v>
      </c>
      <c r="M7994" s="3">
        <v>49.570999999999998</v>
      </c>
      <c r="N7994" s="3">
        <v>50.735999999999997</v>
      </c>
      <c r="O7994" s="3">
        <v>51.901000000000003</v>
      </c>
      <c r="P7994" s="3">
        <v>53.061999999999998</v>
      </c>
      <c r="Q7994" s="3">
        <v>54.219000000000001</v>
      </c>
      <c r="R7994" s="3">
        <v>53.331000000000003</v>
      </c>
      <c r="S7994" s="3">
        <v>54.094999999999999</v>
      </c>
      <c r="T7994" s="3">
        <v>55.343000000000004</v>
      </c>
      <c r="U7994" s="3">
        <v>56.457000000000001</v>
      </c>
      <c r="V7994" s="3">
        <v>57.393999999999998</v>
      </c>
      <c r="W7994" s="3">
        <v>58.328000000000003</v>
      </c>
      <c r="X7994" s="3">
        <v>59.259</v>
      </c>
      <c r="Y7994" s="3">
        <v>60.183999999999997</v>
      </c>
      <c r="Z7994" s="3">
        <v>61.106000000000002</v>
      </c>
      <c r="AA7994" s="3">
        <v>62.023000000000003</v>
      </c>
      <c r="AB7994" s="3">
        <v>62.911999999999999</v>
      </c>
      <c r="AC7994" s="3">
        <v>63.817999999999998</v>
      </c>
      <c r="AD7994" s="3">
        <v>64.73</v>
      </c>
      <c r="AE7994" s="3">
        <v>65.602999999999994</v>
      </c>
      <c r="AF7994" s="3">
        <v>66.402000000000001</v>
      </c>
      <c r="AG7994" s="3">
        <v>67.186999999999998</v>
      </c>
      <c r="AH7994" s="3">
        <v>68.010000000000005</v>
      </c>
      <c r="AI7994" s="3">
        <v>68.861000000000004</v>
      </c>
      <c r="AJ7994" s="3">
        <v>69.73</v>
      </c>
      <c r="AK7994" s="3">
        <v>70.585999999999999</v>
      </c>
      <c r="AL7994" s="3">
        <v>71.516999999999996</v>
      </c>
      <c r="AM7994" s="3">
        <v>72.561000000000007</v>
      </c>
      <c r="AN7994" s="3">
        <v>73.722999999999999</v>
      </c>
      <c r="AO7994" s="3">
        <v>74.724000000000004</v>
      </c>
      <c r="AP7994" s="3">
        <v>75.626999999999995</v>
      </c>
      <c r="AQ7994" s="3">
        <v>76.668000000000006</v>
      </c>
      <c r="AR7994" s="3">
        <v>77.695999999999998</v>
      </c>
      <c r="AS7994" s="3">
        <v>78.741</v>
      </c>
      <c r="AT7994" s="3">
        <v>79.814999999999998</v>
      </c>
      <c r="AU7994" s="3">
        <v>80.811000000000007</v>
      </c>
      <c r="AV7994" s="3">
        <v>81.867000000000004</v>
      </c>
      <c r="AW7994" s="3">
        <v>82.882999999999996</v>
      </c>
      <c r="AX7994" s="3">
        <v>83.899000000000001</v>
      </c>
      <c r="AY7994" s="3">
        <v>84.905000000000001</v>
      </c>
      <c r="AZ7994" s="3">
        <v>85.91</v>
      </c>
      <c r="BA7994">
        <v>86.905000000000001</v>
      </c>
      <c r="BB7994">
        <v>2017</v>
      </c>
    </row>
    <row r="7995" spans="1:54" hidden="1" x14ac:dyDescent="0.2">
      <c r="A7995">
        <v>186</v>
      </c>
      <c r="B7995" t="s">
        <v>370</v>
      </c>
      <c r="C7995" t="s">
        <v>262</v>
      </c>
      <c r="D7995" t="s">
        <v>35</v>
      </c>
      <c r="E7995" t="s">
        <v>260</v>
      </c>
      <c r="F7995" t="s">
        <v>259</v>
      </c>
      <c r="G7995" t="s">
        <v>225</v>
      </c>
      <c r="H7995" t="s">
        <v>222</v>
      </c>
      <c r="I7995" t="s">
        <v>1847</v>
      </c>
      <c r="J7995" s="3" t="s">
        <v>215</v>
      </c>
      <c r="K7995" s="3" t="s">
        <v>215</v>
      </c>
      <c r="L7995" s="3" t="s">
        <v>215</v>
      </c>
      <c r="M7995" s="3" t="s">
        <v>215</v>
      </c>
      <c r="N7995" s="3" t="s">
        <v>215</v>
      </c>
      <c r="O7995" s="3" t="s">
        <v>215</v>
      </c>
      <c r="P7995" s="3" t="s">
        <v>215</v>
      </c>
      <c r="Q7995" s="3" t="s">
        <v>215</v>
      </c>
      <c r="R7995" s="3" t="s">
        <v>215</v>
      </c>
      <c r="S7995" s="3" t="s">
        <v>215</v>
      </c>
      <c r="T7995" s="3" t="s">
        <v>215</v>
      </c>
      <c r="U7995" s="3" t="s">
        <v>215</v>
      </c>
      <c r="V7995" s="3" t="s">
        <v>215</v>
      </c>
      <c r="W7995" s="3" t="s">
        <v>215</v>
      </c>
      <c r="X7995" s="3" t="s">
        <v>215</v>
      </c>
      <c r="Y7995" s="3" t="s">
        <v>215</v>
      </c>
      <c r="Z7995" s="3" t="s">
        <v>215</v>
      </c>
      <c r="AA7995" s="3" t="s">
        <v>215</v>
      </c>
      <c r="AB7995" s="3" t="s">
        <v>215</v>
      </c>
      <c r="AC7995" s="3" t="s">
        <v>215</v>
      </c>
      <c r="AD7995" s="3">
        <v>53.344000000000001</v>
      </c>
      <c r="AE7995" s="3">
        <v>80.037999999999997</v>
      </c>
      <c r="AF7995" s="3">
        <v>107.452</v>
      </c>
      <c r="AG7995" s="3">
        <v>145.69399999999999</v>
      </c>
      <c r="AH7995" s="3">
        <v>177.40799999999999</v>
      </c>
      <c r="AI7995" s="3">
        <v>213.357</v>
      </c>
      <c r="AJ7995" s="3">
        <v>267.01600000000002</v>
      </c>
      <c r="AK7995" s="3">
        <v>281.32600000000002</v>
      </c>
      <c r="AL7995" s="3">
        <v>317.55500000000001</v>
      </c>
      <c r="AM7995" s="3">
        <v>324.28199999999998</v>
      </c>
      <c r="AN7995" s="3">
        <v>380.75900000000001</v>
      </c>
      <c r="AO7995" s="3">
        <v>456.25799999999998</v>
      </c>
      <c r="AP7995" s="3">
        <v>511.87599999999998</v>
      </c>
      <c r="AQ7995" s="3">
        <v>592.95299999999997</v>
      </c>
      <c r="AR7995" s="3">
        <v>651.26499999999999</v>
      </c>
      <c r="AS7995" s="3">
        <v>752.18799999999999</v>
      </c>
      <c r="AT7995" s="3">
        <v>854.30700000000002</v>
      </c>
      <c r="AU7995" s="3">
        <v>975.68299999999999</v>
      </c>
      <c r="AV7995" s="3">
        <v>1108.6569999999999</v>
      </c>
      <c r="AW7995" s="3">
        <v>1278.33</v>
      </c>
      <c r="AX7995" s="3">
        <v>1452.115</v>
      </c>
      <c r="AY7995" s="3">
        <v>1639.954</v>
      </c>
      <c r="AZ7995" s="3">
        <v>1836.635</v>
      </c>
      <c r="BA7995">
        <v>2050.5250000000001</v>
      </c>
      <c r="BB7995">
        <v>2016</v>
      </c>
    </row>
    <row r="7996" spans="1:54" hidden="1" x14ac:dyDescent="0.2">
      <c r="A7996">
        <v>186</v>
      </c>
      <c r="B7996" t="s">
        <v>370</v>
      </c>
      <c r="C7996" t="s">
        <v>261</v>
      </c>
      <c r="D7996" t="s">
        <v>35</v>
      </c>
      <c r="E7996" t="s">
        <v>260</v>
      </c>
      <c r="F7996" t="s">
        <v>259</v>
      </c>
      <c r="G7996" t="s">
        <v>217</v>
      </c>
      <c r="I7996" t="s">
        <v>258</v>
      </c>
      <c r="J7996" s="3" t="s">
        <v>215</v>
      </c>
      <c r="K7996" s="3" t="s">
        <v>215</v>
      </c>
      <c r="L7996" s="3" t="s">
        <v>215</v>
      </c>
      <c r="M7996" s="3" t="s">
        <v>215</v>
      </c>
      <c r="N7996" s="3" t="s">
        <v>215</v>
      </c>
      <c r="O7996" s="3" t="s">
        <v>215</v>
      </c>
      <c r="P7996" s="3" t="s">
        <v>215</v>
      </c>
      <c r="Q7996" s="3" t="s">
        <v>215</v>
      </c>
      <c r="R7996" s="3" t="s">
        <v>215</v>
      </c>
      <c r="S7996" s="3" t="s">
        <v>215</v>
      </c>
      <c r="T7996" s="3" t="s">
        <v>215</v>
      </c>
      <c r="U7996" s="3" t="s">
        <v>215</v>
      </c>
      <c r="V7996" s="3" t="s">
        <v>215</v>
      </c>
      <c r="W7996" s="3" t="s">
        <v>215</v>
      </c>
      <c r="X7996" s="3" t="s">
        <v>215</v>
      </c>
      <c r="Y7996" s="3" t="s">
        <v>215</v>
      </c>
      <c r="Z7996" s="3" t="s">
        <v>215</v>
      </c>
      <c r="AA7996" s="3" t="s">
        <v>215</v>
      </c>
      <c r="AB7996" s="3" t="s">
        <v>215</v>
      </c>
      <c r="AC7996" s="3" t="s">
        <v>215</v>
      </c>
      <c r="AD7996" s="3">
        <v>31.256</v>
      </c>
      <c r="AE7996" s="3">
        <v>32.612000000000002</v>
      </c>
      <c r="AF7996" s="3">
        <v>29.901</v>
      </c>
      <c r="AG7996" s="3">
        <v>31.13</v>
      </c>
      <c r="AH7996" s="3">
        <v>30.745000000000001</v>
      </c>
      <c r="AI7996" s="3">
        <v>31.669</v>
      </c>
      <c r="AJ7996" s="3">
        <v>33.832999999999998</v>
      </c>
      <c r="AK7996" s="3">
        <v>31.952000000000002</v>
      </c>
      <c r="AL7996" s="3">
        <v>31.922000000000001</v>
      </c>
      <c r="AM7996" s="3">
        <v>32.454000000000001</v>
      </c>
      <c r="AN7996" s="3">
        <v>32.823999999999998</v>
      </c>
      <c r="AO7996" s="3">
        <v>32.719000000000001</v>
      </c>
      <c r="AP7996" s="3">
        <v>32.61</v>
      </c>
      <c r="AQ7996" s="3">
        <v>32.765000000000001</v>
      </c>
      <c r="AR7996" s="3">
        <v>31.855</v>
      </c>
      <c r="AS7996" s="3">
        <v>32.162999999999997</v>
      </c>
      <c r="AT7996" s="3">
        <v>32.750999999999998</v>
      </c>
      <c r="AU7996" s="3">
        <v>31.483000000000001</v>
      </c>
      <c r="AV7996" s="3">
        <v>30.701000000000001</v>
      </c>
      <c r="AW7996" s="3">
        <v>30.652000000000001</v>
      </c>
      <c r="AX7996" s="3">
        <v>30.744</v>
      </c>
      <c r="AY7996" s="3">
        <v>30.99</v>
      </c>
      <c r="AZ7996" s="3">
        <v>31.06</v>
      </c>
      <c r="BA7996">
        <v>31.06</v>
      </c>
      <c r="BB7996">
        <v>2016</v>
      </c>
    </row>
    <row r="7997" spans="1:54" hidden="1" x14ac:dyDescent="0.2">
      <c r="A7997">
        <v>186</v>
      </c>
      <c r="B7997" t="s">
        <v>370</v>
      </c>
      <c r="C7997" t="s">
        <v>257</v>
      </c>
      <c r="D7997" t="s">
        <v>35</v>
      </c>
      <c r="E7997" t="s">
        <v>255</v>
      </c>
      <c r="F7997" t="s">
        <v>254</v>
      </c>
      <c r="G7997" t="s">
        <v>225</v>
      </c>
      <c r="H7997" t="s">
        <v>222</v>
      </c>
      <c r="I7997" t="s">
        <v>1847</v>
      </c>
      <c r="J7997" s="3" t="s">
        <v>215</v>
      </c>
      <c r="K7997" s="3" t="s">
        <v>215</v>
      </c>
      <c r="L7997" s="3" t="s">
        <v>215</v>
      </c>
      <c r="M7997" s="3" t="s">
        <v>215</v>
      </c>
      <c r="N7997" s="3" t="s">
        <v>215</v>
      </c>
      <c r="O7997" s="3" t="s">
        <v>215</v>
      </c>
      <c r="P7997" s="3" t="s">
        <v>215</v>
      </c>
      <c r="Q7997" s="3" t="s">
        <v>215</v>
      </c>
      <c r="R7997" s="3" t="s">
        <v>215</v>
      </c>
      <c r="S7997" s="3" t="s">
        <v>215</v>
      </c>
      <c r="T7997" s="3" t="s">
        <v>215</v>
      </c>
      <c r="U7997" s="3" t="s">
        <v>215</v>
      </c>
      <c r="V7997" s="3" t="s">
        <v>215</v>
      </c>
      <c r="W7997" s="3" t="s">
        <v>215</v>
      </c>
      <c r="X7997" s="3" t="s">
        <v>215</v>
      </c>
      <c r="Y7997" s="3" t="s">
        <v>215</v>
      </c>
      <c r="Z7997" s="3" t="s">
        <v>215</v>
      </c>
      <c r="AA7997" s="3" t="s">
        <v>215</v>
      </c>
      <c r="AB7997" s="3" t="s">
        <v>215</v>
      </c>
      <c r="AC7997" s="3" t="s">
        <v>215</v>
      </c>
      <c r="AD7997" s="3">
        <v>67.697999999999993</v>
      </c>
      <c r="AE7997" s="3">
        <v>108.89</v>
      </c>
      <c r="AF7997" s="3">
        <v>148.51300000000001</v>
      </c>
      <c r="AG7997" s="3">
        <v>181.446</v>
      </c>
      <c r="AH7997" s="3">
        <v>201.43100000000001</v>
      </c>
      <c r="AI7997" s="3">
        <v>218.452</v>
      </c>
      <c r="AJ7997" s="3">
        <v>272.47000000000003</v>
      </c>
      <c r="AK7997" s="3">
        <v>298.42700000000002</v>
      </c>
      <c r="AL7997" s="3">
        <v>344.02699999999999</v>
      </c>
      <c r="AM7997" s="3">
        <v>383.04700000000003</v>
      </c>
      <c r="AN7997" s="3">
        <v>420.46300000000002</v>
      </c>
      <c r="AO7997" s="3">
        <v>465.83499999999998</v>
      </c>
      <c r="AP7997" s="3">
        <v>540.61800000000005</v>
      </c>
      <c r="AQ7997" s="3">
        <v>619.54300000000001</v>
      </c>
      <c r="AR7997" s="3">
        <v>680.49900000000002</v>
      </c>
      <c r="AS7997" s="3">
        <v>781.77499999999998</v>
      </c>
      <c r="AT7997" s="3">
        <v>915.03899999999999</v>
      </c>
      <c r="AU7997" s="3">
        <v>1046.7190000000001</v>
      </c>
      <c r="AV7997" s="3">
        <v>1214.472</v>
      </c>
      <c r="AW7997" s="3">
        <v>1410.7560000000001</v>
      </c>
      <c r="AX7997" s="3">
        <v>1582.7439999999999</v>
      </c>
      <c r="AY7997" s="3">
        <v>1764.9110000000001</v>
      </c>
      <c r="AZ7997" s="3">
        <v>1970.9680000000001</v>
      </c>
      <c r="BA7997">
        <v>2198.7199999999998</v>
      </c>
      <c r="BB7997">
        <v>2016</v>
      </c>
    </row>
    <row r="7998" spans="1:54" hidden="1" x14ac:dyDescent="0.2">
      <c r="A7998">
        <v>186</v>
      </c>
      <c r="B7998" t="s">
        <v>370</v>
      </c>
      <c r="C7998" t="s">
        <v>256</v>
      </c>
      <c r="D7998" t="s">
        <v>35</v>
      </c>
      <c r="E7998" t="s">
        <v>255</v>
      </c>
      <c r="F7998" t="s">
        <v>254</v>
      </c>
      <c r="G7998" t="s">
        <v>217</v>
      </c>
      <c r="I7998" t="s">
        <v>253</v>
      </c>
      <c r="J7998" s="3" t="s">
        <v>215</v>
      </c>
      <c r="K7998" s="3" t="s">
        <v>215</v>
      </c>
      <c r="L7998" s="3" t="s">
        <v>215</v>
      </c>
      <c r="M7998" s="3" t="s">
        <v>215</v>
      </c>
      <c r="N7998" s="3" t="s">
        <v>215</v>
      </c>
      <c r="O7998" s="3" t="s">
        <v>215</v>
      </c>
      <c r="P7998" s="3" t="s">
        <v>215</v>
      </c>
      <c r="Q7998" s="3" t="s">
        <v>215</v>
      </c>
      <c r="R7998" s="3" t="s">
        <v>215</v>
      </c>
      <c r="S7998" s="3" t="s">
        <v>215</v>
      </c>
      <c r="T7998" s="3" t="s">
        <v>215</v>
      </c>
      <c r="U7998" s="3" t="s">
        <v>215</v>
      </c>
      <c r="V7998" s="3" t="s">
        <v>215</v>
      </c>
      <c r="W7998" s="3" t="s">
        <v>215</v>
      </c>
      <c r="X7998" s="3" t="s">
        <v>215</v>
      </c>
      <c r="Y7998" s="3" t="s">
        <v>215</v>
      </c>
      <c r="Z7998" s="3" t="s">
        <v>215</v>
      </c>
      <c r="AA7998" s="3" t="s">
        <v>215</v>
      </c>
      <c r="AB7998" s="3" t="s">
        <v>215</v>
      </c>
      <c r="AC7998" s="3" t="s">
        <v>215</v>
      </c>
      <c r="AD7998" s="3">
        <v>39.667000000000002</v>
      </c>
      <c r="AE7998" s="3">
        <v>44.366999999999997</v>
      </c>
      <c r="AF7998" s="3">
        <v>41.326999999999998</v>
      </c>
      <c r="AG7998" s="3">
        <v>38.768999999999998</v>
      </c>
      <c r="AH7998" s="3">
        <v>34.908999999999999</v>
      </c>
      <c r="AI7998" s="3">
        <v>32.426000000000002</v>
      </c>
      <c r="AJ7998" s="3">
        <v>34.524000000000001</v>
      </c>
      <c r="AK7998" s="3">
        <v>33.893999999999998</v>
      </c>
      <c r="AL7998" s="3">
        <v>34.582999999999998</v>
      </c>
      <c r="AM7998" s="3">
        <v>38.335999999999999</v>
      </c>
      <c r="AN7998" s="3">
        <v>36.246000000000002</v>
      </c>
      <c r="AO7998" s="3">
        <v>33.405999999999999</v>
      </c>
      <c r="AP7998" s="3">
        <v>34.441000000000003</v>
      </c>
      <c r="AQ7998" s="3">
        <v>34.234000000000002</v>
      </c>
      <c r="AR7998" s="3">
        <v>33.284999999999997</v>
      </c>
      <c r="AS7998" s="3">
        <v>33.429000000000002</v>
      </c>
      <c r="AT7998" s="3">
        <v>35.079000000000001</v>
      </c>
      <c r="AU7998" s="3">
        <v>33.774999999999999</v>
      </c>
      <c r="AV7998" s="3">
        <v>33.631</v>
      </c>
      <c r="AW7998" s="3">
        <v>33.826999999999998</v>
      </c>
      <c r="AX7998" s="3">
        <v>33.51</v>
      </c>
      <c r="AY7998" s="3">
        <v>33.351999999999997</v>
      </c>
      <c r="AZ7998" s="3">
        <v>33.332000000000001</v>
      </c>
      <c r="BA7998">
        <v>33.305</v>
      </c>
      <c r="BB7998">
        <v>2016</v>
      </c>
    </row>
    <row r="7999" spans="1:54" hidden="1" x14ac:dyDescent="0.2">
      <c r="A7999">
        <v>186</v>
      </c>
      <c r="B7999" t="s">
        <v>370</v>
      </c>
      <c r="C7999" t="s">
        <v>252</v>
      </c>
      <c r="D7999" t="s">
        <v>35</v>
      </c>
      <c r="E7999" t="s">
        <v>250</v>
      </c>
      <c r="F7999" t="s">
        <v>249</v>
      </c>
      <c r="G7999" t="s">
        <v>225</v>
      </c>
      <c r="H7999" t="s">
        <v>222</v>
      </c>
      <c r="I7999" t="s">
        <v>1847</v>
      </c>
      <c r="J7999" s="3" t="s">
        <v>215</v>
      </c>
      <c r="K7999" s="3" t="s">
        <v>215</v>
      </c>
      <c r="L7999" s="3" t="s">
        <v>215</v>
      </c>
      <c r="M7999" s="3" t="s">
        <v>215</v>
      </c>
      <c r="N7999" s="3" t="s">
        <v>215</v>
      </c>
      <c r="O7999" s="3" t="s">
        <v>215</v>
      </c>
      <c r="P7999" s="3" t="s">
        <v>215</v>
      </c>
      <c r="Q7999" s="3" t="s">
        <v>215</v>
      </c>
      <c r="R7999" s="3" t="s">
        <v>215</v>
      </c>
      <c r="S7999" s="3" t="s">
        <v>215</v>
      </c>
      <c r="T7999" s="3" t="s">
        <v>215</v>
      </c>
      <c r="U7999" s="3" t="s">
        <v>215</v>
      </c>
      <c r="V7999" s="3" t="s">
        <v>215</v>
      </c>
      <c r="W7999" s="3" t="s">
        <v>215</v>
      </c>
      <c r="X7999" s="3" t="s">
        <v>215</v>
      </c>
      <c r="Y7999" s="3" t="s">
        <v>215</v>
      </c>
      <c r="Z7999" s="3" t="s">
        <v>215</v>
      </c>
      <c r="AA7999" s="3" t="s">
        <v>215</v>
      </c>
      <c r="AB7999" s="3" t="s">
        <v>215</v>
      </c>
      <c r="AC7999" s="3" t="s">
        <v>215</v>
      </c>
      <c r="AD7999" s="3">
        <v>-14.353999999999999</v>
      </c>
      <c r="AE7999" s="3">
        <v>-28.852</v>
      </c>
      <c r="AF7999" s="3">
        <v>-41.061</v>
      </c>
      <c r="AG7999" s="3">
        <v>-35.752000000000002</v>
      </c>
      <c r="AH7999" s="3">
        <v>-24.023</v>
      </c>
      <c r="AI7999" s="3">
        <v>-5.0949999999999998</v>
      </c>
      <c r="AJ7999" s="3">
        <v>-5.4550000000000001</v>
      </c>
      <c r="AK7999" s="3">
        <v>-17.102</v>
      </c>
      <c r="AL7999" s="3">
        <v>-26.472000000000001</v>
      </c>
      <c r="AM7999" s="3">
        <v>-58.765000000000001</v>
      </c>
      <c r="AN7999" s="3">
        <v>-39.704000000000001</v>
      </c>
      <c r="AO7999" s="3">
        <v>-9.577</v>
      </c>
      <c r="AP7999" s="3">
        <v>-28.742000000000001</v>
      </c>
      <c r="AQ7999" s="3">
        <v>-26.59</v>
      </c>
      <c r="AR7999" s="3">
        <v>-29.234000000000002</v>
      </c>
      <c r="AS7999" s="3">
        <v>-29.588000000000001</v>
      </c>
      <c r="AT7999" s="3">
        <v>-60.731999999999999</v>
      </c>
      <c r="AU7999" s="3">
        <v>-71.034999999999997</v>
      </c>
      <c r="AV7999" s="3">
        <v>-105.815</v>
      </c>
      <c r="AW7999" s="3">
        <v>-132.42599999999999</v>
      </c>
      <c r="AX7999" s="3">
        <v>-130.62799999999999</v>
      </c>
      <c r="AY7999" s="3">
        <v>-124.958</v>
      </c>
      <c r="AZ7999" s="3">
        <v>-134.33199999999999</v>
      </c>
      <c r="BA7999">
        <v>-148.19399999999999</v>
      </c>
      <c r="BB7999">
        <v>2016</v>
      </c>
    </row>
    <row r="8000" spans="1:54" hidden="1" x14ac:dyDescent="0.2">
      <c r="A8000">
        <v>186</v>
      </c>
      <c r="B8000" t="s">
        <v>370</v>
      </c>
      <c r="C8000" t="s">
        <v>251</v>
      </c>
      <c r="D8000" t="s">
        <v>35</v>
      </c>
      <c r="E8000" t="s">
        <v>250</v>
      </c>
      <c r="F8000" t="s">
        <v>249</v>
      </c>
      <c r="G8000" t="s">
        <v>217</v>
      </c>
      <c r="I8000" t="s">
        <v>248</v>
      </c>
      <c r="J8000" s="3" t="s">
        <v>215</v>
      </c>
      <c r="K8000" s="3" t="s">
        <v>215</v>
      </c>
      <c r="L8000" s="3" t="s">
        <v>215</v>
      </c>
      <c r="M8000" s="3" t="s">
        <v>215</v>
      </c>
      <c r="N8000" s="3" t="s">
        <v>215</v>
      </c>
      <c r="O8000" s="3" t="s">
        <v>215</v>
      </c>
      <c r="P8000" s="3" t="s">
        <v>215</v>
      </c>
      <c r="Q8000" s="3" t="s">
        <v>215</v>
      </c>
      <c r="R8000" s="3" t="s">
        <v>215</v>
      </c>
      <c r="S8000" s="3" t="s">
        <v>215</v>
      </c>
      <c r="T8000" s="3" t="s">
        <v>215</v>
      </c>
      <c r="U8000" s="3" t="s">
        <v>215</v>
      </c>
      <c r="V8000" s="3" t="s">
        <v>215</v>
      </c>
      <c r="W8000" s="3" t="s">
        <v>215</v>
      </c>
      <c r="X8000" s="3" t="s">
        <v>215</v>
      </c>
      <c r="Y8000" s="3" t="s">
        <v>215</v>
      </c>
      <c r="Z8000" s="3" t="s">
        <v>215</v>
      </c>
      <c r="AA8000" s="3" t="s">
        <v>215</v>
      </c>
      <c r="AB8000" s="3" t="s">
        <v>215</v>
      </c>
      <c r="AC8000" s="3" t="s">
        <v>215</v>
      </c>
      <c r="AD8000" s="3">
        <v>-8.4109999999999996</v>
      </c>
      <c r="AE8000" s="3">
        <v>-11.756</v>
      </c>
      <c r="AF8000" s="3">
        <v>-11.426</v>
      </c>
      <c r="AG8000" s="3">
        <v>-7.6390000000000002</v>
      </c>
      <c r="AH8000" s="3">
        <v>-4.1630000000000003</v>
      </c>
      <c r="AI8000" s="3">
        <v>-0.75600000000000001</v>
      </c>
      <c r="AJ8000" s="3">
        <v>-0.69099999999999995</v>
      </c>
      <c r="AK8000" s="3">
        <v>-1.9419999999999999</v>
      </c>
      <c r="AL8000" s="3">
        <v>-2.661</v>
      </c>
      <c r="AM8000" s="3">
        <v>-5.8810000000000002</v>
      </c>
      <c r="AN8000" s="3">
        <v>-3.423</v>
      </c>
      <c r="AO8000" s="3">
        <v>-0.68700000000000006</v>
      </c>
      <c r="AP8000" s="3">
        <v>-1.831</v>
      </c>
      <c r="AQ8000" s="3">
        <v>-1.4690000000000001</v>
      </c>
      <c r="AR8000" s="3">
        <v>-1.43</v>
      </c>
      <c r="AS8000" s="3">
        <v>-1.2649999999999999</v>
      </c>
      <c r="AT8000" s="3">
        <v>-2.3279999999999998</v>
      </c>
      <c r="AU8000" s="3">
        <v>-2.2919999999999998</v>
      </c>
      <c r="AV8000" s="3">
        <v>-2.93</v>
      </c>
      <c r="AW8000" s="3">
        <v>-3.1749999999999998</v>
      </c>
      <c r="AX8000" s="3">
        <v>-2.766</v>
      </c>
      <c r="AY8000" s="3">
        <v>-2.3610000000000002</v>
      </c>
      <c r="AZ8000" s="3">
        <v>-2.2719999999999998</v>
      </c>
      <c r="BA8000">
        <v>-2.2450000000000001</v>
      </c>
      <c r="BB8000">
        <v>2016</v>
      </c>
    </row>
    <row r="8001" spans="1:54" hidden="1" x14ac:dyDescent="0.2">
      <c r="A8001">
        <v>186</v>
      </c>
      <c r="B8001" t="s">
        <v>370</v>
      </c>
      <c r="C8001" t="s">
        <v>247</v>
      </c>
      <c r="D8001" t="s">
        <v>35</v>
      </c>
      <c r="E8001" t="s">
        <v>245</v>
      </c>
      <c r="F8001" t="s">
        <v>244</v>
      </c>
      <c r="G8001" t="s">
        <v>225</v>
      </c>
      <c r="H8001" t="s">
        <v>222</v>
      </c>
      <c r="I8001" t="s">
        <v>1847</v>
      </c>
      <c r="J8001" s="3" t="s">
        <v>215</v>
      </c>
      <c r="K8001" s="3" t="s">
        <v>215</v>
      </c>
      <c r="L8001" s="3" t="s">
        <v>215</v>
      </c>
      <c r="M8001" s="3" t="s">
        <v>215</v>
      </c>
      <c r="N8001" s="3" t="s">
        <v>215</v>
      </c>
      <c r="O8001" s="3" t="s">
        <v>215</v>
      </c>
      <c r="P8001" s="3" t="s">
        <v>215</v>
      </c>
      <c r="Q8001" s="3" t="s">
        <v>215</v>
      </c>
      <c r="R8001" s="3" t="s">
        <v>215</v>
      </c>
      <c r="S8001" s="3" t="s">
        <v>215</v>
      </c>
      <c r="T8001" s="3" t="s">
        <v>215</v>
      </c>
      <c r="U8001" s="3" t="s">
        <v>215</v>
      </c>
      <c r="V8001" s="3" t="s">
        <v>215</v>
      </c>
      <c r="W8001" s="3" t="s">
        <v>215</v>
      </c>
      <c r="X8001" s="3" t="s">
        <v>215</v>
      </c>
      <c r="Y8001" s="3" t="s">
        <v>215</v>
      </c>
      <c r="Z8001" s="3" t="s">
        <v>215</v>
      </c>
      <c r="AA8001" s="3" t="s">
        <v>215</v>
      </c>
      <c r="AB8001" s="3" t="s">
        <v>215</v>
      </c>
      <c r="AC8001" s="3" t="s">
        <v>215</v>
      </c>
      <c r="AD8001" s="3">
        <v>-15.766</v>
      </c>
      <c r="AE8001" s="3">
        <v>-24.25</v>
      </c>
      <c r="AF8001" s="3">
        <v>-37.036999999999999</v>
      </c>
      <c r="AG8001" s="3">
        <v>-30.67</v>
      </c>
      <c r="AH8001" s="3">
        <v>-24.725999999999999</v>
      </c>
      <c r="AI8001" s="3">
        <v>-11.73</v>
      </c>
      <c r="AJ8001" s="3">
        <v>-27.803000000000001</v>
      </c>
      <c r="AK8001" s="3">
        <v>-33.290999999999997</v>
      </c>
      <c r="AL8001" s="3">
        <v>-39.261000000000003</v>
      </c>
      <c r="AM8001" s="3">
        <v>-33.609000000000002</v>
      </c>
      <c r="AN8001" s="3">
        <v>-27.489000000000001</v>
      </c>
      <c r="AO8001" s="3">
        <v>-29.966999999999999</v>
      </c>
      <c r="AP8001" s="3">
        <v>-51.255000000000003</v>
      </c>
      <c r="AQ8001" s="3">
        <v>-55.639000000000003</v>
      </c>
      <c r="AR8001" s="3">
        <v>-39.009</v>
      </c>
      <c r="AS8001" s="3">
        <v>-43.316000000000003</v>
      </c>
      <c r="AT8001" s="3">
        <v>-58.267000000000003</v>
      </c>
      <c r="AU8001" s="3">
        <v>-94.641000000000005</v>
      </c>
      <c r="AV8001" s="3">
        <v>-135.114</v>
      </c>
      <c r="AW8001" s="3">
        <v>-162.75200000000001</v>
      </c>
      <c r="AX8001" s="3">
        <v>-160.512</v>
      </c>
      <c r="AY8001" s="3">
        <v>-153.226</v>
      </c>
      <c r="AZ8001" s="3">
        <v>-162.49199999999999</v>
      </c>
      <c r="BA8001">
        <v>-178.06299999999999</v>
      </c>
      <c r="BB8001">
        <v>2016</v>
      </c>
    </row>
    <row r="8002" spans="1:54" hidden="1" x14ac:dyDescent="0.2">
      <c r="A8002">
        <v>186</v>
      </c>
      <c r="B8002" t="s">
        <v>370</v>
      </c>
      <c r="C8002" t="s">
        <v>246</v>
      </c>
      <c r="D8002" t="s">
        <v>35</v>
      </c>
      <c r="E8002" t="s">
        <v>245</v>
      </c>
      <c r="F8002" t="s">
        <v>244</v>
      </c>
      <c r="G8002" t="s">
        <v>243</v>
      </c>
      <c r="I8002" t="s">
        <v>362</v>
      </c>
      <c r="J8002" s="3" t="s">
        <v>215</v>
      </c>
      <c r="K8002" s="3" t="s">
        <v>215</v>
      </c>
      <c r="L8002" s="3" t="s">
        <v>215</v>
      </c>
      <c r="M8002" s="3" t="s">
        <v>215</v>
      </c>
      <c r="N8002" s="3" t="s">
        <v>215</v>
      </c>
      <c r="O8002" s="3" t="s">
        <v>215</v>
      </c>
      <c r="P8002" s="3" t="s">
        <v>215</v>
      </c>
      <c r="Q8002" s="3" t="s">
        <v>215</v>
      </c>
      <c r="R8002" s="3" t="s">
        <v>215</v>
      </c>
      <c r="S8002" s="3" t="s">
        <v>215</v>
      </c>
      <c r="T8002" s="3" t="s">
        <v>215</v>
      </c>
      <c r="U8002" s="3" t="s">
        <v>215</v>
      </c>
      <c r="V8002" s="3" t="s">
        <v>215</v>
      </c>
      <c r="W8002" s="3" t="s">
        <v>215</v>
      </c>
      <c r="X8002" s="3" t="s">
        <v>215</v>
      </c>
      <c r="Y8002" s="3" t="s">
        <v>215</v>
      </c>
      <c r="Z8002" s="3" t="s">
        <v>215</v>
      </c>
      <c r="AA8002" s="3" t="s">
        <v>215</v>
      </c>
      <c r="AB8002" s="3" t="s">
        <v>215</v>
      </c>
      <c r="AC8002" s="3" t="s">
        <v>215</v>
      </c>
      <c r="AD8002" s="3">
        <v>-9.5449999999999999</v>
      </c>
      <c r="AE8002" s="3">
        <v>-9.3699999999999992</v>
      </c>
      <c r="AF8002" s="3">
        <v>-10.012</v>
      </c>
      <c r="AG8002" s="3">
        <v>-6.3780000000000001</v>
      </c>
      <c r="AH8002" s="3">
        <v>-4.2990000000000004</v>
      </c>
      <c r="AI8002" s="3">
        <v>-1.788</v>
      </c>
      <c r="AJ8002" s="3">
        <v>-3.6640000000000001</v>
      </c>
      <c r="AK8002" s="3">
        <v>-3.9470000000000001</v>
      </c>
      <c r="AL8002" s="3">
        <v>-4.0030000000000001</v>
      </c>
      <c r="AM8002" s="3">
        <v>-3.1320000000000001</v>
      </c>
      <c r="AN8002" s="3">
        <v>-2.2850000000000001</v>
      </c>
      <c r="AO8002" s="3">
        <v>-2.1760000000000002</v>
      </c>
      <c r="AP8002" s="3">
        <v>-3.2559999999999998</v>
      </c>
      <c r="AQ8002" s="3">
        <v>-3.1240000000000001</v>
      </c>
      <c r="AR8002" s="3">
        <v>-1.919</v>
      </c>
      <c r="AS8002" s="3">
        <v>-1.8680000000000001</v>
      </c>
      <c r="AT8002" s="3">
        <v>-2.2189999999999999</v>
      </c>
      <c r="AU8002" s="3">
        <v>-3.1070000000000002</v>
      </c>
      <c r="AV8002" s="3">
        <v>-3.8119999999999998</v>
      </c>
      <c r="AW8002" s="3">
        <v>-3.9750000000000001</v>
      </c>
      <c r="AX8002" s="3">
        <v>-3.4580000000000002</v>
      </c>
      <c r="AY8002" s="3">
        <v>-2.9409999999999998</v>
      </c>
      <c r="AZ8002" s="3">
        <v>-2.7890000000000001</v>
      </c>
      <c r="BA8002">
        <v>-2.7370000000000001</v>
      </c>
      <c r="BB8002">
        <v>2016</v>
      </c>
    </row>
    <row r="8003" spans="1:54" hidden="1" x14ac:dyDescent="0.2">
      <c r="A8003">
        <v>186</v>
      </c>
      <c r="B8003" t="s">
        <v>370</v>
      </c>
      <c r="C8003" t="s">
        <v>242</v>
      </c>
      <c r="D8003" t="s">
        <v>35</v>
      </c>
      <c r="E8003" t="s">
        <v>240</v>
      </c>
      <c r="F8003" t="s">
        <v>239</v>
      </c>
      <c r="G8003" t="s">
        <v>225</v>
      </c>
      <c r="H8003" t="s">
        <v>222</v>
      </c>
      <c r="I8003" t="s">
        <v>1847</v>
      </c>
      <c r="J8003" s="3" t="s">
        <v>215</v>
      </c>
      <c r="K8003" s="3" t="s">
        <v>215</v>
      </c>
      <c r="L8003" s="3" t="s">
        <v>215</v>
      </c>
      <c r="M8003" s="3" t="s">
        <v>215</v>
      </c>
      <c r="N8003" s="3" t="s">
        <v>215</v>
      </c>
      <c r="O8003" s="3" t="s">
        <v>215</v>
      </c>
      <c r="P8003" s="3" t="s">
        <v>215</v>
      </c>
      <c r="Q8003" s="3" t="s">
        <v>215</v>
      </c>
      <c r="R8003" s="3" t="s">
        <v>215</v>
      </c>
      <c r="S8003" s="3" t="s">
        <v>215</v>
      </c>
      <c r="T8003" s="3" t="s">
        <v>215</v>
      </c>
      <c r="U8003" s="3" t="s">
        <v>215</v>
      </c>
      <c r="V8003" s="3" t="s">
        <v>215</v>
      </c>
      <c r="W8003" s="3" t="s">
        <v>215</v>
      </c>
      <c r="X8003" s="3" t="s">
        <v>215</v>
      </c>
      <c r="Y8003" s="3" t="s">
        <v>215</v>
      </c>
      <c r="Z8003" s="3" t="s">
        <v>215</v>
      </c>
      <c r="AA8003" s="3" t="s">
        <v>215</v>
      </c>
      <c r="AB8003" s="3" t="s">
        <v>215</v>
      </c>
      <c r="AC8003" s="3" t="s">
        <v>215</v>
      </c>
      <c r="AD8003" s="3">
        <v>6.3940000000000001</v>
      </c>
      <c r="AE8003" s="3">
        <v>11.347</v>
      </c>
      <c r="AF8003" s="3">
        <v>8.1869999999999994</v>
      </c>
      <c r="AG8003" s="3">
        <v>19.57</v>
      </c>
      <c r="AH8003" s="3">
        <v>26.876000000000001</v>
      </c>
      <c r="AI8003" s="3">
        <v>29.48</v>
      </c>
      <c r="AJ8003" s="3">
        <v>32.765999999999998</v>
      </c>
      <c r="AK8003" s="3">
        <v>23.382999999999999</v>
      </c>
      <c r="AL8003" s="3">
        <v>14.708</v>
      </c>
      <c r="AM8003" s="3">
        <v>-15.47</v>
      </c>
      <c r="AN8003" s="3">
        <v>0.68500000000000005</v>
      </c>
      <c r="AO8003" s="3">
        <v>25.356000000000002</v>
      </c>
      <c r="AP8003" s="3">
        <v>10.484</v>
      </c>
      <c r="AQ8003" s="3">
        <v>14.842000000000001</v>
      </c>
      <c r="AR8003" s="3">
        <v>11.013999999999999</v>
      </c>
      <c r="AS8003" s="3">
        <v>13.701000000000001</v>
      </c>
      <c r="AT8003" s="3">
        <v>-24.934000000000001</v>
      </c>
      <c r="AU8003" s="3">
        <v>-29.148</v>
      </c>
      <c r="AV8003" s="3">
        <v>-47.582000000000001</v>
      </c>
      <c r="AW8003" s="3">
        <v>-52.792999999999999</v>
      </c>
      <c r="AX8003" s="3">
        <v>-31.489000000000001</v>
      </c>
      <c r="AY8003" s="3">
        <v>-13.935</v>
      </c>
      <c r="AZ8003" s="3">
        <v>-11.385999999999999</v>
      </c>
      <c r="BA8003">
        <v>-12.693</v>
      </c>
      <c r="BB8003">
        <v>2016</v>
      </c>
    </row>
    <row r="8004" spans="1:54" hidden="1" x14ac:dyDescent="0.2">
      <c r="A8004">
        <v>186</v>
      </c>
      <c r="B8004" t="s">
        <v>370</v>
      </c>
      <c r="C8004" t="s">
        <v>241</v>
      </c>
      <c r="D8004" t="s">
        <v>35</v>
      </c>
      <c r="E8004" t="s">
        <v>240</v>
      </c>
      <c r="F8004" t="s">
        <v>239</v>
      </c>
      <c r="G8004" t="s">
        <v>217</v>
      </c>
      <c r="I8004" t="s">
        <v>238</v>
      </c>
      <c r="J8004" s="3" t="s">
        <v>215</v>
      </c>
      <c r="K8004" s="3" t="s">
        <v>215</v>
      </c>
      <c r="L8004" s="3" t="s">
        <v>215</v>
      </c>
      <c r="M8004" s="3" t="s">
        <v>215</v>
      </c>
      <c r="N8004" s="3" t="s">
        <v>215</v>
      </c>
      <c r="O8004" s="3" t="s">
        <v>215</v>
      </c>
      <c r="P8004" s="3" t="s">
        <v>215</v>
      </c>
      <c r="Q8004" s="3" t="s">
        <v>215</v>
      </c>
      <c r="R8004" s="3" t="s">
        <v>215</v>
      </c>
      <c r="S8004" s="3" t="s">
        <v>215</v>
      </c>
      <c r="T8004" s="3" t="s">
        <v>215</v>
      </c>
      <c r="U8004" s="3" t="s">
        <v>215</v>
      </c>
      <c r="V8004" s="3" t="s">
        <v>215</v>
      </c>
      <c r="W8004" s="3" t="s">
        <v>215</v>
      </c>
      <c r="X8004" s="3" t="s">
        <v>215</v>
      </c>
      <c r="Y8004" s="3" t="s">
        <v>215</v>
      </c>
      <c r="Z8004" s="3" t="s">
        <v>215</v>
      </c>
      <c r="AA8004" s="3" t="s">
        <v>215</v>
      </c>
      <c r="AB8004" s="3" t="s">
        <v>215</v>
      </c>
      <c r="AC8004" s="3" t="s">
        <v>215</v>
      </c>
      <c r="AD8004" s="3">
        <v>3.746</v>
      </c>
      <c r="AE8004" s="3">
        <v>4.6230000000000002</v>
      </c>
      <c r="AF8004" s="3">
        <v>2.278</v>
      </c>
      <c r="AG8004" s="3">
        <v>4.1820000000000004</v>
      </c>
      <c r="AH8004" s="3">
        <v>4.6580000000000004</v>
      </c>
      <c r="AI8004" s="3">
        <v>4.3760000000000003</v>
      </c>
      <c r="AJ8004" s="3">
        <v>4.1520000000000001</v>
      </c>
      <c r="AK8004" s="3">
        <v>2.6560000000000001</v>
      </c>
      <c r="AL8004" s="3">
        <v>1.4790000000000001</v>
      </c>
      <c r="AM8004" s="3">
        <v>-1.548</v>
      </c>
      <c r="AN8004" s="3">
        <v>5.8999999999999997E-2</v>
      </c>
      <c r="AO8004" s="3">
        <v>1.8180000000000001</v>
      </c>
      <c r="AP8004" s="3">
        <v>0.66800000000000004</v>
      </c>
      <c r="AQ8004" s="3">
        <v>0.82</v>
      </c>
      <c r="AR8004" s="3">
        <v>0.53900000000000003</v>
      </c>
      <c r="AS8004" s="3">
        <v>0.58599999999999997</v>
      </c>
      <c r="AT8004" s="3">
        <v>-0.95599999999999996</v>
      </c>
      <c r="AU8004" s="3">
        <v>-0.94099999999999995</v>
      </c>
      <c r="AV8004" s="3">
        <v>-1.3180000000000001</v>
      </c>
      <c r="AW8004" s="3">
        <v>-1.266</v>
      </c>
      <c r="AX8004" s="3">
        <v>-0.66700000000000004</v>
      </c>
      <c r="AY8004" s="3">
        <v>-0.26300000000000001</v>
      </c>
      <c r="AZ8004" s="3">
        <v>-0.193</v>
      </c>
      <c r="BA8004">
        <v>-0.192</v>
      </c>
      <c r="BB8004">
        <v>2016</v>
      </c>
    </row>
    <row r="8005" spans="1:54" hidden="1" x14ac:dyDescent="0.2">
      <c r="A8005">
        <v>186</v>
      </c>
      <c r="B8005" t="s">
        <v>370</v>
      </c>
      <c r="C8005" t="s">
        <v>237</v>
      </c>
      <c r="D8005" t="s">
        <v>35</v>
      </c>
      <c r="E8005" t="s">
        <v>235</v>
      </c>
      <c r="F8005" t="s">
        <v>234</v>
      </c>
      <c r="G8005" t="s">
        <v>225</v>
      </c>
      <c r="H8005" t="s">
        <v>222</v>
      </c>
      <c r="I8005" t="s">
        <v>1847</v>
      </c>
      <c r="J8005" s="3" t="s">
        <v>215</v>
      </c>
      <c r="K8005" s="3" t="s">
        <v>215</v>
      </c>
      <c r="L8005" s="3" t="s">
        <v>215</v>
      </c>
      <c r="M8005" s="3" t="s">
        <v>215</v>
      </c>
      <c r="N8005" s="3" t="s">
        <v>215</v>
      </c>
      <c r="O8005" s="3" t="s">
        <v>215</v>
      </c>
      <c r="P8005" s="3" t="s">
        <v>215</v>
      </c>
      <c r="Q8005" s="3" t="s">
        <v>215</v>
      </c>
      <c r="R8005" s="3" t="s">
        <v>215</v>
      </c>
      <c r="S8005" s="3" t="s">
        <v>215</v>
      </c>
      <c r="T8005" s="3" t="s">
        <v>215</v>
      </c>
      <c r="U8005" s="3" t="s">
        <v>215</v>
      </c>
      <c r="V8005" s="3" t="s">
        <v>215</v>
      </c>
      <c r="W8005" s="3" t="s">
        <v>215</v>
      </c>
      <c r="X8005" s="3" t="s">
        <v>215</v>
      </c>
      <c r="Y8005" s="3">
        <v>4.5640000000000001</v>
      </c>
      <c r="Z8005" s="3">
        <v>9.3420000000000005</v>
      </c>
      <c r="AA8005" s="3">
        <v>17.161999999999999</v>
      </c>
      <c r="AB8005" s="3">
        <v>31.431000000000001</v>
      </c>
      <c r="AC8005" s="3">
        <v>65.382999999999996</v>
      </c>
      <c r="AD8005" s="3">
        <v>79.852000000000004</v>
      </c>
      <c r="AE8005" s="3">
        <v>178.41499999999999</v>
      </c>
      <c r="AF8005" s="3">
        <v>236.83600000000001</v>
      </c>
      <c r="AG8005" s="3">
        <v>272.42200000000003</v>
      </c>
      <c r="AH8005" s="3">
        <v>297.75</v>
      </c>
      <c r="AI8005" s="3">
        <v>295.214</v>
      </c>
      <c r="AJ8005" s="3">
        <v>295.24200000000002</v>
      </c>
      <c r="AK8005" s="3">
        <v>280.49299999999999</v>
      </c>
      <c r="AL8005" s="3">
        <v>321.55099999999999</v>
      </c>
      <c r="AM8005" s="3">
        <v>374.096</v>
      </c>
      <c r="AN8005" s="3">
        <v>404.79199999999997</v>
      </c>
      <c r="AO8005" s="3">
        <v>433.81099999999998</v>
      </c>
      <c r="AP8005" s="3">
        <v>431.19099999999997</v>
      </c>
      <c r="AQ8005" s="3">
        <v>469.59399999999999</v>
      </c>
      <c r="AR8005" s="3">
        <v>487.15800000000002</v>
      </c>
      <c r="AS8005" s="3">
        <v>536.96699999999998</v>
      </c>
      <c r="AT8005" s="3">
        <v>611.33600000000001</v>
      </c>
      <c r="AU8005" s="3">
        <v>704.60900000000004</v>
      </c>
      <c r="AV8005" s="3">
        <v>834.25699999999995</v>
      </c>
      <c r="AW8005" s="3">
        <v>979.48599999999999</v>
      </c>
      <c r="AX8005" s="3">
        <v>1125.0650000000001</v>
      </c>
      <c r="AY8005" s="3">
        <v>1266.7249999999999</v>
      </c>
      <c r="AZ8005" s="3">
        <v>1422.954</v>
      </c>
      <c r="BA8005">
        <v>1586.6</v>
      </c>
      <c r="BB8005">
        <v>2016</v>
      </c>
    </row>
    <row r="8006" spans="1:54" hidden="1" x14ac:dyDescent="0.2">
      <c r="A8006">
        <v>186</v>
      </c>
      <c r="B8006" t="s">
        <v>370</v>
      </c>
      <c r="C8006" t="s">
        <v>236</v>
      </c>
      <c r="D8006" t="s">
        <v>35</v>
      </c>
      <c r="E8006" t="s">
        <v>235</v>
      </c>
      <c r="F8006" t="s">
        <v>234</v>
      </c>
      <c r="G8006" t="s">
        <v>217</v>
      </c>
      <c r="I8006" t="s">
        <v>354</v>
      </c>
      <c r="J8006" s="3" t="s">
        <v>215</v>
      </c>
      <c r="K8006" s="3" t="s">
        <v>215</v>
      </c>
      <c r="L8006" s="3" t="s">
        <v>215</v>
      </c>
      <c r="M8006" s="3" t="s">
        <v>215</v>
      </c>
      <c r="N8006" s="3" t="s">
        <v>215</v>
      </c>
      <c r="O8006" s="3" t="s">
        <v>215</v>
      </c>
      <c r="P8006" s="3" t="s">
        <v>215</v>
      </c>
      <c r="Q8006" s="3" t="s">
        <v>215</v>
      </c>
      <c r="R8006" s="3" t="s">
        <v>215</v>
      </c>
      <c r="S8006" s="3" t="s">
        <v>215</v>
      </c>
      <c r="T8006" s="3" t="s">
        <v>215</v>
      </c>
      <c r="U8006" s="3" t="s">
        <v>215</v>
      </c>
      <c r="V8006" s="3" t="s">
        <v>215</v>
      </c>
      <c r="W8006" s="3" t="s">
        <v>215</v>
      </c>
      <c r="X8006" s="3" t="s">
        <v>215</v>
      </c>
      <c r="Y8006" s="3">
        <v>42.712000000000003</v>
      </c>
      <c r="Z8006" s="3">
        <v>45.941000000000003</v>
      </c>
      <c r="AA8006" s="3">
        <v>43.232999999999997</v>
      </c>
      <c r="AB8006" s="3">
        <v>43.719000000000001</v>
      </c>
      <c r="AC8006" s="3">
        <v>61.012</v>
      </c>
      <c r="AD8006" s="3">
        <v>46.787999999999997</v>
      </c>
      <c r="AE8006" s="3">
        <v>72.694999999999993</v>
      </c>
      <c r="AF8006" s="3">
        <v>65.905000000000001</v>
      </c>
      <c r="AG8006" s="3">
        <v>58.207999999999998</v>
      </c>
      <c r="AH8006" s="3">
        <v>51.600999999999999</v>
      </c>
      <c r="AI8006" s="3">
        <v>43.82</v>
      </c>
      <c r="AJ8006" s="3">
        <v>37.408999999999999</v>
      </c>
      <c r="AK8006" s="3">
        <v>31.856999999999999</v>
      </c>
      <c r="AL8006" s="3">
        <v>32.323999999999998</v>
      </c>
      <c r="AM8006" s="3">
        <v>37.44</v>
      </c>
      <c r="AN8006" s="3">
        <v>34.895000000000003</v>
      </c>
      <c r="AO8006" s="3">
        <v>31.109000000000002</v>
      </c>
      <c r="AP8006" s="3">
        <v>27.47</v>
      </c>
      <c r="AQ8006" s="3">
        <v>25.949000000000002</v>
      </c>
      <c r="AR8006" s="3">
        <v>23.827999999999999</v>
      </c>
      <c r="AS8006" s="3">
        <v>22.960999999999999</v>
      </c>
      <c r="AT8006" s="3">
        <v>23.436</v>
      </c>
      <c r="AU8006" s="3">
        <v>22.736000000000001</v>
      </c>
      <c r="AV8006" s="3">
        <v>23.102</v>
      </c>
      <c r="AW8006" s="3">
        <v>23.486000000000001</v>
      </c>
      <c r="AX8006" s="3">
        <v>23.82</v>
      </c>
      <c r="AY8006" s="3">
        <v>23.937999999999999</v>
      </c>
      <c r="AZ8006" s="3">
        <v>24.064</v>
      </c>
      <c r="BA8006">
        <v>24.033000000000001</v>
      </c>
      <c r="BB8006">
        <v>2016</v>
      </c>
    </row>
    <row r="8007" spans="1:54" hidden="1" x14ac:dyDescent="0.2">
      <c r="A8007">
        <v>186</v>
      </c>
      <c r="B8007" t="s">
        <v>370</v>
      </c>
      <c r="C8007" t="s">
        <v>233</v>
      </c>
      <c r="D8007" t="s">
        <v>35</v>
      </c>
      <c r="E8007" t="s">
        <v>231</v>
      </c>
      <c r="F8007" t="s">
        <v>230</v>
      </c>
      <c r="G8007" t="s">
        <v>225</v>
      </c>
      <c r="H8007" t="s">
        <v>222</v>
      </c>
      <c r="I8007" t="s">
        <v>1847</v>
      </c>
      <c r="J8007" s="3" t="s">
        <v>215</v>
      </c>
      <c r="K8007" s="3" t="s">
        <v>215</v>
      </c>
      <c r="L8007" s="3" t="s">
        <v>215</v>
      </c>
      <c r="M8007" s="3" t="s">
        <v>215</v>
      </c>
      <c r="N8007" s="3" t="s">
        <v>215</v>
      </c>
      <c r="O8007" s="3" t="s">
        <v>215</v>
      </c>
      <c r="P8007" s="3" t="s">
        <v>215</v>
      </c>
      <c r="Q8007" s="3" t="s">
        <v>215</v>
      </c>
      <c r="R8007" s="3" t="s">
        <v>215</v>
      </c>
      <c r="S8007" s="3" t="s">
        <v>215</v>
      </c>
      <c r="T8007" s="3" t="s">
        <v>215</v>
      </c>
      <c r="U8007" s="3" t="s">
        <v>215</v>
      </c>
      <c r="V8007" s="3" t="s">
        <v>215</v>
      </c>
      <c r="W8007" s="3" t="s">
        <v>215</v>
      </c>
      <c r="X8007" s="3" t="s">
        <v>215</v>
      </c>
      <c r="Y8007" s="3" t="s">
        <v>215</v>
      </c>
      <c r="Z8007" s="3" t="s">
        <v>215</v>
      </c>
      <c r="AA8007" s="3" t="s">
        <v>215</v>
      </c>
      <c r="AB8007" s="3" t="s">
        <v>215</v>
      </c>
      <c r="AC8007" s="3" t="s">
        <v>215</v>
      </c>
      <c r="AD8007" s="3">
        <v>88.007999999999996</v>
      </c>
      <c r="AE8007" s="3">
        <v>186.709</v>
      </c>
      <c r="AF8007" s="3">
        <v>258.94600000000003</v>
      </c>
      <c r="AG8007" s="3">
        <v>307.66500000000002</v>
      </c>
      <c r="AH8007" s="3">
        <v>333.15199999999999</v>
      </c>
      <c r="AI8007" s="3">
        <v>342</v>
      </c>
      <c r="AJ8007" s="3">
        <v>352.63299999999998</v>
      </c>
      <c r="AK8007" s="3">
        <v>336.05799999999999</v>
      </c>
      <c r="AL8007" s="3">
        <v>379.50700000000001</v>
      </c>
      <c r="AM8007" s="3">
        <v>438.21199999999999</v>
      </c>
      <c r="AN8007" s="3">
        <v>464.964</v>
      </c>
      <c r="AO8007" s="3">
        <v>508.69400000000002</v>
      </c>
      <c r="AP8007" s="3">
        <v>513.66600000000005</v>
      </c>
      <c r="AQ8007" s="3">
        <v>567.91800000000001</v>
      </c>
      <c r="AR8007" s="3">
        <v>588.16499999999996</v>
      </c>
      <c r="AS8007" s="3">
        <v>646.471</v>
      </c>
      <c r="AT8007" s="3">
        <v>738.50099999999998</v>
      </c>
      <c r="AU8007" s="3">
        <v>882.68100000000004</v>
      </c>
      <c r="AV8007" s="3">
        <v>1003.596</v>
      </c>
      <c r="AW8007" s="3">
        <v>1161.702</v>
      </c>
      <c r="AX8007" s="3">
        <v>1319.809</v>
      </c>
      <c r="AY8007" s="3">
        <v>1482.2329999999999</v>
      </c>
      <c r="AZ8007" s="3">
        <v>1661.7360000000001</v>
      </c>
      <c r="BA8007">
        <v>1858.346</v>
      </c>
      <c r="BB8007">
        <v>2016</v>
      </c>
    </row>
    <row r="8008" spans="1:54" hidden="1" x14ac:dyDescent="0.2">
      <c r="A8008">
        <v>186</v>
      </c>
      <c r="B8008" t="s">
        <v>370</v>
      </c>
      <c r="C8008" t="s">
        <v>232</v>
      </c>
      <c r="D8008" t="s">
        <v>35</v>
      </c>
      <c r="E8008" t="s">
        <v>231</v>
      </c>
      <c r="F8008" t="s">
        <v>230</v>
      </c>
      <c r="G8008" t="s">
        <v>217</v>
      </c>
      <c r="I8008" t="s">
        <v>229</v>
      </c>
      <c r="J8008" s="3" t="s">
        <v>215</v>
      </c>
      <c r="K8008" s="3" t="s">
        <v>215</v>
      </c>
      <c r="L8008" s="3" t="s">
        <v>215</v>
      </c>
      <c r="M8008" s="3" t="s">
        <v>215</v>
      </c>
      <c r="N8008" s="3" t="s">
        <v>215</v>
      </c>
      <c r="O8008" s="3" t="s">
        <v>215</v>
      </c>
      <c r="P8008" s="3" t="s">
        <v>215</v>
      </c>
      <c r="Q8008" s="3" t="s">
        <v>215</v>
      </c>
      <c r="R8008" s="3" t="s">
        <v>215</v>
      </c>
      <c r="S8008" s="3" t="s">
        <v>215</v>
      </c>
      <c r="T8008" s="3" t="s">
        <v>215</v>
      </c>
      <c r="U8008" s="3" t="s">
        <v>215</v>
      </c>
      <c r="V8008" s="3" t="s">
        <v>215</v>
      </c>
      <c r="W8008" s="3" t="s">
        <v>215</v>
      </c>
      <c r="X8008" s="3" t="s">
        <v>215</v>
      </c>
      <c r="Y8008" s="3" t="s">
        <v>215</v>
      </c>
      <c r="Z8008" s="3" t="s">
        <v>215</v>
      </c>
      <c r="AA8008" s="3" t="s">
        <v>215</v>
      </c>
      <c r="AB8008" s="3" t="s">
        <v>215</v>
      </c>
      <c r="AC8008" s="3" t="s">
        <v>215</v>
      </c>
      <c r="AD8008" s="3">
        <v>51.567</v>
      </c>
      <c r="AE8008" s="3">
        <v>76.075000000000003</v>
      </c>
      <c r="AF8008" s="3">
        <v>72.058000000000007</v>
      </c>
      <c r="AG8008" s="3">
        <v>65.738</v>
      </c>
      <c r="AH8008" s="3">
        <v>57.735999999999997</v>
      </c>
      <c r="AI8008" s="3">
        <v>50.764000000000003</v>
      </c>
      <c r="AJ8008" s="3">
        <v>44.680999999999997</v>
      </c>
      <c r="AK8008" s="3">
        <v>38.167999999999999</v>
      </c>
      <c r="AL8008" s="3">
        <v>38.15</v>
      </c>
      <c r="AM8008" s="3">
        <v>43.856999999999999</v>
      </c>
      <c r="AN8008" s="3">
        <v>40.082999999999998</v>
      </c>
      <c r="AO8008" s="3">
        <v>36.478999999999999</v>
      </c>
      <c r="AP8008" s="3">
        <v>32.723999999999997</v>
      </c>
      <c r="AQ8008" s="3">
        <v>31.382000000000001</v>
      </c>
      <c r="AR8008" s="3">
        <v>28.768999999999998</v>
      </c>
      <c r="AS8008" s="3">
        <v>27.643000000000001</v>
      </c>
      <c r="AT8008" s="3">
        <v>28.311</v>
      </c>
      <c r="AU8008" s="3">
        <v>28.481999999999999</v>
      </c>
      <c r="AV8008" s="3">
        <v>27.792000000000002</v>
      </c>
      <c r="AW8008" s="3">
        <v>27.855</v>
      </c>
      <c r="AX8008" s="3">
        <v>27.943000000000001</v>
      </c>
      <c r="AY8008" s="3">
        <v>28.01</v>
      </c>
      <c r="AZ8008" s="3">
        <v>28.102</v>
      </c>
      <c r="BA8008">
        <v>28.149000000000001</v>
      </c>
      <c r="BB8008">
        <v>2016</v>
      </c>
    </row>
    <row r="8009" spans="1:54" hidden="1" x14ac:dyDescent="0.2">
      <c r="A8009">
        <v>186</v>
      </c>
      <c r="B8009" t="s">
        <v>370</v>
      </c>
      <c r="C8009" t="s">
        <v>228</v>
      </c>
      <c r="D8009" t="s">
        <v>35</v>
      </c>
      <c r="E8009" t="s">
        <v>227</v>
      </c>
      <c r="F8009" t="s">
        <v>226</v>
      </c>
      <c r="G8009" t="s">
        <v>225</v>
      </c>
      <c r="H8009" t="s">
        <v>222</v>
      </c>
      <c r="I8009" t="s">
        <v>1847</v>
      </c>
      <c r="J8009" s="3">
        <v>7.0000000000000001E-3</v>
      </c>
      <c r="K8009" s="3">
        <v>1.0999999999999999E-2</v>
      </c>
      <c r="L8009" s="3">
        <v>1.4E-2</v>
      </c>
      <c r="M8009" s="3">
        <v>1.9E-2</v>
      </c>
      <c r="N8009" s="3">
        <v>0.03</v>
      </c>
      <c r="O8009" s="3">
        <v>4.8000000000000001E-2</v>
      </c>
      <c r="P8009" s="3">
        <v>7.0000000000000007E-2</v>
      </c>
      <c r="Q8009" s="3">
        <v>0.10299999999999999</v>
      </c>
      <c r="R8009" s="3">
        <v>0.17799999999999999</v>
      </c>
      <c r="S8009" s="3">
        <v>0.313</v>
      </c>
      <c r="T8009" s="3">
        <v>0.54100000000000004</v>
      </c>
      <c r="U8009" s="3">
        <v>0.86699999999999999</v>
      </c>
      <c r="V8009" s="3">
        <v>1.5049999999999999</v>
      </c>
      <c r="W8009" s="3">
        <v>2.7280000000000002</v>
      </c>
      <c r="X8009" s="3">
        <v>5.3250000000000002</v>
      </c>
      <c r="Y8009" s="3">
        <v>10.686</v>
      </c>
      <c r="Z8009" s="3">
        <v>20.335000000000001</v>
      </c>
      <c r="AA8009" s="3">
        <v>39.695</v>
      </c>
      <c r="AB8009" s="3">
        <v>71.893000000000001</v>
      </c>
      <c r="AC8009" s="3">
        <v>107.164</v>
      </c>
      <c r="AD8009" s="3">
        <v>170.667</v>
      </c>
      <c r="AE8009" s="3">
        <v>245.429</v>
      </c>
      <c r="AF8009" s="3">
        <v>359.35899999999998</v>
      </c>
      <c r="AG8009" s="3">
        <v>468.01499999999999</v>
      </c>
      <c r="AH8009" s="3">
        <v>577.02300000000002</v>
      </c>
      <c r="AI8009" s="3">
        <v>673.70299999999997</v>
      </c>
      <c r="AJ8009" s="3">
        <v>789.22799999999995</v>
      </c>
      <c r="AK8009" s="3">
        <v>880.46100000000001</v>
      </c>
      <c r="AL8009" s="3">
        <v>994.78300000000002</v>
      </c>
      <c r="AM8009" s="3">
        <v>999.19200000000001</v>
      </c>
      <c r="AN8009" s="3">
        <v>1160.0139999999999</v>
      </c>
      <c r="AO8009" s="3">
        <v>1394.4770000000001</v>
      </c>
      <c r="AP8009" s="3">
        <v>1569.672</v>
      </c>
      <c r="AQ8009" s="3">
        <v>1809.713</v>
      </c>
      <c r="AR8009" s="3">
        <v>2044.4659999999999</v>
      </c>
      <c r="AS8009" s="3">
        <v>2338.6469999999999</v>
      </c>
      <c r="AT8009" s="3">
        <v>2608.5259999999998</v>
      </c>
      <c r="AU8009" s="3">
        <v>3099.0920000000001</v>
      </c>
      <c r="AV8009" s="3">
        <v>3611.1370000000002</v>
      </c>
      <c r="AW8009" s="3">
        <v>4170.4809999999998</v>
      </c>
      <c r="AX8009" s="3">
        <v>4723.1980000000003</v>
      </c>
      <c r="AY8009" s="3">
        <v>5291.799</v>
      </c>
      <c r="AZ8009" s="3">
        <v>5913.1570000000002</v>
      </c>
      <c r="BA8009">
        <v>6601.7209999999995</v>
      </c>
      <c r="BB8009">
        <v>2016</v>
      </c>
    </row>
    <row r="8010" spans="1:54" hidden="1" x14ac:dyDescent="0.2">
      <c r="A8010">
        <v>186</v>
      </c>
      <c r="B8010" t="s">
        <v>370</v>
      </c>
      <c r="C8010" t="s">
        <v>224</v>
      </c>
      <c r="D8010" t="s">
        <v>35</v>
      </c>
      <c r="E8010" t="s">
        <v>219</v>
      </c>
      <c r="F8010" t="s">
        <v>218</v>
      </c>
      <c r="G8010" t="s">
        <v>223</v>
      </c>
      <c r="H8010" t="s">
        <v>222</v>
      </c>
      <c r="I8010" t="s">
        <v>1848</v>
      </c>
      <c r="J8010" s="3">
        <v>-3.09</v>
      </c>
      <c r="K8010" s="3">
        <v>-1.901</v>
      </c>
      <c r="L8010" s="3">
        <v>-0.95199999999999996</v>
      </c>
      <c r="M8010" s="3">
        <v>-1.923</v>
      </c>
      <c r="N8010" s="3">
        <v>-1.4390000000000001</v>
      </c>
      <c r="O8010" s="3">
        <v>-1.0129999999999999</v>
      </c>
      <c r="P8010" s="3">
        <v>-1.4650000000000001</v>
      </c>
      <c r="Q8010" s="3">
        <v>-0.80600000000000005</v>
      </c>
      <c r="R8010" s="3">
        <v>1.5960000000000001</v>
      </c>
      <c r="S8010" s="3">
        <v>0.96099999999999997</v>
      </c>
      <c r="T8010" s="3">
        <v>-2.625</v>
      </c>
      <c r="U8010" s="3">
        <v>0.90900000000000003</v>
      </c>
      <c r="V8010" s="3">
        <v>-0.97399999999999998</v>
      </c>
      <c r="W8010" s="3">
        <v>-6.4329999999999998</v>
      </c>
      <c r="X8010" s="3">
        <v>2.6309999999999998</v>
      </c>
      <c r="Y8010" s="3">
        <v>-2.339</v>
      </c>
      <c r="Z8010" s="3">
        <v>-2.4369999999999998</v>
      </c>
      <c r="AA8010" s="3">
        <v>-2.6379999999999999</v>
      </c>
      <c r="AB8010" s="3">
        <v>2</v>
      </c>
      <c r="AC8010" s="3">
        <v>-0.92500000000000004</v>
      </c>
      <c r="AD8010" s="3">
        <v>-9.92</v>
      </c>
      <c r="AE8010" s="3">
        <v>3.76</v>
      </c>
      <c r="AF8010" s="3">
        <v>-0.626</v>
      </c>
      <c r="AG8010" s="3">
        <v>-7.5540000000000003</v>
      </c>
      <c r="AH8010" s="3">
        <v>-14.198</v>
      </c>
      <c r="AI8010" s="3">
        <v>-20.98</v>
      </c>
      <c r="AJ8010" s="3">
        <v>-31.167999999999999</v>
      </c>
      <c r="AK8010" s="3">
        <v>-36.948999999999998</v>
      </c>
      <c r="AL8010" s="3">
        <v>-39.424999999999997</v>
      </c>
      <c r="AM8010" s="3">
        <v>-11.358000000000001</v>
      </c>
      <c r="AN8010" s="3">
        <v>-44.616</v>
      </c>
      <c r="AO8010" s="3">
        <v>-74.402000000000001</v>
      </c>
      <c r="AP8010" s="3">
        <v>-47.963000000000001</v>
      </c>
      <c r="AQ8010" s="3">
        <v>-63.642000000000003</v>
      </c>
      <c r="AR8010" s="3">
        <v>-43.643999999999998</v>
      </c>
      <c r="AS8010" s="3">
        <v>-32.109000000000002</v>
      </c>
      <c r="AT8010" s="3">
        <v>-33.137</v>
      </c>
      <c r="AU8010" s="3">
        <v>-47.1</v>
      </c>
      <c r="AV8010" s="3">
        <v>-49.146000000000001</v>
      </c>
      <c r="AW8010" s="3">
        <v>-45.947000000000003</v>
      </c>
      <c r="AX8010" s="3">
        <v>-46.042000000000002</v>
      </c>
      <c r="AY8010" s="3">
        <v>-42.789000000000001</v>
      </c>
      <c r="AZ8010" s="3">
        <v>-41.36</v>
      </c>
      <c r="BA8010">
        <v>-40.780999999999999</v>
      </c>
      <c r="BB8010">
        <v>2017</v>
      </c>
    </row>
    <row r="8011" spans="1:54" hidden="1" x14ac:dyDescent="0.2">
      <c r="A8011">
        <v>186</v>
      </c>
      <c r="B8011" t="s">
        <v>370</v>
      </c>
      <c r="C8011" t="s">
        <v>220</v>
      </c>
      <c r="D8011" t="s">
        <v>35</v>
      </c>
      <c r="E8011" t="s">
        <v>219</v>
      </c>
      <c r="F8011" t="s">
        <v>218</v>
      </c>
      <c r="G8011" t="s">
        <v>217</v>
      </c>
      <c r="I8011" t="s">
        <v>216</v>
      </c>
      <c r="J8011" s="3">
        <v>-3.2010000000000001</v>
      </c>
      <c r="K8011" s="3">
        <v>-1.944</v>
      </c>
      <c r="L8011" s="3">
        <v>-1.071</v>
      </c>
      <c r="M8011" s="3">
        <v>-2.2650000000000001</v>
      </c>
      <c r="N8011" s="3">
        <v>-1.742</v>
      </c>
      <c r="O8011" s="3">
        <v>-1.0920000000000001</v>
      </c>
      <c r="P8011" s="3">
        <v>-1.4319999999999999</v>
      </c>
      <c r="Q8011" s="3">
        <v>-0.67800000000000005</v>
      </c>
      <c r="R8011" s="3">
        <v>1.2749999999999999</v>
      </c>
      <c r="S8011" s="3">
        <v>0.65100000000000002</v>
      </c>
      <c r="T8011" s="3">
        <v>-1.266</v>
      </c>
      <c r="U8011" s="3">
        <v>0.437</v>
      </c>
      <c r="V8011" s="3">
        <v>-0.44500000000000001</v>
      </c>
      <c r="W8011" s="3">
        <v>-2.589</v>
      </c>
      <c r="X8011" s="3">
        <v>1.468</v>
      </c>
      <c r="Y8011" s="3">
        <v>-1.002</v>
      </c>
      <c r="Z8011" s="3">
        <v>-0.97399999999999998</v>
      </c>
      <c r="AA8011" s="3">
        <v>-1.008</v>
      </c>
      <c r="AB8011" s="3">
        <v>0.72499999999999998</v>
      </c>
      <c r="AC8011" s="3">
        <v>-0.36099999999999999</v>
      </c>
      <c r="AD8011" s="3">
        <v>-3.633</v>
      </c>
      <c r="AE8011" s="3">
        <v>1.877</v>
      </c>
      <c r="AF8011" s="3">
        <v>-0.26300000000000001</v>
      </c>
      <c r="AG8011" s="3">
        <v>-2.4220000000000002</v>
      </c>
      <c r="AH8011" s="3">
        <v>-3.5070000000000001</v>
      </c>
      <c r="AI8011" s="3">
        <v>-4.1859999999999999</v>
      </c>
      <c r="AJ8011" s="3">
        <v>-5.6589999999999998</v>
      </c>
      <c r="AK8011" s="3">
        <v>-5.4740000000000002</v>
      </c>
      <c r="AL8011" s="3">
        <v>-5.1559999999999997</v>
      </c>
      <c r="AM8011" s="3">
        <v>-1.762</v>
      </c>
      <c r="AN8011" s="3">
        <v>-5.7770000000000001</v>
      </c>
      <c r="AO8011" s="3">
        <v>-8.9369999999999994</v>
      </c>
      <c r="AP8011" s="3">
        <v>-5.49</v>
      </c>
      <c r="AQ8011" s="3">
        <v>-6.6970000000000001</v>
      </c>
      <c r="AR8011" s="3">
        <v>-4.6719999999999997</v>
      </c>
      <c r="AS8011" s="3">
        <v>-3.7360000000000002</v>
      </c>
      <c r="AT8011" s="3">
        <v>-3.8380000000000001</v>
      </c>
      <c r="AU8011" s="3">
        <v>-5.5449999999999999</v>
      </c>
      <c r="AV8011" s="3">
        <v>-5.4009999999999998</v>
      </c>
      <c r="AW8011" s="3">
        <v>-4.7779999999999996</v>
      </c>
      <c r="AX8011" s="3">
        <v>-4.4889999999999999</v>
      </c>
      <c r="AY8011" s="3">
        <v>-3.927</v>
      </c>
      <c r="AZ8011" s="3">
        <v>-3.5779999999999998</v>
      </c>
      <c r="BA8011">
        <v>-3.3319999999999999</v>
      </c>
      <c r="BB8011">
        <v>2016</v>
      </c>
    </row>
    <row r="8012" spans="1:54" x14ac:dyDescent="0.2">
      <c r="A8012">
        <v>925</v>
      </c>
      <c r="B8012" t="s">
        <v>369</v>
      </c>
      <c r="C8012" t="s">
        <v>352</v>
      </c>
      <c r="D8012" t="s">
        <v>120</v>
      </c>
      <c r="E8012" t="s">
        <v>349</v>
      </c>
      <c r="F8012" t="s">
        <v>351</v>
      </c>
      <c r="G8012" t="s">
        <v>225</v>
      </c>
      <c r="H8012" t="s">
        <v>222</v>
      </c>
      <c r="I8012" t="s">
        <v>1849</v>
      </c>
      <c r="J8012" s="3" t="s">
        <v>215</v>
      </c>
      <c r="K8012" s="3" t="s">
        <v>215</v>
      </c>
      <c r="L8012" s="3" t="s">
        <v>215</v>
      </c>
      <c r="M8012" s="3" t="s">
        <v>215</v>
      </c>
      <c r="N8012" s="3" t="s">
        <v>215</v>
      </c>
      <c r="O8012" s="3" t="s">
        <v>215</v>
      </c>
      <c r="P8012" s="3" t="s">
        <v>215</v>
      </c>
      <c r="Q8012" s="3" t="s">
        <v>215</v>
      </c>
      <c r="R8012" s="3" t="s">
        <v>215</v>
      </c>
      <c r="S8012" s="3" t="s">
        <v>215</v>
      </c>
      <c r="T8012" s="3" t="s">
        <v>215</v>
      </c>
      <c r="U8012" s="3" t="s">
        <v>215</v>
      </c>
      <c r="V8012" s="3">
        <v>19.622</v>
      </c>
      <c r="W8012" s="3">
        <v>17.66</v>
      </c>
      <c r="X8012" s="3">
        <v>14.605</v>
      </c>
      <c r="Y8012" s="3">
        <v>13.553000000000001</v>
      </c>
      <c r="Z8012" s="3">
        <v>12.645</v>
      </c>
      <c r="AA8012" s="3">
        <v>11.215999999999999</v>
      </c>
      <c r="AB8012" s="3">
        <v>11.968</v>
      </c>
      <c r="AC8012" s="3">
        <v>13.942</v>
      </c>
      <c r="AD8012" s="3">
        <v>16.533999999999999</v>
      </c>
      <c r="AE8012" s="3">
        <v>19.905000000000001</v>
      </c>
      <c r="AF8012" s="3">
        <v>23.044</v>
      </c>
      <c r="AG8012" s="3">
        <v>26.983000000000001</v>
      </c>
      <c r="AH8012" s="3">
        <v>30.946999999999999</v>
      </c>
      <c r="AI8012" s="3">
        <v>34.982999999999997</v>
      </c>
      <c r="AJ8012" s="3">
        <v>38.82</v>
      </c>
      <c r="AK8012" s="3">
        <v>43.112000000000002</v>
      </c>
      <c r="AL8012" s="3">
        <v>49.47</v>
      </c>
      <c r="AM8012" s="3">
        <v>52.503999999999998</v>
      </c>
      <c r="AN8012" s="3">
        <v>57.313000000000002</v>
      </c>
      <c r="AO8012" s="3">
        <v>65.75</v>
      </c>
      <c r="AP8012" s="3">
        <v>73.016000000000005</v>
      </c>
      <c r="AQ8012" s="3">
        <v>80.436000000000007</v>
      </c>
      <c r="AR8012" s="3">
        <v>88.757999999999996</v>
      </c>
      <c r="AS8012" s="3">
        <v>94.484999999999999</v>
      </c>
      <c r="AT8012" s="3">
        <v>100.343</v>
      </c>
      <c r="AU8012" s="3">
        <v>106.83499999999999</v>
      </c>
      <c r="AV8012" s="3">
        <v>113.447</v>
      </c>
      <c r="AW8012" s="3">
        <v>119.842</v>
      </c>
      <c r="AX8012" s="3">
        <v>125.925</v>
      </c>
      <c r="AY8012" s="3">
        <v>133.23599999999999</v>
      </c>
      <c r="AZ8012" s="3">
        <v>140.81</v>
      </c>
      <c r="BA8012">
        <v>148.86500000000001</v>
      </c>
      <c r="BB8012">
        <v>2017</v>
      </c>
    </row>
    <row r="8013" spans="1:54" hidden="1" x14ac:dyDescent="0.2">
      <c r="A8013">
        <v>925</v>
      </c>
      <c r="B8013" t="s">
        <v>369</v>
      </c>
      <c r="C8013" t="s">
        <v>350</v>
      </c>
      <c r="D8013" t="s">
        <v>120</v>
      </c>
      <c r="E8013" t="s">
        <v>349</v>
      </c>
      <c r="F8013" t="s">
        <v>348</v>
      </c>
      <c r="G8013" t="s">
        <v>275</v>
      </c>
      <c r="I8013" t="s">
        <v>347</v>
      </c>
      <c r="J8013" s="3" t="s">
        <v>215</v>
      </c>
      <c r="K8013" s="3" t="s">
        <v>215</v>
      </c>
      <c r="L8013" s="3" t="s">
        <v>215</v>
      </c>
      <c r="M8013" s="3" t="s">
        <v>215</v>
      </c>
      <c r="N8013" s="3" t="s">
        <v>215</v>
      </c>
      <c r="O8013" s="3" t="s">
        <v>215</v>
      </c>
      <c r="P8013" s="3" t="s">
        <v>215</v>
      </c>
      <c r="Q8013" s="3" t="s">
        <v>215</v>
      </c>
      <c r="R8013" s="3" t="s">
        <v>215</v>
      </c>
      <c r="S8013" s="3" t="s">
        <v>215</v>
      </c>
      <c r="T8013" s="3" t="s">
        <v>215</v>
      </c>
      <c r="U8013" s="3" t="s">
        <v>215</v>
      </c>
      <c r="V8013" s="3" t="s">
        <v>215</v>
      </c>
      <c r="W8013" s="3">
        <v>-10</v>
      </c>
      <c r="X8013" s="3">
        <v>-17.3</v>
      </c>
      <c r="Y8013" s="3">
        <v>-7.2</v>
      </c>
      <c r="Z8013" s="3">
        <v>-6.7</v>
      </c>
      <c r="AA8013" s="3">
        <v>-11.3</v>
      </c>
      <c r="AB8013" s="3">
        <v>6.7</v>
      </c>
      <c r="AC8013" s="3">
        <v>16.498999999999999</v>
      </c>
      <c r="AD8013" s="3">
        <v>18.587</v>
      </c>
      <c r="AE8013" s="3">
        <v>20.390999999999998</v>
      </c>
      <c r="AF8013" s="3">
        <v>15.768000000000001</v>
      </c>
      <c r="AG8013" s="3">
        <v>17.094999999999999</v>
      </c>
      <c r="AH8013" s="3">
        <v>14.692</v>
      </c>
      <c r="AI8013" s="3">
        <v>13.04</v>
      </c>
      <c r="AJ8013" s="3">
        <v>10.967000000000001</v>
      </c>
      <c r="AK8013" s="3">
        <v>11.057</v>
      </c>
      <c r="AL8013" s="3">
        <v>14.747</v>
      </c>
      <c r="AM8013" s="3">
        <v>6.133</v>
      </c>
      <c r="AN8013" s="3">
        <v>9.16</v>
      </c>
      <c r="AO8013" s="3">
        <v>14.72</v>
      </c>
      <c r="AP8013" s="3">
        <v>11.051</v>
      </c>
      <c r="AQ8013" s="3">
        <v>10.163</v>
      </c>
      <c r="AR8013" s="3">
        <v>10.346</v>
      </c>
      <c r="AS8013" s="3">
        <v>6.4530000000000003</v>
      </c>
      <c r="AT8013" s="3">
        <v>6.2</v>
      </c>
      <c r="AU8013" s="3">
        <v>6.47</v>
      </c>
      <c r="AV8013" s="3">
        <v>6.1890000000000001</v>
      </c>
      <c r="AW8013" s="3">
        <v>5.6360000000000001</v>
      </c>
      <c r="AX8013" s="3">
        <v>5.077</v>
      </c>
      <c r="AY8013" s="3">
        <v>5.8049999999999997</v>
      </c>
      <c r="AZ8013" s="3">
        <v>5.6849999999999996</v>
      </c>
      <c r="BA8013">
        <v>5.72</v>
      </c>
      <c r="BB8013">
        <v>2017</v>
      </c>
    </row>
    <row r="8014" spans="1:54" hidden="1" x14ac:dyDescent="0.2">
      <c r="A8014">
        <v>925</v>
      </c>
      <c r="B8014" t="s">
        <v>369</v>
      </c>
      <c r="C8014" t="s">
        <v>346</v>
      </c>
      <c r="D8014" t="s">
        <v>120</v>
      </c>
      <c r="E8014" t="s">
        <v>342</v>
      </c>
      <c r="F8014" t="s">
        <v>345</v>
      </c>
      <c r="G8014" t="s">
        <v>225</v>
      </c>
      <c r="H8014" t="s">
        <v>222</v>
      </c>
      <c r="I8014" t="s">
        <v>1849</v>
      </c>
      <c r="J8014" s="3" t="s">
        <v>215</v>
      </c>
      <c r="K8014" s="3" t="s">
        <v>215</v>
      </c>
      <c r="L8014" s="3" t="s">
        <v>215</v>
      </c>
      <c r="M8014" s="3" t="s">
        <v>215</v>
      </c>
      <c r="N8014" s="3" t="s">
        <v>215</v>
      </c>
      <c r="O8014" s="3" t="s">
        <v>215</v>
      </c>
      <c r="P8014" s="3" t="s">
        <v>215</v>
      </c>
      <c r="Q8014" s="3" t="s">
        <v>215</v>
      </c>
      <c r="R8014" s="3" t="s">
        <v>215</v>
      </c>
      <c r="S8014" s="3" t="s">
        <v>215</v>
      </c>
      <c r="T8014" s="3" t="s">
        <v>215</v>
      </c>
      <c r="U8014" s="3" t="s">
        <v>215</v>
      </c>
      <c r="V8014" s="3" t="s">
        <v>355</v>
      </c>
      <c r="W8014" s="3">
        <v>2E-3</v>
      </c>
      <c r="X8014" s="3">
        <v>1.7000000000000001E-2</v>
      </c>
      <c r="Y8014" s="3">
        <v>0.13</v>
      </c>
      <c r="Z8014" s="3">
        <v>1.55</v>
      </c>
      <c r="AA8014" s="3">
        <v>2.222</v>
      </c>
      <c r="AB8014" s="3">
        <v>2.7989999999999999</v>
      </c>
      <c r="AC8014" s="3">
        <v>4.0110000000000001</v>
      </c>
      <c r="AD8014" s="3">
        <v>5.2229999999999999</v>
      </c>
      <c r="AE8014" s="3">
        <v>7.2110000000000003</v>
      </c>
      <c r="AF8014" s="3">
        <v>9.048</v>
      </c>
      <c r="AG8014" s="3">
        <v>11.881</v>
      </c>
      <c r="AH8014" s="3">
        <v>14.763999999999999</v>
      </c>
      <c r="AI8014" s="3">
        <v>17.861000000000001</v>
      </c>
      <c r="AJ8014" s="3">
        <v>22.248999999999999</v>
      </c>
      <c r="AK8014" s="3">
        <v>27</v>
      </c>
      <c r="AL8014" s="3">
        <v>49.47</v>
      </c>
      <c r="AM8014" s="3">
        <v>57.610999999999997</v>
      </c>
      <c r="AN8014" s="3">
        <v>64.361999999999995</v>
      </c>
      <c r="AO8014" s="3">
        <v>83.314999999999998</v>
      </c>
      <c r="AP8014" s="3">
        <v>100.218</v>
      </c>
      <c r="AQ8014" s="3">
        <v>111.71299999999999</v>
      </c>
      <c r="AR8014" s="3">
        <v>124.044</v>
      </c>
      <c r="AS8014" s="3">
        <v>125.29900000000001</v>
      </c>
      <c r="AT8014" s="3">
        <v>126.63</v>
      </c>
      <c r="AU8014" s="3">
        <v>132.74199999999999</v>
      </c>
      <c r="AV8014" s="3">
        <v>148.23699999999999</v>
      </c>
      <c r="AW8014" s="3">
        <v>162.404</v>
      </c>
      <c r="AX8014" s="3">
        <v>177.37299999999999</v>
      </c>
      <c r="AY8014" s="3">
        <v>195.07300000000001</v>
      </c>
      <c r="AZ8014" s="3">
        <v>214.86500000000001</v>
      </c>
      <c r="BA8014">
        <v>236.983</v>
      </c>
      <c r="BB8014">
        <v>2017</v>
      </c>
    </row>
    <row r="8015" spans="1:54" hidden="1" x14ac:dyDescent="0.2">
      <c r="A8015">
        <v>925</v>
      </c>
      <c r="B8015" t="s">
        <v>369</v>
      </c>
      <c r="C8015" t="s">
        <v>344</v>
      </c>
      <c r="D8015" t="s">
        <v>120</v>
      </c>
      <c r="E8015" t="s">
        <v>342</v>
      </c>
      <c r="F8015" t="s">
        <v>343</v>
      </c>
      <c r="G8015" t="s">
        <v>223</v>
      </c>
      <c r="H8015" t="s">
        <v>222</v>
      </c>
      <c r="I8015" t="s">
        <v>310</v>
      </c>
      <c r="J8015" s="3" t="s">
        <v>215</v>
      </c>
      <c r="K8015" s="3" t="s">
        <v>215</v>
      </c>
      <c r="L8015" s="3" t="s">
        <v>215</v>
      </c>
      <c r="M8015" s="3" t="s">
        <v>215</v>
      </c>
      <c r="N8015" s="3" t="s">
        <v>215</v>
      </c>
      <c r="O8015" s="3" t="s">
        <v>215</v>
      </c>
      <c r="P8015" s="3" t="s">
        <v>215</v>
      </c>
      <c r="Q8015" s="3" t="s">
        <v>215</v>
      </c>
      <c r="R8015" s="3" t="s">
        <v>215</v>
      </c>
      <c r="S8015" s="3" t="s">
        <v>215</v>
      </c>
      <c r="T8015" s="3" t="s">
        <v>215</v>
      </c>
      <c r="U8015" s="3" t="s">
        <v>215</v>
      </c>
      <c r="V8015" s="3">
        <v>0.95099999999999996</v>
      </c>
      <c r="W8015" s="3">
        <v>5.3630000000000004</v>
      </c>
      <c r="X8015" s="3">
        <v>4.5419999999999998</v>
      </c>
      <c r="Y8015" s="3">
        <v>5.8739999999999997</v>
      </c>
      <c r="Z8015" s="3">
        <v>2.379</v>
      </c>
      <c r="AA8015" s="3">
        <v>2.681</v>
      </c>
      <c r="AB8015" s="3">
        <v>2.8620000000000001</v>
      </c>
      <c r="AC8015" s="3">
        <v>3.8570000000000002</v>
      </c>
      <c r="AD8015" s="3">
        <v>5.0220000000000002</v>
      </c>
      <c r="AE8015" s="3">
        <v>6.9329999999999998</v>
      </c>
      <c r="AF8015" s="3">
        <v>8.6999999999999993</v>
      </c>
      <c r="AG8015" s="3">
        <v>11.423999999999999</v>
      </c>
      <c r="AH8015" s="3">
        <v>14.196</v>
      </c>
      <c r="AI8015" s="3">
        <v>17.173999999999999</v>
      </c>
      <c r="AJ8015" s="3">
        <v>21.393000000000001</v>
      </c>
      <c r="AK8015" s="3">
        <v>25.962</v>
      </c>
      <c r="AL8015" s="3">
        <v>21.515999999999998</v>
      </c>
      <c r="AM8015" s="3">
        <v>20.213999999999999</v>
      </c>
      <c r="AN8015" s="3">
        <v>22.582999999999998</v>
      </c>
      <c r="AO8015" s="3">
        <v>29.233000000000001</v>
      </c>
      <c r="AP8015" s="3">
        <v>35.164000000000001</v>
      </c>
      <c r="AQ8015" s="3">
        <v>39.198</v>
      </c>
      <c r="AR8015" s="3">
        <v>43.524000000000001</v>
      </c>
      <c r="AS8015" s="3">
        <v>35.799999999999997</v>
      </c>
      <c r="AT8015" s="3">
        <v>36.18</v>
      </c>
      <c r="AU8015" s="3">
        <v>37.926000000000002</v>
      </c>
      <c r="AV8015" s="3">
        <v>42.353000000000002</v>
      </c>
      <c r="AW8015" s="3">
        <v>46.401000000000003</v>
      </c>
      <c r="AX8015" s="3">
        <v>50.677999999999997</v>
      </c>
      <c r="AY8015" s="3">
        <v>55.734999999999999</v>
      </c>
      <c r="AZ8015" s="3">
        <v>61.39</v>
      </c>
      <c r="BA8015">
        <v>67.709000000000003</v>
      </c>
      <c r="BB8015">
        <v>2017</v>
      </c>
    </row>
    <row r="8016" spans="1:54" hidden="1" x14ac:dyDescent="0.2">
      <c r="A8016">
        <v>925</v>
      </c>
      <c r="B8016" t="s">
        <v>369</v>
      </c>
      <c r="C8016" t="s">
        <v>213</v>
      </c>
      <c r="D8016" t="s">
        <v>120</v>
      </c>
      <c r="E8016" t="s">
        <v>342</v>
      </c>
      <c r="F8016" t="s">
        <v>341</v>
      </c>
      <c r="G8016" t="s">
        <v>323</v>
      </c>
      <c r="H8016" t="s">
        <v>222</v>
      </c>
      <c r="I8016" t="s">
        <v>310</v>
      </c>
      <c r="J8016" s="3" t="s">
        <v>215</v>
      </c>
      <c r="K8016" s="3" t="s">
        <v>215</v>
      </c>
      <c r="L8016" s="3" t="s">
        <v>215</v>
      </c>
      <c r="M8016" s="3" t="s">
        <v>215</v>
      </c>
      <c r="N8016" s="3" t="s">
        <v>215</v>
      </c>
      <c r="O8016" s="3" t="s">
        <v>215</v>
      </c>
      <c r="P8016" s="3" t="s">
        <v>215</v>
      </c>
      <c r="Q8016" s="3" t="s">
        <v>215</v>
      </c>
      <c r="R8016" s="3" t="s">
        <v>215</v>
      </c>
      <c r="S8016" s="3" t="s">
        <v>215</v>
      </c>
      <c r="T8016" s="3" t="s">
        <v>215</v>
      </c>
      <c r="U8016" s="3" t="s">
        <v>215</v>
      </c>
      <c r="V8016" s="3">
        <v>11.826000000000001</v>
      </c>
      <c r="W8016" s="3">
        <v>10.897</v>
      </c>
      <c r="X8016" s="3">
        <v>9.2040000000000006</v>
      </c>
      <c r="Y8016" s="3">
        <v>8.7189999999999994</v>
      </c>
      <c r="Z8016" s="3">
        <v>8.2829999999999995</v>
      </c>
      <c r="AA8016" s="3">
        <v>7.4729999999999999</v>
      </c>
      <c r="AB8016" s="3">
        <v>8.06</v>
      </c>
      <c r="AC8016" s="3">
        <v>9.5340000000000007</v>
      </c>
      <c r="AD8016" s="3">
        <v>11.563000000000001</v>
      </c>
      <c r="AE8016" s="3">
        <v>14.238</v>
      </c>
      <c r="AF8016" s="3">
        <v>16.736999999999998</v>
      </c>
      <c r="AG8016" s="3">
        <v>19.989000000000001</v>
      </c>
      <c r="AH8016" s="3">
        <v>23.556000000000001</v>
      </c>
      <c r="AI8016" s="3">
        <v>27.484000000000002</v>
      </c>
      <c r="AJ8016" s="3">
        <v>31.434999999999999</v>
      </c>
      <c r="AK8016" s="3">
        <v>35.840000000000003</v>
      </c>
      <c r="AL8016" s="3">
        <v>41.932000000000002</v>
      </c>
      <c r="AM8016" s="3">
        <v>44.841999999999999</v>
      </c>
      <c r="AN8016" s="3">
        <v>49.548000000000002</v>
      </c>
      <c r="AO8016" s="3">
        <v>58.014000000000003</v>
      </c>
      <c r="AP8016" s="3">
        <v>65.611999999999995</v>
      </c>
      <c r="AQ8016" s="3">
        <v>73.447999999999993</v>
      </c>
      <c r="AR8016" s="3">
        <v>82.501000000000005</v>
      </c>
      <c r="AS8016" s="3">
        <v>88.777000000000001</v>
      </c>
      <c r="AT8016" s="3">
        <v>95.483999999999995</v>
      </c>
      <c r="AU8016" s="3">
        <v>103.491</v>
      </c>
      <c r="AV8016" s="3">
        <v>112.393</v>
      </c>
      <c r="AW8016" s="3">
        <v>121.303</v>
      </c>
      <c r="AX8016" s="3">
        <v>129.965</v>
      </c>
      <c r="AY8016" s="3">
        <v>140.13</v>
      </c>
      <c r="AZ8016" s="3">
        <v>150.63999999999999</v>
      </c>
      <c r="BA8016">
        <v>162.02799999999999</v>
      </c>
      <c r="BB8016">
        <v>2017</v>
      </c>
    </row>
    <row r="8017" spans="1:54" hidden="1" x14ac:dyDescent="0.2">
      <c r="A8017">
        <v>925</v>
      </c>
      <c r="B8017" t="s">
        <v>369</v>
      </c>
      <c r="C8017" t="s">
        <v>340</v>
      </c>
      <c r="D8017" t="s">
        <v>120</v>
      </c>
      <c r="E8017" t="s">
        <v>339</v>
      </c>
      <c r="F8017" t="s">
        <v>338</v>
      </c>
      <c r="G8017" t="s">
        <v>295</v>
      </c>
      <c r="I8017" t="s">
        <v>337</v>
      </c>
      <c r="J8017" s="3" t="s">
        <v>215</v>
      </c>
      <c r="K8017" s="3" t="s">
        <v>215</v>
      </c>
      <c r="L8017" s="3" t="s">
        <v>215</v>
      </c>
      <c r="M8017" s="3" t="s">
        <v>215</v>
      </c>
      <c r="N8017" s="3" t="s">
        <v>215</v>
      </c>
      <c r="O8017" s="3" t="s">
        <v>215</v>
      </c>
      <c r="P8017" s="3" t="s">
        <v>215</v>
      </c>
      <c r="Q8017" s="3" t="s">
        <v>215</v>
      </c>
      <c r="R8017" s="3" t="s">
        <v>215</v>
      </c>
      <c r="S8017" s="3" t="s">
        <v>215</v>
      </c>
      <c r="T8017" s="3" t="s">
        <v>215</v>
      </c>
      <c r="U8017" s="3" t="s">
        <v>215</v>
      </c>
      <c r="V8017" s="3" t="s">
        <v>355</v>
      </c>
      <c r="W8017" s="3">
        <v>1.0999999999999999E-2</v>
      </c>
      <c r="X8017" s="3">
        <v>0.11899999999999999</v>
      </c>
      <c r="Y8017" s="3">
        <v>0.96199999999999997</v>
      </c>
      <c r="Z8017" s="3">
        <v>12.26</v>
      </c>
      <c r="AA8017" s="3">
        <v>19.808</v>
      </c>
      <c r="AB8017" s="3">
        <v>23.388000000000002</v>
      </c>
      <c r="AC8017" s="3">
        <v>28.771999999999998</v>
      </c>
      <c r="AD8017" s="3">
        <v>31.59</v>
      </c>
      <c r="AE8017" s="3">
        <v>36.225999999999999</v>
      </c>
      <c r="AF8017" s="3">
        <v>39.265000000000001</v>
      </c>
      <c r="AG8017" s="3">
        <v>44.031999999999996</v>
      </c>
      <c r="AH8017" s="3">
        <v>47.707000000000001</v>
      </c>
      <c r="AI8017" s="3">
        <v>51.055</v>
      </c>
      <c r="AJ8017" s="3">
        <v>57.313000000000002</v>
      </c>
      <c r="AK8017" s="3">
        <v>62.628</v>
      </c>
      <c r="AL8017" s="3">
        <v>100</v>
      </c>
      <c r="AM8017" s="3">
        <v>109.727</v>
      </c>
      <c r="AN8017" s="3">
        <v>112.29900000000001</v>
      </c>
      <c r="AO8017" s="3">
        <v>126.71599999999999</v>
      </c>
      <c r="AP8017" s="3">
        <v>137.256</v>
      </c>
      <c r="AQ8017" s="3">
        <v>138.88399999999999</v>
      </c>
      <c r="AR8017" s="3">
        <v>139.755</v>
      </c>
      <c r="AS8017" s="3">
        <v>132.61199999999999</v>
      </c>
      <c r="AT8017" s="3">
        <v>126.197</v>
      </c>
      <c r="AU8017" s="3">
        <v>124.249</v>
      </c>
      <c r="AV8017" s="3">
        <v>130.666</v>
      </c>
      <c r="AW8017" s="3">
        <v>135.51499999999999</v>
      </c>
      <c r="AX8017" s="3">
        <v>140.85599999999999</v>
      </c>
      <c r="AY8017" s="3">
        <v>146.41200000000001</v>
      </c>
      <c r="AZ8017" s="3">
        <v>152.59200000000001</v>
      </c>
      <c r="BA8017">
        <v>159.19300000000001</v>
      </c>
      <c r="BB8017">
        <v>2017</v>
      </c>
    </row>
    <row r="8018" spans="1:54" hidden="1" x14ac:dyDescent="0.2">
      <c r="A8018">
        <v>925</v>
      </c>
      <c r="B8018" t="s">
        <v>369</v>
      </c>
      <c r="C8018" t="s">
        <v>336</v>
      </c>
      <c r="D8018" t="s">
        <v>120</v>
      </c>
      <c r="E8018" t="s">
        <v>333</v>
      </c>
      <c r="F8018" t="s">
        <v>335</v>
      </c>
      <c r="G8018" t="s">
        <v>225</v>
      </c>
      <c r="H8018" t="s">
        <v>322</v>
      </c>
      <c r="I8018" t="s">
        <v>330</v>
      </c>
      <c r="J8018" s="3" t="s">
        <v>215</v>
      </c>
      <c r="K8018" s="3" t="s">
        <v>215</v>
      </c>
      <c r="L8018" s="3" t="s">
        <v>215</v>
      </c>
      <c r="M8018" s="3" t="s">
        <v>215</v>
      </c>
      <c r="N8018" s="3" t="s">
        <v>215</v>
      </c>
      <c r="O8018" s="3" t="s">
        <v>215</v>
      </c>
      <c r="P8018" s="3" t="s">
        <v>215</v>
      </c>
      <c r="Q8018" s="3" t="s">
        <v>215</v>
      </c>
      <c r="R8018" s="3" t="s">
        <v>215</v>
      </c>
      <c r="S8018" s="3" t="s">
        <v>215</v>
      </c>
      <c r="T8018" s="3" t="s">
        <v>215</v>
      </c>
      <c r="U8018" s="3" t="s">
        <v>215</v>
      </c>
      <c r="V8018" s="3">
        <v>4936.3590000000004</v>
      </c>
      <c r="W8018" s="3">
        <v>4398.3109999999997</v>
      </c>
      <c r="X8018" s="3">
        <v>3545.3960000000002</v>
      </c>
      <c r="Y8018" s="3">
        <v>3217.46</v>
      </c>
      <c r="Z8018" s="3">
        <v>2945.8440000000001</v>
      </c>
      <c r="AA8018" s="3">
        <v>2571.8040000000001</v>
      </c>
      <c r="AB8018" s="3">
        <v>2707.09</v>
      </c>
      <c r="AC8018" s="3">
        <v>3115.357</v>
      </c>
      <c r="AD8018" s="3">
        <v>3651.7379999999998</v>
      </c>
      <c r="AE8018" s="3">
        <v>4347.7240000000002</v>
      </c>
      <c r="AF8018" s="3">
        <v>4980.308</v>
      </c>
      <c r="AG8018" s="3">
        <v>5771.66</v>
      </c>
      <c r="AH8018" s="3">
        <v>6550.8069999999998</v>
      </c>
      <c r="AI8018" s="3">
        <v>7325.57</v>
      </c>
      <c r="AJ8018" s="3">
        <v>8037.9650000000001</v>
      </c>
      <c r="AK8018" s="3">
        <v>8822.6620000000003</v>
      </c>
      <c r="AL8018" s="3">
        <v>10001.671</v>
      </c>
      <c r="AM8018" s="3">
        <v>10484.129999999999</v>
      </c>
      <c r="AN8018" s="3">
        <v>11266.138999999999</v>
      </c>
      <c r="AO8018" s="3">
        <v>12707.550999999999</v>
      </c>
      <c r="AP8018" s="3">
        <v>13860.621999999999</v>
      </c>
      <c r="AQ8018" s="3">
        <v>14989.159</v>
      </c>
      <c r="AR8018" s="3">
        <v>16237.486000000001</v>
      </c>
      <c r="AS8018" s="3">
        <v>16977.599999999999</v>
      </c>
      <c r="AT8018" s="3">
        <v>17783.705999999998</v>
      </c>
      <c r="AU8018" s="3">
        <v>18711.431</v>
      </c>
      <c r="AV8018" s="3">
        <v>19662.718000000001</v>
      </c>
      <c r="AW8018" s="3">
        <v>20566.472000000002</v>
      </c>
      <c r="AX8018" s="3">
        <v>21397.575000000001</v>
      </c>
      <c r="AY8018" s="3">
        <v>22413.867999999999</v>
      </c>
      <c r="AZ8018" s="3">
        <v>23452.963</v>
      </c>
      <c r="BA8018">
        <v>24551.803</v>
      </c>
      <c r="BB8018">
        <v>2004</v>
      </c>
    </row>
    <row r="8019" spans="1:54" hidden="1" x14ac:dyDescent="0.2">
      <c r="A8019">
        <v>925</v>
      </c>
      <c r="B8019" t="s">
        <v>369</v>
      </c>
      <c r="C8019" t="s">
        <v>334</v>
      </c>
      <c r="D8019" t="s">
        <v>120</v>
      </c>
      <c r="E8019" t="s">
        <v>333</v>
      </c>
      <c r="F8019" t="s">
        <v>332</v>
      </c>
      <c r="G8019" t="s">
        <v>331</v>
      </c>
      <c r="H8019" t="s">
        <v>322</v>
      </c>
      <c r="I8019" t="s">
        <v>330</v>
      </c>
      <c r="J8019" s="3" t="s">
        <v>215</v>
      </c>
      <c r="K8019" s="3" t="s">
        <v>215</v>
      </c>
      <c r="L8019" s="3" t="s">
        <v>215</v>
      </c>
      <c r="M8019" s="3" t="s">
        <v>215</v>
      </c>
      <c r="N8019" s="3" t="s">
        <v>215</v>
      </c>
      <c r="O8019" s="3" t="s">
        <v>215</v>
      </c>
      <c r="P8019" s="3" t="s">
        <v>215</v>
      </c>
      <c r="Q8019" s="3" t="s">
        <v>215</v>
      </c>
      <c r="R8019" s="3" t="s">
        <v>215</v>
      </c>
      <c r="S8019" s="3" t="s">
        <v>215</v>
      </c>
      <c r="T8019" s="3" t="s">
        <v>215</v>
      </c>
      <c r="U8019" s="3" t="s">
        <v>215</v>
      </c>
      <c r="V8019" s="3">
        <v>4355.6090000000004</v>
      </c>
      <c r="W8019" s="3">
        <v>3880.86</v>
      </c>
      <c r="X8019" s="3">
        <v>3128.2890000000002</v>
      </c>
      <c r="Y8019" s="3">
        <v>2838.9340000000002</v>
      </c>
      <c r="Z8019" s="3">
        <v>2599.2719999999999</v>
      </c>
      <c r="AA8019" s="3">
        <v>2269.2370000000001</v>
      </c>
      <c r="AB8019" s="3">
        <v>2388.6080000000002</v>
      </c>
      <c r="AC8019" s="3">
        <v>2748.8429999999998</v>
      </c>
      <c r="AD8019" s="3">
        <v>3222.12</v>
      </c>
      <c r="AE8019" s="3">
        <v>3836.2249999999999</v>
      </c>
      <c r="AF8019" s="3">
        <v>4394.3869999999997</v>
      </c>
      <c r="AG8019" s="3">
        <v>5092.6379999999999</v>
      </c>
      <c r="AH8019" s="3">
        <v>5780.12</v>
      </c>
      <c r="AI8019" s="3">
        <v>6463.7349999999997</v>
      </c>
      <c r="AJ8019" s="3">
        <v>7092.3180000000002</v>
      </c>
      <c r="AK8019" s="3">
        <v>7784.6980000000003</v>
      </c>
      <c r="AL8019" s="3">
        <v>8824.9989999999998</v>
      </c>
      <c r="AM8019" s="3">
        <v>9250.6980000000003</v>
      </c>
      <c r="AN8019" s="3">
        <v>9940.7049999999999</v>
      </c>
      <c r="AO8019" s="3">
        <v>11212.539000000001</v>
      </c>
      <c r="AP8019" s="3">
        <v>12229.954</v>
      </c>
      <c r="AQ8019" s="3">
        <v>13225.721</v>
      </c>
      <c r="AR8019" s="3">
        <v>14327.184999999999</v>
      </c>
      <c r="AS8019" s="3">
        <v>14980.227000000001</v>
      </c>
      <c r="AT8019" s="3">
        <v>15691.495999999999</v>
      </c>
      <c r="AU8019" s="3">
        <v>16510.077000000001</v>
      </c>
      <c r="AV8019" s="3">
        <v>17349.447</v>
      </c>
      <c r="AW8019" s="3">
        <v>18146.877</v>
      </c>
      <c r="AX8019" s="3">
        <v>18880.203000000001</v>
      </c>
      <c r="AY8019" s="3">
        <v>19776.932000000001</v>
      </c>
      <c r="AZ8019" s="3">
        <v>20693.778999999999</v>
      </c>
      <c r="BA8019">
        <v>21663.344000000001</v>
      </c>
      <c r="BB8019">
        <v>2004</v>
      </c>
    </row>
    <row r="8020" spans="1:54" hidden="1" x14ac:dyDescent="0.2">
      <c r="A8020">
        <v>925</v>
      </c>
      <c r="B8020" t="s">
        <v>369</v>
      </c>
      <c r="C8020" t="s">
        <v>329</v>
      </c>
      <c r="D8020" t="s">
        <v>120</v>
      </c>
      <c r="E8020" t="s">
        <v>325</v>
      </c>
      <c r="F8020" t="s">
        <v>328</v>
      </c>
      <c r="G8020" t="s">
        <v>225</v>
      </c>
      <c r="H8020" t="s">
        <v>322</v>
      </c>
      <c r="I8020" t="s">
        <v>321</v>
      </c>
      <c r="J8020" s="3" t="s">
        <v>215</v>
      </c>
      <c r="K8020" s="3" t="s">
        <v>215</v>
      </c>
      <c r="L8020" s="3" t="s">
        <v>215</v>
      </c>
      <c r="M8020" s="3" t="s">
        <v>215</v>
      </c>
      <c r="N8020" s="3" t="s">
        <v>215</v>
      </c>
      <c r="O8020" s="3" t="s">
        <v>215</v>
      </c>
      <c r="P8020" s="3" t="s">
        <v>215</v>
      </c>
      <c r="Q8020" s="3" t="s">
        <v>215</v>
      </c>
      <c r="R8020" s="3" t="s">
        <v>215</v>
      </c>
      <c r="S8020" s="3" t="s">
        <v>215</v>
      </c>
      <c r="T8020" s="3" t="s">
        <v>215</v>
      </c>
      <c r="U8020" s="3" t="s">
        <v>215</v>
      </c>
      <c r="V8020" s="3">
        <v>1.9E-2</v>
      </c>
      <c r="W8020" s="3">
        <v>0.48099999999999998</v>
      </c>
      <c r="X8020" s="3">
        <v>4.234</v>
      </c>
      <c r="Y8020" s="3">
        <v>30.956</v>
      </c>
      <c r="Z8020" s="3">
        <v>361.17099999999999</v>
      </c>
      <c r="AA8020" s="3">
        <v>509.43400000000003</v>
      </c>
      <c r="AB8020" s="3">
        <v>633.13099999999997</v>
      </c>
      <c r="AC8020" s="3">
        <v>896.33600000000001</v>
      </c>
      <c r="AD8020" s="3">
        <v>1153.585</v>
      </c>
      <c r="AE8020" s="3">
        <v>1575.008</v>
      </c>
      <c r="AF8020" s="3">
        <v>1955.498</v>
      </c>
      <c r="AG8020" s="3">
        <v>2541.38</v>
      </c>
      <c r="AH8020" s="3">
        <v>3125.1709999999998</v>
      </c>
      <c r="AI8020" s="3">
        <v>3740.0839999999998</v>
      </c>
      <c r="AJ8020" s="3">
        <v>4606.826</v>
      </c>
      <c r="AK8020" s="3">
        <v>5525.4440000000004</v>
      </c>
      <c r="AL8020" s="3">
        <v>10001.671</v>
      </c>
      <c r="AM8020" s="3">
        <v>11503.909</v>
      </c>
      <c r="AN8020" s="3">
        <v>12651.728999999999</v>
      </c>
      <c r="AO8020" s="3">
        <v>16102.439</v>
      </c>
      <c r="AP8020" s="3">
        <v>19024.537</v>
      </c>
      <c r="AQ8020" s="3">
        <v>20817.598000000002</v>
      </c>
      <c r="AR8020" s="3">
        <v>22692.742999999999</v>
      </c>
      <c r="AS8020" s="3">
        <v>22514.341</v>
      </c>
      <c r="AT8020" s="3">
        <v>22442.473999999998</v>
      </c>
      <c r="AU8020" s="3">
        <v>23248.830999999998</v>
      </c>
      <c r="AV8020" s="3">
        <v>25692.519</v>
      </c>
      <c r="AW8020" s="3">
        <v>27870.694</v>
      </c>
      <c r="AX8020" s="3">
        <v>30139.691999999999</v>
      </c>
      <c r="AY8020" s="3">
        <v>32816.678999999996</v>
      </c>
      <c r="AZ8020" s="3">
        <v>35787.334000000003</v>
      </c>
      <c r="BA8020">
        <v>39084.841999999997</v>
      </c>
      <c r="BB8020">
        <v>2004</v>
      </c>
    </row>
    <row r="8021" spans="1:54" hidden="1" x14ac:dyDescent="0.2">
      <c r="A8021">
        <v>925</v>
      </c>
      <c r="B8021" t="s">
        <v>369</v>
      </c>
      <c r="C8021" t="s">
        <v>327</v>
      </c>
      <c r="D8021" t="s">
        <v>120</v>
      </c>
      <c r="E8021" t="s">
        <v>325</v>
      </c>
      <c r="F8021" t="s">
        <v>326</v>
      </c>
      <c r="G8021" t="s">
        <v>223</v>
      </c>
      <c r="H8021" t="s">
        <v>322</v>
      </c>
      <c r="I8021" t="s">
        <v>321</v>
      </c>
      <c r="J8021" s="3" t="s">
        <v>215</v>
      </c>
      <c r="K8021" s="3" t="s">
        <v>215</v>
      </c>
      <c r="L8021" s="3" t="s">
        <v>215</v>
      </c>
      <c r="M8021" s="3" t="s">
        <v>215</v>
      </c>
      <c r="N8021" s="3" t="s">
        <v>215</v>
      </c>
      <c r="O8021" s="3" t="s">
        <v>215</v>
      </c>
      <c r="P8021" s="3" t="s">
        <v>215</v>
      </c>
      <c r="Q8021" s="3" t="s">
        <v>215</v>
      </c>
      <c r="R8021" s="3" t="s">
        <v>215</v>
      </c>
      <c r="S8021" s="3" t="s">
        <v>215</v>
      </c>
      <c r="T8021" s="3" t="s">
        <v>215</v>
      </c>
      <c r="U8021" s="3" t="s">
        <v>215</v>
      </c>
      <c r="V8021" s="3">
        <v>239.149</v>
      </c>
      <c r="W8021" s="3">
        <v>1335.633</v>
      </c>
      <c r="X8021" s="3">
        <v>1102.518</v>
      </c>
      <c r="Y8021" s="3">
        <v>1394.4269999999999</v>
      </c>
      <c r="Z8021" s="3">
        <v>554.28300000000002</v>
      </c>
      <c r="AA8021" s="3">
        <v>614.76700000000005</v>
      </c>
      <c r="AB8021" s="3">
        <v>647.35500000000002</v>
      </c>
      <c r="AC8021" s="3">
        <v>861.86099999999999</v>
      </c>
      <c r="AD8021" s="3">
        <v>1109.2159999999999</v>
      </c>
      <c r="AE8021" s="3">
        <v>1514.431</v>
      </c>
      <c r="AF8021" s="3">
        <v>1880.287</v>
      </c>
      <c r="AG8021" s="3">
        <v>2443.634</v>
      </c>
      <c r="AH8021" s="3">
        <v>3004.9720000000002</v>
      </c>
      <c r="AI8021" s="3">
        <v>3596.2339999999999</v>
      </c>
      <c r="AJ8021" s="3">
        <v>4429.6409999999996</v>
      </c>
      <c r="AK8021" s="3">
        <v>5312.9269999999997</v>
      </c>
      <c r="AL8021" s="3">
        <v>4350.1289999999999</v>
      </c>
      <c r="AM8021" s="3">
        <v>4036.4589999999998</v>
      </c>
      <c r="AN8021" s="3">
        <v>4439.2030000000004</v>
      </c>
      <c r="AO8021" s="3">
        <v>5649.9780000000001</v>
      </c>
      <c r="AP8021" s="3">
        <v>6675.2759999999998</v>
      </c>
      <c r="AQ8021" s="3">
        <v>7304.4210000000003</v>
      </c>
      <c r="AR8021" s="3">
        <v>7962.366</v>
      </c>
      <c r="AS8021" s="3">
        <v>6432.6689999999999</v>
      </c>
      <c r="AT8021" s="3">
        <v>6412.1350000000002</v>
      </c>
      <c r="AU8021" s="3">
        <v>6642.5230000000001</v>
      </c>
      <c r="AV8021" s="3">
        <v>7340.72</v>
      </c>
      <c r="AW8021" s="3">
        <v>7963.0559999999996</v>
      </c>
      <c r="AX8021" s="3">
        <v>8611.34</v>
      </c>
      <c r="AY8021" s="3">
        <v>9376.1939999999995</v>
      </c>
      <c r="AZ8021" s="3">
        <v>10224.953</v>
      </c>
      <c r="BA8021">
        <v>11167.098</v>
      </c>
      <c r="BB8021">
        <v>2004</v>
      </c>
    </row>
    <row r="8022" spans="1:54" hidden="1" x14ac:dyDescent="0.2">
      <c r="A8022">
        <v>925</v>
      </c>
      <c r="B8022" t="s">
        <v>369</v>
      </c>
      <c r="C8022" t="s">
        <v>212</v>
      </c>
      <c r="D8022" t="s">
        <v>120</v>
      </c>
      <c r="E8022" t="s">
        <v>325</v>
      </c>
      <c r="F8022" t="s">
        <v>324</v>
      </c>
      <c r="G8022" t="s">
        <v>323</v>
      </c>
      <c r="H8022" t="s">
        <v>322</v>
      </c>
      <c r="I8022" t="s">
        <v>321</v>
      </c>
      <c r="J8022" s="3" t="s">
        <v>215</v>
      </c>
      <c r="K8022" s="3" t="s">
        <v>215</v>
      </c>
      <c r="L8022" s="3" t="s">
        <v>215</v>
      </c>
      <c r="M8022" s="3" t="s">
        <v>215</v>
      </c>
      <c r="N8022" s="3" t="s">
        <v>215</v>
      </c>
      <c r="O8022" s="3" t="s">
        <v>215</v>
      </c>
      <c r="P8022" s="3" t="s">
        <v>215</v>
      </c>
      <c r="Q8022" s="3" t="s">
        <v>215</v>
      </c>
      <c r="R8022" s="3" t="s">
        <v>215</v>
      </c>
      <c r="S8022" s="3" t="s">
        <v>215</v>
      </c>
      <c r="T8022" s="3" t="s">
        <v>215</v>
      </c>
      <c r="U8022" s="3" t="s">
        <v>215</v>
      </c>
      <c r="V8022" s="3">
        <v>2975.192</v>
      </c>
      <c r="W8022" s="3">
        <v>2713.9679999999998</v>
      </c>
      <c r="X8022" s="3">
        <v>2234.2420000000002</v>
      </c>
      <c r="Y8022" s="3">
        <v>2069.8690000000001</v>
      </c>
      <c r="Z8022" s="3">
        <v>1929.7190000000001</v>
      </c>
      <c r="AA8022" s="3">
        <v>1713.5429999999999</v>
      </c>
      <c r="AB8022" s="3">
        <v>1823.2539999999999</v>
      </c>
      <c r="AC8022" s="3">
        <v>2130.337</v>
      </c>
      <c r="AD8022" s="3">
        <v>2553.9409999999998</v>
      </c>
      <c r="AE8022" s="3">
        <v>3109.9960000000001</v>
      </c>
      <c r="AF8022" s="3">
        <v>3617.1840000000002</v>
      </c>
      <c r="AG8022" s="3">
        <v>4275.527</v>
      </c>
      <c r="AH8022" s="3">
        <v>4986.1469999999999</v>
      </c>
      <c r="AI8022" s="3">
        <v>5755.2510000000002</v>
      </c>
      <c r="AJ8022" s="3">
        <v>6508.9769999999999</v>
      </c>
      <c r="AK8022" s="3">
        <v>7334.5169999999998</v>
      </c>
      <c r="AL8022" s="3">
        <v>8477.7620000000006</v>
      </c>
      <c r="AM8022" s="3">
        <v>8954.1970000000001</v>
      </c>
      <c r="AN8022" s="3">
        <v>9739.65</v>
      </c>
      <c r="AO8022" s="3">
        <v>11212.539000000001</v>
      </c>
      <c r="AP8022" s="3">
        <v>12455.243</v>
      </c>
      <c r="AQ8022" s="3">
        <v>13686.873</v>
      </c>
      <c r="AR8022" s="3">
        <v>15092.848</v>
      </c>
      <c r="AS8022" s="3">
        <v>15951.901</v>
      </c>
      <c r="AT8022" s="3">
        <v>16922.498</v>
      </c>
      <c r="AU8022" s="3">
        <v>18125.68</v>
      </c>
      <c r="AV8022" s="3">
        <v>19479.946</v>
      </c>
      <c r="AW8022" s="3">
        <v>20817.188999999998</v>
      </c>
      <c r="AX8022" s="3">
        <v>22083.981</v>
      </c>
      <c r="AY8022" s="3">
        <v>23573.738000000001</v>
      </c>
      <c r="AZ8022" s="3">
        <v>25090.151000000002</v>
      </c>
      <c r="BA8022">
        <v>26722.681</v>
      </c>
      <c r="BB8022">
        <v>2004</v>
      </c>
    </row>
    <row r="8023" spans="1:54" hidden="1" x14ac:dyDescent="0.2">
      <c r="A8023">
        <v>925</v>
      </c>
      <c r="B8023" t="s">
        <v>369</v>
      </c>
      <c r="C8023" t="s">
        <v>320</v>
      </c>
      <c r="D8023" t="s">
        <v>120</v>
      </c>
      <c r="E8023" t="s">
        <v>319</v>
      </c>
      <c r="F8023" t="s">
        <v>318</v>
      </c>
      <c r="G8023" t="s">
        <v>243</v>
      </c>
    </row>
    <row r="8024" spans="1:54" hidden="1" x14ac:dyDescent="0.2">
      <c r="A8024">
        <v>925</v>
      </c>
      <c r="B8024" t="s">
        <v>369</v>
      </c>
      <c r="C8024" t="s">
        <v>317</v>
      </c>
      <c r="D8024" t="s">
        <v>120</v>
      </c>
      <c r="E8024" t="s">
        <v>316</v>
      </c>
      <c r="F8024" t="s">
        <v>315</v>
      </c>
      <c r="G8024" t="s">
        <v>288</v>
      </c>
      <c r="I8024" t="s">
        <v>310</v>
      </c>
      <c r="J8024" s="3" t="s">
        <v>215</v>
      </c>
      <c r="K8024" s="3" t="s">
        <v>215</v>
      </c>
      <c r="L8024" s="3" t="s">
        <v>215</v>
      </c>
      <c r="M8024" s="3" t="s">
        <v>215</v>
      </c>
      <c r="N8024" s="3" t="s">
        <v>215</v>
      </c>
      <c r="O8024" s="3" t="s">
        <v>215</v>
      </c>
      <c r="P8024" s="3" t="s">
        <v>215</v>
      </c>
      <c r="Q8024" s="3" t="s">
        <v>215</v>
      </c>
      <c r="R8024" s="3" t="s">
        <v>215</v>
      </c>
      <c r="S8024" s="3" t="s">
        <v>215</v>
      </c>
      <c r="T8024" s="3" t="s">
        <v>215</v>
      </c>
      <c r="U8024" s="3" t="s">
        <v>215</v>
      </c>
      <c r="V8024" s="3">
        <v>3.5999999999999997E-2</v>
      </c>
      <c r="W8024" s="3">
        <v>3.2000000000000001E-2</v>
      </c>
      <c r="X8024" s="3">
        <v>2.5999999999999999E-2</v>
      </c>
      <c r="Y8024" s="3">
        <v>2.3E-2</v>
      </c>
      <c r="Z8024" s="3">
        <v>2.1000000000000001E-2</v>
      </c>
      <c r="AA8024" s="3">
        <v>1.7000000000000001E-2</v>
      </c>
      <c r="AB8024" s="3">
        <v>1.7999999999999999E-2</v>
      </c>
      <c r="AC8024" s="3">
        <v>0.02</v>
      </c>
      <c r="AD8024" s="3">
        <v>2.3E-2</v>
      </c>
      <c r="AE8024" s="3">
        <v>2.7E-2</v>
      </c>
      <c r="AF8024" s="3">
        <v>3.1E-2</v>
      </c>
      <c r="AG8024" s="3">
        <v>3.4000000000000002E-2</v>
      </c>
      <c r="AH8024" s="3">
        <v>3.7999999999999999E-2</v>
      </c>
      <c r="AI8024" s="3">
        <v>4.1000000000000002E-2</v>
      </c>
      <c r="AJ8024" s="3">
        <v>4.2999999999999997E-2</v>
      </c>
      <c r="AK8024" s="3">
        <v>4.4999999999999998E-2</v>
      </c>
      <c r="AL8024" s="3">
        <v>0.05</v>
      </c>
      <c r="AM8024" s="3">
        <v>5.2999999999999999E-2</v>
      </c>
      <c r="AN8024" s="3">
        <v>5.5E-2</v>
      </c>
      <c r="AO8024" s="3">
        <v>6.0999999999999999E-2</v>
      </c>
      <c r="AP8024" s="3">
        <v>6.6000000000000003E-2</v>
      </c>
      <c r="AQ8024" s="3">
        <v>7.0000000000000007E-2</v>
      </c>
      <c r="AR8024" s="3">
        <v>7.4999999999999997E-2</v>
      </c>
      <c r="AS8024" s="3">
        <v>7.6999999999999999E-2</v>
      </c>
      <c r="AT8024" s="3">
        <v>7.9000000000000001E-2</v>
      </c>
      <c r="AU8024" s="3">
        <v>8.1000000000000003E-2</v>
      </c>
      <c r="AV8024" s="3">
        <v>8.3000000000000004E-2</v>
      </c>
      <c r="AW8024" s="3">
        <v>8.5000000000000006E-2</v>
      </c>
      <c r="AX8024" s="3">
        <v>8.5999999999999993E-2</v>
      </c>
      <c r="AY8024" s="3">
        <v>8.7999999999999995E-2</v>
      </c>
      <c r="AZ8024" s="3">
        <v>8.8999999999999996E-2</v>
      </c>
      <c r="BA8024">
        <v>9.0999999999999998E-2</v>
      </c>
      <c r="BB8024">
        <v>2017</v>
      </c>
    </row>
    <row r="8025" spans="1:54" hidden="1" x14ac:dyDescent="0.2">
      <c r="A8025">
        <v>925</v>
      </c>
      <c r="B8025" t="s">
        <v>369</v>
      </c>
      <c r="C8025" t="s">
        <v>314</v>
      </c>
      <c r="D8025" t="s">
        <v>120</v>
      </c>
      <c r="E8025" t="s">
        <v>313</v>
      </c>
      <c r="F8025" t="s">
        <v>312</v>
      </c>
      <c r="G8025" t="s">
        <v>311</v>
      </c>
      <c r="I8025" t="s">
        <v>310</v>
      </c>
      <c r="J8025" s="3" t="s">
        <v>215</v>
      </c>
      <c r="K8025" s="3" t="s">
        <v>215</v>
      </c>
      <c r="L8025" s="3" t="s">
        <v>215</v>
      </c>
      <c r="M8025" s="3" t="s">
        <v>215</v>
      </c>
      <c r="N8025" s="3" t="s">
        <v>215</v>
      </c>
      <c r="O8025" s="3" t="s">
        <v>215</v>
      </c>
      <c r="P8025" s="3" t="s">
        <v>215</v>
      </c>
      <c r="Q8025" s="3" t="s">
        <v>215</v>
      </c>
      <c r="R8025" s="3" t="s">
        <v>215</v>
      </c>
      <c r="S8025" s="3" t="s">
        <v>215</v>
      </c>
      <c r="T8025" s="3" t="s">
        <v>215</v>
      </c>
      <c r="U8025" s="3" t="s">
        <v>215</v>
      </c>
      <c r="V8025" s="3" t="s">
        <v>355</v>
      </c>
      <c r="W8025" s="3" t="s">
        <v>355</v>
      </c>
      <c r="X8025" s="3">
        <v>2E-3</v>
      </c>
      <c r="Y8025" s="3">
        <v>1.4999999999999999E-2</v>
      </c>
      <c r="Z8025" s="3">
        <v>0.187</v>
      </c>
      <c r="AA8025" s="3">
        <v>0.29699999999999999</v>
      </c>
      <c r="AB8025" s="3">
        <v>0.34699999999999998</v>
      </c>
      <c r="AC8025" s="3">
        <v>0.42099999999999999</v>
      </c>
      <c r="AD8025" s="3">
        <v>0.45200000000000001</v>
      </c>
      <c r="AE8025" s="3">
        <v>0.50600000000000001</v>
      </c>
      <c r="AF8025" s="3">
        <v>0.54100000000000004</v>
      </c>
      <c r="AG8025" s="3">
        <v>0.59399999999999997</v>
      </c>
      <c r="AH8025" s="3">
        <v>0.627</v>
      </c>
      <c r="AI8025" s="3">
        <v>0.65</v>
      </c>
      <c r="AJ8025" s="3">
        <v>0.70799999999999996</v>
      </c>
      <c r="AK8025" s="3">
        <v>0.753</v>
      </c>
      <c r="AL8025" s="3">
        <v>1.18</v>
      </c>
      <c r="AM8025" s="3">
        <v>1.2849999999999999</v>
      </c>
      <c r="AN8025" s="3">
        <v>1.2989999999999999</v>
      </c>
      <c r="AO8025" s="3">
        <v>1.4359999999999999</v>
      </c>
      <c r="AP8025" s="3">
        <v>1.5269999999999999</v>
      </c>
      <c r="AQ8025" s="3">
        <v>1.5209999999999999</v>
      </c>
      <c r="AR8025" s="3">
        <v>1.504</v>
      </c>
      <c r="AS8025" s="3">
        <v>1.411</v>
      </c>
      <c r="AT8025" s="3">
        <v>1.3260000000000001</v>
      </c>
      <c r="AU8025" s="3">
        <v>1.2829999999999999</v>
      </c>
      <c r="AV8025" s="3">
        <v>1.319</v>
      </c>
      <c r="AW8025" s="3">
        <v>1.339</v>
      </c>
      <c r="AX8025" s="3">
        <v>1.365</v>
      </c>
      <c r="AY8025" s="3">
        <v>1.3919999999999999</v>
      </c>
      <c r="AZ8025" s="3">
        <v>1.4259999999999999</v>
      </c>
      <c r="BA8025">
        <v>1.4630000000000001</v>
      </c>
      <c r="BB8025">
        <v>2017</v>
      </c>
    </row>
    <row r="8026" spans="1:54" hidden="1" x14ac:dyDescent="0.2">
      <c r="A8026">
        <v>925</v>
      </c>
      <c r="B8026" t="s">
        <v>369</v>
      </c>
      <c r="C8026" t="s">
        <v>309</v>
      </c>
      <c r="D8026" t="s">
        <v>120</v>
      </c>
      <c r="E8026" t="s">
        <v>308</v>
      </c>
      <c r="F8026" t="s">
        <v>307</v>
      </c>
      <c r="G8026" t="s">
        <v>217</v>
      </c>
    </row>
    <row r="8027" spans="1:54" hidden="1" x14ac:dyDescent="0.2">
      <c r="A8027">
        <v>925</v>
      </c>
      <c r="B8027" t="s">
        <v>369</v>
      </c>
      <c r="C8027" t="s">
        <v>306</v>
      </c>
      <c r="D8027" t="s">
        <v>120</v>
      </c>
      <c r="E8027" t="s">
        <v>305</v>
      </c>
      <c r="F8027" t="s">
        <v>304</v>
      </c>
      <c r="G8027" t="s">
        <v>217</v>
      </c>
    </row>
    <row r="8028" spans="1:54" hidden="1" x14ac:dyDescent="0.2">
      <c r="A8028">
        <v>925</v>
      </c>
      <c r="B8028" t="s">
        <v>369</v>
      </c>
      <c r="C8028" t="s">
        <v>303</v>
      </c>
      <c r="D8028" t="s">
        <v>120</v>
      </c>
      <c r="E8028" t="s">
        <v>300</v>
      </c>
      <c r="F8028" t="s">
        <v>302</v>
      </c>
      <c r="G8028" t="s">
        <v>295</v>
      </c>
      <c r="I8028" t="s">
        <v>1850</v>
      </c>
      <c r="J8028" s="3" t="s">
        <v>215</v>
      </c>
      <c r="K8028" s="3" t="s">
        <v>215</v>
      </c>
      <c r="L8028" s="3" t="s">
        <v>215</v>
      </c>
      <c r="M8028" s="3" t="s">
        <v>215</v>
      </c>
      <c r="N8028" s="3" t="s">
        <v>215</v>
      </c>
      <c r="O8028" s="3" t="s">
        <v>215</v>
      </c>
      <c r="P8028" s="3" t="s">
        <v>215</v>
      </c>
      <c r="Q8028" s="3" t="s">
        <v>215</v>
      </c>
      <c r="R8028" s="3" t="s">
        <v>215</v>
      </c>
      <c r="S8028" s="3" t="s">
        <v>215</v>
      </c>
      <c r="T8028" s="3" t="s">
        <v>215</v>
      </c>
      <c r="U8028" s="3" t="s">
        <v>215</v>
      </c>
      <c r="V8028" s="3">
        <v>1E-3</v>
      </c>
      <c r="W8028" s="3">
        <v>2.1999999999999999E-2</v>
      </c>
      <c r="X8028" s="3">
        <v>0.40400000000000003</v>
      </c>
      <c r="Y8028" s="3">
        <v>4.4610000000000003</v>
      </c>
      <c r="Z8028" s="3">
        <v>48.731000000000002</v>
      </c>
      <c r="AA8028" s="3">
        <v>89.528999999999996</v>
      </c>
      <c r="AB8028" s="3">
        <v>104.545</v>
      </c>
      <c r="AC8028" s="3">
        <v>129.077</v>
      </c>
      <c r="AD8028" s="3">
        <v>139.45500000000001</v>
      </c>
      <c r="AE8028" s="3">
        <v>155.67599999999999</v>
      </c>
      <c r="AF8028" s="3">
        <v>169.303</v>
      </c>
      <c r="AG8028" s="3">
        <v>178.762</v>
      </c>
      <c r="AH8028" s="3">
        <v>189.28200000000001</v>
      </c>
      <c r="AI8028" s="3">
        <v>209.55099999999999</v>
      </c>
      <c r="AJ8028" s="3">
        <v>226.64400000000001</v>
      </c>
      <c r="AK8028" s="3">
        <v>240.83</v>
      </c>
      <c r="AL8028" s="3">
        <v>275.84399999999999</v>
      </c>
      <c r="AM8028" s="3">
        <v>268.47399999999999</v>
      </c>
      <c r="AN8028" s="3">
        <v>280.41300000000001</v>
      </c>
      <c r="AO8028" s="3">
        <v>295.20999999999998</v>
      </c>
      <c r="AP8028" s="3">
        <v>310.89699999999999</v>
      </c>
      <c r="AQ8028" s="3">
        <v>332.08100000000002</v>
      </c>
      <c r="AR8028" s="3">
        <v>352.03399999999999</v>
      </c>
      <c r="AS8028" s="3">
        <v>378.101</v>
      </c>
      <c r="AT8028" s="3">
        <v>391.88400000000001</v>
      </c>
      <c r="AU8028" s="3">
        <v>423.39499999999998</v>
      </c>
      <c r="AV8028" s="3">
        <v>463.38799999999998</v>
      </c>
      <c r="AW8028" s="3">
        <v>501.548</v>
      </c>
      <c r="AX8028" s="3">
        <v>531.64099999999996</v>
      </c>
      <c r="AY8028" s="3">
        <v>563.54</v>
      </c>
      <c r="AZ8028" s="3">
        <v>597.35199999999998</v>
      </c>
      <c r="BA8028">
        <v>633.19299999999998</v>
      </c>
      <c r="BB8028">
        <v>2017</v>
      </c>
    </row>
    <row r="8029" spans="1:54" hidden="1" x14ac:dyDescent="0.2">
      <c r="A8029">
        <v>925</v>
      </c>
      <c r="B8029" t="s">
        <v>369</v>
      </c>
      <c r="C8029" t="s">
        <v>301</v>
      </c>
      <c r="D8029" t="s">
        <v>120</v>
      </c>
      <c r="E8029" t="s">
        <v>300</v>
      </c>
      <c r="F8029" t="s">
        <v>299</v>
      </c>
      <c r="G8029" t="s">
        <v>275</v>
      </c>
      <c r="I8029" t="s">
        <v>298</v>
      </c>
      <c r="J8029" s="3" t="s">
        <v>215</v>
      </c>
      <c r="K8029" s="3" t="s">
        <v>215</v>
      </c>
      <c r="L8029" s="3" t="s">
        <v>215</v>
      </c>
      <c r="M8029" s="3" t="s">
        <v>215</v>
      </c>
      <c r="N8029" s="3" t="s">
        <v>215</v>
      </c>
      <c r="O8029" s="3" t="s">
        <v>215</v>
      </c>
      <c r="P8029" s="3" t="s">
        <v>215</v>
      </c>
      <c r="Q8029" s="3" t="s">
        <v>215</v>
      </c>
      <c r="R8029" s="3" t="s">
        <v>215</v>
      </c>
      <c r="S8029" s="3" t="s">
        <v>215</v>
      </c>
      <c r="T8029" s="3" t="s">
        <v>215</v>
      </c>
      <c r="U8029" s="3" t="s">
        <v>215</v>
      </c>
      <c r="V8029" s="3" t="s">
        <v>215</v>
      </c>
      <c r="W8029" s="3">
        <v>3102.4</v>
      </c>
      <c r="X8029" s="3">
        <v>1748.3</v>
      </c>
      <c r="Y8029" s="3">
        <v>1005.261</v>
      </c>
      <c r="Z8029" s="3">
        <v>992.38900000000001</v>
      </c>
      <c r="AA8029" s="3">
        <v>83.721999999999994</v>
      </c>
      <c r="AB8029" s="3">
        <v>16.771000000000001</v>
      </c>
      <c r="AC8029" s="3">
        <v>23.465</v>
      </c>
      <c r="AD8029" s="3">
        <v>8.0399999999999991</v>
      </c>
      <c r="AE8029" s="3">
        <v>11.632</v>
      </c>
      <c r="AF8029" s="3">
        <v>8.7530000000000001</v>
      </c>
      <c r="AG8029" s="3">
        <v>5.5869999999999997</v>
      </c>
      <c r="AH8029" s="3">
        <v>5.8849999999999998</v>
      </c>
      <c r="AI8029" s="3">
        <v>10.708</v>
      </c>
      <c r="AJ8029" s="3">
        <v>8.157</v>
      </c>
      <c r="AK8029" s="3">
        <v>6.2590000000000003</v>
      </c>
      <c r="AL8029" s="3">
        <v>14.539</v>
      </c>
      <c r="AM8029" s="3">
        <v>-2.6720000000000002</v>
      </c>
      <c r="AN8029" s="3">
        <v>4.4470000000000001</v>
      </c>
      <c r="AO8029" s="3">
        <v>5.2770000000000001</v>
      </c>
      <c r="AP8029" s="3">
        <v>5.3140000000000001</v>
      </c>
      <c r="AQ8029" s="3">
        <v>6.8140000000000001</v>
      </c>
      <c r="AR8029" s="3">
        <v>6.0090000000000003</v>
      </c>
      <c r="AS8029" s="3">
        <v>7.4050000000000002</v>
      </c>
      <c r="AT8029" s="3">
        <v>3.6459999999999999</v>
      </c>
      <c r="AU8029" s="3">
        <v>8.0410000000000004</v>
      </c>
      <c r="AV8029" s="3">
        <v>9.4459999999999997</v>
      </c>
      <c r="AW8029" s="3">
        <v>8.2349999999999994</v>
      </c>
      <c r="AX8029" s="3">
        <v>6</v>
      </c>
      <c r="AY8029" s="3">
        <v>6</v>
      </c>
      <c r="AZ8029" s="3">
        <v>6</v>
      </c>
      <c r="BA8029">
        <v>6</v>
      </c>
      <c r="BB8029">
        <v>2017</v>
      </c>
    </row>
    <row r="8030" spans="1:54" hidden="1" x14ac:dyDescent="0.2">
      <c r="A8030">
        <v>925</v>
      </c>
      <c r="B8030" t="s">
        <v>369</v>
      </c>
      <c r="C8030" t="s">
        <v>297</v>
      </c>
      <c r="D8030" t="s">
        <v>120</v>
      </c>
      <c r="E8030" t="s">
        <v>293</v>
      </c>
      <c r="F8030" t="s">
        <v>296</v>
      </c>
      <c r="G8030" t="s">
        <v>295</v>
      </c>
      <c r="I8030" t="s">
        <v>1850</v>
      </c>
      <c r="J8030" s="3" t="s">
        <v>215</v>
      </c>
      <c r="K8030" s="3" t="s">
        <v>215</v>
      </c>
      <c r="L8030" s="3" t="s">
        <v>215</v>
      </c>
      <c r="M8030" s="3" t="s">
        <v>215</v>
      </c>
      <c r="N8030" s="3" t="s">
        <v>215</v>
      </c>
      <c r="O8030" s="3" t="s">
        <v>215</v>
      </c>
      <c r="P8030" s="3" t="s">
        <v>215</v>
      </c>
      <c r="Q8030" s="3" t="s">
        <v>215</v>
      </c>
      <c r="R8030" s="3" t="s">
        <v>215</v>
      </c>
      <c r="S8030" s="3" t="s">
        <v>215</v>
      </c>
      <c r="T8030" s="3" t="s">
        <v>215</v>
      </c>
      <c r="U8030" s="3" t="s">
        <v>215</v>
      </c>
      <c r="V8030" s="3" t="s">
        <v>215</v>
      </c>
      <c r="W8030" s="3">
        <v>6.9000000000000006E-2</v>
      </c>
      <c r="X8030" s="3">
        <v>0.99199999999999999</v>
      </c>
      <c r="Y8030" s="3">
        <v>13.507</v>
      </c>
      <c r="Z8030" s="3">
        <v>73.716999999999999</v>
      </c>
      <c r="AA8030" s="3">
        <v>89.554000000000002</v>
      </c>
      <c r="AB8030" s="3">
        <v>107.30800000000001</v>
      </c>
      <c r="AC8030" s="3">
        <v>128.91800000000001</v>
      </c>
      <c r="AD8030" s="3">
        <v>138.42099999999999</v>
      </c>
      <c r="AE8030" s="3">
        <v>154.68</v>
      </c>
      <c r="AF8030" s="3">
        <v>166.75299999999999</v>
      </c>
      <c r="AG8030" s="3">
        <v>171.85499999999999</v>
      </c>
      <c r="AH8030" s="3">
        <v>187.322</v>
      </c>
      <c r="AI8030" s="3">
        <v>206.71700000000001</v>
      </c>
      <c r="AJ8030" s="3">
        <v>221.38900000000001</v>
      </c>
      <c r="AK8030" s="3">
        <v>240.53399999999999</v>
      </c>
      <c r="AL8030" s="3">
        <v>262.02800000000002</v>
      </c>
      <c r="AM8030" s="3">
        <v>262.41500000000002</v>
      </c>
      <c r="AN8030" s="3">
        <v>274.94</v>
      </c>
      <c r="AO8030" s="3">
        <v>290.24900000000002</v>
      </c>
      <c r="AP8030" s="3">
        <v>312.98</v>
      </c>
      <c r="AQ8030" s="3">
        <v>325.50599999999997</v>
      </c>
      <c r="AR8030" s="3">
        <v>339.887</v>
      </c>
      <c r="AS8030" s="3">
        <v>360.29899999999998</v>
      </c>
      <c r="AT8030" s="3">
        <v>382.52100000000002</v>
      </c>
      <c r="AU8030" s="3">
        <v>422.37700000000001</v>
      </c>
      <c r="AV8030" s="3">
        <v>462.09399999999999</v>
      </c>
      <c r="AW8030" s="3">
        <v>500.14699999999999</v>
      </c>
      <c r="AX8030" s="3">
        <v>530.15599999999995</v>
      </c>
      <c r="AY8030" s="3">
        <v>561.96500000000003</v>
      </c>
      <c r="AZ8030" s="3">
        <v>595.68299999999999</v>
      </c>
      <c r="BA8030">
        <v>631.42399999999998</v>
      </c>
      <c r="BB8030">
        <v>2017</v>
      </c>
    </row>
    <row r="8031" spans="1:54" hidden="1" x14ac:dyDescent="0.2">
      <c r="A8031">
        <v>925</v>
      </c>
      <c r="B8031" t="s">
        <v>369</v>
      </c>
      <c r="C8031" t="s">
        <v>294</v>
      </c>
      <c r="D8031" t="s">
        <v>120</v>
      </c>
      <c r="E8031" t="s">
        <v>293</v>
      </c>
      <c r="F8031" t="s">
        <v>292</v>
      </c>
      <c r="G8031" t="s">
        <v>275</v>
      </c>
      <c r="I8031" t="s">
        <v>291</v>
      </c>
      <c r="J8031" s="3" t="s">
        <v>215</v>
      </c>
      <c r="K8031" s="3" t="s">
        <v>215</v>
      </c>
      <c r="L8031" s="3" t="s">
        <v>215</v>
      </c>
      <c r="M8031" s="3" t="s">
        <v>215</v>
      </c>
      <c r="N8031" s="3" t="s">
        <v>215</v>
      </c>
      <c r="O8031" s="3" t="s">
        <v>215</v>
      </c>
      <c r="P8031" s="3" t="s">
        <v>215</v>
      </c>
      <c r="Q8031" s="3" t="s">
        <v>215</v>
      </c>
      <c r="R8031" s="3" t="s">
        <v>215</v>
      </c>
      <c r="S8031" s="3" t="s">
        <v>215</v>
      </c>
      <c r="T8031" s="3" t="s">
        <v>215</v>
      </c>
      <c r="U8031" s="3" t="s">
        <v>215</v>
      </c>
      <c r="V8031" s="3" t="s">
        <v>215</v>
      </c>
      <c r="W8031" s="3" t="s">
        <v>215</v>
      </c>
      <c r="X8031" s="3">
        <v>1327.9490000000001</v>
      </c>
      <c r="Y8031" s="3">
        <v>1261.5440000000001</v>
      </c>
      <c r="Z8031" s="3">
        <v>445.75599999999997</v>
      </c>
      <c r="AA8031" s="3">
        <v>21.483000000000001</v>
      </c>
      <c r="AB8031" s="3">
        <v>19.826000000000001</v>
      </c>
      <c r="AC8031" s="3">
        <v>20.138000000000002</v>
      </c>
      <c r="AD8031" s="3">
        <v>7.3719999999999999</v>
      </c>
      <c r="AE8031" s="3">
        <v>11.746</v>
      </c>
      <c r="AF8031" s="3">
        <v>7.8049999999999997</v>
      </c>
      <c r="AG8031" s="3">
        <v>3.0590000000000002</v>
      </c>
      <c r="AH8031" s="3">
        <v>9</v>
      </c>
      <c r="AI8031" s="3">
        <v>10.353999999999999</v>
      </c>
      <c r="AJ8031" s="3">
        <v>7.0979999999999999</v>
      </c>
      <c r="AK8031" s="3">
        <v>8.6479999999999997</v>
      </c>
      <c r="AL8031" s="3">
        <v>8.9359999999999999</v>
      </c>
      <c r="AM8031" s="3">
        <v>0.14799999999999999</v>
      </c>
      <c r="AN8031" s="3">
        <v>4.7729999999999997</v>
      </c>
      <c r="AO8031" s="3">
        <v>5.5679999999999996</v>
      </c>
      <c r="AP8031" s="3">
        <v>7.8319999999999999</v>
      </c>
      <c r="AQ8031" s="3">
        <v>4.0019999999999998</v>
      </c>
      <c r="AR8031" s="3">
        <v>4.4180000000000001</v>
      </c>
      <c r="AS8031" s="3">
        <v>6.0049999999999999</v>
      </c>
      <c r="AT8031" s="3">
        <v>6.1680000000000001</v>
      </c>
      <c r="AU8031" s="3">
        <v>10.419</v>
      </c>
      <c r="AV8031" s="3">
        <v>9.4030000000000005</v>
      </c>
      <c r="AW8031" s="3">
        <v>8.2349999999999994</v>
      </c>
      <c r="AX8031" s="3">
        <v>6</v>
      </c>
      <c r="AY8031" s="3">
        <v>6</v>
      </c>
      <c r="AZ8031" s="3">
        <v>6</v>
      </c>
      <c r="BA8031">
        <v>6</v>
      </c>
      <c r="BB8031">
        <v>2017</v>
      </c>
    </row>
    <row r="8032" spans="1:54" hidden="1" x14ac:dyDescent="0.2">
      <c r="A8032">
        <v>925</v>
      </c>
      <c r="B8032" t="s">
        <v>369</v>
      </c>
      <c r="C8032" t="s">
        <v>290</v>
      </c>
      <c r="D8032" t="s">
        <v>120</v>
      </c>
      <c r="E8032" t="s">
        <v>289</v>
      </c>
      <c r="G8032" t="s">
        <v>288</v>
      </c>
    </row>
    <row r="8033" spans="1:54" hidden="1" x14ac:dyDescent="0.2">
      <c r="A8033">
        <v>925</v>
      </c>
      <c r="B8033" t="s">
        <v>369</v>
      </c>
      <c r="C8033" t="s">
        <v>287</v>
      </c>
      <c r="D8033" t="s">
        <v>120</v>
      </c>
      <c r="E8033" t="s">
        <v>286</v>
      </c>
      <c r="F8033" t="s">
        <v>285</v>
      </c>
      <c r="G8033" t="s">
        <v>275</v>
      </c>
      <c r="I8033" t="s">
        <v>1851</v>
      </c>
      <c r="J8033" s="3" t="s">
        <v>215</v>
      </c>
      <c r="K8033" s="3" t="s">
        <v>215</v>
      </c>
      <c r="L8033" s="3" t="s">
        <v>215</v>
      </c>
      <c r="M8033" s="3" t="s">
        <v>215</v>
      </c>
      <c r="N8033" s="3" t="s">
        <v>215</v>
      </c>
      <c r="O8033" s="3" t="s">
        <v>215</v>
      </c>
      <c r="P8033" s="3" t="s">
        <v>215</v>
      </c>
      <c r="Q8033" s="3" t="s">
        <v>215</v>
      </c>
      <c r="R8033" s="3" t="s">
        <v>215</v>
      </c>
      <c r="S8033" s="3" t="s">
        <v>215</v>
      </c>
      <c r="T8033" s="3" t="s">
        <v>215</v>
      </c>
      <c r="U8033" s="3" t="s">
        <v>215</v>
      </c>
      <c r="V8033" s="3" t="s">
        <v>215</v>
      </c>
      <c r="W8033" s="3">
        <v>0</v>
      </c>
      <c r="X8033" s="3" t="s">
        <v>355</v>
      </c>
      <c r="Y8033" s="3" t="s">
        <v>355</v>
      </c>
      <c r="Z8033" s="3" t="s">
        <v>355</v>
      </c>
      <c r="AA8033" s="3" t="s">
        <v>355</v>
      </c>
      <c r="AB8033" s="3">
        <v>16.582000000000001</v>
      </c>
      <c r="AC8033" s="3">
        <v>14.055</v>
      </c>
      <c r="AD8033" s="3">
        <v>14.363</v>
      </c>
      <c r="AE8033" s="3">
        <v>19.582999999999998</v>
      </c>
      <c r="AF8033" s="3">
        <v>-12.167</v>
      </c>
      <c r="AG8033" s="3">
        <v>31.908000000000001</v>
      </c>
      <c r="AH8033" s="3">
        <v>8.9849999999999994</v>
      </c>
      <c r="AI8033" s="3">
        <v>-9.8650000000000002</v>
      </c>
      <c r="AJ8033" s="3">
        <v>-17.638999999999999</v>
      </c>
      <c r="AK8033" s="3">
        <v>26.361000000000001</v>
      </c>
      <c r="AL8033" s="3">
        <v>52.353000000000002</v>
      </c>
      <c r="AM8033" s="3">
        <v>59.305</v>
      </c>
      <c r="AN8033" s="3">
        <v>-7.7939999999999996</v>
      </c>
      <c r="AO8033" s="3">
        <v>20.04</v>
      </c>
      <c r="AP8033" s="3">
        <v>22.706</v>
      </c>
      <c r="AQ8033" s="3">
        <v>8.8320000000000007</v>
      </c>
      <c r="AR8033" s="3">
        <v>3.3519999999999999</v>
      </c>
      <c r="AS8033" s="3">
        <v>-8.7409999999999997</v>
      </c>
      <c r="AT8033" s="3">
        <v>-7.0990000000000002</v>
      </c>
      <c r="AU8033" s="3">
        <v>-22.024999999999999</v>
      </c>
      <c r="AV8033" s="3">
        <v>4.077</v>
      </c>
      <c r="AW8033" s="3">
        <v>4.7389999999999999</v>
      </c>
      <c r="AX8033" s="3">
        <v>4.5030000000000001</v>
      </c>
      <c r="AY8033" s="3">
        <v>2.7410000000000001</v>
      </c>
      <c r="AZ8033" s="3">
        <v>5.4039999999999999</v>
      </c>
      <c r="BA8033">
        <v>1.8140000000000001</v>
      </c>
      <c r="BB8033">
        <v>2013</v>
      </c>
    </row>
    <row r="8034" spans="1:54" hidden="1" x14ac:dyDescent="0.2">
      <c r="A8034">
        <v>925</v>
      </c>
      <c r="B8034" t="s">
        <v>369</v>
      </c>
      <c r="C8034" t="s">
        <v>284</v>
      </c>
      <c r="D8034" t="s">
        <v>120</v>
      </c>
      <c r="E8034" t="s">
        <v>283</v>
      </c>
      <c r="F8034" t="s">
        <v>282</v>
      </c>
      <c r="G8034" t="s">
        <v>275</v>
      </c>
      <c r="I8034" t="s">
        <v>1851</v>
      </c>
      <c r="J8034" s="3" t="s">
        <v>215</v>
      </c>
      <c r="K8034" s="3" t="s">
        <v>215</v>
      </c>
      <c r="L8034" s="3" t="s">
        <v>215</v>
      </c>
      <c r="M8034" s="3" t="s">
        <v>215</v>
      </c>
      <c r="N8034" s="3" t="s">
        <v>215</v>
      </c>
      <c r="O8034" s="3" t="s">
        <v>215</v>
      </c>
      <c r="P8034" s="3" t="s">
        <v>215</v>
      </c>
      <c r="Q8034" s="3" t="s">
        <v>215</v>
      </c>
      <c r="R8034" s="3" t="s">
        <v>215</v>
      </c>
      <c r="S8034" s="3" t="s">
        <v>215</v>
      </c>
      <c r="T8034" s="3" t="s">
        <v>215</v>
      </c>
      <c r="U8034" s="3" t="s">
        <v>215</v>
      </c>
      <c r="V8034" s="3" t="s">
        <v>215</v>
      </c>
      <c r="W8034" s="3" t="s">
        <v>355</v>
      </c>
      <c r="X8034" s="3" t="s">
        <v>355</v>
      </c>
      <c r="Y8034" s="3" t="s">
        <v>355</v>
      </c>
      <c r="Z8034" s="3">
        <v>0</v>
      </c>
      <c r="AA8034" s="3" t="s">
        <v>355</v>
      </c>
      <c r="AB8034" s="3">
        <v>20.067</v>
      </c>
      <c r="AC8034" s="3">
        <v>24.23</v>
      </c>
      <c r="AD8034" s="3">
        <v>26.251000000000001</v>
      </c>
      <c r="AE8034" s="3">
        <v>25.175999999999998</v>
      </c>
      <c r="AF8034" s="3">
        <v>-12.978</v>
      </c>
      <c r="AG8034" s="3">
        <v>30.805</v>
      </c>
      <c r="AH8034" s="3">
        <v>10.573</v>
      </c>
      <c r="AI8034" s="3">
        <v>-11.276</v>
      </c>
      <c r="AJ8034" s="3">
        <v>-22.890999999999998</v>
      </c>
      <c r="AK8034" s="3">
        <v>36.756</v>
      </c>
      <c r="AL8034" s="3">
        <v>36.156999999999996</v>
      </c>
      <c r="AM8034" s="3">
        <v>64.715999999999994</v>
      </c>
      <c r="AN8034" s="3">
        <v>-9.2550000000000008</v>
      </c>
      <c r="AO8034" s="3">
        <v>29.254999999999999</v>
      </c>
      <c r="AP8034" s="3">
        <v>26.818999999999999</v>
      </c>
      <c r="AQ8034" s="3">
        <v>17.396999999999998</v>
      </c>
      <c r="AR8034" s="3">
        <v>5.891</v>
      </c>
      <c r="AS8034" s="3">
        <v>-8.99</v>
      </c>
      <c r="AT8034" s="3">
        <v>-1.391</v>
      </c>
      <c r="AU8034" s="3">
        <v>-23.419</v>
      </c>
      <c r="AV8034" s="3">
        <v>3.1930000000000001</v>
      </c>
      <c r="AW8034" s="3">
        <v>4.4889999999999999</v>
      </c>
      <c r="AX8034" s="3">
        <v>4.3019999999999996</v>
      </c>
      <c r="AY8034" s="3">
        <v>3.5270000000000001</v>
      </c>
      <c r="AZ8034" s="3">
        <v>5.07</v>
      </c>
      <c r="BA8034">
        <v>0.36099999999999999</v>
      </c>
      <c r="BB8034">
        <v>2013</v>
      </c>
    </row>
    <row r="8035" spans="1:54" hidden="1" x14ac:dyDescent="0.2">
      <c r="A8035">
        <v>925</v>
      </c>
      <c r="B8035" t="s">
        <v>369</v>
      </c>
      <c r="C8035" t="s">
        <v>281</v>
      </c>
      <c r="D8035" t="s">
        <v>120</v>
      </c>
      <c r="E8035" t="s">
        <v>280</v>
      </c>
      <c r="F8035" t="s">
        <v>279</v>
      </c>
      <c r="G8035" t="s">
        <v>275</v>
      </c>
      <c r="I8035" t="s">
        <v>1851</v>
      </c>
      <c r="J8035" s="3" t="s">
        <v>215</v>
      </c>
      <c r="K8035" s="3" t="s">
        <v>215</v>
      </c>
      <c r="L8035" s="3" t="s">
        <v>215</v>
      </c>
      <c r="M8035" s="3" t="s">
        <v>215</v>
      </c>
      <c r="N8035" s="3" t="s">
        <v>215</v>
      </c>
      <c r="O8035" s="3" t="s">
        <v>215</v>
      </c>
      <c r="P8035" s="3" t="s">
        <v>215</v>
      </c>
      <c r="Q8035" s="3" t="s">
        <v>215</v>
      </c>
      <c r="R8035" s="3" t="s">
        <v>215</v>
      </c>
      <c r="S8035" s="3" t="s">
        <v>215</v>
      </c>
      <c r="T8035" s="3" t="s">
        <v>215</v>
      </c>
      <c r="U8035" s="3" t="s">
        <v>215</v>
      </c>
      <c r="V8035" s="3" t="s">
        <v>215</v>
      </c>
      <c r="W8035" s="3">
        <v>0</v>
      </c>
      <c r="X8035" s="3" t="s">
        <v>355</v>
      </c>
      <c r="Y8035" s="3" t="s">
        <v>355</v>
      </c>
      <c r="Z8035" s="3">
        <v>0</v>
      </c>
      <c r="AA8035" s="3" t="s">
        <v>355</v>
      </c>
      <c r="AB8035" s="3">
        <v>-6.4260000000000002</v>
      </c>
      <c r="AC8035" s="3">
        <v>41.265000000000001</v>
      </c>
      <c r="AD8035" s="3">
        <v>69.438000000000002</v>
      </c>
      <c r="AE8035" s="3">
        <v>5.4740000000000002</v>
      </c>
      <c r="AF8035" s="3">
        <v>3.9929999999999999</v>
      </c>
      <c r="AG8035" s="3">
        <v>16.672000000000001</v>
      </c>
      <c r="AH8035" s="3">
        <v>1.0329999999999999</v>
      </c>
      <c r="AI8035" s="3">
        <v>3.4220000000000002</v>
      </c>
      <c r="AJ8035" s="3">
        <v>1.405</v>
      </c>
      <c r="AK8035" s="3">
        <v>8.99</v>
      </c>
      <c r="AL8035" s="3">
        <v>-8.3460000000000001</v>
      </c>
      <c r="AM8035" s="3">
        <v>-45.313000000000002</v>
      </c>
      <c r="AN8035" s="3">
        <v>23.641999999999999</v>
      </c>
      <c r="AO8035" s="3">
        <v>16.172000000000001</v>
      </c>
      <c r="AP8035" s="3">
        <v>14.911</v>
      </c>
      <c r="AQ8035" s="3">
        <v>2.7240000000000002</v>
      </c>
      <c r="AR8035" s="3">
        <v>10.352</v>
      </c>
      <c r="AS8035" s="3">
        <v>-5.8559999999999999</v>
      </c>
      <c r="AT8035" s="3">
        <v>-3.1739999999999999</v>
      </c>
      <c r="AU8035" s="3">
        <v>-8.9969999999999999</v>
      </c>
      <c r="AV8035" s="3">
        <v>6.3360000000000003</v>
      </c>
      <c r="AW8035" s="3">
        <v>7.7709999999999999</v>
      </c>
      <c r="AX8035" s="3">
        <v>2.3879999999999999</v>
      </c>
      <c r="AY8035" s="3">
        <v>6.766</v>
      </c>
      <c r="AZ8035" s="3">
        <v>6.3949999999999996</v>
      </c>
      <c r="BA8035">
        <v>0.157</v>
      </c>
      <c r="BB8035">
        <v>2013</v>
      </c>
    </row>
    <row r="8036" spans="1:54" hidden="1" x14ac:dyDescent="0.2">
      <c r="A8036">
        <v>925</v>
      </c>
      <c r="B8036" t="s">
        <v>369</v>
      </c>
      <c r="C8036" t="s">
        <v>278</v>
      </c>
      <c r="D8036" t="s">
        <v>120</v>
      </c>
      <c r="E8036" t="s">
        <v>277</v>
      </c>
      <c r="F8036" t="s">
        <v>276</v>
      </c>
      <c r="G8036" t="s">
        <v>275</v>
      </c>
      <c r="I8036" t="s">
        <v>1851</v>
      </c>
      <c r="J8036" s="3" t="s">
        <v>215</v>
      </c>
      <c r="K8036" s="3" t="s">
        <v>215</v>
      </c>
      <c r="L8036" s="3" t="s">
        <v>215</v>
      </c>
      <c r="M8036" s="3" t="s">
        <v>215</v>
      </c>
      <c r="N8036" s="3" t="s">
        <v>215</v>
      </c>
      <c r="O8036" s="3" t="s">
        <v>215</v>
      </c>
      <c r="P8036" s="3" t="s">
        <v>215</v>
      </c>
      <c r="Q8036" s="3" t="s">
        <v>215</v>
      </c>
      <c r="R8036" s="3" t="s">
        <v>215</v>
      </c>
      <c r="S8036" s="3" t="s">
        <v>215</v>
      </c>
      <c r="T8036" s="3" t="s">
        <v>215</v>
      </c>
      <c r="U8036" s="3" t="s">
        <v>215</v>
      </c>
      <c r="V8036" s="3" t="s">
        <v>215</v>
      </c>
      <c r="W8036" s="3" t="s">
        <v>355</v>
      </c>
      <c r="X8036" s="3" t="s">
        <v>355</v>
      </c>
      <c r="Y8036" s="3" t="s">
        <v>355</v>
      </c>
      <c r="Z8036" s="3">
        <v>0</v>
      </c>
      <c r="AA8036" s="3" t="s">
        <v>355</v>
      </c>
      <c r="AB8036" s="3">
        <v>-8.76</v>
      </c>
      <c r="AC8036" s="3">
        <v>65.632000000000005</v>
      </c>
      <c r="AD8036" s="3">
        <v>81.042000000000002</v>
      </c>
      <c r="AE8036" s="3">
        <v>6.3840000000000003</v>
      </c>
      <c r="AF8036" s="3">
        <v>5.94</v>
      </c>
      <c r="AG8036" s="3">
        <v>16.821999999999999</v>
      </c>
      <c r="AH8036" s="3">
        <v>-0.69199999999999995</v>
      </c>
      <c r="AI8036" s="3">
        <v>6.1310000000000002</v>
      </c>
      <c r="AJ8036" s="3">
        <v>2.9510000000000001</v>
      </c>
      <c r="AK8036" s="3">
        <v>9.2260000000000009</v>
      </c>
      <c r="AL8036" s="3">
        <v>-8.33</v>
      </c>
      <c r="AM8036" s="3">
        <v>-46.158999999999999</v>
      </c>
      <c r="AN8036" s="3">
        <v>22.821000000000002</v>
      </c>
      <c r="AO8036" s="3">
        <v>19.228000000000002</v>
      </c>
      <c r="AP8036" s="3">
        <v>15.851000000000001</v>
      </c>
      <c r="AQ8036" s="3">
        <v>2.6190000000000002</v>
      </c>
      <c r="AR8036" s="3">
        <v>11.090999999999999</v>
      </c>
      <c r="AS8036" s="3">
        <v>-7.7119999999999997</v>
      </c>
      <c r="AT8036" s="3">
        <v>-4.5759999999999996</v>
      </c>
      <c r="AU8036" s="3">
        <v>-8.8239999999999998</v>
      </c>
      <c r="AV8036" s="3">
        <v>6.87</v>
      </c>
      <c r="AW8036" s="3">
        <v>8.0389999999999997</v>
      </c>
      <c r="AX8036" s="3">
        <v>2.4830000000000001</v>
      </c>
      <c r="AY8036" s="3">
        <v>6.8879999999999999</v>
      </c>
      <c r="AZ8036" s="3">
        <v>6.53</v>
      </c>
      <c r="BA8036">
        <v>0.16400000000000001</v>
      </c>
      <c r="BB8036">
        <v>2013</v>
      </c>
    </row>
    <row r="8037" spans="1:54" hidden="1" x14ac:dyDescent="0.2">
      <c r="A8037">
        <v>925</v>
      </c>
      <c r="B8037" t="s">
        <v>369</v>
      </c>
      <c r="C8037" t="s">
        <v>274</v>
      </c>
      <c r="D8037" t="s">
        <v>120</v>
      </c>
      <c r="E8037" t="s">
        <v>273</v>
      </c>
      <c r="F8037" t="s">
        <v>272</v>
      </c>
      <c r="G8037" t="s">
        <v>271</v>
      </c>
    </row>
    <row r="8038" spans="1:54" hidden="1" x14ac:dyDescent="0.2">
      <c r="A8038">
        <v>925</v>
      </c>
      <c r="B8038" t="s">
        <v>369</v>
      </c>
      <c r="C8038" t="s">
        <v>270</v>
      </c>
      <c r="D8038" t="s">
        <v>120</v>
      </c>
      <c r="E8038" t="s">
        <v>269</v>
      </c>
      <c r="F8038" t="s">
        <v>268</v>
      </c>
      <c r="G8038" t="s">
        <v>264</v>
      </c>
      <c r="H8038" t="s">
        <v>263</v>
      </c>
    </row>
    <row r="8039" spans="1:54" hidden="1" x14ac:dyDescent="0.2">
      <c r="A8039">
        <v>925</v>
      </c>
      <c r="B8039" t="s">
        <v>369</v>
      </c>
      <c r="C8039" t="s">
        <v>267</v>
      </c>
      <c r="D8039" t="s">
        <v>120</v>
      </c>
      <c r="E8039" t="s">
        <v>266</v>
      </c>
      <c r="F8039" t="s">
        <v>265</v>
      </c>
      <c r="G8039" t="s">
        <v>264</v>
      </c>
      <c r="H8039" t="s">
        <v>263</v>
      </c>
      <c r="I8039" t="s">
        <v>1852</v>
      </c>
      <c r="J8039" s="3" t="s">
        <v>215</v>
      </c>
      <c r="K8039" s="3" t="s">
        <v>215</v>
      </c>
      <c r="L8039" s="3" t="s">
        <v>215</v>
      </c>
      <c r="M8039" s="3" t="s">
        <v>215</v>
      </c>
      <c r="N8039" s="3" t="s">
        <v>215</v>
      </c>
      <c r="O8039" s="3" t="s">
        <v>215</v>
      </c>
      <c r="P8039" s="3" t="s">
        <v>215</v>
      </c>
      <c r="Q8039" s="3" t="s">
        <v>215</v>
      </c>
      <c r="R8039" s="3" t="s">
        <v>215</v>
      </c>
      <c r="S8039" s="3" t="s">
        <v>215</v>
      </c>
      <c r="T8039" s="3" t="s">
        <v>215</v>
      </c>
      <c r="U8039" s="3" t="s">
        <v>215</v>
      </c>
      <c r="V8039" s="3">
        <v>3.9750000000000001</v>
      </c>
      <c r="W8039" s="3">
        <v>4.0149999999999997</v>
      </c>
      <c r="X8039" s="3">
        <v>4.1189999999999998</v>
      </c>
      <c r="Y8039" s="3">
        <v>4.2119999999999997</v>
      </c>
      <c r="Z8039" s="3">
        <v>4.2930000000000001</v>
      </c>
      <c r="AA8039" s="3">
        <v>4.3609999999999998</v>
      </c>
      <c r="AB8039" s="3">
        <v>4.4210000000000003</v>
      </c>
      <c r="AC8039" s="3">
        <v>4.4749999999999996</v>
      </c>
      <c r="AD8039" s="3">
        <v>4.5279999999999996</v>
      </c>
      <c r="AE8039" s="3">
        <v>4.5780000000000003</v>
      </c>
      <c r="AF8039" s="3">
        <v>4.6269999999999998</v>
      </c>
      <c r="AG8039" s="3">
        <v>4.6749999999999998</v>
      </c>
      <c r="AH8039" s="3">
        <v>4.7240000000000002</v>
      </c>
      <c r="AI8039" s="3">
        <v>4.7750000000000004</v>
      </c>
      <c r="AJ8039" s="3">
        <v>4.83</v>
      </c>
      <c r="AK8039" s="3">
        <v>4.8869999999999996</v>
      </c>
      <c r="AL8039" s="3">
        <v>4.9459999999999997</v>
      </c>
      <c r="AM8039" s="3">
        <v>5.008</v>
      </c>
      <c r="AN8039" s="3">
        <v>5.0869999999999997</v>
      </c>
      <c r="AO8039" s="3">
        <v>5.1740000000000004</v>
      </c>
      <c r="AP8039" s="3">
        <v>5.2679999999999998</v>
      </c>
      <c r="AQ8039" s="3">
        <v>5.3659999999999997</v>
      </c>
      <c r="AR8039" s="3">
        <v>5.4660000000000002</v>
      </c>
      <c r="AS8039" s="3">
        <v>5.5650000000000004</v>
      </c>
      <c r="AT8039" s="3">
        <v>5.6420000000000003</v>
      </c>
      <c r="AU8039" s="3">
        <v>5.71</v>
      </c>
      <c r="AV8039" s="3">
        <v>5.77</v>
      </c>
      <c r="AW8039" s="3">
        <v>5.827</v>
      </c>
      <c r="AX8039" s="3">
        <v>5.8849999999999998</v>
      </c>
      <c r="AY8039" s="3">
        <v>5.944</v>
      </c>
      <c r="AZ8039" s="3">
        <v>6.0039999999999996</v>
      </c>
      <c r="BA8039">
        <v>6.0629999999999997</v>
      </c>
      <c r="BB8039">
        <v>2004</v>
      </c>
    </row>
    <row r="8040" spans="1:54" hidden="1" x14ac:dyDescent="0.2">
      <c r="A8040">
        <v>925</v>
      </c>
      <c r="B8040" t="s">
        <v>369</v>
      </c>
      <c r="C8040" t="s">
        <v>262</v>
      </c>
      <c r="D8040" t="s">
        <v>120</v>
      </c>
      <c r="E8040" t="s">
        <v>260</v>
      </c>
      <c r="F8040" t="s">
        <v>259</v>
      </c>
      <c r="G8040" t="s">
        <v>225</v>
      </c>
      <c r="H8040" t="s">
        <v>222</v>
      </c>
      <c r="I8040" t="s">
        <v>1853</v>
      </c>
      <c r="J8040" s="3" t="s">
        <v>215</v>
      </c>
      <c r="K8040" s="3" t="s">
        <v>215</v>
      </c>
      <c r="L8040" s="3" t="s">
        <v>215</v>
      </c>
      <c r="M8040" s="3" t="s">
        <v>215</v>
      </c>
      <c r="N8040" s="3" t="s">
        <v>215</v>
      </c>
      <c r="O8040" s="3" t="s">
        <v>215</v>
      </c>
      <c r="P8040" s="3" t="s">
        <v>215</v>
      </c>
      <c r="Q8040" s="3" t="s">
        <v>215</v>
      </c>
      <c r="R8040" s="3" t="s">
        <v>215</v>
      </c>
      <c r="S8040" s="3" t="s">
        <v>215</v>
      </c>
      <c r="T8040" s="3" t="s">
        <v>215</v>
      </c>
      <c r="U8040" s="3" t="s">
        <v>215</v>
      </c>
      <c r="V8040" s="3" t="s">
        <v>215</v>
      </c>
      <c r="W8040" s="3" t="s">
        <v>215</v>
      </c>
      <c r="X8040" s="3" t="s">
        <v>215</v>
      </c>
      <c r="Y8040" s="3" t="s">
        <v>215</v>
      </c>
      <c r="Z8040" s="3" t="s">
        <v>215</v>
      </c>
      <c r="AA8040" s="3">
        <v>0.55200000000000005</v>
      </c>
      <c r="AB8040" s="3">
        <v>0.71</v>
      </c>
      <c r="AC8040" s="3">
        <v>0.871</v>
      </c>
      <c r="AD8040" s="3">
        <v>1.232</v>
      </c>
      <c r="AE8040" s="3">
        <v>1.573</v>
      </c>
      <c r="AF8040" s="3">
        <v>1.649</v>
      </c>
      <c r="AG8040" s="3">
        <v>2.7410000000000001</v>
      </c>
      <c r="AH8040" s="3">
        <v>2.9910000000000001</v>
      </c>
      <c r="AI8040" s="3">
        <v>3.657</v>
      </c>
      <c r="AJ8040" s="3">
        <v>4.4950000000000001</v>
      </c>
      <c r="AK8040" s="3">
        <v>4.6840000000000002</v>
      </c>
      <c r="AL8040" s="3">
        <v>10.323</v>
      </c>
      <c r="AM8040" s="3">
        <v>11.768000000000001</v>
      </c>
      <c r="AN8040" s="3">
        <v>10.17</v>
      </c>
      <c r="AO8040" s="3">
        <v>15.218</v>
      </c>
      <c r="AP8040" s="3">
        <v>22.241</v>
      </c>
      <c r="AQ8040" s="3">
        <v>20.562000000000001</v>
      </c>
      <c r="AR8040" s="3">
        <v>22.202000000000002</v>
      </c>
      <c r="AS8040" s="3">
        <v>20.818999999999999</v>
      </c>
      <c r="AT8040" s="3">
        <v>14.862</v>
      </c>
      <c r="AU8040" s="3">
        <v>19.768000000000001</v>
      </c>
      <c r="AV8040" s="3">
        <v>22.166</v>
      </c>
      <c r="AW8040" s="3">
        <v>25.013000000000002</v>
      </c>
      <c r="AX8040" s="3">
        <v>25.434999999999999</v>
      </c>
      <c r="AY8040" s="3">
        <v>26.763999999999999</v>
      </c>
      <c r="AZ8040" s="3">
        <v>29.628</v>
      </c>
      <c r="BA8040">
        <v>31.64</v>
      </c>
      <c r="BB8040">
        <v>2015</v>
      </c>
    </row>
    <row r="8041" spans="1:54" hidden="1" x14ac:dyDescent="0.2">
      <c r="A8041">
        <v>925</v>
      </c>
      <c r="B8041" t="s">
        <v>369</v>
      </c>
      <c r="C8041" t="s">
        <v>261</v>
      </c>
      <c r="D8041" t="s">
        <v>120</v>
      </c>
      <c r="E8041" t="s">
        <v>260</v>
      </c>
      <c r="F8041" t="s">
        <v>259</v>
      </c>
      <c r="G8041" t="s">
        <v>217</v>
      </c>
      <c r="I8041" t="s">
        <v>258</v>
      </c>
      <c r="J8041" s="3" t="s">
        <v>215</v>
      </c>
      <c r="K8041" s="3" t="s">
        <v>215</v>
      </c>
      <c r="L8041" s="3" t="s">
        <v>215</v>
      </c>
      <c r="M8041" s="3" t="s">
        <v>215</v>
      </c>
      <c r="N8041" s="3" t="s">
        <v>215</v>
      </c>
      <c r="O8041" s="3" t="s">
        <v>215</v>
      </c>
      <c r="P8041" s="3" t="s">
        <v>215</v>
      </c>
      <c r="Q8041" s="3" t="s">
        <v>215</v>
      </c>
      <c r="R8041" s="3" t="s">
        <v>215</v>
      </c>
      <c r="S8041" s="3" t="s">
        <v>215</v>
      </c>
      <c r="T8041" s="3" t="s">
        <v>215</v>
      </c>
      <c r="U8041" s="3" t="s">
        <v>215</v>
      </c>
      <c r="V8041" s="3" t="s">
        <v>215</v>
      </c>
      <c r="W8041" s="3" t="s">
        <v>215</v>
      </c>
      <c r="X8041" s="3" t="s">
        <v>215</v>
      </c>
      <c r="Y8041" s="3" t="s">
        <v>215</v>
      </c>
      <c r="Z8041" s="3" t="s">
        <v>215</v>
      </c>
      <c r="AA8041" s="3">
        <v>24.853999999999999</v>
      </c>
      <c r="AB8041" s="3">
        <v>25.379000000000001</v>
      </c>
      <c r="AC8041" s="3">
        <v>21.709</v>
      </c>
      <c r="AD8041" s="3">
        <v>23.584</v>
      </c>
      <c r="AE8041" s="3">
        <v>21.814</v>
      </c>
      <c r="AF8041" s="3">
        <v>18.221</v>
      </c>
      <c r="AG8041" s="3">
        <v>23.068000000000001</v>
      </c>
      <c r="AH8041" s="3">
        <v>20.259</v>
      </c>
      <c r="AI8041" s="3">
        <v>20.475000000000001</v>
      </c>
      <c r="AJ8041" s="3">
        <v>20.202000000000002</v>
      </c>
      <c r="AK8041" s="3">
        <v>17.349</v>
      </c>
      <c r="AL8041" s="3">
        <v>20.867000000000001</v>
      </c>
      <c r="AM8041" s="3">
        <v>20.427</v>
      </c>
      <c r="AN8041" s="3">
        <v>15.801</v>
      </c>
      <c r="AO8041" s="3">
        <v>18.265000000000001</v>
      </c>
      <c r="AP8041" s="3">
        <v>22.193000000000001</v>
      </c>
      <c r="AQ8041" s="3">
        <v>18.405999999999999</v>
      </c>
      <c r="AR8041" s="3">
        <v>17.898</v>
      </c>
      <c r="AS8041" s="3">
        <v>16.616</v>
      </c>
      <c r="AT8041" s="3">
        <v>11.737</v>
      </c>
      <c r="AU8041" s="3">
        <v>14.891999999999999</v>
      </c>
      <c r="AV8041" s="3">
        <v>14.952999999999999</v>
      </c>
      <c r="AW8041" s="3">
        <v>15.401999999999999</v>
      </c>
      <c r="AX8041" s="3">
        <v>14.34</v>
      </c>
      <c r="AY8041" s="3">
        <v>13.72</v>
      </c>
      <c r="AZ8041" s="3">
        <v>13.789</v>
      </c>
      <c r="BA8041">
        <v>13.351000000000001</v>
      </c>
      <c r="BB8041">
        <v>2015</v>
      </c>
    </row>
    <row r="8042" spans="1:54" hidden="1" x14ac:dyDescent="0.2">
      <c r="A8042">
        <v>925</v>
      </c>
      <c r="B8042" t="s">
        <v>369</v>
      </c>
      <c r="C8042" t="s">
        <v>257</v>
      </c>
      <c r="D8042" t="s">
        <v>120</v>
      </c>
      <c r="E8042" t="s">
        <v>255</v>
      </c>
      <c r="F8042" t="s">
        <v>254</v>
      </c>
      <c r="G8042" t="s">
        <v>225</v>
      </c>
      <c r="H8042" t="s">
        <v>222</v>
      </c>
      <c r="I8042" t="s">
        <v>1853</v>
      </c>
      <c r="J8042" s="3" t="s">
        <v>215</v>
      </c>
      <c r="K8042" s="3" t="s">
        <v>215</v>
      </c>
      <c r="L8042" s="3" t="s">
        <v>215</v>
      </c>
      <c r="M8042" s="3" t="s">
        <v>215</v>
      </c>
      <c r="N8042" s="3" t="s">
        <v>215</v>
      </c>
      <c r="O8042" s="3" t="s">
        <v>215</v>
      </c>
      <c r="P8042" s="3" t="s">
        <v>215</v>
      </c>
      <c r="Q8042" s="3" t="s">
        <v>215</v>
      </c>
      <c r="R8042" s="3" t="s">
        <v>215</v>
      </c>
      <c r="S8042" s="3" t="s">
        <v>215</v>
      </c>
      <c r="T8042" s="3" t="s">
        <v>215</v>
      </c>
      <c r="U8042" s="3" t="s">
        <v>215</v>
      </c>
      <c r="V8042" s="3" t="s">
        <v>215</v>
      </c>
      <c r="W8042" s="3" t="s">
        <v>215</v>
      </c>
      <c r="X8042" s="3" t="s">
        <v>215</v>
      </c>
      <c r="Y8042" s="3" t="s">
        <v>215</v>
      </c>
      <c r="Z8042" s="3" t="s">
        <v>215</v>
      </c>
      <c r="AA8042" s="3">
        <v>0.55600000000000005</v>
      </c>
      <c r="AB8042" s="3">
        <v>0.68</v>
      </c>
      <c r="AC8042" s="3">
        <v>0.77800000000000002</v>
      </c>
      <c r="AD8042" s="3">
        <v>1.2589999999999999</v>
      </c>
      <c r="AE8042" s="3">
        <v>1.5209999999999999</v>
      </c>
      <c r="AF8042" s="3">
        <v>1.633</v>
      </c>
      <c r="AG8042" s="3">
        <v>2.2989999999999999</v>
      </c>
      <c r="AH8042" s="3">
        <v>2.7879999999999998</v>
      </c>
      <c r="AI8042" s="3">
        <v>3.5129999999999999</v>
      </c>
      <c r="AJ8042" s="3">
        <v>3.3260000000000001</v>
      </c>
      <c r="AK8042" s="3">
        <v>3.629</v>
      </c>
      <c r="AL8042" s="3">
        <v>5.375</v>
      </c>
      <c r="AM8042" s="3">
        <v>7.7229999999999999</v>
      </c>
      <c r="AN8042" s="3">
        <v>8.8780000000000001</v>
      </c>
      <c r="AO8042" s="3">
        <v>12.18</v>
      </c>
      <c r="AP8042" s="3">
        <v>14.695</v>
      </c>
      <c r="AQ8042" s="3">
        <v>18.852</v>
      </c>
      <c r="AR8042" s="3">
        <v>21.100999999999999</v>
      </c>
      <c r="AS8042" s="3">
        <v>21.693000000000001</v>
      </c>
      <c r="AT8042" s="3">
        <v>17.831</v>
      </c>
      <c r="AU8042" s="3">
        <v>23.492000000000001</v>
      </c>
      <c r="AV8042" s="3">
        <v>23.63</v>
      </c>
      <c r="AW8042" s="3">
        <v>24.965</v>
      </c>
      <c r="AX8042" s="3">
        <v>25.462</v>
      </c>
      <c r="AY8042" s="3">
        <v>26.744</v>
      </c>
      <c r="AZ8042" s="3">
        <v>29.693999999999999</v>
      </c>
      <c r="BA8042">
        <v>31.745999999999999</v>
      </c>
      <c r="BB8042">
        <v>2015</v>
      </c>
    </row>
    <row r="8043" spans="1:54" hidden="1" x14ac:dyDescent="0.2">
      <c r="A8043">
        <v>925</v>
      </c>
      <c r="B8043" t="s">
        <v>369</v>
      </c>
      <c r="C8043" t="s">
        <v>256</v>
      </c>
      <c r="D8043" t="s">
        <v>120</v>
      </c>
      <c r="E8043" t="s">
        <v>255</v>
      </c>
      <c r="F8043" t="s">
        <v>254</v>
      </c>
      <c r="G8043" t="s">
        <v>217</v>
      </c>
      <c r="I8043" t="s">
        <v>253</v>
      </c>
      <c r="J8043" s="3" t="s">
        <v>215</v>
      </c>
      <c r="K8043" s="3" t="s">
        <v>215</v>
      </c>
      <c r="L8043" s="3" t="s">
        <v>215</v>
      </c>
      <c r="M8043" s="3" t="s">
        <v>215</v>
      </c>
      <c r="N8043" s="3" t="s">
        <v>215</v>
      </c>
      <c r="O8043" s="3" t="s">
        <v>215</v>
      </c>
      <c r="P8043" s="3" t="s">
        <v>215</v>
      </c>
      <c r="Q8043" s="3" t="s">
        <v>215</v>
      </c>
      <c r="R8043" s="3" t="s">
        <v>215</v>
      </c>
      <c r="S8043" s="3" t="s">
        <v>215</v>
      </c>
      <c r="T8043" s="3" t="s">
        <v>215</v>
      </c>
      <c r="U8043" s="3" t="s">
        <v>215</v>
      </c>
      <c r="V8043" s="3" t="s">
        <v>215</v>
      </c>
      <c r="W8043" s="3" t="s">
        <v>215</v>
      </c>
      <c r="X8043" s="3" t="s">
        <v>215</v>
      </c>
      <c r="Y8043" s="3" t="s">
        <v>215</v>
      </c>
      <c r="Z8043" s="3" t="s">
        <v>215</v>
      </c>
      <c r="AA8043" s="3">
        <v>25.044</v>
      </c>
      <c r="AB8043" s="3">
        <v>24.306999999999999</v>
      </c>
      <c r="AC8043" s="3">
        <v>19.396000000000001</v>
      </c>
      <c r="AD8043" s="3">
        <v>24.1</v>
      </c>
      <c r="AE8043" s="3">
        <v>21.093</v>
      </c>
      <c r="AF8043" s="3">
        <v>18.047999999999998</v>
      </c>
      <c r="AG8043" s="3">
        <v>19.353000000000002</v>
      </c>
      <c r="AH8043" s="3">
        <v>18.885000000000002</v>
      </c>
      <c r="AI8043" s="3">
        <v>19.669</v>
      </c>
      <c r="AJ8043" s="3">
        <v>14.95</v>
      </c>
      <c r="AK8043" s="3">
        <v>13.442</v>
      </c>
      <c r="AL8043" s="3">
        <v>10.866</v>
      </c>
      <c r="AM8043" s="3">
        <v>13.406000000000001</v>
      </c>
      <c r="AN8043" s="3">
        <v>13.792999999999999</v>
      </c>
      <c r="AO8043" s="3">
        <v>14.619</v>
      </c>
      <c r="AP8043" s="3">
        <v>14.663</v>
      </c>
      <c r="AQ8043" s="3">
        <v>16.876000000000001</v>
      </c>
      <c r="AR8043" s="3">
        <v>17.010999999999999</v>
      </c>
      <c r="AS8043" s="3">
        <v>17.312999999999999</v>
      </c>
      <c r="AT8043" s="3">
        <v>14.081</v>
      </c>
      <c r="AU8043" s="3">
        <v>17.696999999999999</v>
      </c>
      <c r="AV8043" s="3">
        <v>15.941000000000001</v>
      </c>
      <c r="AW8043" s="3">
        <v>15.372</v>
      </c>
      <c r="AX8043" s="3">
        <v>14.355</v>
      </c>
      <c r="AY8043" s="3">
        <v>13.71</v>
      </c>
      <c r="AZ8043" s="3">
        <v>13.82</v>
      </c>
      <c r="BA8043">
        <v>13.396000000000001</v>
      </c>
      <c r="BB8043">
        <v>2015</v>
      </c>
    </row>
    <row r="8044" spans="1:54" hidden="1" x14ac:dyDescent="0.2">
      <c r="A8044">
        <v>925</v>
      </c>
      <c r="B8044" t="s">
        <v>369</v>
      </c>
      <c r="C8044" t="s">
        <v>252</v>
      </c>
      <c r="D8044" t="s">
        <v>120</v>
      </c>
      <c r="E8044" t="s">
        <v>250</v>
      </c>
      <c r="F8044" t="s">
        <v>249</v>
      </c>
      <c r="G8044" t="s">
        <v>225</v>
      </c>
      <c r="H8044" t="s">
        <v>222</v>
      </c>
      <c r="I8044" t="s">
        <v>1853</v>
      </c>
      <c r="J8044" s="3" t="s">
        <v>215</v>
      </c>
      <c r="K8044" s="3" t="s">
        <v>215</v>
      </c>
      <c r="L8044" s="3" t="s">
        <v>215</v>
      </c>
      <c r="M8044" s="3" t="s">
        <v>215</v>
      </c>
      <c r="N8044" s="3" t="s">
        <v>215</v>
      </c>
      <c r="O8044" s="3" t="s">
        <v>215</v>
      </c>
      <c r="P8044" s="3" t="s">
        <v>215</v>
      </c>
      <c r="Q8044" s="3" t="s">
        <v>215</v>
      </c>
      <c r="R8044" s="3" t="s">
        <v>215</v>
      </c>
      <c r="S8044" s="3" t="s">
        <v>215</v>
      </c>
      <c r="T8044" s="3" t="s">
        <v>215</v>
      </c>
      <c r="U8044" s="3" t="s">
        <v>215</v>
      </c>
      <c r="V8044" s="3" t="s">
        <v>215</v>
      </c>
      <c r="W8044" s="3" t="s">
        <v>215</v>
      </c>
      <c r="X8044" s="3" t="s">
        <v>215</v>
      </c>
      <c r="Y8044" s="3" t="s">
        <v>215</v>
      </c>
      <c r="Z8044" s="3" t="s">
        <v>215</v>
      </c>
      <c r="AA8044" s="3">
        <v>-4.0000000000000001E-3</v>
      </c>
      <c r="AB8044" s="3">
        <v>0.03</v>
      </c>
      <c r="AC8044" s="3">
        <v>9.2999999999999999E-2</v>
      </c>
      <c r="AD8044" s="3">
        <v>-2.7E-2</v>
      </c>
      <c r="AE8044" s="3">
        <v>5.1999999999999998E-2</v>
      </c>
      <c r="AF8044" s="3">
        <v>1.6E-2</v>
      </c>
      <c r="AG8044" s="3">
        <v>0.441</v>
      </c>
      <c r="AH8044" s="3">
        <v>0.20300000000000001</v>
      </c>
      <c r="AI8044" s="3">
        <v>0.14399999999999999</v>
      </c>
      <c r="AJ8044" s="3">
        <v>1.169</v>
      </c>
      <c r="AK8044" s="3">
        <v>1.0549999999999999</v>
      </c>
      <c r="AL8044" s="3">
        <v>4.9480000000000004</v>
      </c>
      <c r="AM8044" s="3">
        <v>4.0449999999999999</v>
      </c>
      <c r="AN8044" s="3">
        <v>1.292</v>
      </c>
      <c r="AO8044" s="3">
        <v>3.0379999999999998</v>
      </c>
      <c r="AP8044" s="3">
        <v>7.5469999999999997</v>
      </c>
      <c r="AQ8044" s="3">
        <v>1.7090000000000001</v>
      </c>
      <c r="AR8044" s="3">
        <v>1.101</v>
      </c>
      <c r="AS8044" s="3">
        <v>-0.874</v>
      </c>
      <c r="AT8044" s="3">
        <v>-2.9689999999999999</v>
      </c>
      <c r="AU8044" s="3">
        <v>-3.7240000000000002</v>
      </c>
      <c r="AV8044" s="3">
        <v>-1.464</v>
      </c>
      <c r="AW8044" s="3">
        <v>4.9000000000000002E-2</v>
      </c>
      <c r="AX8044" s="3">
        <v>-2.5999999999999999E-2</v>
      </c>
      <c r="AY8044" s="3">
        <v>2.1000000000000001E-2</v>
      </c>
      <c r="AZ8044" s="3">
        <v>-6.6000000000000003E-2</v>
      </c>
      <c r="BA8044">
        <v>-0.106</v>
      </c>
      <c r="BB8044">
        <v>2015</v>
      </c>
    </row>
    <row r="8045" spans="1:54" hidden="1" x14ac:dyDescent="0.2">
      <c r="A8045">
        <v>925</v>
      </c>
      <c r="B8045" t="s">
        <v>369</v>
      </c>
      <c r="C8045" t="s">
        <v>251</v>
      </c>
      <c r="D8045" t="s">
        <v>120</v>
      </c>
      <c r="E8045" t="s">
        <v>250</v>
      </c>
      <c r="F8045" t="s">
        <v>249</v>
      </c>
      <c r="G8045" t="s">
        <v>217</v>
      </c>
      <c r="I8045" t="s">
        <v>248</v>
      </c>
      <c r="J8045" s="3" t="s">
        <v>215</v>
      </c>
      <c r="K8045" s="3" t="s">
        <v>215</v>
      </c>
      <c r="L8045" s="3" t="s">
        <v>215</v>
      </c>
      <c r="M8045" s="3" t="s">
        <v>215</v>
      </c>
      <c r="N8045" s="3" t="s">
        <v>215</v>
      </c>
      <c r="O8045" s="3" t="s">
        <v>215</v>
      </c>
      <c r="P8045" s="3" t="s">
        <v>215</v>
      </c>
      <c r="Q8045" s="3" t="s">
        <v>215</v>
      </c>
      <c r="R8045" s="3" t="s">
        <v>215</v>
      </c>
      <c r="S8045" s="3" t="s">
        <v>215</v>
      </c>
      <c r="T8045" s="3" t="s">
        <v>215</v>
      </c>
      <c r="U8045" s="3" t="s">
        <v>215</v>
      </c>
      <c r="V8045" s="3" t="s">
        <v>215</v>
      </c>
      <c r="W8045" s="3" t="s">
        <v>215</v>
      </c>
      <c r="X8045" s="3" t="s">
        <v>215</v>
      </c>
      <c r="Y8045" s="3" t="s">
        <v>215</v>
      </c>
      <c r="Z8045" s="3" t="s">
        <v>215</v>
      </c>
      <c r="AA8045" s="3">
        <v>-0.19</v>
      </c>
      <c r="AB8045" s="3">
        <v>1.0720000000000001</v>
      </c>
      <c r="AC8045" s="3">
        <v>2.3130000000000002</v>
      </c>
      <c r="AD8045" s="3">
        <v>-0.51600000000000001</v>
      </c>
      <c r="AE8045" s="3">
        <v>0.72099999999999997</v>
      </c>
      <c r="AF8045" s="3">
        <v>0.17299999999999999</v>
      </c>
      <c r="AG8045" s="3">
        <v>3.7149999999999999</v>
      </c>
      <c r="AH8045" s="3">
        <v>1.3740000000000001</v>
      </c>
      <c r="AI8045" s="3">
        <v>0.80600000000000005</v>
      </c>
      <c r="AJ8045" s="3">
        <v>5.2519999999999998</v>
      </c>
      <c r="AK8045" s="3">
        <v>3.907</v>
      </c>
      <c r="AL8045" s="3">
        <v>10.002000000000001</v>
      </c>
      <c r="AM8045" s="3">
        <v>7.0209999999999999</v>
      </c>
      <c r="AN8045" s="3">
        <v>2.0070000000000001</v>
      </c>
      <c r="AO8045" s="3">
        <v>3.6459999999999999</v>
      </c>
      <c r="AP8045" s="3">
        <v>7.53</v>
      </c>
      <c r="AQ8045" s="3">
        <v>1.53</v>
      </c>
      <c r="AR8045" s="3">
        <v>0.88700000000000001</v>
      </c>
      <c r="AS8045" s="3">
        <v>-0.69799999999999995</v>
      </c>
      <c r="AT8045" s="3">
        <v>-2.3450000000000002</v>
      </c>
      <c r="AU8045" s="3">
        <v>-2.806</v>
      </c>
      <c r="AV8045" s="3">
        <v>-0.98799999999999999</v>
      </c>
      <c r="AW8045" s="3">
        <v>0.03</v>
      </c>
      <c r="AX8045" s="3">
        <v>-1.4999999999999999E-2</v>
      </c>
      <c r="AY8045" s="3">
        <v>1.0999999999999999E-2</v>
      </c>
      <c r="AZ8045" s="3">
        <v>-3.1E-2</v>
      </c>
      <c r="BA8045">
        <v>-4.4999999999999998E-2</v>
      </c>
      <c r="BB8045">
        <v>2015</v>
      </c>
    </row>
    <row r="8046" spans="1:54" hidden="1" x14ac:dyDescent="0.2">
      <c r="A8046">
        <v>925</v>
      </c>
      <c r="B8046" t="s">
        <v>369</v>
      </c>
      <c r="C8046" t="s">
        <v>247</v>
      </c>
      <c r="D8046" t="s">
        <v>120</v>
      </c>
      <c r="E8046" t="s">
        <v>245</v>
      </c>
      <c r="F8046" t="s">
        <v>244</v>
      </c>
      <c r="G8046" t="s">
        <v>225</v>
      </c>
      <c r="H8046" t="s">
        <v>222</v>
      </c>
    </row>
    <row r="8047" spans="1:54" hidden="1" x14ac:dyDescent="0.2">
      <c r="A8047">
        <v>925</v>
      </c>
      <c r="B8047" t="s">
        <v>369</v>
      </c>
      <c r="C8047" t="s">
        <v>246</v>
      </c>
      <c r="D8047" t="s">
        <v>120</v>
      </c>
      <c r="E8047" t="s">
        <v>245</v>
      </c>
      <c r="F8047" t="s">
        <v>244</v>
      </c>
      <c r="G8047" t="s">
        <v>243</v>
      </c>
    </row>
    <row r="8048" spans="1:54" hidden="1" x14ac:dyDescent="0.2">
      <c r="A8048">
        <v>925</v>
      </c>
      <c r="B8048" t="s">
        <v>369</v>
      </c>
      <c r="C8048" t="s">
        <v>242</v>
      </c>
      <c r="D8048" t="s">
        <v>120</v>
      </c>
      <c r="E8048" t="s">
        <v>240</v>
      </c>
      <c r="F8048" t="s">
        <v>239</v>
      </c>
      <c r="G8048" t="s">
        <v>225</v>
      </c>
      <c r="H8048" t="s">
        <v>222</v>
      </c>
    </row>
    <row r="8049" spans="1:54" hidden="1" x14ac:dyDescent="0.2">
      <c r="A8049">
        <v>925</v>
      </c>
      <c r="B8049" t="s">
        <v>369</v>
      </c>
      <c r="C8049" t="s">
        <v>241</v>
      </c>
      <c r="D8049" t="s">
        <v>120</v>
      </c>
      <c r="E8049" t="s">
        <v>240</v>
      </c>
      <c r="F8049" t="s">
        <v>239</v>
      </c>
      <c r="G8049" t="s">
        <v>217</v>
      </c>
    </row>
    <row r="8050" spans="1:54" hidden="1" x14ac:dyDescent="0.2">
      <c r="A8050">
        <v>925</v>
      </c>
      <c r="B8050" t="s">
        <v>369</v>
      </c>
      <c r="C8050" t="s">
        <v>237</v>
      </c>
      <c r="D8050" t="s">
        <v>120</v>
      </c>
      <c r="E8050" t="s">
        <v>235</v>
      </c>
      <c r="F8050" t="s">
        <v>234</v>
      </c>
      <c r="G8050" t="s">
        <v>225</v>
      </c>
      <c r="H8050" t="s">
        <v>222</v>
      </c>
    </row>
    <row r="8051" spans="1:54" hidden="1" x14ac:dyDescent="0.2">
      <c r="A8051">
        <v>925</v>
      </c>
      <c r="B8051" t="s">
        <v>369</v>
      </c>
      <c r="C8051" t="s">
        <v>236</v>
      </c>
      <c r="D8051" t="s">
        <v>120</v>
      </c>
      <c r="E8051" t="s">
        <v>235</v>
      </c>
      <c r="F8051" t="s">
        <v>234</v>
      </c>
      <c r="G8051" t="s">
        <v>217</v>
      </c>
    </row>
    <row r="8052" spans="1:54" hidden="1" x14ac:dyDescent="0.2">
      <c r="A8052">
        <v>925</v>
      </c>
      <c r="B8052" t="s">
        <v>369</v>
      </c>
      <c r="C8052" t="s">
        <v>233</v>
      </c>
      <c r="D8052" t="s">
        <v>120</v>
      </c>
      <c r="E8052" t="s">
        <v>231</v>
      </c>
      <c r="F8052" t="s">
        <v>230</v>
      </c>
      <c r="G8052" t="s">
        <v>225</v>
      </c>
      <c r="H8052" t="s">
        <v>222</v>
      </c>
      <c r="I8052" t="s">
        <v>1853</v>
      </c>
      <c r="J8052" s="3" t="s">
        <v>215</v>
      </c>
      <c r="K8052" s="3" t="s">
        <v>215</v>
      </c>
      <c r="L8052" s="3" t="s">
        <v>215</v>
      </c>
      <c r="M8052" s="3" t="s">
        <v>215</v>
      </c>
      <c r="N8052" s="3" t="s">
        <v>215</v>
      </c>
      <c r="O8052" s="3" t="s">
        <v>215</v>
      </c>
      <c r="P8052" s="3" t="s">
        <v>215</v>
      </c>
      <c r="Q8052" s="3" t="s">
        <v>215</v>
      </c>
      <c r="R8052" s="3" t="s">
        <v>215</v>
      </c>
      <c r="S8052" s="3" t="s">
        <v>215</v>
      </c>
      <c r="T8052" s="3" t="s">
        <v>215</v>
      </c>
      <c r="U8052" s="3" t="s">
        <v>215</v>
      </c>
      <c r="V8052" s="3" t="s">
        <v>215</v>
      </c>
      <c r="W8052" s="3" t="s">
        <v>215</v>
      </c>
      <c r="X8052" s="3" t="s">
        <v>215</v>
      </c>
      <c r="Y8052" s="3" t="s">
        <v>215</v>
      </c>
      <c r="Z8052" s="3" t="s">
        <v>215</v>
      </c>
      <c r="AA8052" s="3">
        <v>1.125</v>
      </c>
      <c r="AB8052" s="3">
        <v>1.8029999999999999</v>
      </c>
      <c r="AC8052" s="3">
        <v>2.1110000000000002</v>
      </c>
      <c r="AD8052" s="3">
        <v>2.2719999999999998</v>
      </c>
      <c r="AE8052" s="3">
        <v>1.94</v>
      </c>
      <c r="AF8052" s="3">
        <v>1.726</v>
      </c>
      <c r="AG8052" s="3">
        <v>1.5860000000000001</v>
      </c>
      <c r="AH8052" s="3">
        <v>1.33</v>
      </c>
      <c r="AI8052" s="3">
        <v>0.96099999999999997</v>
      </c>
      <c r="AJ8052" s="3">
        <v>0.74199999999999999</v>
      </c>
      <c r="AK8052" s="3">
        <v>0.65200000000000002</v>
      </c>
      <c r="AL8052" s="3">
        <v>1.39</v>
      </c>
      <c r="AM8052" s="3">
        <v>1.403</v>
      </c>
      <c r="AN8052" s="3">
        <v>2.597</v>
      </c>
      <c r="AO8052" s="3">
        <v>8.3719999999999999</v>
      </c>
      <c r="AP8052" s="3">
        <v>18.106000000000002</v>
      </c>
      <c r="AQ8052" s="3">
        <v>22.326000000000001</v>
      </c>
      <c r="AR8052" s="3">
        <v>20.855</v>
      </c>
      <c r="AS8052" s="3">
        <v>27.335999999999999</v>
      </c>
      <c r="AT8052" s="3">
        <v>30.478000000000002</v>
      </c>
      <c r="AU8052" s="3">
        <v>38.256</v>
      </c>
      <c r="AV8052" s="3">
        <v>46.197000000000003</v>
      </c>
      <c r="AW8052" s="3">
        <v>54.593000000000004</v>
      </c>
      <c r="AX8052" s="3">
        <v>62.503</v>
      </c>
      <c r="AY8052" s="3">
        <v>69.760999999999996</v>
      </c>
      <c r="AZ8052" s="3">
        <v>77.254000000000005</v>
      </c>
      <c r="BA8052">
        <v>86.819000000000003</v>
      </c>
      <c r="BB8052">
        <v>2015</v>
      </c>
    </row>
    <row r="8053" spans="1:54" hidden="1" x14ac:dyDescent="0.2">
      <c r="A8053">
        <v>925</v>
      </c>
      <c r="B8053" t="s">
        <v>369</v>
      </c>
      <c r="C8053" t="s">
        <v>232</v>
      </c>
      <c r="D8053" t="s">
        <v>120</v>
      </c>
      <c r="E8053" t="s">
        <v>231</v>
      </c>
      <c r="F8053" t="s">
        <v>230</v>
      </c>
      <c r="G8053" t="s">
        <v>217</v>
      </c>
      <c r="I8053" t="s">
        <v>229</v>
      </c>
      <c r="J8053" s="3" t="s">
        <v>215</v>
      </c>
      <c r="K8053" s="3" t="s">
        <v>215</v>
      </c>
      <c r="L8053" s="3" t="s">
        <v>215</v>
      </c>
      <c r="M8053" s="3" t="s">
        <v>215</v>
      </c>
      <c r="N8053" s="3" t="s">
        <v>215</v>
      </c>
      <c r="O8053" s="3" t="s">
        <v>215</v>
      </c>
      <c r="P8053" s="3" t="s">
        <v>215</v>
      </c>
      <c r="Q8053" s="3" t="s">
        <v>215</v>
      </c>
      <c r="R8053" s="3" t="s">
        <v>215</v>
      </c>
      <c r="S8053" s="3" t="s">
        <v>215</v>
      </c>
      <c r="T8053" s="3" t="s">
        <v>215</v>
      </c>
      <c r="U8053" s="3" t="s">
        <v>215</v>
      </c>
      <c r="V8053" s="3" t="s">
        <v>215</v>
      </c>
      <c r="W8053" s="3" t="s">
        <v>215</v>
      </c>
      <c r="X8053" s="3" t="s">
        <v>215</v>
      </c>
      <c r="Y8053" s="3" t="s">
        <v>215</v>
      </c>
      <c r="Z8053" s="3" t="s">
        <v>215</v>
      </c>
      <c r="AA8053" s="3">
        <v>50.652000000000001</v>
      </c>
      <c r="AB8053" s="3">
        <v>64.41</v>
      </c>
      <c r="AC8053" s="3">
        <v>52.613999999999997</v>
      </c>
      <c r="AD8053" s="3">
        <v>43.508000000000003</v>
      </c>
      <c r="AE8053" s="3">
        <v>26.899000000000001</v>
      </c>
      <c r="AF8053" s="3">
        <v>19.077999999999999</v>
      </c>
      <c r="AG8053" s="3">
        <v>13.35</v>
      </c>
      <c r="AH8053" s="3">
        <v>9.0079999999999991</v>
      </c>
      <c r="AI8053" s="3">
        <v>5.3789999999999996</v>
      </c>
      <c r="AJ8053" s="3">
        <v>3.3340000000000001</v>
      </c>
      <c r="AK8053" s="3">
        <v>2.4159999999999999</v>
      </c>
      <c r="AL8053" s="3">
        <v>2.8090000000000002</v>
      </c>
      <c r="AM8053" s="3">
        <v>2.4359999999999999</v>
      </c>
      <c r="AN8053" s="3">
        <v>4.0350000000000001</v>
      </c>
      <c r="AO8053" s="3">
        <v>10.048</v>
      </c>
      <c r="AP8053" s="3">
        <v>18.065999999999999</v>
      </c>
      <c r="AQ8053" s="3">
        <v>19.984999999999999</v>
      </c>
      <c r="AR8053" s="3">
        <v>16.812999999999999</v>
      </c>
      <c r="AS8053" s="3">
        <v>21.815999999999999</v>
      </c>
      <c r="AT8053" s="3">
        <v>24.068000000000001</v>
      </c>
      <c r="AU8053" s="3">
        <v>28.82</v>
      </c>
      <c r="AV8053" s="3">
        <v>31.164000000000001</v>
      </c>
      <c r="AW8053" s="3">
        <v>33.616</v>
      </c>
      <c r="AX8053" s="3">
        <v>35.238</v>
      </c>
      <c r="AY8053" s="3">
        <v>35.761000000000003</v>
      </c>
      <c r="AZ8053" s="3">
        <v>35.954999999999998</v>
      </c>
      <c r="BA8053">
        <v>36.634999999999998</v>
      </c>
      <c r="BB8053">
        <v>2015</v>
      </c>
    </row>
    <row r="8054" spans="1:54" hidden="1" x14ac:dyDescent="0.2">
      <c r="A8054">
        <v>925</v>
      </c>
      <c r="B8054" t="s">
        <v>369</v>
      </c>
      <c r="C8054" t="s">
        <v>228</v>
      </c>
      <c r="D8054" t="s">
        <v>120</v>
      </c>
      <c r="E8054" t="s">
        <v>227</v>
      </c>
      <c r="F8054" t="s">
        <v>226</v>
      </c>
      <c r="G8054" t="s">
        <v>225</v>
      </c>
      <c r="H8054" t="s">
        <v>222</v>
      </c>
      <c r="I8054" t="s">
        <v>1853</v>
      </c>
      <c r="J8054" s="3" t="s">
        <v>215</v>
      </c>
      <c r="K8054" s="3" t="s">
        <v>215</v>
      </c>
      <c r="L8054" s="3" t="s">
        <v>215</v>
      </c>
      <c r="M8054" s="3" t="s">
        <v>215</v>
      </c>
      <c r="N8054" s="3" t="s">
        <v>215</v>
      </c>
      <c r="O8054" s="3" t="s">
        <v>215</v>
      </c>
      <c r="P8054" s="3" t="s">
        <v>215</v>
      </c>
      <c r="Q8054" s="3" t="s">
        <v>215</v>
      </c>
      <c r="R8054" s="3" t="s">
        <v>215</v>
      </c>
      <c r="S8054" s="3" t="s">
        <v>215</v>
      </c>
      <c r="T8054" s="3" t="s">
        <v>215</v>
      </c>
      <c r="U8054" s="3" t="s">
        <v>215</v>
      </c>
      <c r="V8054" s="3" t="s">
        <v>355</v>
      </c>
      <c r="W8054" s="3">
        <v>2E-3</v>
      </c>
      <c r="X8054" s="3">
        <v>1.7000000000000001E-2</v>
      </c>
      <c r="Y8054" s="3">
        <v>0.13</v>
      </c>
      <c r="Z8054" s="3">
        <v>1.55</v>
      </c>
      <c r="AA8054" s="3">
        <v>2.222</v>
      </c>
      <c r="AB8054" s="3">
        <v>2.7989999999999999</v>
      </c>
      <c r="AC8054" s="3">
        <v>4.0110000000000001</v>
      </c>
      <c r="AD8054" s="3">
        <v>5.2229999999999999</v>
      </c>
      <c r="AE8054" s="3">
        <v>7.2110000000000003</v>
      </c>
      <c r="AF8054" s="3">
        <v>9.048</v>
      </c>
      <c r="AG8054" s="3">
        <v>11.881</v>
      </c>
      <c r="AH8054" s="3">
        <v>14.763999999999999</v>
      </c>
      <c r="AI8054" s="3">
        <v>17.861000000000001</v>
      </c>
      <c r="AJ8054" s="3">
        <v>22.248999999999999</v>
      </c>
      <c r="AK8054" s="3">
        <v>27</v>
      </c>
      <c r="AL8054" s="3">
        <v>49.47</v>
      </c>
      <c r="AM8054" s="3">
        <v>57.610999999999997</v>
      </c>
      <c r="AN8054" s="3">
        <v>64.361999999999995</v>
      </c>
      <c r="AO8054" s="3">
        <v>83.314999999999998</v>
      </c>
      <c r="AP8054" s="3">
        <v>100.218</v>
      </c>
      <c r="AQ8054" s="3">
        <v>111.71299999999999</v>
      </c>
      <c r="AR8054" s="3">
        <v>124.044</v>
      </c>
      <c r="AS8054" s="3">
        <v>125.29900000000001</v>
      </c>
      <c r="AT8054" s="3">
        <v>126.63</v>
      </c>
      <c r="AU8054" s="3">
        <v>132.74199999999999</v>
      </c>
      <c r="AV8054" s="3">
        <v>148.23699999999999</v>
      </c>
      <c r="AW8054" s="3">
        <v>162.404</v>
      </c>
      <c r="AX8054" s="3">
        <v>177.37299999999999</v>
      </c>
      <c r="AY8054" s="3">
        <v>195.07300000000001</v>
      </c>
      <c r="AZ8054" s="3">
        <v>214.86500000000001</v>
      </c>
      <c r="BA8054">
        <v>236.983</v>
      </c>
      <c r="BB8054">
        <v>2015</v>
      </c>
    </row>
    <row r="8055" spans="1:54" hidden="1" x14ac:dyDescent="0.2">
      <c r="A8055">
        <v>925</v>
      </c>
      <c r="B8055" t="s">
        <v>369</v>
      </c>
      <c r="C8055" t="s">
        <v>224</v>
      </c>
      <c r="D8055" t="s">
        <v>120</v>
      </c>
      <c r="E8055" t="s">
        <v>219</v>
      </c>
      <c r="F8055" t="s">
        <v>218</v>
      </c>
      <c r="G8055" t="s">
        <v>223</v>
      </c>
      <c r="H8055" t="s">
        <v>222</v>
      </c>
      <c r="I8055" t="s">
        <v>1854</v>
      </c>
      <c r="J8055" s="3" t="s">
        <v>215</v>
      </c>
      <c r="K8055" s="3" t="s">
        <v>215</v>
      </c>
      <c r="L8055" s="3" t="s">
        <v>215</v>
      </c>
      <c r="M8055" s="3" t="s">
        <v>215</v>
      </c>
      <c r="N8055" s="3" t="s">
        <v>215</v>
      </c>
      <c r="O8055" s="3" t="s">
        <v>215</v>
      </c>
      <c r="P8055" s="3" t="s">
        <v>215</v>
      </c>
      <c r="Q8055" s="3" t="s">
        <v>215</v>
      </c>
      <c r="R8055" s="3" t="s">
        <v>215</v>
      </c>
      <c r="S8055" s="3" t="s">
        <v>215</v>
      </c>
      <c r="T8055" s="3" t="s">
        <v>215</v>
      </c>
      <c r="U8055" s="3" t="s">
        <v>215</v>
      </c>
      <c r="V8055" s="3">
        <v>0</v>
      </c>
      <c r="W8055" s="3">
        <v>0</v>
      </c>
      <c r="X8055" s="3">
        <v>0</v>
      </c>
      <c r="Y8055" s="3">
        <v>0</v>
      </c>
      <c r="Z8055" s="3">
        <v>2E-3</v>
      </c>
      <c r="AA8055" s="3">
        <v>-0.57999999999999996</v>
      </c>
      <c r="AB8055" s="3">
        <v>-0.93500000000000005</v>
      </c>
      <c r="AC8055" s="3">
        <v>-0.57099999999999995</v>
      </c>
      <c r="AD8055" s="3">
        <v>0.41199999999999998</v>
      </c>
      <c r="AE8055" s="3">
        <v>0.115</v>
      </c>
      <c r="AF8055" s="3">
        <v>0.58299999999999996</v>
      </c>
      <c r="AG8055" s="3">
        <v>0.30399999999999999</v>
      </c>
      <c r="AH8055" s="3">
        <v>8.2000000000000003E-2</v>
      </c>
      <c r="AI8055" s="3">
        <v>0.875</v>
      </c>
      <c r="AJ8055" s="3">
        <v>3.351</v>
      </c>
      <c r="AK8055" s="3">
        <v>4.0369999999999999</v>
      </c>
      <c r="AL8055" s="3">
        <v>3.56</v>
      </c>
      <c r="AM8055" s="3">
        <v>-3.355</v>
      </c>
      <c r="AN8055" s="3">
        <v>-2.9169999999999998</v>
      </c>
      <c r="AO8055" s="3">
        <v>-0.24299999999999999</v>
      </c>
      <c r="AP8055" s="3">
        <v>-0.308</v>
      </c>
      <c r="AQ8055" s="3">
        <v>-2.8660000000000001</v>
      </c>
      <c r="AR8055" s="3">
        <v>-2.641</v>
      </c>
      <c r="AS8055" s="3">
        <v>-5.577</v>
      </c>
      <c r="AT8055" s="3">
        <v>-7.2069999999999999</v>
      </c>
      <c r="AU8055" s="3">
        <v>-4.3689999999999998</v>
      </c>
      <c r="AV8055" s="3">
        <v>-3.8290000000000002</v>
      </c>
      <c r="AW8055" s="3">
        <v>-3.629</v>
      </c>
      <c r="AX8055" s="3">
        <v>-3.9289999999999998</v>
      </c>
      <c r="AY8055" s="3">
        <v>-4.2030000000000003</v>
      </c>
      <c r="AZ8055" s="3">
        <v>-4.6890000000000001</v>
      </c>
      <c r="BA8055">
        <v>-5.1130000000000004</v>
      </c>
      <c r="BB8055">
        <v>2015</v>
      </c>
    </row>
    <row r="8056" spans="1:54" hidden="1" x14ac:dyDescent="0.2">
      <c r="A8056">
        <v>925</v>
      </c>
      <c r="B8056" t="s">
        <v>369</v>
      </c>
      <c r="C8056" t="s">
        <v>220</v>
      </c>
      <c r="D8056" t="s">
        <v>120</v>
      </c>
      <c r="E8056" t="s">
        <v>219</v>
      </c>
      <c r="F8056" t="s">
        <v>218</v>
      </c>
      <c r="G8056" t="s">
        <v>217</v>
      </c>
      <c r="I8056" t="s">
        <v>216</v>
      </c>
      <c r="J8056" s="3" t="s">
        <v>215</v>
      </c>
      <c r="K8056" s="3" t="s">
        <v>215</v>
      </c>
      <c r="L8056" s="3" t="s">
        <v>215</v>
      </c>
      <c r="M8056" s="3" t="s">
        <v>215</v>
      </c>
      <c r="N8056" s="3" t="s">
        <v>215</v>
      </c>
      <c r="O8056" s="3" t="s">
        <v>215</v>
      </c>
      <c r="P8056" s="3" t="s">
        <v>215</v>
      </c>
      <c r="Q8056" s="3" t="s">
        <v>215</v>
      </c>
      <c r="R8056" s="3" t="s">
        <v>215</v>
      </c>
      <c r="S8056" s="3" t="s">
        <v>215</v>
      </c>
      <c r="T8056" s="3" t="s">
        <v>215</v>
      </c>
      <c r="U8056" s="3" t="s">
        <v>215</v>
      </c>
      <c r="V8056" s="3">
        <v>0</v>
      </c>
      <c r="W8056" s="3">
        <v>0</v>
      </c>
      <c r="X8056" s="3">
        <v>0</v>
      </c>
      <c r="Y8056" s="3">
        <v>0</v>
      </c>
      <c r="Z8056" s="3">
        <v>7.4999999999999997E-2</v>
      </c>
      <c r="AA8056" s="3">
        <v>-21.625</v>
      </c>
      <c r="AB8056" s="3">
        <v>-32.654000000000003</v>
      </c>
      <c r="AC8056" s="3">
        <v>-14.811999999999999</v>
      </c>
      <c r="AD8056" s="3">
        <v>8.2089999999999996</v>
      </c>
      <c r="AE8056" s="3">
        <v>1.653</v>
      </c>
      <c r="AF8056" s="3">
        <v>6.6989999999999998</v>
      </c>
      <c r="AG8056" s="3">
        <v>2.6629999999999998</v>
      </c>
      <c r="AH8056" s="3">
        <v>0.57899999999999996</v>
      </c>
      <c r="AI8056" s="3">
        <v>5.093</v>
      </c>
      <c r="AJ8056" s="3">
        <v>15.664</v>
      </c>
      <c r="AK8056" s="3">
        <v>15.548</v>
      </c>
      <c r="AL8056" s="3">
        <v>16.547000000000001</v>
      </c>
      <c r="AM8056" s="3">
        <v>-16.594999999999999</v>
      </c>
      <c r="AN8056" s="3">
        <v>-12.914999999999999</v>
      </c>
      <c r="AO8056" s="3">
        <v>-0.83</v>
      </c>
      <c r="AP8056" s="3">
        <v>-0.875</v>
      </c>
      <c r="AQ8056" s="3">
        <v>-7.3129999999999997</v>
      </c>
      <c r="AR8056" s="3">
        <v>-6.0670000000000002</v>
      </c>
      <c r="AS8056" s="3">
        <v>-15.579000000000001</v>
      </c>
      <c r="AT8056" s="3">
        <v>-19.920999999999999</v>
      </c>
      <c r="AU8056" s="3">
        <v>-11.52</v>
      </c>
      <c r="AV8056" s="3">
        <v>-9.0399999999999991</v>
      </c>
      <c r="AW8056" s="3">
        <v>-7.8220000000000001</v>
      </c>
      <c r="AX8056" s="3">
        <v>-7.7530000000000001</v>
      </c>
      <c r="AY8056" s="3">
        <v>-7.5410000000000004</v>
      </c>
      <c r="AZ8056" s="3">
        <v>-7.6369999999999996</v>
      </c>
      <c r="BA8056">
        <v>-7.5510000000000002</v>
      </c>
      <c r="BB8056">
        <v>2015</v>
      </c>
    </row>
    <row r="8057" spans="1:54" x14ac:dyDescent="0.2">
      <c r="A8057">
        <v>869</v>
      </c>
      <c r="B8057" t="s">
        <v>368</v>
      </c>
      <c r="C8057" t="s">
        <v>352</v>
      </c>
      <c r="D8057" t="s">
        <v>84</v>
      </c>
      <c r="E8057" t="s">
        <v>349</v>
      </c>
      <c r="F8057" t="s">
        <v>351</v>
      </c>
      <c r="G8057" t="s">
        <v>225</v>
      </c>
      <c r="H8057" t="s">
        <v>222</v>
      </c>
      <c r="I8057" t="s">
        <v>1855</v>
      </c>
      <c r="J8057" s="3" t="s">
        <v>215</v>
      </c>
      <c r="K8057" s="3" t="s">
        <v>215</v>
      </c>
      <c r="L8057" s="3" t="s">
        <v>215</v>
      </c>
      <c r="M8057" s="3" t="s">
        <v>215</v>
      </c>
      <c r="N8057" s="3" t="s">
        <v>215</v>
      </c>
      <c r="O8057" s="3" t="s">
        <v>215</v>
      </c>
      <c r="P8057" s="3" t="s">
        <v>215</v>
      </c>
      <c r="Q8057" s="3" t="s">
        <v>215</v>
      </c>
      <c r="R8057" s="3" t="s">
        <v>215</v>
      </c>
      <c r="S8057" s="3" t="s">
        <v>215</v>
      </c>
      <c r="T8057" s="3" t="s">
        <v>215</v>
      </c>
      <c r="U8057" s="3" t="s">
        <v>215</v>
      </c>
      <c r="V8057" s="3" t="s">
        <v>215</v>
      </c>
      <c r="W8057" s="3" t="s">
        <v>215</v>
      </c>
      <c r="X8057" s="3" t="s">
        <v>215</v>
      </c>
      <c r="Y8057" s="3" t="s">
        <v>215</v>
      </c>
      <c r="Z8057" s="3" t="s">
        <v>215</v>
      </c>
      <c r="AA8057" s="3" t="s">
        <v>215</v>
      </c>
      <c r="AB8057" s="3" t="s">
        <v>215</v>
      </c>
      <c r="AC8057" s="3" t="s">
        <v>215</v>
      </c>
      <c r="AD8057" s="3">
        <v>2.8000000000000001E-2</v>
      </c>
      <c r="AE8057" s="3">
        <v>2.9000000000000001E-2</v>
      </c>
      <c r="AF8057" s="3">
        <v>3.1E-2</v>
      </c>
      <c r="AG8057" s="3">
        <v>0.03</v>
      </c>
      <c r="AH8057" s="3">
        <v>0.03</v>
      </c>
      <c r="AI8057" s="3">
        <v>2.8000000000000001E-2</v>
      </c>
      <c r="AJ8057" s="3">
        <v>2.9000000000000001E-2</v>
      </c>
      <c r="AK8057" s="3">
        <v>3.1E-2</v>
      </c>
      <c r="AL8057" s="3">
        <v>3.4000000000000002E-2</v>
      </c>
      <c r="AM8057" s="3">
        <v>3.2000000000000001E-2</v>
      </c>
      <c r="AN8057" s="3">
        <v>3.1E-2</v>
      </c>
      <c r="AO8057" s="3">
        <v>3.4000000000000002E-2</v>
      </c>
      <c r="AP8057" s="3">
        <v>3.2000000000000001E-2</v>
      </c>
      <c r="AQ8057" s="3">
        <v>3.4000000000000002E-2</v>
      </c>
      <c r="AR8057" s="3">
        <v>3.4000000000000002E-2</v>
      </c>
      <c r="AS8057" s="3">
        <v>3.6999999999999998E-2</v>
      </c>
      <c r="AT8057" s="3">
        <v>3.7999999999999999E-2</v>
      </c>
      <c r="AU8057" s="3">
        <v>0.04</v>
      </c>
      <c r="AV8057" s="3">
        <v>4.1000000000000002E-2</v>
      </c>
      <c r="AW8057" s="3">
        <v>4.2000000000000003E-2</v>
      </c>
      <c r="AX8057" s="3">
        <v>4.3999999999999997E-2</v>
      </c>
      <c r="AY8057" s="3">
        <v>4.4999999999999998E-2</v>
      </c>
      <c r="AZ8057" s="3">
        <v>4.5999999999999999E-2</v>
      </c>
      <c r="BA8057">
        <v>4.7E-2</v>
      </c>
      <c r="BB8057">
        <v>2015</v>
      </c>
    </row>
    <row r="8058" spans="1:54" hidden="1" x14ac:dyDescent="0.2">
      <c r="A8058">
        <v>869</v>
      </c>
      <c r="B8058" t="s">
        <v>368</v>
      </c>
      <c r="C8058" t="s">
        <v>350</v>
      </c>
      <c r="D8058" t="s">
        <v>84</v>
      </c>
      <c r="E8058" t="s">
        <v>349</v>
      </c>
      <c r="F8058" t="s">
        <v>348</v>
      </c>
      <c r="G8058" t="s">
        <v>275</v>
      </c>
      <c r="I8058" t="s">
        <v>347</v>
      </c>
      <c r="J8058" s="3" t="s">
        <v>215</v>
      </c>
      <c r="K8058" s="3" t="s">
        <v>215</v>
      </c>
      <c r="L8058" s="3" t="s">
        <v>215</v>
      </c>
      <c r="M8058" s="3" t="s">
        <v>215</v>
      </c>
      <c r="N8058" s="3" t="s">
        <v>215</v>
      </c>
      <c r="O8058" s="3" t="s">
        <v>215</v>
      </c>
      <c r="P8058" s="3" t="s">
        <v>215</v>
      </c>
      <c r="Q8058" s="3" t="s">
        <v>215</v>
      </c>
      <c r="R8058" s="3" t="s">
        <v>215</v>
      </c>
      <c r="S8058" s="3" t="s">
        <v>215</v>
      </c>
      <c r="T8058" s="3" t="s">
        <v>215</v>
      </c>
      <c r="U8058" s="3" t="s">
        <v>215</v>
      </c>
      <c r="V8058" s="3" t="s">
        <v>215</v>
      </c>
      <c r="W8058" s="3" t="s">
        <v>215</v>
      </c>
      <c r="X8058" s="3" t="s">
        <v>215</v>
      </c>
      <c r="Y8058" s="3" t="s">
        <v>215</v>
      </c>
      <c r="Z8058" s="3" t="s">
        <v>215</v>
      </c>
      <c r="AA8058" s="3" t="s">
        <v>215</v>
      </c>
      <c r="AB8058" s="3" t="s">
        <v>215</v>
      </c>
      <c r="AC8058" s="3" t="s">
        <v>215</v>
      </c>
      <c r="AD8058" s="3" t="s">
        <v>215</v>
      </c>
      <c r="AE8058" s="3">
        <v>1.452</v>
      </c>
      <c r="AF8058" s="3">
        <v>7.7119999999999997</v>
      </c>
      <c r="AG8058" s="3">
        <v>-3.105</v>
      </c>
      <c r="AH8058" s="3">
        <v>-1.6759999999999999</v>
      </c>
      <c r="AI8058" s="3">
        <v>-4.1180000000000003</v>
      </c>
      <c r="AJ8058" s="3">
        <v>2.891</v>
      </c>
      <c r="AK8058" s="3">
        <v>6.3470000000000004</v>
      </c>
      <c r="AL8058" s="3">
        <v>7.9589999999999996</v>
      </c>
      <c r="AM8058" s="3">
        <v>-4.3819999999999997</v>
      </c>
      <c r="AN8058" s="3">
        <v>-3.09</v>
      </c>
      <c r="AO8058" s="3">
        <v>7.89</v>
      </c>
      <c r="AP8058" s="3">
        <v>-3.8359999999999999</v>
      </c>
      <c r="AQ8058" s="3">
        <v>4.577</v>
      </c>
      <c r="AR8058" s="3">
        <v>1.3480000000000001</v>
      </c>
      <c r="AS8058" s="3">
        <v>9.1430000000000007</v>
      </c>
      <c r="AT8058" s="3">
        <v>3.0350000000000001</v>
      </c>
      <c r="AU8058" s="3">
        <v>3.242</v>
      </c>
      <c r="AV8058" s="3">
        <v>3.4990000000000001</v>
      </c>
      <c r="AW8058" s="3">
        <v>3.1139999999999999</v>
      </c>
      <c r="AX8058" s="3">
        <v>2.952</v>
      </c>
      <c r="AY8058" s="3">
        <v>2.7090000000000001</v>
      </c>
      <c r="AZ8058" s="3">
        <v>2.4580000000000002</v>
      </c>
      <c r="BA8058">
        <v>1.99</v>
      </c>
      <c r="BB8058">
        <v>2015</v>
      </c>
    </row>
    <row r="8059" spans="1:54" hidden="1" x14ac:dyDescent="0.2">
      <c r="A8059">
        <v>869</v>
      </c>
      <c r="B8059" t="s">
        <v>368</v>
      </c>
      <c r="C8059" t="s">
        <v>346</v>
      </c>
      <c r="D8059" t="s">
        <v>84</v>
      </c>
      <c r="E8059" t="s">
        <v>342</v>
      </c>
      <c r="F8059" t="s">
        <v>345</v>
      </c>
      <c r="G8059" t="s">
        <v>225</v>
      </c>
      <c r="H8059" t="s">
        <v>222</v>
      </c>
      <c r="I8059" t="s">
        <v>1855</v>
      </c>
      <c r="J8059" s="3" t="s">
        <v>215</v>
      </c>
      <c r="K8059" s="3" t="s">
        <v>215</v>
      </c>
      <c r="L8059" s="3" t="s">
        <v>215</v>
      </c>
      <c r="M8059" s="3" t="s">
        <v>215</v>
      </c>
      <c r="N8059" s="3" t="s">
        <v>215</v>
      </c>
      <c r="O8059" s="3" t="s">
        <v>215</v>
      </c>
      <c r="P8059" s="3" t="s">
        <v>215</v>
      </c>
      <c r="Q8059" s="3" t="s">
        <v>215</v>
      </c>
      <c r="R8059" s="3" t="s">
        <v>215</v>
      </c>
      <c r="S8059" s="3" t="s">
        <v>215</v>
      </c>
      <c r="T8059" s="3" t="s">
        <v>215</v>
      </c>
      <c r="U8059" s="3" t="s">
        <v>215</v>
      </c>
      <c r="V8059" s="3" t="s">
        <v>215</v>
      </c>
      <c r="W8059" s="3" t="s">
        <v>215</v>
      </c>
      <c r="X8059" s="3" t="s">
        <v>215</v>
      </c>
      <c r="Y8059" s="3" t="s">
        <v>215</v>
      </c>
      <c r="Z8059" s="3" t="s">
        <v>215</v>
      </c>
      <c r="AA8059" s="3" t="s">
        <v>215</v>
      </c>
      <c r="AB8059" s="3" t="s">
        <v>215</v>
      </c>
      <c r="AC8059" s="3" t="s">
        <v>215</v>
      </c>
      <c r="AD8059" s="3">
        <v>2.4E-2</v>
      </c>
      <c r="AE8059" s="3">
        <v>2.5999999999999999E-2</v>
      </c>
      <c r="AF8059" s="3">
        <v>2.9000000000000001E-2</v>
      </c>
      <c r="AG8059" s="3">
        <v>2.8000000000000001E-2</v>
      </c>
      <c r="AH8059" s="3">
        <v>2.9000000000000001E-2</v>
      </c>
      <c r="AI8059" s="3">
        <v>2.8000000000000001E-2</v>
      </c>
      <c r="AJ8059" s="3">
        <v>0.03</v>
      </c>
      <c r="AK8059" s="3">
        <v>3.2000000000000001E-2</v>
      </c>
      <c r="AL8059" s="3">
        <v>3.5999999999999997E-2</v>
      </c>
      <c r="AM8059" s="3">
        <v>3.5000000000000003E-2</v>
      </c>
      <c r="AN8059" s="3">
        <v>3.5000000000000003E-2</v>
      </c>
      <c r="AO8059" s="3">
        <v>3.7999999999999999E-2</v>
      </c>
      <c r="AP8059" s="3">
        <v>3.5999999999999997E-2</v>
      </c>
      <c r="AQ8059" s="3">
        <v>3.9E-2</v>
      </c>
      <c r="AR8059" s="3">
        <v>4.1000000000000002E-2</v>
      </c>
      <c r="AS8059" s="3">
        <v>4.7E-2</v>
      </c>
      <c r="AT8059" s="3">
        <v>4.9000000000000002E-2</v>
      </c>
      <c r="AU8059" s="3">
        <v>5.0999999999999997E-2</v>
      </c>
      <c r="AV8059" s="3">
        <v>5.3999999999999999E-2</v>
      </c>
      <c r="AW8059" s="3">
        <v>5.7000000000000002E-2</v>
      </c>
      <c r="AX8059" s="3">
        <v>6.0999999999999999E-2</v>
      </c>
      <c r="AY8059" s="3">
        <v>6.4000000000000001E-2</v>
      </c>
      <c r="AZ8059" s="3">
        <v>6.7000000000000004E-2</v>
      </c>
      <c r="BA8059">
        <v>7.0000000000000007E-2</v>
      </c>
      <c r="BB8059">
        <v>2015</v>
      </c>
    </row>
    <row r="8060" spans="1:54" hidden="1" x14ac:dyDescent="0.2">
      <c r="A8060">
        <v>869</v>
      </c>
      <c r="B8060" t="s">
        <v>368</v>
      </c>
      <c r="C8060" t="s">
        <v>344</v>
      </c>
      <c r="D8060" t="s">
        <v>84</v>
      </c>
      <c r="E8060" t="s">
        <v>342</v>
      </c>
      <c r="F8060" t="s">
        <v>343</v>
      </c>
      <c r="G8060" t="s">
        <v>223</v>
      </c>
      <c r="H8060" t="s">
        <v>222</v>
      </c>
      <c r="I8060" t="s">
        <v>310</v>
      </c>
      <c r="J8060" s="3" t="s">
        <v>215</v>
      </c>
      <c r="K8060" s="3" t="s">
        <v>215</v>
      </c>
      <c r="L8060" s="3" t="s">
        <v>215</v>
      </c>
      <c r="M8060" s="3" t="s">
        <v>215</v>
      </c>
      <c r="N8060" s="3" t="s">
        <v>215</v>
      </c>
      <c r="O8060" s="3" t="s">
        <v>215</v>
      </c>
      <c r="P8060" s="3" t="s">
        <v>215</v>
      </c>
      <c r="Q8060" s="3" t="s">
        <v>215</v>
      </c>
      <c r="R8060" s="3" t="s">
        <v>215</v>
      </c>
      <c r="S8060" s="3" t="s">
        <v>215</v>
      </c>
      <c r="T8060" s="3" t="s">
        <v>215</v>
      </c>
      <c r="U8060" s="3" t="s">
        <v>215</v>
      </c>
      <c r="V8060" s="3" t="s">
        <v>215</v>
      </c>
      <c r="W8060" s="3" t="s">
        <v>215</v>
      </c>
      <c r="X8060" s="3" t="s">
        <v>215</v>
      </c>
      <c r="Y8060" s="3" t="s">
        <v>215</v>
      </c>
      <c r="Z8060" s="3" t="s">
        <v>215</v>
      </c>
      <c r="AA8060" s="3" t="s">
        <v>215</v>
      </c>
      <c r="AB8060" s="3" t="s">
        <v>215</v>
      </c>
      <c r="AC8060" s="3" t="s">
        <v>215</v>
      </c>
      <c r="AD8060" s="3">
        <v>1.4E-2</v>
      </c>
      <c r="AE8060" s="3">
        <v>1.2999999999999999E-2</v>
      </c>
      <c r="AF8060" s="3">
        <v>1.6E-2</v>
      </c>
      <c r="AG8060" s="3">
        <v>1.7999999999999999E-2</v>
      </c>
      <c r="AH8060" s="3">
        <v>2.1999999999999999E-2</v>
      </c>
      <c r="AI8060" s="3">
        <v>2.1999999999999999E-2</v>
      </c>
      <c r="AJ8060" s="3">
        <v>2.3E-2</v>
      </c>
      <c r="AK8060" s="3">
        <v>2.7E-2</v>
      </c>
      <c r="AL8060" s="3">
        <v>3.1E-2</v>
      </c>
      <c r="AM8060" s="3">
        <v>2.7E-2</v>
      </c>
      <c r="AN8060" s="3">
        <v>3.2000000000000001E-2</v>
      </c>
      <c r="AO8060" s="3">
        <v>3.9E-2</v>
      </c>
      <c r="AP8060" s="3">
        <v>3.7999999999999999E-2</v>
      </c>
      <c r="AQ8060" s="3">
        <v>3.7999999999999999E-2</v>
      </c>
      <c r="AR8060" s="3">
        <v>3.6999999999999998E-2</v>
      </c>
      <c r="AS8060" s="3">
        <v>3.5999999999999997E-2</v>
      </c>
      <c r="AT8060" s="3">
        <v>3.6999999999999998E-2</v>
      </c>
      <c r="AU8060" s="3">
        <v>0.04</v>
      </c>
      <c r="AV8060" s="3">
        <v>4.2999999999999997E-2</v>
      </c>
      <c r="AW8060" s="3">
        <v>4.4999999999999998E-2</v>
      </c>
      <c r="AX8060" s="3">
        <v>4.8000000000000001E-2</v>
      </c>
      <c r="AY8060" s="3">
        <v>5.0999999999999997E-2</v>
      </c>
      <c r="AZ8060" s="3">
        <v>5.2999999999999999E-2</v>
      </c>
      <c r="BA8060">
        <v>5.6000000000000001E-2</v>
      </c>
      <c r="BB8060">
        <v>2015</v>
      </c>
    </row>
    <row r="8061" spans="1:54" hidden="1" x14ac:dyDescent="0.2">
      <c r="A8061">
        <v>869</v>
      </c>
      <c r="B8061" t="s">
        <v>368</v>
      </c>
      <c r="C8061" t="s">
        <v>213</v>
      </c>
      <c r="D8061" t="s">
        <v>84</v>
      </c>
      <c r="E8061" t="s">
        <v>342</v>
      </c>
      <c r="F8061" t="s">
        <v>341</v>
      </c>
      <c r="G8061" t="s">
        <v>323</v>
      </c>
      <c r="H8061" t="s">
        <v>222</v>
      </c>
      <c r="I8061" t="s">
        <v>310</v>
      </c>
      <c r="J8061" s="3" t="s">
        <v>215</v>
      </c>
      <c r="K8061" s="3" t="s">
        <v>215</v>
      </c>
      <c r="L8061" s="3" t="s">
        <v>215</v>
      </c>
      <c r="M8061" s="3" t="s">
        <v>215</v>
      </c>
      <c r="N8061" s="3" t="s">
        <v>215</v>
      </c>
      <c r="O8061" s="3" t="s">
        <v>215</v>
      </c>
      <c r="P8061" s="3" t="s">
        <v>215</v>
      </c>
      <c r="Q8061" s="3" t="s">
        <v>215</v>
      </c>
      <c r="R8061" s="3" t="s">
        <v>215</v>
      </c>
      <c r="S8061" s="3" t="s">
        <v>215</v>
      </c>
      <c r="T8061" s="3" t="s">
        <v>215</v>
      </c>
      <c r="U8061" s="3" t="s">
        <v>215</v>
      </c>
      <c r="V8061" s="3" t="s">
        <v>215</v>
      </c>
      <c r="W8061" s="3" t="s">
        <v>215</v>
      </c>
      <c r="X8061" s="3" t="s">
        <v>215</v>
      </c>
      <c r="Y8061" s="3" t="s">
        <v>215</v>
      </c>
      <c r="Z8061" s="3" t="s">
        <v>215</v>
      </c>
      <c r="AA8061" s="3" t="s">
        <v>215</v>
      </c>
      <c r="AB8061" s="3" t="s">
        <v>215</v>
      </c>
      <c r="AC8061" s="3" t="s">
        <v>215</v>
      </c>
      <c r="AD8061" s="3">
        <v>2.1999999999999999E-2</v>
      </c>
      <c r="AE8061" s="3">
        <v>2.1999999999999999E-2</v>
      </c>
      <c r="AF8061" s="3">
        <v>2.4E-2</v>
      </c>
      <c r="AG8061" s="3">
        <v>2.4E-2</v>
      </c>
      <c r="AH8061" s="3">
        <v>2.4E-2</v>
      </c>
      <c r="AI8061" s="3">
        <v>2.4E-2</v>
      </c>
      <c r="AJ8061" s="3">
        <v>2.5999999999999999E-2</v>
      </c>
      <c r="AK8061" s="3">
        <v>2.8000000000000001E-2</v>
      </c>
      <c r="AL8061" s="3">
        <v>3.1E-2</v>
      </c>
      <c r="AM8061" s="3">
        <v>0.03</v>
      </c>
      <c r="AN8061" s="3">
        <v>2.9000000000000001E-2</v>
      </c>
      <c r="AO8061" s="3">
        <v>3.2000000000000001E-2</v>
      </c>
      <c r="AP8061" s="3">
        <v>3.1E-2</v>
      </c>
      <c r="AQ8061" s="3">
        <v>3.3000000000000002E-2</v>
      </c>
      <c r="AR8061" s="3">
        <v>3.4000000000000002E-2</v>
      </c>
      <c r="AS8061" s="3">
        <v>3.7999999999999999E-2</v>
      </c>
      <c r="AT8061" s="3">
        <v>0.04</v>
      </c>
      <c r="AU8061" s="3">
        <v>4.2000000000000003E-2</v>
      </c>
      <c r="AV8061" s="3">
        <v>4.3999999999999997E-2</v>
      </c>
      <c r="AW8061" s="3">
        <v>4.5999999999999999E-2</v>
      </c>
      <c r="AX8061" s="3">
        <v>4.9000000000000002E-2</v>
      </c>
      <c r="AY8061" s="3">
        <v>5.0999999999999997E-2</v>
      </c>
      <c r="AZ8061" s="3">
        <v>5.2999999999999999E-2</v>
      </c>
      <c r="BA8061">
        <v>5.5E-2</v>
      </c>
      <c r="BB8061">
        <v>2015</v>
      </c>
    </row>
    <row r="8062" spans="1:54" hidden="1" x14ac:dyDescent="0.2">
      <c r="A8062">
        <v>869</v>
      </c>
      <c r="B8062" t="s">
        <v>368</v>
      </c>
      <c r="C8062" t="s">
        <v>340</v>
      </c>
      <c r="D8062" t="s">
        <v>84</v>
      </c>
      <c r="E8062" t="s">
        <v>339</v>
      </c>
      <c r="F8062" t="s">
        <v>338</v>
      </c>
      <c r="G8062" t="s">
        <v>295</v>
      </c>
      <c r="I8062" t="s">
        <v>337</v>
      </c>
      <c r="J8062" s="3" t="s">
        <v>215</v>
      </c>
      <c r="K8062" s="3" t="s">
        <v>215</v>
      </c>
      <c r="L8062" s="3" t="s">
        <v>215</v>
      </c>
      <c r="M8062" s="3" t="s">
        <v>215</v>
      </c>
      <c r="N8062" s="3" t="s">
        <v>215</v>
      </c>
      <c r="O8062" s="3" t="s">
        <v>215</v>
      </c>
      <c r="P8062" s="3" t="s">
        <v>215</v>
      </c>
      <c r="Q8062" s="3" t="s">
        <v>215</v>
      </c>
      <c r="R8062" s="3" t="s">
        <v>215</v>
      </c>
      <c r="S8062" s="3" t="s">
        <v>215</v>
      </c>
      <c r="T8062" s="3" t="s">
        <v>215</v>
      </c>
      <c r="U8062" s="3" t="s">
        <v>215</v>
      </c>
      <c r="V8062" s="3" t="s">
        <v>215</v>
      </c>
      <c r="W8062" s="3" t="s">
        <v>215</v>
      </c>
      <c r="X8062" s="3" t="s">
        <v>215</v>
      </c>
      <c r="Y8062" s="3" t="s">
        <v>215</v>
      </c>
      <c r="Z8062" s="3" t="s">
        <v>215</v>
      </c>
      <c r="AA8062" s="3" t="s">
        <v>215</v>
      </c>
      <c r="AB8062" s="3" t="s">
        <v>215</v>
      </c>
      <c r="AC8062" s="3" t="s">
        <v>215</v>
      </c>
      <c r="AD8062" s="3">
        <v>83.900999999999996</v>
      </c>
      <c r="AE8062" s="3">
        <v>88.981999999999999</v>
      </c>
      <c r="AF8062" s="3">
        <v>92</v>
      </c>
      <c r="AG8062" s="3">
        <v>94.001000000000005</v>
      </c>
      <c r="AH8062" s="3">
        <v>99.326999999999998</v>
      </c>
      <c r="AI8062" s="3">
        <v>100</v>
      </c>
      <c r="AJ8062" s="3">
        <v>104.08199999999999</v>
      </c>
      <c r="AK8062" s="3">
        <v>103.93600000000001</v>
      </c>
      <c r="AL8062" s="3">
        <v>107.60599999999999</v>
      </c>
      <c r="AM8062" s="3">
        <v>108.298</v>
      </c>
      <c r="AN8062" s="3">
        <v>111.03</v>
      </c>
      <c r="AO8062" s="3">
        <v>111.944</v>
      </c>
      <c r="AP8062" s="3">
        <v>112.849</v>
      </c>
      <c r="AQ8062" s="3">
        <v>115.232</v>
      </c>
      <c r="AR8062" s="3">
        <v>121.069</v>
      </c>
      <c r="AS8062" s="3">
        <v>126.675</v>
      </c>
      <c r="AT8062" s="3">
        <v>127.94199999999999</v>
      </c>
      <c r="AU8062" s="3">
        <v>129.733</v>
      </c>
      <c r="AV8062" s="3">
        <v>132.458</v>
      </c>
      <c r="AW8062" s="3">
        <v>135.37200000000001</v>
      </c>
      <c r="AX8062" s="3">
        <v>138.959</v>
      </c>
      <c r="AY8062" s="3">
        <v>142.78</v>
      </c>
      <c r="AZ8062" s="3">
        <v>146.56399999999999</v>
      </c>
      <c r="BA8062">
        <v>150.375</v>
      </c>
      <c r="BB8062">
        <v>2015</v>
      </c>
    </row>
    <row r="8063" spans="1:54" hidden="1" x14ac:dyDescent="0.2">
      <c r="A8063">
        <v>869</v>
      </c>
      <c r="B8063" t="s">
        <v>368</v>
      </c>
      <c r="C8063" t="s">
        <v>336</v>
      </c>
      <c r="D8063" t="s">
        <v>84</v>
      </c>
      <c r="E8063" t="s">
        <v>333</v>
      </c>
      <c r="F8063" t="s">
        <v>335</v>
      </c>
      <c r="G8063" t="s">
        <v>225</v>
      </c>
      <c r="H8063" t="s">
        <v>322</v>
      </c>
      <c r="I8063" t="s">
        <v>330</v>
      </c>
      <c r="J8063" s="3" t="s">
        <v>215</v>
      </c>
      <c r="K8063" s="3" t="s">
        <v>215</v>
      </c>
      <c r="L8063" s="3" t="s">
        <v>215</v>
      </c>
      <c r="M8063" s="3" t="s">
        <v>215</v>
      </c>
      <c r="N8063" s="3" t="s">
        <v>215</v>
      </c>
      <c r="O8063" s="3" t="s">
        <v>215</v>
      </c>
      <c r="P8063" s="3" t="s">
        <v>215</v>
      </c>
      <c r="Q8063" s="3" t="s">
        <v>215</v>
      </c>
      <c r="R8063" s="3" t="s">
        <v>215</v>
      </c>
      <c r="S8063" s="3" t="s">
        <v>215</v>
      </c>
      <c r="T8063" s="3" t="s">
        <v>215</v>
      </c>
      <c r="U8063" s="3" t="s">
        <v>215</v>
      </c>
      <c r="V8063" s="3" t="s">
        <v>215</v>
      </c>
      <c r="W8063" s="3" t="s">
        <v>215</v>
      </c>
      <c r="X8063" s="3" t="s">
        <v>215</v>
      </c>
      <c r="Y8063" s="3" t="s">
        <v>215</v>
      </c>
      <c r="Z8063" s="3" t="s">
        <v>215</v>
      </c>
      <c r="AA8063" s="3" t="s">
        <v>215</v>
      </c>
      <c r="AB8063" s="3" t="s">
        <v>215</v>
      </c>
      <c r="AC8063" s="3" t="s">
        <v>215</v>
      </c>
      <c r="AD8063" s="3" t="s">
        <v>215</v>
      </c>
      <c r="AE8063" s="3" t="s">
        <v>215</v>
      </c>
      <c r="AF8063" s="3">
        <v>3320.62</v>
      </c>
      <c r="AG8063" s="3">
        <v>3176.5</v>
      </c>
      <c r="AH8063" s="3">
        <v>3083.4360000000001</v>
      </c>
      <c r="AI8063" s="3">
        <v>2918.7689999999998</v>
      </c>
      <c r="AJ8063" s="3">
        <v>2964.866</v>
      </c>
      <c r="AK8063" s="3">
        <v>3112.8519999999999</v>
      </c>
      <c r="AL8063" s="3">
        <v>3317.7689999999998</v>
      </c>
      <c r="AM8063" s="3">
        <v>3131.9490000000001</v>
      </c>
      <c r="AN8063" s="3">
        <v>2996.47</v>
      </c>
      <c r="AO8063" s="3">
        <v>3191.6849999999999</v>
      </c>
      <c r="AP8063" s="3">
        <v>3030.145</v>
      </c>
      <c r="AQ8063" s="3">
        <v>3135.5239999999999</v>
      </c>
      <c r="AR8063" s="3">
        <v>3165.4430000000002</v>
      </c>
      <c r="AS8063" s="3">
        <v>3441.4349999999999</v>
      </c>
      <c r="AT8063" s="3">
        <v>3532.1060000000002</v>
      </c>
      <c r="AU8063" s="3">
        <v>3632.4360000000001</v>
      </c>
      <c r="AV8063" s="3">
        <v>3744.9450000000002</v>
      </c>
      <c r="AW8063" s="3">
        <v>3846.5439999999999</v>
      </c>
      <c r="AX8063" s="3">
        <v>3944.7240000000002</v>
      </c>
      <c r="AY8063" s="3">
        <v>4035.8629999999998</v>
      </c>
      <c r="AZ8063" s="3">
        <v>4119.0200000000004</v>
      </c>
      <c r="BA8063">
        <v>4184.6750000000002</v>
      </c>
      <c r="BB8063">
        <v>2012</v>
      </c>
    </row>
    <row r="8064" spans="1:54" hidden="1" x14ac:dyDescent="0.2">
      <c r="A8064">
        <v>869</v>
      </c>
      <c r="B8064" t="s">
        <v>368</v>
      </c>
      <c r="C8064" t="s">
        <v>334</v>
      </c>
      <c r="D8064" t="s">
        <v>84</v>
      </c>
      <c r="E8064" t="s">
        <v>333</v>
      </c>
      <c r="F8064" t="s">
        <v>332</v>
      </c>
      <c r="G8064" t="s">
        <v>331</v>
      </c>
      <c r="H8064" t="s">
        <v>322</v>
      </c>
      <c r="I8064" t="s">
        <v>330</v>
      </c>
      <c r="J8064" s="3" t="s">
        <v>215</v>
      </c>
      <c r="K8064" s="3" t="s">
        <v>215</v>
      </c>
      <c r="L8064" s="3" t="s">
        <v>215</v>
      </c>
      <c r="M8064" s="3" t="s">
        <v>215</v>
      </c>
      <c r="N8064" s="3" t="s">
        <v>215</v>
      </c>
      <c r="O8064" s="3" t="s">
        <v>215</v>
      </c>
      <c r="P8064" s="3" t="s">
        <v>215</v>
      </c>
      <c r="Q8064" s="3" t="s">
        <v>215</v>
      </c>
      <c r="R8064" s="3" t="s">
        <v>215</v>
      </c>
      <c r="S8064" s="3" t="s">
        <v>215</v>
      </c>
      <c r="T8064" s="3" t="s">
        <v>215</v>
      </c>
      <c r="U8064" s="3" t="s">
        <v>215</v>
      </c>
      <c r="V8064" s="3" t="s">
        <v>215</v>
      </c>
      <c r="W8064" s="3" t="s">
        <v>215</v>
      </c>
      <c r="X8064" s="3" t="s">
        <v>215</v>
      </c>
      <c r="Y8064" s="3" t="s">
        <v>215</v>
      </c>
      <c r="Z8064" s="3" t="s">
        <v>215</v>
      </c>
      <c r="AA8064" s="3" t="s">
        <v>215</v>
      </c>
      <c r="AB8064" s="3" t="s">
        <v>215</v>
      </c>
      <c r="AC8064" s="3" t="s">
        <v>215</v>
      </c>
      <c r="AD8064" s="3" t="s">
        <v>215</v>
      </c>
      <c r="AE8064" s="3" t="s">
        <v>215</v>
      </c>
      <c r="AF8064" s="3">
        <v>3169.6190000000001</v>
      </c>
      <c r="AG8064" s="3">
        <v>3032.0529999999999</v>
      </c>
      <c r="AH8064" s="3">
        <v>2943.221</v>
      </c>
      <c r="AI8064" s="3">
        <v>2786.0419999999999</v>
      </c>
      <c r="AJ8064" s="3">
        <v>2830.0430000000001</v>
      </c>
      <c r="AK8064" s="3">
        <v>2971.299</v>
      </c>
      <c r="AL8064" s="3">
        <v>3166.8980000000001</v>
      </c>
      <c r="AM8064" s="3">
        <v>2989.5279999999998</v>
      </c>
      <c r="AN8064" s="3">
        <v>2860.21</v>
      </c>
      <c r="AO8064" s="3">
        <v>3046.547</v>
      </c>
      <c r="AP8064" s="3">
        <v>2892.3530000000001</v>
      </c>
      <c r="AQ8064" s="3">
        <v>2992.94</v>
      </c>
      <c r="AR8064" s="3">
        <v>3021.4989999999998</v>
      </c>
      <c r="AS8064" s="3">
        <v>3284.9409999999998</v>
      </c>
      <c r="AT8064" s="3">
        <v>3371.4879999999998</v>
      </c>
      <c r="AU8064" s="3">
        <v>3467.2559999999999</v>
      </c>
      <c r="AV8064" s="3">
        <v>3574.6489999999999</v>
      </c>
      <c r="AW8064" s="3">
        <v>3671.627</v>
      </c>
      <c r="AX8064" s="3">
        <v>3765.3429999999998</v>
      </c>
      <c r="AY8064" s="3">
        <v>3852.3380000000002</v>
      </c>
      <c r="AZ8064" s="3">
        <v>3931.7130000000002</v>
      </c>
      <c r="BA8064">
        <v>3994.3820000000001</v>
      </c>
      <c r="BB8064">
        <v>2012</v>
      </c>
    </row>
    <row r="8065" spans="1:54" hidden="1" x14ac:dyDescent="0.2">
      <c r="A8065">
        <v>869</v>
      </c>
      <c r="B8065" t="s">
        <v>368</v>
      </c>
      <c r="C8065" t="s">
        <v>329</v>
      </c>
      <c r="D8065" t="s">
        <v>84</v>
      </c>
      <c r="E8065" t="s">
        <v>325</v>
      </c>
      <c r="F8065" t="s">
        <v>328</v>
      </c>
      <c r="G8065" t="s">
        <v>225</v>
      </c>
      <c r="H8065" t="s">
        <v>322</v>
      </c>
      <c r="I8065" t="s">
        <v>321</v>
      </c>
      <c r="J8065" s="3" t="s">
        <v>215</v>
      </c>
      <c r="K8065" s="3" t="s">
        <v>215</v>
      </c>
      <c r="L8065" s="3" t="s">
        <v>215</v>
      </c>
      <c r="M8065" s="3" t="s">
        <v>215</v>
      </c>
      <c r="N8065" s="3" t="s">
        <v>215</v>
      </c>
      <c r="O8065" s="3" t="s">
        <v>215</v>
      </c>
      <c r="P8065" s="3" t="s">
        <v>215</v>
      </c>
      <c r="Q8065" s="3" t="s">
        <v>215</v>
      </c>
      <c r="R8065" s="3" t="s">
        <v>215</v>
      </c>
      <c r="S8065" s="3" t="s">
        <v>215</v>
      </c>
      <c r="T8065" s="3" t="s">
        <v>215</v>
      </c>
      <c r="U8065" s="3" t="s">
        <v>215</v>
      </c>
      <c r="V8065" s="3" t="s">
        <v>215</v>
      </c>
      <c r="W8065" s="3" t="s">
        <v>215</v>
      </c>
      <c r="X8065" s="3" t="s">
        <v>215</v>
      </c>
      <c r="Y8065" s="3" t="s">
        <v>215</v>
      </c>
      <c r="Z8065" s="3" t="s">
        <v>215</v>
      </c>
      <c r="AA8065" s="3" t="s">
        <v>215</v>
      </c>
      <c r="AB8065" s="3" t="s">
        <v>215</v>
      </c>
      <c r="AC8065" s="3" t="s">
        <v>215</v>
      </c>
      <c r="AD8065" s="3" t="s">
        <v>215</v>
      </c>
      <c r="AE8065" s="3" t="s">
        <v>215</v>
      </c>
      <c r="AF8065" s="3">
        <v>3054.9690000000001</v>
      </c>
      <c r="AG8065" s="3">
        <v>2985.9360000000001</v>
      </c>
      <c r="AH8065" s="3">
        <v>3062.694</v>
      </c>
      <c r="AI8065" s="3">
        <v>2918.7689999999998</v>
      </c>
      <c r="AJ8065" s="3">
        <v>3085.8919999999998</v>
      </c>
      <c r="AK8065" s="3">
        <v>3235.373</v>
      </c>
      <c r="AL8065" s="3">
        <v>3570.1280000000002</v>
      </c>
      <c r="AM8065" s="3">
        <v>3391.83</v>
      </c>
      <c r="AN8065" s="3">
        <v>3326.9839999999999</v>
      </c>
      <c r="AO8065" s="3">
        <v>3572.902</v>
      </c>
      <c r="AP8065" s="3">
        <v>3419.489</v>
      </c>
      <c r="AQ8065" s="3">
        <v>3613.1260000000002</v>
      </c>
      <c r="AR8065" s="3">
        <v>3832.3690000000001</v>
      </c>
      <c r="AS8065" s="3">
        <v>4359.4470000000001</v>
      </c>
      <c r="AT8065" s="3">
        <v>4519.0479999999998</v>
      </c>
      <c r="AU8065" s="3">
        <v>4712.4750000000004</v>
      </c>
      <c r="AV8065" s="3">
        <v>4960.4650000000001</v>
      </c>
      <c r="AW8065" s="3">
        <v>5207.13</v>
      </c>
      <c r="AX8065" s="3">
        <v>5481.55</v>
      </c>
      <c r="AY8065" s="3">
        <v>5762.4219999999996</v>
      </c>
      <c r="AZ8065" s="3">
        <v>6037.0029999999997</v>
      </c>
      <c r="BA8065">
        <v>6292.6930000000002</v>
      </c>
      <c r="BB8065">
        <v>2012</v>
      </c>
    </row>
    <row r="8066" spans="1:54" hidden="1" x14ac:dyDescent="0.2">
      <c r="A8066">
        <v>869</v>
      </c>
      <c r="B8066" t="s">
        <v>368</v>
      </c>
      <c r="C8066" t="s">
        <v>327</v>
      </c>
      <c r="D8066" t="s">
        <v>84</v>
      </c>
      <c r="E8066" t="s">
        <v>325</v>
      </c>
      <c r="F8066" t="s">
        <v>326</v>
      </c>
      <c r="G8066" t="s">
        <v>223</v>
      </c>
      <c r="H8066" t="s">
        <v>322</v>
      </c>
      <c r="I8066" t="s">
        <v>321</v>
      </c>
      <c r="J8066" s="3" t="s">
        <v>215</v>
      </c>
      <c r="K8066" s="3" t="s">
        <v>215</v>
      </c>
      <c r="L8066" s="3" t="s">
        <v>215</v>
      </c>
      <c r="M8066" s="3" t="s">
        <v>215</v>
      </c>
      <c r="N8066" s="3" t="s">
        <v>215</v>
      </c>
      <c r="O8066" s="3" t="s">
        <v>215</v>
      </c>
      <c r="P8066" s="3" t="s">
        <v>215</v>
      </c>
      <c r="Q8066" s="3" t="s">
        <v>215</v>
      </c>
      <c r="R8066" s="3" t="s">
        <v>215</v>
      </c>
      <c r="S8066" s="3" t="s">
        <v>215</v>
      </c>
      <c r="T8066" s="3" t="s">
        <v>215</v>
      </c>
      <c r="U8066" s="3" t="s">
        <v>215</v>
      </c>
      <c r="V8066" s="3" t="s">
        <v>215</v>
      </c>
      <c r="W8066" s="3" t="s">
        <v>215</v>
      </c>
      <c r="X8066" s="3" t="s">
        <v>215</v>
      </c>
      <c r="Y8066" s="3" t="s">
        <v>215</v>
      </c>
      <c r="Z8066" s="3" t="s">
        <v>215</v>
      </c>
      <c r="AA8066" s="3" t="s">
        <v>215</v>
      </c>
      <c r="AB8066" s="3" t="s">
        <v>215</v>
      </c>
      <c r="AC8066" s="3" t="s">
        <v>215</v>
      </c>
      <c r="AD8066" s="3" t="s">
        <v>215</v>
      </c>
      <c r="AE8066" s="3" t="s">
        <v>215</v>
      </c>
      <c r="AF8066" s="3">
        <v>1661.5350000000001</v>
      </c>
      <c r="AG8066" s="3">
        <v>1946.376</v>
      </c>
      <c r="AH8066" s="3">
        <v>2255.915</v>
      </c>
      <c r="AI8066" s="3">
        <v>2229.48</v>
      </c>
      <c r="AJ8066" s="3">
        <v>2324.759</v>
      </c>
      <c r="AK8066" s="3">
        <v>2713.056</v>
      </c>
      <c r="AL8066" s="3">
        <v>3053.4050000000002</v>
      </c>
      <c r="AM8066" s="3">
        <v>2683.9670000000001</v>
      </c>
      <c r="AN8066" s="3">
        <v>3059.1590000000001</v>
      </c>
      <c r="AO8066" s="3">
        <v>3687.9940000000001</v>
      </c>
      <c r="AP8066" s="3">
        <v>3541.9059999999999</v>
      </c>
      <c r="AQ8066" s="3">
        <v>3499.0479999999998</v>
      </c>
      <c r="AR8066" s="3">
        <v>3459.462</v>
      </c>
      <c r="AS8066" s="3">
        <v>3280.9740000000002</v>
      </c>
      <c r="AT8066" s="3">
        <v>3361.6689999999999</v>
      </c>
      <c r="AU8066" s="3">
        <v>3637.8220000000001</v>
      </c>
      <c r="AV8066" s="3">
        <v>3917.0569999999998</v>
      </c>
      <c r="AW8066" s="3">
        <v>4122.9859999999999</v>
      </c>
      <c r="AX8066" s="3">
        <v>4340.2700000000004</v>
      </c>
      <c r="AY8066" s="3">
        <v>4562.6629999999996</v>
      </c>
      <c r="AZ8066" s="3">
        <v>4780.076</v>
      </c>
      <c r="BA8066">
        <v>4982.53</v>
      </c>
      <c r="BB8066">
        <v>2012</v>
      </c>
    </row>
    <row r="8067" spans="1:54" hidden="1" x14ac:dyDescent="0.2">
      <c r="A8067">
        <v>869</v>
      </c>
      <c r="B8067" t="s">
        <v>368</v>
      </c>
      <c r="C8067" t="s">
        <v>212</v>
      </c>
      <c r="D8067" t="s">
        <v>84</v>
      </c>
      <c r="E8067" t="s">
        <v>325</v>
      </c>
      <c r="F8067" t="s">
        <v>324</v>
      </c>
      <c r="G8067" t="s">
        <v>323</v>
      </c>
      <c r="H8067" t="s">
        <v>322</v>
      </c>
      <c r="I8067" t="s">
        <v>321</v>
      </c>
      <c r="J8067" s="3" t="s">
        <v>215</v>
      </c>
      <c r="K8067" s="3" t="s">
        <v>215</v>
      </c>
      <c r="L8067" s="3" t="s">
        <v>215</v>
      </c>
      <c r="M8067" s="3" t="s">
        <v>215</v>
      </c>
      <c r="N8067" s="3" t="s">
        <v>215</v>
      </c>
      <c r="O8067" s="3" t="s">
        <v>215</v>
      </c>
      <c r="P8067" s="3" t="s">
        <v>215</v>
      </c>
      <c r="Q8067" s="3" t="s">
        <v>215</v>
      </c>
      <c r="R8067" s="3" t="s">
        <v>215</v>
      </c>
      <c r="S8067" s="3" t="s">
        <v>215</v>
      </c>
      <c r="T8067" s="3" t="s">
        <v>215</v>
      </c>
      <c r="U8067" s="3" t="s">
        <v>215</v>
      </c>
      <c r="V8067" s="3" t="s">
        <v>215</v>
      </c>
      <c r="W8067" s="3" t="s">
        <v>215</v>
      </c>
      <c r="X8067" s="3" t="s">
        <v>215</v>
      </c>
      <c r="Y8067" s="3" t="s">
        <v>215</v>
      </c>
      <c r="Z8067" s="3" t="s">
        <v>215</v>
      </c>
      <c r="AA8067" s="3" t="s">
        <v>215</v>
      </c>
      <c r="AB8067" s="3" t="s">
        <v>215</v>
      </c>
      <c r="AC8067" s="3" t="s">
        <v>215</v>
      </c>
      <c r="AD8067" s="3" t="s">
        <v>215</v>
      </c>
      <c r="AE8067" s="3" t="s">
        <v>215</v>
      </c>
      <c r="AF8067" s="3">
        <v>2609.0320000000002</v>
      </c>
      <c r="AG8067" s="3">
        <v>2545.5610000000001</v>
      </c>
      <c r="AH8067" s="3">
        <v>2538.9319999999998</v>
      </c>
      <c r="AI8067" s="3">
        <v>2480.6669999999999</v>
      </c>
      <c r="AJ8067" s="3">
        <v>2597.2730000000001</v>
      </c>
      <c r="AK8067" s="3">
        <v>2799.4720000000002</v>
      </c>
      <c r="AL8067" s="3">
        <v>3042.29</v>
      </c>
      <c r="AM8067" s="3">
        <v>2893.7080000000001</v>
      </c>
      <c r="AN8067" s="3">
        <v>2802.36</v>
      </c>
      <c r="AO8067" s="3">
        <v>3046.547</v>
      </c>
      <c r="AP8067" s="3">
        <v>2945.634</v>
      </c>
      <c r="AQ8067" s="3">
        <v>3097.297</v>
      </c>
      <c r="AR8067" s="3">
        <v>3182.9720000000002</v>
      </c>
      <c r="AS8067" s="3">
        <v>3498.0140000000001</v>
      </c>
      <c r="AT8067" s="3">
        <v>3635.982</v>
      </c>
      <c r="AU8067" s="3">
        <v>3806.5459999999998</v>
      </c>
      <c r="AV8067" s="3">
        <v>4013.6129999999998</v>
      </c>
      <c r="AW8067" s="3">
        <v>4211.9070000000002</v>
      </c>
      <c r="AX8067" s="3">
        <v>4404.2830000000004</v>
      </c>
      <c r="AY8067" s="3">
        <v>4591.9160000000002</v>
      </c>
      <c r="AZ8067" s="3">
        <v>4767.0010000000002</v>
      </c>
      <c r="BA8067">
        <v>4927.2449999999999</v>
      </c>
      <c r="BB8067">
        <v>2012</v>
      </c>
    </row>
    <row r="8068" spans="1:54" hidden="1" x14ac:dyDescent="0.2">
      <c r="A8068">
        <v>869</v>
      </c>
      <c r="B8068" t="s">
        <v>368</v>
      </c>
      <c r="C8068" t="s">
        <v>320</v>
      </c>
      <c r="D8068" t="s">
        <v>84</v>
      </c>
      <c r="E8068" t="s">
        <v>319</v>
      </c>
      <c r="F8068" t="s">
        <v>318</v>
      </c>
      <c r="G8068" t="s">
        <v>243</v>
      </c>
    </row>
    <row r="8069" spans="1:54" hidden="1" x14ac:dyDescent="0.2">
      <c r="A8069">
        <v>869</v>
      </c>
      <c r="B8069" t="s">
        <v>368</v>
      </c>
      <c r="C8069" t="s">
        <v>317</v>
      </c>
      <c r="D8069" t="s">
        <v>84</v>
      </c>
      <c r="E8069" t="s">
        <v>316</v>
      </c>
      <c r="F8069" t="s">
        <v>315</v>
      </c>
      <c r="G8069" t="s">
        <v>288</v>
      </c>
      <c r="I8069" t="s">
        <v>310</v>
      </c>
      <c r="J8069" s="3" t="s">
        <v>215</v>
      </c>
      <c r="K8069" s="3" t="s">
        <v>215</v>
      </c>
      <c r="L8069" s="3" t="s">
        <v>215</v>
      </c>
      <c r="M8069" s="3" t="s">
        <v>215</v>
      </c>
      <c r="N8069" s="3" t="s">
        <v>215</v>
      </c>
      <c r="O8069" s="3" t="s">
        <v>215</v>
      </c>
      <c r="P8069" s="3" t="s">
        <v>215</v>
      </c>
      <c r="Q8069" s="3" t="s">
        <v>215</v>
      </c>
      <c r="R8069" s="3" t="s">
        <v>215</v>
      </c>
      <c r="S8069" s="3" t="s">
        <v>215</v>
      </c>
      <c r="T8069" s="3" t="s">
        <v>215</v>
      </c>
      <c r="U8069" s="3" t="s">
        <v>215</v>
      </c>
      <c r="V8069" s="3" t="s">
        <v>215</v>
      </c>
      <c r="W8069" s="3" t="s">
        <v>215</v>
      </c>
      <c r="X8069" s="3" t="s">
        <v>215</v>
      </c>
      <c r="Y8069" s="3" t="s">
        <v>215</v>
      </c>
      <c r="Z8069" s="3" t="s">
        <v>215</v>
      </c>
      <c r="AA8069" s="3" t="s">
        <v>215</v>
      </c>
      <c r="AB8069" s="3" t="s">
        <v>215</v>
      </c>
      <c r="AC8069" s="3" t="s">
        <v>215</v>
      </c>
      <c r="AD8069" s="3" t="s">
        <v>355</v>
      </c>
      <c r="AE8069" s="3" t="s">
        <v>355</v>
      </c>
      <c r="AF8069" s="3" t="s">
        <v>355</v>
      </c>
      <c r="AG8069" s="3" t="s">
        <v>355</v>
      </c>
      <c r="AH8069" s="3" t="s">
        <v>355</v>
      </c>
      <c r="AI8069" s="3" t="s">
        <v>355</v>
      </c>
      <c r="AJ8069" s="3" t="s">
        <v>355</v>
      </c>
      <c r="AK8069" s="3" t="s">
        <v>355</v>
      </c>
      <c r="AL8069" s="3" t="s">
        <v>355</v>
      </c>
      <c r="AM8069" s="3" t="s">
        <v>355</v>
      </c>
      <c r="AN8069" s="3" t="s">
        <v>355</v>
      </c>
      <c r="AO8069" s="3" t="s">
        <v>355</v>
      </c>
      <c r="AP8069" s="3" t="s">
        <v>355</v>
      </c>
      <c r="AQ8069" s="3" t="s">
        <v>355</v>
      </c>
      <c r="AR8069" s="3" t="s">
        <v>355</v>
      </c>
      <c r="AS8069" s="3" t="s">
        <v>355</v>
      </c>
      <c r="AT8069" s="3" t="s">
        <v>355</v>
      </c>
      <c r="AU8069" s="3" t="s">
        <v>355</v>
      </c>
      <c r="AV8069" s="3" t="s">
        <v>355</v>
      </c>
      <c r="AW8069" s="3" t="s">
        <v>355</v>
      </c>
      <c r="AX8069" s="3" t="s">
        <v>355</v>
      </c>
      <c r="AY8069" s="3" t="s">
        <v>355</v>
      </c>
      <c r="AZ8069" s="3" t="s">
        <v>355</v>
      </c>
      <c r="BA8069" t="s">
        <v>355</v>
      </c>
      <c r="BB8069">
        <v>2015</v>
      </c>
    </row>
    <row r="8070" spans="1:54" hidden="1" x14ac:dyDescent="0.2">
      <c r="A8070">
        <v>869</v>
      </c>
      <c r="B8070" t="s">
        <v>368</v>
      </c>
      <c r="C8070" t="s">
        <v>314</v>
      </c>
      <c r="D8070" t="s">
        <v>84</v>
      </c>
      <c r="E8070" t="s">
        <v>313</v>
      </c>
      <c r="F8070" t="s">
        <v>312</v>
      </c>
      <c r="G8070" t="s">
        <v>311</v>
      </c>
      <c r="I8070" t="s">
        <v>310</v>
      </c>
      <c r="J8070" s="3" t="s">
        <v>215</v>
      </c>
      <c r="K8070" s="3" t="s">
        <v>215</v>
      </c>
      <c r="L8070" s="3" t="s">
        <v>215</v>
      </c>
      <c r="M8070" s="3" t="s">
        <v>215</v>
      </c>
      <c r="N8070" s="3" t="s">
        <v>215</v>
      </c>
      <c r="O8070" s="3" t="s">
        <v>215</v>
      </c>
      <c r="P8070" s="3" t="s">
        <v>215</v>
      </c>
      <c r="Q8070" s="3" t="s">
        <v>215</v>
      </c>
      <c r="R8070" s="3" t="s">
        <v>215</v>
      </c>
      <c r="S8070" s="3" t="s">
        <v>215</v>
      </c>
      <c r="T8070" s="3" t="s">
        <v>215</v>
      </c>
      <c r="U8070" s="3" t="s">
        <v>215</v>
      </c>
      <c r="V8070" s="3" t="s">
        <v>215</v>
      </c>
      <c r="W8070" s="3" t="s">
        <v>215</v>
      </c>
      <c r="X8070" s="3" t="s">
        <v>215</v>
      </c>
      <c r="Y8070" s="3" t="s">
        <v>215</v>
      </c>
      <c r="Z8070" s="3" t="s">
        <v>215</v>
      </c>
      <c r="AA8070" s="3" t="s">
        <v>215</v>
      </c>
      <c r="AB8070" s="3" t="s">
        <v>215</v>
      </c>
      <c r="AC8070" s="3" t="s">
        <v>215</v>
      </c>
      <c r="AD8070" s="3">
        <v>1.109</v>
      </c>
      <c r="AE8070" s="3">
        <v>1.1499999999999999</v>
      </c>
      <c r="AF8070" s="3">
        <v>1.171</v>
      </c>
      <c r="AG8070" s="3">
        <v>1.173</v>
      </c>
      <c r="AH8070" s="3">
        <v>1.206</v>
      </c>
      <c r="AI8070" s="3">
        <v>1.177</v>
      </c>
      <c r="AJ8070" s="3">
        <v>1.1879999999999999</v>
      </c>
      <c r="AK8070" s="3">
        <v>1.1559999999999999</v>
      </c>
      <c r="AL8070" s="3">
        <v>1.1739999999999999</v>
      </c>
      <c r="AM8070" s="3">
        <v>1.1719999999999999</v>
      </c>
      <c r="AN8070" s="3">
        <v>1.1870000000000001</v>
      </c>
      <c r="AO8070" s="3">
        <v>1.173</v>
      </c>
      <c r="AP8070" s="3">
        <v>1.161</v>
      </c>
      <c r="AQ8070" s="3">
        <v>1.167</v>
      </c>
      <c r="AR8070" s="3">
        <v>1.204</v>
      </c>
      <c r="AS8070" s="3">
        <v>1.246</v>
      </c>
      <c r="AT8070" s="3">
        <v>1.2430000000000001</v>
      </c>
      <c r="AU8070" s="3">
        <v>1.238</v>
      </c>
      <c r="AV8070" s="3">
        <v>1.236</v>
      </c>
      <c r="AW8070" s="3">
        <v>1.236</v>
      </c>
      <c r="AX8070" s="3">
        <v>1.2450000000000001</v>
      </c>
      <c r="AY8070" s="3">
        <v>1.2549999999999999</v>
      </c>
      <c r="AZ8070" s="3">
        <v>1.266</v>
      </c>
      <c r="BA8070">
        <v>1.2769999999999999</v>
      </c>
      <c r="BB8070">
        <v>2015</v>
      </c>
    </row>
    <row r="8071" spans="1:54" hidden="1" x14ac:dyDescent="0.2">
      <c r="A8071">
        <v>869</v>
      </c>
      <c r="B8071" t="s">
        <v>368</v>
      </c>
      <c r="C8071" t="s">
        <v>309</v>
      </c>
      <c r="D8071" t="s">
        <v>84</v>
      </c>
      <c r="E8071" t="s">
        <v>308</v>
      </c>
      <c r="F8071" t="s">
        <v>307</v>
      </c>
      <c r="G8071" t="s">
        <v>217</v>
      </c>
    </row>
    <row r="8072" spans="1:54" hidden="1" x14ac:dyDescent="0.2">
      <c r="A8072">
        <v>869</v>
      </c>
      <c r="B8072" t="s">
        <v>368</v>
      </c>
      <c r="C8072" t="s">
        <v>306</v>
      </c>
      <c r="D8072" t="s">
        <v>84</v>
      </c>
      <c r="E8072" t="s">
        <v>305</v>
      </c>
      <c r="F8072" t="s">
        <v>304</v>
      </c>
      <c r="G8072" t="s">
        <v>217</v>
      </c>
    </row>
    <row r="8073" spans="1:54" hidden="1" x14ac:dyDescent="0.2">
      <c r="A8073">
        <v>869</v>
      </c>
      <c r="B8073" t="s">
        <v>368</v>
      </c>
      <c r="C8073" t="s">
        <v>303</v>
      </c>
      <c r="D8073" t="s">
        <v>84</v>
      </c>
      <c r="E8073" t="s">
        <v>300</v>
      </c>
      <c r="F8073" t="s">
        <v>302</v>
      </c>
      <c r="G8073" t="s">
        <v>295</v>
      </c>
      <c r="I8073" t="s">
        <v>1856</v>
      </c>
      <c r="J8073" s="3" t="s">
        <v>215</v>
      </c>
      <c r="K8073" s="3" t="s">
        <v>215</v>
      </c>
      <c r="L8073" s="3" t="s">
        <v>215</v>
      </c>
      <c r="M8073" s="3" t="s">
        <v>215</v>
      </c>
      <c r="N8073" s="3" t="s">
        <v>215</v>
      </c>
      <c r="O8073" s="3" t="s">
        <v>215</v>
      </c>
      <c r="P8073" s="3" t="s">
        <v>215</v>
      </c>
      <c r="Q8073" s="3" t="s">
        <v>215</v>
      </c>
      <c r="R8073" s="3" t="s">
        <v>215</v>
      </c>
      <c r="S8073" s="3" t="s">
        <v>215</v>
      </c>
      <c r="T8073" s="3" t="s">
        <v>215</v>
      </c>
      <c r="U8073" s="3" t="s">
        <v>215</v>
      </c>
      <c r="V8073" s="3" t="s">
        <v>215</v>
      </c>
      <c r="W8073" s="3" t="s">
        <v>215</v>
      </c>
      <c r="X8073" s="3" t="s">
        <v>215</v>
      </c>
      <c r="Y8073" s="3" t="s">
        <v>215</v>
      </c>
      <c r="Z8073" s="3" t="s">
        <v>215</v>
      </c>
      <c r="AA8073" s="3" t="s">
        <v>215</v>
      </c>
      <c r="AB8073" s="3" t="s">
        <v>215</v>
      </c>
      <c r="AC8073" s="3" t="s">
        <v>215</v>
      </c>
      <c r="AD8073" s="3">
        <v>100</v>
      </c>
      <c r="AE8073" s="3">
        <v>101.53100000000001</v>
      </c>
      <c r="AF8073" s="3">
        <v>106.65900000000001</v>
      </c>
      <c r="AG8073" s="3">
        <v>109.767</v>
      </c>
      <c r="AH8073" s="3">
        <v>112.36799999999999</v>
      </c>
      <c r="AI8073" s="3">
        <v>115.988</v>
      </c>
      <c r="AJ8073" s="3">
        <v>120.84699999999999</v>
      </c>
      <c r="AK8073" s="3">
        <v>123.60899999999999</v>
      </c>
      <c r="AL8073" s="3">
        <v>136.518</v>
      </c>
      <c r="AM8073" s="3">
        <v>136.131</v>
      </c>
      <c r="AN8073" s="3">
        <v>133.60900000000001</v>
      </c>
      <c r="AO8073" s="3">
        <v>134.27799999999999</v>
      </c>
      <c r="AP8073" s="3">
        <v>136.18100000000001</v>
      </c>
      <c r="AQ8073" s="3">
        <v>138.91499999999999</v>
      </c>
      <c r="AR8073" s="3">
        <v>140.405</v>
      </c>
      <c r="AS8073" s="3">
        <v>144.93700000000001</v>
      </c>
      <c r="AT8073" s="3">
        <v>150.01</v>
      </c>
      <c r="AU8073" s="3">
        <v>153.61000000000001</v>
      </c>
      <c r="AV8073" s="3">
        <v>157.75800000000001</v>
      </c>
      <c r="AW8073" s="3">
        <v>161.702</v>
      </c>
      <c r="AX8073" s="3">
        <v>165.98699999999999</v>
      </c>
      <c r="AY8073" s="3">
        <v>170.55199999999999</v>
      </c>
      <c r="AZ8073" s="3">
        <v>175.071</v>
      </c>
      <c r="BA8073">
        <v>179.62299999999999</v>
      </c>
      <c r="BB8073">
        <v>2016</v>
      </c>
    </row>
    <row r="8074" spans="1:54" hidden="1" x14ac:dyDescent="0.2">
      <c r="A8074">
        <v>869</v>
      </c>
      <c r="B8074" t="s">
        <v>368</v>
      </c>
      <c r="C8074" t="s">
        <v>301</v>
      </c>
      <c r="D8074" t="s">
        <v>84</v>
      </c>
      <c r="E8074" t="s">
        <v>300</v>
      </c>
      <c r="F8074" t="s">
        <v>299</v>
      </c>
      <c r="G8074" t="s">
        <v>275</v>
      </c>
      <c r="I8074" t="s">
        <v>298</v>
      </c>
      <c r="J8074" s="3" t="s">
        <v>215</v>
      </c>
      <c r="K8074" s="3" t="s">
        <v>215</v>
      </c>
      <c r="L8074" s="3" t="s">
        <v>215</v>
      </c>
      <c r="M8074" s="3" t="s">
        <v>215</v>
      </c>
      <c r="N8074" s="3" t="s">
        <v>215</v>
      </c>
      <c r="O8074" s="3" t="s">
        <v>215</v>
      </c>
      <c r="P8074" s="3" t="s">
        <v>215</v>
      </c>
      <c r="Q8074" s="3" t="s">
        <v>215</v>
      </c>
      <c r="R8074" s="3" t="s">
        <v>215</v>
      </c>
      <c r="S8074" s="3" t="s">
        <v>215</v>
      </c>
      <c r="T8074" s="3" t="s">
        <v>215</v>
      </c>
      <c r="U8074" s="3" t="s">
        <v>215</v>
      </c>
      <c r="V8074" s="3" t="s">
        <v>215</v>
      </c>
      <c r="W8074" s="3" t="s">
        <v>215</v>
      </c>
      <c r="X8074" s="3" t="s">
        <v>215</v>
      </c>
      <c r="Y8074" s="3" t="s">
        <v>215</v>
      </c>
      <c r="Z8074" s="3" t="s">
        <v>215</v>
      </c>
      <c r="AA8074" s="3" t="s">
        <v>215</v>
      </c>
      <c r="AB8074" s="3" t="s">
        <v>215</v>
      </c>
      <c r="AC8074" s="3" t="s">
        <v>215</v>
      </c>
      <c r="AD8074" s="3" t="s">
        <v>215</v>
      </c>
      <c r="AE8074" s="3">
        <v>1.5309999999999999</v>
      </c>
      <c r="AF8074" s="3">
        <v>5.0510000000000002</v>
      </c>
      <c r="AG8074" s="3">
        <v>2.9140000000000001</v>
      </c>
      <c r="AH8074" s="3">
        <v>2.3690000000000002</v>
      </c>
      <c r="AI8074" s="3">
        <v>3.2210000000000001</v>
      </c>
      <c r="AJ8074" s="3">
        <v>4.1900000000000004</v>
      </c>
      <c r="AK8074" s="3">
        <v>2.2850000000000001</v>
      </c>
      <c r="AL8074" s="3">
        <v>10.443</v>
      </c>
      <c r="AM8074" s="3">
        <v>-0.28299999999999997</v>
      </c>
      <c r="AN8074" s="3">
        <v>-1.853</v>
      </c>
      <c r="AO8074" s="3">
        <v>0.501</v>
      </c>
      <c r="AP8074" s="3">
        <v>1.417</v>
      </c>
      <c r="AQ8074" s="3">
        <v>2.008</v>
      </c>
      <c r="AR8074" s="3">
        <v>1.073</v>
      </c>
      <c r="AS8074" s="3">
        <v>3.2280000000000002</v>
      </c>
      <c r="AT8074" s="3">
        <v>3.5</v>
      </c>
      <c r="AU8074" s="3">
        <v>2.4</v>
      </c>
      <c r="AV8074" s="3">
        <v>2.7</v>
      </c>
      <c r="AW8074" s="3">
        <v>2.5</v>
      </c>
      <c r="AX8074" s="3">
        <v>2.65</v>
      </c>
      <c r="AY8074" s="3">
        <v>2.75</v>
      </c>
      <c r="AZ8074" s="3">
        <v>2.65</v>
      </c>
      <c r="BA8074">
        <v>2.6</v>
      </c>
      <c r="BB8074">
        <v>2016</v>
      </c>
    </row>
    <row r="8075" spans="1:54" hidden="1" x14ac:dyDescent="0.2">
      <c r="A8075">
        <v>869</v>
      </c>
      <c r="B8075" t="s">
        <v>368</v>
      </c>
      <c r="C8075" t="s">
        <v>297</v>
      </c>
      <c r="D8075" t="s">
        <v>84</v>
      </c>
      <c r="E8075" t="s">
        <v>293</v>
      </c>
      <c r="F8075" t="s">
        <v>296</v>
      </c>
      <c r="G8075" t="s">
        <v>295</v>
      </c>
      <c r="I8075" t="s">
        <v>1856</v>
      </c>
      <c r="J8075" s="3" t="s">
        <v>215</v>
      </c>
      <c r="K8075" s="3" t="s">
        <v>215</v>
      </c>
      <c r="L8075" s="3" t="s">
        <v>215</v>
      </c>
      <c r="M8075" s="3" t="s">
        <v>215</v>
      </c>
      <c r="N8075" s="3" t="s">
        <v>215</v>
      </c>
      <c r="O8075" s="3" t="s">
        <v>215</v>
      </c>
      <c r="P8075" s="3" t="s">
        <v>215</v>
      </c>
      <c r="Q8075" s="3" t="s">
        <v>215</v>
      </c>
      <c r="R8075" s="3" t="s">
        <v>215</v>
      </c>
      <c r="S8075" s="3" t="s">
        <v>215</v>
      </c>
      <c r="T8075" s="3" t="s">
        <v>215</v>
      </c>
      <c r="U8075" s="3" t="s">
        <v>215</v>
      </c>
      <c r="V8075" s="3" t="s">
        <v>215</v>
      </c>
      <c r="W8075" s="3" t="s">
        <v>215</v>
      </c>
      <c r="X8075" s="3" t="s">
        <v>215</v>
      </c>
      <c r="Y8075" s="3" t="s">
        <v>215</v>
      </c>
      <c r="Z8075" s="3" t="s">
        <v>215</v>
      </c>
      <c r="AA8075" s="3" t="s">
        <v>215</v>
      </c>
      <c r="AB8075" s="3" t="s">
        <v>215</v>
      </c>
      <c r="AC8075" s="3" t="s">
        <v>215</v>
      </c>
      <c r="AD8075" s="3">
        <v>100</v>
      </c>
      <c r="AE8075" s="3">
        <v>104.63500000000001</v>
      </c>
      <c r="AF8075" s="3">
        <v>104.661</v>
      </c>
      <c r="AG8075" s="3">
        <v>110.717</v>
      </c>
      <c r="AH8075" s="3">
        <v>113.098</v>
      </c>
      <c r="AI8075" s="3">
        <v>117.53</v>
      </c>
      <c r="AJ8075" s="3">
        <v>124.72199999999999</v>
      </c>
      <c r="AK8075" s="3">
        <v>125.32</v>
      </c>
      <c r="AL8075" s="3">
        <v>140.78200000000001</v>
      </c>
      <c r="AM8075" s="3">
        <v>135.11600000000001</v>
      </c>
      <c r="AN8075" s="3">
        <v>132.75</v>
      </c>
      <c r="AO8075" s="3">
        <v>135.05000000000001</v>
      </c>
      <c r="AP8075" s="3">
        <v>136.86000000000001</v>
      </c>
      <c r="AQ8075" s="3">
        <v>141.107</v>
      </c>
      <c r="AR8075" s="3">
        <v>141.648</v>
      </c>
      <c r="AS8075" s="3">
        <v>147.876</v>
      </c>
      <c r="AT8075" s="3">
        <v>151.721</v>
      </c>
      <c r="AU8075" s="3">
        <v>156.12100000000001</v>
      </c>
      <c r="AV8075" s="3">
        <v>161.398</v>
      </c>
      <c r="AW8075" s="3">
        <v>165.917</v>
      </c>
      <c r="AX8075" s="3">
        <v>170.566</v>
      </c>
      <c r="AY8075" s="3">
        <v>175.429</v>
      </c>
      <c r="AZ8075" s="3">
        <v>180.34100000000001</v>
      </c>
      <c r="BA8075">
        <v>185.39099999999999</v>
      </c>
      <c r="BB8075">
        <v>2016</v>
      </c>
    </row>
    <row r="8076" spans="1:54" hidden="1" x14ac:dyDescent="0.2">
      <c r="A8076">
        <v>869</v>
      </c>
      <c r="B8076" t="s">
        <v>368</v>
      </c>
      <c r="C8076" t="s">
        <v>294</v>
      </c>
      <c r="D8076" t="s">
        <v>84</v>
      </c>
      <c r="E8076" t="s">
        <v>293</v>
      </c>
      <c r="F8076" t="s">
        <v>292</v>
      </c>
      <c r="G8076" t="s">
        <v>275</v>
      </c>
      <c r="I8076" t="s">
        <v>291</v>
      </c>
      <c r="J8076" s="3" t="s">
        <v>215</v>
      </c>
      <c r="K8076" s="3" t="s">
        <v>215</v>
      </c>
      <c r="L8076" s="3" t="s">
        <v>215</v>
      </c>
      <c r="M8076" s="3" t="s">
        <v>215</v>
      </c>
      <c r="N8076" s="3" t="s">
        <v>215</v>
      </c>
      <c r="O8076" s="3" t="s">
        <v>215</v>
      </c>
      <c r="P8076" s="3" t="s">
        <v>215</v>
      </c>
      <c r="Q8076" s="3" t="s">
        <v>215</v>
      </c>
      <c r="R8076" s="3" t="s">
        <v>215</v>
      </c>
      <c r="S8076" s="3" t="s">
        <v>215</v>
      </c>
      <c r="T8076" s="3" t="s">
        <v>215</v>
      </c>
      <c r="U8076" s="3" t="s">
        <v>215</v>
      </c>
      <c r="V8076" s="3" t="s">
        <v>215</v>
      </c>
      <c r="W8076" s="3" t="s">
        <v>215</v>
      </c>
      <c r="X8076" s="3" t="s">
        <v>215</v>
      </c>
      <c r="Y8076" s="3" t="s">
        <v>215</v>
      </c>
      <c r="Z8076" s="3" t="s">
        <v>215</v>
      </c>
      <c r="AA8076" s="3" t="s">
        <v>215</v>
      </c>
      <c r="AB8076" s="3" t="s">
        <v>215</v>
      </c>
      <c r="AC8076" s="3" t="s">
        <v>215</v>
      </c>
      <c r="AD8076" s="3" t="s">
        <v>215</v>
      </c>
      <c r="AE8076" s="3">
        <v>4.6349999999999998</v>
      </c>
      <c r="AF8076" s="3">
        <v>2.4E-2</v>
      </c>
      <c r="AG8076" s="3">
        <v>5.7869999999999999</v>
      </c>
      <c r="AH8076" s="3">
        <v>2.1509999999999998</v>
      </c>
      <c r="AI8076" s="3">
        <v>3.9180000000000001</v>
      </c>
      <c r="AJ8076" s="3">
        <v>6.12</v>
      </c>
      <c r="AK8076" s="3">
        <v>0.47899999999999998</v>
      </c>
      <c r="AL8076" s="3">
        <v>12.339</v>
      </c>
      <c r="AM8076" s="3">
        <v>-4.0250000000000004</v>
      </c>
      <c r="AN8076" s="3">
        <v>-1.7509999999999999</v>
      </c>
      <c r="AO8076" s="3">
        <v>1.7330000000000001</v>
      </c>
      <c r="AP8076" s="3">
        <v>1.34</v>
      </c>
      <c r="AQ8076" s="3">
        <v>3.1030000000000002</v>
      </c>
      <c r="AR8076" s="3">
        <v>0.38300000000000001</v>
      </c>
      <c r="AS8076" s="3">
        <v>4.3970000000000002</v>
      </c>
      <c r="AT8076" s="3">
        <v>2.6</v>
      </c>
      <c r="AU8076" s="3">
        <v>2.9</v>
      </c>
      <c r="AV8076" s="3">
        <v>3.38</v>
      </c>
      <c r="AW8076" s="3">
        <v>2.8</v>
      </c>
      <c r="AX8076" s="3">
        <v>2.802</v>
      </c>
      <c r="AY8076" s="3">
        <v>2.851</v>
      </c>
      <c r="AZ8076" s="3">
        <v>2.8</v>
      </c>
      <c r="BA8076">
        <v>2.8</v>
      </c>
      <c r="BB8076">
        <v>2016</v>
      </c>
    </row>
    <row r="8077" spans="1:54" hidden="1" x14ac:dyDescent="0.2">
      <c r="A8077">
        <v>869</v>
      </c>
      <c r="B8077" t="s">
        <v>368</v>
      </c>
      <c r="C8077" t="s">
        <v>290</v>
      </c>
      <c r="D8077" t="s">
        <v>84</v>
      </c>
      <c r="E8077" t="s">
        <v>289</v>
      </c>
      <c r="G8077" t="s">
        <v>288</v>
      </c>
    </row>
    <row r="8078" spans="1:54" hidden="1" x14ac:dyDescent="0.2">
      <c r="A8078">
        <v>869</v>
      </c>
      <c r="B8078" t="s">
        <v>368</v>
      </c>
      <c r="C8078" t="s">
        <v>287</v>
      </c>
      <c r="D8078" t="s">
        <v>84</v>
      </c>
      <c r="E8078" t="s">
        <v>286</v>
      </c>
      <c r="F8078" t="s">
        <v>285</v>
      </c>
      <c r="G8078" t="s">
        <v>275</v>
      </c>
    </row>
    <row r="8079" spans="1:54" hidden="1" x14ac:dyDescent="0.2">
      <c r="A8079">
        <v>869</v>
      </c>
      <c r="B8079" t="s">
        <v>368</v>
      </c>
      <c r="C8079" t="s">
        <v>284</v>
      </c>
      <c r="D8079" t="s">
        <v>84</v>
      </c>
      <c r="E8079" t="s">
        <v>283</v>
      </c>
      <c r="F8079" t="s">
        <v>282</v>
      </c>
      <c r="G8079" t="s">
        <v>275</v>
      </c>
    </row>
    <row r="8080" spans="1:54" hidden="1" x14ac:dyDescent="0.2">
      <c r="A8080">
        <v>869</v>
      </c>
      <c r="B8080" t="s">
        <v>368</v>
      </c>
      <c r="C8080" t="s">
        <v>281</v>
      </c>
      <c r="D8080" t="s">
        <v>84</v>
      </c>
      <c r="E8080" t="s">
        <v>280</v>
      </c>
      <c r="F8080" t="s">
        <v>279</v>
      </c>
      <c r="G8080" t="s">
        <v>275</v>
      </c>
    </row>
    <row r="8081" spans="1:54" hidden="1" x14ac:dyDescent="0.2">
      <c r="A8081">
        <v>869</v>
      </c>
      <c r="B8081" t="s">
        <v>368</v>
      </c>
      <c r="C8081" t="s">
        <v>278</v>
      </c>
      <c r="D8081" t="s">
        <v>84</v>
      </c>
      <c r="E8081" t="s">
        <v>277</v>
      </c>
      <c r="F8081" t="s">
        <v>276</v>
      </c>
      <c r="G8081" t="s">
        <v>275</v>
      </c>
    </row>
    <row r="8082" spans="1:54" hidden="1" x14ac:dyDescent="0.2">
      <c r="A8082">
        <v>869</v>
      </c>
      <c r="B8082" t="s">
        <v>368</v>
      </c>
      <c r="C8082" t="s">
        <v>274</v>
      </c>
      <c r="D8082" t="s">
        <v>84</v>
      </c>
      <c r="E8082" t="s">
        <v>273</v>
      </c>
      <c r="F8082" t="s">
        <v>272</v>
      </c>
      <c r="G8082" t="s">
        <v>271</v>
      </c>
    </row>
    <row r="8083" spans="1:54" hidden="1" x14ac:dyDescent="0.2">
      <c r="A8083">
        <v>869</v>
      </c>
      <c r="B8083" t="s">
        <v>368</v>
      </c>
      <c r="C8083" t="s">
        <v>270</v>
      </c>
      <c r="D8083" t="s">
        <v>84</v>
      </c>
      <c r="E8083" t="s">
        <v>269</v>
      </c>
      <c r="F8083" t="s">
        <v>268</v>
      </c>
      <c r="G8083" t="s">
        <v>264</v>
      </c>
      <c r="H8083" t="s">
        <v>263</v>
      </c>
    </row>
    <row r="8084" spans="1:54" hidden="1" x14ac:dyDescent="0.2">
      <c r="A8084">
        <v>869</v>
      </c>
      <c r="B8084" t="s">
        <v>368</v>
      </c>
      <c r="C8084" t="s">
        <v>267</v>
      </c>
      <c r="D8084" t="s">
        <v>84</v>
      </c>
      <c r="E8084" t="s">
        <v>266</v>
      </c>
      <c r="F8084" t="s">
        <v>265</v>
      </c>
      <c r="G8084" t="s">
        <v>264</v>
      </c>
      <c r="H8084" t="s">
        <v>263</v>
      </c>
      <c r="I8084" t="s">
        <v>1857</v>
      </c>
      <c r="J8084" s="3" t="s">
        <v>215</v>
      </c>
      <c r="K8084" s="3" t="s">
        <v>215</v>
      </c>
      <c r="L8084" s="3" t="s">
        <v>215</v>
      </c>
      <c r="M8084" s="3" t="s">
        <v>215</v>
      </c>
      <c r="N8084" s="3" t="s">
        <v>215</v>
      </c>
      <c r="O8084" s="3" t="s">
        <v>215</v>
      </c>
      <c r="P8084" s="3" t="s">
        <v>215</v>
      </c>
      <c r="Q8084" s="3" t="s">
        <v>215</v>
      </c>
      <c r="R8084" s="3" t="s">
        <v>215</v>
      </c>
      <c r="S8084" s="3" t="s">
        <v>215</v>
      </c>
      <c r="T8084" s="3" t="s">
        <v>215</v>
      </c>
      <c r="U8084" s="3" t="s">
        <v>215</v>
      </c>
      <c r="V8084" s="3" t="s">
        <v>215</v>
      </c>
      <c r="W8084" s="3" t="s">
        <v>215</v>
      </c>
      <c r="X8084" s="3" t="s">
        <v>215</v>
      </c>
      <c r="Y8084" s="3" t="s">
        <v>215</v>
      </c>
      <c r="Z8084" s="3" t="s">
        <v>215</v>
      </c>
      <c r="AA8084" s="3" t="s">
        <v>215</v>
      </c>
      <c r="AB8084" s="3" t="s">
        <v>215</v>
      </c>
      <c r="AC8084" s="3" t="s">
        <v>215</v>
      </c>
      <c r="AD8084" s="3" t="s">
        <v>215</v>
      </c>
      <c r="AE8084" s="3" t="s">
        <v>215</v>
      </c>
      <c r="AF8084" s="3">
        <v>8.9999999999999993E-3</v>
      </c>
      <c r="AG8084" s="3">
        <v>8.9999999999999993E-3</v>
      </c>
      <c r="AH8084" s="3">
        <v>0.01</v>
      </c>
      <c r="AI8084" s="3">
        <v>0.01</v>
      </c>
      <c r="AJ8084" s="3">
        <v>0.01</v>
      </c>
      <c r="AK8084" s="3">
        <v>0.01</v>
      </c>
      <c r="AL8084" s="3">
        <v>0.01</v>
      </c>
      <c r="AM8084" s="3">
        <v>0.01</v>
      </c>
      <c r="AN8084" s="3">
        <v>0.01</v>
      </c>
      <c r="AO8084" s="3">
        <v>1.0999999999999999E-2</v>
      </c>
      <c r="AP8084" s="3">
        <v>1.0999999999999999E-2</v>
      </c>
      <c r="AQ8084" s="3">
        <v>1.0999999999999999E-2</v>
      </c>
      <c r="AR8084" s="3">
        <v>1.0999999999999999E-2</v>
      </c>
      <c r="AS8084" s="3">
        <v>1.0999999999999999E-2</v>
      </c>
      <c r="AT8084" s="3">
        <v>1.0999999999999999E-2</v>
      </c>
      <c r="AU8084" s="3">
        <v>1.0999999999999999E-2</v>
      </c>
      <c r="AV8084" s="3">
        <v>1.0999999999999999E-2</v>
      </c>
      <c r="AW8084" s="3">
        <v>1.0999999999999999E-2</v>
      </c>
      <c r="AX8084" s="3">
        <v>1.0999999999999999E-2</v>
      </c>
      <c r="AY8084" s="3">
        <v>1.0999999999999999E-2</v>
      </c>
      <c r="AZ8084" s="3">
        <v>1.0999999999999999E-2</v>
      </c>
      <c r="BA8084">
        <v>1.0999999999999999E-2</v>
      </c>
      <c r="BB8084">
        <v>2012</v>
      </c>
    </row>
    <row r="8085" spans="1:54" hidden="1" x14ac:dyDescent="0.2">
      <c r="A8085">
        <v>869</v>
      </c>
      <c r="B8085" t="s">
        <v>368</v>
      </c>
      <c r="C8085" t="s">
        <v>262</v>
      </c>
      <c r="D8085" t="s">
        <v>84</v>
      </c>
      <c r="E8085" t="s">
        <v>260</v>
      </c>
      <c r="F8085" t="s">
        <v>259</v>
      </c>
      <c r="G8085" t="s">
        <v>225</v>
      </c>
      <c r="H8085" t="s">
        <v>222</v>
      </c>
      <c r="I8085" t="s">
        <v>1858</v>
      </c>
      <c r="J8085" s="3" t="s">
        <v>215</v>
      </c>
      <c r="K8085" s="3" t="s">
        <v>215</v>
      </c>
      <c r="L8085" s="3" t="s">
        <v>215</v>
      </c>
      <c r="M8085" s="3" t="s">
        <v>215</v>
      </c>
      <c r="N8085" s="3" t="s">
        <v>215</v>
      </c>
      <c r="O8085" s="3" t="s">
        <v>215</v>
      </c>
      <c r="P8085" s="3" t="s">
        <v>215</v>
      </c>
      <c r="Q8085" s="3" t="s">
        <v>215</v>
      </c>
      <c r="R8085" s="3" t="s">
        <v>215</v>
      </c>
      <c r="S8085" s="3" t="s">
        <v>215</v>
      </c>
      <c r="T8085" s="3" t="s">
        <v>215</v>
      </c>
      <c r="U8085" s="3" t="s">
        <v>215</v>
      </c>
      <c r="V8085" s="3" t="s">
        <v>215</v>
      </c>
      <c r="W8085" s="3" t="s">
        <v>215</v>
      </c>
      <c r="X8085" s="3" t="s">
        <v>215</v>
      </c>
      <c r="Y8085" s="3" t="s">
        <v>215</v>
      </c>
      <c r="Z8085" s="3" t="s">
        <v>215</v>
      </c>
      <c r="AA8085" s="3" t="s">
        <v>215</v>
      </c>
      <c r="AB8085" s="3" t="s">
        <v>215</v>
      </c>
      <c r="AC8085" s="3" t="s">
        <v>215</v>
      </c>
      <c r="AD8085" s="3" t="s">
        <v>215</v>
      </c>
      <c r="AE8085" s="3" t="s">
        <v>215</v>
      </c>
      <c r="AF8085" s="3" t="s">
        <v>215</v>
      </c>
      <c r="AG8085" s="3" t="s">
        <v>215</v>
      </c>
      <c r="AH8085" s="3">
        <v>2.1999999999999999E-2</v>
      </c>
      <c r="AI8085" s="3">
        <v>2.1000000000000001E-2</v>
      </c>
      <c r="AJ8085" s="3">
        <v>0.02</v>
      </c>
      <c r="AK8085" s="3">
        <v>2.4E-2</v>
      </c>
      <c r="AL8085" s="3">
        <v>2.5999999999999999E-2</v>
      </c>
      <c r="AM8085" s="3">
        <v>3.1E-2</v>
      </c>
      <c r="AN8085" s="3">
        <v>2.5000000000000001E-2</v>
      </c>
      <c r="AO8085" s="3">
        <v>2.5999999999999999E-2</v>
      </c>
      <c r="AP8085" s="3">
        <v>3.2000000000000001E-2</v>
      </c>
      <c r="AQ8085" s="3">
        <v>4.3999999999999997E-2</v>
      </c>
      <c r="AR8085" s="3">
        <v>4.2999999999999997E-2</v>
      </c>
      <c r="AS8085" s="3">
        <v>7.2999999999999995E-2</v>
      </c>
      <c r="AT8085" s="3">
        <v>7.9000000000000001E-2</v>
      </c>
      <c r="AU8085" s="3">
        <v>6.0999999999999999E-2</v>
      </c>
      <c r="AV8085" s="3">
        <v>7.1999999999999995E-2</v>
      </c>
      <c r="AW8085" s="3">
        <v>6.8000000000000005E-2</v>
      </c>
      <c r="AX8085" s="3">
        <v>6.7000000000000004E-2</v>
      </c>
      <c r="AY8085" s="3">
        <v>6.9000000000000006E-2</v>
      </c>
      <c r="AZ8085" s="3">
        <v>7.1999999999999995E-2</v>
      </c>
      <c r="BA8085">
        <v>7.4999999999999997E-2</v>
      </c>
      <c r="BB8085">
        <v>2016</v>
      </c>
    </row>
    <row r="8086" spans="1:54" hidden="1" x14ac:dyDescent="0.2">
      <c r="A8086">
        <v>869</v>
      </c>
      <c r="B8086" t="s">
        <v>368</v>
      </c>
      <c r="C8086" t="s">
        <v>261</v>
      </c>
      <c r="D8086" t="s">
        <v>84</v>
      </c>
      <c r="E8086" t="s">
        <v>260</v>
      </c>
      <c r="F8086" t="s">
        <v>259</v>
      </c>
      <c r="G8086" t="s">
        <v>217</v>
      </c>
      <c r="I8086" t="s">
        <v>258</v>
      </c>
      <c r="J8086" s="3" t="s">
        <v>215</v>
      </c>
      <c r="K8086" s="3" t="s">
        <v>215</v>
      </c>
      <c r="L8086" s="3" t="s">
        <v>215</v>
      </c>
      <c r="M8086" s="3" t="s">
        <v>215</v>
      </c>
      <c r="N8086" s="3" t="s">
        <v>215</v>
      </c>
      <c r="O8086" s="3" t="s">
        <v>215</v>
      </c>
      <c r="P8086" s="3" t="s">
        <v>215</v>
      </c>
      <c r="Q8086" s="3" t="s">
        <v>215</v>
      </c>
      <c r="R8086" s="3" t="s">
        <v>215</v>
      </c>
      <c r="S8086" s="3" t="s">
        <v>215</v>
      </c>
      <c r="T8086" s="3" t="s">
        <v>215</v>
      </c>
      <c r="U8086" s="3" t="s">
        <v>215</v>
      </c>
      <c r="V8086" s="3" t="s">
        <v>215</v>
      </c>
      <c r="W8086" s="3" t="s">
        <v>215</v>
      </c>
      <c r="X8086" s="3" t="s">
        <v>215</v>
      </c>
      <c r="Y8086" s="3" t="s">
        <v>215</v>
      </c>
      <c r="Z8086" s="3" t="s">
        <v>215</v>
      </c>
      <c r="AA8086" s="3" t="s">
        <v>215</v>
      </c>
      <c r="AB8086" s="3" t="s">
        <v>215</v>
      </c>
      <c r="AC8086" s="3" t="s">
        <v>215</v>
      </c>
      <c r="AD8086" s="3" t="s">
        <v>215</v>
      </c>
      <c r="AE8086" s="3" t="s">
        <v>215</v>
      </c>
      <c r="AF8086" s="3" t="s">
        <v>215</v>
      </c>
      <c r="AG8086" s="3" t="s">
        <v>215</v>
      </c>
      <c r="AH8086" s="3">
        <v>74.587999999999994</v>
      </c>
      <c r="AI8086" s="3">
        <v>73.070999999999998</v>
      </c>
      <c r="AJ8086" s="3">
        <v>65.427999999999997</v>
      </c>
      <c r="AK8086" s="3">
        <v>73.942999999999998</v>
      </c>
      <c r="AL8086" s="3">
        <v>71.635999999999996</v>
      </c>
      <c r="AM8086" s="3">
        <v>88.92</v>
      </c>
      <c r="AN8086" s="3">
        <v>72.308999999999997</v>
      </c>
      <c r="AO8086" s="3">
        <v>70.09</v>
      </c>
      <c r="AP8086" s="3">
        <v>89.272999999999996</v>
      </c>
      <c r="AQ8086" s="3">
        <v>112.81</v>
      </c>
      <c r="AR8086" s="3">
        <v>103.78700000000001</v>
      </c>
      <c r="AS8086" s="3">
        <v>154.904</v>
      </c>
      <c r="AT8086" s="3">
        <v>161.53200000000001</v>
      </c>
      <c r="AU8086" s="3">
        <v>119.142</v>
      </c>
      <c r="AV8086" s="3">
        <v>132.755</v>
      </c>
      <c r="AW8086" s="3">
        <v>118.05200000000001</v>
      </c>
      <c r="AX8086" s="3">
        <v>111.354</v>
      </c>
      <c r="AY8086" s="3">
        <v>108.16800000000001</v>
      </c>
      <c r="AZ8086" s="3">
        <v>106.90600000000001</v>
      </c>
      <c r="BA8086">
        <v>105.902</v>
      </c>
      <c r="BB8086">
        <v>2016</v>
      </c>
    </row>
    <row r="8087" spans="1:54" hidden="1" x14ac:dyDescent="0.2">
      <c r="A8087">
        <v>869</v>
      </c>
      <c r="B8087" t="s">
        <v>368</v>
      </c>
      <c r="C8087" t="s">
        <v>257</v>
      </c>
      <c r="D8087" t="s">
        <v>84</v>
      </c>
      <c r="E8087" t="s">
        <v>255</v>
      </c>
      <c r="F8087" t="s">
        <v>254</v>
      </c>
      <c r="G8087" t="s">
        <v>225</v>
      </c>
      <c r="H8087" t="s">
        <v>222</v>
      </c>
      <c r="I8087" t="s">
        <v>1858</v>
      </c>
      <c r="J8087" s="3" t="s">
        <v>215</v>
      </c>
      <c r="K8087" s="3" t="s">
        <v>215</v>
      </c>
      <c r="L8087" s="3" t="s">
        <v>215</v>
      </c>
      <c r="M8087" s="3" t="s">
        <v>215</v>
      </c>
      <c r="N8087" s="3" t="s">
        <v>215</v>
      </c>
      <c r="O8087" s="3" t="s">
        <v>215</v>
      </c>
      <c r="P8087" s="3" t="s">
        <v>215</v>
      </c>
      <c r="Q8087" s="3" t="s">
        <v>215</v>
      </c>
      <c r="R8087" s="3" t="s">
        <v>215</v>
      </c>
      <c r="S8087" s="3" t="s">
        <v>215</v>
      </c>
      <c r="T8087" s="3" t="s">
        <v>215</v>
      </c>
      <c r="U8087" s="3" t="s">
        <v>215</v>
      </c>
      <c r="V8087" s="3" t="s">
        <v>215</v>
      </c>
      <c r="W8087" s="3" t="s">
        <v>215</v>
      </c>
      <c r="X8087" s="3" t="s">
        <v>215</v>
      </c>
      <c r="Y8087" s="3" t="s">
        <v>215</v>
      </c>
      <c r="Z8087" s="3" t="s">
        <v>215</v>
      </c>
      <c r="AA8087" s="3" t="s">
        <v>215</v>
      </c>
      <c r="AB8087" s="3" t="s">
        <v>215</v>
      </c>
      <c r="AC8087" s="3" t="s">
        <v>215</v>
      </c>
      <c r="AD8087" s="3" t="s">
        <v>215</v>
      </c>
      <c r="AE8087" s="3" t="s">
        <v>215</v>
      </c>
      <c r="AF8087" s="3" t="s">
        <v>215</v>
      </c>
      <c r="AG8087" s="3" t="s">
        <v>215</v>
      </c>
      <c r="AH8087" s="3">
        <v>2.3E-2</v>
      </c>
      <c r="AI8087" s="3">
        <v>2.5000000000000001E-2</v>
      </c>
      <c r="AJ8087" s="3">
        <v>3.2000000000000001E-2</v>
      </c>
      <c r="AK8087" s="3">
        <v>0.03</v>
      </c>
      <c r="AL8087" s="3">
        <v>3.2000000000000001E-2</v>
      </c>
      <c r="AM8087" s="3">
        <v>3.5999999999999997E-2</v>
      </c>
      <c r="AN8087" s="3">
        <v>3.3000000000000002E-2</v>
      </c>
      <c r="AO8087" s="3">
        <v>0.03</v>
      </c>
      <c r="AP8087" s="3">
        <v>2.9000000000000001E-2</v>
      </c>
      <c r="AQ8087" s="3">
        <v>3.3000000000000002E-2</v>
      </c>
      <c r="AR8087" s="3">
        <v>4.4999999999999998E-2</v>
      </c>
      <c r="AS8087" s="3">
        <v>0.06</v>
      </c>
      <c r="AT8087" s="3">
        <v>7.0999999999999994E-2</v>
      </c>
      <c r="AU8087" s="3">
        <v>6.0999999999999999E-2</v>
      </c>
      <c r="AV8087" s="3">
        <v>7.3999999999999996E-2</v>
      </c>
      <c r="AW8087" s="3">
        <v>7.0000000000000007E-2</v>
      </c>
      <c r="AX8087" s="3">
        <v>7.0000000000000007E-2</v>
      </c>
      <c r="AY8087" s="3">
        <v>7.1999999999999995E-2</v>
      </c>
      <c r="AZ8087" s="3">
        <v>7.4999999999999997E-2</v>
      </c>
      <c r="BA8087">
        <v>7.8E-2</v>
      </c>
      <c r="BB8087">
        <v>2016</v>
      </c>
    </row>
    <row r="8088" spans="1:54" hidden="1" x14ac:dyDescent="0.2">
      <c r="A8088">
        <v>869</v>
      </c>
      <c r="B8088" t="s">
        <v>368</v>
      </c>
      <c r="C8088" t="s">
        <v>256</v>
      </c>
      <c r="D8088" t="s">
        <v>84</v>
      </c>
      <c r="E8088" t="s">
        <v>255</v>
      </c>
      <c r="F8088" t="s">
        <v>254</v>
      </c>
      <c r="G8088" t="s">
        <v>217</v>
      </c>
      <c r="I8088" t="s">
        <v>253</v>
      </c>
      <c r="J8088" s="3" t="s">
        <v>215</v>
      </c>
      <c r="K8088" s="3" t="s">
        <v>215</v>
      </c>
      <c r="L8088" s="3" t="s">
        <v>215</v>
      </c>
      <c r="M8088" s="3" t="s">
        <v>215</v>
      </c>
      <c r="N8088" s="3" t="s">
        <v>215</v>
      </c>
      <c r="O8088" s="3" t="s">
        <v>215</v>
      </c>
      <c r="P8088" s="3" t="s">
        <v>215</v>
      </c>
      <c r="Q8088" s="3" t="s">
        <v>215</v>
      </c>
      <c r="R8088" s="3" t="s">
        <v>215</v>
      </c>
      <c r="S8088" s="3" t="s">
        <v>215</v>
      </c>
      <c r="T8088" s="3" t="s">
        <v>215</v>
      </c>
      <c r="U8088" s="3" t="s">
        <v>215</v>
      </c>
      <c r="V8088" s="3" t="s">
        <v>215</v>
      </c>
      <c r="W8088" s="3" t="s">
        <v>215</v>
      </c>
      <c r="X8088" s="3" t="s">
        <v>215</v>
      </c>
      <c r="Y8088" s="3" t="s">
        <v>215</v>
      </c>
      <c r="Z8088" s="3" t="s">
        <v>215</v>
      </c>
      <c r="AA8088" s="3" t="s">
        <v>215</v>
      </c>
      <c r="AB8088" s="3" t="s">
        <v>215</v>
      </c>
      <c r="AC8088" s="3" t="s">
        <v>215</v>
      </c>
      <c r="AD8088" s="3" t="s">
        <v>215</v>
      </c>
      <c r="AE8088" s="3" t="s">
        <v>215</v>
      </c>
      <c r="AF8088" s="3" t="s">
        <v>215</v>
      </c>
      <c r="AG8088" s="3" t="s">
        <v>215</v>
      </c>
      <c r="AH8088" s="3">
        <v>78.391999999999996</v>
      </c>
      <c r="AI8088" s="3">
        <v>86.537000000000006</v>
      </c>
      <c r="AJ8088" s="3">
        <v>104.465</v>
      </c>
      <c r="AK8088" s="3">
        <v>93.59</v>
      </c>
      <c r="AL8088" s="3">
        <v>89.62</v>
      </c>
      <c r="AM8088" s="3">
        <v>102.809</v>
      </c>
      <c r="AN8088" s="3">
        <v>96.231999999999999</v>
      </c>
      <c r="AO8088" s="3">
        <v>79.108999999999995</v>
      </c>
      <c r="AP8088" s="3">
        <v>79.376999999999995</v>
      </c>
      <c r="AQ8088" s="3">
        <v>83.823999999999998</v>
      </c>
      <c r="AR8088" s="3">
        <v>109.84</v>
      </c>
      <c r="AS8088" s="3">
        <v>127.316</v>
      </c>
      <c r="AT8088" s="3">
        <v>144.97900000000001</v>
      </c>
      <c r="AU8088" s="3">
        <v>118.504</v>
      </c>
      <c r="AV8088" s="3">
        <v>135.81</v>
      </c>
      <c r="AW8088" s="3">
        <v>121.60299999999999</v>
      </c>
      <c r="AX8088" s="3">
        <v>115.252</v>
      </c>
      <c r="AY8088" s="3">
        <v>112.878</v>
      </c>
      <c r="AZ8088" s="3">
        <v>112.27200000000001</v>
      </c>
      <c r="BA8088">
        <v>111.376</v>
      </c>
      <c r="BB8088">
        <v>2016</v>
      </c>
    </row>
    <row r="8089" spans="1:54" hidden="1" x14ac:dyDescent="0.2">
      <c r="A8089">
        <v>869</v>
      </c>
      <c r="B8089" t="s">
        <v>368</v>
      </c>
      <c r="C8089" t="s">
        <v>252</v>
      </c>
      <c r="D8089" t="s">
        <v>84</v>
      </c>
      <c r="E8089" t="s">
        <v>250</v>
      </c>
      <c r="F8089" t="s">
        <v>249</v>
      </c>
      <c r="G8089" t="s">
        <v>225</v>
      </c>
      <c r="H8089" t="s">
        <v>222</v>
      </c>
      <c r="I8089" t="s">
        <v>1858</v>
      </c>
      <c r="J8089" s="3" t="s">
        <v>215</v>
      </c>
      <c r="K8089" s="3" t="s">
        <v>215</v>
      </c>
      <c r="L8089" s="3" t="s">
        <v>215</v>
      </c>
      <c r="M8089" s="3" t="s">
        <v>215</v>
      </c>
      <c r="N8089" s="3" t="s">
        <v>215</v>
      </c>
      <c r="O8089" s="3" t="s">
        <v>215</v>
      </c>
      <c r="P8089" s="3" t="s">
        <v>215</v>
      </c>
      <c r="Q8089" s="3" t="s">
        <v>215</v>
      </c>
      <c r="R8089" s="3" t="s">
        <v>215</v>
      </c>
      <c r="S8089" s="3" t="s">
        <v>215</v>
      </c>
      <c r="T8089" s="3" t="s">
        <v>215</v>
      </c>
      <c r="U8089" s="3" t="s">
        <v>215</v>
      </c>
      <c r="V8089" s="3" t="s">
        <v>215</v>
      </c>
      <c r="W8089" s="3" t="s">
        <v>215</v>
      </c>
      <c r="X8089" s="3" t="s">
        <v>215</v>
      </c>
      <c r="Y8089" s="3" t="s">
        <v>215</v>
      </c>
      <c r="Z8089" s="3" t="s">
        <v>215</v>
      </c>
      <c r="AA8089" s="3" t="s">
        <v>215</v>
      </c>
      <c r="AB8089" s="3" t="s">
        <v>215</v>
      </c>
      <c r="AC8089" s="3" t="s">
        <v>215</v>
      </c>
      <c r="AD8089" s="3" t="s">
        <v>215</v>
      </c>
      <c r="AE8089" s="3" t="s">
        <v>215</v>
      </c>
      <c r="AF8089" s="3" t="s">
        <v>215</v>
      </c>
      <c r="AG8089" s="3" t="s">
        <v>215</v>
      </c>
      <c r="AH8089" s="3">
        <v>-1E-3</v>
      </c>
      <c r="AI8089" s="3">
        <v>-4.0000000000000001E-3</v>
      </c>
      <c r="AJ8089" s="3">
        <v>-1.2E-2</v>
      </c>
      <c r="AK8089" s="3">
        <v>-6.0000000000000001E-3</v>
      </c>
      <c r="AL8089" s="3">
        <v>-6.0000000000000001E-3</v>
      </c>
      <c r="AM8089" s="3">
        <v>-5.0000000000000001E-3</v>
      </c>
      <c r="AN8089" s="3">
        <v>-8.0000000000000002E-3</v>
      </c>
      <c r="AO8089" s="3">
        <v>-3.0000000000000001E-3</v>
      </c>
      <c r="AP8089" s="3">
        <v>4.0000000000000001E-3</v>
      </c>
      <c r="AQ8089" s="3">
        <v>1.0999999999999999E-2</v>
      </c>
      <c r="AR8089" s="3">
        <v>-3.0000000000000001E-3</v>
      </c>
      <c r="AS8089" s="3">
        <v>1.2999999999999999E-2</v>
      </c>
      <c r="AT8089" s="3">
        <v>8.0000000000000002E-3</v>
      </c>
      <c r="AU8089" s="3" t="s">
        <v>355</v>
      </c>
      <c r="AV8089" s="3">
        <v>-2E-3</v>
      </c>
      <c r="AW8089" s="3">
        <v>-2E-3</v>
      </c>
      <c r="AX8089" s="3">
        <v>-2E-3</v>
      </c>
      <c r="AY8089" s="3">
        <v>-3.0000000000000001E-3</v>
      </c>
      <c r="AZ8089" s="3">
        <v>-4.0000000000000001E-3</v>
      </c>
      <c r="BA8089">
        <v>-4.0000000000000001E-3</v>
      </c>
      <c r="BB8089">
        <v>2016</v>
      </c>
    </row>
    <row r="8090" spans="1:54" hidden="1" x14ac:dyDescent="0.2">
      <c r="A8090">
        <v>869</v>
      </c>
      <c r="B8090" t="s">
        <v>368</v>
      </c>
      <c r="C8090" t="s">
        <v>251</v>
      </c>
      <c r="D8090" t="s">
        <v>84</v>
      </c>
      <c r="E8090" t="s">
        <v>250</v>
      </c>
      <c r="F8090" t="s">
        <v>249</v>
      </c>
      <c r="G8090" t="s">
        <v>217</v>
      </c>
      <c r="I8090" t="s">
        <v>248</v>
      </c>
      <c r="J8090" s="3" t="s">
        <v>215</v>
      </c>
      <c r="K8090" s="3" t="s">
        <v>215</v>
      </c>
      <c r="L8090" s="3" t="s">
        <v>215</v>
      </c>
      <c r="M8090" s="3" t="s">
        <v>215</v>
      </c>
      <c r="N8090" s="3" t="s">
        <v>215</v>
      </c>
      <c r="O8090" s="3" t="s">
        <v>215</v>
      </c>
      <c r="P8090" s="3" t="s">
        <v>215</v>
      </c>
      <c r="Q8090" s="3" t="s">
        <v>215</v>
      </c>
      <c r="R8090" s="3" t="s">
        <v>215</v>
      </c>
      <c r="S8090" s="3" t="s">
        <v>215</v>
      </c>
      <c r="T8090" s="3" t="s">
        <v>215</v>
      </c>
      <c r="U8090" s="3" t="s">
        <v>215</v>
      </c>
      <c r="V8090" s="3" t="s">
        <v>215</v>
      </c>
      <c r="W8090" s="3" t="s">
        <v>215</v>
      </c>
      <c r="X8090" s="3" t="s">
        <v>215</v>
      </c>
      <c r="Y8090" s="3" t="s">
        <v>215</v>
      </c>
      <c r="Z8090" s="3" t="s">
        <v>215</v>
      </c>
      <c r="AA8090" s="3" t="s">
        <v>215</v>
      </c>
      <c r="AB8090" s="3" t="s">
        <v>215</v>
      </c>
      <c r="AC8090" s="3" t="s">
        <v>215</v>
      </c>
      <c r="AD8090" s="3" t="s">
        <v>215</v>
      </c>
      <c r="AE8090" s="3" t="s">
        <v>215</v>
      </c>
      <c r="AF8090" s="3" t="s">
        <v>215</v>
      </c>
      <c r="AG8090" s="3" t="s">
        <v>215</v>
      </c>
      <c r="AH8090" s="3">
        <v>-3.8029999999999999</v>
      </c>
      <c r="AI8090" s="3">
        <v>-13.467000000000001</v>
      </c>
      <c r="AJ8090" s="3">
        <v>-39.036999999999999</v>
      </c>
      <c r="AK8090" s="3">
        <v>-19.646999999999998</v>
      </c>
      <c r="AL8090" s="3">
        <v>-17.984000000000002</v>
      </c>
      <c r="AM8090" s="3">
        <v>-13.888999999999999</v>
      </c>
      <c r="AN8090" s="3">
        <v>-23.922999999999998</v>
      </c>
      <c r="AO8090" s="3">
        <v>-9.0190000000000001</v>
      </c>
      <c r="AP8090" s="3">
        <v>9.8960000000000008</v>
      </c>
      <c r="AQ8090" s="3">
        <v>28.986000000000001</v>
      </c>
      <c r="AR8090" s="3">
        <v>-6.0529999999999999</v>
      </c>
      <c r="AS8090" s="3">
        <v>27.588000000000001</v>
      </c>
      <c r="AT8090" s="3">
        <v>16.553000000000001</v>
      </c>
      <c r="AU8090" s="3">
        <v>0.63800000000000001</v>
      </c>
      <c r="AV8090" s="3">
        <v>-3.0550000000000002</v>
      </c>
      <c r="AW8090" s="3">
        <v>-3.55</v>
      </c>
      <c r="AX8090" s="3">
        <v>-3.8980000000000001</v>
      </c>
      <c r="AY8090" s="3">
        <v>-4.71</v>
      </c>
      <c r="AZ8090" s="3">
        <v>-5.3659999999999997</v>
      </c>
      <c r="BA8090">
        <v>-5.4740000000000002</v>
      </c>
      <c r="BB8090">
        <v>2016</v>
      </c>
    </row>
    <row r="8091" spans="1:54" hidden="1" x14ac:dyDescent="0.2">
      <c r="A8091">
        <v>869</v>
      </c>
      <c r="B8091" t="s">
        <v>368</v>
      </c>
      <c r="C8091" t="s">
        <v>247</v>
      </c>
      <c r="D8091" t="s">
        <v>84</v>
      </c>
      <c r="E8091" t="s">
        <v>245</v>
      </c>
      <c r="F8091" t="s">
        <v>244</v>
      </c>
      <c r="G8091" t="s">
        <v>225</v>
      </c>
      <c r="H8091" t="s">
        <v>222</v>
      </c>
    </row>
    <row r="8092" spans="1:54" hidden="1" x14ac:dyDescent="0.2">
      <c r="A8092">
        <v>869</v>
      </c>
      <c r="B8092" t="s">
        <v>368</v>
      </c>
      <c r="C8092" t="s">
        <v>246</v>
      </c>
      <c r="D8092" t="s">
        <v>84</v>
      </c>
      <c r="E8092" t="s">
        <v>245</v>
      </c>
      <c r="F8092" t="s">
        <v>244</v>
      </c>
      <c r="G8092" t="s">
        <v>243</v>
      </c>
    </row>
    <row r="8093" spans="1:54" hidden="1" x14ac:dyDescent="0.2">
      <c r="A8093">
        <v>869</v>
      </c>
      <c r="B8093" t="s">
        <v>368</v>
      </c>
      <c r="C8093" t="s">
        <v>242</v>
      </c>
      <c r="D8093" t="s">
        <v>84</v>
      </c>
      <c r="E8093" t="s">
        <v>240</v>
      </c>
      <c r="F8093" t="s">
        <v>239</v>
      </c>
      <c r="G8093" t="s">
        <v>225</v>
      </c>
      <c r="H8093" t="s">
        <v>222</v>
      </c>
      <c r="I8093" t="s">
        <v>1858</v>
      </c>
      <c r="J8093" s="3" t="s">
        <v>215</v>
      </c>
      <c r="K8093" s="3" t="s">
        <v>215</v>
      </c>
      <c r="L8093" s="3" t="s">
        <v>215</v>
      </c>
      <c r="M8093" s="3" t="s">
        <v>215</v>
      </c>
      <c r="N8093" s="3" t="s">
        <v>215</v>
      </c>
      <c r="O8093" s="3" t="s">
        <v>215</v>
      </c>
      <c r="P8093" s="3" t="s">
        <v>215</v>
      </c>
      <c r="Q8093" s="3" t="s">
        <v>215</v>
      </c>
      <c r="R8093" s="3" t="s">
        <v>215</v>
      </c>
      <c r="S8093" s="3" t="s">
        <v>215</v>
      </c>
      <c r="T8093" s="3" t="s">
        <v>215</v>
      </c>
      <c r="U8093" s="3" t="s">
        <v>215</v>
      </c>
      <c r="V8093" s="3" t="s">
        <v>215</v>
      </c>
      <c r="W8093" s="3" t="s">
        <v>215</v>
      </c>
      <c r="X8093" s="3" t="s">
        <v>215</v>
      </c>
      <c r="Y8093" s="3" t="s">
        <v>215</v>
      </c>
      <c r="Z8093" s="3" t="s">
        <v>215</v>
      </c>
      <c r="AA8093" s="3" t="s">
        <v>215</v>
      </c>
      <c r="AB8093" s="3" t="s">
        <v>215</v>
      </c>
      <c r="AC8093" s="3" t="s">
        <v>215</v>
      </c>
      <c r="AD8093" s="3" t="s">
        <v>215</v>
      </c>
      <c r="AE8093" s="3" t="s">
        <v>215</v>
      </c>
      <c r="AF8093" s="3" t="s">
        <v>215</v>
      </c>
      <c r="AG8093" s="3" t="s">
        <v>215</v>
      </c>
      <c r="AH8093" s="3" t="s">
        <v>215</v>
      </c>
      <c r="AI8093" s="3">
        <v>-4.0000000000000001E-3</v>
      </c>
      <c r="AJ8093" s="3">
        <v>-1.2E-2</v>
      </c>
      <c r="AK8093" s="3">
        <v>-8.0000000000000002E-3</v>
      </c>
      <c r="AL8093" s="3">
        <v>-7.0000000000000001E-3</v>
      </c>
      <c r="AM8093" s="3">
        <v>-6.0000000000000001E-3</v>
      </c>
      <c r="AN8093" s="3">
        <v>-0.01</v>
      </c>
      <c r="AO8093" s="3">
        <v>-5.0000000000000001E-3</v>
      </c>
      <c r="AP8093" s="3">
        <v>3.0000000000000001E-3</v>
      </c>
      <c r="AQ8093" s="3">
        <v>1.0999999999999999E-2</v>
      </c>
      <c r="AR8093" s="3">
        <v>-6.0000000000000001E-3</v>
      </c>
      <c r="AS8093" s="3">
        <v>7.0000000000000001E-3</v>
      </c>
      <c r="AT8093" s="3">
        <v>5.0000000000000001E-3</v>
      </c>
      <c r="AU8093" s="3">
        <v>-2E-3</v>
      </c>
      <c r="AV8093" s="3">
        <v>-4.0000000000000001E-3</v>
      </c>
      <c r="AW8093" s="3">
        <v>-5.0000000000000001E-3</v>
      </c>
      <c r="AX8093" s="3">
        <v>-5.0000000000000001E-3</v>
      </c>
      <c r="AY8093" s="3">
        <v>-6.0000000000000001E-3</v>
      </c>
      <c r="AZ8093" s="3">
        <v>-7.0000000000000001E-3</v>
      </c>
      <c r="BA8093">
        <v>-7.0000000000000001E-3</v>
      </c>
      <c r="BB8093">
        <v>2016</v>
      </c>
    </row>
    <row r="8094" spans="1:54" hidden="1" x14ac:dyDescent="0.2">
      <c r="A8094">
        <v>869</v>
      </c>
      <c r="B8094" t="s">
        <v>368</v>
      </c>
      <c r="C8094" t="s">
        <v>241</v>
      </c>
      <c r="D8094" t="s">
        <v>84</v>
      </c>
      <c r="E8094" t="s">
        <v>240</v>
      </c>
      <c r="F8094" t="s">
        <v>239</v>
      </c>
      <c r="G8094" t="s">
        <v>217</v>
      </c>
      <c r="I8094" t="s">
        <v>238</v>
      </c>
      <c r="J8094" s="3" t="s">
        <v>215</v>
      </c>
      <c r="K8094" s="3" t="s">
        <v>215</v>
      </c>
      <c r="L8094" s="3" t="s">
        <v>215</v>
      </c>
      <c r="M8094" s="3" t="s">
        <v>215</v>
      </c>
      <c r="N8094" s="3" t="s">
        <v>215</v>
      </c>
      <c r="O8094" s="3" t="s">
        <v>215</v>
      </c>
      <c r="P8094" s="3" t="s">
        <v>215</v>
      </c>
      <c r="Q8094" s="3" t="s">
        <v>215</v>
      </c>
      <c r="R8094" s="3" t="s">
        <v>215</v>
      </c>
      <c r="S8094" s="3" t="s">
        <v>215</v>
      </c>
      <c r="T8094" s="3" t="s">
        <v>215</v>
      </c>
      <c r="U8094" s="3" t="s">
        <v>215</v>
      </c>
      <c r="V8094" s="3" t="s">
        <v>215</v>
      </c>
      <c r="W8094" s="3" t="s">
        <v>215</v>
      </c>
      <c r="X8094" s="3" t="s">
        <v>215</v>
      </c>
      <c r="Y8094" s="3" t="s">
        <v>215</v>
      </c>
      <c r="Z8094" s="3" t="s">
        <v>215</v>
      </c>
      <c r="AA8094" s="3" t="s">
        <v>215</v>
      </c>
      <c r="AB8094" s="3" t="s">
        <v>215</v>
      </c>
      <c r="AC8094" s="3" t="s">
        <v>215</v>
      </c>
      <c r="AD8094" s="3" t="s">
        <v>215</v>
      </c>
      <c r="AE8094" s="3" t="s">
        <v>215</v>
      </c>
      <c r="AF8094" s="3" t="s">
        <v>215</v>
      </c>
      <c r="AG8094" s="3" t="s">
        <v>215</v>
      </c>
      <c r="AH8094" s="3" t="s">
        <v>215</v>
      </c>
      <c r="AI8094" s="3">
        <v>-13.881</v>
      </c>
      <c r="AJ8094" s="3">
        <v>-39.521999999999998</v>
      </c>
      <c r="AK8094" s="3">
        <v>-24.931999999999999</v>
      </c>
      <c r="AL8094" s="3">
        <v>-19.064</v>
      </c>
      <c r="AM8094" s="3">
        <v>-17.561</v>
      </c>
      <c r="AN8094" s="3">
        <v>-28.567</v>
      </c>
      <c r="AO8094" s="3">
        <v>-12.275</v>
      </c>
      <c r="AP8094" s="3">
        <v>7.8310000000000004</v>
      </c>
      <c r="AQ8094" s="3">
        <v>28.734000000000002</v>
      </c>
      <c r="AR8094" s="3">
        <v>-13.430999999999999</v>
      </c>
      <c r="AS8094" s="3">
        <v>15.319000000000001</v>
      </c>
      <c r="AT8094" s="3">
        <v>10.561</v>
      </c>
      <c r="AU8094" s="3">
        <v>-3.26</v>
      </c>
      <c r="AV8094" s="3">
        <v>-7.7169999999999996</v>
      </c>
      <c r="AW8094" s="3">
        <v>-8.1470000000000002</v>
      </c>
      <c r="AX8094" s="3">
        <v>-8.3079999999999998</v>
      </c>
      <c r="AY8094" s="3">
        <v>-9.1549999999999994</v>
      </c>
      <c r="AZ8094" s="3">
        <v>-9.8450000000000006</v>
      </c>
      <c r="BA8094">
        <v>-9.7710000000000008</v>
      </c>
      <c r="BB8094">
        <v>2016</v>
      </c>
    </row>
    <row r="8095" spans="1:54" hidden="1" x14ac:dyDescent="0.2">
      <c r="A8095">
        <v>869</v>
      </c>
      <c r="B8095" t="s">
        <v>368</v>
      </c>
      <c r="C8095" t="s">
        <v>237</v>
      </c>
      <c r="D8095" t="s">
        <v>84</v>
      </c>
      <c r="E8095" t="s">
        <v>235</v>
      </c>
      <c r="F8095" t="s">
        <v>234</v>
      </c>
      <c r="G8095" t="s">
        <v>225</v>
      </c>
      <c r="H8095" t="s">
        <v>222</v>
      </c>
    </row>
    <row r="8096" spans="1:54" hidden="1" x14ac:dyDescent="0.2">
      <c r="A8096">
        <v>869</v>
      </c>
      <c r="B8096" t="s">
        <v>368</v>
      </c>
      <c r="C8096" t="s">
        <v>236</v>
      </c>
      <c r="D8096" t="s">
        <v>84</v>
      </c>
      <c r="E8096" t="s">
        <v>235</v>
      </c>
      <c r="F8096" t="s">
        <v>234</v>
      </c>
      <c r="G8096" t="s">
        <v>217</v>
      </c>
    </row>
    <row r="8097" spans="1:54" hidden="1" x14ac:dyDescent="0.2">
      <c r="A8097">
        <v>869</v>
      </c>
      <c r="B8097" t="s">
        <v>368</v>
      </c>
      <c r="C8097" t="s">
        <v>233</v>
      </c>
      <c r="D8097" t="s">
        <v>84</v>
      </c>
      <c r="E8097" t="s">
        <v>231</v>
      </c>
      <c r="F8097" t="s">
        <v>230</v>
      </c>
      <c r="G8097" t="s">
        <v>225</v>
      </c>
      <c r="H8097" t="s">
        <v>222</v>
      </c>
      <c r="I8097" t="s">
        <v>1858</v>
      </c>
      <c r="J8097" s="3" t="s">
        <v>215</v>
      </c>
      <c r="K8097" s="3" t="s">
        <v>215</v>
      </c>
      <c r="L8097" s="3" t="s">
        <v>215</v>
      </c>
      <c r="M8097" s="3" t="s">
        <v>215</v>
      </c>
      <c r="N8097" s="3" t="s">
        <v>215</v>
      </c>
      <c r="O8097" s="3" t="s">
        <v>215</v>
      </c>
      <c r="P8097" s="3" t="s">
        <v>215</v>
      </c>
      <c r="Q8097" s="3" t="s">
        <v>215</v>
      </c>
      <c r="R8097" s="3" t="s">
        <v>215</v>
      </c>
      <c r="S8097" s="3" t="s">
        <v>215</v>
      </c>
      <c r="T8097" s="3" t="s">
        <v>215</v>
      </c>
      <c r="U8097" s="3" t="s">
        <v>215</v>
      </c>
      <c r="V8097" s="3" t="s">
        <v>215</v>
      </c>
      <c r="W8097" s="3" t="s">
        <v>215</v>
      </c>
      <c r="X8097" s="3" t="s">
        <v>215</v>
      </c>
      <c r="Y8097" s="3" t="s">
        <v>215</v>
      </c>
      <c r="Z8097" s="3" t="s">
        <v>215</v>
      </c>
      <c r="AA8097" s="3" t="s">
        <v>215</v>
      </c>
      <c r="AB8097" s="3" t="s">
        <v>215</v>
      </c>
      <c r="AC8097" s="3" t="s">
        <v>215</v>
      </c>
      <c r="AD8097" s="3" t="s">
        <v>215</v>
      </c>
      <c r="AE8097" s="3" t="s">
        <v>215</v>
      </c>
      <c r="AF8097" s="3" t="s">
        <v>215</v>
      </c>
      <c r="AG8097" s="3" t="s">
        <v>215</v>
      </c>
      <c r="AH8097" s="3" t="s">
        <v>215</v>
      </c>
      <c r="AI8097" s="3">
        <v>1.0999999999999999E-2</v>
      </c>
      <c r="AJ8097" s="3">
        <v>1.2E-2</v>
      </c>
      <c r="AK8097" s="3">
        <v>1.0999999999999999E-2</v>
      </c>
      <c r="AL8097" s="3">
        <v>1.4E-2</v>
      </c>
      <c r="AM8097" s="3">
        <v>1.0999999999999999E-2</v>
      </c>
      <c r="AN8097" s="3">
        <v>1.4E-2</v>
      </c>
      <c r="AO8097" s="3">
        <v>1.0999999999999999E-2</v>
      </c>
      <c r="AP8097" s="3">
        <v>0.01</v>
      </c>
      <c r="AQ8097" s="3">
        <v>8.9999999999999993E-3</v>
      </c>
      <c r="AR8097" s="3">
        <v>0.01</v>
      </c>
      <c r="AS8097" s="3">
        <v>2.3E-2</v>
      </c>
      <c r="AT8097" s="3">
        <v>2.7E-2</v>
      </c>
      <c r="AU8097" s="3">
        <v>2.5000000000000001E-2</v>
      </c>
      <c r="AV8097" s="3">
        <v>2.3E-2</v>
      </c>
      <c r="AW8097" s="3">
        <v>1.7999999999999999E-2</v>
      </c>
      <c r="AX8097" s="3">
        <v>1.4999999999999999E-2</v>
      </c>
      <c r="AY8097" s="3">
        <v>1.2999999999999999E-2</v>
      </c>
      <c r="AZ8097" s="3">
        <v>7.0000000000000001E-3</v>
      </c>
      <c r="BA8097">
        <v>4.0000000000000001E-3</v>
      </c>
      <c r="BB8097">
        <v>2016</v>
      </c>
    </row>
    <row r="8098" spans="1:54" hidden="1" x14ac:dyDescent="0.2">
      <c r="A8098">
        <v>869</v>
      </c>
      <c r="B8098" t="s">
        <v>368</v>
      </c>
      <c r="C8098" t="s">
        <v>232</v>
      </c>
      <c r="D8098" t="s">
        <v>84</v>
      </c>
      <c r="E8098" t="s">
        <v>231</v>
      </c>
      <c r="F8098" t="s">
        <v>230</v>
      </c>
      <c r="G8098" t="s">
        <v>217</v>
      </c>
      <c r="I8098" t="s">
        <v>229</v>
      </c>
      <c r="J8098" s="3" t="s">
        <v>215</v>
      </c>
      <c r="K8098" s="3" t="s">
        <v>215</v>
      </c>
      <c r="L8098" s="3" t="s">
        <v>215</v>
      </c>
      <c r="M8098" s="3" t="s">
        <v>215</v>
      </c>
      <c r="N8098" s="3" t="s">
        <v>215</v>
      </c>
      <c r="O8098" s="3" t="s">
        <v>215</v>
      </c>
      <c r="P8098" s="3" t="s">
        <v>215</v>
      </c>
      <c r="Q8098" s="3" t="s">
        <v>215</v>
      </c>
      <c r="R8098" s="3" t="s">
        <v>215</v>
      </c>
      <c r="S8098" s="3" t="s">
        <v>215</v>
      </c>
      <c r="T8098" s="3" t="s">
        <v>215</v>
      </c>
      <c r="U8098" s="3" t="s">
        <v>215</v>
      </c>
      <c r="V8098" s="3" t="s">
        <v>215</v>
      </c>
      <c r="W8098" s="3" t="s">
        <v>215</v>
      </c>
      <c r="X8098" s="3" t="s">
        <v>215</v>
      </c>
      <c r="Y8098" s="3" t="s">
        <v>215</v>
      </c>
      <c r="Z8098" s="3" t="s">
        <v>215</v>
      </c>
      <c r="AA8098" s="3" t="s">
        <v>215</v>
      </c>
      <c r="AB8098" s="3" t="s">
        <v>215</v>
      </c>
      <c r="AC8098" s="3" t="s">
        <v>215</v>
      </c>
      <c r="AD8098" s="3" t="s">
        <v>215</v>
      </c>
      <c r="AE8098" s="3" t="s">
        <v>215</v>
      </c>
      <c r="AF8098" s="3" t="s">
        <v>215</v>
      </c>
      <c r="AG8098" s="3" t="s">
        <v>215</v>
      </c>
      <c r="AH8098" s="3" t="s">
        <v>215</v>
      </c>
      <c r="AI8098" s="3">
        <v>39.426000000000002</v>
      </c>
      <c r="AJ8098" s="3">
        <v>39.804000000000002</v>
      </c>
      <c r="AK8098" s="3">
        <v>34.621000000000002</v>
      </c>
      <c r="AL8098" s="3">
        <v>37.493000000000002</v>
      </c>
      <c r="AM8098" s="3">
        <v>32.186999999999998</v>
      </c>
      <c r="AN8098" s="3">
        <v>39.213999999999999</v>
      </c>
      <c r="AO8098" s="3">
        <v>28.742999999999999</v>
      </c>
      <c r="AP8098" s="3">
        <v>26.212</v>
      </c>
      <c r="AQ8098" s="3">
        <v>23.36</v>
      </c>
      <c r="AR8098" s="3">
        <v>24.143999999999998</v>
      </c>
      <c r="AS8098" s="3">
        <v>48.042999999999999</v>
      </c>
      <c r="AT8098" s="3">
        <v>54.122999999999998</v>
      </c>
      <c r="AU8098" s="3">
        <v>49.186</v>
      </c>
      <c r="AV8098" s="3">
        <v>43.197000000000003</v>
      </c>
      <c r="AW8098" s="3">
        <v>31.486000000000001</v>
      </c>
      <c r="AX8098" s="3">
        <v>25.562999999999999</v>
      </c>
      <c r="AY8098" s="3">
        <v>20.254000000000001</v>
      </c>
      <c r="AZ8098" s="3">
        <v>10.359</v>
      </c>
      <c r="BA8098">
        <v>6.2789999999999999</v>
      </c>
      <c r="BB8098">
        <v>2016</v>
      </c>
    </row>
    <row r="8099" spans="1:54" hidden="1" x14ac:dyDescent="0.2">
      <c r="A8099">
        <v>869</v>
      </c>
      <c r="B8099" t="s">
        <v>368</v>
      </c>
      <c r="C8099" t="s">
        <v>228</v>
      </c>
      <c r="D8099" t="s">
        <v>84</v>
      </c>
      <c r="E8099" t="s">
        <v>227</v>
      </c>
      <c r="F8099" t="s">
        <v>226</v>
      </c>
      <c r="G8099" t="s">
        <v>225</v>
      </c>
      <c r="H8099" t="s">
        <v>222</v>
      </c>
      <c r="I8099" t="s">
        <v>1858</v>
      </c>
      <c r="J8099" s="3" t="s">
        <v>215</v>
      </c>
      <c r="K8099" s="3" t="s">
        <v>215</v>
      </c>
      <c r="L8099" s="3" t="s">
        <v>215</v>
      </c>
      <c r="M8099" s="3" t="s">
        <v>215</v>
      </c>
      <c r="N8099" s="3" t="s">
        <v>215</v>
      </c>
      <c r="O8099" s="3" t="s">
        <v>215</v>
      </c>
      <c r="P8099" s="3" t="s">
        <v>215</v>
      </c>
      <c r="Q8099" s="3" t="s">
        <v>215</v>
      </c>
      <c r="R8099" s="3" t="s">
        <v>215</v>
      </c>
      <c r="S8099" s="3" t="s">
        <v>215</v>
      </c>
      <c r="T8099" s="3" t="s">
        <v>215</v>
      </c>
      <c r="U8099" s="3" t="s">
        <v>215</v>
      </c>
      <c r="V8099" s="3" t="s">
        <v>215</v>
      </c>
      <c r="W8099" s="3" t="s">
        <v>215</v>
      </c>
      <c r="X8099" s="3" t="s">
        <v>215</v>
      </c>
      <c r="Y8099" s="3" t="s">
        <v>215</v>
      </c>
      <c r="Z8099" s="3" t="s">
        <v>215</v>
      </c>
      <c r="AA8099" s="3" t="s">
        <v>215</v>
      </c>
      <c r="AB8099" s="3" t="s">
        <v>215</v>
      </c>
      <c r="AC8099" s="3" t="s">
        <v>215</v>
      </c>
      <c r="AD8099" s="3">
        <v>2.4E-2</v>
      </c>
      <c r="AE8099" s="3">
        <v>2.5999999999999999E-2</v>
      </c>
      <c r="AF8099" s="3">
        <v>2.9000000000000001E-2</v>
      </c>
      <c r="AG8099" s="3">
        <v>2.8000000000000001E-2</v>
      </c>
      <c r="AH8099" s="3">
        <v>2.9000000000000001E-2</v>
      </c>
      <c r="AI8099" s="3">
        <v>2.8000000000000001E-2</v>
      </c>
      <c r="AJ8099" s="3">
        <v>0.03</v>
      </c>
      <c r="AK8099" s="3">
        <v>3.2000000000000001E-2</v>
      </c>
      <c r="AL8099" s="3">
        <v>3.5999999999999997E-2</v>
      </c>
      <c r="AM8099" s="3">
        <v>3.5000000000000003E-2</v>
      </c>
      <c r="AN8099" s="3">
        <v>3.5000000000000003E-2</v>
      </c>
      <c r="AO8099" s="3">
        <v>3.7999999999999999E-2</v>
      </c>
      <c r="AP8099" s="3">
        <v>3.5999999999999997E-2</v>
      </c>
      <c r="AQ8099" s="3">
        <v>3.9E-2</v>
      </c>
      <c r="AR8099" s="3">
        <v>4.1000000000000002E-2</v>
      </c>
      <c r="AS8099" s="3">
        <v>4.7E-2</v>
      </c>
      <c r="AT8099" s="3">
        <v>4.9000000000000002E-2</v>
      </c>
      <c r="AU8099" s="3">
        <v>5.0999999999999997E-2</v>
      </c>
      <c r="AV8099" s="3">
        <v>5.3999999999999999E-2</v>
      </c>
      <c r="AW8099" s="3">
        <v>5.7000000000000002E-2</v>
      </c>
      <c r="AX8099" s="3">
        <v>6.0999999999999999E-2</v>
      </c>
      <c r="AY8099" s="3">
        <v>6.4000000000000001E-2</v>
      </c>
      <c r="AZ8099" s="3">
        <v>6.7000000000000004E-2</v>
      </c>
      <c r="BA8099">
        <v>7.0000000000000007E-2</v>
      </c>
      <c r="BB8099">
        <v>2016</v>
      </c>
    </row>
    <row r="8100" spans="1:54" hidden="1" x14ac:dyDescent="0.2">
      <c r="A8100">
        <v>869</v>
      </c>
      <c r="B8100" t="s">
        <v>368</v>
      </c>
      <c r="C8100" t="s">
        <v>224</v>
      </c>
      <c r="D8100" t="s">
        <v>84</v>
      </c>
      <c r="E8100" t="s">
        <v>219</v>
      </c>
      <c r="F8100" t="s">
        <v>218</v>
      </c>
      <c r="G8100" t="s">
        <v>223</v>
      </c>
      <c r="H8100" t="s">
        <v>222</v>
      </c>
      <c r="I8100" t="s">
        <v>1859</v>
      </c>
      <c r="J8100" s="3" t="s">
        <v>215</v>
      </c>
      <c r="K8100" s="3" t="s">
        <v>215</v>
      </c>
      <c r="L8100" s="3" t="s">
        <v>215</v>
      </c>
      <c r="M8100" s="3" t="s">
        <v>215</v>
      </c>
      <c r="N8100" s="3" t="s">
        <v>215</v>
      </c>
      <c r="O8100" s="3" t="s">
        <v>215</v>
      </c>
      <c r="P8100" s="3" t="s">
        <v>215</v>
      </c>
      <c r="Q8100" s="3" t="s">
        <v>215</v>
      </c>
      <c r="R8100" s="3" t="s">
        <v>215</v>
      </c>
      <c r="S8100" s="3" t="s">
        <v>215</v>
      </c>
      <c r="T8100" s="3" t="s">
        <v>215</v>
      </c>
      <c r="U8100" s="3" t="s">
        <v>215</v>
      </c>
      <c r="V8100" s="3" t="s">
        <v>215</v>
      </c>
      <c r="W8100" s="3" t="s">
        <v>215</v>
      </c>
      <c r="X8100" s="3" t="s">
        <v>215</v>
      </c>
      <c r="Y8100" s="3" t="s">
        <v>215</v>
      </c>
      <c r="Z8100" s="3" t="s">
        <v>215</v>
      </c>
      <c r="AA8100" s="3" t="s">
        <v>215</v>
      </c>
      <c r="AB8100" s="3" t="s">
        <v>215</v>
      </c>
      <c r="AC8100" s="3" t="s">
        <v>215</v>
      </c>
      <c r="AD8100" s="3" t="s">
        <v>215</v>
      </c>
      <c r="AE8100" s="3">
        <v>-8.0000000000000002E-3</v>
      </c>
      <c r="AF8100" s="3">
        <v>1E-3</v>
      </c>
      <c r="AG8100" s="3">
        <v>-7.0000000000000001E-3</v>
      </c>
      <c r="AH8100" s="3">
        <v>-6.0000000000000001E-3</v>
      </c>
      <c r="AI8100" s="3">
        <v>-3.0000000000000001E-3</v>
      </c>
      <c r="AJ8100" s="3">
        <v>7.0000000000000001E-3</v>
      </c>
      <c r="AK8100" s="3">
        <v>-4.0000000000000001E-3</v>
      </c>
      <c r="AL8100" s="3">
        <v>2E-3</v>
      </c>
      <c r="AM8100" s="3">
        <v>2E-3</v>
      </c>
      <c r="AN8100" s="3">
        <v>-1.2999999999999999E-2</v>
      </c>
      <c r="AO8100" s="3">
        <v>-2.5000000000000001E-2</v>
      </c>
      <c r="AP8100" s="3">
        <v>-1.4E-2</v>
      </c>
      <c r="AQ8100" s="3">
        <v>-6.0000000000000001E-3</v>
      </c>
      <c r="AR8100" s="3">
        <v>-6.0000000000000001E-3</v>
      </c>
      <c r="AS8100" s="3">
        <v>-8.0000000000000002E-3</v>
      </c>
      <c r="AT8100" s="3">
        <v>-1.2E-2</v>
      </c>
      <c r="AU8100" s="3">
        <v>-8.0000000000000002E-3</v>
      </c>
      <c r="AV8100" s="3">
        <v>-8.9999999999999993E-3</v>
      </c>
      <c r="AW8100" s="3">
        <v>-1.2999999999999999E-2</v>
      </c>
      <c r="AX8100" s="3">
        <v>-1.4999999999999999E-2</v>
      </c>
      <c r="AY8100" s="3">
        <v>-1.4E-2</v>
      </c>
      <c r="AZ8100" s="3">
        <v>-1.4999999999999999E-2</v>
      </c>
      <c r="BA8100">
        <v>-1.4E-2</v>
      </c>
      <c r="BB8100">
        <v>2012</v>
      </c>
    </row>
    <row r="8101" spans="1:54" hidden="1" x14ac:dyDescent="0.2">
      <c r="A8101">
        <v>869</v>
      </c>
      <c r="B8101" t="s">
        <v>368</v>
      </c>
      <c r="C8101" t="s">
        <v>220</v>
      </c>
      <c r="D8101" t="s">
        <v>84</v>
      </c>
      <c r="E8101" t="s">
        <v>219</v>
      </c>
      <c r="F8101" t="s">
        <v>218</v>
      </c>
      <c r="G8101" t="s">
        <v>217</v>
      </c>
      <c r="I8101" t="s">
        <v>216</v>
      </c>
      <c r="J8101" s="3" t="s">
        <v>215</v>
      </c>
      <c r="K8101" s="3" t="s">
        <v>215</v>
      </c>
      <c r="L8101" s="3" t="s">
        <v>215</v>
      </c>
      <c r="M8101" s="3" t="s">
        <v>215</v>
      </c>
      <c r="N8101" s="3" t="s">
        <v>215</v>
      </c>
      <c r="O8101" s="3" t="s">
        <v>215</v>
      </c>
      <c r="P8101" s="3" t="s">
        <v>215</v>
      </c>
      <c r="Q8101" s="3" t="s">
        <v>215</v>
      </c>
      <c r="R8101" s="3" t="s">
        <v>215</v>
      </c>
      <c r="S8101" s="3" t="s">
        <v>215</v>
      </c>
      <c r="T8101" s="3" t="s">
        <v>215</v>
      </c>
      <c r="U8101" s="3" t="s">
        <v>215</v>
      </c>
      <c r="V8101" s="3" t="s">
        <v>215</v>
      </c>
      <c r="W8101" s="3" t="s">
        <v>215</v>
      </c>
      <c r="X8101" s="3" t="s">
        <v>215</v>
      </c>
      <c r="Y8101" s="3" t="s">
        <v>215</v>
      </c>
      <c r="Z8101" s="3" t="s">
        <v>215</v>
      </c>
      <c r="AA8101" s="3" t="s">
        <v>215</v>
      </c>
      <c r="AB8101" s="3" t="s">
        <v>215</v>
      </c>
      <c r="AC8101" s="3" t="s">
        <v>215</v>
      </c>
      <c r="AD8101" s="3" t="s">
        <v>215</v>
      </c>
      <c r="AE8101" s="3">
        <v>-57.331000000000003</v>
      </c>
      <c r="AF8101" s="3">
        <v>4.9050000000000002</v>
      </c>
      <c r="AG8101" s="3">
        <v>-39.508000000000003</v>
      </c>
      <c r="AH8101" s="3">
        <v>-27.585999999999999</v>
      </c>
      <c r="AI8101" s="3">
        <v>-13.836</v>
      </c>
      <c r="AJ8101" s="3">
        <v>31.95</v>
      </c>
      <c r="AK8101" s="3">
        <v>-12.97</v>
      </c>
      <c r="AL8101" s="3">
        <v>7.1</v>
      </c>
      <c r="AM8101" s="3">
        <v>6.8620000000000001</v>
      </c>
      <c r="AN8101" s="3">
        <v>-42.168999999999997</v>
      </c>
      <c r="AO8101" s="3">
        <v>-63.59</v>
      </c>
      <c r="AP8101" s="3">
        <v>-36.417000000000002</v>
      </c>
      <c r="AQ8101" s="3">
        <v>-17.126000000000001</v>
      </c>
      <c r="AR8101" s="3">
        <v>-15.244</v>
      </c>
      <c r="AS8101" s="3">
        <v>-23.785</v>
      </c>
      <c r="AT8101" s="3">
        <v>-31.97</v>
      </c>
      <c r="AU8101" s="3">
        <v>-19.157</v>
      </c>
      <c r="AV8101" s="3">
        <v>-20.53</v>
      </c>
      <c r="AW8101" s="3">
        <v>-29.686</v>
      </c>
      <c r="AX8101" s="3">
        <v>-30.384</v>
      </c>
      <c r="AY8101" s="3">
        <v>-28.561</v>
      </c>
      <c r="AZ8101" s="3">
        <v>-27.946999999999999</v>
      </c>
      <c r="BA8101">
        <v>-25.321999999999999</v>
      </c>
      <c r="BB8101">
        <v>2012</v>
      </c>
    </row>
    <row r="8102" spans="1:54" x14ac:dyDescent="0.2">
      <c r="A8102">
        <v>746</v>
      </c>
      <c r="B8102" t="s">
        <v>367</v>
      </c>
      <c r="C8102" t="s">
        <v>352</v>
      </c>
      <c r="D8102" t="s">
        <v>117</v>
      </c>
      <c r="E8102" t="s">
        <v>349</v>
      </c>
      <c r="F8102" t="s">
        <v>351</v>
      </c>
      <c r="G8102" t="s">
        <v>225</v>
      </c>
      <c r="H8102" t="s">
        <v>222</v>
      </c>
      <c r="I8102" t="s">
        <v>1860</v>
      </c>
      <c r="J8102" s="3">
        <v>7860.3280000000004</v>
      </c>
      <c r="K8102" s="3">
        <v>8163.6869999999999</v>
      </c>
      <c r="L8102" s="3">
        <v>8833.48</v>
      </c>
      <c r="M8102" s="3">
        <v>9266.2510000000002</v>
      </c>
      <c r="N8102" s="3">
        <v>8988.2630000000008</v>
      </c>
      <c r="O8102" s="3">
        <v>8718.6149999999998</v>
      </c>
      <c r="P8102" s="3">
        <v>8801.1180000000004</v>
      </c>
      <c r="Q8102" s="3">
        <v>9153.1630000000005</v>
      </c>
      <c r="R8102" s="3">
        <v>9912.36</v>
      </c>
      <c r="S8102" s="3">
        <v>10547.078</v>
      </c>
      <c r="T8102" s="3">
        <v>11232.366</v>
      </c>
      <c r="U8102" s="3">
        <v>11432.124</v>
      </c>
      <c r="V8102" s="3">
        <v>12100.93</v>
      </c>
      <c r="W8102" s="3">
        <v>12909.978999999999</v>
      </c>
      <c r="X8102" s="3">
        <v>13903.217000000001</v>
      </c>
      <c r="Y8102" s="3">
        <v>15178.707</v>
      </c>
      <c r="Z8102" s="3">
        <v>16179.689</v>
      </c>
      <c r="AA8102" s="3">
        <v>16927.221000000001</v>
      </c>
      <c r="AB8102" s="3">
        <v>17955.383999999998</v>
      </c>
      <c r="AC8102" s="3">
        <v>19383.394</v>
      </c>
      <c r="AD8102" s="3">
        <v>20147.362000000001</v>
      </c>
      <c r="AE8102" s="3">
        <v>21913.373</v>
      </c>
      <c r="AF8102" s="3">
        <v>23459.786</v>
      </c>
      <c r="AG8102" s="3">
        <v>24904.643</v>
      </c>
      <c r="AH8102" s="3">
        <v>26349.944</v>
      </c>
      <c r="AI8102" s="3">
        <v>28986.892</v>
      </c>
      <c r="AJ8102" s="3">
        <v>31030.282999999999</v>
      </c>
      <c r="AK8102" s="3">
        <v>33532.521000000001</v>
      </c>
      <c r="AL8102" s="3">
        <v>37029.290999999997</v>
      </c>
      <c r="AM8102" s="3">
        <v>40017.123</v>
      </c>
      <c r="AN8102" s="3">
        <v>43084.942000000003</v>
      </c>
      <c r="AO8102" s="3">
        <v>46023.610999999997</v>
      </c>
      <c r="AP8102" s="3">
        <v>47054.712</v>
      </c>
      <c r="AQ8102" s="3">
        <v>49272.671999999999</v>
      </c>
      <c r="AR8102" s="3">
        <v>51519.858</v>
      </c>
      <c r="AS8102" s="3">
        <v>54441.190999999999</v>
      </c>
      <c r="AT8102" s="3">
        <v>55705.921999999999</v>
      </c>
      <c r="AU8102" s="3">
        <v>58189.156000000003</v>
      </c>
      <c r="AV8102" s="3">
        <v>61234.781999999999</v>
      </c>
      <c r="AW8102" s="3">
        <v>64772.898000000001</v>
      </c>
      <c r="AX8102" s="3">
        <v>68778.096000000005</v>
      </c>
      <c r="AY8102" s="3">
        <v>73292.28</v>
      </c>
      <c r="AZ8102" s="3">
        <v>78531.271999999997</v>
      </c>
      <c r="BA8102">
        <v>84251.312999999995</v>
      </c>
      <c r="BB8102">
        <v>2016</v>
      </c>
    </row>
    <row r="8103" spans="1:54" hidden="1" x14ac:dyDescent="0.2">
      <c r="A8103">
        <v>746</v>
      </c>
      <c r="B8103" t="s">
        <v>367</v>
      </c>
      <c r="C8103" t="s">
        <v>350</v>
      </c>
      <c r="D8103" t="s">
        <v>117</v>
      </c>
      <c r="E8103" t="s">
        <v>349</v>
      </c>
      <c r="F8103" t="s">
        <v>348</v>
      </c>
      <c r="G8103" t="s">
        <v>275</v>
      </c>
      <c r="I8103" t="s">
        <v>347</v>
      </c>
      <c r="J8103" s="3">
        <v>-3.3919999999999999</v>
      </c>
      <c r="K8103" s="3">
        <v>3.859</v>
      </c>
      <c r="L8103" s="3">
        <v>8.2050000000000001</v>
      </c>
      <c r="M8103" s="3">
        <v>4.899</v>
      </c>
      <c r="N8103" s="3">
        <v>-3</v>
      </c>
      <c r="O8103" s="3">
        <v>-3</v>
      </c>
      <c r="P8103" s="3">
        <v>0.94599999999999995</v>
      </c>
      <c r="Q8103" s="3">
        <v>4</v>
      </c>
      <c r="R8103" s="3">
        <v>8.2940000000000005</v>
      </c>
      <c r="S8103" s="3">
        <v>6.4029999999999996</v>
      </c>
      <c r="T8103" s="3">
        <v>6.4969999999999999</v>
      </c>
      <c r="U8103" s="3">
        <v>1.778</v>
      </c>
      <c r="V8103" s="3">
        <v>5.85</v>
      </c>
      <c r="W8103" s="3">
        <v>6.6859999999999999</v>
      </c>
      <c r="X8103" s="3">
        <v>7.694</v>
      </c>
      <c r="Y8103" s="3">
        <v>9.1739999999999995</v>
      </c>
      <c r="Z8103" s="3">
        <v>6.5949999999999998</v>
      </c>
      <c r="AA8103" s="3">
        <v>4.62</v>
      </c>
      <c r="AB8103" s="3">
        <v>6.0739999999999998</v>
      </c>
      <c r="AC8103" s="3">
        <v>7.9530000000000003</v>
      </c>
      <c r="AD8103" s="3">
        <v>3.9409999999999998</v>
      </c>
      <c r="AE8103" s="3">
        <v>8.7650000000000006</v>
      </c>
      <c r="AF8103" s="3">
        <v>7.0570000000000004</v>
      </c>
      <c r="AG8103" s="3">
        <v>6.1589999999999998</v>
      </c>
      <c r="AH8103" s="3">
        <v>5.8029999999999999</v>
      </c>
      <c r="AI8103" s="3">
        <v>10.007</v>
      </c>
      <c r="AJ8103" s="3">
        <v>7.0490000000000004</v>
      </c>
      <c r="AK8103" s="3">
        <v>8.0640000000000001</v>
      </c>
      <c r="AL8103" s="3">
        <v>10.428000000000001</v>
      </c>
      <c r="AM8103" s="3">
        <v>8.0690000000000008</v>
      </c>
      <c r="AN8103" s="3">
        <v>7.6660000000000004</v>
      </c>
      <c r="AO8103" s="3">
        <v>6.8209999999999997</v>
      </c>
      <c r="AP8103" s="3">
        <v>2.2400000000000002</v>
      </c>
      <c r="AQ8103" s="3">
        <v>4.7140000000000004</v>
      </c>
      <c r="AR8103" s="3">
        <v>4.5609999999999999</v>
      </c>
      <c r="AS8103" s="3">
        <v>5.67</v>
      </c>
      <c r="AT8103" s="3">
        <v>2.323</v>
      </c>
      <c r="AU8103" s="3">
        <v>4.4580000000000002</v>
      </c>
      <c r="AV8103" s="3">
        <v>5.234</v>
      </c>
      <c r="AW8103" s="3">
        <v>5.7779999999999996</v>
      </c>
      <c r="AX8103" s="3">
        <v>6.1829999999999998</v>
      </c>
      <c r="AY8103" s="3">
        <v>6.5629999999999997</v>
      </c>
      <c r="AZ8103" s="3">
        <v>7.1479999999999997</v>
      </c>
      <c r="BA8103">
        <v>7.2839999999999998</v>
      </c>
      <c r="BB8103">
        <v>2016</v>
      </c>
    </row>
    <row r="8104" spans="1:54" hidden="1" x14ac:dyDescent="0.2">
      <c r="A8104">
        <v>746</v>
      </c>
      <c r="B8104" t="s">
        <v>367</v>
      </c>
      <c r="C8104" t="s">
        <v>346</v>
      </c>
      <c r="D8104" t="s">
        <v>117</v>
      </c>
      <c r="E8104" t="s">
        <v>342</v>
      </c>
      <c r="F8104" t="s">
        <v>345</v>
      </c>
      <c r="G8104" t="s">
        <v>225</v>
      </c>
      <c r="H8104" t="s">
        <v>222</v>
      </c>
      <c r="I8104" t="s">
        <v>1860</v>
      </c>
      <c r="J8104" s="3">
        <v>1.7310000000000001</v>
      </c>
      <c r="K8104" s="3">
        <v>2.802</v>
      </c>
      <c r="L8104" s="3">
        <v>4.5369999999999999</v>
      </c>
      <c r="M8104" s="3">
        <v>6.6719999999999997</v>
      </c>
      <c r="N8104" s="3">
        <v>13.116</v>
      </c>
      <c r="O8104" s="3">
        <v>26.614999999999998</v>
      </c>
      <c r="P8104" s="3">
        <v>56.67</v>
      </c>
      <c r="Q8104" s="3">
        <v>166.001</v>
      </c>
      <c r="R8104" s="3">
        <v>521.08699999999999</v>
      </c>
      <c r="S8104" s="3">
        <v>1194.163</v>
      </c>
      <c r="T8104" s="3">
        <v>1835.6130000000001</v>
      </c>
      <c r="U8104" s="3">
        <v>2204.817</v>
      </c>
      <c r="V8104" s="3">
        <v>3185.3310000000001</v>
      </c>
      <c r="W8104" s="3">
        <v>3970.7420000000002</v>
      </c>
      <c r="X8104" s="3">
        <v>4710.3410000000003</v>
      </c>
      <c r="Y8104" s="3">
        <v>5580.7849999999999</v>
      </c>
      <c r="Z8104" s="3">
        <v>6218.1930000000002</v>
      </c>
      <c r="AA8104" s="3">
        <v>7017.41</v>
      </c>
      <c r="AB8104" s="3">
        <v>7867.6189999999997</v>
      </c>
      <c r="AC8104" s="3">
        <v>8771.2479999999996</v>
      </c>
      <c r="AD8104" s="3">
        <v>9830.3420000000006</v>
      </c>
      <c r="AE8104" s="3">
        <v>10601.585999999999</v>
      </c>
      <c r="AF8104" s="3">
        <v>11672.403</v>
      </c>
      <c r="AG8104" s="3">
        <v>13204.556</v>
      </c>
      <c r="AH8104" s="3">
        <v>14998.556</v>
      </c>
      <c r="AI8104" s="3">
        <v>17099.669000000002</v>
      </c>
      <c r="AJ8104" s="3">
        <v>19873.238000000001</v>
      </c>
      <c r="AK8104" s="3">
        <v>23261.715</v>
      </c>
      <c r="AL8104" s="3">
        <v>29727.058000000001</v>
      </c>
      <c r="AM8104" s="3">
        <v>37725.146999999997</v>
      </c>
      <c r="AN8104" s="3">
        <v>44012.101000000002</v>
      </c>
      <c r="AO8104" s="3">
        <v>53248.925999999999</v>
      </c>
      <c r="AP8104" s="3">
        <v>61373.231</v>
      </c>
      <c r="AQ8104" s="3">
        <v>66763.718999999997</v>
      </c>
      <c r="AR8104" s="3">
        <v>72660.38</v>
      </c>
      <c r="AS8104" s="3">
        <v>81687.691000000006</v>
      </c>
      <c r="AT8104" s="3">
        <v>86555.301999999996</v>
      </c>
      <c r="AU8104" s="3">
        <v>95159.414000000004</v>
      </c>
      <c r="AV8104" s="3">
        <v>103278.94100000001</v>
      </c>
      <c r="AW8104" s="3">
        <v>113183.435</v>
      </c>
      <c r="AX8104" s="3">
        <v>125277.239</v>
      </c>
      <c r="AY8104" s="3">
        <v>139469.99600000001</v>
      </c>
      <c r="AZ8104" s="3">
        <v>157315.85500000001</v>
      </c>
      <c r="BA8104">
        <v>177312.40900000001</v>
      </c>
      <c r="BB8104">
        <v>2016</v>
      </c>
    </row>
    <row r="8105" spans="1:54" hidden="1" x14ac:dyDescent="0.2">
      <c r="A8105">
        <v>746</v>
      </c>
      <c r="B8105" t="s">
        <v>367</v>
      </c>
      <c r="C8105" t="s">
        <v>344</v>
      </c>
      <c r="D8105" t="s">
        <v>117</v>
      </c>
      <c r="E8105" t="s">
        <v>342</v>
      </c>
      <c r="F8105" t="s">
        <v>343</v>
      </c>
      <c r="G8105" t="s">
        <v>223</v>
      </c>
      <c r="H8105" t="s">
        <v>222</v>
      </c>
      <c r="I8105" t="s">
        <v>310</v>
      </c>
      <c r="J8105" s="3">
        <v>5.7690000000000001</v>
      </c>
      <c r="K8105" s="3">
        <v>9.3409999999999993</v>
      </c>
      <c r="L8105" s="3">
        <v>6.4809999999999999</v>
      </c>
      <c r="M8105" s="3">
        <v>7.4130000000000003</v>
      </c>
      <c r="N8105" s="3">
        <v>5.7030000000000003</v>
      </c>
      <c r="O8105" s="3">
        <v>5.2190000000000003</v>
      </c>
      <c r="P8105" s="3">
        <v>5.1989999999999998</v>
      </c>
      <c r="Q8105" s="3">
        <v>8.3840000000000003</v>
      </c>
      <c r="R8105" s="3">
        <v>8.6850000000000005</v>
      </c>
      <c r="S8105" s="3">
        <v>7.0410000000000004</v>
      </c>
      <c r="T8105" s="3">
        <v>5.7430000000000003</v>
      </c>
      <c r="U8105" s="3">
        <v>3.004</v>
      </c>
      <c r="V8105" s="3">
        <v>2.8090000000000002</v>
      </c>
      <c r="W8105" s="3">
        <v>3.323</v>
      </c>
      <c r="X8105" s="3">
        <v>4.8090000000000002</v>
      </c>
      <c r="Y8105" s="3">
        <v>5.76</v>
      </c>
      <c r="Z8105" s="3">
        <v>5.944</v>
      </c>
      <c r="AA8105" s="3">
        <v>6.48</v>
      </c>
      <c r="AB8105" s="3">
        <v>6.343</v>
      </c>
      <c r="AC8105" s="3">
        <v>6.0289999999999999</v>
      </c>
      <c r="AD8105" s="3">
        <v>5.9779999999999998</v>
      </c>
      <c r="AE8105" s="3">
        <v>6.0389999999999997</v>
      </c>
      <c r="AF8105" s="3">
        <v>6.4939999999999998</v>
      </c>
      <c r="AG8105" s="3">
        <v>6.7240000000000002</v>
      </c>
      <c r="AH8105" s="3">
        <v>8.2850000000000001</v>
      </c>
      <c r="AI8105" s="3">
        <v>9.6029999999999998</v>
      </c>
      <c r="AJ8105" s="3">
        <v>10.851000000000001</v>
      </c>
      <c r="AK8105" s="3">
        <v>13.497</v>
      </c>
      <c r="AL8105" s="3">
        <v>17.279</v>
      </c>
      <c r="AM8105" s="3">
        <v>18.579000000000001</v>
      </c>
      <c r="AN8105" s="3">
        <v>20.212</v>
      </c>
      <c r="AO8105" s="3">
        <v>21.108000000000001</v>
      </c>
      <c r="AP8105" s="3">
        <v>24.504999999999999</v>
      </c>
      <c r="AQ8105" s="3">
        <v>25.808</v>
      </c>
      <c r="AR8105" s="3">
        <v>27.949000000000002</v>
      </c>
      <c r="AS8105" s="3">
        <v>25.207999999999998</v>
      </c>
      <c r="AT8105" s="3">
        <v>25.306999999999999</v>
      </c>
      <c r="AU8105" s="3">
        <v>26.349</v>
      </c>
      <c r="AV8105" s="3">
        <v>27.616</v>
      </c>
      <c r="AW8105" s="3">
        <v>29.69</v>
      </c>
      <c r="AX8105" s="3">
        <v>33.008000000000003</v>
      </c>
      <c r="AY8105" s="3">
        <v>35.700000000000003</v>
      </c>
      <c r="AZ8105" s="3">
        <v>40.045999999999999</v>
      </c>
      <c r="BA8105">
        <v>43.432000000000002</v>
      </c>
      <c r="BB8105">
        <v>2016</v>
      </c>
    </row>
    <row r="8106" spans="1:54" hidden="1" x14ac:dyDescent="0.2">
      <c r="A8106">
        <v>746</v>
      </c>
      <c r="B8106" t="s">
        <v>367</v>
      </c>
      <c r="C8106" t="s">
        <v>213</v>
      </c>
      <c r="D8106" t="s">
        <v>117</v>
      </c>
      <c r="E8106" t="s">
        <v>342</v>
      </c>
      <c r="F8106" t="s">
        <v>341</v>
      </c>
      <c r="G8106" t="s">
        <v>323</v>
      </c>
      <c r="H8106" t="s">
        <v>222</v>
      </c>
      <c r="I8106" t="s">
        <v>310</v>
      </c>
      <c r="J8106" s="3">
        <v>4.6870000000000003</v>
      </c>
      <c r="K8106" s="3">
        <v>5.3220000000000001</v>
      </c>
      <c r="L8106" s="3">
        <v>6.1159999999999997</v>
      </c>
      <c r="M8106" s="3">
        <v>6.6689999999999996</v>
      </c>
      <c r="N8106" s="3">
        <v>6.6980000000000004</v>
      </c>
      <c r="O8106" s="3">
        <v>6.7050000000000001</v>
      </c>
      <c r="P8106" s="3">
        <v>6.9050000000000002</v>
      </c>
      <c r="Q8106" s="3">
        <v>7.3650000000000002</v>
      </c>
      <c r="R8106" s="3">
        <v>8.2550000000000008</v>
      </c>
      <c r="S8106" s="3">
        <v>9.125</v>
      </c>
      <c r="T8106" s="3">
        <v>10.077</v>
      </c>
      <c r="U8106" s="3">
        <v>10.598000000000001</v>
      </c>
      <c r="V8106" s="3">
        <v>11.473000000000001</v>
      </c>
      <c r="W8106" s="3">
        <v>12.532</v>
      </c>
      <c r="X8106" s="3">
        <v>13.782999999999999</v>
      </c>
      <c r="Y8106" s="3">
        <v>15.361000000000001</v>
      </c>
      <c r="Z8106" s="3">
        <v>16.672999999999998</v>
      </c>
      <c r="AA8106" s="3">
        <v>17.742000000000001</v>
      </c>
      <c r="AB8106" s="3">
        <v>19.024000000000001</v>
      </c>
      <c r="AC8106" s="3">
        <v>20.850999999999999</v>
      </c>
      <c r="AD8106" s="3">
        <v>22.166</v>
      </c>
      <c r="AE8106" s="3">
        <v>24.658999999999999</v>
      </c>
      <c r="AF8106" s="3">
        <v>26.803999999999998</v>
      </c>
      <c r="AG8106" s="3">
        <v>29.021999999999998</v>
      </c>
      <c r="AH8106" s="3">
        <v>31.550999999999998</v>
      </c>
      <c r="AI8106" s="3">
        <v>35.825000000000003</v>
      </c>
      <c r="AJ8106" s="3">
        <v>39.529000000000003</v>
      </c>
      <c r="AK8106" s="3">
        <v>43.853000000000002</v>
      </c>
      <c r="AL8106" s="3">
        <v>49.375999999999998</v>
      </c>
      <c r="AM8106" s="3">
        <v>53.765000000000001</v>
      </c>
      <c r="AN8106" s="3">
        <v>58.594000000000001</v>
      </c>
      <c r="AO8106" s="3">
        <v>63.883000000000003</v>
      </c>
      <c r="AP8106" s="3">
        <v>66.516999999999996</v>
      </c>
      <c r="AQ8106" s="3">
        <v>70.777000000000001</v>
      </c>
      <c r="AR8106" s="3">
        <v>75.334000000000003</v>
      </c>
      <c r="AS8106" s="3">
        <v>80.468000000000004</v>
      </c>
      <c r="AT8106" s="3">
        <v>83.388000000000005</v>
      </c>
      <c r="AU8106" s="3">
        <v>88.673000000000002</v>
      </c>
      <c r="AV8106" s="3">
        <v>95.433999999999997</v>
      </c>
      <c r="AW8106" s="3">
        <v>103.13800000000001</v>
      </c>
      <c r="AX8106" s="3">
        <v>111.667</v>
      </c>
      <c r="AY8106" s="3">
        <v>121.264</v>
      </c>
      <c r="AZ8106" s="3">
        <v>132.16300000000001</v>
      </c>
      <c r="BA8106">
        <v>144.256</v>
      </c>
      <c r="BB8106">
        <v>2016</v>
      </c>
    </row>
    <row r="8107" spans="1:54" hidden="1" x14ac:dyDescent="0.2">
      <c r="A8107">
        <v>746</v>
      </c>
      <c r="B8107" t="s">
        <v>367</v>
      </c>
      <c r="C8107" t="s">
        <v>340</v>
      </c>
      <c r="D8107" t="s">
        <v>117</v>
      </c>
      <c r="E8107" t="s">
        <v>339</v>
      </c>
      <c r="F8107" t="s">
        <v>338</v>
      </c>
      <c r="G8107" t="s">
        <v>295</v>
      </c>
      <c r="I8107" t="s">
        <v>337</v>
      </c>
      <c r="J8107" s="3">
        <v>2.1999999999999999E-2</v>
      </c>
      <c r="K8107" s="3">
        <v>3.4000000000000002E-2</v>
      </c>
      <c r="L8107" s="3">
        <v>5.0999999999999997E-2</v>
      </c>
      <c r="M8107" s="3">
        <v>7.1999999999999995E-2</v>
      </c>
      <c r="N8107" s="3">
        <v>0.14599999999999999</v>
      </c>
      <c r="O8107" s="3">
        <v>0.30499999999999999</v>
      </c>
      <c r="P8107" s="3">
        <v>0.64400000000000002</v>
      </c>
      <c r="Q8107" s="3">
        <v>1.8140000000000001</v>
      </c>
      <c r="R8107" s="3">
        <v>5.2569999999999997</v>
      </c>
      <c r="S8107" s="3">
        <v>11.321999999999999</v>
      </c>
      <c r="T8107" s="3">
        <v>16.341999999999999</v>
      </c>
      <c r="U8107" s="3">
        <v>19.286000000000001</v>
      </c>
      <c r="V8107" s="3">
        <v>26.323</v>
      </c>
      <c r="W8107" s="3">
        <v>30.757000000000001</v>
      </c>
      <c r="X8107" s="3">
        <v>33.880000000000003</v>
      </c>
      <c r="Y8107" s="3">
        <v>36.767000000000003</v>
      </c>
      <c r="Z8107" s="3">
        <v>38.432000000000002</v>
      </c>
      <c r="AA8107" s="3">
        <v>41.456000000000003</v>
      </c>
      <c r="AB8107" s="3">
        <v>43.817999999999998</v>
      </c>
      <c r="AC8107" s="3">
        <v>45.250999999999998</v>
      </c>
      <c r="AD8107" s="3">
        <v>48.792000000000002</v>
      </c>
      <c r="AE8107" s="3">
        <v>48.38</v>
      </c>
      <c r="AF8107" s="3">
        <v>49.755000000000003</v>
      </c>
      <c r="AG8107" s="3">
        <v>53.02</v>
      </c>
      <c r="AH8107" s="3">
        <v>56.920999999999999</v>
      </c>
      <c r="AI8107" s="3">
        <v>58.991</v>
      </c>
      <c r="AJ8107" s="3">
        <v>64.045000000000002</v>
      </c>
      <c r="AK8107" s="3">
        <v>69.370999999999995</v>
      </c>
      <c r="AL8107" s="3">
        <v>80.28</v>
      </c>
      <c r="AM8107" s="3">
        <v>94.272999999999996</v>
      </c>
      <c r="AN8107" s="3">
        <v>102.152</v>
      </c>
      <c r="AO8107" s="3">
        <v>115.699</v>
      </c>
      <c r="AP8107" s="3">
        <v>130.43</v>
      </c>
      <c r="AQ8107" s="3">
        <v>135.49799999999999</v>
      </c>
      <c r="AR8107" s="3">
        <v>141.03399999999999</v>
      </c>
      <c r="AS8107" s="3">
        <v>150.048</v>
      </c>
      <c r="AT8107" s="3">
        <v>155.37899999999999</v>
      </c>
      <c r="AU8107" s="3">
        <v>163.535</v>
      </c>
      <c r="AV8107" s="3">
        <v>168.661</v>
      </c>
      <c r="AW8107" s="3">
        <v>174.739</v>
      </c>
      <c r="AX8107" s="3">
        <v>182.14699999999999</v>
      </c>
      <c r="AY8107" s="3">
        <v>190.29300000000001</v>
      </c>
      <c r="AZ8107" s="3">
        <v>200.32300000000001</v>
      </c>
      <c r="BA8107">
        <v>210.45699999999999</v>
      </c>
      <c r="BB8107">
        <v>2016</v>
      </c>
    </row>
    <row r="8108" spans="1:54" hidden="1" x14ac:dyDescent="0.2">
      <c r="A8108">
        <v>746</v>
      </c>
      <c r="B8108" t="s">
        <v>367</v>
      </c>
      <c r="C8108" t="s">
        <v>336</v>
      </c>
      <c r="D8108" t="s">
        <v>117</v>
      </c>
      <c r="E8108" t="s">
        <v>333</v>
      </c>
      <c r="F8108" t="s">
        <v>335</v>
      </c>
      <c r="G8108" t="s">
        <v>225</v>
      </c>
      <c r="H8108" t="s">
        <v>322</v>
      </c>
      <c r="I8108" t="s">
        <v>330</v>
      </c>
      <c r="J8108" s="3">
        <v>697835.16700000002</v>
      </c>
      <c r="K8108" s="3">
        <v>703314.87699999998</v>
      </c>
      <c r="L8108" s="3">
        <v>738480.799</v>
      </c>
      <c r="M8108" s="3">
        <v>751238.48100000003</v>
      </c>
      <c r="N8108" s="3">
        <v>705832.32200000004</v>
      </c>
      <c r="O8108" s="3">
        <v>662074.53399999999</v>
      </c>
      <c r="P8108" s="3">
        <v>645183.65300000005</v>
      </c>
      <c r="Q8108" s="3">
        <v>647011.95799999998</v>
      </c>
      <c r="R8108" s="3">
        <v>675270.99</v>
      </c>
      <c r="S8108" s="3">
        <v>692639.50899999996</v>
      </c>
      <c r="T8108" s="3">
        <v>711725.21400000004</v>
      </c>
      <c r="U8108" s="3">
        <v>699527.70900000003</v>
      </c>
      <c r="V8108" s="3">
        <v>717191.49600000004</v>
      </c>
      <c r="W8108" s="3">
        <v>739959.897</v>
      </c>
      <c r="X8108" s="3">
        <v>771498.12899999996</v>
      </c>
      <c r="Y8108" s="3">
        <v>816267.35800000001</v>
      </c>
      <c r="Z8108" s="3">
        <v>842094.12699999998</v>
      </c>
      <c r="AA8108" s="3">
        <v>853530.527</v>
      </c>
      <c r="AB8108" s="3">
        <v>877997.85100000002</v>
      </c>
      <c r="AC8108" s="3">
        <v>918082.38300000003</v>
      </c>
      <c r="AD8108" s="3">
        <v>923359.83200000005</v>
      </c>
      <c r="AE8108" s="3">
        <v>972789.29500000004</v>
      </c>
      <c r="AF8108" s="3">
        <v>1007843.6629999999</v>
      </c>
      <c r="AG8108" s="3">
        <v>1032683.901</v>
      </c>
      <c r="AH8108" s="3">
        <v>1055871.31</v>
      </c>
      <c r="AI8108" s="3">
        <v>1123746.9820000001</v>
      </c>
      <c r="AJ8108" s="3">
        <v>1163130.7239999999</v>
      </c>
      <c r="AK8108" s="3">
        <v>1214691.2990000001</v>
      </c>
      <c r="AL8108" s="3">
        <v>1295748.8929999999</v>
      </c>
      <c r="AM8108" s="3">
        <v>1354251.9850000001</v>
      </c>
      <c r="AN8108" s="3">
        <v>1411650.5319999999</v>
      </c>
      <c r="AO8108" s="3">
        <v>1459359.247</v>
      </c>
      <c r="AP8108" s="3">
        <v>1445706.6869999999</v>
      </c>
      <c r="AQ8108" s="3">
        <v>1470406.841</v>
      </c>
      <c r="AR8108" s="3">
        <v>1494317.676</v>
      </c>
      <c r="AS8108" s="3">
        <v>1533896.0090000001</v>
      </c>
      <c r="AT8108" s="3">
        <v>1523655.781</v>
      </c>
      <c r="AU8108" s="3">
        <v>1544552.352</v>
      </c>
      <c r="AV8108" s="3">
        <v>1577276.9879999999</v>
      </c>
      <c r="AW8108" s="3">
        <v>1619051.2490000001</v>
      </c>
      <c r="AX8108" s="3">
        <v>1668472.2390000001</v>
      </c>
      <c r="AY8108" s="3">
        <v>1726133.523</v>
      </c>
      <c r="AZ8108" s="3">
        <v>1795649.4879999999</v>
      </c>
      <c r="BA8108">
        <v>1870330.6159999999</v>
      </c>
      <c r="BB8108">
        <v>2016</v>
      </c>
    </row>
    <row r="8109" spans="1:54" hidden="1" x14ac:dyDescent="0.2">
      <c r="A8109">
        <v>746</v>
      </c>
      <c r="B8109" t="s">
        <v>367</v>
      </c>
      <c r="C8109" t="s">
        <v>334</v>
      </c>
      <c r="D8109" t="s">
        <v>117</v>
      </c>
      <c r="E8109" t="s">
        <v>333</v>
      </c>
      <c r="F8109" t="s">
        <v>332</v>
      </c>
      <c r="G8109" t="s">
        <v>331</v>
      </c>
      <c r="H8109" t="s">
        <v>322</v>
      </c>
      <c r="I8109" t="s">
        <v>330</v>
      </c>
      <c r="J8109" s="3">
        <v>968.62599999999998</v>
      </c>
      <c r="K8109" s="3">
        <v>976.23299999999995</v>
      </c>
      <c r="L8109" s="3">
        <v>1025.0440000000001</v>
      </c>
      <c r="M8109" s="3">
        <v>1042.7529999999999</v>
      </c>
      <c r="N8109" s="3">
        <v>979.72699999999998</v>
      </c>
      <c r="O8109" s="3">
        <v>918.98900000000003</v>
      </c>
      <c r="P8109" s="3">
        <v>895.54399999999998</v>
      </c>
      <c r="Q8109" s="3">
        <v>898.08199999999999</v>
      </c>
      <c r="R8109" s="3">
        <v>937.30600000000004</v>
      </c>
      <c r="S8109" s="3">
        <v>961.41499999999996</v>
      </c>
      <c r="T8109" s="3">
        <v>987.90599999999995</v>
      </c>
      <c r="U8109" s="3">
        <v>970.976</v>
      </c>
      <c r="V8109" s="3">
        <v>995.49400000000003</v>
      </c>
      <c r="W8109" s="3">
        <v>1027.097</v>
      </c>
      <c r="X8109" s="3">
        <v>1070.874</v>
      </c>
      <c r="Y8109" s="3">
        <v>1133.0160000000001</v>
      </c>
      <c r="Z8109" s="3">
        <v>1168.864</v>
      </c>
      <c r="AA8109" s="3">
        <v>1184.739</v>
      </c>
      <c r="AB8109" s="3">
        <v>1218.7</v>
      </c>
      <c r="AC8109" s="3">
        <v>1274.3389999999999</v>
      </c>
      <c r="AD8109" s="3">
        <v>1281.665</v>
      </c>
      <c r="AE8109" s="3">
        <v>1350.2750000000001</v>
      </c>
      <c r="AF8109" s="3">
        <v>1398.932</v>
      </c>
      <c r="AG8109" s="3">
        <v>1433.4110000000001</v>
      </c>
      <c r="AH8109" s="3">
        <v>1465.597</v>
      </c>
      <c r="AI8109" s="3">
        <v>1559.8109999999999</v>
      </c>
      <c r="AJ8109" s="3">
        <v>1614.4780000000001</v>
      </c>
      <c r="AK8109" s="3">
        <v>1686.046</v>
      </c>
      <c r="AL8109" s="3">
        <v>1798.557</v>
      </c>
      <c r="AM8109" s="3">
        <v>1879.7619999999999</v>
      </c>
      <c r="AN8109" s="3">
        <v>1959.434</v>
      </c>
      <c r="AO8109" s="3">
        <v>2025.6559999999999</v>
      </c>
      <c r="AP8109" s="3">
        <v>2006.7059999999999</v>
      </c>
      <c r="AQ8109" s="3">
        <v>2040.991</v>
      </c>
      <c r="AR8109" s="3">
        <v>2074.1799999999998</v>
      </c>
      <c r="AS8109" s="3">
        <v>2129.116</v>
      </c>
      <c r="AT8109" s="3">
        <v>2114.902</v>
      </c>
      <c r="AU8109" s="3">
        <v>2143.9079999999999</v>
      </c>
      <c r="AV8109" s="3">
        <v>2189.3310000000001</v>
      </c>
      <c r="AW8109" s="3">
        <v>2247.3159999999998</v>
      </c>
      <c r="AX8109" s="3">
        <v>2315.9140000000002</v>
      </c>
      <c r="AY8109" s="3">
        <v>2395.951</v>
      </c>
      <c r="AZ8109" s="3">
        <v>2492.442</v>
      </c>
      <c r="BA8109">
        <v>2596.1030000000001</v>
      </c>
      <c r="BB8109">
        <v>2016</v>
      </c>
    </row>
    <row r="8110" spans="1:54" hidden="1" x14ac:dyDescent="0.2">
      <c r="A8110">
        <v>746</v>
      </c>
      <c r="B8110" t="s">
        <v>367</v>
      </c>
      <c r="C8110" t="s">
        <v>329</v>
      </c>
      <c r="D8110" t="s">
        <v>117</v>
      </c>
      <c r="E8110" t="s">
        <v>325</v>
      </c>
      <c r="F8110" t="s">
        <v>328</v>
      </c>
      <c r="G8110" t="s">
        <v>225</v>
      </c>
      <c r="H8110" t="s">
        <v>322</v>
      </c>
      <c r="I8110" t="s">
        <v>321</v>
      </c>
      <c r="J8110" s="3">
        <v>153.66</v>
      </c>
      <c r="K8110" s="3">
        <v>241.41900000000001</v>
      </c>
      <c r="L8110" s="3">
        <v>379.29300000000001</v>
      </c>
      <c r="M8110" s="3">
        <v>540.91999999999996</v>
      </c>
      <c r="N8110" s="3">
        <v>1029.9690000000001</v>
      </c>
      <c r="O8110" s="3">
        <v>2021.075</v>
      </c>
      <c r="P8110" s="3">
        <v>4154.2860000000001</v>
      </c>
      <c r="Q8110" s="3">
        <v>11734.12</v>
      </c>
      <c r="R8110" s="3">
        <v>35498.587</v>
      </c>
      <c r="S8110" s="3">
        <v>78422.129000000001</v>
      </c>
      <c r="T8110" s="3">
        <v>116311.40399999999</v>
      </c>
      <c r="U8110" s="3">
        <v>134911.96400000001</v>
      </c>
      <c r="V8110" s="3">
        <v>188786.484</v>
      </c>
      <c r="W8110" s="3">
        <v>227590.58600000001</v>
      </c>
      <c r="X8110" s="3">
        <v>261379.71900000001</v>
      </c>
      <c r="Y8110" s="3">
        <v>300118.60700000002</v>
      </c>
      <c r="Z8110" s="3">
        <v>323634.40500000003</v>
      </c>
      <c r="AA8110" s="3">
        <v>353842.69</v>
      </c>
      <c r="AB8110" s="3">
        <v>384717.61599999998</v>
      </c>
      <c r="AC8110" s="3">
        <v>415444.70799999998</v>
      </c>
      <c r="AD8110" s="3">
        <v>450527.59</v>
      </c>
      <c r="AE8110" s="3">
        <v>470630.84700000001</v>
      </c>
      <c r="AF8110" s="3">
        <v>501452.02799999999</v>
      </c>
      <c r="AG8110" s="3">
        <v>547533.74800000002</v>
      </c>
      <c r="AH8110" s="3">
        <v>601008.67099999997</v>
      </c>
      <c r="AI8110" s="3">
        <v>662910.05099999998</v>
      </c>
      <c r="AJ8110" s="3">
        <v>744923.08700000006</v>
      </c>
      <c r="AK8110" s="3">
        <v>842638.77899999998</v>
      </c>
      <c r="AL8110" s="3">
        <v>1040225.22</v>
      </c>
      <c r="AM8110" s="3">
        <v>1276687.351</v>
      </c>
      <c r="AN8110" s="3">
        <v>1442028.3019999999</v>
      </c>
      <c r="AO8110" s="3">
        <v>1688466.2279999999</v>
      </c>
      <c r="AP8110" s="3">
        <v>1885628.1710000001</v>
      </c>
      <c r="AQ8110" s="3">
        <v>1992378.862</v>
      </c>
      <c r="AR8110" s="3">
        <v>2107492.0499999998</v>
      </c>
      <c r="AS8110" s="3">
        <v>2301573.9079999998</v>
      </c>
      <c r="AT8110" s="3">
        <v>2367441.0389999999</v>
      </c>
      <c r="AU8110" s="3">
        <v>2525877.7779999999</v>
      </c>
      <c r="AV8110" s="3">
        <v>2660244.5720000002</v>
      </c>
      <c r="AW8110" s="3">
        <v>2829112.0049999999</v>
      </c>
      <c r="AX8110" s="3">
        <v>3039072.1269999999</v>
      </c>
      <c r="AY8110" s="3">
        <v>3284709.3489999999</v>
      </c>
      <c r="AZ8110" s="3">
        <v>3597091.023</v>
      </c>
      <c r="BA8110">
        <v>3936233.3509999998</v>
      </c>
      <c r="BB8110">
        <v>2016</v>
      </c>
    </row>
    <row r="8111" spans="1:54" hidden="1" x14ac:dyDescent="0.2">
      <c r="A8111">
        <v>746</v>
      </c>
      <c r="B8111" t="s">
        <v>367</v>
      </c>
      <c r="C8111" t="s">
        <v>327</v>
      </c>
      <c r="D8111" t="s">
        <v>117</v>
      </c>
      <c r="E8111" t="s">
        <v>325</v>
      </c>
      <c r="F8111" t="s">
        <v>326</v>
      </c>
      <c r="G8111" t="s">
        <v>223</v>
      </c>
      <c r="H8111" t="s">
        <v>322</v>
      </c>
      <c r="I8111" t="s">
        <v>321</v>
      </c>
      <c r="J8111" s="3">
        <v>512.20000000000005</v>
      </c>
      <c r="K8111" s="3">
        <v>804.73099999999999</v>
      </c>
      <c r="L8111" s="3">
        <v>541.84799999999996</v>
      </c>
      <c r="M8111" s="3">
        <v>601.02200000000005</v>
      </c>
      <c r="N8111" s="3">
        <v>447.81299999999999</v>
      </c>
      <c r="O8111" s="3">
        <v>396.28899999999999</v>
      </c>
      <c r="P8111" s="3">
        <v>381.12700000000001</v>
      </c>
      <c r="Q8111" s="3">
        <v>592.63199999999995</v>
      </c>
      <c r="R8111" s="3">
        <v>591.64300000000003</v>
      </c>
      <c r="S8111" s="3">
        <v>462.39499999999998</v>
      </c>
      <c r="T8111" s="3">
        <v>363.928</v>
      </c>
      <c r="U8111" s="3">
        <v>183.80099999999999</v>
      </c>
      <c r="V8111" s="3">
        <v>166.50299999999999</v>
      </c>
      <c r="W8111" s="3">
        <v>190.45</v>
      </c>
      <c r="X8111" s="3">
        <v>266.86500000000001</v>
      </c>
      <c r="Y8111" s="3">
        <v>309.74700000000001</v>
      </c>
      <c r="Z8111" s="3">
        <v>309.37700000000001</v>
      </c>
      <c r="AA8111" s="3">
        <v>326.72199999999998</v>
      </c>
      <c r="AB8111" s="3">
        <v>310.18</v>
      </c>
      <c r="AC8111" s="3">
        <v>285.56299999999999</v>
      </c>
      <c r="AD8111" s="3">
        <v>273.964</v>
      </c>
      <c r="AE8111" s="3">
        <v>268.065</v>
      </c>
      <c r="AF8111" s="3">
        <v>278.964</v>
      </c>
      <c r="AG8111" s="3">
        <v>278.82499999999999</v>
      </c>
      <c r="AH8111" s="3">
        <v>331.99299999999999</v>
      </c>
      <c r="AI8111" s="3">
        <v>372.28199999999998</v>
      </c>
      <c r="AJ8111" s="3">
        <v>406.73899999999998</v>
      </c>
      <c r="AK8111" s="3">
        <v>488.91399999999999</v>
      </c>
      <c r="AL8111" s="3">
        <v>604.62599999999998</v>
      </c>
      <c r="AM8111" s="3">
        <v>628.75900000000001</v>
      </c>
      <c r="AN8111" s="3">
        <v>662.22299999999996</v>
      </c>
      <c r="AO8111" s="3">
        <v>669.29700000000003</v>
      </c>
      <c r="AP8111" s="3">
        <v>752.87699999999995</v>
      </c>
      <c r="AQ8111" s="3">
        <v>770.18299999999999</v>
      </c>
      <c r="AR8111" s="3">
        <v>810.64</v>
      </c>
      <c r="AS8111" s="3">
        <v>710.25</v>
      </c>
      <c r="AT8111" s="3">
        <v>692.19100000000003</v>
      </c>
      <c r="AU8111" s="3">
        <v>699.41</v>
      </c>
      <c r="AV8111" s="3">
        <v>711.33799999999997</v>
      </c>
      <c r="AW8111" s="3">
        <v>742.13300000000004</v>
      </c>
      <c r="AX8111" s="3">
        <v>800.73099999999999</v>
      </c>
      <c r="AY8111" s="3">
        <v>840.779</v>
      </c>
      <c r="AZ8111" s="3">
        <v>915.67100000000005</v>
      </c>
      <c r="BA8111">
        <v>964.17100000000005</v>
      </c>
      <c r="BB8111">
        <v>2016</v>
      </c>
    </row>
    <row r="8112" spans="1:54" hidden="1" x14ac:dyDescent="0.2">
      <c r="A8112">
        <v>746</v>
      </c>
      <c r="B8112" t="s">
        <v>367</v>
      </c>
      <c r="C8112" t="s">
        <v>212</v>
      </c>
      <c r="D8112" t="s">
        <v>117</v>
      </c>
      <c r="E8112" t="s">
        <v>325</v>
      </c>
      <c r="F8112" t="s">
        <v>324</v>
      </c>
      <c r="G8112" t="s">
        <v>323</v>
      </c>
      <c r="H8112" t="s">
        <v>322</v>
      </c>
      <c r="I8112" t="s">
        <v>321</v>
      </c>
      <c r="J8112" s="3">
        <v>416.06799999999998</v>
      </c>
      <c r="K8112" s="3">
        <v>458.48899999999998</v>
      </c>
      <c r="L8112" s="3">
        <v>511.28300000000002</v>
      </c>
      <c r="M8112" s="3">
        <v>540.64700000000005</v>
      </c>
      <c r="N8112" s="3">
        <v>525.99699999999996</v>
      </c>
      <c r="O8112" s="3">
        <v>509.17700000000002</v>
      </c>
      <c r="P8112" s="3">
        <v>506.19099999999997</v>
      </c>
      <c r="Q8112" s="3">
        <v>520.58100000000002</v>
      </c>
      <c r="R8112" s="3">
        <v>562.33699999999999</v>
      </c>
      <c r="S8112" s="3">
        <v>599.23</v>
      </c>
      <c r="T8112" s="3">
        <v>638.51700000000005</v>
      </c>
      <c r="U8112" s="3">
        <v>648.46199999999999</v>
      </c>
      <c r="V8112" s="3">
        <v>679.99300000000005</v>
      </c>
      <c r="W8112" s="3">
        <v>718.27099999999996</v>
      </c>
      <c r="X8112" s="3">
        <v>764.82399999999996</v>
      </c>
      <c r="Y8112" s="3">
        <v>826.08199999999999</v>
      </c>
      <c r="Z8112" s="3">
        <v>867.77300000000002</v>
      </c>
      <c r="AA8112" s="3">
        <v>894.61800000000005</v>
      </c>
      <c r="AB8112" s="3">
        <v>930.24900000000002</v>
      </c>
      <c r="AC8112" s="3">
        <v>987.60599999999999</v>
      </c>
      <c r="AD8112" s="3">
        <v>1015.883</v>
      </c>
      <c r="AE8112" s="3">
        <v>1094.6569999999999</v>
      </c>
      <c r="AF8112" s="3">
        <v>1151.5129999999999</v>
      </c>
      <c r="AG8112" s="3">
        <v>1203.421</v>
      </c>
      <c r="AH8112" s="3">
        <v>1264.278</v>
      </c>
      <c r="AI8112" s="3">
        <v>1388.8420000000001</v>
      </c>
      <c r="AJ8112" s="3">
        <v>1481.6869999999999</v>
      </c>
      <c r="AK8112" s="3">
        <v>1588.5440000000001</v>
      </c>
      <c r="AL8112" s="3">
        <v>1727.79</v>
      </c>
      <c r="AM8112" s="3">
        <v>1819.5129999999999</v>
      </c>
      <c r="AN8112" s="3">
        <v>1919.8040000000001</v>
      </c>
      <c r="AO8112" s="3">
        <v>2025.6559999999999</v>
      </c>
      <c r="AP8112" s="3">
        <v>2043.671</v>
      </c>
      <c r="AQ8112" s="3">
        <v>2112.1550000000002</v>
      </c>
      <c r="AR8112" s="3">
        <v>2185.027</v>
      </c>
      <c r="AS8112" s="3">
        <v>2267.2190000000001</v>
      </c>
      <c r="AT8112" s="3">
        <v>2280.817</v>
      </c>
      <c r="AU8112" s="3">
        <v>2353.701</v>
      </c>
      <c r="AV8112" s="3">
        <v>2458.1790000000001</v>
      </c>
      <c r="AW8112" s="3">
        <v>2578.0079999999998</v>
      </c>
      <c r="AX8112" s="3">
        <v>2708.9009999999998</v>
      </c>
      <c r="AY8112" s="3">
        <v>2855.9290000000001</v>
      </c>
      <c r="AZ8112" s="3">
        <v>3021.9580000000001</v>
      </c>
      <c r="BA8112">
        <v>3202.4059999999999</v>
      </c>
      <c r="BB8112">
        <v>2016</v>
      </c>
    </row>
    <row r="8113" spans="1:54" hidden="1" x14ac:dyDescent="0.2">
      <c r="A8113">
        <v>746</v>
      </c>
      <c r="B8113" t="s">
        <v>367</v>
      </c>
      <c r="C8113" t="s">
        <v>320</v>
      </c>
      <c r="D8113" t="s">
        <v>117</v>
      </c>
      <c r="E8113" t="s">
        <v>319</v>
      </c>
      <c r="F8113" t="s">
        <v>318</v>
      </c>
      <c r="G8113" t="s">
        <v>243</v>
      </c>
    </row>
    <row r="8114" spans="1:54" hidden="1" x14ac:dyDescent="0.2">
      <c r="A8114">
        <v>746</v>
      </c>
      <c r="B8114" t="s">
        <v>367</v>
      </c>
      <c r="C8114" t="s">
        <v>317</v>
      </c>
      <c r="D8114" t="s">
        <v>117</v>
      </c>
      <c r="E8114" t="s">
        <v>316</v>
      </c>
      <c r="F8114" t="s">
        <v>315</v>
      </c>
      <c r="G8114" t="s">
        <v>288</v>
      </c>
      <c r="I8114" t="s">
        <v>310</v>
      </c>
      <c r="J8114" s="3">
        <v>3.5000000000000003E-2</v>
      </c>
      <c r="K8114" s="3">
        <v>3.5999999999999997E-2</v>
      </c>
      <c r="L8114" s="3">
        <v>3.9E-2</v>
      </c>
      <c r="M8114" s="3">
        <v>0.04</v>
      </c>
      <c r="N8114" s="3">
        <v>3.6999999999999998E-2</v>
      </c>
      <c r="O8114" s="3">
        <v>3.5000000000000003E-2</v>
      </c>
      <c r="P8114" s="3">
        <v>3.4000000000000002E-2</v>
      </c>
      <c r="Q8114" s="3">
        <v>3.4000000000000002E-2</v>
      </c>
      <c r="R8114" s="3">
        <v>3.5000000000000003E-2</v>
      </c>
      <c r="S8114" s="3">
        <v>3.5999999999999997E-2</v>
      </c>
      <c r="T8114" s="3">
        <v>3.6999999999999998E-2</v>
      </c>
      <c r="U8114" s="3">
        <v>3.6999999999999998E-2</v>
      </c>
      <c r="V8114" s="3">
        <v>3.5000000000000003E-2</v>
      </c>
      <c r="W8114" s="3">
        <v>3.6999999999999998E-2</v>
      </c>
      <c r="X8114" s="3">
        <v>3.7999999999999999E-2</v>
      </c>
      <c r="Y8114" s="3">
        <v>0.04</v>
      </c>
      <c r="Z8114" s="3">
        <v>4.1000000000000002E-2</v>
      </c>
      <c r="AA8114" s="3">
        <v>4.1000000000000002E-2</v>
      </c>
      <c r="AB8114" s="3">
        <v>4.2999999999999997E-2</v>
      </c>
      <c r="AC8114" s="3">
        <v>4.4999999999999998E-2</v>
      </c>
      <c r="AD8114" s="3">
        <v>4.3999999999999997E-2</v>
      </c>
      <c r="AE8114" s="3">
        <v>4.7E-2</v>
      </c>
      <c r="AF8114" s="3">
        <v>4.9000000000000002E-2</v>
      </c>
      <c r="AG8114" s="3">
        <v>0.05</v>
      </c>
      <c r="AH8114" s="3">
        <v>0.05</v>
      </c>
      <c r="AI8114" s="3">
        <v>5.2999999999999999E-2</v>
      </c>
      <c r="AJ8114" s="3">
        <v>5.3999999999999999E-2</v>
      </c>
      <c r="AK8114" s="3">
        <v>5.5E-2</v>
      </c>
      <c r="AL8114" s="3">
        <v>5.8999999999999997E-2</v>
      </c>
      <c r="AM8114" s="3">
        <v>6.4000000000000001E-2</v>
      </c>
      <c r="AN8114" s="3">
        <v>6.6000000000000003E-2</v>
      </c>
      <c r="AO8114" s="3">
        <v>6.7000000000000004E-2</v>
      </c>
      <c r="AP8114" s="3">
        <v>6.7000000000000004E-2</v>
      </c>
      <c r="AQ8114" s="3">
        <v>6.8000000000000005E-2</v>
      </c>
      <c r="AR8114" s="3">
        <v>6.8000000000000005E-2</v>
      </c>
      <c r="AS8114" s="3">
        <v>7.0000000000000007E-2</v>
      </c>
      <c r="AT8114" s="3">
        <v>6.9000000000000006E-2</v>
      </c>
      <c r="AU8114" s="3">
        <v>7.0000000000000007E-2</v>
      </c>
      <c r="AV8114" s="3">
        <v>7.0999999999999994E-2</v>
      </c>
      <c r="AW8114" s="3">
        <v>7.1999999999999995E-2</v>
      </c>
      <c r="AX8114" s="3">
        <v>7.3999999999999996E-2</v>
      </c>
      <c r="AY8114" s="3">
        <v>7.5999999999999998E-2</v>
      </c>
      <c r="AZ8114" s="3">
        <v>7.8E-2</v>
      </c>
      <c r="BA8114">
        <v>8.1000000000000003E-2</v>
      </c>
      <c r="BB8114">
        <v>2016</v>
      </c>
    </row>
    <row r="8115" spans="1:54" hidden="1" x14ac:dyDescent="0.2">
      <c r="A8115">
        <v>746</v>
      </c>
      <c r="B8115" t="s">
        <v>367</v>
      </c>
      <c r="C8115" t="s">
        <v>314</v>
      </c>
      <c r="D8115" t="s">
        <v>117</v>
      </c>
      <c r="E8115" t="s">
        <v>313</v>
      </c>
      <c r="F8115" t="s">
        <v>312</v>
      </c>
      <c r="G8115" t="s">
        <v>311</v>
      </c>
      <c r="I8115" t="s">
        <v>310</v>
      </c>
      <c r="J8115" s="3">
        <v>0.36899999999999999</v>
      </c>
      <c r="K8115" s="3">
        <v>0.52700000000000002</v>
      </c>
      <c r="L8115" s="3">
        <v>0.74199999999999999</v>
      </c>
      <c r="M8115" s="3">
        <v>1.0009999999999999</v>
      </c>
      <c r="N8115" s="3">
        <v>1.958</v>
      </c>
      <c r="O8115" s="3">
        <v>3.9689999999999999</v>
      </c>
      <c r="P8115" s="3">
        <v>8.2070000000000007</v>
      </c>
      <c r="Q8115" s="3">
        <v>22.54</v>
      </c>
      <c r="R8115" s="3">
        <v>63.127000000000002</v>
      </c>
      <c r="S8115" s="3">
        <v>130.87100000000001</v>
      </c>
      <c r="T8115" s="3">
        <v>182.15899999999999</v>
      </c>
      <c r="U8115" s="3">
        <v>208.04900000000001</v>
      </c>
      <c r="V8115" s="3">
        <v>277.63</v>
      </c>
      <c r="W8115" s="3">
        <v>316.85899999999998</v>
      </c>
      <c r="X8115" s="3">
        <v>341.75099999999998</v>
      </c>
      <c r="Y8115" s="3">
        <v>363.303</v>
      </c>
      <c r="Z8115" s="3">
        <v>372.94799999999998</v>
      </c>
      <c r="AA8115" s="3">
        <v>395.524</v>
      </c>
      <c r="AB8115" s="3">
        <v>413.56400000000002</v>
      </c>
      <c r="AC8115" s="3">
        <v>420.65899999999999</v>
      </c>
      <c r="AD8115" s="3">
        <v>443.48399999999998</v>
      </c>
      <c r="AE8115" s="3">
        <v>429.935</v>
      </c>
      <c r="AF8115" s="3">
        <v>435.47199999999998</v>
      </c>
      <c r="AG8115" s="3">
        <v>454.98099999999999</v>
      </c>
      <c r="AH8115" s="3">
        <v>475.37700000000001</v>
      </c>
      <c r="AI8115" s="3">
        <v>477.31099999999998</v>
      </c>
      <c r="AJ8115" s="3">
        <v>502.75299999999999</v>
      </c>
      <c r="AK8115" s="3">
        <v>530.447</v>
      </c>
      <c r="AL8115" s="3">
        <v>602.05499999999995</v>
      </c>
      <c r="AM8115" s="3">
        <v>701.66399999999999</v>
      </c>
      <c r="AN8115" s="3">
        <v>751.13300000000004</v>
      </c>
      <c r="AO8115" s="3">
        <v>833.54</v>
      </c>
      <c r="AP8115" s="3">
        <v>922.66700000000003</v>
      </c>
      <c r="AQ8115" s="3">
        <v>943.29200000000003</v>
      </c>
      <c r="AR8115" s="3">
        <v>964.51499999999999</v>
      </c>
      <c r="AS8115" s="3">
        <v>1015.153</v>
      </c>
      <c r="AT8115" s="3">
        <v>1037.979</v>
      </c>
      <c r="AU8115" s="3">
        <v>1073.1510000000001</v>
      </c>
      <c r="AV8115" s="3">
        <v>1082.201</v>
      </c>
      <c r="AW8115" s="3">
        <v>1097.402</v>
      </c>
      <c r="AX8115" s="3">
        <v>1121.884</v>
      </c>
      <c r="AY8115" s="3">
        <v>1150.1369999999999</v>
      </c>
      <c r="AZ8115" s="3">
        <v>1190.318</v>
      </c>
      <c r="BA8115">
        <v>1229.1489999999999</v>
      </c>
      <c r="BB8115">
        <v>2016</v>
      </c>
    </row>
    <row r="8116" spans="1:54" hidden="1" x14ac:dyDescent="0.2">
      <c r="A8116">
        <v>746</v>
      </c>
      <c r="B8116" t="s">
        <v>367</v>
      </c>
      <c r="C8116" t="s">
        <v>309</v>
      </c>
      <c r="D8116" t="s">
        <v>117</v>
      </c>
      <c r="E8116" t="s">
        <v>308</v>
      </c>
      <c r="F8116" t="s">
        <v>307</v>
      </c>
      <c r="G8116" t="s">
        <v>217</v>
      </c>
      <c r="I8116" t="s">
        <v>1860</v>
      </c>
      <c r="J8116" s="3" t="s">
        <v>215</v>
      </c>
      <c r="K8116" s="3" t="s">
        <v>215</v>
      </c>
      <c r="L8116" s="3" t="s">
        <v>215</v>
      </c>
      <c r="M8116" s="3" t="s">
        <v>215</v>
      </c>
      <c r="N8116" s="3">
        <v>5.9169999999999998</v>
      </c>
      <c r="O8116" s="3">
        <v>6.8040000000000003</v>
      </c>
      <c r="P8116" s="3">
        <v>7.0759999999999996</v>
      </c>
      <c r="Q8116" s="3">
        <v>9.4290000000000003</v>
      </c>
      <c r="R8116" s="3">
        <v>10.476000000000001</v>
      </c>
      <c r="S8116" s="3">
        <v>10.8</v>
      </c>
      <c r="T8116" s="3">
        <v>12.318</v>
      </c>
      <c r="U8116" s="3">
        <v>15.871</v>
      </c>
      <c r="V8116" s="3">
        <v>15.829000000000001</v>
      </c>
      <c r="W8116" s="3">
        <v>15.396000000000001</v>
      </c>
      <c r="X8116" s="3">
        <v>13.718</v>
      </c>
      <c r="Y8116" s="3">
        <v>16.701000000000001</v>
      </c>
      <c r="Z8116" s="3">
        <v>19.263999999999999</v>
      </c>
      <c r="AA8116" s="3">
        <v>17.14</v>
      </c>
      <c r="AB8116" s="3">
        <v>17.881</v>
      </c>
      <c r="AC8116" s="3">
        <v>19.462</v>
      </c>
      <c r="AD8116" s="3">
        <v>25.846</v>
      </c>
      <c r="AE8116" s="3">
        <v>25.457999999999998</v>
      </c>
      <c r="AF8116" s="3">
        <v>26.509</v>
      </c>
      <c r="AG8116" s="3">
        <v>27.844000000000001</v>
      </c>
      <c r="AH8116" s="3">
        <v>29.428000000000001</v>
      </c>
      <c r="AI8116" s="3">
        <v>29.338000000000001</v>
      </c>
      <c r="AJ8116" s="3">
        <v>27.940999999999999</v>
      </c>
      <c r="AK8116" s="3">
        <v>31.597999999999999</v>
      </c>
      <c r="AL8116" s="3">
        <v>28.15</v>
      </c>
      <c r="AM8116" s="3">
        <v>27.082000000000001</v>
      </c>
      <c r="AN8116" s="3">
        <v>26.734000000000002</v>
      </c>
      <c r="AO8116" s="3">
        <v>28.683</v>
      </c>
      <c r="AP8116" s="3">
        <v>28.417000000000002</v>
      </c>
      <c r="AQ8116" s="3">
        <v>27.43</v>
      </c>
      <c r="AR8116" s="3">
        <v>25.741</v>
      </c>
      <c r="AS8116" s="3">
        <v>24.814</v>
      </c>
      <c r="AT8116" s="3">
        <v>24.402999999999999</v>
      </c>
      <c r="AU8116" s="3">
        <v>24.952000000000002</v>
      </c>
      <c r="AV8116" s="3">
        <v>27.617999999999999</v>
      </c>
      <c r="AW8116" s="3">
        <v>30.677</v>
      </c>
      <c r="AX8116" s="3">
        <v>30.524999999999999</v>
      </c>
      <c r="AY8116" s="3">
        <v>28.19</v>
      </c>
      <c r="AZ8116" s="3">
        <v>27.12</v>
      </c>
      <c r="BA8116">
        <v>25.686</v>
      </c>
      <c r="BB8116">
        <v>2016</v>
      </c>
    </row>
    <row r="8117" spans="1:54" hidden="1" x14ac:dyDescent="0.2">
      <c r="A8117">
        <v>746</v>
      </c>
      <c r="B8117" t="s">
        <v>367</v>
      </c>
      <c r="C8117" t="s">
        <v>306</v>
      </c>
      <c r="D8117" t="s">
        <v>117</v>
      </c>
      <c r="E8117" t="s">
        <v>305</v>
      </c>
      <c r="F8117" t="s">
        <v>304</v>
      </c>
      <c r="G8117" t="s">
        <v>217</v>
      </c>
      <c r="I8117" t="s">
        <v>1860</v>
      </c>
      <c r="J8117" s="3">
        <v>33.915999999999997</v>
      </c>
      <c r="K8117" s="3">
        <v>21.31</v>
      </c>
      <c r="L8117" s="3">
        <v>18.628</v>
      </c>
      <c r="M8117" s="3">
        <v>6.4130000000000003</v>
      </c>
      <c r="N8117" s="3">
        <v>7.7969999999999997</v>
      </c>
      <c r="O8117" s="3">
        <v>6.4050000000000002</v>
      </c>
      <c r="P8117" s="3">
        <v>17.788</v>
      </c>
      <c r="Q8117" s="3">
        <v>18.157</v>
      </c>
      <c r="R8117" s="3">
        <v>5.7839999999999998</v>
      </c>
      <c r="S8117" s="3">
        <v>5.0819999999999999</v>
      </c>
      <c r="T8117" s="3">
        <v>4.6820000000000004</v>
      </c>
      <c r="U8117" s="3">
        <v>10.218999999999999</v>
      </c>
      <c r="V8117" s="3">
        <v>12.284000000000001</v>
      </c>
      <c r="W8117" s="3">
        <v>10.246</v>
      </c>
      <c r="X8117" s="3">
        <v>10.095000000000001</v>
      </c>
      <c r="Y8117" s="3">
        <v>11.814</v>
      </c>
      <c r="Z8117" s="3">
        <v>15.706</v>
      </c>
      <c r="AA8117" s="3">
        <v>12.268000000000001</v>
      </c>
      <c r="AB8117" s="3">
        <v>12.148</v>
      </c>
      <c r="AC8117" s="3">
        <v>14.599</v>
      </c>
      <c r="AD8117" s="3">
        <v>19.844000000000001</v>
      </c>
      <c r="AE8117" s="3">
        <v>20.687999999999999</v>
      </c>
      <c r="AF8117" s="3">
        <v>24.167999999999999</v>
      </c>
      <c r="AG8117" s="3">
        <v>27.273</v>
      </c>
      <c r="AH8117" s="3">
        <v>29.408000000000001</v>
      </c>
      <c r="AI8117" s="3">
        <v>29.850999999999999</v>
      </c>
      <c r="AJ8117" s="3">
        <v>25.117000000000001</v>
      </c>
      <c r="AK8117" s="3">
        <v>27.510999999999999</v>
      </c>
      <c r="AL8117" s="3">
        <v>21.067</v>
      </c>
      <c r="AM8117" s="3">
        <v>21.440999999999999</v>
      </c>
      <c r="AN8117" s="3">
        <v>18.77</v>
      </c>
      <c r="AO8117" s="3">
        <v>18.795000000000002</v>
      </c>
      <c r="AP8117" s="3">
        <v>21.661000000000001</v>
      </c>
      <c r="AQ8117" s="3">
        <v>20.241</v>
      </c>
      <c r="AR8117" s="3">
        <v>17.943999999999999</v>
      </c>
      <c r="AS8117" s="3">
        <v>18.11</v>
      </c>
      <c r="AT8117" s="3">
        <v>20.986999999999998</v>
      </c>
      <c r="AU8117" s="3">
        <v>20.419</v>
      </c>
      <c r="AV8117" s="3">
        <v>20.76</v>
      </c>
      <c r="AW8117" s="3">
        <v>21.199000000000002</v>
      </c>
      <c r="AX8117" s="3">
        <v>21.477</v>
      </c>
      <c r="AY8117" s="3">
        <v>21.085000000000001</v>
      </c>
      <c r="AZ8117" s="3">
        <v>21.645</v>
      </c>
      <c r="BA8117">
        <v>22.634</v>
      </c>
      <c r="BB8117">
        <v>2016</v>
      </c>
    </row>
    <row r="8118" spans="1:54" hidden="1" x14ac:dyDescent="0.2">
      <c r="A8118">
        <v>746</v>
      </c>
      <c r="B8118" t="s">
        <v>367</v>
      </c>
      <c r="C8118" t="s">
        <v>303</v>
      </c>
      <c r="D8118" t="s">
        <v>117</v>
      </c>
      <c r="E8118" t="s">
        <v>300</v>
      </c>
      <c r="F8118" t="s">
        <v>302</v>
      </c>
      <c r="G8118" t="s">
        <v>295</v>
      </c>
      <c r="I8118" t="s">
        <v>1861</v>
      </c>
      <c r="J8118" s="3">
        <v>0.01</v>
      </c>
      <c r="K8118" s="3">
        <v>0.02</v>
      </c>
      <c r="L8118" s="3">
        <v>0.04</v>
      </c>
      <c r="M8118" s="3">
        <v>0.10100000000000001</v>
      </c>
      <c r="N8118" s="3">
        <v>0.11799999999999999</v>
      </c>
      <c r="O8118" s="3">
        <v>0.23599999999999999</v>
      </c>
      <c r="P8118" s="3">
        <v>0.57499999999999996</v>
      </c>
      <c r="Q8118" s="3">
        <v>1.8140000000000001</v>
      </c>
      <c r="R8118" s="3">
        <v>4.8369999999999997</v>
      </c>
      <c r="S8118" s="3">
        <v>11.164</v>
      </c>
      <c r="T8118" s="3">
        <v>16.231999999999999</v>
      </c>
      <c r="U8118" s="3">
        <v>19.611999999999998</v>
      </c>
      <c r="V8118" s="3">
        <v>27.896999999999998</v>
      </c>
      <c r="W8118" s="3">
        <v>36.258000000000003</v>
      </c>
      <c r="X8118" s="3">
        <v>38.378999999999998</v>
      </c>
      <c r="Y8118" s="3">
        <v>40.982999999999997</v>
      </c>
      <c r="Z8118" s="3">
        <v>44.064</v>
      </c>
      <c r="AA8118" s="3">
        <v>47.469000000000001</v>
      </c>
      <c r="AB8118" s="3">
        <v>50.238999999999997</v>
      </c>
      <c r="AC8118" s="3">
        <v>53.131999999999998</v>
      </c>
      <c r="AD8118" s="3">
        <v>54.929000000000002</v>
      </c>
      <c r="AE8118" s="3">
        <v>55.984000000000002</v>
      </c>
      <c r="AF8118" s="3">
        <v>55.817</v>
      </c>
      <c r="AG8118" s="3">
        <v>60.677999999999997</v>
      </c>
      <c r="AH8118" s="3">
        <v>62.902999999999999</v>
      </c>
      <c r="AI8118" s="3">
        <v>68.313999999999993</v>
      </c>
      <c r="AJ8118" s="3">
        <v>73.245000000000005</v>
      </c>
      <c r="AK8118" s="3">
        <v>77.706000000000003</v>
      </c>
      <c r="AL8118" s="3">
        <v>87.064999999999998</v>
      </c>
      <c r="AM8118" s="3">
        <v>98.399000000000001</v>
      </c>
      <c r="AN8118" s="3">
        <v>102.05500000000001</v>
      </c>
      <c r="AO8118" s="3">
        <v>117.373</v>
      </c>
      <c r="AP8118" s="3">
        <v>132.25399999999999</v>
      </c>
      <c r="AQ8118" s="3">
        <v>138.74199999999999</v>
      </c>
      <c r="AR8118" s="3">
        <v>143.00899999999999</v>
      </c>
      <c r="AS8118" s="3">
        <v>150.74799999999999</v>
      </c>
      <c r="AT8118" s="3">
        <v>158.971</v>
      </c>
      <c r="AU8118" s="3">
        <v>167.922</v>
      </c>
      <c r="AV8118" s="3">
        <v>174.03800000000001</v>
      </c>
      <c r="AW8118" s="3">
        <v>181.45400000000001</v>
      </c>
      <c r="AX8118" s="3">
        <v>190.52600000000001</v>
      </c>
      <c r="AY8118" s="3">
        <v>200.053</v>
      </c>
      <c r="AZ8118" s="3">
        <v>210.05500000000001</v>
      </c>
      <c r="BA8118">
        <v>220.55799999999999</v>
      </c>
      <c r="BB8118">
        <v>2017</v>
      </c>
    </row>
    <row r="8119" spans="1:54" hidden="1" x14ac:dyDescent="0.2">
      <c r="A8119">
        <v>746</v>
      </c>
      <c r="B8119" t="s">
        <v>367</v>
      </c>
      <c r="C8119" t="s">
        <v>301</v>
      </c>
      <c r="D8119" t="s">
        <v>117</v>
      </c>
      <c r="E8119" t="s">
        <v>300</v>
      </c>
      <c r="F8119" t="s">
        <v>299</v>
      </c>
      <c r="G8119" t="s">
        <v>275</v>
      </c>
      <c r="I8119" t="s">
        <v>298</v>
      </c>
      <c r="J8119" s="3">
        <v>99.203000000000003</v>
      </c>
      <c r="K8119" s="3">
        <v>100</v>
      </c>
      <c r="L8119" s="3">
        <v>100</v>
      </c>
      <c r="M8119" s="3">
        <v>150</v>
      </c>
      <c r="N8119" s="3">
        <v>16.710999999999999</v>
      </c>
      <c r="O8119" s="3">
        <v>100</v>
      </c>
      <c r="P8119" s="3">
        <v>143.80000000000001</v>
      </c>
      <c r="Q8119" s="3">
        <v>215.4</v>
      </c>
      <c r="R8119" s="3">
        <v>166.7</v>
      </c>
      <c r="S8119" s="3">
        <v>130.80000000000001</v>
      </c>
      <c r="T8119" s="3">
        <v>45.4</v>
      </c>
      <c r="U8119" s="3">
        <v>20.818999999999999</v>
      </c>
      <c r="V8119" s="3">
        <v>42.247999999999998</v>
      </c>
      <c r="W8119" s="3">
        <v>29.969000000000001</v>
      </c>
      <c r="X8119" s="3">
        <v>5.85</v>
      </c>
      <c r="Y8119" s="3">
        <v>6.7869999999999999</v>
      </c>
      <c r="Z8119" s="3">
        <v>7.516</v>
      </c>
      <c r="AA8119" s="3">
        <v>7.7290000000000001</v>
      </c>
      <c r="AB8119" s="3">
        <v>5.8339999999999996</v>
      </c>
      <c r="AC8119" s="3">
        <v>5.7590000000000003</v>
      </c>
      <c r="AD8119" s="3">
        <v>3.3820000000000001</v>
      </c>
      <c r="AE8119" s="3">
        <v>1.9219999999999999</v>
      </c>
      <c r="AF8119" s="3">
        <v>-0.3</v>
      </c>
      <c r="AG8119" s="3">
        <v>8.7100000000000009</v>
      </c>
      <c r="AH8119" s="3">
        <v>3.6659999999999999</v>
      </c>
      <c r="AI8119" s="3">
        <v>8.6020000000000003</v>
      </c>
      <c r="AJ8119" s="3">
        <v>7.2190000000000003</v>
      </c>
      <c r="AK8119" s="3">
        <v>6.09</v>
      </c>
      <c r="AL8119" s="3">
        <v>12.044</v>
      </c>
      <c r="AM8119" s="3">
        <v>13.016999999999999</v>
      </c>
      <c r="AN8119" s="3">
        <v>3.7160000000000002</v>
      </c>
      <c r="AO8119" s="3">
        <v>15.009</v>
      </c>
      <c r="AP8119" s="3">
        <v>12.679</v>
      </c>
      <c r="AQ8119" s="3">
        <v>4.9050000000000002</v>
      </c>
      <c r="AR8119" s="3">
        <v>3.0760000000000001</v>
      </c>
      <c r="AS8119" s="3">
        <v>5.4119999999999999</v>
      </c>
      <c r="AT8119" s="3">
        <v>5.4550000000000001</v>
      </c>
      <c r="AU8119" s="3">
        <v>5.6310000000000002</v>
      </c>
      <c r="AV8119" s="3">
        <v>3.6419999999999999</v>
      </c>
      <c r="AW8119" s="3">
        <v>4.2610000000000001</v>
      </c>
      <c r="AX8119" s="3">
        <v>5</v>
      </c>
      <c r="AY8119" s="3">
        <v>5</v>
      </c>
      <c r="AZ8119" s="3">
        <v>5</v>
      </c>
      <c r="BA8119">
        <v>5</v>
      </c>
      <c r="BB8119">
        <v>2017</v>
      </c>
    </row>
    <row r="8120" spans="1:54" hidden="1" x14ac:dyDescent="0.2">
      <c r="A8120">
        <v>746</v>
      </c>
      <c r="B8120" t="s">
        <v>367</v>
      </c>
      <c r="C8120" t="s">
        <v>297</v>
      </c>
      <c r="D8120" t="s">
        <v>117</v>
      </c>
      <c r="E8120" t="s">
        <v>293</v>
      </c>
      <c r="F8120" t="s">
        <v>296</v>
      </c>
      <c r="G8120" t="s">
        <v>295</v>
      </c>
      <c r="I8120" t="s">
        <v>1861</v>
      </c>
      <c r="J8120" s="3" t="s">
        <v>215</v>
      </c>
      <c r="K8120" s="3">
        <v>0.02</v>
      </c>
      <c r="L8120" s="3">
        <v>4.1000000000000002E-2</v>
      </c>
      <c r="M8120" s="3">
        <v>0.10100000000000001</v>
      </c>
      <c r="N8120" s="3">
        <v>0.122</v>
      </c>
      <c r="O8120" s="3">
        <v>0.30399999999999999</v>
      </c>
      <c r="P8120" s="3">
        <v>0.751</v>
      </c>
      <c r="Q8120" s="3">
        <v>2.5579999999999998</v>
      </c>
      <c r="R8120" s="3">
        <v>7.6319999999999997</v>
      </c>
      <c r="S8120" s="3">
        <v>13.519</v>
      </c>
      <c r="T8120" s="3">
        <v>17.152000000000001</v>
      </c>
      <c r="U8120" s="3">
        <v>22.696000000000002</v>
      </c>
      <c r="V8120" s="3">
        <v>37.746000000000002</v>
      </c>
      <c r="W8120" s="3">
        <v>36.856999999999999</v>
      </c>
      <c r="X8120" s="3">
        <v>39.679000000000002</v>
      </c>
      <c r="Y8120" s="3">
        <v>44.226999999999997</v>
      </c>
      <c r="Z8120" s="3">
        <v>46.63</v>
      </c>
      <c r="AA8120" s="3">
        <v>51.494999999999997</v>
      </c>
      <c r="AB8120" s="3">
        <v>51.030999999999999</v>
      </c>
      <c r="AC8120" s="3">
        <v>55.345999999999997</v>
      </c>
      <c r="AD8120" s="3">
        <v>57.68</v>
      </c>
      <c r="AE8120" s="3">
        <v>55.128</v>
      </c>
      <c r="AF8120" s="3">
        <v>58.281999999999996</v>
      </c>
      <c r="AG8120" s="3">
        <v>61.725000000000001</v>
      </c>
      <c r="AH8120" s="3">
        <v>66.665000000000006</v>
      </c>
      <c r="AI8120" s="3">
        <v>69.114000000000004</v>
      </c>
      <c r="AJ8120" s="3">
        <v>76.635999999999996</v>
      </c>
      <c r="AK8120" s="3">
        <v>80.608000000000004</v>
      </c>
      <c r="AL8120" s="3">
        <v>92.081999999999994</v>
      </c>
      <c r="AM8120" s="3">
        <v>102.15300000000001</v>
      </c>
      <c r="AN8120" s="3">
        <v>103.64100000000001</v>
      </c>
      <c r="AO8120" s="3">
        <v>128.15299999999999</v>
      </c>
      <c r="AP8120" s="3">
        <v>133.619</v>
      </c>
      <c r="AQ8120" s="3">
        <v>140.905</v>
      </c>
      <c r="AR8120" s="3">
        <v>143.80199999999999</v>
      </c>
      <c r="AS8120" s="3">
        <v>155.86199999999999</v>
      </c>
      <c r="AT8120" s="3">
        <v>164.726</v>
      </c>
      <c r="AU8120" s="3">
        <v>170.16800000000001</v>
      </c>
      <c r="AV8120" s="3">
        <v>176.941</v>
      </c>
      <c r="AW8120" s="3">
        <v>184.84399999999999</v>
      </c>
      <c r="AX8120" s="3">
        <v>194.08699999999999</v>
      </c>
      <c r="AY8120" s="3">
        <v>203.791</v>
      </c>
      <c r="AZ8120" s="3">
        <v>213.98</v>
      </c>
      <c r="BA8120">
        <v>224.679</v>
      </c>
      <c r="BB8120">
        <v>2017</v>
      </c>
    </row>
    <row r="8121" spans="1:54" hidden="1" x14ac:dyDescent="0.2">
      <c r="A8121">
        <v>746</v>
      </c>
      <c r="B8121" t="s">
        <v>367</v>
      </c>
      <c r="C8121" t="s">
        <v>294</v>
      </c>
      <c r="D8121" t="s">
        <v>117</v>
      </c>
      <c r="E8121" t="s">
        <v>293</v>
      </c>
      <c r="F8121" t="s">
        <v>292</v>
      </c>
      <c r="G8121" t="s">
        <v>275</v>
      </c>
      <c r="I8121" t="s">
        <v>291</v>
      </c>
      <c r="J8121" s="3" t="s">
        <v>215</v>
      </c>
      <c r="K8121" s="3" t="s">
        <v>215</v>
      </c>
      <c r="L8121" s="3">
        <v>100</v>
      </c>
      <c r="M8121" s="3">
        <v>150</v>
      </c>
      <c r="N8121" s="3">
        <v>20</v>
      </c>
      <c r="O8121" s="3">
        <v>150</v>
      </c>
      <c r="P8121" s="3">
        <v>146.667</v>
      </c>
      <c r="Q8121" s="3">
        <v>240.541</v>
      </c>
      <c r="R8121" s="3">
        <v>198.41300000000001</v>
      </c>
      <c r="S8121" s="3">
        <v>77.128</v>
      </c>
      <c r="T8121" s="3">
        <v>26.876999999999999</v>
      </c>
      <c r="U8121" s="3">
        <v>32.325000000000003</v>
      </c>
      <c r="V8121" s="3">
        <v>66.31</v>
      </c>
      <c r="W8121" s="3">
        <v>-2.3580000000000001</v>
      </c>
      <c r="X8121" s="3">
        <v>7.657</v>
      </c>
      <c r="Y8121" s="3">
        <v>11.462999999999999</v>
      </c>
      <c r="Z8121" s="3">
        <v>5.4329999999999998</v>
      </c>
      <c r="AA8121" s="3">
        <v>10.433</v>
      </c>
      <c r="AB8121" s="3">
        <v>-0.9</v>
      </c>
      <c r="AC8121" s="3">
        <v>8.4540000000000006</v>
      </c>
      <c r="AD8121" s="3">
        <v>4.218</v>
      </c>
      <c r="AE8121" s="3">
        <v>-4.4240000000000004</v>
      </c>
      <c r="AF8121" s="3">
        <v>5.7220000000000004</v>
      </c>
      <c r="AG8121" s="3">
        <v>5.907</v>
      </c>
      <c r="AH8121" s="3">
        <v>8.0039999999999996</v>
      </c>
      <c r="AI8121" s="3">
        <v>3.673</v>
      </c>
      <c r="AJ8121" s="3">
        <v>10.884</v>
      </c>
      <c r="AK8121" s="3">
        <v>5.1829999999999998</v>
      </c>
      <c r="AL8121" s="3">
        <v>14.234</v>
      </c>
      <c r="AM8121" s="3">
        <v>10.938000000000001</v>
      </c>
      <c r="AN8121" s="3">
        <v>1.456</v>
      </c>
      <c r="AO8121" s="3">
        <v>23.651</v>
      </c>
      <c r="AP8121" s="3">
        <v>4.2649999999999997</v>
      </c>
      <c r="AQ8121" s="3">
        <v>5.4530000000000003</v>
      </c>
      <c r="AR8121" s="3">
        <v>2.056</v>
      </c>
      <c r="AS8121" s="3">
        <v>8.3859999999999992</v>
      </c>
      <c r="AT8121" s="3">
        <v>5.6870000000000003</v>
      </c>
      <c r="AU8121" s="3">
        <v>3.3029999999999999</v>
      </c>
      <c r="AV8121" s="3">
        <v>3.9809999999999999</v>
      </c>
      <c r="AW8121" s="3">
        <v>4.4660000000000002</v>
      </c>
      <c r="AX8121" s="3">
        <v>5</v>
      </c>
      <c r="AY8121" s="3">
        <v>5</v>
      </c>
      <c r="AZ8121" s="3">
        <v>5</v>
      </c>
      <c r="BA8121">
        <v>5</v>
      </c>
      <c r="BB8121">
        <v>2017</v>
      </c>
    </row>
    <row r="8122" spans="1:54" hidden="1" x14ac:dyDescent="0.2">
      <c r="A8122">
        <v>746</v>
      </c>
      <c r="B8122" t="s">
        <v>367</v>
      </c>
      <c r="C8122" t="s">
        <v>290</v>
      </c>
      <c r="D8122" t="s">
        <v>117</v>
      </c>
      <c r="E8122" t="s">
        <v>289</v>
      </c>
      <c r="G8122" t="s">
        <v>288</v>
      </c>
    </row>
    <row r="8123" spans="1:54" hidden="1" x14ac:dyDescent="0.2">
      <c r="A8123">
        <v>746</v>
      </c>
      <c r="B8123" t="s">
        <v>367</v>
      </c>
      <c r="C8123" t="s">
        <v>287</v>
      </c>
      <c r="D8123" t="s">
        <v>117</v>
      </c>
      <c r="E8123" t="s">
        <v>286</v>
      </c>
      <c r="F8123" t="s">
        <v>285</v>
      </c>
      <c r="G8123" t="s">
        <v>275</v>
      </c>
      <c r="I8123" t="s">
        <v>1862</v>
      </c>
      <c r="J8123" s="3">
        <v>46.338999999999999</v>
      </c>
      <c r="K8123" s="3">
        <v>-12.183</v>
      </c>
      <c r="L8123" s="3">
        <v>-0.317</v>
      </c>
      <c r="M8123" s="3">
        <v>-0.88900000000000001</v>
      </c>
      <c r="N8123" s="3">
        <v>-10.491</v>
      </c>
      <c r="O8123" s="3">
        <v>50.368000000000002</v>
      </c>
      <c r="P8123" s="3">
        <v>-12.134</v>
      </c>
      <c r="Q8123" s="3">
        <v>27.393000000000001</v>
      </c>
      <c r="R8123" s="3">
        <v>3.1619999999999999</v>
      </c>
      <c r="S8123" s="3">
        <v>3.8410000000000002</v>
      </c>
      <c r="T8123" s="3">
        <v>-9.5449999999999999</v>
      </c>
      <c r="U8123" s="3">
        <v>-11.367000000000001</v>
      </c>
      <c r="V8123" s="3">
        <v>-17.34</v>
      </c>
      <c r="W8123" s="3">
        <v>1.0900000000000001</v>
      </c>
      <c r="X8123" s="3">
        <v>52.32</v>
      </c>
      <c r="Y8123" s="3">
        <v>25.873000000000001</v>
      </c>
      <c r="Z8123" s="3">
        <v>-7.5019999999999998</v>
      </c>
      <c r="AA8123" s="3">
        <v>0.66600000000000004</v>
      </c>
      <c r="AB8123" s="3">
        <v>18.638999999999999</v>
      </c>
      <c r="AC8123" s="3">
        <v>-0.55800000000000005</v>
      </c>
      <c r="AD8123" s="3">
        <v>-8.5980000000000008</v>
      </c>
      <c r="AE8123" s="3">
        <v>7.899</v>
      </c>
      <c r="AF8123" s="3">
        <v>5.9669999999999996</v>
      </c>
      <c r="AG8123" s="3">
        <v>0.76600000000000001</v>
      </c>
      <c r="AH8123" s="3">
        <v>8.4749999999999996</v>
      </c>
      <c r="AI8123" s="3">
        <v>9.3780000000000001</v>
      </c>
      <c r="AJ8123" s="3">
        <v>6.11</v>
      </c>
      <c r="AK8123" s="3">
        <v>12.493</v>
      </c>
      <c r="AL8123" s="3">
        <v>30.978999999999999</v>
      </c>
      <c r="AM8123" s="3">
        <v>11.327</v>
      </c>
      <c r="AN8123" s="3">
        <v>-10.44</v>
      </c>
      <c r="AO8123" s="3">
        <v>1.0229999999999999</v>
      </c>
      <c r="AP8123" s="3">
        <v>5.9880000000000004</v>
      </c>
      <c r="AQ8123" s="3">
        <v>0.77600000000000002</v>
      </c>
      <c r="AR8123" s="3">
        <v>9.0009999999999994</v>
      </c>
      <c r="AS8123" s="3">
        <v>12.928000000000001</v>
      </c>
      <c r="AT8123" s="3">
        <v>2.5529999999999999</v>
      </c>
      <c r="AU8123" s="3">
        <v>-0.13400000000000001</v>
      </c>
      <c r="AV8123" s="3">
        <v>11.852</v>
      </c>
      <c r="AW8123" s="3">
        <v>16.317</v>
      </c>
      <c r="AX8123" s="3">
        <v>7.7729999999999997</v>
      </c>
      <c r="AY8123" s="3">
        <v>2.9929999999999999</v>
      </c>
      <c r="AZ8123" s="3">
        <v>8.6850000000000005</v>
      </c>
      <c r="BA8123">
        <v>2.8180000000000001</v>
      </c>
      <c r="BB8123">
        <v>2016</v>
      </c>
    </row>
    <row r="8124" spans="1:54" hidden="1" x14ac:dyDescent="0.2">
      <c r="A8124">
        <v>746</v>
      </c>
      <c r="B8124" t="s">
        <v>367</v>
      </c>
      <c r="C8124" t="s">
        <v>284</v>
      </c>
      <c r="D8124" t="s">
        <v>117</v>
      </c>
      <c r="E8124" t="s">
        <v>283</v>
      </c>
      <c r="F8124" t="s">
        <v>282</v>
      </c>
      <c r="G8124" t="s">
        <v>275</v>
      </c>
      <c r="I8124" t="s">
        <v>1862</v>
      </c>
      <c r="J8124" s="3">
        <v>53.96</v>
      </c>
      <c r="K8124" s="3">
        <v>-12.183</v>
      </c>
      <c r="L8124" s="3">
        <v>-0.317</v>
      </c>
      <c r="M8124" s="3">
        <v>6.1360000000000001</v>
      </c>
      <c r="N8124" s="3">
        <v>-6.5519999999999996</v>
      </c>
      <c r="O8124" s="3">
        <v>21.448</v>
      </c>
      <c r="P8124" s="3">
        <v>-10.728</v>
      </c>
      <c r="Q8124" s="3">
        <v>22.244</v>
      </c>
      <c r="R8124" s="3">
        <v>-1.907</v>
      </c>
      <c r="S8124" s="3">
        <v>-0.108</v>
      </c>
      <c r="T8124" s="3">
        <v>4.7949999999999999</v>
      </c>
      <c r="U8124" s="3">
        <v>-13.359</v>
      </c>
      <c r="V8124" s="3">
        <v>-17.34</v>
      </c>
      <c r="W8124" s="3">
        <v>1.0900000000000001</v>
      </c>
      <c r="X8124" s="3">
        <v>52.32</v>
      </c>
      <c r="Y8124" s="3">
        <v>25.873000000000001</v>
      </c>
      <c r="Z8124" s="3">
        <v>-7.5019999999999998</v>
      </c>
      <c r="AA8124" s="3">
        <v>0.66600000000000004</v>
      </c>
      <c r="AB8124" s="3">
        <v>18.638999999999999</v>
      </c>
      <c r="AC8124" s="3">
        <v>-0.55800000000000005</v>
      </c>
      <c r="AD8124" s="3">
        <v>-8.5980000000000008</v>
      </c>
      <c r="AE8124" s="3">
        <v>7.899</v>
      </c>
      <c r="AF8124" s="3">
        <v>5.9669999999999996</v>
      </c>
      <c r="AG8124" s="3">
        <v>0.76600000000000001</v>
      </c>
      <c r="AH8124" s="3">
        <v>8.4749999999999996</v>
      </c>
      <c r="AI8124" s="3">
        <v>9.3780000000000001</v>
      </c>
      <c r="AJ8124" s="3">
        <v>6.11</v>
      </c>
      <c r="AK8124" s="3">
        <v>12.493</v>
      </c>
      <c r="AL8124" s="3">
        <v>30.978999999999999</v>
      </c>
      <c r="AM8124" s="3">
        <v>11.327</v>
      </c>
      <c r="AN8124" s="3">
        <v>-10.44</v>
      </c>
      <c r="AO8124" s="3">
        <v>1.0229999999999999</v>
      </c>
      <c r="AP8124" s="3">
        <v>5.9880000000000004</v>
      </c>
      <c r="AQ8124" s="3">
        <v>0.77600000000000002</v>
      </c>
      <c r="AR8124" s="3">
        <v>9.0009999999999994</v>
      </c>
      <c r="AS8124" s="3">
        <v>12.928000000000001</v>
      </c>
      <c r="AT8124" s="3">
        <v>2.5529999999999999</v>
      </c>
      <c r="AU8124" s="3">
        <v>-0.13400000000000001</v>
      </c>
      <c r="AV8124" s="3">
        <v>11.852</v>
      </c>
      <c r="AW8124" s="3">
        <v>16.317</v>
      </c>
      <c r="AX8124" s="3">
        <v>7.7729999999999997</v>
      </c>
      <c r="AY8124" s="3">
        <v>2.9929999999999999</v>
      </c>
      <c r="AZ8124" s="3">
        <v>8.6850000000000005</v>
      </c>
      <c r="BA8124">
        <v>2.8180000000000001</v>
      </c>
      <c r="BB8124">
        <v>2016</v>
      </c>
    </row>
    <row r="8125" spans="1:54" hidden="1" x14ac:dyDescent="0.2">
      <c r="A8125">
        <v>746</v>
      </c>
      <c r="B8125" t="s">
        <v>367</v>
      </c>
      <c r="C8125" t="s">
        <v>281</v>
      </c>
      <c r="D8125" t="s">
        <v>117</v>
      </c>
      <c r="E8125" t="s">
        <v>280</v>
      </c>
      <c r="F8125" t="s">
        <v>279</v>
      </c>
      <c r="G8125" t="s">
        <v>275</v>
      </c>
      <c r="I8125" t="s">
        <v>1862</v>
      </c>
      <c r="J8125" s="3">
        <v>-7.7329999999999997</v>
      </c>
      <c r="K8125" s="3">
        <v>0.18099999999999999</v>
      </c>
      <c r="L8125" s="3">
        <v>53.960999999999999</v>
      </c>
      <c r="M8125" s="3">
        <v>10.432</v>
      </c>
      <c r="N8125" s="3">
        <v>-12.378</v>
      </c>
      <c r="O8125" s="3">
        <v>-1.4690000000000001</v>
      </c>
      <c r="P8125" s="3">
        <v>-2.3889999999999998</v>
      </c>
      <c r="Q8125" s="3">
        <v>52.515000000000001</v>
      </c>
      <c r="R8125" s="3">
        <v>-0.626</v>
      </c>
      <c r="S8125" s="3">
        <v>2.629</v>
      </c>
      <c r="T8125" s="3">
        <v>-2.2450000000000001</v>
      </c>
      <c r="U8125" s="3">
        <v>16.939</v>
      </c>
      <c r="V8125" s="3">
        <v>13.664999999999999</v>
      </c>
      <c r="W8125" s="3">
        <v>19.445</v>
      </c>
      <c r="X8125" s="3">
        <v>45.424999999999997</v>
      </c>
      <c r="Y8125" s="3">
        <v>37.927999999999997</v>
      </c>
      <c r="Z8125" s="3">
        <v>28.693000000000001</v>
      </c>
      <c r="AA8125" s="3">
        <v>-8.657</v>
      </c>
      <c r="AB8125" s="3">
        <v>-9.32</v>
      </c>
      <c r="AC8125" s="3">
        <v>14.715</v>
      </c>
      <c r="AD8125" s="3">
        <v>8.2029999999999994</v>
      </c>
      <c r="AE8125" s="3">
        <v>26.155000000000001</v>
      </c>
      <c r="AF8125" s="3">
        <v>4.6130000000000004</v>
      </c>
      <c r="AG8125" s="3">
        <v>1.734</v>
      </c>
      <c r="AH8125" s="3">
        <v>24.553999999999998</v>
      </c>
      <c r="AI8125" s="3">
        <v>12.194000000000001</v>
      </c>
      <c r="AJ8125" s="3">
        <v>12.162000000000001</v>
      </c>
      <c r="AK8125" s="3">
        <v>20.702999999999999</v>
      </c>
      <c r="AL8125" s="3">
        <v>14.913</v>
      </c>
      <c r="AM8125" s="3">
        <v>6.07</v>
      </c>
      <c r="AN8125" s="3">
        <v>-12.215999999999999</v>
      </c>
      <c r="AO8125" s="3">
        <v>-8.3469999999999995</v>
      </c>
      <c r="AP8125" s="3">
        <v>18.454000000000001</v>
      </c>
      <c r="AQ8125" s="3">
        <v>4.8090000000000002</v>
      </c>
      <c r="AR8125" s="3">
        <v>-5.1020000000000003</v>
      </c>
      <c r="AS8125" s="3">
        <v>6.2720000000000002</v>
      </c>
      <c r="AT8125" s="3">
        <v>10.506</v>
      </c>
      <c r="AU8125" s="3">
        <v>8.0909999999999993</v>
      </c>
      <c r="AV8125" s="3">
        <v>10.368</v>
      </c>
      <c r="AW8125" s="3">
        <v>14.584</v>
      </c>
      <c r="AX8125" s="3">
        <v>14.454000000000001</v>
      </c>
      <c r="AY8125" s="3">
        <v>16.331</v>
      </c>
      <c r="AZ8125" s="3">
        <v>20.443999999999999</v>
      </c>
      <c r="BA8125">
        <v>17.616</v>
      </c>
      <c r="BB8125">
        <v>2016</v>
      </c>
    </row>
    <row r="8126" spans="1:54" hidden="1" x14ac:dyDescent="0.2">
      <c r="A8126">
        <v>746</v>
      </c>
      <c r="B8126" t="s">
        <v>367</v>
      </c>
      <c r="C8126" t="s">
        <v>278</v>
      </c>
      <c r="D8126" t="s">
        <v>117</v>
      </c>
      <c r="E8126" t="s">
        <v>277</v>
      </c>
      <c r="F8126" t="s">
        <v>276</v>
      </c>
      <c r="G8126" t="s">
        <v>275</v>
      </c>
      <c r="I8126" t="s">
        <v>1862</v>
      </c>
      <c r="J8126" s="3">
        <v>-7.7329999999999997</v>
      </c>
      <c r="K8126" s="3">
        <v>0.18099999999999999</v>
      </c>
      <c r="L8126" s="3">
        <v>53.960999999999999</v>
      </c>
      <c r="M8126" s="3">
        <v>10.432</v>
      </c>
      <c r="N8126" s="3">
        <v>-12.378</v>
      </c>
      <c r="O8126" s="3">
        <v>-1.4690000000000001</v>
      </c>
      <c r="P8126" s="3">
        <v>-2.3889999999999998</v>
      </c>
      <c r="Q8126" s="3">
        <v>8.2210000000000001</v>
      </c>
      <c r="R8126" s="3">
        <v>-13.433</v>
      </c>
      <c r="S8126" s="3">
        <v>3.1469999999999998</v>
      </c>
      <c r="T8126" s="3">
        <v>17.475000000000001</v>
      </c>
      <c r="U8126" s="3">
        <v>14.112</v>
      </c>
      <c r="V8126" s="3">
        <v>9.2100000000000009</v>
      </c>
      <c r="W8126" s="3">
        <v>11.289</v>
      </c>
      <c r="X8126" s="3">
        <v>27.681000000000001</v>
      </c>
      <c r="Y8126" s="3">
        <v>30.495999999999999</v>
      </c>
      <c r="Z8126" s="3">
        <v>33.936999999999998</v>
      </c>
      <c r="AA8126" s="3">
        <v>-6.3339999999999996</v>
      </c>
      <c r="AB8126" s="3">
        <v>-7.9039999999999999</v>
      </c>
      <c r="AC8126" s="3">
        <v>18.738</v>
      </c>
      <c r="AD8126" s="3">
        <v>11.685</v>
      </c>
      <c r="AE8126" s="3">
        <v>26.155000000000001</v>
      </c>
      <c r="AF8126" s="3">
        <v>4.6130000000000004</v>
      </c>
      <c r="AG8126" s="3">
        <v>1.734</v>
      </c>
      <c r="AH8126" s="3">
        <v>24.553999999999998</v>
      </c>
      <c r="AI8126" s="3">
        <v>12.194000000000001</v>
      </c>
      <c r="AJ8126" s="3">
        <v>12.162000000000001</v>
      </c>
      <c r="AK8126" s="3">
        <v>20.702999999999999</v>
      </c>
      <c r="AL8126" s="3">
        <v>14.913</v>
      </c>
      <c r="AM8126" s="3">
        <v>6.07</v>
      </c>
      <c r="AN8126" s="3">
        <v>-12.215999999999999</v>
      </c>
      <c r="AO8126" s="3">
        <v>-8.3469999999999995</v>
      </c>
      <c r="AP8126" s="3">
        <v>18.454000000000001</v>
      </c>
      <c r="AQ8126" s="3">
        <v>4.8090000000000002</v>
      </c>
      <c r="AR8126" s="3">
        <v>-5.1020000000000003</v>
      </c>
      <c r="AS8126" s="3">
        <v>6.2720000000000002</v>
      </c>
      <c r="AT8126" s="3">
        <v>10.506</v>
      </c>
      <c r="AU8126" s="3">
        <v>8.0909999999999993</v>
      </c>
      <c r="AV8126" s="3">
        <v>10.368</v>
      </c>
      <c r="AW8126" s="3">
        <v>14.584</v>
      </c>
      <c r="AX8126" s="3">
        <v>14.454000000000001</v>
      </c>
      <c r="AY8126" s="3">
        <v>16.331</v>
      </c>
      <c r="AZ8126" s="3">
        <v>20.443999999999999</v>
      </c>
      <c r="BA8126">
        <v>17.616</v>
      </c>
      <c r="BB8126">
        <v>2016</v>
      </c>
    </row>
    <row r="8127" spans="1:54" hidden="1" x14ac:dyDescent="0.2">
      <c r="A8127">
        <v>746</v>
      </c>
      <c r="B8127" t="s">
        <v>367</v>
      </c>
      <c r="C8127" t="s">
        <v>274</v>
      </c>
      <c r="D8127" t="s">
        <v>117</v>
      </c>
      <c r="E8127" t="s">
        <v>273</v>
      </c>
      <c r="F8127" t="s">
        <v>272</v>
      </c>
      <c r="G8127" t="s">
        <v>271</v>
      </c>
    </row>
    <row r="8128" spans="1:54" hidden="1" x14ac:dyDescent="0.2">
      <c r="A8128">
        <v>746</v>
      </c>
      <c r="B8128" t="s">
        <v>367</v>
      </c>
      <c r="C8128" t="s">
        <v>270</v>
      </c>
      <c r="D8128" t="s">
        <v>117</v>
      </c>
      <c r="E8128" t="s">
        <v>269</v>
      </c>
      <c r="F8128" t="s">
        <v>268</v>
      </c>
      <c r="G8128" t="s">
        <v>264</v>
      </c>
      <c r="H8128" t="s">
        <v>263</v>
      </c>
    </row>
    <row r="8129" spans="1:54" hidden="1" x14ac:dyDescent="0.2">
      <c r="A8129">
        <v>746</v>
      </c>
      <c r="B8129" t="s">
        <v>367</v>
      </c>
      <c r="C8129" t="s">
        <v>267</v>
      </c>
      <c r="D8129" t="s">
        <v>117</v>
      </c>
      <c r="E8129" t="s">
        <v>266</v>
      </c>
      <c r="F8129" t="s">
        <v>265</v>
      </c>
      <c r="G8129" t="s">
        <v>264</v>
      </c>
      <c r="H8129" t="s">
        <v>263</v>
      </c>
      <c r="I8129" t="s">
        <v>1863</v>
      </c>
      <c r="J8129" s="3">
        <v>11.263999999999999</v>
      </c>
      <c r="K8129" s="3">
        <v>11.606999999999999</v>
      </c>
      <c r="L8129" s="3">
        <v>11.962</v>
      </c>
      <c r="M8129" s="3">
        <v>12.335000000000001</v>
      </c>
      <c r="N8129" s="3">
        <v>12.734</v>
      </c>
      <c r="O8129" s="3">
        <v>13.169</v>
      </c>
      <c r="P8129" s="3">
        <v>13.641</v>
      </c>
      <c r="Q8129" s="3">
        <v>14.147</v>
      </c>
      <c r="R8129" s="3">
        <v>14.679</v>
      </c>
      <c r="S8129" s="3">
        <v>15.227</v>
      </c>
      <c r="T8129" s="3">
        <v>15.782</v>
      </c>
      <c r="U8129" s="3">
        <v>16.343</v>
      </c>
      <c r="V8129" s="3">
        <v>16.873000000000001</v>
      </c>
      <c r="W8129" s="3">
        <v>17.446999999999999</v>
      </c>
      <c r="X8129" s="3">
        <v>18.021000000000001</v>
      </c>
      <c r="Y8129" s="3">
        <v>18.594999999999999</v>
      </c>
      <c r="Z8129" s="3">
        <v>19.213999999999999</v>
      </c>
      <c r="AA8129" s="3">
        <v>19.832000000000001</v>
      </c>
      <c r="AB8129" s="3">
        <v>20.45</v>
      </c>
      <c r="AC8129" s="3">
        <v>21.113</v>
      </c>
      <c r="AD8129" s="3">
        <v>21.82</v>
      </c>
      <c r="AE8129" s="3">
        <v>22.526</v>
      </c>
      <c r="AF8129" s="3">
        <v>23.277000000000001</v>
      </c>
      <c r="AG8129" s="3">
        <v>24.116</v>
      </c>
      <c r="AH8129" s="3">
        <v>24.956</v>
      </c>
      <c r="AI8129" s="3">
        <v>25.795000000000002</v>
      </c>
      <c r="AJ8129" s="3">
        <v>26.678000000000001</v>
      </c>
      <c r="AK8129" s="3">
        <v>27.606000000000002</v>
      </c>
      <c r="AL8129" s="3">
        <v>28.577999999999999</v>
      </c>
      <c r="AM8129" s="3">
        <v>29.548999999999999</v>
      </c>
      <c r="AN8129" s="3">
        <v>30.521000000000001</v>
      </c>
      <c r="AO8129" s="3">
        <v>31.536999999999999</v>
      </c>
      <c r="AP8129" s="3">
        <v>32.548000000000002</v>
      </c>
      <c r="AQ8129" s="3">
        <v>33.51</v>
      </c>
      <c r="AR8129" s="3">
        <v>34.476999999999997</v>
      </c>
      <c r="AS8129" s="3">
        <v>35.491999999999997</v>
      </c>
      <c r="AT8129" s="3">
        <v>36.561</v>
      </c>
      <c r="AU8129" s="3">
        <v>37.673999999999999</v>
      </c>
      <c r="AV8129" s="3">
        <v>38.823</v>
      </c>
      <c r="AW8129" s="3">
        <v>40.006999999999998</v>
      </c>
      <c r="AX8129" s="3">
        <v>41.222000000000001</v>
      </c>
      <c r="AY8129" s="3">
        <v>42.46</v>
      </c>
      <c r="AZ8129" s="3">
        <v>43.734000000000002</v>
      </c>
      <c r="BA8129">
        <v>45.045999999999999</v>
      </c>
      <c r="BB8129">
        <v>2016</v>
      </c>
    </row>
    <row r="8130" spans="1:54" hidden="1" x14ac:dyDescent="0.2">
      <c r="A8130">
        <v>746</v>
      </c>
      <c r="B8130" t="s">
        <v>367</v>
      </c>
      <c r="C8130" t="s">
        <v>262</v>
      </c>
      <c r="D8130" t="s">
        <v>117</v>
      </c>
      <c r="E8130" t="s">
        <v>260</v>
      </c>
      <c r="F8130" t="s">
        <v>259</v>
      </c>
      <c r="G8130" t="s">
        <v>225</v>
      </c>
      <c r="H8130" t="s">
        <v>222</v>
      </c>
      <c r="I8130" t="s">
        <v>1864</v>
      </c>
      <c r="J8130" s="3" t="s">
        <v>215</v>
      </c>
      <c r="K8130" s="3" t="s">
        <v>215</v>
      </c>
      <c r="L8130" s="3" t="s">
        <v>215</v>
      </c>
      <c r="M8130" s="3" t="s">
        <v>215</v>
      </c>
      <c r="N8130" s="3" t="s">
        <v>215</v>
      </c>
      <c r="O8130" s="3" t="s">
        <v>215</v>
      </c>
      <c r="P8130" s="3" t="s">
        <v>215</v>
      </c>
      <c r="Q8130" s="3" t="s">
        <v>215</v>
      </c>
      <c r="R8130" s="3" t="s">
        <v>215</v>
      </c>
      <c r="S8130" s="3" t="s">
        <v>215</v>
      </c>
      <c r="T8130" s="3" t="s">
        <v>215</v>
      </c>
      <c r="U8130" s="3" t="s">
        <v>215</v>
      </c>
      <c r="V8130" s="3" t="s">
        <v>215</v>
      </c>
      <c r="W8130" s="3" t="s">
        <v>215</v>
      </c>
      <c r="X8130" s="3" t="s">
        <v>215</v>
      </c>
      <c r="Y8130" s="3" t="s">
        <v>215</v>
      </c>
      <c r="Z8130" s="3" t="s">
        <v>215</v>
      </c>
      <c r="AA8130" s="3">
        <v>1186.665</v>
      </c>
      <c r="AB8130" s="3">
        <v>1352.221</v>
      </c>
      <c r="AC8130" s="3">
        <v>1533.5170000000001</v>
      </c>
      <c r="AD8130" s="3">
        <v>1862.875</v>
      </c>
      <c r="AE8130" s="3">
        <v>2092.5329999999999</v>
      </c>
      <c r="AF8130" s="3">
        <v>2225.2379999999998</v>
      </c>
      <c r="AG8130" s="3">
        <v>2653.8409999999999</v>
      </c>
      <c r="AH8130" s="3">
        <v>3101.1109999999999</v>
      </c>
      <c r="AI8130" s="3">
        <v>3172.9630000000002</v>
      </c>
      <c r="AJ8130" s="3">
        <v>3366.99</v>
      </c>
      <c r="AK8130" s="3">
        <v>3747.6610000000001</v>
      </c>
      <c r="AL8130" s="3">
        <v>4223.8620000000001</v>
      </c>
      <c r="AM8130" s="3">
        <v>4966.558</v>
      </c>
      <c r="AN8130" s="3">
        <v>5793.6790000000001</v>
      </c>
      <c r="AO8130" s="3">
        <v>7722.9920000000002</v>
      </c>
      <c r="AP8130" s="3">
        <v>8316.232</v>
      </c>
      <c r="AQ8130" s="3">
        <v>8457.4979999999996</v>
      </c>
      <c r="AR8130" s="3">
        <v>9780.2340000000004</v>
      </c>
      <c r="AS8130" s="3">
        <v>12113.513000000001</v>
      </c>
      <c r="AT8130" s="3">
        <v>12971.93</v>
      </c>
      <c r="AU8130" s="3">
        <v>15000.654</v>
      </c>
      <c r="AV8130" s="3">
        <v>16615.913</v>
      </c>
      <c r="AW8130" s="3">
        <v>18760.073</v>
      </c>
      <c r="AX8130" s="3">
        <v>20755.987000000001</v>
      </c>
      <c r="AY8130" s="3">
        <v>24724.714</v>
      </c>
      <c r="AZ8130" s="3">
        <v>29479.882000000001</v>
      </c>
      <c r="BA8130">
        <v>36347.839</v>
      </c>
      <c r="BB8130">
        <v>2016</v>
      </c>
    </row>
    <row r="8131" spans="1:54" hidden="1" x14ac:dyDescent="0.2">
      <c r="A8131">
        <v>746</v>
      </c>
      <c r="B8131" t="s">
        <v>367</v>
      </c>
      <c r="C8131" t="s">
        <v>261</v>
      </c>
      <c r="D8131" t="s">
        <v>117</v>
      </c>
      <c r="E8131" t="s">
        <v>260</v>
      </c>
      <c r="F8131" t="s">
        <v>259</v>
      </c>
      <c r="G8131" t="s">
        <v>217</v>
      </c>
      <c r="I8131" t="s">
        <v>258</v>
      </c>
      <c r="J8131" s="3" t="s">
        <v>215</v>
      </c>
      <c r="K8131" s="3" t="s">
        <v>215</v>
      </c>
      <c r="L8131" s="3" t="s">
        <v>215</v>
      </c>
      <c r="M8131" s="3" t="s">
        <v>215</v>
      </c>
      <c r="N8131" s="3" t="s">
        <v>215</v>
      </c>
      <c r="O8131" s="3" t="s">
        <v>215</v>
      </c>
      <c r="P8131" s="3" t="s">
        <v>215</v>
      </c>
      <c r="Q8131" s="3" t="s">
        <v>215</v>
      </c>
      <c r="R8131" s="3" t="s">
        <v>215</v>
      </c>
      <c r="S8131" s="3" t="s">
        <v>215</v>
      </c>
      <c r="T8131" s="3" t="s">
        <v>215</v>
      </c>
      <c r="U8131" s="3" t="s">
        <v>215</v>
      </c>
      <c r="V8131" s="3" t="s">
        <v>215</v>
      </c>
      <c r="W8131" s="3" t="s">
        <v>215</v>
      </c>
      <c r="X8131" s="3" t="s">
        <v>215</v>
      </c>
      <c r="Y8131" s="3" t="s">
        <v>215</v>
      </c>
      <c r="Z8131" s="3" t="s">
        <v>215</v>
      </c>
      <c r="AA8131" s="3">
        <v>16.91</v>
      </c>
      <c r="AB8131" s="3">
        <v>17.187000000000001</v>
      </c>
      <c r="AC8131" s="3">
        <v>17.483000000000001</v>
      </c>
      <c r="AD8131" s="3">
        <v>18.95</v>
      </c>
      <c r="AE8131" s="3">
        <v>19.738</v>
      </c>
      <c r="AF8131" s="3">
        <v>19.064</v>
      </c>
      <c r="AG8131" s="3">
        <v>20.097999999999999</v>
      </c>
      <c r="AH8131" s="3">
        <v>20.675999999999998</v>
      </c>
      <c r="AI8131" s="3">
        <v>18.556000000000001</v>
      </c>
      <c r="AJ8131" s="3">
        <v>16.942</v>
      </c>
      <c r="AK8131" s="3">
        <v>16.111000000000001</v>
      </c>
      <c r="AL8131" s="3">
        <v>14.209</v>
      </c>
      <c r="AM8131" s="3">
        <v>13.164999999999999</v>
      </c>
      <c r="AN8131" s="3">
        <v>13.164</v>
      </c>
      <c r="AO8131" s="3">
        <v>14.504</v>
      </c>
      <c r="AP8131" s="3">
        <v>13.55</v>
      </c>
      <c r="AQ8131" s="3">
        <v>12.667999999999999</v>
      </c>
      <c r="AR8131" s="3">
        <v>13.46</v>
      </c>
      <c r="AS8131" s="3">
        <v>14.829000000000001</v>
      </c>
      <c r="AT8131" s="3">
        <v>14.987</v>
      </c>
      <c r="AU8131" s="3">
        <v>15.763999999999999</v>
      </c>
      <c r="AV8131" s="3">
        <v>16.088000000000001</v>
      </c>
      <c r="AW8131" s="3">
        <v>16.574999999999999</v>
      </c>
      <c r="AX8131" s="3">
        <v>16.568000000000001</v>
      </c>
      <c r="AY8131" s="3">
        <v>17.728000000000002</v>
      </c>
      <c r="AZ8131" s="3">
        <v>18.739000000000001</v>
      </c>
      <c r="BA8131">
        <v>20.498999999999999</v>
      </c>
      <c r="BB8131">
        <v>2016</v>
      </c>
    </row>
    <row r="8132" spans="1:54" hidden="1" x14ac:dyDescent="0.2">
      <c r="A8132">
        <v>746</v>
      </c>
      <c r="B8132" t="s">
        <v>367</v>
      </c>
      <c r="C8132" t="s">
        <v>257</v>
      </c>
      <c r="D8132" t="s">
        <v>117</v>
      </c>
      <c r="E8132" t="s">
        <v>255</v>
      </c>
      <c r="F8132" t="s">
        <v>254</v>
      </c>
      <c r="G8132" t="s">
        <v>225</v>
      </c>
      <c r="H8132" t="s">
        <v>222</v>
      </c>
      <c r="I8132" t="s">
        <v>1864</v>
      </c>
      <c r="J8132" s="3" t="s">
        <v>215</v>
      </c>
      <c r="K8132" s="3" t="s">
        <v>215</v>
      </c>
      <c r="L8132" s="3" t="s">
        <v>215</v>
      </c>
      <c r="M8132" s="3" t="s">
        <v>215</v>
      </c>
      <c r="N8132" s="3" t="s">
        <v>215</v>
      </c>
      <c r="O8132" s="3" t="s">
        <v>215</v>
      </c>
      <c r="P8132" s="3" t="s">
        <v>215</v>
      </c>
      <c r="Q8132" s="3" t="s">
        <v>215</v>
      </c>
      <c r="R8132" s="3" t="s">
        <v>215</v>
      </c>
      <c r="S8132" s="3" t="s">
        <v>215</v>
      </c>
      <c r="T8132" s="3" t="s">
        <v>215</v>
      </c>
      <c r="U8132" s="3" t="s">
        <v>215</v>
      </c>
      <c r="V8132" s="3" t="s">
        <v>215</v>
      </c>
      <c r="W8132" s="3" t="s">
        <v>215</v>
      </c>
      <c r="X8132" s="3" t="s">
        <v>215</v>
      </c>
      <c r="Y8132" s="3" t="s">
        <v>215</v>
      </c>
      <c r="Z8132" s="3" t="s">
        <v>215</v>
      </c>
      <c r="AA8132" s="3">
        <v>1262.1590000000001</v>
      </c>
      <c r="AB8132" s="3">
        <v>1424.145</v>
      </c>
      <c r="AC8132" s="3">
        <v>1674.319</v>
      </c>
      <c r="AD8132" s="3">
        <v>1942.424</v>
      </c>
      <c r="AE8132" s="3">
        <v>2229.2370000000001</v>
      </c>
      <c r="AF8132" s="3">
        <v>2538.46</v>
      </c>
      <c r="AG8132" s="3">
        <v>2819.8780000000002</v>
      </c>
      <c r="AH8132" s="3">
        <v>3034.4580000000001</v>
      </c>
      <c r="AI8132" s="3">
        <v>3210.6729999999998</v>
      </c>
      <c r="AJ8132" s="3">
        <v>3531.2460000000001</v>
      </c>
      <c r="AK8132" s="3">
        <v>3993.6680000000001</v>
      </c>
      <c r="AL8132" s="3">
        <v>4993.2550000000001</v>
      </c>
      <c r="AM8132" s="3">
        <v>5754.5410000000002</v>
      </c>
      <c r="AN8132" s="3">
        <v>8290.0920000000006</v>
      </c>
      <c r="AO8132" s="3">
        <v>9140.2039999999997</v>
      </c>
      <c r="AP8132" s="3">
        <v>10164.582</v>
      </c>
      <c r="AQ8132" s="3">
        <v>11125.922</v>
      </c>
      <c r="AR8132" s="3">
        <v>13190.445</v>
      </c>
      <c r="AS8132" s="3">
        <v>15833.236999999999</v>
      </c>
      <c r="AT8132" s="3">
        <v>17205.984</v>
      </c>
      <c r="AU8132" s="3">
        <v>18036.649000000001</v>
      </c>
      <c r="AV8132" s="3">
        <v>22076.404999999999</v>
      </c>
      <c r="AW8132" s="3">
        <v>26084.352999999999</v>
      </c>
      <c r="AX8132" s="3">
        <v>29577.058000000001</v>
      </c>
      <c r="AY8132" s="3">
        <v>28648.93</v>
      </c>
      <c r="AZ8132" s="3">
        <v>33161.192999999999</v>
      </c>
      <c r="BA8132">
        <v>39368.006999999998</v>
      </c>
      <c r="BB8132">
        <v>2016</v>
      </c>
    </row>
    <row r="8133" spans="1:54" hidden="1" x14ac:dyDescent="0.2">
      <c r="A8133">
        <v>746</v>
      </c>
      <c r="B8133" t="s">
        <v>367</v>
      </c>
      <c r="C8133" t="s">
        <v>256</v>
      </c>
      <c r="D8133" t="s">
        <v>117</v>
      </c>
      <c r="E8133" t="s">
        <v>255</v>
      </c>
      <c r="F8133" t="s">
        <v>254</v>
      </c>
      <c r="G8133" t="s">
        <v>217</v>
      </c>
      <c r="I8133" t="s">
        <v>253</v>
      </c>
      <c r="J8133" s="3" t="s">
        <v>215</v>
      </c>
      <c r="K8133" s="3" t="s">
        <v>215</v>
      </c>
      <c r="L8133" s="3" t="s">
        <v>215</v>
      </c>
      <c r="M8133" s="3" t="s">
        <v>215</v>
      </c>
      <c r="N8133" s="3" t="s">
        <v>215</v>
      </c>
      <c r="O8133" s="3" t="s">
        <v>215</v>
      </c>
      <c r="P8133" s="3" t="s">
        <v>215</v>
      </c>
      <c r="Q8133" s="3" t="s">
        <v>215</v>
      </c>
      <c r="R8133" s="3" t="s">
        <v>215</v>
      </c>
      <c r="S8133" s="3" t="s">
        <v>215</v>
      </c>
      <c r="T8133" s="3" t="s">
        <v>215</v>
      </c>
      <c r="U8133" s="3" t="s">
        <v>215</v>
      </c>
      <c r="V8133" s="3" t="s">
        <v>215</v>
      </c>
      <c r="W8133" s="3" t="s">
        <v>215</v>
      </c>
      <c r="X8133" s="3" t="s">
        <v>215</v>
      </c>
      <c r="Y8133" s="3" t="s">
        <v>215</v>
      </c>
      <c r="Z8133" s="3" t="s">
        <v>215</v>
      </c>
      <c r="AA8133" s="3">
        <v>17.986000000000001</v>
      </c>
      <c r="AB8133" s="3">
        <v>18.100999999999999</v>
      </c>
      <c r="AC8133" s="3">
        <v>19.088999999999999</v>
      </c>
      <c r="AD8133" s="3">
        <v>19.759</v>
      </c>
      <c r="AE8133" s="3">
        <v>21.027000000000001</v>
      </c>
      <c r="AF8133" s="3">
        <v>21.748000000000001</v>
      </c>
      <c r="AG8133" s="3">
        <v>21.355</v>
      </c>
      <c r="AH8133" s="3">
        <v>20.231999999999999</v>
      </c>
      <c r="AI8133" s="3">
        <v>18.776</v>
      </c>
      <c r="AJ8133" s="3">
        <v>17.768999999999998</v>
      </c>
      <c r="AK8133" s="3">
        <v>17.167999999999999</v>
      </c>
      <c r="AL8133" s="3">
        <v>16.797000000000001</v>
      </c>
      <c r="AM8133" s="3">
        <v>15.254</v>
      </c>
      <c r="AN8133" s="3">
        <v>18.835999999999999</v>
      </c>
      <c r="AO8133" s="3">
        <v>17.164999999999999</v>
      </c>
      <c r="AP8133" s="3">
        <v>16.562000000000001</v>
      </c>
      <c r="AQ8133" s="3">
        <v>16.664999999999999</v>
      </c>
      <c r="AR8133" s="3">
        <v>18.154</v>
      </c>
      <c r="AS8133" s="3">
        <v>19.382999999999999</v>
      </c>
      <c r="AT8133" s="3">
        <v>19.879000000000001</v>
      </c>
      <c r="AU8133" s="3">
        <v>18.954000000000001</v>
      </c>
      <c r="AV8133" s="3">
        <v>21.376000000000001</v>
      </c>
      <c r="AW8133" s="3">
        <v>23.045999999999999</v>
      </c>
      <c r="AX8133" s="3">
        <v>23.609000000000002</v>
      </c>
      <c r="AY8133" s="3">
        <v>20.541</v>
      </c>
      <c r="AZ8133" s="3">
        <v>21.079000000000001</v>
      </c>
      <c r="BA8133">
        <v>22.202999999999999</v>
      </c>
      <c r="BB8133">
        <v>2016</v>
      </c>
    </row>
    <row r="8134" spans="1:54" hidden="1" x14ac:dyDescent="0.2">
      <c r="A8134">
        <v>746</v>
      </c>
      <c r="B8134" t="s">
        <v>367</v>
      </c>
      <c r="C8134" t="s">
        <v>252</v>
      </c>
      <c r="D8134" t="s">
        <v>117</v>
      </c>
      <c r="E8134" t="s">
        <v>250</v>
      </c>
      <c r="F8134" t="s">
        <v>249</v>
      </c>
      <c r="G8134" t="s">
        <v>225</v>
      </c>
      <c r="H8134" t="s">
        <v>222</v>
      </c>
      <c r="I8134" t="s">
        <v>1864</v>
      </c>
      <c r="J8134" s="3" t="s">
        <v>215</v>
      </c>
      <c r="K8134" s="3" t="s">
        <v>215</v>
      </c>
      <c r="L8134" s="3" t="s">
        <v>215</v>
      </c>
      <c r="M8134" s="3" t="s">
        <v>215</v>
      </c>
      <c r="N8134" s="3" t="s">
        <v>215</v>
      </c>
      <c r="O8134" s="3" t="s">
        <v>215</v>
      </c>
      <c r="P8134" s="3" t="s">
        <v>215</v>
      </c>
      <c r="Q8134" s="3" t="s">
        <v>215</v>
      </c>
      <c r="R8134" s="3" t="s">
        <v>215</v>
      </c>
      <c r="S8134" s="3" t="s">
        <v>215</v>
      </c>
      <c r="T8134" s="3" t="s">
        <v>215</v>
      </c>
      <c r="U8134" s="3" t="s">
        <v>215</v>
      </c>
      <c r="V8134" s="3" t="s">
        <v>215</v>
      </c>
      <c r="W8134" s="3" t="s">
        <v>215</v>
      </c>
      <c r="X8134" s="3" t="s">
        <v>215</v>
      </c>
      <c r="Y8134" s="3" t="s">
        <v>215</v>
      </c>
      <c r="Z8134" s="3" t="s">
        <v>215</v>
      </c>
      <c r="AA8134" s="3">
        <v>-75.494</v>
      </c>
      <c r="AB8134" s="3">
        <v>-71.924999999999997</v>
      </c>
      <c r="AC8134" s="3">
        <v>-140.80199999999999</v>
      </c>
      <c r="AD8134" s="3">
        <v>-79.549000000000007</v>
      </c>
      <c r="AE8134" s="3">
        <v>-136.70400000000001</v>
      </c>
      <c r="AF8134" s="3">
        <v>-313.221</v>
      </c>
      <c r="AG8134" s="3">
        <v>-166.03700000000001</v>
      </c>
      <c r="AH8134" s="3">
        <v>66.653000000000006</v>
      </c>
      <c r="AI8134" s="3">
        <v>-37.71</v>
      </c>
      <c r="AJ8134" s="3">
        <v>-164.256</v>
      </c>
      <c r="AK8134" s="3">
        <v>-246.00700000000001</v>
      </c>
      <c r="AL8134" s="3">
        <v>-769.39300000000003</v>
      </c>
      <c r="AM8134" s="3">
        <v>-787.98299999999995</v>
      </c>
      <c r="AN8134" s="3">
        <v>-2496.413</v>
      </c>
      <c r="AO8134" s="3">
        <v>-1417.212</v>
      </c>
      <c r="AP8134" s="3">
        <v>-1848.35</v>
      </c>
      <c r="AQ8134" s="3">
        <v>-2668.424</v>
      </c>
      <c r="AR8134" s="3">
        <v>-3410.2109999999998</v>
      </c>
      <c r="AS8134" s="3">
        <v>-3719.7240000000002</v>
      </c>
      <c r="AT8134" s="3">
        <v>-4234.0529999999999</v>
      </c>
      <c r="AU8134" s="3">
        <v>-3035.9949999999999</v>
      </c>
      <c r="AV8134" s="3">
        <v>-5460.4930000000004</v>
      </c>
      <c r="AW8134" s="3">
        <v>-7324.2790000000005</v>
      </c>
      <c r="AX8134" s="3">
        <v>-8821.0720000000001</v>
      </c>
      <c r="AY8134" s="3">
        <v>-3924.2159999999999</v>
      </c>
      <c r="AZ8134" s="3">
        <v>-3681.3110000000001</v>
      </c>
      <c r="BA8134">
        <v>-3020.1680000000001</v>
      </c>
      <c r="BB8134">
        <v>2016</v>
      </c>
    </row>
    <row r="8135" spans="1:54" hidden="1" x14ac:dyDescent="0.2">
      <c r="A8135">
        <v>746</v>
      </c>
      <c r="B8135" t="s">
        <v>367</v>
      </c>
      <c r="C8135" t="s">
        <v>251</v>
      </c>
      <c r="D8135" t="s">
        <v>117</v>
      </c>
      <c r="E8135" t="s">
        <v>250</v>
      </c>
      <c r="F8135" t="s">
        <v>249</v>
      </c>
      <c r="G8135" t="s">
        <v>217</v>
      </c>
      <c r="I8135" t="s">
        <v>248</v>
      </c>
      <c r="J8135" s="3" t="s">
        <v>215</v>
      </c>
      <c r="K8135" s="3" t="s">
        <v>215</v>
      </c>
      <c r="L8135" s="3" t="s">
        <v>215</v>
      </c>
      <c r="M8135" s="3" t="s">
        <v>215</v>
      </c>
      <c r="N8135" s="3" t="s">
        <v>215</v>
      </c>
      <c r="O8135" s="3" t="s">
        <v>215</v>
      </c>
      <c r="P8135" s="3" t="s">
        <v>215</v>
      </c>
      <c r="Q8135" s="3" t="s">
        <v>215</v>
      </c>
      <c r="R8135" s="3" t="s">
        <v>215</v>
      </c>
      <c r="S8135" s="3" t="s">
        <v>215</v>
      </c>
      <c r="T8135" s="3" t="s">
        <v>215</v>
      </c>
      <c r="U8135" s="3" t="s">
        <v>215</v>
      </c>
      <c r="V8135" s="3" t="s">
        <v>215</v>
      </c>
      <c r="W8135" s="3" t="s">
        <v>215</v>
      </c>
      <c r="X8135" s="3" t="s">
        <v>215</v>
      </c>
      <c r="Y8135" s="3" t="s">
        <v>215</v>
      </c>
      <c r="Z8135" s="3" t="s">
        <v>215</v>
      </c>
      <c r="AA8135" s="3">
        <v>-1.0760000000000001</v>
      </c>
      <c r="AB8135" s="3">
        <v>-0.91400000000000003</v>
      </c>
      <c r="AC8135" s="3">
        <v>-1.605</v>
      </c>
      <c r="AD8135" s="3">
        <v>-0.80900000000000005</v>
      </c>
      <c r="AE8135" s="3">
        <v>-1.2889999999999999</v>
      </c>
      <c r="AF8135" s="3">
        <v>-2.6829999999999998</v>
      </c>
      <c r="AG8135" s="3">
        <v>-1.2569999999999999</v>
      </c>
      <c r="AH8135" s="3">
        <v>0.44400000000000001</v>
      </c>
      <c r="AI8135" s="3">
        <v>-0.221</v>
      </c>
      <c r="AJ8135" s="3">
        <v>-0.82699999999999996</v>
      </c>
      <c r="AK8135" s="3">
        <v>-1.0580000000000001</v>
      </c>
      <c r="AL8135" s="3">
        <v>-2.5880000000000001</v>
      </c>
      <c r="AM8135" s="3">
        <v>-2.089</v>
      </c>
      <c r="AN8135" s="3">
        <v>-5.6719999999999997</v>
      </c>
      <c r="AO8135" s="3">
        <v>-2.661</v>
      </c>
      <c r="AP8135" s="3">
        <v>-3.012</v>
      </c>
      <c r="AQ8135" s="3">
        <v>-3.9969999999999999</v>
      </c>
      <c r="AR8135" s="3">
        <v>-4.6929999999999996</v>
      </c>
      <c r="AS8135" s="3">
        <v>-4.5540000000000003</v>
      </c>
      <c r="AT8135" s="3">
        <v>-4.8920000000000003</v>
      </c>
      <c r="AU8135" s="3">
        <v>-3.19</v>
      </c>
      <c r="AV8135" s="3">
        <v>-5.2869999999999999</v>
      </c>
      <c r="AW8135" s="3">
        <v>-6.4710000000000001</v>
      </c>
      <c r="AX8135" s="3">
        <v>-7.0410000000000004</v>
      </c>
      <c r="AY8135" s="3">
        <v>-2.8140000000000001</v>
      </c>
      <c r="AZ8135" s="3">
        <v>-2.34</v>
      </c>
      <c r="BA8135">
        <v>-1.7030000000000001</v>
      </c>
      <c r="BB8135">
        <v>2016</v>
      </c>
    </row>
    <row r="8136" spans="1:54" hidden="1" x14ac:dyDescent="0.2">
      <c r="A8136">
        <v>746</v>
      </c>
      <c r="B8136" t="s">
        <v>367</v>
      </c>
      <c r="C8136" t="s">
        <v>247</v>
      </c>
      <c r="D8136" t="s">
        <v>117</v>
      </c>
      <c r="E8136" t="s">
        <v>245</v>
      </c>
      <c r="F8136" t="s">
        <v>244</v>
      </c>
      <c r="G8136" t="s">
        <v>225</v>
      </c>
      <c r="H8136" t="s">
        <v>222</v>
      </c>
    </row>
    <row r="8137" spans="1:54" hidden="1" x14ac:dyDescent="0.2">
      <c r="A8137">
        <v>746</v>
      </c>
      <c r="B8137" t="s">
        <v>367</v>
      </c>
      <c r="C8137" t="s">
        <v>246</v>
      </c>
      <c r="D8137" t="s">
        <v>117</v>
      </c>
      <c r="E8137" t="s">
        <v>245</v>
      </c>
      <c r="F8137" t="s">
        <v>244</v>
      </c>
      <c r="G8137" t="s">
        <v>243</v>
      </c>
    </row>
    <row r="8138" spans="1:54" hidden="1" x14ac:dyDescent="0.2">
      <c r="A8138">
        <v>746</v>
      </c>
      <c r="B8138" t="s">
        <v>367</v>
      </c>
      <c r="C8138" t="s">
        <v>242</v>
      </c>
      <c r="D8138" t="s">
        <v>117</v>
      </c>
      <c r="E8138" t="s">
        <v>240</v>
      </c>
      <c r="F8138" t="s">
        <v>239</v>
      </c>
      <c r="G8138" t="s">
        <v>225</v>
      </c>
      <c r="H8138" t="s">
        <v>222</v>
      </c>
      <c r="I8138" t="s">
        <v>1864</v>
      </c>
      <c r="J8138" s="3" t="s">
        <v>215</v>
      </c>
      <c r="K8138" s="3" t="s">
        <v>215</v>
      </c>
      <c r="L8138" s="3" t="s">
        <v>215</v>
      </c>
      <c r="M8138" s="3" t="s">
        <v>215</v>
      </c>
      <c r="N8138" s="3" t="s">
        <v>215</v>
      </c>
      <c r="O8138" s="3" t="s">
        <v>215</v>
      </c>
      <c r="P8138" s="3" t="s">
        <v>215</v>
      </c>
      <c r="Q8138" s="3" t="s">
        <v>215</v>
      </c>
      <c r="R8138" s="3" t="s">
        <v>215</v>
      </c>
      <c r="S8138" s="3" t="s">
        <v>215</v>
      </c>
      <c r="T8138" s="3" t="s">
        <v>215</v>
      </c>
      <c r="U8138" s="3" t="s">
        <v>215</v>
      </c>
      <c r="V8138" s="3" t="s">
        <v>215</v>
      </c>
      <c r="W8138" s="3" t="s">
        <v>215</v>
      </c>
      <c r="X8138" s="3" t="s">
        <v>215</v>
      </c>
      <c r="Y8138" s="3" t="s">
        <v>215</v>
      </c>
      <c r="Z8138" s="3" t="s">
        <v>215</v>
      </c>
      <c r="AA8138" s="3">
        <v>0.63200000000000001</v>
      </c>
      <c r="AB8138" s="3">
        <v>10.411</v>
      </c>
      <c r="AC8138" s="3">
        <v>-47.393000000000001</v>
      </c>
      <c r="AD8138" s="3">
        <v>23.765000000000001</v>
      </c>
      <c r="AE8138" s="3">
        <v>-12.35</v>
      </c>
      <c r="AF8138" s="3">
        <v>-153.12200000000001</v>
      </c>
      <c r="AG8138" s="3">
        <v>55.423999999999999</v>
      </c>
      <c r="AH8138" s="3">
        <v>316.30500000000001</v>
      </c>
      <c r="AI8138" s="3">
        <v>203.28200000000001</v>
      </c>
      <c r="AJ8138" s="3">
        <v>79.106999999999999</v>
      </c>
      <c r="AK8138" s="3">
        <v>26.863</v>
      </c>
      <c r="AL8138" s="3">
        <v>-425.75599999999997</v>
      </c>
      <c r="AM8138" s="3">
        <v>-410.16699999999997</v>
      </c>
      <c r="AN8138" s="3">
        <v>-2119.29</v>
      </c>
      <c r="AO8138" s="3">
        <v>-918.99800000000005</v>
      </c>
      <c r="AP8138" s="3">
        <v>-1062.2619999999999</v>
      </c>
      <c r="AQ8138" s="3">
        <v>-1777.702</v>
      </c>
      <c r="AR8138" s="3">
        <v>-2316.8739999999998</v>
      </c>
      <c r="AS8138" s="3">
        <v>-2341.1350000000002</v>
      </c>
      <c r="AT8138" s="3">
        <v>-2105.241</v>
      </c>
      <c r="AU8138" s="3">
        <v>-617.11300000000006</v>
      </c>
      <c r="AV8138" s="3">
        <v>-2642.723</v>
      </c>
      <c r="AW8138" s="3">
        <v>-4169.9639999999999</v>
      </c>
      <c r="AX8138" s="3">
        <v>-5379.67</v>
      </c>
      <c r="AY8138" s="3">
        <v>-146.37799999999999</v>
      </c>
      <c r="AZ8138" s="3">
        <v>351.83199999999999</v>
      </c>
      <c r="BA8138">
        <v>1293.1479999999999</v>
      </c>
      <c r="BB8138">
        <v>2016</v>
      </c>
    </row>
    <row r="8139" spans="1:54" hidden="1" x14ac:dyDescent="0.2">
      <c r="A8139">
        <v>746</v>
      </c>
      <c r="B8139" t="s">
        <v>367</v>
      </c>
      <c r="C8139" t="s">
        <v>241</v>
      </c>
      <c r="D8139" t="s">
        <v>117</v>
      </c>
      <c r="E8139" t="s">
        <v>240</v>
      </c>
      <c r="F8139" t="s">
        <v>239</v>
      </c>
      <c r="G8139" t="s">
        <v>217</v>
      </c>
      <c r="I8139" t="s">
        <v>238</v>
      </c>
      <c r="J8139" s="3" t="s">
        <v>215</v>
      </c>
      <c r="K8139" s="3" t="s">
        <v>215</v>
      </c>
      <c r="L8139" s="3" t="s">
        <v>215</v>
      </c>
      <c r="M8139" s="3" t="s">
        <v>215</v>
      </c>
      <c r="N8139" s="3" t="s">
        <v>215</v>
      </c>
      <c r="O8139" s="3" t="s">
        <v>215</v>
      </c>
      <c r="P8139" s="3" t="s">
        <v>215</v>
      </c>
      <c r="Q8139" s="3" t="s">
        <v>215</v>
      </c>
      <c r="R8139" s="3" t="s">
        <v>215</v>
      </c>
      <c r="S8139" s="3" t="s">
        <v>215</v>
      </c>
      <c r="T8139" s="3" t="s">
        <v>215</v>
      </c>
      <c r="U8139" s="3" t="s">
        <v>215</v>
      </c>
      <c r="V8139" s="3" t="s">
        <v>215</v>
      </c>
      <c r="W8139" s="3" t="s">
        <v>215</v>
      </c>
      <c r="X8139" s="3" t="s">
        <v>215</v>
      </c>
      <c r="Y8139" s="3" t="s">
        <v>215</v>
      </c>
      <c r="Z8139" s="3" t="s">
        <v>215</v>
      </c>
      <c r="AA8139" s="3">
        <v>8.9999999999999993E-3</v>
      </c>
      <c r="AB8139" s="3">
        <v>0.13200000000000001</v>
      </c>
      <c r="AC8139" s="3">
        <v>-0.54</v>
      </c>
      <c r="AD8139" s="3">
        <v>0.24199999999999999</v>
      </c>
      <c r="AE8139" s="3">
        <v>-0.11600000000000001</v>
      </c>
      <c r="AF8139" s="3">
        <v>-1.3120000000000001</v>
      </c>
      <c r="AG8139" s="3">
        <v>0.42</v>
      </c>
      <c r="AH8139" s="3">
        <v>2.109</v>
      </c>
      <c r="AI8139" s="3">
        <v>1.1890000000000001</v>
      </c>
      <c r="AJ8139" s="3">
        <v>0.39800000000000002</v>
      </c>
      <c r="AK8139" s="3">
        <v>0.115</v>
      </c>
      <c r="AL8139" s="3">
        <v>-1.4319999999999999</v>
      </c>
      <c r="AM8139" s="3">
        <v>-1.087</v>
      </c>
      <c r="AN8139" s="3">
        <v>-4.8150000000000004</v>
      </c>
      <c r="AO8139" s="3">
        <v>-1.726</v>
      </c>
      <c r="AP8139" s="3">
        <v>-1.7310000000000001</v>
      </c>
      <c r="AQ8139" s="3">
        <v>-2.6629999999999998</v>
      </c>
      <c r="AR8139" s="3">
        <v>-3.1890000000000001</v>
      </c>
      <c r="AS8139" s="3">
        <v>-2.8660000000000001</v>
      </c>
      <c r="AT8139" s="3">
        <v>-2.4319999999999999</v>
      </c>
      <c r="AU8139" s="3">
        <v>-0.64900000000000002</v>
      </c>
      <c r="AV8139" s="3">
        <v>-2.5590000000000002</v>
      </c>
      <c r="AW8139" s="3">
        <v>-3.6840000000000002</v>
      </c>
      <c r="AX8139" s="3">
        <v>-4.2939999999999996</v>
      </c>
      <c r="AY8139" s="3">
        <v>-0.105</v>
      </c>
      <c r="AZ8139" s="3">
        <v>0.224</v>
      </c>
      <c r="BA8139">
        <v>0.72899999999999998</v>
      </c>
      <c r="BB8139">
        <v>2016</v>
      </c>
    </row>
    <row r="8140" spans="1:54" hidden="1" x14ac:dyDescent="0.2">
      <c r="A8140">
        <v>746</v>
      </c>
      <c r="B8140" t="s">
        <v>367</v>
      </c>
      <c r="C8140" t="s">
        <v>237</v>
      </c>
      <c r="D8140" t="s">
        <v>117</v>
      </c>
      <c r="E8140" t="s">
        <v>235</v>
      </c>
      <c r="F8140" t="s">
        <v>234</v>
      </c>
      <c r="G8140" t="s">
        <v>225</v>
      </c>
      <c r="H8140" t="s">
        <v>222</v>
      </c>
    </row>
    <row r="8141" spans="1:54" hidden="1" x14ac:dyDescent="0.2">
      <c r="A8141">
        <v>746</v>
      </c>
      <c r="B8141" t="s">
        <v>367</v>
      </c>
      <c r="C8141" t="s">
        <v>236</v>
      </c>
      <c r="D8141" t="s">
        <v>117</v>
      </c>
      <c r="E8141" t="s">
        <v>235</v>
      </c>
      <c r="F8141" t="s">
        <v>234</v>
      </c>
      <c r="G8141" t="s">
        <v>217</v>
      </c>
    </row>
    <row r="8142" spans="1:54" hidden="1" x14ac:dyDescent="0.2">
      <c r="A8142">
        <v>746</v>
      </c>
      <c r="B8142" t="s">
        <v>367</v>
      </c>
      <c r="C8142" t="s">
        <v>233</v>
      </c>
      <c r="D8142" t="s">
        <v>117</v>
      </c>
      <c r="E8142" t="s">
        <v>231</v>
      </c>
      <c r="F8142" t="s">
        <v>230</v>
      </c>
      <c r="G8142" t="s">
        <v>225</v>
      </c>
      <c r="H8142" t="s">
        <v>222</v>
      </c>
      <c r="I8142" t="s">
        <v>1864</v>
      </c>
      <c r="J8142" s="3" t="s">
        <v>215</v>
      </c>
      <c r="K8142" s="3" t="s">
        <v>215</v>
      </c>
      <c r="L8142" s="3" t="s">
        <v>215</v>
      </c>
      <c r="M8142" s="3" t="s">
        <v>215</v>
      </c>
      <c r="N8142" s="3" t="s">
        <v>215</v>
      </c>
      <c r="O8142" s="3" t="s">
        <v>215</v>
      </c>
      <c r="P8142" s="3" t="s">
        <v>215</v>
      </c>
      <c r="Q8142" s="3" t="s">
        <v>215</v>
      </c>
      <c r="R8142" s="3" t="s">
        <v>215</v>
      </c>
      <c r="S8142" s="3" t="s">
        <v>215</v>
      </c>
      <c r="T8142" s="3" t="s">
        <v>215</v>
      </c>
      <c r="U8142" s="3" t="s">
        <v>215</v>
      </c>
      <c r="V8142" s="3" t="s">
        <v>215</v>
      </c>
      <c r="W8142" s="3" t="s">
        <v>215</v>
      </c>
      <c r="X8142" s="3" t="s">
        <v>215</v>
      </c>
      <c r="Y8142" s="3" t="s">
        <v>215</v>
      </c>
      <c r="Z8142" s="3" t="s">
        <v>215</v>
      </c>
      <c r="AA8142" s="3">
        <v>4023.95</v>
      </c>
      <c r="AB8142" s="3">
        <v>4603.1769999999997</v>
      </c>
      <c r="AC8142" s="3">
        <v>5430.5460000000003</v>
      </c>
      <c r="AD8142" s="3">
        <v>6191.7579999999998</v>
      </c>
      <c r="AE8142" s="3">
        <v>7063.7420000000002</v>
      </c>
      <c r="AF8142" s="3">
        <v>8285.8799999999992</v>
      </c>
      <c r="AG8142" s="3">
        <v>9446.9040000000005</v>
      </c>
      <c r="AH8142" s="3">
        <v>9529.0210000000006</v>
      </c>
      <c r="AI8142" s="3">
        <v>9443.2559999999994</v>
      </c>
      <c r="AJ8142" s="3">
        <v>7157.4939999999997</v>
      </c>
      <c r="AK8142" s="3">
        <v>5123.5410000000002</v>
      </c>
      <c r="AL8142" s="3">
        <v>6037.7730000000001</v>
      </c>
      <c r="AM8142" s="3">
        <v>7240.7860000000001</v>
      </c>
      <c r="AN8142" s="3">
        <v>9865.4159999999993</v>
      </c>
      <c r="AO8142" s="3">
        <v>12460.082</v>
      </c>
      <c r="AP8142" s="3">
        <v>15103.484</v>
      </c>
      <c r="AQ8142" s="3">
        <v>18466.866999999998</v>
      </c>
      <c r="AR8142" s="3">
        <v>22378.25</v>
      </c>
      <c r="AS8142" s="3">
        <v>27351.927</v>
      </c>
      <c r="AT8142" s="3">
        <v>32231.115000000002</v>
      </c>
      <c r="AU8142" s="3">
        <v>37069.572999999997</v>
      </c>
      <c r="AV8142" s="3">
        <v>42813.711000000003</v>
      </c>
      <c r="AW8142" s="3">
        <v>50372.027000000002</v>
      </c>
      <c r="AX8142" s="3">
        <v>58412.985000000001</v>
      </c>
      <c r="AY8142" s="3">
        <v>64723.394999999997</v>
      </c>
      <c r="AZ8142" s="3">
        <v>70352.498000000007</v>
      </c>
      <c r="BA8142">
        <v>74918.498999999996</v>
      </c>
      <c r="BB8142">
        <v>2016</v>
      </c>
    </row>
    <row r="8143" spans="1:54" hidden="1" x14ac:dyDescent="0.2">
      <c r="A8143">
        <v>746</v>
      </c>
      <c r="B8143" t="s">
        <v>367</v>
      </c>
      <c r="C8143" t="s">
        <v>232</v>
      </c>
      <c r="D8143" t="s">
        <v>117</v>
      </c>
      <c r="E8143" t="s">
        <v>231</v>
      </c>
      <c r="F8143" t="s">
        <v>230</v>
      </c>
      <c r="G8143" t="s">
        <v>217</v>
      </c>
      <c r="I8143" t="s">
        <v>229</v>
      </c>
      <c r="J8143" s="3" t="s">
        <v>215</v>
      </c>
      <c r="K8143" s="3" t="s">
        <v>215</v>
      </c>
      <c r="L8143" s="3" t="s">
        <v>215</v>
      </c>
      <c r="M8143" s="3" t="s">
        <v>215</v>
      </c>
      <c r="N8143" s="3" t="s">
        <v>215</v>
      </c>
      <c r="O8143" s="3" t="s">
        <v>215</v>
      </c>
      <c r="P8143" s="3" t="s">
        <v>215</v>
      </c>
      <c r="Q8143" s="3" t="s">
        <v>215</v>
      </c>
      <c r="R8143" s="3" t="s">
        <v>215</v>
      </c>
      <c r="S8143" s="3" t="s">
        <v>215</v>
      </c>
      <c r="T8143" s="3" t="s">
        <v>215</v>
      </c>
      <c r="U8143" s="3" t="s">
        <v>215</v>
      </c>
      <c r="V8143" s="3" t="s">
        <v>215</v>
      </c>
      <c r="W8143" s="3" t="s">
        <v>215</v>
      </c>
      <c r="X8143" s="3" t="s">
        <v>215</v>
      </c>
      <c r="Y8143" s="3" t="s">
        <v>215</v>
      </c>
      <c r="Z8143" s="3" t="s">
        <v>215</v>
      </c>
      <c r="AA8143" s="3">
        <v>57.341999999999999</v>
      </c>
      <c r="AB8143" s="3">
        <v>58.508000000000003</v>
      </c>
      <c r="AC8143" s="3">
        <v>61.912999999999997</v>
      </c>
      <c r="AD8143" s="3">
        <v>62.985999999999997</v>
      </c>
      <c r="AE8143" s="3">
        <v>66.629000000000005</v>
      </c>
      <c r="AF8143" s="3">
        <v>70.986999999999995</v>
      </c>
      <c r="AG8143" s="3">
        <v>71.543000000000006</v>
      </c>
      <c r="AH8143" s="3">
        <v>63.533000000000001</v>
      </c>
      <c r="AI8143" s="3">
        <v>55.225000000000001</v>
      </c>
      <c r="AJ8143" s="3">
        <v>36.015999999999998</v>
      </c>
      <c r="AK8143" s="3">
        <v>22.026</v>
      </c>
      <c r="AL8143" s="3">
        <v>20.311</v>
      </c>
      <c r="AM8143" s="3">
        <v>19.193999999999999</v>
      </c>
      <c r="AN8143" s="3">
        <v>22.414999999999999</v>
      </c>
      <c r="AO8143" s="3">
        <v>23.4</v>
      </c>
      <c r="AP8143" s="3">
        <v>24.609000000000002</v>
      </c>
      <c r="AQ8143" s="3">
        <v>27.66</v>
      </c>
      <c r="AR8143" s="3">
        <v>30.797999999999998</v>
      </c>
      <c r="AS8143" s="3">
        <v>33.484000000000002</v>
      </c>
      <c r="AT8143" s="3">
        <v>37.238</v>
      </c>
      <c r="AU8143" s="3">
        <v>38.954999999999998</v>
      </c>
      <c r="AV8143" s="3">
        <v>41.454000000000001</v>
      </c>
      <c r="AW8143" s="3">
        <v>44.505000000000003</v>
      </c>
      <c r="AX8143" s="3">
        <v>46.627000000000002</v>
      </c>
      <c r="AY8143" s="3">
        <v>46.406999999999996</v>
      </c>
      <c r="AZ8143" s="3">
        <v>44.720999999999997</v>
      </c>
      <c r="BA8143">
        <v>42.252000000000002</v>
      </c>
      <c r="BB8143">
        <v>2016</v>
      </c>
    </row>
    <row r="8144" spans="1:54" hidden="1" x14ac:dyDescent="0.2">
      <c r="A8144">
        <v>746</v>
      </c>
      <c r="B8144" t="s">
        <v>367</v>
      </c>
      <c r="C8144" t="s">
        <v>228</v>
      </c>
      <c r="D8144" t="s">
        <v>117</v>
      </c>
      <c r="E8144" t="s">
        <v>227</v>
      </c>
      <c r="F8144" t="s">
        <v>226</v>
      </c>
      <c r="G8144" t="s">
        <v>225</v>
      </c>
      <c r="H8144" t="s">
        <v>222</v>
      </c>
      <c r="I8144" t="s">
        <v>1864</v>
      </c>
      <c r="J8144" s="3">
        <v>1.7310000000000001</v>
      </c>
      <c r="K8144" s="3">
        <v>2.802</v>
      </c>
      <c r="L8144" s="3">
        <v>4.5369999999999999</v>
      </c>
      <c r="M8144" s="3">
        <v>6.6719999999999997</v>
      </c>
      <c r="N8144" s="3">
        <v>13.116</v>
      </c>
      <c r="O8144" s="3">
        <v>26.614999999999998</v>
      </c>
      <c r="P8144" s="3">
        <v>56.67</v>
      </c>
      <c r="Q8144" s="3">
        <v>166.001</v>
      </c>
      <c r="R8144" s="3">
        <v>521.08699999999999</v>
      </c>
      <c r="S8144" s="3">
        <v>1194.163</v>
      </c>
      <c r="T8144" s="3">
        <v>1835.6130000000001</v>
      </c>
      <c r="U8144" s="3">
        <v>2204.817</v>
      </c>
      <c r="V8144" s="3">
        <v>3185.3310000000001</v>
      </c>
      <c r="W8144" s="3">
        <v>3970.7420000000002</v>
      </c>
      <c r="X8144" s="3">
        <v>4710.3410000000003</v>
      </c>
      <c r="Y8144" s="3">
        <v>5580.7849999999999</v>
      </c>
      <c r="Z8144" s="3">
        <v>6218.1930000000002</v>
      </c>
      <c r="AA8144" s="3">
        <v>7017.41</v>
      </c>
      <c r="AB8144" s="3">
        <v>7867.6189999999997</v>
      </c>
      <c r="AC8144" s="3">
        <v>8771.2479999999996</v>
      </c>
      <c r="AD8144" s="3">
        <v>9830.3420000000006</v>
      </c>
      <c r="AE8144" s="3">
        <v>10601.585999999999</v>
      </c>
      <c r="AF8144" s="3">
        <v>11672.403</v>
      </c>
      <c r="AG8144" s="3">
        <v>13204.556</v>
      </c>
      <c r="AH8144" s="3">
        <v>14998.556</v>
      </c>
      <c r="AI8144" s="3">
        <v>17099.669000000002</v>
      </c>
      <c r="AJ8144" s="3">
        <v>19873.238000000001</v>
      </c>
      <c r="AK8144" s="3">
        <v>23261.715</v>
      </c>
      <c r="AL8144" s="3">
        <v>29727.058000000001</v>
      </c>
      <c r="AM8144" s="3">
        <v>37725.146999999997</v>
      </c>
      <c r="AN8144" s="3">
        <v>44012.101000000002</v>
      </c>
      <c r="AO8144" s="3">
        <v>53248.925999999999</v>
      </c>
      <c r="AP8144" s="3">
        <v>61373.231</v>
      </c>
      <c r="AQ8144" s="3">
        <v>66763.718999999997</v>
      </c>
      <c r="AR8144" s="3">
        <v>72660.38</v>
      </c>
      <c r="AS8144" s="3">
        <v>81687.691000000006</v>
      </c>
      <c r="AT8144" s="3">
        <v>86555.301999999996</v>
      </c>
      <c r="AU8144" s="3">
        <v>95159.414000000004</v>
      </c>
      <c r="AV8144" s="3">
        <v>103278.94100000001</v>
      </c>
      <c r="AW8144" s="3">
        <v>113183.435</v>
      </c>
      <c r="AX8144" s="3">
        <v>125277.239</v>
      </c>
      <c r="AY8144" s="3">
        <v>139469.99600000001</v>
      </c>
      <c r="AZ8144" s="3">
        <v>157315.85500000001</v>
      </c>
      <c r="BA8144">
        <v>177312.40900000001</v>
      </c>
      <c r="BB8144">
        <v>2016</v>
      </c>
    </row>
    <row r="8145" spans="1:54" hidden="1" x14ac:dyDescent="0.2">
      <c r="A8145">
        <v>746</v>
      </c>
      <c r="B8145" t="s">
        <v>367</v>
      </c>
      <c r="C8145" t="s">
        <v>224</v>
      </c>
      <c r="D8145" t="s">
        <v>117</v>
      </c>
      <c r="E8145" t="s">
        <v>219</v>
      </c>
      <c r="F8145" t="s">
        <v>218</v>
      </c>
      <c r="G8145" t="s">
        <v>223</v>
      </c>
      <c r="H8145" t="s">
        <v>222</v>
      </c>
      <c r="I8145" t="s">
        <v>1865</v>
      </c>
      <c r="J8145" s="3">
        <v>-8.3000000000000004E-2</v>
      </c>
      <c r="K8145" s="3">
        <v>2.5000000000000001E-2</v>
      </c>
      <c r="L8145" s="3">
        <v>-7.0000000000000007E-2</v>
      </c>
      <c r="M8145" s="3">
        <v>-7.1999999999999995E-2</v>
      </c>
      <c r="N8145" s="3">
        <v>0.104</v>
      </c>
      <c r="O8145" s="3">
        <v>5.0000000000000001E-3</v>
      </c>
      <c r="P8145" s="3">
        <v>-4.2999999999999997E-2</v>
      </c>
      <c r="Q8145" s="3">
        <v>-0.112</v>
      </c>
      <c r="R8145" s="3">
        <v>-0.19500000000000001</v>
      </c>
      <c r="S8145" s="3">
        <v>-0.26</v>
      </c>
      <c r="T8145" s="3">
        <v>-0.26300000000000001</v>
      </c>
      <c r="U8145" s="3">
        <v>-0.17</v>
      </c>
      <c r="V8145" s="3">
        <v>-0.1</v>
      </c>
      <c r="W8145" s="3">
        <v>-0.17100000000000001</v>
      </c>
      <c r="X8145" s="3">
        <v>-0.17399999999999999</v>
      </c>
      <c r="Y8145" s="3">
        <v>-0.28100000000000003</v>
      </c>
      <c r="Z8145" s="3">
        <v>-0.21199999999999999</v>
      </c>
      <c r="AA8145" s="3">
        <v>-0.316</v>
      </c>
      <c r="AB8145" s="3">
        <v>-0.36399999999999999</v>
      </c>
      <c r="AC8145" s="3">
        <v>-0.29299999999999998</v>
      </c>
      <c r="AD8145" s="3">
        <v>-0.35899999999999999</v>
      </c>
      <c r="AE8145" s="3">
        <v>-0.28799999999999998</v>
      </c>
      <c r="AF8145" s="3">
        <v>-0.152</v>
      </c>
      <c r="AG8145" s="3">
        <v>-3.7999999999999999E-2</v>
      </c>
      <c r="AH8145" s="3">
        <v>-2E-3</v>
      </c>
      <c r="AI8145" s="3">
        <v>4.9000000000000002E-2</v>
      </c>
      <c r="AJ8145" s="3">
        <v>-0.30599999999999999</v>
      </c>
      <c r="AK8145" s="3">
        <v>-0.55200000000000005</v>
      </c>
      <c r="AL8145" s="3">
        <v>-1.224</v>
      </c>
      <c r="AM8145" s="3">
        <v>-1.048</v>
      </c>
      <c r="AN8145" s="3">
        <v>-1.61</v>
      </c>
      <c r="AO8145" s="3">
        <v>-2.0870000000000002</v>
      </c>
      <c r="AP8145" s="3">
        <v>-1.6559999999999999</v>
      </c>
      <c r="AQ8145" s="3">
        <v>-1.855</v>
      </c>
      <c r="AR8145" s="3">
        <v>-2.1789999999999998</v>
      </c>
      <c r="AS8145" s="3">
        <v>-1.69</v>
      </c>
      <c r="AT8145" s="3">
        <v>-0.86499999999999999</v>
      </c>
      <c r="AU8145" s="3">
        <v>-1.1950000000000001</v>
      </c>
      <c r="AV8145" s="3">
        <v>-1.8939999999999999</v>
      </c>
      <c r="AW8145" s="3">
        <v>-2.8140000000000001</v>
      </c>
      <c r="AX8145" s="3">
        <v>-2.9870000000000001</v>
      </c>
      <c r="AY8145" s="3">
        <v>-2.536</v>
      </c>
      <c r="AZ8145" s="3">
        <v>-2.1920000000000002</v>
      </c>
      <c r="BA8145">
        <v>-1.3260000000000001</v>
      </c>
      <c r="BB8145">
        <v>2016</v>
      </c>
    </row>
    <row r="8146" spans="1:54" hidden="1" x14ac:dyDescent="0.2">
      <c r="A8146">
        <v>746</v>
      </c>
      <c r="B8146" t="s">
        <v>367</v>
      </c>
      <c r="C8146" t="s">
        <v>220</v>
      </c>
      <c r="D8146" t="s">
        <v>117</v>
      </c>
      <c r="E8146" t="s">
        <v>219</v>
      </c>
      <c r="F8146" t="s">
        <v>218</v>
      </c>
      <c r="G8146" t="s">
        <v>217</v>
      </c>
      <c r="I8146" t="s">
        <v>216</v>
      </c>
      <c r="J8146" s="3">
        <v>-1.4330000000000001</v>
      </c>
      <c r="K8146" s="3">
        <v>0.27200000000000002</v>
      </c>
      <c r="L8146" s="3">
        <v>-1.0780000000000001</v>
      </c>
      <c r="M8146" s="3">
        <v>-0.97399999999999998</v>
      </c>
      <c r="N8146" s="3">
        <v>1.8160000000000001</v>
      </c>
      <c r="O8146" s="3">
        <v>8.7999999999999995E-2</v>
      </c>
      <c r="P8146" s="3">
        <v>-0.83199999999999996</v>
      </c>
      <c r="Q8146" s="3">
        <v>-1.3360000000000001</v>
      </c>
      <c r="R8146" s="3">
        <v>-2.2480000000000002</v>
      </c>
      <c r="S8146" s="3">
        <v>-3.6859999999999999</v>
      </c>
      <c r="T8146" s="3">
        <v>-4.5839999999999996</v>
      </c>
      <c r="U8146" s="3">
        <v>-5.6520000000000001</v>
      </c>
      <c r="V8146" s="3">
        <v>-3.5449999999999999</v>
      </c>
      <c r="W8146" s="3">
        <v>-5.15</v>
      </c>
      <c r="X8146" s="3">
        <v>-3.6219999999999999</v>
      </c>
      <c r="Y8146" s="3">
        <v>-4.8869999999999996</v>
      </c>
      <c r="Z8146" s="3">
        <v>-3.5579999999999998</v>
      </c>
      <c r="AA8146" s="3">
        <v>-4.8730000000000002</v>
      </c>
      <c r="AB8146" s="3">
        <v>-5.7329999999999997</v>
      </c>
      <c r="AC8146" s="3">
        <v>-4.8630000000000004</v>
      </c>
      <c r="AD8146" s="3">
        <v>-6.0019999999999998</v>
      </c>
      <c r="AE8146" s="3">
        <v>-4.7699999999999996</v>
      </c>
      <c r="AF8146" s="3">
        <v>-2.3410000000000002</v>
      </c>
      <c r="AG8146" s="3">
        <v>-0.57199999999999995</v>
      </c>
      <c r="AH8146" s="3">
        <v>-0.02</v>
      </c>
      <c r="AI8146" s="3">
        <v>0.51300000000000001</v>
      </c>
      <c r="AJ8146" s="3">
        <v>-2.8239999999999998</v>
      </c>
      <c r="AK8146" s="3">
        <v>-4.0869999999999997</v>
      </c>
      <c r="AL8146" s="3">
        <v>-7.0830000000000002</v>
      </c>
      <c r="AM8146" s="3">
        <v>-5.641</v>
      </c>
      <c r="AN8146" s="3">
        <v>-7.9649999999999999</v>
      </c>
      <c r="AO8146" s="3">
        <v>-9.8889999999999993</v>
      </c>
      <c r="AP8146" s="3">
        <v>-6.7560000000000002</v>
      </c>
      <c r="AQ8146" s="3">
        <v>-7.1890000000000001</v>
      </c>
      <c r="AR8146" s="3">
        <v>-7.7969999999999997</v>
      </c>
      <c r="AS8146" s="3">
        <v>-6.7030000000000003</v>
      </c>
      <c r="AT8146" s="3">
        <v>-3.4169999999999998</v>
      </c>
      <c r="AU8146" s="3">
        <v>-4.5330000000000004</v>
      </c>
      <c r="AV8146" s="3">
        <v>-6.8579999999999997</v>
      </c>
      <c r="AW8146" s="3">
        <v>-9.4789999999999992</v>
      </c>
      <c r="AX8146" s="3">
        <v>-9.048</v>
      </c>
      <c r="AY8146" s="3">
        <v>-7.1050000000000004</v>
      </c>
      <c r="AZ8146" s="3">
        <v>-5.4740000000000002</v>
      </c>
      <c r="BA8146">
        <v>-3.052</v>
      </c>
      <c r="BB8146">
        <v>2016</v>
      </c>
    </row>
    <row r="8147" spans="1:54" x14ac:dyDescent="0.2">
      <c r="A8147">
        <v>926</v>
      </c>
      <c r="B8147" t="s">
        <v>366</v>
      </c>
      <c r="C8147" t="s">
        <v>352</v>
      </c>
      <c r="D8147" t="s">
        <v>41</v>
      </c>
      <c r="E8147" t="s">
        <v>349</v>
      </c>
      <c r="F8147" t="s">
        <v>351</v>
      </c>
      <c r="G8147" t="s">
        <v>225</v>
      </c>
      <c r="H8147" t="s">
        <v>222</v>
      </c>
      <c r="I8147" t="s">
        <v>1866</v>
      </c>
      <c r="J8147" s="3" t="s">
        <v>215</v>
      </c>
      <c r="K8147" s="3" t="s">
        <v>215</v>
      </c>
      <c r="L8147" s="3" t="s">
        <v>215</v>
      </c>
      <c r="M8147" s="3" t="s">
        <v>215</v>
      </c>
      <c r="N8147" s="3" t="s">
        <v>215</v>
      </c>
      <c r="O8147" s="3" t="s">
        <v>215</v>
      </c>
      <c r="P8147" s="3" t="s">
        <v>215</v>
      </c>
      <c r="Q8147" s="3" t="s">
        <v>215</v>
      </c>
      <c r="R8147" s="3" t="s">
        <v>215</v>
      </c>
      <c r="S8147" s="3" t="s">
        <v>215</v>
      </c>
      <c r="T8147" s="3" t="s">
        <v>215</v>
      </c>
      <c r="U8147" s="3" t="s">
        <v>215</v>
      </c>
      <c r="V8147" s="3">
        <v>1401.365</v>
      </c>
      <c r="W8147" s="3">
        <v>1193.972</v>
      </c>
      <c r="X8147" s="3">
        <v>922.15300000000002</v>
      </c>
      <c r="Y8147" s="3">
        <v>810.18299999999999</v>
      </c>
      <c r="Z8147" s="3">
        <v>730.37099999999998</v>
      </c>
      <c r="AA8147" s="3">
        <v>707.178</v>
      </c>
      <c r="AB8147" s="3">
        <v>694.34</v>
      </c>
      <c r="AC8147" s="3">
        <v>692.93399999999997</v>
      </c>
      <c r="AD8147" s="3">
        <v>734.03700000000003</v>
      </c>
      <c r="AE8147" s="3">
        <v>801.77</v>
      </c>
      <c r="AF8147" s="3">
        <v>844.58199999999999</v>
      </c>
      <c r="AG8147" s="3">
        <v>924.95699999999999</v>
      </c>
      <c r="AH8147" s="3">
        <v>1034.059</v>
      </c>
      <c r="AI8147" s="3">
        <v>1065.818</v>
      </c>
      <c r="AJ8147" s="3">
        <v>1146.5150000000001</v>
      </c>
      <c r="AK8147" s="3">
        <v>1240.711</v>
      </c>
      <c r="AL8147" s="3">
        <v>1268.546</v>
      </c>
      <c r="AM8147" s="3">
        <v>1076.5329999999999</v>
      </c>
      <c r="AN8147" s="3">
        <v>1079.346</v>
      </c>
      <c r="AO8147" s="3">
        <v>1138.338</v>
      </c>
      <c r="AP8147" s="3">
        <v>1141.0550000000001</v>
      </c>
      <c r="AQ8147" s="3">
        <v>1140.75</v>
      </c>
      <c r="AR8147" s="3">
        <v>1066.001</v>
      </c>
      <c r="AS8147" s="3">
        <v>961.82100000000003</v>
      </c>
      <c r="AT8147" s="3">
        <v>985.29899999999998</v>
      </c>
      <c r="AU8147" s="3">
        <v>1010.173</v>
      </c>
      <c r="AV8147" s="3">
        <v>1042.4069999999999</v>
      </c>
      <c r="AW8147" s="3">
        <v>1076.422</v>
      </c>
      <c r="AX8147" s="3">
        <v>1113.7070000000001</v>
      </c>
      <c r="AY8147" s="3">
        <v>1154.75</v>
      </c>
      <c r="AZ8147" s="3">
        <v>1201.0150000000001</v>
      </c>
      <c r="BA8147">
        <v>1249.318</v>
      </c>
      <c r="BB8147">
        <v>2017</v>
      </c>
    </row>
    <row r="8148" spans="1:54" hidden="1" x14ac:dyDescent="0.2">
      <c r="A8148">
        <v>926</v>
      </c>
      <c r="B8148" t="s">
        <v>366</v>
      </c>
      <c r="C8148" t="s">
        <v>350</v>
      </c>
      <c r="D8148" t="s">
        <v>41</v>
      </c>
      <c r="E8148" t="s">
        <v>349</v>
      </c>
      <c r="F8148" t="s">
        <v>348</v>
      </c>
      <c r="G8148" t="s">
        <v>275</v>
      </c>
      <c r="I8148" t="s">
        <v>347</v>
      </c>
      <c r="J8148" s="3" t="s">
        <v>215</v>
      </c>
      <c r="K8148" s="3" t="s">
        <v>215</v>
      </c>
      <c r="L8148" s="3" t="s">
        <v>215</v>
      </c>
      <c r="M8148" s="3" t="s">
        <v>215</v>
      </c>
      <c r="N8148" s="3" t="s">
        <v>215</v>
      </c>
      <c r="O8148" s="3" t="s">
        <v>215</v>
      </c>
      <c r="P8148" s="3" t="s">
        <v>215</v>
      </c>
      <c r="Q8148" s="3" t="s">
        <v>215</v>
      </c>
      <c r="R8148" s="3" t="s">
        <v>215</v>
      </c>
      <c r="S8148" s="3" t="s">
        <v>215</v>
      </c>
      <c r="T8148" s="3" t="s">
        <v>215</v>
      </c>
      <c r="U8148" s="3" t="s">
        <v>215</v>
      </c>
      <c r="V8148" s="3" t="s">
        <v>215</v>
      </c>
      <c r="W8148" s="3">
        <v>-14.798999999999999</v>
      </c>
      <c r="X8148" s="3">
        <v>-22.765999999999998</v>
      </c>
      <c r="Y8148" s="3">
        <v>-12.141999999999999</v>
      </c>
      <c r="Z8148" s="3">
        <v>-9.8510000000000009</v>
      </c>
      <c r="AA8148" s="3">
        <v>-3.1749999999999998</v>
      </c>
      <c r="AB8148" s="3">
        <v>-1.8149999999999999</v>
      </c>
      <c r="AC8148" s="3">
        <v>-0.20300000000000001</v>
      </c>
      <c r="AD8148" s="3">
        <v>5.9320000000000004</v>
      </c>
      <c r="AE8148" s="3">
        <v>9.2270000000000003</v>
      </c>
      <c r="AF8148" s="3">
        <v>5.34</v>
      </c>
      <c r="AG8148" s="3">
        <v>9.5169999999999995</v>
      </c>
      <c r="AH8148" s="3">
        <v>11.795</v>
      </c>
      <c r="AI8148" s="3">
        <v>3.0710000000000002</v>
      </c>
      <c r="AJ8148" s="3">
        <v>7.5709999999999997</v>
      </c>
      <c r="AK8148" s="3">
        <v>8.2159999999999993</v>
      </c>
      <c r="AL8148" s="3">
        <v>2.2429999999999999</v>
      </c>
      <c r="AM8148" s="3">
        <v>-15.135999999999999</v>
      </c>
      <c r="AN8148" s="3">
        <v>0.26100000000000001</v>
      </c>
      <c r="AO8148" s="3">
        <v>5.4660000000000002</v>
      </c>
      <c r="AP8148" s="3">
        <v>0.23899999999999999</v>
      </c>
      <c r="AQ8148" s="3">
        <v>-2.7E-2</v>
      </c>
      <c r="AR8148" s="3">
        <v>-6.5529999999999999</v>
      </c>
      <c r="AS8148" s="3">
        <v>-9.7729999999999997</v>
      </c>
      <c r="AT8148" s="3">
        <v>2.4409999999999998</v>
      </c>
      <c r="AU8148" s="3">
        <v>2.5249999999999999</v>
      </c>
      <c r="AV8148" s="3">
        <v>3.1909999999999998</v>
      </c>
      <c r="AW8148" s="3">
        <v>3.2629999999999999</v>
      </c>
      <c r="AX8148" s="3">
        <v>3.464</v>
      </c>
      <c r="AY8148" s="3">
        <v>3.6850000000000001</v>
      </c>
      <c r="AZ8148" s="3">
        <v>4.0060000000000002</v>
      </c>
      <c r="BA8148">
        <v>4.0220000000000002</v>
      </c>
      <c r="BB8148">
        <v>2017</v>
      </c>
    </row>
    <row r="8149" spans="1:54" hidden="1" x14ac:dyDescent="0.2">
      <c r="A8149">
        <v>926</v>
      </c>
      <c r="B8149" t="s">
        <v>366</v>
      </c>
      <c r="C8149" t="s">
        <v>346</v>
      </c>
      <c r="D8149" t="s">
        <v>41</v>
      </c>
      <c r="E8149" t="s">
        <v>342</v>
      </c>
      <c r="F8149" t="s">
        <v>345</v>
      </c>
      <c r="G8149" t="s">
        <v>225</v>
      </c>
      <c r="H8149" t="s">
        <v>222</v>
      </c>
      <c r="I8149" t="s">
        <v>1866</v>
      </c>
      <c r="J8149" s="3" t="s">
        <v>215</v>
      </c>
      <c r="K8149" s="3" t="s">
        <v>215</v>
      </c>
      <c r="L8149" s="3" t="s">
        <v>215</v>
      </c>
      <c r="M8149" s="3" t="s">
        <v>215</v>
      </c>
      <c r="N8149" s="3" t="s">
        <v>215</v>
      </c>
      <c r="O8149" s="3" t="s">
        <v>215</v>
      </c>
      <c r="P8149" s="3" t="s">
        <v>215</v>
      </c>
      <c r="Q8149" s="3" t="s">
        <v>215</v>
      </c>
      <c r="R8149" s="3" t="s">
        <v>215</v>
      </c>
      <c r="S8149" s="3" t="s">
        <v>215</v>
      </c>
      <c r="T8149" s="3" t="s">
        <v>215</v>
      </c>
      <c r="U8149" s="3" t="s">
        <v>215</v>
      </c>
      <c r="V8149" s="3">
        <v>5.1999999999999998E-2</v>
      </c>
      <c r="W8149" s="3">
        <v>1.587</v>
      </c>
      <c r="X8149" s="3">
        <v>12.449</v>
      </c>
      <c r="Y8149" s="3">
        <v>56.381</v>
      </c>
      <c r="Z8149" s="3">
        <v>84.308000000000007</v>
      </c>
      <c r="AA8149" s="3">
        <v>96.558999999999997</v>
      </c>
      <c r="AB8149" s="3">
        <v>106.10299999999999</v>
      </c>
      <c r="AC8149" s="3">
        <v>134.904</v>
      </c>
      <c r="AD8149" s="3">
        <v>175.88800000000001</v>
      </c>
      <c r="AE8149" s="3">
        <v>211.17500000000001</v>
      </c>
      <c r="AF8149" s="3">
        <v>234.13800000000001</v>
      </c>
      <c r="AG8149" s="3">
        <v>277.35500000000002</v>
      </c>
      <c r="AH8149" s="3">
        <v>357.54399999999998</v>
      </c>
      <c r="AI8149" s="3">
        <v>457.32499999999999</v>
      </c>
      <c r="AJ8149" s="3">
        <v>565.01800000000003</v>
      </c>
      <c r="AK8149" s="3">
        <v>751.10599999999999</v>
      </c>
      <c r="AL8149" s="3">
        <v>990.81899999999996</v>
      </c>
      <c r="AM8149" s="3">
        <v>947.04200000000003</v>
      </c>
      <c r="AN8149" s="3">
        <v>1079.346</v>
      </c>
      <c r="AO8149" s="3">
        <v>1299.991</v>
      </c>
      <c r="AP8149" s="3">
        <v>1404.6690000000001</v>
      </c>
      <c r="AQ8149" s="3">
        <v>1465.1980000000001</v>
      </c>
      <c r="AR8149" s="3">
        <v>1586.915</v>
      </c>
      <c r="AS8149" s="3">
        <v>1988.5440000000001</v>
      </c>
      <c r="AT8149" s="3">
        <v>2383.1819999999998</v>
      </c>
      <c r="AU8149" s="3">
        <v>2908.2330000000002</v>
      </c>
      <c r="AV8149" s="3">
        <v>3331.45</v>
      </c>
      <c r="AW8149" s="3">
        <v>3715.384</v>
      </c>
      <c r="AX8149" s="3">
        <v>4133.0649999999996</v>
      </c>
      <c r="AY8149" s="3">
        <v>4586.357</v>
      </c>
      <c r="AZ8149" s="3">
        <v>5080.1750000000002</v>
      </c>
      <c r="BA8149">
        <v>5601.4790000000003</v>
      </c>
      <c r="BB8149">
        <v>2017</v>
      </c>
    </row>
    <row r="8150" spans="1:54" hidden="1" x14ac:dyDescent="0.2">
      <c r="A8150">
        <v>926</v>
      </c>
      <c r="B8150" t="s">
        <v>366</v>
      </c>
      <c r="C8150" t="s">
        <v>344</v>
      </c>
      <c r="D8150" t="s">
        <v>41</v>
      </c>
      <c r="E8150" t="s">
        <v>342</v>
      </c>
      <c r="F8150" t="s">
        <v>343</v>
      </c>
      <c r="G8150" t="s">
        <v>223</v>
      </c>
      <c r="H8150" t="s">
        <v>222</v>
      </c>
      <c r="I8150" t="s">
        <v>310</v>
      </c>
      <c r="J8150" s="3" t="s">
        <v>215</v>
      </c>
      <c r="K8150" s="3" t="s">
        <v>215</v>
      </c>
      <c r="L8150" s="3" t="s">
        <v>215</v>
      </c>
      <c r="M8150" s="3" t="s">
        <v>215</v>
      </c>
      <c r="N8150" s="3" t="s">
        <v>215</v>
      </c>
      <c r="O8150" s="3" t="s">
        <v>215</v>
      </c>
      <c r="P8150" s="3" t="s">
        <v>215</v>
      </c>
      <c r="Q8150" s="3" t="s">
        <v>215</v>
      </c>
      <c r="R8150" s="3" t="s">
        <v>215</v>
      </c>
      <c r="S8150" s="3" t="s">
        <v>215</v>
      </c>
      <c r="T8150" s="3" t="s">
        <v>215</v>
      </c>
      <c r="U8150" s="3" t="s">
        <v>215</v>
      </c>
      <c r="V8150" s="3">
        <v>22.193000000000001</v>
      </c>
      <c r="W8150" s="3">
        <v>35.024999999999999</v>
      </c>
      <c r="X8150" s="3">
        <v>38.012</v>
      </c>
      <c r="Y8150" s="3">
        <v>38.274999999999999</v>
      </c>
      <c r="Z8150" s="3">
        <v>46.082999999999998</v>
      </c>
      <c r="AA8150" s="3">
        <v>51.866999999999997</v>
      </c>
      <c r="AB8150" s="3">
        <v>43.314999999999998</v>
      </c>
      <c r="AC8150" s="3">
        <v>32.661000000000001</v>
      </c>
      <c r="AD8150" s="3">
        <v>32.331000000000003</v>
      </c>
      <c r="AE8150" s="3">
        <v>39.308999999999997</v>
      </c>
      <c r="AF8150" s="3">
        <v>43.956000000000003</v>
      </c>
      <c r="AG8150" s="3">
        <v>52.01</v>
      </c>
      <c r="AH8150" s="3">
        <v>67.225999999999999</v>
      </c>
      <c r="AI8150" s="3">
        <v>89.281999999999996</v>
      </c>
      <c r="AJ8150" s="3">
        <v>111.88500000000001</v>
      </c>
      <c r="AK8150" s="3">
        <v>148.73400000000001</v>
      </c>
      <c r="AL8150" s="3">
        <v>188.24</v>
      </c>
      <c r="AM8150" s="3">
        <v>121.55200000000001</v>
      </c>
      <c r="AN8150" s="3">
        <v>136.011</v>
      </c>
      <c r="AO8150" s="3">
        <v>163.161</v>
      </c>
      <c r="AP8150" s="3">
        <v>175.70699999999999</v>
      </c>
      <c r="AQ8150" s="3">
        <v>179.572</v>
      </c>
      <c r="AR8150" s="3">
        <v>132.34299999999999</v>
      </c>
      <c r="AS8150" s="3">
        <v>90.938999999999993</v>
      </c>
      <c r="AT8150" s="3">
        <v>93.263000000000005</v>
      </c>
      <c r="AU8150" s="3">
        <v>109.321</v>
      </c>
      <c r="AV8150" s="3">
        <v>119.134</v>
      </c>
      <c r="AW8150" s="3">
        <v>126.721</v>
      </c>
      <c r="AX8150" s="3">
        <v>137.59399999999999</v>
      </c>
      <c r="AY8150" s="3">
        <v>149.66399999999999</v>
      </c>
      <c r="AZ8150" s="3">
        <v>162.81899999999999</v>
      </c>
      <c r="BA8150">
        <v>176.19</v>
      </c>
      <c r="BB8150">
        <v>2017</v>
      </c>
    </row>
    <row r="8151" spans="1:54" hidden="1" x14ac:dyDescent="0.2">
      <c r="A8151">
        <v>926</v>
      </c>
      <c r="B8151" t="s">
        <v>366</v>
      </c>
      <c r="C8151" t="s">
        <v>213</v>
      </c>
      <c r="D8151" t="s">
        <v>41</v>
      </c>
      <c r="E8151" t="s">
        <v>342</v>
      </c>
      <c r="F8151" t="s">
        <v>341</v>
      </c>
      <c r="G8151" t="s">
        <v>323</v>
      </c>
      <c r="H8151" t="s">
        <v>222</v>
      </c>
      <c r="I8151" t="s">
        <v>310</v>
      </c>
      <c r="J8151" s="3" t="s">
        <v>215</v>
      </c>
      <c r="K8151" s="3" t="s">
        <v>215</v>
      </c>
      <c r="L8151" s="3" t="s">
        <v>215</v>
      </c>
      <c r="M8151" s="3" t="s">
        <v>215</v>
      </c>
      <c r="N8151" s="3" t="s">
        <v>215</v>
      </c>
      <c r="O8151" s="3" t="s">
        <v>215</v>
      </c>
      <c r="P8151" s="3" t="s">
        <v>215</v>
      </c>
      <c r="Q8151" s="3" t="s">
        <v>215</v>
      </c>
      <c r="R8151" s="3" t="s">
        <v>215</v>
      </c>
      <c r="S8151" s="3" t="s">
        <v>215</v>
      </c>
      <c r="T8151" s="3" t="s">
        <v>215</v>
      </c>
      <c r="U8151" s="3" t="s">
        <v>215</v>
      </c>
      <c r="V8151" s="3">
        <v>318.30900000000003</v>
      </c>
      <c r="W8151" s="3">
        <v>277.65300000000002</v>
      </c>
      <c r="X8151" s="3">
        <v>219.00700000000001</v>
      </c>
      <c r="Y8151" s="3">
        <v>196.42699999999999</v>
      </c>
      <c r="Z8151" s="3">
        <v>180.309</v>
      </c>
      <c r="AA8151" s="3">
        <v>177.572</v>
      </c>
      <c r="AB8151" s="3">
        <v>176.24</v>
      </c>
      <c r="AC8151" s="3">
        <v>178.57499999999999</v>
      </c>
      <c r="AD8151" s="3">
        <v>193.47200000000001</v>
      </c>
      <c r="AE8151" s="3">
        <v>216.14099999999999</v>
      </c>
      <c r="AF8151" s="3">
        <v>231.17699999999999</v>
      </c>
      <c r="AG8151" s="3">
        <v>258.226</v>
      </c>
      <c r="AH8151" s="3">
        <v>296.62299999999999</v>
      </c>
      <c r="AI8151" s="3">
        <v>315.56900000000002</v>
      </c>
      <c r="AJ8151" s="3">
        <v>349.89299999999997</v>
      </c>
      <c r="AK8151" s="3">
        <v>388.71499999999997</v>
      </c>
      <c r="AL8151" s="3">
        <v>405.23200000000003</v>
      </c>
      <c r="AM8151" s="3">
        <v>346.50599999999997</v>
      </c>
      <c r="AN8151" s="3">
        <v>351.65600000000001</v>
      </c>
      <c r="AO8151" s="3">
        <v>378.53199999999998</v>
      </c>
      <c r="AP8151" s="3">
        <v>386.42500000000001</v>
      </c>
      <c r="AQ8151" s="3">
        <v>392.56</v>
      </c>
      <c r="AR8151" s="3">
        <v>373.42099999999999</v>
      </c>
      <c r="AS8151" s="3">
        <v>340.58</v>
      </c>
      <c r="AT8151" s="3">
        <v>353.34500000000003</v>
      </c>
      <c r="AU8151" s="3">
        <v>368.78399999999999</v>
      </c>
      <c r="AV8151" s="3">
        <v>389.19799999999998</v>
      </c>
      <c r="AW8151" s="3">
        <v>410.61399999999998</v>
      </c>
      <c r="AX8151" s="3">
        <v>433.18400000000003</v>
      </c>
      <c r="AY8151" s="3">
        <v>457.70800000000003</v>
      </c>
      <c r="AZ8151" s="3">
        <v>484.221</v>
      </c>
      <c r="BA8151">
        <v>512.45899999999995</v>
      </c>
      <c r="BB8151">
        <v>2017</v>
      </c>
    </row>
    <row r="8152" spans="1:54" hidden="1" x14ac:dyDescent="0.2">
      <c r="A8152">
        <v>926</v>
      </c>
      <c r="B8152" t="s">
        <v>366</v>
      </c>
      <c r="C8152" t="s">
        <v>340</v>
      </c>
      <c r="D8152" t="s">
        <v>41</v>
      </c>
      <c r="E8152" t="s">
        <v>339</v>
      </c>
      <c r="F8152" t="s">
        <v>338</v>
      </c>
      <c r="G8152" t="s">
        <v>295</v>
      </c>
      <c r="I8152" t="s">
        <v>337</v>
      </c>
      <c r="J8152" s="3" t="s">
        <v>215</v>
      </c>
      <c r="K8152" s="3" t="s">
        <v>215</v>
      </c>
      <c r="L8152" s="3" t="s">
        <v>215</v>
      </c>
      <c r="M8152" s="3" t="s">
        <v>215</v>
      </c>
      <c r="N8152" s="3" t="s">
        <v>215</v>
      </c>
      <c r="O8152" s="3" t="s">
        <v>215</v>
      </c>
      <c r="P8152" s="3" t="s">
        <v>215</v>
      </c>
      <c r="Q8152" s="3" t="s">
        <v>215</v>
      </c>
      <c r="R8152" s="3" t="s">
        <v>215</v>
      </c>
      <c r="S8152" s="3" t="s">
        <v>215</v>
      </c>
      <c r="T8152" s="3" t="s">
        <v>215</v>
      </c>
      <c r="U8152" s="3" t="s">
        <v>215</v>
      </c>
      <c r="V8152" s="3">
        <v>4.0000000000000001E-3</v>
      </c>
      <c r="W8152" s="3">
        <v>0.13300000000000001</v>
      </c>
      <c r="X8152" s="3">
        <v>1.35</v>
      </c>
      <c r="Y8152" s="3">
        <v>6.9589999999999996</v>
      </c>
      <c r="Z8152" s="3">
        <v>11.542999999999999</v>
      </c>
      <c r="AA8152" s="3">
        <v>13.654</v>
      </c>
      <c r="AB8152" s="3">
        <v>15.281000000000001</v>
      </c>
      <c r="AC8152" s="3">
        <v>19.469000000000001</v>
      </c>
      <c r="AD8152" s="3">
        <v>23.962</v>
      </c>
      <c r="AE8152" s="3">
        <v>26.338999999999999</v>
      </c>
      <c r="AF8152" s="3">
        <v>27.722000000000001</v>
      </c>
      <c r="AG8152" s="3">
        <v>29.986000000000001</v>
      </c>
      <c r="AH8152" s="3">
        <v>34.576999999999998</v>
      </c>
      <c r="AI8152" s="3">
        <v>42.908000000000001</v>
      </c>
      <c r="AJ8152" s="3">
        <v>49.280999999999999</v>
      </c>
      <c r="AK8152" s="3">
        <v>60.537999999999997</v>
      </c>
      <c r="AL8152" s="3">
        <v>78.106999999999999</v>
      </c>
      <c r="AM8152" s="3">
        <v>87.971000000000004</v>
      </c>
      <c r="AN8152" s="3">
        <v>100</v>
      </c>
      <c r="AO8152" s="3">
        <v>114.20099999999999</v>
      </c>
      <c r="AP8152" s="3">
        <v>123.10299999999999</v>
      </c>
      <c r="AQ8152" s="3">
        <v>128.44200000000001</v>
      </c>
      <c r="AR8152" s="3">
        <v>148.86600000000001</v>
      </c>
      <c r="AS8152" s="3">
        <v>206.74799999999999</v>
      </c>
      <c r="AT8152" s="3">
        <v>241.874</v>
      </c>
      <c r="AU8152" s="3">
        <v>287.89499999999998</v>
      </c>
      <c r="AV8152" s="3">
        <v>319.59199999999998</v>
      </c>
      <c r="AW8152" s="3">
        <v>345.161</v>
      </c>
      <c r="AX8152" s="3">
        <v>371.10899999999998</v>
      </c>
      <c r="AY8152" s="3">
        <v>397.173</v>
      </c>
      <c r="AZ8152" s="3">
        <v>422.99</v>
      </c>
      <c r="BA8152">
        <v>448.363</v>
      </c>
      <c r="BB8152">
        <v>2017</v>
      </c>
    </row>
    <row r="8153" spans="1:54" hidden="1" x14ac:dyDescent="0.2">
      <c r="A8153">
        <v>926</v>
      </c>
      <c r="B8153" t="s">
        <v>366</v>
      </c>
      <c r="C8153" t="s">
        <v>336</v>
      </c>
      <c r="D8153" t="s">
        <v>41</v>
      </c>
      <c r="E8153" t="s">
        <v>333</v>
      </c>
      <c r="F8153" t="s">
        <v>335</v>
      </c>
      <c r="G8153" t="s">
        <v>225</v>
      </c>
      <c r="H8153" t="s">
        <v>322</v>
      </c>
      <c r="I8153" t="s">
        <v>330</v>
      </c>
      <c r="J8153" s="3" t="s">
        <v>215</v>
      </c>
      <c r="K8153" s="3" t="s">
        <v>215</v>
      </c>
      <c r="L8153" s="3" t="s">
        <v>215</v>
      </c>
      <c r="M8153" s="3" t="s">
        <v>215</v>
      </c>
      <c r="N8153" s="3" t="s">
        <v>215</v>
      </c>
      <c r="O8153" s="3" t="s">
        <v>215</v>
      </c>
      <c r="P8153" s="3" t="s">
        <v>215</v>
      </c>
      <c r="Q8153" s="3" t="s">
        <v>215</v>
      </c>
      <c r="R8153" s="3" t="s">
        <v>215</v>
      </c>
      <c r="S8153" s="3" t="s">
        <v>215</v>
      </c>
      <c r="T8153" s="3" t="s">
        <v>215</v>
      </c>
      <c r="U8153" s="3" t="s">
        <v>215</v>
      </c>
      <c r="V8153" s="3">
        <v>27016.652999999998</v>
      </c>
      <c r="W8153" s="3">
        <v>23087.366000000002</v>
      </c>
      <c r="X8153" s="3">
        <v>17975.544999999998</v>
      </c>
      <c r="Y8153" s="3">
        <v>15925.254999999999</v>
      </c>
      <c r="Z8153" s="3">
        <v>14491.48</v>
      </c>
      <c r="AA8153" s="3">
        <v>14151.058999999999</v>
      </c>
      <c r="AB8153" s="3">
        <v>14014.384</v>
      </c>
      <c r="AC8153" s="3">
        <v>14108.391</v>
      </c>
      <c r="AD8153" s="3">
        <v>15083.902</v>
      </c>
      <c r="AE8153" s="3">
        <v>16620.131000000001</v>
      </c>
      <c r="AF8153" s="3">
        <v>17660.54</v>
      </c>
      <c r="AG8153" s="3">
        <v>19496.550999999999</v>
      </c>
      <c r="AH8153" s="3">
        <v>21954.316999999999</v>
      </c>
      <c r="AI8153" s="3">
        <v>22798.628000000001</v>
      </c>
      <c r="AJ8153" s="3">
        <v>24674.440999999999</v>
      </c>
      <c r="AK8153" s="3">
        <v>26859.695</v>
      </c>
      <c r="AL8153" s="3">
        <v>27599.053</v>
      </c>
      <c r="AM8153" s="3">
        <v>23514.025000000001</v>
      </c>
      <c r="AN8153" s="3">
        <v>23670.803</v>
      </c>
      <c r="AO8153" s="3">
        <v>25044.121999999999</v>
      </c>
      <c r="AP8153" s="3">
        <v>25148.491999999998</v>
      </c>
      <c r="AQ8153" s="3">
        <v>25212.228999999999</v>
      </c>
      <c r="AR8153" s="3">
        <v>24930.039000000001</v>
      </c>
      <c r="AS8153" s="3">
        <v>22582.781999999999</v>
      </c>
      <c r="AT8153" s="3">
        <v>23230.021000000001</v>
      </c>
      <c r="AU8153" s="3">
        <v>23866.584999999999</v>
      </c>
      <c r="AV8153" s="3">
        <v>24679.986000000001</v>
      </c>
      <c r="AW8153" s="3">
        <v>25538.944</v>
      </c>
      <c r="AX8153" s="3">
        <v>26479.170999999998</v>
      </c>
      <c r="AY8153" s="3">
        <v>27512.788</v>
      </c>
      <c r="AZ8153" s="3">
        <v>28675.303</v>
      </c>
      <c r="BA8153">
        <v>29891.34</v>
      </c>
      <c r="BB8153">
        <v>2016</v>
      </c>
    </row>
    <row r="8154" spans="1:54" hidden="1" x14ac:dyDescent="0.2">
      <c r="A8154">
        <v>926</v>
      </c>
      <c r="B8154" t="s">
        <v>366</v>
      </c>
      <c r="C8154" t="s">
        <v>334</v>
      </c>
      <c r="D8154" t="s">
        <v>41</v>
      </c>
      <c r="E8154" t="s">
        <v>333</v>
      </c>
      <c r="F8154" t="s">
        <v>332</v>
      </c>
      <c r="G8154" t="s">
        <v>331</v>
      </c>
      <c r="H8154" t="s">
        <v>322</v>
      </c>
      <c r="I8154" t="s">
        <v>330</v>
      </c>
      <c r="J8154" s="3" t="s">
        <v>215</v>
      </c>
      <c r="K8154" s="3" t="s">
        <v>215</v>
      </c>
      <c r="L8154" s="3" t="s">
        <v>215</v>
      </c>
      <c r="M8154" s="3" t="s">
        <v>215</v>
      </c>
      <c r="N8154" s="3" t="s">
        <v>215</v>
      </c>
      <c r="O8154" s="3" t="s">
        <v>215</v>
      </c>
      <c r="P8154" s="3" t="s">
        <v>215</v>
      </c>
      <c r="Q8154" s="3" t="s">
        <v>215</v>
      </c>
      <c r="R8154" s="3" t="s">
        <v>215</v>
      </c>
      <c r="S8154" s="3" t="s">
        <v>215</v>
      </c>
      <c r="T8154" s="3" t="s">
        <v>215</v>
      </c>
      <c r="U8154" s="3">
        <v>9984.9560000000001</v>
      </c>
      <c r="V8154" s="3">
        <v>8983.8549999999996</v>
      </c>
      <c r="W8154" s="3">
        <v>7677.2479999999996</v>
      </c>
      <c r="X8154" s="3">
        <v>5977.4129999999996</v>
      </c>
      <c r="Y8154" s="3">
        <v>5295.63</v>
      </c>
      <c r="Z8154" s="3">
        <v>4818.8559999999998</v>
      </c>
      <c r="AA8154" s="3">
        <v>4705.6549999999997</v>
      </c>
      <c r="AB8154" s="3">
        <v>4660.2070000000003</v>
      </c>
      <c r="AC8154" s="3">
        <v>4691.4669999999996</v>
      </c>
      <c r="AD8154" s="3">
        <v>5015.8540000000003</v>
      </c>
      <c r="AE8154" s="3">
        <v>5526.6970000000001</v>
      </c>
      <c r="AF8154" s="3">
        <v>5872.6639999999998</v>
      </c>
      <c r="AG8154" s="3">
        <v>6483.1930000000002</v>
      </c>
      <c r="AH8154" s="3">
        <v>7300.4750000000004</v>
      </c>
      <c r="AI8154" s="3">
        <v>7581.2340000000004</v>
      </c>
      <c r="AJ8154" s="3">
        <v>8204.9989999999998</v>
      </c>
      <c r="AK8154" s="3">
        <v>8931.6620000000003</v>
      </c>
      <c r="AL8154" s="3">
        <v>9177.5210000000006</v>
      </c>
      <c r="AM8154" s="3">
        <v>7819.125</v>
      </c>
      <c r="AN8154" s="3">
        <v>7871.259</v>
      </c>
      <c r="AO8154" s="3">
        <v>8327.9290000000001</v>
      </c>
      <c r="AP8154" s="3">
        <v>8362.6350000000002</v>
      </c>
      <c r="AQ8154" s="3">
        <v>8383.8289999999997</v>
      </c>
      <c r="AR8154" s="3">
        <v>8289.9930000000004</v>
      </c>
      <c r="AS8154" s="3">
        <v>7509.4589999999998</v>
      </c>
      <c r="AT8154" s="3">
        <v>7724.6850000000004</v>
      </c>
      <c r="AU8154" s="3">
        <v>7936.3620000000001</v>
      </c>
      <c r="AV8154" s="3">
        <v>8206.8430000000008</v>
      </c>
      <c r="AW8154" s="3">
        <v>8492.4719999999998</v>
      </c>
      <c r="AX8154" s="3">
        <v>8805.1260000000002</v>
      </c>
      <c r="AY8154" s="3">
        <v>9148.8349999999991</v>
      </c>
      <c r="AZ8154" s="3">
        <v>9535.4060000000009</v>
      </c>
      <c r="BA8154">
        <v>9939.7749999999996</v>
      </c>
      <c r="BB8154">
        <v>2016</v>
      </c>
    </row>
    <row r="8155" spans="1:54" hidden="1" x14ac:dyDescent="0.2">
      <c r="A8155">
        <v>926</v>
      </c>
      <c r="B8155" t="s">
        <v>366</v>
      </c>
      <c r="C8155" t="s">
        <v>329</v>
      </c>
      <c r="D8155" t="s">
        <v>41</v>
      </c>
      <c r="E8155" t="s">
        <v>325</v>
      </c>
      <c r="F8155" t="s">
        <v>328</v>
      </c>
      <c r="G8155" t="s">
        <v>225</v>
      </c>
      <c r="H8155" t="s">
        <v>322</v>
      </c>
      <c r="I8155" t="s">
        <v>321</v>
      </c>
      <c r="J8155" s="3" t="s">
        <v>215</v>
      </c>
      <c r="K8155" s="3" t="s">
        <v>215</v>
      </c>
      <c r="L8155" s="3" t="s">
        <v>215</v>
      </c>
      <c r="M8155" s="3" t="s">
        <v>215</v>
      </c>
      <c r="N8155" s="3" t="s">
        <v>215</v>
      </c>
      <c r="O8155" s="3" t="s">
        <v>215</v>
      </c>
      <c r="P8155" s="3" t="s">
        <v>215</v>
      </c>
      <c r="Q8155" s="3" t="s">
        <v>215</v>
      </c>
      <c r="R8155" s="3" t="s">
        <v>215</v>
      </c>
      <c r="S8155" s="3" t="s">
        <v>215</v>
      </c>
      <c r="T8155" s="3" t="s">
        <v>215</v>
      </c>
      <c r="U8155" s="3" t="s">
        <v>215</v>
      </c>
      <c r="V8155" s="3">
        <v>1.0029999999999999</v>
      </c>
      <c r="W8155" s="3">
        <v>30.696999999999999</v>
      </c>
      <c r="X8155" s="3">
        <v>242.678</v>
      </c>
      <c r="Y8155" s="3">
        <v>1108.252</v>
      </c>
      <c r="Z8155" s="3">
        <v>1672.77</v>
      </c>
      <c r="AA8155" s="3">
        <v>1932.201</v>
      </c>
      <c r="AB8155" s="3">
        <v>2141.547</v>
      </c>
      <c r="AC8155" s="3">
        <v>2746.701</v>
      </c>
      <c r="AD8155" s="3">
        <v>3614.3609999999999</v>
      </c>
      <c r="AE8155" s="3">
        <v>4377.51</v>
      </c>
      <c r="AF8155" s="3">
        <v>4895.9179999999997</v>
      </c>
      <c r="AG8155" s="3">
        <v>5846.1790000000001</v>
      </c>
      <c r="AH8155" s="3">
        <v>7591.0870000000004</v>
      </c>
      <c r="AI8155" s="3">
        <v>9782.52</v>
      </c>
      <c r="AJ8155" s="3">
        <v>12159.894</v>
      </c>
      <c r="AK8155" s="3">
        <v>16260.415999999999</v>
      </c>
      <c r="AL8155" s="3">
        <v>21556.695</v>
      </c>
      <c r="AM8155" s="3">
        <v>20685.632000000001</v>
      </c>
      <c r="AN8155" s="3">
        <v>23670.803</v>
      </c>
      <c r="AO8155" s="3">
        <v>28600.585999999999</v>
      </c>
      <c r="AP8155" s="3">
        <v>30958.462</v>
      </c>
      <c r="AQ8155" s="3">
        <v>32383</v>
      </c>
      <c r="AR8155" s="3">
        <v>37112.398000000001</v>
      </c>
      <c r="AS8155" s="3">
        <v>46689.41</v>
      </c>
      <c r="AT8155" s="3">
        <v>56187.377999999997</v>
      </c>
      <c r="AU8155" s="3">
        <v>68710.606</v>
      </c>
      <c r="AV8155" s="3">
        <v>78875.267999999996</v>
      </c>
      <c r="AW8155" s="3">
        <v>88150.385999999999</v>
      </c>
      <c r="AX8155" s="3">
        <v>98266.547999999995</v>
      </c>
      <c r="AY8155" s="3">
        <v>109273.35799999999</v>
      </c>
      <c r="AZ8155" s="3">
        <v>121293.65300000001</v>
      </c>
      <c r="BA8155">
        <v>134021.68599999999</v>
      </c>
      <c r="BB8155">
        <v>2016</v>
      </c>
    </row>
    <row r="8156" spans="1:54" hidden="1" x14ac:dyDescent="0.2">
      <c r="A8156">
        <v>926</v>
      </c>
      <c r="B8156" t="s">
        <v>366</v>
      </c>
      <c r="C8156" t="s">
        <v>327</v>
      </c>
      <c r="D8156" t="s">
        <v>41</v>
      </c>
      <c r="E8156" t="s">
        <v>325</v>
      </c>
      <c r="F8156" t="s">
        <v>326</v>
      </c>
      <c r="G8156" t="s">
        <v>223</v>
      </c>
      <c r="H8156" t="s">
        <v>322</v>
      </c>
      <c r="I8156" t="s">
        <v>321</v>
      </c>
      <c r="J8156" s="3" t="s">
        <v>215</v>
      </c>
      <c r="K8156" s="3" t="s">
        <v>215</v>
      </c>
      <c r="L8156" s="3" t="s">
        <v>215</v>
      </c>
      <c r="M8156" s="3" t="s">
        <v>215</v>
      </c>
      <c r="N8156" s="3" t="s">
        <v>215</v>
      </c>
      <c r="O8156" s="3" t="s">
        <v>215</v>
      </c>
      <c r="P8156" s="3" t="s">
        <v>215</v>
      </c>
      <c r="Q8156" s="3" t="s">
        <v>215</v>
      </c>
      <c r="R8156" s="3" t="s">
        <v>215</v>
      </c>
      <c r="S8156" s="3" t="s">
        <v>215</v>
      </c>
      <c r="T8156" s="3" t="s">
        <v>215</v>
      </c>
      <c r="U8156" s="3" t="s">
        <v>215</v>
      </c>
      <c r="V8156" s="3">
        <v>427.863</v>
      </c>
      <c r="W8156" s="3">
        <v>677.26099999999997</v>
      </c>
      <c r="X8156" s="3">
        <v>740.97</v>
      </c>
      <c r="Y8156" s="3">
        <v>752.33900000000006</v>
      </c>
      <c r="Z8156" s="3">
        <v>914.34799999999996</v>
      </c>
      <c r="AA8156" s="3">
        <v>1037.893</v>
      </c>
      <c r="AB8156" s="3">
        <v>874.26499999999999</v>
      </c>
      <c r="AC8156" s="3">
        <v>664.99</v>
      </c>
      <c r="AD8156" s="3">
        <v>664.37599999999998</v>
      </c>
      <c r="AE8156" s="3">
        <v>814.851</v>
      </c>
      <c r="AF8156" s="3">
        <v>919.14099999999996</v>
      </c>
      <c r="AG8156" s="3">
        <v>1096.2909999999999</v>
      </c>
      <c r="AH8156" s="3">
        <v>1427.279</v>
      </c>
      <c r="AI8156" s="3">
        <v>1909.798</v>
      </c>
      <c r="AJ8156" s="3">
        <v>2407.9</v>
      </c>
      <c r="AK8156" s="3">
        <v>3219.884</v>
      </c>
      <c r="AL8156" s="3">
        <v>4095.4409999999998</v>
      </c>
      <c r="AM8156" s="3">
        <v>2654.9859999999999</v>
      </c>
      <c r="AN8156" s="3">
        <v>2982.8139999999999</v>
      </c>
      <c r="AO8156" s="3">
        <v>3589.6320000000001</v>
      </c>
      <c r="AP8156" s="3">
        <v>3872.5340000000001</v>
      </c>
      <c r="AQ8156" s="3">
        <v>3968.797</v>
      </c>
      <c r="AR8156" s="3">
        <v>3095.05</v>
      </c>
      <c r="AS8156" s="3">
        <v>2135.1819999999998</v>
      </c>
      <c r="AT8156" s="3">
        <v>2198.835</v>
      </c>
      <c r="AU8156" s="3">
        <v>2582.8380000000002</v>
      </c>
      <c r="AV8156" s="3">
        <v>2820.6060000000002</v>
      </c>
      <c r="AW8156" s="3">
        <v>3006.558</v>
      </c>
      <c r="AX8156" s="3">
        <v>3271.404</v>
      </c>
      <c r="AY8156" s="3">
        <v>3565.8589999999999</v>
      </c>
      <c r="AZ8156" s="3">
        <v>3887.4580000000001</v>
      </c>
      <c r="BA8156">
        <v>4215.5410000000002</v>
      </c>
      <c r="BB8156">
        <v>2016</v>
      </c>
    </row>
    <row r="8157" spans="1:54" hidden="1" x14ac:dyDescent="0.2">
      <c r="A8157">
        <v>926</v>
      </c>
      <c r="B8157" t="s">
        <v>366</v>
      </c>
      <c r="C8157" t="s">
        <v>212</v>
      </c>
      <c r="D8157" t="s">
        <v>41</v>
      </c>
      <c r="E8157" t="s">
        <v>325</v>
      </c>
      <c r="F8157" t="s">
        <v>324</v>
      </c>
      <c r="G8157" t="s">
        <v>323</v>
      </c>
      <c r="H8157" t="s">
        <v>322</v>
      </c>
      <c r="I8157" t="s">
        <v>321</v>
      </c>
      <c r="J8157" s="3" t="s">
        <v>215</v>
      </c>
      <c r="K8157" s="3" t="s">
        <v>215</v>
      </c>
      <c r="L8157" s="3" t="s">
        <v>215</v>
      </c>
      <c r="M8157" s="3" t="s">
        <v>215</v>
      </c>
      <c r="N8157" s="3" t="s">
        <v>215</v>
      </c>
      <c r="O8157" s="3" t="s">
        <v>215</v>
      </c>
      <c r="P8157" s="3" t="s">
        <v>215</v>
      </c>
      <c r="Q8157" s="3" t="s">
        <v>215</v>
      </c>
      <c r="R8157" s="3" t="s">
        <v>215</v>
      </c>
      <c r="S8157" s="3" t="s">
        <v>215</v>
      </c>
      <c r="T8157" s="3" t="s">
        <v>215</v>
      </c>
      <c r="U8157" s="3" t="s">
        <v>215</v>
      </c>
      <c r="V8157" s="3">
        <v>6136.6139999999996</v>
      </c>
      <c r="W8157" s="3">
        <v>5368.8630000000003</v>
      </c>
      <c r="X8157" s="3">
        <v>4269.1019999999999</v>
      </c>
      <c r="Y8157" s="3">
        <v>3861.047</v>
      </c>
      <c r="Z8157" s="3">
        <v>3577.5540000000001</v>
      </c>
      <c r="AA8157" s="3">
        <v>3553.328</v>
      </c>
      <c r="AB8157" s="3">
        <v>3557.1930000000002</v>
      </c>
      <c r="AC8157" s="3">
        <v>3635.86</v>
      </c>
      <c r="AD8157" s="3">
        <v>3975.7040000000002</v>
      </c>
      <c r="AE8157" s="3">
        <v>4480.4470000000001</v>
      </c>
      <c r="AF8157" s="3">
        <v>4834.009</v>
      </c>
      <c r="AG8157" s="3">
        <v>5442.9679999999998</v>
      </c>
      <c r="AH8157" s="3">
        <v>6297.6620000000003</v>
      </c>
      <c r="AI8157" s="3">
        <v>6750.2619999999997</v>
      </c>
      <c r="AJ8157" s="3">
        <v>7530.1390000000001</v>
      </c>
      <c r="AK8157" s="3">
        <v>8415.1530000000002</v>
      </c>
      <c r="AL8157" s="3">
        <v>8816.4130000000005</v>
      </c>
      <c r="AM8157" s="3">
        <v>7568.509</v>
      </c>
      <c r="AN8157" s="3">
        <v>7712.0590000000002</v>
      </c>
      <c r="AO8157" s="3">
        <v>8327.9290000000001</v>
      </c>
      <c r="AP8157" s="3">
        <v>8516.6839999999993</v>
      </c>
      <c r="AQ8157" s="3">
        <v>8676.1550000000007</v>
      </c>
      <c r="AR8157" s="3">
        <v>8733.0210000000006</v>
      </c>
      <c r="AS8157" s="3">
        <v>7996.5510000000004</v>
      </c>
      <c r="AT8157" s="3">
        <v>8330.6880000000001</v>
      </c>
      <c r="AU8157" s="3">
        <v>8712.9789999999994</v>
      </c>
      <c r="AV8157" s="3">
        <v>9214.6370000000006</v>
      </c>
      <c r="AW8157" s="3">
        <v>9742.1389999999992</v>
      </c>
      <c r="AX8157" s="3">
        <v>10299.266</v>
      </c>
      <c r="AY8157" s="3">
        <v>10905.242</v>
      </c>
      <c r="AZ8157" s="3">
        <v>11561.192999999999</v>
      </c>
      <c r="BA8157">
        <v>12261.147000000001</v>
      </c>
      <c r="BB8157">
        <v>2016</v>
      </c>
    </row>
    <row r="8158" spans="1:54" hidden="1" x14ac:dyDescent="0.2">
      <c r="A8158">
        <v>926</v>
      </c>
      <c r="B8158" t="s">
        <v>366</v>
      </c>
      <c r="C8158" t="s">
        <v>320</v>
      </c>
      <c r="D8158" t="s">
        <v>41</v>
      </c>
      <c r="E8158" t="s">
        <v>319</v>
      </c>
      <c r="F8158" t="s">
        <v>318</v>
      </c>
      <c r="G8158" t="s">
        <v>243</v>
      </c>
    </row>
    <row r="8159" spans="1:54" hidden="1" x14ac:dyDescent="0.2">
      <c r="A8159">
        <v>926</v>
      </c>
      <c r="B8159" t="s">
        <v>366</v>
      </c>
      <c r="C8159" t="s">
        <v>317</v>
      </c>
      <c r="D8159" t="s">
        <v>41</v>
      </c>
      <c r="E8159" t="s">
        <v>316</v>
      </c>
      <c r="F8159" t="s">
        <v>315</v>
      </c>
      <c r="G8159" t="s">
        <v>288</v>
      </c>
      <c r="I8159" t="s">
        <v>310</v>
      </c>
      <c r="J8159" s="3" t="s">
        <v>215</v>
      </c>
      <c r="K8159" s="3" t="s">
        <v>215</v>
      </c>
      <c r="L8159" s="3" t="s">
        <v>215</v>
      </c>
      <c r="M8159" s="3" t="s">
        <v>215</v>
      </c>
      <c r="N8159" s="3" t="s">
        <v>215</v>
      </c>
      <c r="O8159" s="3" t="s">
        <v>215</v>
      </c>
      <c r="P8159" s="3" t="s">
        <v>215</v>
      </c>
      <c r="Q8159" s="3" t="s">
        <v>215</v>
      </c>
      <c r="R8159" s="3" t="s">
        <v>215</v>
      </c>
      <c r="S8159" s="3" t="s">
        <v>215</v>
      </c>
      <c r="T8159" s="3" t="s">
        <v>215</v>
      </c>
      <c r="U8159" s="3" t="s">
        <v>215</v>
      </c>
      <c r="V8159" s="3">
        <v>0.96799999999999997</v>
      </c>
      <c r="W8159" s="3">
        <v>0.80900000000000005</v>
      </c>
      <c r="X8159" s="3">
        <v>0.60699999999999998</v>
      </c>
      <c r="Y8159" s="3">
        <v>0.51400000000000001</v>
      </c>
      <c r="Z8159" s="3">
        <v>0.44700000000000001</v>
      </c>
      <c r="AA8159" s="3">
        <v>0.41499999999999998</v>
      </c>
      <c r="AB8159" s="3">
        <v>0.39700000000000002</v>
      </c>
      <c r="AC8159" s="3">
        <v>0.38300000000000001</v>
      </c>
      <c r="AD8159" s="3">
        <v>0.38700000000000001</v>
      </c>
      <c r="AE8159" s="3">
        <v>0.41299999999999998</v>
      </c>
      <c r="AF8159" s="3">
        <v>0.42299999999999999</v>
      </c>
      <c r="AG8159" s="3">
        <v>0.44500000000000001</v>
      </c>
      <c r="AH8159" s="3">
        <v>0.47299999999999998</v>
      </c>
      <c r="AI8159" s="3">
        <v>0.46500000000000002</v>
      </c>
      <c r="AJ8159" s="3">
        <v>0.47499999999999998</v>
      </c>
      <c r="AK8159" s="3">
        <v>0.48799999999999999</v>
      </c>
      <c r="AL8159" s="3">
        <v>0.48499999999999999</v>
      </c>
      <c r="AM8159" s="3">
        <v>0.41299999999999998</v>
      </c>
      <c r="AN8159" s="3">
        <v>0.39400000000000002</v>
      </c>
      <c r="AO8159" s="3">
        <v>0.39900000000000002</v>
      </c>
      <c r="AP8159" s="3">
        <v>0.38700000000000001</v>
      </c>
      <c r="AQ8159" s="3">
        <v>0.375</v>
      </c>
      <c r="AR8159" s="3">
        <v>0.33800000000000002</v>
      </c>
      <c r="AS8159" s="3">
        <v>0.29599999999999999</v>
      </c>
      <c r="AT8159" s="3">
        <v>0.29399999999999998</v>
      </c>
      <c r="AU8159" s="3">
        <v>0.28999999999999998</v>
      </c>
      <c r="AV8159" s="3">
        <v>0.28799999999999998</v>
      </c>
      <c r="AW8159" s="3">
        <v>0.28699999999999998</v>
      </c>
      <c r="AX8159" s="3">
        <v>0.28599999999999998</v>
      </c>
      <c r="AY8159" s="3">
        <v>0.28599999999999998</v>
      </c>
      <c r="AZ8159" s="3">
        <v>0.28699999999999998</v>
      </c>
      <c r="BA8159">
        <v>0.28799999999999998</v>
      </c>
      <c r="BB8159">
        <v>2017</v>
      </c>
    </row>
    <row r="8160" spans="1:54" hidden="1" x14ac:dyDescent="0.2">
      <c r="A8160">
        <v>926</v>
      </c>
      <c r="B8160" t="s">
        <v>366</v>
      </c>
      <c r="C8160" t="s">
        <v>314</v>
      </c>
      <c r="D8160" t="s">
        <v>41</v>
      </c>
      <c r="E8160" t="s">
        <v>313</v>
      </c>
      <c r="F8160" t="s">
        <v>312</v>
      </c>
      <c r="G8160" t="s">
        <v>311</v>
      </c>
      <c r="I8160" t="s">
        <v>310</v>
      </c>
      <c r="J8160" s="3" t="s">
        <v>215</v>
      </c>
      <c r="K8160" s="3" t="s">
        <v>215</v>
      </c>
      <c r="L8160" s="3" t="s">
        <v>215</v>
      </c>
      <c r="M8160" s="3" t="s">
        <v>215</v>
      </c>
      <c r="N8160" s="3" t="s">
        <v>215</v>
      </c>
      <c r="O8160" s="3" t="s">
        <v>215</v>
      </c>
      <c r="P8160" s="3" t="s">
        <v>215</v>
      </c>
      <c r="Q8160" s="3" t="s">
        <v>215</v>
      </c>
      <c r="R8160" s="3" t="s">
        <v>215</v>
      </c>
      <c r="S8160" s="3" t="s">
        <v>215</v>
      </c>
      <c r="T8160" s="3" t="s">
        <v>215</v>
      </c>
      <c r="U8160" s="3" t="s">
        <v>215</v>
      </c>
      <c r="V8160" s="3" t="s">
        <v>355</v>
      </c>
      <c r="W8160" s="3">
        <v>6.0000000000000001E-3</v>
      </c>
      <c r="X8160" s="3">
        <v>5.7000000000000002E-2</v>
      </c>
      <c r="Y8160" s="3">
        <v>0.28699999999999998</v>
      </c>
      <c r="Z8160" s="3">
        <v>0.46800000000000003</v>
      </c>
      <c r="AA8160" s="3">
        <v>0.54400000000000004</v>
      </c>
      <c r="AB8160" s="3">
        <v>0.60199999999999998</v>
      </c>
      <c r="AC8160" s="3">
        <v>0.755</v>
      </c>
      <c r="AD8160" s="3">
        <v>0.90900000000000003</v>
      </c>
      <c r="AE8160" s="3">
        <v>0.97699999999999998</v>
      </c>
      <c r="AF8160" s="3">
        <v>1.0129999999999999</v>
      </c>
      <c r="AG8160" s="3">
        <v>1.0740000000000001</v>
      </c>
      <c r="AH8160" s="3">
        <v>1.2050000000000001</v>
      </c>
      <c r="AI8160" s="3">
        <v>1.4490000000000001</v>
      </c>
      <c r="AJ8160" s="3">
        <v>1.615</v>
      </c>
      <c r="AK8160" s="3">
        <v>1.9319999999999999</v>
      </c>
      <c r="AL8160" s="3">
        <v>2.4449999999999998</v>
      </c>
      <c r="AM8160" s="3">
        <v>2.7330000000000001</v>
      </c>
      <c r="AN8160" s="3">
        <v>3.069</v>
      </c>
      <c r="AO8160" s="3">
        <v>3.4340000000000002</v>
      </c>
      <c r="AP8160" s="3">
        <v>3.6349999999999998</v>
      </c>
      <c r="AQ8160" s="3">
        <v>3.7320000000000002</v>
      </c>
      <c r="AR8160" s="3">
        <v>4.25</v>
      </c>
      <c r="AS8160" s="3">
        <v>5.8390000000000004</v>
      </c>
      <c r="AT8160" s="3">
        <v>6.7450000000000001</v>
      </c>
      <c r="AU8160" s="3">
        <v>7.8860000000000001</v>
      </c>
      <c r="AV8160" s="3">
        <v>8.56</v>
      </c>
      <c r="AW8160" s="3">
        <v>9.048</v>
      </c>
      <c r="AX8160" s="3">
        <v>9.5410000000000004</v>
      </c>
      <c r="AY8160" s="3">
        <v>10.02</v>
      </c>
      <c r="AZ8160" s="3">
        <v>10.491</v>
      </c>
      <c r="BA8160">
        <v>10.930999999999999</v>
      </c>
      <c r="BB8160">
        <v>2017</v>
      </c>
    </row>
    <row r="8161" spans="1:54" hidden="1" x14ac:dyDescent="0.2">
      <c r="A8161">
        <v>926</v>
      </c>
      <c r="B8161" t="s">
        <v>366</v>
      </c>
      <c r="C8161" t="s">
        <v>309</v>
      </c>
      <c r="D8161" t="s">
        <v>41</v>
      </c>
      <c r="E8161" t="s">
        <v>308</v>
      </c>
      <c r="F8161" t="s">
        <v>307</v>
      </c>
      <c r="G8161" t="s">
        <v>217</v>
      </c>
      <c r="I8161" t="s">
        <v>1866</v>
      </c>
      <c r="J8161" s="3" t="s">
        <v>215</v>
      </c>
      <c r="K8161" s="3" t="s">
        <v>215</v>
      </c>
      <c r="L8161" s="3" t="s">
        <v>215</v>
      </c>
      <c r="M8161" s="3" t="s">
        <v>215</v>
      </c>
      <c r="N8161" s="3" t="s">
        <v>215</v>
      </c>
      <c r="O8161" s="3" t="s">
        <v>215</v>
      </c>
      <c r="P8161" s="3" t="s">
        <v>215</v>
      </c>
      <c r="Q8161" s="3" t="s">
        <v>215</v>
      </c>
      <c r="R8161" s="3" t="s">
        <v>215</v>
      </c>
      <c r="S8161" s="3" t="s">
        <v>215</v>
      </c>
      <c r="T8161" s="3" t="s">
        <v>215</v>
      </c>
      <c r="U8161" s="3" t="s">
        <v>215</v>
      </c>
      <c r="V8161" s="3">
        <v>39.054000000000002</v>
      </c>
      <c r="W8161" s="3">
        <v>33.613999999999997</v>
      </c>
      <c r="X8161" s="3">
        <v>23.681000000000001</v>
      </c>
      <c r="Y8161" s="3">
        <v>26.762</v>
      </c>
      <c r="Z8161" s="3">
        <v>22.614999999999998</v>
      </c>
      <c r="AA8161" s="3">
        <v>21.658999999999999</v>
      </c>
      <c r="AB8161" s="3">
        <v>21.035</v>
      </c>
      <c r="AC8161" s="3">
        <v>19.420000000000002</v>
      </c>
      <c r="AD8161" s="3">
        <v>19.794</v>
      </c>
      <c r="AE8161" s="3">
        <v>21.812999999999999</v>
      </c>
      <c r="AF8161" s="3">
        <v>20.190999999999999</v>
      </c>
      <c r="AG8161" s="3">
        <v>21.943000000000001</v>
      </c>
      <c r="AH8161" s="3">
        <v>21.096</v>
      </c>
      <c r="AI8161" s="3">
        <v>22.507000000000001</v>
      </c>
      <c r="AJ8161" s="3">
        <v>24.542999999999999</v>
      </c>
      <c r="AK8161" s="3">
        <v>27.780999999999999</v>
      </c>
      <c r="AL8161" s="3">
        <v>27.393000000000001</v>
      </c>
      <c r="AM8161" s="3">
        <v>17.068000000000001</v>
      </c>
      <c r="AN8161" s="3">
        <v>20.873000000000001</v>
      </c>
      <c r="AO8161" s="3">
        <v>22.437000000000001</v>
      </c>
      <c r="AP8161" s="3">
        <v>21.716000000000001</v>
      </c>
      <c r="AQ8161" s="3">
        <v>18.489000000000001</v>
      </c>
      <c r="AR8161" s="3">
        <v>13.396000000000001</v>
      </c>
      <c r="AS8161" s="3">
        <v>15.933</v>
      </c>
      <c r="AT8161" s="3">
        <v>21.518999999999998</v>
      </c>
      <c r="AU8161" s="3">
        <v>20.849</v>
      </c>
      <c r="AV8161" s="3">
        <v>22.248000000000001</v>
      </c>
      <c r="AW8161" s="3">
        <v>23.995999999999999</v>
      </c>
      <c r="AX8161" s="3">
        <v>24.495000000000001</v>
      </c>
      <c r="AY8161" s="3">
        <v>24.965</v>
      </c>
      <c r="AZ8161" s="3">
        <v>25.512</v>
      </c>
      <c r="BA8161">
        <v>26.113</v>
      </c>
      <c r="BB8161">
        <v>2017</v>
      </c>
    </row>
    <row r="8162" spans="1:54" hidden="1" x14ac:dyDescent="0.2">
      <c r="A8162">
        <v>926</v>
      </c>
      <c r="B8162" t="s">
        <v>366</v>
      </c>
      <c r="C8162" t="s">
        <v>306</v>
      </c>
      <c r="D8162" t="s">
        <v>41</v>
      </c>
      <c r="E8162" t="s">
        <v>305</v>
      </c>
      <c r="F8162" t="s">
        <v>304</v>
      </c>
      <c r="G8162" t="s">
        <v>217</v>
      </c>
      <c r="I8162" t="s">
        <v>1866</v>
      </c>
      <c r="J8162" s="3" t="s">
        <v>215</v>
      </c>
      <c r="K8162" s="3" t="s">
        <v>215</v>
      </c>
      <c r="L8162" s="3" t="s">
        <v>215</v>
      </c>
      <c r="M8162" s="3" t="s">
        <v>215</v>
      </c>
      <c r="N8162" s="3" t="s">
        <v>215</v>
      </c>
      <c r="O8162" s="3" t="s">
        <v>215</v>
      </c>
      <c r="P8162" s="3" t="s">
        <v>215</v>
      </c>
      <c r="Q8162" s="3" t="s">
        <v>215</v>
      </c>
      <c r="R8162" s="3" t="s">
        <v>215</v>
      </c>
      <c r="S8162" s="3" t="s">
        <v>215</v>
      </c>
      <c r="T8162" s="3" t="s">
        <v>215</v>
      </c>
      <c r="U8162" s="3" t="s">
        <v>215</v>
      </c>
      <c r="V8162" s="3">
        <v>35.256</v>
      </c>
      <c r="W8162" s="3">
        <v>30.472000000000001</v>
      </c>
      <c r="X8162" s="3">
        <v>19.753</v>
      </c>
      <c r="Y8162" s="3">
        <v>23.024999999999999</v>
      </c>
      <c r="Z8162" s="3">
        <v>19.350999999999999</v>
      </c>
      <c r="AA8162" s="3">
        <v>18.420999999999999</v>
      </c>
      <c r="AB8162" s="3">
        <v>17.373000000000001</v>
      </c>
      <c r="AC8162" s="3">
        <v>23.783000000000001</v>
      </c>
      <c r="AD8162" s="3">
        <v>23.645</v>
      </c>
      <c r="AE8162" s="3">
        <v>25.38</v>
      </c>
      <c r="AF8162" s="3">
        <v>27.408999999999999</v>
      </c>
      <c r="AG8162" s="3">
        <v>27.501000000000001</v>
      </c>
      <c r="AH8162" s="3">
        <v>31.373000000000001</v>
      </c>
      <c r="AI8162" s="3">
        <v>25.341000000000001</v>
      </c>
      <c r="AJ8162" s="3">
        <v>23.097999999999999</v>
      </c>
      <c r="AK8162" s="3">
        <v>24.236999999999998</v>
      </c>
      <c r="AL8162" s="3">
        <v>20.611999999999998</v>
      </c>
      <c r="AM8162" s="3">
        <v>15.644</v>
      </c>
      <c r="AN8162" s="3">
        <v>18.654</v>
      </c>
      <c r="AO8162" s="3">
        <v>16.158000000000001</v>
      </c>
      <c r="AP8162" s="3">
        <v>13.568</v>
      </c>
      <c r="AQ8162" s="3">
        <v>9.2899999999999991</v>
      </c>
      <c r="AR8162" s="3">
        <v>9.5329999999999995</v>
      </c>
      <c r="AS8162" s="3">
        <v>15.657</v>
      </c>
      <c r="AT8162" s="3">
        <v>17.466999999999999</v>
      </c>
      <c r="AU8162" s="3">
        <v>17.186</v>
      </c>
      <c r="AV8162" s="3">
        <v>18.553999999999998</v>
      </c>
      <c r="AW8162" s="3">
        <v>20.498999999999999</v>
      </c>
      <c r="AX8162" s="3">
        <v>20.998999999999999</v>
      </c>
      <c r="AY8162" s="3">
        <v>21.241</v>
      </c>
      <c r="AZ8162" s="3">
        <v>21.513999999999999</v>
      </c>
      <c r="BA8162">
        <v>22.116</v>
      </c>
      <c r="BB8162">
        <v>2017</v>
      </c>
    </row>
    <row r="8163" spans="1:54" hidden="1" x14ac:dyDescent="0.2">
      <c r="A8163">
        <v>926</v>
      </c>
      <c r="B8163" t="s">
        <v>366</v>
      </c>
      <c r="C8163" t="s">
        <v>303</v>
      </c>
      <c r="D8163" t="s">
        <v>41</v>
      </c>
      <c r="E8163" t="s">
        <v>300</v>
      </c>
      <c r="F8163" t="s">
        <v>302</v>
      </c>
      <c r="G8163" t="s">
        <v>295</v>
      </c>
      <c r="I8163" t="s">
        <v>1867</v>
      </c>
      <c r="J8163" s="3" t="s">
        <v>215</v>
      </c>
      <c r="K8163" s="3" t="s">
        <v>215</v>
      </c>
      <c r="L8163" s="3" t="s">
        <v>215</v>
      </c>
      <c r="M8163" s="3" t="s">
        <v>215</v>
      </c>
      <c r="N8163" s="3" t="s">
        <v>215</v>
      </c>
      <c r="O8163" s="3" t="s">
        <v>215</v>
      </c>
      <c r="P8163" s="3" t="s">
        <v>215</v>
      </c>
      <c r="Q8163" s="3" t="s">
        <v>215</v>
      </c>
      <c r="R8163" s="3" t="s">
        <v>215</v>
      </c>
      <c r="S8163" s="3" t="s">
        <v>215</v>
      </c>
      <c r="T8163" s="3" t="s">
        <v>215</v>
      </c>
      <c r="U8163" s="3" t="s">
        <v>215</v>
      </c>
      <c r="V8163" s="3">
        <v>1309.9580000000001</v>
      </c>
      <c r="W8163" s="3">
        <v>63335.364000000001</v>
      </c>
      <c r="X8163" s="3">
        <v>627772.41299999994</v>
      </c>
      <c r="Y8163" s="3">
        <v>2992881.327</v>
      </c>
      <c r="Z8163" s="3">
        <v>5394083.1730000004</v>
      </c>
      <c r="AA8163" s="3">
        <v>6250986.2539999997</v>
      </c>
      <c r="AB8163" s="3">
        <v>6912163.1940000001</v>
      </c>
      <c r="AC8163" s="3">
        <v>8480095.5539999995</v>
      </c>
      <c r="AD8163" s="3">
        <v>10871745.109999999</v>
      </c>
      <c r="AE8163" s="3">
        <v>12171876.33</v>
      </c>
      <c r="AF8163" s="3">
        <v>12264068.68</v>
      </c>
      <c r="AG8163" s="3">
        <v>12903013.09</v>
      </c>
      <c r="AH8163" s="3">
        <v>14068964.16</v>
      </c>
      <c r="AI8163" s="3">
        <v>15971108.455</v>
      </c>
      <c r="AJ8163" s="3">
        <v>17420580.116999999</v>
      </c>
      <c r="AK8163" s="3">
        <v>19657896.776999999</v>
      </c>
      <c r="AL8163" s="3">
        <v>24611951.682999998</v>
      </c>
      <c r="AM8163" s="3">
        <v>28525162.344999999</v>
      </c>
      <c r="AN8163" s="3">
        <v>31196512.706</v>
      </c>
      <c r="AO8163" s="3">
        <v>33679148.056999996</v>
      </c>
      <c r="AP8163" s="3">
        <v>33869564.785999998</v>
      </c>
      <c r="AQ8163" s="3">
        <v>33781167.335000001</v>
      </c>
      <c r="AR8163" s="3">
        <v>37868523.612000003</v>
      </c>
      <c r="AS8163" s="3">
        <v>56304256.813000001</v>
      </c>
      <c r="AT8163" s="3">
        <v>64137906.836000003</v>
      </c>
      <c r="AU8163" s="3">
        <v>73401568.785999998</v>
      </c>
      <c r="AV8163" s="3">
        <v>81502676.025999993</v>
      </c>
      <c r="AW8163" s="3">
        <v>87984803.651999995</v>
      </c>
      <c r="AX8163" s="3">
        <v>93662514.461999997</v>
      </c>
      <c r="AY8163" s="3">
        <v>98850052.688999996</v>
      </c>
      <c r="AZ8163" s="3">
        <v>103822369.079</v>
      </c>
      <c r="BA8163">
        <v>109061043.04899999</v>
      </c>
      <c r="BB8163">
        <v>2017</v>
      </c>
    </row>
    <row r="8164" spans="1:54" hidden="1" x14ac:dyDescent="0.2">
      <c r="A8164">
        <v>926</v>
      </c>
      <c r="B8164" t="s">
        <v>366</v>
      </c>
      <c r="C8164" t="s">
        <v>301</v>
      </c>
      <c r="D8164" t="s">
        <v>41</v>
      </c>
      <c r="E8164" t="s">
        <v>300</v>
      </c>
      <c r="F8164" t="s">
        <v>299</v>
      </c>
      <c r="G8164" t="s">
        <v>275</v>
      </c>
      <c r="I8164" t="s">
        <v>298</v>
      </c>
      <c r="J8164" s="3" t="s">
        <v>215</v>
      </c>
      <c r="K8164" s="3" t="s">
        <v>215</v>
      </c>
      <c r="L8164" s="3" t="s">
        <v>215</v>
      </c>
      <c r="M8164" s="3" t="s">
        <v>215</v>
      </c>
      <c r="N8164" s="3" t="s">
        <v>215</v>
      </c>
      <c r="O8164" s="3" t="s">
        <v>215</v>
      </c>
      <c r="P8164" s="3" t="s">
        <v>215</v>
      </c>
      <c r="Q8164" s="3" t="s">
        <v>215</v>
      </c>
      <c r="R8164" s="3" t="s">
        <v>215</v>
      </c>
      <c r="S8164" s="3" t="s">
        <v>215</v>
      </c>
      <c r="T8164" s="3" t="s">
        <v>215</v>
      </c>
      <c r="U8164" s="3" t="s">
        <v>215</v>
      </c>
      <c r="V8164" s="3" t="s">
        <v>215</v>
      </c>
      <c r="W8164" s="3">
        <v>4734.9139999999998</v>
      </c>
      <c r="X8164" s="3">
        <v>891.18799999999999</v>
      </c>
      <c r="Y8164" s="3">
        <v>376.74599999999998</v>
      </c>
      <c r="Z8164" s="3">
        <v>80.23</v>
      </c>
      <c r="AA8164" s="3">
        <v>15.885999999999999</v>
      </c>
      <c r="AB8164" s="3">
        <v>10.577</v>
      </c>
      <c r="AC8164" s="3">
        <v>22.684000000000001</v>
      </c>
      <c r="AD8164" s="3">
        <v>28.202999999999999</v>
      </c>
      <c r="AE8164" s="3">
        <v>11.959</v>
      </c>
      <c r="AF8164" s="3">
        <v>0.75700000000000001</v>
      </c>
      <c r="AG8164" s="3">
        <v>5.21</v>
      </c>
      <c r="AH8164" s="3">
        <v>9.0359999999999996</v>
      </c>
      <c r="AI8164" s="3">
        <v>13.52</v>
      </c>
      <c r="AJ8164" s="3">
        <v>9.0760000000000005</v>
      </c>
      <c r="AK8164" s="3">
        <v>12.843</v>
      </c>
      <c r="AL8164" s="3">
        <v>25.201000000000001</v>
      </c>
      <c r="AM8164" s="3">
        <v>15.9</v>
      </c>
      <c r="AN8164" s="3">
        <v>9.3650000000000002</v>
      </c>
      <c r="AO8164" s="3">
        <v>7.9580000000000002</v>
      </c>
      <c r="AP8164" s="3">
        <v>0.56499999999999995</v>
      </c>
      <c r="AQ8164" s="3">
        <v>-0.26100000000000001</v>
      </c>
      <c r="AR8164" s="3">
        <v>12.1</v>
      </c>
      <c r="AS8164" s="3">
        <v>48.683999999999997</v>
      </c>
      <c r="AT8164" s="3">
        <v>13.913</v>
      </c>
      <c r="AU8164" s="3">
        <v>14.443</v>
      </c>
      <c r="AV8164" s="3">
        <v>11.037000000000001</v>
      </c>
      <c r="AW8164" s="3">
        <v>7.9530000000000003</v>
      </c>
      <c r="AX8164" s="3">
        <v>6.4530000000000003</v>
      </c>
      <c r="AY8164" s="3">
        <v>5.5389999999999997</v>
      </c>
      <c r="AZ8164" s="3">
        <v>5.03</v>
      </c>
      <c r="BA8164">
        <v>5.0460000000000003</v>
      </c>
      <c r="BB8164">
        <v>2017</v>
      </c>
    </row>
    <row r="8165" spans="1:54" hidden="1" x14ac:dyDescent="0.2">
      <c r="A8165">
        <v>926</v>
      </c>
      <c r="B8165" t="s">
        <v>366</v>
      </c>
      <c r="C8165" t="s">
        <v>297</v>
      </c>
      <c r="D8165" t="s">
        <v>41</v>
      </c>
      <c r="E8165" t="s">
        <v>293</v>
      </c>
      <c r="F8165" t="s">
        <v>296</v>
      </c>
      <c r="G8165" t="s">
        <v>295</v>
      </c>
      <c r="I8165" t="s">
        <v>1867</v>
      </c>
      <c r="J8165" s="3" t="s">
        <v>215</v>
      </c>
      <c r="K8165" s="3" t="s">
        <v>215</v>
      </c>
      <c r="L8165" s="3" t="s">
        <v>215</v>
      </c>
      <c r="M8165" s="3" t="s">
        <v>215</v>
      </c>
      <c r="N8165" s="3" t="s">
        <v>215</v>
      </c>
      <c r="O8165" s="3" t="s">
        <v>215</v>
      </c>
      <c r="P8165" s="3" t="s">
        <v>215</v>
      </c>
      <c r="Q8165" s="3" t="s">
        <v>215</v>
      </c>
      <c r="R8165" s="3" t="s">
        <v>215</v>
      </c>
      <c r="S8165" s="3" t="s">
        <v>215</v>
      </c>
      <c r="T8165" s="3" t="s">
        <v>215</v>
      </c>
      <c r="U8165" s="3" t="s">
        <v>215</v>
      </c>
      <c r="V8165" s="3">
        <v>2925.59</v>
      </c>
      <c r="W8165" s="3">
        <v>300020.28100000002</v>
      </c>
      <c r="X8165" s="3">
        <v>1503457.2790000001</v>
      </c>
      <c r="Y8165" s="3">
        <v>4234497.6440000003</v>
      </c>
      <c r="Z8165" s="3">
        <v>5916586.1550000003</v>
      </c>
      <c r="AA8165" s="3">
        <v>6515184.216</v>
      </c>
      <c r="AB8165" s="3">
        <v>7817750.6160000004</v>
      </c>
      <c r="AC8165" s="3">
        <v>9319917.2960000001</v>
      </c>
      <c r="AD8165" s="3">
        <v>11725946.460000001</v>
      </c>
      <c r="AE8165" s="3">
        <v>12443796.939999999</v>
      </c>
      <c r="AF8165" s="3">
        <v>12373040.75</v>
      </c>
      <c r="AG8165" s="3">
        <v>13392911.529999999</v>
      </c>
      <c r="AH8165" s="3">
        <v>15041400.77</v>
      </c>
      <c r="AI8165" s="3">
        <v>16597674.684</v>
      </c>
      <c r="AJ8165" s="3">
        <v>18527115.664000001</v>
      </c>
      <c r="AK8165" s="3">
        <v>21600673.772</v>
      </c>
      <c r="AL8165" s="3">
        <v>26419924.778000001</v>
      </c>
      <c r="AM8165" s="3">
        <v>29672174.951000001</v>
      </c>
      <c r="AN8165" s="3">
        <v>32371091.642999999</v>
      </c>
      <c r="AO8165" s="3">
        <v>33847289.722000003</v>
      </c>
      <c r="AP8165" s="3">
        <v>33778750.358999997</v>
      </c>
      <c r="AQ8165" s="3">
        <v>33946351.127999999</v>
      </c>
      <c r="AR8165" s="3">
        <v>42388664.038999997</v>
      </c>
      <c r="AS8165" s="3">
        <v>60748461.262999997</v>
      </c>
      <c r="AT8165" s="3">
        <v>68257851.197999999</v>
      </c>
      <c r="AU8165" s="3">
        <v>77587842.158999994</v>
      </c>
      <c r="AV8165" s="3">
        <v>84571743.532000005</v>
      </c>
      <c r="AW8165" s="3">
        <v>90101010.969999999</v>
      </c>
      <c r="AX8165" s="3">
        <v>95547232.289000005</v>
      </c>
      <c r="AY8165" s="3">
        <v>100772655.991</v>
      </c>
      <c r="AZ8165" s="3">
        <v>105846954.223</v>
      </c>
      <c r="BA8165">
        <v>111126846.074</v>
      </c>
      <c r="BB8165">
        <v>2017</v>
      </c>
    </row>
    <row r="8166" spans="1:54" hidden="1" x14ac:dyDescent="0.2">
      <c r="A8166">
        <v>926</v>
      </c>
      <c r="B8166" t="s">
        <v>366</v>
      </c>
      <c r="C8166" t="s">
        <v>294</v>
      </c>
      <c r="D8166" t="s">
        <v>41</v>
      </c>
      <c r="E8166" t="s">
        <v>293</v>
      </c>
      <c r="F8166" t="s">
        <v>292</v>
      </c>
      <c r="G8166" t="s">
        <v>275</v>
      </c>
      <c r="I8166" t="s">
        <v>291</v>
      </c>
      <c r="J8166" s="3" t="s">
        <v>215</v>
      </c>
      <c r="K8166" s="3" t="s">
        <v>215</v>
      </c>
      <c r="L8166" s="3" t="s">
        <v>215</v>
      </c>
      <c r="M8166" s="3" t="s">
        <v>215</v>
      </c>
      <c r="N8166" s="3" t="s">
        <v>215</v>
      </c>
      <c r="O8166" s="3" t="s">
        <v>215</v>
      </c>
      <c r="P8166" s="3" t="s">
        <v>215</v>
      </c>
      <c r="Q8166" s="3" t="s">
        <v>215</v>
      </c>
      <c r="R8166" s="3" t="s">
        <v>215</v>
      </c>
      <c r="S8166" s="3" t="s">
        <v>215</v>
      </c>
      <c r="T8166" s="3" t="s">
        <v>215</v>
      </c>
      <c r="U8166" s="3" t="s">
        <v>215</v>
      </c>
      <c r="V8166" s="3" t="s">
        <v>215</v>
      </c>
      <c r="W8166" s="3">
        <v>10155.036</v>
      </c>
      <c r="X8166" s="3">
        <v>401.11900000000003</v>
      </c>
      <c r="Y8166" s="3">
        <v>181.65100000000001</v>
      </c>
      <c r="Z8166" s="3">
        <v>39.722999999999999</v>
      </c>
      <c r="AA8166" s="3">
        <v>10.117000000000001</v>
      </c>
      <c r="AB8166" s="3">
        <v>19.992999999999999</v>
      </c>
      <c r="AC8166" s="3">
        <v>19.215</v>
      </c>
      <c r="AD8166" s="3">
        <v>25.815999999999999</v>
      </c>
      <c r="AE8166" s="3">
        <v>6.1219999999999999</v>
      </c>
      <c r="AF8166" s="3">
        <v>-0.56899999999999995</v>
      </c>
      <c r="AG8166" s="3">
        <v>8.2430000000000003</v>
      </c>
      <c r="AH8166" s="3">
        <v>12.308999999999999</v>
      </c>
      <c r="AI8166" s="3">
        <v>10.347</v>
      </c>
      <c r="AJ8166" s="3">
        <v>11.625</v>
      </c>
      <c r="AK8166" s="3">
        <v>16.59</v>
      </c>
      <c r="AL8166" s="3">
        <v>22.311</v>
      </c>
      <c r="AM8166" s="3">
        <v>12.31</v>
      </c>
      <c r="AN8166" s="3">
        <v>9.0960000000000001</v>
      </c>
      <c r="AO8166" s="3">
        <v>4.5599999999999996</v>
      </c>
      <c r="AP8166" s="3">
        <v>-0.20200000000000001</v>
      </c>
      <c r="AQ8166" s="3">
        <v>0.496</v>
      </c>
      <c r="AR8166" s="3">
        <v>24.87</v>
      </c>
      <c r="AS8166" s="3">
        <v>43.313000000000002</v>
      </c>
      <c r="AT8166" s="3">
        <v>12.361000000000001</v>
      </c>
      <c r="AU8166" s="3">
        <v>13.669</v>
      </c>
      <c r="AV8166" s="3">
        <v>9.0009999999999994</v>
      </c>
      <c r="AW8166" s="3">
        <v>6.5380000000000003</v>
      </c>
      <c r="AX8166" s="3">
        <v>6.0449999999999999</v>
      </c>
      <c r="AY8166" s="3">
        <v>5.4690000000000003</v>
      </c>
      <c r="AZ8166" s="3">
        <v>5.0350000000000001</v>
      </c>
      <c r="BA8166">
        <v>4.9880000000000004</v>
      </c>
      <c r="BB8166">
        <v>2017</v>
      </c>
    </row>
    <row r="8167" spans="1:54" hidden="1" x14ac:dyDescent="0.2">
      <c r="A8167">
        <v>926</v>
      </c>
      <c r="B8167" t="s">
        <v>366</v>
      </c>
      <c r="C8167" t="s">
        <v>290</v>
      </c>
      <c r="D8167" t="s">
        <v>41</v>
      </c>
      <c r="E8167" t="s">
        <v>289</v>
      </c>
      <c r="G8167" t="s">
        <v>288</v>
      </c>
    </row>
    <row r="8168" spans="1:54" hidden="1" x14ac:dyDescent="0.2">
      <c r="A8168">
        <v>926</v>
      </c>
      <c r="B8168" t="s">
        <v>366</v>
      </c>
      <c r="C8168" t="s">
        <v>287</v>
      </c>
      <c r="D8168" t="s">
        <v>41</v>
      </c>
      <c r="E8168" t="s">
        <v>286</v>
      </c>
      <c r="F8168" t="s">
        <v>285</v>
      </c>
      <c r="G8168" t="s">
        <v>275</v>
      </c>
      <c r="I8168" t="s">
        <v>1868</v>
      </c>
      <c r="J8168" s="3" t="s">
        <v>215</v>
      </c>
      <c r="K8168" s="3" t="s">
        <v>215</v>
      </c>
      <c r="L8168" s="3" t="s">
        <v>215</v>
      </c>
      <c r="M8168" s="3" t="s">
        <v>215</v>
      </c>
      <c r="N8168" s="3" t="s">
        <v>215</v>
      </c>
      <c r="O8168" s="3" t="s">
        <v>215</v>
      </c>
      <c r="P8168" s="3" t="s">
        <v>215</v>
      </c>
      <c r="Q8168" s="3" t="s">
        <v>215</v>
      </c>
      <c r="R8168" s="3" t="s">
        <v>215</v>
      </c>
      <c r="S8168" s="3" t="s">
        <v>215</v>
      </c>
      <c r="T8168" s="3" t="s">
        <v>215</v>
      </c>
      <c r="U8168" s="3" t="s">
        <v>215</v>
      </c>
      <c r="V8168" s="3" t="s">
        <v>215</v>
      </c>
      <c r="W8168" s="3">
        <v>54.039000000000001</v>
      </c>
      <c r="X8168" s="3">
        <v>-13.773999999999999</v>
      </c>
      <c r="Y8168" s="3">
        <v>-15.734999999999999</v>
      </c>
      <c r="Z8168" s="3">
        <v>10.5</v>
      </c>
      <c r="AA8168" s="3">
        <v>-3.2149999999999999</v>
      </c>
      <c r="AB8168" s="3">
        <v>-15.3</v>
      </c>
      <c r="AC8168" s="3">
        <v>-13.3</v>
      </c>
      <c r="AD8168" s="3">
        <v>3.532</v>
      </c>
      <c r="AE8168" s="3">
        <v>12.534000000000001</v>
      </c>
      <c r="AF8168" s="3">
        <v>5.8579999999999997</v>
      </c>
      <c r="AG8168" s="3">
        <v>30.303999999999998</v>
      </c>
      <c r="AH8168" s="3">
        <v>13.577999999999999</v>
      </c>
      <c r="AI8168" s="3">
        <v>12.791</v>
      </c>
      <c r="AJ8168" s="3">
        <v>12.295</v>
      </c>
      <c r="AK8168" s="3">
        <v>20.300999999999998</v>
      </c>
      <c r="AL8168" s="3">
        <v>13.492000000000001</v>
      </c>
      <c r="AM8168" s="3">
        <v>-41.622999999999998</v>
      </c>
      <c r="AN8168" s="3">
        <v>15.013999999999999</v>
      </c>
      <c r="AO8168" s="3">
        <v>21.516999999999999</v>
      </c>
      <c r="AP8168" s="3">
        <v>1.613</v>
      </c>
      <c r="AQ8168" s="3">
        <v>-8.5749999999999993</v>
      </c>
      <c r="AR8168" s="3">
        <v>-24.991</v>
      </c>
      <c r="AS8168" s="3">
        <v>-28.628</v>
      </c>
      <c r="AT8168" s="3">
        <v>7.8090000000000002</v>
      </c>
      <c r="AU8168" s="3">
        <v>15.353</v>
      </c>
      <c r="AV8168" s="3">
        <v>5.26</v>
      </c>
      <c r="AW8168" s="3">
        <v>7.3659999999999997</v>
      </c>
      <c r="AX8168" s="3">
        <v>7.8559999999999999</v>
      </c>
      <c r="AY8168" s="3">
        <v>6.3929999999999998</v>
      </c>
      <c r="AZ8168" s="3">
        <v>5.5839999999999996</v>
      </c>
      <c r="BA8168">
        <v>3.335</v>
      </c>
      <c r="BB8168">
        <v>2016</v>
      </c>
    </row>
    <row r="8169" spans="1:54" hidden="1" x14ac:dyDescent="0.2">
      <c r="A8169">
        <v>926</v>
      </c>
      <c r="B8169" t="s">
        <v>366</v>
      </c>
      <c r="C8169" t="s">
        <v>284</v>
      </c>
      <c r="D8169" t="s">
        <v>41</v>
      </c>
      <c r="E8169" t="s">
        <v>283</v>
      </c>
      <c r="F8169" t="s">
        <v>282</v>
      </c>
      <c r="G8169" t="s">
        <v>275</v>
      </c>
      <c r="I8169" t="s">
        <v>1868</v>
      </c>
      <c r="J8169" s="3" t="s">
        <v>215</v>
      </c>
      <c r="K8169" s="3" t="s">
        <v>215</v>
      </c>
      <c r="L8169" s="3" t="s">
        <v>215</v>
      </c>
      <c r="M8169" s="3" t="s">
        <v>215</v>
      </c>
      <c r="N8169" s="3" t="s">
        <v>215</v>
      </c>
      <c r="O8169" s="3" t="s">
        <v>215</v>
      </c>
      <c r="P8169" s="3" t="s">
        <v>215</v>
      </c>
      <c r="Q8169" s="3" t="s">
        <v>215</v>
      </c>
      <c r="R8169" s="3" t="s">
        <v>215</v>
      </c>
      <c r="S8169" s="3" t="s">
        <v>215</v>
      </c>
      <c r="T8169" s="3" t="s">
        <v>215</v>
      </c>
      <c r="U8169" s="3" t="s">
        <v>215</v>
      </c>
      <c r="V8169" s="3" t="s">
        <v>215</v>
      </c>
      <c r="W8169" s="3">
        <v>54.039000000000001</v>
      </c>
      <c r="X8169" s="3">
        <v>-13.773999999999999</v>
      </c>
      <c r="Y8169" s="3">
        <v>-15.734999999999999</v>
      </c>
      <c r="Z8169" s="3">
        <v>10.5</v>
      </c>
      <c r="AA8169" s="3">
        <v>-3.2149999999999999</v>
      </c>
      <c r="AB8169" s="3">
        <v>-15.3</v>
      </c>
      <c r="AC8169" s="3">
        <v>-13.3</v>
      </c>
      <c r="AD8169" s="3">
        <v>3.532</v>
      </c>
      <c r="AE8169" s="3">
        <v>12.534000000000001</v>
      </c>
      <c r="AF8169" s="3">
        <v>5.8579999999999997</v>
      </c>
      <c r="AG8169" s="3">
        <v>30.303999999999998</v>
      </c>
      <c r="AH8169" s="3">
        <v>13.577999999999999</v>
      </c>
      <c r="AI8169" s="3">
        <v>12.791</v>
      </c>
      <c r="AJ8169" s="3">
        <v>12.295</v>
      </c>
      <c r="AK8169" s="3">
        <v>20.300999999999998</v>
      </c>
      <c r="AL8169" s="3">
        <v>13.492000000000001</v>
      </c>
      <c r="AM8169" s="3">
        <v>-41.622999999999998</v>
      </c>
      <c r="AN8169" s="3">
        <v>15.013999999999999</v>
      </c>
      <c r="AO8169" s="3">
        <v>21.516999999999999</v>
      </c>
      <c r="AP8169" s="3">
        <v>1.613</v>
      </c>
      <c r="AQ8169" s="3">
        <v>-8.5749999999999993</v>
      </c>
      <c r="AR8169" s="3">
        <v>-24.991</v>
      </c>
      <c r="AS8169" s="3">
        <v>-28.628</v>
      </c>
      <c r="AT8169" s="3">
        <v>7.8090000000000002</v>
      </c>
      <c r="AU8169" s="3">
        <v>15.353</v>
      </c>
      <c r="AV8169" s="3">
        <v>5.26</v>
      </c>
      <c r="AW8169" s="3">
        <v>7.3659999999999997</v>
      </c>
      <c r="AX8169" s="3">
        <v>7.8559999999999999</v>
      </c>
      <c r="AY8169" s="3">
        <v>6.3929999999999998</v>
      </c>
      <c r="AZ8169" s="3">
        <v>5.5839999999999996</v>
      </c>
      <c r="BA8169">
        <v>3.335</v>
      </c>
      <c r="BB8169">
        <v>2016</v>
      </c>
    </row>
    <row r="8170" spans="1:54" hidden="1" x14ac:dyDescent="0.2">
      <c r="A8170">
        <v>926</v>
      </c>
      <c r="B8170" t="s">
        <v>366</v>
      </c>
      <c r="C8170" t="s">
        <v>281</v>
      </c>
      <c r="D8170" t="s">
        <v>41</v>
      </c>
      <c r="E8170" t="s">
        <v>280</v>
      </c>
      <c r="F8170" t="s">
        <v>279</v>
      </c>
      <c r="G8170" t="s">
        <v>275</v>
      </c>
      <c r="I8170" t="s">
        <v>1868</v>
      </c>
      <c r="J8170" s="3" t="s">
        <v>215</v>
      </c>
      <c r="K8170" s="3" t="s">
        <v>215</v>
      </c>
      <c r="L8170" s="3" t="s">
        <v>215</v>
      </c>
      <c r="M8170" s="3" t="s">
        <v>215</v>
      </c>
      <c r="N8170" s="3" t="s">
        <v>215</v>
      </c>
      <c r="O8170" s="3" t="s">
        <v>215</v>
      </c>
      <c r="P8170" s="3" t="s">
        <v>215</v>
      </c>
      <c r="Q8170" s="3" t="s">
        <v>215</v>
      </c>
      <c r="R8170" s="3" t="s">
        <v>215</v>
      </c>
      <c r="S8170" s="3" t="s">
        <v>215</v>
      </c>
      <c r="T8170" s="3" t="s">
        <v>215</v>
      </c>
      <c r="U8170" s="3" t="s">
        <v>215</v>
      </c>
      <c r="V8170" s="3" t="s">
        <v>215</v>
      </c>
      <c r="W8170" s="3">
        <v>46.893000000000001</v>
      </c>
      <c r="X8170" s="3">
        <v>-15.805999999999999</v>
      </c>
      <c r="Y8170" s="3">
        <v>4.9189999999999996</v>
      </c>
      <c r="Z8170" s="3">
        <v>9.3659999999999997</v>
      </c>
      <c r="AA8170" s="3">
        <v>-2.6890000000000001</v>
      </c>
      <c r="AB8170" s="3">
        <v>-12.395</v>
      </c>
      <c r="AC8170" s="3">
        <v>-10.154</v>
      </c>
      <c r="AD8170" s="3">
        <v>16.524999999999999</v>
      </c>
      <c r="AE8170" s="3">
        <v>6.9989999999999997</v>
      </c>
      <c r="AF8170" s="3">
        <v>6.8680000000000003</v>
      </c>
      <c r="AG8170" s="3">
        <v>14.128</v>
      </c>
      <c r="AH8170" s="3">
        <v>18.212</v>
      </c>
      <c r="AI8170" s="3">
        <v>-8.52</v>
      </c>
      <c r="AJ8170" s="3">
        <v>2.6469999999999998</v>
      </c>
      <c r="AK8170" s="3">
        <v>3.173</v>
      </c>
      <c r="AL8170" s="3">
        <v>2.282</v>
      </c>
      <c r="AM8170" s="3">
        <v>-24.225999999999999</v>
      </c>
      <c r="AN8170" s="3">
        <v>9.2929999999999993</v>
      </c>
      <c r="AO8170" s="3">
        <v>6.1619999999999999</v>
      </c>
      <c r="AP8170" s="3">
        <v>1.4410000000000001</v>
      </c>
      <c r="AQ8170" s="3">
        <v>-14.653</v>
      </c>
      <c r="AR8170" s="3">
        <v>-10.496</v>
      </c>
      <c r="AS8170" s="3">
        <v>-11.909000000000001</v>
      </c>
      <c r="AT8170" s="3">
        <v>-3.6469999999999998</v>
      </c>
      <c r="AU8170" s="3">
        <v>8.0510000000000002</v>
      </c>
      <c r="AV8170" s="3">
        <v>8.3049999999999997</v>
      </c>
      <c r="AW8170" s="3">
        <v>6.5750000000000002</v>
      </c>
      <c r="AX8170" s="3">
        <v>5.7539999999999996</v>
      </c>
      <c r="AY8170" s="3">
        <v>5.3150000000000004</v>
      </c>
      <c r="AZ8170" s="3">
        <v>4.5279999999999996</v>
      </c>
      <c r="BA8170">
        <v>2.8969999999999998</v>
      </c>
      <c r="BB8170">
        <v>2016</v>
      </c>
    </row>
    <row r="8171" spans="1:54" hidden="1" x14ac:dyDescent="0.2">
      <c r="A8171">
        <v>926</v>
      </c>
      <c r="B8171" t="s">
        <v>366</v>
      </c>
      <c r="C8171" t="s">
        <v>278</v>
      </c>
      <c r="D8171" t="s">
        <v>41</v>
      </c>
      <c r="E8171" t="s">
        <v>277</v>
      </c>
      <c r="F8171" t="s">
        <v>276</v>
      </c>
      <c r="G8171" t="s">
        <v>275</v>
      </c>
      <c r="I8171" t="s">
        <v>1868</v>
      </c>
      <c r="J8171" s="3" t="s">
        <v>215</v>
      </c>
      <c r="K8171" s="3" t="s">
        <v>215</v>
      </c>
      <c r="L8171" s="3" t="s">
        <v>215</v>
      </c>
      <c r="M8171" s="3" t="s">
        <v>215</v>
      </c>
      <c r="N8171" s="3" t="s">
        <v>215</v>
      </c>
      <c r="O8171" s="3" t="s">
        <v>215</v>
      </c>
      <c r="P8171" s="3" t="s">
        <v>215</v>
      </c>
      <c r="Q8171" s="3" t="s">
        <v>215</v>
      </c>
      <c r="R8171" s="3" t="s">
        <v>215</v>
      </c>
      <c r="S8171" s="3" t="s">
        <v>215</v>
      </c>
      <c r="T8171" s="3" t="s">
        <v>215</v>
      </c>
      <c r="U8171" s="3" t="s">
        <v>215</v>
      </c>
      <c r="V8171" s="3" t="s">
        <v>215</v>
      </c>
      <c r="W8171" s="3">
        <v>46.893000000000001</v>
      </c>
      <c r="X8171" s="3">
        <v>-15.805999999999999</v>
      </c>
      <c r="Y8171" s="3">
        <v>4.9189999999999996</v>
      </c>
      <c r="Z8171" s="3">
        <v>9.3659999999999997</v>
      </c>
      <c r="AA8171" s="3">
        <v>-2.6890000000000001</v>
      </c>
      <c r="AB8171" s="3">
        <v>-12.395</v>
      </c>
      <c r="AC8171" s="3">
        <v>-10.154</v>
      </c>
      <c r="AD8171" s="3">
        <v>16.524999999999999</v>
      </c>
      <c r="AE8171" s="3">
        <v>6.9989999999999997</v>
      </c>
      <c r="AF8171" s="3">
        <v>6.8680000000000003</v>
      </c>
      <c r="AG8171" s="3">
        <v>14.128</v>
      </c>
      <c r="AH8171" s="3">
        <v>18.212</v>
      </c>
      <c r="AI8171" s="3">
        <v>-8.52</v>
      </c>
      <c r="AJ8171" s="3">
        <v>2.6469999999999998</v>
      </c>
      <c r="AK8171" s="3">
        <v>3.173</v>
      </c>
      <c r="AL8171" s="3">
        <v>2.282</v>
      </c>
      <c r="AM8171" s="3">
        <v>-24.225999999999999</v>
      </c>
      <c r="AN8171" s="3">
        <v>9.2929999999999993</v>
      </c>
      <c r="AO8171" s="3">
        <v>6.1619999999999999</v>
      </c>
      <c r="AP8171" s="3">
        <v>1.4410000000000001</v>
      </c>
      <c r="AQ8171" s="3">
        <v>-14.653</v>
      </c>
      <c r="AR8171" s="3">
        <v>-10.496</v>
      </c>
      <c r="AS8171" s="3">
        <v>-11.909000000000001</v>
      </c>
      <c r="AT8171" s="3">
        <v>-3.6469999999999998</v>
      </c>
      <c r="AU8171" s="3">
        <v>8.0510000000000002</v>
      </c>
      <c r="AV8171" s="3">
        <v>8.3049999999999997</v>
      </c>
      <c r="AW8171" s="3">
        <v>6.5750000000000002</v>
      </c>
      <c r="AX8171" s="3">
        <v>5.7539999999999996</v>
      </c>
      <c r="AY8171" s="3">
        <v>5.3150000000000004</v>
      </c>
      <c r="AZ8171" s="3">
        <v>4.5279999999999996</v>
      </c>
      <c r="BA8171">
        <v>2.8969999999999998</v>
      </c>
      <c r="BB8171">
        <v>2016</v>
      </c>
    </row>
    <row r="8172" spans="1:54" hidden="1" x14ac:dyDescent="0.2">
      <c r="A8172">
        <v>926</v>
      </c>
      <c r="B8172" t="s">
        <v>366</v>
      </c>
      <c r="C8172" t="s">
        <v>274</v>
      </c>
      <c r="D8172" t="s">
        <v>41</v>
      </c>
      <c r="E8172" t="s">
        <v>273</v>
      </c>
      <c r="F8172" t="s">
        <v>272</v>
      </c>
      <c r="G8172" t="s">
        <v>271</v>
      </c>
      <c r="I8172" t="s">
        <v>1869</v>
      </c>
      <c r="J8172" s="3" t="s">
        <v>215</v>
      </c>
      <c r="K8172" s="3" t="s">
        <v>215</v>
      </c>
      <c r="L8172" s="3" t="s">
        <v>215</v>
      </c>
      <c r="M8172" s="3" t="s">
        <v>215</v>
      </c>
      <c r="N8172" s="3" t="s">
        <v>215</v>
      </c>
      <c r="O8172" s="3" t="s">
        <v>215</v>
      </c>
      <c r="P8172" s="3" t="s">
        <v>215</v>
      </c>
      <c r="Q8172" s="3" t="s">
        <v>215</v>
      </c>
      <c r="R8172" s="3" t="s">
        <v>215</v>
      </c>
      <c r="S8172" s="3" t="s">
        <v>215</v>
      </c>
      <c r="T8172" s="3" t="s">
        <v>215</v>
      </c>
      <c r="U8172" s="3" t="s">
        <v>215</v>
      </c>
      <c r="V8172" s="3" t="s">
        <v>215</v>
      </c>
      <c r="W8172" s="3" t="s">
        <v>215</v>
      </c>
      <c r="X8172" s="3" t="s">
        <v>215</v>
      </c>
      <c r="Y8172" s="3">
        <v>14.8</v>
      </c>
      <c r="Z8172" s="3">
        <v>10</v>
      </c>
      <c r="AA8172" s="3">
        <v>9.8000000000000007</v>
      </c>
      <c r="AB8172" s="3">
        <v>11.3</v>
      </c>
      <c r="AC8172" s="3">
        <v>11.9</v>
      </c>
      <c r="AD8172" s="3">
        <v>11.483000000000001</v>
      </c>
      <c r="AE8172" s="3">
        <v>10.789</v>
      </c>
      <c r="AF8172" s="3">
        <v>9.6289999999999996</v>
      </c>
      <c r="AG8172" s="3">
        <v>9.0570000000000004</v>
      </c>
      <c r="AH8172" s="3">
        <v>8.5879999999999992</v>
      </c>
      <c r="AI8172" s="3">
        <v>7.1849999999999996</v>
      </c>
      <c r="AJ8172" s="3">
        <v>6.81</v>
      </c>
      <c r="AK8172" s="3">
        <v>6.351</v>
      </c>
      <c r="AL8172" s="3">
        <v>6.3630000000000004</v>
      </c>
      <c r="AM8172" s="3">
        <v>8.843</v>
      </c>
      <c r="AN8172" s="3">
        <v>8.0969999999999995</v>
      </c>
      <c r="AO8172" s="3">
        <v>7.8559999999999999</v>
      </c>
      <c r="AP8172" s="3">
        <v>7.5289999999999999</v>
      </c>
      <c r="AQ8172" s="3">
        <v>7.1719999999999997</v>
      </c>
      <c r="AR8172" s="3">
        <v>9.2750000000000004</v>
      </c>
      <c r="AS8172" s="3">
        <v>9.1430000000000007</v>
      </c>
      <c r="AT8172" s="3">
        <v>9.3469999999999995</v>
      </c>
      <c r="AU8172" s="3">
        <v>9.3879999999999999</v>
      </c>
      <c r="AV8172" s="3">
        <v>9.1910000000000007</v>
      </c>
      <c r="AW8172" s="3">
        <v>8.7680000000000007</v>
      </c>
      <c r="AX8172" s="3">
        <v>8.6</v>
      </c>
      <c r="AY8172" s="3">
        <v>8.3689999999999998</v>
      </c>
      <c r="AZ8172" s="3">
        <v>8.0690000000000008</v>
      </c>
      <c r="BA8172">
        <v>7.9749999999999996</v>
      </c>
      <c r="BB8172">
        <v>2016</v>
      </c>
    </row>
    <row r="8173" spans="1:54" hidden="1" x14ac:dyDescent="0.2">
      <c r="A8173">
        <v>926</v>
      </c>
      <c r="B8173" t="s">
        <v>366</v>
      </c>
      <c r="C8173" t="s">
        <v>270</v>
      </c>
      <c r="D8173" t="s">
        <v>41</v>
      </c>
      <c r="E8173" t="s">
        <v>269</v>
      </c>
      <c r="F8173" t="s">
        <v>268</v>
      </c>
      <c r="G8173" t="s">
        <v>264</v>
      </c>
      <c r="H8173" t="s">
        <v>263</v>
      </c>
    </row>
    <row r="8174" spans="1:54" hidden="1" x14ac:dyDescent="0.2">
      <c r="A8174">
        <v>926</v>
      </c>
      <c r="B8174" t="s">
        <v>366</v>
      </c>
      <c r="C8174" t="s">
        <v>267</v>
      </c>
      <c r="D8174" t="s">
        <v>41</v>
      </c>
      <c r="E8174" t="s">
        <v>266</v>
      </c>
      <c r="F8174" t="s">
        <v>265</v>
      </c>
      <c r="G8174" t="s">
        <v>264</v>
      </c>
      <c r="H8174" t="s">
        <v>263</v>
      </c>
      <c r="I8174" t="s">
        <v>1870</v>
      </c>
      <c r="J8174" s="3" t="s">
        <v>215</v>
      </c>
      <c r="K8174" s="3" t="s">
        <v>215</v>
      </c>
      <c r="L8174" s="3" t="s">
        <v>215</v>
      </c>
      <c r="M8174" s="3" t="s">
        <v>215</v>
      </c>
      <c r="N8174" s="3" t="s">
        <v>215</v>
      </c>
      <c r="O8174" s="3" t="s">
        <v>215</v>
      </c>
      <c r="P8174" s="3" t="s">
        <v>215</v>
      </c>
      <c r="Q8174" s="3" t="s">
        <v>215</v>
      </c>
      <c r="R8174" s="3" t="s">
        <v>215</v>
      </c>
      <c r="S8174" s="3" t="s">
        <v>215</v>
      </c>
      <c r="T8174" s="3" t="s">
        <v>215</v>
      </c>
      <c r="U8174" s="3" t="s">
        <v>215</v>
      </c>
      <c r="V8174" s="3">
        <v>51.87</v>
      </c>
      <c r="W8174" s="3">
        <v>51.715000000000003</v>
      </c>
      <c r="X8174" s="3">
        <v>51.3</v>
      </c>
      <c r="Y8174" s="3">
        <v>50.874000000000002</v>
      </c>
      <c r="Z8174" s="3">
        <v>50.4</v>
      </c>
      <c r="AA8174" s="3">
        <v>49.973999999999997</v>
      </c>
      <c r="AB8174" s="3">
        <v>49.545000000000002</v>
      </c>
      <c r="AC8174" s="3">
        <v>49.115000000000002</v>
      </c>
      <c r="AD8174" s="3">
        <v>48.664000000000001</v>
      </c>
      <c r="AE8174" s="3">
        <v>48.241</v>
      </c>
      <c r="AF8174" s="3">
        <v>47.823</v>
      </c>
      <c r="AG8174" s="3">
        <v>47.442</v>
      </c>
      <c r="AH8174" s="3">
        <v>47.100999999999999</v>
      </c>
      <c r="AI8174" s="3">
        <v>46.749000000000002</v>
      </c>
      <c r="AJ8174" s="3">
        <v>46.466000000000001</v>
      </c>
      <c r="AK8174" s="3">
        <v>46.192</v>
      </c>
      <c r="AL8174" s="3">
        <v>45.963000000000001</v>
      </c>
      <c r="AM8174" s="3">
        <v>45.783000000000001</v>
      </c>
      <c r="AN8174" s="3">
        <v>45.597999999999999</v>
      </c>
      <c r="AO8174" s="3">
        <v>45.453000000000003</v>
      </c>
      <c r="AP8174" s="3">
        <v>45.372999999999998</v>
      </c>
      <c r="AQ8174" s="3">
        <v>45.246000000000002</v>
      </c>
      <c r="AR8174" s="3">
        <v>42.76</v>
      </c>
      <c r="AS8174" s="3">
        <v>42.591000000000001</v>
      </c>
      <c r="AT8174" s="3">
        <v>42.414999999999999</v>
      </c>
      <c r="AU8174" s="3">
        <v>42.326000000000001</v>
      </c>
      <c r="AV8174" s="3">
        <v>42.237000000000002</v>
      </c>
      <c r="AW8174" s="3">
        <v>42.148000000000003</v>
      </c>
      <c r="AX8174" s="3">
        <v>42.06</v>
      </c>
      <c r="AY8174" s="3">
        <v>41.970999999999997</v>
      </c>
      <c r="AZ8174" s="3">
        <v>41.883000000000003</v>
      </c>
      <c r="BA8174">
        <v>41.795000000000002</v>
      </c>
      <c r="BB8174">
        <v>2016</v>
      </c>
    </row>
    <row r="8175" spans="1:54" hidden="1" x14ac:dyDescent="0.2">
      <c r="A8175">
        <v>926</v>
      </c>
      <c r="B8175" t="s">
        <v>366</v>
      </c>
      <c r="C8175" t="s">
        <v>262</v>
      </c>
      <c r="D8175" t="s">
        <v>41</v>
      </c>
      <c r="E8175" t="s">
        <v>260</v>
      </c>
      <c r="F8175" t="s">
        <v>259</v>
      </c>
      <c r="G8175" t="s">
        <v>225</v>
      </c>
      <c r="H8175" t="s">
        <v>222</v>
      </c>
      <c r="I8175" t="s">
        <v>1871</v>
      </c>
      <c r="J8175" s="3" t="s">
        <v>215</v>
      </c>
      <c r="K8175" s="3" t="s">
        <v>215</v>
      </c>
      <c r="L8175" s="3" t="s">
        <v>215</v>
      </c>
      <c r="M8175" s="3" t="s">
        <v>215</v>
      </c>
      <c r="N8175" s="3" t="s">
        <v>215</v>
      </c>
      <c r="O8175" s="3" t="s">
        <v>215</v>
      </c>
      <c r="P8175" s="3" t="s">
        <v>215</v>
      </c>
      <c r="Q8175" s="3" t="s">
        <v>215</v>
      </c>
      <c r="R8175" s="3" t="s">
        <v>215</v>
      </c>
      <c r="S8175" s="3" t="s">
        <v>215</v>
      </c>
      <c r="T8175" s="3" t="s">
        <v>215</v>
      </c>
      <c r="U8175" s="3" t="s">
        <v>215</v>
      </c>
      <c r="V8175" s="3" t="s">
        <v>215</v>
      </c>
      <c r="W8175" s="3" t="s">
        <v>215</v>
      </c>
      <c r="X8175" s="3" t="s">
        <v>215</v>
      </c>
      <c r="Y8175" s="3">
        <v>20.617999999999999</v>
      </c>
      <c r="Z8175" s="3">
        <v>28.497</v>
      </c>
      <c r="AA8175" s="3">
        <v>34.223999999999997</v>
      </c>
      <c r="AB8175" s="3">
        <v>36.497</v>
      </c>
      <c r="AC8175" s="3">
        <v>41.555</v>
      </c>
      <c r="AD8175" s="3">
        <v>56.774000000000001</v>
      </c>
      <c r="AE8175" s="3">
        <v>68.435000000000002</v>
      </c>
      <c r="AF8175" s="3">
        <v>81.28</v>
      </c>
      <c r="AG8175" s="3">
        <v>101.485</v>
      </c>
      <c r="AH8175" s="3">
        <v>128.12200000000001</v>
      </c>
      <c r="AI8175" s="3">
        <v>184.642</v>
      </c>
      <c r="AJ8175" s="3">
        <v>235.22499999999999</v>
      </c>
      <c r="AK8175" s="3">
        <v>301.61799999999999</v>
      </c>
      <c r="AL8175" s="3">
        <v>419.66899999999998</v>
      </c>
      <c r="AM8175" s="3">
        <v>386.32799999999997</v>
      </c>
      <c r="AN8175" s="3">
        <v>468.2</v>
      </c>
      <c r="AO8175" s="3">
        <v>558.20000000000005</v>
      </c>
      <c r="AP8175" s="3">
        <v>627.4</v>
      </c>
      <c r="AQ8175" s="3">
        <v>634.79999999999995</v>
      </c>
      <c r="AR8175" s="3">
        <v>639.74800000000005</v>
      </c>
      <c r="AS8175" s="3">
        <v>832.875</v>
      </c>
      <c r="AT8175" s="3">
        <v>914.10599999999999</v>
      </c>
      <c r="AU8175" s="3">
        <v>1167.261</v>
      </c>
      <c r="AV8175" s="3">
        <v>1364.002</v>
      </c>
      <c r="AW8175" s="3">
        <v>1537.63</v>
      </c>
      <c r="AX8175" s="3">
        <v>1705.1189999999999</v>
      </c>
      <c r="AY8175" s="3">
        <v>1888.2380000000001</v>
      </c>
      <c r="AZ8175" s="3">
        <v>2087.4929999999999</v>
      </c>
      <c r="BA8175">
        <v>2293.9569999999999</v>
      </c>
      <c r="BB8175">
        <v>2016</v>
      </c>
    </row>
    <row r="8176" spans="1:54" hidden="1" x14ac:dyDescent="0.2">
      <c r="A8176">
        <v>926</v>
      </c>
      <c r="B8176" t="s">
        <v>366</v>
      </c>
      <c r="C8176" t="s">
        <v>261</v>
      </c>
      <c r="D8176" t="s">
        <v>41</v>
      </c>
      <c r="E8176" t="s">
        <v>260</v>
      </c>
      <c r="F8176" t="s">
        <v>259</v>
      </c>
      <c r="G8176" t="s">
        <v>217</v>
      </c>
      <c r="I8176" t="s">
        <v>258</v>
      </c>
      <c r="J8176" s="3" t="s">
        <v>215</v>
      </c>
      <c r="K8176" s="3" t="s">
        <v>215</v>
      </c>
      <c r="L8176" s="3" t="s">
        <v>215</v>
      </c>
      <c r="M8176" s="3" t="s">
        <v>215</v>
      </c>
      <c r="N8176" s="3" t="s">
        <v>215</v>
      </c>
      <c r="O8176" s="3" t="s">
        <v>215</v>
      </c>
      <c r="P8176" s="3" t="s">
        <v>215</v>
      </c>
      <c r="Q8176" s="3" t="s">
        <v>215</v>
      </c>
      <c r="R8176" s="3" t="s">
        <v>215</v>
      </c>
      <c r="S8176" s="3" t="s">
        <v>215</v>
      </c>
      <c r="T8176" s="3" t="s">
        <v>215</v>
      </c>
      <c r="U8176" s="3" t="s">
        <v>215</v>
      </c>
      <c r="V8176" s="3" t="s">
        <v>215</v>
      </c>
      <c r="W8176" s="3" t="s">
        <v>215</v>
      </c>
      <c r="X8176" s="3" t="s">
        <v>215</v>
      </c>
      <c r="Y8176" s="3">
        <v>36.569000000000003</v>
      </c>
      <c r="Z8176" s="3">
        <v>33.801000000000002</v>
      </c>
      <c r="AA8176" s="3">
        <v>35.444000000000003</v>
      </c>
      <c r="AB8176" s="3">
        <v>34.398000000000003</v>
      </c>
      <c r="AC8176" s="3">
        <v>30.803000000000001</v>
      </c>
      <c r="AD8176" s="3">
        <v>32.279000000000003</v>
      </c>
      <c r="AE8176" s="3">
        <v>32.406999999999996</v>
      </c>
      <c r="AF8176" s="3">
        <v>34.715000000000003</v>
      </c>
      <c r="AG8176" s="3">
        <v>36.590000000000003</v>
      </c>
      <c r="AH8176" s="3">
        <v>35.834000000000003</v>
      </c>
      <c r="AI8176" s="3">
        <v>40.374000000000002</v>
      </c>
      <c r="AJ8176" s="3">
        <v>41.631</v>
      </c>
      <c r="AK8176" s="3">
        <v>40.156999999999996</v>
      </c>
      <c r="AL8176" s="3">
        <v>42.356000000000002</v>
      </c>
      <c r="AM8176" s="3">
        <v>40.792999999999999</v>
      </c>
      <c r="AN8176" s="3">
        <v>43.378</v>
      </c>
      <c r="AO8176" s="3">
        <v>42.939</v>
      </c>
      <c r="AP8176" s="3">
        <v>44.664999999999999</v>
      </c>
      <c r="AQ8176" s="3">
        <v>43.325000000000003</v>
      </c>
      <c r="AR8176" s="3">
        <v>40.314</v>
      </c>
      <c r="AS8176" s="3">
        <v>41.884</v>
      </c>
      <c r="AT8176" s="3">
        <v>38.356999999999999</v>
      </c>
      <c r="AU8176" s="3">
        <v>40.136000000000003</v>
      </c>
      <c r="AV8176" s="3">
        <v>40.942999999999998</v>
      </c>
      <c r="AW8176" s="3">
        <v>41.384999999999998</v>
      </c>
      <c r="AX8176" s="3">
        <v>41.256</v>
      </c>
      <c r="AY8176" s="3">
        <v>41.170999999999999</v>
      </c>
      <c r="AZ8176" s="3">
        <v>41.091000000000001</v>
      </c>
      <c r="BA8176">
        <v>40.953000000000003</v>
      </c>
      <c r="BB8176">
        <v>2016</v>
      </c>
    </row>
    <row r="8177" spans="1:54" hidden="1" x14ac:dyDescent="0.2">
      <c r="A8177">
        <v>926</v>
      </c>
      <c r="B8177" t="s">
        <v>366</v>
      </c>
      <c r="C8177" t="s">
        <v>257</v>
      </c>
      <c r="D8177" t="s">
        <v>41</v>
      </c>
      <c r="E8177" t="s">
        <v>255</v>
      </c>
      <c r="F8177" t="s">
        <v>254</v>
      </c>
      <c r="G8177" t="s">
        <v>225</v>
      </c>
      <c r="H8177" t="s">
        <v>222</v>
      </c>
      <c r="I8177" t="s">
        <v>1871</v>
      </c>
      <c r="J8177" s="3" t="s">
        <v>215</v>
      </c>
      <c r="K8177" s="3" t="s">
        <v>215</v>
      </c>
      <c r="L8177" s="3" t="s">
        <v>215</v>
      </c>
      <c r="M8177" s="3" t="s">
        <v>215</v>
      </c>
      <c r="N8177" s="3" t="s">
        <v>215</v>
      </c>
      <c r="O8177" s="3" t="s">
        <v>215</v>
      </c>
      <c r="P8177" s="3" t="s">
        <v>215</v>
      </c>
      <c r="Q8177" s="3" t="s">
        <v>215</v>
      </c>
      <c r="R8177" s="3" t="s">
        <v>215</v>
      </c>
      <c r="S8177" s="3" t="s">
        <v>215</v>
      </c>
      <c r="T8177" s="3" t="s">
        <v>215</v>
      </c>
      <c r="U8177" s="3" t="s">
        <v>215</v>
      </c>
      <c r="V8177" s="3" t="s">
        <v>215</v>
      </c>
      <c r="W8177" s="3" t="s">
        <v>215</v>
      </c>
      <c r="X8177" s="3" t="s">
        <v>215</v>
      </c>
      <c r="Y8177" s="3">
        <v>23.28</v>
      </c>
      <c r="Z8177" s="3">
        <v>31.105</v>
      </c>
      <c r="AA8177" s="3">
        <v>39.412999999999997</v>
      </c>
      <c r="AB8177" s="3">
        <v>39.348999999999997</v>
      </c>
      <c r="AC8177" s="3">
        <v>34.871000000000002</v>
      </c>
      <c r="AD8177" s="3">
        <v>62.378</v>
      </c>
      <c r="AE8177" s="3">
        <v>74.600999999999999</v>
      </c>
      <c r="AF8177" s="3">
        <v>85.433000000000007</v>
      </c>
      <c r="AG8177" s="3">
        <v>103.871</v>
      </c>
      <c r="AH8177" s="3">
        <v>143.327</v>
      </c>
      <c r="AI8177" s="3">
        <v>194.672</v>
      </c>
      <c r="AJ8177" s="3">
        <v>242.65199999999999</v>
      </c>
      <c r="AK8177" s="3">
        <v>315.85199999999998</v>
      </c>
      <c r="AL8177" s="3">
        <v>449.625</v>
      </c>
      <c r="AM8177" s="3">
        <v>443.536</v>
      </c>
      <c r="AN8177" s="3">
        <v>530.5</v>
      </c>
      <c r="AO8177" s="3">
        <v>594.1</v>
      </c>
      <c r="AP8177" s="3">
        <v>687.9</v>
      </c>
      <c r="AQ8177" s="3">
        <v>704.9</v>
      </c>
      <c r="AR8177" s="3">
        <v>710.524</v>
      </c>
      <c r="AS8177" s="3">
        <v>855.93899999999996</v>
      </c>
      <c r="AT8177" s="3">
        <v>967.13900000000001</v>
      </c>
      <c r="AU8177" s="3">
        <v>1237.377</v>
      </c>
      <c r="AV8177" s="3">
        <v>1447.1679999999999</v>
      </c>
      <c r="AW8177" s="3">
        <v>1637.8510000000001</v>
      </c>
      <c r="AX8177" s="3">
        <v>1804.21</v>
      </c>
      <c r="AY8177" s="3">
        <v>1993.6079999999999</v>
      </c>
      <c r="AZ8177" s="3">
        <v>2204.2469999999998</v>
      </c>
      <c r="BA8177">
        <v>2417.1</v>
      </c>
      <c r="BB8177">
        <v>2016</v>
      </c>
    </row>
    <row r="8178" spans="1:54" hidden="1" x14ac:dyDescent="0.2">
      <c r="A8178">
        <v>926</v>
      </c>
      <c r="B8178" t="s">
        <v>366</v>
      </c>
      <c r="C8178" t="s">
        <v>256</v>
      </c>
      <c r="D8178" t="s">
        <v>41</v>
      </c>
      <c r="E8178" t="s">
        <v>255</v>
      </c>
      <c r="F8178" t="s">
        <v>254</v>
      </c>
      <c r="G8178" t="s">
        <v>217</v>
      </c>
      <c r="I8178" t="s">
        <v>253</v>
      </c>
      <c r="J8178" s="3" t="s">
        <v>215</v>
      </c>
      <c r="K8178" s="3" t="s">
        <v>215</v>
      </c>
      <c r="L8178" s="3" t="s">
        <v>215</v>
      </c>
      <c r="M8178" s="3" t="s">
        <v>215</v>
      </c>
      <c r="N8178" s="3" t="s">
        <v>215</v>
      </c>
      <c r="O8178" s="3" t="s">
        <v>215</v>
      </c>
      <c r="P8178" s="3" t="s">
        <v>215</v>
      </c>
      <c r="Q8178" s="3" t="s">
        <v>215</v>
      </c>
      <c r="R8178" s="3" t="s">
        <v>215</v>
      </c>
      <c r="S8178" s="3" t="s">
        <v>215</v>
      </c>
      <c r="T8178" s="3" t="s">
        <v>215</v>
      </c>
      <c r="U8178" s="3" t="s">
        <v>215</v>
      </c>
      <c r="V8178" s="3" t="s">
        <v>215</v>
      </c>
      <c r="W8178" s="3" t="s">
        <v>215</v>
      </c>
      <c r="X8178" s="3" t="s">
        <v>215</v>
      </c>
      <c r="Y8178" s="3">
        <v>41.29</v>
      </c>
      <c r="Z8178" s="3">
        <v>36.895000000000003</v>
      </c>
      <c r="AA8178" s="3">
        <v>40.817999999999998</v>
      </c>
      <c r="AB8178" s="3">
        <v>37.085999999999999</v>
      </c>
      <c r="AC8178" s="3">
        <v>25.849</v>
      </c>
      <c r="AD8178" s="3">
        <v>35.465000000000003</v>
      </c>
      <c r="AE8178" s="3">
        <v>35.326999999999998</v>
      </c>
      <c r="AF8178" s="3">
        <v>36.488</v>
      </c>
      <c r="AG8178" s="3">
        <v>37.451000000000001</v>
      </c>
      <c r="AH8178" s="3">
        <v>40.087000000000003</v>
      </c>
      <c r="AI8178" s="3">
        <v>42.567999999999998</v>
      </c>
      <c r="AJ8178" s="3">
        <v>42.945999999999998</v>
      </c>
      <c r="AK8178" s="3">
        <v>42.052</v>
      </c>
      <c r="AL8178" s="3">
        <v>45.378999999999998</v>
      </c>
      <c r="AM8178" s="3">
        <v>46.834000000000003</v>
      </c>
      <c r="AN8178" s="3">
        <v>49.15</v>
      </c>
      <c r="AO8178" s="3">
        <v>45.7</v>
      </c>
      <c r="AP8178" s="3">
        <v>48.972000000000001</v>
      </c>
      <c r="AQ8178" s="3">
        <v>48.11</v>
      </c>
      <c r="AR8178" s="3">
        <v>44.774000000000001</v>
      </c>
      <c r="AS8178" s="3">
        <v>43.042999999999999</v>
      </c>
      <c r="AT8178" s="3">
        <v>40.582000000000001</v>
      </c>
      <c r="AU8178" s="3">
        <v>42.546999999999997</v>
      </c>
      <c r="AV8178" s="3">
        <v>43.44</v>
      </c>
      <c r="AW8178" s="3">
        <v>44.082999999999998</v>
      </c>
      <c r="AX8178" s="3">
        <v>43.652999999999999</v>
      </c>
      <c r="AY8178" s="3">
        <v>43.468000000000004</v>
      </c>
      <c r="AZ8178" s="3">
        <v>43.389000000000003</v>
      </c>
      <c r="BA8178">
        <v>43.151000000000003</v>
      </c>
      <c r="BB8178">
        <v>2016</v>
      </c>
    </row>
    <row r="8179" spans="1:54" hidden="1" x14ac:dyDescent="0.2">
      <c r="A8179">
        <v>926</v>
      </c>
      <c r="B8179" t="s">
        <v>366</v>
      </c>
      <c r="C8179" t="s">
        <v>252</v>
      </c>
      <c r="D8179" t="s">
        <v>41</v>
      </c>
      <c r="E8179" t="s">
        <v>250</v>
      </c>
      <c r="F8179" t="s">
        <v>249</v>
      </c>
      <c r="G8179" t="s">
        <v>225</v>
      </c>
      <c r="H8179" t="s">
        <v>222</v>
      </c>
      <c r="I8179" t="s">
        <v>1871</v>
      </c>
      <c r="J8179" s="3" t="s">
        <v>215</v>
      </c>
      <c r="K8179" s="3" t="s">
        <v>215</v>
      </c>
      <c r="L8179" s="3" t="s">
        <v>215</v>
      </c>
      <c r="M8179" s="3" t="s">
        <v>215</v>
      </c>
      <c r="N8179" s="3" t="s">
        <v>215</v>
      </c>
      <c r="O8179" s="3" t="s">
        <v>215</v>
      </c>
      <c r="P8179" s="3" t="s">
        <v>215</v>
      </c>
      <c r="Q8179" s="3" t="s">
        <v>215</v>
      </c>
      <c r="R8179" s="3" t="s">
        <v>215</v>
      </c>
      <c r="S8179" s="3" t="s">
        <v>215</v>
      </c>
      <c r="T8179" s="3" t="s">
        <v>215</v>
      </c>
      <c r="U8179" s="3" t="s">
        <v>215</v>
      </c>
      <c r="V8179" s="3" t="s">
        <v>215</v>
      </c>
      <c r="W8179" s="3" t="s">
        <v>215</v>
      </c>
      <c r="X8179" s="3" t="s">
        <v>215</v>
      </c>
      <c r="Y8179" s="3">
        <v>-2.6619999999999999</v>
      </c>
      <c r="Z8179" s="3">
        <v>-2.6080000000000001</v>
      </c>
      <c r="AA8179" s="3">
        <v>-5.1890000000000001</v>
      </c>
      <c r="AB8179" s="3">
        <v>-2.8519999999999999</v>
      </c>
      <c r="AC8179" s="3">
        <v>6.6840000000000002</v>
      </c>
      <c r="AD8179" s="3">
        <v>-5.6040000000000001</v>
      </c>
      <c r="AE8179" s="3">
        <v>-6.1660000000000004</v>
      </c>
      <c r="AF8179" s="3">
        <v>-4.1520000000000001</v>
      </c>
      <c r="AG8179" s="3">
        <v>-2.3860000000000001</v>
      </c>
      <c r="AH8179" s="3">
        <v>-15.205</v>
      </c>
      <c r="AI8179" s="3">
        <v>-10.029999999999999</v>
      </c>
      <c r="AJ8179" s="3">
        <v>-7.4269999999999996</v>
      </c>
      <c r="AK8179" s="3">
        <v>-14.233000000000001</v>
      </c>
      <c r="AL8179" s="3">
        <v>-29.956</v>
      </c>
      <c r="AM8179" s="3">
        <v>-57.207999999999998</v>
      </c>
      <c r="AN8179" s="3">
        <v>-62.3</v>
      </c>
      <c r="AO8179" s="3">
        <v>-35.9</v>
      </c>
      <c r="AP8179" s="3">
        <v>-60.5</v>
      </c>
      <c r="AQ8179" s="3">
        <v>-70.099999999999994</v>
      </c>
      <c r="AR8179" s="3">
        <v>-70.775999999999996</v>
      </c>
      <c r="AS8179" s="3">
        <v>-23.064</v>
      </c>
      <c r="AT8179" s="3">
        <v>-53.033000000000001</v>
      </c>
      <c r="AU8179" s="3">
        <v>-70.116</v>
      </c>
      <c r="AV8179" s="3">
        <v>-83.165999999999997</v>
      </c>
      <c r="AW8179" s="3">
        <v>-100.221</v>
      </c>
      <c r="AX8179" s="3">
        <v>-99.090999999999994</v>
      </c>
      <c r="AY8179" s="3">
        <v>-105.37</v>
      </c>
      <c r="AZ8179" s="3">
        <v>-116.754</v>
      </c>
      <c r="BA8179">
        <v>-123.143</v>
      </c>
      <c r="BB8179">
        <v>2016</v>
      </c>
    </row>
    <row r="8180" spans="1:54" hidden="1" x14ac:dyDescent="0.2">
      <c r="A8180">
        <v>926</v>
      </c>
      <c r="B8180" t="s">
        <v>366</v>
      </c>
      <c r="C8180" t="s">
        <v>251</v>
      </c>
      <c r="D8180" t="s">
        <v>41</v>
      </c>
      <c r="E8180" t="s">
        <v>250</v>
      </c>
      <c r="F8180" t="s">
        <v>249</v>
      </c>
      <c r="G8180" t="s">
        <v>217</v>
      </c>
      <c r="I8180" t="s">
        <v>248</v>
      </c>
      <c r="J8180" s="3" t="s">
        <v>215</v>
      </c>
      <c r="K8180" s="3" t="s">
        <v>215</v>
      </c>
      <c r="L8180" s="3" t="s">
        <v>215</v>
      </c>
      <c r="M8180" s="3" t="s">
        <v>215</v>
      </c>
      <c r="N8180" s="3" t="s">
        <v>215</v>
      </c>
      <c r="O8180" s="3" t="s">
        <v>215</v>
      </c>
      <c r="P8180" s="3" t="s">
        <v>215</v>
      </c>
      <c r="Q8180" s="3" t="s">
        <v>215</v>
      </c>
      <c r="R8180" s="3" t="s">
        <v>215</v>
      </c>
      <c r="S8180" s="3" t="s">
        <v>215</v>
      </c>
      <c r="T8180" s="3" t="s">
        <v>215</v>
      </c>
      <c r="U8180" s="3" t="s">
        <v>215</v>
      </c>
      <c r="V8180" s="3" t="s">
        <v>215</v>
      </c>
      <c r="W8180" s="3" t="s">
        <v>215</v>
      </c>
      <c r="X8180" s="3" t="s">
        <v>215</v>
      </c>
      <c r="Y8180" s="3">
        <v>-4.7210000000000001</v>
      </c>
      <c r="Z8180" s="3">
        <v>-3.093</v>
      </c>
      <c r="AA8180" s="3">
        <v>-5.3739999999999997</v>
      </c>
      <c r="AB8180" s="3">
        <v>-2.6880000000000002</v>
      </c>
      <c r="AC8180" s="3">
        <v>4.9539999999999997</v>
      </c>
      <c r="AD8180" s="3">
        <v>-3.1859999999999999</v>
      </c>
      <c r="AE8180" s="3">
        <v>-2.92</v>
      </c>
      <c r="AF8180" s="3">
        <v>-1.7729999999999999</v>
      </c>
      <c r="AG8180" s="3">
        <v>-0.86</v>
      </c>
      <c r="AH8180" s="3">
        <v>-4.2530000000000001</v>
      </c>
      <c r="AI8180" s="3">
        <v>-2.1930000000000001</v>
      </c>
      <c r="AJ8180" s="3">
        <v>-1.3140000000000001</v>
      </c>
      <c r="AK8180" s="3">
        <v>-1.895</v>
      </c>
      <c r="AL8180" s="3">
        <v>-3.0230000000000001</v>
      </c>
      <c r="AM8180" s="3">
        <v>-6.0410000000000004</v>
      </c>
      <c r="AN8180" s="3">
        <v>-5.7720000000000002</v>
      </c>
      <c r="AO8180" s="3">
        <v>-2.762</v>
      </c>
      <c r="AP8180" s="3">
        <v>-4.3070000000000004</v>
      </c>
      <c r="AQ8180" s="3">
        <v>-4.7839999999999998</v>
      </c>
      <c r="AR8180" s="3">
        <v>-4.46</v>
      </c>
      <c r="AS8180" s="3">
        <v>-1.1599999999999999</v>
      </c>
      <c r="AT8180" s="3">
        <v>-2.2250000000000001</v>
      </c>
      <c r="AU8180" s="3">
        <v>-2.411</v>
      </c>
      <c r="AV8180" s="3">
        <v>-2.496</v>
      </c>
      <c r="AW8180" s="3">
        <v>-2.6970000000000001</v>
      </c>
      <c r="AX8180" s="3">
        <v>-2.3980000000000001</v>
      </c>
      <c r="AY8180" s="3">
        <v>-2.2970000000000002</v>
      </c>
      <c r="AZ8180" s="3">
        <v>-2.298</v>
      </c>
      <c r="BA8180">
        <v>-2.198</v>
      </c>
      <c r="BB8180">
        <v>2016</v>
      </c>
    </row>
    <row r="8181" spans="1:54" hidden="1" x14ac:dyDescent="0.2">
      <c r="A8181">
        <v>926</v>
      </c>
      <c r="B8181" t="s">
        <v>366</v>
      </c>
      <c r="C8181" t="s">
        <v>247</v>
      </c>
      <c r="D8181" t="s">
        <v>41</v>
      </c>
      <c r="E8181" t="s">
        <v>245</v>
      </c>
      <c r="F8181" t="s">
        <v>244</v>
      </c>
      <c r="G8181" t="s">
        <v>225</v>
      </c>
      <c r="H8181" t="s">
        <v>222</v>
      </c>
      <c r="I8181" t="s">
        <v>1871</v>
      </c>
      <c r="J8181" s="3" t="s">
        <v>215</v>
      </c>
      <c r="K8181" s="3" t="s">
        <v>215</v>
      </c>
      <c r="L8181" s="3" t="s">
        <v>215</v>
      </c>
      <c r="M8181" s="3" t="s">
        <v>215</v>
      </c>
      <c r="N8181" s="3" t="s">
        <v>215</v>
      </c>
      <c r="O8181" s="3" t="s">
        <v>215</v>
      </c>
      <c r="P8181" s="3" t="s">
        <v>215</v>
      </c>
      <c r="Q8181" s="3" t="s">
        <v>215</v>
      </c>
      <c r="R8181" s="3" t="s">
        <v>215</v>
      </c>
      <c r="S8181" s="3" t="s">
        <v>215</v>
      </c>
      <c r="T8181" s="3" t="s">
        <v>215</v>
      </c>
      <c r="U8181" s="3" t="s">
        <v>215</v>
      </c>
      <c r="V8181" s="3" t="s">
        <v>215</v>
      </c>
      <c r="W8181" s="3" t="s">
        <v>215</v>
      </c>
      <c r="X8181" s="3" t="s">
        <v>215</v>
      </c>
      <c r="Y8181" s="3" t="s">
        <v>215</v>
      </c>
      <c r="Z8181" s="3" t="s">
        <v>215</v>
      </c>
      <c r="AA8181" s="3" t="s">
        <v>215</v>
      </c>
      <c r="AB8181" s="3" t="s">
        <v>215</v>
      </c>
      <c r="AC8181" s="3" t="s">
        <v>215</v>
      </c>
      <c r="AD8181" s="3" t="s">
        <v>215</v>
      </c>
      <c r="AE8181" s="3" t="s">
        <v>215</v>
      </c>
      <c r="AF8181" s="3" t="s">
        <v>215</v>
      </c>
      <c r="AG8181" s="3">
        <v>-3.2679999999999998</v>
      </c>
      <c r="AH8181" s="3">
        <v>-21.256</v>
      </c>
      <c r="AI8181" s="3">
        <v>-9.032</v>
      </c>
      <c r="AJ8181" s="3">
        <v>-10.472</v>
      </c>
      <c r="AK8181" s="3">
        <v>-26.317</v>
      </c>
      <c r="AL8181" s="3">
        <v>-33.348999999999997</v>
      </c>
      <c r="AM8181" s="3">
        <v>-22.134</v>
      </c>
      <c r="AN8181" s="3">
        <v>-30.689</v>
      </c>
      <c r="AO8181" s="3">
        <v>-40.570999999999998</v>
      </c>
      <c r="AP8181" s="3">
        <v>-62.820999999999998</v>
      </c>
      <c r="AQ8181" s="3">
        <v>-70.975999999999999</v>
      </c>
      <c r="AR8181" s="3">
        <v>-48.220999999999997</v>
      </c>
      <c r="AS8181" s="3">
        <v>-8.6809999999999992</v>
      </c>
      <c r="AT8181" s="3">
        <v>-47.473999999999997</v>
      </c>
      <c r="AU8181" s="3">
        <v>-63.311999999999998</v>
      </c>
      <c r="AV8181" s="3">
        <v>-84.135000000000005</v>
      </c>
      <c r="AW8181" s="3">
        <v>-93.594999999999999</v>
      </c>
      <c r="AX8181" s="3">
        <v>-95.79</v>
      </c>
      <c r="AY8181" s="3">
        <v>-102.923</v>
      </c>
      <c r="AZ8181" s="3">
        <v>-116.328</v>
      </c>
      <c r="BA8181">
        <v>-122.357</v>
      </c>
      <c r="BB8181">
        <v>2016</v>
      </c>
    </row>
    <row r="8182" spans="1:54" hidden="1" x14ac:dyDescent="0.2">
      <c r="A8182">
        <v>926</v>
      </c>
      <c r="B8182" t="s">
        <v>366</v>
      </c>
      <c r="C8182" t="s">
        <v>246</v>
      </c>
      <c r="D8182" t="s">
        <v>41</v>
      </c>
      <c r="E8182" t="s">
        <v>245</v>
      </c>
      <c r="F8182" t="s">
        <v>244</v>
      </c>
      <c r="G8182" t="s">
        <v>243</v>
      </c>
      <c r="I8182" t="s">
        <v>362</v>
      </c>
      <c r="J8182" s="3" t="s">
        <v>215</v>
      </c>
      <c r="K8182" s="3" t="s">
        <v>215</v>
      </c>
      <c r="L8182" s="3" t="s">
        <v>215</v>
      </c>
      <c r="M8182" s="3" t="s">
        <v>215</v>
      </c>
      <c r="N8182" s="3" t="s">
        <v>215</v>
      </c>
      <c r="O8182" s="3" t="s">
        <v>215</v>
      </c>
      <c r="P8182" s="3" t="s">
        <v>215</v>
      </c>
      <c r="Q8182" s="3" t="s">
        <v>215</v>
      </c>
      <c r="R8182" s="3" t="s">
        <v>215</v>
      </c>
      <c r="S8182" s="3" t="s">
        <v>215</v>
      </c>
      <c r="T8182" s="3" t="s">
        <v>215</v>
      </c>
      <c r="U8182" s="3" t="s">
        <v>215</v>
      </c>
      <c r="V8182" s="3" t="s">
        <v>215</v>
      </c>
      <c r="W8182" s="3" t="s">
        <v>215</v>
      </c>
      <c r="X8182" s="3" t="s">
        <v>215</v>
      </c>
      <c r="Y8182" s="3" t="s">
        <v>215</v>
      </c>
      <c r="Z8182" s="3" t="s">
        <v>215</v>
      </c>
      <c r="AA8182" s="3" t="s">
        <v>215</v>
      </c>
      <c r="AB8182" s="3" t="s">
        <v>215</v>
      </c>
      <c r="AC8182" s="3" t="s">
        <v>215</v>
      </c>
      <c r="AD8182" s="3" t="s">
        <v>215</v>
      </c>
      <c r="AE8182" s="3" t="s">
        <v>215</v>
      </c>
      <c r="AF8182" s="3" t="s">
        <v>215</v>
      </c>
      <c r="AG8182" s="3">
        <v>-1.2330000000000001</v>
      </c>
      <c r="AH8182" s="3">
        <v>-6.4649999999999999</v>
      </c>
      <c r="AI8182" s="3">
        <v>-1.9650000000000001</v>
      </c>
      <c r="AJ8182" s="3">
        <v>-1.879</v>
      </c>
      <c r="AK8182" s="3">
        <v>-3.653</v>
      </c>
      <c r="AL8182" s="3">
        <v>-3.496</v>
      </c>
      <c r="AM8182" s="3">
        <v>-2.1459999999999999</v>
      </c>
      <c r="AN8182" s="3">
        <v>-2.6680000000000001</v>
      </c>
      <c r="AO8182" s="3">
        <v>-3.1509999999999998</v>
      </c>
      <c r="AP8182" s="3">
        <v>-4.4870000000000001</v>
      </c>
      <c r="AQ8182" s="3">
        <v>-4.8280000000000003</v>
      </c>
      <c r="AR8182" s="3">
        <v>-2.9470000000000001</v>
      </c>
      <c r="AS8182" s="3">
        <v>-0.40600000000000003</v>
      </c>
      <c r="AT8182" s="3">
        <v>-1.9379999999999999</v>
      </c>
      <c r="AU8182" s="3">
        <v>-2.1419999999999999</v>
      </c>
      <c r="AV8182" s="3">
        <v>-2.5089999999999999</v>
      </c>
      <c r="AW8182" s="3">
        <v>-2.508</v>
      </c>
      <c r="AX8182" s="3">
        <v>-2.3130000000000002</v>
      </c>
      <c r="AY8182" s="3">
        <v>-2.2410000000000001</v>
      </c>
      <c r="AZ8182" s="3">
        <v>-2.2890000000000001</v>
      </c>
      <c r="BA8182">
        <v>-2.1850000000000001</v>
      </c>
      <c r="BB8182">
        <v>2016</v>
      </c>
    </row>
    <row r="8183" spans="1:54" hidden="1" x14ac:dyDescent="0.2">
      <c r="A8183">
        <v>926</v>
      </c>
      <c r="B8183" t="s">
        <v>366</v>
      </c>
      <c r="C8183" t="s">
        <v>242</v>
      </c>
      <c r="D8183" t="s">
        <v>41</v>
      </c>
      <c r="E8183" t="s">
        <v>240</v>
      </c>
      <c r="F8183" t="s">
        <v>239</v>
      </c>
      <c r="G8183" t="s">
        <v>225</v>
      </c>
      <c r="H8183" t="s">
        <v>222</v>
      </c>
      <c r="I8183" t="s">
        <v>1871</v>
      </c>
      <c r="J8183" s="3" t="s">
        <v>215</v>
      </c>
      <c r="K8183" s="3" t="s">
        <v>215</v>
      </c>
      <c r="L8183" s="3" t="s">
        <v>215</v>
      </c>
      <c r="M8183" s="3" t="s">
        <v>215</v>
      </c>
      <c r="N8183" s="3" t="s">
        <v>215</v>
      </c>
      <c r="O8183" s="3" t="s">
        <v>215</v>
      </c>
      <c r="P8183" s="3" t="s">
        <v>215</v>
      </c>
      <c r="Q8183" s="3" t="s">
        <v>215</v>
      </c>
      <c r="R8183" s="3" t="s">
        <v>215</v>
      </c>
      <c r="S8183" s="3" t="s">
        <v>215</v>
      </c>
      <c r="T8183" s="3" t="s">
        <v>215</v>
      </c>
      <c r="U8183" s="3" t="s">
        <v>215</v>
      </c>
      <c r="V8183" s="3" t="s">
        <v>215</v>
      </c>
      <c r="W8183" s="3" t="s">
        <v>215</v>
      </c>
      <c r="X8183" s="3" t="s">
        <v>215</v>
      </c>
      <c r="Y8183" s="3">
        <v>-1.8320000000000001</v>
      </c>
      <c r="Z8183" s="3">
        <v>-1.327</v>
      </c>
      <c r="AA8183" s="3">
        <v>-3.5</v>
      </c>
      <c r="AB8183" s="3">
        <v>-0.434</v>
      </c>
      <c r="AC8183" s="3">
        <v>9.7710000000000008</v>
      </c>
      <c r="AD8183" s="3">
        <v>-0.312</v>
      </c>
      <c r="AE8183" s="3">
        <v>-2.1059999999999999</v>
      </c>
      <c r="AF8183" s="3">
        <v>-1.198</v>
      </c>
      <c r="AG8183" s="3">
        <v>0.25900000000000001</v>
      </c>
      <c r="AH8183" s="3">
        <v>-11.994</v>
      </c>
      <c r="AI8183" s="3">
        <v>-6.718</v>
      </c>
      <c r="AJ8183" s="3">
        <v>-3.9870000000000001</v>
      </c>
      <c r="AK8183" s="3">
        <v>-10.554</v>
      </c>
      <c r="AL8183" s="3">
        <v>-25.05</v>
      </c>
      <c r="AM8183" s="3">
        <v>-46.561999999999998</v>
      </c>
      <c r="AN8183" s="3">
        <v>-44.7</v>
      </c>
      <c r="AO8183" s="3">
        <v>-10.3</v>
      </c>
      <c r="AP8183" s="3">
        <v>-33.5</v>
      </c>
      <c r="AQ8183" s="3">
        <v>-34.200000000000003</v>
      </c>
      <c r="AR8183" s="3">
        <v>-18.292999999999999</v>
      </c>
      <c r="AS8183" s="3">
        <v>59.725000000000001</v>
      </c>
      <c r="AT8183" s="3">
        <v>44.654000000000003</v>
      </c>
      <c r="AU8183" s="3">
        <v>41.58</v>
      </c>
      <c r="AV8183" s="3">
        <v>49.375999999999998</v>
      </c>
      <c r="AW8183" s="3">
        <v>65.227999999999994</v>
      </c>
      <c r="AX8183" s="3">
        <v>73.775000000000006</v>
      </c>
      <c r="AY8183" s="3">
        <v>82.230999999999995</v>
      </c>
      <c r="AZ8183" s="3">
        <v>92.168999999999997</v>
      </c>
      <c r="BA8183">
        <v>102.346</v>
      </c>
      <c r="BB8183">
        <v>2016</v>
      </c>
    </row>
    <row r="8184" spans="1:54" hidden="1" x14ac:dyDescent="0.2">
      <c r="A8184">
        <v>926</v>
      </c>
      <c r="B8184" t="s">
        <v>366</v>
      </c>
      <c r="C8184" t="s">
        <v>241</v>
      </c>
      <c r="D8184" t="s">
        <v>41</v>
      </c>
      <c r="E8184" t="s">
        <v>240</v>
      </c>
      <c r="F8184" t="s">
        <v>239</v>
      </c>
      <c r="G8184" t="s">
        <v>217</v>
      </c>
      <c r="I8184" t="s">
        <v>238</v>
      </c>
      <c r="J8184" s="3" t="s">
        <v>215</v>
      </c>
      <c r="K8184" s="3" t="s">
        <v>215</v>
      </c>
      <c r="L8184" s="3" t="s">
        <v>215</v>
      </c>
      <c r="M8184" s="3" t="s">
        <v>215</v>
      </c>
      <c r="N8184" s="3" t="s">
        <v>215</v>
      </c>
      <c r="O8184" s="3" t="s">
        <v>215</v>
      </c>
      <c r="P8184" s="3" t="s">
        <v>215</v>
      </c>
      <c r="Q8184" s="3" t="s">
        <v>215</v>
      </c>
      <c r="R8184" s="3" t="s">
        <v>215</v>
      </c>
      <c r="S8184" s="3" t="s">
        <v>215</v>
      </c>
      <c r="T8184" s="3" t="s">
        <v>215</v>
      </c>
      <c r="U8184" s="3" t="s">
        <v>215</v>
      </c>
      <c r="V8184" s="3" t="s">
        <v>215</v>
      </c>
      <c r="W8184" s="3" t="s">
        <v>215</v>
      </c>
      <c r="X8184" s="3" t="s">
        <v>215</v>
      </c>
      <c r="Y8184" s="3">
        <v>-3.2490000000000001</v>
      </c>
      <c r="Z8184" s="3">
        <v>-1.5740000000000001</v>
      </c>
      <c r="AA8184" s="3">
        <v>-3.625</v>
      </c>
      <c r="AB8184" s="3">
        <v>-0.40899999999999997</v>
      </c>
      <c r="AC8184" s="3">
        <v>7.2430000000000003</v>
      </c>
      <c r="AD8184" s="3">
        <v>-0.17699999999999999</v>
      </c>
      <c r="AE8184" s="3">
        <v>-0.997</v>
      </c>
      <c r="AF8184" s="3">
        <v>-0.51200000000000001</v>
      </c>
      <c r="AG8184" s="3">
        <v>9.2999999999999999E-2</v>
      </c>
      <c r="AH8184" s="3">
        <v>-3.355</v>
      </c>
      <c r="AI8184" s="3">
        <v>-1.4690000000000001</v>
      </c>
      <c r="AJ8184" s="3">
        <v>-0.70599999999999996</v>
      </c>
      <c r="AK8184" s="3">
        <v>-1.405</v>
      </c>
      <c r="AL8184" s="3">
        <v>-2.528</v>
      </c>
      <c r="AM8184" s="3">
        <v>-4.9169999999999998</v>
      </c>
      <c r="AN8184" s="3">
        <v>-4.141</v>
      </c>
      <c r="AO8184" s="3">
        <v>-0.79200000000000004</v>
      </c>
      <c r="AP8184" s="3">
        <v>-2.3849999999999998</v>
      </c>
      <c r="AQ8184" s="3">
        <v>-2.3340000000000001</v>
      </c>
      <c r="AR8184" s="3">
        <v>-1.153</v>
      </c>
      <c r="AS8184" s="3">
        <v>3.0030000000000001</v>
      </c>
      <c r="AT8184" s="3">
        <v>1.8740000000000001</v>
      </c>
      <c r="AU8184" s="3">
        <v>1.43</v>
      </c>
      <c r="AV8184" s="3">
        <v>1.482</v>
      </c>
      <c r="AW8184" s="3">
        <v>1.756</v>
      </c>
      <c r="AX8184" s="3">
        <v>1.7849999999999999</v>
      </c>
      <c r="AY8184" s="3">
        <v>1.7929999999999999</v>
      </c>
      <c r="AZ8184" s="3">
        <v>1.8140000000000001</v>
      </c>
      <c r="BA8184">
        <v>1.827</v>
      </c>
      <c r="BB8184">
        <v>2016</v>
      </c>
    </row>
    <row r="8185" spans="1:54" hidden="1" x14ac:dyDescent="0.2">
      <c r="A8185">
        <v>926</v>
      </c>
      <c r="B8185" t="s">
        <v>366</v>
      </c>
      <c r="C8185" t="s">
        <v>237</v>
      </c>
      <c r="D8185" t="s">
        <v>41</v>
      </c>
      <c r="E8185" t="s">
        <v>235</v>
      </c>
      <c r="F8185" t="s">
        <v>234</v>
      </c>
      <c r="G8185" t="s">
        <v>225</v>
      </c>
      <c r="H8185" t="s">
        <v>222</v>
      </c>
    </row>
    <row r="8186" spans="1:54" hidden="1" x14ac:dyDescent="0.2">
      <c r="A8186">
        <v>926</v>
      </c>
      <c r="B8186" t="s">
        <v>366</v>
      </c>
      <c r="C8186" t="s">
        <v>236</v>
      </c>
      <c r="D8186" t="s">
        <v>41</v>
      </c>
      <c r="E8186" t="s">
        <v>235</v>
      </c>
      <c r="F8186" t="s">
        <v>234</v>
      </c>
      <c r="G8186" t="s">
        <v>217</v>
      </c>
    </row>
    <row r="8187" spans="1:54" hidden="1" x14ac:dyDescent="0.2">
      <c r="A8187">
        <v>926</v>
      </c>
      <c r="B8187" t="s">
        <v>366</v>
      </c>
      <c r="C8187" t="s">
        <v>233</v>
      </c>
      <c r="D8187" t="s">
        <v>41</v>
      </c>
      <c r="E8187" t="s">
        <v>231</v>
      </c>
      <c r="F8187" t="s">
        <v>230</v>
      </c>
      <c r="G8187" t="s">
        <v>225</v>
      </c>
      <c r="H8187" t="s">
        <v>222</v>
      </c>
      <c r="I8187" t="s">
        <v>1871</v>
      </c>
      <c r="J8187" s="3" t="s">
        <v>215</v>
      </c>
      <c r="K8187" s="3" t="s">
        <v>215</v>
      </c>
      <c r="L8187" s="3" t="s">
        <v>215</v>
      </c>
      <c r="M8187" s="3" t="s">
        <v>215</v>
      </c>
      <c r="N8187" s="3" t="s">
        <v>215</v>
      </c>
      <c r="O8187" s="3" t="s">
        <v>215</v>
      </c>
      <c r="P8187" s="3" t="s">
        <v>215</v>
      </c>
      <c r="Q8187" s="3" t="s">
        <v>215</v>
      </c>
      <c r="R8187" s="3" t="s">
        <v>215</v>
      </c>
      <c r="S8187" s="3" t="s">
        <v>215</v>
      </c>
      <c r="T8187" s="3" t="s">
        <v>215</v>
      </c>
      <c r="U8187" s="3" t="s">
        <v>215</v>
      </c>
      <c r="V8187" s="3" t="s">
        <v>215</v>
      </c>
      <c r="W8187" s="3" t="s">
        <v>215</v>
      </c>
      <c r="X8187" s="3" t="s">
        <v>215</v>
      </c>
      <c r="Y8187" s="3" t="s">
        <v>215</v>
      </c>
      <c r="Z8187" s="3" t="s">
        <v>215</v>
      </c>
      <c r="AA8187" s="3">
        <v>27.898</v>
      </c>
      <c r="AB8187" s="3">
        <v>49.377000000000002</v>
      </c>
      <c r="AC8187" s="3">
        <v>79.537999999999997</v>
      </c>
      <c r="AD8187" s="3">
        <v>77.02</v>
      </c>
      <c r="AE8187" s="3">
        <v>74.629000000000005</v>
      </c>
      <c r="AF8187" s="3">
        <v>75.728999999999999</v>
      </c>
      <c r="AG8187" s="3">
        <v>78.489000000000004</v>
      </c>
      <c r="AH8187" s="3">
        <v>85.400999999999996</v>
      </c>
      <c r="AI8187" s="3">
        <v>78.147000000000006</v>
      </c>
      <c r="AJ8187" s="3">
        <v>80.549000000000007</v>
      </c>
      <c r="AK8187" s="3">
        <v>88.745000000000005</v>
      </c>
      <c r="AL8187" s="3">
        <v>194.81200000000001</v>
      </c>
      <c r="AM8187" s="3">
        <v>323.14100000000002</v>
      </c>
      <c r="AN8187" s="3">
        <v>438.49299999999999</v>
      </c>
      <c r="AO8187" s="3">
        <v>479.38</v>
      </c>
      <c r="AP8187" s="3">
        <v>527.33399999999995</v>
      </c>
      <c r="AQ8187" s="3">
        <v>593.68100000000004</v>
      </c>
      <c r="AR8187" s="3">
        <v>1115.8689999999999</v>
      </c>
      <c r="AS8187" s="3">
        <v>1577.5239999999999</v>
      </c>
      <c r="AT8187" s="3">
        <v>1936.29</v>
      </c>
      <c r="AU8187" s="3">
        <v>2198.67</v>
      </c>
      <c r="AV8187" s="3">
        <v>2610.2240000000002</v>
      </c>
      <c r="AW8187" s="3">
        <v>2855.451</v>
      </c>
      <c r="AX8187" s="3">
        <v>2962.4839999999999</v>
      </c>
      <c r="AY8187" s="3">
        <v>3069.3420000000001</v>
      </c>
      <c r="AZ8187" s="3">
        <v>3203.1039999999998</v>
      </c>
      <c r="BA8187">
        <v>3325.395</v>
      </c>
      <c r="BB8187">
        <v>2016</v>
      </c>
    </row>
    <row r="8188" spans="1:54" hidden="1" x14ac:dyDescent="0.2">
      <c r="A8188">
        <v>926</v>
      </c>
      <c r="B8188" t="s">
        <v>366</v>
      </c>
      <c r="C8188" t="s">
        <v>232</v>
      </c>
      <c r="D8188" t="s">
        <v>41</v>
      </c>
      <c r="E8188" t="s">
        <v>231</v>
      </c>
      <c r="F8188" t="s">
        <v>230</v>
      </c>
      <c r="G8188" t="s">
        <v>217</v>
      </c>
      <c r="I8188" t="s">
        <v>229</v>
      </c>
      <c r="J8188" s="3" t="s">
        <v>215</v>
      </c>
      <c r="K8188" s="3" t="s">
        <v>215</v>
      </c>
      <c r="L8188" s="3" t="s">
        <v>215</v>
      </c>
      <c r="M8188" s="3" t="s">
        <v>215</v>
      </c>
      <c r="N8188" s="3" t="s">
        <v>215</v>
      </c>
      <c r="O8188" s="3" t="s">
        <v>215</v>
      </c>
      <c r="P8188" s="3" t="s">
        <v>215</v>
      </c>
      <c r="Q8188" s="3" t="s">
        <v>215</v>
      </c>
      <c r="R8188" s="3" t="s">
        <v>215</v>
      </c>
      <c r="S8188" s="3" t="s">
        <v>215</v>
      </c>
      <c r="T8188" s="3" t="s">
        <v>215</v>
      </c>
      <c r="U8188" s="3" t="s">
        <v>215</v>
      </c>
      <c r="V8188" s="3" t="s">
        <v>215</v>
      </c>
      <c r="W8188" s="3" t="s">
        <v>215</v>
      </c>
      <c r="X8188" s="3" t="s">
        <v>215</v>
      </c>
      <c r="Y8188" s="3" t="s">
        <v>215</v>
      </c>
      <c r="Z8188" s="3" t="s">
        <v>215</v>
      </c>
      <c r="AA8188" s="3">
        <v>28.891999999999999</v>
      </c>
      <c r="AB8188" s="3">
        <v>46.536999999999999</v>
      </c>
      <c r="AC8188" s="3">
        <v>58.959000000000003</v>
      </c>
      <c r="AD8188" s="3">
        <v>43.79</v>
      </c>
      <c r="AE8188" s="3">
        <v>35.340000000000003</v>
      </c>
      <c r="AF8188" s="3">
        <v>32.344000000000001</v>
      </c>
      <c r="AG8188" s="3">
        <v>28.298999999999999</v>
      </c>
      <c r="AH8188" s="3">
        <v>23.885000000000002</v>
      </c>
      <c r="AI8188" s="3">
        <v>17.088000000000001</v>
      </c>
      <c r="AJ8188" s="3">
        <v>14.256</v>
      </c>
      <c r="AK8188" s="3">
        <v>11.815</v>
      </c>
      <c r="AL8188" s="3">
        <v>19.661999999999999</v>
      </c>
      <c r="AM8188" s="3">
        <v>34.121000000000002</v>
      </c>
      <c r="AN8188" s="3">
        <v>40.625999999999998</v>
      </c>
      <c r="AO8188" s="3">
        <v>36.875999999999998</v>
      </c>
      <c r="AP8188" s="3">
        <v>37.542000000000002</v>
      </c>
      <c r="AQ8188" s="3">
        <v>40.518999999999998</v>
      </c>
      <c r="AR8188" s="3">
        <v>70.316999999999993</v>
      </c>
      <c r="AS8188" s="3">
        <v>79.331000000000003</v>
      </c>
      <c r="AT8188" s="3">
        <v>81.248000000000005</v>
      </c>
      <c r="AU8188" s="3">
        <v>75.602000000000004</v>
      </c>
      <c r="AV8188" s="3">
        <v>78.350999999999999</v>
      </c>
      <c r="AW8188" s="3">
        <v>76.855000000000004</v>
      </c>
      <c r="AX8188" s="3">
        <v>71.677999999999997</v>
      </c>
      <c r="AY8188" s="3">
        <v>66.923000000000002</v>
      </c>
      <c r="AZ8188" s="3">
        <v>63.051000000000002</v>
      </c>
      <c r="BA8188">
        <v>59.366</v>
      </c>
      <c r="BB8188">
        <v>2016</v>
      </c>
    </row>
    <row r="8189" spans="1:54" hidden="1" x14ac:dyDescent="0.2">
      <c r="A8189">
        <v>926</v>
      </c>
      <c r="B8189" t="s">
        <v>366</v>
      </c>
      <c r="C8189" t="s">
        <v>228</v>
      </c>
      <c r="D8189" t="s">
        <v>41</v>
      </c>
      <c r="E8189" t="s">
        <v>227</v>
      </c>
      <c r="F8189" t="s">
        <v>226</v>
      </c>
      <c r="G8189" t="s">
        <v>225</v>
      </c>
      <c r="H8189" t="s">
        <v>222</v>
      </c>
      <c r="I8189" t="s">
        <v>1871</v>
      </c>
      <c r="J8189" s="3" t="s">
        <v>215</v>
      </c>
      <c r="K8189" s="3" t="s">
        <v>215</v>
      </c>
      <c r="L8189" s="3" t="s">
        <v>215</v>
      </c>
      <c r="M8189" s="3" t="s">
        <v>215</v>
      </c>
      <c r="N8189" s="3" t="s">
        <v>215</v>
      </c>
      <c r="O8189" s="3" t="s">
        <v>215</v>
      </c>
      <c r="P8189" s="3" t="s">
        <v>215</v>
      </c>
      <c r="Q8189" s="3" t="s">
        <v>215</v>
      </c>
      <c r="R8189" s="3" t="s">
        <v>215</v>
      </c>
      <c r="S8189" s="3" t="s">
        <v>215</v>
      </c>
      <c r="T8189" s="3" t="s">
        <v>215</v>
      </c>
      <c r="U8189" s="3" t="s">
        <v>215</v>
      </c>
      <c r="V8189" s="3">
        <v>5.1999999999999998E-2</v>
      </c>
      <c r="W8189" s="3">
        <v>1.587</v>
      </c>
      <c r="X8189" s="3">
        <v>12.449</v>
      </c>
      <c r="Y8189" s="3">
        <v>56.381</v>
      </c>
      <c r="Z8189" s="3">
        <v>84.308000000000007</v>
      </c>
      <c r="AA8189" s="3">
        <v>96.558999999999997</v>
      </c>
      <c r="AB8189" s="3">
        <v>106.10299999999999</v>
      </c>
      <c r="AC8189" s="3">
        <v>134.904</v>
      </c>
      <c r="AD8189" s="3">
        <v>175.88800000000001</v>
      </c>
      <c r="AE8189" s="3">
        <v>211.17500000000001</v>
      </c>
      <c r="AF8189" s="3">
        <v>234.13800000000001</v>
      </c>
      <c r="AG8189" s="3">
        <v>277.35500000000002</v>
      </c>
      <c r="AH8189" s="3">
        <v>357.54399999999998</v>
      </c>
      <c r="AI8189" s="3">
        <v>457.32499999999999</v>
      </c>
      <c r="AJ8189" s="3">
        <v>565.01800000000003</v>
      </c>
      <c r="AK8189" s="3">
        <v>751.10599999999999</v>
      </c>
      <c r="AL8189" s="3">
        <v>990.81899999999996</v>
      </c>
      <c r="AM8189" s="3">
        <v>947.04200000000003</v>
      </c>
      <c r="AN8189" s="3">
        <v>1079.346</v>
      </c>
      <c r="AO8189" s="3">
        <v>1299.991</v>
      </c>
      <c r="AP8189" s="3">
        <v>1404.6690000000001</v>
      </c>
      <c r="AQ8189" s="3">
        <v>1465.1980000000001</v>
      </c>
      <c r="AR8189" s="3">
        <v>1586.915</v>
      </c>
      <c r="AS8189" s="3">
        <v>1988.5440000000001</v>
      </c>
      <c r="AT8189" s="3">
        <v>2383.1819999999998</v>
      </c>
      <c r="AU8189" s="3">
        <v>2908.2330000000002</v>
      </c>
      <c r="AV8189" s="3">
        <v>3331.45</v>
      </c>
      <c r="AW8189" s="3">
        <v>3715.384</v>
      </c>
      <c r="AX8189" s="3">
        <v>4133.0649999999996</v>
      </c>
      <c r="AY8189" s="3">
        <v>4586.357</v>
      </c>
      <c r="AZ8189" s="3">
        <v>5080.1750000000002</v>
      </c>
      <c r="BA8189">
        <v>5601.4790000000003</v>
      </c>
      <c r="BB8189">
        <v>2016</v>
      </c>
    </row>
    <row r="8190" spans="1:54" hidden="1" x14ac:dyDescent="0.2">
      <c r="A8190">
        <v>926</v>
      </c>
      <c r="B8190" t="s">
        <v>366</v>
      </c>
      <c r="C8190" t="s">
        <v>224</v>
      </c>
      <c r="D8190" t="s">
        <v>41</v>
      </c>
      <c r="E8190" t="s">
        <v>219</v>
      </c>
      <c r="F8190" t="s">
        <v>218</v>
      </c>
      <c r="G8190" t="s">
        <v>223</v>
      </c>
      <c r="H8190" t="s">
        <v>222</v>
      </c>
      <c r="I8190" t="s">
        <v>1872</v>
      </c>
      <c r="J8190" s="3" t="s">
        <v>215</v>
      </c>
      <c r="K8190" s="3" t="s">
        <v>215</v>
      </c>
      <c r="L8190" s="3" t="s">
        <v>215</v>
      </c>
      <c r="M8190" s="3" t="s">
        <v>215</v>
      </c>
      <c r="N8190" s="3" t="s">
        <v>215</v>
      </c>
      <c r="O8190" s="3" t="s">
        <v>215</v>
      </c>
      <c r="P8190" s="3" t="s">
        <v>215</v>
      </c>
      <c r="Q8190" s="3" t="s">
        <v>215</v>
      </c>
      <c r="R8190" s="3" t="s">
        <v>215</v>
      </c>
      <c r="S8190" s="3" t="s">
        <v>215</v>
      </c>
      <c r="T8190" s="3" t="s">
        <v>215</v>
      </c>
      <c r="U8190" s="3" t="s">
        <v>215</v>
      </c>
      <c r="V8190" s="3">
        <v>-0.62</v>
      </c>
      <c r="W8190" s="3">
        <v>-0.85399999999999998</v>
      </c>
      <c r="X8190" s="3">
        <v>-1.163</v>
      </c>
      <c r="Y8190" s="3">
        <v>-1.1519999999999999</v>
      </c>
      <c r="Z8190" s="3">
        <v>-1.1839999999999999</v>
      </c>
      <c r="AA8190" s="3">
        <v>-1.335</v>
      </c>
      <c r="AB8190" s="3">
        <v>-1.296</v>
      </c>
      <c r="AC8190" s="3">
        <v>1.6579999999999999</v>
      </c>
      <c r="AD8190" s="3">
        <v>1.4810000000000001</v>
      </c>
      <c r="AE8190" s="3">
        <v>1.4019999999999999</v>
      </c>
      <c r="AF8190" s="3">
        <v>3.173</v>
      </c>
      <c r="AG8190" s="3">
        <v>2.891</v>
      </c>
      <c r="AH8190" s="3">
        <v>6.9089999999999998</v>
      </c>
      <c r="AI8190" s="3">
        <v>2.5310000000000001</v>
      </c>
      <c r="AJ8190" s="3">
        <v>-1.617</v>
      </c>
      <c r="AK8190" s="3">
        <v>-5.2720000000000002</v>
      </c>
      <c r="AL8190" s="3">
        <v>-12.763</v>
      </c>
      <c r="AM8190" s="3">
        <v>-1.732</v>
      </c>
      <c r="AN8190" s="3">
        <v>-3.0179999999999998</v>
      </c>
      <c r="AO8190" s="3">
        <v>-10.244999999999999</v>
      </c>
      <c r="AP8190" s="3">
        <v>-14.315</v>
      </c>
      <c r="AQ8190" s="3">
        <v>-16.518000000000001</v>
      </c>
      <c r="AR8190" s="3">
        <v>-5.1130000000000004</v>
      </c>
      <c r="AS8190" s="3">
        <v>-0.251</v>
      </c>
      <c r="AT8190" s="3">
        <v>-3.7789999999999999</v>
      </c>
      <c r="AU8190" s="3">
        <v>-4.0049999999999999</v>
      </c>
      <c r="AV8190" s="3">
        <v>-4.4009999999999998</v>
      </c>
      <c r="AW8190" s="3">
        <v>-4.431</v>
      </c>
      <c r="AX8190" s="3">
        <v>-4.8109999999999999</v>
      </c>
      <c r="AY8190" s="3">
        <v>-5.5730000000000004</v>
      </c>
      <c r="AZ8190" s="3">
        <v>-6.508</v>
      </c>
      <c r="BA8190">
        <v>-7.0419999999999998</v>
      </c>
      <c r="BB8190">
        <v>2016</v>
      </c>
    </row>
    <row r="8191" spans="1:54" hidden="1" x14ac:dyDescent="0.2">
      <c r="A8191">
        <v>926</v>
      </c>
      <c r="B8191" t="s">
        <v>366</v>
      </c>
      <c r="C8191" t="s">
        <v>220</v>
      </c>
      <c r="D8191" t="s">
        <v>41</v>
      </c>
      <c r="E8191" t="s">
        <v>219</v>
      </c>
      <c r="F8191" t="s">
        <v>218</v>
      </c>
      <c r="G8191" t="s">
        <v>217</v>
      </c>
      <c r="I8191" t="s">
        <v>216</v>
      </c>
      <c r="J8191" s="3" t="s">
        <v>215</v>
      </c>
      <c r="K8191" s="3" t="s">
        <v>215</v>
      </c>
      <c r="L8191" s="3" t="s">
        <v>215</v>
      </c>
      <c r="M8191" s="3" t="s">
        <v>215</v>
      </c>
      <c r="N8191" s="3" t="s">
        <v>215</v>
      </c>
      <c r="O8191" s="3" t="s">
        <v>215</v>
      </c>
      <c r="P8191" s="3" t="s">
        <v>215</v>
      </c>
      <c r="Q8191" s="3" t="s">
        <v>215</v>
      </c>
      <c r="R8191" s="3" t="s">
        <v>215</v>
      </c>
      <c r="S8191" s="3" t="s">
        <v>215</v>
      </c>
      <c r="T8191" s="3" t="s">
        <v>215</v>
      </c>
      <c r="U8191" s="3" t="s">
        <v>215</v>
      </c>
      <c r="V8191" s="3">
        <v>-2.794</v>
      </c>
      <c r="W8191" s="3">
        <v>-2.4380000000000002</v>
      </c>
      <c r="X8191" s="3">
        <v>-3.06</v>
      </c>
      <c r="Y8191" s="3">
        <v>-3.01</v>
      </c>
      <c r="Z8191" s="3">
        <v>-2.569</v>
      </c>
      <c r="AA8191" s="3">
        <v>-2.5739999999999998</v>
      </c>
      <c r="AB8191" s="3">
        <v>-2.992</v>
      </c>
      <c r="AC8191" s="3">
        <v>5.0759999999999996</v>
      </c>
      <c r="AD8191" s="3">
        <v>4.5810000000000004</v>
      </c>
      <c r="AE8191" s="3">
        <v>3.5670000000000002</v>
      </c>
      <c r="AF8191" s="3">
        <v>7.2190000000000003</v>
      </c>
      <c r="AG8191" s="3">
        <v>5.5590000000000002</v>
      </c>
      <c r="AH8191" s="3">
        <v>10.276999999999999</v>
      </c>
      <c r="AI8191" s="3">
        <v>2.835</v>
      </c>
      <c r="AJ8191" s="3">
        <v>-1.4450000000000001</v>
      </c>
      <c r="AK8191" s="3">
        <v>-3.5449999999999999</v>
      </c>
      <c r="AL8191" s="3">
        <v>-6.78</v>
      </c>
      <c r="AM8191" s="3">
        <v>-1.425</v>
      </c>
      <c r="AN8191" s="3">
        <v>-2.2189999999999999</v>
      </c>
      <c r="AO8191" s="3">
        <v>-6.2789999999999999</v>
      </c>
      <c r="AP8191" s="3">
        <v>-8.1470000000000002</v>
      </c>
      <c r="AQ8191" s="3">
        <v>-9.1989999999999998</v>
      </c>
      <c r="AR8191" s="3">
        <v>-3.863</v>
      </c>
      <c r="AS8191" s="3">
        <v>-0.27600000000000002</v>
      </c>
      <c r="AT8191" s="3">
        <v>-4.0519999999999996</v>
      </c>
      <c r="AU8191" s="3">
        <v>-3.6640000000000001</v>
      </c>
      <c r="AV8191" s="3">
        <v>-3.694</v>
      </c>
      <c r="AW8191" s="3">
        <v>-3.4969999999999999</v>
      </c>
      <c r="AX8191" s="3">
        <v>-3.496</v>
      </c>
      <c r="AY8191" s="3">
        <v>-3.7240000000000002</v>
      </c>
      <c r="AZ8191" s="3">
        <v>-3.9969999999999999</v>
      </c>
      <c r="BA8191">
        <v>-3.9969999999999999</v>
      </c>
      <c r="BB8191">
        <v>2016</v>
      </c>
    </row>
    <row r="8192" spans="1:54" x14ac:dyDescent="0.2">
      <c r="A8192">
        <v>466</v>
      </c>
      <c r="B8192" t="s">
        <v>365</v>
      </c>
      <c r="C8192" t="s">
        <v>352</v>
      </c>
      <c r="D8192" t="s">
        <v>26</v>
      </c>
      <c r="E8192" t="s">
        <v>349</v>
      </c>
      <c r="F8192" t="s">
        <v>351</v>
      </c>
      <c r="G8192" t="s">
        <v>225</v>
      </c>
      <c r="H8192" t="s">
        <v>222</v>
      </c>
      <c r="I8192" t="s">
        <v>1873</v>
      </c>
      <c r="J8192" s="3">
        <v>392.96100000000001</v>
      </c>
      <c r="K8192" s="3">
        <v>424.49299999999999</v>
      </c>
      <c r="L8192" s="3">
        <v>393.97800000000001</v>
      </c>
      <c r="M8192" s="3">
        <v>373.29599999999999</v>
      </c>
      <c r="N8192" s="3">
        <v>389.91</v>
      </c>
      <c r="O8192" s="3">
        <v>380.077</v>
      </c>
      <c r="P8192" s="3">
        <v>306.84199999999998</v>
      </c>
      <c r="Q8192" s="3">
        <v>323.11599999999999</v>
      </c>
      <c r="R8192" s="3">
        <v>314.64</v>
      </c>
      <c r="S8192" s="3">
        <v>364.142</v>
      </c>
      <c r="T8192" s="3">
        <v>449.94200000000001</v>
      </c>
      <c r="U8192" s="3">
        <v>459.57600000000002</v>
      </c>
      <c r="V8192" s="3">
        <v>473.80099999999999</v>
      </c>
      <c r="W8192" s="3">
        <v>473.66500000000002</v>
      </c>
      <c r="X8192" s="3">
        <v>508.54</v>
      </c>
      <c r="Y8192" s="3">
        <v>542</v>
      </c>
      <c r="Z8192" s="3">
        <v>570.94399999999996</v>
      </c>
      <c r="AA8192" s="3">
        <v>619.77800000000002</v>
      </c>
      <c r="AB8192" s="3">
        <v>624.67999999999995</v>
      </c>
      <c r="AC8192" s="3">
        <v>648.11300000000006</v>
      </c>
      <c r="AD8192" s="3">
        <v>728.01599999999996</v>
      </c>
      <c r="AE8192" s="3">
        <v>737.12900000000002</v>
      </c>
      <c r="AF8192" s="3">
        <v>755.39800000000002</v>
      </c>
      <c r="AG8192" s="3">
        <v>821.97299999999996</v>
      </c>
      <c r="AH8192" s="3">
        <v>900.69299999999998</v>
      </c>
      <c r="AI8192" s="3">
        <v>944.52800000000002</v>
      </c>
      <c r="AJ8192" s="3">
        <v>1037.386</v>
      </c>
      <c r="AK8192" s="3">
        <v>1070.9069999999999</v>
      </c>
      <c r="AL8192" s="3">
        <v>1105.3330000000001</v>
      </c>
      <c r="AM8192" s="3">
        <v>1047.54</v>
      </c>
      <c r="AN8192" s="3">
        <v>1064.586</v>
      </c>
      <c r="AO8192" s="3">
        <v>1132.2819999999999</v>
      </c>
      <c r="AP8192" s="3">
        <v>1190.0809999999999</v>
      </c>
      <c r="AQ8192" s="3">
        <v>1258.9860000000001</v>
      </c>
      <c r="AR8192" s="3">
        <v>1300.3430000000001</v>
      </c>
      <c r="AS8192" s="3">
        <v>1350.1310000000001</v>
      </c>
      <c r="AT8192" s="3">
        <v>1391.127</v>
      </c>
      <c r="AU8192" s="3">
        <v>1398.5360000000001</v>
      </c>
      <c r="AV8192" s="3">
        <v>1425.885</v>
      </c>
      <c r="AW8192" s="3">
        <v>1469.2670000000001</v>
      </c>
      <c r="AX8192" s="3">
        <v>1516.1120000000001</v>
      </c>
      <c r="AY8192" s="3">
        <v>1562.329</v>
      </c>
      <c r="AZ8192" s="3">
        <v>1610.39</v>
      </c>
      <c r="BA8192">
        <v>1660.0029999999999</v>
      </c>
      <c r="BB8192">
        <v>2016</v>
      </c>
    </row>
    <row r="8193" spans="1:54" hidden="1" x14ac:dyDescent="0.2">
      <c r="A8193">
        <v>466</v>
      </c>
      <c r="B8193" t="s">
        <v>365</v>
      </c>
      <c r="C8193" t="s">
        <v>350</v>
      </c>
      <c r="D8193" t="s">
        <v>26</v>
      </c>
      <c r="E8193" t="s">
        <v>349</v>
      </c>
      <c r="F8193" t="s">
        <v>348</v>
      </c>
      <c r="G8193" t="s">
        <v>275</v>
      </c>
      <c r="I8193" t="s">
        <v>347</v>
      </c>
      <c r="J8193" s="3">
        <v>-1.78</v>
      </c>
      <c r="K8193" s="3">
        <v>8.0239999999999991</v>
      </c>
      <c r="L8193" s="3">
        <v>-7.1879999999999997</v>
      </c>
      <c r="M8193" s="3">
        <v>-5.25</v>
      </c>
      <c r="N8193" s="3">
        <v>4.4509999999999996</v>
      </c>
      <c r="O8193" s="3">
        <v>-2.5219999999999998</v>
      </c>
      <c r="P8193" s="3">
        <v>-19.268999999999998</v>
      </c>
      <c r="Q8193" s="3">
        <v>5.3040000000000003</v>
      </c>
      <c r="R8193" s="3">
        <v>-2.6230000000000002</v>
      </c>
      <c r="S8193" s="3">
        <v>15.733000000000001</v>
      </c>
      <c r="T8193" s="3">
        <v>23.562000000000001</v>
      </c>
      <c r="U8193" s="3">
        <v>2.141</v>
      </c>
      <c r="V8193" s="3">
        <v>3.0950000000000002</v>
      </c>
      <c r="W8193" s="3">
        <v>-2.9000000000000001E-2</v>
      </c>
      <c r="X8193" s="3">
        <v>7.3630000000000004</v>
      </c>
      <c r="Y8193" s="3">
        <v>6.58</v>
      </c>
      <c r="Z8193" s="3">
        <v>5.34</v>
      </c>
      <c r="AA8193" s="3">
        <v>8.5530000000000008</v>
      </c>
      <c r="AB8193" s="3">
        <v>0.79100000000000004</v>
      </c>
      <c r="AC8193" s="3">
        <v>3.7509999999999999</v>
      </c>
      <c r="AD8193" s="3">
        <v>12.329000000000001</v>
      </c>
      <c r="AE8193" s="3">
        <v>1.252</v>
      </c>
      <c r="AF8193" s="3">
        <v>2.4780000000000002</v>
      </c>
      <c r="AG8193" s="3">
        <v>8.8130000000000006</v>
      </c>
      <c r="AH8193" s="3">
        <v>9.577</v>
      </c>
      <c r="AI8193" s="3">
        <v>4.867</v>
      </c>
      <c r="AJ8193" s="3">
        <v>9.8309999999999995</v>
      </c>
      <c r="AK8193" s="3">
        <v>3.2309999999999999</v>
      </c>
      <c r="AL8193" s="3">
        <v>3.2149999999999999</v>
      </c>
      <c r="AM8193" s="3">
        <v>-5.2290000000000001</v>
      </c>
      <c r="AN8193" s="3">
        <v>1.627</v>
      </c>
      <c r="AO8193" s="3">
        <v>6.359</v>
      </c>
      <c r="AP8193" s="3">
        <v>5.1050000000000004</v>
      </c>
      <c r="AQ8193" s="3">
        <v>5.79</v>
      </c>
      <c r="AR8193" s="3">
        <v>3.2850000000000001</v>
      </c>
      <c r="AS8193" s="3">
        <v>3.8290000000000002</v>
      </c>
      <c r="AT8193" s="3">
        <v>3.036</v>
      </c>
      <c r="AU8193" s="3">
        <v>0.53300000000000003</v>
      </c>
      <c r="AV8193" s="3">
        <v>1.956</v>
      </c>
      <c r="AW8193" s="3">
        <v>3.0419999999999998</v>
      </c>
      <c r="AX8193" s="3">
        <v>3.1880000000000002</v>
      </c>
      <c r="AY8193" s="3">
        <v>3.048</v>
      </c>
      <c r="AZ8193" s="3">
        <v>3.0760000000000001</v>
      </c>
      <c r="BA8193">
        <v>3.081</v>
      </c>
      <c r="BB8193">
        <v>2016</v>
      </c>
    </row>
    <row r="8194" spans="1:54" hidden="1" x14ac:dyDescent="0.2">
      <c r="A8194">
        <v>466</v>
      </c>
      <c r="B8194" t="s">
        <v>365</v>
      </c>
      <c r="C8194" t="s">
        <v>346</v>
      </c>
      <c r="D8194" t="s">
        <v>26</v>
      </c>
      <c r="E8194" t="s">
        <v>342</v>
      </c>
      <c r="F8194" t="s">
        <v>345</v>
      </c>
      <c r="G8194" t="s">
        <v>225</v>
      </c>
      <c r="H8194" t="s">
        <v>222</v>
      </c>
      <c r="I8194" t="s">
        <v>1873</v>
      </c>
      <c r="J8194" s="3">
        <v>149.83199999999999</v>
      </c>
      <c r="K8194" s="3">
        <v>165.202</v>
      </c>
      <c r="L8194" s="3">
        <v>153.625</v>
      </c>
      <c r="M8194" s="3">
        <v>140.76400000000001</v>
      </c>
      <c r="N8194" s="3">
        <v>139.54300000000001</v>
      </c>
      <c r="O8194" s="3">
        <v>136.964</v>
      </c>
      <c r="P8194" s="3">
        <v>108.542</v>
      </c>
      <c r="Q8194" s="3">
        <v>119.18300000000001</v>
      </c>
      <c r="R8194" s="3">
        <v>121.139</v>
      </c>
      <c r="S8194" s="3">
        <v>139.82900000000001</v>
      </c>
      <c r="T8194" s="3">
        <v>180.21</v>
      </c>
      <c r="U8194" s="3">
        <v>182.892</v>
      </c>
      <c r="V8194" s="3">
        <v>191.654</v>
      </c>
      <c r="W8194" s="3">
        <v>196.17099999999999</v>
      </c>
      <c r="X8194" s="3">
        <v>210.90100000000001</v>
      </c>
      <c r="Y8194" s="3">
        <v>233.61099999999999</v>
      </c>
      <c r="Z8194" s="3">
        <v>260.60700000000003</v>
      </c>
      <c r="AA8194" s="3">
        <v>279.73599999999999</v>
      </c>
      <c r="AB8194" s="3">
        <v>269.53899999999999</v>
      </c>
      <c r="AC8194" s="3">
        <v>304.32100000000003</v>
      </c>
      <c r="AD8194" s="3">
        <v>381.54899999999998</v>
      </c>
      <c r="AE8194" s="3">
        <v>379.41199999999998</v>
      </c>
      <c r="AF8194" s="3">
        <v>403.3</v>
      </c>
      <c r="AG8194" s="3">
        <v>456.66199999999998</v>
      </c>
      <c r="AH8194" s="3">
        <v>542.88499999999999</v>
      </c>
      <c r="AI8194" s="3">
        <v>663.31799999999998</v>
      </c>
      <c r="AJ8194" s="3">
        <v>815.72299999999996</v>
      </c>
      <c r="AK8194" s="3">
        <v>947.197</v>
      </c>
      <c r="AL8194" s="3">
        <v>1158.5809999999999</v>
      </c>
      <c r="AM8194" s="3">
        <v>931.15300000000002</v>
      </c>
      <c r="AN8194" s="3">
        <v>1064.586</v>
      </c>
      <c r="AO8194" s="3">
        <v>1288.711</v>
      </c>
      <c r="AP8194" s="3">
        <v>1376.519</v>
      </c>
      <c r="AQ8194" s="3">
        <v>1433.8440000000001</v>
      </c>
      <c r="AR8194" s="3">
        <v>1480.7429999999999</v>
      </c>
      <c r="AS8194" s="3">
        <v>1314.568</v>
      </c>
      <c r="AT8194" s="3">
        <v>1280.76</v>
      </c>
      <c r="AU8194" s="3">
        <v>1386.1320000000001</v>
      </c>
      <c r="AV8194" s="3">
        <v>1512.4359999999999</v>
      </c>
      <c r="AW8194" s="3">
        <v>1571.2070000000001</v>
      </c>
      <c r="AX8194" s="3">
        <v>1642.749</v>
      </c>
      <c r="AY8194" s="3">
        <v>1721.0519999999999</v>
      </c>
      <c r="AZ8194" s="3">
        <v>1803.472</v>
      </c>
      <c r="BA8194">
        <v>1892.655</v>
      </c>
      <c r="BB8194">
        <v>2016</v>
      </c>
    </row>
    <row r="8195" spans="1:54" hidden="1" x14ac:dyDescent="0.2">
      <c r="A8195">
        <v>466</v>
      </c>
      <c r="B8195" t="s">
        <v>365</v>
      </c>
      <c r="C8195" t="s">
        <v>344</v>
      </c>
      <c r="D8195" t="s">
        <v>26</v>
      </c>
      <c r="E8195" t="s">
        <v>342</v>
      </c>
      <c r="F8195" t="s">
        <v>343</v>
      </c>
      <c r="G8195" t="s">
        <v>223</v>
      </c>
      <c r="H8195" t="s">
        <v>222</v>
      </c>
      <c r="I8195" t="s">
        <v>310</v>
      </c>
      <c r="J8195" s="3">
        <v>40.414999999999999</v>
      </c>
      <c r="K8195" s="3">
        <v>45.002000000000002</v>
      </c>
      <c r="L8195" s="3">
        <v>41.847999999999999</v>
      </c>
      <c r="M8195" s="3">
        <v>38.344999999999999</v>
      </c>
      <c r="N8195" s="3">
        <v>38.012</v>
      </c>
      <c r="O8195" s="3">
        <v>37.31</v>
      </c>
      <c r="P8195" s="3">
        <v>29.568000000000001</v>
      </c>
      <c r="Q8195" s="3">
        <v>32.466000000000001</v>
      </c>
      <c r="R8195" s="3">
        <v>32.999000000000002</v>
      </c>
      <c r="S8195" s="3">
        <v>38.090000000000003</v>
      </c>
      <c r="T8195" s="3">
        <v>49.09</v>
      </c>
      <c r="U8195" s="3">
        <v>49.820999999999998</v>
      </c>
      <c r="V8195" s="3">
        <v>52.207999999999998</v>
      </c>
      <c r="W8195" s="3">
        <v>53.438000000000002</v>
      </c>
      <c r="X8195" s="3">
        <v>57.45</v>
      </c>
      <c r="Y8195" s="3">
        <v>63.637</v>
      </c>
      <c r="Z8195" s="3">
        <v>70.991</v>
      </c>
      <c r="AA8195" s="3">
        <v>76.171000000000006</v>
      </c>
      <c r="AB8195" s="3">
        <v>73.394000000000005</v>
      </c>
      <c r="AC8195" s="3">
        <v>82.864999999999995</v>
      </c>
      <c r="AD8195" s="3">
        <v>103.893</v>
      </c>
      <c r="AE8195" s="3">
        <v>103.312</v>
      </c>
      <c r="AF8195" s="3">
        <v>109.816</v>
      </c>
      <c r="AG8195" s="3">
        <v>124.346</v>
      </c>
      <c r="AH8195" s="3">
        <v>147.82400000000001</v>
      </c>
      <c r="AI8195" s="3">
        <v>180.61699999999999</v>
      </c>
      <c r="AJ8195" s="3">
        <v>222.11699999999999</v>
      </c>
      <c r="AK8195" s="3">
        <v>257.916</v>
      </c>
      <c r="AL8195" s="3">
        <v>315.47500000000002</v>
      </c>
      <c r="AM8195" s="3">
        <v>253.547</v>
      </c>
      <c r="AN8195" s="3">
        <v>289.88</v>
      </c>
      <c r="AO8195" s="3">
        <v>350.90800000000002</v>
      </c>
      <c r="AP8195" s="3">
        <v>374.81799999999998</v>
      </c>
      <c r="AQ8195" s="3">
        <v>390.42700000000002</v>
      </c>
      <c r="AR8195" s="3">
        <v>403.19799999999998</v>
      </c>
      <c r="AS8195" s="3">
        <v>357.94900000000001</v>
      </c>
      <c r="AT8195" s="3">
        <v>348.74299999999999</v>
      </c>
      <c r="AU8195" s="3">
        <v>377.435</v>
      </c>
      <c r="AV8195" s="3">
        <v>411.827</v>
      </c>
      <c r="AW8195" s="3">
        <v>427.83</v>
      </c>
      <c r="AX8195" s="3">
        <v>447.31099999999998</v>
      </c>
      <c r="AY8195" s="3">
        <v>468.63200000000001</v>
      </c>
      <c r="AZ8195" s="3">
        <v>491.07499999999999</v>
      </c>
      <c r="BA8195">
        <v>515.35900000000004</v>
      </c>
      <c r="BB8195">
        <v>2016</v>
      </c>
    </row>
    <row r="8196" spans="1:54" hidden="1" x14ac:dyDescent="0.2">
      <c r="A8196">
        <v>466</v>
      </c>
      <c r="B8196" t="s">
        <v>365</v>
      </c>
      <c r="C8196" t="s">
        <v>213</v>
      </c>
      <c r="D8196" t="s">
        <v>26</v>
      </c>
      <c r="E8196" t="s">
        <v>342</v>
      </c>
      <c r="F8196" t="s">
        <v>341</v>
      </c>
      <c r="G8196" t="s">
        <v>323</v>
      </c>
      <c r="H8196" t="s">
        <v>222</v>
      </c>
      <c r="I8196" t="s">
        <v>310</v>
      </c>
      <c r="J8196" s="3">
        <v>75.507000000000005</v>
      </c>
      <c r="K8196" s="3">
        <v>89.182000000000002</v>
      </c>
      <c r="L8196" s="3">
        <v>87.906999999999996</v>
      </c>
      <c r="M8196" s="3">
        <v>86.58</v>
      </c>
      <c r="N8196" s="3">
        <v>93.643000000000001</v>
      </c>
      <c r="O8196" s="3">
        <v>94.201999999999998</v>
      </c>
      <c r="P8196" s="3">
        <v>77.584000000000003</v>
      </c>
      <c r="Q8196" s="3">
        <v>83.784000000000006</v>
      </c>
      <c r="R8196" s="3">
        <v>84.441999999999993</v>
      </c>
      <c r="S8196" s="3">
        <v>101.52800000000001</v>
      </c>
      <c r="T8196" s="3">
        <v>130.09</v>
      </c>
      <c r="U8196" s="3">
        <v>137.298</v>
      </c>
      <c r="V8196" s="3">
        <v>144.77500000000001</v>
      </c>
      <c r="W8196" s="3">
        <v>148.17699999999999</v>
      </c>
      <c r="X8196" s="3">
        <v>162.47200000000001</v>
      </c>
      <c r="Y8196" s="3">
        <v>176.774</v>
      </c>
      <c r="Z8196" s="3">
        <v>189.613</v>
      </c>
      <c r="AA8196" s="3">
        <v>209.35499999999999</v>
      </c>
      <c r="AB8196" s="3">
        <v>213.3</v>
      </c>
      <c r="AC8196" s="3">
        <v>224.68799999999999</v>
      </c>
      <c r="AD8196" s="3">
        <v>258.13200000000001</v>
      </c>
      <c r="AE8196" s="3">
        <v>267.31900000000002</v>
      </c>
      <c r="AF8196" s="3">
        <v>278.14999999999998</v>
      </c>
      <c r="AG8196" s="3">
        <v>308.69900000000001</v>
      </c>
      <c r="AH8196" s="3">
        <v>347.565</v>
      </c>
      <c r="AI8196" s="3">
        <v>376.20699999999999</v>
      </c>
      <c r="AJ8196" s="3">
        <v>425.88900000000001</v>
      </c>
      <c r="AK8196" s="3">
        <v>451.34899999999999</v>
      </c>
      <c r="AL8196" s="3">
        <v>474.99700000000001</v>
      </c>
      <c r="AM8196" s="3">
        <v>453.58</v>
      </c>
      <c r="AN8196" s="3">
        <v>466.59300000000002</v>
      </c>
      <c r="AO8196" s="3">
        <v>506.50700000000001</v>
      </c>
      <c r="AP8196" s="3">
        <v>542.16999999999996</v>
      </c>
      <c r="AQ8196" s="3">
        <v>582.82299999999998</v>
      </c>
      <c r="AR8196" s="3">
        <v>612.77300000000002</v>
      </c>
      <c r="AS8196" s="3">
        <v>643.13400000000001</v>
      </c>
      <c r="AT8196" s="3">
        <v>671.11699999999996</v>
      </c>
      <c r="AU8196" s="3">
        <v>686.83100000000002</v>
      </c>
      <c r="AV8196" s="3">
        <v>716.173</v>
      </c>
      <c r="AW8196" s="3">
        <v>753.96600000000001</v>
      </c>
      <c r="AX8196" s="3">
        <v>793.29200000000003</v>
      </c>
      <c r="AY8196" s="3">
        <v>833.05399999999997</v>
      </c>
      <c r="AZ8196" s="3">
        <v>873.42499999999995</v>
      </c>
      <c r="BA8196">
        <v>915.99800000000005</v>
      </c>
      <c r="BB8196">
        <v>2016</v>
      </c>
    </row>
    <row r="8197" spans="1:54" hidden="1" x14ac:dyDescent="0.2">
      <c r="A8197">
        <v>466</v>
      </c>
      <c r="B8197" t="s">
        <v>365</v>
      </c>
      <c r="C8197" t="s">
        <v>340</v>
      </c>
      <c r="D8197" t="s">
        <v>26</v>
      </c>
      <c r="E8197" t="s">
        <v>339</v>
      </c>
      <c r="F8197" t="s">
        <v>338</v>
      </c>
      <c r="G8197" t="s">
        <v>295</v>
      </c>
      <c r="I8197" t="s">
        <v>337</v>
      </c>
      <c r="J8197" s="3">
        <v>38.128999999999998</v>
      </c>
      <c r="K8197" s="3">
        <v>38.917999999999999</v>
      </c>
      <c r="L8197" s="3">
        <v>38.993000000000002</v>
      </c>
      <c r="M8197" s="3">
        <v>37.709000000000003</v>
      </c>
      <c r="N8197" s="3">
        <v>35.789000000000001</v>
      </c>
      <c r="O8197" s="3">
        <v>36.036000000000001</v>
      </c>
      <c r="P8197" s="3">
        <v>35.374000000000002</v>
      </c>
      <c r="Q8197" s="3">
        <v>36.884999999999998</v>
      </c>
      <c r="R8197" s="3">
        <v>38.500999999999998</v>
      </c>
      <c r="S8197" s="3">
        <v>38.4</v>
      </c>
      <c r="T8197" s="3">
        <v>40.052</v>
      </c>
      <c r="U8197" s="3">
        <v>39.795999999999999</v>
      </c>
      <c r="V8197" s="3">
        <v>40.450000000000003</v>
      </c>
      <c r="W8197" s="3">
        <v>41.415999999999997</v>
      </c>
      <c r="X8197" s="3">
        <v>41.472000000000001</v>
      </c>
      <c r="Y8197" s="3">
        <v>43.101999999999997</v>
      </c>
      <c r="Z8197" s="3">
        <v>45.645000000000003</v>
      </c>
      <c r="AA8197" s="3">
        <v>45.134999999999998</v>
      </c>
      <c r="AB8197" s="3">
        <v>43.148000000000003</v>
      </c>
      <c r="AC8197" s="3">
        <v>46.954999999999998</v>
      </c>
      <c r="AD8197" s="3">
        <v>52.408999999999999</v>
      </c>
      <c r="AE8197" s="3">
        <v>51.472000000000001</v>
      </c>
      <c r="AF8197" s="3">
        <v>53.389000000000003</v>
      </c>
      <c r="AG8197" s="3">
        <v>55.557000000000002</v>
      </c>
      <c r="AH8197" s="3">
        <v>60.274000000000001</v>
      </c>
      <c r="AI8197" s="3">
        <v>70.227000000000004</v>
      </c>
      <c r="AJ8197" s="3">
        <v>78.632999999999996</v>
      </c>
      <c r="AK8197" s="3">
        <v>88.447999999999993</v>
      </c>
      <c r="AL8197" s="3">
        <v>104.81699999999999</v>
      </c>
      <c r="AM8197" s="3">
        <v>88.888999999999996</v>
      </c>
      <c r="AN8197" s="3">
        <v>100</v>
      </c>
      <c r="AO8197" s="3">
        <v>113.815</v>
      </c>
      <c r="AP8197" s="3">
        <v>115.666</v>
      </c>
      <c r="AQ8197" s="3">
        <v>113.889</v>
      </c>
      <c r="AR8197" s="3">
        <v>113.873</v>
      </c>
      <c r="AS8197" s="3">
        <v>97.366</v>
      </c>
      <c r="AT8197" s="3">
        <v>92.066000000000003</v>
      </c>
      <c r="AU8197" s="3">
        <v>99.113</v>
      </c>
      <c r="AV8197" s="3">
        <v>106.07</v>
      </c>
      <c r="AW8197" s="3">
        <v>106.938</v>
      </c>
      <c r="AX8197" s="3">
        <v>108.35299999999999</v>
      </c>
      <c r="AY8197" s="3">
        <v>110.15900000000001</v>
      </c>
      <c r="AZ8197" s="3">
        <v>111.99</v>
      </c>
      <c r="BA8197">
        <v>114.015</v>
      </c>
      <c r="BB8197">
        <v>2016</v>
      </c>
    </row>
    <row r="8198" spans="1:54" hidden="1" x14ac:dyDescent="0.2">
      <c r="A8198">
        <v>466</v>
      </c>
      <c r="B8198" t="s">
        <v>365</v>
      </c>
      <c r="C8198" t="s">
        <v>336</v>
      </c>
      <c r="D8198" t="s">
        <v>26</v>
      </c>
      <c r="E8198" t="s">
        <v>333</v>
      </c>
      <c r="F8198" t="s">
        <v>335</v>
      </c>
      <c r="G8198" t="s">
        <v>225</v>
      </c>
      <c r="H8198" t="s">
        <v>322</v>
      </c>
      <c r="I8198" t="s">
        <v>330</v>
      </c>
      <c r="J8198" s="3">
        <v>389070.41100000002</v>
      </c>
      <c r="K8198" s="3">
        <v>385902.64500000002</v>
      </c>
      <c r="L8198" s="3">
        <v>336733.56</v>
      </c>
      <c r="M8198" s="3">
        <v>308509.158</v>
      </c>
      <c r="N8198" s="3">
        <v>297640.95899999997</v>
      </c>
      <c r="O8198" s="3">
        <v>275418.21100000001</v>
      </c>
      <c r="P8198" s="3">
        <v>213084.66699999999</v>
      </c>
      <c r="Q8198" s="3">
        <v>215410.95499999999</v>
      </c>
      <c r="R8198" s="3">
        <v>175776.61600000001</v>
      </c>
      <c r="S8198" s="3">
        <v>195775.10800000001</v>
      </c>
      <c r="T8198" s="3">
        <v>244003.04199999999</v>
      </c>
      <c r="U8198" s="3">
        <v>238431.19099999999</v>
      </c>
      <c r="V8198" s="3">
        <v>235604.53400000001</v>
      </c>
      <c r="W8198" s="3">
        <v>227395.758</v>
      </c>
      <c r="X8198" s="3">
        <v>228044.63800000001</v>
      </c>
      <c r="Y8198" s="3">
        <v>224803.17300000001</v>
      </c>
      <c r="Z8198" s="3">
        <v>233706.30100000001</v>
      </c>
      <c r="AA8198" s="3">
        <v>240223.90900000001</v>
      </c>
      <c r="AB8198" s="3">
        <v>220423.495</v>
      </c>
      <c r="AC8198" s="3">
        <v>213687.01500000001</v>
      </c>
      <c r="AD8198" s="3">
        <v>243077.12899999999</v>
      </c>
      <c r="AE8198" s="3">
        <v>232752.99100000001</v>
      </c>
      <c r="AF8198" s="3">
        <v>225559.242</v>
      </c>
      <c r="AG8198" s="3">
        <v>231476.43900000001</v>
      </c>
      <c r="AH8198" s="3">
        <v>239482.315</v>
      </c>
      <c r="AI8198" s="3">
        <v>230036.133</v>
      </c>
      <c r="AJ8198" s="3">
        <v>206964.81299999999</v>
      </c>
      <c r="AK8198" s="3">
        <v>172199.239</v>
      </c>
      <c r="AL8198" s="3">
        <v>136907.111</v>
      </c>
      <c r="AM8198" s="3">
        <v>127748.914</v>
      </c>
      <c r="AN8198" s="3">
        <v>128814.84600000001</v>
      </c>
      <c r="AO8198" s="3">
        <v>133015.611</v>
      </c>
      <c r="AP8198" s="3">
        <v>135733.62299999999</v>
      </c>
      <c r="AQ8198" s="3">
        <v>139410.16699999999</v>
      </c>
      <c r="AR8198" s="3">
        <v>139795.81299999999</v>
      </c>
      <c r="AS8198" s="3">
        <v>140920.78599999999</v>
      </c>
      <c r="AT8198" s="3">
        <v>141145.48699999999</v>
      </c>
      <c r="AU8198" s="3">
        <v>137934.954</v>
      </c>
      <c r="AV8198" s="3">
        <v>136705.38800000001</v>
      </c>
      <c r="AW8198" s="3">
        <v>136689.448</v>
      </c>
      <c r="AX8198" s="3">
        <v>136865.55100000001</v>
      </c>
      <c r="AY8198" s="3">
        <v>136854.61300000001</v>
      </c>
      <c r="AZ8198" s="3">
        <v>136879.226</v>
      </c>
      <c r="BA8198">
        <v>136908.321</v>
      </c>
      <c r="BB8198">
        <v>2005</v>
      </c>
    </row>
    <row r="8199" spans="1:54" hidden="1" x14ac:dyDescent="0.2">
      <c r="A8199">
        <v>466</v>
      </c>
      <c r="B8199" t="s">
        <v>365</v>
      </c>
      <c r="C8199" t="s">
        <v>334</v>
      </c>
      <c r="D8199" t="s">
        <v>26</v>
      </c>
      <c r="E8199" t="s">
        <v>333</v>
      </c>
      <c r="F8199" t="s">
        <v>332</v>
      </c>
      <c r="G8199" t="s">
        <v>331</v>
      </c>
      <c r="H8199" t="s">
        <v>322</v>
      </c>
      <c r="I8199" t="s">
        <v>330</v>
      </c>
      <c r="J8199" s="3">
        <v>174044.117</v>
      </c>
      <c r="K8199" s="3">
        <v>172627.07</v>
      </c>
      <c r="L8199" s="3">
        <v>150632.10500000001</v>
      </c>
      <c r="M8199" s="3">
        <v>138006.39300000001</v>
      </c>
      <c r="N8199" s="3">
        <v>133144.68599999999</v>
      </c>
      <c r="O8199" s="3">
        <v>123203.713</v>
      </c>
      <c r="P8199" s="3">
        <v>95319.849000000002</v>
      </c>
      <c r="Q8199" s="3">
        <v>96360.475000000006</v>
      </c>
      <c r="R8199" s="3">
        <v>78630.717999999993</v>
      </c>
      <c r="S8199" s="3">
        <v>87576.707999999999</v>
      </c>
      <c r="T8199" s="3">
        <v>109150.66499999999</v>
      </c>
      <c r="U8199" s="3">
        <v>106658.19100000001</v>
      </c>
      <c r="V8199" s="3">
        <v>105393.73299999999</v>
      </c>
      <c r="W8199" s="3">
        <v>101721.675</v>
      </c>
      <c r="X8199" s="3">
        <v>102011.94100000001</v>
      </c>
      <c r="Y8199" s="3">
        <v>100561.92600000001</v>
      </c>
      <c r="Z8199" s="3">
        <v>104544.59</v>
      </c>
      <c r="AA8199" s="3">
        <v>107460.133</v>
      </c>
      <c r="AB8199" s="3">
        <v>98602.75</v>
      </c>
      <c r="AC8199" s="3">
        <v>95589.298999999999</v>
      </c>
      <c r="AD8199" s="3">
        <v>108736.473</v>
      </c>
      <c r="AE8199" s="3">
        <v>104118.143</v>
      </c>
      <c r="AF8199" s="3">
        <v>100900.14</v>
      </c>
      <c r="AG8199" s="3">
        <v>103547.099</v>
      </c>
      <c r="AH8199" s="3">
        <v>107128.393</v>
      </c>
      <c r="AI8199" s="3">
        <v>102902.803</v>
      </c>
      <c r="AJ8199" s="3">
        <v>92582.235000000001</v>
      </c>
      <c r="AK8199" s="3">
        <v>77030.438999999998</v>
      </c>
      <c r="AL8199" s="3">
        <v>61243.097999999998</v>
      </c>
      <c r="AM8199" s="3">
        <v>57146.332000000002</v>
      </c>
      <c r="AN8199" s="3">
        <v>57623.159</v>
      </c>
      <c r="AO8199" s="3">
        <v>59502.3</v>
      </c>
      <c r="AP8199" s="3">
        <v>60718.156999999999</v>
      </c>
      <c r="AQ8199" s="3">
        <v>62362.798000000003</v>
      </c>
      <c r="AR8199" s="3">
        <v>62535.31</v>
      </c>
      <c r="AS8199" s="3">
        <v>63038.548000000003</v>
      </c>
      <c r="AT8199" s="3">
        <v>63139.063999999998</v>
      </c>
      <c r="AU8199" s="3">
        <v>61702.885999999999</v>
      </c>
      <c r="AV8199" s="3">
        <v>61152.86</v>
      </c>
      <c r="AW8199" s="3">
        <v>61145.73</v>
      </c>
      <c r="AX8199" s="3">
        <v>61224.506999999998</v>
      </c>
      <c r="AY8199" s="3">
        <v>61219.614000000001</v>
      </c>
      <c r="AZ8199" s="3">
        <v>61230.624000000003</v>
      </c>
      <c r="BA8199">
        <v>61243.639000000003</v>
      </c>
      <c r="BB8199">
        <v>2005</v>
      </c>
    </row>
    <row r="8200" spans="1:54" hidden="1" x14ac:dyDescent="0.2">
      <c r="A8200">
        <v>466</v>
      </c>
      <c r="B8200" t="s">
        <v>365</v>
      </c>
      <c r="C8200" t="s">
        <v>329</v>
      </c>
      <c r="D8200" t="s">
        <v>26</v>
      </c>
      <c r="E8200" t="s">
        <v>325</v>
      </c>
      <c r="F8200" t="s">
        <v>328</v>
      </c>
      <c r="G8200" t="s">
        <v>225</v>
      </c>
      <c r="H8200" t="s">
        <v>322</v>
      </c>
      <c r="I8200" t="s">
        <v>321</v>
      </c>
      <c r="J8200" s="3">
        <v>148348.663</v>
      </c>
      <c r="K8200" s="3">
        <v>150183.978</v>
      </c>
      <c r="L8200" s="3">
        <v>131303.057</v>
      </c>
      <c r="M8200" s="3">
        <v>116334.235</v>
      </c>
      <c r="N8200" s="3">
        <v>106521.754</v>
      </c>
      <c r="O8200" s="3">
        <v>99249.149000000005</v>
      </c>
      <c r="P8200" s="3">
        <v>75376.710999999996</v>
      </c>
      <c r="Q8200" s="3">
        <v>79455.384999999995</v>
      </c>
      <c r="R8200" s="3">
        <v>67675.600999999995</v>
      </c>
      <c r="S8200" s="3">
        <v>75176.668999999994</v>
      </c>
      <c r="T8200" s="3">
        <v>97727.567999999999</v>
      </c>
      <c r="U8200" s="3">
        <v>94885.827000000005</v>
      </c>
      <c r="V8200" s="3">
        <v>95302.702999999994</v>
      </c>
      <c r="W8200" s="3">
        <v>94177.187000000005</v>
      </c>
      <c r="X8200" s="3">
        <v>94574.245999999999</v>
      </c>
      <c r="Y8200" s="3">
        <v>96893.926000000007</v>
      </c>
      <c r="Z8200" s="3">
        <v>106675.073</v>
      </c>
      <c r="AA8200" s="3">
        <v>108424.99800000001</v>
      </c>
      <c r="AB8200" s="3">
        <v>95109.131999999998</v>
      </c>
      <c r="AC8200" s="3">
        <v>100336.53</v>
      </c>
      <c r="AD8200" s="3">
        <v>127395.274</v>
      </c>
      <c r="AE8200" s="3">
        <v>119801.69500000001</v>
      </c>
      <c r="AF8200" s="3">
        <v>120423.886</v>
      </c>
      <c r="AG8200" s="3">
        <v>128601.08</v>
      </c>
      <c r="AH8200" s="3">
        <v>144345.80100000001</v>
      </c>
      <c r="AI8200" s="3">
        <v>161548.38099999999</v>
      </c>
      <c r="AJ8200" s="3">
        <v>162741.64499999999</v>
      </c>
      <c r="AK8200" s="3">
        <v>152306.97200000001</v>
      </c>
      <c r="AL8200" s="3">
        <v>143502.34400000001</v>
      </c>
      <c r="AM8200" s="3">
        <v>113555.34299999999</v>
      </c>
      <c r="AN8200" s="3">
        <v>128814.84600000001</v>
      </c>
      <c r="AO8200" s="3">
        <v>151392.217</v>
      </c>
      <c r="AP8200" s="3">
        <v>156997.58799999999</v>
      </c>
      <c r="AQ8200" s="3">
        <v>158772.584</v>
      </c>
      <c r="AR8200" s="3">
        <v>159190.13399999999</v>
      </c>
      <c r="AS8200" s="3">
        <v>137208.90299999999</v>
      </c>
      <c r="AT8200" s="3">
        <v>129947.444</v>
      </c>
      <c r="AU8200" s="3">
        <v>136711.54999999999</v>
      </c>
      <c r="AV8200" s="3">
        <v>145003.32</v>
      </c>
      <c r="AW8200" s="3">
        <v>146173.19</v>
      </c>
      <c r="AX8200" s="3">
        <v>148297.652</v>
      </c>
      <c r="AY8200" s="3">
        <v>150758.212</v>
      </c>
      <c r="AZ8200" s="3">
        <v>153290.64300000001</v>
      </c>
      <c r="BA8200">
        <v>156096.24100000001</v>
      </c>
      <c r="BB8200">
        <v>2005</v>
      </c>
    </row>
    <row r="8201" spans="1:54" hidden="1" x14ac:dyDescent="0.2">
      <c r="A8201">
        <v>466</v>
      </c>
      <c r="B8201" t="s">
        <v>365</v>
      </c>
      <c r="C8201" t="s">
        <v>327</v>
      </c>
      <c r="D8201" t="s">
        <v>26</v>
      </c>
      <c r="E8201" t="s">
        <v>325</v>
      </c>
      <c r="F8201" t="s">
        <v>326</v>
      </c>
      <c r="G8201" t="s">
        <v>223</v>
      </c>
      <c r="H8201" t="s">
        <v>322</v>
      </c>
      <c r="I8201" t="s">
        <v>321</v>
      </c>
      <c r="J8201" s="3">
        <v>40014.582000000002</v>
      </c>
      <c r="K8201" s="3">
        <v>40910.917000000001</v>
      </c>
      <c r="L8201" s="3">
        <v>35767.654000000002</v>
      </c>
      <c r="M8201" s="3">
        <v>31690.066999999999</v>
      </c>
      <c r="N8201" s="3">
        <v>29017.094000000001</v>
      </c>
      <c r="O8201" s="3">
        <v>27035.998</v>
      </c>
      <c r="P8201" s="3">
        <v>20533.019</v>
      </c>
      <c r="Q8201" s="3">
        <v>21644.071</v>
      </c>
      <c r="R8201" s="3">
        <v>18435.195</v>
      </c>
      <c r="S8201" s="3">
        <v>20478.526000000002</v>
      </c>
      <c r="T8201" s="3">
        <v>26621.510999999999</v>
      </c>
      <c r="U8201" s="3">
        <v>25847.405999999999</v>
      </c>
      <c r="V8201" s="3">
        <v>25960.965</v>
      </c>
      <c r="W8201" s="3">
        <v>25654.368999999999</v>
      </c>
      <c r="X8201" s="3">
        <v>25762.53</v>
      </c>
      <c r="Y8201" s="3">
        <v>26394.422999999999</v>
      </c>
      <c r="Z8201" s="3">
        <v>29058.859</v>
      </c>
      <c r="AA8201" s="3">
        <v>29523.485000000001</v>
      </c>
      <c r="AB8201" s="3">
        <v>25897.652999999998</v>
      </c>
      <c r="AC8201" s="3">
        <v>27321.043000000001</v>
      </c>
      <c r="AD8201" s="3">
        <v>34688.978999999999</v>
      </c>
      <c r="AE8201" s="3">
        <v>32621.292000000001</v>
      </c>
      <c r="AF8201" s="3">
        <v>32790.711000000003</v>
      </c>
      <c r="AG8201" s="3">
        <v>35017.311999999998</v>
      </c>
      <c r="AH8201" s="3">
        <v>39304.506999999998</v>
      </c>
      <c r="AI8201" s="3">
        <v>43988.667000000001</v>
      </c>
      <c r="AJ8201" s="3">
        <v>44313.586000000003</v>
      </c>
      <c r="AK8201" s="3">
        <v>41472.286</v>
      </c>
      <c r="AL8201" s="3">
        <v>39074.838000000003</v>
      </c>
      <c r="AM8201" s="3">
        <v>30920.447</v>
      </c>
      <c r="AN8201" s="3">
        <v>35075.519999999997</v>
      </c>
      <c r="AO8201" s="3">
        <v>41223.203999999998</v>
      </c>
      <c r="AP8201" s="3">
        <v>42749.512999999999</v>
      </c>
      <c r="AQ8201" s="3">
        <v>43232.834000000003</v>
      </c>
      <c r="AR8201" s="3">
        <v>43346.531000000003</v>
      </c>
      <c r="AS8201" s="3">
        <v>37361.171999999999</v>
      </c>
      <c r="AT8201" s="3">
        <v>35383.919000000002</v>
      </c>
      <c r="AU8201" s="3">
        <v>37225.745000000003</v>
      </c>
      <c r="AV8201" s="3">
        <v>39483.544999999998</v>
      </c>
      <c r="AW8201" s="3">
        <v>39802.093999999997</v>
      </c>
      <c r="AX8201" s="3">
        <v>40380.572</v>
      </c>
      <c r="AY8201" s="3">
        <v>41050.567999999999</v>
      </c>
      <c r="AZ8201" s="3">
        <v>41740.133999999998</v>
      </c>
      <c r="BA8201">
        <v>42504.082000000002</v>
      </c>
      <c r="BB8201">
        <v>2005</v>
      </c>
    </row>
    <row r="8202" spans="1:54" hidden="1" x14ac:dyDescent="0.2">
      <c r="A8202">
        <v>466</v>
      </c>
      <c r="B8202" t="s">
        <v>365</v>
      </c>
      <c r="C8202" t="s">
        <v>212</v>
      </c>
      <c r="D8202" t="s">
        <v>26</v>
      </c>
      <c r="E8202" t="s">
        <v>325</v>
      </c>
      <c r="F8202" t="s">
        <v>324</v>
      </c>
      <c r="G8202" t="s">
        <v>323</v>
      </c>
      <c r="H8202" t="s">
        <v>322</v>
      </c>
      <c r="I8202" t="s">
        <v>321</v>
      </c>
      <c r="J8202" s="3">
        <v>74759.659</v>
      </c>
      <c r="K8202" s="3">
        <v>81074.634000000005</v>
      </c>
      <c r="L8202" s="3">
        <v>75134.009999999995</v>
      </c>
      <c r="M8202" s="3">
        <v>71553.692999999999</v>
      </c>
      <c r="N8202" s="3">
        <v>71482.923999999999</v>
      </c>
      <c r="O8202" s="3">
        <v>68262.504000000001</v>
      </c>
      <c r="P8202" s="3">
        <v>53877.892</v>
      </c>
      <c r="Q8202" s="3">
        <v>55856.209000000003</v>
      </c>
      <c r="R8202" s="3">
        <v>47174.517</v>
      </c>
      <c r="S8202" s="3">
        <v>54584.798000000003</v>
      </c>
      <c r="T8202" s="3">
        <v>70547.691999999995</v>
      </c>
      <c r="U8202" s="3">
        <v>71231.266000000003</v>
      </c>
      <c r="V8202" s="3">
        <v>71991.444000000003</v>
      </c>
      <c r="W8202" s="3">
        <v>71136.126999999993</v>
      </c>
      <c r="X8202" s="3">
        <v>72857.505999999994</v>
      </c>
      <c r="Y8202" s="3">
        <v>73319.766000000003</v>
      </c>
      <c r="Z8202" s="3">
        <v>77614.672999999995</v>
      </c>
      <c r="AA8202" s="3">
        <v>81145.154999999999</v>
      </c>
      <c r="AB8202" s="3">
        <v>75264.694000000003</v>
      </c>
      <c r="AC8202" s="3">
        <v>74081.145000000004</v>
      </c>
      <c r="AD8202" s="3">
        <v>86187.513999999996</v>
      </c>
      <c r="AE8202" s="3">
        <v>84407.717999999993</v>
      </c>
      <c r="AF8202" s="3">
        <v>83054.675000000003</v>
      </c>
      <c r="AG8202" s="3">
        <v>86933.01</v>
      </c>
      <c r="AH8202" s="3">
        <v>92412.948000000004</v>
      </c>
      <c r="AI8202" s="3">
        <v>91623.717999999993</v>
      </c>
      <c r="AJ8202" s="3">
        <v>84967.365000000005</v>
      </c>
      <c r="AK8202" s="3">
        <v>72575.849000000002</v>
      </c>
      <c r="AL8202" s="3">
        <v>58833.366000000002</v>
      </c>
      <c r="AM8202" s="3">
        <v>55314.694000000003</v>
      </c>
      <c r="AN8202" s="3">
        <v>56457.701999999997</v>
      </c>
      <c r="AO8202" s="3">
        <v>59502.3</v>
      </c>
      <c r="AP8202" s="3">
        <v>61836.650999999998</v>
      </c>
      <c r="AQ8202" s="3">
        <v>64537.25</v>
      </c>
      <c r="AR8202" s="3">
        <v>65877.277000000002</v>
      </c>
      <c r="AS8202" s="3">
        <v>67127.468999999997</v>
      </c>
      <c r="AT8202" s="3">
        <v>68092.338000000003</v>
      </c>
      <c r="AU8202" s="3">
        <v>67740.856</v>
      </c>
      <c r="AV8202" s="3">
        <v>68662.384999999995</v>
      </c>
      <c r="AW8202" s="3">
        <v>70143.323000000004</v>
      </c>
      <c r="AX8202" s="3">
        <v>71613.683000000005</v>
      </c>
      <c r="AY8202" s="3">
        <v>72972.649000000005</v>
      </c>
      <c r="AZ8202" s="3">
        <v>74239.005000000005</v>
      </c>
      <c r="BA8202">
        <v>75546.702999999994</v>
      </c>
      <c r="BB8202">
        <v>2005</v>
      </c>
    </row>
    <row r="8203" spans="1:54" hidden="1" x14ac:dyDescent="0.2">
      <c r="A8203">
        <v>466</v>
      </c>
      <c r="B8203" t="s">
        <v>365</v>
      </c>
      <c r="C8203" t="s">
        <v>320</v>
      </c>
      <c r="D8203" t="s">
        <v>26</v>
      </c>
      <c r="E8203" t="s">
        <v>319</v>
      </c>
      <c r="F8203" s="3" t="s">
        <v>318</v>
      </c>
      <c r="G8203" t="s">
        <v>243</v>
      </c>
      <c r="J8203"/>
      <c r="K8203"/>
      <c r="L8203"/>
      <c r="M8203"/>
      <c r="N8203"/>
      <c r="O8203"/>
      <c r="P8203"/>
      <c r="Q8203"/>
      <c r="R8203"/>
      <c r="S8203"/>
      <c r="T8203"/>
      <c r="U8203"/>
      <c r="V8203"/>
      <c r="W8203"/>
      <c r="X8203"/>
      <c r="Y8203"/>
      <c r="Z8203"/>
      <c r="AA8203"/>
      <c r="AB8203"/>
      <c r="AC8203"/>
      <c r="AD8203"/>
      <c r="AE8203"/>
      <c r="AF8203"/>
      <c r="AG8203"/>
      <c r="AH8203"/>
      <c r="AI8203"/>
      <c r="AJ8203"/>
      <c r="AK8203"/>
      <c r="AL8203"/>
      <c r="AM8203"/>
      <c r="AN8203"/>
      <c r="AO8203"/>
      <c r="AP8203"/>
      <c r="AQ8203"/>
      <c r="AR8203"/>
      <c r="AS8203"/>
      <c r="AT8203"/>
      <c r="AU8203"/>
      <c r="AV8203"/>
      <c r="AW8203"/>
      <c r="AX8203"/>
      <c r="AY8203"/>
      <c r="AZ8203"/>
    </row>
    <row r="8204" spans="1:54" hidden="1" x14ac:dyDescent="0.2">
      <c r="A8204">
        <v>466</v>
      </c>
      <c r="B8204" t="s">
        <v>365</v>
      </c>
      <c r="C8204" t="s">
        <v>317</v>
      </c>
      <c r="D8204" t="s">
        <v>26</v>
      </c>
      <c r="E8204" t="s">
        <v>316</v>
      </c>
      <c r="F8204" s="3" t="s">
        <v>315</v>
      </c>
      <c r="G8204" t="s">
        <v>288</v>
      </c>
      <c r="I8204" t="s">
        <v>310</v>
      </c>
      <c r="J8204">
        <v>0.57199999999999995</v>
      </c>
      <c r="K8204">
        <v>0.60699999999999998</v>
      </c>
      <c r="L8204">
        <v>0.56200000000000006</v>
      </c>
      <c r="M8204">
        <v>0.51900000000000002</v>
      </c>
      <c r="N8204">
        <v>0.51900000000000002</v>
      </c>
      <c r="O8204">
        <v>0.48899999999999999</v>
      </c>
      <c r="P8204">
        <v>0.38100000000000001</v>
      </c>
      <c r="Q8204">
        <v>0.38600000000000001</v>
      </c>
      <c r="R8204">
        <v>0.36</v>
      </c>
      <c r="S8204">
        <v>0.40200000000000002</v>
      </c>
      <c r="T8204">
        <v>0.47699999999999998</v>
      </c>
      <c r="U8204">
        <v>0.47599999999999998</v>
      </c>
      <c r="V8204">
        <v>0.44</v>
      </c>
      <c r="W8204">
        <v>0.432</v>
      </c>
      <c r="X8204">
        <v>0.45</v>
      </c>
      <c r="Y8204">
        <v>0.46300000000000002</v>
      </c>
      <c r="Z8204">
        <v>0.47</v>
      </c>
      <c r="AA8204">
        <v>0.49</v>
      </c>
      <c r="AB8204">
        <v>0.48099999999999998</v>
      </c>
      <c r="AC8204">
        <v>0.48199999999999998</v>
      </c>
      <c r="AD8204">
        <v>0.51700000000000002</v>
      </c>
      <c r="AE8204">
        <v>0.51100000000000001</v>
      </c>
      <c r="AF8204">
        <v>0.50900000000000001</v>
      </c>
      <c r="AG8204">
        <v>0.53200000000000003</v>
      </c>
      <c r="AH8204">
        <v>0.55400000000000005</v>
      </c>
      <c r="AI8204">
        <v>0.55400000000000005</v>
      </c>
      <c r="AJ8204">
        <v>0.57799999999999996</v>
      </c>
      <c r="AK8204">
        <v>0.56599999999999995</v>
      </c>
      <c r="AL8204">
        <v>0.56799999999999995</v>
      </c>
      <c r="AM8204">
        <v>0.54100000000000004</v>
      </c>
      <c r="AN8204">
        <v>0.52200000000000002</v>
      </c>
      <c r="AO8204">
        <v>0.53400000000000003</v>
      </c>
      <c r="AP8204">
        <v>0.54400000000000004</v>
      </c>
      <c r="AQ8204">
        <v>0.55600000000000005</v>
      </c>
      <c r="AR8204">
        <v>0.55500000000000005</v>
      </c>
      <c r="AS8204">
        <v>0.55800000000000005</v>
      </c>
      <c r="AT8204">
        <v>0.55800000000000005</v>
      </c>
      <c r="AU8204">
        <v>0.54100000000000004</v>
      </c>
      <c r="AV8204">
        <v>0.53100000000000003</v>
      </c>
      <c r="AW8204">
        <v>0.52600000000000002</v>
      </c>
      <c r="AX8204">
        <v>0.52400000000000002</v>
      </c>
      <c r="AY8204">
        <v>0.52</v>
      </c>
      <c r="AZ8204">
        <v>0.51700000000000002</v>
      </c>
      <c r="BA8204">
        <v>0.51500000000000001</v>
      </c>
      <c r="BB8204">
        <v>2016</v>
      </c>
    </row>
    <row r="8205" spans="1:54" hidden="1" x14ac:dyDescent="0.2">
      <c r="A8205">
        <v>466</v>
      </c>
      <c r="B8205" t="s">
        <v>365</v>
      </c>
      <c r="C8205" t="s">
        <v>314</v>
      </c>
      <c r="D8205" t="s">
        <v>26</v>
      </c>
      <c r="E8205" t="s">
        <v>313</v>
      </c>
      <c r="F8205" s="3" t="s">
        <v>312</v>
      </c>
      <c r="G8205" t="s">
        <v>311</v>
      </c>
      <c r="I8205" t="s">
        <v>310</v>
      </c>
      <c r="J8205">
        <v>1.984</v>
      </c>
      <c r="K8205">
        <v>1.8520000000000001</v>
      </c>
      <c r="L8205">
        <v>1.748</v>
      </c>
      <c r="M8205">
        <v>1.6259999999999999</v>
      </c>
      <c r="N8205">
        <v>1.49</v>
      </c>
      <c r="O8205">
        <v>1.454</v>
      </c>
      <c r="P8205">
        <v>1.399</v>
      </c>
      <c r="Q8205">
        <v>1.4219999999999999</v>
      </c>
      <c r="R8205">
        <v>1.4350000000000001</v>
      </c>
      <c r="S8205">
        <v>1.377</v>
      </c>
      <c r="T8205">
        <v>1.385</v>
      </c>
      <c r="U8205">
        <v>1.3320000000000001</v>
      </c>
      <c r="V8205">
        <v>1.3240000000000001</v>
      </c>
      <c r="W8205">
        <v>1.3240000000000001</v>
      </c>
      <c r="X8205">
        <v>1.298</v>
      </c>
      <c r="Y8205">
        <v>1.3220000000000001</v>
      </c>
      <c r="Z8205">
        <v>1.3740000000000001</v>
      </c>
      <c r="AA8205">
        <v>1.3360000000000001</v>
      </c>
      <c r="AB8205">
        <v>1.264</v>
      </c>
      <c r="AC8205">
        <v>1.3540000000000001</v>
      </c>
      <c r="AD8205">
        <v>1.478</v>
      </c>
      <c r="AE8205">
        <v>1.419</v>
      </c>
      <c r="AF8205">
        <v>1.45</v>
      </c>
      <c r="AG8205">
        <v>1.4790000000000001</v>
      </c>
      <c r="AH8205">
        <v>1.5620000000000001</v>
      </c>
      <c r="AI8205">
        <v>1.7629999999999999</v>
      </c>
      <c r="AJ8205">
        <v>1.915</v>
      </c>
      <c r="AK8205">
        <v>2.0990000000000002</v>
      </c>
      <c r="AL8205">
        <v>2.4390000000000001</v>
      </c>
      <c r="AM8205">
        <v>2.0529999999999999</v>
      </c>
      <c r="AN8205">
        <v>2.282</v>
      </c>
      <c r="AO8205">
        <v>2.544</v>
      </c>
      <c r="AP8205">
        <v>2.5390000000000001</v>
      </c>
      <c r="AQ8205">
        <v>2.46</v>
      </c>
      <c r="AR8205">
        <v>2.4159999999999999</v>
      </c>
      <c r="AS8205">
        <v>2.044</v>
      </c>
      <c r="AT8205">
        <v>1.9079999999999999</v>
      </c>
      <c r="AU8205">
        <v>2.0179999999999998</v>
      </c>
      <c r="AV8205">
        <v>2.1120000000000001</v>
      </c>
      <c r="AW8205">
        <v>2.0840000000000001</v>
      </c>
      <c r="AX8205">
        <v>2.0710000000000002</v>
      </c>
      <c r="AY8205">
        <v>2.0659999999999998</v>
      </c>
      <c r="AZ8205">
        <v>2.0649999999999999</v>
      </c>
      <c r="BA8205">
        <v>2.0659999999999998</v>
      </c>
      <c r="BB8205">
        <v>2016</v>
      </c>
    </row>
    <row r="8206" spans="1:54" hidden="1" x14ac:dyDescent="0.2">
      <c r="A8206">
        <v>466</v>
      </c>
      <c r="B8206" t="s">
        <v>365</v>
      </c>
      <c r="C8206" t="s">
        <v>309</v>
      </c>
      <c r="D8206" t="s">
        <v>26</v>
      </c>
      <c r="E8206" t="s">
        <v>308</v>
      </c>
      <c r="F8206" s="3" t="s">
        <v>307</v>
      </c>
      <c r="G8206" t="s">
        <v>217</v>
      </c>
      <c r="I8206" s="3" t="s">
        <v>1873</v>
      </c>
      <c r="J8206">
        <v>28.419</v>
      </c>
      <c r="K8206">
        <v>26.277000000000001</v>
      </c>
      <c r="L8206">
        <v>28.75</v>
      </c>
      <c r="M8206">
        <v>31.401</v>
      </c>
      <c r="N8206">
        <v>28.978000000000002</v>
      </c>
      <c r="O8206">
        <v>24.97</v>
      </c>
      <c r="P8206">
        <v>30.151</v>
      </c>
      <c r="Q8206">
        <v>24.038</v>
      </c>
      <c r="R8206">
        <v>25.643999999999998</v>
      </c>
      <c r="S8206">
        <v>23.602</v>
      </c>
      <c r="T8206">
        <v>19.852</v>
      </c>
      <c r="U8206">
        <v>23.245999999999999</v>
      </c>
      <c r="V8206">
        <v>25.414999999999999</v>
      </c>
      <c r="W8206">
        <v>23.59</v>
      </c>
      <c r="X8206">
        <v>27.724</v>
      </c>
      <c r="Y8206">
        <v>28.062000000000001</v>
      </c>
      <c r="Z8206">
        <v>23.908000000000001</v>
      </c>
      <c r="AA8206">
        <v>24.166</v>
      </c>
      <c r="AB8206">
        <v>24.326000000000001</v>
      </c>
      <c r="AC8206">
        <v>23.427</v>
      </c>
      <c r="AD8206">
        <v>22.608000000000001</v>
      </c>
      <c r="AE8206">
        <v>22.501999999999999</v>
      </c>
      <c r="AF8206">
        <v>22.545999999999999</v>
      </c>
      <c r="AG8206">
        <v>22.13</v>
      </c>
      <c r="AH8206">
        <v>19.978000000000002</v>
      </c>
      <c r="AI8206">
        <v>20.167000000000002</v>
      </c>
      <c r="AJ8206">
        <v>19.271000000000001</v>
      </c>
      <c r="AK8206">
        <v>25.199000000000002</v>
      </c>
      <c r="AL8206">
        <v>25.097999999999999</v>
      </c>
      <c r="AM8206">
        <v>31.632999999999999</v>
      </c>
      <c r="AN8206">
        <v>27.071999999999999</v>
      </c>
      <c r="AO8206">
        <v>23.411000000000001</v>
      </c>
      <c r="AP8206">
        <v>22.065999999999999</v>
      </c>
      <c r="AQ8206">
        <v>19.414000000000001</v>
      </c>
      <c r="AR8206">
        <v>21.09</v>
      </c>
      <c r="AS8206">
        <v>25.061</v>
      </c>
      <c r="AT8206">
        <v>25.045999999999999</v>
      </c>
      <c r="AU8206">
        <v>22.138999999999999</v>
      </c>
      <c r="AV8206">
        <v>22.045999999999999</v>
      </c>
      <c r="AW8206">
        <v>22.099</v>
      </c>
      <c r="AX8206">
        <v>22.257000000000001</v>
      </c>
      <c r="AY8206">
        <v>22.300999999999998</v>
      </c>
      <c r="AZ8206">
        <v>22.343</v>
      </c>
      <c r="BA8206">
        <v>22.347999999999999</v>
      </c>
      <c r="BB8206">
        <v>2016</v>
      </c>
    </row>
    <row r="8207" spans="1:54" hidden="1" x14ac:dyDescent="0.2">
      <c r="A8207">
        <v>466</v>
      </c>
      <c r="B8207" t="s">
        <v>365</v>
      </c>
      <c r="C8207" t="s">
        <v>306</v>
      </c>
      <c r="D8207" t="s">
        <v>26</v>
      </c>
      <c r="E8207" t="s">
        <v>305</v>
      </c>
      <c r="F8207" s="3" t="s">
        <v>304</v>
      </c>
      <c r="G8207" t="s">
        <v>217</v>
      </c>
      <c r="I8207" s="3" t="s">
        <v>1873</v>
      </c>
      <c r="J8207">
        <v>45.756999999999998</v>
      </c>
      <c r="K8207">
        <v>43.158999999999999</v>
      </c>
      <c r="L8207">
        <v>37.662999999999997</v>
      </c>
      <c r="M8207">
        <v>36.591999999999999</v>
      </c>
      <c r="N8207">
        <v>40.707000000000001</v>
      </c>
      <c r="O8207">
        <v>36.734999999999999</v>
      </c>
      <c r="P8207">
        <v>30.036999999999999</v>
      </c>
      <c r="Q8207">
        <v>29.036999999999999</v>
      </c>
      <c r="R8207">
        <v>26.498000000000001</v>
      </c>
      <c r="S8207">
        <v>27.605</v>
      </c>
      <c r="T8207">
        <v>36.030999999999999</v>
      </c>
      <c r="U8207">
        <v>25.972000000000001</v>
      </c>
      <c r="V8207">
        <v>29.77</v>
      </c>
      <c r="W8207">
        <v>29.29</v>
      </c>
      <c r="X8207">
        <v>27.774000000000001</v>
      </c>
      <c r="Y8207">
        <v>28.231000000000002</v>
      </c>
      <c r="Z8207">
        <v>30.038</v>
      </c>
      <c r="AA8207">
        <v>35.573</v>
      </c>
      <c r="AB8207">
        <v>28.372</v>
      </c>
      <c r="AC8207">
        <v>29.997</v>
      </c>
      <c r="AD8207">
        <v>38.771999999999998</v>
      </c>
      <c r="AE8207">
        <v>31.574999999999999</v>
      </c>
      <c r="AF8207">
        <v>25.863</v>
      </c>
      <c r="AG8207">
        <v>27.914000000000001</v>
      </c>
      <c r="AH8207">
        <v>26.41</v>
      </c>
      <c r="AI8207">
        <v>33.337000000000003</v>
      </c>
      <c r="AJ8207">
        <v>36.594000000000001</v>
      </c>
      <c r="AK8207">
        <v>33.049999999999997</v>
      </c>
      <c r="AL8207">
        <v>32.159999999999997</v>
      </c>
      <c r="AM8207">
        <v>34.728999999999999</v>
      </c>
      <c r="AN8207">
        <v>31.28</v>
      </c>
      <c r="AO8207">
        <v>36.048000000000002</v>
      </c>
      <c r="AP8207">
        <v>41.802999999999997</v>
      </c>
      <c r="AQ8207">
        <v>38.401000000000003</v>
      </c>
      <c r="AR8207">
        <v>34.603999999999999</v>
      </c>
      <c r="AS8207">
        <v>29.965</v>
      </c>
      <c r="AT8207">
        <v>26.443999999999999</v>
      </c>
      <c r="AU8207">
        <v>26.809000000000001</v>
      </c>
      <c r="AV8207">
        <v>27.350999999999999</v>
      </c>
      <c r="AW8207">
        <v>27.158000000000001</v>
      </c>
      <c r="AX8207">
        <v>26.702999999999999</v>
      </c>
      <c r="AY8207">
        <v>26.526</v>
      </c>
      <c r="AZ8207">
        <v>26.376999999999999</v>
      </c>
      <c r="BA8207">
        <v>26.369</v>
      </c>
      <c r="BB8207">
        <v>2016</v>
      </c>
    </row>
    <row r="8208" spans="1:54" hidden="1" x14ac:dyDescent="0.2">
      <c r="A8208">
        <v>466</v>
      </c>
      <c r="B8208" t="s">
        <v>365</v>
      </c>
      <c r="C8208" t="s">
        <v>303</v>
      </c>
      <c r="D8208" t="s">
        <v>26</v>
      </c>
      <c r="E8208" t="s">
        <v>300</v>
      </c>
      <c r="F8208" s="3" t="s">
        <v>302</v>
      </c>
      <c r="G8208" t="s">
        <v>295</v>
      </c>
      <c r="I8208" t="s">
        <v>1874</v>
      </c>
      <c r="J8208">
        <v>66.7</v>
      </c>
      <c r="K8208">
        <v>72</v>
      </c>
      <c r="L8208">
        <v>77.099999999999994</v>
      </c>
      <c r="M8208">
        <v>78.099999999999994</v>
      </c>
      <c r="N8208">
        <v>80</v>
      </c>
      <c r="O8208">
        <v>82.8</v>
      </c>
      <c r="P8208">
        <v>87.3</v>
      </c>
      <c r="Q8208">
        <v>92.1</v>
      </c>
      <c r="R8208">
        <v>96.7</v>
      </c>
      <c r="S8208">
        <v>99.4</v>
      </c>
      <c r="T8208">
        <v>100</v>
      </c>
      <c r="U8208">
        <v>103.4</v>
      </c>
      <c r="V8208">
        <v>110</v>
      </c>
      <c r="W8208">
        <v>115.8</v>
      </c>
      <c r="X8208">
        <v>122.4</v>
      </c>
      <c r="Y8208">
        <v>127.7</v>
      </c>
      <c r="Z8208">
        <v>131.5</v>
      </c>
      <c r="AA8208">
        <v>135.4</v>
      </c>
      <c r="AB8208">
        <v>138.1</v>
      </c>
      <c r="AC8208">
        <v>141</v>
      </c>
      <c r="AD8208">
        <v>142.9</v>
      </c>
      <c r="AE8208">
        <v>146.90100000000001</v>
      </c>
      <c r="AF8208">
        <v>151.18799999999999</v>
      </c>
      <c r="AG8208">
        <v>155.904</v>
      </c>
      <c r="AH8208">
        <v>163.76300000000001</v>
      </c>
      <c r="AI8208">
        <v>173.90899999999999</v>
      </c>
      <c r="AJ8208">
        <v>190.05699999999999</v>
      </c>
      <c r="AK8208">
        <v>211.20599999999999</v>
      </c>
      <c r="AL8208">
        <v>237.12299999999999</v>
      </c>
      <c r="AM8208">
        <v>240.82599999999999</v>
      </c>
      <c r="AN8208">
        <v>242.941</v>
      </c>
      <c r="AO8208">
        <v>245.072</v>
      </c>
      <c r="AP8208">
        <v>246.69499999999999</v>
      </c>
      <c r="AQ8208">
        <v>249.41200000000001</v>
      </c>
      <c r="AR8208">
        <v>255.26400000000001</v>
      </c>
      <c r="AS8208">
        <v>265.65300000000002</v>
      </c>
      <c r="AT8208">
        <v>269.95</v>
      </c>
      <c r="AU8208">
        <v>275.25900000000001</v>
      </c>
      <c r="AV8208">
        <v>286.72899999999998</v>
      </c>
      <c r="AW8208">
        <v>293.91000000000003</v>
      </c>
      <c r="AX8208">
        <v>301.238</v>
      </c>
      <c r="AY8208">
        <v>308.57600000000002</v>
      </c>
      <c r="AZ8208">
        <v>314.89</v>
      </c>
      <c r="BA8208">
        <v>321.22399999999999</v>
      </c>
      <c r="BB8208">
        <v>2016</v>
      </c>
    </row>
    <row r="8209" spans="1:54" hidden="1" x14ac:dyDescent="0.2">
      <c r="A8209">
        <v>466</v>
      </c>
      <c r="B8209" t="s">
        <v>365</v>
      </c>
      <c r="C8209" t="s">
        <v>301</v>
      </c>
      <c r="D8209" t="s">
        <v>26</v>
      </c>
      <c r="E8209" t="s">
        <v>300</v>
      </c>
      <c r="F8209" t="s">
        <v>299</v>
      </c>
      <c r="G8209" t="s">
        <v>275</v>
      </c>
      <c r="I8209" t="s">
        <v>298</v>
      </c>
      <c r="J8209">
        <v>10.066000000000001</v>
      </c>
      <c r="K8209">
        <v>7.9459999999999997</v>
      </c>
      <c r="L8209">
        <v>7.0830000000000002</v>
      </c>
      <c r="M8209">
        <v>1.2969999999999999</v>
      </c>
      <c r="N8209">
        <v>2.4329999999999998</v>
      </c>
      <c r="O8209">
        <v>3.5</v>
      </c>
      <c r="P8209">
        <v>5.4349999999999996</v>
      </c>
      <c r="Q8209">
        <v>5.4980000000000002</v>
      </c>
      <c r="R8209">
        <v>4.9950000000000001</v>
      </c>
      <c r="S8209">
        <v>2.7919999999999998</v>
      </c>
      <c r="T8209">
        <v>0.60399999999999998</v>
      </c>
      <c r="U8209">
        <v>3.4</v>
      </c>
      <c r="V8209">
        <v>6.383</v>
      </c>
      <c r="W8209">
        <v>5.2729999999999997</v>
      </c>
      <c r="X8209">
        <v>5.6989999999999998</v>
      </c>
      <c r="Y8209">
        <v>4.33</v>
      </c>
      <c r="Z8209">
        <v>2.976</v>
      </c>
      <c r="AA8209">
        <v>2.9660000000000002</v>
      </c>
      <c r="AB8209">
        <v>1.994</v>
      </c>
      <c r="AC8209">
        <v>2.1</v>
      </c>
      <c r="AD8209">
        <v>1.3480000000000001</v>
      </c>
      <c r="AE8209">
        <v>2.8</v>
      </c>
      <c r="AF8209">
        <v>2.9180000000000001</v>
      </c>
      <c r="AG8209">
        <v>3.1190000000000002</v>
      </c>
      <c r="AH8209">
        <v>5.0410000000000004</v>
      </c>
      <c r="AI8209">
        <v>6.1950000000000003</v>
      </c>
      <c r="AJ8209">
        <v>9.2850000000000001</v>
      </c>
      <c r="AK8209">
        <v>11.128</v>
      </c>
      <c r="AL8209">
        <v>12.271000000000001</v>
      </c>
      <c r="AM8209">
        <v>1.5620000000000001</v>
      </c>
      <c r="AN8209">
        <v>0.878</v>
      </c>
      <c r="AO8209">
        <v>0.877</v>
      </c>
      <c r="AP8209">
        <v>0.66200000000000003</v>
      </c>
      <c r="AQ8209">
        <v>1.101</v>
      </c>
      <c r="AR8209">
        <v>2.3460000000000001</v>
      </c>
      <c r="AS8209">
        <v>4.07</v>
      </c>
      <c r="AT8209">
        <v>1.617</v>
      </c>
      <c r="AU8209">
        <v>1.9670000000000001</v>
      </c>
      <c r="AV8209">
        <v>4.1669999999999998</v>
      </c>
      <c r="AW8209">
        <v>2.504</v>
      </c>
      <c r="AX8209">
        <v>2.4929999999999999</v>
      </c>
      <c r="AY8209">
        <v>2.4359999999999999</v>
      </c>
      <c r="AZ8209">
        <v>2.0459999999999998</v>
      </c>
      <c r="BA8209">
        <v>2.0110000000000001</v>
      </c>
      <c r="BB8209">
        <v>2016</v>
      </c>
    </row>
    <row r="8210" spans="1:54" hidden="1" x14ac:dyDescent="0.2">
      <c r="A8210">
        <v>466</v>
      </c>
      <c r="B8210" t="s">
        <v>365</v>
      </c>
      <c r="C8210" t="s">
        <v>297</v>
      </c>
      <c r="D8210" t="s">
        <v>26</v>
      </c>
      <c r="E8210" t="s">
        <v>293</v>
      </c>
      <c r="F8210" s="3" t="s">
        <v>296</v>
      </c>
      <c r="G8210" t="s">
        <v>295</v>
      </c>
      <c r="I8210" t="s">
        <v>1874</v>
      </c>
      <c r="J8210" t="s">
        <v>215</v>
      </c>
      <c r="K8210" t="s">
        <v>215</v>
      </c>
      <c r="L8210" t="s">
        <v>215</v>
      </c>
      <c r="M8210" t="s">
        <v>215</v>
      </c>
      <c r="N8210" t="s">
        <v>215</v>
      </c>
      <c r="O8210" t="s">
        <v>215</v>
      </c>
      <c r="P8210" t="s">
        <v>215</v>
      </c>
      <c r="Q8210" t="s">
        <v>215</v>
      </c>
      <c r="R8210" t="s">
        <v>215</v>
      </c>
      <c r="S8210" t="s">
        <v>215</v>
      </c>
      <c r="T8210">
        <v>102.5</v>
      </c>
      <c r="U8210">
        <v>108.78</v>
      </c>
      <c r="V8210">
        <v>115.27</v>
      </c>
      <c r="W8210">
        <v>120.46</v>
      </c>
      <c r="X8210">
        <v>125.46</v>
      </c>
      <c r="Y8210">
        <v>129.91999999999999</v>
      </c>
      <c r="Z8210">
        <v>132.93</v>
      </c>
      <c r="AA8210">
        <v>135.34</v>
      </c>
      <c r="AB8210">
        <v>137.63999999999999</v>
      </c>
      <c r="AC8210">
        <v>142</v>
      </c>
      <c r="AD8210">
        <v>145.6</v>
      </c>
      <c r="AE8210">
        <v>149.6</v>
      </c>
      <c r="AF8210">
        <v>153.83000000000001</v>
      </c>
      <c r="AG8210">
        <v>157.02799999999999</v>
      </c>
      <c r="AH8210">
        <v>164.94399999999999</v>
      </c>
      <c r="AI8210">
        <v>174.887</v>
      </c>
      <c r="AJ8210">
        <v>195.92099999999999</v>
      </c>
      <c r="AK8210">
        <v>217.96899999999999</v>
      </c>
      <c r="AL8210">
        <v>237.15799999999999</v>
      </c>
      <c r="AM8210">
        <v>237.63200000000001</v>
      </c>
      <c r="AN8210">
        <v>241.73099999999999</v>
      </c>
      <c r="AO8210">
        <v>242.11</v>
      </c>
      <c r="AP8210">
        <v>243.56200000000001</v>
      </c>
      <c r="AQ8210">
        <v>247.08</v>
      </c>
      <c r="AR8210">
        <v>254.745</v>
      </c>
      <c r="AS8210">
        <v>263.90300000000002</v>
      </c>
      <c r="AT8210">
        <v>268.17099999999999</v>
      </c>
      <c r="AU8210">
        <v>273.44600000000003</v>
      </c>
      <c r="AV8210">
        <v>284.84100000000001</v>
      </c>
      <c r="AW8210">
        <v>291.97399999999999</v>
      </c>
      <c r="AX8210">
        <v>299.25400000000002</v>
      </c>
      <c r="AY8210">
        <v>306.54300000000001</v>
      </c>
      <c r="AZ8210">
        <v>312.81599999999997</v>
      </c>
      <c r="BA8210">
        <v>319.10700000000003</v>
      </c>
      <c r="BB8210">
        <v>2016</v>
      </c>
    </row>
    <row r="8211" spans="1:54" hidden="1" x14ac:dyDescent="0.2">
      <c r="A8211">
        <v>466</v>
      </c>
      <c r="B8211" t="s">
        <v>365</v>
      </c>
      <c r="C8211" t="s">
        <v>294</v>
      </c>
      <c r="D8211" t="s">
        <v>26</v>
      </c>
      <c r="E8211" t="s">
        <v>293</v>
      </c>
      <c r="F8211" t="s">
        <v>292</v>
      </c>
      <c r="G8211" t="s">
        <v>275</v>
      </c>
      <c r="I8211" t="s">
        <v>291</v>
      </c>
      <c r="J8211" t="s">
        <v>215</v>
      </c>
      <c r="K8211" t="s">
        <v>215</v>
      </c>
      <c r="L8211" t="s">
        <v>215</v>
      </c>
      <c r="M8211" t="s">
        <v>215</v>
      </c>
      <c r="N8211" t="s">
        <v>215</v>
      </c>
      <c r="O8211" t="s">
        <v>215</v>
      </c>
      <c r="P8211" t="s">
        <v>215</v>
      </c>
      <c r="Q8211" t="s">
        <v>215</v>
      </c>
      <c r="R8211" t="s">
        <v>215</v>
      </c>
      <c r="S8211" t="s">
        <v>215</v>
      </c>
      <c r="T8211" t="s">
        <v>215</v>
      </c>
      <c r="U8211">
        <v>6.1269999999999998</v>
      </c>
      <c r="V8211">
        <v>5.9660000000000002</v>
      </c>
      <c r="W8211">
        <v>4.5019999999999998</v>
      </c>
      <c r="X8211">
        <v>4.1509999999999998</v>
      </c>
      <c r="Y8211">
        <v>3.5550000000000002</v>
      </c>
      <c r="Z8211">
        <v>2.3170000000000002</v>
      </c>
      <c r="AA8211">
        <v>1.8129999999999999</v>
      </c>
      <c r="AB8211">
        <v>1.6990000000000001</v>
      </c>
      <c r="AC8211">
        <v>3.1680000000000001</v>
      </c>
      <c r="AD8211">
        <v>2.5350000000000001</v>
      </c>
      <c r="AE8211">
        <v>2.7469999999999999</v>
      </c>
      <c r="AF8211">
        <v>2.8279999999999998</v>
      </c>
      <c r="AG8211">
        <v>2.0790000000000002</v>
      </c>
      <c r="AH8211">
        <v>5.0410000000000004</v>
      </c>
      <c r="AI8211">
        <v>6.0279999999999996</v>
      </c>
      <c r="AJ8211">
        <v>12.026999999999999</v>
      </c>
      <c r="AK8211">
        <v>11.253</v>
      </c>
      <c r="AL8211">
        <v>8.8040000000000003</v>
      </c>
      <c r="AM8211">
        <v>0.2</v>
      </c>
      <c r="AN8211">
        <v>1.7250000000000001</v>
      </c>
      <c r="AO8211">
        <v>0.157</v>
      </c>
      <c r="AP8211">
        <v>0.6</v>
      </c>
      <c r="AQ8211">
        <v>1.4450000000000001</v>
      </c>
      <c r="AR8211">
        <v>3.1019999999999999</v>
      </c>
      <c r="AS8211">
        <v>3.5950000000000002</v>
      </c>
      <c r="AT8211">
        <v>1.617</v>
      </c>
      <c r="AU8211">
        <v>1.9670000000000001</v>
      </c>
      <c r="AV8211">
        <v>4.1669999999999998</v>
      </c>
      <c r="AW8211">
        <v>2.504</v>
      </c>
      <c r="AX8211">
        <v>2.4929999999999999</v>
      </c>
      <c r="AY8211">
        <v>2.4359999999999999</v>
      </c>
      <c r="AZ8211">
        <v>2.0459999999999998</v>
      </c>
      <c r="BA8211">
        <v>2.0110000000000001</v>
      </c>
      <c r="BB8211">
        <v>2016</v>
      </c>
    </row>
    <row r="8212" spans="1:54" hidden="1" x14ac:dyDescent="0.2">
      <c r="A8212">
        <v>466</v>
      </c>
      <c r="B8212" t="s">
        <v>365</v>
      </c>
      <c r="C8212" t="s">
        <v>290</v>
      </c>
      <c r="D8212" t="s">
        <v>26</v>
      </c>
      <c r="E8212" t="s">
        <v>289</v>
      </c>
      <c r="G8212" t="s">
        <v>288</v>
      </c>
      <c r="J8212"/>
      <c r="K8212"/>
      <c r="L8212"/>
      <c r="M8212"/>
      <c r="N8212"/>
      <c r="O8212"/>
      <c r="P8212"/>
      <c r="Q8212"/>
      <c r="R8212"/>
      <c r="S8212"/>
      <c r="T8212"/>
      <c r="U8212"/>
      <c r="V8212"/>
      <c r="W8212"/>
      <c r="X8212"/>
      <c r="Y8212"/>
      <c r="Z8212"/>
      <c r="AA8212"/>
      <c r="AB8212"/>
      <c r="AC8212"/>
      <c r="AD8212"/>
      <c r="AE8212"/>
      <c r="AF8212"/>
      <c r="AG8212"/>
      <c r="AH8212"/>
      <c r="AI8212"/>
      <c r="AJ8212"/>
      <c r="AK8212"/>
      <c r="AL8212"/>
      <c r="AM8212"/>
      <c r="AN8212"/>
      <c r="AO8212"/>
      <c r="AP8212"/>
      <c r="AQ8212"/>
      <c r="AR8212"/>
      <c r="AS8212"/>
      <c r="AT8212"/>
      <c r="AU8212"/>
      <c r="AV8212"/>
      <c r="AW8212"/>
      <c r="AX8212"/>
      <c r="AY8212"/>
      <c r="AZ8212"/>
    </row>
    <row r="8213" spans="1:54" hidden="1" x14ac:dyDescent="0.2">
      <c r="A8213">
        <v>466</v>
      </c>
      <c r="B8213" t="s">
        <v>365</v>
      </c>
      <c r="C8213" t="s">
        <v>287</v>
      </c>
      <c r="D8213" t="s">
        <v>26</v>
      </c>
      <c r="E8213" t="s">
        <v>286</v>
      </c>
      <c r="F8213" s="3" t="s">
        <v>285</v>
      </c>
      <c r="G8213" t="s">
        <v>275</v>
      </c>
      <c r="I8213" s="3" t="s">
        <v>1875</v>
      </c>
      <c r="J8213">
        <v>13.329000000000001</v>
      </c>
      <c r="K8213">
        <v>9.1859999999999999</v>
      </c>
      <c r="L8213">
        <v>-5.4169999999999998</v>
      </c>
      <c r="M8213">
        <v>-7.335</v>
      </c>
      <c r="N8213">
        <v>-15.31</v>
      </c>
      <c r="O8213">
        <v>-4.6719999999999997</v>
      </c>
      <c r="P8213">
        <v>-14.792999999999999</v>
      </c>
      <c r="Q8213">
        <v>4.3049999999999997</v>
      </c>
      <c r="R8213">
        <v>6.0730000000000004</v>
      </c>
      <c r="S8213">
        <v>18.710999999999999</v>
      </c>
      <c r="T8213">
        <v>17</v>
      </c>
      <c r="U8213">
        <v>16.664000000000001</v>
      </c>
      <c r="V8213">
        <v>24.22</v>
      </c>
      <c r="W8213">
        <v>13.541</v>
      </c>
      <c r="X8213">
        <v>7.9569999999999999</v>
      </c>
      <c r="Y8213">
        <v>13.967000000000001</v>
      </c>
      <c r="Z8213">
        <v>4.1180000000000003</v>
      </c>
      <c r="AA8213">
        <v>16.91</v>
      </c>
      <c r="AB8213">
        <v>3.8730000000000002</v>
      </c>
      <c r="AC8213">
        <v>0.72599999999999998</v>
      </c>
      <c r="AD8213">
        <v>8.9030000000000005</v>
      </c>
      <c r="AE8213">
        <v>10.832000000000001</v>
      </c>
      <c r="AF8213">
        <v>13.127000000000001</v>
      </c>
      <c r="AG8213">
        <v>14.481</v>
      </c>
      <c r="AH8213">
        <v>25.195</v>
      </c>
      <c r="AI8213">
        <v>13.678000000000001</v>
      </c>
      <c r="AJ8213">
        <v>8.6839999999999993</v>
      </c>
      <c r="AK8213">
        <v>38.932000000000002</v>
      </c>
      <c r="AL8213">
        <v>22.318999999999999</v>
      </c>
      <c r="AM8213">
        <v>-13.28</v>
      </c>
      <c r="AN8213">
        <v>0.57499999999999996</v>
      </c>
      <c r="AO8213">
        <v>9.8010000000000002</v>
      </c>
      <c r="AP8213">
        <v>9.2210000000000001</v>
      </c>
      <c r="AQ8213">
        <v>11.201000000000001</v>
      </c>
      <c r="AR8213">
        <v>12.263999999999999</v>
      </c>
      <c r="AS8213">
        <v>0.90300000000000002</v>
      </c>
      <c r="AT8213">
        <v>4.4390000000000001</v>
      </c>
      <c r="AU8213">
        <v>-0.255</v>
      </c>
      <c r="AV8213">
        <v>7.9189999999999996</v>
      </c>
      <c r="AW8213">
        <v>3.31</v>
      </c>
      <c r="AX8213">
        <v>2.5870000000000002</v>
      </c>
      <c r="AY8213">
        <v>1.966</v>
      </c>
      <c r="AZ8213">
        <v>3.2389999999999999</v>
      </c>
      <c r="BA8213">
        <v>3.4540000000000002</v>
      </c>
      <c r="BB8213">
        <v>2016</v>
      </c>
    </row>
    <row r="8214" spans="1:54" hidden="1" x14ac:dyDescent="0.2">
      <c r="A8214">
        <v>466</v>
      </c>
      <c r="B8214" t="s">
        <v>365</v>
      </c>
      <c r="C8214" t="s">
        <v>284</v>
      </c>
      <c r="D8214" t="s">
        <v>26</v>
      </c>
      <c r="E8214" t="s">
        <v>283</v>
      </c>
      <c r="F8214" s="3" t="s">
        <v>282</v>
      </c>
      <c r="G8214" t="s">
        <v>275</v>
      </c>
      <c r="I8214" s="3" t="s">
        <v>1875</v>
      </c>
      <c r="J8214">
        <v>9.6660000000000004</v>
      </c>
      <c r="K8214">
        <v>12.119</v>
      </c>
      <c r="L8214">
        <v>-1.3520000000000001</v>
      </c>
      <c r="M8214">
        <v>-7.5869999999999997</v>
      </c>
      <c r="N8214">
        <v>-14.92</v>
      </c>
      <c r="O8214">
        <v>-4.1340000000000003</v>
      </c>
      <c r="P8214">
        <v>-1.411</v>
      </c>
      <c r="Q8214">
        <v>0.878</v>
      </c>
      <c r="R8214">
        <v>6.9770000000000003</v>
      </c>
      <c r="S8214">
        <v>19.8</v>
      </c>
      <c r="T8214">
        <v>16</v>
      </c>
      <c r="U8214">
        <v>19.738</v>
      </c>
      <c r="V8214">
        <v>26.422000000000001</v>
      </c>
      <c r="W8214">
        <v>15.500999999999999</v>
      </c>
      <c r="X8214">
        <v>8.8190000000000008</v>
      </c>
      <c r="Y8214">
        <v>1.151</v>
      </c>
      <c r="Z8214">
        <v>5.28</v>
      </c>
      <c r="AA8214">
        <v>17.318999999999999</v>
      </c>
      <c r="AB8214">
        <v>2.7509999999999999</v>
      </c>
      <c r="AC8214">
        <v>-0.21299999999999999</v>
      </c>
      <c r="AD8214">
        <v>9.593</v>
      </c>
      <c r="AE8214">
        <v>12.973000000000001</v>
      </c>
      <c r="AF8214">
        <v>11.340999999999999</v>
      </c>
      <c r="AG8214">
        <v>15.96</v>
      </c>
      <c r="AH8214">
        <v>27.233000000000001</v>
      </c>
      <c r="AI8214">
        <v>11.72</v>
      </c>
      <c r="AJ8214">
        <v>6.77</v>
      </c>
      <c r="AK8214">
        <v>41.695999999999998</v>
      </c>
      <c r="AL8214">
        <v>23.42</v>
      </c>
      <c r="AM8214">
        <v>-13.537000000000001</v>
      </c>
      <c r="AN8214">
        <v>-3.302</v>
      </c>
      <c r="AO8214">
        <v>11.766</v>
      </c>
      <c r="AP8214">
        <v>9.69</v>
      </c>
      <c r="AQ8214">
        <v>11.327999999999999</v>
      </c>
      <c r="AR8214">
        <v>4.7930000000000001</v>
      </c>
      <c r="AS8214">
        <v>0.55400000000000005</v>
      </c>
      <c r="AT8214">
        <v>4.1120000000000001</v>
      </c>
      <c r="AU8214">
        <v>-0.28499999999999998</v>
      </c>
      <c r="AV8214">
        <v>8.984</v>
      </c>
      <c r="AW8214">
        <v>3.7349999999999999</v>
      </c>
      <c r="AX8214">
        <v>2.851</v>
      </c>
      <c r="AY8214">
        <v>2.21</v>
      </c>
      <c r="AZ8214">
        <v>3.6669999999999998</v>
      </c>
      <c r="BA8214">
        <v>3.875</v>
      </c>
      <c r="BB8214">
        <v>2016</v>
      </c>
    </row>
    <row r="8215" spans="1:54" hidden="1" x14ac:dyDescent="0.2">
      <c r="A8215">
        <v>466</v>
      </c>
      <c r="B8215" t="s">
        <v>365</v>
      </c>
      <c r="C8215" t="s">
        <v>281</v>
      </c>
      <c r="D8215" t="s">
        <v>26</v>
      </c>
      <c r="E8215" t="s">
        <v>280</v>
      </c>
      <c r="F8215" s="3" t="s">
        <v>279</v>
      </c>
      <c r="G8215" t="s">
        <v>275</v>
      </c>
      <c r="I8215" s="3" t="s">
        <v>1875</v>
      </c>
      <c r="J8215">
        <v>-7.202</v>
      </c>
      <c r="K8215">
        <v>2.2839999999999998</v>
      </c>
      <c r="L8215">
        <v>-8.81</v>
      </c>
      <c r="M8215">
        <v>-7.7770000000000001</v>
      </c>
      <c r="N8215">
        <v>1.1970000000000001</v>
      </c>
      <c r="O8215">
        <v>0.23799999999999999</v>
      </c>
      <c r="P8215">
        <v>-4.4359999999999999</v>
      </c>
      <c r="Q8215">
        <v>3.6389999999999998</v>
      </c>
      <c r="R8215">
        <v>7.4009999999999998</v>
      </c>
      <c r="S8215">
        <v>14.486000000000001</v>
      </c>
      <c r="T8215">
        <v>47</v>
      </c>
      <c r="U8215">
        <v>-1.8859999999999999</v>
      </c>
      <c r="V8215">
        <v>4.7300000000000004</v>
      </c>
      <c r="W8215">
        <v>16.48</v>
      </c>
      <c r="X8215">
        <v>-0.83399999999999996</v>
      </c>
      <c r="Y8215">
        <v>11.25</v>
      </c>
      <c r="Z8215">
        <v>12.013</v>
      </c>
      <c r="AA8215">
        <v>15.108000000000001</v>
      </c>
      <c r="AB8215">
        <v>-5.72</v>
      </c>
      <c r="AC8215">
        <v>1.925</v>
      </c>
      <c r="AD8215">
        <v>18.361000000000001</v>
      </c>
      <c r="AE8215">
        <v>4.3460000000000001</v>
      </c>
      <c r="AF8215">
        <v>6.9619999999999997</v>
      </c>
      <c r="AG8215">
        <v>19.774999999999999</v>
      </c>
      <c r="AH8215">
        <v>19.754000000000001</v>
      </c>
      <c r="AI8215">
        <v>14.993</v>
      </c>
      <c r="AJ8215">
        <v>13.39</v>
      </c>
      <c r="AK8215">
        <v>15.664999999999999</v>
      </c>
      <c r="AL8215">
        <v>17.856000000000002</v>
      </c>
      <c r="AM8215">
        <v>-10.061999999999999</v>
      </c>
      <c r="AN8215">
        <v>5.4039999999999999</v>
      </c>
      <c r="AO8215">
        <v>17.294</v>
      </c>
      <c r="AP8215">
        <v>17.024999999999999</v>
      </c>
      <c r="AQ8215">
        <v>8.1539999999999999</v>
      </c>
      <c r="AR8215">
        <v>5.4619999999999997</v>
      </c>
      <c r="AS8215">
        <v>4.4210000000000003</v>
      </c>
      <c r="AT8215">
        <v>4.532</v>
      </c>
      <c r="AU8215">
        <v>-1.171</v>
      </c>
      <c r="AV8215">
        <v>5.0220000000000002</v>
      </c>
      <c r="AW8215">
        <v>4.9119999999999999</v>
      </c>
      <c r="AX8215">
        <v>3.5110000000000001</v>
      </c>
      <c r="AY8215">
        <v>2.9470000000000001</v>
      </c>
      <c r="AZ8215">
        <v>3.7280000000000002</v>
      </c>
      <c r="BA8215">
        <v>3.87</v>
      </c>
      <c r="BB8215">
        <v>2016</v>
      </c>
    </row>
    <row r="8216" spans="1:54" hidden="1" x14ac:dyDescent="0.2">
      <c r="A8216">
        <v>466</v>
      </c>
      <c r="B8216" t="s">
        <v>365</v>
      </c>
      <c r="C8216" t="s">
        <v>278</v>
      </c>
      <c r="D8216" t="s">
        <v>26</v>
      </c>
      <c r="E8216" t="s">
        <v>277</v>
      </c>
      <c r="F8216" s="3" t="s">
        <v>276</v>
      </c>
      <c r="G8216" t="s">
        <v>275</v>
      </c>
      <c r="I8216" s="3" t="s">
        <v>1875</v>
      </c>
      <c r="J8216">
        <v>-6.7569999999999997</v>
      </c>
      <c r="K8216">
        <v>-9.5050000000000008</v>
      </c>
      <c r="L8216">
        <v>-12.68</v>
      </c>
      <c r="M8216">
        <v>-4.117</v>
      </c>
      <c r="N8216">
        <v>4.4589999999999996</v>
      </c>
      <c r="O8216">
        <v>-1.82</v>
      </c>
      <c r="P8216">
        <v>-2.2719999999999998</v>
      </c>
      <c r="Q8216">
        <v>4.2880000000000003</v>
      </c>
      <c r="R8216">
        <v>7.609</v>
      </c>
      <c r="S8216">
        <v>14.746</v>
      </c>
      <c r="T8216">
        <v>47</v>
      </c>
      <c r="U8216">
        <v>-2.3079999999999998</v>
      </c>
      <c r="V8216">
        <v>4.7859999999999996</v>
      </c>
      <c r="W8216">
        <v>17.068999999999999</v>
      </c>
      <c r="X8216">
        <v>-0.92300000000000004</v>
      </c>
      <c r="Y8216">
        <v>11.888</v>
      </c>
      <c r="Z8216">
        <v>12.465</v>
      </c>
      <c r="AA8216">
        <v>14.327</v>
      </c>
      <c r="AB8216">
        <v>-7.1059999999999999</v>
      </c>
      <c r="AC8216">
        <v>2.0379999999999998</v>
      </c>
      <c r="AD8216">
        <v>19.829999999999998</v>
      </c>
      <c r="AE8216">
        <v>3.8279999999999998</v>
      </c>
      <c r="AF8216">
        <v>6.8630000000000004</v>
      </c>
      <c r="AG8216">
        <v>20.728999999999999</v>
      </c>
      <c r="AH8216">
        <v>20.739000000000001</v>
      </c>
      <c r="AI8216">
        <v>14.154</v>
      </c>
      <c r="AJ8216">
        <v>12.714</v>
      </c>
      <c r="AK8216">
        <v>15.875999999999999</v>
      </c>
      <c r="AL8216">
        <v>18.422999999999998</v>
      </c>
      <c r="AM8216">
        <v>-11.157999999999999</v>
      </c>
      <c r="AN8216">
        <v>3.7959999999999998</v>
      </c>
      <c r="AO8216">
        <v>18.791</v>
      </c>
      <c r="AP8216">
        <v>17.327000000000002</v>
      </c>
      <c r="AQ8216">
        <v>7.7279999999999998</v>
      </c>
      <c r="AR8216">
        <v>-4.7039999999999997</v>
      </c>
      <c r="AS8216">
        <v>1.6240000000000001</v>
      </c>
      <c r="AT8216">
        <v>2.2959999999999998</v>
      </c>
      <c r="AU8216">
        <v>-1.0049999999999999</v>
      </c>
      <c r="AV8216">
        <v>5.6890000000000001</v>
      </c>
      <c r="AW8216">
        <v>4.9459999999999997</v>
      </c>
      <c r="AX8216">
        <v>3.3959999999999999</v>
      </c>
      <c r="AY8216">
        <v>2.8940000000000001</v>
      </c>
      <c r="AZ8216">
        <v>3.7730000000000001</v>
      </c>
      <c r="BA8216">
        <v>3.9460000000000002</v>
      </c>
      <c r="BB8216">
        <v>2016</v>
      </c>
    </row>
    <row r="8217" spans="1:54" hidden="1" x14ac:dyDescent="0.2">
      <c r="A8217">
        <v>466</v>
      </c>
      <c r="B8217" t="s">
        <v>365</v>
      </c>
      <c r="C8217" t="s">
        <v>274</v>
      </c>
      <c r="D8217" t="s">
        <v>26</v>
      </c>
      <c r="E8217" t="s">
        <v>273</v>
      </c>
      <c r="F8217" s="3" t="s">
        <v>272</v>
      </c>
      <c r="G8217" t="s">
        <v>271</v>
      </c>
      <c r="J8217"/>
      <c r="K8217"/>
      <c r="L8217"/>
      <c r="M8217"/>
      <c r="N8217"/>
      <c r="O8217"/>
      <c r="P8217"/>
      <c r="Q8217"/>
      <c r="R8217"/>
      <c r="S8217"/>
      <c r="T8217"/>
      <c r="U8217"/>
      <c r="V8217"/>
      <c r="W8217"/>
      <c r="X8217"/>
      <c r="Y8217"/>
      <c r="Z8217"/>
      <c r="AA8217"/>
      <c r="AB8217"/>
      <c r="AC8217"/>
      <c r="AD8217"/>
      <c r="AE8217"/>
      <c r="AF8217"/>
      <c r="AG8217"/>
      <c r="AH8217"/>
      <c r="AI8217"/>
      <c r="AJ8217"/>
      <c r="AK8217"/>
      <c r="AL8217"/>
      <c r="AM8217"/>
      <c r="AN8217"/>
      <c r="AO8217"/>
      <c r="AP8217"/>
      <c r="AQ8217"/>
      <c r="AR8217"/>
      <c r="AS8217"/>
      <c r="AT8217"/>
      <c r="AU8217"/>
      <c r="AV8217"/>
      <c r="AW8217"/>
      <c r="AX8217"/>
      <c r="AY8217"/>
      <c r="AZ8217"/>
    </row>
    <row r="8218" spans="1:54" hidden="1" x14ac:dyDescent="0.2">
      <c r="A8218">
        <v>466</v>
      </c>
      <c r="B8218" t="s">
        <v>365</v>
      </c>
      <c r="C8218" t="s">
        <v>270</v>
      </c>
      <c r="D8218" t="s">
        <v>26</v>
      </c>
      <c r="E8218" t="s">
        <v>269</v>
      </c>
      <c r="F8218" s="3" t="s">
        <v>268</v>
      </c>
      <c r="G8218" t="s">
        <v>264</v>
      </c>
      <c r="H8218" t="s">
        <v>263</v>
      </c>
      <c r="J8218"/>
      <c r="K8218"/>
      <c r="L8218"/>
      <c r="M8218"/>
      <c r="N8218"/>
      <c r="O8218"/>
      <c r="P8218"/>
      <c r="Q8218"/>
      <c r="R8218"/>
      <c r="S8218"/>
      <c r="T8218"/>
      <c r="U8218"/>
      <c r="V8218"/>
      <c r="W8218"/>
      <c r="X8218"/>
      <c r="Y8218"/>
      <c r="Z8218"/>
      <c r="AA8218"/>
      <c r="AB8218"/>
      <c r="AC8218"/>
      <c r="AD8218"/>
      <c r="AE8218"/>
      <c r="AF8218"/>
      <c r="AG8218"/>
      <c r="AH8218"/>
      <c r="AI8218"/>
      <c r="AJ8218"/>
      <c r="AK8218"/>
      <c r="AL8218"/>
      <c r="AM8218"/>
      <c r="AN8218"/>
      <c r="AO8218"/>
      <c r="AP8218"/>
      <c r="AQ8218"/>
      <c r="AR8218"/>
      <c r="AS8218"/>
      <c r="AT8218"/>
      <c r="AU8218"/>
      <c r="AV8218"/>
      <c r="AW8218"/>
      <c r="AX8218"/>
      <c r="AY8218"/>
      <c r="AZ8218"/>
    </row>
    <row r="8219" spans="1:54" hidden="1" x14ac:dyDescent="0.2">
      <c r="A8219">
        <v>466</v>
      </c>
      <c r="B8219" t="s">
        <v>365</v>
      </c>
      <c r="C8219" t="s">
        <v>267</v>
      </c>
      <c r="D8219" t="s">
        <v>26</v>
      </c>
      <c r="E8219" t="s">
        <v>266</v>
      </c>
      <c r="F8219" s="3" t="s">
        <v>265</v>
      </c>
      <c r="G8219" t="s">
        <v>264</v>
      </c>
      <c r="H8219" t="s">
        <v>263</v>
      </c>
      <c r="I8219" t="s">
        <v>1876</v>
      </c>
      <c r="J8219">
        <v>1.01</v>
      </c>
      <c r="K8219">
        <v>1.1000000000000001</v>
      </c>
      <c r="L8219">
        <v>1.17</v>
      </c>
      <c r="M8219">
        <v>1.21</v>
      </c>
      <c r="N8219">
        <v>1.31</v>
      </c>
      <c r="O8219">
        <v>1.38</v>
      </c>
      <c r="P8219">
        <v>1.44</v>
      </c>
      <c r="Q8219">
        <v>1.5</v>
      </c>
      <c r="R8219">
        <v>1.79</v>
      </c>
      <c r="S8219">
        <v>1.86</v>
      </c>
      <c r="T8219">
        <v>1.8440000000000001</v>
      </c>
      <c r="U8219">
        <v>1.9279999999999999</v>
      </c>
      <c r="V8219">
        <v>2.0110000000000001</v>
      </c>
      <c r="W8219">
        <v>2.0830000000000002</v>
      </c>
      <c r="X8219">
        <v>2.23</v>
      </c>
      <c r="Y8219">
        <v>2.411</v>
      </c>
      <c r="Z8219">
        <v>2.4430000000000001</v>
      </c>
      <c r="AA8219">
        <v>2.58</v>
      </c>
      <c r="AB8219">
        <v>2.8340000000000001</v>
      </c>
      <c r="AC8219">
        <v>3.0329999999999999</v>
      </c>
      <c r="AD8219">
        <v>2.9950000000000001</v>
      </c>
      <c r="AE8219">
        <v>3.1669999999999998</v>
      </c>
      <c r="AF8219">
        <v>3.3490000000000002</v>
      </c>
      <c r="AG8219">
        <v>3.5510000000000002</v>
      </c>
      <c r="AH8219">
        <v>3.7610000000000001</v>
      </c>
      <c r="AI8219">
        <v>4.1059999999999999</v>
      </c>
      <c r="AJ8219">
        <v>5.0119999999999996</v>
      </c>
      <c r="AK8219">
        <v>6.2190000000000003</v>
      </c>
      <c r="AL8219">
        <v>8.0739999999999998</v>
      </c>
      <c r="AM8219">
        <v>8.1999999999999993</v>
      </c>
      <c r="AN8219">
        <v>8.2639999999999993</v>
      </c>
      <c r="AO8219">
        <v>8.5120000000000005</v>
      </c>
      <c r="AP8219">
        <v>8.7680000000000007</v>
      </c>
      <c r="AQ8219">
        <v>9.0310000000000006</v>
      </c>
      <c r="AR8219">
        <v>9.3019999999999996</v>
      </c>
      <c r="AS8219">
        <v>9.5809999999999995</v>
      </c>
      <c r="AT8219">
        <v>9.8559999999999999</v>
      </c>
      <c r="AU8219">
        <v>10.138999999999999</v>
      </c>
      <c r="AV8219">
        <v>10.43</v>
      </c>
      <c r="AW8219">
        <v>10.749000000000001</v>
      </c>
      <c r="AX8219">
        <v>11.077</v>
      </c>
      <c r="AY8219">
        <v>11.416</v>
      </c>
      <c r="AZ8219">
        <v>11.765000000000001</v>
      </c>
      <c r="BA8219">
        <v>12.125</v>
      </c>
      <c r="BB8219">
        <v>2005</v>
      </c>
    </row>
    <row r="8220" spans="1:54" hidden="1" x14ac:dyDescent="0.2">
      <c r="A8220">
        <v>466</v>
      </c>
      <c r="B8220" t="s">
        <v>365</v>
      </c>
      <c r="C8220" t="s">
        <v>262</v>
      </c>
      <c r="D8220" t="s">
        <v>26</v>
      </c>
      <c r="E8220" t="s">
        <v>260</v>
      </c>
      <c r="F8220" t="s">
        <v>259</v>
      </c>
      <c r="G8220" t="s">
        <v>225</v>
      </c>
      <c r="H8220" t="s">
        <v>222</v>
      </c>
      <c r="I8220" t="s">
        <v>1877</v>
      </c>
      <c r="J8220" s="3" t="s">
        <v>215</v>
      </c>
      <c r="K8220" s="3" t="s">
        <v>215</v>
      </c>
      <c r="L8220" s="3" t="s">
        <v>215</v>
      </c>
      <c r="M8220" s="3" t="s">
        <v>215</v>
      </c>
      <c r="N8220" s="3" t="s">
        <v>215</v>
      </c>
      <c r="O8220" s="3" t="s">
        <v>215</v>
      </c>
      <c r="P8220" s="3" t="s">
        <v>215</v>
      </c>
      <c r="Q8220" s="3" t="s">
        <v>215</v>
      </c>
      <c r="R8220" s="3" t="s">
        <v>215</v>
      </c>
      <c r="S8220" s="3" t="s">
        <v>215</v>
      </c>
      <c r="T8220" s="3">
        <v>29.792000000000002</v>
      </c>
      <c r="U8220" s="3">
        <v>72.126999999999995</v>
      </c>
      <c r="V8220" s="3">
        <v>62.747999999999998</v>
      </c>
      <c r="W8220" s="3">
        <v>54.756999999999998</v>
      </c>
      <c r="X8220" s="3">
        <v>59.72</v>
      </c>
      <c r="Y8220" s="3">
        <v>69.221000000000004</v>
      </c>
      <c r="Z8220" s="3">
        <v>76.277000000000001</v>
      </c>
      <c r="AA8220" s="3">
        <v>82.927999999999997</v>
      </c>
      <c r="AB8220" s="3">
        <v>74.224000000000004</v>
      </c>
      <c r="AC8220" s="3">
        <v>79.325000000000003</v>
      </c>
      <c r="AD8220" s="3">
        <v>122.726</v>
      </c>
      <c r="AE8220" s="3">
        <v>100.29300000000001</v>
      </c>
      <c r="AF8220" s="3">
        <v>81.043000000000006</v>
      </c>
      <c r="AG8220" s="3">
        <v>102.3</v>
      </c>
      <c r="AH8220" s="3">
        <v>130.87299999999999</v>
      </c>
      <c r="AI8220" s="3">
        <v>210.476</v>
      </c>
      <c r="AJ8220" s="3">
        <v>291.84300000000002</v>
      </c>
      <c r="AK8220" s="3">
        <v>329.41899999999998</v>
      </c>
      <c r="AL8220" s="3">
        <v>458.65100000000001</v>
      </c>
      <c r="AM8220" s="3">
        <v>268.827</v>
      </c>
      <c r="AN8220" s="3">
        <v>348.875</v>
      </c>
      <c r="AO8220" s="3">
        <v>469.88799999999998</v>
      </c>
      <c r="AP8220" s="3">
        <v>524.78</v>
      </c>
      <c r="AQ8220" s="3">
        <v>554.76099999999997</v>
      </c>
      <c r="AR8220" s="3">
        <v>518.75199999999995</v>
      </c>
      <c r="AS8220" s="3">
        <v>381.37599999999998</v>
      </c>
      <c r="AT8220" s="3">
        <v>381.995</v>
      </c>
      <c r="AU8220" s="3">
        <v>419.61900000000003</v>
      </c>
      <c r="AV8220" s="3">
        <v>447.64600000000002</v>
      </c>
      <c r="AW8220" s="3">
        <v>459.13400000000001</v>
      </c>
      <c r="AX8220" s="3">
        <v>465.488</v>
      </c>
      <c r="AY8220" s="3">
        <v>475.86500000000001</v>
      </c>
      <c r="AZ8220" s="3">
        <v>486.44400000000002</v>
      </c>
      <c r="BA8220">
        <v>499.87200000000001</v>
      </c>
      <c r="BB8220">
        <v>2016</v>
      </c>
    </row>
    <row r="8221" spans="1:54" hidden="1" x14ac:dyDescent="0.2">
      <c r="A8221">
        <v>466</v>
      </c>
      <c r="B8221" t="s">
        <v>365</v>
      </c>
      <c r="C8221" t="s">
        <v>261</v>
      </c>
      <c r="D8221" t="s">
        <v>26</v>
      </c>
      <c r="E8221" t="s">
        <v>260</v>
      </c>
      <c r="F8221" t="s">
        <v>259</v>
      </c>
      <c r="G8221" t="s">
        <v>217</v>
      </c>
      <c r="I8221" t="s">
        <v>258</v>
      </c>
      <c r="J8221" s="3" t="s">
        <v>215</v>
      </c>
      <c r="K8221" s="3" t="s">
        <v>215</v>
      </c>
      <c r="L8221" s="3" t="s">
        <v>215</v>
      </c>
      <c r="M8221" s="3" t="s">
        <v>215</v>
      </c>
      <c r="N8221" s="3" t="s">
        <v>215</v>
      </c>
      <c r="O8221" s="3" t="s">
        <v>215</v>
      </c>
      <c r="P8221" s="3" t="s">
        <v>215</v>
      </c>
      <c r="Q8221" s="3" t="s">
        <v>215</v>
      </c>
      <c r="R8221" s="3" t="s">
        <v>215</v>
      </c>
      <c r="S8221" s="3" t="s">
        <v>215</v>
      </c>
      <c r="T8221" s="3">
        <v>16.532</v>
      </c>
      <c r="U8221" s="3">
        <v>39.436999999999998</v>
      </c>
      <c r="V8221" s="3">
        <v>32.74</v>
      </c>
      <c r="W8221" s="3">
        <v>27.913</v>
      </c>
      <c r="X8221" s="3">
        <v>28.317</v>
      </c>
      <c r="Y8221" s="3">
        <v>29.631</v>
      </c>
      <c r="Z8221" s="3">
        <v>29.268999999999998</v>
      </c>
      <c r="AA8221" s="3">
        <v>29.645</v>
      </c>
      <c r="AB8221" s="3">
        <v>27.536999999999999</v>
      </c>
      <c r="AC8221" s="3">
        <v>26.065999999999999</v>
      </c>
      <c r="AD8221" s="3">
        <v>32.164999999999999</v>
      </c>
      <c r="AE8221" s="3">
        <v>26.434000000000001</v>
      </c>
      <c r="AF8221" s="3">
        <v>20.094999999999999</v>
      </c>
      <c r="AG8221" s="3">
        <v>22.402000000000001</v>
      </c>
      <c r="AH8221" s="3">
        <v>24.106999999999999</v>
      </c>
      <c r="AI8221" s="3">
        <v>31.731000000000002</v>
      </c>
      <c r="AJ8221" s="3">
        <v>35.777000000000001</v>
      </c>
      <c r="AK8221" s="3">
        <v>34.777999999999999</v>
      </c>
      <c r="AL8221" s="3">
        <v>39.587000000000003</v>
      </c>
      <c r="AM8221" s="3">
        <v>28.87</v>
      </c>
      <c r="AN8221" s="3">
        <v>32.771000000000001</v>
      </c>
      <c r="AO8221" s="3">
        <v>36.462000000000003</v>
      </c>
      <c r="AP8221" s="3">
        <v>38.124000000000002</v>
      </c>
      <c r="AQ8221" s="3">
        <v>38.69</v>
      </c>
      <c r="AR8221" s="3">
        <v>35.033000000000001</v>
      </c>
      <c r="AS8221" s="3">
        <v>29.012</v>
      </c>
      <c r="AT8221" s="3">
        <v>29.826000000000001</v>
      </c>
      <c r="AU8221" s="3">
        <v>30.273</v>
      </c>
      <c r="AV8221" s="3">
        <v>29.597999999999999</v>
      </c>
      <c r="AW8221" s="3">
        <v>29.222000000000001</v>
      </c>
      <c r="AX8221" s="3">
        <v>28.335999999999999</v>
      </c>
      <c r="AY8221" s="3">
        <v>27.65</v>
      </c>
      <c r="AZ8221" s="3">
        <v>26.972999999999999</v>
      </c>
      <c r="BA8221">
        <v>26.411000000000001</v>
      </c>
      <c r="BB8221">
        <v>2016</v>
      </c>
    </row>
    <row r="8222" spans="1:54" hidden="1" x14ac:dyDescent="0.2">
      <c r="A8222">
        <v>466</v>
      </c>
      <c r="B8222" t="s">
        <v>365</v>
      </c>
      <c r="C8222" t="s">
        <v>257</v>
      </c>
      <c r="D8222" t="s">
        <v>26</v>
      </c>
      <c r="E8222" t="s">
        <v>255</v>
      </c>
      <c r="F8222" t="s">
        <v>254</v>
      </c>
      <c r="G8222" t="s">
        <v>225</v>
      </c>
      <c r="H8222" t="s">
        <v>222</v>
      </c>
      <c r="I8222" t="s">
        <v>1877</v>
      </c>
      <c r="J8222" s="3" t="s">
        <v>215</v>
      </c>
      <c r="K8222" s="3" t="s">
        <v>215</v>
      </c>
      <c r="L8222" s="3" t="s">
        <v>215</v>
      </c>
      <c r="M8222" s="3" t="s">
        <v>215</v>
      </c>
      <c r="N8222" s="3" t="s">
        <v>215</v>
      </c>
      <c r="O8222" s="3" t="s">
        <v>215</v>
      </c>
      <c r="P8222" s="3" t="s">
        <v>215</v>
      </c>
      <c r="Q8222" s="3" t="s">
        <v>215</v>
      </c>
      <c r="R8222" s="3" t="s">
        <v>215</v>
      </c>
      <c r="S8222" s="3" t="s">
        <v>215</v>
      </c>
      <c r="T8222" s="3" t="s">
        <v>215</v>
      </c>
      <c r="U8222" s="3">
        <v>65.087000000000003</v>
      </c>
      <c r="V8222" s="3">
        <v>56.384</v>
      </c>
      <c r="W8222" s="3">
        <v>60.280999999999999</v>
      </c>
      <c r="X8222" s="3">
        <v>63.478000000000002</v>
      </c>
      <c r="Y8222" s="3">
        <v>60.878999999999998</v>
      </c>
      <c r="Z8222" s="3">
        <v>73.825000000000003</v>
      </c>
      <c r="AA8222" s="3">
        <v>63.914999999999999</v>
      </c>
      <c r="AB8222" s="3">
        <v>71.47</v>
      </c>
      <c r="AC8222" s="3">
        <v>75.275999999999996</v>
      </c>
      <c r="AD8222" s="3">
        <v>82.406999999999996</v>
      </c>
      <c r="AE8222" s="3">
        <v>95.72</v>
      </c>
      <c r="AF8222" s="3">
        <v>86.034999999999997</v>
      </c>
      <c r="AG8222" s="3">
        <v>91.561000000000007</v>
      </c>
      <c r="AH8222" s="3">
        <v>96.131</v>
      </c>
      <c r="AI8222" s="3">
        <v>104.431</v>
      </c>
      <c r="AJ8222" s="3">
        <v>127.47499999999999</v>
      </c>
      <c r="AK8222" s="3">
        <v>167.22399999999999</v>
      </c>
      <c r="AL8222" s="3">
        <v>254.30799999999999</v>
      </c>
      <c r="AM8222" s="3">
        <v>325.875</v>
      </c>
      <c r="AN8222" s="3">
        <v>343.01299999999998</v>
      </c>
      <c r="AO8222" s="3">
        <v>401.43</v>
      </c>
      <c r="AP8222" s="3">
        <v>400.89299999999997</v>
      </c>
      <c r="AQ8222" s="3">
        <v>434.48899999999998</v>
      </c>
      <c r="AR8222" s="3">
        <v>490.45800000000003</v>
      </c>
      <c r="AS8222" s="3">
        <v>425.61200000000002</v>
      </c>
      <c r="AT8222" s="3">
        <v>413.733</v>
      </c>
      <c r="AU8222" s="3">
        <v>444.56</v>
      </c>
      <c r="AV8222" s="3">
        <v>468.74400000000003</v>
      </c>
      <c r="AW8222" s="3">
        <v>472.197</v>
      </c>
      <c r="AX8222" s="3">
        <v>473.34199999999998</v>
      </c>
      <c r="AY8222" s="3">
        <v>478.18200000000002</v>
      </c>
      <c r="AZ8222" s="3">
        <v>481.65899999999999</v>
      </c>
      <c r="BA8222">
        <v>486.44200000000001</v>
      </c>
      <c r="BB8222">
        <v>2016</v>
      </c>
    </row>
    <row r="8223" spans="1:54" hidden="1" x14ac:dyDescent="0.2">
      <c r="A8223">
        <v>466</v>
      </c>
      <c r="B8223" t="s">
        <v>365</v>
      </c>
      <c r="C8223" t="s">
        <v>256</v>
      </c>
      <c r="D8223" t="s">
        <v>26</v>
      </c>
      <c r="E8223" t="s">
        <v>255</v>
      </c>
      <c r="F8223" t="s">
        <v>254</v>
      </c>
      <c r="G8223" t="s">
        <v>217</v>
      </c>
      <c r="I8223" t="s">
        <v>253</v>
      </c>
      <c r="J8223" s="3" t="s">
        <v>215</v>
      </c>
      <c r="K8223" s="3" t="s">
        <v>215</v>
      </c>
      <c r="L8223" s="3" t="s">
        <v>215</v>
      </c>
      <c r="M8223" s="3" t="s">
        <v>215</v>
      </c>
      <c r="N8223" s="3" t="s">
        <v>215</v>
      </c>
      <c r="O8223" s="3" t="s">
        <v>215</v>
      </c>
      <c r="P8223" s="3" t="s">
        <v>215</v>
      </c>
      <c r="Q8223" s="3" t="s">
        <v>215</v>
      </c>
      <c r="R8223" s="3" t="s">
        <v>215</v>
      </c>
      <c r="S8223" s="3" t="s">
        <v>215</v>
      </c>
      <c r="T8223" s="3" t="s">
        <v>215</v>
      </c>
      <c r="U8223" s="3">
        <v>35.587000000000003</v>
      </c>
      <c r="V8223" s="3">
        <v>29.42</v>
      </c>
      <c r="W8223" s="3">
        <v>30.728999999999999</v>
      </c>
      <c r="X8223" s="3">
        <v>30.099</v>
      </c>
      <c r="Y8223" s="3">
        <v>26.06</v>
      </c>
      <c r="Z8223" s="3">
        <v>28.327999999999999</v>
      </c>
      <c r="AA8223" s="3">
        <v>22.847999999999999</v>
      </c>
      <c r="AB8223" s="3">
        <v>26.515999999999998</v>
      </c>
      <c r="AC8223" s="3">
        <v>24.736000000000001</v>
      </c>
      <c r="AD8223" s="3">
        <v>21.597999999999999</v>
      </c>
      <c r="AE8223" s="3">
        <v>25.228999999999999</v>
      </c>
      <c r="AF8223" s="3">
        <v>21.332999999999998</v>
      </c>
      <c r="AG8223" s="3">
        <v>20.05</v>
      </c>
      <c r="AH8223" s="3">
        <v>17.707000000000001</v>
      </c>
      <c r="AI8223" s="3">
        <v>15.744</v>
      </c>
      <c r="AJ8223" s="3">
        <v>15.627000000000001</v>
      </c>
      <c r="AK8223" s="3">
        <v>17.655000000000001</v>
      </c>
      <c r="AL8223" s="3">
        <v>21.95</v>
      </c>
      <c r="AM8223" s="3">
        <v>34.997</v>
      </c>
      <c r="AN8223" s="3">
        <v>32.22</v>
      </c>
      <c r="AO8223" s="3">
        <v>31.15</v>
      </c>
      <c r="AP8223" s="3">
        <v>29.123999999999999</v>
      </c>
      <c r="AQ8223" s="3">
        <v>30.302</v>
      </c>
      <c r="AR8223" s="3">
        <v>33.122</v>
      </c>
      <c r="AS8223" s="3">
        <v>32.377000000000002</v>
      </c>
      <c r="AT8223" s="3">
        <v>32.304000000000002</v>
      </c>
      <c r="AU8223" s="3">
        <v>32.072000000000003</v>
      </c>
      <c r="AV8223" s="3">
        <v>30.992999999999999</v>
      </c>
      <c r="AW8223" s="3">
        <v>30.053000000000001</v>
      </c>
      <c r="AX8223" s="3">
        <v>28.814</v>
      </c>
      <c r="AY8223" s="3">
        <v>27.783999999999999</v>
      </c>
      <c r="AZ8223" s="3">
        <v>26.707000000000001</v>
      </c>
      <c r="BA8223">
        <v>25.702000000000002</v>
      </c>
      <c r="BB8223">
        <v>2016</v>
      </c>
    </row>
    <row r="8224" spans="1:54" hidden="1" x14ac:dyDescent="0.2">
      <c r="A8224">
        <v>466</v>
      </c>
      <c r="B8224" t="s">
        <v>365</v>
      </c>
      <c r="C8224" t="s">
        <v>252</v>
      </c>
      <c r="D8224" t="s">
        <v>26</v>
      </c>
      <c r="E8224" t="s">
        <v>250</v>
      </c>
      <c r="F8224" t="s">
        <v>249</v>
      </c>
      <c r="G8224" t="s">
        <v>225</v>
      </c>
      <c r="H8224" t="s">
        <v>222</v>
      </c>
      <c r="I8224" t="s">
        <v>1877</v>
      </c>
      <c r="J8224" s="3" t="s">
        <v>215</v>
      </c>
      <c r="K8224" s="3" t="s">
        <v>215</v>
      </c>
      <c r="L8224" s="3" t="s">
        <v>215</v>
      </c>
      <c r="M8224" s="3" t="s">
        <v>215</v>
      </c>
      <c r="N8224" s="3" t="s">
        <v>215</v>
      </c>
      <c r="O8224" s="3" t="s">
        <v>215</v>
      </c>
      <c r="P8224" s="3" t="s">
        <v>215</v>
      </c>
      <c r="Q8224" s="3" t="s">
        <v>215</v>
      </c>
      <c r="R8224" s="3" t="s">
        <v>215</v>
      </c>
      <c r="S8224" s="3" t="s">
        <v>215</v>
      </c>
      <c r="T8224" s="3" t="s">
        <v>215</v>
      </c>
      <c r="U8224" s="3">
        <v>7.04</v>
      </c>
      <c r="V8224" s="3">
        <v>6.3650000000000002</v>
      </c>
      <c r="W8224" s="3">
        <v>-5.524</v>
      </c>
      <c r="X8224" s="3">
        <v>-3.758</v>
      </c>
      <c r="Y8224" s="3">
        <v>8.3420000000000005</v>
      </c>
      <c r="Z8224" s="3">
        <v>2.452</v>
      </c>
      <c r="AA8224" s="3">
        <v>19.013000000000002</v>
      </c>
      <c r="AB8224" s="3">
        <v>2.754</v>
      </c>
      <c r="AC8224" s="3">
        <v>4.0490000000000004</v>
      </c>
      <c r="AD8224" s="3">
        <v>40.319000000000003</v>
      </c>
      <c r="AE8224" s="3">
        <v>4.5730000000000004</v>
      </c>
      <c r="AF8224" s="3">
        <v>-4.992</v>
      </c>
      <c r="AG8224" s="3">
        <v>10.739000000000001</v>
      </c>
      <c r="AH8224" s="3">
        <v>34.743000000000002</v>
      </c>
      <c r="AI8224" s="3">
        <v>106.045</v>
      </c>
      <c r="AJ8224" s="3">
        <v>164.36799999999999</v>
      </c>
      <c r="AK8224" s="3">
        <v>162.19499999999999</v>
      </c>
      <c r="AL8224" s="3">
        <v>204.34299999999999</v>
      </c>
      <c r="AM8224" s="3">
        <v>-57.048000000000002</v>
      </c>
      <c r="AN8224" s="3">
        <v>5.8620000000000001</v>
      </c>
      <c r="AO8224" s="3">
        <v>68.456999999999994</v>
      </c>
      <c r="AP8224" s="3">
        <v>123.88800000000001</v>
      </c>
      <c r="AQ8224" s="3">
        <v>120.27200000000001</v>
      </c>
      <c r="AR8224" s="3">
        <v>28.292999999999999</v>
      </c>
      <c r="AS8224" s="3">
        <v>-44.234999999999999</v>
      </c>
      <c r="AT8224" s="3">
        <v>-31.738</v>
      </c>
      <c r="AU8224" s="3">
        <v>-24.94</v>
      </c>
      <c r="AV8224" s="3">
        <v>-21.097999999999999</v>
      </c>
      <c r="AW8224" s="3">
        <v>-13.064</v>
      </c>
      <c r="AX8224" s="3">
        <v>-7.8529999999999998</v>
      </c>
      <c r="AY8224" s="3">
        <v>-2.3170000000000002</v>
      </c>
      <c r="AZ8224" s="3">
        <v>4.7850000000000001</v>
      </c>
      <c r="BA8224">
        <v>13.43</v>
      </c>
      <c r="BB8224">
        <v>2016</v>
      </c>
    </row>
    <row r="8225" spans="1:54" hidden="1" x14ac:dyDescent="0.2">
      <c r="A8225">
        <v>466</v>
      </c>
      <c r="B8225" t="s">
        <v>365</v>
      </c>
      <c r="C8225" t="s">
        <v>251</v>
      </c>
      <c r="D8225" t="s">
        <v>26</v>
      </c>
      <c r="E8225" t="s">
        <v>250</v>
      </c>
      <c r="F8225" t="s">
        <v>249</v>
      </c>
      <c r="G8225" t="s">
        <v>217</v>
      </c>
      <c r="I8225" t="s">
        <v>248</v>
      </c>
      <c r="J8225" s="3" t="s">
        <v>215</v>
      </c>
      <c r="K8225" s="3" t="s">
        <v>215</v>
      </c>
      <c r="L8225" s="3" t="s">
        <v>215</v>
      </c>
      <c r="M8225" s="3" t="s">
        <v>215</v>
      </c>
      <c r="N8225" s="3" t="s">
        <v>215</v>
      </c>
      <c r="O8225" s="3" t="s">
        <v>215</v>
      </c>
      <c r="P8225" s="3" t="s">
        <v>215</v>
      </c>
      <c r="Q8225" s="3" t="s">
        <v>215</v>
      </c>
      <c r="R8225" s="3" t="s">
        <v>215</v>
      </c>
      <c r="S8225" s="3" t="s">
        <v>215</v>
      </c>
      <c r="T8225" s="3" t="s">
        <v>215</v>
      </c>
      <c r="U8225" s="3">
        <v>3.8490000000000002</v>
      </c>
      <c r="V8225" s="3">
        <v>3.3210000000000002</v>
      </c>
      <c r="W8225" s="3">
        <v>-2.8159999999999998</v>
      </c>
      <c r="X8225" s="3">
        <v>-1.782</v>
      </c>
      <c r="Y8225" s="3">
        <v>3.5710000000000002</v>
      </c>
      <c r="Z8225" s="3">
        <v>0.94099999999999995</v>
      </c>
      <c r="AA8225" s="3">
        <v>6.7969999999999997</v>
      </c>
      <c r="AB8225" s="3">
        <v>1.022</v>
      </c>
      <c r="AC8225" s="3">
        <v>1.331</v>
      </c>
      <c r="AD8225" s="3">
        <v>10.567</v>
      </c>
      <c r="AE8225" s="3">
        <v>1.2050000000000001</v>
      </c>
      <c r="AF8225" s="3">
        <v>-1.238</v>
      </c>
      <c r="AG8225" s="3">
        <v>2.3519999999999999</v>
      </c>
      <c r="AH8225" s="3">
        <v>6.4</v>
      </c>
      <c r="AI8225" s="3">
        <v>15.987</v>
      </c>
      <c r="AJ8225" s="3">
        <v>20.149999999999999</v>
      </c>
      <c r="AK8225" s="3">
        <v>17.123999999999999</v>
      </c>
      <c r="AL8225" s="3">
        <v>17.637</v>
      </c>
      <c r="AM8225" s="3">
        <v>-6.1269999999999998</v>
      </c>
      <c r="AN8225" s="3">
        <v>0.55100000000000005</v>
      </c>
      <c r="AO8225" s="3">
        <v>5.3120000000000003</v>
      </c>
      <c r="AP8225" s="3">
        <v>9</v>
      </c>
      <c r="AQ8225" s="3">
        <v>8.3879999999999999</v>
      </c>
      <c r="AR8225" s="3">
        <v>1.911</v>
      </c>
      <c r="AS8225" s="3">
        <v>-3.3650000000000002</v>
      </c>
      <c r="AT8225" s="3">
        <v>-2.4780000000000002</v>
      </c>
      <c r="AU8225" s="3">
        <v>-1.7989999999999999</v>
      </c>
      <c r="AV8225" s="3">
        <v>-1.395</v>
      </c>
      <c r="AW8225" s="3">
        <v>-0.83099999999999996</v>
      </c>
      <c r="AX8225" s="3">
        <v>-0.47799999999999998</v>
      </c>
      <c r="AY8225" s="3">
        <v>-0.13500000000000001</v>
      </c>
      <c r="AZ8225" s="3">
        <v>0.26500000000000001</v>
      </c>
      <c r="BA8225">
        <v>0.71</v>
      </c>
      <c r="BB8225">
        <v>2016</v>
      </c>
    </row>
    <row r="8226" spans="1:54" hidden="1" x14ac:dyDescent="0.2">
      <c r="A8226">
        <v>466</v>
      </c>
      <c r="B8226" t="s">
        <v>365</v>
      </c>
      <c r="C8226" t="s">
        <v>247</v>
      </c>
      <c r="D8226" t="s">
        <v>26</v>
      </c>
      <c r="E8226" t="s">
        <v>245</v>
      </c>
      <c r="F8226" t="s">
        <v>244</v>
      </c>
      <c r="G8226" t="s">
        <v>225</v>
      </c>
      <c r="H8226" t="s">
        <v>222</v>
      </c>
    </row>
    <row r="8227" spans="1:54" hidden="1" x14ac:dyDescent="0.2">
      <c r="A8227">
        <v>466</v>
      </c>
      <c r="B8227" t="s">
        <v>365</v>
      </c>
      <c r="C8227" t="s">
        <v>246</v>
      </c>
      <c r="D8227" t="s">
        <v>26</v>
      </c>
      <c r="E8227" t="s">
        <v>245</v>
      </c>
      <c r="F8227" t="s">
        <v>244</v>
      </c>
      <c r="G8227" t="s">
        <v>243</v>
      </c>
    </row>
    <row r="8228" spans="1:54" hidden="1" x14ac:dyDescent="0.2">
      <c r="A8228">
        <v>466</v>
      </c>
      <c r="B8228" t="s">
        <v>365</v>
      </c>
      <c r="C8228" t="s">
        <v>242</v>
      </c>
      <c r="D8228" t="s">
        <v>26</v>
      </c>
      <c r="E8228" t="s">
        <v>240</v>
      </c>
      <c r="F8228" t="s">
        <v>239</v>
      </c>
      <c r="G8228" t="s">
        <v>225</v>
      </c>
      <c r="H8228" t="s">
        <v>222</v>
      </c>
      <c r="I8228" t="s">
        <v>1877</v>
      </c>
      <c r="J8228" s="3" t="s">
        <v>215</v>
      </c>
      <c r="K8228" s="3" t="s">
        <v>215</v>
      </c>
      <c r="L8228" s="3" t="s">
        <v>215</v>
      </c>
      <c r="M8228" s="3" t="s">
        <v>215</v>
      </c>
      <c r="N8228" s="3" t="s">
        <v>215</v>
      </c>
      <c r="O8228" s="3" t="s">
        <v>215</v>
      </c>
      <c r="P8228" s="3" t="s">
        <v>215</v>
      </c>
      <c r="Q8228" s="3" t="s">
        <v>215</v>
      </c>
      <c r="R8228" s="3" t="s">
        <v>215</v>
      </c>
      <c r="S8228" s="3" t="s">
        <v>215</v>
      </c>
      <c r="T8228" s="3" t="s">
        <v>215</v>
      </c>
      <c r="U8228" s="3">
        <v>9.859</v>
      </c>
      <c r="V8228" s="3">
        <v>6.8659999999999997</v>
      </c>
      <c r="W8228" s="3">
        <v>-5.4939999999999998</v>
      </c>
      <c r="X8228" s="3">
        <v>-3.7570000000000001</v>
      </c>
      <c r="Y8228" s="3">
        <v>8.3510000000000009</v>
      </c>
      <c r="Z8228" s="3">
        <v>2.4700000000000002</v>
      </c>
      <c r="AA8228" s="3">
        <v>19.013999999999999</v>
      </c>
      <c r="AB8228" s="3">
        <v>2.758</v>
      </c>
      <c r="AC8228" s="3">
        <v>4.0529999999999999</v>
      </c>
      <c r="AD8228" s="3">
        <v>40.575000000000003</v>
      </c>
      <c r="AE8228" s="3">
        <v>4.9260000000000002</v>
      </c>
      <c r="AF8228" s="3">
        <v>-4.8789999999999996</v>
      </c>
      <c r="AG8228" s="3">
        <v>10.76</v>
      </c>
      <c r="AH8228" s="3">
        <v>35.045000000000002</v>
      </c>
      <c r="AI8228" s="3">
        <v>106.29</v>
      </c>
      <c r="AJ8228" s="3">
        <v>164.38</v>
      </c>
      <c r="AK8228" s="3">
        <v>162.261</v>
      </c>
      <c r="AL8228" s="3">
        <v>204.72499999999999</v>
      </c>
      <c r="AM8228" s="3">
        <v>-55.402000000000001</v>
      </c>
      <c r="AN8228" s="3">
        <v>9.3350000000000009</v>
      </c>
      <c r="AO8228" s="3">
        <v>70.823999999999998</v>
      </c>
      <c r="AP8228" s="3">
        <v>128.208</v>
      </c>
      <c r="AQ8228" s="3">
        <v>126.18</v>
      </c>
      <c r="AR8228" s="3">
        <v>32.368000000000002</v>
      </c>
      <c r="AS8228" s="3">
        <v>-41.445</v>
      </c>
      <c r="AT8228" s="3">
        <v>-29.765999999999998</v>
      </c>
      <c r="AU8228" s="3">
        <v>-22.93</v>
      </c>
      <c r="AV8228" s="3">
        <v>-19.004000000000001</v>
      </c>
      <c r="AW8228" s="3">
        <v>-10.917</v>
      </c>
      <c r="AX8228" s="3">
        <v>-5.6529999999999996</v>
      </c>
      <c r="AY8228" s="3">
        <v>-6.4000000000000001E-2</v>
      </c>
      <c r="AZ8228" s="3">
        <v>7.0839999999999996</v>
      </c>
      <c r="BA8228">
        <v>15.776</v>
      </c>
      <c r="BB8228">
        <v>2016</v>
      </c>
    </row>
    <row r="8229" spans="1:54" hidden="1" x14ac:dyDescent="0.2">
      <c r="A8229">
        <v>466</v>
      </c>
      <c r="B8229" t="s">
        <v>365</v>
      </c>
      <c r="C8229" t="s">
        <v>241</v>
      </c>
      <c r="D8229" t="s">
        <v>26</v>
      </c>
      <c r="E8229" t="s">
        <v>240</v>
      </c>
      <c r="F8229" t="s">
        <v>239</v>
      </c>
      <c r="G8229" t="s">
        <v>217</v>
      </c>
      <c r="I8229" t="s">
        <v>238</v>
      </c>
      <c r="J8229" s="3" t="s">
        <v>215</v>
      </c>
      <c r="K8229" s="3" t="s">
        <v>215</v>
      </c>
      <c r="L8229" s="3" t="s">
        <v>215</v>
      </c>
      <c r="M8229" s="3" t="s">
        <v>215</v>
      </c>
      <c r="N8229" s="3" t="s">
        <v>215</v>
      </c>
      <c r="O8229" s="3" t="s">
        <v>215</v>
      </c>
      <c r="P8229" s="3" t="s">
        <v>215</v>
      </c>
      <c r="Q8229" s="3" t="s">
        <v>215</v>
      </c>
      <c r="R8229" s="3" t="s">
        <v>215</v>
      </c>
      <c r="S8229" s="3" t="s">
        <v>215</v>
      </c>
      <c r="T8229" s="3" t="s">
        <v>215</v>
      </c>
      <c r="U8229" s="3">
        <v>5.391</v>
      </c>
      <c r="V8229" s="3">
        <v>3.5819999999999999</v>
      </c>
      <c r="W8229" s="3">
        <v>-2.8</v>
      </c>
      <c r="X8229" s="3">
        <v>-1.7809999999999999</v>
      </c>
      <c r="Y8229" s="3">
        <v>3.5750000000000002</v>
      </c>
      <c r="Z8229" s="3">
        <v>0.94799999999999995</v>
      </c>
      <c r="AA8229" s="3">
        <v>6.7969999999999997</v>
      </c>
      <c r="AB8229" s="3">
        <v>1.0229999999999999</v>
      </c>
      <c r="AC8229" s="3">
        <v>1.3320000000000001</v>
      </c>
      <c r="AD8229" s="3">
        <v>10.634</v>
      </c>
      <c r="AE8229" s="3">
        <v>1.298</v>
      </c>
      <c r="AF8229" s="3">
        <v>-1.21</v>
      </c>
      <c r="AG8229" s="3">
        <v>2.3559999999999999</v>
      </c>
      <c r="AH8229" s="3">
        <v>6.4550000000000001</v>
      </c>
      <c r="AI8229" s="3">
        <v>16.024000000000001</v>
      </c>
      <c r="AJ8229" s="3">
        <v>20.151</v>
      </c>
      <c r="AK8229" s="3">
        <v>17.131</v>
      </c>
      <c r="AL8229" s="3">
        <v>17.670000000000002</v>
      </c>
      <c r="AM8229" s="3">
        <v>-5.95</v>
      </c>
      <c r="AN8229" s="3">
        <v>0.877</v>
      </c>
      <c r="AO8229" s="3">
        <v>5.4960000000000004</v>
      </c>
      <c r="AP8229" s="3">
        <v>9.3140000000000001</v>
      </c>
      <c r="AQ8229" s="3">
        <v>8.8000000000000007</v>
      </c>
      <c r="AR8229" s="3">
        <v>2.1859999999999999</v>
      </c>
      <c r="AS8229" s="3">
        <v>-3.153</v>
      </c>
      <c r="AT8229" s="3">
        <v>-2.3239999999999998</v>
      </c>
      <c r="AU8229" s="3">
        <v>-1.6539999999999999</v>
      </c>
      <c r="AV8229" s="3">
        <v>-1.256</v>
      </c>
      <c r="AW8229" s="3">
        <v>-0.69499999999999995</v>
      </c>
      <c r="AX8229" s="3">
        <v>-0.34399999999999997</v>
      </c>
      <c r="AY8229" s="3">
        <v>-4.0000000000000001E-3</v>
      </c>
      <c r="AZ8229" s="3">
        <v>0.39300000000000002</v>
      </c>
      <c r="BA8229">
        <v>0.83399999999999996</v>
      </c>
      <c r="BB8229">
        <v>2016</v>
      </c>
    </row>
    <row r="8230" spans="1:54" hidden="1" x14ac:dyDescent="0.2">
      <c r="A8230">
        <v>466</v>
      </c>
      <c r="B8230" t="s">
        <v>365</v>
      </c>
      <c r="C8230" t="s">
        <v>237</v>
      </c>
      <c r="D8230" t="s">
        <v>26</v>
      </c>
      <c r="E8230" t="s">
        <v>235</v>
      </c>
      <c r="F8230" t="s">
        <v>234</v>
      </c>
      <c r="G8230" t="s">
        <v>225</v>
      </c>
      <c r="H8230" t="s">
        <v>222</v>
      </c>
    </row>
    <row r="8231" spans="1:54" hidden="1" x14ac:dyDescent="0.2">
      <c r="A8231">
        <v>466</v>
      </c>
      <c r="B8231" t="s">
        <v>365</v>
      </c>
      <c r="C8231" t="s">
        <v>236</v>
      </c>
      <c r="D8231" t="s">
        <v>26</v>
      </c>
      <c r="E8231" t="s">
        <v>235</v>
      </c>
      <c r="F8231" t="s">
        <v>234</v>
      </c>
      <c r="G8231" t="s">
        <v>217</v>
      </c>
    </row>
    <row r="8232" spans="1:54" hidden="1" x14ac:dyDescent="0.2">
      <c r="A8232">
        <v>466</v>
      </c>
      <c r="B8232" t="s">
        <v>365</v>
      </c>
      <c r="C8232" t="s">
        <v>233</v>
      </c>
      <c r="D8232" t="s">
        <v>26</v>
      </c>
      <c r="E8232" t="s">
        <v>231</v>
      </c>
      <c r="F8232" t="s">
        <v>230</v>
      </c>
      <c r="G8232" t="s">
        <v>225</v>
      </c>
      <c r="H8232" t="s">
        <v>222</v>
      </c>
      <c r="I8232" t="s">
        <v>1877</v>
      </c>
      <c r="J8232" s="3" t="s">
        <v>215</v>
      </c>
      <c r="K8232" s="3" t="s">
        <v>215</v>
      </c>
      <c r="L8232" s="3" t="s">
        <v>215</v>
      </c>
      <c r="M8232" s="3" t="s">
        <v>215</v>
      </c>
      <c r="N8232" s="3" t="s">
        <v>215</v>
      </c>
      <c r="O8232" s="3" t="s">
        <v>215</v>
      </c>
      <c r="P8232" s="3" t="s">
        <v>215</v>
      </c>
      <c r="Q8232" s="3" t="s">
        <v>215</v>
      </c>
      <c r="R8232" s="3" t="s">
        <v>215</v>
      </c>
      <c r="S8232" s="3" t="s">
        <v>215</v>
      </c>
      <c r="T8232" s="3" t="s">
        <v>215</v>
      </c>
      <c r="U8232" s="3" t="s">
        <v>215</v>
      </c>
      <c r="V8232" s="3" t="s">
        <v>215</v>
      </c>
      <c r="W8232" s="3" t="s">
        <v>215</v>
      </c>
      <c r="X8232" s="3" t="s">
        <v>215</v>
      </c>
      <c r="Y8232" s="3" t="s">
        <v>215</v>
      </c>
      <c r="Z8232" s="3" t="s">
        <v>215</v>
      </c>
      <c r="AA8232" s="3" t="s">
        <v>215</v>
      </c>
      <c r="AB8232" s="3" t="s">
        <v>215</v>
      </c>
      <c r="AC8232" s="3">
        <v>14.654</v>
      </c>
      <c r="AD8232" s="3">
        <v>11.8</v>
      </c>
      <c r="AE8232" s="3">
        <v>10.205</v>
      </c>
      <c r="AF8232" s="3">
        <v>14.497</v>
      </c>
      <c r="AG8232" s="3">
        <v>20.11</v>
      </c>
      <c r="AH8232" s="3">
        <v>30.619</v>
      </c>
      <c r="AI8232" s="3">
        <v>43.988</v>
      </c>
      <c r="AJ8232" s="3">
        <v>55.808</v>
      </c>
      <c r="AK8232" s="3">
        <v>74.379000000000005</v>
      </c>
      <c r="AL8232" s="3">
        <v>145.196</v>
      </c>
      <c r="AM8232" s="3">
        <v>224.255</v>
      </c>
      <c r="AN8232" s="3">
        <v>233.59299999999999</v>
      </c>
      <c r="AO8232" s="3">
        <v>224.65600000000001</v>
      </c>
      <c r="AP8232" s="3">
        <v>233.67400000000001</v>
      </c>
      <c r="AQ8232" s="3">
        <v>225.77600000000001</v>
      </c>
      <c r="AR8232" s="3">
        <v>230.065</v>
      </c>
      <c r="AS8232" s="3">
        <v>245.822</v>
      </c>
      <c r="AT8232" s="3">
        <v>265.09100000000001</v>
      </c>
      <c r="AU8232" s="3">
        <v>269.892</v>
      </c>
      <c r="AV8232" s="3">
        <v>288.029</v>
      </c>
      <c r="AW8232" s="3">
        <v>303.98500000000001</v>
      </c>
      <c r="AX8232" s="3">
        <v>317.78399999999999</v>
      </c>
      <c r="AY8232" s="3">
        <v>329.553</v>
      </c>
      <c r="AZ8232" s="3">
        <v>341.84699999999998</v>
      </c>
      <c r="BA8232">
        <v>354.73899999999998</v>
      </c>
      <c r="BB8232">
        <v>2016</v>
      </c>
    </row>
    <row r="8233" spans="1:54" hidden="1" x14ac:dyDescent="0.2">
      <c r="A8233">
        <v>466</v>
      </c>
      <c r="B8233" t="s">
        <v>365</v>
      </c>
      <c r="C8233" t="s">
        <v>232</v>
      </c>
      <c r="D8233" t="s">
        <v>26</v>
      </c>
      <c r="E8233" t="s">
        <v>231</v>
      </c>
      <c r="F8233" t="s">
        <v>230</v>
      </c>
      <c r="G8233" t="s">
        <v>217</v>
      </c>
      <c r="I8233" t="s">
        <v>229</v>
      </c>
      <c r="J8233" s="3" t="s">
        <v>215</v>
      </c>
      <c r="K8233" s="3" t="s">
        <v>215</v>
      </c>
      <c r="L8233" s="3" t="s">
        <v>215</v>
      </c>
      <c r="M8233" s="3" t="s">
        <v>215</v>
      </c>
      <c r="N8233" s="3" t="s">
        <v>215</v>
      </c>
      <c r="O8233" s="3" t="s">
        <v>215</v>
      </c>
      <c r="P8233" s="3" t="s">
        <v>215</v>
      </c>
      <c r="Q8233" s="3" t="s">
        <v>215</v>
      </c>
      <c r="R8233" s="3" t="s">
        <v>215</v>
      </c>
      <c r="S8233" s="3" t="s">
        <v>215</v>
      </c>
      <c r="T8233" s="3" t="s">
        <v>215</v>
      </c>
      <c r="U8233" s="3" t="s">
        <v>215</v>
      </c>
      <c r="V8233" s="3" t="s">
        <v>215</v>
      </c>
      <c r="W8233" s="3" t="s">
        <v>215</v>
      </c>
      <c r="X8233" s="3" t="s">
        <v>215</v>
      </c>
      <c r="Y8233" s="3" t="s">
        <v>215</v>
      </c>
      <c r="Z8233" s="3" t="s">
        <v>215</v>
      </c>
      <c r="AA8233" s="3" t="s">
        <v>215</v>
      </c>
      <c r="AB8233" s="3" t="s">
        <v>215</v>
      </c>
      <c r="AC8233" s="3">
        <v>4.8150000000000004</v>
      </c>
      <c r="AD8233" s="3">
        <v>3.093</v>
      </c>
      <c r="AE8233" s="3">
        <v>2.69</v>
      </c>
      <c r="AF8233" s="3">
        <v>3.5950000000000002</v>
      </c>
      <c r="AG8233" s="3">
        <v>4.4039999999999999</v>
      </c>
      <c r="AH8233" s="3">
        <v>5.64</v>
      </c>
      <c r="AI8233" s="3">
        <v>6.6319999999999997</v>
      </c>
      <c r="AJ8233" s="3">
        <v>6.8419999999999996</v>
      </c>
      <c r="AK8233" s="3">
        <v>7.8529999999999998</v>
      </c>
      <c r="AL8233" s="3">
        <v>12.532</v>
      </c>
      <c r="AM8233" s="3">
        <v>24.084</v>
      </c>
      <c r="AN8233" s="3">
        <v>21.942</v>
      </c>
      <c r="AO8233" s="3">
        <v>17.433</v>
      </c>
      <c r="AP8233" s="3">
        <v>16.975999999999999</v>
      </c>
      <c r="AQ8233" s="3">
        <v>15.746</v>
      </c>
      <c r="AR8233" s="3">
        <v>15.537000000000001</v>
      </c>
      <c r="AS8233" s="3">
        <v>18.7</v>
      </c>
      <c r="AT8233" s="3">
        <v>20.698</v>
      </c>
      <c r="AU8233" s="3">
        <v>19.471</v>
      </c>
      <c r="AV8233" s="3">
        <v>19.044</v>
      </c>
      <c r="AW8233" s="3">
        <v>19.347000000000001</v>
      </c>
      <c r="AX8233" s="3">
        <v>19.344999999999999</v>
      </c>
      <c r="AY8233" s="3">
        <v>19.148</v>
      </c>
      <c r="AZ8233" s="3">
        <v>18.954999999999998</v>
      </c>
      <c r="BA8233">
        <v>18.742999999999999</v>
      </c>
      <c r="BB8233">
        <v>2016</v>
      </c>
    </row>
    <row r="8234" spans="1:54" hidden="1" x14ac:dyDescent="0.2">
      <c r="A8234">
        <v>466</v>
      </c>
      <c r="B8234" t="s">
        <v>365</v>
      </c>
      <c r="C8234" t="s">
        <v>228</v>
      </c>
      <c r="D8234" t="s">
        <v>26</v>
      </c>
      <c r="E8234" t="s">
        <v>227</v>
      </c>
      <c r="F8234" t="s">
        <v>226</v>
      </c>
      <c r="G8234" t="s">
        <v>225</v>
      </c>
      <c r="H8234" t="s">
        <v>222</v>
      </c>
      <c r="I8234" t="s">
        <v>1877</v>
      </c>
      <c r="J8234" s="3">
        <v>149.83199999999999</v>
      </c>
      <c r="K8234" s="3">
        <v>165.202</v>
      </c>
      <c r="L8234" s="3">
        <v>153.625</v>
      </c>
      <c r="M8234" s="3">
        <v>140.76400000000001</v>
      </c>
      <c r="N8234" s="3">
        <v>139.54300000000001</v>
      </c>
      <c r="O8234" s="3">
        <v>136.964</v>
      </c>
      <c r="P8234" s="3">
        <v>108.542</v>
      </c>
      <c r="Q8234" s="3">
        <v>119.18300000000001</v>
      </c>
      <c r="R8234" s="3">
        <v>121.139</v>
      </c>
      <c r="S8234" s="3">
        <v>139.82900000000001</v>
      </c>
      <c r="T8234" s="3">
        <v>180.21</v>
      </c>
      <c r="U8234" s="3">
        <v>182.892</v>
      </c>
      <c r="V8234" s="3">
        <v>191.654</v>
      </c>
      <c r="W8234" s="3">
        <v>196.17099999999999</v>
      </c>
      <c r="X8234" s="3">
        <v>210.90100000000001</v>
      </c>
      <c r="Y8234" s="3">
        <v>233.61099999999999</v>
      </c>
      <c r="Z8234" s="3">
        <v>260.60700000000003</v>
      </c>
      <c r="AA8234" s="3">
        <v>279.73599999999999</v>
      </c>
      <c r="AB8234" s="3">
        <v>269.53899999999999</v>
      </c>
      <c r="AC8234" s="3">
        <v>304.32100000000003</v>
      </c>
      <c r="AD8234" s="3">
        <v>381.54899999999998</v>
      </c>
      <c r="AE8234" s="3">
        <v>379.41199999999998</v>
      </c>
      <c r="AF8234" s="3">
        <v>403.3</v>
      </c>
      <c r="AG8234" s="3">
        <v>456.66199999999998</v>
      </c>
      <c r="AH8234" s="3">
        <v>542.88499999999999</v>
      </c>
      <c r="AI8234" s="3">
        <v>663.31799999999998</v>
      </c>
      <c r="AJ8234" s="3">
        <v>815.72299999999996</v>
      </c>
      <c r="AK8234" s="3">
        <v>947.197</v>
      </c>
      <c r="AL8234" s="3">
        <v>1158.5809999999999</v>
      </c>
      <c r="AM8234" s="3">
        <v>931.15300000000002</v>
      </c>
      <c r="AN8234" s="3">
        <v>1064.586</v>
      </c>
      <c r="AO8234" s="3">
        <v>1288.711</v>
      </c>
      <c r="AP8234" s="3">
        <v>1376.519</v>
      </c>
      <c r="AQ8234" s="3">
        <v>1433.8440000000001</v>
      </c>
      <c r="AR8234" s="3">
        <v>1480.7429999999999</v>
      </c>
      <c r="AS8234" s="3">
        <v>1314.568</v>
      </c>
      <c r="AT8234" s="3">
        <v>1280.76</v>
      </c>
      <c r="AU8234" s="3">
        <v>1386.1320000000001</v>
      </c>
      <c r="AV8234" s="3">
        <v>1512.4359999999999</v>
      </c>
      <c r="AW8234" s="3">
        <v>1571.2070000000001</v>
      </c>
      <c r="AX8234" s="3">
        <v>1642.749</v>
      </c>
      <c r="AY8234" s="3">
        <v>1721.0519999999999</v>
      </c>
      <c r="AZ8234" s="3">
        <v>1803.472</v>
      </c>
      <c r="BA8234">
        <v>1892.655</v>
      </c>
      <c r="BB8234">
        <v>2016</v>
      </c>
    </row>
    <row r="8235" spans="1:54" hidden="1" x14ac:dyDescent="0.2">
      <c r="A8235">
        <v>466</v>
      </c>
      <c r="B8235" t="s">
        <v>365</v>
      </c>
      <c r="C8235" t="s">
        <v>224</v>
      </c>
      <c r="D8235" t="s">
        <v>26</v>
      </c>
      <c r="E8235" t="s">
        <v>219</v>
      </c>
      <c r="F8235" t="s">
        <v>218</v>
      </c>
      <c r="G8235" t="s">
        <v>223</v>
      </c>
      <c r="H8235" t="s">
        <v>222</v>
      </c>
      <c r="I8235" t="s">
        <v>1878</v>
      </c>
      <c r="J8235" s="3">
        <v>10.089</v>
      </c>
      <c r="K8235" s="3">
        <v>10.763</v>
      </c>
      <c r="L8235" s="3">
        <v>7</v>
      </c>
      <c r="M8235" s="3">
        <v>5.2590000000000003</v>
      </c>
      <c r="N8235" s="3">
        <v>7.4640000000000004</v>
      </c>
      <c r="O8235" s="3">
        <v>6.9139999999999997</v>
      </c>
      <c r="P8235" s="3">
        <v>2.3780000000000001</v>
      </c>
      <c r="Q8235" s="3">
        <v>3.7189999999999999</v>
      </c>
      <c r="R8235" s="3">
        <v>2.5270000000000001</v>
      </c>
      <c r="S8235" s="3">
        <v>3.9340000000000002</v>
      </c>
      <c r="T8235" s="3">
        <v>7.9420000000000002</v>
      </c>
      <c r="U8235" s="3">
        <v>1.3580000000000001</v>
      </c>
      <c r="V8235" s="3">
        <v>2.274</v>
      </c>
      <c r="W8235" s="3">
        <v>3.0459999999999998</v>
      </c>
      <c r="X8235" s="3">
        <v>2.9000000000000001E-2</v>
      </c>
      <c r="Y8235" s="3">
        <v>0.108</v>
      </c>
      <c r="Z8235" s="3">
        <v>4.351</v>
      </c>
      <c r="AA8235" s="3">
        <v>8.6890000000000001</v>
      </c>
      <c r="AB8235" s="3">
        <v>2.97</v>
      </c>
      <c r="AC8235" s="3">
        <v>5.444</v>
      </c>
      <c r="AD8235" s="3">
        <v>16.794</v>
      </c>
      <c r="AE8235" s="3">
        <v>9.3729999999999993</v>
      </c>
      <c r="AF8235" s="3">
        <v>3.6440000000000001</v>
      </c>
      <c r="AG8235" s="3">
        <v>7.1929999999999996</v>
      </c>
      <c r="AH8235" s="3">
        <v>9.5079999999999991</v>
      </c>
      <c r="AI8235" s="3">
        <v>23.786999999999999</v>
      </c>
      <c r="AJ8235" s="3">
        <v>38.476999999999997</v>
      </c>
      <c r="AK8235" s="3">
        <v>20.248999999999999</v>
      </c>
      <c r="AL8235" s="3">
        <v>22.277999999999999</v>
      </c>
      <c r="AM8235" s="3">
        <v>7.8490000000000002</v>
      </c>
      <c r="AN8235" s="3">
        <v>12.196</v>
      </c>
      <c r="AO8235" s="3">
        <v>44.343000000000004</v>
      </c>
      <c r="AP8235" s="3">
        <v>73.975999999999999</v>
      </c>
      <c r="AQ8235" s="3">
        <v>74.132000000000005</v>
      </c>
      <c r="AR8235" s="3">
        <v>54.488</v>
      </c>
      <c r="AS8235" s="3">
        <v>17.555</v>
      </c>
      <c r="AT8235" s="3">
        <v>4.875</v>
      </c>
      <c r="AU8235" s="3">
        <v>17.626999999999999</v>
      </c>
      <c r="AV8235" s="3">
        <v>21.849</v>
      </c>
      <c r="AW8235" s="3">
        <v>21.643000000000001</v>
      </c>
      <c r="AX8235" s="3">
        <v>19.888000000000002</v>
      </c>
      <c r="AY8235" s="3">
        <v>19.797999999999998</v>
      </c>
      <c r="AZ8235" s="3">
        <v>19.806000000000001</v>
      </c>
      <c r="BA8235">
        <v>20.724</v>
      </c>
      <c r="BB8235">
        <v>2016</v>
      </c>
    </row>
    <row r="8236" spans="1:54" hidden="1" x14ac:dyDescent="0.2">
      <c r="A8236">
        <v>466</v>
      </c>
      <c r="B8236" t="s">
        <v>365</v>
      </c>
      <c r="C8236" t="s">
        <v>220</v>
      </c>
      <c r="D8236" t="s">
        <v>26</v>
      </c>
      <c r="E8236" t="s">
        <v>219</v>
      </c>
      <c r="F8236" t="s">
        <v>218</v>
      </c>
      <c r="G8236" t="s">
        <v>217</v>
      </c>
      <c r="I8236" t="s">
        <v>216</v>
      </c>
      <c r="J8236" s="3">
        <v>24.963999999999999</v>
      </c>
      <c r="K8236" s="3">
        <v>23.917000000000002</v>
      </c>
      <c r="L8236" s="3">
        <v>16.727</v>
      </c>
      <c r="M8236" s="3">
        <v>13.715</v>
      </c>
      <c r="N8236" s="3">
        <v>19.635999999999999</v>
      </c>
      <c r="O8236" s="3">
        <v>18.530999999999999</v>
      </c>
      <c r="P8236" s="3">
        <v>8.0440000000000005</v>
      </c>
      <c r="Q8236" s="3">
        <v>11.454000000000001</v>
      </c>
      <c r="R8236" s="3">
        <v>7.657</v>
      </c>
      <c r="S8236" s="3">
        <v>10.327</v>
      </c>
      <c r="T8236" s="3">
        <v>16.178999999999998</v>
      </c>
      <c r="U8236" s="3">
        <v>2.726</v>
      </c>
      <c r="V8236" s="3">
        <v>4.3559999999999999</v>
      </c>
      <c r="W8236" s="3">
        <v>5.7009999999999996</v>
      </c>
      <c r="X8236" s="3">
        <v>0.05</v>
      </c>
      <c r="Y8236" s="3">
        <v>0.16900000000000001</v>
      </c>
      <c r="Z8236" s="3">
        <v>6.1289999999999996</v>
      </c>
      <c r="AA8236" s="3">
        <v>11.407</v>
      </c>
      <c r="AB8236" s="3">
        <v>4.0460000000000003</v>
      </c>
      <c r="AC8236" s="3">
        <v>6.569</v>
      </c>
      <c r="AD8236" s="3">
        <v>16.164999999999999</v>
      </c>
      <c r="AE8236" s="3">
        <v>9.0719999999999992</v>
      </c>
      <c r="AF8236" s="3">
        <v>3.3180000000000001</v>
      </c>
      <c r="AG8236" s="3">
        <v>5.7839999999999998</v>
      </c>
      <c r="AH8236" s="3">
        <v>6.4320000000000004</v>
      </c>
      <c r="AI8236" s="3">
        <v>13.17</v>
      </c>
      <c r="AJ8236" s="3">
        <v>17.323</v>
      </c>
      <c r="AK8236" s="3">
        <v>7.851</v>
      </c>
      <c r="AL8236" s="3">
        <v>7.0620000000000003</v>
      </c>
      <c r="AM8236" s="3">
        <v>3.0960000000000001</v>
      </c>
      <c r="AN8236" s="3">
        <v>4.2069999999999999</v>
      </c>
      <c r="AO8236" s="3">
        <v>12.637</v>
      </c>
      <c r="AP8236" s="3">
        <v>19.736999999999998</v>
      </c>
      <c r="AQ8236" s="3">
        <v>18.986999999999998</v>
      </c>
      <c r="AR8236" s="3">
        <v>13.513999999999999</v>
      </c>
      <c r="AS8236" s="3">
        <v>4.9039999999999999</v>
      </c>
      <c r="AT8236" s="3">
        <v>1.3979999999999999</v>
      </c>
      <c r="AU8236" s="3">
        <v>4.67</v>
      </c>
      <c r="AV8236" s="3">
        <v>5.3049999999999997</v>
      </c>
      <c r="AW8236" s="3">
        <v>5.0590000000000002</v>
      </c>
      <c r="AX8236" s="3">
        <v>4.4459999999999997</v>
      </c>
      <c r="AY8236" s="3">
        <v>4.2249999999999996</v>
      </c>
      <c r="AZ8236" s="3">
        <v>4.0330000000000004</v>
      </c>
      <c r="BA8236">
        <v>4.0209999999999999</v>
      </c>
      <c r="BB8236">
        <v>2016</v>
      </c>
    </row>
    <row r="8237" spans="1:54" x14ac:dyDescent="0.2">
      <c r="A8237">
        <v>112</v>
      </c>
      <c r="B8237" t="s">
        <v>364</v>
      </c>
      <c r="C8237" t="s">
        <v>352</v>
      </c>
      <c r="D8237" t="s">
        <v>68</v>
      </c>
      <c r="E8237" t="s">
        <v>349</v>
      </c>
      <c r="F8237" t="s">
        <v>351</v>
      </c>
      <c r="G8237" t="s">
        <v>225</v>
      </c>
      <c r="H8237" t="s">
        <v>222</v>
      </c>
      <c r="I8237" t="s">
        <v>1879</v>
      </c>
      <c r="J8237" s="3">
        <v>859.67399999999998</v>
      </c>
      <c r="K8237" s="3">
        <v>853.04600000000005</v>
      </c>
      <c r="L8237" s="3">
        <v>870.197</v>
      </c>
      <c r="M8237" s="3">
        <v>906.93600000000004</v>
      </c>
      <c r="N8237" s="3">
        <v>927.58</v>
      </c>
      <c r="O8237" s="3">
        <v>966.495</v>
      </c>
      <c r="P8237" s="3">
        <v>996.69100000000003</v>
      </c>
      <c r="Q8237" s="3">
        <v>1049.5809999999999</v>
      </c>
      <c r="R8237" s="3">
        <v>1109.9069999999999</v>
      </c>
      <c r="S8237" s="3">
        <v>1138.425</v>
      </c>
      <c r="T8237" s="3">
        <v>1146.7560000000001</v>
      </c>
      <c r="U8237" s="3">
        <v>1134.296</v>
      </c>
      <c r="V8237" s="3">
        <v>1138.538</v>
      </c>
      <c r="W8237" s="3">
        <v>1167.308</v>
      </c>
      <c r="X8237" s="3">
        <v>1212.5999999999999</v>
      </c>
      <c r="Y8237" s="3">
        <v>1242.548</v>
      </c>
      <c r="Z8237" s="3">
        <v>1274.0930000000001</v>
      </c>
      <c r="AA8237" s="3">
        <v>1325.5429999999999</v>
      </c>
      <c r="AB8237" s="3">
        <v>1367.136</v>
      </c>
      <c r="AC8237" s="3">
        <v>1411.1120000000001</v>
      </c>
      <c r="AD8237" s="3">
        <v>1462.818</v>
      </c>
      <c r="AE8237" s="3">
        <v>1500.0340000000001</v>
      </c>
      <c r="AF8237" s="3">
        <v>1536.903</v>
      </c>
      <c r="AG8237" s="3">
        <v>1588.019</v>
      </c>
      <c r="AH8237" s="3">
        <v>1625.567</v>
      </c>
      <c r="AI8237" s="3">
        <v>1675.896</v>
      </c>
      <c r="AJ8237" s="3">
        <v>1717.0550000000001</v>
      </c>
      <c r="AK8237" s="3">
        <v>1757.521</v>
      </c>
      <c r="AL8237" s="3">
        <v>1749.2159999999999</v>
      </c>
      <c r="AM8237" s="3">
        <v>1675.963</v>
      </c>
      <c r="AN8237" s="3">
        <v>1704.364</v>
      </c>
      <c r="AO8237" s="3">
        <v>1729.1210000000001</v>
      </c>
      <c r="AP8237" s="3">
        <v>1754.7360000000001</v>
      </c>
      <c r="AQ8237" s="3">
        <v>1790.75</v>
      </c>
      <c r="AR8237" s="3">
        <v>1845.444</v>
      </c>
      <c r="AS8237" s="3">
        <v>1888.7370000000001</v>
      </c>
      <c r="AT8237" s="3">
        <v>1925.299</v>
      </c>
      <c r="AU8237" s="3">
        <v>1959.7070000000001</v>
      </c>
      <c r="AV8237" s="3">
        <v>1991.4780000000001</v>
      </c>
      <c r="AW8237" s="3">
        <v>2021.704</v>
      </c>
      <c r="AX8237" s="3">
        <v>2052.9009999999998</v>
      </c>
      <c r="AY8237" s="3">
        <v>2084.7640000000001</v>
      </c>
      <c r="AZ8237" s="3">
        <v>2118.79</v>
      </c>
      <c r="BA8237">
        <v>2153.6329999999998</v>
      </c>
      <c r="BB8237">
        <v>2017</v>
      </c>
    </row>
    <row r="8238" spans="1:54" hidden="1" x14ac:dyDescent="0.2">
      <c r="A8238">
        <v>112</v>
      </c>
      <c r="B8238" t="s">
        <v>364</v>
      </c>
      <c r="C8238" t="s">
        <v>350</v>
      </c>
      <c r="D8238" t="s">
        <v>68</v>
      </c>
      <c r="E8238" t="s">
        <v>349</v>
      </c>
      <c r="F8238" t="s">
        <v>348</v>
      </c>
      <c r="G8238" t="s">
        <v>275</v>
      </c>
      <c r="I8238" t="s">
        <v>347</v>
      </c>
      <c r="J8238" s="3">
        <v>-2.028</v>
      </c>
      <c r="K8238" s="3">
        <v>-0.77100000000000002</v>
      </c>
      <c r="L8238" s="3">
        <v>2.0110000000000001</v>
      </c>
      <c r="M8238" s="3">
        <v>4.2220000000000004</v>
      </c>
      <c r="N8238" s="3">
        <v>2.2759999999999998</v>
      </c>
      <c r="O8238" s="3">
        <v>4.1950000000000003</v>
      </c>
      <c r="P8238" s="3">
        <v>3.1240000000000001</v>
      </c>
      <c r="Q8238" s="3">
        <v>5.3070000000000004</v>
      </c>
      <c r="R8238" s="3">
        <v>5.7480000000000002</v>
      </c>
      <c r="S8238" s="3">
        <v>2.569</v>
      </c>
      <c r="T8238" s="3">
        <v>0.73199999999999998</v>
      </c>
      <c r="U8238" s="3">
        <v>-1.087</v>
      </c>
      <c r="V8238" s="3">
        <v>0.374</v>
      </c>
      <c r="W8238" s="3">
        <v>2.5270000000000001</v>
      </c>
      <c r="X8238" s="3">
        <v>3.88</v>
      </c>
      <c r="Y8238" s="3">
        <v>2.4700000000000002</v>
      </c>
      <c r="Z8238" s="3">
        <v>2.5390000000000001</v>
      </c>
      <c r="AA8238" s="3">
        <v>4.0380000000000003</v>
      </c>
      <c r="AB8238" s="3">
        <v>3.1379999999999999</v>
      </c>
      <c r="AC8238" s="3">
        <v>3.2170000000000001</v>
      </c>
      <c r="AD8238" s="3">
        <v>3.6640000000000001</v>
      </c>
      <c r="AE8238" s="3">
        <v>2.544</v>
      </c>
      <c r="AF8238" s="3">
        <v>2.4580000000000002</v>
      </c>
      <c r="AG8238" s="3">
        <v>3.3260000000000001</v>
      </c>
      <c r="AH8238" s="3">
        <v>2.3639999999999999</v>
      </c>
      <c r="AI8238" s="3">
        <v>3.0960000000000001</v>
      </c>
      <c r="AJ8238" s="3">
        <v>2.456</v>
      </c>
      <c r="AK8238" s="3">
        <v>2.3570000000000002</v>
      </c>
      <c r="AL8238" s="3">
        <v>-0.47299999999999998</v>
      </c>
      <c r="AM8238" s="3">
        <v>-4.1879999999999997</v>
      </c>
      <c r="AN8238" s="3">
        <v>1.6950000000000001</v>
      </c>
      <c r="AO8238" s="3">
        <v>1.4530000000000001</v>
      </c>
      <c r="AP8238" s="3">
        <v>1.4810000000000001</v>
      </c>
      <c r="AQ8238" s="3">
        <v>2.052</v>
      </c>
      <c r="AR8238" s="3">
        <v>3.0539999999999998</v>
      </c>
      <c r="AS8238" s="3">
        <v>2.3460000000000001</v>
      </c>
      <c r="AT8238" s="3">
        <v>1.9359999999999999</v>
      </c>
      <c r="AU8238" s="3">
        <v>1.7869999999999999</v>
      </c>
      <c r="AV8238" s="3">
        <v>1.621</v>
      </c>
      <c r="AW8238" s="3">
        <v>1.518</v>
      </c>
      <c r="AX8238" s="3">
        <v>1.5429999999999999</v>
      </c>
      <c r="AY8238" s="3">
        <v>1.552</v>
      </c>
      <c r="AZ8238" s="3">
        <v>1.6319999999999999</v>
      </c>
      <c r="BA8238">
        <v>1.645</v>
      </c>
      <c r="BB8238">
        <v>2017</v>
      </c>
    </row>
    <row r="8239" spans="1:54" hidden="1" x14ac:dyDescent="0.2">
      <c r="A8239">
        <v>112</v>
      </c>
      <c r="B8239" t="s">
        <v>364</v>
      </c>
      <c r="C8239" t="s">
        <v>346</v>
      </c>
      <c r="D8239" t="s">
        <v>68</v>
      </c>
      <c r="E8239" t="s">
        <v>342</v>
      </c>
      <c r="F8239" t="s">
        <v>345</v>
      </c>
      <c r="G8239" t="s">
        <v>225</v>
      </c>
      <c r="H8239" t="s">
        <v>222</v>
      </c>
      <c r="I8239" t="s">
        <v>1879</v>
      </c>
      <c r="J8239" s="3">
        <v>259.96199999999999</v>
      </c>
      <c r="K8239" s="3">
        <v>289.899</v>
      </c>
      <c r="L8239" s="3">
        <v>319.21100000000001</v>
      </c>
      <c r="M8239" s="3">
        <v>351.11</v>
      </c>
      <c r="N8239" s="3">
        <v>377.57799999999997</v>
      </c>
      <c r="O8239" s="3">
        <v>415.43200000000002</v>
      </c>
      <c r="P8239" s="3">
        <v>447.57499999999999</v>
      </c>
      <c r="Q8239" s="3">
        <v>496.69200000000001</v>
      </c>
      <c r="R8239" s="3">
        <v>556.16399999999999</v>
      </c>
      <c r="S8239" s="3">
        <v>614.35799999999995</v>
      </c>
      <c r="T8239" s="3">
        <v>668.428</v>
      </c>
      <c r="U8239" s="3">
        <v>704.62599999999998</v>
      </c>
      <c r="V8239" s="3">
        <v>728.86400000000003</v>
      </c>
      <c r="W8239" s="3">
        <v>766.81299999999999</v>
      </c>
      <c r="X8239" s="3">
        <v>806.16099999999994</v>
      </c>
      <c r="Y8239" s="3">
        <v>846.12800000000004</v>
      </c>
      <c r="Z8239" s="3">
        <v>903.029</v>
      </c>
      <c r="AA8239" s="3">
        <v>948.25699999999995</v>
      </c>
      <c r="AB8239" s="3">
        <v>989.33299999999997</v>
      </c>
      <c r="AC8239" s="3">
        <v>1029.5219999999999</v>
      </c>
      <c r="AD8239" s="3">
        <v>1089.1310000000001</v>
      </c>
      <c r="AE8239" s="3">
        <v>1126.463</v>
      </c>
      <c r="AF8239" s="3">
        <v>1179.8820000000001</v>
      </c>
      <c r="AG8239" s="3">
        <v>1248.5170000000001</v>
      </c>
      <c r="AH8239" s="3">
        <v>1310.0909999999999</v>
      </c>
      <c r="AI8239" s="3">
        <v>1386.386</v>
      </c>
      <c r="AJ8239" s="3">
        <v>1463.4349999999999</v>
      </c>
      <c r="AK8239" s="3">
        <v>1536.5650000000001</v>
      </c>
      <c r="AL8239" s="3">
        <v>1572.4670000000001</v>
      </c>
      <c r="AM8239" s="3">
        <v>1529.5360000000001</v>
      </c>
      <c r="AN8239" s="3">
        <v>1579.877</v>
      </c>
      <c r="AO8239" s="3">
        <v>1635.0619999999999</v>
      </c>
      <c r="AP8239" s="3">
        <v>1685.2249999999999</v>
      </c>
      <c r="AQ8239" s="3">
        <v>1752.5540000000001</v>
      </c>
      <c r="AR8239" s="3">
        <v>1837.0619999999999</v>
      </c>
      <c r="AS8239" s="3">
        <v>1888.7370000000001</v>
      </c>
      <c r="AT8239" s="3">
        <v>1963.3109999999999</v>
      </c>
      <c r="AU8239" s="3">
        <v>2037.6379999999999</v>
      </c>
      <c r="AV8239" s="3">
        <v>2105.6619999999998</v>
      </c>
      <c r="AW8239" s="3">
        <v>2170.8310000000001</v>
      </c>
      <c r="AX8239" s="3">
        <v>2239.348</v>
      </c>
      <c r="AY8239" s="3">
        <v>2312.096</v>
      </c>
      <c r="AZ8239" s="3">
        <v>2391.1979999999999</v>
      </c>
      <c r="BA8239">
        <v>2474.29</v>
      </c>
      <c r="BB8239">
        <v>2017</v>
      </c>
    </row>
    <row r="8240" spans="1:54" hidden="1" x14ac:dyDescent="0.2">
      <c r="A8240">
        <v>112</v>
      </c>
      <c r="B8240" t="s">
        <v>364</v>
      </c>
      <c r="C8240" t="s">
        <v>344</v>
      </c>
      <c r="D8240" t="s">
        <v>68</v>
      </c>
      <c r="E8240" t="s">
        <v>342</v>
      </c>
      <c r="F8240" t="s">
        <v>343</v>
      </c>
      <c r="G8240" t="s">
        <v>223</v>
      </c>
      <c r="H8240" t="s">
        <v>222</v>
      </c>
      <c r="I8240" t="s">
        <v>310</v>
      </c>
      <c r="J8240" s="3">
        <v>604.678</v>
      </c>
      <c r="K8240" s="3">
        <v>587.77200000000005</v>
      </c>
      <c r="L8240" s="3">
        <v>558.71900000000005</v>
      </c>
      <c r="M8240" s="3">
        <v>532.56500000000005</v>
      </c>
      <c r="N8240" s="3">
        <v>504.48200000000003</v>
      </c>
      <c r="O8240" s="3">
        <v>538.23900000000003</v>
      </c>
      <c r="P8240" s="3">
        <v>656.46500000000003</v>
      </c>
      <c r="Q8240" s="3">
        <v>813.91</v>
      </c>
      <c r="R8240" s="3">
        <v>990.56200000000001</v>
      </c>
      <c r="S8240" s="3">
        <v>1007.176</v>
      </c>
      <c r="T8240" s="3">
        <v>1192.7929999999999</v>
      </c>
      <c r="U8240" s="3">
        <v>1246.3989999999999</v>
      </c>
      <c r="V8240" s="3">
        <v>1286.04</v>
      </c>
      <c r="W8240" s="3">
        <v>1150.597</v>
      </c>
      <c r="X8240" s="3">
        <v>1234.624</v>
      </c>
      <c r="Y8240" s="3">
        <v>1335.481</v>
      </c>
      <c r="Z8240" s="3">
        <v>1410.223</v>
      </c>
      <c r="AA8240" s="3">
        <v>1552.809</v>
      </c>
      <c r="AB8240" s="3">
        <v>1638.6669999999999</v>
      </c>
      <c r="AC8240" s="3">
        <v>1666.0350000000001</v>
      </c>
      <c r="AD8240" s="3">
        <v>1651.0730000000001</v>
      </c>
      <c r="AE8240" s="3">
        <v>1621.9269999999999</v>
      </c>
      <c r="AF8240" s="3">
        <v>1771.2</v>
      </c>
      <c r="AG8240" s="3">
        <v>2040.251</v>
      </c>
      <c r="AH8240" s="3">
        <v>2399.6390000000001</v>
      </c>
      <c r="AI8240" s="3">
        <v>2523.5340000000001</v>
      </c>
      <c r="AJ8240" s="3">
        <v>2696.4050000000002</v>
      </c>
      <c r="AK8240" s="3">
        <v>3075.538</v>
      </c>
      <c r="AL8240" s="3">
        <v>2921.1320000000001</v>
      </c>
      <c r="AM8240" s="3">
        <v>2391.3539999999998</v>
      </c>
      <c r="AN8240" s="3">
        <v>2443.5709999999999</v>
      </c>
      <c r="AO8240" s="3">
        <v>2620.598</v>
      </c>
      <c r="AP8240" s="3">
        <v>2662.5590000000002</v>
      </c>
      <c r="AQ8240" s="3">
        <v>2741.6010000000001</v>
      </c>
      <c r="AR8240" s="3">
        <v>3024.402</v>
      </c>
      <c r="AS8240" s="3">
        <v>2886.2080000000001</v>
      </c>
      <c r="AT8240" s="3">
        <v>2660.6869999999999</v>
      </c>
      <c r="AU8240" s="3">
        <v>2624.529</v>
      </c>
      <c r="AV8240" s="3">
        <v>2936.2860000000001</v>
      </c>
      <c r="AW8240" s="3">
        <v>3022.576</v>
      </c>
      <c r="AX8240" s="3">
        <v>3121.4209999999998</v>
      </c>
      <c r="AY8240" s="3">
        <v>3227.5639999999999</v>
      </c>
      <c r="AZ8240" s="3">
        <v>3350.4679999999998</v>
      </c>
      <c r="BA8240">
        <v>3476.6190000000001</v>
      </c>
      <c r="BB8240">
        <v>2017</v>
      </c>
    </row>
    <row r="8241" spans="1:54" hidden="1" x14ac:dyDescent="0.2">
      <c r="A8241">
        <v>112</v>
      </c>
      <c r="B8241" t="s">
        <v>364</v>
      </c>
      <c r="C8241" t="s">
        <v>213</v>
      </c>
      <c r="D8241" t="s">
        <v>68</v>
      </c>
      <c r="E8241" t="s">
        <v>342</v>
      </c>
      <c r="F8241" t="s">
        <v>341</v>
      </c>
      <c r="G8241" t="s">
        <v>323</v>
      </c>
      <c r="H8241" t="s">
        <v>222</v>
      </c>
      <c r="I8241" t="s">
        <v>310</v>
      </c>
      <c r="J8241" s="3">
        <v>500.15100000000001</v>
      </c>
      <c r="K8241" s="3">
        <v>542.63499999999999</v>
      </c>
      <c r="L8241" s="3">
        <v>587.89</v>
      </c>
      <c r="M8241" s="3">
        <v>636.89700000000005</v>
      </c>
      <c r="N8241" s="3">
        <v>674.51099999999997</v>
      </c>
      <c r="O8241" s="3">
        <v>725.3</v>
      </c>
      <c r="P8241" s="3">
        <v>763.04</v>
      </c>
      <c r="Q8241" s="3">
        <v>824.03899999999999</v>
      </c>
      <c r="R8241" s="3">
        <v>901.90599999999995</v>
      </c>
      <c r="S8241" s="3">
        <v>961.05200000000002</v>
      </c>
      <c r="T8241" s="3">
        <v>1003.8920000000001</v>
      </c>
      <c r="U8241" s="3">
        <v>1026.0350000000001</v>
      </c>
      <c r="V8241" s="3">
        <v>1053.3510000000001</v>
      </c>
      <c r="W8241" s="3">
        <v>1105.6600000000001</v>
      </c>
      <c r="X8241" s="3">
        <v>1173.0060000000001</v>
      </c>
      <c r="Y8241" s="3">
        <v>1227.0440000000001</v>
      </c>
      <c r="Z8241" s="3">
        <v>1281.1590000000001</v>
      </c>
      <c r="AA8241" s="3">
        <v>1355.7149999999999</v>
      </c>
      <c r="AB8241" s="3">
        <v>1413.4269999999999</v>
      </c>
      <c r="AC8241" s="3">
        <v>1481.2190000000001</v>
      </c>
      <c r="AD8241" s="3">
        <v>1570.431</v>
      </c>
      <c r="AE8241" s="3">
        <v>1647.086</v>
      </c>
      <c r="AF8241" s="3">
        <v>1713.4770000000001</v>
      </c>
      <c r="AG8241" s="3">
        <v>1805.768</v>
      </c>
      <c r="AH8241" s="3">
        <v>1899.296</v>
      </c>
      <c r="AI8241" s="3">
        <v>2021.097</v>
      </c>
      <c r="AJ8241" s="3">
        <v>2134.3629999999998</v>
      </c>
      <c r="AK8241" s="3">
        <v>2242.7959999999998</v>
      </c>
      <c r="AL8241" s="3">
        <v>2275.9850000000001</v>
      </c>
      <c r="AM8241" s="3">
        <v>2197.2330000000002</v>
      </c>
      <c r="AN8241" s="3">
        <v>2261.768</v>
      </c>
      <c r="AO8241" s="3">
        <v>2341.989</v>
      </c>
      <c r="AP8241" s="3">
        <v>2420.4639999999999</v>
      </c>
      <c r="AQ8241" s="3">
        <v>2510.0320000000002</v>
      </c>
      <c r="AR8241" s="3">
        <v>2633.12</v>
      </c>
      <c r="AS8241" s="3">
        <v>2724.1129999999998</v>
      </c>
      <c r="AT8241" s="3">
        <v>2812.2750000000001</v>
      </c>
      <c r="AU8241" s="3">
        <v>2914.0419999999999</v>
      </c>
      <c r="AV8241" s="3">
        <v>3028.5659999999998</v>
      </c>
      <c r="AW8241" s="3">
        <v>3141.2109999999998</v>
      </c>
      <c r="AX8241" s="3">
        <v>3252.357</v>
      </c>
      <c r="AY8241" s="3">
        <v>3365.7820000000002</v>
      </c>
      <c r="AZ8241" s="3">
        <v>3479.4520000000002</v>
      </c>
      <c r="BA8241">
        <v>3598.2040000000002</v>
      </c>
      <c r="BB8241">
        <v>2017</v>
      </c>
    </row>
    <row r="8242" spans="1:54" hidden="1" x14ac:dyDescent="0.2">
      <c r="A8242">
        <v>112</v>
      </c>
      <c r="B8242" t="s">
        <v>364</v>
      </c>
      <c r="C8242" t="s">
        <v>340</v>
      </c>
      <c r="D8242" t="s">
        <v>68</v>
      </c>
      <c r="E8242" t="s">
        <v>339</v>
      </c>
      <c r="F8242" t="s">
        <v>338</v>
      </c>
      <c r="G8242" t="s">
        <v>295</v>
      </c>
      <c r="I8242" t="s">
        <v>337</v>
      </c>
      <c r="J8242" s="3">
        <v>30.24</v>
      </c>
      <c r="K8242" s="3">
        <v>33.984000000000002</v>
      </c>
      <c r="L8242" s="3">
        <v>36.683</v>
      </c>
      <c r="M8242" s="3">
        <v>38.713999999999999</v>
      </c>
      <c r="N8242" s="3">
        <v>40.706000000000003</v>
      </c>
      <c r="O8242" s="3">
        <v>42.982999999999997</v>
      </c>
      <c r="P8242" s="3">
        <v>44.905999999999999</v>
      </c>
      <c r="Q8242" s="3">
        <v>47.323</v>
      </c>
      <c r="R8242" s="3">
        <v>50.109000000000002</v>
      </c>
      <c r="S8242" s="3">
        <v>53.966000000000001</v>
      </c>
      <c r="T8242" s="3">
        <v>58.289000000000001</v>
      </c>
      <c r="U8242" s="3">
        <v>62.12</v>
      </c>
      <c r="V8242" s="3">
        <v>64.018000000000001</v>
      </c>
      <c r="W8242" s="3">
        <v>65.691000000000003</v>
      </c>
      <c r="X8242" s="3">
        <v>66.481999999999999</v>
      </c>
      <c r="Y8242" s="3">
        <v>68.096000000000004</v>
      </c>
      <c r="Z8242" s="3">
        <v>70.876000000000005</v>
      </c>
      <c r="AA8242" s="3">
        <v>71.537000000000006</v>
      </c>
      <c r="AB8242" s="3">
        <v>72.364999999999995</v>
      </c>
      <c r="AC8242" s="3">
        <v>72.957999999999998</v>
      </c>
      <c r="AD8242" s="3">
        <v>74.453999999999994</v>
      </c>
      <c r="AE8242" s="3">
        <v>75.096000000000004</v>
      </c>
      <c r="AF8242" s="3">
        <v>76.77</v>
      </c>
      <c r="AG8242" s="3">
        <v>78.620999999999995</v>
      </c>
      <c r="AH8242" s="3">
        <v>80.593000000000004</v>
      </c>
      <c r="AI8242" s="3">
        <v>82.724999999999994</v>
      </c>
      <c r="AJ8242" s="3">
        <v>85.228999999999999</v>
      </c>
      <c r="AK8242" s="3">
        <v>87.427999999999997</v>
      </c>
      <c r="AL8242" s="3">
        <v>89.896000000000001</v>
      </c>
      <c r="AM8242" s="3">
        <v>91.263000000000005</v>
      </c>
      <c r="AN8242" s="3">
        <v>92.695999999999998</v>
      </c>
      <c r="AO8242" s="3">
        <v>94.56</v>
      </c>
      <c r="AP8242" s="3">
        <v>96.039000000000001</v>
      </c>
      <c r="AQ8242" s="3">
        <v>97.867000000000004</v>
      </c>
      <c r="AR8242" s="3">
        <v>99.546000000000006</v>
      </c>
      <c r="AS8242" s="3">
        <v>100</v>
      </c>
      <c r="AT8242" s="3">
        <v>101.974</v>
      </c>
      <c r="AU8242" s="3">
        <v>103.977</v>
      </c>
      <c r="AV8242" s="3">
        <v>105.73399999999999</v>
      </c>
      <c r="AW8242" s="3">
        <v>107.376</v>
      </c>
      <c r="AX8242" s="3">
        <v>109.08199999999999</v>
      </c>
      <c r="AY8242" s="3">
        <v>110.904</v>
      </c>
      <c r="AZ8242" s="3">
        <v>112.857</v>
      </c>
      <c r="BA8242">
        <v>114.889</v>
      </c>
      <c r="BB8242">
        <v>2017</v>
      </c>
    </row>
    <row r="8243" spans="1:54" hidden="1" x14ac:dyDescent="0.2">
      <c r="A8243">
        <v>112</v>
      </c>
      <c r="B8243" t="s">
        <v>364</v>
      </c>
      <c r="C8243" t="s">
        <v>336</v>
      </c>
      <c r="D8243" t="s">
        <v>68</v>
      </c>
      <c r="E8243" t="s">
        <v>333</v>
      </c>
      <c r="F8243" t="s">
        <v>335</v>
      </c>
      <c r="G8243" t="s">
        <v>225</v>
      </c>
      <c r="H8243" t="s">
        <v>322</v>
      </c>
      <c r="I8243" t="s">
        <v>330</v>
      </c>
      <c r="J8243" s="3">
        <v>15261.388000000001</v>
      </c>
      <c r="K8243" s="3">
        <v>15136.200999999999</v>
      </c>
      <c r="L8243" s="3">
        <v>15458.901</v>
      </c>
      <c r="M8243" s="3">
        <v>16104.411</v>
      </c>
      <c r="N8243" s="3">
        <v>16443.830000000002</v>
      </c>
      <c r="O8243" s="3">
        <v>17089.773000000001</v>
      </c>
      <c r="P8243" s="3">
        <v>17583.286</v>
      </c>
      <c r="Q8243" s="3">
        <v>18477.238000000001</v>
      </c>
      <c r="R8243" s="3">
        <v>19500.791000000001</v>
      </c>
      <c r="S8243" s="3">
        <v>19945.424999999999</v>
      </c>
      <c r="T8243" s="3">
        <v>20034.871999999999</v>
      </c>
      <c r="U8243" s="3">
        <v>19747.837</v>
      </c>
      <c r="V8243" s="3">
        <v>19771.434000000001</v>
      </c>
      <c r="W8243" s="3">
        <v>20225.734</v>
      </c>
      <c r="X8243" s="3">
        <v>20956.758999999998</v>
      </c>
      <c r="Y8243" s="3">
        <v>21414.010999999999</v>
      </c>
      <c r="Z8243" s="3">
        <v>21905.182000000001</v>
      </c>
      <c r="AA8243" s="3">
        <v>22731.128000000001</v>
      </c>
      <c r="AB8243" s="3">
        <v>23379.838</v>
      </c>
      <c r="AC8243" s="3">
        <v>24045.940999999999</v>
      </c>
      <c r="AD8243" s="3">
        <v>24841.524000000001</v>
      </c>
      <c r="AE8243" s="3">
        <v>25375.704000000002</v>
      </c>
      <c r="AF8243" s="3">
        <v>25888.606</v>
      </c>
      <c r="AG8243" s="3">
        <v>26628.082999999999</v>
      </c>
      <c r="AH8243" s="3">
        <v>27115.379000000001</v>
      </c>
      <c r="AI8243" s="3">
        <v>27740.651999999998</v>
      </c>
      <c r="AJ8243" s="3">
        <v>28228.501</v>
      </c>
      <c r="AK8243" s="3">
        <v>28661.932000000001</v>
      </c>
      <c r="AL8243" s="3">
        <v>28293.477999999999</v>
      </c>
      <c r="AM8243" s="3">
        <v>26918.344000000001</v>
      </c>
      <c r="AN8243" s="3">
        <v>27156.850999999999</v>
      </c>
      <c r="AO8243" s="3">
        <v>27322.761999999999</v>
      </c>
      <c r="AP8243" s="3">
        <v>27544.714</v>
      </c>
      <c r="AQ8243" s="3">
        <v>27934.203000000001</v>
      </c>
      <c r="AR8243" s="3">
        <v>28568.571</v>
      </c>
      <c r="AS8243" s="3">
        <v>29008.401000000002</v>
      </c>
      <c r="AT8243" s="3">
        <v>29327.611000000001</v>
      </c>
      <c r="AU8243" s="3">
        <v>29669.381000000001</v>
      </c>
      <c r="AV8243" s="3">
        <v>29962.518</v>
      </c>
      <c r="AW8243" s="3">
        <v>30244.517</v>
      </c>
      <c r="AX8243" s="3">
        <v>30557.403999999999</v>
      </c>
      <c r="AY8243" s="3">
        <v>30892.675999999999</v>
      </c>
      <c r="AZ8243" s="3">
        <v>31272.675999999999</v>
      </c>
      <c r="BA8243">
        <v>31663.474999999999</v>
      </c>
      <c r="BB8243">
        <v>2016</v>
      </c>
    </row>
    <row r="8244" spans="1:54" hidden="1" x14ac:dyDescent="0.2">
      <c r="A8244">
        <v>112</v>
      </c>
      <c r="B8244" t="s">
        <v>364</v>
      </c>
      <c r="C8244" t="s">
        <v>334</v>
      </c>
      <c r="D8244" t="s">
        <v>68</v>
      </c>
      <c r="E8244" t="s">
        <v>333</v>
      </c>
      <c r="F8244" t="s">
        <v>332</v>
      </c>
      <c r="G8244" t="s">
        <v>331</v>
      </c>
      <c r="H8244" t="s">
        <v>322</v>
      </c>
      <c r="I8244" t="s">
        <v>330</v>
      </c>
      <c r="J8244" s="3">
        <v>20670.620999999999</v>
      </c>
      <c r="K8244" s="3">
        <v>20501.062000000002</v>
      </c>
      <c r="L8244" s="3">
        <v>20938.14</v>
      </c>
      <c r="M8244" s="3">
        <v>21812.444</v>
      </c>
      <c r="N8244" s="3">
        <v>22272.166000000001</v>
      </c>
      <c r="O8244" s="3">
        <v>23147.057000000001</v>
      </c>
      <c r="P8244" s="3">
        <v>23815.491000000002</v>
      </c>
      <c r="Q8244" s="3">
        <v>25026.293000000001</v>
      </c>
      <c r="R8244" s="3">
        <v>26412.633999999998</v>
      </c>
      <c r="S8244" s="3">
        <v>27014.863000000001</v>
      </c>
      <c r="T8244" s="3">
        <v>27136.013999999999</v>
      </c>
      <c r="U8244" s="3">
        <v>26747.242999999999</v>
      </c>
      <c r="V8244" s="3">
        <v>26779.203000000001</v>
      </c>
      <c r="W8244" s="3">
        <v>27394.525000000001</v>
      </c>
      <c r="X8244" s="3">
        <v>28384.653999999999</v>
      </c>
      <c r="Y8244" s="3">
        <v>29003.973999999998</v>
      </c>
      <c r="Z8244" s="3">
        <v>29669.235000000001</v>
      </c>
      <c r="AA8244" s="3">
        <v>30787.929</v>
      </c>
      <c r="AB8244" s="3">
        <v>31666.565999999999</v>
      </c>
      <c r="AC8244" s="3">
        <v>32568.762999999999</v>
      </c>
      <c r="AD8244" s="3">
        <v>33646.332000000002</v>
      </c>
      <c r="AE8244" s="3">
        <v>34369.845999999998</v>
      </c>
      <c r="AF8244" s="3">
        <v>35064.540999999997</v>
      </c>
      <c r="AG8244" s="3">
        <v>36066.118000000002</v>
      </c>
      <c r="AH8244" s="3">
        <v>36726.131000000001</v>
      </c>
      <c r="AI8244" s="3">
        <v>37573.023999999998</v>
      </c>
      <c r="AJ8244" s="3">
        <v>38233.785000000003</v>
      </c>
      <c r="AK8244" s="3">
        <v>38820.841999999997</v>
      </c>
      <c r="AL8244" s="3">
        <v>38321.794000000002</v>
      </c>
      <c r="AM8244" s="3">
        <v>36459.258000000002</v>
      </c>
      <c r="AN8244" s="3">
        <v>36782.302000000003</v>
      </c>
      <c r="AO8244" s="3">
        <v>37007.017999999996</v>
      </c>
      <c r="AP8244" s="3">
        <v>37307.637999999999</v>
      </c>
      <c r="AQ8244" s="3">
        <v>37835.177000000003</v>
      </c>
      <c r="AR8244" s="3">
        <v>38694.39</v>
      </c>
      <c r="AS8244" s="3">
        <v>39290.112999999998</v>
      </c>
      <c r="AT8244" s="3">
        <v>39722.463000000003</v>
      </c>
      <c r="AU8244" s="3">
        <v>40185.370000000003</v>
      </c>
      <c r="AV8244" s="3">
        <v>40582.406000000003</v>
      </c>
      <c r="AW8244" s="3">
        <v>40964.357000000004</v>
      </c>
      <c r="AX8244" s="3">
        <v>41388.144</v>
      </c>
      <c r="AY8244" s="3">
        <v>41842.249000000003</v>
      </c>
      <c r="AZ8244" s="3">
        <v>42356.934999999998</v>
      </c>
      <c r="BA8244">
        <v>42886.25</v>
      </c>
      <c r="BB8244">
        <v>2016</v>
      </c>
    </row>
    <row r="8245" spans="1:54" hidden="1" x14ac:dyDescent="0.2">
      <c r="A8245">
        <v>112</v>
      </c>
      <c r="B8245" t="s">
        <v>364</v>
      </c>
      <c r="C8245" t="s">
        <v>329</v>
      </c>
      <c r="D8245" t="s">
        <v>68</v>
      </c>
      <c r="E8245" t="s">
        <v>325</v>
      </c>
      <c r="F8245" t="s">
        <v>328</v>
      </c>
      <c r="G8245" t="s">
        <v>225</v>
      </c>
      <c r="H8245" t="s">
        <v>322</v>
      </c>
      <c r="I8245" t="s">
        <v>321</v>
      </c>
      <c r="J8245" s="3">
        <v>4614.9830000000002</v>
      </c>
      <c r="K8245" s="3">
        <v>5143.884</v>
      </c>
      <c r="L8245" s="3">
        <v>5670.7290000000003</v>
      </c>
      <c r="M8245" s="3">
        <v>6234.64</v>
      </c>
      <c r="N8245" s="3">
        <v>6693.5770000000002</v>
      </c>
      <c r="O8245" s="3">
        <v>7345.7579999999998</v>
      </c>
      <c r="P8245" s="3">
        <v>7895.9669999999996</v>
      </c>
      <c r="Q8245" s="3">
        <v>8743.9619999999995</v>
      </c>
      <c r="R8245" s="3">
        <v>9771.6640000000007</v>
      </c>
      <c r="S8245" s="3">
        <v>10763.67</v>
      </c>
      <c r="T8245" s="3">
        <v>11678.046</v>
      </c>
      <c r="U8245" s="3">
        <v>12267.379000000001</v>
      </c>
      <c r="V8245" s="3">
        <v>12657.184999999999</v>
      </c>
      <c r="W8245" s="3">
        <v>13286.43</v>
      </c>
      <c r="X8245" s="3">
        <v>13932.477000000001</v>
      </c>
      <c r="Y8245" s="3">
        <v>14582.128000000001</v>
      </c>
      <c r="Z8245" s="3">
        <v>15525.566000000001</v>
      </c>
      <c r="AA8245" s="3">
        <v>16261.224</v>
      </c>
      <c r="AB8245" s="3">
        <v>16918.905999999999</v>
      </c>
      <c r="AC8245" s="3">
        <v>17543.487000000001</v>
      </c>
      <c r="AD8245" s="3">
        <v>18495.584999999999</v>
      </c>
      <c r="AE8245" s="3">
        <v>19056.096000000001</v>
      </c>
      <c r="AF8245" s="3">
        <v>19874.708999999999</v>
      </c>
      <c r="AG8245" s="3">
        <v>20935.275000000001</v>
      </c>
      <c r="AH8245" s="3">
        <v>21853.061000000002</v>
      </c>
      <c r="AI8245" s="3">
        <v>22948.471000000001</v>
      </c>
      <c r="AJ8245" s="3">
        <v>24058.971000000001</v>
      </c>
      <c r="AK8245" s="3">
        <v>25058.545999999998</v>
      </c>
      <c r="AL8245" s="3">
        <v>25434.572</v>
      </c>
      <c r="AM8245" s="3">
        <v>24566.518</v>
      </c>
      <c r="AN8245" s="3">
        <v>25173.311000000002</v>
      </c>
      <c r="AO8245" s="3">
        <v>25836.486000000001</v>
      </c>
      <c r="AP8245" s="3">
        <v>26453.575000000001</v>
      </c>
      <c r="AQ8245" s="3">
        <v>27338.377</v>
      </c>
      <c r="AR8245" s="3">
        <v>28438.812999999998</v>
      </c>
      <c r="AS8245" s="3">
        <v>29008.401000000002</v>
      </c>
      <c r="AT8245" s="3">
        <v>29906.637999999999</v>
      </c>
      <c r="AU8245" s="3">
        <v>30849.233</v>
      </c>
      <c r="AV8245" s="3">
        <v>31680.458999999999</v>
      </c>
      <c r="AW8245" s="3">
        <v>32475.454000000002</v>
      </c>
      <c r="AX8245" s="3">
        <v>33332.673999999999</v>
      </c>
      <c r="AY8245" s="3">
        <v>34261.35</v>
      </c>
      <c r="AZ8245" s="3">
        <v>35293.343000000001</v>
      </c>
      <c r="BA8245">
        <v>36377.885999999999</v>
      </c>
      <c r="BB8245">
        <v>2016</v>
      </c>
    </row>
    <row r="8246" spans="1:54" hidden="1" x14ac:dyDescent="0.2">
      <c r="A8246">
        <v>112</v>
      </c>
      <c r="B8246" t="s">
        <v>364</v>
      </c>
      <c r="C8246" t="s">
        <v>327</v>
      </c>
      <c r="D8246" t="s">
        <v>68</v>
      </c>
      <c r="E8246" t="s">
        <v>325</v>
      </c>
      <c r="F8246" t="s">
        <v>326</v>
      </c>
      <c r="G8246" t="s">
        <v>223</v>
      </c>
      <c r="H8246" t="s">
        <v>322</v>
      </c>
      <c r="I8246" t="s">
        <v>321</v>
      </c>
      <c r="J8246" s="3">
        <v>10734.566000000001</v>
      </c>
      <c r="K8246" s="3">
        <v>10429.254999999999</v>
      </c>
      <c r="L8246" s="3">
        <v>9925.5409999999993</v>
      </c>
      <c r="M8246" s="3">
        <v>9456.7270000000008</v>
      </c>
      <c r="N8246" s="3">
        <v>8943.2960000000003</v>
      </c>
      <c r="O8246" s="3">
        <v>9517.2579999999998</v>
      </c>
      <c r="P8246" s="3">
        <v>11581.135</v>
      </c>
      <c r="Q8246" s="3">
        <v>14328.398999999999</v>
      </c>
      <c r="R8246" s="3">
        <v>17403.932000000001</v>
      </c>
      <c r="S8246" s="3">
        <v>17645.909</v>
      </c>
      <c r="T8246" s="3">
        <v>20839.183000000001</v>
      </c>
      <c r="U8246" s="3">
        <v>21699.532999999999</v>
      </c>
      <c r="V8246" s="3">
        <v>22332.905999999999</v>
      </c>
      <c r="W8246" s="3">
        <v>19936.191999999999</v>
      </c>
      <c r="X8246" s="3">
        <v>21337.394</v>
      </c>
      <c r="Y8246" s="3">
        <v>23015.611000000001</v>
      </c>
      <c r="Z8246" s="3">
        <v>24245.635999999999</v>
      </c>
      <c r="AA8246" s="3">
        <v>26628.407999999999</v>
      </c>
      <c r="AB8246" s="3">
        <v>28023.376</v>
      </c>
      <c r="AC8246" s="3">
        <v>28389.940999999999</v>
      </c>
      <c r="AD8246" s="3">
        <v>28038.468000000001</v>
      </c>
      <c r="AE8246" s="3">
        <v>27437.745999999999</v>
      </c>
      <c r="AF8246" s="3">
        <v>29835.255000000001</v>
      </c>
      <c r="AG8246" s="3">
        <v>34211.167999999998</v>
      </c>
      <c r="AH8246" s="3">
        <v>40027.334000000003</v>
      </c>
      <c r="AI8246" s="3">
        <v>41771.381000000001</v>
      </c>
      <c r="AJ8246" s="3">
        <v>44329.086000000003</v>
      </c>
      <c r="AK8246" s="3">
        <v>50156.362999999998</v>
      </c>
      <c r="AL8246" s="3">
        <v>47249.16</v>
      </c>
      <c r="AM8246" s="3">
        <v>38408.54</v>
      </c>
      <c r="AN8246" s="3">
        <v>38935.165999999997</v>
      </c>
      <c r="AO8246" s="3">
        <v>41409.466999999997</v>
      </c>
      <c r="AP8246" s="3">
        <v>41795.131000000001</v>
      </c>
      <c r="AQ8246" s="3">
        <v>42766.682000000001</v>
      </c>
      <c r="AR8246" s="3">
        <v>46819.538</v>
      </c>
      <c r="AS8246" s="3">
        <v>44328.178999999996</v>
      </c>
      <c r="AT8246" s="3">
        <v>40529.601000000002</v>
      </c>
      <c r="AU8246" s="3">
        <v>39734.591999999997</v>
      </c>
      <c r="AV8246" s="3">
        <v>44177.497000000003</v>
      </c>
      <c r="AW8246" s="3">
        <v>45217.485999999997</v>
      </c>
      <c r="AX8246" s="3">
        <v>46462.305999999997</v>
      </c>
      <c r="AY8246" s="3">
        <v>47827.027999999998</v>
      </c>
      <c r="AZ8246" s="3">
        <v>49451.864999999998</v>
      </c>
      <c r="BA8246">
        <v>51114.470999999998</v>
      </c>
      <c r="BB8246">
        <v>2016</v>
      </c>
    </row>
    <row r="8247" spans="1:54" hidden="1" x14ac:dyDescent="0.2">
      <c r="A8247">
        <v>112</v>
      </c>
      <c r="B8247" t="s">
        <v>364</v>
      </c>
      <c r="C8247" t="s">
        <v>212</v>
      </c>
      <c r="D8247" t="s">
        <v>68</v>
      </c>
      <c r="E8247" t="s">
        <v>325</v>
      </c>
      <c r="F8247" t="s">
        <v>324</v>
      </c>
      <c r="G8247" t="s">
        <v>323</v>
      </c>
      <c r="H8247" t="s">
        <v>322</v>
      </c>
      <c r="I8247" t="s">
        <v>321</v>
      </c>
      <c r="J8247" s="3">
        <v>8878.9480000000003</v>
      </c>
      <c r="K8247" s="3">
        <v>9628.3629999999994</v>
      </c>
      <c r="L8247" s="3">
        <v>10443.766</v>
      </c>
      <c r="M8247" s="3">
        <v>11309.338</v>
      </c>
      <c r="N8247" s="3">
        <v>11957.514999999999</v>
      </c>
      <c r="O8247" s="3">
        <v>12824.906000000001</v>
      </c>
      <c r="P8247" s="3">
        <v>13461.293</v>
      </c>
      <c r="Q8247" s="3">
        <v>14506.714</v>
      </c>
      <c r="R8247" s="3">
        <v>15846.266</v>
      </c>
      <c r="S8247" s="3">
        <v>16837.82</v>
      </c>
      <c r="T8247" s="3">
        <v>17538.904999999999</v>
      </c>
      <c r="U8247" s="3">
        <v>17863.044000000002</v>
      </c>
      <c r="V8247" s="3">
        <v>18292.107</v>
      </c>
      <c r="W8247" s="3">
        <v>19157.573</v>
      </c>
      <c r="X8247" s="3">
        <v>20272.481</v>
      </c>
      <c r="Y8247" s="3">
        <v>21146.816999999999</v>
      </c>
      <c r="Z8247" s="3">
        <v>22026.659</v>
      </c>
      <c r="AA8247" s="3">
        <v>23248.541000000001</v>
      </c>
      <c r="AB8247" s="3">
        <v>24171.481</v>
      </c>
      <c r="AC8247" s="3">
        <v>25240.6</v>
      </c>
      <c r="AD8247" s="3">
        <v>26669.007000000001</v>
      </c>
      <c r="AE8247" s="3">
        <v>27863.35</v>
      </c>
      <c r="AF8247" s="3">
        <v>28862.934000000001</v>
      </c>
      <c r="AG8247" s="3">
        <v>30279.324000000001</v>
      </c>
      <c r="AH8247" s="3">
        <v>31681.33</v>
      </c>
      <c r="AI8247" s="3">
        <v>33454.678</v>
      </c>
      <c r="AJ8247" s="3">
        <v>35089.063999999998</v>
      </c>
      <c r="AK8247" s="3">
        <v>36575.873</v>
      </c>
      <c r="AL8247" s="3">
        <v>36813.946000000004</v>
      </c>
      <c r="AM8247" s="3">
        <v>35290.675999999999</v>
      </c>
      <c r="AN8247" s="3">
        <v>36038.362000000001</v>
      </c>
      <c r="AO8247" s="3">
        <v>37007.017999999996</v>
      </c>
      <c r="AP8247" s="3">
        <v>37994.885000000002</v>
      </c>
      <c r="AQ8247" s="3">
        <v>39154.404999999999</v>
      </c>
      <c r="AR8247" s="3">
        <v>40762.267999999996</v>
      </c>
      <c r="AS8247" s="3">
        <v>41838.620000000003</v>
      </c>
      <c r="AT8247" s="3">
        <v>42838.7</v>
      </c>
      <c r="AU8247" s="3">
        <v>44117.732000000004</v>
      </c>
      <c r="AV8247" s="3">
        <v>45565.894</v>
      </c>
      <c r="AW8247" s="3">
        <v>46992.260999999999</v>
      </c>
      <c r="AX8247" s="3">
        <v>48411.290999999997</v>
      </c>
      <c r="AY8247" s="3">
        <v>49875.188999999998</v>
      </c>
      <c r="AZ8247" s="3">
        <v>51355.620999999999</v>
      </c>
      <c r="BA8247">
        <v>52902.061999999998</v>
      </c>
      <c r="BB8247">
        <v>2016</v>
      </c>
    </row>
    <row r="8248" spans="1:54" hidden="1" x14ac:dyDescent="0.2">
      <c r="A8248">
        <v>112</v>
      </c>
      <c r="B8248" t="s">
        <v>364</v>
      </c>
      <c r="C8248" t="s">
        <v>320</v>
      </c>
      <c r="D8248" t="s">
        <v>68</v>
      </c>
      <c r="E8248" t="s">
        <v>319</v>
      </c>
      <c r="F8248" t="s">
        <v>318</v>
      </c>
      <c r="G8248" t="s">
        <v>243</v>
      </c>
      <c r="I8248" t="s">
        <v>347</v>
      </c>
      <c r="J8248" s="3">
        <v>-0.68400000000000005</v>
      </c>
      <c r="K8248" s="3">
        <v>-2.5819999999999999</v>
      </c>
      <c r="L8248" s="3">
        <v>-2.0870000000000002</v>
      </c>
      <c r="M8248" s="3">
        <v>-3.3000000000000002E-2</v>
      </c>
      <c r="N8248" s="3">
        <v>-0.45200000000000001</v>
      </c>
      <c r="O8248" s="3">
        <v>0.49</v>
      </c>
      <c r="P8248" s="3">
        <v>6.8000000000000005E-2</v>
      </c>
      <c r="Q8248" s="3">
        <v>1.619</v>
      </c>
      <c r="R8248" s="3">
        <v>3.8039999999999998</v>
      </c>
      <c r="S8248" s="3">
        <v>3.3980000000000001</v>
      </c>
      <c r="T8248" s="3">
        <v>1.863</v>
      </c>
      <c r="U8248" s="3">
        <v>-0.95599999999999996</v>
      </c>
      <c r="V8248" s="3">
        <v>-2.2349999999999999</v>
      </c>
      <c r="W8248" s="3">
        <v>-1.786</v>
      </c>
      <c r="X8248" s="3">
        <v>-0.54300000000000004</v>
      </c>
      <c r="Y8248" s="3">
        <v>-1.046</v>
      </c>
      <c r="Z8248" s="3">
        <v>-1.6819999999999999</v>
      </c>
      <c r="AA8248" s="3">
        <v>-0.93300000000000005</v>
      </c>
      <c r="AB8248" s="3">
        <v>-0.95499999999999996</v>
      </c>
      <c r="AC8248" s="3">
        <v>-0.75</v>
      </c>
      <c r="AD8248" s="3">
        <v>3.3000000000000002E-2</v>
      </c>
      <c r="AE8248" s="3">
        <v>-0.11600000000000001</v>
      </c>
      <c r="AF8248" s="3">
        <v>-0.188</v>
      </c>
      <c r="AG8248" s="3">
        <v>0.71899999999999997</v>
      </c>
      <c r="AH8248" s="3">
        <v>0.84</v>
      </c>
      <c r="AI8248" s="3">
        <v>1.917</v>
      </c>
      <c r="AJ8248" s="3">
        <v>2.6869999999999998</v>
      </c>
      <c r="AK8248" s="3">
        <v>3.7080000000000002</v>
      </c>
      <c r="AL8248" s="3">
        <v>2.1509999999999998</v>
      </c>
      <c r="AM8248" s="3">
        <v>-3.0089999999999999</v>
      </c>
      <c r="AN8248" s="3">
        <v>-2.3719999999999999</v>
      </c>
      <c r="AO8248" s="3">
        <v>-2.1749999999999998</v>
      </c>
      <c r="AP8248" s="3">
        <v>-2.2320000000000002</v>
      </c>
      <c r="AQ8248" s="3">
        <v>-1.9810000000000001</v>
      </c>
      <c r="AR8248" s="3">
        <v>-0.83399999999999996</v>
      </c>
      <c r="AS8248" s="3">
        <v>-0.34699999999999998</v>
      </c>
      <c r="AT8248" s="3">
        <v>-0.16900000000000001</v>
      </c>
      <c r="AU8248" s="3">
        <v>-0.05</v>
      </c>
      <c r="AV8248" s="3">
        <v>-2.4E-2</v>
      </c>
      <c r="AW8248" s="3">
        <v>-4.7E-2</v>
      </c>
      <c r="AX8248" s="3">
        <v>-0.04</v>
      </c>
      <c r="AY8248" s="3">
        <v>-4.1000000000000002E-2</v>
      </c>
      <c r="AZ8248" s="3">
        <v>-1.6E-2</v>
      </c>
      <c r="BA8248">
        <v>-5.0000000000000001E-3</v>
      </c>
      <c r="BB8248">
        <v>2017</v>
      </c>
    </row>
    <row r="8249" spans="1:54" hidden="1" x14ac:dyDescent="0.2">
      <c r="A8249">
        <v>112</v>
      </c>
      <c r="B8249" t="s">
        <v>364</v>
      </c>
      <c r="C8249" t="s">
        <v>317</v>
      </c>
      <c r="D8249" t="s">
        <v>68</v>
      </c>
      <c r="E8249" t="s">
        <v>316</v>
      </c>
      <c r="F8249" s="3" t="s">
        <v>315</v>
      </c>
      <c r="G8249" t="s">
        <v>288</v>
      </c>
      <c r="I8249" t="s">
        <v>310</v>
      </c>
      <c r="J8249">
        <v>3.7879999999999998</v>
      </c>
      <c r="K8249">
        <v>3.6949999999999998</v>
      </c>
      <c r="L8249">
        <v>3.758</v>
      </c>
      <c r="M8249">
        <v>3.8180000000000001</v>
      </c>
      <c r="N8249">
        <v>3.74</v>
      </c>
      <c r="O8249">
        <v>3.762</v>
      </c>
      <c r="P8249">
        <v>3.7469999999999999</v>
      </c>
      <c r="Q8249">
        <v>3.7989999999999999</v>
      </c>
      <c r="R8249">
        <v>3.8439999999999999</v>
      </c>
      <c r="S8249">
        <v>3.8029999999999999</v>
      </c>
      <c r="T8249">
        <v>3.6789999999999998</v>
      </c>
      <c r="U8249">
        <v>3.5539999999999998</v>
      </c>
      <c r="V8249">
        <v>3.2050000000000001</v>
      </c>
      <c r="W8249">
        <v>3.222</v>
      </c>
      <c r="X8249">
        <v>3.25</v>
      </c>
      <c r="Y8249">
        <v>3.2130000000000001</v>
      </c>
      <c r="Z8249">
        <v>3.173</v>
      </c>
      <c r="AA8249">
        <v>3.17</v>
      </c>
      <c r="AB8249">
        <v>3.1850000000000001</v>
      </c>
      <c r="AC8249">
        <v>3.1779999999999999</v>
      </c>
      <c r="AD8249">
        <v>3.1429999999999998</v>
      </c>
      <c r="AE8249">
        <v>3.1469999999999998</v>
      </c>
      <c r="AF8249">
        <v>3.133</v>
      </c>
      <c r="AG8249">
        <v>3.1110000000000002</v>
      </c>
      <c r="AH8249">
        <v>3.0259999999999998</v>
      </c>
      <c r="AI8249">
        <v>2.9780000000000002</v>
      </c>
      <c r="AJ8249">
        <v>2.8980000000000001</v>
      </c>
      <c r="AK8249">
        <v>2.8140000000000001</v>
      </c>
      <c r="AL8249">
        <v>2.722</v>
      </c>
      <c r="AM8249">
        <v>2.62</v>
      </c>
      <c r="AN8249">
        <v>2.5310000000000001</v>
      </c>
      <c r="AO8249">
        <v>2.4670000000000001</v>
      </c>
      <c r="AP8249">
        <v>2.427</v>
      </c>
      <c r="AQ8249">
        <v>2.3959999999999999</v>
      </c>
      <c r="AR8249">
        <v>2.3860000000000001</v>
      </c>
      <c r="AS8249">
        <v>2.3639999999999999</v>
      </c>
      <c r="AT8249">
        <v>2.3359999999999999</v>
      </c>
      <c r="AU8249">
        <v>2.294</v>
      </c>
      <c r="AV8249">
        <v>2.2440000000000002</v>
      </c>
      <c r="AW8249">
        <v>2.1920000000000002</v>
      </c>
      <c r="AX8249">
        <v>2.1459999999999999</v>
      </c>
      <c r="AY8249">
        <v>2.1019999999999999</v>
      </c>
      <c r="AZ8249">
        <v>2.0609999999999999</v>
      </c>
      <c r="BA8249">
        <v>2.0209999999999999</v>
      </c>
      <c r="BB8249">
        <v>2017</v>
      </c>
    </row>
    <row r="8250" spans="1:54" hidden="1" x14ac:dyDescent="0.2">
      <c r="A8250">
        <v>112</v>
      </c>
      <c r="B8250" t="s">
        <v>364</v>
      </c>
      <c r="C8250" t="s">
        <v>314</v>
      </c>
      <c r="D8250" t="s">
        <v>68</v>
      </c>
      <c r="E8250" t="s">
        <v>313</v>
      </c>
      <c r="F8250" s="3" t="s">
        <v>312</v>
      </c>
      <c r="G8250" t="s">
        <v>311</v>
      </c>
      <c r="I8250" t="s">
        <v>310</v>
      </c>
      <c r="J8250">
        <v>0.52</v>
      </c>
      <c r="K8250">
        <v>0.53400000000000003</v>
      </c>
      <c r="L8250">
        <v>0.54300000000000004</v>
      </c>
      <c r="M8250">
        <v>0.55100000000000005</v>
      </c>
      <c r="N8250">
        <v>0.56000000000000005</v>
      </c>
      <c r="O8250">
        <v>0.57299999999999995</v>
      </c>
      <c r="P8250">
        <v>0.58699999999999997</v>
      </c>
      <c r="Q8250">
        <v>0.60299999999999998</v>
      </c>
      <c r="R8250">
        <v>0.61699999999999999</v>
      </c>
      <c r="S8250">
        <v>0.63900000000000001</v>
      </c>
      <c r="T8250">
        <v>0.66600000000000004</v>
      </c>
      <c r="U8250">
        <v>0.68700000000000006</v>
      </c>
      <c r="V8250">
        <v>0.69199999999999995</v>
      </c>
      <c r="W8250">
        <v>0.69399999999999995</v>
      </c>
      <c r="X8250">
        <v>0.68700000000000006</v>
      </c>
      <c r="Y8250">
        <v>0.69</v>
      </c>
      <c r="Z8250">
        <v>0.70499999999999996</v>
      </c>
      <c r="AA8250">
        <v>0.69899999999999995</v>
      </c>
      <c r="AB8250">
        <v>0.7</v>
      </c>
      <c r="AC8250">
        <v>0.69499999999999995</v>
      </c>
      <c r="AD8250">
        <v>0.69399999999999995</v>
      </c>
      <c r="AE8250">
        <v>0.68400000000000005</v>
      </c>
      <c r="AF8250">
        <v>0.68899999999999995</v>
      </c>
      <c r="AG8250">
        <v>0.69099999999999995</v>
      </c>
      <c r="AH8250">
        <v>0.69</v>
      </c>
      <c r="AI8250">
        <v>0.68600000000000005</v>
      </c>
      <c r="AJ8250">
        <v>0.68600000000000005</v>
      </c>
      <c r="AK8250">
        <v>0.68500000000000005</v>
      </c>
      <c r="AL8250">
        <v>0.69099999999999995</v>
      </c>
      <c r="AM8250">
        <v>0.69599999999999995</v>
      </c>
      <c r="AN8250">
        <v>0.69899999999999995</v>
      </c>
      <c r="AO8250">
        <v>0.69799999999999995</v>
      </c>
      <c r="AP8250">
        <v>0.69599999999999995</v>
      </c>
      <c r="AQ8250">
        <v>0.69799999999999995</v>
      </c>
      <c r="AR8250">
        <v>0.69799999999999995</v>
      </c>
      <c r="AS8250">
        <v>0.69299999999999995</v>
      </c>
      <c r="AT8250">
        <v>0.69799999999999995</v>
      </c>
      <c r="AU8250">
        <v>0.69899999999999995</v>
      </c>
      <c r="AV8250">
        <v>0.69499999999999995</v>
      </c>
      <c r="AW8250">
        <v>0.69099999999999995</v>
      </c>
      <c r="AX8250">
        <v>0.68899999999999995</v>
      </c>
      <c r="AY8250">
        <v>0.68700000000000006</v>
      </c>
      <c r="AZ8250">
        <v>0.68700000000000006</v>
      </c>
      <c r="BA8250">
        <v>0.68799999999999994</v>
      </c>
      <c r="BB8250">
        <v>2017</v>
      </c>
    </row>
    <row r="8251" spans="1:54" hidden="1" x14ac:dyDescent="0.2">
      <c r="A8251">
        <v>112</v>
      </c>
      <c r="B8251" t="s">
        <v>364</v>
      </c>
      <c r="C8251" t="s">
        <v>309</v>
      </c>
      <c r="D8251" t="s">
        <v>68</v>
      </c>
      <c r="E8251" t="s">
        <v>308</v>
      </c>
      <c r="F8251" t="s">
        <v>307</v>
      </c>
      <c r="G8251" t="s">
        <v>217</v>
      </c>
      <c r="I8251" t="s">
        <v>1879</v>
      </c>
      <c r="J8251" s="3">
        <v>19.03</v>
      </c>
      <c r="K8251" s="3">
        <v>17.734000000000002</v>
      </c>
      <c r="L8251" s="3">
        <v>18.242999999999999</v>
      </c>
      <c r="M8251" s="3">
        <v>19.053999999999998</v>
      </c>
      <c r="N8251" s="3">
        <v>20.009</v>
      </c>
      <c r="O8251" s="3">
        <v>20.012</v>
      </c>
      <c r="P8251" s="3">
        <v>19.891999999999999</v>
      </c>
      <c r="Q8251" s="3">
        <v>21.312999999999999</v>
      </c>
      <c r="R8251" s="3">
        <v>23.541</v>
      </c>
      <c r="S8251" s="3">
        <v>24.67</v>
      </c>
      <c r="T8251" s="3">
        <v>23.164000000000001</v>
      </c>
      <c r="U8251" s="3">
        <v>20.329999999999998</v>
      </c>
      <c r="V8251" s="3">
        <v>19.196000000000002</v>
      </c>
      <c r="W8251" s="3">
        <v>18.744</v>
      </c>
      <c r="X8251" s="3">
        <v>18.797999999999998</v>
      </c>
      <c r="Y8251" s="3">
        <v>18.652000000000001</v>
      </c>
      <c r="Z8251" s="3">
        <v>18.859000000000002</v>
      </c>
      <c r="AA8251" s="3">
        <v>17.995000000000001</v>
      </c>
      <c r="AB8251" s="3">
        <v>18.606000000000002</v>
      </c>
      <c r="AC8251" s="3">
        <v>18.045999999999999</v>
      </c>
      <c r="AD8251" s="3">
        <v>18.489000000000001</v>
      </c>
      <c r="AE8251" s="3">
        <v>17.812999999999999</v>
      </c>
      <c r="AF8251" s="3">
        <v>17.661999999999999</v>
      </c>
      <c r="AG8251" s="3">
        <v>17.283999999999999</v>
      </c>
      <c r="AH8251" s="3">
        <v>17.05</v>
      </c>
      <c r="AI8251" s="3">
        <v>17.212</v>
      </c>
      <c r="AJ8251" s="3">
        <v>17.527000000000001</v>
      </c>
      <c r="AK8251" s="3">
        <v>18.152000000000001</v>
      </c>
      <c r="AL8251" s="3">
        <v>17.013999999999999</v>
      </c>
      <c r="AM8251" s="3">
        <v>14.315</v>
      </c>
      <c r="AN8251" s="3">
        <v>15.675000000000001</v>
      </c>
      <c r="AO8251" s="3">
        <v>15.541</v>
      </c>
      <c r="AP8251" s="3">
        <v>15.708</v>
      </c>
      <c r="AQ8251" s="3">
        <v>16.085999999999999</v>
      </c>
      <c r="AR8251" s="3">
        <v>17.105</v>
      </c>
      <c r="AS8251" s="3">
        <v>16.995999999999999</v>
      </c>
      <c r="AT8251" s="3">
        <v>16.882999999999999</v>
      </c>
      <c r="AU8251" s="3">
        <v>16.899000000000001</v>
      </c>
      <c r="AV8251" s="3">
        <v>17.016999999999999</v>
      </c>
      <c r="AW8251" s="3">
        <v>17.087</v>
      </c>
      <c r="AX8251" s="3">
        <v>17.309999999999999</v>
      </c>
      <c r="AY8251" s="3">
        <v>17.413</v>
      </c>
      <c r="AZ8251" s="3">
        <v>17.556000000000001</v>
      </c>
      <c r="BA8251">
        <v>17.741</v>
      </c>
      <c r="BB8251">
        <v>2017</v>
      </c>
    </row>
    <row r="8252" spans="1:54" hidden="1" x14ac:dyDescent="0.2">
      <c r="A8252">
        <v>112</v>
      </c>
      <c r="B8252" t="s">
        <v>364</v>
      </c>
      <c r="C8252" t="s">
        <v>306</v>
      </c>
      <c r="D8252" t="s">
        <v>68</v>
      </c>
      <c r="E8252" t="s">
        <v>305</v>
      </c>
      <c r="F8252" t="s">
        <v>304</v>
      </c>
      <c r="G8252" t="s">
        <v>217</v>
      </c>
      <c r="I8252" t="s">
        <v>1879</v>
      </c>
      <c r="J8252" s="3">
        <v>19.567</v>
      </c>
      <c r="K8252" s="3">
        <v>19.259</v>
      </c>
      <c r="L8252" s="3">
        <v>18.797000000000001</v>
      </c>
      <c r="M8252" s="3">
        <v>19.268999999999998</v>
      </c>
      <c r="N8252" s="3">
        <v>19.513999999999999</v>
      </c>
      <c r="O8252" s="3">
        <v>19.725000000000001</v>
      </c>
      <c r="P8252" s="3">
        <v>18.931000000000001</v>
      </c>
      <c r="Q8252" s="3">
        <v>19.747</v>
      </c>
      <c r="R8252" s="3">
        <v>20.024000000000001</v>
      </c>
      <c r="S8252" s="3">
        <v>20.616</v>
      </c>
      <c r="T8252" s="3">
        <v>20.09</v>
      </c>
      <c r="U8252" s="3">
        <v>19.010000000000002</v>
      </c>
      <c r="V8252" s="3">
        <v>17.670000000000002</v>
      </c>
      <c r="W8252" s="3">
        <v>17.428000000000001</v>
      </c>
      <c r="X8252" s="3">
        <v>18.324000000000002</v>
      </c>
      <c r="Y8252" s="3">
        <v>17.983000000000001</v>
      </c>
      <c r="Z8252" s="3">
        <v>18.291</v>
      </c>
      <c r="AA8252" s="3">
        <v>17.867000000000001</v>
      </c>
      <c r="AB8252" s="3">
        <v>17.946999999999999</v>
      </c>
      <c r="AC8252" s="3">
        <v>15.417999999999999</v>
      </c>
      <c r="AD8252" s="3">
        <v>16.131</v>
      </c>
      <c r="AE8252" s="3">
        <v>15.664</v>
      </c>
      <c r="AF8252" s="3">
        <v>15.414999999999999</v>
      </c>
      <c r="AG8252" s="3">
        <v>15.348000000000001</v>
      </c>
      <c r="AH8252" s="3">
        <v>14.676</v>
      </c>
      <c r="AI8252" s="3">
        <v>15.129</v>
      </c>
      <c r="AJ8252" s="3">
        <v>14.409000000000001</v>
      </c>
      <c r="AK8252" s="3">
        <v>14.353999999999999</v>
      </c>
      <c r="AL8252" s="3">
        <v>12.378</v>
      </c>
      <c r="AM8252" s="3">
        <v>10.407999999999999</v>
      </c>
      <c r="AN8252" s="3">
        <v>11.897</v>
      </c>
      <c r="AO8252" s="3">
        <v>13.162000000000001</v>
      </c>
      <c r="AP8252" s="3">
        <v>11.46</v>
      </c>
      <c r="AQ8252" s="3">
        <v>10.548999999999999</v>
      </c>
      <c r="AR8252" s="3">
        <v>11.768000000000001</v>
      </c>
      <c r="AS8252" s="3">
        <v>11.798999999999999</v>
      </c>
      <c r="AT8252" s="3">
        <v>11.099</v>
      </c>
      <c r="AU8252" s="3">
        <v>12.831</v>
      </c>
      <c r="AV8252" s="3">
        <v>13.268000000000001</v>
      </c>
      <c r="AW8252" s="3">
        <v>13.673</v>
      </c>
      <c r="AX8252" s="3">
        <v>14.068</v>
      </c>
      <c r="AY8252" s="3">
        <v>14.327999999999999</v>
      </c>
      <c r="AZ8252" s="3">
        <v>14.537000000000001</v>
      </c>
      <c r="BA8252">
        <v>14.835000000000001</v>
      </c>
      <c r="BB8252">
        <v>2017</v>
      </c>
    </row>
    <row r="8253" spans="1:54" hidden="1" x14ac:dyDescent="0.2">
      <c r="A8253">
        <v>112</v>
      </c>
      <c r="B8253" t="s">
        <v>364</v>
      </c>
      <c r="C8253" t="s">
        <v>303</v>
      </c>
      <c r="D8253" t="s">
        <v>68</v>
      </c>
      <c r="E8253" t="s">
        <v>300</v>
      </c>
      <c r="F8253" t="s">
        <v>302</v>
      </c>
      <c r="G8253" t="s">
        <v>295</v>
      </c>
      <c r="I8253" t="s">
        <v>1880</v>
      </c>
      <c r="J8253" s="3">
        <v>31.257000000000001</v>
      </c>
      <c r="K8253" s="3">
        <v>35.066000000000003</v>
      </c>
      <c r="L8253" s="3">
        <v>38.051000000000002</v>
      </c>
      <c r="M8253" s="3">
        <v>40.029000000000003</v>
      </c>
      <c r="N8253" s="3">
        <v>41.808999999999997</v>
      </c>
      <c r="O8253" s="3">
        <v>43.966000000000001</v>
      </c>
      <c r="P8253" s="3">
        <v>45.561</v>
      </c>
      <c r="Q8253" s="3">
        <v>47.412999999999997</v>
      </c>
      <c r="R8253" s="3">
        <v>49.6</v>
      </c>
      <c r="S8253" s="3">
        <v>52.167000000000002</v>
      </c>
      <c r="T8253" s="3">
        <v>55.832999999999998</v>
      </c>
      <c r="U8253" s="3">
        <v>60.024999999999999</v>
      </c>
      <c r="V8253" s="3">
        <v>62.591999999999999</v>
      </c>
      <c r="W8253" s="3">
        <v>64.167000000000002</v>
      </c>
      <c r="X8253" s="3">
        <v>65.417000000000002</v>
      </c>
      <c r="Y8253" s="3">
        <v>67.167000000000002</v>
      </c>
      <c r="Z8253" s="3">
        <v>68.819000000000003</v>
      </c>
      <c r="AA8253" s="3">
        <v>70.073999999999998</v>
      </c>
      <c r="AB8253" s="3">
        <v>71.165999999999997</v>
      </c>
      <c r="AC8253" s="3">
        <v>72.111000000000004</v>
      </c>
      <c r="AD8253" s="3">
        <v>72.685000000000002</v>
      </c>
      <c r="AE8253" s="3">
        <v>73.581999999999994</v>
      </c>
      <c r="AF8253" s="3">
        <v>74.507999999999996</v>
      </c>
      <c r="AG8253" s="3">
        <v>75.522999999999996</v>
      </c>
      <c r="AH8253" s="3">
        <v>76.537999999999997</v>
      </c>
      <c r="AI8253" s="3">
        <v>78.111999999999995</v>
      </c>
      <c r="AJ8253" s="3">
        <v>79.930999999999997</v>
      </c>
      <c r="AK8253" s="3">
        <v>81.787999999999997</v>
      </c>
      <c r="AL8253" s="3">
        <v>84.733000000000004</v>
      </c>
      <c r="AM8253" s="3">
        <v>86.567999999999998</v>
      </c>
      <c r="AN8253" s="3">
        <v>89.423000000000002</v>
      </c>
      <c r="AO8253" s="3">
        <v>93.415000000000006</v>
      </c>
      <c r="AP8253" s="3">
        <v>96.057000000000002</v>
      </c>
      <c r="AQ8253" s="3">
        <v>98.521000000000001</v>
      </c>
      <c r="AR8253" s="3">
        <v>99.96</v>
      </c>
      <c r="AS8253" s="3">
        <v>100</v>
      </c>
      <c r="AT8253" s="3">
        <v>100.66</v>
      </c>
      <c r="AU8253" s="3">
        <v>103.361</v>
      </c>
      <c r="AV8253" s="3">
        <v>106.197</v>
      </c>
      <c r="AW8253" s="3">
        <v>108.49</v>
      </c>
      <c r="AX8253" s="3">
        <v>110.60899999999999</v>
      </c>
      <c r="AY8253" s="3">
        <v>112.77</v>
      </c>
      <c r="AZ8253" s="3">
        <v>114.973</v>
      </c>
      <c r="BA8253">
        <v>117.21899999999999</v>
      </c>
      <c r="BB8253">
        <v>2017</v>
      </c>
    </row>
    <row r="8254" spans="1:54" hidden="1" x14ac:dyDescent="0.2">
      <c r="A8254">
        <v>112</v>
      </c>
      <c r="B8254" t="s">
        <v>364</v>
      </c>
      <c r="C8254" t="s">
        <v>301</v>
      </c>
      <c r="D8254" t="s">
        <v>68</v>
      </c>
      <c r="E8254" t="s">
        <v>300</v>
      </c>
      <c r="F8254" t="s">
        <v>299</v>
      </c>
      <c r="G8254" t="s">
        <v>275</v>
      </c>
      <c r="I8254" t="s">
        <v>298</v>
      </c>
      <c r="J8254" s="3">
        <v>16.849</v>
      </c>
      <c r="K8254" s="3">
        <v>12.189</v>
      </c>
      <c r="L8254" s="3">
        <v>8.5109999999999992</v>
      </c>
      <c r="M8254" s="3">
        <v>5.1980000000000004</v>
      </c>
      <c r="N8254" s="3">
        <v>4.4480000000000004</v>
      </c>
      <c r="O8254" s="3">
        <v>5.16</v>
      </c>
      <c r="P8254" s="3">
        <v>3.6259999999999999</v>
      </c>
      <c r="Q8254" s="3">
        <v>4.0659999999999998</v>
      </c>
      <c r="R8254" s="3">
        <v>4.6120000000000001</v>
      </c>
      <c r="S8254" s="3">
        <v>5.1749999999999998</v>
      </c>
      <c r="T8254" s="3">
        <v>7.0289999999999999</v>
      </c>
      <c r="U8254" s="3">
        <v>7.5069999999999997</v>
      </c>
      <c r="V8254" s="3">
        <v>4.2759999999999998</v>
      </c>
      <c r="W8254" s="3">
        <v>2.516</v>
      </c>
      <c r="X8254" s="3">
        <v>1.948</v>
      </c>
      <c r="Y8254" s="3">
        <v>2.6749999999999998</v>
      </c>
      <c r="Z8254" s="3">
        <v>2.4590000000000001</v>
      </c>
      <c r="AA8254" s="3">
        <v>1.825</v>
      </c>
      <c r="AB8254" s="3">
        <v>1.5569999999999999</v>
      </c>
      <c r="AC8254" s="3">
        <v>1.329</v>
      </c>
      <c r="AD8254" s="3">
        <v>0.79600000000000004</v>
      </c>
      <c r="AE8254" s="3">
        <v>1.234</v>
      </c>
      <c r="AF8254" s="3">
        <v>1.2589999999999999</v>
      </c>
      <c r="AG8254" s="3">
        <v>1.3620000000000001</v>
      </c>
      <c r="AH8254" s="3">
        <v>1.3440000000000001</v>
      </c>
      <c r="AI8254" s="3">
        <v>2.0569999999999999</v>
      </c>
      <c r="AJ8254" s="3">
        <v>2.3290000000000002</v>
      </c>
      <c r="AK8254" s="3">
        <v>2.323</v>
      </c>
      <c r="AL8254" s="3">
        <v>3.6019999999999999</v>
      </c>
      <c r="AM8254" s="3">
        <v>2.165</v>
      </c>
      <c r="AN8254" s="3">
        <v>3.298</v>
      </c>
      <c r="AO8254" s="3">
        <v>4.4640000000000004</v>
      </c>
      <c r="AP8254" s="3">
        <v>2.8279999999999998</v>
      </c>
      <c r="AQ8254" s="3">
        <v>2.5649999999999999</v>
      </c>
      <c r="AR8254" s="3">
        <v>1.4610000000000001</v>
      </c>
      <c r="AS8254" s="3">
        <v>0.04</v>
      </c>
      <c r="AT8254" s="3">
        <v>0.66</v>
      </c>
      <c r="AU8254" s="3">
        <v>2.6829999999999998</v>
      </c>
      <c r="AV8254" s="3">
        <v>2.7440000000000002</v>
      </c>
      <c r="AW8254" s="3">
        <v>2.1589999999999998</v>
      </c>
      <c r="AX8254" s="3">
        <v>1.9530000000000001</v>
      </c>
      <c r="AY8254" s="3">
        <v>1.9530000000000001</v>
      </c>
      <c r="AZ8254" s="3">
        <v>1.9530000000000001</v>
      </c>
      <c r="BA8254">
        <v>1.9530000000000001</v>
      </c>
      <c r="BB8254">
        <v>2017</v>
      </c>
    </row>
    <row r="8255" spans="1:54" hidden="1" x14ac:dyDescent="0.2">
      <c r="A8255">
        <v>112</v>
      </c>
      <c r="B8255" t="s">
        <v>364</v>
      </c>
      <c r="C8255" t="s">
        <v>297</v>
      </c>
      <c r="D8255" t="s">
        <v>68</v>
      </c>
      <c r="E8255" t="s">
        <v>293</v>
      </c>
      <c r="F8255" t="s">
        <v>296</v>
      </c>
      <c r="G8255" t="s">
        <v>295</v>
      </c>
      <c r="I8255" t="s">
        <v>1880</v>
      </c>
      <c r="J8255" s="3">
        <v>31.731999999999999</v>
      </c>
      <c r="K8255" s="3">
        <v>35.545999999999999</v>
      </c>
      <c r="L8255" s="3">
        <v>37.451999999999998</v>
      </c>
      <c r="M8255" s="3">
        <v>39.450000000000003</v>
      </c>
      <c r="N8255" s="3">
        <v>41.265999999999998</v>
      </c>
      <c r="O8255" s="3">
        <v>43.581000000000003</v>
      </c>
      <c r="P8255" s="3">
        <v>45.215000000000003</v>
      </c>
      <c r="Q8255" s="3">
        <v>46.895000000000003</v>
      </c>
      <c r="R8255" s="3">
        <v>50.5</v>
      </c>
      <c r="S8255" s="3">
        <v>53.3</v>
      </c>
      <c r="T8255" s="3">
        <v>57.4</v>
      </c>
      <c r="U8255" s="3">
        <v>61.5</v>
      </c>
      <c r="V8255" s="3">
        <v>63.1</v>
      </c>
      <c r="W8255" s="3">
        <v>64.599999999999994</v>
      </c>
      <c r="X8255" s="3">
        <v>65.8</v>
      </c>
      <c r="Y8255" s="3">
        <v>67.7</v>
      </c>
      <c r="Z8255" s="3">
        <v>69.400000000000006</v>
      </c>
      <c r="AA8255" s="3">
        <v>70.599999999999994</v>
      </c>
      <c r="AB8255" s="3">
        <v>71.599999999999994</v>
      </c>
      <c r="AC8255" s="3">
        <v>72.5</v>
      </c>
      <c r="AD8255" s="3">
        <v>73.2</v>
      </c>
      <c r="AE8255" s="3">
        <v>73.900000000000006</v>
      </c>
      <c r="AF8255" s="3">
        <v>75</v>
      </c>
      <c r="AG8255" s="3">
        <v>76</v>
      </c>
      <c r="AH8255" s="3">
        <v>77.099999999999994</v>
      </c>
      <c r="AI8255" s="3">
        <v>78.8</v>
      </c>
      <c r="AJ8255" s="3">
        <v>80.900000000000006</v>
      </c>
      <c r="AK8255" s="3">
        <v>82.6</v>
      </c>
      <c r="AL8255" s="3">
        <v>85.8</v>
      </c>
      <c r="AM8255" s="3">
        <v>87.6</v>
      </c>
      <c r="AN8255" s="3">
        <v>90.5</v>
      </c>
      <c r="AO8255" s="3">
        <v>94.7</v>
      </c>
      <c r="AP8255" s="3">
        <v>97.3</v>
      </c>
      <c r="AQ8255" s="3">
        <v>99.265000000000001</v>
      </c>
      <c r="AR8255" s="3">
        <v>100.227</v>
      </c>
      <c r="AS8255" s="3">
        <v>100.294</v>
      </c>
      <c r="AT8255" s="3">
        <v>101.509</v>
      </c>
      <c r="AU8255" s="3">
        <v>104.57599999999999</v>
      </c>
      <c r="AV8255" s="3">
        <v>107.371</v>
      </c>
      <c r="AW8255" s="3">
        <v>109.46899999999999</v>
      </c>
      <c r="AX8255" s="3">
        <v>111.607</v>
      </c>
      <c r="AY8255" s="3">
        <v>113.78700000000001</v>
      </c>
      <c r="AZ8255" s="3">
        <v>116.01</v>
      </c>
      <c r="BA8255">
        <v>118.276</v>
      </c>
      <c r="BB8255">
        <v>2017</v>
      </c>
    </row>
    <row r="8256" spans="1:54" hidden="1" x14ac:dyDescent="0.2">
      <c r="A8256">
        <v>112</v>
      </c>
      <c r="B8256" t="s">
        <v>364</v>
      </c>
      <c r="C8256" t="s">
        <v>294</v>
      </c>
      <c r="D8256" t="s">
        <v>68</v>
      </c>
      <c r="E8256" t="s">
        <v>293</v>
      </c>
      <c r="F8256" t="s">
        <v>292</v>
      </c>
      <c r="G8256" t="s">
        <v>275</v>
      </c>
      <c r="I8256" t="s">
        <v>291</v>
      </c>
      <c r="J8256" s="3">
        <v>15.157</v>
      </c>
      <c r="K8256" s="3">
        <v>12.016999999999999</v>
      </c>
      <c r="L8256" s="3">
        <v>5.3639999999999999</v>
      </c>
      <c r="M8256" s="3">
        <v>5.3330000000000002</v>
      </c>
      <c r="N8256" s="3">
        <v>4.6029999999999998</v>
      </c>
      <c r="O8256" s="3">
        <v>5.6109999999999998</v>
      </c>
      <c r="P8256" s="3">
        <v>3.75</v>
      </c>
      <c r="Q8256" s="3">
        <v>3.7149999999999999</v>
      </c>
      <c r="R8256" s="3">
        <v>7.6879999999999997</v>
      </c>
      <c r="S8256" s="3">
        <v>5.5449999999999999</v>
      </c>
      <c r="T8256" s="3">
        <v>7.6920000000000002</v>
      </c>
      <c r="U8256" s="3">
        <v>7.1429999999999998</v>
      </c>
      <c r="V8256" s="3">
        <v>2.6019999999999999</v>
      </c>
      <c r="W8256" s="3">
        <v>2.3769999999999998</v>
      </c>
      <c r="X8256" s="3">
        <v>1.8580000000000001</v>
      </c>
      <c r="Y8256" s="3">
        <v>2.8879999999999999</v>
      </c>
      <c r="Z8256" s="3">
        <v>2.5110000000000001</v>
      </c>
      <c r="AA8256" s="3">
        <v>1.7290000000000001</v>
      </c>
      <c r="AB8256" s="3">
        <v>1.4159999999999999</v>
      </c>
      <c r="AC8256" s="3">
        <v>1.2569999999999999</v>
      </c>
      <c r="AD8256" s="3">
        <v>0.96599999999999997</v>
      </c>
      <c r="AE8256" s="3">
        <v>0.95599999999999996</v>
      </c>
      <c r="AF8256" s="3">
        <v>1.488</v>
      </c>
      <c r="AG8256" s="3">
        <v>1.333</v>
      </c>
      <c r="AH8256" s="3">
        <v>1.4470000000000001</v>
      </c>
      <c r="AI8256" s="3">
        <v>2.2050000000000001</v>
      </c>
      <c r="AJ8256" s="3">
        <v>2.665</v>
      </c>
      <c r="AK8256" s="3">
        <v>2.101</v>
      </c>
      <c r="AL8256" s="3">
        <v>3.8740000000000001</v>
      </c>
      <c r="AM8256" s="3">
        <v>2.0979999999999999</v>
      </c>
      <c r="AN8256" s="3">
        <v>3.3109999999999999</v>
      </c>
      <c r="AO8256" s="3">
        <v>4.641</v>
      </c>
      <c r="AP8256" s="3">
        <v>2.746</v>
      </c>
      <c r="AQ8256" s="3">
        <v>2.0190000000000001</v>
      </c>
      <c r="AR8256" s="3">
        <v>0.96899999999999997</v>
      </c>
      <c r="AS8256" s="3">
        <v>6.7000000000000004E-2</v>
      </c>
      <c r="AT8256" s="3">
        <v>1.2110000000000001</v>
      </c>
      <c r="AU8256" s="3">
        <v>3.0219999999999998</v>
      </c>
      <c r="AV8256" s="3">
        <v>2.673</v>
      </c>
      <c r="AW8256" s="3">
        <v>1.9530000000000001</v>
      </c>
      <c r="AX8256" s="3">
        <v>1.9530000000000001</v>
      </c>
      <c r="AY8256" s="3">
        <v>1.9530000000000001</v>
      </c>
      <c r="AZ8256" s="3">
        <v>1.9530000000000001</v>
      </c>
      <c r="BA8256">
        <v>1.9530000000000001</v>
      </c>
      <c r="BB8256">
        <v>2017</v>
      </c>
    </row>
    <row r="8257" spans="1:54" hidden="1" x14ac:dyDescent="0.2">
      <c r="A8257">
        <v>112</v>
      </c>
      <c r="B8257" t="s">
        <v>364</v>
      </c>
      <c r="C8257" t="s">
        <v>290</v>
      </c>
      <c r="D8257" t="s">
        <v>68</v>
      </c>
      <c r="E8257" t="s">
        <v>289</v>
      </c>
      <c r="G8257" t="s">
        <v>288</v>
      </c>
    </row>
    <row r="8258" spans="1:54" hidden="1" x14ac:dyDescent="0.2">
      <c r="A8258">
        <v>112</v>
      </c>
      <c r="B8258" t="s">
        <v>364</v>
      </c>
      <c r="C8258" t="s">
        <v>287</v>
      </c>
      <c r="D8258" t="s">
        <v>68</v>
      </c>
      <c r="E8258" t="s">
        <v>286</v>
      </c>
      <c r="F8258" t="s">
        <v>285</v>
      </c>
      <c r="G8258" t="s">
        <v>275</v>
      </c>
      <c r="I8258" t="s">
        <v>1881</v>
      </c>
      <c r="J8258" s="3">
        <v>-3.3620000000000001</v>
      </c>
      <c r="K8258" s="3">
        <v>-2.6949999999999998</v>
      </c>
      <c r="L8258" s="3">
        <v>4.9240000000000004</v>
      </c>
      <c r="M8258" s="3">
        <v>6.5490000000000004</v>
      </c>
      <c r="N8258" s="3">
        <v>9.8360000000000003</v>
      </c>
      <c r="O8258" s="3">
        <v>2.532</v>
      </c>
      <c r="P8258" s="3">
        <v>6.9260000000000002</v>
      </c>
      <c r="Q8258" s="3">
        <v>7.9770000000000003</v>
      </c>
      <c r="R8258" s="3">
        <v>12.811</v>
      </c>
      <c r="S8258" s="3">
        <v>7.4480000000000004</v>
      </c>
      <c r="T8258" s="3">
        <v>0.61499999999999999</v>
      </c>
      <c r="U8258" s="3">
        <v>-4.3</v>
      </c>
      <c r="V8258" s="3">
        <v>6.8019999999999996</v>
      </c>
      <c r="W8258" s="3">
        <v>3.335</v>
      </c>
      <c r="X8258" s="3">
        <v>5.9779999999999998</v>
      </c>
      <c r="Y8258" s="3">
        <v>5.5590000000000002</v>
      </c>
      <c r="Z8258" s="3">
        <v>9.5220000000000002</v>
      </c>
      <c r="AA8258" s="3">
        <v>8.2829999999999995</v>
      </c>
      <c r="AB8258" s="3">
        <v>9.2449999999999992</v>
      </c>
      <c r="AC8258" s="3">
        <v>7.3250000000000002</v>
      </c>
      <c r="AD8258" s="3">
        <v>9.452</v>
      </c>
      <c r="AE8258" s="3">
        <v>5.0730000000000004</v>
      </c>
      <c r="AF8258" s="3">
        <v>5.423</v>
      </c>
      <c r="AG8258" s="3">
        <v>2.605</v>
      </c>
      <c r="AH8258" s="3">
        <v>6.8609999999999998</v>
      </c>
      <c r="AI8258" s="3">
        <v>6.9029999999999996</v>
      </c>
      <c r="AJ8258" s="3">
        <v>10.406000000000001</v>
      </c>
      <c r="AK8258" s="3">
        <v>-1.266</v>
      </c>
      <c r="AL8258" s="3">
        <v>-1.67</v>
      </c>
      <c r="AM8258" s="3">
        <v>-9.7100000000000009</v>
      </c>
      <c r="AN8258" s="3">
        <v>8.548</v>
      </c>
      <c r="AO8258" s="3">
        <v>0.872</v>
      </c>
      <c r="AP8258" s="3">
        <v>2.7349999999999999</v>
      </c>
      <c r="AQ8258" s="3">
        <v>3.1469999999999998</v>
      </c>
      <c r="AR8258" s="3">
        <v>4.4649999999999999</v>
      </c>
      <c r="AS8258" s="3">
        <v>5.1139999999999999</v>
      </c>
      <c r="AT8258" s="3">
        <v>4.8319999999999999</v>
      </c>
      <c r="AU8258" s="3">
        <v>3.2189999999999999</v>
      </c>
      <c r="AV8258" s="3">
        <v>2.8079999999999998</v>
      </c>
      <c r="AW8258" s="3">
        <v>0.81899999999999995</v>
      </c>
      <c r="AX8258" s="3">
        <v>0.79400000000000004</v>
      </c>
      <c r="AY8258" s="3">
        <v>0.755</v>
      </c>
      <c r="AZ8258" s="3">
        <v>0.754</v>
      </c>
      <c r="BA8258">
        <v>0.76300000000000001</v>
      </c>
      <c r="BB8258">
        <v>2017</v>
      </c>
    </row>
    <row r="8259" spans="1:54" hidden="1" x14ac:dyDescent="0.2">
      <c r="A8259">
        <v>112</v>
      </c>
      <c r="B8259" t="s">
        <v>364</v>
      </c>
      <c r="C8259" t="s">
        <v>284</v>
      </c>
      <c r="D8259" t="s">
        <v>68</v>
      </c>
      <c r="E8259" t="s">
        <v>283</v>
      </c>
      <c r="F8259" t="s">
        <v>282</v>
      </c>
      <c r="G8259" t="s">
        <v>275</v>
      </c>
      <c r="I8259" t="s">
        <v>1881</v>
      </c>
      <c r="J8259" s="3">
        <v>-5.3440000000000003</v>
      </c>
      <c r="K8259" s="3">
        <v>-3.9449999999999998</v>
      </c>
      <c r="L8259" s="3">
        <v>5.4530000000000003</v>
      </c>
      <c r="M8259" s="3">
        <v>8.8130000000000006</v>
      </c>
      <c r="N8259" s="3">
        <v>11.234999999999999</v>
      </c>
      <c r="O8259" s="3">
        <v>3.1320000000000001</v>
      </c>
      <c r="P8259" s="3">
        <v>7.4260000000000002</v>
      </c>
      <c r="Q8259" s="3">
        <v>7.7619999999999996</v>
      </c>
      <c r="R8259" s="3">
        <v>13.337</v>
      </c>
      <c r="S8259" s="3">
        <v>8.1750000000000007</v>
      </c>
      <c r="T8259" s="3">
        <v>0.10299999999999999</v>
      </c>
      <c r="U8259" s="3">
        <v>-5.2539999999999996</v>
      </c>
      <c r="V8259" s="3">
        <v>6.593</v>
      </c>
      <c r="W8259" s="3">
        <v>3.7919999999999998</v>
      </c>
      <c r="X8259" s="3">
        <v>4.4249999999999998</v>
      </c>
      <c r="Y8259" s="3">
        <v>6.1769999999999996</v>
      </c>
      <c r="Z8259" s="3">
        <v>9.4700000000000006</v>
      </c>
      <c r="AA8259" s="3">
        <v>7.13</v>
      </c>
      <c r="AB8259" s="3">
        <v>8.1129999999999995</v>
      </c>
      <c r="AC8259" s="3">
        <v>5.6989999999999998</v>
      </c>
      <c r="AD8259" s="3">
        <v>9.7420000000000009</v>
      </c>
      <c r="AE8259" s="3">
        <v>5.7030000000000003</v>
      </c>
      <c r="AF8259" s="3">
        <v>5.0389999999999997</v>
      </c>
      <c r="AG8259" s="3">
        <v>2.0489999999999999</v>
      </c>
      <c r="AH8259" s="3">
        <v>7.2380000000000004</v>
      </c>
      <c r="AI8259" s="3">
        <v>7.7169999999999996</v>
      </c>
      <c r="AJ8259" s="3">
        <v>11.692</v>
      </c>
      <c r="AK8259" s="3">
        <v>-2.91</v>
      </c>
      <c r="AL8259" s="3">
        <v>-1.7170000000000001</v>
      </c>
      <c r="AM8259" s="3">
        <v>-10.484</v>
      </c>
      <c r="AN8259" s="3">
        <v>12.073</v>
      </c>
      <c r="AO8259" s="3">
        <v>1.4219999999999999</v>
      </c>
      <c r="AP8259" s="3">
        <v>2.35</v>
      </c>
      <c r="AQ8259" s="3">
        <v>2.6539999999999999</v>
      </c>
      <c r="AR8259" s="3">
        <v>4.4429999999999996</v>
      </c>
      <c r="AS8259" s="3">
        <v>3.9380000000000002</v>
      </c>
      <c r="AT8259" s="3">
        <v>4.4889999999999999</v>
      </c>
      <c r="AU8259" s="3">
        <v>3.3420000000000001</v>
      </c>
      <c r="AV8259" s="3">
        <v>2.774</v>
      </c>
      <c r="AW8259" s="3">
        <v>0.94</v>
      </c>
      <c r="AX8259" s="3">
        <v>0.91400000000000003</v>
      </c>
      <c r="AY8259" s="3">
        <v>0.85</v>
      </c>
      <c r="AZ8259" s="3">
        <v>0.84899999999999998</v>
      </c>
      <c r="BA8259">
        <v>0.86</v>
      </c>
      <c r="BB8259">
        <v>2017</v>
      </c>
    </row>
    <row r="8260" spans="1:54" hidden="1" x14ac:dyDescent="0.2">
      <c r="A8260">
        <v>112</v>
      </c>
      <c r="B8260" t="s">
        <v>364</v>
      </c>
      <c r="C8260" t="s">
        <v>281</v>
      </c>
      <c r="D8260" t="s">
        <v>68</v>
      </c>
      <c r="E8260" t="s">
        <v>280</v>
      </c>
      <c r="F8260" t="s">
        <v>279</v>
      </c>
      <c r="G8260" t="s">
        <v>275</v>
      </c>
      <c r="I8260" t="s">
        <v>1881</v>
      </c>
      <c r="J8260" s="3">
        <v>-0.29699999999999999</v>
      </c>
      <c r="K8260" s="3">
        <v>-0.49399999999999999</v>
      </c>
      <c r="L8260" s="3">
        <v>1.1120000000000001</v>
      </c>
      <c r="M8260" s="3">
        <v>2.0110000000000001</v>
      </c>
      <c r="N8260" s="3">
        <v>6.7409999999999997</v>
      </c>
      <c r="O8260" s="3">
        <v>5.8529999999999998</v>
      </c>
      <c r="P8260" s="3">
        <v>4.1630000000000003</v>
      </c>
      <c r="Q8260" s="3">
        <v>6.4480000000000004</v>
      </c>
      <c r="R8260" s="3">
        <v>1.1040000000000001</v>
      </c>
      <c r="S8260" s="3">
        <v>4.9400000000000004</v>
      </c>
      <c r="T8260" s="3">
        <v>5.5730000000000004</v>
      </c>
      <c r="U8260" s="3">
        <v>0.155</v>
      </c>
      <c r="V8260" s="3">
        <v>4.532</v>
      </c>
      <c r="W8260" s="3">
        <v>4.5570000000000004</v>
      </c>
      <c r="X8260" s="3">
        <v>9.2210000000000001</v>
      </c>
      <c r="Y8260" s="3">
        <v>9.4550000000000001</v>
      </c>
      <c r="Z8260" s="3">
        <v>7.383</v>
      </c>
      <c r="AA8260" s="3">
        <v>7.899</v>
      </c>
      <c r="AB8260" s="3">
        <v>3.27</v>
      </c>
      <c r="AC8260" s="3">
        <v>3.2040000000000002</v>
      </c>
      <c r="AD8260" s="3">
        <v>9.6319999999999997</v>
      </c>
      <c r="AE8260" s="3">
        <v>2.1019999999999999</v>
      </c>
      <c r="AF8260" s="3">
        <v>1.788</v>
      </c>
      <c r="AG8260" s="3">
        <v>2.5590000000000002</v>
      </c>
      <c r="AH8260" s="3">
        <v>4.8380000000000001</v>
      </c>
      <c r="AI8260" s="3">
        <v>8.7149999999999999</v>
      </c>
      <c r="AJ8260" s="3">
        <v>12.425000000000001</v>
      </c>
      <c r="AK8260" s="3">
        <v>-1.46</v>
      </c>
      <c r="AL8260" s="3">
        <v>0.57999999999999996</v>
      </c>
      <c r="AM8260" s="3">
        <v>-8.6869999999999994</v>
      </c>
      <c r="AN8260" s="3">
        <v>5.93</v>
      </c>
      <c r="AO8260" s="3">
        <v>6.234</v>
      </c>
      <c r="AP8260" s="3">
        <v>0.22800000000000001</v>
      </c>
      <c r="AQ8260" s="3">
        <v>0.84</v>
      </c>
      <c r="AR8260" s="3">
        <v>2.6549999999999998</v>
      </c>
      <c r="AS8260" s="3">
        <v>4.9729999999999999</v>
      </c>
      <c r="AT8260" s="3">
        <v>2.3220000000000001</v>
      </c>
      <c r="AU8260" s="3">
        <v>5.6630000000000003</v>
      </c>
      <c r="AV8260" s="3">
        <v>4.1669999999999998</v>
      </c>
      <c r="AW8260" s="3">
        <v>1.532</v>
      </c>
      <c r="AX8260" s="3">
        <v>1.0269999999999999</v>
      </c>
      <c r="AY8260" s="3">
        <v>0.92200000000000004</v>
      </c>
      <c r="AZ8260" s="3">
        <v>0.93700000000000006</v>
      </c>
      <c r="BA8260">
        <v>0.94499999999999995</v>
      </c>
      <c r="BB8260">
        <v>2017</v>
      </c>
    </row>
    <row r="8261" spans="1:54" hidden="1" x14ac:dyDescent="0.2">
      <c r="A8261">
        <v>112</v>
      </c>
      <c r="B8261" t="s">
        <v>364</v>
      </c>
      <c r="C8261" t="s">
        <v>278</v>
      </c>
      <c r="D8261" t="s">
        <v>68</v>
      </c>
      <c r="E8261" t="s">
        <v>277</v>
      </c>
      <c r="F8261" t="s">
        <v>276</v>
      </c>
      <c r="G8261" t="s">
        <v>275</v>
      </c>
      <c r="I8261" t="s">
        <v>1881</v>
      </c>
      <c r="J8261" s="3">
        <v>0.92700000000000005</v>
      </c>
      <c r="K8261" s="3">
        <v>-0.95799999999999996</v>
      </c>
      <c r="L8261" s="3">
        <v>2.6589999999999998</v>
      </c>
      <c r="M8261" s="3">
        <v>2.1720000000000002</v>
      </c>
      <c r="N8261" s="3">
        <v>8.0549999999999997</v>
      </c>
      <c r="O8261" s="3">
        <v>5.5030000000000001</v>
      </c>
      <c r="P8261" s="3">
        <v>4.359</v>
      </c>
      <c r="Q8261" s="3">
        <v>5.9080000000000004</v>
      </c>
      <c r="R8261" s="3">
        <v>2.11</v>
      </c>
      <c r="S8261" s="3">
        <v>5.8710000000000004</v>
      </c>
      <c r="T8261" s="3">
        <v>6.29</v>
      </c>
      <c r="U8261" s="3">
        <v>1.075</v>
      </c>
      <c r="V8261" s="3">
        <v>2.4649999999999999</v>
      </c>
      <c r="W8261" s="3">
        <v>3.794</v>
      </c>
      <c r="X8261" s="3">
        <v>9.9269999999999996</v>
      </c>
      <c r="Y8261" s="3">
        <v>9.8550000000000004</v>
      </c>
      <c r="Z8261" s="3">
        <v>7.6429999999999998</v>
      </c>
      <c r="AA8261" s="3">
        <v>7.8819999999999997</v>
      </c>
      <c r="AB8261" s="3">
        <v>1.5469999999999999</v>
      </c>
      <c r="AC8261" s="3">
        <v>2.8660000000000001</v>
      </c>
      <c r="AD8261" s="3">
        <v>11.135</v>
      </c>
      <c r="AE8261" s="3">
        <v>1.645</v>
      </c>
      <c r="AF8261" s="3">
        <v>0.28100000000000003</v>
      </c>
      <c r="AG8261" s="3">
        <v>-0.79700000000000004</v>
      </c>
      <c r="AH8261" s="3">
        <v>1.496</v>
      </c>
      <c r="AI8261" s="3">
        <v>8.06</v>
      </c>
      <c r="AJ8261" s="3">
        <v>13.478</v>
      </c>
      <c r="AK8261" s="3">
        <v>-8.01</v>
      </c>
      <c r="AL8261" s="3">
        <v>1.4890000000000001</v>
      </c>
      <c r="AM8261" s="3">
        <v>-10.585000000000001</v>
      </c>
      <c r="AN8261" s="3">
        <v>11.372999999999999</v>
      </c>
      <c r="AO8261" s="3">
        <v>6.7640000000000002</v>
      </c>
      <c r="AP8261" s="3">
        <v>-1.675</v>
      </c>
      <c r="AQ8261" s="3">
        <v>-1.0489999999999999</v>
      </c>
      <c r="AR8261" s="3">
        <v>3.3170000000000002</v>
      </c>
      <c r="AS8261" s="3">
        <v>5.8259999999999996</v>
      </c>
      <c r="AT8261" s="3">
        <v>-0.877</v>
      </c>
      <c r="AU8261" s="3">
        <v>7.1289999999999996</v>
      </c>
      <c r="AV8261" s="3">
        <v>4.0359999999999996</v>
      </c>
      <c r="AW8261" s="3">
        <v>1.5640000000000001</v>
      </c>
      <c r="AX8261" s="3">
        <v>1.369</v>
      </c>
      <c r="AY8261" s="3">
        <v>1.349</v>
      </c>
      <c r="AZ8261" s="3">
        <v>1.3720000000000001</v>
      </c>
      <c r="BA8261">
        <v>1.383</v>
      </c>
      <c r="BB8261">
        <v>2017</v>
      </c>
    </row>
    <row r="8262" spans="1:54" hidden="1" x14ac:dyDescent="0.2">
      <c r="A8262">
        <v>112</v>
      </c>
      <c r="B8262" t="s">
        <v>364</v>
      </c>
      <c r="C8262" t="s">
        <v>274</v>
      </c>
      <c r="D8262" t="s">
        <v>68</v>
      </c>
      <c r="E8262" t="s">
        <v>273</v>
      </c>
      <c r="F8262" t="s">
        <v>272</v>
      </c>
      <c r="G8262" t="s">
        <v>271</v>
      </c>
      <c r="I8262" t="s">
        <v>1882</v>
      </c>
      <c r="J8262" s="3">
        <v>7.133</v>
      </c>
      <c r="K8262" s="3">
        <v>9.65</v>
      </c>
      <c r="L8262" s="3">
        <v>10.725</v>
      </c>
      <c r="M8262" s="3">
        <v>11.475</v>
      </c>
      <c r="N8262" s="3">
        <v>11.75</v>
      </c>
      <c r="O8262" s="3">
        <v>11.375</v>
      </c>
      <c r="P8262" s="3">
        <v>11.324999999999999</v>
      </c>
      <c r="Q8262" s="3">
        <v>10.425000000000001</v>
      </c>
      <c r="R8262" s="3">
        <v>8.5749999999999993</v>
      </c>
      <c r="S8262" s="3">
        <v>7.2249999999999996</v>
      </c>
      <c r="T8262" s="3">
        <v>7.1</v>
      </c>
      <c r="U8262" s="3">
        <v>8.85</v>
      </c>
      <c r="V8262" s="3">
        <v>9.9499999999999993</v>
      </c>
      <c r="W8262" s="3">
        <v>10.375</v>
      </c>
      <c r="X8262" s="3">
        <v>9.5</v>
      </c>
      <c r="Y8262" s="3">
        <v>8.625</v>
      </c>
      <c r="Z8262" s="3">
        <v>8.1</v>
      </c>
      <c r="AA8262" s="3">
        <v>6.95</v>
      </c>
      <c r="AB8262" s="3">
        <v>6.25</v>
      </c>
      <c r="AC8262" s="3">
        <v>5.9749999999999996</v>
      </c>
      <c r="AD8262" s="3">
        <v>5.45</v>
      </c>
      <c r="AE8262" s="3">
        <v>5.0999999999999996</v>
      </c>
      <c r="AF8262" s="3">
        <v>5.2</v>
      </c>
      <c r="AG8262" s="3">
        <v>5</v>
      </c>
      <c r="AH8262" s="3">
        <v>4.75</v>
      </c>
      <c r="AI8262" s="3">
        <v>4.8250000000000002</v>
      </c>
      <c r="AJ8262" s="3">
        <v>5.4249999999999998</v>
      </c>
      <c r="AK8262" s="3">
        <v>5.35</v>
      </c>
      <c r="AL8262" s="3">
        <v>5.7249999999999996</v>
      </c>
      <c r="AM8262" s="3">
        <v>7.625</v>
      </c>
      <c r="AN8262" s="3">
        <v>7.9</v>
      </c>
      <c r="AO8262" s="3">
        <v>8.1</v>
      </c>
      <c r="AP8262" s="3">
        <v>7.9749999999999996</v>
      </c>
      <c r="AQ8262" s="3">
        <v>7.5750000000000002</v>
      </c>
      <c r="AR8262" s="3">
        <v>6.2</v>
      </c>
      <c r="AS8262" s="3">
        <v>5.375</v>
      </c>
      <c r="AT8262" s="3">
        <v>4.9000000000000004</v>
      </c>
      <c r="AU8262" s="3">
        <v>4.4249999999999998</v>
      </c>
      <c r="AV8262" s="3">
        <v>4.3970000000000002</v>
      </c>
      <c r="AW8262" s="3">
        <v>4.54</v>
      </c>
      <c r="AX8262" s="3">
        <v>4.5</v>
      </c>
      <c r="AY8262" s="3">
        <v>4.5</v>
      </c>
      <c r="AZ8262" s="3">
        <v>4.5</v>
      </c>
      <c r="BA8262">
        <v>4.5</v>
      </c>
      <c r="BB8262">
        <v>2017</v>
      </c>
    </row>
    <row r="8263" spans="1:54" hidden="1" x14ac:dyDescent="0.2">
      <c r="A8263">
        <v>112</v>
      </c>
      <c r="B8263" t="s">
        <v>364</v>
      </c>
      <c r="C8263" t="s">
        <v>270</v>
      </c>
      <c r="D8263" t="s">
        <v>68</v>
      </c>
      <c r="E8263" t="s">
        <v>269</v>
      </c>
      <c r="F8263" t="s">
        <v>268</v>
      </c>
      <c r="G8263" t="s">
        <v>264</v>
      </c>
      <c r="H8263" t="s">
        <v>263</v>
      </c>
      <c r="I8263" t="s">
        <v>1882</v>
      </c>
      <c r="J8263" s="3">
        <v>25.085999999999999</v>
      </c>
      <c r="K8263" s="3">
        <v>24.43</v>
      </c>
      <c r="L8263" s="3">
        <v>23.951000000000001</v>
      </c>
      <c r="M8263" s="3">
        <v>23.774999999999999</v>
      </c>
      <c r="N8263" s="3">
        <v>24.285</v>
      </c>
      <c r="O8263" s="3">
        <v>24.593</v>
      </c>
      <c r="P8263" s="3">
        <v>24.745999999999999</v>
      </c>
      <c r="Q8263" s="3">
        <v>25.239000000000001</v>
      </c>
      <c r="R8263" s="3">
        <v>26.07</v>
      </c>
      <c r="S8263" s="3">
        <v>26.748999999999999</v>
      </c>
      <c r="T8263" s="3">
        <v>26.870999999999999</v>
      </c>
      <c r="U8263" s="3">
        <v>26.163</v>
      </c>
      <c r="V8263" s="3">
        <v>25.54</v>
      </c>
      <c r="W8263" s="3">
        <v>25.303000000000001</v>
      </c>
      <c r="X8263" s="3">
        <v>25.504999999999999</v>
      </c>
      <c r="Y8263" s="3">
        <v>25.818999999999999</v>
      </c>
      <c r="Z8263" s="3">
        <v>26.06</v>
      </c>
      <c r="AA8263" s="3">
        <v>26.526</v>
      </c>
      <c r="AB8263" s="3">
        <v>26.795000000000002</v>
      </c>
      <c r="AC8263" s="3">
        <v>27.167999999999999</v>
      </c>
      <c r="AD8263" s="3">
        <v>27.484000000000002</v>
      </c>
      <c r="AE8263" s="3">
        <v>27.712</v>
      </c>
      <c r="AF8263" s="3">
        <v>27.943999999999999</v>
      </c>
      <c r="AG8263" s="3">
        <v>28.221</v>
      </c>
      <c r="AH8263" s="3">
        <v>28.53</v>
      </c>
      <c r="AI8263" s="3">
        <v>28.85</v>
      </c>
      <c r="AJ8263" s="3">
        <v>29.138000000000002</v>
      </c>
      <c r="AK8263" s="3">
        <v>29.378</v>
      </c>
      <c r="AL8263" s="3">
        <v>29.629000000000001</v>
      </c>
      <c r="AM8263" s="3">
        <v>29.155999999999999</v>
      </c>
      <c r="AN8263" s="3">
        <v>29.228999999999999</v>
      </c>
      <c r="AO8263" s="3">
        <v>29.376000000000001</v>
      </c>
      <c r="AP8263" s="3">
        <v>29.696999999999999</v>
      </c>
      <c r="AQ8263" s="3">
        <v>30.045000000000002</v>
      </c>
      <c r="AR8263" s="3">
        <v>30.754999999999999</v>
      </c>
      <c r="AS8263" s="3">
        <v>31.283999999999999</v>
      </c>
      <c r="AT8263" s="3">
        <v>31.727</v>
      </c>
      <c r="AU8263" s="3">
        <v>32.057000000000002</v>
      </c>
      <c r="AV8263" s="3">
        <v>32.276000000000003</v>
      </c>
      <c r="AW8263" s="3">
        <v>32.447000000000003</v>
      </c>
      <c r="AX8263" s="3" t="s">
        <v>215</v>
      </c>
      <c r="AY8263" s="3" t="s">
        <v>215</v>
      </c>
      <c r="AZ8263" s="3" t="s">
        <v>215</v>
      </c>
      <c r="BA8263" t="s">
        <v>215</v>
      </c>
      <c r="BB8263">
        <v>2017</v>
      </c>
    </row>
    <row r="8264" spans="1:54" hidden="1" x14ac:dyDescent="0.2">
      <c r="A8264">
        <v>112</v>
      </c>
      <c r="B8264" t="s">
        <v>364</v>
      </c>
      <c r="C8264" t="s">
        <v>267</v>
      </c>
      <c r="D8264" t="s">
        <v>68</v>
      </c>
      <c r="E8264" t="s">
        <v>266</v>
      </c>
      <c r="F8264" t="s">
        <v>265</v>
      </c>
      <c r="G8264" t="s">
        <v>264</v>
      </c>
      <c r="H8264" t="s">
        <v>263</v>
      </c>
      <c r="I8264" t="s">
        <v>1883</v>
      </c>
      <c r="J8264" s="3">
        <v>56.33</v>
      </c>
      <c r="K8264" s="3">
        <v>56.357999999999997</v>
      </c>
      <c r="L8264" s="3">
        <v>56.290999999999997</v>
      </c>
      <c r="M8264" s="3">
        <v>56.316000000000003</v>
      </c>
      <c r="N8264" s="3">
        <v>56.408999999999999</v>
      </c>
      <c r="O8264" s="3">
        <v>56.554000000000002</v>
      </c>
      <c r="P8264" s="3">
        <v>56.683999999999997</v>
      </c>
      <c r="Q8264" s="3">
        <v>56.804000000000002</v>
      </c>
      <c r="R8264" s="3">
        <v>56.915999999999997</v>
      </c>
      <c r="S8264" s="3">
        <v>57.076999999999998</v>
      </c>
      <c r="T8264" s="3">
        <v>57.238</v>
      </c>
      <c r="U8264" s="3">
        <v>57.439</v>
      </c>
      <c r="V8264" s="3">
        <v>57.585000000000001</v>
      </c>
      <c r="W8264" s="3">
        <v>57.713999999999999</v>
      </c>
      <c r="X8264" s="3">
        <v>57.862000000000002</v>
      </c>
      <c r="Y8264" s="3">
        <v>58.024999999999999</v>
      </c>
      <c r="Z8264" s="3">
        <v>58.164000000000001</v>
      </c>
      <c r="AA8264" s="3">
        <v>58.314</v>
      </c>
      <c r="AB8264" s="3">
        <v>58.475000000000001</v>
      </c>
      <c r="AC8264" s="3">
        <v>58.683999999999997</v>
      </c>
      <c r="AD8264" s="3">
        <v>58.886000000000003</v>
      </c>
      <c r="AE8264" s="3">
        <v>59.113</v>
      </c>
      <c r="AF8264" s="3">
        <v>59.366</v>
      </c>
      <c r="AG8264" s="3">
        <v>59.637</v>
      </c>
      <c r="AH8264" s="3">
        <v>59.95</v>
      </c>
      <c r="AI8264" s="3">
        <v>60.412999999999997</v>
      </c>
      <c r="AJ8264" s="3">
        <v>60.826999999999998</v>
      </c>
      <c r="AK8264" s="3">
        <v>61.319000000000003</v>
      </c>
      <c r="AL8264" s="3">
        <v>61.823999999999998</v>
      </c>
      <c r="AM8264" s="3">
        <v>62.261000000000003</v>
      </c>
      <c r="AN8264" s="3">
        <v>62.76</v>
      </c>
      <c r="AO8264" s="3">
        <v>63.284999999999997</v>
      </c>
      <c r="AP8264" s="3">
        <v>63.704999999999998</v>
      </c>
      <c r="AQ8264" s="3">
        <v>64.105999999999995</v>
      </c>
      <c r="AR8264" s="3">
        <v>64.596999999999994</v>
      </c>
      <c r="AS8264" s="3">
        <v>65.11</v>
      </c>
      <c r="AT8264" s="3">
        <v>65.647999999999996</v>
      </c>
      <c r="AU8264" s="3">
        <v>66.051000000000002</v>
      </c>
      <c r="AV8264" s="3">
        <v>66.465999999999994</v>
      </c>
      <c r="AW8264" s="3">
        <v>66.844999999999999</v>
      </c>
      <c r="AX8264" s="3">
        <v>67.182000000000002</v>
      </c>
      <c r="AY8264" s="3">
        <v>67.483999999999995</v>
      </c>
      <c r="AZ8264" s="3">
        <v>67.751999999999995</v>
      </c>
      <c r="BA8264">
        <v>68.016000000000005</v>
      </c>
      <c r="BB8264">
        <v>2016</v>
      </c>
    </row>
    <row r="8265" spans="1:54" hidden="1" x14ac:dyDescent="0.2">
      <c r="A8265">
        <v>112</v>
      </c>
      <c r="B8265" t="s">
        <v>364</v>
      </c>
      <c r="C8265" t="s">
        <v>262</v>
      </c>
      <c r="D8265" t="s">
        <v>68</v>
      </c>
      <c r="E8265" t="s">
        <v>260</v>
      </c>
      <c r="F8265" t="s">
        <v>259</v>
      </c>
      <c r="G8265" t="s">
        <v>225</v>
      </c>
      <c r="H8265" t="s">
        <v>222</v>
      </c>
      <c r="I8265" t="s">
        <v>1884</v>
      </c>
      <c r="J8265" s="3">
        <v>94.302000000000007</v>
      </c>
      <c r="K8265" s="3">
        <v>109.40300000000001</v>
      </c>
      <c r="L8265" s="3">
        <v>123.55</v>
      </c>
      <c r="M8265" s="3">
        <v>131.12299999999999</v>
      </c>
      <c r="N8265" s="3">
        <v>140.44499999999999</v>
      </c>
      <c r="O8265" s="3">
        <v>153.21899999999999</v>
      </c>
      <c r="P8265" s="3">
        <v>160.56200000000001</v>
      </c>
      <c r="Q8265" s="3">
        <v>172.465</v>
      </c>
      <c r="R8265" s="3">
        <v>191.333</v>
      </c>
      <c r="S8265" s="3">
        <v>209.38499999999999</v>
      </c>
      <c r="T8265" s="3">
        <v>223.29900000000001</v>
      </c>
      <c r="U8265" s="3">
        <v>232.20500000000001</v>
      </c>
      <c r="V8265" s="3">
        <v>234.499</v>
      </c>
      <c r="W8265" s="3">
        <v>237.42099999999999</v>
      </c>
      <c r="X8265" s="3">
        <v>254.76900000000001</v>
      </c>
      <c r="Y8265" s="3">
        <v>274.95800000000003</v>
      </c>
      <c r="Z8265" s="3">
        <v>288.47699999999998</v>
      </c>
      <c r="AA8265" s="3">
        <v>309.21499999999997</v>
      </c>
      <c r="AB8265" s="3">
        <v>335.68299999999999</v>
      </c>
      <c r="AC8265" s="3">
        <v>355.33499999999998</v>
      </c>
      <c r="AD8265" s="3">
        <v>383.19299999999998</v>
      </c>
      <c r="AE8265" s="3">
        <v>393.68599999999998</v>
      </c>
      <c r="AF8265" s="3">
        <v>398.41899999999998</v>
      </c>
      <c r="AG8265" s="3">
        <v>421.298</v>
      </c>
      <c r="AH8265" s="3">
        <v>454.69299999999998</v>
      </c>
      <c r="AI8265" s="3">
        <v>486.19299999999998</v>
      </c>
      <c r="AJ8265" s="3">
        <v>515.67100000000005</v>
      </c>
      <c r="AK8265" s="3">
        <v>544.75599999999997</v>
      </c>
      <c r="AL8265" s="3">
        <v>558.11900000000003</v>
      </c>
      <c r="AM8265" s="3">
        <v>522.625</v>
      </c>
      <c r="AN8265" s="3">
        <v>557.21900000000005</v>
      </c>
      <c r="AO8265" s="3">
        <v>588.55600000000004</v>
      </c>
      <c r="AP8265" s="3">
        <v>604.77200000000005</v>
      </c>
      <c r="AQ8265" s="3">
        <v>635.55499999999995</v>
      </c>
      <c r="AR8265" s="3">
        <v>648.61800000000005</v>
      </c>
      <c r="AS8265" s="3">
        <v>671.91499999999996</v>
      </c>
      <c r="AT8265" s="3">
        <v>707.36800000000005</v>
      </c>
      <c r="AU8265" s="3">
        <v>741.52200000000005</v>
      </c>
      <c r="AV8265" s="3">
        <v>772.67700000000002</v>
      </c>
      <c r="AW8265" s="3">
        <v>797.60599999999999</v>
      </c>
      <c r="AX8265" s="3">
        <v>820.61500000000001</v>
      </c>
      <c r="AY8265" s="3">
        <v>841.53200000000004</v>
      </c>
      <c r="AZ8265" s="3">
        <v>871.99</v>
      </c>
      <c r="BA8265">
        <v>903.75400000000002</v>
      </c>
      <c r="BB8265">
        <v>2017</v>
      </c>
    </row>
    <row r="8266" spans="1:54" hidden="1" x14ac:dyDescent="0.2">
      <c r="A8266">
        <v>112</v>
      </c>
      <c r="B8266" t="s">
        <v>364</v>
      </c>
      <c r="C8266" t="s">
        <v>261</v>
      </c>
      <c r="D8266" t="s">
        <v>68</v>
      </c>
      <c r="E8266" t="s">
        <v>260</v>
      </c>
      <c r="F8266" t="s">
        <v>259</v>
      </c>
      <c r="G8266" t="s">
        <v>217</v>
      </c>
      <c r="I8266" t="s">
        <v>258</v>
      </c>
      <c r="J8266" s="3">
        <v>36.274999999999999</v>
      </c>
      <c r="K8266" s="3">
        <v>37.738</v>
      </c>
      <c r="L8266" s="3">
        <v>38.704999999999998</v>
      </c>
      <c r="M8266" s="3">
        <v>37.344999999999999</v>
      </c>
      <c r="N8266" s="3">
        <v>37.195999999999998</v>
      </c>
      <c r="O8266" s="3">
        <v>36.881999999999998</v>
      </c>
      <c r="P8266" s="3">
        <v>35.874000000000002</v>
      </c>
      <c r="Q8266" s="3">
        <v>34.722999999999999</v>
      </c>
      <c r="R8266" s="3">
        <v>34.402000000000001</v>
      </c>
      <c r="S8266" s="3">
        <v>34.082000000000001</v>
      </c>
      <c r="T8266" s="3">
        <v>33.406999999999996</v>
      </c>
      <c r="U8266" s="3">
        <v>32.954000000000001</v>
      </c>
      <c r="V8266" s="3">
        <v>32.173000000000002</v>
      </c>
      <c r="W8266" s="3">
        <v>30.962</v>
      </c>
      <c r="X8266" s="3">
        <v>31.603000000000002</v>
      </c>
      <c r="Y8266" s="3">
        <v>32.496000000000002</v>
      </c>
      <c r="Z8266" s="3">
        <v>31.945</v>
      </c>
      <c r="AA8266" s="3">
        <v>32.609000000000002</v>
      </c>
      <c r="AB8266" s="3">
        <v>33.93</v>
      </c>
      <c r="AC8266" s="3">
        <v>34.515000000000001</v>
      </c>
      <c r="AD8266" s="3">
        <v>35.183</v>
      </c>
      <c r="AE8266" s="3">
        <v>34.948999999999998</v>
      </c>
      <c r="AF8266" s="3">
        <v>33.768000000000001</v>
      </c>
      <c r="AG8266" s="3">
        <v>33.744</v>
      </c>
      <c r="AH8266" s="3">
        <v>34.707000000000001</v>
      </c>
      <c r="AI8266" s="3">
        <v>35.069000000000003</v>
      </c>
      <c r="AJ8266" s="3">
        <v>35.237000000000002</v>
      </c>
      <c r="AK8266" s="3">
        <v>35.453000000000003</v>
      </c>
      <c r="AL8266" s="3">
        <v>35.493000000000002</v>
      </c>
      <c r="AM8266" s="3">
        <v>34.168999999999997</v>
      </c>
      <c r="AN8266" s="3">
        <v>35.270000000000003</v>
      </c>
      <c r="AO8266" s="3">
        <v>35.996000000000002</v>
      </c>
      <c r="AP8266" s="3">
        <v>35.887</v>
      </c>
      <c r="AQ8266" s="3">
        <v>36.265000000000001</v>
      </c>
      <c r="AR8266" s="3">
        <v>35.307000000000002</v>
      </c>
      <c r="AS8266" s="3">
        <v>35.575000000000003</v>
      </c>
      <c r="AT8266" s="3">
        <v>36.029000000000003</v>
      </c>
      <c r="AU8266" s="3">
        <v>36.390999999999998</v>
      </c>
      <c r="AV8266" s="3">
        <v>36.695</v>
      </c>
      <c r="AW8266" s="3">
        <v>36.741999999999997</v>
      </c>
      <c r="AX8266" s="3">
        <v>36.646999999999998</v>
      </c>
      <c r="AY8266" s="3">
        <v>36.398000000000003</v>
      </c>
      <c r="AZ8266" s="3">
        <v>36.468000000000004</v>
      </c>
      <c r="BA8266">
        <v>36.527000000000001</v>
      </c>
      <c r="BB8266">
        <v>2017</v>
      </c>
    </row>
    <row r="8267" spans="1:54" hidden="1" x14ac:dyDescent="0.2">
      <c r="A8267">
        <v>112</v>
      </c>
      <c r="B8267" t="s">
        <v>364</v>
      </c>
      <c r="C8267" t="s">
        <v>257</v>
      </c>
      <c r="D8267" t="s">
        <v>68</v>
      </c>
      <c r="E8267" t="s">
        <v>255</v>
      </c>
      <c r="F8267" t="s">
        <v>254</v>
      </c>
      <c r="G8267" t="s">
        <v>225</v>
      </c>
      <c r="H8267" t="s">
        <v>222</v>
      </c>
      <c r="I8267" t="s">
        <v>1884</v>
      </c>
      <c r="J8267" s="3">
        <v>101.675</v>
      </c>
      <c r="K8267" s="3">
        <v>120.339</v>
      </c>
      <c r="L8267" s="3">
        <v>130.80799999999999</v>
      </c>
      <c r="M8267" s="3">
        <v>141.21</v>
      </c>
      <c r="N8267" s="3">
        <v>152.38900000000001</v>
      </c>
      <c r="O8267" s="3">
        <v>163.49199999999999</v>
      </c>
      <c r="P8267" s="3">
        <v>170.73</v>
      </c>
      <c r="Q8267" s="3">
        <v>180.429</v>
      </c>
      <c r="R8267" s="3">
        <v>189.51599999999999</v>
      </c>
      <c r="S8267" s="3">
        <v>205.76599999999999</v>
      </c>
      <c r="T8267" s="3">
        <v>232.60900000000001</v>
      </c>
      <c r="U8267" s="3">
        <v>250.91200000000001</v>
      </c>
      <c r="V8267" s="3">
        <v>274.40100000000001</v>
      </c>
      <c r="W8267" s="3">
        <v>288.77100000000002</v>
      </c>
      <c r="X8267" s="3">
        <v>301.29300000000001</v>
      </c>
      <c r="Y8267" s="3">
        <v>317.25099999999998</v>
      </c>
      <c r="Z8267" s="3">
        <v>320.65699999999998</v>
      </c>
      <c r="AA8267" s="3">
        <v>328.11200000000002</v>
      </c>
      <c r="AB8267" s="3">
        <v>338.78199999999998</v>
      </c>
      <c r="AC8267" s="3">
        <v>348.589</v>
      </c>
      <c r="AD8267" s="3">
        <v>367.97899999999998</v>
      </c>
      <c r="AE8267" s="3">
        <v>390.87799999999999</v>
      </c>
      <c r="AF8267" s="3">
        <v>420.40600000000001</v>
      </c>
      <c r="AG8267" s="3">
        <v>460.41</v>
      </c>
      <c r="AH8267" s="3">
        <v>494.93</v>
      </c>
      <c r="AI8267" s="3">
        <v>529.76900000000001</v>
      </c>
      <c r="AJ8267" s="3">
        <v>556.08299999999997</v>
      </c>
      <c r="AK8267" s="3">
        <v>585.25900000000001</v>
      </c>
      <c r="AL8267" s="3">
        <v>639.46400000000006</v>
      </c>
      <c r="AM8267" s="3">
        <v>677.46100000000001</v>
      </c>
      <c r="AN8267" s="3">
        <v>706.00300000000004</v>
      </c>
      <c r="AO8267" s="3">
        <v>710.72400000000005</v>
      </c>
      <c r="AP8267" s="3">
        <v>733.25099999999998</v>
      </c>
      <c r="AQ8267" s="3">
        <v>730.12400000000002</v>
      </c>
      <c r="AR8267" s="3">
        <v>748.601</v>
      </c>
      <c r="AS8267" s="3">
        <v>752.38599999999997</v>
      </c>
      <c r="AT8267" s="3">
        <v>765.54300000000001</v>
      </c>
      <c r="AU8267" s="3">
        <v>788.89200000000005</v>
      </c>
      <c r="AV8267" s="3">
        <v>810.80899999999997</v>
      </c>
      <c r="AW8267" s="3">
        <v>830.85400000000004</v>
      </c>
      <c r="AX8267" s="3">
        <v>849.56799999999998</v>
      </c>
      <c r="AY8267" s="3">
        <v>867.952</v>
      </c>
      <c r="AZ8267" s="3">
        <v>889.86400000000003</v>
      </c>
      <c r="BA8267">
        <v>918.94399999999996</v>
      </c>
      <c r="BB8267">
        <v>2017</v>
      </c>
    </row>
    <row r="8268" spans="1:54" hidden="1" x14ac:dyDescent="0.2">
      <c r="A8268">
        <v>112</v>
      </c>
      <c r="B8268" t="s">
        <v>364</v>
      </c>
      <c r="C8268" t="s">
        <v>256</v>
      </c>
      <c r="D8268" t="s">
        <v>68</v>
      </c>
      <c r="E8268" t="s">
        <v>255</v>
      </c>
      <c r="F8268" t="s">
        <v>254</v>
      </c>
      <c r="G8268" t="s">
        <v>217</v>
      </c>
      <c r="I8268" t="s">
        <v>253</v>
      </c>
      <c r="J8268" s="3">
        <v>39.110999999999997</v>
      </c>
      <c r="K8268" s="3">
        <v>41.511000000000003</v>
      </c>
      <c r="L8268" s="3">
        <v>40.978999999999999</v>
      </c>
      <c r="M8268" s="3">
        <v>40.218000000000004</v>
      </c>
      <c r="N8268" s="3">
        <v>40.36</v>
      </c>
      <c r="O8268" s="3">
        <v>39.354999999999997</v>
      </c>
      <c r="P8268" s="3">
        <v>38.146000000000001</v>
      </c>
      <c r="Q8268" s="3">
        <v>36.326000000000001</v>
      </c>
      <c r="R8268" s="3">
        <v>34.076000000000001</v>
      </c>
      <c r="S8268" s="3">
        <v>33.493000000000002</v>
      </c>
      <c r="T8268" s="3">
        <v>34.798999999999999</v>
      </c>
      <c r="U8268" s="3">
        <v>35.609000000000002</v>
      </c>
      <c r="V8268" s="3">
        <v>37.648000000000003</v>
      </c>
      <c r="W8268" s="3">
        <v>37.658999999999999</v>
      </c>
      <c r="X8268" s="3">
        <v>37.374000000000002</v>
      </c>
      <c r="Y8268" s="3">
        <v>37.494</v>
      </c>
      <c r="Z8268" s="3">
        <v>35.509</v>
      </c>
      <c r="AA8268" s="3">
        <v>34.601999999999997</v>
      </c>
      <c r="AB8268" s="3">
        <v>34.243000000000002</v>
      </c>
      <c r="AC8268" s="3">
        <v>33.859000000000002</v>
      </c>
      <c r="AD8268" s="3">
        <v>33.786000000000001</v>
      </c>
      <c r="AE8268" s="3">
        <v>34.700000000000003</v>
      </c>
      <c r="AF8268" s="3">
        <v>35.631</v>
      </c>
      <c r="AG8268" s="3">
        <v>36.877000000000002</v>
      </c>
      <c r="AH8268" s="3">
        <v>37.777999999999999</v>
      </c>
      <c r="AI8268" s="3">
        <v>38.212000000000003</v>
      </c>
      <c r="AJ8268" s="3">
        <v>37.997999999999998</v>
      </c>
      <c r="AK8268" s="3">
        <v>38.088999999999999</v>
      </c>
      <c r="AL8268" s="3">
        <v>40.665999999999997</v>
      </c>
      <c r="AM8268" s="3">
        <v>44.292000000000002</v>
      </c>
      <c r="AN8268" s="3">
        <v>44.686999999999998</v>
      </c>
      <c r="AO8268" s="3">
        <v>43.468000000000004</v>
      </c>
      <c r="AP8268" s="3">
        <v>43.511000000000003</v>
      </c>
      <c r="AQ8268" s="3">
        <v>41.661000000000001</v>
      </c>
      <c r="AR8268" s="3">
        <v>40.75</v>
      </c>
      <c r="AS8268" s="3">
        <v>39.835000000000001</v>
      </c>
      <c r="AT8268" s="3">
        <v>38.991999999999997</v>
      </c>
      <c r="AU8268" s="3">
        <v>38.716000000000001</v>
      </c>
      <c r="AV8268" s="3">
        <v>38.506</v>
      </c>
      <c r="AW8268" s="3">
        <v>38.274000000000001</v>
      </c>
      <c r="AX8268" s="3">
        <v>37.94</v>
      </c>
      <c r="AY8268" s="3">
        <v>37.540999999999997</v>
      </c>
      <c r="AZ8268" s="3">
        <v>37.216000000000001</v>
      </c>
      <c r="BA8268">
        <v>37.140999999999998</v>
      </c>
      <c r="BB8268">
        <v>2017</v>
      </c>
    </row>
    <row r="8269" spans="1:54" hidden="1" x14ac:dyDescent="0.2">
      <c r="A8269">
        <v>112</v>
      </c>
      <c r="B8269" t="s">
        <v>364</v>
      </c>
      <c r="C8269" t="s">
        <v>252</v>
      </c>
      <c r="D8269" t="s">
        <v>68</v>
      </c>
      <c r="E8269" t="s">
        <v>250</v>
      </c>
      <c r="F8269" t="s">
        <v>249</v>
      </c>
      <c r="G8269" t="s">
        <v>225</v>
      </c>
      <c r="H8269" t="s">
        <v>222</v>
      </c>
      <c r="I8269" t="s">
        <v>1884</v>
      </c>
      <c r="J8269" s="3">
        <v>-7.3730000000000002</v>
      </c>
      <c r="K8269" s="3">
        <v>-10.936</v>
      </c>
      <c r="L8269" s="3">
        <v>-7.258</v>
      </c>
      <c r="M8269" s="3">
        <v>-10.087</v>
      </c>
      <c r="N8269" s="3">
        <v>-11.944000000000001</v>
      </c>
      <c r="O8269" s="3">
        <v>-10.273</v>
      </c>
      <c r="P8269" s="3">
        <v>-10.167999999999999</v>
      </c>
      <c r="Q8269" s="3">
        <v>-7.9640000000000004</v>
      </c>
      <c r="R8269" s="3">
        <v>1.8169999999999999</v>
      </c>
      <c r="S8269" s="3">
        <v>3.6190000000000002</v>
      </c>
      <c r="T8269" s="3">
        <v>-9.31</v>
      </c>
      <c r="U8269" s="3">
        <v>-18.707000000000001</v>
      </c>
      <c r="V8269" s="3">
        <v>-39.902000000000001</v>
      </c>
      <c r="W8269" s="3">
        <v>-51.35</v>
      </c>
      <c r="X8269" s="3">
        <v>-46.524000000000001</v>
      </c>
      <c r="Y8269" s="3">
        <v>-42.292999999999999</v>
      </c>
      <c r="Z8269" s="3">
        <v>-32.18</v>
      </c>
      <c r="AA8269" s="3">
        <v>-18.896999999999998</v>
      </c>
      <c r="AB8269" s="3">
        <v>-3.0990000000000002</v>
      </c>
      <c r="AC8269" s="3">
        <v>6.7460000000000004</v>
      </c>
      <c r="AD8269" s="3">
        <v>15.214</v>
      </c>
      <c r="AE8269" s="3">
        <v>2.8079999999999998</v>
      </c>
      <c r="AF8269" s="3">
        <v>-21.986999999999998</v>
      </c>
      <c r="AG8269" s="3">
        <v>-39.112000000000002</v>
      </c>
      <c r="AH8269" s="3">
        <v>-40.237000000000002</v>
      </c>
      <c r="AI8269" s="3">
        <v>-43.576000000000001</v>
      </c>
      <c r="AJ8269" s="3">
        <v>-40.411999999999999</v>
      </c>
      <c r="AK8269" s="3">
        <v>-40.503</v>
      </c>
      <c r="AL8269" s="3">
        <v>-81.344999999999999</v>
      </c>
      <c r="AM8269" s="3">
        <v>-154.83600000000001</v>
      </c>
      <c r="AN8269" s="3">
        <v>-148.78399999999999</v>
      </c>
      <c r="AO8269" s="3">
        <v>-122.16800000000001</v>
      </c>
      <c r="AP8269" s="3">
        <v>-128.47900000000001</v>
      </c>
      <c r="AQ8269" s="3">
        <v>-94.569000000000003</v>
      </c>
      <c r="AR8269" s="3">
        <v>-99.983000000000004</v>
      </c>
      <c r="AS8269" s="3">
        <v>-80.471000000000004</v>
      </c>
      <c r="AT8269" s="3">
        <v>-58.174999999999997</v>
      </c>
      <c r="AU8269" s="3">
        <v>-47.37</v>
      </c>
      <c r="AV8269" s="3">
        <v>-38.131</v>
      </c>
      <c r="AW8269" s="3">
        <v>-33.249000000000002</v>
      </c>
      <c r="AX8269" s="3">
        <v>-28.952999999999999</v>
      </c>
      <c r="AY8269" s="3">
        <v>-26.419</v>
      </c>
      <c r="AZ8269" s="3">
        <v>-17.873999999999999</v>
      </c>
      <c r="BA8269">
        <v>-15.19</v>
      </c>
      <c r="BB8269">
        <v>2017</v>
      </c>
    </row>
    <row r="8270" spans="1:54" hidden="1" x14ac:dyDescent="0.2">
      <c r="A8270">
        <v>112</v>
      </c>
      <c r="B8270" t="s">
        <v>364</v>
      </c>
      <c r="C8270" t="s">
        <v>251</v>
      </c>
      <c r="D8270" t="s">
        <v>68</v>
      </c>
      <c r="E8270" t="s">
        <v>250</v>
      </c>
      <c r="F8270" t="s">
        <v>249</v>
      </c>
      <c r="G8270" t="s">
        <v>217</v>
      </c>
      <c r="I8270" t="s">
        <v>248</v>
      </c>
      <c r="J8270" s="3">
        <v>-2.8359999999999999</v>
      </c>
      <c r="K8270" s="3">
        <v>-3.7719999999999998</v>
      </c>
      <c r="L8270" s="3">
        <v>-2.274</v>
      </c>
      <c r="M8270" s="3">
        <v>-2.8730000000000002</v>
      </c>
      <c r="N8270" s="3">
        <v>-3.1629999999999998</v>
      </c>
      <c r="O8270" s="3">
        <v>-2.4729999999999999</v>
      </c>
      <c r="P8270" s="3">
        <v>-2.2719999999999998</v>
      </c>
      <c r="Q8270" s="3">
        <v>-1.603</v>
      </c>
      <c r="R8270" s="3">
        <v>0.32700000000000001</v>
      </c>
      <c r="S8270" s="3">
        <v>0.58899999999999997</v>
      </c>
      <c r="T8270" s="3">
        <v>-1.393</v>
      </c>
      <c r="U8270" s="3">
        <v>-2.6549999999999998</v>
      </c>
      <c r="V8270" s="3">
        <v>-5.4749999999999996</v>
      </c>
      <c r="W8270" s="3">
        <v>-6.6970000000000001</v>
      </c>
      <c r="X8270" s="3">
        <v>-5.7709999999999999</v>
      </c>
      <c r="Y8270" s="3">
        <v>-4.9980000000000002</v>
      </c>
      <c r="Z8270" s="3">
        <v>-3.5640000000000001</v>
      </c>
      <c r="AA8270" s="3">
        <v>-1.9930000000000001</v>
      </c>
      <c r="AB8270" s="3">
        <v>-0.313</v>
      </c>
      <c r="AC8270" s="3">
        <v>0.65500000000000003</v>
      </c>
      <c r="AD8270" s="3">
        <v>1.397</v>
      </c>
      <c r="AE8270" s="3">
        <v>0.249</v>
      </c>
      <c r="AF8270" s="3">
        <v>-1.863</v>
      </c>
      <c r="AG8270" s="3">
        <v>-3.133</v>
      </c>
      <c r="AH8270" s="3">
        <v>-3.0710000000000002</v>
      </c>
      <c r="AI8270" s="3">
        <v>-3.1429999999999998</v>
      </c>
      <c r="AJ8270" s="3">
        <v>-2.7610000000000001</v>
      </c>
      <c r="AK8270" s="3">
        <v>-2.6360000000000001</v>
      </c>
      <c r="AL8270" s="3">
        <v>-5.173</v>
      </c>
      <c r="AM8270" s="3">
        <v>-10.122999999999999</v>
      </c>
      <c r="AN8270" s="3">
        <v>-9.4169999999999998</v>
      </c>
      <c r="AO8270" s="3">
        <v>-7.4720000000000004</v>
      </c>
      <c r="AP8270" s="3">
        <v>-7.6239999999999997</v>
      </c>
      <c r="AQ8270" s="3">
        <v>-5.3959999999999999</v>
      </c>
      <c r="AR8270" s="3">
        <v>-5.4429999999999996</v>
      </c>
      <c r="AS8270" s="3">
        <v>-4.2610000000000001</v>
      </c>
      <c r="AT8270" s="3">
        <v>-2.9630000000000001</v>
      </c>
      <c r="AU8270" s="3">
        <v>-2.3250000000000002</v>
      </c>
      <c r="AV8270" s="3">
        <v>-1.8109999999999999</v>
      </c>
      <c r="AW8270" s="3">
        <v>-1.532</v>
      </c>
      <c r="AX8270" s="3">
        <v>-1.2929999999999999</v>
      </c>
      <c r="AY8270" s="3">
        <v>-1.143</v>
      </c>
      <c r="AZ8270" s="3">
        <v>-0.748</v>
      </c>
      <c r="BA8270">
        <v>-0.61399999999999999</v>
      </c>
      <c r="BB8270">
        <v>2017</v>
      </c>
    </row>
    <row r="8271" spans="1:54" hidden="1" x14ac:dyDescent="0.2">
      <c r="A8271">
        <v>112</v>
      </c>
      <c r="B8271" t="s">
        <v>364</v>
      </c>
      <c r="C8271" t="s">
        <v>247</v>
      </c>
      <c r="D8271" t="s">
        <v>68</v>
      </c>
      <c r="E8271" t="s">
        <v>245</v>
      </c>
      <c r="F8271" t="s">
        <v>244</v>
      </c>
      <c r="G8271" t="s">
        <v>225</v>
      </c>
      <c r="H8271" t="s">
        <v>222</v>
      </c>
      <c r="I8271" t="s">
        <v>1884</v>
      </c>
      <c r="J8271" s="3" t="s">
        <v>215</v>
      </c>
      <c r="K8271" s="3">
        <v>-6.7679999999999998</v>
      </c>
      <c r="L8271" s="3">
        <v>-2.2869999999999999</v>
      </c>
      <c r="M8271" s="3">
        <v>-8.5739999999999998</v>
      </c>
      <c r="N8271" s="3">
        <v>-11.058999999999999</v>
      </c>
      <c r="O8271" s="3">
        <v>-10.907999999999999</v>
      </c>
      <c r="P8271" s="3">
        <v>-10.76</v>
      </c>
      <c r="Q8271" s="3">
        <v>-12.090999999999999</v>
      </c>
      <c r="R8271" s="3">
        <v>-10.597</v>
      </c>
      <c r="S8271" s="3">
        <v>-11.468999999999999</v>
      </c>
      <c r="T8271" s="3">
        <v>-19.995999999999999</v>
      </c>
      <c r="U8271" s="3">
        <v>-17.91</v>
      </c>
      <c r="V8271" s="3">
        <v>-30.353000000000002</v>
      </c>
      <c r="W8271" s="3">
        <v>-41.078000000000003</v>
      </c>
      <c r="X8271" s="3">
        <v>-41.460999999999999</v>
      </c>
      <c r="Y8271" s="3">
        <v>-36.942999999999998</v>
      </c>
      <c r="Z8271" s="3">
        <v>-22.681999999999999</v>
      </c>
      <c r="AA8271" s="3">
        <v>-11.273999999999999</v>
      </c>
      <c r="AB8271" s="3">
        <v>3.4689999999999999</v>
      </c>
      <c r="AC8271" s="3">
        <v>12.576000000000001</v>
      </c>
      <c r="AD8271" s="3">
        <v>16.675000000000001</v>
      </c>
      <c r="AE8271" s="3">
        <v>3.387</v>
      </c>
      <c r="AF8271" s="3">
        <v>-20.614999999999998</v>
      </c>
      <c r="AG8271" s="3">
        <v>-43.146999999999998</v>
      </c>
      <c r="AH8271" s="3">
        <v>-47.616999999999997</v>
      </c>
      <c r="AI8271" s="3">
        <v>-59.222000000000001</v>
      </c>
      <c r="AJ8271" s="3">
        <v>-65.680999999999997</v>
      </c>
      <c r="AK8271" s="3">
        <v>-77.263999999999996</v>
      </c>
      <c r="AL8271" s="3">
        <v>-109.82299999999999</v>
      </c>
      <c r="AM8271" s="3">
        <v>-138.35599999999999</v>
      </c>
      <c r="AN8271" s="3">
        <v>-120.542</v>
      </c>
      <c r="AO8271" s="3">
        <v>-96.63</v>
      </c>
      <c r="AP8271" s="3">
        <v>-102.339</v>
      </c>
      <c r="AQ8271" s="3">
        <v>-69.396000000000001</v>
      </c>
      <c r="AR8271" s="3">
        <v>-85.052000000000007</v>
      </c>
      <c r="AS8271" s="3">
        <v>-74.046999999999997</v>
      </c>
      <c r="AT8271" s="3">
        <v>-55.17</v>
      </c>
      <c r="AU8271" s="3">
        <v>-46.177999999999997</v>
      </c>
      <c r="AV8271" s="3">
        <v>-37.667000000000002</v>
      </c>
      <c r="AW8271" s="3">
        <v>-32.639000000000003</v>
      </c>
      <c r="AX8271" s="3">
        <v>-28.298999999999999</v>
      </c>
      <c r="AY8271" s="3">
        <v>-25.757999999999999</v>
      </c>
      <c r="AZ8271" s="3">
        <v>-17.481000000000002</v>
      </c>
      <c r="BA8271">
        <v>-15.05</v>
      </c>
      <c r="BB8271">
        <v>2017</v>
      </c>
    </row>
    <row r="8272" spans="1:54" hidden="1" x14ac:dyDescent="0.2">
      <c r="A8272">
        <v>112</v>
      </c>
      <c r="B8272" t="s">
        <v>364</v>
      </c>
      <c r="C8272" t="s">
        <v>246</v>
      </c>
      <c r="D8272" t="s">
        <v>68</v>
      </c>
      <c r="E8272" t="s">
        <v>245</v>
      </c>
      <c r="F8272" t="s">
        <v>244</v>
      </c>
      <c r="G8272" t="s">
        <v>243</v>
      </c>
      <c r="I8272" t="s">
        <v>362</v>
      </c>
      <c r="J8272" s="3" t="s">
        <v>215</v>
      </c>
      <c r="K8272" s="3">
        <v>-2.274</v>
      </c>
      <c r="L8272" s="3">
        <v>-0.70199999999999996</v>
      </c>
      <c r="M8272" s="3">
        <v>-2.4409999999999998</v>
      </c>
      <c r="N8272" s="3">
        <v>-2.9159999999999999</v>
      </c>
      <c r="O8272" s="3">
        <v>-2.6389999999999998</v>
      </c>
      <c r="P8272" s="3">
        <v>-2.4060000000000001</v>
      </c>
      <c r="Q8272" s="3">
        <v>-2.4740000000000002</v>
      </c>
      <c r="R8272" s="3">
        <v>-1.978</v>
      </c>
      <c r="S8272" s="3">
        <v>-1.93</v>
      </c>
      <c r="T8272" s="3">
        <v>-3.0470000000000002</v>
      </c>
      <c r="U8272" s="3">
        <v>-2.5169999999999999</v>
      </c>
      <c r="V8272" s="3">
        <v>-4.0709999999999997</v>
      </c>
      <c r="W8272" s="3">
        <v>-5.2610000000000001</v>
      </c>
      <c r="X8272" s="3">
        <v>-5.1150000000000002</v>
      </c>
      <c r="Y8272" s="3">
        <v>-4.32</v>
      </c>
      <c r="Z8272" s="3">
        <v>-2.4689999999999999</v>
      </c>
      <c r="AA8272" s="3">
        <v>-1.1779999999999999</v>
      </c>
      <c r="AB8272" s="3">
        <v>0.34300000000000003</v>
      </c>
      <c r="AC8272" s="3">
        <v>1.202</v>
      </c>
      <c r="AD8272" s="3">
        <v>1.518</v>
      </c>
      <c r="AE8272" s="3">
        <v>0.29699999999999999</v>
      </c>
      <c r="AF8272" s="3">
        <v>-1.722</v>
      </c>
      <c r="AG8272" s="3">
        <v>-3.4449999999999998</v>
      </c>
      <c r="AH8272" s="3">
        <v>-3.62</v>
      </c>
      <c r="AI8272" s="3">
        <v>-4.3049999999999997</v>
      </c>
      <c r="AJ8272" s="3">
        <v>-4.556</v>
      </c>
      <c r="AK8272" s="3">
        <v>-5.1639999999999997</v>
      </c>
      <c r="AL8272" s="3">
        <v>-7.0860000000000003</v>
      </c>
      <c r="AM8272" s="3">
        <v>-8.718</v>
      </c>
      <c r="AN8272" s="3">
        <v>-7.3789999999999996</v>
      </c>
      <c r="AO8272" s="3">
        <v>-5.7560000000000002</v>
      </c>
      <c r="AP8272" s="3">
        <v>-5.8760000000000003</v>
      </c>
      <c r="AQ8272" s="3">
        <v>-3.8479999999999999</v>
      </c>
      <c r="AR8272" s="3">
        <v>-4.5640000000000001</v>
      </c>
      <c r="AS8272" s="3">
        <v>-3.8759999999999999</v>
      </c>
      <c r="AT8272" s="3">
        <v>-2.7770000000000001</v>
      </c>
      <c r="AU8272" s="3">
        <v>-2.25</v>
      </c>
      <c r="AV8272" s="3">
        <v>-1.7729999999999999</v>
      </c>
      <c r="AW8272" s="3">
        <v>-1.492</v>
      </c>
      <c r="AX8272" s="3">
        <v>-1.2529999999999999</v>
      </c>
      <c r="AY8272" s="3">
        <v>-1.1040000000000001</v>
      </c>
      <c r="AZ8272" s="3">
        <v>-0.72499999999999998</v>
      </c>
      <c r="BA8272">
        <v>-0.60799999999999998</v>
      </c>
      <c r="BB8272">
        <v>2017</v>
      </c>
    </row>
    <row r="8273" spans="1:54" hidden="1" x14ac:dyDescent="0.2">
      <c r="A8273">
        <v>112</v>
      </c>
      <c r="B8273" t="s">
        <v>364</v>
      </c>
      <c r="C8273" t="s">
        <v>242</v>
      </c>
      <c r="D8273" t="s">
        <v>68</v>
      </c>
      <c r="E8273" t="s">
        <v>240</v>
      </c>
      <c r="F8273" t="s">
        <v>239</v>
      </c>
      <c r="G8273" t="s">
        <v>225</v>
      </c>
      <c r="H8273" t="s">
        <v>222</v>
      </c>
      <c r="I8273" t="s">
        <v>1884</v>
      </c>
      <c r="J8273" s="3">
        <v>-1.7350000000000001</v>
      </c>
      <c r="K8273" s="3">
        <v>-5.1180000000000003</v>
      </c>
      <c r="L8273" s="3">
        <v>-1.7509999999999999</v>
      </c>
      <c r="M8273" s="3">
        <v>-2.6459999999999999</v>
      </c>
      <c r="N8273" s="3">
        <v>-1.9419999999999999</v>
      </c>
      <c r="O8273" s="3">
        <v>-0.53400000000000003</v>
      </c>
      <c r="P8273" s="3">
        <v>0.309</v>
      </c>
      <c r="Q8273" s="3">
        <v>3.1829999999999998</v>
      </c>
      <c r="R8273" s="3">
        <v>11.932</v>
      </c>
      <c r="S8273" s="3">
        <v>13.615</v>
      </c>
      <c r="T8273" s="3">
        <v>1.758</v>
      </c>
      <c r="U8273" s="3">
        <v>-9.7140000000000004</v>
      </c>
      <c r="V8273" s="3">
        <v>-30.32</v>
      </c>
      <c r="W8273" s="3">
        <v>-40.593000000000004</v>
      </c>
      <c r="X8273" s="3">
        <v>-33.027999999999999</v>
      </c>
      <c r="Y8273" s="3">
        <v>-25.346</v>
      </c>
      <c r="Z8273" s="3">
        <v>-14.179</v>
      </c>
      <c r="AA8273" s="3">
        <v>1.9750000000000001</v>
      </c>
      <c r="AB8273" s="3">
        <v>18.135999999999999</v>
      </c>
      <c r="AC8273" s="3">
        <v>25.207000000000001</v>
      </c>
      <c r="AD8273" s="3">
        <v>33.340000000000003</v>
      </c>
      <c r="AE8273" s="3">
        <v>19.024000000000001</v>
      </c>
      <c r="AF8273" s="3">
        <v>-6.306</v>
      </c>
      <c r="AG8273" s="3">
        <v>-22.106000000000002</v>
      </c>
      <c r="AH8273" s="3">
        <v>-21.907</v>
      </c>
      <c r="AI8273" s="3">
        <v>-22.439</v>
      </c>
      <c r="AJ8273" s="3">
        <v>-17.802</v>
      </c>
      <c r="AK8273" s="3">
        <v>-15.595000000000001</v>
      </c>
      <c r="AL8273" s="3">
        <v>-57.430999999999997</v>
      </c>
      <c r="AM8273" s="3">
        <v>-133.63300000000001</v>
      </c>
      <c r="AN8273" s="3">
        <v>-109.655</v>
      </c>
      <c r="AO8273" s="3">
        <v>-77.349000000000004</v>
      </c>
      <c r="AP8273" s="3">
        <v>-89.388000000000005</v>
      </c>
      <c r="AQ8273" s="3">
        <v>-71.001000000000005</v>
      </c>
      <c r="AR8273" s="3">
        <v>-66.825999999999993</v>
      </c>
      <c r="AS8273" s="3">
        <v>-52.978000000000002</v>
      </c>
      <c r="AT8273" s="3">
        <v>-27.423999999999999</v>
      </c>
      <c r="AU8273" s="3">
        <v>-11.805</v>
      </c>
      <c r="AV8273" s="3">
        <v>-3.742</v>
      </c>
      <c r="AW8273" s="3">
        <v>0.55200000000000005</v>
      </c>
      <c r="AX8273" s="3">
        <v>5.87</v>
      </c>
      <c r="AY8273" s="3">
        <v>11.099</v>
      </c>
      <c r="AZ8273" s="3">
        <v>16.963000000000001</v>
      </c>
      <c r="BA8273">
        <v>19.096</v>
      </c>
      <c r="BB8273">
        <v>2017</v>
      </c>
    </row>
    <row r="8274" spans="1:54" hidden="1" x14ac:dyDescent="0.2">
      <c r="A8274">
        <v>112</v>
      </c>
      <c r="B8274" t="s">
        <v>364</v>
      </c>
      <c r="C8274" t="s">
        <v>241</v>
      </c>
      <c r="D8274" t="s">
        <v>68</v>
      </c>
      <c r="E8274" t="s">
        <v>240</v>
      </c>
      <c r="F8274" t="s">
        <v>239</v>
      </c>
      <c r="G8274" t="s">
        <v>217</v>
      </c>
      <c r="I8274" t="s">
        <v>238</v>
      </c>
      <c r="J8274" s="3">
        <v>-0.66700000000000004</v>
      </c>
      <c r="K8274" s="3">
        <v>-1.7649999999999999</v>
      </c>
      <c r="L8274" s="3">
        <v>-0.54900000000000004</v>
      </c>
      <c r="M8274" s="3">
        <v>-0.754</v>
      </c>
      <c r="N8274" s="3">
        <v>-0.51400000000000001</v>
      </c>
      <c r="O8274" s="3">
        <v>-0.129</v>
      </c>
      <c r="P8274" s="3">
        <v>6.9000000000000006E-2</v>
      </c>
      <c r="Q8274" s="3">
        <v>0.64100000000000001</v>
      </c>
      <c r="R8274" s="3">
        <v>2.145</v>
      </c>
      <c r="S8274" s="3">
        <v>2.2160000000000002</v>
      </c>
      <c r="T8274" s="3">
        <v>0.26300000000000001</v>
      </c>
      <c r="U8274" s="3">
        <v>-1.379</v>
      </c>
      <c r="V8274" s="3">
        <v>-4.16</v>
      </c>
      <c r="W8274" s="3">
        <v>-5.2939999999999996</v>
      </c>
      <c r="X8274" s="3">
        <v>-4.0970000000000004</v>
      </c>
      <c r="Y8274" s="3">
        <v>-2.996</v>
      </c>
      <c r="Z8274" s="3">
        <v>-1.57</v>
      </c>
      <c r="AA8274" s="3">
        <v>0.20799999999999999</v>
      </c>
      <c r="AB8274" s="3">
        <v>1.833</v>
      </c>
      <c r="AC8274" s="3">
        <v>2.448</v>
      </c>
      <c r="AD8274" s="3">
        <v>3.0609999999999999</v>
      </c>
      <c r="AE8274" s="3">
        <v>1.6890000000000001</v>
      </c>
      <c r="AF8274" s="3">
        <v>-0.53400000000000003</v>
      </c>
      <c r="AG8274" s="3">
        <v>-1.7709999999999999</v>
      </c>
      <c r="AH8274" s="3">
        <v>-1.6719999999999999</v>
      </c>
      <c r="AI8274" s="3">
        <v>-1.619</v>
      </c>
      <c r="AJ8274" s="3">
        <v>-1.216</v>
      </c>
      <c r="AK8274" s="3">
        <v>-1.0149999999999999</v>
      </c>
      <c r="AL8274" s="3">
        <v>-3.6520000000000001</v>
      </c>
      <c r="AM8274" s="3">
        <v>-8.7370000000000001</v>
      </c>
      <c r="AN8274" s="3">
        <v>-6.9409999999999998</v>
      </c>
      <c r="AO8274" s="3">
        <v>-4.7309999999999999</v>
      </c>
      <c r="AP8274" s="3">
        <v>-5.3040000000000003</v>
      </c>
      <c r="AQ8274" s="3">
        <v>-4.0510000000000002</v>
      </c>
      <c r="AR8274" s="3">
        <v>-3.6379999999999999</v>
      </c>
      <c r="AS8274" s="3">
        <v>-2.8050000000000002</v>
      </c>
      <c r="AT8274" s="3">
        <v>-1.397</v>
      </c>
      <c r="AU8274" s="3">
        <v>-0.57899999999999996</v>
      </c>
      <c r="AV8274" s="3">
        <v>-0.17799999999999999</v>
      </c>
      <c r="AW8274" s="3">
        <v>2.5000000000000001E-2</v>
      </c>
      <c r="AX8274" s="3">
        <v>0.26200000000000001</v>
      </c>
      <c r="AY8274" s="3">
        <v>0.48</v>
      </c>
      <c r="AZ8274" s="3">
        <v>0.70899999999999996</v>
      </c>
      <c r="BA8274">
        <v>0.77200000000000002</v>
      </c>
      <c r="BB8274">
        <v>2017</v>
      </c>
    </row>
    <row r="8275" spans="1:54" hidden="1" x14ac:dyDescent="0.2">
      <c r="A8275">
        <v>112</v>
      </c>
      <c r="B8275" t="s">
        <v>364</v>
      </c>
      <c r="C8275" t="s">
        <v>237</v>
      </c>
      <c r="D8275" t="s">
        <v>68</v>
      </c>
      <c r="E8275" t="s">
        <v>235</v>
      </c>
      <c r="F8275" t="s">
        <v>234</v>
      </c>
      <c r="G8275" t="s">
        <v>225</v>
      </c>
      <c r="H8275" t="s">
        <v>222</v>
      </c>
      <c r="I8275" t="s">
        <v>1884</v>
      </c>
      <c r="J8275" s="3">
        <v>106.333</v>
      </c>
      <c r="K8275" s="3">
        <v>125.10899999999999</v>
      </c>
      <c r="L8275" s="3">
        <v>137.08699999999999</v>
      </c>
      <c r="M8275" s="3">
        <v>145.72800000000001</v>
      </c>
      <c r="N8275" s="3">
        <v>158.661</v>
      </c>
      <c r="O8275" s="3">
        <v>172.721</v>
      </c>
      <c r="P8275" s="3">
        <v>181.28899999999999</v>
      </c>
      <c r="Q8275" s="3">
        <v>187.71899999999999</v>
      </c>
      <c r="R8275" s="3">
        <v>189.309</v>
      </c>
      <c r="S8275" s="3">
        <v>176.51599999999999</v>
      </c>
      <c r="T8275" s="3">
        <v>171.47</v>
      </c>
      <c r="U8275" s="3">
        <v>174.14699999999999</v>
      </c>
      <c r="V8275" s="3">
        <v>190.97300000000001</v>
      </c>
      <c r="W8275" s="3">
        <v>234.059</v>
      </c>
      <c r="X8275" s="3">
        <v>287.30500000000001</v>
      </c>
      <c r="Y8275" s="3">
        <v>335.02100000000002</v>
      </c>
      <c r="Z8275" s="3">
        <v>384.78</v>
      </c>
      <c r="AA8275" s="3">
        <v>375.52499999999998</v>
      </c>
      <c r="AB8275" s="3">
        <v>371.85599999999999</v>
      </c>
      <c r="AC8275" s="3">
        <v>375.89600000000002</v>
      </c>
      <c r="AD8275" s="3">
        <v>337.9</v>
      </c>
      <c r="AE8275" s="3">
        <v>337.08800000000002</v>
      </c>
      <c r="AF8275" s="3">
        <v>357.99</v>
      </c>
      <c r="AG8275" s="3">
        <v>397.69799999999998</v>
      </c>
      <c r="AH8275" s="3">
        <v>455.13900000000001</v>
      </c>
      <c r="AI8275" s="3">
        <v>497.82799999999997</v>
      </c>
      <c r="AJ8275" s="3">
        <v>532.37400000000002</v>
      </c>
      <c r="AK8275" s="3">
        <v>564.822</v>
      </c>
      <c r="AL8275" s="3">
        <v>692.81299999999999</v>
      </c>
      <c r="AM8275" s="3">
        <v>876.53099999999995</v>
      </c>
      <c r="AN8275" s="3">
        <v>1080.278</v>
      </c>
      <c r="AO8275" s="3">
        <v>1192.1849999999999</v>
      </c>
      <c r="AP8275" s="3">
        <v>1280.123</v>
      </c>
      <c r="AQ8275" s="3">
        <v>1353.116</v>
      </c>
      <c r="AR8275" s="3">
        <v>1452.46</v>
      </c>
      <c r="AS8275" s="3">
        <v>1503.1289999999999</v>
      </c>
      <c r="AT8275" s="3">
        <v>1552.808</v>
      </c>
      <c r="AU8275" s="3">
        <v>1592.73</v>
      </c>
      <c r="AV8275" s="3">
        <v>1628.8969999999999</v>
      </c>
      <c r="AW8275" s="3">
        <v>1671.577</v>
      </c>
      <c r="AX8275" s="3">
        <v>1707.0050000000001</v>
      </c>
      <c r="AY8275" s="3">
        <v>1747.4110000000001</v>
      </c>
      <c r="AZ8275" s="3">
        <v>1785.596</v>
      </c>
      <c r="BA8275">
        <v>1820.17</v>
      </c>
      <c r="BB8275">
        <v>2017</v>
      </c>
    </row>
    <row r="8276" spans="1:54" hidden="1" x14ac:dyDescent="0.2">
      <c r="A8276">
        <v>112</v>
      </c>
      <c r="B8276" t="s">
        <v>364</v>
      </c>
      <c r="C8276" t="s">
        <v>236</v>
      </c>
      <c r="D8276" t="s">
        <v>68</v>
      </c>
      <c r="E8276" t="s">
        <v>235</v>
      </c>
      <c r="F8276" t="s">
        <v>234</v>
      </c>
      <c r="G8276" t="s">
        <v>217</v>
      </c>
      <c r="I8276" t="s">
        <v>354</v>
      </c>
      <c r="J8276" s="3">
        <v>40.902999999999999</v>
      </c>
      <c r="K8276" s="3">
        <v>43.155999999999999</v>
      </c>
      <c r="L8276" s="3">
        <v>42.945</v>
      </c>
      <c r="M8276" s="3">
        <v>41.505000000000003</v>
      </c>
      <c r="N8276" s="3">
        <v>42.021000000000001</v>
      </c>
      <c r="O8276" s="3">
        <v>41.576000000000001</v>
      </c>
      <c r="P8276" s="3">
        <v>40.505000000000003</v>
      </c>
      <c r="Q8276" s="3">
        <v>37.793999999999997</v>
      </c>
      <c r="R8276" s="3">
        <v>34.037999999999997</v>
      </c>
      <c r="S8276" s="3">
        <v>28.731999999999999</v>
      </c>
      <c r="T8276" s="3">
        <v>25.652999999999999</v>
      </c>
      <c r="U8276" s="3">
        <v>24.715</v>
      </c>
      <c r="V8276" s="3">
        <v>26.201000000000001</v>
      </c>
      <c r="W8276" s="3">
        <v>30.524000000000001</v>
      </c>
      <c r="X8276" s="3">
        <v>35.639000000000003</v>
      </c>
      <c r="Y8276" s="3">
        <v>39.594999999999999</v>
      </c>
      <c r="Z8276" s="3">
        <v>42.61</v>
      </c>
      <c r="AA8276" s="3">
        <v>39.601999999999997</v>
      </c>
      <c r="AB8276" s="3">
        <v>37.587000000000003</v>
      </c>
      <c r="AC8276" s="3">
        <v>36.512</v>
      </c>
      <c r="AD8276" s="3">
        <v>31.024999999999999</v>
      </c>
      <c r="AE8276" s="3">
        <v>29.923999999999999</v>
      </c>
      <c r="AF8276" s="3">
        <v>30.341000000000001</v>
      </c>
      <c r="AG8276" s="3">
        <v>31.853999999999999</v>
      </c>
      <c r="AH8276" s="3">
        <v>34.741</v>
      </c>
      <c r="AI8276" s="3">
        <v>35.908000000000001</v>
      </c>
      <c r="AJ8276" s="3">
        <v>36.378</v>
      </c>
      <c r="AK8276" s="3">
        <v>36.759</v>
      </c>
      <c r="AL8276" s="3">
        <v>44.058999999999997</v>
      </c>
      <c r="AM8276" s="3">
        <v>57.307000000000002</v>
      </c>
      <c r="AN8276" s="3">
        <v>68.376999999999995</v>
      </c>
      <c r="AO8276" s="3">
        <v>72.914000000000001</v>
      </c>
      <c r="AP8276" s="3">
        <v>75.962000000000003</v>
      </c>
      <c r="AQ8276" s="3">
        <v>77.207999999999998</v>
      </c>
      <c r="AR8276" s="3">
        <v>79.063999999999993</v>
      </c>
      <c r="AS8276" s="3">
        <v>79.584000000000003</v>
      </c>
      <c r="AT8276" s="3">
        <v>79.090999999999994</v>
      </c>
      <c r="AU8276" s="3">
        <v>78.165999999999997</v>
      </c>
      <c r="AV8276" s="3">
        <v>77.356999999999999</v>
      </c>
      <c r="AW8276" s="3">
        <v>77.001999999999995</v>
      </c>
      <c r="AX8276" s="3">
        <v>76.230999999999995</v>
      </c>
      <c r="AY8276" s="3">
        <v>75.58</v>
      </c>
      <c r="AZ8276" s="3">
        <v>74.677000000000007</v>
      </c>
      <c r="BA8276">
        <v>73.566000000000003</v>
      </c>
      <c r="BB8276">
        <v>2017</v>
      </c>
    </row>
    <row r="8277" spans="1:54" hidden="1" x14ac:dyDescent="0.2">
      <c r="A8277">
        <v>112</v>
      </c>
      <c r="B8277" t="s">
        <v>364</v>
      </c>
      <c r="C8277" t="s">
        <v>233</v>
      </c>
      <c r="D8277" t="s">
        <v>68</v>
      </c>
      <c r="E8277" t="s">
        <v>231</v>
      </c>
      <c r="F8277" t="s">
        <v>230</v>
      </c>
      <c r="G8277" t="s">
        <v>225</v>
      </c>
      <c r="H8277" t="s">
        <v>222</v>
      </c>
      <c r="I8277" t="s">
        <v>1884</v>
      </c>
      <c r="J8277" s="3">
        <v>110.533</v>
      </c>
      <c r="K8277" s="3">
        <v>129.78399999999999</v>
      </c>
      <c r="L8277" s="3">
        <v>137.41900000000001</v>
      </c>
      <c r="M8277" s="3">
        <v>146.92099999999999</v>
      </c>
      <c r="N8277" s="3">
        <v>159.52600000000001</v>
      </c>
      <c r="O8277" s="3">
        <v>171.18</v>
      </c>
      <c r="P8277" s="3">
        <v>184.34200000000001</v>
      </c>
      <c r="Q8277" s="3">
        <v>195.15799999999999</v>
      </c>
      <c r="R8277" s="3">
        <v>206.017</v>
      </c>
      <c r="S8277" s="3">
        <v>199.959</v>
      </c>
      <c r="T8277" s="3">
        <v>191.04</v>
      </c>
      <c r="U8277" s="3">
        <v>201.041</v>
      </c>
      <c r="V8277" s="3">
        <v>242.85</v>
      </c>
      <c r="W8277" s="3">
        <v>292.23599999999999</v>
      </c>
      <c r="X8277" s="3">
        <v>330.18700000000001</v>
      </c>
      <c r="Y8277" s="3">
        <v>371.85199999999998</v>
      </c>
      <c r="Z8277" s="3">
        <v>397.798</v>
      </c>
      <c r="AA8277" s="3">
        <v>411.84500000000003</v>
      </c>
      <c r="AB8277" s="3">
        <v>408.21699999999998</v>
      </c>
      <c r="AC8277" s="3">
        <v>410.73200000000003</v>
      </c>
      <c r="AD8277" s="3">
        <v>403.13299999999998</v>
      </c>
      <c r="AE8277" s="3">
        <v>387.61700000000002</v>
      </c>
      <c r="AF8277" s="3">
        <v>406.983</v>
      </c>
      <c r="AG8277" s="3">
        <v>445.51600000000002</v>
      </c>
      <c r="AH8277" s="3">
        <v>506.68900000000002</v>
      </c>
      <c r="AI8277" s="3">
        <v>552.59100000000001</v>
      </c>
      <c r="AJ8277" s="3">
        <v>596.77099999999996</v>
      </c>
      <c r="AK8277" s="3">
        <v>643.45699999999999</v>
      </c>
      <c r="AL8277" s="3">
        <v>784.96299999999997</v>
      </c>
      <c r="AM8277" s="3">
        <v>979.79700000000003</v>
      </c>
      <c r="AN8277" s="3">
        <v>1194.338</v>
      </c>
      <c r="AO8277" s="3">
        <v>1328.779</v>
      </c>
      <c r="AP8277" s="3">
        <v>1424.798</v>
      </c>
      <c r="AQ8277" s="3">
        <v>1499.789</v>
      </c>
      <c r="AR8277" s="3">
        <v>1604.7840000000001</v>
      </c>
      <c r="AS8277" s="3">
        <v>1665.9780000000001</v>
      </c>
      <c r="AT8277" s="3">
        <v>1731.3920000000001</v>
      </c>
      <c r="AU8277" s="3">
        <v>1773.34</v>
      </c>
      <c r="AV8277" s="3">
        <v>1817.9390000000001</v>
      </c>
      <c r="AW8277" s="3">
        <v>1865.25</v>
      </c>
      <c r="AX8277" s="3">
        <v>1907.402</v>
      </c>
      <c r="AY8277" s="3">
        <v>1954.0039999999999</v>
      </c>
      <c r="AZ8277" s="3">
        <v>1999.4169999999999</v>
      </c>
      <c r="BA8277">
        <v>2041.3389999999999</v>
      </c>
      <c r="BB8277">
        <v>2017</v>
      </c>
    </row>
    <row r="8278" spans="1:54" hidden="1" x14ac:dyDescent="0.2">
      <c r="A8278">
        <v>112</v>
      </c>
      <c r="B8278" t="s">
        <v>364</v>
      </c>
      <c r="C8278" t="s">
        <v>232</v>
      </c>
      <c r="D8278" t="s">
        <v>68</v>
      </c>
      <c r="E8278" t="s">
        <v>231</v>
      </c>
      <c r="F8278" t="s">
        <v>230</v>
      </c>
      <c r="G8278" t="s">
        <v>217</v>
      </c>
      <c r="I8278" t="s">
        <v>229</v>
      </c>
      <c r="J8278" s="3">
        <v>42.518999999999998</v>
      </c>
      <c r="K8278" s="3">
        <v>44.768999999999998</v>
      </c>
      <c r="L8278" s="3">
        <v>43.05</v>
      </c>
      <c r="M8278" s="3">
        <v>41.844999999999999</v>
      </c>
      <c r="N8278" s="3">
        <v>42.25</v>
      </c>
      <c r="O8278" s="3">
        <v>41.204999999999998</v>
      </c>
      <c r="P8278" s="3">
        <v>41.186999999999998</v>
      </c>
      <c r="Q8278" s="3">
        <v>39.292000000000002</v>
      </c>
      <c r="R8278" s="3">
        <v>37.042000000000002</v>
      </c>
      <c r="S8278" s="3">
        <v>32.548000000000002</v>
      </c>
      <c r="T8278" s="3">
        <v>28.58</v>
      </c>
      <c r="U8278" s="3">
        <v>28.532</v>
      </c>
      <c r="V8278" s="3">
        <v>33.319000000000003</v>
      </c>
      <c r="W8278" s="3">
        <v>38.11</v>
      </c>
      <c r="X8278" s="3">
        <v>40.957999999999998</v>
      </c>
      <c r="Y8278" s="3">
        <v>43.947000000000003</v>
      </c>
      <c r="Z8278" s="3">
        <v>44.052</v>
      </c>
      <c r="AA8278" s="3">
        <v>43.432000000000002</v>
      </c>
      <c r="AB8278" s="3">
        <v>41.262</v>
      </c>
      <c r="AC8278" s="3">
        <v>39.895000000000003</v>
      </c>
      <c r="AD8278" s="3">
        <v>37.014000000000003</v>
      </c>
      <c r="AE8278" s="3">
        <v>34.409999999999997</v>
      </c>
      <c r="AF8278" s="3">
        <v>34.494</v>
      </c>
      <c r="AG8278" s="3">
        <v>35.683999999999997</v>
      </c>
      <c r="AH8278" s="3">
        <v>38.676000000000002</v>
      </c>
      <c r="AI8278" s="3">
        <v>39.857999999999997</v>
      </c>
      <c r="AJ8278" s="3">
        <v>40.779000000000003</v>
      </c>
      <c r="AK8278" s="3">
        <v>41.875999999999998</v>
      </c>
      <c r="AL8278" s="3">
        <v>49.918999999999997</v>
      </c>
      <c r="AM8278" s="3">
        <v>64.058000000000007</v>
      </c>
      <c r="AN8278" s="3">
        <v>75.596999999999994</v>
      </c>
      <c r="AO8278" s="3">
        <v>81.268000000000001</v>
      </c>
      <c r="AP8278" s="3">
        <v>84.546000000000006</v>
      </c>
      <c r="AQ8278" s="3">
        <v>85.576999999999998</v>
      </c>
      <c r="AR8278" s="3">
        <v>87.355999999999995</v>
      </c>
      <c r="AS8278" s="3">
        <v>88.206000000000003</v>
      </c>
      <c r="AT8278" s="3">
        <v>88.186999999999998</v>
      </c>
      <c r="AU8278" s="3">
        <v>87.028999999999996</v>
      </c>
      <c r="AV8278" s="3">
        <v>86.334999999999994</v>
      </c>
      <c r="AW8278" s="3">
        <v>85.924000000000007</v>
      </c>
      <c r="AX8278" s="3">
        <v>85.18</v>
      </c>
      <c r="AY8278" s="3">
        <v>84.516000000000005</v>
      </c>
      <c r="AZ8278" s="3">
        <v>83.619</v>
      </c>
      <c r="BA8278">
        <v>82.504999999999995</v>
      </c>
      <c r="BB8278">
        <v>2017</v>
      </c>
    </row>
    <row r="8279" spans="1:54" hidden="1" x14ac:dyDescent="0.2">
      <c r="A8279">
        <v>112</v>
      </c>
      <c r="B8279" t="s">
        <v>364</v>
      </c>
      <c r="C8279" t="s">
        <v>228</v>
      </c>
      <c r="D8279" t="s">
        <v>68</v>
      </c>
      <c r="E8279" t="s">
        <v>227</v>
      </c>
      <c r="F8279" t="s">
        <v>226</v>
      </c>
      <c r="G8279" t="s">
        <v>225</v>
      </c>
      <c r="H8279" t="s">
        <v>222</v>
      </c>
      <c r="I8279" t="s">
        <v>1884</v>
      </c>
      <c r="J8279" s="3">
        <v>259.96199999999999</v>
      </c>
      <c r="K8279" s="3">
        <v>289.899</v>
      </c>
      <c r="L8279" s="3">
        <v>319.21100000000001</v>
      </c>
      <c r="M8279" s="3">
        <v>351.11</v>
      </c>
      <c r="N8279" s="3">
        <v>377.57799999999997</v>
      </c>
      <c r="O8279" s="3">
        <v>415.43200000000002</v>
      </c>
      <c r="P8279" s="3">
        <v>447.57499999999999</v>
      </c>
      <c r="Q8279" s="3">
        <v>496.69200000000001</v>
      </c>
      <c r="R8279" s="3">
        <v>556.16399999999999</v>
      </c>
      <c r="S8279" s="3">
        <v>614.35799999999995</v>
      </c>
      <c r="T8279" s="3">
        <v>668.428</v>
      </c>
      <c r="U8279" s="3">
        <v>704.62599999999998</v>
      </c>
      <c r="V8279" s="3">
        <v>728.86400000000003</v>
      </c>
      <c r="W8279" s="3">
        <v>766.81299999999999</v>
      </c>
      <c r="X8279" s="3">
        <v>806.16099999999994</v>
      </c>
      <c r="Y8279" s="3">
        <v>846.12800000000004</v>
      </c>
      <c r="Z8279" s="3">
        <v>903.029</v>
      </c>
      <c r="AA8279" s="3">
        <v>948.25699999999995</v>
      </c>
      <c r="AB8279" s="3">
        <v>989.33299999999997</v>
      </c>
      <c r="AC8279" s="3">
        <v>1029.5219999999999</v>
      </c>
      <c r="AD8279" s="3">
        <v>1089.1310000000001</v>
      </c>
      <c r="AE8279" s="3">
        <v>1126.463</v>
      </c>
      <c r="AF8279" s="3">
        <v>1179.8820000000001</v>
      </c>
      <c r="AG8279" s="3">
        <v>1248.5170000000001</v>
      </c>
      <c r="AH8279" s="3">
        <v>1310.0909999999999</v>
      </c>
      <c r="AI8279" s="3">
        <v>1386.386</v>
      </c>
      <c r="AJ8279" s="3">
        <v>1463.4349999999999</v>
      </c>
      <c r="AK8279" s="3">
        <v>1536.5650000000001</v>
      </c>
      <c r="AL8279" s="3">
        <v>1572.4670000000001</v>
      </c>
      <c r="AM8279" s="3">
        <v>1529.5360000000001</v>
      </c>
      <c r="AN8279" s="3">
        <v>1579.877</v>
      </c>
      <c r="AO8279" s="3">
        <v>1635.0619999999999</v>
      </c>
      <c r="AP8279" s="3">
        <v>1685.2249999999999</v>
      </c>
      <c r="AQ8279" s="3">
        <v>1752.5540000000001</v>
      </c>
      <c r="AR8279" s="3">
        <v>1837.0619999999999</v>
      </c>
      <c r="AS8279" s="3">
        <v>1888.7370000000001</v>
      </c>
      <c r="AT8279" s="3">
        <v>1963.3109999999999</v>
      </c>
      <c r="AU8279" s="3">
        <v>2037.6379999999999</v>
      </c>
      <c r="AV8279" s="3">
        <v>2105.6819999999998</v>
      </c>
      <c r="AW8279" s="3">
        <v>2170.8209999999999</v>
      </c>
      <c r="AX8279" s="3">
        <v>2239.261</v>
      </c>
      <c r="AY8279" s="3">
        <v>2312.0059999999999</v>
      </c>
      <c r="AZ8279" s="3">
        <v>2391.105</v>
      </c>
      <c r="BA8279">
        <v>2474.194</v>
      </c>
      <c r="BB8279">
        <v>2017</v>
      </c>
    </row>
    <row r="8280" spans="1:54" hidden="1" x14ac:dyDescent="0.2">
      <c r="A8280">
        <v>112</v>
      </c>
      <c r="B8280" t="s">
        <v>364</v>
      </c>
      <c r="C8280" t="s">
        <v>224</v>
      </c>
      <c r="D8280" t="s">
        <v>68</v>
      </c>
      <c r="E8280" t="s">
        <v>219</v>
      </c>
      <c r="F8280" t="s">
        <v>218</v>
      </c>
      <c r="G8280" t="s">
        <v>223</v>
      </c>
      <c r="H8280" t="s">
        <v>222</v>
      </c>
      <c r="I8280" t="s">
        <v>1885</v>
      </c>
      <c r="J8280" s="3">
        <v>3.2450000000000001</v>
      </c>
      <c r="K8280" s="3">
        <v>8.9659999999999993</v>
      </c>
      <c r="L8280" s="3">
        <v>3.0960000000000001</v>
      </c>
      <c r="M8280" s="3">
        <v>1.1419999999999999</v>
      </c>
      <c r="N8280" s="3">
        <v>-2.5009999999999999</v>
      </c>
      <c r="O8280" s="3">
        <v>-1.5469999999999999</v>
      </c>
      <c r="P8280" s="3">
        <v>-6.3040000000000003</v>
      </c>
      <c r="Q8280" s="3">
        <v>-12.746</v>
      </c>
      <c r="R8280" s="3">
        <v>-34.835999999999999</v>
      </c>
      <c r="S8280" s="3">
        <v>-40.826000000000001</v>
      </c>
      <c r="T8280" s="3">
        <v>-36.665999999999997</v>
      </c>
      <c r="U8280" s="3">
        <v>-16.459</v>
      </c>
      <c r="V8280" s="3">
        <v>-19.617000000000001</v>
      </c>
      <c r="W8280" s="3">
        <v>-15.135</v>
      </c>
      <c r="X8280" s="3">
        <v>-5.8550000000000004</v>
      </c>
      <c r="Y8280" s="3">
        <v>-8.9239999999999995</v>
      </c>
      <c r="Z8280" s="3">
        <v>-8.0129999999999999</v>
      </c>
      <c r="AA8280" s="3">
        <v>-1.99</v>
      </c>
      <c r="AB8280" s="3">
        <v>-10.798999999999999</v>
      </c>
      <c r="AC8280" s="3">
        <v>-43.779000000000003</v>
      </c>
      <c r="AD8280" s="3">
        <v>-38.924999999999997</v>
      </c>
      <c r="AE8280" s="3">
        <v>-34.853999999999999</v>
      </c>
      <c r="AF8280" s="3">
        <v>-39.784999999999997</v>
      </c>
      <c r="AG8280" s="3">
        <v>-39.487000000000002</v>
      </c>
      <c r="AH8280" s="3">
        <v>-56.966000000000001</v>
      </c>
      <c r="AI8280" s="3">
        <v>-52.557000000000002</v>
      </c>
      <c r="AJ8280" s="3">
        <v>-84.063000000000002</v>
      </c>
      <c r="AK8280" s="3">
        <v>-116.785</v>
      </c>
      <c r="AL8280" s="3">
        <v>-135.41499999999999</v>
      </c>
      <c r="AM8280" s="3">
        <v>-93.441000000000003</v>
      </c>
      <c r="AN8280" s="3">
        <v>-92.322000000000003</v>
      </c>
      <c r="AO8280" s="3">
        <v>-62.338999999999999</v>
      </c>
      <c r="AP8280" s="3">
        <v>-113.1</v>
      </c>
      <c r="AQ8280" s="3">
        <v>-151.80099999999999</v>
      </c>
      <c r="AR8280" s="3">
        <v>-161.40600000000001</v>
      </c>
      <c r="AS8280" s="3">
        <v>-149.977</v>
      </c>
      <c r="AT8280" s="3">
        <v>-153.90600000000001</v>
      </c>
      <c r="AU8280" s="3">
        <v>-106.744</v>
      </c>
      <c r="AV8280" s="3">
        <v>-110.065</v>
      </c>
      <c r="AW8280" s="3">
        <v>-103.194</v>
      </c>
      <c r="AX8280" s="3">
        <v>-101.194</v>
      </c>
      <c r="AY8280" s="3">
        <v>-99.584000000000003</v>
      </c>
      <c r="AZ8280" s="3">
        <v>-101.14700000000001</v>
      </c>
      <c r="BA8280">
        <v>-101.006</v>
      </c>
      <c r="BB8280">
        <v>2017</v>
      </c>
    </row>
    <row r="8281" spans="1:54" hidden="1" x14ac:dyDescent="0.2">
      <c r="A8281">
        <v>112</v>
      </c>
      <c r="B8281" t="s">
        <v>364</v>
      </c>
      <c r="C8281" t="s">
        <v>220</v>
      </c>
      <c r="D8281" t="s">
        <v>68</v>
      </c>
      <c r="E8281" t="s">
        <v>219</v>
      </c>
      <c r="F8281" t="s">
        <v>218</v>
      </c>
      <c r="G8281" t="s">
        <v>217</v>
      </c>
      <c r="I8281" t="s">
        <v>216</v>
      </c>
      <c r="J8281" s="3">
        <v>0.53700000000000003</v>
      </c>
      <c r="K8281" s="3">
        <v>1.5249999999999999</v>
      </c>
      <c r="L8281" s="3">
        <v>0.55400000000000005</v>
      </c>
      <c r="M8281" s="3">
        <v>0.214</v>
      </c>
      <c r="N8281" s="3">
        <v>-0.496</v>
      </c>
      <c r="O8281" s="3">
        <v>-0.28699999999999998</v>
      </c>
      <c r="P8281" s="3">
        <v>-0.96</v>
      </c>
      <c r="Q8281" s="3">
        <v>-1.5660000000000001</v>
      </c>
      <c r="R8281" s="3">
        <v>-3.5169999999999999</v>
      </c>
      <c r="S8281" s="3">
        <v>-4.0529999999999999</v>
      </c>
      <c r="T8281" s="3">
        <v>-3.0739999999999998</v>
      </c>
      <c r="U8281" s="3">
        <v>-1.321</v>
      </c>
      <c r="V8281" s="3">
        <v>-1.5249999999999999</v>
      </c>
      <c r="W8281" s="3">
        <v>-1.3149999999999999</v>
      </c>
      <c r="X8281" s="3">
        <v>-0.47399999999999998</v>
      </c>
      <c r="Y8281" s="3">
        <v>-0.66800000000000004</v>
      </c>
      <c r="Z8281" s="3">
        <v>-0.56799999999999995</v>
      </c>
      <c r="AA8281" s="3">
        <v>-0.128</v>
      </c>
      <c r="AB8281" s="3">
        <v>-0.65900000000000003</v>
      </c>
      <c r="AC8281" s="3">
        <v>-2.6280000000000001</v>
      </c>
      <c r="AD8281" s="3">
        <v>-2.3580000000000001</v>
      </c>
      <c r="AE8281" s="3">
        <v>-2.149</v>
      </c>
      <c r="AF8281" s="3">
        <v>-2.246</v>
      </c>
      <c r="AG8281" s="3">
        <v>-1.9350000000000001</v>
      </c>
      <c r="AH8281" s="3">
        <v>-2.3740000000000001</v>
      </c>
      <c r="AI8281" s="3">
        <v>-2.0830000000000002</v>
      </c>
      <c r="AJ8281" s="3">
        <v>-3.1179999999999999</v>
      </c>
      <c r="AK8281" s="3">
        <v>-3.7970000000000002</v>
      </c>
      <c r="AL8281" s="3">
        <v>-4.6360000000000001</v>
      </c>
      <c r="AM8281" s="3">
        <v>-3.907</v>
      </c>
      <c r="AN8281" s="3">
        <v>-3.778</v>
      </c>
      <c r="AO8281" s="3">
        <v>-2.379</v>
      </c>
      <c r="AP8281" s="3">
        <v>-4.2480000000000002</v>
      </c>
      <c r="AQ8281" s="3">
        <v>-5.5369999999999999</v>
      </c>
      <c r="AR8281" s="3">
        <v>-5.3369999999999997</v>
      </c>
      <c r="AS8281" s="3">
        <v>-5.1959999999999997</v>
      </c>
      <c r="AT8281" s="3">
        <v>-5.7839999999999998</v>
      </c>
      <c r="AU8281" s="3">
        <v>-4.0670000000000002</v>
      </c>
      <c r="AV8281" s="3">
        <v>-3.7480000000000002</v>
      </c>
      <c r="AW8281" s="3">
        <v>-3.4140000000000001</v>
      </c>
      <c r="AX8281" s="3">
        <v>-3.242</v>
      </c>
      <c r="AY8281" s="3">
        <v>-3.085</v>
      </c>
      <c r="AZ8281" s="3">
        <v>-3.0190000000000001</v>
      </c>
      <c r="BA8281">
        <v>-2.9049999999999998</v>
      </c>
      <c r="BB8281">
        <v>2017</v>
      </c>
    </row>
    <row r="8282" spans="1:54" x14ac:dyDescent="0.2">
      <c r="A8282">
        <v>111</v>
      </c>
      <c r="B8282" t="s">
        <v>363</v>
      </c>
      <c r="C8282" t="s">
        <v>352</v>
      </c>
      <c r="D8282" t="s">
        <v>71</v>
      </c>
      <c r="E8282" t="s">
        <v>349</v>
      </c>
      <c r="F8282" t="s">
        <v>351</v>
      </c>
      <c r="G8282" t="s">
        <v>225</v>
      </c>
      <c r="H8282" t="s">
        <v>222</v>
      </c>
      <c r="I8282" t="s">
        <v>1886</v>
      </c>
      <c r="J8282" s="3">
        <v>6450.4</v>
      </c>
      <c r="K8282" s="3">
        <v>6617.75</v>
      </c>
      <c r="L8282" s="3">
        <v>6491.2749999999996</v>
      </c>
      <c r="M8282" s="3">
        <v>6792</v>
      </c>
      <c r="N8282" s="3">
        <v>7285.0249999999996</v>
      </c>
      <c r="O8282" s="3">
        <v>7593.8</v>
      </c>
      <c r="P8282" s="3">
        <v>7860.5</v>
      </c>
      <c r="Q8282" s="3">
        <v>8132.6</v>
      </c>
      <c r="R8282" s="3">
        <v>8474.5</v>
      </c>
      <c r="S8282" s="3">
        <v>8786.375</v>
      </c>
      <c r="T8282" s="3">
        <v>8955.0249999999996</v>
      </c>
      <c r="U8282" s="3">
        <v>8948.4249999999993</v>
      </c>
      <c r="V8282" s="3">
        <v>9266.5499999999993</v>
      </c>
      <c r="W8282" s="3">
        <v>9521</v>
      </c>
      <c r="X8282" s="3">
        <v>9905.4500000000007</v>
      </c>
      <c r="Y8282" s="3">
        <v>10174.75</v>
      </c>
      <c r="Z8282" s="3">
        <v>10561</v>
      </c>
      <c r="AA8282" s="3">
        <v>11034.85</v>
      </c>
      <c r="AB8282" s="3">
        <v>11525.875</v>
      </c>
      <c r="AC8282" s="3">
        <v>12065.9</v>
      </c>
      <c r="AD8282" s="3">
        <v>12559.65</v>
      </c>
      <c r="AE8282" s="3">
        <v>12682.25</v>
      </c>
      <c r="AF8282" s="3">
        <v>12908.775</v>
      </c>
      <c r="AG8282" s="3">
        <v>13271.1</v>
      </c>
      <c r="AH8282" s="3">
        <v>13773.475</v>
      </c>
      <c r="AI8282" s="3">
        <v>14234.25</v>
      </c>
      <c r="AJ8282" s="3">
        <v>14613.8</v>
      </c>
      <c r="AK8282" s="3">
        <v>14873.75</v>
      </c>
      <c r="AL8282" s="3">
        <v>14830.375</v>
      </c>
      <c r="AM8282" s="3">
        <v>14418.75</v>
      </c>
      <c r="AN8282" s="3">
        <v>14783.8</v>
      </c>
      <c r="AO8282" s="3">
        <v>15020.575000000001</v>
      </c>
      <c r="AP8282" s="3">
        <v>15354.625</v>
      </c>
      <c r="AQ8282" s="3">
        <v>15612.174999999999</v>
      </c>
      <c r="AR8282" s="3">
        <v>16013.275</v>
      </c>
      <c r="AS8282" s="3">
        <v>16471.525000000001</v>
      </c>
      <c r="AT8282" s="3">
        <v>16716.150000000001</v>
      </c>
      <c r="AU8282" s="3">
        <v>17096.174999999999</v>
      </c>
      <c r="AV8282" s="3">
        <v>17597.657999999999</v>
      </c>
      <c r="AW8282" s="3">
        <v>18065.669000000002</v>
      </c>
      <c r="AX8282" s="3">
        <v>18400.668000000001</v>
      </c>
      <c r="AY8282" s="3">
        <v>18713.538</v>
      </c>
      <c r="AZ8282" s="3">
        <v>18990.258999999998</v>
      </c>
      <c r="BA8282">
        <v>19253.793000000001</v>
      </c>
      <c r="BB8282">
        <v>2017</v>
      </c>
    </row>
    <row r="8283" spans="1:54" hidden="1" x14ac:dyDescent="0.2">
      <c r="A8283">
        <v>111</v>
      </c>
      <c r="B8283" t="s">
        <v>363</v>
      </c>
      <c r="C8283" t="s">
        <v>350</v>
      </c>
      <c r="D8283" t="s">
        <v>71</v>
      </c>
      <c r="E8283" t="s">
        <v>349</v>
      </c>
      <c r="F8283" t="s">
        <v>348</v>
      </c>
      <c r="G8283" t="s">
        <v>275</v>
      </c>
      <c r="I8283" t="s">
        <v>347</v>
      </c>
      <c r="J8283" s="3">
        <v>-0.24399999999999999</v>
      </c>
      <c r="K8283" s="3">
        <v>2.5939999999999999</v>
      </c>
      <c r="L8283" s="3">
        <v>-1.911</v>
      </c>
      <c r="M8283" s="3">
        <v>4.633</v>
      </c>
      <c r="N8283" s="3">
        <v>7.2590000000000003</v>
      </c>
      <c r="O8283" s="3">
        <v>4.2380000000000004</v>
      </c>
      <c r="P8283" s="3">
        <v>3.512</v>
      </c>
      <c r="Q8283" s="3">
        <v>3.4620000000000002</v>
      </c>
      <c r="R8283" s="3">
        <v>4.2039999999999997</v>
      </c>
      <c r="S8283" s="3">
        <v>3.68</v>
      </c>
      <c r="T8283" s="3">
        <v>1.919</v>
      </c>
      <c r="U8283" s="3">
        <v>-7.3999999999999996E-2</v>
      </c>
      <c r="V8283" s="3">
        <v>3.5550000000000002</v>
      </c>
      <c r="W8283" s="3">
        <v>2.746</v>
      </c>
      <c r="X8283" s="3">
        <v>4.0380000000000003</v>
      </c>
      <c r="Y8283" s="3">
        <v>2.7189999999999999</v>
      </c>
      <c r="Z8283" s="3">
        <v>3.7959999999999998</v>
      </c>
      <c r="AA8283" s="3">
        <v>4.4870000000000001</v>
      </c>
      <c r="AB8283" s="3">
        <v>4.45</v>
      </c>
      <c r="AC8283" s="3">
        <v>4.6849999999999996</v>
      </c>
      <c r="AD8283" s="3">
        <v>4.0919999999999996</v>
      </c>
      <c r="AE8283" s="3">
        <v>0.97599999999999998</v>
      </c>
      <c r="AF8283" s="3">
        <v>1.786</v>
      </c>
      <c r="AG8283" s="3">
        <v>2.8069999999999999</v>
      </c>
      <c r="AH8283" s="3">
        <v>3.7850000000000001</v>
      </c>
      <c r="AI8283" s="3">
        <v>3.3450000000000002</v>
      </c>
      <c r="AJ8283" s="3">
        <v>2.6659999999999999</v>
      </c>
      <c r="AK8283" s="3">
        <v>1.7789999999999999</v>
      </c>
      <c r="AL8283" s="3">
        <v>-0.29199999999999998</v>
      </c>
      <c r="AM8283" s="3">
        <v>-2.7759999999999998</v>
      </c>
      <c r="AN8283" s="3">
        <v>2.532</v>
      </c>
      <c r="AO8283" s="3">
        <v>1.6020000000000001</v>
      </c>
      <c r="AP8283" s="3">
        <v>2.2240000000000002</v>
      </c>
      <c r="AQ8283" s="3">
        <v>1.677</v>
      </c>
      <c r="AR8283" s="3">
        <v>2.569</v>
      </c>
      <c r="AS8283" s="3">
        <v>2.8620000000000001</v>
      </c>
      <c r="AT8283" s="3">
        <v>1.4850000000000001</v>
      </c>
      <c r="AU8283" s="3">
        <v>2.2730000000000001</v>
      </c>
      <c r="AV8283" s="3">
        <v>2.9329999999999998</v>
      </c>
      <c r="AW8283" s="3">
        <v>2.66</v>
      </c>
      <c r="AX8283" s="3">
        <v>1.8540000000000001</v>
      </c>
      <c r="AY8283" s="3">
        <v>1.7</v>
      </c>
      <c r="AZ8283" s="3">
        <v>1.4790000000000001</v>
      </c>
      <c r="BA8283">
        <v>1.3879999999999999</v>
      </c>
      <c r="BB8283">
        <v>2017</v>
      </c>
    </row>
    <row r="8284" spans="1:54" hidden="1" x14ac:dyDescent="0.2">
      <c r="A8284">
        <v>111</v>
      </c>
      <c r="B8284" t="s">
        <v>363</v>
      </c>
      <c r="C8284" t="s">
        <v>346</v>
      </c>
      <c r="D8284" t="s">
        <v>71</v>
      </c>
      <c r="E8284" t="s">
        <v>342</v>
      </c>
      <c r="F8284" t="s">
        <v>345</v>
      </c>
      <c r="G8284" t="s">
        <v>225</v>
      </c>
      <c r="H8284" t="s">
        <v>222</v>
      </c>
      <c r="I8284" t="s">
        <v>1886</v>
      </c>
      <c r="J8284" s="3">
        <v>2862.4749999999999</v>
      </c>
      <c r="K8284" s="3">
        <v>3210.95</v>
      </c>
      <c r="L8284" s="3">
        <v>3345</v>
      </c>
      <c r="M8284" s="3">
        <v>3638.125</v>
      </c>
      <c r="N8284" s="3">
        <v>4040.7</v>
      </c>
      <c r="O8284" s="3">
        <v>4346.75</v>
      </c>
      <c r="P8284" s="3">
        <v>4590.125</v>
      </c>
      <c r="Q8284" s="3">
        <v>4870.2250000000004</v>
      </c>
      <c r="R8284" s="3">
        <v>5252.625</v>
      </c>
      <c r="S8284" s="3">
        <v>5657.7</v>
      </c>
      <c r="T8284" s="3">
        <v>5979.5749999999998</v>
      </c>
      <c r="U8284" s="3">
        <v>6174.05</v>
      </c>
      <c r="V8284" s="3">
        <v>6539.3</v>
      </c>
      <c r="W8284" s="3">
        <v>6878.7</v>
      </c>
      <c r="X8284" s="3">
        <v>7308.7749999999996</v>
      </c>
      <c r="Y8284" s="3">
        <v>7664.05</v>
      </c>
      <c r="Z8284" s="3">
        <v>8100.1750000000002</v>
      </c>
      <c r="AA8284" s="3">
        <v>8608.5249999999996</v>
      </c>
      <c r="AB8284" s="3">
        <v>9089.15</v>
      </c>
      <c r="AC8284" s="3">
        <v>9660.625</v>
      </c>
      <c r="AD8284" s="3">
        <v>10284.75</v>
      </c>
      <c r="AE8284" s="3">
        <v>10621.825000000001</v>
      </c>
      <c r="AF8284" s="3">
        <v>10977.525</v>
      </c>
      <c r="AG8284" s="3">
        <v>11510.674999999999</v>
      </c>
      <c r="AH8284" s="3">
        <v>12274.924999999999</v>
      </c>
      <c r="AI8284" s="3">
        <v>13093.7</v>
      </c>
      <c r="AJ8284" s="3">
        <v>13855.9</v>
      </c>
      <c r="AK8284" s="3">
        <v>14477.625</v>
      </c>
      <c r="AL8284" s="3">
        <v>14718.575000000001</v>
      </c>
      <c r="AM8284" s="3">
        <v>14418.725</v>
      </c>
      <c r="AN8284" s="3">
        <v>14964.4</v>
      </c>
      <c r="AO8284" s="3">
        <v>15517.924999999999</v>
      </c>
      <c r="AP8284" s="3">
        <v>16155.25</v>
      </c>
      <c r="AQ8284" s="3">
        <v>16691.5</v>
      </c>
      <c r="AR8284" s="3">
        <v>17427.599999999999</v>
      </c>
      <c r="AS8284" s="3">
        <v>18120.7</v>
      </c>
      <c r="AT8284" s="3">
        <v>18624.45</v>
      </c>
      <c r="AU8284" s="3">
        <v>19390.599999999999</v>
      </c>
      <c r="AV8284" s="3">
        <v>20412.87</v>
      </c>
      <c r="AW8284" s="3">
        <v>21410.231</v>
      </c>
      <c r="AX8284" s="3">
        <v>22235.731</v>
      </c>
      <c r="AY8284" s="3">
        <v>23044.777999999998</v>
      </c>
      <c r="AZ8284" s="3">
        <v>23787.096000000001</v>
      </c>
      <c r="BA8284">
        <v>24536.798999999999</v>
      </c>
      <c r="BB8284">
        <v>2017</v>
      </c>
    </row>
    <row r="8285" spans="1:54" hidden="1" x14ac:dyDescent="0.2">
      <c r="A8285">
        <v>111</v>
      </c>
      <c r="B8285" t="s">
        <v>363</v>
      </c>
      <c r="C8285" t="s">
        <v>344</v>
      </c>
      <c r="D8285" t="s">
        <v>71</v>
      </c>
      <c r="E8285" t="s">
        <v>342</v>
      </c>
      <c r="F8285" t="s">
        <v>343</v>
      </c>
      <c r="G8285" t="s">
        <v>223</v>
      </c>
      <c r="H8285" t="s">
        <v>222</v>
      </c>
      <c r="I8285" t="s">
        <v>310</v>
      </c>
      <c r="J8285" s="3">
        <v>2862.4749999999999</v>
      </c>
      <c r="K8285" s="3">
        <v>3210.95</v>
      </c>
      <c r="L8285" s="3">
        <v>3345</v>
      </c>
      <c r="M8285" s="3">
        <v>3638.125</v>
      </c>
      <c r="N8285" s="3">
        <v>4040.7</v>
      </c>
      <c r="O8285" s="3">
        <v>4346.75</v>
      </c>
      <c r="P8285" s="3">
        <v>4590.125</v>
      </c>
      <c r="Q8285" s="3">
        <v>4870.2250000000004</v>
      </c>
      <c r="R8285" s="3">
        <v>5252.625</v>
      </c>
      <c r="S8285" s="3">
        <v>5657.7</v>
      </c>
      <c r="T8285" s="3">
        <v>5979.5749999999998</v>
      </c>
      <c r="U8285" s="3">
        <v>6174.05</v>
      </c>
      <c r="V8285" s="3">
        <v>6539.3</v>
      </c>
      <c r="W8285" s="3">
        <v>6878.7</v>
      </c>
      <c r="X8285" s="3">
        <v>7308.7749999999996</v>
      </c>
      <c r="Y8285" s="3">
        <v>7664.05</v>
      </c>
      <c r="Z8285" s="3">
        <v>8100.1750000000002</v>
      </c>
      <c r="AA8285" s="3">
        <v>8608.5249999999996</v>
      </c>
      <c r="AB8285" s="3">
        <v>9089.15</v>
      </c>
      <c r="AC8285" s="3">
        <v>9660.625</v>
      </c>
      <c r="AD8285" s="3">
        <v>10284.75</v>
      </c>
      <c r="AE8285" s="3">
        <v>10621.825000000001</v>
      </c>
      <c r="AF8285" s="3">
        <v>10977.525</v>
      </c>
      <c r="AG8285" s="3">
        <v>11510.674999999999</v>
      </c>
      <c r="AH8285" s="3">
        <v>12274.924999999999</v>
      </c>
      <c r="AI8285" s="3">
        <v>13093.7</v>
      </c>
      <c r="AJ8285" s="3">
        <v>13855.9</v>
      </c>
      <c r="AK8285" s="3">
        <v>14477.625</v>
      </c>
      <c r="AL8285" s="3">
        <v>14718.575000000001</v>
      </c>
      <c r="AM8285" s="3">
        <v>14418.725</v>
      </c>
      <c r="AN8285" s="3">
        <v>14964.4</v>
      </c>
      <c r="AO8285" s="3">
        <v>15517.924999999999</v>
      </c>
      <c r="AP8285" s="3">
        <v>16155.25</v>
      </c>
      <c r="AQ8285" s="3">
        <v>16691.5</v>
      </c>
      <c r="AR8285" s="3">
        <v>17427.599999999999</v>
      </c>
      <c r="AS8285" s="3">
        <v>18120.7</v>
      </c>
      <c r="AT8285" s="3">
        <v>18624.45</v>
      </c>
      <c r="AU8285" s="3">
        <v>19390.599999999999</v>
      </c>
      <c r="AV8285" s="3">
        <v>20412.87</v>
      </c>
      <c r="AW8285" s="3">
        <v>21410.231</v>
      </c>
      <c r="AX8285" s="3">
        <v>22235.731</v>
      </c>
      <c r="AY8285" s="3">
        <v>23044.777999999998</v>
      </c>
      <c r="AZ8285" s="3">
        <v>23787.096000000001</v>
      </c>
      <c r="BA8285">
        <v>24536.798999999999</v>
      </c>
      <c r="BB8285">
        <v>2017</v>
      </c>
    </row>
    <row r="8286" spans="1:54" hidden="1" x14ac:dyDescent="0.2">
      <c r="A8286">
        <v>111</v>
      </c>
      <c r="B8286" t="s">
        <v>363</v>
      </c>
      <c r="C8286" t="s">
        <v>213</v>
      </c>
      <c r="D8286" t="s">
        <v>71</v>
      </c>
      <c r="E8286" t="s">
        <v>342</v>
      </c>
      <c r="F8286" t="s">
        <v>341</v>
      </c>
      <c r="G8286" t="s">
        <v>323</v>
      </c>
      <c r="H8286" t="s">
        <v>222</v>
      </c>
      <c r="I8286" t="s">
        <v>310</v>
      </c>
      <c r="J8286" s="3">
        <v>2862.4749999999999</v>
      </c>
      <c r="K8286" s="3">
        <v>3210.95</v>
      </c>
      <c r="L8286" s="3">
        <v>3345</v>
      </c>
      <c r="M8286" s="3">
        <v>3638.125</v>
      </c>
      <c r="N8286" s="3">
        <v>4040.7</v>
      </c>
      <c r="O8286" s="3">
        <v>4346.75</v>
      </c>
      <c r="P8286" s="3">
        <v>4590.125</v>
      </c>
      <c r="Q8286" s="3">
        <v>4870.2250000000004</v>
      </c>
      <c r="R8286" s="3">
        <v>5252.625</v>
      </c>
      <c r="S8286" s="3">
        <v>5657.7</v>
      </c>
      <c r="T8286" s="3">
        <v>5979.5749999999998</v>
      </c>
      <c r="U8286" s="3">
        <v>6174.05</v>
      </c>
      <c r="V8286" s="3">
        <v>6539.3</v>
      </c>
      <c r="W8286" s="3">
        <v>6878.7</v>
      </c>
      <c r="X8286" s="3">
        <v>7308.7749999999996</v>
      </c>
      <c r="Y8286" s="3">
        <v>7664.05</v>
      </c>
      <c r="Z8286" s="3">
        <v>8100.1750000000002</v>
      </c>
      <c r="AA8286" s="3">
        <v>8608.5249999999996</v>
      </c>
      <c r="AB8286" s="3">
        <v>9089.15</v>
      </c>
      <c r="AC8286" s="3">
        <v>9660.625</v>
      </c>
      <c r="AD8286" s="3">
        <v>10284.75</v>
      </c>
      <c r="AE8286" s="3">
        <v>10621.825000000001</v>
      </c>
      <c r="AF8286" s="3">
        <v>10977.525</v>
      </c>
      <c r="AG8286" s="3">
        <v>11510.674999999999</v>
      </c>
      <c r="AH8286" s="3">
        <v>12274.924999999999</v>
      </c>
      <c r="AI8286" s="3">
        <v>13093.7</v>
      </c>
      <c r="AJ8286" s="3">
        <v>13855.9</v>
      </c>
      <c r="AK8286" s="3">
        <v>14477.625</v>
      </c>
      <c r="AL8286" s="3">
        <v>14718.575000000001</v>
      </c>
      <c r="AM8286" s="3">
        <v>14418.725</v>
      </c>
      <c r="AN8286" s="3">
        <v>14964.4</v>
      </c>
      <c r="AO8286" s="3">
        <v>15517.924999999999</v>
      </c>
      <c r="AP8286" s="3">
        <v>16155.25</v>
      </c>
      <c r="AQ8286" s="3">
        <v>16691.5</v>
      </c>
      <c r="AR8286" s="3">
        <v>17427.599999999999</v>
      </c>
      <c r="AS8286" s="3">
        <v>18120.7</v>
      </c>
      <c r="AT8286" s="3">
        <v>18624.45</v>
      </c>
      <c r="AU8286" s="3">
        <v>19390.599999999999</v>
      </c>
      <c r="AV8286" s="3">
        <v>20412.87</v>
      </c>
      <c r="AW8286" s="3">
        <v>21410.231</v>
      </c>
      <c r="AX8286" s="3">
        <v>22235.731</v>
      </c>
      <c r="AY8286" s="3">
        <v>23044.777999999998</v>
      </c>
      <c r="AZ8286" s="3">
        <v>23787.096000000001</v>
      </c>
      <c r="BA8286">
        <v>24536.798999999999</v>
      </c>
      <c r="BB8286">
        <v>2017</v>
      </c>
    </row>
    <row r="8287" spans="1:54" hidden="1" x14ac:dyDescent="0.2">
      <c r="A8287">
        <v>111</v>
      </c>
      <c r="B8287" t="s">
        <v>363</v>
      </c>
      <c r="C8287" t="s">
        <v>340</v>
      </c>
      <c r="D8287" t="s">
        <v>71</v>
      </c>
      <c r="E8287" t="s">
        <v>339</v>
      </c>
      <c r="F8287" t="s">
        <v>338</v>
      </c>
      <c r="G8287" t="s">
        <v>295</v>
      </c>
      <c r="I8287" t="s">
        <v>337</v>
      </c>
      <c r="J8287" s="3">
        <v>44.377000000000002</v>
      </c>
      <c r="K8287" s="3">
        <v>48.52</v>
      </c>
      <c r="L8287" s="3">
        <v>51.530999999999999</v>
      </c>
      <c r="M8287" s="3">
        <v>53.564999999999998</v>
      </c>
      <c r="N8287" s="3">
        <v>55.466000000000001</v>
      </c>
      <c r="O8287" s="3">
        <v>57.241</v>
      </c>
      <c r="P8287" s="3">
        <v>58.395000000000003</v>
      </c>
      <c r="Q8287" s="3">
        <v>59.884999999999998</v>
      </c>
      <c r="R8287" s="3">
        <v>61.981999999999999</v>
      </c>
      <c r="S8287" s="3">
        <v>64.391999999999996</v>
      </c>
      <c r="T8287" s="3">
        <v>66.772999999999996</v>
      </c>
      <c r="U8287" s="3">
        <v>68.995999999999995</v>
      </c>
      <c r="V8287" s="3">
        <v>70.569000000000003</v>
      </c>
      <c r="W8287" s="3">
        <v>72.248000000000005</v>
      </c>
      <c r="X8287" s="3">
        <v>73.784999999999997</v>
      </c>
      <c r="Y8287" s="3">
        <v>75.323999999999998</v>
      </c>
      <c r="Z8287" s="3">
        <v>76.698999999999998</v>
      </c>
      <c r="AA8287" s="3">
        <v>78.012</v>
      </c>
      <c r="AB8287" s="3">
        <v>78.858999999999995</v>
      </c>
      <c r="AC8287" s="3">
        <v>80.066000000000003</v>
      </c>
      <c r="AD8287" s="3">
        <v>81.887</v>
      </c>
      <c r="AE8287" s="3">
        <v>83.753</v>
      </c>
      <c r="AF8287" s="3">
        <v>85.039000000000001</v>
      </c>
      <c r="AG8287" s="3">
        <v>86.734999999999999</v>
      </c>
      <c r="AH8287" s="3">
        <v>89.12</v>
      </c>
      <c r="AI8287" s="3">
        <v>91.986999999999995</v>
      </c>
      <c r="AJ8287" s="3">
        <v>94.813999999999993</v>
      </c>
      <c r="AK8287" s="3">
        <v>97.337000000000003</v>
      </c>
      <c r="AL8287" s="3">
        <v>99.245999999999995</v>
      </c>
      <c r="AM8287" s="3">
        <v>100</v>
      </c>
      <c r="AN8287" s="3">
        <v>101.22199999999999</v>
      </c>
      <c r="AO8287" s="3">
        <v>103.31100000000001</v>
      </c>
      <c r="AP8287" s="3">
        <v>105.214</v>
      </c>
      <c r="AQ8287" s="3">
        <v>106.913</v>
      </c>
      <c r="AR8287" s="3">
        <v>108.83199999999999</v>
      </c>
      <c r="AS8287" s="3">
        <v>110.012</v>
      </c>
      <c r="AT8287" s="3">
        <v>111.416</v>
      </c>
      <c r="AU8287" s="3">
        <v>113.42100000000001</v>
      </c>
      <c r="AV8287" s="3">
        <v>115.998</v>
      </c>
      <c r="AW8287" s="3">
        <v>118.51300000000001</v>
      </c>
      <c r="AX8287" s="3">
        <v>120.842</v>
      </c>
      <c r="AY8287" s="3">
        <v>123.145</v>
      </c>
      <c r="AZ8287" s="3">
        <v>125.259</v>
      </c>
      <c r="BA8287">
        <v>127.43899999999999</v>
      </c>
      <c r="BB8287">
        <v>2017</v>
      </c>
    </row>
    <row r="8288" spans="1:54" hidden="1" x14ac:dyDescent="0.2">
      <c r="A8288">
        <v>111</v>
      </c>
      <c r="B8288" t="s">
        <v>363</v>
      </c>
      <c r="C8288" t="s">
        <v>336</v>
      </c>
      <c r="D8288" t="s">
        <v>71</v>
      </c>
      <c r="E8288" t="s">
        <v>333</v>
      </c>
      <c r="F8288" t="s">
        <v>335</v>
      </c>
      <c r="G8288" t="s">
        <v>225</v>
      </c>
      <c r="H8288" t="s">
        <v>322</v>
      </c>
      <c r="I8288" t="s">
        <v>330</v>
      </c>
      <c r="J8288" s="3">
        <v>28338.22</v>
      </c>
      <c r="K8288" s="3">
        <v>28783.38</v>
      </c>
      <c r="L8288" s="3">
        <v>27964.224999999999</v>
      </c>
      <c r="M8288" s="3">
        <v>28995.097000000002</v>
      </c>
      <c r="N8288" s="3">
        <v>30828.614000000001</v>
      </c>
      <c r="O8288" s="3">
        <v>31851.116999999998</v>
      </c>
      <c r="P8288" s="3">
        <v>32671.402999999998</v>
      </c>
      <c r="Q8288" s="3">
        <v>33501.853000000003</v>
      </c>
      <c r="R8288" s="3">
        <v>34594.385000000002</v>
      </c>
      <c r="S8288" s="3">
        <v>35531.239000000001</v>
      </c>
      <c r="T8288" s="3">
        <v>35813.307000000001</v>
      </c>
      <c r="U8288" s="3">
        <v>35314.574999999997</v>
      </c>
      <c r="V8288" s="3">
        <v>36087.904999999999</v>
      </c>
      <c r="W8288" s="3">
        <v>36598.620999999999</v>
      </c>
      <c r="X8288" s="3">
        <v>37616.883000000002</v>
      </c>
      <c r="Y8288" s="3">
        <v>38185.169000000002</v>
      </c>
      <c r="Z8288" s="3">
        <v>39175.658000000003</v>
      </c>
      <c r="AA8288" s="3">
        <v>40447.055999999997</v>
      </c>
      <c r="AB8288" s="3">
        <v>41757.038</v>
      </c>
      <c r="AC8288" s="3">
        <v>43216.760999999999</v>
      </c>
      <c r="AD8288" s="3">
        <v>44491.078999999998</v>
      </c>
      <c r="AE8288" s="3">
        <v>44465.436000000002</v>
      </c>
      <c r="AF8288" s="3">
        <v>44819.178999999996</v>
      </c>
      <c r="AG8288" s="3">
        <v>45646.985000000001</v>
      </c>
      <c r="AH8288" s="3">
        <v>46946.186000000002</v>
      </c>
      <c r="AI8288" s="3">
        <v>48070.02</v>
      </c>
      <c r="AJ8288" s="3">
        <v>48887.044000000002</v>
      </c>
      <c r="AK8288" s="3">
        <v>49266.625</v>
      </c>
      <c r="AL8288" s="3">
        <v>48669.178999999996</v>
      </c>
      <c r="AM8288" s="3">
        <v>46909.502999999997</v>
      </c>
      <c r="AN8288" s="3">
        <v>47728.322</v>
      </c>
      <c r="AO8288" s="3">
        <v>48142.38</v>
      </c>
      <c r="AP8288" s="3">
        <v>48856.512999999999</v>
      </c>
      <c r="AQ8288" s="3">
        <v>49326.944000000003</v>
      </c>
      <c r="AR8288" s="3">
        <v>50221.457999999999</v>
      </c>
      <c r="AS8288" s="3">
        <v>51277.34</v>
      </c>
      <c r="AT8288" s="3">
        <v>51661.339</v>
      </c>
      <c r="AU8288" s="3">
        <v>52460.546000000002</v>
      </c>
      <c r="AV8288" s="3">
        <v>53580.457999999999</v>
      </c>
      <c r="AW8288" s="3">
        <v>54571.141000000003</v>
      </c>
      <c r="AX8288" s="3">
        <v>55144.220999999998</v>
      </c>
      <c r="AY8288" s="3">
        <v>55639.055</v>
      </c>
      <c r="AZ8288" s="3">
        <v>56016.006000000001</v>
      </c>
      <c r="BA8288">
        <v>56344.947999999997</v>
      </c>
      <c r="BB8288">
        <v>2017</v>
      </c>
    </row>
    <row r="8289" spans="1:54" hidden="1" x14ac:dyDescent="0.2">
      <c r="A8289">
        <v>111</v>
      </c>
      <c r="B8289" t="s">
        <v>363</v>
      </c>
      <c r="C8289" t="s">
        <v>334</v>
      </c>
      <c r="D8289" t="s">
        <v>71</v>
      </c>
      <c r="E8289" t="s">
        <v>333</v>
      </c>
      <c r="F8289" t="s">
        <v>332</v>
      </c>
      <c r="G8289" t="s">
        <v>331</v>
      </c>
      <c r="H8289" t="s">
        <v>322</v>
      </c>
      <c r="I8289" t="s">
        <v>330</v>
      </c>
      <c r="J8289" s="3">
        <v>29276.534</v>
      </c>
      <c r="K8289" s="3">
        <v>29736.434000000001</v>
      </c>
      <c r="L8289" s="3">
        <v>28890.155999999999</v>
      </c>
      <c r="M8289" s="3">
        <v>29955.161</v>
      </c>
      <c r="N8289" s="3">
        <v>31849.387999999999</v>
      </c>
      <c r="O8289" s="3">
        <v>32905.747000000003</v>
      </c>
      <c r="P8289" s="3">
        <v>33753.194000000003</v>
      </c>
      <c r="Q8289" s="3">
        <v>34611.141000000003</v>
      </c>
      <c r="R8289" s="3">
        <v>35739.847999999998</v>
      </c>
      <c r="S8289" s="3">
        <v>36707.722999999998</v>
      </c>
      <c r="T8289" s="3">
        <v>36999.131000000001</v>
      </c>
      <c r="U8289" s="3">
        <v>36483.885000000002</v>
      </c>
      <c r="V8289" s="3">
        <v>37282.821000000004</v>
      </c>
      <c r="W8289" s="3">
        <v>37810.447</v>
      </c>
      <c r="X8289" s="3">
        <v>38862.425000000003</v>
      </c>
      <c r="Y8289" s="3">
        <v>39449.527000000002</v>
      </c>
      <c r="Z8289" s="3">
        <v>40472.813000000002</v>
      </c>
      <c r="AA8289" s="3">
        <v>41786.307999999997</v>
      </c>
      <c r="AB8289" s="3">
        <v>43139.665000000001</v>
      </c>
      <c r="AC8289" s="3">
        <v>44647.722000000002</v>
      </c>
      <c r="AD8289" s="3">
        <v>45964.233999999997</v>
      </c>
      <c r="AE8289" s="3">
        <v>45937.741999999998</v>
      </c>
      <c r="AF8289" s="3">
        <v>46303.197999999997</v>
      </c>
      <c r="AG8289" s="3">
        <v>47158.413</v>
      </c>
      <c r="AH8289" s="3">
        <v>48500.633000000002</v>
      </c>
      <c r="AI8289" s="3">
        <v>49661.678999999996</v>
      </c>
      <c r="AJ8289" s="3">
        <v>50505.754999999997</v>
      </c>
      <c r="AK8289" s="3">
        <v>50897.904000000002</v>
      </c>
      <c r="AL8289" s="3">
        <v>50280.677000000003</v>
      </c>
      <c r="AM8289" s="3">
        <v>48462.735999999997</v>
      </c>
      <c r="AN8289" s="3">
        <v>49308.665999999997</v>
      </c>
      <c r="AO8289" s="3">
        <v>49736.434000000001</v>
      </c>
      <c r="AP8289" s="3">
        <v>50474.213000000003</v>
      </c>
      <c r="AQ8289" s="3">
        <v>50960.22</v>
      </c>
      <c r="AR8289" s="3">
        <v>51884.353000000003</v>
      </c>
      <c r="AS8289" s="3">
        <v>52975.197</v>
      </c>
      <c r="AT8289" s="3">
        <v>53371.911</v>
      </c>
      <c r="AU8289" s="3">
        <v>54197.58</v>
      </c>
      <c r="AV8289" s="3">
        <v>55354.574000000001</v>
      </c>
      <c r="AW8289" s="3">
        <v>56378.06</v>
      </c>
      <c r="AX8289" s="3">
        <v>56970.114999999998</v>
      </c>
      <c r="AY8289" s="3">
        <v>57481.332999999999</v>
      </c>
      <c r="AZ8289" s="3">
        <v>57870.766000000003</v>
      </c>
      <c r="BA8289">
        <v>58210.599000000002</v>
      </c>
      <c r="BB8289">
        <v>2017</v>
      </c>
    </row>
    <row r="8290" spans="1:54" hidden="1" x14ac:dyDescent="0.2">
      <c r="A8290">
        <v>111</v>
      </c>
      <c r="B8290" t="s">
        <v>363</v>
      </c>
      <c r="C8290" t="s">
        <v>329</v>
      </c>
      <c r="D8290" t="s">
        <v>71</v>
      </c>
      <c r="E8290" t="s">
        <v>325</v>
      </c>
      <c r="F8290" t="s">
        <v>328</v>
      </c>
      <c r="G8290" t="s">
        <v>225</v>
      </c>
      <c r="H8290" t="s">
        <v>322</v>
      </c>
      <c r="I8290" t="s">
        <v>321</v>
      </c>
      <c r="J8290" s="3">
        <v>12575.567999999999</v>
      </c>
      <c r="K8290" s="3">
        <v>13965.772999999999</v>
      </c>
      <c r="L8290" s="3">
        <v>14410.163</v>
      </c>
      <c r="M8290" s="3">
        <v>15531.182000000001</v>
      </c>
      <c r="N8290" s="3">
        <v>17099.348000000002</v>
      </c>
      <c r="O8290" s="3">
        <v>18231.826000000001</v>
      </c>
      <c r="P8290" s="3">
        <v>19078.407999999999</v>
      </c>
      <c r="Q8290" s="3">
        <v>20062.656999999999</v>
      </c>
      <c r="R8290" s="3">
        <v>21442.13</v>
      </c>
      <c r="S8290" s="3">
        <v>22879.184000000001</v>
      </c>
      <c r="T8290" s="3">
        <v>23913.763999999999</v>
      </c>
      <c r="U8290" s="3">
        <v>24365.623</v>
      </c>
      <c r="V8290" s="3">
        <v>25466.828000000001</v>
      </c>
      <c r="W8290" s="3">
        <v>26441.648000000001</v>
      </c>
      <c r="X8290" s="3">
        <v>27755.763999999999</v>
      </c>
      <c r="Y8290" s="3">
        <v>28762.675999999999</v>
      </c>
      <c r="Z8290" s="3">
        <v>30047.313999999998</v>
      </c>
      <c r="AA8290" s="3">
        <v>31553.621999999999</v>
      </c>
      <c r="AB8290" s="3">
        <v>32929.038</v>
      </c>
      <c r="AC8290" s="3">
        <v>34601.722000000002</v>
      </c>
      <c r="AD8290" s="3">
        <v>36432.514000000003</v>
      </c>
      <c r="AE8290" s="3">
        <v>37241.347000000002</v>
      </c>
      <c r="AF8290" s="3">
        <v>38113.892</v>
      </c>
      <c r="AG8290" s="3">
        <v>39591.864999999998</v>
      </c>
      <c r="AH8290" s="3">
        <v>41838.455000000002</v>
      </c>
      <c r="AI8290" s="3">
        <v>44218.305999999997</v>
      </c>
      <c r="AJ8290" s="3">
        <v>46351.667000000001</v>
      </c>
      <c r="AK8290" s="3">
        <v>47954.531999999999</v>
      </c>
      <c r="AL8290" s="3">
        <v>48302.283000000003</v>
      </c>
      <c r="AM8290" s="3">
        <v>46909.421999999999</v>
      </c>
      <c r="AN8290" s="3">
        <v>48311.375</v>
      </c>
      <c r="AO8290" s="3">
        <v>49736.434000000001</v>
      </c>
      <c r="AP8290" s="3">
        <v>51404.002999999997</v>
      </c>
      <c r="AQ8290" s="3">
        <v>52737.09</v>
      </c>
      <c r="AR8290" s="3">
        <v>54657.118999999999</v>
      </c>
      <c r="AS8290" s="3">
        <v>56411.37</v>
      </c>
      <c r="AT8290" s="3">
        <v>57558.949000000001</v>
      </c>
      <c r="AU8290" s="3">
        <v>59501.114000000001</v>
      </c>
      <c r="AV8290" s="3">
        <v>62152.072999999997</v>
      </c>
      <c r="AW8290" s="3">
        <v>64674.09</v>
      </c>
      <c r="AX8290" s="3">
        <v>66637.362999999998</v>
      </c>
      <c r="AY8290" s="3">
        <v>68516.687999999995</v>
      </c>
      <c r="AZ8290" s="3">
        <v>70165.347999999998</v>
      </c>
      <c r="BA8290">
        <v>71805.316000000006</v>
      </c>
      <c r="BB8290">
        <v>2017</v>
      </c>
    </row>
    <row r="8291" spans="1:54" hidden="1" x14ac:dyDescent="0.2">
      <c r="A8291">
        <v>111</v>
      </c>
      <c r="B8291" t="s">
        <v>363</v>
      </c>
      <c r="C8291" t="s">
        <v>327</v>
      </c>
      <c r="D8291" t="s">
        <v>71</v>
      </c>
      <c r="E8291" t="s">
        <v>325</v>
      </c>
      <c r="F8291" t="s">
        <v>326</v>
      </c>
      <c r="G8291" t="s">
        <v>223</v>
      </c>
      <c r="H8291" t="s">
        <v>322</v>
      </c>
      <c r="I8291" t="s">
        <v>321</v>
      </c>
      <c r="J8291" s="3">
        <v>12575.567999999999</v>
      </c>
      <c r="K8291" s="3">
        <v>13965.772999999999</v>
      </c>
      <c r="L8291" s="3">
        <v>14410.163</v>
      </c>
      <c r="M8291" s="3">
        <v>15531.182000000001</v>
      </c>
      <c r="N8291" s="3">
        <v>17099.348000000002</v>
      </c>
      <c r="O8291" s="3">
        <v>18231.826000000001</v>
      </c>
      <c r="P8291" s="3">
        <v>19078.407999999999</v>
      </c>
      <c r="Q8291" s="3">
        <v>20062.656999999999</v>
      </c>
      <c r="R8291" s="3">
        <v>21442.13</v>
      </c>
      <c r="S8291" s="3">
        <v>22879.184000000001</v>
      </c>
      <c r="T8291" s="3">
        <v>23913.763999999999</v>
      </c>
      <c r="U8291" s="3">
        <v>24365.623</v>
      </c>
      <c r="V8291" s="3">
        <v>25466.828000000001</v>
      </c>
      <c r="W8291" s="3">
        <v>26441.648000000001</v>
      </c>
      <c r="X8291" s="3">
        <v>27755.763999999999</v>
      </c>
      <c r="Y8291" s="3">
        <v>28762.675999999999</v>
      </c>
      <c r="Z8291" s="3">
        <v>30047.313999999998</v>
      </c>
      <c r="AA8291" s="3">
        <v>31553.621999999999</v>
      </c>
      <c r="AB8291" s="3">
        <v>32929.038</v>
      </c>
      <c r="AC8291" s="3">
        <v>34601.722000000002</v>
      </c>
      <c r="AD8291" s="3">
        <v>36432.514000000003</v>
      </c>
      <c r="AE8291" s="3">
        <v>37241.347000000002</v>
      </c>
      <c r="AF8291" s="3">
        <v>38113.892</v>
      </c>
      <c r="AG8291" s="3">
        <v>39591.864999999998</v>
      </c>
      <c r="AH8291" s="3">
        <v>41838.455000000002</v>
      </c>
      <c r="AI8291" s="3">
        <v>44218.305999999997</v>
      </c>
      <c r="AJ8291" s="3">
        <v>46351.667000000001</v>
      </c>
      <c r="AK8291" s="3">
        <v>47954.531999999999</v>
      </c>
      <c r="AL8291" s="3">
        <v>48302.283000000003</v>
      </c>
      <c r="AM8291" s="3">
        <v>46909.421999999999</v>
      </c>
      <c r="AN8291" s="3">
        <v>48311.375</v>
      </c>
      <c r="AO8291" s="3">
        <v>49736.434000000001</v>
      </c>
      <c r="AP8291" s="3">
        <v>51404.002999999997</v>
      </c>
      <c r="AQ8291" s="3">
        <v>52737.09</v>
      </c>
      <c r="AR8291" s="3">
        <v>54657.118999999999</v>
      </c>
      <c r="AS8291" s="3">
        <v>56411.37</v>
      </c>
      <c r="AT8291" s="3">
        <v>57558.949000000001</v>
      </c>
      <c r="AU8291" s="3">
        <v>59501.114000000001</v>
      </c>
      <c r="AV8291" s="3">
        <v>62152.072999999997</v>
      </c>
      <c r="AW8291" s="3">
        <v>64674.09</v>
      </c>
      <c r="AX8291" s="3">
        <v>66637.362999999998</v>
      </c>
      <c r="AY8291" s="3">
        <v>68516.687999999995</v>
      </c>
      <c r="AZ8291" s="3">
        <v>70165.347999999998</v>
      </c>
      <c r="BA8291">
        <v>71805.316000000006</v>
      </c>
      <c r="BB8291">
        <v>2017</v>
      </c>
    </row>
    <row r="8292" spans="1:54" hidden="1" x14ac:dyDescent="0.2">
      <c r="A8292">
        <v>111</v>
      </c>
      <c r="B8292" t="s">
        <v>363</v>
      </c>
      <c r="C8292" t="s">
        <v>212</v>
      </c>
      <c r="D8292" t="s">
        <v>71</v>
      </c>
      <c r="E8292" t="s">
        <v>325</v>
      </c>
      <c r="F8292" t="s">
        <v>324</v>
      </c>
      <c r="G8292" t="s">
        <v>323</v>
      </c>
      <c r="H8292" t="s">
        <v>322</v>
      </c>
      <c r="I8292" t="s">
        <v>321</v>
      </c>
      <c r="J8292" s="3">
        <v>12575.567999999999</v>
      </c>
      <c r="K8292" s="3">
        <v>13965.772999999999</v>
      </c>
      <c r="L8292" s="3">
        <v>14410.163</v>
      </c>
      <c r="M8292" s="3">
        <v>15531.182000000001</v>
      </c>
      <c r="N8292" s="3">
        <v>17099.348000000002</v>
      </c>
      <c r="O8292" s="3">
        <v>18231.826000000001</v>
      </c>
      <c r="P8292" s="3">
        <v>19078.407999999999</v>
      </c>
      <c r="Q8292" s="3">
        <v>20062.656999999999</v>
      </c>
      <c r="R8292" s="3">
        <v>21442.13</v>
      </c>
      <c r="S8292" s="3">
        <v>22879.184000000001</v>
      </c>
      <c r="T8292" s="3">
        <v>23913.763999999999</v>
      </c>
      <c r="U8292" s="3">
        <v>24365.623</v>
      </c>
      <c r="V8292" s="3">
        <v>25466.828000000001</v>
      </c>
      <c r="W8292" s="3">
        <v>26441.648000000001</v>
      </c>
      <c r="X8292" s="3">
        <v>27755.763999999999</v>
      </c>
      <c r="Y8292" s="3">
        <v>28762.675999999999</v>
      </c>
      <c r="Z8292" s="3">
        <v>30047.313999999998</v>
      </c>
      <c r="AA8292" s="3">
        <v>31553.621999999999</v>
      </c>
      <c r="AB8292" s="3">
        <v>32929.038</v>
      </c>
      <c r="AC8292" s="3">
        <v>34601.722000000002</v>
      </c>
      <c r="AD8292" s="3">
        <v>36432.514000000003</v>
      </c>
      <c r="AE8292" s="3">
        <v>37241.347000000002</v>
      </c>
      <c r="AF8292" s="3">
        <v>38113.892</v>
      </c>
      <c r="AG8292" s="3">
        <v>39591.864999999998</v>
      </c>
      <c r="AH8292" s="3">
        <v>41838.455000000002</v>
      </c>
      <c r="AI8292" s="3">
        <v>44218.305999999997</v>
      </c>
      <c r="AJ8292" s="3">
        <v>46351.667000000001</v>
      </c>
      <c r="AK8292" s="3">
        <v>47954.531999999999</v>
      </c>
      <c r="AL8292" s="3">
        <v>48302.283000000003</v>
      </c>
      <c r="AM8292" s="3">
        <v>46909.421999999999</v>
      </c>
      <c r="AN8292" s="3">
        <v>48311.375</v>
      </c>
      <c r="AO8292" s="3">
        <v>49736.434000000001</v>
      </c>
      <c r="AP8292" s="3">
        <v>51404.002999999997</v>
      </c>
      <c r="AQ8292" s="3">
        <v>52737.09</v>
      </c>
      <c r="AR8292" s="3">
        <v>54657.118999999999</v>
      </c>
      <c r="AS8292" s="3">
        <v>56411.37</v>
      </c>
      <c r="AT8292" s="3">
        <v>57558.949000000001</v>
      </c>
      <c r="AU8292" s="3">
        <v>59501.114000000001</v>
      </c>
      <c r="AV8292" s="3">
        <v>62152.072999999997</v>
      </c>
      <c r="AW8292" s="3">
        <v>64674.09</v>
      </c>
      <c r="AX8292" s="3">
        <v>66637.362999999998</v>
      </c>
      <c r="AY8292" s="3">
        <v>68516.687999999995</v>
      </c>
      <c r="AZ8292" s="3">
        <v>70165.347999999998</v>
      </c>
      <c r="BA8292">
        <v>71805.316000000006</v>
      </c>
      <c r="BB8292">
        <v>2017</v>
      </c>
    </row>
    <row r="8293" spans="1:54" hidden="1" x14ac:dyDescent="0.2">
      <c r="A8293">
        <v>111</v>
      </c>
      <c r="B8293" t="s">
        <v>363</v>
      </c>
      <c r="C8293" t="s">
        <v>320</v>
      </c>
      <c r="D8293" t="s">
        <v>71</v>
      </c>
      <c r="E8293" t="s">
        <v>319</v>
      </c>
      <c r="F8293" t="s">
        <v>318</v>
      </c>
      <c r="G8293" t="s">
        <v>243</v>
      </c>
      <c r="I8293" t="s">
        <v>347</v>
      </c>
      <c r="J8293" s="3">
        <v>-2.3050000000000002</v>
      </c>
      <c r="K8293" s="3">
        <v>-1.5409999999999999</v>
      </c>
      <c r="L8293" s="3">
        <v>-6.17</v>
      </c>
      <c r="M8293" s="3">
        <v>-4.7309999999999999</v>
      </c>
      <c r="N8293" s="3">
        <v>-0.99399999999999999</v>
      </c>
      <c r="O8293" s="3">
        <v>-0.28399999999999997</v>
      </c>
      <c r="P8293" s="3">
        <v>-0.41699999999999998</v>
      </c>
      <c r="Q8293" s="3">
        <v>-0.316</v>
      </c>
      <c r="R8293" s="3">
        <v>0.68700000000000006</v>
      </c>
      <c r="S8293" s="3">
        <v>1.3120000000000001</v>
      </c>
      <c r="T8293" s="3">
        <v>-2.1999999999999999E-2</v>
      </c>
      <c r="U8293" s="3">
        <v>-2.851</v>
      </c>
      <c r="V8293" s="3">
        <v>-2.137</v>
      </c>
      <c r="W8293" s="3">
        <v>-1.9610000000000001</v>
      </c>
      <c r="X8293" s="3">
        <v>-0.69399999999999995</v>
      </c>
      <c r="Y8293" s="3">
        <v>-0.83199999999999996</v>
      </c>
      <c r="Z8293" s="3">
        <v>-0.224</v>
      </c>
      <c r="AA8293" s="3">
        <v>0.93899999999999995</v>
      </c>
      <c r="AB8293" s="3">
        <v>1.855</v>
      </c>
      <c r="AC8293" s="3">
        <v>2.964</v>
      </c>
      <c r="AD8293" s="3">
        <v>3.544</v>
      </c>
      <c r="AE8293" s="3">
        <v>1.1779999999999999</v>
      </c>
      <c r="AF8293" s="3">
        <v>0.127</v>
      </c>
      <c r="AG8293" s="3">
        <v>0.32700000000000001</v>
      </c>
      <c r="AH8293" s="3">
        <v>1.6319999999999999</v>
      </c>
      <c r="AI8293" s="3">
        <v>2.597</v>
      </c>
      <c r="AJ8293" s="3">
        <v>2.9430000000000001</v>
      </c>
      <c r="AK8293" s="3">
        <v>2.488</v>
      </c>
      <c r="AL8293" s="3">
        <v>-2.8000000000000001E-2</v>
      </c>
      <c r="AM8293" s="3">
        <v>-4.649</v>
      </c>
      <c r="AN8293" s="3">
        <v>-3.395</v>
      </c>
      <c r="AO8293" s="3">
        <v>-3.0550000000000002</v>
      </c>
      <c r="AP8293" s="3">
        <v>-2.1669999999999998</v>
      </c>
      <c r="AQ8293" s="3">
        <v>-1.9179999999999999</v>
      </c>
      <c r="AR8293" s="3">
        <v>-1.0960000000000001</v>
      </c>
      <c r="AS8293" s="3">
        <v>8.9999999999999993E-3</v>
      </c>
      <c r="AT8293" s="3">
        <v>-0.16900000000000001</v>
      </c>
      <c r="AU8293" s="3">
        <v>0.28599999999999998</v>
      </c>
      <c r="AV8293" s="3">
        <v>1.1970000000000001</v>
      </c>
      <c r="AW8293" s="3">
        <v>1.8260000000000001</v>
      </c>
      <c r="AX8293" s="3">
        <v>1.778</v>
      </c>
      <c r="AY8293" s="3">
        <v>1.679</v>
      </c>
      <c r="AZ8293" s="3">
        <v>1.429</v>
      </c>
      <c r="BA8293">
        <v>1.113</v>
      </c>
      <c r="BB8293">
        <v>2017</v>
      </c>
    </row>
    <row r="8294" spans="1:54" hidden="1" x14ac:dyDescent="0.2">
      <c r="A8294">
        <v>111</v>
      </c>
      <c r="B8294" t="s">
        <v>363</v>
      </c>
      <c r="C8294" t="s">
        <v>317</v>
      </c>
      <c r="D8294" t="s">
        <v>71</v>
      </c>
      <c r="E8294" t="s">
        <v>316</v>
      </c>
      <c r="F8294" t="s">
        <v>315</v>
      </c>
      <c r="G8294" t="s">
        <v>288</v>
      </c>
      <c r="I8294" t="s">
        <v>310</v>
      </c>
      <c r="J8294" s="3">
        <v>21.681000000000001</v>
      </c>
      <c r="K8294" s="3">
        <v>21.861999999999998</v>
      </c>
      <c r="L8294" s="3">
        <v>21.382000000000001</v>
      </c>
      <c r="M8294" s="3">
        <v>21.806999999999999</v>
      </c>
      <c r="N8294" s="3">
        <v>22.402999999999999</v>
      </c>
      <c r="O8294" s="3">
        <v>22.544</v>
      </c>
      <c r="P8294" s="3">
        <v>22.539000000000001</v>
      </c>
      <c r="Q8294" s="3">
        <v>22.45</v>
      </c>
      <c r="R8294" s="3">
        <v>22.385000000000002</v>
      </c>
      <c r="S8294" s="3">
        <v>22.385999999999999</v>
      </c>
      <c r="T8294" s="3">
        <v>21.917000000000002</v>
      </c>
      <c r="U8294" s="3">
        <v>21.388000000000002</v>
      </c>
      <c r="V8294" s="3">
        <v>19.896999999999998</v>
      </c>
      <c r="W8294" s="3">
        <v>20.047000000000001</v>
      </c>
      <c r="X8294" s="3">
        <v>20.251000000000001</v>
      </c>
      <c r="Y8294" s="3">
        <v>20.071000000000002</v>
      </c>
      <c r="Z8294" s="3">
        <v>20.062000000000001</v>
      </c>
      <c r="AA8294" s="3">
        <v>20.13</v>
      </c>
      <c r="AB8294" s="3">
        <v>20.484000000000002</v>
      </c>
      <c r="AC8294" s="3">
        <v>20.727</v>
      </c>
      <c r="AD8294" s="3">
        <v>20.585999999999999</v>
      </c>
      <c r="AE8294" s="3">
        <v>20.297000000000001</v>
      </c>
      <c r="AF8294" s="3">
        <v>20.074000000000002</v>
      </c>
      <c r="AG8294" s="3">
        <v>19.832000000000001</v>
      </c>
      <c r="AH8294" s="3">
        <v>19.559999999999999</v>
      </c>
      <c r="AI8294" s="3">
        <v>19.295000000000002</v>
      </c>
      <c r="AJ8294" s="3">
        <v>18.811</v>
      </c>
      <c r="AK8294" s="3">
        <v>18.164999999999999</v>
      </c>
      <c r="AL8294" s="3">
        <v>17.606000000000002</v>
      </c>
      <c r="AM8294" s="3">
        <v>17.195</v>
      </c>
      <c r="AN8294" s="3">
        <v>16.748999999999999</v>
      </c>
      <c r="AO8294" s="3">
        <v>16.347999999999999</v>
      </c>
      <c r="AP8294" s="3">
        <v>16.2</v>
      </c>
      <c r="AQ8294" s="3">
        <v>15.935</v>
      </c>
      <c r="AR8294" s="3">
        <v>15.794</v>
      </c>
      <c r="AS8294" s="3">
        <v>15.723000000000001</v>
      </c>
      <c r="AT8294" s="3">
        <v>15.473000000000001</v>
      </c>
      <c r="AU8294" s="3">
        <v>15.263</v>
      </c>
      <c r="AV8294" s="3">
        <v>15.122999999999999</v>
      </c>
      <c r="AW8294" s="3">
        <v>14.943</v>
      </c>
      <c r="AX8294" s="3">
        <v>14.675000000000001</v>
      </c>
      <c r="AY8294" s="3">
        <v>14.391999999999999</v>
      </c>
      <c r="AZ8294" s="3">
        <v>14.090999999999999</v>
      </c>
      <c r="BA8294">
        <v>13.782999999999999</v>
      </c>
      <c r="BB8294">
        <v>2017</v>
      </c>
    </row>
    <row r="8295" spans="1:54" hidden="1" x14ac:dyDescent="0.2">
      <c r="A8295">
        <v>111</v>
      </c>
      <c r="B8295" t="s">
        <v>363</v>
      </c>
      <c r="C8295" t="s">
        <v>314</v>
      </c>
      <c r="D8295" t="s">
        <v>71</v>
      </c>
      <c r="E8295" t="s">
        <v>313</v>
      </c>
      <c r="F8295" t="s">
        <v>312</v>
      </c>
      <c r="G8295" t="s">
        <v>311</v>
      </c>
      <c r="I8295" t="s">
        <v>310</v>
      </c>
      <c r="J8295" s="3">
        <v>1</v>
      </c>
      <c r="K8295" s="3">
        <v>1</v>
      </c>
      <c r="L8295" s="3">
        <v>1</v>
      </c>
      <c r="M8295" s="3">
        <v>1</v>
      </c>
      <c r="N8295" s="3">
        <v>1</v>
      </c>
      <c r="O8295" s="3">
        <v>1</v>
      </c>
      <c r="P8295" s="3">
        <v>1</v>
      </c>
      <c r="Q8295" s="3">
        <v>1</v>
      </c>
      <c r="R8295" s="3">
        <v>1</v>
      </c>
      <c r="S8295" s="3">
        <v>1</v>
      </c>
      <c r="T8295" s="3">
        <v>1</v>
      </c>
      <c r="U8295" s="3">
        <v>1</v>
      </c>
      <c r="V8295" s="3">
        <v>1</v>
      </c>
      <c r="W8295" s="3">
        <v>1</v>
      </c>
      <c r="X8295" s="3">
        <v>1</v>
      </c>
      <c r="Y8295" s="3">
        <v>1</v>
      </c>
      <c r="Z8295" s="3">
        <v>1</v>
      </c>
      <c r="AA8295" s="3">
        <v>1</v>
      </c>
      <c r="AB8295" s="3">
        <v>1</v>
      </c>
      <c r="AC8295" s="3">
        <v>1</v>
      </c>
      <c r="AD8295" s="3">
        <v>1</v>
      </c>
      <c r="AE8295" s="3">
        <v>1</v>
      </c>
      <c r="AF8295" s="3">
        <v>1</v>
      </c>
      <c r="AG8295" s="3">
        <v>1</v>
      </c>
      <c r="AH8295" s="3">
        <v>1</v>
      </c>
      <c r="AI8295" s="3">
        <v>1</v>
      </c>
      <c r="AJ8295" s="3">
        <v>1</v>
      </c>
      <c r="AK8295" s="3">
        <v>1</v>
      </c>
      <c r="AL8295" s="3">
        <v>1</v>
      </c>
      <c r="AM8295" s="3">
        <v>1</v>
      </c>
      <c r="AN8295" s="3">
        <v>1</v>
      </c>
      <c r="AO8295" s="3">
        <v>1</v>
      </c>
      <c r="AP8295" s="3">
        <v>1</v>
      </c>
      <c r="AQ8295" s="3">
        <v>1</v>
      </c>
      <c r="AR8295" s="3">
        <v>1</v>
      </c>
      <c r="AS8295" s="3">
        <v>1</v>
      </c>
      <c r="AT8295" s="3">
        <v>1</v>
      </c>
      <c r="AU8295" s="3">
        <v>1</v>
      </c>
      <c r="AV8295" s="3">
        <v>1</v>
      </c>
      <c r="AW8295" s="3">
        <v>1</v>
      </c>
      <c r="AX8295" s="3">
        <v>1</v>
      </c>
      <c r="AY8295" s="3">
        <v>1</v>
      </c>
      <c r="AZ8295" s="3">
        <v>1</v>
      </c>
      <c r="BA8295">
        <v>1</v>
      </c>
      <c r="BB8295">
        <v>2017</v>
      </c>
    </row>
    <row r="8296" spans="1:54" hidden="1" x14ac:dyDescent="0.2">
      <c r="A8296">
        <v>111</v>
      </c>
      <c r="B8296" t="s">
        <v>363</v>
      </c>
      <c r="C8296" t="s">
        <v>309</v>
      </c>
      <c r="D8296" t="s">
        <v>71</v>
      </c>
      <c r="E8296" t="s">
        <v>308</v>
      </c>
      <c r="F8296" t="s">
        <v>307</v>
      </c>
      <c r="G8296" t="s">
        <v>217</v>
      </c>
      <c r="I8296" t="s">
        <v>1886</v>
      </c>
      <c r="J8296" s="3">
        <v>23.266999999999999</v>
      </c>
      <c r="K8296" s="3">
        <v>24.247</v>
      </c>
      <c r="L8296" s="3">
        <v>22.062999999999999</v>
      </c>
      <c r="M8296" s="3">
        <v>22.228000000000002</v>
      </c>
      <c r="N8296" s="3">
        <v>25.077000000000002</v>
      </c>
      <c r="O8296" s="3">
        <v>24.145</v>
      </c>
      <c r="P8296" s="3">
        <v>23.686</v>
      </c>
      <c r="Q8296" s="3">
        <v>23.547999999999998</v>
      </c>
      <c r="R8296" s="3">
        <v>22.757000000000001</v>
      </c>
      <c r="S8296" s="3">
        <v>22.449000000000002</v>
      </c>
      <c r="T8296" s="3">
        <v>21.47</v>
      </c>
      <c r="U8296" s="3">
        <v>20.059000000000001</v>
      </c>
      <c r="V8296" s="3">
        <v>20.02</v>
      </c>
      <c r="W8296" s="3">
        <v>20.334</v>
      </c>
      <c r="X8296" s="3">
        <v>21.216000000000001</v>
      </c>
      <c r="Y8296" s="3">
        <v>21.204999999999998</v>
      </c>
      <c r="Z8296" s="3">
        <v>21.629000000000001</v>
      </c>
      <c r="AA8296" s="3">
        <v>22.364000000000001</v>
      </c>
      <c r="AB8296" s="3">
        <v>22.847999999999999</v>
      </c>
      <c r="AC8296" s="3">
        <v>23.318000000000001</v>
      </c>
      <c r="AD8296" s="3">
        <v>23.568999999999999</v>
      </c>
      <c r="AE8296" s="3">
        <v>22.052</v>
      </c>
      <c r="AF8296" s="3">
        <v>21.576000000000001</v>
      </c>
      <c r="AG8296" s="3">
        <v>21.66</v>
      </c>
      <c r="AH8296" s="3">
        <v>22.527000000000001</v>
      </c>
      <c r="AI8296" s="3">
        <v>23.222999999999999</v>
      </c>
      <c r="AJ8296" s="3">
        <v>23.332999999999998</v>
      </c>
      <c r="AK8296" s="3">
        <v>22.350999999999999</v>
      </c>
      <c r="AL8296" s="3">
        <v>20.786000000000001</v>
      </c>
      <c r="AM8296" s="3">
        <v>17.513000000000002</v>
      </c>
      <c r="AN8296" s="3">
        <v>18.393999999999998</v>
      </c>
      <c r="AO8296" s="3">
        <v>18.545000000000002</v>
      </c>
      <c r="AP8296" s="3">
        <v>19.350999999999999</v>
      </c>
      <c r="AQ8296" s="3">
        <v>19.762</v>
      </c>
      <c r="AR8296" s="3">
        <v>20.145</v>
      </c>
      <c r="AS8296" s="3">
        <v>20.428000000000001</v>
      </c>
      <c r="AT8296" s="3">
        <v>19.689</v>
      </c>
      <c r="AU8296" s="3">
        <v>19.774999999999999</v>
      </c>
      <c r="AV8296" s="3">
        <v>20.196999999999999</v>
      </c>
      <c r="AW8296" s="3">
        <v>20.783999999999999</v>
      </c>
      <c r="AX8296" s="3">
        <v>21.212</v>
      </c>
      <c r="AY8296" s="3">
        <v>21.138999999999999</v>
      </c>
      <c r="AZ8296" s="3">
        <v>21.088999999999999</v>
      </c>
      <c r="BA8296">
        <v>20.998999999999999</v>
      </c>
      <c r="BB8296">
        <v>2017</v>
      </c>
    </row>
    <row r="8297" spans="1:54" hidden="1" x14ac:dyDescent="0.2">
      <c r="A8297">
        <v>111</v>
      </c>
      <c r="B8297" t="s">
        <v>363</v>
      </c>
      <c r="C8297" t="s">
        <v>306</v>
      </c>
      <c r="D8297" t="s">
        <v>71</v>
      </c>
      <c r="E8297" t="s">
        <v>305</v>
      </c>
      <c r="F8297" t="s">
        <v>304</v>
      </c>
      <c r="G8297" t="s">
        <v>217</v>
      </c>
      <c r="I8297" t="s">
        <v>1886</v>
      </c>
      <c r="J8297" s="3">
        <v>22.030999999999999</v>
      </c>
      <c r="K8297" s="3">
        <v>23.21</v>
      </c>
      <c r="L8297" s="3">
        <v>21.762</v>
      </c>
      <c r="M8297" s="3">
        <v>19.776</v>
      </c>
      <c r="N8297" s="3">
        <v>21.891999999999999</v>
      </c>
      <c r="O8297" s="3">
        <v>20.335999999999999</v>
      </c>
      <c r="P8297" s="3">
        <v>18.905999999999999</v>
      </c>
      <c r="Q8297" s="3">
        <v>19.550999999999998</v>
      </c>
      <c r="R8297" s="3">
        <v>20.564</v>
      </c>
      <c r="S8297" s="3">
        <v>19.683</v>
      </c>
      <c r="T8297" s="3">
        <v>18.690000000000001</v>
      </c>
      <c r="U8297" s="3">
        <v>18.754999999999999</v>
      </c>
      <c r="V8297" s="3">
        <v>17.626999999999999</v>
      </c>
      <c r="W8297" s="3">
        <v>16.978000000000002</v>
      </c>
      <c r="X8297" s="3">
        <v>17.774999999999999</v>
      </c>
      <c r="Y8297" s="3">
        <v>18.652000000000001</v>
      </c>
      <c r="Z8297" s="3">
        <v>19.521999999999998</v>
      </c>
      <c r="AA8297" s="3">
        <v>20.718</v>
      </c>
      <c r="AB8297" s="3">
        <v>21.26</v>
      </c>
      <c r="AC8297" s="3">
        <v>20.74</v>
      </c>
      <c r="AD8297" s="3">
        <v>20.611000000000001</v>
      </c>
      <c r="AE8297" s="3">
        <v>19.474</v>
      </c>
      <c r="AF8297" s="3">
        <v>18.132999999999999</v>
      </c>
      <c r="AG8297" s="3">
        <v>17.297999999999998</v>
      </c>
      <c r="AH8297" s="3">
        <v>17.488</v>
      </c>
      <c r="AI8297" s="3">
        <v>17.86</v>
      </c>
      <c r="AJ8297" s="3">
        <v>19.111999999999998</v>
      </c>
      <c r="AK8297" s="3">
        <v>17.27</v>
      </c>
      <c r="AL8297" s="3">
        <v>15.412000000000001</v>
      </c>
      <c r="AM8297" s="3">
        <v>14.342000000000001</v>
      </c>
      <c r="AN8297" s="3">
        <v>15.086</v>
      </c>
      <c r="AO8297" s="3">
        <v>15.689</v>
      </c>
      <c r="AP8297" s="3">
        <v>17.710999999999999</v>
      </c>
      <c r="AQ8297" s="3">
        <v>18.276</v>
      </c>
      <c r="AR8297" s="3">
        <v>19.260999999999999</v>
      </c>
      <c r="AS8297" s="3">
        <v>19.353999999999999</v>
      </c>
      <c r="AT8297" s="3">
        <v>18.004000000000001</v>
      </c>
      <c r="AU8297" s="3">
        <v>17.454000000000001</v>
      </c>
      <c r="AV8297" s="3">
        <v>17.186</v>
      </c>
      <c r="AW8297" s="3">
        <v>17.387</v>
      </c>
      <c r="AX8297" s="3">
        <v>17.622</v>
      </c>
      <c r="AY8297" s="3">
        <v>17.742000000000001</v>
      </c>
      <c r="AZ8297" s="3">
        <v>17.847000000000001</v>
      </c>
      <c r="BA8297">
        <v>17.984999999999999</v>
      </c>
      <c r="BB8297">
        <v>2017</v>
      </c>
    </row>
    <row r="8298" spans="1:54" hidden="1" x14ac:dyDescent="0.2">
      <c r="A8298">
        <v>111</v>
      </c>
      <c r="B8298" t="s">
        <v>363</v>
      </c>
      <c r="C8298" t="s">
        <v>303</v>
      </c>
      <c r="D8298" t="s">
        <v>71</v>
      </c>
      <c r="E8298" t="s">
        <v>300</v>
      </c>
      <c r="F8298" t="s">
        <v>302</v>
      </c>
      <c r="G8298" t="s">
        <v>295</v>
      </c>
      <c r="I8298" t="s">
        <v>1887</v>
      </c>
      <c r="J8298" s="3">
        <v>82.382999999999996</v>
      </c>
      <c r="K8298" s="3">
        <v>90.933000000000007</v>
      </c>
      <c r="L8298" s="3">
        <v>96.533000000000001</v>
      </c>
      <c r="M8298" s="3">
        <v>99.582999999999998</v>
      </c>
      <c r="N8298" s="3">
        <v>103.93300000000001</v>
      </c>
      <c r="O8298" s="3">
        <v>107.6</v>
      </c>
      <c r="P8298" s="3">
        <v>109.69199999999999</v>
      </c>
      <c r="Q8298" s="3">
        <v>113.617</v>
      </c>
      <c r="R8298" s="3">
        <v>118.27500000000001</v>
      </c>
      <c r="S8298" s="3">
        <v>123.94199999999999</v>
      </c>
      <c r="T8298" s="3">
        <v>130.65799999999999</v>
      </c>
      <c r="U8298" s="3">
        <v>136.167</v>
      </c>
      <c r="V8298" s="3">
        <v>140.30799999999999</v>
      </c>
      <c r="W8298" s="3">
        <v>144.47499999999999</v>
      </c>
      <c r="X8298" s="3">
        <v>148.22499999999999</v>
      </c>
      <c r="Y8298" s="3">
        <v>152.38300000000001</v>
      </c>
      <c r="Z8298" s="3">
        <v>156.858</v>
      </c>
      <c r="AA8298" s="3">
        <v>160.52500000000001</v>
      </c>
      <c r="AB8298" s="3">
        <v>163.00800000000001</v>
      </c>
      <c r="AC8298" s="3">
        <v>166.583</v>
      </c>
      <c r="AD8298" s="3">
        <v>172.19200000000001</v>
      </c>
      <c r="AE8298" s="3">
        <v>177.042</v>
      </c>
      <c r="AF8298" s="3">
        <v>179.86699999999999</v>
      </c>
      <c r="AG8298" s="3">
        <v>184</v>
      </c>
      <c r="AH8298" s="3">
        <v>188.90799999999999</v>
      </c>
      <c r="AI8298" s="3">
        <v>195.267</v>
      </c>
      <c r="AJ8298" s="3">
        <v>201.55799999999999</v>
      </c>
      <c r="AK8298" s="3">
        <v>207.34399999999999</v>
      </c>
      <c r="AL8298" s="3">
        <v>215.25399999999999</v>
      </c>
      <c r="AM8298" s="3">
        <v>214.565</v>
      </c>
      <c r="AN8298" s="3">
        <v>218.07599999999999</v>
      </c>
      <c r="AO8298" s="3">
        <v>224.923</v>
      </c>
      <c r="AP8298" s="3">
        <v>229.58600000000001</v>
      </c>
      <c r="AQ8298" s="3">
        <v>232.952</v>
      </c>
      <c r="AR8298" s="3">
        <v>236.70699999999999</v>
      </c>
      <c r="AS8298" s="3">
        <v>236.99299999999999</v>
      </c>
      <c r="AT8298" s="3">
        <v>240.006</v>
      </c>
      <c r="AU8298" s="3">
        <v>245.13900000000001</v>
      </c>
      <c r="AV8298" s="3">
        <v>251.376</v>
      </c>
      <c r="AW8298" s="3">
        <v>257.49799999999999</v>
      </c>
      <c r="AX8298" s="3">
        <v>262.97399999999999</v>
      </c>
      <c r="AY8298" s="3">
        <v>268.334</v>
      </c>
      <c r="AZ8298" s="3">
        <v>273.89800000000002</v>
      </c>
      <c r="BA8298">
        <v>279.70499999999998</v>
      </c>
      <c r="BB8298">
        <v>2017</v>
      </c>
    </row>
    <row r="8299" spans="1:54" hidden="1" x14ac:dyDescent="0.2">
      <c r="A8299">
        <v>111</v>
      </c>
      <c r="B8299" t="s">
        <v>363</v>
      </c>
      <c r="C8299" t="s">
        <v>301</v>
      </c>
      <c r="D8299" t="s">
        <v>71</v>
      </c>
      <c r="E8299" t="s">
        <v>300</v>
      </c>
      <c r="F8299" t="s">
        <v>299</v>
      </c>
      <c r="G8299" t="s">
        <v>275</v>
      </c>
      <c r="I8299" t="s">
        <v>298</v>
      </c>
      <c r="J8299" s="3">
        <v>13.502000000000001</v>
      </c>
      <c r="K8299" s="3">
        <v>10.378</v>
      </c>
      <c r="L8299" s="3">
        <v>6.1580000000000004</v>
      </c>
      <c r="M8299" s="3">
        <v>3.16</v>
      </c>
      <c r="N8299" s="3">
        <v>4.3680000000000003</v>
      </c>
      <c r="O8299" s="3">
        <v>3.528</v>
      </c>
      <c r="P8299" s="3">
        <v>1.944</v>
      </c>
      <c r="Q8299" s="3">
        <v>3.5779999999999998</v>
      </c>
      <c r="R8299" s="3">
        <v>4.0999999999999996</v>
      </c>
      <c r="S8299" s="3">
        <v>4.7910000000000004</v>
      </c>
      <c r="T8299" s="3">
        <v>5.4189999999999996</v>
      </c>
      <c r="U8299" s="3">
        <v>4.2160000000000002</v>
      </c>
      <c r="V8299" s="3">
        <v>3.0419999999999998</v>
      </c>
      <c r="W8299" s="3">
        <v>2.97</v>
      </c>
      <c r="X8299" s="3">
        <v>2.5960000000000001</v>
      </c>
      <c r="Y8299" s="3">
        <v>2.8050000000000002</v>
      </c>
      <c r="Z8299" s="3">
        <v>2.9369999999999998</v>
      </c>
      <c r="AA8299" s="3">
        <v>2.3380000000000001</v>
      </c>
      <c r="AB8299" s="3">
        <v>1.5469999999999999</v>
      </c>
      <c r="AC8299" s="3">
        <v>2.1930000000000001</v>
      </c>
      <c r="AD8299" s="3">
        <v>3.367</v>
      </c>
      <c r="AE8299" s="3">
        <v>2.8170000000000002</v>
      </c>
      <c r="AF8299" s="3">
        <v>1.5960000000000001</v>
      </c>
      <c r="AG8299" s="3">
        <v>2.298</v>
      </c>
      <c r="AH8299" s="3">
        <v>2.6680000000000001</v>
      </c>
      <c r="AI8299" s="3">
        <v>3.3660000000000001</v>
      </c>
      <c r="AJ8299" s="3">
        <v>3.222</v>
      </c>
      <c r="AK8299" s="3">
        <v>2.871</v>
      </c>
      <c r="AL8299" s="3">
        <v>3.8149999999999999</v>
      </c>
      <c r="AM8299" s="3">
        <v>-0.32</v>
      </c>
      <c r="AN8299" s="3">
        <v>1.637</v>
      </c>
      <c r="AO8299" s="3">
        <v>3.14</v>
      </c>
      <c r="AP8299" s="3">
        <v>2.073</v>
      </c>
      <c r="AQ8299" s="3">
        <v>1.466</v>
      </c>
      <c r="AR8299" s="3">
        <v>1.6120000000000001</v>
      </c>
      <c r="AS8299" s="3">
        <v>0.121</v>
      </c>
      <c r="AT8299" s="3">
        <v>1.272</v>
      </c>
      <c r="AU8299" s="3">
        <v>2.1389999999999998</v>
      </c>
      <c r="AV8299" s="3">
        <v>2.544</v>
      </c>
      <c r="AW8299" s="3">
        <v>2.4359999999999999</v>
      </c>
      <c r="AX8299" s="3">
        <v>2.1259999999999999</v>
      </c>
      <c r="AY8299" s="3">
        <v>2.0379999999999998</v>
      </c>
      <c r="AZ8299" s="3">
        <v>2.0739999999999998</v>
      </c>
      <c r="BA8299">
        <v>2.12</v>
      </c>
      <c r="BB8299">
        <v>2017</v>
      </c>
    </row>
    <row r="8300" spans="1:54" hidden="1" x14ac:dyDescent="0.2">
      <c r="A8300">
        <v>111</v>
      </c>
      <c r="B8300" t="s">
        <v>363</v>
      </c>
      <c r="C8300" t="s">
        <v>297</v>
      </c>
      <c r="D8300" t="s">
        <v>71</v>
      </c>
      <c r="E8300" t="s">
        <v>293</v>
      </c>
      <c r="F8300" t="s">
        <v>296</v>
      </c>
      <c r="G8300" t="s">
        <v>295</v>
      </c>
      <c r="I8300" t="s">
        <v>1887</v>
      </c>
      <c r="J8300" s="3">
        <v>86.75</v>
      </c>
      <c r="K8300" s="3">
        <v>94.183000000000007</v>
      </c>
      <c r="L8300" s="3">
        <v>97.966999999999999</v>
      </c>
      <c r="M8300" s="3">
        <v>101.81699999999999</v>
      </c>
      <c r="N8300" s="3">
        <v>105.783</v>
      </c>
      <c r="O8300" s="3">
        <v>109.283</v>
      </c>
      <c r="P8300" s="3">
        <v>111.133</v>
      </c>
      <c r="Q8300" s="3">
        <v>115.783</v>
      </c>
      <c r="R8300" s="3">
        <v>120.983</v>
      </c>
      <c r="S8300" s="3">
        <v>126.95</v>
      </c>
      <c r="T8300" s="3">
        <v>134.267</v>
      </c>
      <c r="U8300" s="3">
        <v>138.19999999999999</v>
      </c>
      <c r="V8300" s="3">
        <v>142.55000000000001</v>
      </c>
      <c r="W8300" s="3">
        <v>146.333</v>
      </c>
      <c r="X8300" s="3">
        <v>150.31700000000001</v>
      </c>
      <c r="Y8300" s="3">
        <v>154.38300000000001</v>
      </c>
      <c r="Z8300" s="3">
        <v>159.15</v>
      </c>
      <c r="AA8300" s="3">
        <v>161.833</v>
      </c>
      <c r="AB8300" s="3">
        <v>164.43299999999999</v>
      </c>
      <c r="AC8300" s="3">
        <v>169.267</v>
      </c>
      <c r="AD8300" s="3">
        <v>175.06700000000001</v>
      </c>
      <c r="AE8300" s="3">
        <v>177.78299999999999</v>
      </c>
      <c r="AF8300" s="3">
        <v>182.43299999999999</v>
      </c>
      <c r="AG8300" s="3">
        <v>185.917</v>
      </c>
      <c r="AH8300" s="3">
        <v>191.88300000000001</v>
      </c>
      <c r="AI8300" s="3">
        <v>198.95</v>
      </c>
      <c r="AJ8300" s="3">
        <v>203.32499999999999</v>
      </c>
      <c r="AK8300" s="3">
        <v>211.63</v>
      </c>
      <c r="AL8300" s="3">
        <v>213.113</v>
      </c>
      <c r="AM8300" s="3">
        <v>217.202</v>
      </c>
      <c r="AN8300" s="3">
        <v>220.87100000000001</v>
      </c>
      <c r="AO8300" s="3">
        <v>227.68700000000001</v>
      </c>
      <c r="AP8300" s="3">
        <v>231.834</v>
      </c>
      <c r="AQ8300" s="3">
        <v>234.886</v>
      </c>
      <c r="AR8300" s="3">
        <v>236.13800000000001</v>
      </c>
      <c r="AS8300" s="3">
        <v>237.86799999999999</v>
      </c>
      <c r="AT8300" s="3">
        <v>243.06299999999999</v>
      </c>
      <c r="AU8300" s="3">
        <v>248.18799999999999</v>
      </c>
      <c r="AV8300" s="3">
        <v>254.553</v>
      </c>
      <c r="AW8300" s="3">
        <v>260.28100000000001</v>
      </c>
      <c r="AX8300" s="3">
        <v>265.66699999999997</v>
      </c>
      <c r="AY8300" s="3">
        <v>271.05200000000002</v>
      </c>
      <c r="AZ8300" s="3">
        <v>276.78100000000001</v>
      </c>
      <c r="BA8300">
        <v>281.93599999999998</v>
      </c>
      <c r="BB8300">
        <v>2017</v>
      </c>
    </row>
    <row r="8301" spans="1:54" hidden="1" x14ac:dyDescent="0.2">
      <c r="A8301">
        <v>111</v>
      </c>
      <c r="B8301" t="s">
        <v>363</v>
      </c>
      <c r="C8301" t="s">
        <v>294</v>
      </c>
      <c r="D8301" t="s">
        <v>71</v>
      </c>
      <c r="E8301" t="s">
        <v>293</v>
      </c>
      <c r="F8301" t="s">
        <v>292</v>
      </c>
      <c r="G8301" t="s">
        <v>275</v>
      </c>
      <c r="I8301" t="s">
        <v>291</v>
      </c>
      <c r="J8301" s="3">
        <v>11.887</v>
      </c>
      <c r="K8301" s="3">
        <v>8.5690000000000008</v>
      </c>
      <c r="L8301" s="3">
        <v>4.0170000000000003</v>
      </c>
      <c r="M8301" s="3">
        <v>3.93</v>
      </c>
      <c r="N8301" s="3">
        <v>3.8959999999999999</v>
      </c>
      <c r="O8301" s="3">
        <v>3.3090000000000002</v>
      </c>
      <c r="P8301" s="3">
        <v>1.6930000000000001</v>
      </c>
      <c r="Q8301" s="3">
        <v>4.1840000000000002</v>
      </c>
      <c r="R8301" s="3">
        <v>4.4909999999999997</v>
      </c>
      <c r="S8301" s="3">
        <v>4.9320000000000004</v>
      </c>
      <c r="T8301" s="3">
        <v>5.7629999999999999</v>
      </c>
      <c r="U8301" s="3">
        <v>2.9289999999999998</v>
      </c>
      <c r="V8301" s="3">
        <v>3.1480000000000001</v>
      </c>
      <c r="W8301" s="3">
        <v>2.6539999999999999</v>
      </c>
      <c r="X8301" s="3">
        <v>2.722</v>
      </c>
      <c r="Y8301" s="3">
        <v>2.7050000000000001</v>
      </c>
      <c r="Z8301" s="3">
        <v>3.0880000000000001</v>
      </c>
      <c r="AA8301" s="3">
        <v>1.6859999999999999</v>
      </c>
      <c r="AB8301" s="3">
        <v>1.607</v>
      </c>
      <c r="AC8301" s="3">
        <v>2.9390000000000001</v>
      </c>
      <c r="AD8301" s="3">
        <v>3.427</v>
      </c>
      <c r="AE8301" s="3">
        <v>1.552</v>
      </c>
      <c r="AF8301" s="3">
        <v>2.6160000000000001</v>
      </c>
      <c r="AG8301" s="3">
        <v>1.909</v>
      </c>
      <c r="AH8301" s="3">
        <v>3.2090000000000001</v>
      </c>
      <c r="AI8301" s="3">
        <v>3.6829999999999998</v>
      </c>
      <c r="AJ8301" s="3">
        <v>2.1989999999999998</v>
      </c>
      <c r="AK8301" s="3">
        <v>4.0839999999999996</v>
      </c>
      <c r="AL8301" s="3">
        <v>0.70099999999999996</v>
      </c>
      <c r="AM8301" s="3">
        <v>1.919</v>
      </c>
      <c r="AN8301" s="3">
        <v>1.6890000000000001</v>
      </c>
      <c r="AO8301" s="3">
        <v>3.0859999999999999</v>
      </c>
      <c r="AP8301" s="3">
        <v>1.8220000000000001</v>
      </c>
      <c r="AQ8301" s="3">
        <v>1.3160000000000001</v>
      </c>
      <c r="AR8301" s="3">
        <v>0.53300000000000003</v>
      </c>
      <c r="AS8301" s="3">
        <v>0.73299999999999998</v>
      </c>
      <c r="AT8301" s="3">
        <v>2.1840000000000002</v>
      </c>
      <c r="AU8301" s="3">
        <v>2.1080000000000001</v>
      </c>
      <c r="AV8301" s="3">
        <v>2.5649999999999999</v>
      </c>
      <c r="AW8301" s="3">
        <v>2.25</v>
      </c>
      <c r="AX8301" s="3">
        <v>2.069</v>
      </c>
      <c r="AY8301" s="3">
        <v>2.0270000000000001</v>
      </c>
      <c r="AZ8301" s="3">
        <v>2.1139999999999999</v>
      </c>
      <c r="BA8301">
        <v>1.8620000000000001</v>
      </c>
      <c r="BB8301">
        <v>2017</v>
      </c>
    </row>
    <row r="8302" spans="1:54" hidden="1" x14ac:dyDescent="0.2">
      <c r="A8302">
        <v>111</v>
      </c>
      <c r="B8302" t="s">
        <v>363</v>
      </c>
      <c r="C8302" t="s">
        <v>290</v>
      </c>
      <c r="D8302" t="s">
        <v>71</v>
      </c>
      <c r="E8302" t="s">
        <v>289</v>
      </c>
      <c r="G8302" t="s">
        <v>288</v>
      </c>
      <c r="J8302" s="3">
        <v>14.007999999999999</v>
      </c>
      <c r="K8302" s="3">
        <v>16.82</v>
      </c>
      <c r="L8302" s="3">
        <v>13.586</v>
      </c>
      <c r="M8302" s="3">
        <v>9.8970000000000002</v>
      </c>
      <c r="N8302" s="3">
        <v>11.188000000000001</v>
      </c>
      <c r="O8302" s="3">
        <v>8.6449999999999996</v>
      </c>
      <c r="P8302" s="3">
        <v>6.8250000000000002</v>
      </c>
      <c r="Q8302" s="3">
        <v>7.3140000000000001</v>
      </c>
      <c r="R8302" s="3">
        <v>8.1280000000000001</v>
      </c>
      <c r="S8302" s="3">
        <v>9.2680000000000007</v>
      </c>
      <c r="T8302" s="3">
        <v>8.3160000000000007</v>
      </c>
      <c r="U8302" s="3">
        <v>6.077</v>
      </c>
      <c r="V8302" s="3">
        <v>3.9319999999999999</v>
      </c>
      <c r="W8302" s="3">
        <v>3.4260000000000002</v>
      </c>
      <c r="X8302" s="3">
        <v>5.0709999999999997</v>
      </c>
      <c r="Y8302" s="3">
        <v>6.0979999999999999</v>
      </c>
      <c r="Z8302" s="3">
        <v>5.5910000000000002</v>
      </c>
      <c r="AA8302" s="3">
        <v>5.8440000000000003</v>
      </c>
      <c r="AB8302" s="3">
        <v>5.5380000000000003</v>
      </c>
      <c r="AC8302" s="3">
        <v>5.5289999999999999</v>
      </c>
      <c r="AD8302" s="3">
        <v>6.649</v>
      </c>
      <c r="AE8302" s="3">
        <v>3.7280000000000002</v>
      </c>
      <c r="AF8302" s="3">
        <v>1.8819999999999999</v>
      </c>
      <c r="AG8302" s="3">
        <v>1.23</v>
      </c>
      <c r="AH8302" s="3">
        <v>1.792</v>
      </c>
      <c r="AI8302" s="3">
        <v>3.7650000000000001</v>
      </c>
      <c r="AJ8302" s="3">
        <v>5.2729999999999997</v>
      </c>
      <c r="AK8302" s="3">
        <v>5.2519999999999998</v>
      </c>
      <c r="AL8302" s="3">
        <v>3.0449999999999999</v>
      </c>
      <c r="AM8302" s="3">
        <v>1.121</v>
      </c>
      <c r="AN8302" s="3">
        <v>0.51800000000000002</v>
      </c>
      <c r="AO8302" s="3">
        <v>0.50700000000000001</v>
      </c>
      <c r="AP8302" s="3">
        <v>0.68700000000000006</v>
      </c>
      <c r="AQ8302" s="3">
        <v>0.40899999999999997</v>
      </c>
      <c r="AR8302" s="3">
        <v>0.32900000000000001</v>
      </c>
      <c r="AS8302" s="3">
        <v>0.48399999999999999</v>
      </c>
      <c r="AT8302" s="3">
        <v>1.056</v>
      </c>
      <c r="AU8302" s="3">
        <v>1.476</v>
      </c>
      <c r="AV8302" s="3">
        <v>2.4180000000000001</v>
      </c>
      <c r="AW8302" s="3">
        <v>3.41</v>
      </c>
      <c r="AX8302" s="3" t="s">
        <v>215</v>
      </c>
      <c r="AY8302" s="3" t="s">
        <v>215</v>
      </c>
      <c r="AZ8302" s="3" t="s">
        <v>215</v>
      </c>
      <c r="BA8302" t="s">
        <v>215</v>
      </c>
      <c r="BB8302">
        <v>2017</v>
      </c>
    </row>
    <row r="8303" spans="1:54" hidden="1" x14ac:dyDescent="0.2">
      <c r="A8303">
        <v>111</v>
      </c>
      <c r="B8303" t="s">
        <v>363</v>
      </c>
      <c r="C8303" t="s">
        <v>287</v>
      </c>
      <c r="D8303" t="s">
        <v>71</v>
      </c>
      <c r="E8303" t="s">
        <v>286</v>
      </c>
      <c r="F8303" t="s">
        <v>285</v>
      </c>
      <c r="G8303" t="s">
        <v>275</v>
      </c>
      <c r="I8303" t="s">
        <v>1888</v>
      </c>
      <c r="J8303" s="3">
        <v>-6.633</v>
      </c>
      <c r="K8303" s="3">
        <v>2.6389999999999998</v>
      </c>
      <c r="L8303" s="3">
        <v>-1.2589999999999999</v>
      </c>
      <c r="M8303" s="3">
        <v>12.61</v>
      </c>
      <c r="N8303" s="3">
        <v>24.341000000000001</v>
      </c>
      <c r="O8303" s="3">
        <v>6.4930000000000003</v>
      </c>
      <c r="P8303" s="3">
        <v>8.5370000000000008</v>
      </c>
      <c r="Q8303" s="3">
        <v>5.923</v>
      </c>
      <c r="R8303" s="3">
        <v>3.9249999999999998</v>
      </c>
      <c r="S8303" s="3">
        <v>4.41</v>
      </c>
      <c r="T8303" s="3">
        <v>3.5779999999999998</v>
      </c>
      <c r="U8303" s="3">
        <v>-0.156</v>
      </c>
      <c r="V8303" s="3">
        <v>7.0129999999999999</v>
      </c>
      <c r="W8303" s="3">
        <v>8.6449999999999996</v>
      </c>
      <c r="X8303" s="3">
        <v>11.933</v>
      </c>
      <c r="Y8303" s="3">
        <v>7.9969999999999999</v>
      </c>
      <c r="Z8303" s="3">
        <v>8.6959999999999997</v>
      </c>
      <c r="AA8303" s="3">
        <v>13.47</v>
      </c>
      <c r="AB8303" s="3">
        <v>11.686999999999999</v>
      </c>
      <c r="AC8303" s="3">
        <v>10.141</v>
      </c>
      <c r="AD8303" s="3">
        <v>13.016999999999999</v>
      </c>
      <c r="AE8303" s="3">
        <v>-2.835</v>
      </c>
      <c r="AF8303" s="3">
        <v>3.665</v>
      </c>
      <c r="AG8303" s="3">
        <v>4.4640000000000004</v>
      </c>
      <c r="AH8303" s="3">
        <v>11.41</v>
      </c>
      <c r="AI8303" s="3">
        <v>6.3330000000000002</v>
      </c>
      <c r="AJ8303" s="3">
        <v>6.3209999999999997</v>
      </c>
      <c r="AK8303" s="3">
        <v>2.5209999999999999</v>
      </c>
      <c r="AL8303" s="3">
        <v>-2.56</v>
      </c>
      <c r="AM8303" s="3">
        <v>-13.722</v>
      </c>
      <c r="AN8303" s="3">
        <v>12.714</v>
      </c>
      <c r="AO8303" s="3">
        <v>5.4710000000000001</v>
      </c>
      <c r="AP8303" s="3">
        <v>2.2309999999999999</v>
      </c>
      <c r="AQ8303" s="3">
        <v>1.087</v>
      </c>
      <c r="AR8303" s="3">
        <v>4.4989999999999997</v>
      </c>
      <c r="AS8303" s="3">
        <v>4.96</v>
      </c>
      <c r="AT8303" s="3">
        <v>1.2709999999999999</v>
      </c>
      <c r="AU8303" s="3">
        <v>3.9510000000000001</v>
      </c>
      <c r="AV8303" s="3">
        <v>6.827</v>
      </c>
      <c r="AW8303" s="3">
        <v>6.5990000000000002</v>
      </c>
      <c r="AX8303" s="3">
        <v>4.9930000000000003</v>
      </c>
      <c r="AY8303" s="3">
        <v>2.52</v>
      </c>
      <c r="AZ8303" s="3">
        <v>1.41</v>
      </c>
      <c r="BA8303">
        <v>0.17599999999999999</v>
      </c>
      <c r="BB8303">
        <v>2016</v>
      </c>
    </row>
    <row r="8304" spans="1:54" hidden="1" x14ac:dyDescent="0.2">
      <c r="A8304">
        <v>111</v>
      </c>
      <c r="B8304" t="s">
        <v>363</v>
      </c>
      <c r="C8304" t="s">
        <v>284</v>
      </c>
      <c r="D8304" t="s">
        <v>71</v>
      </c>
      <c r="E8304" t="s">
        <v>283</v>
      </c>
      <c r="F8304" t="s">
        <v>282</v>
      </c>
      <c r="G8304" t="s">
        <v>275</v>
      </c>
      <c r="I8304" t="s">
        <v>1888</v>
      </c>
      <c r="J8304" s="3">
        <v>-7.4269999999999996</v>
      </c>
      <c r="K8304" s="3">
        <v>2.0699999999999998</v>
      </c>
      <c r="L8304" s="3">
        <v>-2.5190000000000001</v>
      </c>
      <c r="M8304" s="3">
        <v>13.577999999999999</v>
      </c>
      <c r="N8304" s="3">
        <v>24.204999999999998</v>
      </c>
      <c r="O8304" s="3">
        <v>6.2549999999999999</v>
      </c>
      <c r="P8304" s="3">
        <v>10.257</v>
      </c>
      <c r="Q8304" s="3">
        <v>4.6269999999999998</v>
      </c>
      <c r="R8304" s="3">
        <v>4.0540000000000003</v>
      </c>
      <c r="S8304" s="3">
        <v>4.2990000000000004</v>
      </c>
      <c r="T8304" s="3">
        <v>2.915</v>
      </c>
      <c r="U8304" s="3">
        <v>0.45400000000000001</v>
      </c>
      <c r="V8304" s="3">
        <v>9.4260000000000002</v>
      </c>
      <c r="W8304" s="3">
        <v>10.01</v>
      </c>
      <c r="X8304" s="3">
        <v>13.356</v>
      </c>
      <c r="Y8304" s="3">
        <v>9.0039999999999996</v>
      </c>
      <c r="Z8304" s="3">
        <v>9.3759999999999994</v>
      </c>
      <c r="AA8304" s="3">
        <v>14.411</v>
      </c>
      <c r="AB8304" s="3">
        <v>11.846</v>
      </c>
      <c r="AC8304" s="3">
        <v>12.811</v>
      </c>
      <c r="AD8304" s="3">
        <v>13.090999999999999</v>
      </c>
      <c r="AE8304" s="3">
        <v>-3.2290000000000001</v>
      </c>
      <c r="AF8304" s="3">
        <v>3.74</v>
      </c>
      <c r="AG8304" s="3">
        <v>4.923</v>
      </c>
      <c r="AH8304" s="3">
        <v>11.163</v>
      </c>
      <c r="AI8304" s="3">
        <v>6.6749999999999998</v>
      </c>
      <c r="AJ8304" s="3">
        <v>5.9119999999999999</v>
      </c>
      <c r="AK8304" s="3">
        <v>1.8440000000000001</v>
      </c>
      <c r="AL8304" s="3">
        <v>-3.7240000000000002</v>
      </c>
      <c r="AM8304" s="3">
        <v>-15.760999999999999</v>
      </c>
      <c r="AN8304" s="3">
        <v>14.868</v>
      </c>
      <c r="AO8304" s="3">
        <v>5.77</v>
      </c>
      <c r="AP8304" s="3">
        <v>2.0699999999999998</v>
      </c>
      <c r="AQ8304" s="3">
        <v>1.179</v>
      </c>
      <c r="AR8304" s="3">
        <v>4.8940000000000001</v>
      </c>
      <c r="AS8304" s="3">
        <v>5.165</v>
      </c>
      <c r="AT8304" s="3">
        <v>0.85499999999999998</v>
      </c>
      <c r="AU8304" s="3">
        <v>4.2789999999999999</v>
      </c>
      <c r="AV8304" s="3">
        <v>8.1280000000000001</v>
      </c>
      <c r="AW8304" s="3">
        <v>7.61</v>
      </c>
      <c r="AX8304" s="3">
        <v>5.6970000000000001</v>
      </c>
      <c r="AY8304" s="3">
        <v>2.7490000000000001</v>
      </c>
      <c r="AZ8304" s="3">
        <v>1.423</v>
      </c>
      <c r="BA8304">
        <v>0.02</v>
      </c>
      <c r="BB8304">
        <v>2016</v>
      </c>
    </row>
    <row r="8305" spans="1:54" hidden="1" x14ac:dyDescent="0.2">
      <c r="A8305">
        <v>111</v>
      </c>
      <c r="B8305" t="s">
        <v>363</v>
      </c>
      <c r="C8305" t="s">
        <v>281</v>
      </c>
      <c r="D8305" t="s">
        <v>71</v>
      </c>
      <c r="E8305" t="s">
        <v>280</v>
      </c>
      <c r="F8305" t="s">
        <v>279</v>
      </c>
      <c r="G8305" t="s">
        <v>275</v>
      </c>
      <c r="I8305" t="s">
        <v>1888</v>
      </c>
      <c r="J8305" s="3">
        <v>10.768000000000001</v>
      </c>
      <c r="K8305" s="3">
        <v>1.2370000000000001</v>
      </c>
      <c r="L8305" s="3">
        <v>-7.6390000000000002</v>
      </c>
      <c r="M8305" s="3">
        <v>-2.589</v>
      </c>
      <c r="N8305" s="3">
        <v>8.1690000000000005</v>
      </c>
      <c r="O8305" s="3">
        <v>3.3410000000000002</v>
      </c>
      <c r="P8305" s="3">
        <v>7.6870000000000003</v>
      </c>
      <c r="Q8305" s="3">
        <v>10.891999999999999</v>
      </c>
      <c r="R8305" s="3">
        <v>16.204999999999998</v>
      </c>
      <c r="S8305" s="3">
        <v>11.573</v>
      </c>
      <c r="T8305" s="3">
        <v>8.8290000000000006</v>
      </c>
      <c r="U8305" s="3">
        <v>6.6120000000000001</v>
      </c>
      <c r="V8305" s="3">
        <v>6.9260000000000002</v>
      </c>
      <c r="W8305" s="3">
        <v>3.278</v>
      </c>
      <c r="X8305" s="3">
        <v>8.843</v>
      </c>
      <c r="Y8305" s="3">
        <v>10.275</v>
      </c>
      <c r="Z8305" s="3">
        <v>8.1820000000000004</v>
      </c>
      <c r="AA8305" s="3">
        <v>11.914</v>
      </c>
      <c r="AB8305" s="3">
        <v>2.3380000000000001</v>
      </c>
      <c r="AC8305" s="3">
        <v>2.641</v>
      </c>
      <c r="AD8305" s="3">
        <v>8.5670000000000002</v>
      </c>
      <c r="AE8305" s="3">
        <v>-5.843</v>
      </c>
      <c r="AF8305" s="3">
        <v>-1.722</v>
      </c>
      <c r="AG8305" s="3">
        <v>1.76</v>
      </c>
      <c r="AH8305" s="3">
        <v>9.7550000000000008</v>
      </c>
      <c r="AI8305" s="3">
        <v>6.2489999999999997</v>
      </c>
      <c r="AJ8305" s="3">
        <v>9.0380000000000003</v>
      </c>
      <c r="AK8305" s="3">
        <v>9.2680000000000007</v>
      </c>
      <c r="AL8305" s="3">
        <v>5.7320000000000002</v>
      </c>
      <c r="AM8305" s="3">
        <v>-8.7929999999999993</v>
      </c>
      <c r="AN8305" s="3">
        <v>11.896000000000001</v>
      </c>
      <c r="AO8305" s="3">
        <v>6.8520000000000003</v>
      </c>
      <c r="AP8305" s="3">
        <v>3.4169999999999998</v>
      </c>
      <c r="AQ8305" s="3">
        <v>3.4820000000000002</v>
      </c>
      <c r="AR8305" s="3">
        <v>4.274</v>
      </c>
      <c r="AS8305" s="3">
        <v>0.41</v>
      </c>
      <c r="AT8305" s="3">
        <v>-0.32800000000000001</v>
      </c>
      <c r="AU8305" s="3">
        <v>3.3639999999999999</v>
      </c>
      <c r="AV8305" s="3">
        <v>3.4049999999999998</v>
      </c>
      <c r="AW8305" s="3">
        <v>3.1819999999999999</v>
      </c>
      <c r="AX8305" s="3">
        <v>3.2970000000000002</v>
      </c>
      <c r="AY8305" s="3">
        <v>3.234</v>
      </c>
      <c r="AZ8305" s="3">
        <v>3.1779999999999999</v>
      </c>
      <c r="BA8305">
        <v>2.94</v>
      </c>
      <c r="BB8305">
        <v>2016</v>
      </c>
    </row>
    <row r="8306" spans="1:54" hidden="1" x14ac:dyDescent="0.2">
      <c r="A8306">
        <v>111</v>
      </c>
      <c r="B8306" t="s">
        <v>363</v>
      </c>
      <c r="C8306" t="s">
        <v>278</v>
      </c>
      <c r="D8306" t="s">
        <v>71</v>
      </c>
      <c r="E8306" t="s">
        <v>277</v>
      </c>
      <c r="F8306" t="s">
        <v>276</v>
      </c>
      <c r="G8306" t="s">
        <v>275</v>
      </c>
      <c r="I8306" t="s">
        <v>1888</v>
      </c>
      <c r="J8306" s="3">
        <v>12.313000000000001</v>
      </c>
      <c r="K8306" s="3">
        <v>-0.64600000000000002</v>
      </c>
      <c r="L8306" s="3">
        <v>-8.4719999999999995</v>
      </c>
      <c r="M8306" s="3">
        <v>-3.2450000000000001</v>
      </c>
      <c r="N8306" s="3">
        <v>7.0789999999999997</v>
      </c>
      <c r="O8306" s="3">
        <v>3.5310000000000001</v>
      </c>
      <c r="P8306" s="3">
        <v>5.3879999999999999</v>
      </c>
      <c r="Q8306" s="3">
        <v>12.175000000000001</v>
      </c>
      <c r="R8306" s="3">
        <v>17.786000000000001</v>
      </c>
      <c r="S8306" s="3">
        <v>11.423</v>
      </c>
      <c r="T8306" s="3">
        <v>8.5630000000000006</v>
      </c>
      <c r="U8306" s="3">
        <v>6.7140000000000004</v>
      </c>
      <c r="V8306" s="3">
        <v>7.5289999999999999</v>
      </c>
      <c r="W8306" s="3">
        <v>3.2530000000000001</v>
      </c>
      <c r="X8306" s="3">
        <v>9.5850000000000009</v>
      </c>
      <c r="Y8306" s="3">
        <v>11.635</v>
      </c>
      <c r="Z8306" s="3">
        <v>8.9</v>
      </c>
      <c r="AA8306" s="3">
        <v>14.486000000000001</v>
      </c>
      <c r="AB8306" s="3">
        <v>2.1789999999999998</v>
      </c>
      <c r="AC8306" s="3">
        <v>4.173</v>
      </c>
      <c r="AD8306" s="3">
        <v>10.111000000000001</v>
      </c>
      <c r="AE8306" s="3">
        <v>-6.1509999999999998</v>
      </c>
      <c r="AF8306" s="3">
        <v>-3.4159999999999999</v>
      </c>
      <c r="AG8306" s="3">
        <v>1.877</v>
      </c>
      <c r="AH8306" s="3">
        <v>8.5609999999999999</v>
      </c>
      <c r="AI8306" s="3">
        <v>7.3049999999999997</v>
      </c>
      <c r="AJ8306" s="3">
        <v>9.4250000000000007</v>
      </c>
      <c r="AK8306" s="3">
        <v>7.4809999999999999</v>
      </c>
      <c r="AL8306" s="3">
        <v>6.1369999999999996</v>
      </c>
      <c r="AM8306" s="3">
        <v>-12.084</v>
      </c>
      <c r="AN8306" s="3">
        <v>14.379</v>
      </c>
      <c r="AO8306" s="3">
        <v>6.5069999999999997</v>
      </c>
      <c r="AP8306" s="3">
        <v>3.593</v>
      </c>
      <c r="AQ8306" s="3">
        <v>3.0870000000000002</v>
      </c>
      <c r="AR8306" s="3">
        <v>4.5629999999999997</v>
      </c>
      <c r="AS8306" s="3">
        <v>-0.39700000000000002</v>
      </c>
      <c r="AT8306" s="3">
        <v>0.30099999999999999</v>
      </c>
      <c r="AU8306" s="3">
        <v>4.4749999999999996</v>
      </c>
      <c r="AV8306" s="3">
        <v>4.0990000000000002</v>
      </c>
      <c r="AW8306" s="3">
        <v>3.1349999999999998</v>
      </c>
      <c r="AX8306" s="3">
        <v>3.423</v>
      </c>
      <c r="AY8306" s="3">
        <v>3.3370000000000002</v>
      </c>
      <c r="AZ8306" s="3">
        <v>3.3069999999999999</v>
      </c>
      <c r="BA8306">
        <v>2.9620000000000002</v>
      </c>
      <c r="BB8306">
        <v>2016</v>
      </c>
    </row>
    <row r="8307" spans="1:54" hidden="1" x14ac:dyDescent="0.2">
      <c r="A8307">
        <v>111</v>
      </c>
      <c r="B8307" t="s">
        <v>363</v>
      </c>
      <c r="C8307" t="s">
        <v>274</v>
      </c>
      <c r="D8307" t="s">
        <v>71</v>
      </c>
      <c r="E8307" t="s">
        <v>273</v>
      </c>
      <c r="F8307" t="s">
        <v>272</v>
      </c>
      <c r="G8307" t="s">
        <v>271</v>
      </c>
      <c r="I8307" t="s">
        <v>1559</v>
      </c>
      <c r="J8307" s="3">
        <v>7.1749999999999998</v>
      </c>
      <c r="K8307" s="3">
        <v>7.617</v>
      </c>
      <c r="L8307" s="3">
        <v>9.7080000000000002</v>
      </c>
      <c r="M8307" s="3">
        <v>9.6</v>
      </c>
      <c r="N8307" s="3">
        <v>7.508</v>
      </c>
      <c r="O8307" s="3">
        <v>7.1920000000000002</v>
      </c>
      <c r="P8307" s="3">
        <v>7</v>
      </c>
      <c r="Q8307" s="3">
        <v>6.1749999999999998</v>
      </c>
      <c r="R8307" s="3">
        <v>5.492</v>
      </c>
      <c r="S8307" s="3">
        <v>5.258</v>
      </c>
      <c r="T8307" s="3">
        <v>5.617</v>
      </c>
      <c r="U8307" s="3">
        <v>6.85</v>
      </c>
      <c r="V8307" s="3">
        <v>7.492</v>
      </c>
      <c r="W8307" s="3">
        <v>6.9080000000000004</v>
      </c>
      <c r="X8307" s="3">
        <v>6.1</v>
      </c>
      <c r="Y8307" s="3">
        <v>5.5919999999999996</v>
      </c>
      <c r="Z8307" s="3">
        <v>5.4080000000000004</v>
      </c>
      <c r="AA8307" s="3">
        <v>4.9420000000000002</v>
      </c>
      <c r="AB8307" s="3">
        <v>4.5</v>
      </c>
      <c r="AC8307" s="3">
        <v>4.2169999999999996</v>
      </c>
      <c r="AD8307" s="3">
        <v>3.9670000000000001</v>
      </c>
      <c r="AE8307" s="3">
        <v>4.742</v>
      </c>
      <c r="AF8307" s="3">
        <v>5.7830000000000004</v>
      </c>
      <c r="AG8307" s="3">
        <v>5.992</v>
      </c>
      <c r="AH8307" s="3">
        <v>5.5419999999999998</v>
      </c>
      <c r="AI8307" s="3">
        <v>5.0830000000000002</v>
      </c>
      <c r="AJ8307" s="3">
        <v>4.6079999999999997</v>
      </c>
      <c r="AK8307" s="3">
        <v>4.617</v>
      </c>
      <c r="AL8307" s="3">
        <v>5.8</v>
      </c>
      <c r="AM8307" s="3">
        <v>9.2829999999999995</v>
      </c>
      <c r="AN8307" s="3">
        <v>9.6080000000000005</v>
      </c>
      <c r="AO8307" s="3">
        <v>8.9329999999999998</v>
      </c>
      <c r="AP8307" s="3">
        <v>8.0749999999999993</v>
      </c>
      <c r="AQ8307" s="3">
        <v>7.3579999999999997</v>
      </c>
      <c r="AR8307" s="3">
        <v>6.1749999999999998</v>
      </c>
      <c r="AS8307" s="3">
        <v>5.2670000000000003</v>
      </c>
      <c r="AT8307" s="3">
        <v>4.867</v>
      </c>
      <c r="AU8307" s="3">
        <v>4.3499999999999996</v>
      </c>
      <c r="AV8307" s="3">
        <v>3.8660000000000001</v>
      </c>
      <c r="AW8307" s="3">
        <v>3.5289999999999999</v>
      </c>
      <c r="AX8307" s="3">
        <v>3.42</v>
      </c>
      <c r="AY8307" s="3">
        <v>3.5880000000000001</v>
      </c>
      <c r="AZ8307" s="3">
        <v>3.589</v>
      </c>
      <c r="BA8307">
        <v>3.8620000000000001</v>
      </c>
      <c r="BB8307">
        <v>2017</v>
      </c>
    </row>
    <row r="8308" spans="1:54" hidden="1" x14ac:dyDescent="0.2">
      <c r="A8308">
        <v>111</v>
      </c>
      <c r="B8308" t="s">
        <v>363</v>
      </c>
      <c r="C8308" t="s">
        <v>270</v>
      </c>
      <c r="D8308" t="s">
        <v>71</v>
      </c>
      <c r="E8308" t="s">
        <v>269</v>
      </c>
      <c r="F8308" t="s">
        <v>268</v>
      </c>
      <c r="G8308" t="s">
        <v>264</v>
      </c>
      <c r="H8308" t="s">
        <v>263</v>
      </c>
      <c r="I8308" t="s">
        <v>1559</v>
      </c>
      <c r="J8308" s="3">
        <v>99.302999999999997</v>
      </c>
      <c r="K8308" s="3">
        <v>100.4</v>
      </c>
      <c r="L8308" s="3">
        <v>99.528999999999996</v>
      </c>
      <c r="M8308" s="3">
        <v>100.822</v>
      </c>
      <c r="N8308" s="3">
        <v>105.003</v>
      </c>
      <c r="O8308" s="3">
        <v>107.154</v>
      </c>
      <c r="P8308" s="3">
        <v>109.601</v>
      </c>
      <c r="Q8308" s="3">
        <v>112.43899999999999</v>
      </c>
      <c r="R8308" s="3">
        <v>114.974</v>
      </c>
      <c r="S8308" s="3">
        <v>117.327</v>
      </c>
      <c r="T8308" s="3">
        <v>118.79600000000001</v>
      </c>
      <c r="U8308" s="3">
        <v>117.71299999999999</v>
      </c>
      <c r="V8308" s="3">
        <v>118.488</v>
      </c>
      <c r="W8308" s="3">
        <v>120.259</v>
      </c>
      <c r="X8308" s="3">
        <v>123.071</v>
      </c>
      <c r="Y8308" s="3">
        <v>124.908</v>
      </c>
      <c r="Z8308" s="3">
        <v>126.72</v>
      </c>
      <c r="AA8308" s="3">
        <v>129.572</v>
      </c>
      <c r="AB8308" s="3">
        <v>131.476</v>
      </c>
      <c r="AC8308" s="3">
        <v>133.501</v>
      </c>
      <c r="AD8308" s="3">
        <v>136.90100000000001</v>
      </c>
      <c r="AE8308" s="3">
        <v>136.93899999999999</v>
      </c>
      <c r="AF8308" s="3">
        <v>136.48099999999999</v>
      </c>
      <c r="AG8308" s="3">
        <v>137.72900000000001</v>
      </c>
      <c r="AH8308" s="3">
        <v>139.24</v>
      </c>
      <c r="AI8308" s="3">
        <v>141.71</v>
      </c>
      <c r="AJ8308" s="3">
        <v>144.41800000000001</v>
      </c>
      <c r="AK8308" s="3">
        <v>146.05000000000001</v>
      </c>
      <c r="AL8308" s="3">
        <v>145.37299999999999</v>
      </c>
      <c r="AM8308" s="3">
        <v>139.89400000000001</v>
      </c>
      <c r="AN8308" s="3">
        <v>139.077</v>
      </c>
      <c r="AO8308" s="3">
        <v>139.88499999999999</v>
      </c>
      <c r="AP8308" s="3">
        <v>142.47499999999999</v>
      </c>
      <c r="AQ8308" s="3">
        <v>143.941</v>
      </c>
      <c r="AR8308" s="3">
        <v>146.31700000000001</v>
      </c>
      <c r="AS8308" s="3">
        <v>148.845</v>
      </c>
      <c r="AT8308" s="3">
        <v>151.44</v>
      </c>
      <c r="AU8308" s="3">
        <v>153.33699999999999</v>
      </c>
      <c r="AV8308" s="3">
        <v>155.06899999999999</v>
      </c>
      <c r="AW8308" s="3">
        <v>156.53700000000001</v>
      </c>
      <c r="AX8308" s="3" t="s">
        <v>215</v>
      </c>
      <c r="AY8308" s="3" t="s">
        <v>215</v>
      </c>
      <c r="AZ8308" s="3" t="s">
        <v>215</v>
      </c>
      <c r="BA8308" t="s">
        <v>215</v>
      </c>
      <c r="BB8308">
        <v>2017</v>
      </c>
    </row>
    <row r="8309" spans="1:54" hidden="1" x14ac:dyDescent="0.2">
      <c r="A8309">
        <v>111</v>
      </c>
      <c r="B8309" t="s">
        <v>363</v>
      </c>
      <c r="C8309" t="s">
        <v>267</v>
      </c>
      <c r="D8309" t="s">
        <v>71</v>
      </c>
      <c r="E8309" t="s">
        <v>266</v>
      </c>
      <c r="F8309" t="s">
        <v>265</v>
      </c>
      <c r="G8309" t="s">
        <v>264</v>
      </c>
      <c r="H8309" t="s">
        <v>263</v>
      </c>
      <c r="I8309" t="s">
        <v>1889</v>
      </c>
      <c r="J8309" s="3">
        <v>227.62200000000001</v>
      </c>
      <c r="K8309" s="3">
        <v>229.916</v>
      </c>
      <c r="L8309" s="3">
        <v>232.12799999999999</v>
      </c>
      <c r="M8309" s="3">
        <v>234.24700000000001</v>
      </c>
      <c r="N8309" s="3">
        <v>236.30699999999999</v>
      </c>
      <c r="O8309" s="3">
        <v>238.416</v>
      </c>
      <c r="P8309" s="3">
        <v>240.59299999999999</v>
      </c>
      <c r="Q8309" s="3">
        <v>242.751</v>
      </c>
      <c r="R8309" s="3">
        <v>244.96799999999999</v>
      </c>
      <c r="S8309" s="3">
        <v>247.286</v>
      </c>
      <c r="T8309" s="3">
        <v>250.047</v>
      </c>
      <c r="U8309" s="3">
        <v>253.392</v>
      </c>
      <c r="V8309" s="3">
        <v>256.77699999999999</v>
      </c>
      <c r="W8309" s="3">
        <v>260.14600000000002</v>
      </c>
      <c r="X8309" s="3">
        <v>263.32499999999999</v>
      </c>
      <c r="Y8309" s="3">
        <v>266.45800000000003</v>
      </c>
      <c r="Z8309" s="3">
        <v>269.58100000000002</v>
      </c>
      <c r="AA8309" s="3">
        <v>272.822</v>
      </c>
      <c r="AB8309" s="3">
        <v>276.02199999999999</v>
      </c>
      <c r="AC8309" s="3">
        <v>279.19499999999999</v>
      </c>
      <c r="AD8309" s="3">
        <v>282.29599999999999</v>
      </c>
      <c r="AE8309" s="3">
        <v>285.21600000000001</v>
      </c>
      <c r="AF8309" s="3">
        <v>288.01900000000001</v>
      </c>
      <c r="AG8309" s="3">
        <v>290.733</v>
      </c>
      <c r="AH8309" s="3">
        <v>293.38900000000001</v>
      </c>
      <c r="AI8309" s="3">
        <v>296.11500000000001</v>
      </c>
      <c r="AJ8309" s="3">
        <v>298.93</v>
      </c>
      <c r="AK8309" s="3">
        <v>301.90300000000002</v>
      </c>
      <c r="AL8309" s="3">
        <v>304.71800000000002</v>
      </c>
      <c r="AM8309" s="3">
        <v>307.37400000000002</v>
      </c>
      <c r="AN8309" s="3">
        <v>309.74900000000002</v>
      </c>
      <c r="AO8309" s="3">
        <v>312.00299999999999</v>
      </c>
      <c r="AP8309" s="3">
        <v>314.27999999999997</v>
      </c>
      <c r="AQ8309" s="3">
        <v>316.50400000000002</v>
      </c>
      <c r="AR8309" s="3">
        <v>318.85300000000001</v>
      </c>
      <c r="AS8309" s="3">
        <v>321.22399999999999</v>
      </c>
      <c r="AT8309" s="3">
        <v>323.572</v>
      </c>
      <c r="AU8309" s="3">
        <v>325.88600000000002</v>
      </c>
      <c r="AV8309" s="3">
        <v>328.43400000000003</v>
      </c>
      <c r="AW8309" s="3">
        <v>331.048</v>
      </c>
      <c r="AX8309" s="3">
        <v>333.68299999999999</v>
      </c>
      <c r="AY8309" s="3">
        <v>336.33800000000002</v>
      </c>
      <c r="AZ8309" s="3">
        <v>339.01499999999999</v>
      </c>
      <c r="BA8309">
        <v>341.71300000000002</v>
      </c>
      <c r="BB8309">
        <v>2017</v>
      </c>
    </row>
    <row r="8310" spans="1:54" hidden="1" x14ac:dyDescent="0.2">
      <c r="A8310">
        <v>111</v>
      </c>
      <c r="B8310" t="s">
        <v>363</v>
      </c>
      <c r="C8310" t="s">
        <v>262</v>
      </c>
      <c r="D8310" t="s">
        <v>71</v>
      </c>
      <c r="E8310" t="s">
        <v>260</v>
      </c>
      <c r="F8310" t="s">
        <v>259</v>
      </c>
      <c r="G8310" t="s">
        <v>225</v>
      </c>
      <c r="H8310" t="s">
        <v>222</v>
      </c>
      <c r="I8310" t="s">
        <v>1890</v>
      </c>
      <c r="J8310" s="3" t="s">
        <v>215</v>
      </c>
      <c r="K8310" s="3" t="s">
        <v>215</v>
      </c>
      <c r="L8310" s="3" t="s">
        <v>215</v>
      </c>
      <c r="M8310" s="3" t="s">
        <v>215</v>
      </c>
      <c r="N8310" s="3" t="s">
        <v>215</v>
      </c>
      <c r="O8310" s="3" t="s">
        <v>215</v>
      </c>
      <c r="P8310" s="3" t="s">
        <v>215</v>
      </c>
      <c r="Q8310" s="3" t="s">
        <v>215</v>
      </c>
      <c r="R8310" s="3" t="s">
        <v>215</v>
      </c>
      <c r="S8310" s="3" t="s">
        <v>215</v>
      </c>
      <c r="T8310" s="3" t="s">
        <v>215</v>
      </c>
      <c r="U8310" s="3" t="s">
        <v>215</v>
      </c>
      <c r="V8310" s="3" t="s">
        <v>215</v>
      </c>
      <c r="W8310" s="3" t="s">
        <v>215</v>
      </c>
      <c r="X8310" s="3" t="s">
        <v>215</v>
      </c>
      <c r="Y8310" s="3" t="s">
        <v>215</v>
      </c>
      <c r="Z8310" s="3" t="s">
        <v>215</v>
      </c>
      <c r="AA8310" s="3" t="s">
        <v>215</v>
      </c>
      <c r="AB8310" s="3" t="s">
        <v>215</v>
      </c>
      <c r="AC8310" s="3" t="s">
        <v>215</v>
      </c>
      <c r="AD8310" s="3" t="s">
        <v>215</v>
      </c>
      <c r="AE8310" s="3">
        <v>3413.09</v>
      </c>
      <c r="AF8310" s="3">
        <v>3270.25</v>
      </c>
      <c r="AG8310" s="3">
        <v>3355.8589999999999</v>
      </c>
      <c r="AH8310" s="3">
        <v>3596.538</v>
      </c>
      <c r="AI8310" s="3">
        <v>4013.4180000000001</v>
      </c>
      <c r="AJ8310" s="3">
        <v>4371.652</v>
      </c>
      <c r="AK8310" s="3">
        <v>4585.3609999999999</v>
      </c>
      <c r="AL8310" s="3">
        <v>4510.53</v>
      </c>
      <c r="AM8310" s="3">
        <v>4099.2979999999998</v>
      </c>
      <c r="AN8310" s="3">
        <v>4351.2690000000002</v>
      </c>
      <c r="AO8310" s="3">
        <v>4556.223</v>
      </c>
      <c r="AP8310" s="3">
        <v>4748.5540000000001</v>
      </c>
      <c r="AQ8310" s="3">
        <v>5277.2780000000002</v>
      </c>
      <c r="AR8310" s="3">
        <v>5485.7389999999996</v>
      </c>
      <c r="AS8310" s="3">
        <v>5732.9610000000002</v>
      </c>
      <c r="AT8310" s="3">
        <v>5815.3410000000003</v>
      </c>
      <c r="AU8310" s="3">
        <v>6028.0010000000002</v>
      </c>
      <c r="AV8310" s="3">
        <v>6270.875</v>
      </c>
      <c r="AW8310" s="3">
        <v>6510.05</v>
      </c>
      <c r="AX8310" s="3">
        <v>6858.4979999999996</v>
      </c>
      <c r="AY8310" s="3">
        <v>7187.415</v>
      </c>
      <c r="AZ8310" s="3">
        <v>7506.7550000000001</v>
      </c>
      <c r="BA8310">
        <v>7805.8379999999997</v>
      </c>
      <c r="BB8310">
        <v>2017</v>
      </c>
    </row>
    <row r="8311" spans="1:54" hidden="1" x14ac:dyDescent="0.2">
      <c r="A8311">
        <v>111</v>
      </c>
      <c r="B8311" t="s">
        <v>363</v>
      </c>
      <c r="C8311" t="s">
        <v>261</v>
      </c>
      <c r="D8311" t="s">
        <v>71</v>
      </c>
      <c r="E8311" t="s">
        <v>260</v>
      </c>
      <c r="F8311" t="s">
        <v>259</v>
      </c>
      <c r="G8311" t="s">
        <v>217</v>
      </c>
      <c r="I8311" t="s">
        <v>258</v>
      </c>
      <c r="J8311" s="3" t="s">
        <v>215</v>
      </c>
      <c r="K8311" s="3" t="s">
        <v>215</v>
      </c>
      <c r="L8311" s="3" t="s">
        <v>215</v>
      </c>
      <c r="M8311" s="3" t="s">
        <v>215</v>
      </c>
      <c r="N8311" s="3" t="s">
        <v>215</v>
      </c>
      <c r="O8311" s="3" t="s">
        <v>215</v>
      </c>
      <c r="P8311" s="3" t="s">
        <v>215</v>
      </c>
      <c r="Q8311" s="3" t="s">
        <v>215</v>
      </c>
      <c r="R8311" s="3" t="s">
        <v>215</v>
      </c>
      <c r="S8311" s="3" t="s">
        <v>215</v>
      </c>
      <c r="T8311" s="3" t="s">
        <v>215</v>
      </c>
      <c r="U8311" s="3" t="s">
        <v>215</v>
      </c>
      <c r="V8311" s="3" t="s">
        <v>215</v>
      </c>
      <c r="W8311" s="3" t="s">
        <v>215</v>
      </c>
      <c r="X8311" s="3" t="s">
        <v>215</v>
      </c>
      <c r="Y8311" s="3" t="s">
        <v>215</v>
      </c>
      <c r="Z8311" s="3" t="s">
        <v>215</v>
      </c>
      <c r="AA8311" s="3" t="s">
        <v>215</v>
      </c>
      <c r="AB8311" s="3" t="s">
        <v>215</v>
      </c>
      <c r="AC8311" s="3" t="s">
        <v>215</v>
      </c>
      <c r="AD8311" s="3" t="s">
        <v>215</v>
      </c>
      <c r="AE8311" s="3">
        <v>32.133000000000003</v>
      </c>
      <c r="AF8311" s="3">
        <v>29.79</v>
      </c>
      <c r="AG8311" s="3">
        <v>29.154</v>
      </c>
      <c r="AH8311" s="3">
        <v>29.3</v>
      </c>
      <c r="AI8311" s="3">
        <v>30.652000000000001</v>
      </c>
      <c r="AJ8311" s="3">
        <v>31.550999999999998</v>
      </c>
      <c r="AK8311" s="3">
        <v>31.672000000000001</v>
      </c>
      <c r="AL8311" s="3">
        <v>30.645</v>
      </c>
      <c r="AM8311" s="3">
        <v>28.43</v>
      </c>
      <c r="AN8311" s="3">
        <v>29.077000000000002</v>
      </c>
      <c r="AO8311" s="3">
        <v>29.361000000000001</v>
      </c>
      <c r="AP8311" s="3">
        <v>29.393000000000001</v>
      </c>
      <c r="AQ8311" s="3">
        <v>31.617000000000001</v>
      </c>
      <c r="AR8311" s="3">
        <v>31.477</v>
      </c>
      <c r="AS8311" s="3">
        <v>31.638000000000002</v>
      </c>
      <c r="AT8311" s="3">
        <v>31.224</v>
      </c>
      <c r="AU8311" s="3">
        <v>31.087</v>
      </c>
      <c r="AV8311" s="3">
        <v>30.72</v>
      </c>
      <c r="AW8311" s="3">
        <v>30.405999999999999</v>
      </c>
      <c r="AX8311" s="3">
        <v>30.844000000000001</v>
      </c>
      <c r="AY8311" s="3">
        <v>31.189</v>
      </c>
      <c r="AZ8311" s="3">
        <v>31.558</v>
      </c>
      <c r="BA8311">
        <v>31.812999999999999</v>
      </c>
      <c r="BB8311">
        <v>2017</v>
      </c>
    </row>
    <row r="8312" spans="1:54" hidden="1" x14ac:dyDescent="0.2">
      <c r="A8312">
        <v>111</v>
      </c>
      <c r="B8312" t="s">
        <v>363</v>
      </c>
      <c r="C8312" t="s">
        <v>257</v>
      </c>
      <c r="D8312" t="s">
        <v>71</v>
      </c>
      <c r="E8312" t="s">
        <v>255</v>
      </c>
      <c r="F8312" t="s">
        <v>254</v>
      </c>
      <c r="G8312" t="s">
        <v>225</v>
      </c>
      <c r="H8312" t="s">
        <v>222</v>
      </c>
      <c r="I8312" t="s">
        <v>1890</v>
      </c>
      <c r="J8312" s="3" t="s">
        <v>215</v>
      </c>
      <c r="K8312" s="3" t="s">
        <v>215</v>
      </c>
      <c r="L8312" s="3" t="s">
        <v>215</v>
      </c>
      <c r="M8312" s="3" t="s">
        <v>215</v>
      </c>
      <c r="N8312" s="3" t="s">
        <v>215</v>
      </c>
      <c r="O8312" s="3" t="s">
        <v>215</v>
      </c>
      <c r="P8312" s="3" t="s">
        <v>215</v>
      </c>
      <c r="Q8312" s="3" t="s">
        <v>215</v>
      </c>
      <c r="R8312" s="3" t="s">
        <v>215</v>
      </c>
      <c r="S8312" s="3" t="s">
        <v>215</v>
      </c>
      <c r="T8312" s="3" t="s">
        <v>215</v>
      </c>
      <c r="U8312" s="3" t="s">
        <v>215</v>
      </c>
      <c r="V8312" s="3" t="s">
        <v>215</v>
      </c>
      <c r="W8312" s="3" t="s">
        <v>215</v>
      </c>
      <c r="X8312" s="3" t="s">
        <v>215</v>
      </c>
      <c r="Y8312" s="3" t="s">
        <v>215</v>
      </c>
      <c r="Z8312" s="3" t="s">
        <v>215</v>
      </c>
      <c r="AA8312" s="3" t="s">
        <v>215</v>
      </c>
      <c r="AB8312" s="3" t="s">
        <v>215</v>
      </c>
      <c r="AC8312" s="3" t="s">
        <v>215</v>
      </c>
      <c r="AD8312" s="3" t="s">
        <v>215</v>
      </c>
      <c r="AE8312" s="3">
        <v>3474.7060000000001</v>
      </c>
      <c r="AF8312" s="3">
        <v>3686.6179999999999</v>
      </c>
      <c r="AG8312" s="3">
        <v>3901.5120000000002</v>
      </c>
      <c r="AH8312" s="3">
        <v>4121.16</v>
      </c>
      <c r="AI8312" s="3">
        <v>4423.232</v>
      </c>
      <c r="AJ8312" s="3">
        <v>4654.8509999999997</v>
      </c>
      <c r="AK8312" s="3">
        <v>4999.3900000000003</v>
      </c>
      <c r="AL8312" s="3">
        <v>5493.8530000000001</v>
      </c>
      <c r="AM8312" s="3">
        <v>5995.308</v>
      </c>
      <c r="AN8312" s="3">
        <v>5986.1270000000004</v>
      </c>
      <c r="AO8312" s="3">
        <v>6044.2250000000004</v>
      </c>
      <c r="AP8312" s="3">
        <v>6022.09</v>
      </c>
      <c r="AQ8312" s="3">
        <v>6015.7510000000002</v>
      </c>
      <c r="AR8312" s="3">
        <v>6191.1080000000002</v>
      </c>
      <c r="AS8312" s="3">
        <v>6372.1729999999998</v>
      </c>
      <c r="AT8312" s="3">
        <v>6595.9830000000002</v>
      </c>
      <c r="AU8312" s="3">
        <v>6915.2049999999999</v>
      </c>
      <c r="AV8312" s="3">
        <v>7349.2420000000002</v>
      </c>
      <c r="AW8312" s="3">
        <v>7772.76</v>
      </c>
      <c r="AX8312" s="3">
        <v>8092.2060000000001</v>
      </c>
      <c r="AY8312" s="3">
        <v>8452.8739999999998</v>
      </c>
      <c r="AZ8312" s="3">
        <v>8799.99</v>
      </c>
      <c r="BA8312">
        <v>9024.2060000000001</v>
      </c>
      <c r="BB8312">
        <v>2017</v>
      </c>
    </row>
    <row r="8313" spans="1:54" hidden="1" x14ac:dyDescent="0.2">
      <c r="A8313">
        <v>111</v>
      </c>
      <c r="B8313" t="s">
        <v>363</v>
      </c>
      <c r="C8313" t="s">
        <v>256</v>
      </c>
      <c r="D8313" t="s">
        <v>71</v>
      </c>
      <c r="E8313" t="s">
        <v>255</v>
      </c>
      <c r="F8313" t="s">
        <v>254</v>
      </c>
      <c r="G8313" t="s">
        <v>217</v>
      </c>
      <c r="I8313" t="s">
        <v>253</v>
      </c>
      <c r="J8313" s="3" t="s">
        <v>215</v>
      </c>
      <c r="K8313" s="3" t="s">
        <v>215</v>
      </c>
      <c r="L8313" s="3" t="s">
        <v>215</v>
      </c>
      <c r="M8313" s="3" t="s">
        <v>215</v>
      </c>
      <c r="N8313" s="3" t="s">
        <v>215</v>
      </c>
      <c r="O8313" s="3" t="s">
        <v>215</v>
      </c>
      <c r="P8313" s="3" t="s">
        <v>215</v>
      </c>
      <c r="Q8313" s="3" t="s">
        <v>215</v>
      </c>
      <c r="R8313" s="3" t="s">
        <v>215</v>
      </c>
      <c r="S8313" s="3" t="s">
        <v>215</v>
      </c>
      <c r="T8313" s="3" t="s">
        <v>215</v>
      </c>
      <c r="U8313" s="3" t="s">
        <v>215</v>
      </c>
      <c r="V8313" s="3" t="s">
        <v>215</v>
      </c>
      <c r="W8313" s="3" t="s">
        <v>215</v>
      </c>
      <c r="X8313" s="3" t="s">
        <v>215</v>
      </c>
      <c r="Y8313" s="3" t="s">
        <v>215</v>
      </c>
      <c r="Z8313" s="3" t="s">
        <v>215</v>
      </c>
      <c r="AA8313" s="3" t="s">
        <v>215</v>
      </c>
      <c r="AB8313" s="3" t="s">
        <v>215</v>
      </c>
      <c r="AC8313" s="3" t="s">
        <v>215</v>
      </c>
      <c r="AD8313" s="3" t="s">
        <v>215</v>
      </c>
      <c r="AE8313" s="3">
        <v>32.713000000000001</v>
      </c>
      <c r="AF8313" s="3">
        <v>33.582999999999998</v>
      </c>
      <c r="AG8313" s="3">
        <v>33.895000000000003</v>
      </c>
      <c r="AH8313" s="3">
        <v>33.573999999999998</v>
      </c>
      <c r="AI8313" s="3">
        <v>33.780999999999999</v>
      </c>
      <c r="AJ8313" s="3">
        <v>33.594999999999999</v>
      </c>
      <c r="AK8313" s="3">
        <v>34.531999999999996</v>
      </c>
      <c r="AL8313" s="3">
        <v>37.326000000000001</v>
      </c>
      <c r="AM8313" s="3">
        <v>41.58</v>
      </c>
      <c r="AN8313" s="3">
        <v>40.002000000000002</v>
      </c>
      <c r="AO8313" s="3">
        <v>38.950000000000003</v>
      </c>
      <c r="AP8313" s="3">
        <v>37.276000000000003</v>
      </c>
      <c r="AQ8313" s="3">
        <v>36.040999999999997</v>
      </c>
      <c r="AR8313" s="3">
        <v>35.524999999999999</v>
      </c>
      <c r="AS8313" s="3">
        <v>35.164999999999999</v>
      </c>
      <c r="AT8313" s="3">
        <v>35.415999999999997</v>
      </c>
      <c r="AU8313" s="3">
        <v>35.662999999999997</v>
      </c>
      <c r="AV8313" s="3">
        <v>36.003</v>
      </c>
      <c r="AW8313" s="3">
        <v>36.304000000000002</v>
      </c>
      <c r="AX8313" s="3">
        <v>36.393000000000001</v>
      </c>
      <c r="AY8313" s="3">
        <v>36.68</v>
      </c>
      <c r="AZ8313" s="3">
        <v>36.994999999999997</v>
      </c>
      <c r="BA8313">
        <v>36.777999999999999</v>
      </c>
      <c r="BB8313">
        <v>2017</v>
      </c>
    </row>
    <row r="8314" spans="1:54" hidden="1" x14ac:dyDescent="0.2">
      <c r="A8314">
        <v>111</v>
      </c>
      <c r="B8314" t="s">
        <v>363</v>
      </c>
      <c r="C8314" t="s">
        <v>252</v>
      </c>
      <c r="D8314" t="s">
        <v>71</v>
      </c>
      <c r="E8314" t="s">
        <v>250</v>
      </c>
      <c r="F8314" t="s">
        <v>249</v>
      </c>
      <c r="G8314" t="s">
        <v>225</v>
      </c>
      <c r="H8314" t="s">
        <v>222</v>
      </c>
      <c r="I8314" t="s">
        <v>1890</v>
      </c>
      <c r="J8314" s="3" t="s">
        <v>215</v>
      </c>
      <c r="K8314" s="3" t="s">
        <v>215</v>
      </c>
      <c r="L8314" s="3" t="s">
        <v>215</v>
      </c>
      <c r="M8314" s="3" t="s">
        <v>215</v>
      </c>
      <c r="N8314" s="3" t="s">
        <v>215</v>
      </c>
      <c r="O8314" s="3" t="s">
        <v>215</v>
      </c>
      <c r="P8314" s="3" t="s">
        <v>215</v>
      </c>
      <c r="Q8314" s="3" t="s">
        <v>215</v>
      </c>
      <c r="R8314" s="3" t="s">
        <v>215</v>
      </c>
      <c r="S8314" s="3" t="s">
        <v>215</v>
      </c>
      <c r="T8314" s="3" t="s">
        <v>215</v>
      </c>
      <c r="U8314" s="3" t="s">
        <v>215</v>
      </c>
      <c r="V8314" s="3" t="s">
        <v>215</v>
      </c>
      <c r="W8314" s="3" t="s">
        <v>215</v>
      </c>
      <c r="X8314" s="3" t="s">
        <v>215</v>
      </c>
      <c r="Y8314" s="3" t="s">
        <v>215</v>
      </c>
      <c r="Z8314" s="3" t="s">
        <v>215</v>
      </c>
      <c r="AA8314" s="3" t="s">
        <v>215</v>
      </c>
      <c r="AB8314" s="3" t="s">
        <v>215</v>
      </c>
      <c r="AC8314" s="3" t="s">
        <v>215</v>
      </c>
      <c r="AD8314" s="3" t="s">
        <v>215</v>
      </c>
      <c r="AE8314" s="3">
        <v>-61.616</v>
      </c>
      <c r="AF8314" s="3">
        <v>-416.36799999999999</v>
      </c>
      <c r="AG8314" s="3">
        <v>-545.65300000000002</v>
      </c>
      <c r="AH8314" s="3">
        <v>-524.62199999999996</v>
      </c>
      <c r="AI8314" s="3">
        <v>-409.81400000000002</v>
      </c>
      <c r="AJ8314" s="3">
        <v>-283.19900000000001</v>
      </c>
      <c r="AK8314" s="3">
        <v>-414.029</v>
      </c>
      <c r="AL8314" s="3">
        <v>-983.32299999999998</v>
      </c>
      <c r="AM8314" s="3">
        <v>-1896.01</v>
      </c>
      <c r="AN8314" s="3">
        <v>-1634.8579999999999</v>
      </c>
      <c r="AO8314" s="3">
        <v>-1488.002</v>
      </c>
      <c r="AP8314" s="3">
        <v>-1273.5360000000001</v>
      </c>
      <c r="AQ8314" s="3">
        <v>-738.47299999999996</v>
      </c>
      <c r="AR8314" s="3">
        <v>-705.36900000000003</v>
      </c>
      <c r="AS8314" s="3">
        <v>-639.21199999999999</v>
      </c>
      <c r="AT8314" s="3">
        <v>-780.64200000000005</v>
      </c>
      <c r="AU8314" s="3">
        <v>-887.20399999999995</v>
      </c>
      <c r="AV8314" s="3">
        <v>-1078.367</v>
      </c>
      <c r="AW8314" s="3">
        <v>-1262.71</v>
      </c>
      <c r="AX8314" s="3">
        <v>-1233.7070000000001</v>
      </c>
      <c r="AY8314" s="3">
        <v>-1265.4590000000001</v>
      </c>
      <c r="AZ8314" s="3">
        <v>-1293.2349999999999</v>
      </c>
      <c r="BA8314">
        <v>-1218.3689999999999</v>
      </c>
      <c r="BB8314">
        <v>2017</v>
      </c>
    </row>
    <row r="8315" spans="1:54" hidden="1" x14ac:dyDescent="0.2">
      <c r="A8315">
        <v>111</v>
      </c>
      <c r="B8315" t="s">
        <v>363</v>
      </c>
      <c r="C8315" t="s">
        <v>251</v>
      </c>
      <c r="D8315" t="s">
        <v>71</v>
      </c>
      <c r="E8315" t="s">
        <v>250</v>
      </c>
      <c r="F8315" t="s">
        <v>249</v>
      </c>
      <c r="G8315" t="s">
        <v>217</v>
      </c>
      <c r="I8315" t="s">
        <v>248</v>
      </c>
      <c r="J8315" s="3" t="s">
        <v>215</v>
      </c>
      <c r="K8315" s="3" t="s">
        <v>215</v>
      </c>
      <c r="L8315" s="3" t="s">
        <v>215</v>
      </c>
      <c r="M8315" s="3" t="s">
        <v>215</v>
      </c>
      <c r="N8315" s="3" t="s">
        <v>215</v>
      </c>
      <c r="O8315" s="3" t="s">
        <v>215</v>
      </c>
      <c r="P8315" s="3" t="s">
        <v>215</v>
      </c>
      <c r="Q8315" s="3" t="s">
        <v>215</v>
      </c>
      <c r="R8315" s="3" t="s">
        <v>215</v>
      </c>
      <c r="S8315" s="3" t="s">
        <v>215</v>
      </c>
      <c r="T8315" s="3" t="s">
        <v>215</v>
      </c>
      <c r="U8315" s="3" t="s">
        <v>215</v>
      </c>
      <c r="V8315" s="3" t="s">
        <v>215</v>
      </c>
      <c r="W8315" s="3" t="s">
        <v>215</v>
      </c>
      <c r="X8315" s="3" t="s">
        <v>215</v>
      </c>
      <c r="Y8315" s="3" t="s">
        <v>215</v>
      </c>
      <c r="Z8315" s="3" t="s">
        <v>215</v>
      </c>
      <c r="AA8315" s="3" t="s">
        <v>215</v>
      </c>
      <c r="AB8315" s="3" t="s">
        <v>215</v>
      </c>
      <c r="AC8315" s="3" t="s">
        <v>215</v>
      </c>
      <c r="AD8315" s="3" t="s">
        <v>215</v>
      </c>
      <c r="AE8315" s="3">
        <v>-0.57999999999999996</v>
      </c>
      <c r="AF8315" s="3">
        <v>-3.7930000000000001</v>
      </c>
      <c r="AG8315" s="3">
        <v>-4.74</v>
      </c>
      <c r="AH8315" s="3">
        <v>-4.274</v>
      </c>
      <c r="AI8315" s="3">
        <v>-3.13</v>
      </c>
      <c r="AJ8315" s="3">
        <v>-2.044</v>
      </c>
      <c r="AK8315" s="3">
        <v>-2.86</v>
      </c>
      <c r="AL8315" s="3">
        <v>-6.681</v>
      </c>
      <c r="AM8315" s="3">
        <v>-13.15</v>
      </c>
      <c r="AN8315" s="3">
        <v>-10.925000000000001</v>
      </c>
      <c r="AO8315" s="3">
        <v>-9.5890000000000004</v>
      </c>
      <c r="AP8315" s="3">
        <v>-7.883</v>
      </c>
      <c r="AQ8315" s="3">
        <v>-4.4240000000000004</v>
      </c>
      <c r="AR8315" s="3">
        <v>-4.0469999999999997</v>
      </c>
      <c r="AS8315" s="3">
        <v>-3.528</v>
      </c>
      <c r="AT8315" s="3">
        <v>-4.1909999999999998</v>
      </c>
      <c r="AU8315" s="3">
        <v>-4.5750000000000002</v>
      </c>
      <c r="AV8315" s="3">
        <v>-5.2830000000000004</v>
      </c>
      <c r="AW8315" s="3">
        <v>-5.8979999999999997</v>
      </c>
      <c r="AX8315" s="3">
        <v>-5.548</v>
      </c>
      <c r="AY8315" s="3">
        <v>-5.4909999999999997</v>
      </c>
      <c r="AZ8315" s="3">
        <v>-5.4370000000000003</v>
      </c>
      <c r="BA8315">
        <v>-4.9649999999999999</v>
      </c>
      <c r="BB8315">
        <v>2017</v>
      </c>
    </row>
    <row r="8316" spans="1:54" hidden="1" x14ac:dyDescent="0.2">
      <c r="A8316">
        <v>111</v>
      </c>
      <c r="B8316" t="s">
        <v>363</v>
      </c>
      <c r="C8316" t="s">
        <v>247</v>
      </c>
      <c r="D8316" t="s">
        <v>71</v>
      </c>
      <c r="E8316" t="s">
        <v>245</v>
      </c>
      <c r="F8316" t="s">
        <v>244</v>
      </c>
      <c r="G8316" t="s">
        <v>225</v>
      </c>
      <c r="H8316" t="s">
        <v>222</v>
      </c>
      <c r="I8316" t="s">
        <v>1890</v>
      </c>
      <c r="J8316" s="3" t="s">
        <v>215</v>
      </c>
      <c r="K8316" s="3" t="s">
        <v>215</v>
      </c>
      <c r="L8316" s="3" t="s">
        <v>215</v>
      </c>
      <c r="M8316" s="3" t="s">
        <v>215</v>
      </c>
      <c r="N8316" s="3" t="s">
        <v>215</v>
      </c>
      <c r="O8316" s="3" t="s">
        <v>215</v>
      </c>
      <c r="P8316" s="3" t="s">
        <v>215</v>
      </c>
      <c r="Q8316" s="3" t="s">
        <v>215</v>
      </c>
      <c r="R8316" s="3" t="s">
        <v>215</v>
      </c>
      <c r="S8316" s="3" t="s">
        <v>215</v>
      </c>
      <c r="T8316" s="3" t="s">
        <v>215</v>
      </c>
      <c r="U8316" s="3" t="s">
        <v>215</v>
      </c>
      <c r="V8316" s="3" t="s">
        <v>215</v>
      </c>
      <c r="W8316" s="3" t="s">
        <v>215</v>
      </c>
      <c r="X8316" s="3" t="s">
        <v>215</v>
      </c>
      <c r="Y8316" s="3" t="s">
        <v>215</v>
      </c>
      <c r="Z8316" s="3" t="s">
        <v>215</v>
      </c>
      <c r="AA8316" s="3" t="s">
        <v>215</v>
      </c>
      <c r="AB8316" s="3" t="s">
        <v>215</v>
      </c>
      <c r="AC8316" s="3" t="s">
        <v>215</v>
      </c>
      <c r="AD8316" s="3" t="s">
        <v>215</v>
      </c>
      <c r="AE8316" s="3">
        <v>-154.06</v>
      </c>
      <c r="AF8316" s="3">
        <v>-399.04500000000002</v>
      </c>
      <c r="AG8316" s="3">
        <v>-537.73900000000003</v>
      </c>
      <c r="AH8316" s="3">
        <v>-572.91300000000001</v>
      </c>
      <c r="AI8316" s="3">
        <v>-504.02199999999999</v>
      </c>
      <c r="AJ8316" s="3">
        <v>-442.197</v>
      </c>
      <c r="AK8316" s="3">
        <v>-582.38300000000004</v>
      </c>
      <c r="AL8316" s="3">
        <v>-882.99599999999998</v>
      </c>
      <c r="AM8316" s="3">
        <v>-1167.5429999999999</v>
      </c>
      <c r="AN8316" s="3">
        <v>-1486.5429999999999</v>
      </c>
      <c r="AO8316" s="3">
        <v>-1315.67</v>
      </c>
      <c r="AP8316" s="3">
        <v>-1053.854</v>
      </c>
      <c r="AQ8316" s="3">
        <v>-741.16</v>
      </c>
      <c r="AR8316" s="3">
        <v>-677.447</v>
      </c>
      <c r="AS8316" s="3">
        <v>-643.46500000000003</v>
      </c>
      <c r="AT8316" s="3">
        <v>-794.29499999999996</v>
      </c>
      <c r="AU8316" s="3">
        <v>-892.68700000000001</v>
      </c>
      <c r="AV8316" s="3">
        <v>-1132.009</v>
      </c>
      <c r="AW8316" s="3">
        <v>-1422.902</v>
      </c>
      <c r="AX8316" s="3">
        <v>-1383.0119999999999</v>
      </c>
      <c r="AY8316" s="3">
        <v>-1402.915</v>
      </c>
      <c r="AZ8316" s="3">
        <v>-1418.0219999999999</v>
      </c>
      <c r="BA8316">
        <v>-1290.316</v>
      </c>
      <c r="BB8316">
        <v>2017</v>
      </c>
    </row>
    <row r="8317" spans="1:54" hidden="1" x14ac:dyDescent="0.2">
      <c r="A8317">
        <v>111</v>
      </c>
      <c r="B8317" t="s">
        <v>363</v>
      </c>
      <c r="C8317" t="s">
        <v>246</v>
      </c>
      <c r="D8317" t="s">
        <v>71</v>
      </c>
      <c r="E8317" t="s">
        <v>245</v>
      </c>
      <c r="F8317" t="s">
        <v>244</v>
      </c>
      <c r="G8317" t="s">
        <v>243</v>
      </c>
      <c r="I8317" t="s">
        <v>362</v>
      </c>
      <c r="J8317" s="3" t="s">
        <v>215</v>
      </c>
      <c r="K8317" s="3" t="s">
        <v>215</v>
      </c>
      <c r="L8317" s="3" t="s">
        <v>215</v>
      </c>
      <c r="M8317" s="3" t="s">
        <v>215</v>
      </c>
      <c r="N8317" s="3" t="s">
        <v>215</v>
      </c>
      <c r="O8317" s="3" t="s">
        <v>215</v>
      </c>
      <c r="P8317" s="3" t="s">
        <v>215</v>
      </c>
      <c r="Q8317" s="3" t="s">
        <v>215</v>
      </c>
      <c r="R8317" s="3" t="s">
        <v>215</v>
      </c>
      <c r="S8317" s="3" t="s">
        <v>215</v>
      </c>
      <c r="T8317" s="3" t="s">
        <v>215</v>
      </c>
      <c r="U8317" s="3" t="s">
        <v>215</v>
      </c>
      <c r="V8317" s="3" t="s">
        <v>215</v>
      </c>
      <c r="W8317" s="3" t="s">
        <v>215</v>
      </c>
      <c r="X8317" s="3" t="s">
        <v>215</v>
      </c>
      <c r="Y8317" s="3" t="s">
        <v>215</v>
      </c>
      <c r="Z8317" s="3" t="s">
        <v>215</v>
      </c>
      <c r="AA8317" s="3" t="s">
        <v>215</v>
      </c>
      <c r="AB8317" s="3" t="s">
        <v>215</v>
      </c>
      <c r="AC8317" s="3" t="s">
        <v>215</v>
      </c>
      <c r="AD8317" s="3" t="s">
        <v>215</v>
      </c>
      <c r="AE8317" s="3">
        <v>-1.468</v>
      </c>
      <c r="AF8317" s="3">
        <v>-3.64</v>
      </c>
      <c r="AG8317" s="3">
        <v>-4.6870000000000003</v>
      </c>
      <c r="AH8317" s="3">
        <v>-4.7439999999999998</v>
      </c>
      <c r="AI8317" s="3">
        <v>-3.95</v>
      </c>
      <c r="AJ8317" s="3">
        <v>-3.2850000000000001</v>
      </c>
      <c r="AK8317" s="3">
        <v>-4.1230000000000002</v>
      </c>
      <c r="AL8317" s="3">
        <v>-5.9969999999999999</v>
      </c>
      <c r="AM8317" s="3">
        <v>-7.7210000000000001</v>
      </c>
      <c r="AN8317" s="3">
        <v>-9.5969999999999995</v>
      </c>
      <c r="AO8317" s="3">
        <v>-8.2200000000000006</v>
      </c>
      <c r="AP8317" s="3">
        <v>-6.3819999999999997</v>
      </c>
      <c r="AQ8317" s="3">
        <v>-4.3550000000000004</v>
      </c>
      <c r="AR8317" s="3">
        <v>-3.8450000000000002</v>
      </c>
      <c r="AS8317" s="3">
        <v>-3.5510000000000002</v>
      </c>
      <c r="AT8317" s="3">
        <v>-4.258</v>
      </c>
      <c r="AU8317" s="3">
        <v>-4.617</v>
      </c>
      <c r="AV8317" s="3">
        <v>-5.6120000000000001</v>
      </c>
      <c r="AW8317" s="3">
        <v>-6.7670000000000003</v>
      </c>
      <c r="AX8317" s="3">
        <v>-6.3310000000000004</v>
      </c>
      <c r="AY8317" s="3">
        <v>-6.19</v>
      </c>
      <c r="AZ8317" s="3">
        <v>-6.0469999999999997</v>
      </c>
      <c r="BA8317">
        <v>-5.3170000000000002</v>
      </c>
      <c r="BB8317">
        <v>2017</v>
      </c>
    </row>
    <row r="8318" spans="1:54" hidden="1" x14ac:dyDescent="0.2">
      <c r="A8318">
        <v>111</v>
      </c>
      <c r="B8318" t="s">
        <v>363</v>
      </c>
      <c r="C8318" t="s">
        <v>242</v>
      </c>
      <c r="D8318" t="s">
        <v>71</v>
      </c>
      <c r="E8318" t="s">
        <v>240</v>
      </c>
      <c r="F8318" t="s">
        <v>239</v>
      </c>
      <c r="G8318" t="s">
        <v>225</v>
      </c>
      <c r="H8318" t="s">
        <v>222</v>
      </c>
      <c r="I8318" t="s">
        <v>1890</v>
      </c>
      <c r="J8318" s="3" t="s">
        <v>215</v>
      </c>
      <c r="K8318" s="3" t="s">
        <v>215</v>
      </c>
      <c r="L8318" s="3" t="s">
        <v>215</v>
      </c>
      <c r="M8318" s="3" t="s">
        <v>215</v>
      </c>
      <c r="N8318" s="3" t="s">
        <v>215</v>
      </c>
      <c r="O8318" s="3" t="s">
        <v>215</v>
      </c>
      <c r="P8318" s="3" t="s">
        <v>215</v>
      </c>
      <c r="Q8318" s="3" t="s">
        <v>215</v>
      </c>
      <c r="R8318" s="3" t="s">
        <v>215</v>
      </c>
      <c r="S8318" s="3" t="s">
        <v>215</v>
      </c>
      <c r="T8318" s="3" t="s">
        <v>215</v>
      </c>
      <c r="U8318" s="3" t="s">
        <v>215</v>
      </c>
      <c r="V8318" s="3" t="s">
        <v>215</v>
      </c>
      <c r="W8318" s="3" t="s">
        <v>215</v>
      </c>
      <c r="X8318" s="3" t="s">
        <v>215</v>
      </c>
      <c r="Y8318" s="3" t="s">
        <v>215</v>
      </c>
      <c r="Z8318" s="3" t="s">
        <v>215</v>
      </c>
      <c r="AA8318" s="3" t="s">
        <v>215</v>
      </c>
      <c r="AB8318" s="3" t="s">
        <v>215</v>
      </c>
      <c r="AC8318" s="3" t="s">
        <v>215</v>
      </c>
      <c r="AD8318" s="3" t="s">
        <v>215</v>
      </c>
      <c r="AE8318" s="3">
        <v>183.57400000000001</v>
      </c>
      <c r="AF8318" s="3">
        <v>-184.636</v>
      </c>
      <c r="AG8318" s="3">
        <v>-321.25599999999997</v>
      </c>
      <c r="AH8318" s="3">
        <v>-294.45100000000002</v>
      </c>
      <c r="AI8318" s="3">
        <v>-151.36199999999999</v>
      </c>
      <c r="AJ8318" s="3">
        <v>-13.173999999999999</v>
      </c>
      <c r="AK8318" s="3">
        <v>-115.04600000000001</v>
      </c>
      <c r="AL8318" s="3">
        <v>-682.99800000000005</v>
      </c>
      <c r="AM8318" s="3">
        <v>-1620.2</v>
      </c>
      <c r="AN8318" s="3">
        <v>-1330.501</v>
      </c>
      <c r="AO8318" s="3">
        <v>-1130.434</v>
      </c>
      <c r="AP8318" s="3">
        <v>-916.50300000000004</v>
      </c>
      <c r="AQ8318" s="3">
        <v>-405.86900000000003</v>
      </c>
      <c r="AR8318" s="3">
        <v>-354.54700000000003</v>
      </c>
      <c r="AS8318" s="3">
        <v>-298.28199999999998</v>
      </c>
      <c r="AT8318" s="3">
        <v>-411.38200000000001</v>
      </c>
      <c r="AU8318" s="3">
        <v>-482.29700000000003</v>
      </c>
      <c r="AV8318" s="3">
        <v>-615.125</v>
      </c>
      <c r="AW8318" s="3">
        <v>-725.78899999999999</v>
      </c>
      <c r="AX8318" s="3">
        <v>-611.05399999999997</v>
      </c>
      <c r="AY8318" s="3">
        <v>-564.20899999999995</v>
      </c>
      <c r="AZ8318" s="3">
        <v>-522.53300000000002</v>
      </c>
      <c r="BA8318">
        <v>-388.21699999999998</v>
      </c>
      <c r="BB8318">
        <v>2017</v>
      </c>
    </row>
    <row r="8319" spans="1:54" hidden="1" x14ac:dyDescent="0.2">
      <c r="A8319">
        <v>111</v>
      </c>
      <c r="B8319" t="s">
        <v>363</v>
      </c>
      <c r="C8319" t="s">
        <v>241</v>
      </c>
      <c r="D8319" t="s">
        <v>71</v>
      </c>
      <c r="E8319" t="s">
        <v>240</v>
      </c>
      <c r="F8319" t="s">
        <v>239</v>
      </c>
      <c r="G8319" t="s">
        <v>217</v>
      </c>
      <c r="I8319" t="s">
        <v>238</v>
      </c>
      <c r="J8319" s="3" t="s">
        <v>215</v>
      </c>
      <c r="K8319" s="3" t="s">
        <v>215</v>
      </c>
      <c r="L8319" s="3" t="s">
        <v>215</v>
      </c>
      <c r="M8319" s="3" t="s">
        <v>215</v>
      </c>
      <c r="N8319" s="3" t="s">
        <v>215</v>
      </c>
      <c r="O8319" s="3" t="s">
        <v>215</v>
      </c>
      <c r="P8319" s="3" t="s">
        <v>215</v>
      </c>
      <c r="Q8319" s="3" t="s">
        <v>215</v>
      </c>
      <c r="R8319" s="3" t="s">
        <v>215</v>
      </c>
      <c r="S8319" s="3" t="s">
        <v>215</v>
      </c>
      <c r="T8319" s="3" t="s">
        <v>215</v>
      </c>
      <c r="U8319" s="3" t="s">
        <v>215</v>
      </c>
      <c r="V8319" s="3" t="s">
        <v>215</v>
      </c>
      <c r="W8319" s="3" t="s">
        <v>215</v>
      </c>
      <c r="X8319" s="3" t="s">
        <v>215</v>
      </c>
      <c r="Y8319" s="3" t="s">
        <v>215</v>
      </c>
      <c r="Z8319" s="3" t="s">
        <v>215</v>
      </c>
      <c r="AA8319" s="3" t="s">
        <v>215</v>
      </c>
      <c r="AB8319" s="3" t="s">
        <v>215</v>
      </c>
      <c r="AC8319" s="3" t="s">
        <v>215</v>
      </c>
      <c r="AD8319" s="3" t="s">
        <v>215</v>
      </c>
      <c r="AE8319" s="3">
        <v>1.728</v>
      </c>
      <c r="AF8319" s="3">
        <v>-1.6819999999999999</v>
      </c>
      <c r="AG8319" s="3">
        <v>-2.7909999999999999</v>
      </c>
      <c r="AH8319" s="3">
        <v>-2.399</v>
      </c>
      <c r="AI8319" s="3">
        <v>-1.1559999999999999</v>
      </c>
      <c r="AJ8319" s="3">
        <v>-9.5000000000000001E-2</v>
      </c>
      <c r="AK8319" s="3">
        <v>-0.79500000000000004</v>
      </c>
      <c r="AL8319" s="3">
        <v>-4.6399999999999997</v>
      </c>
      <c r="AM8319" s="3">
        <v>-11.237</v>
      </c>
      <c r="AN8319" s="3">
        <v>-8.891</v>
      </c>
      <c r="AO8319" s="3">
        <v>-7.2850000000000001</v>
      </c>
      <c r="AP8319" s="3">
        <v>-5.673</v>
      </c>
      <c r="AQ8319" s="3">
        <v>-2.4319999999999999</v>
      </c>
      <c r="AR8319" s="3">
        <v>-2.0339999999999998</v>
      </c>
      <c r="AS8319" s="3">
        <v>-1.6459999999999999</v>
      </c>
      <c r="AT8319" s="3">
        <v>-2.2090000000000001</v>
      </c>
      <c r="AU8319" s="3">
        <v>-2.4870000000000001</v>
      </c>
      <c r="AV8319" s="3">
        <v>-3.0129999999999999</v>
      </c>
      <c r="AW8319" s="3">
        <v>-3.39</v>
      </c>
      <c r="AX8319" s="3">
        <v>-2.7480000000000002</v>
      </c>
      <c r="AY8319" s="3">
        <v>-2.448</v>
      </c>
      <c r="AZ8319" s="3">
        <v>-2.1970000000000001</v>
      </c>
      <c r="BA8319">
        <v>-1.5820000000000001</v>
      </c>
      <c r="BB8319">
        <v>2017</v>
      </c>
    </row>
    <row r="8320" spans="1:54" hidden="1" x14ac:dyDescent="0.2">
      <c r="A8320">
        <v>111</v>
      </c>
      <c r="B8320" t="s">
        <v>363</v>
      </c>
      <c r="C8320" t="s">
        <v>237</v>
      </c>
      <c r="D8320" t="s">
        <v>71</v>
      </c>
      <c r="E8320" t="s">
        <v>235</v>
      </c>
      <c r="F8320" t="s">
        <v>234</v>
      </c>
      <c r="G8320" t="s">
        <v>225</v>
      </c>
      <c r="H8320" t="s">
        <v>222</v>
      </c>
      <c r="I8320" t="s">
        <v>1890</v>
      </c>
      <c r="J8320" s="3" t="s">
        <v>215</v>
      </c>
      <c r="K8320" s="3" t="s">
        <v>215</v>
      </c>
      <c r="L8320" s="3" t="s">
        <v>215</v>
      </c>
      <c r="M8320" s="3" t="s">
        <v>215</v>
      </c>
      <c r="N8320" s="3" t="s">
        <v>215</v>
      </c>
      <c r="O8320" s="3" t="s">
        <v>215</v>
      </c>
      <c r="P8320" s="3" t="s">
        <v>215</v>
      </c>
      <c r="Q8320" s="3" t="s">
        <v>215</v>
      </c>
      <c r="R8320" s="3" t="s">
        <v>215</v>
      </c>
      <c r="S8320" s="3" t="s">
        <v>215</v>
      </c>
      <c r="T8320" s="3" t="s">
        <v>215</v>
      </c>
      <c r="U8320" s="3" t="s">
        <v>215</v>
      </c>
      <c r="V8320" s="3" t="s">
        <v>215</v>
      </c>
      <c r="W8320" s="3" t="s">
        <v>215</v>
      </c>
      <c r="X8320" s="3" t="s">
        <v>215</v>
      </c>
      <c r="Y8320" s="3" t="s">
        <v>215</v>
      </c>
      <c r="Z8320" s="3" t="s">
        <v>215</v>
      </c>
      <c r="AA8320" s="3" t="s">
        <v>215</v>
      </c>
      <c r="AB8320" s="3" t="s">
        <v>215</v>
      </c>
      <c r="AC8320" s="3" t="s">
        <v>215</v>
      </c>
      <c r="AD8320" s="3" t="s">
        <v>215</v>
      </c>
      <c r="AE8320" s="3">
        <v>3587.1320000000001</v>
      </c>
      <c r="AF8320" s="3">
        <v>3991.3449999999998</v>
      </c>
      <c r="AG8320" s="3">
        <v>4495.4889999999996</v>
      </c>
      <c r="AH8320" s="3">
        <v>5833.5339999999997</v>
      </c>
      <c r="AI8320" s="3">
        <v>6058.201</v>
      </c>
      <c r="AJ8320" s="3">
        <v>6208.299</v>
      </c>
      <c r="AK8320" s="3">
        <v>6482.3959999999997</v>
      </c>
      <c r="AL8320" s="3">
        <v>7595.5190000000002</v>
      </c>
      <c r="AM8320" s="3">
        <v>9045.5010000000002</v>
      </c>
      <c r="AN8320" s="3">
        <v>10484.007</v>
      </c>
      <c r="AO8320" s="3">
        <v>11873.197</v>
      </c>
      <c r="AP8320" s="3">
        <v>12997.813</v>
      </c>
      <c r="AQ8320" s="3">
        <v>13565.665999999999</v>
      </c>
      <c r="AR8320" s="3">
        <v>14074.736999999999</v>
      </c>
      <c r="AS8320" s="3">
        <v>14587.397999999999</v>
      </c>
      <c r="AT8320" s="3">
        <v>15170.583000000001</v>
      </c>
      <c r="AU8320" s="3">
        <v>15952.186</v>
      </c>
      <c r="AV8320" s="3">
        <v>16615.343000000001</v>
      </c>
      <c r="AW8320" s="3">
        <v>17715.449000000001</v>
      </c>
      <c r="AX8320" s="3">
        <v>18775.289000000001</v>
      </c>
      <c r="AY8320" s="3">
        <v>19884.258000000002</v>
      </c>
      <c r="AZ8320" s="3">
        <v>21039.172999999999</v>
      </c>
      <c r="BA8320">
        <v>22127.41</v>
      </c>
      <c r="BB8320">
        <v>2017</v>
      </c>
    </row>
    <row r="8321" spans="1:54" hidden="1" x14ac:dyDescent="0.2">
      <c r="A8321">
        <v>111</v>
      </c>
      <c r="B8321" t="s">
        <v>363</v>
      </c>
      <c r="C8321" t="s">
        <v>236</v>
      </c>
      <c r="D8321" t="s">
        <v>71</v>
      </c>
      <c r="E8321" t="s">
        <v>235</v>
      </c>
      <c r="F8321" t="s">
        <v>234</v>
      </c>
      <c r="G8321" t="s">
        <v>217</v>
      </c>
      <c r="I8321" t="s">
        <v>354</v>
      </c>
      <c r="J8321" s="3" t="s">
        <v>215</v>
      </c>
      <c r="K8321" s="3" t="s">
        <v>215</v>
      </c>
      <c r="L8321" s="3" t="s">
        <v>215</v>
      </c>
      <c r="M8321" s="3" t="s">
        <v>215</v>
      </c>
      <c r="N8321" s="3" t="s">
        <v>215</v>
      </c>
      <c r="O8321" s="3" t="s">
        <v>215</v>
      </c>
      <c r="P8321" s="3" t="s">
        <v>215</v>
      </c>
      <c r="Q8321" s="3" t="s">
        <v>215</v>
      </c>
      <c r="R8321" s="3" t="s">
        <v>215</v>
      </c>
      <c r="S8321" s="3" t="s">
        <v>215</v>
      </c>
      <c r="T8321" s="3" t="s">
        <v>215</v>
      </c>
      <c r="U8321" s="3" t="s">
        <v>215</v>
      </c>
      <c r="V8321" s="3" t="s">
        <v>215</v>
      </c>
      <c r="W8321" s="3" t="s">
        <v>215</v>
      </c>
      <c r="X8321" s="3" t="s">
        <v>215</v>
      </c>
      <c r="Y8321" s="3" t="s">
        <v>215</v>
      </c>
      <c r="Z8321" s="3" t="s">
        <v>215</v>
      </c>
      <c r="AA8321" s="3" t="s">
        <v>215</v>
      </c>
      <c r="AB8321" s="3" t="s">
        <v>215</v>
      </c>
      <c r="AC8321" s="3" t="s">
        <v>215</v>
      </c>
      <c r="AD8321" s="3" t="s">
        <v>215</v>
      </c>
      <c r="AE8321" s="3">
        <v>33.771000000000001</v>
      </c>
      <c r="AF8321" s="3">
        <v>36.359000000000002</v>
      </c>
      <c r="AG8321" s="3">
        <v>39.055</v>
      </c>
      <c r="AH8321" s="3">
        <v>47.524000000000001</v>
      </c>
      <c r="AI8321" s="3">
        <v>46.268000000000001</v>
      </c>
      <c r="AJ8321" s="3">
        <v>44.805999999999997</v>
      </c>
      <c r="AK8321" s="3">
        <v>44.774999999999999</v>
      </c>
      <c r="AL8321" s="3">
        <v>51.604999999999997</v>
      </c>
      <c r="AM8321" s="3">
        <v>62.734000000000002</v>
      </c>
      <c r="AN8321" s="3">
        <v>70.06</v>
      </c>
      <c r="AO8321" s="3">
        <v>76.513000000000005</v>
      </c>
      <c r="AP8321" s="3">
        <v>80.456000000000003</v>
      </c>
      <c r="AQ8321" s="3">
        <v>81.272999999999996</v>
      </c>
      <c r="AR8321" s="3">
        <v>80.760999999999996</v>
      </c>
      <c r="AS8321" s="3">
        <v>80.501000000000005</v>
      </c>
      <c r="AT8321" s="3">
        <v>81.454999999999998</v>
      </c>
      <c r="AU8321" s="3">
        <v>82.268000000000001</v>
      </c>
      <c r="AV8321" s="3">
        <v>81.396000000000001</v>
      </c>
      <c r="AW8321" s="3">
        <v>82.742999999999995</v>
      </c>
      <c r="AX8321" s="3">
        <v>84.436999999999998</v>
      </c>
      <c r="AY8321" s="3">
        <v>86.284999999999997</v>
      </c>
      <c r="AZ8321" s="3">
        <v>88.447999999999993</v>
      </c>
      <c r="BA8321">
        <v>90.180999999999997</v>
      </c>
      <c r="BB8321">
        <v>2017</v>
      </c>
    </row>
    <row r="8322" spans="1:54" hidden="1" x14ac:dyDescent="0.2">
      <c r="A8322">
        <v>111</v>
      </c>
      <c r="B8322" t="s">
        <v>363</v>
      </c>
      <c r="C8322" t="s">
        <v>233</v>
      </c>
      <c r="D8322" t="s">
        <v>71</v>
      </c>
      <c r="E8322" t="s">
        <v>231</v>
      </c>
      <c r="F8322" t="s">
        <v>230</v>
      </c>
      <c r="G8322" t="s">
        <v>225</v>
      </c>
      <c r="H8322" t="s">
        <v>222</v>
      </c>
      <c r="I8322" t="s">
        <v>1890</v>
      </c>
      <c r="J8322" s="3" t="s">
        <v>215</v>
      </c>
      <c r="K8322" s="3" t="s">
        <v>215</v>
      </c>
      <c r="L8322" s="3" t="s">
        <v>215</v>
      </c>
      <c r="M8322" s="3" t="s">
        <v>215</v>
      </c>
      <c r="N8322" s="3" t="s">
        <v>215</v>
      </c>
      <c r="O8322" s="3" t="s">
        <v>215</v>
      </c>
      <c r="P8322" s="3" t="s">
        <v>215</v>
      </c>
      <c r="Q8322" s="3" t="s">
        <v>215</v>
      </c>
      <c r="R8322" s="3" t="s">
        <v>215</v>
      </c>
      <c r="S8322" s="3" t="s">
        <v>215</v>
      </c>
      <c r="T8322" s="3" t="s">
        <v>215</v>
      </c>
      <c r="U8322" s="3" t="s">
        <v>215</v>
      </c>
      <c r="V8322" s="3" t="s">
        <v>215</v>
      </c>
      <c r="W8322" s="3" t="s">
        <v>215</v>
      </c>
      <c r="X8322" s="3" t="s">
        <v>215</v>
      </c>
      <c r="Y8322" s="3" t="s">
        <v>215</v>
      </c>
      <c r="Z8322" s="3" t="s">
        <v>215</v>
      </c>
      <c r="AA8322" s="3" t="s">
        <v>215</v>
      </c>
      <c r="AB8322" s="3" t="s">
        <v>215</v>
      </c>
      <c r="AC8322" s="3" t="s">
        <v>215</v>
      </c>
      <c r="AD8322" s="3" t="s">
        <v>215</v>
      </c>
      <c r="AE8322" s="3">
        <v>5631.8980000000001</v>
      </c>
      <c r="AF8322" s="3">
        <v>6079.2169999999996</v>
      </c>
      <c r="AG8322" s="3">
        <v>6722.3710000000001</v>
      </c>
      <c r="AH8322" s="3">
        <v>8076.9719999999998</v>
      </c>
      <c r="AI8322" s="3">
        <v>8542.2860000000001</v>
      </c>
      <c r="AJ8322" s="3">
        <v>8879.5169999999998</v>
      </c>
      <c r="AK8322" s="3">
        <v>9356.57</v>
      </c>
      <c r="AL8322" s="3">
        <v>10851.084000000001</v>
      </c>
      <c r="AM8322" s="3">
        <v>12541.305</v>
      </c>
      <c r="AN8322" s="3">
        <v>14316.022999999999</v>
      </c>
      <c r="AO8322" s="3">
        <v>15512.758</v>
      </c>
      <c r="AP8322" s="3">
        <v>16726.412</v>
      </c>
      <c r="AQ8322" s="3">
        <v>17592.696</v>
      </c>
      <c r="AR8322" s="3">
        <v>18311.896000000001</v>
      </c>
      <c r="AS8322" s="3">
        <v>19080.138999999999</v>
      </c>
      <c r="AT8322" s="3">
        <v>19959.114000000001</v>
      </c>
      <c r="AU8322" s="3">
        <v>20900.080999999998</v>
      </c>
      <c r="AV8322" s="3">
        <v>22050.22</v>
      </c>
      <c r="AW8322" s="3">
        <v>23432.937999999998</v>
      </c>
      <c r="AX8322" s="3">
        <v>24740.337</v>
      </c>
      <c r="AY8322" s="3">
        <v>26067.826000000001</v>
      </c>
      <c r="AZ8322" s="3">
        <v>27409.894</v>
      </c>
      <c r="BA8322">
        <v>28676.164000000001</v>
      </c>
      <c r="BB8322">
        <v>2017</v>
      </c>
    </row>
    <row r="8323" spans="1:54" hidden="1" x14ac:dyDescent="0.2">
      <c r="A8323">
        <v>111</v>
      </c>
      <c r="B8323" t="s">
        <v>363</v>
      </c>
      <c r="C8323" t="s">
        <v>232</v>
      </c>
      <c r="D8323" t="s">
        <v>71</v>
      </c>
      <c r="E8323" t="s">
        <v>231</v>
      </c>
      <c r="F8323" t="s">
        <v>230</v>
      </c>
      <c r="G8323" t="s">
        <v>217</v>
      </c>
      <c r="I8323" t="s">
        <v>229</v>
      </c>
      <c r="J8323" s="3" t="s">
        <v>215</v>
      </c>
      <c r="K8323" s="3" t="s">
        <v>215</v>
      </c>
      <c r="L8323" s="3" t="s">
        <v>215</v>
      </c>
      <c r="M8323" s="3" t="s">
        <v>215</v>
      </c>
      <c r="N8323" s="3" t="s">
        <v>215</v>
      </c>
      <c r="O8323" s="3" t="s">
        <v>215</v>
      </c>
      <c r="P8323" s="3" t="s">
        <v>215</v>
      </c>
      <c r="Q8323" s="3" t="s">
        <v>215</v>
      </c>
      <c r="R8323" s="3" t="s">
        <v>215</v>
      </c>
      <c r="S8323" s="3" t="s">
        <v>215</v>
      </c>
      <c r="T8323" s="3" t="s">
        <v>215</v>
      </c>
      <c r="U8323" s="3" t="s">
        <v>215</v>
      </c>
      <c r="V8323" s="3" t="s">
        <v>215</v>
      </c>
      <c r="W8323" s="3" t="s">
        <v>215</v>
      </c>
      <c r="X8323" s="3" t="s">
        <v>215</v>
      </c>
      <c r="Y8323" s="3" t="s">
        <v>215</v>
      </c>
      <c r="Z8323" s="3" t="s">
        <v>215</v>
      </c>
      <c r="AA8323" s="3" t="s">
        <v>215</v>
      </c>
      <c r="AB8323" s="3" t="s">
        <v>215</v>
      </c>
      <c r="AC8323" s="3" t="s">
        <v>215</v>
      </c>
      <c r="AD8323" s="3" t="s">
        <v>215</v>
      </c>
      <c r="AE8323" s="3">
        <v>53.021999999999998</v>
      </c>
      <c r="AF8323" s="3">
        <v>55.378999999999998</v>
      </c>
      <c r="AG8323" s="3">
        <v>58.401000000000003</v>
      </c>
      <c r="AH8323" s="3">
        <v>65.801000000000002</v>
      </c>
      <c r="AI8323" s="3">
        <v>65.239999999999995</v>
      </c>
      <c r="AJ8323" s="3">
        <v>64.084999999999994</v>
      </c>
      <c r="AK8323" s="3">
        <v>64.628</v>
      </c>
      <c r="AL8323" s="3">
        <v>73.724000000000004</v>
      </c>
      <c r="AM8323" s="3">
        <v>86.978999999999999</v>
      </c>
      <c r="AN8323" s="3">
        <v>95.667000000000002</v>
      </c>
      <c r="AO8323" s="3">
        <v>99.966999999999999</v>
      </c>
      <c r="AP8323" s="3">
        <v>103.535</v>
      </c>
      <c r="AQ8323" s="3">
        <v>105.399</v>
      </c>
      <c r="AR8323" s="3">
        <v>105.074</v>
      </c>
      <c r="AS8323" s="3">
        <v>105.295</v>
      </c>
      <c r="AT8323" s="3">
        <v>107.166</v>
      </c>
      <c r="AU8323" s="3">
        <v>107.785</v>
      </c>
      <c r="AV8323" s="3">
        <v>108.021</v>
      </c>
      <c r="AW8323" s="3">
        <v>109.447</v>
      </c>
      <c r="AX8323" s="3">
        <v>111.264</v>
      </c>
      <c r="AY8323" s="3">
        <v>113.11799999999999</v>
      </c>
      <c r="AZ8323" s="3">
        <v>115.23</v>
      </c>
      <c r="BA8323">
        <v>116.87</v>
      </c>
      <c r="BB8323">
        <v>2017</v>
      </c>
    </row>
    <row r="8324" spans="1:54" hidden="1" x14ac:dyDescent="0.2">
      <c r="A8324">
        <v>111</v>
      </c>
      <c r="B8324" t="s">
        <v>363</v>
      </c>
      <c r="C8324" t="s">
        <v>228</v>
      </c>
      <c r="D8324" t="s">
        <v>71</v>
      </c>
      <c r="E8324" t="s">
        <v>227</v>
      </c>
      <c r="F8324" t="s">
        <v>226</v>
      </c>
      <c r="G8324" t="s">
        <v>225</v>
      </c>
      <c r="H8324" t="s">
        <v>222</v>
      </c>
      <c r="I8324" t="s">
        <v>1890</v>
      </c>
      <c r="J8324" s="3">
        <v>2862.4749999999999</v>
      </c>
      <c r="K8324" s="3">
        <v>3210.95</v>
      </c>
      <c r="L8324" s="3">
        <v>3345</v>
      </c>
      <c r="M8324" s="3">
        <v>3638.125</v>
      </c>
      <c r="N8324" s="3">
        <v>4040.7</v>
      </c>
      <c r="O8324" s="3">
        <v>4346.75</v>
      </c>
      <c r="P8324" s="3">
        <v>4590.125</v>
      </c>
      <c r="Q8324" s="3">
        <v>4870.2250000000004</v>
      </c>
      <c r="R8324" s="3">
        <v>5252.625</v>
      </c>
      <c r="S8324" s="3">
        <v>5657.7</v>
      </c>
      <c r="T8324" s="3">
        <v>5979.5749999999998</v>
      </c>
      <c r="U8324" s="3">
        <v>6174.05</v>
      </c>
      <c r="V8324" s="3">
        <v>6539.3</v>
      </c>
      <c r="W8324" s="3">
        <v>6878.7</v>
      </c>
      <c r="X8324" s="3">
        <v>7308.7749999999996</v>
      </c>
      <c r="Y8324" s="3">
        <v>7664.05</v>
      </c>
      <c r="Z8324" s="3">
        <v>8100.1750000000002</v>
      </c>
      <c r="AA8324" s="3">
        <v>8608.5249999999996</v>
      </c>
      <c r="AB8324" s="3">
        <v>9089.15</v>
      </c>
      <c r="AC8324" s="3">
        <v>9660.625</v>
      </c>
      <c r="AD8324" s="3">
        <v>10284.75</v>
      </c>
      <c r="AE8324" s="3">
        <v>10621.825000000001</v>
      </c>
      <c r="AF8324" s="3">
        <v>10977.525</v>
      </c>
      <c r="AG8324" s="3">
        <v>11510.674999999999</v>
      </c>
      <c r="AH8324" s="3">
        <v>12274.924999999999</v>
      </c>
      <c r="AI8324" s="3">
        <v>13093.7</v>
      </c>
      <c r="AJ8324" s="3">
        <v>13855.9</v>
      </c>
      <c r="AK8324" s="3">
        <v>14477.625</v>
      </c>
      <c r="AL8324" s="3">
        <v>14718.575000000001</v>
      </c>
      <c r="AM8324" s="3">
        <v>14418.725</v>
      </c>
      <c r="AN8324" s="3">
        <v>14964.4</v>
      </c>
      <c r="AO8324" s="3">
        <v>15517.924999999999</v>
      </c>
      <c r="AP8324" s="3">
        <v>16155.25</v>
      </c>
      <c r="AQ8324" s="3">
        <v>16691.5</v>
      </c>
      <c r="AR8324" s="3">
        <v>17427.599999999999</v>
      </c>
      <c r="AS8324" s="3">
        <v>18120.7</v>
      </c>
      <c r="AT8324" s="3">
        <v>18624.45</v>
      </c>
      <c r="AU8324" s="3">
        <v>19390.599999999999</v>
      </c>
      <c r="AV8324" s="3">
        <v>20412.87</v>
      </c>
      <c r="AW8324" s="3">
        <v>21410.231</v>
      </c>
      <c r="AX8324" s="3">
        <v>22235.731</v>
      </c>
      <c r="AY8324" s="3">
        <v>23044.777999999998</v>
      </c>
      <c r="AZ8324" s="3">
        <v>23787.096000000001</v>
      </c>
      <c r="BA8324">
        <v>24536.798999999999</v>
      </c>
      <c r="BB8324">
        <v>2017</v>
      </c>
    </row>
    <row r="8325" spans="1:54" hidden="1" x14ac:dyDescent="0.2">
      <c r="A8325">
        <v>111</v>
      </c>
      <c r="B8325" t="s">
        <v>363</v>
      </c>
      <c r="C8325" t="s">
        <v>224</v>
      </c>
      <c r="D8325" t="s">
        <v>71</v>
      </c>
      <c r="E8325" t="s">
        <v>219</v>
      </c>
      <c r="F8325" t="s">
        <v>218</v>
      </c>
      <c r="G8325" t="s">
        <v>223</v>
      </c>
      <c r="H8325" t="s">
        <v>222</v>
      </c>
      <c r="I8325" t="s">
        <v>1891</v>
      </c>
      <c r="J8325" s="3">
        <v>2.3159999999999998</v>
      </c>
      <c r="K8325" s="3">
        <v>5.0309999999999997</v>
      </c>
      <c r="L8325" s="3">
        <v>-5.5330000000000004</v>
      </c>
      <c r="M8325" s="3">
        <v>-38.695</v>
      </c>
      <c r="N8325" s="3">
        <v>-94.341999999999999</v>
      </c>
      <c r="O8325" s="3">
        <v>-118.15900000000001</v>
      </c>
      <c r="P8325" s="3">
        <v>-147.17599999999999</v>
      </c>
      <c r="Q8325" s="3">
        <v>-160.661</v>
      </c>
      <c r="R8325" s="3">
        <v>-121.15900000000001</v>
      </c>
      <c r="S8325" s="3">
        <v>-99.484999999999999</v>
      </c>
      <c r="T8325" s="3">
        <v>-78.965000000000003</v>
      </c>
      <c r="U8325" s="3">
        <v>2.895</v>
      </c>
      <c r="V8325" s="3">
        <v>-51.613999999999997</v>
      </c>
      <c r="W8325" s="3">
        <v>-84.816000000000003</v>
      </c>
      <c r="X8325" s="3">
        <v>-121.61199999999999</v>
      </c>
      <c r="Y8325" s="3">
        <v>-113.571</v>
      </c>
      <c r="Z8325" s="3">
        <v>-124.773</v>
      </c>
      <c r="AA8325" s="3">
        <v>-140.72</v>
      </c>
      <c r="AB8325" s="3">
        <v>-215.066</v>
      </c>
      <c r="AC8325" s="3">
        <v>-288.36099999999999</v>
      </c>
      <c r="AD8325" s="3">
        <v>-403.45100000000002</v>
      </c>
      <c r="AE8325" s="3">
        <v>-389.68599999999998</v>
      </c>
      <c r="AF8325" s="3">
        <v>-450.79399999999998</v>
      </c>
      <c r="AG8325" s="3">
        <v>-518.75099999999998</v>
      </c>
      <c r="AH8325" s="3">
        <v>-631.59299999999996</v>
      </c>
      <c r="AI8325" s="3">
        <v>-745.23299999999995</v>
      </c>
      <c r="AJ8325" s="3">
        <v>-805.96299999999997</v>
      </c>
      <c r="AK8325" s="3">
        <v>-711.03599999999994</v>
      </c>
      <c r="AL8325" s="3">
        <v>-681.39</v>
      </c>
      <c r="AM8325" s="3">
        <v>-372.52199999999999</v>
      </c>
      <c r="AN8325" s="3">
        <v>-430.69799999999998</v>
      </c>
      <c r="AO8325" s="3">
        <v>-444.59</v>
      </c>
      <c r="AP8325" s="3">
        <v>-426.19799999999998</v>
      </c>
      <c r="AQ8325" s="3">
        <v>-349.54300000000001</v>
      </c>
      <c r="AR8325" s="3">
        <v>-373.8</v>
      </c>
      <c r="AS8325" s="3">
        <v>-434.59699999999998</v>
      </c>
      <c r="AT8325" s="3">
        <v>-451.68599999999998</v>
      </c>
      <c r="AU8325" s="3">
        <v>-466.24599999999998</v>
      </c>
      <c r="AV8325" s="3">
        <v>-614.68899999999996</v>
      </c>
      <c r="AW8325" s="3">
        <v>-727.28300000000002</v>
      </c>
      <c r="AX8325" s="3">
        <v>-798.36</v>
      </c>
      <c r="AY8325" s="3">
        <v>-782.88900000000001</v>
      </c>
      <c r="AZ8325" s="3">
        <v>-771.07399999999996</v>
      </c>
      <c r="BA8325">
        <v>-739.73299999999995</v>
      </c>
      <c r="BB8325">
        <v>2016</v>
      </c>
    </row>
    <row r="8326" spans="1:54" hidden="1" x14ac:dyDescent="0.2">
      <c r="A8326">
        <v>111</v>
      </c>
      <c r="B8326" t="s">
        <v>363</v>
      </c>
      <c r="C8326" t="s">
        <v>220</v>
      </c>
      <c r="D8326" t="s">
        <v>71</v>
      </c>
      <c r="E8326" t="s">
        <v>219</v>
      </c>
      <c r="F8326" t="s">
        <v>218</v>
      </c>
      <c r="G8326" t="s">
        <v>217</v>
      </c>
      <c r="I8326" t="s">
        <v>216</v>
      </c>
      <c r="J8326" s="3">
        <v>8.1000000000000003E-2</v>
      </c>
      <c r="K8326" s="3">
        <v>0.157</v>
      </c>
      <c r="L8326" s="3">
        <v>-0.16500000000000001</v>
      </c>
      <c r="M8326" s="3">
        <v>-1.0640000000000001</v>
      </c>
      <c r="N8326" s="3">
        <v>-2.335</v>
      </c>
      <c r="O8326" s="3">
        <v>-2.718</v>
      </c>
      <c r="P8326" s="3">
        <v>-3.206</v>
      </c>
      <c r="Q8326" s="3">
        <v>-3.2989999999999999</v>
      </c>
      <c r="R8326" s="3">
        <v>-2.3069999999999999</v>
      </c>
      <c r="S8326" s="3">
        <v>-1.758</v>
      </c>
      <c r="T8326" s="3">
        <v>-1.321</v>
      </c>
      <c r="U8326" s="3">
        <v>4.7E-2</v>
      </c>
      <c r="V8326" s="3">
        <v>-0.78900000000000003</v>
      </c>
      <c r="W8326" s="3">
        <v>-1.2330000000000001</v>
      </c>
      <c r="X8326" s="3">
        <v>-1.6639999999999999</v>
      </c>
      <c r="Y8326" s="3">
        <v>-1.482</v>
      </c>
      <c r="Z8326" s="3">
        <v>-1.54</v>
      </c>
      <c r="AA8326" s="3">
        <v>-1.635</v>
      </c>
      <c r="AB8326" s="3">
        <v>-2.3660000000000001</v>
      </c>
      <c r="AC8326" s="3">
        <v>-2.9849999999999999</v>
      </c>
      <c r="AD8326" s="3">
        <v>-3.923</v>
      </c>
      <c r="AE8326" s="3">
        <v>-3.669</v>
      </c>
      <c r="AF8326" s="3">
        <v>-4.1070000000000002</v>
      </c>
      <c r="AG8326" s="3">
        <v>-4.5069999999999997</v>
      </c>
      <c r="AH8326" s="3">
        <v>-5.1449999999999996</v>
      </c>
      <c r="AI8326" s="3">
        <v>-5.6920000000000002</v>
      </c>
      <c r="AJ8326" s="3">
        <v>-5.8170000000000002</v>
      </c>
      <c r="AK8326" s="3">
        <v>-4.9109999999999996</v>
      </c>
      <c r="AL8326" s="3">
        <v>-4.6289999999999996</v>
      </c>
      <c r="AM8326" s="3">
        <v>-2.5840000000000001</v>
      </c>
      <c r="AN8326" s="3">
        <v>-2.8780000000000001</v>
      </c>
      <c r="AO8326" s="3">
        <v>-2.8650000000000002</v>
      </c>
      <c r="AP8326" s="3">
        <v>-2.6379999999999999</v>
      </c>
      <c r="AQ8326" s="3">
        <v>-2.0939999999999999</v>
      </c>
      <c r="AR8326" s="3">
        <v>-2.145</v>
      </c>
      <c r="AS8326" s="3">
        <v>-2.3980000000000001</v>
      </c>
      <c r="AT8326" s="3">
        <v>-2.4249999999999998</v>
      </c>
      <c r="AU8326" s="3">
        <v>-2.4039999999999999</v>
      </c>
      <c r="AV8326" s="3">
        <v>-3.0110000000000001</v>
      </c>
      <c r="AW8326" s="3">
        <v>-3.3969999999999998</v>
      </c>
      <c r="AX8326" s="3">
        <v>-3.59</v>
      </c>
      <c r="AY8326" s="3">
        <v>-3.3969999999999998</v>
      </c>
      <c r="AZ8326" s="3">
        <v>-3.242</v>
      </c>
      <c r="BA8326">
        <v>-3.0150000000000001</v>
      </c>
      <c r="BB8326">
        <v>2016</v>
      </c>
    </row>
    <row r="8327" spans="1:54" x14ac:dyDescent="0.2">
      <c r="A8327">
        <v>298</v>
      </c>
      <c r="B8327" t="s">
        <v>361</v>
      </c>
      <c r="C8327" t="s">
        <v>352</v>
      </c>
      <c r="D8327" t="s">
        <v>105</v>
      </c>
      <c r="E8327" t="s">
        <v>349</v>
      </c>
      <c r="F8327" t="s">
        <v>351</v>
      </c>
      <c r="G8327" t="s">
        <v>225</v>
      </c>
      <c r="H8327" t="s">
        <v>222</v>
      </c>
      <c r="I8327" t="s">
        <v>1892</v>
      </c>
      <c r="J8327" s="3">
        <v>285.72699999999998</v>
      </c>
      <c r="K8327" s="3">
        <v>291.15699999999998</v>
      </c>
      <c r="L8327" s="3">
        <v>263.96100000000001</v>
      </c>
      <c r="M8327" s="3">
        <v>255.30099999999999</v>
      </c>
      <c r="N8327" s="3">
        <v>252.512</v>
      </c>
      <c r="O8327" s="3">
        <v>256.238</v>
      </c>
      <c r="P8327" s="3">
        <v>278.93200000000002</v>
      </c>
      <c r="Q8327" s="3">
        <v>301.06</v>
      </c>
      <c r="R8327" s="3">
        <v>305.476</v>
      </c>
      <c r="S8327" s="3">
        <v>308.84800000000001</v>
      </c>
      <c r="T8327" s="3">
        <v>309.76600000000002</v>
      </c>
      <c r="U8327" s="3">
        <v>320.72800000000001</v>
      </c>
      <c r="V8327" s="3">
        <v>346.16699999999997</v>
      </c>
      <c r="W8327" s="3">
        <v>355.36700000000002</v>
      </c>
      <c r="X8327" s="3">
        <v>381.24200000000002</v>
      </c>
      <c r="Y8327" s="3">
        <v>375.72300000000001</v>
      </c>
      <c r="Z8327" s="3">
        <v>396.68099999999998</v>
      </c>
      <c r="AA8327" s="3">
        <v>416.70400000000001</v>
      </c>
      <c r="AB8327" s="3">
        <v>434.54</v>
      </c>
      <c r="AC8327" s="3">
        <v>421.65600000000001</v>
      </c>
      <c r="AD8327" s="3">
        <v>414.16899999999998</v>
      </c>
      <c r="AE8327" s="3">
        <v>399.83600000000001</v>
      </c>
      <c r="AF8327" s="3">
        <v>371.64299999999997</v>
      </c>
      <c r="AG8327" s="3">
        <v>380.29199999999997</v>
      </c>
      <c r="AH8327" s="3">
        <v>397.93599999999998</v>
      </c>
      <c r="AI8327" s="3">
        <v>425.01799999999997</v>
      </c>
      <c r="AJ8327" s="3">
        <v>442.43799999999999</v>
      </c>
      <c r="AK8327" s="3">
        <v>471.38</v>
      </c>
      <c r="AL8327" s="3">
        <v>505.20699999999999</v>
      </c>
      <c r="AM8327" s="3">
        <v>526.64599999999996</v>
      </c>
      <c r="AN8327" s="3">
        <v>567.74199999999996</v>
      </c>
      <c r="AO8327" s="3">
        <v>597.04999999999995</v>
      </c>
      <c r="AP8327" s="3">
        <v>618.17399999999998</v>
      </c>
      <c r="AQ8327" s="3">
        <v>646.84199999999998</v>
      </c>
      <c r="AR8327" s="3">
        <v>667.79200000000003</v>
      </c>
      <c r="AS8327" s="3">
        <v>670.26800000000003</v>
      </c>
      <c r="AT8327" s="3">
        <v>680.01</v>
      </c>
      <c r="AU8327" s="3">
        <v>701.09</v>
      </c>
      <c r="AV8327" s="3">
        <v>724.92700000000002</v>
      </c>
      <c r="AW8327" s="3">
        <v>747.4</v>
      </c>
      <c r="AX8327" s="3">
        <v>769.822</v>
      </c>
      <c r="AY8327" s="3">
        <v>792.14700000000005</v>
      </c>
      <c r="AZ8327" s="3">
        <v>815.91099999999994</v>
      </c>
      <c r="BA8327">
        <v>840.38900000000001</v>
      </c>
      <c r="BB8327">
        <v>2016</v>
      </c>
    </row>
    <row r="8328" spans="1:54" hidden="1" x14ac:dyDescent="0.2">
      <c r="A8328">
        <v>298</v>
      </c>
      <c r="B8328" t="s">
        <v>361</v>
      </c>
      <c r="C8328" t="s">
        <v>350</v>
      </c>
      <c r="D8328" t="s">
        <v>105</v>
      </c>
      <c r="E8328" t="s">
        <v>349</v>
      </c>
      <c r="F8328" t="s">
        <v>348</v>
      </c>
      <c r="G8328" t="s">
        <v>275</v>
      </c>
      <c r="I8328" t="s">
        <v>347</v>
      </c>
      <c r="J8328" s="3">
        <v>5.9749999999999996</v>
      </c>
      <c r="K8328" s="3">
        <v>1.9</v>
      </c>
      <c r="L8328" s="3">
        <v>-9.34</v>
      </c>
      <c r="M8328" s="3">
        <v>-3.2810000000000001</v>
      </c>
      <c r="N8328" s="3">
        <v>-1.0920000000000001</v>
      </c>
      <c r="O8328" s="3">
        <v>1.4750000000000001</v>
      </c>
      <c r="P8328" s="3">
        <v>8.8569999999999993</v>
      </c>
      <c r="Q8328" s="3">
        <v>7.9329999999999998</v>
      </c>
      <c r="R8328" s="3">
        <v>1.4670000000000001</v>
      </c>
      <c r="S8328" s="3">
        <v>1.1040000000000001</v>
      </c>
      <c r="T8328" s="3">
        <v>0.29699999999999999</v>
      </c>
      <c r="U8328" s="3">
        <v>3.5390000000000001</v>
      </c>
      <c r="V8328" s="3">
        <v>7.9320000000000004</v>
      </c>
      <c r="W8328" s="3">
        <v>2.6579999999999999</v>
      </c>
      <c r="X8328" s="3">
        <v>7.2809999999999997</v>
      </c>
      <c r="Y8328" s="3">
        <v>-1.448</v>
      </c>
      <c r="Z8328" s="3">
        <v>5.5780000000000003</v>
      </c>
      <c r="AA8328" s="3">
        <v>5.048</v>
      </c>
      <c r="AB8328" s="3">
        <v>4.28</v>
      </c>
      <c r="AC8328" s="3">
        <v>-2.9649999999999999</v>
      </c>
      <c r="AD8328" s="3">
        <v>-1.776</v>
      </c>
      <c r="AE8328" s="3">
        <v>-3.4609999999999999</v>
      </c>
      <c r="AF8328" s="3">
        <v>-7.0510000000000002</v>
      </c>
      <c r="AG8328" s="3">
        <v>2.327</v>
      </c>
      <c r="AH8328" s="3">
        <v>4.6399999999999997</v>
      </c>
      <c r="AI8328" s="3">
        <v>6.806</v>
      </c>
      <c r="AJ8328" s="3">
        <v>4.0990000000000002</v>
      </c>
      <c r="AK8328" s="3">
        <v>6.5419999999999998</v>
      </c>
      <c r="AL8328" s="3">
        <v>7.1760000000000002</v>
      </c>
      <c r="AM8328" s="3">
        <v>4.2430000000000003</v>
      </c>
      <c r="AN8328" s="3">
        <v>7.8029999999999999</v>
      </c>
      <c r="AO8328" s="3">
        <v>5.1619999999999999</v>
      </c>
      <c r="AP8328" s="3">
        <v>3.5379999999999998</v>
      </c>
      <c r="AQ8328" s="3">
        <v>4.6379999999999999</v>
      </c>
      <c r="AR8328" s="3">
        <v>3.2389999999999999</v>
      </c>
      <c r="AS8328" s="3">
        <v>0.371</v>
      </c>
      <c r="AT8328" s="3">
        <v>1.4530000000000001</v>
      </c>
      <c r="AU8328" s="3">
        <v>3.1</v>
      </c>
      <c r="AV8328" s="3">
        <v>3.4</v>
      </c>
      <c r="AW8328" s="3">
        <v>3.1</v>
      </c>
      <c r="AX8328" s="3">
        <v>3</v>
      </c>
      <c r="AY8328" s="3">
        <v>2.9</v>
      </c>
      <c r="AZ8328" s="3">
        <v>3</v>
      </c>
      <c r="BA8328">
        <v>3</v>
      </c>
      <c r="BB8328">
        <v>2016</v>
      </c>
    </row>
    <row r="8329" spans="1:54" hidden="1" x14ac:dyDescent="0.2">
      <c r="A8329">
        <v>298</v>
      </c>
      <c r="B8329" t="s">
        <v>361</v>
      </c>
      <c r="C8329" t="s">
        <v>346</v>
      </c>
      <c r="D8329" t="s">
        <v>105</v>
      </c>
      <c r="E8329" t="s">
        <v>342</v>
      </c>
      <c r="F8329" t="s">
        <v>345</v>
      </c>
      <c r="G8329" t="s">
        <v>225</v>
      </c>
      <c r="H8329" t="s">
        <v>222</v>
      </c>
      <c r="I8329" t="s">
        <v>1892</v>
      </c>
      <c r="J8329" s="3">
        <v>0.10199999999999999</v>
      </c>
      <c r="K8329" s="3">
        <v>0.13500000000000001</v>
      </c>
      <c r="L8329" s="3">
        <v>0.14199999999999999</v>
      </c>
      <c r="M8329" s="3">
        <v>0.19400000000000001</v>
      </c>
      <c r="N8329" s="3">
        <v>0.29899999999999999</v>
      </c>
      <c r="O8329" s="3">
        <v>0.52900000000000003</v>
      </c>
      <c r="P8329" s="3">
        <v>0.98299999999999998</v>
      </c>
      <c r="Q8329" s="3">
        <v>1.835</v>
      </c>
      <c r="R8329" s="3">
        <v>3.01</v>
      </c>
      <c r="S8329" s="3">
        <v>5.3440000000000003</v>
      </c>
      <c r="T8329" s="3">
        <v>12.01</v>
      </c>
      <c r="U8329" s="3">
        <v>24.971</v>
      </c>
      <c r="V8329" s="3">
        <v>43.02</v>
      </c>
      <c r="W8329" s="3">
        <v>65.296999999999997</v>
      </c>
      <c r="X8329" s="3">
        <v>97.341999999999999</v>
      </c>
      <c r="Y8329" s="3">
        <v>135.31100000000001</v>
      </c>
      <c r="Z8329" s="3">
        <v>180.619</v>
      </c>
      <c r="AA8329" s="3">
        <v>226.31800000000001</v>
      </c>
      <c r="AB8329" s="3">
        <v>265.839</v>
      </c>
      <c r="AC8329" s="3">
        <v>271.96100000000001</v>
      </c>
      <c r="AD8329" s="3">
        <v>276.15199999999999</v>
      </c>
      <c r="AE8329" s="3">
        <v>278.35300000000001</v>
      </c>
      <c r="AF8329" s="3">
        <v>289.233</v>
      </c>
      <c r="AG8329" s="3">
        <v>339.79199999999997</v>
      </c>
      <c r="AH8329" s="3">
        <v>392.85</v>
      </c>
      <c r="AI8329" s="3">
        <v>425.01799999999997</v>
      </c>
      <c r="AJ8329" s="3">
        <v>471.34399999999999</v>
      </c>
      <c r="AK8329" s="3">
        <v>549.47</v>
      </c>
      <c r="AL8329" s="3">
        <v>636.15099999999995</v>
      </c>
      <c r="AM8329" s="3">
        <v>714.52300000000002</v>
      </c>
      <c r="AN8329" s="3">
        <v>808.07899999999995</v>
      </c>
      <c r="AO8329" s="3">
        <v>926.35599999999999</v>
      </c>
      <c r="AP8329" s="3">
        <v>1041.211</v>
      </c>
      <c r="AQ8329" s="3">
        <v>1178.3320000000001</v>
      </c>
      <c r="AR8329" s="3">
        <v>1330.508</v>
      </c>
      <c r="AS8329" s="3">
        <v>1455.848</v>
      </c>
      <c r="AT8329" s="3">
        <v>1581.115</v>
      </c>
      <c r="AU8329" s="3">
        <v>1710.492</v>
      </c>
      <c r="AV8329" s="3">
        <v>1886.71</v>
      </c>
      <c r="AW8329" s="3">
        <v>2061.8490000000002</v>
      </c>
      <c r="AX8329" s="3">
        <v>2263.837</v>
      </c>
      <c r="AY8329" s="3">
        <v>2479.6869999999999</v>
      </c>
      <c r="AZ8329" s="3">
        <v>2716.1030000000001</v>
      </c>
      <c r="BA8329">
        <v>2977.0230000000001</v>
      </c>
      <c r="BB8329">
        <v>2016</v>
      </c>
    </row>
    <row r="8330" spans="1:54" hidden="1" x14ac:dyDescent="0.2">
      <c r="A8330">
        <v>298</v>
      </c>
      <c r="B8330" t="s">
        <v>361</v>
      </c>
      <c r="C8330" t="s">
        <v>344</v>
      </c>
      <c r="D8330" t="s">
        <v>105</v>
      </c>
      <c r="E8330" t="s">
        <v>342</v>
      </c>
      <c r="F8330" t="s">
        <v>343</v>
      </c>
      <c r="G8330" t="s">
        <v>223</v>
      </c>
      <c r="H8330" t="s">
        <v>222</v>
      </c>
      <c r="I8330" t="s">
        <v>310</v>
      </c>
      <c r="J8330" s="3">
        <v>11.199</v>
      </c>
      <c r="K8330" s="3">
        <v>12.499000000000001</v>
      </c>
      <c r="L8330" s="3">
        <v>10.218</v>
      </c>
      <c r="M8330" s="3">
        <v>5.609</v>
      </c>
      <c r="N8330" s="3">
        <v>5.3339999999999996</v>
      </c>
      <c r="O8330" s="3">
        <v>5.2119999999999997</v>
      </c>
      <c r="P8330" s="3">
        <v>6.47</v>
      </c>
      <c r="Q8330" s="3">
        <v>8.0950000000000006</v>
      </c>
      <c r="R8330" s="3">
        <v>8.375</v>
      </c>
      <c r="S8330" s="3">
        <v>8.827</v>
      </c>
      <c r="T8330" s="3">
        <v>10.27</v>
      </c>
      <c r="U8330" s="3">
        <v>12.375999999999999</v>
      </c>
      <c r="V8330" s="3">
        <v>14.223000000000001</v>
      </c>
      <c r="W8330" s="3">
        <v>16.568000000000001</v>
      </c>
      <c r="X8330" s="3">
        <v>19.298999999999999</v>
      </c>
      <c r="Y8330" s="3">
        <v>21.312000000000001</v>
      </c>
      <c r="Z8330" s="3">
        <v>22.657</v>
      </c>
      <c r="AA8330" s="3">
        <v>23.974</v>
      </c>
      <c r="AB8330" s="3">
        <v>25.393999999999998</v>
      </c>
      <c r="AC8330" s="3">
        <v>23.995000000000001</v>
      </c>
      <c r="AD8330" s="3">
        <v>22.832000000000001</v>
      </c>
      <c r="AE8330" s="3">
        <v>20.907</v>
      </c>
      <c r="AF8330" s="3">
        <v>13.632</v>
      </c>
      <c r="AG8330" s="3">
        <v>12.067</v>
      </c>
      <c r="AH8330" s="3">
        <v>13.708</v>
      </c>
      <c r="AI8330" s="3">
        <v>17.398</v>
      </c>
      <c r="AJ8330" s="3">
        <v>19.62</v>
      </c>
      <c r="AK8330" s="3">
        <v>23.460999999999999</v>
      </c>
      <c r="AL8330" s="3">
        <v>30.366</v>
      </c>
      <c r="AM8330" s="3">
        <v>31.661000000000001</v>
      </c>
      <c r="AN8330" s="3">
        <v>40.284999999999997</v>
      </c>
      <c r="AO8330" s="3">
        <v>47.962000000000003</v>
      </c>
      <c r="AP8330" s="3">
        <v>51.265999999999998</v>
      </c>
      <c r="AQ8330" s="3">
        <v>57.530999999999999</v>
      </c>
      <c r="AR8330" s="3">
        <v>57.235999999999997</v>
      </c>
      <c r="AS8330" s="3">
        <v>53.274999999999999</v>
      </c>
      <c r="AT8330" s="3">
        <v>52.42</v>
      </c>
      <c r="AU8330" s="3">
        <v>58.414999999999999</v>
      </c>
      <c r="AV8330" s="3">
        <v>63.37</v>
      </c>
      <c r="AW8330" s="3">
        <v>66.748999999999995</v>
      </c>
      <c r="AX8330" s="3">
        <v>70.497</v>
      </c>
      <c r="AY8330" s="3">
        <v>74.183000000000007</v>
      </c>
      <c r="AZ8330" s="3">
        <v>78.158000000000001</v>
      </c>
      <c r="BA8330">
        <v>82.358999999999995</v>
      </c>
      <c r="BB8330">
        <v>2016</v>
      </c>
    </row>
    <row r="8331" spans="1:54" hidden="1" x14ac:dyDescent="0.2">
      <c r="A8331">
        <v>298</v>
      </c>
      <c r="B8331" t="s">
        <v>361</v>
      </c>
      <c r="C8331" t="s">
        <v>213</v>
      </c>
      <c r="D8331" t="s">
        <v>105</v>
      </c>
      <c r="E8331" t="s">
        <v>342</v>
      </c>
      <c r="F8331" t="s">
        <v>341</v>
      </c>
      <c r="G8331" t="s">
        <v>323</v>
      </c>
      <c r="H8331" t="s">
        <v>222</v>
      </c>
      <c r="I8331" t="s">
        <v>310</v>
      </c>
      <c r="J8331" s="3">
        <v>12.461</v>
      </c>
      <c r="K8331" s="3">
        <v>13.884</v>
      </c>
      <c r="L8331" s="3">
        <v>13.368</v>
      </c>
      <c r="M8331" s="3">
        <v>13.439</v>
      </c>
      <c r="N8331" s="3">
        <v>13.763999999999999</v>
      </c>
      <c r="O8331" s="3">
        <v>14.414</v>
      </c>
      <c r="P8331" s="3">
        <v>16.007000000000001</v>
      </c>
      <c r="Q8331" s="3">
        <v>17.718</v>
      </c>
      <c r="R8331" s="3">
        <v>18.608000000000001</v>
      </c>
      <c r="S8331" s="3">
        <v>19.544</v>
      </c>
      <c r="T8331" s="3">
        <v>20.327999999999999</v>
      </c>
      <c r="U8331" s="3">
        <v>21.748000000000001</v>
      </c>
      <c r="V8331" s="3">
        <v>24.007999999999999</v>
      </c>
      <c r="W8331" s="3">
        <v>25.231999999999999</v>
      </c>
      <c r="X8331" s="3">
        <v>27.645</v>
      </c>
      <c r="Y8331" s="3">
        <v>27.812999999999999</v>
      </c>
      <c r="Z8331" s="3">
        <v>29.901</v>
      </c>
      <c r="AA8331" s="3">
        <v>31.948</v>
      </c>
      <c r="AB8331" s="3">
        <v>33.677</v>
      </c>
      <c r="AC8331" s="3">
        <v>33.177999999999997</v>
      </c>
      <c r="AD8331" s="3">
        <v>33.331000000000003</v>
      </c>
      <c r="AE8331" s="3">
        <v>32.909999999999997</v>
      </c>
      <c r="AF8331" s="3">
        <v>31.059000000000001</v>
      </c>
      <c r="AG8331" s="3">
        <v>32.415999999999997</v>
      </c>
      <c r="AH8331" s="3">
        <v>34.853000000000002</v>
      </c>
      <c r="AI8331" s="3">
        <v>38.421999999999997</v>
      </c>
      <c r="AJ8331" s="3">
        <v>41.225999999999999</v>
      </c>
      <c r="AK8331" s="3">
        <v>45.091999999999999</v>
      </c>
      <c r="AL8331" s="3">
        <v>49.276000000000003</v>
      </c>
      <c r="AM8331" s="3">
        <v>51.756999999999998</v>
      </c>
      <c r="AN8331" s="3">
        <v>56.476999999999997</v>
      </c>
      <c r="AO8331" s="3">
        <v>60.619</v>
      </c>
      <c r="AP8331" s="3">
        <v>63.92</v>
      </c>
      <c r="AQ8331" s="3">
        <v>67.963999999999999</v>
      </c>
      <c r="AR8331" s="3">
        <v>71.424999999999997</v>
      </c>
      <c r="AS8331" s="3">
        <v>72.466999999999999</v>
      </c>
      <c r="AT8331" s="3">
        <v>74.457999999999998</v>
      </c>
      <c r="AU8331" s="3">
        <v>78.147999999999996</v>
      </c>
      <c r="AV8331" s="3">
        <v>82.641000000000005</v>
      </c>
      <c r="AW8331" s="3">
        <v>87.05</v>
      </c>
      <c r="AX8331" s="3">
        <v>91.423000000000002</v>
      </c>
      <c r="AY8331" s="3">
        <v>95.867999999999995</v>
      </c>
      <c r="AZ8331" s="3">
        <v>100.43899999999999</v>
      </c>
      <c r="BA8331">
        <v>105.252</v>
      </c>
      <c r="BB8331">
        <v>2016</v>
      </c>
    </row>
    <row r="8332" spans="1:54" hidden="1" x14ac:dyDescent="0.2">
      <c r="A8332">
        <v>298</v>
      </c>
      <c r="B8332" t="s">
        <v>361</v>
      </c>
      <c r="C8332" t="s">
        <v>340</v>
      </c>
      <c r="D8332" t="s">
        <v>105</v>
      </c>
      <c r="E8332" t="s">
        <v>339</v>
      </c>
      <c r="F8332" t="s">
        <v>338</v>
      </c>
      <c r="G8332" t="s">
        <v>295</v>
      </c>
      <c r="I8332" t="s">
        <v>337</v>
      </c>
      <c r="J8332" s="3">
        <v>3.5999999999999997E-2</v>
      </c>
      <c r="K8332" s="3">
        <v>4.5999999999999999E-2</v>
      </c>
      <c r="L8332" s="3">
        <v>5.3999999999999999E-2</v>
      </c>
      <c r="M8332" s="3">
        <v>7.5999999999999998E-2</v>
      </c>
      <c r="N8332" s="3">
        <v>0.11899999999999999</v>
      </c>
      <c r="O8332" s="3">
        <v>0.20599999999999999</v>
      </c>
      <c r="P8332" s="3">
        <v>0.35299999999999998</v>
      </c>
      <c r="Q8332" s="3">
        <v>0.60899999999999999</v>
      </c>
      <c r="R8332" s="3">
        <v>0.98499999999999999</v>
      </c>
      <c r="S8332" s="3">
        <v>1.73</v>
      </c>
      <c r="T8332" s="3">
        <v>3.8769999999999998</v>
      </c>
      <c r="U8332" s="3">
        <v>7.7859999999999996</v>
      </c>
      <c r="V8332" s="3">
        <v>12.428000000000001</v>
      </c>
      <c r="W8332" s="3">
        <v>18.375</v>
      </c>
      <c r="X8332" s="3">
        <v>25.533000000000001</v>
      </c>
      <c r="Y8332" s="3">
        <v>36.014000000000003</v>
      </c>
      <c r="Z8332" s="3">
        <v>45.531999999999996</v>
      </c>
      <c r="AA8332" s="3">
        <v>54.311</v>
      </c>
      <c r="AB8332" s="3">
        <v>61.177</v>
      </c>
      <c r="AC8332" s="3">
        <v>64.498000000000005</v>
      </c>
      <c r="AD8332" s="3">
        <v>66.676000000000002</v>
      </c>
      <c r="AE8332" s="3">
        <v>69.617000000000004</v>
      </c>
      <c r="AF8332" s="3">
        <v>77.825999999999993</v>
      </c>
      <c r="AG8332" s="3">
        <v>89.35</v>
      </c>
      <c r="AH8332" s="3">
        <v>98.721999999999994</v>
      </c>
      <c r="AI8332" s="3">
        <v>100</v>
      </c>
      <c r="AJ8332" s="3">
        <v>106.533</v>
      </c>
      <c r="AK8332" s="3">
        <v>116.566</v>
      </c>
      <c r="AL8332" s="3">
        <v>125.919</v>
      </c>
      <c r="AM8332" s="3">
        <v>135.67400000000001</v>
      </c>
      <c r="AN8332" s="3">
        <v>142.33199999999999</v>
      </c>
      <c r="AO8332" s="3">
        <v>155.15600000000001</v>
      </c>
      <c r="AP8332" s="3">
        <v>168.43299999999999</v>
      </c>
      <c r="AQ8332" s="3">
        <v>182.167</v>
      </c>
      <c r="AR8332" s="3">
        <v>199.24</v>
      </c>
      <c r="AS8332" s="3">
        <v>217.20400000000001</v>
      </c>
      <c r="AT8332" s="3">
        <v>232.51400000000001</v>
      </c>
      <c r="AU8332" s="3">
        <v>243.976</v>
      </c>
      <c r="AV8332" s="3">
        <v>260.262</v>
      </c>
      <c r="AW8332" s="3">
        <v>275.87</v>
      </c>
      <c r="AX8332" s="3">
        <v>294.07299999999998</v>
      </c>
      <c r="AY8332" s="3">
        <v>313.03399999999999</v>
      </c>
      <c r="AZ8332" s="3">
        <v>332.892</v>
      </c>
      <c r="BA8332">
        <v>354.24400000000003</v>
      </c>
      <c r="BB8332">
        <v>2016</v>
      </c>
    </row>
    <row r="8333" spans="1:54" hidden="1" x14ac:dyDescent="0.2">
      <c r="A8333">
        <v>298</v>
      </c>
      <c r="B8333" t="s">
        <v>361</v>
      </c>
      <c r="C8333" t="s">
        <v>336</v>
      </c>
      <c r="D8333" t="s">
        <v>105</v>
      </c>
      <c r="E8333" t="s">
        <v>333</v>
      </c>
      <c r="F8333" t="s">
        <v>335</v>
      </c>
      <c r="G8333" t="s">
        <v>225</v>
      </c>
      <c r="H8333" t="s">
        <v>322</v>
      </c>
      <c r="I8333" t="s">
        <v>330</v>
      </c>
      <c r="J8333" s="3">
        <v>97232.491999999998</v>
      </c>
      <c r="K8333" s="3">
        <v>98403.744999999995</v>
      </c>
      <c r="L8333" s="3">
        <v>88638.080000000002</v>
      </c>
      <c r="M8333" s="3">
        <v>85181.471999999994</v>
      </c>
      <c r="N8333" s="3">
        <v>83715.517999999996</v>
      </c>
      <c r="O8333" s="3">
        <v>84414.152000000002</v>
      </c>
      <c r="P8333" s="3">
        <v>91373.952000000005</v>
      </c>
      <c r="Q8333" s="3">
        <v>98071.544999999998</v>
      </c>
      <c r="R8333" s="3">
        <v>98924.618000000002</v>
      </c>
      <c r="S8333" s="3">
        <v>99464.070999999996</v>
      </c>
      <c r="T8333" s="3">
        <v>99211.687999999995</v>
      </c>
      <c r="U8333" s="3">
        <v>102128.45</v>
      </c>
      <c r="V8333" s="3">
        <v>109571.43</v>
      </c>
      <c r="W8333" s="3">
        <v>111812.466</v>
      </c>
      <c r="X8333" s="3">
        <v>118829.32399999999</v>
      </c>
      <c r="Y8333" s="3">
        <v>116381.784</v>
      </c>
      <c r="Z8333" s="3">
        <v>122115.015</v>
      </c>
      <c r="AA8333" s="3">
        <v>126814.353</v>
      </c>
      <c r="AB8333" s="3">
        <v>131197.87599999999</v>
      </c>
      <c r="AC8333" s="3">
        <v>126410.129</v>
      </c>
      <c r="AD8333" s="3">
        <v>123663.595</v>
      </c>
      <c r="AE8333" s="3">
        <v>119300.90700000001</v>
      </c>
      <c r="AF8333" s="3">
        <v>111048.245</v>
      </c>
      <c r="AG8333" s="3">
        <v>113914.436</v>
      </c>
      <c r="AH8333" s="3">
        <v>119092.01</v>
      </c>
      <c r="AI8333" s="3">
        <v>126782.06600000001</v>
      </c>
      <c r="AJ8333" s="3">
        <v>131756.24900000001</v>
      </c>
      <c r="AK8333" s="3">
        <v>140342.149</v>
      </c>
      <c r="AL8333" s="3">
        <v>150222.503</v>
      </c>
      <c r="AM8333" s="3">
        <v>155900.764</v>
      </c>
      <c r="AN8333" s="3">
        <v>167144.889</v>
      </c>
      <c r="AO8333" s="3">
        <v>174952.609</v>
      </c>
      <c r="AP8333" s="3">
        <v>180411.60699999999</v>
      </c>
      <c r="AQ8333" s="3">
        <v>188026.99</v>
      </c>
      <c r="AR8333" s="3">
        <v>193356.12400000001</v>
      </c>
      <c r="AS8333" s="3">
        <v>193324.946</v>
      </c>
      <c r="AT8333" s="3">
        <v>195392.685</v>
      </c>
      <c r="AU8333" s="3">
        <v>200701.13200000001</v>
      </c>
      <c r="AV8333" s="3">
        <v>206768.50399999999</v>
      </c>
      <c r="AW8333" s="3">
        <v>212416.89499999999</v>
      </c>
      <c r="AX8333" s="3">
        <v>218023.55100000001</v>
      </c>
      <c r="AY8333" s="3">
        <v>223579.182</v>
      </c>
      <c r="AZ8333" s="3">
        <v>229516.37</v>
      </c>
      <c r="BA8333">
        <v>235738.72700000001</v>
      </c>
      <c r="BB8333">
        <v>2015</v>
      </c>
    </row>
    <row r="8334" spans="1:54" hidden="1" x14ac:dyDescent="0.2">
      <c r="A8334">
        <v>298</v>
      </c>
      <c r="B8334" t="s">
        <v>361</v>
      </c>
      <c r="C8334" t="s">
        <v>334</v>
      </c>
      <c r="D8334" t="s">
        <v>105</v>
      </c>
      <c r="E8334" t="s">
        <v>333</v>
      </c>
      <c r="F8334" t="s">
        <v>332</v>
      </c>
      <c r="G8334" t="s">
        <v>331</v>
      </c>
      <c r="H8334" t="s">
        <v>322</v>
      </c>
      <c r="I8334" t="s">
        <v>330</v>
      </c>
      <c r="J8334" s="3">
        <v>9872.0630000000001</v>
      </c>
      <c r="K8334" s="3">
        <v>9990.9809999999998</v>
      </c>
      <c r="L8334" s="3">
        <v>8999.4680000000008</v>
      </c>
      <c r="M8334" s="3">
        <v>8648.5169999999998</v>
      </c>
      <c r="N8334" s="3">
        <v>8499.6779999999999</v>
      </c>
      <c r="O8334" s="3">
        <v>8570.61</v>
      </c>
      <c r="P8334" s="3">
        <v>9277.2420000000002</v>
      </c>
      <c r="Q8334" s="3">
        <v>9957.2520000000004</v>
      </c>
      <c r="R8334" s="3">
        <v>10043.865</v>
      </c>
      <c r="S8334" s="3">
        <v>10098.636</v>
      </c>
      <c r="T8334" s="3">
        <v>10073.011</v>
      </c>
      <c r="U8334" s="3">
        <v>10369.152</v>
      </c>
      <c r="V8334" s="3">
        <v>11124.841</v>
      </c>
      <c r="W8334" s="3">
        <v>11352.374</v>
      </c>
      <c r="X8334" s="3">
        <v>12064.8</v>
      </c>
      <c r="Y8334" s="3">
        <v>11816.3</v>
      </c>
      <c r="Z8334" s="3">
        <v>12398.397000000001</v>
      </c>
      <c r="AA8334" s="3">
        <v>12875.522999999999</v>
      </c>
      <c r="AB8334" s="3">
        <v>13320.584999999999</v>
      </c>
      <c r="AC8334" s="3">
        <v>12834.482</v>
      </c>
      <c r="AD8334" s="3">
        <v>12555.625</v>
      </c>
      <c r="AE8334" s="3">
        <v>12112.68</v>
      </c>
      <c r="AF8334" s="3">
        <v>11274.782999999999</v>
      </c>
      <c r="AG8334" s="3">
        <v>11565.789000000001</v>
      </c>
      <c r="AH8334" s="3">
        <v>12091.47</v>
      </c>
      <c r="AI8334" s="3">
        <v>12872.245000000001</v>
      </c>
      <c r="AJ8334" s="3">
        <v>13377.277</v>
      </c>
      <c r="AK8334" s="3">
        <v>14249.007</v>
      </c>
      <c r="AL8334" s="3">
        <v>15252.164000000001</v>
      </c>
      <c r="AM8334" s="3">
        <v>15828.681</v>
      </c>
      <c r="AN8334" s="3">
        <v>16970.303</v>
      </c>
      <c r="AO8334" s="3">
        <v>17763.024000000001</v>
      </c>
      <c r="AP8334" s="3">
        <v>18317.278999999999</v>
      </c>
      <c r="AQ8334" s="3">
        <v>19090.473000000002</v>
      </c>
      <c r="AR8334" s="3">
        <v>19631.542000000001</v>
      </c>
      <c r="AS8334" s="3">
        <v>19628.377</v>
      </c>
      <c r="AT8334" s="3">
        <v>19838.314999999999</v>
      </c>
      <c r="AU8334" s="3">
        <v>20377.284</v>
      </c>
      <c r="AV8334" s="3">
        <v>20993.308000000001</v>
      </c>
      <c r="AW8334" s="3">
        <v>21566.792000000001</v>
      </c>
      <c r="AX8334" s="3">
        <v>22136.038</v>
      </c>
      <c r="AY8334" s="3">
        <v>22700.103999999999</v>
      </c>
      <c r="AZ8334" s="3">
        <v>23302.91</v>
      </c>
      <c r="BA8334">
        <v>23934.669000000002</v>
      </c>
      <c r="BB8334">
        <v>2015</v>
      </c>
    </row>
    <row r="8335" spans="1:54" hidden="1" x14ac:dyDescent="0.2">
      <c r="A8335">
        <v>298</v>
      </c>
      <c r="B8335" t="s">
        <v>361</v>
      </c>
      <c r="C8335" t="s">
        <v>329</v>
      </c>
      <c r="D8335" t="s">
        <v>105</v>
      </c>
      <c r="E8335" t="s">
        <v>325</v>
      </c>
      <c r="F8335" t="s">
        <v>328</v>
      </c>
      <c r="G8335" t="s">
        <v>225</v>
      </c>
      <c r="H8335" t="s">
        <v>322</v>
      </c>
      <c r="I8335" t="s">
        <v>321</v>
      </c>
      <c r="J8335" s="3">
        <v>34.679000000000002</v>
      </c>
      <c r="K8335" s="3">
        <v>45.707000000000001</v>
      </c>
      <c r="L8335" s="3">
        <v>47.726999999999997</v>
      </c>
      <c r="M8335" s="3">
        <v>64.638000000000005</v>
      </c>
      <c r="N8335" s="3">
        <v>99.233000000000004</v>
      </c>
      <c r="O8335" s="3">
        <v>174.142</v>
      </c>
      <c r="P8335" s="3">
        <v>322.149</v>
      </c>
      <c r="Q8335" s="3">
        <v>597.73400000000004</v>
      </c>
      <c r="R8335" s="3">
        <v>974.76199999999994</v>
      </c>
      <c r="S8335" s="3">
        <v>1721.181</v>
      </c>
      <c r="T8335" s="3">
        <v>3846.5709999999999</v>
      </c>
      <c r="U8335" s="3">
        <v>7951.3159999999998</v>
      </c>
      <c r="V8335" s="3">
        <v>13617.168</v>
      </c>
      <c r="W8335" s="3">
        <v>20545.024000000001</v>
      </c>
      <c r="X8335" s="3">
        <v>30340.383000000002</v>
      </c>
      <c r="Y8335" s="3">
        <v>41913.156999999999</v>
      </c>
      <c r="Z8335" s="3">
        <v>55602.016000000003</v>
      </c>
      <c r="AA8335" s="3">
        <v>68874.745999999999</v>
      </c>
      <c r="AB8335" s="3">
        <v>80263.091</v>
      </c>
      <c r="AC8335" s="3">
        <v>81532.538</v>
      </c>
      <c r="AD8335" s="3">
        <v>82454.303</v>
      </c>
      <c r="AE8335" s="3">
        <v>83053.506999999998</v>
      </c>
      <c r="AF8335" s="3">
        <v>86424.013000000006</v>
      </c>
      <c r="AG8335" s="3">
        <v>101782.785</v>
      </c>
      <c r="AH8335" s="3">
        <v>117569.795</v>
      </c>
      <c r="AI8335" s="3">
        <v>126782.06600000001</v>
      </c>
      <c r="AJ8335" s="3">
        <v>140364.326</v>
      </c>
      <c r="AK8335" s="3">
        <v>163591.34599999999</v>
      </c>
      <c r="AL8335" s="3">
        <v>189158.38200000001</v>
      </c>
      <c r="AM8335" s="3">
        <v>211517.454</v>
      </c>
      <c r="AN8335" s="3">
        <v>237900.65700000001</v>
      </c>
      <c r="AO8335" s="3">
        <v>271448.85100000002</v>
      </c>
      <c r="AP8335" s="3">
        <v>303872.99099999998</v>
      </c>
      <c r="AQ8335" s="3">
        <v>342522.67099999997</v>
      </c>
      <c r="AR8335" s="3">
        <v>385242.49800000002</v>
      </c>
      <c r="AS8335" s="3">
        <v>419909.32199999999</v>
      </c>
      <c r="AT8335" s="3">
        <v>454314.45699999999</v>
      </c>
      <c r="AU8335" s="3">
        <v>489662.66499999998</v>
      </c>
      <c r="AV8335" s="3">
        <v>538139.67099999997</v>
      </c>
      <c r="AW8335" s="3">
        <v>585993.62899999996</v>
      </c>
      <c r="AX8335" s="3">
        <v>641147.98400000005</v>
      </c>
      <c r="AY8335" s="3">
        <v>699878.43700000003</v>
      </c>
      <c r="AZ8335" s="3">
        <v>764041.62600000005</v>
      </c>
      <c r="BA8335">
        <v>835089.48600000003</v>
      </c>
      <c r="BB8335">
        <v>2015</v>
      </c>
    </row>
    <row r="8336" spans="1:54" hidden="1" x14ac:dyDescent="0.2">
      <c r="A8336">
        <v>298</v>
      </c>
      <c r="B8336" t="s">
        <v>361</v>
      </c>
      <c r="C8336" t="s">
        <v>327</v>
      </c>
      <c r="D8336" t="s">
        <v>105</v>
      </c>
      <c r="E8336" t="s">
        <v>325</v>
      </c>
      <c r="F8336" t="s">
        <v>326</v>
      </c>
      <c r="G8336" t="s">
        <v>223</v>
      </c>
      <c r="H8336" t="s">
        <v>322</v>
      </c>
      <c r="I8336" t="s">
        <v>321</v>
      </c>
      <c r="J8336" s="3">
        <v>3810.8649999999998</v>
      </c>
      <c r="K8336" s="3">
        <v>4224.2610000000004</v>
      </c>
      <c r="L8336" s="3">
        <v>3431.1619999999998</v>
      </c>
      <c r="M8336" s="3">
        <v>1871.395</v>
      </c>
      <c r="N8336" s="3">
        <v>1768.2280000000001</v>
      </c>
      <c r="O8336" s="3">
        <v>1716.873</v>
      </c>
      <c r="P8336" s="3">
        <v>2119.5419999999999</v>
      </c>
      <c r="Q8336" s="3">
        <v>2637.0210000000002</v>
      </c>
      <c r="R8336" s="3">
        <v>2712.1909999999998</v>
      </c>
      <c r="S8336" s="3">
        <v>2842.578</v>
      </c>
      <c r="T8336" s="3">
        <v>3289.1179999999999</v>
      </c>
      <c r="U8336" s="3">
        <v>3940.8539999999998</v>
      </c>
      <c r="V8336" s="3">
        <v>4501.8230000000003</v>
      </c>
      <c r="W8336" s="3">
        <v>5213.0290000000005</v>
      </c>
      <c r="X8336" s="3">
        <v>6015.2430000000004</v>
      </c>
      <c r="Y8336" s="3">
        <v>6601.5370000000003</v>
      </c>
      <c r="Z8336" s="3">
        <v>6974.8090000000002</v>
      </c>
      <c r="AA8336" s="3">
        <v>7295.9889999999996</v>
      </c>
      <c r="AB8336" s="3">
        <v>7667.1049999999996</v>
      </c>
      <c r="AC8336" s="3">
        <v>7193.4660000000003</v>
      </c>
      <c r="AD8336" s="3">
        <v>6817.3630000000003</v>
      </c>
      <c r="AE8336" s="3">
        <v>6238.2139999999999</v>
      </c>
      <c r="AF8336" s="3">
        <v>4073.4180000000001</v>
      </c>
      <c r="AG8336" s="3">
        <v>3614.627</v>
      </c>
      <c r="AH8336" s="3">
        <v>4102.5839999999998</v>
      </c>
      <c r="AI8336" s="3">
        <v>5189.8890000000001</v>
      </c>
      <c r="AJ8336" s="3">
        <v>5842.8130000000001</v>
      </c>
      <c r="AK8336" s="3">
        <v>6984.8149999999996</v>
      </c>
      <c r="AL8336" s="3">
        <v>9029.3269999999993</v>
      </c>
      <c r="AM8336" s="3">
        <v>9372.4850000000006</v>
      </c>
      <c r="AN8336" s="3">
        <v>11859.897999999999</v>
      </c>
      <c r="AO8336" s="3">
        <v>14054.33</v>
      </c>
      <c r="AP8336" s="3">
        <v>14961.681</v>
      </c>
      <c r="AQ8336" s="3">
        <v>16723.447</v>
      </c>
      <c r="AR8336" s="3">
        <v>16572.362000000001</v>
      </c>
      <c r="AS8336" s="3">
        <v>15365.956</v>
      </c>
      <c r="AT8336" s="3">
        <v>15062.145</v>
      </c>
      <c r="AU8336" s="3">
        <v>16722.406999999999</v>
      </c>
      <c r="AV8336" s="3">
        <v>18074.859</v>
      </c>
      <c r="AW8336" s="3">
        <v>18970.633000000002</v>
      </c>
      <c r="AX8336" s="3">
        <v>19965.741000000002</v>
      </c>
      <c r="AY8336" s="3">
        <v>20937.837</v>
      </c>
      <c r="AZ8336" s="3">
        <v>21985.866999999998</v>
      </c>
      <c r="BA8336">
        <v>23102.538</v>
      </c>
      <c r="BB8336">
        <v>2015</v>
      </c>
    </row>
    <row r="8337" spans="1:54" hidden="1" x14ac:dyDescent="0.2">
      <c r="A8337">
        <v>298</v>
      </c>
      <c r="B8337" t="s">
        <v>361</v>
      </c>
      <c r="C8337" t="s">
        <v>212</v>
      </c>
      <c r="D8337" t="s">
        <v>105</v>
      </c>
      <c r="E8337" t="s">
        <v>325</v>
      </c>
      <c r="F8337" t="s">
        <v>324</v>
      </c>
      <c r="G8337" t="s">
        <v>323</v>
      </c>
      <c r="H8337" t="s">
        <v>322</v>
      </c>
      <c r="I8337" t="s">
        <v>321</v>
      </c>
      <c r="J8337" s="3">
        <v>4240.4880000000003</v>
      </c>
      <c r="K8337" s="3">
        <v>4692.2830000000004</v>
      </c>
      <c r="L8337" s="3">
        <v>4488.8580000000002</v>
      </c>
      <c r="M8337" s="3">
        <v>4484.0919999999996</v>
      </c>
      <c r="N8337" s="3">
        <v>4563.32</v>
      </c>
      <c r="O8337" s="3">
        <v>4748.6499999999996</v>
      </c>
      <c r="P8337" s="3">
        <v>5243.8</v>
      </c>
      <c r="Q8337" s="3">
        <v>5771.81</v>
      </c>
      <c r="R8337" s="3">
        <v>6025.8190000000004</v>
      </c>
      <c r="S8337" s="3">
        <v>6294.2759999999998</v>
      </c>
      <c r="T8337" s="3">
        <v>6510.5209999999997</v>
      </c>
      <c r="U8337" s="3">
        <v>6924.9979999999996</v>
      </c>
      <c r="V8337" s="3">
        <v>7599.0609999999997</v>
      </c>
      <c r="W8337" s="3">
        <v>7938.9570000000003</v>
      </c>
      <c r="X8337" s="3">
        <v>8616.7479999999996</v>
      </c>
      <c r="Y8337" s="3">
        <v>8615.2720000000008</v>
      </c>
      <c r="Z8337" s="3">
        <v>9204.6610000000001</v>
      </c>
      <c r="AA8337" s="3">
        <v>9722.5480000000007</v>
      </c>
      <c r="AB8337" s="3">
        <v>10167.766</v>
      </c>
      <c r="AC8337" s="3">
        <v>9946.6479999999992</v>
      </c>
      <c r="AD8337" s="3">
        <v>9951.9330000000009</v>
      </c>
      <c r="AE8337" s="3">
        <v>9819.6489999999994</v>
      </c>
      <c r="AF8337" s="3">
        <v>9280.6949999999997</v>
      </c>
      <c r="AG8337" s="3">
        <v>9710.0630000000001</v>
      </c>
      <c r="AH8337" s="3">
        <v>10430.553</v>
      </c>
      <c r="AI8337" s="3">
        <v>11461.33</v>
      </c>
      <c r="AJ8337" s="3">
        <v>12276.998</v>
      </c>
      <c r="AK8337" s="3">
        <v>13425.002</v>
      </c>
      <c r="AL8337" s="3">
        <v>14652.037</v>
      </c>
      <c r="AM8337" s="3">
        <v>15321.344999999999</v>
      </c>
      <c r="AN8337" s="3">
        <v>16627.07</v>
      </c>
      <c r="AO8337" s="3">
        <v>17763.024000000001</v>
      </c>
      <c r="AP8337" s="3">
        <v>18654.703000000001</v>
      </c>
      <c r="AQ8337" s="3">
        <v>19756.115000000002</v>
      </c>
      <c r="AR8337" s="3">
        <v>20680.677</v>
      </c>
      <c r="AS8337" s="3">
        <v>20901.547999999999</v>
      </c>
      <c r="AT8337" s="3">
        <v>21394.634999999998</v>
      </c>
      <c r="AU8337" s="3">
        <v>22371.314999999999</v>
      </c>
      <c r="AV8337" s="3">
        <v>23571.27</v>
      </c>
      <c r="AW8337" s="3">
        <v>24740.345000000001</v>
      </c>
      <c r="AX8337" s="3">
        <v>25892.297999999999</v>
      </c>
      <c r="AY8337" s="3">
        <v>27058.105</v>
      </c>
      <c r="AZ8337" s="3">
        <v>28253.588</v>
      </c>
      <c r="BA8337">
        <v>29524.458999999999</v>
      </c>
      <c r="BB8337">
        <v>2015</v>
      </c>
    </row>
    <row r="8338" spans="1:54" hidden="1" x14ac:dyDescent="0.2">
      <c r="A8338">
        <v>298</v>
      </c>
      <c r="B8338" t="s">
        <v>361</v>
      </c>
      <c r="C8338" t="s">
        <v>320</v>
      </c>
      <c r="D8338" t="s">
        <v>105</v>
      </c>
      <c r="E8338" t="s">
        <v>319</v>
      </c>
      <c r="F8338" t="s">
        <v>318</v>
      </c>
      <c r="G8338" t="s">
        <v>243</v>
      </c>
    </row>
    <row r="8339" spans="1:54" hidden="1" x14ac:dyDescent="0.2">
      <c r="A8339">
        <v>298</v>
      </c>
      <c r="B8339" t="s">
        <v>361</v>
      </c>
      <c r="C8339" t="s">
        <v>317</v>
      </c>
      <c r="D8339" t="s">
        <v>105</v>
      </c>
      <c r="E8339" t="s">
        <v>316</v>
      </c>
      <c r="F8339" s="3" t="s">
        <v>315</v>
      </c>
      <c r="G8339" t="s">
        <v>288</v>
      </c>
      <c r="I8339" t="s">
        <v>310</v>
      </c>
      <c r="J8339">
        <v>9.4E-2</v>
      </c>
      <c r="K8339">
        <v>9.5000000000000001E-2</v>
      </c>
      <c r="L8339">
        <v>8.5000000000000006E-2</v>
      </c>
      <c r="M8339">
        <v>8.1000000000000003E-2</v>
      </c>
      <c r="N8339">
        <v>7.5999999999999998E-2</v>
      </c>
      <c r="O8339">
        <v>7.4999999999999997E-2</v>
      </c>
      <c r="P8339">
        <v>7.9000000000000001E-2</v>
      </c>
      <c r="Q8339">
        <v>8.2000000000000003E-2</v>
      </c>
      <c r="R8339">
        <v>7.9000000000000001E-2</v>
      </c>
      <c r="S8339">
        <v>7.6999999999999999E-2</v>
      </c>
      <c r="T8339">
        <v>7.4999999999999997E-2</v>
      </c>
      <c r="U8339">
        <v>7.4999999999999997E-2</v>
      </c>
      <c r="V8339">
        <v>7.2999999999999995E-2</v>
      </c>
      <c r="W8339">
        <v>7.3999999999999996E-2</v>
      </c>
      <c r="X8339">
        <v>7.6999999999999999E-2</v>
      </c>
      <c r="Y8339">
        <v>7.2999999999999995E-2</v>
      </c>
      <c r="Z8339">
        <v>7.3999999999999996E-2</v>
      </c>
      <c r="AA8339">
        <v>7.4999999999999997E-2</v>
      </c>
      <c r="AB8339">
        <v>7.5999999999999998E-2</v>
      </c>
      <c r="AC8339">
        <v>7.0999999999999994E-2</v>
      </c>
      <c r="AD8339">
        <v>6.7000000000000004E-2</v>
      </c>
      <c r="AE8339">
        <v>6.3E-2</v>
      </c>
      <c r="AF8339">
        <v>5.7000000000000002E-2</v>
      </c>
      <c r="AG8339">
        <v>5.6000000000000001E-2</v>
      </c>
      <c r="AH8339">
        <v>5.6000000000000001E-2</v>
      </c>
      <c r="AI8339">
        <v>5.7000000000000002E-2</v>
      </c>
      <c r="AJ8339">
        <v>5.6000000000000001E-2</v>
      </c>
      <c r="AK8339">
        <v>5.7000000000000002E-2</v>
      </c>
      <c r="AL8339">
        <v>5.8999999999999997E-2</v>
      </c>
      <c r="AM8339">
        <v>6.2E-2</v>
      </c>
      <c r="AN8339">
        <v>6.3E-2</v>
      </c>
      <c r="AO8339">
        <v>6.4000000000000001E-2</v>
      </c>
      <c r="AP8339">
        <v>6.4000000000000001E-2</v>
      </c>
      <c r="AQ8339">
        <v>6.5000000000000002E-2</v>
      </c>
      <c r="AR8339">
        <v>6.5000000000000002E-2</v>
      </c>
      <c r="AS8339">
        <v>6.3E-2</v>
      </c>
      <c r="AT8339">
        <v>6.2E-2</v>
      </c>
      <c r="AU8339">
        <v>6.2E-2</v>
      </c>
      <c r="AV8339">
        <v>6.0999999999999999E-2</v>
      </c>
      <c r="AW8339">
        <v>6.0999999999999999E-2</v>
      </c>
      <c r="AX8339">
        <v>0.06</v>
      </c>
      <c r="AY8339">
        <v>0.06</v>
      </c>
      <c r="AZ8339">
        <v>5.8999999999999997E-2</v>
      </c>
      <c r="BA8339">
        <v>5.8999999999999997E-2</v>
      </c>
      <c r="BB8339">
        <v>2016</v>
      </c>
    </row>
    <row r="8340" spans="1:54" hidden="1" x14ac:dyDescent="0.2">
      <c r="A8340">
        <v>298</v>
      </c>
      <c r="B8340" t="s">
        <v>361</v>
      </c>
      <c r="C8340" t="s">
        <v>314</v>
      </c>
      <c r="D8340" t="s">
        <v>105</v>
      </c>
      <c r="E8340" t="s">
        <v>313</v>
      </c>
      <c r="F8340" s="3" t="s">
        <v>312</v>
      </c>
      <c r="G8340" t="s">
        <v>311</v>
      </c>
      <c r="I8340" t="s">
        <v>310</v>
      </c>
      <c r="J8340">
        <v>8.0000000000000002E-3</v>
      </c>
      <c r="K8340">
        <v>0.01</v>
      </c>
      <c r="L8340">
        <v>1.0999999999999999E-2</v>
      </c>
      <c r="M8340">
        <v>1.4E-2</v>
      </c>
      <c r="N8340">
        <v>2.1999999999999999E-2</v>
      </c>
      <c r="O8340">
        <v>3.6999999999999998E-2</v>
      </c>
      <c r="P8340">
        <v>6.0999999999999999E-2</v>
      </c>
      <c r="Q8340">
        <v>0.104</v>
      </c>
      <c r="R8340">
        <v>0.16200000000000001</v>
      </c>
      <c r="S8340">
        <v>0.27300000000000002</v>
      </c>
      <c r="T8340">
        <v>0.59099999999999997</v>
      </c>
      <c r="U8340">
        <v>1.1479999999999999</v>
      </c>
      <c r="V8340">
        <v>1.792</v>
      </c>
      <c r="W8340">
        <v>2.5880000000000001</v>
      </c>
      <c r="X8340">
        <v>3.5209999999999999</v>
      </c>
      <c r="Y8340">
        <v>4.8650000000000002</v>
      </c>
      <c r="Z8340">
        <v>6.0410000000000004</v>
      </c>
      <c r="AA8340">
        <v>7.0839999999999996</v>
      </c>
      <c r="AB8340">
        <v>7.8940000000000001</v>
      </c>
      <c r="AC8340">
        <v>8.1969999999999992</v>
      </c>
      <c r="AD8340">
        <v>8.2850000000000001</v>
      </c>
      <c r="AE8340">
        <v>8.4580000000000002</v>
      </c>
      <c r="AF8340">
        <v>9.3119999999999994</v>
      </c>
      <c r="AG8340">
        <v>10.481999999999999</v>
      </c>
      <c r="AH8340">
        <v>11.272</v>
      </c>
      <c r="AI8340">
        <v>11.061999999999999</v>
      </c>
      <c r="AJ8340">
        <v>11.433</v>
      </c>
      <c r="AK8340">
        <v>12.186</v>
      </c>
      <c r="AL8340">
        <v>12.91</v>
      </c>
      <c r="AM8340">
        <v>13.805</v>
      </c>
      <c r="AN8340">
        <v>14.308</v>
      </c>
      <c r="AO8340">
        <v>15.282</v>
      </c>
      <c r="AP8340">
        <v>16.289000000000001</v>
      </c>
      <c r="AQ8340">
        <v>17.338000000000001</v>
      </c>
      <c r="AR8340">
        <v>18.628</v>
      </c>
      <c r="AS8340">
        <v>20.09</v>
      </c>
      <c r="AT8340">
        <v>21.234999999999999</v>
      </c>
      <c r="AU8340">
        <v>21.888000000000002</v>
      </c>
      <c r="AV8340">
        <v>22.83</v>
      </c>
      <c r="AW8340">
        <v>23.686</v>
      </c>
      <c r="AX8340">
        <v>24.762</v>
      </c>
      <c r="AY8340">
        <v>25.866</v>
      </c>
      <c r="AZ8340">
        <v>27.042000000000002</v>
      </c>
      <c r="BA8340">
        <v>28.285</v>
      </c>
      <c r="BB8340">
        <v>2016</v>
      </c>
    </row>
    <row r="8341" spans="1:54" hidden="1" x14ac:dyDescent="0.2">
      <c r="A8341">
        <v>298</v>
      </c>
      <c r="B8341" t="s">
        <v>361</v>
      </c>
      <c r="C8341" t="s">
        <v>309</v>
      </c>
      <c r="D8341" t="s">
        <v>105</v>
      </c>
      <c r="E8341" t="s">
        <v>308</v>
      </c>
      <c r="F8341" t="s">
        <v>307</v>
      </c>
      <c r="G8341" t="s">
        <v>217</v>
      </c>
      <c r="I8341" t="s">
        <v>1892</v>
      </c>
      <c r="J8341" s="3">
        <v>19.225999999999999</v>
      </c>
      <c r="K8341" s="3">
        <v>17.059000000000001</v>
      </c>
      <c r="L8341" s="3">
        <v>16.039000000000001</v>
      </c>
      <c r="M8341" s="3">
        <v>15.779</v>
      </c>
      <c r="N8341" s="3">
        <v>13.361000000000001</v>
      </c>
      <c r="O8341" s="3">
        <v>12.526</v>
      </c>
      <c r="P8341" s="3">
        <v>12.331</v>
      </c>
      <c r="Q8341" s="3">
        <v>15.683999999999999</v>
      </c>
      <c r="R8341" s="3">
        <v>14.552</v>
      </c>
      <c r="S8341" s="3">
        <v>12.537000000000001</v>
      </c>
      <c r="T8341" s="3">
        <v>13.536</v>
      </c>
      <c r="U8341" s="3">
        <v>16.681999999999999</v>
      </c>
      <c r="V8341" s="3">
        <v>17.001000000000001</v>
      </c>
      <c r="W8341" s="3">
        <v>17.303999999999998</v>
      </c>
      <c r="X8341" s="3">
        <v>17.533000000000001</v>
      </c>
      <c r="Y8341" s="3">
        <v>16.984000000000002</v>
      </c>
      <c r="Z8341" s="3">
        <v>16.835000000000001</v>
      </c>
      <c r="AA8341" s="3">
        <v>16.844999999999999</v>
      </c>
      <c r="AB8341" s="3">
        <v>17.338000000000001</v>
      </c>
      <c r="AC8341" s="3">
        <v>15.074999999999999</v>
      </c>
      <c r="AD8341" s="3">
        <v>14.457000000000001</v>
      </c>
      <c r="AE8341" s="3">
        <v>14.327999999999999</v>
      </c>
      <c r="AF8341" s="3">
        <v>13.073</v>
      </c>
      <c r="AG8341" s="3">
        <v>15.206</v>
      </c>
      <c r="AH8341" s="3">
        <v>17.468</v>
      </c>
      <c r="AI8341" s="3">
        <v>17.699000000000002</v>
      </c>
      <c r="AJ8341" s="3">
        <v>19.460999999999999</v>
      </c>
      <c r="AK8341" s="3">
        <v>19.526</v>
      </c>
      <c r="AL8341" s="3">
        <v>23.207999999999998</v>
      </c>
      <c r="AM8341" s="3">
        <v>19.625</v>
      </c>
      <c r="AN8341" s="3">
        <v>19.408000000000001</v>
      </c>
      <c r="AO8341" s="3">
        <v>20.882000000000001</v>
      </c>
      <c r="AP8341" s="3">
        <v>22.914999999999999</v>
      </c>
      <c r="AQ8341" s="3">
        <v>22.484000000000002</v>
      </c>
      <c r="AR8341" s="3">
        <v>21.202999999999999</v>
      </c>
      <c r="AS8341" s="3">
        <v>19.704999999999998</v>
      </c>
      <c r="AT8341" s="3">
        <v>18.696000000000002</v>
      </c>
      <c r="AU8341" s="3">
        <v>17.488</v>
      </c>
      <c r="AV8341" s="3">
        <v>18.173999999999999</v>
      </c>
      <c r="AW8341" s="3">
        <v>18.654</v>
      </c>
      <c r="AX8341" s="3">
        <v>18.739999999999998</v>
      </c>
      <c r="AY8341" s="3">
        <v>18.756</v>
      </c>
      <c r="AZ8341" s="3">
        <v>18.838000000000001</v>
      </c>
      <c r="BA8341">
        <v>18.898</v>
      </c>
      <c r="BB8341">
        <v>2016</v>
      </c>
    </row>
    <row r="8342" spans="1:54" hidden="1" x14ac:dyDescent="0.2">
      <c r="A8342">
        <v>298</v>
      </c>
      <c r="B8342" t="s">
        <v>361</v>
      </c>
      <c r="C8342" t="s">
        <v>306</v>
      </c>
      <c r="D8342" t="s">
        <v>105</v>
      </c>
      <c r="E8342" t="s">
        <v>305</v>
      </c>
      <c r="F8342" t="s">
        <v>304</v>
      </c>
      <c r="G8342" t="s">
        <v>217</v>
      </c>
      <c r="I8342" t="s">
        <v>1892</v>
      </c>
      <c r="J8342" s="3">
        <v>9.3849999999999998</v>
      </c>
      <c r="K8342" s="3">
        <v>10.130000000000001</v>
      </c>
      <c r="L8342" s="3">
        <v>13.38</v>
      </c>
      <c r="M8342" s="3">
        <v>9.5229999999999997</v>
      </c>
      <c r="N8342" s="3">
        <v>8.282</v>
      </c>
      <c r="O8342" s="3">
        <v>8.2140000000000004</v>
      </c>
      <c r="P8342" s="3">
        <v>11.249000000000001</v>
      </c>
      <c r="Q8342" s="3">
        <v>11.371</v>
      </c>
      <c r="R8342" s="3">
        <v>12.231999999999999</v>
      </c>
      <c r="S8342" s="3">
        <v>11.565</v>
      </c>
      <c r="T8342" s="3">
        <v>12.859</v>
      </c>
      <c r="U8342" s="3">
        <v>14.038</v>
      </c>
      <c r="V8342" s="3">
        <v>13.117000000000001</v>
      </c>
      <c r="W8342" s="3">
        <v>12.691000000000001</v>
      </c>
      <c r="X8342" s="3">
        <v>12.1</v>
      </c>
      <c r="Y8342" s="3">
        <v>12.954000000000001</v>
      </c>
      <c r="Z8342" s="3">
        <v>12.769</v>
      </c>
      <c r="AA8342" s="3">
        <v>15.647</v>
      </c>
      <c r="AB8342" s="3">
        <v>15.465</v>
      </c>
      <c r="AC8342" s="3">
        <v>14.013999999999999</v>
      </c>
      <c r="AD8342" s="3">
        <v>11.977</v>
      </c>
      <c r="AE8342" s="3">
        <v>11.948</v>
      </c>
      <c r="AF8342" s="3">
        <v>15.875</v>
      </c>
      <c r="AG8342" s="3">
        <v>14.483000000000001</v>
      </c>
      <c r="AH8342" s="3">
        <v>17.491</v>
      </c>
      <c r="AI8342" s="3">
        <v>17.942</v>
      </c>
      <c r="AJ8342" s="3">
        <v>17.463000000000001</v>
      </c>
      <c r="AK8342" s="3">
        <v>18.585999999999999</v>
      </c>
      <c r="AL8342" s="3">
        <v>17.510000000000002</v>
      </c>
      <c r="AM8342" s="3">
        <v>18.420999999999999</v>
      </c>
      <c r="AN8342" s="3">
        <v>17.593</v>
      </c>
      <c r="AO8342" s="3">
        <v>18.140999999999998</v>
      </c>
      <c r="AP8342" s="3">
        <v>18.904</v>
      </c>
      <c r="AQ8342" s="3">
        <v>19.129000000000001</v>
      </c>
      <c r="AR8342" s="3">
        <v>18.175999999999998</v>
      </c>
      <c r="AS8342" s="3">
        <v>18.995999999999999</v>
      </c>
      <c r="AT8342" s="3">
        <v>20.271999999999998</v>
      </c>
      <c r="AU8342" s="3">
        <v>19.122</v>
      </c>
      <c r="AV8342" s="3">
        <v>18.734999999999999</v>
      </c>
      <c r="AW8342" s="3">
        <v>18.599</v>
      </c>
      <c r="AX8342" s="3">
        <v>18.395</v>
      </c>
      <c r="AY8342" s="3">
        <v>18.085000000000001</v>
      </c>
      <c r="AZ8342" s="3">
        <v>17.654</v>
      </c>
      <c r="BA8342">
        <v>17.417000000000002</v>
      </c>
      <c r="BB8342">
        <v>2016</v>
      </c>
    </row>
    <row r="8343" spans="1:54" hidden="1" x14ac:dyDescent="0.2">
      <c r="A8343">
        <v>298</v>
      </c>
      <c r="B8343" t="s">
        <v>361</v>
      </c>
      <c r="C8343" t="s">
        <v>303</v>
      </c>
      <c r="D8343" t="s">
        <v>105</v>
      </c>
      <c r="E8343" t="s">
        <v>300</v>
      </c>
      <c r="F8343" t="s">
        <v>302</v>
      </c>
      <c r="G8343" t="s">
        <v>295</v>
      </c>
      <c r="I8343" t="s">
        <v>1893</v>
      </c>
      <c r="J8343" s="3">
        <v>1.7999999999999999E-2</v>
      </c>
      <c r="K8343" s="3">
        <v>2.4E-2</v>
      </c>
      <c r="L8343" s="3">
        <v>2.9000000000000001E-2</v>
      </c>
      <c r="M8343" s="3">
        <v>4.2999999999999997E-2</v>
      </c>
      <c r="N8343" s="3">
        <v>6.7000000000000004E-2</v>
      </c>
      <c r="O8343" s="3">
        <v>0.11600000000000001</v>
      </c>
      <c r="P8343" s="3">
        <v>0.20399999999999999</v>
      </c>
      <c r="Q8343" s="3">
        <v>0.33400000000000002</v>
      </c>
      <c r="R8343" s="3">
        <v>0.54200000000000004</v>
      </c>
      <c r="S8343" s="3">
        <v>0.97799999999999998</v>
      </c>
      <c r="T8343" s="3">
        <v>2.0779999999999998</v>
      </c>
      <c r="U8343" s="3">
        <v>4.1970000000000001</v>
      </c>
      <c r="V8343" s="3">
        <v>7.069</v>
      </c>
      <c r="W8343" s="3">
        <v>10.893000000000001</v>
      </c>
      <c r="X8343" s="3">
        <v>15.766</v>
      </c>
      <c r="Y8343" s="3">
        <v>22.425999999999998</v>
      </c>
      <c r="Z8343" s="3">
        <v>28.782</v>
      </c>
      <c r="AA8343" s="3">
        <v>34.487000000000002</v>
      </c>
      <c r="AB8343" s="3">
        <v>38.213999999999999</v>
      </c>
      <c r="AC8343" s="3">
        <v>40.378</v>
      </c>
      <c r="AD8343" s="3">
        <v>42.3</v>
      </c>
      <c r="AE8343" s="3">
        <v>44.146999999999998</v>
      </c>
      <c r="AF8343" s="3">
        <v>50.313000000000002</v>
      </c>
      <c r="AG8343" s="3">
        <v>60.063000000000002</v>
      </c>
      <c r="AH8343" s="3">
        <v>65.563000000000002</v>
      </c>
      <c r="AI8343" s="3">
        <v>68.644999999999996</v>
      </c>
      <c r="AJ8343" s="3">
        <v>73.037000000000006</v>
      </c>
      <c r="AK8343" s="3">
        <v>78.962999999999994</v>
      </c>
      <c r="AL8343" s="3">
        <v>85.183000000000007</v>
      </c>
      <c r="AM8343" s="3">
        <v>91.198999999999998</v>
      </c>
      <c r="AN8343" s="3">
        <v>97.308000000000007</v>
      </c>
      <c r="AO8343" s="3">
        <v>105.18300000000001</v>
      </c>
      <c r="AP8343" s="3">
        <v>113.70099999999999</v>
      </c>
      <c r="AQ8343" s="3">
        <v>123.45099999999999</v>
      </c>
      <c r="AR8343" s="3">
        <v>134.41</v>
      </c>
      <c r="AS8343" s="3">
        <v>146.05799999999999</v>
      </c>
      <c r="AT8343" s="3">
        <v>160.13800000000001</v>
      </c>
      <c r="AU8343" s="3">
        <v>170.095</v>
      </c>
      <c r="AV8343" s="3">
        <v>181.982</v>
      </c>
      <c r="AW8343" s="3">
        <v>193.09800000000001</v>
      </c>
      <c r="AX8343" s="3">
        <v>205.864</v>
      </c>
      <c r="AY8343" s="3">
        <v>219.22300000000001</v>
      </c>
      <c r="AZ8343" s="3">
        <v>232.55099999999999</v>
      </c>
      <c r="BA8343">
        <v>246.691</v>
      </c>
      <c r="BB8343">
        <v>2017</v>
      </c>
    </row>
    <row r="8344" spans="1:54" hidden="1" x14ac:dyDescent="0.2">
      <c r="A8344">
        <v>298</v>
      </c>
      <c r="B8344" t="s">
        <v>361</v>
      </c>
      <c r="C8344" t="s">
        <v>301</v>
      </c>
      <c r="D8344" t="s">
        <v>105</v>
      </c>
      <c r="E8344" t="s">
        <v>300</v>
      </c>
      <c r="F8344" t="s">
        <v>299</v>
      </c>
      <c r="G8344" t="s">
        <v>275</v>
      </c>
      <c r="I8344" t="s">
        <v>298</v>
      </c>
      <c r="J8344" s="3">
        <v>63.475000000000001</v>
      </c>
      <c r="K8344" s="3">
        <v>34.045999999999999</v>
      </c>
      <c r="L8344" s="3">
        <v>18.991</v>
      </c>
      <c r="M8344" s="3">
        <v>49.198</v>
      </c>
      <c r="N8344" s="3">
        <v>55.305</v>
      </c>
      <c r="O8344" s="3">
        <v>72.221999999999994</v>
      </c>
      <c r="P8344" s="3">
        <v>76.38</v>
      </c>
      <c r="Q8344" s="3">
        <v>63.567</v>
      </c>
      <c r="R8344" s="3">
        <v>62.192</v>
      </c>
      <c r="S8344" s="3">
        <v>80.447000000000003</v>
      </c>
      <c r="T8344" s="3">
        <v>112.526</v>
      </c>
      <c r="U8344" s="3">
        <v>101.97199999999999</v>
      </c>
      <c r="V8344" s="3">
        <v>68.456000000000003</v>
      </c>
      <c r="W8344" s="3">
        <v>54.081000000000003</v>
      </c>
      <c r="X8344" s="3">
        <v>44.735999999999997</v>
      </c>
      <c r="Y8344" s="3">
        <v>42.247999999999998</v>
      </c>
      <c r="Z8344" s="3">
        <v>28.341999999999999</v>
      </c>
      <c r="AA8344" s="3">
        <v>19.818999999999999</v>
      </c>
      <c r="AB8344" s="3">
        <v>10.808999999999999</v>
      </c>
      <c r="AC8344" s="3">
        <v>5.6609999999999996</v>
      </c>
      <c r="AD8344" s="3">
        <v>4.7610000000000001</v>
      </c>
      <c r="AE8344" s="3">
        <v>4.3659999999999997</v>
      </c>
      <c r="AF8344" s="3">
        <v>13.967000000000001</v>
      </c>
      <c r="AG8344" s="3">
        <v>19.379000000000001</v>
      </c>
      <c r="AH8344" s="3">
        <v>9.1590000000000007</v>
      </c>
      <c r="AI8344" s="3">
        <v>4.7</v>
      </c>
      <c r="AJ8344" s="3">
        <v>6.3979999999999997</v>
      </c>
      <c r="AK8344" s="3">
        <v>8.1150000000000002</v>
      </c>
      <c r="AL8344" s="3">
        <v>7.8769999999999998</v>
      </c>
      <c r="AM8344" s="3">
        <v>7.0620000000000003</v>
      </c>
      <c r="AN8344" s="3">
        <v>6.6989999999999998</v>
      </c>
      <c r="AO8344" s="3">
        <v>8.093</v>
      </c>
      <c r="AP8344" s="3">
        <v>8.0980000000000008</v>
      </c>
      <c r="AQ8344" s="3">
        <v>8.5749999999999993</v>
      </c>
      <c r="AR8344" s="3">
        <v>8.8770000000000007</v>
      </c>
      <c r="AS8344" s="3">
        <v>8.6660000000000004</v>
      </c>
      <c r="AT8344" s="3">
        <v>9.6389999999999993</v>
      </c>
      <c r="AU8344" s="3">
        <v>6.218</v>
      </c>
      <c r="AV8344" s="3">
        <v>6.9880000000000004</v>
      </c>
      <c r="AW8344" s="3">
        <v>6.1079999999999997</v>
      </c>
      <c r="AX8344" s="3">
        <v>6.6109999999999998</v>
      </c>
      <c r="AY8344" s="3">
        <v>6.4889999999999999</v>
      </c>
      <c r="AZ8344" s="3">
        <v>6.08</v>
      </c>
      <c r="BA8344">
        <v>6.08</v>
      </c>
      <c r="BB8344">
        <v>2017</v>
      </c>
    </row>
    <row r="8345" spans="1:54" hidden="1" x14ac:dyDescent="0.2">
      <c r="A8345">
        <v>298</v>
      </c>
      <c r="B8345" t="s">
        <v>361</v>
      </c>
      <c r="C8345" t="s">
        <v>297</v>
      </c>
      <c r="D8345" t="s">
        <v>105</v>
      </c>
      <c r="E8345" t="s">
        <v>293</v>
      </c>
      <c r="F8345" t="s">
        <v>296</v>
      </c>
      <c r="G8345" t="s">
        <v>295</v>
      </c>
      <c r="I8345" t="s">
        <v>1893</v>
      </c>
      <c r="J8345" s="3">
        <v>2.1000000000000001E-2</v>
      </c>
      <c r="K8345" s="3">
        <v>2.7E-2</v>
      </c>
      <c r="L8345" s="3">
        <v>3.3000000000000002E-2</v>
      </c>
      <c r="M8345" s="3">
        <v>4.9000000000000002E-2</v>
      </c>
      <c r="N8345" s="3">
        <v>8.2000000000000003E-2</v>
      </c>
      <c r="O8345" s="3">
        <v>0.15</v>
      </c>
      <c r="P8345" s="3">
        <v>0.25600000000000001</v>
      </c>
      <c r="Q8345" s="3">
        <v>0.40300000000000002</v>
      </c>
      <c r="R8345" s="3">
        <v>0.68100000000000005</v>
      </c>
      <c r="S8345" s="3">
        <v>1.288</v>
      </c>
      <c r="T8345" s="3">
        <v>2.9489999999999998</v>
      </c>
      <c r="U8345" s="3">
        <v>5.351</v>
      </c>
      <c r="V8345" s="3">
        <v>8.5039999999999996</v>
      </c>
      <c r="W8345" s="3">
        <v>13.000999999999999</v>
      </c>
      <c r="X8345" s="3">
        <v>18.733000000000001</v>
      </c>
      <c r="Y8345" s="3">
        <v>25.372</v>
      </c>
      <c r="Z8345" s="3">
        <v>31.545000000000002</v>
      </c>
      <c r="AA8345" s="3">
        <v>36.33</v>
      </c>
      <c r="AB8345" s="3">
        <v>39.46</v>
      </c>
      <c r="AC8345" s="3">
        <v>41.11</v>
      </c>
      <c r="AD8345" s="3">
        <v>43.18</v>
      </c>
      <c r="AE8345" s="3">
        <v>44.73</v>
      </c>
      <c r="AF8345" s="3">
        <v>56.34</v>
      </c>
      <c r="AG8345" s="3">
        <v>62.08</v>
      </c>
      <c r="AH8345" s="3">
        <v>66.790000000000006</v>
      </c>
      <c r="AI8345" s="3">
        <v>70.06</v>
      </c>
      <c r="AJ8345" s="3">
        <v>74.53</v>
      </c>
      <c r="AK8345" s="3">
        <v>80.87</v>
      </c>
      <c r="AL8345" s="3">
        <v>88.31</v>
      </c>
      <c r="AM8345" s="3">
        <v>93.52</v>
      </c>
      <c r="AN8345" s="3">
        <v>100</v>
      </c>
      <c r="AO8345" s="3">
        <v>108.6</v>
      </c>
      <c r="AP8345" s="3">
        <v>116.72</v>
      </c>
      <c r="AQ8345" s="3">
        <v>126.67</v>
      </c>
      <c r="AR8345" s="3">
        <v>137.13</v>
      </c>
      <c r="AS8345" s="3">
        <v>150.07</v>
      </c>
      <c r="AT8345" s="3">
        <v>162.22999999999999</v>
      </c>
      <c r="AU8345" s="3">
        <v>172.86</v>
      </c>
      <c r="AV8345" s="3">
        <v>184.28299999999999</v>
      </c>
      <c r="AW8345" s="3">
        <v>196.261</v>
      </c>
      <c r="AX8345" s="3">
        <v>208.822</v>
      </c>
      <c r="AY8345" s="3">
        <v>221.97800000000001</v>
      </c>
      <c r="AZ8345" s="3">
        <v>235.74</v>
      </c>
      <c r="BA8345">
        <v>250.12100000000001</v>
      </c>
      <c r="BB8345">
        <v>2017</v>
      </c>
    </row>
    <row r="8346" spans="1:54" hidden="1" x14ac:dyDescent="0.2">
      <c r="A8346">
        <v>298</v>
      </c>
      <c r="B8346" t="s">
        <v>361</v>
      </c>
      <c r="C8346" t="s">
        <v>294</v>
      </c>
      <c r="D8346" t="s">
        <v>105</v>
      </c>
      <c r="E8346" t="s">
        <v>293</v>
      </c>
      <c r="F8346" t="s">
        <v>292</v>
      </c>
      <c r="G8346" t="s">
        <v>275</v>
      </c>
      <c r="I8346" t="s">
        <v>291</v>
      </c>
      <c r="J8346" s="3">
        <v>42.82</v>
      </c>
      <c r="K8346" s="3">
        <v>29.361000000000001</v>
      </c>
      <c r="L8346" s="3">
        <v>20.532</v>
      </c>
      <c r="M8346" s="3">
        <v>51.511000000000003</v>
      </c>
      <c r="N8346" s="3">
        <v>66.125</v>
      </c>
      <c r="O8346" s="3">
        <v>83.001000000000005</v>
      </c>
      <c r="P8346" s="3">
        <v>70.652000000000001</v>
      </c>
      <c r="Q8346" s="3">
        <v>57.284999999999997</v>
      </c>
      <c r="R8346" s="3">
        <v>69.007000000000005</v>
      </c>
      <c r="S8346" s="3">
        <v>89.177000000000007</v>
      </c>
      <c r="T8346" s="3">
        <v>128.95400000000001</v>
      </c>
      <c r="U8346" s="3">
        <v>81.448999999999998</v>
      </c>
      <c r="V8346" s="3">
        <v>58.911000000000001</v>
      </c>
      <c r="W8346" s="3">
        <v>52.881999999999998</v>
      </c>
      <c r="X8346" s="3">
        <v>44.091000000000001</v>
      </c>
      <c r="Y8346" s="3">
        <v>35.442999999999998</v>
      </c>
      <c r="Z8346" s="3">
        <v>24.327999999999999</v>
      </c>
      <c r="AA8346" s="3">
        <v>15.169</v>
      </c>
      <c r="AB8346" s="3">
        <v>8.6150000000000002</v>
      </c>
      <c r="AC8346" s="3">
        <v>4.181</v>
      </c>
      <c r="AD8346" s="3">
        <v>5.0350000000000001</v>
      </c>
      <c r="AE8346" s="3">
        <v>3.59</v>
      </c>
      <c r="AF8346" s="3">
        <v>25.956</v>
      </c>
      <c r="AG8346" s="3">
        <v>10.188000000000001</v>
      </c>
      <c r="AH8346" s="3">
        <v>7.5869999999999997</v>
      </c>
      <c r="AI8346" s="3">
        <v>4.8959999999999999</v>
      </c>
      <c r="AJ8346" s="3">
        <v>6.38</v>
      </c>
      <c r="AK8346" s="3">
        <v>8.5069999999999997</v>
      </c>
      <c r="AL8346" s="3">
        <v>9.1999999999999993</v>
      </c>
      <c r="AM8346" s="3">
        <v>5.9</v>
      </c>
      <c r="AN8346" s="3">
        <v>6.9290000000000003</v>
      </c>
      <c r="AO8346" s="3">
        <v>8.6</v>
      </c>
      <c r="AP8346" s="3">
        <v>7.4770000000000003</v>
      </c>
      <c r="AQ8346" s="3">
        <v>8.5250000000000004</v>
      </c>
      <c r="AR8346" s="3">
        <v>8.2579999999999991</v>
      </c>
      <c r="AS8346" s="3">
        <v>9.4359999999999999</v>
      </c>
      <c r="AT8346" s="3">
        <v>8.1029999999999998</v>
      </c>
      <c r="AU8346" s="3">
        <v>6.5519999999999996</v>
      </c>
      <c r="AV8346" s="3">
        <v>6.6079999999999997</v>
      </c>
      <c r="AW8346" s="3">
        <v>6.5</v>
      </c>
      <c r="AX8346" s="3">
        <v>6.4</v>
      </c>
      <c r="AY8346" s="3">
        <v>6.3</v>
      </c>
      <c r="AZ8346" s="3">
        <v>6.2</v>
      </c>
      <c r="BA8346">
        <v>6.1</v>
      </c>
      <c r="BB8346">
        <v>2017</v>
      </c>
    </row>
    <row r="8347" spans="1:54" hidden="1" x14ac:dyDescent="0.2">
      <c r="A8347">
        <v>298</v>
      </c>
      <c r="B8347" t="s">
        <v>361</v>
      </c>
      <c r="C8347" t="s">
        <v>290</v>
      </c>
      <c r="D8347" t="s">
        <v>105</v>
      </c>
      <c r="E8347" t="s">
        <v>289</v>
      </c>
      <c r="G8347" t="s">
        <v>288</v>
      </c>
    </row>
    <row r="8348" spans="1:54" hidden="1" x14ac:dyDescent="0.2">
      <c r="A8348">
        <v>298</v>
      </c>
      <c r="B8348" t="s">
        <v>361</v>
      </c>
      <c r="C8348" t="s">
        <v>287</v>
      </c>
      <c r="D8348" t="s">
        <v>105</v>
      </c>
      <c r="E8348" t="s">
        <v>286</v>
      </c>
      <c r="F8348" t="s">
        <v>285</v>
      </c>
      <c r="G8348" t="s">
        <v>275</v>
      </c>
      <c r="I8348" t="s">
        <v>1894</v>
      </c>
      <c r="J8348" s="3" t="s">
        <v>215</v>
      </c>
      <c r="K8348" s="3" t="s">
        <v>215</v>
      </c>
      <c r="L8348" s="3" t="s">
        <v>215</v>
      </c>
      <c r="M8348" s="3" t="s">
        <v>215</v>
      </c>
      <c r="N8348" s="3" t="s">
        <v>215</v>
      </c>
      <c r="O8348" s="3" t="s">
        <v>215</v>
      </c>
      <c r="P8348" s="3" t="s">
        <v>215</v>
      </c>
      <c r="Q8348" s="3" t="s">
        <v>215</v>
      </c>
      <c r="R8348" s="3" t="s">
        <v>215</v>
      </c>
      <c r="S8348" s="3" t="s">
        <v>215</v>
      </c>
      <c r="T8348" s="3" t="s">
        <v>215</v>
      </c>
      <c r="U8348" s="3" t="s">
        <v>215</v>
      </c>
      <c r="V8348" s="3" t="s">
        <v>215</v>
      </c>
      <c r="W8348" s="3" t="s">
        <v>215</v>
      </c>
      <c r="X8348" s="3" t="s">
        <v>215</v>
      </c>
      <c r="Y8348" s="3" t="s">
        <v>215</v>
      </c>
      <c r="Z8348" s="3" t="s">
        <v>215</v>
      </c>
      <c r="AA8348" s="3" t="s">
        <v>215</v>
      </c>
      <c r="AB8348" s="3" t="s">
        <v>215</v>
      </c>
      <c r="AC8348" s="3" t="s">
        <v>215</v>
      </c>
      <c r="AD8348" s="3" t="s">
        <v>215</v>
      </c>
      <c r="AE8348" s="3" t="s">
        <v>215</v>
      </c>
      <c r="AF8348" s="3" t="s">
        <v>215</v>
      </c>
      <c r="AG8348" s="3" t="s">
        <v>215</v>
      </c>
      <c r="AH8348" s="3" t="s">
        <v>215</v>
      </c>
      <c r="AI8348" s="3" t="s">
        <v>215</v>
      </c>
      <c r="AJ8348" s="3" t="s">
        <v>215</v>
      </c>
      <c r="AK8348" s="3" t="s">
        <v>215</v>
      </c>
      <c r="AL8348" s="3" t="s">
        <v>215</v>
      </c>
      <c r="AM8348" s="3" t="s">
        <v>215</v>
      </c>
      <c r="AN8348" s="3" t="s">
        <v>215</v>
      </c>
      <c r="AO8348" s="3" t="s">
        <v>215</v>
      </c>
      <c r="AP8348" s="3" t="s">
        <v>215</v>
      </c>
      <c r="AQ8348" s="3">
        <v>5.3710000000000004</v>
      </c>
      <c r="AR8348" s="3">
        <v>-2.0979999999999999</v>
      </c>
      <c r="AS8348" s="3">
        <v>-10.119</v>
      </c>
      <c r="AT8348" s="3">
        <v>-11.465999999999999</v>
      </c>
      <c r="AU8348" s="3">
        <v>4.7859999999999996</v>
      </c>
      <c r="AV8348" s="3">
        <v>7.3090000000000002</v>
      </c>
      <c r="AW8348" s="3">
        <v>6.4749999999999996</v>
      </c>
      <c r="AX8348" s="3">
        <v>5.7110000000000003</v>
      </c>
      <c r="AY8348" s="3">
        <v>5.9189999999999996</v>
      </c>
      <c r="AZ8348" s="3">
        <v>5.9379999999999997</v>
      </c>
      <c r="BA8348">
        <v>5.9269999999999996</v>
      </c>
      <c r="BB8348">
        <v>2016</v>
      </c>
    </row>
    <row r="8349" spans="1:54" hidden="1" x14ac:dyDescent="0.2">
      <c r="A8349">
        <v>298</v>
      </c>
      <c r="B8349" t="s">
        <v>361</v>
      </c>
      <c r="C8349" t="s">
        <v>284</v>
      </c>
      <c r="D8349" t="s">
        <v>105</v>
      </c>
      <c r="E8349" t="s">
        <v>283</v>
      </c>
      <c r="F8349" t="s">
        <v>282</v>
      </c>
      <c r="G8349" t="s">
        <v>275</v>
      </c>
      <c r="I8349" t="s">
        <v>1894</v>
      </c>
      <c r="J8349" s="3" t="s">
        <v>215</v>
      </c>
      <c r="K8349" s="3" t="s">
        <v>215</v>
      </c>
      <c r="L8349" s="3" t="s">
        <v>215</v>
      </c>
      <c r="M8349" s="3" t="s">
        <v>215</v>
      </c>
      <c r="N8349" s="3" t="s">
        <v>215</v>
      </c>
      <c r="O8349" s="3" t="s">
        <v>215</v>
      </c>
      <c r="P8349" s="3" t="s">
        <v>215</v>
      </c>
      <c r="Q8349" s="3" t="s">
        <v>215</v>
      </c>
      <c r="R8349" s="3" t="s">
        <v>215</v>
      </c>
      <c r="S8349" s="3" t="s">
        <v>215</v>
      </c>
      <c r="T8349" s="3" t="s">
        <v>215</v>
      </c>
      <c r="U8349" s="3" t="s">
        <v>215</v>
      </c>
      <c r="V8349" s="3" t="s">
        <v>215</v>
      </c>
      <c r="W8349" s="3" t="s">
        <v>215</v>
      </c>
      <c r="X8349" s="3" t="s">
        <v>215</v>
      </c>
      <c r="Y8349" s="3" t="s">
        <v>215</v>
      </c>
      <c r="Z8349" s="3" t="s">
        <v>215</v>
      </c>
      <c r="AA8349" s="3" t="s">
        <v>215</v>
      </c>
      <c r="AB8349" s="3" t="s">
        <v>215</v>
      </c>
      <c r="AC8349" s="3" t="s">
        <v>215</v>
      </c>
      <c r="AD8349" s="3" t="s">
        <v>215</v>
      </c>
      <c r="AE8349" s="3" t="s">
        <v>215</v>
      </c>
      <c r="AF8349" s="3" t="s">
        <v>215</v>
      </c>
      <c r="AG8349" s="3" t="s">
        <v>215</v>
      </c>
      <c r="AH8349" s="3" t="s">
        <v>215</v>
      </c>
      <c r="AI8349" s="3" t="s">
        <v>215</v>
      </c>
      <c r="AJ8349" s="3" t="s">
        <v>215</v>
      </c>
      <c r="AK8349" s="3" t="s">
        <v>215</v>
      </c>
      <c r="AL8349" s="3" t="s">
        <v>215</v>
      </c>
      <c r="AM8349" s="3" t="s">
        <v>215</v>
      </c>
      <c r="AN8349" s="3" t="s">
        <v>215</v>
      </c>
      <c r="AO8349" s="3" t="s">
        <v>215</v>
      </c>
      <c r="AP8349" s="3" t="s">
        <v>215</v>
      </c>
      <c r="AQ8349" s="3">
        <v>-2.4510000000000001</v>
      </c>
      <c r="AR8349" s="3">
        <v>-1.4319999999999999</v>
      </c>
      <c r="AS8349" s="3">
        <v>-6.2149999999999999</v>
      </c>
      <c r="AT8349" s="3">
        <v>-8.1850000000000005</v>
      </c>
      <c r="AU8349" s="3">
        <v>4.2009999999999996</v>
      </c>
      <c r="AV8349" s="3">
        <v>6.976</v>
      </c>
      <c r="AW8349" s="3">
        <v>6.18</v>
      </c>
      <c r="AX8349" s="3">
        <v>5.758</v>
      </c>
      <c r="AY8349" s="3">
        <v>5.97</v>
      </c>
      <c r="AZ8349" s="3">
        <v>5.9969999999999999</v>
      </c>
      <c r="BA8349">
        <v>5.9820000000000002</v>
      </c>
      <c r="BB8349">
        <v>2016</v>
      </c>
    </row>
    <row r="8350" spans="1:54" hidden="1" x14ac:dyDescent="0.2">
      <c r="A8350">
        <v>298</v>
      </c>
      <c r="B8350" t="s">
        <v>361</v>
      </c>
      <c r="C8350" t="s">
        <v>281</v>
      </c>
      <c r="D8350" t="s">
        <v>105</v>
      </c>
      <c r="E8350" t="s">
        <v>280</v>
      </c>
      <c r="F8350" t="s">
        <v>279</v>
      </c>
      <c r="G8350" t="s">
        <v>275</v>
      </c>
      <c r="I8350" t="s">
        <v>1894</v>
      </c>
      <c r="J8350" s="3" t="s">
        <v>215</v>
      </c>
      <c r="K8350" s="3" t="s">
        <v>215</v>
      </c>
      <c r="L8350" s="3" t="s">
        <v>215</v>
      </c>
      <c r="M8350" s="3" t="s">
        <v>215</v>
      </c>
      <c r="N8350" s="3" t="s">
        <v>215</v>
      </c>
      <c r="O8350" s="3" t="s">
        <v>215</v>
      </c>
      <c r="P8350" s="3" t="s">
        <v>215</v>
      </c>
      <c r="Q8350" s="3" t="s">
        <v>215</v>
      </c>
      <c r="R8350" s="3" t="s">
        <v>215</v>
      </c>
      <c r="S8350" s="3" t="s">
        <v>215</v>
      </c>
      <c r="T8350" s="3" t="s">
        <v>215</v>
      </c>
      <c r="U8350" s="3" t="s">
        <v>215</v>
      </c>
      <c r="V8350" s="3" t="s">
        <v>215</v>
      </c>
      <c r="W8350" s="3" t="s">
        <v>215</v>
      </c>
      <c r="X8350" s="3" t="s">
        <v>215</v>
      </c>
      <c r="Y8350" s="3" t="s">
        <v>215</v>
      </c>
      <c r="Z8350" s="3" t="s">
        <v>215</v>
      </c>
      <c r="AA8350" s="3" t="s">
        <v>215</v>
      </c>
      <c r="AB8350" s="3" t="s">
        <v>215</v>
      </c>
      <c r="AC8350" s="3" t="s">
        <v>215</v>
      </c>
      <c r="AD8350" s="3" t="s">
        <v>215</v>
      </c>
      <c r="AE8350" s="3" t="s">
        <v>215</v>
      </c>
      <c r="AF8350" s="3" t="s">
        <v>215</v>
      </c>
      <c r="AG8350" s="3" t="s">
        <v>215</v>
      </c>
      <c r="AH8350" s="3" t="s">
        <v>215</v>
      </c>
      <c r="AI8350" s="3" t="s">
        <v>215</v>
      </c>
      <c r="AJ8350" s="3" t="s">
        <v>215</v>
      </c>
      <c r="AK8350" s="3" t="s">
        <v>215</v>
      </c>
      <c r="AL8350" s="3" t="s">
        <v>215</v>
      </c>
      <c r="AM8350" s="3" t="s">
        <v>215</v>
      </c>
      <c r="AN8350" s="3" t="s">
        <v>215</v>
      </c>
      <c r="AO8350" s="3" t="s">
        <v>215</v>
      </c>
      <c r="AP8350" s="3" t="s">
        <v>215</v>
      </c>
      <c r="AQ8350" s="3">
        <v>-1.1080000000000001</v>
      </c>
      <c r="AR8350" s="3">
        <v>-1.073</v>
      </c>
      <c r="AS8350" s="3">
        <v>-10.805</v>
      </c>
      <c r="AT8350" s="3">
        <v>-3.9060000000000001</v>
      </c>
      <c r="AU8350" s="3">
        <v>5.859</v>
      </c>
      <c r="AV8350" s="3">
        <v>1.014</v>
      </c>
      <c r="AW8350" s="3">
        <v>2.6339999999999999</v>
      </c>
      <c r="AX8350" s="3">
        <v>2.6019999999999999</v>
      </c>
      <c r="AY8350" s="3">
        <v>2.5379999999999998</v>
      </c>
      <c r="AZ8350" s="3">
        <v>2.6930000000000001</v>
      </c>
      <c r="BA8350">
        <v>3.3420000000000001</v>
      </c>
      <c r="BB8350">
        <v>2016</v>
      </c>
    </row>
    <row r="8351" spans="1:54" hidden="1" x14ac:dyDescent="0.2">
      <c r="A8351">
        <v>298</v>
      </c>
      <c r="B8351" t="s">
        <v>361</v>
      </c>
      <c r="C8351" t="s">
        <v>278</v>
      </c>
      <c r="D8351" t="s">
        <v>105</v>
      </c>
      <c r="E8351" t="s">
        <v>277</v>
      </c>
      <c r="F8351" t="s">
        <v>276</v>
      </c>
      <c r="G8351" t="s">
        <v>275</v>
      </c>
      <c r="I8351" t="s">
        <v>1894</v>
      </c>
      <c r="J8351" s="3" t="s">
        <v>215</v>
      </c>
      <c r="K8351" s="3" t="s">
        <v>215</v>
      </c>
      <c r="L8351" s="3" t="s">
        <v>215</v>
      </c>
      <c r="M8351" s="3" t="s">
        <v>215</v>
      </c>
      <c r="N8351" s="3" t="s">
        <v>215</v>
      </c>
      <c r="O8351" s="3" t="s">
        <v>215</v>
      </c>
      <c r="P8351" s="3" t="s">
        <v>215</v>
      </c>
      <c r="Q8351" s="3" t="s">
        <v>215</v>
      </c>
      <c r="R8351" s="3" t="s">
        <v>215</v>
      </c>
      <c r="S8351" s="3" t="s">
        <v>215</v>
      </c>
      <c r="T8351" s="3" t="s">
        <v>215</v>
      </c>
      <c r="U8351" s="3" t="s">
        <v>215</v>
      </c>
      <c r="V8351" s="3" t="s">
        <v>215</v>
      </c>
      <c r="W8351" s="3" t="s">
        <v>215</v>
      </c>
      <c r="X8351" s="3" t="s">
        <v>215</v>
      </c>
      <c r="Y8351" s="3" t="s">
        <v>215</v>
      </c>
      <c r="Z8351" s="3" t="s">
        <v>215</v>
      </c>
      <c r="AA8351" s="3" t="s">
        <v>215</v>
      </c>
      <c r="AB8351" s="3" t="s">
        <v>215</v>
      </c>
      <c r="AC8351" s="3" t="s">
        <v>215</v>
      </c>
      <c r="AD8351" s="3" t="s">
        <v>215</v>
      </c>
      <c r="AE8351" s="3" t="s">
        <v>215</v>
      </c>
      <c r="AF8351" s="3" t="s">
        <v>215</v>
      </c>
      <c r="AG8351" s="3" t="s">
        <v>215</v>
      </c>
      <c r="AH8351" s="3" t="s">
        <v>215</v>
      </c>
      <c r="AI8351" s="3" t="s">
        <v>215</v>
      </c>
      <c r="AJ8351" s="3" t="s">
        <v>215</v>
      </c>
      <c r="AK8351" s="3" t="s">
        <v>215</v>
      </c>
      <c r="AL8351" s="3" t="s">
        <v>215</v>
      </c>
      <c r="AM8351" s="3" t="s">
        <v>215</v>
      </c>
      <c r="AN8351" s="3" t="s">
        <v>215</v>
      </c>
      <c r="AO8351" s="3" t="s">
        <v>215</v>
      </c>
      <c r="AP8351" s="3" t="s">
        <v>215</v>
      </c>
      <c r="AQ8351" s="3">
        <v>3.5270000000000001</v>
      </c>
      <c r="AR8351" s="3">
        <v>3.0230000000000001</v>
      </c>
      <c r="AS8351" s="3">
        <v>-10.631</v>
      </c>
      <c r="AT8351" s="3">
        <v>0.74399999999999999</v>
      </c>
      <c r="AU8351" s="3">
        <v>3.6560000000000001</v>
      </c>
      <c r="AV8351" s="3">
        <v>3.4790000000000001</v>
      </c>
      <c r="AW8351" s="3">
        <v>3.7770000000000001</v>
      </c>
      <c r="AX8351" s="3">
        <v>3.7450000000000001</v>
      </c>
      <c r="AY8351" s="3">
        <v>3.665</v>
      </c>
      <c r="AZ8351" s="3">
        <v>4.827</v>
      </c>
      <c r="BA8351">
        <v>4.8289999999999997</v>
      </c>
      <c r="BB8351">
        <v>2016</v>
      </c>
    </row>
    <row r="8352" spans="1:54" hidden="1" x14ac:dyDescent="0.2">
      <c r="A8352">
        <v>298</v>
      </c>
      <c r="B8352" t="s">
        <v>361</v>
      </c>
      <c r="C8352" t="s">
        <v>274</v>
      </c>
      <c r="D8352" t="s">
        <v>105</v>
      </c>
      <c r="E8352" t="s">
        <v>273</v>
      </c>
      <c r="F8352" t="s">
        <v>272</v>
      </c>
      <c r="G8352" t="s">
        <v>271</v>
      </c>
      <c r="I8352" t="s">
        <v>1895</v>
      </c>
      <c r="J8352" s="3" t="s">
        <v>215</v>
      </c>
      <c r="K8352" s="3" t="s">
        <v>215</v>
      </c>
      <c r="L8352" s="3" t="s">
        <v>215</v>
      </c>
      <c r="M8352" s="3">
        <v>14.5</v>
      </c>
      <c r="N8352" s="3">
        <v>14</v>
      </c>
      <c r="O8352" s="3">
        <v>13.1</v>
      </c>
      <c r="P8352" s="3">
        <v>10.1</v>
      </c>
      <c r="Q8352" s="3">
        <v>9.1</v>
      </c>
      <c r="R8352" s="3">
        <v>8.6</v>
      </c>
      <c r="S8352" s="3">
        <v>8</v>
      </c>
      <c r="T8352" s="3">
        <v>8.5</v>
      </c>
      <c r="U8352" s="3">
        <v>8.9</v>
      </c>
      <c r="V8352" s="3">
        <v>9</v>
      </c>
      <c r="W8352" s="3">
        <v>8.3000000000000007</v>
      </c>
      <c r="X8352" s="3">
        <v>9.1999999999999993</v>
      </c>
      <c r="Y8352" s="3">
        <v>10.3</v>
      </c>
      <c r="Z8352" s="3">
        <v>11.9</v>
      </c>
      <c r="AA8352" s="3">
        <v>11.558</v>
      </c>
      <c r="AB8352" s="3">
        <v>10.125</v>
      </c>
      <c r="AC8352" s="3">
        <v>11.2</v>
      </c>
      <c r="AD8352" s="3">
        <v>13.4</v>
      </c>
      <c r="AE8352" s="3">
        <v>15.192</v>
      </c>
      <c r="AF8352" s="3">
        <v>16.75</v>
      </c>
      <c r="AG8352" s="3">
        <v>17.149999999999999</v>
      </c>
      <c r="AH8352" s="3">
        <v>13.342000000000001</v>
      </c>
      <c r="AI8352" s="3">
        <v>12.141999999999999</v>
      </c>
      <c r="AJ8352" s="3">
        <v>10.775</v>
      </c>
      <c r="AK8352" s="3">
        <v>9.3829999999999991</v>
      </c>
      <c r="AL8352" s="3">
        <v>7.9249999999999998</v>
      </c>
      <c r="AM8352" s="3">
        <v>7.758</v>
      </c>
      <c r="AN8352" s="3">
        <v>7.0330000000000004</v>
      </c>
      <c r="AO8352" s="3">
        <v>6.35</v>
      </c>
      <c r="AP8352" s="3">
        <v>6.3170000000000002</v>
      </c>
      <c r="AQ8352" s="3">
        <v>6.492</v>
      </c>
      <c r="AR8352" s="3">
        <v>6.5830000000000002</v>
      </c>
      <c r="AS8352" s="3">
        <v>7.5170000000000003</v>
      </c>
      <c r="AT8352" s="3">
        <v>7.867</v>
      </c>
      <c r="AU8352" s="3">
        <v>7.3929999999999998</v>
      </c>
      <c r="AV8352" s="3">
        <v>7.141</v>
      </c>
      <c r="AW8352" s="3">
        <v>7.1120000000000001</v>
      </c>
      <c r="AX8352" s="3">
        <v>7.1310000000000002</v>
      </c>
      <c r="AY8352" s="3">
        <v>7.18</v>
      </c>
      <c r="AZ8352" s="3">
        <v>7.18</v>
      </c>
      <c r="BA8352">
        <v>7.18</v>
      </c>
      <c r="BB8352">
        <v>2016</v>
      </c>
    </row>
    <row r="8353" spans="1:54" hidden="1" x14ac:dyDescent="0.2">
      <c r="A8353">
        <v>298</v>
      </c>
      <c r="B8353" t="s">
        <v>361</v>
      </c>
      <c r="C8353" t="s">
        <v>270</v>
      </c>
      <c r="D8353" t="s">
        <v>105</v>
      </c>
      <c r="E8353" t="s">
        <v>269</v>
      </c>
      <c r="F8353" t="s">
        <v>268</v>
      </c>
      <c r="G8353" t="s">
        <v>264</v>
      </c>
      <c r="H8353" t="s">
        <v>263</v>
      </c>
    </row>
    <row r="8354" spans="1:54" hidden="1" x14ac:dyDescent="0.2">
      <c r="A8354">
        <v>298</v>
      </c>
      <c r="B8354" t="s">
        <v>361</v>
      </c>
      <c r="C8354" t="s">
        <v>267</v>
      </c>
      <c r="D8354" t="s">
        <v>105</v>
      </c>
      <c r="E8354" t="s">
        <v>266</v>
      </c>
      <c r="F8354" t="s">
        <v>265</v>
      </c>
      <c r="G8354" t="s">
        <v>264</v>
      </c>
      <c r="H8354" t="s">
        <v>263</v>
      </c>
      <c r="I8354" t="s">
        <v>1896</v>
      </c>
      <c r="J8354" s="3">
        <v>2.9390000000000001</v>
      </c>
      <c r="K8354" s="3">
        <v>2.9590000000000001</v>
      </c>
      <c r="L8354" s="3">
        <v>2.9780000000000002</v>
      </c>
      <c r="M8354" s="3">
        <v>2.9969999999999999</v>
      </c>
      <c r="N8354" s="3">
        <v>3.016</v>
      </c>
      <c r="O8354" s="3">
        <v>3.0350000000000001</v>
      </c>
      <c r="P8354" s="3">
        <v>3.0529999999999999</v>
      </c>
      <c r="Q8354" s="3">
        <v>3.07</v>
      </c>
      <c r="R8354" s="3">
        <v>3.0880000000000001</v>
      </c>
      <c r="S8354" s="3">
        <v>3.105</v>
      </c>
      <c r="T8354" s="3">
        <v>3.1219999999999999</v>
      </c>
      <c r="U8354" s="3">
        <v>3.14</v>
      </c>
      <c r="V8354" s="3">
        <v>3.1589999999999998</v>
      </c>
      <c r="W8354" s="3">
        <v>3.1779999999999999</v>
      </c>
      <c r="X8354" s="3">
        <v>3.2080000000000002</v>
      </c>
      <c r="Y8354" s="3">
        <v>3.2280000000000002</v>
      </c>
      <c r="Z8354" s="3">
        <v>3.2480000000000002</v>
      </c>
      <c r="AA8354" s="3">
        <v>3.286</v>
      </c>
      <c r="AB8354" s="3">
        <v>3.3119999999999998</v>
      </c>
      <c r="AC8354" s="3">
        <v>3.3359999999999999</v>
      </c>
      <c r="AD8354" s="3">
        <v>3.3490000000000002</v>
      </c>
      <c r="AE8354" s="3">
        <v>3.351</v>
      </c>
      <c r="AF8354" s="3">
        <v>3.347</v>
      </c>
      <c r="AG8354" s="3">
        <v>3.3380000000000001</v>
      </c>
      <c r="AH8354" s="3">
        <v>3.3410000000000002</v>
      </c>
      <c r="AI8354" s="3">
        <v>3.3519999999999999</v>
      </c>
      <c r="AJ8354" s="3">
        <v>3.3580000000000001</v>
      </c>
      <c r="AK8354" s="3">
        <v>3.359</v>
      </c>
      <c r="AL8354" s="3">
        <v>3.363</v>
      </c>
      <c r="AM8354" s="3">
        <v>3.3780000000000001</v>
      </c>
      <c r="AN8354" s="3">
        <v>3.3969999999999998</v>
      </c>
      <c r="AO8354" s="3">
        <v>3.4129999999999998</v>
      </c>
      <c r="AP8354" s="3">
        <v>3.4260000000000002</v>
      </c>
      <c r="AQ8354" s="3">
        <v>3.44</v>
      </c>
      <c r="AR8354" s="3">
        <v>3.4540000000000002</v>
      </c>
      <c r="AS8354" s="3">
        <v>3.4670000000000001</v>
      </c>
      <c r="AT8354" s="3">
        <v>3.48</v>
      </c>
      <c r="AU8354" s="3">
        <v>3.4929999999999999</v>
      </c>
      <c r="AV8354" s="3">
        <v>3.5059999999999998</v>
      </c>
      <c r="AW8354" s="3">
        <v>3.5190000000000001</v>
      </c>
      <c r="AX8354" s="3">
        <v>3.5310000000000001</v>
      </c>
      <c r="AY8354" s="3">
        <v>3.5430000000000001</v>
      </c>
      <c r="AZ8354" s="3">
        <v>3.5550000000000002</v>
      </c>
      <c r="BA8354">
        <v>3.5649999999999999</v>
      </c>
      <c r="BB8354">
        <v>2015</v>
      </c>
    </row>
    <row r="8355" spans="1:54" hidden="1" x14ac:dyDescent="0.2">
      <c r="A8355">
        <v>298</v>
      </c>
      <c r="B8355" t="s">
        <v>361</v>
      </c>
      <c r="C8355" t="s">
        <v>262</v>
      </c>
      <c r="D8355" t="s">
        <v>105</v>
      </c>
      <c r="E8355" t="s">
        <v>260</v>
      </c>
      <c r="F8355" t="s">
        <v>259</v>
      </c>
      <c r="G8355" t="s">
        <v>225</v>
      </c>
      <c r="H8355" t="s">
        <v>222</v>
      </c>
      <c r="I8355" t="s">
        <v>1897</v>
      </c>
      <c r="J8355" s="3" t="s">
        <v>215</v>
      </c>
      <c r="K8355" s="3" t="s">
        <v>215</v>
      </c>
      <c r="L8355" s="3" t="s">
        <v>215</v>
      </c>
      <c r="M8355" s="3" t="s">
        <v>215</v>
      </c>
      <c r="N8355" s="3" t="s">
        <v>215</v>
      </c>
      <c r="O8355" s="3" t="s">
        <v>215</v>
      </c>
      <c r="P8355" s="3" t="s">
        <v>215</v>
      </c>
      <c r="Q8355" s="3" t="s">
        <v>215</v>
      </c>
      <c r="R8355" s="3" t="s">
        <v>215</v>
      </c>
      <c r="S8355" s="3" t="s">
        <v>215</v>
      </c>
      <c r="T8355" s="3" t="s">
        <v>215</v>
      </c>
      <c r="U8355" s="3" t="s">
        <v>215</v>
      </c>
      <c r="V8355" s="3" t="s">
        <v>215</v>
      </c>
      <c r="W8355" s="3" t="s">
        <v>215</v>
      </c>
      <c r="X8355" s="3" t="s">
        <v>215</v>
      </c>
      <c r="Y8355" s="3" t="s">
        <v>215</v>
      </c>
      <c r="Z8355" s="3" t="s">
        <v>215</v>
      </c>
      <c r="AA8355" s="3" t="s">
        <v>215</v>
      </c>
      <c r="AB8355" s="3" t="s">
        <v>215</v>
      </c>
      <c r="AC8355" s="3">
        <v>71.984999999999999</v>
      </c>
      <c r="AD8355" s="3">
        <v>71.197999999999993</v>
      </c>
      <c r="AE8355" s="3">
        <v>75.278000000000006</v>
      </c>
      <c r="AF8355" s="3">
        <v>76.48</v>
      </c>
      <c r="AG8355" s="3">
        <v>94.07</v>
      </c>
      <c r="AH8355" s="3">
        <v>109.679</v>
      </c>
      <c r="AI8355" s="3">
        <v>119.834</v>
      </c>
      <c r="AJ8355" s="3">
        <v>133.904</v>
      </c>
      <c r="AK8355" s="3">
        <v>158.702</v>
      </c>
      <c r="AL8355" s="3">
        <v>172.554</v>
      </c>
      <c r="AM8355" s="3">
        <v>200.46100000000001</v>
      </c>
      <c r="AN8355" s="3">
        <v>237.45099999999999</v>
      </c>
      <c r="AO8355" s="3">
        <v>261.92599999999999</v>
      </c>
      <c r="AP8355" s="3">
        <v>289.27699999999999</v>
      </c>
      <c r="AQ8355" s="3">
        <v>347.613</v>
      </c>
      <c r="AR8355" s="3">
        <v>383.64499999999998</v>
      </c>
      <c r="AS8355" s="3">
        <v>418.875</v>
      </c>
      <c r="AT8355" s="3">
        <v>465.82100000000003</v>
      </c>
      <c r="AU8355" s="3">
        <v>505.44099999999997</v>
      </c>
      <c r="AV8355" s="3">
        <v>561.13900000000001</v>
      </c>
      <c r="AW8355" s="3">
        <v>621.55499999999995</v>
      </c>
      <c r="AX8355" s="3">
        <v>681.92499999999995</v>
      </c>
      <c r="AY8355" s="3">
        <v>753.14700000000005</v>
      </c>
      <c r="AZ8355" s="3">
        <v>827.43</v>
      </c>
      <c r="BA8355">
        <v>903.13400000000001</v>
      </c>
      <c r="BB8355">
        <v>2017</v>
      </c>
    </row>
    <row r="8356" spans="1:54" hidden="1" x14ac:dyDescent="0.2">
      <c r="A8356">
        <v>298</v>
      </c>
      <c r="B8356" t="s">
        <v>361</v>
      </c>
      <c r="C8356" t="s">
        <v>261</v>
      </c>
      <c r="D8356" t="s">
        <v>105</v>
      </c>
      <c r="E8356" t="s">
        <v>260</v>
      </c>
      <c r="F8356" t="s">
        <v>259</v>
      </c>
      <c r="G8356" t="s">
        <v>217</v>
      </c>
      <c r="I8356" t="s">
        <v>258</v>
      </c>
      <c r="J8356" s="3" t="s">
        <v>215</v>
      </c>
      <c r="K8356" s="3" t="s">
        <v>215</v>
      </c>
      <c r="L8356" s="3" t="s">
        <v>215</v>
      </c>
      <c r="M8356" s="3" t="s">
        <v>215</v>
      </c>
      <c r="N8356" s="3" t="s">
        <v>215</v>
      </c>
      <c r="O8356" s="3" t="s">
        <v>215</v>
      </c>
      <c r="P8356" s="3" t="s">
        <v>215</v>
      </c>
      <c r="Q8356" s="3" t="s">
        <v>215</v>
      </c>
      <c r="R8356" s="3" t="s">
        <v>215</v>
      </c>
      <c r="S8356" s="3" t="s">
        <v>215</v>
      </c>
      <c r="T8356" s="3" t="s">
        <v>215</v>
      </c>
      <c r="U8356" s="3" t="s">
        <v>215</v>
      </c>
      <c r="V8356" s="3" t="s">
        <v>215</v>
      </c>
      <c r="W8356" s="3" t="s">
        <v>215</v>
      </c>
      <c r="X8356" s="3" t="s">
        <v>215</v>
      </c>
      <c r="Y8356" s="3" t="s">
        <v>215</v>
      </c>
      <c r="Z8356" s="3" t="s">
        <v>215</v>
      </c>
      <c r="AA8356" s="3" t="s">
        <v>215</v>
      </c>
      <c r="AB8356" s="3" t="s">
        <v>215</v>
      </c>
      <c r="AC8356" s="3">
        <v>26.469000000000001</v>
      </c>
      <c r="AD8356" s="3">
        <v>25.782</v>
      </c>
      <c r="AE8356" s="3">
        <v>27.044</v>
      </c>
      <c r="AF8356" s="3">
        <v>26.442</v>
      </c>
      <c r="AG8356" s="3">
        <v>27.684999999999999</v>
      </c>
      <c r="AH8356" s="3">
        <v>27.919</v>
      </c>
      <c r="AI8356" s="3">
        <v>28.195</v>
      </c>
      <c r="AJ8356" s="3">
        <v>28.408999999999999</v>
      </c>
      <c r="AK8356" s="3">
        <v>28.882999999999999</v>
      </c>
      <c r="AL8356" s="3">
        <v>27.125</v>
      </c>
      <c r="AM8356" s="3">
        <v>28.055</v>
      </c>
      <c r="AN8356" s="3">
        <v>29.385000000000002</v>
      </c>
      <c r="AO8356" s="3">
        <v>28.274999999999999</v>
      </c>
      <c r="AP8356" s="3">
        <v>27.783000000000001</v>
      </c>
      <c r="AQ8356" s="3">
        <v>29.5</v>
      </c>
      <c r="AR8356" s="3">
        <v>28.834</v>
      </c>
      <c r="AS8356" s="3">
        <v>28.771999999999998</v>
      </c>
      <c r="AT8356" s="3">
        <v>29.462</v>
      </c>
      <c r="AU8356" s="3">
        <v>29.548999999999999</v>
      </c>
      <c r="AV8356" s="3">
        <v>29.742000000000001</v>
      </c>
      <c r="AW8356" s="3">
        <v>30.146000000000001</v>
      </c>
      <c r="AX8356" s="3">
        <v>30.123000000000001</v>
      </c>
      <c r="AY8356" s="3">
        <v>30.373000000000001</v>
      </c>
      <c r="AZ8356" s="3">
        <v>30.463999999999999</v>
      </c>
      <c r="BA8356">
        <v>30.337</v>
      </c>
      <c r="BB8356">
        <v>2017</v>
      </c>
    </row>
    <row r="8357" spans="1:54" hidden="1" x14ac:dyDescent="0.2">
      <c r="A8357">
        <v>298</v>
      </c>
      <c r="B8357" t="s">
        <v>361</v>
      </c>
      <c r="C8357" t="s">
        <v>257</v>
      </c>
      <c r="D8357" t="s">
        <v>105</v>
      </c>
      <c r="E8357" t="s">
        <v>255</v>
      </c>
      <c r="F8357" t="s">
        <v>254</v>
      </c>
      <c r="G8357" t="s">
        <v>225</v>
      </c>
      <c r="H8357" t="s">
        <v>222</v>
      </c>
      <c r="I8357" t="s">
        <v>1897</v>
      </c>
      <c r="J8357" s="3" t="s">
        <v>215</v>
      </c>
      <c r="K8357" s="3" t="s">
        <v>215</v>
      </c>
      <c r="L8357" s="3" t="s">
        <v>215</v>
      </c>
      <c r="M8357" s="3" t="s">
        <v>215</v>
      </c>
      <c r="N8357" s="3" t="s">
        <v>215</v>
      </c>
      <c r="O8357" s="3" t="s">
        <v>215</v>
      </c>
      <c r="P8357" s="3" t="s">
        <v>215</v>
      </c>
      <c r="Q8357" s="3" t="s">
        <v>215</v>
      </c>
      <c r="R8357" s="3" t="s">
        <v>215</v>
      </c>
      <c r="S8357" s="3" t="s">
        <v>215</v>
      </c>
      <c r="T8357" s="3" t="s">
        <v>215</v>
      </c>
      <c r="U8357" s="3" t="s">
        <v>215</v>
      </c>
      <c r="V8357" s="3" t="s">
        <v>215</v>
      </c>
      <c r="W8357" s="3" t="s">
        <v>215</v>
      </c>
      <c r="X8357" s="3" t="s">
        <v>215</v>
      </c>
      <c r="Y8357" s="3" t="s">
        <v>215</v>
      </c>
      <c r="Z8357" s="3" t="s">
        <v>215</v>
      </c>
      <c r="AA8357" s="3" t="s">
        <v>215</v>
      </c>
      <c r="AB8357" s="3" t="s">
        <v>215</v>
      </c>
      <c r="AC8357" s="3">
        <v>80.649000000000001</v>
      </c>
      <c r="AD8357" s="3">
        <v>80.421999999999997</v>
      </c>
      <c r="AE8357" s="3">
        <v>84.745000000000005</v>
      </c>
      <c r="AF8357" s="3">
        <v>87.3</v>
      </c>
      <c r="AG8357" s="3">
        <v>103.327</v>
      </c>
      <c r="AH8357" s="3">
        <v>117.03400000000001</v>
      </c>
      <c r="AI8357" s="3">
        <v>122.27</v>
      </c>
      <c r="AJ8357" s="3">
        <v>137.471</v>
      </c>
      <c r="AK8357" s="3">
        <v>158.953</v>
      </c>
      <c r="AL8357" s="3">
        <v>182.69499999999999</v>
      </c>
      <c r="AM8357" s="3">
        <v>212.24600000000001</v>
      </c>
      <c r="AN8357" s="3">
        <v>246.07900000000001</v>
      </c>
      <c r="AO8357" s="3">
        <v>270.3</v>
      </c>
      <c r="AP8357" s="3">
        <v>317.39699999999999</v>
      </c>
      <c r="AQ8357" s="3">
        <v>374.98200000000003</v>
      </c>
      <c r="AR8357" s="3">
        <v>429.73599999999999</v>
      </c>
      <c r="AS8357" s="3">
        <v>470.94</v>
      </c>
      <c r="AT8357" s="3">
        <v>526.90599999999995</v>
      </c>
      <c r="AU8357" s="3">
        <v>565.54200000000003</v>
      </c>
      <c r="AV8357" s="3">
        <v>616.02099999999996</v>
      </c>
      <c r="AW8357" s="3">
        <v>673.14800000000002</v>
      </c>
      <c r="AX8357" s="3">
        <v>737.71400000000006</v>
      </c>
      <c r="AY8357" s="3">
        <v>815.13900000000001</v>
      </c>
      <c r="AZ8357" s="3">
        <v>896.13199999999995</v>
      </c>
      <c r="BA8357">
        <v>978.79399999999998</v>
      </c>
      <c r="BB8357">
        <v>2017</v>
      </c>
    </row>
    <row r="8358" spans="1:54" hidden="1" x14ac:dyDescent="0.2">
      <c r="A8358">
        <v>298</v>
      </c>
      <c r="B8358" t="s">
        <v>361</v>
      </c>
      <c r="C8358" t="s">
        <v>256</v>
      </c>
      <c r="D8358" t="s">
        <v>105</v>
      </c>
      <c r="E8358" t="s">
        <v>255</v>
      </c>
      <c r="F8358" t="s">
        <v>254</v>
      </c>
      <c r="G8358" t="s">
        <v>217</v>
      </c>
      <c r="I8358" t="s">
        <v>253</v>
      </c>
      <c r="J8358" s="3" t="s">
        <v>215</v>
      </c>
      <c r="K8358" s="3" t="s">
        <v>215</v>
      </c>
      <c r="L8358" s="3" t="s">
        <v>215</v>
      </c>
      <c r="M8358" s="3" t="s">
        <v>215</v>
      </c>
      <c r="N8358" s="3" t="s">
        <v>215</v>
      </c>
      <c r="O8358" s="3" t="s">
        <v>215</v>
      </c>
      <c r="P8358" s="3" t="s">
        <v>215</v>
      </c>
      <c r="Q8358" s="3" t="s">
        <v>215</v>
      </c>
      <c r="R8358" s="3" t="s">
        <v>215</v>
      </c>
      <c r="S8358" s="3" t="s">
        <v>215</v>
      </c>
      <c r="T8358" s="3" t="s">
        <v>215</v>
      </c>
      <c r="U8358" s="3" t="s">
        <v>215</v>
      </c>
      <c r="V8358" s="3" t="s">
        <v>215</v>
      </c>
      <c r="W8358" s="3" t="s">
        <v>215</v>
      </c>
      <c r="X8358" s="3" t="s">
        <v>215</v>
      </c>
      <c r="Y8358" s="3" t="s">
        <v>215</v>
      </c>
      <c r="Z8358" s="3" t="s">
        <v>215</v>
      </c>
      <c r="AA8358" s="3" t="s">
        <v>215</v>
      </c>
      <c r="AB8358" s="3" t="s">
        <v>215</v>
      </c>
      <c r="AC8358" s="3">
        <v>29.655000000000001</v>
      </c>
      <c r="AD8358" s="3">
        <v>29.122</v>
      </c>
      <c r="AE8358" s="3">
        <v>30.445</v>
      </c>
      <c r="AF8358" s="3">
        <v>30.183</v>
      </c>
      <c r="AG8358" s="3">
        <v>30.408999999999999</v>
      </c>
      <c r="AH8358" s="3">
        <v>29.791</v>
      </c>
      <c r="AI8358" s="3">
        <v>28.768000000000001</v>
      </c>
      <c r="AJ8358" s="3">
        <v>29.166</v>
      </c>
      <c r="AK8358" s="3">
        <v>28.928000000000001</v>
      </c>
      <c r="AL8358" s="3">
        <v>28.719000000000001</v>
      </c>
      <c r="AM8358" s="3">
        <v>29.704999999999998</v>
      </c>
      <c r="AN8358" s="3">
        <v>30.452000000000002</v>
      </c>
      <c r="AO8358" s="3">
        <v>29.178999999999998</v>
      </c>
      <c r="AP8358" s="3">
        <v>30.483000000000001</v>
      </c>
      <c r="AQ8358" s="3">
        <v>31.823</v>
      </c>
      <c r="AR8358" s="3">
        <v>32.298999999999999</v>
      </c>
      <c r="AS8358" s="3">
        <v>32.347999999999999</v>
      </c>
      <c r="AT8358" s="3">
        <v>33.325000000000003</v>
      </c>
      <c r="AU8358" s="3">
        <v>33.063000000000002</v>
      </c>
      <c r="AV8358" s="3">
        <v>32.651000000000003</v>
      </c>
      <c r="AW8358" s="3">
        <v>32.648000000000003</v>
      </c>
      <c r="AX8358" s="3">
        <v>32.587000000000003</v>
      </c>
      <c r="AY8358" s="3">
        <v>32.872999999999998</v>
      </c>
      <c r="AZ8358" s="3">
        <v>32.993000000000002</v>
      </c>
      <c r="BA8358">
        <v>32.878</v>
      </c>
      <c r="BB8358">
        <v>2017</v>
      </c>
    </row>
    <row r="8359" spans="1:54" hidden="1" x14ac:dyDescent="0.2">
      <c r="A8359">
        <v>298</v>
      </c>
      <c r="B8359" t="s">
        <v>361</v>
      </c>
      <c r="C8359" t="s">
        <v>252</v>
      </c>
      <c r="D8359" t="s">
        <v>105</v>
      </c>
      <c r="E8359" t="s">
        <v>250</v>
      </c>
      <c r="F8359" t="s">
        <v>249</v>
      </c>
      <c r="G8359" t="s">
        <v>225</v>
      </c>
      <c r="H8359" t="s">
        <v>222</v>
      </c>
      <c r="I8359" t="s">
        <v>1897</v>
      </c>
      <c r="J8359" s="3" t="s">
        <v>215</v>
      </c>
      <c r="K8359" s="3" t="s">
        <v>215</v>
      </c>
      <c r="L8359" s="3" t="s">
        <v>215</v>
      </c>
      <c r="M8359" s="3" t="s">
        <v>215</v>
      </c>
      <c r="N8359" s="3" t="s">
        <v>215</v>
      </c>
      <c r="O8359" s="3" t="s">
        <v>215</v>
      </c>
      <c r="P8359" s="3" t="s">
        <v>215</v>
      </c>
      <c r="Q8359" s="3" t="s">
        <v>215</v>
      </c>
      <c r="R8359" s="3" t="s">
        <v>215</v>
      </c>
      <c r="S8359" s="3" t="s">
        <v>215</v>
      </c>
      <c r="T8359" s="3" t="s">
        <v>215</v>
      </c>
      <c r="U8359" s="3" t="s">
        <v>215</v>
      </c>
      <c r="V8359" s="3" t="s">
        <v>215</v>
      </c>
      <c r="W8359" s="3" t="s">
        <v>215</v>
      </c>
      <c r="X8359" s="3" t="s">
        <v>215</v>
      </c>
      <c r="Y8359" s="3" t="s">
        <v>215</v>
      </c>
      <c r="Z8359" s="3" t="s">
        <v>215</v>
      </c>
      <c r="AA8359" s="3" t="s">
        <v>215</v>
      </c>
      <c r="AB8359" s="3" t="s">
        <v>215</v>
      </c>
      <c r="AC8359" s="3">
        <v>-8.6639999999999997</v>
      </c>
      <c r="AD8359" s="3">
        <v>-9.2240000000000002</v>
      </c>
      <c r="AE8359" s="3">
        <v>-9.4670000000000005</v>
      </c>
      <c r="AF8359" s="3">
        <v>-10.82</v>
      </c>
      <c r="AG8359" s="3">
        <v>-9.2569999999999997</v>
      </c>
      <c r="AH8359" s="3">
        <v>-7.3550000000000004</v>
      </c>
      <c r="AI8359" s="3">
        <v>-2.4359999999999999</v>
      </c>
      <c r="AJ8359" s="3">
        <v>-3.5670000000000002</v>
      </c>
      <c r="AK8359" s="3">
        <v>-0.251</v>
      </c>
      <c r="AL8359" s="3">
        <v>-10.141</v>
      </c>
      <c r="AM8359" s="3">
        <v>-11.785</v>
      </c>
      <c r="AN8359" s="3">
        <v>-8.6280000000000001</v>
      </c>
      <c r="AO8359" s="3">
        <v>-8.3740000000000006</v>
      </c>
      <c r="AP8359" s="3">
        <v>-28.12</v>
      </c>
      <c r="AQ8359" s="3">
        <v>-27.369</v>
      </c>
      <c r="AR8359" s="3">
        <v>-46.091000000000001</v>
      </c>
      <c r="AS8359" s="3">
        <v>-52.064999999999998</v>
      </c>
      <c r="AT8359" s="3">
        <v>-61.085000000000001</v>
      </c>
      <c r="AU8359" s="3">
        <v>-60.100999999999999</v>
      </c>
      <c r="AV8359" s="3">
        <v>-54.881999999999998</v>
      </c>
      <c r="AW8359" s="3">
        <v>-51.593000000000004</v>
      </c>
      <c r="AX8359" s="3">
        <v>-55.789000000000001</v>
      </c>
      <c r="AY8359" s="3">
        <v>-61.991999999999997</v>
      </c>
      <c r="AZ8359" s="3">
        <v>-68.700999999999993</v>
      </c>
      <c r="BA8359">
        <v>-75.659000000000006</v>
      </c>
      <c r="BB8359">
        <v>2017</v>
      </c>
    </row>
    <row r="8360" spans="1:54" hidden="1" x14ac:dyDescent="0.2">
      <c r="A8360">
        <v>298</v>
      </c>
      <c r="B8360" t="s">
        <v>361</v>
      </c>
      <c r="C8360" t="s">
        <v>251</v>
      </c>
      <c r="D8360" t="s">
        <v>105</v>
      </c>
      <c r="E8360" t="s">
        <v>250</v>
      </c>
      <c r="F8360" t="s">
        <v>249</v>
      </c>
      <c r="G8360" t="s">
        <v>217</v>
      </c>
      <c r="I8360" t="s">
        <v>248</v>
      </c>
      <c r="J8360" s="3" t="s">
        <v>215</v>
      </c>
      <c r="K8360" s="3" t="s">
        <v>215</v>
      </c>
      <c r="L8360" s="3" t="s">
        <v>215</v>
      </c>
      <c r="M8360" s="3" t="s">
        <v>215</v>
      </c>
      <c r="N8360" s="3" t="s">
        <v>215</v>
      </c>
      <c r="O8360" s="3" t="s">
        <v>215</v>
      </c>
      <c r="P8360" s="3" t="s">
        <v>215</v>
      </c>
      <c r="Q8360" s="3" t="s">
        <v>215</v>
      </c>
      <c r="R8360" s="3" t="s">
        <v>215</v>
      </c>
      <c r="S8360" s="3" t="s">
        <v>215</v>
      </c>
      <c r="T8360" s="3" t="s">
        <v>215</v>
      </c>
      <c r="U8360" s="3" t="s">
        <v>215</v>
      </c>
      <c r="V8360" s="3" t="s">
        <v>215</v>
      </c>
      <c r="W8360" s="3" t="s">
        <v>215</v>
      </c>
      <c r="X8360" s="3" t="s">
        <v>215</v>
      </c>
      <c r="Y8360" s="3" t="s">
        <v>215</v>
      </c>
      <c r="Z8360" s="3" t="s">
        <v>215</v>
      </c>
      <c r="AA8360" s="3" t="s">
        <v>215</v>
      </c>
      <c r="AB8360" s="3" t="s">
        <v>215</v>
      </c>
      <c r="AC8360" s="3">
        <v>-3.1859999999999999</v>
      </c>
      <c r="AD8360" s="3">
        <v>-3.34</v>
      </c>
      <c r="AE8360" s="3">
        <v>-3.4009999999999998</v>
      </c>
      <c r="AF8360" s="3">
        <v>-3.7410000000000001</v>
      </c>
      <c r="AG8360" s="3">
        <v>-2.7240000000000002</v>
      </c>
      <c r="AH8360" s="3">
        <v>-1.8720000000000001</v>
      </c>
      <c r="AI8360" s="3">
        <v>-0.57299999999999995</v>
      </c>
      <c r="AJ8360" s="3">
        <v>-0.75700000000000001</v>
      </c>
      <c r="AK8360" s="3">
        <v>-4.5999999999999999E-2</v>
      </c>
      <c r="AL8360" s="3">
        <v>-1.5940000000000001</v>
      </c>
      <c r="AM8360" s="3">
        <v>-1.649</v>
      </c>
      <c r="AN8360" s="3">
        <v>-1.0680000000000001</v>
      </c>
      <c r="AO8360" s="3">
        <v>-0.90400000000000003</v>
      </c>
      <c r="AP8360" s="3">
        <v>-2.7010000000000001</v>
      </c>
      <c r="AQ8360" s="3">
        <v>-2.323</v>
      </c>
      <c r="AR8360" s="3">
        <v>-3.464</v>
      </c>
      <c r="AS8360" s="3">
        <v>-3.5760000000000001</v>
      </c>
      <c r="AT8360" s="3">
        <v>-3.863</v>
      </c>
      <c r="AU8360" s="3">
        <v>-3.5139999999999998</v>
      </c>
      <c r="AV8360" s="3">
        <v>-2.9089999999999998</v>
      </c>
      <c r="AW8360" s="3">
        <v>-2.5019999999999998</v>
      </c>
      <c r="AX8360" s="3">
        <v>-2.464</v>
      </c>
      <c r="AY8360" s="3">
        <v>-2.5</v>
      </c>
      <c r="AZ8360" s="3">
        <v>-2.5289999999999999</v>
      </c>
      <c r="BA8360">
        <v>-2.5409999999999999</v>
      </c>
      <c r="BB8360">
        <v>2017</v>
      </c>
    </row>
    <row r="8361" spans="1:54" hidden="1" x14ac:dyDescent="0.2">
      <c r="A8361">
        <v>298</v>
      </c>
      <c r="B8361" t="s">
        <v>361</v>
      </c>
      <c r="C8361" t="s">
        <v>247</v>
      </c>
      <c r="D8361" t="s">
        <v>105</v>
      </c>
      <c r="E8361" t="s">
        <v>245</v>
      </c>
      <c r="F8361" t="s">
        <v>244</v>
      </c>
      <c r="G8361" t="s">
        <v>225</v>
      </c>
      <c r="H8361" t="s">
        <v>222</v>
      </c>
      <c r="I8361" t="s">
        <v>1897</v>
      </c>
      <c r="J8361" s="3" t="s">
        <v>215</v>
      </c>
      <c r="K8361" s="3" t="s">
        <v>215</v>
      </c>
      <c r="L8361" s="3" t="s">
        <v>215</v>
      </c>
      <c r="M8361" s="3" t="s">
        <v>215</v>
      </c>
      <c r="N8361" s="3" t="s">
        <v>215</v>
      </c>
      <c r="O8361" s="3" t="s">
        <v>215</v>
      </c>
      <c r="P8361" s="3" t="s">
        <v>215</v>
      </c>
      <c r="Q8361" s="3" t="s">
        <v>215</v>
      </c>
      <c r="R8361" s="3" t="s">
        <v>215</v>
      </c>
      <c r="S8361" s="3" t="s">
        <v>215</v>
      </c>
      <c r="T8361" s="3" t="s">
        <v>215</v>
      </c>
      <c r="U8361" s="3" t="s">
        <v>215</v>
      </c>
      <c r="V8361" s="3" t="s">
        <v>215</v>
      </c>
      <c r="W8361" s="3" t="s">
        <v>215</v>
      </c>
      <c r="X8361" s="3" t="s">
        <v>215</v>
      </c>
      <c r="Y8361" s="3" t="s">
        <v>215</v>
      </c>
      <c r="Z8361" s="3" t="s">
        <v>215</v>
      </c>
      <c r="AA8361" s="3" t="s">
        <v>215</v>
      </c>
      <c r="AB8361" s="3" t="s">
        <v>215</v>
      </c>
      <c r="AC8361" s="3" t="s">
        <v>215</v>
      </c>
      <c r="AD8361" s="3">
        <v>-9.8940000000000001</v>
      </c>
      <c r="AE8361" s="3">
        <v>-7.375</v>
      </c>
      <c r="AF8361" s="3">
        <v>-3.6429999999999998</v>
      </c>
      <c r="AG8361" s="3">
        <v>1.1950000000000001</v>
      </c>
      <c r="AH8361" s="3">
        <v>1.133</v>
      </c>
      <c r="AI8361" s="3">
        <v>1.8720000000000001</v>
      </c>
      <c r="AJ8361" s="3">
        <v>5.9279999999999999</v>
      </c>
      <c r="AK8361" s="3">
        <v>2.5339999999999998</v>
      </c>
      <c r="AL8361" s="3">
        <v>-3.3610000000000002</v>
      </c>
      <c r="AM8361" s="3">
        <v>-3.89</v>
      </c>
      <c r="AN8361" s="3">
        <v>-18.98</v>
      </c>
      <c r="AO8361" s="3">
        <v>-19.835999999999999</v>
      </c>
      <c r="AP8361" s="3">
        <v>-26.497</v>
      </c>
      <c r="AQ8361" s="3">
        <v>-42.802</v>
      </c>
      <c r="AR8361" s="3">
        <v>-56.459000000000003</v>
      </c>
      <c r="AS8361" s="3">
        <v>-59.999000000000002</v>
      </c>
      <c r="AT8361" s="3">
        <v>-55.908999999999999</v>
      </c>
      <c r="AU8361" s="3">
        <v>-58.139000000000003</v>
      </c>
      <c r="AV8361" s="3">
        <v>-55.545999999999999</v>
      </c>
      <c r="AW8361" s="3">
        <v>-52.69</v>
      </c>
      <c r="AX8361" s="3">
        <v>-56.728999999999999</v>
      </c>
      <c r="AY8361" s="3">
        <v>-62.298999999999999</v>
      </c>
      <c r="AZ8361" s="3">
        <v>-69.037999999999997</v>
      </c>
      <c r="BA8361">
        <v>-76.027000000000001</v>
      </c>
      <c r="BB8361">
        <v>2017</v>
      </c>
    </row>
    <row r="8362" spans="1:54" hidden="1" x14ac:dyDescent="0.2">
      <c r="A8362">
        <v>298</v>
      </c>
      <c r="B8362" t="s">
        <v>361</v>
      </c>
      <c r="C8362" t="s">
        <v>246</v>
      </c>
      <c r="D8362" t="s">
        <v>105</v>
      </c>
      <c r="E8362" t="s">
        <v>245</v>
      </c>
      <c r="F8362" t="s">
        <v>244</v>
      </c>
      <c r="G8362" t="s">
        <v>243</v>
      </c>
      <c r="I8362" t="s">
        <v>362</v>
      </c>
      <c r="J8362" s="3" t="s">
        <v>215</v>
      </c>
      <c r="K8362" s="3" t="s">
        <v>215</v>
      </c>
      <c r="L8362" s="3" t="s">
        <v>215</v>
      </c>
      <c r="M8362" s="3" t="s">
        <v>215</v>
      </c>
      <c r="N8362" s="3" t="s">
        <v>215</v>
      </c>
      <c r="O8362" s="3" t="s">
        <v>215</v>
      </c>
      <c r="P8362" s="3" t="s">
        <v>215</v>
      </c>
      <c r="Q8362" s="3" t="s">
        <v>215</v>
      </c>
      <c r="R8362" s="3" t="s">
        <v>215</v>
      </c>
      <c r="S8362" s="3" t="s">
        <v>215</v>
      </c>
      <c r="T8362" s="3" t="s">
        <v>215</v>
      </c>
      <c r="U8362" s="3" t="s">
        <v>215</v>
      </c>
      <c r="V8362" s="3" t="s">
        <v>215</v>
      </c>
      <c r="W8362" s="3" t="s">
        <v>215</v>
      </c>
      <c r="X8362" s="3" t="s">
        <v>215</v>
      </c>
      <c r="Y8362" s="3" t="s">
        <v>215</v>
      </c>
      <c r="Z8362" s="3" t="s">
        <v>215</v>
      </c>
      <c r="AA8362" s="3" t="s">
        <v>215</v>
      </c>
      <c r="AB8362" s="3" t="s">
        <v>215</v>
      </c>
      <c r="AC8362" s="3" t="s">
        <v>215</v>
      </c>
      <c r="AD8362" s="3">
        <v>-3.6160000000000001</v>
      </c>
      <c r="AE8362" s="3">
        <v>-2.5649999999999999</v>
      </c>
      <c r="AF8362" s="3">
        <v>-1.1279999999999999</v>
      </c>
      <c r="AG8362" s="3">
        <v>0.31900000000000001</v>
      </c>
      <c r="AH8362" s="3">
        <v>0.26800000000000002</v>
      </c>
      <c r="AI8362" s="3">
        <v>0.42499999999999999</v>
      </c>
      <c r="AJ8362" s="3">
        <v>1.218</v>
      </c>
      <c r="AK8362" s="3">
        <v>0.45600000000000002</v>
      </c>
      <c r="AL8362" s="3">
        <v>-0.53300000000000003</v>
      </c>
      <c r="AM8362" s="3">
        <v>-0.54800000000000004</v>
      </c>
      <c r="AN8362" s="3">
        <v>-2.4329999999999998</v>
      </c>
      <c r="AO8362" s="3">
        <v>-2.23</v>
      </c>
      <c r="AP8362" s="3">
        <v>-2.62</v>
      </c>
      <c r="AQ8362" s="3">
        <v>-3.7519999999999998</v>
      </c>
      <c r="AR8362" s="3">
        <v>-4.3600000000000003</v>
      </c>
      <c r="AS8362" s="3">
        <v>-4.1280000000000001</v>
      </c>
      <c r="AT8362" s="3">
        <v>-3.4969999999999999</v>
      </c>
      <c r="AU8362" s="3">
        <v>-3.3860000000000001</v>
      </c>
      <c r="AV8362" s="3">
        <v>-2.948</v>
      </c>
      <c r="AW8362" s="3">
        <v>-2.56</v>
      </c>
      <c r="AX8362" s="3">
        <v>-2.5089999999999999</v>
      </c>
      <c r="AY8362" s="3">
        <v>-2.5129999999999999</v>
      </c>
      <c r="AZ8362" s="3">
        <v>-2.5430000000000001</v>
      </c>
      <c r="BA8362">
        <v>-2.5550000000000002</v>
      </c>
      <c r="BB8362">
        <v>2017</v>
      </c>
    </row>
    <row r="8363" spans="1:54" hidden="1" x14ac:dyDescent="0.2">
      <c r="A8363">
        <v>298</v>
      </c>
      <c r="B8363" t="s">
        <v>361</v>
      </c>
      <c r="C8363" t="s">
        <v>242</v>
      </c>
      <c r="D8363" t="s">
        <v>105</v>
      </c>
      <c r="E8363" t="s">
        <v>240</v>
      </c>
      <c r="F8363" t="s">
        <v>239</v>
      </c>
      <c r="G8363" t="s">
        <v>225</v>
      </c>
      <c r="H8363" t="s">
        <v>222</v>
      </c>
      <c r="I8363" t="s">
        <v>1897</v>
      </c>
      <c r="J8363" s="3" t="s">
        <v>215</v>
      </c>
      <c r="K8363" s="3" t="s">
        <v>215</v>
      </c>
      <c r="L8363" s="3" t="s">
        <v>215</v>
      </c>
      <c r="M8363" s="3" t="s">
        <v>215</v>
      </c>
      <c r="N8363" s="3" t="s">
        <v>215</v>
      </c>
      <c r="O8363" s="3" t="s">
        <v>215</v>
      </c>
      <c r="P8363" s="3" t="s">
        <v>215</v>
      </c>
      <c r="Q8363" s="3" t="s">
        <v>215</v>
      </c>
      <c r="R8363" s="3" t="s">
        <v>215</v>
      </c>
      <c r="S8363" s="3" t="s">
        <v>215</v>
      </c>
      <c r="T8363" s="3" t="s">
        <v>215</v>
      </c>
      <c r="U8363" s="3" t="s">
        <v>215</v>
      </c>
      <c r="V8363" s="3" t="s">
        <v>215</v>
      </c>
      <c r="W8363" s="3" t="s">
        <v>215</v>
      </c>
      <c r="X8363" s="3" t="s">
        <v>215</v>
      </c>
      <c r="Y8363" s="3" t="s">
        <v>215</v>
      </c>
      <c r="Z8363" s="3" t="s">
        <v>215</v>
      </c>
      <c r="AA8363" s="3" t="s">
        <v>215</v>
      </c>
      <c r="AB8363" s="3" t="s">
        <v>215</v>
      </c>
      <c r="AC8363" s="3">
        <v>-3.9860000000000002</v>
      </c>
      <c r="AD8363" s="3">
        <v>-3.177</v>
      </c>
      <c r="AE8363" s="3">
        <v>-2.4769999999999999</v>
      </c>
      <c r="AF8363" s="3">
        <v>0.755</v>
      </c>
      <c r="AG8363" s="3">
        <v>10.435</v>
      </c>
      <c r="AH8363" s="3">
        <v>15.217000000000001</v>
      </c>
      <c r="AI8363" s="3">
        <v>16.821999999999999</v>
      </c>
      <c r="AJ8363" s="3">
        <v>16.678000000000001</v>
      </c>
      <c r="AK8363" s="3">
        <v>19.742000000000001</v>
      </c>
      <c r="AL8363" s="3">
        <v>8.7260000000000009</v>
      </c>
      <c r="AM8363" s="3">
        <v>8.0679999999999996</v>
      </c>
      <c r="AN8363" s="3">
        <v>15.178000000000001</v>
      </c>
      <c r="AO8363" s="3">
        <v>17.809000000000001</v>
      </c>
      <c r="AP8363" s="3">
        <v>-1.7529999999999999</v>
      </c>
      <c r="AQ8363" s="3">
        <v>4.5599999999999996</v>
      </c>
      <c r="AR8363" s="3">
        <v>-8.2170000000000005</v>
      </c>
      <c r="AS8363" s="3">
        <v>-0.26100000000000001</v>
      </c>
      <c r="AT8363" s="3">
        <v>-8.6029999999999998</v>
      </c>
      <c r="AU8363" s="3">
        <v>-3.8660000000000001</v>
      </c>
      <c r="AV8363" s="3">
        <v>2.673</v>
      </c>
      <c r="AW8363" s="3">
        <v>13.31</v>
      </c>
      <c r="AX8363" s="3">
        <v>14.303000000000001</v>
      </c>
      <c r="AY8363" s="3">
        <v>21.760999999999999</v>
      </c>
      <c r="AZ8363" s="3">
        <v>26.481000000000002</v>
      </c>
      <c r="BA8363">
        <v>25.242999999999999</v>
      </c>
      <c r="BB8363">
        <v>2017</v>
      </c>
    </row>
    <row r="8364" spans="1:54" hidden="1" x14ac:dyDescent="0.2">
      <c r="A8364">
        <v>298</v>
      </c>
      <c r="B8364" t="s">
        <v>361</v>
      </c>
      <c r="C8364" t="s">
        <v>241</v>
      </c>
      <c r="D8364" t="s">
        <v>105</v>
      </c>
      <c r="E8364" t="s">
        <v>240</v>
      </c>
      <c r="F8364" t="s">
        <v>239</v>
      </c>
      <c r="G8364" t="s">
        <v>217</v>
      </c>
      <c r="I8364" t="s">
        <v>238</v>
      </c>
      <c r="J8364" s="3" t="s">
        <v>215</v>
      </c>
      <c r="K8364" s="3" t="s">
        <v>215</v>
      </c>
      <c r="L8364" s="3" t="s">
        <v>215</v>
      </c>
      <c r="M8364" s="3" t="s">
        <v>215</v>
      </c>
      <c r="N8364" s="3" t="s">
        <v>215</v>
      </c>
      <c r="O8364" s="3" t="s">
        <v>215</v>
      </c>
      <c r="P8364" s="3" t="s">
        <v>215</v>
      </c>
      <c r="Q8364" s="3" t="s">
        <v>215</v>
      </c>
      <c r="R8364" s="3" t="s">
        <v>215</v>
      </c>
      <c r="S8364" s="3" t="s">
        <v>215</v>
      </c>
      <c r="T8364" s="3" t="s">
        <v>215</v>
      </c>
      <c r="U8364" s="3" t="s">
        <v>215</v>
      </c>
      <c r="V8364" s="3" t="s">
        <v>215</v>
      </c>
      <c r="W8364" s="3" t="s">
        <v>215</v>
      </c>
      <c r="X8364" s="3" t="s">
        <v>215</v>
      </c>
      <c r="Y8364" s="3" t="s">
        <v>215</v>
      </c>
      <c r="Z8364" s="3" t="s">
        <v>215</v>
      </c>
      <c r="AA8364" s="3" t="s">
        <v>215</v>
      </c>
      <c r="AB8364" s="3" t="s">
        <v>215</v>
      </c>
      <c r="AC8364" s="3">
        <v>-1.466</v>
      </c>
      <c r="AD8364" s="3">
        <v>-1.1499999999999999</v>
      </c>
      <c r="AE8364" s="3">
        <v>-0.89</v>
      </c>
      <c r="AF8364" s="3">
        <v>0.26100000000000001</v>
      </c>
      <c r="AG8364" s="3">
        <v>3.0710000000000002</v>
      </c>
      <c r="AH8364" s="3">
        <v>3.8730000000000002</v>
      </c>
      <c r="AI8364" s="3">
        <v>3.9580000000000002</v>
      </c>
      <c r="AJ8364" s="3">
        <v>3.5379999999999998</v>
      </c>
      <c r="AK8364" s="3">
        <v>3.593</v>
      </c>
      <c r="AL8364" s="3">
        <v>1.3720000000000001</v>
      </c>
      <c r="AM8364" s="3">
        <v>1.129</v>
      </c>
      <c r="AN8364" s="3">
        <v>1.8779999999999999</v>
      </c>
      <c r="AO8364" s="3">
        <v>1.9219999999999999</v>
      </c>
      <c r="AP8364" s="3">
        <v>-0.16800000000000001</v>
      </c>
      <c r="AQ8364" s="3">
        <v>0.38700000000000001</v>
      </c>
      <c r="AR8364" s="3">
        <v>-0.61799999999999999</v>
      </c>
      <c r="AS8364" s="3">
        <v>-1.7999999999999999E-2</v>
      </c>
      <c r="AT8364" s="3">
        <v>-0.54400000000000004</v>
      </c>
      <c r="AU8364" s="3">
        <v>-0.22600000000000001</v>
      </c>
      <c r="AV8364" s="3">
        <v>0.14199999999999999</v>
      </c>
      <c r="AW8364" s="3">
        <v>0.64600000000000002</v>
      </c>
      <c r="AX8364" s="3">
        <v>0.63200000000000001</v>
      </c>
      <c r="AY8364" s="3">
        <v>0.878</v>
      </c>
      <c r="AZ8364" s="3">
        <v>0.97499999999999998</v>
      </c>
      <c r="BA8364">
        <v>0.84799999999999998</v>
      </c>
      <c r="BB8364">
        <v>2017</v>
      </c>
    </row>
    <row r="8365" spans="1:54" hidden="1" x14ac:dyDescent="0.2">
      <c r="A8365">
        <v>298</v>
      </c>
      <c r="B8365" t="s">
        <v>361</v>
      </c>
      <c r="C8365" t="s">
        <v>237</v>
      </c>
      <c r="D8365" t="s">
        <v>105</v>
      </c>
      <c r="E8365" t="s">
        <v>235</v>
      </c>
      <c r="F8365" t="s">
        <v>234</v>
      </c>
      <c r="G8365" t="s">
        <v>225</v>
      </c>
      <c r="H8365" t="s">
        <v>222</v>
      </c>
      <c r="I8365" t="s">
        <v>1897</v>
      </c>
      <c r="J8365" s="3" t="s">
        <v>215</v>
      </c>
      <c r="K8365" s="3" t="s">
        <v>215</v>
      </c>
      <c r="L8365" s="3" t="s">
        <v>215</v>
      </c>
      <c r="M8365" s="3" t="s">
        <v>215</v>
      </c>
      <c r="N8365" s="3" t="s">
        <v>215</v>
      </c>
      <c r="O8365" s="3" t="s">
        <v>215</v>
      </c>
      <c r="P8365" s="3" t="s">
        <v>215</v>
      </c>
      <c r="Q8365" s="3" t="s">
        <v>215</v>
      </c>
      <c r="R8365" s="3" t="s">
        <v>215</v>
      </c>
      <c r="S8365" s="3" t="s">
        <v>215</v>
      </c>
      <c r="T8365" s="3" t="s">
        <v>215</v>
      </c>
      <c r="U8365" s="3" t="s">
        <v>215</v>
      </c>
      <c r="V8365" s="3" t="s">
        <v>215</v>
      </c>
      <c r="W8365" s="3" t="s">
        <v>215</v>
      </c>
      <c r="X8365" s="3" t="s">
        <v>215</v>
      </c>
      <c r="Y8365" s="3" t="s">
        <v>215</v>
      </c>
      <c r="Z8365" s="3" t="s">
        <v>215</v>
      </c>
      <c r="AA8365" s="3" t="s">
        <v>215</v>
      </c>
      <c r="AB8365" s="3" t="s">
        <v>215</v>
      </c>
      <c r="AC8365" s="3" t="s">
        <v>215</v>
      </c>
      <c r="AD8365" s="3" t="s">
        <v>215</v>
      </c>
      <c r="AE8365" s="3">
        <v>97.38</v>
      </c>
      <c r="AF8365" s="3">
        <v>218.947</v>
      </c>
      <c r="AG8365" s="3">
        <v>241.44399999999999</v>
      </c>
      <c r="AH8365" s="3">
        <v>240.428</v>
      </c>
      <c r="AI8365" s="3">
        <v>215.583</v>
      </c>
      <c r="AJ8365" s="3">
        <v>223.62100000000001</v>
      </c>
      <c r="AK8365" s="3">
        <v>207.74299999999999</v>
      </c>
      <c r="AL8365" s="3">
        <v>177.458</v>
      </c>
      <c r="AM8365" s="3">
        <v>219.553</v>
      </c>
      <c r="AN8365" s="3">
        <v>251.29300000000001</v>
      </c>
      <c r="AO8365" s="3">
        <v>266.60300000000001</v>
      </c>
      <c r="AP8365" s="3">
        <v>269.99299999999999</v>
      </c>
      <c r="AQ8365" s="3">
        <v>284.971</v>
      </c>
      <c r="AR8365" s="3">
        <v>305.33300000000003</v>
      </c>
      <c r="AS8365" s="3">
        <v>375.221</v>
      </c>
      <c r="AT8365" s="3">
        <v>475.56</v>
      </c>
      <c r="AU8365" s="3">
        <v>552.48299999999995</v>
      </c>
      <c r="AV8365" s="3">
        <v>636.25</v>
      </c>
      <c r="AW8365" s="3">
        <v>693.42600000000004</v>
      </c>
      <c r="AX8365" s="3">
        <v>767.73299999999995</v>
      </c>
      <c r="AY8365" s="3">
        <v>847.87699999999995</v>
      </c>
      <c r="AZ8365" s="3">
        <v>928.51700000000005</v>
      </c>
      <c r="BA8365">
        <v>1018.668</v>
      </c>
      <c r="BB8365">
        <v>2017</v>
      </c>
    </row>
    <row r="8366" spans="1:54" hidden="1" x14ac:dyDescent="0.2">
      <c r="A8366">
        <v>298</v>
      </c>
      <c r="B8366" t="s">
        <v>361</v>
      </c>
      <c r="C8366" t="s">
        <v>236</v>
      </c>
      <c r="D8366" t="s">
        <v>105</v>
      </c>
      <c r="E8366" t="s">
        <v>235</v>
      </c>
      <c r="F8366" t="s">
        <v>234</v>
      </c>
      <c r="G8366" t="s">
        <v>217</v>
      </c>
      <c r="I8366" t="s">
        <v>354</v>
      </c>
      <c r="J8366" s="3" t="s">
        <v>215</v>
      </c>
      <c r="K8366" s="3" t="s">
        <v>215</v>
      </c>
      <c r="L8366" s="3" t="s">
        <v>215</v>
      </c>
      <c r="M8366" s="3" t="s">
        <v>215</v>
      </c>
      <c r="N8366" s="3" t="s">
        <v>215</v>
      </c>
      <c r="O8366" s="3" t="s">
        <v>215</v>
      </c>
      <c r="P8366" s="3" t="s">
        <v>215</v>
      </c>
      <c r="Q8366" s="3" t="s">
        <v>215</v>
      </c>
      <c r="R8366" s="3" t="s">
        <v>215</v>
      </c>
      <c r="S8366" s="3" t="s">
        <v>215</v>
      </c>
      <c r="T8366" s="3" t="s">
        <v>215</v>
      </c>
      <c r="U8366" s="3" t="s">
        <v>215</v>
      </c>
      <c r="V8366" s="3" t="s">
        <v>215</v>
      </c>
      <c r="W8366" s="3" t="s">
        <v>215</v>
      </c>
      <c r="X8366" s="3" t="s">
        <v>215</v>
      </c>
      <c r="Y8366" s="3" t="s">
        <v>215</v>
      </c>
      <c r="Z8366" s="3" t="s">
        <v>215</v>
      </c>
      <c r="AA8366" s="3" t="s">
        <v>215</v>
      </c>
      <c r="AB8366" s="3" t="s">
        <v>215</v>
      </c>
      <c r="AC8366" s="3" t="s">
        <v>215</v>
      </c>
      <c r="AD8366" s="3" t="s">
        <v>215</v>
      </c>
      <c r="AE8366" s="3">
        <v>34.984000000000002</v>
      </c>
      <c r="AF8366" s="3">
        <v>75.698999999999998</v>
      </c>
      <c r="AG8366" s="3">
        <v>71.055999999999997</v>
      </c>
      <c r="AH8366" s="3">
        <v>61.201000000000001</v>
      </c>
      <c r="AI8366" s="3">
        <v>50.722999999999999</v>
      </c>
      <c r="AJ8366" s="3">
        <v>47.442999999999998</v>
      </c>
      <c r="AK8366" s="3">
        <v>37.808</v>
      </c>
      <c r="AL8366" s="3">
        <v>27.896000000000001</v>
      </c>
      <c r="AM8366" s="3">
        <v>30.727</v>
      </c>
      <c r="AN8366" s="3">
        <v>31.097999999999999</v>
      </c>
      <c r="AO8366" s="3">
        <v>28.78</v>
      </c>
      <c r="AP8366" s="3">
        <v>25.931000000000001</v>
      </c>
      <c r="AQ8366" s="3">
        <v>24.184000000000001</v>
      </c>
      <c r="AR8366" s="3">
        <v>22.949000000000002</v>
      </c>
      <c r="AS8366" s="3">
        <v>25.773</v>
      </c>
      <c r="AT8366" s="3">
        <v>30.077999999999999</v>
      </c>
      <c r="AU8366" s="3">
        <v>32.299999999999997</v>
      </c>
      <c r="AV8366" s="3">
        <v>33.722999999999999</v>
      </c>
      <c r="AW8366" s="3">
        <v>33.631</v>
      </c>
      <c r="AX8366" s="3">
        <v>33.912999999999997</v>
      </c>
      <c r="AY8366" s="3">
        <v>34.192999999999998</v>
      </c>
      <c r="AZ8366" s="3">
        <v>34.186</v>
      </c>
      <c r="BA8366">
        <v>34.218000000000004</v>
      </c>
      <c r="BB8366">
        <v>2017</v>
      </c>
    </row>
    <row r="8367" spans="1:54" hidden="1" x14ac:dyDescent="0.2">
      <c r="A8367">
        <v>298</v>
      </c>
      <c r="B8367" t="s">
        <v>361</v>
      </c>
      <c r="C8367" t="s">
        <v>233</v>
      </c>
      <c r="D8367" t="s">
        <v>105</v>
      </c>
      <c r="E8367" t="s">
        <v>231</v>
      </c>
      <c r="F8367" t="s">
        <v>230</v>
      </c>
      <c r="G8367" t="s">
        <v>225</v>
      </c>
      <c r="H8367" t="s">
        <v>222</v>
      </c>
      <c r="I8367" t="s">
        <v>1897</v>
      </c>
      <c r="J8367" s="3" t="s">
        <v>215</v>
      </c>
      <c r="K8367" s="3" t="s">
        <v>215</v>
      </c>
      <c r="L8367" s="3" t="s">
        <v>215</v>
      </c>
      <c r="M8367" s="3" t="s">
        <v>215</v>
      </c>
      <c r="N8367" s="3" t="s">
        <v>215</v>
      </c>
      <c r="O8367" s="3" t="s">
        <v>215</v>
      </c>
      <c r="P8367" s="3" t="s">
        <v>215</v>
      </c>
      <c r="Q8367" s="3" t="s">
        <v>215</v>
      </c>
      <c r="R8367" s="3" t="s">
        <v>215</v>
      </c>
      <c r="S8367" s="3" t="s">
        <v>215</v>
      </c>
      <c r="T8367" s="3" t="s">
        <v>215</v>
      </c>
      <c r="U8367" s="3" t="s">
        <v>215</v>
      </c>
      <c r="V8367" s="3" t="s">
        <v>215</v>
      </c>
      <c r="W8367" s="3" t="s">
        <v>215</v>
      </c>
      <c r="X8367" s="3" t="s">
        <v>215</v>
      </c>
      <c r="Y8367" s="3" t="s">
        <v>215</v>
      </c>
      <c r="Z8367" s="3" t="s">
        <v>215</v>
      </c>
      <c r="AA8367" s="3" t="s">
        <v>215</v>
      </c>
      <c r="AB8367" s="3" t="s">
        <v>215</v>
      </c>
      <c r="AC8367" s="3" t="s">
        <v>215</v>
      </c>
      <c r="AD8367" s="3" t="s">
        <v>215</v>
      </c>
      <c r="AE8367" s="3">
        <v>152.78700000000001</v>
      </c>
      <c r="AF8367" s="3">
        <v>316.94</v>
      </c>
      <c r="AG8367" s="3">
        <v>379.02300000000002</v>
      </c>
      <c r="AH8367" s="3">
        <v>367.49900000000002</v>
      </c>
      <c r="AI8367" s="3">
        <v>356.673</v>
      </c>
      <c r="AJ8367" s="3">
        <v>356.79300000000001</v>
      </c>
      <c r="AK8367" s="3">
        <v>373.55900000000003</v>
      </c>
      <c r="AL8367" s="3">
        <v>380.34800000000001</v>
      </c>
      <c r="AM8367" s="3">
        <v>450.86</v>
      </c>
      <c r="AN8367" s="3">
        <v>480.09899999999999</v>
      </c>
      <c r="AO8367" s="3">
        <v>538.17600000000004</v>
      </c>
      <c r="AP8367" s="3">
        <v>604.00199999999995</v>
      </c>
      <c r="AQ8367" s="3">
        <v>709.17</v>
      </c>
      <c r="AR8367" s="3">
        <v>816.98</v>
      </c>
      <c r="AS8367" s="3">
        <v>940.25099999999998</v>
      </c>
      <c r="AT8367" s="3">
        <v>978.34699999999998</v>
      </c>
      <c r="AU8367" s="3">
        <v>1132.172</v>
      </c>
      <c r="AV8367" s="3">
        <v>1249.8579999999999</v>
      </c>
      <c r="AW8367" s="3">
        <v>1343.653</v>
      </c>
      <c r="AX8367" s="3">
        <v>1468.8889999999999</v>
      </c>
      <c r="AY8367" s="3">
        <v>1612.338</v>
      </c>
      <c r="AZ8367" s="3">
        <v>1760.0719999999999</v>
      </c>
      <c r="BA8367">
        <v>1926.0609999999999</v>
      </c>
      <c r="BB8367">
        <v>2017</v>
      </c>
    </row>
    <row r="8368" spans="1:54" hidden="1" x14ac:dyDescent="0.2">
      <c r="A8368">
        <v>298</v>
      </c>
      <c r="B8368" t="s">
        <v>361</v>
      </c>
      <c r="C8368" t="s">
        <v>232</v>
      </c>
      <c r="D8368" t="s">
        <v>105</v>
      </c>
      <c r="E8368" t="s">
        <v>231</v>
      </c>
      <c r="F8368" t="s">
        <v>230</v>
      </c>
      <c r="G8368" t="s">
        <v>217</v>
      </c>
      <c r="I8368" t="s">
        <v>229</v>
      </c>
      <c r="J8368" s="3" t="s">
        <v>215</v>
      </c>
      <c r="K8368" s="3" t="s">
        <v>215</v>
      </c>
      <c r="L8368" s="3" t="s">
        <v>215</v>
      </c>
      <c r="M8368" s="3" t="s">
        <v>215</v>
      </c>
      <c r="N8368" s="3" t="s">
        <v>215</v>
      </c>
      <c r="O8368" s="3" t="s">
        <v>215</v>
      </c>
      <c r="P8368" s="3" t="s">
        <v>215</v>
      </c>
      <c r="Q8368" s="3" t="s">
        <v>215</v>
      </c>
      <c r="R8368" s="3" t="s">
        <v>215</v>
      </c>
      <c r="S8368" s="3" t="s">
        <v>215</v>
      </c>
      <c r="T8368" s="3" t="s">
        <v>215</v>
      </c>
      <c r="U8368" s="3" t="s">
        <v>215</v>
      </c>
      <c r="V8368" s="3" t="s">
        <v>215</v>
      </c>
      <c r="W8368" s="3" t="s">
        <v>215</v>
      </c>
      <c r="X8368" s="3" t="s">
        <v>215</v>
      </c>
      <c r="Y8368" s="3" t="s">
        <v>215</v>
      </c>
      <c r="Z8368" s="3" t="s">
        <v>215</v>
      </c>
      <c r="AA8368" s="3" t="s">
        <v>215</v>
      </c>
      <c r="AB8368" s="3" t="s">
        <v>215</v>
      </c>
      <c r="AC8368" s="3" t="s">
        <v>215</v>
      </c>
      <c r="AD8368" s="3" t="s">
        <v>215</v>
      </c>
      <c r="AE8368" s="3">
        <v>54.89</v>
      </c>
      <c r="AF8368" s="3">
        <v>109.57899999999999</v>
      </c>
      <c r="AG8368" s="3">
        <v>111.54600000000001</v>
      </c>
      <c r="AH8368" s="3">
        <v>93.546999999999997</v>
      </c>
      <c r="AI8368" s="3">
        <v>83.918999999999997</v>
      </c>
      <c r="AJ8368" s="3">
        <v>75.697000000000003</v>
      </c>
      <c r="AK8368" s="3">
        <v>67.984999999999999</v>
      </c>
      <c r="AL8368" s="3">
        <v>59.789000000000001</v>
      </c>
      <c r="AM8368" s="3">
        <v>63.098999999999997</v>
      </c>
      <c r="AN8368" s="3">
        <v>59.411999999999999</v>
      </c>
      <c r="AO8368" s="3">
        <v>58.095999999999997</v>
      </c>
      <c r="AP8368" s="3">
        <v>58.01</v>
      </c>
      <c r="AQ8368" s="3">
        <v>60.183999999999997</v>
      </c>
      <c r="AR8368" s="3">
        <v>61.404000000000003</v>
      </c>
      <c r="AS8368" s="3">
        <v>64.584000000000003</v>
      </c>
      <c r="AT8368" s="3">
        <v>61.877000000000002</v>
      </c>
      <c r="AU8368" s="3">
        <v>66.19</v>
      </c>
      <c r="AV8368" s="3">
        <v>66.245000000000005</v>
      </c>
      <c r="AW8368" s="3">
        <v>65.167000000000002</v>
      </c>
      <c r="AX8368" s="3">
        <v>64.885000000000005</v>
      </c>
      <c r="AY8368" s="3">
        <v>65.022000000000006</v>
      </c>
      <c r="AZ8368" s="3">
        <v>64.801000000000002</v>
      </c>
      <c r="BA8368">
        <v>64.697999999999993</v>
      </c>
      <c r="BB8368">
        <v>2017</v>
      </c>
    </row>
    <row r="8369" spans="1:54" hidden="1" x14ac:dyDescent="0.2">
      <c r="A8369">
        <v>298</v>
      </c>
      <c r="B8369" t="s">
        <v>361</v>
      </c>
      <c r="C8369" t="s">
        <v>228</v>
      </c>
      <c r="D8369" t="s">
        <v>105</v>
      </c>
      <c r="E8369" t="s">
        <v>227</v>
      </c>
      <c r="F8369" t="s">
        <v>226</v>
      </c>
      <c r="G8369" t="s">
        <v>225</v>
      </c>
      <c r="H8369" t="s">
        <v>222</v>
      </c>
      <c r="I8369" t="s">
        <v>1897</v>
      </c>
      <c r="J8369" s="3">
        <v>0.10199999999999999</v>
      </c>
      <c r="K8369" s="3">
        <v>0.13500000000000001</v>
      </c>
      <c r="L8369" s="3">
        <v>0.14199999999999999</v>
      </c>
      <c r="M8369" s="3">
        <v>0.19400000000000001</v>
      </c>
      <c r="N8369" s="3">
        <v>0.29899999999999999</v>
      </c>
      <c r="O8369" s="3">
        <v>0.52900000000000003</v>
      </c>
      <c r="P8369" s="3">
        <v>0.98299999999999998</v>
      </c>
      <c r="Q8369" s="3">
        <v>1.835</v>
      </c>
      <c r="R8369" s="3">
        <v>3.01</v>
      </c>
      <c r="S8369" s="3">
        <v>5.3440000000000003</v>
      </c>
      <c r="T8369" s="3">
        <v>12.01</v>
      </c>
      <c r="U8369" s="3">
        <v>24.971</v>
      </c>
      <c r="V8369" s="3">
        <v>43.02</v>
      </c>
      <c r="W8369" s="3">
        <v>65.296999999999997</v>
      </c>
      <c r="X8369" s="3">
        <v>97.341999999999999</v>
      </c>
      <c r="Y8369" s="3">
        <v>135.31100000000001</v>
      </c>
      <c r="Z8369" s="3">
        <v>180.619</v>
      </c>
      <c r="AA8369" s="3">
        <v>226.31800000000001</v>
      </c>
      <c r="AB8369" s="3">
        <v>265.839</v>
      </c>
      <c r="AC8369" s="3">
        <v>271.96100000000001</v>
      </c>
      <c r="AD8369" s="3">
        <v>276.15199999999999</v>
      </c>
      <c r="AE8369" s="3">
        <v>278.35300000000001</v>
      </c>
      <c r="AF8369" s="3">
        <v>289.233</v>
      </c>
      <c r="AG8369" s="3">
        <v>339.79199999999997</v>
      </c>
      <c r="AH8369" s="3">
        <v>392.85</v>
      </c>
      <c r="AI8369" s="3">
        <v>425.01799999999997</v>
      </c>
      <c r="AJ8369" s="3">
        <v>471.34399999999999</v>
      </c>
      <c r="AK8369" s="3">
        <v>549.47</v>
      </c>
      <c r="AL8369" s="3">
        <v>636.15099999999995</v>
      </c>
      <c r="AM8369" s="3">
        <v>714.52300000000002</v>
      </c>
      <c r="AN8369" s="3">
        <v>808.07899999999995</v>
      </c>
      <c r="AO8369" s="3">
        <v>926.35599999999999</v>
      </c>
      <c r="AP8369" s="3">
        <v>1041.211</v>
      </c>
      <c r="AQ8369" s="3">
        <v>1178.3320000000001</v>
      </c>
      <c r="AR8369" s="3">
        <v>1330.508</v>
      </c>
      <c r="AS8369" s="3">
        <v>1455.848</v>
      </c>
      <c r="AT8369" s="3">
        <v>1581.115</v>
      </c>
      <c r="AU8369" s="3">
        <v>1710.492</v>
      </c>
      <c r="AV8369" s="3">
        <v>1886.71</v>
      </c>
      <c r="AW8369" s="3">
        <v>2061.8490000000002</v>
      </c>
      <c r="AX8369" s="3">
        <v>2263.837</v>
      </c>
      <c r="AY8369" s="3">
        <v>2479.6869999999999</v>
      </c>
      <c r="AZ8369" s="3">
        <v>2716.1030000000001</v>
      </c>
      <c r="BA8369">
        <v>2977.0230000000001</v>
      </c>
      <c r="BB8369">
        <v>2017</v>
      </c>
    </row>
    <row r="8370" spans="1:54" hidden="1" x14ac:dyDescent="0.2">
      <c r="A8370">
        <v>298</v>
      </c>
      <c r="B8370" t="s">
        <v>361</v>
      </c>
      <c r="C8370" t="s">
        <v>224</v>
      </c>
      <c r="D8370" t="s">
        <v>105</v>
      </c>
      <c r="E8370" t="s">
        <v>219</v>
      </c>
      <c r="F8370" t="s">
        <v>218</v>
      </c>
      <c r="G8370" t="s">
        <v>223</v>
      </c>
      <c r="H8370" t="s">
        <v>222</v>
      </c>
      <c r="I8370" t="s">
        <v>1898</v>
      </c>
      <c r="J8370" s="3" t="s">
        <v>215</v>
      </c>
      <c r="K8370" s="3" t="s">
        <v>215</v>
      </c>
      <c r="L8370" s="3" t="s">
        <v>215</v>
      </c>
      <c r="M8370" s="3" t="s">
        <v>215</v>
      </c>
      <c r="N8370" s="3" t="s">
        <v>215</v>
      </c>
      <c r="O8370" s="3" t="s">
        <v>215</v>
      </c>
      <c r="P8370" s="3" t="s">
        <v>215</v>
      </c>
      <c r="Q8370" s="3" t="s">
        <v>215</v>
      </c>
      <c r="R8370" s="3" t="s">
        <v>215</v>
      </c>
      <c r="S8370" s="3" t="s">
        <v>215</v>
      </c>
      <c r="T8370" s="3" t="s">
        <v>215</v>
      </c>
      <c r="U8370" s="3" t="s">
        <v>215</v>
      </c>
      <c r="V8370" s="3" t="s">
        <v>215</v>
      </c>
      <c r="W8370" s="3" t="s">
        <v>215</v>
      </c>
      <c r="X8370" s="3" t="s">
        <v>215</v>
      </c>
      <c r="Y8370" s="3" t="s">
        <v>215</v>
      </c>
      <c r="Z8370" s="3" t="s">
        <v>215</v>
      </c>
      <c r="AA8370" s="3" t="s">
        <v>215</v>
      </c>
      <c r="AB8370" s="3" t="s">
        <v>215</v>
      </c>
      <c r="AC8370" s="3" t="s">
        <v>215</v>
      </c>
      <c r="AD8370" s="3" t="s">
        <v>215</v>
      </c>
      <c r="AE8370" s="3" t="s">
        <v>215</v>
      </c>
      <c r="AF8370" s="3" t="s">
        <v>215</v>
      </c>
      <c r="AG8370" s="3" t="s">
        <v>215</v>
      </c>
      <c r="AH8370" s="3" t="s">
        <v>215</v>
      </c>
      <c r="AI8370" s="3" t="s">
        <v>215</v>
      </c>
      <c r="AJ8370" s="3" t="s">
        <v>215</v>
      </c>
      <c r="AK8370" s="3" t="s">
        <v>215</v>
      </c>
      <c r="AL8370" s="3" t="s">
        <v>215</v>
      </c>
      <c r="AM8370" s="3" t="s">
        <v>215</v>
      </c>
      <c r="AN8370" s="3" t="s">
        <v>215</v>
      </c>
      <c r="AO8370" s="3" t="s">
        <v>215</v>
      </c>
      <c r="AP8370" s="3">
        <v>-2.056</v>
      </c>
      <c r="AQ8370" s="3">
        <v>-1.931</v>
      </c>
      <c r="AR8370" s="3">
        <v>-1.7330000000000001</v>
      </c>
      <c r="AS8370" s="3">
        <v>-0.378</v>
      </c>
      <c r="AT8370" s="3">
        <v>0.82599999999999996</v>
      </c>
      <c r="AU8370" s="3">
        <v>0.95499999999999996</v>
      </c>
      <c r="AV8370" s="3">
        <v>0.35599999999999998</v>
      </c>
      <c r="AW8370" s="3">
        <v>-3.6999999999999998E-2</v>
      </c>
      <c r="AX8370" s="3">
        <v>-0.24299999999999999</v>
      </c>
      <c r="AY8370" s="3">
        <v>-0.498</v>
      </c>
      <c r="AZ8370" s="3">
        <v>-0.92600000000000005</v>
      </c>
      <c r="BA8370">
        <v>-1.22</v>
      </c>
      <c r="BB8370">
        <v>2016</v>
      </c>
    </row>
    <row r="8371" spans="1:54" hidden="1" x14ac:dyDescent="0.2">
      <c r="A8371">
        <v>298</v>
      </c>
      <c r="B8371" t="s">
        <v>361</v>
      </c>
      <c r="C8371" t="s">
        <v>220</v>
      </c>
      <c r="D8371" t="s">
        <v>105</v>
      </c>
      <c r="E8371" t="s">
        <v>219</v>
      </c>
      <c r="F8371" t="s">
        <v>218</v>
      </c>
      <c r="G8371" t="s">
        <v>217</v>
      </c>
      <c r="I8371" t="s">
        <v>216</v>
      </c>
      <c r="J8371" s="3" t="s">
        <v>215</v>
      </c>
      <c r="K8371" s="3" t="s">
        <v>215</v>
      </c>
      <c r="L8371" s="3" t="s">
        <v>215</v>
      </c>
      <c r="M8371" s="3" t="s">
        <v>215</v>
      </c>
      <c r="N8371" s="3" t="s">
        <v>215</v>
      </c>
      <c r="O8371" s="3" t="s">
        <v>215</v>
      </c>
      <c r="P8371" s="3" t="s">
        <v>215</v>
      </c>
      <c r="Q8371" s="3" t="s">
        <v>215</v>
      </c>
      <c r="R8371" s="3" t="s">
        <v>215</v>
      </c>
      <c r="S8371" s="3" t="s">
        <v>215</v>
      </c>
      <c r="T8371" s="3" t="s">
        <v>215</v>
      </c>
      <c r="U8371" s="3" t="s">
        <v>215</v>
      </c>
      <c r="V8371" s="3" t="s">
        <v>215</v>
      </c>
      <c r="W8371" s="3" t="s">
        <v>215</v>
      </c>
      <c r="X8371" s="3" t="s">
        <v>215</v>
      </c>
      <c r="Y8371" s="3" t="s">
        <v>215</v>
      </c>
      <c r="Z8371" s="3" t="s">
        <v>215</v>
      </c>
      <c r="AA8371" s="3" t="s">
        <v>215</v>
      </c>
      <c r="AB8371" s="3" t="s">
        <v>215</v>
      </c>
      <c r="AC8371" s="3" t="s">
        <v>215</v>
      </c>
      <c r="AD8371" s="3" t="s">
        <v>215</v>
      </c>
      <c r="AE8371" s="3" t="s">
        <v>215</v>
      </c>
      <c r="AF8371" s="3" t="s">
        <v>215</v>
      </c>
      <c r="AG8371" s="3" t="s">
        <v>215</v>
      </c>
      <c r="AH8371" s="3" t="s">
        <v>215</v>
      </c>
      <c r="AI8371" s="3" t="s">
        <v>215</v>
      </c>
      <c r="AJ8371" s="3" t="s">
        <v>215</v>
      </c>
      <c r="AK8371" s="3" t="s">
        <v>215</v>
      </c>
      <c r="AL8371" s="3" t="s">
        <v>215</v>
      </c>
      <c r="AM8371" s="3" t="s">
        <v>215</v>
      </c>
      <c r="AN8371" s="3" t="s">
        <v>215</v>
      </c>
      <c r="AO8371" s="3" t="s">
        <v>215</v>
      </c>
      <c r="AP8371" s="3">
        <v>-4.0110000000000001</v>
      </c>
      <c r="AQ8371" s="3">
        <v>-3.3559999999999999</v>
      </c>
      <c r="AR8371" s="3">
        <v>-3.0270000000000001</v>
      </c>
      <c r="AS8371" s="3">
        <v>-0.71</v>
      </c>
      <c r="AT8371" s="3">
        <v>1.5760000000000001</v>
      </c>
      <c r="AU8371" s="3">
        <v>1.6339999999999999</v>
      </c>
      <c r="AV8371" s="3">
        <v>0.56100000000000005</v>
      </c>
      <c r="AW8371" s="3">
        <v>-5.5E-2</v>
      </c>
      <c r="AX8371" s="3">
        <v>-0.34499999999999997</v>
      </c>
      <c r="AY8371" s="3">
        <v>-0.67200000000000004</v>
      </c>
      <c r="AZ8371" s="3">
        <v>-1.1839999999999999</v>
      </c>
      <c r="BA8371">
        <v>-1.4810000000000001</v>
      </c>
      <c r="BB8371">
        <v>2016</v>
      </c>
    </row>
    <row r="8372" spans="1:54" x14ac:dyDescent="0.2">
      <c r="A8372">
        <v>927</v>
      </c>
      <c r="B8372" t="s">
        <v>360</v>
      </c>
      <c r="C8372" t="s">
        <v>352</v>
      </c>
      <c r="D8372" t="s">
        <v>38</v>
      </c>
      <c r="E8372" t="s">
        <v>349</v>
      </c>
      <c r="F8372" t="s">
        <v>351</v>
      </c>
      <c r="G8372" t="s">
        <v>225</v>
      </c>
      <c r="H8372" t="s">
        <v>222</v>
      </c>
      <c r="I8372" t="s">
        <v>1899</v>
      </c>
      <c r="J8372" s="3" t="s">
        <v>215</v>
      </c>
      <c r="K8372" s="3" t="s">
        <v>215</v>
      </c>
      <c r="L8372" s="3" t="s">
        <v>215</v>
      </c>
      <c r="M8372" s="3" t="s">
        <v>215</v>
      </c>
      <c r="N8372" s="3" t="s">
        <v>215</v>
      </c>
      <c r="O8372" s="3" t="s">
        <v>215</v>
      </c>
      <c r="P8372" s="3" t="s">
        <v>215</v>
      </c>
      <c r="Q8372" s="3" t="s">
        <v>215</v>
      </c>
      <c r="R8372" s="3" t="s">
        <v>215</v>
      </c>
      <c r="S8372" s="3" t="s">
        <v>215</v>
      </c>
      <c r="T8372" s="3" t="s">
        <v>215</v>
      </c>
      <c r="U8372" s="3" t="s">
        <v>215</v>
      </c>
      <c r="V8372" s="3">
        <v>329.89800000000002</v>
      </c>
      <c r="W8372" s="3">
        <v>322.31</v>
      </c>
      <c r="X8372" s="3">
        <v>305.55</v>
      </c>
      <c r="Y8372" s="3">
        <v>302.8</v>
      </c>
      <c r="Z8372" s="3">
        <v>307.94799999999998</v>
      </c>
      <c r="AA8372" s="3">
        <v>323.96100000000001</v>
      </c>
      <c r="AB8372" s="3">
        <v>337.89100000000002</v>
      </c>
      <c r="AC8372" s="3">
        <v>352.42099999999999</v>
      </c>
      <c r="AD8372" s="3">
        <v>365.81200000000001</v>
      </c>
      <c r="AE8372" s="3">
        <v>381.17700000000002</v>
      </c>
      <c r="AF8372" s="3">
        <v>396.42399999999998</v>
      </c>
      <c r="AG8372" s="3">
        <v>413.07299999999998</v>
      </c>
      <c r="AH8372" s="3">
        <v>443.64100000000002</v>
      </c>
      <c r="AI8372" s="3">
        <v>474.69600000000003</v>
      </c>
      <c r="AJ8372" s="3">
        <v>510.298</v>
      </c>
      <c r="AK8372" s="3">
        <v>558.77599999999995</v>
      </c>
      <c r="AL8372" s="3">
        <v>609.06600000000003</v>
      </c>
      <c r="AM8372" s="3">
        <v>658.4</v>
      </c>
      <c r="AN8372" s="3">
        <v>714.36500000000001</v>
      </c>
      <c r="AO8372" s="3">
        <v>773.65700000000004</v>
      </c>
      <c r="AP8372" s="3">
        <v>837.09699999999998</v>
      </c>
      <c r="AQ8372" s="3">
        <v>904.06399999999996</v>
      </c>
      <c r="AR8372" s="3">
        <v>976.39</v>
      </c>
      <c r="AS8372" s="3">
        <v>1053.5239999999999</v>
      </c>
      <c r="AT8372" s="3">
        <v>1135.6990000000001</v>
      </c>
      <c r="AU8372" s="3">
        <v>1195.8910000000001</v>
      </c>
      <c r="AV8372" s="3">
        <v>1255.6859999999999</v>
      </c>
      <c r="AW8372" s="3">
        <v>1318.47</v>
      </c>
      <c r="AX8372" s="3">
        <v>1390.9860000000001</v>
      </c>
      <c r="AY8372" s="3">
        <v>1474.4449999999999</v>
      </c>
      <c r="AZ8372" s="3">
        <v>1562.912</v>
      </c>
      <c r="BA8372">
        <v>1656.6869999999999</v>
      </c>
      <c r="BB8372">
        <v>2016</v>
      </c>
    </row>
    <row r="8373" spans="1:54" hidden="1" x14ac:dyDescent="0.2">
      <c r="A8373">
        <v>927</v>
      </c>
      <c r="B8373" t="s">
        <v>360</v>
      </c>
      <c r="C8373" t="s">
        <v>350</v>
      </c>
      <c r="D8373" t="s">
        <v>38</v>
      </c>
      <c r="E8373" t="s">
        <v>349</v>
      </c>
      <c r="F8373" t="s">
        <v>348</v>
      </c>
      <c r="G8373" t="s">
        <v>275</v>
      </c>
      <c r="I8373" t="s">
        <v>347</v>
      </c>
      <c r="J8373" s="3" t="s">
        <v>215</v>
      </c>
      <c r="K8373" s="3" t="s">
        <v>215</v>
      </c>
      <c r="L8373" s="3" t="s">
        <v>215</v>
      </c>
      <c r="M8373" s="3" t="s">
        <v>215</v>
      </c>
      <c r="N8373" s="3" t="s">
        <v>215</v>
      </c>
      <c r="O8373" s="3" t="s">
        <v>215</v>
      </c>
      <c r="P8373" s="3" t="s">
        <v>215</v>
      </c>
      <c r="Q8373" s="3" t="s">
        <v>215</v>
      </c>
      <c r="R8373" s="3" t="s">
        <v>215</v>
      </c>
      <c r="S8373" s="3" t="s">
        <v>215</v>
      </c>
      <c r="T8373" s="3" t="s">
        <v>215</v>
      </c>
      <c r="U8373" s="3" t="s">
        <v>215</v>
      </c>
      <c r="V8373" s="3" t="s">
        <v>215</v>
      </c>
      <c r="W8373" s="3">
        <v>-2.2999999999999998</v>
      </c>
      <c r="X8373" s="3">
        <v>-5.2</v>
      </c>
      <c r="Y8373" s="3">
        <v>-0.9</v>
      </c>
      <c r="Z8373" s="3">
        <v>1.7</v>
      </c>
      <c r="AA8373" s="3">
        <v>5.2</v>
      </c>
      <c r="AB8373" s="3">
        <v>4.3</v>
      </c>
      <c r="AC8373" s="3">
        <v>4.3</v>
      </c>
      <c r="AD8373" s="3">
        <v>3.8</v>
      </c>
      <c r="AE8373" s="3">
        <v>4.2</v>
      </c>
      <c r="AF8373" s="3">
        <v>4</v>
      </c>
      <c r="AG8373" s="3">
        <v>4.2</v>
      </c>
      <c r="AH8373" s="3">
        <v>7.4</v>
      </c>
      <c r="AI8373" s="3">
        <v>7</v>
      </c>
      <c r="AJ8373" s="3">
        <v>7.5</v>
      </c>
      <c r="AK8373" s="3">
        <v>9.5</v>
      </c>
      <c r="AL8373" s="3">
        <v>9</v>
      </c>
      <c r="AM8373" s="3">
        <v>8.1</v>
      </c>
      <c r="AN8373" s="3">
        <v>8.5</v>
      </c>
      <c r="AO8373" s="3">
        <v>8.3000000000000007</v>
      </c>
      <c r="AP8373" s="3">
        <v>8.1999999999999993</v>
      </c>
      <c r="AQ8373" s="3">
        <v>8</v>
      </c>
      <c r="AR8373" s="3">
        <v>8</v>
      </c>
      <c r="AS8373" s="3">
        <v>7.9</v>
      </c>
      <c r="AT8373" s="3">
        <v>7.8</v>
      </c>
      <c r="AU8373" s="3">
        <v>5.3</v>
      </c>
      <c r="AV8373" s="3">
        <v>5</v>
      </c>
      <c r="AW8373" s="3">
        <v>5</v>
      </c>
      <c r="AX8373" s="3">
        <v>5.5</v>
      </c>
      <c r="AY8373" s="3">
        <v>6</v>
      </c>
      <c r="AZ8373" s="3">
        <v>6</v>
      </c>
      <c r="BA8373">
        <v>6</v>
      </c>
      <c r="BB8373">
        <v>2016</v>
      </c>
    </row>
    <row r="8374" spans="1:54" hidden="1" x14ac:dyDescent="0.2">
      <c r="A8374">
        <v>927</v>
      </c>
      <c r="B8374" t="s">
        <v>360</v>
      </c>
      <c r="C8374" t="s">
        <v>346</v>
      </c>
      <c r="D8374" t="s">
        <v>38</v>
      </c>
      <c r="E8374" t="s">
        <v>342</v>
      </c>
      <c r="F8374" t="s">
        <v>345</v>
      </c>
      <c r="G8374" t="s">
        <v>225</v>
      </c>
      <c r="H8374" t="s">
        <v>222</v>
      </c>
      <c r="I8374" t="s">
        <v>1899</v>
      </c>
      <c r="J8374" s="3" t="s">
        <v>215</v>
      </c>
      <c r="K8374" s="3" t="s">
        <v>215</v>
      </c>
      <c r="L8374" s="3" t="s">
        <v>215</v>
      </c>
      <c r="M8374" s="3" t="s">
        <v>215</v>
      </c>
      <c r="N8374" s="3" t="s">
        <v>215</v>
      </c>
      <c r="O8374" s="3" t="s">
        <v>215</v>
      </c>
      <c r="P8374" s="3" t="s">
        <v>215</v>
      </c>
      <c r="Q8374" s="3" t="s">
        <v>215</v>
      </c>
      <c r="R8374" s="3" t="s">
        <v>215</v>
      </c>
      <c r="S8374" s="3" t="s">
        <v>215</v>
      </c>
      <c r="T8374" s="3" t="s">
        <v>215</v>
      </c>
      <c r="U8374" s="3" t="s">
        <v>215</v>
      </c>
      <c r="V8374" s="3">
        <v>0.44400000000000001</v>
      </c>
      <c r="W8374" s="3">
        <v>5.1130000000000004</v>
      </c>
      <c r="X8374" s="3">
        <v>64.900000000000006</v>
      </c>
      <c r="Y8374" s="3">
        <v>302.8</v>
      </c>
      <c r="Z8374" s="3">
        <v>559.1</v>
      </c>
      <c r="AA8374" s="3">
        <v>976.8</v>
      </c>
      <c r="AB8374" s="3">
        <v>1416.2</v>
      </c>
      <c r="AC8374" s="3">
        <v>2128.6999999999998</v>
      </c>
      <c r="AD8374" s="3">
        <v>3255.6</v>
      </c>
      <c r="AE8374" s="3">
        <v>4925.3</v>
      </c>
      <c r="AF8374" s="3">
        <v>7450.2</v>
      </c>
      <c r="AG8374" s="3">
        <v>9844</v>
      </c>
      <c r="AH8374" s="3">
        <v>12261</v>
      </c>
      <c r="AI8374" s="3">
        <v>15923.4</v>
      </c>
      <c r="AJ8374" s="3">
        <v>21124.9</v>
      </c>
      <c r="AK8374" s="3">
        <v>28190</v>
      </c>
      <c r="AL8374" s="3">
        <v>38969.800000000003</v>
      </c>
      <c r="AM8374" s="3">
        <v>49375.6</v>
      </c>
      <c r="AN8374" s="3">
        <v>61278.2</v>
      </c>
      <c r="AO8374" s="3">
        <v>78764.2</v>
      </c>
      <c r="AP8374" s="3">
        <v>97929.3</v>
      </c>
      <c r="AQ8374" s="3">
        <v>120861.5</v>
      </c>
      <c r="AR8374" s="3">
        <v>145846.39999999999</v>
      </c>
      <c r="AS8374" s="3">
        <v>171808.3</v>
      </c>
      <c r="AT8374" s="3">
        <v>198871.6</v>
      </c>
      <c r="AU8374" s="3">
        <v>249136</v>
      </c>
      <c r="AV8374" s="3">
        <v>314640.62300000002</v>
      </c>
      <c r="AW8374" s="3">
        <v>375904.53700000001</v>
      </c>
      <c r="AX8374" s="3">
        <v>434274.42800000001</v>
      </c>
      <c r="AY8374" s="3">
        <v>501949.446</v>
      </c>
      <c r="AZ8374" s="3">
        <v>576932.01599999995</v>
      </c>
      <c r="BA8374">
        <v>661245.36100000003</v>
      </c>
      <c r="BB8374">
        <v>2016</v>
      </c>
    </row>
    <row r="8375" spans="1:54" hidden="1" x14ac:dyDescent="0.2">
      <c r="A8375">
        <v>927</v>
      </c>
      <c r="B8375" t="s">
        <v>360</v>
      </c>
      <c r="C8375" t="s">
        <v>344</v>
      </c>
      <c r="D8375" t="s">
        <v>38</v>
      </c>
      <c r="E8375" t="s">
        <v>342</v>
      </c>
      <c r="F8375" t="s">
        <v>343</v>
      </c>
      <c r="G8375" t="s">
        <v>223</v>
      </c>
      <c r="H8375" t="s">
        <v>222</v>
      </c>
      <c r="I8375" t="s">
        <v>310</v>
      </c>
      <c r="J8375" s="3" t="s">
        <v>215</v>
      </c>
      <c r="K8375" s="3" t="s">
        <v>215</v>
      </c>
      <c r="L8375" s="3" t="s">
        <v>215</v>
      </c>
      <c r="M8375" s="3" t="s">
        <v>215</v>
      </c>
      <c r="N8375" s="3" t="s">
        <v>215</v>
      </c>
      <c r="O8375" s="3" t="s">
        <v>215</v>
      </c>
      <c r="P8375" s="3" t="s">
        <v>215</v>
      </c>
      <c r="Q8375" s="3" t="s">
        <v>215</v>
      </c>
      <c r="R8375" s="3" t="s">
        <v>215</v>
      </c>
      <c r="S8375" s="3" t="s">
        <v>215</v>
      </c>
      <c r="T8375" s="3" t="s">
        <v>215</v>
      </c>
      <c r="U8375" s="3" t="s">
        <v>215</v>
      </c>
      <c r="V8375" s="3">
        <v>3.5710000000000002</v>
      </c>
      <c r="W8375" s="3">
        <v>5.5209999999999999</v>
      </c>
      <c r="X8375" s="3">
        <v>6.524</v>
      </c>
      <c r="Y8375" s="3">
        <v>10.167999999999999</v>
      </c>
      <c r="Z8375" s="3">
        <v>13.923</v>
      </c>
      <c r="AA8375" s="3">
        <v>14.704000000000001</v>
      </c>
      <c r="AB8375" s="3">
        <v>14.949</v>
      </c>
      <c r="AC8375" s="3">
        <v>17.042000000000002</v>
      </c>
      <c r="AD8375" s="3">
        <v>13.717000000000001</v>
      </c>
      <c r="AE8375" s="3">
        <v>11.632</v>
      </c>
      <c r="AF8375" s="3">
        <v>9.657</v>
      </c>
      <c r="AG8375" s="3">
        <v>10.135</v>
      </c>
      <c r="AH8375" s="3">
        <v>12.000999999999999</v>
      </c>
      <c r="AI8375" s="3">
        <v>14.31</v>
      </c>
      <c r="AJ8375" s="3">
        <v>17.326000000000001</v>
      </c>
      <c r="AK8375" s="3">
        <v>22.31</v>
      </c>
      <c r="AL8375" s="3">
        <v>29.532</v>
      </c>
      <c r="AM8375" s="3">
        <v>33.688000000000002</v>
      </c>
      <c r="AN8375" s="3">
        <v>38.637999999999998</v>
      </c>
      <c r="AO8375" s="3">
        <v>45.941000000000003</v>
      </c>
      <c r="AP8375" s="3">
        <v>51.823999999999998</v>
      </c>
      <c r="AQ8375" s="3">
        <v>57.7</v>
      </c>
      <c r="AR8375" s="3">
        <v>63.113</v>
      </c>
      <c r="AS8375" s="3">
        <v>66.489000000000004</v>
      </c>
      <c r="AT8375" s="3">
        <v>66.692999999999998</v>
      </c>
      <c r="AU8375" s="3">
        <v>47.883000000000003</v>
      </c>
      <c r="AV8375" s="3">
        <v>40.259</v>
      </c>
      <c r="AW8375" s="3">
        <v>47.892000000000003</v>
      </c>
      <c r="AX8375" s="3">
        <v>50.942999999999998</v>
      </c>
      <c r="AY8375" s="3">
        <v>54.393999999999998</v>
      </c>
      <c r="AZ8375" s="3">
        <v>57.755000000000003</v>
      </c>
      <c r="BA8375">
        <v>61.15</v>
      </c>
      <c r="BB8375">
        <v>2016</v>
      </c>
    </row>
    <row r="8376" spans="1:54" hidden="1" x14ac:dyDescent="0.2">
      <c r="A8376">
        <v>927</v>
      </c>
      <c r="B8376" t="s">
        <v>360</v>
      </c>
      <c r="C8376" t="s">
        <v>213</v>
      </c>
      <c r="D8376" t="s">
        <v>38</v>
      </c>
      <c r="E8376" t="s">
        <v>342</v>
      </c>
      <c r="F8376" t="s">
        <v>341</v>
      </c>
      <c r="G8376" t="s">
        <v>323</v>
      </c>
      <c r="H8376" t="s">
        <v>222</v>
      </c>
      <c r="I8376" t="s">
        <v>310</v>
      </c>
      <c r="J8376" s="3" t="s">
        <v>215</v>
      </c>
      <c r="K8376" s="3" t="s">
        <v>215</v>
      </c>
      <c r="L8376" s="3" t="s">
        <v>215</v>
      </c>
      <c r="M8376" s="3" t="s">
        <v>215</v>
      </c>
      <c r="N8376" s="3" t="s">
        <v>215</v>
      </c>
      <c r="O8376" s="3" t="s">
        <v>215</v>
      </c>
      <c r="P8376" s="3" t="s">
        <v>215</v>
      </c>
      <c r="Q8376" s="3" t="s">
        <v>215</v>
      </c>
      <c r="R8376" s="3" t="s">
        <v>215</v>
      </c>
      <c r="S8376" s="3" t="s">
        <v>215</v>
      </c>
      <c r="T8376" s="3" t="s">
        <v>215</v>
      </c>
      <c r="U8376" s="3" t="s">
        <v>215</v>
      </c>
      <c r="V8376" s="3">
        <v>38.198999999999998</v>
      </c>
      <c r="W8376" s="3">
        <v>38.209000000000003</v>
      </c>
      <c r="X8376" s="3">
        <v>36.993000000000002</v>
      </c>
      <c r="Y8376" s="3">
        <v>37.423999999999999</v>
      </c>
      <c r="Z8376" s="3">
        <v>38.755000000000003</v>
      </c>
      <c r="AA8376" s="3">
        <v>41.468000000000004</v>
      </c>
      <c r="AB8376" s="3">
        <v>43.720999999999997</v>
      </c>
      <c r="AC8376" s="3">
        <v>46.298999999999999</v>
      </c>
      <c r="AD8376" s="3">
        <v>49.152000000000001</v>
      </c>
      <c r="AE8376" s="3">
        <v>52.383000000000003</v>
      </c>
      <c r="AF8376" s="3">
        <v>55.314999999999998</v>
      </c>
      <c r="AG8376" s="3">
        <v>58.786999999999999</v>
      </c>
      <c r="AH8376" s="3">
        <v>64.873999999999995</v>
      </c>
      <c r="AI8376" s="3">
        <v>71.647999999999996</v>
      </c>
      <c r="AJ8376" s="3">
        <v>79.388999999999996</v>
      </c>
      <c r="AK8376" s="3">
        <v>89.244</v>
      </c>
      <c r="AL8376" s="3">
        <v>99.183999999999997</v>
      </c>
      <c r="AM8376" s="3">
        <v>108.032</v>
      </c>
      <c r="AN8376" s="3">
        <v>118.64700000000001</v>
      </c>
      <c r="AO8376" s="3">
        <v>131.14699999999999</v>
      </c>
      <c r="AP8376" s="3">
        <v>144.51499999999999</v>
      </c>
      <c r="AQ8376" s="3">
        <v>158.59700000000001</v>
      </c>
      <c r="AR8376" s="3">
        <v>174.35900000000001</v>
      </c>
      <c r="AS8376" s="3">
        <v>190.173</v>
      </c>
      <c r="AT8376" s="3">
        <v>207.62200000000001</v>
      </c>
      <c r="AU8376" s="3">
        <v>222.56</v>
      </c>
      <c r="AV8376" s="3">
        <v>238.99700000000001</v>
      </c>
      <c r="AW8376" s="3">
        <v>256.39</v>
      </c>
      <c r="AX8376" s="3">
        <v>275.80599999999998</v>
      </c>
      <c r="AY8376" s="3">
        <v>297.92599999999999</v>
      </c>
      <c r="AZ8376" s="3">
        <v>321.22399999999999</v>
      </c>
      <c r="BA8376">
        <v>346.42200000000003</v>
      </c>
      <c r="BB8376">
        <v>2016</v>
      </c>
    </row>
    <row r="8377" spans="1:54" hidden="1" x14ac:dyDescent="0.2">
      <c r="A8377">
        <v>927</v>
      </c>
      <c r="B8377" t="s">
        <v>360</v>
      </c>
      <c r="C8377" t="s">
        <v>340</v>
      </c>
      <c r="D8377" t="s">
        <v>38</v>
      </c>
      <c r="E8377" t="s">
        <v>339</v>
      </c>
      <c r="F8377" t="s">
        <v>338</v>
      </c>
      <c r="G8377" t="s">
        <v>295</v>
      </c>
      <c r="I8377" t="s">
        <v>337</v>
      </c>
      <c r="J8377" s="3" t="s">
        <v>215</v>
      </c>
      <c r="K8377" s="3" t="s">
        <v>215</v>
      </c>
      <c r="L8377" s="3" t="s">
        <v>215</v>
      </c>
      <c r="M8377" s="3" t="s">
        <v>215</v>
      </c>
      <c r="N8377" s="3" t="s">
        <v>215</v>
      </c>
      <c r="O8377" s="3" t="s">
        <v>215</v>
      </c>
      <c r="P8377" s="3" t="s">
        <v>215</v>
      </c>
      <c r="Q8377" s="3" t="s">
        <v>215</v>
      </c>
      <c r="R8377" s="3" t="s">
        <v>215</v>
      </c>
      <c r="S8377" s="3" t="s">
        <v>215</v>
      </c>
      <c r="T8377" s="3" t="s">
        <v>215</v>
      </c>
      <c r="U8377" s="3" t="s">
        <v>215</v>
      </c>
      <c r="V8377" s="3">
        <v>0.13500000000000001</v>
      </c>
      <c r="W8377" s="3">
        <v>1.5860000000000001</v>
      </c>
      <c r="X8377" s="3">
        <v>21.24</v>
      </c>
      <c r="Y8377" s="3">
        <v>100</v>
      </c>
      <c r="Z8377" s="3">
        <v>181.55699999999999</v>
      </c>
      <c r="AA8377" s="3">
        <v>301.51799999999997</v>
      </c>
      <c r="AB8377" s="3">
        <v>419.12900000000002</v>
      </c>
      <c r="AC8377" s="3">
        <v>604.02300000000002</v>
      </c>
      <c r="AD8377" s="3">
        <v>889.96400000000006</v>
      </c>
      <c r="AE8377" s="3">
        <v>1292.1310000000001</v>
      </c>
      <c r="AF8377" s="3">
        <v>1879.3530000000001</v>
      </c>
      <c r="AG8377" s="3">
        <v>2383.1109999999999</v>
      </c>
      <c r="AH8377" s="3">
        <v>2763.7220000000002</v>
      </c>
      <c r="AI8377" s="3">
        <v>3354.4430000000002</v>
      </c>
      <c r="AJ8377" s="3">
        <v>4139.7190000000001</v>
      </c>
      <c r="AK8377" s="3">
        <v>5044.9530000000004</v>
      </c>
      <c r="AL8377" s="3">
        <v>6398.2870000000003</v>
      </c>
      <c r="AM8377" s="3">
        <v>7499.326</v>
      </c>
      <c r="AN8377" s="3">
        <v>8578.0010000000002</v>
      </c>
      <c r="AO8377" s="3">
        <v>10180.768</v>
      </c>
      <c r="AP8377" s="3">
        <v>11698.684999999999</v>
      </c>
      <c r="AQ8377" s="3">
        <v>13368.683000000001</v>
      </c>
      <c r="AR8377" s="3">
        <v>14937.316999999999</v>
      </c>
      <c r="AS8377" s="3">
        <v>16307.958000000001</v>
      </c>
      <c r="AT8377" s="3">
        <v>17510.939999999999</v>
      </c>
      <c r="AU8377" s="3">
        <v>20832.663</v>
      </c>
      <c r="AV8377" s="3">
        <v>25057.273000000001</v>
      </c>
      <c r="AW8377" s="3">
        <v>28510.661</v>
      </c>
      <c r="AX8377" s="3">
        <v>31220.618999999999</v>
      </c>
      <c r="AY8377" s="3">
        <v>34043.277999999998</v>
      </c>
      <c r="AZ8377" s="3">
        <v>36913.919999999998</v>
      </c>
      <c r="BA8377">
        <v>39913.728000000003</v>
      </c>
      <c r="BB8377">
        <v>2016</v>
      </c>
    </row>
    <row r="8378" spans="1:54" hidden="1" x14ac:dyDescent="0.2">
      <c r="A8378">
        <v>927</v>
      </c>
      <c r="B8378" t="s">
        <v>360</v>
      </c>
      <c r="C8378" t="s">
        <v>336</v>
      </c>
      <c r="D8378" t="s">
        <v>38</v>
      </c>
      <c r="E8378" t="s">
        <v>333</v>
      </c>
      <c r="F8378" t="s">
        <v>335</v>
      </c>
      <c r="G8378" t="s">
        <v>225</v>
      </c>
      <c r="H8378" t="s">
        <v>322</v>
      </c>
      <c r="I8378" t="s">
        <v>330</v>
      </c>
      <c r="J8378" s="3" t="s">
        <v>215</v>
      </c>
      <c r="K8378" s="3" t="s">
        <v>215</v>
      </c>
      <c r="L8378" s="3" t="s">
        <v>215</v>
      </c>
      <c r="M8378" s="3" t="s">
        <v>215</v>
      </c>
      <c r="N8378" s="3" t="s">
        <v>215</v>
      </c>
      <c r="O8378" s="3" t="s">
        <v>215</v>
      </c>
      <c r="P8378" s="3" t="s">
        <v>215</v>
      </c>
      <c r="Q8378" s="3" t="s">
        <v>215</v>
      </c>
      <c r="R8378" s="3" t="s">
        <v>215</v>
      </c>
      <c r="S8378" s="3" t="s">
        <v>215</v>
      </c>
      <c r="T8378" s="3" t="s">
        <v>215</v>
      </c>
      <c r="U8378" s="3" t="s">
        <v>215</v>
      </c>
      <c r="V8378" s="3">
        <v>15444.867</v>
      </c>
      <c r="W8378" s="3">
        <v>14749.346</v>
      </c>
      <c r="X8378" s="3">
        <v>13712.614</v>
      </c>
      <c r="Y8378" s="3">
        <v>13345.262000000001</v>
      </c>
      <c r="Z8378" s="3">
        <v>13313.544</v>
      </c>
      <c r="AA8378" s="3">
        <v>13573.59</v>
      </c>
      <c r="AB8378" s="3">
        <v>13944.583000000001</v>
      </c>
      <c r="AC8378" s="3">
        <v>14335.944</v>
      </c>
      <c r="AD8378" s="3">
        <v>14920.025</v>
      </c>
      <c r="AE8378" s="3">
        <v>15370.629000000001</v>
      </c>
      <c r="AF8378" s="3">
        <v>15806.475</v>
      </c>
      <c r="AG8378" s="3">
        <v>16287.98</v>
      </c>
      <c r="AH8378" s="3">
        <v>17301.719000000001</v>
      </c>
      <c r="AI8378" s="3">
        <v>18312.298999999999</v>
      </c>
      <c r="AJ8378" s="3">
        <v>19413.488000000001</v>
      </c>
      <c r="AK8378" s="3">
        <v>20967.805</v>
      </c>
      <c r="AL8378" s="3">
        <v>22547.353999999999</v>
      </c>
      <c r="AM8378" s="3">
        <v>24050.053</v>
      </c>
      <c r="AN8378" s="3">
        <v>25752.365000000002</v>
      </c>
      <c r="AO8378" s="3">
        <v>27463.359</v>
      </c>
      <c r="AP8378" s="3">
        <v>28114.644</v>
      </c>
      <c r="AQ8378" s="3">
        <v>29893.145</v>
      </c>
      <c r="AR8378" s="3">
        <v>31744.556</v>
      </c>
      <c r="AS8378" s="3">
        <v>33660.106</v>
      </c>
      <c r="AT8378" s="3">
        <v>35660.097000000002</v>
      </c>
      <c r="AU8378" s="3">
        <v>37231.402000000002</v>
      </c>
      <c r="AV8378" s="3">
        <v>38620.61</v>
      </c>
      <c r="AW8378" s="3">
        <v>40067.502999999997</v>
      </c>
      <c r="AX8378" s="3">
        <v>41772.502</v>
      </c>
      <c r="AY8378" s="3">
        <v>43868.161999999997</v>
      </c>
      <c r="AZ8378" s="3">
        <v>46072.921999999999</v>
      </c>
      <c r="BA8378">
        <v>48392.576999999997</v>
      </c>
      <c r="BB8378">
        <v>2013</v>
      </c>
    </row>
    <row r="8379" spans="1:54" hidden="1" x14ac:dyDescent="0.2">
      <c r="A8379">
        <v>927</v>
      </c>
      <c r="B8379" t="s">
        <v>360</v>
      </c>
      <c r="C8379" t="s">
        <v>334</v>
      </c>
      <c r="D8379" t="s">
        <v>38</v>
      </c>
      <c r="E8379" t="s">
        <v>333</v>
      </c>
      <c r="F8379" t="s">
        <v>332</v>
      </c>
      <c r="G8379" t="s">
        <v>331</v>
      </c>
      <c r="H8379" t="s">
        <v>322</v>
      </c>
      <c r="I8379" t="s">
        <v>330</v>
      </c>
      <c r="J8379" s="3" t="s">
        <v>215</v>
      </c>
      <c r="K8379" s="3" t="s">
        <v>215</v>
      </c>
      <c r="L8379" s="3" t="s">
        <v>215</v>
      </c>
      <c r="M8379" s="3" t="s">
        <v>215</v>
      </c>
      <c r="N8379" s="3" t="s">
        <v>215</v>
      </c>
      <c r="O8379" s="3" t="s">
        <v>215</v>
      </c>
      <c r="P8379" s="3" t="s">
        <v>215</v>
      </c>
      <c r="Q8379" s="3" t="s">
        <v>215</v>
      </c>
      <c r="R8379" s="3" t="s">
        <v>215</v>
      </c>
      <c r="S8379" s="3" t="s">
        <v>215</v>
      </c>
      <c r="T8379" s="3" t="s">
        <v>215</v>
      </c>
      <c r="U8379" s="3" t="s">
        <v>215</v>
      </c>
      <c r="V8379" s="3">
        <v>2618.1489999999999</v>
      </c>
      <c r="W8379" s="3">
        <v>2500.2469999999998</v>
      </c>
      <c r="X8379" s="3">
        <v>2324.5050000000001</v>
      </c>
      <c r="Y8379" s="3">
        <v>2262.2330000000002</v>
      </c>
      <c r="Z8379" s="3">
        <v>2256.8560000000002</v>
      </c>
      <c r="AA8379" s="3">
        <v>2300.9380000000001</v>
      </c>
      <c r="AB8379" s="3">
        <v>2363.8270000000002</v>
      </c>
      <c r="AC8379" s="3">
        <v>2430.1689999999999</v>
      </c>
      <c r="AD8379" s="3">
        <v>2529.1799999999998</v>
      </c>
      <c r="AE8379" s="3">
        <v>2605.5639999999999</v>
      </c>
      <c r="AF8379" s="3">
        <v>2679.4470000000001</v>
      </c>
      <c r="AG8379" s="3">
        <v>2761.07</v>
      </c>
      <c r="AH8379" s="3">
        <v>2932.915</v>
      </c>
      <c r="AI8379" s="3">
        <v>3104.2240000000002</v>
      </c>
      <c r="AJ8379" s="3">
        <v>3290.893</v>
      </c>
      <c r="AK8379" s="3">
        <v>3554.3739999999998</v>
      </c>
      <c r="AL8379" s="3">
        <v>3822.1329999999998</v>
      </c>
      <c r="AM8379" s="3">
        <v>4076.864</v>
      </c>
      <c r="AN8379" s="3">
        <v>4365.433</v>
      </c>
      <c r="AO8379" s="3">
        <v>4655.473</v>
      </c>
      <c r="AP8379" s="3">
        <v>4765.8760000000002</v>
      </c>
      <c r="AQ8379" s="3">
        <v>5067.3599999999997</v>
      </c>
      <c r="AR8379" s="3">
        <v>5381.2039999999997</v>
      </c>
      <c r="AS8379" s="3">
        <v>5705.92</v>
      </c>
      <c r="AT8379" s="3">
        <v>6044.95</v>
      </c>
      <c r="AU8379" s="3">
        <v>6311.3109999999997</v>
      </c>
      <c r="AV8379" s="3">
        <v>6546.8029999999999</v>
      </c>
      <c r="AW8379" s="3">
        <v>6792.0739999999996</v>
      </c>
      <c r="AX8379" s="3">
        <v>7081.0990000000002</v>
      </c>
      <c r="AY8379" s="3">
        <v>7436.3459999999995</v>
      </c>
      <c r="AZ8379" s="3">
        <v>7810.0879999999997</v>
      </c>
      <c r="BA8379">
        <v>8203.3060000000005</v>
      </c>
      <c r="BB8379">
        <v>2013</v>
      </c>
    </row>
    <row r="8380" spans="1:54" hidden="1" x14ac:dyDescent="0.2">
      <c r="A8380">
        <v>927</v>
      </c>
      <c r="B8380" t="s">
        <v>360</v>
      </c>
      <c r="C8380" t="s">
        <v>329</v>
      </c>
      <c r="D8380" t="s">
        <v>38</v>
      </c>
      <c r="E8380" t="s">
        <v>325</v>
      </c>
      <c r="F8380" t="s">
        <v>328</v>
      </c>
      <c r="G8380" t="s">
        <v>225</v>
      </c>
      <c r="H8380" t="s">
        <v>322</v>
      </c>
      <c r="I8380" t="s">
        <v>321</v>
      </c>
      <c r="J8380" s="3" t="s">
        <v>215</v>
      </c>
      <c r="K8380" s="3" t="s">
        <v>215</v>
      </c>
      <c r="L8380" s="3" t="s">
        <v>215</v>
      </c>
      <c r="M8380" s="3" t="s">
        <v>215</v>
      </c>
      <c r="N8380" s="3" t="s">
        <v>215</v>
      </c>
      <c r="O8380" s="3" t="s">
        <v>215</v>
      </c>
      <c r="P8380" s="3" t="s">
        <v>215</v>
      </c>
      <c r="Q8380" s="3" t="s">
        <v>215</v>
      </c>
      <c r="R8380" s="3" t="s">
        <v>215</v>
      </c>
      <c r="S8380" s="3" t="s">
        <v>215</v>
      </c>
      <c r="T8380" s="3" t="s">
        <v>215</v>
      </c>
      <c r="U8380" s="3" t="s">
        <v>215</v>
      </c>
      <c r="V8380" s="3">
        <v>20.782</v>
      </c>
      <c r="W8380" s="3">
        <v>233.95500000000001</v>
      </c>
      <c r="X8380" s="3">
        <v>2912.6129999999998</v>
      </c>
      <c r="Y8380" s="3">
        <v>13345.262000000001</v>
      </c>
      <c r="Z8380" s="3">
        <v>24171.652999999998</v>
      </c>
      <c r="AA8380" s="3">
        <v>40926.803</v>
      </c>
      <c r="AB8380" s="3">
        <v>58445.792999999998</v>
      </c>
      <c r="AC8380" s="3">
        <v>86592.361000000004</v>
      </c>
      <c r="AD8380" s="3">
        <v>132782.875</v>
      </c>
      <c r="AE8380" s="3">
        <v>198608.611</v>
      </c>
      <c r="AF8380" s="3">
        <v>297059.44400000002</v>
      </c>
      <c r="AG8380" s="3">
        <v>388160.67099999997</v>
      </c>
      <c r="AH8380" s="3">
        <v>478171.35499999998</v>
      </c>
      <c r="AI8380" s="3">
        <v>614275.64199999999</v>
      </c>
      <c r="AJ8380" s="3">
        <v>803663.76500000001</v>
      </c>
      <c r="AK8380" s="3">
        <v>1057815.926</v>
      </c>
      <c r="AL8380" s="3">
        <v>1442644.463</v>
      </c>
      <c r="AM8380" s="3">
        <v>1803591.9369999999</v>
      </c>
      <c r="AN8380" s="3">
        <v>2209038.2599999998</v>
      </c>
      <c r="AO8380" s="3">
        <v>2795980.7390000001</v>
      </c>
      <c r="AP8380" s="3">
        <v>3289043.608</v>
      </c>
      <c r="AQ8380" s="3">
        <v>3996319.8339999998</v>
      </c>
      <c r="AR8380" s="3">
        <v>4741784.9840000002</v>
      </c>
      <c r="AS8380" s="3">
        <v>5489275.9809999997</v>
      </c>
      <c r="AT8380" s="3">
        <v>6244417.9989999998</v>
      </c>
      <c r="AU8380" s="3">
        <v>7756292.71</v>
      </c>
      <c r="AV8380" s="3">
        <v>9677271.6530000009</v>
      </c>
      <c r="AW8380" s="3">
        <v>11423509.694</v>
      </c>
      <c r="AX8380" s="3">
        <v>13041633.706</v>
      </c>
      <c r="AY8380" s="3">
        <v>14934160.248</v>
      </c>
      <c r="AZ8380" s="3">
        <v>17007321.348000001</v>
      </c>
      <c r="BA8380">
        <v>19315281.627</v>
      </c>
      <c r="BB8380">
        <v>2013</v>
      </c>
    </row>
    <row r="8381" spans="1:54" hidden="1" x14ac:dyDescent="0.2">
      <c r="A8381">
        <v>927</v>
      </c>
      <c r="B8381" t="s">
        <v>360</v>
      </c>
      <c r="C8381" t="s">
        <v>327</v>
      </c>
      <c r="D8381" t="s">
        <v>38</v>
      </c>
      <c r="E8381" t="s">
        <v>325</v>
      </c>
      <c r="F8381" t="s">
        <v>326</v>
      </c>
      <c r="G8381" t="s">
        <v>223</v>
      </c>
      <c r="H8381" t="s">
        <v>322</v>
      </c>
      <c r="I8381" t="s">
        <v>321</v>
      </c>
      <c r="J8381" s="3" t="s">
        <v>215</v>
      </c>
      <c r="K8381" s="3" t="s">
        <v>215</v>
      </c>
      <c r="L8381" s="3" t="s">
        <v>215</v>
      </c>
      <c r="M8381" s="3" t="s">
        <v>215</v>
      </c>
      <c r="N8381" s="3" t="s">
        <v>215</v>
      </c>
      <c r="O8381" s="3" t="s">
        <v>215</v>
      </c>
      <c r="P8381" s="3" t="s">
        <v>215</v>
      </c>
      <c r="Q8381" s="3" t="s">
        <v>215</v>
      </c>
      <c r="R8381" s="3" t="s">
        <v>215</v>
      </c>
      <c r="S8381" s="3" t="s">
        <v>215</v>
      </c>
      <c r="T8381" s="3" t="s">
        <v>215</v>
      </c>
      <c r="U8381" s="3" t="s">
        <v>215</v>
      </c>
      <c r="V8381" s="3">
        <v>167.18199999999999</v>
      </c>
      <c r="W8381" s="3">
        <v>252.62799999999999</v>
      </c>
      <c r="X8381" s="3">
        <v>292.767</v>
      </c>
      <c r="Y8381" s="3">
        <v>448.14100000000002</v>
      </c>
      <c r="Z8381" s="3">
        <v>601.93799999999999</v>
      </c>
      <c r="AA8381" s="3">
        <v>616.08699999999999</v>
      </c>
      <c r="AB8381" s="3">
        <v>616.91999999999996</v>
      </c>
      <c r="AC8381" s="3">
        <v>693.23299999999995</v>
      </c>
      <c r="AD8381" s="3">
        <v>559.48099999999999</v>
      </c>
      <c r="AE8381" s="3">
        <v>469.03500000000003</v>
      </c>
      <c r="AF8381" s="3">
        <v>385.05099999999999</v>
      </c>
      <c r="AG8381" s="3">
        <v>399.637</v>
      </c>
      <c r="AH8381" s="3">
        <v>468.04899999999998</v>
      </c>
      <c r="AI8381" s="3">
        <v>552.04899999999998</v>
      </c>
      <c r="AJ8381" s="3">
        <v>659.15499999999997</v>
      </c>
      <c r="AK8381" s="3">
        <v>837.16</v>
      </c>
      <c r="AL8381" s="3">
        <v>1093.2619999999999</v>
      </c>
      <c r="AM8381" s="3">
        <v>1230.55</v>
      </c>
      <c r="AN8381" s="3">
        <v>1392.8710000000001</v>
      </c>
      <c r="AO8381" s="3">
        <v>1630.835</v>
      </c>
      <c r="AP8381" s="3">
        <v>1740.5440000000001</v>
      </c>
      <c r="AQ8381" s="3">
        <v>1907.8710000000001</v>
      </c>
      <c r="AR8381" s="3">
        <v>2051.9479999999999</v>
      </c>
      <c r="AS8381" s="3">
        <v>2124.3330000000001</v>
      </c>
      <c r="AT8381" s="3">
        <v>2094.1149999999998</v>
      </c>
      <c r="AU8381" s="3">
        <v>1490.7349999999999</v>
      </c>
      <c r="AV8381" s="3">
        <v>1238.2149999999999</v>
      </c>
      <c r="AW8381" s="3">
        <v>1455.41</v>
      </c>
      <c r="AX8381" s="3">
        <v>1529.864</v>
      </c>
      <c r="AY8381" s="3">
        <v>1618.354</v>
      </c>
      <c r="AZ8381" s="3">
        <v>1702.5540000000001</v>
      </c>
      <c r="BA8381">
        <v>1786.2329999999999</v>
      </c>
      <c r="BB8381">
        <v>2013</v>
      </c>
    </row>
    <row r="8382" spans="1:54" hidden="1" x14ac:dyDescent="0.2">
      <c r="A8382">
        <v>927</v>
      </c>
      <c r="B8382" t="s">
        <v>360</v>
      </c>
      <c r="C8382" t="s">
        <v>212</v>
      </c>
      <c r="D8382" t="s">
        <v>38</v>
      </c>
      <c r="E8382" t="s">
        <v>325</v>
      </c>
      <c r="F8382" t="s">
        <v>324</v>
      </c>
      <c r="G8382" t="s">
        <v>323</v>
      </c>
      <c r="H8382" t="s">
        <v>322</v>
      </c>
      <c r="I8382" t="s">
        <v>321</v>
      </c>
      <c r="J8382" s="3" t="s">
        <v>215</v>
      </c>
      <c r="K8382" s="3" t="s">
        <v>215</v>
      </c>
      <c r="L8382" s="3" t="s">
        <v>215</v>
      </c>
      <c r="M8382" s="3" t="s">
        <v>215</v>
      </c>
      <c r="N8382" s="3" t="s">
        <v>215</v>
      </c>
      <c r="O8382" s="3" t="s">
        <v>215</v>
      </c>
      <c r="P8382" s="3" t="s">
        <v>215</v>
      </c>
      <c r="Q8382" s="3" t="s">
        <v>215</v>
      </c>
      <c r="R8382" s="3" t="s">
        <v>215</v>
      </c>
      <c r="S8382" s="3" t="s">
        <v>215</v>
      </c>
      <c r="T8382" s="3" t="s">
        <v>215</v>
      </c>
      <c r="U8382" s="3" t="s">
        <v>215</v>
      </c>
      <c r="V8382" s="3">
        <v>1788.383</v>
      </c>
      <c r="W8382" s="3">
        <v>1748.4760000000001</v>
      </c>
      <c r="X8382" s="3">
        <v>1660.174</v>
      </c>
      <c r="Y8382" s="3">
        <v>1649.395</v>
      </c>
      <c r="Z8382" s="3">
        <v>1675.5060000000001</v>
      </c>
      <c r="AA8382" s="3">
        <v>1737.481</v>
      </c>
      <c r="AB8382" s="3">
        <v>1804.338</v>
      </c>
      <c r="AC8382" s="3">
        <v>1883.367</v>
      </c>
      <c r="AD8382" s="3">
        <v>2004.6969999999999</v>
      </c>
      <c r="AE8382" s="3">
        <v>2112.3090000000002</v>
      </c>
      <c r="AF8382" s="3">
        <v>2205.5529999999999</v>
      </c>
      <c r="AG8382" s="3">
        <v>2318.0569999999998</v>
      </c>
      <c r="AH8382" s="3">
        <v>2530.0419999999999</v>
      </c>
      <c r="AI8382" s="3">
        <v>2763.973</v>
      </c>
      <c r="AJ8382" s="3">
        <v>3020.2170000000001</v>
      </c>
      <c r="AK8382" s="3">
        <v>3348.828</v>
      </c>
      <c r="AL8382" s="3">
        <v>3671.7429999999999</v>
      </c>
      <c r="AM8382" s="3">
        <v>3946.1930000000002</v>
      </c>
      <c r="AN8382" s="3">
        <v>4277.1400000000003</v>
      </c>
      <c r="AO8382" s="3">
        <v>4655.473</v>
      </c>
      <c r="AP8382" s="3">
        <v>4853.6689999999999</v>
      </c>
      <c r="AQ8382" s="3">
        <v>5244.0479999999998</v>
      </c>
      <c r="AR8382" s="3">
        <v>5668.7820000000002</v>
      </c>
      <c r="AS8382" s="3">
        <v>6076.027</v>
      </c>
      <c r="AT8382" s="3">
        <v>6519.1769999999997</v>
      </c>
      <c r="AU8382" s="3">
        <v>6928.9070000000002</v>
      </c>
      <c r="AV8382" s="3">
        <v>7350.7460000000001</v>
      </c>
      <c r="AW8382" s="3">
        <v>7791.5280000000002</v>
      </c>
      <c r="AX8382" s="3">
        <v>8282.6890000000003</v>
      </c>
      <c r="AY8382" s="3">
        <v>8863.9879999999994</v>
      </c>
      <c r="AZ8382" s="3">
        <v>9469.3330000000005</v>
      </c>
      <c r="BA8382">
        <v>10119.136</v>
      </c>
      <c r="BB8382">
        <v>2013</v>
      </c>
    </row>
    <row r="8383" spans="1:54" hidden="1" x14ac:dyDescent="0.2">
      <c r="A8383">
        <v>927</v>
      </c>
      <c r="B8383" t="s">
        <v>360</v>
      </c>
      <c r="C8383" t="s">
        <v>320</v>
      </c>
      <c r="D8383" t="s">
        <v>38</v>
      </c>
      <c r="E8383" t="s">
        <v>319</v>
      </c>
      <c r="F8383" s="3" t="s">
        <v>318</v>
      </c>
      <c r="G8383" t="s">
        <v>243</v>
      </c>
      <c r="J8383"/>
      <c r="K8383"/>
      <c r="L8383"/>
      <c r="M8383"/>
      <c r="N8383"/>
      <c r="O8383"/>
      <c r="P8383"/>
      <c r="Q8383"/>
      <c r="R8383"/>
      <c r="S8383"/>
      <c r="T8383"/>
      <c r="U8383"/>
      <c r="V8383"/>
      <c r="W8383"/>
      <c r="X8383"/>
      <c r="Y8383"/>
      <c r="Z8383"/>
      <c r="AA8383"/>
      <c r="AB8383"/>
      <c r="AC8383"/>
      <c r="AD8383"/>
      <c r="AE8383"/>
      <c r="AF8383"/>
      <c r="AG8383"/>
      <c r="AH8383"/>
      <c r="AI8383"/>
      <c r="AJ8383"/>
      <c r="AK8383"/>
      <c r="AL8383"/>
      <c r="AM8383"/>
      <c r="AN8383"/>
      <c r="AO8383"/>
      <c r="AP8383"/>
      <c r="AQ8383"/>
      <c r="AR8383"/>
      <c r="AS8383"/>
      <c r="AT8383"/>
      <c r="AU8383"/>
      <c r="AV8383"/>
      <c r="AW8383"/>
      <c r="AX8383"/>
      <c r="AY8383"/>
      <c r="AZ8383"/>
    </row>
    <row r="8384" spans="1:54" hidden="1" x14ac:dyDescent="0.2">
      <c r="A8384">
        <v>927</v>
      </c>
      <c r="B8384" t="s">
        <v>360</v>
      </c>
      <c r="C8384" t="s">
        <v>317</v>
      </c>
      <c r="D8384" t="s">
        <v>38</v>
      </c>
      <c r="E8384" t="s">
        <v>316</v>
      </c>
      <c r="F8384" s="3" t="s">
        <v>315</v>
      </c>
      <c r="G8384" t="s">
        <v>288</v>
      </c>
      <c r="I8384" t="s">
        <v>310</v>
      </c>
      <c r="J8384" t="s">
        <v>215</v>
      </c>
      <c r="K8384" t="s">
        <v>215</v>
      </c>
      <c r="L8384" t="s">
        <v>215</v>
      </c>
      <c r="M8384" t="s">
        <v>215</v>
      </c>
      <c r="N8384" t="s">
        <v>215</v>
      </c>
      <c r="O8384" t="s">
        <v>215</v>
      </c>
      <c r="P8384" t="s">
        <v>215</v>
      </c>
      <c r="Q8384" t="s">
        <v>215</v>
      </c>
      <c r="R8384" t="s">
        <v>215</v>
      </c>
      <c r="S8384" t="s">
        <v>215</v>
      </c>
      <c r="T8384" t="s">
        <v>215</v>
      </c>
      <c r="U8384" t="s">
        <v>215</v>
      </c>
      <c r="V8384">
        <v>0.11600000000000001</v>
      </c>
      <c r="W8384">
        <v>0.111</v>
      </c>
      <c r="X8384">
        <v>0.10199999999999999</v>
      </c>
      <c r="Y8384">
        <v>9.8000000000000004E-2</v>
      </c>
      <c r="Z8384">
        <v>9.6000000000000002E-2</v>
      </c>
      <c r="AA8384">
        <v>9.7000000000000003E-2</v>
      </c>
      <c r="AB8384">
        <v>9.9000000000000005E-2</v>
      </c>
      <c r="AC8384">
        <v>9.9000000000000005E-2</v>
      </c>
      <c r="AD8384">
        <v>9.8000000000000004E-2</v>
      </c>
      <c r="AE8384">
        <v>0.1</v>
      </c>
      <c r="AF8384">
        <v>0.10100000000000001</v>
      </c>
      <c r="AG8384">
        <v>0.10100000000000001</v>
      </c>
      <c r="AH8384">
        <v>0.10299999999999999</v>
      </c>
      <c r="AI8384">
        <v>0.106</v>
      </c>
      <c r="AJ8384">
        <v>0.108</v>
      </c>
      <c r="AK8384">
        <v>0.112</v>
      </c>
      <c r="AL8384">
        <v>0.11899999999999999</v>
      </c>
      <c r="AM8384">
        <v>0.129</v>
      </c>
      <c r="AN8384">
        <v>0.13300000000000001</v>
      </c>
      <c r="AO8384">
        <v>0.13800000000000001</v>
      </c>
      <c r="AP8384">
        <v>0.14499999999999999</v>
      </c>
      <c r="AQ8384">
        <v>0.151</v>
      </c>
      <c r="AR8384">
        <v>0.158</v>
      </c>
      <c r="AS8384">
        <v>0.16500000000000001</v>
      </c>
      <c r="AT8384">
        <v>0.17199999999999999</v>
      </c>
      <c r="AU8384">
        <v>0.17499999999999999</v>
      </c>
      <c r="AV8384">
        <v>0.17699999999999999</v>
      </c>
      <c r="AW8384">
        <v>0.17899999999999999</v>
      </c>
      <c r="AX8384">
        <v>0.182</v>
      </c>
      <c r="AY8384">
        <v>0.186</v>
      </c>
      <c r="AZ8384">
        <v>0.19</v>
      </c>
      <c r="BA8384">
        <v>0.19500000000000001</v>
      </c>
      <c r="BB8384">
        <v>2016</v>
      </c>
    </row>
    <row r="8385" spans="1:54" hidden="1" x14ac:dyDescent="0.2">
      <c r="A8385">
        <v>927</v>
      </c>
      <c r="B8385" t="s">
        <v>360</v>
      </c>
      <c r="C8385" t="s">
        <v>314</v>
      </c>
      <c r="D8385" t="s">
        <v>38</v>
      </c>
      <c r="E8385" t="s">
        <v>313</v>
      </c>
      <c r="F8385" s="3" t="s">
        <v>312</v>
      </c>
      <c r="G8385" t="s">
        <v>311</v>
      </c>
      <c r="I8385" t="s">
        <v>310</v>
      </c>
      <c r="J8385" t="s">
        <v>215</v>
      </c>
      <c r="K8385" t="s">
        <v>215</v>
      </c>
      <c r="L8385" t="s">
        <v>215</v>
      </c>
      <c r="M8385" t="s">
        <v>215</v>
      </c>
      <c r="N8385" t="s">
        <v>215</v>
      </c>
      <c r="O8385" t="s">
        <v>215</v>
      </c>
      <c r="P8385" t="s">
        <v>215</v>
      </c>
      <c r="Q8385" t="s">
        <v>215</v>
      </c>
      <c r="R8385" t="s">
        <v>215</v>
      </c>
      <c r="S8385" t="s">
        <v>215</v>
      </c>
      <c r="T8385" t="s">
        <v>215</v>
      </c>
      <c r="U8385" t="s">
        <v>215</v>
      </c>
      <c r="V8385">
        <v>1.2E-2</v>
      </c>
      <c r="W8385">
        <v>0.13400000000000001</v>
      </c>
      <c r="X8385">
        <v>1.754</v>
      </c>
      <c r="Y8385">
        <v>8.0909999999999993</v>
      </c>
      <c r="Z8385">
        <v>14.426</v>
      </c>
      <c r="AA8385">
        <v>23.555</v>
      </c>
      <c r="AB8385">
        <v>32.392000000000003</v>
      </c>
      <c r="AC8385">
        <v>45.976999999999997</v>
      </c>
      <c r="AD8385">
        <v>66.236000000000004</v>
      </c>
      <c r="AE8385">
        <v>94.024000000000001</v>
      </c>
      <c r="AF8385">
        <v>134.68700000000001</v>
      </c>
      <c r="AG8385">
        <v>167.45099999999999</v>
      </c>
      <c r="AH8385">
        <v>188.99700000000001</v>
      </c>
      <c r="AI8385">
        <v>222.244</v>
      </c>
      <c r="AJ8385">
        <v>266.09500000000003</v>
      </c>
      <c r="AK8385">
        <v>315.87599999999998</v>
      </c>
      <c r="AL8385">
        <v>392.90499999999997</v>
      </c>
      <c r="AM8385">
        <v>457.04599999999999</v>
      </c>
      <c r="AN8385">
        <v>516.476</v>
      </c>
      <c r="AO8385">
        <v>600.57899999999995</v>
      </c>
      <c r="AP8385">
        <v>677.64099999999996</v>
      </c>
      <c r="AQ8385">
        <v>762.06799999999998</v>
      </c>
      <c r="AR8385">
        <v>836.47299999999996</v>
      </c>
      <c r="AS8385">
        <v>903.43200000000002</v>
      </c>
      <c r="AT8385">
        <v>957.85400000000004</v>
      </c>
      <c r="AU8385">
        <v>1119.4110000000001</v>
      </c>
      <c r="AV8385">
        <v>1316.502</v>
      </c>
      <c r="AW8385">
        <v>1466.145</v>
      </c>
      <c r="AX8385">
        <v>1574.5650000000001</v>
      </c>
      <c r="AY8385">
        <v>1684.8130000000001</v>
      </c>
      <c r="AZ8385">
        <v>1796.0419999999999</v>
      </c>
      <c r="BA8385">
        <v>1908.788</v>
      </c>
      <c r="BB8385">
        <v>2016</v>
      </c>
    </row>
    <row r="8386" spans="1:54" hidden="1" x14ac:dyDescent="0.2">
      <c r="A8386">
        <v>927</v>
      </c>
      <c r="B8386" t="s">
        <v>360</v>
      </c>
      <c r="C8386" t="s">
        <v>309</v>
      </c>
      <c r="D8386" t="s">
        <v>38</v>
      </c>
      <c r="E8386" t="s">
        <v>308</v>
      </c>
      <c r="F8386" s="3" t="s">
        <v>307</v>
      </c>
      <c r="G8386" t="s">
        <v>217</v>
      </c>
      <c r="I8386" s="3" t="s">
        <v>1899</v>
      </c>
      <c r="J8386" t="s">
        <v>215</v>
      </c>
      <c r="K8386" t="s">
        <v>215</v>
      </c>
      <c r="L8386" t="s">
        <v>215</v>
      </c>
      <c r="M8386" t="s">
        <v>215</v>
      </c>
      <c r="N8386" t="s">
        <v>215</v>
      </c>
      <c r="O8386" t="s">
        <v>215</v>
      </c>
      <c r="P8386" t="s">
        <v>215</v>
      </c>
      <c r="Q8386" t="s">
        <v>215</v>
      </c>
      <c r="R8386" t="s">
        <v>215</v>
      </c>
      <c r="S8386" t="s">
        <v>215</v>
      </c>
      <c r="T8386" t="s">
        <v>215</v>
      </c>
      <c r="U8386" t="s">
        <v>215</v>
      </c>
      <c r="V8386">
        <v>43.929000000000002</v>
      </c>
      <c r="W8386">
        <v>14.65</v>
      </c>
      <c r="X8386">
        <v>18.193999999999999</v>
      </c>
      <c r="Y8386">
        <v>24.199000000000002</v>
      </c>
      <c r="Z8386">
        <v>22.998999999999999</v>
      </c>
      <c r="AA8386">
        <v>18.899999999999999</v>
      </c>
      <c r="AB8386">
        <v>20.9</v>
      </c>
      <c r="AC8386">
        <v>17.100000000000001</v>
      </c>
      <c r="AD8386">
        <v>19.600000000000001</v>
      </c>
      <c r="AE8386">
        <v>21.1</v>
      </c>
      <c r="AF8386">
        <v>21.2</v>
      </c>
      <c r="AG8386">
        <v>20.8</v>
      </c>
      <c r="AH8386">
        <v>24.5</v>
      </c>
      <c r="AI8386">
        <v>28</v>
      </c>
      <c r="AJ8386">
        <v>29.61</v>
      </c>
      <c r="AK8386">
        <v>28.206</v>
      </c>
      <c r="AL8386">
        <v>32.036000000000001</v>
      </c>
      <c r="AM8386">
        <v>29.948</v>
      </c>
      <c r="AN8386">
        <v>20.545999999999999</v>
      </c>
      <c r="AO8386">
        <v>26.651</v>
      </c>
      <c r="AP8386">
        <v>31.084</v>
      </c>
      <c r="AQ8386">
        <v>30.295000000000002</v>
      </c>
      <c r="AR8386">
        <v>30.135000000000002</v>
      </c>
      <c r="AS8386">
        <v>26.852</v>
      </c>
      <c r="AT8386">
        <v>24.942</v>
      </c>
      <c r="AU8386">
        <v>24.934000000000001</v>
      </c>
      <c r="AV8386">
        <v>29.035</v>
      </c>
      <c r="AW8386">
        <v>31.038</v>
      </c>
      <c r="AX8386">
        <v>32.962000000000003</v>
      </c>
      <c r="AY8386">
        <v>34.293999999999997</v>
      </c>
      <c r="AZ8386">
        <v>35.475000000000001</v>
      </c>
      <c r="BA8386">
        <v>36.515999999999998</v>
      </c>
      <c r="BB8386">
        <v>2016</v>
      </c>
    </row>
    <row r="8387" spans="1:54" hidden="1" x14ac:dyDescent="0.2">
      <c r="A8387">
        <v>927</v>
      </c>
      <c r="B8387" t="s">
        <v>360</v>
      </c>
      <c r="C8387" t="s">
        <v>306</v>
      </c>
      <c r="D8387" t="s">
        <v>38</v>
      </c>
      <c r="E8387" t="s">
        <v>305</v>
      </c>
      <c r="F8387" s="3" t="s">
        <v>304</v>
      </c>
      <c r="G8387" t="s">
        <v>217</v>
      </c>
      <c r="I8387" s="3" t="s">
        <v>1899</v>
      </c>
      <c r="J8387" t="s">
        <v>215</v>
      </c>
      <c r="K8387" t="s">
        <v>215</v>
      </c>
      <c r="L8387" t="s">
        <v>215</v>
      </c>
      <c r="M8387" t="s">
        <v>215</v>
      </c>
      <c r="N8387" t="s">
        <v>215</v>
      </c>
      <c r="O8387" t="s">
        <v>215</v>
      </c>
      <c r="P8387" t="s">
        <v>215</v>
      </c>
      <c r="Q8387" t="s">
        <v>215</v>
      </c>
      <c r="R8387" t="s">
        <v>215</v>
      </c>
      <c r="S8387" t="s">
        <v>215</v>
      </c>
      <c r="T8387" t="s">
        <v>215</v>
      </c>
      <c r="U8387" t="s">
        <v>215</v>
      </c>
      <c r="V8387">
        <v>37.283000000000001</v>
      </c>
      <c r="W8387">
        <v>6.6970000000000001</v>
      </c>
      <c r="X8387">
        <v>20.018000000000001</v>
      </c>
      <c r="Y8387">
        <v>23.992000000000001</v>
      </c>
      <c r="Z8387">
        <v>15.952999999999999</v>
      </c>
      <c r="AA8387">
        <v>14.928000000000001</v>
      </c>
      <c r="AB8387">
        <v>20.218</v>
      </c>
      <c r="AC8387">
        <v>16.143000000000001</v>
      </c>
      <c r="AD8387">
        <v>23.584</v>
      </c>
      <c r="AE8387">
        <v>22.690999999999999</v>
      </c>
      <c r="AF8387">
        <v>24.062999999999999</v>
      </c>
      <c r="AG8387">
        <v>27.135999999999999</v>
      </c>
      <c r="AH8387">
        <v>19.776</v>
      </c>
      <c r="AI8387">
        <v>35.665999999999997</v>
      </c>
      <c r="AJ8387">
        <v>38.564999999999998</v>
      </c>
      <c r="AK8387">
        <v>37.305</v>
      </c>
      <c r="AL8387">
        <v>40.451000000000001</v>
      </c>
      <c r="AM8387">
        <v>33.262</v>
      </c>
      <c r="AN8387">
        <v>27.635999999999999</v>
      </c>
      <c r="AO8387">
        <v>32.356999999999999</v>
      </c>
      <c r="AP8387">
        <v>32.241999999999997</v>
      </c>
      <c r="AQ8387">
        <v>33.122</v>
      </c>
      <c r="AR8387">
        <v>31.829000000000001</v>
      </c>
      <c r="AS8387">
        <v>27.558</v>
      </c>
      <c r="AT8387">
        <v>25.689</v>
      </c>
      <c r="AU8387">
        <v>28.638999999999999</v>
      </c>
      <c r="AV8387">
        <v>29.248999999999999</v>
      </c>
      <c r="AW8387">
        <v>29.942</v>
      </c>
      <c r="AX8387">
        <v>30.187999999999999</v>
      </c>
      <c r="AY8387">
        <v>31.547999999999998</v>
      </c>
      <c r="AZ8387">
        <v>32.881</v>
      </c>
      <c r="BA8387">
        <v>34.223999999999997</v>
      </c>
      <c r="BB8387">
        <v>2016</v>
      </c>
    </row>
    <row r="8388" spans="1:54" hidden="1" x14ac:dyDescent="0.2">
      <c r="A8388">
        <v>927</v>
      </c>
      <c r="B8388" t="s">
        <v>360</v>
      </c>
      <c r="C8388" t="s">
        <v>303</v>
      </c>
      <c r="D8388" t="s">
        <v>38</v>
      </c>
      <c r="E8388" t="s">
        <v>300</v>
      </c>
      <c r="F8388" s="3" t="s">
        <v>302</v>
      </c>
      <c r="G8388" t="s">
        <v>295</v>
      </c>
      <c r="I8388" t="s">
        <v>1900</v>
      </c>
      <c r="J8388" t="s">
        <v>215</v>
      </c>
      <c r="K8388" t="s">
        <v>215</v>
      </c>
      <c r="L8388" t="s">
        <v>215</v>
      </c>
      <c r="M8388" t="s">
        <v>215</v>
      </c>
      <c r="N8388" t="s">
        <v>215</v>
      </c>
      <c r="O8388" t="s">
        <v>215</v>
      </c>
      <c r="P8388" t="s">
        <v>215</v>
      </c>
      <c r="Q8388" t="s">
        <v>215</v>
      </c>
      <c r="R8388" t="s">
        <v>215</v>
      </c>
      <c r="S8388" t="s">
        <v>215</v>
      </c>
      <c r="T8388" t="s">
        <v>215</v>
      </c>
      <c r="U8388" t="s">
        <v>215</v>
      </c>
      <c r="V8388">
        <v>0.23400000000000001</v>
      </c>
      <c r="W8388">
        <v>1.4810000000000001</v>
      </c>
      <c r="X8388">
        <v>24.716000000000001</v>
      </c>
      <c r="Y8388">
        <v>100</v>
      </c>
      <c r="Z8388">
        <v>153.96100000000001</v>
      </c>
      <c r="AA8388">
        <v>263.05200000000002</v>
      </c>
      <c r="AB8388">
        <v>339.28800000000001</v>
      </c>
      <c r="AC8388">
        <v>438.029</v>
      </c>
      <c r="AD8388">
        <v>547.56500000000005</v>
      </c>
      <c r="AE8388">
        <v>696.78099999999995</v>
      </c>
      <c r="AF8388">
        <v>886.93700000000001</v>
      </c>
      <c r="AG8388">
        <v>997.75400000000002</v>
      </c>
      <c r="AH8388">
        <v>1070.8420000000001</v>
      </c>
      <c r="AI8388">
        <v>1185.4570000000001</v>
      </c>
      <c r="AJ8388">
        <v>1340.8610000000001</v>
      </c>
      <c r="AK8388">
        <v>1490.423</v>
      </c>
      <c r="AL8388">
        <v>1686.0820000000001</v>
      </c>
      <c r="AM8388">
        <v>1893.44</v>
      </c>
      <c r="AN8388">
        <v>2126.4059999999999</v>
      </c>
      <c r="AO8388">
        <v>2391.0810000000001</v>
      </c>
      <c r="AP8388">
        <v>2675.6239999999998</v>
      </c>
      <c r="AQ8388">
        <v>2988.6689999999999</v>
      </c>
      <c r="AR8388">
        <v>3260.0120000000002</v>
      </c>
      <c r="AS8388">
        <v>3535.9549999999999</v>
      </c>
      <c r="AT8388">
        <v>3818.2109999999998</v>
      </c>
      <c r="AU8388">
        <v>4297.232</v>
      </c>
      <c r="AV8388">
        <v>5136.1049999999996</v>
      </c>
      <c r="AW8388">
        <v>5796.1760000000004</v>
      </c>
      <c r="AX8388">
        <v>6324.5720000000001</v>
      </c>
      <c r="AY8388">
        <v>6825.3620000000001</v>
      </c>
      <c r="AZ8388">
        <v>7336.7550000000001</v>
      </c>
      <c r="BA8388">
        <v>7875.3789999999999</v>
      </c>
      <c r="BB8388">
        <v>2016</v>
      </c>
    </row>
    <row r="8389" spans="1:54" hidden="1" x14ac:dyDescent="0.2">
      <c r="A8389">
        <v>927</v>
      </c>
      <c r="B8389" t="s">
        <v>360</v>
      </c>
      <c r="C8389" t="s">
        <v>301</v>
      </c>
      <c r="D8389" t="s">
        <v>38</v>
      </c>
      <c r="E8389" t="s">
        <v>300</v>
      </c>
      <c r="F8389" t="s">
        <v>299</v>
      </c>
      <c r="G8389" t="s">
        <v>275</v>
      </c>
      <c r="I8389" t="s">
        <v>298</v>
      </c>
      <c r="J8389" t="s">
        <v>215</v>
      </c>
      <c r="K8389" t="s">
        <v>215</v>
      </c>
      <c r="L8389" t="s">
        <v>215</v>
      </c>
      <c r="M8389" t="s">
        <v>215</v>
      </c>
      <c r="N8389" t="s">
        <v>215</v>
      </c>
      <c r="O8389" t="s">
        <v>215</v>
      </c>
      <c r="P8389" t="s">
        <v>215</v>
      </c>
      <c r="Q8389" t="s">
        <v>215</v>
      </c>
      <c r="R8389" t="s">
        <v>215</v>
      </c>
      <c r="S8389" t="s">
        <v>215</v>
      </c>
      <c r="T8389" t="s">
        <v>215</v>
      </c>
      <c r="U8389" t="s">
        <v>215</v>
      </c>
      <c r="V8389" t="s">
        <v>215</v>
      </c>
      <c r="W8389">
        <v>534.17999999999995</v>
      </c>
      <c r="X8389">
        <v>1568.3330000000001</v>
      </c>
      <c r="Y8389">
        <v>304.59699999999998</v>
      </c>
      <c r="Z8389">
        <v>53.960999999999999</v>
      </c>
      <c r="AA8389">
        <v>70.856999999999999</v>
      </c>
      <c r="AB8389">
        <v>28.981000000000002</v>
      </c>
      <c r="AC8389">
        <v>29.103000000000002</v>
      </c>
      <c r="AD8389">
        <v>25.006</v>
      </c>
      <c r="AE8389">
        <v>27.251000000000001</v>
      </c>
      <c r="AF8389">
        <v>27.291</v>
      </c>
      <c r="AG8389">
        <v>12.494</v>
      </c>
      <c r="AH8389">
        <v>7.3250000000000002</v>
      </c>
      <c r="AI8389">
        <v>10.702999999999999</v>
      </c>
      <c r="AJ8389">
        <v>13.109</v>
      </c>
      <c r="AK8389">
        <v>11.154</v>
      </c>
      <c r="AL8389">
        <v>13.128</v>
      </c>
      <c r="AM8389">
        <v>12.298</v>
      </c>
      <c r="AN8389">
        <v>12.304</v>
      </c>
      <c r="AO8389">
        <v>12.446999999999999</v>
      </c>
      <c r="AP8389">
        <v>11.9</v>
      </c>
      <c r="AQ8389">
        <v>11.7</v>
      </c>
      <c r="AR8389">
        <v>9.0790000000000006</v>
      </c>
      <c r="AS8389">
        <v>8.4640000000000004</v>
      </c>
      <c r="AT8389">
        <v>7.9820000000000002</v>
      </c>
      <c r="AU8389">
        <v>12.545999999999999</v>
      </c>
      <c r="AV8389">
        <v>19.521000000000001</v>
      </c>
      <c r="AW8389">
        <v>12.852</v>
      </c>
      <c r="AX8389">
        <v>9.1159999999999997</v>
      </c>
      <c r="AY8389">
        <v>7.9180000000000001</v>
      </c>
      <c r="AZ8389">
        <v>7.4930000000000003</v>
      </c>
      <c r="BA8389">
        <v>7.3410000000000002</v>
      </c>
      <c r="BB8389">
        <v>2016</v>
      </c>
    </row>
    <row r="8390" spans="1:54" hidden="1" x14ac:dyDescent="0.2">
      <c r="A8390">
        <v>927</v>
      </c>
      <c r="B8390" t="s">
        <v>360</v>
      </c>
      <c r="C8390" t="s">
        <v>297</v>
      </c>
      <c r="D8390" t="s">
        <v>38</v>
      </c>
      <c r="E8390" t="s">
        <v>293</v>
      </c>
      <c r="F8390" s="3" t="s">
        <v>296</v>
      </c>
      <c r="G8390" t="s">
        <v>295</v>
      </c>
      <c r="I8390" t="s">
        <v>1900</v>
      </c>
      <c r="J8390" t="s">
        <v>215</v>
      </c>
      <c r="K8390" t="s">
        <v>215</v>
      </c>
      <c r="L8390" t="s">
        <v>215</v>
      </c>
      <c r="M8390" t="s">
        <v>215</v>
      </c>
      <c r="N8390" t="s">
        <v>215</v>
      </c>
      <c r="O8390" t="s">
        <v>215</v>
      </c>
      <c r="P8390" t="s">
        <v>215</v>
      </c>
      <c r="Q8390" t="s">
        <v>215</v>
      </c>
      <c r="R8390" t="s">
        <v>215</v>
      </c>
      <c r="S8390" t="s">
        <v>215</v>
      </c>
      <c r="T8390" t="s">
        <v>215</v>
      </c>
      <c r="U8390" t="s">
        <v>215</v>
      </c>
      <c r="V8390">
        <v>0.41599999999999998</v>
      </c>
      <c r="W8390">
        <v>4.101</v>
      </c>
      <c r="X8390">
        <v>56.646999999999998</v>
      </c>
      <c r="Y8390">
        <v>122.877</v>
      </c>
      <c r="Z8390">
        <v>201.97800000000001</v>
      </c>
      <c r="AA8390">
        <v>303.42599999999999</v>
      </c>
      <c r="AB8390">
        <v>382.53</v>
      </c>
      <c r="AC8390">
        <v>481.87299999999999</v>
      </c>
      <c r="AD8390">
        <v>617.673</v>
      </c>
      <c r="AE8390">
        <v>781.25199999999995</v>
      </c>
      <c r="AF8390">
        <v>949.66800000000001</v>
      </c>
      <c r="AG8390">
        <v>1032.672</v>
      </c>
      <c r="AH8390">
        <v>1128.31</v>
      </c>
      <c r="AI8390">
        <v>1256.68</v>
      </c>
      <c r="AJ8390">
        <v>1393.4090000000001</v>
      </c>
      <c r="AK8390">
        <v>1558.5909999999999</v>
      </c>
      <c r="AL8390">
        <v>1774.183</v>
      </c>
      <c r="AM8390">
        <v>1993.396</v>
      </c>
      <c r="AN8390">
        <v>2230.6370000000002</v>
      </c>
      <c r="AO8390">
        <v>2534.2379999999998</v>
      </c>
      <c r="AP8390">
        <v>2808.2539999999999</v>
      </c>
      <c r="AQ8390">
        <v>3111.645</v>
      </c>
      <c r="AR8390">
        <v>3399.0740000000001</v>
      </c>
      <c r="AS8390">
        <v>3685.4989999999998</v>
      </c>
      <c r="AT8390">
        <v>3975.4319999999998</v>
      </c>
      <c r="AU8390">
        <v>4726.6890000000003</v>
      </c>
      <c r="AV8390">
        <v>5526.9970000000003</v>
      </c>
      <c r="AW8390">
        <v>6083.6329999999998</v>
      </c>
      <c r="AX8390">
        <v>6582.8729999999996</v>
      </c>
      <c r="AY8390">
        <v>7079.6270000000004</v>
      </c>
      <c r="AZ8390">
        <v>7597.8950000000004</v>
      </c>
      <c r="BA8390">
        <v>8148.616</v>
      </c>
      <c r="BB8390">
        <v>2016</v>
      </c>
    </row>
    <row r="8391" spans="1:54" hidden="1" x14ac:dyDescent="0.2">
      <c r="A8391">
        <v>927</v>
      </c>
      <c r="B8391" t="s">
        <v>360</v>
      </c>
      <c r="C8391" t="s">
        <v>294</v>
      </c>
      <c r="D8391" t="s">
        <v>38</v>
      </c>
      <c r="E8391" t="s">
        <v>293</v>
      </c>
      <c r="F8391" t="s">
        <v>292</v>
      </c>
      <c r="G8391" t="s">
        <v>275</v>
      </c>
      <c r="I8391" t="s">
        <v>291</v>
      </c>
      <c r="J8391" t="s">
        <v>215</v>
      </c>
      <c r="K8391" t="s">
        <v>215</v>
      </c>
      <c r="L8391" t="s">
        <v>215</v>
      </c>
      <c r="M8391" t="s">
        <v>215</v>
      </c>
      <c r="N8391" t="s">
        <v>215</v>
      </c>
      <c r="O8391" t="s">
        <v>215</v>
      </c>
      <c r="P8391" t="s">
        <v>215</v>
      </c>
      <c r="Q8391" t="s">
        <v>215</v>
      </c>
      <c r="R8391" t="s">
        <v>215</v>
      </c>
      <c r="S8391" t="s">
        <v>215</v>
      </c>
      <c r="T8391" t="s">
        <v>215</v>
      </c>
      <c r="U8391" t="s">
        <v>215</v>
      </c>
      <c r="V8391" t="s">
        <v>215</v>
      </c>
      <c r="W8391">
        <v>884.78200000000004</v>
      </c>
      <c r="X8391">
        <v>1281.4259999999999</v>
      </c>
      <c r="Y8391">
        <v>116.917</v>
      </c>
      <c r="Z8391">
        <v>64.373999999999995</v>
      </c>
      <c r="AA8391">
        <v>50.226999999999997</v>
      </c>
      <c r="AB8391">
        <v>26.07</v>
      </c>
      <c r="AC8391">
        <v>25.97</v>
      </c>
      <c r="AD8391">
        <v>28.181999999999999</v>
      </c>
      <c r="AE8391">
        <v>26.483000000000001</v>
      </c>
      <c r="AF8391">
        <v>21.556999999999999</v>
      </c>
      <c r="AG8391">
        <v>8.74</v>
      </c>
      <c r="AH8391">
        <v>9.2609999999999992</v>
      </c>
      <c r="AI8391">
        <v>11.377000000000001</v>
      </c>
      <c r="AJ8391">
        <v>10.88</v>
      </c>
      <c r="AK8391">
        <v>11.855</v>
      </c>
      <c r="AL8391">
        <v>13.833</v>
      </c>
      <c r="AM8391">
        <v>12.356</v>
      </c>
      <c r="AN8391">
        <v>11.901</v>
      </c>
      <c r="AO8391">
        <v>13.61</v>
      </c>
      <c r="AP8391">
        <v>10.813000000000001</v>
      </c>
      <c r="AQ8391">
        <v>10.804</v>
      </c>
      <c r="AR8391">
        <v>9.2370000000000001</v>
      </c>
      <c r="AS8391">
        <v>8.4269999999999996</v>
      </c>
      <c r="AT8391">
        <v>7.867</v>
      </c>
      <c r="AU8391">
        <v>18.896999999999998</v>
      </c>
      <c r="AV8391">
        <v>16.931999999999999</v>
      </c>
      <c r="AW8391">
        <v>10.071</v>
      </c>
      <c r="AX8391">
        <v>8.2059999999999995</v>
      </c>
      <c r="AY8391">
        <v>7.5460000000000003</v>
      </c>
      <c r="AZ8391">
        <v>7.3209999999999997</v>
      </c>
      <c r="BA8391">
        <v>7.2480000000000002</v>
      </c>
      <c r="BB8391">
        <v>2016</v>
      </c>
    </row>
    <row r="8392" spans="1:54" hidden="1" x14ac:dyDescent="0.2">
      <c r="A8392">
        <v>927</v>
      </c>
      <c r="B8392" t="s">
        <v>360</v>
      </c>
      <c r="C8392" t="s">
        <v>290</v>
      </c>
      <c r="D8392" t="s">
        <v>38</v>
      </c>
      <c r="E8392" t="s">
        <v>289</v>
      </c>
      <c r="G8392" t="s">
        <v>288</v>
      </c>
      <c r="J8392"/>
      <c r="K8392"/>
      <c r="L8392"/>
      <c r="M8392"/>
      <c r="N8392"/>
      <c r="O8392"/>
      <c r="P8392"/>
      <c r="Q8392"/>
      <c r="R8392"/>
      <c r="S8392"/>
      <c r="T8392"/>
      <c r="U8392"/>
      <c r="V8392"/>
      <c r="W8392"/>
      <c r="X8392"/>
      <c r="Y8392"/>
      <c r="Z8392"/>
      <c r="AA8392"/>
      <c r="AB8392"/>
      <c r="AC8392"/>
      <c r="AD8392"/>
      <c r="AE8392"/>
      <c r="AF8392"/>
      <c r="AG8392"/>
      <c r="AH8392"/>
      <c r="AI8392"/>
      <c r="AJ8392"/>
      <c r="AK8392"/>
      <c r="AL8392"/>
      <c r="AM8392"/>
      <c r="AN8392"/>
      <c r="AO8392"/>
      <c r="AP8392"/>
      <c r="AQ8392"/>
      <c r="AR8392"/>
      <c r="AS8392"/>
      <c r="AT8392"/>
      <c r="AU8392"/>
      <c r="AV8392"/>
      <c r="AW8392"/>
      <c r="AX8392"/>
      <c r="AY8392"/>
      <c r="AZ8392"/>
    </row>
    <row r="8393" spans="1:54" hidden="1" x14ac:dyDescent="0.2">
      <c r="A8393">
        <v>927</v>
      </c>
      <c r="B8393" t="s">
        <v>360</v>
      </c>
      <c r="C8393" t="s">
        <v>287</v>
      </c>
      <c r="D8393" t="s">
        <v>38</v>
      </c>
      <c r="E8393" t="s">
        <v>286</v>
      </c>
      <c r="F8393" s="3" t="s">
        <v>285</v>
      </c>
      <c r="G8393" t="s">
        <v>275</v>
      </c>
      <c r="I8393" s="3" t="s">
        <v>1901</v>
      </c>
      <c r="J8393" t="s">
        <v>215</v>
      </c>
      <c r="K8393" t="s">
        <v>215</v>
      </c>
      <c r="L8393" t="s">
        <v>215</v>
      </c>
      <c r="M8393" t="s">
        <v>215</v>
      </c>
      <c r="N8393" t="s">
        <v>215</v>
      </c>
      <c r="O8393" t="s">
        <v>215</v>
      </c>
      <c r="P8393" t="s">
        <v>215</v>
      </c>
      <c r="Q8393" t="s">
        <v>215</v>
      </c>
      <c r="R8393" t="s">
        <v>215</v>
      </c>
      <c r="S8393" t="s">
        <v>215</v>
      </c>
      <c r="T8393" t="s">
        <v>215</v>
      </c>
      <c r="U8393" t="s">
        <v>215</v>
      </c>
      <c r="V8393">
        <v>-82.872</v>
      </c>
      <c r="W8393">
        <v>115.04600000000001</v>
      </c>
      <c r="X8393">
        <v>-17.381</v>
      </c>
      <c r="Y8393">
        <v>24.539000000000001</v>
      </c>
      <c r="Z8393">
        <v>32.435000000000002</v>
      </c>
      <c r="AA8393">
        <v>-20.472999999999999</v>
      </c>
      <c r="AB8393">
        <v>-13.936999999999999</v>
      </c>
      <c r="AC8393">
        <v>-9.2840000000000007</v>
      </c>
      <c r="AD8393">
        <v>-16</v>
      </c>
      <c r="AE8393">
        <v>22.637</v>
      </c>
      <c r="AF8393">
        <v>-13.76</v>
      </c>
      <c r="AG8393">
        <v>2.9</v>
      </c>
      <c r="AH8393">
        <v>13.48</v>
      </c>
      <c r="AI8393">
        <v>-1.7190000000000001</v>
      </c>
      <c r="AJ8393">
        <v>9.4390000000000001</v>
      </c>
      <c r="AK8393">
        <v>34.713000000000001</v>
      </c>
      <c r="AL8393">
        <v>30.417000000000002</v>
      </c>
      <c r="AM8393">
        <v>6.66</v>
      </c>
      <c r="AN8393">
        <v>-13.993</v>
      </c>
      <c r="AO8393">
        <v>9.9339999999999993</v>
      </c>
      <c r="AP8393">
        <v>20.65</v>
      </c>
      <c r="AQ8393">
        <v>7.0209999999999999</v>
      </c>
      <c r="AR8393">
        <v>0.40799999999999997</v>
      </c>
      <c r="AS8393">
        <v>11.756</v>
      </c>
      <c r="AT8393">
        <v>3.54</v>
      </c>
      <c r="AU8393">
        <v>-4.4649999999999999</v>
      </c>
      <c r="AV8393">
        <v>20.806999999999999</v>
      </c>
      <c r="AW8393">
        <v>5.4880000000000004</v>
      </c>
      <c r="AX8393">
        <v>9.1329999999999991</v>
      </c>
      <c r="AY8393">
        <v>4.0810000000000004</v>
      </c>
      <c r="AZ8393">
        <v>3.7069999999999999</v>
      </c>
      <c r="BA8393">
        <v>3.4590000000000001</v>
      </c>
      <c r="BB8393">
        <v>2016</v>
      </c>
    </row>
    <row r="8394" spans="1:54" hidden="1" x14ac:dyDescent="0.2">
      <c r="A8394">
        <v>927</v>
      </c>
      <c r="B8394" t="s">
        <v>360</v>
      </c>
      <c r="C8394" t="s">
        <v>284</v>
      </c>
      <c r="D8394" t="s">
        <v>38</v>
      </c>
      <c r="E8394" t="s">
        <v>283</v>
      </c>
      <c r="F8394" s="3" t="s">
        <v>282</v>
      </c>
      <c r="G8394" t="s">
        <v>275</v>
      </c>
      <c r="I8394" s="3" t="s">
        <v>1901</v>
      </c>
      <c r="J8394" t="s">
        <v>215</v>
      </c>
      <c r="K8394" t="s">
        <v>215</v>
      </c>
      <c r="L8394" t="s">
        <v>215</v>
      </c>
      <c r="M8394" t="s">
        <v>215</v>
      </c>
      <c r="N8394" t="s">
        <v>215</v>
      </c>
      <c r="O8394" t="s">
        <v>215</v>
      </c>
      <c r="P8394" t="s">
        <v>215</v>
      </c>
      <c r="Q8394" t="s">
        <v>215</v>
      </c>
      <c r="R8394" t="s">
        <v>215</v>
      </c>
      <c r="S8394" t="s">
        <v>215</v>
      </c>
      <c r="T8394" t="s">
        <v>215</v>
      </c>
      <c r="U8394" t="s">
        <v>215</v>
      </c>
      <c r="V8394">
        <v>-82.872</v>
      </c>
      <c r="W8394">
        <v>115.04600000000001</v>
      </c>
      <c r="X8394">
        <v>-17.381</v>
      </c>
      <c r="Y8394">
        <v>24.539000000000001</v>
      </c>
      <c r="Z8394">
        <v>32.435000000000002</v>
      </c>
      <c r="AA8394">
        <v>-20.472999999999999</v>
      </c>
      <c r="AB8394">
        <v>-13.936999999999999</v>
      </c>
      <c r="AC8394">
        <v>-9.2840000000000007</v>
      </c>
      <c r="AD8394">
        <v>-16</v>
      </c>
      <c r="AE8394">
        <v>22.637</v>
      </c>
      <c r="AF8394">
        <v>-13.76</v>
      </c>
      <c r="AG8394">
        <v>2.9</v>
      </c>
      <c r="AH8394">
        <v>13.48</v>
      </c>
      <c r="AI8394">
        <v>-1.7190000000000001</v>
      </c>
      <c r="AJ8394">
        <v>9.4390000000000001</v>
      </c>
      <c r="AK8394">
        <v>34.713000000000001</v>
      </c>
      <c r="AL8394">
        <v>30.417000000000002</v>
      </c>
      <c r="AM8394">
        <v>6.66</v>
      </c>
      <c r="AN8394">
        <v>-13.993</v>
      </c>
      <c r="AO8394">
        <v>9.9339999999999993</v>
      </c>
      <c r="AP8394">
        <v>20.65</v>
      </c>
      <c r="AQ8394">
        <v>7.0209999999999999</v>
      </c>
      <c r="AR8394">
        <v>0.40799999999999997</v>
      </c>
      <c r="AS8394">
        <v>11.756</v>
      </c>
      <c r="AT8394">
        <v>3.54</v>
      </c>
      <c r="AU8394">
        <v>-4.4649999999999999</v>
      </c>
      <c r="AV8394">
        <v>20.806999999999999</v>
      </c>
      <c r="AW8394">
        <v>5.4880000000000004</v>
      </c>
      <c r="AX8394">
        <v>9.1329999999999991</v>
      </c>
      <c r="AY8394">
        <v>4.0810000000000004</v>
      </c>
      <c r="AZ8394">
        <v>3.7069999999999999</v>
      </c>
      <c r="BA8394">
        <v>3.4590000000000001</v>
      </c>
      <c r="BB8394">
        <v>2016</v>
      </c>
    </row>
    <row r="8395" spans="1:54" hidden="1" x14ac:dyDescent="0.2">
      <c r="A8395">
        <v>927</v>
      </c>
      <c r="B8395" t="s">
        <v>360</v>
      </c>
      <c r="C8395" t="s">
        <v>281</v>
      </c>
      <c r="D8395" t="s">
        <v>38</v>
      </c>
      <c r="E8395" t="s">
        <v>280</v>
      </c>
      <c r="F8395" s="3" t="s">
        <v>279</v>
      </c>
      <c r="G8395" t="s">
        <v>275</v>
      </c>
      <c r="I8395" s="3" t="s">
        <v>1901</v>
      </c>
      <c r="J8395" t="s">
        <v>215</v>
      </c>
      <c r="K8395" t="s">
        <v>215</v>
      </c>
      <c r="L8395" t="s">
        <v>215</v>
      </c>
      <c r="M8395" t="s">
        <v>215</v>
      </c>
      <c r="N8395" t="s">
        <v>215</v>
      </c>
      <c r="O8395" t="s">
        <v>215</v>
      </c>
      <c r="P8395" t="s">
        <v>215</v>
      </c>
      <c r="Q8395" t="s">
        <v>215</v>
      </c>
      <c r="R8395" t="s">
        <v>215</v>
      </c>
      <c r="S8395" t="s">
        <v>215</v>
      </c>
      <c r="T8395" t="s">
        <v>215</v>
      </c>
      <c r="U8395" t="s">
        <v>215</v>
      </c>
      <c r="V8395">
        <v>-90.162000000000006</v>
      </c>
      <c r="W8395">
        <v>118.93600000000001</v>
      </c>
      <c r="X8395">
        <v>-1.5229999999999999</v>
      </c>
      <c r="Y8395">
        <v>18.899000000000001</v>
      </c>
      <c r="Z8395">
        <v>0.90800000000000003</v>
      </c>
      <c r="AA8395">
        <v>-6.0739999999999998</v>
      </c>
      <c r="AB8395">
        <v>-0.67500000000000004</v>
      </c>
      <c r="AC8395">
        <v>16.795000000000002</v>
      </c>
      <c r="AD8395">
        <v>-10.762</v>
      </c>
      <c r="AE8395">
        <v>25.055</v>
      </c>
      <c r="AF8395">
        <v>-22.347000000000001</v>
      </c>
      <c r="AG8395">
        <v>7.0069999999999997</v>
      </c>
      <c r="AH8395">
        <v>22.236000000000001</v>
      </c>
      <c r="AI8395">
        <v>-3.1459999999999999</v>
      </c>
      <c r="AJ8395">
        <v>-8.3409999999999993</v>
      </c>
      <c r="AK8395">
        <v>25.835000000000001</v>
      </c>
      <c r="AL8395">
        <v>20.593</v>
      </c>
      <c r="AM8395">
        <v>11.231</v>
      </c>
      <c r="AN8395">
        <v>-18.254000000000001</v>
      </c>
      <c r="AO8395">
        <v>3.9929999999999999</v>
      </c>
      <c r="AP8395">
        <v>14.653</v>
      </c>
      <c r="AQ8395">
        <v>5.4290000000000003</v>
      </c>
      <c r="AR8395">
        <v>-1.627</v>
      </c>
      <c r="AS8395">
        <v>-3.2959999999999998</v>
      </c>
      <c r="AT8395">
        <v>-13.116</v>
      </c>
      <c r="AU8395">
        <v>0.58899999999999997</v>
      </c>
      <c r="AV8395">
        <v>8.7149999999999999</v>
      </c>
      <c r="AW8395">
        <v>2.8239999999999998</v>
      </c>
      <c r="AX8395">
        <v>4.6479999999999997</v>
      </c>
      <c r="AY8395">
        <v>4.1639999999999997</v>
      </c>
      <c r="AZ8395">
        <v>4.4130000000000003</v>
      </c>
      <c r="BA8395">
        <v>4.8369999999999997</v>
      </c>
      <c r="BB8395">
        <v>2016</v>
      </c>
    </row>
    <row r="8396" spans="1:54" hidden="1" x14ac:dyDescent="0.2">
      <c r="A8396">
        <v>927</v>
      </c>
      <c r="B8396" t="s">
        <v>360</v>
      </c>
      <c r="C8396" t="s">
        <v>278</v>
      </c>
      <c r="D8396" t="s">
        <v>38</v>
      </c>
      <c r="E8396" t="s">
        <v>277</v>
      </c>
      <c r="F8396" s="3" t="s">
        <v>276</v>
      </c>
      <c r="G8396" t="s">
        <v>275</v>
      </c>
      <c r="I8396" s="3" t="s">
        <v>1901</v>
      </c>
      <c r="J8396" t="s">
        <v>215</v>
      </c>
      <c r="K8396" t="s">
        <v>215</v>
      </c>
      <c r="L8396" t="s">
        <v>215</v>
      </c>
      <c r="M8396" t="s">
        <v>215</v>
      </c>
      <c r="N8396" t="s">
        <v>215</v>
      </c>
      <c r="O8396" t="s">
        <v>215</v>
      </c>
      <c r="P8396" t="s">
        <v>215</v>
      </c>
      <c r="Q8396" t="s">
        <v>215</v>
      </c>
      <c r="R8396" t="s">
        <v>215</v>
      </c>
      <c r="S8396" t="s">
        <v>215</v>
      </c>
      <c r="T8396" t="s">
        <v>215</v>
      </c>
      <c r="U8396" t="s">
        <v>215</v>
      </c>
      <c r="V8396">
        <v>-90.162000000000006</v>
      </c>
      <c r="W8396">
        <v>118.93600000000001</v>
      </c>
      <c r="X8396">
        <v>-1.5229999999999999</v>
      </c>
      <c r="Y8396">
        <v>18.899000000000001</v>
      </c>
      <c r="Z8396">
        <v>0.90800000000000003</v>
      </c>
      <c r="AA8396">
        <v>-6.0739999999999998</v>
      </c>
      <c r="AB8396">
        <v>-0.67500000000000004</v>
      </c>
      <c r="AC8396">
        <v>16.795000000000002</v>
      </c>
      <c r="AD8396">
        <v>-10.762</v>
      </c>
      <c r="AE8396">
        <v>25.055</v>
      </c>
      <c r="AF8396">
        <v>-22.347000000000001</v>
      </c>
      <c r="AG8396">
        <v>7.0069999999999997</v>
      </c>
      <c r="AH8396">
        <v>22.236000000000001</v>
      </c>
      <c r="AI8396">
        <v>-3.1459999999999999</v>
      </c>
      <c r="AJ8396">
        <v>-8.3409999999999993</v>
      </c>
      <c r="AK8396">
        <v>25.835000000000001</v>
      </c>
      <c r="AL8396">
        <v>20.593</v>
      </c>
      <c r="AM8396">
        <v>11.231</v>
      </c>
      <c r="AN8396">
        <v>-18.254000000000001</v>
      </c>
      <c r="AO8396">
        <v>3.9929999999999999</v>
      </c>
      <c r="AP8396">
        <v>14.653</v>
      </c>
      <c r="AQ8396">
        <v>5.4290000000000003</v>
      </c>
      <c r="AR8396">
        <v>-1.627</v>
      </c>
      <c r="AS8396">
        <v>-3.2959999999999998</v>
      </c>
      <c r="AT8396">
        <v>-13.116</v>
      </c>
      <c r="AU8396">
        <v>0.58899999999999997</v>
      </c>
      <c r="AV8396">
        <v>8.7149999999999999</v>
      </c>
      <c r="AW8396">
        <v>2.8239999999999998</v>
      </c>
      <c r="AX8396">
        <v>4.6479999999999997</v>
      </c>
      <c r="AY8396">
        <v>4.1639999999999997</v>
      </c>
      <c r="AZ8396">
        <v>4.4130000000000003</v>
      </c>
      <c r="BA8396">
        <v>4.8369999999999997</v>
      </c>
      <c r="BB8396">
        <v>2016</v>
      </c>
    </row>
    <row r="8397" spans="1:54" hidden="1" x14ac:dyDescent="0.2">
      <c r="A8397">
        <v>927</v>
      </c>
      <c r="B8397" t="s">
        <v>360</v>
      </c>
      <c r="C8397" t="s">
        <v>274</v>
      </c>
      <c r="D8397" t="s">
        <v>38</v>
      </c>
      <c r="E8397" t="s">
        <v>273</v>
      </c>
      <c r="F8397" s="3" t="s">
        <v>272</v>
      </c>
      <c r="G8397" t="s">
        <v>271</v>
      </c>
      <c r="J8397"/>
      <c r="K8397"/>
      <c r="L8397"/>
      <c r="M8397"/>
      <c r="N8397"/>
      <c r="O8397"/>
      <c r="P8397"/>
      <c r="Q8397"/>
      <c r="R8397"/>
      <c r="S8397"/>
      <c r="T8397"/>
      <c r="U8397"/>
      <c r="V8397"/>
      <c r="W8397"/>
      <c r="X8397"/>
      <c r="Y8397"/>
      <c r="Z8397"/>
      <c r="AA8397"/>
      <c r="AB8397"/>
      <c r="AC8397"/>
      <c r="AD8397"/>
      <c r="AE8397"/>
      <c r="AF8397"/>
      <c r="AG8397"/>
      <c r="AH8397"/>
      <c r="AI8397"/>
      <c r="AJ8397"/>
      <c r="AK8397"/>
      <c r="AL8397"/>
      <c r="AM8397"/>
      <c r="AN8397"/>
      <c r="AO8397"/>
      <c r="AP8397"/>
      <c r="AQ8397"/>
      <c r="AR8397"/>
      <c r="AS8397"/>
      <c r="AT8397"/>
      <c r="AU8397"/>
      <c r="AV8397"/>
      <c r="AW8397"/>
      <c r="AX8397"/>
      <c r="AY8397"/>
      <c r="AZ8397"/>
    </row>
    <row r="8398" spans="1:54" hidden="1" x14ac:dyDescent="0.2">
      <c r="A8398">
        <v>927</v>
      </c>
      <c r="B8398" t="s">
        <v>360</v>
      </c>
      <c r="C8398" t="s">
        <v>270</v>
      </c>
      <c r="D8398" t="s">
        <v>38</v>
      </c>
      <c r="E8398" t="s">
        <v>269</v>
      </c>
      <c r="F8398" s="3" t="s">
        <v>268</v>
      </c>
      <c r="G8398" t="s">
        <v>264</v>
      </c>
      <c r="H8398" t="s">
        <v>263</v>
      </c>
      <c r="J8398"/>
      <c r="K8398"/>
      <c r="L8398"/>
      <c r="M8398"/>
      <c r="N8398"/>
      <c r="O8398"/>
      <c r="P8398"/>
      <c r="Q8398"/>
      <c r="R8398"/>
      <c r="S8398"/>
      <c r="T8398"/>
      <c r="U8398"/>
      <c r="V8398"/>
      <c r="W8398"/>
      <c r="X8398"/>
      <c r="Y8398"/>
      <c r="Z8398"/>
      <c r="AA8398"/>
      <c r="AB8398"/>
      <c r="AC8398"/>
      <c r="AD8398"/>
      <c r="AE8398"/>
      <c r="AF8398"/>
      <c r="AG8398"/>
      <c r="AH8398"/>
      <c r="AI8398"/>
      <c r="AJ8398"/>
      <c r="AK8398"/>
      <c r="AL8398"/>
      <c r="AM8398"/>
      <c r="AN8398"/>
      <c r="AO8398"/>
      <c r="AP8398"/>
      <c r="AQ8398"/>
      <c r="AR8398"/>
      <c r="AS8398"/>
      <c r="AT8398"/>
      <c r="AU8398"/>
      <c r="AV8398"/>
      <c r="AW8398"/>
      <c r="AX8398"/>
      <c r="AY8398"/>
      <c r="AZ8398"/>
    </row>
    <row r="8399" spans="1:54" hidden="1" x14ac:dyDescent="0.2">
      <c r="A8399">
        <v>927</v>
      </c>
      <c r="B8399" t="s">
        <v>360</v>
      </c>
      <c r="C8399" t="s">
        <v>267</v>
      </c>
      <c r="D8399" t="s">
        <v>38</v>
      </c>
      <c r="E8399" t="s">
        <v>266</v>
      </c>
      <c r="F8399" s="3" t="s">
        <v>265</v>
      </c>
      <c r="G8399" t="s">
        <v>264</v>
      </c>
      <c r="H8399" t="s">
        <v>263</v>
      </c>
      <c r="I8399" t="s">
        <v>1902</v>
      </c>
      <c r="J8399" t="s">
        <v>215</v>
      </c>
      <c r="K8399" t="s">
        <v>215</v>
      </c>
      <c r="L8399" t="s">
        <v>215</v>
      </c>
      <c r="M8399" t="s">
        <v>215</v>
      </c>
      <c r="N8399" t="s">
        <v>215</v>
      </c>
      <c r="O8399" t="s">
        <v>215</v>
      </c>
      <c r="P8399" t="s">
        <v>215</v>
      </c>
      <c r="Q8399" t="s">
        <v>215</v>
      </c>
      <c r="R8399" t="s">
        <v>215</v>
      </c>
      <c r="S8399" t="s">
        <v>215</v>
      </c>
      <c r="T8399" t="s">
        <v>215</v>
      </c>
      <c r="U8399" t="s">
        <v>215</v>
      </c>
      <c r="V8399">
        <v>21.36</v>
      </c>
      <c r="W8399">
        <v>21.853000000000002</v>
      </c>
      <c r="X8399">
        <v>22.282</v>
      </c>
      <c r="Y8399">
        <v>22.69</v>
      </c>
      <c r="Z8399">
        <v>23.13</v>
      </c>
      <c r="AA8399">
        <v>23.867000000000001</v>
      </c>
      <c r="AB8399">
        <v>24.231000000000002</v>
      </c>
      <c r="AC8399">
        <v>24.582999999999998</v>
      </c>
      <c r="AD8399">
        <v>24.518000000000001</v>
      </c>
      <c r="AE8399">
        <v>24.798999999999999</v>
      </c>
      <c r="AF8399">
        <v>25.08</v>
      </c>
      <c r="AG8399">
        <v>25.361000000000001</v>
      </c>
      <c r="AH8399">
        <v>25.640999999999998</v>
      </c>
      <c r="AI8399">
        <v>25.922000000000001</v>
      </c>
      <c r="AJ8399">
        <v>26.286000000000001</v>
      </c>
      <c r="AK8399">
        <v>26.649000000000001</v>
      </c>
      <c r="AL8399">
        <v>27.013000000000002</v>
      </c>
      <c r="AM8399">
        <v>27.376000000000001</v>
      </c>
      <c r="AN8399">
        <v>27.74</v>
      </c>
      <c r="AO8399">
        <v>28.170999999999999</v>
      </c>
      <c r="AP8399">
        <v>29.774000000000001</v>
      </c>
      <c r="AQ8399">
        <v>30.242999999999999</v>
      </c>
      <c r="AR8399">
        <v>30.757999999999999</v>
      </c>
      <c r="AS8399">
        <v>31.298999999999999</v>
      </c>
      <c r="AT8399">
        <v>31.847999999999999</v>
      </c>
      <c r="AU8399">
        <v>32.121000000000002</v>
      </c>
      <c r="AV8399">
        <v>32.512999999999998</v>
      </c>
      <c r="AW8399">
        <v>32.905999999999999</v>
      </c>
      <c r="AX8399">
        <v>33.298999999999999</v>
      </c>
      <c r="AY8399">
        <v>33.610999999999997</v>
      </c>
      <c r="AZ8399">
        <v>33.923000000000002</v>
      </c>
      <c r="BA8399">
        <v>34.234000000000002</v>
      </c>
      <c r="BB8399">
        <v>2013</v>
      </c>
    </row>
    <row r="8400" spans="1:54" hidden="1" x14ac:dyDescent="0.2">
      <c r="A8400">
        <v>927</v>
      </c>
      <c r="B8400" t="s">
        <v>360</v>
      </c>
      <c r="C8400" t="s">
        <v>262</v>
      </c>
      <c r="D8400" t="s">
        <v>38</v>
      </c>
      <c r="E8400" t="s">
        <v>260</v>
      </c>
      <c r="F8400" t="s">
        <v>259</v>
      </c>
      <c r="G8400" t="s">
        <v>225</v>
      </c>
      <c r="H8400" t="s">
        <v>222</v>
      </c>
      <c r="I8400" t="s">
        <v>1903</v>
      </c>
      <c r="J8400" s="3" t="s">
        <v>215</v>
      </c>
      <c r="K8400" s="3" t="s">
        <v>215</v>
      </c>
      <c r="L8400" s="3" t="s">
        <v>215</v>
      </c>
      <c r="M8400" s="3" t="s">
        <v>215</v>
      </c>
      <c r="N8400" s="3" t="s">
        <v>215</v>
      </c>
      <c r="O8400" s="3" t="s">
        <v>215</v>
      </c>
      <c r="P8400" s="3" t="s">
        <v>215</v>
      </c>
      <c r="Q8400" s="3" t="s">
        <v>215</v>
      </c>
      <c r="R8400" s="3" t="s">
        <v>215</v>
      </c>
      <c r="S8400" s="3" t="s">
        <v>215</v>
      </c>
      <c r="T8400" s="3" t="s">
        <v>215</v>
      </c>
      <c r="U8400" s="3">
        <v>1.9E-2</v>
      </c>
      <c r="V8400" s="3">
        <v>0.14000000000000001</v>
      </c>
      <c r="W8400" s="3">
        <v>1.7629999999999999</v>
      </c>
      <c r="X8400" s="3">
        <v>18.407</v>
      </c>
      <c r="Y8400" s="3">
        <v>104.812</v>
      </c>
      <c r="Z8400" s="3">
        <v>234.715</v>
      </c>
      <c r="AA8400" s="3">
        <v>364.72699999999998</v>
      </c>
      <c r="AB8400" s="3">
        <v>569.69200000000001</v>
      </c>
      <c r="AC8400" s="3">
        <v>820.13</v>
      </c>
      <c r="AD8400" s="3">
        <v>1191.4680000000001</v>
      </c>
      <c r="AE8400" s="3">
        <v>1687.944</v>
      </c>
      <c r="AF8400" s="3">
        <v>2644.2040000000002</v>
      </c>
      <c r="AG8400" s="3">
        <v>3288.5450000000001</v>
      </c>
      <c r="AH8400" s="3">
        <v>3944.6869999999999</v>
      </c>
      <c r="AI8400" s="3">
        <v>4900.0159999999996</v>
      </c>
      <c r="AJ8400" s="3">
        <v>7139.9080000000004</v>
      </c>
      <c r="AK8400" s="3">
        <v>10030.299000000001</v>
      </c>
      <c r="AL8400" s="3">
        <v>15357.337</v>
      </c>
      <c r="AM8400" s="3">
        <v>18009.671999999999</v>
      </c>
      <c r="AN8400" s="3">
        <v>22865.398000000001</v>
      </c>
      <c r="AO8400" s="3">
        <v>31294.182000000001</v>
      </c>
      <c r="AP8400" s="3">
        <v>40112.898000000001</v>
      </c>
      <c r="AQ8400" s="3">
        <v>43043.627999999997</v>
      </c>
      <c r="AR8400" s="3">
        <v>50986.847000000002</v>
      </c>
      <c r="AS8400" s="3">
        <v>58929.633999999998</v>
      </c>
      <c r="AT8400" s="3">
        <v>63935.892999999996</v>
      </c>
      <c r="AU8400" s="3">
        <v>78751.157000000007</v>
      </c>
      <c r="AV8400" s="3">
        <v>99893.695000000007</v>
      </c>
      <c r="AW8400" s="3">
        <v>118707.891</v>
      </c>
      <c r="AX8400" s="3">
        <v>139965.535</v>
      </c>
      <c r="AY8400" s="3">
        <v>161532.24799999999</v>
      </c>
      <c r="AZ8400" s="3">
        <v>185190.57</v>
      </c>
      <c r="BA8400">
        <v>212671.01800000001</v>
      </c>
      <c r="BB8400">
        <v>2016</v>
      </c>
    </row>
    <row r="8401" spans="1:54" hidden="1" x14ac:dyDescent="0.2">
      <c r="A8401">
        <v>927</v>
      </c>
      <c r="B8401" t="s">
        <v>360</v>
      </c>
      <c r="C8401" t="s">
        <v>261</v>
      </c>
      <c r="D8401" t="s">
        <v>38</v>
      </c>
      <c r="E8401" t="s">
        <v>260</v>
      </c>
      <c r="F8401" t="s">
        <v>259</v>
      </c>
      <c r="G8401" t="s">
        <v>217</v>
      </c>
      <c r="I8401" t="s">
        <v>258</v>
      </c>
      <c r="J8401" s="3" t="s">
        <v>215</v>
      </c>
      <c r="K8401" s="3" t="s">
        <v>215</v>
      </c>
      <c r="L8401" s="3" t="s">
        <v>215</v>
      </c>
      <c r="M8401" s="3" t="s">
        <v>215</v>
      </c>
      <c r="N8401" s="3" t="s">
        <v>215</v>
      </c>
      <c r="O8401" s="3" t="s">
        <v>215</v>
      </c>
      <c r="P8401" s="3" t="s">
        <v>215</v>
      </c>
      <c r="Q8401" s="3" t="s">
        <v>215</v>
      </c>
      <c r="R8401" s="3" t="s">
        <v>215</v>
      </c>
      <c r="S8401" s="3" t="s">
        <v>215</v>
      </c>
      <c r="T8401" s="3" t="s">
        <v>215</v>
      </c>
      <c r="U8401" s="3" t="s">
        <v>215</v>
      </c>
      <c r="V8401" s="3">
        <v>31.515999999999998</v>
      </c>
      <c r="W8401" s="3">
        <v>34.491999999999997</v>
      </c>
      <c r="X8401" s="3">
        <v>28.361000000000001</v>
      </c>
      <c r="Y8401" s="3">
        <v>34.613999999999997</v>
      </c>
      <c r="Z8401" s="3">
        <v>41.981000000000002</v>
      </c>
      <c r="AA8401" s="3">
        <v>37.338999999999999</v>
      </c>
      <c r="AB8401" s="3">
        <v>40.226999999999997</v>
      </c>
      <c r="AC8401" s="3">
        <v>38.527000000000001</v>
      </c>
      <c r="AD8401" s="3">
        <v>36.597000000000001</v>
      </c>
      <c r="AE8401" s="3">
        <v>34.271000000000001</v>
      </c>
      <c r="AF8401" s="3">
        <v>35.491999999999997</v>
      </c>
      <c r="AG8401" s="3">
        <v>33.406999999999996</v>
      </c>
      <c r="AH8401" s="3">
        <v>32.173000000000002</v>
      </c>
      <c r="AI8401" s="3">
        <v>30.771999999999998</v>
      </c>
      <c r="AJ8401" s="3">
        <v>33.798999999999999</v>
      </c>
      <c r="AK8401" s="3">
        <v>35.581000000000003</v>
      </c>
      <c r="AL8401" s="3">
        <v>39.408000000000001</v>
      </c>
      <c r="AM8401" s="3">
        <v>36.475000000000001</v>
      </c>
      <c r="AN8401" s="3">
        <v>37.314</v>
      </c>
      <c r="AO8401" s="3">
        <v>39.731000000000002</v>
      </c>
      <c r="AP8401" s="3">
        <v>40.960999999999999</v>
      </c>
      <c r="AQ8401" s="3">
        <v>35.613999999999997</v>
      </c>
      <c r="AR8401" s="3">
        <v>34.959000000000003</v>
      </c>
      <c r="AS8401" s="3">
        <v>34.299999999999997</v>
      </c>
      <c r="AT8401" s="3">
        <v>32.149000000000001</v>
      </c>
      <c r="AU8401" s="3">
        <v>31.61</v>
      </c>
      <c r="AV8401" s="3">
        <v>31.748999999999999</v>
      </c>
      <c r="AW8401" s="3">
        <v>31.579000000000001</v>
      </c>
      <c r="AX8401" s="3">
        <v>32.229999999999997</v>
      </c>
      <c r="AY8401" s="3">
        <v>32.180999999999997</v>
      </c>
      <c r="AZ8401" s="3">
        <v>32.098999999999997</v>
      </c>
      <c r="BA8401">
        <v>32.161999999999999</v>
      </c>
      <c r="BB8401">
        <v>2016</v>
      </c>
    </row>
    <row r="8402" spans="1:54" hidden="1" x14ac:dyDescent="0.2">
      <c r="A8402">
        <v>927</v>
      </c>
      <c r="B8402" t="s">
        <v>360</v>
      </c>
      <c r="C8402" t="s">
        <v>257</v>
      </c>
      <c r="D8402" t="s">
        <v>38</v>
      </c>
      <c r="E8402" t="s">
        <v>255</v>
      </c>
      <c r="F8402" t="s">
        <v>254</v>
      </c>
      <c r="G8402" t="s">
        <v>225</v>
      </c>
      <c r="H8402" t="s">
        <v>222</v>
      </c>
      <c r="I8402" t="s">
        <v>1903</v>
      </c>
      <c r="J8402" s="3" t="s">
        <v>215</v>
      </c>
      <c r="K8402" s="3" t="s">
        <v>215</v>
      </c>
      <c r="L8402" s="3" t="s">
        <v>215</v>
      </c>
      <c r="M8402" s="3" t="s">
        <v>215</v>
      </c>
      <c r="N8402" s="3" t="s">
        <v>215</v>
      </c>
      <c r="O8402" s="3" t="s">
        <v>215</v>
      </c>
      <c r="P8402" s="3" t="s">
        <v>215</v>
      </c>
      <c r="Q8402" s="3" t="s">
        <v>215</v>
      </c>
      <c r="R8402" s="3" t="s">
        <v>215</v>
      </c>
      <c r="S8402" s="3" t="s">
        <v>215</v>
      </c>
      <c r="T8402" s="3" t="s">
        <v>215</v>
      </c>
      <c r="U8402" s="3" t="s">
        <v>215</v>
      </c>
      <c r="V8402" s="3">
        <v>0.1</v>
      </c>
      <c r="W8402" s="3">
        <v>2.5270000000000001</v>
      </c>
      <c r="X8402" s="3">
        <v>22.044</v>
      </c>
      <c r="Y8402" s="3">
        <v>111.529</v>
      </c>
      <c r="Z8402" s="3">
        <v>245.72200000000001</v>
      </c>
      <c r="AA8402" s="3">
        <v>389.81700000000001</v>
      </c>
      <c r="AB8402" s="3">
        <v>623.64400000000001</v>
      </c>
      <c r="AC8402" s="3">
        <v>897.69600000000003</v>
      </c>
      <c r="AD8402" s="3">
        <v>1340.7080000000001</v>
      </c>
      <c r="AE8402" s="3">
        <v>1890.355</v>
      </c>
      <c r="AF8402" s="3">
        <v>3179.9450000000002</v>
      </c>
      <c r="AG8402" s="3">
        <v>3889.366</v>
      </c>
      <c r="AH8402" s="3">
        <v>4519.6940000000004</v>
      </c>
      <c r="AI8402" s="3">
        <v>5602.8459999999995</v>
      </c>
      <c r="AJ8402" s="3">
        <v>6431.5209999999997</v>
      </c>
      <c r="AK8402" s="3">
        <v>8774.5429999999997</v>
      </c>
      <c r="AL8402" s="3">
        <v>12531.999</v>
      </c>
      <c r="AM8402" s="3">
        <v>16891.601999999999</v>
      </c>
      <c r="AN8402" s="3">
        <v>20843.451000000001</v>
      </c>
      <c r="AO8402" s="3">
        <v>25428.671999999999</v>
      </c>
      <c r="AP8402" s="3">
        <v>32158.907999999999</v>
      </c>
      <c r="AQ8402" s="3">
        <v>39860.603000000003</v>
      </c>
      <c r="AR8402" s="3">
        <v>46663.127</v>
      </c>
      <c r="AS8402" s="3">
        <v>58160.807999999997</v>
      </c>
      <c r="AT8402" s="3">
        <v>63150.536999999997</v>
      </c>
      <c r="AU8402" s="3">
        <v>83037.061000000002</v>
      </c>
      <c r="AV8402" s="3">
        <v>97477.877999999997</v>
      </c>
      <c r="AW8402" s="3">
        <v>113886.185</v>
      </c>
      <c r="AX8402" s="3">
        <v>131287.38099999999</v>
      </c>
      <c r="AY8402" s="3">
        <v>151065.33300000001</v>
      </c>
      <c r="AZ8402" s="3">
        <v>172954.74600000001</v>
      </c>
      <c r="BA8402">
        <v>197512.66099999999</v>
      </c>
      <c r="BB8402">
        <v>2016</v>
      </c>
    </row>
    <row r="8403" spans="1:54" hidden="1" x14ac:dyDescent="0.2">
      <c r="A8403">
        <v>927</v>
      </c>
      <c r="B8403" t="s">
        <v>360</v>
      </c>
      <c r="C8403" t="s">
        <v>256</v>
      </c>
      <c r="D8403" t="s">
        <v>38</v>
      </c>
      <c r="E8403" t="s">
        <v>255</v>
      </c>
      <c r="F8403" t="s">
        <v>254</v>
      </c>
      <c r="G8403" t="s">
        <v>217</v>
      </c>
      <c r="I8403" t="s">
        <v>253</v>
      </c>
      <c r="J8403" s="3" t="s">
        <v>215</v>
      </c>
      <c r="K8403" s="3" t="s">
        <v>215</v>
      </c>
      <c r="L8403" s="3" t="s">
        <v>215</v>
      </c>
      <c r="M8403" s="3" t="s">
        <v>215</v>
      </c>
      <c r="N8403" s="3" t="s">
        <v>215</v>
      </c>
      <c r="O8403" s="3" t="s">
        <v>215</v>
      </c>
      <c r="P8403" s="3" t="s">
        <v>215</v>
      </c>
      <c r="Q8403" s="3" t="s">
        <v>215</v>
      </c>
      <c r="R8403" s="3" t="s">
        <v>215</v>
      </c>
      <c r="S8403" s="3" t="s">
        <v>215</v>
      </c>
      <c r="T8403" s="3" t="s">
        <v>215</v>
      </c>
      <c r="U8403" s="3" t="s">
        <v>215</v>
      </c>
      <c r="V8403" s="3">
        <v>22.55</v>
      </c>
      <c r="W8403" s="3">
        <v>49.423999999999999</v>
      </c>
      <c r="X8403" s="3">
        <v>33.966999999999999</v>
      </c>
      <c r="Y8403" s="3">
        <v>36.832000000000001</v>
      </c>
      <c r="Z8403" s="3">
        <v>43.95</v>
      </c>
      <c r="AA8403" s="3">
        <v>39.908000000000001</v>
      </c>
      <c r="AB8403" s="3">
        <v>44.036000000000001</v>
      </c>
      <c r="AC8403" s="3">
        <v>42.170999999999999</v>
      </c>
      <c r="AD8403" s="3">
        <v>41.182000000000002</v>
      </c>
      <c r="AE8403" s="3">
        <v>38.381</v>
      </c>
      <c r="AF8403" s="3">
        <v>42.683</v>
      </c>
      <c r="AG8403" s="3">
        <v>39.51</v>
      </c>
      <c r="AH8403" s="3">
        <v>36.862000000000002</v>
      </c>
      <c r="AI8403" s="3">
        <v>35.186</v>
      </c>
      <c r="AJ8403" s="3">
        <v>30.445</v>
      </c>
      <c r="AK8403" s="3">
        <v>31.126000000000001</v>
      </c>
      <c r="AL8403" s="3">
        <v>32.158000000000001</v>
      </c>
      <c r="AM8403" s="3">
        <v>34.21</v>
      </c>
      <c r="AN8403" s="3">
        <v>34.014000000000003</v>
      </c>
      <c r="AO8403" s="3">
        <v>32.284999999999997</v>
      </c>
      <c r="AP8403" s="3">
        <v>32.838999999999999</v>
      </c>
      <c r="AQ8403" s="3">
        <v>32.979999999999997</v>
      </c>
      <c r="AR8403" s="3">
        <v>31.995000000000001</v>
      </c>
      <c r="AS8403" s="3">
        <v>33.851999999999997</v>
      </c>
      <c r="AT8403" s="3">
        <v>31.754000000000001</v>
      </c>
      <c r="AU8403" s="3">
        <v>33.33</v>
      </c>
      <c r="AV8403" s="3">
        <v>30.981000000000002</v>
      </c>
      <c r="AW8403" s="3">
        <v>30.297000000000001</v>
      </c>
      <c r="AX8403" s="3">
        <v>30.231000000000002</v>
      </c>
      <c r="AY8403" s="3">
        <v>30.096</v>
      </c>
      <c r="AZ8403" s="3">
        <v>29.978000000000002</v>
      </c>
      <c r="BA8403">
        <v>29.87</v>
      </c>
      <c r="BB8403">
        <v>2016</v>
      </c>
    </row>
    <row r="8404" spans="1:54" hidden="1" x14ac:dyDescent="0.2">
      <c r="A8404">
        <v>927</v>
      </c>
      <c r="B8404" t="s">
        <v>360</v>
      </c>
      <c r="C8404" t="s">
        <v>252</v>
      </c>
      <c r="D8404" t="s">
        <v>38</v>
      </c>
      <c r="E8404" t="s">
        <v>250</v>
      </c>
      <c r="F8404" t="s">
        <v>249</v>
      </c>
      <c r="G8404" t="s">
        <v>225</v>
      </c>
      <c r="H8404" t="s">
        <v>222</v>
      </c>
      <c r="I8404" t="s">
        <v>1903</v>
      </c>
      <c r="J8404" s="3" t="s">
        <v>215</v>
      </c>
      <c r="K8404" s="3" t="s">
        <v>215</v>
      </c>
      <c r="L8404" s="3" t="s">
        <v>215</v>
      </c>
      <c r="M8404" s="3" t="s">
        <v>215</v>
      </c>
      <c r="N8404" s="3" t="s">
        <v>215</v>
      </c>
      <c r="O8404" s="3" t="s">
        <v>215</v>
      </c>
      <c r="P8404" s="3" t="s">
        <v>215</v>
      </c>
      <c r="Q8404" s="3" t="s">
        <v>215</v>
      </c>
      <c r="R8404" s="3" t="s">
        <v>215</v>
      </c>
      <c r="S8404" s="3" t="s">
        <v>215</v>
      </c>
      <c r="T8404" s="3" t="s">
        <v>215</v>
      </c>
      <c r="U8404" s="3" t="s">
        <v>215</v>
      </c>
      <c r="V8404" s="3">
        <v>0.04</v>
      </c>
      <c r="W8404" s="3">
        <v>-0.76300000000000001</v>
      </c>
      <c r="X8404" s="3">
        <v>-3.6379999999999999</v>
      </c>
      <c r="Y8404" s="3">
        <v>-6.7169999999999996</v>
      </c>
      <c r="Z8404" s="3">
        <v>-11.007</v>
      </c>
      <c r="AA8404" s="3">
        <v>-25.09</v>
      </c>
      <c r="AB8404" s="3">
        <v>-53.951999999999998</v>
      </c>
      <c r="AC8404" s="3">
        <v>-77.566000000000003</v>
      </c>
      <c r="AD8404" s="3">
        <v>-149.24</v>
      </c>
      <c r="AE8404" s="3">
        <v>-202.41200000000001</v>
      </c>
      <c r="AF8404" s="3">
        <v>-535.74</v>
      </c>
      <c r="AG8404" s="3">
        <v>-600.82100000000003</v>
      </c>
      <c r="AH8404" s="3">
        <v>-575.00699999999995</v>
      </c>
      <c r="AI8404" s="3">
        <v>-702.83100000000002</v>
      </c>
      <c r="AJ8404" s="3">
        <v>708.38699999999994</v>
      </c>
      <c r="AK8404" s="3">
        <v>1255.7560000000001</v>
      </c>
      <c r="AL8404" s="3">
        <v>2825.3380000000002</v>
      </c>
      <c r="AM8404" s="3">
        <v>1118.07</v>
      </c>
      <c r="AN8404" s="3">
        <v>2021.9469999999999</v>
      </c>
      <c r="AO8404" s="3">
        <v>5865.51</v>
      </c>
      <c r="AP8404" s="3">
        <v>7953.99</v>
      </c>
      <c r="AQ8404" s="3">
        <v>3183.0250000000001</v>
      </c>
      <c r="AR8404" s="3">
        <v>4323.72</v>
      </c>
      <c r="AS8404" s="3">
        <v>768.82600000000002</v>
      </c>
      <c r="AT8404" s="3">
        <v>785.35599999999999</v>
      </c>
      <c r="AU8404" s="3">
        <v>-4285.9040000000005</v>
      </c>
      <c r="AV8404" s="3">
        <v>2415.817</v>
      </c>
      <c r="AW8404" s="3">
        <v>4821.7060000000001</v>
      </c>
      <c r="AX8404" s="3">
        <v>8678.1540000000005</v>
      </c>
      <c r="AY8404" s="3">
        <v>10466.915999999999</v>
      </c>
      <c r="AZ8404" s="3">
        <v>12235.824000000001</v>
      </c>
      <c r="BA8404">
        <v>15158.357</v>
      </c>
      <c r="BB8404">
        <v>2016</v>
      </c>
    </row>
    <row r="8405" spans="1:54" hidden="1" x14ac:dyDescent="0.2">
      <c r="A8405">
        <v>927</v>
      </c>
      <c r="B8405" t="s">
        <v>360</v>
      </c>
      <c r="C8405" t="s">
        <v>251</v>
      </c>
      <c r="D8405" t="s">
        <v>38</v>
      </c>
      <c r="E8405" t="s">
        <v>250</v>
      </c>
      <c r="F8405" t="s">
        <v>249</v>
      </c>
      <c r="G8405" t="s">
        <v>217</v>
      </c>
      <c r="I8405" t="s">
        <v>248</v>
      </c>
      <c r="J8405" s="3" t="s">
        <v>215</v>
      </c>
      <c r="K8405" s="3" t="s">
        <v>215</v>
      </c>
      <c r="L8405" s="3" t="s">
        <v>215</v>
      </c>
      <c r="M8405" s="3" t="s">
        <v>215</v>
      </c>
      <c r="N8405" s="3" t="s">
        <v>215</v>
      </c>
      <c r="O8405" s="3" t="s">
        <v>215</v>
      </c>
      <c r="P8405" s="3" t="s">
        <v>215</v>
      </c>
      <c r="Q8405" s="3" t="s">
        <v>215</v>
      </c>
      <c r="R8405" s="3" t="s">
        <v>215</v>
      </c>
      <c r="S8405" s="3" t="s">
        <v>215</v>
      </c>
      <c r="T8405" s="3" t="s">
        <v>215</v>
      </c>
      <c r="U8405" s="3" t="s">
        <v>215</v>
      </c>
      <c r="V8405" s="3">
        <v>8.9659999999999993</v>
      </c>
      <c r="W8405" s="3">
        <v>-14.932</v>
      </c>
      <c r="X8405" s="3">
        <v>-5.6050000000000004</v>
      </c>
      <c r="Y8405" s="3">
        <v>-2.218</v>
      </c>
      <c r="Z8405" s="3">
        <v>-1.9690000000000001</v>
      </c>
      <c r="AA8405" s="3">
        <v>-2.569</v>
      </c>
      <c r="AB8405" s="3">
        <v>-3.81</v>
      </c>
      <c r="AC8405" s="3">
        <v>-3.6440000000000001</v>
      </c>
      <c r="AD8405" s="3">
        <v>-4.5839999999999996</v>
      </c>
      <c r="AE8405" s="3">
        <v>-4.1100000000000003</v>
      </c>
      <c r="AF8405" s="3">
        <v>-7.1909999999999998</v>
      </c>
      <c r="AG8405" s="3">
        <v>-6.1029999999999998</v>
      </c>
      <c r="AH8405" s="3">
        <v>-4.6900000000000004</v>
      </c>
      <c r="AI8405" s="3">
        <v>-4.4139999999999997</v>
      </c>
      <c r="AJ8405" s="3">
        <v>3.3530000000000002</v>
      </c>
      <c r="AK8405" s="3">
        <v>4.4550000000000001</v>
      </c>
      <c r="AL8405" s="3">
        <v>7.25</v>
      </c>
      <c r="AM8405" s="3">
        <v>2.2639999999999998</v>
      </c>
      <c r="AN8405" s="3">
        <v>3.3</v>
      </c>
      <c r="AO8405" s="3">
        <v>7.4470000000000001</v>
      </c>
      <c r="AP8405" s="3">
        <v>8.1219999999999999</v>
      </c>
      <c r="AQ8405" s="3">
        <v>2.6339999999999999</v>
      </c>
      <c r="AR8405" s="3">
        <v>2.9649999999999999</v>
      </c>
      <c r="AS8405" s="3">
        <v>0.44700000000000001</v>
      </c>
      <c r="AT8405" s="3">
        <v>0.39500000000000002</v>
      </c>
      <c r="AU8405" s="3">
        <v>-1.72</v>
      </c>
      <c r="AV8405" s="3">
        <v>0.76800000000000002</v>
      </c>
      <c r="AW8405" s="3">
        <v>1.2829999999999999</v>
      </c>
      <c r="AX8405" s="3">
        <v>1.998</v>
      </c>
      <c r="AY8405" s="3">
        <v>2.085</v>
      </c>
      <c r="AZ8405" s="3">
        <v>2.121</v>
      </c>
      <c r="BA8405">
        <v>2.2919999999999998</v>
      </c>
      <c r="BB8405">
        <v>2016</v>
      </c>
    </row>
    <row r="8406" spans="1:54" hidden="1" x14ac:dyDescent="0.2">
      <c r="A8406">
        <v>927</v>
      </c>
      <c r="B8406" t="s">
        <v>360</v>
      </c>
      <c r="C8406" t="s">
        <v>247</v>
      </c>
      <c r="D8406" t="s">
        <v>38</v>
      </c>
      <c r="E8406" t="s">
        <v>245</v>
      </c>
      <c r="F8406" t="s">
        <v>244</v>
      </c>
      <c r="G8406" t="s">
        <v>225</v>
      </c>
      <c r="H8406" t="s">
        <v>222</v>
      </c>
    </row>
    <row r="8407" spans="1:54" hidden="1" x14ac:dyDescent="0.2">
      <c r="A8407">
        <v>927</v>
      </c>
      <c r="B8407" t="s">
        <v>360</v>
      </c>
      <c r="C8407" t="s">
        <v>246</v>
      </c>
      <c r="D8407" t="s">
        <v>38</v>
      </c>
      <c r="E8407" t="s">
        <v>245</v>
      </c>
      <c r="F8407" t="s">
        <v>244</v>
      </c>
      <c r="G8407" t="s">
        <v>243</v>
      </c>
    </row>
    <row r="8408" spans="1:54" hidden="1" x14ac:dyDescent="0.2">
      <c r="A8408">
        <v>927</v>
      </c>
      <c r="B8408" t="s">
        <v>360</v>
      </c>
      <c r="C8408" t="s">
        <v>242</v>
      </c>
      <c r="D8408" t="s">
        <v>38</v>
      </c>
      <c r="E8408" t="s">
        <v>240</v>
      </c>
      <c r="F8408" t="s">
        <v>239</v>
      </c>
      <c r="G8408" t="s">
        <v>225</v>
      </c>
      <c r="H8408" t="s">
        <v>222</v>
      </c>
      <c r="I8408" t="s">
        <v>1903</v>
      </c>
      <c r="J8408" s="3" t="s">
        <v>215</v>
      </c>
      <c r="K8408" s="3" t="s">
        <v>215</v>
      </c>
      <c r="L8408" s="3" t="s">
        <v>215</v>
      </c>
      <c r="M8408" s="3" t="s">
        <v>215</v>
      </c>
      <c r="N8408" s="3" t="s">
        <v>215</v>
      </c>
      <c r="O8408" s="3" t="s">
        <v>215</v>
      </c>
      <c r="P8408" s="3" t="s">
        <v>215</v>
      </c>
      <c r="Q8408" s="3" t="s">
        <v>215</v>
      </c>
      <c r="R8408" s="3" t="s">
        <v>215</v>
      </c>
      <c r="S8408" s="3" t="s">
        <v>215</v>
      </c>
      <c r="T8408" s="3" t="s">
        <v>215</v>
      </c>
      <c r="U8408" s="3" t="s">
        <v>215</v>
      </c>
      <c r="V8408" s="3" t="s">
        <v>215</v>
      </c>
      <c r="W8408" s="3" t="s">
        <v>215</v>
      </c>
      <c r="X8408" s="3" t="s">
        <v>215</v>
      </c>
      <c r="Y8408" s="3" t="s">
        <v>215</v>
      </c>
      <c r="Z8408" s="3">
        <v>-11.007</v>
      </c>
      <c r="AA8408" s="3">
        <v>-21.576000000000001</v>
      </c>
      <c r="AB8408" s="3">
        <v>-44.261000000000003</v>
      </c>
      <c r="AC8408" s="3">
        <v>-64.822999999999993</v>
      </c>
      <c r="AD8408" s="3">
        <v>-131.10300000000001</v>
      </c>
      <c r="AE8408" s="3">
        <v>-178.11199999999999</v>
      </c>
      <c r="AF8408" s="3">
        <v>-508.02100000000002</v>
      </c>
      <c r="AG8408" s="3">
        <v>-569.90499999999997</v>
      </c>
      <c r="AH8408" s="3">
        <v>-543.09900000000005</v>
      </c>
      <c r="AI8408" s="3">
        <v>-664.84400000000005</v>
      </c>
      <c r="AJ8408" s="3">
        <v>746.82799999999997</v>
      </c>
      <c r="AK8408" s="3">
        <v>1298.55</v>
      </c>
      <c r="AL8408" s="3">
        <v>2866.252</v>
      </c>
      <c r="AM8408" s="3">
        <v>1155.828</v>
      </c>
      <c r="AN8408" s="3">
        <v>2049.808</v>
      </c>
      <c r="AO8408" s="3">
        <v>5899.5969999999998</v>
      </c>
      <c r="AP8408" s="3">
        <v>7956.8459999999995</v>
      </c>
      <c r="AQ8408" s="3">
        <v>3212.2869999999998</v>
      </c>
      <c r="AR8408" s="3">
        <v>4360.9250000000002</v>
      </c>
      <c r="AS8408" s="3">
        <v>795.226</v>
      </c>
      <c r="AT8408" s="3">
        <v>829.69600000000003</v>
      </c>
      <c r="AU8408" s="3">
        <v>-4125.5039999999999</v>
      </c>
      <c r="AV8408" s="3">
        <v>2658.9580000000001</v>
      </c>
      <c r="AW8408" s="3">
        <v>5065.8879999999999</v>
      </c>
      <c r="AX8408" s="3">
        <v>8943.3580000000002</v>
      </c>
      <c r="AY8408" s="3">
        <v>10753.998</v>
      </c>
      <c r="AZ8408" s="3">
        <v>12546.591</v>
      </c>
      <c r="BA8408">
        <v>15494.762000000001</v>
      </c>
      <c r="BB8408">
        <v>2016</v>
      </c>
    </row>
    <row r="8409" spans="1:54" hidden="1" x14ac:dyDescent="0.2">
      <c r="A8409">
        <v>927</v>
      </c>
      <c r="B8409" t="s">
        <v>360</v>
      </c>
      <c r="C8409" t="s">
        <v>241</v>
      </c>
      <c r="D8409" t="s">
        <v>38</v>
      </c>
      <c r="E8409" t="s">
        <v>240</v>
      </c>
      <c r="F8409" t="s">
        <v>239</v>
      </c>
      <c r="G8409" t="s">
        <v>217</v>
      </c>
      <c r="I8409" t="s">
        <v>238</v>
      </c>
      <c r="J8409" s="3" t="s">
        <v>215</v>
      </c>
      <c r="K8409" s="3" t="s">
        <v>215</v>
      </c>
      <c r="L8409" s="3" t="s">
        <v>215</v>
      </c>
      <c r="M8409" s="3" t="s">
        <v>215</v>
      </c>
      <c r="N8409" s="3" t="s">
        <v>215</v>
      </c>
      <c r="O8409" s="3" t="s">
        <v>215</v>
      </c>
      <c r="P8409" s="3" t="s">
        <v>215</v>
      </c>
      <c r="Q8409" s="3" t="s">
        <v>215</v>
      </c>
      <c r="R8409" s="3" t="s">
        <v>215</v>
      </c>
      <c r="S8409" s="3" t="s">
        <v>215</v>
      </c>
      <c r="T8409" s="3" t="s">
        <v>215</v>
      </c>
      <c r="U8409" s="3" t="s">
        <v>215</v>
      </c>
      <c r="V8409" s="3" t="s">
        <v>215</v>
      </c>
      <c r="W8409" s="3" t="s">
        <v>215</v>
      </c>
      <c r="X8409" s="3" t="s">
        <v>215</v>
      </c>
      <c r="Y8409" s="3" t="s">
        <v>215</v>
      </c>
      <c r="Z8409" s="3">
        <v>-1.9690000000000001</v>
      </c>
      <c r="AA8409" s="3">
        <v>-2.2090000000000001</v>
      </c>
      <c r="AB8409" s="3">
        <v>-3.125</v>
      </c>
      <c r="AC8409" s="3">
        <v>-3.0449999999999999</v>
      </c>
      <c r="AD8409" s="3">
        <v>-4.0270000000000001</v>
      </c>
      <c r="AE8409" s="3">
        <v>-3.6160000000000001</v>
      </c>
      <c r="AF8409" s="3">
        <v>-6.819</v>
      </c>
      <c r="AG8409" s="3">
        <v>-5.7889999999999997</v>
      </c>
      <c r="AH8409" s="3">
        <v>-4.4290000000000003</v>
      </c>
      <c r="AI8409" s="3">
        <v>-4.1749999999999998</v>
      </c>
      <c r="AJ8409" s="3">
        <v>3.5350000000000001</v>
      </c>
      <c r="AK8409" s="3">
        <v>4.6059999999999999</v>
      </c>
      <c r="AL8409" s="3">
        <v>7.3550000000000004</v>
      </c>
      <c r="AM8409" s="3">
        <v>2.3410000000000002</v>
      </c>
      <c r="AN8409" s="3">
        <v>3.3450000000000002</v>
      </c>
      <c r="AO8409" s="3">
        <v>7.49</v>
      </c>
      <c r="AP8409" s="3">
        <v>8.125</v>
      </c>
      <c r="AQ8409" s="3">
        <v>2.6579999999999999</v>
      </c>
      <c r="AR8409" s="3">
        <v>2.99</v>
      </c>
      <c r="AS8409" s="3">
        <v>0.46300000000000002</v>
      </c>
      <c r="AT8409" s="3">
        <v>0.41699999999999998</v>
      </c>
      <c r="AU8409" s="3">
        <v>-1.6559999999999999</v>
      </c>
      <c r="AV8409" s="3">
        <v>0.84499999999999997</v>
      </c>
      <c r="AW8409" s="3">
        <v>1.3480000000000001</v>
      </c>
      <c r="AX8409" s="3">
        <v>2.0590000000000002</v>
      </c>
      <c r="AY8409" s="3">
        <v>2.1419999999999999</v>
      </c>
      <c r="AZ8409" s="3">
        <v>2.1749999999999998</v>
      </c>
      <c r="BA8409">
        <v>2.343</v>
      </c>
      <c r="BB8409">
        <v>2016</v>
      </c>
    </row>
    <row r="8410" spans="1:54" hidden="1" x14ac:dyDescent="0.2">
      <c r="A8410">
        <v>927</v>
      </c>
      <c r="B8410" t="s">
        <v>360</v>
      </c>
      <c r="C8410" t="s">
        <v>237</v>
      </c>
      <c r="D8410" t="s">
        <v>38</v>
      </c>
      <c r="E8410" t="s">
        <v>235</v>
      </c>
      <c r="F8410" t="s">
        <v>234</v>
      </c>
      <c r="G8410" t="s">
        <v>225</v>
      </c>
      <c r="H8410" t="s">
        <v>222</v>
      </c>
    </row>
    <row r="8411" spans="1:54" hidden="1" x14ac:dyDescent="0.2">
      <c r="A8411">
        <v>927</v>
      </c>
      <c r="B8411" t="s">
        <v>360</v>
      </c>
      <c r="C8411" t="s">
        <v>236</v>
      </c>
      <c r="D8411" t="s">
        <v>38</v>
      </c>
      <c r="E8411" t="s">
        <v>235</v>
      </c>
      <c r="F8411" t="s">
        <v>234</v>
      </c>
      <c r="G8411" t="s">
        <v>217</v>
      </c>
    </row>
    <row r="8412" spans="1:54" hidden="1" x14ac:dyDescent="0.2">
      <c r="A8412">
        <v>927</v>
      </c>
      <c r="B8412" t="s">
        <v>360</v>
      </c>
      <c r="C8412" t="s">
        <v>233</v>
      </c>
      <c r="D8412" t="s">
        <v>38</v>
      </c>
      <c r="E8412" t="s">
        <v>231</v>
      </c>
      <c r="F8412" t="s">
        <v>230</v>
      </c>
      <c r="G8412" t="s">
        <v>225</v>
      </c>
      <c r="H8412" t="s">
        <v>222</v>
      </c>
      <c r="I8412" t="s">
        <v>1903</v>
      </c>
      <c r="J8412" s="3" t="s">
        <v>215</v>
      </c>
      <c r="K8412" s="3" t="s">
        <v>215</v>
      </c>
      <c r="L8412" s="3" t="s">
        <v>215</v>
      </c>
      <c r="M8412" s="3" t="s">
        <v>215</v>
      </c>
      <c r="N8412" s="3" t="s">
        <v>215</v>
      </c>
      <c r="O8412" s="3" t="s">
        <v>215</v>
      </c>
      <c r="P8412" s="3" t="s">
        <v>215</v>
      </c>
      <c r="Q8412" s="3" t="s">
        <v>215</v>
      </c>
      <c r="R8412" s="3" t="s">
        <v>215</v>
      </c>
      <c r="S8412" s="3" t="s">
        <v>215</v>
      </c>
      <c r="T8412" s="3" t="s">
        <v>215</v>
      </c>
      <c r="U8412" s="3" t="s">
        <v>215</v>
      </c>
      <c r="V8412" s="3" t="s">
        <v>215</v>
      </c>
      <c r="W8412" s="3" t="s">
        <v>215</v>
      </c>
      <c r="X8412" s="3" t="s">
        <v>215</v>
      </c>
      <c r="Y8412" s="3" t="s">
        <v>215</v>
      </c>
      <c r="Z8412" s="3" t="s">
        <v>215</v>
      </c>
      <c r="AA8412" s="3" t="s">
        <v>215</v>
      </c>
      <c r="AB8412" s="3">
        <v>416.06099999999998</v>
      </c>
      <c r="AC8412" s="3">
        <v>624.86500000000001</v>
      </c>
      <c r="AD8412" s="3">
        <v>1371.4280000000001</v>
      </c>
      <c r="AE8412" s="3">
        <v>2924.4369999999999</v>
      </c>
      <c r="AF8412" s="3">
        <v>4067.681</v>
      </c>
      <c r="AG8412" s="3">
        <v>4096.0550000000003</v>
      </c>
      <c r="AH8412" s="3">
        <v>4306.2020000000002</v>
      </c>
      <c r="AI8412" s="3">
        <v>4489.2860000000001</v>
      </c>
      <c r="AJ8412" s="3">
        <v>4430.0959999999995</v>
      </c>
      <c r="AK8412" s="3">
        <v>4449.3869999999997</v>
      </c>
      <c r="AL8412" s="3">
        <v>4806.2470000000003</v>
      </c>
      <c r="AM8412" s="3">
        <v>5385.5529999999999</v>
      </c>
      <c r="AN8412" s="3">
        <v>6155.0609999999997</v>
      </c>
      <c r="AO8412" s="3">
        <v>7867.27</v>
      </c>
      <c r="AP8412" s="3">
        <v>10331.894</v>
      </c>
      <c r="AQ8412" s="3">
        <v>13556.565000000001</v>
      </c>
      <c r="AR8412" s="3">
        <v>15959.737999999999</v>
      </c>
      <c r="AS8412" s="3">
        <v>15814.26</v>
      </c>
      <c r="AT8412" s="3">
        <v>20923.509999999998</v>
      </c>
      <c r="AU8412" s="3">
        <v>61135.154999999999</v>
      </c>
      <c r="AV8412" s="3">
        <v>63221.214</v>
      </c>
      <c r="AW8412" s="3">
        <v>77618.918999999994</v>
      </c>
      <c r="AX8412" s="3">
        <v>92566.687000000005</v>
      </c>
      <c r="AY8412" s="3">
        <v>110521.193</v>
      </c>
      <c r="AZ8412" s="3">
        <v>131110.44099999999</v>
      </c>
      <c r="BA8412">
        <v>154734.06899999999</v>
      </c>
      <c r="BB8412">
        <v>2016</v>
      </c>
    </row>
    <row r="8413" spans="1:54" hidden="1" x14ac:dyDescent="0.2">
      <c r="A8413">
        <v>927</v>
      </c>
      <c r="B8413" t="s">
        <v>360</v>
      </c>
      <c r="C8413" t="s">
        <v>232</v>
      </c>
      <c r="D8413" t="s">
        <v>38</v>
      </c>
      <c r="E8413" t="s">
        <v>231</v>
      </c>
      <c r="F8413" t="s">
        <v>230</v>
      </c>
      <c r="G8413" t="s">
        <v>217</v>
      </c>
      <c r="I8413" t="s">
        <v>229</v>
      </c>
      <c r="J8413" s="3" t="s">
        <v>215</v>
      </c>
      <c r="K8413" s="3" t="s">
        <v>215</v>
      </c>
      <c r="L8413" s="3" t="s">
        <v>215</v>
      </c>
      <c r="M8413" s="3" t="s">
        <v>215</v>
      </c>
      <c r="N8413" s="3" t="s">
        <v>215</v>
      </c>
      <c r="O8413" s="3" t="s">
        <v>215</v>
      </c>
      <c r="P8413" s="3" t="s">
        <v>215</v>
      </c>
      <c r="Q8413" s="3" t="s">
        <v>215</v>
      </c>
      <c r="R8413" s="3" t="s">
        <v>215</v>
      </c>
      <c r="S8413" s="3" t="s">
        <v>215</v>
      </c>
      <c r="T8413" s="3" t="s">
        <v>215</v>
      </c>
      <c r="U8413" s="3" t="s">
        <v>215</v>
      </c>
      <c r="V8413" s="3" t="s">
        <v>215</v>
      </c>
      <c r="W8413" s="3" t="s">
        <v>215</v>
      </c>
      <c r="X8413" s="3" t="s">
        <v>215</v>
      </c>
      <c r="Y8413" s="3" t="s">
        <v>215</v>
      </c>
      <c r="Z8413" s="3" t="s">
        <v>215</v>
      </c>
      <c r="AA8413" s="3" t="s">
        <v>215</v>
      </c>
      <c r="AB8413" s="3">
        <v>29.379000000000001</v>
      </c>
      <c r="AC8413" s="3">
        <v>29.353999999999999</v>
      </c>
      <c r="AD8413" s="3">
        <v>42.125</v>
      </c>
      <c r="AE8413" s="3">
        <v>59.375999999999998</v>
      </c>
      <c r="AF8413" s="3">
        <v>54.597999999999999</v>
      </c>
      <c r="AG8413" s="3">
        <v>41.61</v>
      </c>
      <c r="AH8413" s="3">
        <v>35.121000000000002</v>
      </c>
      <c r="AI8413" s="3">
        <v>28.193000000000001</v>
      </c>
      <c r="AJ8413" s="3">
        <v>20.971</v>
      </c>
      <c r="AK8413" s="3">
        <v>15.784000000000001</v>
      </c>
      <c r="AL8413" s="3">
        <v>12.333</v>
      </c>
      <c r="AM8413" s="3">
        <v>10.907</v>
      </c>
      <c r="AN8413" s="3">
        <v>10.044</v>
      </c>
      <c r="AO8413" s="3">
        <v>9.9879999999999995</v>
      </c>
      <c r="AP8413" s="3">
        <v>10.55</v>
      </c>
      <c r="AQ8413" s="3">
        <v>11.217000000000001</v>
      </c>
      <c r="AR8413" s="3">
        <v>10.943</v>
      </c>
      <c r="AS8413" s="3">
        <v>9.2050000000000001</v>
      </c>
      <c r="AT8413" s="3">
        <v>10.521000000000001</v>
      </c>
      <c r="AU8413" s="3">
        <v>24.539000000000001</v>
      </c>
      <c r="AV8413" s="3">
        <v>20.093</v>
      </c>
      <c r="AW8413" s="3">
        <v>20.649000000000001</v>
      </c>
      <c r="AX8413" s="3">
        <v>21.315000000000001</v>
      </c>
      <c r="AY8413" s="3">
        <v>22.018000000000001</v>
      </c>
      <c r="AZ8413" s="3">
        <v>22.725000000000001</v>
      </c>
      <c r="BA8413">
        <v>23.4</v>
      </c>
      <c r="BB8413">
        <v>2016</v>
      </c>
    </row>
    <row r="8414" spans="1:54" hidden="1" x14ac:dyDescent="0.2">
      <c r="A8414">
        <v>927</v>
      </c>
      <c r="B8414" t="s">
        <v>360</v>
      </c>
      <c r="C8414" t="s">
        <v>228</v>
      </c>
      <c r="D8414" t="s">
        <v>38</v>
      </c>
      <c r="E8414" t="s">
        <v>227</v>
      </c>
      <c r="F8414" t="s">
        <v>226</v>
      </c>
      <c r="G8414" t="s">
        <v>225</v>
      </c>
      <c r="H8414" t="s">
        <v>222</v>
      </c>
      <c r="I8414" t="s">
        <v>1903</v>
      </c>
      <c r="J8414" s="3" t="s">
        <v>215</v>
      </c>
      <c r="K8414" s="3" t="s">
        <v>215</v>
      </c>
      <c r="L8414" s="3" t="s">
        <v>215</v>
      </c>
      <c r="M8414" s="3" t="s">
        <v>215</v>
      </c>
      <c r="N8414" s="3" t="s">
        <v>215</v>
      </c>
      <c r="O8414" s="3" t="s">
        <v>215</v>
      </c>
      <c r="P8414" s="3" t="s">
        <v>215</v>
      </c>
      <c r="Q8414" s="3" t="s">
        <v>215</v>
      </c>
      <c r="R8414" s="3" t="s">
        <v>215</v>
      </c>
      <c r="S8414" s="3" t="s">
        <v>215</v>
      </c>
      <c r="T8414" s="3" t="s">
        <v>215</v>
      </c>
      <c r="U8414" s="3" t="s">
        <v>215</v>
      </c>
      <c r="V8414" s="3">
        <v>0.44400000000000001</v>
      </c>
      <c r="W8414" s="3">
        <v>5.1130000000000004</v>
      </c>
      <c r="X8414" s="3">
        <v>64.900000000000006</v>
      </c>
      <c r="Y8414" s="3">
        <v>302.8</v>
      </c>
      <c r="Z8414" s="3">
        <v>559.1</v>
      </c>
      <c r="AA8414" s="3">
        <v>976.8</v>
      </c>
      <c r="AB8414" s="3">
        <v>1416.2</v>
      </c>
      <c r="AC8414" s="3">
        <v>2128.6999999999998</v>
      </c>
      <c r="AD8414" s="3">
        <v>3255.6</v>
      </c>
      <c r="AE8414" s="3">
        <v>4925.3</v>
      </c>
      <c r="AF8414" s="3">
        <v>7450.2</v>
      </c>
      <c r="AG8414" s="3">
        <v>9844</v>
      </c>
      <c r="AH8414" s="3">
        <v>12261</v>
      </c>
      <c r="AI8414" s="3">
        <v>15923.4</v>
      </c>
      <c r="AJ8414" s="3">
        <v>21124.9</v>
      </c>
      <c r="AK8414" s="3">
        <v>28190</v>
      </c>
      <c r="AL8414" s="3">
        <v>38969.800000000003</v>
      </c>
      <c r="AM8414" s="3">
        <v>49375.6</v>
      </c>
      <c r="AN8414" s="3">
        <v>61278.2</v>
      </c>
      <c r="AO8414" s="3">
        <v>78764.2</v>
      </c>
      <c r="AP8414" s="3">
        <v>97929.3</v>
      </c>
      <c r="AQ8414" s="3">
        <v>120861.5</v>
      </c>
      <c r="AR8414" s="3">
        <v>145846.39999999999</v>
      </c>
      <c r="AS8414" s="3">
        <v>171808.3</v>
      </c>
      <c r="AT8414" s="3">
        <v>198871.6</v>
      </c>
      <c r="AU8414" s="3">
        <v>249136</v>
      </c>
      <c r="AV8414" s="3">
        <v>314640.62300000002</v>
      </c>
      <c r="AW8414" s="3">
        <v>375904.53700000001</v>
      </c>
      <c r="AX8414" s="3">
        <v>434274.42800000001</v>
      </c>
      <c r="AY8414" s="3">
        <v>501949.446</v>
      </c>
      <c r="AZ8414" s="3">
        <v>576932.01599999995</v>
      </c>
      <c r="BA8414">
        <v>661245.36100000003</v>
      </c>
      <c r="BB8414">
        <v>2016</v>
      </c>
    </row>
    <row r="8415" spans="1:54" hidden="1" x14ac:dyDescent="0.2">
      <c r="A8415">
        <v>927</v>
      </c>
      <c r="B8415" t="s">
        <v>360</v>
      </c>
      <c r="C8415" t="s">
        <v>224</v>
      </c>
      <c r="D8415" t="s">
        <v>38</v>
      </c>
      <c r="E8415" t="s">
        <v>219</v>
      </c>
      <c r="F8415" t="s">
        <v>218</v>
      </c>
      <c r="G8415" t="s">
        <v>223</v>
      </c>
      <c r="H8415" t="s">
        <v>222</v>
      </c>
      <c r="I8415" t="s">
        <v>1904</v>
      </c>
      <c r="J8415" s="3" t="s">
        <v>215</v>
      </c>
      <c r="K8415" s="3" t="s">
        <v>215</v>
      </c>
      <c r="L8415" s="3" t="s">
        <v>215</v>
      </c>
      <c r="M8415" s="3" t="s">
        <v>215</v>
      </c>
      <c r="N8415" s="3" t="s">
        <v>215</v>
      </c>
      <c r="O8415" s="3" t="s">
        <v>215</v>
      </c>
      <c r="P8415" s="3" t="s">
        <v>215</v>
      </c>
      <c r="Q8415" s="3" t="s">
        <v>215</v>
      </c>
      <c r="R8415" s="3" t="s">
        <v>215</v>
      </c>
      <c r="S8415" s="3" t="s">
        <v>215</v>
      </c>
      <c r="T8415" s="3" t="s">
        <v>215</v>
      </c>
      <c r="U8415" s="3" t="s">
        <v>215</v>
      </c>
      <c r="V8415" s="3">
        <v>-0.23699999999999999</v>
      </c>
      <c r="W8415" s="3">
        <v>-0.439</v>
      </c>
      <c r="X8415" s="3">
        <v>0.11799999999999999</v>
      </c>
      <c r="Y8415" s="3">
        <v>-0.02</v>
      </c>
      <c r="Z8415" s="3">
        <v>-0.98</v>
      </c>
      <c r="AA8415" s="3">
        <v>-0.58399999999999996</v>
      </c>
      <c r="AB8415" s="3">
        <v>-0.10199999999999999</v>
      </c>
      <c r="AC8415" s="3">
        <v>-0.16300000000000001</v>
      </c>
      <c r="AD8415" s="3">
        <v>0.54700000000000004</v>
      </c>
      <c r="AE8415" s="3">
        <v>0.185</v>
      </c>
      <c r="AF8415" s="3">
        <v>0.27700000000000002</v>
      </c>
      <c r="AG8415" s="3">
        <v>0.64200000000000002</v>
      </c>
      <c r="AH8415" s="3">
        <v>-0.56699999999999995</v>
      </c>
      <c r="AI8415" s="3">
        <v>1.097</v>
      </c>
      <c r="AJ8415" s="3">
        <v>1.552</v>
      </c>
      <c r="AK8415" s="3">
        <v>2.0299999999999998</v>
      </c>
      <c r="AL8415" s="3">
        <v>2.4849999999999999</v>
      </c>
      <c r="AM8415" s="3">
        <v>1.117</v>
      </c>
      <c r="AN8415" s="3">
        <v>2.74</v>
      </c>
      <c r="AO8415" s="3">
        <v>2.621</v>
      </c>
      <c r="AP8415" s="3">
        <v>0.6</v>
      </c>
      <c r="AQ8415" s="3">
        <v>1.631</v>
      </c>
      <c r="AR8415" s="3">
        <v>1.069</v>
      </c>
      <c r="AS8415" s="3">
        <v>0.47</v>
      </c>
      <c r="AT8415" s="3">
        <v>0.498</v>
      </c>
      <c r="AU8415" s="3">
        <v>1.774</v>
      </c>
      <c r="AV8415" s="3">
        <v>8.5999999999999993E-2</v>
      </c>
      <c r="AW8415" s="3">
        <v>-0.52500000000000002</v>
      </c>
      <c r="AX8415" s="3">
        <v>-1.413</v>
      </c>
      <c r="AY8415" s="3">
        <v>-1.4930000000000001</v>
      </c>
      <c r="AZ8415" s="3">
        <v>-1.498</v>
      </c>
      <c r="BA8415">
        <v>-1.401</v>
      </c>
      <c r="BB8415">
        <v>2016</v>
      </c>
    </row>
    <row r="8416" spans="1:54" hidden="1" x14ac:dyDescent="0.2">
      <c r="A8416">
        <v>927</v>
      </c>
      <c r="B8416" t="s">
        <v>360</v>
      </c>
      <c r="C8416" t="s">
        <v>220</v>
      </c>
      <c r="D8416" t="s">
        <v>38</v>
      </c>
      <c r="E8416" t="s">
        <v>219</v>
      </c>
      <c r="F8416" t="s">
        <v>218</v>
      </c>
      <c r="G8416" t="s">
        <v>217</v>
      </c>
      <c r="I8416" t="s">
        <v>216</v>
      </c>
      <c r="J8416" s="3" t="s">
        <v>215</v>
      </c>
      <c r="K8416" s="3" t="s">
        <v>215</v>
      </c>
      <c r="L8416" s="3" t="s">
        <v>215</v>
      </c>
      <c r="M8416" s="3" t="s">
        <v>215</v>
      </c>
      <c r="N8416" s="3" t="s">
        <v>215</v>
      </c>
      <c r="O8416" s="3" t="s">
        <v>215</v>
      </c>
      <c r="P8416" s="3" t="s">
        <v>215</v>
      </c>
      <c r="Q8416" s="3" t="s">
        <v>215</v>
      </c>
      <c r="R8416" s="3" t="s">
        <v>215</v>
      </c>
      <c r="S8416" s="3" t="s">
        <v>215</v>
      </c>
      <c r="T8416" s="3" t="s">
        <v>215</v>
      </c>
      <c r="U8416" s="3" t="s">
        <v>215</v>
      </c>
      <c r="V8416" s="3">
        <v>-6.6369999999999996</v>
      </c>
      <c r="W8416" s="3">
        <v>-7.952</v>
      </c>
      <c r="X8416" s="3">
        <v>1.8089999999999999</v>
      </c>
      <c r="Y8416" s="3">
        <v>-0.19700000000000001</v>
      </c>
      <c r="Z8416" s="3">
        <v>-7.0389999999999997</v>
      </c>
      <c r="AA8416" s="3">
        <v>-3.972</v>
      </c>
      <c r="AB8416" s="3">
        <v>-0.68200000000000005</v>
      </c>
      <c r="AC8416" s="3">
        <v>-0.95699999999999996</v>
      </c>
      <c r="AD8416" s="3">
        <v>3.984</v>
      </c>
      <c r="AE8416" s="3">
        <v>1.591</v>
      </c>
      <c r="AF8416" s="3">
        <v>2.863</v>
      </c>
      <c r="AG8416" s="3">
        <v>6.3360000000000003</v>
      </c>
      <c r="AH8416" s="3">
        <v>-4.7240000000000002</v>
      </c>
      <c r="AI8416" s="3">
        <v>7.6660000000000004</v>
      </c>
      <c r="AJ8416" s="3">
        <v>8.9550000000000001</v>
      </c>
      <c r="AK8416" s="3">
        <v>9.0990000000000002</v>
      </c>
      <c r="AL8416" s="3">
        <v>8.4149999999999991</v>
      </c>
      <c r="AM8416" s="3">
        <v>3.3149999999999999</v>
      </c>
      <c r="AN8416" s="3">
        <v>7.09</v>
      </c>
      <c r="AO8416" s="3">
        <v>5.7060000000000004</v>
      </c>
      <c r="AP8416" s="3">
        <v>1.1579999999999999</v>
      </c>
      <c r="AQ8416" s="3">
        <v>2.827</v>
      </c>
      <c r="AR8416" s="3">
        <v>1.694</v>
      </c>
      <c r="AS8416" s="3">
        <v>0.70599999999999996</v>
      </c>
      <c r="AT8416" s="3">
        <v>0.747</v>
      </c>
      <c r="AU8416" s="3">
        <v>3.7050000000000001</v>
      </c>
      <c r="AV8416" s="3">
        <v>0.21299999999999999</v>
      </c>
      <c r="AW8416" s="3">
        <v>-1.0960000000000001</v>
      </c>
      <c r="AX8416" s="3">
        <v>-2.774</v>
      </c>
      <c r="AY8416" s="3">
        <v>-2.746</v>
      </c>
      <c r="AZ8416" s="3">
        <v>-2.5939999999999999</v>
      </c>
      <c r="BA8416">
        <v>-2.2919999999999998</v>
      </c>
      <c r="BB8416">
        <v>2016</v>
      </c>
    </row>
    <row r="8417" spans="1:54" x14ac:dyDescent="0.2">
      <c r="A8417">
        <v>846</v>
      </c>
      <c r="B8417" t="s">
        <v>359</v>
      </c>
      <c r="C8417" t="s">
        <v>352</v>
      </c>
      <c r="D8417" t="s">
        <v>99</v>
      </c>
      <c r="E8417" t="s">
        <v>349</v>
      </c>
      <c r="F8417" t="s">
        <v>351</v>
      </c>
      <c r="G8417" t="s">
        <v>225</v>
      </c>
      <c r="H8417" t="s">
        <v>222</v>
      </c>
      <c r="I8417" t="s">
        <v>1905</v>
      </c>
      <c r="J8417" s="3">
        <v>24.097999999999999</v>
      </c>
      <c r="K8417" s="3">
        <v>25.152999999999999</v>
      </c>
      <c r="L8417" s="3">
        <v>25.651</v>
      </c>
      <c r="M8417" s="3">
        <v>26.422999999999998</v>
      </c>
      <c r="N8417" s="3">
        <v>28.952999999999999</v>
      </c>
      <c r="O8417" s="3">
        <v>29.242999999999999</v>
      </c>
      <c r="P8417" s="3">
        <v>29.199000000000002</v>
      </c>
      <c r="Q8417" s="3">
        <v>28.353999999999999</v>
      </c>
      <c r="R8417" s="3">
        <v>27.873999999999999</v>
      </c>
      <c r="S8417" s="3">
        <v>28.300999999999998</v>
      </c>
      <c r="T8417" s="3">
        <v>31.611000000000001</v>
      </c>
      <c r="U8417" s="3">
        <v>32.606000000000002</v>
      </c>
      <c r="V8417" s="3">
        <v>33.448999999999998</v>
      </c>
      <c r="W8417" s="3">
        <v>33.695</v>
      </c>
      <c r="X8417" s="3">
        <v>36.755000000000003</v>
      </c>
      <c r="Y8417" s="3">
        <v>37.124000000000002</v>
      </c>
      <c r="Z8417" s="3">
        <v>37.988</v>
      </c>
      <c r="AA8417" s="3">
        <v>39.851999999999997</v>
      </c>
      <c r="AB8417" s="3">
        <v>40.320999999999998</v>
      </c>
      <c r="AC8417" s="3">
        <v>40.457000000000001</v>
      </c>
      <c r="AD8417" s="3">
        <v>42.853999999999999</v>
      </c>
      <c r="AE8417" s="3">
        <v>41.398000000000003</v>
      </c>
      <c r="AF8417" s="3">
        <v>39.246000000000002</v>
      </c>
      <c r="AG8417" s="3">
        <v>40.929000000000002</v>
      </c>
      <c r="AH8417" s="3">
        <v>42.561</v>
      </c>
      <c r="AI8417" s="3">
        <v>44.819000000000003</v>
      </c>
      <c r="AJ8417" s="3">
        <v>48.613</v>
      </c>
      <c r="AK8417" s="3">
        <v>51.128</v>
      </c>
      <c r="AL8417" s="3">
        <v>54.424999999999997</v>
      </c>
      <c r="AM8417" s="3">
        <v>56.228000000000002</v>
      </c>
      <c r="AN8417" s="3">
        <v>57.143999999999998</v>
      </c>
      <c r="AO8417" s="3">
        <v>57.843000000000004</v>
      </c>
      <c r="AP8417" s="3">
        <v>58.857999999999997</v>
      </c>
      <c r="AQ8417" s="3">
        <v>60.017000000000003</v>
      </c>
      <c r="AR8417" s="3">
        <v>61.4</v>
      </c>
      <c r="AS8417" s="3">
        <v>61.5</v>
      </c>
      <c r="AT8417" s="3">
        <v>63.631999999999998</v>
      </c>
      <c r="AU8417" s="3">
        <v>66.305000000000007</v>
      </c>
      <c r="AV8417" s="3">
        <v>68.823999999999998</v>
      </c>
      <c r="AW8417" s="3">
        <v>71.233000000000004</v>
      </c>
      <c r="AX8417" s="3">
        <v>73.37</v>
      </c>
      <c r="AY8417" s="3">
        <v>75.570999999999998</v>
      </c>
      <c r="AZ8417" s="3">
        <v>77.837999999999994</v>
      </c>
      <c r="BA8417">
        <v>80.173000000000002</v>
      </c>
      <c r="BB8417">
        <v>2015</v>
      </c>
    </row>
    <row r="8418" spans="1:54" hidden="1" x14ac:dyDescent="0.2">
      <c r="A8418">
        <v>846</v>
      </c>
      <c r="B8418" t="s">
        <v>359</v>
      </c>
      <c r="C8418" t="s">
        <v>350</v>
      </c>
      <c r="D8418" t="s">
        <v>99</v>
      </c>
      <c r="E8418" t="s">
        <v>349</v>
      </c>
      <c r="F8418" t="s">
        <v>348</v>
      </c>
      <c r="G8418" t="s">
        <v>275</v>
      </c>
      <c r="I8418" t="s">
        <v>347</v>
      </c>
      <c r="J8418" s="3">
        <v>5.4509999999999996</v>
      </c>
      <c r="K8418" s="3">
        <v>4.375</v>
      </c>
      <c r="L8418" s="3">
        <v>1.98</v>
      </c>
      <c r="M8418" s="3">
        <v>3.01</v>
      </c>
      <c r="N8418" s="3">
        <v>9.577</v>
      </c>
      <c r="O8418" s="3">
        <v>1.0009999999999999</v>
      </c>
      <c r="P8418" s="3">
        <v>-0.14899999999999999</v>
      </c>
      <c r="Q8418" s="3">
        <v>-2.8940000000000001</v>
      </c>
      <c r="R8418" s="3">
        <v>-1.6950000000000001</v>
      </c>
      <c r="S8418" s="3">
        <v>1.5329999999999999</v>
      </c>
      <c r="T8418" s="3">
        <v>11.696999999999999</v>
      </c>
      <c r="U8418" s="3">
        <v>3.1469999999999998</v>
      </c>
      <c r="V8418" s="3">
        <v>2.5840000000000001</v>
      </c>
      <c r="W8418" s="3">
        <v>0.73599999999999999</v>
      </c>
      <c r="X8418" s="3">
        <v>9.0790000000000006</v>
      </c>
      <c r="Y8418" s="3">
        <v>1.0049999999999999</v>
      </c>
      <c r="Z8418" s="3">
        <v>2.3279999999999998</v>
      </c>
      <c r="AA8418" s="3">
        <v>4.907</v>
      </c>
      <c r="AB8418" s="3">
        <v>1.1759999999999999</v>
      </c>
      <c r="AC8418" s="3">
        <v>0.33700000000000002</v>
      </c>
      <c r="AD8418" s="3">
        <v>5.9249999999999998</v>
      </c>
      <c r="AE8418" s="3">
        <v>-3.3980000000000001</v>
      </c>
      <c r="AF8418" s="3">
        <v>-5.1980000000000004</v>
      </c>
      <c r="AG8418" s="3">
        <v>4.2880000000000003</v>
      </c>
      <c r="AH8418" s="3">
        <v>3.9870000000000001</v>
      </c>
      <c r="AI8418" s="3">
        <v>5.3049999999999997</v>
      </c>
      <c r="AJ8418" s="3">
        <v>8.4649999999999999</v>
      </c>
      <c r="AK8418" s="3">
        <v>5.1740000000000004</v>
      </c>
      <c r="AL8418" s="3">
        <v>6.4489999999999998</v>
      </c>
      <c r="AM8418" s="3">
        <v>3.3130000000000002</v>
      </c>
      <c r="AN8418" s="3">
        <v>1.629</v>
      </c>
      <c r="AO8418" s="3">
        <v>1.2230000000000001</v>
      </c>
      <c r="AP8418" s="3">
        <v>1.7549999999999999</v>
      </c>
      <c r="AQ8418" s="3">
        <v>1.9690000000000001</v>
      </c>
      <c r="AR8418" s="3">
        <v>2.3039999999999998</v>
      </c>
      <c r="AS8418" s="3">
        <v>0.16300000000000001</v>
      </c>
      <c r="AT8418" s="3">
        <v>3.4670000000000001</v>
      </c>
      <c r="AU8418" s="3">
        <v>4.2</v>
      </c>
      <c r="AV8418" s="3">
        <v>3.8</v>
      </c>
      <c r="AW8418" s="3">
        <v>3.5</v>
      </c>
      <c r="AX8418" s="3">
        <v>3</v>
      </c>
      <c r="AY8418" s="3">
        <v>3</v>
      </c>
      <c r="AZ8418" s="3">
        <v>3</v>
      </c>
      <c r="BA8418">
        <v>3</v>
      </c>
      <c r="BB8418">
        <v>2015</v>
      </c>
    </row>
    <row r="8419" spans="1:54" hidden="1" x14ac:dyDescent="0.2">
      <c r="A8419">
        <v>846</v>
      </c>
      <c r="B8419" t="s">
        <v>359</v>
      </c>
      <c r="C8419" t="s">
        <v>346</v>
      </c>
      <c r="D8419" t="s">
        <v>99</v>
      </c>
      <c r="E8419" t="s">
        <v>342</v>
      </c>
      <c r="F8419" t="s">
        <v>345</v>
      </c>
      <c r="G8419" t="s">
        <v>225</v>
      </c>
      <c r="H8419" t="s">
        <v>222</v>
      </c>
      <c r="I8419" t="s">
        <v>1905</v>
      </c>
      <c r="J8419" s="3">
        <v>8.2759999999999998</v>
      </c>
      <c r="K8419" s="3">
        <v>9.9930000000000003</v>
      </c>
      <c r="L8419" s="3">
        <v>11.016</v>
      </c>
      <c r="M8419" s="3">
        <v>11.664999999999999</v>
      </c>
      <c r="N8419" s="3">
        <v>14.337</v>
      </c>
      <c r="O8419" s="3">
        <v>13.981</v>
      </c>
      <c r="P8419" s="3">
        <v>13.545</v>
      </c>
      <c r="Q8419" s="3">
        <v>15.32</v>
      </c>
      <c r="R8419" s="3">
        <v>16.536000000000001</v>
      </c>
      <c r="S8419" s="3">
        <v>17.872</v>
      </c>
      <c r="T8419" s="3">
        <v>19.768999999999998</v>
      </c>
      <c r="U8419" s="3">
        <v>22.484999999999999</v>
      </c>
      <c r="V8419" s="3">
        <v>23.709</v>
      </c>
      <c r="W8419" s="3">
        <v>24.376000000000001</v>
      </c>
      <c r="X8419" s="3">
        <v>27.204000000000001</v>
      </c>
      <c r="Y8419" s="3">
        <v>27.952999999999999</v>
      </c>
      <c r="Z8419" s="3">
        <v>29.2</v>
      </c>
      <c r="AA8419" s="3">
        <v>31.606000000000002</v>
      </c>
      <c r="AB8419" s="3">
        <v>33.447000000000003</v>
      </c>
      <c r="AC8419" s="3">
        <v>34.593000000000004</v>
      </c>
      <c r="AD8419" s="3">
        <v>37.441000000000003</v>
      </c>
      <c r="AE8419" s="3">
        <v>37.479999999999997</v>
      </c>
      <c r="AF8419" s="3">
        <v>36.552999999999997</v>
      </c>
      <c r="AG8419" s="3">
        <v>38.424999999999997</v>
      </c>
      <c r="AH8419" s="3">
        <v>40.802</v>
      </c>
      <c r="AI8419" s="3">
        <v>43.145000000000003</v>
      </c>
      <c r="AJ8419" s="3">
        <v>48.610999999999997</v>
      </c>
      <c r="AK8419" s="3">
        <v>53.927</v>
      </c>
      <c r="AL8419" s="3">
        <v>61.606999999999999</v>
      </c>
      <c r="AM8419" s="3">
        <v>65.117000000000004</v>
      </c>
      <c r="AN8419" s="3">
        <v>67.911000000000001</v>
      </c>
      <c r="AO8419" s="3">
        <v>70.873000000000005</v>
      </c>
      <c r="AP8419" s="3">
        <v>72.415000000000006</v>
      </c>
      <c r="AQ8419" s="3">
        <v>75.802999999999997</v>
      </c>
      <c r="AR8419" s="3">
        <v>79.108999999999995</v>
      </c>
      <c r="AS8419" s="3">
        <v>82.798000000000002</v>
      </c>
      <c r="AT8419" s="3">
        <v>87.25</v>
      </c>
      <c r="AU8419" s="3">
        <v>93.733000000000004</v>
      </c>
      <c r="AV8419" s="3">
        <v>101.932</v>
      </c>
      <c r="AW8419" s="3">
        <v>109.06</v>
      </c>
      <c r="AX8419" s="3">
        <v>116.062</v>
      </c>
      <c r="AY8419" s="3">
        <v>123.514</v>
      </c>
      <c r="AZ8419" s="3">
        <v>131.44399999999999</v>
      </c>
      <c r="BA8419">
        <v>139.88399999999999</v>
      </c>
      <c r="BB8419">
        <v>2015</v>
      </c>
    </row>
    <row r="8420" spans="1:54" hidden="1" x14ac:dyDescent="0.2">
      <c r="A8420">
        <v>846</v>
      </c>
      <c r="B8420" t="s">
        <v>359</v>
      </c>
      <c r="C8420" t="s">
        <v>344</v>
      </c>
      <c r="D8420" t="s">
        <v>99</v>
      </c>
      <c r="E8420" t="s">
        <v>342</v>
      </c>
      <c r="F8420" t="s">
        <v>343</v>
      </c>
      <c r="G8420" t="s">
        <v>223</v>
      </c>
      <c r="H8420" t="s">
        <v>222</v>
      </c>
      <c r="I8420" t="s">
        <v>310</v>
      </c>
      <c r="J8420" s="3">
        <v>0.121</v>
      </c>
      <c r="K8420" s="3">
        <v>0.114</v>
      </c>
      <c r="L8420" s="3">
        <v>0.114</v>
      </c>
      <c r="M8420" s="3">
        <v>0.11700000000000001</v>
      </c>
      <c r="N8420" s="3">
        <v>0.14399999999999999</v>
      </c>
      <c r="O8420" s="3">
        <v>0.13200000000000001</v>
      </c>
      <c r="P8420" s="3">
        <v>0.128</v>
      </c>
      <c r="Q8420" s="3">
        <v>0.13900000000000001</v>
      </c>
      <c r="R8420" s="3">
        <v>0.158</v>
      </c>
      <c r="S8420" s="3">
        <v>0.154</v>
      </c>
      <c r="T8420" s="3">
        <v>0.16900000000000001</v>
      </c>
      <c r="U8420" s="3">
        <v>0.20100000000000001</v>
      </c>
      <c r="V8420" s="3">
        <v>0.20899999999999999</v>
      </c>
      <c r="W8420" s="3">
        <v>0.2</v>
      </c>
      <c r="X8420" s="3">
        <v>0.23400000000000001</v>
      </c>
      <c r="Y8420" s="3">
        <v>0.249</v>
      </c>
      <c r="Z8420" s="3">
        <v>0.26100000000000001</v>
      </c>
      <c r="AA8420" s="3">
        <v>0.27300000000000002</v>
      </c>
      <c r="AB8420" s="3">
        <v>0.26200000000000001</v>
      </c>
      <c r="AC8420" s="3">
        <v>0.26800000000000002</v>
      </c>
      <c r="AD8420" s="3">
        <v>0.27200000000000002</v>
      </c>
      <c r="AE8420" s="3">
        <v>0.25800000000000001</v>
      </c>
      <c r="AF8420" s="3">
        <v>0.26300000000000001</v>
      </c>
      <c r="AG8420" s="3">
        <v>0.314</v>
      </c>
      <c r="AH8420" s="3">
        <v>0.36499999999999999</v>
      </c>
      <c r="AI8420" s="3">
        <v>0.39500000000000002</v>
      </c>
      <c r="AJ8420" s="3">
        <v>0.439</v>
      </c>
      <c r="AK8420" s="3">
        <v>0.52600000000000002</v>
      </c>
      <c r="AL8420" s="3">
        <v>0.60799999999999998</v>
      </c>
      <c r="AM8420" s="3">
        <v>0.61</v>
      </c>
      <c r="AN8420" s="3">
        <v>0.70099999999999996</v>
      </c>
      <c r="AO8420" s="3">
        <v>0.79200000000000004</v>
      </c>
      <c r="AP8420" s="3">
        <v>0.78200000000000003</v>
      </c>
      <c r="AQ8420" s="3">
        <v>0.80200000000000005</v>
      </c>
      <c r="AR8420" s="3">
        <v>0.81499999999999995</v>
      </c>
      <c r="AS8420" s="3">
        <v>0.77400000000000002</v>
      </c>
      <c r="AT8420" s="3">
        <v>0.79800000000000004</v>
      </c>
      <c r="AU8420" s="3">
        <v>0.87</v>
      </c>
      <c r="AV8420" s="3">
        <v>0.95699999999999996</v>
      </c>
      <c r="AW8420" s="3">
        <v>1.024</v>
      </c>
      <c r="AX8420" s="3">
        <v>1.0900000000000001</v>
      </c>
      <c r="AY8420" s="3">
        <v>1.1599999999999999</v>
      </c>
      <c r="AZ8420" s="3">
        <v>1.234</v>
      </c>
      <c r="BA8420">
        <v>1.3129999999999999</v>
      </c>
      <c r="BB8420">
        <v>2015</v>
      </c>
    </row>
    <row r="8421" spans="1:54" hidden="1" x14ac:dyDescent="0.2">
      <c r="A8421">
        <v>846</v>
      </c>
      <c r="B8421" t="s">
        <v>359</v>
      </c>
      <c r="C8421" t="s">
        <v>213</v>
      </c>
      <c r="D8421" t="s">
        <v>99</v>
      </c>
      <c r="E8421" t="s">
        <v>342</v>
      </c>
      <c r="F8421" t="s">
        <v>341</v>
      </c>
      <c r="G8421" t="s">
        <v>323</v>
      </c>
      <c r="H8421" t="s">
        <v>222</v>
      </c>
      <c r="I8421" t="s">
        <v>310</v>
      </c>
      <c r="J8421" s="3">
        <v>0.109</v>
      </c>
      <c r="K8421" s="3">
        <v>0.125</v>
      </c>
      <c r="L8421" s="3">
        <v>0.13500000000000001</v>
      </c>
      <c r="M8421" s="3">
        <v>0.14499999999999999</v>
      </c>
      <c r="N8421" s="3">
        <v>0.16400000000000001</v>
      </c>
      <c r="O8421" s="3">
        <v>0.17100000000000001</v>
      </c>
      <c r="P8421" s="3">
        <v>0.17499999999999999</v>
      </c>
      <c r="Q8421" s="3">
        <v>0.17399999999999999</v>
      </c>
      <c r="R8421" s="3">
        <v>0.17699999999999999</v>
      </c>
      <c r="S8421" s="3">
        <v>0.187</v>
      </c>
      <c r="T8421" s="3">
        <v>0.216</v>
      </c>
      <c r="U8421" s="3">
        <v>0.23</v>
      </c>
      <c r="V8421" s="3">
        <v>0.24199999999999999</v>
      </c>
      <c r="W8421" s="3">
        <v>0.249</v>
      </c>
      <c r="X8421" s="3">
        <v>0.27800000000000002</v>
      </c>
      <c r="Y8421" s="3">
        <v>0.28599999999999998</v>
      </c>
      <c r="Z8421" s="3">
        <v>0.29799999999999999</v>
      </c>
      <c r="AA8421" s="3">
        <v>0.318</v>
      </c>
      <c r="AB8421" s="3">
        <v>0.32600000000000001</v>
      </c>
      <c r="AC8421" s="3">
        <v>0.33200000000000002</v>
      </c>
      <c r="AD8421" s="3">
        <v>0.35899999999999999</v>
      </c>
      <c r="AE8421" s="3">
        <v>0.35499999999999998</v>
      </c>
      <c r="AF8421" s="3">
        <v>0.34200000000000003</v>
      </c>
      <c r="AG8421" s="3">
        <v>0.36299999999999999</v>
      </c>
      <c r="AH8421" s="3">
        <v>0.38800000000000001</v>
      </c>
      <c r="AI8421" s="3">
        <v>0.42199999999999999</v>
      </c>
      <c r="AJ8421" s="3">
        <v>0.47199999999999998</v>
      </c>
      <c r="AK8421" s="3">
        <v>0.51</v>
      </c>
      <c r="AL8421" s="3">
        <v>0.55300000000000005</v>
      </c>
      <c r="AM8421" s="3">
        <v>0.57599999999999996</v>
      </c>
      <c r="AN8421" s="3">
        <v>0.59199999999999997</v>
      </c>
      <c r="AO8421" s="3">
        <v>0.61199999999999999</v>
      </c>
      <c r="AP8421" s="3">
        <v>0.63400000000000001</v>
      </c>
      <c r="AQ8421" s="3">
        <v>0.65700000000000003</v>
      </c>
      <c r="AR8421" s="3">
        <v>0.68400000000000005</v>
      </c>
      <c r="AS8421" s="3">
        <v>0.69299999999999995</v>
      </c>
      <c r="AT8421" s="3">
        <v>0.72599999999999998</v>
      </c>
      <c r="AU8421" s="3">
        <v>0.77</v>
      </c>
      <c r="AV8421" s="3">
        <v>0.81699999999999995</v>
      </c>
      <c r="AW8421" s="3">
        <v>0.86399999999999999</v>
      </c>
      <c r="AX8421" s="3">
        <v>0.90800000000000003</v>
      </c>
      <c r="AY8421" s="3">
        <v>0.95299999999999996</v>
      </c>
      <c r="AZ8421" s="3">
        <v>0.998</v>
      </c>
      <c r="BA8421">
        <v>1.046</v>
      </c>
      <c r="BB8421">
        <v>2015</v>
      </c>
    </row>
    <row r="8422" spans="1:54" hidden="1" x14ac:dyDescent="0.2">
      <c r="A8422">
        <v>846</v>
      </c>
      <c r="B8422" t="s">
        <v>359</v>
      </c>
      <c r="C8422" t="s">
        <v>340</v>
      </c>
      <c r="D8422" t="s">
        <v>99</v>
      </c>
      <c r="E8422" t="s">
        <v>339</v>
      </c>
      <c r="F8422" t="s">
        <v>338</v>
      </c>
      <c r="G8422" t="s">
        <v>295</v>
      </c>
      <c r="I8422" t="s">
        <v>337</v>
      </c>
      <c r="J8422" s="3">
        <v>34.344999999999999</v>
      </c>
      <c r="K8422" s="3">
        <v>39.728999999999999</v>
      </c>
      <c r="L8422" s="3">
        <v>42.945</v>
      </c>
      <c r="M8422" s="3">
        <v>44.148000000000003</v>
      </c>
      <c r="N8422" s="3">
        <v>49.52</v>
      </c>
      <c r="O8422" s="3">
        <v>47.811999999999998</v>
      </c>
      <c r="P8422" s="3">
        <v>46.39</v>
      </c>
      <c r="Q8422" s="3">
        <v>54.031999999999996</v>
      </c>
      <c r="R8422" s="3">
        <v>59.323</v>
      </c>
      <c r="S8422" s="3">
        <v>63.15</v>
      </c>
      <c r="T8422" s="3">
        <v>62.536000000000001</v>
      </c>
      <c r="U8422" s="3">
        <v>68.957999999999998</v>
      </c>
      <c r="V8422" s="3">
        <v>70.88</v>
      </c>
      <c r="W8422" s="3">
        <v>72.341999999999999</v>
      </c>
      <c r="X8422" s="3">
        <v>74.015000000000001</v>
      </c>
      <c r="Y8422" s="3">
        <v>75.296999999999997</v>
      </c>
      <c r="Z8422" s="3">
        <v>76.867000000000004</v>
      </c>
      <c r="AA8422" s="3">
        <v>79.308999999999997</v>
      </c>
      <c r="AB8422" s="3">
        <v>82.951999999999998</v>
      </c>
      <c r="AC8422" s="3">
        <v>85.506</v>
      </c>
      <c r="AD8422" s="3">
        <v>87.369</v>
      </c>
      <c r="AE8422" s="3">
        <v>90.536000000000001</v>
      </c>
      <c r="AF8422" s="3">
        <v>93.138000000000005</v>
      </c>
      <c r="AG8422" s="3">
        <v>93.882000000000005</v>
      </c>
      <c r="AH8422" s="3">
        <v>95.867000000000004</v>
      </c>
      <c r="AI8422" s="3">
        <v>96.265000000000001</v>
      </c>
      <c r="AJ8422" s="3">
        <v>99.995999999999995</v>
      </c>
      <c r="AK8422" s="3">
        <v>105.474</v>
      </c>
      <c r="AL8422" s="3">
        <v>113.196</v>
      </c>
      <c r="AM8422" s="3">
        <v>115.809</v>
      </c>
      <c r="AN8422" s="3">
        <v>118.842</v>
      </c>
      <c r="AO8422" s="3">
        <v>122.526</v>
      </c>
      <c r="AP8422" s="3">
        <v>123.033</v>
      </c>
      <c r="AQ8422" s="3">
        <v>126.303</v>
      </c>
      <c r="AR8422" s="3">
        <v>128.84200000000001</v>
      </c>
      <c r="AS8422" s="3">
        <v>134.631</v>
      </c>
      <c r="AT8422" s="3">
        <v>137.11699999999999</v>
      </c>
      <c r="AU8422" s="3">
        <v>141.36699999999999</v>
      </c>
      <c r="AV8422" s="3">
        <v>148.10499999999999</v>
      </c>
      <c r="AW8422" s="3">
        <v>153.10300000000001</v>
      </c>
      <c r="AX8422" s="3">
        <v>158.18799999999999</v>
      </c>
      <c r="AY8422" s="3">
        <v>163.441</v>
      </c>
      <c r="AZ8422" s="3">
        <v>168.86799999999999</v>
      </c>
      <c r="BA8422">
        <v>174.476</v>
      </c>
      <c r="BB8422">
        <v>2015</v>
      </c>
    </row>
    <row r="8423" spans="1:54" hidden="1" x14ac:dyDescent="0.2">
      <c r="A8423">
        <v>846</v>
      </c>
      <c r="B8423" t="s">
        <v>359</v>
      </c>
      <c r="C8423" t="s">
        <v>336</v>
      </c>
      <c r="D8423" t="s">
        <v>99</v>
      </c>
      <c r="E8423" t="s">
        <v>333</v>
      </c>
      <c r="F8423" t="s">
        <v>335</v>
      </c>
      <c r="G8423" t="s">
        <v>225</v>
      </c>
      <c r="H8423" t="s">
        <v>322</v>
      </c>
      <c r="I8423" t="s">
        <v>330</v>
      </c>
      <c r="J8423" s="3">
        <v>209548.77299999999</v>
      </c>
      <c r="K8423" s="3">
        <v>211365.65100000001</v>
      </c>
      <c r="L8423" s="3">
        <v>208541.29199999999</v>
      </c>
      <c r="M8423" s="3">
        <v>209703.08</v>
      </c>
      <c r="N8423" s="3">
        <v>222715.8</v>
      </c>
      <c r="O8423" s="3">
        <v>216613.33100000001</v>
      </c>
      <c r="P8423" s="3">
        <v>210067.18700000001</v>
      </c>
      <c r="Q8423" s="3">
        <v>201093.90299999999</v>
      </c>
      <c r="R8423" s="3">
        <v>192232.71100000001</v>
      </c>
      <c r="S8423" s="3">
        <v>193843.29300000001</v>
      </c>
      <c r="T8423" s="3">
        <v>213591.14199999999</v>
      </c>
      <c r="U8423" s="3">
        <v>215935.70800000001</v>
      </c>
      <c r="V8423" s="3">
        <v>217201.12899999999</v>
      </c>
      <c r="W8423" s="3">
        <v>214619.47899999999</v>
      </c>
      <c r="X8423" s="3">
        <v>223774.40299999999</v>
      </c>
      <c r="Y8423" s="3">
        <v>220295.92</v>
      </c>
      <c r="Z8423" s="3">
        <v>219712.87700000001</v>
      </c>
      <c r="AA8423" s="3">
        <v>224652.95600000001</v>
      </c>
      <c r="AB8423" s="3">
        <v>221534.60699999999</v>
      </c>
      <c r="AC8423" s="3">
        <v>216720.77100000001</v>
      </c>
      <c r="AD8423" s="3">
        <v>224430.579</v>
      </c>
      <c r="AE8423" s="3">
        <v>211959.96100000001</v>
      </c>
      <c r="AF8423" s="3">
        <v>196450.742</v>
      </c>
      <c r="AG8423" s="3">
        <v>200186.83900000001</v>
      </c>
      <c r="AH8423" s="3">
        <v>203489.26199999999</v>
      </c>
      <c r="AI8423" s="3">
        <v>209466.88</v>
      </c>
      <c r="AJ8423" s="3">
        <v>222090.75</v>
      </c>
      <c r="AK8423" s="3">
        <v>228328.48800000001</v>
      </c>
      <c r="AL8423" s="3">
        <v>237588.01800000001</v>
      </c>
      <c r="AM8423" s="3">
        <v>240266.98199999999</v>
      </c>
      <c r="AN8423" s="3">
        <v>238367.17</v>
      </c>
      <c r="AO8423" s="3">
        <v>235858.02</v>
      </c>
      <c r="AP8423" s="3">
        <v>234600.576</v>
      </c>
      <c r="AQ8423" s="3">
        <v>233842.18599999999</v>
      </c>
      <c r="AR8423" s="3">
        <v>233852.201</v>
      </c>
      <c r="AS8423" s="3">
        <v>228966.709</v>
      </c>
      <c r="AT8423" s="3">
        <v>231578.27</v>
      </c>
      <c r="AU8423" s="3">
        <v>235879.67999999999</v>
      </c>
      <c r="AV8423" s="3">
        <v>239338.679</v>
      </c>
      <c r="AW8423" s="3">
        <v>242146.527</v>
      </c>
      <c r="AX8423" s="3">
        <v>243803.80300000001</v>
      </c>
      <c r="AY8423" s="3">
        <v>245472.421</v>
      </c>
      <c r="AZ8423" s="3">
        <v>247152.46</v>
      </c>
      <c r="BA8423">
        <v>248843.99600000001</v>
      </c>
      <c r="BB8423">
        <v>2015</v>
      </c>
    </row>
    <row r="8424" spans="1:54" hidden="1" x14ac:dyDescent="0.2">
      <c r="A8424">
        <v>846</v>
      </c>
      <c r="B8424" t="s">
        <v>359</v>
      </c>
      <c r="C8424" t="s">
        <v>334</v>
      </c>
      <c r="D8424" t="s">
        <v>99</v>
      </c>
      <c r="E8424" t="s">
        <v>333</v>
      </c>
      <c r="F8424" t="s">
        <v>332</v>
      </c>
      <c r="G8424" t="s">
        <v>331</v>
      </c>
      <c r="H8424" t="s">
        <v>322</v>
      </c>
      <c r="I8424" t="s">
        <v>330</v>
      </c>
      <c r="J8424" s="3">
        <v>2216.69</v>
      </c>
      <c r="K8424" s="3">
        <v>2235.91</v>
      </c>
      <c r="L8424" s="3">
        <v>2206.0320000000002</v>
      </c>
      <c r="M8424" s="3">
        <v>2218.3220000000001</v>
      </c>
      <c r="N8424" s="3">
        <v>2355.9760000000001</v>
      </c>
      <c r="O8424" s="3">
        <v>2291.422</v>
      </c>
      <c r="P8424" s="3">
        <v>2222.174</v>
      </c>
      <c r="Q8424" s="3">
        <v>2127.2510000000002</v>
      </c>
      <c r="R8424" s="3">
        <v>2033.5139999999999</v>
      </c>
      <c r="S8424" s="3">
        <v>2050.5509999999999</v>
      </c>
      <c r="T8424" s="3">
        <v>2259.4520000000002</v>
      </c>
      <c r="U8424" s="3">
        <v>2284.2530000000002</v>
      </c>
      <c r="V8424" s="3">
        <v>2297.64</v>
      </c>
      <c r="W8424" s="3">
        <v>2270.33</v>
      </c>
      <c r="X8424" s="3">
        <v>2367.174</v>
      </c>
      <c r="Y8424" s="3">
        <v>2330.377</v>
      </c>
      <c r="Z8424" s="3">
        <v>2324.21</v>
      </c>
      <c r="AA8424" s="3">
        <v>2376.4679999999998</v>
      </c>
      <c r="AB8424" s="3">
        <v>2343.4810000000002</v>
      </c>
      <c r="AC8424" s="3">
        <v>2292.558</v>
      </c>
      <c r="AD8424" s="3">
        <v>2374.1149999999998</v>
      </c>
      <c r="AE8424" s="3">
        <v>2242.1959999999999</v>
      </c>
      <c r="AF8424" s="3">
        <v>2078.134</v>
      </c>
      <c r="AG8424" s="3">
        <v>2117.6559999999999</v>
      </c>
      <c r="AH8424" s="3">
        <v>2152.59</v>
      </c>
      <c r="AI8424" s="3">
        <v>2215.8240000000001</v>
      </c>
      <c r="AJ8424" s="3">
        <v>2349.364</v>
      </c>
      <c r="AK8424" s="3">
        <v>2415.3490000000002</v>
      </c>
      <c r="AL8424" s="3">
        <v>2513.3000000000002</v>
      </c>
      <c r="AM8424" s="3">
        <v>2541.6390000000001</v>
      </c>
      <c r="AN8424" s="3">
        <v>2521.5419999999999</v>
      </c>
      <c r="AO8424" s="3">
        <v>2494.9989999999998</v>
      </c>
      <c r="AP8424" s="3">
        <v>2481.6979999999999</v>
      </c>
      <c r="AQ8424" s="3">
        <v>2473.6750000000002</v>
      </c>
      <c r="AR8424" s="3">
        <v>2473.7809999999999</v>
      </c>
      <c r="AS8424" s="3">
        <v>2422.1</v>
      </c>
      <c r="AT8424" s="3">
        <v>2449.7269999999999</v>
      </c>
      <c r="AU8424" s="3">
        <v>2495.2289999999998</v>
      </c>
      <c r="AV8424" s="3">
        <v>2531.819</v>
      </c>
      <c r="AW8424" s="3">
        <v>2561.5219999999999</v>
      </c>
      <c r="AX8424" s="3">
        <v>2579.0529999999999</v>
      </c>
      <c r="AY8424" s="3">
        <v>2596.7040000000002</v>
      </c>
      <c r="AZ8424" s="3">
        <v>2614.4769999999999</v>
      </c>
      <c r="BA8424">
        <v>2632.37</v>
      </c>
      <c r="BB8424">
        <v>2015</v>
      </c>
    </row>
    <row r="8425" spans="1:54" hidden="1" x14ac:dyDescent="0.2">
      <c r="A8425">
        <v>846</v>
      </c>
      <c r="B8425" t="s">
        <v>359</v>
      </c>
      <c r="C8425" t="s">
        <v>329</v>
      </c>
      <c r="D8425" t="s">
        <v>99</v>
      </c>
      <c r="E8425" t="s">
        <v>325</v>
      </c>
      <c r="F8425" t="s">
        <v>328</v>
      </c>
      <c r="G8425" t="s">
        <v>225</v>
      </c>
      <c r="H8425" t="s">
        <v>322</v>
      </c>
      <c r="I8425" t="s">
        <v>321</v>
      </c>
      <c r="J8425" s="3">
        <v>71969.55</v>
      </c>
      <c r="K8425" s="3">
        <v>83973.66</v>
      </c>
      <c r="L8425" s="3">
        <v>89558.626000000004</v>
      </c>
      <c r="M8425" s="3">
        <v>92579.736999999994</v>
      </c>
      <c r="N8425" s="3">
        <v>110288.19899999999</v>
      </c>
      <c r="O8425" s="3">
        <v>103566.12300000001</v>
      </c>
      <c r="P8425" s="3">
        <v>97449.212</v>
      </c>
      <c r="Q8425" s="3">
        <v>108654.617</v>
      </c>
      <c r="R8425" s="3">
        <v>114038.08100000001</v>
      </c>
      <c r="S8425" s="3">
        <v>122412.765</v>
      </c>
      <c r="T8425" s="3">
        <v>133571.93299999999</v>
      </c>
      <c r="U8425" s="3">
        <v>148905.76800000001</v>
      </c>
      <c r="V8425" s="3">
        <v>153951.416</v>
      </c>
      <c r="W8425" s="3">
        <v>155260.014</v>
      </c>
      <c r="X8425" s="3">
        <v>165626.755</v>
      </c>
      <c r="Y8425" s="3">
        <v>165876.49</v>
      </c>
      <c r="Z8425" s="3">
        <v>168886.408</v>
      </c>
      <c r="AA8425" s="3">
        <v>178169.122</v>
      </c>
      <c r="AB8425" s="3">
        <v>183766.97</v>
      </c>
      <c r="AC8425" s="3">
        <v>185308.39199999999</v>
      </c>
      <c r="AD8425" s="3">
        <v>196082.17</v>
      </c>
      <c r="AE8425" s="3">
        <v>191899.592</v>
      </c>
      <c r="AF8425" s="3">
        <v>182970.595</v>
      </c>
      <c r="AG8425" s="3">
        <v>187939.58499999999</v>
      </c>
      <c r="AH8425" s="3">
        <v>195079.27100000001</v>
      </c>
      <c r="AI8425" s="3">
        <v>201643.24400000001</v>
      </c>
      <c r="AJ8425" s="3">
        <v>222081.61300000001</v>
      </c>
      <c r="AK8425" s="3">
        <v>240828.32</v>
      </c>
      <c r="AL8425" s="3">
        <v>268940.46899999998</v>
      </c>
      <c r="AM8425" s="3">
        <v>278250.42800000001</v>
      </c>
      <c r="AN8425" s="3">
        <v>283280.01</v>
      </c>
      <c r="AO8425" s="3">
        <v>288988.56199999998</v>
      </c>
      <c r="AP8425" s="3">
        <v>288637.07</v>
      </c>
      <c r="AQ8425" s="3">
        <v>295348.63799999998</v>
      </c>
      <c r="AR8425" s="3">
        <v>301299.89799999999</v>
      </c>
      <c r="AS8425" s="3">
        <v>308259.92700000003</v>
      </c>
      <c r="AT8425" s="3">
        <v>317532.12300000002</v>
      </c>
      <c r="AU8425" s="3">
        <v>333456.40000000002</v>
      </c>
      <c r="AV8425" s="3">
        <v>354471.72600000002</v>
      </c>
      <c r="AW8425" s="3">
        <v>370734.185</v>
      </c>
      <c r="AX8425" s="3">
        <v>385667.39199999999</v>
      </c>
      <c r="AY8425" s="3">
        <v>401202.11099999998</v>
      </c>
      <c r="AZ8425" s="3">
        <v>417362.56900000002</v>
      </c>
      <c r="BA8425">
        <v>434173.97200000001</v>
      </c>
      <c r="BB8425">
        <v>2015</v>
      </c>
    </row>
    <row r="8426" spans="1:54" hidden="1" x14ac:dyDescent="0.2">
      <c r="A8426">
        <v>846</v>
      </c>
      <c r="B8426" t="s">
        <v>359</v>
      </c>
      <c r="C8426" t="s">
        <v>327</v>
      </c>
      <c r="D8426" t="s">
        <v>99</v>
      </c>
      <c r="E8426" t="s">
        <v>325</v>
      </c>
      <c r="F8426" t="s">
        <v>326</v>
      </c>
      <c r="G8426" t="s">
        <v>223</v>
      </c>
      <c r="H8426" t="s">
        <v>322</v>
      </c>
      <c r="I8426" t="s">
        <v>321</v>
      </c>
      <c r="J8426" s="3">
        <v>1053.8489999999999</v>
      </c>
      <c r="K8426" s="3">
        <v>956.13699999999994</v>
      </c>
      <c r="L8426" s="3">
        <v>930.89</v>
      </c>
      <c r="M8426" s="3">
        <v>931.68899999999996</v>
      </c>
      <c r="N8426" s="3">
        <v>1111.403</v>
      </c>
      <c r="O8426" s="3">
        <v>976.74699999999996</v>
      </c>
      <c r="P8426" s="3">
        <v>918.67499999999995</v>
      </c>
      <c r="Q8426" s="3">
        <v>989.12599999999998</v>
      </c>
      <c r="R8426" s="3">
        <v>1092.048</v>
      </c>
      <c r="S8426" s="3">
        <v>1054.904</v>
      </c>
      <c r="T8426" s="3">
        <v>1141.0429999999999</v>
      </c>
      <c r="U8426" s="3">
        <v>1333.385</v>
      </c>
      <c r="V8426" s="3">
        <v>1357.6959999999999</v>
      </c>
      <c r="W8426" s="3">
        <v>1277.011</v>
      </c>
      <c r="X8426" s="3">
        <v>1422.8489999999999</v>
      </c>
      <c r="Y8426" s="3">
        <v>1479.5650000000001</v>
      </c>
      <c r="Z8426" s="3">
        <v>1511.7049999999999</v>
      </c>
      <c r="AA8426" s="3">
        <v>1537.62</v>
      </c>
      <c r="AB8426" s="3">
        <v>1441.1120000000001</v>
      </c>
      <c r="AC8426" s="3">
        <v>1435.664</v>
      </c>
      <c r="AD8426" s="3">
        <v>1424.567</v>
      </c>
      <c r="AE8426" s="3">
        <v>1320.5989999999999</v>
      </c>
      <c r="AF8426" s="3">
        <v>1314.46</v>
      </c>
      <c r="AG8426" s="3">
        <v>1538.104</v>
      </c>
      <c r="AH8426" s="3">
        <v>1745.0509999999999</v>
      </c>
      <c r="AI8426" s="3">
        <v>1845.7750000000001</v>
      </c>
      <c r="AJ8426" s="3">
        <v>2007.23</v>
      </c>
      <c r="AK8426" s="3">
        <v>2350.9780000000001</v>
      </c>
      <c r="AL8426" s="3">
        <v>2653.9960000000001</v>
      </c>
      <c r="AM8426" s="3">
        <v>2606.7849999999999</v>
      </c>
      <c r="AN8426" s="3">
        <v>2923.25</v>
      </c>
      <c r="AO8426" s="3">
        <v>3230.0349999999999</v>
      </c>
      <c r="AP8426" s="3">
        <v>3115.7689999999998</v>
      </c>
      <c r="AQ8426" s="3">
        <v>3123.9769999999999</v>
      </c>
      <c r="AR8426" s="3">
        <v>3103.8910000000001</v>
      </c>
      <c r="AS8426" s="3">
        <v>2880.9479999999999</v>
      </c>
      <c r="AT8426" s="3">
        <v>2904.8209999999999</v>
      </c>
      <c r="AU8426" s="3">
        <v>3093.9949999999999</v>
      </c>
      <c r="AV8426" s="3">
        <v>3327.748</v>
      </c>
      <c r="AW8426" s="3">
        <v>3480.4189999999999</v>
      </c>
      <c r="AX8426" s="3">
        <v>3620.61</v>
      </c>
      <c r="AY8426" s="3">
        <v>3766.4490000000001</v>
      </c>
      <c r="AZ8426" s="3">
        <v>3918.1619999999998</v>
      </c>
      <c r="BA8426">
        <v>4075.9850000000001</v>
      </c>
      <c r="BB8426">
        <v>2015</v>
      </c>
    </row>
    <row r="8427" spans="1:54" hidden="1" x14ac:dyDescent="0.2">
      <c r="A8427">
        <v>846</v>
      </c>
      <c r="B8427" t="s">
        <v>359</v>
      </c>
      <c r="C8427" t="s">
        <v>212</v>
      </c>
      <c r="D8427" t="s">
        <v>99</v>
      </c>
      <c r="E8427" t="s">
        <v>325</v>
      </c>
      <c r="F8427" t="s">
        <v>324</v>
      </c>
      <c r="G8427" t="s">
        <v>323</v>
      </c>
      <c r="H8427" t="s">
        <v>322</v>
      </c>
      <c r="I8427" t="s">
        <v>321</v>
      </c>
      <c r="J8427" s="3">
        <v>952.16700000000003</v>
      </c>
      <c r="K8427" s="3">
        <v>1050.0989999999999</v>
      </c>
      <c r="L8427" s="3">
        <v>1100.3499999999999</v>
      </c>
      <c r="M8427" s="3">
        <v>1150.1579999999999</v>
      </c>
      <c r="N8427" s="3">
        <v>1264.8800000000001</v>
      </c>
      <c r="O8427" s="3">
        <v>1269.5899999999999</v>
      </c>
      <c r="P8427" s="3">
        <v>1256.0450000000001</v>
      </c>
      <c r="Q8427" s="3">
        <v>1233.08</v>
      </c>
      <c r="R8427" s="3">
        <v>1220.0070000000001</v>
      </c>
      <c r="S8427" s="3">
        <v>1278.067</v>
      </c>
      <c r="T8427" s="3">
        <v>1460.3579999999999</v>
      </c>
      <c r="U8427" s="3">
        <v>1525.53</v>
      </c>
      <c r="V8427" s="3">
        <v>1569.452</v>
      </c>
      <c r="W8427" s="3">
        <v>1587.69</v>
      </c>
      <c r="X8427" s="3">
        <v>1690.6489999999999</v>
      </c>
      <c r="Y8427" s="3">
        <v>1699.08</v>
      </c>
      <c r="Z8427" s="3">
        <v>1725.51</v>
      </c>
      <c r="AA8427" s="3">
        <v>1794.5150000000001</v>
      </c>
      <c r="AB8427" s="3">
        <v>1788.808</v>
      </c>
      <c r="AC8427" s="3">
        <v>1776.7190000000001</v>
      </c>
      <c r="AD8427" s="3">
        <v>1881.789</v>
      </c>
      <c r="AE8427" s="3">
        <v>1817.73</v>
      </c>
      <c r="AF8427" s="3">
        <v>1710.5889999999999</v>
      </c>
      <c r="AG8427" s="3">
        <v>1777.8789999999999</v>
      </c>
      <c r="AH8427" s="3">
        <v>1856.904</v>
      </c>
      <c r="AI8427" s="3">
        <v>1972.9490000000001</v>
      </c>
      <c r="AJ8427" s="3">
        <v>2156.1289999999999</v>
      </c>
      <c r="AK8427" s="3">
        <v>2275.672</v>
      </c>
      <c r="AL8427" s="3">
        <v>2414.4090000000001</v>
      </c>
      <c r="AM8427" s="3">
        <v>2460.1750000000002</v>
      </c>
      <c r="AN8427" s="3">
        <v>2470.5430000000001</v>
      </c>
      <c r="AO8427" s="3">
        <v>2494.9989999999998</v>
      </c>
      <c r="AP8427" s="3">
        <v>2527.413</v>
      </c>
      <c r="AQ8427" s="3">
        <v>2559.9270000000001</v>
      </c>
      <c r="AR8427" s="3">
        <v>2605.9830000000002</v>
      </c>
      <c r="AS8427" s="3">
        <v>2579.2069999999999</v>
      </c>
      <c r="AT8427" s="3">
        <v>2641.9079999999999</v>
      </c>
      <c r="AU8427" s="3">
        <v>2739.4009999999998</v>
      </c>
      <c r="AV8427" s="3">
        <v>2842.7249999999999</v>
      </c>
      <c r="AW8427" s="3">
        <v>2938.45</v>
      </c>
      <c r="AX8427" s="3">
        <v>3016.692</v>
      </c>
      <c r="AY8427" s="3">
        <v>3095.2240000000002</v>
      </c>
      <c r="AZ8427" s="3">
        <v>3169.9189999999999</v>
      </c>
      <c r="BA8427">
        <v>3247.1439999999998</v>
      </c>
      <c r="BB8427">
        <v>2015</v>
      </c>
    </row>
    <row r="8428" spans="1:54" hidden="1" x14ac:dyDescent="0.2">
      <c r="A8428">
        <v>846</v>
      </c>
      <c r="B8428" t="s">
        <v>359</v>
      </c>
      <c r="C8428" t="s">
        <v>320</v>
      </c>
      <c r="D8428" t="s">
        <v>99</v>
      </c>
      <c r="E8428" t="s">
        <v>319</v>
      </c>
      <c r="F8428" t="s">
        <v>318</v>
      </c>
      <c r="G8428" t="s">
        <v>243</v>
      </c>
    </row>
    <row r="8429" spans="1:54" hidden="1" x14ac:dyDescent="0.2">
      <c r="A8429">
        <v>846</v>
      </c>
      <c r="B8429" t="s">
        <v>359</v>
      </c>
      <c r="C8429" t="s">
        <v>317</v>
      </c>
      <c r="D8429" t="s">
        <v>99</v>
      </c>
      <c r="E8429" t="s">
        <v>316</v>
      </c>
      <c r="F8429" t="s">
        <v>315</v>
      </c>
      <c r="G8429" t="s">
        <v>288</v>
      </c>
      <c r="I8429" t="s">
        <v>310</v>
      </c>
      <c r="J8429" s="3">
        <v>1E-3</v>
      </c>
      <c r="K8429" s="3">
        <v>1E-3</v>
      </c>
      <c r="L8429" s="3">
        <v>1E-3</v>
      </c>
      <c r="M8429" s="3">
        <v>1E-3</v>
      </c>
      <c r="N8429" s="3">
        <v>1E-3</v>
      </c>
      <c r="O8429" s="3">
        <v>1E-3</v>
      </c>
      <c r="P8429" s="3">
        <v>1E-3</v>
      </c>
      <c r="Q8429" s="3">
        <v>1E-3</v>
      </c>
      <c r="R8429" s="3">
        <v>1E-3</v>
      </c>
      <c r="S8429" s="3">
        <v>1E-3</v>
      </c>
      <c r="T8429" s="3">
        <v>1E-3</v>
      </c>
      <c r="U8429" s="3">
        <v>1E-3</v>
      </c>
      <c r="V8429" s="3">
        <v>1E-3</v>
      </c>
      <c r="W8429" s="3">
        <v>1E-3</v>
      </c>
      <c r="X8429" s="3">
        <v>1E-3</v>
      </c>
      <c r="Y8429" s="3">
        <v>1E-3</v>
      </c>
      <c r="Z8429" s="3">
        <v>1E-3</v>
      </c>
      <c r="AA8429" s="3">
        <v>1E-3</v>
      </c>
      <c r="AB8429" s="3">
        <v>1E-3</v>
      </c>
      <c r="AC8429" s="3">
        <v>1E-3</v>
      </c>
      <c r="AD8429" s="3">
        <v>1E-3</v>
      </c>
      <c r="AE8429" s="3">
        <v>1E-3</v>
      </c>
      <c r="AF8429" s="3">
        <v>1E-3</v>
      </c>
      <c r="AG8429" s="3">
        <v>1E-3</v>
      </c>
      <c r="AH8429" s="3">
        <v>1E-3</v>
      </c>
      <c r="AI8429" s="3">
        <v>1E-3</v>
      </c>
      <c r="AJ8429" s="3">
        <v>1E-3</v>
      </c>
      <c r="AK8429" s="3">
        <v>1E-3</v>
      </c>
      <c r="AL8429" s="3">
        <v>1E-3</v>
      </c>
      <c r="AM8429" s="3">
        <v>1E-3</v>
      </c>
      <c r="AN8429" s="3">
        <v>1E-3</v>
      </c>
      <c r="AO8429" s="3">
        <v>1E-3</v>
      </c>
      <c r="AP8429" s="3">
        <v>1E-3</v>
      </c>
      <c r="AQ8429" s="3">
        <v>1E-3</v>
      </c>
      <c r="AR8429" s="3">
        <v>1E-3</v>
      </c>
      <c r="AS8429" s="3">
        <v>1E-3</v>
      </c>
      <c r="AT8429" s="3">
        <v>1E-3</v>
      </c>
      <c r="AU8429" s="3">
        <v>1E-3</v>
      </c>
      <c r="AV8429" s="3">
        <v>1E-3</v>
      </c>
      <c r="AW8429" s="3">
        <v>1E-3</v>
      </c>
      <c r="AX8429" s="3">
        <v>1E-3</v>
      </c>
      <c r="AY8429" s="3">
        <v>1E-3</v>
      </c>
      <c r="AZ8429" s="3">
        <v>1E-3</v>
      </c>
      <c r="BA8429">
        <v>1E-3</v>
      </c>
      <c r="BB8429">
        <v>2015</v>
      </c>
    </row>
    <row r="8430" spans="1:54" hidden="1" x14ac:dyDescent="0.2">
      <c r="A8430">
        <v>846</v>
      </c>
      <c r="B8430" t="s">
        <v>359</v>
      </c>
      <c r="C8430" t="s">
        <v>314</v>
      </c>
      <c r="D8430" t="s">
        <v>99</v>
      </c>
      <c r="E8430" t="s">
        <v>313</v>
      </c>
      <c r="F8430" t="s">
        <v>312</v>
      </c>
      <c r="G8430" t="s">
        <v>311</v>
      </c>
      <c r="I8430" t="s">
        <v>310</v>
      </c>
      <c r="J8430" s="3">
        <v>75.584999999999994</v>
      </c>
      <c r="K8430" s="3">
        <v>79.966999999999999</v>
      </c>
      <c r="L8430" s="3">
        <v>81.391000000000005</v>
      </c>
      <c r="M8430" s="3">
        <v>80.492999999999995</v>
      </c>
      <c r="N8430" s="3">
        <v>87.192999999999998</v>
      </c>
      <c r="O8430" s="3">
        <v>81.573999999999998</v>
      </c>
      <c r="P8430" s="3">
        <v>77.584000000000003</v>
      </c>
      <c r="Q8430" s="3">
        <v>88.116</v>
      </c>
      <c r="R8430" s="3">
        <v>93.472999999999999</v>
      </c>
      <c r="S8430" s="3">
        <v>95.78</v>
      </c>
      <c r="T8430" s="3">
        <v>91.465000000000003</v>
      </c>
      <c r="U8430" s="3">
        <v>97.608999999999995</v>
      </c>
      <c r="V8430" s="3">
        <v>98.091999999999999</v>
      </c>
      <c r="W8430" s="3">
        <v>97.79</v>
      </c>
      <c r="X8430" s="3">
        <v>97.965999999999994</v>
      </c>
      <c r="Y8430" s="3">
        <v>97.626999999999995</v>
      </c>
      <c r="Z8430" s="3">
        <v>97.876000000000005</v>
      </c>
      <c r="AA8430" s="3">
        <v>99.284999999999997</v>
      </c>
      <c r="AB8430" s="3">
        <v>102.732</v>
      </c>
      <c r="AC8430" s="3">
        <v>104.298</v>
      </c>
      <c r="AD8430" s="3">
        <v>104.2</v>
      </c>
      <c r="AE8430" s="3">
        <v>105.571</v>
      </c>
      <c r="AF8430" s="3">
        <v>106.96299999999999</v>
      </c>
      <c r="AG8430" s="3">
        <v>105.71</v>
      </c>
      <c r="AH8430" s="3">
        <v>105.056</v>
      </c>
      <c r="AI8430" s="3">
        <v>102.20399999999999</v>
      </c>
      <c r="AJ8430" s="3">
        <v>103</v>
      </c>
      <c r="AK8430" s="3">
        <v>105.827</v>
      </c>
      <c r="AL8430" s="3">
        <v>111.39</v>
      </c>
      <c r="AM8430" s="3">
        <v>113.102</v>
      </c>
      <c r="AN8430" s="3">
        <v>114.663</v>
      </c>
      <c r="AO8430" s="3">
        <v>115.827</v>
      </c>
      <c r="AP8430" s="3">
        <v>114.203</v>
      </c>
      <c r="AQ8430" s="3">
        <v>115.374</v>
      </c>
      <c r="AR8430" s="3">
        <v>115.619</v>
      </c>
      <c r="AS8430" s="3">
        <v>119.517</v>
      </c>
      <c r="AT8430" s="3">
        <v>120.19</v>
      </c>
      <c r="AU8430" s="3">
        <v>121.726</v>
      </c>
      <c r="AV8430" s="3">
        <v>124.694</v>
      </c>
      <c r="AW8430" s="3">
        <v>126.167</v>
      </c>
      <c r="AX8430" s="3">
        <v>127.84399999999999</v>
      </c>
      <c r="AY8430" s="3">
        <v>129.62</v>
      </c>
      <c r="AZ8430" s="3">
        <v>131.66300000000001</v>
      </c>
      <c r="BA8430">
        <v>133.71</v>
      </c>
      <c r="BB8430">
        <v>2015</v>
      </c>
    </row>
    <row r="8431" spans="1:54" hidden="1" x14ac:dyDescent="0.2">
      <c r="A8431">
        <v>846</v>
      </c>
      <c r="B8431" t="s">
        <v>359</v>
      </c>
      <c r="C8431" t="s">
        <v>309</v>
      </c>
      <c r="D8431" t="s">
        <v>99</v>
      </c>
      <c r="E8431" t="s">
        <v>308</v>
      </c>
      <c r="F8431" t="s">
        <v>307</v>
      </c>
      <c r="G8431" t="s">
        <v>217</v>
      </c>
      <c r="I8431" t="s">
        <v>1905</v>
      </c>
      <c r="J8431" s="3" t="s">
        <v>215</v>
      </c>
      <c r="K8431" s="3" t="s">
        <v>215</v>
      </c>
      <c r="L8431" s="3" t="s">
        <v>215</v>
      </c>
      <c r="M8431" s="3" t="s">
        <v>215</v>
      </c>
      <c r="N8431" s="3" t="s">
        <v>215</v>
      </c>
      <c r="O8431" s="3" t="s">
        <v>215</v>
      </c>
      <c r="P8431" s="3" t="s">
        <v>215</v>
      </c>
      <c r="Q8431" s="3" t="s">
        <v>215</v>
      </c>
      <c r="R8431" s="3" t="s">
        <v>215</v>
      </c>
      <c r="S8431" s="3" t="s">
        <v>215</v>
      </c>
      <c r="T8431" s="3" t="s">
        <v>215</v>
      </c>
      <c r="U8431" s="3" t="s">
        <v>215</v>
      </c>
      <c r="V8431" s="3" t="s">
        <v>215</v>
      </c>
      <c r="W8431" s="3" t="s">
        <v>215</v>
      </c>
      <c r="X8431" s="3" t="s">
        <v>215</v>
      </c>
      <c r="Y8431" s="3" t="s">
        <v>215</v>
      </c>
      <c r="Z8431" s="3" t="s">
        <v>215</v>
      </c>
      <c r="AA8431" s="3" t="s">
        <v>215</v>
      </c>
      <c r="AB8431" s="3" t="s">
        <v>215</v>
      </c>
      <c r="AC8431" s="3" t="s">
        <v>215</v>
      </c>
      <c r="AD8431" s="3" t="s">
        <v>215</v>
      </c>
      <c r="AE8431" s="3" t="s">
        <v>215</v>
      </c>
      <c r="AF8431" s="3" t="s">
        <v>215</v>
      </c>
      <c r="AG8431" s="3">
        <v>16.846</v>
      </c>
      <c r="AH8431" s="3">
        <v>23.239000000000001</v>
      </c>
      <c r="AI8431" s="3">
        <v>24.120999999999999</v>
      </c>
      <c r="AJ8431" s="3">
        <v>28.378</v>
      </c>
      <c r="AK8431" s="3">
        <v>32.265999999999998</v>
      </c>
      <c r="AL8431" s="3">
        <v>40.558999999999997</v>
      </c>
      <c r="AM8431" s="3">
        <v>39.893999999999998</v>
      </c>
      <c r="AN8431" s="3">
        <v>34.659999999999997</v>
      </c>
      <c r="AO8431" s="3">
        <v>27.497</v>
      </c>
      <c r="AP8431" s="3">
        <v>23.045000000000002</v>
      </c>
      <c r="AQ8431" s="3">
        <v>25.92</v>
      </c>
      <c r="AR8431" s="3">
        <v>26.431000000000001</v>
      </c>
      <c r="AS8431" s="3">
        <v>33.680999999999997</v>
      </c>
      <c r="AT8431" s="3">
        <v>25.568999999999999</v>
      </c>
      <c r="AU8431" s="3">
        <v>28.446999999999999</v>
      </c>
      <c r="AV8431" s="3">
        <v>27.471</v>
      </c>
      <c r="AW8431" s="3">
        <v>27.088000000000001</v>
      </c>
      <c r="AX8431" s="3">
        <v>26.387</v>
      </c>
      <c r="AY8431" s="3">
        <v>26.120999999999999</v>
      </c>
      <c r="AZ8431" s="3">
        <v>26.11</v>
      </c>
      <c r="BA8431">
        <v>27.094999999999999</v>
      </c>
      <c r="BB8431">
        <v>2015</v>
      </c>
    </row>
    <row r="8432" spans="1:54" hidden="1" x14ac:dyDescent="0.2">
      <c r="A8432">
        <v>846</v>
      </c>
      <c r="B8432" t="s">
        <v>359</v>
      </c>
      <c r="C8432" t="s">
        <v>306</v>
      </c>
      <c r="D8432" t="s">
        <v>99</v>
      </c>
      <c r="E8432" t="s">
        <v>305</v>
      </c>
      <c r="F8432" t="s">
        <v>304</v>
      </c>
      <c r="G8432" t="s">
        <v>217</v>
      </c>
    </row>
    <row r="8433" spans="1:54" hidden="1" x14ac:dyDescent="0.2">
      <c r="A8433">
        <v>846</v>
      </c>
      <c r="B8433" t="s">
        <v>359</v>
      </c>
      <c r="C8433" t="s">
        <v>303</v>
      </c>
      <c r="D8433" t="s">
        <v>99</v>
      </c>
      <c r="E8433" t="s">
        <v>300</v>
      </c>
      <c r="F8433" t="s">
        <v>302</v>
      </c>
      <c r="G8433" t="s">
        <v>295</v>
      </c>
      <c r="I8433" t="s">
        <v>1906</v>
      </c>
      <c r="J8433" s="3">
        <v>34.558</v>
      </c>
      <c r="K8433" s="3">
        <v>43.835000000000001</v>
      </c>
      <c r="L8433" s="3">
        <v>46.76</v>
      </c>
      <c r="M8433" s="3">
        <v>47.533000000000001</v>
      </c>
      <c r="N8433" s="3">
        <v>50.155000000000001</v>
      </c>
      <c r="O8433" s="3">
        <v>50.69</v>
      </c>
      <c r="P8433" s="3">
        <v>53.106000000000002</v>
      </c>
      <c r="Q8433" s="3">
        <v>61.624000000000002</v>
      </c>
      <c r="R8433" s="3">
        <v>67.022000000000006</v>
      </c>
      <c r="S8433" s="3">
        <v>72.215000000000003</v>
      </c>
      <c r="T8433" s="3">
        <v>75.652000000000001</v>
      </c>
      <c r="U8433" s="3">
        <v>80.546000000000006</v>
      </c>
      <c r="V8433" s="3">
        <v>83.814999999999998</v>
      </c>
      <c r="W8433" s="3">
        <v>86.802999999999997</v>
      </c>
      <c r="X8433" s="3">
        <v>88.802000000000007</v>
      </c>
      <c r="Y8433" s="3">
        <v>90.781999999999996</v>
      </c>
      <c r="Z8433" s="3">
        <v>91.623000000000005</v>
      </c>
      <c r="AA8433" s="3">
        <v>94.200999999999993</v>
      </c>
      <c r="AB8433" s="3">
        <v>96.391999999999996</v>
      </c>
      <c r="AC8433" s="3">
        <v>99.504000000000005</v>
      </c>
      <c r="AD8433" s="3">
        <v>102.02500000000001</v>
      </c>
      <c r="AE8433" s="3">
        <v>105.675</v>
      </c>
      <c r="AF8433" s="3">
        <v>107.75</v>
      </c>
      <c r="AG8433" s="3">
        <v>111</v>
      </c>
      <c r="AH8433" s="3">
        <v>112.575</v>
      </c>
      <c r="AI8433" s="3">
        <v>113.925</v>
      </c>
      <c r="AJ8433" s="3">
        <v>116.25</v>
      </c>
      <c r="AK8433" s="3">
        <v>120.825</v>
      </c>
      <c r="AL8433" s="3">
        <v>126.675</v>
      </c>
      <c r="AM8433" s="3">
        <v>132.11799999999999</v>
      </c>
      <c r="AN8433" s="3">
        <v>135.768</v>
      </c>
      <c r="AO8433" s="3">
        <v>136.95500000000001</v>
      </c>
      <c r="AP8433" s="3">
        <v>138.80000000000001</v>
      </c>
      <c r="AQ8433" s="3">
        <v>140.82499999999999</v>
      </c>
      <c r="AR8433" s="3">
        <v>141.94999999999999</v>
      </c>
      <c r="AS8433" s="3">
        <v>145.47499999999999</v>
      </c>
      <c r="AT8433" s="3">
        <v>146.69999999999999</v>
      </c>
      <c r="AU8433" s="3">
        <v>151.24799999999999</v>
      </c>
      <c r="AV8433" s="3">
        <v>158.45599999999999</v>
      </c>
      <c r="AW8433" s="3">
        <v>163.804</v>
      </c>
      <c r="AX8433" s="3">
        <v>168.66200000000001</v>
      </c>
      <c r="AY8433" s="3">
        <v>173.66499999999999</v>
      </c>
      <c r="AZ8433" s="3">
        <v>178.815</v>
      </c>
      <c r="BA8433">
        <v>184.119</v>
      </c>
      <c r="BB8433">
        <v>2016</v>
      </c>
    </row>
    <row r="8434" spans="1:54" hidden="1" x14ac:dyDescent="0.2">
      <c r="A8434">
        <v>846</v>
      </c>
      <c r="B8434" t="s">
        <v>359</v>
      </c>
      <c r="C8434" t="s">
        <v>301</v>
      </c>
      <c r="D8434" t="s">
        <v>99</v>
      </c>
      <c r="E8434" t="s">
        <v>300</v>
      </c>
      <c r="F8434" t="s">
        <v>299</v>
      </c>
      <c r="G8434" t="s">
        <v>275</v>
      </c>
      <c r="I8434" t="s">
        <v>298</v>
      </c>
      <c r="J8434" s="3">
        <v>11.24</v>
      </c>
      <c r="K8434" s="3">
        <v>26.846</v>
      </c>
      <c r="L8434" s="3">
        <v>6.673</v>
      </c>
      <c r="M8434" s="3">
        <v>1.653</v>
      </c>
      <c r="N8434" s="3">
        <v>5.516</v>
      </c>
      <c r="O8434" s="3">
        <v>1.0660000000000001</v>
      </c>
      <c r="P8434" s="3">
        <v>4.766</v>
      </c>
      <c r="Q8434" s="3">
        <v>16.039000000000001</v>
      </c>
      <c r="R8434" s="3">
        <v>8.76</v>
      </c>
      <c r="S8434" s="3">
        <v>7.7480000000000002</v>
      </c>
      <c r="T8434" s="3">
        <v>4.7590000000000003</v>
      </c>
      <c r="U8434" s="3">
        <v>6.4690000000000003</v>
      </c>
      <c r="V8434" s="3">
        <v>4.0579999999999998</v>
      </c>
      <c r="W8434" s="3">
        <v>3.5659999999999998</v>
      </c>
      <c r="X8434" s="3">
        <v>2.3029999999999999</v>
      </c>
      <c r="Y8434" s="3">
        <v>2.23</v>
      </c>
      <c r="Z8434" s="3">
        <v>0.92600000000000005</v>
      </c>
      <c r="AA8434" s="3">
        <v>2.8130000000000002</v>
      </c>
      <c r="AB8434" s="3">
        <v>2.3260000000000001</v>
      </c>
      <c r="AC8434" s="3">
        <v>3.2290000000000001</v>
      </c>
      <c r="AD8434" s="3">
        <v>2.5329999999999999</v>
      </c>
      <c r="AE8434" s="3">
        <v>3.5779999999999998</v>
      </c>
      <c r="AF8434" s="3">
        <v>1.964</v>
      </c>
      <c r="AG8434" s="3">
        <v>3.016</v>
      </c>
      <c r="AH8434" s="3">
        <v>1.419</v>
      </c>
      <c r="AI8434" s="3">
        <v>1.1990000000000001</v>
      </c>
      <c r="AJ8434" s="3">
        <v>2.0409999999999999</v>
      </c>
      <c r="AK8434" s="3">
        <v>3.9350000000000001</v>
      </c>
      <c r="AL8434" s="3">
        <v>4.8419999999999996</v>
      </c>
      <c r="AM8434" s="3">
        <v>4.2969999999999997</v>
      </c>
      <c r="AN8434" s="3">
        <v>2.7629999999999999</v>
      </c>
      <c r="AO8434" s="3">
        <v>0.874</v>
      </c>
      <c r="AP8434" s="3">
        <v>1.347</v>
      </c>
      <c r="AQ8434" s="3">
        <v>1.4590000000000001</v>
      </c>
      <c r="AR8434" s="3">
        <v>0.79900000000000004</v>
      </c>
      <c r="AS8434" s="3">
        <v>2.4830000000000001</v>
      </c>
      <c r="AT8434" s="3">
        <v>0.84199999999999997</v>
      </c>
      <c r="AU8434" s="3">
        <v>3.1</v>
      </c>
      <c r="AV8434" s="3">
        <v>4.766</v>
      </c>
      <c r="AW8434" s="3">
        <v>3.375</v>
      </c>
      <c r="AX8434" s="3">
        <v>2.9660000000000002</v>
      </c>
      <c r="AY8434" s="3">
        <v>2.9660000000000002</v>
      </c>
      <c r="AZ8434" s="3">
        <v>2.9660000000000002</v>
      </c>
      <c r="BA8434">
        <v>2.9660000000000002</v>
      </c>
      <c r="BB8434">
        <v>2016</v>
      </c>
    </row>
    <row r="8435" spans="1:54" hidden="1" x14ac:dyDescent="0.2">
      <c r="A8435">
        <v>846</v>
      </c>
      <c r="B8435" t="s">
        <v>359</v>
      </c>
      <c r="C8435" t="s">
        <v>297</v>
      </c>
      <c r="D8435" t="s">
        <v>99</v>
      </c>
      <c r="E8435" t="s">
        <v>293</v>
      </c>
      <c r="F8435" t="s">
        <v>296</v>
      </c>
      <c r="G8435" t="s">
        <v>295</v>
      </c>
      <c r="I8435" t="s">
        <v>1906</v>
      </c>
      <c r="J8435" s="3">
        <v>37.222000000000001</v>
      </c>
      <c r="K8435" s="3">
        <v>47.171999999999997</v>
      </c>
      <c r="L8435" s="3">
        <v>46.604999999999997</v>
      </c>
      <c r="M8435" s="3">
        <v>48.847000000000001</v>
      </c>
      <c r="N8435" s="3">
        <v>50.393999999999998</v>
      </c>
      <c r="O8435" s="3">
        <v>50.857999999999997</v>
      </c>
      <c r="P8435" s="3">
        <v>54.932000000000002</v>
      </c>
      <c r="Q8435" s="3">
        <v>64.647999999999996</v>
      </c>
      <c r="R8435" s="3">
        <v>68.459999999999994</v>
      </c>
      <c r="S8435" s="3">
        <v>73.840999999999994</v>
      </c>
      <c r="T8435" s="3">
        <v>77.034000000000006</v>
      </c>
      <c r="U8435" s="3">
        <v>81.367999999999995</v>
      </c>
      <c r="V8435" s="3">
        <v>85.552000000000007</v>
      </c>
      <c r="W8435" s="3">
        <v>87.046000000000006</v>
      </c>
      <c r="X8435" s="3">
        <v>89.363</v>
      </c>
      <c r="Y8435" s="3">
        <v>90.856999999999999</v>
      </c>
      <c r="Z8435" s="3">
        <v>90.781999999999996</v>
      </c>
      <c r="AA8435" s="3">
        <v>95.415000000000006</v>
      </c>
      <c r="AB8435" s="3">
        <v>99.6</v>
      </c>
      <c r="AC8435" s="3">
        <v>99.6</v>
      </c>
      <c r="AD8435" s="3">
        <v>103.7</v>
      </c>
      <c r="AE8435" s="3">
        <v>106.1</v>
      </c>
      <c r="AF8435" s="3">
        <v>108.5</v>
      </c>
      <c r="AG8435" s="3">
        <v>111.7</v>
      </c>
      <c r="AH8435" s="3">
        <v>112.6</v>
      </c>
      <c r="AI8435" s="3">
        <v>114.7</v>
      </c>
      <c r="AJ8435" s="3">
        <v>116.9</v>
      </c>
      <c r="AK8435" s="3">
        <v>121.7</v>
      </c>
      <c r="AL8435" s="3">
        <v>128.80000000000001</v>
      </c>
      <c r="AM8435" s="3">
        <v>131.92599999999999</v>
      </c>
      <c r="AN8435" s="3">
        <v>136.268</v>
      </c>
      <c r="AO8435" s="3">
        <v>137.9</v>
      </c>
      <c r="AP8435" s="3">
        <v>139</v>
      </c>
      <c r="AQ8435" s="3">
        <v>141.1</v>
      </c>
      <c r="AR8435" s="3">
        <v>142.6</v>
      </c>
      <c r="AS8435" s="3">
        <v>144.69999999999999</v>
      </c>
      <c r="AT8435" s="3">
        <v>147.80000000000001</v>
      </c>
      <c r="AU8435" s="3">
        <v>153.416</v>
      </c>
      <c r="AV8435" s="3">
        <v>160.42099999999999</v>
      </c>
      <c r="AW8435" s="3">
        <v>165.90899999999999</v>
      </c>
      <c r="AX8435" s="3">
        <v>170.82900000000001</v>
      </c>
      <c r="AY8435" s="3">
        <v>175.89599999999999</v>
      </c>
      <c r="AZ8435" s="3">
        <v>181.113</v>
      </c>
      <c r="BA8435">
        <v>186.48400000000001</v>
      </c>
      <c r="BB8435">
        <v>2016</v>
      </c>
    </row>
    <row r="8436" spans="1:54" hidden="1" x14ac:dyDescent="0.2">
      <c r="A8436">
        <v>846</v>
      </c>
      <c r="B8436" t="s">
        <v>359</v>
      </c>
      <c r="C8436" t="s">
        <v>294</v>
      </c>
      <c r="D8436" t="s">
        <v>99</v>
      </c>
      <c r="E8436" t="s">
        <v>293</v>
      </c>
      <c r="F8436" t="s">
        <v>292</v>
      </c>
      <c r="G8436" t="s">
        <v>275</v>
      </c>
      <c r="I8436" t="s">
        <v>291</v>
      </c>
      <c r="J8436" s="3">
        <v>18.361000000000001</v>
      </c>
      <c r="K8436" s="3">
        <v>26.731000000000002</v>
      </c>
      <c r="L8436" s="3">
        <v>-1.202</v>
      </c>
      <c r="M8436" s="3">
        <v>4.8120000000000003</v>
      </c>
      <c r="N8436" s="3">
        <v>3.1659999999999999</v>
      </c>
      <c r="O8436" s="3">
        <v>0.92100000000000004</v>
      </c>
      <c r="P8436" s="3">
        <v>8.0109999999999992</v>
      </c>
      <c r="Q8436" s="3">
        <v>17.687000000000001</v>
      </c>
      <c r="R8436" s="3">
        <v>5.8959999999999999</v>
      </c>
      <c r="S8436" s="3">
        <v>7.86</v>
      </c>
      <c r="T8436" s="3">
        <v>4.3239999999999998</v>
      </c>
      <c r="U8436" s="3">
        <v>5.6260000000000003</v>
      </c>
      <c r="V8436" s="3">
        <v>5.1420000000000003</v>
      </c>
      <c r="W8436" s="3">
        <v>1.7470000000000001</v>
      </c>
      <c r="X8436" s="3">
        <v>2.661</v>
      </c>
      <c r="Y8436" s="3">
        <v>1.6719999999999999</v>
      </c>
      <c r="Z8436" s="3">
        <v>-8.2000000000000003E-2</v>
      </c>
      <c r="AA8436" s="3">
        <v>5.1029999999999998</v>
      </c>
      <c r="AB8436" s="3">
        <v>4.3860000000000001</v>
      </c>
      <c r="AC8436" s="3">
        <v>0</v>
      </c>
      <c r="AD8436" s="3">
        <v>4.1159999999999997</v>
      </c>
      <c r="AE8436" s="3">
        <v>2.3140000000000001</v>
      </c>
      <c r="AF8436" s="3">
        <v>2.262</v>
      </c>
      <c r="AG8436" s="3">
        <v>2.9489999999999998</v>
      </c>
      <c r="AH8436" s="3">
        <v>0.80600000000000005</v>
      </c>
      <c r="AI8436" s="3">
        <v>1.865</v>
      </c>
      <c r="AJ8436" s="3">
        <v>1.9179999999999999</v>
      </c>
      <c r="AK8436" s="3">
        <v>4.1059999999999999</v>
      </c>
      <c r="AL8436" s="3">
        <v>5.8339999999999996</v>
      </c>
      <c r="AM8436" s="3">
        <v>2.427</v>
      </c>
      <c r="AN8436" s="3">
        <v>3.2909999999999999</v>
      </c>
      <c r="AO8436" s="3">
        <v>1.1970000000000001</v>
      </c>
      <c r="AP8436" s="3">
        <v>0.79800000000000004</v>
      </c>
      <c r="AQ8436" s="3">
        <v>1.5109999999999999</v>
      </c>
      <c r="AR8436" s="3">
        <v>1.0629999999999999</v>
      </c>
      <c r="AS8436" s="3">
        <v>1.4730000000000001</v>
      </c>
      <c r="AT8436" s="3">
        <v>2.1419999999999999</v>
      </c>
      <c r="AU8436" s="3">
        <v>3.8</v>
      </c>
      <c r="AV8436" s="3">
        <v>4.5659999999999998</v>
      </c>
      <c r="AW8436" s="3">
        <v>3.42</v>
      </c>
      <c r="AX8436" s="3">
        <v>2.9660000000000002</v>
      </c>
      <c r="AY8436" s="3">
        <v>2.9660000000000002</v>
      </c>
      <c r="AZ8436" s="3">
        <v>2.9660000000000002</v>
      </c>
      <c r="BA8436">
        <v>2.9660000000000002</v>
      </c>
      <c r="BB8436">
        <v>2016</v>
      </c>
    </row>
    <row r="8437" spans="1:54" hidden="1" x14ac:dyDescent="0.2">
      <c r="A8437">
        <v>846</v>
      </c>
      <c r="B8437" t="s">
        <v>359</v>
      </c>
      <c r="C8437" t="s">
        <v>290</v>
      </c>
      <c r="D8437" t="s">
        <v>99</v>
      </c>
      <c r="E8437" t="s">
        <v>289</v>
      </c>
      <c r="G8437" t="s">
        <v>288</v>
      </c>
    </row>
    <row r="8438" spans="1:54" hidden="1" x14ac:dyDescent="0.2">
      <c r="A8438">
        <v>846</v>
      </c>
      <c r="B8438" t="s">
        <v>359</v>
      </c>
      <c r="C8438" t="s">
        <v>287</v>
      </c>
      <c r="D8438" t="s">
        <v>99</v>
      </c>
      <c r="E8438" t="s">
        <v>286</v>
      </c>
      <c r="F8438" t="s">
        <v>285</v>
      </c>
      <c r="G8438" t="s">
        <v>275</v>
      </c>
    </row>
    <row r="8439" spans="1:54" hidden="1" x14ac:dyDescent="0.2">
      <c r="A8439">
        <v>846</v>
      </c>
      <c r="B8439" t="s">
        <v>359</v>
      </c>
      <c r="C8439" t="s">
        <v>284</v>
      </c>
      <c r="D8439" t="s">
        <v>99</v>
      </c>
      <c r="E8439" t="s">
        <v>283</v>
      </c>
      <c r="F8439" t="s">
        <v>282</v>
      </c>
      <c r="G8439" t="s">
        <v>275</v>
      </c>
    </row>
    <row r="8440" spans="1:54" hidden="1" x14ac:dyDescent="0.2">
      <c r="A8440">
        <v>846</v>
      </c>
      <c r="B8440" t="s">
        <v>359</v>
      </c>
      <c r="C8440" t="s">
        <v>281</v>
      </c>
      <c r="D8440" t="s">
        <v>99</v>
      </c>
      <c r="E8440" t="s">
        <v>280</v>
      </c>
      <c r="F8440" t="s">
        <v>279</v>
      </c>
      <c r="G8440" t="s">
        <v>275</v>
      </c>
    </row>
    <row r="8441" spans="1:54" hidden="1" x14ac:dyDescent="0.2">
      <c r="A8441">
        <v>846</v>
      </c>
      <c r="B8441" t="s">
        <v>359</v>
      </c>
      <c r="C8441" t="s">
        <v>278</v>
      </c>
      <c r="D8441" t="s">
        <v>99</v>
      </c>
      <c r="E8441" t="s">
        <v>277</v>
      </c>
      <c r="F8441" t="s">
        <v>276</v>
      </c>
      <c r="G8441" t="s">
        <v>275</v>
      </c>
    </row>
    <row r="8442" spans="1:54" hidden="1" x14ac:dyDescent="0.2">
      <c r="A8442">
        <v>846</v>
      </c>
      <c r="B8442" t="s">
        <v>359</v>
      </c>
      <c r="C8442" t="s">
        <v>274</v>
      </c>
      <c r="D8442" t="s">
        <v>99</v>
      </c>
      <c r="E8442" t="s">
        <v>273</v>
      </c>
      <c r="F8442" t="s">
        <v>272</v>
      </c>
      <c r="G8442" t="s">
        <v>271</v>
      </c>
    </row>
    <row r="8443" spans="1:54" hidden="1" x14ac:dyDescent="0.2">
      <c r="A8443">
        <v>846</v>
      </c>
      <c r="B8443" t="s">
        <v>359</v>
      </c>
      <c r="C8443" t="s">
        <v>270</v>
      </c>
      <c r="D8443" t="s">
        <v>99</v>
      </c>
      <c r="E8443" t="s">
        <v>269</v>
      </c>
      <c r="F8443" t="s">
        <v>268</v>
      </c>
      <c r="G8443" t="s">
        <v>264</v>
      </c>
      <c r="H8443" t="s">
        <v>263</v>
      </c>
    </row>
    <row r="8444" spans="1:54" hidden="1" x14ac:dyDescent="0.2">
      <c r="A8444">
        <v>846</v>
      </c>
      <c r="B8444" t="s">
        <v>359</v>
      </c>
      <c r="C8444" t="s">
        <v>267</v>
      </c>
      <c r="D8444" t="s">
        <v>99</v>
      </c>
      <c r="E8444" t="s">
        <v>266</v>
      </c>
      <c r="F8444" t="s">
        <v>265</v>
      </c>
      <c r="G8444" t="s">
        <v>264</v>
      </c>
      <c r="H8444" t="s">
        <v>263</v>
      </c>
      <c r="I8444" t="s">
        <v>1907</v>
      </c>
      <c r="J8444" s="3">
        <v>0.115</v>
      </c>
      <c r="K8444" s="3">
        <v>0.11899999999999999</v>
      </c>
      <c r="L8444" s="3">
        <v>0.123</v>
      </c>
      <c r="M8444" s="3">
        <v>0.126</v>
      </c>
      <c r="N8444" s="3">
        <v>0.13</v>
      </c>
      <c r="O8444" s="3">
        <v>0.13500000000000001</v>
      </c>
      <c r="P8444" s="3">
        <v>0.13900000000000001</v>
      </c>
      <c r="Q8444" s="3">
        <v>0.14099999999999999</v>
      </c>
      <c r="R8444" s="3">
        <v>0.14499999999999999</v>
      </c>
      <c r="S8444" s="3">
        <v>0.14599999999999999</v>
      </c>
      <c r="T8444" s="3">
        <v>0.14799999999999999</v>
      </c>
      <c r="U8444" s="3">
        <v>0.151</v>
      </c>
      <c r="V8444" s="3">
        <v>0.154</v>
      </c>
      <c r="W8444" s="3">
        <v>0.157</v>
      </c>
      <c r="X8444" s="3">
        <v>0.16400000000000001</v>
      </c>
      <c r="Y8444" s="3">
        <v>0.16900000000000001</v>
      </c>
      <c r="Z8444" s="3">
        <v>0.17299999999999999</v>
      </c>
      <c r="AA8444" s="3">
        <v>0.17699999999999999</v>
      </c>
      <c r="AB8444" s="3">
        <v>0.182</v>
      </c>
      <c r="AC8444" s="3">
        <v>0.187</v>
      </c>
      <c r="AD8444" s="3">
        <v>0.191</v>
      </c>
      <c r="AE8444" s="3">
        <v>0.19500000000000001</v>
      </c>
      <c r="AF8444" s="3">
        <v>0.2</v>
      </c>
      <c r="AG8444" s="3">
        <v>0.20399999999999999</v>
      </c>
      <c r="AH8444" s="3">
        <v>0.20899999999999999</v>
      </c>
      <c r="AI8444" s="3">
        <v>0.214</v>
      </c>
      <c r="AJ8444" s="3">
        <v>0.219</v>
      </c>
      <c r="AK8444" s="3">
        <v>0.224</v>
      </c>
      <c r="AL8444" s="3">
        <v>0.22900000000000001</v>
      </c>
      <c r="AM8444" s="3">
        <v>0.23400000000000001</v>
      </c>
      <c r="AN8444" s="3">
        <v>0.24</v>
      </c>
      <c r="AO8444" s="3">
        <v>0.245</v>
      </c>
      <c r="AP8444" s="3">
        <v>0.251</v>
      </c>
      <c r="AQ8444" s="3">
        <v>0.25700000000000001</v>
      </c>
      <c r="AR8444" s="3">
        <v>0.26300000000000001</v>
      </c>
      <c r="AS8444" s="3">
        <v>0.26900000000000002</v>
      </c>
      <c r="AT8444" s="3">
        <v>0.27500000000000002</v>
      </c>
      <c r="AU8444" s="3">
        <v>0.28100000000000003</v>
      </c>
      <c r="AV8444" s="3">
        <v>0.28799999999999998</v>
      </c>
      <c r="AW8444" s="3">
        <v>0.29399999999999998</v>
      </c>
      <c r="AX8444" s="3">
        <v>0.30099999999999999</v>
      </c>
      <c r="AY8444" s="3">
        <v>0.308</v>
      </c>
      <c r="AZ8444" s="3">
        <v>0.315</v>
      </c>
      <c r="BA8444">
        <v>0.32200000000000001</v>
      </c>
      <c r="BB8444">
        <v>2015</v>
      </c>
    </row>
    <row r="8445" spans="1:54" hidden="1" x14ac:dyDescent="0.2">
      <c r="A8445">
        <v>846</v>
      </c>
      <c r="B8445" t="s">
        <v>359</v>
      </c>
      <c r="C8445" t="s">
        <v>262</v>
      </c>
      <c r="D8445" t="s">
        <v>99</v>
      </c>
      <c r="E8445" t="s">
        <v>260</v>
      </c>
      <c r="F8445" t="s">
        <v>259</v>
      </c>
      <c r="G8445" t="s">
        <v>225</v>
      </c>
      <c r="H8445" t="s">
        <v>222</v>
      </c>
      <c r="I8445" t="s">
        <v>1908</v>
      </c>
      <c r="J8445" s="3" t="s">
        <v>215</v>
      </c>
      <c r="K8445" s="3" t="s">
        <v>215</v>
      </c>
      <c r="L8445" s="3" t="s">
        <v>215</v>
      </c>
      <c r="M8445" s="3" t="s">
        <v>215</v>
      </c>
      <c r="N8445" s="3" t="s">
        <v>215</v>
      </c>
      <c r="O8445" s="3" t="s">
        <v>215</v>
      </c>
      <c r="P8445" s="3" t="s">
        <v>215</v>
      </c>
      <c r="Q8445" s="3" t="s">
        <v>215</v>
      </c>
      <c r="R8445" s="3" t="s">
        <v>215</v>
      </c>
      <c r="S8445" s="3" t="s">
        <v>215</v>
      </c>
      <c r="T8445" s="3" t="s">
        <v>215</v>
      </c>
      <c r="U8445" s="3">
        <v>6.8360000000000003</v>
      </c>
      <c r="V8445" s="3">
        <v>6.9960000000000004</v>
      </c>
      <c r="W8445" s="3">
        <v>5.492</v>
      </c>
      <c r="X8445" s="3">
        <v>6.2190000000000003</v>
      </c>
      <c r="Y8445" s="3">
        <v>7.093</v>
      </c>
      <c r="Z8445" s="3">
        <v>6.6230000000000002</v>
      </c>
      <c r="AA8445" s="3">
        <v>6.86</v>
      </c>
      <c r="AB8445" s="3">
        <v>7.1040000000000001</v>
      </c>
      <c r="AC8445" s="3">
        <v>8.0649999999999995</v>
      </c>
      <c r="AD8445" s="3">
        <v>7.1769999999999996</v>
      </c>
      <c r="AE8445" s="3">
        <v>7.1239999999999997</v>
      </c>
      <c r="AF8445" s="3">
        <v>6.8360000000000003</v>
      </c>
      <c r="AG8445" s="3">
        <v>6.7220000000000004</v>
      </c>
      <c r="AH8445" s="3">
        <v>7.88</v>
      </c>
      <c r="AI8445" s="3">
        <v>8.6950000000000003</v>
      </c>
      <c r="AJ8445" s="3">
        <v>10.009</v>
      </c>
      <c r="AK8445" s="3">
        <v>12.022</v>
      </c>
      <c r="AL8445" s="3">
        <v>16.617999999999999</v>
      </c>
      <c r="AM8445" s="3">
        <v>16.899999999999999</v>
      </c>
      <c r="AN8445" s="3">
        <v>16.707999999999998</v>
      </c>
      <c r="AO8445" s="3">
        <v>15.804</v>
      </c>
      <c r="AP8445" s="3">
        <v>15.763999999999999</v>
      </c>
      <c r="AQ8445" s="3">
        <v>16.247</v>
      </c>
      <c r="AR8445" s="3">
        <v>18.585000000000001</v>
      </c>
      <c r="AS8445" s="3">
        <v>26.423999999999999</v>
      </c>
      <c r="AT8445" s="3">
        <v>26.872</v>
      </c>
      <c r="AU8445" s="3">
        <v>29.513999999999999</v>
      </c>
      <c r="AV8445" s="3">
        <v>32.183999999999997</v>
      </c>
      <c r="AW8445" s="3">
        <v>35.47</v>
      </c>
      <c r="AX8445" s="3">
        <v>37.826000000000001</v>
      </c>
      <c r="AY8445" s="3">
        <v>39.869</v>
      </c>
      <c r="AZ8445" s="3">
        <v>42.161000000000001</v>
      </c>
      <c r="BA8445">
        <v>44.767000000000003</v>
      </c>
      <c r="BB8445">
        <v>2016</v>
      </c>
    </row>
    <row r="8446" spans="1:54" hidden="1" x14ac:dyDescent="0.2">
      <c r="A8446">
        <v>846</v>
      </c>
      <c r="B8446" t="s">
        <v>359</v>
      </c>
      <c r="C8446" t="s">
        <v>261</v>
      </c>
      <c r="D8446" t="s">
        <v>99</v>
      </c>
      <c r="E8446" t="s">
        <v>260</v>
      </c>
      <c r="F8446" t="s">
        <v>259</v>
      </c>
      <c r="G8446" t="s">
        <v>217</v>
      </c>
      <c r="I8446" t="s">
        <v>258</v>
      </c>
      <c r="J8446" s="3" t="s">
        <v>215</v>
      </c>
      <c r="K8446" s="3" t="s">
        <v>215</v>
      </c>
      <c r="L8446" s="3" t="s">
        <v>215</v>
      </c>
      <c r="M8446" s="3" t="s">
        <v>215</v>
      </c>
      <c r="N8446" s="3" t="s">
        <v>215</v>
      </c>
      <c r="O8446" s="3" t="s">
        <v>215</v>
      </c>
      <c r="P8446" s="3" t="s">
        <v>215</v>
      </c>
      <c r="Q8446" s="3" t="s">
        <v>215</v>
      </c>
      <c r="R8446" s="3" t="s">
        <v>215</v>
      </c>
      <c r="S8446" s="3" t="s">
        <v>215</v>
      </c>
      <c r="T8446" s="3" t="s">
        <v>215</v>
      </c>
      <c r="U8446" s="3">
        <v>30.404</v>
      </c>
      <c r="V8446" s="3">
        <v>29.509</v>
      </c>
      <c r="W8446" s="3">
        <v>22.530999999999999</v>
      </c>
      <c r="X8446" s="3">
        <v>22.861999999999998</v>
      </c>
      <c r="Y8446" s="3">
        <v>25.375</v>
      </c>
      <c r="Z8446" s="3">
        <v>22.68</v>
      </c>
      <c r="AA8446" s="3">
        <v>21.706</v>
      </c>
      <c r="AB8446" s="3">
        <v>21.24</v>
      </c>
      <c r="AC8446" s="3">
        <v>23.312999999999999</v>
      </c>
      <c r="AD8446" s="3">
        <v>19.170000000000002</v>
      </c>
      <c r="AE8446" s="3">
        <v>19.007999999999999</v>
      </c>
      <c r="AF8446" s="3">
        <v>18.702000000000002</v>
      </c>
      <c r="AG8446" s="3">
        <v>17.494</v>
      </c>
      <c r="AH8446" s="3">
        <v>19.314</v>
      </c>
      <c r="AI8446" s="3">
        <v>20.152999999999999</v>
      </c>
      <c r="AJ8446" s="3">
        <v>20.591000000000001</v>
      </c>
      <c r="AK8446" s="3">
        <v>22.292999999999999</v>
      </c>
      <c r="AL8446" s="3">
        <v>26.975000000000001</v>
      </c>
      <c r="AM8446" s="3">
        <v>25.952999999999999</v>
      </c>
      <c r="AN8446" s="3">
        <v>24.602</v>
      </c>
      <c r="AO8446" s="3">
        <v>22.298999999999999</v>
      </c>
      <c r="AP8446" s="3">
        <v>21.768999999999998</v>
      </c>
      <c r="AQ8446" s="3">
        <v>21.433</v>
      </c>
      <c r="AR8446" s="3">
        <v>23.492999999999999</v>
      </c>
      <c r="AS8446" s="3">
        <v>31.914000000000001</v>
      </c>
      <c r="AT8446" s="3">
        <v>30.798999999999999</v>
      </c>
      <c r="AU8446" s="3">
        <v>31.486999999999998</v>
      </c>
      <c r="AV8446" s="3">
        <v>31.574000000000002</v>
      </c>
      <c r="AW8446" s="3">
        <v>32.524000000000001</v>
      </c>
      <c r="AX8446" s="3">
        <v>32.591000000000001</v>
      </c>
      <c r="AY8446" s="3">
        <v>32.279000000000003</v>
      </c>
      <c r="AZ8446" s="3">
        <v>32.075000000000003</v>
      </c>
      <c r="BA8446">
        <v>32.003</v>
      </c>
      <c r="BB8446">
        <v>2016</v>
      </c>
    </row>
    <row r="8447" spans="1:54" hidden="1" x14ac:dyDescent="0.2">
      <c r="A8447">
        <v>846</v>
      </c>
      <c r="B8447" t="s">
        <v>359</v>
      </c>
      <c r="C8447" t="s">
        <v>257</v>
      </c>
      <c r="D8447" t="s">
        <v>99</v>
      </c>
      <c r="E8447" t="s">
        <v>255</v>
      </c>
      <c r="F8447" t="s">
        <v>254</v>
      </c>
      <c r="G8447" t="s">
        <v>225</v>
      </c>
      <c r="H8447" t="s">
        <v>222</v>
      </c>
      <c r="I8447" t="s">
        <v>1908</v>
      </c>
      <c r="J8447" s="3" t="s">
        <v>215</v>
      </c>
      <c r="K8447" s="3" t="s">
        <v>215</v>
      </c>
      <c r="L8447" s="3" t="s">
        <v>215</v>
      </c>
      <c r="M8447" s="3" t="s">
        <v>215</v>
      </c>
      <c r="N8447" s="3" t="s">
        <v>215</v>
      </c>
      <c r="O8447" s="3" t="s">
        <v>215</v>
      </c>
      <c r="P8447" s="3" t="s">
        <v>215</v>
      </c>
      <c r="Q8447" s="3" t="s">
        <v>215</v>
      </c>
      <c r="R8447" s="3" t="s">
        <v>215</v>
      </c>
      <c r="S8447" s="3" t="s">
        <v>215</v>
      </c>
      <c r="T8447" s="3" t="s">
        <v>215</v>
      </c>
      <c r="U8447" s="3">
        <v>7.468</v>
      </c>
      <c r="V8447" s="3">
        <v>7.5469999999999997</v>
      </c>
      <c r="W8447" s="3">
        <v>6.3869999999999996</v>
      </c>
      <c r="X8447" s="3">
        <v>6.625</v>
      </c>
      <c r="Y8447" s="3">
        <v>7.8159999999999998</v>
      </c>
      <c r="Z8447" s="3">
        <v>7.1420000000000003</v>
      </c>
      <c r="AA8447" s="3">
        <v>7.0209999999999999</v>
      </c>
      <c r="AB8447" s="3">
        <v>9.327</v>
      </c>
      <c r="AC8447" s="3">
        <v>8.2560000000000002</v>
      </c>
      <c r="AD8447" s="3">
        <v>9.5269999999999992</v>
      </c>
      <c r="AE8447" s="3">
        <v>8.3710000000000004</v>
      </c>
      <c r="AF8447" s="3">
        <v>8.1639999999999997</v>
      </c>
      <c r="AG8447" s="3">
        <v>7.24</v>
      </c>
      <c r="AH8447" s="3">
        <v>7.5540000000000003</v>
      </c>
      <c r="AI8447" s="3">
        <v>7.8940000000000001</v>
      </c>
      <c r="AJ8447" s="3">
        <v>9.7729999999999997</v>
      </c>
      <c r="AK8447" s="3">
        <v>11.875999999999999</v>
      </c>
      <c r="AL8447" s="3">
        <v>16.643999999999998</v>
      </c>
      <c r="AM8447" s="3">
        <v>17.434999999999999</v>
      </c>
      <c r="AN8447" s="3">
        <v>18.416</v>
      </c>
      <c r="AO8447" s="3">
        <v>17.315000000000001</v>
      </c>
      <c r="AP8447" s="3">
        <v>16.942</v>
      </c>
      <c r="AQ8447" s="3">
        <v>16.422999999999998</v>
      </c>
      <c r="AR8447" s="3">
        <v>22.518000000000001</v>
      </c>
      <c r="AS8447" s="3">
        <v>34.344000000000001</v>
      </c>
      <c r="AT8447" s="3">
        <v>32.207000000000001</v>
      </c>
      <c r="AU8447" s="3">
        <v>36.509</v>
      </c>
      <c r="AV8447" s="3">
        <v>40.298000000000002</v>
      </c>
      <c r="AW8447" s="3">
        <v>40.162999999999997</v>
      </c>
      <c r="AX8447" s="3">
        <v>41.906999999999996</v>
      </c>
      <c r="AY8447" s="3">
        <v>43.587000000000003</v>
      </c>
      <c r="AZ8447" s="3">
        <v>46.09</v>
      </c>
      <c r="BA8447">
        <v>48.972000000000001</v>
      </c>
      <c r="BB8447">
        <v>2016</v>
      </c>
    </row>
    <row r="8448" spans="1:54" hidden="1" x14ac:dyDescent="0.2">
      <c r="A8448">
        <v>846</v>
      </c>
      <c r="B8448" t="s">
        <v>359</v>
      </c>
      <c r="C8448" t="s">
        <v>256</v>
      </c>
      <c r="D8448" t="s">
        <v>99</v>
      </c>
      <c r="E8448" t="s">
        <v>255</v>
      </c>
      <c r="F8448" t="s">
        <v>254</v>
      </c>
      <c r="G8448" t="s">
        <v>217</v>
      </c>
      <c r="I8448" t="s">
        <v>253</v>
      </c>
      <c r="J8448" s="3" t="s">
        <v>215</v>
      </c>
      <c r="K8448" s="3" t="s">
        <v>215</v>
      </c>
      <c r="L8448" s="3" t="s">
        <v>215</v>
      </c>
      <c r="M8448" s="3" t="s">
        <v>215</v>
      </c>
      <c r="N8448" s="3" t="s">
        <v>215</v>
      </c>
      <c r="O8448" s="3" t="s">
        <v>215</v>
      </c>
      <c r="P8448" s="3" t="s">
        <v>215</v>
      </c>
      <c r="Q8448" s="3" t="s">
        <v>215</v>
      </c>
      <c r="R8448" s="3" t="s">
        <v>215</v>
      </c>
      <c r="S8448" s="3" t="s">
        <v>215</v>
      </c>
      <c r="T8448" s="3" t="s">
        <v>215</v>
      </c>
      <c r="U8448" s="3">
        <v>33.212000000000003</v>
      </c>
      <c r="V8448" s="3">
        <v>31.832000000000001</v>
      </c>
      <c r="W8448" s="3">
        <v>26.2</v>
      </c>
      <c r="X8448" s="3">
        <v>24.355</v>
      </c>
      <c r="Y8448" s="3">
        <v>27.962</v>
      </c>
      <c r="Z8448" s="3">
        <v>24.457000000000001</v>
      </c>
      <c r="AA8448" s="3">
        <v>22.213000000000001</v>
      </c>
      <c r="AB8448" s="3">
        <v>27.887</v>
      </c>
      <c r="AC8448" s="3">
        <v>23.864999999999998</v>
      </c>
      <c r="AD8448" s="3">
        <v>25.446000000000002</v>
      </c>
      <c r="AE8448" s="3">
        <v>22.334</v>
      </c>
      <c r="AF8448" s="3">
        <v>22.335999999999999</v>
      </c>
      <c r="AG8448" s="3">
        <v>18.841999999999999</v>
      </c>
      <c r="AH8448" s="3">
        <v>18.513999999999999</v>
      </c>
      <c r="AI8448" s="3">
        <v>18.295999999999999</v>
      </c>
      <c r="AJ8448" s="3">
        <v>20.105</v>
      </c>
      <c r="AK8448" s="3">
        <v>22.021999999999998</v>
      </c>
      <c r="AL8448" s="3">
        <v>27.015999999999998</v>
      </c>
      <c r="AM8448" s="3">
        <v>26.774999999999999</v>
      </c>
      <c r="AN8448" s="3">
        <v>27.117000000000001</v>
      </c>
      <c r="AO8448" s="3">
        <v>24.431000000000001</v>
      </c>
      <c r="AP8448" s="3">
        <v>23.395</v>
      </c>
      <c r="AQ8448" s="3">
        <v>21.666</v>
      </c>
      <c r="AR8448" s="3">
        <v>28.463999999999999</v>
      </c>
      <c r="AS8448" s="3">
        <v>41.478999999999999</v>
      </c>
      <c r="AT8448" s="3">
        <v>36.912999999999997</v>
      </c>
      <c r="AU8448" s="3">
        <v>38.950000000000003</v>
      </c>
      <c r="AV8448" s="3">
        <v>39.533999999999999</v>
      </c>
      <c r="AW8448" s="3">
        <v>36.826000000000001</v>
      </c>
      <c r="AX8448" s="3">
        <v>36.106999999999999</v>
      </c>
      <c r="AY8448" s="3">
        <v>35.289000000000001</v>
      </c>
      <c r="AZ8448" s="3">
        <v>35.064</v>
      </c>
      <c r="BA8448">
        <v>35.009</v>
      </c>
      <c r="BB8448">
        <v>2016</v>
      </c>
    </row>
    <row r="8449" spans="1:54" hidden="1" x14ac:dyDescent="0.2">
      <c r="A8449">
        <v>846</v>
      </c>
      <c r="B8449" t="s">
        <v>359</v>
      </c>
      <c r="C8449" t="s">
        <v>252</v>
      </c>
      <c r="D8449" t="s">
        <v>99</v>
      </c>
      <c r="E8449" t="s">
        <v>250</v>
      </c>
      <c r="F8449" t="s">
        <v>249</v>
      </c>
      <c r="G8449" t="s">
        <v>225</v>
      </c>
      <c r="H8449" t="s">
        <v>222</v>
      </c>
      <c r="I8449" t="s">
        <v>1908</v>
      </c>
      <c r="J8449" s="3" t="s">
        <v>215</v>
      </c>
      <c r="K8449" s="3" t="s">
        <v>215</v>
      </c>
      <c r="L8449" s="3" t="s">
        <v>215</v>
      </c>
      <c r="M8449" s="3" t="s">
        <v>215</v>
      </c>
      <c r="N8449" s="3" t="s">
        <v>215</v>
      </c>
      <c r="O8449" s="3" t="s">
        <v>215</v>
      </c>
      <c r="P8449" s="3" t="s">
        <v>215</v>
      </c>
      <c r="Q8449" s="3" t="s">
        <v>215</v>
      </c>
      <c r="R8449" s="3" t="s">
        <v>215</v>
      </c>
      <c r="S8449" s="3" t="s">
        <v>215</v>
      </c>
      <c r="T8449" s="3" t="s">
        <v>215</v>
      </c>
      <c r="U8449" s="3">
        <v>-0.63100000000000001</v>
      </c>
      <c r="V8449" s="3">
        <v>-0.55100000000000005</v>
      </c>
      <c r="W8449" s="3">
        <v>-0.89400000000000002</v>
      </c>
      <c r="X8449" s="3">
        <v>-0.40600000000000003</v>
      </c>
      <c r="Y8449" s="3">
        <v>-0.72299999999999998</v>
      </c>
      <c r="Z8449" s="3">
        <v>-0.51900000000000002</v>
      </c>
      <c r="AA8449" s="3">
        <v>-0.16</v>
      </c>
      <c r="AB8449" s="3">
        <v>-2.2229999999999999</v>
      </c>
      <c r="AC8449" s="3">
        <v>-0.191</v>
      </c>
      <c r="AD8449" s="3">
        <v>-2.35</v>
      </c>
      <c r="AE8449" s="3">
        <v>-1.2470000000000001</v>
      </c>
      <c r="AF8449" s="3">
        <v>-1.3280000000000001</v>
      </c>
      <c r="AG8449" s="3">
        <v>-0.51800000000000002</v>
      </c>
      <c r="AH8449" s="3">
        <v>0.32600000000000001</v>
      </c>
      <c r="AI8449" s="3">
        <v>0.80100000000000005</v>
      </c>
      <c r="AJ8449" s="3">
        <v>0.23599999999999999</v>
      </c>
      <c r="AK8449" s="3">
        <v>0.14599999999999999</v>
      </c>
      <c r="AL8449" s="3">
        <v>-2.5999999999999999E-2</v>
      </c>
      <c r="AM8449" s="3">
        <v>-0.53500000000000003</v>
      </c>
      <c r="AN8449" s="3">
        <v>-1.708</v>
      </c>
      <c r="AO8449" s="3">
        <v>-1.5109999999999999</v>
      </c>
      <c r="AP8449" s="3">
        <v>-1.1779999999999999</v>
      </c>
      <c r="AQ8449" s="3">
        <v>-0.17599999999999999</v>
      </c>
      <c r="AR8449" s="3">
        <v>-3.9329999999999998</v>
      </c>
      <c r="AS8449" s="3">
        <v>-7.9189999999999996</v>
      </c>
      <c r="AT8449" s="3">
        <v>-5.335</v>
      </c>
      <c r="AU8449" s="3">
        <v>-6.9950000000000001</v>
      </c>
      <c r="AV8449" s="3">
        <v>-8.1140000000000008</v>
      </c>
      <c r="AW8449" s="3">
        <v>-4.6920000000000002</v>
      </c>
      <c r="AX8449" s="3">
        <v>-4.0810000000000004</v>
      </c>
      <c r="AY8449" s="3">
        <v>-3.718</v>
      </c>
      <c r="AZ8449" s="3">
        <v>-3.9289999999999998</v>
      </c>
      <c r="BA8449">
        <v>-4.2050000000000001</v>
      </c>
      <c r="BB8449">
        <v>2016</v>
      </c>
    </row>
    <row r="8450" spans="1:54" hidden="1" x14ac:dyDescent="0.2">
      <c r="A8450">
        <v>846</v>
      </c>
      <c r="B8450" t="s">
        <v>359</v>
      </c>
      <c r="C8450" t="s">
        <v>251</v>
      </c>
      <c r="D8450" t="s">
        <v>99</v>
      </c>
      <c r="E8450" t="s">
        <v>250</v>
      </c>
      <c r="F8450" t="s">
        <v>249</v>
      </c>
      <c r="G8450" t="s">
        <v>217</v>
      </c>
      <c r="I8450" t="s">
        <v>248</v>
      </c>
      <c r="J8450" s="3" t="s">
        <v>215</v>
      </c>
      <c r="K8450" s="3" t="s">
        <v>215</v>
      </c>
      <c r="L8450" s="3" t="s">
        <v>215</v>
      </c>
      <c r="M8450" s="3" t="s">
        <v>215</v>
      </c>
      <c r="N8450" s="3" t="s">
        <v>215</v>
      </c>
      <c r="O8450" s="3" t="s">
        <v>215</v>
      </c>
      <c r="P8450" s="3" t="s">
        <v>215</v>
      </c>
      <c r="Q8450" s="3" t="s">
        <v>215</v>
      </c>
      <c r="R8450" s="3" t="s">
        <v>215</v>
      </c>
      <c r="S8450" s="3" t="s">
        <v>215</v>
      </c>
      <c r="T8450" s="3" t="s">
        <v>215</v>
      </c>
      <c r="U8450" s="3">
        <v>-2.8069999999999999</v>
      </c>
      <c r="V8450" s="3">
        <v>-2.323</v>
      </c>
      <c r="W8450" s="3">
        <v>-3.669</v>
      </c>
      <c r="X8450" s="3">
        <v>-1.4930000000000001</v>
      </c>
      <c r="Y8450" s="3">
        <v>-2.5859999999999999</v>
      </c>
      <c r="Z8450" s="3">
        <v>-1.7769999999999999</v>
      </c>
      <c r="AA8450" s="3">
        <v>-0.50700000000000001</v>
      </c>
      <c r="AB8450" s="3">
        <v>-6.6459999999999999</v>
      </c>
      <c r="AC8450" s="3">
        <v>-0.55200000000000005</v>
      </c>
      <c r="AD8450" s="3">
        <v>-6.2759999999999998</v>
      </c>
      <c r="AE8450" s="3">
        <v>-3.3260000000000001</v>
      </c>
      <c r="AF8450" s="3">
        <v>-3.6339999999999999</v>
      </c>
      <c r="AG8450" s="3">
        <v>-1.3480000000000001</v>
      </c>
      <c r="AH8450" s="3">
        <v>0.8</v>
      </c>
      <c r="AI8450" s="3">
        <v>1.857</v>
      </c>
      <c r="AJ8450" s="3">
        <v>0.48599999999999999</v>
      </c>
      <c r="AK8450" s="3">
        <v>0.27100000000000002</v>
      </c>
      <c r="AL8450" s="3">
        <v>-4.2000000000000003E-2</v>
      </c>
      <c r="AM8450" s="3">
        <v>-0.82099999999999995</v>
      </c>
      <c r="AN8450" s="3">
        <v>-2.5150000000000001</v>
      </c>
      <c r="AO8450" s="3">
        <v>-2.1309999999999998</v>
      </c>
      <c r="AP8450" s="3">
        <v>-1.6259999999999999</v>
      </c>
      <c r="AQ8450" s="3">
        <v>-0.23200000000000001</v>
      </c>
      <c r="AR8450" s="3">
        <v>-4.9710000000000001</v>
      </c>
      <c r="AS8450" s="3">
        <v>-9.5649999999999995</v>
      </c>
      <c r="AT8450" s="3">
        <v>-6.1150000000000002</v>
      </c>
      <c r="AU8450" s="3">
        <v>-7.4630000000000001</v>
      </c>
      <c r="AV8450" s="3">
        <v>-7.96</v>
      </c>
      <c r="AW8450" s="3">
        <v>-4.3019999999999996</v>
      </c>
      <c r="AX8450" s="3">
        <v>-3.516</v>
      </c>
      <c r="AY8450" s="3">
        <v>-3.01</v>
      </c>
      <c r="AZ8450" s="3">
        <v>-2.9889999999999999</v>
      </c>
      <c r="BA8450">
        <v>-3.0059999999999998</v>
      </c>
      <c r="BB8450">
        <v>2016</v>
      </c>
    </row>
    <row r="8451" spans="1:54" hidden="1" x14ac:dyDescent="0.2">
      <c r="A8451">
        <v>846</v>
      </c>
      <c r="B8451" t="s">
        <v>359</v>
      </c>
      <c r="C8451" t="s">
        <v>247</v>
      </c>
      <c r="D8451" t="s">
        <v>99</v>
      </c>
      <c r="E8451" t="s">
        <v>245</v>
      </c>
      <c r="F8451" t="s">
        <v>244</v>
      </c>
      <c r="G8451" t="s">
        <v>225</v>
      </c>
      <c r="H8451" t="s">
        <v>222</v>
      </c>
    </row>
    <row r="8452" spans="1:54" hidden="1" x14ac:dyDescent="0.2">
      <c r="A8452">
        <v>846</v>
      </c>
      <c r="B8452" t="s">
        <v>359</v>
      </c>
      <c r="C8452" t="s">
        <v>246</v>
      </c>
      <c r="D8452" t="s">
        <v>99</v>
      </c>
      <c r="E8452" t="s">
        <v>245</v>
      </c>
      <c r="F8452" t="s">
        <v>244</v>
      </c>
      <c r="G8452" t="s">
        <v>243</v>
      </c>
    </row>
    <row r="8453" spans="1:54" hidden="1" x14ac:dyDescent="0.2">
      <c r="A8453">
        <v>846</v>
      </c>
      <c r="B8453" t="s">
        <v>359</v>
      </c>
      <c r="C8453" t="s">
        <v>242</v>
      </c>
      <c r="D8453" t="s">
        <v>99</v>
      </c>
      <c r="E8453" t="s">
        <v>240</v>
      </c>
      <c r="F8453" t="s">
        <v>239</v>
      </c>
      <c r="G8453" t="s">
        <v>225</v>
      </c>
      <c r="H8453" t="s">
        <v>222</v>
      </c>
      <c r="I8453" t="s">
        <v>1908</v>
      </c>
      <c r="J8453" s="3" t="s">
        <v>215</v>
      </c>
      <c r="K8453" s="3" t="s">
        <v>215</v>
      </c>
      <c r="L8453" s="3" t="s">
        <v>215</v>
      </c>
      <c r="M8453" s="3" t="s">
        <v>215</v>
      </c>
      <c r="N8453" s="3" t="s">
        <v>215</v>
      </c>
      <c r="O8453" s="3" t="s">
        <v>215</v>
      </c>
      <c r="P8453" s="3" t="s">
        <v>215</v>
      </c>
      <c r="Q8453" s="3" t="s">
        <v>215</v>
      </c>
      <c r="R8453" s="3" t="s">
        <v>215</v>
      </c>
      <c r="S8453" s="3" t="s">
        <v>215</v>
      </c>
      <c r="T8453" s="3" t="s">
        <v>215</v>
      </c>
      <c r="U8453" s="3">
        <v>-0.44700000000000001</v>
      </c>
      <c r="V8453" s="3">
        <v>-0.34200000000000003</v>
      </c>
      <c r="W8453" s="3">
        <v>-0.69799999999999995</v>
      </c>
      <c r="X8453" s="3">
        <v>-0.23100000000000001</v>
      </c>
      <c r="Y8453" s="3">
        <v>-0.54</v>
      </c>
      <c r="Z8453" s="3">
        <v>-0.35799999999999998</v>
      </c>
      <c r="AA8453" s="3">
        <v>-1.4999999999999999E-2</v>
      </c>
      <c r="AB8453" s="3">
        <v>-2.0059999999999998</v>
      </c>
      <c r="AC8453" s="3">
        <v>7.0999999999999994E-2</v>
      </c>
      <c r="AD8453" s="3">
        <v>-2.0830000000000002</v>
      </c>
      <c r="AE8453" s="3">
        <v>-0.96499999999999997</v>
      </c>
      <c r="AF8453" s="3">
        <v>-1.01</v>
      </c>
      <c r="AG8453" s="3">
        <v>-0.16500000000000001</v>
      </c>
      <c r="AH8453" s="3">
        <v>0.70399999999999996</v>
      </c>
      <c r="AI8453" s="3">
        <v>1.151</v>
      </c>
      <c r="AJ8453" s="3">
        <v>0.57399999999999995</v>
      </c>
      <c r="AK8453" s="3">
        <v>0.47099999999999997</v>
      </c>
      <c r="AL8453" s="3">
        <v>0.32200000000000001</v>
      </c>
      <c r="AM8453" s="3">
        <v>-0.217</v>
      </c>
      <c r="AN8453" s="3">
        <v>-1.375</v>
      </c>
      <c r="AO8453" s="3">
        <v>-1.113</v>
      </c>
      <c r="AP8453" s="3">
        <v>-0.71499999999999997</v>
      </c>
      <c r="AQ8453" s="3">
        <v>0.379</v>
      </c>
      <c r="AR8453" s="3">
        <v>-3.359</v>
      </c>
      <c r="AS8453" s="3">
        <v>-7.22</v>
      </c>
      <c r="AT8453" s="3">
        <v>-4.4269999999999996</v>
      </c>
      <c r="AU8453" s="3">
        <v>-6.0460000000000003</v>
      </c>
      <c r="AV8453" s="3">
        <v>-7.03</v>
      </c>
      <c r="AW8453" s="3">
        <v>-3.5310000000000001</v>
      </c>
      <c r="AX8453" s="3">
        <v>-2.8540000000000001</v>
      </c>
      <c r="AY8453" s="3">
        <v>-2.431</v>
      </c>
      <c r="AZ8453" s="3">
        <v>-2.5070000000000001</v>
      </c>
      <c r="BA8453">
        <v>-2.6640000000000001</v>
      </c>
      <c r="BB8453">
        <v>2016</v>
      </c>
    </row>
    <row r="8454" spans="1:54" hidden="1" x14ac:dyDescent="0.2">
      <c r="A8454">
        <v>846</v>
      </c>
      <c r="B8454" t="s">
        <v>359</v>
      </c>
      <c r="C8454" t="s">
        <v>241</v>
      </c>
      <c r="D8454" t="s">
        <v>99</v>
      </c>
      <c r="E8454" t="s">
        <v>240</v>
      </c>
      <c r="F8454" t="s">
        <v>239</v>
      </c>
      <c r="G8454" t="s">
        <v>217</v>
      </c>
      <c r="I8454" t="s">
        <v>238</v>
      </c>
      <c r="J8454" s="3" t="s">
        <v>215</v>
      </c>
      <c r="K8454" s="3" t="s">
        <v>215</v>
      </c>
      <c r="L8454" s="3" t="s">
        <v>215</v>
      </c>
      <c r="M8454" s="3" t="s">
        <v>215</v>
      </c>
      <c r="N8454" s="3" t="s">
        <v>215</v>
      </c>
      <c r="O8454" s="3" t="s">
        <v>215</v>
      </c>
      <c r="P8454" s="3" t="s">
        <v>215</v>
      </c>
      <c r="Q8454" s="3" t="s">
        <v>215</v>
      </c>
      <c r="R8454" s="3" t="s">
        <v>215</v>
      </c>
      <c r="S8454" s="3" t="s">
        <v>215</v>
      </c>
      <c r="T8454" s="3" t="s">
        <v>215</v>
      </c>
      <c r="U8454" s="3">
        <v>-1.9890000000000001</v>
      </c>
      <c r="V8454" s="3">
        <v>-1.4419999999999999</v>
      </c>
      <c r="W8454" s="3">
        <v>-2.863</v>
      </c>
      <c r="X8454" s="3">
        <v>-0.84899999999999998</v>
      </c>
      <c r="Y8454" s="3">
        <v>-1.93</v>
      </c>
      <c r="Z8454" s="3">
        <v>-1.2250000000000001</v>
      </c>
      <c r="AA8454" s="3">
        <v>-4.7E-2</v>
      </c>
      <c r="AB8454" s="3">
        <v>-5.9989999999999997</v>
      </c>
      <c r="AC8454" s="3">
        <v>0.20599999999999999</v>
      </c>
      <c r="AD8454" s="3">
        <v>-5.5629999999999997</v>
      </c>
      <c r="AE8454" s="3">
        <v>-2.5750000000000002</v>
      </c>
      <c r="AF8454" s="3">
        <v>-2.762</v>
      </c>
      <c r="AG8454" s="3">
        <v>-0.43</v>
      </c>
      <c r="AH8454" s="3">
        <v>1.7250000000000001</v>
      </c>
      <c r="AI8454" s="3">
        <v>2.6669999999999998</v>
      </c>
      <c r="AJ8454" s="3">
        <v>1.181</v>
      </c>
      <c r="AK8454" s="3">
        <v>0.874</v>
      </c>
      <c r="AL8454" s="3">
        <v>0.52300000000000002</v>
      </c>
      <c r="AM8454" s="3">
        <v>-0.33300000000000002</v>
      </c>
      <c r="AN8454" s="3">
        <v>-2.024</v>
      </c>
      <c r="AO8454" s="3">
        <v>-1.57</v>
      </c>
      <c r="AP8454" s="3">
        <v>-0.98699999999999999</v>
      </c>
      <c r="AQ8454" s="3">
        <v>0.5</v>
      </c>
      <c r="AR8454" s="3">
        <v>-4.2460000000000004</v>
      </c>
      <c r="AS8454" s="3">
        <v>-8.7200000000000006</v>
      </c>
      <c r="AT8454" s="3">
        <v>-5.0739999999999998</v>
      </c>
      <c r="AU8454" s="3">
        <v>-6.45</v>
      </c>
      <c r="AV8454" s="3">
        <v>-6.8970000000000002</v>
      </c>
      <c r="AW8454" s="3">
        <v>-3.238</v>
      </c>
      <c r="AX8454" s="3">
        <v>-2.4590000000000001</v>
      </c>
      <c r="AY8454" s="3">
        <v>-1.968</v>
      </c>
      <c r="AZ8454" s="3">
        <v>-1.907</v>
      </c>
      <c r="BA8454">
        <v>-1.905</v>
      </c>
      <c r="BB8454">
        <v>2016</v>
      </c>
    </row>
    <row r="8455" spans="1:54" hidden="1" x14ac:dyDescent="0.2">
      <c r="A8455">
        <v>846</v>
      </c>
      <c r="B8455" t="s">
        <v>359</v>
      </c>
      <c r="C8455" t="s">
        <v>237</v>
      </c>
      <c r="D8455" t="s">
        <v>99</v>
      </c>
      <c r="E8455" t="s">
        <v>235</v>
      </c>
      <c r="F8455" t="s">
        <v>234</v>
      </c>
      <c r="G8455" t="s">
        <v>225</v>
      </c>
      <c r="H8455" t="s">
        <v>222</v>
      </c>
    </row>
    <row r="8456" spans="1:54" hidden="1" x14ac:dyDescent="0.2">
      <c r="A8456">
        <v>846</v>
      </c>
      <c r="B8456" t="s">
        <v>359</v>
      </c>
      <c r="C8456" t="s">
        <v>236</v>
      </c>
      <c r="D8456" t="s">
        <v>99</v>
      </c>
      <c r="E8456" t="s">
        <v>235</v>
      </c>
      <c r="F8456" t="s">
        <v>234</v>
      </c>
      <c r="G8456" t="s">
        <v>217</v>
      </c>
    </row>
    <row r="8457" spans="1:54" hidden="1" x14ac:dyDescent="0.2">
      <c r="A8457">
        <v>846</v>
      </c>
      <c r="B8457" t="s">
        <v>359</v>
      </c>
      <c r="C8457" t="s">
        <v>233</v>
      </c>
      <c r="D8457" t="s">
        <v>99</v>
      </c>
      <c r="E8457" t="s">
        <v>231</v>
      </c>
      <c r="F8457" t="s">
        <v>230</v>
      </c>
      <c r="G8457" t="s">
        <v>225</v>
      </c>
      <c r="H8457" t="s">
        <v>222</v>
      </c>
      <c r="I8457" t="s">
        <v>1908</v>
      </c>
      <c r="J8457" s="3" t="s">
        <v>215</v>
      </c>
      <c r="K8457" s="3" t="s">
        <v>215</v>
      </c>
      <c r="L8457" s="3" t="s">
        <v>215</v>
      </c>
      <c r="M8457" s="3" t="s">
        <v>215</v>
      </c>
      <c r="N8457" s="3" t="s">
        <v>215</v>
      </c>
      <c r="O8457" s="3" t="s">
        <v>215</v>
      </c>
      <c r="P8457" s="3" t="s">
        <v>215</v>
      </c>
      <c r="Q8457" s="3" t="s">
        <v>215</v>
      </c>
      <c r="R8457" s="3" t="s">
        <v>215</v>
      </c>
      <c r="S8457" s="3" t="s">
        <v>215</v>
      </c>
      <c r="T8457" s="3" t="s">
        <v>215</v>
      </c>
      <c r="U8457" s="3">
        <v>3.577</v>
      </c>
      <c r="V8457" s="3">
        <v>4.9870000000000001</v>
      </c>
      <c r="W8457" s="3">
        <v>4.9420000000000002</v>
      </c>
      <c r="X8457" s="3">
        <v>5.8760000000000003</v>
      </c>
      <c r="Y8457" s="3">
        <v>6.726</v>
      </c>
      <c r="Z8457" s="3">
        <v>6.7329999999999997</v>
      </c>
      <c r="AA8457" s="3">
        <v>7.2519999999999998</v>
      </c>
      <c r="AB8457" s="3">
        <v>9.3810000000000002</v>
      </c>
      <c r="AC8457" s="3">
        <v>10.592000000000001</v>
      </c>
      <c r="AD8457" s="3">
        <v>13.519</v>
      </c>
      <c r="AE8457" s="3">
        <v>13.881</v>
      </c>
      <c r="AF8457" s="3">
        <v>14.185</v>
      </c>
      <c r="AG8457" s="3">
        <v>14.702999999999999</v>
      </c>
      <c r="AH8457" s="3">
        <v>12.409000000000001</v>
      </c>
      <c r="AI8457" s="3">
        <v>11.337</v>
      </c>
      <c r="AJ8457" s="3">
        <v>10.773</v>
      </c>
      <c r="AK8457" s="3">
        <v>10.305</v>
      </c>
      <c r="AL8457" s="3">
        <v>12.699</v>
      </c>
      <c r="AM8457" s="3">
        <v>13.363</v>
      </c>
      <c r="AN8457" s="3">
        <v>13.144</v>
      </c>
      <c r="AO8457" s="3">
        <v>14.676</v>
      </c>
      <c r="AP8457" s="3">
        <v>15.347</v>
      </c>
      <c r="AQ8457" s="3">
        <v>15.452999999999999</v>
      </c>
      <c r="AR8457" s="3">
        <v>19.061</v>
      </c>
      <c r="AS8457" s="3">
        <v>31.484999999999999</v>
      </c>
      <c r="AT8457" s="3">
        <v>40.186</v>
      </c>
      <c r="AU8457" s="3">
        <v>45.378</v>
      </c>
      <c r="AV8457" s="3">
        <v>52.290999999999997</v>
      </c>
      <c r="AW8457" s="3">
        <v>56.383000000000003</v>
      </c>
      <c r="AX8457" s="3">
        <v>60.064</v>
      </c>
      <c r="AY8457" s="3">
        <v>63.481999999999999</v>
      </c>
      <c r="AZ8457" s="3">
        <v>67.411000000000001</v>
      </c>
      <c r="BA8457">
        <v>71.616</v>
      </c>
      <c r="BB8457">
        <v>2016</v>
      </c>
    </row>
    <row r="8458" spans="1:54" hidden="1" x14ac:dyDescent="0.2">
      <c r="A8458">
        <v>846</v>
      </c>
      <c r="B8458" t="s">
        <v>359</v>
      </c>
      <c r="C8458" t="s">
        <v>232</v>
      </c>
      <c r="D8458" t="s">
        <v>99</v>
      </c>
      <c r="E8458" t="s">
        <v>231</v>
      </c>
      <c r="F8458" t="s">
        <v>230</v>
      </c>
      <c r="G8458" t="s">
        <v>217</v>
      </c>
      <c r="I8458" t="s">
        <v>229</v>
      </c>
      <c r="J8458" s="3" t="s">
        <v>215</v>
      </c>
      <c r="K8458" s="3" t="s">
        <v>215</v>
      </c>
      <c r="L8458" s="3" t="s">
        <v>215</v>
      </c>
      <c r="M8458" s="3" t="s">
        <v>215</v>
      </c>
      <c r="N8458" s="3" t="s">
        <v>215</v>
      </c>
      <c r="O8458" s="3" t="s">
        <v>215</v>
      </c>
      <c r="P8458" s="3" t="s">
        <v>215</v>
      </c>
      <c r="Q8458" s="3" t="s">
        <v>215</v>
      </c>
      <c r="R8458" s="3" t="s">
        <v>215</v>
      </c>
      <c r="S8458" s="3" t="s">
        <v>215</v>
      </c>
      <c r="T8458" s="3" t="s">
        <v>215</v>
      </c>
      <c r="U8458" s="3">
        <v>15.907999999999999</v>
      </c>
      <c r="V8458" s="3">
        <v>21.036000000000001</v>
      </c>
      <c r="W8458" s="3">
        <v>20.274000000000001</v>
      </c>
      <c r="X8458" s="3">
        <v>21.599</v>
      </c>
      <c r="Y8458" s="3">
        <v>24.062000000000001</v>
      </c>
      <c r="Z8458" s="3">
        <v>23.058</v>
      </c>
      <c r="AA8458" s="3">
        <v>22.943000000000001</v>
      </c>
      <c r="AB8458" s="3">
        <v>28.045999999999999</v>
      </c>
      <c r="AC8458" s="3">
        <v>30.619</v>
      </c>
      <c r="AD8458" s="3">
        <v>36.107999999999997</v>
      </c>
      <c r="AE8458" s="3">
        <v>37.036000000000001</v>
      </c>
      <c r="AF8458" s="3">
        <v>38.805999999999997</v>
      </c>
      <c r="AG8458" s="3">
        <v>38.264000000000003</v>
      </c>
      <c r="AH8458" s="3">
        <v>30.413</v>
      </c>
      <c r="AI8458" s="3">
        <v>26.276</v>
      </c>
      <c r="AJ8458" s="3">
        <v>22.161999999999999</v>
      </c>
      <c r="AK8458" s="3">
        <v>19.11</v>
      </c>
      <c r="AL8458" s="3">
        <v>20.611999999999998</v>
      </c>
      <c r="AM8458" s="3">
        <v>20.521000000000001</v>
      </c>
      <c r="AN8458" s="3">
        <v>19.355</v>
      </c>
      <c r="AO8458" s="3">
        <v>20.707000000000001</v>
      </c>
      <c r="AP8458" s="3">
        <v>21.193000000000001</v>
      </c>
      <c r="AQ8458" s="3">
        <v>20.385999999999999</v>
      </c>
      <c r="AR8458" s="3">
        <v>24.094000000000001</v>
      </c>
      <c r="AS8458" s="3">
        <v>38.027000000000001</v>
      </c>
      <c r="AT8458" s="3">
        <v>46.058999999999997</v>
      </c>
      <c r="AU8458" s="3">
        <v>48.411999999999999</v>
      </c>
      <c r="AV8458" s="3">
        <v>51.3</v>
      </c>
      <c r="AW8458" s="3">
        <v>51.698999999999998</v>
      </c>
      <c r="AX8458" s="3">
        <v>51.752000000000002</v>
      </c>
      <c r="AY8458" s="3">
        <v>51.396999999999998</v>
      </c>
      <c r="AZ8458" s="3">
        <v>51.284999999999997</v>
      </c>
      <c r="BA8458">
        <v>51.197000000000003</v>
      </c>
      <c r="BB8458">
        <v>2016</v>
      </c>
    </row>
    <row r="8459" spans="1:54" hidden="1" x14ac:dyDescent="0.2">
      <c r="A8459">
        <v>846</v>
      </c>
      <c r="B8459" t="s">
        <v>359</v>
      </c>
      <c r="C8459" t="s">
        <v>228</v>
      </c>
      <c r="D8459" t="s">
        <v>99</v>
      </c>
      <c r="E8459" t="s">
        <v>227</v>
      </c>
      <c r="F8459" t="s">
        <v>226</v>
      </c>
      <c r="G8459" t="s">
        <v>225</v>
      </c>
      <c r="H8459" t="s">
        <v>222</v>
      </c>
      <c r="I8459" t="s">
        <v>1908</v>
      </c>
      <c r="J8459" s="3">
        <v>8.2759999999999998</v>
      </c>
      <c r="K8459" s="3">
        <v>9.9930000000000003</v>
      </c>
      <c r="L8459" s="3">
        <v>11.016</v>
      </c>
      <c r="M8459" s="3">
        <v>11.664999999999999</v>
      </c>
      <c r="N8459" s="3">
        <v>14.337</v>
      </c>
      <c r="O8459" s="3">
        <v>13.981</v>
      </c>
      <c r="P8459" s="3">
        <v>13.545</v>
      </c>
      <c r="Q8459" s="3">
        <v>15.32</v>
      </c>
      <c r="R8459" s="3">
        <v>16.536000000000001</v>
      </c>
      <c r="S8459" s="3">
        <v>17.872</v>
      </c>
      <c r="T8459" s="3">
        <v>19.768999999999998</v>
      </c>
      <c r="U8459" s="3">
        <v>22.484999999999999</v>
      </c>
      <c r="V8459" s="3">
        <v>23.709</v>
      </c>
      <c r="W8459" s="3">
        <v>24.376000000000001</v>
      </c>
      <c r="X8459" s="3">
        <v>27.204000000000001</v>
      </c>
      <c r="Y8459" s="3">
        <v>27.952999999999999</v>
      </c>
      <c r="Z8459" s="3">
        <v>29.2</v>
      </c>
      <c r="AA8459" s="3">
        <v>31.606000000000002</v>
      </c>
      <c r="AB8459" s="3">
        <v>33.447000000000003</v>
      </c>
      <c r="AC8459" s="3">
        <v>34.593000000000004</v>
      </c>
      <c r="AD8459" s="3">
        <v>37.441000000000003</v>
      </c>
      <c r="AE8459" s="3">
        <v>37.479999999999997</v>
      </c>
      <c r="AF8459" s="3">
        <v>36.552999999999997</v>
      </c>
      <c r="AG8459" s="3">
        <v>38.424999999999997</v>
      </c>
      <c r="AH8459" s="3">
        <v>40.802</v>
      </c>
      <c r="AI8459" s="3">
        <v>43.145000000000003</v>
      </c>
      <c r="AJ8459" s="3">
        <v>48.610999999999997</v>
      </c>
      <c r="AK8459" s="3">
        <v>53.927</v>
      </c>
      <c r="AL8459" s="3">
        <v>61.606999999999999</v>
      </c>
      <c r="AM8459" s="3">
        <v>65.117000000000004</v>
      </c>
      <c r="AN8459" s="3">
        <v>67.911000000000001</v>
      </c>
      <c r="AO8459" s="3">
        <v>70.873000000000005</v>
      </c>
      <c r="AP8459" s="3">
        <v>72.415000000000006</v>
      </c>
      <c r="AQ8459" s="3">
        <v>75.802999999999997</v>
      </c>
      <c r="AR8459" s="3">
        <v>79.108999999999995</v>
      </c>
      <c r="AS8459" s="3">
        <v>82.798000000000002</v>
      </c>
      <c r="AT8459" s="3">
        <v>87.25</v>
      </c>
      <c r="AU8459" s="3">
        <v>93.733000000000004</v>
      </c>
      <c r="AV8459" s="3">
        <v>101.932</v>
      </c>
      <c r="AW8459" s="3">
        <v>109.06</v>
      </c>
      <c r="AX8459" s="3">
        <v>116.062</v>
      </c>
      <c r="AY8459" s="3">
        <v>123.514</v>
      </c>
      <c r="AZ8459" s="3">
        <v>131.44399999999999</v>
      </c>
      <c r="BA8459">
        <v>139.88399999999999</v>
      </c>
      <c r="BB8459">
        <v>2016</v>
      </c>
    </row>
    <row r="8460" spans="1:54" hidden="1" x14ac:dyDescent="0.2">
      <c r="A8460">
        <v>846</v>
      </c>
      <c r="B8460" t="s">
        <v>359</v>
      </c>
      <c r="C8460" t="s">
        <v>224</v>
      </c>
      <c r="D8460" t="s">
        <v>99</v>
      </c>
      <c r="E8460" t="s">
        <v>219</v>
      </c>
      <c r="F8460" t="s">
        <v>218</v>
      </c>
      <c r="G8460" t="s">
        <v>223</v>
      </c>
      <c r="H8460" t="s">
        <v>222</v>
      </c>
      <c r="I8460" t="s">
        <v>1909</v>
      </c>
      <c r="J8460" s="3">
        <v>1E-3</v>
      </c>
      <c r="K8460" s="3">
        <v>1.4E-2</v>
      </c>
      <c r="L8460" s="3">
        <v>1.2E-2</v>
      </c>
      <c r="M8460" s="3">
        <v>8.9999999999999993E-3</v>
      </c>
      <c r="N8460" s="3">
        <v>2.1999999999999999E-2</v>
      </c>
      <c r="O8460" s="3">
        <v>1E-3</v>
      </c>
      <c r="P8460" s="3">
        <v>6.0000000000000001E-3</v>
      </c>
      <c r="Q8460" s="3">
        <v>1.2999999999999999E-2</v>
      </c>
      <c r="R8460" s="3">
        <v>3.0000000000000001E-3</v>
      </c>
      <c r="S8460" s="3">
        <v>1.2E-2</v>
      </c>
      <c r="T8460" s="3">
        <v>5.0000000000000001E-3</v>
      </c>
      <c r="U8460" s="3">
        <v>-5.0000000000000001E-3</v>
      </c>
      <c r="V8460" s="3">
        <v>-5.0000000000000001E-3</v>
      </c>
      <c r="W8460" s="3">
        <v>-3.0000000000000001E-3</v>
      </c>
      <c r="X8460" s="3">
        <v>-8.0000000000000002E-3</v>
      </c>
      <c r="Y8460" s="3">
        <v>-5.0000000000000001E-3</v>
      </c>
      <c r="Z8460" s="3">
        <v>-3.0000000000000001E-3</v>
      </c>
      <c r="AA8460" s="3">
        <v>-2E-3</v>
      </c>
      <c r="AB8460" s="3">
        <v>6.0000000000000001E-3</v>
      </c>
      <c r="AC8460" s="3">
        <v>-1.9E-2</v>
      </c>
      <c r="AD8460" s="3">
        <v>3.0000000000000001E-3</v>
      </c>
      <c r="AE8460" s="3">
        <v>-4.0000000000000001E-3</v>
      </c>
      <c r="AF8460" s="3">
        <v>-1.6E-2</v>
      </c>
      <c r="AG8460" s="3">
        <v>-2.5000000000000001E-2</v>
      </c>
      <c r="AH8460" s="3">
        <v>-2.1999999999999999E-2</v>
      </c>
      <c r="AI8460" s="3">
        <v>-3.4000000000000002E-2</v>
      </c>
      <c r="AJ8460" s="3">
        <v>-2.8000000000000001E-2</v>
      </c>
      <c r="AK8460" s="3">
        <v>-3.7999999999999999E-2</v>
      </c>
      <c r="AL8460" s="3">
        <v>-6.6000000000000003E-2</v>
      </c>
      <c r="AM8460" s="3">
        <v>-4.8000000000000001E-2</v>
      </c>
      <c r="AN8460" s="3">
        <v>-3.7999999999999999E-2</v>
      </c>
      <c r="AO8460" s="3">
        <v>-6.4000000000000001E-2</v>
      </c>
      <c r="AP8460" s="3">
        <v>-5.0999999999999997E-2</v>
      </c>
      <c r="AQ8460" s="3">
        <v>-2.5999999999999999E-2</v>
      </c>
      <c r="AR8460" s="3">
        <v>-2E-3</v>
      </c>
      <c r="AS8460" s="3">
        <v>-8.2000000000000003E-2</v>
      </c>
      <c r="AT8460" s="3">
        <v>-3.2000000000000001E-2</v>
      </c>
      <c r="AU8460" s="3">
        <v>-7.8E-2</v>
      </c>
      <c r="AV8460" s="3">
        <v>-8.7999999999999995E-2</v>
      </c>
      <c r="AW8460" s="3">
        <v>-8.7999999999999995E-2</v>
      </c>
      <c r="AX8460" s="3">
        <v>-8.6999999999999994E-2</v>
      </c>
      <c r="AY8460" s="3">
        <v>-0.09</v>
      </c>
      <c r="AZ8460" s="3">
        <v>-9.4E-2</v>
      </c>
      <c r="BA8460">
        <v>-9.7000000000000003E-2</v>
      </c>
      <c r="BB8460">
        <v>2016</v>
      </c>
    </row>
    <row r="8461" spans="1:54" hidden="1" x14ac:dyDescent="0.2">
      <c r="A8461">
        <v>846</v>
      </c>
      <c r="B8461" t="s">
        <v>359</v>
      </c>
      <c r="C8461" t="s">
        <v>220</v>
      </c>
      <c r="D8461" t="s">
        <v>99</v>
      </c>
      <c r="E8461" t="s">
        <v>219</v>
      </c>
      <c r="F8461" t="s">
        <v>218</v>
      </c>
      <c r="G8461" t="s">
        <v>217</v>
      </c>
      <c r="I8461" t="s">
        <v>216</v>
      </c>
      <c r="J8461" s="3">
        <v>0.95499999999999996</v>
      </c>
      <c r="K8461" s="3">
        <v>12.34</v>
      </c>
      <c r="L8461" s="3">
        <v>10.34</v>
      </c>
      <c r="M8461" s="3">
        <v>7.984</v>
      </c>
      <c r="N8461" s="3">
        <v>15.127000000000001</v>
      </c>
      <c r="O8461" s="3">
        <v>1.0620000000000001</v>
      </c>
      <c r="P8461" s="3">
        <v>4.7560000000000002</v>
      </c>
      <c r="Q8461" s="3">
        <v>9.51</v>
      </c>
      <c r="R8461" s="3">
        <v>1.6970000000000001</v>
      </c>
      <c r="S8461" s="3">
        <v>7.6050000000000004</v>
      </c>
      <c r="T8461" s="3">
        <v>2.742</v>
      </c>
      <c r="U8461" s="3">
        <v>-2.7280000000000002</v>
      </c>
      <c r="V8461" s="3">
        <v>-2.5619999999999998</v>
      </c>
      <c r="W8461" s="3">
        <v>-1.268</v>
      </c>
      <c r="X8461" s="3">
        <v>-3.4780000000000002</v>
      </c>
      <c r="Y8461" s="3">
        <v>-2.153</v>
      </c>
      <c r="Z8461" s="3">
        <v>-1.075</v>
      </c>
      <c r="AA8461" s="3">
        <v>-0.89900000000000002</v>
      </c>
      <c r="AB8461" s="3">
        <v>2.38</v>
      </c>
      <c r="AC8461" s="3">
        <v>-6.9189999999999996</v>
      </c>
      <c r="AD8461" s="3">
        <v>1.071</v>
      </c>
      <c r="AE8461" s="3">
        <v>-1.361</v>
      </c>
      <c r="AF8461" s="3">
        <v>-6.0759999999999996</v>
      </c>
      <c r="AG8461" s="3">
        <v>-8.0579999999999998</v>
      </c>
      <c r="AH8461" s="3">
        <v>-6.15</v>
      </c>
      <c r="AI8461" s="3">
        <v>-8.7319999999999993</v>
      </c>
      <c r="AJ8461" s="3">
        <v>-6.2789999999999999</v>
      </c>
      <c r="AK8461" s="3">
        <v>-7.2789999999999999</v>
      </c>
      <c r="AL8461" s="3">
        <v>-10.823</v>
      </c>
      <c r="AM8461" s="3">
        <v>-7.944</v>
      </c>
      <c r="AN8461" s="3">
        <v>-5.4370000000000003</v>
      </c>
      <c r="AO8461" s="3">
        <v>-8.0570000000000004</v>
      </c>
      <c r="AP8461" s="3">
        <v>-6.4669999999999996</v>
      </c>
      <c r="AQ8461" s="3">
        <v>-3.2890000000000001</v>
      </c>
      <c r="AR8461" s="3">
        <v>-0.26200000000000001</v>
      </c>
      <c r="AS8461" s="3">
        <v>-10.603</v>
      </c>
      <c r="AT8461" s="3">
        <v>-4.0640000000000001</v>
      </c>
      <c r="AU8461" s="3">
        <v>-8.9960000000000004</v>
      </c>
      <c r="AV8461" s="3">
        <v>-9.1519999999999992</v>
      </c>
      <c r="AW8461" s="3">
        <v>-8.6229999999999993</v>
      </c>
      <c r="AX8461" s="3">
        <v>-7.9539999999999997</v>
      </c>
      <c r="AY8461" s="3">
        <v>-7.7240000000000002</v>
      </c>
      <c r="AZ8461" s="3">
        <v>-7.6479999999999997</v>
      </c>
      <c r="BA8461">
        <v>-7.391</v>
      </c>
      <c r="BB8461">
        <v>2015</v>
      </c>
    </row>
    <row r="8462" spans="1:54" x14ac:dyDescent="0.2">
      <c r="A8462">
        <v>299</v>
      </c>
      <c r="B8462" t="s">
        <v>358</v>
      </c>
      <c r="C8462" t="s">
        <v>352</v>
      </c>
      <c r="D8462" t="s">
        <v>7</v>
      </c>
      <c r="E8462" t="s">
        <v>349</v>
      </c>
      <c r="F8462" t="s">
        <v>351</v>
      </c>
      <c r="G8462" t="s">
        <v>225</v>
      </c>
      <c r="H8462" t="s">
        <v>222</v>
      </c>
      <c r="I8462" t="s">
        <v>1910</v>
      </c>
      <c r="J8462" s="3">
        <v>31.702999999999999</v>
      </c>
      <c r="K8462" s="3">
        <v>31.295000000000002</v>
      </c>
      <c r="L8462" s="3">
        <v>32.122</v>
      </c>
      <c r="M8462" s="3">
        <v>28.956</v>
      </c>
      <c r="N8462" s="3">
        <v>30.469000000000001</v>
      </c>
      <c r="O8462" s="3">
        <v>30.733000000000001</v>
      </c>
      <c r="P8462" s="3">
        <v>32.601999999999997</v>
      </c>
      <c r="Q8462" s="3">
        <v>34.167000000000002</v>
      </c>
      <c r="R8462" s="3">
        <v>36.390999999999998</v>
      </c>
      <c r="S8462" s="3">
        <v>31.326000000000001</v>
      </c>
      <c r="T8462" s="3">
        <v>33.351999999999997</v>
      </c>
      <c r="U8462" s="3">
        <v>36.597000000000001</v>
      </c>
      <c r="V8462" s="3">
        <v>38.814999999999998</v>
      </c>
      <c r="W8462" s="3">
        <v>38.921999999999997</v>
      </c>
      <c r="X8462" s="3">
        <v>38.006999999999998</v>
      </c>
      <c r="Y8462" s="3">
        <v>39.509</v>
      </c>
      <c r="Z8462" s="3">
        <v>39.430999999999997</v>
      </c>
      <c r="AA8462" s="3">
        <v>41.942999999999998</v>
      </c>
      <c r="AB8462" s="3">
        <v>42.066000000000003</v>
      </c>
      <c r="AC8462" s="3">
        <v>39.555</v>
      </c>
      <c r="AD8462" s="3">
        <v>41.012999999999998</v>
      </c>
      <c r="AE8462" s="3">
        <v>42.405000000000001</v>
      </c>
      <c r="AF8462" s="3">
        <v>38.65</v>
      </c>
      <c r="AG8462" s="3">
        <v>35.652999999999999</v>
      </c>
      <c r="AH8462" s="3">
        <v>42.171999999999997</v>
      </c>
      <c r="AI8462" s="3">
        <v>46.524000000000001</v>
      </c>
      <c r="AJ8462" s="3">
        <v>51.116999999999997</v>
      </c>
      <c r="AK8462" s="3">
        <v>55.591000000000001</v>
      </c>
      <c r="AL8462" s="3">
        <v>58.524999999999999</v>
      </c>
      <c r="AM8462" s="3">
        <v>56.651000000000003</v>
      </c>
      <c r="AN8462" s="3">
        <v>55.808</v>
      </c>
      <c r="AO8462" s="3">
        <v>58.137999999999998</v>
      </c>
      <c r="AP8462" s="3">
        <v>61.408999999999999</v>
      </c>
      <c r="AQ8462" s="3">
        <v>62.234000000000002</v>
      </c>
      <c r="AR8462" s="3">
        <v>59.81</v>
      </c>
      <c r="AS8462" s="3">
        <v>56.088999999999999</v>
      </c>
      <c r="AT8462" s="3">
        <v>46.859000000000002</v>
      </c>
      <c r="AU8462" s="3">
        <v>40.298999999999999</v>
      </c>
      <c r="AV8462" s="3">
        <v>34.253999999999998</v>
      </c>
      <c r="AW8462" s="3">
        <v>32.198999999999998</v>
      </c>
      <c r="AX8462" s="3">
        <v>31.555</v>
      </c>
      <c r="AY8462" s="3">
        <v>31.082000000000001</v>
      </c>
      <c r="AZ8462" s="3">
        <v>30.614999999999998</v>
      </c>
      <c r="BA8462">
        <v>30.155999999999999</v>
      </c>
      <c r="BB8462">
        <v>2016</v>
      </c>
    </row>
    <row r="8463" spans="1:54" hidden="1" x14ac:dyDescent="0.2">
      <c r="A8463">
        <v>299</v>
      </c>
      <c r="B8463" t="s">
        <v>358</v>
      </c>
      <c r="C8463" t="s">
        <v>350</v>
      </c>
      <c r="D8463" t="s">
        <v>7</v>
      </c>
      <c r="E8463" t="s">
        <v>349</v>
      </c>
      <c r="F8463" t="s">
        <v>348</v>
      </c>
      <c r="G8463" t="s">
        <v>275</v>
      </c>
      <c r="I8463" t="s">
        <v>347</v>
      </c>
      <c r="J8463" s="3">
        <v>-4.9470000000000001</v>
      </c>
      <c r="K8463" s="3">
        <v>-1.288</v>
      </c>
      <c r="L8463" s="3">
        <v>2.645</v>
      </c>
      <c r="M8463" s="3">
        <v>-9.8559999999999999</v>
      </c>
      <c r="N8463" s="3">
        <v>5.2229999999999999</v>
      </c>
      <c r="O8463" s="3">
        <v>0.86699999999999999</v>
      </c>
      <c r="P8463" s="3">
        <v>6.08</v>
      </c>
      <c r="Q8463" s="3">
        <v>4.8010000000000002</v>
      </c>
      <c r="R8463" s="3">
        <v>6.51</v>
      </c>
      <c r="S8463" s="3">
        <v>-13.92</v>
      </c>
      <c r="T8463" s="3">
        <v>6.468</v>
      </c>
      <c r="U8463" s="3">
        <v>9.73</v>
      </c>
      <c r="V8463" s="3">
        <v>6.06</v>
      </c>
      <c r="W8463" s="3">
        <v>0.27500000000000002</v>
      </c>
      <c r="X8463" s="3">
        <v>-2.3490000000000002</v>
      </c>
      <c r="Y8463" s="3">
        <v>3.952</v>
      </c>
      <c r="Z8463" s="3">
        <v>-0.19800000000000001</v>
      </c>
      <c r="AA8463" s="3">
        <v>6.3710000000000004</v>
      </c>
      <c r="AB8463" s="3">
        <v>0.29399999999999998</v>
      </c>
      <c r="AC8463" s="3">
        <v>-5.97</v>
      </c>
      <c r="AD8463" s="3">
        <v>3.6869999999999998</v>
      </c>
      <c r="AE8463" s="3">
        <v>3.3940000000000001</v>
      </c>
      <c r="AF8463" s="3">
        <v>-8.8559999999999999</v>
      </c>
      <c r="AG8463" s="3">
        <v>-7.7549999999999999</v>
      </c>
      <c r="AH8463" s="3">
        <v>18.286999999999999</v>
      </c>
      <c r="AI8463" s="3">
        <v>10.318</v>
      </c>
      <c r="AJ8463" s="3">
        <v>9.8719999999999999</v>
      </c>
      <c r="AK8463" s="3">
        <v>8.7539999999999996</v>
      </c>
      <c r="AL8463" s="3">
        <v>5.2779999999999996</v>
      </c>
      <c r="AM8463" s="3">
        <v>-3.202</v>
      </c>
      <c r="AN8463" s="3">
        <v>-1.4890000000000001</v>
      </c>
      <c r="AO8463" s="3">
        <v>4.1760000000000002</v>
      </c>
      <c r="AP8463" s="3">
        <v>5.6260000000000003</v>
      </c>
      <c r="AQ8463" s="3">
        <v>1.343</v>
      </c>
      <c r="AR8463" s="3">
        <v>-3.8940000000000001</v>
      </c>
      <c r="AS8463" s="3">
        <v>-6.2210000000000001</v>
      </c>
      <c r="AT8463" s="3">
        <v>-16.456</v>
      </c>
      <c r="AU8463" s="3">
        <v>-14</v>
      </c>
      <c r="AV8463" s="3">
        <v>-15</v>
      </c>
      <c r="AW8463" s="3">
        <v>-6</v>
      </c>
      <c r="AX8463" s="3">
        <v>-2</v>
      </c>
      <c r="AY8463" s="3">
        <v>-1.5</v>
      </c>
      <c r="AZ8463" s="3">
        <v>-1.5</v>
      </c>
      <c r="BA8463">
        <v>-1.5</v>
      </c>
      <c r="BB8463">
        <v>2016</v>
      </c>
    </row>
    <row r="8464" spans="1:54" hidden="1" x14ac:dyDescent="0.2">
      <c r="A8464">
        <v>299</v>
      </c>
      <c r="B8464" t="s">
        <v>358</v>
      </c>
      <c r="C8464" t="s">
        <v>346</v>
      </c>
      <c r="D8464" t="s">
        <v>7</v>
      </c>
      <c r="E8464" t="s">
        <v>342</v>
      </c>
      <c r="F8464" t="s">
        <v>345</v>
      </c>
      <c r="G8464" t="s">
        <v>225</v>
      </c>
      <c r="H8464" t="s">
        <v>222</v>
      </c>
      <c r="I8464" t="s">
        <v>1910</v>
      </c>
      <c r="J8464" s="3">
        <v>0.3</v>
      </c>
      <c r="K8464" s="3">
        <v>0.33600000000000002</v>
      </c>
      <c r="L8464" s="3">
        <v>0.34300000000000003</v>
      </c>
      <c r="M8464" s="3">
        <v>0.34200000000000003</v>
      </c>
      <c r="N8464" s="3">
        <v>0.40600000000000003</v>
      </c>
      <c r="O8464" s="3">
        <v>0.44900000000000001</v>
      </c>
      <c r="P8464" s="3">
        <v>0.49199999999999999</v>
      </c>
      <c r="Q8464" s="3">
        <v>0.67900000000000005</v>
      </c>
      <c r="R8464" s="3">
        <v>0.875</v>
      </c>
      <c r="S8464" s="3">
        <v>1.51</v>
      </c>
      <c r="T8464" s="3">
        <v>2.2789999999999999</v>
      </c>
      <c r="U8464" s="3">
        <v>3.0369999999999999</v>
      </c>
      <c r="V8464" s="3">
        <v>4.1310000000000002</v>
      </c>
      <c r="W8464" s="3">
        <v>5.4539999999999997</v>
      </c>
      <c r="X8464" s="3">
        <v>8.6750000000000007</v>
      </c>
      <c r="Y8464" s="3">
        <v>13.685</v>
      </c>
      <c r="Z8464" s="3">
        <v>29.437000000000001</v>
      </c>
      <c r="AA8464" s="3">
        <v>41.942</v>
      </c>
      <c r="AB8464" s="3">
        <v>50.014000000000003</v>
      </c>
      <c r="AC8464" s="3">
        <v>59.344000000000001</v>
      </c>
      <c r="AD8464" s="3">
        <v>79.656000000000006</v>
      </c>
      <c r="AE8464" s="3">
        <v>88.945999999999998</v>
      </c>
      <c r="AF8464" s="3">
        <v>107.839</v>
      </c>
      <c r="AG8464" s="3">
        <v>134.22800000000001</v>
      </c>
      <c r="AH8464" s="3">
        <v>212.684</v>
      </c>
      <c r="AI8464" s="3">
        <v>304.08699999999999</v>
      </c>
      <c r="AJ8464" s="3">
        <v>393.92599999999999</v>
      </c>
      <c r="AK8464" s="3">
        <v>494.59100000000001</v>
      </c>
      <c r="AL8464" s="3">
        <v>677.59400000000005</v>
      </c>
      <c r="AM8464" s="3">
        <v>707.26199999999994</v>
      </c>
      <c r="AN8464" s="3">
        <v>1016.835</v>
      </c>
      <c r="AO8464" s="3">
        <v>1357.4880000000001</v>
      </c>
      <c r="AP8464" s="3">
        <v>1635.45</v>
      </c>
      <c r="AQ8464" s="3">
        <v>2245.8440000000001</v>
      </c>
      <c r="AR8464" s="3">
        <v>3031.2420000000002</v>
      </c>
      <c r="AS8464" s="3">
        <v>6025.3270000000002</v>
      </c>
      <c r="AT8464" s="3">
        <v>23751.848999999998</v>
      </c>
      <c r="AU8464" s="3">
        <v>293408.72399999999</v>
      </c>
      <c r="AV8464" s="3">
        <v>35160202.897</v>
      </c>
      <c r="AW8464" s="3">
        <v>4125335707.1129999</v>
      </c>
      <c r="AX8464" s="3">
        <v>524097427161.95001</v>
      </c>
      <c r="AY8464" s="3">
        <v>66891727514064.602</v>
      </c>
      <c r="AZ8464" s="3">
        <v>8619791134782530</v>
      </c>
      <c r="BA8464">
        <v>1.11381784365112E+18</v>
      </c>
      <c r="BB8464">
        <v>2016</v>
      </c>
    </row>
    <row r="8465" spans="1:54" hidden="1" x14ac:dyDescent="0.2">
      <c r="A8465">
        <v>299</v>
      </c>
      <c r="B8465" t="s">
        <v>358</v>
      </c>
      <c r="C8465" t="s">
        <v>344</v>
      </c>
      <c r="D8465" t="s">
        <v>7</v>
      </c>
      <c r="E8465" t="s">
        <v>342</v>
      </c>
      <c r="F8465" t="s">
        <v>343</v>
      </c>
      <c r="G8465" t="s">
        <v>223</v>
      </c>
      <c r="H8465" t="s">
        <v>222</v>
      </c>
      <c r="I8465" t="s">
        <v>310</v>
      </c>
      <c r="J8465" s="3">
        <v>69.840999999999994</v>
      </c>
      <c r="K8465" s="3">
        <v>78.367000000000004</v>
      </c>
      <c r="L8465" s="3">
        <v>79.998000000000005</v>
      </c>
      <c r="M8465" s="3">
        <v>79.671999999999997</v>
      </c>
      <c r="N8465" s="3">
        <v>57.826000000000001</v>
      </c>
      <c r="O8465" s="3">
        <v>59.865000000000002</v>
      </c>
      <c r="P8465" s="3">
        <v>60.877000000000002</v>
      </c>
      <c r="Q8465" s="3">
        <v>46.853999999999999</v>
      </c>
      <c r="R8465" s="3">
        <v>60.378</v>
      </c>
      <c r="S8465" s="3">
        <v>44.671999999999997</v>
      </c>
      <c r="T8465" s="3">
        <v>48.390999999999998</v>
      </c>
      <c r="U8465" s="3">
        <v>53.381999999999998</v>
      </c>
      <c r="V8465" s="3">
        <v>60.4</v>
      </c>
      <c r="W8465" s="3">
        <v>59.865000000000002</v>
      </c>
      <c r="X8465" s="3">
        <v>58.356999999999999</v>
      </c>
      <c r="Y8465" s="3">
        <v>77.427000000000007</v>
      </c>
      <c r="Z8465" s="3">
        <v>70.536000000000001</v>
      </c>
      <c r="AA8465" s="3">
        <v>85.667000000000002</v>
      </c>
      <c r="AB8465" s="3">
        <v>91.905000000000001</v>
      </c>
      <c r="AC8465" s="3">
        <v>97.239000000000004</v>
      </c>
      <c r="AD8465" s="3">
        <v>117.676</v>
      </c>
      <c r="AE8465" s="3">
        <v>123.15600000000001</v>
      </c>
      <c r="AF8465" s="3">
        <v>95.57</v>
      </c>
      <c r="AG8465" s="3">
        <v>83.67</v>
      </c>
      <c r="AH8465" s="3">
        <v>112.18899999999999</v>
      </c>
      <c r="AI8465" s="3">
        <v>143.29</v>
      </c>
      <c r="AJ8465" s="3">
        <v>177.53100000000001</v>
      </c>
      <c r="AK8465" s="3">
        <v>221.81700000000001</v>
      </c>
      <c r="AL8465" s="3">
        <v>289.74099999999999</v>
      </c>
      <c r="AM8465" s="3">
        <v>237.29400000000001</v>
      </c>
      <c r="AN8465" s="3">
        <v>294.28199999999998</v>
      </c>
      <c r="AO8465" s="3">
        <v>334.06900000000002</v>
      </c>
      <c r="AP8465" s="3">
        <v>331.45699999999999</v>
      </c>
      <c r="AQ8465" s="3">
        <v>234.40100000000001</v>
      </c>
      <c r="AR8465" s="3">
        <v>212.34700000000001</v>
      </c>
      <c r="AS8465" s="3">
        <v>242.596</v>
      </c>
      <c r="AT8465" s="3">
        <v>236.11600000000001</v>
      </c>
      <c r="AU8465" s="3">
        <v>210.08500000000001</v>
      </c>
      <c r="AV8465" s="3">
        <v>100.845</v>
      </c>
      <c r="AW8465" s="3">
        <v>92.417000000000002</v>
      </c>
      <c r="AX8465" s="3">
        <v>85.343000000000004</v>
      </c>
      <c r="AY8465" s="3">
        <v>81.948999999999998</v>
      </c>
      <c r="AZ8465" s="3">
        <v>78.146000000000001</v>
      </c>
      <c r="BA8465">
        <v>73.968999999999994</v>
      </c>
      <c r="BB8465">
        <v>2016</v>
      </c>
    </row>
    <row r="8466" spans="1:54" hidden="1" x14ac:dyDescent="0.2">
      <c r="A8466">
        <v>299</v>
      </c>
      <c r="B8466" t="s">
        <v>358</v>
      </c>
      <c r="C8466" t="s">
        <v>213</v>
      </c>
      <c r="D8466" t="s">
        <v>7</v>
      </c>
      <c r="E8466" t="s">
        <v>342</v>
      </c>
      <c r="F8466" t="s">
        <v>341</v>
      </c>
      <c r="G8466" t="s">
        <v>323</v>
      </c>
      <c r="H8466" t="s">
        <v>222</v>
      </c>
      <c r="I8466" t="s">
        <v>310</v>
      </c>
      <c r="J8466" s="3">
        <v>117.193</v>
      </c>
      <c r="K8466" s="3">
        <v>126.48399999999999</v>
      </c>
      <c r="L8466" s="3">
        <v>137.88499999999999</v>
      </c>
      <c r="M8466" s="3">
        <v>129.202</v>
      </c>
      <c r="N8466" s="3">
        <v>140.77500000000001</v>
      </c>
      <c r="O8466" s="3">
        <v>146.54</v>
      </c>
      <c r="P8466" s="3">
        <v>158.584</v>
      </c>
      <c r="Q8466" s="3">
        <v>170.43899999999999</v>
      </c>
      <c r="R8466" s="3">
        <v>187.89</v>
      </c>
      <c r="S8466" s="3">
        <v>168.02500000000001</v>
      </c>
      <c r="T8466" s="3">
        <v>185.51</v>
      </c>
      <c r="U8466" s="3">
        <v>210.33500000000001</v>
      </c>
      <c r="V8466" s="3">
        <v>228.16800000000001</v>
      </c>
      <c r="W8466" s="3">
        <v>234.239</v>
      </c>
      <c r="X8466" s="3">
        <v>233.60499999999999</v>
      </c>
      <c r="Y8466" s="3">
        <v>247.9</v>
      </c>
      <c r="Z8466" s="3">
        <v>251.92500000000001</v>
      </c>
      <c r="AA8466" s="3">
        <v>272.56299999999999</v>
      </c>
      <c r="AB8466" s="3">
        <v>276.33100000000002</v>
      </c>
      <c r="AC8466" s="3">
        <v>263.80900000000003</v>
      </c>
      <c r="AD8466" s="3">
        <v>279.76</v>
      </c>
      <c r="AE8466" s="3">
        <v>295.84800000000001</v>
      </c>
      <c r="AF8466" s="3">
        <v>273.78800000000001</v>
      </c>
      <c r="AG8466" s="3">
        <v>257.59100000000001</v>
      </c>
      <c r="AH8466" s="3">
        <v>313.07400000000001</v>
      </c>
      <c r="AI8466" s="3">
        <v>356.48899999999998</v>
      </c>
      <c r="AJ8466" s="3">
        <v>403.71699999999998</v>
      </c>
      <c r="AK8466" s="3">
        <v>450.74</v>
      </c>
      <c r="AL8466" s="3">
        <v>483.83800000000002</v>
      </c>
      <c r="AM8466" s="3">
        <v>471.90100000000001</v>
      </c>
      <c r="AN8466" s="3">
        <v>470.55500000000001</v>
      </c>
      <c r="AO8466" s="3">
        <v>500.32600000000002</v>
      </c>
      <c r="AP8466" s="3">
        <v>538.21</v>
      </c>
      <c r="AQ8466" s="3">
        <v>554.24699999999996</v>
      </c>
      <c r="AR8466" s="3">
        <v>542.22199999999998</v>
      </c>
      <c r="AS8466" s="3">
        <v>514.00199999999995</v>
      </c>
      <c r="AT8466" s="3">
        <v>434.899</v>
      </c>
      <c r="AU8466" s="3">
        <v>380.74299999999999</v>
      </c>
      <c r="AV8466" s="3">
        <v>330.98399999999998</v>
      </c>
      <c r="AW8466" s="3">
        <v>317.87299999999999</v>
      </c>
      <c r="AX8466" s="3">
        <v>317.63600000000002</v>
      </c>
      <c r="AY8466" s="3">
        <v>318.834</v>
      </c>
      <c r="AZ8466" s="3">
        <v>319.44400000000002</v>
      </c>
      <c r="BA8466">
        <v>320.12700000000001</v>
      </c>
      <c r="BB8466">
        <v>2016</v>
      </c>
    </row>
    <row r="8467" spans="1:54" hidden="1" x14ac:dyDescent="0.2">
      <c r="A8467">
        <v>299</v>
      </c>
      <c r="B8467" t="s">
        <v>358</v>
      </c>
      <c r="C8467" t="s">
        <v>340</v>
      </c>
      <c r="D8467" t="s">
        <v>7</v>
      </c>
      <c r="E8467" t="s">
        <v>339</v>
      </c>
      <c r="F8467" t="s">
        <v>338</v>
      </c>
      <c r="G8467" t="s">
        <v>295</v>
      </c>
      <c r="I8467" t="s">
        <v>337</v>
      </c>
      <c r="J8467" s="3">
        <v>0.94599999999999995</v>
      </c>
      <c r="K8467" s="3">
        <v>1.075</v>
      </c>
      <c r="L8467" s="3">
        <v>1.069</v>
      </c>
      <c r="M8467" s="3">
        <v>1.1819999999999999</v>
      </c>
      <c r="N8467" s="3">
        <v>1.3320000000000001</v>
      </c>
      <c r="O8467" s="3">
        <v>1.4610000000000001</v>
      </c>
      <c r="P8467" s="3">
        <v>1.5089999999999999</v>
      </c>
      <c r="Q8467" s="3">
        <v>1.988</v>
      </c>
      <c r="R8467" s="3">
        <v>2.4060000000000001</v>
      </c>
      <c r="S8467" s="3">
        <v>4.8209999999999997</v>
      </c>
      <c r="T8467" s="3">
        <v>6.8339999999999996</v>
      </c>
      <c r="U8467" s="3">
        <v>8.3000000000000007</v>
      </c>
      <c r="V8467" s="3">
        <v>10.644</v>
      </c>
      <c r="W8467" s="3">
        <v>14.012</v>
      </c>
      <c r="X8467" s="3">
        <v>22.824000000000002</v>
      </c>
      <c r="Y8467" s="3">
        <v>34.637999999999998</v>
      </c>
      <c r="Z8467" s="3">
        <v>74.653999999999996</v>
      </c>
      <c r="AA8467" s="3">
        <v>99.997</v>
      </c>
      <c r="AB8467" s="3">
        <v>118.893</v>
      </c>
      <c r="AC8467" s="3">
        <v>150.029</v>
      </c>
      <c r="AD8467" s="3">
        <v>194.22</v>
      </c>
      <c r="AE8467" s="3">
        <v>209.75200000000001</v>
      </c>
      <c r="AF8467" s="3">
        <v>279.01299999999998</v>
      </c>
      <c r="AG8467" s="3">
        <v>376.488</v>
      </c>
      <c r="AH8467" s="3">
        <v>504.32100000000003</v>
      </c>
      <c r="AI8467" s="3">
        <v>653.61800000000005</v>
      </c>
      <c r="AJ8467" s="3">
        <v>770.64300000000003</v>
      </c>
      <c r="AK8467" s="3">
        <v>889.69500000000005</v>
      </c>
      <c r="AL8467" s="3">
        <v>1157.7840000000001</v>
      </c>
      <c r="AM8467" s="3">
        <v>1248.4559999999999</v>
      </c>
      <c r="AN8467" s="3">
        <v>1822.04</v>
      </c>
      <c r="AO8467" s="3">
        <v>2334.9299999999998</v>
      </c>
      <c r="AP8467" s="3">
        <v>2663.2049999999999</v>
      </c>
      <c r="AQ8467" s="3">
        <v>3608.7159999999999</v>
      </c>
      <c r="AR8467" s="3">
        <v>5068.0969999999998</v>
      </c>
      <c r="AS8467" s="3">
        <v>10742.393</v>
      </c>
      <c r="AT8467" s="3">
        <v>50687.489000000001</v>
      </c>
      <c r="AU8467" s="3">
        <v>728078.00800000003</v>
      </c>
      <c r="AV8467" s="3">
        <v>102644890.796</v>
      </c>
      <c r="AW8467" s="3">
        <v>12812014063.638</v>
      </c>
      <c r="AX8467" s="3">
        <v>1660902209613.72</v>
      </c>
      <c r="AY8467" s="3">
        <v>215212858853424</v>
      </c>
      <c r="AZ8467" s="3">
        <v>2.81550508967027E+16</v>
      </c>
      <c r="BA8467">
        <v>3.6934949943642598E+18</v>
      </c>
      <c r="BB8467">
        <v>2016</v>
      </c>
    </row>
    <row r="8468" spans="1:54" hidden="1" x14ac:dyDescent="0.2">
      <c r="A8468">
        <v>299</v>
      </c>
      <c r="B8468" t="s">
        <v>358</v>
      </c>
      <c r="C8468" t="s">
        <v>336</v>
      </c>
      <c r="D8468" t="s">
        <v>7</v>
      </c>
      <c r="E8468" t="s">
        <v>333</v>
      </c>
      <c r="F8468" t="s">
        <v>335</v>
      </c>
      <c r="G8468" t="s">
        <v>225</v>
      </c>
      <c r="H8468" t="s">
        <v>322</v>
      </c>
      <c r="I8468" t="s">
        <v>330</v>
      </c>
      <c r="J8468" s="3">
        <v>2120.3580000000002</v>
      </c>
      <c r="K8468" s="3">
        <v>2030.8440000000001</v>
      </c>
      <c r="L8468" s="3">
        <v>2024.4</v>
      </c>
      <c r="M8468" s="3">
        <v>1774.7809999999999</v>
      </c>
      <c r="N8468" s="3">
        <v>1816.4939999999999</v>
      </c>
      <c r="O8468" s="3">
        <v>1782.5309999999999</v>
      </c>
      <c r="P8468" s="3">
        <v>1868.2529999999999</v>
      </c>
      <c r="Q8468" s="3">
        <v>1910.009</v>
      </c>
      <c r="R8468" s="3">
        <v>1984.6579999999999</v>
      </c>
      <c r="S8468" s="3">
        <v>1667.6579999999999</v>
      </c>
      <c r="T8468" s="3">
        <v>1718.1569999999999</v>
      </c>
      <c r="U8468" s="3">
        <v>1840.96</v>
      </c>
      <c r="V8468" s="3">
        <v>1907.6320000000001</v>
      </c>
      <c r="W8468" s="3">
        <v>1869.8889999999999</v>
      </c>
      <c r="X8468" s="3">
        <v>1785.819</v>
      </c>
      <c r="Y8468" s="3">
        <v>1816.4559999999999</v>
      </c>
      <c r="Z8468" s="3">
        <v>1774.6869999999999</v>
      </c>
      <c r="AA8468" s="3">
        <v>1849.633</v>
      </c>
      <c r="AB8468" s="3">
        <v>1818.6980000000001</v>
      </c>
      <c r="AC8468" s="3">
        <v>1676.5809999999999</v>
      </c>
      <c r="AD8468" s="3">
        <v>1681.2760000000001</v>
      </c>
      <c r="AE8468" s="3">
        <v>1709.6959999999999</v>
      </c>
      <c r="AF8468" s="3">
        <v>1532.9970000000001</v>
      </c>
      <c r="AG8468" s="3">
        <v>1391.482</v>
      </c>
      <c r="AH8468" s="3">
        <v>1619.96</v>
      </c>
      <c r="AI8468" s="3">
        <v>1759.2660000000001</v>
      </c>
      <c r="AJ8468" s="3">
        <v>1903.203</v>
      </c>
      <c r="AK8468" s="3">
        <v>2038.34</v>
      </c>
      <c r="AL8468" s="3">
        <v>2113.6860000000001</v>
      </c>
      <c r="AM8468" s="3">
        <v>2015.623</v>
      </c>
      <c r="AN8468" s="3">
        <v>1956.482</v>
      </c>
      <c r="AO8468" s="3">
        <v>2008.6420000000001</v>
      </c>
      <c r="AP8468" s="3">
        <v>2091.2020000000002</v>
      </c>
      <c r="AQ8468" s="3">
        <v>2089.3490000000002</v>
      </c>
      <c r="AR8468" s="3">
        <v>1980.059</v>
      </c>
      <c r="AS8468" s="3">
        <v>1831.76</v>
      </c>
      <c r="AT8468" s="3">
        <v>1510.1980000000001</v>
      </c>
      <c r="AU8468" s="3">
        <v>1282.1379999999999</v>
      </c>
      <c r="AV8468" s="3">
        <v>1076.2249999999999</v>
      </c>
      <c r="AW8468" s="3">
        <v>999.36199999999997</v>
      </c>
      <c r="AX8468" s="3">
        <v>967.78300000000002</v>
      </c>
      <c r="AY8468" s="3">
        <v>942.27499999999998</v>
      </c>
      <c r="AZ8468" s="3">
        <v>917.43899999999996</v>
      </c>
      <c r="BA8468">
        <v>893.25800000000004</v>
      </c>
      <c r="BB8468">
        <v>2010</v>
      </c>
    </row>
    <row r="8469" spans="1:54" hidden="1" x14ac:dyDescent="0.2">
      <c r="A8469">
        <v>299</v>
      </c>
      <c r="B8469" t="s">
        <v>358</v>
      </c>
      <c r="C8469" t="s">
        <v>334</v>
      </c>
      <c r="D8469" t="s">
        <v>7</v>
      </c>
      <c r="E8469" t="s">
        <v>333</v>
      </c>
      <c r="F8469" t="s">
        <v>332</v>
      </c>
      <c r="G8469" t="s">
        <v>331</v>
      </c>
      <c r="H8469" t="s">
        <v>322</v>
      </c>
      <c r="I8469" t="s">
        <v>330</v>
      </c>
      <c r="J8469" s="3">
        <v>18247.376</v>
      </c>
      <c r="K8469" s="3">
        <v>17477.043000000001</v>
      </c>
      <c r="L8469" s="3">
        <v>17421.580000000002</v>
      </c>
      <c r="M8469" s="3">
        <v>15273.409</v>
      </c>
      <c r="N8469" s="3">
        <v>15632.387000000001</v>
      </c>
      <c r="O8469" s="3">
        <v>15340.105</v>
      </c>
      <c r="P8469" s="3">
        <v>16077.815000000001</v>
      </c>
      <c r="Q8469" s="3">
        <v>16437.153999999999</v>
      </c>
      <c r="R8469" s="3">
        <v>17079.567999999999</v>
      </c>
      <c r="S8469" s="3">
        <v>14351.534</v>
      </c>
      <c r="T8469" s="3">
        <v>14786.117</v>
      </c>
      <c r="U8469" s="3">
        <v>15842.938</v>
      </c>
      <c r="V8469" s="3">
        <v>16416.702000000001</v>
      </c>
      <c r="W8469" s="3">
        <v>16091.897000000001</v>
      </c>
      <c r="X8469" s="3">
        <v>15368.405000000001</v>
      </c>
      <c r="Y8469" s="3">
        <v>15632.062</v>
      </c>
      <c r="Z8469" s="3">
        <v>15272.602999999999</v>
      </c>
      <c r="AA8469" s="3">
        <v>15917.571</v>
      </c>
      <c r="AB8469" s="3">
        <v>15651.35</v>
      </c>
      <c r="AC8469" s="3">
        <v>14428.325999999999</v>
      </c>
      <c r="AD8469" s="3">
        <v>14468.727999999999</v>
      </c>
      <c r="AE8469" s="3">
        <v>14713.299000000001</v>
      </c>
      <c r="AF8469" s="3">
        <v>13192.665000000001</v>
      </c>
      <c r="AG8469" s="3">
        <v>11974.821</v>
      </c>
      <c r="AH8469" s="3">
        <v>13941.057000000001</v>
      </c>
      <c r="AI8469" s="3">
        <v>15139.893</v>
      </c>
      <c r="AJ8469" s="3">
        <v>16378.584000000001</v>
      </c>
      <c r="AK8469" s="3">
        <v>17541.547999999999</v>
      </c>
      <c r="AL8469" s="3">
        <v>18189.956999999999</v>
      </c>
      <c r="AM8469" s="3">
        <v>17346.05</v>
      </c>
      <c r="AN8469" s="3">
        <v>16837.098999999998</v>
      </c>
      <c r="AO8469" s="3">
        <v>17285.972000000002</v>
      </c>
      <c r="AP8469" s="3">
        <v>17996.472000000002</v>
      </c>
      <c r="AQ8469" s="3">
        <v>17980.518</v>
      </c>
      <c r="AR8469" s="3">
        <v>17039.990000000002</v>
      </c>
      <c r="AS8469" s="3">
        <v>15763.763999999999</v>
      </c>
      <c r="AT8469" s="3">
        <v>12996.466</v>
      </c>
      <c r="AU8469" s="3">
        <v>11033.821</v>
      </c>
      <c r="AV8469" s="3">
        <v>9261.7810000000009</v>
      </c>
      <c r="AW8469" s="3">
        <v>8600.31</v>
      </c>
      <c r="AX8469" s="3">
        <v>8328.5509999999995</v>
      </c>
      <c r="AY8469" s="3">
        <v>8109.0309999999999</v>
      </c>
      <c r="AZ8469" s="3">
        <v>7895.2969999999996</v>
      </c>
      <c r="BA8469">
        <v>7687.1970000000001</v>
      </c>
      <c r="BB8469">
        <v>2010</v>
      </c>
    </row>
    <row r="8470" spans="1:54" hidden="1" x14ac:dyDescent="0.2">
      <c r="A8470">
        <v>299</v>
      </c>
      <c r="B8470" t="s">
        <v>358</v>
      </c>
      <c r="C8470" t="s">
        <v>329</v>
      </c>
      <c r="D8470" t="s">
        <v>7</v>
      </c>
      <c r="E8470" t="s">
        <v>325</v>
      </c>
      <c r="F8470" t="s">
        <v>328</v>
      </c>
      <c r="G8470" t="s">
        <v>225</v>
      </c>
      <c r="H8470" t="s">
        <v>322</v>
      </c>
      <c r="I8470" t="s">
        <v>321</v>
      </c>
      <c r="J8470" s="3">
        <v>20.050999999999998</v>
      </c>
      <c r="K8470" s="3">
        <v>21.83</v>
      </c>
      <c r="L8470" s="3">
        <v>21.640999999999998</v>
      </c>
      <c r="M8470" s="3">
        <v>20.986000000000001</v>
      </c>
      <c r="N8470" s="3">
        <v>24.192</v>
      </c>
      <c r="O8470" s="3">
        <v>26.041</v>
      </c>
      <c r="P8470" s="3">
        <v>28.199000000000002</v>
      </c>
      <c r="Q8470" s="3">
        <v>37.978999999999999</v>
      </c>
      <c r="R8470" s="3">
        <v>47.744999999999997</v>
      </c>
      <c r="S8470" s="3">
        <v>80.406000000000006</v>
      </c>
      <c r="T8470" s="3">
        <v>117.417</v>
      </c>
      <c r="U8470" s="3">
        <v>152.79300000000001</v>
      </c>
      <c r="V8470" s="3">
        <v>203.04499999999999</v>
      </c>
      <c r="W8470" s="3">
        <v>262.01100000000002</v>
      </c>
      <c r="X8470" s="3">
        <v>407.60300000000001</v>
      </c>
      <c r="Y8470" s="3">
        <v>629.18899999999996</v>
      </c>
      <c r="Z8470" s="3">
        <v>1324.877</v>
      </c>
      <c r="AA8470" s="3">
        <v>1849.5820000000001</v>
      </c>
      <c r="AB8470" s="3">
        <v>2162.3000000000002</v>
      </c>
      <c r="AC8470" s="3">
        <v>2515.364</v>
      </c>
      <c r="AD8470" s="3">
        <v>3265.3739999999998</v>
      </c>
      <c r="AE8470" s="3">
        <v>3586.1149999999998</v>
      </c>
      <c r="AF8470" s="3">
        <v>4277.2669999999998</v>
      </c>
      <c r="AG8470" s="3">
        <v>5238.7619999999997</v>
      </c>
      <c r="AH8470" s="3">
        <v>8169.8010000000004</v>
      </c>
      <c r="AI8470" s="3">
        <v>11498.880999999999</v>
      </c>
      <c r="AJ8470" s="3">
        <v>14666.898999999999</v>
      </c>
      <c r="AK8470" s="3">
        <v>18135.012999999999</v>
      </c>
      <c r="AL8470" s="3">
        <v>24471.915000000001</v>
      </c>
      <c r="AM8470" s="3">
        <v>25164.170999999998</v>
      </c>
      <c r="AN8470" s="3">
        <v>35647.887999999999</v>
      </c>
      <c r="AO8470" s="3">
        <v>46900.383999999998</v>
      </c>
      <c r="AP8470" s="3">
        <v>55692.998</v>
      </c>
      <c r="AQ8470" s="3">
        <v>75398.649000000005</v>
      </c>
      <c r="AR8470" s="3">
        <v>100351.29399999999</v>
      </c>
      <c r="AS8470" s="3">
        <v>196774.886</v>
      </c>
      <c r="AT8470" s="3">
        <v>765481.56099999999</v>
      </c>
      <c r="AU8470" s="3">
        <v>9334962.0859999992</v>
      </c>
      <c r="AV8470" s="3">
        <v>1104690253.256</v>
      </c>
      <c r="AW8470" s="3">
        <v>128038393466.892</v>
      </c>
      <c r="AX8470" s="3">
        <v>16073934301111.5</v>
      </c>
      <c r="AY8470" s="3">
        <v>2027896929777390</v>
      </c>
      <c r="AZ8470" s="3">
        <v>2.5830541632944E+17</v>
      </c>
      <c r="BA8470">
        <v>3.2992425591963398E+19</v>
      </c>
      <c r="BB8470">
        <v>2010</v>
      </c>
    </row>
    <row r="8471" spans="1:54" hidden="1" x14ac:dyDescent="0.2">
      <c r="A8471">
        <v>299</v>
      </c>
      <c r="B8471" t="s">
        <v>358</v>
      </c>
      <c r="C8471" t="s">
        <v>327</v>
      </c>
      <c r="D8471" t="s">
        <v>7</v>
      </c>
      <c r="E8471" t="s">
        <v>325</v>
      </c>
      <c r="F8471" t="s">
        <v>326</v>
      </c>
      <c r="G8471" t="s">
        <v>223</v>
      </c>
      <c r="H8471" t="s">
        <v>322</v>
      </c>
      <c r="I8471" t="s">
        <v>321</v>
      </c>
      <c r="J8471" s="3">
        <v>4671.0780000000004</v>
      </c>
      <c r="K8471" s="3">
        <v>5085.58</v>
      </c>
      <c r="L8471" s="3">
        <v>5041.5889999999999</v>
      </c>
      <c r="M8471" s="3">
        <v>4883.2340000000004</v>
      </c>
      <c r="N8471" s="3">
        <v>3447.45</v>
      </c>
      <c r="O8471" s="3">
        <v>3472.1860000000001</v>
      </c>
      <c r="P8471" s="3">
        <v>3488.5639999999999</v>
      </c>
      <c r="Q8471" s="3">
        <v>2619.2399999999998</v>
      </c>
      <c r="R8471" s="3">
        <v>3292.7919999999999</v>
      </c>
      <c r="S8471" s="3">
        <v>2378.1579999999999</v>
      </c>
      <c r="T8471" s="3">
        <v>2492.9389999999999</v>
      </c>
      <c r="U8471" s="3">
        <v>2685.2930000000001</v>
      </c>
      <c r="V8471" s="3">
        <v>2968.4960000000001</v>
      </c>
      <c r="W8471" s="3">
        <v>2876.0770000000002</v>
      </c>
      <c r="X8471" s="3">
        <v>2741.9789999999998</v>
      </c>
      <c r="Y8471" s="3">
        <v>3559.77</v>
      </c>
      <c r="Z8471" s="3">
        <v>3174.6309999999999</v>
      </c>
      <c r="AA8471" s="3">
        <v>3777.7849999999999</v>
      </c>
      <c r="AB8471" s="3">
        <v>3973.415</v>
      </c>
      <c r="AC8471" s="3">
        <v>4121.5780000000004</v>
      </c>
      <c r="AD8471" s="3">
        <v>4823.9610000000002</v>
      </c>
      <c r="AE8471" s="3">
        <v>4965.4080000000004</v>
      </c>
      <c r="AF8471" s="3">
        <v>3790.6559999999999</v>
      </c>
      <c r="AG8471" s="3">
        <v>3265.5529999999999</v>
      </c>
      <c r="AH8471" s="3">
        <v>4309.5039999999999</v>
      </c>
      <c r="AI8471" s="3">
        <v>5418.4390000000003</v>
      </c>
      <c r="AJ8471" s="3">
        <v>6609.9489999999996</v>
      </c>
      <c r="AK8471" s="3">
        <v>8133.3059999999996</v>
      </c>
      <c r="AL8471" s="3">
        <v>10464.263000000001</v>
      </c>
      <c r="AM8471" s="3">
        <v>8442.8369999999995</v>
      </c>
      <c r="AN8471" s="3">
        <v>10316.832</v>
      </c>
      <c r="AO8471" s="3">
        <v>11541.876</v>
      </c>
      <c r="AP8471" s="3">
        <v>11287.303</v>
      </c>
      <c r="AQ8471" s="3">
        <v>7869.442</v>
      </c>
      <c r="AR8471" s="3">
        <v>7029.8919999999998</v>
      </c>
      <c r="AS8471" s="3">
        <v>7922.7030000000004</v>
      </c>
      <c r="AT8471" s="3">
        <v>7609.62</v>
      </c>
      <c r="AU8471" s="3">
        <v>6683.9579999999996</v>
      </c>
      <c r="AV8471" s="3">
        <v>3168.413</v>
      </c>
      <c r="AW8471" s="3">
        <v>2868.3449999999998</v>
      </c>
      <c r="AX8471" s="3">
        <v>2617.4459999999999</v>
      </c>
      <c r="AY8471" s="3">
        <v>2484.3760000000002</v>
      </c>
      <c r="AZ8471" s="3">
        <v>2341.7750000000001</v>
      </c>
      <c r="BA8471">
        <v>2191.0369999999998</v>
      </c>
      <c r="BB8471">
        <v>2010</v>
      </c>
    </row>
    <row r="8472" spans="1:54" hidden="1" x14ac:dyDescent="0.2">
      <c r="A8472">
        <v>299</v>
      </c>
      <c r="B8472" t="s">
        <v>358</v>
      </c>
      <c r="C8472" t="s">
        <v>212</v>
      </c>
      <c r="D8472" t="s">
        <v>7</v>
      </c>
      <c r="E8472" t="s">
        <v>325</v>
      </c>
      <c r="F8472" t="s">
        <v>324</v>
      </c>
      <c r="G8472" t="s">
        <v>323</v>
      </c>
      <c r="H8472" t="s">
        <v>322</v>
      </c>
      <c r="I8472" t="s">
        <v>321</v>
      </c>
      <c r="J8472" s="3">
        <v>7838.0559999999996</v>
      </c>
      <c r="K8472" s="3">
        <v>8208.1270000000004</v>
      </c>
      <c r="L8472" s="3">
        <v>8689.7350000000006</v>
      </c>
      <c r="M8472" s="3">
        <v>7918.9719999999998</v>
      </c>
      <c r="N8472" s="3">
        <v>8392.74</v>
      </c>
      <c r="O8472" s="3">
        <v>8499.3700000000008</v>
      </c>
      <c r="P8472" s="3">
        <v>9087.7060000000001</v>
      </c>
      <c r="Q8472" s="3">
        <v>9527.9429999999993</v>
      </c>
      <c r="R8472" s="3">
        <v>10246.891</v>
      </c>
      <c r="S8472" s="3">
        <v>8945.0220000000008</v>
      </c>
      <c r="T8472" s="3">
        <v>9556.7569999999996</v>
      </c>
      <c r="U8472" s="3">
        <v>10580.646000000001</v>
      </c>
      <c r="V8472" s="3">
        <v>11213.78</v>
      </c>
      <c r="W8472" s="3">
        <v>11253.405000000001</v>
      </c>
      <c r="X8472" s="3">
        <v>10976.201999999999</v>
      </c>
      <c r="Y8472" s="3">
        <v>11397.346</v>
      </c>
      <c r="Z8472" s="3">
        <v>11338.493</v>
      </c>
      <c r="AA8472" s="3">
        <v>12019.655000000001</v>
      </c>
      <c r="AB8472" s="3">
        <v>11946.869000000001</v>
      </c>
      <c r="AC8472" s="3">
        <v>11181.868</v>
      </c>
      <c r="AD8472" s="3">
        <v>11468.311</v>
      </c>
      <c r="AE8472" s="3">
        <v>11927.95</v>
      </c>
      <c r="AF8472" s="3">
        <v>10859.376</v>
      </c>
      <c r="AG8472" s="3">
        <v>10053.466</v>
      </c>
      <c r="AH8472" s="3">
        <v>12026.075999999999</v>
      </c>
      <c r="AI8472" s="3">
        <v>13480.422</v>
      </c>
      <c r="AJ8472" s="3">
        <v>15031.449000000001</v>
      </c>
      <c r="AK8472" s="3">
        <v>16527.138999999999</v>
      </c>
      <c r="AL8472" s="3">
        <v>17474.237000000001</v>
      </c>
      <c r="AM8472" s="3">
        <v>16790.080000000002</v>
      </c>
      <c r="AN8472" s="3">
        <v>16496.560000000001</v>
      </c>
      <c r="AO8472" s="3">
        <v>17285.972000000002</v>
      </c>
      <c r="AP8472" s="3">
        <v>18327.987000000001</v>
      </c>
      <c r="AQ8472" s="3">
        <v>18607.458999999999</v>
      </c>
      <c r="AR8472" s="3">
        <v>17950.629000000001</v>
      </c>
      <c r="AS8472" s="3">
        <v>16786.261999999999</v>
      </c>
      <c r="AT8472" s="3">
        <v>14016.040999999999</v>
      </c>
      <c r="AU8472" s="3">
        <v>12113.541999999999</v>
      </c>
      <c r="AV8472" s="3">
        <v>10399.120000000001</v>
      </c>
      <c r="AW8472" s="3">
        <v>9865.8459999999995</v>
      </c>
      <c r="AX8472" s="3">
        <v>9741.8209999999999</v>
      </c>
      <c r="AY8472" s="3">
        <v>9665.8150000000005</v>
      </c>
      <c r="AZ8472" s="3">
        <v>9572.6450000000004</v>
      </c>
      <c r="BA8472">
        <v>9482.4940000000006</v>
      </c>
      <c r="BB8472">
        <v>2010</v>
      </c>
    </row>
    <row r="8473" spans="1:54" hidden="1" x14ac:dyDescent="0.2">
      <c r="A8473">
        <v>299</v>
      </c>
      <c r="B8473" t="s">
        <v>358</v>
      </c>
      <c r="C8473" t="s">
        <v>320</v>
      </c>
      <c r="D8473" t="s">
        <v>7</v>
      </c>
      <c r="E8473" t="s">
        <v>319</v>
      </c>
      <c r="F8473" t="s">
        <v>318</v>
      </c>
      <c r="G8473" t="s">
        <v>243</v>
      </c>
    </row>
    <row r="8474" spans="1:54" hidden="1" x14ac:dyDescent="0.2">
      <c r="A8474">
        <v>299</v>
      </c>
      <c r="B8474" t="s">
        <v>358</v>
      </c>
      <c r="C8474" t="s">
        <v>317</v>
      </c>
      <c r="D8474" t="s">
        <v>7</v>
      </c>
      <c r="E8474" t="s">
        <v>316</v>
      </c>
      <c r="F8474" s="3" t="s">
        <v>315</v>
      </c>
      <c r="G8474" t="s">
        <v>288</v>
      </c>
      <c r="I8474" t="s">
        <v>310</v>
      </c>
      <c r="J8474">
        <v>0.88800000000000001</v>
      </c>
      <c r="K8474">
        <v>0.86099999999999999</v>
      </c>
      <c r="L8474">
        <v>0.88100000000000001</v>
      </c>
      <c r="M8474">
        <v>0.77400000000000002</v>
      </c>
      <c r="N8474">
        <v>0.78100000000000003</v>
      </c>
      <c r="O8474">
        <v>0.76</v>
      </c>
      <c r="P8474">
        <v>0.77900000000000003</v>
      </c>
      <c r="Q8474">
        <v>0.78600000000000003</v>
      </c>
      <c r="R8474">
        <v>0.80100000000000005</v>
      </c>
      <c r="S8474">
        <v>0.66500000000000004</v>
      </c>
      <c r="T8474">
        <v>0.68</v>
      </c>
      <c r="U8474">
        <v>0.72899999999999998</v>
      </c>
      <c r="V8474">
        <v>0.69399999999999995</v>
      </c>
      <c r="W8474">
        <v>0.68300000000000005</v>
      </c>
      <c r="X8474">
        <v>0.64700000000000002</v>
      </c>
      <c r="Y8474">
        <v>0.64900000000000002</v>
      </c>
      <c r="Z8474">
        <v>0.624</v>
      </c>
      <c r="AA8474">
        <v>0.63700000000000001</v>
      </c>
      <c r="AB8474">
        <v>0.623</v>
      </c>
      <c r="AC8474">
        <v>0.56599999999999995</v>
      </c>
      <c r="AD8474">
        <v>0.56000000000000005</v>
      </c>
      <c r="AE8474">
        <v>0.56499999999999995</v>
      </c>
      <c r="AF8474">
        <v>0.501</v>
      </c>
      <c r="AG8474">
        <v>0.44400000000000001</v>
      </c>
      <c r="AH8474">
        <v>0.499</v>
      </c>
      <c r="AI8474">
        <v>0.52500000000000002</v>
      </c>
      <c r="AJ8474">
        <v>0.54800000000000004</v>
      </c>
      <c r="AK8474">
        <v>0.56599999999999995</v>
      </c>
      <c r="AL8474">
        <v>0.57899999999999996</v>
      </c>
      <c r="AM8474">
        <v>0.56299999999999994</v>
      </c>
      <c r="AN8474">
        <v>0.52700000000000002</v>
      </c>
      <c r="AO8474">
        <v>0.52700000000000002</v>
      </c>
      <c r="AP8474">
        <v>0.54</v>
      </c>
      <c r="AQ8474">
        <v>0.52900000000000003</v>
      </c>
      <c r="AR8474">
        <v>0.49099999999999999</v>
      </c>
      <c r="AS8474">
        <v>0.44600000000000001</v>
      </c>
      <c r="AT8474">
        <v>0.36099999999999999</v>
      </c>
      <c r="AU8474">
        <v>0.3</v>
      </c>
      <c r="AV8474">
        <v>0.245</v>
      </c>
      <c r="AW8474">
        <v>0.222</v>
      </c>
      <c r="AX8474">
        <v>0.21</v>
      </c>
      <c r="AY8474">
        <v>0.19900000000000001</v>
      </c>
      <c r="AZ8474">
        <v>0.189</v>
      </c>
      <c r="BA8474">
        <v>0.18</v>
      </c>
      <c r="BB8474">
        <v>2016</v>
      </c>
    </row>
    <row r="8475" spans="1:54" hidden="1" x14ac:dyDescent="0.2">
      <c r="A8475">
        <v>299</v>
      </c>
      <c r="B8475" t="s">
        <v>358</v>
      </c>
      <c r="C8475" t="s">
        <v>314</v>
      </c>
      <c r="D8475" t="s">
        <v>7</v>
      </c>
      <c r="E8475" t="s">
        <v>313</v>
      </c>
      <c r="F8475" s="3" t="s">
        <v>312</v>
      </c>
      <c r="G8475" t="s">
        <v>311</v>
      </c>
      <c r="I8475" t="s">
        <v>310</v>
      </c>
      <c r="J8475">
        <v>3.0000000000000001E-3</v>
      </c>
      <c r="K8475">
        <v>3.0000000000000001E-3</v>
      </c>
      <c r="L8475">
        <v>2E-3</v>
      </c>
      <c r="M8475">
        <v>3.0000000000000001E-3</v>
      </c>
      <c r="N8475">
        <v>3.0000000000000001E-3</v>
      </c>
      <c r="O8475">
        <v>3.0000000000000001E-3</v>
      </c>
      <c r="P8475">
        <v>3.0000000000000001E-3</v>
      </c>
      <c r="Q8475">
        <v>4.0000000000000001E-3</v>
      </c>
      <c r="R8475">
        <v>5.0000000000000001E-3</v>
      </c>
      <c r="S8475">
        <v>8.9999999999999993E-3</v>
      </c>
      <c r="T8475">
        <v>1.2E-2</v>
      </c>
      <c r="U8475">
        <v>1.4E-2</v>
      </c>
      <c r="V8475">
        <v>1.7999999999999999E-2</v>
      </c>
      <c r="W8475">
        <v>2.3E-2</v>
      </c>
      <c r="X8475">
        <v>3.6999999999999998E-2</v>
      </c>
      <c r="Y8475">
        <v>5.5E-2</v>
      </c>
      <c r="Z8475">
        <v>0.11700000000000001</v>
      </c>
      <c r="AA8475">
        <v>0.154</v>
      </c>
      <c r="AB8475">
        <v>0.18099999999999999</v>
      </c>
      <c r="AC8475">
        <v>0.22500000000000001</v>
      </c>
      <c r="AD8475">
        <v>0.28499999999999998</v>
      </c>
      <c r="AE8475">
        <v>0.30099999999999999</v>
      </c>
      <c r="AF8475">
        <v>0.39400000000000002</v>
      </c>
      <c r="AG8475">
        <v>0.52100000000000002</v>
      </c>
      <c r="AH8475">
        <v>0.67900000000000005</v>
      </c>
      <c r="AI8475">
        <v>0.85299999999999998</v>
      </c>
      <c r="AJ8475">
        <v>0.97599999999999998</v>
      </c>
      <c r="AK8475">
        <v>1.097</v>
      </c>
      <c r="AL8475">
        <v>1.4</v>
      </c>
      <c r="AM8475">
        <v>1.4990000000000001</v>
      </c>
      <c r="AN8475">
        <v>2.161</v>
      </c>
      <c r="AO8475">
        <v>2.7130000000000001</v>
      </c>
      <c r="AP8475">
        <v>3.0390000000000001</v>
      </c>
      <c r="AQ8475">
        <v>4.0519999999999996</v>
      </c>
      <c r="AR8475">
        <v>5.59</v>
      </c>
      <c r="AS8475">
        <v>11.722</v>
      </c>
      <c r="AT8475">
        <v>54.615000000000002</v>
      </c>
      <c r="AU8475">
        <v>770.62199999999996</v>
      </c>
      <c r="AV8475">
        <v>106229.204</v>
      </c>
      <c r="AW8475">
        <v>12977944.210999999</v>
      </c>
      <c r="AX8475">
        <v>1649992803.671</v>
      </c>
      <c r="AY8475">
        <v>209800918449.13199</v>
      </c>
      <c r="AZ8475">
        <v>26983703759615.5</v>
      </c>
      <c r="BA8475">
        <v>3479298477020480</v>
      </c>
      <c r="BB8475">
        <v>2016</v>
      </c>
    </row>
    <row r="8476" spans="1:54" hidden="1" x14ac:dyDescent="0.2">
      <c r="A8476">
        <v>299</v>
      </c>
      <c r="B8476" t="s">
        <v>358</v>
      </c>
      <c r="C8476" t="s">
        <v>309</v>
      </c>
      <c r="D8476" t="s">
        <v>7</v>
      </c>
      <c r="E8476" t="s">
        <v>308</v>
      </c>
      <c r="F8476" t="s">
        <v>307</v>
      </c>
      <c r="G8476" t="s">
        <v>217</v>
      </c>
      <c r="I8476" t="s">
        <v>1910</v>
      </c>
      <c r="J8476" s="3">
        <v>24.25</v>
      </c>
      <c r="K8476" s="3">
        <v>22.504000000000001</v>
      </c>
      <c r="L8476" s="3">
        <v>25.452000000000002</v>
      </c>
      <c r="M8476" s="3">
        <v>11.42</v>
      </c>
      <c r="N8476" s="3">
        <v>18.113</v>
      </c>
      <c r="O8476" s="3">
        <v>19.154</v>
      </c>
      <c r="P8476" s="3">
        <v>20.809000000000001</v>
      </c>
      <c r="Q8476" s="3">
        <v>25.184999999999999</v>
      </c>
      <c r="R8476" s="3">
        <v>27.882000000000001</v>
      </c>
      <c r="S8476" s="3">
        <v>12.699</v>
      </c>
      <c r="T8476" s="3">
        <v>10.218</v>
      </c>
      <c r="U8476" s="3">
        <v>18.68</v>
      </c>
      <c r="V8476" s="3">
        <v>23.721</v>
      </c>
      <c r="W8476" s="3">
        <v>18.75</v>
      </c>
      <c r="X8476" s="3">
        <v>14.156000000000001</v>
      </c>
      <c r="Y8476" s="3">
        <v>18.114000000000001</v>
      </c>
      <c r="Z8476" s="3">
        <v>16.555</v>
      </c>
      <c r="AA8476" s="3">
        <v>27.672999999999998</v>
      </c>
      <c r="AB8476" s="3">
        <v>30.66</v>
      </c>
      <c r="AC8476" s="3">
        <v>26.516999999999999</v>
      </c>
      <c r="AD8476" s="3">
        <v>24.17</v>
      </c>
      <c r="AE8476" s="3">
        <v>27.524000000000001</v>
      </c>
      <c r="AF8476" s="3">
        <v>21.158999999999999</v>
      </c>
      <c r="AG8476" s="3">
        <v>15.217000000000001</v>
      </c>
      <c r="AH8476" s="3">
        <v>21.797999999999998</v>
      </c>
      <c r="AI8476" s="3">
        <v>23.004000000000001</v>
      </c>
      <c r="AJ8476" s="3">
        <v>26.922000000000001</v>
      </c>
      <c r="AK8476" s="3">
        <v>30.34</v>
      </c>
      <c r="AL8476" s="3">
        <v>26.826000000000001</v>
      </c>
      <c r="AM8476" s="3">
        <v>25.797000000000001</v>
      </c>
      <c r="AN8476" s="3">
        <v>21.972000000000001</v>
      </c>
      <c r="AO8476" s="3">
        <v>23.071999999999999</v>
      </c>
      <c r="AP8476" s="3">
        <v>26.597000000000001</v>
      </c>
      <c r="AQ8476" s="3">
        <v>27.268999999999998</v>
      </c>
      <c r="AR8476" s="3">
        <v>24.81</v>
      </c>
      <c r="AS8476" s="3">
        <v>49.106999999999999</v>
      </c>
      <c r="AT8476" s="3">
        <v>15.407</v>
      </c>
      <c r="AU8476" s="3">
        <v>10.032</v>
      </c>
      <c r="AV8476" s="3">
        <v>10.606999999999999</v>
      </c>
      <c r="AW8476" s="3">
        <v>11.388999999999999</v>
      </c>
      <c r="AX8476" s="3">
        <v>11.864000000000001</v>
      </c>
      <c r="AY8476" s="3">
        <v>12.387</v>
      </c>
      <c r="AZ8476" s="3">
        <v>12.878</v>
      </c>
      <c r="BA8476">
        <v>13.397</v>
      </c>
      <c r="BB8476">
        <v>2016</v>
      </c>
    </row>
    <row r="8477" spans="1:54" hidden="1" x14ac:dyDescent="0.2">
      <c r="A8477">
        <v>299</v>
      </c>
      <c r="B8477" t="s">
        <v>358</v>
      </c>
      <c r="C8477" t="s">
        <v>306</v>
      </c>
      <c r="D8477" t="s">
        <v>7</v>
      </c>
      <c r="E8477" t="s">
        <v>305</v>
      </c>
      <c r="F8477" t="s">
        <v>304</v>
      </c>
      <c r="G8477" t="s">
        <v>217</v>
      </c>
      <c r="I8477" t="s">
        <v>1910</v>
      </c>
      <c r="J8477" s="3">
        <v>32.353000000000002</v>
      </c>
      <c r="K8477" s="3">
        <v>28.779</v>
      </c>
      <c r="L8477" s="3">
        <v>21.053999999999998</v>
      </c>
      <c r="M8477" s="3">
        <v>17.829000000000001</v>
      </c>
      <c r="N8477" s="3">
        <v>27.582999999999998</v>
      </c>
      <c r="O8477" s="3">
        <v>25.86</v>
      </c>
      <c r="P8477" s="3">
        <v>18.652999999999999</v>
      </c>
      <c r="Q8477" s="3">
        <v>25.497</v>
      </c>
      <c r="R8477" s="3">
        <v>20.138999999999999</v>
      </c>
      <c r="S8477" s="3">
        <v>21.123999999999999</v>
      </c>
      <c r="T8477" s="3">
        <v>25.934999999999999</v>
      </c>
      <c r="U8477" s="3">
        <v>21.263999999999999</v>
      </c>
      <c r="V8477" s="3">
        <v>17.542999999999999</v>
      </c>
      <c r="W8477" s="3">
        <v>15.000999999999999</v>
      </c>
      <c r="X8477" s="3">
        <v>18.510999999999999</v>
      </c>
      <c r="Y8477" s="3">
        <v>20.721</v>
      </c>
      <c r="Z8477" s="3">
        <v>29.253</v>
      </c>
      <c r="AA8477" s="3">
        <v>31.960999999999999</v>
      </c>
      <c r="AB8477" s="3">
        <v>25.952999999999999</v>
      </c>
      <c r="AC8477" s="3">
        <v>28.710999999999999</v>
      </c>
      <c r="AD8477" s="3">
        <v>34.466999999999999</v>
      </c>
      <c r="AE8477" s="3">
        <v>29.082000000000001</v>
      </c>
      <c r="AF8477" s="3">
        <v>30.315000000000001</v>
      </c>
      <c r="AG8477" s="3">
        <v>29.751999999999999</v>
      </c>
      <c r="AH8477" s="3">
        <v>35.661000000000001</v>
      </c>
      <c r="AI8477" s="3">
        <v>40.639000000000003</v>
      </c>
      <c r="AJ8477" s="3">
        <v>40.707999999999998</v>
      </c>
      <c r="AK8477" s="3">
        <v>37.270000000000003</v>
      </c>
      <c r="AL8477" s="3">
        <v>36.661999999999999</v>
      </c>
      <c r="AM8477" s="3">
        <v>22.513000000000002</v>
      </c>
      <c r="AN8477" s="3">
        <v>31.591000000000001</v>
      </c>
      <c r="AO8477" s="3">
        <v>30.638999999999999</v>
      </c>
      <c r="AP8477" s="3">
        <v>25.635000000000002</v>
      </c>
      <c r="AQ8477" s="3">
        <v>19.027999999999999</v>
      </c>
      <c r="AR8477" s="3">
        <v>9.1359999999999992</v>
      </c>
      <c r="AS8477" s="3">
        <v>31.786999999999999</v>
      </c>
      <c r="AT8477" s="3">
        <v>8.6389999999999993</v>
      </c>
      <c r="AU8477" s="3">
        <v>12.067</v>
      </c>
      <c r="AV8477" s="3">
        <v>13.007999999999999</v>
      </c>
      <c r="AW8477" s="3">
        <v>14.999000000000001</v>
      </c>
      <c r="AX8477" s="3">
        <v>12.497</v>
      </c>
      <c r="AY8477" s="3">
        <v>15.069000000000001</v>
      </c>
      <c r="AZ8477" s="3">
        <v>15.522</v>
      </c>
      <c r="BA8477">
        <v>15.92</v>
      </c>
      <c r="BB8477">
        <v>2016</v>
      </c>
    </row>
    <row r="8478" spans="1:54" hidden="1" x14ac:dyDescent="0.2">
      <c r="A8478">
        <v>299</v>
      </c>
      <c r="B8478" t="s">
        <v>358</v>
      </c>
      <c r="C8478" t="s">
        <v>303</v>
      </c>
      <c r="D8478" t="s">
        <v>7</v>
      </c>
      <c r="E8478" t="s">
        <v>300</v>
      </c>
      <c r="F8478" t="s">
        <v>302</v>
      </c>
      <c r="G8478" t="s">
        <v>295</v>
      </c>
      <c r="I8478" t="s">
        <v>1911</v>
      </c>
      <c r="J8478" s="3">
        <v>8.6999999999999994E-2</v>
      </c>
      <c r="K8478" s="3">
        <v>0.10100000000000001</v>
      </c>
      <c r="L8478" s="3">
        <v>0.111</v>
      </c>
      <c r="M8478" s="3">
        <v>0.11799999999999999</v>
      </c>
      <c r="N8478" s="3">
        <v>0.13200000000000001</v>
      </c>
      <c r="O8478" s="3">
        <v>0.14699999999999999</v>
      </c>
      <c r="P8478" s="3">
        <v>0.16400000000000001</v>
      </c>
      <c r="Q8478" s="3">
        <v>0.21</v>
      </c>
      <c r="R8478" s="3">
        <v>0.27200000000000002</v>
      </c>
      <c r="S8478" s="3">
        <v>0.503</v>
      </c>
      <c r="T8478" s="3">
        <v>0.70699999999999996</v>
      </c>
      <c r="U8478" s="3">
        <v>0.94899999999999995</v>
      </c>
      <c r="V8478" s="3">
        <v>1.2470000000000001</v>
      </c>
      <c r="W8478" s="3">
        <v>1.722</v>
      </c>
      <c r="X8478" s="3">
        <v>2.7690000000000001</v>
      </c>
      <c r="Y8478" s="3">
        <v>4.4290000000000003</v>
      </c>
      <c r="Z8478" s="3">
        <v>8.8520000000000003</v>
      </c>
      <c r="AA8478" s="3">
        <v>13.282</v>
      </c>
      <c r="AB8478" s="3">
        <v>18.033999999999999</v>
      </c>
      <c r="AC8478" s="3">
        <v>22.285</v>
      </c>
      <c r="AD8478" s="3">
        <v>25.896999999999998</v>
      </c>
      <c r="AE8478" s="3">
        <v>29.141999999999999</v>
      </c>
      <c r="AF8478" s="3">
        <v>35.679000000000002</v>
      </c>
      <c r="AG8478" s="3">
        <v>46.771999999999998</v>
      </c>
      <c r="AH8478" s="3">
        <v>56.944000000000003</v>
      </c>
      <c r="AI8478" s="3">
        <v>66.028999999999996</v>
      </c>
      <c r="AJ8478" s="3">
        <v>75.05</v>
      </c>
      <c r="AK8478" s="3">
        <v>89.082999999999998</v>
      </c>
      <c r="AL8478" s="3">
        <v>117.092</v>
      </c>
      <c r="AM8478" s="3">
        <v>147.583</v>
      </c>
      <c r="AN8478" s="3">
        <v>189.18299999999999</v>
      </c>
      <c r="AO8478" s="3">
        <v>238.542</v>
      </c>
      <c r="AP8478" s="3">
        <v>288.8</v>
      </c>
      <c r="AQ8478" s="3">
        <v>414.52499999999998</v>
      </c>
      <c r="AR8478" s="3">
        <v>652.09199999999998</v>
      </c>
      <c r="AS8478" s="3">
        <v>1381.117</v>
      </c>
      <c r="AT8478" s="3">
        <v>4894.55</v>
      </c>
      <c r="AU8478" s="3">
        <v>58124.065000000002</v>
      </c>
      <c r="AV8478" s="3">
        <v>8116786.767</v>
      </c>
      <c r="AW8478" s="3">
        <v>1053123358.437</v>
      </c>
      <c r="AX8478" s="3">
        <v>136638899104.314</v>
      </c>
      <c r="AY8478" s="3">
        <v>17728396772191.301</v>
      </c>
      <c r="AZ8478" s="3">
        <v>2300194557863800</v>
      </c>
      <c r="BA8478">
        <v>2.9844182031877402E+17</v>
      </c>
      <c r="BB8478">
        <v>2016</v>
      </c>
    </row>
    <row r="8479" spans="1:54" hidden="1" x14ac:dyDescent="0.2">
      <c r="A8479">
        <v>299</v>
      </c>
      <c r="B8479" t="s">
        <v>358</v>
      </c>
      <c r="C8479" t="s">
        <v>301</v>
      </c>
      <c r="D8479" t="s">
        <v>7</v>
      </c>
      <c r="E8479" t="s">
        <v>300</v>
      </c>
      <c r="F8479" t="s">
        <v>299</v>
      </c>
      <c r="G8479" t="s">
        <v>275</v>
      </c>
      <c r="I8479" t="s">
        <v>298</v>
      </c>
      <c r="J8479" s="3">
        <v>21.355</v>
      </c>
      <c r="K8479" s="3">
        <v>16.244</v>
      </c>
      <c r="L8479" s="3">
        <v>9.6069999999999993</v>
      </c>
      <c r="M8479" s="3">
        <v>6.242</v>
      </c>
      <c r="N8479" s="3">
        <v>12.25</v>
      </c>
      <c r="O8479" s="3">
        <v>11.382</v>
      </c>
      <c r="P8479" s="3">
        <v>11.544</v>
      </c>
      <c r="Q8479" s="3">
        <v>28.137</v>
      </c>
      <c r="R8479" s="3">
        <v>29.468</v>
      </c>
      <c r="S8479" s="3">
        <v>84.462999999999994</v>
      </c>
      <c r="T8479" s="3">
        <v>40.655999999999999</v>
      </c>
      <c r="U8479" s="3">
        <v>34.204999999999998</v>
      </c>
      <c r="V8479" s="3">
        <v>31.422999999999998</v>
      </c>
      <c r="W8479" s="3">
        <v>38.122</v>
      </c>
      <c r="X8479" s="3">
        <v>60.817</v>
      </c>
      <c r="Y8479" s="3">
        <v>59.923000000000002</v>
      </c>
      <c r="Z8479" s="3">
        <v>99.876000000000005</v>
      </c>
      <c r="AA8479" s="3">
        <v>50.04</v>
      </c>
      <c r="AB8479" s="3">
        <v>35.781999999999996</v>
      </c>
      <c r="AC8479" s="3">
        <v>23.57</v>
      </c>
      <c r="AD8479" s="3">
        <v>16.206</v>
      </c>
      <c r="AE8479" s="3">
        <v>12.531000000000001</v>
      </c>
      <c r="AF8479" s="3">
        <v>22.434000000000001</v>
      </c>
      <c r="AG8479" s="3">
        <v>31.091000000000001</v>
      </c>
      <c r="AH8479" s="3">
        <v>21.747</v>
      </c>
      <c r="AI8479" s="3">
        <v>15.955</v>
      </c>
      <c r="AJ8479" s="3">
        <v>13.663</v>
      </c>
      <c r="AK8479" s="3">
        <v>18.699000000000002</v>
      </c>
      <c r="AL8479" s="3">
        <v>31.440999999999999</v>
      </c>
      <c r="AM8479" s="3">
        <v>26.041</v>
      </c>
      <c r="AN8479" s="3">
        <v>28.187000000000001</v>
      </c>
      <c r="AO8479" s="3">
        <v>26.09</v>
      </c>
      <c r="AP8479" s="3">
        <v>21.068999999999999</v>
      </c>
      <c r="AQ8479" s="3">
        <v>43.533999999999999</v>
      </c>
      <c r="AR8479" s="3">
        <v>57.311</v>
      </c>
      <c r="AS8479" s="3">
        <v>111.798</v>
      </c>
      <c r="AT8479" s="3">
        <v>254.39099999999999</v>
      </c>
      <c r="AU8479" s="3">
        <v>1087.5260000000001</v>
      </c>
      <c r="AV8479" s="3">
        <v>13864.589</v>
      </c>
      <c r="AW8479" s="3">
        <v>12874.634</v>
      </c>
      <c r="AX8479" s="3">
        <v>12874.634</v>
      </c>
      <c r="AY8479" s="3">
        <v>12874.634</v>
      </c>
      <c r="AZ8479" s="3">
        <v>12874.634</v>
      </c>
      <c r="BA8479">
        <v>12874.634</v>
      </c>
      <c r="BB8479">
        <v>2016</v>
      </c>
    </row>
    <row r="8480" spans="1:54" hidden="1" x14ac:dyDescent="0.2">
      <c r="A8480">
        <v>299</v>
      </c>
      <c r="B8480" t="s">
        <v>358</v>
      </c>
      <c r="C8480" t="s">
        <v>297</v>
      </c>
      <c r="D8480" t="s">
        <v>7</v>
      </c>
      <c r="E8480" t="s">
        <v>293</v>
      </c>
      <c r="F8480" t="s">
        <v>296</v>
      </c>
      <c r="G8480" t="s">
        <v>295</v>
      </c>
      <c r="I8480" t="s">
        <v>1911</v>
      </c>
      <c r="J8480" s="3" t="s">
        <v>215</v>
      </c>
      <c r="K8480" s="3" t="s">
        <v>215</v>
      </c>
      <c r="L8480" s="3" t="s">
        <v>215</v>
      </c>
      <c r="M8480" s="3" t="s">
        <v>215</v>
      </c>
      <c r="N8480" s="3">
        <v>0.14199999999999999</v>
      </c>
      <c r="O8480" s="3">
        <v>0.155</v>
      </c>
      <c r="P8480" s="3">
        <v>0.17499999999999999</v>
      </c>
      <c r="Q8480" s="3">
        <v>0.245</v>
      </c>
      <c r="R8480" s="3">
        <v>0.33200000000000002</v>
      </c>
      <c r="S8480" s="3">
        <v>0.60099999999999998</v>
      </c>
      <c r="T8480" s="3">
        <v>0.82</v>
      </c>
      <c r="U8480" s="3">
        <v>1.0740000000000001</v>
      </c>
      <c r="V8480" s="3">
        <v>1.4159999999999999</v>
      </c>
      <c r="W8480" s="3">
        <v>2.0670000000000002</v>
      </c>
      <c r="X8480" s="3">
        <v>3.5310000000000001</v>
      </c>
      <c r="Y8480" s="3">
        <v>5.5309999999999997</v>
      </c>
      <c r="Z8480" s="3">
        <v>11.241</v>
      </c>
      <c r="AA8480" s="3">
        <v>15.468</v>
      </c>
      <c r="AB8480" s="3">
        <v>20.094000000000001</v>
      </c>
      <c r="AC8480" s="3">
        <v>24.117999999999999</v>
      </c>
      <c r="AD8480" s="3">
        <v>27.358000000000001</v>
      </c>
      <c r="AE8480" s="3">
        <v>30.718</v>
      </c>
      <c r="AF8480" s="3">
        <v>40.307000000000002</v>
      </c>
      <c r="AG8480" s="3">
        <v>51.222999999999999</v>
      </c>
      <c r="AH8480" s="3">
        <v>61.05</v>
      </c>
      <c r="AI8480" s="3">
        <v>69.816000000000003</v>
      </c>
      <c r="AJ8480" s="3">
        <v>81.661000000000001</v>
      </c>
      <c r="AK8480" s="3">
        <v>100</v>
      </c>
      <c r="AL8480" s="3">
        <v>130.9</v>
      </c>
      <c r="AM8480" s="3">
        <v>163.69999999999999</v>
      </c>
      <c r="AN8480" s="3">
        <v>208.2</v>
      </c>
      <c r="AO8480" s="3">
        <v>265.60000000000002</v>
      </c>
      <c r="AP8480" s="3">
        <v>318.89999999999998</v>
      </c>
      <c r="AQ8480" s="3">
        <v>501.8</v>
      </c>
      <c r="AR8480" s="3">
        <v>826.4</v>
      </c>
      <c r="AS8480" s="3">
        <v>2146.1</v>
      </c>
      <c r="AT8480" s="3">
        <v>8641</v>
      </c>
      <c r="AU8480" s="3">
        <v>252179.18900000001</v>
      </c>
      <c r="AV8480" s="3">
        <v>32719326.256000001</v>
      </c>
      <c r="AW8480" s="3">
        <v>4245212760.0050001</v>
      </c>
      <c r="AX8480" s="3">
        <v>550800809177.26099</v>
      </c>
      <c r="AY8480" s="3">
        <v>71464387897942.594</v>
      </c>
      <c r="AZ8480" s="3">
        <v>9272242619353160</v>
      </c>
      <c r="BA8480">
        <v>1.2030395238944499E+18</v>
      </c>
      <c r="BB8480">
        <v>2016</v>
      </c>
    </row>
    <row r="8481" spans="1:54" hidden="1" x14ac:dyDescent="0.2">
      <c r="A8481">
        <v>299</v>
      </c>
      <c r="B8481" t="s">
        <v>358</v>
      </c>
      <c r="C8481" t="s">
        <v>294</v>
      </c>
      <c r="D8481" t="s">
        <v>7</v>
      </c>
      <c r="E8481" t="s">
        <v>293</v>
      </c>
      <c r="F8481" t="s">
        <v>292</v>
      </c>
      <c r="G8481" t="s">
        <v>275</v>
      </c>
      <c r="I8481" t="s">
        <v>291</v>
      </c>
      <c r="J8481" s="3" t="s">
        <v>215</v>
      </c>
      <c r="K8481" s="3" t="s">
        <v>215</v>
      </c>
      <c r="L8481" s="3" t="s">
        <v>215</v>
      </c>
      <c r="M8481" s="3" t="s">
        <v>215</v>
      </c>
      <c r="N8481" s="3" t="s">
        <v>215</v>
      </c>
      <c r="O8481" s="3">
        <v>9.1219999999999999</v>
      </c>
      <c r="P8481" s="3">
        <v>12.711</v>
      </c>
      <c r="Q8481" s="3">
        <v>40.274999999999999</v>
      </c>
      <c r="R8481" s="3">
        <v>35.51</v>
      </c>
      <c r="S8481" s="3">
        <v>81.006</v>
      </c>
      <c r="T8481" s="3">
        <v>36.478000000000002</v>
      </c>
      <c r="U8481" s="3">
        <v>31.018000000000001</v>
      </c>
      <c r="V8481" s="3">
        <v>31.856999999999999</v>
      </c>
      <c r="W8481" s="3">
        <v>45.941000000000003</v>
      </c>
      <c r="X8481" s="3">
        <v>70.835999999999999</v>
      </c>
      <c r="Y8481" s="3">
        <v>56.615000000000002</v>
      </c>
      <c r="Z8481" s="3">
        <v>103.24299999999999</v>
      </c>
      <c r="AA8481" s="3">
        <v>37.609000000000002</v>
      </c>
      <c r="AB8481" s="3">
        <v>29.905999999999999</v>
      </c>
      <c r="AC8481" s="3">
        <v>20.027999999999999</v>
      </c>
      <c r="AD8481" s="3">
        <v>13.430999999999999</v>
      </c>
      <c r="AE8481" s="3">
        <v>12.282</v>
      </c>
      <c r="AF8481" s="3">
        <v>31.215</v>
      </c>
      <c r="AG8481" s="3">
        <v>27.084</v>
      </c>
      <c r="AH8481" s="3">
        <v>19.184999999999999</v>
      </c>
      <c r="AI8481" s="3">
        <v>14.358000000000001</v>
      </c>
      <c r="AJ8481" s="3">
        <v>16.966000000000001</v>
      </c>
      <c r="AK8481" s="3">
        <v>22.457000000000001</v>
      </c>
      <c r="AL8481" s="3">
        <v>30.9</v>
      </c>
      <c r="AM8481" s="3">
        <v>25.056999999999999</v>
      </c>
      <c r="AN8481" s="3">
        <v>27.184000000000001</v>
      </c>
      <c r="AO8481" s="3">
        <v>27.57</v>
      </c>
      <c r="AP8481" s="3">
        <v>20.068000000000001</v>
      </c>
      <c r="AQ8481" s="3">
        <v>57.353000000000002</v>
      </c>
      <c r="AR8481" s="3">
        <v>64.686999999999998</v>
      </c>
      <c r="AS8481" s="3">
        <v>159.69300000000001</v>
      </c>
      <c r="AT8481" s="3">
        <v>302.637</v>
      </c>
      <c r="AU8481" s="3">
        <v>2818.4029999999998</v>
      </c>
      <c r="AV8481" s="3">
        <v>12874.634</v>
      </c>
      <c r="AW8481" s="3">
        <v>12874.634</v>
      </c>
      <c r="AX8481" s="3">
        <v>12874.634</v>
      </c>
      <c r="AY8481" s="3">
        <v>12874.634</v>
      </c>
      <c r="AZ8481" s="3">
        <v>12874.634</v>
      </c>
      <c r="BA8481">
        <v>12874.634</v>
      </c>
      <c r="BB8481">
        <v>2016</v>
      </c>
    </row>
    <row r="8482" spans="1:54" hidden="1" x14ac:dyDescent="0.2">
      <c r="A8482">
        <v>299</v>
      </c>
      <c r="B8482" t="s">
        <v>358</v>
      </c>
      <c r="C8482" t="s">
        <v>290</v>
      </c>
      <c r="D8482" t="s">
        <v>7</v>
      </c>
      <c r="E8482" t="s">
        <v>289</v>
      </c>
      <c r="G8482" t="s">
        <v>288</v>
      </c>
    </row>
    <row r="8483" spans="1:54" hidden="1" x14ac:dyDescent="0.2">
      <c r="A8483">
        <v>299</v>
      </c>
      <c r="B8483" t="s">
        <v>358</v>
      </c>
      <c r="C8483" t="s">
        <v>287</v>
      </c>
      <c r="D8483" t="s">
        <v>7</v>
      </c>
      <c r="E8483" t="s">
        <v>286</v>
      </c>
      <c r="F8483" t="s">
        <v>285</v>
      </c>
      <c r="G8483" t="s">
        <v>275</v>
      </c>
      <c r="I8483" t="s">
        <v>1912</v>
      </c>
      <c r="J8483" s="3" t="s">
        <v>215</v>
      </c>
      <c r="K8483" s="3" t="s">
        <v>215</v>
      </c>
      <c r="L8483" s="3" t="s">
        <v>215</v>
      </c>
      <c r="M8483" s="3" t="s">
        <v>215</v>
      </c>
      <c r="N8483" s="3" t="s">
        <v>215</v>
      </c>
      <c r="O8483" s="3">
        <v>-3.6720000000000002</v>
      </c>
      <c r="P8483" s="3">
        <v>-0.60199999999999998</v>
      </c>
      <c r="Q8483" s="3">
        <v>8.6229999999999993</v>
      </c>
      <c r="R8483" s="3">
        <v>31.52</v>
      </c>
      <c r="S8483" s="3">
        <v>-39.015999999999998</v>
      </c>
      <c r="T8483" s="3">
        <v>-0.96299999999999997</v>
      </c>
      <c r="U8483" s="3">
        <v>42.566000000000003</v>
      </c>
      <c r="V8483" s="3">
        <v>22.434999999999999</v>
      </c>
      <c r="W8483" s="3">
        <v>-9.4269999999999996</v>
      </c>
      <c r="X8483" s="3">
        <v>-22.3</v>
      </c>
      <c r="Y8483" s="3">
        <v>25.268999999999998</v>
      </c>
      <c r="Z8483" s="3">
        <v>-14.667</v>
      </c>
      <c r="AA8483" s="3">
        <v>24.849</v>
      </c>
      <c r="AB8483" s="3">
        <v>11.272</v>
      </c>
      <c r="AC8483" s="3">
        <v>-9.3309999999999995</v>
      </c>
      <c r="AD8483" s="3">
        <v>12.398999999999999</v>
      </c>
      <c r="AE8483" s="3">
        <v>14.108000000000001</v>
      </c>
      <c r="AF8483" s="3">
        <v>-25.216999999999999</v>
      </c>
      <c r="AG8483" s="3">
        <v>-20.884</v>
      </c>
      <c r="AH8483" s="3">
        <v>57.667000000000002</v>
      </c>
      <c r="AI8483" s="3">
        <v>35.159999999999997</v>
      </c>
      <c r="AJ8483" s="3">
        <v>34.752000000000002</v>
      </c>
      <c r="AK8483" s="3">
        <v>33.006</v>
      </c>
      <c r="AL8483" s="3">
        <v>1.3620000000000001</v>
      </c>
      <c r="AM8483" s="3">
        <v>-19.556999999999999</v>
      </c>
      <c r="AN8483" s="3">
        <v>-2.891</v>
      </c>
      <c r="AO8483" s="3">
        <v>15.393000000000001</v>
      </c>
      <c r="AP8483" s="3">
        <v>24.396000000000001</v>
      </c>
      <c r="AQ8483" s="3">
        <v>-9.6869999999999994</v>
      </c>
      <c r="AR8483" s="3">
        <v>-18.532</v>
      </c>
      <c r="AS8483" s="3">
        <v>-23.102</v>
      </c>
      <c r="AT8483" s="3">
        <v>-38.369</v>
      </c>
      <c r="AU8483" s="3">
        <v>-19.004000000000001</v>
      </c>
      <c r="AV8483" s="3">
        <v>-28.61</v>
      </c>
      <c r="AW8483" s="3">
        <v>-49.832999999999998</v>
      </c>
      <c r="AX8483" s="3">
        <v>-6.3479999999999999</v>
      </c>
      <c r="AY8483" s="3">
        <v>-14.702</v>
      </c>
      <c r="AZ8483" s="3">
        <v>8.8670000000000009</v>
      </c>
      <c r="BA8483">
        <v>10.904</v>
      </c>
      <c r="BB8483">
        <v>2016</v>
      </c>
    </row>
    <row r="8484" spans="1:54" hidden="1" x14ac:dyDescent="0.2">
      <c r="A8484">
        <v>299</v>
      </c>
      <c r="B8484" t="s">
        <v>358</v>
      </c>
      <c r="C8484" t="s">
        <v>284</v>
      </c>
      <c r="D8484" t="s">
        <v>7</v>
      </c>
      <c r="E8484" t="s">
        <v>283</v>
      </c>
      <c r="F8484" t="s">
        <v>282</v>
      </c>
      <c r="G8484" t="s">
        <v>275</v>
      </c>
      <c r="I8484" t="s">
        <v>1912</v>
      </c>
      <c r="J8484" s="3" t="s">
        <v>215</v>
      </c>
      <c r="K8484" s="3" t="s">
        <v>215</v>
      </c>
      <c r="L8484" s="3" t="s">
        <v>215</v>
      </c>
      <c r="M8484" s="3" t="s">
        <v>215</v>
      </c>
      <c r="N8484" s="3" t="s">
        <v>215</v>
      </c>
      <c r="O8484" s="3">
        <v>3.24</v>
      </c>
      <c r="P8484" s="3">
        <v>-7.585</v>
      </c>
      <c r="Q8484" s="3">
        <v>7.2</v>
      </c>
      <c r="R8484" s="3">
        <v>24.117999999999999</v>
      </c>
      <c r="S8484" s="3">
        <v>-31.736999999999998</v>
      </c>
      <c r="T8484" s="3">
        <v>2.4470000000000001</v>
      </c>
      <c r="U8484" s="3">
        <v>25.24</v>
      </c>
      <c r="V8484" s="3">
        <v>4.7519999999999998</v>
      </c>
      <c r="W8484" s="3">
        <v>-11.738</v>
      </c>
      <c r="X8484" s="3">
        <v>-28.4</v>
      </c>
      <c r="Y8484" s="3">
        <v>31.010999999999999</v>
      </c>
      <c r="Z8484" s="3">
        <v>-15.484999999999999</v>
      </c>
      <c r="AA8484" s="3">
        <v>62.420999999999999</v>
      </c>
      <c r="AB8484" s="3">
        <v>14.298</v>
      </c>
      <c r="AC8484" s="3">
        <v>-11.449</v>
      </c>
      <c r="AD8484" s="3">
        <v>14.984999999999999</v>
      </c>
      <c r="AE8484" s="3">
        <v>15.789</v>
      </c>
      <c r="AF8484" s="3">
        <v>-28.215</v>
      </c>
      <c r="AG8484" s="3">
        <v>-23.457000000000001</v>
      </c>
      <c r="AH8484" s="3">
        <v>66.581999999999994</v>
      </c>
      <c r="AI8484" s="3">
        <v>38.777000000000001</v>
      </c>
      <c r="AJ8484" s="3">
        <v>40.168999999999997</v>
      </c>
      <c r="AK8484" s="3">
        <v>31.574999999999999</v>
      </c>
      <c r="AL8484" s="3">
        <v>3.1869999999999998</v>
      </c>
      <c r="AM8484" s="3">
        <v>-21.527999999999999</v>
      </c>
      <c r="AN8484" s="3">
        <v>-6.101</v>
      </c>
      <c r="AO8484" s="3">
        <v>13.803000000000001</v>
      </c>
      <c r="AP8484" s="3">
        <v>24.948</v>
      </c>
      <c r="AQ8484" s="3">
        <v>-9.6869999999999994</v>
      </c>
      <c r="AR8484" s="3">
        <v>-18.532</v>
      </c>
      <c r="AS8484" s="3">
        <v>-23.102</v>
      </c>
      <c r="AT8484" s="3">
        <v>-39.963999999999999</v>
      </c>
      <c r="AU8484" s="3">
        <v>-17.649999999999999</v>
      </c>
      <c r="AV8484" s="3">
        <v>-31.152999999999999</v>
      </c>
      <c r="AW8484" s="3">
        <v>-52.481000000000002</v>
      </c>
      <c r="AX8484" s="3">
        <v>-6.2679999999999998</v>
      </c>
      <c r="AY8484" s="3">
        <v>-14.669</v>
      </c>
      <c r="AZ8484" s="3">
        <v>8.4019999999999992</v>
      </c>
      <c r="BA8484">
        <v>11.093</v>
      </c>
      <c r="BB8484">
        <v>2016</v>
      </c>
    </row>
    <row r="8485" spans="1:54" hidden="1" x14ac:dyDescent="0.2">
      <c r="A8485">
        <v>299</v>
      </c>
      <c r="B8485" t="s">
        <v>358</v>
      </c>
      <c r="C8485" t="s">
        <v>281</v>
      </c>
      <c r="D8485" t="s">
        <v>7</v>
      </c>
      <c r="E8485" t="s">
        <v>280</v>
      </c>
      <c r="F8485" t="s">
        <v>279</v>
      </c>
      <c r="G8485" t="s">
        <v>275</v>
      </c>
      <c r="I8485" t="s">
        <v>1912</v>
      </c>
      <c r="J8485" s="3" t="s">
        <v>215</v>
      </c>
      <c r="K8485" s="3" t="s">
        <v>215</v>
      </c>
      <c r="L8485" s="3" t="s">
        <v>215</v>
      </c>
      <c r="M8485" s="3">
        <v>7.1120000000000001</v>
      </c>
      <c r="N8485" s="3">
        <v>-3.5310000000000001</v>
      </c>
      <c r="O8485" s="3">
        <v>-4.093</v>
      </c>
      <c r="P8485" s="3">
        <v>12.23</v>
      </c>
      <c r="Q8485" s="3">
        <v>-1.3620000000000001</v>
      </c>
      <c r="R8485" s="3">
        <v>7.867</v>
      </c>
      <c r="S8485" s="3">
        <v>7.3789999999999996</v>
      </c>
      <c r="T8485" s="3">
        <v>15.772</v>
      </c>
      <c r="U8485" s="3">
        <v>6.7290000000000001</v>
      </c>
      <c r="V8485" s="3">
        <v>-2.0110000000000001</v>
      </c>
      <c r="W8485" s="3">
        <v>5.8049999999999997</v>
      </c>
      <c r="X8485" s="3">
        <v>8.4</v>
      </c>
      <c r="Y8485" s="3">
        <v>8.6</v>
      </c>
      <c r="Z8485" s="3">
        <v>4.681</v>
      </c>
      <c r="AA8485" s="3">
        <v>8.7119999999999997</v>
      </c>
      <c r="AB8485" s="3">
        <v>3.54</v>
      </c>
      <c r="AC8485" s="3">
        <v>-10.989000000000001</v>
      </c>
      <c r="AD8485" s="3">
        <v>5.827</v>
      </c>
      <c r="AE8485" s="3">
        <v>-3.5489999999999999</v>
      </c>
      <c r="AF8485" s="3">
        <v>-3.96</v>
      </c>
      <c r="AG8485" s="3">
        <v>-10.384</v>
      </c>
      <c r="AH8485" s="3">
        <v>13.686</v>
      </c>
      <c r="AI8485" s="3">
        <v>3.77</v>
      </c>
      <c r="AJ8485" s="3">
        <v>-3.0169999999999999</v>
      </c>
      <c r="AK8485" s="3">
        <v>-7.5519999999999996</v>
      </c>
      <c r="AL8485" s="3">
        <v>-0.98299999999999998</v>
      </c>
      <c r="AM8485" s="3">
        <v>-13.682</v>
      </c>
      <c r="AN8485" s="3">
        <v>-12.877000000000001</v>
      </c>
      <c r="AO8485" s="3">
        <v>4.665</v>
      </c>
      <c r="AP8485" s="3">
        <v>1.5940000000000001</v>
      </c>
      <c r="AQ8485" s="3">
        <v>-6.17</v>
      </c>
      <c r="AR8485" s="3">
        <v>-4.6580000000000004</v>
      </c>
      <c r="AS8485" s="3">
        <v>-0.86299999999999999</v>
      </c>
      <c r="AT8485" s="3">
        <v>-8.8819999999999997</v>
      </c>
      <c r="AU8485" s="3">
        <v>-17.785</v>
      </c>
      <c r="AV8485" s="3">
        <v>-30.425000000000001</v>
      </c>
      <c r="AW8485" s="3">
        <v>-15.875999999999999</v>
      </c>
      <c r="AX8485" s="3">
        <v>0.95399999999999996</v>
      </c>
      <c r="AY8485" s="3">
        <v>-1</v>
      </c>
      <c r="AZ8485" s="3">
        <v>-1</v>
      </c>
      <c r="BA8485">
        <v>-1</v>
      </c>
      <c r="BB8485">
        <v>2016</v>
      </c>
    </row>
    <row r="8486" spans="1:54" hidden="1" x14ac:dyDescent="0.2">
      <c r="A8486">
        <v>299</v>
      </c>
      <c r="B8486" t="s">
        <v>358</v>
      </c>
      <c r="C8486" t="s">
        <v>278</v>
      </c>
      <c r="D8486" t="s">
        <v>7</v>
      </c>
      <c r="E8486" t="s">
        <v>277</v>
      </c>
      <c r="F8486" t="s">
        <v>276</v>
      </c>
      <c r="G8486" t="s">
        <v>275</v>
      </c>
      <c r="I8486" t="s">
        <v>1912</v>
      </c>
      <c r="J8486" s="3" t="s">
        <v>215</v>
      </c>
      <c r="K8486" s="3" t="s">
        <v>215</v>
      </c>
      <c r="L8486" s="3" t="s">
        <v>215</v>
      </c>
      <c r="M8486" s="3">
        <v>-1.843</v>
      </c>
      <c r="N8486" s="3">
        <v>4.9340000000000002</v>
      </c>
      <c r="O8486" s="3">
        <v>-7.4059999999999997</v>
      </c>
      <c r="P8486" s="3">
        <v>12.157999999999999</v>
      </c>
      <c r="Q8486" s="3">
        <v>-6.4</v>
      </c>
      <c r="R8486" s="3">
        <v>9.6329999999999991</v>
      </c>
      <c r="S8486" s="3">
        <v>7.1</v>
      </c>
      <c r="T8486" s="3">
        <v>16.661000000000001</v>
      </c>
      <c r="U8486" s="3">
        <v>7.5369999999999999</v>
      </c>
      <c r="V8486" s="3">
        <v>-3.3180000000000001</v>
      </c>
      <c r="W8486" s="3">
        <v>10.847</v>
      </c>
      <c r="X8486" s="3">
        <v>6.4</v>
      </c>
      <c r="Y8486" s="3">
        <v>9.0879999999999992</v>
      </c>
      <c r="Z8486" s="3">
        <v>5.6580000000000004</v>
      </c>
      <c r="AA8486" s="3">
        <v>10.715999999999999</v>
      </c>
      <c r="AB8486" s="3">
        <v>3.952</v>
      </c>
      <c r="AC8486" s="3">
        <v>-10.907999999999999</v>
      </c>
      <c r="AD8486" s="3">
        <v>6.6070000000000002</v>
      </c>
      <c r="AE8486" s="3">
        <v>-4.1280000000000001</v>
      </c>
      <c r="AF8486" s="3">
        <v>-3.8119999999999998</v>
      </c>
      <c r="AG8486" s="3">
        <v>-10.215999999999999</v>
      </c>
      <c r="AH8486" s="3">
        <v>13.286</v>
      </c>
      <c r="AI8486" s="3">
        <v>3.1</v>
      </c>
      <c r="AJ8486" s="3">
        <v>-3.29</v>
      </c>
      <c r="AK8486" s="3">
        <v>-8.3339999999999996</v>
      </c>
      <c r="AL8486" s="3">
        <v>-1.097</v>
      </c>
      <c r="AM8486" s="3">
        <v>-14.18</v>
      </c>
      <c r="AN8486" s="3">
        <v>-12.891</v>
      </c>
      <c r="AO8486" s="3">
        <v>4.5970000000000004</v>
      </c>
      <c r="AP8486" s="3">
        <v>0.65800000000000003</v>
      </c>
      <c r="AQ8486" s="3">
        <v>-6.17</v>
      </c>
      <c r="AR8486" s="3">
        <v>-4.6580000000000004</v>
      </c>
      <c r="AS8486" s="3">
        <v>-0.86299999999999999</v>
      </c>
      <c r="AT8486" s="3">
        <v>-7.8449999999999998</v>
      </c>
      <c r="AU8486" s="3">
        <v>-16.399000000000001</v>
      </c>
      <c r="AV8486" s="3">
        <v>-31.95</v>
      </c>
      <c r="AW8486" s="3">
        <v>-17.527000000000001</v>
      </c>
      <c r="AX8486" s="3">
        <v>0.93200000000000005</v>
      </c>
      <c r="AY8486" s="3">
        <v>-1.0980000000000001</v>
      </c>
      <c r="AZ8486" s="3">
        <v>-1.099</v>
      </c>
      <c r="BA8486">
        <v>-1.1000000000000001</v>
      </c>
      <c r="BB8486">
        <v>2016</v>
      </c>
    </row>
    <row r="8487" spans="1:54" hidden="1" x14ac:dyDescent="0.2">
      <c r="A8487">
        <v>299</v>
      </c>
      <c r="B8487" t="s">
        <v>358</v>
      </c>
      <c r="C8487" t="s">
        <v>274</v>
      </c>
      <c r="D8487" t="s">
        <v>7</v>
      </c>
      <c r="E8487" t="s">
        <v>273</v>
      </c>
      <c r="F8487" t="s">
        <v>272</v>
      </c>
      <c r="G8487" t="s">
        <v>271</v>
      </c>
      <c r="I8487" t="s">
        <v>1913</v>
      </c>
      <c r="J8487" s="3" t="s">
        <v>215</v>
      </c>
      <c r="K8487" s="3" t="s">
        <v>215</v>
      </c>
      <c r="L8487" s="3" t="s">
        <v>215</v>
      </c>
      <c r="M8487" s="3" t="s">
        <v>215</v>
      </c>
      <c r="N8487" s="3" t="s">
        <v>215</v>
      </c>
      <c r="O8487" s="3" t="s">
        <v>215</v>
      </c>
      <c r="P8487" s="3" t="s">
        <v>215</v>
      </c>
      <c r="Q8487" s="3" t="s">
        <v>215</v>
      </c>
      <c r="R8487" s="3" t="s">
        <v>215</v>
      </c>
      <c r="S8487" s="3" t="s">
        <v>215</v>
      </c>
      <c r="T8487" s="3" t="s">
        <v>215</v>
      </c>
      <c r="U8487" s="3" t="s">
        <v>215</v>
      </c>
      <c r="V8487" s="3" t="s">
        <v>215</v>
      </c>
      <c r="W8487" s="3" t="s">
        <v>215</v>
      </c>
      <c r="X8487" s="3" t="s">
        <v>215</v>
      </c>
      <c r="Y8487" s="3" t="s">
        <v>215</v>
      </c>
      <c r="Z8487" s="3" t="s">
        <v>215</v>
      </c>
      <c r="AA8487" s="3" t="s">
        <v>215</v>
      </c>
      <c r="AB8487" s="3" t="s">
        <v>215</v>
      </c>
      <c r="AC8487" s="3">
        <v>14.525</v>
      </c>
      <c r="AD8487" s="3">
        <v>14.007999999999999</v>
      </c>
      <c r="AE8487" s="3">
        <v>13.358000000000001</v>
      </c>
      <c r="AF8487" s="3">
        <v>15.996</v>
      </c>
      <c r="AG8487" s="3">
        <v>18.187999999999999</v>
      </c>
      <c r="AH8487" s="3">
        <v>15.067</v>
      </c>
      <c r="AI8487" s="3">
        <v>12.242000000000001</v>
      </c>
      <c r="AJ8487" s="3">
        <v>9.9580000000000002</v>
      </c>
      <c r="AK8487" s="3">
        <v>8.4920000000000009</v>
      </c>
      <c r="AL8487" s="3">
        <v>7.3540000000000001</v>
      </c>
      <c r="AM8487" s="3">
        <v>7.8789999999999996</v>
      </c>
      <c r="AN8487" s="3">
        <v>8.5079999999999991</v>
      </c>
      <c r="AO8487" s="3">
        <v>8.2040000000000006</v>
      </c>
      <c r="AP8487" s="3">
        <v>7.8230000000000004</v>
      </c>
      <c r="AQ8487" s="3">
        <v>7.47</v>
      </c>
      <c r="AR8487" s="3">
        <v>6.7</v>
      </c>
      <c r="AS8487" s="3">
        <v>7.4</v>
      </c>
      <c r="AT8487" s="3">
        <v>20.638000000000002</v>
      </c>
      <c r="AU8487" s="3">
        <v>27.096</v>
      </c>
      <c r="AV8487" s="3">
        <v>33.35</v>
      </c>
      <c r="AW8487" s="3">
        <v>37.399000000000001</v>
      </c>
      <c r="AX8487" s="3">
        <v>39.179000000000002</v>
      </c>
      <c r="AY8487" s="3">
        <v>40.774000000000001</v>
      </c>
      <c r="AZ8487" s="3">
        <v>42.326999999999998</v>
      </c>
      <c r="BA8487">
        <v>44.314999999999998</v>
      </c>
      <c r="BB8487">
        <v>2011</v>
      </c>
    </row>
    <row r="8488" spans="1:54" hidden="1" x14ac:dyDescent="0.2">
      <c r="A8488">
        <v>299</v>
      </c>
      <c r="B8488" t="s">
        <v>358</v>
      </c>
      <c r="C8488" t="s">
        <v>270</v>
      </c>
      <c r="D8488" t="s">
        <v>7</v>
      </c>
      <c r="E8488" t="s">
        <v>269</v>
      </c>
      <c r="F8488" t="s">
        <v>268</v>
      </c>
      <c r="G8488" t="s">
        <v>264</v>
      </c>
      <c r="H8488" t="s">
        <v>263</v>
      </c>
    </row>
    <row r="8489" spans="1:54" hidden="1" x14ac:dyDescent="0.2">
      <c r="A8489">
        <v>299</v>
      </c>
      <c r="B8489" t="s">
        <v>358</v>
      </c>
      <c r="C8489" t="s">
        <v>267</v>
      </c>
      <c r="D8489" t="s">
        <v>7</v>
      </c>
      <c r="E8489" t="s">
        <v>266</v>
      </c>
      <c r="F8489" t="s">
        <v>265</v>
      </c>
      <c r="G8489" t="s">
        <v>264</v>
      </c>
      <c r="H8489" t="s">
        <v>263</v>
      </c>
      <c r="I8489" t="s">
        <v>1914</v>
      </c>
      <c r="J8489" s="3">
        <v>14.952</v>
      </c>
      <c r="K8489" s="3">
        <v>15.41</v>
      </c>
      <c r="L8489" s="3">
        <v>15.868</v>
      </c>
      <c r="M8489" s="3">
        <v>16.315999999999999</v>
      </c>
      <c r="N8489" s="3">
        <v>16.773</v>
      </c>
      <c r="O8489" s="3">
        <v>17.241</v>
      </c>
      <c r="P8489" s="3">
        <v>17.45</v>
      </c>
      <c r="Q8489" s="3">
        <v>17.888000000000002</v>
      </c>
      <c r="R8489" s="3">
        <v>18.335999999999999</v>
      </c>
      <c r="S8489" s="3">
        <v>18.783999999999999</v>
      </c>
      <c r="T8489" s="3">
        <v>19.411000000000001</v>
      </c>
      <c r="U8489" s="3">
        <v>19.879000000000001</v>
      </c>
      <c r="V8489" s="3">
        <v>20.347000000000001</v>
      </c>
      <c r="W8489" s="3">
        <v>20.815000000000001</v>
      </c>
      <c r="X8489" s="3">
        <v>21.283000000000001</v>
      </c>
      <c r="Y8489" s="3">
        <v>21.751000000000001</v>
      </c>
      <c r="Z8489" s="3">
        <v>22.219000000000001</v>
      </c>
      <c r="AA8489" s="3">
        <v>22.675999999999998</v>
      </c>
      <c r="AB8489" s="3">
        <v>23.13</v>
      </c>
      <c r="AC8489" s="3">
        <v>23.593</v>
      </c>
      <c r="AD8489" s="3">
        <v>24.393999999999998</v>
      </c>
      <c r="AE8489" s="3">
        <v>24.803000000000001</v>
      </c>
      <c r="AF8489" s="3">
        <v>25.212</v>
      </c>
      <c r="AG8489" s="3">
        <v>25.622</v>
      </c>
      <c r="AH8489" s="3">
        <v>26.033000000000001</v>
      </c>
      <c r="AI8489" s="3">
        <v>26.445</v>
      </c>
      <c r="AJ8489" s="3">
        <v>26.858000000000001</v>
      </c>
      <c r="AK8489" s="3">
        <v>27.273</v>
      </c>
      <c r="AL8489" s="3">
        <v>27.689</v>
      </c>
      <c r="AM8489" s="3">
        <v>28.106000000000002</v>
      </c>
      <c r="AN8489" s="3">
        <v>28.524000000000001</v>
      </c>
      <c r="AO8489" s="3">
        <v>28.943999999999999</v>
      </c>
      <c r="AP8489" s="3">
        <v>29.364999999999998</v>
      </c>
      <c r="AQ8489" s="3">
        <v>29.786000000000001</v>
      </c>
      <c r="AR8489" s="3">
        <v>30.206</v>
      </c>
      <c r="AS8489" s="3">
        <v>30.62</v>
      </c>
      <c r="AT8489" s="3">
        <v>31.029</v>
      </c>
      <c r="AU8489" s="3">
        <v>31.431000000000001</v>
      </c>
      <c r="AV8489" s="3">
        <v>31.827999999999999</v>
      </c>
      <c r="AW8489" s="3">
        <v>32.22</v>
      </c>
      <c r="AX8489" s="3">
        <v>32.604999999999997</v>
      </c>
      <c r="AY8489" s="3">
        <v>32.985999999999997</v>
      </c>
      <c r="AZ8489" s="3">
        <v>33.371000000000002</v>
      </c>
      <c r="BA8489">
        <v>33.76</v>
      </c>
      <c r="BB8489">
        <v>2010</v>
      </c>
    </row>
    <row r="8490" spans="1:54" hidden="1" x14ac:dyDescent="0.2">
      <c r="A8490">
        <v>299</v>
      </c>
      <c r="B8490" t="s">
        <v>358</v>
      </c>
      <c r="C8490" t="s">
        <v>262</v>
      </c>
      <c r="D8490" t="s">
        <v>7</v>
      </c>
      <c r="E8490" t="s">
        <v>260</v>
      </c>
      <c r="F8490" t="s">
        <v>259</v>
      </c>
      <c r="G8490" t="s">
        <v>225</v>
      </c>
      <c r="H8490" t="s">
        <v>222</v>
      </c>
      <c r="I8490" t="s">
        <v>1915</v>
      </c>
      <c r="J8490" s="3" t="s">
        <v>215</v>
      </c>
      <c r="K8490" s="3" t="s">
        <v>215</v>
      </c>
      <c r="L8490" s="3" t="s">
        <v>215</v>
      </c>
      <c r="M8490" s="3" t="s">
        <v>215</v>
      </c>
      <c r="N8490" s="3" t="s">
        <v>215</v>
      </c>
      <c r="O8490" s="3" t="s">
        <v>215</v>
      </c>
      <c r="P8490" s="3" t="s">
        <v>215</v>
      </c>
      <c r="Q8490" s="3" t="s">
        <v>215</v>
      </c>
      <c r="R8490" s="3">
        <v>0.21</v>
      </c>
      <c r="S8490" s="3">
        <v>0.47799999999999998</v>
      </c>
      <c r="T8490" s="3">
        <v>0.81499999999999995</v>
      </c>
      <c r="U8490" s="3">
        <v>0.96</v>
      </c>
      <c r="V8490" s="3">
        <v>1.0029999999999999</v>
      </c>
      <c r="W8490" s="3">
        <v>1.35</v>
      </c>
      <c r="X8490" s="3">
        <v>2.6920000000000002</v>
      </c>
      <c r="Y8490" s="3">
        <v>3.6960000000000002</v>
      </c>
      <c r="Z8490" s="3">
        <v>10.5</v>
      </c>
      <c r="AA8490" s="3">
        <v>14.077999999999999</v>
      </c>
      <c r="AB8490" s="3">
        <v>12.154</v>
      </c>
      <c r="AC8490" s="3">
        <v>15.932</v>
      </c>
      <c r="AD8490" s="3">
        <v>26.081</v>
      </c>
      <c r="AE8490" s="3">
        <v>24.286999999999999</v>
      </c>
      <c r="AF8490" s="3">
        <v>31.821000000000002</v>
      </c>
      <c r="AG8490" s="3">
        <v>43.418999999999997</v>
      </c>
      <c r="AH8490" s="3">
        <v>73.131</v>
      </c>
      <c r="AI8490" s="3">
        <v>114.413</v>
      </c>
      <c r="AJ8490" s="3">
        <v>148.36000000000001</v>
      </c>
      <c r="AK8490" s="3">
        <v>163.87799999999999</v>
      </c>
      <c r="AL8490" s="3">
        <v>212.88900000000001</v>
      </c>
      <c r="AM8490" s="3">
        <v>173.87</v>
      </c>
      <c r="AN8490" s="3">
        <v>213.78299999999999</v>
      </c>
      <c r="AO8490" s="3">
        <v>374.27499999999998</v>
      </c>
      <c r="AP8490" s="3">
        <v>410.27600000000001</v>
      </c>
      <c r="AQ8490" s="3">
        <v>580.96799999999996</v>
      </c>
      <c r="AR8490" s="3">
        <v>912.245</v>
      </c>
      <c r="AS8490" s="3">
        <v>1503.373</v>
      </c>
      <c r="AT8490" s="3">
        <v>4852.5200000000004</v>
      </c>
      <c r="AU8490" s="3">
        <v>26500.803</v>
      </c>
      <c r="AV8490" s="3">
        <v>4626981.2520000003</v>
      </c>
      <c r="AW8490" s="3">
        <v>490671636.764</v>
      </c>
      <c r="AX8490" s="3">
        <v>63584081597.914001</v>
      </c>
      <c r="AY8490" s="3">
        <v>8381505956294.1201</v>
      </c>
      <c r="AZ8490" s="3">
        <v>1111224882391450</v>
      </c>
      <c r="BA8490">
        <v>1.2844161429760701E+17</v>
      </c>
      <c r="BB8490">
        <v>2013</v>
      </c>
    </row>
    <row r="8491" spans="1:54" hidden="1" x14ac:dyDescent="0.2">
      <c r="A8491">
        <v>299</v>
      </c>
      <c r="B8491" t="s">
        <v>358</v>
      </c>
      <c r="C8491" t="s">
        <v>261</v>
      </c>
      <c r="D8491" t="s">
        <v>7</v>
      </c>
      <c r="E8491" t="s">
        <v>260</v>
      </c>
      <c r="F8491" t="s">
        <v>259</v>
      </c>
      <c r="G8491" t="s">
        <v>217</v>
      </c>
      <c r="I8491" t="s">
        <v>258</v>
      </c>
      <c r="J8491" s="3" t="s">
        <v>215</v>
      </c>
      <c r="K8491" s="3" t="s">
        <v>215</v>
      </c>
      <c r="L8491" s="3" t="s">
        <v>215</v>
      </c>
      <c r="M8491" s="3" t="s">
        <v>215</v>
      </c>
      <c r="N8491" s="3" t="s">
        <v>215</v>
      </c>
      <c r="O8491" s="3" t="s">
        <v>215</v>
      </c>
      <c r="P8491" s="3" t="s">
        <v>215</v>
      </c>
      <c r="Q8491" s="3" t="s">
        <v>215</v>
      </c>
      <c r="R8491" s="3">
        <v>23.965</v>
      </c>
      <c r="S8491" s="3">
        <v>31.619</v>
      </c>
      <c r="T8491" s="3">
        <v>35.771000000000001</v>
      </c>
      <c r="U8491" s="3">
        <v>31.616</v>
      </c>
      <c r="V8491" s="3">
        <v>24.279</v>
      </c>
      <c r="W8491" s="3">
        <v>24.745999999999999</v>
      </c>
      <c r="X8491" s="3">
        <v>31.03</v>
      </c>
      <c r="Y8491" s="3">
        <v>27.004999999999999</v>
      </c>
      <c r="Z8491" s="3">
        <v>35.67</v>
      </c>
      <c r="AA8491" s="3">
        <v>33.566000000000003</v>
      </c>
      <c r="AB8491" s="3">
        <v>24.300999999999998</v>
      </c>
      <c r="AC8491" s="3">
        <v>26.847000000000001</v>
      </c>
      <c r="AD8491" s="3">
        <v>32.743000000000002</v>
      </c>
      <c r="AE8491" s="3">
        <v>27.305</v>
      </c>
      <c r="AF8491" s="3">
        <v>29.507999999999999</v>
      </c>
      <c r="AG8491" s="3">
        <v>32.347000000000001</v>
      </c>
      <c r="AH8491" s="3">
        <v>34.384999999999998</v>
      </c>
      <c r="AI8491" s="3">
        <v>37.625</v>
      </c>
      <c r="AJ8491" s="3">
        <v>37.661999999999999</v>
      </c>
      <c r="AK8491" s="3">
        <v>33.134</v>
      </c>
      <c r="AL8491" s="3">
        <v>31.417999999999999</v>
      </c>
      <c r="AM8491" s="3">
        <v>24.584</v>
      </c>
      <c r="AN8491" s="3">
        <v>21.024000000000001</v>
      </c>
      <c r="AO8491" s="3">
        <v>27.571000000000002</v>
      </c>
      <c r="AP8491" s="3">
        <v>25.085999999999999</v>
      </c>
      <c r="AQ8491" s="3">
        <v>25.869</v>
      </c>
      <c r="AR8491" s="3">
        <v>30.094999999999999</v>
      </c>
      <c r="AS8491" s="3">
        <v>18.866</v>
      </c>
      <c r="AT8491" s="3">
        <v>17.071000000000002</v>
      </c>
      <c r="AU8491" s="3">
        <v>9.032</v>
      </c>
      <c r="AV8491" s="3">
        <v>13.16</v>
      </c>
      <c r="AW8491" s="3">
        <v>11.894</v>
      </c>
      <c r="AX8491" s="3">
        <v>12.132</v>
      </c>
      <c r="AY8491" s="3">
        <v>12.53</v>
      </c>
      <c r="AZ8491" s="3">
        <v>12.891999999999999</v>
      </c>
      <c r="BA8491">
        <v>11.532</v>
      </c>
      <c r="BB8491">
        <v>2013</v>
      </c>
    </row>
    <row r="8492" spans="1:54" hidden="1" x14ac:dyDescent="0.2">
      <c r="A8492">
        <v>299</v>
      </c>
      <c r="B8492" t="s">
        <v>358</v>
      </c>
      <c r="C8492" t="s">
        <v>257</v>
      </c>
      <c r="D8492" t="s">
        <v>7</v>
      </c>
      <c r="E8492" t="s">
        <v>255</v>
      </c>
      <c r="F8492" t="s">
        <v>254</v>
      </c>
      <c r="G8492" t="s">
        <v>225</v>
      </c>
      <c r="H8492" t="s">
        <v>222</v>
      </c>
      <c r="I8492" t="s">
        <v>1915</v>
      </c>
      <c r="J8492" s="3" t="s">
        <v>215</v>
      </c>
      <c r="K8492" s="3" t="s">
        <v>215</v>
      </c>
      <c r="L8492" s="3" t="s">
        <v>215</v>
      </c>
      <c r="M8492" s="3" t="s">
        <v>215</v>
      </c>
      <c r="N8492" s="3" t="s">
        <v>215</v>
      </c>
      <c r="O8492" s="3" t="s">
        <v>215</v>
      </c>
      <c r="P8492" s="3" t="s">
        <v>215</v>
      </c>
      <c r="Q8492" s="3" t="s">
        <v>215</v>
      </c>
      <c r="R8492" s="3">
        <v>0.29099999999999998</v>
      </c>
      <c r="S8492" s="3">
        <v>0.49099999999999999</v>
      </c>
      <c r="T8492" s="3">
        <v>0.72799999999999998</v>
      </c>
      <c r="U8492" s="3">
        <v>1.0289999999999999</v>
      </c>
      <c r="V8492" s="3">
        <v>1.266</v>
      </c>
      <c r="W8492" s="3">
        <v>1.5089999999999999</v>
      </c>
      <c r="X8492" s="3">
        <v>3.6619999999999999</v>
      </c>
      <c r="Y8492" s="3">
        <v>4.4980000000000002</v>
      </c>
      <c r="Z8492" s="3">
        <v>8.1630000000000003</v>
      </c>
      <c r="AA8492" s="3">
        <v>12.997</v>
      </c>
      <c r="AB8492" s="3">
        <v>14.398999999999999</v>
      </c>
      <c r="AC8492" s="3">
        <v>15.492000000000001</v>
      </c>
      <c r="AD8492" s="3">
        <v>22.536999999999999</v>
      </c>
      <c r="AE8492" s="3">
        <v>28.373000000000001</v>
      </c>
      <c r="AF8492" s="3">
        <v>33.418999999999997</v>
      </c>
      <c r="AG8492" s="3">
        <v>43.188000000000002</v>
      </c>
      <c r="AH8492" s="3">
        <v>67.876999999999995</v>
      </c>
      <c r="AI8492" s="3">
        <v>101.961</v>
      </c>
      <c r="AJ8492" s="3">
        <v>154.68100000000001</v>
      </c>
      <c r="AK8492" s="3">
        <v>177.803</v>
      </c>
      <c r="AL8492" s="3">
        <v>236.34100000000001</v>
      </c>
      <c r="AM8492" s="3">
        <v>235.303</v>
      </c>
      <c r="AN8492" s="3">
        <v>306.84300000000002</v>
      </c>
      <c r="AO8492" s="3">
        <v>518.64700000000005</v>
      </c>
      <c r="AP8492" s="3">
        <v>648.48500000000001</v>
      </c>
      <c r="AQ8492" s="3">
        <v>897.36199999999997</v>
      </c>
      <c r="AR8492" s="3">
        <v>1411.7349999999999</v>
      </c>
      <c r="AS8492" s="3">
        <v>2904.4690000000001</v>
      </c>
      <c r="AT8492" s="3">
        <v>9901.6540000000005</v>
      </c>
      <c r="AU8492" s="3">
        <v>119946.803</v>
      </c>
      <c r="AV8492" s="3">
        <v>15250668.437000001</v>
      </c>
      <c r="AW8492" s="3">
        <v>1765324899.0669999</v>
      </c>
      <c r="AX8492" s="3">
        <v>224891767034.76199</v>
      </c>
      <c r="AY8492" s="3">
        <v>28534972384336.5</v>
      </c>
      <c r="AZ8492" s="3">
        <v>3647259345839940</v>
      </c>
      <c r="BA8492">
        <v>4.6631758350134502E+17</v>
      </c>
      <c r="BB8492">
        <v>2013</v>
      </c>
    </row>
    <row r="8493" spans="1:54" hidden="1" x14ac:dyDescent="0.2">
      <c r="A8493">
        <v>299</v>
      </c>
      <c r="B8493" t="s">
        <v>358</v>
      </c>
      <c r="C8493" t="s">
        <v>256</v>
      </c>
      <c r="D8493" t="s">
        <v>7</v>
      </c>
      <c r="E8493" t="s">
        <v>255</v>
      </c>
      <c r="F8493" t="s">
        <v>254</v>
      </c>
      <c r="G8493" t="s">
        <v>217</v>
      </c>
      <c r="I8493" t="s">
        <v>253</v>
      </c>
      <c r="J8493" s="3" t="s">
        <v>215</v>
      </c>
      <c r="K8493" s="3" t="s">
        <v>215</v>
      </c>
      <c r="L8493" s="3" t="s">
        <v>215</v>
      </c>
      <c r="M8493" s="3" t="s">
        <v>215</v>
      </c>
      <c r="N8493" s="3" t="s">
        <v>215</v>
      </c>
      <c r="O8493" s="3" t="s">
        <v>215</v>
      </c>
      <c r="P8493" s="3" t="s">
        <v>215</v>
      </c>
      <c r="Q8493" s="3" t="s">
        <v>215</v>
      </c>
      <c r="R8493" s="3">
        <v>33.21</v>
      </c>
      <c r="S8493" s="3">
        <v>32.526000000000003</v>
      </c>
      <c r="T8493" s="3">
        <v>31.933</v>
      </c>
      <c r="U8493" s="3">
        <v>33.892000000000003</v>
      </c>
      <c r="V8493" s="3">
        <v>30.646999999999998</v>
      </c>
      <c r="W8493" s="3">
        <v>27.667000000000002</v>
      </c>
      <c r="X8493" s="3">
        <v>42.216999999999999</v>
      </c>
      <c r="Y8493" s="3">
        <v>32.869</v>
      </c>
      <c r="Z8493" s="3">
        <v>27.73</v>
      </c>
      <c r="AA8493" s="3">
        <v>30.989000000000001</v>
      </c>
      <c r="AB8493" s="3">
        <v>28.79</v>
      </c>
      <c r="AC8493" s="3">
        <v>26.105</v>
      </c>
      <c r="AD8493" s="3">
        <v>28.292999999999999</v>
      </c>
      <c r="AE8493" s="3">
        <v>31.899000000000001</v>
      </c>
      <c r="AF8493" s="3">
        <v>30.99</v>
      </c>
      <c r="AG8493" s="3">
        <v>32.174999999999997</v>
      </c>
      <c r="AH8493" s="3">
        <v>31.914000000000001</v>
      </c>
      <c r="AI8493" s="3">
        <v>33.53</v>
      </c>
      <c r="AJ8493" s="3">
        <v>39.267000000000003</v>
      </c>
      <c r="AK8493" s="3">
        <v>35.948999999999998</v>
      </c>
      <c r="AL8493" s="3">
        <v>34.878999999999998</v>
      </c>
      <c r="AM8493" s="3">
        <v>33.268999999999998</v>
      </c>
      <c r="AN8493" s="3">
        <v>30.175999999999998</v>
      </c>
      <c r="AO8493" s="3">
        <v>38.206000000000003</v>
      </c>
      <c r="AP8493" s="3">
        <v>39.652000000000001</v>
      </c>
      <c r="AQ8493" s="3">
        <v>39.957000000000001</v>
      </c>
      <c r="AR8493" s="3">
        <v>46.573</v>
      </c>
      <c r="AS8493" s="3">
        <v>36.448999999999998</v>
      </c>
      <c r="AT8493" s="3">
        <v>34.835000000000001</v>
      </c>
      <c r="AU8493" s="3">
        <v>40.880000000000003</v>
      </c>
      <c r="AV8493" s="3">
        <v>43.375</v>
      </c>
      <c r="AW8493" s="3">
        <v>42.792000000000002</v>
      </c>
      <c r="AX8493" s="3">
        <v>42.91</v>
      </c>
      <c r="AY8493" s="3">
        <v>42.658000000000001</v>
      </c>
      <c r="AZ8493" s="3">
        <v>42.313000000000002</v>
      </c>
      <c r="BA8493">
        <v>41.866999999999997</v>
      </c>
      <c r="BB8493">
        <v>2013</v>
      </c>
    </row>
    <row r="8494" spans="1:54" hidden="1" x14ac:dyDescent="0.2">
      <c r="A8494">
        <v>299</v>
      </c>
      <c r="B8494" t="s">
        <v>358</v>
      </c>
      <c r="C8494" t="s">
        <v>252</v>
      </c>
      <c r="D8494" t="s">
        <v>7</v>
      </c>
      <c r="E8494" t="s">
        <v>250</v>
      </c>
      <c r="F8494" t="s">
        <v>249</v>
      </c>
      <c r="G8494" t="s">
        <v>225</v>
      </c>
      <c r="H8494" t="s">
        <v>222</v>
      </c>
      <c r="I8494" t="s">
        <v>1915</v>
      </c>
      <c r="J8494" s="3" t="s">
        <v>215</v>
      </c>
      <c r="K8494" s="3" t="s">
        <v>215</v>
      </c>
      <c r="L8494" s="3" t="s">
        <v>215</v>
      </c>
      <c r="M8494" s="3" t="s">
        <v>215</v>
      </c>
      <c r="N8494" s="3" t="s">
        <v>215</v>
      </c>
      <c r="O8494" s="3" t="s">
        <v>215</v>
      </c>
      <c r="P8494" s="3" t="s">
        <v>215</v>
      </c>
      <c r="Q8494" s="3" t="s">
        <v>215</v>
      </c>
      <c r="R8494" s="3">
        <v>-8.1000000000000003E-2</v>
      </c>
      <c r="S8494" s="3">
        <v>-1.4E-2</v>
      </c>
      <c r="T8494" s="3">
        <v>8.6999999999999994E-2</v>
      </c>
      <c r="U8494" s="3">
        <v>-6.9000000000000006E-2</v>
      </c>
      <c r="V8494" s="3">
        <v>-0.26300000000000001</v>
      </c>
      <c r="W8494" s="3">
        <v>-0.159</v>
      </c>
      <c r="X8494" s="3">
        <v>-0.97099999999999997</v>
      </c>
      <c r="Y8494" s="3">
        <v>-0.80300000000000005</v>
      </c>
      <c r="Z8494" s="3">
        <v>2.3370000000000002</v>
      </c>
      <c r="AA8494" s="3">
        <v>1.081</v>
      </c>
      <c r="AB8494" s="3">
        <v>-2.2450000000000001</v>
      </c>
      <c r="AC8494" s="3">
        <v>0.441</v>
      </c>
      <c r="AD8494" s="3">
        <v>3.544</v>
      </c>
      <c r="AE8494" s="3">
        <v>-4.0860000000000003</v>
      </c>
      <c r="AF8494" s="3">
        <v>-1.599</v>
      </c>
      <c r="AG8494" s="3">
        <v>0.23</v>
      </c>
      <c r="AH8494" s="3">
        <v>5.2539999999999996</v>
      </c>
      <c r="AI8494" s="3">
        <v>12.452</v>
      </c>
      <c r="AJ8494" s="3">
        <v>-6.3209999999999997</v>
      </c>
      <c r="AK8494" s="3">
        <v>-13.925000000000001</v>
      </c>
      <c r="AL8494" s="3">
        <v>-23.452000000000002</v>
      </c>
      <c r="AM8494" s="3">
        <v>-61.433</v>
      </c>
      <c r="AN8494" s="3">
        <v>-93.06</v>
      </c>
      <c r="AO8494" s="3">
        <v>-144.37299999999999</v>
      </c>
      <c r="AP8494" s="3">
        <v>-238.209</v>
      </c>
      <c r="AQ8494" s="3">
        <v>-316.39400000000001</v>
      </c>
      <c r="AR8494" s="3">
        <v>-499.49</v>
      </c>
      <c r="AS8494" s="3">
        <v>-1401.096</v>
      </c>
      <c r="AT8494" s="3">
        <v>-5049.1350000000002</v>
      </c>
      <c r="AU8494" s="3">
        <v>-93446</v>
      </c>
      <c r="AV8494" s="3">
        <v>-10623687.185000001</v>
      </c>
      <c r="AW8494" s="3">
        <v>-1274653262.303</v>
      </c>
      <c r="AX8494" s="3">
        <v>-161307685436.84799</v>
      </c>
      <c r="AY8494" s="3">
        <v>-20153466428042.398</v>
      </c>
      <c r="AZ8494" s="3">
        <v>-2536034463448490</v>
      </c>
      <c r="BA8494">
        <v>-3.3787596920373798E+17</v>
      </c>
      <c r="BB8494">
        <v>2013</v>
      </c>
    </row>
    <row r="8495" spans="1:54" hidden="1" x14ac:dyDescent="0.2">
      <c r="A8495">
        <v>299</v>
      </c>
      <c r="B8495" t="s">
        <v>358</v>
      </c>
      <c r="C8495" t="s">
        <v>251</v>
      </c>
      <c r="D8495" t="s">
        <v>7</v>
      </c>
      <c r="E8495" t="s">
        <v>250</v>
      </c>
      <c r="F8495" t="s">
        <v>249</v>
      </c>
      <c r="G8495" t="s">
        <v>217</v>
      </c>
      <c r="I8495" t="s">
        <v>248</v>
      </c>
      <c r="J8495" s="3" t="s">
        <v>215</v>
      </c>
      <c r="K8495" s="3" t="s">
        <v>215</v>
      </c>
      <c r="L8495" s="3" t="s">
        <v>215</v>
      </c>
      <c r="M8495" s="3" t="s">
        <v>215</v>
      </c>
      <c r="N8495" s="3" t="s">
        <v>215</v>
      </c>
      <c r="O8495" s="3" t="s">
        <v>215</v>
      </c>
      <c r="P8495" s="3" t="s">
        <v>215</v>
      </c>
      <c r="Q8495" s="3" t="s">
        <v>215</v>
      </c>
      <c r="R8495" s="3">
        <v>-9.2449999999999992</v>
      </c>
      <c r="S8495" s="3">
        <v>-0.90700000000000003</v>
      </c>
      <c r="T8495" s="3">
        <v>3.8380000000000001</v>
      </c>
      <c r="U8495" s="3">
        <v>-2.2759999999999998</v>
      </c>
      <c r="V8495" s="3">
        <v>-6.3680000000000003</v>
      </c>
      <c r="W8495" s="3">
        <v>-2.9209999999999998</v>
      </c>
      <c r="X8495" s="3">
        <v>-11.186999999999999</v>
      </c>
      <c r="Y8495" s="3">
        <v>-5.8639999999999999</v>
      </c>
      <c r="Z8495" s="3">
        <v>7.94</v>
      </c>
      <c r="AA8495" s="3">
        <v>2.577</v>
      </c>
      <c r="AB8495" s="3">
        <v>-4.4889999999999999</v>
      </c>
      <c r="AC8495" s="3">
        <v>0.74299999999999999</v>
      </c>
      <c r="AD8495" s="3">
        <v>4.45</v>
      </c>
      <c r="AE8495" s="3">
        <v>-4.593</v>
      </c>
      <c r="AF8495" s="3">
        <v>-1.482</v>
      </c>
      <c r="AG8495" s="3">
        <v>0.17100000000000001</v>
      </c>
      <c r="AH8495" s="3">
        <v>2.4700000000000002</v>
      </c>
      <c r="AI8495" s="3">
        <v>4.0949999999999998</v>
      </c>
      <c r="AJ8495" s="3">
        <v>-1.605</v>
      </c>
      <c r="AK8495" s="3">
        <v>-2.8149999999999999</v>
      </c>
      <c r="AL8495" s="3">
        <v>-3.4609999999999999</v>
      </c>
      <c r="AM8495" s="3">
        <v>-8.6859999999999999</v>
      </c>
      <c r="AN8495" s="3">
        <v>-9.1519999999999992</v>
      </c>
      <c r="AO8495" s="3">
        <v>-10.635</v>
      </c>
      <c r="AP8495" s="3">
        <v>-14.565</v>
      </c>
      <c r="AQ8495" s="3">
        <v>-14.087999999999999</v>
      </c>
      <c r="AR8495" s="3">
        <v>-16.478000000000002</v>
      </c>
      <c r="AS8495" s="3">
        <v>-17.582999999999998</v>
      </c>
      <c r="AT8495" s="3">
        <v>-17.763000000000002</v>
      </c>
      <c r="AU8495" s="3">
        <v>-31.847999999999999</v>
      </c>
      <c r="AV8495" s="3">
        <v>-30.215</v>
      </c>
      <c r="AW8495" s="3">
        <v>-30.898</v>
      </c>
      <c r="AX8495" s="3">
        <v>-30.777999999999999</v>
      </c>
      <c r="AY8495" s="3">
        <v>-30.128</v>
      </c>
      <c r="AZ8495" s="3">
        <v>-29.420999999999999</v>
      </c>
      <c r="BA8495">
        <v>-30.335000000000001</v>
      </c>
      <c r="BB8495">
        <v>2013</v>
      </c>
    </row>
    <row r="8496" spans="1:54" hidden="1" x14ac:dyDescent="0.2">
      <c r="A8496">
        <v>299</v>
      </c>
      <c r="B8496" t="s">
        <v>358</v>
      </c>
      <c r="C8496" t="s">
        <v>247</v>
      </c>
      <c r="D8496" t="s">
        <v>7</v>
      </c>
      <c r="E8496" t="s">
        <v>245</v>
      </c>
      <c r="F8496" t="s">
        <v>244</v>
      </c>
      <c r="G8496" t="s">
        <v>225</v>
      </c>
      <c r="H8496" t="s">
        <v>222</v>
      </c>
    </row>
    <row r="8497" spans="1:54" hidden="1" x14ac:dyDescent="0.2">
      <c r="A8497">
        <v>299</v>
      </c>
      <c r="B8497" t="s">
        <v>358</v>
      </c>
      <c r="C8497" t="s">
        <v>246</v>
      </c>
      <c r="D8497" t="s">
        <v>7</v>
      </c>
      <c r="E8497" t="s">
        <v>245</v>
      </c>
      <c r="F8497" t="s">
        <v>244</v>
      </c>
      <c r="G8497" t="s">
        <v>243</v>
      </c>
    </row>
    <row r="8498" spans="1:54" hidden="1" x14ac:dyDescent="0.2">
      <c r="A8498">
        <v>299</v>
      </c>
      <c r="B8498" t="s">
        <v>358</v>
      </c>
      <c r="C8498" t="s">
        <v>242</v>
      </c>
      <c r="D8498" t="s">
        <v>7</v>
      </c>
      <c r="E8498" t="s">
        <v>240</v>
      </c>
      <c r="F8498" t="s">
        <v>239</v>
      </c>
      <c r="G8498" t="s">
        <v>225</v>
      </c>
      <c r="H8498" t="s">
        <v>222</v>
      </c>
      <c r="I8498" t="s">
        <v>1915</v>
      </c>
      <c r="J8498" s="3" t="s">
        <v>215</v>
      </c>
      <c r="K8498" s="3" t="s">
        <v>215</v>
      </c>
      <c r="L8498" s="3" t="s">
        <v>215</v>
      </c>
      <c r="M8498" s="3" t="s">
        <v>215</v>
      </c>
      <c r="N8498" s="3" t="s">
        <v>215</v>
      </c>
      <c r="O8498" s="3" t="s">
        <v>215</v>
      </c>
      <c r="P8498" s="3" t="s">
        <v>215</v>
      </c>
      <c r="Q8498" s="3" t="s">
        <v>215</v>
      </c>
      <c r="R8498" s="3">
        <v>-5.0999999999999997E-2</v>
      </c>
      <c r="S8498" s="3">
        <v>6.7000000000000004E-2</v>
      </c>
      <c r="T8498" s="3">
        <v>0.20200000000000001</v>
      </c>
      <c r="U8498" s="3">
        <v>5.7000000000000002E-2</v>
      </c>
      <c r="V8498" s="3">
        <v>-9.8000000000000004E-2</v>
      </c>
      <c r="W8498" s="3">
        <v>9.2999999999999999E-2</v>
      </c>
      <c r="X8498" s="3">
        <v>-0.52600000000000002</v>
      </c>
      <c r="Y8498" s="3">
        <v>4.7E-2</v>
      </c>
      <c r="Z8498" s="3">
        <v>3.7770000000000001</v>
      </c>
      <c r="AA8498" s="3">
        <v>2.3420000000000001</v>
      </c>
      <c r="AB8498" s="3">
        <v>-0.30399999999999999</v>
      </c>
      <c r="AC8498" s="3">
        <v>2.72</v>
      </c>
      <c r="AD8498" s="3">
        <v>5.9980000000000002</v>
      </c>
      <c r="AE8498" s="3">
        <v>-1.0629999999999999</v>
      </c>
      <c r="AF8498" s="3">
        <v>4.0270000000000001</v>
      </c>
      <c r="AG8498" s="3">
        <v>7.2249999999999996</v>
      </c>
      <c r="AH8498" s="3">
        <v>13.243</v>
      </c>
      <c r="AI8498" s="3">
        <v>21.498000000000001</v>
      </c>
      <c r="AJ8498" s="3">
        <v>1.9019999999999999</v>
      </c>
      <c r="AK8498" s="3">
        <v>-5.8879999999999999</v>
      </c>
      <c r="AL8498" s="3">
        <v>-13.651</v>
      </c>
      <c r="AM8498" s="3">
        <v>-51.076999999999998</v>
      </c>
      <c r="AN8498" s="3">
        <v>-75.417000000000002</v>
      </c>
      <c r="AO8498" s="3">
        <v>-114.726</v>
      </c>
      <c r="AP8498" s="3">
        <v>-184.845</v>
      </c>
      <c r="AQ8498" s="3">
        <v>-238.39500000000001</v>
      </c>
      <c r="AR8498" s="3">
        <v>-382.55900000000003</v>
      </c>
      <c r="AS8498" s="3">
        <v>-1269.596</v>
      </c>
      <c r="AT8498" s="3">
        <v>-4788.7730000000001</v>
      </c>
      <c r="AU8498" s="3">
        <v>-92487.554000000004</v>
      </c>
      <c r="AV8498" s="3">
        <v>-8512267.2850000001</v>
      </c>
      <c r="AW8498" s="3">
        <v>-1017314924.539</v>
      </c>
      <c r="AX8498" s="3">
        <v>-127995933480.871</v>
      </c>
      <c r="AY8498" s="3">
        <v>-16070280107960.9</v>
      </c>
      <c r="AZ8498" s="3">
        <v>-2039677278147730</v>
      </c>
      <c r="BA8498">
        <v>-2.78706423877676E+17</v>
      </c>
      <c r="BB8498">
        <v>2013</v>
      </c>
    </row>
    <row r="8499" spans="1:54" hidden="1" x14ac:dyDescent="0.2">
      <c r="A8499">
        <v>299</v>
      </c>
      <c r="B8499" t="s">
        <v>358</v>
      </c>
      <c r="C8499" t="s">
        <v>241</v>
      </c>
      <c r="D8499" t="s">
        <v>7</v>
      </c>
      <c r="E8499" t="s">
        <v>240</v>
      </c>
      <c r="F8499" t="s">
        <v>239</v>
      </c>
      <c r="G8499" t="s">
        <v>217</v>
      </c>
      <c r="I8499" t="s">
        <v>238</v>
      </c>
      <c r="J8499" s="3" t="s">
        <v>215</v>
      </c>
      <c r="K8499" s="3" t="s">
        <v>215</v>
      </c>
      <c r="L8499" s="3" t="s">
        <v>215</v>
      </c>
      <c r="M8499" s="3" t="s">
        <v>215</v>
      </c>
      <c r="N8499" s="3" t="s">
        <v>215</v>
      </c>
      <c r="O8499" s="3" t="s">
        <v>215</v>
      </c>
      <c r="P8499" s="3" t="s">
        <v>215</v>
      </c>
      <c r="Q8499" s="3" t="s">
        <v>215</v>
      </c>
      <c r="R8499" s="3">
        <v>-5.8449999999999998</v>
      </c>
      <c r="S8499" s="3">
        <v>4.4660000000000002</v>
      </c>
      <c r="T8499" s="3">
        <v>8.859</v>
      </c>
      <c r="U8499" s="3">
        <v>1.885</v>
      </c>
      <c r="V8499" s="3">
        <v>-2.379</v>
      </c>
      <c r="W8499" s="3">
        <v>1.698</v>
      </c>
      <c r="X8499" s="3">
        <v>-6.0579999999999998</v>
      </c>
      <c r="Y8499" s="3">
        <v>0.34300000000000003</v>
      </c>
      <c r="Z8499" s="3">
        <v>12.831</v>
      </c>
      <c r="AA8499" s="3">
        <v>5.585</v>
      </c>
      <c r="AB8499" s="3">
        <v>-0.60799999999999998</v>
      </c>
      <c r="AC8499" s="3">
        <v>4.5839999999999996</v>
      </c>
      <c r="AD8499" s="3">
        <v>7.53</v>
      </c>
      <c r="AE8499" s="3">
        <v>-1.1950000000000001</v>
      </c>
      <c r="AF8499" s="3">
        <v>3.7349999999999999</v>
      </c>
      <c r="AG8499" s="3">
        <v>5.383</v>
      </c>
      <c r="AH8499" s="3">
        <v>6.2270000000000003</v>
      </c>
      <c r="AI8499" s="3">
        <v>7.07</v>
      </c>
      <c r="AJ8499" s="3">
        <v>0.48299999999999998</v>
      </c>
      <c r="AK8499" s="3">
        <v>-1.1910000000000001</v>
      </c>
      <c r="AL8499" s="3">
        <v>-2.0150000000000001</v>
      </c>
      <c r="AM8499" s="3">
        <v>-7.2220000000000004</v>
      </c>
      <c r="AN8499" s="3">
        <v>-7.4169999999999998</v>
      </c>
      <c r="AO8499" s="3">
        <v>-8.4510000000000005</v>
      </c>
      <c r="AP8499" s="3">
        <v>-11.302</v>
      </c>
      <c r="AQ8499" s="3">
        <v>-10.615</v>
      </c>
      <c r="AR8499" s="3">
        <v>-12.621</v>
      </c>
      <c r="AS8499" s="3">
        <v>-15.932</v>
      </c>
      <c r="AT8499" s="3">
        <v>-16.847000000000001</v>
      </c>
      <c r="AU8499" s="3">
        <v>-31.521999999999998</v>
      </c>
      <c r="AV8499" s="3">
        <v>-24.21</v>
      </c>
      <c r="AW8499" s="3">
        <v>-24.66</v>
      </c>
      <c r="AX8499" s="3">
        <v>-24.422000000000001</v>
      </c>
      <c r="AY8499" s="3">
        <v>-24.024000000000001</v>
      </c>
      <c r="AZ8499" s="3">
        <v>-23.663</v>
      </c>
      <c r="BA8499">
        <v>-25.023</v>
      </c>
      <c r="BB8499">
        <v>2013</v>
      </c>
    </row>
    <row r="8500" spans="1:54" hidden="1" x14ac:dyDescent="0.2">
      <c r="A8500">
        <v>299</v>
      </c>
      <c r="B8500" t="s">
        <v>358</v>
      </c>
      <c r="C8500" t="s">
        <v>237</v>
      </c>
      <c r="D8500" t="s">
        <v>7</v>
      </c>
      <c r="E8500" t="s">
        <v>235</v>
      </c>
      <c r="F8500" t="s">
        <v>234</v>
      </c>
      <c r="G8500" t="s">
        <v>225</v>
      </c>
      <c r="H8500" t="s">
        <v>222</v>
      </c>
    </row>
    <row r="8501" spans="1:54" hidden="1" x14ac:dyDescent="0.2">
      <c r="A8501">
        <v>299</v>
      </c>
      <c r="B8501" t="s">
        <v>358</v>
      </c>
      <c r="C8501" t="s">
        <v>236</v>
      </c>
      <c r="D8501" t="s">
        <v>7</v>
      </c>
      <c r="E8501" t="s">
        <v>235</v>
      </c>
      <c r="F8501" t="s">
        <v>234</v>
      </c>
      <c r="G8501" t="s">
        <v>217</v>
      </c>
    </row>
    <row r="8502" spans="1:54" hidden="1" x14ac:dyDescent="0.2">
      <c r="A8502">
        <v>299</v>
      </c>
      <c r="B8502" t="s">
        <v>358</v>
      </c>
      <c r="C8502" t="s">
        <v>233</v>
      </c>
      <c r="D8502" t="s">
        <v>7</v>
      </c>
      <c r="E8502" t="s">
        <v>231</v>
      </c>
      <c r="F8502" t="s">
        <v>230</v>
      </c>
      <c r="G8502" t="s">
        <v>225</v>
      </c>
      <c r="H8502" t="s">
        <v>222</v>
      </c>
      <c r="I8502" t="s">
        <v>1915</v>
      </c>
      <c r="J8502" s="3" t="s">
        <v>215</v>
      </c>
      <c r="K8502" s="3" t="s">
        <v>215</v>
      </c>
      <c r="L8502" s="3" t="s">
        <v>215</v>
      </c>
      <c r="M8502" s="3" t="s">
        <v>215</v>
      </c>
      <c r="N8502" s="3" t="s">
        <v>215</v>
      </c>
      <c r="O8502" s="3" t="s">
        <v>215</v>
      </c>
      <c r="P8502" s="3" t="s">
        <v>215</v>
      </c>
      <c r="Q8502" s="3" t="s">
        <v>215</v>
      </c>
      <c r="R8502" s="3" t="s">
        <v>215</v>
      </c>
      <c r="S8502" s="3" t="s">
        <v>215</v>
      </c>
      <c r="T8502" s="3" t="s">
        <v>215</v>
      </c>
      <c r="U8502" s="3" t="s">
        <v>215</v>
      </c>
      <c r="V8502" s="3" t="s">
        <v>215</v>
      </c>
      <c r="W8502" s="3" t="s">
        <v>215</v>
      </c>
      <c r="X8502" s="3" t="s">
        <v>215</v>
      </c>
      <c r="Y8502" s="3" t="s">
        <v>215</v>
      </c>
      <c r="Z8502" s="3" t="s">
        <v>215</v>
      </c>
      <c r="AA8502" s="3" t="s">
        <v>215</v>
      </c>
      <c r="AB8502" s="3">
        <v>15.727</v>
      </c>
      <c r="AC8502" s="3">
        <v>18.506</v>
      </c>
      <c r="AD8502" s="3">
        <v>22.495999999999999</v>
      </c>
      <c r="AE8502" s="3">
        <v>28.216999999999999</v>
      </c>
      <c r="AF8502" s="3">
        <v>59.345999999999997</v>
      </c>
      <c r="AG8502" s="3">
        <v>74.921999999999997</v>
      </c>
      <c r="AH8502" s="3">
        <v>89.697999999999993</v>
      </c>
      <c r="AI8502" s="3">
        <v>108.148</v>
      </c>
      <c r="AJ8502" s="3">
        <v>101.074</v>
      </c>
      <c r="AK8502" s="3">
        <v>130.39599999999999</v>
      </c>
      <c r="AL8502" s="3">
        <v>137.62799999999999</v>
      </c>
      <c r="AM8502" s="3">
        <v>195.018</v>
      </c>
      <c r="AN8502" s="3">
        <v>370.74400000000003</v>
      </c>
      <c r="AO8502" s="3">
        <v>686.48699999999997</v>
      </c>
      <c r="AP8502" s="3">
        <v>950.06299999999999</v>
      </c>
      <c r="AQ8502" s="3">
        <v>1623.04</v>
      </c>
      <c r="AR8502" s="3">
        <v>1924.5150000000001</v>
      </c>
      <c r="AS8502" s="3">
        <v>2544.1840000000002</v>
      </c>
      <c r="AT8502" s="3">
        <v>8896.5889999999999</v>
      </c>
      <c r="AU8502" s="3">
        <v>102300.389</v>
      </c>
      <c r="AV8502" s="3">
        <v>56954757.810999997</v>
      </c>
      <c r="AW8502" s="3">
        <v>7098743795.908</v>
      </c>
      <c r="AX8502" s="3">
        <v>881224435190.00403</v>
      </c>
      <c r="AY8502" s="3">
        <v>110696096674818</v>
      </c>
      <c r="AZ8502" s="3">
        <v>1.38269538674519E+16</v>
      </c>
      <c r="BA8502">
        <v>1.7562787721308301E+18</v>
      </c>
      <c r="BB8502">
        <v>2013</v>
      </c>
    </row>
    <row r="8503" spans="1:54" hidden="1" x14ac:dyDescent="0.2">
      <c r="A8503">
        <v>299</v>
      </c>
      <c r="B8503" t="s">
        <v>358</v>
      </c>
      <c r="C8503" t="s">
        <v>232</v>
      </c>
      <c r="D8503" t="s">
        <v>7</v>
      </c>
      <c r="E8503" t="s">
        <v>231</v>
      </c>
      <c r="F8503" t="s">
        <v>230</v>
      </c>
      <c r="G8503" t="s">
        <v>217</v>
      </c>
      <c r="I8503" t="s">
        <v>229</v>
      </c>
      <c r="J8503" s="3" t="s">
        <v>215</v>
      </c>
      <c r="K8503" s="3" t="s">
        <v>215</v>
      </c>
      <c r="L8503" s="3" t="s">
        <v>215</v>
      </c>
      <c r="M8503" s="3" t="s">
        <v>215</v>
      </c>
      <c r="N8503" s="3" t="s">
        <v>215</v>
      </c>
      <c r="O8503" s="3" t="s">
        <v>215</v>
      </c>
      <c r="P8503" s="3" t="s">
        <v>215</v>
      </c>
      <c r="Q8503" s="3" t="s">
        <v>215</v>
      </c>
      <c r="R8503" s="3" t="s">
        <v>215</v>
      </c>
      <c r="S8503" s="3" t="s">
        <v>215</v>
      </c>
      <c r="T8503" s="3" t="s">
        <v>215</v>
      </c>
      <c r="U8503" s="3" t="s">
        <v>215</v>
      </c>
      <c r="V8503" s="3" t="s">
        <v>215</v>
      </c>
      <c r="W8503" s="3" t="s">
        <v>215</v>
      </c>
      <c r="X8503" s="3" t="s">
        <v>215</v>
      </c>
      <c r="Y8503" s="3" t="s">
        <v>215</v>
      </c>
      <c r="Z8503" s="3" t="s">
        <v>215</v>
      </c>
      <c r="AA8503" s="3" t="s">
        <v>215</v>
      </c>
      <c r="AB8503" s="3">
        <v>31.445</v>
      </c>
      <c r="AC8503" s="3">
        <v>31.184000000000001</v>
      </c>
      <c r="AD8503" s="3">
        <v>28.241</v>
      </c>
      <c r="AE8503" s="3">
        <v>31.724</v>
      </c>
      <c r="AF8503" s="3">
        <v>55.031999999999996</v>
      </c>
      <c r="AG8503" s="3">
        <v>55.817</v>
      </c>
      <c r="AH8503" s="3">
        <v>42.173999999999999</v>
      </c>
      <c r="AI8503" s="3">
        <v>35.564999999999998</v>
      </c>
      <c r="AJ8503" s="3">
        <v>25.658000000000001</v>
      </c>
      <c r="AK8503" s="3">
        <v>26.364000000000001</v>
      </c>
      <c r="AL8503" s="3">
        <v>20.311</v>
      </c>
      <c r="AM8503" s="3">
        <v>27.574000000000002</v>
      </c>
      <c r="AN8503" s="3">
        <v>36.460999999999999</v>
      </c>
      <c r="AO8503" s="3">
        <v>50.57</v>
      </c>
      <c r="AP8503" s="3">
        <v>58.091999999999999</v>
      </c>
      <c r="AQ8503" s="3">
        <v>72.269000000000005</v>
      </c>
      <c r="AR8503" s="3">
        <v>63.488999999999997</v>
      </c>
      <c r="AS8503" s="3">
        <v>31.927</v>
      </c>
      <c r="AT8503" s="3">
        <v>31.298999999999999</v>
      </c>
      <c r="AU8503" s="3">
        <v>34.866</v>
      </c>
      <c r="AV8503" s="3">
        <v>161.98599999999999</v>
      </c>
      <c r="AW8503" s="3">
        <v>172.077</v>
      </c>
      <c r="AX8503" s="3">
        <v>168.14099999999999</v>
      </c>
      <c r="AY8503" s="3">
        <v>165.48500000000001</v>
      </c>
      <c r="AZ8503" s="3">
        <v>160.40899999999999</v>
      </c>
      <c r="BA8503">
        <v>157.68100000000001</v>
      </c>
      <c r="BB8503">
        <v>2013</v>
      </c>
    </row>
    <row r="8504" spans="1:54" hidden="1" x14ac:dyDescent="0.2">
      <c r="A8504">
        <v>299</v>
      </c>
      <c r="B8504" t="s">
        <v>358</v>
      </c>
      <c r="C8504" t="s">
        <v>228</v>
      </c>
      <c r="D8504" t="s">
        <v>7</v>
      </c>
      <c r="E8504" t="s">
        <v>227</v>
      </c>
      <c r="F8504" t="s">
        <v>226</v>
      </c>
      <c r="G8504" t="s">
        <v>225</v>
      </c>
      <c r="H8504" t="s">
        <v>222</v>
      </c>
      <c r="I8504" t="s">
        <v>1915</v>
      </c>
      <c r="J8504" s="3">
        <v>0.3</v>
      </c>
      <c r="K8504" s="3">
        <v>0.33600000000000002</v>
      </c>
      <c r="L8504" s="3">
        <v>0.34300000000000003</v>
      </c>
      <c r="M8504" s="3">
        <v>0.34200000000000003</v>
      </c>
      <c r="N8504" s="3">
        <v>0.40600000000000003</v>
      </c>
      <c r="O8504" s="3">
        <v>0.44900000000000001</v>
      </c>
      <c r="P8504" s="3">
        <v>0.49199999999999999</v>
      </c>
      <c r="Q8504" s="3">
        <v>0.67900000000000005</v>
      </c>
      <c r="R8504" s="3">
        <v>0.875</v>
      </c>
      <c r="S8504" s="3">
        <v>1.51</v>
      </c>
      <c r="T8504" s="3">
        <v>2.2789999999999999</v>
      </c>
      <c r="U8504" s="3">
        <v>3.0369999999999999</v>
      </c>
      <c r="V8504" s="3">
        <v>4.1310000000000002</v>
      </c>
      <c r="W8504" s="3">
        <v>5.4539999999999997</v>
      </c>
      <c r="X8504" s="3">
        <v>8.6750000000000007</v>
      </c>
      <c r="Y8504" s="3">
        <v>13.685</v>
      </c>
      <c r="Z8504" s="3">
        <v>29.437000000000001</v>
      </c>
      <c r="AA8504" s="3">
        <v>41.942</v>
      </c>
      <c r="AB8504" s="3">
        <v>50.014000000000003</v>
      </c>
      <c r="AC8504" s="3">
        <v>59.344000000000001</v>
      </c>
      <c r="AD8504" s="3">
        <v>79.656000000000006</v>
      </c>
      <c r="AE8504" s="3">
        <v>88.945999999999998</v>
      </c>
      <c r="AF8504" s="3">
        <v>107.839</v>
      </c>
      <c r="AG8504" s="3">
        <v>134.22800000000001</v>
      </c>
      <c r="AH8504" s="3">
        <v>212.684</v>
      </c>
      <c r="AI8504" s="3">
        <v>304.08699999999999</v>
      </c>
      <c r="AJ8504" s="3">
        <v>393.92599999999999</v>
      </c>
      <c r="AK8504" s="3">
        <v>494.59100000000001</v>
      </c>
      <c r="AL8504" s="3">
        <v>677.59400000000005</v>
      </c>
      <c r="AM8504" s="3">
        <v>707.26199999999994</v>
      </c>
      <c r="AN8504" s="3">
        <v>1016.835</v>
      </c>
      <c r="AO8504" s="3">
        <v>1357.4880000000001</v>
      </c>
      <c r="AP8504" s="3">
        <v>1635.45</v>
      </c>
      <c r="AQ8504" s="3">
        <v>2245.8440000000001</v>
      </c>
      <c r="AR8504" s="3">
        <v>3031.2420000000002</v>
      </c>
      <c r="AS8504" s="3">
        <v>7968.6570000000002</v>
      </c>
      <c r="AT8504" s="3">
        <v>28424.749</v>
      </c>
      <c r="AU8504" s="3">
        <v>293408.72399999999</v>
      </c>
      <c r="AV8504" s="3">
        <v>35160202.897</v>
      </c>
      <c r="AW8504" s="3">
        <v>4125335707.1129999</v>
      </c>
      <c r="AX8504" s="3">
        <v>524097427161.95001</v>
      </c>
      <c r="AY8504" s="3">
        <v>66891727514064.602</v>
      </c>
      <c r="AZ8504" s="3">
        <v>8619791134782530</v>
      </c>
      <c r="BA8504">
        <v>1.11381784365112E+18</v>
      </c>
      <c r="BB8504">
        <v>2013</v>
      </c>
    </row>
    <row r="8505" spans="1:54" hidden="1" x14ac:dyDescent="0.2">
      <c r="A8505">
        <v>299</v>
      </c>
      <c r="B8505" t="s">
        <v>358</v>
      </c>
      <c r="C8505" t="s">
        <v>224</v>
      </c>
      <c r="D8505" t="s">
        <v>7</v>
      </c>
      <c r="E8505" t="s">
        <v>219</v>
      </c>
      <c r="F8505" t="s">
        <v>218</v>
      </c>
      <c r="G8505" t="s">
        <v>223</v>
      </c>
      <c r="H8505" t="s">
        <v>222</v>
      </c>
      <c r="I8505" t="s">
        <v>1916</v>
      </c>
      <c r="J8505" s="3">
        <v>5.1760000000000002</v>
      </c>
      <c r="K8505" s="3">
        <v>4.4359999999999999</v>
      </c>
      <c r="L8505" s="3">
        <v>-3.8780000000000001</v>
      </c>
      <c r="M8505" s="3">
        <v>4.8029999999999999</v>
      </c>
      <c r="N8505" s="3">
        <v>5.0449999999999999</v>
      </c>
      <c r="O8505" s="3">
        <v>3.7170000000000001</v>
      </c>
      <c r="P8505" s="3">
        <v>-1.9870000000000001</v>
      </c>
      <c r="Q8505" s="3">
        <v>-1.39</v>
      </c>
      <c r="R8505" s="3">
        <v>-5.5389999999999997</v>
      </c>
      <c r="S8505" s="3">
        <v>2.4390000000000001</v>
      </c>
      <c r="T8505" s="3">
        <v>8.452</v>
      </c>
      <c r="U8505" s="3">
        <v>1.9239999999999999</v>
      </c>
      <c r="V8505" s="3">
        <v>-3.7530000000000001</v>
      </c>
      <c r="W8505" s="3">
        <v>-1.9930000000000001</v>
      </c>
      <c r="X8505" s="3">
        <v>2.6230000000000002</v>
      </c>
      <c r="Y8505" s="3">
        <v>2.1360000000000001</v>
      </c>
      <c r="Z8505" s="3">
        <v>8.9890000000000008</v>
      </c>
      <c r="AA8505" s="3">
        <v>3.7320000000000002</v>
      </c>
      <c r="AB8505" s="3">
        <v>-4.4320000000000004</v>
      </c>
      <c r="AC8505" s="3">
        <v>2.1120000000000001</v>
      </c>
      <c r="AD8505" s="3">
        <v>11.853</v>
      </c>
      <c r="AE8505" s="3">
        <v>1.9830000000000001</v>
      </c>
      <c r="AF8505" s="3">
        <v>7.5990000000000002</v>
      </c>
      <c r="AG8505" s="3">
        <v>11.795999999999999</v>
      </c>
      <c r="AH8505" s="3">
        <v>15.519</v>
      </c>
      <c r="AI8505" s="3">
        <v>25.446999999999999</v>
      </c>
      <c r="AJ8505" s="3">
        <v>26.462</v>
      </c>
      <c r="AK8505" s="3">
        <v>13.464</v>
      </c>
      <c r="AL8505" s="3">
        <v>31.297000000000001</v>
      </c>
      <c r="AM8505" s="3">
        <v>0.42899999999999999</v>
      </c>
      <c r="AN8505" s="3">
        <v>5.585</v>
      </c>
      <c r="AO8505" s="3">
        <v>16.341999999999999</v>
      </c>
      <c r="AP8505" s="3">
        <v>2.5859999999999999</v>
      </c>
      <c r="AQ8505" s="3">
        <v>4.6040000000000001</v>
      </c>
      <c r="AR8505" s="3">
        <v>4.9189999999999996</v>
      </c>
      <c r="AS8505" s="3">
        <v>-16.050999999999998</v>
      </c>
      <c r="AT8505" s="3">
        <v>-3.87</v>
      </c>
      <c r="AU8505" s="3">
        <v>4.2770000000000001</v>
      </c>
      <c r="AV8505" s="3">
        <v>2.4209999999999998</v>
      </c>
      <c r="AW8505" s="3">
        <v>3.3359999999999999</v>
      </c>
      <c r="AX8505" s="3">
        <v>0.54</v>
      </c>
      <c r="AY8505" s="3">
        <v>2.198</v>
      </c>
      <c r="AZ8505" s="3">
        <v>2.0670000000000002</v>
      </c>
      <c r="BA8505">
        <v>1.8660000000000001</v>
      </c>
      <c r="BB8505">
        <v>2016</v>
      </c>
    </row>
    <row r="8506" spans="1:54" hidden="1" x14ac:dyDescent="0.2">
      <c r="A8506">
        <v>299</v>
      </c>
      <c r="B8506" t="s">
        <v>358</v>
      </c>
      <c r="C8506" t="s">
        <v>220</v>
      </c>
      <c r="D8506" t="s">
        <v>7</v>
      </c>
      <c r="E8506" t="s">
        <v>219</v>
      </c>
      <c r="F8506" t="s">
        <v>218</v>
      </c>
      <c r="G8506" t="s">
        <v>217</v>
      </c>
      <c r="I8506" t="s">
        <v>216</v>
      </c>
      <c r="J8506" s="3">
        <v>7.4109999999999996</v>
      </c>
      <c r="K8506" s="3">
        <v>5.6609999999999996</v>
      </c>
      <c r="L8506" s="3">
        <v>-4.8479999999999999</v>
      </c>
      <c r="M8506" s="3">
        <v>6.0279999999999996</v>
      </c>
      <c r="N8506" s="3">
        <v>8.7249999999999996</v>
      </c>
      <c r="O8506" s="3">
        <v>6.2089999999999996</v>
      </c>
      <c r="P8506" s="3">
        <v>-3.2639999999999998</v>
      </c>
      <c r="Q8506" s="3">
        <v>-2.9670000000000001</v>
      </c>
      <c r="R8506" s="3">
        <v>-9.1739999999999995</v>
      </c>
      <c r="S8506" s="3">
        <v>5.46</v>
      </c>
      <c r="T8506" s="3">
        <v>17.466000000000001</v>
      </c>
      <c r="U8506" s="3">
        <v>3.6040000000000001</v>
      </c>
      <c r="V8506" s="3">
        <v>-6.2140000000000004</v>
      </c>
      <c r="W8506" s="3">
        <v>-3.3290000000000002</v>
      </c>
      <c r="X8506" s="3">
        <v>4.4950000000000001</v>
      </c>
      <c r="Y8506" s="3">
        <v>2.7589999999999999</v>
      </c>
      <c r="Z8506" s="3">
        <v>12.744</v>
      </c>
      <c r="AA8506" s="3">
        <v>4.3559999999999999</v>
      </c>
      <c r="AB8506" s="3">
        <v>-4.8220000000000001</v>
      </c>
      <c r="AC8506" s="3">
        <v>2.1720000000000002</v>
      </c>
      <c r="AD8506" s="3">
        <v>10.073</v>
      </c>
      <c r="AE8506" s="3">
        <v>1.61</v>
      </c>
      <c r="AF8506" s="3">
        <v>7.9509999999999996</v>
      </c>
      <c r="AG8506" s="3">
        <v>14.098000000000001</v>
      </c>
      <c r="AH8506" s="3">
        <v>13.833</v>
      </c>
      <c r="AI8506" s="3">
        <v>17.759</v>
      </c>
      <c r="AJ8506" s="3">
        <v>14.906000000000001</v>
      </c>
      <c r="AK8506" s="3">
        <v>6.07</v>
      </c>
      <c r="AL8506" s="3">
        <v>10.802</v>
      </c>
      <c r="AM8506" s="3">
        <v>0.18099999999999999</v>
      </c>
      <c r="AN8506" s="3">
        <v>1.8979999999999999</v>
      </c>
      <c r="AO8506" s="3">
        <v>4.8920000000000003</v>
      </c>
      <c r="AP8506" s="3">
        <v>0.78</v>
      </c>
      <c r="AQ8506" s="3">
        <v>1.964</v>
      </c>
      <c r="AR8506" s="3">
        <v>2.3159999999999998</v>
      </c>
      <c r="AS8506" s="3">
        <v>-6.6159999999999997</v>
      </c>
      <c r="AT8506" s="3">
        <v>-1.639</v>
      </c>
      <c r="AU8506" s="3">
        <v>2.036</v>
      </c>
      <c r="AV8506" s="3">
        <v>2.4</v>
      </c>
      <c r="AW8506" s="3">
        <v>3.61</v>
      </c>
      <c r="AX8506" s="3">
        <v>0.63300000000000001</v>
      </c>
      <c r="AY8506" s="3">
        <v>2.6819999999999999</v>
      </c>
      <c r="AZ8506" s="3">
        <v>2.6440000000000001</v>
      </c>
      <c r="BA8506">
        <v>2.5230000000000001</v>
      </c>
      <c r="BB8506">
        <v>2016</v>
      </c>
    </row>
    <row r="8507" spans="1:54" x14ac:dyDescent="0.2">
      <c r="A8507">
        <v>582</v>
      </c>
      <c r="B8507" t="s">
        <v>357</v>
      </c>
      <c r="C8507" t="s">
        <v>352</v>
      </c>
      <c r="D8507" t="s">
        <v>21</v>
      </c>
      <c r="E8507" t="s">
        <v>349</v>
      </c>
      <c r="F8507" t="s">
        <v>351</v>
      </c>
      <c r="G8507" t="s">
        <v>225</v>
      </c>
      <c r="H8507" t="s">
        <v>222</v>
      </c>
      <c r="I8507" t="s">
        <v>1917</v>
      </c>
      <c r="J8507" s="3">
        <v>303921.826</v>
      </c>
      <c r="K8507" s="3">
        <v>321540.89600000001</v>
      </c>
      <c r="L8507" s="3">
        <v>347747.37699999998</v>
      </c>
      <c r="M8507" s="3">
        <v>372413.26</v>
      </c>
      <c r="N8507" s="3">
        <v>403685.78499999997</v>
      </c>
      <c r="O8507" s="3">
        <v>426370.89799999999</v>
      </c>
      <c r="P8507" s="3">
        <v>440684.609</v>
      </c>
      <c r="Q8507" s="3">
        <v>451917.12300000002</v>
      </c>
      <c r="R8507" s="3">
        <v>474964.97</v>
      </c>
      <c r="S8507" s="3">
        <v>512012.70199999999</v>
      </c>
      <c r="T8507" s="3">
        <v>537856.44999999995</v>
      </c>
      <c r="U8507" s="3">
        <v>569100.44499999995</v>
      </c>
      <c r="V8507" s="3">
        <v>618611.54</v>
      </c>
      <c r="W8507" s="3">
        <v>668583.18400000001</v>
      </c>
      <c r="X8507" s="3">
        <v>727643.54599999997</v>
      </c>
      <c r="Y8507" s="3">
        <v>797064.23</v>
      </c>
      <c r="Z8507" s="3">
        <v>871510.20200000005</v>
      </c>
      <c r="AA8507" s="3">
        <v>942552.99800000002</v>
      </c>
      <c r="AB8507" s="3">
        <v>996889.67200000002</v>
      </c>
      <c r="AC8507" s="3">
        <v>1044477.056</v>
      </c>
      <c r="AD8507" s="3">
        <v>1115369.054</v>
      </c>
      <c r="AE8507" s="3">
        <v>1192272.6470000001</v>
      </c>
      <c r="AF8507" s="3">
        <v>1276689.2560000001</v>
      </c>
      <c r="AG8507" s="3">
        <v>1370413.2649999999</v>
      </c>
      <c r="AH8507" s="3">
        <v>1477160.8459999999</v>
      </c>
      <c r="AI8507" s="3">
        <v>1588645.953</v>
      </c>
      <c r="AJ8507" s="3">
        <v>1699501.2690000001</v>
      </c>
      <c r="AK8507" s="3">
        <v>1820667.101</v>
      </c>
      <c r="AL8507" s="3">
        <v>1923749.392</v>
      </c>
      <c r="AM8507" s="3">
        <v>2027590.9110000001</v>
      </c>
      <c r="AN8507" s="3">
        <v>2157828.497</v>
      </c>
      <c r="AO8507" s="3">
        <v>2292483.3659999999</v>
      </c>
      <c r="AP8507" s="3">
        <v>2412778.3840000001</v>
      </c>
      <c r="AQ8507" s="3">
        <v>2543596.1830000002</v>
      </c>
      <c r="AR8507" s="3">
        <v>2695795.6910000001</v>
      </c>
      <c r="AS8507" s="3">
        <v>2875856.1919999998</v>
      </c>
      <c r="AT8507" s="3">
        <v>3054470.219</v>
      </c>
      <c r="AU8507" s="3">
        <v>3262547.6290000002</v>
      </c>
      <c r="AV8507" s="3">
        <v>3477875.7719999999</v>
      </c>
      <c r="AW8507" s="3">
        <v>3703937.6970000002</v>
      </c>
      <c r="AX8507" s="3">
        <v>3944693.648</v>
      </c>
      <c r="AY8507" s="3">
        <v>4201098.7350000003</v>
      </c>
      <c r="AZ8507" s="3">
        <v>4474170.1529999999</v>
      </c>
      <c r="BA8507">
        <v>4764991.2120000003</v>
      </c>
      <c r="BB8507">
        <v>2017</v>
      </c>
    </row>
    <row r="8508" spans="1:54" hidden="1" x14ac:dyDescent="0.2">
      <c r="A8508">
        <v>582</v>
      </c>
      <c r="B8508" t="s">
        <v>357</v>
      </c>
      <c r="C8508" t="s">
        <v>350</v>
      </c>
      <c r="D8508" t="s">
        <v>21</v>
      </c>
      <c r="E8508" t="s">
        <v>349</v>
      </c>
      <c r="F8508" t="s">
        <v>348</v>
      </c>
      <c r="G8508" t="s">
        <v>275</v>
      </c>
      <c r="I8508" t="s">
        <v>347</v>
      </c>
      <c r="J8508" s="3">
        <v>-3.4969999999999999</v>
      </c>
      <c r="K8508" s="3">
        <v>5.7969999999999997</v>
      </c>
      <c r="L8508" s="3">
        <v>8.15</v>
      </c>
      <c r="M8508" s="3">
        <v>7.093</v>
      </c>
      <c r="N8508" s="3">
        <v>8.3970000000000002</v>
      </c>
      <c r="O8508" s="3">
        <v>5.6189999999999998</v>
      </c>
      <c r="P8508" s="3">
        <v>3.3570000000000002</v>
      </c>
      <c r="Q8508" s="3">
        <v>2.5489999999999999</v>
      </c>
      <c r="R8508" s="3">
        <v>5.0999999999999996</v>
      </c>
      <c r="S8508" s="3">
        <v>7.8</v>
      </c>
      <c r="T8508" s="3">
        <v>5.0469999999999997</v>
      </c>
      <c r="U8508" s="3">
        <v>5.8090000000000002</v>
      </c>
      <c r="V8508" s="3">
        <v>8.6999999999999993</v>
      </c>
      <c r="W8508" s="3">
        <v>8.0779999999999994</v>
      </c>
      <c r="X8508" s="3">
        <v>8.8339999999999996</v>
      </c>
      <c r="Y8508" s="3">
        <v>9.5399999999999991</v>
      </c>
      <c r="Z8508" s="3">
        <v>9.34</v>
      </c>
      <c r="AA8508" s="3">
        <v>8.1519999999999992</v>
      </c>
      <c r="AB8508" s="3">
        <v>5.7649999999999997</v>
      </c>
      <c r="AC8508" s="3">
        <v>4.774</v>
      </c>
      <c r="AD8508" s="3">
        <v>6.7869999999999999</v>
      </c>
      <c r="AE8508" s="3">
        <v>6.8949999999999996</v>
      </c>
      <c r="AF8508" s="3">
        <v>7.08</v>
      </c>
      <c r="AG8508" s="3">
        <v>7.3410000000000002</v>
      </c>
      <c r="AH8508" s="3">
        <v>7.7889999999999997</v>
      </c>
      <c r="AI8508" s="3">
        <v>7.5469999999999997</v>
      </c>
      <c r="AJ8508" s="3">
        <v>6.9779999999999998</v>
      </c>
      <c r="AK8508" s="3">
        <v>7.1289999999999996</v>
      </c>
      <c r="AL8508" s="3">
        <v>5.6619999999999999</v>
      </c>
      <c r="AM8508" s="3">
        <v>5.3979999999999997</v>
      </c>
      <c r="AN8508" s="3">
        <v>6.423</v>
      </c>
      <c r="AO8508" s="3">
        <v>6.24</v>
      </c>
      <c r="AP8508" s="3">
        <v>5.2469999999999999</v>
      </c>
      <c r="AQ8508" s="3">
        <v>5.4219999999999997</v>
      </c>
      <c r="AR8508" s="3">
        <v>5.984</v>
      </c>
      <c r="AS8508" s="3">
        <v>6.6790000000000003</v>
      </c>
      <c r="AT8508" s="3">
        <v>6.2110000000000003</v>
      </c>
      <c r="AU8508" s="3">
        <v>6.8120000000000003</v>
      </c>
      <c r="AV8508" s="3">
        <v>6.6</v>
      </c>
      <c r="AW8508" s="3">
        <v>6.5</v>
      </c>
      <c r="AX8508" s="3">
        <v>6.5</v>
      </c>
      <c r="AY8508" s="3">
        <v>6.5</v>
      </c>
      <c r="AZ8508" s="3">
        <v>6.5</v>
      </c>
      <c r="BA8508">
        <v>6.5</v>
      </c>
      <c r="BB8508">
        <v>2017</v>
      </c>
    </row>
    <row r="8509" spans="1:54" hidden="1" x14ac:dyDescent="0.2">
      <c r="A8509">
        <v>582</v>
      </c>
      <c r="B8509" t="s">
        <v>357</v>
      </c>
      <c r="C8509" t="s">
        <v>346</v>
      </c>
      <c r="D8509" t="s">
        <v>21</v>
      </c>
      <c r="E8509" t="s">
        <v>342</v>
      </c>
      <c r="F8509" t="s">
        <v>345</v>
      </c>
      <c r="G8509" t="s">
        <v>225</v>
      </c>
      <c r="H8509" t="s">
        <v>222</v>
      </c>
      <c r="I8509" t="s">
        <v>1917</v>
      </c>
      <c r="J8509" s="3">
        <v>5.7130000000000001</v>
      </c>
      <c r="K8509" s="3">
        <v>8.02</v>
      </c>
      <c r="L8509" s="3">
        <v>17.347999999999999</v>
      </c>
      <c r="M8509" s="3">
        <v>27.774999999999999</v>
      </c>
      <c r="N8509" s="3">
        <v>49.639000000000003</v>
      </c>
      <c r="O8509" s="3">
        <v>100.464</v>
      </c>
      <c r="P8509" s="3">
        <v>609.70799999999997</v>
      </c>
      <c r="Q8509" s="3">
        <v>2605.1089999999999</v>
      </c>
      <c r="R8509" s="3">
        <v>11152.383</v>
      </c>
      <c r="S8509" s="3">
        <v>28093</v>
      </c>
      <c r="T8509" s="3">
        <v>41955</v>
      </c>
      <c r="U8509" s="3">
        <v>76707</v>
      </c>
      <c r="V8509" s="3">
        <v>110532</v>
      </c>
      <c r="W8509" s="3">
        <v>140258</v>
      </c>
      <c r="X8509" s="3">
        <v>178534</v>
      </c>
      <c r="Y8509" s="3">
        <v>228892</v>
      </c>
      <c r="Z8509" s="3">
        <v>272036</v>
      </c>
      <c r="AA8509" s="3">
        <v>313623</v>
      </c>
      <c r="AB8509" s="3">
        <v>361016</v>
      </c>
      <c r="AC8509" s="3">
        <v>399942</v>
      </c>
      <c r="AD8509" s="3">
        <v>441646</v>
      </c>
      <c r="AE8509" s="3">
        <v>481295</v>
      </c>
      <c r="AF8509" s="3">
        <v>535762</v>
      </c>
      <c r="AG8509" s="3">
        <v>613442.929</v>
      </c>
      <c r="AH8509" s="3">
        <v>779337.67</v>
      </c>
      <c r="AI8509" s="3">
        <v>914000.83900000004</v>
      </c>
      <c r="AJ8509" s="3">
        <v>1061564.5190000001</v>
      </c>
      <c r="AK8509" s="3">
        <v>1246769.2890000001</v>
      </c>
      <c r="AL8509" s="3">
        <v>1616047.129</v>
      </c>
      <c r="AM8509" s="3">
        <v>1809148.95</v>
      </c>
      <c r="AN8509" s="3">
        <v>2157828.497</v>
      </c>
      <c r="AO8509" s="3">
        <v>2779880.236</v>
      </c>
      <c r="AP8509" s="3">
        <v>3245419.227</v>
      </c>
      <c r="AQ8509" s="3">
        <v>3584261.5920000002</v>
      </c>
      <c r="AR8509" s="3">
        <v>3937856.0830000001</v>
      </c>
      <c r="AS8509" s="3">
        <v>4192862.3089999999</v>
      </c>
      <c r="AT8509" s="3">
        <v>4502732.9890000001</v>
      </c>
      <c r="AU8509" s="3">
        <v>5007857.267</v>
      </c>
      <c r="AV8509" s="3">
        <v>5499431.9869999997</v>
      </c>
      <c r="AW8509" s="3">
        <v>6129818.5269999998</v>
      </c>
      <c r="AX8509" s="3">
        <v>6831683.5880000005</v>
      </c>
      <c r="AY8509" s="3">
        <v>7584494.466</v>
      </c>
      <c r="AZ8509" s="3">
        <v>8400257.9039999992</v>
      </c>
      <c r="BA8509">
        <v>9286508.0470000003</v>
      </c>
      <c r="BB8509">
        <v>2017</v>
      </c>
    </row>
    <row r="8510" spans="1:54" hidden="1" x14ac:dyDescent="0.2">
      <c r="A8510">
        <v>582</v>
      </c>
      <c r="B8510" t="s">
        <v>357</v>
      </c>
      <c r="C8510" t="s">
        <v>344</v>
      </c>
      <c r="D8510" t="s">
        <v>21</v>
      </c>
      <c r="E8510" t="s">
        <v>342</v>
      </c>
      <c r="F8510" t="s">
        <v>343</v>
      </c>
      <c r="G8510" t="s">
        <v>223</v>
      </c>
      <c r="H8510" t="s">
        <v>222</v>
      </c>
      <c r="I8510" t="s">
        <v>310</v>
      </c>
      <c r="J8510" s="3">
        <v>27.847000000000001</v>
      </c>
      <c r="K8510" s="3">
        <v>13.875</v>
      </c>
      <c r="L8510" s="3">
        <v>18.405000000000001</v>
      </c>
      <c r="M8510" s="3">
        <v>27.725999999999999</v>
      </c>
      <c r="N8510" s="3">
        <v>48.177</v>
      </c>
      <c r="O8510" s="3">
        <v>14.999000000000001</v>
      </c>
      <c r="P8510" s="3">
        <v>33.872999999999998</v>
      </c>
      <c r="Q8510" s="3">
        <v>42.045000000000002</v>
      </c>
      <c r="R8510" s="3">
        <v>23.234000000000002</v>
      </c>
      <c r="S8510" s="3">
        <v>6.2930000000000001</v>
      </c>
      <c r="T8510" s="3">
        <v>6.4720000000000004</v>
      </c>
      <c r="U8510" s="3">
        <v>7.6420000000000003</v>
      </c>
      <c r="V8510" s="3">
        <v>9.8670000000000009</v>
      </c>
      <c r="W8510" s="3">
        <v>13.180999999999999</v>
      </c>
      <c r="X8510" s="3">
        <v>16.312000000000001</v>
      </c>
      <c r="Y8510" s="3">
        <v>20.797999999999998</v>
      </c>
      <c r="Z8510" s="3">
        <v>24.692</v>
      </c>
      <c r="AA8510" s="3">
        <v>26.891999999999999</v>
      </c>
      <c r="AB8510" s="3">
        <v>27.234000000000002</v>
      </c>
      <c r="AC8510" s="3">
        <v>28.702000000000002</v>
      </c>
      <c r="AD8510" s="3">
        <v>31.175999999999998</v>
      </c>
      <c r="AE8510" s="3">
        <v>32.524000000000001</v>
      </c>
      <c r="AF8510" s="3">
        <v>35.097000000000001</v>
      </c>
      <c r="AG8510" s="3">
        <v>39.563000000000002</v>
      </c>
      <c r="AH8510" s="3">
        <v>49.52</v>
      </c>
      <c r="AI8510" s="3">
        <v>57.648000000000003</v>
      </c>
      <c r="AJ8510" s="3">
        <v>66.393000000000001</v>
      </c>
      <c r="AK8510" s="3">
        <v>77.52</v>
      </c>
      <c r="AL8510" s="3">
        <v>98.269000000000005</v>
      </c>
      <c r="AM8510" s="3">
        <v>101.634</v>
      </c>
      <c r="AN8510" s="3">
        <v>112.771</v>
      </c>
      <c r="AO8510" s="3">
        <v>134.59800000000001</v>
      </c>
      <c r="AP8510" s="3">
        <v>155.565</v>
      </c>
      <c r="AQ8510" s="3">
        <v>170.565</v>
      </c>
      <c r="AR8510" s="3">
        <v>185.89699999999999</v>
      </c>
      <c r="AS8510" s="3">
        <v>191.45400000000001</v>
      </c>
      <c r="AT8510" s="3">
        <v>201.309</v>
      </c>
      <c r="AU8510" s="3">
        <v>220.40799999999999</v>
      </c>
      <c r="AV8510" s="3">
        <v>240.779</v>
      </c>
      <c r="AW8510" s="3">
        <v>264.93900000000002</v>
      </c>
      <c r="AX8510" s="3">
        <v>290.62099999999998</v>
      </c>
      <c r="AY8510" s="3">
        <v>316.84100000000001</v>
      </c>
      <c r="AZ8510" s="3">
        <v>344.70800000000003</v>
      </c>
      <c r="BA8510">
        <v>373.79500000000002</v>
      </c>
      <c r="BB8510">
        <v>2017</v>
      </c>
    </row>
    <row r="8511" spans="1:54" hidden="1" x14ac:dyDescent="0.2">
      <c r="A8511">
        <v>582</v>
      </c>
      <c r="B8511" t="s">
        <v>357</v>
      </c>
      <c r="C8511" t="s">
        <v>213</v>
      </c>
      <c r="D8511" t="s">
        <v>21</v>
      </c>
      <c r="E8511" t="s">
        <v>342</v>
      </c>
      <c r="F8511" t="s">
        <v>341</v>
      </c>
      <c r="G8511" t="s">
        <v>323</v>
      </c>
      <c r="H8511" t="s">
        <v>222</v>
      </c>
      <c r="I8511" t="s">
        <v>310</v>
      </c>
      <c r="J8511" s="3">
        <v>23.594999999999999</v>
      </c>
      <c r="K8511" s="3">
        <v>27.294</v>
      </c>
      <c r="L8511" s="3">
        <v>31.35</v>
      </c>
      <c r="M8511" s="3">
        <v>34.899000000000001</v>
      </c>
      <c r="N8511" s="3">
        <v>39.171999999999997</v>
      </c>
      <c r="O8511" s="3">
        <v>42.697000000000003</v>
      </c>
      <c r="P8511" s="3">
        <v>45.02</v>
      </c>
      <c r="Q8511" s="3">
        <v>47.345999999999997</v>
      </c>
      <c r="R8511" s="3">
        <v>51.502000000000002</v>
      </c>
      <c r="S8511" s="3">
        <v>57.677999999999997</v>
      </c>
      <c r="T8511" s="3">
        <v>62.831000000000003</v>
      </c>
      <c r="U8511" s="3">
        <v>68.692999999999998</v>
      </c>
      <c r="V8511" s="3">
        <v>76.372</v>
      </c>
      <c r="W8511" s="3">
        <v>84.504999999999995</v>
      </c>
      <c r="X8511" s="3">
        <v>93.927000000000007</v>
      </c>
      <c r="Y8511" s="3">
        <v>105.03400000000001</v>
      </c>
      <c r="Z8511" s="3">
        <v>116.94</v>
      </c>
      <c r="AA8511" s="3">
        <v>128.63800000000001</v>
      </c>
      <c r="AB8511" s="3">
        <v>137.53100000000001</v>
      </c>
      <c r="AC8511" s="3">
        <v>146.30099999999999</v>
      </c>
      <c r="AD8511" s="3">
        <v>159.786</v>
      </c>
      <c r="AE8511" s="3">
        <v>174.69499999999999</v>
      </c>
      <c r="AF8511" s="3">
        <v>189.93600000000001</v>
      </c>
      <c r="AG8511" s="3">
        <v>207.94499999999999</v>
      </c>
      <c r="AH8511" s="3">
        <v>230.30600000000001</v>
      </c>
      <c r="AI8511" s="3">
        <v>255.65700000000001</v>
      </c>
      <c r="AJ8511" s="3">
        <v>281.89999999999998</v>
      </c>
      <c r="AK8511" s="3">
        <v>310.03399999999999</v>
      </c>
      <c r="AL8511" s="3">
        <v>334.01400000000001</v>
      </c>
      <c r="AM8511" s="3">
        <v>354.71699999999998</v>
      </c>
      <c r="AN8511" s="3">
        <v>382.11399999999998</v>
      </c>
      <c r="AO8511" s="3">
        <v>414.339</v>
      </c>
      <c r="AP8511" s="3">
        <v>444.11399999999998</v>
      </c>
      <c r="AQ8511" s="3">
        <v>475.75400000000002</v>
      </c>
      <c r="AR8511" s="3">
        <v>513.27099999999996</v>
      </c>
      <c r="AS8511" s="3">
        <v>553.49099999999999</v>
      </c>
      <c r="AT8511" s="3">
        <v>595.36800000000005</v>
      </c>
      <c r="AU8511" s="3">
        <v>647.36900000000003</v>
      </c>
      <c r="AV8511" s="3">
        <v>705.774</v>
      </c>
      <c r="AW8511" s="3">
        <v>767.95100000000002</v>
      </c>
      <c r="AX8511" s="3">
        <v>833.93799999999999</v>
      </c>
      <c r="AY8511" s="3">
        <v>905.07</v>
      </c>
      <c r="AZ8511" s="3">
        <v>980.45</v>
      </c>
      <c r="BA8511">
        <v>1062.347</v>
      </c>
      <c r="BB8511">
        <v>2017</v>
      </c>
    </row>
    <row r="8512" spans="1:54" hidden="1" x14ac:dyDescent="0.2">
      <c r="A8512">
        <v>582</v>
      </c>
      <c r="B8512" t="s">
        <v>357</v>
      </c>
      <c r="C8512" t="s">
        <v>340</v>
      </c>
      <c r="D8512" t="s">
        <v>21</v>
      </c>
      <c r="E8512" t="s">
        <v>339</v>
      </c>
      <c r="F8512" t="s">
        <v>338</v>
      </c>
      <c r="G8512" t="s">
        <v>295</v>
      </c>
      <c r="I8512" t="s">
        <v>337</v>
      </c>
      <c r="J8512" s="3">
        <v>2E-3</v>
      </c>
      <c r="K8512" s="3">
        <v>2E-3</v>
      </c>
      <c r="L8512" s="3">
        <v>5.0000000000000001E-3</v>
      </c>
      <c r="M8512" s="3">
        <v>7.0000000000000001E-3</v>
      </c>
      <c r="N8512" s="3">
        <v>1.2E-2</v>
      </c>
      <c r="O8512" s="3">
        <v>2.4E-2</v>
      </c>
      <c r="P8512" s="3">
        <v>0.13800000000000001</v>
      </c>
      <c r="Q8512" s="3">
        <v>0.57599999999999996</v>
      </c>
      <c r="R8512" s="3">
        <v>2.3479999999999999</v>
      </c>
      <c r="S8512" s="3">
        <v>5.4870000000000001</v>
      </c>
      <c r="T8512" s="3">
        <v>7.8</v>
      </c>
      <c r="U8512" s="3">
        <v>13.478999999999999</v>
      </c>
      <c r="V8512" s="3">
        <v>17.867999999999999</v>
      </c>
      <c r="W8512" s="3">
        <v>20.978000000000002</v>
      </c>
      <c r="X8512" s="3">
        <v>24.536000000000001</v>
      </c>
      <c r="Y8512" s="3">
        <v>28.716999999999999</v>
      </c>
      <c r="Z8512" s="3">
        <v>31.213999999999999</v>
      </c>
      <c r="AA8512" s="3">
        <v>33.274000000000001</v>
      </c>
      <c r="AB8512" s="3">
        <v>36.213999999999999</v>
      </c>
      <c r="AC8512" s="3">
        <v>38.290999999999997</v>
      </c>
      <c r="AD8512" s="3">
        <v>39.595999999999997</v>
      </c>
      <c r="AE8512" s="3">
        <v>40.368000000000002</v>
      </c>
      <c r="AF8512" s="3">
        <v>41.965000000000003</v>
      </c>
      <c r="AG8512" s="3">
        <v>44.762999999999998</v>
      </c>
      <c r="AH8512" s="3">
        <v>52.759</v>
      </c>
      <c r="AI8512" s="3">
        <v>57.533000000000001</v>
      </c>
      <c r="AJ8512" s="3">
        <v>62.463000000000001</v>
      </c>
      <c r="AK8512" s="3">
        <v>68.478999999999999</v>
      </c>
      <c r="AL8512" s="3">
        <v>84.004999999999995</v>
      </c>
      <c r="AM8512" s="3">
        <v>89.227000000000004</v>
      </c>
      <c r="AN8512" s="3">
        <v>100</v>
      </c>
      <c r="AO8512" s="3">
        <v>121.261</v>
      </c>
      <c r="AP8512" s="3">
        <v>134.51</v>
      </c>
      <c r="AQ8512" s="3">
        <v>140.91300000000001</v>
      </c>
      <c r="AR8512" s="3">
        <v>146.07400000000001</v>
      </c>
      <c r="AS8512" s="3">
        <v>145.79499999999999</v>
      </c>
      <c r="AT8512" s="3">
        <v>147.41499999999999</v>
      </c>
      <c r="AU8512" s="3">
        <v>153.495</v>
      </c>
      <c r="AV8512" s="3">
        <v>158.126</v>
      </c>
      <c r="AW8512" s="3">
        <v>165.495</v>
      </c>
      <c r="AX8512" s="3">
        <v>173.18700000000001</v>
      </c>
      <c r="AY8512" s="3">
        <v>180.536</v>
      </c>
      <c r="AZ8512" s="3">
        <v>187.75</v>
      </c>
      <c r="BA8512">
        <v>194.89</v>
      </c>
      <c r="BB8512">
        <v>2017</v>
      </c>
    </row>
    <row r="8513" spans="1:54" hidden="1" x14ac:dyDescent="0.2">
      <c r="A8513">
        <v>582</v>
      </c>
      <c r="B8513" t="s">
        <v>357</v>
      </c>
      <c r="C8513" t="s">
        <v>336</v>
      </c>
      <c r="D8513" t="s">
        <v>21</v>
      </c>
      <c r="E8513" t="s">
        <v>333</v>
      </c>
      <c r="F8513" t="s">
        <v>335</v>
      </c>
      <c r="G8513" t="s">
        <v>225</v>
      </c>
      <c r="H8513" t="s">
        <v>322</v>
      </c>
      <c r="I8513" t="s">
        <v>330</v>
      </c>
      <c r="J8513" s="3">
        <v>5609483.6449999996</v>
      </c>
      <c r="K8513" s="3">
        <v>5813431.3439999996</v>
      </c>
      <c r="L8513" s="3">
        <v>6165733.4730000002</v>
      </c>
      <c r="M8513" s="3">
        <v>6480133.1529999999</v>
      </c>
      <c r="N8513" s="3">
        <v>6892364.4699999997</v>
      </c>
      <c r="O8513" s="3">
        <v>7140695.102</v>
      </c>
      <c r="P8513" s="3">
        <v>7233825.0580000002</v>
      </c>
      <c r="Q8513" s="3">
        <v>7253886.4939999999</v>
      </c>
      <c r="R8513" s="3">
        <v>7479763.3020000001</v>
      </c>
      <c r="S8513" s="3">
        <v>7904602.1849999996</v>
      </c>
      <c r="T8513" s="3">
        <v>8147278.6440000003</v>
      </c>
      <c r="U8513" s="3">
        <v>8463416.6109999996</v>
      </c>
      <c r="V8513" s="3">
        <v>9037408.8560000006</v>
      </c>
      <c r="W8513" s="3">
        <v>9599942.3369999994</v>
      </c>
      <c r="X8513" s="3">
        <v>10273895.979</v>
      </c>
      <c r="Y8513" s="3">
        <v>11071028.472999999</v>
      </c>
      <c r="Z8513" s="3">
        <v>11912923.923</v>
      </c>
      <c r="AA8513" s="3">
        <v>12684595.888</v>
      </c>
      <c r="AB8513" s="3">
        <v>13211483.630000001</v>
      </c>
      <c r="AC8513" s="3">
        <v>13636058.16</v>
      </c>
      <c r="AD8513" s="3">
        <v>14366758.640000001</v>
      </c>
      <c r="AE8513" s="3">
        <v>15152322.869999999</v>
      </c>
      <c r="AF8513" s="3">
        <v>16013180.619999999</v>
      </c>
      <c r="AG8513" s="3">
        <v>16939721</v>
      </c>
      <c r="AH8513" s="3">
        <v>18007063.629999999</v>
      </c>
      <c r="AI8513" s="3">
        <v>19281532.491999999</v>
      </c>
      <c r="AJ8513" s="3">
        <v>20399433.316</v>
      </c>
      <c r="AK8513" s="3">
        <v>21618374.835999999</v>
      </c>
      <c r="AL8513" s="3">
        <v>22600784.458000001</v>
      </c>
      <c r="AM8513" s="3">
        <v>23569786.820999999</v>
      </c>
      <c r="AN8513" s="3">
        <v>24821884.759</v>
      </c>
      <c r="AO8513" s="3">
        <v>26098398.977000002</v>
      </c>
      <c r="AP8513" s="3">
        <v>27168082.445999999</v>
      </c>
      <c r="AQ8513" s="3">
        <v>28337904.995000001</v>
      </c>
      <c r="AR8513" s="3">
        <v>29712940.778999999</v>
      </c>
      <c r="AS8513" s="3">
        <v>31357024.464000002</v>
      </c>
      <c r="AT8513" s="3">
        <v>32953257.34</v>
      </c>
      <c r="AU8513" s="3">
        <v>34840114.137000002</v>
      </c>
      <c r="AV8513" s="3">
        <v>36773772.317000002</v>
      </c>
      <c r="AW8513" s="3">
        <v>38787048.935999997</v>
      </c>
      <c r="AX8513" s="3">
        <v>40917180.744000003</v>
      </c>
      <c r="AY8513" s="3">
        <v>43171244.278999999</v>
      </c>
      <c r="AZ8513" s="3">
        <v>45559527.577</v>
      </c>
      <c r="BA8513">
        <v>48093884.222000003</v>
      </c>
      <c r="BB8513">
        <v>2016</v>
      </c>
    </row>
    <row r="8514" spans="1:54" hidden="1" x14ac:dyDescent="0.2">
      <c r="A8514">
        <v>582</v>
      </c>
      <c r="B8514" t="s">
        <v>357</v>
      </c>
      <c r="C8514" t="s">
        <v>334</v>
      </c>
      <c r="D8514" t="s">
        <v>21</v>
      </c>
      <c r="E8514" t="s">
        <v>333</v>
      </c>
      <c r="F8514" t="s">
        <v>332</v>
      </c>
      <c r="G8514" t="s">
        <v>331</v>
      </c>
      <c r="H8514" t="s">
        <v>322</v>
      </c>
      <c r="I8514" t="s">
        <v>330</v>
      </c>
      <c r="J8514" s="3">
        <v>1013.847</v>
      </c>
      <c r="K8514" s="3">
        <v>1050.7090000000001</v>
      </c>
      <c r="L8514" s="3">
        <v>1114.383</v>
      </c>
      <c r="M8514" s="3">
        <v>1171.2070000000001</v>
      </c>
      <c r="N8514" s="3">
        <v>1245.713</v>
      </c>
      <c r="O8514" s="3">
        <v>1290.596</v>
      </c>
      <c r="P8514" s="3">
        <v>1307.4280000000001</v>
      </c>
      <c r="Q8514" s="3">
        <v>1311.0540000000001</v>
      </c>
      <c r="R8514" s="3">
        <v>1351.8779999999999</v>
      </c>
      <c r="S8514" s="3">
        <v>1428.663</v>
      </c>
      <c r="T8514" s="3">
        <v>1472.5239999999999</v>
      </c>
      <c r="U8514" s="3">
        <v>1529.662</v>
      </c>
      <c r="V8514" s="3">
        <v>1633.404</v>
      </c>
      <c r="W8514" s="3">
        <v>1735.075</v>
      </c>
      <c r="X8514" s="3">
        <v>1856.884</v>
      </c>
      <c r="Y8514" s="3">
        <v>2000.9570000000001</v>
      </c>
      <c r="Z8514" s="3">
        <v>2153.1190000000001</v>
      </c>
      <c r="AA8514" s="3">
        <v>2292.59</v>
      </c>
      <c r="AB8514" s="3">
        <v>2387.8180000000002</v>
      </c>
      <c r="AC8514" s="3">
        <v>2464.5549999999998</v>
      </c>
      <c r="AD8514" s="3">
        <v>2596.6210000000001</v>
      </c>
      <c r="AE8514" s="3">
        <v>2738.6019999999999</v>
      </c>
      <c r="AF8514" s="3">
        <v>2894.192</v>
      </c>
      <c r="AG8514" s="3">
        <v>3061.6529999999998</v>
      </c>
      <c r="AH8514" s="3">
        <v>3254.5619999999999</v>
      </c>
      <c r="AI8514" s="3">
        <v>3484.9070000000002</v>
      </c>
      <c r="AJ8514" s="3">
        <v>3686.9549999999999</v>
      </c>
      <c r="AK8514" s="3">
        <v>3907.2640000000001</v>
      </c>
      <c r="AL8514" s="3">
        <v>4084.8229999999999</v>
      </c>
      <c r="AM8514" s="3">
        <v>4259.9579999999996</v>
      </c>
      <c r="AN8514" s="3">
        <v>4486.26</v>
      </c>
      <c r="AO8514" s="3">
        <v>4716.9750000000004</v>
      </c>
      <c r="AP8514" s="3">
        <v>4910.3069999999998</v>
      </c>
      <c r="AQ8514" s="3">
        <v>5121.7389999999996</v>
      </c>
      <c r="AR8514" s="3">
        <v>5370.26</v>
      </c>
      <c r="AS8514" s="3">
        <v>5667.4089999999997</v>
      </c>
      <c r="AT8514" s="3">
        <v>5955.9089999999997</v>
      </c>
      <c r="AU8514" s="3">
        <v>6296.9359999999997</v>
      </c>
      <c r="AV8514" s="3">
        <v>6646.4219999999996</v>
      </c>
      <c r="AW8514" s="3">
        <v>7010.2969999999996</v>
      </c>
      <c r="AX8514" s="3">
        <v>7395.2929999999997</v>
      </c>
      <c r="AY8514" s="3">
        <v>7802.6880000000001</v>
      </c>
      <c r="AZ8514" s="3">
        <v>8234.3420000000006</v>
      </c>
      <c r="BA8514">
        <v>8692.3970000000008</v>
      </c>
      <c r="BB8514">
        <v>2016</v>
      </c>
    </row>
    <row r="8515" spans="1:54" hidden="1" x14ac:dyDescent="0.2">
      <c r="A8515">
        <v>582</v>
      </c>
      <c r="B8515" t="s">
        <v>357</v>
      </c>
      <c r="C8515" t="s">
        <v>329</v>
      </c>
      <c r="D8515" t="s">
        <v>21</v>
      </c>
      <c r="E8515" t="s">
        <v>325</v>
      </c>
      <c r="F8515" t="s">
        <v>328</v>
      </c>
      <c r="G8515" t="s">
        <v>225</v>
      </c>
      <c r="H8515" t="s">
        <v>322</v>
      </c>
      <c r="I8515" t="s">
        <v>321</v>
      </c>
      <c r="J8515" s="3">
        <v>105.44799999999999</v>
      </c>
      <c r="K8515" s="3">
        <v>145.00899999999999</v>
      </c>
      <c r="L8515" s="3">
        <v>307.59500000000003</v>
      </c>
      <c r="M8515" s="3">
        <v>483.29500000000002</v>
      </c>
      <c r="N8515" s="3">
        <v>847.51400000000001</v>
      </c>
      <c r="O8515" s="3">
        <v>1682.539</v>
      </c>
      <c r="P8515" s="3">
        <v>10008.342000000001</v>
      </c>
      <c r="Q8515" s="3">
        <v>41815.552000000003</v>
      </c>
      <c r="R8515" s="3">
        <v>175628.076</v>
      </c>
      <c r="S8515" s="3">
        <v>433707.96899999998</v>
      </c>
      <c r="T8515" s="3">
        <v>635521.01199999999</v>
      </c>
      <c r="U8515" s="3">
        <v>1140753.453</v>
      </c>
      <c r="V8515" s="3">
        <v>1614782.155</v>
      </c>
      <c r="W8515" s="3">
        <v>2013913.5179999999</v>
      </c>
      <c r="X8515" s="3">
        <v>2520794.358</v>
      </c>
      <c r="Y8515" s="3">
        <v>3179254.2590000001</v>
      </c>
      <c r="Z8515" s="3">
        <v>3718538.4249999998</v>
      </c>
      <c r="AA8515" s="3">
        <v>4220644.3820000002</v>
      </c>
      <c r="AB8515" s="3">
        <v>4784438.1449999996</v>
      </c>
      <c r="AC8515" s="3">
        <v>5221399.8779999996</v>
      </c>
      <c r="AD8515" s="3">
        <v>5688719.3210000005</v>
      </c>
      <c r="AE8515" s="3">
        <v>6116669.0810000002</v>
      </c>
      <c r="AF8515" s="3">
        <v>6719923.1380000003</v>
      </c>
      <c r="AG8515" s="3">
        <v>7582787.1279999996</v>
      </c>
      <c r="AH8515" s="3">
        <v>9500375.7109999992</v>
      </c>
      <c r="AI8515" s="3">
        <v>11093306.743000001</v>
      </c>
      <c r="AJ8515" s="3">
        <v>12742158.543</v>
      </c>
      <c r="AK8515" s="3">
        <v>14803983.555</v>
      </c>
      <c r="AL8515" s="3">
        <v>18985806.044</v>
      </c>
      <c r="AM8515" s="3">
        <v>21030502.179000001</v>
      </c>
      <c r="AN8515" s="3">
        <v>24821884.759</v>
      </c>
      <c r="AO8515" s="3">
        <v>31647088.296999998</v>
      </c>
      <c r="AP8515" s="3">
        <v>36543686.608000003</v>
      </c>
      <c r="AQ8515" s="3">
        <v>39931835.539999999</v>
      </c>
      <c r="AR8515" s="3">
        <v>43402875.443000004</v>
      </c>
      <c r="AS8515" s="3">
        <v>45717058.582999997</v>
      </c>
      <c r="AT8515" s="3">
        <v>48577890.204000004</v>
      </c>
      <c r="AU8515" s="3">
        <v>53477937.684</v>
      </c>
      <c r="AV8515" s="3">
        <v>58148960.178000003</v>
      </c>
      <c r="AW8515" s="3">
        <v>64190488.774999999</v>
      </c>
      <c r="AX8515" s="3">
        <v>70863102.973000005</v>
      </c>
      <c r="AY8515" s="3">
        <v>77939625.794</v>
      </c>
      <c r="AZ8515" s="3">
        <v>85538048.077000007</v>
      </c>
      <c r="BA8515">
        <v>93730339.245000005</v>
      </c>
      <c r="BB8515">
        <v>2016</v>
      </c>
    </row>
    <row r="8516" spans="1:54" hidden="1" x14ac:dyDescent="0.2">
      <c r="A8516">
        <v>582</v>
      </c>
      <c r="B8516" t="s">
        <v>357</v>
      </c>
      <c r="C8516" t="s">
        <v>327</v>
      </c>
      <c r="D8516" t="s">
        <v>21</v>
      </c>
      <c r="E8516" t="s">
        <v>325</v>
      </c>
      <c r="F8516" t="s">
        <v>326</v>
      </c>
      <c r="G8516" t="s">
        <v>223</v>
      </c>
      <c r="H8516" t="s">
        <v>322</v>
      </c>
      <c r="I8516" t="s">
        <v>321</v>
      </c>
      <c r="J8516" s="3">
        <v>513.96500000000003</v>
      </c>
      <c r="K8516" s="3">
        <v>250.85900000000001</v>
      </c>
      <c r="L8516" s="3">
        <v>326.32900000000001</v>
      </c>
      <c r="M8516" s="3">
        <v>482.44</v>
      </c>
      <c r="N8516" s="3">
        <v>822.54899999999998</v>
      </c>
      <c r="O8516" s="3">
        <v>251.202</v>
      </c>
      <c r="P8516" s="3">
        <v>556.01900000000001</v>
      </c>
      <c r="Q8516" s="3">
        <v>674.88</v>
      </c>
      <c r="R8516" s="3">
        <v>365.892</v>
      </c>
      <c r="S8516" s="3">
        <v>97.158000000000001</v>
      </c>
      <c r="T8516" s="3">
        <v>98.031999999999996</v>
      </c>
      <c r="U8516" s="3">
        <v>113.654</v>
      </c>
      <c r="V8516" s="3">
        <v>144.149</v>
      </c>
      <c r="W8516" s="3">
        <v>189.261</v>
      </c>
      <c r="X8516" s="3">
        <v>230.31399999999999</v>
      </c>
      <c r="Y8516" s="3">
        <v>288.87400000000002</v>
      </c>
      <c r="Z8516" s="3">
        <v>337.524</v>
      </c>
      <c r="AA8516" s="3">
        <v>361.90800000000002</v>
      </c>
      <c r="AB8516" s="3">
        <v>360.92500000000001</v>
      </c>
      <c r="AC8516" s="3">
        <v>374.72199999999998</v>
      </c>
      <c r="AD8516" s="3">
        <v>401.56700000000001</v>
      </c>
      <c r="AE8516" s="3">
        <v>413.34199999999998</v>
      </c>
      <c r="AF8516" s="3">
        <v>440.209</v>
      </c>
      <c r="AG8516" s="3">
        <v>489.03399999999999</v>
      </c>
      <c r="AH8516" s="3">
        <v>603.66800000000001</v>
      </c>
      <c r="AI8516" s="3">
        <v>699.68200000000002</v>
      </c>
      <c r="AJ8516" s="3">
        <v>796.928</v>
      </c>
      <c r="AK8516" s="3">
        <v>920.46299999999997</v>
      </c>
      <c r="AL8516" s="3">
        <v>1154.4929999999999</v>
      </c>
      <c r="AM8516" s="3">
        <v>1181.4480000000001</v>
      </c>
      <c r="AN8516" s="3">
        <v>1297.2260000000001</v>
      </c>
      <c r="AO8516" s="3">
        <v>1532.3109999999999</v>
      </c>
      <c r="AP8516" s="3">
        <v>1751.6780000000001</v>
      </c>
      <c r="AQ8516" s="3">
        <v>1900.2429999999999</v>
      </c>
      <c r="AR8516" s="3">
        <v>2048.9499999999998</v>
      </c>
      <c r="AS8516" s="3">
        <v>2087.5309999999999</v>
      </c>
      <c r="AT8516" s="3">
        <v>2171.8310000000001</v>
      </c>
      <c r="AU8516" s="3">
        <v>2353.6909999999998</v>
      </c>
      <c r="AV8516" s="3">
        <v>2545.9090000000001</v>
      </c>
      <c r="AW8516" s="3">
        <v>2774.4009999999998</v>
      </c>
      <c r="AX8516" s="3">
        <v>3014.5329999999999</v>
      </c>
      <c r="AY8516" s="3">
        <v>3255.9169999999999</v>
      </c>
      <c r="AZ8516" s="3">
        <v>3510.0859999999998</v>
      </c>
      <c r="BA8516">
        <v>3772.7820000000002</v>
      </c>
      <c r="BB8516">
        <v>2016</v>
      </c>
    </row>
    <row r="8517" spans="1:54" hidden="1" x14ac:dyDescent="0.2">
      <c r="A8517">
        <v>582</v>
      </c>
      <c r="B8517" t="s">
        <v>357</v>
      </c>
      <c r="C8517" t="s">
        <v>212</v>
      </c>
      <c r="D8517" t="s">
        <v>21</v>
      </c>
      <c r="E8517" t="s">
        <v>325</v>
      </c>
      <c r="F8517" t="s">
        <v>324</v>
      </c>
      <c r="G8517" t="s">
        <v>323</v>
      </c>
      <c r="H8517" t="s">
        <v>322</v>
      </c>
      <c r="I8517" t="s">
        <v>321</v>
      </c>
      <c r="J8517" s="3">
        <v>435.49200000000002</v>
      </c>
      <c r="K8517" s="3">
        <v>493.46699999999998</v>
      </c>
      <c r="L8517" s="3">
        <v>555.84500000000003</v>
      </c>
      <c r="M8517" s="3">
        <v>607.24900000000002</v>
      </c>
      <c r="N8517" s="3">
        <v>668.8</v>
      </c>
      <c r="O8517" s="3">
        <v>715.07</v>
      </c>
      <c r="P8517" s="3">
        <v>739.00099999999998</v>
      </c>
      <c r="Q8517" s="3">
        <v>759.96400000000006</v>
      </c>
      <c r="R8517" s="3">
        <v>811.06</v>
      </c>
      <c r="S8517" s="3">
        <v>890.45699999999999</v>
      </c>
      <c r="T8517" s="3">
        <v>951.74099999999999</v>
      </c>
      <c r="U8517" s="3">
        <v>1021.579</v>
      </c>
      <c r="V8517" s="3">
        <v>1115.732</v>
      </c>
      <c r="W8517" s="3">
        <v>1213.375</v>
      </c>
      <c r="X8517" s="3">
        <v>1326.1969999999999</v>
      </c>
      <c r="Y8517" s="3">
        <v>1458.8989999999999</v>
      </c>
      <c r="Z8517" s="3">
        <v>1598.492</v>
      </c>
      <c r="AA8517" s="3">
        <v>1731.1769999999999</v>
      </c>
      <c r="AB8517" s="3">
        <v>1822.6510000000001</v>
      </c>
      <c r="AC8517" s="3">
        <v>1910.0160000000001</v>
      </c>
      <c r="AD8517" s="3">
        <v>2058.1529999999998</v>
      </c>
      <c r="AE8517" s="3">
        <v>2220.1619999999998</v>
      </c>
      <c r="AF8517" s="3">
        <v>2382.317</v>
      </c>
      <c r="AG8517" s="3">
        <v>2570.4119999999998</v>
      </c>
      <c r="AH8517" s="3">
        <v>2807.5070000000001</v>
      </c>
      <c r="AI8517" s="3">
        <v>3102.93</v>
      </c>
      <c r="AJ8517" s="3">
        <v>3383.703</v>
      </c>
      <c r="AK8517" s="3">
        <v>3681.3110000000001</v>
      </c>
      <c r="AL8517" s="3">
        <v>3924.0970000000002</v>
      </c>
      <c r="AM8517" s="3">
        <v>4123.4189999999999</v>
      </c>
      <c r="AN8517" s="3">
        <v>4395.5230000000001</v>
      </c>
      <c r="AO8517" s="3">
        <v>4716.9750000000004</v>
      </c>
      <c r="AP8517" s="3">
        <v>5000.7610000000004</v>
      </c>
      <c r="AQ8517" s="3">
        <v>5300.3230000000003</v>
      </c>
      <c r="AR8517" s="3">
        <v>5657.2539999999999</v>
      </c>
      <c r="AS8517" s="3">
        <v>6035.0190000000002</v>
      </c>
      <c r="AT8517" s="3">
        <v>6423.1509999999998</v>
      </c>
      <c r="AU8517" s="3">
        <v>6913.1260000000002</v>
      </c>
      <c r="AV8517" s="3">
        <v>7462.5969999999998</v>
      </c>
      <c r="AW8517" s="3">
        <v>8041.8620000000001</v>
      </c>
      <c r="AX8517" s="3">
        <v>8650.1990000000005</v>
      </c>
      <c r="AY8517" s="3">
        <v>9300.6610000000001</v>
      </c>
      <c r="AZ8517" s="3">
        <v>9983.7189999999991</v>
      </c>
      <c r="BA8517">
        <v>10722.450999999999</v>
      </c>
      <c r="BB8517">
        <v>2016</v>
      </c>
    </row>
    <row r="8518" spans="1:54" hidden="1" x14ac:dyDescent="0.2">
      <c r="A8518">
        <v>582</v>
      </c>
      <c r="B8518" t="s">
        <v>357</v>
      </c>
      <c r="C8518" t="s">
        <v>320</v>
      </c>
      <c r="D8518" t="s">
        <v>21</v>
      </c>
      <c r="E8518" t="s">
        <v>319</v>
      </c>
      <c r="F8518" t="s">
        <v>318</v>
      </c>
      <c r="G8518" t="s">
        <v>243</v>
      </c>
    </row>
    <row r="8519" spans="1:54" hidden="1" x14ac:dyDescent="0.2">
      <c r="A8519">
        <v>582</v>
      </c>
      <c r="B8519" t="s">
        <v>357</v>
      </c>
      <c r="C8519" t="s">
        <v>317</v>
      </c>
      <c r="D8519" t="s">
        <v>21</v>
      </c>
      <c r="E8519" t="s">
        <v>316</v>
      </c>
      <c r="F8519" t="s">
        <v>315</v>
      </c>
      <c r="G8519" t="s">
        <v>288</v>
      </c>
      <c r="I8519" t="s">
        <v>310</v>
      </c>
      <c r="J8519" s="3">
        <v>0.17899999999999999</v>
      </c>
      <c r="K8519" s="3">
        <v>0.186</v>
      </c>
      <c r="L8519" s="3">
        <v>0.2</v>
      </c>
      <c r="M8519" s="3">
        <v>0.20899999999999999</v>
      </c>
      <c r="N8519" s="3">
        <v>0.217</v>
      </c>
      <c r="O8519" s="3">
        <v>0.221</v>
      </c>
      <c r="P8519" s="3">
        <v>0.221</v>
      </c>
      <c r="Q8519" s="3">
        <v>0.218</v>
      </c>
      <c r="R8519" s="3">
        <v>0.219</v>
      </c>
      <c r="S8519" s="3">
        <v>0.22800000000000001</v>
      </c>
      <c r="T8519" s="3">
        <v>0.23</v>
      </c>
      <c r="U8519" s="3">
        <v>0.23799999999999999</v>
      </c>
      <c r="V8519" s="3">
        <v>0.23200000000000001</v>
      </c>
      <c r="W8519" s="3">
        <v>0.246</v>
      </c>
      <c r="X8519" s="3">
        <v>0.26</v>
      </c>
      <c r="Y8519" s="3">
        <v>0.27500000000000002</v>
      </c>
      <c r="Z8519" s="3">
        <v>0.28999999999999998</v>
      </c>
      <c r="AA8519" s="3">
        <v>0.30099999999999999</v>
      </c>
      <c r="AB8519" s="3">
        <v>0.31</v>
      </c>
      <c r="AC8519" s="3">
        <v>0.314</v>
      </c>
      <c r="AD8519" s="3">
        <v>0.32</v>
      </c>
      <c r="AE8519" s="3">
        <v>0.33400000000000002</v>
      </c>
      <c r="AF8519" s="3">
        <v>0.34699999999999998</v>
      </c>
      <c r="AG8519" s="3">
        <v>0.35799999999999998</v>
      </c>
      <c r="AH8519" s="3">
        <v>0.36699999999999999</v>
      </c>
      <c r="AI8519" s="3">
        <v>0.377</v>
      </c>
      <c r="AJ8519" s="3">
        <v>0.38300000000000001</v>
      </c>
      <c r="AK8519" s="3">
        <v>0.38900000000000001</v>
      </c>
      <c r="AL8519" s="3">
        <v>0.4</v>
      </c>
      <c r="AM8519" s="3">
        <v>0.42299999999999999</v>
      </c>
      <c r="AN8519" s="3">
        <v>0.42799999999999999</v>
      </c>
      <c r="AO8519" s="3">
        <v>0.436</v>
      </c>
      <c r="AP8519" s="3">
        <v>0.44500000000000001</v>
      </c>
      <c r="AQ8519" s="3">
        <v>0.45400000000000001</v>
      </c>
      <c r="AR8519" s="3">
        <v>0.46500000000000002</v>
      </c>
      <c r="AS8519" s="3">
        <v>0.48</v>
      </c>
      <c r="AT8519" s="3">
        <v>0.495</v>
      </c>
      <c r="AU8519" s="3">
        <v>0.51</v>
      </c>
      <c r="AV8519" s="3">
        <v>0.52300000000000002</v>
      </c>
      <c r="AW8519" s="3">
        <v>0.53600000000000003</v>
      </c>
      <c r="AX8519" s="3">
        <v>0.55000000000000004</v>
      </c>
      <c r="AY8519" s="3">
        <v>0.56499999999999995</v>
      </c>
      <c r="AZ8519" s="3">
        <v>0.58099999999999996</v>
      </c>
      <c r="BA8519">
        <v>0.59699999999999998</v>
      </c>
      <c r="BB8519">
        <v>2017</v>
      </c>
    </row>
    <row r="8520" spans="1:54" hidden="1" x14ac:dyDescent="0.2">
      <c r="A8520">
        <v>582</v>
      </c>
      <c r="B8520" t="s">
        <v>357</v>
      </c>
      <c r="C8520" t="s">
        <v>314</v>
      </c>
      <c r="D8520" t="s">
        <v>21</v>
      </c>
      <c r="E8520" t="s">
        <v>313</v>
      </c>
      <c r="F8520" t="s">
        <v>312</v>
      </c>
      <c r="G8520" t="s">
        <v>311</v>
      </c>
      <c r="I8520" t="s">
        <v>310</v>
      </c>
      <c r="J8520" s="3">
        <v>0.24199999999999999</v>
      </c>
      <c r="K8520" s="3">
        <v>0.29399999999999998</v>
      </c>
      <c r="L8520" s="3">
        <v>0.55300000000000005</v>
      </c>
      <c r="M8520" s="3">
        <v>0.79600000000000004</v>
      </c>
      <c r="N8520" s="3">
        <v>1.2669999999999999</v>
      </c>
      <c r="O8520" s="3">
        <v>2.3530000000000002</v>
      </c>
      <c r="P8520" s="3">
        <v>13.542999999999999</v>
      </c>
      <c r="Q8520" s="3">
        <v>55.023000000000003</v>
      </c>
      <c r="R8520" s="3">
        <v>216.542</v>
      </c>
      <c r="S8520" s="3">
        <v>487.06200000000001</v>
      </c>
      <c r="T8520" s="3">
        <v>667.74599999999998</v>
      </c>
      <c r="U8520" s="3">
        <v>1116.6569999999999</v>
      </c>
      <c r="V8520" s="3">
        <v>1447.2860000000001</v>
      </c>
      <c r="W8520" s="3">
        <v>1659.7619999999999</v>
      </c>
      <c r="X8520" s="3">
        <v>1900.769</v>
      </c>
      <c r="Y8520" s="3">
        <v>2179.2150000000001</v>
      </c>
      <c r="Z8520" s="3">
        <v>2326.2800000000002</v>
      </c>
      <c r="AA8520" s="3">
        <v>2438.02</v>
      </c>
      <c r="AB8520" s="3">
        <v>2624.9879999999998</v>
      </c>
      <c r="AC8520" s="3">
        <v>2733.6950000000002</v>
      </c>
      <c r="AD8520" s="3">
        <v>2763.9929999999999</v>
      </c>
      <c r="AE8520" s="3">
        <v>2755.0549999999998</v>
      </c>
      <c r="AF8520" s="3">
        <v>2820.7510000000002</v>
      </c>
      <c r="AG8520" s="3">
        <v>2950.0279999999998</v>
      </c>
      <c r="AH8520" s="3">
        <v>3383.9189999999999</v>
      </c>
      <c r="AI8520" s="3">
        <v>3575.107</v>
      </c>
      <c r="AJ8520" s="3">
        <v>3765.7429999999999</v>
      </c>
      <c r="AK8520" s="3">
        <v>4021.3890000000001</v>
      </c>
      <c r="AL8520" s="3">
        <v>4838.2610000000004</v>
      </c>
      <c r="AM8520" s="3">
        <v>5100.2579999999998</v>
      </c>
      <c r="AN8520" s="3">
        <v>5647.0829999999996</v>
      </c>
      <c r="AO8520" s="3">
        <v>6709.192</v>
      </c>
      <c r="AP8520" s="3">
        <v>7307.6260000000002</v>
      </c>
      <c r="AQ8520" s="3">
        <v>7533.85</v>
      </c>
      <c r="AR8520" s="3">
        <v>7672.0749999999998</v>
      </c>
      <c r="AS8520" s="3">
        <v>7575.2969999999996</v>
      </c>
      <c r="AT8520" s="3">
        <v>7562.9369999999999</v>
      </c>
      <c r="AU8520" s="3">
        <v>7735.71</v>
      </c>
      <c r="AV8520" s="3">
        <v>7792.0540000000001</v>
      </c>
      <c r="AW8520" s="3">
        <v>7982.0429999999997</v>
      </c>
      <c r="AX8520" s="3">
        <v>8192.0769999999993</v>
      </c>
      <c r="AY8520" s="3">
        <v>8380.01</v>
      </c>
      <c r="AZ8520" s="3">
        <v>8567.7540000000008</v>
      </c>
      <c r="BA8520">
        <v>8741.5030000000006</v>
      </c>
      <c r="BB8520">
        <v>2017</v>
      </c>
    </row>
    <row r="8521" spans="1:54" hidden="1" x14ac:dyDescent="0.2">
      <c r="A8521">
        <v>582</v>
      </c>
      <c r="B8521" t="s">
        <v>357</v>
      </c>
      <c r="C8521" t="s">
        <v>309</v>
      </c>
      <c r="D8521" t="s">
        <v>21</v>
      </c>
      <c r="E8521" t="s">
        <v>308</v>
      </c>
      <c r="F8521" s="3" t="s">
        <v>307</v>
      </c>
      <c r="G8521" t="s">
        <v>217</v>
      </c>
      <c r="I8521" s="3" t="s">
        <v>1917</v>
      </c>
      <c r="J8521">
        <v>14.3</v>
      </c>
      <c r="K8521">
        <v>14.3</v>
      </c>
      <c r="L8521">
        <v>14.3</v>
      </c>
      <c r="M8521">
        <v>14.3</v>
      </c>
      <c r="N8521">
        <v>14.3</v>
      </c>
      <c r="O8521">
        <v>14.3</v>
      </c>
      <c r="P8521">
        <v>14.3</v>
      </c>
      <c r="Q8521">
        <v>14.3</v>
      </c>
      <c r="R8521">
        <v>14.3</v>
      </c>
      <c r="S8521">
        <v>13.593999999999999</v>
      </c>
      <c r="T8521">
        <v>1.177</v>
      </c>
      <c r="U8521">
        <v>8.5869999999999997</v>
      </c>
      <c r="V8521">
        <v>11.22</v>
      </c>
      <c r="W8521">
        <v>25.12</v>
      </c>
      <c r="X8521">
        <v>25.475999999999999</v>
      </c>
      <c r="Y8521">
        <v>27.143999999999998</v>
      </c>
      <c r="Z8521">
        <v>28.103000000000002</v>
      </c>
      <c r="AA8521">
        <v>28.3</v>
      </c>
      <c r="AB8521">
        <v>29.05</v>
      </c>
      <c r="AC8521">
        <v>27.63</v>
      </c>
      <c r="AD8521">
        <v>29.61</v>
      </c>
      <c r="AE8521">
        <v>31.172999999999998</v>
      </c>
      <c r="AF8521">
        <v>33.220999999999997</v>
      </c>
      <c r="AG8521">
        <v>35.445</v>
      </c>
      <c r="AH8521">
        <v>33.450000000000003</v>
      </c>
      <c r="AI8521">
        <v>33.756999999999998</v>
      </c>
      <c r="AJ8521">
        <v>34.536999999999999</v>
      </c>
      <c r="AK8521">
        <v>39.566000000000003</v>
      </c>
      <c r="AL8521">
        <v>36.493000000000002</v>
      </c>
      <c r="AM8521">
        <v>37.162999999999997</v>
      </c>
      <c r="AN8521">
        <v>35.694000000000003</v>
      </c>
      <c r="AO8521">
        <v>29.751000000000001</v>
      </c>
      <c r="AP8521">
        <v>27.242999999999999</v>
      </c>
      <c r="AQ8521">
        <v>26.675999999999998</v>
      </c>
      <c r="AR8521">
        <v>26.832999999999998</v>
      </c>
      <c r="AS8521">
        <v>27.581</v>
      </c>
      <c r="AT8521">
        <v>26.577999999999999</v>
      </c>
      <c r="AU8521">
        <v>26.571999999999999</v>
      </c>
      <c r="AV8521">
        <v>27.846</v>
      </c>
      <c r="AW8521">
        <v>28.594999999999999</v>
      </c>
      <c r="AX8521">
        <v>29.655000000000001</v>
      </c>
      <c r="AY8521">
        <v>31.027999999999999</v>
      </c>
      <c r="AZ8521">
        <v>32.363999999999997</v>
      </c>
      <c r="BA8521">
        <v>33.799999999999997</v>
      </c>
      <c r="BB8521">
        <v>2017</v>
      </c>
    </row>
    <row r="8522" spans="1:54" hidden="1" x14ac:dyDescent="0.2">
      <c r="A8522">
        <v>582</v>
      </c>
      <c r="B8522" t="s">
        <v>357</v>
      </c>
      <c r="C8522" t="s">
        <v>306</v>
      </c>
      <c r="D8522" t="s">
        <v>21</v>
      </c>
      <c r="E8522" t="s">
        <v>305</v>
      </c>
      <c r="F8522" s="3" t="s">
        <v>304</v>
      </c>
      <c r="G8522" t="s">
        <v>217</v>
      </c>
      <c r="I8522" s="3" t="s">
        <v>1917</v>
      </c>
      <c r="J8522">
        <v>12.27</v>
      </c>
      <c r="K8522">
        <v>8.9710000000000001</v>
      </c>
      <c r="L8522">
        <v>10.955</v>
      </c>
      <c r="M8522">
        <v>11.829000000000001</v>
      </c>
      <c r="N8522">
        <v>12.266</v>
      </c>
      <c r="O8522">
        <v>8.0129999999999999</v>
      </c>
      <c r="P8522">
        <v>9.9309999999999992</v>
      </c>
      <c r="Q8522">
        <v>10.999000000000001</v>
      </c>
      <c r="R8522">
        <v>10.99</v>
      </c>
      <c r="S8522">
        <v>6.9669999999999996</v>
      </c>
      <c r="T8522">
        <v>10.359</v>
      </c>
      <c r="U8522">
        <v>13.254</v>
      </c>
      <c r="V8522">
        <v>17.562000000000001</v>
      </c>
      <c r="W8522">
        <v>13.672000000000001</v>
      </c>
      <c r="X8522">
        <v>13.999000000000001</v>
      </c>
      <c r="Y8522">
        <v>14.411</v>
      </c>
      <c r="Z8522">
        <v>19.922000000000001</v>
      </c>
      <c r="AA8522">
        <v>22.617999999999999</v>
      </c>
      <c r="AB8522">
        <v>24.007000000000001</v>
      </c>
      <c r="AC8522">
        <v>31.73</v>
      </c>
      <c r="AD8522">
        <v>32.335999999999999</v>
      </c>
      <c r="AE8522">
        <v>34.000999999999998</v>
      </c>
      <c r="AF8522">
        <v>31.434999999999999</v>
      </c>
      <c r="AG8522">
        <v>30.564</v>
      </c>
      <c r="AH8522">
        <v>30.236999999999998</v>
      </c>
      <c r="AI8522">
        <v>32.786000000000001</v>
      </c>
      <c r="AJ8522">
        <v>34.29</v>
      </c>
      <c r="AK8522">
        <v>30.547000000000001</v>
      </c>
      <c r="AL8522">
        <v>25.515999999999998</v>
      </c>
      <c r="AM8522">
        <v>30.661000000000001</v>
      </c>
      <c r="AN8522">
        <v>31.902000000000001</v>
      </c>
      <c r="AO8522">
        <v>29.923999999999999</v>
      </c>
      <c r="AP8522">
        <v>33.200000000000003</v>
      </c>
      <c r="AQ8522">
        <v>31.216000000000001</v>
      </c>
      <c r="AR8522">
        <v>31.713999999999999</v>
      </c>
      <c r="AS8522">
        <v>27.518999999999998</v>
      </c>
      <c r="AT8522">
        <v>29.628</v>
      </c>
      <c r="AU8522">
        <v>30.702999999999999</v>
      </c>
      <c r="AV8522">
        <v>30.887</v>
      </c>
      <c r="AW8522">
        <v>30.960999999999999</v>
      </c>
      <c r="AX8522">
        <v>31.516999999999999</v>
      </c>
      <c r="AY8522">
        <v>32.409999999999997</v>
      </c>
      <c r="AZ8522">
        <v>33.298999999999999</v>
      </c>
      <c r="BA8522">
        <v>34.308</v>
      </c>
      <c r="BB8522">
        <v>2017</v>
      </c>
    </row>
    <row r="8523" spans="1:54" hidden="1" x14ac:dyDescent="0.2">
      <c r="A8523">
        <v>582</v>
      </c>
      <c r="B8523" t="s">
        <v>357</v>
      </c>
      <c r="C8523" t="s">
        <v>303</v>
      </c>
      <c r="D8523" t="s">
        <v>21</v>
      </c>
      <c r="E8523" t="s">
        <v>300</v>
      </c>
      <c r="F8523" s="3" t="s">
        <v>302</v>
      </c>
      <c r="G8523" t="s">
        <v>295</v>
      </c>
      <c r="I8523" t="s">
        <v>1918</v>
      </c>
      <c r="J8523">
        <v>4.0000000000000001E-3</v>
      </c>
      <c r="K8523">
        <v>6.0000000000000001E-3</v>
      </c>
      <c r="L8523">
        <v>1.2999999999999999E-2</v>
      </c>
      <c r="M8523">
        <v>1.9E-2</v>
      </c>
      <c r="N8523">
        <v>3.1E-2</v>
      </c>
      <c r="O8523">
        <v>5.8999999999999997E-2</v>
      </c>
      <c r="P8523">
        <v>0.32800000000000001</v>
      </c>
      <c r="Q8523">
        <v>1.51</v>
      </c>
      <c r="R8523">
        <v>7.165</v>
      </c>
      <c r="S8523">
        <v>14.026999999999999</v>
      </c>
      <c r="T8523">
        <v>19.081</v>
      </c>
      <c r="U8523">
        <v>34.692999999999998</v>
      </c>
      <c r="V8523">
        <v>47.773000000000003</v>
      </c>
      <c r="W8523">
        <v>51.776000000000003</v>
      </c>
      <c r="X8523">
        <v>56.689</v>
      </c>
      <c r="Y8523">
        <v>66.287000000000006</v>
      </c>
      <c r="Z8523">
        <v>69.992000000000004</v>
      </c>
      <c r="AA8523">
        <v>72.162000000000006</v>
      </c>
      <c r="AB8523">
        <v>78.013999999999996</v>
      </c>
      <c r="AC8523">
        <v>81.221000000000004</v>
      </c>
      <c r="AD8523">
        <v>79.783000000000001</v>
      </c>
      <c r="AE8523">
        <v>79.536000000000001</v>
      </c>
      <c r="AF8523">
        <v>82.781000000000006</v>
      </c>
      <c r="AG8523">
        <v>85.512</v>
      </c>
      <c r="AH8523">
        <v>92.259</v>
      </c>
      <c r="AI8523">
        <v>100</v>
      </c>
      <c r="AJ8523">
        <v>107.5</v>
      </c>
      <c r="AK8523">
        <v>116.476</v>
      </c>
      <c r="AL8523">
        <v>143.40600000000001</v>
      </c>
      <c r="AM8523">
        <v>153.042</v>
      </c>
      <c r="AN8523">
        <v>167.13800000000001</v>
      </c>
      <c r="AO8523">
        <v>198.34100000000001</v>
      </c>
      <c r="AP8523">
        <v>216.39599999999999</v>
      </c>
      <c r="AQ8523">
        <v>230.66800000000001</v>
      </c>
      <c r="AR8523">
        <v>240.089</v>
      </c>
      <c r="AS8523">
        <v>241.60499999999999</v>
      </c>
      <c r="AT8523">
        <v>248.05099999999999</v>
      </c>
      <c r="AU8523">
        <v>256.78500000000003</v>
      </c>
      <c r="AV8523">
        <v>266.54300000000001</v>
      </c>
      <c r="AW8523">
        <v>277.20499999999998</v>
      </c>
      <c r="AX8523">
        <v>288.29300000000001</v>
      </c>
      <c r="AY8523">
        <v>299.82499999999999</v>
      </c>
      <c r="AZ8523">
        <v>311.81799999999998</v>
      </c>
      <c r="BA8523">
        <v>324.29000000000002</v>
      </c>
      <c r="BB8523">
        <v>2017</v>
      </c>
    </row>
    <row r="8524" spans="1:54" hidden="1" x14ac:dyDescent="0.2">
      <c r="A8524">
        <v>582</v>
      </c>
      <c r="B8524" t="s">
        <v>357</v>
      </c>
      <c r="C8524" t="s">
        <v>301</v>
      </c>
      <c r="D8524" t="s">
        <v>21</v>
      </c>
      <c r="E8524" t="s">
        <v>300</v>
      </c>
      <c r="F8524" t="s">
        <v>299</v>
      </c>
      <c r="G8524" t="s">
        <v>275</v>
      </c>
      <c r="I8524" t="s">
        <v>298</v>
      </c>
      <c r="J8524">
        <v>25.155999999999999</v>
      </c>
      <c r="K8524">
        <v>69.599999999999994</v>
      </c>
      <c r="L8524">
        <v>95.400999999999996</v>
      </c>
      <c r="M8524">
        <v>49.487000000000002</v>
      </c>
      <c r="N8524">
        <v>64.897000000000006</v>
      </c>
      <c r="O8524">
        <v>91.602000000000004</v>
      </c>
      <c r="P8524">
        <v>453.53800000000001</v>
      </c>
      <c r="Q8524">
        <v>360.35700000000003</v>
      </c>
      <c r="R8524">
        <v>374.35399999999998</v>
      </c>
      <c r="S8524">
        <v>95.77</v>
      </c>
      <c r="T8524">
        <v>36.030999999999999</v>
      </c>
      <c r="U8524">
        <v>81.816999999999993</v>
      </c>
      <c r="V8524">
        <v>37.704999999999998</v>
      </c>
      <c r="W8524">
        <v>8.3789999999999996</v>
      </c>
      <c r="X8524">
        <v>9.4879999999999995</v>
      </c>
      <c r="Y8524">
        <v>16.93</v>
      </c>
      <c r="Z8524">
        <v>5.59</v>
      </c>
      <c r="AA8524">
        <v>3.1</v>
      </c>
      <c r="AB8524">
        <v>8.11</v>
      </c>
      <c r="AC8524">
        <v>4.1100000000000003</v>
      </c>
      <c r="AD8524">
        <v>-1.77</v>
      </c>
      <c r="AE8524">
        <v>-0.31</v>
      </c>
      <c r="AF8524">
        <v>4.08</v>
      </c>
      <c r="AG8524">
        <v>3.3</v>
      </c>
      <c r="AH8524">
        <v>7.89</v>
      </c>
      <c r="AI8524">
        <v>8.39</v>
      </c>
      <c r="AJ8524">
        <v>7.5</v>
      </c>
      <c r="AK8524">
        <v>8.35</v>
      </c>
      <c r="AL8524">
        <v>23.12</v>
      </c>
      <c r="AM8524">
        <v>6.72</v>
      </c>
      <c r="AN8524">
        <v>9.2100000000000009</v>
      </c>
      <c r="AO8524">
        <v>18.669</v>
      </c>
      <c r="AP8524">
        <v>9.1029999999999998</v>
      </c>
      <c r="AQ8524">
        <v>6.5949999999999998</v>
      </c>
      <c r="AR8524">
        <v>4.085</v>
      </c>
      <c r="AS8524">
        <v>0.63100000000000001</v>
      </c>
      <c r="AT8524">
        <v>2.6680000000000001</v>
      </c>
      <c r="AU8524">
        <v>3.5209999999999999</v>
      </c>
      <c r="AV8524">
        <v>3.8</v>
      </c>
      <c r="AW8524">
        <v>4</v>
      </c>
      <c r="AX8524">
        <v>4</v>
      </c>
      <c r="AY8524">
        <v>4</v>
      </c>
      <c r="AZ8524">
        <v>4</v>
      </c>
      <c r="BA8524">
        <v>4</v>
      </c>
      <c r="BB8524">
        <v>2017</v>
      </c>
    </row>
    <row r="8525" spans="1:54" hidden="1" x14ac:dyDescent="0.2">
      <c r="A8525">
        <v>582</v>
      </c>
      <c r="B8525" t="s">
        <v>357</v>
      </c>
      <c r="C8525" t="s">
        <v>297</v>
      </c>
      <c r="D8525" t="s">
        <v>21</v>
      </c>
      <c r="E8525" t="s">
        <v>293</v>
      </c>
      <c r="F8525" s="3" t="s">
        <v>296</v>
      </c>
      <c r="G8525" t="s">
        <v>295</v>
      </c>
      <c r="I8525" t="s">
        <v>1918</v>
      </c>
      <c r="J8525" t="s">
        <v>215</v>
      </c>
      <c r="K8525" t="s">
        <v>215</v>
      </c>
      <c r="L8525" t="s">
        <v>215</v>
      </c>
      <c r="M8525" t="s">
        <v>215</v>
      </c>
      <c r="N8525" t="s">
        <v>215</v>
      </c>
      <c r="O8525" t="s">
        <v>215</v>
      </c>
      <c r="P8525">
        <v>5.1029999999999998</v>
      </c>
      <c r="Q8525">
        <v>3.339</v>
      </c>
      <c r="R8525">
        <v>12.243</v>
      </c>
      <c r="S8525">
        <v>16.486999999999998</v>
      </c>
      <c r="T8525">
        <v>27.41</v>
      </c>
      <c r="U8525">
        <v>45.936</v>
      </c>
      <c r="V8525">
        <v>54.023000000000003</v>
      </c>
      <c r="W8525">
        <v>56.875999999999998</v>
      </c>
      <c r="X8525">
        <v>65.138999999999996</v>
      </c>
      <c r="Y8525">
        <v>84.591999999999999</v>
      </c>
      <c r="Z8525">
        <v>92.381</v>
      </c>
      <c r="AA8525">
        <v>92.227999999999994</v>
      </c>
      <c r="AB8525">
        <v>80.381</v>
      </c>
      <c r="AC8525">
        <v>80.135000000000005</v>
      </c>
      <c r="AD8525">
        <v>79.628</v>
      </c>
      <c r="AE8525">
        <v>80.364000000000004</v>
      </c>
      <c r="AF8525">
        <v>83.674000000000007</v>
      </c>
      <c r="AG8525">
        <v>86.254000000000005</v>
      </c>
      <c r="AH8525">
        <v>94.725999999999999</v>
      </c>
      <c r="AI8525">
        <v>103.08</v>
      </c>
      <c r="AJ8525">
        <v>109.986</v>
      </c>
      <c r="AK8525">
        <v>123.878</v>
      </c>
      <c r="AL8525">
        <v>148.51900000000001</v>
      </c>
      <c r="AM8525">
        <v>158.19900000000001</v>
      </c>
      <c r="AN8525">
        <v>176.78399999999999</v>
      </c>
      <c r="AO8525">
        <v>208.83</v>
      </c>
      <c r="AP8525">
        <v>223.06399999999999</v>
      </c>
      <c r="AQ8525">
        <v>236.529</v>
      </c>
      <c r="AR8525">
        <v>240.87899999999999</v>
      </c>
      <c r="AS8525">
        <v>242.31700000000001</v>
      </c>
      <c r="AT8525">
        <v>253.79599999999999</v>
      </c>
      <c r="AU8525">
        <v>260.38799999999998</v>
      </c>
      <c r="AV8525">
        <v>270.80399999999997</v>
      </c>
      <c r="AW8525">
        <v>281.63600000000002</v>
      </c>
      <c r="AX8525">
        <v>292.90100000000001</v>
      </c>
      <c r="AY8525">
        <v>304.61700000000002</v>
      </c>
      <c r="AZ8525">
        <v>316.80200000000002</v>
      </c>
      <c r="BA8525">
        <v>329.47399999999999</v>
      </c>
      <c r="BB8525">
        <v>2017</v>
      </c>
    </row>
    <row r="8526" spans="1:54" hidden="1" x14ac:dyDescent="0.2">
      <c r="A8526">
        <v>582</v>
      </c>
      <c r="B8526" t="s">
        <v>357</v>
      </c>
      <c r="C8526" t="s">
        <v>294</v>
      </c>
      <c r="D8526" t="s">
        <v>21</v>
      </c>
      <c r="E8526" t="s">
        <v>293</v>
      </c>
      <c r="F8526" t="s">
        <v>292</v>
      </c>
      <c r="G8526" t="s">
        <v>275</v>
      </c>
      <c r="I8526" t="s">
        <v>291</v>
      </c>
      <c r="J8526" t="s">
        <v>215</v>
      </c>
      <c r="K8526" t="s">
        <v>215</v>
      </c>
      <c r="L8526" t="s">
        <v>215</v>
      </c>
      <c r="M8526" t="s">
        <v>215</v>
      </c>
      <c r="N8526" t="s">
        <v>215</v>
      </c>
      <c r="O8526" t="s">
        <v>215</v>
      </c>
      <c r="P8526" t="s">
        <v>215</v>
      </c>
      <c r="Q8526">
        <v>-34.570999999999998</v>
      </c>
      <c r="R8526">
        <v>266.65199999999999</v>
      </c>
      <c r="S8526">
        <v>34.667999999999999</v>
      </c>
      <c r="T8526">
        <v>66.253</v>
      </c>
      <c r="U8526">
        <v>67.588999999999999</v>
      </c>
      <c r="V8526">
        <v>17.605</v>
      </c>
      <c r="W8526">
        <v>5.28</v>
      </c>
      <c r="X8526">
        <v>14.528</v>
      </c>
      <c r="Y8526">
        <v>29.864000000000001</v>
      </c>
      <c r="Z8526">
        <v>9.2080000000000002</v>
      </c>
      <c r="AA8526">
        <v>-0.16600000000000001</v>
      </c>
      <c r="AB8526">
        <v>-12.845000000000001</v>
      </c>
      <c r="AC8526">
        <v>-0.307</v>
      </c>
      <c r="AD8526">
        <v>-0.63200000000000001</v>
      </c>
      <c r="AE8526">
        <v>0.92500000000000004</v>
      </c>
      <c r="AF8526">
        <v>4.1189999999999998</v>
      </c>
      <c r="AG8526">
        <v>3.0830000000000002</v>
      </c>
      <c r="AH8526">
        <v>9.8219999999999992</v>
      </c>
      <c r="AI8526">
        <v>8.8190000000000008</v>
      </c>
      <c r="AJ8526">
        <v>6.6989999999999998</v>
      </c>
      <c r="AK8526">
        <v>12.631</v>
      </c>
      <c r="AL8526">
        <v>19.890999999999998</v>
      </c>
      <c r="AM8526">
        <v>6.5179999999999998</v>
      </c>
      <c r="AN8526">
        <v>11.747999999999999</v>
      </c>
      <c r="AO8526">
        <v>18.126999999999999</v>
      </c>
      <c r="AP8526">
        <v>6.8159999999999998</v>
      </c>
      <c r="AQ8526">
        <v>6.0359999999999996</v>
      </c>
      <c r="AR8526">
        <v>1.839</v>
      </c>
      <c r="AS8526">
        <v>0.59699999999999998</v>
      </c>
      <c r="AT8526">
        <v>4.7370000000000001</v>
      </c>
      <c r="AU8526">
        <v>2.597</v>
      </c>
      <c r="AV8526">
        <v>4</v>
      </c>
      <c r="AW8526">
        <v>4</v>
      </c>
      <c r="AX8526">
        <v>4</v>
      </c>
      <c r="AY8526">
        <v>4</v>
      </c>
      <c r="AZ8526">
        <v>4</v>
      </c>
      <c r="BA8526">
        <v>4</v>
      </c>
      <c r="BB8526">
        <v>2017</v>
      </c>
    </row>
    <row r="8527" spans="1:54" hidden="1" x14ac:dyDescent="0.2">
      <c r="A8527">
        <v>582</v>
      </c>
      <c r="B8527" t="s">
        <v>357</v>
      </c>
      <c r="C8527" t="s">
        <v>290</v>
      </c>
      <c r="D8527" t="s">
        <v>21</v>
      </c>
      <c r="E8527" t="s">
        <v>289</v>
      </c>
      <c r="G8527" t="s">
        <v>288</v>
      </c>
      <c r="J8527"/>
      <c r="K8527"/>
      <c r="L8527"/>
      <c r="M8527"/>
      <c r="N8527"/>
      <c r="O8527"/>
      <c r="P8527"/>
      <c r="Q8527"/>
      <c r="R8527"/>
      <c r="S8527"/>
      <c r="T8527"/>
      <c r="U8527"/>
      <c r="V8527"/>
      <c r="W8527"/>
      <c r="X8527"/>
      <c r="Y8527"/>
      <c r="Z8527"/>
      <c r="AA8527"/>
      <c r="AB8527"/>
      <c r="AC8527"/>
      <c r="AD8527"/>
      <c r="AE8527"/>
      <c r="AF8527"/>
      <c r="AG8527"/>
      <c r="AH8527"/>
      <c r="AI8527"/>
      <c r="AJ8527"/>
      <c r="AK8527"/>
      <c r="AL8527"/>
      <c r="AM8527"/>
      <c r="AN8527"/>
      <c r="AO8527"/>
      <c r="AP8527"/>
      <c r="AQ8527"/>
      <c r="AR8527"/>
      <c r="AS8527"/>
      <c r="AT8527"/>
      <c r="AU8527"/>
      <c r="AV8527"/>
      <c r="AW8527"/>
      <c r="AX8527"/>
      <c r="AY8527"/>
      <c r="AZ8527"/>
    </row>
    <row r="8528" spans="1:54" hidden="1" x14ac:dyDescent="0.2">
      <c r="A8528">
        <v>582</v>
      </c>
      <c r="B8528" t="s">
        <v>357</v>
      </c>
      <c r="C8528" t="s">
        <v>287</v>
      </c>
      <c r="D8528" t="s">
        <v>21</v>
      </c>
      <c r="E8528" t="s">
        <v>286</v>
      </c>
      <c r="F8528" s="3" t="s">
        <v>285</v>
      </c>
      <c r="G8528" t="s">
        <v>275</v>
      </c>
      <c r="I8528" s="3" t="s">
        <v>1919</v>
      </c>
      <c r="J8528">
        <v>-29.111000000000001</v>
      </c>
      <c r="K8528">
        <v>20.637</v>
      </c>
      <c r="L8528">
        <v>8.5090000000000003</v>
      </c>
      <c r="M8528">
        <v>15.881</v>
      </c>
      <c r="N8528">
        <v>22.861000000000001</v>
      </c>
      <c r="O8528">
        <v>3.0390000000000001</v>
      </c>
      <c r="P8528">
        <v>19.745000000000001</v>
      </c>
      <c r="Q8528">
        <v>-10.247</v>
      </c>
      <c r="R8528">
        <v>-39.838000000000001</v>
      </c>
      <c r="S8528">
        <v>172.249</v>
      </c>
      <c r="T8528">
        <v>-11.326000000000001</v>
      </c>
      <c r="U8528">
        <v>9.3620000000000001</v>
      </c>
      <c r="V8528">
        <v>19.327000000000002</v>
      </c>
      <c r="W8528">
        <v>65.153999999999996</v>
      </c>
      <c r="X8528">
        <v>46.429000000000002</v>
      </c>
      <c r="Y8528">
        <v>32.878</v>
      </c>
      <c r="Z8528">
        <v>20.414999999999999</v>
      </c>
      <c r="AA8528">
        <v>0.37</v>
      </c>
      <c r="AB8528">
        <v>0.23599999999999999</v>
      </c>
      <c r="AC8528">
        <v>-7.2380000000000004</v>
      </c>
      <c r="AD8528">
        <v>-6.54</v>
      </c>
      <c r="AE8528">
        <v>5.5449999999999999</v>
      </c>
      <c r="AF8528">
        <v>19.861999999999998</v>
      </c>
      <c r="AG8528">
        <v>20.718</v>
      </c>
      <c r="AH8528">
        <v>16.38</v>
      </c>
      <c r="AI8528">
        <v>6.9509999999999996</v>
      </c>
      <c r="AJ8528">
        <v>16.827999999999999</v>
      </c>
      <c r="AK8528">
        <v>33.335999999999999</v>
      </c>
      <c r="AL8528">
        <v>16.513000000000002</v>
      </c>
      <c r="AM8528">
        <v>-4.774</v>
      </c>
      <c r="AN8528">
        <v>4.4039999999999999</v>
      </c>
      <c r="AO8528">
        <v>-3.569</v>
      </c>
      <c r="AP8528">
        <v>9.1340000000000003</v>
      </c>
      <c r="AQ8528">
        <v>17.119</v>
      </c>
      <c r="AR8528">
        <v>11.961</v>
      </c>
      <c r="AS8528">
        <v>16.134</v>
      </c>
      <c r="AT8528">
        <v>12.351000000000001</v>
      </c>
      <c r="AU8528">
        <v>15.15</v>
      </c>
      <c r="AV8528">
        <v>11.285</v>
      </c>
      <c r="AW8528">
        <v>15.647</v>
      </c>
      <c r="AX8528">
        <v>14.358000000000001</v>
      </c>
      <c r="AY8528">
        <v>13.807</v>
      </c>
      <c r="AZ8528">
        <v>14.552</v>
      </c>
      <c r="BA8528">
        <v>14.795999999999999</v>
      </c>
      <c r="BB8528">
        <v>2017</v>
      </c>
    </row>
    <row r="8529" spans="1:54" hidden="1" x14ac:dyDescent="0.2">
      <c r="A8529">
        <v>582</v>
      </c>
      <c r="B8529" t="s">
        <v>357</v>
      </c>
      <c r="C8529" t="s">
        <v>284</v>
      </c>
      <c r="D8529" t="s">
        <v>21</v>
      </c>
      <c r="E8529" t="s">
        <v>283</v>
      </c>
      <c r="F8529" s="3" t="s">
        <v>282</v>
      </c>
      <c r="G8529" t="s">
        <v>275</v>
      </c>
      <c r="I8529" s="3" t="s">
        <v>1919</v>
      </c>
      <c r="J8529">
        <v>-28.942</v>
      </c>
      <c r="K8529">
        <v>-29.925000000000001</v>
      </c>
      <c r="L8529">
        <v>22.204999999999998</v>
      </c>
      <c r="M8529">
        <v>11.909000000000001</v>
      </c>
      <c r="N8529">
        <v>16.190999999999999</v>
      </c>
      <c r="O8529">
        <v>21.989000000000001</v>
      </c>
      <c r="P8529">
        <v>5.3650000000000002</v>
      </c>
      <c r="Q8529">
        <v>18.568000000000001</v>
      </c>
      <c r="R8529">
        <v>-8.3059999999999992</v>
      </c>
      <c r="S8529">
        <v>-39.838000000000001</v>
      </c>
      <c r="T8529">
        <v>172.249</v>
      </c>
      <c r="U8529">
        <v>50</v>
      </c>
      <c r="V8529">
        <v>5</v>
      </c>
      <c r="W8529">
        <v>64.617999999999995</v>
      </c>
      <c r="X8529">
        <v>36.356999999999999</v>
      </c>
      <c r="Y8529">
        <v>31.643000000000001</v>
      </c>
      <c r="Z8529">
        <v>19.541</v>
      </c>
      <c r="AA8529">
        <v>-3.3450000000000002</v>
      </c>
      <c r="AB8529">
        <v>0.86199999999999999</v>
      </c>
      <c r="AC8529">
        <v>-5.4779999999999998</v>
      </c>
      <c r="AD8529">
        <v>3.2759999999999998</v>
      </c>
      <c r="AE8529">
        <v>5.423</v>
      </c>
      <c r="AF8529">
        <v>22.271000000000001</v>
      </c>
      <c r="AG8529">
        <v>23.797000000000001</v>
      </c>
      <c r="AH8529">
        <v>21.832000000000001</v>
      </c>
      <c r="AI8529">
        <v>6.6920000000000002</v>
      </c>
      <c r="AJ8529">
        <v>17.692</v>
      </c>
      <c r="AK8529">
        <v>33.621000000000002</v>
      </c>
      <c r="AL8529">
        <v>17.788</v>
      </c>
      <c r="AM8529">
        <v>-6.5579999999999998</v>
      </c>
      <c r="AN8529">
        <v>4.2469999999999999</v>
      </c>
      <c r="AO8529">
        <v>-3.0179999999999998</v>
      </c>
      <c r="AP8529">
        <v>10.853</v>
      </c>
      <c r="AQ8529">
        <v>16.315000000000001</v>
      </c>
      <c r="AR8529">
        <v>12.677</v>
      </c>
      <c r="AS8529">
        <v>15.956</v>
      </c>
      <c r="AT8529">
        <v>13.068</v>
      </c>
      <c r="AU8529">
        <v>16.460999999999999</v>
      </c>
      <c r="AV8529">
        <v>11.885</v>
      </c>
      <c r="AW8529">
        <v>15.715999999999999</v>
      </c>
      <c r="AX8529">
        <v>14.433</v>
      </c>
      <c r="AY8529">
        <v>13.888999999999999</v>
      </c>
      <c r="AZ8529">
        <v>14.898999999999999</v>
      </c>
      <c r="BA8529">
        <v>15.077999999999999</v>
      </c>
      <c r="BB8529">
        <v>2017</v>
      </c>
    </row>
    <row r="8530" spans="1:54" hidden="1" x14ac:dyDescent="0.2">
      <c r="A8530">
        <v>582</v>
      </c>
      <c r="B8530" t="s">
        <v>357</v>
      </c>
      <c r="C8530" t="s">
        <v>281</v>
      </c>
      <c r="D8530" t="s">
        <v>21</v>
      </c>
      <c r="E8530" t="s">
        <v>280</v>
      </c>
      <c r="F8530" s="3" t="s">
        <v>279</v>
      </c>
      <c r="G8530" t="s">
        <v>275</v>
      </c>
      <c r="I8530" s="3" t="s">
        <v>1919</v>
      </c>
      <c r="J8530">
        <v>-15.614000000000001</v>
      </c>
      <c r="K8530">
        <v>0.22500000000000001</v>
      </c>
      <c r="L8530">
        <v>45.337000000000003</v>
      </c>
      <c r="M8530">
        <v>21.728000000000002</v>
      </c>
      <c r="N8530">
        <v>10.148999999999999</v>
      </c>
      <c r="O8530">
        <v>25.437000000000001</v>
      </c>
      <c r="P8530">
        <v>19.390999999999998</v>
      </c>
      <c r="Q8530">
        <v>3.0840000000000001</v>
      </c>
      <c r="R8530">
        <v>-27.443999999999999</v>
      </c>
      <c r="S8530">
        <v>29.673999999999999</v>
      </c>
      <c r="T8530">
        <v>36.49</v>
      </c>
      <c r="U8530">
        <v>71.417000000000002</v>
      </c>
      <c r="V8530">
        <v>35.017000000000003</v>
      </c>
      <c r="W8530">
        <v>19.603999999999999</v>
      </c>
      <c r="X8530">
        <v>38.545000000000002</v>
      </c>
      <c r="Y8530">
        <v>22.228999999999999</v>
      </c>
      <c r="Z8530">
        <v>28.66</v>
      </c>
      <c r="AA8530">
        <v>15.616</v>
      </c>
      <c r="AB8530">
        <v>-2.77</v>
      </c>
      <c r="AC8530">
        <v>7.9329999999999998</v>
      </c>
      <c r="AD8530">
        <v>-5.97</v>
      </c>
      <c r="AE8530">
        <v>6.2759999999999998</v>
      </c>
      <c r="AF8530">
        <v>9.5289999999999999</v>
      </c>
      <c r="AG8530">
        <v>9.0359999999999996</v>
      </c>
      <c r="AH8530">
        <v>15.744999999999999</v>
      </c>
      <c r="AI8530">
        <v>5.95</v>
      </c>
      <c r="AJ8530">
        <v>14.301</v>
      </c>
      <c r="AK8530">
        <v>13.308999999999999</v>
      </c>
      <c r="AL8530">
        <v>2.1280000000000001</v>
      </c>
      <c r="AM8530">
        <v>3.74</v>
      </c>
      <c r="AN8530">
        <v>6.577</v>
      </c>
      <c r="AO8530">
        <v>4.1289999999999996</v>
      </c>
      <c r="AP8530">
        <v>15.593999999999999</v>
      </c>
      <c r="AQ8530">
        <v>16.937999999999999</v>
      </c>
      <c r="AR8530">
        <v>10.977</v>
      </c>
      <c r="AS8530">
        <v>9.7680000000000007</v>
      </c>
      <c r="AT8530">
        <v>10.744</v>
      </c>
      <c r="AU8530">
        <v>15.853</v>
      </c>
      <c r="AV8530">
        <v>13.095000000000001</v>
      </c>
      <c r="AW8530">
        <v>13.897</v>
      </c>
      <c r="AX8530">
        <v>13.064</v>
      </c>
      <c r="AY8530">
        <v>12.711</v>
      </c>
      <c r="AZ8530">
        <v>13.865</v>
      </c>
      <c r="BA8530">
        <v>14.257</v>
      </c>
      <c r="BB8530">
        <v>2017</v>
      </c>
    </row>
    <row r="8531" spans="1:54" hidden="1" x14ac:dyDescent="0.2">
      <c r="A8531">
        <v>582</v>
      </c>
      <c r="B8531" t="s">
        <v>357</v>
      </c>
      <c r="C8531" t="s">
        <v>278</v>
      </c>
      <c r="D8531" t="s">
        <v>21</v>
      </c>
      <c r="E8531" t="s">
        <v>277</v>
      </c>
      <c r="F8531" s="3" t="s">
        <v>276</v>
      </c>
      <c r="G8531" t="s">
        <v>275</v>
      </c>
      <c r="I8531" s="3" t="s">
        <v>1919</v>
      </c>
      <c r="J8531">
        <v>-43.145000000000003</v>
      </c>
      <c r="K8531">
        <v>-22.533999999999999</v>
      </c>
      <c r="L8531">
        <v>5.5119999999999996</v>
      </c>
      <c r="M8531">
        <v>46.460999999999999</v>
      </c>
      <c r="N8531">
        <v>21.977</v>
      </c>
      <c r="O8531">
        <v>13.196</v>
      </c>
      <c r="P8531">
        <v>29.093</v>
      </c>
      <c r="Q8531">
        <v>18.606999999999999</v>
      </c>
      <c r="R8531">
        <v>2.4569999999999999</v>
      </c>
      <c r="S8531">
        <v>-28.041</v>
      </c>
      <c r="T8531">
        <v>32.597999999999999</v>
      </c>
      <c r="U8531">
        <v>32.633000000000003</v>
      </c>
      <c r="V8531">
        <v>51.363999999999997</v>
      </c>
      <c r="W8531">
        <v>22.835000000000001</v>
      </c>
      <c r="X8531">
        <v>26.914999999999999</v>
      </c>
      <c r="Y8531">
        <v>13.473000000000001</v>
      </c>
      <c r="Z8531">
        <v>36.173999999999999</v>
      </c>
      <c r="AA8531">
        <v>24.431999999999999</v>
      </c>
      <c r="AB8531">
        <v>-4.0460000000000003</v>
      </c>
      <c r="AC8531">
        <v>14.787000000000001</v>
      </c>
      <c r="AD8531">
        <v>-1.8560000000000001</v>
      </c>
      <c r="AE8531">
        <v>6.2770000000000001</v>
      </c>
      <c r="AF8531">
        <v>10.509</v>
      </c>
      <c r="AG8531">
        <v>10.356</v>
      </c>
      <c r="AH8531">
        <v>17.399999999999999</v>
      </c>
      <c r="AI8531">
        <v>7.5750000000000002</v>
      </c>
      <c r="AJ8531">
        <v>14.366</v>
      </c>
      <c r="AK8531">
        <v>13.7</v>
      </c>
      <c r="AL8531">
        <v>3.2160000000000002</v>
      </c>
      <c r="AM8531">
        <v>4.8079999999999998</v>
      </c>
      <c r="AN8531">
        <v>6.3559999999999999</v>
      </c>
      <c r="AO8531">
        <v>5.4269999999999996</v>
      </c>
      <c r="AP8531">
        <v>16.202000000000002</v>
      </c>
      <c r="AQ8531">
        <v>17.248999999999999</v>
      </c>
      <c r="AR8531">
        <v>11.813000000000001</v>
      </c>
      <c r="AS8531">
        <v>10.135999999999999</v>
      </c>
      <c r="AT8531">
        <v>10.73</v>
      </c>
      <c r="AU8531">
        <v>16.603000000000002</v>
      </c>
      <c r="AV8531">
        <v>13.304</v>
      </c>
      <c r="AW8531">
        <v>14.051</v>
      </c>
      <c r="AX8531">
        <v>13.193</v>
      </c>
      <c r="AY8531">
        <v>12.847</v>
      </c>
      <c r="AZ8531">
        <v>14.002000000000001</v>
      </c>
      <c r="BA8531">
        <v>14.395</v>
      </c>
      <c r="BB8531">
        <v>2017</v>
      </c>
    </row>
    <row r="8532" spans="1:54" hidden="1" x14ac:dyDescent="0.2">
      <c r="A8532">
        <v>582</v>
      </c>
      <c r="B8532" t="s">
        <v>357</v>
      </c>
      <c r="C8532" t="s">
        <v>274</v>
      </c>
      <c r="D8532" t="s">
        <v>21</v>
      </c>
      <c r="E8532" t="s">
        <v>273</v>
      </c>
      <c r="F8532" s="3" t="s">
        <v>272</v>
      </c>
      <c r="G8532" t="s">
        <v>271</v>
      </c>
      <c r="I8532" t="s">
        <v>1920</v>
      </c>
      <c r="J8532" t="s">
        <v>215</v>
      </c>
      <c r="K8532" t="s">
        <v>215</v>
      </c>
      <c r="L8532" t="s">
        <v>215</v>
      </c>
      <c r="M8532" t="s">
        <v>215</v>
      </c>
      <c r="N8532" t="s">
        <v>215</v>
      </c>
      <c r="O8532" t="s">
        <v>215</v>
      </c>
      <c r="P8532" t="s">
        <v>215</v>
      </c>
      <c r="Q8532" t="s">
        <v>215</v>
      </c>
      <c r="R8532" t="s">
        <v>215</v>
      </c>
      <c r="S8532" t="s">
        <v>215</v>
      </c>
      <c r="T8532">
        <v>12.327</v>
      </c>
      <c r="U8532">
        <v>10.393000000000001</v>
      </c>
      <c r="V8532">
        <v>11</v>
      </c>
      <c r="W8532">
        <v>10.6</v>
      </c>
      <c r="X8532">
        <v>10.3</v>
      </c>
      <c r="Y8532">
        <v>5.82</v>
      </c>
      <c r="Z8532">
        <v>5.88</v>
      </c>
      <c r="AA8532">
        <v>6.01</v>
      </c>
      <c r="AB8532">
        <v>6.85</v>
      </c>
      <c r="AC8532">
        <v>6.74</v>
      </c>
      <c r="AD8532">
        <v>6.42</v>
      </c>
      <c r="AE8532">
        <v>6.28</v>
      </c>
      <c r="AF8532">
        <v>6.01</v>
      </c>
      <c r="AG8532">
        <v>5.78</v>
      </c>
      <c r="AH8532">
        <v>5.6</v>
      </c>
      <c r="AI8532">
        <v>5.31</v>
      </c>
      <c r="AJ8532">
        <v>4.82</v>
      </c>
      <c r="AK8532">
        <v>4.6399999999999997</v>
      </c>
      <c r="AL8532">
        <v>4.6500000000000004</v>
      </c>
      <c r="AM8532">
        <v>4.5999999999999996</v>
      </c>
      <c r="AN8532">
        <v>4.29</v>
      </c>
      <c r="AO8532">
        <v>4.5129999999999999</v>
      </c>
      <c r="AP8532">
        <v>2.74</v>
      </c>
      <c r="AQ8532">
        <v>2.75</v>
      </c>
      <c r="AR8532">
        <v>2.1</v>
      </c>
      <c r="AS8532">
        <v>2.33</v>
      </c>
      <c r="AT8532">
        <v>2.33</v>
      </c>
      <c r="AU8532">
        <v>2.2000000000000002</v>
      </c>
      <c r="AV8532">
        <v>2.2000000000000002</v>
      </c>
      <c r="AW8532">
        <v>2.2000000000000002</v>
      </c>
      <c r="AX8532">
        <v>2.2000000000000002</v>
      </c>
      <c r="AY8532">
        <v>2.2000000000000002</v>
      </c>
      <c r="AZ8532">
        <v>2.2000000000000002</v>
      </c>
      <c r="BA8532">
        <v>2.2000000000000002</v>
      </c>
      <c r="BB8532">
        <v>2016</v>
      </c>
    </row>
    <row r="8533" spans="1:54" hidden="1" x14ac:dyDescent="0.2">
      <c r="A8533">
        <v>582</v>
      </c>
      <c r="B8533" t="s">
        <v>357</v>
      </c>
      <c r="C8533" t="s">
        <v>270</v>
      </c>
      <c r="D8533" t="s">
        <v>21</v>
      </c>
      <c r="E8533" t="s">
        <v>269</v>
      </c>
      <c r="F8533" s="3" t="s">
        <v>268</v>
      </c>
      <c r="G8533" t="s">
        <v>264</v>
      </c>
      <c r="H8533" t="s">
        <v>263</v>
      </c>
      <c r="J8533"/>
      <c r="K8533"/>
      <c r="L8533"/>
      <c r="M8533"/>
      <c r="N8533"/>
      <c r="O8533"/>
      <c r="P8533"/>
      <c r="Q8533"/>
      <c r="R8533"/>
      <c r="S8533"/>
      <c r="T8533"/>
      <c r="U8533"/>
      <c r="V8533"/>
      <c r="W8533"/>
      <c r="X8533"/>
      <c r="Y8533"/>
      <c r="Z8533"/>
      <c r="AA8533"/>
      <c r="AB8533"/>
      <c r="AC8533"/>
      <c r="AD8533"/>
      <c r="AE8533"/>
      <c r="AF8533"/>
      <c r="AG8533"/>
      <c r="AH8533"/>
      <c r="AI8533"/>
      <c r="AJ8533"/>
      <c r="AK8533"/>
      <c r="AL8533"/>
      <c r="AM8533"/>
      <c r="AN8533"/>
      <c r="AO8533"/>
      <c r="AP8533"/>
      <c r="AQ8533"/>
      <c r="AR8533"/>
      <c r="AS8533"/>
      <c r="AT8533"/>
      <c r="AU8533"/>
      <c r="AV8533"/>
      <c r="AW8533"/>
      <c r="AX8533"/>
      <c r="AY8533"/>
      <c r="AZ8533"/>
    </row>
    <row r="8534" spans="1:54" hidden="1" x14ac:dyDescent="0.2">
      <c r="A8534">
        <v>582</v>
      </c>
      <c r="B8534" t="s">
        <v>357</v>
      </c>
      <c r="C8534" t="s">
        <v>267</v>
      </c>
      <c r="D8534" t="s">
        <v>21</v>
      </c>
      <c r="E8534" t="s">
        <v>266</v>
      </c>
      <c r="F8534" s="3" t="s">
        <v>265</v>
      </c>
      <c r="G8534" t="s">
        <v>264</v>
      </c>
      <c r="H8534" t="s">
        <v>263</v>
      </c>
      <c r="I8534" t="s">
        <v>1921</v>
      </c>
      <c r="J8534">
        <v>54.18</v>
      </c>
      <c r="K8534">
        <v>55.31</v>
      </c>
      <c r="L8534">
        <v>56.4</v>
      </c>
      <c r="M8534">
        <v>57.47</v>
      </c>
      <c r="N8534">
        <v>58.57</v>
      </c>
      <c r="O8534">
        <v>59.71</v>
      </c>
      <c r="P8534">
        <v>60.92</v>
      </c>
      <c r="Q8534">
        <v>62.3</v>
      </c>
      <c r="R8534">
        <v>63.5</v>
      </c>
      <c r="S8534">
        <v>64.774000000000001</v>
      </c>
      <c r="T8534">
        <v>66.016999999999996</v>
      </c>
      <c r="U8534">
        <v>67.242000000000004</v>
      </c>
      <c r="V8534">
        <v>68.45</v>
      </c>
      <c r="W8534">
        <v>69.644999999999996</v>
      </c>
      <c r="X8534">
        <v>70.825000000000003</v>
      </c>
      <c r="Y8534">
        <v>71.995999999999995</v>
      </c>
      <c r="Z8534">
        <v>73.156999999999996</v>
      </c>
      <c r="AA8534">
        <v>74.307000000000002</v>
      </c>
      <c r="AB8534">
        <v>75.456000000000003</v>
      </c>
      <c r="AC8534">
        <v>76.596999999999994</v>
      </c>
      <c r="AD8534">
        <v>77.635000000000005</v>
      </c>
      <c r="AE8534">
        <v>78.686000000000007</v>
      </c>
      <c r="AF8534">
        <v>79.727000000000004</v>
      </c>
      <c r="AG8534">
        <v>80.899000000000001</v>
      </c>
      <c r="AH8534">
        <v>82.031999999999996</v>
      </c>
      <c r="AI8534">
        <v>82.391999999999996</v>
      </c>
      <c r="AJ8534">
        <v>83.311000000000007</v>
      </c>
      <c r="AK8534">
        <v>84.218999999999994</v>
      </c>
      <c r="AL8534">
        <v>85.119</v>
      </c>
      <c r="AM8534">
        <v>86.025000000000006</v>
      </c>
      <c r="AN8534">
        <v>86.933000000000007</v>
      </c>
      <c r="AO8534">
        <v>87.84</v>
      </c>
      <c r="AP8534">
        <v>88.808999999999997</v>
      </c>
      <c r="AQ8534">
        <v>89.76</v>
      </c>
      <c r="AR8534">
        <v>90.727999999999994</v>
      </c>
      <c r="AS8534">
        <v>91.712999999999994</v>
      </c>
      <c r="AT8534">
        <v>92.691000000000003</v>
      </c>
      <c r="AU8534">
        <v>93.643000000000001</v>
      </c>
      <c r="AV8534">
        <v>94.575000000000003</v>
      </c>
      <c r="AW8534">
        <v>95.494</v>
      </c>
      <c r="AX8534">
        <v>96.406999999999996</v>
      </c>
      <c r="AY8534">
        <v>97.311999999999998</v>
      </c>
      <c r="AZ8534">
        <v>98.204999999999998</v>
      </c>
      <c r="BA8534">
        <v>99.076999999999998</v>
      </c>
      <c r="BB8534">
        <v>2016</v>
      </c>
    </row>
    <row r="8535" spans="1:54" hidden="1" x14ac:dyDescent="0.2">
      <c r="A8535">
        <v>582</v>
      </c>
      <c r="B8535" t="s">
        <v>357</v>
      </c>
      <c r="C8535" t="s">
        <v>262</v>
      </c>
      <c r="D8535" t="s">
        <v>21</v>
      </c>
      <c r="E8535" t="s">
        <v>260</v>
      </c>
      <c r="F8535" t="s">
        <v>259</v>
      </c>
      <c r="G8535" t="s">
        <v>225</v>
      </c>
      <c r="H8535" t="s">
        <v>222</v>
      </c>
      <c r="I8535" t="s">
        <v>1922</v>
      </c>
      <c r="J8535" s="3" t="s">
        <v>215</v>
      </c>
      <c r="K8535" s="3" t="s">
        <v>215</v>
      </c>
      <c r="L8535" s="3" t="s">
        <v>215</v>
      </c>
      <c r="M8535" s="3" t="s">
        <v>215</v>
      </c>
      <c r="N8535" s="3" t="s">
        <v>215</v>
      </c>
      <c r="O8535" s="3" t="s">
        <v>215</v>
      </c>
      <c r="P8535" s="3" t="s">
        <v>215</v>
      </c>
      <c r="Q8535" s="3" t="s">
        <v>215</v>
      </c>
      <c r="R8535" s="3" t="s">
        <v>215</v>
      </c>
      <c r="S8535" s="3" t="s">
        <v>215</v>
      </c>
      <c r="T8535" s="3" t="s">
        <v>215</v>
      </c>
      <c r="U8535" s="3" t="s">
        <v>215</v>
      </c>
      <c r="V8535" s="3" t="s">
        <v>215</v>
      </c>
      <c r="W8535" s="3" t="s">
        <v>215</v>
      </c>
      <c r="X8535" s="3" t="s">
        <v>215</v>
      </c>
      <c r="Y8535" s="3" t="s">
        <v>215</v>
      </c>
      <c r="Z8535" s="3" t="s">
        <v>215</v>
      </c>
      <c r="AA8535" s="3" t="s">
        <v>215</v>
      </c>
      <c r="AB8535" s="3">
        <v>72965</v>
      </c>
      <c r="AC8535" s="3">
        <v>78490</v>
      </c>
      <c r="AD8535" s="3">
        <v>90749</v>
      </c>
      <c r="AE8535" s="3">
        <v>103888</v>
      </c>
      <c r="AF8535" s="3">
        <v>121716</v>
      </c>
      <c r="AG8535" s="3">
        <v>152957</v>
      </c>
      <c r="AH8535" s="3">
        <v>190889</v>
      </c>
      <c r="AI8535" s="3">
        <v>228288.32</v>
      </c>
      <c r="AJ8535" s="3">
        <v>279472</v>
      </c>
      <c r="AK8535" s="3">
        <v>325437.90000000002</v>
      </c>
      <c r="AL8535" s="3">
        <v>429523</v>
      </c>
      <c r="AM8535" s="3">
        <v>462877.9</v>
      </c>
      <c r="AN8535" s="3">
        <v>588234</v>
      </c>
      <c r="AO8535" s="3">
        <v>719403</v>
      </c>
      <c r="AP8535" s="3">
        <v>733446</v>
      </c>
      <c r="AQ8535" s="3">
        <v>827311</v>
      </c>
      <c r="AR8535" s="3">
        <v>875741</v>
      </c>
      <c r="AS8535" s="3">
        <v>996234.22600000002</v>
      </c>
      <c r="AT8535" s="3">
        <v>1069243</v>
      </c>
      <c r="AU8535" s="3">
        <v>1176934.969</v>
      </c>
      <c r="AV8535" s="3">
        <v>1262200</v>
      </c>
      <c r="AW8535" s="3">
        <v>1407100.4469999999</v>
      </c>
      <c r="AX8535" s="3">
        <v>1568491.558</v>
      </c>
      <c r="AY8535" s="3">
        <v>1748063.254</v>
      </c>
      <c r="AZ8535" s="3">
        <v>1937290.723</v>
      </c>
      <c r="BA8535">
        <v>2146383.3319999999</v>
      </c>
      <c r="BB8535">
        <v>2015</v>
      </c>
    </row>
    <row r="8536" spans="1:54" hidden="1" x14ac:dyDescent="0.2">
      <c r="A8536">
        <v>582</v>
      </c>
      <c r="B8536" t="s">
        <v>357</v>
      </c>
      <c r="C8536" t="s">
        <v>261</v>
      </c>
      <c r="D8536" t="s">
        <v>21</v>
      </c>
      <c r="E8536" t="s">
        <v>260</v>
      </c>
      <c r="F8536" t="s">
        <v>259</v>
      </c>
      <c r="G8536" t="s">
        <v>217</v>
      </c>
      <c r="I8536" t="s">
        <v>258</v>
      </c>
      <c r="J8536" s="3" t="s">
        <v>215</v>
      </c>
      <c r="K8536" s="3" t="s">
        <v>215</v>
      </c>
      <c r="L8536" s="3" t="s">
        <v>215</v>
      </c>
      <c r="M8536" s="3" t="s">
        <v>215</v>
      </c>
      <c r="N8536" s="3" t="s">
        <v>215</v>
      </c>
      <c r="O8536" s="3" t="s">
        <v>215</v>
      </c>
      <c r="P8536" s="3" t="s">
        <v>215</v>
      </c>
      <c r="Q8536" s="3" t="s">
        <v>215</v>
      </c>
      <c r="R8536" s="3" t="s">
        <v>215</v>
      </c>
      <c r="S8536" s="3" t="s">
        <v>215</v>
      </c>
      <c r="T8536" s="3" t="s">
        <v>215</v>
      </c>
      <c r="U8536" s="3" t="s">
        <v>215</v>
      </c>
      <c r="V8536" s="3" t="s">
        <v>215</v>
      </c>
      <c r="W8536" s="3" t="s">
        <v>215</v>
      </c>
      <c r="X8536" s="3" t="s">
        <v>215</v>
      </c>
      <c r="Y8536" s="3" t="s">
        <v>215</v>
      </c>
      <c r="Z8536" s="3" t="s">
        <v>215</v>
      </c>
      <c r="AA8536" s="3" t="s">
        <v>215</v>
      </c>
      <c r="AB8536" s="3">
        <v>20.210999999999999</v>
      </c>
      <c r="AC8536" s="3">
        <v>19.625</v>
      </c>
      <c r="AD8536" s="3">
        <v>20.547999999999998</v>
      </c>
      <c r="AE8536" s="3">
        <v>21.585000000000001</v>
      </c>
      <c r="AF8536" s="3">
        <v>22.718</v>
      </c>
      <c r="AG8536" s="3">
        <v>24.934000000000001</v>
      </c>
      <c r="AH8536" s="3">
        <v>24.494</v>
      </c>
      <c r="AI8536" s="3">
        <v>24.977</v>
      </c>
      <c r="AJ8536" s="3">
        <v>26.326000000000001</v>
      </c>
      <c r="AK8536" s="3">
        <v>26.102</v>
      </c>
      <c r="AL8536" s="3">
        <v>26.579000000000001</v>
      </c>
      <c r="AM8536" s="3">
        <v>25.585000000000001</v>
      </c>
      <c r="AN8536" s="3">
        <v>27.26</v>
      </c>
      <c r="AO8536" s="3">
        <v>25.879000000000001</v>
      </c>
      <c r="AP8536" s="3">
        <v>22.599</v>
      </c>
      <c r="AQ8536" s="3">
        <v>23.082000000000001</v>
      </c>
      <c r="AR8536" s="3">
        <v>22.239000000000001</v>
      </c>
      <c r="AS8536" s="3">
        <v>23.76</v>
      </c>
      <c r="AT8536" s="3">
        <v>23.747</v>
      </c>
      <c r="AU8536" s="3">
        <v>23.501999999999999</v>
      </c>
      <c r="AV8536" s="3">
        <v>22.951000000000001</v>
      </c>
      <c r="AW8536" s="3">
        <v>22.954999999999998</v>
      </c>
      <c r="AX8536" s="3">
        <v>22.959</v>
      </c>
      <c r="AY8536" s="3">
        <v>23.047999999999998</v>
      </c>
      <c r="AZ8536" s="3">
        <v>23.062000000000001</v>
      </c>
      <c r="BA8536">
        <v>23.113</v>
      </c>
      <c r="BB8536">
        <v>2015</v>
      </c>
    </row>
    <row r="8537" spans="1:54" hidden="1" x14ac:dyDescent="0.2">
      <c r="A8537">
        <v>582</v>
      </c>
      <c r="B8537" t="s">
        <v>357</v>
      </c>
      <c r="C8537" t="s">
        <v>257</v>
      </c>
      <c r="D8537" t="s">
        <v>21</v>
      </c>
      <c r="E8537" t="s">
        <v>255</v>
      </c>
      <c r="F8537" t="s">
        <v>254</v>
      </c>
      <c r="G8537" t="s">
        <v>225</v>
      </c>
      <c r="H8537" t="s">
        <v>222</v>
      </c>
      <c r="I8537" t="s">
        <v>1922</v>
      </c>
      <c r="J8537" s="3" t="s">
        <v>215</v>
      </c>
      <c r="K8537" s="3" t="s">
        <v>215</v>
      </c>
      <c r="L8537" s="3" t="s">
        <v>215</v>
      </c>
      <c r="M8537" s="3" t="s">
        <v>215</v>
      </c>
      <c r="N8537" s="3" t="s">
        <v>215</v>
      </c>
      <c r="O8537" s="3" t="s">
        <v>215</v>
      </c>
      <c r="P8537" s="3" t="s">
        <v>215</v>
      </c>
      <c r="Q8537" s="3" t="s">
        <v>215</v>
      </c>
      <c r="R8537" s="3" t="s">
        <v>215</v>
      </c>
      <c r="S8537" s="3" t="s">
        <v>215</v>
      </c>
      <c r="T8537" s="3" t="s">
        <v>215</v>
      </c>
      <c r="U8537" s="3" t="s">
        <v>215</v>
      </c>
      <c r="V8537" s="3" t="s">
        <v>215</v>
      </c>
      <c r="W8537" s="3" t="s">
        <v>215</v>
      </c>
      <c r="X8537" s="3" t="s">
        <v>215</v>
      </c>
      <c r="Y8537" s="3" t="s">
        <v>215</v>
      </c>
      <c r="Z8537" s="3" t="s">
        <v>215</v>
      </c>
      <c r="AA8537" s="3" t="s">
        <v>215</v>
      </c>
      <c r="AB8537" s="3">
        <v>73419</v>
      </c>
      <c r="AC8537" s="3">
        <v>84817</v>
      </c>
      <c r="AD8537" s="3">
        <v>99751</v>
      </c>
      <c r="AE8537" s="3">
        <v>117285</v>
      </c>
      <c r="AF8537" s="3">
        <v>134334</v>
      </c>
      <c r="AG8537" s="3">
        <v>172885.6</v>
      </c>
      <c r="AH8537" s="3">
        <v>192373</v>
      </c>
      <c r="AI8537" s="3">
        <v>239364</v>
      </c>
      <c r="AJ8537" s="3">
        <v>276774</v>
      </c>
      <c r="AK8537" s="3">
        <v>350479.07900000003</v>
      </c>
      <c r="AL8537" s="3">
        <v>437416</v>
      </c>
      <c r="AM8537" s="3">
        <v>571807.09</v>
      </c>
      <c r="AN8537" s="3">
        <v>647711</v>
      </c>
      <c r="AO8537" s="3">
        <v>751298</v>
      </c>
      <c r="AP8537" s="3">
        <v>955966.40800000005</v>
      </c>
      <c r="AQ8537" s="3">
        <v>1094123</v>
      </c>
      <c r="AR8537" s="3">
        <v>1123418</v>
      </c>
      <c r="AS8537" s="3">
        <v>1257127.5</v>
      </c>
      <c r="AT8537" s="3">
        <v>1350875</v>
      </c>
      <c r="AU8537" s="3">
        <v>1413080</v>
      </c>
      <c r="AV8537" s="3">
        <v>1520423</v>
      </c>
      <c r="AW8537" s="3">
        <v>1698959.4069999999</v>
      </c>
      <c r="AX8537" s="3">
        <v>1889644.0619999999</v>
      </c>
      <c r="AY8537" s="3">
        <v>2093268.75</v>
      </c>
      <c r="AZ8537" s="3">
        <v>2317030.9360000002</v>
      </c>
      <c r="BA8537">
        <v>2561966.514</v>
      </c>
      <c r="BB8537">
        <v>2015</v>
      </c>
    </row>
    <row r="8538" spans="1:54" hidden="1" x14ac:dyDescent="0.2">
      <c r="A8538">
        <v>582</v>
      </c>
      <c r="B8538" t="s">
        <v>357</v>
      </c>
      <c r="C8538" t="s">
        <v>256</v>
      </c>
      <c r="D8538" t="s">
        <v>21</v>
      </c>
      <c r="E8538" t="s">
        <v>255</v>
      </c>
      <c r="F8538" t="s">
        <v>254</v>
      </c>
      <c r="G8538" t="s">
        <v>217</v>
      </c>
      <c r="I8538" t="s">
        <v>253</v>
      </c>
      <c r="J8538" s="3" t="s">
        <v>215</v>
      </c>
      <c r="K8538" s="3" t="s">
        <v>215</v>
      </c>
      <c r="L8538" s="3" t="s">
        <v>215</v>
      </c>
      <c r="M8538" s="3" t="s">
        <v>215</v>
      </c>
      <c r="N8538" s="3" t="s">
        <v>215</v>
      </c>
      <c r="O8538" s="3" t="s">
        <v>215</v>
      </c>
      <c r="P8538" s="3" t="s">
        <v>215</v>
      </c>
      <c r="Q8538" s="3" t="s">
        <v>215</v>
      </c>
      <c r="R8538" s="3" t="s">
        <v>215</v>
      </c>
      <c r="S8538" s="3" t="s">
        <v>215</v>
      </c>
      <c r="T8538" s="3" t="s">
        <v>215</v>
      </c>
      <c r="U8538" s="3" t="s">
        <v>215</v>
      </c>
      <c r="V8538" s="3" t="s">
        <v>215</v>
      </c>
      <c r="W8538" s="3" t="s">
        <v>215</v>
      </c>
      <c r="X8538" s="3" t="s">
        <v>215</v>
      </c>
      <c r="Y8538" s="3" t="s">
        <v>215</v>
      </c>
      <c r="Z8538" s="3" t="s">
        <v>215</v>
      </c>
      <c r="AA8538" s="3" t="s">
        <v>215</v>
      </c>
      <c r="AB8538" s="3">
        <v>20.337</v>
      </c>
      <c r="AC8538" s="3">
        <v>21.207000000000001</v>
      </c>
      <c r="AD8538" s="3">
        <v>22.585999999999999</v>
      </c>
      <c r="AE8538" s="3">
        <v>24.369</v>
      </c>
      <c r="AF8538" s="3">
        <v>25.073</v>
      </c>
      <c r="AG8538" s="3">
        <v>28.183</v>
      </c>
      <c r="AH8538" s="3">
        <v>24.684000000000001</v>
      </c>
      <c r="AI8538" s="3">
        <v>26.189</v>
      </c>
      <c r="AJ8538" s="3">
        <v>26.071999999999999</v>
      </c>
      <c r="AK8538" s="3">
        <v>28.111000000000001</v>
      </c>
      <c r="AL8538" s="3">
        <v>27.067</v>
      </c>
      <c r="AM8538" s="3">
        <v>31.606000000000002</v>
      </c>
      <c r="AN8538" s="3">
        <v>30.016999999999999</v>
      </c>
      <c r="AO8538" s="3">
        <v>27.026</v>
      </c>
      <c r="AP8538" s="3">
        <v>29.456</v>
      </c>
      <c r="AQ8538" s="3">
        <v>30.526</v>
      </c>
      <c r="AR8538" s="3">
        <v>28.529</v>
      </c>
      <c r="AS8538" s="3">
        <v>29.983000000000001</v>
      </c>
      <c r="AT8538" s="3">
        <v>30.001000000000001</v>
      </c>
      <c r="AU8538" s="3">
        <v>28.216999999999999</v>
      </c>
      <c r="AV8538" s="3">
        <v>27.646999999999998</v>
      </c>
      <c r="AW8538" s="3">
        <v>27.716000000000001</v>
      </c>
      <c r="AX8538" s="3">
        <v>27.66</v>
      </c>
      <c r="AY8538" s="3">
        <v>27.599</v>
      </c>
      <c r="AZ8538" s="3">
        <v>27.582999999999998</v>
      </c>
      <c r="BA8538">
        <v>27.588000000000001</v>
      </c>
      <c r="BB8538">
        <v>2015</v>
      </c>
    </row>
    <row r="8539" spans="1:54" hidden="1" x14ac:dyDescent="0.2">
      <c r="A8539">
        <v>582</v>
      </c>
      <c r="B8539" t="s">
        <v>357</v>
      </c>
      <c r="C8539" t="s">
        <v>252</v>
      </c>
      <c r="D8539" t="s">
        <v>21</v>
      </c>
      <c r="E8539" t="s">
        <v>250</v>
      </c>
      <c r="F8539" t="s">
        <v>249</v>
      </c>
      <c r="G8539" t="s">
        <v>225</v>
      </c>
      <c r="H8539" t="s">
        <v>222</v>
      </c>
      <c r="I8539" t="s">
        <v>1922</v>
      </c>
      <c r="J8539" s="3" t="s">
        <v>215</v>
      </c>
      <c r="K8539" s="3" t="s">
        <v>215</v>
      </c>
      <c r="L8539" s="3" t="s">
        <v>215</v>
      </c>
      <c r="M8539" s="3" t="s">
        <v>215</v>
      </c>
      <c r="N8539" s="3" t="s">
        <v>215</v>
      </c>
      <c r="O8539" s="3" t="s">
        <v>215</v>
      </c>
      <c r="P8539" s="3" t="s">
        <v>215</v>
      </c>
      <c r="Q8539" s="3" t="s">
        <v>215</v>
      </c>
      <c r="R8539" s="3" t="s">
        <v>215</v>
      </c>
      <c r="S8539" s="3" t="s">
        <v>215</v>
      </c>
      <c r="T8539" s="3" t="s">
        <v>215</v>
      </c>
      <c r="U8539" s="3" t="s">
        <v>215</v>
      </c>
      <c r="V8539" s="3" t="s">
        <v>215</v>
      </c>
      <c r="W8539" s="3" t="s">
        <v>215</v>
      </c>
      <c r="X8539" s="3" t="s">
        <v>215</v>
      </c>
      <c r="Y8539" s="3" t="s">
        <v>215</v>
      </c>
      <c r="Z8539" s="3" t="s">
        <v>215</v>
      </c>
      <c r="AA8539" s="3" t="s">
        <v>215</v>
      </c>
      <c r="AB8539" s="3">
        <v>-454</v>
      </c>
      <c r="AC8539" s="3">
        <v>-6327</v>
      </c>
      <c r="AD8539" s="3">
        <v>-9002</v>
      </c>
      <c r="AE8539" s="3">
        <v>-13397</v>
      </c>
      <c r="AF8539" s="3">
        <v>-12618</v>
      </c>
      <c r="AG8539" s="3">
        <v>-19928.599999999999</v>
      </c>
      <c r="AH8539" s="3">
        <v>-1484</v>
      </c>
      <c r="AI8539" s="3">
        <v>-11075.68</v>
      </c>
      <c r="AJ8539" s="3">
        <v>2698</v>
      </c>
      <c r="AK8539" s="3">
        <v>-25041.179</v>
      </c>
      <c r="AL8539" s="3">
        <v>-7893</v>
      </c>
      <c r="AM8539" s="3">
        <v>-108929.19</v>
      </c>
      <c r="AN8539" s="3">
        <v>-59477</v>
      </c>
      <c r="AO8539" s="3">
        <v>-31895</v>
      </c>
      <c r="AP8539" s="3">
        <v>-222520.408</v>
      </c>
      <c r="AQ8539" s="3">
        <v>-266812</v>
      </c>
      <c r="AR8539" s="3">
        <v>-247677</v>
      </c>
      <c r="AS8539" s="3">
        <v>-260893.274</v>
      </c>
      <c r="AT8539" s="3">
        <v>-281632</v>
      </c>
      <c r="AU8539" s="3">
        <v>-236145.03099999999</v>
      </c>
      <c r="AV8539" s="3">
        <v>-258223</v>
      </c>
      <c r="AW8539" s="3">
        <v>-291858.95899999997</v>
      </c>
      <c r="AX8539" s="3">
        <v>-321152.50400000002</v>
      </c>
      <c r="AY8539" s="3">
        <v>-345205.49599999998</v>
      </c>
      <c r="AZ8539" s="3">
        <v>-379740.21299999999</v>
      </c>
      <c r="BA8539">
        <v>-415583.18199999997</v>
      </c>
      <c r="BB8539">
        <v>2015</v>
      </c>
    </row>
    <row r="8540" spans="1:54" hidden="1" x14ac:dyDescent="0.2">
      <c r="A8540">
        <v>582</v>
      </c>
      <c r="B8540" t="s">
        <v>357</v>
      </c>
      <c r="C8540" t="s">
        <v>251</v>
      </c>
      <c r="D8540" t="s">
        <v>21</v>
      </c>
      <c r="E8540" t="s">
        <v>250</v>
      </c>
      <c r="F8540" t="s">
        <v>249</v>
      </c>
      <c r="G8540" t="s">
        <v>217</v>
      </c>
      <c r="I8540" t="s">
        <v>248</v>
      </c>
      <c r="J8540" s="3" t="s">
        <v>215</v>
      </c>
      <c r="K8540" s="3" t="s">
        <v>215</v>
      </c>
      <c r="L8540" s="3" t="s">
        <v>215</v>
      </c>
      <c r="M8540" s="3" t="s">
        <v>215</v>
      </c>
      <c r="N8540" s="3" t="s">
        <v>215</v>
      </c>
      <c r="O8540" s="3" t="s">
        <v>215</v>
      </c>
      <c r="P8540" s="3" t="s">
        <v>215</v>
      </c>
      <c r="Q8540" s="3" t="s">
        <v>215</v>
      </c>
      <c r="R8540" s="3" t="s">
        <v>215</v>
      </c>
      <c r="S8540" s="3" t="s">
        <v>215</v>
      </c>
      <c r="T8540" s="3" t="s">
        <v>215</v>
      </c>
      <c r="U8540" s="3" t="s">
        <v>215</v>
      </c>
      <c r="V8540" s="3" t="s">
        <v>215</v>
      </c>
      <c r="W8540" s="3" t="s">
        <v>215</v>
      </c>
      <c r="X8540" s="3" t="s">
        <v>215</v>
      </c>
      <c r="Y8540" s="3" t="s">
        <v>215</v>
      </c>
      <c r="Z8540" s="3" t="s">
        <v>215</v>
      </c>
      <c r="AA8540" s="3" t="s">
        <v>215</v>
      </c>
      <c r="AB8540" s="3">
        <v>-0.126</v>
      </c>
      <c r="AC8540" s="3">
        <v>-1.5820000000000001</v>
      </c>
      <c r="AD8540" s="3">
        <v>-2.0379999999999998</v>
      </c>
      <c r="AE8540" s="3">
        <v>-2.7839999999999998</v>
      </c>
      <c r="AF8540" s="3">
        <v>-2.355</v>
      </c>
      <c r="AG8540" s="3">
        <v>-3.2490000000000001</v>
      </c>
      <c r="AH8540" s="3">
        <v>-0.19</v>
      </c>
      <c r="AI8540" s="3">
        <v>-1.212</v>
      </c>
      <c r="AJ8540" s="3">
        <v>0.254</v>
      </c>
      <c r="AK8540" s="3">
        <v>-2.008</v>
      </c>
      <c r="AL8540" s="3">
        <v>-0.48799999999999999</v>
      </c>
      <c r="AM8540" s="3">
        <v>-6.0209999999999999</v>
      </c>
      <c r="AN8540" s="3">
        <v>-2.7559999999999998</v>
      </c>
      <c r="AO8540" s="3">
        <v>-1.147</v>
      </c>
      <c r="AP8540" s="3">
        <v>-6.8559999999999999</v>
      </c>
      <c r="AQ8540" s="3">
        <v>-7.444</v>
      </c>
      <c r="AR8540" s="3">
        <v>-6.29</v>
      </c>
      <c r="AS8540" s="3">
        <v>-6.2220000000000004</v>
      </c>
      <c r="AT8540" s="3">
        <v>-6.2549999999999999</v>
      </c>
      <c r="AU8540" s="3">
        <v>-4.7149999999999999</v>
      </c>
      <c r="AV8540" s="3">
        <v>-4.6950000000000003</v>
      </c>
      <c r="AW8540" s="3">
        <v>-4.7610000000000001</v>
      </c>
      <c r="AX8540" s="3">
        <v>-4.7009999999999996</v>
      </c>
      <c r="AY8540" s="3">
        <v>-4.5510000000000002</v>
      </c>
      <c r="AZ8540" s="3">
        <v>-4.5209999999999999</v>
      </c>
      <c r="BA8540">
        <v>-4.4749999999999996</v>
      </c>
      <c r="BB8540">
        <v>2015</v>
      </c>
    </row>
    <row r="8541" spans="1:54" hidden="1" x14ac:dyDescent="0.2">
      <c r="A8541">
        <v>582</v>
      </c>
      <c r="B8541" t="s">
        <v>357</v>
      </c>
      <c r="C8541" t="s">
        <v>247</v>
      </c>
      <c r="D8541" t="s">
        <v>21</v>
      </c>
      <c r="E8541" t="s">
        <v>245</v>
      </c>
      <c r="F8541" t="s">
        <v>244</v>
      </c>
      <c r="G8541" t="s">
        <v>225</v>
      </c>
      <c r="H8541" t="s">
        <v>222</v>
      </c>
      <c r="I8541" t="s">
        <v>1922</v>
      </c>
      <c r="J8541" s="3" t="s">
        <v>215</v>
      </c>
      <c r="K8541" s="3" t="s">
        <v>215</v>
      </c>
      <c r="L8541" s="3" t="s">
        <v>215</v>
      </c>
      <c r="M8541" s="3" t="s">
        <v>215</v>
      </c>
      <c r="N8541" s="3" t="s">
        <v>215</v>
      </c>
      <c r="O8541" s="3" t="s">
        <v>215</v>
      </c>
      <c r="P8541" s="3" t="s">
        <v>215</v>
      </c>
      <c r="Q8541" s="3" t="s">
        <v>215</v>
      </c>
      <c r="R8541" s="3" t="s">
        <v>215</v>
      </c>
      <c r="S8541" s="3" t="s">
        <v>215</v>
      </c>
      <c r="T8541" s="3" t="s">
        <v>215</v>
      </c>
      <c r="U8541" s="3" t="s">
        <v>215</v>
      </c>
      <c r="V8541" s="3" t="s">
        <v>215</v>
      </c>
      <c r="W8541" s="3" t="s">
        <v>215</v>
      </c>
      <c r="X8541" s="3" t="s">
        <v>215</v>
      </c>
      <c r="Y8541" s="3" t="s">
        <v>215</v>
      </c>
      <c r="Z8541" s="3" t="s">
        <v>215</v>
      </c>
      <c r="AA8541" s="3" t="s">
        <v>215</v>
      </c>
      <c r="AB8541" s="3">
        <v>-1029.135</v>
      </c>
      <c r="AC8541" s="3">
        <v>-2219.8229999999999</v>
      </c>
      <c r="AD8541" s="3">
        <v>-1968.9960000000001</v>
      </c>
      <c r="AE8541" s="3">
        <v>-2672.752</v>
      </c>
      <c r="AF8541" s="3">
        <v>-2246.0120000000002</v>
      </c>
      <c r="AG8541" s="3">
        <v>-3165.6970000000001</v>
      </c>
      <c r="AH8541" s="3">
        <v>-338.21600000000001</v>
      </c>
      <c r="AI8541" s="3">
        <v>-1276.9349999999999</v>
      </c>
      <c r="AJ8541" s="3">
        <v>211.60900000000001</v>
      </c>
      <c r="AK8541" s="3">
        <v>-2182.8809999999999</v>
      </c>
      <c r="AL8541" s="3">
        <v>-631.66</v>
      </c>
      <c r="AM8541" s="3">
        <v>-5705.3770000000004</v>
      </c>
      <c r="AN8541" s="3">
        <v>-2948.4470000000001</v>
      </c>
      <c r="AO8541" s="3">
        <v>-31098.656999999999</v>
      </c>
      <c r="AP8541" s="3">
        <v>-217791.484</v>
      </c>
      <c r="AQ8541" s="3">
        <v>-256629.93599999999</v>
      </c>
      <c r="AR8541" s="3">
        <v>-242575.144</v>
      </c>
      <c r="AS8541" s="3">
        <v>-267431.02399999998</v>
      </c>
      <c r="AT8541" s="3">
        <v>-283865.14500000002</v>
      </c>
      <c r="AU8541" s="3">
        <v>-210245.65100000001</v>
      </c>
      <c r="AV8541" s="3">
        <v>-258829.864</v>
      </c>
      <c r="AW8541" s="3">
        <v>-292420.64500000002</v>
      </c>
      <c r="AX8541" s="3">
        <v>-322263.10600000003</v>
      </c>
      <c r="AY8541" s="3">
        <v>-350312.89199999999</v>
      </c>
      <c r="AZ8541" s="3">
        <v>-383883.93400000001</v>
      </c>
      <c r="BA8541">
        <v>-415583.18199999997</v>
      </c>
      <c r="BB8541">
        <v>2015</v>
      </c>
    </row>
    <row r="8542" spans="1:54" hidden="1" x14ac:dyDescent="0.2">
      <c r="A8542">
        <v>582</v>
      </c>
      <c r="B8542" t="s">
        <v>357</v>
      </c>
      <c r="C8542" t="s">
        <v>246</v>
      </c>
      <c r="D8542" t="s">
        <v>21</v>
      </c>
      <c r="E8542" t="s">
        <v>245</v>
      </c>
      <c r="F8542" t="s">
        <v>244</v>
      </c>
      <c r="G8542" t="s">
        <v>243</v>
      </c>
    </row>
    <row r="8543" spans="1:54" hidden="1" x14ac:dyDescent="0.2">
      <c r="A8543">
        <v>582</v>
      </c>
      <c r="B8543" t="s">
        <v>357</v>
      </c>
      <c r="C8543" t="s">
        <v>242</v>
      </c>
      <c r="D8543" t="s">
        <v>21</v>
      </c>
      <c r="E8543" t="s">
        <v>240</v>
      </c>
      <c r="F8543" t="s">
        <v>239</v>
      </c>
      <c r="G8543" t="s">
        <v>225</v>
      </c>
      <c r="H8543" t="s">
        <v>222</v>
      </c>
      <c r="I8543" t="s">
        <v>1922</v>
      </c>
      <c r="J8543" s="3" t="s">
        <v>215</v>
      </c>
      <c r="K8543" s="3" t="s">
        <v>215</v>
      </c>
      <c r="L8543" s="3" t="s">
        <v>215</v>
      </c>
      <c r="M8543" s="3" t="s">
        <v>215</v>
      </c>
      <c r="N8543" s="3" t="s">
        <v>215</v>
      </c>
      <c r="O8543" s="3" t="s">
        <v>215</v>
      </c>
      <c r="P8543" s="3" t="s">
        <v>215</v>
      </c>
      <c r="Q8543" s="3" t="s">
        <v>215</v>
      </c>
      <c r="R8543" s="3" t="s">
        <v>215</v>
      </c>
      <c r="S8543" s="3" t="s">
        <v>215</v>
      </c>
      <c r="T8543" s="3" t="s">
        <v>215</v>
      </c>
      <c r="U8543" s="3" t="s">
        <v>215</v>
      </c>
      <c r="V8543" s="3" t="s">
        <v>215</v>
      </c>
      <c r="W8543" s="3" t="s">
        <v>215</v>
      </c>
      <c r="X8543" s="3" t="s">
        <v>215</v>
      </c>
      <c r="Y8543" s="3" t="s">
        <v>215</v>
      </c>
      <c r="Z8543" s="3" t="s">
        <v>215</v>
      </c>
      <c r="AA8543" s="3" t="s">
        <v>215</v>
      </c>
      <c r="AB8543" s="3">
        <v>1596</v>
      </c>
      <c r="AC8543" s="3">
        <v>-4000</v>
      </c>
      <c r="AD8543" s="3">
        <v>-5488</v>
      </c>
      <c r="AE8543" s="3">
        <v>-8912</v>
      </c>
      <c r="AF8543" s="3">
        <v>-7288</v>
      </c>
      <c r="AG8543" s="3">
        <v>-13533.6</v>
      </c>
      <c r="AH8543" s="3">
        <v>5733</v>
      </c>
      <c r="AI8543" s="3">
        <v>-4454.68</v>
      </c>
      <c r="AJ8543" s="3">
        <v>10663</v>
      </c>
      <c r="AK8543" s="3">
        <v>-12381.179</v>
      </c>
      <c r="AL8543" s="3">
        <v>8837</v>
      </c>
      <c r="AM8543" s="3">
        <v>-88439.1</v>
      </c>
      <c r="AN8543" s="3">
        <v>-34077</v>
      </c>
      <c r="AO8543" s="3">
        <v>-2109</v>
      </c>
      <c r="AP8543" s="3">
        <v>-182636.408</v>
      </c>
      <c r="AQ8543" s="3">
        <v>-212728</v>
      </c>
      <c r="AR8543" s="3">
        <v>-180939</v>
      </c>
      <c r="AS8543" s="3">
        <v>-178871.274</v>
      </c>
      <c r="AT8543" s="3">
        <v>-194750</v>
      </c>
      <c r="AU8543" s="3">
        <v>-137245.03099999999</v>
      </c>
      <c r="AV8543" s="3">
        <v>-145396.72</v>
      </c>
      <c r="AW8543" s="3">
        <v>-162188.986</v>
      </c>
      <c r="AX8543" s="3">
        <v>-175336.29199999999</v>
      </c>
      <c r="AY8543" s="3">
        <v>-180102.639</v>
      </c>
      <c r="AZ8543" s="3">
        <v>-193845.13</v>
      </c>
      <c r="BA8543">
        <v>-207439.84599999999</v>
      </c>
      <c r="BB8543">
        <v>2015</v>
      </c>
    </row>
    <row r="8544" spans="1:54" hidden="1" x14ac:dyDescent="0.2">
      <c r="A8544">
        <v>582</v>
      </c>
      <c r="B8544" t="s">
        <v>357</v>
      </c>
      <c r="C8544" t="s">
        <v>241</v>
      </c>
      <c r="D8544" t="s">
        <v>21</v>
      </c>
      <c r="E8544" t="s">
        <v>240</v>
      </c>
      <c r="F8544" t="s">
        <v>239</v>
      </c>
      <c r="G8544" t="s">
        <v>217</v>
      </c>
      <c r="I8544" t="s">
        <v>238</v>
      </c>
      <c r="J8544" s="3" t="s">
        <v>215</v>
      </c>
      <c r="K8544" s="3" t="s">
        <v>215</v>
      </c>
      <c r="L8544" s="3" t="s">
        <v>215</v>
      </c>
      <c r="M8544" s="3" t="s">
        <v>215</v>
      </c>
      <c r="N8544" s="3" t="s">
        <v>215</v>
      </c>
      <c r="O8544" s="3" t="s">
        <v>215</v>
      </c>
      <c r="P8544" s="3" t="s">
        <v>215</v>
      </c>
      <c r="Q8544" s="3" t="s">
        <v>215</v>
      </c>
      <c r="R8544" s="3" t="s">
        <v>215</v>
      </c>
      <c r="S8544" s="3" t="s">
        <v>215</v>
      </c>
      <c r="T8544" s="3" t="s">
        <v>215</v>
      </c>
      <c r="U8544" s="3" t="s">
        <v>215</v>
      </c>
      <c r="V8544" s="3" t="s">
        <v>215</v>
      </c>
      <c r="W8544" s="3" t="s">
        <v>215</v>
      </c>
      <c r="X8544" s="3" t="s">
        <v>215</v>
      </c>
      <c r="Y8544" s="3" t="s">
        <v>215</v>
      </c>
      <c r="Z8544" s="3" t="s">
        <v>215</v>
      </c>
      <c r="AA8544" s="3" t="s">
        <v>215</v>
      </c>
      <c r="AB8544" s="3">
        <v>0.442</v>
      </c>
      <c r="AC8544" s="3">
        <v>-1</v>
      </c>
      <c r="AD8544" s="3">
        <v>-1.2430000000000001</v>
      </c>
      <c r="AE8544" s="3">
        <v>-1.8520000000000001</v>
      </c>
      <c r="AF8544" s="3">
        <v>-1.36</v>
      </c>
      <c r="AG8544" s="3">
        <v>-2.206</v>
      </c>
      <c r="AH8544" s="3">
        <v>0.73599999999999999</v>
      </c>
      <c r="AI8544" s="3">
        <v>-0.48699999999999999</v>
      </c>
      <c r="AJ8544" s="3">
        <v>1.004</v>
      </c>
      <c r="AK8544" s="3">
        <v>-0.99299999999999999</v>
      </c>
      <c r="AL8544" s="3">
        <v>0.54700000000000004</v>
      </c>
      <c r="AM8544" s="3">
        <v>-4.8879999999999999</v>
      </c>
      <c r="AN8544" s="3">
        <v>-1.579</v>
      </c>
      <c r="AO8544" s="3">
        <v>-7.5999999999999998E-2</v>
      </c>
      <c r="AP8544" s="3">
        <v>-5.6280000000000001</v>
      </c>
      <c r="AQ8544" s="3">
        <v>-5.9349999999999996</v>
      </c>
      <c r="AR8544" s="3">
        <v>-4.5949999999999998</v>
      </c>
      <c r="AS8544" s="3">
        <v>-4.266</v>
      </c>
      <c r="AT8544" s="3">
        <v>-4.3250000000000002</v>
      </c>
      <c r="AU8544" s="3">
        <v>-2.7410000000000001</v>
      </c>
      <c r="AV8544" s="3">
        <v>-2.6440000000000001</v>
      </c>
      <c r="AW8544" s="3">
        <v>-2.6459999999999999</v>
      </c>
      <c r="AX8544" s="3">
        <v>-2.5670000000000002</v>
      </c>
      <c r="AY8544" s="3">
        <v>-2.375</v>
      </c>
      <c r="AZ8544" s="3">
        <v>-2.3079999999999998</v>
      </c>
      <c r="BA8544">
        <v>-2.234</v>
      </c>
      <c r="BB8544">
        <v>2015</v>
      </c>
    </row>
    <row r="8545" spans="1:54" hidden="1" x14ac:dyDescent="0.2">
      <c r="A8545">
        <v>582</v>
      </c>
      <c r="B8545" t="s">
        <v>357</v>
      </c>
      <c r="C8545" t="s">
        <v>237</v>
      </c>
      <c r="D8545" t="s">
        <v>21</v>
      </c>
      <c r="E8545" t="s">
        <v>235</v>
      </c>
      <c r="F8545" t="s">
        <v>234</v>
      </c>
      <c r="G8545" t="s">
        <v>225</v>
      </c>
      <c r="H8545" t="s">
        <v>222</v>
      </c>
    </row>
    <row r="8546" spans="1:54" hidden="1" x14ac:dyDescent="0.2">
      <c r="A8546">
        <v>582</v>
      </c>
      <c r="B8546" t="s">
        <v>357</v>
      </c>
      <c r="C8546" t="s">
        <v>236</v>
      </c>
      <c r="D8546" t="s">
        <v>21</v>
      </c>
      <c r="E8546" t="s">
        <v>235</v>
      </c>
      <c r="F8546" t="s">
        <v>234</v>
      </c>
      <c r="G8546" t="s">
        <v>217</v>
      </c>
    </row>
    <row r="8547" spans="1:54" hidden="1" x14ac:dyDescent="0.2">
      <c r="A8547">
        <v>582</v>
      </c>
      <c r="B8547" t="s">
        <v>357</v>
      </c>
      <c r="C8547" t="s">
        <v>233</v>
      </c>
      <c r="D8547" t="s">
        <v>21</v>
      </c>
      <c r="E8547" t="s">
        <v>231</v>
      </c>
      <c r="F8547" t="s">
        <v>230</v>
      </c>
      <c r="G8547" t="s">
        <v>225</v>
      </c>
      <c r="H8547" t="s">
        <v>222</v>
      </c>
      <c r="I8547" t="s">
        <v>1922</v>
      </c>
      <c r="J8547" s="3" t="s">
        <v>215</v>
      </c>
      <c r="K8547" s="3" t="s">
        <v>215</v>
      </c>
      <c r="L8547" s="3" t="s">
        <v>215</v>
      </c>
      <c r="M8547" s="3" t="s">
        <v>215</v>
      </c>
      <c r="N8547" s="3" t="s">
        <v>215</v>
      </c>
      <c r="O8547" s="3" t="s">
        <v>215</v>
      </c>
      <c r="P8547" s="3" t="s">
        <v>215</v>
      </c>
      <c r="Q8547" s="3" t="s">
        <v>215</v>
      </c>
      <c r="R8547" s="3" t="s">
        <v>215</v>
      </c>
      <c r="S8547" s="3" t="s">
        <v>215</v>
      </c>
      <c r="T8547" s="3" t="s">
        <v>215</v>
      </c>
      <c r="U8547" s="3" t="s">
        <v>215</v>
      </c>
      <c r="V8547" s="3" t="s">
        <v>215</v>
      </c>
      <c r="W8547" s="3" t="s">
        <v>215</v>
      </c>
      <c r="X8547" s="3" t="s">
        <v>215</v>
      </c>
      <c r="Y8547" s="3" t="s">
        <v>215</v>
      </c>
      <c r="Z8547" s="3" t="s">
        <v>215</v>
      </c>
      <c r="AA8547" s="3" t="s">
        <v>215</v>
      </c>
      <c r="AB8547" s="3" t="s">
        <v>215</v>
      </c>
      <c r="AC8547" s="3" t="s">
        <v>215</v>
      </c>
      <c r="AD8547" s="3">
        <v>138816.71</v>
      </c>
      <c r="AE8547" s="3">
        <v>155345.736</v>
      </c>
      <c r="AF8547" s="3">
        <v>188511.867</v>
      </c>
      <c r="AG8547" s="3">
        <v>232387.38099999999</v>
      </c>
      <c r="AH8547" s="3">
        <v>291833.30300000001</v>
      </c>
      <c r="AI8547" s="3">
        <v>333989.946</v>
      </c>
      <c r="AJ8547" s="3">
        <v>407714.01400000002</v>
      </c>
      <c r="AK8547" s="3">
        <v>509893.13199999998</v>
      </c>
      <c r="AL8547" s="3">
        <v>637028.12199999997</v>
      </c>
      <c r="AM8547" s="3">
        <v>817131.09299999999</v>
      </c>
      <c r="AN8547" s="3">
        <v>1037570.37</v>
      </c>
      <c r="AO8547" s="3">
        <v>1239630.4480000001</v>
      </c>
      <c r="AP8547" s="3">
        <v>1570443.0419999999</v>
      </c>
      <c r="AQ8547" s="3">
        <v>1857347.4569999999</v>
      </c>
      <c r="AR8547" s="3">
        <v>2166235.906</v>
      </c>
      <c r="AS8547" s="3">
        <v>2388584.9789999998</v>
      </c>
      <c r="AT8547" s="3">
        <v>2694014.2050000001</v>
      </c>
      <c r="AU8547" s="3">
        <v>2916109.7059999998</v>
      </c>
      <c r="AV8547" s="3">
        <v>3212382.537</v>
      </c>
      <c r="AW8547" s="3">
        <v>3563263.5789999999</v>
      </c>
      <c r="AX8547" s="3">
        <v>3973032.767</v>
      </c>
      <c r="AY8547" s="3">
        <v>4423224.8039999995</v>
      </c>
      <c r="AZ8547" s="3">
        <v>4916090.2489999998</v>
      </c>
      <c r="BA8547">
        <v>5458796.6289999997</v>
      </c>
      <c r="BB8547">
        <v>2015</v>
      </c>
    </row>
    <row r="8548" spans="1:54" hidden="1" x14ac:dyDescent="0.2">
      <c r="A8548">
        <v>582</v>
      </c>
      <c r="B8548" t="s">
        <v>357</v>
      </c>
      <c r="C8548" t="s">
        <v>232</v>
      </c>
      <c r="D8548" t="s">
        <v>21</v>
      </c>
      <c r="E8548" t="s">
        <v>231</v>
      </c>
      <c r="F8548" t="s">
        <v>230</v>
      </c>
      <c r="G8548" t="s">
        <v>217</v>
      </c>
      <c r="I8548" t="s">
        <v>229</v>
      </c>
      <c r="J8548" s="3" t="s">
        <v>215</v>
      </c>
      <c r="K8548" s="3" t="s">
        <v>215</v>
      </c>
      <c r="L8548" s="3" t="s">
        <v>215</v>
      </c>
      <c r="M8548" s="3" t="s">
        <v>215</v>
      </c>
      <c r="N8548" s="3" t="s">
        <v>215</v>
      </c>
      <c r="O8548" s="3" t="s">
        <v>215</v>
      </c>
      <c r="P8548" s="3" t="s">
        <v>215</v>
      </c>
      <c r="Q8548" s="3" t="s">
        <v>215</v>
      </c>
      <c r="R8548" s="3" t="s">
        <v>215</v>
      </c>
      <c r="S8548" s="3" t="s">
        <v>215</v>
      </c>
      <c r="T8548" s="3" t="s">
        <v>215</v>
      </c>
      <c r="U8548" s="3" t="s">
        <v>215</v>
      </c>
      <c r="V8548" s="3" t="s">
        <v>215</v>
      </c>
      <c r="W8548" s="3" t="s">
        <v>215</v>
      </c>
      <c r="X8548" s="3" t="s">
        <v>215</v>
      </c>
      <c r="Y8548" s="3" t="s">
        <v>215</v>
      </c>
      <c r="Z8548" s="3" t="s">
        <v>215</v>
      </c>
      <c r="AA8548" s="3" t="s">
        <v>215</v>
      </c>
      <c r="AB8548" s="3" t="s">
        <v>215</v>
      </c>
      <c r="AC8548" s="3" t="s">
        <v>215</v>
      </c>
      <c r="AD8548" s="3">
        <v>31.431999999999999</v>
      </c>
      <c r="AE8548" s="3">
        <v>32.277000000000001</v>
      </c>
      <c r="AF8548" s="3">
        <v>35.186</v>
      </c>
      <c r="AG8548" s="3">
        <v>37.881999999999998</v>
      </c>
      <c r="AH8548" s="3">
        <v>37.445999999999998</v>
      </c>
      <c r="AI8548" s="3">
        <v>36.542000000000002</v>
      </c>
      <c r="AJ8548" s="3">
        <v>38.406999999999996</v>
      </c>
      <c r="AK8548" s="3">
        <v>40.896999999999998</v>
      </c>
      <c r="AL8548" s="3">
        <v>39.418999999999997</v>
      </c>
      <c r="AM8548" s="3">
        <v>45.167000000000002</v>
      </c>
      <c r="AN8548" s="3">
        <v>48.084000000000003</v>
      </c>
      <c r="AO8548" s="3">
        <v>44.593000000000004</v>
      </c>
      <c r="AP8548" s="3">
        <v>48.39</v>
      </c>
      <c r="AQ8548" s="3">
        <v>51.82</v>
      </c>
      <c r="AR8548" s="3">
        <v>55.011000000000003</v>
      </c>
      <c r="AS8548" s="3">
        <v>56.968000000000004</v>
      </c>
      <c r="AT8548" s="3">
        <v>59.831000000000003</v>
      </c>
      <c r="AU8548" s="3">
        <v>58.231000000000002</v>
      </c>
      <c r="AV8548" s="3">
        <v>58.412999999999997</v>
      </c>
      <c r="AW8548" s="3">
        <v>58.13</v>
      </c>
      <c r="AX8548" s="3">
        <v>58.155999999999999</v>
      </c>
      <c r="AY8548" s="3">
        <v>58.319000000000003</v>
      </c>
      <c r="AZ8548" s="3">
        <v>58.523000000000003</v>
      </c>
      <c r="BA8548">
        <v>58.781999999999996</v>
      </c>
      <c r="BB8548">
        <v>2015</v>
      </c>
    </row>
    <row r="8549" spans="1:54" hidden="1" x14ac:dyDescent="0.2">
      <c r="A8549">
        <v>582</v>
      </c>
      <c r="B8549" t="s">
        <v>357</v>
      </c>
      <c r="C8549" t="s">
        <v>228</v>
      </c>
      <c r="D8549" t="s">
        <v>21</v>
      </c>
      <c r="E8549" t="s">
        <v>227</v>
      </c>
      <c r="F8549" t="s">
        <v>226</v>
      </c>
      <c r="G8549" t="s">
        <v>225</v>
      </c>
      <c r="H8549" t="s">
        <v>222</v>
      </c>
      <c r="I8549" t="s">
        <v>1922</v>
      </c>
      <c r="J8549" s="3">
        <v>5.7130000000000001</v>
      </c>
      <c r="K8549" s="3">
        <v>8.02</v>
      </c>
      <c r="L8549" s="3">
        <v>17.347999999999999</v>
      </c>
      <c r="M8549" s="3">
        <v>27.774999999999999</v>
      </c>
      <c r="N8549" s="3">
        <v>49.639000000000003</v>
      </c>
      <c r="O8549" s="3">
        <v>100.464</v>
      </c>
      <c r="P8549" s="3">
        <v>609.70799999999997</v>
      </c>
      <c r="Q8549" s="3">
        <v>2605.1089999999999</v>
      </c>
      <c r="R8549" s="3">
        <v>11152.383</v>
      </c>
      <c r="S8549" s="3">
        <v>28093</v>
      </c>
      <c r="T8549" s="3">
        <v>41955</v>
      </c>
      <c r="U8549" s="3">
        <v>76707</v>
      </c>
      <c r="V8549" s="3">
        <v>110532</v>
      </c>
      <c r="W8549" s="3">
        <v>140258</v>
      </c>
      <c r="X8549" s="3">
        <v>178534</v>
      </c>
      <c r="Y8549" s="3">
        <v>228892</v>
      </c>
      <c r="Z8549" s="3">
        <v>272036</v>
      </c>
      <c r="AA8549" s="3">
        <v>313623</v>
      </c>
      <c r="AB8549" s="3">
        <v>361016</v>
      </c>
      <c r="AC8549" s="3">
        <v>399942</v>
      </c>
      <c r="AD8549" s="3">
        <v>441646</v>
      </c>
      <c r="AE8549" s="3">
        <v>481295</v>
      </c>
      <c r="AF8549" s="3">
        <v>535762</v>
      </c>
      <c r="AG8549" s="3">
        <v>613442.929</v>
      </c>
      <c r="AH8549" s="3">
        <v>779337.67</v>
      </c>
      <c r="AI8549" s="3">
        <v>914000.83900000004</v>
      </c>
      <c r="AJ8549" s="3">
        <v>1061564.5190000001</v>
      </c>
      <c r="AK8549" s="3">
        <v>1246769.2890000001</v>
      </c>
      <c r="AL8549" s="3">
        <v>1616047.129</v>
      </c>
      <c r="AM8549" s="3">
        <v>1809148.95</v>
      </c>
      <c r="AN8549" s="3">
        <v>2157828.497</v>
      </c>
      <c r="AO8549" s="3">
        <v>2779880.236</v>
      </c>
      <c r="AP8549" s="3">
        <v>3245419.227</v>
      </c>
      <c r="AQ8549" s="3">
        <v>3584261.5920000002</v>
      </c>
      <c r="AR8549" s="3">
        <v>3937856.0830000001</v>
      </c>
      <c r="AS8549" s="3">
        <v>4192862.3089999999</v>
      </c>
      <c r="AT8549" s="3">
        <v>4502732.9890000001</v>
      </c>
      <c r="AU8549" s="3">
        <v>5007857.267</v>
      </c>
      <c r="AV8549" s="3">
        <v>5499431.9869999997</v>
      </c>
      <c r="AW8549" s="3">
        <v>6129818.5269999998</v>
      </c>
      <c r="AX8549" s="3">
        <v>6831683.5880000005</v>
      </c>
      <c r="AY8549" s="3">
        <v>7584494.466</v>
      </c>
      <c r="AZ8549" s="3">
        <v>8400257.9039999992</v>
      </c>
      <c r="BA8549">
        <v>9286508.0470000003</v>
      </c>
      <c r="BB8549">
        <v>2015</v>
      </c>
    </row>
    <row r="8550" spans="1:54" hidden="1" x14ac:dyDescent="0.2">
      <c r="A8550">
        <v>582</v>
      </c>
      <c r="B8550" t="s">
        <v>357</v>
      </c>
      <c r="C8550" t="s">
        <v>224</v>
      </c>
      <c r="D8550" t="s">
        <v>21</v>
      </c>
      <c r="E8550" t="s">
        <v>219</v>
      </c>
      <c r="F8550" t="s">
        <v>218</v>
      </c>
      <c r="G8550" t="s">
        <v>223</v>
      </c>
      <c r="H8550" t="s">
        <v>222</v>
      </c>
      <c r="I8550" t="s">
        <v>1923</v>
      </c>
      <c r="J8550" s="3">
        <v>-0.56499999999999995</v>
      </c>
      <c r="K8550" s="3">
        <v>-0.73899999999999999</v>
      </c>
      <c r="L8550" s="3">
        <v>-0.61599999999999999</v>
      </c>
      <c r="M8550" s="3">
        <v>-0.68500000000000005</v>
      </c>
      <c r="N8550" s="3">
        <v>-0.98</v>
      </c>
      <c r="O8550" s="3">
        <v>-0.94299999999999995</v>
      </c>
      <c r="P8550" s="3">
        <v>-1.48</v>
      </c>
      <c r="Q8550" s="3">
        <v>-1.3879999999999999</v>
      </c>
      <c r="R8550" s="3">
        <v>-0.76900000000000002</v>
      </c>
      <c r="S8550" s="3">
        <v>-0.58399999999999996</v>
      </c>
      <c r="T8550" s="3">
        <v>-0.25900000000000001</v>
      </c>
      <c r="U8550" s="3">
        <v>-0.13300000000000001</v>
      </c>
      <c r="V8550" s="3">
        <v>-8.0000000000000002E-3</v>
      </c>
      <c r="W8550" s="3">
        <v>-1.395</v>
      </c>
      <c r="X8550" s="3">
        <v>-1.8720000000000001</v>
      </c>
      <c r="Y8550" s="3">
        <v>-2.6480000000000001</v>
      </c>
      <c r="Z8550" s="3">
        <v>-2.02</v>
      </c>
      <c r="AA8550" s="3">
        <v>-1.528</v>
      </c>
      <c r="AB8550" s="3">
        <v>-1.373</v>
      </c>
      <c r="AC8550" s="3">
        <v>1.177</v>
      </c>
      <c r="AD8550" s="3">
        <v>0.85</v>
      </c>
      <c r="AE8550" s="3">
        <v>0.92</v>
      </c>
      <c r="AF8550" s="3">
        <v>-0.627</v>
      </c>
      <c r="AG8550" s="3">
        <v>-1.931</v>
      </c>
      <c r="AH8550" s="3">
        <v>-1.591</v>
      </c>
      <c r="AI8550" s="3">
        <v>-0.56000000000000005</v>
      </c>
      <c r="AJ8550" s="3">
        <v>-0.16400000000000001</v>
      </c>
      <c r="AK8550" s="3">
        <v>-6.992</v>
      </c>
      <c r="AL8550" s="3">
        <v>-10.787000000000001</v>
      </c>
      <c r="AM8550" s="3">
        <v>-6.6079999999999997</v>
      </c>
      <c r="AN8550" s="3">
        <v>-4.2759999999999998</v>
      </c>
      <c r="AO8550" s="3">
        <v>0.23300000000000001</v>
      </c>
      <c r="AP8550" s="3">
        <v>9.2669999999999995</v>
      </c>
      <c r="AQ8550" s="3">
        <v>7.7439999999999998</v>
      </c>
      <c r="AR8550" s="3">
        <v>9.0739999999999998</v>
      </c>
      <c r="AS8550" s="3">
        <v>-0.11899999999999999</v>
      </c>
      <c r="AT8550" s="3">
        <v>6.14</v>
      </c>
      <c r="AU8550" s="3">
        <v>9.1039999999999992</v>
      </c>
      <c r="AV8550" s="3">
        <v>7.3220000000000001</v>
      </c>
      <c r="AW8550" s="3">
        <v>6.27</v>
      </c>
      <c r="AX8550" s="3">
        <v>5.41</v>
      </c>
      <c r="AY8550" s="3">
        <v>4.38</v>
      </c>
      <c r="AZ8550" s="3">
        <v>3.226</v>
      </c>
      <c r="BA8550">
        <v>1.9019999999999999</v>
      </c>
      <c r="BB8550">
        <v>2016</v>
      </c>
    </row>
    <row r="8551" spans="1:54" hidden="1" x14ac:dyDescent="0.2">
      <c r="A8551">
        <v>582</v>
      </c>
      <c r="B8551" t="s">
        <v>357</v>
      </c>
      <c r="C8551" t="s">
        <v>220</v>
      </c>
      <c r="D8551" t="s">
        <v>21</v>
      </c>
      <c r="E8551" t="s">
        <v>219</v>
      </c>
      <c r="F8551" t="s">
        <v>218</v>
      </c>
      <c r="G8551" t="s">
        <v>217</v>
      </c>
      <c r="I8551" t="s">
        <v>216</v>
      </c>
      <c r="J8551" s="3">
        <v>-2.0299999999999998</v>
      </c>
      <c r="K8551" s="3">
        <v>-5.3289999999999997</v>
      </c>
      <c r="L8551" s="3">
        <v>-3.3450000000000002</v>
      </c>
      <c r="M8551" s="3">
        <v>-2.4710000000000001</v>
      </c>
      <c r="N8551" s="3">
        <v>-2.0339999999999998</v>
      </c>
      <c r="O8551" s="3">
        <v>-6.2869999999999999</v>
      </c>
      <c r="P8551" s="3">
        <v>-4.3689999999999998</v>
      </c>
      <c r="Q8551" s="3">
        <v>-3.3010000000000002</v>
      </c>
      <c r="R8551" s="3">
        <v>-3.31</v>
      </c>
      <c r="S8551" s="3">
        <v>-9.2799999999999994</v>
      </c>
      <c r="T8551" s="3">
        <v>-4.0019999999999998</v>
      </c>
      <c r="U8551" s="3">
        <v>-1.746</v>
      </c>
      <c r="V8551" s="3">
        <v>-7.8E-2</v>
      </c>
      <c r="W8551" s="3">
        <v>-10.583</v>
      </c>
      <c r="X8551" s="3">
        <v>-11.476000000000001</v>
      </c>
      <c r="Y8551" s="3">
        <v>-12.733000000000001</v>
      </c>
      <c r="Z8551" s="3">
        <v>-8.1809999999999992</v>
      </c>
      <c r="AA8551" s="3">
        <v>-5.6820000000000004</v>
      </c>
      <c r="AB8551" s="3">
        <v>-5.0430000000000001</v>
      </c>
      <c r="AC8551" s="3">
        <v>4.101</v>
      </c>
      <c r="AD8551" s="3">
        <v>2.726</v>
      </c>
      <c r="AE8551" s="3">
        <v>2.8290000000000002</v>
      </c>
      <c r="AF8551" s="3">
        <v>-1.786</v>
      </c>
      <c r="AG8551" s="3">
        <v>-4.8810000000000002</v>
      </c>
      <c r="AH8551" s="3">
        <v>-3.2130000000000001</v>
      </c>
      <c r="AI8551" s="3">
        <v>-0.97099999999999997</v>
      </c>
      <c r="AJ8551" s="3">
        <v>-0.247</v>
      </c>
      <c r="AK8551" s="3">
        <v>-9.02</v>
      </c>
      <c r="AL8551" s="3">
        <v>-10.977</v>
      </c>
      <c r="AM8551" s="3">
        <v>-6.5019999999999998</v>
      </c>
      <c r="AN8551" s="3">
        <v>-3.7919999999999998</v>
      </c>
      <c r="AO8551" s="3">
        <v>0.17299999999999999</v>
      </c>
      <c r="AP8551" s="3">
        <v>5.9569999999999999</v>
      </c>
      <c r="AQ8551" s="3">
        <v>4.54</v>
      </c>
      <c r="AR8551" s="3">
        <v>4.8810000000000002</v>
      </c>
      <c r="AS8551" s="3">
        <v>-6.2E-2</v>
      </c>
      <c r="AT8551" s="3">
        <v>3.05</v>
      </c>
      <c r="AU8551" s="3">
        <v>4.13</v>
      </c>
      <c r="AV8551" s="3">
        <v>3.0409999999999999</v>
      </c>
      <c r="AW8551" s="3">
        <v>2.367</v>
      </c>
      <c r="AX8551" s="3">
        <v>1.8620000000000001</v>
      </c>
      <c r="AY8551" s="3">
        <v>1.3819999999999999</v>
      </c>
      <c r="AZ8551" s="3">
        <v>0.93600000000000005</v>
      </c>
      <c r="BA8551">
        <v>0.50900000000000001</v>
      </c>
      <c r="BB8551">
        <v>2016</v>
      </c>
    </row>
    <row r="8552" spans="1:54" x14ac:dyDescent="0.2">
      <c r="A8552">
        <v>474</v>
      </c>
      <c r="B8552" t="s">
        <v>356</v>
      </c>
      <c r="C8552" t="s">
        <v>352</v>
      </c>
      <c r="D8552" t="s">
        <v>91</v>
      </c>
      <c r="E8552" t="s">
        <v>349</v>
      </c>
      <c r="F8552" t="s">
        <v>351</v>
      </c>
      <c r="G8552" t="s">
        <v>225</v>
      </c>
      <c r="H8552" t="s">
        <v>222</v>
      </c>
      <c r="I8552" t="s">
        <v>1924</v>
      </c>
      <c r="J8552" s="3" t="s">
        <v>215</v>
      </c>
      <c r="K8552" s="3" t="s">
        <v>215</v>
      </c>
      <c r="L8552" s="3" t="s">
        <v>215</v>
      </c>
      <c r="M8552" s="3" t="s">
        <v>215</v>
      </c>
      <c r="N8552" s="3" t="s">
        <v>215</v>
      </c>
      <c r="O8552" s="3" t="s">
        <v>215</v>
      </c>
      <c r="P8552" s="3" t="s">
        <v>215</v>
      </c>
      <c r="Q8552" s="3" t="s">
        <v>215</v>
      </c>
      <c r="R8552" s="3" t="s">
        <v>215</v>
      </c>
      <c r="S8552" s="3" t="s">
        <v>215</v>
      </c>
      <c r="T8552" s="3">
        <v>147.959</v>
      </c>
      <c r="U8552" s="3">
        <v>157.27099999999999</v>
      </c>
      <c r="V8552" s="3">
        <v>170.179</v>
      </c>
      <c r="W8552" s="3">
        <v>176.99</v>
      </c>
      <c r="X8552" s="3">
        <v>188.887</v>
      </c>
      <c r="Y8552" s="3">
        <v>199.596</v>
      </c>
      <c r="Z8552" s="3">
        <v>208.84700000000001</v>
      </c>
      <c r="AA8552" s="3">
        <v>219.77199999999999</v>
      </c>
      <c r="AB8552" s="3">
        <v>232.97300000000001</v>
      </c>
      <c r="AC8552" s="3">
        <v>241.76900000000001</v>
      </c>
      <c r="AD8552" s="3">
        <v>256.71499999999997</v>
      </c>
      <c r="AE8552" s="3">
        <v>266.48</v>
      </c>
      <c r="AF8552" s="3">
        <v>276.96600000000001</v>
      </c>
      <c r="AG8552" s="3">
        <v>287.34500000000003</v>
      </c>
      <c r="AH8552" s="3">
        <v>298.76</v>
      </c>
      <c r="AI8552" s="3">
        <v>315.46600000000001</v>
      </c>
      <c r="AJ8552" s="3">
        <v>325.46800000000002</v>
      </c>
      <c r="AK8552" s="3">
        <v>336.334</v>
      </c>
      <c r="AL8552" s="3">
        <v>348.60199999999998</v>
      </c>
      <c r="AM8552" s="3">
        <v>362.07900000000001</v>
      </c>
      <c r="AN8552" s="3">
        <v>389.96800000000002</v>
      </c>
      <c r="AO8552" s="3">
        <v>340.38400000000001</v>
      </c>
      <c r="AP8552" s="3">
        <v>348.529</v>
      </c>
      <c r="AQ8552" s="3">
        <v>365.34</v>
      </c>
      <c r="AR8552" s="3">
        <v>364.65100000000001</v>
      </c>
      <c r="AS8552" s="3">
        <v>229.19499999999999</v>
      </c>
      <c r="AT8552" s="3">
        <v>150.49</v>
      </c>
      <c r="AU8552" s="3">
        <v>129.66399999999999</v>
      </c>
      <c r="AV8552" s="3">
        <v>128.99199999999999</v>
      </c>
      <c r="AW8552" s="3">
        <v>152.095</v>
      </c>
      <c r="AX8552" s="3">
        <v>176.93199999999999</v>
      </c>
      <c r="AY8552" s="3">
        <v>190.78700000000001</v>
      </c>
      <c r="AZ8552" s="3">
        <v>202.68600000000001</v>
      </c>
      <c r="BA8552">
        <v>215.40199999999999</v>
      </c>
      <c r="BB8552">
        <v>2008</v>
      </c>
    </row>
    <row r="8553" spans="1:54" hidden="1" x14ac:dyDescent="0.2">
      <c r="A8553">
        <v>474</v>
      </c>
      <c r="B8553" t="s">
        <v>356</v>
      </c>
      <c r="C8553" t="s">
        <v>350</v>
      </c>
      <c r="D8553" t="s">
        <v>91</v>
      </c>
      <c r="E8553" t="s">
        <v>349</v>
      </c>
      <c r="F8553" t="s">
        <v>348</v>
      </c>
      <c r="G8553" t="s">
        <v>275</v>
      </c>
      <c r="I8553" t="s">
        <v>347</v>
      </c>
      <c r="J8553" s="3" t="s">
        <v>215</v>
      </c>
      <c r="K8553" s="3" t="s">
        <v>215</v>
      </c>
      <c r="L8553" s="3" t="s">
        <v>215</v>
      </c>
      <c r="M8553" s="3" t="s">
        <v>215</v>
      </c>
      <c r="N8553" s="3" t="s">
        <v>215</v>
      </c>
      <c r="O8553" s="3" t="s">
        <v>215</v>
      </c>
      <c r="P8553" s="3" t="s">
        <v>215</v>
      </c>
      <c r="Q8553" s="3" t="s">
        <v>215</v>
      </c>
      <c r="R8553" s="3" t="s">
        <v>215</v>
      </c>
      <c r="S8553" s="3" t="s">
        <v>215</v>
      </c>
      <c r="T8553" s="3" t="s">
        <v>215</v>
      </c>
      <c r="U8553" s="3">
        <v>6.2930000000000001</v>
      </c>
      <c r="V8553" s="3">
        <v>8.2080000000000002</v>
      </c>
      <c r="W8553" s="3">
        <v>4.0019999999999998</v>
      </c>
      <c r="X8553" s="3">
        <v>6.7220000000000004</v>
      </c>
      <c r="Y8553" s="3">
        <v>5.6689999999999996</v>
      </c>
      <c r="Z8553" s="3">
        <v>4.6349999999999998</v>
      </c>
      <c r="AA8553" s="3">
        <v>5.2309999999999999</v>
      </c>
      <c r="AB8553" s="3">
        <v>6.0069999999999997</v>
      </c>
      <c r="AC8553" s="3">
        <v>3.7759999999999998</v>
      </c>
      <c r="AD8553" s="3">
        <v>6.1820000000000004</v>
      </c>
      <c r="AE8553" s="3">
        <v>3.8039999999999998</v>
      </c>
      <c r="AF8553" s="3">
        <v>3.9350000000000001</v>
      </c>
      <c r="AG8553" s="3">
        <v>3.7469999999999999</v>
      </c>
      <c r="AH8553" s="3">
        <v>3.9729999999999999</v>
      </c>
      <c r="AI8553" s="3">
        <v>5.5919999999999996</v>
      </c>
      <c r="AJ8553" s="3">
        <v>3.17</v>
      </c>
      <c r="AK8553" s="3">
        <v>3.3380000000000001</v>
      </c>
      <c r="AL8553" s="3">
        <v>3.6480000000000001</v>
      </c>
      <c r="AM8553" s="3">
        <v>3.8660000000000001</v>
      </c>
      <c r="AN8553" s="3">
        <v>7.702</v>
      </c>
      <c r="AO8553" s="3">
        <v>-12.715</v>
      </c>
      <c r="AP8553" s="3">
        <v>2.3929999999999998</v>
      </c>
      <c r="AQ8553" s="3">
        <v>4.8239999999999998</v>
      </c>
      <c r="AR8553" s="3">
        <v>-0.189</v>
      </c>
      <c r="AS8553" s="3">
        <v>-37.146999999999998</v>
      </c>
      <c r="AT8553" s="3">
        <v>-34.340000000000003</v>
      </c>
      <c r="AU8553" s="3">
        <v>-13.839</v>
      </c>
      <c r="AV8553" s="3">
        <v>-0.51800000000000002</v>
      </c>
      <c r="AW8553" s="3">
        <v>17.91</v>
      </c>
      <c r="AX8553" s="3">
        <v>16.329999999999998</v>
      </c>
      <c r="AY8553" s="3">
        <v>7.83</v>
      </c>
      <c r="AZ8553" s="3">
        <v>6.2370000000000001</v>
      </c>
      <c r="BA8553">
        <v>6.274</v>
      </c>
      <c r="BB8553">
        <v>2008</v>
      </c>
    </row>
    <row r="8554" spans="1:54" hidden="1" x14ac:dyDescent="0.2">
      <c r="A8554">
        <v>474</v>
      </c>
      <c r="B8554" t="s">
        <v>356</v>
      </c>
      <c r="C8554" t="s">
        <v>346</v>
      </c>
      <c r="D8554" t="s">
        <v>91</v>
      </c>
      <c r="E8554" t="s">
        <v>342</v>
      </c>
      <c r="F8554" t="s">
        <v>345</v>
      </c>
      <c r="G8554" t="s">
        <v>225</v>
      </c>
      <c r="H8554" t="s">
        <v>222</v>
      </c>
      <c r="I8554" t="s">
        <v>1924</v>
      </c>
      <c r="J8554" s="3" t="s">
        <v>215</v>
      </c>
      <c r="K8554" s="3" t="s">
        <v>215</v>
      </c>
      <c r="L8554" s="3" t="s">
        <v>215</v>
      </c>
      <c r="M8554" s="3" t="s">
        <v>215</v>
      </c>
      <c r="N8554" s="3" t="s">
        <v>215</v>
      </c>
      <c r="O8554" s="3" t="s">
        <v>215</v>
      </c>
      <c r="P8554" s="3" t="s">
        <v>215</v>
      </c>
      <c r="Q8554" s="3" t="s">
        <v>215</v>
      </c>
      <c r="R8554" s="3" t="s">
        <v>215</v>
      </c>
      <c r="S8554" s="3" t="s">
        <v>215</v>
      </c>
      <c r="T8554" s="3">
        <v>147.958</v>
      </c>
      <c r="U8554" s="3">
        <v>176.13200000000001</v>
      </c>
      <c r="V8554" s="3">
        <v>215.69200000000001</v>
      </c>
      <c r="W8554" s="3">
        <v>261.05900000000003</v>
      </c>
      <c r="X8554" s="3">
        <v>336.51400000000001</v>
      </c>
      <c r="Y8554" s="3">
        <v>518.25199999999995</v>
      </c>
      <c r="Z8554" s="3">
        <v>741.66700000000003</v>
      </c>
      <c r="AA8554" s="3">
        <v>884.19200000000001</v>
      </c>
      <c r="AB8554" s="3">
        <v>859.10400000000004</v>
      </c>
      <c r="AC8554" s="3">
        <v>1189.857</v>
      </c>
      <c r="AD8554" s="3">
        <v>1558.37</v>
      </c>
      <c r="AE8554" s="3">
        <v>1662.1010000000001</v>
      </c>
      <c r="AF8554" s="3">
        <v>1878.0070000000001</v>
      </c>
      <c r="AG8554" s="3">
        <v>2160.6080000000002</v>
      </c>
      <c r="AH8554" s="3">
        <v>2563.4899999999998</v>
      </c>
      <c r="AI8554" s="3">
        <v>3208.5010000000002</v>
      </c>
      <c r="AJ8554" s="3">
        <v>3760.038</v>
      </c>
      <c r="AK8554" s="3">
        <v>4308.6360000000004</v>
      </c>
      <c r="AL8554" s="3">
        <v>5375.8249999999998</v>
      </c>
      <c r="AM8554" s="3">
        <v>5097.5929999999998</v>
      </c>
      <c r="AN8554" s="3">
        <v>6786.8130000000001</v>
      </c>
      <c r="AO8554" s="3">
        <v>6996.9080000000004</v>
      </c>
      <c r="AP8554" s="3">
        <v>7586.55</v>
      </c>
      <c r="AQ8554" s="3">
        <v>8684.83</v>
      </c>
      <c r="AR8554" s="3">
        <v>9289.39</v>
      </c>
      <c r="AS8554" s="3">
        <v>7435.7269999999999</v>
      </c>
      <c r="AT8554" s="3">
        <v>5099.732</v>
      </c>
      <c r="AU8554" s="3">
        <v>5283.5829999999996</v>
      </c>
      <c r="AV8554" s="3">
        <v>7114.4989999999998</v>
      </c>
      <c r="AW8554" s="3">
        <v>10648.724</v>
      </c>
      <c r="AX8554" s="3">
        <v>13975.868</v>
      </c>
      <c r="AY8554" s="3">
        <v>15451.153</v>
      </c>
      <c r="AZ8554" s="3">
        <v>17073.009999999998</v>
      </c>
      <c r="BA8554">
        <v>18888.178</v>
      </c>
      <c r="BB8554">
        <v>2008</v>
      </c>
    </row>
    <row r="8555" spans="1:54" hidden="1" x14ac:dyDescent="0.2">
      <c r="A8555">
        <v>474</v>
      </c>
      <c r="B8555" t="s">
        <v>356</v>
      </c>
      <c r="C8555" t="s">
        <v>344</v>
      </c>
      <c r="D8555" t="s">
        <v>91</v>
      </c>
      <c r="E8555" t="s">
        <v>342</v>
      </c>
      <c r="F8555" t="s">
        <v>343</v>
      </c>
      <c r="G8555" t="s">
        <v>223</v>
      </c>
      <c r="H8555" t="s">
        <v>222</v>
      </c>
      <c r="I8555" t="s">
        <v>310</v>
      </c>
      <c r="J8555" s="3" t="s">
        <v>215</v>
      </c>
      <c r="K8555" s="3" t="s">
        <v>215</v>
      </c>
      <c r="L8555" s="3" t="s">
        <v>215</v>
      </c>
      <c r="M8555" s="3" t="s">
        <v>215</v>
      </c>
      <c r="N8555" s="3" t="s">
        <v>215</v>
      </c>
      <c r="O8555" s="3" t="s">
        <v>215</v>
      </c>
      <c r="P8555" s="3" t="s">
        <v>215</v>
      </c>
      <c r="Q8555" s="3" t="s">
        <v>215</v>
      </c>
      <c r="R8555" s="3" t="s">
        <v>215</v>
      </c>
      <c r="S8555" s="3" t="s">
        <v>215</v>
      </c>
      <c r="T8555" s="3">
        <v>12.644</v>
      </c>
      <c r="U8555" s="3">
        <v>14.664999999999999</v>
      </c>
      <c r="V8555" s="3">
        <v>17.959</v>
      </c>
      <c r="W8555" s="3">
        <v>21.736999999999998</v>
      </c>
      <c r="X8555" s="3">
        <v>28.018999999999998</v>
      </c>
      <c r="Y8555" s="3">
        <v>12.795999999999999</v>
      </c>
      <c r="Z8555" s="3">
        <v>6.4960000000000004</v>
      </c>
      <c r="AA8555" s="3">
        <v>6.8380000000000001</v>
      </c>
      <c r="AB8555" s="3">
        <v>6.3220000000000001</v>
      </c>
      <c r="AC8555" s="3">
        <v>7.6390000000000002</v>
      </c>
      <c r="AD8555" s="3">
        <v>9.6790000000000003</v>
      </c>
      <c r="AE8555" s="3">
        <v>9.8529999999999998</v>
      </c>
      <c r="AF8555" s="3">
        <v>10.693</v>
      </c>
      <c r="AG8555" s="3">
        <v>11.778</v>
      </c>
      <c r="AH8555" s="3">
        <v>13.868</v>
      </c>
      <c r="AI8555" s="3">
        <v>16.731999999999999</v>
      </c>
      <c r="AJ8555" s="3">
        <v>19.062999999999999</v>
      </c>
      <c r="AK8555" s="3">
        <v>21.651</v>
      </c>
      <c r="AL8555" s="3">
        <v>26.911000000000001</v>
      </c>
      <c r="AM8555" s="3">
        <v>25.13</v>
      </c>
      <c r="AN8555" s="3">
        <v>30.907</v>
      </c>
      <c r="AO8555" s="3">
        <v>32.725999999999999</v>
      </c>
      <c r="AP8555" s="3">
        <v>35.401000000000003</v>
      </c>
      <c r="AQ8555" s="3">
        <v>40.414999999999999</v>
      </c>
      <c r="AR8555" s="3">
        <v>43.228999999999999</v>
      </c>
      <c r="AS8555" s="3">
        <v>34.601999999999997</v>
      </c>
      <c r="AT8555" s="3">
        <v>20.901</v>
      </c>
      <c r="AU8555" s="3">
        <v>16.510999999999999</v>
      </c>
      <c r="AV8555" s="3">
        <v>13.84</v>
      </c>
      <c r="AW8555" s="3">
        <v>17.452000000000002</v>
      </c>
      <c r="AX8555" s="3">
        <v>21.331</v>
      </c>
      <c r="AY8555" s="3">
        <v>22.46</v>
      </c>
      <c r="AZ8555" s="3">
        <v>23.635000000000002</v>
      </c>
      <c r="BA8555">
        <v>24.902999999999999</v>
      </c>
      <c r="BB8555">
        <v>2008</v>
      </c>
    </row>
    <row r="8556" spans="1:54" hidden="1" x14ac:dyDescent="0.2">
      <c r="A8556">
        <v>474</v>
      </c>
      <c r="B8556" t="s">
        <v>356</v>
      </c>
      <c r="C8556" t="s">
        <v>213</v>
      </c>
      <c r="D8556" t="s">
        <v>91</v>
      </c>
      <c r="E8556" t="s">
        <v>342</v>
      </c>
      <c r="F8556" t="s">
        <v>341</v>
      </c>
      <c r="G8556" t="s">
        <v>323</v>
      </c>
      <c r="H8556" t="s">
        <v>222</v>
      </c>
      <c r="I8556" t="s">
        <v>310</v>
      </c>
      <c r="J8556" s="3" t="s">
        <v>215</v>
      </c>
      <c r="K8556" s="3" t="s">
        <v>215</v>
      </c>
      <c r="L8556" s="3" t="s">
        <v>215</v>
      </c>
      <c r="M8556" s="3" t="s">
        <v>215</v>
      </c>
      <c r="N8556" s="3" t="s">
        <v>215</v>
      </c>
      <c r="O8556" s="3" t="s">
        <v>215</v>
      </c>
      <c r="P8556" s="3" t="s">
        <v>215</v>
      </c>
      <c r="Q8556" s="3" t="s">
        <v>215</v>
      </c>
      <c r="R8556" s="3" t="s">
        <v>215</v>
      </c>
      <c r="S8556" s="3" t="s">
        <v>215</v>
      </c>
      <c r="T8556" s="3">
        <v>25.928000000000001</v>
      </c>
      <c r="U8556" s="3">
        <v>28.477</v>
      </c>
      <c r="V8556" s="3">
        <v>31.515999999999998</v>
      </c>
      <c r="W8556" s="3">
        <v>33.557000000000002</v>
      </c>
      <c r="X8556" s="3">
        <v>36.575000000000003</v>
      </c>
      <c r="Y8556" s="3">
        <v>39.454999999999998</v>
      </c>
      <c r="Z8556" s="3">
        <v>42.036999999999999</v>
      </c>
      <c r="AA8556" s="3">
        <v>44.994</v>
      </c>
      <c r="AB8556" s="3">
        <v>48.213999999999999</v>
      </c>
      <c r="AC8556" s="3">
        <v>50.8</v>
      </c>
      <c r="AD8556" s="3">
        <v>55.167999999999999</v>
      </c>
      <c r="AE8556" s="3">
        <v>58.570999999999998</v>
      </c>
      <c r="AF8556" s="3">
        <v>61.811</v>
      </c>
      <c r="AG8556" s="3">
        <v>65.406000000000006</v>
      </c>
      <c r="AH8556" s="3">
        <v>69.873999999999995</v>
      </c>
      <c r="AI8556" s="3">
        <v>76.155000000000001</v>
      </c>
      <c r="AJ8556" s="3">
        <v>80.983999999999995</v>
      </c>
      <c r="AK8556" s="3">
        <v>85.914000000000001</v>
      </c>
      <c r="AL8556" s="3">
        <v>90.795000000000002</v>
      </c>
      <c r="AM8556" s="3">
        <v>95.021000000000001</v>
      </c>
      <c r="AN8556" s="3">
        <v>103.59</v>
      </c>
      <c r="AO8556" s="3">
        <v>92.284999999999997</v>
      </c>
      <c r="AP8556" s="3">
        <v>96.233999999999995</v>
      </c>
      <c r="AQ8556" s="3">
        <v>102.505</v>
      </c>
      <c r="AR8556" s="3">
        <v>104.148</v>
      </c>
      <c r="AS8556" s="3">
        <v>66.17</v>
      </c>
      <c r="AT8556" s="3">
        <v>44.002000000000002</v>
      </c>
      <c r="AU8556" s="3">
        <v>38.594999999999999</v>
      </c>
      <c r="AV8556" s="3">
        <v>39.267000000000003</v>
      </c>
      <c r="AW8556" s="3">
        <v>47.304000000000002</v>
      </c>
      <c r="AX8556" s="3">
        <v>56.11</v>
      </c>
      <c r="AY8556" s="3">
        <v>61.656999999999996</v>
      </c>
      <c r="AZ8556" s="3">
        <v>66.626999999999995</v>
      </c>
      <c r="BA8556">
        <v>72.039000000000001</v>
      </c>
      <c r="BB8556">
        <v>2008</v>
      </c>
    </row>
    <row r="8557" spans="1:54" hidden="1" x14ac:dyDescent="0.2">
      <c r="A8557">
        <v>474</v>
      </c>
      <c r="B8557" t="s">
        <v>356</v>
      </c>
      <c r="C8557" t="s">
        <v>340</v>
      </c>
      <c r="D8557" t="s">
        <v>91</v>
      </c>
      <c r="E8557" t="s">
        <v>339</v>
      </c>
      <c r="F8557" t="s">
        <v>338</v>
      </c>
      <c r="G8557" t="s">
        <v>295</v>
      </c>
      <c r="I8557" t="s">
        <v>337</v>
      </c>
      <c r="J8557" s="3" t="s">
        <v>215</v>
      </c>
      <c r="K8557" s="3" t="s">
        <v>215</v>
      </c>
      <c r="L8557" s="3" t="s">
        <v>215</v>
      </c>
      <c r="M8557" s="3" t="s">
        <v>215</v>
      </c>
      <c r="N8557" s="3" t="s">
        <v>215</v>
      </c>
      <c r="O8557" s="3" t="s">
        <v>215</v>
      </c>
      <c r="P8557" s="3" t="s">
        <v>215</v>
      </c>
      <c r="Q8557" s="3" t="s">
        <v>215</v>
      </c>
      <c r="R8557" s="3" t="s">
        <v>215</v>
      </c>
      <c r="S8557" s="3" t="s">
        <v>215</v>
      </c>
      <c r="T8557" s="3">
        <v>99.998999999999995</v>
      </c>
      <c r="U8557" s="3">
        <v>111.99299999999999</v>
      </c>
      <c r="V8557" s="3">
        <v>126.744</v>
      </c>
      <c r="W8557" s="3">
        <v>147.499</v>
      </c>
      <c r="X8557" s="3">
        <v>178.15600000000001</v>
      </c>
      <c r="Y8557" s="3">
        <v>259.65100000000001</v>
      </c>
      <c r="Z8557" s="3">
        <v>355.125</v>
      </c>
      <c r="AA8557" s="3">
        <v>402.322</v>
      </c>
      <c r="AB8557" s="3">
        <v>368.75700000000001</v>
      </c>
      <c r="AC8557" s="3">
        <v>492.14600000000002</v>
      </c>
      <c r="AD8557" s="3">
        <v>607.04300000000001</v>
      </c>
      <c r="AE8557" s="3">
        <v>623.726</v>
      </c>
      <c r="AF8557" s="3">
        <v>678.06399999999996</v>
      </c>
      <c r="AG8557" s="3">
        <v>751.92100000000005</v>
      </c>
      <c r="AH8557" s="3">
        <v>858.04200000000003</v>
      </c>
      <c r="AI8557" s="3">
        <v>1017.066</v>
      </c>
      <c r="AJ8557" s="3">
        <v>1155.271</v>
      </c>
      <c r="AK8557" s="3">
        <v>1281.06</v>
      </c>
      <c r="AL8557" s="3">
        <v>1542.1120000000001</v>
      </c>
      <c r="AM8557" s="3">
        <v>1407.867</v>
      </c>
      <c r="AN8557" s="3">
        <v>1740.3530000000001</v>
      </c>
      <c r="AO8557" s="3">
        <v>2055.5940000000001</v>
      </c>
      <c r="AP8557" s="3">
        <v>2176.7339999999999</v>
      </c>
      <c r="AQ8557" s="3">
        <v>2377.1880000000001</v>
      </c>
      <c r="AR8557" s="3">
        <v>2547.4740000000002</v>
      </c>
      <c r="AS8557" s="3">
        <v>3244.2759999999998</v>
      </c>
      <c r="AT8557" s="3">
        <v>3388.7510000000002</v>
      </c>
      <c r="AU8557" s="3">
        <v>4074.817</v>
      </c>
      <c r="AV8557" s="3">
        <v>5515.4369999999999</v>
      </c>
      <c r="AW8557" s="3">
        <v>7001.3590000000004</v>
      </c>
      <c r="AX8557" s="3">
        <v>7898.9840000000004</v>
      </c>
      <c r="AY8557" s="3">
        <v>8098.6559999999999</v>
      </c>
      <c r="AZ8557" s="3">
        <v>8423.3809999999994</v>
      </c>
      <c r="BA8557">
        <v>8768.7939999999999</v>
      </c>
      <c r="BB8557">
        <v>2008</v>
      </c>
    </row>
    <row r="8558" spans="1:54" hidden="1" x14ac:dyDescent="0.2">
      <c r="A8558">
        <v>474</v>
      </c>
      <c r="B8558" t="s">
        <v>356</v>
      </c>
      <c r="C8558" t="s">
        <v>336</v>
      </c>
      <c r="D8558" t="s">
        <v>91</v>
      </c>
      <c r="E8558" t="s">
        <v>333</v>
      </c>
      <c r="F8558" t="s">
        <v>335</v>
      </c>
      <c r="G8558" t="s">
        <v>225</v>
      </c>
      <c r="H8558" t="s">
        <v>322</v>
      </c>
      <c r="I8558" t="s">
        <v>330</v>
      </c>
      <c r="J8558" s="3" t="s">
        <v>215</v>
      </c>
      <c r="K8558" s="3" t="s">
        <v>215</v>
      </c>
      <c r="L8558" s="3" t="s">
        <v>215</v>
      </c>
      <c r="M8558" s="3" t="s">
        <v>215</v>
      </c>
      <c r="N8558" s="3" t="s">
        <v>215</v>
      </c>
      <c r="O8558" s="3" t="s">
        <v>215</v>
      </c>
      <c r="P8558" s="3" t="s">
        <v>215</v>
      </c>
      <c r="Q8558" s="3" t="s">
        <v>215</v>
      </c>
      <c r="R8558" s="3" t="s">
        <v>215</v>
      </c>
      <c r="S8558" s="3" t="s">
        <v>215</v>
      </c>
      <c r="T8558" s="3">
        <v>12242.553</v>
      </c>
      <c r="U8558" s="3">
        <v>12423.007</v>
      </c>
      <c r="V8558" s="3">
        <v>12805.944</v>
      </c>
      <c r="W8558" s="3">
        <v>12689.361999999999</v>
      </c>
      <c r="X8558" s="3">
        <v>12937.735000000001</v>
      </c>
      <c r="Y8558" s="3">
        <v>13115.194</v>
      </c>
      <c r="Z8558" s="3">
        <v>13221.894</v>
      </c>
      <c r="AA8558" s="3">
        <v>13450.775</v>
      </c>
      <c r="AB8558" s="3">
        <v>13815.540999999999</v>
      </c>
      <c r="AC8558" s="3">
        <v>13902.681</v>
      </c>
      <c r="AD8558" s="3">
        <v>14312.361999999999</v>
      </c>
      <c r="AE8558" s="3">
        <v>14399.63</v>
      </c>
      <c r="AF8558" s="3">
        <v>14505.121999999999</v>
      </c>
      <c r="AG8558" s="3">
        <v>14584.258</v>
      </c>
      <c r="AH8558" s="3">
        <v>14696.014999999999</v>
      </c>
      <c r="AI8558" s="3">
        <v>15040.362999999999</v>
      </c>
      <c r="AJ8558" s="3">
        <v>15052.514999999999</v>
      </c>
      <c r="AK8558" s="3">
        <v>15089.210999999999</v>
      </c>
      <c r="AL8558" s="3">
        <v>15171.246999999999</v>
      </c>
      <c r="AM8558" s="3">
        <v>15285.907999999999</v>
      </c>
      <c r="AN8558" s="3">
        <v>15983.763000000001</v>
      </c>
      <c r="AO8558" s="3">
        <v>13545.091</v>
      </c>
      <c r="AP8558" s="3">
        <v>13465.266</v>
      </c>
      <c r="AQ8558" s="3">
        <v>13703.656000000001</v>
      </c>
      <c r="AR8558" s="3">
        <v>13279.415999999999</v>
      </c>
      <c r="AS8558" s="3">
        <v>8103.4489999999996</v>
      </c>
      <c r="AT8558" s="3">
        <v>5165.7650000000003</v>
      </c>
      <c r="AU8558" s="3">
        <v>4325.4579999999996</v>
      </c>
      <c r="AV8558" s="3">
        <v>4185.8429999999998</v>
      </c>
      <c r="AW8558" s="3">
        <v>4805.7740000000003</v>
      </c>
      <c r="AX8558" s="3">
        <v>5448.893</v>
      </c>
      <c r="AY8558" s="3">
        <v>5732.2460000000001</v>
      </c>
      <c r="AZ8558" s="3">
        <v>5947.0360000000001</v>
      </c>
      <c r="BA8558">
        <v>6178.0510000000004</v>
      </c>
      <c r="BB8558">
        <v>2008</v>
      </c>
    </row>
    <row r="8559" spans="1:54" hidden="1" x14ac:dyDescent="0.2">
      <c r="A8559">
        <v>474</v>
      </c>
      <c r="B8559" t="s">
        <v>356</v>
      </c>
      <c r="C8559" t="s">
        <v>334</v>
      </c>
      <c r="D8559" t="s">
        <v>91</v>
      </c>
      <c r="E8559" t="s">
        <v>333</v>
      </c>
      <c r="F8559" t="s">
        <v>332</v>
      </c>
      <c r="G8559" t="s">
        <v>331</v>
      </c>
      <c r="H8559" t="s">
        <v>322</v>
      </c>
      <c r="I8559" t="s">
        <v>330</v>
      </c>
      <c r="J8559" s="3" t="s">
        <v>215</v>
      </c>
      <c r="K8559" s="3" t="s">
        <v>215</v>
      </c>
      <c r="L8559" s="3" t="s">
        <v>215</v>
      </c>
      <c r="M8559" s="3" t="s">
        <v>215</v>
      </c>
      <c r="N8559" s="3" t="s">
        <v>215</v>
      </c>
      <c r="O8559" s="3" t="s">
        <v>215</v>
      </c>
      <c r="P8559" s="3" t="s">
        <v>215</v>
      </c>
      <c r="Q8559" s="3" t="s">
        <v>215</v>
      </c>
      <c r="R8559" s="3" t="s">
        <v>215</v>
      </c>
      <c r="S8559" s="3" t="s">
        <v>215</v>
      </c>
      <c r="T8559" s="3">
        <v>3319.2220000000002</v>
      </c>
      <c r="U8559" s="3">
        <v>3368.1469999999999</v>
      </c>
      <c r="V8559" s="3">
        <v>3471.97</v>
      </c>
      <c r="W8559" s="3">
        <v>3440.3620000000001</v>
      </c>
      <c r="X8559" s="3">
        <v>3507.701</v>
      </c>
      <c r="Y8559" s="3">
        <v>3555.8139999999999</v>
      </c>
      <c r="Z8559" s="3">
        <v>3584.7429999999999</v>
      </c>
      <c r="AA8559" s="3">
        <v>3646.797</v>
      </c>
      <c r="AB8559" s="3">
        <v>3745.6930000000002</v>
      </c>
      <c r="AC8559" s="3">
        <v>3769.319</v>
      </c>
      <c r="AD8559" s="3">
        <v>3880.3919999999998</v>
      </c>
      <c r="AE8559" s="3">
        <v>3904.0520000000001</v>
      </c>
      <c r="AF8559" s="3">
        <v>3932.654</v>
      </c>
      <c r="AG8559" s="3">
        <v>3954.1089999999999</v>
      </c>
      <c r="AH8559" s="3">
        <v>3984.4090000000001</v>
      </c>
      <c r="AI8559" s="3">
        <v>4077.7689999999998</v>
      </c>
      <c r="AJ8559" s="3">
        <v>4081.0639999999999</v>
      </c>
      <c r="AK8559" s="3">
        <v>4091.0129999999999</v>
      </c>
      <c r="AL8559" s="3">
        <v>4113.2539999999999</v>
      </c>
      <c r="AM8559" s="3">
        <v>4144.3419999999996</v>
      </c>
      <c r="AN8559" s="3">
        <v>4333.5450000000001</v>
      </c>
      <c r="AO8559" s="3">
        <v>3672.3679999999999</v>
      </c>
      <c r="AP8559" s="3">
        <v>3650.7260000000001</v>
      </c>
      <c r="AQ8559" s="3">
        <v>3715.3589999999999</v>
      </c>
      <c r="AR8559" s="3">
        <v>3600.3380000000002</v>
      </c>
      <c r="AS8559" s="3">
        <v>2197.0210000000002</v>
      </c>
      <c r="AT8559" s="3">
        <v>1400.5509999999999</v>
      </c>
      <c r="AU8559" s="3">
        <v>1172.7260000000001</v>
      </c>
      <c r="AV8559" s="3">
        <v>1134.873</v>
      </c>
      <c r="AW8559" s="3">
        <v>1302.95</v>
      </c>
      <c r="AX8559" s="3">
        <v>1477.3130000000001</v>
      </c>
      <c r="AY8559" s="3">
        <v>1554.136</v>
      </c>
      <c r="AZ8559" s="3">
        <v>1612.3710000000001</v>
      </c>
      <c r="BA8559">
        <v>1675.0039999999999</v>
      </c>
      <c r="BB8559">
        <v>2008</v>
      </c>
    </row>
    <row r="8560" spans="1:54" hidden="1" x14ac:dyDescent="0.2">
      <c r="A8560">
        <v>474</v>
      </c>
      <c r="B8560" t="s">
        <v>356</v>
      </c>
      <c r="C8560" t="s">
        <v>329</v>
      </c>
      <c r="D8560" t="s">
        <v>91</v>
      </c>
      <c r="E8560" t="s">
        <v>325</v>
      </c>
      <c r="F8560" t="s">
        <v>328</v>
      </c>
      <c r="G8560" t="s">
        <v>225</v>
      </c>
      <c r="H8560" t="s">
        <v>322</v>
      </c>
      <c r="I8560" t="s">
        <v>321</v>
      </c>
      <c r="J8560" s="3" t="s">
        <v>215</v>
      </c>
      <c r="K8560" s="3" t="s">
        <v>215</v>
      </c>
      <c r="L8560" s="3" t="s">
        <v>215</v>
      </c>
      <c r="M8560" s="3" t="s">
        <v>215</v>
      </c>
      <c r="N8560" s="3" t="s">
        <v>215</v>
      </c>
      <c r="O8560" s="3" t="s">
        <v>215</v>
      </c>
      <c r="P8560" s="3" t="s">
        <v>215</v>
      </c>
      <c r="Q8560" s="3" t="s">
        <v>215</v>
      </c>
      <c r="R8560" s="3" t="s">
        <v>215</v>
      </c>
      <c r="S8560" s="3" t="s">
        <v>215</v>
      </c>
      <c r="T8560" s="3">
        <v>12242.437</v>
      </c>
      <c r="U8560" s="3">
        <v>13912.839</v>
      </c>
      <c r="V8560" s="3">
        <v>16230.752</v>
      </c>
      <c r="W8560" s="3">
        <v>18716.726999999999</v>
      </c>
      <c r="X8560" s="3">
        <v>23049.370999999999</v>
      </c>
      <c r="Y8560" s="3">
        <v>34053.699000000001</v>
      </c>
      <c r="Z8560" s="3">
        <v>46954.192000000003</v>
      </c>
      <c r="AA8560" s="3">
        <v>54115.472000000002</v>
      </c>
      <c r="AB8560" s="3">
        <v>50945.745000000003</v>
      </c>
      <c r="AC8560" s="3">
        <v>68421.508000000002</v>
      </c>
      <c r="AD8560" s="3">
        <v>86882.168000000005</v>
      </c>
      <c r="AE8560" s="3">
        <v>89814.178</v>
      </c>
      <c r="AF8560" s="3">
        <v>98353.986000000004</v>
      </c>
      <c r="AG8560" s="3">
        <v>109662.073</v>
      </c>
      <c r="AH8560" s="3">
        <v>126097.95699999999</v>
      </c>
      <c r="AI8560" s="3">
        <v>152970.383</v>
      </c>
      <c r="AJ8560" s="3">
        <v>173897.38200000001</v>
      </c>
      <c r="AK8560" s="3">
        <v>193301.916</v>
      </c>
      <c r="AL8560" s="3">
        <v>233957.568</v>
      </c>
      <c r="AM8560" s="3">
        <v>215205.21</v>
      </c>
      <c r="AN8560" s="3">
        <v>278173.83299999998</v>
      </c>
      <c r="AO8560" s="3">
        <v>278432.11800000002</v>
      </c>
      <c r="AP8560" s="3">
        <v>293102.98200000002</v>
      </c>
      <c r="AQ8560" s="3">
        <v>325761.68900000001</v>
      </c>
      <c r="AR8560" s="3">
        <v>338289.64199999999</v>
      </c>
      <c r="AS8560" s="3">
        <v>262898.23800000001</v>
      </c>
      <c r="AT8560" s="3">
        <v>175054.935</v>
      </c>
      <c r="AU8560" s="3">
        <v>176254.503</v>
      </c>
      <c r="AV8560" s="3">
        <v>230867.54699999999</v>
      </c>
      <c r="AW8560" s="3">
        <v>336469.47899999999</v>
      </c>
      <c r="AX8560" s="3">
        <v>430407.217</v>
      </c>
      <c r="AY8560" s="3">
        <v>464234.89299999998</v>
      </c>
      <c r="AZ8560" s="3">
        <v>500941.51199999999</v>
      </c>
      <c r="BA8560">
        <v>541740.554</v>
      </c>
      <c r="BB8560">
        <v>2008</v>
      </c>
    </row>
    <row r="8561" spans="1:54" hidden="1" x14ac:dyDescent="0.2">
      <c r="A8561">
        <v>474</v>
      </c>
      <c r="B8561" t="s">
        <v>356</v>
      </c>
      <c r="C8561" t="s">
        <v>327</v>
      </c>
      <c r="D8561" t="s">
        <v>91</v>
      </c>
      <c r="E8561" t="s">
        <v>325</v>
      </c>
      <c r="F8561" t="s">
        <v>326</v>
      </c>
      <c r="G8561" t="s">
        <v>223</v>
      </c>
      <c r="H8561" t="s">
        <v>322</v>
      </c>
      <c r="I8561" t="s">
        <v>321</v>
      </c>
      <c r="J8561" s="3" t="s">
        <v>215</v>
      </c>
      <c r="K8561" s="3" t="s">
        <v>215</v>
      </c>
      <c r="L8561" s="3" t="s">
        <v>215</v>
      </c>
      <c r="M8561" s="3" t="s">
        <v>215</v>
      </c>
      <c r="N8561" s="3" t="s">
        <v>215</v>
      </c>
      <c r="O8561" s="3" t="s">
        <v>215</v>
      </c>
      <c r="P8561" s="3" t="s">
        <v>215</v>
      </c>
      <c r="Q8561" s="3" t="s">
        <v>215</v>
      </c>
      <c r="R8561" s="3" t="s">
        <v>215</v>
      </c>
      <c r="S8561" s="3" t="s">
        <v>215</v>
      </c>
      <c r="T8561" s="3">
        <v>1046.183</v>
      </c>
      <c r="U8561" s="3">
        <v>1158.4380000000001</v>
      </c>
      <c r="V8561" s="3">
        <v>1351.4359999999999</v>
      </c>
      <c r="W8561" s="3">
        <v>1558.4290000000001</v>
      </c>
      <c r="X8561" s="3">
        <v>1919.182</v>
      </c>
      <c r="Y8561" s="3">
        <v>840.83199999999999</v>
      </c>
      <c r="Z8561" s="3">
        <v>411.26600000000002</v>
      </c>
      <c r="AA8561" s="3">
        <v>418.52600000000001</v>
      </c>
      <c r="AB8561" s="3">
        <v>374.911</v>
      </c>
      <c r="AC8561" s="3">
        <v>439.29199999999997</v>
      </c>
      <c r="AD8561" s="3">
        <v>539.64099999999996</v>
      </c>
      <c r="AE8561" s="3">
        <v>532.42100000000005</v>
      </c>
      <c r="AF8561" s="3">
        <v>560.03099999999995</v>
      </c>
      <c r="AG8561" s="3">
        <v>597.77099999999996</v>
      </c>
      <c r="AH8561" s="3">
        <v>682.14800000000002</v>
      </c>
      <c r="AI8561" s="3">
        <v>797.70399999999995</v>
      </c>
      <c r="AJ8561" s="3">
        <v>881.64800000000002</v>
      </c>
      <c r="AK8561" s="3">
        <v>971.32600000000002</v>
      </c>
      <c r="AL8561" s="3">
        <v>1171.1690000000001</v>
      </c>
      <c r="AM8561" s="3">
        <v>1060.9259999999999</v>
      </c>
      <c r="AN8561" s="3">
        <v>1266.787</v>
      </c>
      <c r="AO8561" s="3">
        <v>1302.3019999999999</v>
      </c>
      <c r="AP8561" s="3">
        <v>1367.7149999999999</v>
      </c>
      <c r="AQ8561" s="3">
        <v>1515.9459999999999</v>
      </c>
      <c r="AR8561" s="3">
        <v>1574.2460000000001</v>
      </c>
      <c r="AS8561" s="3">
        <v>1223.4079999999999</v>
      </c>
      <c r="AT8561" s="3">
        <v>717.43799999999999</v>
      </c>
      <c r="AU8561" s="3">
        <v>550.79499999999996</v>
      </c>
      <c r="AV8561" s="3">
        <v>449.11500000000001</v>
      </c>
      <c r="AW8561" s="3">
        <v>551.44899999999996</v>
      </c>
      <c r="AX8561" s="3">
        <v>656.91899999999998</v>
      </c>
      <c r="AY8561" s="3">
        <v>674.80899999999997</v>
      </c>
      <c r="AZ8561" s="3">
        <v>693.49099999999999</v>
      </c>
      <c r="BA8561">
        <v>714.25900000000001</v>
      </c>
      <c r="BB8561">
        <v>2008</v>
      </c>
    </row>
    <row r="8562" spans="1:54" hidden="1" x14ac:dyDescent="0.2">
      <c r="A8562">
        <v>474</v>
      </c>
      <c r="B8562" t="s">
        <v>356</v>
      </c>
      <c r="C8562" t="s">
        <v>212</v>
      </c>
      <c r="D8562" t="s">
        <v>91</v>
      </c>
      <c r="E8562" t="s">
        <v>325</v>
      </c>
      <c r="F8562" t="s">
        <v>324</v>
      </c>
      <c r="G8562" t="s">
        <v>323</v>
      </c>
      <c r="H8562" t="s">
        <v>322</v>
      </c>
      <c r="I8562" t="s">
        <v>321</v>
      </c>
      <c r="J8562" s="3" t="s">
        <v>215</v>
      </c>
      <c r="K8562" s="3" t="s">
        <v>215</v>
      </c>
      <c r="L8562" s="3" t="s">
        <v>215</v>
      </c>
      <c r="M8562" s="3" t="s">
        <v>215</v>
      </c>
      <c r="N8562" s="3" t="s">
        <v>215</v>
      </c>
      <c r="O8562" s="3" t="s">
        <v>215</v>
      </c>
      <c r="P8562" s="3" t="s">
        <v>215</v>
      </c>
      <c r="Q8562" s="3" t="s">
        <v>215</v>
      </c>
      <c r="R8562" s="3" t="s">
        <v>215</v>
      </c>
      <c r="S8562" s="3" t="s">
        <v>215</v>
      </c>
      <c r="T8562" s="3">
        <v>2145.3229999999999</v>
      </c>
      <c r="U8562" s="3">
        <v>2249.404</v>
      </c>
      <c r="V8562" s="3">
        <v>2371.6030000000001</v>
      </c>
      <c r="W8562" s="3">
        <v>2405.9180000000001</v>
      </c>
      <c r="X8562" s="3">
        <v>2505.2199999999998</v>
      </c>
      <c r="Y8562" s="3">
        <v>2592.5459999999998</v>
      </c>
      <c r="Z8562" s="3">
        <v>2661.3389999999999</v>
      </c>
      <c r="AA8562" s="3">
        <v>2753.7649999999999</v>
      </c>
      <c r="AB8562" s="3">
        <v>2859.134</v>
      </c>
      <c r="AC8562" s="3">
        <v>2921.2</v>
      </c>
      <c r="AD8562" s="3">
        <v>3075.7049999999999</v>
      </c>
      <c r="AE8562" s="3">
        <v>3164.9830000000002</v>
      </c>
      <c r="AF8562" s="3">
        <v>3237.114</v>
      </c>
      <c r="AG8562" s="3">
        <v>3319.674</v>
      </c>
      <c r="AH8562" s="3">
        <v>3437.1</v>
      </c>
      <c r="AI8562" s="3">
        <v>3630.808</v>
      </c>
      <c r="AJ8562" s="3">
        <v>3745.3969999999999</v>
      </c>
      <c r="AK8562" s="3">
        <v>3854.4340000000002</v>
      </c>
      <c r="AL8562" s="3">
        <v>3951.41</v>
      </c>
      <c r="AM8562" s="3">
        <v>4011.5079999999998</v>
      </c>
      <c r="AN8562" s="3">
        <v>4245.8969999999999</v>
      </c>
      <c r="AO8562" s="3">
        <v>3672.3679999999999</v>
      </c>
      <c r="AP8562" s="3">
        <v>3717.9760000000001</v>
      </c>
      <c r="AQ8562" s="3">
        <v>3844.9050000000002</v>
      </c>
      <c r="AR8562" s="3">
        <v>3792.7449999999999</v>
      </c>
      <c r="AS8562" s="3">
        <v>2339.5279999999998</v>
      </c>
      <c r="AT8562" s="3">
        <v>1510.425</v>
      </c>
      <c r="AU8562" s="3">
        <v>1287.4829999999999</v>
      </c>
      <c r="AV8562" s="3">
        <v>1274.2339999999999</v>
      </c>
      <c r="AW8562" s="3">
        <v>1494.6790000000001</v>
      </c>
      <c r="AX8562" s="3">
        <v>1727.998</v>
      </c>
      <c r="AY8562" s="3">
        <v>1852.502</v>
      </c>
      <c r="AZ8562" s="3">
        <v>1954.9169999999999</v>
      </c>
      <c r="BA8562">
        <v>2066.19</v>
      </c>
      <c r="BB8562">
        <v>2008</v>
      </c>
    </row>
    <row r="8563" spans="1:54" hidden="1" x14ac:dyDescent="0.2">
      <c r="A8563">
        <v>474</v>
      </c>
      <c r="B8563" t="s">
        <v>356</v>
      </c>
      <c r="C8563" t="s">
        <v>320</v>
      </c>
      <c r="D8563" t="s">
        <v>91</v>
      </c>
      <c r="E8563" t="s">
        <v>319</v>
      </c>
      <c r="F8563" t="s">
        <v>318</v>
      </c>
      <c r="G8563" t="s">
        <v>243</v>
      </c>
    </row>
    <row r="8564" spans="1:54" hidden="1" x14ac:dyDescent="0.2">
      <c r="A8564">
        <v>474</v>
      </c>
      <c r="B8564" t="s">
        <v>356</v>
      </c>
      <c r="C8564" t="s">
        <v>317</v>
      </c>
      <c r="D8564" t="s">
        <v>91</v>
      </c>
      <c r="E8564" t="s">
        <v>316</v>
      </c>
      <c r="F8564" t="s">
        <v>315</v>
      </c>
      <c r="G8564" t="s">
        <v>288</v>
      </c>
      <c r="I8564" t="s">
        <v>310</v>
      </c>
      <c r="J8564" s="3" t="s">
        <v>215</v>
      </c>
      <c r="K8564" s="3" t="s">
        <v>215</v>
      </c>
      <c r="L8564" s="3" t="s">
        <v>215</v>
      </c>
      <c r="M8564" s="3" t="s">
        <v>215</v>
      </c>
      <c r="N8564" s="3" t="s">
        <v>215</v>
      </c>
      <c r="O8564" s="3" t="s">
        <v>215</v>
      </c>
      <c r="P8564" s="3" t="s">
        <v>215</v>
      </c>
      <c r="Q8564" s="3" t="s">
        <v>215</v>
      </c>
      <c r="R8564" s="3" t="s">
        <v>215</v>
      </c>
      <c r="S8564" s="3" t="s">
        <v>215</v>
      </c>
      <c r="T8564" s="3">
        <v>9.5000000000000001E-2</v>
      </c>
      <c r="U8564" s="3">
        <v>9.9000000000000005E-2</v>
      </c>
      <c r="V8564" s="3">
        <v>9.6000000000000002E-2</v>
      </c>
      <c r="W8564" s="3">
        <v>9.8000000000000004E-2</v>
      </c>
      <c r="X8564" s="3">
        <v>0.10100000000000001</v>
      </c>
      <c r="Y8564" s="3">
        <v>0.10299999999999999</v>
      </c>
      <c r="Z8564" s="3">
        <v>0.104</v>
      </c>
      <c r="AA8564" s="3">
        <v>0.105</v>
      </c>
      <c r="AB8564" s="3">
        <v>0.109</v>
      </c>
      <c r="AC8564" s="3">
        <v>0.109</v>
      </c>
      <c r="AD8564" s="3">
        <v>0.11</v>
      </c>
      <c r="AE8564" s="3">
        <v>0.112</v>
      </c>
      <c r="AF8564" s="3">
        <v>0.113</v>
      </c>
      <c r="AG8564" s="3">
        <v>0.113</v>
      </c>
      <c r="AH8564" s="3">
        <v>0.111</v>
      </c>
      <c r="AI8564" s="3">
        <v>0.112</v>
      </c>
      <c r="AJ8564" s="3">
        <v>0.11</v>
      </c>
      <c r="AK8564" s="3">
        <v>0.108</v>
      </c>
      <c r="AL8564" s="3">
        <v>0.109</v>
      </c>
      <c r="AM8564" s="3">
        <v>0.113</v>
      </c>
      <c r="AN8564" s="3">
        <v>0.11600000000000001</v>
      </c>
      <c r="AO8564" s="3">
        <v>9.7000000000000003E-2</v>
      </c>
      <c r="AP8564" s="3">
        <v>9.6000000000000002E-2</v>
      </c>
      <c r="AQ8564" s="3">
        <v>9.8000000000000004E-2</v>
      </c>
      <c r="AR8564" s="3">
        <v>9.4E-2</v>
      </c>
      <c r="AS8564" s="3">
        <v>5.7000000000000002E-2</v>
      </c>
      <c r="AT8564" s="3">
        <v>3.6999999999999998E-2</v>
      </c>
      <c r="AU8564" s="3">
        <v>0.03</v>
      </c>
      <c r="AV8564" s="3">
        <v>2.9000000000000001E-2</v>
      </c>
      <c r="AW8564" s="3">
        <v>3.3000000000000002E-2</v>
      </c>
      <c r="AX8564" s="3">
        <v>3.6999999999999998E-2</v>
      </c>
      <c r="AY8564" s="3">
        <v>3.9E-2</v>
      </c>
      <c r="AZ8564" s="3">
        <v>3.9E-2</v>
      </c>
      <c r="BA8564">
        <v>0.04</v>
      </c>
      <c r="BB8564">
        <v>2008</v>
      </c>
    </row>
    <row r="8565" spans="1:54" hidden="1" x14ac:dyDescent="0.2">
      <c r="A8565">
        <v>474</v>
      </c>
      <c r="B8565" t="s">
        <v>356</v>
      </c>
      <c r="C8565" t="s">
        <v>314</v>
      </c>
      <c r="D8565" t="s">
        <v>91</v>
      </c>
      <c r="E8565" t="s">
        <v>313</v>
      </c>
      <c r="F8565" t="s">
        <v>312</v>
      </c>
      <c r="G8565" t="s">
        <v>311</v>
      </c>
      <c r="I8565" t="s">
        <v>310</v>
      </c>
      <c r="J8565" s="3" t="s">
        <v>215</v>
      </c>
      <c r="K8565" s="3" t="s">
        <v>215</v>
      </c>
      <c r="L8565" s="3" t="s">
        <v>215</v>
      </c>
      <c r="M8565" s="3" t="s">
        <v>215</v>
      </c>
      <c r="N8565" s="3" t="s">
        <v>215</v>
      </c>
      <c r="O8565" s="3" t="s">
        <v>215</v>
      </c>
      <c r="P8565" s="3" t="s">
        <v>215</v>
      </c>
      <c r="Q8565" s="3" t="s">
        <v>215</v>
      </c>
      <c r="R8565" s="3" t="s">
        <v>215</v>
      </c>
      <c r="S8565" s="3" t="s">
        <v>215</v>
      </c>
      <c r="T8565" s="3">
        <v>5.7069999999999999</v>
      </c>
      <c r="U8565" s="3">
        <v>6.1849999999999996</v>
      </c>
      <c r="V8565" s="3">
        <v>6.8440000000000003</v>
      </c>
      <c r="W8565" s="3">
        <v>7.7789999999999999</v>
      </c>
      <c r="X8565" s="3">
        <v>9.2010000000000005</v>
      </c>
      <c r="Y8565" s="3">
        <v>13.135</v>
      </c>
      <c r="Z8565" s="3">
        <v>17.643000000000001</v>
      </c>
      <c r="AA8565" s="3">
        <v>19.651</v>
      </c>
      <c r="AB8565" s="3">
        <v>17.818999999999999</v>
      </c>
      <c r="AC8565" s="3">
        <v>23.422000000000001</v>
      </c>
      <c r="AD8565" s="3">
        <v>28.248000000000001</v>
      </c>
      <c r="AE8565" s="3">
        <v>28.376999999999999</v>
      </c>
      <c r="AF8565" s="3">
        <v>30.382999999999999</v>
      </c>
      <c r="AG8565" s="3">
        <v>33.033999999999999</v>
      </c>
      <c r="AH8565" s="3">
        <v>36.686999999999998</v>
      </c>
      <c r="AI8565" s="3">
        <v>42.131</v>
      </c>
      <c r="AJ8565" s="3">
        <v>46.43</v>
      </c>
      <c r="AK8565" s="3">
        <v>50.151000000000003</v>
      </c>
      <c r="AL8565" s="3">
        <v>59.209000000000003</v>
      </c>
      <c r="AM8565" s="3">
        <v>53.646999999999998</v>
      </c>
      <c r="AN8565" s="3">
        <v>65.516000000000005</v>
      </c>
      <c r="AO8565" s="3">
        <v>75.817999999999998</v>
      </c>
      <c r="AP8565" s="3">
        <v>78.834000000000003</v>
      </c>
      <c r="AQ8565" s="3">
        <v>84.725999999999999</v>
      </c>
      <c r="AR8565" s="3">
        <v>89.194000000000003</v>
      </c>
      <c r="AS8565" s="3">
        <v>112.372</v>
      </c>
      <c r="AT8565" s="3">
        <v>115.898</v>
      </c>
      <c r="AU8565" s="3">
        <v>136.898</v>
      </c>
      <c r="AV8565" s="3">
        <v>181.18100000000001</v>
      </c>
      <c r="AW8565" s="3">
        <v>225.11199999999999</v>
      </c>
      <c r="AX8565" s="3">
        <v>249.078</v>
      </c>
      <c r="AY8565" s="3">
        <v>250.59899999999999</v>
      </c>
      <c r="AZ8565" s="3">
        <v>256.24700000000001</v>
      </c>
      <c r="BA8565">
        <v>262.19299999999998</v>
      </c>
      <c r="BB8565">
        <v>2008</v>
      </c>
    </row>
    <row r="8566" spans="1:54" hidden="1" x14ac:dyDescent="0.2">
      <c r="A8566">
        <v>474</v>
      </c>
      <c r="B8566" t="s">
        <v>356</v>
      </c>
      <c r="C8566" t="s">
        <v>309</v>
      </c>
      <c r="D8566" t="s">
        <v>91</v>
      </c>
      <c r="E8566" t="s">
        <v>308</v>
      </c>
      <c r="F8566" t="s">
        <v>307</v>
      </c>
      <c r="G8566" t="s">
        <v>217</v>
      </c>
      <c r="I8566" t="s">
        <v>1924</v>
      </c>
      <c r="J8566" s="3" t="s">
        <v>215</v>
      </c>
      <c r="K8566" s="3" t="s">
        <v>215</v>
      </c>
      <c r="L8566" s="3" t="s">
        <v>215</v>
      </c>
      <c r="M8566" s="3" t="s">
        <v>215</v>
      </c>
      <c r="N8566" s="3" t="s">
        <v>215</v>
      </c>
      <c r="O8566" s="3" t="s">
        <v>215</v>
      </c>
      <c r="P8566" s="3" t="s">
        <v>215</v>
      </c>
      <c r="Q8566" s="3" t="s">
        <v>215</v>
      </c>
      <c r="R8566" s="3" t="s">
        <v>215</v>
      </c>
      <c r="S8566" s="3" t="s">
        <v>215</v>
      </c>
      <c r="T8566" s="3">
        <v>12.44</v>
      </c>
      <c r="U8566" s="3">
        <v>13.816000000000001</v>
      </c>
      <c r="V8566" s="3">
        <v>19.948</v>
      </c>
      <c r="W8566" s="3">
        <v>18.481999999999999</v>
      </c>
      <c r="X8566" s="3">
        <v>19.134</v>
      </c>
      <c r="Y8566" s="3">
        <v>21.748999999999999</v>
      </c>
      <c r="Z8566" s="3">
        <v>23.04</v>
      </c>
      <c r="AA8566" s="3">
        <v>24.631</v>
      </c>
      <c r="AB8566" s="3">
        <v>23.65</v>
      </c>
      <c r="AC8566" s="3">
        <v>18.706</v>
      </c>
      <c r="AD8566" s="3">
        <v>18.928000000000001</v>
      </c>
      <c r="AE8566" s="3">
        <v>19.559999999999999</v>
      </c>
      <c r="AF8566" s="3">
        <v>18.484000000000002</v>
      </c>
      <c r="AG8566" s="3">
        <v>20.727</v>
      </c>
      <c r="AH8566" s="3">
        <v>20.28</v>
      </c>
      <c r="AI8566" s="3">
        <v>18.53</v>
      </c>
      <c r="AJ8566" s="3">
        <v>16.384</v>
      </c>
      <c r="AK8566" s="3">
        <v>17.193999999999999</v>
      </c>
      <c r="AL8566" s="3">
        <v>15.416</v>
      </c>
      <c r="AM8566" s="3">
        <v>13.545</v>
      </c>
      <c r="AN8566" s="3">
        <v>11.661</v>
      </c>
      <c r="AO8566" s="3">
        <v>5.5010000000000003</v>
      </c>
      <c r="AP8566" s="3">
        <v>8.7040000000000006</v>
      </c>
      <c r="AQ8566" s="3">
        <v>8.1059999999999999</v>
      </c>
      <c r="AR8566" s="3">
        <v>7.8319999999999999</v>
      </c>
      <c r="AS8566" s="3">
        <v>1.849</v>
      </c>
      <c r="AT8566" s="3">
        <v>1.702</v>
      </c>
      <c r="AU8566" s="3">
        <v>2.1589999999999998</v>
      </c>
      <c r="AV8566" s="3">
        <v>6.9489999999999998</v>
      </c>
      <c r="AW8566" s="3">
        <v>7.883</v>
      </c>
      <c r="AX8566" s="3">
        <v>7.8070000000000004</v>
      </c>
      <c r="AY8566" s="3">
        <v>7.79</v>
      </c>
      <c r="AZ8566" s="3">
        <v>7.8230000000000004</v>
      </c>
      <c r="BA8566">
        <v>7.7880000000000003</v>
      </c>
      <c r="BB8566">
        <v>2008</v>
      </c>
    </row>
    <row r="8567" spans="1:54" hidden="1" x14ac:dyDescent="0.2">
      <c r="A8567">
        <v>474</v>
      </c>
      <c r="B8567" t="s">
        <v>356</v>
      </c>
      <c r="C8567" t="s">
        <v>306</v>
      </c>
      <c r="D8567" t="s">
        <v>91</v>
      </c>
      <c r="E8567" t="s">
        <v>305</v>
      </c>
      <c r="F8567" t="s">
        <v>304</v>
      </c>
      <c r="G8567" t="s">
        <v>217</v>
      </c>
      <c r="I8567" t="s">
        <v>1924</v>
      </c>
      <c r="J8567" s="3" t="s">
        <v>215</v>
      </c>
      <c r="K8567" s="3" t="s">
        <v>215</v>
      </c>
      <c r="L8567" s="3" t="s">
        <v>215</v>
      </c>
      <c r="M8567" s="3" t="s">
        <v>215</v>
      </c>
      <c r="N8567" s="3" t="s">
        <v>215</v>
      </c>
      <c r="O8567" s="3" t="s">
        <v>215</v>
      </c>
      <c r="P8567" s="3" t="s">
        <v>215</v>
      </c>
      <c r="Q8567" s="3" t="s">
        <v>215</v>
      </c>
      <c r="R8567" s="3" t="s">
        <v>215</v>
      </c>
      <c r="S8567" s="3" t="s">
        <v>215</v>
      </c>
      <c r="T8567" s="3">
        <v>18.27</v>
      </c>
      <c r="U8567" s="3">
        <v>10.409000000000001</v>
      </c>
      <c r="V8567" s="3">
        <v>17.641999999999999</v>
      </c>
      <c r="W8567" s="3">
        <v>16.332000000000001</v>
      </c>
      <c r="X8567" s="3">
        <v>20.11</v>
      </c>
      <c r="Y8567" s="3">
        <v>22.050999999999998</v>
      </c>
      <c r="Z8567" s="3">
        <v>23.937999999999999</v>
      </c>
      <c r="AA8567" s="3">
        <v>24.952000000000002</v>
      </c>
      <c r="AB8567" s="3">
        <v>18.616</v>
      </c>
      <c r="AC8567" s="3">
        <v>25.902000000000001</v>
      </c>
      <c r="AD8567" s="3">
        <v>32.735999999999997</v>
      </c>
      <c r="AE8567" s="3">
        <v>26.369</v>
      </c>
      <c r="AF8567" s="3">
        <v>22.631</v>
      </c>
      <c r="AG8567" s="3">
        <v>22.222000000000001</v>
      </c>
      <c r="AH8567" s="3">
        <v>21.901</v>
      </c>
      <c r="AI8567" s="3">
        <v>22.311</v>
      </c>
      <c r="AJ8567" s="3">
        <v>17.597999999999999</v>
      </c>
      <c r="AK8567" s="3">
        <v>10.227</v>
      </c>
      <c r="AL8567" s="3">
        <v>10.766</v>
      </c>
      <c r="AM8567" s="3">
        <v>3.488</v>
      </c>
      <c r="AN8567" s="3">
        <v>8.25</v>
      </c>
      <c r="AO8567" s="3">
        <v>2.5</v>
      </c>
      <c r="AP8567" s="3">
        <v>6.9930000000000003</v>
      </c>
      <c r="AQ8567" s="3">
        <v>5.0330000000000004</v>
      </c>
      <c r="AR8567" s="3">
        <v>6.1779999999999999</v>
      </c>
      <c r="AS8567" s="3">
        <v>-4.6399999999999997</v>
      </c>
      <c r="AT8567" s="3">
        <v>-3.5049999999999999</v>
      </c>
      <c r="AU8567" s="3">
        <v>1.1639999999999999</v>
      </c>
      <c r="AV8567" s="3">
        <v>0.47799999999999998</v>
      </c>
      <c r="AW8567" s="3">
        <v>4.133</v>
      </c>
      <c r="AX8567" s="3">
        <v>8.1310000000000002</v>
      </c>
      <c r="AY8567" s="3">
        <v>6.85</v>
      </c>
      <c r="AZ8567" s="3">
        <v>5.1989999999999998</v>
      </c>
      <c r="BA8567">
        <v>4.774</v>
      </c>
      <c r="BB8567">
        <v>2008</v>
      </c>
    </row>
    <row r="8568" spans="1:54" hidden="1" x14ac:dyDescent="0.2">
      <c r="A8568">
        <v>474</v>
      </c>
      <c r="B8568" t="s">
        <v>356</v>
      </c>
      <c r="C8568" t="s">
        <v>303</v>
      </c>
      <c r="D8568" t="s">
        <v>91</v>
      </c>
      <c r="E8568" t="s">
        <v>300</v>
      </c>
      <c r="F8568" t="s">
        <v>302</v>
      </c>
      <c r="G8568" t="s">
        <v>295</v>
      </c>
      <c r="I8568" t="s">
        <v>1925</v>
      </c>
      <c r="J8568" s="3" t="s">
        <v>215</v>
      </c>
      <c r="K8568" s="3" t="s">
        <v>215</v>
      </c>
      <c r="L8568" s="3" t="s">
        <v>215</v>
      </c>
      <c r="M8568" s="3" t="s">
        <v>215</v>
      </c>
      <c r="N8568" s="3" t="s">
        <v>215</v>
      </c>
      <c r="O8568" s="3" t="s">
        <v>215</v>
      </c>
      <c r="P8568" s="3" t="s">
        <v>215</v>
      </c>
      <c r="Q8568" s="3" t="s">
        <v>215</v>
      </c>
      <c r="R8568" s="3" t="s">
        <v>215</v>
      </c>
      <c r="S8568" s="3" t="s">
        <v>215</v>
      </c>
      <c r="T8568" s="3">
        <v>5.1829999999999998</v>
      </c>
      <c r="U8568" s="3">
        <v>7.51</v>
      </c>
      <c r="V8568" s="3">
        <v>11.356</v>
      </c>
      <c r="W8568" s="3">
        <v>18.367000000000001</v>
      </c>
      <c r="X8568" s="3">
        <v>31.459</v>
      </c>
      <c r="Y8568" s="3">
        <v>51.558999999999997</v>
      </c>
      <c r="Z8568" s="3">
        <v>71.555999999999997</v>
      </c>
      <c r="AA8568" s="3">
        <v>74.873000000000005</v>
      </c>
      <c r="AB8568" s="3">
        <v>83.513999999999996</v>
      </c>
      <c r="AC8568" s="3">
        <v>90.119</v>
      </c>
      <c r="AD8568" s="3">
        <v>100</v>
      </c>
      <c r="AE8568" s="3">
        <v>111.916</v>
      </c>
      <c r="AF8568" s="3">
        <v>125.613</v>
      </c>
      <c r="AG8568" s="3">
        <v>139.21799999999999</v>
      </c>
      <c r="AH8568" s="3">
        <v>156.607</v>
      </c>
      <c r="AI8568" s="3">
        <v>172.059</v>
      </c>
      <c r="AJ8568" s="3">
        <v>190.71899999999999</v>
      </c>
      <c r="AK8568" s="3">
        <v>205.79499999999999</v>
      </c>
      <c r="AL8568" s="3">
        <v>244.84700000000001</v>
      </c>
      <c r="AM8568" s="3">
        <v>253.845</v>
      </c>
      <c r="AN8568" s="3">
        <v>282.21199999999999</v>
      </c>
      <c r="AO8568" s="3">
        <v>337.36700000000002</v>
      </c>
      <c r="AP8568" s="3">
        <v>370.71600000000001</v>
      </c>
      <c r="AQ8568" s="3">
        <v>411.37799999999999</v>
      </c>
      <c r="AR8568" s="3">
        <v>444.94400000000002</v>
      </c>
      <c r="AS8568" s="3">
        <v>718.327</v>
      </c>
      <c r="AT8568" s="3">
        <v>572.81899999999996</v>
      </c>
      <c r="AU8568" s="3">
        <v>601.02700000000004</v>
      </c>
      <c r="AV8568" s="3">
        <v>739.226</v>
      </c>
      <c r="AW8568" s="3">
        <v>887.07100000000003</v>
      </c>
      <c r="AX8568" s="3">
        <v>953.60199999999998</v>
      </c>
      <c r="AY8568" s="3">
        <v>1001.282</v>
      </c>
      <c r="AZ8568" s="3">
        <v>1051.346</v>
      </c>
      <c r="BA8568">
        <v>1103.913</v>
      </c>
      <c r="BB8568">
        <v>2009</v>
      </c>
    </row>
    <row r="8569" spans="1:54" hidden="1" x14ac:dyDescent="0.2">
      <c r="A8569">
        <v>474</v>
      </c>
      <c r="B8569" t="s">
        <v>356</v>
      </c>
      <c r="C8569" t="s">
        <v>301</v>
      </c>
      <c r="D8569" t="s">
        <v>91</v>
      </c>
      <c r="E8569" t="s">
        <v>300</v>
      </c>
      <c r="F8569" t="s">
        <v>299</v>
      </c>
      <c r="G8569" t="s">
        <v>275</v>
      </c>
      <c r="I8569" t="s">
        <v>298</v>
      </c>
      <c r="J8569" s="3" t="s">
        <v>215</v>
      </c>
      <c r="K8569" s="3" t="s">
        <v>215</v>
      </c>
      <c r="L8569" s="3" t="s">
        <v>215</v>
      </c>
      <c r="M8569" s="3" t="s">
        <v>215</v>
      </c>
      <c r="N8569" s="3" t="s">
        <v>215</v>
      </c>
      <c r="O8569" s="3" t="s">
        <v>215</v>
      </c>
      <c r="P8569" s="3" t="s">
        <v>215</v>
      </c>
      <c r="Q8569" s="3" t="s">
        <v>215</v>
      </c>
      <c r="R8569" s="3" t="s">
        <v>215</v>
      </c>
      <c r="S8569" s="3" t="s">
        <v>215</v>
      </c>
      <c r="T8569" s="3" t="s">
        <v>215</v>
      </c>
      <c r="U8569" s="3">
        <v>44.912999999999997</v>
      </c>
      <c r="V8569" s="3">
        <v>51.2</v>
      </c>
      <c r="W8569" s="3">
        <v>61.746000000000002</v>
      </c>
      <c r="X8569" s="3">
        <v>71.277000000000001</v>
      </c>
      <c r="Y8569" s="3">
        <v>63.892000000000003</v>
      </c>
      <c r="Z8569" s="3">
        <v>38.784999999999997</v>
      </c>
      <c r="AA8569" s="3">
        <v>4.6349999999999998</v>
      </c>
      <c r="AB8569" s="3">
        <v>11.542</v>
      </c>
      <c r="AC8569" s="3">
        <v>7.9089999999999998</v>
      </c>
      <c r="AD8569" s="3">
        <v>10.964</v>
      </c>
      <c r="AE8569" s="3">
        <v>11.916</v>
      </c>
      <c r="AF8569" s="3">
        <v>12.239000000000001</v>
      </c>
      <c r="AG8569" s="3">
        <v>10.831</v>
      </c>
      <c r="AH8569" s="3">
        <v>12.49</v>
      </c>
      <c r="AI8569" s="3">
        <v>9.8670000000000009</v>
      </c>
      <c r="AJ8569" s="3">
        <v>10.845000000000001</v>
      </c>
      <c r="AK8569" s="3">
        <v>7.9050000000000002</v>
      </c>
      <c r="AL8569" s="3">
        <v>18.975999999999999</v>
      </c>
      <c r="AM8569" s="3">
        <v>3.6749999999999998</v>
      </c>
      <c r="AN8569" s="3">
        <v>11.175000000000001</v>
      </c>
      <c r="AO8569" s="3">
        <v>19.544</v>
      </c>
      <c r="AP8569" s="3">
        <v>9.8849999999999998</v>
      </c>
      <c r="AQ8569" s="3">
        <v>10.968</v>
      </c>
      <c r="AR8569" s="3">
        <v>8.1590000000000007</v>
      </c>
      <c r="AS8569" s="3">
        <v>61.442</v>
      </c>
      <c r="AT8569" s="3">
        <v>-20.257000000000001</v>
      </c>
      <c r="AU8569" s="3">
        <v>4.9249999999999998</v>
      </c>
      <c r="AV8569" s="3">
        <v>22.994</v>
      </c>
      <c r="AW8569" s="3">
        <v>20</v>
      </c>
      <c r="AX8569" s="3">
        <v>7.5</v>
      </c>
      <c r="AY8569" s="3">
        <v>5</v>
      </c>
      <c r="AZ8569" s="3">
        <v>5</v>
      </c>
      <c r="BA8569">
        <v>5</v>
      </c>
      <c r="BB8569">
        <v>2009</v>
      </c>
    </row>
    <row r="8570" spans="1:54" hidden="1" x14ac:dyDescent="0.2">
      <c r="A8570">
        <v>474</v>
      </c>
      <c r="B8570" t="s">
        <v>356</v>
      </c>
      <c r="C8570" t="s">
        <v>297</v>
      </c>
      <c r="D8570" t="s">
        <v>91</v>
      </c>
      <c r="E8570" t="s">
        <v>293</v>
      </c>
      <c r="F8570" t="s">
        <v>296</v>
      </c>
      <c r="G8570" t="s">
        <v>295</v>
      </c>
      <c r="I8570" t="s">
        <v>1925</v>
      </c>
      <c r="J8570" s="3" t="s">
        <v>215</v>
      </c>
      <c r="K8570" s="3" t="s">
        <v>215</v>
      </c>
      <c r="L8570" s="3" t="s">
        <v>215</v>
      </c>
      <c r="M8570" s="3" t="s">
        <v>215</v>
      </c>
      <c r="N8570" s="3" t="s">
        <v>215</v>
      </c>
      <c r="O8570" s="3" t="s">
        <v>215</v>
      </c>
      <c r="P8570" s="3" t="s">
        <v>215</v>
      </c>
      <c r="Q8570" s="3" t="s">
        <v>215</v>
      </c>
      <c r="R8570" s="3" t="s">
        <v>215</v>
      </c>
      <c r="S8570" s="3" t="s">
        <v>215</v>
      </c>
      <c r="T8570" s="3" t="s">
        <v>215</v>
      </c>
      <c r="U8570" s="3" t="s">
        <v>215</v>
      </c>
      <c r="V8570" s="3" t="s">
        <v>215</v>
      </c>
      <c r="W8570" s="3" t="s">
        <v>215</v>
      </c>
      <c r="X8570" s="3">
        <v>34.924999999999997</v>
      </c>
      <c r="Y8570" s="3">
        <v>54.902000000000001</v>
      </c>
      <c r="Z8570" s="3">
        <v>69.849999999999994</v>
      </c>
      <c r="AA8570" s="3">
        <v>74.774000000000001</v>
      </c>
      <c r="AB8570" s="3">
        <v>83.68</v>
      </c>
      <c r="AC8570" s="3">
        <v>92.200999999999993</v>
      </c>
      <c r="AD8570" s="3">
        <v>100</v>
      </c>
      <c r="AE8570" s="3">
        <v>122.35</v>
      </c>
      <c r="AF8570" s="3">
        <v>127.64700000000001</v>
      </c>
      <c r="AG8570" s="3">
        <v>144.99600000000001</v>
      </c>
      <c r="AH8570" s="3">
        <v>159.46899999999999</v>
      </c>
      <c r="AI8570" s="3">
        <v>179.36799999999999</v>
      </c>
      <c r="AJ8570" s="3">
        <v>193.46899999999999</v>
      </c>
      <c r="AK8570" s="3">
        <v>215.07499999999999</v>
      </c>
      <c r="AL8570" s="3">
        <v>238.29400000000001</v>
      </c>
      <c r="AM8570" s="3">
        <v>259.34199999999998</v>
      </c>
      <c r="AN8570" s="3">
        <v>291.72199999999998</v>
      </c>
      <c r="AO8570" s="3">
        <v>359.32299999999998</v>
      </c>
      <c r="AP8570" s="3">
        <v>380.18400000000003</v>
      </c>
      <c r="AQ8570" s="3">
        <v>411.13200000000001</v>
      </c>
      <c r="AR8570" s="3">
        <v>452.26799999999997</v>
      </c>
      <c r="AS8570" s="3">
        <v>597.15200000000004</v>
      </c>
      <c r="AT8570" s="3">
        <v>541.12800000000004</v>
      </c>
      <c r="AU8570" s="3">
        <v>627.64200000000005</v>
      </c>
      <c r="AV8570" s="3">
        <v>815.93399999999997</v>
      </c>
      <c r="AW8570" s="3">
        <v>897.52700000000004</v>
      </c>
      <c r="AX8570" s="3">
        <v>942.404</v>
      </c>
      <c r="AY8570" s="3">
        <v>989.524</v>
      </c>
      <c r="AZ8570" s="3">
        <v>1039</v>
      </c>
      <c r="BA8570">
        <v>1090.95</v>
      </c>
      <c r="BB8570">
        <v>2009</v>
      </c>
    </row>
    <row r="8571" spans="1:54" hidden="1" x14ac:dyDescent="0.2">
      <c r="A8571">
        <v>474</v>
      </c>
      <c r="B8571" t="s">
        <v>356</v>
      </c>
      <c r="C8571" t="s">
        <v>294</v>
      </c>
      <c r="D8571" t="s">
        <v>91</v>
      </c>
      <c r="E8571" t="s">
        <v>293</v>
      </c>
      <c r="F8571" t="s">
        <v>292</v>
      </c>
      <c r="G8571" t="s">
        <v>275</v>
      </c>
      <c r="I8571" t="s">
        <v>291</v>
      </c>
      <c r="J8571" s="3" t="s">
        <v>215</v>
      </c>
      <c r="K8571" s="3" t="s">
        <v>215</v>
      </c>
      <c r="L8571" s="3" t="s">
        <v>215</v>
      </c>
      <c r="M8571" s="3" t="s">
        <v>215</v>
      </c>
      <c r="N8571" s="3" t="s">
        <v>215</v>
      </c>
      <c r="O8571" s="3" t="s">
        <v>215</v>
      </c>
      <c r="P8571" s="3" t="s">
        <v>215</v>
      </c>
      <c r="Q8571" s="3" t="s">
        <v>215</v>
      </c>
      <c r="R8571" s="3" t="s">
        <v>215</v>
      </c>
      <c r="S8571" s="3" t="s">
        <v>215</v>
      </c>
      <c r="T8571" s="3" t="s">
        <v>215</v>
      </c>
      <c r="U8571" s="3" t="s">
        <v>215</v>
      </c>
      <c r="V8571" s="3" t="s">
        <v>215</v>
      </c>
      <c r="W8571" s="3" t="s">
        <v>215</v>
      </c>
      <c r="X8571" s="3" t="s">
        <v>215</v>
      </c>
      <c r="Y8571" s="3">
        <v>57.2</v>
      </c>
      <c r="Z8571" s="3">
        <v>27.225999999999999</v>
      </c>
      <c r="AA8571" s="3">
        <v>7.05</v>
      </c>
      <c r="AB8571" s="3">
        <v>11.91</v>
      </c>
      <c r="AC8571" s="3">
        <v>10.183999999999999</v>
      </c>
      <c r="AD8571" s="3">
        <v>8.4580000000000002</v>
      </c>
      <c r="AE8571" s="3">
        <v>22.35</v>
      </c>
      <c r="AF8571" s="3">
        <v>4.33</v>
      </c>
      <c r="AG8571" s="3">
        <v>13.590999999999999</v>
      </c>
      <c r="AH8571" s="3">
        <v>9.9809999999999999</v>
      </c>
      <c r="AI8571" s="3">
        <v>12.478</v>
      </c>
      <c r="AJ8571" s="3">
        <v>7.8609999999999998</v>
      </c>
      <c r="AK8571" s="3">
        <v>11.167999999999999</v>
      </c>
      <c r="AL8571" s="3">
        <v>10.795</v>
      </c>
      <c r="AM8571" s="3">
        <v>8.8330000000000002</v>
      </c>
      <c r="AN8571" s="3">
        <v>12.486000000000001</v>
      </c>
      <c r="AO8571" s="3">
        <v>23.172999999999998</v>
      </c>
      <c r="AP8571" s="3">
        <v>5.806</v>
      </c>
      <c r="AQ8571" s="3">
        <v>8.14</v>
      </c>
      <c r="AR8571" s="3">
        <v>10.005000000000001</v>
      </c>
      <c r="AS8571" s="3">
        <v>32.034999999999997</v>
      </c>
      <c r="AT8571" s="3">
        <v>-9.3819999999999997</v>
      </c>
      <c r="AU8571" s="3">
        <v>15.988</v>
      </c>
      <c r="AV8571" s="3">
        <v>30</v>
      </c>
      <c r="AW8571" s="3">
        <v>10</v>
      </c>
      <c r="AX8571" s="3">
        <v>5</v>
      </c>
      <c r="AY8571" s="3">
        <v>5</v>
      </c>
      <c r="AZ8571" s="3">
        <v>5</v>
      </c>
      <c r="BA8571">
        <v>5</v>
      </c>
      <c r="BB8571">
        <v>2009</v>
      </c>
    </row>
    <row r="8572" spans="1:54" hidden="1" x14ac:dyDescent="0.2">
      <c r="A8572">
        <v>474</v>
      </c>
      <c r="B8572" t="s">
        <v>356</v>
      </c>
      <c r="C8572" t="s">
        <v>290</v>
      </c>
      <c r="D8572" t="s">
        <v>91</v>
      </c>
      <c r="E8572" t="s">
        <v>289</v>
      </c>
      <c r="G8572" t="s">
        <v>288</v>
      </c>
    </row>
    <row r="8573" spans="1:54" hidden="1" x14ac:dyDescent="0.2">
      <c r="A8573">
        <v>474</v>
      </c>
      <c r="B8573" t="s">
        <v>356</v>
      </c>
      <c r="C8573" t="s">
        <v>287</v>
      </c>
      <c r="D8573" t="s">
        <v>91</v>
      </c>
      <c r="E8573" t="s">
        <v>286</v>
      </c>
      <c r="F8573" t="s">
        <v>285</v>
      </c>
      <c r="G8573" t="s">
        <v>275</v>
      </c>
      <c r="I8573" t="s">
        <v>1926</v>
      </c>
      <c r="J8573" s="3" t="s">
        <v>215</v>
      </c>
      <c r="K8573" s="3" t="s">
        <v>215</v>
      </c>
      <c r="L8573" s="3" t="s">
        <v>215</v>
      </c>
      <c r="M8573" s="3" t="s">
        <v>215</v>
      </c>
      <c r="N8573" s="3" t="s">
        <v>215</v>
      </c>
      <c r="O8573" s="3" t="s">
        <v>215</v>
      </c>
      <c r="P8573" s="3" t="s">
        <v>215</v>
      </c>
      <c r="Q8573" s="3" t="s">
        <v>215</v>
      </c>
      <c r="R8573" s="3" t="s">
        <v>215</v>
      </c>
      <c r="S8573" s="3" t="s">
        <v>215</v>
      </c>
      <c r="T8573" s="3" t="s">
        <v>215</v>
      </c>
      <c r="U8573" s="3">
        <v>8.41</v>
      </c>
      <c r="V8573" s="3">
        <v>8.0760000000000005</v>
      </c>
      <c r="W8573" s="3">
        <v>11.7</v>
      </c>
      <c r="X8573" s="3">
        <v>-44.317</v>
      </c>
      <c r="Y8573" s="3">
        <v>36.429000000000002</v>
      </c>
      <c r="Z8573" s="3">
        <v>48.517000000000003</v>
      </c>
      <c r="AA8573" s="3">
        <v>18.170999999999999</v>
      </c>
      <c r="AB8573" s="3">
        <v>15.4</v>
      </c>
      <c r="AC8573" s="3">
        <v>-17.277000000000001</v>
      </c>
      <c r="AD8573" s="3">
        <v>-7.4139999999999997</v>
      </c>
      <c r="AE8573" s="3">
        <v>12.63</v>
      </c>
      <c r="AF8573" s="3">
        <v>13.859</v>
      </c>
      <c r="AG8573" s="3">
        <v>-1.857</v>
      </c>
      <c r="AH8573" s="3">
        <v>-10.271000000000001</v>
      </c>
      <c r="AI8573" s="3">
        <v>1.835</v>
      </c>
      <c r="AJ8573" s="3">
        <v>12.736000000000001</v>
      </c>
      <c r="AK8573" s="3">
        <v>8.0530000000000008</v>
      </c>
      <c r="AL8573" s="3">
        <v>8.6310000000000002</v>
      </c>
      <c r="AM8573" s="3">
        <v>-1.8</v>
      </c>
      <c r="AN8573" s="3">
        <v>-6.2119999999999997</v>
      </c>
      <c r="AO8573" s="3">
        <v>-14.795</v>
      </c>
      <c r="AP8573" s="3">
        <v>21.332000000000001</v>
      </c>
      <c r="AQ8573" s="3">
        <v>-2.5670000000000002</v>
      </c>
      <c r="AR8573" s="3">
        <v>4.4160000000000004</v>
      </c>
      <c r="AS8573" s="3">
        <v>-14.443</v>
      </c>
      <c r="AT8573" s="3">
        <v>-20.565000000000001</v>
      </c>
      <c r="AU8573" s="3">
        <v>-18.274000000000001</v>
      </c>
      <c r="AV8573" s="3">
        <v>31.317</v>
      </c>
      <c r="AW8573" s="3">
        <v>19.329000000000001</v>
      </c>
      <c r="AX8573" s="3">
        <v>15.664</v>
      </c>
      <c r="AY8573" s="3">
        <v>9.1850000000000005</v>
      </c>
      <c r="AZ8573" s="3">
        <v>8.4830000000000005</v>
      </c>
      <c r="BA8573">
        <v>8.0500000000000007</v>
      </c>
    </row>
    <row r="8574" spans="1:54" hidden="1" x14ac:dyDescent="0.2">
      <c r="A8574">
        <v>474</v>
      </c>
      <c r="B8574" t="s">
        <v>356</v>
      </c>
      <c r="C8574" t="s">
        <v>284</v>
      </c>
      <c r="D8574" t="s">
        <v>91</v>
      </c>
      <c r="E8574" t="s">
        <v>283</v>
      </c>
      <c r="F8574" t="s">
        <v>282</v>
      </c>
      <c r="G8574" t="s">
        <v>275</v>
      </c>
      <c r="I8574" t="s">
        <v>1926</v>
      </c>
      <c r="J8574" s="3" t="s">
        <v>215</v>
      </c>
      <c r="K8574" s="3" t="s">
        <v>215</v>
      </c>
      <c r="L8574" s="3" t="s">
        <v>215</v>
      </c>
      <c r="M8574" s="3" t="s">
        <v>215</v>
      </c>
      <c r="N8574" s="3" t="s">
        <v>215</v>
      </c>
      <c r="O8574" s="3" t="s">
        <v>215</v>
      </c>
      <c r="P8574" s="3" t="s">
        <v>215</v>
      </c>
      <c r="Q8574" s="3" t="s">
        <v>215</v>
      </c>
      <c r="R8574" s="3" t="s">
        <v>215</v>
      </c>
      <c r="S8574" s="3" t="s">
        <v>215</v>
      </c>
      <c r="T8574" s="3" t="s">
        <v>215</v>
      </c>
      <c r="U8574" s="3">
        <v>8.3019999999999996</v>
      </c>
      <c r="V8574" s="3">
        <v>-7.17</v>
      </c>
      <c r="W8574" s="3">
        <v>17.747</v>
      </c>
      <c r="X8574" s="3">
        <v>-42.524999999999999</v>
      </c>
      <c r="Y8574" s="3">
        <v>34.843000000000004</v>
      </c>
      <c r="Z8574" s="3">
        <v>47.895000000000003</v>
      </c>
      <c r="AA8574" s="3">
        <v>15.135999999999999</v>
      </c>
      <c r="AB8574" s="3">
        <v>17.006</v>
      </c>
      <c r="AC8574" s="3">
        <v>-17.645</v>
      </c>
      <c r="AD8574" s="3">
        <v>-5.077</v>
      </c>
      <c r="AE8574" s="3">
        <v>13.705</v>
      </c>
      <c r="AF8574" s="3">
        <v>14.920999999999999</v>
      </c>
      <c r="AG8574" s="3">
        <v>2.472</v>
      </c>
      <c r="AH8574" s="3">
        <v>-9.8539999999999992</v>
      </c>
      <c r="AI8574" s="3">
        <v>1.597</v>
      </c>
      <c r="AJ8574" s="3">
        <v>7.5730000000000004</v>
      </c>
      <c r="AK8574" s="3">
        <v>12.647</v>
      </c>
      <c r="AL8574" s="3">
        <v>7.234</v>
      </c>
      <c r="AM8574" s="3">
        <v>-3.4510000000000001</v>
      </c>
      <c r="AN8574" s="3">
        <v>-4.3819999999999997</v>
      </c>
      <c r="AO8574" s="3">
        <v>-12.736000000000001</v>
      </c>
      <c r="AP8574" s="3">
        <v>20.677</v>
      </c>
      <c r="AQ8574" s="3">
        <v>-0.29399999999999998</v>
      </c>
      <c r="AR8574" s="3">
        <v>2.3109999999999999</v>
      </c>
      <c r="AS8574" s="3">
        <v>-18.087</v>
      </c>
      <c r="AT8574" s="3">
        <v>-18.734000000000002</v>
      </c>
      <c r="AU8574" s="3">
        <v>-14.673999999999999</v>
      </c>
      <c r="AV8574" s="3">
        <v>27.965</v>
      </c>
      <c r="AW8574" s="3">
        <v>19.125</v>
      </c>
      <c r="AX8574" s="3">
        <v>14.175000000000001</v>
      </c>
      <c r="AY8574" s="3">
        <v>9.7319999999999993</v>
      </c>
      <c r="AZ8574" s="3">
        <v>6.5659999999999998</v>
      </c>
      <c r="BA8574">
        <v>8.6289999999999996</v>
      </c>
    </row>
    <row r="8575" spans="1:54" hidden="1" x14ac:dyDescent="0.2">
      <c r="A8575">
        <v>474</v>
      </c>
      <c r="B8575" t="s">
        <v>356</v>
      </c>
      <c r="C8575" t="s">
        <v>281</v>
      </c>
      <c r="D8575" t="s">
        <v>91</v>
      </c>
      <c r="E8575" t="s">
        <v>280</v>
      </c>
      <c r="F8575" t="s">
        <v>279</v>
      </c>
      <c r="G8575" t="s">
        <v>275</v>
      </c>
      <c r="I8575" t="s">
        <v>1926</v>
      </c>
      <c r="J8575" s="3" t="s">
        <v>215</v>
      </c>
      <c r="K8575" s="3" t="s">
        <v>215</v>
      </c>
      <c r="L8575" s="3" t="s">
        <v>215</v>
      </c>
      <c r="M8575" s="3" t="s">
        <v>215</v>
      </c>
      <c r="N8575" s="3" t="s">
        <v>215</v>
      </c>
      <c r="O8575" s="3" t="s">
        <v>215</v>
      </c>
      <c r="P8575" s="3" t="s">
        <v>215</v>
      </c>
      <c r="Q8575" s="3" t="s">
        <v>215</v>
      </c>
      <c r="R8575" s="3" t="s">
        <v>215</v>
      </c>
      <c r="S8575" s="3" t="s">
        <v>215</v>
      </c>
      <c r="T8575" s="3" t="s">
        <v>215</v>
      </c>
      <c r="U8575" s="3">
        <v>1.57</v>
      </c>
      <c r="V8575" s="3">
        <v>-3.0379999999999998</v>
      </c>
      <c r="W8575" s="3">
        <v>11.984</v>
      </c>
      <c r="X8575" s="3">
        <v>-20.109000000000002</v>
      </c>
      <c r="Y8575" s="3">
        <v>68.141999999999996</v>
      </c>
      <c r="Z8575" s="3">
        <v>103.721</v>
      </c>
      <c r="AA8575" s="3">
        <v>16.440000000000001</v>
      </c>
      <c r="AB8575" s="3">
        <v>-2.915</v>
      </c>
      <c r="AC8575" s="3">
        <v>18.366</v>
      </c>
      <c r="AD8575" s="3">
        <v>-1.1930000000000001</v>
      </c>
      <c r="AE8575" s="3">
        <v>1.5329999999999999</v>
      </c>
      <c r="AF8575" s="3">
        <v>8.9990000000000006</v>
      </c>
      <c r="AG8575" s="3">
        <v>-6.0179999999999998</v>
      </c>
      <c r="AH8575" s="3">
        <v>-9.0039999999999996</v>
      </c>
      <c r="AI8575" s="3">
        <v>-2.0289999999999999</v>
      </c>
      <c r="AJ8575" s="3">
        <v>-3.8820000000000001</v>
      </c>
      <c r="AK8575" s="3">
        <v>-10.773999999999999</v>
      </c>
      <c r="AL8575" s="3">
        <v>-2.5859999999999999</v>
      </c>
      <c r="AM8575" s="3">
        <v>0.67100000000000004</v>
      </c>
      <c r="AN8575" s="3">
        <v>6.907</v>
      </c>
      <c r="AO8575" s="3">
        <v>-18.207999999999998</v>
      </c>
      <c r="AP8575" s="3">
        <v>-12.882999999999999</v>
      </c>
      <c r="AQ8575" s="3">
        <v>4.33</v>
      </c>
      <c r="AR8575" s="3">
        <v>7.9020000000000001</v>
      </c>
      <c r="AS8575" s="3">
        <v>-39.093000000000004</v>
      </c>
      <c r="AT8575" s="3">
        <v>-77.924000000000007</v>
      </c>
      <c r="AU8575" s="3">
        <v>33.576999999999998</v>
      </c>
      <c r="AV8575" s="3">
        <v>184.87899999999999</v>
      </c>
      <c r="AW8575" s="3">
        <v>101.369</v>
      </c>
      <c r="AX8575" s="3">
        <v>63.66</v>
      </c>
      <c r="AY8575" s="3">
        <v>2.847</v>
      </c>
      <c r="AZ8575" s="3">
        <v>3.1819999999999999</v>
      </c>
      <c r="BA8575">
        <v>4.3520000000000003</v>
      </c>
    </row>
    <row r="8576" spans="1:54" hidden="1" x14ac:dyDescent="0.2">
      <c r="A8576">
        <v>474</v>
      </c>
      <c r="B8576" t="s">
        <v>356</v>
      </c>
      <c r="C8576" t="s">
        <v>278</v>
      </c>
      <c r="D8576" t="s">
        <v>91</v>
      </c>
      <c r="E8576" t="s">
        <v>277</v>
      </c>
      <c r="F8576" t="s">
        <v>276</v>
      </c>
      <c r="G8576" t="s">
        <v>275</v>
      </c>
      <c r="I8576" t="s">
        <v>1926</v>
      </c>
      <c r="J8576" s="3" t="s">
        <v>215</v>
      </c>
      <c r="K8576" s="3" t="s">
        <v>215</v>
      </c>
      <c r="L8576" s="3" t="s">
        <v>215</v>
      </c>
      <c r="M8576" s="3" t="s">
        <v>215</v>
      </c>
      <c r="N8576" s="3" t="s">
        <v>215</v>
      </c>
      <c r="O8576" s="3" t="s">
        <v>215</v>
      </c>
      <c r="P8576" s="3" t="s">
        <v>215</v>
      </c>
      <c r="Q8576" s="3" t="s">
        <v>215</v>
      </c>
      <c r="R8576" s="3" t="s">
        <v>215</v>
      </c>
      <c r="S8576" s="3" t="s">
        <v>215</v>
      </c>
      <c r="T8576" s="3" t="s">
        <v>215</v>
      </c>
      <c r="U8576" s="3">
        <v>-0.191</v>
      </c>
      <c r="V8576" s="3">
        <v>-7.4809999999999999</v>
      </c>
      <c r="W8576" s="3">
        <v>10.832000000000001</v>
      </c>
      <c r="X8576" s="3">
        <v>-19.178999999999998</v>
      </c>
      <c r="Y8576" s="3">
        <v>79.403999999999996</v>
      </c>
      <c r="Z8576" s="3">
        <v>117.17100000000001</v>
      </c>
      <c r="AA8576" s="3">
        <v>16.123999999999999</v>
      </c>
      <c r="AB8576" s="3">
        <v>-5.0620000000000003</v>
      </c>
      <c r="AC8576" s="3">
        <v>64.81</v>
      </c>
      <c r="AD8576" s="3">
        <v>53.22</v>
      </c>
      <c r="AE8576" s="3">
        <v>2.0179999999999998</v>
      </c>
      <c r="AF8576" s="3">
        <v>6.625</v>
      </c>
      <c r="AG8576" s="3">
        <v>-7.7089999999999996</v>
      </c>
      <c r="AH8576" s="3">
        <v>-7.78</v>
      </c>
      <c r="AI8576" s="3">
        <v>-0.91800000000000004</v>
      </c>
      <c r="AJ8576" s="3">
        <v>-4.601</v>
      </c>
      <c r="AK8576" s="3">
        <v>-13.012</v>
      </c>
      <c r="AL8576" s="3">
        <v>-5.1509999999999998</v>
      </c>
      <c r="AM8576" s="3">
        <v>-2.8759999999999999</v>
      </c>
      <c r="AN8576" s="3">
        <v>8.4870000000000001</v>
      </c>
      <c r="AO8576" s="3">
        <v>-12.474</v>
      </c>
      <c r="AP8576" s="3">
        <v>-16.658999999999999</v>
      </c>
      <c r="AQ8576" s="3">
        <v>7.3410000000000002</v>
      </c>
      <c r="AR8576" s="3">
        <v>11.968999999999999</v>
      </c>
      <c r="AS8576" s="3">
        <v>-42.603000000000002</v>
      </c>
      <c r="AT8576" s="3">
        <v>-86.183999999999997</v>
      </c>
      <c r="AU8576" s="3">
        <v>76.855000000000004</v>
      </c>
      <c r="AV8576" s="3">
        <v>240.15700000000001</v>
      </c>
      <c r="AW8576" s="3">
        <v>109.702</v>
      </c>
      <c r="AX8576" s="3">
        <v>63.273000000000003</v>
      </c>
      <c r="AY8576" s="3">
        <v>1.42</v>
      </c>
      <c r="AZ8576" s="3">
        <v>1.871</v>
      </c>
      <c r="BA8576">
        <v>4.29</v>
      </c>
    </row>
    <row r="8577" spans="1:54" hidden="1" x14ac:dyDescent="0.2">
      <c r="A8577">
        <v>474</v>
      </c>
      <c r="B8577" t="s">
        <v>356</v>
      </c>
      <c r="C8577" t="s">
        <v>274</v>
      </c>
      <c r="D8577" t="s">
        <v>91</v>
      </c>
      <c r="E8577" t="s">
        <v>273</v>
      </c>
      <c r="F8577" t="s">
        <v>272</v>
      </c>
      <c r="G8577" t="s">
        <v>271</v>
      </c>
    </row>
    <row r="8578" spans="1:54" hidden="1" x14ac:dyDescent="0.2">
      <c r="A8578">
        <v>474</v>
      </c>
      <c r="B8578" t="s">
        <v>356</v>
      </c>
      <c r="C8578" t="s">
        <v>270</v>
      </c>
      <c r="D8578" t="s">
        <v>91</v>
      </c>
      <c r="E8578" t="s">
        <v>269</v>
      </c>
      <c r="F8578" t="s">
        <v>268</v>
      </c>
      <c r="G8578" t="s">
        <v>264</v>
      </c>
      <c r="H8578" t="s">
        <v>263</v>
      </c>
    </row>
    <row r="8579" spans="1:54" hidden="1" x14ac:dyDescent="0.2">
      <c r="A8579">
        <v>474</v>
      </c>
      <c r="B8579" t="s">
        <v>356</v>
      </c>
      <c r="C8579" t="s">
        <v>267</v>
      </c>
      <c r="D8579" t="s">
        <v>91</v>
      </c>
      <c r="E8579" t="s">
        <v>266</v>
      </c>
      <c r="F8579" t="s">
        <v>265</v>
      </c>
      <c r="G8579" t="s">
        <v>264</v>
      </c>
      <c r="H8579" t="s">
        <v>263</v>
      </c>
      <c r="I8579" t="s">
        <v>1927</v>
      </c>
      <c r="J8579" s="3" t="s">
        <v>215</v>
      </c>
      <c r="K8579" s="3" t="s">
        <v>215</v>
      </c>
      <c r="L8579" s="3" t="s">
        <v>215</v>
      </c>
      <c r="M8579" s="3" t="s">
        <v>215</v>
      </c>
      <c r="N8579" s="3" t="s">
        <v>215</v>
      </c>
      <c r="O8579" s="3" t="s">
        <v>215</v>
      </c>
      <c r="P8579" s="3" t="s">
        <v>215</v>
      </c>
      <c r="Q8579" s="3" t="s">
        <v>215</v>
      </c>
      <c r="R8579" s="3" t="s">
        <v>215</v>
      </c>
      <c r="S8579" s="3" t="s">
        <v>215</v>
      </c>
      <c r="T8579" s="3">
        <v>12.086</v>
      </c>
      <c r="U8579" s="3">
        <v>12.66</v>
      </c>
      <c r="V8579" s="3">
        <v>13.289</v>
      </c>
      <c r="W8579" s="3">
        <v>13.948</v>
      </c>
      <c r="X8579" s="3">
        <v>14.6</v>
      </c>
      <c r="Y8579" s="3">
        <v>15.218999999999999</v>
      </c>
      <c r="Z8579" s="3">
        <v>15.795999999999999</v>
      </c>
      <c r="AA8579" s="3">
        <v>16.338999999999999</v>
      </c>
      <c r="AB8579" s="3">
        <v>16.863</v>
      </c>
      <c r="AC8579" s="3">
        <v>17.39</v>
      </c>
      <c r="AD8579" s="3">
        <v>17.937000000000001</v>
      </c>
      <c r="AE8579" s="3">
        <v>18.506</v>
      </c>
      <c r="AF8579" s="3">
        <v>19.094000000000001</v>
      </c>
      <c r="AG8579" s="3">
        <v>19.702000000000002</v>
      </c>
      <c r="AH8579" s="3">
        <v>20.329000000000001</v>
      </c>
      <c r="AI8579" s="3">
        <v>20.975000000000001</v>
      </c>
      <c r="AJ8579" s="3">
        <v>21.622</v>
      </c>
      <c r="AK8579" s="3">
        <v>22.29</v>
      </c>
      <c r="AL8579" s="3">
        <v>22.978000000000002</v>
      </c>
      <c r="AM8579" s="3">
        <v>23.687000000000001</v>
      </c>
      <c r="AN8579" s="3">
        <v>24.398</v>
      </c>
      <c r="AO8579" s="3">
        <v>25.13</v>
      </c>
      <c r="AP8579" s="3">
        <v>25.884</v>
      </c>
      <c r="AQ8579" s="3">
        <v>26.66</v>
      </c>
      <c r="AR8579" s="3">
        <v>27.46</v>
      </c>
      <c r="AS8579" s="3">
        <v>28.283999999999999</v>
      </c>
      <c r="AT8579" s="3">
        <v>29.132000000000001</v>
      </c>
      <c r="AU8579" s="3">
        <v>29.977</v>
      </c>
      <c r="AV8579" s="3">
        <v>30.815999999999999</v>
      </c>
      <c r="AW8579" s="3">
        <v>31.648</v>
      </c>
      <c r="AX8579" s="3">
        <v>32.470999999999997</v>
      </c>
      <c r="AY8579" s="3">
        <v>33.283000000000001</v>
      </c>
      <c r="AZ8579" s="3">
        <v>34.082000000000001</v>
      </c>
      <c r="BA8579">
        <v>34.866</v>
      </c>
      <c r="BB8579">
        <v>2008</v>
      </c>
    </row>
    <row r="8580" spans="1:54" hidden="1" x14ac:dyDescent="0.2">
      <c r="A8580">
        <v>474</v>
      </c>
      <c r="B8580" t="s">
        <v>356</v>
      </c>
      <c r="C8580" t="s">
        <v>262</v>
      </c>
      <c r="D8580" t="s">
        <v>91</v>
      </c>
      <c r="E8580" t="s">
        <v>260</v>
      </c>
      <c r="F8580" t="s">
        <v>259</v>
      </c>
      <c r="G8580" t="s">
        <v>225</v>
      </c>
      <c r="H8580" t="s">
        <v>222</v>
      </c>
      <c r="I8580" t="s">
        <v>1928</v>
      </c>
      <c r="J8580" s="3" t="s">
        <v>215</v>
      </c>
      <c r="K8580" s="3" t="s">
        <v>215</v>
      </c>
      <c r="L8580" s="3" t="s">
        <v>215</v>
      </c>
      <c r="M8580" s="3" t="s">
        <v>215</v>
      </c>
      <c r="N8580" s="3" t="s">
        <v>215</v>
      </c>
      <c r="O8580" s="3" t="s">
        <v>215</v>
      </c>
      <c r="P8580" s="3" t="s">
        <v>215</v>
      </c>
      <c r="Q8580" s="3" t="s">
        <v>215</v>
      </c>
      <c r="R8580" s="3" t="s">
        <v>215</v>
      </c>
      <c r="S8580" s="3" t="s">
        <v>215</v>
      </c>
      <c r="T8580" s="3">
        <v>24.21</v>
      </c>
      <c r="U8580" s="3">
        <v>33.432000000000002</v>
      </c>
      <c r="V8580" s="3">
        <v>29.603999999999999</v>
      </c>
      <c r="W8580" s="3">
        <v>33.850999999999999</v>
      </c>
      <c r="X8580" s="3">
        <v>37.536999999999999</v>
      </c>
      <c r="Y8580" s="3">
        <v>95.296000000000006</v>
      </c>
      <c r="Z8580" s="3">
        <v>220.86699999999999</v>
      </c>
      <c r="AA8580" s="3">
        <v>289.32600000000002</v>
      </c>
      <c r="AB8580" s="3">
        <v>227.655</v>
      </c>
      <c r="AC8580" s="3">
        <v>336.83100000000002</v>
      </c>
      <c r="AD8580" s="3">
        <v>588.68899999999996</v>
      </c>
      <c r="AE8580" s="3">
        <v>553.08399999999995</v>
      </c>
      <c r="AF8580" s="3">
        <v>567.67200000000003</v>
      </c>
      <c r="AG8580" s="3">
        <v>672.29300000000001</v>
      </c>
      <c r="AH8580" s="3">
        <v>820.56399999999996</v>
      </c>
      <c r="AI8580" s="3">
        <v>1121.288</v>
      </c>
      <c r="AJ8580" s="3">
        <v>1449.6790000000001</v>
      </c>
      <c r="AK8580" s="3">
        <v>1429.0170000000001</v>
      </c>
      <c r="AL8580" s="3">
        <v>1973.749</v>
      </c>
      <c r="AM8580" s="3">
        <v>1274.598</v>
      </c>
      <c r="AN8580" s="3">
        <v>1774.415</v>
      </c>
      <c r="AO8580" s="3">
        <v>1772.5419999999999</v>
      </c>
      <c r="AP8580" s="3">
        <v>2268.5929999999998</v>
      </c>
      <c r="AQ8580" s="3">
        <v>2075.69</v>
      </c>
      <c r="AR8580" s="3">
        <v>2196.3829999999998</v>
      </c>
      <c r="AS8580" s="3">
        <v>1046.422</v>
      </c>
      <c r="AT8580" s="3">
        <v>594.13499999999999</v>
      </c>
      <c r="AU8580" s="3">
        <v>348.983</v>
      </c>
      <c r="AV8580" s="3">
        <v>1079.624</v>
      </c>
      <c r="AW8580" s="3">
        <v>2096.2280000000001</v>
      </c>
      <c r="AX8580" s="3">
        <v>3405.4589999999998</v>
      </c>
      <c r="AY8580" s="3">
        <v>3897.3389999999999</v>
      </c>
      <c r="AZ8580" s="3">
        <v>4420.1639999999998</v>
      </c>
      <c r="BA8580">
        <v>4953.1130000000003</v>
      </c>
      <c r="BB8580">
        <v>2013</v>
      </c>
    </row>
    <row r="8581" spans="1:54" hidden="1" x14ac:dyDescent="0.2">
      <c r="A8581">
        <v>474</v>
      </c>
      <c r="B8581" t="s">
        <v>356</v>
      </c>
      <c r="C8581" t="s">
        <v>261</v>
      </c>
      <c r="D8581" t="s">
        <v>91</v>
      </c>
      <c r="E8581" t="s">
        <v>260</v>
      </c>
      <c r="F8581" t="s">
        <v>259</v>
      </c>
      <c r="G8581" t="s">
        <v>217</v>
      </c>
      <c r="I8581" t="s">
        <v>258</v>
      </c>
      <c r="J8581" s="3" t="s">
        <v>215</v>
      </c>
      <c r="K8581" s="3" t="s">
        <v>215</v>
      </c>
      <c r="L8581" s="3" t="s">
        <v>215</v>
      </c>
      <c r="M8581" s="3" t="s">
        <v>215</v>
      </c>
      <c r="N8581" s="3" t="s">
        <v>215</v>
      </c>
      <c r="O8581" s="3" t="s">
        <v>215</v>
      </c>
      <c r="P8581" s="3" t="s">
        <v>215</v>
      </c>
      <c r="Q8581" s="3" t="s">
        <v>215</v>
      </c>
      <c r="R8581" s="3" t="s">
        <v>215</v>
      </c>
      <c r="S8581" s="3" t="s">
        <v>215</v>
      </c>
      <c r="T8581" s="3">
        <v>16.363</v>
      </c>
      <c r="U8581" s="3">
        <v>18.981000000000002</v>
      </c>
      <c r="V8581" s="3">
        <v>13.725</v>
      </c>
      <c r="W8581" s="3">
        <v>12.967000000000001</v>
      </c>
      <c r="X8581" s="3">
        <v>11.154999999999999</v>
      </c>
      <c r="Y8581" s="3">
        <v>18.388000000000002</v>
      </c>
      <c r="Z8581" s="3">
        <v>29.78</v>
      </c>
      <c r="AA8581" s="3">
        <v>32.722000000000001</v>
      </c>
      <c r="AB8581" s="3">
        <v>26.498999999999999</v>
      </c>
      <c r="AC8581" s="3">
        <v>28.309000000000001</v>
      </c>
      <c r="AD8581" s="3">
        <v>37.776000000000003</v>
      </c>
      <c r="AE8581" s="3">
        <v>33.276000000000003</v>
      </c>
      <c r="AF8581" s="3">
        <v>30.227</v>
      </c>
      <c r="AG8581" s="3">
        <v>31.116</v>
      </c>
      <c r="AH8581" s="3">
        <v>32.01</v>
      </c>
      <c r="AI8581" s="3">
        <v>34.947000000000003</v>
      </c>
      <c r="AJ8581" s="3">
        <v>38.555</v>
      </c>
      <c r="AK8581" s="3">
        <v>33.165999999999997</v>
      </c>
      <c r="AL8581" s="3">
        <v>36.715000000000003</v>
      </c>
      <c r="AM8581" s="3">
        <v>25.004000000000001</v>
      </c>
      <c r="AN8581" s="3">
        <v>26.145</v>
      </c>
      <c r="AO8581" s="3">
        <v>25.332999999999998</v>
      </c>
      <c r="AP8581" s="3">
        <v>29.902999999999999</v>
      </c>
      <c r="AQ8581" s="3">
        <v>23.9</v>
      </c>
      <c r="AR8581" s="3">
        <v>23.643999999999998</v>
      </c>
      <c r="AS8581" s="3">
        <v>14.073</v>
      </c>
      <c r="AT8581" s="3">
        <v>11.65</v>
      </c>
      <c r="AU8581" s="3">
        <v>6.6050000000000004</v>
      </c>
      <c r="AV8581" s="3">
        <v>15.112</v>
      </c>
      <c r="AW8581" s="3">
        <v>19.620999999999999</v>
      </c>
      <c r="AX8581" s="3">
        <v>24.324999999999999</v>
      </c>
      <c r="AY8581" s="3">
        <v>25.224</v>
      </c>
      <c r="AZ8581" s="3">
        <v>25.89</v>
      </c>
      <c r="BA8581">
        <v>26.222999999999999</v>
      </c>
      <c r="BB8581">
        <v>2013</v>
      </c>
    </row>
    <row r="8582" spans="1:54" hidden="1" x14ac:dyDescent="0.2">
      <c r="A8582">
        <v>474</v>
      </c>
      <c r="B8582" t="s">
        <v>356</v>
      </c>
      <c r="C8582" t="s">
        <v>257</v>
      </c>
      <c r="D8582" t="s">
        <v>91</v>
      </c>
      <c r="E8582" t="s">
        <v>255</v>
      </c>
      <c r="F8582" t="s">
        <v>254</v>
      </c>
      <c r="G8582" t="s">
        <v>225</v>
      </c>
      <c r="H8582" t="s">
        <v>222</v>
      </c>
      <c r="I8582" t="s">
        <v>1928</v>
      </c>
      <c r="J8582" s="3" t="s">
        <v>215</v>
      </c>
      <c r="K8582" s="3" t="s">
        <v>215</v>
      </c>
      <c r="L8582" s="3" t="s">
        <v>215</v>
      </c>
      <c r="M8582" s="3" t="s">
        <v>215</v>
      </c>
      <c r="N8582" s="3" t="s">
        <v>215</v>
      </c>
      <c r="O8582" s="3" t="s">
        <v>215</v>
      </c>
      <c r="P8582" s="3" t="s">
        <v>215</v>
      </c>
      <c r="Q8582" s="3" t="s">
        <v>215</v>
      </c>
      <c r="R8582" s="3" t="s">
        <v>215</v>
      </c>
      <c r="S8582" s="3" t="s">
        <v>215</v>
      </c>
      <c r="T8582" s="3">
        <v>39.409999999999997</v>
      </c>
      <c r="U8582" s="3">
        <v>43.58</v>
      </c>
      <c r="V8582" s="3">
        <v>53.125</v>
      </c>
      <c r="W8582" s="3">
        <v>67.256</v>
      </c>
      <c r="X8582" s="3">
        <v>84.741</v>
      </c>
      <c r="Y8582" s="3">
        <v>125.04</v>
      </c>
      <c r="Z8582" s="3">
        <v>227.67500000000001</v>
      </c>
      <c r="AA8582" s="3">
        <v>302.60700000000003</v>
      </c>
      <c r="AB8582" s="3">
        <v>294.416</v>
      </c>
      <c r="AC8582" s="3">
        <v>336.11500000000001</v>
      </c>
      <c r="AD8582" s="3">
        <v>493.82600000000002</v>
      </c>
      <c r="AE8582" s="3">
        <v>506.76100000000002</v>
      </c>
      <c r="AF8582" s="3">
        <v>578.10400000000004</v>
      </c>
      <c r="AG8582" s="3">
        <v>763.05399999999997</v>
      </c>
      <c r="AH8582" s="3">
        <v>875.74199999999996</v>
      </c>
      <c r="AI8582" s="3">
        <v>1179.739</v>
      </c>
      <c r="AJ8582" s="3">
        <v>1405.078</v>
      </c>
      <c r="AK8582" s="3">
        <v>1738.5119999999999</v>
      </c>
      <c r="AL8582" s="3">
        <v>2217.3649999999998</v>
      </c>
      <c r="AM8582" s="3">
        <v>1795.1120000000001</v>
      </c>
      <c r="AN8582" s="3">
        <v>2049.855</v>
      </c>
      <c r="AO8582" s="3">
        <v>2087.875</v>
      </c>
      <c r="AP8582" s="3">
        <v>2747.6970000000001</v>
      </c>
      <c r="AQ8582" s="3">
        <v>2674.6930000000002</v>
      </c>
      <c r="AR8582" s="3">
        <v>2580.6</v>
      </c>
      <c r="AS8582" s="3">
        <v>1903.692</v>
      </c>
      <c r="AT8582" s="3">
        <v>1488.327</v>
      </c>
      <c r="AU8582" s="3">
        <v>798.95500000000004</v>
      </c>
      <c r="AV8582" s="3">
        <v>2102.2779999999998</v>
      </c>
      <c r="AW8582" s="3">
        <v>3039.9430000000002</v>
      </c>
      <c r="AX8582" s="3">
        <v>3828.732</v>
      </c>
      <c r="AY8582" s="3">
        <v>4192.2020000000002</v>
      </c>
      <c r="AZ8582" s="3">
        <v>4718.6390000000001</v>
      </c>
      <c r="BA8582">
        <v>5120.6360000000004</v>
      </c>
      <c r="BB8582">
        <v>2013</v>
      </c>
    </row>
    <row r="8583" spans="1:54" hidden="1" x14ac:dyDescent="0.2">
      <c r="A8583">
        <v>474</v>
      </c>
      <c r="B8583" t="s">
        <v>356</v>
      </c>
      <c r="C8583" t="s">
        <v>256</v>
      </c>
      <c r="D8583" t="s">
        <v>91</v>
      </c>
      <c r="E8583" t="s">
        <v>255</v>
      </c>
      <c r="F8583" t="s">
        <v>254</v>
      </c>
      <c r="G8583" t="s">
        <v>217</v>
      </c>
      <c r="I8583" t="s">
        <v>253</v>
      </c>
      <c r="J8583" s="3" t="s">
        <v>215</v>
      </c>
      <c r="K8583" s="3" t="s">
        <v>215</v>
      </c>
      <c r="L8583" s="3" t="s">
        <v>215</v>
      </c>
      <c r="M8583" s="3" t="s">
        <v>215</v>
      </c>
      <c r="N8583" s="3" t="s">
        <v>215</v>
      </c>
      <c r="O8583" s="3" t="s">
        <v>215</v>
      </c>
      <c r="P8583" s="3" t="s">
        <v>215</v>
      </c>
      <c r="Q8583" s="3" t="s">
        <v>215</v>
      </c>
      <c r="R8583" s="3" t="s">
        <v>215</v>
      </c>
      <c r="S8583" s="3" t="s">
        <v>215</v>
      </c>
      <c r="T8583" s="3">
        <v>26.635999999999999</v>
      </c>
      <c r="U8583" s="3">
        <v>24.742999999999999</v>
      </c>
      <c r="V8583" s="3">
        <v>24.63</v>
      </c>
      <c r="W8583" s="3">
        <v>25.763000000000002</v>
      </c>
      <c r="X8583" s="3">
        <v>25.181999999999999</v>
      </c>
      <c r="Y8583" s="3">
        <v>24.126999999999999</v>
      </c>
      <c r="Z8583" s="3">
        <v>30.698</v>
      </c>
      <c r="AA8583" s="3">
        <v>34.223999999999997</v>
      </c>
      <c r="AB8583" s="3">
        <v>34.270000000000003</v>
      </c>
      <c r="AC8583" s="3">
        <v>28.248000000000001</v>
      </c>
      <c r="AD8583" s="3">
        <v>31.689</v>
      </c>
      <c r="AE8583" s="3">
        <v>30.489000000000001</v>
      </c>
      <c r="AF8583" s="3">
        <v>30.783000000000001</v>
      </c>
      <c r="AG8583" s="3">
        <v>35.317</v>
      </c>
      <c r="AH8583" s="3">
        <v>34.161999999999999</v>
      </c>
      <c r="AI8583" s="3">
        <v>36.768999999999998</v>
      </c>
      <c r="AJ8583" s="3">
        <v>37.369</v>
      </c>
      <c r="AK8583" s="3">
        <v>40.348999999999997</v>
      </c>
      <c r="AL8583" s="3">
        <v>41.247</v>
      </c>
      <c r="AM8583" s="3">
        <v>35.215000000000003</v>
      </c>
      <c r="AN8583" s="3">
        <v>30.202999999999999</v>
      </c>
      <c r="AO8583" s="3">
        <v>29.84</v>
      </c>
      <c r="AP8583" s="3">
        <v>36.218000000000004</v>
      </c>
      <c r="AQ8583" s="3">
        <v>30.797000000000001</v>
      </c>
      <c r="AR8583" s="3">
        <v>27.78</v>
      </c>
      <c r="AS8583" s="3">
        <v>25.602</v>
      </c>
      <c r="AT8583" s="3">
        <v>29.184000000000001</v>
      </c>
      <c r="AU8583" s="3">
        <v>15.121</v>
      </c>
      <c r="AV8583" s="3">
        <v>29.425999999999998</v>
      </c>
      <c r="AW8583" s="3">
        <v>28.454000000000001</v>
      </c>
      <c r="AX8583" s="3">
        <v>27.347999999999999</v>
      </c>
      <c r="AY8583" s="3">
        <v>27.132000000000001</v>
      </c>
      <c r="AZ8583" s="3">
        <v>27.638000000000002</v>
      </c>
      <c r="BA8583">
        <v>27.11</v>
      </c>
      <c r="BB8583">
        <v>2013</v>
      </c>
    </row>
    <row r="8584" spans="1:54" hidden="1" x14ac:dyDescent="0.2">
      <c r="A8584">
        <v>474</v>
      </c>
      <c r="B8584" t="s">
        <v>356</v>
      </c>
      <c r="C8584" t="s">
        <v>252</v>
      </c>
      <c r="D8584" t="s">
        <v>91</v>
      </c>
      <c r="E8584" t="s">
        <v>250</v>
      </c>
      <c r="F8584" t="s">
        <v>249</v>
      </c>
      <c r="G8584" t="s">
        <v>225</v>
      </c>
      <c r="H8584" t="s">
        <v>222</v>
      </c>
      <c r="I8584" t="s">
        <v>1928</v>
      </c>
      <c r="J8584" s="3" t="s">
        <v>215</v>
      </c>
      <c r="K8584" s="3" t="s">
        <v>215</v>
      </c>
      <c r="L8584" s="3" t="s">
        <v>215</v>
      </c>
      <c r="M8584" s="3" t="s">
        <v>215</v>
      </c>
      <c r="N8584" s="3" t="s">
        <v>215</v>
      </c>
      <c r="O8584" s="3" t="s">
        <v>215</v>
      </c>
      <c r="P8584" s="3" t="s">
        <v>215</v>
      </c>
      <c r="Q8584" s="3" t="s">
        <v>215</v>
      </c>
      <c r="R8584" s="3" t="s">
        <v>215</v>
      </c>
      <c r="S8584" s="3" t="s">
        <v>215</v>
      </c>
      <c r="T8584" s="3">
        <v>-15.2</v>
      </c>
      <c r="U8584" s="3">
        <v>-10.148</v>
      </c>
      <c r="V8584" s="3">
        <v>-23.521000000000001</v>
      </c>
      <c r="W8584" s="3">
        <v>-33.405000000000001</v>
      </c>
      <c r="X8584" s="3">
        <v>-47.204000000000001</v>
      </c>
      <c r="Y8584" s="3">
        <v>-29.744</v>
      </c>
      <c r="Z8584" s="3">
        <v>-6.8079999999999998</v>
      </c>
      <c r="AA8584" s="3">
        <v>-13.281000000000001</v>
      </c>
      <c r="AB8584" s="3">
        <v>-66.760999999999996</v>
      </c>
      <c r="AC8584" s="3">
        <v>0.71599999999999997</v>
      </c>
      <c r="AD8584" s="3">
        <v>94.863</v>
      </c>
      <c r="AE8584" s="3">
        <v>46.323</v>
      </c>
      <c r="AF8584" s="3">
        <v>-10.432</v>
      </c>
      <c r="AG8584" s="3">
        <v>-90.760999999999996</v>
      </c>
      <c r="AH8584" s="3">
        <v>-55.177999999999997</v>
      </c>
      <c r="AI8584" s="3">
        <v>-58.451000000000001</v>
      </c>
      <c r="AJ8584" s="3">
        <v>44.600999999999999</v>
      </c>
      <c r="AK8584" s="3">
        <v>-309.495</v>
      </c>
      <c r="AL8584" s="3">
        <v>-243.61600000000001</v>
      </c>
      <c r="AM8584" s="3">
        <v>-520.51400000000001</v>
      </c>
      <c r="AN8584" s="3">
        <v>-275.44</v>
      </c>
      <c r="AO8584" s="3">
        <v>-315.33300000000003</v>
      </c>
      <c r="AP8584" s="3">
        <v>-479.10399999999998</v>
      </c>
      <c r="AQ8584" s="3">
        <v>-599.00300000000004</v>
      </c>
      <c r="AR8584" s="3">
        <v>-384.21699999999998</v>
      </c>
      <c r="AS8584" s="3">
        <v>-857.27</v>
      </c>
      <c r="AT8584" s="3">
        <v>-894.19200000000001</v>
      </c>
      <c r="AU8584" s="3">
        <v>-449.97300000000001</v>
      </c>
      <c r="AV8584" s="3">
        <v>-1022.654</v>
      </c>
      <c r="AW8584" s="3">
        <v>-943.71500000000003</v>
      </c>
      <c r="AX8584" s="3">
        <v>-423.27300000000002</v>
      </c>
      <c r="AY8584" s="3">
        <v>-294.863</v>
      </c>
      <c r="AZ8584" s="3">
        <v>-298.47500000000002</v>
      </c>
      <c r="BA8584">
        <v>-167.524</v>
      </c>
      <c r="BB8584">
        <v>2013</v>
      </c>
    </row>
    <row r="8585" spans="1:54" hidden="1" x14ac:dyDescent="0.2">
      <c r="A8585">
        <v>474</v>
      </c>
      <c r="B8585" t="s">
        <v>356</v>
      </c>
      <c r="C8585" t="s">
        <v>251</v>
      </c>
      <c r="D8585" t="s">
        <v>91</v>
      </c>
      <c r="E8585" t="s">
        <v>250</v>
      </c>
      <c r="F8585" t="s">
        <v>249</v>
      </c>
      <c r="G8585" t="s">
        <v>217</v>
      </c>
      <c r="I8585" t="s">
        <v>248</v>
      </c>
      <c r="J8585" s="3" t="s">
        <v>215</v>
      </c>
      <c r="K8585" s="3" t="s">
        <v>215</v>
      </c>
      <c r="L8585" s="3" t="s">
        <v>215</v>
      </c>
      <c r="M8585" s="3" t="s">
        <v>215</v>
      </c>
      <c r="N8585" s="3" t="s">
        <v>215</v>
      </c>
      <c r="O8585" s="3" t="s">
        <v>215</v>
      </c>
      <c r="P8585" s="3" t="s">
        <v>215</v>
      </c>
      <c r="Q8585" s="3" t="s">
        <v>215</v>
      </c>
      <c r="R8585" s="3" t="s">
        <v>215</v>
      </c>
      <c r="S8585" s="3" t="s">
        <v>215</v>
      </c>
      <c r="T8585" s="3">
        <v>-10.273</v>
      </c>
      <c r="U8585" s="3">
        <v>-5.7619999999999996</v>
      </c>
      <c r="V8585" s="3">
        <v>-10.904999999999999</v>
      </c>
      <c r="W8585" s="3">
        <v>-12.795999999999999</v>
      </c>
      <c r="X8585" s="3">
        <v>-14.026999999999999</v>
      </c>
      <c r="Y8585" s="3">
        <v>-5.7389999999999999</v>
      </c>
      <c r="Z8585" s="3">
        <v>-0.91800000000000004</v>
      </c>
      <c r="AA8585" s="3">
        <v>-1.502</v>
      </c>
      <c r="AB8585" s="3">
        <v>-7.7709999999999999</v>
      </c>
      <c r="AC8585" s="3">
        <v>0.06</v>
      </c>
      <c r="AD8585" s="3">
        <v>6.0869999999999997</v>
      </c>
      <c r="AE8585" s="3">
        <v>2.7869999999999999</v>
      </c>
      <c r="AF8585" s="3">
        <v>-0.55500000000000005</v>
      </c>
      <c r="AG8585" s="3">
        <v>-4.2009999999999996</v>
      </c>
      <c r="AH8585" s="3">
        <v>-2.1520000000000001</v>
      </c>
      <c r="AI8585" s="3">
        <v>-1.8220000000000001</v>
      </c>
      <c r="AJ8585" s="3">
        <v>1.1859999999999999</v>
      </c>
      <c r="AK8585" s="3">
        <v>-7.1829999999999998</v>
      </c>
      <c r="AL8585" s="3">
        <v>-4.532</v>
      </c>
      <c r="AM8585" s="3">
        <v>-10.211</v>
      </c>
      <c r="AN8585" s="3">
        <v>-4.0579999999999998</v>
      </c>
      <c r="AO8585" s="3">
        <v>-4.5069999999999997</v>
      </c>
      <c r="AP8585" s="3">
        <v>-6.3150000000000004</v>
      </c>
      <c r="AQ8585" s="3">
        <v>-6.8970000000000002</v>
      </c>
      <c r="AR8585" s="3">
        <v>-4.1360000000000001</v>
      </c>
      <c r="AS8585" s="3">
        <v>-11.529</v>
      </c>
      <c r="AT8585" s="3">
        <v>-17.533999999999999</v>
      </c>
      <c r="AU8585" s="3">
        <v>-8.516</v>
      </c>
      <c r="AV8585" s="3">
        <v>-14.314</v>
      </c>
      <c r="AW8585" s="3">
        <v>-8.8330000000000002</v>
      </c>
      <c r="AX8585" s="3">
        <v>-3.0230000000000001</v>
      </c>
      <c r="AY8585" s="3">
        <v>-1.9079999999999999</v>
      </c>
      <c r="AZ8585" s="3">
        <v>-1.748</v>
      </c>
      <c r="BA8585">
        <v>-0.88700000000000001</v>
      </c>
      <c r="BB8585">
        <v>2013</v>
      </c>
    </row>
    <row r="8586" spans="1:54" hidden="1" x14ac:dyDescent="0.2">
      <c r="A8586">
        <v>474</v>
      </c>
      <c r="B8586" t="s">
        <v>356</v>
      </c>
      <c r="C8586" t="s">
        <v>247</v>
      </c>
      <c r="D8586" t="s">
        <v>91</v>
      </c>
      <c r="E8586" t="s">
        <v>245</v>
      </c>
      <c r="F8586" t="s">
        <v>244</v>
      </c>
      <c r="G8586" t="s">
        <v>225</v>
      </c>
      <c r="H8586" t="s">
        <v>222</v>
      </c>
    </row>
    <row r="8587" spans="1:54" hidden="1" x14ac:dyDescent="0.2">
      <c r="A8587">
        <v>474</v>
      </c>
      <c r="B8587" t="s">
        <v>356</v>
      </c>
      <c r="C8587" t="s">
        <v>246</v>
      </c>
      <c r="D8587" t="s">
        <v>91</v>
      </c>
      <c r="E8587" t="s">
        <v>245</v>
      </c>
      <c r="F8587" t="s">
        <v>244</v>
      </c>
      <c r="G8587" t="s">
        <v>243</v>
      </c>
    </row>
    <row r="8588" spans="1:54" hidden="1" x14ac:dyDescent="0.2">
      <c r="A8588">
        <v>474</v>
      </c>
      <c r="B8588" t="s">
        <v>356</v>
      </c>
      <c r="C8588" t="s">
        <v>242</v>
      </c>
      <c r="D8588" t="s">
        <v>91</v>
      </c>
      <c r="E8588" t="s">
        <v>240</v>
      </c>
      <c r="F8588" t="s">
        <v>239</v>
      </c>
      <c r="G8588" t="s">
        <v>225</v>
      </c>
      <c r="H8588" t="s">
        <v>222</v>
      </c>
      <c r="I8588" t="s">
        <v>1928</v>
      </c>
      <c r="J8588" s="3" t="s">
        <v>215</v>
      </c>
      <c r="K8588" s="3" t="s">
        <v>215</v>
      </c>
      <c r="L8588" s="3" t="s">
        <v>215</v>
      </c>
      <c r="M8588" s="3" t="s">
        <v>215</v>
      </c>
      <c r="N8588" s="3" t="s">
        <v>215</v>
      </c>
      <c r="O8588" s="3" t="s">
        <v>215</v>
      </c>
      <c r="P8588" s="3" t="s">
        <v>215</v>
      </c>
      <c r="Q8588" s="3" t="s">
        <v>215</v>
      </c>
      <c r="R8588" s="3" t="s">
        <v>215</v>
      </c>
      <c r="S8588" s="3" t="s">
        <v>215</v>
      </c>
      <c r="T8588" s="3">
        <v>-12.304</v>
      </c>
      <c r="U8588" s="3">
        <v>-5.9509999999999996</v>
      </c>
      <c r="V8588" s="3">
        <v>-20.09</v>
      </c>
      <c r="W8588" s="3">
        <v>-27.422999999999998</v>
      </c>
      <c r="X8588" s="3">
        <v>-38.732999999999997</v>
      </c>
      <c r="Y8588" s="3">
        <v>-22.457000000000001</v>
      </c>
      <c r="Z8588" s="3">
        <v>12.244999999999999</v>
      </c>
      <c r="AA8588" s="3">
        <v>7.4260000000000002</v>
      </c>
      <c r="AB8588" s="3">
        <v>-40.738999999999997</v>
      </c>
      <c r="AC8588" s="3">
        <v>41.387</v>
      </c>
      <c r="AD8588" s="3">
        <v>129.464</v>
      </c>
      <c r="AE8588" s="3">
        <v>79.593999999999994</v>
      </c>
      <c r="AF8588" s="3">
        <v>24.242999999999999</v>
      </c>
      <c r="AG8588" s="3">
        <v>-52.802</v>
      </c>
      <c r="AH8588" s="3">
        <v>-1.202</v>
      </c>
      <c r="AI8588" s="3">
        <v>10.621</v>
      </c>
      <c r="AJ8588" s="3">
        <v>131.53</v>
      </c>
      <c r="AK8588" s="3">
        <v>-212.11</v>
      </c>
      <c r="AL8588" s="3">
        <v>-114.94799999999999</v>
      </c>
      <c r="AM8588" s="3">
        <v>-393.38200000000001</v>
      </c>
      <c r="AN8588" s="3">
        <v>-112.727</v>
      </c>
      <c r="AO8588" s="3">
        <v>-12.125</v>
      </c>
      <c r="AP8588" s="3">
        <v>-66.221000000000004</v>
      </c>
      <c r="AQ8588" s="3">
        <v>-126.33199999999999</v>
      </c>
      <c r="AR8588" s="3">
        <v>139.87299999999999</v>
      </c>
      <c r="AS8588" s="3">
        <v>-251.81</v>
      </c>
      <c r="AT8588" s="3">
        <v>-421.52699999999999</v>
      </c>
      <c r="AU8588" s="3">
        <v>-430.024</v>
      </c>
      <c r="AV8588" s="3">
        <v>-573.46699999999998</v>
      </c>
      <c r="AW8588" s="3">
        <v>-227.61799999999999</v>
      </c>
      <c r="AX8588" s="3">
        <v>192.94200000000001</v>
      </c>
      <c r="AY8588" s="3">
        <v>63.276000000000003</v>
      </c>
      <c r="AZ8588" s="3">
        <v>70.36</v>
      </c>
      <c r="BA8588">
        <v>211.85900000000001</v>
      </c>
      <c r="BB8588">
        <v>2013</v>
      </c>
    </row>
    <row r="8589" spans="1:54" hidden="1" x14ac:dyDescent="0.2">
      <c r="A8589">
        <v>474</v>
      </c>
      <c r="B8589" t="s">
        <v>356</v>
      </c>
      <c r="C8589" t="s">
        <v>241</v>
      </c>
      <c r="D8589" t="s">
        <v>91</v>
      </c>
      <c r="E8589" t="s">
        <v>240</v>
      </c>
      <c r="F8589" t="s">
        <v>239</v>
      </c>
      <c r="G8589" t="s">
        <v>217</v>
      </c>
      <c r="I8589" t="s">
        <v>238</v>
      </c>
      <c r="J8589" s="3" t="s">
        <v>215</v>
      </c>
      <c r="K8589" s="3" t="s">
        <v>215</v>
      </c>
      <c r="L8589" s="3" t="s">
        <v>215</v>
      </c>
      <c r="M8589" s="3" t="s">
        <v>215</v>
      </c>
      <c r="N8589" s="3" t="s">
        <v>215</v>
      </c>
      <c r="O8589" s="3" t="s">
        <v>215</v>
      </c>
      <c r="P8589" s="3" t="s">
        <v>215</v>
      </c>
      <c r="Q8589" s="3" t="s">
        <v>215</v>
      </c>
      <c r="R8589" s="3" t="s">
        <v>215</v>
      </c>
      <c r="S8589" s="3" t="s">
        <v>215</v>
      </c>
      <c r="T8589" s="3">
        <v>-8.3160000000000007</v>
      </c>
      <c r="U8589" s="3">
        <v>-3.379</v>
      </c>
      <c r="V8589" s="3">
        <v>-9.3140000000000001</v>
      </c>
      <c r="W8589" s="3">
        <v>-10.505000000000001</v>
      </c>
      <c r="X8589" s="3">
        <v>-11.51</v>
      </c>
      <c r="Y8589" s="3">
        <v>-4.3330000000000002</v>
      </c>
      <c r="Z8589" s="3">
        <v>1.651</v>
      </c>
      <c r="AA8589" s="3">
        <v>0.84</v>
      </c>
      <c r="AB8589" s="3">
        <v>-4.742</v>
      </c>
      <c r="AC8589" s="3">
        <v>3.4780000000000002</v>
      </c>
      <c r="AD8589" s="3">
        <v>8.3079999999999998</v>
      </c>
      <c r="AE8589" s="3">
        <v>4.7889999999999997</v>
      </c>
      <c r="AF8589" s="3">
        <v>1.2909999999999999</v>
      </c>
      <c r="AG8589" s="3">
        <v>-2.444</v>
      </c>
      <c r="AH8589" s="3">
        <v>-4.7E-2</v>
      </c>
      <c r="AI8589" s="3">
        <v>0.33100000000000002</v>
      </c>
      <c r="AJ8589" s="3">
        <v>3.4980000000000002</v>
      </c>
      <c r="AK8589" s="3">
        <v>-4.923</v>
      </c>
      <c r="AL8589" s="3">
        <v>-2.1379999999999999</v>
      </c>
      <c r="AM8589" s="3">
        <v>-7.7169999999999996</v>
      </c>
      <c r="AN8589" s="3">
        <v>-1.661</v>
      </c>
      <c r="AO8589" s="3">
        <v>-0.17299999999999999</v>
      </c>
      <c r="AP8589" s="3">
        <v>-0.873</v>
      </c>
      <c r="AQ8589" s="3">
        <v>-1.4550000000000001</v>
      </c>
      <c r="AR8589" s="3">
        <v>1.506</v>
      </c>
      <c r="AS8589" s="3">
        <v>-3.3860000000000001</v>
      </c>
      <c r="AT8589" s="3">
        <v>-8.266</v>
      </c>
      <c r="AU8589" s="3">
        <v>-8.1379999999999999</v>
      </c>
      <c r="AV8589" s="3">
        <v>-8.0269999999999992</v>
      </c>
      <c r="AW8589" s="3">
        <v>-2.1309999999999998</v>
      </c>
      <c r="AX8589" s="3">
        <v>1.3779999999999999</v>
      </c>
      <c r="AY8589" s="3">
        <v>0.41</v>
      </c>
      <c r="AZ8589" s="3">
        <v>0.41199999999999998</v>
      </c>
      <c r="BA8589">
        <v>1.1220000000000001</v>
      </c>
      <c r="BB8589">
        <v>2013</v>
      </c>
    </row>
    <row r="8590" spans="1:54" hidden="1" x14ac:dyDescent="0.2">
      <c r="A8590">
        <v>474</v>
      </c>
      <c r="B8590" t="s">
        <v>356</v>
      </c>
      <c r="C8590" t="s">
        <v>237</v>
      </c>
      <c r="D8590" t="s">
        <v>91</v>
      </c>
      <c r="E8590" t="s">
        <v>235</v>
      </c>
      <c r="F8590" t="s">
        <v>234</v>
      </c>
      <c r="G8590" t="s">
        <v>225</v>
      </c>
      <c r="H8590" t="s">
        <v>222</v>
      </c>
      <c r="I8590" t="s">
        <v>1928</v>
      </c>
      <c r="J8590" s="3" t="s">
        <v>215</v>
      </c>
      <c r="K8590" s="3" t="s">
        <v>215</v>
      </c>
      <c r="L8590" s="3" t="s">
        <v>215</v>
      </c>
      <c r="M8590" s="3" t="s">
        <v>215</v>
      </c>
      <c r="N8590" s="3" t="s">
        <v>215</v>
      </c>
      <c r="O8590" s="3" t="s">
        <v>215</v>
      </c>
      <c r="P8590" s="3" t="s">
        <v>215</v>
      </c>
      <c r="Q8590" s="3" t="s">
        <v>215</v>
      </c>
      <c r="R8590" s="3" t="s">
        <v>215</v>
      </c>
      <c r="S8590" s="3" t="s">
        <v>215</v>
      </c>
      <c r="T8590" s="3" t="s">
        <v>215</v>
      </c>
      <c r="U8590" s="3" t="s">
        <v>215</v>
      </c>
      <c r="V8590" s="3" t="s">
        <v>215</v>
      </c>
      <c r="W8590" s="3" t="s">
        <v>215</v>
      </c>
      <c r="X8590" s="3" t="s">
        <v>215</v>
      </c>
      <c r="Y8590" s="3" t="s">
        <v>215</v>
      </c>
      <c r="Z8590" s="3" t="s">
        <v>215</v>
      </c>
      <c r="AA8590" s="3" t="s">
        <v>215</v>
      </c>
      <c r="AB8590" s="3">
        <v>1024.923</v>
      </c>
      <c r="AC8590" s="3">
        <v>1118.3900000000001</v>
      </c>
      <c r="AD8590" s="3">
        <v>879.26400000000001</v>
      </c>
      <c r="AE8590" s="3">
        <v>903.79600000000005</v>
      </c>
      <c r="AF8590" s="3">
        <v>938.25300000000004</v>
      </c>
      <c r="AG8590" s="3">
        <v>1127.1220000000001</v>
      </c>
      <c r="AH8590" s="3">
        <v>1165.527</v>
      </c>
      <c r="AI8590" s="3">
        <v>1189.2149999999999</v>
      </c>
      <c r="AJ8590" s="3">
        <v>1240.7850000000001</v>
      </c>
      <c r="AK8590" s="3">
        <v>1518.2059999999999</v>
      </c>
      <c r="AL8590" s="3">
        <v>1689.2080000000001</v>
      </c>
      <c r="AM8590" s="3">
        <v>2224.2440000000001</v>
      </c>
      <c r="AN8590" s="3">
        <v>2597.67</v>
      </c>
      <c r="AO8590" s="3">
        <v>2962.4589999999998</v>
      </c>
      <c r="AP8590" s="3">
        <v>3434.85</v>
      </c>
      <c r="AQ8590" s="3">
        <v>4056.893</v>
      </c>
      <c r="AR8590" s="3">
        <v>4439.2439999999997</v>
      </c>
      <c r="AS8590" s="3">
        <v>5319.3620000000001</v>
      </c>
      <c r="AT8590" s="3">
        <v>5968.9080000000004</v>
      </c>
      <c r="AU8590" s="3">
        <v>7364.1970000000001</v>
      </c>
      <c r="AV8590" s="3">
        <v>9074.1810000000005</v>
      </c>
      <c r="AW8590" s="3">
        <v>10151.120000000001</v>
      </c>
      <c r="AX8590" s="3">
        <v>10525.478999999999</v>
      </c>
      <c r="AY8590" s="3">
        <v>10730.691999999999</v>
      </c>
      <c r="AZ8590" s="3">
        <v>10914.075000000001</v>
      </c>
      <c r="BA8590">
        <v>11039.425999999999</v>
      </c>
      <c r="BB8590">
        <v>2013</v>
      </c>
    </row>
    <row r="8591" spans="1:54" hidden="1" x14ac:dyDescent="0.2">
      <c r="A8591">
        <v>474</v>
      </c>
      <c r="B8591" t="s">
        <v>356</v>
      </c>
      <c r="C8591" t="s">
        <v>236</v>
      </c>
      <c r="D8591" t="s">
        <v>91</v>
      </c>
      <c r="E8591" t="s">
        <v>235</v>
      </c>
      <c r="F8591" t="s">
        <v>234</v>
      </c>
      <c r="G8591" t="s">
        <v>217</v>
      </c>
      <c r="I8591" t="s">
        <v>354</v>
      </c>
      <c r="J8591" s="3" t="s">
        <v>215</v>
      </c>
      <c r="K8591" s="3" t="s">
        <v>215</v>
      </c>
      <c r="L8591" s="3" t="s">
        <v>215</v>
      </c>
      <c r="M8591" s="3" t="s">
        <v>215</v>
      </c>
      <c r="N8591" s="3" t="s">
        <v>215</v>
      </c>
      <c r="O8591" s="3" t="s">
        <v>215</v>
      </c>
      <c r="P8591" s="3" t="s">
        <v>215</v>
      </c>
      <c r="Q8591" s="3" t="s">
        <v>215</v>
      </c>
      <c r="R8591" s="3" t="s">
        <v>215</v>
      </c>
      <c r="S8591" s="3" t="s">
        <v>215</v>
      </c>
      <c r="T8591" s="3" t="s">
        <v>215</v>
      </c>
      <c r="U8591" s="3" t="s">
        <v>215</v>
      </c>
      <c r="V8591" s="3" t="s">
        <v>215</v>
      </c>
      <c r="W8591" s="3" t="s">
        <v>215</v>
      </c>
      <c r="X8591" s="3" t="s">
        <v>215</v>
      </c>
      <c r="Y8591" s="3" t="s">
        <v>215</v>
      </c>
      <c r="Z8591" s="3" t="s">
        <v>215</v>
      </c>
      <c r="AA8591" s="3" t="s">
        <v>215</v>
      </c>
      <c r="AB8591" s="3">
        <v>119.301</v>
      </c>
      <c r="AC8591" s="3">
        <v>93.994</v>
      </c>
      <c r="AD8591" s="3">
        <v>56.421999999999997</v>
      </c>
      <c r="AE8591" s="3">
        <v>54.377000000000002</v>
      </c>
      <c r="AF8591" s="3">
        <v>49.96</v>
      </c>
      <c r="AG8591" s="3">
        <v>52.167000000000002</v>
      </c>
      <c r="AH8591" s="3">
        <v>45.466000000000001</v>
      </c>
      <c r="AI8591" s="3">
        <v>37.064999999999998</v>
      </c>
      <c r="AJ8591" s="3">
        <v>32.999000000000002</v>
      </c>
      <c r="AK8591" s="3">
        <v>35.235999999999997</v>
      </c>
      <c r="AL8591" s="3">
        <v>31.422000000000001</v>
      </c>
      <c r="AM8591" s="3">
        <v>43.633000000000003</v>
      </c>
      <c r="AN8591" s="3">
        <v>38.274999999999999</v>
      </c>
      <c r="AO8591" s="3">
        <v>42.34</v>
      </c>
      <c r="AP8591" s="3">
        <v>45.276000000000003</v>
      </c>
      <c r="AQ8591" s="3">
        <v>46.712000000000003</v>
      </c>
      <c r="AR8591" s="3">
        <v>47.787999999999997</v>
      </c>
      <c r="AS8591" s="3">
        <v>71.537999999999997</v>
      </c>
      <c r="AT8591" s="3">
        <v>117.044</v>
      </c>
      <c r="AU8591" s="3">
        <v>139.37200000000001</v>
      </c>
      <c r="AV8591" s="3">
        <v>127.012</v>
      </c>
      <c r="AW8591" s="3">
        <v>95.016000000000005</v>
      </c>
      <c r="AX8591" s="3">
        <v>75.182000000000002</v>
      </c>
      <c r="AY8591" s="3">
        <v>69.448999999999998</v>
      </c>
      <c r="AZ8591" s="3">
        <v>63.926000000000002</v>
      </c>
      <c r="BA8591">
        <v>58.445999999999998</v>
      </c>
      <c r="BB8591">
        <v>2013</v>
      </c>
    </row>
    <row r="8592" spans="1:54" hidden="1" x14ac:dyDescent="0.2">
      <c r="A8592">
        <v>474</v>
      </c>
      <c r="B8592" t="s">
        <v>356</v>
      </c>
      <c r="C8592" t="s">
        <v>233</v>
      </c>
      <c r="D8592" t="s">
        <v>91</v>
      </c>
      <c r="E8592" t="s">
        <v>231</v>
      </c>
      <c r="F8592" t="s">
        <v>230</v>
      </c>
      <c r="G8592" t="s">
        <v>225</v>
      </c>
      <c r="H8592" t="s">
        <v>222</v>
      </c>
      <c r="I8592" t="s">
        <v>1928</v>
      </c>
      <c r="J8592" s="3" t="s">
        <v>215</v>
      </c>
      <c r="K8592" s="3" t="s">
        <v>215</v>
      </c>
      <c r="L8592" s="3" t="s">
        <v>215</v>
      </c>
      <c r="M8592" s="3" t="s">
        <v>215</v>
      </c>
      <c r="N8592" s="3" t="s">
        <v>215</v>
      </c>
      <c r="O8592" s="3" t="s">
        <v>215</v>
      </c>
      <c r="P8592" s="3" t="s">
        <v>215</v>
      </c>
      <c r="Q8592" s="3" t="s">
        <v>215</v>
      </c>
      <c r="R8592" s="3" t="s">
        <v>215</v>
      </c>
      <c r="S8592" s="3" t="s">
        <v>215</v>
      </c>
      <c r="T8592" s="3" t="s">
        <v>215</v>
      </c>
      <c r="U8592" s="3" t="s">
        <v>215</v>
      </c>
      <c r="V8592" s="3" t="s">
        <v>215</v>
      </c>
      <c r="W8592" s="3" t="s">
        <v>215</v>
      </c>
      <c r="X8592" s="3" t="s">
        <v>215</v>
      </c>
      <c r="Y8592" s="3" t="s">
        <v>215</v>
      </c>
      <c r="Z8592" s="3" t="s">
        <v>215</v>
      </c>
      <c r="AA8592" s="3" t="s">
        <v>215</v>
      </c>
      <c r="AB8592" s="3" t="s">
        <v>215</v>
      </c>
      <c r="AC8592" s="3">
        <v>1142.8610000000001</v>
      </c>
      <c r="AD8592" s="3">
        <v>948.12400000000002</v>
      </c>
      <c r="AE8592" s="3">
        <v>1006.711</v>
      </c>
      <c r="AF8592" s="3">
        <v>1085.999</v>
      </c>
      <c r="AG8592" s="3">
        <v>1227.723</v>
      </c>
      <c r="AH8592" s="3">
        <v>1334.76</v>
      </c>
      <c r="AI8592" s="3">
        <v>1405.346</v>
      </c>
      <c r="AJ8592" s="3">
        <v>1535.6890000000001</v>
      </c>
      <c r="AK8592" s="3">
        <v>1741.029</v>
      </c>
      <c r="AL8592" s="3">
        <v>1957.943</v>
      </c>
      <c r="AM8592" s="3">
        <v>2540.761</v>
      </c>
      <c r="AN8592" s="3">
        <v>2876.2220000000002</v>
      </c>
      <c r="AO8592" s="3">
        <v>3199.4050000000002</v>
      </c>
      <c r="AP8592" s="3">
        <v>3589.377</v>
      </c>
      <c r="AQ8592" s="3">
        <v>4186.067</v>
      </c>
      <c r="AR8592" s="3">
        <v>4525.99</v>
      </c>
      <c r="AS8592" s="3">
        <v>5406.1080000000002</v>
      </c>
      <c r="AT8592" s="3">
        <v>6055.6540000000005</v>
      </c>
      <c r="AU8592" s="3">
        <v>7450.9430000000002</v>
      </c>
      <c r="AV8592" s="3">
        <v>9160.9269999999997</v>
      </c>
      <c r="AW8592" s="3">
        <v>10237.866</v>
      </c>
      <c r="AX8592" s="3">
        <v>10612.225</v>
      </c>
      <c r="AY8592" s="3">
        <v>10817.438</v>
      </c>
      <c r="AZ8592" s="3">
        <v>11000.822</v>
      </c>
      <c r="BA8592">
        <v>11126.172</v>
      </c>
      <c r="BB8592">
        <v>2013</v>
      </c>
    </row>
    <row r="8593" spans="1:54" hidden="1" x14ac:dyDescent="0.2">
      <c r="A8593">
        <v>474</v>
      </c>
      <c r="B8593" t="s">
        <v>356</v>
      </c>
      <c r="C8593" t="s">
        <v>232</v>
      </c>
      <c r="D8593" t="s">
        <v>91</v>
      </c>
      <c r="E8593" t="s">
        <v>231</v>
      </c>
      <c r="F8593" t="s">
        <v>230</v>
      </c>
      <c r="G8593" t="s">
        <v>217</v>
      </c>
      <c r="I8593" t="s">
        <v>229</v>
      </c>
      <c r="J8593" s="3" t="s">
        <v>215</v>
      </c>
      <c r="K8593" s="3" t="s">
        <v>215</v>
      </c>
      <c r="L8593" s="3" t="s">
        <v>215</v>
      </c>
      <c r="M8593" s="3" t="s">
        <v>215</v>
      </c>
      <c r="N8593" s="3" t="s">
        <v>215</v>
      </c>
      <c r="O8593" s="3" t="s">
        <v>215</v>
      </c>
      <c r="P8593" s="3" t="s">
        <v>215</v>
      </c>
      <c r="Q8593" s="3" t="s">
        <v>215</v>
      </c>
      <c r="R8593" s="3" t="s">
        <v>215</v>
      </c>
      <c r="S8593" s="3" t="s">
        <v>215</v>
      </c>
      <c r="T8593" s="3" t="s">
        <v>215</v>
      </c>
      <c r="U8593" s="3" t="s">
        <v>215</v>
      </c>
      <c r="V8593" s="3" t="s">
        <v>215</v>
      </c>
      <c r="W8593" s="3" t="s">
        <v>215</v>
      </c>
      <c r="X8593" s="3" t="s">
        <v>215</v>
      </c>
      <c r="Y8593" s="3" t="s">
        <v>215</v>
      </c>
      <c r="Z8593" s="3" t="s">
        <v>215</v>
      </c>
      <c r="AA8593" s="3" t="s">
        <v>215</v>
      </c>
      <c r="AB8593" s="3" t="s">
        <v>215</v>
      </c>
      <c r="AC8593" s="3">
        <v>96.05</v>
      </c>
      <c r="AD8593" s="3">
        <v>60.841000000000001</v>
      </c>
      <c r="AE8593" s="3">
        <v>60.569000000000003</v>
      </c>
      <c r="AF8593" s="3">
        <v>57.826999999999998</v>
      </c>
      <c r="AG8593" s="3">
        <v>56.823</v>
      </c>
      <c r="AH8593" s="3">
        <v>52.067999999999998</v>
      </c>
      <c r="AI8593" s="3">
        <v>43.801000000000002</v>
      </c>
      <c r="AJ8593" s="3">
        <v>40.841999999999999</v>
      </c>
      <c r="AK8593" s="3">
        <v>40.408000000000001</v>
      </c>
      <c r="AL8593" s="3">
        <v>36.420999999999999</v>
      </c>
      <c r="AM8593" s="3">
        <v>49.841999999999999</v>
      </c>
      <c r="AN8593" s="3">
        <v>42.38</v>
      </c>
      <c r="AO8593" s="3">
        <v>45.725999999999999</v>
      </c>
      <c r="AP8593" s="3">
        <v>47.311999999999998</v>
      </c>
      <c r="AQ8593" s="3">
        <v>48.2</v>
      </c>
      <c r="AR8593" s="3">
        <v>48.722000000000001</v>
      </c>
      <c r="AS8593" s="3">
        <v>72.704999999999998</v>
      </c>
      <c r="AT8593" s="3">
        <v>118.745</v>
      </c>
      <c r="AU8593" s="3">
        <v>141.01400000000001</v>
      </c>
      <c r="AV8593" s="3">
        <v>128.226</v>
      </c>
      <c r="AW8593" s="3">
        <v>95.828000000000003</v>
      </c>
      <c r="AX8593" s="3">
        <v>75.801000000000002</v>
      </c>
      <c r="AY8593" s="3">
        <v>70.010999999999996</v>
      </c>
      <c r="AZ8593" s="3">
        <v>64.433999999999997</v>
      </c>
      <c r="BA8593">
        <v>58.905000000000001</v>
      </c>
      <c r="BB8593">
        <v>2013</v>
      </c>
    </row>
    <row r="8594" spans="1:54" hidden="1" x14ac:dyDescent="0.2">
      <c r="A8594">
        <v>474</v>
      </c>
      <c r="B8594" t="s">
        <v>356</v>
      </c>
      <c r="C8594" t="s">
        <v>228</v>
      </c>
      <c r="D8594" t="s">
        <v>91</v>
      </c>
      <c r="E8594" t="s">
        <v>227</v>
      </c>
      <c r="F8594" t="s">
        <v>226</v>
      </c>
      <c r="G8594" t="s">
        <v>225</v>
      </c>
      <c r="H8594" t="s">
        <v>222</v>
      </c>
      <c r="I8594" t="s">
        <v>1928</v>
      </c>
      <c r="J8594" s="3" t="s">
        <v>215</v>
      </c>
      <c r="K8594" s="3" t="s">
        <v>215</v>
      </c>
      <c r="L8594" s="3" t="s">
        <v>215</v>
      </c>
      <c r="M8594" s="3" t="s">
        <v>215</v>
      </c>
      <c r="N8594" s="3" t="s">
        <v>215</v>
      </c>
      <c r="O8594" s="3" t="s">
        <v>215</v>
      </c>
      <c r="P8594" s="3" t="s">
        <v>215</v>
      </c>
      <c r="Q8594" s="3" t="s">
        <v>215</v>
      </c>
      <c r="R8594" s="3" t="s">
        <v>215</v>
      </c>
      <c r="S8594" s="3" t="s">
        <v>215</v>
      </c>
      <c r="T8594" s="3">
        <v>147.958</v>
      </c>
      <c r="U8594" s="3">
        <v>176.13200000000001</v>
      </c>
      <c r="V8594" s="3">
        <v>215.69200000000001</v>
      </c>
      <c r="W8594" s="3">
        <v>261.05900000000003</v>
      </c>
      <c r="X8594" s="3">
        <v>336.51400000000001</v>
      </c>
      <c r="Y8594" s="3">
        <v>518.25199999999995</v>
      </c>
      <c r="Z8594" s="3">
        <v>741.66700000000003</v>
      </c>
      <c r="AA8594" s="3">
        <v>884.19200000000001</v>
      </c>
      <c r="AB8594" s="3">
        <v>859.10400000000004</v>
      </c>
      <c r="AC8594" s="3">
        <v>1189.857</v>
      </c>
      <c r="AD8594" s="3">
        <v>1558.37</v>
      </c>
      <c r="AE8594" s="3">
        <v>1662.1010000000001</v>
      </c>
      <c r="AF8594" s="3">
        <v>1878.0070000000001</v>
      </c>
      <c r="AG8594" s="3">
        <v>2160.6080000000002</v>
      </c>
      <c r="AH8594" s="3">
        <v>2563.4899999999998</v>
      </c>
      <c r="AI8594" s="3">
        <v>3208.5010000000002</v>
      </c>
      <c r="AJ8594" s="3">
        <v>3760.038</v>
      </c>
      <c r="AK8594" s="3">
        <v>4308.6360000000004</v>
      </c>
      <c r="AL8594" s="3">
        <v>5375.8249999999998</v>
      </c>
      <c r="AM8594" s="3">
        <v>5097.5929999999998</v>
      </c>
      <c r="AN8594" s="3">
        <v>6786.8130000000001</v>
      </c>
      <c r="AO8594" s="3">
        <v>6996.9080000000004</v>
      </c>
      <c r="AP8594" s="3">
        <v>7586.55</v>
      </c>
      <c r="AQ8594" s="3">
        <v>8684.83</v>
      </c>
      <c r="AR8594" s="3">
        <v>9289.39</v>
      </c>
      <c r="AS8594" s="3">
        <v>7435.7269999999999</v>
      </c>
      <c r="AT8594" s="3">
        <v>5099.732</v>
      </c>
      <c r="AU8594" s="3">
        <v>5283.8459999999995</v>
      </c>
      <c r="AV8594" s="3">
        <v>7144.366</v>
      </c>
      <c r="AW8594" s="3">
        <v>10683.607</v>
      </c>
      <c r="AX8594" s="3">
        <v>14000.06</v>
      </c>
      <c r="AY8594" s="3">
        <v>15451.153</v>
      </c>
      <c r="AZ8594" s="3">
        <v>17073.009999999998</v>
      </c>
      <c r="BA8594">
        <v>18888.178</v>
      </c>
      <c r="BB8594">
        <v>2013</v>
      </c>
    </row>
    <row r="8595" spans="1:54" hidden="1" x14ac:dyDescent="0.2">
      <c r="A8595">
        <v>474</v>
      </c>
      <c r="B8595" t="s">
        <v>356</v>
      </c>
      <c r="C8595" t="s">
        <v>224</v>
      </c>
      <c r="D8595" t="s">
        <v>91</v>
      </c>
      <c r="E8595" t="s">
        <v>219</v>
      </c>
      <c r="F8595" t="s">
        <v>218</v>
      </c>
      <c r="G8595" t="s">
        <v>223</v>
      </c>
      <c r="H8595" t="s">
        <v>222</v>
      </c>
      <c r="I8595" t="s">
        <v>1929</v>
      </c>
      <c r="J8595" s="3" t="s">
        <v>215</v>
      </c>
      <c r="K8595" s="3" t="s">
        <v>215</v>
      </c>
      <c r="L8595" s="3" t="s">
        <v>215</v>
      </c>
      <c r="M8595" s="3" t="s">
        <v>215</v>
      </c>
      <c r="N8595" s="3" t="s">
        <v>215</v>
      </c>
      <c r="O8595" s="3" t="s">
        <v>215</v>
      </c>
      <c r="P8595" s="3" t="s">
        <v>215</v>
      </c>
      <c r="Q8595" s="3" t="s">
        <v>215</v>
      </c>
      <c r="R8595" s="3" t="s">
        <v>215</v>
      </c>
      <c r="S8595" s="3" t="s">
        <v>215</v>
      </c>
      <c r="T8595" s="3">
        <v>0.73699999999999999</v>
      </c>
      <c r="U8595" s="3">
        <v>-0.5</v>
      </c>
      <c r="V8595" s="3">
        <v>-0.41399999999999998</v>
      </c>
      <c r="W8595" s="3">
        <v>-0.46700000000000003</v>
      </c>
      <c r="X8595" s="3">
        <v>0.27300000000000002</v>
      </c>
      <c r="Y8595" s="3">
        <v>3.9E-2</v>
      </c>
      <c r="Z8595" s="3">
        <v>5.8000000000000003E-2</v>
      </c>
      <c r="AA8595" s="3">
        <v>2.1999999999999999E-2</v>
      </c>
      <c r="AB8595" s="3">
        <v>-0.318</v>
      </c>
      <c r="AC8595" s="3">
        <v>0.55000000000000004</v>
      </c>
      <c r="AD8595" s="3">
        <v>1.337</v>
      </c>
      <c r="AE8595" s="3">
        <v>0.67100000000000004</v>
      </c>
      <c r="AF8595" s="3">
        <v>0.443</v>
      </c>
      <c r="AG8595" s="3">
        <v>0.17599999999999999</v>
      </c>
      <c r="AH8595" s="3">
        <v>0.22500000000000001</v>
      </c>
      <c r="AI8595" s="3">
        <v>0.63300000000000001</v>
      </c>
      <c r="AJ8595" s="3">
        <v>0.23200000000000001</v>
      </c>
      <c r="AK8595" s="3">
        <v>-1.508</v>
      </c>
      <c r="AL8595" s="3">
        <v>-1.2509999999999999</v>
      </c>
      <c r="AM8595" s="3">
        <v>-2.5270000000000001</v>
      </c>
      <c r="AN8595" s="3">
        <v>-1.054</v>
      </c>
      <c r="AO8595" s="3">
        <v>-0.98199999999999998</v>
      </c>
      <c r="AP8595" s="3">
        <v>-0.60599999999999998</v>
      </c>
      <c r="AQ8595" s="3">
        <v>-1.242</v>
      </c>
      <c r="AR8595" s="3">
        <v>-0.71499999999999997</v>
      </c>
      <c r="AS8595" s="3">
        <v>-2.246</v>
      </c>
      <c r="AT8595" s="3">
        <v>-1.0880000000000001</v>
      </c>
      <c r="AU8595" s="3">
        <v>-0.16400000000000001</v>
      </c>
      <c r="AV8595" s="3">
        <v>-0.89600000000000002</v>
      </c>
      <c r="AW8595" s="3">
        <v>-0.65500000000000003</v>
      </c>
      <c r="AX8595" s="3">
        <v>6.9000000000000006E-2</v>
      </c>
      <c r="AY8595" s="3">
        <v>-0.21099999999999999</v>
      </c>
      <c r="AZ8595" s="3">
        <v>-0.62</v>
      </c>
      <c r="BA8595">
        <v>-0.67700000000000005</v>
      </c>
      <c r="BB8595">
        <v>2009</v>
      </c>
    </row>
    <row r="8596" spans="1:54" hidden="1" x14ac:dyDescent="0.2">
      <c r="A8596">
        <v>474</v>
      </c>
      <c r="B8596" t="s">
        <v>356</v>
      </c>
      <c r="C8596" t="s">
        <v>220</v>
      </c>
      <c r="D8596" t="s">
        <v>91</v>
      </c>
      <c r="E8596" t="s">
        <v>219</v>
      </c>
      <c r="F8596" t="s">
        <v>218</v>
      </c>
      <c r="G8596" t="s">
        <v>217</v>
      </c>
      <c r="I8596" t="s">
        <v>216</v>
      </c>
      <c r="J8596" s="3" t="s">
        <v>215</v>
      </c>
      <c r="K8596" s="3" t="s">
        <v>215</v>
      </c>
      <c r="L8596" s="3" t="s">
        <v>215</v>
      </c>
      <c r="M8596" s="3" t="s">
        <v>215</v>
      </c>
      <c r="N8596" s="3" t="s">
        <v>215</v>
      </c>
      <c r="O8596" s="3" t="s">
        <v>215</v>
      </c>
      <c r="P8596" s="3" t="s">
        <v>215</v>
      </c>
      <c r="Q8596" s="3" t="s">
        <v>215</v>
      </c>
      <c r="R8596" s="3" t="s">
        <v>215</v>
      </c>
      <c r="S8596" s="3" t="s">
        <v>215</v>
      </c>
      <c r="T8596" s="3">
        <v>5.83</v>
      </c>
      <c r="U8596" s="3">
        <v>-3.4079999999999999</v>
      </c>
      <c r="V8596" s="3">
        <v>-2.3050000000000002</v>
      </c>
      <c r="W8596" s="3">
        <v>-2.149</v>
      </c>
      <c r="X8596" s="3">
        <v>0.97499999999999998</v>
      </c>
      <c r="Y8596" s="3">
        <v>0.30199999999999999</v>
      </c>
      <c r="Z8596" s="3">
        <v>0.89700000000000002</v>
      </c>
      <c r="AA8596" s="3">
        <v>0.32100000000000001</v>
      </c>
      <c r="AB8596" s="3">
        <v>-5.0339999999999998</v>
      </c>
      <c r="AC8596" s="3">
        <v>7.1950000000000003</v>
      </c>
      <c r="AD8596" s="3">
        <v>13.808</v>
      </c>
      <c r="AE8596" s="3">
        <v>6.8079999999999998</v>
      </c>
      <c r="AF8596" s="3">
        <v>4.1470000000000002</v>
      </c>
      <c r="AG8596" s="3">
        <v>1.496</v>
      </c>
      <c r="AH8596" s="3">
        <v>1.621</v>
      </c>
      <c r="AI8596" s="3">
        <v>3.782</v>
      </c>
      <c r="AJ8596" s="3">
        <v>1.214</v>
      </c>
      <c r="AK8596" s="3">
        <v>-6.9669999999999996</v>
      </c>
      <c r="AL8596" s="3">
        <v>-4.6500000000000004</v>
      </c>
      <c r="AM8596" s="3">
        <v>-10.057</v>
      </c>
      <c r="AN8596" s="3">
        <v>-3.411</v>
      </c>
      <c r="AO8596" s="3">
        <v>-3.0009999999999999</v>
      </c>
      <c r="AP8596" s="3">
        <v>-1.7110000000000001</v>
      </c>
      <c r="AQ8596" s="3">
        <v>-3.073</v>
      </c>
      <c r="AR8596" s="3">
        <v>-1.6539999999999999</v>
      </c>
      <c r="AS8596" s="3">
        <v>-6.4889999999999999</v>
      </c>
      <c r="AT8596" s="3">
        <v>-5.2060000000000004</v>
      </c>
      <c r="AU8596" s="3">
        <v>-0.995</v>
      </c>
      <c r="AV8596" s="3">
        <v>-6.4710000000000001</v>
      </c>
      <c r="AW8596" s="3">
        <v>-3.75</v>
      </c>
      <c r="AX8596" s="3">
        <v>0.32400000000000001</v>
      </c>
      <c r="AY8596" s="3">
        <v>-0.94</v>
      </c>
      <c r="AZ8596" s="3">
        <v>-2.6240000000000001</v>
      </c>
      <c r="BA8596">
        <v>-2.7170000000000001</v>
      </c>
      <c r="BB8596">
        <v>2008</v>
      </c>
    </row>
    <row r="8597" spans="1:54" x14ac:dyDescent="0.2">
      <c r="A8597">
        <v>754</v>
      </c>
      <c r="B8597" t="s">
        <v>353</v>
      </c>
      <c r="C8597" t="s">
        <v>352</v>
      </c>
      <c r="D8597" t="s">
        <v>88</v>
      </c>
      <c r="E8597" t="s">
        <v>349</v>
      </c>
      <c r="F8597" t="s">
        <v>351</v>
      </c>
      <c r="G8597" t="s">
        <v>225</v>
      </c>
      <c r="H8597" t="s">
        <v>222</v>
      </c>
      <c r="I8597" t="s">
        <v>1930</v>
      </c>
      <c r="J8597" s="3">
        <v>39.933</v>
      </c>
      <c r="K8597" s="3">
        <v>42.581000000000003</v>
      </c>
      <c r="L8597" s="3">
        <v>41.341000000000001</v>
      </c>
      <c r="M8597" s="3">
        <v>40.868000000000002</v>
      </c>
      <c r="N8597" s="3">
        <v>40.165999999999997</v>
      </c>
      <c r="O8597" s="3">
        <v>40.662999999999997</v>
      </c>
      <c r="P8597" s="3">
        <v>41.353000000000002</v>
      </c>
      <c r="Q8597" s="3">
        <v>41.97</v>
      </c>
      <c r="R8597" s="3">
        <v>45.860999999999997</v>
      </c>
      <c r="S8597" s="3">
        <v>44.183</v>
      </c>
      <c r="T8597" s="3">
        <v>43.927999999999997</v>
      </c>
      <c r="U8597" s="3">
        <v>43.634999999999998</v>
      </c>
      <c r="V8597" s="3">
        <v>44.53</v>
      </c>
      <c r="W8597" s="3">
        <v>44.496000000000002</v>
      </c>
      <c r="X8597" s="3">
        <v>38.573999999999998</v>
      </c>
      <c r="Y8597" s="3">
        <v>39.692</v>
      </c>
      <c r="Z8597" s="3">
        <v>42.16</v>
      </c>
      <c r="AA8597" s="3">
        <v>43.768000000000001</v>
      </c>
      <c r="AB8597" s="3">
        <v>43.598999999999997</v>
      </c>
      <c r="AC8597" s="3">
        <v>45.627000000000002</v>
      </c>
      <c r="AD8597" s="3">
        <v>47.405000000000001</v>
      </c>
      <c r="AE8597" s="3">
        <v>49.924999999999997</v>
      </c>
      <c r="AF8597" s="3">
        <v>52.174999999999997</v>
      </c>
      <c r="AG8597" s="3">
        <v>55.798000000000002</v>
      </c>
      <c r="AH8597" s="3">
        <v>59.722000000000001</v>
      </c>
      <c r="AI8597" s="3">
        <v>64.043999999999997</v>
      </c>
      <c r="AJ8597" s="3">
        <v>69.105999999999995</v>
      </c>
      <c r="AK8597" s="3">
        <v>74.878</v>
      </c>
      <c r="AL8597" s="3">
        <v>80.697999999999993</v>
      </c>
      <c r="AM8597" s="3">
        <v>88.138999999999996</v>
      </c>
      <c r="AN8597" s="3">
        <v>97.215999999999994</v>
      </c>
      <c r="AO8597" s="3">
        <v>102.626</v>
      </c>
      <c r="AP8597" s="3">
        <v>110.476</v>
      </c>
      <c r="AQ8597" s="3">
        <v>116.00700000000001</v>
      </c>
      <c r="AR8597" s="3">
        <v>121.45699999999999</v>
      </c>
      <c r="AS8597" s="3">
        <v>125.003</v>
      </c>
      <c r="AT8597" s="3">
        <v>129.65799999999999</v>
      </c>
      <c r="AU8597" s="3">
        <v>134.30799999999999</v>
      </c>
      <c r="AV8597" s="3">
        <v>139.739</v>
      </c>
      <c r="AW8597" s="3">
        <v>145.97900000000001</v>
      </c>
      <c r="AX8597" s="3">
        <v>152.512</v>
      </c>
      <c r="AY8597" s="3">
        <v>159.35499999999999</v>
      </c>
      <c r="AZ8597" s="3">
        <v>166.524</v>
      </c>
      <c r="BA8597">
        <v>174.036</v>
      </c>
      <c r="BB8597">
        <v>2016</v>
      </c>
    </row>
    <row r="8598" spans="1:54" hidden="1" x14ac:dyDescent="0.2">
      <c r="A8598">
        <v>754</v>
      </c>
      <c r="B8598" t="s">
        <v>353</v>
      </c>
      <c r="C8598" t="s">
        <v>350</v>
      </c>
      <c r="D8598" t="s">
        <v>88</v>
      </c>
      <c r="E8598" t="s">
        <v>349</v>
      </c>
      <c r="F8598" t="s">
        <v>348</v>
      </c>
      <c r="G8598" t="s">
        <v>275</v>
      </c>
      <c r="I8598" t="s">
        <v>347</v>
      </c>
      <c r="J8598" s="3">
        <v>3.8540000000000001</v>
      </c>
      <c r="K8598" s="3">
        <v>6.6310000000000002</v>
      </c>
      <c r="L8598" s="3">
        <v>-2.9119999999999999</v>
      </c>
      <c r="M8598" s="3">
        <v>-1.145</v>
      </c>
      <c r="N8598" s="3">
        <v>-1.718</v>
      </c>
      <c r="O8598" s="3">
        <v>1.2370000000000001</v>
      </c>
      <c r="P8598" s="3">
        <v>1.698</v>
      </c>
      <c r="Q8598" s="3">
        <v>1.4910000000000001</v>
      </c>
      <c r="R8598" s="3">
        <v>9.2710000000000008</v>
      </c>
      <c r="S8598" s="3">
        <v>-3.6579999999999999</v>
      </c>
      <c r="T8598" s="3">
        <v>-0.57899999999999996</v>
      </c>
      <c r="U8598" s="3">
        <v>-0.66600000000000004</v>
      </c>
      <c r="V8598" s="3">
        <v>2.052</v>
      </c>
      <c r="W8598" s="3">
        <v>-7.6999999999999999E-2</v>
      </c>
      <c r="X8598" s="3">
        <v>-13.308999999999999</v>
      </c>
      <c r="Y8598" s="3">
        <v>2.8980000000000001</v>
      </c>
      <c r="Z8598" s="3">
        <v>6.2190000000000003</v>
      </c>
      <c r="AA8598" s="3">
        <v>3.8140000000000001</v>
      </c>
      <c r="AB8598" s="3">
        <v>-0.38600000000000001</v>
      </c>
      <c r="AC8598" s="3">
        <v>4.6500000000000004</v>
      </c>
      <c r="AD8598" s="3">
        <v>3.8969999999999998</v>
      </c>
      <c r="AE8598" s="3">
        <v>5.3170000000000002</v>
      </c>
      <c r="AF8598" s="3">
        <v>4.5060000000000002</v>
      </c>
      <c r="AG8598" s="3">
        <v>6.9450000000000003</v>
      </c>
      <c r="AH8598" s="3">
        <v>7.032</v>
      </c>
      <c r="AI8598" s="3">
        <v>7.2359999999999998</v>
      </c>
      <c r="AJ8598" s="3">
        <v>7.9039999999999999</v>
      </c>
      <c r="AK8598" s="3">
        <v>8.3520000000000003</v>
      </c>
      <c r="AL8598" s="3">
        <v>7.774</v>
      </c>
      <c r="AM8598" s="3">
        <v>9.2200000000000006</v>
      </c>
      <c r="AN8598" s="3">
        <v>10.298</v>
      </c>
      <c r="AO8598" s="3">
        <v>5.5650000000000004</v>
      </c>
      <c r="AP8598" s="3">
        <v>7.65</v>
      </c>
      <c r="AQ8598" s="3">
        <v>5.0069999999999997</v>
      </c>
      <c r="AR8598" s="3">
        <v>4.6980000000000004</v>
      </c>
      <c r="AS8598" s="3">
        <v>2.92</v>
      </c>
      <c r="AT8598" s="3">
        <v>3.7240000000000002</v>
      </c>
      <c r="AU8598" s="3">
        <v>3.5859999999999999</v>
      </c>
      <c r="AV8598" s="3">
        <v>4.0439999999999996</v>
      </c>
      <c r="AW8598" s="3">
        <v>4.4649999999999999</v>
      </c>
      <c r="AX8598" s="3">
        <v>4.4749999999999996</v>
      </c>
      <c r="AY8598" s="3">
        <v>4.4870000000000001</v>
      </c>
      <c r="AZ8598" s="3">
        <v>4.4989999999999997</v>
      </c>
      <c r="BA8598">
        <v>4.5110000000000001</v>
      </c>
      <c r="BB8598">
        <v>2016</v>
      </c>
    </row>
    <row r="8599" spans="1:54" hidden="1" x14ac:dyDescent="0.2">
      <c r="A8599">
        <v>754</v>
      </c>
      <c r="B8599" t="s">
        <v>353</v>
      </c>
      <c r="C8599" t="s">
        <v>346</v>
      </c>
      <c r="D8599" t="s">
        <v>88</v>
      </c>
      <c r="E8599" t="s">
        <v>342</v>
      </c>
      <c r="F8599" t="s">
        <v>345</v>
      </c>
      <c r="G8599" t="s">
        <v>225</v>
      </c>
      <c r="H8599" t="s">
        <v>222</v>
      </c>
      <c r="I8599" t="s">
        <v>1930</v>
      </c>
      <c r="J8599" s="3">
        <v>3.0000000000000001E-3</v>
      </c>
      <c r="K8599" s="3">
        <v>4.0000000000000001E-3</v>
      </c>
      <c r="L8599" s="3">
        <v>4.0000000000000001E-3</v>
      </c>
      <c r="M8599" s="3">
        <v>5.0000000000000001E-3</v>
      </c>
      <c r="N8599" s="3">
        <v>5.0000000000000001E-3</v>
      </c>
      <c r="O8599" s="3">
        <v>8.0000000000000002E-3</v>
      </c>
      <c r="P8599" s="3">
        <v>1.4E-2</v>
      </c>
      <c r="Q8599" s="3">
        <v>2.1999999999999999E-2</v>
      </c>
      <c r="R8599" s="3">
        <v>3.4000000000000002E-2</v>
      </c>
      <c r="S8599" s="3">
        <v>0.06</v>
      </c>
      <c r="T8599" s="3">
        <v>0.124</v>
      </c>
      <c r="U8599" s="3">
        <v>0.23899999999999999</v>
      </c>
      <c r="V8599" s="3">
        <v>0.622</v>
      </c>
      <c r="W8599" s="3">
        <v>1.619</v>
      </c>
      <c r="X8599" s="3">
        <v>2.448</v>
      </c>
      <c r="Y8599" s="3">
        <v>3.29</v>
      </c>
      <c r="Z8599" s="3">
        <v>4.3449999999999998</v>
      </c>
      <c r="AA8599" s="3">
        <v>5.657</v>
      </c>
      <c r="AB8599" s="3">
        <v>6.5880000000000001</v>
      </c>
      <c r="AC8599" s="3">
        <v>8.1289999999999996</v>
      </c>
      <c r="AD8599" s="3">
        <v>11.201000000000001</v>
      </c>
      <c r="AE8599" s="3">
        <v>14.785</v>
      </c>
      <c r="AF8599" s="3">
        <v>18.446999999999999</v>
      </c>
      <c r="AG8599" s="3">
        <v>23.202000000000002</v>
      </c>
      <c r="AH8599" s="3">
        <v>29.73</v>
      </c>
      <c r="AI8599" s="3">
        <v>37.189</v>
      </c>
      <c r="AJ8599" s="3">
        <v>45.963999999999999</v>
      </c>
      <c r="AK8599" s="3">
        <v>56.262999999999998</v>
      </c>
      <c r="AL8599" s="3">
        <v>67.088999999999999</v>
      </c>
      <c r="AM8599" s="3">
        <v>77.347999999999999</v>
      </c>
      <c r="AN8599" s="3">
        <v>97.215999999999994</v>
      </c>
      <c r="AO8599" s="3">
        <v>114.03</v>
      </c>
      <c r="AP8599" s="3">
        <v>131.27199999999999</v>
      </c>
      <c r="AQ8599" s="3">
        <v>151.33099999999999</v>
      </c>
      <c r="AR8599" s="3">
        <v>167.053</v>
      </c>
      <c r="AS8599" s="3">
        <v>183.381</v>
      </c>
      <c r="AT8599" s="3">
        <v>216.09800000000001</v>
      </c>
      <c r="AU8599" s="3">
        <v>242.78899999999999</v>
      </c>
      <c r="AV8599" s="3">
        <v>281.30099999999999</v>
      </c>
      <c r="AW8599" s="3">
        <v>318.23399999999998</v>
      </c>
      <c r="AX8599" s="3">
        <v>358.625</v>
      </c>
      <c r="AY8599" s="3">
        <v>404.42700000000002</v>
      </c>
      <c r="AZ8599" s="3">
        <v>455.52699999999999</v>
      </c>
      <c r="BA8599">
        <v>511.78399999999999</v>
      </c>
      <c r="BB8599">
        <v>2016</v>
      </c>
    </row>
    <row r="8600" spans="1:54" hidden="1" x14ac:dyDescent="0.2">
      <c r="A8600">
        <v>754</v>
      </c>
      <c r="B8600" t="s">
        <v>353</v>
      </c>
      <c r="C8600" t="s">
        <v>344</v>
      </c>
      <c r="D8600" t="s">
        <v>88</v>
      </c>
      <c r="E8600" t="s">
        <v>342</v>
      </c>
      <c r="F8600" t="s">
        <v>343</v>
      </c>
      <c r="G8600" t="s">
        <v>223</v>
      </c>
      <c r="H8600" t="s">
        <v>222</v>
      </c>
      <c r="I8600" t="s">
        <v>310</v>
      </c>
      <c r="J8600" s="3">
        <v>4.2460000000000004</v>
      </c>
      <c r="K8600" s="3">
        <v>4.3849999999999998</v>
      </c>
      <c r="L8600" s="3">
        <v>4.2320000000000002</v>
      </c>
      <c r="M8600" s="3">
        <v>3.653</v>
      </c>
      <c r="N8600" s="3">
        <v>3.0030000000000001</v>
      </c>
      <c r="O8600" s="3">
        <v>2.8479999999999999</v>
      </c>
      <c r="P8600" s="3">
        <v>1.962</v>
      </c>
      <c r="Q8600" s="3">
        <v>2.431</v>
      </c>
      <c r="R8600" s="3">
        <v>4.0949999999999998</v>
      </c>
      <c r="S8600" s="3">
        <v>4.3650000000000002</v>
      </c>
      <c r="T8600" s="3">
        <v>4.085</v>
      </c>
      <c r="U8600" s="3">
        <v>3.69</v>
      </c>
      <c r="V8600" s="3">
        <v>3.6139999999999999</v>
      </c>
      <c r="W8600" s="3">
        <v>3.5489999999999999</v>
      </c>
      <c r="X8600" s="3">
        <v>3.657</v>
      </c>
      <c r="Y8600" s="3">
        <v>3.7989999999999999</v>
      </c>
      <c r="Z8600" s="3">
        <v>3.5990000000000002</v>
      </c>
      <c r="AA8600" s="3">
        <v>4.3029999999999999</v>
      </c>
      <c r="AB8600" s="3">
        <v>3.5379999999999998</v>
      </c>
      <c r="AC8600" s="3">
        <v>3.4049999999999998</v>
      </c>
      <c r="AD8600" s="3">
        <v>3.601</v>
      </c>
      <c r="AE8600" s="3">
        <v>4.0940000000000003</v>
      </c>
      <c r="AF8600" s="3">
        <v>4.194</v>
      </c>
      <c r="AG8600" s="3">
        <v>4.9020000000000001</v>
      </c>
      <c r="AH8600" s="3">
        <v>6.2210000000000001</v>
      </c>
      <c r="AI8600" s="3">
        <v>8.3320000000000007</v>
      </c>
      <c r="AJ8600" s="3">
        <v>12.757</v>
      </c>
      <c r="AK8600" s="3">
        <v>14.057</v>
      </c>
      <c r="AL8600" s="3">
        <v>17.911000000000001</v>
      </c>
      <c r="AM8600" s="3">
        <v>15.327999999999999</v>
      </c>
      <c r="AN8600" s="3">
        <v>20.265000000000001</v>
      </c>
      <c r="AO8600" s="3">
        <v>23.46</v>
      </c>
      <c r="AP8600" s="3">
        <v>25.503</v>
      </c>
      <c r="AQ8600" s="3">
        <v>28.045999999999999</v>
      </c>
      <c r="AR8600" s="3">
        <v>27.151</v>
      </c>
      <c r="AS8600" s="3">
        <v>21.242999999999999</v>
      </c>
      <c r="AT8600" s="3">
        <v>20.940999999999999</v>
      </c>
      <c r="AU8600" s="3">
        <v>25.504000000000001</v>
      </c>
      <c r="AV8600" s="3">
        <v>26.228000000000002</v>
      </c>
      <c r="AW8600" s="3">
        <v>27.216999999999999</v>
      </c>
      <c r="AX8600" s="3">
        <v>28.497</v>
      </c>
      <c r="AY8600" s="3">
        <v>30.198</v>
      </c>
      <c r="AZ8600" s="3">
        <v>32.203000000000003</v>
      </c>
      <c r="BA8600">
        <v>34.457000000000001</v>
      </c>
      <c r="BB8600">
        <v>2016</v>
      </c>
    </row>
    <row r="8601" spans="1:54" hidden="1" x14ac:dyDescent="0.2">
      <c r="A8601">
        <v>754</v>
      </c>
      <c r="B8601" t="s">
        <v>353</v>
      </c>
      <c r="C8601" t="s">
        <v>213</v>
      </c>
      <c r="D8601" t="s">
        <v>88</v>
      </c>
      <c r="E8601" t="s">
        <v>342</v>
      </c>
      <c r="F8601" s="3" t="s">
        <v>341</v>
      </c>
      <c r="G8601" t="s">
        <v>323</v>
      </c>
      <c r="H8601" t="s">
        <v>222</v>
      </c>
      <c r="I8601" t="s">
        <v>310</v>
      </c>
      <c r="J8601">
        <v>8.0129999999999999</v>
      </c>
      <c r="K8601">
        <v>9.343</v>
      </c>
      <c r="L8601">
        <v>9.6340000000000003</v>
      </c>
      <c r="M8601">
        <v>9.8989999999999991</v>
      </c>
      <c r="N8601">
        <v>10.074</v>
      </c>
      <c r="O8601">
        <v>10.525</v>
      </c>
      <c r="P8601">
        <v>10.92</v>
      </c>
      <c r="Q8601">
        <v>11.366</v>
      </c>
      <c r="R8601">
        <v>12.853999999999999</v>
      </c>
      <c r="S8601">
        <v>12.865</v>
      </c>
      <c r="T8601">
        <v>13.263999999999999</v>
      </c>
      <c r="U8601">
        <v>13.614000000000001</v>
      </c>
      <c r="V8601">
        <v>14.21</v>
      </c>
      <c r="W8601">
        <v>14.537000000000001</v>
      </c>
      <c r="X8601">
        <v>12.871</v>
      </c>
      <c r="Y8601">
        <v>13.52</v>
      </c>
      <c r="Z8601">
        <v>14.622999999999999</v>
      </c>
      <c r="AA8601">
        <v>15.44</v>
      </c>
      <c r="AB8601">
        <v>15.548</v>
      </c>
      <c r="AC8601">
        <v>16.52</v>
      </c>
      <c r="AD8601">
        <v>17.553999999999998</v>
      </c>
      <c r="AE8601">
        <v>18.908999999999999</v>
      </c>
      <c r="AF8601">
        <v>20.064</v>
      </c>
      <c r="AG8601">
        <v>21.885000000000002</v>
      </c>
      <c r="AH8601">
        <v>24.068000000000001</v>
      </c>
      <c r="AI8601">
        <v>26.64</v>
      </c>
      <c r="AJ8601">
        <v>29.629000000000001</v>
      </c>
      <c r="AK8601">
        <v>32.957999999999998</v>
      </c>
      <c r="AL8601">
        <v>36.216999999999999</v>
      </c>
      <c r="AM8601">
        <v>39.856999999999999</v>
      </c>
      <c r="AN8601">
        <v>44.497999999999998</v>
      </c>
      <c r="AO8601">
        <v>47.944000000000003</v>
      </c>
      <c r="AP8601">
        <v>52.563000000000002</v>
      </c>
      <c r="AQ8601">
        <v>56.085999999999999</v>
      </c>
      <c r="AR8601">
        <v>59.774000000000001</v>
      </c>
      <c r="AS8601">
        <v>62.186999999999998</v>
      </c>
      <c r="AT8601">
        <v>65.325000000000003</v>
      </c>
      <c r="AU8601">
        <v>68.885000000000005</v>
      </c>
      <c r="AV8601">
        <v>73.299000000000007</v>
      </c>
      <c r="AW8601">
        <v>78.233000000000004</v>
      </c>
      <c r="AX8601">
        <v>83.34</v>
      </c>
      <c r="AY8601">
        <v>88.739000000000004</v>
      </c>
      <c r="AZ8601">
        <v>94.323999999999998</v>
      </c>
      <c r="BA8601">
        <v>100.294</v>
      </c>
      <c r="BB8601">
        <v>2016</v>
      </c>
    </row>
    <row r="8602" spans="1:54" hidden="1" x14ac:dyDescent="0.2">
      <c r="A8602">
        <v>754</v>
      </c>
      <c r="B8602" t="s">
        <v>353</v>
      </c>
      <c r="C8602" t="s">
        <v>340</v>
      </c>
      <c r="D8602" t="s">
        <v>88</v>
      </c>
      <c r="E8602" t="s">
        <v>339</v>
      </c>
      <c r="F8602" t="s">
        <v>338</v>
      </c>
      <c r="G8602" t="s">
        <v>295</v>
      </c>
      <c r="I8602" t="s">
        <v>337</v>
      </c>
      <c r="J8602" s="3">
        <v>8.0000000000000002E-3</v>
      </c>
      <c r="K8602" s="3">
        <v>8.9999999999999993E-3</v>
      </c>
      <c r="L8602" s="3">
        <v>0.01</v>
      </c>
      <c r="M8602" s="3">
        <v>1.0999999999999999E-2</v>
      </c>
      <c r="N8602" s="3">
        <v>1.2999999999999999E-2</v>
      </c>
      <c r="O8602" s="3">
        <v>1.9E-2</v>
      </c>
      <c r="P8602" s="3">
        <v>3.5000000000000003E-2</v>
      </c>
      <c r="Q8602" s="3">
        <v>5.0999999999999997E-2</v>
      </c>
      <c r="R8602" s="3">
        <v>7.2999999999999995E-2</v>
      </c>
      <c r="S8602" s="3">
        <v>0.13600000000000001</v>
      </c>
      <c r="T8602" s="3">
        <v>0.28199999999999997</v>
      </c>
      <c r="U8602" s="3">
        <v>0.54700000000000004</v>
      </c>
      <c r="V8602" s="3">
        <v>1.3979999999999999</v>
      </c>
      <c r="W8602" s="3">
        <v>3.64</v>
      </c>
      <c r="X8602" s="3">
        <v>6.3460000000000001</v>
      </c>
      <c r="Y8602" s="3">
        <v>8.2880000000000003</v>
      </c>
      <c r="Z8602" s="3">
        <v>10.305999999999999</v>
      </c>
      <c r="AA8602" s="3">
        <v>12.923999999999999</v>
      </c>
      <c r="AB8602" s="3">
        <v>15.109</v>
      </c>
      <c r="AC8602" s="3">
        <v>17.817</v>
      </c>
      <c r="AD8602" s="3">
        <v>23.628</v>
      </c>
      <c r="AE8602" s="3">
        <v>29.614000000000001</v>
      </c>
      <c r="AF8602" s="3">
        <v>35.356000000000002</v>
      </c>
      <c r="AG8602" s="3">
        <v>41.582000000000001</v>
      </c>
      <c r="AH8602" s="3">
        <v>49.78</v>
      </c>
      <c r="AI8602" s="3">
        <v>58.069000000000003</v>
      </c>
      <c r="AJ8602" s="3">
        <v>66.513000000000005</v>
      </c>
      <c r="AK8602" s="3">
        <v>75.14</v>
      </c>
      <c r="AL8602" s="3">
        <v>83.135000000000005</v>
      </c>
      <c r="AM8602" s="3">
        <v>87.757000000000005</v>
      </c>
      <c r="AN8602" s="3">
        <v>100</v>
      </c>
      <c r="AO8602" s="3">
        <v>111.11199999999999</v>
      </c>
      <c r="AP8602" s="3">
        <v>118.824</v>
      </c>
      <c r="AQ8602" s="3">
        <v>130.44900000000001</v>
      </c>
      <c r="AR8602" s="3">
        <v>137.54</v>
      </c>
      <c r="AS8602" s="3">
        <v>146.70099999999999</v>
      </c>
      <c r="AT8602" s="3">
        <v>166.66800000000001</v>
      </c>
      <c r="AU8602" s="3">
        <v>180.77</v>
      </c>
      <c r="AV8602" s="3">
        <v>201.304</v>
      </c>
      <c r="AW8602" s="3">
        <v>218</v>
      </c>
      <c r="AX8602" s="3">
        <v>235.14599999999999</v>
      </c>
      <c r="AY8602" s="3">
        <v>253.791</v>
      </c>
      <c r="AZ8602" s="3">
        <v>273.55099999999999</v>
      </c>
      <c r="BA8602">
        <v>294.06700000000001</v>
      </c>
      <c r="BB8602">
        <v>2016</v>
      </c>
    </row>
    <row r="8603" spans="1:54" hidden="1" x14ac:dyDescent="0.2">
      <c r="A8603">
        <v>754</v>
      </c>
      <c r="B8603" t="s">
        <v>353</v>
      </c>
      <c r="C8603" t="s">
        <v>336</v>
      </c>
      <c r="D8603" t="s">
        <v>88</v>
      </c>
      <c r="E8603" t="s">
        <v>333</v>
      </c>
      <c r="F8603" t="s">
        <v>335</v>
      </c>
      <c r="G8603" t="s">
        <v>225</v>
      </c>
      <c r="H8603" t="s">
        <v>322</v>
      </c>
      <c r="I8603" t="s">
        <v>330</v>
      </c>
      <c r="J8603" s="3">
        <v>6760.2960000000003</v>
      </c>
      <c r="K8603" s="3">
        <v>6978.9809999999998</v>
      </c>
      <c r="L8603" s="3">
        <v>6564.9549999999999</v>
      </c>
      <c r="M8603" s="3">
        <v>6292.37</v>
      </c>
      <c r="N8603" s="3">
        <v>5999.7539999999999</v>
      </c>
      <c r="O8603" s="3">
        <v>5895.4549999999999</v>
      </c>
      <c r="P8603" s="3">
        <v>5820.9089999999997</v>
      </c>
      <c r="Q8603" s="3">
        <v>5735.8549999999996</v>
      </c>
      <c r="R8603" s="3">
        <v>6084.0379999999996</v>
      </c>
      <c r="S8603" s="3">
        <v>5687.116</v>
      </c>
      <c r="T8603" s="3">
        <v>5481.8710000000001</v>
      </c>
      <c r="U8603" s="3">
        <v>5283.5339999999997</v>
      </c>
      <c r="V8603" s="3">
        <v>5235.8680000000004</v>
      </c>
      <c r="W8603" s="3">
        <v>5084.38</v>
      </c>
      <c r="X8603" s="3">
        <v>4277.4489999999996</v>
      </c>
      <c r="Y8603" s="3">
        <v>4289.1490000000003</v>
      </c>
      <c r="Z8603" s="3">
        <v>4436.9650000000001</v>
      </c>
      <c r="AA8603" s="3">
        <v>4482.5919999999996</v>
      </c>
      <c r="AB8603" s="3">
        <v>4345.1459999999997</v>
      </c>
      <c r="AC8603" s="3">
        <v>4425.9030000000002</v>
      </c>
      <c r="AD8603" s="3">
        <v>4478.4930000000004</v>
      </c>
      <c r="AE8603" s="3">
        <v>4596.75</v>
      </c>
      <c r="AF8603" s="3">
        <v>4683.5680000000002</v>
      </c>
      <c r="AG8603" s="3">
        <v>4883.4660000000003</v>
      </c>
      <c r="AH8603" s="3">
        <v>5093.165</v>
      </c>
      <c r="AI8603" s="3">
        <v>5317.48</v>
      </c>
      <c r="AJ8603" s="3">
        <v>5581.13</v>
      </c>
      <c r="AK8603" s="3">
        <v>5877.82</v>
      </c>
      <c r="AL8603" s="3">
        <v>6153.1419999999998</v>
      </c>
      <c r="AM8603" s="3">
        <v>6524.9579999999996</v>
      </c>
      <c r="AN8603" s="3">
        <v>6985.4070000000002</v>
      </c>
      <c r="AO8603" s="3">
        <v>7154.6009999999997</v>
      </c>
      <c r="AP8603" s="3">
        <v>7471.1670000000004</v>
      </c>
      <c r="AQ8603" s="3">
        <v>7609.0309999999999</v>
      </c>
      <c r="AR8603" s="3">
        <v>7725.78</v>
      </c>
      <c r="AS8603" s="3">
        <v>7710.549</v>
      </c>
      <c r="AT8603" s="3">
        <v>7756.0680000000002</v>
      </c>
      <c r="AU8603" s="3">
        <v>7791.3850000000002</v>
      </c>
      <c r="AV8603" s="3">
        <v>7862.4350000000004</v>
      </c>
      <c r="AW8603" s="3">
        <v>7967.83</v>
      </c>
      <c r="AX8603" s="3">
        <v>8077.1030000000001</v>
      </c>
      <c r="AY8603" s="3">
        <v>8190.5159999999996</v>
      </c>
      <c r="AZ8603" s="3">
        <v>8308.3169999999991</v>
      </c>
      <c r="BA8603">
        <v>8430.7659999999996</v>
      </c>
      <c r="BB8603">
        <v>2010</v>
      </c>
    </row>
    <row r="8604" spans="1:54" hidden="1" x14ac:dyDescent="0.2">
      <c r="A8604">
        <v>754</v>
      </c>
      <c r="B8604" t="s">
        <v>353</v>
      </c>
      <c r="C8604" t="s">
        <v>334</v>
      </c>
      <c r="D8604" t="s">
        <v>88</v>
      </c>
      <c r="E8604" t="s">
        <v>333</v>
      </c>
      <c r="F8604" t="s">
        <v>332</v>
      </c>
      <c r="G8604" t="s">
        <v>331</v>
      </c>
      <c r="H8604" t="s">
        <v>322</v>
      </c>
      <c r="I8604" t="s">
        <v>330</v>
      </c>
      <c r="J8604" s="3">
        <v>3158.2510000000002</v>
      </c>
      <c r="K8604" s="3">
        <v>3260.415</v>
      </c>
      <c r="L8604" s="3">
        <v>3066.9920000000002</v>
      </c>
      <c r="M8604" s="3">
        <v>2939.6469999999999</v>
      </c>
      <c r="N8604" s="3">
        <v>2802.9430000000002</v>
      </c>
      <c r="O8604" s="3">
        <v>2754.2170000000001</v>
      </c>
      <c r="P8604" s="3">
        <v>2719.3910000000001</v>
      </c>
      <c r="Q8604" s="3">
        <v>2679.6559999999999</v>
      </c>
      <c r="R8604" s="3">
        <v>2842.319</v>
      </c>
      <c r="S8604" s="3">
        <v>2656.886</v>
      </c>
      <c r="T8604" s="3">
        <v>2561</v>
      </c>
      <c r="U8604" s="3">
        <v>2468.3420000000001</v>
      </c>
      <c r="V8604" s="3">
        <v>2446.0740000000001</v>
      </c>
      <c r="W8604" s="3">
        <v>2375.3020000000001</v>
      </c>
      <c r="X8604" s="3">
        <v>1998.3230000000001</v>
      </c>
      <c r="Y8604" s="3">
        <v>2003.789</v>
      </c>
      <c r="Z8604" s="3">
        <v>2072.8449999999998</v>
      </c>
      <c r="AA8604" s="3">
        <v>2094.1610000000001</v>
      </c>
      <c r="AB8604" s="3">
        <v>2029.9490000000001</v>
      </c>
      <c r="AC8604" s="3">
        <v>2067.6770000000001</v>
      </c>
      <c r="AD8604" s="3">
        <v>2092.2460000000001</v>
      </c>
      <c r="AE8604" s="3">
        <v>2147.4929999999999</v>
      </c>
      <c r="AF8604" s="3">
        <v>2188.0520000000001</v>
      </c>
      <c r="AG8604" s="3">
        <v>2281.44</v>
      </c>
      <c r="AH8604" s="3">
        <v>2379.4059999999999</v>
      </c>
      <c r="AI8604" s="3">
        <v>2484.201</v>
      </c>
      <c r="AJ8604" s="3">
        <v>2607.3719999999998</v>
      </c>
      <c r="AK8604" s="3">
        <v>2745.9789999999998</v>
      </c>
      <c r="AL8604" s="3">
        <v>2874.6019999999999</v>
      </c>
      <c r="AM8604" s="3">
        <v>3048.306</v>
      </c>
      <c r="AN8604" s="3">
        <v>3263.4169999999999</v>
      </c>
      <c r="AO8604" s="3">
        <v>3342.46</v>
      </c>
      <c r="AP8604" s="3">
        <v>3490.3530000000001</v>
      </c>
      <c r="AQ8604" s="3">
        <v>3554.759</v>
      </c>
      <c r="AR8604" s="3">
        <v>3609.3020000000001</v>
      </c>
      <c r="AS8604" s="3">
        <v>3602.1860000000001</v>
      </c>
      <c r="AT8604" s="3">
        <v>3623.451</v>
      </c>
      <c r="AU8604" s="3">
        <v>3639.951</v>
      </c>
      <c r="AV8604" s="3">
        <v>3673.1439999999998</v>
      </c>
      <c r="AW8604" s="3">
        <v>3722.3820000000001</v>
      </c>
      <c r="AX8604" s="3">
        <v>3773.4319999999998</v>
      </c>
      <c r="AY8604" s="3">
        <v>3826.415</v>
      </c>
      <c r="AZ8604" s="3">
        <v>3881.4490000000001</v>
      </c>
      <c r="BA8604">
        <v>3938.654</v>
      </c>
      <c r="BB8604">
        <v>2010</v>
      </c>
    </row>
    <row r="8605" spans="1:54" hidden="1" x14ac:dyDescent="0.2">
      <c r="A8605">
        <v>754</v>
      </c>
      <c r="B8605" t="s">
        <v>353</v>
      </c>
      <c r="C8605" t="s">
        <v>329</v>
      </c>
      <c r="D8605" t="s">
        <v>88</v>
      </c>
      <c r="E8605" t="s">
        <v>325</v>
      </c>
      <c r="F8605" t="s">
        <v>328</v>
      </c>
      <c r="G8605" t="s">
        <v>225</v>
      </c>
      <c r="H8605" t="s">
        <v>322</v>
      </c>
      <c r="I8605" t="s">
        <v>321</v>
      </c>
      <c r="J8605" s="3">
        <v>0.56699999999999995</v>
      </c>
      <c r="K8605" s="3">
        <v>0.624</v>
      </c>
      <c r="L8605" s="3">
        <v>0.624</v>
      </c>
      <c r="M8605" s="3">
        <v>0.70299999999999996</v>
      </c>
      <c r="N8605" s="3">
        <v>0.80500000000000005</v>
      </c>
      <c r="O8605" s="3">
        <v>1.1200000000000001</v>
      </c>
      <c r="P8605" s="3">
        <v>2.0169999999999999</v>
      </c>
      <c r="Q8605" s="3">
        <v>2.9529999999999998</v>
      </c>
      <c r="R8605" s="3">
        <v>4.468</v>
      </c>
      <c r="S8605" s="3">
        <v>7.7610000000000001</v>
      </c>
      <c r="T8605" s="3">
        <v>15.44</v>
      </c>
      <c r="U8605" s="3">
        <v>28.88</v>
      </c>
      <c r="V8605" s="3">
        <v>73.176000000000002</v>
      </c>
      <c r="W8605" s="3">
        <v>185.053</v>
      </c>
      <c r="X8605" s="3">
        <v>271.43</v>
      </c>
      <c r="Y8605" s="3">
        <v>355.488</v>
      </c>
      <c r="Z8605" s="3">
        <v>457.28100000000001</v>
      </c>
      <c r="AA8605" s="3">
        <v>579.33900000000006</v>
      </c>
      <c r="AB8605" s="3">
        <v>656.52</v>
      </c>
      <c r="AC8605" s="3">
        <v>788.58299999999997</v>
      </c>
      <c r="AD8605" s="3">
        <v>1058.1959999999999</v>
      </c>
      <c r="AE8605" s="3">
        <v>1361.271</v>
      </c>
      <c r="AF8605" s="3">
        <v>1655.9290000000001</v>
      </c>
      <c r="AG8605" s="3">
        <v>2030.6210000000001</v>
      </c>
      <c r="AH8605" s="3">
        <v>2535.384</v>
      </c>
      <c r="AI8605" s="3">
        <v>3087.7869999999998</v>
      </c>
      <c r="AJ8605" s="3">
        <v>3712.1819999999998</v>
      </c>
      <c r="AK8605" s="3">
        <v>4416.5929999999998</v>
      </c>
      <c r="AL8605" s="3">
        <v>5115.4179999999997</v>
      </c>
      <c r="AM8605" s="3">
        <v>5726.1139999999996</v>
      </c>
      <c r="AN8605" s="3">
        <v>6985.4070000000002</v>
      </c>
      <c r="AO8605" s="3">
        <v>7949.6419999999998</v>
      </c>
      <c r="AP8605" s="3">
        <v>8877.5210000000006</v>
      </c>
      <c r="AQ8605" s="3">
        <v>9925.9339999999993</v>
      </c>
      <c r="AR8605" s="3">
        <v>10626.073</v>
      </c>
      <c r="AS8605" s="3">
        <v>11311.44</v>
      </c>
      <c r="AT8605" s="3">
        <v>12926.844999999999</v>
      </c>
      <c r="AU8605" s="3">
        <v>14084.504999999999</v>
      </c>
      <c r="AV8605" s="3">
        <v>15827.425999999999</v>
      </c>
      <c r="AW8605" s="3">
        <v>17369.895</v>
      </c>
      <c r="AX8605" s="3">
        <v>18992.966</v>
      </c>
      <c r="AY8605" s="3">
        <v>20786.772000000001</v>
      </c>
      <c r="AZ8605" s="3">
        <v>22727.467000000001</v>
      </c>
      <c r="BA8605">
        <v>24792.109</v>
      </c>
      <c r="BB8605">
        <v>2010</v>
      </c>
    </row>
    <row r="8606" spans="1:54" hidden="1" x14ac:dyDescent="0.2">
      <c r="A8606">
        <v>754</v>
      </c>
      <c r="B8606" t="s">
        <v>353</v>
      </c>
      <c r="C8606" t="s">
        <v>327</v>
      </c>
      <c r="D8606" t="s">
        <v>88</v>
      </c>
      <c r="E8606" t="s">
        <v>325</v>
      </c>
      <c r="F8606" t="s">
        <v>326</v>
      </c>
      <c r="G8606" t="s">
        <v>223</v>
      </c>
      <c r="H8606" t="s">
        <v>322</v>
      </c>
      <c r="I8606" t="s">
        <v>321</v>
      </c>
      <c r="J8606" s="3">
        <v>718.79499999999996</v>
      </c>
      <c r="K8606" s="3">
        <v>718.74300000000005</v>
      </c>
      <c r="L8606" s="3">
        <v>672.01300000000003</v>
      </c>
      <c r="M8606" s="3">
        <v>562.44100000000003</v>
      </c>
      <c r="N8606" s="3">
        <v>448.53199999999998</v>
      </c>
      <c r="O8606" s="3">
        <v>412.851</v>
      </c>
      <c r="P8606" s="3">
        <v>276.15100000000001</v>
      </c>
      <c r="Q8606" s="3">
        <v>332.26799999999997</v>
      </c>
      <c r="R8606" s="3">
        <v>543.31600000000003</v>
      </c>
      <c r="S8606" s="3">
        <v>561.83199999999999</v>
      </c>
      <c r="T8606" s="3">
        <v>509.75200000000001</v>
      </c>
      <c r="U8606" s="3">
        <v>446.77800000000002</v>
      </c>
      <c r="V8606" s="3">
        <v>424.94900000000001</v>
      </c>
      <c r="W8606" s="3">
        <v>405.58699999999999</v>
      </c>
      <c r="X8606" s="3">
        <v>405.54399999999998</v>
      </c>
      <c r="Y8606" s="3">
        <v>410.54199999999997</v>
      </c>
      <c r="Z8606" s="3">
        <v>378.71</v>
      </c>
      <c r="AA8606" s="3">
        <v>440.70100000000002</v>
      </c>
      <c r="AB8606" s="3">
        <v>352.62700000000001</v>
      </c>
      <c r="AC8606" s="3">
        <v>330.28300000000002</v>
      </c>
      <c r="AD8606" s="3">
        <v>340.16399999999999</v>
      </c>
      <c r="AE8606" s="3">
        <v>376.98599999999999</v>
      </c>
      <c r="AF8606" s="3">
        <v>376.46800000000002</v>
      </c>
      <c r="AG8606" s="3">
        <v>429.01</v>
      </c>
      <c r="AH8606" s="3">
        <v>530.54</v>
      </c>
      <c r="AI8606" s="3">
        <v>691.78499999999997</v>
      </c>
      <c r="AJ8606" s="3">
        <v>1030.2819999999999</v>
      </c>
      <c r="AK8606" s="3">
        <v>1103.452</v>
      </c>
      <c r="AL8606" s="3">
        <v>1365.692</v>
      </c>
      <c r="AM8606" s="3">
        <v>1134.758</v>
      </c>
      <c r="AN8606" s="3">
        <v>1456.162</v>
      </c>
      <c r="AO8606" s="3">
        <v>1635.5050000000001</v>
      </c>
      <c r="AP8606" s="3">
        <v>1724.711</v>
      </c>
      <c r="AQ8606" s="3">
        <v>1839.537</v>
      </c>
      <c r="AR8606" s="3">
        <v>1727.0260000000001</v>
      </c>
      <c r="AS8606" s="3">
        <v>1310.354</v>
      </c>
      <c r="AT8606" s="3">
        <v>1252.6980000000001</v>
      </c>
      <c r="AU8606" s="3">
        <v>1479.5419999999999</v>
      </c>
      <c r="AV8606" s="3">
        <v>1475.7329999999999</v>
      </c>
      <c r="AW8606" s="3">
        <v>1485.5730000000001</v>
      </c>
      <c r="AX8606" s="3">
        <v>1509.1890000000001</v>
      </c>
      <c r="AY8606" s="3">
        <v>1552.1089999999999</v>
      </c>
      <c r="AZ8606" s="3">
        <v>1606.6859999999999</v>
      </c>
      <c r="BA8606">
        <v>1669.165</v>
      </c>
      <c r="BB8606">
        <v>2010</v>
      </c>
    </row>
    <row r="8607" spans="1:54" hidden="1" x14ac:dyDescent="0.2">
      <c r="A8607">
        <v>754</v>
      </c>
      <c r="B8607" t="s">
        <v>353</v>
      </c>
      <c r="C8607" t="s">
        <v>212</v>
      </c>
      <c r="D8607" t="s">
        <v>88</v>
      </c>
      <c r="E8607" t="s">
        <v>325</v>
      </c>
      <c r="F8607" t="s">
        <v>324</v>
      </c>
      <c r="G8607" t="s">
        <v>323</v>
      </c>
      <c r="H8607" t="s">
        <v>322</v>
      </c>
      <c r="I8607" t="s">
        <v>321</v>
      </c>
      <c r="J8607" s="3">
        <v>1356.6089999999999</v>
      </c>
      <c r="K8607" s="3">
        <v>1531.26</v>
      </c>
      <c r="L8607" s="3">
        <v>1529.789</v>
      </c>
      <c r="M8607" s="3">
        <v>1524.1510000000001</v>
      </c>
      <c r="N8607" s="3">
        <v>1504.848</v>
      </c>
      <c r="O8607" s="3">
        <v>1526.0070000000001</v>
      </c>
      <c r="P8607" s="3">
        <v>1537.0889999999999</v>
      </c>
      <c r="Q8607" s="3">
        <v>1553.2860000000001</v>
      </c>
      <c r="R8607" s="3">
        <v>1705.25</v>
      </c>
      <c r="S8607" s="3">
        <v>1655.9839999999999</v>
      </c>
      <c r="T8607" s="3">
        <v>1655.259</v>
      </c>
      <c r="U8607" s="3">
        <v>1648.473</v>
      </c>
      <c r="V8607" s="3">
        <v>1670.8430000000001</v>
      </c>
      <c r="W8607" s="3">
        <v>1661.0989999999999</v>
      </c>
      <c r="X8607" s="3">
        <v>1427.2139999999999</v>
      </c>
      <c r="Y8607" s="3">
        <v>1460.9639999999999</v>
      </c>
      <c r="Z8607" s="3">
        <v>1538.895</v>
      </c>
      <c r="AA8607" s="3">
        <v>1581.34</v>
      </c>
      <c r="AB8607" s="3">
        <v>1549.4849999999999</v>
      </c>
      <c r="AC8607" s="3">
        <v>1602.4380000000001</v>
      </c>
      <c r="AD8607" s="3">
        <v>1658.3720000000001</v>
      </c>
      <c r="AE8607" s="3">
        <v>1740.9549999999999</v>
      </c>
      <c r="AF8607" s="3">
        <v>1801.068</v>
      </c>
      <c r="AG8607" s="3">
        <v>1915.384</v>
      </c>
      <c r="AH8607" s="3">
        <v>2052.5650000000001</v>
      </c>
      <c r="AI8607" s="3">
        <v>2211.91</v>
      </c>
      <c r="AJ8607" s="3">
        <v>2392.9160000000002</v>
      </c>
      <c r="AK8607" s="3">
        <v>2587.1819999999998</v>
      </c>
      <c r="AL8607" s="3">
        <v>2761.4949999999999</v>
      </c>
      <c r="AM8607" s="3">
        <v>2950.6030000000001</v>
      </c>
      <c r="AN8607" s="3">
        <v>3197.413</v>
      </c>
      <c r="AO8607" s="3">
        <v>3342.46</v>
      </c>
      <c r="AP8607" s="3">
        <v>3554.6489999999999</v>
      </c>
      <c r="AQ8607" s="3">
        <v>3678.7060000000001</v>
      </c>
      <c r="AR8607" s="3">
        <v>3802.1880000000001</v>
      </c>
      <c r="AS8607" s="3">
        <v>3835.8380000000002</v>
      </c>
      <c r="AT8607" s="3">
        <v>3907.712</v>
      </c>
      <c r="AU8607" s="3">
        <v>3996.14</v>
      </c>
      <c r="AV8607" s="3">
        <v>4124.2030000000004</v>
      </c>
      <c r="AW8607" s="3">
        <v>4270.13</v>
      </c>
      <c r="AX8607" s="3">
        <v>4413.7449999999999</v>
      </c>
      <c r="AY8607" s="3">
        <v>4561.0169999999998</v>
      </c>
      <c r="AZ8607" s="3">
        <v>4706.0590000000002</v>
      </c>
      <c r="BA8607">
        <v>4858.5020000000004</v>
      </c>
      <c r="BB8607">
        <v>2010</v>
      </c>
    </row>
    <row r="8608" spans="1:54" hidden="1" x14ac:dyDescent="0.2">
      <c r="A8608">
        <v>754</v>
      </c>
      <c r="B8608" t="s">
        <v>353</v>
      </c>
      <c r="C8608" t="s">
        <v>320</v>
      </c>
      <c r="D8608" t="s">
        <v>88</v>
      </c>
      <c r="E8608" t="s">
        <v>319</v>
      </c>
      <c r="F8608" t="s">
        <v>318</v>
      </c>
      <c r="G8608" t="s">
        <v>243</v>
      </c>
    </row>
    <row r="8609" spans="1:54" hidden="1" x14ac:dyDescent="0.2">
      <c r="A8609">
        <v>754</v>
      </c>
      <c r="B8609" t="s">
        <v>353</v>
      </c>
      <c r="C8609" t="s">
        <v>317</v>
      </c>
      <c r="D8609" t="s">
        <v>88</v>
      </c>
      <c r="E8609" t="s">
        <v>316</v>
      </c>
      <c r="F8609" t="s">
        <v>315</v>
      </c>
      <c r="G8609" t="s">
        <v>288</v>
      </c>
      <c r="I8609" t="s">
        <v>310</v>
      </c>
      <c r="J8609" s="3">
        <v>6.0999999999999999E-2</v>
      </c>
      <c r="K8609" s="3">
        <v>6.4000000000000001E-2</v>
      </c>
      <c r="L8609" s="3">
        <v>6.2E-2</v>
      </c>
      <c r="M8609" s="3">
        <v>5.8999999999999997E-2</v>
      </c>
      <c r="N8609" s="3">
        <v>5.6000000000000001E-2</v>
      </c>
      <c r="O8609" s="3">
        <v>5.5E-2</v>
      </c>
      <c r="P8609" s="3">
        <v>5.3999999999999999E-2</v>
      </c>
      <c r="Q8609" s="3">
        <v>5.1999999999999998E-2</v>
      </c>
      <c r="R8609" s="3">
        <v>5.5E-2</v>
      </c>
      <c r="S8609" s="3">
        <v>5.0999999999999997E-2</v>
      </c>
      <c r="T8609" s="3">
        <v>4.9000000000000002E-2</v>
      </c>
      <c r="U8609" s="3">
        <v>4.7E-2</v>
      </c>
      <c r="V8609" s="3">
        <v>4.2999999999999997E-2</v>
      </c>
      <c r="W8609" s="3">
        <v>4.2000000000000003E-2</v>
      </c>
      <c r="X8609" s="3">
        <v>3.5999999999999997E-2</v>
      </c>
      <c r="Y8609" s="3">
        <v>3.5000000000000003E-2</v>
      </c>
      <c r="Z8609" s="3">
        <v>3.5999999999999997E-2</v>
      </c>
      <c r="AA8609" s="3">
        <v>3.5999999999999997E-2</v>
      </c>
      <c r="AB8609" s="3">
        <v>3.5000000000000003E-2</v>
      </c>
      <c r="AC8609" s="3">
        <v>3.5000000000000003E-2</v>
      </c>
      <c r="AD8609" s="3">
        <v>3.5000000000000003E-2</v>
      </c>
      <c r="AE8609" s="3">
        <v>3.5999999999999997E-2</v>
      </c>
      <c r="AF8609" s="3">
        <v>3.6999999999999998E-2</v>
      </c>
      <c r="AG8609" s="3">
        <v>3.7999999999999999E-2</v>
      </c>
      <c r="AH8609" s="3">
        <v>3.7999999999999999E-2</v>
      </c>
      <c r="AI8609" s="3">
        <v>3.9E-2</v>
      </c>
      <c r="AJ8609" s="3">
        <v>0.04</v>
      </c>
      <c r="AK8609" s="3">
        <v>4.1000000000000002E-2</v>
      </c>
      <c r="AL8609" s="3">
        <v>4.2999999999999997E-2</v>
      </c>
      <c r="AM8609" s="3">
        <v>4.8000000000000001E-2</v>
      </c>
      <c r="AN8609" s="3">
        <v>0.05</v>
      </c>
      <c r="AO8609" s="3">
        <v>5.0999999999999997E-2</v>
      </c>
      <c r="AP8609" s="3">
        <v>5.2999999999999999E-2</v>
      </c>
      <c r="AQ8609" s="3">
        <v>5.3999999999999999E-2</v>
      </c>
      <c r="AR8609" s="3">
        <v>5.3999999999999999E-2</v>
      </c>
      <c r="AS8609" s="3">
        <v>5.3999999999999999E-2</v>
      </c>
      <c r="AT8609" s="3">
        <v>5.3999999999999999E-2</v>
      </c>
      <c r="AU8609" s="3">
        <v>5.3999999999999999E-2</v>
      </c>
      <c r="AV8609" s="3">
        <v>5.3999999999999999E-2</v>
      </c>
      <c r="AW8609" s="3">
        <v>5.5E-2</v>
      </c>
      <c r="AX8609" s="3">
        <v>5.5E-2</v>
      </c>
      <c r="AY8609" s="3">
        <v>5.5E-2</v>
      </c>
      <c r="AZ8609" s="3">
        <v>5.6000000000000001E-2</v>
      </c>
      <c r="BA8609">
        <v>5.6000000000000001E-2</v>
      </c>
      <c r="BB8609">
        <v>2016</v>
      </c>
    </row>
    <row r="8610" spans="1:54" hidden="1" x14ac:dyDescent="0.2">
      <c r="A8610">
        <v>754</v>
      </c>
      <c r="B8610" t="s">
        <v>353</v>
      </c>
      <c r="C8610" t="s">
        <v>314</v>
      </c>
      <c r="D8610" t="s">
        <v>88</v>
      </c>
      <c r="E8610" t="s">
        <v>313</v>
      </c>
      <c r="F8610" t="s">
        <v>312</v>
      </c>
      <c r="G8610" t="s">
        <v>311</v>
      </c>
      <c r="I8610" t="s">
        <v>310</v>
      </c>
      <c r="J8610" s="3" t="s">
        <v>355</v>
      </c>
      <c r="K8610" s="3" t="s">
        <v>355</v>
      </c>
      <c r="L8610" s="3" t="s">
        <v>355</v>
      </c>
      <c r="M8610" s="3" t="s">
        <v>355</v>
      </c>
      <c r="N8610" s="3">
        <v>1E-3</v>
      </c>
      <c r="O8610" s="3">
        <v>1E-3</v>
      </c>
      <c r="P8610" s="3">
        <v>1E-3</v>
      </c>
      <c r="Q8610" s="3">
        <v>2E-3</v>
      </c>
      <c r="R8610" s="3">
        <v>3.0000000000000001E-3</v>
      </c>
      <c r="S8610" s="3">
        <v>5.0000000000000001E-3</v>
      </c>
      <c r="T8610" s="3">
        <v>8.9999999999999993E-3</v>
      </c>
      <c r="U8610" s="3">
        <v>1.7999999999999999E-2</v>
      </c>
      <c r="V8610" s="3">
        <v>4.3999999999999997E-2</v>
      </c>
      <c r="W8610" s="3">
        <v>0.111</v>
      </c>
      <c r="X8610" s="3">
        <v>0.19</v>
      </c>
      <c r="Y8610" s="3">
        <v>0.24299999999999999</v>
      </c>
      <c r="Z8610" s="3">
        <v>0.29699999999999999</v>
      </c>
      <c r="AA8610" s="3">
        <v>0.36599999999999999</v>
      </c>
      <c r="AB8610" s="3">
        <v>0.42399999999999999</v>
      </c>
      <c r="AC8610" s="3">
        <v>0.49199999999999999</v>
      </c>
      <c r="AD8610" s="3">
        <v>0.63800000000000001</v>
      </c>
      <c r="AE8610" s="3">
        <v>0.78200000000000003</v>
      </c>
      <c r="AF8610" s="3">
        <v>0.91900000000000004</v>
      </c>
      <c r="AG8610" s="3">
        <v>1.06</v>
      </c>
      <c r="AH8610" s="3">
        <v>1.2350000000000001</v>
      </c>
      <c r="AI8610" s="3">
        <v>1.3959999999999999</v>
      </c>
      <c r="AJ8610" s="3">
        <v>1.5509999999999999</v>
      </c>
      <c r="AK8610" s="3">
        <v>1.7070000000000001</v>
      </c>
      <c r="AL8610" s="3">
        <v>1.8520000000000001</v>
      </c>
      <c r="AM8610" s="3">
        <v>1.9410000000000001</v>
      </c>
      <c r="AN8610" s="3">
        <v>2.1850000000000001</v>
      </c>
      <c r="AO8610" s="3">
        <v>2.3780000000000001</v>
      </c>
      <c r="AP8610" s="3">
        <v>2.4969999999999999</v>
      </c>
      <c r="AQ8610" s="3">
        <v>2.698</v>
      </c>
      <c r="AR8610" s="3">
        <v>2.7949999999999999</v>
      </c>
      <c r="AS8610" s="3">
        <v>2.9489999999999998</v>
      </c>
      <c r="AT8610" s="3">
        <v>3.3079999999999998</v>
      </c>
      <c r="AU8610" s="3">
        <v>3.5249999999999999</v>
      </c>
      <c r="AV8610" s="3">
        <v>3.8380000000000001</v>
      </c>
      <c r="AW8610" s="3">
        <v>4.0679999999999996</v>
      </c>
      <c r="AX8610" s="3">
        <v>4.3029999999999999</v>
      </c>
      <c r="AY8610" s="3">
        <v>4.5570000000000004</v>
      </c>
      <c r="AZ8610" s="3">
        <v>4.8289999999999997</v>
      </c>
      <c r="BA8610">
        <v>5.1029999999999998</v>
      </c>
      <c r="BB8610">
        <v>2016</v>
      </c>
    </row>
    <row r="8611" spans="1:54" hidden="1" x14ac:dyDescent="0.2">
      <c r="A8611">
        <v>754</v>
      </c>
      <c r="B8611" t="s">
        <v>353</v>
      </c>
      <c r="C8611" t="s">
        <v>309</v>
      </c>
      <c r="D8611" t="s">
        <v>88</v>
      </c>
      <c r="E8611" t="s">
        <v>308</v>
      </c>
      <c r="F8611" t="s">
        <v>307</v>
      </c>
      <c r="G8611" t="s">
        <v>217</v>
      </c>
      <c r="I8611" t="s">
        <v>1930</v>
      </c>
      <c r="J8611" s="3">
        <v>72.031999999999996</v>
      </c>
      <c r="K8611" s="3">
        <v>56.289000000000001</v>
      </c>
      <c r="L8611" s="3">
        <v>47.343000000000004</v>
      </c>
      <c r="M8611" s="3">
        <v>42.609000000000002</v>
      </c>
      <c r="N8611" s="3">
        <v>51.011000000000003</v>
      </c>
      <c r="O8611" s="3">
        <v>65.777000000000001</v>
      </c>
      <c r="P8611" s="3">
        <v>84.203000000000003</v>
      </c>
      <c r="Q8611" s="3">
        <v>38.488</v>
      </c>
      <c r="R8611" s="3">
        <v>28.277000000000001</v>
      </c>
      <c r="S8611" s="3">
        <v>23.664000000000001</v>
      </c>
      <c r="T8611" s="3">
        <v>46.182000000000002</v>
      </c>
      <c r="U8611" s="3">
        <v>30.420999999999999</v>
      </c>
      <c r="V8611" s="3">
        <v>31.675999999999998</v>
      </c>
      <c r="W8611" s="3">
        <v>40.35</v>
      </c>
      <c r="X8611" s="3">
        <v>40.155000000000001</v>
      </c>
      <c r="Y8611" s="3">
        <v>40.368000000000002</v>
      </c>
      <c r="Z8611" s="3">
        <v>34.823999999999998</v>
      </c>
      <c r="AA8611" s="3">
        <v>32.091000000000001</v>
      </c>
      <c r="AB8611" s="3">
        <v>41.165999999999997</v>
      </c>
      <c r="AC8611" s="3">
        <v>39.811999999999998</v>
      </c>
      <c r="AD8611" s="3">
        <v>38.999000000000002</v>
      </c>
      <c r="AE8611" s="3">
        <v>30.259</v>
      </c>
      <c r="AF8611" s="3">
        <v>31.677</v>
      </c>
      <c r="AG8611" s="3">
        <v>37.728000000000002</v>
      </c>
      <c r="AH8611" s="3">
        <v>37.015000000000001</v>
      </c>
      <c r="AI8611" s="3">
        <v>30.965</v>
      </c>
      <c r="AJ8611" s="3">
        <v>36.698999999999998</v>
      </c>
      <c r="AK8611" s="3">
        <v>31.7</v>
      </c>
      <c r="AL8611" s="3">
        <v>29.63</v>
      </c>
      <c r="AM8611" s="3">
        <v>30.277000000000001</v>
      </c>
      <c r="AN8611" s="3">
        <v>29.878</v>
      </c>
      <c r="AO8611" s="3">
        <v>33.643999999999998</v>
      </c>
      <c r="AP8611" s="3">
        <v>31.754999999999999</v>
      </c>
      <c r="AQ8611" s="3">
        <v>34.039000000000001</v>
      </c>
      <c r="AR8611" s="3">
        <v>34.042999999999999</v>
      </c>
      <c r="AS8611" s="3">
        <v>42.790999999999997</v>
      </c>
      <c r="AT8611" s="3">
        <v>41.756999999999998</v>
      </c>
      <c r="AU8611" s="3">
        <v>41.863999999999997</v>
      </c>
      <c r="AV8611" s="3">
        <v>43.087000000000003</v>
      </c>
      <c r="AW8611" s="3">
        <v>42.482999999999997</v>
      </c>
      <c r="AX8611" s="3">
        <v>41.305999999999997</v>
      </c>
      <c r="AY8611" s="3">
        <v>39.518999999999998</v>
      </c>
      <c r="AZ8611" s="3">
        <v>39.075000000000003</v>
      </c>
      <c r="BA8611">
        <v>38.204000000000001</v>
      </c>
      <c r="BB8611">
        <v>2016</v>
      </c>
    </row>
    <row r="8612" spans="1:54" hidden="1" x14ac:dyDescent="0.2">
      <c r="A8612">
        <v>754</v>
      </c>
      <c r="B8612" t="s">
        <v>353</v>
      </c>
      <c r="C8612" t="s">
        <v>306</v>
      </c>
      <c r="D8612" t="s">
        <v>88</v>
      </c>
      <c r="E8612" t="s">
        <v>305</v>
      </c>
      <c r="F8612" t="s">
        <v>304</v>
      </c>
      <c r="G8612" t="s">
        <v>217</v>
      </c>
      <c r="I8612" t="s">
        <v>1930</v>
      </c>
      <c r="J8612" s="3">
        <v>10.834</v>
      </c>
      <c r="K8612" s="3">
        <v>5.1999999999999998E-2</v>
      </c>
      <c r="L8612" s="3">
        <v>-0.65500000000000003</v>
      </c>
      <c r="M8612" s="3">
        <v>6.24</v>
      </c>
      <c r="N8612" s="3">
        <v>7.016</v>
      </c>
      <c r="O8612" s="3">
        <v>10.765000000000001</v>
      </c>
      <c r="P8612" s="3">
        <v>14.654</v>
      </c>
      <c r="Q8612" s="3">
        <v>9.5950000000000006</v>
      </c>
      <c r="R8612" s="3">
        <v>10.802</v>
      </c>
      <c r="S8612" s="3">
        <v>6.431</v>
      </c>
      <c r="T8612" s="3">
        <v>13.538</v>
      </c>
      <c r="U8612" s="3">
        <v>10.32</v>
      </c>
      <c r="V8612" s="3">
        <v>7.6070000000000002</v>
      </c>
      <c r="W8612" s="3">
        <v>11.284000000000001</v>
      </c>
      <c r="X8612" s="3">
        <v>12.907999999999999</v>
      </c>
      <c r="Y8612" s="3">
        <v>8.1359999999999992</v>
      </c>
      <c r="Z8612" s="3">
        <v>10.013999999999999</v>
      </c>
      <c r="AA8612" s="3">
        <v>6.83</v>
      </c>
      <c r="AB8612" s="3">
        <v>-0.26700000000000002</v>
      </c>
      <c r="AC8612" s="3">
        <v>1.5880000000000001</v>
      </c>
      <c r="AD8612" s="3">
        <v>6.4980000000000002</v>
      </c>
      <c r="AE8612" s="3">
        <v>3.202</v>
      </c>
      <c r="AF8612" s="3">
        <v>10.02</v>
      </c>
      <c r="AG8612" s="3">
        <v>14.946999999999999</v>
      </c>
      <c r="AH8612" s="3">
        <v>33.999000000000002</v>
      </c>
      <c r="AI8612" s="3">
        <v>28.178999999999998</v>
      </c>
      <c r="AJ8612" s="3">
        <v>41.344000000000001</v>
      </c>
      <c r="AK8612" s="3">
        <v>30.462</v>
      </c>
      <c r="AL8612" s="3">
        <v>26.3</v>
      </c>
      <c r="AM8612" s="3">
        <v>36.231000000000002</v>
      </c>
      <c r="AN8612" s="3">
        <v>37.404000000000003</v>
      </c>
      <c r="AO8612" s="3">
        <v>38.302999999999997</v>
      </c>
      <c r="AP8612" s="3">
        <v>37.137</v>
      </c>
      <c r="AQ8612" s="3">
        <v>33.448999999999998</v>
      </c>
      <c r="AR8612" s="3">
        <v>36.146000000000001</v>
      </c>
      <c r="AS8612" s="3">
        <v>38.880000000000003</v>
      </c>
      <c r="AT8612" s="3">
        <v>37.295999999999999</v>
      </c>
      <c r="AU8612" s="3">
        <v>38.603999999999999</v>
      </c>
      <c r="AV8612" s="3">
        <v>40.521999999999998</v>
      </c>
      <c r="AW8612" s="3">
        <v>40.584000000000003</v>
      </c>
      <c r="AX8612" s="3">
        <v>39.683</v>
      </c>
      <c r="AY8612" s="3">
        <v>37.987000000000002</v>
      </c>
      <c r="AZ8612" s="3">
        <v>37.561999999999998</v>
      </c>
      <c r="BA8612">
        <v>36.854999999999997</v>
      </c>
      <c r="BB8612">
        <v>2016</v>
      </c>
    </row>
    <row r="8613" spans="1:54" hidden="1" x14ac:dyDescent="0.2">
      <c r="A8613">
        <v>754</v>
      </c>
      <c r="B8613" t="s">
        <v>353</v>
      </c>
      <c r="C8613" t="s">
        <v>303</v>
      </c>
      <c r="D8613" t="s">
        <v>88</v>
      </c>
      <c r="E8613" t="s">
        <v>300</v>
      </c>
      <c r="F8613" t="s">
        <v>302</v>
      </c>
      <c r="G8613" t="s">
        <v>295</v>
      </c>
      <c r="I8613" t="s">
        <v>1931</v>
      </c>
      <c r="J8613" s="3">
        <v>5.0000000000000001E-3</v>
      </c>
      <c r="K8613" s="3">
        <v>6.0000000000000001E-3</v>
      </c>
      <c r="L8613" s="3">
        <v>7.0000000000000001E-3</v>
      </c>
      <c r="M8613" s="3">
        <v>8.0000000000000002E-3</v>
      </c>
      <c r="N8613" s="3">
        <v>0.01</v>
      </c>
      <c r="O8613" s="3">
        <v>1.4E-2</v>
      </c>
      <c r="P8613" s="3">
        <v>2.1000000000000001E-2</v>
      </c>
      <c r="Q8613" s="3">
        <v>3.1E-2</v>
      </c>
      <c r="R8613" s="3">
        <v>4.8000000000000001E-2</v>
      </c>
      <c r="S8613" s="3">
        <v>0.11</v>
      </c>
      <c r="T8613" s="3">
        <v>0.23</v>
      </c>
      <c r="U8613" s="3">
        <v>0.45400000000000001</v>
      </c>
      <c r="V8613" s="3">
        <v>1.2070000000000001</v>
      </c>
      <c r="W8613" s="3">
        <v>3.4180000000000001</v>
      </c>
      <c r="X8613" s="3">
        <v>5.2850000000000001</v>
      </c>
      <c r="Y8613" s="3">
        <v>7.1289999999999996</v>
      </c>
      <c r="Z8613" s="3">
        <v>10.202</v>
      </c>
      <c r="AA8613" s="3">
        <v>12.692</v>
      </c>
      <c r="AB8613" s="3">
        <v>15.795999999999999</v>
      </c>
      <c r="AC8613" s="3">
        <v>20.027999999999999</v>
      </c>
      <c r="AD8613" s="3">
        <v>25.254999999999999</v>
      </c>
      <c r="AE8613" s="3">
        <v>30.649000000000001</v>
      </c>
      <c r="AF8613" s="3">
        <v>37.465000000000003</v>
      </c>
      <c r="AG8613" s="3">
        <v>45.482999999999997</v>
      </c>
      <c r="AH8613" s="3">
        <v>53.655000000000001</v>
      </c>
      <c r="AI8613" s="3">
        <v>63.488</v>
      </c>
      <c r="AJ8613" s="3">
        <v>69.212999999999994</v>
      </c>
      <c r="AK8613" s="3">
        <v>76.587000000000003</v>
      </c>
      <c r="AL8613" s="3">
        <v>86.122</v>
      </c>
      <c r="AM8613" s="3">
        <v>97.655000000000001</v>
      </c>
      <c r="AN8613" s="3">
        <v>105.956</v>
      </c>
      <c r="AO8613" s="3">
        <v>115.13</v>
      </c>
      <c r="AP8613" s="3">
        <v>122.7</v>
      </c>
      <c r="AQ8613" s="3">
        <v>131.26300000000001</v>
      </c>
      <c r="AR8613" s="3">
        <v>141.51499999999999</v>
      </c>
      <c r="AS8613" s="3">
        <v>155.81800000000001</v>
      </c>
      <c r="AT8613" s="3">
        <v>183.66</v>
      </c>
      <c r="AU8613" s="3">
        <v>195.74</v>
      </c>
      <c r="AV8613" s="3">
        <v>211.874</v>
      </c>
      <c r="AW8613" s="3">
        <v>228.82400000000001</v>
      </c>
      <c r="AX8613" s="3">
        <v>247.13</v>
      </c>
      <c r="AY8613" s="3">
        <v>266.89999999999998</v>
      </c>
      <c r="AZ8613" s="3">
        <v>288.25200000000001</v>
      </c>
      <c r="BA8613">
        <v>311.31299999999999</v>
      </c>
      <c r="BB8613">
        <v>2017</v>
      </c>
    </row>
    <row r="8614" spans="1:54" hidden="1" x14ac:dyDescent="0.2">
      <c r="A8614">
        <v>754</v>
      </c>
      <c r="B8614" t="s">
        <v>353</v>
      </c>
      <c r="C8614" t="s">
        <v>301</v>
      </c>
      <c r="D8614" t="s">
        <v>88</v>
      </c>
      <c r="E8614" t="s">
        <v>300</v>
      </c>
      <c r="F8614" t="s">
        <v>299</v>
      </c>
      <c r="G8614" t="s">
        <v>275</v>
      </c>
      <c r="I8614" t="s">
        <v>298</v>
      </c>
      <c r="J8614" s="3">
        <v>11.728999999999999</v>
      </c>
      <c r="K8614" s="3">
        <v>13.997</v>
      </c>
      <c r="L8614" s="3">
        <v>12.494999999999999</v>
      </c>
      <c r="M8614" s="3">
        <v>19.692</v>
      </c>
      <c r="N8614" s="3">
        <v>20.018999999999998</v>
      </c>
      <c r="O8614" s="3">
        <v>37.43</v>
      </c>
      <c r="P8614" s="3">
        <v>54.8</v>
      </c>
      <c r="Q8614" s="3">
        <v>47.027999999999999</v>
      </c>
      <c r="R8614" s="3">
        <v>54.042000000000002</v>
      </c>
      <c r="S8614" s="3">
        <v>128.29400000000001</v>
      </c>
      <c r="T8614" s="3">
        <v>109.55800000000001</v>
      </c>
      <c r="U8614" s="3">
        <v>97.700999999999993</v>
      </c>
      <c r="V8614" s="3">
        <v>165.72499999999999</v>
      </c>
      <c r="W8614" s="3">
        <v>183.26300000000001</v>
      </c>
      <c r="X8614" s="3">
        <v>54.613999999999997</v>
      </c>
      <c r="Y8614" s="3">
        <v>34.905000000000001</v>
      </c>
      <c r="Z8614" s="3">
        <v>43.094999999999999</v>
      </c>
      <c r="AA8614" s="3">
        <v>24.41</v>
      </c>
      <c r="AB8614" s="3">
        <v>24.456</v>
      </c>
      <c r="AC8614" s="3">
        <v>26.79</v>
      </c>
      <c r="AD8614" s="3">
        <v>26.1</v>
      </c>
      <c r="AE8614" s="3">
        <v>21.356999999999999</v>
      </c>
      <c r="AF8614" s="3">
        <v>22.239000000000001</v>
      </c>
      <c r="AG8614" s="3">
        <v>21.4</v>
      </c>
      <c r="AH8614" s="3">
        <v>17.969000000000001</v>
      </c>
      <c r="AI8614" s="3">
        <v>18.324999999999999</v>
      </c>
      <c r="AJ8614" s="3">
        <v>9.0169999999999995</v>
      </c>
      <c r="AK8614" s="3">
        <v>10.654999999999999</v>
      </c>
      <c r="AL8614" s="3">
        <v>12.449</v>
      </c>
      <c r="AM8614" s="3">
        <v>13.391999999999999</v>
      </c>
      <c r="AN8614" s="3">
        <v>8.5</v>
      </c>
      <c r="AO8614" s="3">
        <v>8.6579999999999995</v>
      </c>
      <c r="AP8614" s="3">
        <v>6.5750000000000002</v>
      </c>
      <c r="AQ8614" s="3">
        <v>6.9779999999999998</v>
      </c>
      <c r="AR8614" s="3">
        <v>7.8109999999999999</v>
      </c>
      <c r="AS8614" s="3">
        <v>10.106999999999999</v>
      </c>
      <c r="AT8614" s="3">
        <v>17.869</v>
      </c>
      <c r="AU8614" s="3">
        <v>6.577</v>
      </c>
      <c r="AV8614" s="3">
        <v>8.2430000000000003</v>
      </c>
      <c r="AW8614" s="3">
        <v>8</v>
      </c>
      <c r="AX8614" s="3">
        <v>8</v>
      </c>
      <c r="AY8614" s="3">
        <v>8</v>
      </c>
      <c r="AZ8614" s="3">
        <v>8</v>
      </c>
      <c r="BA8614">
        <v>8</v>
      </c>
      <c r="BB8614">
        <v>2017</v>
      </c>
    </row>
    <row r="8615" spans="1:54" hidden="1" x14ac:dyDescent="0.2">
      <c r="A8615">
        <v>754</v>
      </c>
      <c r="B8615" t="s">
        <v>353</v>
      </c>
      <c r="C8615" t="s">
        <v>297</v>
      </c>
      <c r="D8615" t="s">
        <v>88</v>
      </c>
      <c r="E8615" t="s">
        <v>293</v>
      </c>
      <c r="F8615" t="s">
        <v>296</v>
      </c>
      <c r="G8615" t="s">
        <v>295</v>
      </c>
      <c r="I8615" t="s">
        <v>1931</v>
      </c>
      <c r="J8615" s="3">
        <v>8.0000000000000002E-3</v>
      </c>
      <c r="K8615" s="3">
        <v>8.9999999999999993E-3</v>
      </c>
      <c r="L8615" s="3">
        <v>1.0999999999999999E-2</v>
      </c>
      <c r="M8615" s="3">
        <v>1.2999999999999999E-2</v>
      </c>
      <c r="N8615" s="3">
        <v>1.4999999999999999E-2</v>
      </c>
      <c r="O8615" s="3">
        <v>2.1000000000000001E-2</v>
      </c>
      <c r="P8615" s="3">
        <v>3.3000000000000002E-2</v>
      </c>
      <c r="Q8615" s="3">
        <v>4.8000000000000001E-2</v>
      </c>
      <c r="R8615" s="3">
        <v>7.3999999999999996E-2</v>
      </c>
      <c r="S8615" s="3">
        <v>0.16900000000000001</v>
      </c>
      <c r="T8615" s="3">
        <v>0.33100000000000002</v>
      </c>
      <c r="U8615" s="3">
        <v>0.66</v>
      </c>
      <c r="V8615" s="3">
        <v>1.853</v>
      </c>
      <c r="W8615" s="3">
        <v>4.2270000000000003</v>
      </c>
      <c r="X8615" s="3">
        <v>5.8479999999999999</v>
      </c>
      <c r="Y8615" s="3">
        <v>8.5370000000000008</v>
      </c>
      <c r="Z8615" s="3">
        <v>11.542999999999999</v>
      </c>
      <c r="AA8615" s="3">
        <v>13.688000000000001</v>
      </c>
      <c r="AB8615" s="3">
        <v>17.870999999999999</v>
      </c>
      <c r="AC8615" s="3">
        <v>21.559000000000001</v>
      </c>
      <c r="AD8615" s="3">
        <v>28.047999999999998</v>
      </c>
      <c r="AE8615" s="3">
        <v>33.286999999999999</v>
      </c>
      <c r="AF8615" s="3">
        <v>42.158999999999999</v>
      </c>
      <c r="AG8615" s="3">
        <v>49.393999999999998</v>
      </c>
      <c r="AH8615" s="3">
        <v>58.039000000000001</v>
      </c>
      <c r="AI8615" s="3">
        <v>67.239000000000004</v>
      </c>
      <c r="AJ8615" s="3">
        <v>72.778999999999996</v>
      </c>
      <c r="AK8615" s="3">
        <v>79.28</v>
      </c>
      <c r="AL8615" s="3">
        <v>92.409000000000006</v>
      </c>
      <c r="AM8615" s="3">
        <v>101.557</v>
      </c>
      <c r="AN8615" s="3">
        <v>109.58</v>
      </c>
      <c r="AO8615" s="3">
        <v>117.47</v>
      </c>
      <c r="AP8615" s="3">
        <v>126.078</v>
      </c>
      <c r="AQ8615" s="3">
        <v>135.08000000000001</v>
      </c>
      <c r="AR8615" s="3">
        <v>145.69999999999999</v>
      </c>
      <c r="AS8615" s="3">
        <v>176.46</v>
      </c>
      <c r="AT8615" s="3">
        <v>189.64</v>
      </c>
      <c r="AU8615" s="3">
        <v>201.18</v>
      </c>
      <c r="AV8615" s="3">
        <v>217.274</v>
      </c>
      <c r="AW8615" s="3">
        <v>234.65600000000001</v>
      </c>
      <c r="AX8615" s="3">
        <v>253.429</v>
      </c>
      <c r="AY8615" s="3">
        <v>273.70299999999997</v>
      </c>
      <c r="AZ8615" s="3">
        <v>295.59899999999999</v>
      </c>
      <c r="BA8615">
        <v>319.24700000000001</v>
      </c>
      <c r="BB8615">
        <v>2017</v>
      </c>
    </row>
    <row r="8616" spans="1:54" hidden="1" x14ac:dyDescent="0.2">
      <c r="A8616">
        <v>754</v>
      </c>
      <c r="B8616" t="s">
        <v>353</v>
      </c>
      <c r="C8616" t="s">
        <v>294</v>
      </c>
      <c r="D8616" t="s">
        <v>88</v>
      </c>
      <c r="E8616" t="s">
        <v>293</v>
      </c>
      <c r="F8616" t="s">
        <v>292</v>
      </c>
      <c r="G8616" t="s">
        <v>275</v>
      </c>
      <c r="I8616" t="s">
        <v>291</v>
      </c>
      <c r="J8616" s="3" t="s">
        <v>215</v>
      </c>
      <c r="K8616" s="3">
        <v>13.997</v>
      </c>
      <c r="L8616" s="3">
        <v>12.494999999999999</v>
      </c>
      <c r="M8616" s="3">
        <v>19.692</v>
      </c>
      <c r="N8616" s="3">
        <v>20.018999999999998</v>
      </c>
      <c r="O8616" s="3">
        <v>37.43</v>
      </c>
      <c r="P8616" s="3">
        <v>54.8</v>
      </c>
      <c r="Q8616" s="3">
        <v>47.027999999999999</v>
      </c>
      <c r="R8616" s="3">
        <v>54.042000000000002</v>
      </c>
      <c r="S8616" s="3">
        <v>128.29400000000001</v>
      </c>
      <c r="T8616" s="3">
        <v>96.007999999999996</v>
      </c>
      <c r="U8616" s="3">
        <v>99.650999999999996</v>
      </c>
      <c r="V8616" s="3">
        <v>180.715</v>
      </c>
      <c r="W8616" s="3">
        <v>128.10499999999999</v>
      </c>
      <c r="X8616" s="3">
        <v>38.354999999999997</v>
      </c>
      <c r="Y8616" s="3">
        <v>45.98</v>
      </c>
      <c r="Z8616" s="3">
        <v>35.21</v>
      </c>
      <c r="AA8616" s="3">
        <v>18.581</v>
      </c>
      <c r="AB8616" s="3">
        <v>30.567</v>
      </c>
      <c r="AC8616" s="3">
        <v>20.632999999999999</v>
      </c>
      <c r="AD8616" s="3">
        <v>30.1</v>
      </c>
      <c r="AE8616" s="3">
        <v>18.678000000000001</v>
      </c>
      <c r="AF8616" s="3">
        <v>26.654</v>
      </c>
      <c r="AG8616" s="3">
        <v>17.161000000000001</v>
      </c>
      <c r="AH8616" s="3">
        <v>17.501999999999999</v>
      </c>
      <c r="AI8616" s="3">
        <v>15.851000000000001</v>
      </c>
      <c r="AJ8616" s="3">
        <v>8.2390000000000008</v>
      </c>
      <c r="AK8616" s="3">
        <v>8.9329999999999998</v>
      </c>
      <c r="AL8616" s="3">
        <v>16.559999999999999</v>
      </c>
      <c r="AM8616" s="3">
        <v>9.9</v>
      </c>
      <c r="AN8616" s="3">
        <v>7.9</v>
      </c>
      <c r="AO8616" s="3">
        <v>7.2</v>
      </c>
      <c r="AP8616" s="3">
        <v>7.3280000000000003</v>
      </c>
      <c r="AQ8616" s="3">
        <v>7.14</v>
      </c>
      <c r="AR8616" s="3">
        <v>7.8620000000000001</v>
      </c>
      <c r="AS8616" s="3">
        <v>21.111999999999998</v>
      </c>
      <c r="AT8616" s="3">
        <v>7.4690000000000003</v>
      </c>
      <c r="AU8616" s="3">
        <v>6.085</v>
      </c>
      <c r="AV8616" s="3">
        <v>8</v>
      </c>
      <c r="AW8616" s="3">
        <v>8</v>
      </c>
      <c r="AX8616" s="3">
        <v>8</v>
      </c>
      <c r="AY8616" s="3">
        <v>8</v>
      </c>
      <c r="AZ8616" s="3">
        <v>8</v>
      </c>
      <c r="BA8616">
        <v>8</v>
      </c>
      <c r="BB8616">
        <v>2017</v>
      </c>
    </row>
    <row r="8617" spans="1:54" hidden="1" x14ac:dyDescent="0.2">
      <c r="A8617">
        <v>754</v>
      </c>
      <c r="B8617" t="s">
        <v>353</v>
      </c>
      <c r="C8617" t="s">
        <v>290</v>
      </c>
      <c r="D8617" t="s">
        <v>88</v>
      </c>
      <c r="E8617" t="s">
        <v>289</v>
      </c>
      <c r="G8617" t="s">
        <v>288</v>
      </c>
    </row>
    <row r="8618" spans="1:54" hidden="1" x14ac:dyDescent="0.2">
      <c r="A8618">
        <v>754</v>
      </c>
      <c r="B8618" t="s">
        <v>353</v>
      </c>
      <c r="C8618" t="s">
        <v>287</v>
      </c>
      <c r="D8618" t="s">
        <v>88</v>
      </c>
      <c r="E8618" t="s">
        <v>286</v>
      </c>
      <c r="F8618" t="s">
        <v>285</v>
      </c>
      <c r="G8618" t="s">
        <v>275</v>
      </c>
      <c r="I8618" t="s">
        <v>1932</v>
      </c>
      <c r="J8618" s="3" t="s">
        <v>215</v>
      </c>
      <c r="K8618" s="3" t="s">
        <v>215</v>
      </c>
      <c r="L8618" s="3" t="s">
        <v>215</v>
      </c>
      <c r="M8618" s="3" t="s">
        <v>215</v>
      </c>
      <c r="N8618" s="3" t="s">
        <v>215</v>
      </c>
      <c r="O8618" s="3" t="s">
        <v>215</v>
      </c>
      <c r="P8618" s="3" t="s">
        <v>215</v>
      </c>
      <c r="Q8618" s="3" t="s">
        <v>215</v>
      </c>
      <c r="R8618" s="3" t="s">
        <v>215</v>
      </c>
      <c r="S8618" s="3" t="s">
        <v>215</v>
      </c>
      <c r="T8618" s="3" t="s">
        <v>215</v>
      </c>
      <c r="U8618" s="3" t="s">
        <v>215</v>
      </c>
      <c r="V8618" s="3" t="s">
        <v>215</v>
      </c>
      <c r="W8618" s="3" t="s">
        <v>215</v>
      </c>
      <c r="X8618" s="3" t="s">
        <v>215</v>
      </c>
      <c r="Y8618" s="3" t="s">
        <v>215</v>
      </c>
      <c r="Z8618" s="3" t="s">
        <v>215</v>
      </c>
      <c r="AA8618" s="3" t="s">
        <v>215</v>
      </c>
      <c r="AB8618" s="3" t="s">
        <v>215</v>
      </c>
      <c r="AC8618" s="3" t="s">
        <v>215</v>
      </c>
      <c r="AD8618" s="3">
        <v>2.5150000000000001</v>
      </c>
      <c r="AE8618" s="3">
        <v>34.253</v>
      </c>
      <c r="AF8618" s="3">
        <v>-4.4640000000000004</v>
      </c>
      <c r="AG8618" s="3">
        <v>3.5790000000000002</v>
      </c>
      <c r="AH8618" s="3">
        <v>20.808</v>
      </c>
      <c r="AI8618" s="3">
        <v>10.037000000000001</v>
      </c>
      <c r="AJ8618" s="3">
        <v>15.087999999999999</v>
      </c>
      <c r="AK8618" s="3">
        <v>30.748000000000001</v>
      </c>
      <c r="AL8618" s="3">
        <v>12.164999999999999</v>
      </c>
      <c r="AM8618" s="3">
        <v>-14.349</v>
      </c>
      <c r="AN8618" s="3">
        <v>32.82</v>
      </c>
      <c r="AO8618" s="3">
        <v>26.957999999999998</v>
      </c>
      <c r="AP8618" s="3">
        <v>24.588000000000001</v>
      </c>
      <c r="AQ8618" s="3">
        <v>16.574999999999999</v>
      </c>
      <c r="AR8618" s="3">
        <v>-6.7220000000000004</v>
      </c>
      <c r="AS8618" s="3">
        <v>3.0150000000000001</v>
      </c>
      <c r="AT8618" s="3">
        <v>-5.8490000000000002</v>
      </c>
      <c r="AU8618" s="3">
        <v>8.8059999999999992</v>
      </c>
      <c r="AV8618" s="3">
        <v>9.2219999999999995</v>
      </c>
      <c r="AW8618" s="3">
        <v>7.0090000000000003</v>
      </c>
      <c r="AX8618" s="3">
        <v>5.9980000000000002</v>
      </c>
      <c r="AY8618" s="3">
        <v>5.8479999999999999</v>
      </c>
      <c r="AZ8618" s="3">
        <v>6.0490000000000004</v>
      </c>
      <c r="BA8618">
        <v>5.0810000000000004</v>
      </c>
      <c r="BB8618">
        <v>2016</v>
      </c>
    </row>
    <row r="8619" spans="1:54" hidden="1" x14ac:dyDescent="0.2">
      <c r="A8619">
        <v>754</v>
      </c>
      <c r="B8619" t="s">
        <v>353</v>
      </c>
      <c r="C8619" t="s">
        <v>284</v>
      </c>
      <c r="D8619" t="s">
        <v>88</v>
      </c>
      <c r="E8619" t="s">
        <v>283</v>
      </c>
      <c r="F8619" t="s">
        <v>282</v>
      </c>
      <c r="G8619" t="s">
        <v>275</v>
      </c>
      <c r="I8619" t="s">
        <v>1932</v>
      </c>
      <c r="J8619" s="3" t="s">
        <v>215</v>
      </c>
      <c r="K8619" s="3" t="s">
        <v>215</v>
      </c>
      <c r="L8619" s="3" t="s">
        <v>215</v>
      </c>
      <c r="M8619" s="3" t="s">
        <v>215</v>
      </c>
      <c r="N8619" s="3" t="s">
        <v>215</v>
      </c>
      <c r="O8619" s="3" t="s">
        <v>215</v>
      </c>
      <c r="P8619" s="3" t="s">
        <v>215</v>
      </c>
      <c r="Q8619" s="3" t="s">
        <v>215</v>
      </c>
      <c r="R8619" s="3" t="s">
        <v>215</v>
      </c>
      <c r="S8619" s="3" t="s">
        <v>215</v>
      </c>
      <c r="T8619" s="3" t="s">
        <v>215</v>
      </c>
      <c r="U8619" s="3" t="s">
        <v>215</v>
      </c>
      <c r="V8619" s="3" t="s">
        <v>215</v>
      </c>
      <c r="W8619" s="3" t="s">
        <v>215</v>
      </c>
      <c r="X8619" s="3" t="s">
        <v>215</v>
      </c>
      <c r="Y8619" s="3" t="s">
        <v>215</v>
      </c>
      <c r="Z8619" s="3" t="s">
        <v>215</v>
      </c>
      <c r="AA8619" s="3" t="s">
        <v>215</v>
      </c>
      <c r="AB8619" s="3" t="s">
        <v>215</v>
      </c>
      <c r="AC8619" s="3" t="s">
        <v>215</v>
      </c>
      <c r="AD8619" s="3">
        <v>2.5150000000000001</v>
      </c>
      <c r="AE8619" s="3">
        <v>34.253</v>
      </c>
      <c r="AF8619" s="3">
        <v>-4.4640000000000004</v>
      </c>
      <c r="AG8619" s="3">
        <v>3.5790000000000002</v>
      </c>
      <c r="AH8619" s="3">
        <v>20.808</v>
      </c>
      <c r="AI8619" s="3">
        <v>10.037000000000001</v>
      </c>
      <c r="AJ8619" s="3">
        <v>15.087999999999999</v>
      </c>
      <c r="AK8619" s="3">
        <v>30.748000000000001</v>
      </c>
      <c r="AL8619" s="3">
        <v>12.164999999999999</v>
      </c>
      <c r="AM8619" s="3">
        <v>-14.349</v>
      </c>
      <c r="AN8619" s="3">
        <v>32.82</v>
      </c>
      <c r="AO8619" s="3">
        <v>26.957999999999998</v>
      </c>
      <c r="AP8619" s="3">
        <v>24.588000000000001</v>
      </c>
      <c r="AQ8619" s="3">
        <v>16.574999999999999</v>
      </c>
      <c r="AR8619" s="3">
        <v>-6.7220000000000004</v>
      </c>
      <c r="AS8619" s="3">
        <v>3.0150000000000001</v>
      </c>
      <c r="AT8619" s="3">
        <v>-5.8490000000000002</v>
      </c>
      <c r="AU8619" s="3">
        <v>8.8059999999999992</v>
      </c>
      <c r="AV8619" s="3">
        <v>9.2219999999999995</v>
      </c>
      <c r="AW8619" s="3">
        <v>7.0090000000000003</v>
      </c>
      <c r="AX8619" s="3">
        <v>5.9980000000000002</v>
      </c>
      <c r="AY8619" s="3">
        <v>5.8479999999999999</v>
      </c>
      <c r="AZ8619" s="3">
        <v>6.0490000000000004</v>
      </c>
      <c r="BA8619">
        <v>5.0810000000000004</v>
      </c>
      <c r="BB8619">
        <v>2016</v>
      </c>
    </row>
    <row r="8620" spans="1:54" hidden="1" x14ac:dyDescent="0.2">
      <c r="A8620">
        <v>754</v>
      </c>
      <c r="B8620" t="s">
        <v>353</v>
      </c>
      <c r="C8620" t="s">
        <v>281</v>
      </c>
      <c r="D8620" t="s">
        <v>88</v>
      </c>
      <c r="E8620" t="s">
        <v>280</v>
      </c>
      <c r="F8620" t="s">
        <v>279</v>
      </c>
      <c r="G8620" t="s">
        <v>275</v>
      </c>
      <c r="I8620" t="s">
        <v>1932</v>
      </c>
      <c r="J8620" s="3" t="s">
        <v>215</v>
      </c>
      <c r="K8620" s="3" t="s">
        <v>215</v>
      </c>
      <c r="L8620" s="3" t="s">
        <v>215</v>
      </c>
      <c r="M8620" s="3" t="s">
        <v>215</v>
      </c>
      <c r="N8620" s="3" t="s">
        <v>215</v>
      </c>
      <c r="O8620" s="3" t="s">
        <v>215</v>
      </c>
      <c r="P8620" s="3" t="s">
        <v>215</v>
      </c>
      <c r="Q8620" s="3" t="s">
        <v>215</v>
      </c>
      <c r="R8620" s="3" t="s">
        <v>215</v>
      </c>
      <c r="S8620" s="3" t="s">
        <v>215</v>
      </c>
      <c r="T8620" s="3" t="s">
        <v>215</v>
      </c>
      <c r="U8620" s="3" t="s">
        <v>215</v>
      </c>
      <c r="V8620" s="3" t="s">
        <v>215</v>
      </c>
      <c r="W8620" s="3" t="s">
        <v>215</v>
      </c>
      <c r="X8620" s="3" t="s">
        <v>215</v>
      </c>
      <c r="Y8620" s="3" t="s">
        <v>215</v>
      </c>
      <c r="Z8620" s="3" t="s">
        <v>215</v>
      </c>
      <c r="AA8620" s="3" t="s">
        <v>215</v>
      </c>
      <c r="AB8620" s="3" t="s">
        <v>215</v>
      </c>
      <c r="AC8620" s="3" t="s">
        <v>215</v>
      </c>
      <c r="AD8620" s="3">
        <v>-6.1790000000000003</v>
      </c>
      <c r="AE8620" s="3">
        <v>26.175000000000001</v>
      </c>
      <c r="AF8620" s="3">
        <v>12.827</v>
      </c>
      <c r="AG8620" s="3">
        <v>-3.2069999999999999</v>
      </c>
      <c r="AH8620" s="3">
        <v>16.95</v>
      </c>
      <c r="AI8620" s="3">
        <v>6.2930000000000001</v>
      </c>
      <c r="AJ8620" s="3">
        <v>6.3029999999999999</v>
      </c>
      <c r="AK8620" s="3">
        <v>3.0960000000000001</v>
      </c>
      <c r="AL8620" s="3">
        <v>7.6479999999999997</v>
      </c>
      <c r="AM8620" s="3">
        <v>20.033999999999999</v>
      </c>
      <c r="AN8620" s="3">
        <v>20.53</v>
      </c>
      <c r="AO8620" s="3">
        <v>2.1659999999999999</v>
      </c>
      <c r="AP8620" s="3">
        <v>27.844999999999999</v>
      </c>
      <c r="AQ8620" s="3">
        <v>21.768999999999998</v>
      </c>
      <c r="AR8620" s="3">
        <v>-3.464</v>
      </c>
      <c r="AS8620" s="3">
        <v>-11.074999999999999</v>
      </c>
      <c r="AT8620" s="3">
        <v>-4.6500000000000004</v>
      </c>
      <c r="AU8620" s="3">
        <v>-3.1230000000000002</v>
      </c>
      <c r="AV8620" s="3">
        <v>4.7930000000000001</v>
      </c>
      <c r="AW8620" s="3">
        <v>7.48</v>
      </c>
      <c r="AX8620" s="3">
        <v>6.0090000000000003</v>
      </c>
      <c r="AY8620" s="3">
        <v>6.266</v>
      </c>
      <c r="AZ8620" s="3">
        <v>6.6740000000000004</v>
      </c>
      <c r="BA8620">
        <v>6.5910000000000002</v>
      </c>
      <c r="BB8620">
        <v>2016</v>
      </c>
    </row>
    <row r="8621" spans="1:54" hidden="1" x14ac:dyDescent="0.2">
      <c r="A8621">
        <v>754</v>
      </c>
      <c r="B8621" t="s">
        <v>353</v>
      </c>
      <c r="C8621" t="s">
        <v>278</v>
      </c>
      <c r="D8621" t="s">
        <v>88</v>
      </c>
      <c r="E8621" t="s">
        <v>277</v>
      </c>
      <c r="F8621" t="s">
        <v>276</v>
      </c>
      <c r="G8621" t="s">
        <v>275</v>
      </c>
      <c r="I8621" t="s">
        <v>1932</v>
      </c>
      <c r="J8621" s="3" t="s">
        <v>215</v>
      </c>
      <c r="K8621" s="3" t="s">
        <v>215</v>
      </c>
      <c r="L8621" s="3" t="s">
        <v>215</v>
      </c>
      <c r="M8621" s="3" t="s">
        <v>215</v>
      </c>
      <c r="N8621" s="3" t="s">
        <v>215</v>
      </c>
      <c r="O8621" s="3" t="s">
        <v>215</v>
      </c>
      <c r="P8621" s="3" t="s">
        <v>215</v>
      </c>
      <c r="Q8621" s="3" t="s">
        <v>215</v>
      </c>
      <c r="R8621" s="3" t="s">
        <v>215</v>
      </c>
      <c r="S8621" s="3" t="s">
        <v>215</v>
      </c>
      <c r="T8621" s="3" t="s">
        <v>215</v>
      </c>
      <c r="U8621" s="3" t="s">
        <v>215</v>
      </c>
      <c r="V8621" s="3" t="s">
        <v>215</v>
      </c>
      <c r="W8621" s="3" t="s">
        <v>215</v>
      </c>
      <c r="X8621" s="3" t="s">
        <v>215</v>
      </c>
      <c r="Y8621" s="3" t="s">
        <v>215</v>
      </c>
      <c r="Z8621" s="3" t="s">
        <v>215</v>
      </c>
      <c r="AA8621" s="3" t="s">
        <v>215</v>
      </c>
      <c r="AB8621" s="3" t="s">
        <v>215</v>
      </c>
      <c r="AC8621" s="3" t="s">
        <v>215</v>
      </c>
      <c r="AD8621" s="3">
        <v>-6.1790000000000003</v>
      </c>
      <c r="AE8621" s="3">
        <v>26.175000000000001</v>
      </c>
      <c r="AF8621" s="3">
        <v>12.827</v>
      </c>
      <c r="AG8621" s="3">
        <v>-3.2069999999999999</v>
      </c>
      <c r="AH8621" s="3">
        <v>16.95</v>
      </c>
      <c r="AI8621" s="3">
        <v>6.2930000000000001</v>
      </c>
      <c r="AJ8621" s="3">
        <v>6.3029999999999999</v>
      </c>
      <c r="AK8621" s="3">
        <v>3.0960000000000001</v>
      </c>
      <c r="AL8621" s="3">
        <v>7.6479999999999997</v>
      </c>
      <c r="AM8621" s="3">
        <v>20.033999999999999</v>
      </c>
      <c r="AN8621" s="3">
        <v>20.53</v>
      </c>
      <c r="AO8621" s="3">
        <v>2.1659999999999999</v>
      </c>
      <c r="AP8621" s="3">
        <v>27.844999999999999</v>
      </c>
      <c r="AQ8621" s="3">
        <v>21.768999999999998</v>
      </c>
      <c r="AR8621" s="3">
        <v>-3.464</v>
      </c>
      <c r="AS8621" s="3">
        <v>-11.074999999999999</v>
      </c>
      <c r="AT8621" s="3">
        <v>-4.6500000000000004</v>
      </c>
      <c r="AU8621" s="3">
        <v>-3.1230000000000002</v>
      </c>
      <c r="AV8621" s="3">
        <v>4.7930000000000001</v>
      </c>
      <c r="AW8621" s="3">
        <v>7.48</v>
      </c>
      <c r="AX8621" s="3">
        <v>6.0090000000000003</v>
      </c>
      <c r="AY8621" s="3">
        <v>6.266</v>
      </c>
      <c r="AZ8621" s="3">
        <v>6.6740000000000004</v>
      </c>
      <c r="BA8621">
        <v>6.5910000000000002</v>
      </c>
      <c r="BB8621">
        <v>2016</v>
      </c>
    </row>
    <row r="8622" spans="1:54" hidden="1" x14ac:dyDescent="0.2">
      <c r="A8622">
        <v>754</v>
      </c>
      <c r="B8622" t="s">
        <v>353</v>
      </c>
      <c r="C8622" t="s">
        <v>274</v>
      </c>
      <c r="D8622" t="s">
        <v>88</v>
      </c>
      <c r="E8622" t="s">
        <v>273</v>
      </c>
      <c r="F8622" t="s">
        <v>272</v>
      </c>
      <c r="G8622" t="s">
        <v>271</v>
      </c>
    </row>
    <row r="8623" spans="1:54" hidden="1" x14ac:dyDescent="0.2">
      <c r="A8623">
        <v>754</v>
      </c>
      <c r="B8623" t="s">
        <v>353</v>
      </c>
      <c r="C8623" t="s">
        <v>270</v>
      </c>
      <c r="D8623" t="s">
        <v>88</v>
      </c>
      <c r="E8623" t="s">
        <v>269</v>
      </c>
      <c r="F8623" t="s">
        <v>268</v>
      </c>
      <c r="G8623" t="s">
        <v>264</v>
      </c>
      <c r="H8623" t="s">
        <v>263</v>
      </c>
    </row>
    <row r="8624" spans="1:54" hidden="1" x14ac:dyDescent="0.2">
      <c r="A8624">
        <v>754</v>
      </c>
      <c r="B8624" t="s">
        <v>353</v>
      </c>
      <c r="C8624" t="s">
        <v>267</v>
      </c>
      <c r="D8624" t="s">
        <v>88</v>
      </c>
      <c r="E8624" t="s">
        <v>266</v>
      </c>
      <c r="F8624" t="s">
        <v>265</v>
      </c>
      <c r="G8624" t="s">
        <v>264</v>
      </c>
      <c r="H8624" t="s">
        <v>263</v>
      </c>
      <c r="I8624" t="s">
        <v>1933</v>
      </c>
      <c r="J8624" s="3">
        <v>5.907</v>
      </c>
      <c r="K8624" s="3">
        <v>6.101</v>
      </c>
      <c r="L8624" s="3">
        <v>6.2969999999999997</v>
      </c>
      <c r="M8624" s="3">
        <v>6.4950000000000001</v>
      </c>
      <c r="N8624" s="3">
        <v>6.6950000000000003</v>
      </c>
      <c r="O8624" s="3">
        <v>6.8970000000000002</v>
      </c>
      <c r="P8624" s="3">
        <v>7.1040000000000001</v>
      </c>
      <c r="Q8624" s="3">
        <v>7.3170000000000002</v>
      </c>
      <c r="R8624" s="3">
        <v>7.5380000000000003</v>
      </c>
      <c r="S8624" s="3">
        <v>7.7690000000000001</v>
      </c>
      <c r="T8624" s="3">
        <v>8.0129999999999999</v>
      </c>
      <c r="U8624" s="3">
        <v>8.2590000000000003</v>
      </c>
      <c r="V8624" s="3">
        <v>8.5050000000000008</v>
      </c>
      <c r="W8624" s="3">
        <v>8.7509999999999994</v>
      </c>
      <c r="X8624" s="3">
        <v>9.0180000000000007</v>
      </c>
      <c r="Y8624" s="3">
        <v>9.2539999999999996</v>
      </c>
      <c r="Z8624" s="3">
        <v>9.5020000000000007</v>
      </c>
      <c r="AA8624" s="3">
        <v>9.7639999999999993</v>
      </c>
      <c r="AB8624" s="3">
        <v>10.034000000000001</v>
      </c>
      <c r="AC8624" s="3">
        <v>10.308999999999999</v>
      </c>
      <c r="AD8624" s="3">
        <v>10.585000000000001</v>
      </c>
      <c r="AE8624" s="3">
        <v>10.861000000000001</v>
      </c>
      <c r="AF8624" s="3">
        <v>11.14</v>
      </c>
      <c r="AG8624" s="3">
        <v>11.426</v>
      </c>
      <c r="AH8624" s="3">
        <v>11.726000000000001</v>
      </c>
      <c r="AI8624" s="3">
        <v>12.044</v>
      </c>
      <c r="AJ8624" s="3">
        <v>12.382</v>
      </c>
      <c r="AK8624" s="3">
        <v>12.739000000000001</v>
      </c>
      <c r="AL8624" s="3">
        <v>13.115</v>
      </c>
      <c r="AM8624" s="3">
        <v>13.507999999999999</v>
      </c>
      <c r="AN8624" s="3">
        <v>13.917</v>
      </c>
      <c r="AO8624" s="3">
        <v>14.343999999999999</v>
      </c>
      <c r="AP8624" s="3">
        <v>14.787000000000001</v>
      </c>
      <c r="AQ8624" s="3">
        <v>15.246</v>
      </c>
      <c r="AR8624" s="3">
        <v>15.721</v>
      </c>
      <c r="AS8624" s="3">
        <v>16.212</v>
      </c>
      <c r="AT8624" s="3">
        <v>16.716999999999999</v>
      </c>
      <c r="AU8624" s="3">
        <v>17.238</v>
      </c>
      <c r="AV8624" s="3">
        <v>17.773</v>
      </c>
      <c r="AW8624" s="3">
        <v>18.321000000000002</v>
      </c>
      <c r="AX8624" s="3">
        <v>18.882000000000001</v>
      </c>
      <c r="AY8624" s="3">
        <v>19.456</v>
      </c>
      <c r="AZ8624" s="3">
        <v>20.042999999999999</v>
      </c>
      <c r="BA8624">
        <v>20.643000000000001</v>
      </c>
      <c r="BB8624">
        <v>2010</v>
      </c>
    </row>
    <row r="8625" spans="1:54" hidden="1" x14ac:dyDescent="0.2">
      <c r="A8625">
        <v>754</v>
      </c>
      <c r="B8625" t="s">
        <v>353</v>
      </c>
      <c r="C8625" t="s">
        <v>262</v>
      </c>
      <c r="D8625" t="s">
        <v>88</v>
      </c>
      <c r="E8625" t="s">
        <v>260</v>
      </c>
      <c r="F8625" t="s">
        <v>259</v>
      </c>
      <c r="G8625" t="s">
        <v>225</v>
      </c>
      <c r="H8625" t="s">
        <v>222</v>
      </c>
      <c r="I8625" t="s">
        <v>1934</v>
      </c>
      <c r="J8625" s="3" t="s">
        <v>215</v>
      </c>
      <c r="K8625" s="3" t="s">
        <v>215</v>
      </c>
      <c r="L8625" s="3" t="s">
        <v>215</v>
      </c>
      <c r="M8625" s="3" t="s">
        <v>215</v>
      </c>
      <c r="N8625" s="3" t="s">
        <v>215</v>
      </c>
      <c r="O8625" s="3" t="s">
        <v>215</v>
      </c>
      <c r="P8625" s="3" t="s">
        <v>215</v>
      </c>
      <c r="Q8625" s="3" t="s">
        <v>215</v>
      </c>
      <c r="R8625" s="3" t="s">
        <v>215</v>
      </c>
      <c r="S8625" s="3" t="s">
        <v>215</v>
      </c>
      <c r="T8625" s="3" t="s">
        <v>215</v>
      </c>
      <c r="U8625" s="3" t="s">
        <v>215</v>
      </c>
      <c r="V8625" s="3" t="s">
        <v>215</v>
      </c>
      <c r="W8625" s="3" t="s">
        <v>215</v>
      </c>
      <c r="X8625" s="3" t="s">
        <v>215</v>
      </c>
      <c r="Y8625" s="3" t="s">
        <v>215</v>
      </c>
      <c r="Z8625" s="3" t="s">
        <v>215</v>
      </c>
      <c r="AA8625" s="3" t="s">
        <v>215</v>
      </c>
      <c r="AB8625" s="3" t="s">
        <v>215</v>
      </c>
      <c r="AC8625" s="3" t="s">
        <v>215</v>
      </c>
      <c r="AD8625" s="3">
        <v>2.528</v>
      </c>
      <c r="AE8625" s="3">
        <v>3.2629999999999999</v>
      </c>
      <c r="AF8625" s="3">
        <v>4.2560000000000002</v>
      </c>
      <c r="AG8625" s="3">
        <v>5.1040000000000001</v>
      </c>
      <c r="AH8625" s="3">
        <v>6.173</v>
      </c>
      <c r="AI8625" s="3">
        <v>7.4669999999999996</v>
      </c>
      <c r="AJ8625" s="3">
        <v>16.824999999999999</v>
      </c>
      <c r="AK8625" s="3">
        <v>10.625999999999999</v>
      </c>
      <c r="AL8625" s="3">
        <v>12.606</v>
      </c>
      <c r="AM8625" s="3">
        <v>12.182</v>
      </c>
      <c r="AN8625" s="3">
        <v>15.198</v>
      </c>
      <c r="AO8625" s="3">
        <v>20.233000000000001</v>
      </c>
      <c r="AP8625" s="3">
        <v>24.541</v>
      </c>
      <c r="AQ8625" s="3">
        <v>26.678000000000001</v>
      </c>
      <c r="AR8625" s="3">
        <v>31.564</v>
      </c>
      <c r="AS8625" s="3">
        <v>34.420999999999999</v>
      </c>
      <c r="AT8625" s="3">
        <v>39.409999999999997</v>
      </c>
      <c r="AU8625" s="3">
        <v>43.436999999999998</v>
      </c>
      <c r="AV8625" s="3">
        <v>52.896000000000001</v>
      </c>
      <c r="AW8625" s="3">
        <v>58.619</v>
      </c>
      <c r="AX8625" s="3">
        <v>67.519000000000005</v>
      </c>
      <c r="AY8625" s="3">
        <v>77.778000000000006</v>
      </c>
      <c r="AZ8625" s="3">
        <v>87.391999999999996</v>
      </c>
      <c r="BA8625">
        <v>97.965999999999994</v>
      </c>
      <c r="BB8625">
        <v>2016</v>
      </c>
    </row>
    <row r="8626" spans="1:54" hidden="1" x14ac:dyDescent="0.2">
      <c r="A8626">
        <v>754</v>
      </c>
      <c r="B8626" t="s">
        <v>353</v>
      </c>
      <c r="C8626" t="s">
        <v>261</v>
      </c>
      <c r="D8626" t="s">
        <v>88</v>
      </c>
      <c r="E8626" t="s">
        <v>260</v>
      </c>
      <c r="F8626" t="s">
        <v>259</v>
      </c>
      <c r="G8626" t="s">
        <v>217</v>
      </c>
      <c r="I8626" t="s">
        <v>258</v>
      </c>
      <c r="J8626" s="3" t="s">
        <v>215</v>
      </c>
      <c r="K8626" s="3" t="s">
        <v>215</v>
      </c>
      <c r="L8626" s="3" t="s">
        <v>215</v>
      </c>
      <c r="M8626" s="3" t="s">
        <v>215</v>
      </c>
      <c r="N8626" s="3" t="s">
        <v>215</v>
      </c>
      <c r="O8626" s="3" t="s">
        <v>215</v>
      </c>
      <c r="P8626" s="3" t="s">
        <v>215</v>
      </c>
      <c r="Q8626" s="3" t="s">
        <v>215</v>
      </c>
      <c r="R8626" s="3" t="s">
        <v>215</v>
      </c>
      <c r="S8626" s="3" t="s">
        <v>215</v>
      </c>
      <c r="T8626" s="3" t="s">
        <v>215</v>
      </c>
      <c r="U8626" s="3" t="s">
        <v>215</v>
      </c>
      <c r="V8626" s="3" t="s">
        <v>215</v>
      </c>
      <c r="W8626" s="3" t="s">
        <v>215</v>
      </c>
      <c r="X8626" s="3" t="s">
        <v>215</v>
      </c>
      <c r="Y8626" s="3" t="s">
        <v>215</v>
      </c>
      <c r="Z8626" s="3" t="s">
        <v>215</v>
      </c>
      <c r="AA8626" s="3" t="s">
        <v>215</v>
      </c>
      <c r="AB8626" s="3" t="s">
        <v>215</v>
      </c>
      <c r="AC8626" s="3" t="s">
        <v>215</v>
      </c>
      <c r="AD8626" s="3">
        <v>22.568999999999999</v>
      </c>
      <c r="AE8626" s="3">
        <v>22.07</v>
      </c>
      <c r="AF8626" s="3">
        <v>23.071999999999999</v>
      </c>
      <c r="AG8626" s="3">
        <v>21.998999999999999</v>
      </c>
      <c r="AH8626" s="3">
        <v>20.763999999999999</v>
      </c>
      <c r="AI8626" s="3">
        <v>20.079000000000001</v>
      </c>
      <c r="AJ8626" s="3">
        <v>36.603999999999999</v>
      </c>
      <c r="AK8626" s="3">
        <v>18.885999999999999</v>
      </c>
      <c r="AL8626" s="3">
        <v>18.79</v>
      </c>
      <c r="AM8626" s="3">
        <v>15.75</v>
      </c>
      <c r="AN8626" s="3">
        <v>15.634</v>
      </c>
      <c r="AO8626" s="3">
        <v>17.744</v>
      </c>
      <c r="AP8626" s="3">
        <v>18.693999999999999</v>
      </c>
      <c r="AQ8626" s="3">
        <v>17.629000000000001</v>
      </c>
      <c r="AR8626" s="3">
        <v>18.895</v>
      </c>
      <c r="AS8626" s="3">
        <v>18.77</v>
      </c>
      <c r="AT8626" s="3">
        <v>18.236999999999998</v>
      </c>
      <c r="AU8626" s="3">
        <v>17.890999999999998</v>
      </c>
      <c r="AV8626" s="3">
        <v>18.803999999999998</v>
      </c>
      <c r="AW8626" s="3">
        <v>18.420000000000002</v>
      </c>
      <c r="AX8626" s="3">
        <v>18.827000000000002</v>
      </c>
      <c r="AY8626" s="3">
        <v>19.231999999999999</v>
      </c>
      <c r="AZ8626" s="3">
        <v>19.184999999999999</v>
      </c>
      <c r="BA8626">
        <v>19.141999999999999</v>
      </c>
      <c r="BB8626">
        <v>2016</v>
      </c>
    </row>
    <row r="8627" spans="1:54" hidden="1" x14ac:dyDescent="0.2">
      <c r="A8627">
        <v>754</v>
      </c>
      <c r="B8627" t="s">
        <v>353</v>
      </c>
      <c r="C8627" t="s">
        <v>257</v>
      </c>
      <c r="D8627" t="s">
        <v>88</v>
      </c>
      <c r="E8627" t="s">
        <v>255</v>
      </c>
      <c r="F8627" t="s">
        <v>254</v>
      </c>
      <c r="G8627" t="s">
        <v>225</v>
      </c>
      <c r="H8627" t="s">
        <v>222</v>
      </c>
      <c r="I8627" t="s">
        <v>1934</v>
      </c>
      <c r="J8627" s="3" t="s">
        <v>215</v>
      </c>
      <c r="K8627" s="3" t="s">
        <v>215</v>
      </c>
      <c r="L8627" s="3" t="s">
        <v>215</v>
      </c>
      <c r="M8627" s="3" t="s">
        <v>215</v>
      </c>
      <c r="N8627" s="3" t="s">
        <v>215</v>
      </c>
      <c r="O8627" s="3" t="s">
        <v>215</v>
      </c>
      <c r="P8627" s="3" t="s">
        <v>215</v>
      </c>
      <c r="Q8627" s="3" t="s">
        <v>215</v>
      </c>
      <c r="R8627" s="3" t="s">
        <v>215</v>
      </c>
      <c r="S8627" s="3" t="s">
        <v>215</v>
      </c>
      <c r="T8627" s="3" t="s">
        <v>215</v>
      </c>
      <c r="U8627" s="3" t="s">
        <v>215</v>
      </c>
      <c r="V8627" s="3" t="s">
        <v>215</v>
      </c>
      <c r="W8627" s="3" t="s">
        <v>215</v>
      </c>
      <c r="X8627" s="3" t="s">
        <v>215</v>
      </c>
      <c r="Y8627" s="3" t="s">
        <v>215</v>
      </c>
      <c r="Z8627" s="3" t="s">
        <v>215</v>
      </c>
      <c r="AA8627" s="3" t="s">
        <v>215</v>
      </c>
      <c r="AB8627" s="3" t="s">
        <v>215</v>
      </c>
      <c r="AC8627" s="3" t="s">
        <v>215</v>
      </c>
      <c r="AD8627" s="3">
        <v>2.3980000000000001</v>
      </c>
      <c r="AE8627" s="3">
        <v>4.1340000000000003</v>
      </c>
      <c r="AF8627" s="3">
        <v>5.0860000000000003</v>
      </c>
      <c r="AG8627" s="3">
        <v>6.3369999999999997</v>
      </c>
      <c r="AH8627" s="3">
        <v>6.9189999999999996</v>
      </c>
      <c r="AI8627" s="3">
        <v>8.35</v>
      </c>
      <c r="AJ8627" s="3">
        <v>9.0510000000000002</v>
      </c>
      <c r="AK8627" s="3">
        <v>11.209</v>
      </c>
      <c r="AL8627" s="3">
        <v>13.054</v>
      </c>
      <c r="AM8627" s="3">
        <v>13.773</v>
      </c>
      <c r="AN8627" s="3">
        <v>17.562999999999999</v>
      </c>
      <c r="AO8627" s="3">
        <v>22.266999999999999</v>
      </c>
      <c r="AP8627" s="3">
        <v>28.257999999999999</v>
      </c>
      <c r="AQ8627" s="3">
        <v>35.987000000000002</v>
      </c>
      <c r="AR8627" s="3">
        <v>41.094000000000001</v>
      </c>
      <c r="AS8627" s="3">
        <v>51.545000000000002</v>
      </c>
      <c r="AT8627" s="3">
        <v>51.945</v>
      </c>
      <c r="AU8627" s="3">
        <v>61.079000000000001</v>
      </c>
      <c r="AV8627" s="3">
        <v>74.89</v>
      </c>
      <c r="AW8627" s="3">
        <v>82.036000000000001</v>
      </c>
      <c r="AX8627" s="3">
        <v>93.802000000000007</v>
      </c>
      <c r="AY8627" s="3">
        <v>104.197</v>
      </c>
      <c r="AZ8627" s="3">
        <v>117.047</v>
      </c>
      <c r="BA8627">
        <v>128.80199999999999</v>
      </c>
      <c r="BB8627">
        <v>2016</v>
      </c>
    </row>
    <row r="8628" spans="1:54" hidden="1" x14ac:dyDescent="0.2">
      <c r="A8628">
        <v>754</v>
      </c>
      <c r="B8628" t="s">
        <v>353</v>
      </c>
      <c r="C8628" t="s">
        <v>256</v>
      </c>
      <c r="D8628" t="s">
        <v>88</v>
      </c>
      <c r="E8628" t="s">
        <v>255</v>
      </c>
      <c r="F8628" t="s">
        <v>254</v>
      </c>
      <c r="G8628" t="s">
        <v>217</v>
      </c>
      <c r="I8628" t="s">
        <v>253</v>
      </c>
      <c r="J8628" s="3" t="s">
        <v>215</v>
      </c>
      <c r="K8628" s="3" t="s">
        <v>215</v>
      </c>
      <c r="L8628" s="3" t="s">
        <v>215</v>
      </c>
      <c r="M8628" s="3" t="s">
        <v>215</v>
      </c>
      <c r="N8628" s="3" t="s">
        <v>215</v>
      </c>
      <c r="O8628" s="3" t="s">
        <v>215</v>
      </c>
      <c r="P8628" s="3" t="s">
        <v>215</v>
      </c>
      <c r="Q8628" s="3" t="s">
        <v>215</v>
      </c>
      <c r="R8628" s="3" t="s">
        <v>215</v>
      </c>
      <c r="S8628" s="3" t="s">
        <v>215</v>
      </c>
      <c r="T8628" s="3" t="s">
        <v>215</v>
      </c>
      <c r="U8628" s="3" t="s">
        <v>215</v>
      </c>
      <c r="V8628" s="3" t="s">
        <v>215</v>
      </c>
      <c r="W8628" s="3" t="s">
        <v>215</v>
      </c>
      <c r="X8628" s="3" t="s">
        <v>215</v>
      </c>
      <c r="Y8628" s="3" t="s">
        <v>215</v>
      </c>
      <c r="Z8628" s="3" t="s">
        <v>215</v>
      </c>
      <c r="AA8628" s="3" t="s">
        <v>215</v>
      </c>
      <c r="AB8628" s="3" t="s">
        <v>215</v>
      </c>
      <c r="AC8628" s="3" t="s">
        <v>215</v>
      </c>
      <c r="AD8628" s="3">
        <v>21.408999999999999</v>
      </c>
      <c r="AE8628" s="3">
        <v>27.962</v>
      </c>
      <c r="AF8628" s="3">
        <v>27.571000000000002</v>
      </c>
      <c r="AG8628" s="3">
        <v>27.312999999999999</v>
      </c>
      <c r="AH8628" s="3">
        <v>23.273</v>
      </c>
      <c r="AI8628" s="3">
        <v>22.451000000000001</v>
      </c>
      <c r="AJ8628" s="3">
        <v>19.692</v>
      </c>
      <c r="AK8628" s="3">
        <v>19.922999999999998</v>
      </c>
      <c r="AL8628" s="3">
        <v>19.457000000000001</v>
      </c>
      <c r="AM8628" s="3">
        <v>17.806999999999999</v>
      </c>
      <c r="AN8628" s="3">
        <v>18.065999999999999</v>
      </c>
      <c r="AO8628" s="3">
        <v>19.527000000000001</v>
      </c>
      <c r="AP8628" s="3">
        <v>21.526</v>
      </c>
      <c r="AQ8628" s="3">
        <v>23.780999999999999</v>
      </c>
      <c r="AR8628" s="3">
        <v>24.599</v>
      </c>
      <c r="AS8628" s="3">
        <v>28.108000000000001</v>
      </c>
      <c r="AT8628" s="3">
        <v>24.038</v>
      </c>
      <c r="AU8628" s="3">
        <v>25.157</v>
      </c>
      <c r="AV8628" s="3">
        <v>26.623000000000001</v>
      </c>
      <c r="AW8628" s="3">
        <v>25.779</v>
      </c>
      <c r="AX8628" s="3">
        <v>26.155999999999999</v>
      </c>
      <c r="AY8628" s="3">
        <v>25.763999999999999</v>
      </c>
      <c r="AZ8628" s="3">
        <v>25.695</v>
      </c>
      <c r="BA8628">
        <v>25.167000000000002</v>
      </c>
      <c r="BB8628">
        <v>2016</v>
      </c>
    </row>
    <row r="8629" spans="1:54" hidden="1" x14ac:dyDescent="0.2">
      <c r="A8629">
        <v>754</v>
      </c>
      <c r="B8629" t="s">
        <v>353</v>
      </c>
      <c r="C8629" t="s">
        <v>252</v>
      </c>
      <c r="D8629" t="s">
        <v>88</v>
      </c>
      <c r="E8629" t="s">
        <v>250</v>
      </c>
      <c r="F8629" t="s">
        <v>249</v>
      </c>
      <c r="G8629" t="s">
        <v>225</v>
      </c>
      <c r="H8629" t="s">
        <v>222</v>
      </c>
      <c r="I8629" t="s">
        <v>1934</v>
      </c>
      <c r="J8629" s="3" t="s">
        <v>215</v>
      </c>
      <c r="K8629" s="3" t="s">
        <v>215</v>
      </c>
      <c r="L8629" s="3" t="s">
        <v>215</v>
      </c>
      <c r="M8629" s="3" t="s">
        <v>215</v>
      </c>
      <c r="N8629" s="3" t="s">
        <v>215</v>
      </c>
      <c r="O8629" s="3" t="s">
        <v>215</v>
      </c>
      <c r="P8629" s="3" t="s">
        <v>215</v>
      </c>
      <c r="Q8629" s="3" t="s">
        <v>215</v>
      </c>
      <c r="R8629" s="3" t="s">
        <v>215</v>
      </c>
      <c r="S8629" s="3" t="s">
        <v>215</v>
      </c>
      <c r="T8629" s="3" t="s">
        <v>215</v>
      </c>
      <c r="U8629" s="3" t="s">
        <v>215</v>
      </c>
      <c r="V8629" s="3" t="s">
        <v>215</v>
      </c>
      <c r="W8629" s="3" t="s">
        <v>215</v>
      </c>
      <c r="X8629" s="3" t="s">
        <v>215</v>
      </c>
      <c r="Y8629" s="3" t="s">
        <v>215</v>
      </c>
      <c r="Z8629" s="3" t="s">
        <v>215</v>
      </c>
      <c r="AA8629" s="3" t="s">
        <v>215</v>
      </c>
      <c r="AB8629" s="3" t="s">
        <v>215</v>
      </c>
      <c r="AC8629" s="3" t="s">
        <v>215</v>
      </c>
      <c r="AD8629" s="3">
        <v>0.13</v>
      </c>
      <c r="AE8629" s="3">
        <v>-0.871</v>
      </c>
      <c r="AF8629" s="3">
        <v>-0.83</v>
      </c>
      <c r="AG8629" s="3">
        <v>-1.2330000000000001</v>
      </c>
      <c r="AH8629" s="3">
        <v>-0.746</v>
      </c>
      <c r="AI8629" s="3">
        <v>-0.88200000000000001</v>
      </c>
      <c r="AJ8629" s="3">
        <v>7.774</v>
      </c>
      <c r="AK8629" s="3">
        <v>-0.58299999999999996</v>
      </c>
      <c r="AL8629" s="3">
        <v>-0.44800000000000001</v>
      </c>
      <c r="AM8629" s="3">
        <v>-1.591</v>
      </c>
      <c r="AN8629" s="3">
        <v>-2.3639999999999999</v>
      </c>
      <c r="AO8629" s="3">
        <v>-2.0339999999999998</v>
      </c>
      <c r="AP8629" s="3">
        <v>-3.7170000000000001</v>
      </c>
      <c r="AQ8629" s="3">
        <v>-9.3089999999999993</v>
      </c>
      <c r="AR8629" s="3">
        <v>-9.5299999999999994</v>
      </c>
      <c r="AS8629" s="3">
        <v>-17.123999999999999</v>
      </c>
      <c r="AT8629" s="3">
        <v>-12.535</v>
      </c>
      <c r="AU8629" s="3">
        <v>-17.641999999999999</v>
      </c>
      <c r="AV8629" s="3">
        <v>-21.992999999999999</v>
      </c>
      <c r="AW8629" s="3">
        <v>-23.417000000000002</v>
      </c>
      <c r="AX8629" s="3">
        <v>-26.283000000000001</v>
      </c>
      <c r="AY8629" s="3">
        <v>-26.419</v>
      </c>
      <c r="AZ8629" s="3">
        <v>-29.655000000000001</v>
      </c>
      <c r="BA8629">
        <v>-30.835999999999999</v>
      </c>
      <c r="BB8629">
        <v>2016</v>
      </c>
    </row>
    <row r="8630" spans="1:54" hidden="1" x14ac:dyDescent="0.2">
      <c r="A8630">
        <v>754</v>
      </c>
      <c r="B8630" t="s">
        <v>353</v>
      </c>
      <c r="C8630" t="s">
        <v>251</v>
      </c>
      <c r="D8630" t="s">
        <v>88</v>
      </c>
      <c r="E8630" t="s">
        <v>250</v>
      </c>
      <c r="F8630" t="s">
        <v>249</v>
      </c>
      <c r="G8630" t="s">
        <v>217</v>
      </c>
      <c r="I8630" t="s">
        <v>248</v>
      </c>
      <c r="J8630" s="3" t="s">
        <v>215</v>
      </c>
      <c r="K8630" s="3" t="s">
        <v>215</v>
      </c>
      <c r="L8630" s="3" t="s">
        <v>215</v>
      </c>
      <c r="M8630" s="3" t="s">
        <v>215</v>
      </c>
      <c r="N8630" s="3" t="s">
        <v>215</v>
      </c>
      <c r="O8630" s="3" t="s">
        <v>215</v>
      </c>
      <c r="P8630" s="3" t="s">
        <v>215</v>
      </c>
      <c r="Q8630" s="3" t="s">
        <v>215</v>
      </c>
      <c r="R8630" s="3" t="s">
        <v>215</v>
      </c>
      <c r="S8630" s="3" t="s">
        <v>215</v>
      </c>
      <c r="T8630" s="3" t="s">
        <v>215</v>
      </c>
      <c r="U8630" s="3" t="s">
        <v>215</v>
      </c>
      <c r="V8630" s="3" t="s">
        <v>215</v>
      </c>
      <c r="W8630" s="3" t="s">
        <v>215</v>
      </c>
      <c r="X8630" s="3" t="s">
        <v>215</v>
      </c>
      <c r="Y8630" s="3" t="s">
        <v>215</v>
      </c>
      <c r="Z8630" s="3" t="s">
        <v>215</v>
      </c>
      <c r="AA8630" s="3" t="s">
        <v>215</v>
      </c>
      <c r="AB8630" s="3" t="s">
        <v>215</v>
      </c>
      <c r="AC8630" s="3" t="s">
        <v>215</v>
      </c>
      <c r="AD8630" s="3">
        <v>1.161</v>
      </c>
      <c r="AE8630" s="3">
        <v>-5.8920000000000003</v>
      </c>
      <c r="AF8630" s="3">
        <v>-4.4989999999999997</v>
      </c>
      <c r="AG8630" s="3">
        <v>-5.3140000000000001</v>
      </c>
      <c r="AH8630" s="3">
        <v>-2.508</v>
      </c>
      <c r="AI8630" s="3">
        <v>-2.3719999999999999</v>
      </c>
      <c r="AJ8630" s="3">
        <v>16.913</v>
      </c>
      <c r="AK8630" s="3">
        <v>-1.0369999999999999</v>
      </c>
      <c r="AL8630" s="3">
        <v>-0.66800000000000004</v>
      </c>
      <c r="AM8630" s="3">
        <v>-2.0569999999999999</v>
      </c>
      <c r="AN8630" s="3">
        <v>-2.4319999999999999</v>
      </c>
      <c r="AO8630" s="3">
        <v>-1.7829999999999999</v>
      </c>
      <c r="AP8630" s="3">
        <v>-2.8319999999999999</v>
      </c>
      <c r="AQ8630" s="3">
        <v>-6.1509999999999998</v>
      </c>
      <c r="AR8630" s="3">
        <v>-5.7050000000000001</v>
      </c>
      <c r="AS8630" s="3">
        <v>-9.3379999999999992</v>
      </c>
      <c r="AT8630" s="3">
        <v>-5.8010000000000002</v>
      </c>
      <c r="AU8630" s="3">
        <v>-7.2670000000000003</v>
      </c>
      <c r="AV8630" s="3">
        <v>-7.8179999999999996</v>
      </c>
      <c r="AW8630" s="3">
        <v>-7.359</v>
      </c>
      <c r="AX8630" s="3">
        <v>-7.3289999999999997</v>
      </c>
      <c r="AY8630" s="3">
        <v>-6.532</v>
      </c>
      <c r="AZ8630" s="3">
        <v>-6.51</v>
      </c>
      <c r="BA8630">
        <v>-6.0250000000000004</v>
      </c>
      <c r="BB8630">
        <v>2016</v>
      </c>
    </row>
    <row r="8631" spans="1:54" hidden="1" x14ac:dyDescent="0.2">
      <c r="A8631">
        <v>754</v>
      </c>
      <c r="B8631" t="s">
        <v>353</v>
      </c>
      <c r="C8631" t="s">
        <v>247</v>
      </c>
      <c r="D8631" t="s">
        <v>88</v>
      </c>
      <c r="E8631" t="s">
        <v>245</v>
      </c>
      <c r="F8631" t="s">
        <v>244</v>
      </c>
      <c r="G8631" t="s">
        <v>225</v>
      </c>
      <c r="H8631" t="s">
        <v>222</v>
      </c>
    </row>
    <row r="8632" spans="1:54" hidden="1" x14ac:dyDescent="0.2">
      <c r="A8632">
        <v>754</v>
      </c>
      <c r="B8632" t="s">
        <v>353</v>
      </c>
      <c r="C8632" t="s">
        <v>246</v>
      </c>
      <c r="D8632" t="s">
        <v>88</v>
      </c>
      <c r="E8632" t="s">
        <v>245</v>
      </c>
      <c r="F8632" t="s">
        <v>244</v>
      </c>
      <c r="G8632" t="s">
        <v>243</v>
      </c>
    </row>
    <row r="8633" spans="1:54" hidden="1" x14ac:dyDescent="0.2">
      <c r="A8633">
        <v>754</v>
      </c>
      <c r="B8633" t="s">
        <v>353</v>
      </c>
      <c r="C8633" t="s">
        <v>242</v>
      </c>
      <c r="D8633" t="s">
        <v>88</v>
      </c>
      <c r="E8633" t="s">
        <v>240</v>
      </c>
      <c r="F8633" t="s">
        <v>239</v>
      </c>
      <c r="G8633" t="s">
        <v>225</v>
      </c>
      <c r="H8633" t="s">
        <v>222</v>
      </c>
      <c r="I8633" t="s">
        <v>1934</v>
      </c>
      <c r="J8633" s="3" t="s">
        <v>215</v>
      </c>
      <c r="K8633" s="3" t="s">
        <v>215</v>
      </c>
      <c r="L8633" s="3" t="s">
        <v>215</v>
      </c>
      <c r="M8633" s="3" t="s">
        <v>215</v>
      </c>
      <c r="N8633" s="3" t="s">
        <v>215</v>
      </c>
      <c r="O8633" s="3" t="s">
        <v>215</v>
      </c>
      <c r="P8633" s="3" t="s">
        <v>215</v>
      </c>
      <c r="Q8633" s="3" t="s">
        <v>215</v>
      </c>
      <c r="R8633" s="3" t="s">
        <v>215</v>
      </c>
      <c r="S8633" s="3" t="s">
        <v>215</v>
      </c>
      <c r="T8633" s="3" t="s">
        <v>215</v>
      </c>
      <c r="U8633" s="3" t="s">
        <v>215</v>
      </c>
      <c r="V8633" s="3" t="s">
        <v>215</v>
      </c>
      <c r="W8633" s="3" t="s">
        <v>215</v>
      </c>
      <c r="X8633" s="3" t="s">
        <v>215</v>
      </c>
      <c r="Y8633" s="3" t="s">
        <v>215</v>
      </c>
      <c r="Z8633" s="3" t="s">
        <v>215</v>
      </c>
      <c r="AA8633" s="3" t="s">
        <v>215</v>
      </c>
      <c r="AB8633" s="3" t="s">
        <v>215</v>
      </c>
      <c r="AC8633" s="3" t="s">
        <v>215</v>
      </c>
      <c r="AD8633" s="3">
        <v>0.437</v>
      </c>
      <c r="AE8633" s="3">
        <v>-0.54</v>
      </c>
      <c r="AF8633" s="3">
        <v>-0.17</v>
      </c>
      <c r="AG8633" s="3">
        <v>-0.441</v>
      </c>
      <c r="AH8633" s="3">
        <v>0.152</v>
      </c>
      <c r="AI8633" s="3">
        <v>-1.7999999999999999E-2</v>
      </c>
      <c r="AJ8633" s="3">
        <v>8.5229999999999997</v>
      </c>
      <c r="AK8633" s="3">
        <v>0.192</v>
      </c>
      <c r="AL8633" s="3">
        <v>0.502</v>
      </c>
      <c r="AM8633" s="3">
        <v>-0.55900000000000005</v>
      </c>
      <c r="AN8633" s="3">
        <v>-0.99399999999999999</v>
      </c>
      <c r="AO8633" s="3">
        <v>-0.95099999999999996</v>
      </c>
      <c r="AP8633" s="3">
        <v>-1.98</v>
      </c>
      <c r="AQ8633" s="3">
        <v>-7.0780000000000003</v>
      </c>
      <c r="AR8633" s="3">
        <v>-5.819</v>
      </c>
      <c r="AS8633" s="3">
        <v>-11.9</v>
      </c>
      <c r="AT8633" s="3">
        <v>-5.0869999999999997</v>
      </c>
      <c r="AU8633" s="3">
        <v>-7.9569999999999999</v>
      </c>
      <c r="AV8633" s="3">
        <v>-10.97</v>
      </c>
      <c r="AW8633" s="3">
        <v>-10.244</v>
      </c>
      <c r="AX8633" s="3">
        <v>-11.278</v>
      </c>
      <c r="AY8633" s="3">
        <v>-9.0370000000000008</v>
      </c>
      <c r="AZ8633" s="3">
        <v>-9.1300000000000008</v>
      </c>
      <c r="BA8633">
        <v>-6.6159999999999997</v>
      </c>
      <c r="BB8633">
        <v>2016</v>
      </c>
    </row>
    <row r="8634" spans="1:54" hidden="1" x14ac:dyDescent="0.2">
      <c r="A8634">
        <v>754</v>
      </c>
      <c r="B8634" t="s">
        <v>353</v>
      </c>
      <c r="C8634" t="s">
        <v>241</v>
      </c>
      <c r="D8634" t="s">
        <v>88</v>
      </c>
      <c r="E8634" t="s">
        <v>240</v>
      </c>
      <c r="F8634" t="s">
        <v>239</v>
      </c>
      <c r="G8634" t="s">
        <v>217</v>
      </c>
      <c r="I8634" t="s">
        <v>238</v>
      </c>
      <c r="J8634" s="3" t="s">
        <v>215</v>
      </c>
      <c r="K8634" s="3" t="s">
        <v>215</v>
      </c>
      <c r="L8634" s="3" t="s">
        <v>215</v>
      </c>
      <c r="M8634" s="3" t="s">
        <v>215</v>
      </c>
      <c r="N8634" s="3" t="s">
        <v>215</v>
      </c>
      <c r="O8634" s="3" t="s">
        <v>215</v>
      </c>
      <c r="P8634" s="3" t="s">
        <v>215</v>
      </c>
      <c r="Q8634" s="3" t="s">
        <v>215</v>
      </c>
      <c r="R8634" s="3" t="s">
        <v>215</v>
      </c>
      <c r="S8634" s="3" t="s">
        <v>215</v>
      </c>
      <c r="T8634" s="3" t="s">
        <v>215</v>
      </c>
      <c r="U8634" s="3" t="s">
        <v>215</v>
      </c>
      <c r="V8634" s="3" t="s">
        <v>215</v>
      </c>
      <c r="W8634" s="3" t="s">
        <v>215</v>
      </c>
      <c r="X8634" s="3" t="s">
        <v>215</v>
      </c>
      <c r="Y8634" s="3" t="s">
        <v>215</v>
      </c>
      <c r="Z8634" s="3" t="s">
        <v>215</v>
      </c>
      <c r="AA8634" s="3" t="s">
        <v>215</v>
      </c>
      <c r="AB8634" s="3" t="s">
        <v>215</v>
      </c>
      <c r="AC8634" s="3" t="s">
        <v>215</v>
      </c>
      <c r="AD8634" s="3">
        <v>3.9009999999999998</v>
      </c>
      <c r="AE8634" s="3">
        <v>-3.6560000000000001</v>
      </c>
      <c r="AF8634" s="3">
        <v>-0.92200000000000004</v>
      </c>
      <c r="AG8634" s="3">
        <v>-1.899</v>
      </c>
      <c r="AH8634" s="3">
        <v>0.51100000000000001</v>
      </c>
      <c r="AI8634" s="3">
        <v>-4.7E-2</v>
      </c>
      <c r="AJ8634" s="3">
        <v>18.542999999999999</v>
      </c>
      <c r="AK8634" s="3">
        <v>0.34200000000000003</v>
      </c>
      <c r="AL8634" s="3">
        <v>0.748</v>
      </c>
      <c r="AM8634" s="3">
        <v>-0.72199999999999998</v>
      </c>
      <c r="AN8634" s="3">
        <v>-1.0229999999999999</v>
      </c>
      <c r="AO8634" s="3">
        <v>-0.83399999999999996</v>
      </c>
      <c r="AP8634" s="3">
        <v>-1.5089999999999999</v>
      </c>
      <c r="AQ8634" s="3">
        <v>-4.6769999999999996</v>
      </c>
      <c r="AR8634" s="3">
        <v>-3.4830000000000001</v>
      </c>
      <c r="AS8634" s="3">
        <v>-6.4889999999999999</v>
      </c>
      <c r="AT8634" s="3">
        <v>-2.3540000000000001</v>
      </c>
      <c r="AU8634" s="3">
        <v>-3.2770000000000001</v>
      </c>
      <c r="AV8634" s="3">
        <v>-3.9</v>
      </c>
      <c r="AW8634" s="3">
        <v>-3.2189999999999999</v>
      </c>
      <c r="AX8634" s="3">
        <v>-3.145</v>
      </c>
      <c r="AY8634" s="3">
        <v>-2.2349999999999999</v>
      </c>
      <c r="AZ8634" s="3">
        <v>-2.004</v>
      </c>
      <c r="BA8634">
        <v>-1.2929999999999999</v>
      </c>
      <c r="BB8634">
        <v>2016</v>
      </c>
    </row>
    <row r="8635" spans="1:54" hidden="1" x14ac:dyDescent="0.2">
      <c r="A8635">
        <v>754</v>
      </c>
      <c r="B8635" t="s">
        <v>353</v>
      </c>
      <c r="C8635" t="s">
        <v>237</v>
      </c>
      <c r="D8635" t="s">
        <v>88</v>
      </c>
      <c r="E8635" t="s">
        <v>235</v>
      </c>
      <c r="F8635" t="s">
        <v>234</v>
      </c>
      <c r="G8635" t="s">
        <v>225</v>
      </c>
      <c r="H8635" t="s">
        <v>222</v>
      </c>
      <c r="I8635" t="s">
        <v>1934</v>
      </c>
      <c r="J8635" s="3" t="s">
        <v>215</v>
      </c>
      <c r="K8635" s="3" t="s">
        <v>215</v>
      </c>
      <c r="L8635" s="3" t="s">
        <v>215</v>
      </c>
      <c r="M8635" s="3" t="s">
        <v>215</v>
      </c>
      <c r="N8635" s="3" t="s">
        <v>215</v>
      </c>
      <c r="O8635" s="3" t="s">
        <v>215</v>
      </c>
      <c r="P8635" s="3" t="s">
        <v>215</v>
      </c>
      <c r="Q8635" s="3" t="s">
        <v>215</v>
      </c>
      <c r="R8635" s="3" t="s">
        <v>215</v>
      </c>
      <c r="S8635" s="3" t="s">
        <v>215</v>
      </c>
      <c r="T8635" s="3" t="s">
        <v>215</v>
      </c>
      <c r="U8635" s="3" t="s">
        <v>215</v>
      </c>
      <c r="V8635" s="3" t="s">
        <v>215</v>
      </c>
      <c r="W8635" s="3" t="s">
        <v>215</v>
      </c>
      <c r="X8635" s="3" t="s">
        <v>215</v>
      </c>
      <c r="Y8635" s="3" t="s">
        <v>215</v>
      </c>
      <c r="Z8635" s="3" t="s">
        <v>215</v>
      </c>
      <c r="AA8635" s="3" t="s">
        <v>215</v>
      </c>
      <c r="AB8635" s="3" t="s">
        <v>215</v>
      </c>
      <c r="AC8635" s="3" t="s">
        <v>215</v>
      </c>
      <c r="AD8635" s="3">
        <v>3.2360000000000002</v>
      </c>
      <c r="AE8635" s="3">
        <v>3.2370000000000001</v>
      </c>
      <c r="AF8635" s="3">
        <v>4.01</v>
      </c>
      <c r="AG8635" s="3">
        <v>5.55</v>
      </c>
      <c r="AH8635" s="3">
        <v>5.7270000000000003</v>
      </c>
      <c r="AI8635" s="3">
        <v>4.8689999999999998</v>
      </c>
      <c r="AJ8635" s="3">
        <v>9.93</v>
      </c>
      <c r="AK8635" s="3">
        <v>9.9030000000000005</v>
      </c>
      <c r="AL8635" s="3">
        <v>10.925000000000001</v>
      </c>
      <c r="AM8635" s="3">
        <v>12.736000000000001</v>
      </c>
      <c r="AN8635" s="3">
        <v>15.5</v>
      </c>
      <c r="AO8635" s="3">
        <v>18.721</v>
      </c>
      <c r="AP8635" s="3">
        <v>26.334</v>
      </c>
      <c r="AQ8635" s="3">
        <v>38.119999999999997</v>
      </c>
      <c r="AR8635" s="3">
        <v>53.052999999999997</v>
      </c>
      <c r="AS8635" s="3">
        <v>102.854</v>
      </c>
      <c r="AT8635" s="3">
        <v>110.926</v>
      </c>
      <c r="AU8635" s="3">
        <v>136.80799999999999</v>
      </c>
      <c r="AV8635" s="3">
        <v>172.42</v>
      </c>
      <c r="AW8635" s="3">
        <v>206.30799999999999</v>
      </c>
      <c r="AX8635" s="3">
        <v>243.923</v>
      </c>
      <c r="AY8635" s="3">
        <v>282.87299999999999</v>
      </c>
      <c r="AZ8635" s="3">
        <v>324.50799999999998</v>
      </c>
      <c r="BA8635">
        <v>366.68299999999999</v>
      </c>
      <c r="BB8635">
        <v>2016</v>
      </c>
    </row>
    <row r="8636" spans="1:54" hidden="1" x14ac:dyDescent="0.2">
      <c r="A8636">
        <v>754</v>
      </c>
      <c r="B8636" t="s">
        <v>353</v>
      </c>
      <c r="C8636" t="s">
        <v>236</v>
      </c>
      <c r="D8636" t="s">
        <v>88</v>
      </c>
      <c r="E8636" t="s">
        <v>235</v>
      </c>
      <c r="F8636" t="s">
        <v>234</v>
      </c>
      <c r="G8636" t="s">
        <v>217</v>
      </c>
      <c r="I8636" t="s">
        <v>354</v>
      </c>
      <c r="J8636" s="3" t="s">
        <v>215</v>
      </c>
      <c r="K8636" s="3" t="s">
        <v>215</v>
      </c>
      <c r="L8636" s="3" t="s">
        <v>215</v>
      </c>
      <c r="M8636" s="3" t="s">
        <v>215</v>
      </c>
      <c r="N8636" s="3" t="s">
        <v>215</v>
      </c>
      <c r="O8636" s="3" t="s">
        <v>215</v>
      </c>
      <c r="P8636" s="3" t="s">
        <v>215</v>
      </c>
      <c r="Q8636" s="3" t="s">
        <v>215</v>
      </c>
      <c r="R8636" s="3" t="s">
        <v>215</v>
      </c>
      <c r="S8636" s="3" t="s">
        <v>215</v>
      </c>
      <c r="T8636" s="3" t="s">
        <v>215</v>
      </c>
      <c r="U8636" s="3" t="s">
        <v>215</v>
      </c>
      <c r="V8636" s="3" t="s">
        <v>215</v>
      </c>
      <c r="W8636" s="3" t="s">
        <v>215</v>
      </c>
      <c r="X8636" s="3" t="s">
        <v>215</v>
      </c>
      <c r="Y8636" s="3" t="s">
        <v>215</v>
      </c>
      <c r="Z8636" s="3" t="s">
        <v>215</v>
      </c>
      <c r="AA8636" s="3" t="s">
        <v>215</v>
      </c>
      <c r="AB8636" s="3" t="s">
        <v>215</v>
      </c>
      <c r="AC8636" s="3" t="s">
        <v>215</v>
      </c>
      <c r="AD8636" s="3">
        <v>28.888999999999999</v>
      </c>
      <c r="AE8636" s="3">
        <v>21.893000000000001</v>
      </c>
      <c r="AF8636" s="3">
        <v>21.736999999999998</v>
      </c>
      <c r="AG8636" s="3">
        <v>23.920999999999999</v>
      </c>
      <c r="AH8636" s="3">
        <v>19.262</v>
      </c>
      <c r="AI8636" s="3">
        <v>13.093</v>
      </c>
      <c r="AJ8636" s="3">
        <v>21.603999999999999</v>
      </c>
      <c r="AK8636" s="3">
        <v>17.600999999999999</v>
      </c>
      <c r="AL8636" s="3">
        <v>16.283999999999999</v>
      </c>
      <c r="AM8636" s="3">
        <v>16.466000000000001</v>
      </c>
      <c r="AN8636" s="3">
        <v>15.944000000000001</v>
      </c>
      <c r="AO8636" s="3">
        <v>16.417000000000002</v>
      </c>
      <c r="AP8636" s="3">
        <v>20.061</v>
      </c>
      <c r="AQ8636" s="3">
        <v>25.19</v>
      </c>
      <c r="AR8636" s="3">
        <v>31.757999999999999</v>
      </c>
      <c r="AS8636" s="3">
        <v>56.087000000000003</v>
      </c>
      <c r="AT8636" s="3">
        <v>51.331000000000003</v>
      </c>
      <c r="AU8636" s="3">
        <v>56.348999999999997</v>
      </c>
      <c r="AV8636" s="3">
        <v>61.293999999999997</v>
      </c>
      <c r="AW8636" s="3">
        <v>64.828999999999994</v>
      </c>
      <c r="AX8636" s="3">
        <v>68.016000000000005</v>
      </c>
      <c r="AY8636" s="3">
        <v>69.944000000000003</v>
      </c>
      <c r="AZ8636" s="3">
        <v>71.238</v>
      </c>
      <c r="BA8636">
        <v>71.647999999999996</v>
      </c>
      <c r="BB8636">
        <v>2016</v>
      </c>
    </row>
    <row r="8637" spans="1:54" hidden="1" x14ac:dyDescent="0.2">
      <c r="A8637">
        <v>754</v>
      </c>
      <c r="B8637" t="s">
        <v>353</v>
      </c>
      <c r="C8637" t="s">
        <v>233</v>
      </c>
      <c r="D8637" t="s">
        <v>88</v>
      </c>
      <c r="E8637" t="s">
        <v>231</v>
      </c>
      <c r="F8637" t="s">
        <v>230</v>
      </c>
      <c r="G8637" t="s">
        <v>225</v>
      </c>
      <c r="H8637" t="s">
        <v>222</v>
      </c>
      <c r="I8637" t="s">
        <v>1934</v>
      </c>
      <c r="J8637" s="3" t="s">
        <v>215</v>
      </c>
      <c r="K8637" s="3" t="s">
        <v>215</v>
      </c>
      <c r="L8637" s="3" t="s">
        <v>215</v>
      </c>
      <c r="M8637" s="3" t="s">
        <v>215</v>
      </c>
      <c r="N8637" s="3" t="s">
        <v>215</v>
      </c>
      <c r="O8637" s="3" t="s">
        <v>215</v>
      </c>
      <c r="P8637" s="3" t="s">
        <v>215</v>
      </c>
      <c r="Q8637" s="3" t="s">
        <v>215</v>
      </c>
      <c r="R8637" s="3" t="s">
        <v>215</v>
      </c>
      <c r="S8637" s="3" t="s">
        <v>215</v>
      </c>
      <c r="T8637" s="3" t="s">
        <v>215</v>
      </c>
      <c r="U8637" s="3" t="s">
        <v>215</v>
      </c>
      <c r="V8637" s="3" t="s">
        <v>215</v>
      </c>
      <c r="W8637" s="3" t="s">
        <v>215</v>
      </c>
      <c r="X8637" s="3" t="s">
        <v>215</v>
      </c>
      <c r="Y8637" s="3" t="s">
        <v>215</v>
      </c>
      <c r="Z8637" s="3" t="s">
        <v>215</v>
      </c>
      <c r="AA8637" s="3" t="s">
        <v>215</v>
      </c>
      <c r="AB8637" s="3" t="s">
        <v>215</v>
      </c>
      <c r="AC8637" s="3" t="s">
        <v>215</v>
      </c>
      <c r="AD8637" s="3">
        <v>29.231000000000002</v>
      </c>
      <c r="AE8637" s="3">
        <v>31.084</v>
      </c>
      <c r="AF8637" s="3">
        <v>33.25</v>
      </c>
      <c r="AG8637" s="3">
        <v>36.997</v>
      </c>
      <c r="AH8637" s="3">
        <v>38.622999999999998</v>
      </c>
      <c r="AI8637" s="3">
        <v>28.164000000000001</v>
      </c>
      <c r="AJ8637" s="3">
        <v>11.49</v>
      </c>
      <c r="AK8637" s="3">
        <v>12.339</v>
      </c>
      <c r="AL8637" s="3">
        <v>12.879</v>
      </c>
      <c r="AM8637" s="3">
        <v>15.874000000000001</v>
      </c>
      <c r="AN8637" s="3">
        <v>18.366</v>
      </c>
      <c r="AO8637" s="3">
        <v>23.722000000000001</v>
      </c>
      <c r="AP8637" s="3">
        <v>33.375999999999998</v>
      </c>
      <c r="AQ8637" s="3">
        <v>40.991999999999997</v>
      </c>
      <c r="AR8637" s="3">
        <v>60.368000000000002</v>
      </c>
      <c r="AS8637" s="3">
        <v>114.173</v>
      </c>
      <c r="AT8637" s="3">
        <v>131.101</v>
      </c>
      <c r="AU8637" s="3">
        <v>151.03700000000001</v>
      </c>
      <c r="AV8637" s="3">
        <v>184.30799999999999</v>
      </c>
      <c r="AW8637" s="3">
        <v>216.53</v>
      </c>
      <c r="AX8637" s="3">
        <v>247.851</v>
      </c>
      <c r="AY8637" s="3">
        <v>286.80099999999999</v>
      </c>
      <c r="AZ8637" s="3">
        <v>328.43599999999998</v>
      </c>
      <c r="BA8637">
        <v>370.61</v>
      </c>
      <c r="BB8637">
        <v>2016</v>
      </c>
    </row>
    <row r="8638" spans="1:54" hidden="1" x14ac:dyDescent="0.2">
      <c r="A8638">
        <v>754</v>
      </c>
      <c r="B8638" t="s">
        <v>353</v>
      </c>
      <c r="C8638" t="s">
        <v>232</v>
      </c>
      <c r="D8638" t="s">
        <v>88</v>
      </c>
      <c r="E8638" t="s">
        <v>231</v>
      </c>
      <c r="F8638" t="s">
        <v>230</v>
      </c>
      <c r="G8638" t="s">
        <v>217</v>
      </c>
      <c r="I8638" t="s">
        <v>229</v>
      </c>
      <c r="J8638" s="3" t="s">
        <v>215</v>
      </c>
      <c r="K8638" s="3" t="s">
        <v>215</v>
      </c>
      <c r="L8638" s="3" t="s">
        <v>215</v>
      </c>
      <c r="M8638" s="3" t="s">
        <v>215</v>
      </c>
      <c r="N8638" s="3" t="s">
        <v>215</v>
      </c>
      <c r="O8638" s="3" t="s">
        <v>215</v>
      </c>
      <c r="P8638" s="3" t="s">
        <v>215</v>
      </c>
      <c r="Q8638" s="3" t="s">
        <v>215</v>
      </c>
      <c r="R8638" s="3" t="s">
        <v>215</v>
      </c>
      <c r="S8638" s="3" t="s">
        <v>215</v>
      </c>
      <c r="T8638" s="3" t="s">
        <v>215</v>
      </c>
      <c r="U8638" s="3" t="s">
        <v>215</v>
      </c>
      <c r="V8638" s="3" t="s">
        <v>215</v>
      </c>
      <c r="W8638" s="3" t="s">
        <v>215</v>
      </c>
      <c r="X8638" s="3" t="s">
        <v>215</v>
      </c>
      <c r="Y8638" s="3" t="s">
        <v>215</v>
      </c>
      <c r="Z8638" s="3" t="s">
        <v>215</v>
      </c>
      <c r="AA8638" s="3" t="s">
        <v>215</v>
      </c>
      <c r="AB8638" s="3" t="s">
        <v>215</v>
      </c>
      <c r="AC8638" s="3" t="s">
        <v>215</v>
      </c>
      <c r="AD8638" s="3">
        <v>260.964</v>
      </c>
      <c r="AE8638" s="3">
        <v>210.24299999999999</v>
      </c>
      <c r="AF8638" s="3">
        <v>180.244</v>
      </c>
      <c r="AG8638" s="3">
        <v>159.458</v>
      </c>
      <c r="AH8638" s="3">
        <v>129.91399999999999</v>
      </c>
      <c r="AI8638" s="3">
        <v>75.73</v>
      </c>
      <c r="AJ8638" s="3">
        <v>24.998999999999999</v>
      </c>
      <c r="AK8638" s="3">
        <v>21.931999999999999</v>
      </c>
      <c r="AL8638" s="3">
        <v>19.196000000000002</v>
      </c>
      <c r="AM8638" s="3">
        <v>20.521999999999998</v>
      </c>
      <c r="AN8638" s="3">
        <v>18.891999999999999</v>
      </c>
      <c r="AO8638" s="3">
        <v>20.803000000000001</v>
      </c>
      <c r="AP8638" s="3">
        <v>25.425000000000001</v>
      </c>
      <c r="AQ8638" s="3">
        <v>27.088000000000001</v>
      </c>
      <c r="AR8638" s="3">
        <v>36.137</v>
      </c>
      <c r="AS8638" s="3">
        <v>62.26</v>
      </c>
      <c r="AT8638" s="3">
        <v>60.667000000000002</v>
      </c>
      <c r="AU8638" s="3">
        <v>62.209000000000003</v>
      </c>
      <c r="AV8638" s="3">
        <v>65.52</v>
      </c>
      <c r="AW8638" s="3">
        <v>68.040999999999997</v>
      </c>
      <c r="AX8638" s="3">
        <v>69.111000000000004</v>
      </c>
      <c r="AY8638" s="3">
        <v>70.915000000000006</v>
      </c>
      <c r="AZ8638" s="3">
        <v>72.099999999999994</v>
      </c>
      <c r="BA8638">
        <v>72.415000000000006</v>
      </c>
      <c r="BB8638">
        <v>2016</v>
      </c>
    </row>
    <row r="8639" spans="1:54" hidden="1" x14ac:dyDescent="0.2">
      <c r="A8639">
        <v>754</v>
      </c>
      <c r="B8639" t="s">
        <v>353</v>
      </c>
      <c r="C8639" t="s">
        <v>228</v>
      </c>
      <c r="D8639" t="s">
        <v>88</v>
      </c>
      <c r="E8639" t="s">
        <v>227</v>
      </c>
      <c r="F8639" t="s">
        <v>226</v>
      </c>
      <c r="G8639" t="s">
        <v>225</v>
      </c>
      <c r="H8639" t="s">
        <v>222</v>
      </c>
      <c r="I8639" t="s">
        <v>1934</v>
      </c>
      <c r="J8639" s="3">
        <v>3.0000000000000001E-3</v>
      </c>
      <c r="K8639" s="3">
        <v>4.0000000000000001E-3</v>
      </c>
      <c r="L8639" s="3">
        <v>4.0000000000000001E-3</v>
      </c>
      <c r="M8639" s="3">
        <v>5.0000000000000001E-3</v>
      </c>
      <c r="N8639" s="3">
        <v>5.0000000000000001E-3</v>
      </c>
      <c r="O8639" s="3">
        <v>8.0000000000000002E-3</v>
      </c>
      <c r="P8639" s="3">
        <v>1.4999999999999999E-2</v>
      </c>
      <c r="Q8639" s="3">
        <v>2.1999999999999999E-2</v>
      </c>
      <c r="R8639" s="3">
        <v>3.4000000000000002E-2</v>
      </c>
      <c r="S8639" s="3">
        <v>6.0999999999999999E-2</v>
      </c>
      <c r="T8639" s="3">
        <v>0.126</v>
      </c>
      <c r="U8639" s="3">
        <v>0.24299999999999999</v>
      </c>
      <c r="V8639" s="3">
        <v>0.63300000000000001</v>
      </c>
      <c r="W8639" s="3">
        <v>1.6479999999999999</v>
      </c>
      <c r="X8639" s="3">
        <v>2.4910000000000001</v>
      </c>
      <c r="Y8639" s="3">
        <v>3.3420000000000001</v>
      </c>
      <c r="Z8639" s="3">
        <v>4.3929999999999998</v>
      </c>
      <c r="AA8639" s="3">
        <v>5.7169999999999996</v>
      </c>
      <c r="AB8639" s="3">
        <v>6.7039999999999997</v>
      </c>
      <c r="AC8639" s="3">
        <v>8.3160000000000007</v>
      </c>
      <c r="AD8639" s="3">
        <v>11.201000000000001</v>
      </c>
      <c r="AE8639" s="3">
        <v>14.785</v>
      </c>
      <c r="AF8639" s="3">
        <v>18.446999999999999</v>
      </c>
      <c r="AG8639" s="3">
        <v>23.202000000000002</v>
      </c>
      <c r="AH8639" s="3">
        <v>29.73</v>
      </c>
      <c r="AI8639" s="3">
        <v>37.189</v>
      </c>
      <c r="AJ8639" s="3">
        <v>45.963999999999999</v>
      </c>
      <c r="AK8639" s="3">
        <v>56.262999999999998</v>
      </c>
      <c r="AL8639" s="3">
        <v>67.088999999999999</v>
      </c>
      <c r="AM8639" s="3">
        <v>77.347999999999999</v>
      </c>
      <c r="AN8639" s="3">
        <v>97.215999999999994</v>
      </c>
      <c r="AO8639" s="3">
        <v>114.03</v>
      </c>
      <c r="AP8639" s="3">
        <v>131.27199999999999</v>
      </c>
      <c r="AQ8639" s="3">
        <v>151.33099999999999</v>
      </c>
      <c r="AR8639" s="3">
        <v>167.053</v>
      </c>
      <c r="AS8639" s="3">
        <v>183.381</v>
      </c>
      <c r="AT8639" s="3">
        <v>216.09800000000001</v>
      </c>
      <c r="AU8639" s="3">
        <v>242.78899999999999</v>
      </c>
      <c r="AV8639" s="3">
        <v>281.30099999999999</v>
      </c>
      <c r="AW8639" s="3">
        <v>318.23399999999998</v>
      </c>
      <c r="AX8639" s="3">
        <v>358.625</v>
      </c>
      <c r="AY8639" s="3">
        <v>404.42700000000002</v>
      </c>
      <c r="AZ8639" s="3">
        <v>455.52699999999999</v>
      </c>
      <c r="BA8639">
        <v>511.78399999999999</v>
      </c>
      <c r="BB8639">
        <v>2016</v>
      </c>
    </row>
    <row r="8640" spans="1:54" hidden="1" x14ac:dyDescent="0.2">
      <c r="A8640">
        <v>754</v>
      </c>
      <c r="B8640" t="s">
        <v>353</v>
      </c>
      <c r="C8640" t="s">
        <v>224</v>
      </c>
      <c r="D8640" t="s">
        <v>88</v>
      </c>
      <c r="E8640" t="s">
        <v>219</v>
      </c>
      <c r="F8640" t="s">
        <v>218</v>
      </c>
      <c r="G8640" t="s">
        <v>223</v>
      </c>
      <c r="H8640" t="s">
        <v>222</v>
      </c>
      <c r="I8640" t="s">
        <v>1935</v>
      </c>
      <c r="J8640" s="3">
        <v>-0.58899999999999997</v>
      </c>
      <c r="K8640" s="3">
        <v>-0.86899999999999999</v>
      </c>
      <c r="L8640" s="3">
        <v>-0.74099999999999999</v>
      </c>
      <c r="M8640" s="3">
        <v>-0.32900000000000001</v>
      </c>
      <c r="N8640" s="3">
        <v>-0.33200000000000002</v>
      </c>
      <c r="O8640" s="3">
        <v>-0.35</v>
      </c>
      <c r="P8640" s="3">
        <v>-0.28599999999999998</v>
      </c>
      <c r="Q8640" s="3">
        <v>-0.104</v>
      </c>
      <c r="R8640" s="3">
        <v>1.4999999999999999E-2</v>
      </c>
      <c r="S8640" s="3">
        <v>-0.151</v>
      </c>
      <c r="T8640" s="3">
        <v>-9.2999999999999999E-2</v>
      </c>
      <c r="U8640" s="3">
        <v>8.9999999999999993E-3</v>
      </c>
      <c r="V8640" s="3">
        <v>-0.11799999999999999</v>
      </c>
      <c r="W8640" s="3">
        <v>-8.7999999999999995E-2</v>
      </c>
      <c r="X8640" s="3">
        <v>4.7E-2</v>
      </c>
      <c r="Y8640" s="3">
        <v>-0.14499999999999999</v>
      </c>
      <c r="Z8640" s="3">
        <v>-0.122</v>
      </c>
      <c r="AA8640" s="3">
        <v>-0.182</v>
      </c>
      <c r="AB8640" s="3">
        <v>-0.56999999999999995</v>
      </c>
      <c r="AC8640" s="3">
        <v>-0.38600000000000001</v>
      </c>
      <c r="AD8640" s="3">
        <v>-0.438</v>
      </c>
      <c r="AE8640" s="3">
        <v>-0.67400000000000004</v>
      </c>
      <c r="AF8640" s="3">
        <v>-0.50900000000000001</v>
      </c>
      <c r="AG8640" s="3">
        <v>-0.50700000000000001</v>
      </c>
      <c r="AH8640" s="3">
        <v>-0.188</v>
      </c>
      <c r="AI8640" s="3">
        <v>-0.23200000000000001</v>
      </c>
      <c r="AJ8640" s="3">
        <v>0.59299999999999997</v>
      </c>
      <c r="AK8640" s="3">
        <v>-0.17399999999999999</v>
      </c>
      <c r="AL8640" s="3">
        <v>-0.59699999999999998</v>
      </c>
      <c r="AM8640" s="3">
        <v>0.91300000000000003</v>
      </c>
      <c r="AN8640" s="3">
        <v>1.5249999999999999</v>
      </c>
      <c r="AO8640" s="3">
        <v>1.093</v>
      </c>
      <c r="AP8640" s="3">
        <v>1.373</v>
      </c>
      <c r="AQ8640" s="3">
        <v>-0.16500000000000001</v>
      </c>
      <c r="AR8640" s="3">
        <v>0.57099999999999995</v>
      </c>
      <c r="AS8640" s="3">
        <v>-0.83099999999999996</v>
      </c>
      <c r="AT8640" s="3">
        <v>-0.93400000000000005</v>
      </c>
      <c r="AU8640" s="3">
        <v>-0.83199999999999996</v>
      </c>
      <c r="AV8640" s="3">
        <v>-0.67300000000000004</v>
      </c>
      <c r="AW8640" s="3">
        <v>-0.51700000000000002</v>
      </c>
      <c r="AX8640" s="3">
        <v>-0.46300000000000002</v>
      </c>
      <c r="AY8640" s="3">
        <v>-0.46300000000000002</v>
      </c>
      <c r="AZ8640" s="3">
        <v>-0.48699999999999999</v>
      </c>
      <c r="BA8640">
        <v>-0.46500000000000002</v>
      </c>
      <c r="BB8640">
        <v>2016</v>
      </c>
    </row>
    <row r="8641" spans="1:54" hidden="1" x14ac:dyDescent="0.2">
      <c r="A8641">
        <v>754</v>
      </c>
      <c r="B8641" t="s">
        <v>353</v>
      </c>
      <c r="C8641" t="s">
        <v>220</v>
      </c>
      <c r="D8641" t="s">
        <v>88</v>
      </c>
      <c r="E8641" t="s">
        <v>219</v>
      </c>
      <c r="F8641" t="s">
        <v>218</v>
      </c>
      <c r="G8641" t="s">
        <v>217</v>
      </c>
      <c r="I8641" t="s">
        <v>216</v>
      </c>
      <c r="J8641" s="3">
        <v>-13.867000000000001</v>
      </c>
      <c r="K8641" s="3">
        <v>-19.809000000000001</v>
      </c>
      <c r="L8641" s="3">
        <v>-17.504999999999999</v>
      </c>
      <c r="M8641" s="3">
        <v>-9.0169999999999995</v>
      </c>
      <c r="N8641" s="3">
        <v>-11.068</v>
      </c>
      <c r="O8641" s="3">
        <v>-12.289</v>
      </c>
      <c r="P8641" s="3">
        <v>-14.602</v>
      </c>
      <c r="Q8641" s="3">
        <v>-4.2750000000000004</v>
      </c>
      <c r="R8641" s="3">
        <v>0.36899999999999999</v>
      </c>
      <c r="S8641" s="3">
        <v>-3.4590000000000001</v>
      </c>
      <c r="T8641" s="3">
        <v>-2.2789999999999999</v>
      </c>
      <c r="U8641" s="3">
        <v>0.24099999999999999</v>
      </c>
      <c r="V8641" s="3">
        <v>-3.2759999999999998</v>
      </c>
      <c r="W8641" s="3">
        <v>-2.4790000000000001</v>
      </c>
      <c r="X8641" s="3">
        <v>1.29</v>
      </c>
      <c r="Y8641" s="3">
        <v>-3.8250000000000002</v>
      </c>
      <c r="Z8641" s="3">
        <v>-3.3879999999999999</v>
      </c>
      <c r="AA8641" s="3">
        <v>-4.2300000000000004</v>
      </c>
      <c r="AB8641" s="3">
        <v>-16.120999999999999</v>
      </c>
      <c r="AC8641" s="3">
        <v>-11.348000000000001</v>
      </c>
      <c r="AD8641" s="3">
        <v>-12.178000000000001</v>
      </c>
      <c r="AE8641" s="3">
        <v>-16.471</v>
      </c>
      <c r="AF8641" s="3">
        <v>-12.144</v>
      </c>
      <c r="AG8641" s="3">
        <v>-10.333</v>
      </c>
      <c r="AH8641" s="3">
        <v>-3.016</v>
      </c>
      <c r="AI8641" s="3">
        <v>-2.786</v>
      </c>
      <c r="AJ8641" s="3">
        <v>4.6449999999999996</v>
      </c>
      <c r="AK8641" s="3">
        <v>-1.238</v>
      </c>
      <c r="AL8641" s="3">
        <v>-3.331</v>
      </c>
      <c r="AM8641" s="3">
        <v>5.9539999999999997</v>
      </c>
      <c r="AN8641" s="3">
        <v>7.5270000000000001</v>
      </c>
      <c r="AO8641" s="3">
        <v>4.6580000000000004</v>
      </c>
      <c r="AP8641" s="3">
        <v>5.3819999999999997</v>
      </c>
      <c r="AQ8641" s="3">
        <v>-0.58899999999999997</v>
      </c>
      <c r="AR8641" s="3">
        <v>2.1030000000000002</v>
      </c>
      <c r="AS8641" s="3">
        <v>-3.911</v>
      </c>
      <c r="AT8641" s="3">
        <v>-4.4610000000000003</v>
      </c>
      <c r="AU8641" s="3">
        <v>-3.2610000000000001</v>
      </c>
      <c r="AV8641" s="3">
        <v>-2.5640000000000001</v>
      </c>
      <c r="AW8641" s="3">
        <v>-1.899</v>
      </c>
      <c r="AX8641" s="3">
        <v>-1.623</v>
      </c>
      <c r="AY8641" s="3">
        <v>-1.5329999999999999</v>
      </c>
      <c r="AZ8641" s="3">
        <v>-1.5129999999999999</v>
      </c>
      <c r="BA8641">
        <v>-1.349</v>
      </c>
      <c r="BB8641">
        <v>2016</v>
      </c>
    </row>
    <row r="8642" spans="1:54" x14ac:dyDescent="0.2">
      <c r="A8642">
        <v>698</v>
      </c>
      <c r="B8642" t="s">
        <v>221</v>
      </c>
      <c r="C8642" t="s">
        <v>352</v>
      </c>
      <c r="D8642" t="s">
        <v>85</v>
      </c>
      <c r="E8642" t="s">
        <v>349</v>
      </c>
      <c r="F8642" t="s">
        <v>351</v>
      </c>
      <c r="G8642" t="s">
        <v>225</v>
      </c>
      <c r="H8642" t="s">
        <v>222</v>
      </c>
      <c r="I8642" t="s">
        <v>1936</v>
      </c>
      <c r="J8642" s="3" t="s">
        <v>215</v>
      </c>
      <c r="K8642" s="3" t="s">
        <v>215</v>
      </c>
      <c r="L8642" s="3" t="s">
        <v>215</v>
      </c>
      <c r="M8642" s="3" t="s">
        <v>215</v>
      </c>
      <c r="N8642" s="3" t="s">
        <v>215</v>
      </c>
      <c r="O8642" s="3" t="s">
        <v>215</v>
      </c>
      <c r="P8642" s="3" t="s">
        <v>215</v>
      </c>
      <c r="Q8642" s="3" t="s">
        <v>215</v>
      </c>
      <c r="R8642" s="3" t="s">
        <v>215</v>
      </c>
      <c r="S8642" s="3" t="s">
        <v>215</v>
      </c>
      <c r="T8642" s="3" t="s">
        <v>215</v>
      </c>
      <c r="U8642" s="3" t="s">
        <v>215</v>
      </c>
      <c r="V8642" s="3" t="s">
        <v>215</v>
      </c>
      <c r="W8642" s="3" t="s">
        <v>215</v>
      </c>
      <c r="X8642" s="3" t="s">
        <v>215</v>
      </c>
      <c r="Y8642" s="3" t="s">
        <v>215</v>
      </c>
      <c r="Z8642" s="3" t="s">
        <v>215</v>
      </c>
      <c r="AA8642" s="3" t="s">
        <v>215</v>
      </c>
      <c r="AB8642" s="3">
        <v>15.798</v>
      </c>
      <c r="AC8642" s="3">
        <v>15.622</v>
      </c>
      <c r="AD8642" s="3">
        <v>14.961</v>
      </c>
      <c r="AE8642" s="3">
        <v>14.893000000000001</v>
      </c>
      <c r="AF8642" s="3">
        <v>13.746</v>
      </c>
      <c r="AG8642" s="3">
        <v>11.516</v>
      </c>
      <c r="AH8642" s="3">
        <v>10.794</v>
      </c>
      <c r="AI8642" s="3">
        <v>9.9930000000000003</v>
      </c>
      <c r="AJ8642" s="3">
        <v>9.6379999999999999</v>
      </c>
      <c r="AK8642" s="3">
        <v>9.31</v>
      </c>
      <c r="AL8642" s="3">
        <v>7.7910000000000004</v>
      </c>
      <c r="AM8642" s="3">
        <v>8.3670000000000009</v>
      </c>
      <c r="AN8642" s="3">
        <v>9.6590000000000007</v>
      </c>
      <c r="AO8642" s="3">
        <v>11.237</v>
      </c>
      <c r="AP8642" s="3">
        <v>12.766</v>
      </c>
      <c r="AQ8642" s="3">
        <v>13.439</v>
      </c>
      <c r="AR8642" s="3">
        <v>13.81</v>
      </c>
      <c r="AS8642" s="3">
        <v>14.007</v>
      </c>
      <c r="AT8642" s="3">
        <v>14.1</v>
      </c>
      <c r="AU8642" s="3">
        <v>14.523999999999999</v>
      </c>
      <c r="AV8642" s="3">
        <v>14.872999999999999</v>
      </c>
      <c r="AW8642" s="3">
        <v>15.492000000000001</v>
      </c>
      <c r="AX8642" s="3">
        <v>16.201000000000001</v>
      </c>
      <c r="AY8642" s="3">
        <v>16.962</v>
      </c>
      <c r="AZ8642" s="3">
        <v>17.808</v>
      </c>
      <c r="BA8642">
        <v>18.698</v>
      </c>
      <c r="BB8642">
        <v>2013</v>
      </c>
    </row>
    <row r="8643" spans="1:54" hidden="1" x14ac:dyDescent="0.2">
      <c r="A8643">
        <v>698</v>
      </c>
      <c r="B8643" t="s">
        <v>221</v>
      </c>
      <c r="C8643" t="s">
        <v>350</v>
      </c>
      <c r="D8643" t="s">
        <v>85</v>
      </c>
      <c r="E8643" t="s">
        <v>349</v>
      </c>
      <c r="F8643" t="s">
        <v>348</v>
      </c>
      <c r="G8643" t="s">
        <v>275</v>
      </c>
      <c r="I8643" t="s">
        <v>347</v>
      </c>
      <c r="J8643" s="3" t="s">
        <v>215</v>
      </c>
      <c r="K8643" s="3" t="s">
        <v>215</v>
      </c>
      <c r="L8643" s="3" t="s">
        <v>215</v>
      </c>
      <c r="M8643" s="3" t="s">
        <v>215</v>
      </c>
      <c r="N8643" s="3" t="s">
        <v>215</v>
      </c>
      <c r="O8643" s="3" t="s">
        <v>215</v>
      </c>
      <c r="P8643" s="3" t="s">
        <v>215</v>
      </c>
      <c r="Q8643" s="3" t="s">
        <v>215</v>
      </c>
      <c r="R8643" s="3" t="s">
        <v>215</v>
      </c>
      <c r="S8643" s="3" t="s">
        <v>215</v>
      </c>
      <c r="T8643" s="3" t="s">
        <v>215</v>
      </c>
      <c r="U8643" s="3" t="s">
        <v>215</v>
      </c>
      <c r="V8643" s="3" t="s">
        <v>215</v>
      </c>
      <c r="W8643" s="3" t="s">
        <v>215</v>
      </c>
      <c r="X8643" s="3" t="s">
        <v>215</v>
      </c>
      <c r="Y8643" s="3" t="s">
        <v>215</v>
      </c>
      <c r="Z8643" s="3" t="s">
        <v>215</v>
      </c>
      <c r="AA8643" s="3" t="s">
        <v>215</v>
      </c>
      <c r="AB8643" s="3" t="s">
        <v>215</v>
      </c>
      <c r="AC8643" s="3">
        <v>-1.111</v>
      </c>
      <c r="AD8643" s="3">
        <v>-4.2309999999999999</v>
      </c>
      <c r="AE8643" s="3">
        <v>-0.45400000000000001</v>
      </c>
      <c r="AF8643" s="3">
        <v>-7.7039999999999997</v>
      </c>
      <c r="AG8643" s="3">
        <v>-16.224</v>
      </c>
      <c r="AH8643" s="3">
        <v>-6.27</v>
      </c>
      <c r="AI8643" s="3">
        <v>-7.4130000000000003</v>
      </c>
      <c r="AJ8643" s="3">
        <v>-3.556</v>
      </c>
      <c r="AK8643" s="3">
        <v>-3.4009999999999998</v>
      </c>
      <c r="AL8643" s="3">
        <v>-16.323</v>
      </c>
      <c r="AM8643" s="3">
        <v>7.3959999999999999</v>
      </c>
      <c r="AN8643" s="3">
        <v>15.446999999999999</v>
      </c>
      <c r="AO8643" s="3">
        <v>16.332000000000001</v>
      </c>
      <c r="AP8643" s="3">
        <v>13.609</v>
      </c>
      <c r="AQ8643" s="3">
        <v>5.27</v>
      </c>
      <c r="AR8643" s="3">
        <v>2.7650000000000001</v>
      </c>
      <c r="AS8643" s="3">
        <v>1.4239999999999999</v>
      </c>
      <c r="AT8643" s="3">
        <v>0.66500000000000004</v>
      </c>
      <c r="AU8643" s="3">
        <v>3.0059999999999998</v>
      </c>
      <c r="AV8643" s="3">
        <v>2.4</v>
      </c>
      <c r="AW8643" s="3">
        <v>4.1660000000000004</v>
      </c>
      <c r="AX8643" s="3">
        <v>4.5709999999999997</v>
      </c>
      <c r="AY8643" s="3">
        <v>4.6989999999999998</v>
      </c>
      <c r="AZ8643" s="3">
        <v>4.9859999999999998</v>
      </c>
      <c r="BA8643">
        <v>5</v>
      </c>
      <c r="BB8643">
        <v>2013</v>
      </c>
    </row>
    <row r="8644" spans="1:54" hidden="1" x14ac:dyDescent="0.2">
      <c r="A8644">
        <v>698</v>
      </c>
      <c r="B8644" t="s">
        <v>221</v>
      </c>
      <c r="C8644" t="s">
        <v>346</v>
      </c>
      <c r="D8644" t="s">
        <v>85</v>
      </c>
      <c r="E8644" t="s">
        <v>342</v>
      </c>
      <c r="F8644" t="s">
        <v>345</v>
      </c>
      <c r="G8644" t="s">
        <v>225</v>
      </c>
      <c r="H8644" t="s">
        <v>222</v>
      </c>
      <c r="I8644" t="s">
        <v>1936</v>
      </c>
      <c r="J8644" s="3" t="s">
        <v>215</v>
      </c>
      <c r="K8644" s="3" t="s">
        <v>215</v>
      </c>
      <c r="L8644" s="3" t="s">
        <v>215</v>
      </c>
      <c r="M8644" s="3" t="s">
        <v>215</v>
      </c>
      <c r="N8644" s="3" t="s">
        <v>215</v>
      </c>
      <c r="O8644" s="3" t="s">
        <v>215</v>
      </c>
      <c r="P8644" s="3" t="s">
        <v>215</v>
      </c>
      <c r="Q8644" s="3" t="s">
        <v>215</v>
      </c>
      <c r="R8644" s="3" t="s">
        <v>215</v>
      </c>
      <c r="S8644" s="3" t="s">
        <v>215</v>
      </c>
      <c r="T8644" s="3">
        <v>8.7799999999999994</v>
      </c>
      <c r="U8644" s="3">
        <v>8.18</v>
      </c>
      <c r="V8644" s="3">
        <v>6.7460000000000004</v>
      </c>
      <c r="W8644" s="3">
        <v>6.5519999999999996</v>
      </c>
      <c r="X8644" s="3">
        <v>6.8890000000000002</v>
      </c>
      <c r="Y8644" s="3">
        <v>7.1520000000000001</v>
      </c>
      <c r="Z8644" s="3">
        <v>8.7579999999999991</v>
      </c>
      <c r="AA8644" s="3">
        <v>8.99</v>
      </c>
      <c r="AB8644" s="3">
        <v>10.473000000000001</v>
      </c>
      <c r="AC8644" s="3">
        <v>10.186999999999999</v>
      </c>
      <c r="AD8644" s="3">
        <v>9.8160000000000007</v>
      </c>
      <c r="AE8644" s="3">
        <v>9.7319999999999993</v>
      </c>
      <c r="AF8644" s="3">
        <v>9.2919999999999998</v>
      </c>
      <c r="AG8644" s="3">
        <v>8.2870000000000008</v>
      </c>
      <c r="AH8644" s="3">
        <v>8.1929999999999996</v>
      </c>
      <c r="AI8644" s="3">
        <v>7.83</v>
      </c>
      <c r="AJ8644" s="3">
        <v>7.0469999999999997</v>
      </c>
      <c r="AK8644" s="3">
        <v>6.7380000000000004</v>
      </c>
      <c r="AL8644" s="3">
        <v>5.8049999999999997</v>
      </c>
      <c r="AM8644" s="3">
        <v>8.3670000000000009</v>
      </c>
      <c r="AN8644" s="3">
        <v>10.067</v>
      </c>
      <c r="AO8644" s="3">
        <v>12.071999999999999</v>
      </c>
      <c r="AP8644" s="3">
        <v>14.058</v>
      </c>
      <c r="AQ8644" s="3">
        <v>15.224</v>
      </c>
      <c r="AR8644" s="3">
        <v>15.834</v>
      </c>
      <c r="AS8644" s="3">
        <v>16.071999999999999</v>
      </c>
      <c r="AT8644" s="3">
        <v>16.117000000000001</v>
      </c>
      <c r="AU8644" s="3">
        <v>17.491</v>
      </c>
      <c r="AV8644" s="3">
        <v>19.395</v>
      </c>
      <c r="AW8644" s="3">
        <v>21.067</v>
      </c>
      <c r="AX8644" s="3">
        <v>22.675999999999998</v>
      </c>
      <c r="AY8644" s="3">
        <v>24.439</v>
      </c>
      <c r="AZ8644" s="3">
        <v>26.411999999999999</v>
      </c>
      <c r="BA8644">
        <v>28.361000000000001</v>
      </c>
      <c r="BB8644">
        <v>2013</v>
      </c>
    </row>
    <row r="8645" spans="1:54" hidden="1" x14ac:dyDescent="0.2">
      <c r="A8645">
        <v>698</v>
      </c>
      <c r="B8645" t="s">
        <v>221</v>
      </c>
      <c r="C8645" t="s">
        <v>344</v>
      </c>
      <c r="D8645" t="s">
        <v>85</v>
      </c>
      <c r="E8645" t="s">
        <v>342</v>
      </c>
      <c r="F8645" t="s">
        <v>343</v>
      </c>
      <c r="G8645" t="s">
        <v>223</v>
      </c>
      <c r="H8645" t="s">
        <v>222</v>
      </c>
      <c r="I8645" t="s">
        <v>310</v>
      </c>
      <c r="J8645" s="3" t="s">
        <v>215</v>
      </c>
      <c r="K8645" s="3" t="s">
        <v>215</v>
      </c>
      <c r="L8645" s="3" t="s">
        <v>215</v>
      </c>
      <c r="M8645" s="3" t="s">
        <v>215</v>
      </c>
      <c r="N8645" s="3" t="s">
        <v>215</v>
      </c>
      <c r="O8645" s="3" t="s">
        <v>215</v>
      </c>
      <c r="P8645" s="3" t="s">
        <v>215</v>
      </c>
      <c r="Q8645" s="3" t="s">
        <v>215</v>
      </c>
      <c r="R8645" s="3" t="s">
        <v>215</v>
      </c>
      <c r="S8645" s="3" t="s">
        <v>215</v>
      </c>
      <c r="T8645" s="3">
        <v>8.7799999999999994</v>
      </c>
      <c r="U8645" s="3">
        <v>8.18</v>
      </c>
      <c r="V8645" s="3">
        <v>6.7460000000000004</v>
      </c>
      <c r="W8645" s="3">
        <v>6.5519999999999996</v>
      </c>
      <c r="X8645" s="3">
        <v>6.8890000000000002</v>
      </c>
      <c r="Y8645" s="3">
        <v>7.1520000000000001</v>
      </c>
      <c r="Z8645" s="3">
        <v>8.7579999999999991</v>
      </c>
      <c r="AA8645" s="3">
        <v>8.99</v>
      </c>
      <c r="AB8645" s="3">
        <v>10.473000000000001</v>
      </c>
      <c r="AC8645" s="3">
        <v>10.186999999999999</v>
      </c>
      <c r="AD8645" s="3">
        <v>9.8160000000000007</v>
      </c>
      <c r="AE8645" s="3">
        <v>9.7319999999999993</v>
      </c>
      <c r="AF8645" s="3">
        <v>9.2919999999999998</v>
      </c>
      <c r="AG8645" s="3">
        <v>8.2870000000000008</v>
      </c>
      <c r="AH8645" s="3">
        <v>8.1929999999999996</v>
      </c>
      <c r="AI8645" s="3">
        <v>7.83</v>
      </c>
      <c r="AJ8645" s="3">
        <v>7.0469999999999997</v>
      </c>
      <c r="AK8645" s="3">
        <v>6.7380000000000004</v>
      </c>
      <c r="AL8645" s="3">
        <v>5.8049999999999997</v>
      </c>
      <c r="AM8645" s="3">
        <v>8.3670000000000009</v>
      </c>
      <c r="AN8645" s="3">
        <v>10.067</v>
      </c>
      <c r="AO8645" s="3">
        <v>12.071999999999999</v>
      </c>
      <c r="AP8645" s="3">
        <v>14.058</v>
      </c>
      <c r="AQ8645" s="3">
        <v>15.224</v>
      </c>
      <c r="AR8645" s="3">
        <v>15.834</v>
      </c>
      <c r="AS8645" s="3">
        <v>16.071999999999999</v>
      </c>
      <c r="AT8645" s="3">
        <v>16.117000000000001</v>
      </c>
      <c r="AU8645" s="3">
        <v>17.491</v>
      </c>
      <c r="AV8645" s="3">
        <v>19.395</v>
      </c>
      <c r="AW8645" s="3">
        <v>21.067</v>
      </c>
      <c r="AX8645" s="3">
        <v>22.675999999999998</v>
      </c>
      <c r="AY8645" s="3">
        <v>24.439</v>
      </c>
      <c r="AZ8645" s="3">
        <v>26.411999999999999</v>
      </c>
      <c r="BA8645">
        <v>28.361000000000001</v>
      </c>
      <c r="BB8645">
        <v>2013</v>
      </c>
    </row>
    <row r="8646" spans="1:54" hidden="1" x14ac:dyDescent="0.2">
      <c r="A8646">
        <v>698</v>
      </c>
      <c r="B8646" t="s">
        <v>221</v>
      </c>
      <c r="C8646" t="s">
        <v>213</v>
      </c>
      <c r="D8646" t="s">
        <v>85</v>
      </c>
      <c r="E8646" t="s">
        <v>342</v>
      </c>
      <c r="F8646" t="s">
        <v>341</v>
      </c>
      <c r="G8646" t="s">
        <v>323</v>
      </c>
      <c r="H8646" t="s">
        <v>222</v>
      </c>
      <c r="I8646" t="s">
        <v>310</v>
      </c>
      <c r="J8646" s="3" t="s">
        <v>215</v>
      </c>
      <c r="K8646" s="3" t="s">
        <v>215</v>
      </c>
      <c r="L8646" s="3" t="s">
        <v>215</v>
      </c>
      <c r="M8646" s="3" t="s">
        <v>215</v>
      </c>
      <c r="N8646" s="3" t="s">
        <v>215</v>
      </c>
      <c r="O8646" s="3" t="s">
        <v>215</v>
      </c>
      <c r="P8646" s="3" t="s">
        <v>215</v>
      </c>
      <c r="Q8646" s="3" t="s">
        <v>215</v>
      </c>
      <c r="R8646" s="3" t="s">
        <v>215</v>
      </c>
      <c r="S8646" s="3" t="s">
        <v>215</v>
      </c>
      <c r="T8646" s="3" t="s">
        <v>215</v>
      </c>
      <c r="U8646" s="3" t="s">
        <v>215</v>
      </c>
      <c r="V8646" s="3" t="s">
        <v>215</v>
      </c>
      <c r="W8646" s="3" t="s">
        <v>215</v>
      </c>
      <c r="X8646" s="3" t="s">
        <v>215</v>
      </c>
      <c r="Y8646" s="3" t="s">
        <v>215</v>
      </c>
      <c r="Z8646" s="3" t="s">
        <v>215</v>
      </c>
      <c r="AA8646" s="3" t="s">
        <v>215</v>
      </c>
      <c r="AB8646" s="3">
        <v>25.681000000000001</v>
      </c>
      <c r="AC8646" s="3">
        <v>25.785</v>
      </c>
      <c r="AD8646" s="3">
        <v>25.256</v>
      </c>
      <c r="AE8646" s="3">
        <v>25.713999999999999</v>
      </c>
      <c r="AF8646" s="3">
        <v>24.097000000000001</v>
      </c>
      <c r="AG8646" s="3">
        <v>20.59</v>
      </c>
      <c r="AH8646" s="3">
        <v>19.829999999999998</v>
      </c>
      <c r="AI8646" s="3">
        <v>18.951000000000001</v>
      </c>
      <c r="AJ8646" s="3">
        <v>18.838000000000001</v>
      </c>
      <c r="AK8646" s="3">
        <v>18.681999999999999</v>
      </c>
      <c r="AL8646" s="3">
        <v>15.939</v>
      </c>
      <c r="AM8646" s="3">
        <v>17.248000000000001</v>
      </c>
      <c r="AN8646" s="3">
        <v>20.155000000000001</v>
      </c>
      <c r="AO8646" s="3">
        <v>23.931000000000001</v>
      </c>
      <c r="AP8646" s="3">
        <v>27.689</v>
      </c>
      <c r="AQ8646" s="3">
        <v>29.619</v>
      </c>
      <c r="AR8646" s="3">
        <v>30.984000000000002</v>
      </c>
      <c r="AS8646" s="3">
        <v>31.765999999999998</v>
      </c>
      <c r="AT8646" s="3">
        <v>32.386000000000003</v>
      </c>
      <c r="AU8646" s="3">
        <v>33.959000000000003</v>
      </c>
      <c r="AV8646" s="3">
        <v>35.564999999999998</v>
      </c>
      <c r="AW8646" s="3">
        <v>37.85</v>
      </c>
      <c r="AX8646" s="3">
        <v>40.357999999999997</v>
      </c>
      <c r="AY8646" s="3">
        <v>43.058999999999997</v>
      </c>
      <c r="AZ8646" s="3">
        <v>45.981999999999999</v>
      </c>
      <c r="BA8646">
        <v>49.122</v>
      </c>
      <c r="BB8646">
        <v>2013</v>
      </c>
    </row>
    <row r="8647" spans="1:54" hidden="1" x14ac:dyDescent="0.2">
      <c r="A8647">
        <v>698</v>
      </c>
      <c r="B8647" t="s">
        <v>221</v>
      </c>
      <c r="C8647" t="s">
        <v>340</v>
      </c>
      <c r="D8647" t="s">
        <v>85</v>
      </c>
      <c r="E8647" t="s">
        <v>339</v>
      </c>
      <c r="F8647" t="s">
        <v>338</v>
      </c>
      <c r="G8647" t="s">
        <v>295</v>
      </c>
      <c r="I8647" t="s">
        <v>337</v>
      </c>
      <c r="J8647" s="3" t="s">
        <v>215</v>
      </c>
      <c r="K8647" s="3" t="s">
        <v>215</v>
      </c>
      <c r="L8647" s="3" t="s">
        <v>215</v>
      </c>
      <c r="M8647" s="3" t="s">
        <v>215</v>
      </c>
      <c r="N8647" s="3" t="s">
        <v>215</v>
      </c>
      <c r="O8647" s="3" t="s">
        <v>215</v>
      </c>
      <c r="P8647" s="3" t="s">
        <v>215</v>
      </c>
      <c r="Q8647" s="3" t="s">
        <v>215</v>
      </c>
      <c r="R8647" s="3" t="s">
        <v>215</v>
      </c>
      <c r="S8647" s="3" t="s">
        <v>215</v>
      </c>
      <c r="T8647" s="3" t="s">
        <v>215</v>
      </c>
      <c r="U8647" s="3" t="s">
        <v>215</v>
      </c>
      <c r="V8647" s="3" t="s">
        <v>215</v>
      </c>
      <c r="W8647" s="3" t="s">
        <v>215</v>
      </c>
      <c r="X8647" s="3" t="s">
        <v>215</v>
      </c>
      <c r="Y8647" s="3" t="s">
        <v>215</v>
      </c>
      <c r="Z8647" s="3" t="s">
        <v>215</v>
      </c>
      <c r="AA8647" s="3" t="s">
        <v>215</v>
      </c>
      <c r="AB8647" s="3">
        <v>66.293000000000006</v>
      </c>
      <c r="AC8647" s="3">
        <v>65.207999999999998</v>
      </c>
      <c r="AD8647" s="3">
        <v>65.606999999999999</v>
      </c>
      <c r="AE8647" s="3">
        <v>65.347999999999999</v>
      </c>
      <c r="AF8647" s="3">
        <v>67.596999999999994</v>
      </c>
      <c r="AG8647" s="3">
        <v>71.960999999999999</v>
      </c>
      <c r="AH8647" s="3">
        <v>75.903000000000006</v>
      </c>
      <c r="AI8647" s="3">
        <v>78.349000000000004</v>
      </c>
      <c r="AJ8647" s="3">
        <v>73.117000000000004</v>
      </c>
      <c r="AK8647" s="3">
        <v>72.373999999999995</v>
      </c>
      <c r="AL8647" s="3">
        <v>74.519000000000005</v>
      </c>
      <c r="AM8647" s="3">
        <v>100</v>
      </c>
      <c r="AN8647" s="3">
        <v>104.22</v>
      </c>
      <c r="AO8647" s="3">
        <v>107.429</v>
      </c>
      <c r="AP8647" s="3">
        <v>110.123</v>
      </c>
      <c r="AQ8647" s="3">
        <v>113.28</v>
      </c>
      <c r="AR8647" s="3">
        <v>114.65300000000001</v>
      </c>
      <c r="AS8647" s="3">
        <v>114.744</v>
      </c>
      <c r="AT8647" s="3">
        <v>114.306</v>
      </c>
      <c r="AU8647" s="3">
        <v>120.43</v>
      </c>
      <c r="AV8647" s="3">
        <v>130.405</v>
      </c>
      <c r="AW8647" s="3">
        <v>135.98099999999999</v>
      </c>
      <c r="AX8647" s="3">
        <v>139.97</v>
      </c>
      <c r="AY8647" s="3">
        <v>144.083</v>
      </c>
      <c r="AZ8647" s="3">
        <v>148.321</v>
      </c>
      <c r="BA8647">
        <v>151.68100000000001</v>
      </c>
      <c r="BB8647">
        <v>2013</v>
      </c>
    </row>
    <row r="8648" spans="1:54" hidden="1" x14ac:dyDescent="0.2">
      <c r="A8648">
        <v>698</v>
      </c>
      <c r="B8648" t="s">
        <v>221</v>
      </c>
      <c r="C8648" t="s">
        <v>336</v>
      </c>
      <c r="D8648" t="s">
        <v>85</v>
      </c>
      <c r="E8648" t="s">
        <v>333</v>
      </c>
      <c r="F8648" t="s">
        <v>335</v>
      </c>
      <c r="G8648" t="s">
        <v>225</v>
      </c>
      <c r="H8648" t="s">
        <v>322</v>
      </c>
      <c r="I8648" t="s">
        <v>330</v>
      </c>
      <c r="J8648" s="3" t="s">
        <v>215</v>
      </c>
      <c r="K8648" s="3" t="s">
        <v>215</v>
      </c>
      <c r="L8648" s="3" t="s">
        <v>215</v>
      </c>
      <c r="M8648" s="3" t="s">
        <v>215</v>
      </c>
      <c r="N8648" s="3" t="s">
        <v>215</v>
      </c>
      <c r="O8648" s="3" t="s">
        <v>215</v>
      </c>
      <c r="P8648" s="3" t="s">
        <v>215</v>
      </c>
      <c r="Q8648" s="3" t="s">
        <v>215</v>
      </c>
      <c r="R8648" s="3" t="s">
        <v>215</v>
      </c>
      <c r="S8648" s="3" t="s">
        <v>215</v>
      </c>
      <c r="T8648" s="3" t="s">
        <v>215</v>
      </c>
      <c r="U8648" s="3" t="s">
        <v>215</v>
      </c>
      <c r="V8648" s="3" t="s">
        <v>215</v>
      </c>
      <c r="W8648" s="3" t="s">
        <v>215</v>
      </c>
      <c r="X8648" s="3" t="s">
        <v>215</v>
      </c>
      <c r="Y8648" s="3" t="s">
        <v>215</v>
      </c>
      <c r="Z8648" s="3" t="s">
        <v>215</v>
      </c>
      <c r="AA8648" s="3" t="s">
        <v>215</v>
      </c>
      <c r="AB8648" s="3">
        <v>1343.826</v>
      </c>
      <c r="AC8648" s="3">
        <v>1332.527</v>
      </c>
      <c r="AD8648" s="3">
        <v>1279.5340000000001</v>
      </c>
      <c r="AE8648" s="3">
        <v>1277.0039999999999</v>
      </c>
      <c r="AF8648" s="3">
        <v>1181.7619999999999</v>
      </c>
      <c r="AG8648" s="3">
        <v>989.32</v>
      </c>
      <c r="AH8648" s="3">
        <v>920.17200000000003</v>
      </c>
      <c r="AI8648" s="3">
        <v>844.75400000000002</v>
      </c>
      <c r="AJ8648" s="3">
        <v>802.50400000000002</v>
      </c>
      <c r="AK8648" s="3">
        <v>773.28099999999995</v>
      </c>
      <c r="AL8648" s="3">
        <v>642.78899999999999</v>
      </c>
      <c r="AM8648" s="3">
        <v>684.12099999999998</v>
      </c>
      <c r="AN8648" s="3">
        <v>782.755</v>
      </c>
      <c r="AO8648" s="3">
        <v>901.87199999999996</v>
      </c>
      <c r="AP8648" s="3">
        <v>977.39700000000005</v>
      </c>
      <c r="AQ8648" s="3">
        <v>1000.678</v>
      </c>
      <c r="AR8648" s="3">
        <v>1002.3680000000001</v>
      </c>
      <c r="AS8648" s="3">
        <v>990.95600000000002</v>
      </c>
      <c r="AT8648" s="3">
        <v>972.34</v>
      </c>
      <c r="AU8648" s="3">
        <v>976.26900000000001</v>
      </c>
      <c r="AV8648" s="3">
        <v>974.44600000000003</v>
      </c>
      <c r="AW8648" s="3">
        <v>989.39499999999998</v>
      </c>
      <c r="AX8648" s="3">
        <v>1008.4829999999999</v>
      </c>
      <c r="AY8648" s="3">
        <v>1029.192</v>
      </c>
      <c r="AZ8648" s="3">
        <v>1053.212</v>
      </c>
      <c r="BA8648">
        <v>1077.933</v>
      </c>
      <c r="BB8648">
        <v>2012</v>
      </c>
    </row>
    <row r="8649" spans="1:54" hidden="1" x14ac:dyDescent="0.2">
      <c r="A8649">
        <v>698</v>
      </c>
      <c r="B8649" t="s">
        <v>221</v>
      </c>
      <c r="C8649" t="s">
        <v>334</v>
      </c>
      <c r="D8649" t="s">
        <v>85</v>
      </c>
      <c r="E8649" t="s">
        <v>333</v>
      </c>
      <c r="F8649" t="s">
        <v>332</v>
      </c>
      <c r="G8649" t="s">
        <v>331</v>
      </c>
      <c r="H8649" t="s">
        <v>322</v>
      </c>
      <c r="I8649" t="s">
        <v>330</v>
      </c>
      <c r="J8649" s="3" t="s">
        <v>215</v>
      </c>
      <c r="K8649" s="3" t="s">
        <v>215</v>
      </c>
      <c r="L8649" s="3" t="s">
        <v>215</v>
      </c>
      <c r="M8649" s="3" t="s">
        <v>215</v>
      </c>
      <c r="N8649" s="3" t="s">
        <v>215</v>
      </c>
      <c r="O8649" s="3" t="s">
        <v>215</v>
      </c>
      <c r="P8649" s="3" t="s">
        <v>215</v>
      </c>
      <c r="Q8649" s="3" t="s">
        <v>215</v>
      </c>
      <c r="R8649" s="3" t="s">
        <v>215</v>
      </c>
      <c r="S8649" s="3" t="s">
        <v>215</v>
      </c>
      <c r="T8649" s="3" t="s">
        <v>215</v>
      </c>
      <c r="U8649" s="3" t="s">
        <v>215</v>
      </c>
      <c r="V8649" s="3" t="s">
        <v>215</v>
      </c>
      <c r="W8649" s="3" t="s">
        <v>215</v>
      </c>
      <c r="X8649" s="3" t="s">
        <v>215</v>
      </c>
      <c r="Y8649" s="3" t="s">
        <v>215</v>
      </c>
      <c r="Z8649" s="3" t="s">
        <v>215</v>
      </c>
      <c r="AA8649" s="3" t="s">
        <v>215</v>
      </c>
      <c r="AB8649" s="3">
        <v>2861.989</v>
      </c>
      <c r="AC8649" s="3">
        <v>2837.9250000000002</v>
      </c>
      <c r="AD8649" s="3">
        <v>2725.0650000000001</v>
      </c>
      <c r="AE8649" s="3">
        <v>2719.6750000000002</v>
      </c>
      <c r="AF8649" s="3">
        <v>2516.837</v>
      </c>
      <c r="AG8649" s="3">
        <v>2106.9870000000001</v>
      </c>
      <c r="AH8649" s="3">
        <v>1959.72</v>
      </c>
      <c r="AI8649" s="3">
        <v>1799.1</v>
      </c>
      <c r="AJ8649" s="3">
        <v>1709.1179999999999</v>
      </c>
      <c r="AK8649" s="3">
        <v>1646.8810000000001</v>
      </c>
      <c r="AL8649" s="3">
        <v>1368.9670000000001</v>
      </c>
      <c r="AM8649" s="3">
        <v>1456.9929999999999</v>
      </c>
      <c r="AN8649" s="3">
        <v>1667.059</v>
      </c>
      <c r="AO8649" s="3">
        <v>1920.7449999999999</v>
      </c>
      <c r="AP8649" s="3">
        <v>2081.5949999999998</v>
      </c>
      <c r="AQ8649" s="3">
        <v>2131.1759999999999</v>
      </c>
      <c r="AR8649" s="3">
        <v>2134.7759999999998</v>
      </c>
      <c r="AS8649" s="3">
        <v>2110.471</v>
      </c>
      <c r="AT8649" s="3">
        <v>2070.8240000000001</v>
      </c>
      <c r="AU8649" s="3">
        <v>2079.19</v>
      </c>
      <c r="AV8649" s="3">
        <v>2075.308</v>
      </c>
      <c r="AW8649" s="3">
        <v>2107.145</v>
      </c>
      <c r="AX8649" s="3">
        <v>2147.7979999999998</v>
      </c>
      <c r="AY8649" s="3">
        <v>2191.9029999999998</v>
      </c>
      <c r="AZ8649" s="3">
        <v>2243.06</v>
      </c>
      <c r="BA8649">
        <v>2295.7080000000001</v>
      </c>
      <c r="BB8649">
        <v>2012</v>
      </c>
    </row>
    <row r="8650" spans="1:54" hidden="1" x14ac:dyDescent="0.2">
      <c r="A8650">
        <v>698</v>
      </c>
      <c r="B8650" t="s">
        <v>221</v>
      </c>
      <c r="C8650" t="s">
        <v>329</v>
      </c>
      <c r="D8650" t="s">
        <v>85</v>
      </c>
      <c r="E8650" t="s">
        <v>325</v>
      </c>
      <c r="F8650" t="s">
        <v>328</v>
      </c>
      <c r="G8650" t="s">
        <v>225</v>
      </c>
      <c r="H8650" t="s">
        <v>322</v>
      </c>
      <c r="I8650" t="s">
        <v>321</v>
      </c>
      <c r="J8650" s="3" t="s">
        <v>215</v>
      </c>
      <c r="K8650" s="3" t="s">
        <v>215</v>
      </c>
      <c r="L8650" s="3" t="s">
        <v>215</v>
      </c>
      <c r="M8650" s="3" t="s">
        <v>215</v>
      </c>
      <c r="N8650" s="3" t="s">
        <v>215</v>
      </c>
      <c r="O8650" s="3" t="s">
        <v>215</v>
      </c>
      <c r="P8650" s="3" t="s">
        <v>215</v>
      </c>
      <c r="Q8650" s="3" t="s">
        <v>215</v>
      </c>
      <c r="R8650" s="3" t="s">
        <v>215</v>
      </c>
      <c r="S8650" s="3" t="s">
        <v>215</v>
      </c>
      <c r="T8650" s="3">
        <v>897.21299999999997</v>
      </c>
      <c r="U8650" s="3">
        <v>810.42</v>
      </c>
      <c r="V8650" s="3">
        <v>648.024</v>
      </c>
      <c r="W8650" s="3">
        <v>608.02499999999998</v>
      </c>
      <c r="X8650" s="3">
        <v>618.05899999999997</v>
      </c>
      <c r="Y8650" s="3">
        <v>620.70699999999999</v>
      </c>
      <c r="Z8650" s="3">
        <v>735.64499999999998</v>
      </c>
      <c r="AA8650" s="3">
        <v>762.77800000000002</v>
      </c>
      <c r="AB8650" s="3">
        <v>890.86699999999996</v>
      </c>
      <c r="AC8650" s="3">
        <v>868.90899999999999</v>
      </c>
      <c r="AD8650" s="3">
        <v>839.47</v>
      </c>
      <c r="AE8650" s="3">
        <v>834.49900000000002</v>
      </c>
      <c r="AF8650" s="3">
        <v>798.83399999999995</v>
      </c>
      <c r="AG8650" s="3">
        <v>711.92399999999998</v>
      </c>
      <c r="AH8650" s="3">
        <v>698.44299999999998</v>
      </c>
      <c r="AI8650" s="3">
        <v>661.85799999999995</v>
      </c>
      <c r="AJ8650" s="3">
        <v>586.76700000000005</v>
      </c>
      <c r="AK8650" s="3">
        <v>559.654</v>
      </c>
      <c r="AL8650" s="3">
        <v>478.99700000000001</v>
      </c>
      <c r="AM8650" s="3">
        <v>684.12099999999998</v>
      </c>
      <c r="AN8650" s="3">
        <v>815.79100000000005</v>
      </c>
      <c r="AO8650" s="3">
        <v>968.87599999999998</v>
      </c>
      <c r="AP8650" s="3">
        <v>1076.3430000000001</v>
      </c>
      <c r="AQ8650" s="3">
        <v>1133.569</v>
      </c>
      <c r="AR8650" s="3">
        <v>1149.2429999999999</v>
      </c>
      <c r="AS8650" s="3">
        <v>1137.067</v>
      </c>
      <c r="AT8650" s="3">
        <v>1111.443</v>
      </c>
      <c r="AU8650" s="3">
        <v>1175.723</v>
      </c>
      <c r="AV8650" s="3">
        <v>1270.7239999999999</v>
      </c>
      <c r="AW8650" s="3">
        <v>1345.385</v>
      </c>
      <c r="AX8650" s="3">
        <v>1411.5719999999999</v>
      </c>
      <c r="AY8650" s="3">
        <v>1482.89</v>
      </c>
      <c r="AZ8650" s="3">
        <v>1562.1310000000001</v>
      </c>
      <c r="BA8650">
        <v>1635.0219999999999</v>
      </c>
      <c r="BB8650">
        <v>2012</v>
      </c>
    </row>
    <row r="8651" spans="1:54" hidden="1" x14ac:dyDescent="0.2">
      <c r="A8651">
        <v>698</v>
      </c>
      <c r="B8651" t="s">
        <v>221</v>
      </c>
      <c r="C8651" t="s">
        <v>327</v>
      </c>
      <c r="D8651" t="s">
        <v>85</v>
      </c>
      <c r="E8651" t="s">
        <v>325</v>
      </c>
      <c r="F8651" t="s">
        <v>326</v>
      </c>
      <c r="G8651" t="s">
        <v>223</v>
      </c>
      <c r="H8651" t="s">
        <v>322</v>
      </c>
      <c r="I8651" t="s">
        <v>321</v>
      </c>
      <c r="J8651" s="3" t="s">
        <v>215</v>
      </c>
      <c r="K8651" s="3" t="s">
        <v>215</v>
      </c>
      <c r="L8651" s="3" t="s">
        <v>215</v>
      </c>
      <c r="M8651" s="3" t="s">
        <v>215</v>
      </c>
      <c r="N8651" s="3" t="s">
        <v>215</v>
      </c>
      <c r="O8651" s="3" t="s">
        <v>215</v>
      </c>
      <c r="P8651" s="3" t="s">
        <v>215</v>
      </c>
      <c r="Q8651" s="3" t="s">
        <v>215</v>
      </c>
      <c r="R8651" s="3" t="s">
        <v>215</v>
      </c>
      <c r="S8651" s="3" t="s">
        <v>215</v>
      </c>
      <c r="T8651" s="3">
        <v>897.21299999999997</v>
      </c>
      <c r="U8651" s="3">
        <v>810.42</v>
      </c>
      <c r="V8651" s="3">
        <v>648.024</v>
      </c>
      <c r="W8651" s="3">
        <v>608.02499999999998</v>
      </c>
      <c r="X8651" s="3">
        <v>618.05899999999997</v>
      </c>
      <c r="Y8651" s="3">
        <v>620.70699999999999</v>
      </c>
      <c r="Z8651" s="3">
        <v>735.64499999999998</v>
      </c>
      <c r="AA8651" s="3">
        <v>762.77800000000002</v>
      </c>
      <c r="AB8651" s="3">
        <v>890.86699999999996</v>
      </c>
      <c r="AC8651" s="3">
        <v>868.90899999999999</v>
      </c>
      <c r="AD8651" s="3">
        <v>839.47</v>
      </c>
      <c r="AE8651" s="3">
        <v>834.49900000000002</v>
      </c>
      <c r="AF8651" s="3">
        <v>798.83399999999995</v>
      </c>
      <c r="AG8651" s="3">
        <v>711.92399999999998</v>
      </c>
      <c r="AH8651" s="3">
        <v>698.44299999999998</v>
      </c>
      <c r="AI8651" s="3">
        <v>661.85799999999995</v>
      </c>
      <c r="AJ8651" s="3">
        <v>586.76700000000005</v>
      </c>
      <c r="AK8651" s="3">
        <v>559.654</v>
      </c>
      <c r="AL8651" s="3">
        <v>478.99700000000001</v>
      </c>
      <c r="AM8651" s="3">
        <v>684.12099999999998</v>
      </c>
      <c r="AN8651" s="3">
        <v>815.79100000000005</v>
      </c>
      <c r="AO8651" s="3">
        <v>968.87599999999998</v>
      </c>
      <c r="AP8651" s="3">
        <v>1076.3430000000001</v>
      </c>
      <c r="AQ8651" s="3">
        <v>1133.569</v>
      </c>
      <c r="AR8651" s="3">
        <v>1149.2429999999999</v>
      </c>
      <c r="AS8651" s="3">
        <v>1137.067</v>
      </c>
      <c r="AT8651" s="3">
        <v>1111.443</v>
      </c>
      <c r="AU8651" s="3">
        <v>1175.723</v>
      </c>
      <c r="AV8651" s="3">
        <v>1270.7239999999999</v>
      </c>
      <c r="AW8651" s="3">
        <v>1345.385</v>
      </c>
      <c r="AX8651" s="3">
        <v>1411.5719999999999</v>
      </c>
      <c r="AY8651" s="3">
        <v>1482.89</v>
      </c>
      <c r="AZ8651" s="3">
        <v>1562.1310000000001</v>
      </c>
      <c r="BA8651">
        <v>1635.0219999999999</v>
      </c>
      <c r="BB8651">
        <v>2012</v>
      </c>
    </row>
    <row r="8652" spans="1:54" hidden="1" x14ac:dyDescent="0.2">
      <c r="A8652">
        <v>698</v>
      </c>
      <c r="B8652" t="s">
        <v>221</v>
      </c>
      <c r="C8652" t="s">
        <v>212</v>
      </c>
      <c r="D8652" t="s">
        <v>85</v>
      </c>
      <c r="E8652" t="s">
        <v>325</v>
      </c>
      <c r="F8652" t="s">
        <v>324</v>
      </c>
      <c r="G8652" t="s">
        <v>323</v>
      </c>
      <c r="H8652" t="s">
        <v>322</v>
      </c>
      <c r="I8652" t="s">
        <v>321</v>
      </c>
      <c r="J8652" s="3" t="s">
        <v>215</v>
      </c>
      <c r="K8652" s="3" t="s">
        <v>215</v>
      </c>
      <c r="L8652" s="3" t="s">
        <v>215</v>
      </c>
      <c r="M8652" s="3" t="s">
        <v>215</v>
      </c>
      <c r="N8652" s="3" t="s">
        <v>215</v>
      </c>
      <c r="O8652" s="3" t="s">
        <v>215</v>
      </c>
      <c r="P8652" s="3" t="s">
        <v>215</v>
      </c>
      <c r="Q8652" s="3" t="s">
        <v>215</v>
      </c>
      <c r="R8652" s="3" t="s">
        <v>215</v>
      </c>
      <c r="S8652" s="3" t="s">
        <v>215</v>
      </c>
      <c r="T8652" s="3" t="s">
        <v>215</v>
      </c>
      <c r="U8652" s="3" t="s">
        <v>215</v>
      </c>
      <c r="V8652" s="3" t="s">
        <v>215</v>
      </c>
      <c r="W8652" s="3" t="s">
        <v>215</v>
      </c>
      <c r="X8652" s="3" t="s">
        <v>215</v>
      </c>
      <c r="Y8652" s="3" t="s">
        <v>215</v>
      </c>
      <c r="Z8652" s="3" t="s">
        <v>215</v>
      </c>
      <c r="AA8652" s="3" t="s">
        <v>215</v>
      </c>
      <c r="AB8652" s="3">
        <v>2184.5909999999999</v>
      </c>
      <c r="AC8652" s="3">
        <v>2199.375</v>
      </c>
      <c r="AD8652" s="3">
        <v>2159.9609999999998</v>
      </c>
      <c r="AE8652" s="3">
        <v>2204.8180000000002</v>
      </c>
      <c r="AF8652" s="3">
        <v>2071.7020000000002</v>
      </c>
      <c r="AG8652" s="3">
        <v>1768.922</v>
      </c>
      <c r="AH8652" s="3">
        <v>1690.527</v>
      </c>
      <c r="AI8652" s="3">
        <v>1601.903</v>
      </c>
      <c r="AJ8652" s="3">
        <v>1568.5429999999999</v>
      </c>
      <c r="AK8652" s="3">
        <v>1551.644</v>
      </c>
      <c r="AL8652" s="3">
        <v>1315.1030000000001</v>
      </c>
      <c r="AM8652" s="3">
        <v>1410.2940000000001</v>
      </c>
      <c r="AN8652" s="3">
        <v>1633.3420000000001</v>
      </c>
      <c r="AO8652" s="3">
        <v>1920.7449999999999</v>
      </c>
      <c r="AP8652" s="3">
        <v>2119.94</v>
      </c>
      <c r="AQ8652" s="3">
        <v>2205.4850000000001</v>
      </c>
      <c r="AR8652" s="3">
        <v>2248.8609999999999</v>
      </c>
      <c r="AS8652" s="3">
        <v>2247.364</v>
      </c>
      <c r="AT8652" s="3">
        <v>2233.2800000000002</v>
      </c>
      <c r="AU8652" s="3">
        <v>2282.6509999999998</v>
      </c>
      <c r="AV8652" s="3">
        <v>2330.1550000000002</v>
      </c>
      <c r="AW8652" s="3">
        <v>2417.212</v>
      </c>
      <c r="AX8652" s="3">
        <v>2512.2570000000001</v>
      </c>
      <c r="AY8652" s="3">
        <v>2612.7080000000001</v>
      </c>
      <c r="AZ8652" s="3">
        <v>2719.5949999999998</v>
      </c>
      <c r="BA8652">
        <v>2831.8560000000002</v>
      </c>
      <c r="BB8652">
        <v>2012</v>
      </c>
    </row>
    <row r="8653" spans="1:54" hidden="1" x14ac:dyDescent="0.2">
      <c r="A8653">
        <v>698</v>
      </c>
      <c r="B8653" t="s">
        <v>221</v>
      </c>
      <c r="C8653" t="s">
        <v>320</v>
      </c>
      <c r="D8653" t="s">
        <v>85</v>
      </c>
      <c r="E8653" t="s">
        <v>319</v>
      </c>
      <c r="F8653" t="s">
        <v>318</v>
      </c>
      <c r="G8653" t="s">
        <v>243</v>
      </c>
    </row>
    <row r="8654" spans="1:54" hidden="1" x14ac:dyDescent="0.2">
      <c r="A8654">
        <v>698</v>
      </c>
      <c r="B8654" t="s">
        <v>221</v>
      </c>
      <c r="C8654" t="s">
        <v>317</v>
      </c>
      <c r="D8654" t="s">
        <v>85</v>
      </c>
      <c r="E8654" t="s">
        <v>316</v>
      </c>
      <c r="F8654" t="s">
        <v>315</v>
      </c>
      <c r="G8654" t="s">
        <v>288</v>
      </c>
      <c r="I8654" t="s">
        <v>310</v>
      </c>
      <c r="J8654" s="3" t="s">
        <v>215</v>
      </c>
      <c r="K8654" s="3" t="s">
        <v>215</v>
      </c>
      <c r="L8654" s="3" t="s">
        <v>215</v>
      </c>
      <c r="M8654" s="3" t="s">
        <v>215</v>
      </c>
      <c r="N8654" s="3" t="s">
        <v>215</v>
      </c>
      <c r="O8654" s="3" t="s">
        <v>215</v>
      </c>
      <c r="P8654" s="3" t="s">
        <v>215</v>
      </c>
      <c r="Q8654" s="3" t="s">
        <v>215</v>
      </c>
      <c r="R8654" s="3" t="s">
        <v>215</v>
      </c>
      <c r="S8654" s="3" t="s">
        <v>215</v>
      </c>
      <c r="T8654" s="3" t="s">
        <v>215</v>
      </c>
      <c r="U8654" s="3" t="s">
        <v>215</v>
      </c>
      <c r="V8654" s="3" t="s">
        <v>215</v>
      </c>
      <c r="W8654" s="3" t="s">
        <v>215</v>
      </c>
      <c r="X8654" s="3" t="s">
        <v>215</v>
      </c>
      <c r="Y8654" s="3" t="s">
        <v>215</v>
      </c>
      <c r="Z8654" s="3" t="s">
        <v>215</v>
      </c>
      <c r="AA8654" s="3" t="s">
        <v>215</v>
      </c>
      <c r="AB8654" s="3">
        <v>5.8000000000000003E-2</v>
      </c>
      <c r="AC8654" s="3">
        <v>5.5E-2</v>
      </c>
      <c r="AD8654" s="3">
        <v>5.0999999999999997E-2</v>
      </c>
      <c r="AE8654" s="3">
        <v>4.9000000000000002E-2</v>
      </c>
      <c r="AF8654" s="3">
        <v>4.3999999999999997E-2</v>
      </c>
      <c r="AG8654" s="3">
        <v>3.5000000000000003E-2</v>
      </c>
      <c r="AH8654" s="3">
        <v>3.2000000000000001E-2</v>
      </c>
      <c r="AI8654" s="3">
        <v>2.8000000000000001E-2</v>
      </c>
      <c r="AJ8654" s="3">
        <v>2.5999999999999999E-2</v>
      </c>
      <c r="AK8654" s="3">
        <v>2.3E-2</v>
      </c>
      <c r="AL8654" s="3">
        <v>1.9E-2</v>
      </c>
      <c r="AM8654" s="3">
        <v>2.1000000000000001E-2</v>
      </c>
      <c r="AN8654" s="3">
        <v>2.3E-2</v>
      </c>
      <c r="AO8654" s="3">
        <v>2.5000000000000001E-2</v>
      </c>
      <c r="AP8654" s="3">
        <v>2.8000000000000001E-2</v>
      </c>
      <c r="AQ8654" s="3">
        <v>2.8000000000000001E-2</v>
      </c>
      <c r="AR8654" s="3">
        <v>2.8000000000000001E-2</v>
      </c>
      <c r="AS8654" s="3">
        <v>2.8000000000000001E-2</v>
      </c>
      <c r="AT8654" s="3">
        <v>2.7E-2</v>
      </c>
      <c r="AU8654" s="3">
        <v>2.7E-2</v>
      </c>
      <c r="AV8654" s="3">
        <v>2.5999999999999999E-2</v>
      </c>
      <c r="AW8654" s="3">
        <v>2.5999999999999999E-2</v>
      </c>
      <c r="AX8654" s="3">
        <v>2.7E-2</v>
      </c>
      <c r="AY8654" s="3">
        <v>2.7E-2</v>
      </c>
      <c r="AZ8654" s="3">
        <v>2.7E-2</v>
      </c>
      <c r="BA8654">
        <v>2.8000000000000001E-2</v>
      </c>
      <c r="BB8654">
        <v>2013</v>
      </c>
    </row>
    <row r="8655" spans="1:54" hidden="1" x14ac:dyDescent="0.2">
      <c r="A8655">
        <v>698</v>
      </c>
      <c r="B8655" t="s">
        <v>221</v>
      </c>
      <c r="C8655" t="s">
        <v>314</v>
      </c>
      <c r="D8655" t="s">
        <v>85</v>
      </c>
      <c r="E8655" t="s">
        <v>313</v>
      </c>
      <c r="F8655" t="s">
        <v>312</v>
      </c>
      <c r="G8655" t="s">
        <v>311</v>
      </c>
      <c r="I8655" t="s">
        <v>310</v>
      </c>
      <c r="J8655" s="3" t="s">
        <v>215</v>
      </c>
      <c r="K8655" s="3" t="s">
        <v>215</v>
      </c>
      <c r="L8655" s="3" t="s">
        <v>215</v>
      </c>
      <c r="M8655" s="3" t="s">
        <v>215</v>
      </c>
      <c r="N8655" s="3" t="s">
        <v>215</v>
      </c>
      <c r="O8655" s="3" t="s">
        <v>215</v>
      </c>
      <c r="P8655" s="3" t="s">
        <v>215</v>
      </c>
      <c r="Q8655" s="3" t="s">
        <v>215</v>
      </c>
      <c r="R8655" s="3" t="s">
        <v>215</v>
      </c>
      <c r="S8655" s="3" t="s">
        <v>215</v>
      </c>
      <c r="T8655" s="3" t="s">
        <v>215</v>
      </c>
      <c r="U8655" s="3" t="s">
        <v>215</v>
      </c>
      <c r="V8655" s="3" t="s">
        <v>215</v>
      </c>
      <c r="W8655" s="3" t="s">
        <v>215</v>
      </c>
      <c r="X8655" s="3" t="s">
        <v>215</v>
      </c>
      <c r="Y8655" s="3" t="s">
        <v>215</v>
      </c>
      <c r="Z8655" s="3" t="s">
        <v>215</v>
      </c>
      <c r="AA8655" s="3" t="s">
        <v>215</v>
      </c>
      <c r="AB8655" s="3">
        <v>0.40799999999999997</v>
      </c>
      <c r="AC8655" s="3">
        <v>0.39500000000000002</v>
      </c>
      <c r="AD8655" s="3">
        <v>0.38900000000000001</v>
      </c>
      <c r="AE8655" s="3">
        <v>0.378</v>
      </c>
      <c r="AF8655" s="3">
        <v>0.38600000000000001</v>
      </c>
      <c r="AG8655" s="3">
        <v>0.40200000000000002</v>
      </c>
      <c r="AH8655" s="3">
        <v>0.41299999999999998</v>
      </c>
      <c r="AI8655" s="3">
        <v>0.41299999999999998</v>
      </c>
      <c r="AJ8655" s="3">
        <v>0.374</v>
      </c>
      <c r="AK8655" s="3">
        <v>0.36099999999999999</v>
      </c>
      <c r="AL8655" s="3">
        <v>0.36399999999999999</v>
      </c>
      <c r="AM8655" s="3">
        <v>0.48499999999999999</v>
      </c>
      <c r="AN8655" s="3">
        <v>0.499</v>
      </c>
      <c r="AO8655" s="3">
        <v>0.504</v>
      </c>
      <c r="AP8655" s="3">
        <v>0.50800000000000001</v>
      </c>
      <c r="AQ8655" s="3">
        <v>0.51400000000000001</v>
      </c>
      <c r="AR8655" s="3">
        <v>0.51100000000000001</v>
      </c>
      <c r="AS8655" s="3">
        <v>0.50600000000000001</v>
      </c>
      <c r="AT8655" s="3">
        <v>0.498</v>
      </c>
      <c r="AU8655" s="3">
        <v>0.51500000000000001</v>
      </c>
      <c r="AV8655" s="3">
        <v>0.54500000000000004</v>
      </c>
      <c r="AW8655" s="3">
        <v>0.55700000000000005</v>
      </c>
      <c r="AX8655" s="3">
        <v>0.56200000000000006</v>
      </c>
      <c r="AY8655" s="3">
        <v>0.56799999999999995</v>
      </c>
      <c r="AZ8655" s="3">
        <v>0.57399999999999995</v>
      </c>
      <c r="BA8655">
        <v>0.57699999999999996</v>
      </c>
      <c r="BB8655">
        <v>2013</v>
      </c>
    </row>
    <row r="8656" spans="1:54" hidden="1" x14ac:dyDescent="0.2">
      <c r="A8656">
        <v>698</v>
      </c>
      <c r="B8656" t="s">
        <v>221</v>
      </c>
      <c r="C8656" t="s">
        <v>309</v>
      </c>
      <c r="D8656" t="s">
        <v>85</v>
      </c>
      <c r="E8656" t="s">
        <v>308</v>
      </c>
      <c r="F8656" t="s">
        <v>307</v>
      </c>
      <c r="G8656" t="s">
        <v>217</v>
      </c>
      <c r="I8656" t="s">
        <v>1936</v>
      </c>
      <c r="J8656" s="3" t="s">
        <v>215</v>
      </c>
      <c r="K8656" s="3" t="s">
        <v>215</v>
      </c>
      <c r="L8656" s="3" t="s">
        <v>215</v>
      </c>
      <c r="M8656" s="3" t="s">
        <v>215</v>
      </c>
      <c r="N8656" s="3" t="s">
        <v>215</v>
      </c>
      <c r="O8656" s="3" t="s">
        <v>215</v>
      </c>
      <c r="P8656" s="3" t="s">
        <v>215</v>
      </c>
      <c r="Q8656" s="3" t="s">
        <v>215</v>
      </c>
      <c r="R8656" s="3" t="s">
        <v>215</v>
      </c>
      <c r="S8656" s="3" t="s">
        <v>215</v>
      </c>
      <c r="T8656" s="3" t="s">
        <v>215</v>
      </c>
      <c r="U8656" s="3" t="s">
        <v>215</v>
      </c>
      <c r="V8656" s="3" t="s">
        <v>215</v>
      </c>
      <c r="W8656" s="3" t="s">
        <v>215</v>
      </c>
      <c r="X8656" s="3" t="s">
        <v>215</v>
      </c>
      <c r="Y8656" s="3" t="s">
        <v>215</v>
      </c>
      <c r="Z8656" s="3" t="s">
        <v>215</v>
      </c>
      <c r="AA8656" s="3" t="s">
        <v>215</v>
      </c>
      <c r="AB8656" s="3" t="s">
        <v>215</v>
      </c>
      <c r="AC8656" s="3" t="s">
        <v>215</v>
      </c>
      <c r="AD8656" s="3" t="s">
        <v>215</v>
      </c>
      <c r="AE8656" s="3" t="s">
        <v>215</v>
      </c>
      <c r="AF8656" s="3" t="s">
        <v>215</v>
      </c>
      <c r="AG8656" s="3" t="s">
        <v>215</v>
      </c>
      <c r="AH8656" s="3" t="s">
        <v>215</v>
      </c>
      <c r="AI8656" s="3" t="s">
        <v>215</v>
      </c>
      <c r="AJ8656" s="3" t="s">
        <v>215</v>
      </c>
      <c r="AK8656" s="3" t="s">
        <v>215</v>
      </c>
      <c r="AL8656" s="3" t="s">
        <v>215</v>
      </c>
      <c r="AM8656" s="3">
        <v>14.726000000000001</v>
      </c>
      <c r="AN8656" s="3">
        <v>22.443999999999999</v>
      </c>
      <c r="AO8656" s="3">
        <v>20.324000000000002</v>
      </c>
      <c r="AP8656" s="3">
        <v>12</v>
      </c>
      <c r="AQ8656" s="3">
        <v>11.548999999999999</v>
      </c>
      <c r="AR8656" s="3">
        <v>11.868</v>
      </c>
      <c r="AS8656" s="3">
        <v>12.585000000000001</v>
      </c>
      <c r="AT8656" s="3">
        <v>15.555999999999999</v>
      </c>
      <c r="AU8656" s="3">
        <v>19.553000000000001</v>
      </c>
      <c r="AV8656" s="3">
        <v>18.765999999999998</v>
      </c>
      <c r="AW8656" s="3">
        <v>18.234999999999999</v>
      </c>
      <c r="AX8656" s="3">
        <v>17.815000000000001</v>
      </c>
      <c r="AY8656" s="3">
        <v>17.401</v>
      </c>
      <c r="AZ8656" s="3">
        <v>16.983000000000001</v>
      </c>
      <c r="BA8656">
        <v>16.635999999999999</v>
      </c>
      <c r="BB8656">
        <v>2013</v>
      </c>
    </row>
    <row r="8657" spans="1:54" hidden="1" x14ac:dyDescent="0.2">
      <c r="A8657">
        <v>698</v>
      </c>
      <c r="B8657" t="s">
        <v>221</v>
      </c>
      <c r="C8657" t="s">
        <v>306</v>
      </c>
      <c r="D8657" t="s">
        <v>85</v>
      </c>
      <c r="E8657" t="s">
        <v>305</v>
      </c>
      <c r="F8657" t="s">
        <v>304</v>
      </c>
      <c r="G8657" t="s">
        <v>217</v>
      </c>
      <c r="I8657" t="s">
        <v>1936</v>
      </c>
      <c r="J8657" s="3" t="s">
        <v>215</v>
      </c>
      <c r="K8657" s="3" t="s">
        <v>215</v>
      </c>
      <c r="L8657" s="3" t="s">
        <v>215</v>
      </c>
      <c r="M8657" s="3" t="s">
        <v>215</v>
      </c>
      <c r="N8657" s="3" t="s">
        <v>215</v>
      </c>
      <c r="O8657" s="3" t="s">
        <v>215</v>
      </c>
      <c r="P8657" s="3" t="s">
        <v>215</v>
      </c>
      <c r="Q8657" s="3" t="s">
        <v>215</v>
      </c>
      <c r="R8657" s="3" t="s">
        <v>215</v>
      </c>
      <c r="S8657" s="3" t="s">
        <v>215</v>
      </c>
      <c r="T8657" s="3" t="s">
        <v>215</v>
      </c>
      <c r="U8657" s="3" t="s">
        <v>215</v>
      </c>
      <c r="V8657" s="3" t="s">
        <v>215</v>
      </c>
      <c r="W8657" s="3" t="s">
        <v>215</v>
      </c>
      <c r="X8657" s="3" t="s">
        <v>215</v>
      </c>
      <c r="Y8657" s="3" t="s">
        <v>215</v>
      </c>
      <c r="Z8657" s="3" t="s">
        <v>215</v>
      </c>
      <c r="AA8657" s="3" t="s">
        <v>215</v>
      </c>
      <c r="AB8657" s="3" t="s">
        <v>215</v>
      </c>
      <c r="AC8657" s="3" t="s">
        <v>215</v>
      </c>
      <c r="AD8657" s="3" t="s">
        <v>215</v>
      </c>
      <c r="AE8657" s="3" t="s">
        <v>215</v>
      </c>
      <c r="AF8657" s="3" t="s">
        <v>215</v>
      </c>
      <c r="AG8657" s="3" t="s">
        <v>215</v>
      </c>
      <c r="AH8657" s="3" t="s">
        <v>215</v>
      </c>
      <c r="AI8657" s="3" t="s">
        <v>215</v>
      </c>
      <c r="AJ8657" s="3" t="s">
        <v>215</v>
      </c>
      <c r="AK8657" s="3" t="s">
        <v>215</v>
      </c>
      <c r="AL8657" s="3" t="s">
        <v>215</v>
      </c>
      <c r="AM8657" s="3">
        <v>5.6050000000000004</v>
      </c>
      <c r="AN8657" s="3">
        <v>21.173999999999999</v>
      </c>
      <c r="AO8657" s="3">
        <v>22.001000000000001</v>
      </c>
      <c r="AP8657" s="3">
        <v>6.4950000000000001</v>
      </c>
      <c r="AQ8657" s="3">
        <v>5.6239999999999997</v>
      </c>
      <c r="AR8657" s="3">
        <v>7.2149999999999999</v>
      </c>
      <c r="AS8657" s="3">
        <v>7.9690000000000003</v>
      </c>
      <c r="AT8657" s="3">
        <v>19.109000000000002</v>
      </c>
      <c r="AU8657" s="3">
        <v>24.78</v>
      </c>
      <c r="AV8657" s="3">
        <v>23.632999999999999</v>
      </c>
      <c r="AW8657" s="3">
        <v>23.085000000000001</v>
      </c>
      <c r="AX8657" s="3">
        <v>22.044</v>
      </c>
      <c r="AY8657" s="3">
        <v>21.071000000000002</v>
      </c>
      <c r="AZ8657" s="3">
        <v>20.763000000000002</v>
      </c>
      <c r="BA8657">
        <v>20.369</v>
      </c>
      <c r="BB8657">
        <v>2013</v>
      </c>
    </row>
    <row r="8658" spans="1:54" hidden="1" x14ac:dyDescent="0.2">
      <c r="A8658">
        <v>698</v>
      </c>
      <c r="B8658" t="s">
        <v>221</v>
      </c>
      <c r="C8658" t="s">
        <v>303</v>
      </c>
      <c r="D8658" t="s">
        <v>85</v>
      </c>
      <c r="E8658" t="s">
        <v>300</v>
      </c>
      <c r="F8658" t="s">
        <v>302</v>
      </c>
      <c r="G8658" t="s">
        <v>295</v>
      </c>
      <c r="I8658" t="s">
        <v>1937</v>
      </c>
      <c r="J8658" s="3">
        <v>160.14699999999999</v>
      </c>
      <c r="K8658" s="3">
        <v>169.04599999999999</v>
      </c>
      <c r="L8658" s="3">
        <v>170.04300000000001</v>
      </c>
      <c r="M8658" s="3">
        <v>155.67099999999999</v>
      </c>
      <c r="N8658" s="3">
        <v>152.78</v>
      </c>
      <c r="O8658" s="3">
        <v>128.32</v>
      </c>
      <c r="P8658" s="3">
        <v>142.006</v>
      </c>
      <c r="Q8658" s="3">
        <v>160.161</v>
      </c>
      <c r="R8658" s="3">
        <v>158.46799999999999</v>
      </c>
      <c r="S8658" s="3">
        <v>152.37200000000001</v>
      </c>
      <c r="T8658" s="3">
        <v>154.42099999999999</v>
      </c>
      <c r="U8658" s="3">
        <v>134.125</v>
      </c>
      <c r="V8658" s="3">
        <v>130.10400000000001</v>
      </c>
      <c r="W8658" s="3">
        <v>130.59399999999999</v>
      </c>
      <c r="X8658" s="3">
        <v>126.988</v>
      </c>
      <c r="Y8658" s="3">
        <v>146.32400000000001</v>
      </c>
      <c r="Z8658" s="3">
        <v>155.11199999999999</v>
      </c>
      <c r="AA8658" s="3">
        <v>153.614</v>
      </c>
      <c r="AB8658" s="3">
        <v>110.566</v>
      </c>
      <c r="AC8658" s="3">
        <v>95.715999999999994</v>
      </c>
      <c r="AD8658" s="3">
        <v>100</v>
      </c>
      <c r="AE8658" s="3">
        <v>62.802</v>
      </c>
      <c r="AF8658" s="3">
        <v>41.17</v>
      </c>
      <c r="AG8658" s="3">
        <v>37.643999999999998</v>
      </c>
      <c r="AH8658" s="3">
        <v>80.396000000000001</v>
      </c>
      <c r="AI8658" s="3">
        <v>55.052999999999997</v>
      </c>
      <c r="AJ8658" s="3">
        <v>73.206999999999994</v>
      </c>
      <c r="AK8658" s="3">
        <v>19.963999999999999</v>
      </c>
      <c r="AL8658" s="3">
        <v>51.3</v>
      </c>
      <c r="AM8658" s="3">
        <v>54.488999999999997</v>
      </c>
      <c r="AN8658" s="3">
        <v>56.148000000000003</v>
      </c>
      <c r="AO8658" s="3">
        <v>58.097000000000001</v>
      </c>
      <c r="AP8658" s="3">
        <v>60.258000000000003</v>
      </c>
      <c r="AQ8658" s="3">
        <v>61.241</v>
      </c>
      <c r="AR8658" s="3">
        <v>61.110999999999997</v>
      </c>
      <c r="AS8658" s="3">
        <v>59.637999999999998</v>
      </c>
      <c r="AT8658" s="3">
        <v>58.704000000000001</v>
      </c>
      <c r="AU8658" s="3">
        <v>59.439</v>
      </c>
      <c r="AV8658" s="3">
        <v>62.505000000000003</v>
      </c>
      <c r="AW8658" s="3">
        <v>66.415999999999997</v>
      </c>
      <c r="AX8658" s="3">
        <v>68.409000000000006</v>
      </c>
      <c r="AY8658" s="3">
        <v>70.460999999999999</v>
      </c>
      <c r="AZ8658" s="3">
        <v>72.575000000000003</v>
      </c>
      <c r="BA8658">
        <v>74.244</v>
      </c>
      <c r="BB8658">
        <v>2016</v>
      </c>
    </row>
    <row r="8659" spans="1:54" hidden="1" x14ac:dyDescent="0.2">
      <c r="A8659">
        <v>698</v>
      </c>
      <c r="B8659" t="s">
        <v>221</v>
      </c>
      <c r="C8659" t="s">
        <v>301</v>
      </c>
      <c r="D8659" t="s">
        <v>85</v>
      </c>
      <c r="E8659" t="s">
        <v>300</v>
      </c>
      <c r="F8659" t="s">
        <v>299</v>
      </c>
      <c r="G8659" t="s">
        <v>275</v>
      </c>
      <c r="I8659" t="s">
        <v>298</v>
      </c>
      <c r="J8659" s="3" t="s">
        <v>215</v>
      </c>
      <c r="K8659" s="3">
        <v>5.556</v>
      </c>
      <c r="L8659" s="3">
        <v>0.59</v>
      </c>
      <c r="M8659" s="3">
        <v>-8.452</v>
      </c>
      <c r="N8659" s="3">
        <v>-1.857</v>
      </c>
      <c r="O8659" s="3">
        <v>-16.010000000000002</v>
      </c>
      <c r="P8659" s="3">
        <v>10.666</v>
      </c>
      <c r="Q8659" s="3">
        <v>12.785</v>
      </c>
      <c r="R8659" s="3">
        <v>-1.0569999999999999</v>
      </c>
      <c r="S8659" s="3">
        <v>-3.847</v>
      </c>
      <c r="T8659" s="3">
        <v>1.345</v>
      </c>
      <c r="U8659" s="3">
        <v>-13.143000000000001</v>
      </c>
      <c r="V8659" s="3">
        <v>-2.9980000000000002</v>
      </c>
      <c r="W8659" s="3">
        <v>0.376</v>
      </c>
      <c r="X8659" s="3">
        <v>-2.7610000000000001</v>
      </c>
      <c r="Y8659" s="3">
        <v>15.227</v>
      </c>
      <c r="Z8659" s="3">
        <v>6.0060000000000002</v>
      </c>
      <c r="AA8659" s="3">
        <v>-0.96499999999999997</v>
      </c>
      <c r="AB8659" s="3">
        <v>-28.023</v>
      </c>
      <c r="AC8659" s="3">
        <v>-13.430999999999999</v>
      </c>
      <c r="AD8659" s="3">
        <v>4.4749999999999996</v>
      </c>
      <c r="AE8659" s="3">
        <v>-37.198</v>
      </c>
      <c r="AF8659" s="3">
        <v>-34.445</v>
      </c>
      <c r="AG8659" s="3">
        <v>-8.5649999999999995</v>
      </c>
      <c r="AH8659" s="3">
        <v>113.569</v>
      </c>
      <c r="AI8659" s="3">
        <v>-31.521999999999998</v>
      </c>
      <c r="AJ8659" s="3">
        <v>32.973999999999997</v>
      </c>
      <c r="AK8659" s="3">
        <v>-72.728999999999999</v>
      </c>
      <c r="AL8659" s="3">
        <v>156.964</v>
      </c>
      <c r="AM8659" s="3">
        <v>6.2160000000000002</v>
      </c>
      <c r="AN8659" s="3">
        <v>3.0449999999999999</v>
      </c>
      <c r="AO8659" s="3">
        <v>3.47</v>
      </c>
      <c r="AP8659" s="3">
        <v>3.72</v>
      </c>
      <c r="AQ8659" s="3">
        <v>1.6319999999999999</v>
      </c>
      <c r="AR8659" s="3">
        <v>-0.21299999999999999</v>
      </c>
      <c r="AS8659" s="3">
        <v>-2.41</v>
      </c>
      <c r="AT8659" s="3">
        <v>-1.5660000000000001</v>
      </c>
      <c r="AU8659" s="3">
        <v>1.2509999999999999</v>
      </c>
      <c r="AV8659" s="3">
        <v>5.1589999999999998</v>
      </c>
      <c r="AW8659" s="3">
        <v>6.258</v>
      </c>
      <c r="AX8659" s="3">
        <v>3</v>
      </c>
      <c r="AY8659" s="3">
        <v>3</v>
      </c>
      <c r="AZ8659" s="3">
        <v>3</v>
      </c>
      <c r="BA8659">
        <v>2.2999999999999998</v>
      </c>
      <c r="BB8659">
        <v>2016</v>
      </c>
    </row>
    <row r="8660" spans="1:54" hidden="1" x14ac:dyDescent="0.2">
      <c r="A8660">
        <v>698</v>
      </c>
      <c r="B8660" t="s">
        <v>221</v>
      </c>
      <c r="C8660" t="s">
        <v>297</v>
      </c>
      <c r="D8660" t="s">
        <v>85</v>
      </c>
      <c r="E8660" t="s">
        <v>293</v>
      </c>
      <c r="F8660" t="s">
        <v>296</v>
      </c>
      <c r="G8660" t="s">
        <v>295</v>
      </c>
      <c r="I8660" t="s">
        <v>1937</v>
      </c>
      <c r="J8660" s="3" t="s">
        <v>215</v>
      </c>
      <c r="K8660" s="3" t="s">
        <v>215</v>
      </c>
      <c r="L8660" s="3" t="s">
        <v>215</v>
      </c>
      <c r="M8660" s="3" t="s">
        <v>215</v>
      </c>
      <c r="N8660" s="3" t="s">
        <v>215</v>
      </c>
      <c r="O8660" s="3" t="s">
        <v>215</v>
      </c>
      <c r="P8660" s="3" t="s">
        <v>215</v>
      </c>
      <c r="Q8660" s="3" t="s">
        <v>215</v>
      </c>
      <c r="R8660" s="3" t="s">
        <v>215</v>
      </c>
      <c r="S8660" s="3" t="s">
        <v>215</v>
      </c>
      <c r="T8660" s="3" t="s">
        <v>215</v>
      </c>
      <c r="U8660" s="3" t="s">
        <v>215</v>
      </c>
      <c r="V8660" s="3" t="s">
        <v>215</v>
      </c>
      <c r="W8660" s="3" t="s">
        <v>215</v>
      </c>
      <c r="X8660" s="3" t="s">
        <v>215</v>
      </c>
      <c r="Y8660" s="3" t="s">
        <v>215</v>
      </c>
      <c r="Z8660" s="3" t="s">
        <v>215</v>
      </c>
      <c r="AA8660" s="3" t="s">
        <v>215</v>
      </c>
      <c r="AB8660" s="3" t="s">
        <v>215</v>
      </c>
      <c r="AC8660" s="3" t="s">
        <v>215</v>
      </c>
      <c r="AD8660" s="3" t="s">
        <v>215</v>
      </c>
      <c r="AE8660" s="3" t="s">
        <v>215</v>
      </c>
      <c r="AF8660" s="3" t="s">
        <v>215</v>
      </c>
      <c r="AG8660" s="3" t="s">
        <v>215</v>
      </c>
      <c r="AH8660" s="3" t="s">
        <v>215</v>
      </c>
      <c r="AI8660" s="3" t="s">
        <v>215</v>
      </c>
      <c r="AJ8660" s="3" t="s">
        <v>215</v>
      </c>
      <c r="AK8660" s="3" t="s">
        <v>215</v>
      </c>
      <c r="AL8660" s="3">
        <v>59.152999999999999</v>
      </c>
      <c r="AM8660" s="3">
        <v>54.616</v>
      </c>
      <c r="AN8660" s="3">
        <v>56.372999999999998</v>
      </c>
      <c r="AO8660" s="3">
        <v>59.146000000000001</v>
      </c>
      <c r="AP8660" s="3">
        <v>60.87</v>
      </c>
      <c r="AQ8660" s="3">
        <v>61.072000000000003</v>
      </c>
      <c r="AR8660" s="3">
        <v>60.585999999999999</v>
      </c>
      <c r="AS8660" s="3">
        <v>59.087000000000003</v>
      </c>
      <c r="AT8660" s="3">
        <v>58.536999999999999</v>
      </c>
      <c r="AU8660" s="3">
        <v>60.585999999999999</v>
      </c>
      <c r="AV8660" s="3">
        <v>65.372</v>
      </c>
      <c r="AW8660" s="3">
        <v>68.575000000000003</v>
      </c>
      <c r="AX8660" s="3">
        <v>70.632999999999996</v>
      </c>
      <c r="AY8660" s="3">
        <v>72.751999999999995</v>
      </c>
      <c r="AZ8660" s="3">
        <v>74.933999999999997</v>
      </c>
      <c r="BA8660">
        <v>77.182000000000002</v>
      </c>
      <c r="BB8660">
        <v>2016</v>
      </c>
    </row>
    <row r="8661" spans="1:54" hidden="1" x14ac:dyDescent="0.2">
      <c r="A8661">
        <v>698</v>
      </c>
      <c r="B8661" t="s">
        <v>221</v>
      </c>
      <c r="C8661" t="s">
        <v>294</v>
      </c>
      <c r="D8661" t="s">
        <v>85</v>
      </c>
      <c r="E8661" t="s">
        <v>293</v>
      </c>
      <c r="F8661" t="s">
        <v>292</v>
      </c>
      <c r="G8661" t="s">
        <v>275</v>
      </c>
      <c r="I8661" t="s">
        <v>291</v>
      </c>
      <c r="J8661" s="3" t="s">
        <v>215</v>
      </c>
      <c r="K8661" s="3" t="s">
        <v>215</v>
      </c>
      <c r="L8661" s="3" t="s">
        <v>215</v>
      </c>
      <c r="M8661" s="3" t="s">
        <v>215</v>
      </c>
      <c r="N8661" s="3" t="s">
        <v>215</v>
      </c>
      <c r="O8661" s="3" t="s">
        <v>215</v>
      </c>
      <c r="P8661" s="3" t="s">
        <v>215</v>
      </c>
      <c r="Q8661" s="3" t="s">
        <v>215</v>
      </c>
      <c r="R8661" s="3" t="s">
        <v>215</v>
      </c>
      <c r="S8661" s="3" t="s">
        <v>215</v>
      </c>
      <c r="T8661" s="3" t="s">
        <v>215</v>
      </c>
      <c r="U8661" s="3" t="s">
        <v>215</v>
      </c>
      <c r="V8661" s="3" t="s">
        <v>215</v>
      </c>
      <c r="W8661" s="3" t="s">
        <v>215</v>
      </c>
      <c r="X8661" s="3" t="s">
        <v>215</v>
      </c>
      <c r="Y8661" s="3" t="s">
        <v>215</v>
      </c>
      <c r="Z8661" s="3" t="s">
        <v>215</v>
      </c>
      <c r="AA8661" s="3" t="s">
        <v>215</v>
      </c>
      <c r="AB8661" s="3" t="s">
        <v>215</v>
      </c>
      <c r="AC8661" s="3" t="s">
        <v>215</v>
      </c>
      <c r="AD8661" s="3" t="s">
        <v>215</v>
      </c>
      <c r="AE8661" s="3" t="s">
        <v>215</v>
      </c>
      <c r="AF8661" s="3" t="s">
        <v>215</v>
      </c>
      <c r="AG8661" s="3" t="s">
        <v>215</v>
      </c>
      <c r="AH8661" s="3" t="s">
        <v>215</v>
      </c>
      <c r="AI8661" s="3" t="s">
        <v>215</v>
      </c>
      <c r="AJ8661" s="3" t="s">
        <v>215</v>
      </c>
      <c r="AK8661" s="3" t="s">
        <v>215</v>
      </c>
      <c r="AL8661" s="3" t="s">
        <v>215</v>
      </c>
      <c r="AM8661" s="3">
        <v>-7.67</v>
      </c>
      <c r="AN8661" s="3">
        <v>3.2170000000000001</v>
      </c>
      <c r="AO8661" s="3">
        <v>4.92</v>
      </c>
      <c r="AP8661" s="3">
        <v>2.9140000000000001</v>
      </c>
      <c r="AQ8661" s="3">
        <v>0.33100000000000002</v>
      </c>
      <c r="AR8661" s="3">
        <v>-0.79600000000000004</v>
      </c>
      <c r="AS8661" s="3">
        <v>-2.4729999999999999</v>
      </c>
      <c r="AT8661" s="3">
        <v>-0.93100000000000005</v>
      </c>
      <c r="AU8661" s="3">
        <v>3.5</v>
      </c>
      <c r="AV8661" s="3">
        <v>7.9</v>
      </c>
      <c r="AW8661" s="3">
        <v>4.9000000000000004</v>
      </c>
      <c r="AX8661" s="3">
        <v>3</v>
      </c>
      <c r="AY8661" s="3">
        <v>3</v>
      </c>
      <c r="AZ8661" s="3">
        <v>3</v>
      </c>
      <c r="BA8661">
        <v>3</v>
      </c>
      <c r="BB8661">
        <v>2016</v>
      </c>
    </row>
    <row r="8662" spans="1:54" hidden="1" x14ac:dyDescent="0.2">
      <c r="A8662">
        <v>698</v>
      </c>
      <c r="B8662" t="s">
        <v>221</v>
      </c>
      <c r="C8662" t="s">
        <v>290</v>
      </c>
      <c r="D8662" t="s">
        <v>85</v>
      </c>
      <c r="E8662" t="s">
        <v>289</v>
      </c>
      <c r="G8662" t="s">
        <v>288</v>
      </c>
    </row>
    <row r="8663" spans="1:54" hidden="1" x14ac:dyDescent="0.2">
      <c r="A8663">
        <v>698</v>
      </c>
      <c r="B8663" t="s">
        <v>221</v>
      </c>
      <c r="C8663" t="s">
        <v>287</v>
      </c>
      <c r="D8663" t="s">
        <v>85</v>
      </c>
      <c r="E8663" t="s">
        <v>286</v>
      </c>
      <c r="F8663" t="s">
        <v>285</v>
      </c>
      <c r="G8663" t="s">
        <v>275</v>
      </c>
    </row>
    <row r="8664" spans="1:54" hidden="1" x14ac:dyDescent="0.2">
      <c r="A8664">
        <v>698</v>
      </c>
      <c r="B8664" t="s">
        <v>221</v>
      </c>
      <c r="C8664" t="s">
        <v>284</v>
      </c>
      <c r="D8664" t="s">
        <v>85</v>
      </c>
      <c r="E8664" t="s">
        <v>283</v>
      </c>
      <c r="F8664" t="s">
        <v>282</v>
      </c>
      <c r="G8664" t="s">
        <v>275</v>
      </c>
      <c r="I8664" t="s">
        <v>1938</v>
      </c>
      <c r="J8664" s="3" t="s">
        <v>215</v>
      </c>
      <c r="K8664" s="3" t="s">
        <v>215</v>
      </c>
      <c r="L8664" s="3" t="s">
        <v>215</v>
      </c>
      <c r="M8664" s="3" t="s">
        <v>215</v>
      </c>
      <c r="N8664" s="3" t="s">
        <v>215</v>
      </c>
      <c r="O8664" s="3" t="s">
        <v>215</v>
      </c>
      <c r="P8664" s="3">
        <v>-4.0999999999999996</v>
      </c>
      <c r="Q8664" s="3">
        <v>-5.7939999999999996</v>
      </c>
      <c r="R8664" s="3">
        <v>4.3650000000000002</v>
      </c>
      <c r="S8664" s="3">
        <v>12.262</v>
      </c>
      <c r="T8664" s="3">
        <v>9.6530000000000005</v>
      </c>
      <c r="U8664" s="3">
        <v>15.26</v>
      </c>
      <c r="V8664" s="3">
        <v>3.3410000000000002</v>
      </c>
      <c r="W8664" s="3">
        <v>-11.4</v>
      </c>
      <c r="X8664" s="3">
        <v>12.994</v>
      </c>
      <c r="Y8664" s="3">
        <v>9.8859999999999992</v>
      </c>
      <c r="Z8664" s="3">
        <v>11.743</v>
      </c>
      <c r="AA8664" s="3">
        <v>17.634</v>
      </c>
      <c r="AB8664" s="3">
        <v>-9.77</v>
      </c>
      <c r="AC8664" s="3">
        <v>-20.768000000000001</v>
      </c>
      <c r="AD8664" s="3">
        <v>6</v>
      </c>
      <c r="AE8664" s="3">
        <v>-1.95</v>
      </c>
      <c r="AF8664" s="3">
        <v>3.32</v>
      </c>
      <c r="AG8664" s="3">
        <v>-23.24</v>
      </c>
      <c r="AH8664" s="3">
        <v>-6.1929999999999996</v>
      </c>
      <c r="AI8664" s="3">
        <v>-9.5079999999999991</v>
      </c>
      <c r="AJ8664" s="3">
        <v>-2.6480000000000001</v>
      </c>
      <c r="AK8664" s="3">
        <v>-13.526999999999999</v>
      </c>
      <c r="AL8664" s="3">
        <v>13.186</v>
      </c>
      <c r="AM8664" s="3">
        <v>22.190999999999999</v>
      </c>
      <c r="AN8664" s="3">
        <v>60.65</v>
      </c>
      <c r="AO8664" s="3">
        <v>46.499000000000002</v>
      </c>
      <c r="AP8664" s="3">
        <v>-11.263999999999999</v>
      </c>
      <c r="AQ8664" s="3">
        <v>1.47</v>
      </c>
      <c r="AR8664" s="3">
        <v>-7.3819999999999997</v>
      </c>
      <c r="AS8664" s="3">
        <v>-3.8679999999999999</v>
      </c>
      <c r="AT8664" s="3">
        <v>-13.628</v>
      </c>
      <c r="AU8664" s="3">
        <v>-2.738</v>
      </c>
      <c r="AV8664" s="3">
        <v>7.1109999999999998</v>
      </c>
      <c r="AW8664" s="3">
        <v>2.12</v>
      </c>
      <c r="AX8664" s="3">
        <v>2.0019999999999998</v>
      </c>
      <c r="AY8664" s="3">
        <v>1.899</v>
      </c>
      <c r="AZ8664" s="3">
        <v>1.9019999999999999</v>
      </c>
      <c r="BA8664">
        <v>2.2730000000000001</v>
      </c>
      <c r="BB8664">
        <v>2015</v>
      </c>
    </row>
    <row r="8665" spans="1:54" hidden="1" x14ac:dyDescent="0.2">
      <c r="A8665">
        <v>698</v>
      </c>
      <c r="B8665" t="s">
        <v>221</v>
      </c>
      <c r="C8665" t="s">
        <v>281</v>
      </c>
      <c r="D8665" t="s">
        <v>85</v>
      </c>
      <c r="E8665" t="s">
        <v>280</v>
      </c>
      <c r="F8665" t="s">
        <v>279</v>
      </c>
      <c r="G8665" t="s">
        <v>275</v>
      </c>
    </row>
    <row r="8666" spans="1:54" hidden="1" x14ac:dyDescent="0.2">
      <c r="A8666">
        <v>698</v>
      </c>
      <c r="B8666" t="s">
        <v>221</v>
      </c>
      <c r="C8666" t="s">
        <v>278</v>
      </c>
      <c r="D8666" t="s">
        <v>85</v>
      </c>
      <c r="E8666" t="s">
        <v>277</v>
      </c>
      <c r="F8666" t="s">
        <v>276</v>
      </c>
      <c r="G8666" t="s">
        <v>275</v>
      </c>
      <c r="I8666" t="s">
        <v>1938</v>
      </c>
      <c r="J8666" s="3" t="s">
        <v>215</v>
      </c>
      <c r="K8666" s="3" t="s">
        <v>215</v>
      </c>
      <c r="L8666" s="3" t="s">
        <v>215</v>
      </c>
      <c r="M8666" s="3" t="s">
        <v>215</v>
      </c>
      <c r="N8666" s="3" t="s">
        <v>215</v>
      </c>
      <c r="O8666" s="3" t="s">
        <v>215</v>
      </c>
      <c r="P8666" s="3">
        <v>9.1999999999999993</v>
      </c>
      <c r="Q8666" s="3">
        <v>1.5329999999999999</v>
      </c>
      <c r="R8666" s="3">
        <v>-12.925000000000001</v>
      </c>
      <c r="S8666" s="3">
        <v>-4.2249999999999996</v>
      </c>
      <c r="T8666" s="3">
        <v>-3.62</v>
      </c>
      <c r="U8666" s="3">
        <v>-5.2430000000000003</v>
      </c>
      <c r="V8666" s="3">
        <v>-8.8859999999999992</v>
      </c>
      <c r="W8666" s="3">
        <v>17.779</v>
      </c>
      <c r="X8666" s="3">
        <v>11.88</v>
      </c>
      <c r="Y8666" s="3">
        <v>0.28299999999999997</v>
      </c>
      <c r="Z8666" s="3">
        <v>7.1719999999999997</v>
      </c>
      <c r="AA8666" s="3">
        <v>-1.248</v>
      </c>
      <c r="AB8666" s="3">
        <v>-8.9529999999999994</v>
      </c>
      <c r="AC8666" s="3">
        <v>5.3739999999999997</v>
      </c>
      <c r="AD8666" s="3">
        <v>6.0540000000000003</v>
      </c>
      <c r="AE8666" s="3">
        <v>5.3810000000000002</v>
      </c>
      <c r="AF8666" s="3">
        <v>-17.745999999999999</v>
      </c>
      <c r="AG8666" s="3">
        <v>-19.986000000000001</v>
      </c>
      <c r="AH8666" s="3">
        <v>-8.3230000000000004</v>
      </c>
      <c r="AI8666" s="3">
        <v>-9.3539999999999992</v>
      </c>
      <c r="AJ8666" s="3">
        <v>-2.504</v>
      </c>
      <c r="AK8666" s="3">
        <v>-7.859</v>
      </c>
      <c r="AL8666" s="3">
        <v>-39.716999999999999</v>
      </c>
      <c r="AM8666" s="3">
        <v>-6.36</v>
      </c>
      <c r="AN8666" s="3">
        <v>40.948999999999998</v>
      </c>
      <c r="AO8666" s="3">
        <v>-8.6679999999999993</v>
      </c>
      <c r="AP8666" s="3">
        <v>5.3120000000000003</v>
      </c>
      <c r="AQ8666" s="3">
        <v>22.077999999999999</v>
      </c>
      <c r="AR8666" s="3">
        <v>4.7110000000000003</v>
      </c>
      <c r="AS8666" s="3">
        <v>-4.1230000000000002</v>
      </c>
      <c r="AT8666" s="3">
        <v>-1.2929999999999999</v>
      </c>
      <c r="AU8666" s="3">
        <v>14.284000000000001</v>
      </c>
      <c r="AV8666" s="3">
        <v>3.4689999999999999</v>
      </c>
      <c r="AW8666" s="3">
        <v>5.9660000000000002</v>
      </c>
      <c r="AX8666" s="3">
        <v>6.6509999999999998</v>
      </c>
      <c r="AY8666" s="3">
        <v>6.1109999999999998</v>
      </c>
      <c r="AZ8666" s="3">
        <v>7.548</v>
      </c>
      <c r="BA8666">
        <v>5.9470000000000001</v>
      </c>
      <c r="BB8666">
        <v>2015</v>
      </c>
    </row>
    <row r="8667" spans="1:54" hidden="1" x14ac:dyDescent="0.2">
      <c r="A8667">
        <v>698</v>
      </c>
      <c r="B8667" t="s">
        <v>221</v>
      </c>
      <c r="C8667" t="s">
        <v>274</v>
      </c>
      <c r="D8667" t="s">
        <v>85</v>
      </c>
      <c r="E8667" t="s">
        <v>273</v>
      </c>
      <c r="F8667" t="s">
        <v>272</v>
      </c>
      <c r="G8667" t="s">
        <v>271</v>
      </c>
    </row>
    <row r="8668" spans="1:54" hidden="1" x14ac:dyDescent="0.2">
      <c r="A8668">
        <v>698</v>
      </c>
      <c r="B8668" t="s">
        <v>221</v>
      </c>
      <c r="C8668" t="s">
        <v>270</v>
      </c>
      <c r="D8668" t="s">
        <v>85</v>
      </c>
      <c r="E8668" t="s">
        <v>269</v>
      </c>
      <c r="F8668" t="s">
        <v>268</v>
      </c>
      <c r="G8668" t="s">
        <v>264</v>
      </c>
      <c r="H8668" t="s">
        <v>263</v>
      </c>
    </row>
    <row r="8669" spans="1:54" hidden="1" x14ac:dyDescent="0.2">
      <c r="A8669">
        <v>698</v>
      </c>
      <c r="B8669" t="s">
        <v>221</v>
      </c>
      <c r="C8669" t="s">
        <v>267</v>
      </c>
      <c r="D8669" t="s">
        <v>85</v>
      </c>
      <c r="E8669" t="s">
        <v>266</v>
      </c>
      <c r="F8669" t="s">
        <v>265</v>
      </c>
      <c r="G8669" t="s">
        <v>264</v>
      </c>
      <c r="H8669" t="s">
        <v>263</v>
      </c>
      <c r="I8669" t="s">
        <v>1939</v>
      </c>
      <c r="J8669" s="3">
        <v>7.0919999999999996</v>
      </c>
      <c r="K8669" s="3">
        <v>7.3</v>
      </c>
      <c r="L8669" s="3">
        <v>7.6059999999999999</v>
      </c>
      <c r="M8669" s="3">
        <v>7.8490000000000002</v>
      </c>
      <c r="N8669" s="3">
        <v>8.0990000000000002</v>
      </c>
      <c r="O8669" s="3">
        <v>8.3849999999999998</v>
      </c>
      <c r="P8669" s="3">
        <v>8.6479999999999997</v>
      </c>
      <c r="Q8669" s="3">
        <v>8.9190000000000005</v>
      </c>
      <c r="R8669" s="3">
        <v>9.1989999999999998</v>
      </c>
      <c r="S8669" s="3">
        <v>9.4879999999999995</v>
      </c>
      <c r="T8669" s="3">
        <v>9.7859999999999996</v>
      </c>
      <c r="U8669" s="3">
        <v>10.093</v>
      </c>
      <c r="V8669" s="3">
        <v>10.41</v>
      </c>
      <c r="W8669" s="3">
        <v>10.776</v>
      </c>
      <c r="X8669" s="3">
        <v>11.147</v>
      </c>
      <c r="Y8669" s="3">
        <v>11.523</v>
      </c>
      <c r="Z8669" s="3">
        <v>11.904999999999999</v>
      </c>
      <c r="AA8669" s="3">
        <v>11.786</v>
      </c>
      <c r="AB8669" s="3">
        <v>11.756</v>
      </c>
      <c r="AC8669" s="3">
        <v>11.724</v>
      </c>
      <c r="AD8669" s="3">
        <v>11.693</v>
      </c>
      <c r="AE8669" s="3">
        <v>11.663</v>
      </c>
      <c r="AF8669" s="3">
        <v>11.632</v>
      </c>
      <c r="AG8669" s="3">
        <v>11.64</v>
      </c>
      <c r="AH8669" s="3">
        <v>11.73</v>
      </c>
      <c r="AI8669" s="3">
        <v>11.83</v>
      </c>
      <c r="AJ8669" s="3">
        <v>12.01</v>
      </c>
      <c r="AK8669" s="3">
        <v>12.04</v>
      </c>
      <c r="AL8669" s="3">
        <v>12.12</v>
      </c>
      <c r="AM8669" s="3">
        <v>12.23</v>
      </c>
      <c r="AN8669" s="3">
        <v>12.34</v>
      </c>
      <c r="AO8669" s="3">
        <v>12.459</v>
      </c>
      <c r="AP8669" s="3">
        <v>13.061</v>
      </c>
      <c r="AQ8669" s="3">
        <v>13.43</v>
      </c>
      <c r="AR8669" s="3">
        <v>13.778</v>
      </c>
      <c r="AS8669" s="3">
        <v>14.135</v>
      </c>
      <c r="AT8669" s="3">
        <v>14.500999999999999</v>
      </c>
      <c r="AU8669" s="3">
        <v>14.877000000000001</v>
      </c>
      <c r="AV8669" s="3">
        <v>15.263</v>
      </c>
      <c r="AW8669" s="3">
        <v>15.657999999999999</v>
      </c>
      <c r="AX8669" s="3">
        <v>16.064</v>
      </c>
      <c r="AY8669" s="3">
        <v>16.481000000000002</v>
      </c>
      <c r="AZ8669" s="3">
        <v>16.908000000000001</v>
      </c>
      <c r="BA8669">
        <v>17.346</v>
      </c>
      <c r="BB8669">
        <v>2012</v>
      </c>
    </row>
    <row r="8670" spans="1:54" hidden="1" x14ac:dyDescent="0.2">
      <c r="A8670">
        <v>698</v>
      </c>
      <c r="B8670" t="s">
        <v>221</v>
      </c>
      <c r="C8670" t="s">
        <v>262</v>
      </c>
      <c r="D8670" t="s">
        <v>85</v>
      </c>
      <c r="E8670" t="s">
        <v>260</v>
      </c>
      <c r="F8670" t="s">
        <v>259</v>
      </c>
      <c r="G8670" t="s">
        <v>225</v>
      </c>
      <c r="H8670" t="s">
        <v>222</v>
      </c>
      <c r="I8670" t="s">
        <v>1940</v>
      </c>
      <c r="J8670" s="3" t="s">
        <v>215</v>
      </c>
      <c r="K8670" s="3" t="s">
        <v>215</v>
      </c>
      <c r="L8670" s="3" t="s">
        <v>215</v>
      </c>
      <c r="M8670" s="3" t="s">
        <v>215</v>
      </c>
      <c r="N8670" s="3" t="s">
        <v>215</v>
      </c>
      <c r="O8670" s="3" t="s">
        <v>215</v>
      </c>
      <c r="P8670" s="3" t="s">
        <v>215</v>
      </c>
      <c r="Q8670" s="3" t="s">
        <v>215</v>
      </c>
      <c r="R8670" s="3" t="s">
        <v>215</v>
      </c>
      <c r="S8670" s="3" t="s">
        <v>215</v>
      </c>
      <c r="T8670" s="3" t="s">
        <v>215</v>
      </c>
      <c r="U8670" s="3" t="s">
        <v>215</v>
      </c>
      <c r="V8670" s="3" t="s">
        <v>215</v>
      </c>
      <c r="W8670" s="3" t="s">
        <v>215</v>
      </c>
      <c r="X8670" s="3" t="s">
        <v>215</v>
      </c>
      <c r="Y8670" s="3" t="s">
        <v>215</v>
      </c>
      <c r="Z8670" s="3" t="s">
        <v>215</v>
      </c>
      <c r="AA8670" s="3" t="s">
        <v>215</v>
      </c>
      <c r="AB8670" s="3" t="s">
        <v>215</v>
      </c>
      <c r="AC8670" s="3" t="s">
        <v>215</v>
      </c>
      <c r="AD8670" s="3" t="s">
        <v>215</v>
      </c>
      <c r="AE8670" s="3" t="s">
        <v>215</v>
      </c>
      <c r="AF8670" s="3" t="s">
        <v>215</v>
      </c>
      <c r="AG8670" s="3" t="s">
        <v>215</v>
      </c>
      <c r="AH8670" s="3" t="s">
        <v>215</v>
      </c>
      <c r="AI8670" s="3">
        <v>0.94199999999999995</v>
      </c>
      <c r="AJ8670" s="3">
        <v>0.52</v>
      </c>
      <c r="AK8670" s="3">
        <v>0.20200000000000001</v>
      </c>
      <c r="AL8670" s="3">
        <v>0.13300000000000001</v>
      </c>
      <c r="AM8670" s="3">
        <v>0.97499999999999998</v>
      </c>
      <c r="AN8670" s="3">
        <v>2.1989999999999998</v>
      </c>
      <c r="AO8670" s="3">
        <v>2.9209999999999998</v>
      </c>
      <c r="AP8670" s="3">
        <v>3.496</v>
      </c>
      <c r="AQ8670" s="3">
        <v>3.7410000000000001</v>
      </c>
      <c r="AR8670" s="3">
        <v>3.77</v>
      </c>
      <c r="AS8670" s="3">
        <v>3.9</v>
      </c>
      <c r="AT8670" s="3">
        <v>3.5019999999999998</v>
      </c>
      <c r="AU8670" s="3">
        <v>3.9430000000000001</v>
      </c>
      <c r="AV8670" s="3">
        <v>4.4669999999999996</v>
      </c>
      <c r="AW8670" s="3">
        <v>4.8079999999999998</v>
      </c>
      <c r="AX8670" s="3">
        <v>5.12</v>
      </c>
      <c r="AY8670" s="3">
        <v>5.5039999999999996</v>
      </c>
      <c r="AZ8670" s="3">
        <v>5.12</v>
      </c>
      <c r="BA8670">
        <v>5.5030000000000001</v>
      </c>
      <c r="BB8670">
        <v>2014</v>
      </c>
    </row>
    <row r="8671" spans="1:54" hidden="1" x14ac:dyDescent="0.2">
      <c r="A8671">
        <v>698</v>
      </c>
      <c r="B8671" t="s">
        <v>221</v>
      </c>
      <c r="C8671" t="s">
        <v>261</v>
      </c>
      <c r="D8671" t="s">
        <v>85</v>
      </c>
      <c r="E8671" t="s">
        <v>260</v>
      </c>
      <c r="F8671" t="s">
        <v>259</v>
      </c>
      <c r="G8671" t="s">
        <v>217</v>
      </c>
      <c r="I8671" t="s">
        <v>258</v>
      </c>
      <c r="J8671" s="3" t="s">
        <v>215</v>
      </c>
      <c r="K8671" s="3" t="s">
        <v>215</v>
      </c>
      <c r="L8671" s="3" t="s">
        <v>215</v>
      </c>
      <c r="M8671" s="3" t="s">
        <v>215</v>
      </c>
      <c r="N8671" s="3" t="s">
        <v>215</v>
      </c>
      <c r="O8671" s="3" t="s">
        <v>215</v>
      </c>
      <c r="P8671" s="3" t="s">
        <v>215</v>
      </c>
      <c r="Q8671" s="3" t="s">
        <v>215</v>
      </c>
      <c r="R8671" s="3" t="s">
        <v>215</v>
      </c>
      <c r="S8671" s="3" t="s">
        <v>215</v>
      </c>
      <c r="T8671" s="3" t="s">
        <v>215</v>
      </c>
      <c r="U8671" s="3" t="s">
        <v>215</v>
      </c>
      <c r="V8671" s="3" t="s">
        <v>215</v>
      </c>
      <c r="W8671" s="3" t="s">
        <v>215</v>
      </c>
      <c r="X8671" s="3" t="s">
        <v>215</v>
      </c>
      <c r="Y8671" s="3" t="s">
        <v>215</v>
      </c>
      <c r="Z8671" s="3" t="s">
        <v>215</v>
      </c>
      <c r="AA8671" s="3" t="s">
        <v>215</v>
      </c>
      <c r="AB8671" s="3" t="s">
        <v>215</v>
      </c>
      <c r="AC8671" s="3" t="s">
        <v>215</v>
      </c>
      <c r="AD8671" s="3" t="s">
        <v>215</v>
      </c>
      <c r="AE8671" s="3" t="s">
        <v>215</v>
      </c>
      <c r="AF8671" s="3" t="s">
        <v>215</v>
      </c>
      <c r="AG8671" s="3" t="s">
        <v>215</v>
      </c>
      <c r="AH8671" s="3" t="s">
        <v>215</v>
      </c>
      <c r="AI8671" s="3">
        <v>12.026</v>
      </c>
      <c r="AJ8671" s="3">
        <v>7.3849999999999998</v>
      </c>
      <c r="AK8671" s="3">
        <v>2.992</v>
      </c>
      <c r="AL8671" s="3">
        <v>2.2909999999999999</v>
      </c>
      <c r="AM8671" s="3">
        <v>11.651999999999999</v>
      </c>
      <c r="AN8671" s="3">
        <v>21.846</v>
      </c>
      <c r="AO8671" s="3">
        <v>24.198</v>
      </c>
      <c r="AP8671" s="3">
        <v>24.866</v>
      </c>
      <c r="AQ8671" s="3">
        <v>24.574000000000002</v>
      </c>
      <c r="AR8671" s="3">
        <v>23.809000000000001</v>
      </c>
      <c r="AS8671" s="3">
        <v>24.268000000000001</v>
      </c>
      <c r="AT8671" s="3">
        <v>21.728999999999999</v>
      </c>
      <c r="AU8671" s="3">
        <v>22.541</v>
      </c>
      <c r="AV8671" s="3">
        <v>23.030999999999999</v>
      </c>
      <c r="AW8671" s="3">
        <v>22.823</v>
      </c>
      <c r="AX8671" s="3">
        <v>22.581</v>
      </c>
      <c r="AY8671" s="3">
        <v>22.52</v>
      </c>
      <c r="AZ8671" s="3">
        <v>19.385999999999999</v>
      </c>
      <c r="BA8671">
        <v>19.402000000000001</v>
      </c>
      <c r="BB8671">
        <v>2014</v>
      </c>
    </row>
    <row r="8672" spans="1:54" hidden="1" x14ac:dyDescent="0.2">
      <c r="A8672">
        <v>698</v>
      </c>
      <c r="B8672" t="s">
        <v>221</v>
      </c>
      <c r="C8672" t="s">
        <v>257</v>
      </c>
      <c r="D8672" t="s">
        <v>85</v>
      </c>
      <c r="E8672" t="s">
        <v>255</v>
      </c>
      <c r="F8672" t="s">
        <v>254</v>
      </c>
      <c r="G8672" t="s">
        <v>225</v>
      </c>
      <c r="H8672" t="s">
        <v>222</v>
      </c>
      <c r="I8672" t="s">
        <v>1940</v>
      </c>
      <c r="J8672" s="3" t="s">
        <v>215</v>
      </c>
      <c r="K8672" s="3" t="s">
        <v>215</v>
      </c>
      <c r="L8672" s="3" t="s">
        <v>215</v>
      </c>
      <c r="M8672" s="3" t="s">
        <v>215</v>
      </c>
      <c r="N8672" s="3" t="s">
        <v>215</v>
      </c>
      <c r="O8672" s="3" t="s">
        <v>215</v>
      </c>
      <c r="P8672" s="3" t="s">
        <v>215</v>
      </c>
      <c r="Q8672" s="3" t="s">
        <v>215</v>
      </c>
      <c r="R8672" s="3" t="s">
        <v>215</v>
      </c>
      <c r="S8672" s="3" t="s">
        <v>215</v>
      </c>
      <c r="T8672" s="3" t="s">
        <v>215</v>
      </c>
      <c r="U8672" s="3" t="s">
        <v>215</v>
      </c>
      <c r="V8672" s="3" t="s">
        <v>215</v>
      </c>
      <c r="W8672" s="3" t="s">
        <v>215</v>
      </c>
      <c r="X8672" s="3" t="s">
        <v>215</v>
      </c>
      <c r="Y8672" s="3" t="s">
        <v>215</v>
      </c>
      <c r="Z8672" s="3" t="s">
        <v>215</v>
      </c>
      <c r="AA8672" s="3" t="s">
        <v>215</v>
      </c>
      <c r="AB8672" s="3" t="s">
        <v>215</v>
      </c>
      <c r="AC8672" s="3" t="s">
        <v>215</v>
      </c>
      <c r="AD8672" s="3" t="s">
        <v>215</v>
      </c>
      <c r="AE8672" s="3" t="s">
        <v>215</v>
      </c>
      <c r="AF8672" s="3" t="s">
        <v>215</v>
      </c>
      <c r="AG8672" s="3" t="s">
        <v>215</v>
      </c>
      <c r="AH8672" s="3" t="s">
        <v>215</v>
      </c>
      <c r="AI8672" s="3">
        <v>1.4370000000000001</v>
      </c>
      <c r="AJ8672" s="3">
        <v>0.69799999999999995</v>
      </c>
      <c r="AK8672" s="3">
        <v>0.40699999999999997</v>
      </c>
      <c r="AL8672" s="3">
        <v>0.254</v>
      </c>
      <c r="AM8672" s="3">
        <v>1.1439999999999999</v>
      </c>
      <c r="AN8672" s="3">
        <v>2.1320000000000001</v>
      </c>
      <c r="AO8672" s="3">
        <v>2.9870000000000001</v>
      </c>
      <c r="AP8672" s="3">
        <v>3.492</v>
      </c>
      <c r="AQ8672" s="3">
        <v>3.9940000000000002</v>
      </c>
      <c r="AR8672" s="3">
        <v>3.988</v>
      </c>
      <c r="AS8672" s="3">
        <v>4.0590000000000002</v>
      </c>
      <c r="AT8672" s="3">
        <v>4.8630000000000004</v>
      </c>
      <c r="AU8672" s="3">
        <v>5.6139999999999999</v>
      </c>
      <c r="AV8672" s="3">
        <v>5.0720000000000001</v>
      </c>
      <c r="AW8672" s="3">
        <v>5.1989999999999998</v>
      </c>
      <c r="AX8672" s="3">
        <v>5.5279999999999996</v>
      </c>
      <c r="AY8672" s="3">
        <v>5.9340000000000002</v>
      </c>
      <c r="AZ8672" s="3">
        <v>5.5279999999999996</v>
      </c>
      <c r="BA8672">
        <v>5.9340000000000002</v>
      </c>
      <c r="BB8672">
        <v>2014</v>
      </c>
    </row>
    <row r="8673" spans="1:54" hidden="1" x14ac:dyDescent="0.2">
      <c r="A8673">
        <v>698</v>
      </c>
      <c r="B8673" t="s">
        <v>221</v>
      </c>
      <c r="C8673" t="s">
        <v>256</v>
      </c>
      <c r="D8673" t="s">
        <v>85</v>
      </c>
      <c r="E8673" t="s">
        <v>255</v>
      </c>
      <c r="F8673" t="s">
        <v>254</v>
      </c>
      <c r="G8673" t="s">
        <v>217</v>
      </c>
      <c r="I8673" t="s">
        <v>253</v>
      </c>
      <c r="J8673" s="3" t="s">
        <v>215</v>
      </c>
      <c r="K8673" s="3" t="s">
        <v>215</v>
      </c>
      <c r="L8673" s="3" t="s">
        <v>215</v>
      </c>
      <c r="M8673" s="3" t="s">
        <v>215</v>
      </c>
      <c r="N8673" s="3" t="s">
        <v>215</v>
      </c>
      <c r="O8673" s="3" t="s">
        <v>215</v>
      </c>
      <c r="P8673" s="3" t="s">
        <v>215</v>
      </c>
      <c r="Q8673" s="3" t="s">
        <v>215</v>
      </c>
      <c r="R8673" s="3" t="s">
        <v>215</v>
      </c>
      <c r="S8673" s="3" t="s">
        <v>215</v>
      </c>
      <c r="T8673" s="3" t="s">
        <v>215</v>
      </c>
      <c r="U8673" s="3" t="s">
        <v>215</v>
      </c>
      <c r="V8673" s="3" t="s">
        <v>215</v>
      </c>
      <c r="W8673" s="3" t="s">
        <v>215</v>
      </c>
      <c r="X8673" s="3" t="s">
        <v>215</v>
      </c>
      <c r="Y8673" s="3" t="s">
        <v>215</v>
      </c>
      <c r="Z8673" s="3" t="s">
        <v>215</v>
      </c>
      <c r="AA8673" s="3" t="s">
        <v>215</v>
      </c>
      <c r="AB8673" s="3" t="s">
        <v>215</v>
      </c>
      <c r="AC8673" s="3" t="s">
        <v>215</v>
      </c>
      <c r="AD8673" s="3" t="s">
        <v>215</v>
      </c>
      <c r="AE8673" s="3" t="s">
        <v>215</v>
      </c>
      <c r="AF8673" s="3" t="s">
        <v>215</v>
      </c>
      <c r="AG8673" s="3" t="s">
        <v>215</v>
      </c>
      <c r="AH8673" s="3" t="s">
        <v>215</v>
      </c>
      <c r="AI8673" s="3">
        <v>18.356999999999999</v>
      </c>
      <c r="AJ8673" s="3">
        <v>9.9019999999999992</v>
      </c>
      <c r="AK8673" s="3">
        <v>6.0439999999999996</v>
      </c>
      <c r="AL8673" s="3">
        <v>4.375</v>
      </c>
      <c r="AM8673" s="3">
        <v>13.673</v>
      </c>
      <c r="AN8673" s="3">
        <v>21.178999999999998</v>
      </c>
      <c r="AO8673" s="3">
        <v>24.742000000000001</v>
      </c>
      <c r="AP8673" s="3">
        <v>24.84</v>
      </c>
      <c r="AQ8673" s="3">
        <v>26.234999999999999</v>
      </c>
      <c r="AR8673" s="3">
        <v>25.184999999999999</v>
      </c>
      <c r="AS8673" s="3">
        <v>25.253</v>
      </c>
      <c r="AT8673" s="3">
        <v>30.170999999999999</v>
      </c>
      <c r="AU8673" s="3">
        <v>32.093000000000004</v>
      </c>
      <c r="AV8673" s="3">
        <v>26.154</v>
      </c>
      <c r="AW8673" s="3">
        <v>24.678000000000001</v>
      </c>
      <c r="AX8673" s="3">
        <v>24.376999999999999</v>
      </c>
      <c r="AY8673" s="3">
        <v>24.279</v>
      </c>
      <c r="AZ8673" s="3">
        <v>20.928999999999998</v>
      </c>
      <c r="BA8673">
        <v>20.920999999999999</v>
      </c>
      <c r="BB8673">
        <v>2014</v>
      </c>
    </row>
    <row r="8674" spans="1:54" hidden="1" x14ac:dyDescent="0.2">
      <c r="A8674">
        <v>698</v>
      </c>
      <c r="B8674" t="s">
        <v>221</v>
      </c>
      <c r="C8674" t="s">
        <v>252</v>
      </c>
      <c r="D8674" t="s">
        <v>85</v>
      </c>
      <c r="E8674" t="s">
        <v>250</v>
      </c>
      <c r="F8674" t="s">
        <v>249</v>
      </c>
      <c r="G8674" t="s">
        <v>225</v>
      </c>
      <c r="H8674" t="s">
        <v>222</v>
      </c>
      <c r="I8674" t="s">
        <v>1940</v>
      </c>
      <c r="J8674" s="3" t="s">
        <v>215</v>
      </c>
      <c r="K8674" s="3" t="s">
        <v>215</v>
      </c>
      <c r="L8674" s="3" t="s">
        <v>215</v>
      </c>
      <c r="M8674" s="3" t="s">
        <v>215</v>
      </c>
      <c r="N8674" s="3" t="s">
        <v>215</v>
      </c>
      <c r="O8674" s="3" t="s">
        <v>215</v>
      </c>
      <c r="P8674" s="3" t="s">
        <v>215</v>
      </c>
      <c r="Q8674" s="3" t="s">
        <v>215</v>
      </c>
      <c r="R8674" s="3" t="s">
        <v>215</v>
      </c>
      <c r="S8674" s="3" t="s">
        <v>215</v>
      </c>
      <c r="T8674" s="3" t="s">
        <v>215</v>
      </c>
      <c r="U8674" s="3" t="s">
        <v>215</v>
      </c>
      <c r="V8674" s="3" t="s">
        <v>215</v>
      </c>
      <c r="W8674" s="3" t="s">
        <v>215</v>
      </c>
      <c r="X8674" s="3" t="s">
        <v>215</v>
      </c>
      <c r="Y8674" s="3" t="s">
        <v>215</v>
      </c>
      <c r="Z8674" s="3" t="s">
        <v>215</v>
      </c>
      <c r="AA8674" s="3" t="s">
        <v>215</v>
      </c>
      <c r="AB8674" s="3" t="s">
        <v>215</v>
      </c>
      <c r="AC8674" s="3" t="s">
        <v>215</v>
      </c>
      <c r="AD8674" s="3" t="s">
        <v>215</v>
      </c>
      <c r="AE8674" s="3" t="s">
        <v>215</v>
      </c>
      <c r="AF8674" s="3" t="s">
        <v>215</v>
      </c>
      <c r="AG8674" s="3" t="s">
        <v>215</v>
      </c>
      <c r="AH8674" s="3" t="s">
        <v>215</v>
      </c>
      <c r="AI8674" s="3">
        <v>-0.496</v>
      </c>
      <c r="AJ8674" s="3">
        <v>-0.17699999999999999</v>
      </c>
      <c r="AK8674" s="3">
        <v>-0.20599999999999999</v>
      </c>
      <c r="AL8674" s="3">
        <v>-0.121</v>
      </c>
      <c r="AM8674" s="3">
        <v>-0.16900000000000001</v>
      </c>
      <c r="AN8674" s="3">
        <v>6.7000000000000004E-2</v>
      </c>
      <c r="AO8674" s="3">
        <v>-6.6000000000000003E-2</v>
      </c>
      <c r="AP8674" s="3">
        <v>4.0000000000000001E-3</v>
      </c>
      <c r="AQ8674" s="3">
        <v>-0.253</v>
      </c>
      <c r="AR8674" s="3">
        <v>-0.218</v>
      </c>
      <c r="AS8674" s="3">
        <v>-0.158</v>
      </c>
      <c r="AT8674" s="3">
        <v>-1.361</v>
      </c>
      <c r="AU8674" s="3">
        <v>-1.671</v>
      </c>
      <c r="AV8674" s="3">
        <v>-0.60599999999999998</v>
      </c>
      <c r="AW8674" s="3">
        <v>-0.39100000000000001</v>
      </c>
      <c r="AX8674" s="3">
        <v>-0.40699999999999997</v>
      </c>
      <c r="AY8674" s="3">
        <v>-0.43</v>
      </c>
      <c r="AZ8674" s="3">
        <v>-0.40699999999999997</v>
      </c>
      <c r="BA8674">
        <v>-0.43099999999999999</v>
      </c>
      <c r="BB8674">
        <v>2014</v>
      </c>
    </row>
    <row r="8675" spans="1:54" hidden="1" x14ac:dyDescent="0.2">
      <c r="A8675">
        <v>698</v>
      </c>
      <c r="B8675" t="s">
        <v>221</v>
      </c>
      <c r="C8675" t="s">
        <v>251</v>
      </c>
      <c r="D8675" t="s">
        <v>85</v>
      </c>
      <c r="E8675" t="s">
        <v>250</v>
      </c>
      <c r="F8675" t="s">
        <v>249</v>
      </c>
      <c r="G8675" t="s">
        <v>217</v>
      </c>
      <c r="I8675" t="s">
        <v>248</v>
      </c>
      <c r="J8675" s="3" t="s">
        <v>215</v>
      </c>
      <c r="K8675" s="3" t="s">
        <v>215</v>
      </c>
      <c r="L8675" s="3" t="s">
        <v>215</v>
      </c>
      <c r="M8675" s="3" t="s">
        <v>215</v>
      </c>
      <c r="N8675" s="3" t="s">
        <v>215</v>
      </c>
      <c r="O8675" s="3" t="s">
        <v>215</v>
      </c>
      <c r="P8675" s="3" t="s">
        <v>215</v>
      </c>
      <c r="Q8675" s="3" t="s">
        <v>215</v>
      </c>
      <c r="R8675" s="3" t="s">
        <v>215</v>
      </c>
      <c r="S8675" s="3" t="s">
        <v>215</v>
      </c>
      <c r="T8675" s="3" t="s">
        <v>215</v>
      </c>
      <c r="U8675" s="3" t="s">
        <v>215</v>
      </c>
      <c r="V8675" s="3" t="s">
        <v>215</v>
      </c>
      <c r="W8675" s="3" t="s">
        <v>215</v>
      </c>
      <c r="X8675" s="3" t="s">
        <v>215</v>
      </c>
      <c r="Y8675" s="3" t="s">
        <v>215</v>
      </c>
      <c r="Z8675" s="3" t="s">
        <v>215</v>
      </c>
      <c r="AA8675" s="3" t="s">
        <v>215</v>
      </c>
      <c r="AB8675" s="3" t="s">
        <v>215</v>
      </c>
      <c r="AC8675" s="3" t="s">
        <v>215</v>
      </c>
      <c r="AD8675" s="3" t="s">
        <v>215</v>
      </c>
      <c r="AE8675" s="3" t="s">
        <v>215</v>
      </c>
      <c r="AF8675" s="3" t="s">
        <v>215</v>
      </c>
      <c r="AG8675" s="3" t="s">
        <v>215</v>
      </c>
      <c r="AH8675" s="3" t="s">
        <v>215</v>
      </c>
      <c r="AI8675" s="3">
        <v>-6.3319999999999999</v>
      </c>
      <c r="AJ8675" s="3">
        <v>-2.5169999999999999</v>
      </c>
      <c r="AK8675" s="3">
        <v>-3.0529999999999999</v>
      </c>
      <c r="AL8675" s="3">
        <v>-2.0840000000000001</v>
      </c>
      <c r="AM8675" s="3">
        <v>-2.02</v>
      </c>
      <c r="AN8675" s="3">
        <v>0.66700000000000004</v>
      </c>
      <c r="AO8675" s="3">
        <v>-0.54500000000000004</v>
      </c>
      <c r="AP8675" s="3">
        <v>2.5999999999999999E-2</v>
      </c>
      <c r="AQ8675" s="3">
        <v>-1.661</v>
      </c>
      <c r="AR8675" s="3">
        <v>-1.377</v>
      </c>
      <c r="AS8675" s="3">
        <v>-0.98499999999999999</v>
      </c>
      <c r="AT8675" s="3">
        <v>-8.4420000000000002</v>
      </c>
      <c r="AU8675" s="3">
        <v>-9.5530000000000008</v>
      </c>
      <c r="AV8675" s="3">
        <v>-3.1230000000000002</v>
      </c>
      <c r="AW8675" s="3">
        <v>-1.855</v>
      </c>
      <c r="AX8675" s="3">
        <v>-1.796</v>
      </c>
      <c r="AY8675" s="3">
        <v>-1.7589999999999999</v>
      </c>
      <c r="AZ8675" s="3">
        <v>-1.542</v>
      </c>
      <c r="BA8675">
        <v>-1.52</v>
      </c>
      <c r="BB8675">
        <v>2014</v>
      </c>
    </row>
    <row r="8676" spans="1:54" hidden="1" x14ac:dyDescent="0.2">
      <c r="A8676">
        <v>698</v>
      </c>
      <c r="B8676" t="s">
        <v>221</v>
      </c>
      <c r="C8676" t="s">
        <v>247</v>
      </c>
      <c r="D8676" t="s">
        <v>85</v>
      </c>
      <c r="E8676" t="s">
        <v>245</v>
      </c>
      <c r="F8676" t="s">
        <v>244</v>
      </c>
      <c r="G8676" t="s">
        <v>225</v>
      </c>
      <c r="H8676" t="s">
        <v>222</v>
      </c>
    </row>
    <row r="8677" spans="1:54" hidden="1" x14ac:dyDescent="0.2">
      <c r="A8677">
        <v>698</v>
      </c>
      <c r="B8677" t="s">
        <v>221</v>
      </c>
      <c r="C8677" t="s">
        <v>246</v>
      </c>
      <c r="D8677" t="s">
        <v>85</v>
      </c>
      <c r="E8677" t="s">
        <v>245</v>
      </c>
      <c r="F8677" t="s">
        <v>244</v>
      </c>
      <c r="G8677" t="s">
        <v>243</v>
      </c>
    </row>
    <row r="8678" spans="1:54" hidden="1" x14ac:dyDescent="0.2">
      <c r="A8678">
        <v>698</v>
      </c>
      <c r="B8678" t="s">
        <v>221</v>
      </c>
      <c r="C8678" t="s">
        <v>242</v>
      </c>
      <c r="D8678" t="s">
        <v>85</v>
      </c>
      <c r="E8678" t="s">
        <v>240</v>
      </c>
      <c r="F8678" t="s">
        <v>239</v>
      </c>
      <c r="G8678" t="s">
        <v>225</v>
      </c>
      <c r="H8678" t="s">
        <v>222</v>
      </c>
      <c r="I8678" t="s">
        <v>1940</v>
      </c>
      <c r="J8678" s="3" t="s">
        <v>215</v>
      </c>
      <c r="K8678" s="3" t="s">
        <v>215</v>
      </c>
      <c r="L8678" s="3" t="s">
        <v>215</v>
      </c>
      <c r="M8678" s="3" t="s">
        <v>215</v>
      </c>
      <c r="N8678" s="3" t="s">
        <v>215</v>
      </c>
      <c r="O8678" s="3" t="s">
        <v>215</v>
      </c>
      <c r="P8678" s="3" t="s">
        <v>215</v>
      </c>
      <c r="Q8678" s="3" t="s">
        <v>215</v>
      </c>
      <c r="R8678" s="3" t="s">
        <v>215</v>
      </c>
      <c r="S8678" s="3" t="s">
        <v>215</v>
      </c>
      <c r="T8678" s="3" t="s">
        <v>215</v>
      </c>
      <c r="U8678" s="3" t="s">
        <v>215</v>
      </c>
      <c r="V8678" s="3" t="s">
        <v>215</v>
      </c>
      <c r="W8678" s="3" t="s">
        <v>215</v>
      </c>
      <c r="X8678" s="3" t="s">
        <v>215</v>
      </c>
      <c r="Y8678" s="3" t="s">
        <v>215</v>
      </c>
      <c r="Z8678" s="3" t="s">
        <v>215</v>
      </c>
      <c r="AA8678" s="3" t="s">
        <v>215</v>
      </c>
      <c r="AB8678" s="3" t="s">
        <v>215</v>
      </c>
      <c r="AC8678" s="3" t="s">
        <v>215</v>
      </c>
      <c r="AD8678" s="3" t="s">
        <v>215</v>
      </c>
      <c r="AE8678" s="3" t="s">
        <v>215</v>
      </c>
      <c r="AF8678" s="3" t="s">
        <v>215</v>
      </c>
      <c r="AG8678" s="3" t="s">
        <v>215</v>
      </c>
      <c r="AH8678" s="3" t="s">
        <v>215</v>
      </c>
      <c r="AI8678" s="3">
        <v>-0.26800000000000002</v>
      </c>
      <c r="AJ8678" s="3">
        <v>3.0000000000000001E-3</v>
      </c>
      <c r="AK8678" s="3">
        <v>-8.4000000000000005E-2</v>
      </c>
      <c r="AL8678" s="3">
        <v>1.7000000000000001E-2</v>
      </c>
      <c r="AM8678" s="3">
        <v>2.9000000000000001E-2</v>
      </c>
      <c r="AN8678" s="3">
        <v>0.18099999999999999</v>
      </c>
      <c r="AO8678" s="3">
        <v>-2.7E-2</v>
      </c>
      <c r="AP8678" s="3">
        <v>4.3999999999999997E-2</v>
      </c>
      <c r="AQ8678" s="3">
        <v>-0.13600000000000001</v>
      </c>
      <c r="AR8678" s="3">
        <v>-8.2000000000000003E-2</v>
      </c>
      <c r="AS8678" s="3">
        <v>7.0000000000000001E-3</v>
      </c>
      <c r="AT8678" s="3">
        <v>-1.234</v>
      </c>
      <c r="AU8678" s="3">
        <v>-1.4950000000000001</v>
      </c>
      <c r="AV8678" s="3">
        <v>-0.377</v>
      </c>
      <c r="AW8678" s="3">
        <v>-4.0000000000000001E-3</v>
      </c>
      <c r="AX8678" s="3">
        <v>1.7000000000000001E-2</v>
      </c>
      <c r="AY8678" s="3">
        <v>3.7999999999999999E-2</v>
      </c>
      <c r="AZ8678" s="3">
        <v>1.7000000000000001E-2</v>
      </c>
      <c r="BA8678">
        <v>3.6999999999999998E-2</v>
      </c>
      <c r="BB8678">
        <v>2014</v>
      </c>
    </row>
    <row r="8679" spans="1:54" hidden="1" x14ac:dyDescent="0.2">
      <c r="A8679">
        <v>698</v>
      </c>
      <c r="B8679" t="s">
        <v>221</v>
      </c>
      <c r="C8679" t="s">
        <v>241</v>
      </c>
      <c r="D8679" t="s">
        <v>85</v>
      </c>
      <c r="E8679" t="s">
        <v>240</v>
      </c>
      <c r="F8679" t="s">
        <v>239</v>
      </c>
      <c r="G8679" t="s">
        <v>217</v>
      </c>
      <c r="I8679" t="s">
        <v>238</v>
      </c>
      <c r="J8679" s="3" t="s">
        <v>215</v>
      </c>
      <c r="K8679" s="3" t="s">
        <v>215</v>
      </c>
      <c r="L8679" s="3" t="s">
        <v>215</v>
      </c>
      <c r="M8679" s="3" t="s">
        <v>215</v>
      </c>
      <c r="N8679" s="3" t="s">
        <v>215</v>
      </c>
      <c r="O8679" s="3" t="s">
        <v>215</v>
      </c>
      <c r="P8679" s="3" t="s">
        <v>215</v>
      </c>
      <c r="Q8679" s="3" t="s">
        <v>215</v>
      </c>
      <c r="R8679" s="3" t="s">
        <v>215</v>
      </c>
      <c r="S8679" s="3" t="s">
        <v>215</v>
      </c>
      <c r="T8679" s="3" t="s">
        <v>215</v>
      </c>
      <c r="U8679" s="3" t="s">
        <v>215</v>
      </c>
      <c r="V8679" s="3" t="s">
        <v>215</v>
      </c>
      <c r="W8679" s="3" t="s">
        <v>215</v>
      </c>
      <c r="X8679" s="3" t="s">
        <v>215</v>
      </c>
      <c r="Y8679" s="3" t="s">
        <v>215</v>
      </c>
      <c r="Z8679" s="3" t="s">
        <v>215</v>
      </c>
      <c r="AA8679" s="3" t="s">
        <v>215</v>
      </c>
      <c r="AB8679" s="3" t="s">
        <v>215</v>
      </c>
      <c r="AC8679" s="3" t="s">
        <v>215</v>
      </c>
      <c r="AD8679" s="3" t="s">
        <v>215</v>
      </c>
      <c r="AE8679" s="3" t="s">
        <v>215</v>
      </c>
      <c r="AF8679" s="3" t="s">
        <v>215</v>
      </c>
      <c r="AG8679" s="3" t="s">
        <v>215</v>
      </c>
      <c r="AH8679" s="3" t="s">
        <v>215</v>
      </c>
      <c r="AI8679" s="3">
        <v>-3.4249999999999998</v>
      </c>
      <c r="AJ8679" s="3">
        <v>4.2999999999999997E-2</v>
      </c>
      <c r="AK8679" s="3">
        <v>-1.2470000000000001</v>
      </c>
      <c r="AL8679" s="3">
        <v>0.29299999999999998</v>
      </c>
      <c r="AM8679" s="3">
        <v>0.34399999999999997</v>
      </c>
      <c r="AN8679" s="3">
        <v>1.794</v>
      </c>
      <c r="AO8679" s="3">
        <v>-0.22</v>
      </c>
      <c r="AP8679" s="3">
        <v>0.313</v>
      </c>
      <c r="AQ8679" s="3">
        <v>-0.89600000000000002</v>
      </c>
      <c r="AR8679" s="3">
        <v>-0.51500000000000001</v>
      </c>
      <c r="AS8679" s="3">
        <v>4.3999999999999997E-2</v>
      </c>
      <c r="AT8679" s="3">
        <v>-7.6550000000000002</v>
      </c>
      <c r="AU8679" s="3">
        <v>-8.5459999999999994</v>
      </c>
      <c r="AV8679" s="3">
        <v>-1.9419999999999999</v>
      </c>
      <c r="AW8679" s="3">
        <v>-1.9E-2</v>
      </c>
      <c r="AX8679" s="3">
        <v>7.6999999999999999E-2</v>
      </c>
      <c r="AY8679" s="3">
        <v>0.153</v>
      </c>
      <c r="AZ8679" s="3">
        <v>6.6000000000000003E-2</v>
      </c>
      <c r="BA8679">
        <v>0.129</v>
      </c>
      <c r="BB8679">
        <v>2014</v>
      </c>
    </row>
    <row r="8680" spans="1:54" hidden="1" x14ac:dyDescent="0.2">
      <c r="A8680">
        <v>698</v>
      </c>
      <c r="B8680" t="s">
        <v>221</v>
      </c>
      <c r="C8680" t="s">
        <v>237</v>
      </c>
      <c r="D8680" t="s">
        <v>85</v>
      </c>
      <c r="E8680" t="s">
        <v>235</v>
      </c>
      <c r="F8680" t="s">
        <v>234</v>
      </c>
      <c r="G8680" t="s">
        <v>225</v>
      </c>
      <c r="H8680" t="s">
        <v>222</v>
      </c>
    </row>
    <row r="8681" spans="1:54" hidden="1" x14ac:dyDescent="0.2">
      <c r="A8681">
        <v>698</v>
      </c>
      <c r="B8681" t="s">
        <v>221</v>
      </c>
      <c r="C8681" t="s">
        <v>236</v>
      </c>
      <c r="D8681" t="s">
        <v>85</v>
      </c>
      <c r="E8681" t="s">
        <v>235</v>
      </c>
      <c r="F8681" t="s">
        <v>234</v>
      </c>
      <c r="G8681" t="s">
        <v>217</v>
      </c>
    </row>
    <row r="8682" spans="1:54" hidden="1" x14ac:dyDescent="0.2">
      <c r="A8682">
        <v>698</v>
      </c>
      <c r="B8682" t="s">
        <v>221</v>
      </c>
      <c r="C8682" t="s">
        <v>233</v>
      </c>
      <c r="D8682" t="s">
        <v>85</v>
      </c>
      <c r="E8682" t="s">
        <v>231</v>
      </c>
      <c r="F8682" t="s">
        <v>230</v>
      </c>
      <c r="G8682" t="s">
        <v>225</v>
      </c>
      <c r="H8682" t="s">
        <v>222</v>
      </c>
      <c r="I8682" t="s">
        <v>1940</v>
      </c>
      <c r="J8682" s="3" t="s">
        <v>215</v>
      </c>
      <c r="K8682" s="3" t="s">
        <v>215</v>
      </c>
      <c r="L8682" s="3" t="s">
        <v>215</v>
      </c>
      <c r="M8682" s="3" t="s">
        <v>215</v>
      </c>
      <c r="N8682" s="3" t="s">
        <v>215</v>
      </c>
      <c r="O8682" s="3" t="s">
        <v>215</v>
      </c>
      <c r="P8682" s="3" t="s">
        <v>215</v>
      </c>
      <c r="Q8682" s="3" t="s">
        <v>215</v>
      </c>
      <c r="R8682" s="3" t="s">
        <v>215</v>
      </c>
      <c r="S8682" s="3" t="s">
        <v>215</v>
      </c>
      <c r="T8682" s="3" t="s">
        <v>215</v>
      </c>
      <c r="U8682" s="3" t="s">
        <v>215</v>
      </c>
      <c r="V8682" s="3" t="s">
        <v>215</v>
      </c>
      <c r="W8682" s="3" t="s">
        <v>215</v>
      </c>
      <c r="X8682" s="3" t="s">
        <v>215</v>
      </c>
      <c r="Y8682" s="3" t="s">
        <v>215</v>
      </c>
      <c r="Z8682" s="3" t="s">
        <v>215</v>
      </c>
      <c r="AA8682" s="3" t="s">
        <v>215</v>
      </c>
      <c r="AB8682" s="3" t="s">
        <v>215</v>
      </c>
      <c r="AC8682" s="3" t="s">
        <v>215</v>
      </c>
      <c r="AD8682" s="3" t="s">
        <v>215</v>
      </c>
      <c r="AE8682" s="3" t="s">
        <v>215</v>
      </c>
      <c r="AF8682" s="3" t="s">
        <v>215</v>
      </c>
      <c r="AG8682" s="3" t="s">
        <v>215</v>
      </c>
      <c r="AH8682" s="3" t="s">
        <v>215</v>
      </c>
      <c r="AI8682" s="3">
        <v>2.9910000000000001</v>
      </c>
      <c r="AJ8682" s="3">
        <v>3.2109999999999999</v>
      </c>
      <c r="AK8682" s="3">
        <v>3.4769999999999999</v>
      </c>
      <c r="AL8682" s="3">
        <v>4.0960000000000001</v>
      </c>
      <c r="AM8682" s="3">
        <v>5.9969999999999999</v>
      </c>
      <c r="AN8682" s="3">
        <v>5.9690000000000003</v>
      </c>
      <c r="AO8682" s="3">
        <v>5.8369999999999997</v>
      </c>
      <c r="AP8682" s="3">
        <v>6.3659999999999997</v>
      </c>
      <c r="AQ8682" s="3">
        <v>7.36</v>
      </c>
      <c r="AR8682" s="3">
        <v>7.8540000000000001</v>
      </c>
      <c r="AS8682" s="3">
        <v>8.3460000000000001</v>
      </c>
      <c r="AT8682" s="3">
        <v>11.249000000000001</v>
      </c>
      <c r="AU8682" s="3">
        <v>13.706</v>
      </c>
      <c r="AV8682" s="3">
        <v>14.58</v>
      </c>
      <c r="AW8682" s="3">
        <v>15.302</v>
      </c>
      <c r="AX8682" s="3">
        <v>16.048999999999999</v>
      </c>
      <c r="AY8682" s="3">
        <v>16.792000000000002</v>
      </c>
      <c r="AZ8682" s="3">
        <v>17.526</v>
      </c>
      <c r="BA8682">
        <v>18.123999999999999</v>
      </c>
      <c r="BB8682">
        <v>2014</v>
      </c>
    </row>
    <row r="8683" spans="1:54" hidden="1" x14ac:dyDescent="0.2">
      <c r="A8683">
        <v>698</v>
      </c>
      <c r="B8683" t="s">
        <v>221</v>
      </c>
      <c r="C8683" t="s">
        <v>232</v>
      </c>
      <c r="D8683" t="s">
        <v>85</v>
      </c>
      <c r="E8683" t="s">
        <v>231</v>
      </c>
      <c r="F8683" t="s">
        <v>230</v>
      </c>
      <c r="G8683" t="s">
        <v>217</v>
      </c>
      <c r="I8683" t="s">
        <v>229</v>
      </c>
      <c r="J8683" s="3" t="s">
        <v>215</v>
      </c>
      <c r="K8683" s="3" t="s">
        <v>215</v>
      </c>
      <c r="L8683" s="3" t="s">
        <v>215</v>
      </c>
      <c r="M8683" s="3" t="s">
        <v>215</v>
      </c>
      <c r="N8683" s="3" t="s">
        <v>215</v>
      </c>
      <c r="O8683" s="3" t="s">
        <v>215</v>
      </c>
      <c r="P8683" s="3" t="s">
        <v>215</v>
      </c>
      <c r="Q8683" s="3" t="s">
        <v>215</v>
      </c>
      <c r="R8683" s="3" t="s">
        <v>215</v>
      </c>
      <c r="S8683" s="3" t="s">
        <v>215</v>
      </c>
      <c r="T8683" s="3" t="s">
        <v>215</v>
      </c>
      <c r="U8683" s="3" t="s">
        <v>215</v>
      </c>
      <c r="V8683" s="3" t="s">
        <v>215</v>
      </c>
      <c r="W8683" s="3" t="s">
        <v>215</v>
      </c>
      <c r="X8683" s="3" t="s">
        <v>215</v>
      </c>
      <c r="Y8683" s="3" t="s">
        <v>215</v>
      </c>
      <c r="Z8683" s="3" t="s">
        <v>215</v>
      </c>
      <c r="AA8683" s="3" t="s">
        <v>215</v>
      </c>
      <c r="AB8683" s="3" t="s">
        <v>215</v>
      </c>
      <c r="AC8683" s="3" t="s">
        <v>215</v>
      </c>
      <c r="AD8683" s="3" t="s">
        <v>215</v>
      </c>
      <c r="AE8683" s="3" t="s">
        <v>215</v>
      </c>
      <c r="AF8683" s="3" t="s">
        <v>215</v>
      </c>
      <c r="AG8683" s="3" t="s">
        <v>215</v>
      </c>
      <c r="AH8683" s="3" t="s">
        <v>215</v>
      </c>
      <c r="AI8683" s="3">
        <v>38.195</v>
      </c>
      <c r="AJ8683" s="3">
        <v>45.561</v>
      </c>
      <c r="AK8683" s="3">
        <v>51.606000000000002</v>
      </c>
      <c r="AL8683" s="3">
        <v>70.561000000000007</v>
      </c>
      <c r="AM8683" s="3">
        <v>71.673000000000002</v>
      </c>
      <c r="AN8683" s="3">
        <v>59.29</v>
      </c>
      <c r="AO8683" s="3">
        <v>48.35</v>
      </c>
      <c r="AP8683" s="3">
        <v>45.286000000000001</v>
      </c>
      <c r="AQ8683" s="3">
        <v>48.347000000000001</v>
      </c>
      <c r="AR8683" s="3">
        <v>49.603999999999999</v>
      </c>
      <c r="AS8683" s="3">
        <v>51.926000000000002</v>
      </c>
      <c r="AT8683" s="3">
        <v>69.795000000000002</v>
      </c>
      <c r="AU8683" s="3">
        <v>78.36</v>
      </c>
      <c r="AV8683" s="3">
        <v>75.171999999999997</v>
      </c>
      <c r="AW8683" s="3">
        <v>72.638000000000005</v>
      </c>
      <c r="AX8683" s="3">
        <v>70.775000000000006</v>
      </c>
      <c r="AY8683" s="3">
        <v>68.707999999999998</v>
      </c>
      <c r="AZ8683" s="3">
        <v>66.356999999999999</v>
      </c>
      <c r="BA8683">
        <v>63.902999999999999</v>
      </c>
      <c r="BB8683">
        <v>2014</v>
      </c>
    </row>
    <row r="8684" spans="1:54" hidden="1" x14ac:dyDescent="0.2">
      <c r="A8684">
        <v>698</v>
      </c>
      <c r="B8684" t="s">
        <v>221</v>
      </c>
      <c r="C8684" t="s">
        <v>228</v>
      </c>
      <c r="D8684" t="s">
        <v>85</v>
      </c>
      <c r="E8684" t="s">
        <v>227</v>
      </c>
      <c r="F8684" t="s">
        <v>226</v>
      </c>
      <c r="G8684" t="s">
        <v>225</v>
      </c>
      <c r="H8684" t="s">
        <v>222</v>
      </c>
      <c r="I8684" t="s">
        <v>1940</v>
      </c>
      <c r="J8684" s="3" t="s">
        <v>215</v>
      </c>
      <c r="K8684" s="3" t="s">
        <v>215</v>
      </c>
      <c r="L8684" s="3" t="s">
        <v>215</v>
      </c>
      <c r="M8684" s="3" t="s">
        <v>215</v>
      </c>
      <c r="N8684" s="3" t="s">
        <v>215</v>
      </c>
      <c r="O8684" s="3" t="s">
        <v>215</v>
      </c>
      <c r="P8684" s="3" t="s">
        <v>215</v>
      </c>
      <c r="Q8684" s="3" t="s">
        <v>215</v>
      </c>
      <c r="R8684" s="3" t="s">
        <v>215</v>
      </c>
      <c r="S8684" s="3" t="s">
        <v>215</v>
      </c>
      <c r="T8684" s="3" t="s">
        <v>215</v>
      </c>
      <c r="U8684" s="3" t="s">
        <v>215</v>
      </c>
      <c r="V8684" s="3" t="s">
        <v>215</v>
      </c>
      <c r="W8684" s="3" t="s">
        <v>215</v>
      </c>
      <c r="X8684" s="3" t="s">
        <v>215</v>
      </c>
      <c r="Y8684" s="3" t="s">
        <v>215</v>
      </c>
      <c r="Z8684" s="3" t="s">
        <v>215</v>
      </c>
      <c r="AA8684" s="3" t="s">
        <v>215</v>
      </c>
      <c r="AB8684" s="3" t="s">
        <v>215</v>
      </c>
      <c r="AC8684" s="3" t="s">
        <v>215</v>
      </c>
      <c r="AD8684" s="3">
        <v>9.9890000000000008</v>
      </c>
      <c r="AE8684" s="3">
        <v>9.8420000000000005</v>
      </c>
      <c r="AF8684" s="3">
        <v>9.3800000000000008</v>
      </c>
      <c r="AG8684" s="3">
        <v>8.2710000000000008</v>
      </c>
      <c r="AH8684" s="3">
        <v>8.2159999999999993</v>
      </c>
      <c r="AI8684" s="3">
        <v>7.83</v>
      </c>
      <c r="AJ8684" s="3">
        <v>7.0469999999999997</v>
      </c>
      <c r="AK8684" s="3">
        <v>6.7380000000000004</v>
      </c>
      <c r="AL8684" s="3">
        <v>5.8049999999999997</v>
      </c>
      <c r="AM8684" s="3">
        <v>8.3670000000000009</v>
      </c>
      <c r="AN8684" s="3">
        <v>10.067</v>
      </c>
      <c r="AO8684" s="3">
        <v>12.071999999999999</v>
      </c>
      <c r="AP8684" s="3">
        <v>14.058</v>
      </c>
      <c r="AQ8684" s="3">
        <v>15.224</v>
      </c>
      <c r="AR8684" s="3">
        <v>15.834</v>
      </c>
      <c r="AS8684" s="3">
        <v>16.071999999999999</v>
      </c>
      <c r="AT8684" s="3">
        <v>16.117000000000001</v>
      </c>
      <c r="AU8684" s="3">
        <v>17.491</v>
      </c>
      <c r="AV8684" s="3">
        <v>19.395</v>
      </c>
      <c r="AW8684" s="3">
        <v>21.067</v>
      </c>
      <c r="AX8684" s="3">
        <v>22.675999999999998</v>
      </c>
      <c r="AY8684" s="3">
        <v>24.439</v>
      </c>
      <c r="AZ8684" s="3">
        <v>26.411999999999999</v>
      </c>
      <c r="BA8684">
        <v>28.361000000000001</v>
      </c>
      <c r="BB8684">
        <v>2014</v>
      </c>
    </row>
    <row r="8685" spans="1:54" hidden="1" x14ac:dyDescent="0.2">
      <c r="A8685">
        <v>698</v>
      </c>
      <c r="B8685" t="s">
        <v>221</v>
      </c>
      <c r="C8685" t="s">
        <v>224</v>
      </c>
      <c r="D8685" t="s">
        <v>85</v>
      </c>
      <c r="E8685" t="s">
        <v>219</v>
      </c>
      <c r="F8685" t="s">
        <v>218</v>
      </c>
      <c r="G8685" t="s">
        <v>223</v>
      </c>
      <c r="H8685" t="s">
        <v>222</v>
      </c>
      <c r="I8685" t="s">
        <v>1941</v>
      </c>
      <c r="J8685" s="3">
        <v>-0.30099999999999999</v>
      </c>
      <c r="K8685" s="3">
        <v>-0.67400000000000004</v>
      </c>
      <c r="L8685" s="3">
        <v>-0.748</v>
      </c>
      <c r="M8685" s="3">
        <v>-0.504</v>
      </c>
      <c r="N8685" s="3">
        <v>-0.17100000000000001</v>
      </c>
      <c r="O8685" s="3">
        <v>-0.153</v>
      </c>
      <c r="P8685" s="3">
        <v>-5.0999999999999997E-2</v>
      </c>
      <c r="Q8685" s="3">
        <v>0</v>
      </c>
      <c r="R8685" s="3">
        <v>0.05</v>
      </c>
      <c r="S8685" s="3">
        <v>-7.9000000000000001E-2</v>
      </c>
      <c r="T8685" s="3">
        <v>-0.25700000000000001</v>
      </c>
      <c r="U8685" s="3">
        <v>-0.54700000000000004</v>
      </c>
      <c r="V8685" s="3">
        <v>-0.84199999999999997</v>
      </c>
      <c r="W8685" s="3">
        <v>-0.311</v>
      </c>
      <c r="X8685" s="3">
        <v>-0.318</v>
      </c>
      <c r="Y8685" s="3">
        <v>-0.36899999999999999</v>
      </c>
      <c r="Z8685" s="3">
        <v>-0.18</v>
      </c>
      <c r="AA8685" s="3">
        <v>-0.80100000000000005</v>
      </c>
      <c r="AB8685" s="3">
        <v>-0.159</v>
      </c>
      <c r="AC8685" s="3">
        <v>0.24399999999999999</v>
      </c>
      <c r="AD8685" s="3">
        <v>0.32200000000000001</v>
      </c>
      <c r="AE8685" s="3">
        <v>0.36499999999999999</v>
      </c>
      <c r="AF8685" s="3">
        <v>0.249</v>
      </c>
      <c r="AG8685" s="3">
        <v>-6.9000000000000006E-2</v>
      </c>
      <c r="AH8685" s="3">
        <v>-0.128</v>
      </c>
      <c r="AI8685" s="3">
        <v>-8.6999999999999994E-2</v>
      </c>
      <c r="AJ8685" s="3">
        <v>0.154</v>
      </c>
      <c r="AK8685" s="3">
        <v>0.29799999999999999</v>
      </c>
      <c r="AL8685" s="3">
        <v>-0.13800000000000001</v>
      </c>
      <c r="AM8685" s="3">
        <v>-0.94099999999999995</v>
      </c>
      <c r="AN8685" s="3">
        <v>-1.444</v>
      </c>
      <c r="AO8685" s="3">
        <v>-2.4319999999999999</v>
      </c>
      <c r="AP8685" s="3">
        <v>-1.8360000000000001</v>
      </c>
      <c r="AQ8685" s="3">
        <v>-2.5259999999999998</v>
      </c>
      <c r="AR8685" s="3">
        <v>-2.254</v>
      </c>
      <c r="AS8685" s="3">
        <v>-1.5209999999999999</v>
      </c>
      <c r="AT8685" s="3">
        <v>-0.55300000000000005</v>
      </c>
      <c r="AU8685" s="3">
        <v>-0.45500000000000002</v>
      </c>
      <c r="AV8685" s="3">
        <v>-0.51400000000000001</v>
      </c>
      <c r="AW8685" s="3">
        <v>-0.50900000000000001</v>
      </c>
      <c r="AX8685" s="3">
        <v>-0.55900000000000005</v>
      </c>
      <c r="AY8685" s="3">
        <v>-0.59299999999999997</v>
      </c>
      <c r="AZ8685" s="3">
        <v>-0.623</v>
      </c>
      <c r="BA8685">
        <v>-0.69899999999999995</v>
      </c>
      <c r="BB8685">
        <v>2016</v>
      </c>
    </row>
    <row r="8686" spans="1:54" hidden="1" x14ac:dyDescent="0.2">
      <c r="A8686">
        <v>698</v>
      </c>
      <c r="B8686" t="s">
        <v>221</v>
      </c>
      <c r="C8686" t="s">
        <v>220</v>
      </c>
      <c r="D8686" t="s">
        <v>85</v>
      </c>
      <c r="E8686" t="s">
        <v>219</v>
      </c>
      <c r="F8686" t="s">
        <v>218</v>
      </c>
      <c r="G8686" t="s">
        <v>217</v>
      </c>
      <c r="I8686" t="s">
        <v>216</v>
      </c>
      <c r="J8686" s="3" t="s">
        <v>215</v>
      </c>
      <c r="K8686" s="3" t="s">
        <v>215</v>
      </c>
      <c r="L8686" s="3" t="s">
        <v>215</v>
      </c>
      <c r="M8686" s="3" t="s">
        <v>215</v>
      </c>
      <c r="N8686" s="3" t="s">
        <v>215</v>
      </c>
      <c r="O8686" s="3" t="s">
        <v>215</v>
      </c>
      <c r="P8686" s="3" t="s">
        <v>215</v>
      </c>
      <c r="Q8686" s="3" t="s">
        <v>215</v>
      </c>
      <c r="R8686" s="3" t="s">
        <v>215</v>
      </c>
      <c r="S8686" s="3" t="s">
        <v>215</v>
      </c>
      <c r="T8686" s="3">
        <v>-2.927</v>
      </c>
      <c r="U8686" s="3">
        <v>-6.6870000000000003</v>
      </c>
      <c r="V8686" s="3">
        <v>-12.481999999999999</v>
      </c>
      <c r="W8686" s="3">
        <v>-4.7469999999999999</v>
      </c>
      <c r="X8686" s="3">
        <v>-4.6159999999999997</v>
      </c>
      <c r="Y8686" s="3">
        <v>-5.1589999999999998</v>
      </c>
      <c r="Z8686" s="3">
        <v>-2.0550000000000002</v>
      </c>
      <c r="AA8686" s="3">
        <v>-8.9149999999999991</v>
      </c>
      <c r="AB8686" s="3">
        <v>-1.516</v>
      </c>
      <c r="AC8686" s="3">
        <v>2.3919999999999999</v>
      </c>
      <c r="AD8686" s="3">
        <v>3.2789999999999999</v>
      </c>
      <c r="AE8686" s="3">
        <v>3.7519999999999998</v>
      </c>
      <c r="AF8686" s="3">
        <v>2.6840000000000002</v>
      </c>
      <c r="AG8686" s="3">
        <v>-0.83199999999999996</v>
      </c>
      <c r="AH8686" s="3">
        <v>-1.5640000000000001</v>
      </c>
      <c r="AI8686" s="3">
        <v>-1.107</v>
      </c>
      <c r="AJ8686" s="3">
        <v>2.1800000000000002</v>
      </c>
      <c r="AK8686" s="3">
        <v>4.423</v>
      </c>
      <c r="AL8686" s="3">
        <v>-2.3809999999999998</v>
      </c>
      <c r="AM8686" s="3">
        <v>-11.246</v>
      </c>
      <c r="AN8686" s="3">
        <v>-14.340999999999999</v>
      </c>
      <c r="AO8686" s="3">
        <v>-20.145</v>
      </c>
      <c r="AP8686" s="3">
        <v>-13.058999999999999</v>
      </c>
      <c r="AQ8686" s="3">
        <v>-16.591000000000001</v>
      </c>
      <c r="AR8686" s="3">
        <v>-14.237</v>
      </c>
      <c r="AS8686" s="3">
        <v>-9.4610000000000003</v>
      </c>
      <c r="AT8686" s="3">
        <v>-3.43</v>
      </c>
      <c r="AU8686" s="3">
        <v>-2.6019999999999999</v>
      </c>
      <c r="AV8686" s="3">
        <v>-2.65</v>
      </c>
      <c r="AW8686" s="3">
        <v>-2.4180000000000001</v>
      </c>
      <c r="AX8686" s="3">
        <v>-2.464</v>
      </c>
      <c r="AY8686" s="3">
        <v>-2.4260000000000002</v>
      </c>
      <c r="AZ8686" s="3">
        <v>-2.3580000000000001</v>
      </c>
      <c r="BA8686">
        <v>-2.464</v>
      </c>
      <c r="BB8686">
        <v>2013</v>
      </c>
    </row>
    <row r="8688" spans="1:54" x14ac:dyDescent="0.2">
      <c r="A8688" t="s">
        <v>1942</v>
      </c>
    </row>
  </sheetData>
  <autoFilter ref="A1:I8686" xr:uid="{00000000-0009-0000-0000-000001000000}">
    <filterColumn colId="2">
      <filters>
        <filter val="NGDP_R"/>
      </filters>
    </filterColumn>
  </autoFilter>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D104"/>
  <sheetViews>
    <sheetView tabSelected="1" workbookViewId="0">
      <pane ySplit="2" topLeftCell="A37" activePane="bottomLeft" state="frozen"/>
      <selection activeCell="I6" sqref="I6"/>
      <selection pane="bottomLeft" activeCell="J1" activeCellId="1" sqref="C1:F1048576 J1:Q1048576"/>
    </sheetView>
  </sheetViews>
  <sheetFormatPr baseColWidth="10" defaultColWidth="8.796875" defaultRowHeight="15" x14ac:dyDescent="0.2"/>
  <cols>
    <col min="1" max="1" width="13.3984375" style="1" customWidth="1"/>
    <col min="2" max="2" width="14.3984375" style="1" bestFit="1" customWidth="1"/>
    <col min="3" max="3" width="9.796875" style="1" customWidth="1"/>
    <col min="4" max="5" width="8.796875" style="1"/>
    <col min="6" max="6" width="17.19921875" style="1" customWidth="1"/>
    <col min="7" max="7" width="31.3984375" style="1" customWidth="1"/>
    <col min="8" max="9" width="6" style="1" customWidth="1"/>
    <col min="10" max="10" width="12.3984375" style="1" customWidth="1"/>
    <col min="11" max="12" width="11.19921875" style="1" customWidth="1"/>
    <col min="13" max="15" width="6" style="1" customWidth="1"/>
    <col min="16" max="16" width="6.796875" style="1" customWidth="1"/>
    <col min="17" max="17" width="6" style="1" customWidth="1"/>
    <col min="18" max="18" width="12.59765625" style="1" customWidth="1"/>
    <col min="19" max="19" width="8.796875" style="1" customWidth="1"/>
    <col min="20" max="16384" width="8.796875" style="1"/>
  </cols>
  <sheetData>
    <row r="1" spans="1:56" x14ac:dyDescent="0.2">
      <c r="A1" s="1" t="s">
        <v>82</v>
      </c>
      <c r="C1" s="1" t="s">
        <v>2042</v>
      </c>
      <c r="E1" s="1" t="s">
        <v>81</v>
      </c>
      <c r="G1" s="1" t="s">
        <v>1984</v>
      </c>
      <c r="H1" s="1" t="s">
        <v>79</v>
      </c>
      <c r="I1" s="1" t="s">
        <v>79</v>
      </c>
      <c r="P1" s="1">
        <f ca="1">CORREL(P3:P104,$C$3:$C$104)</f>
        <v>0.29948946506750579</v>
      </c>
      <c r="Q1" s="1">
        <f t="shared" ref="Q1:R1" ca="1" si="0">CORREL(Q3:Q104,$C$3:$C$104)</f>
        <v>0.38350271855182211</v>
      </c>
      <c r="R1" s="1">
        <f t="shared" ca="1" si="0"/>
        <v>0.46789404815471919</v>
      </c>
      <c r="S1" s="1">
        <v>1980</v>
      </c>
      <c r="T1" s="1">
        <v>1981</v>
      </c>
      <c r="U1" s="1">
        <v>1982</v>
      </c>
      <c r="V1" s="1">
        <v>1983</v>
      </c>
      <c r="W1" s="1">
        <v>1984</v>
      </c>
      <c r="X1" s="1">
        <v>1985</v>
      </c>
      <c r="Y1" s="1">
        <v>1986</v>
      </c>
      <c r="Z1" s="1">
        <v>1987</v>
      </c>
      <c r="AA1" s="1">
        <v>1988</v>
      </c>
      <c r="AB1" s="1">
        <v>1989</v>
      </c>
      <c r="AC1" s="1">
        <v>1990</v>
      </c>
      <c r="AD1" s="1">
        <v>1991</v>
      </c>
      <c r="AE1" s="1">
        <v>1992</v>
      </c>
      <c r="AF1" s="1">
        <v>1993</v>
      </c>
      <c r="AG1" s="1">
        <v>1994</v>
      </c>
      <c r="AH1" s="1">
        <v>1995</v>
      </c>
      <c r="AI1" s="1">
        <v>1996</v>
      </c>
      <c r="AJ1" s="1">
        <v>1997</v>
      </c>
      <c r="AK1" s="1">
        <v>1998</v>
      </c>
      <c r="AL1" s="1">
        <v>1999</v>
      </c>
      <c r="AM1" s="1">
        <v>2000</v>
      </c>
      <c r="AN1" s="1">
        <v>2001</v>
      </c>
      <c r="AO1" s="1">
        <v>2002</v>
      </c>
      <c r="AP1" s="1">
        <v>2003</v>
      </c>
      <c r="AQ1" s="1">
        <v>2004</v>
      </c>
      <c r="AR1" s="1">
        <v>2005</v>
      </c>
      <c r="AS1" s="1">
        <v>2006</v>
      </c>
      <c r="AT1" s="1">
        <v>2007</v>
      </c>
      <c r="AU1" s="1">
        <v>2008</v>
      </c>
      <c r="AV1" s="1">
        <v>2009</v>
      </c>
      <c r="AW1" s="1">
        <v>2010</v>
      </c>
      <c r="AX1" s="1">
        <v>2011</v>
      </c>
      <c r="AY1" s="1">
        <v>2012</v>
      </c>
      <c r="AZ1" s="1">
        <v>2013</v>
      </c>
      <c r="BA1" s="1">
        <v>2014</v>
      </c>
      <c r="BB1" s="1">
        <v>2015</v>
      </c>
      <c r="BC1" s="1">
        <v>2016</v>
      </c>
      <c r="BD1" s="1">
        <v>2017</v>
      </c>
    </row>
    <row r="2" spans="1:56" x14ac:dyDescent="0.2">
      <c r="A2" s="1" t="str">
        <f>"Стран "&amp;Rating!C1</f>
        <v>Стран 102</v>
      </c>
      <c r="C2" s="1" t="s">
        <v>2043</v>
      </c>
      <c r="D2" s="37" t="s">
        <v>267</v>
      </c>
      <c r="E2" s="37" t="s">
        <v>213</v>
      </c>
      <c r="F2" s="37" t="s">
        <v>212</v>
      </c>
      <c r="G2" s="1" t="s">
        <v>734</v>
      </c>
      <c r="H2" s="1" t="s">
        <v>699</v>
      </c>
      <c r="I2" s="1" t="s">
        <v>615</v>
      </c>
      <c r="J2" s="1" t="s">
        <v>75</v>
      </c>
      <c r="K2" s="1" t="s">
        <v>1987</v>
      </c>
      <c r="L2" s="1" t="s">
        <v>1988</v>
      </c>
      <c r="M2" s="1" t="s">
        <v>73</v>
      </c>
      <c r="N2" s="1" t="s">
        <v>1991</v>
      </c>
      <c r="O2" s="1" t="s">
        <v>1992</v>
      </c>
      <c r="P2" s="1" t="s">
        <v>74</v>
      </c>
      <c r="Q2" s="1" t="s">
        <v>735</v>
      </c>
      <c r="R2" s="1" t="s">
        <v>736</v>
      </c>
    </row>
    <row r="3" spans="1:56" s="58" customFormat="1" x14ac:dyDescent="0.2">
      <c r="A3" s="58" t="s">
        <v>1993</v>
      </c>
      <c r="B3" s="58" t="s">
        <v>71</v>
      </c>
      <c r="C3" s="72">
        <f t="shared" ref="C3:C34" ca="1" si="1">BD3/OFFSET($R3,0,COUNTA(S3:BD3)-COUNT(S3:BD3)+1)/COUNT(S3:BD3)</f>
        <v>6.9747510558300752E-2</v>
      </c>
      <c r="D3" s="63">
        <f ca="1">OFFSET(Rating!$K$1,MATCH($B3,Rating!J:J,0)-1,0)</f>
        <v>319.13</v>
      </c>
      <c r="E3" s="63">
        <f ca="1">OFFSET(Rating!$O$1,MATCH($B3,Rating!N:N,0)-1,0)</f>
        <v>17393.099999999999</v>
      </c>
      <c r="F3" s="64">
        <f ca="1">OFFSET(Rating!$S$1,MATCH($B3,Rating!R:R,0)-1,0)</f>
        <v>54501.584999999999</v>
      </c>
      <c r="H3" s="61">
        <v>0.25</v>
      </c>
      <c r="I3" s="59">
        <v>0.04</v>
      </c>
      <c r="J3" s="60">
        <v>1.0768355532596585E-2</v>
      </c>
      <c r="K3" s="60">
        <v>9.6618557161898266E-3</v>
      </c>
      <c r="L3" s="60">
        <v>7.9486168179725425E-3</v>
      </c>
      <c r="M3" s="61">
        <v>0.22348000000000004</v>
      </c>
      <c r="N3" s="61">
        <v>0.21991636363636363</v>
      </c>
      <c r="O3" s="61">
        <v>0.19511125000000001</v>
      </c>
      <c r="P3" s="62">
        <v>4.0956129754892087E-3</v>
      </c>
      <c r="Q3" s="62">
        <v>7.0184542777301457E-3</v>
      </c>
      <c r="R3" s="62">
        <v>8.32735069989839E-3</v>
      </c>
      <c r="S3" s="58">
        <f ca="1">OFFSET('WEO18'!$I$1,MATCH($B3,'WEO18'!$D:$D,0)-1+Growth!$V$10-1,COLUMN(S:S)-COLUMN($R:$R))</f>
        <v>6450.4</v>
      </c>
      <c r="T3" s="58">
        <f ca="1">OFFSET('WEO18'!$I$1,MATCH($B3,'WEO18'!$D:$D,0)-1+Growth!$V$10-1,COLUMN(T:T)-COLUMN($R:$R))</f>
        <v>6617.75</v>
      </c>
      <c r="U3" s="58">
        <f ca="1">OFFSET('WEO18'!$I$1,MATCH($B3,'WEO18'!$D:$D,0)-1+Growth!$V$10-1,COLUMN(U:U)-COLUMN($R:$R))</f>
        <v>6491.2749999999996</v>
      </c>
      <c r="V3" s="58">
        <f ca="1">OFFSET('WEO18'!$I$1,MATCH($B3,'WEO18'!$D:$D,0)-1+Growth!$V$10-1,COLUMN(V:V)-COLUMN($R:$R))</f>
        <v>6792</v>
      </c>
      <c r="W3" s="58">
        <f ca="1">OFFSET('WEO18'!$I$1,MATCH($B3,'WEO18'!$D:$D,0)-1+Growth!$V$10-1,COLUMN(W:W)-COLUMN($R:$R))</f>
        <v>7285.0249999999996</v>
      </c>
      <c r="X3" s="58">
        <f ca="1">OFFSET('WEO18'!$I$1,MATCH($B3,'WEO18'!$D:$D,0)-1+Growth!$V$10-1,COLUMN(X:X)-COLUMN($R:$R))</f>
        <v>7593.8</v>
      </c>
      <c r="Y3" s="58">
        <f ca="1">OFFSET('WEO18'!$I$1,MATCH($B3,'WEO18'!$D:$D,0)-1+Growth!$V$10-1,COLUMN(Y:Y)-COLUMN($R:$R))</f>
        <v>7860.5</v>
      </c>
      <c r="Z3" s="58">
        <f ca="1">OFFSET('WEO18'!$I$1,MATCH($B3,'WEO18'!$D:$D,0)-1+Growth!$V$10-1,COLUMN(Z:Z)-COLUMN($R:$R))</f>
        <v>8132.6</v>
      </c>
      <c r="AA3" s="58">
        <f ca="1">OFFSET('WEO18'!$I$1,MATCH($B3,'WEO18'!$D:$D,0)-1+Growth!$V$10-1,COLUMN(AA:AA)-COLUMN($R:$R))</f>
        <v>8474.5</v>
      </c>
      <c r="AB3" s="58">
        <f ca="1">OFFSET('WEO18'!$I$1,MATCH($B3,'WEO18'!$D:$D,0)-1+Growth!$V$10-1,COLUMN(AB:AB)-COLUMN($R:$R))</f>
        <v>8786.375</v>
      </c>
      <c r="AC3" s="58">
        <f ca="1">OFFSET('WEO18'!$I$1,MATCH($B3,'WEO18'!$D:$D,0)-1+Growth!$V$10-1,COLUMN(AC:AC)-COLUMN($R:$R))</f>
        <v>8955.0249999999996</v>
      </c>
      <c r="AD3" s="58">
        <f ca="1">OFFSET('WEO18'!$I$1,MATCH($B3,'WEO18'!$D:$D,0)-1+Growth!$V$10-1,COLUMN(AD:AD)-COLUMN($R:$R))</f>
        <v>8948.4249999999993</v>
      </c>
      <c r="AE3" s="58">
        <f ca="1">OFFSET('WEO18'!$I$1,MATCH($B3,'WEO18'!$D:$D,0)-1+Growth!$V$10-1,COLUMN(AE:AE)-COLUMN($R:$R))</f>
        <v>9266.5499999999993</v>
      </c>
      <c r="AF3" s="58">
        <f ca="1">OFFSET('WEO18'!$I$1,MATCH($B3,'WEO18'!$D:$D,0)-1+Growth!$V$10-1,COLUMN(AF:AF)-COLUMN($R:$R))</f>
        <v>9521</v>
      </c>
      <c r="AG3" s="58">
        <f ca="1">OFFSET('WEO18'!$I$1,MATCH($B3,'WEO18'!$D:$D,0)-1+Growth!$V$10-1,COLUMN(AG:AG)-COLUMN($R:$R))</f>
        <v>9905.4500000000007</v>
      </c>
      <c r="AH3" s="58">
        <f ca="1">OFFSET('WEO18'!$I$1,MATCH($B3,'WEO18'!$D:$D,0)-1+Growth!$V$10-1,COLUMN(AH:AH)-COLUMN($R:$R))</f>
        <v>10174.75</v>
      </c>
      <c r="AI3" s="58">
        <f ca="1">OFFSET('WEO18'!$I$1,MATCH($B3,'WEO18'!$D:$D,0)-1+Growth!$V$10-1,COLUMN(AI:AI)-COLUMN($R:$R))</f>
        <v>10561</v>
      </c>
      <c r="AJ3" s="58">
        <f ca="1">OFFSET('WEO18'!$I$1,MATCH($B3,'WEO18'!$D:$D,0)-1+Growth!$V$10-1,COLUMN(AJ:AJ)-COLUMN($R:$R))</f>
        <v>11034.85</v>
      </c>
      <c r="AK3" s="58">
        <f ca="1">OFFSET('WEO18'!$I$1,MATCH($B3,'WEO18'!$D:$D,0)-1+Growth!$V$10-1,COLUMN(AK:AK)-COLUMN($R:$R))</f>
        <v>11525.875</v>
      </c>
      <c r="AL3" s="58">
        <f ca="1">OFFSET('WEO18'!$I$1,MATCH($B3,'WEO18'!$D:$D,0)-1+Growth!$V$10-1,COLUMN(AL:AL)-COLUMN($R:$R))</f>
        <v>12065.9</v>
      </c>
      <c r="AM3" s="58">
        <f ca="1">OFFSET('WEO18'!$I$1,MATCH($B3,'WEO18'!$D:$D,0)-1+Growth!$V$10-1,COLUMN(AM:AM)-COLUMN($R:$R))</f>
        <v>12559.65</v>
      </c>
      <c r="AN3" s="58">
        <f ca="1">OFFSET('WEO18'!$I$1,MATCH($B3,'WEO18'!$D:$D,0)-1+Growth!$V$10-1,COLUMN(AN:AN)-COLUMN($R:$R))</f>
        <v>12682.25</v>
      </c>
      <c r="AO3" s="58">
        <f ca="1">OFFSET('WEO18'!$I$1,MATCH($B3,'WEO18'!$D:$D,0)-1+Growth!$V$10-1,COLUMN(AO:AO)-COLUMN($R:$R))</f>
        <v>12908.775</v>
      </c>
      <c r="AP3" s="58">
        <f ca="1">OFFSET('WEO18'!$I$1,MATCH($B3,'WEO18'!$D:$D,0)-1+Growth!$V$10-1,COLUMN(AP:AP)-COLUMN($R:$R))</f>
        <v>13271.1</v>
      </c>
      <c r="AQ3" s="58">
        <f ca="1">OFFSET('WEO18'!$I$1,MATCH($B3,'WEO18'!$D:$D,0)-1+Growth!$V$10-1,COLUMN(AQ:AQ)-COLUMN($R:$R))</f>
        <v>13773.475</v>
      </c>
      <c r="AR3" s="58">
        <f ca="1">OFFSET('WEO18'!$I$1,MATCH($B3,'WEO18'!$D:$D,0)-1+Growth!$V$10-1,COLUMN(AR:AR)-COLUMN($R:$R))</f>
        <v>14234.25</v>
      </c>
      <c r="AS3" s="58">
        <f ca="1">OFFSET('WEO18'!$I$1,MATCH($B3,'WEO18'!$D:$D,0)-1+Growth!$V$10-1,COLUMN(AS:AS)-COLUMN($R:$R))</f>
        <v>14613.8</v>
      </c>
      <c r="AT3" s="58">
        <f ca="1">OFFSET('WEO18'!$I$1,MATCH($B3,'WEO18'!$D:$D,0)-1+Growth!$V$10-1,COLUMN(AT:AT)-COLUMN($R:$R))</f>
        <v>14873.75</v>
      </c>
      <c r="AU3" s="58">
        <f ca="1">OFFSET('WEO18'!$I$1,MATCH($B3,'WEO18'!$D:$D,0)-1+Growth!$V$10-1,COLUMN(AU:AU)-COLUMN($R:$R))</f>
        <v>14830.375</v>
      </c>
      <c r="AV3" s="58">
        <f ca="1">OFFSET('WEO18'!$I$1,MATCH($B3,'WEO18'!$D:$D,0)-1+Growth!$V$10-1,COLUMN(AV:AV)-COLUMN($R:$R))</f>
        <v>14418.75</v>
      </c>
      <c r="AW3" s="58">
        <f ca="1">OFFSET('WEO18'!$I$1,MATCH($B3,'WEO18'!$D:$D,0)-1+Growth!$V$10-1,COLUMN(AW:AW)-COLUMN($R:$R))</f>
        <v>14783.8</v>
      </c>
      <c r="AX3" s="58">
        <f ca="1">OFFSET('WEO18'!$I$1,MATCH($B3,'WEO18'!$D:$D,0)-1+Growth!$V$10-1,COLUMN(AX:AX)-COLUMN($R:$R))</f>
        <v>15020.575000000001</v>
      </c>
      <c r="AY3" s="58">
        <f ca="1">OFFSET('WEO18'!$I$1,MATCH($B3,'WEO18'!$D:$D,0)-1+Growth!$V$10-1,COLUMN(AY:AY)-COLUMN($R:$R))</f>
        <v>15354.625</v>
      </c>
      <c r="AZ3" s="58">
        <f ca="1">OFFSET('WEO18'!$I$1,MATCH($B3,'WEO18'!$D:$D,0)-1+Growth!$V$10-1,COLUMN(AZ:AZ)-COLUMN($R:$R))</f>
        <v>15612.174999999999</v>
      </c>
      <c r="BA3" s="58">
        <f ca="1">OFFSET('WEO18'!$I$1,MATCH($B3,'WEO18'!$D:$D,0)-1+Growth!$V$10-1,COLUMN(BA:BA)-COLUMN($R:$R))</f>
        <v>16013.275</v>
      </c>
      <c r="BB3" s="58">
        <f ca="1">OFFSET('WEO18'!$I$1,MATCH($B3,'WEO18'!$D:$D,0)-1+Growth!$V$10-1,COLUMN(BB:BB)-COLUMN($R:$R))</f>
        <v>16471.525000000001</v>
      </c>
      <c r="BC3" s="58">
        <f ca="1">OFFSET('WEO18'!$I$1,MATCH($B3,'WEO18'!$D:$D,0)-1+Growth!$V$10-1,COLUMN(BC:BC)-COLUMN($R:$R))</f>
        <v>16716.150000000001</v>
      </c>
      <c r="BD3" s="58">
        <f ca="1">OFFSET('WEO18'!$I$1,MATCH($B3,'WEO18'!$D:$D,0)-1+Growth!$V$10-1,COLUMN(BD:BD)-COLUMN($R:$R))</f>
        <v>17096.174999999999</v>
      </c>
    </row>
    <row r="4" spans="1:56" x14ac:dyDescent="0.2">
      <c r="B4" s="1" t="s">
        <v>70</v>
      </c>
      <c r="C4" s="72">
        <f t="shared" ca="1" si="1"/>
        <v>6.3417316816908167E-2</v>
      </c>
      <c r="D4" s="63">
        <f ca="1">OFFSET(Rating!$K$1,MATCH($B4,Rating!J:J,0)-1,0)</f>
        <v>35.497</v>
      </c>
      <c r="E4" s="63">
        <f ca="1">OFFSET(Rating!$O$1,MATCH($B4,Rating!N:N,0)-1,0)</f>
        <v>1599.069</v>
      </c>
      <c r="F4" s="64">
        <f ca="1">OFFSET(Rating!$S$1,MATCH($B4,Rating!R:R,0)-1,0)</f>
        <v>45048.59</v>
      </c>
      <c r="H4" s="2">
        <v>0.25</v>
      </c>
      <c r="I4" s="12">
        <v>0.04</v>
      </c>
      <c r="J4" s="11">
        <v>1.1609999999999999E-2</v>
      </c>
      <c r="K4" s="11">
        <v>1.0111169729450475E-2</v>
      </c>
      <c r="L4" s="11">
        <v>1.0981356051131375E-2</v>
      </c>
      <c r="M4" s="2">
        <v>0.2107</v>
      </c>
      <c r="N4" s="2">
        <v>0.21767363636363635</v>
      </c>
      <c r="O4" s="2">
        <v>0.24172625</v>
      </c>
      <c r="P4" s="26">
        <v>-3.4052553451119506E-3</v>
      </c>
      <c r="Q4" s="26">
        <v>7.7309336978572275E-3</v>
      </c>
      <c r="R4" s="26">
        <v>5.528049354835517E-3</v>
      </c>
      <c r="S4" s="58">
        <f ca="1">OFFSET('WEO18'!$I$1,MATCH($B4,'WEO18'!$D:$D,0)-1+Growth!$V$10-1,COLUMN(S:S)-COLUMN($R:$R))</f>
        <v>769.93</v>
      </c>
      <c r="T4" s="58">
        <f ca="1">OFFSET('WEO18'!$I$1,MATCH($B4,'WEO18'!$D:$D,0)-1+Growth!$V$10-1,COLUMN(T:T)-COLUMN($R:$R))</f>
        <v>796.90200000000004</v>
      </c>
      <c r="U4" s="58">
        <f ca="1">OFFSET('WEO18'!$I$1,MATCH($B4,'WEO18'!$D:$D,0)-1+Growth!$V$10-1,COLUMN(U:U)-COLUMN($R:$R))</f>
        <v>771.38499999999999</v>
      </c>
      <c r="V4" s="58">
        <f ca="1">OFFSET('WEO18'!$I$1,MATCH($B4,'WEO18'!$D:$D,0)-1+Growth!$V$10-1,COLUMN(V:V)-COLUMN($R:$R))</f>
        <v>791.43</v>
      </c>
      <c r="W4" s="58">
        <f ca="1">OFFSET('WEO18'!$I$1,MATCH($B4,'WEO18'!$D:$D,0)-1+Growth!$V$10-1,COLUMN(W:W)-COLUMN($R:$R))</f>
        <v>838.32500000000005</v>
      </c>
      <c r="X4" s="58">
        <f ca="1">OFFSET('WEO18'!$I$1,MATCH($B4,'WEO18'!$D:$D,0)-1+Growth!$V$10-1,COLUMN(X:X)-COLUMN($R:$R))</f>
        <v>878.01199999999994</v>
      </c>
      <c r="Y4" s="58">
        <f ca="1">OFFSET('WEO18'!$I$1,MATCH($B4,'WEO18'!$D:$D,0)-1+Growth!$V$10-1,COLUMN(Y:Y)-COLUMN($R:$R))</f>
        <v>896.99300000000005</v>
      </c>
      <c r="Z4" s="58">
        <f ca="1">OFFSET('WEO18'!$I$1,MATCH($B4,'WEO18'!$D:$D,0)-1+Growth!$V$10-1,COLUMN(Z:Z)-COLUMN($R:$R))</f>
        <v>933.73800000000006</v>
      </c>
      <c r="AA4" s="58">
        <f ca="1">OFFSET('WEO18'!$I$1,MATCH($B4,'WEO18'!$D:$D,0)-1+Growth!$V$10-1,COLUMN(AA:AA)-COLUMN($R:$R))</f>
        <v>975.09699999999998</v>
      </c>
      <c r="AB4" s="58">
        <f ca="1">OFFSET('WEO18'!$I$1,MATCH($B4,'WEO18'!$D:$D,0)-1+Growth!$V$10-1,COLUMN(AB:AB)-COLUMN($R:$R))</f>
        <v>997.75800000000004</v>
      </c>
      <c r="AC4" s="58">
        <f ca="1">OFFSET('WEO18'!$I$1,MATCH($B4,'WEO18'!$D:$D,0)-1+Growth!$V$10-1,COLUMN(AC:AC)-COLUMN($R:$R))</f>
        <v>999.298</v>
      </c>
      <c r="AD4" s="58">
        <f ca="1">OFFSET('WEO18'!$I$1,MATCH($B4,'WEO18'!$D:$D,0)-1+Growth!$V$10-1,COLUMN(AD:AD)-COLUMN($R:$R))</f>
        <v>978.05600000000004</v>
      </c>
      <c r="AE4" s="58">
        <f ca="1">OFFSET('WEO18'!$I$1,MATCH($B4,'WEO18'!$D:$D,0)-1+Growth!$V$10-1,COLUMN(AE:AE)-COLUMN($R:$R))</f>
        <v>986.69200000000001</v>
      </c>
      <c r="AF4" s="58">
        <f ca="1">OFFSET('WEO18'!$I$1,MATCH($B4,'WEO18'!$D:$D,0)-1+Growth!$V$10-1,COLUMN(AF:AF)-COLUMN($R:$R))</f>
        <v>1012.891</v>
      </c>
      <c r="AG4" s="58">
        <f ca="1">OFFSET('WEO18'!$I$1,MATCH($B4,'WEO18'!$D:$D,0)-1+Growth!$V$10-1,COLUMN(AG:AG)-COLUMN($R:$R))</f>
        <v>1058.405</v>
      </c>
      <c r="AH4" s="58">
        <f ca="1">OFFSET('WEO18'!$I$1,MATCH($B4,'WEO18'!$D:$D,0)-1+Growth!$V$10-1,COLUMN(AH:AH)-COLUMN($R:$R))</f>
        <v>1086.7460000000001</v>
      </c>
      <c r="AI4" s="58">
        <f ca="1">OFFSET('WEO18'!$I$1,MATCH($B4,'WEO18'!$D:$D,0)-1+Growth!$V$10-1,COLUMN(AI:AI)-COLUMN($R:$R))</f>
        <v>1104.2539999999999</v>
      </c>
      <c r="AJ4" s="58">
        <f ca="1">OFFSET('WEO18'!$I$1,MATCH($B4,'WEO18'!$D:$D,0)-1+Growth!$V$10-1,COLUMN(AJ:AJ)-COLUMN($R:$R))</f>
        <v>1151.5139999999999</v>
      </c>
      <c r="AK4" s="58">
        <f ca="1">OFFSET('WEO18'!$I$1,MATCH($B4,'WEO18'!$D:$D,0)-1+Growth!$V$10-1,COLUMN(AK:AK)-COLUMN($R:$R))</f>
        <v>1196.213</v>
      </c>
      <c r="AL4" s="58">
        <f ca="1">OFFSET('WEO18'!$I$1,MATCH($B4,'WEO18'!$D:$D,0)-1+Growth!$V$10-1,COLUMN(AL:AL)-COLUMN($R:$R))</f>
        <v>1257.9760000000001</v>
      </c>
      <c r="AM4" s="58">
        <f ca="1">OFFSET('WEO18'!$I$1,MATCH($B4,'WEO18'!$D:$D,0)-1+Growth!$V$10-1,COLUMN(AM:AM)-COLUMN($R:$R))</f>
        <v>1323.173</v>
      </c>
      <c r="AN4" s="58">
        <f ca="1">OFFSET('WEO18'!$I$1,MATCH($B4,'WEO18'!$D:$D,0)-1+Growth!$V$10-1,COLUMN(AN:AN)-COLUMN($R:$R))</f>
        <v>1346.604</v>
      </c>
      <c r="AO4" s="58">
        <f ca="1">OFFSET('WEO18'!$I$1,MATCH($B4,'WEO18'!$D:$D,0)-1+Growth!$V$10-1,COLUMN(AO:AO)-COLUMN($R:$R))</f>
        <v>1387.1369999999999</v>
      </c>
      <c r="AP4" s="58">
        <f ca="1">OFFSET('WEO18'!$I$1,MATCH($B4,'WEO18'!$D:$D,0)-1+Growth!$V$10-1,COLUMN(AP:AP)-COLUMN($R:$R))</f>
        <v>1412.1369999999999</v>
      </c>
      <c r="AQ4" s="58">
        <f ca="1">OFFSET('WEO18'!$I$1,MATCH($B4,'WEO18'!$D:$D,0)-1+Growth!$V$10-1,COLUMN(AQ:AQ)-COLUMN($R:$R))</f>
        <v>1455.7149999999999</v>
      </c>
      <c r="AR4" s="58">
        <f ca="1">OFFSET('WEO18'!$I$1,MATCH($B4,'WEO18'!$D:$D,0)-1+Growth!$V$10-1,COLUMN(AR:AR)-COLUMN($R:$R))</f>
        <v>1502.318</v>
      </c>
      <c r="AS4" s="58">
        <f ca="1">OFFSET('WEO18'!$I$1,MATCH($B4,'WEO18'!$D:$D,0)-1+Growth!$V$10-1,COLUMN(AS:AS)-COLUMN($R:$R))</f>
        <v>1541.73</v>
      </c>
      <c r="AT4" s="58">
        <f ca="1">OFFSET('WEO18'!$I$1,MATCH($B4,'WEO18'!$D:$D,0)-1+Growth!$V$10-1,COLUMN(AT:AT)-COLUMN($R:$R))</f>
        <v>1573.5319999999999</v>
      </c>
      <c r="AU4" s="58">
        <f ca="1">OFFSET('WEO18'!$I$1,MATCH($B4,'WEO18'!$D:$D,0)-1+Growth!$V$10-1,COLUMN(AU:AU)-COLUMN($R:$R))</f>
        <v>1589.2729999999999</v>
      </c>
      <c r="AV4" s="58">
        <f ca="1">OFFSET('WEO18'!$I$1,MATCH($B4,'WEO18'!$D:$D,0)-1+Growth!$V$10-1,COLUMN(AV:AV)-COLUMN($R:$R))</f>
        <v>1542.396</v>
      </c>
      <c r="AW4" s="58">
        <f ca="1">OFFSET('WEO18'!$I$1,MATCH($B4,'WEO18'!$D:$D,0)-1+Growth!$V$10-1,COLUMN(AW:AW)-COLUMN($R:$R))</f>
        <v>1589.9559999999999</v>
      </c>
      <c r="AX4" s="58">
        <f ca="1">OFFSET('WEO18'!$I$1,MATCH($B4,'WEO18'!$D:$D,0)-1+Growth!$V$10-1,COLUMN(AX:AX)-COLUMN($R:$R))</f>
        <v>1639.9</v>
      </c>
      <c r="AY4" s="58">
        <f ca="1">OFFSET('WEO18'!$I$1,MATCH($B4,'WEO18'!$D:$D,0)-1+Growth!$V$10-1,COLUMN(AY:AY)-COLUMN($R:$R))</f>
        <v>1668.5239999999999</v>
      </c>
      <c r="AZ4" s="58">
        <f ca="1">OFFSET('WEO18'!$I$1,MATCH($B4,'WEO18'!$D:$D,0)-1+Growth!$V$10-1,COLUMN(AZ:AZ)-COLUMN($R:$R))</f>
        <v>1709.8209999999999</v>
      </c>
      <c r="BA4" s="58">
        <f ca="1">OFFSET('WEO18'!$I$1,MATCH($B4,'WEO18'!$D:$D,0)-1+Growth!$V$10-1,COLUMN(BA:BA)-COLUMN($R:$R))</f>
        <v>1758.6479999999999</v>
      </c>
      <c r="BB4" s="58">
        <f ca="1">OFFSET('WEO18'!$I$1,MATCH($B4,'WEO18'!$D:$D,0)-1+Growth!$V$10-1,COLUMN(BB:BB)-COLUMN($R:$R))</f>
        <v>1776.251</v>
      </c>
      <c r="BC4" s="58">
        <f ca="1">OFFSET('WEO18'!$I$1,MATCH($B4,'WEO18'!$D:$D,0)-1+Growth!$V$10-1,COLUMN(BC:BC)-COLUMN($R:$R))</f>
        <v>1801.3679999999999</v>
      </c>
      <c r="BD4" s="58">
        <f ca="1">OFFSET('WEO18'!$I$1,MATCH($B4,'WEO18'!$D:$D,0)-1+Growth!$V$10-1,COLUMN(BD:BD)-COLUMN($R:$R))</f>
        <v>1855.422</v>
      </c>
    </row>
    <row r="5" spans="1:56" x14ac:dyDescent="0.2">
      <c r="B5" s="1" t="s">
        <v>69</v>
      </c>
      <c r="C5" s="72">
        <f t="shared" ca="1" si="1"/>
        <v>6.2719478763944514E-2</v>
      </c>
      <c r="D5" s="63">
        <f ca="1">OFFSET(Rating!$K$1,MATCH($B5,Rating!J:J,0)-1,0)</f>
        <v>119.71299999999999</v>
      </c>
      <c r="E5" s="63">
        <f ca="1">OFFSET(Rating!$O$1,MATCH($B5,Rating!N:N,0)-1,0)</f>
        <v>2153.3220000000001</v>
      </c>
      <c r="F5" s="64">
        <f ca="1">OFFSET(Rating!$S$1,MATCH($B5,Rating!R:R,0)-1,0)</f>
        <v>17987.34</v>
      </c>
      <c r="H5" s="2">
        <v>0.25</v>
      </c>
      <c r="I5" s="12">
        <v>0.04</v>
      </c>
      <c r="J5" s="11">
        <v>1.9667546152531745E-2</v>
      </c>
      <c r="K5" s="11">
        <v>1.2463047582011333E-2</v>
      </c>
      <c r="L5" s="11">
        <v>1.1197275362192283E-2</v>
      </c>
      <c r="M5" s="2">
        <v>0.24332263157894737</v>
      </c>
      <c r="N5" s="2">
        <v>0.2226127272727273</v>
      </c>
      <c r="O5" s="2">
        <v>0.23069625000000002</v>
      </c>
      <c r="P5" s="26">
        <v>-1.5965393771004168E-2</v>
      </c>
      <c r="Q5" s="26">
        <v>6.7589972975135989E-3</v>
      </c>
      <c r="R5" s="26">
        <v>1.1189515203605782E-2</v>
      </c>
      <c r="S5" s="58">
        <f ca="1">OFFSET('WEO18'!$I$1,MATCH($B5,'WEO18'!$D:$D,0)-1+Growth!$V$10-1,COLUMN(S:S)-COLUMN($R:$R))</f>
        <v>7616.9549999999999</v>
      </c>
      <c r="T5" s="58">
        <f ca="1">OFFSET('WEO18'!$I$1,MATCH($B5,'WEO18'!$D:$D,0)-1+Growth!$V$10-1,COLUMN(T:T)-COLUMN($R:$R))</f>
        <v>8266.3469999999998</v>
      </c>
      <c r="U5" s="58">
        <f ca="1">OFFSET('WEO18'!$I$1,MATCH($B5,'WEO18'!$D:$D,0)-1+Growth!$V$10-1,COLUMN(U:U)-COLUMN($R:$R))</f>
        <v>8223.2950000000001</v>
      </c>
      <c r="V5" s="58">
        <f ca="1">OFFSET('WEO18'!$I$1,MATCH($B5,'WEO18'!$D:$D,0)-1+Growth!$V$10-1,COLUMN(V:V)-COLUMN($R:$R))</f>
        <v>7936.5950000000003</v>
      </c>
      <c r="W5" s="58">
        <f ca="1">OFFSET('WEO18'!$I$1,MATCH($B5,'WEO18'!$D:$D,0)-1+Growth!$V$10-1,COLUMN(W:W)-COLUMN($R:$R))</f>
        <v>8207.2980000000007</v>
      </c>
      <c r="X5" s="58">
        <f ca="1">OFFSET('WEO18'!$I$1,MATCH($B5,'WEO18'!$D:$D,0)-1+Growth!$V$10-1,COLUMN(X:X)-COLUMN($R:$R))</f>
        <v>8386.8490000000002</v>
      </c>
      <c r="Y5" s="58">
        <f ca="1">OFFSET('WEO18'!$I$1,MATCH($B5,'WEO18'!$D:$D,0)-1+Growth!$V$10-1,COLUMN(Y:Y)-COLUMN($R:$R))</f>
        <v>8128.6220000000003</v>
      </c>
      <c r="Z5" s="58">
        <f ca="1">OFFSET('WEO18'!$I$1,MATCH($B5,'WEO18'!$D:$D,0)-1+Growth!$V$10-1,COLUMN(Z:Z)-COLUMN($R:$R))</f>
        <v>8268.6319999999996</v>
      </c>
      <c r="AA5" s="58">
        <f ca="1">OFFSET('WEO18'!$I$1,MATCH($B5,'WEO18'!$D:$D,0)-1+Growth!$V$10-1,COLUMN(AA:AA)-COLUMN($R:$R))</f>
        <v>8374.74</v>
      </c>
      <c r="AB5" s="58">
        <f ca="1">OFFSET('WEO18'!$I$1,MATCH($B5,'WEO18'!$D:$D,0)-1+Growth!$V$10-1,COLUMN(AB:AB)-COLUMN($R:$R))</f>
        <v>8718.5660000000007</v>
      </c>
      <c r="AC5" s="58">
        <f ca="1">OFFSET('WEO18'!$I$1,MATCH($B5,'WEO18'!$D:$D,0)-1+Growth!$V$10-1,COLUMN(AC:AC)-COLUMN($R:$R))</f>
        <v>9169.8189999999995</v>
      </c>
      <c r="AD5" s="58">
        <f ca="1">OFFSET('WEO18'!$I$1,MATCH($B5,'WEO18'!$D:$D,0)-1+Growth!$V$10-1,COLUMN(AD:AD)-COLUMN($R:$R))</f>
        <v>9556.3040000000001</v>
      </c>
      <c r="AE5" s="58">
        <f ca="1">OFFSET('WEO18'!$I$1,MATCH($B5,'WEO18'!$D:$D,0)-1+Growth!$V$10-1,COLUMN(AE:AE)-COLUMN($R:$R))</f>
        <v>9894.7029999999995</v>
      </c>
      <c r="AF5" s="58">
        <f ca="1">OFFSET('WEO18'!$I$1,MATCH($B5,'WEO18'!$D:$D,0)-1+Growth!$V$10-1,COLUMN(AF:AF)-COLUMN($R:$R))</f>
        <v>10165.571</v>
      </c>
      <c r="AG5" s="58">
        <f ca="1">OFFSET('WEO18'!$I$1,MATCH($B5,'WEO18'!$D:$D,0)-1+Growth!$V$10-1,COLUMN(AG:AG)-COLUMN($R:$R))</f>
        <v>10667.86</v>
      </c>
      <c r="AH5" s="58">
        <f ca="1">OFFSET('WEO18'!$I$1,MATCH($B5,'WEO18'!$D:$D,0)-1+Growth!$V$10-1,COLUMN(AH:AH)-COLUMN($R:$R))</f>
        <v>9996.7199999999993</v>
      </c>
      <c r="AI5" s="58">
        <f ca="1">OFFSET('WEO18'!$I$1,MATCH($B5,'WEO18'!$D:$D,0)-1+Growth!$V$10-1,COLUMN(AI:AI)-COLUMN($R:$R))</f>
        <v>10673.824000000001</v>
      </c>
      <c r="AJ5" s="58">
        <f ca="1">OFFSET('WEO18'!$I$1,MATCH($B5,'WEO18'!$D:$D,0)-1+Growth!$V$10-1,COLUMN(AJ:AJ)-COLUMN($R:$R))</f>
        <v>11404.645</v>
      </c>
      <c r="AK5" s="58">
        <f ca="1">OFFSET('WEO18'!$I$1,MATCH($B5,'WEO18'!$D:$D,0)-1+Growth!$V$10-1,COLUMN(AK:AK)-COLUMN($R:$R))</f>
        <v>11993.573</v>
      </c>
      <c r="AL5" s="58">
        <f ca="1">OFFSET('WEO18'!$I$1,MATCH($B5,'WEO18'!$D:$D,0)-1+Growth!$V$10-1,COLUMN(AL:AL)-COLUMN($R:$R))</f>
        <v>12323.822</v>
      </c>
      <c r="AM5" s="58">
        <f ca="1">OFFSET('WEO18'!$I$1,MATCH($B5,'WEO18'!$D:$D,0)-1+Growth!$V$10-1,COLUMN(AM:AM)-COLUMN($R:$R))</f>
        <v>12932.921</v>
      </c>
      <c r="AN5" s="58">
        <f ca="1">OFFSET('WEO18'!$I$1,MATCH($B5,'WEO18'!$D:$D,0)-1+Growth!$V$10-1,COLUMN(AN:AN)-COLUMN($R:$R))</f>
        <v>12880.621999999999</v>
      </c>
      <c r="AO5" s="58">
        <f ca="1">OFFSET('WEO18'!$I$1,MATCH($B5,'WEO18'!$D:$D,0)-1+Growth!$V$10-1,COLUMN(AO:AO)-COLUMN($R:$R))</f>
        <v>12875.49</v>
      </c>
      <c r="AP5" s="58">
        <f ca="1">OFFSET('WEO18'!$I$1,MATCH($B5,'WEO18'!$D:$D,0)-1+Growth!$V$10-1,COLUMN(AP:AP)-COLUMN($R:$R))</f>
        <v>13061.718999999999</v>
      </c>
      <c r="AQ5" s="58">
        <f ca="1">OFFSET('WEO18'!$I$1,MATCH($B5,'WEO18'!$D:$D,0)-1+Growth!$V$10-1,COLUMN(AQ:AQ)-COLUMN($R:$R))</f>
        <v>13573.815000000001</v>
      </c>
      <c r="AR5" s="58">
        <f ca="1">OFFSET('WEO18'!$I$1,MATCH($B5,'WEO18'!$D:$D,0)-1+Growth!$V$10-1,COLUMN(AR:AR)-COLUMN($R:$R))</f>
        <v>13887.073</v>
      </c>
      <c r="AS5" s="58">
        <f ca="1">OFFSET('WEO18'!$I$1,MATCH($B5,'WEO18'!$D:$D,0)-1+Growth!$V$10-1,COLUMN(AS:AS)-COLUMN($R:$R))</f>
        <v>14511.307000000001</v>
      </c>
      <c r="AT5" s="58">
        <f ca="1">OFFSET('WEO18'!$I$1,MATCH($B5,'WEO18'!$D:$D,0)-1+Growth!$V$10-1,COLUMN(AT:AT)-COLUMN($R:$R))</f>
        <v>14843.825999999999</v>
      </c>
      <c r="AU5" s="58">
        <f ca="1">OFFSET('WEO18'!$I$1,MATCH($B5,'WEO18'!$D:$D,0)-1+Growth!$V$10-1,COLUMN(AU:AU)-COLUMN($R:$R))</f>
        <v>15013.578</v>
      </c>
      <c r="AV5" s="58">
        <f ca="1">OFFSET('WEO18'!$I$1,MATCH($B5,'WEO18'!$D:$D,0)-1+Growth!$V$10-1,COLUMN(AV:AV)-COLUMN($R:$R))</f>
        <v>14219.999</v>
      </c>
      <c r="AW5" s="58">
        <f ca="1">OFFSET('WEO18'!$I$1,MATCH($B5,'WEO18'!$D:$D,0)-1+Growth!$V$10-1,COLUMN(AW:AW)-COLUMN($R:$R))</f>
        <v>14947.795</v>
      </c>
      <c r="AX5" s="58">
        <f ca="1">OFFSET('WEO18'!$I$1,MATCH($B5,'WEO18'!$D:$D,0)-1+Growth!$V$10-1,COLUMN(AX:AX)-COLUMN($R:$R))</f>
        <v>15495.334000000001</v>
      </c>
      <c r="AY5" s="58">
        <f ca="1">OFFSET('WEO18'!$I$1,MATCH($B5,'WEO18'!$D:$D,0)-1+Growth!$V$10-1,COLUMN(AY:AY)-COLUMN($R:$R))</f>
        <v>16059.724</v>
      </c>
      <c r="AZ5" s="58">
        <f ca="1">OFFSET('WEO18'!$I$1,MATCH($B5,'WEO18'!$D:$D,0)-1+Growth!$V$10-1,COLUMN(AZ:AZ)-COLUMN($R:$R))</f>
        <v>16277.187</v>
      </c>
      <c r="BA5" s="58">
        <f ca="1">OFFSET('WEO18'!$I$1,MATCH($B5,'WEO18'!$D:$D,0)-1+Growth!$V$10-1,COLUMN(BA:BA)-COLUMN($R:$R))</f>
        <v>16740.319</v>
      </c>
      <c r="BB5" s="58">
        <f ca="1">OFFSET('WEO18'!$I$1,MATCH($B5,'WEO18'!$D:$D,0)-1+Growth!$V$10-1,COLUMN(BB:BB)-COLUMN($R:$R))</f>
        <v>17287.807000000001</v>
      </c>
      <c r="BC5" s="58">
        <f ca="1">OFFSET('WEO18'!$I$1,MATCH($B5,'WEO18'!$D:$D,0)-1+Growth!$V$10-1,COLUMN(BC:BC)-COLUMN($R:$R))</f>
        <v>17791.456999999999</v>
      </c>
      <c r="BD5" s="58">
        <f ca="1">OFFSET('WEO18'!$I$1,MATCH($B5,'WEO18'!$D:$D,0)-1+Growth!$V$10-1,COLUMN(BD:BD)-COLUMN($R:$R))</f>
        <v>18153.794999999998</v>
      </c>
    </row>
    <row r="6" spans="1:56" x14ac:dyDescent="0.2">
      <c r="B6" s="1" t="s">
        <v>68</v>
      </c>
      <c r="C6" s="72">
        <f t="shared" ca="1" si="1"/>
        <v>5.9989294595515587E-2</v>
      </c>
      <c r="D6" s="63">
        <f ca="1">OFFSET(Rating!$K$1,MATCH($B6,Rating!J:J,0)-1,0)</f>
        <v>64.596999999999994</v>
      </c>
      <c r="E6" s="63">
        <f ca="1">OFFSET(Rating!$O$1,MATCH($B6,Rating!N:N,0)-1,0)</f>
        <v>2614.5149999999999</v>
      </c>
      <c r="F6" s="64">
        <f ca="1">OFFSET(Rating!$S$1,MATCH($B6,Rating!R:R,0)-1,0)</f>
        <v>40474.243000000002</v>
      </c>
      <c r="H6" s="2">
        <v>0.25</v>
      </c>
      <c r="I6" s="12">
        <v>0.04</v>
      </c>
      <c r="J6" s="11">
        <v>2.0783823799837009E-3</v>
      </c>
      <c r="K6" s="11">
        <v>5.9343498285622243E-3</v>
      </c>
      <c r="L6" s="11">
        <v>7.3280400634501142E-3</v>
      </c>
      <c r="M6" s="2">
        <v>0.19886421052631581</v>
      </c>
      <c r="N6" s="2">
        <v>0.17323999999999998</v>
      </c>
      <c r="O6" s="2">
        <v>0.16361624999999996</v>
      </c>
      <c r="P6" s="26">
        <v>6.4089664660587301E-3</v>
      </c>
      <c r="Q6" s="26">
        <v>1.1727253023582459E-2</v>
      </c>
      <c r="R6" s="26">
        <v>9.5623878348249439E-3</v>
      </c>
      <c r="S6" s="58">
        <f ca="1">OFFSET('WEO18'!$I$1,MATCH($B6,'WEO18'!$D:$D,0)-1+Growth!$V$10-1,COLUMN(S:S)-COLUMN($R:$R))</f>
        <v>859.67399999999998</v>
      </c>
      <c r="T6" s="58">
        <f ca="1">OFFSET('WEO18'!$I$1,MATCH($B6,'WEO18'!$D:$D,0)-1+Growth!$V$10-1,COLUMN(T:T)-COLUMN($R:$R))</f>
        <v>853.04600000000005</v>
      </c>
      <c r="U6" s="58">
        <f ca="1">OFFSET('WEO18'!$I$1,MATCH($B6,'WEO18'!$D:$D,0)-1+Growth!$V$10-1,COLUMN(U:U)-COLUMN($R:$R))</f>
        <v>870.197</v>
      </c>
      <c r="V6" s="58">
        <f ca="1">OFFSET('WEO18'!$I$1,MATCH($B6,'WEO18'!$D:$D,0)-1+Growth!$V$10-1,COLUMN(V:V)-COLUMN($R:$R))</f>
        <v>906.93600000000004</v>
      </c>
      <c r="W6" s="58">
        <f ca="1">OFFSET('WEO18'!$I$1,MATCH($B6,'WEO18'!$D:$D,0)-1+Growth!$V$10-1,COLUMN(W:W)-COLUMN($R:$R))</f>
        <v>927.58</v>
      </c>
      <c r="X6" s="58">
        <f ca="1">OFFSET('WEO18'!$I$1,MATCH($B6,'WEO18'!$D:$D,0)-1+Growth!$V$10-1,COLUMN(X:X)-COLUMN($R:$R))</f>
        <v>966.495</v>
      </c>
      <c r="Y6" s="58">
        <f ca="1">OFFSET('WEO18'!$I$1,MATCH($B6,'WEO18'!$D:$D,0)-1+Growth!$V$10-1,COLUMN(Y:Y)-COLUMN($R:$R))</f>
        <v>996.69100000000003</v>
      </c>
      <c r="Z6" s="58">
        <f ca="1">OFFSET('WEO18'!$I$1,MATCH($B6,'WEO18'!$D:$D,0)-1+Growth!$V$10-1,COLUMN(Z:Z)-COLUMN($R:$R))</f>
        <v>1049.5809999999999</v>
      </c>
      <c r="AA6" s="58">
        <f ca="1">OFFSET('WEO18'!$I$1,MATCH($B6,'WEO18'!$D:$D,0)-1+Growth!$V$10-1,COLUMN(AA:AA)-COLUMN($R:$R))</f>
        <v>1109.9069999999999</v>
      </c>
      <c r="AB6" s="58">
        <f ca="1">OFFSET('WEO18'!$I$1,MATCH($B6,'WEO18'!$D:$D,0)-1+Growth!$V$10-1,COLUMN(AB:AB)-COLUMN($R:$R))</f>
        <v>1138.425</v>
      </c>
      <c r="AC6" s="58">
        <f ca="1">OFFSET('WEO18'!$I$1,MATCH($B6,'WEO18'!$D:$D,0)-1+Growth!$V$10-1,COLUMN(AC:AC)-COLUMN($R:$R))</f>
        <v>1146.7560000000001</v>
      </c>
      <c r="AD6" s="58">
        <f ca="1">OFFSET('WEO18'!$I$1,MATCH($B6,'WEO18'!$D:$D,0)-1+Growth!$V$10-1,COLUMN(AD:AD)-COLUMN($R:$R))</f>
        <v>1134.296</v>
      </c>
      <c r="AE6" s="58">
        <f ca="1">OFFSET('WEO18'!$I$1,MATCH($B6,'WEO18'!$D:$D,0)-1+Growth!$V$10-1,COLUMN(AE:AE)-COLUMN($R:$R))</f>
        <v>1138.538</v>
      </c>
      <c r="AF6" s="58">
        <f ca="1">OFFSET('WEO18'!$I$1,MATCH($B6,'WEO18'!$D:$D,0)-1+Growth!$V$10-1,COLUMN(AF:AF)-COLUMN($R:$R))</f>
        <v>1167.308</v>
      </c>
      <c r="AG6" s="58">
        <f ca="1">OFFSET('WEO18'!$I$1,MATCH($B6,'WEO18'!$D:$D,0)-1+Growth!$V$10-1,COLUMN(AG:AG)-COLUMN($R:$R))</f>
        <v>1212.5999999999999</v>
      </c>
      <c r="AH6" s="58">
        <f ca="1">OFFSET('WEO18'!$I$1,MATCH($B6,'WEO18'!$D:$D,0)-1+Growth!$V$10-1,COLUMN(AH:AH)-COLUMN($R:$R))</f>
        <v>1242.548</v>
      </c>
      <c r="AI6" s="58">
        <f ca="1">OFFSET('WEO18'!$I$1,MATCH($B6,'WEO18'!$D:$D,0)-1+Growth!$V$10-1,COLUMN(AI:AI)-COLUMN($R:$R))</f>
        <v>1274.0930000000001</v>
      </c>
      <c r="AJ6" s="58">
        <f ca="1">OFFSET('WEO18'!$I$1,MATCH($B6,'WEO18'!$D:$D,0)-1+Growth!$V$10-1,COLUMN(AJ:AJ)-COLUMN($R:$R))</f>
        <v>1325.5429999999999</v>
      </c>
      <c r="AK6" s="58">
        <f ca="1">OFFSET('WEO18'!$I$1,MATCH($B6,'WEO18'!$D:$D,0)-1+Growth!$V$10-1,COLUMN(AK:AK)-COLUMN($R:$R))</f>
        <v>1367.136</v>
      </c>
      <c r="AL6" s="58">
        <f ca="1">OFFSET('WEO18'!$I$1,MATCH($B6,'WEO18'!$D:$D,0)-1+Growth!$V$10-1,COLUMN(AL:AL)-COLUMN($R:$R))</f>
        <v>1411.1120000000001</v>
      </c>
      <c r="AM6" s="58">
        <f ca="1">OFFSET('WEO18'!$I$1,MATCH($B6,'WEO18'!$D:$D,0)-1+Growth!$V$10-1,COLUMN(AM:AM)-COLUMN($R:$R))</f>
        <v>1462.818</v>
      </c>
      <c r="AN6" s="58">
        <f ca="1">OFFSET('WEO18'!$I$1,MATCH($B6,'WEO18'!$D:$D,0)-1+Growth!$V$10-1,COLUMN(AN:AN)-COLUMN($R:$R))</f>
        <v>1500.0340000000001</v>
      </c>
      <c r="AO6" s="58">
        <f ca="1">OFFSET('WEO18'!$I$1,MATCH($B6,'WEO18'!$D:$D,0)-1+Growth!$V$10-1,COLUMN(AO:AO)-COLUMN($R:$R))</f>
        <v>1536.903</v>
      </c>
      <c r="AP6" s="58">
        <f ca="1">OFFSET('WEO18'!$I$1,MATCH($B6,'WEO18'!$D:$D,0)-1+Growth!$V$10-1,COLUMN(AP:AP)-COLUMN($R:$R))</f>
        <v>1588.019</v>
      </c>
      <c r="AQ6" s="58">
        <f ca="1">OFFSET('WEO18'!$I$1,MATCH($B6,'WEO18'!$D:$D,0)-1+Growth!$V$10-1,COLUMN(AQ:AQ)-COLUMN($R:$R))</f>
        <v>1625.567</v>
      </c>
      <c r="AR6" s="58">
        <f ca="1">OFFSET('WEO18'!$I$1,MATCH($B6,'WEO18'!$D:$D,0)-1+Growth!$V$10-1,COLUMN(AR:AR)-COLUMN($R:$R))</f>
        <v>1675.896</v>
      </c>
      <c r="AS6" s="58">
        <f ca="1">OFFSET('WEO18'!$I$1,MATCH($B6,'WEO18'!$D:$D,0)-1+Growth!$V$10-1,COLUMN(AS:AS)-COLUMN($R:$R))</f>
        <v>1717.0550000000001</v>
      </c>
      <c r="AT6" s="58">
        <f ca="1">OFFSET('WEO18'!$I$1,MATCH($B6,'WEO18'!$D:$D,0)-1+Growth!$V$10-1,COLUMN(AT:AT)-COLUMN($R:$R))</f>
        <v>1757.521</v>
      </c>
      <c r="AU6" s="58">
        <f ca="1">OFFSET('WEO18'!$I$1,MATCH($B6,'WEO18'!$D:$D,0)-1+Growth!$V$10-1,COLUMN(AU:AU)-COLUMN($R:$R))</f>
        <v>1749.2159999999999</v>
      </c>
      <c r="AV6" s="58">
        <f ca="1">OFFSET('WEO18'!$I$1,MATCH($B6,'WEO18'!$D:$D,0)-1+Growth!$V$10-1,COLUMN(AV:AV)-COLUMN($R:$R))</f>
        <v>1675.963</v>
      </c>
      <c r="AW6" s="58">
        <f ca="1">OFFSET('WEO18'!$I$1,MATCH($B6,'WEO18'!$D:$D,0)-1+Growth!$V$10-1,COLUMN(AW:AW)-COLUMN($R:$R))</f>
        <v>1704.364</v>
      </c>
      <c r="AX6" s="58">
        <f ca="1">OFFSET('WEO18'!$I$1,MATCH($B6,'WEO18'!$D:$D,0)-1+Growth!$V$10-1,COLUMN(AX:AX)-COLUMN($R:$R))</f>
        <v>1729.1210000000001</v>
      </c>
      <c r="AY6" s="58">
        <f ca="1">OFFSET('WEO18'!$I$1,MATCH($B6,'WEO18'!$D:$D,0)-1+Growth!$V$10-1,COLUMN(AY:AY)-COLUMN($R:$R))</f>
        <v>1754.7360000000001</v>
      </c>
      <c r="AZ6" s="58">
        <f ca="1">OFFSET('WEO18'!$I$1,MATCH($B6,'WEO18'!$D:$D,0)-1+Growth!$V$10-1,COLUMN(AZ:AZ)-COLUMN($R:$R))</f>
        <v>1790.75</v>
      </c>
      <c r="BA6" s="58">
        <f ca="1">OFFSET('WEO18'!$I$1,MATCH($B6,'WEO18'!$D:$D,0)-1+Growth!$V$10-1,COLUMN(BA:BA)-COLUMN($R:$R))</f>
        <v>1845.444</v>
      </c>
      <c r="BB6" s="58">
        <f ca="1">OFFSET('WEO18'!$I$1,MATCH($B6,'WEO18'!$D:$D,0)-1+Growth!$V$10-1,COLUMN(BB:BB)-COLUMN($R:$R))</f>
        <v>1888.7370000000001</v>
      </c>
      <c r="BC6" s="58">
        <f ca="1">OFFSET('WEO18'!$I$1,MATCH($B6,'WEO18'!$D:$D,0)-1+Growth!$V$10-1,COLUMN(BC:BC)-COLUMN($R:$R))</f>
        <v>1925.299</v>
      </c>
      <c r="BD6" s="58">
        <f ca="1">OFFSET('WEO18'!$I$1,MATCH($B6,'WEO18'!$D:$D,0)-1+Growth!$V$10-1,COLUMN(BD:BD)-COLUMN($R:$R))</f>
        <v>1959.7070000000001</v>
      </c>
    </row>
    <row r="7" spans="1:56" x14ac:dyDescent="0.2">
      <c r="B7" s="1" t="s">
        <v>67</v>
      </c>
      <c r="C7" s="72">
        <f t="shared" ca="1" si="1"/>
        <v>0.15167151542067503</v>
      </c>
      <c r="D7" s="63">
        <f ca="1">OFFSET(Rating!$K$1,MATCH($B7,Rating!J:J,0)-1,0)</f>
        <v>4.6100000000000003</v>
      </c>
      <c r="E7" s="63">
        <f ca="1">OFFSET(Rating!$O$1,MATCH($B7,Rating!N:N,0)-1,0)</f>
        <v>238.994</v>
      </c>
      <c r="F7" s="64">
        <f ca="1">OFFSET(Rating!$S$1,MATCH($B7,Rating!R:R,0)-1,0)</f>
        <v>51846.955000000002</v>
      </c>
      <c r="H7" s="2">
        <v>0.25</v>
      </c>
      <c r="I7" s="12">
        <v>0.04</v>
      </c>
      <c r="J7" s="11">
        <v>4.7315632299582688E-3</v>
      </c>
      <c r="K7" s="11">
        <v>1.8807904560080857E-2</v>
      </c>
      <c r="L7" s="11">
        <v>4.9302291732267189E-3</v>
      </c>
      <c r="M7" s="2">
        <v>0.2122421052631579</v>
      </c>
      <c r="N7" s="2">
        <v>0.26081545454545457</v>
      </c>
      <c r="O7" s="2">
        <v>0.21681375</v>
      </c>
      <c r="P7" s="26">
        <v>3.1876943389729379E-2</v>
      </c>
      <c r="Q7" s="26">
        <v>2.1583874747589007E-2</v>
      </c>
      <c r="R7" s="26">
        <v>3.7269634197892212E-2</v>
      </c>
      <c r="S7" s="58">
        <f ca="1">OFFSET('WEO18'!$I$1,MATCH($B7,'WEO18'!$D:$D,0)-1+Growth!$V$10-1,COLUMN(S:S)-COLUMN($R:$R))</f>
        <v>51.433</v>
      </c>
      <c r="T7" s="58">
        <f ca="1">OFFSET('WEO18'!$I$1,MATCH($B7,'WEO18'!$D:$D,0)-1+Growth!$V$10-1,COLUMN(T:T)-COLUMN($R:$R))</f>
        <v>52.725000000000001</v>
      </c>
      <c r="U7" s="58">
        <f ca="1">OFFSET('WEO18'!$I$1,MATCH($B7,'WEO18'!$D:$D,0)-1+Growth!$V$10-1,COLUMN(U:U)-COLUMN($R:$R))</f>
        <v>53.512999999999998</v>
      </c>
      <c r="V7" s="58">
        <f ca="1">OFFSET('WEO18'!$I$1,MATCH($B7,'WEO18'!$D:$D,0)-1+Growth!$V$10-1,COLUMN(V:V)-COLUMN($R:$R))</f>
        <v>53.122</v>
      </c>
      <c r="W7" s="58">
        <f ca="1">OFFSET('WEO18'!$I$1,MATCH($B7,'WEO18'!$D:$D,0)-1+Growth!$V$10-1,COLUMN(W:W)-COLUMN($R:$R))</f>
        <v>54.825000000000003</v>
      </c>
      <c r="X7" s="58">
        <f ca="1">OFFSET('WEO18'!$I$1,MATCH($B7,'WEO18'!$D:$D,0)-1+Growth!$V$10-1,COLUMN(X:X)-COLUMN($R:$R))</f>
        <v>55.892000000000003</v>
      </c>
      <c r="Y7" s="58">
        <f ca="1">OFFSET('WEO18'!$I$1,MATCH($B7,'WEO18'!$D:$D,0)-1+Growth!$V$10-1,COLUMN(Y:Y)-COLUMN($R:$R))</f>
        <v>56.128999999999998</v>
      </c>
      <c r="Z7" s="58">
        <f ca="1">OFFSET('WEO18'!$I$1,MATCH($B7,'WEO18'!$D:$D,0)-1+Growth!$V$10-1,COLUMN(Z:Z)-COLUMN($R:$R))</f>
        <v>58.173000000000002</v>
      </c>
      <c r="AA7" s="58">
        <f ca="1">OFFSET('WEO18'!$I$1,MATCH($B7,'WEO18'!$D:$D,0)-1+Growth!$V$10-1,COLUMN(AA:AA)-COLUMN($R:$R))</f>
        <v>59.917000000000002</v>
      </c>
      <c r="AB7" s="58">
        <f ca="1">OFFSET('WEO18'!$I$1,MATCH($B7,'WEO18'!$D:$D,0)-1+Growth!$V$10-1,COLUMN(AB:AB)-COLUMN($R:$R))</f>
        <v>63.280999999999999</v>
      </c>
      <c r="AC7" s="58">
        <f ca="1">OFFSET('WEO18'!$I$1,MATCH($B7,'WEO18'!$D:$D,0)-1+Growth!$V$10-1,COLUMN(AC:AC)-COLUMN($R:$R))</f>
        <v>68.16</v>
      </c>
      <c r="AD7" s="58">
        <f ca="1">OFFSET('WEO18'!$I$1,MATCH($B7,'WEO18'!$D:$D,0)-1+Growth!$V$10-1,COLUMN(AD:AD)-COLUMN($R:$R))</f>
        <v>69.278999999999996</v>
      </c>
      <c r="AE7" s="58">
        <f ca="1">OFFSET('WEO18'!$I$1,MATCH($B7,'WEO18'!$D:$D,0)-1+Growth!$V$10-1,COLUMN(AE:AE)-COLUMN($R:$R))</f>
        <v>71.759</v>
      </c>
      <c r="AF7" s="58">
        <f ca="1">OFFSET('WEO18'!$I$1,MATCH($B7,'WEO18'!$D:$D,0)-1+Growth!$V$10-1,COLUMN(AF:AF)-COLUMN($R:$R))</f>
        <v>73.418999999999997</v>
      </c>
      <c r="AG7" s="58">
        <f ca="1">OFFSET('WEO18'!$I$1,MATCH($B7,'WEO18'!$D:$D,0)-1+Growth!$V$10-1,COLUMN(AG:AG)-COLUMN($R:$R))</f>
        <v>77.745999999999995</v>
      </c>
      <c r="AH7" s="58">
        <f ca="1">OFFSET('WEO18'!$I$1,MATCH($B7,'WEO18'!$D:$D,0)-1+Growth!$V$10-1,COLUMN(AH:AH)-COLUMN($R:$R))</f>
        <v>85.204999999999998</v>
      </c>
      <c r="AI7" s="58">
        <f ca="1">OFFSET('WEO18'!$I$1,MATCH($B7,'WEO18'!$D:$D,0)-1+Growth!$V$10-1,COLUMN(AI:AI)-COLUMN($R:$R))</f>
        <v>92.950999999999993</v>
      </c>
      <c r="AJ7" s="58">
        <f ca="1">OFFSET('WEO18'!$I$1,MATCH($B7,'WEO18'!$D:$D,0)-1+Growth!$V$10-1,COLUMN(AJ:AJ)-COLUMN($R:$R))</f>
        <v>102.941</v>
      </c>
      <c r="AK7" s="58">
        <f ca="1">OFFSET('WEO18'!$I$1,MATCH($B7,'WEO18'!$D:$D,0)-1+Growth!$V$10-1,COLUMN(AK:AK)-COLUMN($R:$R))</f>
        <v>111.669</v>
      </c>
      <c r="AL7" s="58">
        <f ca="1">OFFSET('WEO18'!$I$1,MATCH($B7,'WEO18'!$D:$D,0)-1+Growth!$V$10-1,COLUMN(AL:AL)-COLUMN($R:$R))</f>
        <v>123.536</v>
      </c>
      <c r="AM7" s="58">
        <f ca="1">OFFSET('WEO18'!$I$1,MATCH($B7,'WEO18'!$D:$D,0)-1+Growth!$V$10-1,COLUMN(AM:AM)-COLUMN($R:$R))</f>
        <v>135.364</v>
      </c>
      <c r="AN7" s="58">
        <f ca="1">OFFSET('WEO18'!$I$1,MATCH($B7,'WEO18'!$D:$D,0)-1+Growth!$V$10-1,COLUMN(AN:AN)-COLUMN($R:$R))</f>
        <v>143.26400000000001</v>
      </c>
      <c r="AO7" s="58">
        <f ca="1">OFFSET('WEO18'!$I$1,MATCH($B7,'WEO18'!$D:$D,0)-1+Growth!$V$10-1,COLUMN(AO:AO)-COLUMN($R:$R))</f>
        <v>152.31800000000001</v>
      </c>
      <c r="AP7" s="58">
        <f ca="1">OFFSET('WEO18'!$I$1,MATCH($B7,'WEO18'!$D:$D,0)-1+Growth!$V$10-1,COLUMN(AP:AP)-COLUMN($R:$R))</f>
        <v>157.101</v>
      </c>
      <c r="AQ7" s="58">
        <f ca="1">OFFSET('WEO18'!$I$1,MATCH($B7,'WEO18'!$D:$D,0)-1+Growth!$V$10-1,COLUMN(AQ:AQ)-COLUMN($R:$R))</f>
        <v>167.71199999999999</v>
      </c>
      <c r="AR7" s="58">
        <f ca="1">OFFSET('WEO18'!$I$1,MATCH($B7,'WEO18'!$D:$D,0)-1+Growth!$V$10-1,COLUMN(AR:AR)-COLUMN($R:$R))</f>
        <v>177.809</v>
      </c>
      <c r="AS7" s="58">
        <f ca="1">OFFSET('WEO18'!$I$1,MATCH($B7,'WEO18'!$D:$D,0)-1+Growth!$V$10-1,COLUMN(AS:AS)-COLUMN($R:$R))</f>
        <v>187.65799999999999</v>
      </c>
      <c r="AT7" s="58">
        <f ca="1">OFFSET('WEO18'!$I$1,MATCH($B7,'WEO18'!$D:$D,0)-1+Growth!$V$10-1,COLUMN(AT:AT)-COLUMN($R:$R))</f>
        <v>197.33500000000001</v>
      </c>
      <c r="AU7" s="58">
        <f ca="1">OFFSET('WEO18'!$I$1,MATCH($B7,'WEO18'!$D:$D,0)-1+Growth!$V$10-1,COLUMN(AU:AU)-COLUMN($R:$R))</f>
        <v>189.57599999999999</v>
      </c>
      <c r="AV7" s="58">
        <f ca="1">OFFSET('WEO18'!$I$1,MATCH($B7,'WEO18'!$D:$D,0)-1+Growth!$V$10-1,COLUMN(AV:AV)-COLUMN($R:$R))</f>
        <v>180.727</v>
      </c>
      <c r="AW7" s="58">
        <f ca="1">OFFSET('WEO18'!$I$1,MATCH($B7,'WEO18'!$D:$D,0)-1+Growth!$V$10-1,COLUMN(AW:AW)-COLUMN($R:$R))</f>
        <v>183.90899999999999</v>
      </c>
      <c r="AX7" s="58">
        <f ca="1">OFFSET('WEO18'!$I$1,MATCH($B7,'WEO18'!$D:$D,0)-1+Growth!$V$10-1,COLUMN(AX:AX)-COLUMN($R:$R))</f>
        <v>189.30600000000001</v>
      </c>
      <c r="AY7" s="58">
        <f ca="1">OFFSET('WEO18'!$I$1,MATCH($B7,'WEO18'!$D:$D,0)-1+Growth!$V$10-1,COLUMN(AY:AY)-COLUMN($R:$R))</f>
        <v>189.38399999999999</v>
      </c>
      <c r="AZ7" s="58">
        <f ca="1">OFFSET('WEO18'!$I$1,MATCH($B7,'WEO18'!$D:$D,0)-1+Growth!$V$10-1,COLUMN(AZ:AZ)-COLUMN($R:$R))</f>
        <v>192.45500000000001</v>
      </c>
      <c r="BA7" s="58">
        <f ca="1">OFFSET('WEO18'!$I$1,MATCH($B7,'WEO18'!$D:$D,0)-1+Growth!$V$10-1,COLUMN(BA:BA)-COLUMN($R:$R))</f>
        <v>208.42400000000001</v>
      </c>
      <c r="BB7" s="58">
        <f ca="1">OFFSET('WEO18'!$I$1,MATCH($B7,'WEO18'!$D:$D,0)-1+Growth!$V$10-1,COLUMN(BB:BB)-COLUMN($R:$R))</f>
        <v>261.54199999999997</v>
      </c>
      <c r="BC7" s="58">
        <f ca="1">OFFSET('WEO18'!$I$1,MATCH($B7,'WEO18'!$D:$D,0)-1+Growth!$V$10-1,COLUMN(BC:BC)-COLUMN($R:$R))</f>
        <v>274.96499999999997</v>
      </c>
      <c r="BD7" s="58">
        <f ca="1">OFFSET('WEO18'!$I$1,MATCH($B7,'WEO18'!$D:$D,0)-1+Growth!$V$10-1,COLUMN(BD:BD)-COLUMN($R:$R))</f>
        <v>296.435</v>
      </c>
    </row>
    <row r="8" spans="1:56" x14ac:dyDescent="0.2">
      <c r="A8" s="1" t="s">
        <v>1994</v>
      </c>
      <c r="B8" s="1" t="s">
        <v>65</v>
      </c>
      <c r="C8" s="72">
        <f t="shared" ca="1" si="1"/>
        <v>4.9571167776502174E-2</v>
      </c>
      <c r="D8" s="63">
        <f ca="1">OFFSET(Rating!$K$1,MATCH($B8,Rating!J:J,0)-1,0)</f>
        <v>81.197999999999993</v>
      </c>
      <c r="E8" s="63">
        <f ca="1">OFFSET(Rating!$O$1,MATCH($B8,Rating!N:N,0)-1,0)</f>
        <v>3763.2289999999998</v>
      </c>
      <c r="F8" s="64">
        <f ca="1">OFFSET(Rating!$S$1,MATCH($B8,Rating!R:R,0)-1,0)</f>
        <v>46346.588000000003</v>
      </c>
      <c r="H8" s="2">
        <v>0.25</v>
      </c>
      <c r="I8" s="12">
        <v>4.4999999999999998E-2</v>
      </c>
      <c r="J8" s="11">
        <v>3.2372198851502443E-3</v>
      </c>
      <c r="K8" s="11">
        <v>-1.0807103351594405E-3</v>
      </c>
      <c r="L8" s="11">
        <v>3.4221926705728656E-3</v>
      </c>
      <c r="M8" s="2">
        <v>0.2527352631578948</v>
      </c>
      <c r="N8" s="2">
        <v>0.20609272727272729</v>
      </c>
      <c r="O8" s="2">
        <v>0.19629874999999999</v>
      </c>
      <c r="P8" s="26">
        <v>-4.0790494231284866E-3</v>
      </c>
      <c r="Q8" s="26">
        <v>1.1945248255924655E-2</v>
      </c>
      <c r="R8" s="26">
        <v>1.0506438883846723E-2</v>
      </c>
      <c r="S8" s="58">
        <f ca="1">OFFSET('WEO18'!$I$1,MATCH($B8,'WEO18'!$D:$D,0)-1+Growth!$V$10-1,COLUMN(S:S)-COLUMN($R:$R))</f>
        <v>1548.0719999999999</v>
      </c>
      <c r="T8" s="58">
        <f ca="1">OFFSET('WEO18'!$I$1,MATCH($B8,'WEO18'!$D:$D,0)-1+Growth!$V$10-1,COLUMN(T:T)-COLUMN($R:$R))</f>
        <v>1549.779</v>
      </c>
      <c r="U8" s="58">
        <f ca="1">OFFSET('WEO18'!$I$1,MATCH($B8,'WEO18'!$D:$D,0)-1+Growth!$V$10-1,COLUMN(U:U)-COLUMN($R:$R))</f>
        <v>1537.5650000000001</v>
      </c>
      <c r="V8" s="58">
        <f ca="1">OFFSET('WEO18'!$I$1,MATCH($B8,'WEO18'!$D:$D,0)-1+Growth!$V$10-1,COLUMN(V:V)-COLUMN($R:$R))</f>
        <v>1561.4680000000001</v>
      </c>
      <c r="W8" s="58">
        <f ca="1">OFFSET('WEO18'!$I$1,MATCH($B8,'WEO18'!$D:$D,0)-1+Growth!$V$10-1,COLUMN(W:W)-COLUMN($R:$R))</f>
        <v>1605.597</v>
      </c>
      <c r="X8" s="58">
        <f ca="1">OFFSET('WEO18'!$I$1,MATCH($B8,'WEO18'!$D:$D,0)-1+Growth!$V$10-1,COLUMN(X:X)-COLUMN($R:$R))</f>
        <v>1640.796</v>
      </c>
      <c r="Y8" s="58">
        <f ca="1">OFFSET('WEO18'!$I$1,MATCH($B8,'WEO18'!$D:$D,0)-1+Growth!$V$10-1,COLUMN(Y:Y)-COLUMN($R:$R))</f>
        <v>1680.4590000000001</v>
      </c>
      <c r="Z8" s="58">
        <f ca="1">OFFSET('WEO18'!$I$1,MATCH($B8,'WEO18'!$D:$D,0)-1+Growth!$V$10-1,COLUMN(Z:Z)-COLUMN($R:$R))</f>
        <v>1705.1510000000001</v>
      </c>
      <c r="AA8" s="58">
        <f ca="1">OFFSET('WEO18'!$I$1,MATCH($B8,'WEO18'!$D:$D,0)-1+Growth!$V$10-1,COLUMN(AA:AA)-COLUMN($R:$R))</f>
        <v>1768.8489999999999</v>
      </c>
      <c r="AB8" s="58">
        <f ca="1">OFFSET('WEO18'!$I$1,MATCH($B8,'WEO18'!$D:$D,0)-1+Growth!$V$10-1,COLUMN(AB:AB)-COLUMN($R:$R))</f>
        <v>1838.0640000000001</v>
      </c>
      <c r="AC8" s="58">
        <f ca="1">OFFSET('WEO18'!$I$1,MATCH($B8,'WEO18'!$D:$D,0)-1+Growth!$V$10-1,COLUMN(AC:AC)-COLUMN($R:$R))</f>
        <v>1943.2650000000001</v>
      </c>
      <c r="AD8" s="58">
        <f ca="1">OFFSET('WEO18'!$I$1,MATCH($B8,'WEO18'!$D:$D,0)-1+Growth!$V$10-1,COLUMN(AD:AD)-COLUMN($R:$R))</f>
        <v>2040.65</v>
      </c>
      <c r="AE8" s="58">
        <f ca="1">OFFSET('WEO18'!$I$1,MATCH($B8,'WEO18'!$D:$D,0)-1+Growth!$V$10-1,COLUMN(AE:AE)-COLUMN($R:$R))</f>
        <v>2071.62</v>
      </c>
      <c r="AF8" s="58">
        <f ca="1">OFFSET('WEO18'!$I$1,MATCH($B8,'WEO18'!$D:$D,0)-1+Growth!$V$10-1,COLUMN(AF:AF)-COLUMN($R:$R))</f>
        <v>2051.21</v>
      </c>
      <c r="AG8" s="58">
        <f ca="1">OFFSET('WEO18'!$I$1,MATCH($B8,'WEO18'!$D:$D,0)-1+Growth!$V$10-1,COLUMN(AG:AG)-COLUMN($R:$R))</f>
        <v>2103.16</v>
      </c>
      <c r="AH8" s="58">
        <f ca="1">OFFSET('WEO18'!$I$1,MATCH($B8,'WEO18'!$D:$D,0)-1+Growth!$V$10-1,COLUMN(AH:AH)-COLUMN($R:$R))</f>
        <v>2141.13</v>
      </c>
      <c r="AI8" s="58">
        <f ca="1">OFFSET('WEO18'!$I$1,MATCH($B8,'WEO18'!$D:$D,0)-1+Growth!$V$10-1,COLUMN(AI:AI)-COLUMN($R:$R))</f>
        <v>2159.61</v>
      </c>
      <c r="AJ8" s="58">
        <f ca="1">OFFSET('WEO18'!$I$1,MATCH($B8,'WEO18'!$D:$D,0)-1+Growth!$V$10-1,COLUMN(AJ:AJ)-COLUMN($R:$R))</f>
        <v>2200.87</v>
      </c>
      <c r="AK8" s="58">
        <f ca="1">OFFSET('WEO18'!$I$1,MATCH($B8,'WEO18'!$D:$D,0)-1+Growth!$V$10-1,COLUMN(AK:AK)-COLUMN($R:$R))</f>
        <v>2239.75</v>
      </c>
      <c r="AL8" s="58">
        <f ca="1">OFFSET('WEO18'!$I$1,MATCH($B8,'WEO18'!$D:$D,0)-1+Growth!$V$10-1,COLUMN(AL:AL)-COLUMN($R:$R))</f>
        <v>2281.19</v>
      </c>
      <c r="AM8" s="58">
        <f ca="1">OFFSET('WEO18'!$I$1,MATCH($B8,'WEO18'!$D:$D,0)-1+Growth!$V$10-1,COLUMN(AM:AM)-COLUMN($R:$R))</f>
        <v>2353.87</v>
      </c>
      <c r="AN8" s="58">
        <f ca="1">OFFSET('WEO18'!$I$1,MATCH($B8,'WEO18'!$D:$D,0)-1+Growth!$V$10-1,COLUMN(AN:AN)-COLUMN($R:$R))</f>
        <v>2396.87</v>
      </c>
      <c r="AO8" s="58">
        <f ca="1">OFFSET('WEO18'!$I$1,MATCH($B8,'WEO18'!$D:$D,0)-1+Growth!$V$10-1,COLUMN(AO:AO)-COLUMN($R:$R))</f>
        <v>2397.58</v>
      </c>
      <c r="AP8" s="58">
        <f ca="1">OFFSET('WEO18'!$I$1,MATCH($B8,'WEO18'!$D:$D,0)-1+Growth!$V$10-1,COLUMN(AP:AP)-COLUMN($R:$R))</f>
        <v>2380.33</v>
      </c>
      <c r="AQ8" s="58">
        <f ca="1">OFFSET('WEO18'!$I$1,MATCH($B8,'WEO18'!$D:$D,0)-1+Growth!$V$10-1,COLUMN(AQ:AQ)-COLUMN($R:$R))</f>
        <v>2397</v>
      </c>
      <c r="AR8" s="58">
        <f ca="1">OFFSET('WEO18'!$I$1,MATCH($B8,'WEO18'!$D:$D,0)-1+Growth!$V$10-1,COLUMN(AR:AR)-COLUMN($R:$R))</f>
        <v>2418.0300000000002</v>
      </c>
      <c r="AS8" s="58">
        <f ca="1">OFFSET('WEO18'!$I$1,MATCH($B8,'WEO18'!$D:$D,0)-1+Growth!$V$10-1,COLUMN(AS:AS)-COLUMN($R:$R))</f>
        <v>2511.6999999999998</v>
      </c>
      <c r="AT8" s="58">
        <f ca="1">OFFSET('WEO18'!$I$1,MATCH($B8,'WEO18'!$D:$D,0)-1+Growth!$V$10-1,COLUMN(AT:AT)-COLUMN($R:$R))</f>
        <v>2596.34</v>
      </c>
      <c r="AU8" s="58">
        <f ca="1">OFFSET('WEO18'!$I$1,MATCH($B8,'WEO18'!$D:$D,0)-1+Growth!$V$10-1,COLUMN(AU:AU)-COLUMN($R:$R))</f>
        <v>2617.52</v>
      </c>
      <c r="AV8" s="58">
        <f ca="1">OFFSET('WEO18'!$I$1,MATCH($B8,'WEO18'!$D:$D,0)-1+Growth!$V$10-1,COLUMN(AV:AV)-COLUMN($R:$R))</f>
        <v>2471.91</v>
      </c>
      <c r="AW8" s="58">
        <f ca="1">OFFSET('WEO18'!$I$1,MATCH($B8,'WEO18'!$D:$D,0)-1+Growth!$V$10-1,COLUMN(AW:AW)-COLUMN($R:$R))</f>
        <v>2569.4299999999998</v>
      </c>
      <c r="AX8" s="58">
        <f ca="1">OFFSET('WEO18'!$I$1,MATCH($B8,'WEO18'!$D:$D,0)-1+Growth!$V$10-1,COLUMN(AX:AX)-COLUMN($R:$R))</f>
        <v>2664.95</v>
      </c>
      <c r="AY8" s="58">
        <f ca="1">OFFSET('WEO18'!$I$1,MATCH($B8,'WEO18'!$D:$D,0)-1+Growth!$V$10-1,COLUMN(AY:AY)-COLUMN($R:$R))</f>
        <v>2683.31</v>
      </c>
      <c r="AZ8" s="58">
        <f ca="1">OFFSET('WEO18'!$I$1,MATCH($B8,'WEO18'!$D:$D,0)-1+Growth!$V$10-1,COLUMN(AZ:AZ)-COLUMN($R:$R))</f>
        <v>2699.39</v>
      </c>
      <c r="BA8" s="58">
        <f ca="1">OFFSET('WEO18'!$I$1,MATCH($B8,'WEO18'!$D:$D,0)-1+Growth!$V$10-1,COLUMN(BA:BA)-COLUMN($R:$R))</f>
        <v>2751.41</v>
      </c>
      <c r="BB8" s="58">
        <f ca="1">OFFSET('WEO18'!$I$1,MATCH($B8,'WEO18'!$D:$D,0)-1+Growth!$V$10-1,COLUMN(BB:BB)-COLUMN($R:$R))</f>
        <v>2792.79</v>
      </c>
      <c r="BC8" s="58">
        <f ca="1">OFFSET('WEO18'!$I$1,MATCH($B8,'WEO18'!$D:$D,0)-1+Growth!$V$10-1,COLUMN(BC:BC)-COLUMN($R:$R))</f>
        <v>2844.6</v>
      </c>
      <c r="BD8" s="58">
        <f ca="1">OFFSET('WEO18'!$I$1,MATCH($B8,'WEO18'!$D:$D,0)-1+Growth!$V$10-1,COLUMN(BD:BD)-COLUMN($R:$R))</f>
        <v>2916.11</v>
      </c>
    </row>
    <row r="9" spans="1:56" x14ac:dyDescent="0.2">
      <c r="B9" s="1" t="s">
        <v>64</v>
      </c>
      <c r="C9" s="72">
        <f t="shared" ca="1" si="1"/>
        <v>5.1026431681973634E-2</v>
      </c>
      <c r="D9" s="63">
        <f ca="1">OFFSET(Rating!$K$1,MATCH($B9,Rating!J:J,0)-1,0)</f>
        <v>11.204000000000001</v>
      </c>
      <c r="E9" s="63">
        <f ca="1">OFFSET(Rating!$O$1,MATCH($B9,Rating!N:N,0)-1,0)</f>
        <v>482.95100000000002</v>
      </c>
      <c r="F9" s="64">
        <f ca="1">OFFSET(Rating!$S$1,MATCH($B9,Rating!R:R,0)-1,0)</f>
        <v>43105.222000000002</v>
      </c>
      <c r="H9" s="2">
        <v>0.25</v>
      </c>
      <c r="I9" s="12">
        <v>0.04</v>
      </c>
      <c r="J9" s="11">
        <v>1.8697546056019032E-3</v>
      </c>
      <c r="K9" s="11">
        <v>5.3725493167338101E-3</v>
      </c>
      <c r="L9" s="11">
        <v>6.0000000000000001E-3</v>
      </c>
      <c r="M9" s="2">
        <v>0.22437631578947373</v>
      </c>
      <c r="N9" s="2">
        <v>0.22949363636363637</v>
      </c>
      <c r="O9" s="2">
        <v>0.23330874999999998</v>
      </c>
      <c r="P9" s="26">
        <v>-1.982779111986477E-3</v>
      </c>
      <c r="Q9" s="26">
        <v>1.3128158320328685E-2</v>
      </c>
      <c r="R9" s="26">
        <v>-3.004480584404333E-3</v>
      </c>
      <c r="S9" s="58">
        <f ca="1">OFFSET('WEO18'!$I$1,MATCH($B9,'WEO18'!$D:$D,0)-1+Growth!$V$10-1,COLUMN(S:S)-COLUMN($R:$R))</f>
        <v>218.44200000000001</v>
      </c>
      <c r="T9" s="58">
        <f ca="1">OFFSET('WEO18'!$I$1,MATCH($B9,'WEO18'!$D:$D,0)-1+Growth!$V$10-1,COLUMN(T:T)-COLUMN($R:$R))</f>
        <v>217.83199999999999</v>
      </c>
      <c r="U9" s="58">
        <f ca="1">OFFSET('WEO18'!$I$1,MATCH($B9,'WEO18'!$D:$D,0)-1+Growth!$V$10-1,COLUMN(U:U)-COLUMN($R:$R))</f>
        <v>219.12799999999999</v>
      </c>
      <c r="V9" s="58">
        <f ca="1">OFFSET('WEO18'!$I$1,MATCH($B9,'WEO18'!$D:$D,0)-1+Growth!$V$10-1,COLUMN(V:V)-COLUMN($R:$R))</f>
        <v>219.81100000000001</v>
      </c>
      <c r="W9" s="58">
        <f ca="1">OFFSET('WEO18'!$I$1,MATCH($B9,'WEO18'!$D:$D,0)-1+Growth!$V$10-1,COLUMN(W:W)-COLUMN($R:$R))</f>
        <v>225.233</v>
      </c>
      <c r="X9" s="58">
        <f ca="1">OFFSET('WEO18'!$I$1,MATCH($B9,'WEO18'!$D:$D,0)-1+Growth!$V$10-1,COLUMN(X:X)-COLUMN($R:$R))</f>
        <v>228.953</v>
      </c>
      <c r="Y9" s="58">
        <f ca="1">OFFSET('WEO18'!$I$1,MATCH($B9,'WEO18'!$D:$D,0)-1+Growth!$V$10-1,COLUMN(Y:Y)-COLUMN($R:$R))</f>
        <v>233.12700000000001</v>
      </c>
      <c r="Z9" s="58">
        <f ca="1">OFFSET('WEO18'!$I$1,MATCH($B9,'WEO18'!$D:$D,0)-1+Growth!$V$10-1,COLUMN(Z:Z)-COLUMN($R:$R))</f>
        <v>238.50399999999999</v>
      </c>
      <c r="AA9" s="58">
        <f ca="1">OFFSET('WEO18'!$I$1,MATCH($B9,'WEO18'!$D:$D,0)-1+Growth!$V$10-1,COLUMN(AA:AA)-COLUMN($R:$R))</f>
        <v>249.76900000000001</v>
      </c>
      <c r="AB9" s="58">
        <f ca="1">OFFSET('WEO18'!$I$1,MATCH($B9,'WEO18'!$D:$D,0)-1+Growth!$V$10-1,COLUMN(AB:AB)-COLUMN($R:$R))</f>
        <v>258.43400000000003</v>
      </c>
      <c r="AC9" s="58">
        <f ca="1">OFFSET('WEO18'!$I$1,MATCH($B9,'WEO18'!$D:$D,0)-1+Growth!$V$10-1,COLUMN(AC:AC)-COLUMN($R:$R))</f>
        <v>266.54199999999997</v>
      </c>
      <c r="AD9" s="58">
        <f ca="1">OFFSET('WEO18'!$I$1,MATCH($B9,'WEO18'!$D:$D,0)-1+Growth!$V$10-1,COLUMN(AD:AD)-COLUMN($R:$R))</f>
        <v>271.428</v>
      </c>
      <c r="AE9" s="58">
        <f ca="1">OFFSET('WEO18'!$I$1,MATCH($B9,'WEO18'!$D:$D,0)-1+Growth!$V$10-1,COLUMN(AE:AE)-COLUMN($R:$R))</f>
        <v>275.58300000000003</v>
      </c>
      <c r="AF9" s="58">
        <f ca="1">OFFSET('WEO18'!$I$1,MATCH($B9,'WEO18'!$D:$D,0)-1+Growth!$V$10-1,COLUMN(AF:AF)-COLUMN($R:$R))</f>
        <v>272.93200000000002</v>
      </c>
      <c r="AG9" s="58">
        <f ca="1">OFFSET('WEO18'!$I$1,MATCH($B9,'WEO18'!$D:$D,0)-1+Growth!$V$10-1,COLUMN(AG:AG)-COLUMN($R:$R))</f>
        <v>281.73899999999998</v>
      </c>
      <c r="AH9" s="58">
        <f ca="1">OFFSET('WEO18'!$I$1,MATCH($B9,'WEO18'!$D:$D,0)-1+Growth!$V$10-1,COLUMN(AH:AH)-COLUMN($R:$R))</f>
        <v>288.45800000000003</v>
      </c>
      <c r="AI9" s="58">
        <f ca="1">OFFSET('WEO18'!$I$1,MATCH($B9,'WEO18'!$D:$D,0)-1+Growth!$V$10-1,COLUMN(AI:AI)-COLUMN($R:$R))</f>
        <v>293.05399999999997</v>
      </c>
      <c r="AJ9" s="58">
        <f ca="1">OFFSET('WEO18'!$I$1,MATCH($B9,'WEO18'!$D:$D,0)-1+Growth!$V$10-1,COLUMN(AJ:AJ)-COLUMN($R:$R))</f>
        <v>303.92700000000002</v>
      </c>
      <c r="AK9" s="58">
        <f ca="1">OFFSET('WEO18'!$I$1,MATCH($B9,'WEO18'!$D:$D,0)-1+Growth!$V$10-1,COLUMN(AK:AK)-COLUMN($R:$R))</f>
        <v>309.93099999999998</v>
      </c>
      <c r="AL9" s="58">
        <f ca="1">OFFSET('WEO18'!$I$1,MATCH($B9,'WEO18'!$D:$D,0)-1+Growth!$V$10-1,COLUMN(AL:AL)-COLUMN($R:$R))</f>
        <v>320.97500000000002</v>
      </c>
      <c r="AM9" s="58">
        <f ca="1">OFFSET('WEO18'!$I$1,MATCH($B9,'WEO18'!$D:$D,0)-1+Growth!$V$10-1,COLUMN(AM:AM)-COLUMN($R:$R))</f>
        <v>332.63900000000001</v>
      </c>
      <c r="AN9" s="58">
        <f ca="1">OFFSET('WEO18'!$I$1,MATCH($B9,'WEO18'!$D:$D,0)-1+Growth!$V$10-1,COLUMN(AN:AN)-COLUMN($R:$R))</f>
        <v>335.33699999999999</v>
      </c>
      <c r="AO9" s="58">
        <f ca="1">OFFSET('WEO18'!$I$1,MATCH($B9,'WEO18'!$D:$D,0)-1+Growth!$V$10-1,COLUMN(AO:AO)-COLUMN($R:$R))</f>
        <v>341.30799999999999</v>
      </c>
      <c r="AP9" s="58">
        <f ca="1">OFFSET('WEO18'!$I$1,MATCH($B9,'WEO18'!$D:$D,0)-1+Growth!$V$10-1,COLUMN(AP:AP)-COLUMN($R:$R))</f>
        <v>343.95</v>
      </c>
      <c r="AQ9" s="58">
        <f ca="1">OFFSET('WEO18'!$I$1,MATCH($B9,'WEO18'!$D:$D,0)-1+Growth!$V$10-1,COLUMN(AQ:AQ)-COLUMN($R:$R))</f>
        <v>356.45299999999997</v>
      </c>
      <c r="AR9" s="58">
        <f ca="1">OFFSET('WEO18'!$I$1,MATCH($B9,'WEO18'!$D:$D,0)-1+Growth!$V$10-1,COLUMN(AR:AR)-COLUMN($R:$R))</f>
        <v>363.91899999999998</v>
      </c>
      <c r="AS9" s="58">
        <f ca="1">OFFSET('WEO18'!$I$1,MATCH($B9,'WEO18'!$D:$D,0)-1+Growth!$V$10-1,COLUMN(AS:AS)-COLUMN($R:$R))</f>
        <v>373.03800000000001</v>
      </c>
      <c r="AT9" s="58">
        <f ca="1">OFFSET('WEO18'!$I$1,MATCH($B9,'WEO18'!$D:$D,0)-1+Growth!$V$10-1,COLUMN(AT:AT)-COLUMN($R:$R))</f>
        <v>385.90499999999997</v>
      </c>
      <c r="AU9" s="58">
        <f ca="1">OFFSET('WEO18'!$I$1,MATCH($B9,'WEO18'!$D:$D,0)-1+Growth!$V$10-1,COLUMN(AU:AU)-COLUMN($R:$R))</f>
        <v>388.92700000000002</v>
      </c>
      <c r="AV9" s="58">
        <f ca="1">OFFSET('WEO18'!$I$1,MATCH($B9,'WEO18'!$D:$D,0)-1+Growth!$V$10-1,COLUMN(AV:AV)-COLUMN($R:$R))</f>
        <v>380.16300000000001</v>
      </c>
      <c r="AW9" s="58">
        <f ca="1">OFFSET('WEO18'!$I$1,MATCH($B9,'WEO18'!$D:$D,0)-1+Growth!$V$10-1,COLUMN(AW:AW)-COLUMN($R:$R))</f>
        <v>390.59500000000003</v>
      </c>
      <c r="AX9" s="58">
        <f ca="1">OFFSET('WEO18'!$I$1,MATCH($B9,'WEO18'!$D:$D,0)-1+Growth!$V$10-1,COLUMN(AX:AX)-COLUMN($R:$R))</f>
        <v>397.62099999999998</v>
      </c>
      <c r="AY9" s="58">
        <f ca="1">OFFSET('WEO18'!$I$1,MATCH($B9,'WEO18'!$D:$D,0)-1+Growth!$V$10-1,COLUMN(AY:AY)-COLUMN($R:$R))</f>
        <v>398.55399999999997</v>
      </c>
      <c r="AZ9" s="58">
        <f ca="1">OFFSET('WEO18'!$I$1,MATCH($B9,'WEO18'!$D:$D,0)-1+Growth!$V$10-1,COLUMN(AZ:AZ)-COLUMN($R:$R))</f>
        <v>399.35300000000001</v>
      </c>
      <c r="BA9" s="58">
        <f ca="1">OFFSET('WEO18'!$I$1,MATCH($B9,'WEO18'!$D:$D,0)-1+Growth!$V$10-1,COLUMN(BA:BA)-COLUMN($R:$R))</f>
        <v>404.75</v>
      </c>
      <c r="BB9" s="58">
        <f ca="1">OFFSET('WEO18'!$I$1,MATCH($B9,'WEO18'!$D:$D,0)-1+Growth!$V$10-1,COLUMN(BB:BB)-COLUMN($R:$R))</f>
        <v>410.43599999999998</v>
      </c>
      <c r="BC9" s="58">
        <f ca="1">OFFSET('WEO18'!$I$1,MATCH($B9,'WEO18'!$D:$D,0)-1+Growth!$V$10-1,COLUMN(BC:BC)-COLUMN($R:$R))</f>
        <v>416.452</v>
      </c>
      <c r="BD9" s="58">
        <f ca="1">OFFSET('WEO18'!$I$1,MATCH($B9,'WEO18'!$D:$D,0)-1+Growth!$V$10-1,COLUMN(BD:BD)-COLUMN($R:$R))</f>
        <v>423.56</v>
      </c>
    </row>
    <row r="10" spans="1:56" x14ac:dyDescent="0.2">
      <c r="B10" s="1" t="s">
        <v>63</v>
      </c>
      <c r="C10" s="72">
        <f t="shared" ca="1" si="1"/>
        <v>5.7248091364055329E-2</v>
      </c>
      <c r="D10" s="63">
        <f ca="1">OFFSET(Rating!$K$1,MATCH($B10,Rating!J:J,0)-1,0)</f>
        <v>16.864999999999998</v>
      </c>
      <c r="E10" s="63">
        <f ca="1">OFFSET(Rating!$O$1,MATCH($B10,Rating!N:N,0)-1,0)</f>
        <v>815.61800000000005</v>
      </c>
      <c r="F10" s="64">
        <f ca="1">OFFSET(Rating!$S$1,MATCH($B10,Rating!R:R,0)-1,0)</f>
        <v>48361.593999999997</v>
      </c>
      <c r="H10" s="2">
        <v>0.25</v>
      </c>
      <c r="I10" s="12">
        <v>0.04</v>
      </c>
      <c r="J10" s="11">
        <v>5.8163970858184921E-3</v>
      </c>
      <c r="K10" s="11">
        <v>4.6535615215574921E-3</v>
      </c>
      <c r="L10" s="11">
        <v>4.0997908085216306E-3</v>
      </c>
      <c r="M10" s="2">
        <v>0.22880105263157899</v>
      </c>
      <c r="N10" s="2">
        <v>0.21853363636363635</v>
      </c>
      <c r="O10" s="2">
        <v>0.19638375</v>
      </c>
      <c r="P10" s="26">
        <v>1.1586560006541149E-3</v>
      </c>
      <c r="Q10" s="26">
        <v>1.1788900725394916E-2</v>
      </c>
      <c r="R10" s="26">
        <v>2.3834509526315176E-3</v>
      </c>
      <c r="S10" s="58">
        <f ca="1">OFFSET('WEO18'!$I$1,MATCH($B10,'WEO18'!$D:$D,0)-1+Growth!$V$10-1,COLUMN(S:S)-COLUMN($R:$R))</f>
        <v>318.55900000000003</v>
      </c>
      <c r="T10" s="58">
        <f ca="1">OFFSET('WEO18'!$I$1,MATCH($B10,'WEO18'!$D:$D,0)-1+Growth!$V$10-1,COLUMN(T:T)-COLUMN($R:$R))</f>
        <v>316.92200000000003</v>
      </c>
      <c r="U10" s="58">
        <f ca="1">OFFSET('WEO18'!$I$1,MATCH($B10,'WEO18'!$D:$D,0)-1+Growth!$V$10-1,COLUMN(U:U)-COLUMN($R:$R))</f>
        <v>312.85700000000003</v>
      </c>
      <c r="V10" s="58">
        <f ca="1">OFFSET('WEO18'!$I$1,MATCH($B10,'WEO18'!$D:$D,0)-1+Growth!$V$10-1,COLUMN(V:V)-COLUMN($R:$R))</f>
        <v>318.35599999999999</v>
      </c>
      <c r="W10" s="58">
        <f ca="1">OFFSET('WEO18'!$I$1,MATCH($B10,'WEO18'!$D:$D,0)-1+Growth!$V$10-1,COLUMN(W:W)-COLUMN($R:$R))</f>
        <v>328.28699999999998</v>
      </c>
      <c r="X10" s="58">
        <f ca="1">OFFSET('WEO18'!$I$1,MATCH($B10,'WEO18'!$D:$D,0)-1+Growth!$V$10-1,COLUMN(X:X)-COLUMN($R:$R))</f>
        <v>337.00700000000001</v>
      </c>
      <c r="Y10" s="58">
        <f ca="1">OFFSET('WEO18'!$I$1,MATCH($B10,'WEO18'!$D:$D,0)-1+Growth!$V$10-1,COLUMN(Y:Y)-COLUMN($R:$R))</f>
        <v>347.53899999999999</v>
      </c>
      <c r="Z10" s="58">
        <f ca="1">OFFSET('WEO18'!$I$1,MATCH($B10,'WEO18'!$D:$D,0)-1+Growth!$V$10-1,COLUMN(Z:Z)-COLUMN($R:$R))</f>
        <v>353.97</v>
      </c>
      <c r="AA10" s="58">
        <f ca="1">OFFSET('WEO18'!$I$1,MATCH($B10,'WEO18'!$D:$D,0)-1+Growth!$V$10-1,COLUMN(AA:AA)-COLUMN($R:$R))</f>
        <v>370.20400000000001</v>
      </c>
      <c r="AB10" s="58">
        <f ca="1">OFFSET('WEO18'!$I$1,MATCH($B10,'WEO18'!$D:$D,0)-1+Growth!$V$10-1,COLUMN(AB:AB)-COLUMN($R:$R))</f>
        <v>386.57</v>
      </c>
      <c r="AC10" s="58">
        <f ca="1">OFFSET('WEO18'!$I$1,MATCH($B10,'WEO18'!$D:$D,0)-1+Growth!$V$10-1,COLUMN(AC:AC)-COLUMN($R:$R))</f>
        <v>402.738</v>
      </c>
      <c r="AD10" s="58">
        <f ca="1">OFFSET('WEO18'!$I$1,MATCH($B10,'WEO18'!$D:$D,0)-1+Growth!$V$10-1,COLUMN(AD:AD)-COLUMN($R:$R))</f>
        <v>412.565</v>
      </c>
      <c r="AE10" s="58">
        <f ca="1">OFFSET('WEO18'!$I$1,MATCH($B10,'WEO18'!$D:$D,0)-1+Growth!$V$10-1,COLUMN(AE:AE)-COLUMN($R:$R))</f>
        <v>419.60500000000002</v>
      </c>
      <c r="AF10" s="58">
        <f ca="1">OFFSET('WEO18'!$I$1,MATCH($B10,'WEO18'!$D:$D,0)-1+Growth!$V$10-1,COLUMN(AF:AF)-COLUMN($R:$R))</f>
        <v>424.875</v>
      </c>
      <c r="AG10" s="58">
        <f ca="1">OFFSET('WEO18'!$I$1,MATCH($B10,'WEO18'!$D:$D,0)-1+Growth!$V$10-1,COLUMN(AG:AG)-COLUMN($R:$R))</f>
        <v>437.45299999999997</v>
      </c>
      <c r="AH10" s="58">
        <f ca="1">OFFSET('WEO18'!$I$1,MATCH($B10,'WEO18'!$D:$D,0)-1+Growth!$V$10-1,COLUMN(AH:AH)-COLUMN($R:$R))</f>
        <v>448.67</v>
      </c>
      <c r="AI10" s="58">
        <f ca="1">OFFSET('WEO18'!$I$1,MATCH($B10,'WEO18'!$D:$D,0)-1+Growth!$V$10-1,COLUMN(AI:AI)-COLUMN($R:$R))</f>
        <v>464.65199999999999</v>
      </c>
      <c r="AJ10" s="58">
        <f ca="1">OFFSET('WEO18'!$I$1,MATCH($B10,'WEO18'!$D:$D,0)-1+Growth!$V$10-1,COLUMN(AJ:AJ)-COLUMN($R:$R))</f>
        <v>484.62</v>
      </c>
      <c r="AK10" s="58">
        <f ca="1">OFFSET('WEO18'!$I$1,MATCH($B10,'WEO18'!$D:$D,0)-1+Growth!$V$10-1,COLUMN(AK:AK)-COLUMN($R:$R))</f>
        <v>506.58</v>
      </c>
      <c r="AL10" s="58">
        <f ca="1">OFFSET('WEO18'!$I$1,MATCH($B10,'WEO18'!$D:$D,0)-1+Growth!$V$10-1,COLUMN(AL:AL)-COLUMN($R:$R))</f>
        <v>532.15300000000002</v>
      </c>
      <c r="AM10" s="58">
        <f ca="1">OFFSET('WEO18'!$I$1,MATCH($B10,'WEO18'!$D:$D,0)-1+Growth!$V$10-1,COLUMN(AM:AM)-COLUMN($R:$R))</f>
        <v>554.74300000000005</v>
      </c>
      <c r="AN10" s="58">
        <f ca="1">OFFSET('WEO18'!$I$1,MATCH($B10,'WEO18'!$D:$D,0)-1+Growth!$V$10-1,COLUMN(AN:AN)-COLUMN($R:$R))</f>
        <v>566.54600000000005</v>
      </c>
      <c r="AO10" s="58">
        <f ca="1">OFFSET('WEO18'!$I$1,MATCH($B10,'WEO18'!$D:$D,0)-1+Growth!$V$10-1,COLUMN(AO:AO)-COLUMN($R:$R))</f>
        <v>567.12699999999995</v>
      </c>
      <c r="AP10" s="58">
        <f ca="1">OFFSET('WEO18'!$I$1,MATCH($B10,'WEO18'!$D:$D,0)-1+Growth!$V$10-1,COLUMN(AP:AP)-COLUMN($R:$R))</f>
        <v>568.74300000000005</v>
      </c>
      <c r="AQ10" s="58">
        <f ca="1">OFFSET('WEO18'!$I$1,MATCH($B10,'WEO18'!$D:$D,0)-1+Growth!$V$10-1,COLUMN(AQ:AQ)-COLUMN($R:$R))</f>
        <v>580.279</v>
      </c>
      <c r="AR10" s="58">
        <f ca="1">OFFSET('WEO18'!$I$1,MATCH($B10,'WEO18'!$D:$D,0)-1+Growth!$V$10-1,COLUMN(AR:AR)-COLUMN($R:$R))</f>
        <v>592.79</v>
      </c>
      <c r="AS10" s="58">
        <f ca="1">OFFSET('WEO18'!$I$1,MATCH($B10,'WEO18'!$D:$D,0)-1+Growth!$V$10-1,COLUMN(AS:AS)-COLUMN($R:$R))</f>
        <v>613.65599999999995</v>
      </c>
      <c r="AT10" s="58">
        <f ca="1">OFFSET('WEO18'!$I$1,MATCH($B10,'WEO18'!$D:$D,0)-1+Growth!$V$10-1,COLUMN(AT:AT)-COLUMN($R:$R))</f>
        <v>636.33399999999995</v>
      </c>
      <c r="AU10" s="58">
        <f ca="1">OFFSET('WEO18'!$I$1,MATCH($B10,'WEO18'!$D:$D,0)-1+Growth!$V$10-1,COLUMN(AU:AU)-COLUMN($R:$R))</f>
        <v>647.20500000000004</v>
      </c>
      <c r="AV10" s="58">
        <f ca="1">OFFSET('WEO18'!$I$1,MATCH($B10,'WEO18'!$D:$D,0)-1+Growth!$V$10-1,COLUMN(AV:AV)-COLUMN($R:$R))</f>
        <v>622.78800000000001</v>
      </c>
      <c r="AW10" s="58">
        <f ca="1">OFFSET('WEO18'!$I$1,MATCH($B10,'WEO18'!$D:$D,0)-1+Growth!$V$10-1,COLUMN(AW:AW)-COLUMN($R:$R))</f>
        <v>631.51199999999994</v>
      </c>
      <c r="AX10" s="58">
        <f ca="1">OFFSET('WEO18'!$I$1,MATCH($B10,'WEO18'!$D:$D,0)-1+Growth!$V$10-1,COLUMN(AX:AX)-COLUMN($R:$R))</f>
        <v>642.01800000000003</v>
      </c>
      <c r="AY10" s="58">
        <f ca="1">OFFSET('WEO18'!$I$1,MATCH($B10,'WEO18'!$D:$D,0)-1+Growth!$V$10-1,COLUMN(AY:AY)-COLUMN($R:$R))</f>
        <v>635.23400000000004</v>
      </c>
      <c r="AZ10" s="58">
        <f ca="1">OFFSET('WEO18'!$I$1,MATCH($B10,'WEO18'!$D:$D,0)-1+Growth!$V$10-1,COLUMN(AZ:AZ)-COLUMN($R:$R))</f>
        <v>634.03599999999994</v>
      </c>
      <c r="BA10" s="58">
        <f ca="1">OFFSET('WEO18'!$I$1,MATCH($B10,'WEO18'!$D:$D,0)-1+Growth!$V$10-1,COLUMN(BA:BA)-COLUMN($R:$R))</f>
        <v>643.04700000000003</v>
      </c>
      <c r="BB10" s="58">
        <f ca="1">OFFSET('WEO18'!$I$1,MATCH($B10,'WEO18'!$D:$D,0)-1+Growth!$V$10-1,COLUMN(BB:BB)-COLUMN($R:$R))</f>
        <v>657.57799999999997</v>
      </c>
      <c r="BC10" s="58">
        <f ca="1">OFFSET('WEO18'!$I$1,MATCH($B10,'WEO18'!$D:$D,0)-1+Growth!$V$10-1,COLUMN(BC:BC)-COLUMN($R:$R))</f>
        <v>672.11400000000003</v>
      </c>
      <c r="BD10" s="58">
        <f ca="1">OFFSET('WEO18'!$I$1,MATCH($B10,'WEO18'!$D:$D,0)-1+Growth!$V$10-1,COLUMN(BD:BD)-COLUMN($R:$R))</f>
        <v>693.00199999999995</v>
      </c>
    </row>
    <row r="11" spans="1:56" x14ac:dyDescent="0.2">
      <c r="B11" s="1" t="s">
        <v>62</v>
      </c>
      <c r="C11" s="72">
        <f t="shared" ca="1" si="1"/>
        <v>4.9278190996212314E-2</v>
      </c>
      <c r="D11" s="63">
        <f ca="1">OFFSET(Rating!$K$1,MATCH($B11,Rating!J:J,0)-1,0)</f>
        <v>8.14</v>
      </c>
      <c r="E11" s="63">
        <f ca="1">OFFSET(Rating!$O$1,MATCH($B11,Rating!N:N,0)-1,0)</f>
        <v>474.12599999999998</v>
      </c>
      <c r="F11" s="64">
        <f ca="1">OFFSET(Rating!$S$1,MATCH($B11,Rating!R:R,0)-1,0)</f>
        <v>58246.438000000002</v>
      </c>
      <c r="H11" s="2">
        <v>0.25</v>
      </c>
      <c r="I11" s="12">
        <v>4.4999999999999998E-2</v>
      </c>
      <c r="J11" s="11">
        <v>6.5964889836171992E-3</v>
      </c>
      <c r="K11" s="11">
        <v>7.4777095068987443E-3</v>
      </c>
      <c r="L11" s="11">
        <v>1.1203518675964919E-2</v>
      </c>
      <c r="M11" s="2">
        <v>0.28226421052631578</v>
      </c>
      <c r="N11" s="2">
        <v>0.24305999999999997</v>
      </c>
      <c r="O11" s="2">
        <v>0.23800625</v>
      </c>
      <c r="P11" s="26">
        <v>-1.6313361662410212E-2</v>
      </c>
      <c r="Q11" s="26">
        <v>1.6113764131842068E-2</v>
      </c>
      <c r="R11" s="26">
        <v>2.038901445713595E-3</v>
      </c>
      <c r="S11" s="58">
        <f ca="1">OFFSET('WEO18'!$I$1,MATCH($B11,'WEO18'!$D:$D,0)-1+Growth!$V$10-1,COLUMN(S:S)-COLUMN($R:$R))</f>
        <v>361.50400000000002</v>
      </c>
      <c r="T11" s="58">
        <f ca="1">OFFSET('WEO18'!$I$1,MATCH($B11,'WEO18'!$D:$D,0)-1+Growth!$V$10-1,COLUMN(T:T)-COLUMN($R:$R))</f>
        <v>367.29500000000002</v>
      </c>
      <c r="U11" s="58">
        <f ca="1">OFFSET('WEO18'!$I$1,MATCH($B11,'WEO18'!$D:$D,0)-1+Growth!$V$10-1,COLUMN(U:U)-COLUMN($R:$R))</f>
        <v>362.51400000000001</v>
      </c>
      <c r="V11" s="58">
        <f ca="1">OFFSET('WEO18'!$I$1,MATCH($B11,'WEO18'!$D:$D,0)-1+Growth!$V$10-1,COLUMN(V:V)-COLUMN($R:$R))</f>
        <v>364.69900000000001</v>
      </c>
      <c r="W11" s="58">
        <f ca="1">OFFSET('WEO18'!$I$1,MATCH($B11,'WEO18'!$D:$D,0)-1+Growth!$V$10-1,COLUMN(W:W)-COLUMN($R:$R))</f>
        <v>376.00099999999998</v>
      </c>
      <c r="X11" s="58">
        <f ca="1">OFFSET('WEO18'!$I$1,MATCH($B11,'WEO18'!$D:$D,0)-1+Growth!$V$10-1,COLUMN(X:X)-COLUMN($R:$R))</f>
        <v>389.72500000000002</v>
      </c>
      <c r="Y11" s="58">
        <f ca="1">OFFSET('WEO18'!$I$1,MATCH($B11,'WEO18'!$D:$D,0)-1+Growth!$V$10-1,COLUMN(Y:Y)-COLUMN($R:$R))</f>
        <v>396.964</v>
      </c>
      <c r="Z11" s="58">
        <f ca="1">OFFSET('WEO18'!$I$1,MATCH($B11,'WEO18'!$D:$D,0)-1+Growth!$V$10-1,COLUMN(Z:Z)-COLUMN($R:$R))</f>
        <v>403.245</v>
      </c>
      <c r="AA11" s="58">
        <f ca="1">OFFSET('WEO18'!$I$1,MATCH($B11,'WEO18'!$D:$D,0)-1+Growth!$V$10-1,COLUMN(AA:AA)-COLUMN($R:$R))</f>
        <v>416.59699999999998</v>
      </c>
      <c r="AB11" s="58">
        <f ca="1">OFFSET('WEO18'!$I$1,MATCH($B11,'WEO18'!$D:$D,0)-1+Growth!$V$10-1,COLUMN(AB:AB)-COLUMN($R:$R))</f>
        <v>434.89499999999998</v>
      </c>
      <c r="AC11" s="58">
        <f ca="1">OFFSET('WEO18'!$I$1,MATCH($B11,'WEO18'!$D:$D,0)-1+Growth!$V$10-1,COLUMN(AC:AC)-COLUMN($R:$R))</f>
        <v>450.40300000000002</v>
      </c>
      <c r="AD11" s="58">
        <f ca="1">OFFSET('WEO18'!$I$1,MATCH($B11,'WEO18'!$D:$D,0)-1+Growth!$V$10-1,COLUMN(AD:AD)-COLUMN($R:$R))</f>
        <v>446.72899999999998</v>
      </c>
      <c r="AE11" s="58">
        <f ca="1">OFFSET('WEO18'!$I$1,MATCH($B11,'WEO18'!$D:$D,0)-1+Growth!$V$10-1,COLUMN(AE:AE)-COLUMN($R:$R))</f>
        <v>445.98099999999999</v>
      </c>
      <c r="AF11" s="58">
        <f ca="1">OFFSET('WEO18'!$I$1,MATCH($B11,'WEO18'!$D:$D,0)-1+Growth!$V$10-1,COLUMN(AF:AF)-COLUMN($R:$R))</f>
        <v>445.42700000000002</v>
      </c>
      <c r="AG11" s="58">
        <f ca="1">OFFSET('WEO18'!$I$1,MATCH($B11,'WEO18'!$D:$D,0)-1+Growth!$V$10-1,COLUMN(AG:AG)-COLUMN($R:$R))</f>
        <v>451.32400000000001</v>
      </c>
      <c r="AH11" s="58">
        <f ca="1">OFFSET('WEO18'!$I$1,MATCH($B11,'WEO18'!$D:$D,0)-1+Growth!$V$10-1,COLUMN(AH:AH)-COLUMN($R:$R))</f>
        <v>453.75799999999998</v>
      </c>
      <c r="AI11" s="58">
        <f ca="1">OFFSET('WEO18'!$I$1,MATCH($B11,'WEO18'!$D:$D,0)-1+Growth!$V$10-1,COLUMN(AI:AI)-COLUMN($R:$R))</f>
        <v>456.33</v>
      </c>
      <c r="AJ11" s="58">
        <f ca="1">OFFSET('WEO18'!$I$1,MATCH($B11,'WEO18'!$D:$D,0)-1+Growth!$V$10-1,COLUMN(AJ:AJ)-COLUMN($R:$R))</f>
        <v>466.83800000000002</v>
      </c>
      <c r="AK11" s="58">
        <f ca="1">OFFSET('WEO18'!$I$1,MATCH($B11,'WEO18'!$D:$D,0)-1+Growth!$V$10-1,COLUMN(AK:AK)-COLUMN($R:$R))</f>
        <v>480.52300000000002</v>
      </c>
      <c r="AL11" s="58">
        <f ca="1">OFFSET('WEO18'!$I$1,MATCH($B11,'WEO18'!$D:$D,0)-1+Growth!$V$10-1,COLUMN(AL:AL)-COLUMN($R:$R))</f>
        <v>488.71800000000002</v>
      </c>
      <c r="AM11" s="58">
        <f ca="1">OFFSET('WEO18'!$I$1,MATCH($B11,'WEO18'!$D:$D,0)-1+Growth!$V$10-1,COLUMN(AM:AM)-COLUMN($R:$R))</f>
        <v>508.483</v>
      </c>
      <c r="AN11" s="58">
        <f ca="1">OFFSET('WEO18'!$I$1,MATCH($B11,'WEO18'!$D:$D,0)-1+Growth!$V$10-1,COLUMN(AN:AN)-COLUMN($R:$R))</f>
        <v>514.99199999999996</v>
      </c>
      <c r="AO11" s="58">
        <f ca="1">OFFSET('WEO18'!$I$1,MATCH($B11,'WEO18'!$D:$D,0)-1+Growth!$V$10-1,COLUMN(AO:AO)-COLUMN($R:$R))</f>
        <v>515.94500000000005</v>
      </c>
      <c r="AP11" s="58">
        <f ca="1">OFFSET('WEO18'!$I$1,MATCH($B11,'WEO18'!$D:$D,0)-1+Growth!$V$10-1,COLUMN(AP:AP)-COLUMN($R:$R))</f>
        <v>516.26599999999996</v>
      </c>
      <c r="AQ11" s="58">
        <f ca="1">OFFSET('WEO18'!$I$1,MATCH($B11,'WEO18'!$D:$D,0)-1+Growth!$V$10-1,COLUMN(AQ:AQ)-COLUMN($R:$R))</f>
        <v>529.87300000000005</v>
      </c>
      <c r="AR11" s="58">
        <f ca="1">OFFSET('WEO18'!$I$1,MATCH($B11,'WEO18'!$D:$D,0)-1+Growth!$V$10-1,COLUMN(AR:AR)-COLUMN($R:$R))</f>
        <v>546.66099999999994</v>
      </c>
      <c r="AS11" s="58">
        <f ca="1">OFFSET('WEO18'!$I$1,MATCH($B11,'WEO18'!$D:$D,0)-1+Growth!$V$10-1,COLUMN(AS:AS)-COLUMN($R:$R))</f>
        <v>568.87400000000002</v>
      </c>
      <c r="AT11" s="58">
        <f ca="1">OFFSET('WEO18'!$I$1,MATCH($B11,'WEO18'!$D:$D,0)-1+Growth!$V$10-1,COLUMN(AT:AT)-COLUMN($R:$R))</f>
        <v>592.14099999999996</v>
      </c>
      <c r="AU11" s="58">
        <f ca="1">OFFSET('WEO18'!$I$1,MATCH($B11,'WEO18'!$D:$D,0)-1+Growth!$V$10-1,COLUMN(AU:AU)-COLUMN($R:$R))</f>
        <v>604.601</v>
      </c>
      <c r="AV11" s="58">
        <f ca="1">OFFSET('WEO18'!$I$1,MATCH($B11,'WEO18'!$D:$D,0)-1+Growth!$V$10-1,COLUMN(AV:AV)-COLUMN($R:$R))</f>
        <v>591.25199999999995</v>
      </c>
      <c r="AW11" s="58">
        <f ca="1">OFFSET('WEO18'!$I$1,MATCH($B11,'WEO18'!$D:$D,0)-1+Growth!$V$10-1,COLUMN(AW:AW)-COLUMN($R:$R))</f>
        <v>608.24900000000002</v>
      </c>
      <c r="AX11" s="58">
        <f ca="1">OFFSET('WEO18'!$I$1,MATCH($B11,'WEO18'!$D:$D,0)-1+Growth!$V$10-1,COLUMN(AX:AX)-COLUMN($R:$R))</f>
        <v>619.40700000000004</v>
      </c>
      <c r="AY11" s="58">
        <f ca="1">OFFSET('WEO18'!$I$1,MATCH($B11,'WEO18'!$D:$D,0)-1+Growth!$V$10-1,COLUMN(AY:AY)-COLUMN($R:$R))</f>
        <v>625.53599999999994</v>
      </c>
      <c r="AZ11" s="58">
        <f ca="1">OFFSET('WEO18'!$I$1,MATCH($B11,'WEO18'!$D:$D,0)-1+Growth!$V$10-1,COLUMN(AZ:AZ)-COLUMN($R:$R))</f>
        <v>637.39099999999996</v>
      </c>
      <c r="BA11" s="58">
        <f ca="1">OFFSET('WEO18'!$I$1,MATCH($B11,'WEO18'!$D:$D,0)-1+Growth!$V$10-1,COLUMN(BA:BA)-COLUMN($R:$R))</f>
        <v>653.00800000000004</v>
      </c>
      <c r="BB11" s="58">
        <f ca="1">OFFSET('WEO18'!$I$1,MATCH($B11,'WEO18'!$D:$D,0)-1+Growth!$V$10-1,COLUMN(BB:BB)-COLUMN($R:$R))</f>
        <v>660.61800000000005</v>
      </c>
      <c r="BC11" s="58">
        <f ca="1">OFFSET('WEO18'!$I$1,MATCH($B11,'WEO18'!$D:$D,0)-1+Growth!$V$10-1,COLUMN(BC:BC)-COLUMN($R:$R))</f>
        <v>669.78800000000001</v>
      </c>
      <c r="BD11" s="58">
        <f ca="1">OFFSET('WEO18'!$I$1,MATCH($B11,'WEO18'!$D:$D,0)-1+Growth!$V$10-1,COLUMN(BD:BD)-COLUMN($R:$R))</f>
        <v>676.94200000000001</v>
      </c>
    </row>
    <row r="12" spans="1:56" x14ac:dyDescent="0.2">
      <c r="B12" s="1" t="s">
        <v>142</v>
      </c>
      <c r="C12" s="72">
        <f t="shared" ca="1" si="1"/>
        <v>0.11360135728506204</v>
      </c>
      <c r="D12" s="63">
        <f ca="1">OFFSET(Rating!$K$1,MATCH($B12,Rating!J:J,0)-1,0)</f>
        <v>0.55000000000000004</v>
      </c>
      <c r="E12" s="63">
        <f ca="1">OFFSET(Rating!$O$1,MATCH($B12,Rating!N:N,0)-1,0)</f>
        <v>52.859000000000002</v>
      </c>
      <c r="F12" s="64">
        <f ca="1">OFFSET(Rating!$S$1,MATCH($B12,Rating!R:R,0)-1,0)</f>
        <v>96163.111000000004</v>
      </c>
      <c r="H12" s="2">
        <v>0.25</v>
      </c>
      <c r="I12" s="12">
        <v>0.04</v>
      </c>
      <c r="J12" s="11">
        <v>8.247796444874167E-3</v>
      </c>
      <c r="K12" s="11">
        <v>1.4423963310641552E-2</v>
      </c>
      <c r="L12" s="11">
        <v>2.2446594715797019E-2</v>
      </c>
      <c r="M12" s="2">
        <v>0.21652736842105264</v>
      </c>
      <c r="N12" s="2">
        <v>0.20420363636363636</v>
      </c>
      <c r="O12" s="2">
        <v>0.18556999999999998</v>
      </c>
      <c r="P12" s="26">
        <v>2.7440561895178163E-2</v>
      </c>
      <c r="Q12" s="26">
        <v>1.3280996697508844E-2</v>
      </c>
      <c r="R12" s="26">
        <v>-7.7671327702657101E-4</v>
      </c>
      <c r="S12" s="58">
        <f ca="1">OFFSET('WEO18'!$I$1,MATCH($B12,'WEO18'!$D:$D,0)-1+Growth!$V$10-1,COLUMN(S:S)-COLUMN($R:$R))</f>
        <v>11.446999999999999</v>
      </c>
      <c r="T12" s="58">
        <f ca="1">OFFSET('WEO18'!$I$1,MATCH($B12,'WEO18'!$D:$D,0)-1+Growth!$V$10-1,COLUMN(T:T)-COLUMN($R:$R))</f>
        <v>11.538</v>
      </c>
      <c r="U12" s="58">
        <f ca="1">OFFSET('WEO18'!$I$1,MATCH($B12,'WEO18'!$D:$D,0)-1+Growth!$V$10-1,COLUMN(U:U)-COLUMN($R:$R))</f>
        <v>11.657999999999999</v>
      </c>
      <c r="V12" s="58">
        <f ca="1">OFFSET('WEO18'!$I$1,MATCH($B12,'WEO18'!$D:$D,0)-1+Growth!$V$10-1,COLUMN(V:V)-COLUMN($R:$R))</f>
        <v>11.878</v>
      </c>
      <c r="W12" s="58">
        <f ca="1">OFFSET('WEO18'!$I$1,MATCH($B12,'WEO18'!$D:$D,0)-1+Growth!$V$10-1,COLUMN(W:W)-COLUMN($R:$R))</f>
        <v>12.44</v>
      </c>
      <c r="X12" s="58">
        <f ca="1">OFFSET('WEO18'!$I$1,MATCH($B12,'WEO18'!$D:$D,0)-1+Growth!$V$10-1,COLUMN(X:X)-COLUMN($R:$R))</f>
        <v>13.135999999999999</v>
      </c>
      <c r="Y12" s="58">
        <f ca="1">OFFSET('WEO18'!$I$1,MATCH($B12,'WEO18'!$D:$D,0)-1+Growth!$V$10-1,COLUMN(Y:Y)-COLUMN($R:$R))</f>
        <v>14.448</v>
      </c>
      <c r="Z12" s="58">
        <f ca="1">OFFSET('WEO18'!$I$1,MATCH($B12,'WEO18'!$D:$D,0)-1+Growth!$V$10-1,COLUMN(Z:Z)-COLUMN($R:$R))</f>
        <v>15.018000000000001</v>
      </c>
      <c r="AA12" s="58">
        <f ca="1">OFFSET('WEO18'!$I$1,MATCH($B12,'WEO18'!$D:$D,0)-1+Growth!$V$10-1,COLUMN(AA:AA)-COLUMN($R:$R))</f>
        <v>16.29</v>
      </c>
      <c r="AB12" s="58">
        <f ca="1">OFFSET('WEO18'!$I$1,MATCH($B12,'WEO18'!$D:$D,0)-1+Growth!$V$10-1,COLUMN(AB:AB)-COLUMN($R:$R))</f>
        <v>17.885999999999999</v>
      </c>
      <c r="AC12" s="58">
        <f ca="1">OFFSET('WEO18'!$I$1,MATCH($B12,'WEO18'!$D:$D,0)-1+Growth!$V$10-1,COLUMN(AC:AC)-COLUMN($R:$R))</f>
        <v>18.837</v>
      </c>
      <c r="AD12" s="58">
        <f ca="1">OFFSET('WEO18'!$I$1,MATCH($B12,'WEO18'!$D:$D,0)-1+Growth!$V$10-1,COLUMN(AD:AD)-COLUMN($R:$R))</f>
        <v>20.465</v>
      </c>
      <c r="AE12" s="58">
        <f ca="1">OFFSET('WEO18'!$I$1,MATCH($B12,'WEO18'!$D:$D,0)-1+Growth!$V$10-1,COLUMN(AE:AE)-COLUMN($R:$R))</f>
        <v>20.838000000000001</v>
      </c>
      <c r="AF12" s="58">
        <f ca="1">OFFSET('WEO18'!$I$1,MATCH($B12,'WEO18'!$D:$D,0)-1+Growth!$V$10-1,COLUMN(AF:AF)-COLUMN($R:$R))</f>
        <v>21.713000000000001</v>
      </c>
      <c r="AG12" s="58">
        <f ca="1">OFFSET('WEO18'!$I$1,MATCH($B12,'WEO18'!$D:$D,0)-1+Growth!$V$10-1,COLUMN(AG:AG)-COLUMN($R:$R))</f>
        <v>22.542999999999999</v>
      </c>
      <c r="AH12" s="58">
        <f ca="1">OFFSET('WEO18'!$I$1,MATCH($B12,'WEO18'!$D:$D,0)-1+Growth!$V$10-1,COLUMN(AH:AH)-COLUMN($R:$R))</f>
        <v>22.866</v>
      </c>
      <c r="AI12" s="58">
        <f ca="1">OFFSET('WEO18'!$I$1,MATCH($B12,'WEO18'!$D:$D,0)-1+Growth!$V$10-1,COLUMN(AI:AI)-COLUMN($R:$R))</f>
        <v>23.212</v>
      </c>
      <c r="AJ12" s="58">
        <f ca="1">OFFSET('WEO18'!$I$1,MATCH($B12,'WEO18'!$D:$D,0)-1+Growth!$V$10-1,COLUMN(AJ:AJ)-COLUMN($R:$R))</f>
        <v>24.59</v>
      </c>
      <c r="AK12" s="58">
        <f ca="1">OFFSET('WEO18'!$I$1,MATCH($B12,'WEO18'!$D:$D,0)-1+Growth!$V$10-1,COLUMN(AK:AK)-COLUMN($R:$R))</f>
        <v>26.187000000000001</v>
      </c>
      <c r="AL12" s="58">
        <f ca="1">OFFSET('WEO18'!$I$1,MATCH($B12,'WEO18'!$D:$D,0)-1+Growth!$V$10-1,COLUMN(AL:AL)-COLUMN($R:$R))</f>
        <v>28.391999999999999</v>
      </c>
      <c r="AM12" s="58">
        <f ca="1">OFFSET('WEO18'!$I$1,MATCH($B12,'WEO18'!$D:$D,0)-1+Growth!$V$10-1,COLUMN(AM:AM)-COLUMN($R:$R))</f>
        <v>30.789000000000001</v>
      </c>
      <c r="AN12" s="58">
        <f ca="1">OFFSET('WEO18'!$I$1,MATCH($B12,'WEO18'!$D:$D,0)-1+Growth!$V$10-1,COLUMN(AN:AN)-COLUMN($R:$R))</f>
        <v>31.568000000000001</v>
      </c>
      <c r="AO12" s="58">
        <f ca="1">OFFSET('WEO18'!$I$1,MATCH($B12,'WEO18'!$D:$D,0)-1+Growth!$V$10-1,COLUMN(AO:AO)-COLUMN($R:$R))</f>
        <v>32.774000000000001</v>
      </c>
      <c r="AP12" s="58">
        <f ca="1">OFFSET('WEO18'!$I$1,MATCH($B12,'WEO18'!$D:$D,0)-1+Growth!$V$10-1,COLUMN(AP:AP)-COLUMN($R:$R))</f>
        <v>33.308</v>
      </c>
      <c r="AQ12" s="58">
        <f ca="1">OFFSET('WEO18'!$I$1,MATCH($B12,'WEO18'!$D:$D,0)-1+Growth!$V$10-1,COLUMN(AQ:AQ)-COLUMN($R:$R))</f>
        <v>34.511000000000003</v>
      </c>
      <c r="AR12" s="58">
        <f ca="1">OFFSET('WEO18'!$I$1,MATCH($B12,'WEO18'!$D:$D,0)-1+Growth!$V$10-1,COLUMN(AR:AR)-COLUMN($R:$R))</f>
        <v>35.606000000000002</v>
      </c>
      <c r="AS12" s="58">
        <f ca="1">OFFSET('WEO18'!$I$1,MATCH($B12,'WEO18'!$D:$D,0)-1+Growth!$V$10-1,COLUMN(AS:AS)-COLUMN($R:$R))</f>
        <v>37.450000000000003</v>
      </c>
      <c r="AT12" s="58">
        <f ca="1">OFFSET('WEO18'!$I$1,MATCH($B12,'WEO18'!$D:$D,0)-1+Growth!$V$10-1,COLUMN(AT:AT)-COLUMN($R:$R))</f>
        <v>40.579000000000001</v>
      </c>
      <c r="AU12" s="58">
        <f ca="1">OFFSET('WEO18'!$I$1,MATCH($B12,'WEO18'!$D:$D,0)-1+Growth!$V$10-1,COLUMN(AU:AU)-COLUMN($R:$R))</f>
        <v>40.058999999999997</v>
      </c>
      <c r="AV12" s="58">
        <f ca="1">OFFSET('WEO18'!$I$1,MATCH($B12,'WEO18'!$D:$D,0)-1+Growth!$V$10-1,COLUMN(AV:AV)-COLUMN($R:$R))</f>
        <v>38.313000000000002</v>
      </c>
      <c r="AW12" s="58">
        <f ca="1">OFFSET('WEO18'!$I$1,MATCH($B12,'WEO18'!$D:$D,0)-1+Growth!$V$10-1,COLUMN(AW:AW)-COLUMN($R:$R))</f>
        <v>40.177999999999997</v>
      </c>
      <c r="AX12" s="58">
        <f ca="1">OFFSET('WEO18'!$I$1,MATCH($B12,'WEO18'!$D:$D,0)-1+Growth!$V$10-1,COLUMN(AX:AX)-COLUMN($R:$R))</f>
        <v>41.198</v>
      </c>
      <c r="AY12" s="58">
        <f ca="1">OFFSET('WEO18'!$I$1,MATCH($B12,'WEO18'!$D:$D,0)-1+Growth!$V$10-1,COLUMN(AY:AY)-COLUMN($R:$R))</f>
        <v>41.052999999999997</v>
      </c>
      <c r="AZ12" s="58">
        <f ca="1">OFFSET('WEO18'!$I$1,MATCH($B12,'WEO18'!$D:$D,0)-1+Growth!$V$10-1,COLUMN(AZ:AZ)-COLUMN($R:$R))</f>
        <v>42.552999999999997</v>
      </c>
      <c r="BA12" s="58">
        <f ca="1">OFFSET('WEO18'!$I$1,MATCH($B12,'WEO18'!$D:$D,0)-1+Growth!$V$10-1,COLUMN(BA:BA)-COLUMN($R:$R))</f>
        <v>45.01</v>
      </c>
      <c r="BB12" s="58">
        <f ca="1">OFFSET('WEO18'!$I$1,MATCH($B12,'WEO18'!$D:$D,0)-1+Growth!$V$10-1,COLUMN(BB:BB)-COLUMN($R:$R))</f>
        <v>46.298000000000002</v>
      </c>
      <c r="BC12" s="58">
        <f ca="1">OFFSET('WEO18'!$I$1,MATCH($B12,'WEO18'!$D:$D,0)-1+Growth!$V$10-1,COLUMN(BC:BC)-COLUMN($R:$R))</f>
        <v>47.725000000000001</v>
      </c>
      <c r="BD12" s="58">
        <f ca="1">OFFSET('WEO18'!$I$1,MATCH($B12,'WEO18'!$D:$D,0)-1+Growth!$V$10-1,COLUMN(BD:BD)-COLUMN($R:$R))</f>
        <v>49.414999999999999</v>
      </c>
    </row>
    <row r="13" spans="1:56" x14ac:dyDescent="0.2">
      <c r="B13" s="9" t="s">
        <v>61</v>
      </c>
      <c r="C13" s="72">
        <f t="shared" ca="1" si="1"/>
        <v>5.347777953295757E-2</v>
      </c>
      <c r="D13" s="63">
        <f ca="1">OFFSET(Rating!$K$1,MATCH($B13,Rating!J:J,0)-1,0)</f>
        <v>8.5440000000000005</v>
      </c>
      <c r="E13" s="63">
        <f ca="1">OFFSET(Rating!$O$1,MATCH($B13,Rating!N:N,0)-1,0)</f>
        <v>397.32299999999998</v>
      </c>
      <c r="F13" s="64">
        <f ca="1">OFFSET(Rating!$S$1,MATCH($B13,Rating!R:R,0)-1,0)</f>
        <v>46503.563000000002</v>
      </c>
      <c r="H13" s="2">
        <v>0.25</v>
      </c>
      <c r="I13" s="12">
        <v>0.04</v>
      </c>
      <c r="J13" s="11">
        <v>3.1349157644615655E-3</v>
      </c>
      <c r="K13" s="11">
        <v>4.0646668351194126E-3</v>
      </c>
      <c r="L13" s="11">
        <v>6.932884767651748E-3</v>
      </c>
      <c r="M13" s="2">
        <v>0.26855684210526326</v>
      </c>
      <c r="N13" s="2">
        <v>0.24416363636363636</v>
      </c>
      <c r="O13" s="2">
        <v>0.23826250000000002</v>
      </c>
      <c r="P13" s="26">
        <v>-4.9394351458817518E-3</v>
      </c>
      <c r="Q13" s="26">
        <v>1.6440119528876557E-2</v>
      </c>
      <c r="R13" s="26">
        <v>-3.6487424570298011E-3</v>
      </c>
      <c r="S13" s="58">
        <f ca="1">OFFSET('WEO18'!$I$1,MATCH($B13,'WEO18'!$D:$D,0)-1+Growth!$V$10-1,COLUMN(S:S)-COLUMN($R:$R))</f>
        <v>160.59399999999999</v>
      </c>
      <c r="T13" s="58">
        <f ca="1">OFFSET('WEO18'!$I$1,MATCH($B13,'WEO18'!$D:$D,0)-1+Growth!$V$10-1,COLUMN(T:T)-COLUMN($R:$R))</f>
        <v>160.435</v>
      </c>
      <c r="U13" s="58">
        <f ca="1">OFFSET('WEO18'!$I$1,MATCH($B13,'WEO18'!$D:$D,0)-1+Growth!$V$10-1,COLUMN(U:U)-COLUMN($R:$R))</f>
        <v>163.495</v>
      </c>
      <c r="V13" s="58">
        <f ca="1">OFFSET('WEO18'!$I$1,MATCH($B13,'WEO18'!$D:$D,0)-1+Growth!$V$10-1,COLUMN(V:V)-COLUMN($R:$R))</f>
        <v>168.08</v>
      </c>
      <c r="W13" s="58">
        <f ca="1">OFFSET('WEO18'!$I$1,MATCH($B13,'WEO18'!$D:$D,0)-1+Growth!$V$10-1,COLUMN(W:W)-COLUMN($R:$R))</f>
        <v>168.63800000000001</v>
      </c>
      <c r="X13" s="58">
        <f ca="1">OFFSET('WEO18'!$I$1,MATCH($B13,'WEO18'!$D:$D,0)-1+Growth!$V$10-1,COLUMN(X:X)-COLUMN($R:$R))</f>
        <v>172.42099999999999</v>
      </c>
      <c r="Y13" s="58">
        <f ca="1">OFFSET('WEO18'!$I$1,MATCH($B13,'WEO18'!$D:$D,0)-1+Growth!$V$10-1,COLUMN(Y:Y)-COLUMN($R:$R))</f>
        <v>176.45699999999999</v>
      </c>
      <c r="Z13" s="58">
        <f ca="1">OFFSET('WEO18'!$I$1,MATCH($B13,'WEO18'!$D:$D,0)-1+Growth!$V$10-1,COLUMN(Z:Z)-COLUMN($R:$R))</f>
        <v>179.422</v>
      </c>
      <c r="AA13" s="58">
        <f ca="1">OFFSET('WEO18'!$I$1,MATCH($B13,'WEO18'!$D:$D,0)-1+Growth!$V$10-1,COLUMN(AA:AA)-COLUMN($R:$R))</f>
        <v>181.14599999999999</v>
      </c>
      <c r="AB13" s="58">
        <f ca="1">OFFSET('WEO18'!$I$1,MATCH($B13,'WEO18'!$D:$D,0)-1+Growth!$V$10-1,COLUMN(AB:AB)-COLUMN($R:$R))</f>
        <v>188.18700000000001</v>
      </c>
      <c r="AC13" s="58">
        <f ca="1">OFFSET('WEO18'!$I$1,MATCH($B13,'WEO18'!$D:$D,0)-1+Growth!$V$10-1,COLUMN(AC:AC)-COLUMN($R:$R))</f>
        <v>196.36500000000001</v>
      </c>
      <c r="AD13" s="58">
        <f ca="1">OFFSET('WEO18'!$I$1,MATCH($B13,'WEO18'!$D:$D,0)-1+Growth!$V$10-1,COLUMN(AD:AD)-COLUMN($R:$R))</f>
        <v>203.12299999999999</v>
      </c>
      <c r="AE13" s="58">
        <f ca="1">OFFSET('WEO18'!$I$1,MATCH($B13,'WEO18'!$D:$D,0)-1+Growth!$V$10-1,COLUMN(AE:AE)-COLUMN($R:$R))</f>
        <v>207.376</v>
      </c>
      <c r="AF13" s="58">
        <f ca="1">OFFSET('WEO18'!$I$1,MATCH($B13,'WEO18'!$D:$D,0)-1+Growth!$V$10-1,COLUMN(AF:AF)-COLUMN($R:$R))</f>
        <v>208.46799999999999</v>
      </c>
      <c r="AG13" s="58">
        <f ca="1">OFFSET('WEO18'!$I$1,MATCH($B13,'WEO18'!$D:$D,0)-1+Growth!$V$10-1,COLUMN(AG:AG)-COLUMN($R:$R))</f>
        <v>213.476</v>
      </c>
      <c r="AH13" s="58">
        <f ca="1">OFFSET('WEO18'!$I$1,MATCH($B13,'WEO18'!$D:$D,0)-1+Growth!$V$10-1,COLUMN(AH:AH)-COLUMN($R:$R))</f>
        <v>219.17099999999999</v>
      </c>
      <c r="AI13" s="58">
        <f ca="1">OFFSET('WEO18'!$I$1,MATCH($B13,'WEO18'!$D:$D,0)-1+Growth!$V$10-1,COLUMN(AI:AI)-COLUMN($R:$R))</f>
        <v>224.428</v>
      </c>
      <c r="AJ13" s="58">
        <f ca="1">OFFSET('WEO18'!$I$1,MATCH($B13,'WEO18'!$D:$D,0)-1+Growth!$V$10-1,COLUMN(AJ:AJ)-COLUMN($R:$R))</f>
        <v>229.126</v>
      </c>
      <c r="AK13" s="58">
        <f ca="1">OFFSET('WEO18'!$I$1,MATCH($B13,'WEO18'!$D:$D,0)-1+Growth!$V$10-1,COLUMN(AK:AK)-COLUMN($R:$R))</f>
        <v>237.33199999999999</v>
      </c>
      <c r="AL13" s="58">
        <f ca="1">OFFSET('WEO18'!$I$1,MATCH($B13,'WEO18'!$D:$D,0)-1+Growth!$V$10-1,COLUMN(AL:AL)-COLUMN($R:$R))</f>
        <v>245.773</v>
      </c>
      <c r="AM13" s="58">
        <f ca="1">OFFSET('WEO18'!$I$1,MATCH($B13,'WEO18'!$D:$D,0)-1+Growth!$V$10-1,COLUMN(AM:AM)-COLUMN($R:$R))</f>
        <v>254.06899999999999</v>
      </c>
      <c r="AN13" s="58">
        <f ca="1">OFFSET('WEO18'!$I$1,MATCH($B13,'WEO18'!$D:$D,0)-1+Growth!$V$10-1,COLUMN(AN:AN)-COLUMN($R:$R))</f>
        <v>257.28899999999999</v>
      </c>
      <c r="AO13" s="58">
        <f ca="1">OFFSET('WEO18'!$I$1,MATCH($B13,'WEO18'!$D:$D,0)-1+Growth!$V$10-1,COLUMN(AO:AO)-COLUMN($R:$R))</f>
        <v>261.53800000000001</v>
      </c>
      <c r="AP13" s="58">
        <f ca="1">OFFSET('WEO18'!$I$1,MATCH($B13,'WEO18'!$D:$D,0)-1+Growth!$V$10-1,COLUMN(AP:AP)-COLUMN($R:$R))</f>
        <v>264</v>
      </c>
      <c r="AQ13" s="58">
        <f ca="1">OFFSET('WEO18'!$I$1,MATCH($B13,'WEO18'!$D:$D,0)-1+Growth!$V$10-1,COLUMN(AQ:AQ)-COLUMN($R:$R))</f>
        <v>271.221</v>
      </c>
      <c r="AR13" s="58">
        <f ca="1">OFFSET('WEO18'!$I$1,MATCH($B13,'WEO18'!$D:$D,0)-1+Growth!$V$10-1,COLUMN(AR:AR)-COLUMN($R:$R))</f>
        <v>277.30700000000002</v>
      </c>
      <c r="AS13" s="58">
        <f ca="1">OFFSET('WEO18'!$I$1,MATCH($B13,'WEO18'!$D:$D,0)-1+Growth!$V$10-1,COLUMN(AS:AS)-COLUMN($R:$R))</f>
        <v>286.88600000000002</v>
      </c>
      <c r="AT13" s="58">
        <f ca="1">OFFSET('WEO18'!$I$1,MATCH($B13,'WEO18'!$D:$D,0)-1+Growth!$V$10-1,COLUMN(AT:AT)-COLUMN($R:$R))</f>
        <v>297.57900000000001</v>
      </c>
      <c r="AU13" s="58">
        <f ca="1">OFFSET('WEO18'!$I$1,MATCH($B13,'WEO18'!$D:$D,0)-1+Growth!$V$10-1,COLUMN(AU:AU)-COLUMN($R:$R))</f>
        <v>301.92500000000001</v>
      </c>
      <c r="AV13" s="58">
        <f ca="1">OFFSET('WEO18'!$I$1,MATCH($B13,'WEO18'!$D:$D,0)-1+Growth!$V$10-1,COLUMN(AV:AV)-COLUMN($R:$R))</f>
        <v>290.55900000000003</v>
      </c>
      <c r="AW13" s="58">
        <f ca="1">OFFSET('WEO18'!$I$1,MATCH($B13,'WEO18'!$D:$D,0)-1+Growth!$V$10-1,COLUMN(AW:AW)-COLUMN($R:$R))</f>
        <v>295.89699999999999</v>
      </c>
      <c r="AX13" s="58">
        <f ca="1">OFFSET('WEO18'!$I$1,MATCH($B13,'WEO18'!$D:$D,0)-1+Growth!$V$10-1,COLUMN(AX:AX)-COLUMN($R:$R))</f>
        <v>304.54500000000002</v>
      </c>
      <c r="AY13" s="58">
        <f ca="1">OFFSET('WEO18'!$I$1,MATCH($B13,'WEO18'!$D:$D,0)-1+Growth!$V$10-1,COLUMN(AY:AY)-COLUMN($R:$R))</f>
        <v>306.61700000000002</v>
      </c>
      <c r="AZ13" s="58">
        <f ca="1">OFFSET('WEO18'!$I$1,MATCH($B13,'WEO18'!$D:$D,0)-1+Growth!$V$10-1,COLUMN(AZ:AZ)-COLUMN($R:$R))</f>
        <v>306.69600000000003</v>
      </c>
      <c r="BA13" s="58">
        <f ca="1">OFFSET('WEO18'!$I$1,MATCH($B13,'WEO18'!$D:$D,0)-1+Growth!$V$10-1,COLUMN(BA:BA)-COLUMN($R:$R))</f>
        <v>309.23700000000002</v>
      </c>
      <c r="BB13" s="58">
        <f ca="1">OFFSET('WEO18'!$I$1,MATCH($B13,'WEO18'!$D:$D,0)-1+Growth!$V$10-1,COLUMN(BB:BB)-COLUMN($R:$R))</f>
        <v>312.61399999999998</v>
      </c>
      <c r="BC13" s="58">
        <f ca="1">OFFSET('WEO18'!$I$1,MATCH($B13,'WEO18'!$D:$D,0)-1+Growth!$V$10-1,COLUMN(BC:BC)-COLUMN($R:$R))</f>
        <v>317.149</v>
      </c>
      <c r="BD13" s="58">
        <f ca="1">OFFSET('WEO18'!$I$1,MATCH($B13,'WEO18'!$D:$D,0)-1+Growth!$V$10-1,COLUMN(BD:BD)-COLUMN($R:$R))</f>
        <v>326.35199999999998</v>
      </c>
    </row>
    <row r="14" spans="1:56" x14ac:dyDescent="0.2">
      <c r="A14" s="1" t="s">
        <v>1995</v>
      </c>
      <c r="B14" s="9" t="s">
        <v>59</v>
      </c>
      <c r="C14" s="72">
        <f t="shared" ca="1" si="1"/>
        <v>5.0108215869317414E-2</v>
      </c>
      <c r="D14" s="63">
        <f ca="1">OFFSET(Rating!$K$1,MATCH($B14,Rating!J:J,0)-1,0)</f>
        <v>5.6269999999999998</v>
      </c>
      <c r="E14" s="63">
        <f ca="1">OFFSET(Rating!$O$1,MATCH($B14,Rating!N:N,0)-1,0)</f>
        <v>253.529</v>
      </c>
      <c r="F14" s="64">
        <f ca="1">OFFSET(Rating!$S$1,MATCH($B14,Rating!R:R,0)-1,0)</f>
        <v>45053.885999999999</v>
      </c>
      <c r="H14" s="2">
        <v>0.25</v>
      </c>
      <c r="I14" s="12">
        <v>0.04</v>
      </c>
      <c r="J14" s="11">
        <v>1.8471478394610497E-3</v>
      </c>
      <c r="K14" s="11">
        <v>3.6414427144768613E-3</v>
      </c>
      <c r="L14" s="11">
        <v>5.2989691038509701E-3</v>
      </c>
      <c r="M14" s="2">
        <v>0.20294315789473683</v>
      </c>
      <c r="N14" s="2">
        <v>0.22170454545454543</v>
      </c>
      <c r="O14" s="2">
        <v>0.19799250000000002</v>
      </c>
      <c r="P14" s="26">
        <v>3.6020423905803053E-3</v>
      </c>
      <c r="Q14" s="26">
        <v>2.9959653409868305E-3</v>
      </c>
      <c r="R14" s="26">
        <v>-2.9966070514530554E-3</v>
      </c>
      <c r="S14" s="58">
        <f ca="1">OFFSET('WEO18'!$I$1,MATCH($B14,'WEO18'!$D:$D,0)-1+Growth!$V$10-1,COLUMN(S:S)-COLUMN($R:$R))</f>
        <v>1048.0999999999999</v>
      </c>
      <c r="T14" s="58">
        <f ca="1">OFFSET('WEO18'!$I$1,MATCH($B14,'WEO18'!$D:$D,0)-1+Growth!$V$10-1,COLUMN(T:T)-COLUMN($R:$R))</f>
        <v>1041.2</v>
      </c>
      <c r="U14" s="58">
        <f ca="1">OFFSET('WEO18'!$I$1,MATCH($B14,'WEO18'!$D:$D,0)-1+Growth!$V$10-1,COLUMN(U:U)-COLUMN($R:$R))</f>
        <v>1079.5</v>
      </c>
      <c r="V14" s="58">
        <f ca="1">OFFSET('WEO18'!$I$1,MATCH($B14,'WEO18'!$D:$D,0)-1+Growth!$V$10-1,COLUMN(V:V)-COLUMN($R:$R))</f>
        <v>1107.5</v>
      </c>
      <c r="W14" s="58">
        <f ca="1">OFFSET('WEO18'!$I$1,MATCH($B14,'WEO18'!$D:$D,0)-1+Growth!$V$10-1,COLUMN(W:W)-COLUMN($R:$R))</f>
        <v>1153.7</v>
      </c>
      <c r="X14" s="58">
        <f ca="1">OFFSET('WEO18'!$I$1,MATCH($B14,'WEO18'!$D:$D,0)-1+Growth!$V$10-1,COLUMN(X:X)-COLUMN($R:$R))</f>
        <v>1199.9000000000001</v>
      </c>
      <c r="Y14" s="58">
        <f ca="1">OFFSET('WEO18'!$I$1,MATCH($B14,'WEO18'!$D:$D,0)-1+Growth!$V$10-1,COLUMN(Y:Y)-COLUMN($R:$R))</f>
        <v>1258.7</v>
      </c>
      <c r="Z14" s="58">
        <f ca="1">OFFSET('WEO18'!$I$1,MATCH($B14,'WEO18'!$D:$D,0)-1+Growth!$V$10-1,COLUMN(Z:Z)-COLUMN($R:$R))</f>
        <v>1261.9000000000001</v>
      </c>
      <c r="AA14" s="58">
        <f ca="1">OFFSET('WEO18'!$I$1,MATCH($B14,'WEO18'!$D:$D,0)-1+Growth!$V$10-1,COLUMN(AA:AA)-COLUMN($R:$R))</f>
        <v>1261.8</v>
      </c>
      <c r="AB14" s="58">
        <f ca="1">OFFSET('WEO18'!$I$1,MATCH($B14,'WEO18'!$D:$D,0)-1+Growth!$V$10-1,COLUMN(AB:AB)-COLUMN($R:$R))</f>
        <v>1269.9000000000001</v>
      </c>
      <c r="AC14" s="58">
        <f ca="1">OFFSET('WEO18'!$I$1,MATCH($B14,'WEO18'!$D:$D,0)-1+Growth!$V$10-1,COLUMN(AC:AC)-COLUMN($R:$R))</f>
        <v>1288.5999999999999</v>
      </c>
      <c r="AD14" s="58">
        <f ca="1">OFFSET('WEO18'!$I$1,MATCH($B14,'WEO18'!$D:$D,0)-1+Growth!$V$10-1,COLUMN(AD:AD)-COLUMN($R:$R))</f>
        <v>1306.5999999999999</v>
      </c>
      <c r="AE14" s="58">
        <f ca="1">OFFSET('WEO18'!$I$1,MATCH($B14,'WEO18'!$D:$D,0)-1+Growth!$V$10-1,COLUMN(AE:AE)-COLUMN($R:$R))</f>
        <v>1332.2</v>
      </c>
      <c r="AF14" s="58">
        <f ca="1">OFFSET('WEO18'!$I$1,MATCH($B14,'WEO18'!$D:$D,0)-1+Growth!$V$10-1,COLUMN(AF:AF)-COLUMN($R:$R))</f>
        <v>1332.3</v>
      </c>
      <c r="AG14" s="58">
        <f ca="1">OFFSET('WEO18'!$I$1,MATCH($B14,'WEO18'!$D:$D,0)-1+Growth!$V$10-1,COLUMN(AG:AG)-COLUMN($R:$R))</f>
        <v>1403.3</v>
      </c>
      <c r="AH14" s="58">
        <f ca="1">OFFSET('WEO18'!$I$1,MATCH($B14,'WEO18'!$D:$D,0)-1+Growth!$V$10-1,COLUMN(AH:AH)-COLUMN($R:$R))</f>
        <v>1445.8</v>
      </c>
      <c r="AI14" s="58">
        <f ca="1">OFFSET('WEO18'!$I$1,MATCH($B14,'WEO18'!$D:$D,0)-1+Growth!$V$10-1,COLUMN(AI:AI)-COLUMN($R:$R))</f>
        <v>1487.8</v>
      </c>
      <c r="AJ14" s="58">
        <f ca="1">OFFSET('WEO18'!$I$1,MATCH($B14,'WEO18'!$D:$D,0)-1+Growth!$V$10-1,COLUMN(AJ:AJ)-COLUMN($R:$R))</f>
        <v>1536.3</v>
      </c>
      <c r="AK14" s="58">
        <f ca="1">OFFSET('WEO18'!$I$1,MATCH($B14,'WEO18'!$D:$D,0)-1+Growth!$V$10-1,COLUMN(AK:AK)-COLUMN($R:$R))</f>
        <v>1570.3</v>
      </c>
      <c r="AL14" s="58">
        <f ca="1">OFFSET('WEO18'!$I$1,MATCH($B14,'WEO18'!$D:$D,0)-1+Growth!$V$10-1,COLUMN(AL:AL)-COLUMN($R:$R))</f>
        <v>1616.6</v>
      </c>
      <c r="AM14" s="58">
        <f ca="1">OFFSET('WEO18'!$I$1,MATCH($B14,'WEO18'!$D:$D,0)-1+Growth!$V$10-1,COLUMN(AM:AM)-COLUMN($R:$R))</f>
        <v>1677.2</v>
      </c>
      <c r="AN14" s="58">
        <f ca="1">OFFSET('WEO18'!$I$1,MATCH($B14,'WEO18'!$D:$D,0)-1+Growth!$V$10-1,COLUMN(AN:AN)-COLUMN($R:$R))</f>
        <v>1691</v>
      </c>
      <c r="AO14" s="58">
        <f ca="1">OFFSET('WEO18'!$I$1,MATCH($B14,'WEO18'!$D:$D,0)-1+Growth!$V$10-1,COLUMN(AO:AO)-COLUMN($R:$R))</f>
        <v>1698.9</v>
      </c>
      <c r="AP14" s="58">
        <f ca="1">OFFSET('WEO18'!$I$1,MATCH($B14,'WEO18'!$D:$D,0)-1+Growth!$V$10-1,COLUMN(AP:AP)-COLUMN($R:$R))</f>
        <v>1705.5</v>
      </c>
      <c r="AQ14" s="58">
        <f ca="1">OFFSET('WEO18'!$I$1,MATCH($B14,'WEO18'!$D:$D,0)-1+Growth!$V$10-1,COLUMN(AQ:AQ)-COLUMN($R:$R))</f>
        <v>1751</v>
      </c>
      <c r="AR14" s="58">
        <f ca="1">OFFSET('WEO18'!$I$1,MATCH($B14,'WEO18'!$D:$D,0)-1+Growth!$V$10-1,COLUMN(AR:AR)-COLUMN($R:$R))</f>
        <v>1792</v>
      </c>
      <c r="AS14" s="58">
        <f ca="1">OFFSET('WEO18'!$I$1,MATCH($B14,'WEO18'!$D:$D,0)-1+Growth!$V$10-1,COLUMN(AS:AS)-COLUMN($R:$R))</f>
        <v>1862.1</v>
      </c>
      <c r="AT14" s="58">
        <f ca="1">OFFSET('WEO18'!$I$1,MATCH($B14,'WEO18'!$D:$D,0)-1+Growth!$V$10-1,COLUMN(AT:AT)-COLUMN($R:$R))</f>
        <v>1879</v>
      </c>
      <c r="AU14" s="58">
        <f ca="1">OFFSET('WEO18'!$I$1,MATCH($B14,'WEO18'!$D:$D,0)-1+Growth!$V$10-1,COLUMN(AU:AU)-COLUMN($R:$R))</f>
        <v>1869.4</v>
      </c>
      <c r="AV14" s="58">
        <f ca="1">OFFSET('WEO18'!$I$1,MATCH($B14,'WEO18'!$D:$D,0)-1+Growth!$V$10-1,COLUMN(AV:AV)-COLUMN($R:$R))</f>
        <v>1777.7</v>
      </c>
      <c r="AW14" s="58">
        <f ca="1">OFFSET('WEO18'!$I$1,MATCH($B14,'WEO18'!$D:$D,0)-1+Growth!$V$10-1,COLUMN(AW:AW)-COLUMN($R:$R))</f>
        <v>1810.9</v>
      </c>
      <c r="AX14" s="58">
        <f ca="1">OFFSET('WEO18'!$I$1,MATCH($B14,'WEO18'!$D:$D,0)-1+Growth!$V$10-1,COLUMN(AX:AX)-COLUMN($R:$R))</f>
        <v>1835.1</v>
      </c>
      <c r="AY14" s="58">
        <f ca="1">OFFSET('WEO18'!$I$1,MATCH($B14,'WEO18'!$D:$D,0)-1+Growth!$V$10-1,COLUMN(AY:AY)-COLUMN($R:$R))</f>
        <v>1839.3</v>
      </c>
      <c r="AZ14" s="58">
        <f ca="1">OFFSET('WEO18'!$I$1,MATCH($B14,'WEO18'!$D:$D,0)-1+Growth!$V$10-1,COLUMN(AZ:AZ)-COLUMN($R:$R))</f>
        <v>1856.5</v>
      </c>
      <c r="BA14" s="58">
        <f ca="1">OFFSET('WEO18'!$I$1,MATCH($B14,'WEO18'!$D:$D,0)-1+Growth!$V$10-1,COLUMN(BA:BA)-COLUMN($R:$R))</f>
        <v>1886.5</v>
      </c>
      <c r="BB14" s="58">
        <f ca="1">OFFSET('WEO18'!$I$1,MATCH($B14,'WEO18'!$D:$D,0)-1+Growth!$V$10-1,COLUMN(BB:BB)-COLUMN($R:$R))</f>
        <v>1916.8</v>
      </c>
      <c r="BC14" s="58">
        <f ca="1">OFFSET('WEO18'!$I$1,MATCH($B14,'WEO18'!$D:$D,0)-1+Growth!$V$10-1,COLUMN(BC:BC)-COLUMN($R:$R))</f>
        <v>1954.5</v>
      </c>
      <c r="BD14" s="58">
        <f ca="1">OFFSET('WEO18'!$I$1,MATCH($B14,'WEO18'!$D:$D,0)-1+Growth!$V$10-1,COLUMN(BD:BD)-COLUMN($R:$R))</f>
        <v>1995.7</v>
      </c>
    </row>
    <row r="15" spans="1:56" x14ac:dyDescent="0.2">
      <c r="B15" s="9" t="s">
        <v>58</v>
      </c>
      <c r="C15" s="72">
        <f t="shared" ca="1" si="1"/>
        <v>6.1318233673074339E-2</v>
      </c>
      <c r="D15" s="63">
        <f ca="1">OFFSET(Rating!$K$1,MATCH($B15,Rating!J:J,0)-1,0)</f>
        <v>9.7469999999999999</v>
      </c>
      <c r="E15" s="63">
        <f ca="1">OFFSET(Rating!$O$1,MATCH($B15,Rating!N:N,0)-1,0)</f>
        <v>450.87</v>
      </c>
      <c r="F15" s="64">
        <f ca="1">OFFSET(Rating!$S$1,MATCH($B15,Rating!R:R,0)-1,0)</f>
        <v>46255.624000000003</v>
      </c>
      <c r="H15" s="2">
        <v>0.25</v>
      </c>
      <c r="I15" s="12">
        <v>0.04</v>
      </c>
      <c r="J15" s="11">
        <v>3.475330170747748E-3</v>
      </c>
      <c r="K15" s="11">
        <v>4.8795005944319847E-3</v>
      </c>
      <c r="L15" s="11">
        <v>1.006283710270961E-2</v>
      </c>
      <c r="M15" s="2">
        <v>0.22596315789473687</v>
      </c>
      <c r="N15" s="2">
        <v>0.22462636363636368</v>
      </c>
      <c r="O15" s="2">
        <v>0.23741499999999999</v>
      </c>
      <c r="P15" s="26">
        <v>-7.39474328600144E-4</v>
      </c>
      <c r="Q15" s="26">
        <v>1.7465840274739075E-2</v>
      </c>
      <c r="R15" s="26">
        <v>3.7750358446534417E-3</v>
      </c>
      <c r="S15" s="58">
        <f ca="1">OFFSET('WEO18'!$I$1,MATCH($B15,'WEO18'!$D:$D,0)-1+Growth!$V$10-1,COLUMN(S:S)-COLUMN($R:$R))</f>
        <v>1935.84</v>
      </c>
      <c r="T15" s="58">
        <f ca="1">OFFSET('WEO18'!$I$1,MATCH($B15,'WEO18'!$D:$D,0)-1+Growth!$V$10-1,COLUMN(T:T)-COLUMN($R:$R))</f>
        <v>2023.7370000000001</v>
      </c>
      <c r="U15" s="58">
        <f ca="1">OFFSET('WEO18'!$I$1,MATCH($B15,'WEO18'!$D:$D,0)-1+Growth!$V$10-1,COLUMN(U:U)-COLUMN($R:$R))</f>
        <v>2052.5929999999998</v>
      </c>
      <c r="V15" s="58">
        <f ca="1">OFFSET('WEO18'!$I$1,MATCH($B15,'WEO18'!$D:$D,0)-1+Growth!$V$10-1,COLUMN(V:V)-COLUMN($R:$R))</f>
        <v>2094.8290000000002</v>
      </c>
      <c r="W15" s="58">
        <f ca="1">OFFSET('WEO18'!$I$1,MATCH($B15,'WEO18'!$D:$D,0)-1+Growth!$V$10-1,COLUMN(W:W)-COLUMN($R:$R))</f>
        <v>2184.7930000000001</v>
      </c>
      <c r="X15" s="58">
        <f ca="1">OFFSET('WEO18'!$I$1,MATCH($B15,'WEO18'!$D:$D,0)-1+Growth!$V$10-1,COLUMN(X:X)-COLUMN($R:$R))</f>
        <v>2234.4299999999998</v>
      </c>
      <c r="Y15" s="58">
        <f ca="1">OFFSET('WEO18'!$I$1,MATCH($B15,'WEO18'!$D:$D,0)-1+Growth!$V$10-1,COLUMN(Y:Y)-COLUMN($R:$R))</f>
        <v>2299.83</v>
      </c>
      <c r="Z15" s="58">
        <f ca="1">OFFSET('WEO18'!$I$1,MATCH($B15,'WEO18'!$D:$D,0)-1+Growth!$V$10-1,COLUMN(Z:Z)-COLUMN($R:$R))</f>
        <v>2374.9319999999998</v>
      </c>
      <c r="AA15" s="58">
        <f ca="1">OFFSET('WEO18'!$I$1,MATCH($B15,'WEO18'!$D:$D,0)-1+Growth!$V$10-1,COLUMN(AA:AA)-COLUMN($R:$R))</f>
        <v>2433.364</v>
      </c>
      <c r="AB15" s="58">
        <f ca="1">OFFSET('WEO18'!$I$1,MATCH($B15,'WEO18'!$D:$D,0)-1+Growth!$V$10-1,COLUMN(AB:AB)-COLUMN($R:$R))</f>
        <v>2493.2959999999998</v>
      </c>
      <c r="AC15" s="58">
        <f ca="1">OFFSET('WEO18'!$I$1,MATCH($B15,'WEO18'!$D:$D,0)-1+Growth!$V$10-1,COLUMN(AC:AC)-COLUMN($R:$R))</f>
        <v>2513.2330000000002</v>
      </c>
      <c r="AD15" s="58">
        <f ca="1">OFFSET('WEO18'!$I$1,MATCH($B15,'WEO18'!$D:$D,0)-1+Growth!$V$10-1,COLUMN(AD:AD)-COLUMN($R:$R))</f>
        <v>2487.4259999999999</v>
      </c>
      <c r="AE15" s="58">
        <f ca="1">OFFSET('WEO18'!$I$1,MATCH($B15,'WEO18'!$D:$D,0)-1+Growth!$V$10-1,COLUMN(AE:AE)-COLUMN($R:$R))</f>
        <v>2463.1729999999998</v>
      </c>
      <c r="AF15" s="58">
        <f ca="1">OFFSET('WEO18'!$I$1,MATCH($B15,'WEO18'!$D:$D,0)-1+Growth!$V$10-1,COLUMN(AF:AF)-COLUMN($R:$R))</f>
        <v>2414.9319999999998</v>
      </c>
      <c r="AG15" s="58">
        <f ca="1">OFFSET('WEO18'!$I$1,MATCH($B15,'WEO18'!$D:$D,0)-1+Growth!$V$10-1,COLUMN(AG:AG)-COLUMN($R:$R))</f>
        <v>2513.645</v>
      </c>
      <c r="AH15" s="58">
        <f ca="1">OFFSET('WEO18'!$I$1,MATCH($B15,'WEO18'!$D:$D,0)-1+Growth!$V$10-1,COLUMN(AH:AH)-COLUMN($R:$R))</f>
        <v>2614.8009999999999</v>
      </c>
      <c r="AI15" s="58">
        <f ca="1">OFFSET('WEO18'!$I$1,MATCH($B15,'WEO18'!$D:$D,0)-1+Growth!$V$10-1,COLUMN(AI:AI)-COLUMN($R:$R))</f>
        <v>2654.49</v>
      </c>
      <c r="AJ15" s="58">
        <f ca="1">OFFSET('WEO18'!$I$1,MATCH($B15,'WEO18'!$D:$D,0)-1+Growth!$V$10-1,COLUMN(AJ:AJ)-COLUMN($R:$R))</f>
        <v>2731.4830000000002</v>
      </c>
      <c r="AK15" s="58">
        <f ca="1">OFFSET('WEO18'!$I$1,MATCH($B15,'WEO18'!$D:$D,0)-1+Growth!$V$10-1,COLUMN(AK:AK)-COLUMN($R:$R))</f>
        <v>2846.9369999999999</v>
      </c>
      <c r="AL15" s="58">
        <f ca="1">OFFSET('WEO18'!$I$1,MATCH($B15,'WEO18'!$D:$D,0)-1+Growth!$V$10-1,COLUMN(AL:AL)-COLUMN($R:$R))</f>
        <v>2975.9070000000002</v>
      </c>
      <c r="AM15" s="58">
        <f ca="1">OFFSET('WEO18'!$I$1,MATCH($B15,'WEO18'!$D:$D,0)-1+Growth!$V$10-1,COLUMN(AM:AM)-COLUMN($R:$R))</f>
        <v>3116.8249999999998</v>
      </c>
      <c r="AN15" s="58">
        <f ca="1">OFFSET('WEO18'!$I$1,MATCH($B15,'WEO18'!$D:$D,0)-1+Growth!$V$10-1,COLUMN(AN:AN)-COLUMN($R:$R))</f>
        <v>3165.5540000000001</v>
      </c>
      <c r="AO15" s="58">
        <f ca="1">OFFSET('WEO18'!$I$1,MATCH($B15,'WEO18'!$D:$D,0)-1+Growth!$V$10-1,COLUMN(AO:AO)-COLUMN($R:$R))</f>
        <v>3231.194</v>
      </c>
      <c r="AP15" s="58">
        <f ca="1">OFFSET('WEO18'!$I$1,MATCH($B15,'WEO18'!$D:$D,0)-1+Growth!$V$10-1,COLUMN(AP:AP)-COLUMN($R:$R))</f>
        <v>3308.2820000000002</v>
      </c>
      <c r="AQ15" s="58">
        <f ca="1">OFFSET('WEO18'!$I$1,MATCH($B15,'WEO18'!$D:$D,0)-1+Growth!$V$10-1,COLUMN(AQ:AQ)-COLUMN($R:$R))</f>
        <v>3451.2170000000001</v>
      </c>
      <c r="AR15" s="58">
        <f ca="1">OFFSET('WEO18'!$I$1,MATCH($B15,'WEO18'!$D:$D,0)-1+Growth!$V$10-1,COLUMN(AR:AR)-COLUMN($R:$R))</f>
        <v>3548.4830000000002</v>
      </c>
      <c r="AS15" s="58">
        <f ca="1">OFFSET('WEO18'!$I$1,MATCH($B15,'WEO18'!$D:$D,0)-1+Growth!$V$10-1,COLUMN(AS:AS)-COLUMN($R:$R))</f>
        <v>3714.84</v>
      </c>
      <c r="AT15" s="58">
        <f ca="1">OFFSET('WEO18'!$I$1,MATCH($B15,'WEO18'!$D:$D,0)-1+Growth!$V$10-1,COLUMN(AT:AT)-COLUMN($R:$R))</f>
        <v>3841.328</v>
      </c>
      <c r="AU15" s="58">
        <f ca="1">OFFSET('WEO18'!$I$1,MATCH($B15,'WEO18'!$D:$D,0)-1+Growth!$V$10-1,COLUMN(AU:AU)-COLUMN($R:$R))</f>
        <v>3819.93</v>
      </c>
      <c r="AV15" s="58">
        <f ca="1">OFFSET('WEO18'!$I$1,MATCH($B15,'WEO18'!$D:$D,0)-1+Growth!$V$10-1,COLUMN(AV:AV)-COLUMN($R:$R))</f>
        <v>3621.88</v>
      </c>
      <c r="AW15" s="58">
        <f ca="1">OFFSET('WEO18'!$I$1,MATCH($B15,'WEO18'!$D:$D,0)-1+Growth!$V$10-1,COLUMN(AW:AW)-COLUMN($R:$R))</f>
        <v>3838.7910000000002</v>
      </c>
      <c r="AX15" s="58">
        <f ca="1">OFFSET('WEO18'!$I$1,MATCH($B15,'WEO18'!$D:$D,0)-1+Growth!$V$10-1,COLUMN(AX:AX)-COLUMN($R:$R))</f>
        <v>3941.0720000000001</v>
      </c>
      <c r="AY15" s="58">
        <f ca="1">OFFSET('WEO18'!$I$1,MATCH($B15,'WEO18'!$D:$D,0)-1+Growth!$V$10-1,COLUMN(AY:AY)-COLUMN($R:$R))</f>
        <v>3929.7869999999998</v>
      </c>
      <c r="AZ15" s="58">
        <f ca="1">OFFSET('WEO18'!$I$1,MATCH($B15,'WEO18'!$D:$D,0)-1+Growth!$V$10-1,COLUMN(AZ:AZ)-COLUMN($R:$R))</f>
        <v>3978.5639999999999</v>
      </c>
      <c r="BA15" s="58">
        <f ca="1">OFFSET('WEO18'!$I$1,MATCH($B15,'WEO18'!$D:$D,0)-1+Growth!$V$10-1,COLUMN(BA:BA)-COLUMN($R:$R))</f>
        <v>4082.1790000000001</v>
      </c>
      <c r="BB15" s="58">
        <f ca="1">OFFSET('WEO18'!$I$1,MATCH($B15,'WEO18'!$D:$D,0)-1+Growth!$V$10-1,COLUMN(BB:BB)-COLUMN($R:$R))</f>
        <v>4266.7740000000003</v>
      </c>
      <c r="BC15" s="58">
        <f ca="1">OFFSET('WEO18'!$I$1,MATCH($B15,'WEO18'!$D:$D,0)-1+Growth!$V$10-1,COLUMN(BC:BC)-COLUMN($R:$R))</f>
        <v>4404.8019999999997</v>
      </c>
      <c r="BD15" s="58">
        <f ca="1">OFFSET('WEO18'!$I$1,MATCH($B15,'WEO18'!$D:$D,0)-1+Growth!$V$10-1,COLUMN(BD:BD)-COLUMN($R:$R))</f>
        <v>4510.6869999999999</v>
      </c>
    </row>
    <row r="16" spans="1:56" x14ac:dyDescent="0.2">
      <c r="B16" s="9" t="s">
        <v>57</v>
      </c>
      <c r="C16" s="72">
        <f t="shared" ca="1" si="1"/>
        <v>5.5841445386232612E-2</v>
      </c>
      <c r="D16" s="63">
        <f ca="1">OFFSET(Rating!$K$1,MATCH($B16,Rating!J:J,0)-1,0)</f>
        <v>5.4509999999999996</v>
      </c>
      <c r="E16" s="63">
        <f ca="1">OFFSET(Rating!$O$1,MATCH($B16,Rating!N:N,0)-1,0)</f>
        <v>222.077</v>
      </c>
      <c r="F16" s="64">
        <f ca="1">OFFSET(Rating!$S$1,MATCH($B16,Rating!R:R,0)-1,0)</f>
        <v>40738.612999999998</v>
      </c>
      <c r="H16" s="2">
        <v>0.25</v>
      </c>
      <c r="I16" s="12">
        <v>0.04</v>
      </c>
      <c r="J16" s="11">
        <v>4.2232313759622553E-3</v>
      </c>
      <c r="K16" s="11">
        <v>3.1126950167221779E-3</v>
      </c>
      <c r="L16" s="11">
        <v>4.0949754283763351E-3</v>
      </c>
      <c r="M16" s="2">
        <v>0.25441315789473679</v>
      </c>
      <c r="N16" s="2">
        <v>0.23342909090909089</v>
      </c>
      <c r="O16" s="2">
        <v>0.21915000000000004</v>
      </c>
      <c r="P16" s="26">
        <v>-6.02812593092375E-4</v>
      </c>
      <c r="Q16" s="26">
        <v>1.9541497395358494E-2</v>
      </c>
      <c r="R16" s="26">
        <v>-8.508394725657821E-3</v>
      </c>
      <c r="S16" s="58">
        <f ca="1">OFFSET('WEO18'!$I$1,MATCH($B16,'WEO18'!$D:$D,0)-1+Growth!$V$10-1,COLUMN(S:S)-COLUMN($R:$R))</f>
        <v>92.600999999999999</v>
      </c>
      <c r="T16" s="58">
        <f ca="1">OFFSET('WEO18'!$I$1,MATCH($B16,'WEO18'!$D:$D,0)-1+Growth!$V$10-1,COLUMN(T:T)-COLUMN($R:$R))</f>
        <v>93.799000000000007</v>
      </c>
      <c r="U16" s="58">
        <f ca="1">OFFSET('WEO18'!$I$1,MATCH($B16,'WEO18'!$D:$D,0)-1+Growth!$V$10-1,COLUMN(U:U)-COLUMN($R:$R))</f>
        <v>96.694999999999993</v>
      </c>
      <c r="V16" s="58">
        <f ca="1">OFFSET('WEO18'!$I$1,MATCH($B16,'WEO18'!$D:$D,0)-1+Growth!$V$10-1,COLUMN(V:V)-COLUMN($R:$R))</f>
        <v>99.713999999999999</v>
      </c>
      <c r="W16" s="58">
        <f ca="1">OFFSET('WEO18'!$I$1,MATCH($B16,'WEO18'!$D:$D,0)-1+Growth!$V$10-1,COLUMN(W:W)-COLUMN($R:$R))</f>
        <v>102.91800000000001</v>
      </c>
      <c r="X16" s="58">
        <f ca="1">OFFSET('WEO18'!$I$1,MATCH($B16,'WEO18'!$D:$D,0)-1+Growth!$V$10-1,COLUMN(X:X)-COLUMN($R:$R))</f>
        <v>106.55800000000001</v>
      </c>
      <c r="Y16" s="58">
        <f ca="1">OFFSET('WEO18'!$I$1,MATCH($B16,'WEO18'!$D:$D,0)-1+Growth!$V$10-1,COLUMN(Y:Y)-COLUMN($R:$R))</f>
        <v>109.46299999999999</v>
      </c>
      <c r="Z16" s="58">
        <f ca="1">OFFSET('WEO18'!$I$1,MATCH($B16,'WEO18'!$D:$D,0)-1+Growth!$V$10-1,COLUMN(Z:Z)-COLUMN($R:$R))</f>
        <v>113.35899999999999</v>
      </c>
      <c r="AA16" s="58">
        <f ca="1">OFFSET('WEO18'!$I$1,MATCH($B16,'WEO18'!$D:$D,0)-1+Growth!$V$10-1,COLUMN(AA:AA)-COLUMN($R:$R))</f>
        <v>119.26600000000001</v>
      </c>
      <c r="AB16" s="58">
        <f ca="1">OFFSET('WEO18'!$I$1,MATCH($B16,'WEO18'!$D:$D,0)-1+Growth!$V$10-1,COLUMN(AB:AB)-COLUMN($R:$R))</f>
        <v>125.333</v>
      </c>
      <c r="AC16" s="58">
        <f ca="1">OFFSET('WEO18'!$I$1,MATCH($B16,'WEO18'!$D:$D,0)-1+Growth!$V$10-1,COLUMN(AC:AC)-COLUMN($R:$R))</f>
        <v>126.184</v>
      </c>
      <c r="AD16" s="58">
        <f ca="1">OFFSET('WEO18'!$I$1,MATCH($B16,'WEO18'!$D:$D,0)-1+Growth!$V$10-1,COLUMN(AD:AD)-COLUMN($R:$R))</f>
        <v>118.71899999999999</v>
      </c>
      <c r="AE16" s="58">
        <f ca="1">OFFSET('WEO18'!$I$1,MATCH($B16,'WEO18'!$D:$D,0)-1+Growth!$V$10-1,COLUMN(AE:AE)-COLUMN($R:$R))</f>
        <v>114.77200000000001</v>
      </c>
      <c r="AF16" s="58">
        <f ca="1">OFFSET('WEO18'!$I$1,MATCH($B16,'WEO18'!$D:$D,0)-1+Growth!$V$10-1,COLUMN(AF:AF)-COLUMN($R:$R))</f>
        <v>113.929</v>
      </c>
      <c r="AG16" s="58">
        <f ca="1">OFFSET('WEO18'!$I$1,MATCH($B16,'WEO18'!$D:$D,0)-1+Growth!$V$10-1,COLUMN(AG:AG)-COLUMN($R:$R))</f>
        <v>118.41800000000001</v>
      </c>
      <c r="AH16" s="58">
        <f ca="1">OFFSET('WEO18'!$I$1,MATCH($B16,'WEO18'!$D:$D,0)-1+Growth!$V$10-1,COLUMN(AH:AH)-COLUMN($R:$R))</f>
        <v>123.399</v>
      </c>
      <c r="AI16" s="58">
        <f ca="1">OFFSET('WEO18'!$I$1,MATCH($B16,'WEO18'!$D:$D,0)-1+Growth!$V$10-1,COLUMN(AI:AI)-COLUMN($R:$R))</f>
        <v>127.913</v>
      </c>
      <c r="AJ16" s="58">
        <f ca="1">OFFSET('WEO18'!$I$1,MATCH($B16,'WEO18'!$D:$D,0)-1+Growth!$V$10-1,COLUMN(AJ:AJ)-COLUMN($R:$R))</f>
        <v>135.911</v>
      </c>
      <c r="AK16" s="58">
        <f ca="1">OFFSET('WEO18'!$I$1,MATCH($B16,'WEO18'!$D:$D,0)-1+Growth!$V$10-1,COLUMN(AK:AK)-COLUMN($R:$R))</f>
        <v>143.28800000000001</v>
      </c>
      <c r="AL16" s="58">
        <f ca="1">OFFSET('WEO18'!$I$1,MATCH($B16,'WEO18'!$D:$D,0)-1+Growth!$V$10-1,COLUMN(AL:AL)-COLUMN($R:$R))</f>
        <v>149.65600000000001</v>
      </c>
      <c r="AM16" s="58">
        <f ca="1">OFFSET('WEO18'!$I$1,MATCH($B16,'WEO18'!$D:$D,0)-1+Growth!$V$10-1,COLUMN(AM:AM)-COLUMN($R:$R))</f>
        <v>158.089</v>
      </c>
      <c r="AN16" s="58">
        <f ca="1">OFFSET('WEO18'!$I$1,MATCH($B16,'WEO18'!$D:$D,0)-1+Growth!$V$10-1,COLUMN(AN:AN)-COLUMN($R:$R))</f>
        <v>162.16999999999999</v>
      </c>
      <c r="AO16" s="58">
        <f ca="1">OFFSET('WEO18'!$I$1,MATCH($B16,'WEO18'!$D:$D,0)-1+Growth!$V$10-1,COLUMN(AO:AO)-COLUMN($R:$R))</f>
        <v>164.89500000000001</v>
      </c>
      <c r="AP16" s="58">
        <f ca="1">OFFSET('WEO18'!$I$1,MATCH($B16,'WEO18'!$D:$D,0)-1+Growth!$V$10-1,COLUMN(AP:AP)-COLUMN($R:$R))</f>
        <v>168.18299999999999</v>
      </c>
      <c r="AQ16" s="58">
        <f ca="1">OFFSET('WEO18'!$I$1,MATCH($B16,'WEO18'!$D:$D,0)-1+Growth!$V$10-1,COLUMN(AQ:AQ)-COLUMN($R:$R))</f>
        <v>174.786</v>
      </c>
      <c r="AR16" s="58">
        <f ca="1">OFFSET('WEO18'!$I$1,MATCH($B16,'WEO18'!$D:$D,0)-1+Growth!$V$10-1,COLUMN(AR:AR)-COLUMN($R:$R))</f>
        <v>179.64599999999999</v>
      </c>
      <c r="AS16" s="58">
        <f ca="1">OFFSET('WEO18'!$I$1,MATCH($B16,'WEO18'!$D:$D,0)-1+Growth!$V$10-1,COLUMN(AS:AS)-COLUMN($R:$R))</f>
        <v>186.93</v>
      </c>
      <c r="AT16" s="58">
        <f ca="1">OFFSET('WEO18'!$I$1,MATCH($B16,'WEO18'!$D:$D,0)-1+Growth!$V$10-1,COLUMN(AT:AT)-COLUMN($R:$R))</f>
        <v>196.62299999999999</v>
      </c>
      <c r="AU16" s="58">
        <f ca="1">OFFSET('WEO18'!$I$1,MATCH($B16,'WEO18'!$D:$D,0)-1+Growth!$V$10-1,COLUMN(AU:AU)-COLUMN($R:$R))</f>
        <v>198.04</v>
      </c>
      <c r="AV16" s="58">
        <f ca="1">OFFSET('WEO18'!$I$1,MATCH($B16,'WEO18'!$D:$D,0)-1+Growth!$V$10-1,COLUMN(AV:AV)-COLUMN($R:$R))</f>
        <v>181.66399999999999</v>
      </c>
      <c r="AW16" s="58">
        <f ca="1">OFFSET('WEO18'!$I$1,MATCH($B16,'WEO18'!$D:$D,0)-1+Growth!$V$10-1,COLUMN(AW:AW)-COLUMN($R:$R))</f>
        <v>187.1</v>
      </c>
      <c r="AX16" s="58">
        <f ca="1">OFFSET('WEO18'!$I$1,MATCH($B16,'WEO18'!$D:$D,0)-1+Growth!$V$10-1,COLUMN(AX:AX)-COLUMN($R:$R))</f>
        <v>191.91</v>
      </c>
      <c r="AY16" s="58">
        <f ca="1">OFFSET('WEO18'!$I$1,MATCH($B16,'WEO18'!$D:$D,0)-1+Growth!$V$10-1,COLUMN(AY:AY)-COLUMN($R:$R))</f>
        <v>189.173</v>
      </c>
      <c r="AZ16" s="58">
        <f ca="1">OFFSET('WEO18'!$I$1,MATCH($B16,'WEO18'!$D:$D,0)-1+Growth!$V$10-1,COLUMN(AZ:AZ)-COLUMN($R:$R))</f>
        <v>187.738</v>
      </c>
      <c r="BA16" s="58">
        <f ca="1">OFFSET('WEO18'!$I$1,MATCH($B16,'WEO18'!$D:$D,0)-1+Growth!$V$10-1,COLUMN(BA:BA)-COLUMN($R:$R))</f>
        <v>186.55199999999999</v>
      </c>
      <c r="BB16" s="58">
        <f ca="1">OFFSET('WEO18'!$I$1,MATCH($B16,'WEO18'!$D:$D,0)-1+Growth!$V$10-1,COLUMN(BB:BB)-COLUMN($R:$R))</f>
        <v>186.804</v>
      </c>
      <c r="BC16" s="58">
        <f ca="1">OFFSET('WEO18'!$I$1,MATCH($B16,'WEO18'!$D:$D,0)-1+Growth!$V$10-1,COLUMN(BC:BC)-COLUMN($R:$R))</f>
        <v>190.79300000000001</v>
      </c>
      <c r="BD16" s="58">
        <f ca="1">OFFSET('WEO18'!$I$1,MATCH($B16,'WEO18'!$D:$D,0)-1+Growth!$V$10-1,COLUMN(BD:BD)-COLUMN($R:$R))</f>
        <v>196.49700000000001</v>
      </c>
    </row>
    <row r="17" spans="1:56" x14ac:dyDescent="0.2">
      <c r="B17" s="9" t="s">
        <v>56</v>
      </c>
      <c r="C17" s="72">
        <f t="shared" ca="1" si="1"/>
        <v>6.3874279255777863E-2</v>
      </c>
      <c r="D17" s="63">
        <f ca="1">OFFSET(Rating!$K$1,MATCH($B17,Rating!J:J,0)-1,0)</f>
        <v>5.1559999999999997</v>
      </c>
      <c r="E17" s="63">
        <f ca="1">OFFSET(Rating!$O$1,MATCH($B17,Rating!N:N,0)-1,0)</f>
        <v>347.69200000000001</v>
      </c>
      <c r="F17" s="64">
        <f ca="1">OFFSET(Rating!$S$1,MATCH($B17,Rating!R:R,0)-1,0)</f>
        <v>67428.539999999994</v>
      </c>
      <c r="H17" s="2">
        <v>0.25</v>
      </c>
      <c r="I17" s="12">
        <v>0.04</v>
      </c>
      <c r="J17" s="11">
        <v>4.557338123022614E-3</v>
      </c>
      <c r="K17" s="11">
        <v>7.908818700447906E-3</v>
      </c>
      <c r="L17" s="11">
        <v>1.1096600880555973E-2</v>
      </c>
      <c r="M17" s="2">
        <v>0.26377947368421051</v>
      </c>
      <c r="N17" s="2">
        <v>0.23019727272727269</v>
      </c>
      <c r="O17" s="2">
        <v>0.27430125000000005</v>
      </c>
      <c r="P17" s="26">
        <v>4.7935499242932516E-3</v>
      </c>
      <c r="Q17" s="26">
        <v>1.1009761640701022E-2</v>
      </c>
      <c r="R17" s="26">
        <v>-6.9659522837393654E-3</v>
      </c>
      <c r="S17" s="58">
        <f ca="1">OFFSET('WEO18'!$I$1,MATCH($B17,'WEO18'!$D:$D,0)-1+Growth!$V$10-1,COLUMN(S:S)-COLUMN($R:$R))</f>
        <v>1322.2170000000001</v>
      </c>
      <c r="T17" s="58">
        <f ca="1">OFFSET('WEO18'!$I$1,MATCH($B17,'WEO18'!$D:$D,0)-1+Growth!$V$10-1,COLUMN(T:T)-COLUMN($R:$R))</f>
        <v>1343.3489999999999</v>
      </c>
      <c r="U17" s="58">
        <f ca="1">OFFSET('WEO18'!$I$1,MATCH($B17,'WEO18'!$D:$D,0)-1+Growth!$V$10-1,COLUMN(U:U)-COLUMN($R:$R))</f>
        <v>1346.5119999999999</v>
      </c>
      <c r="V17" s="58">
        <f ca="1">OFFSET('WEO18'!$I$1,MATCH($B17,'WEO18'!$D:$D,0)-1+Growth!$V$10-1,COLUMN(V:V)-COLUMN($R:$R))</f>
        <v>1400.0060000000001</v>
      </c>
      <c r="W17" s="58">
        <f ca="1">OFFSET('WEO18'!$I$1,MATCH($B17,'WEO18'!$D:$D,0)-1+Growth!$V$10-1,COLUMN(W:W)-COLUMN($R:$R))</f>
        <v>1484.7380000000001</v>
      </c>
      <c r="X17" s="58">
        <f ca="1">OFFSET('WEO18'!$I$1,MATCH($B17,'WEO18'!$D:$D,0)-1+Growth!$V$10-1,COLUMN(X:X)-COLUMN($R:$R))</f>
        <v>1567.191</v>
      </c>
      <c r="Y17" s="58">
        <f ca="1">OFFSET('WEO18'!$I$1,MATCH($B17,'WEO18'!$D:$D,0)-1+Growth!$V$10-1,COLUMN(Y:Y)-COLUMN($R:$R))</f>
        <v>1630.5419999999999</v>
      </c>
      <c r="Z17" s="58">
        <f ca="1">OFFSET('WEO18'!$I$1,MATCH($B17,'WEO18'!$D:$D,0)-1+Growth!$V$10-1,COLUMN(Z:Z)-COLUMN($R:$R))</f>
        <v>1659.1320000000001</v>
      </c>
      <c r="AA17" s="58">
        <f ca="1">OFFSET('WEO18'!$I$1,MATCH($B17,'WEO18'!$D:$D,0)-1+Growth!$V$10-1,COLUMN(AA:AA)-COLUMN($R:$R))</f>
        <v>1654.896</v>
      </c>
      <c r="AB17" s="58">
        <f ca="1">OFFSET('WEO18'!$I$1,MATCH($B17,'WEO18'!$D:$D,0)-1+Growth!$V$10-1,COLUMN(AB:AB)-COLUMN($R:$R))</f>
        <v>1672.078</v>
      </c>
      <c r="AC17" s="58">
        <f ca="1">OFFSET('WEO18'!$I$1,MATCH($B17,'WEO18'!$D:$D,0)-1+Growth!$V$10-1,COLUMN(AC:AC)-COLUMN($R:$R))</f>
        <v>1704.3889999999999</v>
      </c>
      <c r="AD17" s="58">
        <f ca="1">OFFSET('WEO18'!$I$1,MATCH($B17,'WEO18'!$D:$D,0)-1+Growth!$V$10-1,COLUMN(AD:AD)-COLUMN($R:$R))</f>
        <v>1756.9659999999999</v>
      </c>
      <c r="AE17" s="58">
        <f ca="1">OFFSET('WEO18'!$I$1,MATCH($B17,'WEO18'!$D:$D,0)-1+Growth!$V$10-1,COLUMN(AE:AE)-COLUMN($R:$R))</f>
        <v>1819.7660000000001</v>
      </c>
      <c r="AF17" s="58">
        <f ca="1">OFFSET('WEO18'!$I$1,MATCH($B17,'WEO18'!$D:$D,0)-1+Growth!$V$10-1,COLUMN(AF:AF)-COLUMN($R:$R))</f>
        <v>1871.5440000000001</v>
      </c>
      <c r="AG17" s="58">
        <f ca="1">OFFSET('WEO18'!$I$1,MATCH($B17,'WEO18'!$D:$D,0)-1+Growth!$V$10-1,COLUMN(AG:AG)-COLUMN($R:$R))</f>
        <v>1966.1590000000001</v>
      </c>
      <c r="AH17" s="58">
        <f ca="1">OFFSET('WEO18'!$I$1,MATCH($B17,'WEO18'!$D:$D,0)-1+Growth!$V$10-1,COLUMN(AH:AH)-COLUMN($R:$R))</f>
        <v>2047.8320000000001</v>
      </c>
      <c r="AI17" s="58">
        <f ca="1">OFFSET('WEO18'!$I$1,MATCH($B17,'WEO18'!$D:$D,0)-1+Growth!$V$10-1,COLUMN(AI:AI)-COLUMN($R:$R))</f>
        <v>2150.797</v>
      </c>
      <c r="AJ17" s="58">
        <f ca="1">OFFSET('WEO18'!$I$1,MATCH($B17,'WEO18'!$D:$D,0)-1+Growth!$V$10-1,COLUMN(AJ:AJ)-COLUMN($R:$R))</f>
        <v>2264.4589999999998</v>
      </c>
      <c r="AK17" s="58">
        <f ca="1">OFFSET('WEO18'!$I$1,MATCH($B17,'WEO18'!$D:$D,0)-1+Growth!$V$10-1,COLUMN(AK:AK)-COLUMN($R:$R))</f>
        <v>2323.8890000000001</v>
      </c>
      <c r="AL17" s="58">
        <f ca="1">OFFSET('WEO18'!$I$1,MATCH($B17,'WEO18'!$D:$D,0)-1+Growth!$V$10-1,COLUMN(AL:AL)-COLUMN($R:$R))</f>
        <v>2370.6750000000002</v>
      </c>
      <c r="AM17" s="58">
        <f ca="1">OFFSET('WEO18'!$I$1,MATCH($B17,'WEO18'!$D:$D,0)-1+Growth!$V$10-1,COLUMN(AM:AM)-COLUMN($R:$R))</f>
        <v>2446.6619999999998</v>
      </c>
      <c r="AN17" s="58">
        <f ca="1">OFFSET('WEO18'!$I$1,MATCH($B17,'WEO18'!$D:$D,0)-1+Growth!$V$10-1,COLUMN(AN:AN)-COLUMN($R:$R))</f>
        <v>2497.683</v>
      </c>
      <c r="AO17" s="58">
        <f ca="1">OFFSET('WEO18'!$I$1,MATCH($B17,'WEO18'!$D:$D,0)-1+Growth!$V$10-1,COLUMN(AO:AO)-COLUMN($R:$R))</f>
        <v>2533.5940000000001</v>
      </c>
      <c r="AP17" s="58">
        <f ca="1">OFFSET('WEO18'!$I$1,MATCH($B17,'WEO18'!$D:$D,0)-1+Growth!$V$10-1,COLUMN(AP:AP)-COLUMN($R:$R))</f>
        <v>2556.8969999999999</v>
      </c>
      <c r="AQ17" s="58">
        <f ca="1">OFFSET('WEO18'!$I$1,MATCH($B17,'WEO18'!$D:$D,0)-1+Growth!$V$10-1,COLUMN(AQ:AQ)-COLUMN($R:$R))</f>
        <v>2658.127</v>
      </c>
      <c r="AR17" s="58">
        <f ca="1">OFFSET('WEO18'!$I$1,MATCH($B17,'WEO18'!$D:$D,0)-1+Growth!$V$10-1,COLUMN(AR:AR)-COLUMN($R:$R))</f>
        <v>2727.8939999999998</v>
      </c>
      <c r="AS17" s="58">
        <f ca="1">OFFSET('WEO18'!$I$1,MATCH($B17,'WEO18'!$D:$D,0)-1+Growth!$V$10-1,COLUMN(AS:AS)-COLUMN($R:$R))</f>
        <v>2793.23</v>
      </c>
      <c r="AT17" s="58">
        <f ca="1">OFFSET('WEO18'!$I$1,MATCH($B17,'WEO18'!$D:$D,0)-1+Growth!$V$10-1,COLUMN(AT:AT)-COLUMN($R:$R))</f>
        <v>2876.6089999999999</v>
      </c>
      <c r="AU17" s="58">
        <f ca="1">OFFSET('WEO18'!$I$1,MATCH($B17,'WEO18'!$D:$D,0)-1+Growth!$V$10-1,COLUMN(AU:AU)-COLUMN($R:$R))</f>
        <v>2890.4389999999999</v>
      </c>
      <c r="AV17" s="58">
        <f ca="1">OFFSET('WEO18'!$I$1,MATCH($B17,'WEO18'!$D:$D,0)-1+Growth!$V$10-1,COLUMN(AV:AV)-COLUMN($R:$R))</f>
        <v>2841.5619999999999</v>
      </c>
      <c r="AW17" s="58">
        <f ca="1">OFFSET('WEO18'!$I$1,MATCH($B17,'WEO18'!$D:$D,0)-1+Growth!$V$10-1,COLUMN(AW:AW)-COLUMN($R:$R))</f>
        <v>2861.2139999999999</v>
      </c>
      <c r="AX17" s="58">
        <f ca="1">OFFSET('WEO18'!$I$1,MATCH($B17,'WEO18'!$D:$D,0)-1+Growth!$V$10-1,COLUMN(AX:AX)-COLUMN($R:$R))</f>
        <v>2889.0250000000001</v>
      </c>
      <c r="AY17" s="58">
        <f ca="1">OFFSET('WEO18'!$I$1,MATCH($B17,'WEO18'!$D:$D,0)-1+Growth!$V$10-1,COLUMN(AY:AY)-COLUMN($R:$R))</f>
        <v>2967.6529999999998</v>
      </c>
      <c r="AZ17" s="58">
        <f ca="1">OFFSET('WEO18'!$I$1,MATCH($B17,'WEO18'!$D:$D,0)-1+Growth!$V$10-1,COLUMN(AZ:AZ)-COLUMN($R:$R))</f>
        <v>2998.6480000000001</v>
      </c>
      <c r="BA17" s="58">
        <f ca="1">OFFSET('WEO18'!$I$1,MATCH($B17,'WEO18'!$D:$D,0)-1+Growth!$V$10-1,COLUMN(BA:BA)-COLUMN($R:$R))</f>
        <v>3057.8739999999998</v>
      </c>
      <c r="BB17" s="58">
        <f ca="1">OFFSET('WEO18'!$I$1,MATCH($B17,'WEO18'!$D:$D,0)-1+Growth!$V$10-1,COLUMN(BB:BB)-COLUMN($R:$R))</f>
        <v>3118.116</v>
      </c>
      <c r="BC17" s="58">
        <f ca="1">OFFSET('WEO18'!$I$1,MATCH($B17,'WEO18'!$D:$D,0)-1+Growth!$V$10-1,COLUMN(BC:BC)-COLUMN($R:$R))</f>
        <v>3152.1480000000001</v>
      </c>
      <c r="BD17" s="58">
        <f ca="1">OFFSET('WEO18'!$I$1,MATCH($B17,'WEO18'!$D:$D,0)-1+Growth!$V$10-1,COLUMN(BD:BD)-COLUMN($R:$R))</f>
        <v>3209.3150000000001</v>
      </c>
    </row>
    <row r="18" spans="1:56" x14ac:dyDescent="0.2">
      <c r="B18" s="9" t="s">
        <v>127</v>
      </c>
      <c r="C18" s="72">
        <f t="shared" ca="1" si="1"/>
        <v>7.4046324538593208E-2</v>
      </c>
      <c r="D18" s="63">
        <f ca="1">OFFSET(Rating!$K$1,MATCH($B18,Rating!J:J,0)-1,0)</f>
        <v>0.32900000000000001</v>
      </c>
      <c r="E18" s="63">
        <f ca="1">OFFSET(Rating!$O$1,MATCH($B18,Rating!N:N,0)-1,0)</f>
        <v>14.452</v>
      </c>
      <c r="F18" s="64">
        <f ca="1">OFFSET(Rating!$S$1,MATCH($B18,Rating!R:R,0)-1,0)</f>
        <v>43912.868000000002</v>
      </c>
      <c r="H18" s="2">
        <v>0.25</v>
      </c>
      <c r="I18" s="12">
        <v>0.04</v>
      </c>
      <c r="J18" s="11">
        <v>1.0425013614185907E-2</v>
      </c>
      <c r="K18" s="11">
        <v>1.296058946116907E-2</v>
      </c>
      <c r="L18" s="11">
        <v>8.396836676473507E-3</v>
      </c>
      <c r="M18" s="2">
        <v>0.22514894736842114</v>
      </c>
      <c r="N18" s="2">
        <v>0.24710000000000001</v>
      </c>
      <c r="O18" s="2">
        <v>0.17578625000000003</v>
      </c>
      <c r="P18" s="26">
        <v>-5.0775940364521221E-3</v>
      </c>
      <c r="Q18" s="26">
        <v>2.0648898463835167E-2</v>
      </c>
      <c r="R18" s="26">
        <v>8.6800091755329586E-3</v>
      </c>
      <c r="S18" s="58">
        <f ca="1">OFFSET('WEO18'!$I$1,MATCH($B18,'WEO18'!$D:$D,0)-1+Growth!$V$10-1,COLUMN(S:S)-COLUMN($R:$R))</f>
        <v>503.38900000000001</v>
      </c>
      <c r="T18" s="58">
        <f ca="1">OFFSET('WEO18'!$I$1,MATCH($B18,'WEO18'!$D:$D,0)-1+Growth!$V$10-1,COLUMN(T:T)-COLUMN($R:$R))</f>
        <v>524.85900000000004</v>
      </c>
      <c r="U18" s="58">
        <f ca="1">OFFSET('WEO18'!$I$1,MATCH($B18,'WEO18'!$D:$D,0)-1+Growth!$V$10-1,COLUMN(U:U)-COLUMN($R:$R))</f>
        <v>536.16700000000003</v>
      </c>
      <c r="V18" s="58">
        <f ca="1">OFFSET('WEO18'!$I$1,MATCH($B18,'WEO18'!$D:$D,0)-1+Growth!$V$10-1,COLUMN(V:V)-COLUMN($R:$R))</f>
        <v>524.63300000000004</v>
      </c>
      <c r="W18" s="58">
        <f ca="1">OFFSET('WEO18'!$I$1,MATCH($B18,'WEO18'!$D:$D,0)-1+Growth!$V$10-1,COLUMN(W:W)-COLUMN($R:$R))</f>
        <v>546.29600000000005</v>
      </c>
      <c r="X18" s="58">
        <f ca="1">OFFSET('WEO18'!$I$1,MATCH($B18,'WEO18'!$D:$D,0)-1+Growth!$V$10-1,COLUMN(X:X)-COLUMN($R:$R))</f>
        <v>564.28499999999997</v>
      </c>
      <c r="Y18" s="58">
        <f ca="1">OFFSET('WEO18'!$I$1,MATCH($B18,'WEO18'!$D:$D,0)-1+Growth!$V$10-1,COLUMN(Y:Y)-COLUMN($R:$R))</f>
        <v>599.66800000000001</v>
      </c>
      <c r="Z18" s="58">
        <f ca="1">OFFSET('WEO18'!$I$1,MATCH($B18,'WEO18'!$D:$D,0)-1+Growth!$V$10-1,COLUMN(Z:Z)-COLUMN($R:$R))</f>
        <v>650.91600000000005</v>
      </c>
      <c r="AA18" s="58">
        <f ca="1">OFFSET('WEO18'!$I$1,MATCH($B18,'WEO18'!$D:$D,0)-1+Growth!$V$10-1,COLUMN(AA:AA)-COLUMN($R:$R))</f>
        <v>650.33199999999999</v>
      </c>
      <c r="AB18" s="58">
        <f ca="1">OFFSET('WEO18'!$I$1,MATCH($B18,'WEO18'!$D:$D,0)-1+Growth!$V$10-1,COLUMN(AB:AB)-COLUMN($R:$R))</f>
        <v>652.01300000000003</v>
      </c>
      <c r="AC18" s="58">
        <f ca="1">OFFSET('WEO18'!$I$1,MATCH($B18,'WEO18'!$D:$D,0)-1+Growth!$V$10-1,COLUMN(AC:AC)-COLUMN($R:$R))</f>
        <v>659.63699999999994</v>
      </c>
      <c r="AD18" s="58">
        <f ca="1">OFFSET('WEO18'!$I$1,MATCH($B18,'WEO18'!$D:$D,0)-1+Growth!$V$10-1,COLUMN(AD:AD)-COLUMN($R:$R))</f>
        <v>658.16099999999994</v>
      </c>
      <c r="AE18" s="58">
        <f ca="1">OFFSET('WEO18'!$I$1,MATCH($B18,'WEO18'!$D:$D,0)-1+Growth!$V$10-1,COLUMN(AE:AE)-COLUMN($R:$R))</f>
        <v>635.95500000000004</v>
      </c>
      <c r="AF18" s="58">
        <f ca="1">OFFSET('WEO18'!$I$1,MATCH($B18,'WEO18'!$D:$D,0)-1+Growth!$V$10-1,COLUMN(AF:AF)-COLUMN($R:$R))</f>
        <v>644.30799999999999</v>
      </c>
      <c r="AG18" s="58">
        <f ca="1">OFFSET('WEO18'!$I$1,MATCH($B18,'WEO18'!$D:$D,0)-1+Growth!$V$10-1,COLUMN(AG:AG)-COLUMN($R:$R))</f>
        <v>667.56</v>
      </c>
      <c r="AH18" s="58">
        <f ca="1">OFFSET('WEO18'!$I$1,MATCH($B18,'WEO18'!$D:$D,0)-1+Growth!$V$10-1,COLUMN(AH:AH)-COLUMN($R:$R))</f>
        <v>668.33900000000006</v>
      </c>
      <c r="AI18" s="58">
        <f ca="1">OFFSET('WEO18'!$I$1,MATCH($B18,'WEO18'!$D:$D,0)-1+Growth!$V$10-1,COLUMN(AI:AI)-COLUMN($R:$R))</f>
        <v>700.31899999999996</v>
      </c>
      <c r="AJ18" s="58">
        <f ca="1">OFFSET('WEO18'!$I$1,MATCH($B18,'WEO18'!$D:$D,0)-1+Growth!$V$10-1,COLUMN(AJ:AJ)-COLUMN($R:$R))</f>
        <v>734.71799999999996</v>
      </c>
      <c r="AK18" s="58">
        <f ca="1">OFFSET('WEO18'!$I$1,MATCH($B18,'WEO18'!$D:$D,0)-1+Growth!$V$10-1,COLUMN(AK:AK)-COLUMN($R:$R))</f>
        <v>786.53099999999995</v>
      </c>
      <c r="AL18" s="58">
        <f ca="1">OFFSET('WEO18'!$I$1,MATCH($B18,'WEO18'!$D:$D,0)-1+Growth!$V$10-1,COLUMN(AL:AL)-COLUMN($R:$R))</f>
        <v>817.16300000000001</v>
      </c>
      <c r="AM18" s="58">
        <f ca="1">OFFSET('WEO18'!$I$1,MATCH($B18,'WEO18'!$D:$D,0)-1+Growth!$V$10-1,COLUMN(AM:AM)-COLUMN($R:$R))</f>
        <v>854.77700000000004</v>
      </c>
      <c r="AN18" s="58">
        <f ca="1">OFFSET('WEO18'!$I$1,MATCH($B18,'WEO18'!$D:$D,0)-1+Growth!$V$10-1,COLUMN(AN:AN)-COLUMN($R:$R))</f>
        <v>888.34900000000005</v>
      </c>
      <c r="AO18" s="58">
        <f ca="1">OFFSET('WEO18'!$I$1,MATCH($B18,'WEO18'!$D:$D,0)-1+Growth!$V$10-1,COLUMN(AO:AO)-COLUMN($R:$R))</f>
        <v>893.23900000000003</v>
      </c>
      <c r="AP18" s="58">
        <f ca="1">OFFSET('WEO18'!$I$1,MATCH($B18,'WEO18'!$D:$D,0)-1+Growth!$V$10-1,COLUMN(AP:AP)-COLUMN($R:$R))</f>
        <v>914.29100000000005</v>
      </c>
      <c r="AQ18" s="58">
        <f ca="1">OFFSET('WEO18'!$I$1,MATCH($B18,'WEO18'!$D:$D,0)-1+Growth!$V$10-1,COLUMN(AQ:AQ)-COLUMN($R:$R))</f>
        <v>988.11199999999997</v>
      </c>
      <c r="AR18" s="58">
        <f ca="1">OFFSET('WEO18'!$I$1,MATCH($B18,'WEO18'!$D:$D,0)-1+Growth!$V$10-1,COLUMN(AR:AR)-COLUMN($R:$R))</f>
        <v>1051.259</v>
      </c>
      <c r="AS18" s="58">
        <f ca="1">OFFSET('WEO18'!$I$1,MATCH($B18,'WEO18'!$D:$D,0)-1+Growth!$V$10-1,COLUMN(AS:AS)-COLUMN($R:$R))</f>
        <v>1104.002</v>
      </c>
      <c r="AT18" s="58">
        <f ca="1">OFFSET('WEO18'!$I$1,MATCH($B18,'WEO18'!$D:$D,0)-1+Growth!$V$10-1,COLUMN(AT:AT)-COLUMN($R:$R))</f>
        <v>1208.0899999999999</v>
      </c>
      <c r="AU18" s="58">
        <f ca="1">OFFSET('WEO18'!$I$1,MATCH($B18,'WEO18'!$D:$D,0)-1+Growth!$V$10-1,COLUMN(AU:AU)-COLUMN($R:$R))</f>
        <v>1228.1310000000001</v>
      </c>
      <c r="AV18" s="58">
        <f ca="1">OFFSET('WEO18'!$I$1,MATCH($B18,'WEO18'!$D:$D,0)-1+Growth!$V$10-1,COLUMN(AV:AV)-COLUMN($R:$R))</f>
        <v>1148.239</v>
      </c>
      <c r="AW18" s="58">
        <f ca="1">OFFSET('WEO18'!$I$1,MATCH($B18,'WEO18'!$D:$D,0)-1+Growth!$V$10-1,COLUMN(AW:AW)-COLUMN($R:$R))</f>
        <v>1106.837</v>
      </c>
      <c r="AX18" s="58">
        <f ca="1">OFFSET('WEO18'!$I$1,MATCH($B18,'WEO18'!$D:$D,0)-1+Growth!$V$10-1,COLUMN(AX:AX)-COLUMN($R:$R))</f>
        <v>1128.5650000000001</v>
      </c>
      <c r="AY18" s="58">
        <f ca="1">OFFSET('WEO18'!$I$1,MATCH($B18,'WEO18'!$D:$D,0)-1+Growth!$V$10-1,COLUMN(AY:AY)-COLUMN($R:$R))</f>
        <v>1143.453</v>
      </c>
      <c r="AZ18" s="58">
        <f ca="1">OFFSET('WEO18'!$I$1,MATCH($B18,'WEO18'!$D:$D,0)-1+Growth!$V$10-1,COLUMN(AZ:AZ)-COLUMN($R:$R))</f>
        <v>1192.7149999999999</v>
      </c>
      <c r="BA18" s="58">
        <f ca="1">OFFSET('WEO18'!$I$1,MATCH($B18,'WEO18'!$D:$D,0)-1+Growth!$V$10-1,COLUMN(BA:BA)-COLUMN($R:$R))</f>
        <v>1218.9590000000001</v>
      </c>
      <c r="BB18" s="58">
        <f ca="1">OFFSET('WEO18'!$I$1,MATCH($B18,'WEO18'!$D:$D,0)-1+Growth!$V$10-1,COLUMN(BB:BB)-COLUMN($R:$R))</f>
        <v>1271.5119999999999</v>
      </c>
      <c r="BC18" s="58">
        <f ca="1">OFFSET('WEO18'!$I$1,MATCH($B18,'WEO18'!$D:$D,0)-1+Growth!$V$10-1,COLUMN(BC:BC)-COLUMN($R:$R))</f>
        <v>1366.6389999999999</v>
      </c>
      <c r="BD18" s="58">
        <f ca="1">OFFSET('WEO18'!$I$1,MATCH($B18,'WEO18'!$D:$D,0)-1+Growth!$V$10-1,COLUMN(BD:BD)-COLUMN($R:$R))</f>
        <v>1416.4159999999999</v>
      </c>
    </row>
    <row r="19" spans="1:56" x14ac:dyDescent="0.2">
      <c r="A19" s="1" t="s">
        <v>1996</v>
      </c>
      <c r="B19" s="9" t="s">
        <v>54</v>
      </c>
      <c r="C19" s="72">
        <f t="shared" ca="1" si="1"/>
        <v>5.0483055203986535E-2</v>
      </c>
      <c r="D19" s="63">
        <f ca="1">OFFSET(Rating!$K$1,MATCH($B19,Rating!J:J,0)-1,0)</f>
        <v>63.981999999999999</v>
      </c>
      <c r="E19" s="63">
        <f ca="1">OFFSET(Rating!$O$1,MATCH($B19,Rating!N:N,0)-1,0)</f>
        <v>2604.306</v>
      </c>
      <c r="F19" s="64">
        <f ca="1">OFFSET(Rating!$S$1,MATCH($B19,Rating!R:R,0)-1,0)</f>
        <v>40703.673999999999</v>
      </c>
      <c r="H19" s="2">
        <v>0.25</v>
      </c>
      <c r="I19" s="12">
        <v>0.04</v>
      </c>
      <c r="J19" s="11">
        <v>4.543335594649589E-3</v>
      </c>
      <c r="K19" s="11">
        <v>6.2958696630563971E-3</v>
      </c>
      <c r="L19" s="11">
        <v>4.5978662251844327E-3</v>
      </c>
      <c r="M19" s="2">
        <v>0.2195121052631579</v>
      </c>
      <c r="N19" s="2">
        <v>0.22263636363636366</v>
      </c>
      <c r="O19" s="2">
        <v>0.22746250000000001</v>
      </c>
      <c r="P19" s="26">
        <v>-1.8696635534753391E-3</v>
      </c>
      <c r="Q19" s="26">
        <v>6.3570810062491528E-3</v>
      </c>
      <c r="R19" s="26">
        <v>-4.2731503171088217E-3</v>
      </c>
      <c r="S19" s="58">
        <f ca="1">OFFSET('WEO18'!$I$1,MATCH($B19,'WEO18'!$D:$D,0)-1+Growth!$V$10-1,COLUMN(S:S)-COLUMN($R:$R))</f>
        <v>1126.6120000000001</v>
      </c>
      <c r="T19" s="58">
        <f ca="1">OFFSET('WEO18'!$I$1,MATCH($B19,'WEO18'!$D:$D,0)-1+Growth!$V$10-1,COLUMN(T:T)-COLUMN($R:$R))</f>
        <v>1138.7539999999999</v>
      </c>
      <c r="U19" s="58">
        <f ca="1">OFFSET('WEO18'!$I$1,MATCH($B19,'WEO18'!$D:$D,0)-1+Growth!$V$10-1,COLUMN(U:U)-COLUMN($R:$R))</f>
        <v>1167.32</v>
      </c>
      <c r="V19" s="58">
        <f ca="1">OFFSET('WEO18'!$I$1,MATCH($B19,'WEO18'!$D:$D,0)-1+Growth!$V$10-1,COLUMN(V:V)-COLUMN($R:$R))</f>
        <v>1181.9849999999999</v>
      </c>
      <c r="W19" s="58">
        <f ca="1">OFFSET('WEO18'!$I$1,MATCH($B19,'WEO18'!$D:$D,0)-1+Growth!$V$10-1,COLUMN(W:W)-COLUMN($R:$R))</f>
        <v>1200.0039999999999</v>
      </c>
      <c r="X19" s="58">
        <f ca="1">OFFSET('WEO18'!$I$1,MATCH($B19,'WEO18'!$D:$D,0)-1+Growth!$V$10-1,COLUMN(X:X)-COLUMN($R:$R))</f>
        <v>1219.4829999999999</v>
      </c>
      <c r="Y19" s="58">
        <f ca="1">OFFSET('WEO18'!$I$1,MATCH($B19,'WEO18'!$D:$D,0)-1+Growth!$V$10-1,COLUMN(Y:Y)-COLUMN($R:$R))</f>
        <v>1248.1559999999999</v>
      </c>
      <c r="Z19" s="58">
        <f ca="1">OFFSET('WEO18'!$I$1,MATCH($B19,'WEO18'!$D:$D,0)-1+Growth!$V$10-1,COLUMN(Z:Z)-COLUMN($R:$R))</f>
        <v>1280.325</v>
      </c>
      <c r="AA19" s="58">
        <f ca="1">OFFSET('WEO18'!$I$1,MATCH($B19,'WEO18'!$D:$D,0)-1+Growth!$V$10-1,COLUMN(AA:AA)-COLUMN($R:$R))</f>
        <v>1340.9349999999999</v>
      </c>
      <c r="AB19" s="58">
        <f ca="1">OFFSET('WEO18'!$I$1,MATCH($B19,'WEO18'!$D:$D,0)-1+Growth!$V$10-1,COLUMN(AB:AB)-COLUMN($R:$R))</f>
        <v>1399.309</v>
      </c>
      <c r="AC19" s="58">
        <f ca="1">OFFSET('WEO18'!$I$1,MATCH($B19,'WEO18'!$D:$D,0)-1+Growth!$V$10-1,COLUMN(AC:AC)-COLUMN($R:$R))</f>
        <v>1440.085</v>
      </c>
      <c r="AD19" s="58">
        <f ca="1">OFFSET('WEO18'!$I$1,MATCH($B19,'WEO18'!$D:$D,0)-1+Growth!$V$10-1,COLUMN(AD:AD)-COLUMN($R:$R))</f>
        <v>1455.049</v>
      </c>
      <c r="AE19" s="58">
        <f ca="1">OFFSET('WEO18'!$I$1,MATCH($B19,'WEO18'!$D:$D,0)-1+Growth!$V$10-1,COLUMN(AE:AE)-COLUMN($R:$R))</f>
        <v>1478.325</v>
      </c>
      <c r="AF19" s="58">
        <f ca="1">OFFSET('WEO18'!$I$1,MATCH($B19,'WEO18'!$D:$D,0)-1+Growth!$V$10-1,COLUMN(AF:AF)-COLUMN($R:$R))</f>
        <v>1469.268</v>
      </c>
      <c r="AG19" s="58">
        <f ca="1">OFFSET('WEO18'!$I$1,MATCH($B19,'WEO18'!$D:$D,0)-1+Growth!$V$10-1,COLUMN(AG:AG)-COLUMN($R:$R))</f>
        <v>1503.7280000000001</v>
      </c>
      <c r="AH19" s="58">
        <f ca="1">OFFSET('WEO18'!$I$1,MATCH($B19,'WEO18'!$D:$D,0)-1+Growth!$V$10-1,COLUMN(AH:AH)-COLUMN($R:$R))</f>
        <v>1535.0820000000001</v>
      </c>
      <c r="AI19" s="58">
        <f ca="1">OFFSET('WEO18'!$I$1,MATCH($B19,'WEO18'!$D:$D,0)-1+Growth!$V$10-1,COLUMN(AI:AI)-COLUMN($R:$R))</f>
        <v>1556.3889999999999</v>
      </c>
      <c r="AJ19" s="58">
        <f ca="1">OFFSET('WEO18'!$I$1,MATCH($B19,'WEO18'!$D:$D,0)-1+Growth!$V$10-1,COLUMN(AJ:AJ)-COLUMN($R:$R))</f>
        <v>1592.7670000000001</v>
      </c>
      <c r="AK19" s="58">
        <f ca="1">OFFSET('WEO18'!$I$1,MATCH($B19,'WEO18'!$D:$D,0)-1+Growth!$V$10-1,COLUMN(AK:AK)-COLUMN($R:$R))</f>
        <v>1649.4090000000001</v>
      </c>
      <c r="AL19" s="58">
        <f ca="1">OFFSET('WEO18'!$I$1,MATCH($B19,'WEO18'!$D:$D,0)-1+Growth!$V$10-1,COLUMN(AL:AL)-COLUMN($R:$R))</f>
        <v>1705.606</v>
      </c>
      <c r="AM19" s="58">
        <f ca="1">OFFSET('WEO18'!$I$1,MATCH($B19,'WEO18'!$D:$D,0)-1+Growth!$V$10-1,COLUMN(AM:AM)-COLUMN($R:$R))</f>
        <v>1771.701</v>
      </c>
      <c r="AN19" s="58">
        <f ca="1">OFFSET('WEO18'!$I$1,MATCH($B19,'WEO18'!$D:$D,0)-1+Growth!$V$10-1,COLUMN(AN:AN)-COLUMN($R:$R))</f>
        <v>1806.328</v>
      </c>
      <c r="AO19" s="58">
        <f ca="1">OFFSET('WEO18'!$I$1,MATCH($B19,'WEO18'!$D:$D,0)-1+Growth!$V$10-1,COLUMN(AO:AO)-COLUMN($R:$R))</f>
        <v>1826.5309999999999</v>
      </c>
      <c r="AP19" s="58">
        <f ca="1">OFFSET('WEO18'!$I$1,MATCH($B19,'WEO18'!$D:$D,0)-1+Growth!$V$10-1,COLUMN(AP:AP)-COLUMN($R:$R))</f>
        <v>1841.5</v>
      </c>
      <c r="AQ19" s="58">
        <f ca="1">OFFSET('WEO18'!$I$1,MATCH($B19,'WEO18'!$D:$D,0)-1+Growth!$V$10-1,COLUMN(AQ:AQ)-COLUMN($R:$R))</f>
        <v>1892.8119999999999</v>
      </c>
      <c r="AR19" s="58">
        <f ca="1">OFFSET('WEO18'!$I$1,MATCH($B19,'WEO18'!$D:$D,0)-1+Growth!$V$10-1,COLUMN(AR:AR)-COLUMN($R:$R))</f>
        <v>1923.2429999999999</v>
      </c>
      <c r="AS19" s="58">
        <f ca="1">OFFSET('WEO18'!$I$1,MATCH($B19,'WEO18'!$D:$D,0)-1+Growth!$V$10-1,COLUMN(AS:AS)-COLUMN($R:$R))</f>
        <v>1968.9190000000001</v>
      </c>
      <c r="AT19" s="58">
        <f ca="1">OFFSET('WEO18'!$I$1,MATCH($B19,'WEO18'!$D:$D,0)-1+Growth!$V$10-1,COLUMN(AT:AT)-COLUMN($R:$R))</f>
        <v>2015.415</v>
      </c>
      <c r="AU19" s="58">
        <f ca="1">OFFSET('WEO18'!$I$1,MATCH($B19,'WEO18'!$D:$D,0)-1+Growth!$V$10-1,COLUMN(AU:AU)-COLUMN($R:$R))</f>
        <v>2019.3510000000001</v>
      </c>
      <c r="AV19" s="58">
        <f ca="1">OFFSET('WEO18'!$I$1,MATCH($B19,'WEO18'!$D:$D,0)-1+Growth!$V$10-1,COLUMN(AV:AV)-COLUMN($R:$R))</f>
        <v>1959.9549999999999</v>
      </c>
      <c r="AW19" s="58">
        <f ca="1">OFFSET('WEO18'!$I$1,MATCH($B19,'WEO18'!$D:$D,0)-1+Growth!$V$10-1,COLUMN(AW:AW)-COLUMN($R:$R))</f>
        <v>1998.481</v>
      </c>
      <c r="AX19" s="58">
        <f ca="1">OFFSET('WEO18'!$I$1,MATCH($B19,'WEO18'!$D:$D,0)-1+Growth!$V$10-1,COLUMN(AX:AX)-COLUMN($R:$R))</f>
        <v>2040.0340000000001</v>
      </c>
      <c r="AY19" s="58">
        <f ca="1">OFFSET('WEO18'!$I$1,MATCH($B19,'WEO18'!$D:$D,0)-1+Growth!$V$10-1,COLUMN(AY:AY)-COLUMN($R:$R))</f>
        <v>2043.761</v>
      </c>
      <c r="AZ19" s="58">
        <f ca="1">OFFSET('WEO18'!$I$1,MATCH($B19,'WEO18'!$D:$D,0)-1+Growth!$V$10-1,COLUMN(AZ:AZ)-COLUMN($R:$R))</f>
        <v>2055.538</v>
      </c>
      <c r="BA19" s="58">
        <f ca="1">OFFSET('WEO18'!$I$1,MATCH($B19,'WEO18'!$D:$D,0)-1+Growth!$V$10-1,COLUMN(BA:BA)-COLUMN($R:$R))</f>
        <v>2075.0160000000001</v>
      </c>
      <c r="BB19" s="58">
        <f ca="1">OFFSET('WEO18'!$I$1,MATCH($B19,'WEO18'!$D:$D,0)-1+Growth!$V$10-1,COLUMN(BB:BB)-COLUMN($R:$R))</f>
        <v>2097.1660000000002</v>
      </c>
      <c r="BC19" s="58">
        <f ca="1">OFFSET('WEO18'!$I$1,MATCH($B19,'WEO18'!$D:$D,0)-1+Growth!$V$10-1,COLUMN(BC:BC)-COLUMN($R:$R))</f>
        <v>2122.0729999999999</v>
      </c>
      <c r="BD19" s="58">
        <f ca="1">OFFSET('WEO18'!$I$1,MATCH($B19,'WEO18'!$D:$D,0)-1+Growth!$V$10-1,COLUMN(BD:BD)-COLUMN($R:$R))</f>
        <v>2161.2429999999999</v>
      </c>
    </row>
    <row r="20" spans="1:56" x14ac:dyDescent="0.2">
      <c r="B20" s="9" t="s">
        <v>53</v>
      </c>
      <c r="C20" s="72">
        <f t="shared" ca="1" si="1"/>
        <v>4.0020044291255809E-2</v>
      </c>
      <c r="D20" s="63">
        <f ca="1">OFFSET(Rating!$K$1,MATCH($B20,Rating!J:J,0)-1,0)</f>
        <v>60.783000000000001</v>
      </c>
      <c r="E20" s="63">
        <f ca="1">OFFSET(Rating!$O$1,MATCH($B20,Rating!N:N,0)-1,0)</f>
        <v>2135.9470000000001</v>
      </c>
      <c r="F20" s="64">
        <f ca="1">OFFSET(Rating!$S$1,MATCH($B20,Rating!R:R,0)-1,0)</f>
        <v>35140.728999999999</v>
      </c>
      <c r="H20" s="2">
        <v>0.25</v>
      </c>
      <c r="I20" s="12">
        <v>0.04</v>
      </c>
      <c r="J20" s="11">
        <v>5.0619849315669541E-4</v>
      </c>
      <c r="K20" s="11">
        <v>3.9854814199116184E-3</v>
      </c>
      <c r="L20" s="11">
        <v>2.377140467487715E-3</v>
      </c>
      <c r="M20" s="2">
        <v>0.21850578947368418</v>
      </c>
      <c r="N20" s="2">
        <v>0.21036545454545458</v>
      </c>
      <c r="O20" s="2">
        <v>0.18095125000000001</v>
      </c>
      <c r="P20" s="26">
        <v>-1.3889459049015946E-3</v>
      </c>
      <c r="Q20" s="26">
        <v>1.637914964355172E-3</v>
      </c>
      <c r="R20" s="26">
        <v>-1.1581839913455972E-2</v>
      </c>
      <c r="S20" s="58">
        <f ca="1">OFFSET('WEO18'!$I$1,MATCH($B20,'WEO18'!$D:$D,0)-1+Growth!$V$10-1,COLUMN(S:S)-COLUMN($R:$R))</f>
        <v>1048.2049999999999</v>
      </c>
      <c r="T20" s="58">
        <f ca="1">OFFSET('WEO18'!$I$1,MATCH($B20,'WEO18'!$D:$D,0)-1+Growth!$V$10-1,COLUMN(T:T)-COLUMN($R:$R))</f>
        <v>1057.0540000000001</v>
      </c>
      <c r="U20" s="58">
        <f ca="1">OFFSET('WEO18'!$I$1,MATCH($B20,'WEO18'!$D:$D,0)-1+Growth!$V$10-1,COLUMN(U:U)-COLUMN($R:$R))</f>
        <v>1061.4269999999999</v>
      </c>
      <c r="V20" s="58">
        <f ca="1">OFFSET('WEO18'!$I$1,MATCH($B20,'WEO18'!$D:$D,0)-1+Growth!$V$10-1,COLUMN(V:V)-COLUMN($R:$R))</f>
        <v>1073.836</v>
      </c>
      <c r="W20" s="58">
        <f ca="1">OFFSET('WEO18'!$I$1,MATCH($B20,'WEO18'!$D:$D,0)-1+Growth!$V$10-1,COLUMN(W:W)-COLUMN($R:$R))</f>
        <v>1108.4770000000001</v>
      </c>
      <c r="X20" s="58">
        <f ca="1">OFFSET('WEO18'!$I$1,MATCH($B20,'WEO18'!$D:$D,0)-1+Growth!$V$10-1,COLUMN(X:X)-COLUMN($R:$R))</f>
        <v>1139.4939999999999</v>
      </c>
      <c r="Y20" s="58">
        <f ca="1">OFFSET('WEO18'!$I$1,MATCH($B20,'WEO18'!$D:$D,0)-1+Growth!$V$10-1,COLUMN(Y:Y)-COLUMN($R:$R))</f>
        <v>1172.0820000000001</v>
      </c>
      <c r="Z20" s="58">
        <f ca="1">OFFSET('WEO18'!$I$1,MATCH($B20,'WEO18'!$D:$D,0)-1+Growth!$V$10-1,COLUMN(Z:Z)-COLUMN($R:$R))</f>
        <v>1209.4960000000001</v>
      </c>
      <c r="AA20" s="58">
        <f ca="1">OFFSET('WEO18'!$I$1,MATCH($B20,'WEO18'!$D:$D,0)-1+Growth!$V$10-1,COLUMN(AA:AA)-COLUMN($R:$R))</f>
        <v>1260.2249999999999</v>
      </c>
      <c r="AB20" s="58">
        <f ca="1">OFFSET('WEO18'!$I$1,MATCH($B20,'WEO18'!$D:$D,0)-1+Growth!$V$10-1,COLUMN(AB:AB)-COLUMN($R:$R))</f>
        <v>1302.9269999999999</v>
      </c>
      <c r="AC20" s="58">
        <f ca="1">OFFSET('WEO18'!$I$1,MATCH($B20,'WEO18'!$D:$D,0)-1+Growth!$V$10-1,COLUMN(AC:AC)-COLUMN($R:$R))</f>
        <v>1329.67</v>
      </c>
      <c r="AD20" s="58">
        <f ca="1">OFFSET('WEO18'!$I$1,MATCH($B20,'WEO18'!$D:$D,0)-1+Growth!$V$10-1,COLUMN(AD:AD)-COLUMN($R:$R))</f>
        <v>1350.0650000000001</v>
      </c>
      <c r="AE20" s="58">
        <f ca="1">OFFSET('WEO18'!$I$1,MATCH($B20,'WEO18'!$D:$D,0)-1+Growth!$V$10-1,COLUMN(AE:AE)-COLUMN($R:$R))</f>
        <v>1360.499</v>
      </c>
      <c r="AF20" s="58">
        <f ca="1">OFFSET('WEO18'!$I$1,MATCH($B20,'WEO18'!$D:$D,0)-1+Growth!$V$10-1,COLUMN(AF:AF)-COLUMN($R:$R))</f>
        <v>1348.4159999999999</v>
      </c>
      <c r="AG20" s="58">
        <f ca="1">OFFSET('WEO18'!$I$1,MATCH($B20,'WEO18'!$D:$D,0)-1+Growth!$V$10-1,COLUMN(AG:AG)-COLUMN($R:$R))</f>
        <v>1377.431</v>
      </c>
      <c r="AH20" s="58">
        <f ca="1">OFFSET('WEO18'!$I$1,MATCH($B20,'WEO18'!$D:$D,0)-1+Growth!$V$10-1,COLUMN(AH:AH)-COLUMN($R:$R))</f>
        <v>1409.059</v>
      </c>
      <c r="AI20" s="58">
        <f ca="1">OFFSET('WEO18'!$I$1,MATCH($B20,'WEO18'!$D:$D,0)-1+Growth!$V$10-1,COLUMN(AI:AI)-COLUMN($R:$R))</f>
        <v>1427.184</v>
      </c>
      <c r="AJ20" s="58">
        <f ca="1">OFFSET('WEO18'!$I$1,MATCH($B20,'WEO18'!$D:$D,0)-1+Growth!$V$10-1,COLUMN(AJ:AJ)-COLUMN($R:$R))</f>
        <v>1453.3779999999999</v>
      </c>
      <c r="AK20" s="58">
        <f ca="1">OFFSET('WEO18'!$I$1,MATCH($B20,'WEO18'!$D:$D,0)-1+Growth!$V$10-1,COLUMN(AK:AK)-COLUMN($R:$R))</f>
        <v>1476.866</v>
      </c>
      <c r="AL20" s="58">
        <f ca="1">OFFSET('WEO18'!$I$1,MATCH($B20,'WEO18'!$D:$D,0)-1+Growth!$V$10-1,COLUMN(AL:AL)-COLUMN($R:$R))</f>
        <v>1499.903</v>
      </c>
      <c r="AM20" s="58">
        <f ca="1">OFFSET('WEO18'!$I$1,MATCH($B20,'WEO18'!$D:$D,0)-1+Growth!$V$10-1,COLUMN(AM:AM)-COLUMN($R:$R))</f>
        <v>1555.5509999999999</v>
      </c>
      <c r="AN20" s="58">
        <f ca="1">OFFSET('WEO18'!$I$1,MATCH($B20,'WEO18'!$D:$D,0)-1+Growth!$V$10-1,COLUMN(AN:AN)-COLUMN($R:$R))</f>
        <v>1583.1179999999999</v>
      </c>
      <c r="AO20" s="58">
        <f ca="1">OFFSET('WEO18'!$I$1,MATCH($B20,'WEO18'!$D:$D,0)-1+Growth!$V$10-1,COLUMN(AO:AO)-COLUMN($R:$R))</f>
        <v>1587.0530000000001</v>
      </c>
      <c r="AP20" s="58">
        <f ca="1">OFFSET('WEO18'!$I$1,MATCH($B20,'WEO18'!$D:$D,0)-1+Growth!$V$10-1,COLUMN(AP:AP)-COLUMN($R:$R))</f>
        <v>1589.4549999999999</v>
      </c>
      <c r="AQ20" s="58">
        <f ca="1">OFFSET('WEO18'!$I$1,MATCH($B20,'WEO18'!$D:$D,0)-1+Growth!$V$10-1,COLUMN(AQ:AQ)-COLUMN($R:$R))</f>
        <v>1614.5989999999999</v>
      </c>
      <c r="AR20" s="58">
        <f ca="1">OFFSET('WEO18'!$I$1,MATCH($B20,'WEO18'!$D:$D,0)-1+Growth!$V$10-1,COLUMN(AR:AR)-COLUMN($R:$R))</f>
        <v>1629.932</v>
      </c>
      <c r="AS20" s="58">
        <f ca="1">OFFSET('WEO18'!$I$1,MATCH($B20,'WEO18'!$D:$D,0)-1+Growth!$V$10-1,COLUMN(AS:AS)-COLUMN($R:$R))</f>
        <v>1662.6379999999999</v>
      </c>
      <c r="AT20" s="58">
        <f ca="1">OFFSET('WEO18'!$I$1,MATCH($B20,'WEO18'!$D:$D,0)-1+Growth!$V$10-1,COLUMN(AT:AT)-COLUMN($R:$R))</f>
        <v>1687.143</v>
      </c>
      <c r="AU20" s="58">
        <f ca="1">OFFSET('WEO18'!$I$1,MATCH($B20,'WEO18'!$D:$D,0)-1+Growth!$V$10-1,COLUMN(AU:AU)-COLUMN($R:$R))</f>
        <v>1669.421</v>
      </c>
      <c r="AV20" s="58">
        <f ca="1">OFFSET('WEO18'!$I$1,MATCH($B20,'WEO18'!$D:$D,0)-1+Growth!$V$10-1,COLUMN(AV:AV)-COLUMN($R:$R))</f>
        <v>1577.903</v>
      </c>
      <c r="AW20" s="58">
        <f ca="1">OFFSET('WEO18'!$I$1,MATCH($B20,'WEO18'!$D:$D,0)-1+Growth!$V$10-1,COLUMN(AW:AW)-COLUMN($R:$R))</f>
        <v>1604.5150000000001</v>
      </c>
      <c r="AX20" s="58">
        <f ca="1">OFFSET('WEO18'!$I$1,MATCH($B20,'WEO18'!$D:$D,0)-1+Growth!$V$10-1,COLUMN(AX:AX)-COLUMN($R:$R))</f>
        <v>1613.7670000000001</v>
      </c>
      <c r="AY20" s="58">
        <f ca="1">OFFSET('WEO18'!$I$1,MATCH($B20,'WEO18'!$D:$D,0)-1+Growth!$V$10-1,COLUMN(AY:AY)-COLUMN($R:$R))</f>
        <v>1568.2739999999999</v>
      </c>
      <c r="AZ20" s="58">
        <f ca="1">OFFSET('WEO18'!$I$1,MATCH($B20,'WEO18'!$D:$D,0)-1+Growth!$V$10-1,COLUMN(AZ:AZ)-COLUMN($R:$R))</f>
        <v>1541.172</v>
      </c>
      <c r="BA20" s="58">
        <f ca="1">OFFSET('WEO18'!$I$1,MATCH($B20,'WEO18'!$D:$D,0)-1+Growth!$V$10-1,COLUMN(BA:BA)-COLUMN($R:$R))</f>
        <v>1542.924</v>
      </c>
      <c r="BB20" s="58">
        <f ca="1">OFFSET('WEO18'!$I$1,MATCH($B20,'WEO18'!$D:$D,0)-1+Growth!$V$10-1,COLUMN(BB:BB)-COLUMN($R:$R))</f>
        <v>1557.6120000000001</v>
      </c>
      <c r="BC20" s="58">
        <f ca="1">OFFSET('WEO18'!$I$1,MATCH($B20,'WEO18'!$D:$D,0)-1+Growth!$V$10-1,COLUMN(BC:BC)-COLUMN($R:$R))</f>
        <v>1570.98</v>
      </c>
      <c r="BD20" s="58">
        <f ca="1">OFFSET('WEO18'!$I$1,MATCH($B20,'WEO18'!$D:$D,0)-1+Growth!$V$10-1,COLUMN(BD:BD)-COLUMN($R:$R))</f>
        <v>1594.07</v>
      </c>
    </row>
    <row r="21" spans="1:56" x14ac:dyDescent="0.2">
      <c r="B21" s="9" t="s">
        <v>52</v>
      </c>
      <c r="C21" s="72">
        <f t="shared" ca="1" si="1"/>
        <v>6.1524828955818178E-2</v>
      </c>
      <c r="D21" s="63">
        <f ca="1">OFFSET(Rating!$K$1,MATCH($B21,Rating!J:J,0)-1,0)</f>
        <v>46.454999999999998</v>
      </c>
      <c r="E21" s="63">
        <f ca="1">OFFSET(Rating!$O$1,MATCH($B21,Rating!N:N,0)-1,0)</f>
        <v>1551.2860000000001</v>
      </c>
      <c r="F21" s="64">
        <f ca="1">OFFSET(Rating!$S$1,MATCH($B21,Rating!R:R,0)-1,0)</f>
        <v>33393.222999999998</v>
      </c>
      <c r="H21" s="2">
        <v>0.25</v>
      </c>
      <c r="I21" s="12">
        <v>0.04</v>
      </c>
      <c r="J21" s="11">
        <v>3.3716228441513785E-3</v>
      </c>
      <c r="K21" s="11">
        <v>1.3502172210395624E-2</v>
      </c>
      <c r="L21" s="11">
        <v>-9.4385038723610037E-5</v>
      </c>
      <c r="M21" s="2">
        <v>0.22604684210526318</v>
      </c>
      <c r="N21" s="2">
        <v>0.28076545454545448</v>
      </c>
      <c r="O21" s="2">
        <v>0.20704625000000002</v>
      </c>
      <c r="P21" s="26">
        <v>6.2252723474000267E-3</v>
      </c>
      <c r="Q21" s="26">
        <v>6.1535847173703404E-3</v>
      </c>
      <c r="R21" s="26">
        <v>-1.0149819566861937E-3</v>
      </c>
      <c r="S21" s="58">
        <f ca="1">OFFSET('WEO18'!$I$1,MATCH($B21,'WEO18'!$D:$D,0)-1+Growth!$V$10-1,COLUMN(S:S)-COLUMN($R:$R))</f>
        <v>487.40100000000001</v>
      </c>
      <c r="T21" s="58">
        <f ca="1">OFFSET('WEO18'!$I$1,MATCH($B21,'WEO18'!$D:$D,0)-1+Growth!$V$10-1,COLUMN(T:T)-COLUMN($R:$R))</f>
        <v>485.41300000000001</v>
      </c>
      <c r="U21" s="58">
        <f ca="1">OFFSET('WEO18'!$I$1,MATCH($B21,'WEO18'!$D:$D,0)-1+Growth!$V$10-1,COLUMN(U:U)-COLUMN($R:$R))</f>
        <v>491.42500000000001</v>
      </c>
      <c r="V21" s="58">
        <f ca="1">OFFSET('WEO18'!$I$1,MATCH($B21,'WEO18'!$D:$D,0)-1+Growth!$V$10-1,COLUMN(V:V)-COLUMN($R:$R))</f>
        <v>499.54599999999999</v>
      </c>
      <c r="W21" s="58">
        <f ca="1">OFFSET('WEO18'!$I$1,MATCH($B21,'WEO18'!$D:$D,0)-1+Growth!$V$10-1,COLUMN(W:W)-COLUMN($R:$R))</f>
        <v>508.029</v>
      </c>
      <c r="X21" s="58">
        <f ca="1">OFFSET('WEO18'!$I$1,MATCH($B21,'WEO18'!$D:$D,0)-1+Growth!$V$10-1,COLUMN(X:X)-COLUMN($R:$R))</f>
        <v>520.02800000000002</v>
      </c>
      <c r="Y21" s="58">
        <f ca="1">OFFSET('WEO18'!$I$1,MATCH($B21,'WEO18'!$D:$D,0)-1+Growth!$V$10-1,COLUMN(Y:Y)-COLUMN($R:$R))</f>
        <v>537.87400000000002</v>
      </c>
      <c r="Z21" s="58">
        <f ca="1">OFFSET('WEO18'!$I$1,MATCH($B21,'WEO18'!$D:$D,0)-1+Growth!$V$10-1,COLUMN(Z:Z)-COLUMN($R:$R))</f>
        <v>568.58100000000002</v>
      </c>
      <c r="AA21" s="58">
        <f ca="1">OFFSET('WEO18'!$I$1,MATCH($B21,'WEO18'!$D:$D,0)-1+Growth!$V$10-1,COLUMN(AA:AA)-COLUMN($R:$R))</f>
        <v>598.62800000000004</v>
      </c>
      <c r="AB21" s="58">
        <f ca="1">OFFSET('WEO18'!$I$1,MATCH($B21,'WEO18'!$D:$D,0)-1+Growth!$V$10-1,COLUMN(AB:AB)-COLUMN($R:$R))</f>
        <v>628.58299999999997</v>
      </c>
      <c r="AC21" s="58">
        <f ca="1">OFFSET('WEO18'!$I$1,MATCH($B21,'WEO18'!$D:$D,0)-1+Growth!$V$10-1,COLUMN(AC:AC)-COLUMN($R:$R))</f>
        <v>652.76199999999994</v>
      </c>
      <c r="AD21" s="58">
        <f ca="1">OFFSET('WEO18'!$I$1,MATCH($B21,'WEO18'!$D:$D,0)-1+Growth!$V$10-1,COLUMN(AD:AD)-COLUMN($R:$R))</f>
        <v>669.24800000000005</v>
      </c>
      <c r="AE21" s="58">
        <f ca="1">OFFSET('WEO18'!$I$1,MATCH($B21,'WEO18'!$D:$D,0)-1+Growth!$V$10-1,COLUMN(AE:AE)-COLUMN($R:$R))</f>
        <v>674.94100000000003</v>
      </c>
      <c r="AF21" s="58">
        <f ca="1">OFFSET('WEO18'!$I$1,MATCH($B21,'WEO18'!$D:$D,0)-1+Growth!$V$10-1,COLUMN(AF:AF)-COLUMN($R:$R))</f>
        <v>666.07399999999996</v>
      </c>
      <c r="AG21" s="58">
        <f ca="1">OFFSET('WEO18'!$I$1,MATCH($B21,'WEO18'!$D:$D,0)-1+Growth!$V$10-1,COLUMN(AG:AG)-COLUMN($R:$R))</f>
        <v>681.62400000000002</v>
      </c>
      <c r="AH21" s="58">
        <f ca="1">OFFSET('WEO18'!$I$1,MATCH($B21,'WEO18'!$D:$D,0)-1+Growth!$V$10-1,COLUMN(AH:AH)-COLUMN($R:$R))</f>
        <v>709.721</v>
      </c>
      <c r="AI21" s="58">
        <f ca="1">OFFSET('WEO18'!$I$1,MATCH($B21,'WEO18'!$D:$D,0)-1+Growth!$V$10-1,COLUMN(AI:AI)-COLUMN($R:$R))</f>
        <v>726.90599999999995</v>
      </c>
      <c r="AJ21" s="58">
        <f ca="1">OFFSET('WEO18'!$I$1,MATCH($B21,'WEO18'!$D:$D,0)-1+Growth!$V$10-1,COLUMN(AJ:AJ)-COLUMN($R:$R))</f>
        <v>755.00400000000002</v>
      </c>
      <c r="AK21" s="58">
        <f ca="1">OFFSET('WEO18'!$I$1,MATCH($B21,'WEO18'!$D:$D,0)-1+Growth!$V$10-1,COLUMN(AK:AK)-COLUMN($R:$R))</f>
        <v>788.74300000000005</v>
      </c>
      <c r="AL21" s="58">
        <f ca="1">OFFSET('WEO18'!$I$1,MATCH($B21,'WEO18'!$D:$D,0)-1+Growth!$V$10-1,COLUMN(AL:AL)-COLUMN($R:$R))</f>
        <v>826.17100000000005</v>
      </c>
      <c r="AM21" s="58">
        <f ca="1">OFFSET('WEO18'!$I$1,MATCH($B21,'WEO18'!$D:$D,0)-1+Growth!$V$10-1,COLUMN(AM:AM)-COLUMN($R:$R))</f>
        <v>867.91700000000003</v>
      </c>
      <c r="AN21" s="58">
        <f ca="1">OFFSET('WEO18'!$I$1,MATCH($B21,'WEO18'!$D:$D,0)-1+Growth!$V$10-1,COLUMN(AN:AN)-COLUMN($R:$R))</f>
        <v>902.64300000000003</v>
      </c>
      <c r="AO21" s="58">
        <f ca="1">OFFSET('WEO18'!$I$1,MATCH($B21,'WEO18'!$D:$D,0)-1+Growth!$V$10-1,COLUMN(AO:AO)-COLUMN($R:$R))</f>
        <v>928.63800000000003</v>
      </c>
      <c r="AP21" s="58">
        <f ca="1">OFFSET('WEO18'!$I$1,MATCH($B21,'WEO18'!$D:$D,0)-1+Growth!$V$10-1,COLUMN(AP:AP)-COLUMN($R:$R))</f>
        <v>958.23900000000003</v>
      </c>
      <c r="AQ21" s="58">
        <f ca="1">OFFSET('WEO18'!$I$1,MATCH($B21,'WEO18'!$D:$D,0)-1+Growth!$V$10-1,COLUMN(AQ:AQ)-COLUMN($R:$R))</f>
        <v>988.58299999999997</v>
      </c>
      <c r="AR21" s="58">
        <f ca="1">OFFSET('WEO18'!$I$1,MATCH($B21,'WEO18'!$D:$D,0)-1+Growth!$V$10-1,COLUMN(AR:AR)-COLUMN($R:$R))</f>
        <v>1025.3889999999999</v>
      </c>
      <c r="AS21" s="58">
        <f ca="1">OFFSET('WEO18'!$I$1,MATCH($B21,'WEO18'!$D:$D,0)-1+Growth!$V$10-1,COLUMN(AS:AS)-COLUMN($R:$R))</f>
        <v>1068.19</v>
      </c>
      <c r="AT21" s="58">
        <f ca="1">OFFSET('WEO18'!$I$1,MATCH($B21,'WEO18'!$D:$D,0)-1+Growth!$V$10-1,COLUMN(AT:AT)-COLUMN($R:$R))</f>
        <v>1108.45</v>
      </c>
      <c r="AU21" s="58">
        <f ca="1">OFFSET('WEO18'!$I$1,MATCH($B21,'WEO18'!$D:$D,0)-1+Growth!$V$10-1,COLUMN(AU:AU)-COLUMN($R:$R))</f>
        <v>1120.838</v>
      </c>
      <c r="AV21" s="58">
        <f ca="1">OFFSET('WEO18'!$I$1,MATCH($B21,'WEO18'!$D:$D,0)-1+Growth!$V$10-1,COLUMN(AV:AV)-COLUMN($R:$R))</f>
        <v>1080.7829999999999</v>
      </c>
      <c r="AW21" s="58">
        <f ca="1">OFFSET('WEO18'!$I$1,MATCH($B21,'WEO18'!$D:$D,0)-1+Growth!$V$10-1,COLUMN(AW:AW)-COLUMN($R:$R))</f>
        <v>1080.9349999999999</v>
      </c>
      <c r="AX21" s="58">
        <f ca="1">OFFSET('WEO18'!$I$1,MATCH($B21,'WEO18'!$D:$D,0)-1+Growth!$V$10-1,COLUMN(AX:AX)-COLUMN($R:$R))</f>
        <v>1070.1389999999999</v>
      </c>
      <c r="AY21" s="58">
        <f ca="1">OFFSET('WEO18'!$I$1,MATCH($B21,'WEO18'!$D:$D,0)-1+Growth!$V$10-1,COLUMN(AY:AY)-COLUMN($R:$R))</f>
        <v>1038.808</v>
      </c>
      <c r="AZ21" s="58">
        <f ca="1">OFFSET('WEO18'!$I$1,MATCH($B21,'WEO18'!$D:$D,0)-1+Growth!$V$10-1,COLUMN(AZ:AZ)-COLUMN($R:$R))</f>
        <v>1021.0890000000001</v>
      </c>
      <c r="BA21" s="58">
        <f ca="1">OFFSET('WEO18'!$I$1,MATCH($B21,'WEO18'!$D:$D,0)-1+Growth!$V$10-1,COLUMN(BA:BA)-COLUMN($R:$R))</f>
        <v>1035.18</v>
      </c>
      <c r="BB21" s="58">
        <f ca="1">OFFSET('WEO18'!$I$1,MATCH($B21,'WEO18'!$D:$D,0)-1+Growth!$V$10-1,COLUMN(BB:BB)-COLUMN($R:$R))</f>
        <v>1070.71</v>
      </c>
      <c r="BC21" s="58">
        <f ca="1">OFFSET('WEO18'!$I$1,MATCH($B21,'WEO18'!$D:$D,0)-1+Growth!$V$10-1,COLUMN(BC:BC)-COLUMN($R:$R))</f>
        <v>1105.77</v>
      </c>
      <c r="BD21" s="58">
        <f ca="1">OFFSET('WEO18'!$I$1,MATCH($B21,'WEO18'!$D:$D,0)-1+Growth!$V$10-1,COLUMN(BD:BD)-COLUMN($R:$R))</f>
        <v>1139.5160000000001</v>
      </c>
    </row>
    <row r="22" spans="1:56" x14ac:dyDescent="0.2">
      <c r="B22" s="9" t="s">
        <v>51</v>
      </c>
      <c r="C22" s="72">
        <f t="shared" ca="1" si="1"/>
        <v>5.4956221632089949E-2</v>
      </c>
      <c r="D22" s="63">
        <f ca="1">OFFSET(Rating!$K$1,MATCH($B22,Rating!J:J,0)-1,0)</f>
        <v>10.401</v>
      </c>
      <c r="E22" s="63">
        <f ca="1">OFFSET(Rating!$O$1,MATCH($B22,Rating!N:N,0)-1,0)</f>
        <v>283.12099999999998</v>
      </c>
      <c r="F22" s="64">
        <f ca="1">OFFSET(Rating!$S$1,MATCH($B22,Rating!R:R,0)-1,0)</f>
        <v>27220.319</v>
      </c>
      <c r="H22" s="2">
        <v>0.25</v>
      </c>
      <c r="I22" s="12">
        <v>0.04</v>
      </c>
      <c r="J22" s="11">
        <v>2.1313502154631792E-3</v>
      </c>
      <c r="K22" s="11">
        <v>3.5856973839443196E-3</v>
      </c>
      <c r="L22" s="11">
        <v>-3.1452125330412306E-3</v>
      </c>
      <c r="M22" s="2">
        <v>0.29075684210526315</v>
      </c>
      <c r="N22" s="2">
        <v>0.24913727272727276</v>
      </c>
      <c r="O22" s="2">
        <v>0.16616374999999997</v>
      </c>
      <c r="P22" s="26">
        <v>9.4525358849037368E-3</v>
      </c>
      <c r="Q22" s="26">
        <v>2.9766127959448344E-3</v>
      </c>
      <c r="R22" s="26">
        <v>1.9850180433138055E-3</v>
      </c>
      <c r="S22" s="58">
        <f ca="1">OFFSET('WEO18'!$I$1,MATCH($B22,'WEO18'!$D:$D,0)-1+Growth!$V$10-1,COLUMN(S:S)-COLUMN($R:$R))</f>
        <v>85.796999999999997</v>
      </c>
      <c r="T22" s="58">
        <f ca="1">OFFSET('WEO18'!$I$1,MATCH($B22,'WEO18'!$D:$D,0)-1+Growth!$V$10-1,COLUMN(T:T)-COLUMN($R:$R))</f>
        <v>88.82</v>
      </c>
      <c r="U22" s="58">
        <f ca="1">OFFSET('WEO18'!$I$1,MATCH($B22,'WEO18'!$D:$D,0)-1+Growth!$V$10-1,COLUMN(U:U)-COLUMN($R:$R))</f>
        <v>90.741</v>
      </c>
      <c r="V22" s="58">
        <f ca="1">OFFSET('WEO18'!$I$1,MATCH($B22,'WEO18'!$D:$D,0)-1+Growth!$V$10-1,COLUMN(V:V)-COLUMN($R:$R))</f>
        <v>91.623000000000005</v>
      </c>
      <c r="W22" s="58">
        <f ca="1">OFFSET('WEO18'!$I$1,MATCH($B22,'WEO18'!$D:$D,0)-1+Growth!$V$10-1,COLUMN(W:W)-COLUMN($R:$R))</f>
        <v>90.668000000000006</v>
      </c>
      <c r="X22" s="58">
        <f ca="1">OFFSET('WEO18'!$I$1,MATCH($B22,'WEO18'!$D:$D,0)-1+Growth!$V$10-1,COLUMN(X:X)-COLUMN($R:$R))</f>
        <v>92.152000000000001</v>
      </c>
      <c r="Y22" s="58">
        <f ca="1">OFFSET('WEO18'!$I$1,MATCH($B22,'WEO18'!$D:$D,0)-1+Growth!$V$10-1,COLUMN(Y:Y)-COLUMN($R:$R))</f>
        <v>95.210999999999999</v>
      </c>
      <c r="Z22" s="58">
        <f ca="1">OFFSET('WEO18'!$I$1,MATCH($B22,'WEO18'!$D:$D,0)-1+Growth!$V$10-1,COLUMN(Z:Z)-COLUMN($R:$R))</f>
        <v>102.47799999999999</v>
      </c>
      <c r="AA22" s="58">
        <f ca="1">OFFSET('WEO18'!$I$1,MATCH($B22,'WEO18'!$D:$D,0)-1+Growth!$V$10-1,COLUMN(AA:AA)-COLUMN($R:$R))</f>
        <v>107.95</v>
      </c>
      <c r="AB22" s="58">
        <f ca="1">OFFSET('WEO18'!$I$1,MATCH($B22,'WEO18'!$D:$D,0)-1+Growth!$V$10-1,COLUMN(AB:AB)-COLUMN($R:$R))</f>
        <v>115.127</v>
      </c>
      <c r="AC22" s="58">
        <f ca="1">OFFSET('WEO18'!$I$1,MATCH($B22,'WEO18'!$D:$D,0)-1+Growth!$V$10-1,COLUMN(AC:AC)-COLUMN($R:$R))</f>
        <v>124.176</v>
      </c>
      <c r="AD22" s="58">
        <f ca="1">OFFSET('WEO18'!$I$1,MATCH($B22,'WEO18'!$D:$D,0)-1+Growth!$V$10-1,COLUMN(AD:AD)-COLUMN($R:$R))</f>
        <v>128.36000000000001</v>
      </c>
      <c r="AE22" s="58">
        <f ca="1">OFFSET('WEO18'!$I$1,MATCH($B22,'WEO18'!$D:$D,0)-1+Growth!$V$10-1,COLUMN(AE:AE)-COLUMN($R:$R))</f>
        <v>132.37799999999999</v>
      </c>
      <c r="AF22" s="58">
        <f ca="1">OFFSET('WEO18'!$I$1,MATCH($B22,'WEO18'!$D:$D,0)-1+Growth!$V$10-1,COLUMN(AF:AF)-COLUMN($R:$R))</f>
        <v>131.46799999999999</v>
      </c>
      <c r="AG22" s="58">
        <f ca="1">OFFSET('WEO18'!$I$1,MATCH($B22,'WEO18'!$D:$D,0)-1+Growth!$V$10-1,COLUMN(AG:AG)-COLUMN($R:$R))</f>
        <v>133.42599999999999</v>
      </c>
      <c r="AH22" s="58">
        <f ca="1">OFFSET('WEO18'!$I$1,MATCH($B22,'WEO18'!$D:$D,0)-1+Growth!$V$10-1,COLUMN(AH:AH)-COLUMN($R:$R))</f>
        <v>136.505</v>
      </c>
      <c r="AI22" s="58">
        <f ca="1">OFFSET('WEO18'!$I$1,MATCH($B22,'WEO18'!$D:$D,0)-1+Growth!$V$10-1,COLUMN(AI:AI)-COLUMN($R:$R))</f>
        <v>141.27799999999999</v>
      </c>
      <c r="AJ22" s="58">
        <f ca="1">OFFSET('WEO18'!$I$1,MATCH($B22,'WEO18'!$D:$D,0)-1+Growth!$V$10-1,COLUMN(AJ:AJ)-COLUMN($R:$R))</f>
        <v>147.53100000000001</v>
      </c>
      <c r="AK22" s="58">
        <f ca="1">OFFSET('WEO18'!$I$1,MATCH($B22,'WEO18'!$D:$D,0)-1+Growth!$V$10-1,COLUMN(AK:AK)-COLUMN($R:$R))</f>
        <v>154.6</v>
      </c>
      <c r="AL22" s="58">
        <f ca="1">OFFSET('WEO18'!$I$1,MATCH($B22,'WEO18'!$D:$D,0)-1+Growth!$V$10-1,COLUMN(AL:AL)-COLUMN($R:$R))</f>
        <v>160.61199999999999</v>
      </c>
      <c r="AM22" s="58">
        <f ca="1">OFFSET('WEO18'!$I$1,MATCH($B22,'WEO18'!$D:$D,0)-1+Growth!$V$10-1,COLUMN(AM:AM)-COLUMN($R:$R))</f>
        <v>166.69499999999999</v>
      </c>
      <c r="AN22" s="58">
        <f ca="1">OFFSET('WEO18'!$I$1,MATCH($B22,'WEO18'!$D:$D,0)-1+Growth!$V$10-1,COLUMN(AN:AN)-COLUMN($R:$R))</f>
        <v>169.934</v>
      </c>
      <c r="AO22" s="58">
        <f ca="1">OFFSET('WEO18'!$I$1,MATCH($B22,'WEO18'!$D:$D,0)-1+Growth!$V$10-1,COLUMN(AO:AO)-COLUMN($R:$R))</f>
        <v>171.24100000000001</v>
      </c>
      <c r="AP22" s="58">
        <f ca="1">OFFSET('WEO18'!$I$1,MATCH($B22,'WEO18'!$D:$D,0)-1+Growth!$V$10-1,COLUMN(AP:AP)-COLUMN($R:$R))</f>
        <v>169.64099999999999</v>
      </c>
      <c r="AQ22" s="58">
        <f ca="1">OFFSET('WEO18'!$I$1,MATCH($B22,'WEO18'!$D:$D,0)-1+Growth!$V$10-1,COLUMN(AQ:AQ)-COLUMN($R:$R))</f>
        <v>172.714</v>
      </c>
      <c r="AR22" s="58">
        <f ca="1">OFFSET('WEO18'!$I$1,MATCH($B22,'WEO18'!$D:$D,0)-1+Growth!$V$10-1,COLUMN(AR:AR)-COLUMN($R:$R))</f>
        <v>174.03800000000001</v>
      </c>
      <c r="AS22" s="58">
        <f ca="1">OFFSET('WEO18'!$I$1,MATCH($B22,'WEO18'!$D:$D,0)-1+Growth!$V$10-1,COLUMN(AS:AS)-COLUMN($R:$R))</f>
        <v>176.74100000000001</v>
      </c>
      <c r="AT22" s="58">
        <f ca="1">OFFSET('WEO18'!$I$1,MATCH($B22,'WEO18'!$D:$D,0)-1+Growth!$V$10-1,COLUMN(AT:AT)-COLUMN($R:$R))</f>
        <v>181.14599999999999</v>
      </c>
      <c r="AU22" s="58">
        <f ca="1">OFFSET('WEO18'!$I$1,MATCH($B22,'WEO18'!$D:$D,0)-1+Growth!$V$10-1,COLUMN(AU:AU)-COLUMN($R:$R))</f>
        <v>181.50700000000001</v>
      </c>
      <c r="AV22" s="58">
        <f ca="1">OFFSET('WEO18'!$I$1,MATCH($B22,'WEO18'!$D:$D,0)-1+Growth!$V$10-1,COLUMN(AV:AV)-COLUMN($R:$R))</f>
        <v>176.101</v>
      </c>
      <c r="AW22" s="58">
        <f ca="1">OFFSET('WEO18'!$I$1,MATCH($B22,'WEO18'!$D:$D,0)-1+Growth!$V$10-1,COLUMN(AW:AW)-COLUMN($R:$R))</f>
        <v>179.44499999999999</v>
      </c>
      <c r="AX22" s="58">
        <f ca="1">OFFSET('WEO18'!$I$1,MATCH($B22,'WEO18'!$D:$D,0)-1+Growth!$V$10-1,COLUMN(AX:AX)-COLUMN($R:$R))</f>
        <v>176.167</v>
      </c>
      <c r="AY22" s="58">
        <f ca="1">OFFSET('WEO18'!$I$1,MATCH($B22,'WEO18'!$D:$D,0)-1+Growth!$V$10-1,COLUMN(AY:AY)-COLUMN($R:$R))</f>
        <v>169.07</v>
      </c>
      <c r="AZ22" s="58">
        <f ca="1">OFFSET('WEO18'!$I$1,MATCH($B22,'WEO18'!$D:$D,0)-1+Growth!$V$10-1,COLUMN(AZ:AZ)-COLUMN($R:$R))</f>
        <v>167.15899999999999</v>
      </c>
      <c r="BA22" s="58">
        <f ca="1">OFFSET('WEO18'!$I$1,MATCH($B22,'WEO18'!$D:$D,0)-1+Growth!$V$10-1,COLUMN(BA:BA)-COLUMN($R:$R))</f>
        <v>168.65299999999999</v>
      </c>
      <c r="BB22" s="58">
        <f ca="1">OFFSET('WEO18'!$I$1,MATCH($B22,'WEO18'!$D:$D,0)-1+Growth!$V$10-1,COLUMN(BB:BB)-COLUMN($R:$R))</f>
        <v>171.72499999999999</v>
      </c>
      <c r="BC22" s="58">
        <f ca="1">OFFSET('WEO18'!$I$1,MATCH($B22,'WEO18'!$D:$D,0)-1+Growth!$V$10-1,COLUMN(BC:BC)-COLUMN($R:$R))</f>
        <v>174.506</v>
      </c>
      <c r="BD22" s="58">
        <f ca="1">OFFSET('WEO18'!$I$1,MATCH($B22,'WEO18'!$D:$D,0)-1+Growth!$V$10-1,COLUMN(BD:BD)-COLUMN($R:$R))</f>
        <v>179.173</v>
      </c>
    </row>
    <row r="23" spans="1:56" x14ac:dyDescent="0.2">
      <c r="B23" s="9" t="s">
        <v>50</v>
      </c>
      <c r="C23" s="72">
        <f t="shared" ca="1" si="1"/>
        <v>3.5325058740095748E-2</v>
      </c>
      <c r="D23" s="63">
        <f ca="1">OFFSET(Rating!$K$1,MATCH($B23,Rating!J:J,0)-1,0)</f>
        <v>10.927</v>
      </c>
      <c r="E23" s="63">
        <f ca="1">OFFSET(Rating!$O$1,MATCH($B23,Rating!N:N,0)-1,0)</f>
        <v>284.16500000000002</v>
      </c>
      <c r="F23" s="64">
        <f ca="1">OFFSET(Rating!$S$1,MATCH($B23,Rating!R:R,0)-1,0)</f>
        <v>26006.226999999999</v>
      </c>
      <c r="H23" s="2">
        <v>0.25</v>
      </c>
      <c r="I23" s="12">
        <v>0.04</v>
      </c>
      <c r="J23" s="11">
        <v>6.1015546892884132E-3</v>
      </c>
      <c r="K23" s="11">
        <v>3.3606557116383495E-3</v>
      </c>
      <c r="L23" s="11">
        <v>-3.7324898134665219E-3</v>
      </c>
      <c r="M23" s="2">
        <v>0.24374631578947373</v>
      </c>
      <c r="N23" s="2">
        <v>0.24666363636363633</v>
      </c>
      <c r="O23" s="2">
        <v>0.12578125000000001</v>
      </c>
      <c r="P23" s="26">
        <v>-1.4959307134451557E-2</v>
      </c>
      <c r="Q23" s="26">
        <v>2.6762996134481156E-2</v>
      </c>
      <c r="R23" s="26">
        <v>-3.8014981956686192E-2</v>
      </c>
      <c r="S23" s="58">
        <f ca="1">OFFSET('WEO18'!$I$1,MATCH($B23,'WEO18'!$D:$D,0)-1+Growth!$V$10-1,COLUMN(S:S)-COLUMN($R:$R))</f>
        <v>139.374</v>
      </c>
      <c r="T23" s="58">
        <f ca="1">OFFSET('WEO18'!$I$1,MATCH($B23,'WEO18'!$D:$D,0)-1+Growth!$V$10-1,COLUMN(T:T)-COLUMN($R:$R))</f>
        <v>137.20500000000001</v>
      </c>
      <c r="U23" s="58">
        <f ca="1">OFFSET('WEO18'!$I$1,MATCH($B23,'WEO18'!$D:$D,0)-1+Growth!$V$10-1,COLUMN(U:U)-COLUMN($R:$R))</f>
        <v>135.655</v>
      </c>
      <c r="V23" s="58">
        <f ca="1">OFFSET('WEO18'!$I$1,MATCH($B23,'WEO18'!$D:$D,0)-1+Growth!$V$10-1,COLUMN(V:V)-COLUMN($R:$R))</f>
        <v>134.19200000000001</v>
      </c>
      <c r="W23" s="58">
        <f ca="1">OFFSET('WEO18'!$I$1,MATCH($B23,'WEO18'!$D:$D,0)-1+Growth!$V$10-1,COLUMN(W:W)-COLUMN($R:$R))</f>
        <v>136.88499999999999</v>
      </c>
      <c r="X23" s="58">
        <f ca="1">OFFSET('WEO18'!$I$1,MATCH($B23,'WEO18'!$D:$D,0)-1+Growth!$V$10-1,COLUMN(X:X)-COLUMN($R:$R))</f>
        <v>140.32499999999999</v>
      </c>
      <c r="Y23" s="58">
        <f ca="1">OFFSET('WEO18'!$I$1,MATCH($B23,'WEO18'!$D:$D,0)-1+Growth!$V$10-1,COLUMN(Y:Y)-COLUMN($R:$R))</f>
        <v>141.047</v>
      </c>
      <c r="Z23" s="58">
        <f ca="1">OFFSET('WEO18'!$I$1,MATCH($B23,'WEO18'!$D:$D,0)-1+Growth!$V$10-1,COLUMN(Z:Z)-COLUMN($R:$R))</f>
        <v>137.864</v>
      </c>
      <c r="AA23" s="58">
        <f ca="1">OFFSET('WEO18'!$I$1,MATCH($B23,'WEO18'!$D:$D,0)-1+Growth!$V$10-1,COLUMN(AA:AA)-COLUMN($R:$R))</f>
        <v>143.77600000000001</v>
      </c>
      <c r="AB23" s="58">
        <f ca="1">OFFSET('WEO18'!$I$1,MATCH($B23,'WEO18'!$D:$D,0)-1+Growth!$V$10-1,COLUMN(AB:AB)-COLUMN($R:$R))</f>
        <v>149.238</v>
      </c>
      <c r="AC23" s="58">
        <f ca="1">OFFSET('WEO18'!$I$1,MATCH($B23,'WEO18'!$D:$D,0)-1+Growth!$V$10-1,COLUMN(AC:AC)-COLUMN($R:$R))</f>
        <v>149.238</v>
      </c>
      <c r="AD23" s="58">
        <f ca="1">OFFSET('WEO18'!$I$1,MATCH($B23,'WEO18'!$D:$D,0)-1+Growth!$V$10-1,COLUMN(AD:AD)-COLUMN($R:$R))</f>
        <v>153.86699999999999</v>
      </c>
      <c r="AE23" s="58">
        <f ca="1">OFFSET('WEO18'!$I$1,MATCH($B23,'WEO18'!$D:$D,0)-1+Growth!$V$10-1,COLUMN(AE:AE)-COLUMN($R:$R))</f>
        <v>154.94</v>
      </c>
      <c r="AF23" s="58">
        <f ca="1">OFFSET('WEO18'!$I$1,MATCH($B23,'WEO18'!$D:$D,0)-1+Growth!$V$10-1,COLUMN(AF:AF)-COLUMN($R:$R))</f>
        <v>152.46199999999999</v>
      </c>
      <c r="AG23" s="58">
        <f ca="1">OFFSET('WEO18'!$I$1,MATCH($B23,'WEO18'!$D:$D,0)-1+Growth!$V$10-1,COLUMN(AG:AG)-COLUMN($R:$R))</f>
        <v>155.511</v>
      </c>
      <c r="AH23" s="58">
        <f ca="1">OFFSET('WEO18'!$I$1,MATCH($B23,'WEO18'!$D:$D,0)-1+Growth!$V$10-1,COLUMN(AH:AH)-COLUMN($R:$R))</f>
        <v>158.77699999999999</v>
      </c>
      <c r="AI23" s="58">
        <f ca="1">OFFSET('WEO18'!$I$1,MATCH($B23,'WEO18'!$D:$D,0)-1+Growth!$V$10-1,COLUMN(AI:AI)-COLUMN($R:$R))</f>
        <v>163.322</v>
      </c>
      <c r="AJ23" s="58">
        <f ca="1">OFFSET('WEO18'!$I$1,MATCH($B23,'WEO18'!$D:$D,0)-1+Growth!$V$10-1,COLUMN(AJ:AJ)-COLUMN($R:$R))</f>
        <v>170.64500000000001</v>
      </c>
      <c r="AK23" s="58">
        <f ca="1">OFFSET('WEO18'!$I$1,MATCH($B23,'WEO18'!$D:$D,0)-1+Growth!$V$10-1,COLUMN(AK:AK)-COLUMN($R:$R))</f>
        <v>177.292</v>
      </c>
      <c r="AL23" s="58">
        <f ca="1">OFFSET('WEO18'!$I$1,MATCH($B23,'WEO18'!$D:$D,0)-1+Growth!$V$10-1,COLUMN(AL:AL)-COLUMN($R:$R))</f>
        <v>182.738</v>
      </c>
      <c r="AM23" s="58">
        <f ca="1">OFFSET('WEO18'!$I$1,MATCH($B23,'WEO18'!$D:$D,0)-1+Growth!$V$10-1,COLUMN(AM:AM)-COLUMN($R:$R))</f>
        <v>189.90100000000001</v>
      </c>
      <c r="AN23" s="58">
        <f ca="1">OFFSET('WEO18'!$I$1,MATCH($B23,'WEO18'!$D:$D,0)-1+Growth!$V$10-1,COLUMN(AN:AN)-COLUMN($R:$R))</f>
        <v>197.74700000000001</v>
      </c>
      <c r="AO23" s="58">
        <f ca="1">OFFSET('WEO18'!$I$1,MATCH($B23,'WEO18'!$D:$D,0)-1+Growth!$V$10-1,COLUMN(AO:AO)-COLUMN($R:$R))</f>
        <v>205.50399999999999</v>
      </c>
      <c r="AP23" s="58">
        <f ca="1">OFFSET('WEO18'!$I$1,MATCH($B23,'WEO18'!$D:$D,0)-1+Growth!$V$10-1,COLUMN(AP:AP)-COLUMN($R:$R))</f>
        <v>217.41200000000001</v>
      </c>
      <c r="AQ23" s="58">
        <f ca="1">OFFSET('WEO18'!$I$1,MATCH($B23,'WEO18'!$D:$D,0)-1+Growth!$V$10-1,COLUMN(AQ:AQ)-COLUMN($R:$R))</f>
        <v>228.41499999999999</v>
      </c>
      <c r="AR23" s="58">
        <f ca="1">OFFSET('WEO18'!$I$1,MATCH($B23,'WEO18'!$D:$D,0)-1+Growth!$V$10-1,COLUMN(AR:AR)-COLUMN($R:$R))</f>
        <v>229.78200000000001</v>
      </c>
      <c r="AS23" s="58">
        <f ca="1">OFFSET('WEO18'!$I$1,MATCH($B23,'WEO18'!$D:$D,0)-1+Growth!$V$10-1,COLUMN(AS:AS)-COLUMN($R:$R))</f>
        <v>242.77099999999999</v>
      </c>
      <c r="AT23" s="58">
        <f ca="1">OFFSET('WEO18'!$I$1,MATCH($B23,'WEO18'!$D:$D,0)-1+Growth!$V$10-1,COLUMN(AT:AT)-COLUMN($R:$R))</f>
        <v>250.71799999999999</v>
      </c>
      <c r="AU23" s="58">
        <f ca="1">OFFSET('WEO18'!$I$1,MATCH($B23,'WEO18'!$D:$D,0)-1+Growth!$V$10-1,COLUMN(AU:AU)-COLUMN($R:$R))</f>
        <v>249.87799999999999</v>
      </c>
      <c r="AV23" s="58">
        <f ca="1">OFFSET('WEO18'!$I$1,MATCH($B23,'WEO18'!$D:$D,0)-1+Growth!$V$10-1,COLUMN(AV:AV)-COLUMN($R:$R))</f>
        <v>239.13200000000001</v>
      </c>
      <c r="AW23" s="58">
        <f ca="1">OFFSET('WEO18'!$I$1,MATCH($B23,'WEO18'!$D:$D,0)-1+Growth!$V$10-1,COLUMN(AW:AW)-COLUMN($R:$R))</f>
        <v>226.03100000000001</v>
      </c>
      <c r="AX23" s="58">
        <f ca="1">OFFSET('WEO18'!$I$1,MATCH($B23,'WEO18'!$D:$D,0)-1+Growth!$V$10-1,COLUMN(AX:AX)-COLUMN($R:$R))</f>
        <v>205.38900000000001</v>
      </c>
      <c r="AY23" s="58">
        <f ca="1">OFFSET('WEO18'!$I$1,MATCH($B23,'WEO18'!$D:$D,0)-1+Growth!$V$10-1,COLUMN(AY:AY)-COLUMN($R:$R))</f>
        <v>190.39500000000001</v>
      </c>
      <c r="AZ23" s="58">
        <f ca="1">OFFSET('WEO18'!$I$1,MATCH($B23,'WEO18'!$D:$D,0)-1+Growth!$V$10-1,COLUMN(AZ:AZ)-COLUMN($R:$R))</f>
        <v>184.22300000000001</v>
      </c>
      <c r="BA23" s="58">
        <f ca="1">OFFSET('WEO18'!$I$1,MATCH($B23,'WEO18'!$D:$D,0)-1+Growth!$V$10-1,COLUMN(BA:BA)-COLUMN($R:$R))</f>
        <v>185.58600000000001</v>
      </c>
      <c r="BB23" s="58">
        <f ca="1">OFFSET('WEO18'!$I$1,MATCH($B23,'WEO18'!$D:$D,0)-1+Growth!$V$10-1,COLUMN(BB:BB)-COLUMN($R:$R))</f>
        <v>185.047</v>
      </c>
      <c r="BC23" s="58">
        <f ca="1">OFFSET('WEO18'!$I$1,MATCH($B23,'WEO18'!$D:$D,0)-1+Growth!$V$10-1,COLUMN(BC:BC)-COLUMN($R:$R))</f>
        <v>184.595</v>
      </c>
      <c r="BD23" s="58">
        <f ca="1">OFFSET('WEO18'!$I$1,MATCH($B23,'WEO18'!$D:$D,0)-1+Growth!$V$10-1,COLUMN(BD:BD)-COLUMN($R:$R))</f>
        <v>187.089</v>
      </c>
    </row>
    <row r="24" spans="1:56" x14ac:dyDescent="0.2">
      <c r="B24" s="9" t="s">
        <v>158</v>
      </c>
      <c r="C24" s="72">
        <f t="shared" ca="1" si="1"/>
        <v>0.10030845456974231</v>
      </c>
      <c r="D24" s="63">
        <f ca="1">OFFSET(Rating!$K$1,MATCH($B24,Rating!J:J,0)-1,0)</f>
        <v>0.85799999999999998</v>
      </c>
      <c r="E24" s="63">
        <f ca="1">OFFSET(Rating!$O$1,MATCH($B24,Rating!N:N,0)-1,0)</f>
        <v>27.388999999999999</v>
      </c>
      <c r="F24" s="64">
        <f ca="1">OFFSET(Rating!$S$1,MATCH($B24,Rating!R:R,0)-1,0)</f>
        <v>31921.556</v>
      </c>
      <c r="H24" s="2">
        <v>0.25</v>
      </c>
      <c r="I24" s="12">
        <v>0.04</v>
      </c>
      <c r="J24" s="11">
        <v>1.5804968707099798E-2</v>
      </c>
      <c r="K24" s="11">
        <v>1.5218456164061811E-2</v>
      </c>
      <c r="L24" s="11">
        <v>8.5242347232270532E-3</v>
      </c>
      <c r="M24" s="2">
        <v>0.35974368421052627</v>
      </c>
      <c r="N24" s="2">
        <v>0.22417363636363641</v>
      </c>
      <c r="O24" s="2">
        <v>0.16084625</v>
      </c>
      <c r="P24" s="26">
        <v>1.4574270590281845E-2</v>
      </c>
      <c r="Q24" s="26">
        <v>2.4545997996638876E-2</v>
      </c>
      <c r="R24" s="26">
        <v>-1.8206678261070461E-2</v>
      </c>
      <c r="S24" s="58">
        <f ca="1">OFFSET('WEO18'!$I$1,MATCH($B24,'WEO18'!$D:$D,0)-1+Growth!$V$10-1,COLUMN(S:S)-COLUMN($R:$R))</f>
        <v>4.3339999999999996</v>
      </c>
      <c r="T24" s="58">
        <f ca="1">OFFSET('WEO18'!$I$1,MATCH($B24,'WEO18'!$D:$D,0)-1+Growth!$V$10-1,COLUMN(T:T)-COLUMN($R:$R))</f>
        <v>4.4660000000000002</v>
      </c>
      <c r="U24" s="58">
        <f ca="1">OFFSET('WEO18'!$I$1,MATCH($B24,'WEO18'!$D:$D,0)-1+Growth!$V$10-1,COLUMN(U:U)-COLUMN($R:$R))</f>
        <v>4.7469999999999999</v>
      </c>
      <c r="V24" s="58">
        <f ca="1">OFFSET('WEO18'!$I$1,MATCH($B24,'WEO18'!$D:$D,0)-1+Growth!$V$10-1,COLUMN(V:V)-COLUMN($R:$R))</f>
        <v>4.9980000000000002</v>
      </c>
      <c r="W24" s="58">
        <f ca="1">OFFSET('WEO18'!$I$1,MATCH($B24,'WEO18'!$D:$D,0)-1+Growth!$V$10-1,COLUMN(W:W)-COLUMN($R:$R))</f>
        <v>5.44</v>
      </c>
      <c r="X24" s="58">
        <f ca="1">OFFSET('WEO18'!$I$1,MATCH($B24,'WEO18'!$D:$D,0)-1+Growth!$V$10-1,COLUMN(X:X)-COLUMN($R:$R))</f>
        <v>5.6980000000000004</v>
      </c>
      <c r="Y24" s="58">
        <f ca="1">OFFSET('WEO18'!$I$1,MATCH($B24,'WEO18'!$D:$D,0)-1+Growth!$V$10-1,COLUMN(Y:Y)-COLUMN($R:$R))</f>
        <v>5.9020000000000001</v>
      </c>
      <c r="Z24" s="58">
        <f ca="1">OFFSET('WEO18'!$I$1,MATCH($B24,'WEO18'!$D:$D,0)-1+Growth!$V$10-1,COLUMN(Z:Z)-COLUMN($R:$R))</f>
        <v>6.3239999999999998</v>
      </c>
      <c r="AA24" s="58">
        <f ca="1">OFFSET('WEO18'!$I$1,MATCH($B24,'WEO18'!$D:$D,0)-1+Growth!$V$10-1,COLUMN(AA:AA)-COLUMN($R:$R))</f>
        <v>6.85</v>
      </c>
      <c r="AB24" s="58">
        <f ca="1">OFFSET('WEO18'!$I$1,MATCH($B24,'WEO18'!$D:$D,0)-1+Growth!$V$10-1,COLUMN(AB:AB)-COLUMN($R:$R))</f>
        <v>7.4039999999999999</v>
      </c>
      <c r="AC24" s="58">
        <f ca="1">OFFSET('WEO18'!$I$1,MATCH($B24,'WEO18'!$D:$D,0)-1+Growth!$V$10-1,COLUMN(AC:AC)-COLUMN($R:$R))</f>
        <v>7.952</v>
      </c>
      <c r="AD24" s="58">
        <f ca="1">OFFSET('WEO18'!$I$1,MATCH($B24,'WEO18'!$D:$D,0)-1+Growth!$V$10-1,COLUMN(AD:AD)-COLUMN($R:$R))</f>
        <v>8.0109999999999992</v>
      </c>
      <c r="AE24" s="58">
        <f ca="1">OFFSET('WEO18'!$I$1,MATCH($B24,'WEO18'!$D:$D,0)-1+Growth!$V$10-1,COLUMN(AE:AE)-COLUMN($R:$R))</f>
        <v>8.7609999999999992</v>
      </c>
      <c r="AF24" s="58">
        <f ca="1">OFFSET('WEO18'!$I$1,MATCH($B24,'WEO18'!$D:$D,0)-1+Growth!$V$10-1,COLUMN(AF:AF)-COLUMN($R:$R))</f>
        <v>8.8219999999999992</v>
      </c>
      <c r="AG24" s="58">
        <f ca="1">OFFSET('WEO18'!$I$1,MATCH($B24,'WEO18'!$D:$D,0)-1+Growth!$V$10-1,COLUMN(AG:AG)-COLUMN($R:$R))</f>
        <v>9.343</v>
      </c>
      <c r="AH24" s="58">
        <f ca="1">OFFSET('WEO18'!$I$1,MATCH($B24,'WEO18'!$D:$D,0)-1+Growth!$V$10-1,COLUMN(AH:AH)-COLUMN($R:$R))</f>
        <v>10.27</v>
      </c>
      <c r="AI24" s="58">
        <f ca="1">OFFSET('WEO18'!$I$1,MATCH($B24,'WEO18'!$D:$D,0)-1+Growth!$V$10-1,COLUMN(AI:AI)-COLUMN($R:$R))</f>
        <v>10.407</v>
      </c>
      <c r="AJ24" s="58">
        <f ca="1">OFFSET('WEO18'!$I$1,MATCH($B24,'WEO18'!$D:$D,0)-1+Growth!$V$10-1,COLUMN(AJ:AJ)-COLUMN($R:$R))</f>
        <v>10.673</v>
      </c>
      <c r="AK24" s="58">
        <f ca="1">OFFSET('WEO18'!$I$1,MATCH($B24,'WEO18'!$D:$D,0)-1+Growth!$V$10-1,COLUMN(AK:AK)-COLUMN($R:$R))</f>
        <v>11.231999999999999</v>
      </c>
      <c r="AL24" s="58">
        <f ca="1">OFFSET('WEO18'!$I$1,MATCH($B24,'WEO18'!$D:$D,0)-1+Growth!$V$10-1,COLUMN(AL:AL)-COLUMN($R:$R))</f>
        <v>11.775</v>
      </c>
      <c r="AM24" s="58">
        <f ca="1">OFFSET('WEO18'!$I$1,MATCH($B24,'WEO18'!$D:$D,0)-1+Growth!$V$10-1,COLUMN(AM:AM)-COLUMN($R:$R))</f>
        <v>12.449</v>
      </c>
      <c r="AN24" s="58">
        <f ca="1">OFFSET('WEO18'!$I$1,MATCH($B24,'WEO18'!$D:$D,0)-1+Growth!$V$10-1,COLUMN(AN:AN)-COLUMN($R:$R))</f>
        <v>12.897</v>
      </c>
      <c r="AO24" s="58">
        <f ca="1">OFFSET('WEO18'!$I$1,MATCH($B24,'WEO18'!$D:$D,0)-1+Growth!$V$10-1,COLUMN(AO:AO)-COLUMN($R:$R))</f>
        <v>13.336</v>
      </c>
      <c r="AP24" s="58">
        <f ca="1">OFFSET('WEO18'!$I$1,MATCH($B24,'WEO18'!$D:$D,0)-1+Growth!$V$10-1,COLUMN(AP:AP)-COLUMN($R:$R))</f>
        <v>13.666</v>
      </c>
      <c r="AQ24" s="58">
        <f ca="1">OFFSET('WEO18'!$I$1,MATCH($B24,'WEO18'!$D:$D,0)-1+Growth!$V$10-1,COLUMN(AQ:AQ)-COLUMN($R:$R))</f>
        <v>14.29</v>
      </c>
      <c r="AR24" s="58">
        <f ca="1">OFFSET('WEO18'!$I$1,MATCH($B24,'WEO18'!$D:$D,0)-1+Growth!$V$10-1,COLUMN(AR:AR)-COLUMN($R:$R))</f>
        <v>14.821999999999999</v>
      </c>
      <c r="AS24" s="58">
        <f ca="1">OFFSET('WEO18'!$I$1,MATCH($B24,'WEO18'!$D:$D,0)-1+Growth!$V$10-1,COLUMN(AS:AS)-COLUMN($R:$R))</f>
        <v>15.491</v>
      </c>
      <c r="AT24" s="58">
        <f ca="1">OFFSET('WEO18'!$I$1,MATCH($B24,'WEO18'!$D:$D,0)-1+Growth!$V$10-1,COLUMN(AT:AT)-COLUMN($R:$R))</f>
        <v>16.238</v>
      </c>
      <c r="AU24" s="58">
        <f ca="1">OFFSET('WEO18'!$I$1,MATCH($B24,'WEO18'!$D:$D,0)-1+Growth!$V$10-1,COLUMN(AU:AU)-COLUMN($R:$R))</f>
        <v>16.864999999999998</v>
      </c>
      <c r="AV24" s="58">
        <f ca="1">OFFSET('WEO18'!$I$1,MATCH($B24,'WEO18'!$D:$D,0)-1+Growth!$V$10-1,COLUMN(AV:AV)-COLUMN($R:$R))</f>
        <v>16.565999999999999</v>
      </c>
      <c r="AW24" s="58">
        <f ca="1">OFFSET('WEO18'!$I$1,MATCH($B24,'WEO18'!$D:$D,0)-1+Growth!$V$10-1,COLUMN(AW:AW)-COLUMN($R:$R))</f>
        <v>16.785</v>
      </c>
      <c r="AX24" s="58">
        <f ca="1">OFFSET('WEO18'!$I$1,MATCH($B24,'WEO18'!$D:$D,0)-1+Growth!$V$10-1,COLUMN(AX:AX)-COLUMN($R:$R))</f>
        <v>16.838000000000001</v>
      </c>
      <c r="AY24" s="58">
        <f ca="1">OFFSET('WEO18'!$I$1,MATCH($B24,'WEO18'!$D:$D,0)-1+Growth!$V$10-1,COLUMN(AY:AY)-COLUMN($R:$R))</f>
        <v>16.324000000000002</v>
      </c>
      <c r="AZ24" s="58">
        <f ca="1">OFFSET('WEO18'!$I$1,MATCH($B24,'WEO18'!$D:$D,0)-1+Growth!$V$10-1,COLUMN(AZ:AZ)-COLUMN($R:$R))</f>
        <v>15.355</v>
      </c>
      <c r="BA24" s="58">
        <f ca="1">OFFSET('WEO18'!$I$1,MATCH($B24,'WEO18'!$D:$D,0)-1+Growth!$V$10-1,COLUMN(BA:BA)-COLUMN($R:$R))</f>
        <v>15.138999999999999</v>
      </c>
      <c r="BB24" s="58">
        <f ca="1">OFFSET('WEO18'!$I$1,MATCH($B24,'WEO18'!$D:$D,0)-1+Growth!$V$10-1,COLUMN(BB:BB)-COLUMN($R:$R))</f>
        <v>15.439</v>
      </c>
      <c r="BC24" s="58">
        <f ca="1">OFFSET('WEO18'!$I$1,MATCH($B24,'WEO18'!$D:$D,0)-1+Growth!$V$10-1,COLUMN(BC:BC)-COLUMN($R:$R))</f>
        <v>15.907</v>
      </c>
      <c r="BD24" s="58">
        <f ca="1">OFFSET('WEO18'!$I$1,MATCH($B24,'WEO18'!$D:$D,0)-1+Growth!$V$10-1,COLUMN(BD:BD)-COLUMN($R:$R))</f>
        <v>16.52</v>
      </c>
    </row>
    <row r="25" spans="1:56" x14ac:dyDescent="0.2">
      <c r="B25" s="9" t="s">
        <v>27</v>
      </c>
      <c r="C25" s="72">
        <f t="shared" ca="1" si="1"/>
        <v>0.11771596424925222</v>
      </c>
      <c r="D25" s="63">
        <f ca="1">OFFSET(Rating!$K$1,MATCH($B25,Rating!J:J,0)-1,0)</f>
        <v>8.2119999999999997</v>
      </c>
      <c r="E25" s="63">
        <f ca="1">OFFSET(Rating!$O$1,MATCH($B25,Rating!N:N,0)-1,0)</f>
        <v>275.31900000000002</v>
      </c>
      <c r="F25" s="64">
        <f ca="1">OFFSET(Rating!$S$1,MATCH($B25,Rating!R:R,0)-1,0)</f>
        <v>33526.144999999997</v>
      </c>
      <c r="H25" s="2">
        <v>0.25</v>
      </c>
      <c r="I25" s="12">
        <v>0.04</v>
      </c>
      <c r="J25" s="11">
        <v>2.3616365178904974E-2</v>
      </c>
      <c r="K25" s="11">
        <v>2.0781707213884504E-2</v>
      </c>
      <c r="L25" s="11">
        <v>1.9163410242766021E-2</v>
      </c>
      <c r="M25" s="2">
        <v>0.21809263157894737</v>
      </c>
      <c r="N25" s="2">
        <v>0.20846181818181819</v>
      </c>
      <c r="O25" s="2">
        <v>0.20153500000000002</v>
      </c>
      <c r="P25" s="26">
        <v>5.0433562181027812E-3</v>
      </c>
      <c r="Q25" s="26">
        <v>1.5345432418406956E-2</v>
      </c>
      <c r="R25" s="26">
        <v>1.6318221914326841E-2</v>
      </c>
      <c r="S25" s="58">
        <f ca="1">OFFSET('WEO18'!$I$1,MATCH($B25,'WEO18'!$D:$D,0)-1+Growth!$V$10-1,COLUMN(S:S)-COLUMN($R:$R))</f>
        <v>279.15499999999997</v>
      </c>
      <c r="T25" s="58">
        <f ca="1">OFFSET('WEO18'!$I$1,MATCH($B25,'WEO18'!$D:$D,0)-1+Growth!$V$10-1,COLUMN(T:T)-COLUMN($R:$R))</f>
        <v>292.33999999999997</v>
      </c>
      <c r="U25" s="58">
        <f ca="1">OFFSET('WEO18'!$I$1,MATCH($B25,'WEO18'!$D:$D,0)-1+Growth!$V$10-1,COLUMN(U:U)-COLUMN($R:$R))</f>
        <v>296.505</v>
      </c>
      <c r="V25" s="58">
        <f ca="1">OFFSET('WEO18'!$I$1,MATCH($B25,'WEO18'!$D:$D,0)-1+Growth!$V$10-1,COLUMN(V:V)-COLUMN($R:$R))</f>
        <v>304.17200000000003</v>
      </c>
      <c r="W25" s="58">
        <f ca="1">OFFSET('WEO18'!$I$1,MATCH($B25,'WEO18'!$D:$D,0)-1+Growth!$V$10-1,COLUMN(W:W)-COLUMN($R:$R))</f>
        <v>310.89499999999998</v>
      </c>
      <c r="X25" s="58">
        <f ca="1">OFFSET('WEO18'!$I$1,MATCH($B25,'WEO18'!$D:$D,0)-1+Growth!$V$10-1,COLUMN(X:X)-COLUMN($R:$R))</f>
        <v>324.733</v>
      </c>
      <c r="Y25" s="58">
        <f ca="1">OFFSET('WEO18'!$I$1,MATCH($B25,'WEO18'!$D:$D,0)-1+Growth!$V$10-1,COLUMN(Y:Y)-COLUMN($R:$R))</f>
        <v>336.26299999999998</v>
      </c>
      <c r="Z25" s="58">
        <f ca="1">OFFSET('WEO18'!$I$1,MATCH($B25,'WEO18'!$D:$D,0)-1+Growth!$V$10-1,COLUMN(Z:Z)-COLUMN($R:$R))</f>
        <v>361.45</v>
      </c>
      <c r="AA25" s="58">
        <f ca="1">OFFSET('WEO18'!$I$1,MATCH($B25,'WEO18'!$D:$D,0)-1+Growth!$V$10-1,COLUMN(AA:AA)-COLUMN($R:$R))</f>
        <v>374.33199999999999</v>
      </c>
      <c r="AB25" s="58">
        <f ca="1">OFFSET('WEO18'!$I$1,MATCH($B25,'WEO18'!$D:$D,0)-1+Growth!$V$10-1,COLUMN(AB:AB)-COLUMN($R:$R))</f>
        <v>379.64400000000001</v>
      </c>
      <c r="AC25" s="58">
        <f ca="1">OFFSET('WEO18'!$I$1,MATCH($B25,'WEO18'!$D:$D,0)-1+Growth!$V$10-1,COLUMN(AC:AC)-COLUMN($R:$R))</f>
        <v>404.82600000000002</v>
      </c>
      <c r="AD25" s="58">
        <f ca="1">OFFSET('WEO18'!$I$1,MATCH($B25,'WEO18'!$D:$D,0)-1+Growth!$V$10-1,COLUMN(AD:AD)-COLUMN($R:$R))</f>
        <v>423.51900000000001</v>
      </c>
      <c r="AE25" s="58">
        <f ca="1">OFFSET('WEO18'!$I$1,MATCH($B25,'WEO18'!$D:$D,0)-1+Growth!$V$10-1,COLUMN(AE:AE)-COLUMN($R:$R))</f>
        <v>453.82100000000003</v>
      </c>
      <c r="AF25" s="58">
        <f ca="1">OFFSET('WEO18'!$I$1,MATCH($B25,'WEO18'!$D:$D,0)-1+Growth!$V$10-1,COLUMN(AF:AF)-COLUMN($R:$R))</f>
        <v>470.93599999999998</v>
      </c>
      <c r="AG25" s="58">
        <f ca="1">OFFSET('WEO18'!$I$1,MATCH($B25,'WEO18'!$D:$D,0)-1+Growth!$V$10-1,COLUMN(AG:AG)-COLUMN($R:$R))</f>
        <v>503.95299999999997</v>
      </c>
      <c r="AH25" s="58">
        <f ca="1">OFFSET('WEO18'!$I$1,MATCH($B25,'WEO18'!$D:$D,0)-1+Growth!$V$10-1,COLUMN(AH:AH)-COLUMN($R:$R))</f>
        <v>552.60400000000004</v>
      </c>
      <c r="AI25" s="58">
        <f ca="1">OFFSET('WEO18'!$I$1,MATCH($B25,'WEO18'!$D:$D,0)-1+Growth!$V$10-1,COLUMN(AI:AI)-COLUMN($R:$R))</f>
        <v>585.83500000000004</v>
      </c>
      <c r="AJ25" s="58">
        <f ca="1">OFFSET('WEO18'!$I$1,MATCH($B25,'WEO18'!$D:$D,0)-1+Growth!$V$10-1,COLUMN(AJ:AJ)-COLUMN($R:$R))</f>
        <v>609.51700000000005</v>
      </c>
      <c r="AK25" s="58">
        <f ca="1">OFFSET('WEO18'!$I$1,MATCH($B25,'WEO18'!$D:$D,0)-1+Growth!$V$10-1,COLUMN(AK:AK)-COLUMN($R:$R))</f>
        <v>634.88099999999997</v>
      </c>
      <c r="AL25" s="58">
        <f ca="1">OFFSET('WEO18'!$I$1,MATCH($B25,'WEO18'!$D:$D,0)-1+Growth!$V$10-1,COLUMN(AL:AL)-COLUMN($R:$R))</f>
        <v>657.245</v>
      </c>
      <c r="AM25" s="58">
        <f ca="1">OFFSET('WEO18'!$I$1,MATCH($B25,'WEO18'!$D:$D,0)-1+Growth!$V$10-1,COLUMN(AM:AM)-COLUMN($R:$R))</f>
        <v>715.16200000000003</v>
      </c>
      <c r="AN25" s="58">
        <f ca="1">OFFSET('WEO18'!$I$1,MATCH($B25,'WEO18'!$D:$D,0)-1+Growth!$V$10-1,COLUMN(AN:AN)-COLUMN($R:$R))</f>
        <v>715.82399999999996</v>
      </c>
      <c r="AO25" s="58">
        <f ca="1">OFFSET('WEO18'!$I$1,MATCH($B25,'WEO18'!$D:$D,0)-1+Growth!$V$10-1,COLUMN(AO:AO)-COLUMN($R:$R))</f>
        <v>714.60900000000004</v>
      </c>
      <c r="AP25" s="58">
        <f ca="1">OFFSET('WEO18'!$I$1,MATCH($B25,'WEO18'!$D:$D,0)-1+Growth!$V$10-1,COLUMN(AP:AP)-COLUMN($R:$R))</f>
        <v>722.60900000000004</v>
      </c>
      <c r="AQ25" s="58">
        <f ca="1">OFFSET('WEO18'!$I$1,MATCH($B25,'WEO18'!$D:$D,0)-1+Growth!$V$10-1,COLUMN(AQ:AQ)-COLUMN($R:$R))</f>
        <v>758.79200000000003</v>
      </c>
      <c r="AR25" s="58">
        <f ca="1">OFFSET('WEO18'!$I$1,MATCH($B25,'WEO18'!$D:$D,0)-1+Growth!$V$10-1,COLUMN(AR:AR)-COLUMN($R:$R))</f>
        <v>789.92100000000005</v>
      </c>
      <c r="AS25" s="58">
        <f ca="1">OFFSET('WEO18'!$I$1,MATCH($B25,'WEO18'!$D:$D,0)-1+Growth!$V$10-1,COLUMN(AS:AS)-COLUMN($R:$R))</f>
        <v>835.10699999999997</v>
      </c>
      <c r="AT25" s="58">
        <f ca="1">OFFSET('WEO18'!$I$1,MATCH($B25,'WEO18'!$D:$D,0)-1+Growth!$V$10-1,COLUMN(AT:AT)-COLUMN($R:$R))</f>
        <v>886.73099999999999</v>
      </c>
      <c r="AU25" s="58">
        <f ca="1">OFFSET('WEO18'!$I$1,MATCH($B25,'WEO18'!$D:$D,0)-1+Growth!$V$10-1,COLUMN(AU:AU)-COLUMN($R:$R))</f>
        <v>912.93100000000004</v>
      </c>
      <c r="AV25" s="58">
        <f ca="1">OFFSET('WEO18'!$I$1,MATCH($B25,'WEO18'!$D:$D,0)-1+Growth!$V$10-1,COLUMN(AV:AV)-COLUMN($R:$R))</f>
        <v>926.23299999999995</v>
      </c>
      <c r="AW25" s="58">
        <f ca="1">OFFSET('WEO18'!$I$1,MATCH($B25,'WEO18'!$D:$D,0)-1+Growth!$V$10-1,COLUMN(AW:AW)-COLUMN($R:$R))</f>
        <v>976.99099999999999</v>
      </c>
      <c r="AX25" s="58">
        <f ca="1">OFFSET('WEO18'!$I$1,MATCH($B25,'WEO18'!$D:$D,0)-1+Growth!$V$10-1,COLUMN(AX:AX)-COLUMN($R:$R))</f>
        <v>1027.953</v>
      </c>
      <c r="AY25" s="58">
        <f ca="1">OFFSET('WEO18'!$I$1,MATCH($B25,'WEO18'!$D:$D,0)-1+Growth!$V$10-1,COLUMN(AY:AY)-COLUMN($R:$R))</f>
        <v>1050.528</v>
      </c>
      <c r="AZ25" s="58">
        <f ca="1">OFFSET('WEO18'!$I$1,MATCH($B25,'WEO18'!$D:$D,0)-1+Growth!$V$10-1,COLUMN(AZ:AZ)-COLUMN($R:$R))</f>
        <v>1094.69</v>
      </c>
      <c r="BA25" s="58">
        <f ca="1">OFFSET('WEO18'!$I$1,MATCH($B25,'WEO18'!$D:$D,0)-1+Growth!$V$10-1,COLUMN(BA:BA)-COLUMN($R:$R))</f>
        <v>1132.7629999999999</v>
      </c>
      <c r="BB25" s="58">
        <f ca="1">OFFSET('WEO18'!$I$1,MATCH($B25,'WEO18'!$D:$D,0)-1+Growth!$V$10-1,COLUMN(BB:BB)-COLUMN($R:$R))</f>
        <v>1162.5329999999999</v>
      </c>
      <c r="BC25" s="58">
        <f ca="1">OFFSET('WEO18'!$I$1,MATCH($B25,'WEO18'!$D:$D,0)-1+Growth!$V$10-1,COLUMN(BC:BC)-COLUMN($R:$R))</f>
        <v>1208.585</v>
      </c>
      <c r="BD25" s="58">
        <f ca="1">OFFSET('WEO18'!$I$1,MATCH($B25,'WEO18'!$D:$D,0)-1+Growth!$V$10-1,COLUMN(BD:BD)-COLUMN($R:$R))</f>
        <v>1248.7180000000001</v>
      </c>
    </row>
    <row r="26" spans="1:56" x14ac:dyDescent="0.2">
      <c r="A26" s="1" t="s">
        <v>1997</v>
      </c>
      <c r="B26" s="9" t="s">
        <v>48</v>
      </c>
      <c r="C26" s="72">
        <f t="shared" ca="1" si="1"/>
        <v>6.8411342707961162E-2</v>
      </c>
      <c r="D26" s="63">
        <f ca="1">OFFSET(Rating!$K$1,MATCH($B26,Rating!J:J,0)-1,0)</f>
        <v>38.018000000000001</v>
      </c>
      <c r="E26" s="63">
        <f ca="1">OFFSET(Rating!$O$1,MATCH($B26,Rating!N:N,0)-1,0)</f>
        <v>961.30899999999997</v>
      </c>
      <c r="F26" s="64">
        <f ca="1">OFFSET(Rating!$S$1,MATCH($B26,Rating!R:R,0)-1,0)</f>
        <v>25285.733</v>
      </c>
      <c r="H26" s="2">
        <v>0.25</v>
      </c>
      <c r="I26" s="12">
        <v>0.04</v>
      </c>
      <c r="J26" s="11">
        <v>4.6433711983762116E-3</v>
      </c>
      <c r="K26" s="11">
        <v>-1.2398449270805134E-3</v>
      </c>
      <c r="L26" s="11">
        <v>-5.352738192497819E-4</v>
      </c>
      <c r="M26" s="2">
        <v>0.22297466666666665</v>
      </c>
      <c r="N26" s="2">
        <v>0.21776000000000001</v>
      </c>
      <c r="O26" s="2">
        <v>0.20513874999999998</v>
      </c>
      <c r="P26" s="26">
        <v>-1.6132966705808528E-2</v>
      </c>
      <c r="Q26" s="26">
        <v>5.5613781563579351E-2</v>
      </c>
      <c r="R26" s="26">
        <v>2.9272673528327017E-2</v>
      </c>
      <c r="S26" s="58">
        <f ca="1">OFFSET('WEO18'!$I$1,MATCH($B26,'WEO18'!$D:$D,0)-1+Growth!$V$10-1,COLUMN(S:S)-COLUMN($R:$R))</f>
        <v>693.81</v>
      </c>
      <c r="T26" s="58">
        <f ca="1">OFFSET('WEO18'!$I$1,MATCH($B26,'WEO18'!$D:$D,0)-1+Growth!$V$10-1,COLUMN(T:T)-COLUMN($R:$R))</f>
        <v>624.42899999999997</v>
      </c>
      <c r="U26" s="58">
        <f ca="1">OFFSET('WEO18'!$I$1,MATCH($B26,'WEO18'!$D:$D,0)-1+Growth!$V$10-1,COLUMN(U:U)-COLUMN($R:$R))</f>
        <v>594.16700000000003</v>
      </c>
      <c r="V26" s="58">
        <f ca="1">OFFSET('WEO18'!$I$1,MATCH($B26,'WEO18'!$D:$D,0)-1+Growth!$V$10-1,COLUMN(V:V)-COLUMN($R:$R))</f>
        <v>627.44100000000003</v>
      </c>
      <c r="W26" s="58">
        <f ca="1">OFFSET('WEO18'!$I$1,MATCH($B26,'WEO18'!$D:$D,0)-1+Growth!$V$10-1,COLUMN(W:W)-COLUMN($R:$R))</f>
        <v>625.14400000000001</v>
      </c>
      <c r="X26" s="58">
        <f ca="1">OFFSET('WEO18'!$I$1,MATCH($B26,'WEO18'!$D:$D,0)-1+Growth!$V$10-1,COLUMN(X:X)-COLUMN($R:$R))</f>
        <v>649.28499999999997</v>
      </c>
      <c r="Y26" s="58">
        <f ca="1">OFFSET('WEO18'!$I$1,MATCH($B26,'WEO18'!$D:$D,0)-1+Growth!$V$10-1,COLUMN(Y:Y)-COLUMN($R:$R))</f>
        <v>671.97400000000005</v>
      </c>
      <c r="Z26" s="58">
        <f ca="1">OFFSET('WEO18'!$I$1,MATCH($B26,'WEO18'!$D:$D,0)-1+Growth!$V$10-1,COLUMN(Z:Z)-COLUMN($R:$R))</f>
        <v>687.44</v>
      </c>
      <c r="AA26" s="58">
        <f ca="1">OFFSET('WEO18'!$I$1,MATCH($B26,'WEO18'!$D:$D,0)-1+Growth!$V$10-1,COLUMN(AA:AA)-COLUMN($R:$R))</f>
        <v>710.02499999999998</v>
      </c>
      <c r="AB26" s="58">
        <f ca="1">OFFSET('WEO18'!$I$1,MATCH($B26,'WEO18'!$D:$D,0)-1+Growth!$V$10-1,COLUMN(AB:AB)-COLUMN($R:$R))</f>
        <v>737.09100000000001</v>
      </c>
      <c r="AC26" s="58">
        <f ca="1">OFFSET('WEO18'!$I$1,MATCH($B26,'WEO18'!$D:$D,0)-1+Growth!$V$10-1,COLUMN(AC:AC)-COLUMN($R:$R))</f>
        <v>684.23599999999999</v>
      </c>
      <c r="AD26" s="58">
        <f ca="1">OFFSET('WEO18'!$I$1,MATCH($B26,'WEO18'!$D:$D,0)-1+Growth!$V$10-1,COLUMN(AD:AD)-COLUMN($R:$R))</f>
        <v>636.30200000000002</v>
      </c>
      <c r="AE26" s="58">
        <f ca="1">OFFSET('WEO18'!$I$1,MATCH($B26,'WEO18'!$D:$D,0)-1+Growth!$V$10-1,COLUMN(AE:AE)-COLUMN($R:$R))</f>
        <v>649.23699999999997</v>
      </c>
      <c r="AF26" s="58">
        <f ca="1">OFFSET('WEO18'!$I$1,MATCH($B26,'WEO18'!$D:$D,0)-1+Growth!$V$10-1,COLUMN(AF:AF)-COLUMN($R:$R))</f>
        <v>677.072</v>
      </c>
      <c r="AG26" s="58">
        <f ca="1">OFFSET('WEO18'!$I$1,MATCH($B26,'WEO18'!$D:$D,0)-1+Growth!$V$10-1,COLUMN(AG:AG)-COLUMN($R:$R))</f>
        <v>712.54300000000001</v>
      </c>
      <c r="AH26" s="58">
        <f ca="1">OFFSET('WEO18'!$I$1,MATCH($B26,'WEO18'!$D:$D,0)-1+Growth!$V$10-1,COLUMN(AH:AH)-COLUMN($R:$R))</f>
        <v>760.48199999999997</v>
      </c>
      <c r="AI26" s="58">
        <f ca="1">OFFSET('WEO18'!$I$1,MATCH($B26,'WEO18'!$D:$D,0)-1+Growth!$V$10-1,COLUMN(AI:AI)-COLUMN($R:$R))</f>
        <v>807.92899999999997</v>
      </c>
      <c r="AJ26" s="58">
        <f ca="1">OFFSET('WEO18'!$I$1,MATCH($B26,'WEO18'!$D:$D,0)-1+Growth!$V$10-1,COLUMN(AJ:AJ)-COLUMN($R:$R))</f>
        <v>865.18200000000002</v>
      </c>
      <c r="AK26" s="58">
        <f ca="1">OFFSET('WEO18'!$I$1,MATCH($B26,'WEO18'!$D:$D,0)-1+Growth!$V$10-1,COLUMN(AK:AK)-COLUMN($R:$R))</f>
        <v>908.28200000000004</v>
      </c>
      <c r="AL26" s="58">
        <f ca="1">OFFSET('WEO18'!$I$1,MATCH($B26,'WEO18'!$D:$D,0)-1+Growth!$V$10-1,COLUMN(AL:AL)-COLUMN($R:$R))</f>
        <v>949.375</v>
      </c>
      <c r="AM26" s="58">
        <f ca="1">OFFSET('WEO18'!$I$1,MATCH($B26,'WEO18'!$D:$D,0)-1+Growth!$V$10-1,COLUMN(AM:AM)-COLUMN($R:$R))</f>
        <v>989.81600000000003</v>
      </c>
      <c r="AN26" s="58">
        <f ca="1">OFFSET('WEO18'!$I$1,MATCH($B26,'WEO18'!$D:$D,0)-1+Growth!$V$10-1,COLUMN(AN:AN)-COLUMN($R:$R))</f>
        <v>1001.747</v>
      </c>
      <c r="AO26" s="58">
        <f ca="1">OFFSET('WEO18'!$I$1,MATCH($B26,'WEO18'!$D:$D,0)-1+Growth!$V$10-1,COLUMN(AO:AO)-COLUMN($R:$R))</f>
        <v>1016.206</v>
      </c>
      <c r="AP26" s="58">
        <f ca="1">OFFSET('WEO18'!$I$1,MATCH($B26,'WEO18'!$D:$D,0)-1+Growth!$V$10-1,COLUMN(AP:AP)-COLUMN($R:$R))</f>
        <v>1052.4090000000001</v>
      </c>
      <c r="AQ26" s="58">
        <f ca="1">OFFSET('WEO18'!$I$1,MATCH($B26,'WEO18'!$D:$D,0)-1+Growth!$V$10-1,COLUMN(AQ:AQ)-COLUMN($R:$R))</f>
        <v>1106.4559999999999</v>
      </c>
      <c r="AR26" s="58">
        <f ca="1">OFFSET('WEO18'!$I$1,MATCH($B26,'WEO18'!$D:$D,0)-1+Growth!$V$10-1,COLUMN(AR:AR)-COLUMN($R:$R))</f>
        <v>1145.1130000000001</v>
      </c>
      <c r="AS26" s="58">
        <f ca="1">OFFSET('WEO18'!$I$1,MATCH($B26,'WEO18'!$D:$D,0)-1+Growth!$V$10-1,COLUMN(AS:AS)-COLUMN($R:$R))</f>
        <v>1215.877</v>
      </c>
      <c r="AT26" s="58">
        <f ca="1">OFFSET('WEO18'!$I$1,MATCH($B26,'WEO18'!$D:$D,0)-1+Growth!$V$10-1,COLUMN(AT:AT)-COLUMN($R:$R))</f>
        <v>1301.412</v>
      </c>
      <c r="AU26" s="58">
        <f ca="1">OFFSET('WEO18'!$I$1,MATCH($B26,'WEO18'!$D:$D,0)-1+Growth!$V$10-1,COLUMN(AU:AU)-COLUMN($R:$R))</f>
        <v>1356.7180000000001</v>
      </c>
      <c r="AV26" s="58">
        <f ca="1">OFFSET('WEO18'!$I$1,MATCH($B26,'WEO18'!$D:$D,0)-1+Growth!$V$10-1,COLUMN(AV:AV)-COLUMN($R:$R))</f>
        <v>1394.981</v>
      </c>
      <c r="AW26" s="58">
        <f ca="1">OFFSET('WEO18'!$I$1,MATCH($B26,'WEO18'!$D:$D,0)-1+Growth!$V$10-1,COLUMN(AW:AW)-COLUMN($R:$R))</f>
        <v>1445.298</v>
      </c>
      <c r="AX26" s="58">
        <f ca="1">OFFSET('WEO18'!$I$1,MATCH($B26,'WEO18'!$D:$D,0)-1+Growth!$V$10-1,COLUMN(AX:AX)-COLUMN($R:$R))</f>
        <v>1517.8130000000001</v>
      </c>
      <c r="AY26" s="58">
        <f ca="1">OFFSET('WEO18'!$I$1,MATCH($B26,'WEO18'!$D:$D,0)-1+Growth!$V$10-1,COLUMN(AY:AY)-COLUMN($R:$R))</f>
        <v>1542.2170000000001</v>
      </c>
      <c r="AZ26" s="58">
        <f ca="1">OFFSET('WEO18'!$I$1,MATCH($B26,'WEO18'!$D:$D,0)-1+Growth!$V$10-1,COLUMN(AZ:AZ)-COLUMN($R:$R))</f>
        <v>1563.684</v>
      </c>
      <c r="BA26" s="58">
        <f ca="1">OFFSET('WEO18'!$I$1,MATCH($B26,'WEO18'!$D:$D,0)-1+Growth!$V$10-1,COLUMN(BA:BA)-COLUMN($R:$R))</f>
        <v>1615.021</v>
      </c>
      <c r="BB26" s="58">
        <f ca="1">OFFSET('WEO18'!$I$1,MATCH($B26,'WEO18'!$D:$D,0)-1+Growth!$V$10-1,COLUMN(BB:BB)-COLUMN($R:$R))</f>
        <v>1677.1120000000001</v>
      </c>
      <c r="BC26" s="58">
        <f ca="1">OFFSET('WEO18'!$I$1,MATCH($B26,'WEO18'!$D:$D,0)-1+Growth!$V$10-1,COLUMN(BC:BC)-COLUMN($R:$R))</f>
        <v>1725.15</v>
      </c>
      <c r="BD26" s="58">
        <f ca="1">OFFSET('WEO18'!$I$1,MATCH($B26,'WEO18'!$D:$D,0)-1+Growth!$V$10-1,COLUMN(BD:BD)-COLUMN($R:$R))</f>
        <v>1803.65</v>
      </c>
    </row>
    <row r="27" spans="1:56" x14ac:dyDescent="0.2">
      <c r="B27" s="9" t="s">
        <v>47</v>
      </c>
      <c r="C27" s="72">
        <f t="shared" ca="1" si="1"/>
        <v>4.3727515103725245E-2</v>
      </c>
      <c r="D27" s="63">
        <f ca="1">OFFSET(Rating!$K$1,MATCH($B27,Rating!J:J,0)-1,0)</f>
        <v>9.8770000000000007</v>
      </c>
      <c r="E27" s="63">
        <f ca="1">OFFSET(Rating!$O$1,MATCH($B27,Rating!N:N,0)-1,0)</f>
        <v>248.898</v>
      </c>
      <c r="F27" s="64">
        <f ca="1">OFFSET(Rating!$S$1,MATCH($B27,Rating!R:R,0)-1,0)</f>
        <v>25199.780999999999</v>
      </c>
      <c r="H27" s="2">
        <v>0.25</v>
      </c>
      <c r="I27" s="12">
        <v>0.04</v>
      </c>
      <c r="J27" s="11">
        <v>-2.2739453508832108E-3</v>
      </c>
      <c r="K27" s="11">
        <v>-2.2266048954694417E-3</v>
      </c>
      <c r="L27" s="11">
        <v>-2.8444267123719502E-3</v>
      </c>
      <c r="M27" s="2">
        <v>0.26304157894736846</v>
      </c>
      <c r="N27" s="2">
        <v>0.25342454545454551</v>
      </c>
      <c r="O27" s="2">
        <v>0.21015624999999999</v>
      </c>
      <c r="P27" s="26">
        <v>-1.7309937054301675E-2</v>
      </c>
      <c r="Q27" s="26">
        <v>2.8473195468728785E-2</v>
      </c>
      <c r="R27" s="26">
        <v>1.4447319162699805E-2</v>
      </c>
      <c r="S27" s="58">
        <f ca="1">OFFSET('WEO18'!$I$1,MATCH($B27,'WEO18'!$D:$D,0)-1+Growth!$V$10-1,COLUMN(S:S)-COLUMN($R:$R))</f>
        <v>15700.832</v>
      </c>
      <c r="T27" s="58">
        <f ca="1">OFFSET('WEO18'!$I$1,MATCH($B27,'WEO18'!$D:$D,0)-1+Growth!$V$10-1,COLUMN(T:T)-COLUMN($R:$R))</f>
        <v>16150.934999999999</v>
      </c>
      <c r="U27" s="58">
        <f ca="1">OFFSET('WEO18'!$I$1,MATCH($B27,'WEO18'!$D:$D,0)-1+Growth!$V$10-1,COLUMN(U:U)-COLUMN($R:$R))</f>
        <v>16609.796999999999</v>
      </c>
      <c r="V27" s="58">
        <f ca="1">OFFSET('WEO18'!$I$1,MATCH($B27,'WEO18'!$D:$D,0)-1+Growth!$V$10-1,COLUMN(V:V)-COLUMN($R:$R))</f>
        <v>16729.881000000001</v>
      </c>
      <c r="W27" s="58">
        <f ca="1">OFFSET('WEO18'!$I$1,MATCH($B27,'WEO18'!$D:$D,0)-1+Growth!$V$10-1,COLUMN(W:W)-COLUMN($R:$R))</f>
        <v>17174.569</v>
      </c>
      <c r="X27" s="58">
        <f ca="1">OFFSET('WEO18'!$I$1,MATCH($B27,'WEO18'!$D:$D,0)-1+Growth!$V$10-1,COLUMN(X:X)-COLUMN($R:$R))</f>
        <v>17131.106</v>
      </c>
      <c r="Y27" s="58">
        <f ca="1">OFFSET('WEO18'!$I$1,MATCH($B27,'WEO18'!$D:$D,0)-1+Growth!$V$10-1,COLUMN(Y:Y)-COLUMN($R:$R))</f>
        <v>17394.059000000001</v>
      </c>
      <c r="Z27" s="58">
        <f ca="1">OFFSET('WEO18'!$I$1,MATCH($B27,'WEO18'!$D:$D,0)-1+Growth!$V$10-1,COLUMN(Z:Z)-COLUMN($R:$R))</f>
        <v>18098.733</v>
      </c>
      <c r="AA27" s="58">
        <f ca="1">OFFSET('WEO18'!$I$1,MATCH($B27,'WEO18'!$D:$D,0)-1+Growth!$V$10-1,COLUMN(AA:AA)-COLUMN($R:$R))</f>
        <v>18086.920999999998</v>
      </c>
      <c r="AB27" s="58">
        <f ca="1">OFFSET('WEO18'!$I$1,MATCH($B27,'WEO18'!$D:$D,0)-1+Growth!$V$10-1,COLUMN(AB:AB)-COLUMN($R:$R))</f>
        <v>18220.116999999998</v>
      </c>
      <c r="AC27" s="58">
        <f ca="1">OFFSET('WEO18'!$I$1,MATCH($B27,'WEO18'!$D:$D,0)-1+Growth!$V$10-1,COLUMN(AC:AC)-COLUMN($R:$R))</f>
        <v>17583.022000000001</v>
      </c>
      <c r="AD27" s="58">
        <f ca="1">OFFSET('WEO18'!$I$1,MATCH($B27,'WEO18'!$D:$D,0)-1+Growth!$V$10-1,COLUMN(AD:AD)-COLUMN($R:$R))</f>
        <v>15492.041999999999</v>
      </c>
      <c r="AE27" s="58">
        <f ca="1">OFFSET('WEO18'!$I$1,MATCH($B27,'WEO18'!$D:$D,0)-1+Growth!$V$10-1,COLUMN(AE:AE)-COLUMN($R:$R))</f>
        <v>15017.338</v>
      </c>
      <c r="AF27" s="58">
        <f ca="1">OFFSET('WEO18'!$I$1,MATCH($B27,'WEO18'!$D:$D,0)-1+Growth!$V$10-1,COLUMN(AF:AF)-COLUMN($R:$R))</f>
        <v>14930.821</v>
      </c>
      <c r="AG27" s="58">
        <f ca="1">OFFSET('WEO18'!$I$1,MATCH($B27,'WEO18'!$D:$D,0)-1+Growth!$V$10-1,COLUMN(AG:AG)-COLUMN($R:$R))</f>
        <v>15370.856</v>
      </c>
      <c r="AH27" s="58">
        <f ca="1">OFFSET('WEO18'!$I$1,MATCH($B27,'WEO18'!$D:$D,0)-1+Growth!$V$10-1,COLUMN(AH:AH)-COLUMN($R:$R))</f>
        <v>15761.458000000001</v>
      </c>
      <c r="AI27" s="58">
        <f ca="1">OFFSET('WEO18'!$I$1,MATCH($B27,'WEO18'!$D:$D,0)-1+Growth!$V$10-1,COLUMN(AI:AI)-COLUMN($R:$R))</f>
        <v>15763.689</v>
      </c>
      <c r="AJ27" s="58">
        <f ca="1">OFFSET('WEO18'!$I$1,MATCH($B27,'WEO18'!$D:$D,0)-1+Growth!$V$10-1,COLUMN(AJ:AJ)-COLUMN($R:$R))</f>
        <v>16290.222</v>
      </c>
      <c r="AK27" s="58">
        <f ca="1">OFFSET('WEO18'!$I$1,MATCH($B27,'WEO18'!$D:$D,0)-1+Growth!$V$10-1,COLUMN(AK:AK)-COLUMN($R:$R))</f>
        <v>16980.251</v>
      </c>
      <c r="AL27" s="58">
        <f ca="1">OFFSET('WEO18'!$I$1,MATCH($B27,'WEO18'!$D:$D,0)-1+Growth!$V$10-1,COLUMN(AL:AL)-COLUMN($R:$R))</f>
        <v>17521.394</v>
      </c>
      <c r="AM27" s="58">
        <f ca="1">OFFSET('WEO18'!$I$1,MATCH($B27,'WEO18'!$D:$D,0)-1+Growth!$V$10-1,COLUMN(AM:AM)-COLUMN($R:$R))</f>
        <v>18258.901000000002</v>
      </c>
      <c r="AN27" s="58">
        <f ca="1">OFFSET('WEO18'!$I$1,MATCH($B27,'WEO18'!$D:$D,0)-1+Growth!$V$10-1,COLUMN(AN:AN)-COLUMN($R:$R))</f>
        <v>18960.135999999999</v>
      </c>
      <c r="AO27" s="58">
        <f ca="1">OFFSET('WEO18'!$I$1,MATCH($B27,'WEO18'!$D:$D,0)-1+Growth!$V$10-1,COLUMN(AO:AO)-COLUMN($R:$R))</f>
        <v>19818.689999999999</v>
      </c>
      <c r="AP27" s="58">
        <f ca="1">OFFSET('WEO18'!$I$1,MATCH($B27,'WEO18'!$D:$D,0)-1+Growth!$V$10-1,COLUMN(AP:AP)-COLUMN($R:$R))</f>
        <v>20581.436000000002</v>
      </c>
      <c r="AQ27" s="58">
        <f ca="1">OFFSET('WEO18'!$I$1,MATCH($B27,'WEO18'!$D:$D,0)-1+Growth!$V$10-1,COLUMN(AQ:AQ)-COLUMN($R:$R))</f>
        <v>21611.52</v>
      </c>
      <c r="AR27" s="58">
        <f ca="1">OFFSET('WEO18'!$I$1,MATCH($B27,'WEO18'!$D:$D,0)-1+Growth!$V$10-1,COLUMN(AR:AR)-COLUMN($R:$R))</f>
        <v>22559.88</v>
      </c>
      <c r="AS27" s="58">
        <f ca="1">OFFSET('WEO18'!$I$1,MATCH($B27,'WEO18'!$D:$D,0)-1+Growth!$V$10-1,COLUMN(AS:AS)-COLUMN($R:$R))</f>
        <v>23428.7</v>
      </c>
      <c r="AT27" s="58">
        <f ca="1">OFFSET('WEO18'!$I$1,MATCH($B27,'WEO18'!$D:$D,0)-1+Growth!$V$10-1,COLUMN(AT:AT)-COLUMN($R:$R))</f>
        <v>23530.559000000001</v>
      </c>
      <c r="AU27" s="58">
        <f ca="1">OFFSET('WEO18'!$I$1,MATCH($B27,'WEO18'!$D:$D,0)-1+Growth!$V$10-1,COLUMN(AU:AU)-COLUMN($R:$R))</f>
        <v>23731.866000000002</v>
      </c>
      <c r="AV27" s="58">
        <f ca="1">OFFSET('WEO18'!$I$1,MATCH($B27,'WEO18'!$D:$D,0)-1+Growth!$V$10-1,COLUMN(AV:AV)-COLUMN($R:$R))</f>
        <v>22165.569</v>
      </c>
      <c r="AW27" s="58">
        <f ca="1">OFFSET('WEO18'!$I$1,MATCH($B27,'WEO18'!$D:$D,0)-1+Growth!$V$10-1,COLUMN(AW:AW)-COLUMN($R:$R))</f>
        <v>22316.822</v>
      </c>
      <c r="AX27" s="58">
        <f ca="1">OFFSET('WEO18'!$I$1,MATCH($B27,'WEO18'!$D:$D,0)-1+Growth!$V$10-1,COLUMN(AX:AX)-COLUMN($R:$R))</f>
        <v>22687.708999999999</v>
      </c>
      <c r="AY27" s="58">
        <f ca="1">OFFSET('WEO18'!$I$1,MATCH($B27,'WEO18'!$D:$D,0)-1+Growth!$V$10-1,COLUMN(AY:AY)-COLUMN($R:$R))</f>
        <v>22314.773000000001</v>
      </c>
      <c r="AZ27" s="58">
        <f ca="1">OFFSET('WEO18'!$I$1,MATCH($B27,'WEO18'!$D:$D,0)-1+Growth!$V$10-1,COLUMN(AZ:AZ)-COLUMN($R:$R))</f>
        <v>22782.539000000001</v>
      </c>
      <c r="BA27" s="58">
        <f ca="1">OFFSET('WEO18'!$I$1,MATCH($B27,'WEO18'!$D:$D,0)-1+Growth!$V$10-1,COLUMN(BA:BA)-COLUMN($R:$R))</f>
        <v>23745.723999999998</v>
      </c>
      <c r="BB27" s="58">
        <f ca="1">OFFSET('WEO18'!$I$1,MATCH($B27,'WEO18'!$D:$D,0)-1+Growth!$V$10-1,COLUMN(BB:BB)-COLUMN($R:$R))</f>
        <v>24545.276999999998</v>
      </c>
      <c r="BC27" s="58">
        <f ca="1">OFFSET('WEO18'!$I$1,MATCH($B27,'WEO18'!$D:$D,0)-1+Growth!$V$10-1,COLUMN(BC:BC)-COLUMN($R:$R))</f>
        <v>25088.51</v>
      </c>
      <c r="BD27" s="58">
        <f ca="1">OFFSET('WEO18'!$I$1,MATCH($B27,'WEO18'!$D:$D,0)-1+Growth!$V$10-1,COLUMN(BD:BD)-COLUMN($R:$R))</f>
        <v>26089.218000000001</v>
      </c>
    </row>
    <row r="28" spans="1:56" x14ac:dyDescent="0.2">
      <c r="B28" s="9" t="s">
        <v>46</v>
      </c>
      <c r="C28" s="72">
        <f t="shared" ca="1" si="1"/>
        <v>7.5664783237798919E-2</v>
      </c>
      <c r="D28" s="63">
        <f ca="1">OFFSET(Rating!$K$1,MATCH($B28,Rating!J:J,0)-1,0)</f>
        <v>10.512</v>
      </c>
      <c r="E28" s="63">
        <f ca="1">OFFSET(Rating!$O$1,MATCH($B28,Rating!N:N,0)-1,0)</f>
        <v>319.91899999999998</v>
      </c>
      <c r="F28" s="64">
        <f ca="1">OFFSET(Rating!$S$1,MATCH($B28,Rating!R:R,0)-1,0)</f>
        <v>30432.452000000001</v>
      </c>
      <c r="H28" s="2">
        <v>0.25</v>
      </c>
      <c r="I28" s="12">
        <v>0.04</v>
      </c>
      <c r="J28" s="11">
        <v>-1.8308624258756012E-4</v>
      </c>
      <c r="K28" s="11">
        <v>1.1147921195182597E-3</v>
      </c>
      <c r="L28" s="11">
        <v>1.8226862843071512E-3</v>
      </c>
      <c r="M28" s="2">
        <v>0.32994000000000001</v>
      </c>
      <c r="N28" s="2">
        <v>0.29949909090909094</v>
      </c>
      <c r="O28" s="2">
        <v>0.26430999999999999</v>
      </c>
      <c r="P28" s="26">
        <v>-4.668765850391076E-2</v>
      </c>
      <c r="Q28" s="26">
        <v>1.4981697013710603E-2</v>
      </c>
      <c r="R28" s="26">
        <v>8.6546256511087754E-3</v>
      </c>
      <c r="S28" s="58" t="str">
        <f ca="1">OFFSET('WEO18'!$I$1,MATCH($B28,'WEO18'!$D:$D,0)-1+Growth!$V$10-1,COLUMN(S:S)-COLUMN($R:$R))</f>
        <v>n/a</v>
      </c>
      <c r="T28" s="58" t="str">
        <f ca="1">OFFSET('WEO18'!$I$1,MATCH($B28,'WEO18'!$D:$D,0)-1+Growth!$V$10-1,COLUMN(T:T)-COLUMN($R:$R))</f>
        <v>n/a</v>
      </c>
      <c r="U28" s="58" t="str">
        <f ca="1">OFFSET('WEO18'!$I$1,MATCH($B28,'WEO18'!$D:$D,0)-1+Growth!$V$10-1,COLUMN(U:U)-COLUMN($R:$R))</f>
        <v>n/a</v>
      </c>
      <c r="V28" s="58" t="str">
        <f ca="1">OFFSET('WEO18'!$I$1,MATCH($B28,'WEO18'!$D:$D,0)-1+Growth!$V$10-1,COLUMN(V:V)-COLUMN($R:$R))</f>
        <v>n/a</v>
      </c>
      <c r="W28" s="58" t="str">
        <f ca="1">OFFSET('WEO18'!$I$1,MATCH($B28,'WEO18'!$D:$D,0)-1+Growth!$V$10-1,COLUMN(W:W)-COLUMN($R:$R))</f>
        <v>n/a</v>
      </c>
      <c r="X28" s="58" t="str">
        <f ca="1">OFFSET('WEO18'!$I$1,MATCH($B28,'WEO18'!$D:$D,0)-1+Growth!$V$10-1,COLUMN(X:X)-COLUMN($R:$R))</f>
        <v>n/a</v>
      </c>
      <c r="Y28" s="58" t="str">
        <f ca="1">OFFSET('WEO18'!$I$1,MATCH($B28,'WEO18'!$D:$D,0)-1+Growth!$V$10-1,COLUMN(Y:Y)-COLUMN($R:$R))</f>
        <v>n/a</v>
      </c>
      <c r="Z28" s="58" t="str">
        <f ca="1">OFFSET('WEO18'!$I$1,MATCH($B28,'WEO18'!$D:$D,0)-1+Growth!$V$10-1,COLUMN(Z:Z)-COLUMN($R:$R))</f>
        <v>n/a</v>
      </c>
      <c r="AA28" s="58" t="str">
        <f ca="1">OFFSET('WEO18'!$I$1,MATCH($B28,'WEO18'!$D:$D,0)-1+Growth!$V$10-1,COLUMN(AA:AA)-COLUMN($R:$R))</f>
        <v>n/a</v>
      </c>
      <c r="AB28" s="58" t="str">
        <f ca="1">OFFSET('WEO18'!$I$1,MATCH($B28,'WEO18'!$D:$D,0)-1+Growth!$V$10-1,COLUMN(AB:AB)-COLUMN($R:$R))</f>
        <v>n/a</v>
      </c>
      <c r="AC28" s="58" t="str">
        <f ca="1">OFFSET('WEO18'!$I$1,MATCH($B28,'WEO18'!$D:$D,0)-1+Growth!$V$10-1,COLUMN(AC:AC)-COLUMN($R:$R))</f>
        <v>n/a</v>
      </c>
      <c r="AD28" s="58" t="str">
        <f ca="1">OFFSET('WEO18'!$I$1,MATCH($B28,'WEO18'!$D:$D,0)-1+Growth!$V$10-1,COLUMN(AD:AD)-COLUMN($R:$R))</f>
        <v>n/a</v>
      </c>
      <c r="AE28" s="58" t="str">
        <f ca="1">OFFSET('WEO18'!$I$1,MATCH($B28,'WEO18'!$D:$D,0)-1+Growth!$V$10-1,COLUMN(AE:AE)-COLUMN($R:$R))</f>
        <v>n/a</v>
      </c>
      <c r="AF28" s="58" t="str">
        <f ca="1">OFFSET('WEO18'!$I$1,MATCH($B28,'WEO18'!$D:$D,0)-1+Growth!$V$10-1,COLUMN(AF:AF)-COLUMN($R:$R))</f>
        <v>n/a</v>
      </c>
      <c r="AG28" s="58" t="str">
        <f ca="1">OFFSET('WEO18'!$I$1,MATCH($B28,'WEO18'!$D:$D,0)-1+Growth!$V$10-1,COLUMN(AG:AG)-COLUMN($R:$R))</f>
        <v>n/a</v>
      </c>
      <c r="AH28" s="58">
        <f ca="1">OFFSET('WEO18'!$I$1,MATCH($B28,'WEO18'!$D:$D,0)-1+Growth!$V$10-1,COLUMN(AH:AH)-COLUMN($R:$R))</f>
        <v>2647.6610000000001</v>
      </c>
      <c r="AI28" s="58">
        <f ca="1">OFFSET('WEO18'!$I$1,MATCH($B28,'WEO18'!$D:$D,0)-1+Growth!$V$10-1,COLUMN(AI:AI)-COLUMN($R:$R))</f>
        <v>2767.4679999999998</v>
      </c>
      <c r="AJ28" s="58">
        <f ca="1">OFFSET('WEO18'!$I$1,MATCH($B28,'WEO18'!$D:$D,0)-1+Growth!$V$10-1,COLUMN(AJ:AJ)-COLUMN($R:$R))</f>
        <v>2751.011</v>
      </c>
      <c r="AK28" s="58">
        <f ca="1">OFFSET('WEO18'!$I$1,MATCH($B28,'WEO18'!$D:$D,0)-1+Growth!$V$10-1,COLUMN(AK:AK)-COLUMN($R:$R))</f>
        <v>2741.9679999999998</v>
      </c>
      <c r="AL28" s="58">
        <f ca="1">OFFSET('WEO18'!$I$1,MATCH($B28,'WEO18'!$D:$D,0)-1+Growth!$V$10-1,COLUMN(AL:AL)-COLUMN($R:$R))</f>
        <v>2781.2559999999999</v>
      </c>
      <c r="AM28" s="58">
        <f ca="1">OFFSET('WEO18'!$I$1,MATCH($B28,'WEO18'!$D:$D,0)-1+Growth!$V$10-1,COLUMN(AM:AM)-COLUMN($R:$R))</f>
        <v>2899.9250000000002</v>
      </c>
      <c r="AN28" s="58">
        <f ca="1">OFFSET('WEO18'!$I$1,MATCH($B28,'WEO18'!$D:$D,0)-1+Growth!$V$10-1,COLUMN(AN:AN)-COLUMN($R:$R))</f>
        <v>2984.277</v>
      </c>
      <c r="AO28" s="58">
        <f ca="1">OFFSET('WEO18'!$I$1,MATCH($B28,'WEO18'!$D:$D,0)-1+Growth!$V$10-1,COLUMN(AO:AO)-COLUMN($R:$R))</f>
        <v>3033.5920000000001</v>
      </c>
      <c r="AP28" s="58">
        <f ca="1">OFFSET('WEO18'!$I$1,MATCH($B28,'WEO18'!$D:$D,0)-1+Growth!$V$10-1,COLUMN(AP:AP)-COLUMN($R:$R))</f>
        <v>3142.8919999999998</v>
      </c>
      <c r="AQ28" s="58">
        <f ca="1">OFFSET('WEO18'!$I$1,MATCH($B28,'WEO18'!$D:$D,0)-1+Growth!$V$10-1,COLUMN(AQ:AQ)-COLUMN($R:$R))</f>
        <v>3297.1</v>
      </c>
      <c r="AR28" s="58">
        <f ca="1">OFFSET('WEO18'!$I$1,MATCH($B28,'WEO18'!$D:$D,0)-1+Growth!$V$10-1,COLUMN(AR:AR)-COLUMN($R:$R))</f>
        <v>3512.5149999999999</v>
      </c>
      <c r="AS28" s="58">
        <f ca="1">OFFSET('WEO18'!$I$1,MATCH($B28,'WEO18'!$D:$D,0)-1+Growth!$V$10-1,COLUMN(AS:AS)-COLUMN($R:$R))</f>
        <v>3753.2460000000001</v>
      </c>
      <c r="AT28" s="58">
        <f ca="1">OFFSET('WEO18'!$I$1,MATCH($B28,'WEO18'!$D:$D,0)-1+Growth!$V$10-1,COLUMN(AT:AT)-COLUMN($R:$R))</f>
        <v>3963.527</v>
      </c>
      <c r="AU28" s="58">
        <f ca="1">OFFSET('WEO18'!$I$1,MATCH($B28,'WEO18'!$D:$D,0)-1+Growth!$V$10-1,COLUMN(AU:AU)-COLUMN($R:$R))</f>
        <v>4069.84</v>
      </c>
      <c r="AV28" s="58">
        <f ca="1">OFFSET('WEO18'!$I$1,MATCH($B28,'WEO18'!$D:$D,0)-1+Growth!$V$10-1,COLUMN(AV:AV)-COLUMN($R:$R))</f>
        <v>3874.3829999999998</v>
      </c>
      <c r="AW28" s="58">
        <f ca="1">OFFSET('WEO18'!$I$1,MATCH($B28,'WEO18'!$D:$D,0)-1+Growth!$V$10-1,COLUMN(AW:AW)-COLUMN($R:$R))</f>
        <v>3962.4639999999999</v>
      </c>
      <c r="AX28" s="58">
        <f ca="1">OFFSET('WEO18'!$I$1,MATCH($B28,'WEO18'!$D:$D,0)-1+Growth!$V$10-1,COLUMN(AX:AX)-COLUMN($R:$R))</f>
        <v>4032.91</v>
      </c>
      <c r="AY28" s="58">
        <f ca="1">OFFSET('WEO18'!$I$1,MATCH($B28,'WEO18'!$D:$D,0)-1+Growth!$V$10-1,COLUMN(AY:AY)-COLUMN($R:$R))</f>
        <v>4000.6529999999998</v>
      </c>
      <c r="AZ28" s="58">
        <f ca="1">OFFSET('WEO18'!$I$1,MATCH($B28,'WEO18'!$D:$D,0)-1+Growth!$V$10-1,COLUMN(AZ:AZ)-COLUMN($R:$R))</f>
        <v>3981.3029999999999</v>
      </c>
      <c r="BA28" s="58">
        <f ca="1">OFFSET('WEO18'!$I$1,MATCH($B28,'WEO18'!$D:$D,0)-1+Growth!$V$10-1,COLUMN(BA:BA)-COLUMN($R:$R))</f>
        <v>4089.4</v>
      </c>
      <c r="BB28" s="58">
        <f ca="1">OFFSET('WEO18'!$I$1,MATCH($B28,'WEO18'!$D:$D,0)-1+Growth!$V$10-1,COLUMN(BB:BB)-COLUMN($R:$R))</f>
        <v>4306.5159999999996</v>
      </c>
      <c r="BC28" s="58">
        <f ca="1">OFFSET('WEO18'!$I$1,MATCH($B28,'WEO18'!$D:$D,0)-1+Growth!$V$10-1,COLUMN(BC:BC)-COLUMN($R:$R))</f>
        <v>4418.1980000000003</v>
      </c>
      <c r="BD28" s="58">
        <f ca="1">OFFSET('WEO18'!$I$1,MATCH($B28,'WEO18'!$D:$D,0)-1+Growth!$V$10-1,COLUMN(BD:BD)-COLUMN($R:$R))</f>
        <v>4607.6980000000003</v>
      </c>
    </row>
    <row r="29" spans="1:56" x14ac:dyDescent="0.2">
      <c r="B29" s="9" t="s">
        <v>162</v>
      </c>
      <c r="C29" s="72">
        <f t="shared" ca="1" si="1"/>
        <v>0.10489667565139263</v>
      </c>
      <c r="D29" s="63">
        <f ca="1">OFFSET(Rating!$K$1,MATCH($B29,Rating!J:J,0)-1,0)</f>
        <v>5.4160000000000004</v>
      </c>
      <c r="E29" s="63">
        <f ca="1">OFFSET(Rating!$O$1,MATCH($B29,Rating!N:N,0)-1,0)</f>
        <v>154.06899999999999</v>
      </c>
      <c r="F29" s="64">
        <f ca="1">OFFSET(Rating!$S$1,MATCH($B29,Rating!R:R,0)-1,0)</f>
        <v>28446.755000000001</v>
      </c>
      <c r="H29" s="2">
        <v>0.25</v>
      </c>
      <c r="I29" s="12">
        <v>0.04</v>
      </c>
      <c r="J29" s="11">
        <v>1.7000000000000001E-3</v>
      </c>
      <c r="K29" s="11">
        <v>-1.0128634686457083E-4</v>
      </c>
      <c r="L29" s="11">
        <v>1.1335453209020407E-3</v>
      </c>
      <c r="M29" s="2">
        <v>0.30599166666666661</v>
      </c>
      <c r="N29" s="2">
        <v>0.28088090909090907</v>
      </c>
      <c r="O29" s="2">
        <v>0.22823125000000002</v>
      </c>
      <c r="P29" s="26">
        <v>1.938424779820777E-3</v>
      </c>
      <c r="Q29" s="26">
        <v>3.8862022369939013E-2</v>
      </c>
      <c r="R29" s="26">
        <v>1.7590683227294721E-2</v>
      </c>
      <c r="S29" s="58" t="str">
        <f ca="1">OFFSET('WEO18'!$I$1,MATCH($B29,'WEO18'!$D:$D,0)-1+Growth!$V$10-1,COLUMN(S:S)-COLUMN($R:$R))</f>
        <v>n/a</v>
      </c>
      <c r="T29" s="58" t="str">
        <f ca="1">OFFSET('WEO18'!$I$1,MATCH($B29,'WEO18'!$D:$D,0)-1+Growth!$V$10-1,COLUMN(T:T)-COLUMN($R:$R))</f>
        <v>n/a</v>
      </c>
      <c r="U29" s="58" t="str">
        <f ca="1">OFFSET('WEO18'!$I$1,MATCH($B29,'WEO18'!$D:$D,0)-1+Growth!$V$10-1,COLUMN(U:U)-COLUMN($R:$R))</f>
        <v>n/a</v>
      </c>
      <c r="V29" s="58" t="str">
        <f ca="1">OFFSET('WEO18'!$I$1,MATCH($B29,'WEO18'!$D:$D,0)-1+Growth!$V$10-1,COLUMN(V:V)-COLUMN($R:$R))</f>
        <v>n/a</v>
      </c>
      <c r="W29" s="58" t="str">
        <f ca="1">OFFSET('WEO18'!$I$1,MATCH($B29,'WEO18'!$D:$D,0)-1+Growth!$V$10-1,COLUMN(W:W)-COLUMN($R:$R))</f>
        <v>n/a</v>
      </c>
      <c r="X29" s="58" t="str">
        <f ca="1">OFFSET('WEO18'!$I$1,MATCH($B29,'WEO18'!$D:$D,0)-1+Growth!$V$10-1,COLUMN(X:X)-COLUMN($R:$R))</f>
        <v>n/a</v>
      </c>
      <c r="Y29" s="58" t="str">
        <f ca="1">OFFSET('WEO18'!$I$1,MATCH($B29,'WEO18'!$D:$D,0)-1+Growth!$V$10-1,COLUMN(Y:Y)-COLUMN($R:$R))</f>
        <v>n/a</v>
      </c>
      <c r="Z29" s="58" t="str">
        <f ca="1">OFFSET('WEO18'!$I$1,MATCH($B29,'WEO18'!$D:$D,0)-1+Growth!$V$10-1,COLUMN(Z:Z)-COLUMN($R:$R))</f>
        <v>n/a</v>
      </c>
      <c r="AA29" s="58" t="str">
        <f ca="1">OFFSET('WEO18'!$I$1,MATCH($B29,'WEO18'!$D:$D,0)-1+Growth!$V$10-1,COLUMN(AA:AA)-COLUMN($R:$R))</f>
        <v>n/a</v>
      </c>
      <c r="AB29" s="58" t="str">
        <f ca="1">OFFSET('WEO18'!$I$1,MATCH($B29,'WEO18'!$D:$D,0)-1+Growth!$V$10-1,COLUMN(AB:AB)-COLUMN($R:$R))</f>
        <v>n/a</v>
      </c>
      <c r="AC29" s="58" t="str">
        <f ca="1">OFFSET('WEO18'!$I$1,MATCH($B29,'WEO18'!$D:$D,0)-1+Growth!$V$10-1,COLUMN(AC:AC)-COLUMN($R:$R))</f>
        <v>n/a</v>
      </c>
      <c r="AD29" s="58" t="str">
        <f ca="1">OFFSET('WEO18'!$I$1,MATCH($B29,'WEO18'!$D:$D,0)-1+Growth!$V$10-1,COLUMN(AD:AD)-COLUMN($R:$R))</f>
        <v>n/a</v>
      </c>
      <c r="AE29" s="58" t="str">
        <f ca="1">OFFSET('WEO18'!$I$1,MATCH($B29,'WEO18'!$D:$D,0)-1+Growth!$V$10-1,COLUMN(AE:AE)-COLUMN($R:$R))</f>
        <v>n/a</v>
      </c>
      <c r="AF29" s="58">
        <f ca="1">OFFSET('WEO18'!$I$1,MATCH($B29,'WEO18'!$D:$D,0)-1+Growth!$V$10-1,COLUMN(AF:AF)-COLUMN($R:$R))</f>
        <v>31.164000000000001</v>
      </c>
      <c r="AG29" s="58">
        <f ca="1">OFFSET('WEO18'!$I$1,MATCH($B29,'WEO18'!$D:$D,0)-1+Growth!$V$10-1,COLUMN(AG:AG)-COLUMN($R:$R))</f>
        <v>33.097999999999999</v>
      </c>
      <c r="AH29" s="58">
        <f ca="1">OFFSET('WEO18'!$I$1,MATCH($B29,'WEO18'!$D:$D,0)-1+Growth!$V$10-1,COLUMN(AH:AH)-COLUMN($R:$R))</f>
        <v>35.704000000000001</v>
      </c>
      <c r="AI29" s="58">
        <f ca="1">OFFSET('WEO18'!$I$1,MATCH($B29,'WEO18'!$D:$D,0)-1+Growth!$V$10-1,COLUMN(AI:AI)-COLUMN($R:$R))</f>
        <v>38.182000000000002</v>
      </c>
      <c r="AJ29" s="58">
        <f ca="1">OFFSET('WEO18'!$I$1,MATCH($B29,'WEO18'!$D:$D,0)-1+Growth!$V$10-1,COLUMN(AJ:AJ)-COLUMN($R:$R))</f>
        <v>39.878999999999998</v>
      </c>
      <c r="AK29" s="58">
        <f ca="1">OFFSET('WEO18'!$I$1,MATCH($B29,'WEO18'!$D:$D,0)-1+Growth!$V$10-1,COLUMN(AK:AK)-COLUMN($R:$R))</f>
        <v>41.478999999999999</v>
      </c>
      <c r="AL29" s="58">
        <f ca="1">OFFSET('WEO18'!$I$1,MATCH($B29,'WEO18'!$D:$D,0)-1+Growth!$V$10-1,COLUMN(AL:AL)-COLUMN($R:$R))</f>
        <v>41.393999999999998</v>
      </c>
      <c r="AM29" s="58">
        <f ca="1">OFFSET('WEO18'!$I$1,MATCH($B29,'WEO18'!$D:$D,0)-1+Growth!$V$10-1,COLUMN(AM:AM)-COLUMN($R:$R))</f>
        <v>41.895000000000003</v>
      </c>
      <c r="AN29" s="58">
        <f ca="1">OFFSET('WEO18'!$I$1,MATCH($B29,'WEO18'!$D:$D,0)-1+Growth!$V$10-1,COLUMN(AN:AN)-COLUMN($R:$R))</f>
        <v>43.283999999999999</v>
      </c>
      <c r="AO29" s="58">
        <f ca="1">OFFSET('WEO18'!$I$1,MATCH($B29,'WEO18'!$D:$D,0)-1+Growth!$V$10-1,COLUMN(AO:AO)-COLUMN($R:$R))</f>
        <v>45.241999999999997</v>
      </c>
      <c r="AP29" s="58">
        <f ca="1">OFFSET('WEO18'!$I$1,MATCH($B29,'WEO18'!$D:$D,0)-1+Growth!$V$10-1,COLUMN(AP:AP)-COLUMN($R:$R))</f>
        <v>47.692999999999998</v>
      </c>
      <c r="AQ29" s="58">
        <f ca="1">OFFSET('WEO18'!$I$1,MATCH($B29,'WEO18'!$D:$D,0)-1+Growth!$V$10-1,COLUMN(AQ:AQ)-COLUMN($R:$R))</f>
        <v>50.201000000000001</v>
      </c>
      <c r="AR29" s="58">
        <f ca="1">OFFSET('WEO18'!$I$1,MATCH($B29,'WEO18'!$D:$D,0)-1+Growth!$V$10-1,COLUMN(AR:AR)-COLUMN($R:$R))</f>
        <v>53.59</v>
      </c>
      <c r="AS29" s="58">
        <f ca="1">OFFSET('WEO18'!$I$1,MATCH($B29,'WEO18'!$D:$D,0)-1+Growth!$V$10-1,COLUMN(AS:AS)-COLUMN($R:$R))</f>
        <v>58.12</v>
      </c>
      <c r="AT29" s="58">
        <f ca="1">OFFSET('WEO18'!$I$1,MATCH($B29,'WEO18'!$D:$D,0)-1+Growth!$V$10-1,COLUMN(AT:AT)-COLUMN($R:$R))</f>
        <v>64.397000000000006</v>
      </c>
      <c r="AU29" s="58">
        <f ca="1">OFFSET('WEO18'!$I$1,MATCH($B29,'WEO18'!$D:$D,0)-1+Growth!$V$10-1,COLUMN(AU:AU)-COLUMN($R:$R))</f>
        <v>68.022000000000006</v>
      </c>
      <c r="AV29" s="58">
        <f ca="1">OFFSET('WEO18'!$I$1,MATCH($B29,'WEO18'!$D:$D,0)-1+Growth!$V$10-1,COLUMN(AV:AV)-COLUMN($R:$R))</f>
        <v>64.334000000000003</v>
      </c>
      <c r="AW29" s="58">
        <f ca="1">OFFSET('WEO18'!$I$1,MATCH($B29,'WEO18'!$D:$D,0)-1+Growth!$V$10-1,COLUMN(AW:AW)-COLUMN($R:$R))</f>
        <v>67.576999999999998</v>
      </c>
      <c r="AX29" s="58">
        <f ca="1">OFFSET('WEO18'!$I$1,MATCH($B29,'WEO18'!$D:$D,0)-1+Growth!$V$10-1,COLUMN(AX:AX)-COLUMN($R:$R))</f>
        <v>69.481999999999999</v>
      </c>
      <c r="AY29" s="58">
        <f ca="1">OFFSET('WEO18'!$I$1,MATCH($B29,'WEO18'!$D:$D,0)-1+Growth!$V$10-1,COLUMN(AY:AY)-COLUMN($R:$R))</f>
        <v>70.634</v>
      </c>
      <c r="AZ29" s="58">
        <f ca="1">OFFSET('WEO18'!$I$1,MATCH($B29,'WEO18'!$D:$D,0)-1+Growth!$V$10-1,COLUMN(AZ:AZ)-COLUMN($R:$R))</f>
        <v>71.686999999999998</v>
      </c>
      <c r="BA29" s="58">
        <f ca="1">OFFSET('WEO18'!$I$1,MATCH($B29,'WEO18'!$D:$D,0)-1+Growth!$V$10-1,COLUMN(BA:BA)-COLUMN($R:$R))</f>
        <v>73.658000000000001</v>
      </c>
      <c r="BB29" s="58">
        <f ca="1">OFFSET('WEO18'!$I$1,MATCH($B29,'WEO18'!$D:$D,0)-1+Growth!$V$10-1,COLUMN(BB:BB)-COLUMN($R:$R))</f>
        <v>76.494</v>
      </c>
      <c r="BC29" s="58">
        <f ca="1">OFFSET('WEO18'!$I$1,MATCH($B29,'WEO18'!$D:$D,0)-1+Growth!$V$10-1,COLUMN(BC:BC)-COLUMN($R:$R))</f>
        <v>79.037000000000006</v>
      </c>
      <c r="BD29" s="58">
        <f ca="1">OFFSET('WEO18'!$I$1,MATCH($B29,'WEO18'!$D:$D,0)-1+Growth!$V$10-1,COLUMN(BD:BD)-COLUMN($R:$R))</f>
        <v>81.724999999999994</v>
      </c>
    </row>
    <row r="30" spans="1:56" x14ac:dyDescent="0.2">
      <c r="B30" s="9" t="s">
        <v>174</v>
      </c>
      <c r="C30" s="72">
        <f t="shared" ca="1" si="1"/>
        <v>8.0578673096367737E-2</v>
      </c>
      <c r="D30" s="63">
        <f ca="1">OFFSET(Rating!$K$1,MATCH($B30,Rating!J:J,0)-1,0)</f>
        <v>2.0009999999999999</v>
      </c>
      <c r="E30" s="63">
        <f ca="1">OFFSET(Rating!$O$1,MATCH($B30,Rating!N:N,0)-1,0)</f>
        <v>47.152999999999999</v>
      </c>
      <c r="F30" s="64">
        <f ca="1">OFFSET(Rating!$S$1,MATCH($B30,Rating!R:R,0)-1,0)</f>
        <v>23558.981</v>
      </c>
      <c r="H30" s="2">
        <v>0.25</v>
      </c>
      <c r="I30" s="12">
        <v>0.04</v>
      </c>
      <c r="J30" s="11">
        <v>-1.37E-2</v>
      </c>
      <c r="K30" s="11">
        <v>-1.0191756720254963E-2</v>
      </c>
      <c r="L30" s="11">
        <v>-1.2874748909933453E-2</v>
      </c>
      <c r="M30" s="2">
        <v>0.18874571428571432</v>
      </c>
      <c r="N30" s="2">
        <v>0.30878090909090911</v>
      </c>
      <c r="O30" s="2">
        <v>0.22616250000000002</v>
      </c>
      <c r="P30" s="26">
        <v>-8.0861716325660027E-3</v>
      </c>
      <c r="Q30" s="26">
        <v>4.7229169050092813E-2</v>
      </c>
      <c r="R30" s="26">
        <v>1.9801216331071889E-2</v>
      </c>
      <c r="S30" s="58" t="str">
        <f ca="1">OFFSET('WEO18'!$I$1,MATCH($B30,'WEO18'!$D:$D,0)-1+Growth!$V$10-1,COLUMN(S:S)-COLUMN($R:$R))</f>
        <v>n/a</v>
      </c>
      <c r="T30" s="58" t="str">
        <f ca="1">OFFSET('WEO18'!$I$1,MATCH($B30,'WEO18'!$D:$D,0)-1+Growth!$V$10-1,COLUMN(T:T)-COLUMN($R:$R))</f>
        <v>n/a</v>
      </c>
      <c r="U30" s="58" t="str">
        <f ca="1">OFFSET('WEO18'!$I$1,MATCH($B30,'WEO18'!$D:$D,0)-1+Growth!$V$10-1,COLUMN(U:U)-COLUMN($R:$R))</f>
        <v>n/a</v>
      </c>
      <c r="V30" s="58" t="str">
        <f ca="1">OFFSET('WEO18'!$I$1,MATCH($B30,'WEO18'!$D:$D,0)-1+Growth!$V$10-1,COLUMN(V:V)-COLUMN($R:$R))</f>
        <v>n/a</v>
      </c>
      <c r="W30" s="58" t="str">
        <f ca="1">OFFSET('WEO18'!$I$1,MATCH($B30,'WEO18'!$D:$D,0)-1+Growth!$V$10-1,COLUMN(W:W)-COLUMN($R:$R))</f>
        <v>n/a</v>
      </c>
      <c r="X30" s="58" t="str">
        <f ca="1">OFFSET('WEO18'!$I$1,MATCH($B30,'WEO18'!$D:$D,0)-1+Growth!$V$10-1,COLUMN(X:X)-COLUMN($R:$R))</f>
        <v>n/a</v>
      </c>
      <c r="Y30" s="58" t="str">
        <f ca="1">OFFSET('WEO18'!$I$1,MATCH($B30,'WEO18'!$D:$D,0)-1+Growth!$V$10-1,COLUMN(Y:Y)-COLUMN($R:$R))</f>
        <v>n/a</v>
      </c>
      <c r="Z30" s="58" t="str">
        <f ca="1">OFFSET('WEO18'!$I$1,MATCH($B30,'WEO18'!$D:$D,0)-1+Growth!$V$10-1,COLUMN(Z:Z)-COLUMN($R:$R))</f>
        <v>n/a</v>
      </c>
      <c r="AA30" s="58" t="str">
        <f ca="1">OFFSET('WEO18'!$I$1,MATCH($B30,'WEO18'!$D:$D,0)-1+Growth!$V$10-1,COLUMN(AA:AA)-COLUMN($R:$R))</f>
        <v>n/a</v>
      </c>
      <c r="AB30" s="58" t="str">
        <f ca="1">OFFSET('WEO18'!$I$1,MATCH($B30,'WEO18'!$D:$D,0)-1+Growth!$V$10-1,COLUMN(AB:AB)-COLUMN($R:$R))</f>
        <v>n/a</v>
      </c>
      <c r="AC30" s="58" t="str">
        <f ca="1">OFFSET('WEO18'!$I$1,MATCH($B30,'WEO18'!$D:$D,0)-1+Growth!$V$10-1,COLUMN(AC:AC)-COLUMN($R:$R))</f>
        <v>n/a</v>
      </c>
      <c r="AD30" s="58" t="str">
        <f ca="1">OFFSET('WEO18'!$I$1,MATCH($B30,'WEO18'!$D:$D,0)-1+Growth!$V$10-1,COLUMN(AD:AD)-COLUMN($R:$R))</f>
        <v>n/a</v>
      </c>
      <c r="AE30" s="58">
        <f ca="1">OFFSET('WEO18'!$I$1,MATCH($B30,'WEO18'!$D:$D,0)-1+Growth!$V$10-1,COLUMN(AE:AE)-COLUMN($R:$R))</f>
        <v>10.879</v>
      </c>
      <c r="AF30" s="58">
        <f ca="1">OFFSET('WEO18'!$I$1,MATCH($B30,'WEO18'!$D:$D,0)-1+Growth!$V$10-1,COLUMN(AF:AF)-COLUMN($R:$R))</f>
        <v>9.6389999999999993</v>
      </c>
      <c r="AG30" s="58">
        <f ca="1">OFFSET('WEO18'!$I$1,MATCH($B30,'WEO18'!$D:$D,0)-1+Growth!$V$10-1,COLUMN(AG:AG)-COLUMN($R:$R))</f>
        <v>9.8510000000000009</v>
      </c>
      <c r="AH30" s="58">
        <f ca="1">OFFSET('WEO18'!$I$1,MATCH($B30,'WEO18'!$D:$D,0)-1+Growth!$V$10-1,COLUMN(AH:AH)-COLUMN($R:$R))</f>
        <v>9.6449999999999996</v>
      </c>
      <c r="AI30" s="58">
        <f ca="1">OFFSET('WEO18'!$I$1,MATCH($B30,'WEO18'!$D:$D,0)-1+Growth!$V$10-1,COLUMN(AI:AI)-COLUMN($R:$R))</f>
        <v>9.8729999999999993</v>
      </c>
      <c r="AJ30" s="58">
        <f ca="1">OFFSET('WEO18'!$I$1,MATCH($B30,'WEO18'!$D:$D,0)-1+Growth!$V$10-1,COLUMN(AJ:AJ)-COLUMN($R:$R))</f>
        <v>10.759</v>
      </c>
      <c r="AK30" s="58">
        <f ca="1">OFFSET('WEO18'!$I$1,MATCH($B30,'WEO18'!$D:$D,0)-1+Growth!$V$10-1,COLUMN(AK:AK)-COLUMN($R:$R))</f>
        <v>11.461</v>
      </c>
      <c r="AL30" s="58">
        <f ca="1">OFFSET('WEO18'!$I$1,MATCH($B30,'WEO18'!$D:$D,0)-1+Growth!$V$10-1,COLUMN(AL:AL)-COLUMN($R:$R))</f>
        <v>11.760999999999999</v>
      </c>
      <c r="AM30" s="58">
        <f ca="1">OFFSET('WEO18'!$I$1,MATCH($B30,'WEO18'!$D:$D,0)-1+Growth!$V$10-1,COLUMN(AM:AM)-COLUMN($R:$R))</f>
        <v>12.397</v>
      </c>
      <c r="AN30" s="58">
        <f ca="1">OFFSET('WEO18'!$I$1,MATCH($B30,'WEO18'!$D:$D,0)-1+Growth!$V$10-1,COLUMN(AN:AN)-COLUMN($R:$R))</f>
        <v>13.198</v>
      </c>
      <c r="AO30" s="58">
        <f ca="1">OFFSET('WEO18'!$I$1,MATCH($B30,'WEO18'!$D:$D,0)-1+Growth!$V$10-1,COLUMN(AO:AO)-COLUMN($R:$R))</f>
        <v>14.135</v>
      </c>
      <c r="AP30" s="58">
        <f ca="1">OFFSET('WEO18'!$I$1,MATCH($B30,'WEO18'!$D:$D,0)-1+Growth!$V$10-1,COLUMN(AP:AP)-COLUMN($R:$R))</f>
        <v>15.327</v>
      </c>
      <c r="AQ30" s="58">
        <f ca="1">OFFSET('WEO18'!$I$1,MATCH($B30,'WEO18'!$D:$D,0)-1+Growth!$V$10-1,COLUMN(AQ:AQ)-COLUMN($R:$R))</f>
        <v>16.603999999999999</v>
      </c>
      <c r="AR30" s="58">
        <f ca="1">OFFSET('WEO18'!$I$1,MATCH($B30,'WEO18'!$D:$D,0)-1+Growth!$V$10-1,COLUMN(AR:AR)-COLUMN($R:$R))</f>
        <v>18.38</v>
      </c>
      <c r="AS30" s="58">
        <f ca="1">OFFSET('WEO18'!$I$1,MATCH($B30,'WEO18'!$D:$D,0)-1+Growth!$V$10-1,COLUMN(AS:AS)-COLUMN($R:$R))</f>
        <v>20.565999999999999</v>
      </c>
      <c r="AT30" s="58">
        <f ca="1">OFFSET('WEO18'!$I$1,MATCH($B30,'WEO18'!$D:$D,0)-1+Growth!$V$10-1,COLUMN(AT:AT)-COLUMN($R:$R))</f>
        <v>22.617999999999999</v>
      </c>
      <c r="AU30" s="58">
        <f ca="1">OFFSET('WEO18'!$I$1,MATCH($B30,'WEO18'!$D:$D,0)-1+Growth!$V$10-1,COLUMN(AU:AU)-COLUMN($R:$R))</f>
        <v>21.815999999999999</v>
      </c>
      <c r="AV30" s="58">
        <f ca="1">OFFSET('WEO18'!$I$1,MATCH($B30,'WEO18'!$D:$D,0)-1+Growth!$V$10-1,COLUMN(AV:AV)-COLUMN($R:$R))</f>
        <v>18.673999999999999</v>
      </c>
      <c r="AW30" s="58">
        <f ca="1">OFFSET('WEO18'!$I$1,MATCH($B30,'WEO18'!$D:$D,0)-1+Growth!$V$10-1,COLUMN(AW:AW)-COLUMN($R:$R))</f>
        <v>17.937999999999999</v>
      </c>
      <c r="AX30" s="58">
        <f ca="1">OFFSET('WEO18'!$I$1,MATCH($B30,'WEO18'!$D:$D,0)-1+Growth!$V$10-1,COLUMN(AX:AX)-COLUMN($R:$R))</f>
        <v>19.082999999999998</v>
      </c>
      <c r="AY30" s="58">
        <f ca="1">OFFSET('WEO18'!$I$1,MATCH($B30,'WEO18'!$D:$D,0)-1+Growth!$V$10-1,COLUMN(AY:AY)-COLUMN($R:$R))</f>
        <v>19.852</v>
      </c>
      <c r="AZ30" s="58">
        <f ca="1">OFFSET('WEO18'!$I$1,MATCH($B30,'WEO18'!$D:$D,0)-1+Growth!$V$10-1,COLUMN(AZ:AZ)-COLUMN($R:$R))</f>
        <v>20.335000000000001</v>
      </c>
      <c r="BA30" s="58">
        <f ca="1">OFFSET('WEO18'!$I$1,MATCH($B30,'WEO18'!$D:$D,0)-1+Growth!$V$10-1,COLUMN(BA:BA)-COLUMN($R:$R))</f>
        <v>20.713000000000001</v>
      </c>
      <c r="BB30" s="58">
        <f ca="1">OFFSET('WEO18'!$I$1,MATCH($B30,'WEO18'!$D:$D,0)-1+Growth!$V$10-1,COLUMN(BB:BB)-COLUMN($R:$R))</f>
        <v>21.327999999999999</v>
      </c>
      <c r="BC30" s="58">
        <f ca="1">OFFSET('WEO18'!$I$1,MATCH($B30,'WEO18'!$D:$D,0)-1+Growth!$V$10-1,COLUMN(BC:BC)-COLUMN($R:$R))</f>
        <v>21.8</v>
      </c>
      <c r="BD30" s="58">
        <f ca="1">OFFSET('WEO18'!$I$1,MATCH($B30,'WEO18'!$D:$D,0)-1+Growth!$V$10-1,COLUMN(BD:BD)-COLUMN($R:$R))</f>
        <v>22.792000000000002</v>
      </c>
    </row>
    <row r="31" spans="1:56" x14ac:dyDescent="0.2">
      <c r="B31" s="9" t="s">
        <v>167</v>
      </c>
      <c r="C31" s="72">
        <f t="shared" ca="1" si="1"/>
        <v>9.5486322188449838E-2</v>
      </c>
      <c r="D31" s="63">
        <f ca="1">OFFSET(Rating!$K$1,MATCH($B31,Rating!J:J,0)-1,0)</f>
        <v>1.3160000000000001</v>
      </c>
      <c r="E31" s="63">
        <f ca="1">OFFSET(Rating!$O$1,MATCH($B31,Rating!N:N,0)-1,0)</f>
        <v>36.831000000000003</v>
      </c>
      <c r="F31" s="64">
        <f ca="1">OFFSET(Rating!$S$1,MATCH($B31,Rating!R:R,0)-1,0)</f>
        <v>27991.261999999999</v>
      </c>
      <c r="H31" s="2">
        <v>0.25</v>
      </c>
      <c r="I31" s="12">
        <v>0.04</v>
      </c>
      <c r="J31" s="11">
        <v>-1.11E-2</v>
      </c>
      <c r="K31" s="11">
        <v>-6.0000000000000001E-3</v>
      </c>
      <c r="L31" s="11">
        <v>-2E-3</v>
      </c>
      <c r="M31" s="2">
        <v>0.30047499999999999</v>
      </c>
      <c r="N31" s="2">
        <v>0.32054000000000005</v>
      </c>
      <c r="O31" s="2">
        <v>0.25503625000000002</v>
      </c>
      <c r="P31" s="26">
        <v>8.8969223888664233E-3</v>
      </c>
      <c r="Q31" s="26">
        <v>3.4574139534929292E-2</v>
      </c>
      <c r="R31" s="26">
        <v>1.6624932351362819E-2</v>
      </c>
      <c r="S31" s="58" t="str">
        <f ca="1">OFFSET('WEO18'!$I$1,MATCH($B31,'WEO18'!$D:$D,0)-1+Growth!$V$10-1,COLUMN(S:S)-COLUMN($R:$R))</f>
        <v>n/a</v>
      </c>
      <c r="T31" s="58" t="str">
        <f ca="1">OFFSET('WEO18'!$I$1,MATCH($B31,'WEO18'!$D:$D,0)-1+Growth!$V$10-1,COLUMN(T:T)-COLUMN($R:$R))</f>
        <v>n/a</v>
      </c>
      <c r="U31" s="58" t="str">
        <f ca="1">OFFSET('WEO18'!$I$1,MATCH($B31,'WEO18'!$D:$D,0)-1+Growth!$V$10-1,COLUMN(U:U)-COLUMN($R:$R))</f>
        <v>n/a</v>
      </c>
      <c r="V31" s="58" t="str">
        <f ca="1">OFFSET('WEO18'!$I$1,MATCH($B31,'WEO18'!$D:$D,0)-1+Growth!$V$10-1,COLUMN(V:V)-COLUMN($R:$R))</f>
        <v>n/a</v>
      </c>
      <c r="W31" s="58" t="str">
        <f ca="1">OFFSET('WEO18'!$I$1,MATCH($B31,'WEO18'!$D:$D,0)-1+Growth!$V$10-1,COLUMN(W:W)-COLUMN($R:$R))</f>
        <v>n/a</v>
      </c>
      <c r="X31" s="58" t="str">
        <f ca="1">OFFSET('WEO18'!$I$1,MATCH($B31,'WEO18'!$D:$D,0)-1+Growth!$V$10-1,COLUMN(X:X)-COLUMN($R:$R))</f>
        <v>n/a</v>
      </c>
      <c r="Y31" s="58" t="str">
        <f ca="1">OFFSET('WEO18'!$I$1,MATCH($B31,'WEO18'!$D:$D,0)-1+Growth!$V$10-1,COLUMN(Y:Y)-COLUMN($R:$R))</f>
        <v>n/a</v>
      </c>
      <c r="Z31" s="58" t="str">
        <f ca="1">OFFSET('WEO18'!$I$1,MATCH($B31,'WEO18'!$D:$D,0)-1+Growth!$V$10-1,COLUMN(Z:Z)-COLUMN($R:$R))</f>
        <v>n/a</v>
      </c>
      <c r="AA31" s="58" t="str">
        <f ca="1">OFFSET('WEO18'!$I$1,MATCH($B31,'WEO18'!$D:$D,0)-1+Growth!$V$10-1,COLUMN(AA:AA)-COLUMN($R:$R))</f>
        <v>n/a</v>
      </c>
      <c r="AB31" s="58" t="str">
        <f ca="1">OFFSET('WEO18'!$I$1,MATCH($B31,'WEO18'!$D:$D,0)-1+Growth!$V$10-1,COLUMN(AB:AB)-COLUMN($R:$R))</f>
        <v>n/a</v>
      </c>
      <c r="AC31" s="58" t="str">
        <f ca="1">OFFSET('WEO18'!$I$1,MATCH($B31,'WEO18'!$D:$D,0)-1+Growth!$V$10-1,COLUMN(AC:AC)-COLUMN($R:$R))</f>
        <v>n/a</v>
      </c>
      <c r="AD31" s="58" t="str">
        <f ca="1">OFFSET('WEO18'!$I$1,MATCH($B31,'WEO18'!$D:$D,0)-1+Growth!$V$10-1,COLUMN(AD:AD)-COLUMN($R:$R))</f>
        <v>n/a</v>
      </c>
      <c r="AE31" s="58" t="str">
        <f ca="1">OFFSET('WEO18'!$I$1,MATCH($B31,'WEO18'!$D:$D,0)-1+Growth!$V$10-1,COLUMN(AE:AE)-COLUMN($R:$R))</f>
        <v>n/a</v>
      </c>
      <c r="AF31" s="58">
        <f ca="1">OFFSET('WEO18'!$I$1,MATCH($B31,'WEO18'!$D:$D,0)-1+Growth!$V$10-1,COLUMN(AF:AF)-COLUMN($R:$R))</f>
        <v>7.8959999999999999</v>
      </c>
      <c r="AG31" s="58">
        <f ca="1">OFFSET('WEO18'!$I$1,MATCH($B31,'WEO18'!$D:$D,0)-1+Growth!$V$10-1,COLUMN(AG:AG)-COLUMN($R:$R))</f>
        <v>7.766</v>
      </c>
      <c r="AH31" s="58">
        <f ca="1">OFFSET('WEO18'!$I$1,MATCH($B31,'WEO18'!$D:$D,0)-1+Growth!$V$10-1,COLUMN(AH:AH)-COLUMN($R:$R))</f>
        <v>7.9329999999999998</v>
      </c>
      <c r="AI31" s="58">
        <f ca="1">OFFSET('WEO18'!$I$1,MATCH($B31,'WEO18'!$D:$D,0)-1+Growth!$V$10-1,COLUMN(AI:AI)-COLUMN($R:$R))</f>
        <v>8.3559999999999999</v>
      </c>
      <c r="AJ31" s="58">
        <f ca="1">OFFSET('WEO18'!$I$1,MATCH($B31,'WEO18'!$D:$D,0)-1+Growth!$V$10-1,COLUMN(AJ:AJ)-COLUMN($R:$R))</f>
        <v>9.3420000000000005</v>
      </c>
      <c r="AK31" s="58">
        <f ca="1">OFFSET('WEO18'!$I$1,MATCH($B31,'WEO18'!$D:$D,0)-1+Growth!$V$10-1,COLUMN(AK:AK)-COLUMN($R:$R))</f>
        <v>9.7260000000000009</v>
      </c>
      <c r="AL31" s="58">
        <f ca="1">OFFSET('WEO18'!$I$1,MATCH($B31,'WEO18'!$D:$D,0)-1+Growth!$V$10-1,COLUMN(AL:AL)-COLUMN($R:$R))</f>
        <v>9.6430000000000007</v>
      </c>
      <c r="AM31" s="58">
        <f ca="1">OFFSET('WEO18'!$I$1,MATCH($B31,'WEO18'!$D:$D,0)-1+Growth!$V$10-1,COLUMN(AM:AM)-COLUMN($R:$R))</f>
        <v>10.662000000000001</v>
      </c>
      <c r="AN31" s="58">
        <f ca="1">OFFSET('WEO18'!$I$1,MATCH($B31,'WEO18'!$D:$D,0)-1+Growth!$V$10-1,COLUMN(AN:AN)-COLUMN($R:$R))</f>
        <v>11.337</v>
      </c>
      <c r="AO31" s="58">
        <f ca="1">OFFSET('WEO18'!$I$1,MATCH($B31,'WEO18'!$D:$D,0)-1+Growth!$V$10-1,COLUMN(AO:AO)-COLUMN($R:$R))</f>
        <v>12.026</v>
      </c>
      <c r="AP31" s="58">
        <f ca="1">OFFSET('WEO18'!$I$1,MATCH($B31,'WEO18'!$D:$D,0)-1+Growth!$V$10-1,COLUMN(AP:AP)-COLUMN($R:$R))</f>
        <v>12.917</v>
      </c>
      <c r="AQ31" s="58">
        <f ca="1">OFFSET('WEO18'!$I$1,MATCH($B31,'WEO18'!$D:$D,0)-1+Growth!$V$10-1,COLUMN(AQ:AQ)-COLUMN($R:$R))</f>
        <v>13.731</v>
      </c>
      <c r="AR31" s="58">
        <f ca="1">OFFSET('WEO18'!$I$1,MATCH($B31,'WEO18'!$D:$D,0)-1+Growth!$V$10-1,COLUMN(AR:AR)-COLUMN($R:$R))</f>
        <v>15.018000000000001</v>
      </c>
      <c r="AS31" s="58">
        <f ca="1">OFFSET('WEO18'!$I$1,MATCH($B31,'WEO18'!$D:$D,0)-1+Growth!$V$10-1,COLUMN(AS:AS)-COLUMN($R:$R))</f>
        <v>16.559999999999999</v>
      </c>
      <c r="AT31" s="58">
        <f ca="1">OFFSET('WEO18'!$I$1,MATCH($B31,'WEO18'!$D:$D,0)-1+Growth!$V$10-1,COLUMN(AT:AT)-COLUMN($R:$R))</f>
        <v>17.843</v>
      </c>
      <c r="AU31" s="58">
        <f ca="1">OFFSET('WEO18'!$I$1,MATCH($B31,'WEO18'!$D:$D,0)-1+Growth!$V$10-1,COLUMN(AU:AU)-COLUMN($R:$R))</f>
        <v>16.876000000000001</v>
      </c>
      <c r="AV31" s="58">
        <f ca="1">OFFSET('WEO18'!$I$1,MATCH($B31,'WEO18'!$D:$D,0)-1+Growth!$V$10-1,COLUMN(AV:AV)-COLUMN($R:$R))</f>
        <v>14.391</v>
      </c>
      <c r="AW31" s="58">
        <f ca="1">OFFSET('WEO18'!$I$1,MATCH($B31,'WEO18'!$D:$D,0)-1+Growth!$V$10-1,COLUMN(AW:AW)-COLUMN($R:$R))</f>
        <v>14.717000000000001</v>
      </c>
      <c r="AX31" s="58">
        <f ca="1">OFFSET('WEO18'!$I$1,MATCH($B31,'WEO18'!$D:$D,0)-1+Growth!$V$10-1,COLUMN(AX:AX)-COLUMN($R:$R))</f>
        <v>15.835000000000001</v>
      </c>
      <c r="AY31" s="58">
        <f ca="1">OFFSET('WEO18'!$I$1,MATCH($B31,'WEO18'!$D:$D,0)-1+Growth!$V$10-1,COLUMN(AY:AY)-COLUMN($R:$R))</f>
        <v>16.516999999999999</v>
      </c>
      <c r="AZ31" s="58">
        <f ca="1">OFFSET('WEO18'!$I$1,MATCH($B31,'WEO18'!$D:$D,0)-1+Growth!$V$10-1,COLUMN(AZ:AZ)-COLUMN($R:$R))</f>
        <v>16.835999999999999</v>
      </c>
      <c r="BA31" s="58">
        <f ca="1">OFFSET('WEO18'!$I$1,MATCH($B31,'WEO18'!$D:$D,0)-1+Growth!$V$10-1,COLUMN(BA:BA)-COLUMN($R:$R))</f>
        <v>17.323</v>
      </c>
      <c r="BB31" s="58">
        <f ca="1">OFFSET('WEO18'!$I$1,MATCH($B31,'WEO18'!$D:$D,0)-1+Growth!$V$10-1,COLUMN(BB:BB)-COLUMN($R:$R))</f>
        <v>17.613</v>
      </c>
      <c r="BC31" s="58">
        <f ca="1">OFFSET('WEO18'!$I$1,MATCH($B31,'WEO18'!$D:$D,0)-1+Growth!$V$10-1,COLUMN(BC:BC)-COLUMN($R:$R))</f>
        <v>17.977</v>
      </c>
      <c r="BD31" s="58">
        <f ca="1">OFFSET('WEO18'!$I$1,MATCH($B31,'WEO18'!$D:$D,0)-1+Growth!$V$10-1,COLUMN(BD:BD)-COLUMN($R:$R))</f>
        <v>18.849</v>
      </c>
    </row>
    <row r="32" spans="1:56" x14ac:dyDescent="0.2">
      <c r="B32" s="9" t="s">
        <v>186</v>
      </c>
      <c r="C32" s="72">
        <f t="shared" ca="1" si="1"/>
        <v>0.10698003317857951</v>
      </c>
      <c r="D32" s="63">
        <f ca="1">OFFSET(Rating!$K$1,MATCH($B32,Rating!J:J,0)-1,0)</f>
        <v>2.9319999999999999</v>
      </c>
      <c r="E32" s="63">
        <f ca="1">OFFSET(Rating!$O$1,MATCH($B32,Rating!N:N,0)-1,0)</f>
        <v>80.363</v>
      </c>
      <c r="F32" s="64">
        <f ca="1">OFFSET(Rating!$S$1,MATCH($B32,Rating!R:R,0)-1,0)</f>
        <v>27405.56</v>
      </c>
      <c r="H32" s="2">
        <v>0.25</v>
      </c>
      <c r="I32" s="12">
        <v>0.04</v>
      </c>
      <c r="J32" s="11">
        <v>-6.8999999999999999E-3</v>
      </c>
      <c r="K32" s="11">
        <v>-1.0413124923640105E-2</v>
      </c>
      <c r="L32" s="11">
        <v>-1.4027260636076955E-2</v>
      </c>
      <c r="M32" s="2">
        <v>0.23180250000000002</v>
      </c>
      <c r="N32" s="2">
        <v>0.22500545454545456</v>
      </c>
      <c r="O32" s="2">
        <v>0.19107750000000001</v>
      </c>
      <c r="P32" s="26">
        <v>3.3625440075066786E-2</v>
      </c>
      <c r="Q32" s="26">
        <v>4.8641796531688812E-2</v>
      </c>
      <c r="R32" s="26">
        <v>2.3425565044432588E-2</v>
      </c>
      <c r="S32" s="58" t="str">
        <f ca="1">OFFSET('WEO18'!$I$1,MATCH($B32,'WEO18'!$D:$D,0)-1+Growth!$V$10-1,COLUMN(S:S)-COLUMN($R:$R))</f>
        <v>n/a</v>
      </c>
      <c r="T32" s="58" t="str">
        <f ca="1">OFFSET('WEO18'!$I$1,MATCH($B32,'WEO18'!$D:$D,0)-1+Growth!$V$10-1,COLUMN(T:T)-COLUMN($R:$R))</f>
        <v>n/a</v>
      </c>
      <c r="U32" s="58" t="str">
        <f ca="1">OFFSET('WEO18'!$I$1,MATCH($B32,'WEO18'!$D:$D,0)-1+Growth!$V$10-1,COLUMN(U:U)-COLUMN($R:$R))</f>
        <v>n/a</v>
      </c>
      <c r="V32" s="58" t="str">
        <f ca="1">OFFSET('WEO18'!$I$1,MATCH($B32,'WEO18'!$D:$D,0)-1+Growth!$V$10-1,COLUMN(V:V)-COLUMN($R:$R))</f>
        <v>n/a</v>
      </c>
      <c r="W32" s="58" t="str">
        <f ca="1">OFFSET('WEO18'!$I$1,MATCH($B32,'WEO18'!$D:$D,0)-1+Growth!$V$10-1,COLUMN(W:W)-COLUMN($R:$R))</f>
        <v>n/a</v>
      </c>
      <c r="X32" s="58" t="str">
        <f ca="1">OFFSET('WEO18'!$I$1,MATCH($B32,'WEO18'!$D:$D,0)-1+Growth!$V$10-1,COLUMN(X:X)-COLUMN($R:$R))</f>
        <v>n/a</v>
      </c>
      <c r="Y32" s="58" t="str">
        <f ca="1">OFFSET('WEO18'!$I$1,MATCH($B32,'WEO18'!$D:$D,0)-1+Growth!$V$10-1,COLUMN(Y:Y)-COLUMN($R:$R))</f>
        <v>n/a</v>
      </c>
      <c r="Z32" s="58" t="str">
        <f ca="1">OFFSET('WEO18'!$I$1,MATCH($B32,'WEO18'!$D:$D,0)-1+Growth!$V$10-1,COLUMN(Z:Z)-COLUMN($R:$R))</f>
        <v>n/a</v>
      </c>
      <c r="AA32" s="58" t="str">
        <f ca="1">OFFSET('WEO18'!$I$1,MATCH($B32,'WEO18'!$D:$D,0)-1+Growth!$V$10-1,COLUMN(AA:AA)-COLUMN($R:$R))</f>
        <v>n/a</v>
      </c>
      <c r="AB32" s="58" t="str">
        <f ca="1">OFFSET('WEO18'!$I$1,MATCH($B32,'WEO18'!$D:$D,0)-1+Growth!$V$10-1,COLUMN(AB:AB)-COLUMN($R:$R))</f>
        <v>n/a</v>
      </c>
      <c r="AC32" s="58" t="str">
        <f ca="1">OFFSET('WEO18'!$I$1,MATCH($B32,'WEO18'!$D:$D,0)-1+Growth!$V$10-1,COLUMN(AC:AC)-COLUMN($R:$R))</f>
        <v>n/a</v>
      </c>
      <c r="AD32" s="58" t="str">
        <f ca="1">OFFSET('WEO18'!$I$1,MATCH($B32,'WEO18'!$D:$D,0)-1+Growth!$V$10-1,COLUMN(AD:AD)-COLUMN($R:$R))</f>
        <v>n/a</v>
      </c>
      <c r="AE32" s="58" t="str">
        <f ca="1">OFFSET('WEO18'!$I$1,MATCH($B32,'WEO18'!$D:$D,0)-1+Growth!$V$10-1,COLUMN(AE:AE)-COLUMN($R:$R))</f>
        <v>n/a</v>
      </c>
      <c r="AF32" s="58" t="str">
        <f ca="1">OFFSET('WEO18'!$I$1,MATCH($B32,'WEO18'!$D:$D,0)-1+Growth!$V$10-1,COLUMN(AF:AF)-COLUMN($R:$R))</f>
        <v>n/a</v>
      </c>
      <c r="AG32" s="58" t="str">
        <f ca="1">OFFSET('WEO18'!$I$1,MATCH($B32,'WEO18'!$D:$D,0)-1+Growth!$V$10-1,COLUMN(AG:AG)-COLUMN($R:$R))</f>
        <v>n/a</v>
      </c>
      <c r="AH32" s="58">
        <f ca="1">OFFSET('WEO18'!$I$1,MATCH($B32,'WEO18'!$D:$D,0)-1+Growth!$V$10-1,COLUMN(AH:AH)-COLUMN($R:$R))</f>
        <v>14.571999999999999</v>
      </c>
      <c r="AI32" s="58">
        <f ca="1">OFFSET('WEO18'!$I$1,MATCH($B32,'WEO18'!$D:$D,0)-1+Growth!$V$10-1,COLUMN(AI:AI)-COLUMN($R:$R))</f>
        <v>15.335000000000001</v>
      </c>
      <c r="AJ32" s="58">
        <f ca="1">OFFSET('WEO18'!$I$1,MATCH($B32,'WEO18'!$D:$D,0)-1+Growth!$V$10-1,COLUMN(AJ:AJ)-COLUMN($R:$R))</f>
        <v>16.606999999999999</v>
      </c>
      <c r="AK32" s="58">
        <f ca="1">OFFSET('WEO18'!$I$1,MATCH($B32,'WEO18'!$D:$D,0)-1+Growth!$V$10-1,COLUMN(AK:AK)-COLUMN($R:$R))</f>
        <v>17.847000000000001</v>
      </c>
      <c r="AL32" s="58">
        <f ca="1">OFFSET('WEO18'!$I$1,MATCH($B32,'WEO18'!$D:$D,0)-1+Growth!$V$10-1,COLUMN(AL:AL)-COLUMN($R:$R))</f>
        <v>17.645</v>
      </c>
      <c r="AM32" s="58">
        <f ca="1">OFFSET('WEO18'!$I$1,MATCH($B32,'WEO18'!$D:$D,0)-1+Growth!$V$10-1,COLUMN(AM:AM)-COLUMN($R:$R))</f>
        <v>18.321000000000002</v>
      </c>
      <c r="AN32" s="58">
        <f ca="1">OFFSET('WEO18'!$I$1,MATCH($B32,'WEO18'!$D:$D,0)-1+Growth!$V$10-1,COLUMN(AN:AN)-COLUMN($R:$R))</f>
        <v>19.515999999999998</v>
      </c>
      <c r="AO32" s="58">
        <f ca="1">OFFSET('WEO18'!$I$1,MATCH($B32,'WEO18'!$D:$D,0)-1+Growth!$V$10-1,COLUMN(AO:AO)-COLUMN($R:$R))</f>
        <v>20.835000000000001</v>
      </c>
      <c r="AP32" s="58">
        <f ca="1">OFFSET('WEO18'!$I$1,MATCH($B32,'WEO18'!$D:$D,0)-1+Growth!$V$10-1,COLUMN(AP:AP)-COLUMN($R:$R))</f>
        <v>23.030999999999999</v>
      </c>
      <c r="AQ32" s="58">
        <f ca="1">OFFSET('WEO18'!$I$1,MATCH($B32,'WEO18'!$D:$D,0)-1+Growth!$V$10-1,COLUMN(AQ:AQ)-COLUMN($R:$R))</f>
        <v>24.54</v>
      </c>
      <c r="AR32" s="58">
        <f ca="1">OFFSET('WEO18'!$I$1,MATCH($B32,'WEO18'!$D:$D,0)-1+Growth!$V$10-1,COLUMN(AR:AR)-COLUMN($R:$R))</f>
        <v>26.436</v>
      </c>
      <c r="AS32" s="58">
        <f ca="1">OFFSET('WEO18'!$I$1,MATCH($B32,'WEO18'!$D:$D,0)-1+Growth!$V$10-1,COLUMN(AS:AS)-COLUMN($R:$R))</f>
        <v>28.393999999999998</v>
      </c>
      <c r="AT32" s="58">
        <f ca="1">OFFSET('WEO18'!$I$1,MATCH($B32,'WEO18'!$D:$D,0)-1+Growth!$V$10-1,COLUMN(AT:AT)-COLUMN($R:$R))</f>
        <v>31.542000000000002</v>
      </c>
      <c r="AU32" s="58">
        <f ca="1">OFFSET('WEO18'!$I$1,MATCH($B32,'WEO18'!$D:$D,0)-1+Growth!$V$10-1,COLUMN(AU:AU)-COLUMN($R:$R))</f>
        <v>32.371000000000002</v>
      </c>
      <c r="AV32" s="58">
        <f ca="1">OFFSET('WEO18'!$I$1,MATCH($B32,'WEO18'!$D:$D,0)-1+Growth!$V$10-1,COLUMN(AV:AV)-COLUMN($R:$R))</f>
        <v>27.576000000000001</v>
      </c>
      <c r="AW32" s="58">
        <f ca="1">OFFSET('WEO18'!$I$1,MATCH($B32,'WEO18'!$D:$D,0)-1+Growth!$V$10-1,COLUMN(AW:AW)-COLUMN($R:$R))</f>
        <v>28.027999999999999</v>
      </c>
      <c r="AX32" s="58">
        <f ca="1">OFFSET('WEO18'!$I$1,MATCH($B32,'WEO18'!$D:$D,0)-1+Growth!$V$10-1,COLUMN(AX:AX)-COLUMN($R:$R))</f>
        <v>29.721</v>
      </c>
      <c r="AY32" s="58">
        <f ca="1">OFFSET('WEO18'!$I$1,MATCH($B32,'WEO18'!$D:$D,0)-1+Growth!$V$10-1,COLUMN(AY:AY)-COLUMN($R:$R))</f>
        <v>30.859000000000002</v>
      </c>
      <c r="AZ32" s="58">
        <f ca="1">OFFSET('WEO18'!$I$1,MATCH($B32,'WEO18'!$D:$D,0)-1+Growth!$V$10-1,COLUMN(AZ:AZ)-COLUMN($R:$R))</f>
        <v>31.939</v>
      </c>
      <c r="BA32" s="58">
        <f ca="1">OFFSET('WEO18'!$I$1,MATCH($B32,'WEO18'!$D:$D,0)-1+Growth!$V$10-1,COLUMN(BA:BA)-COLUMN($R:$R))</f>
        <v>33.067999999999998</v>
      </c>
      <c r="BB32" s="58">
        <f ca="1">OFFSET('WEO18'!$I$1,MATCH($B32,'WEO18'!$D:$D,0)-1+Growth!$V$10-1,COLUMN(BB:BB)-COLUMN($R:$R))</f>
        <v>33.741</v>
      </c>
      <c r="BC32" s="58">
        <f ca="1">OFFSET('WEO18'!$I$1,MATCH($B32,'WEO18'!$D:$D,0)-1+Growth!$V$10-1,COLUMN(BC:BC)-COLUMN($R:$R))</f>
        <v>34.531999999999996</v>
      </c>
      <c r="BD32" s="58">
        <f ca="1">OFFSET('WEO18'!$I$1,MATCH($B32,'WEO18'!$D:$D,0)-1+Growth!$V$10-1,COLUMN(BD:BD)-COLUMN($R:$R))</f>
        <v>35.854999999999997</v>
      </c>
    </row>
    <row r="33" spans="1:56" x14ac:dyDescent="0.2">
      <c r="A33" s="1" t="s">
        <v>1998</v>
      </c>
      <c r="B33" s="9" t="s">
        <v>184</v>
      </c>
      <c r="C33" s="72">
        <f t="shared" ca="1" si="1"/>
        <v>6.6772448851669414E-2</v>
      </c>
      <c r="D33" s="63">
        <f ca="1">OFFSET(Rating!$K$1,MATCH($B33,Rating!J:J,0)-1,0)</f>
        <v>2.8940000000000001</v>
      </c>
      <c r="E33" s="63">
        <f ca="1">OFFSET(Rating!$O$1,MATCH($B33,Rating!N:N,0)-1,0)</f>
        <v>31.440999999999999</v>
      </c>
      <c r="F33" s="64">
        <f ca="1">OFFSET(Rating!$S$1,MATCH($B33,Rating!R:R,0)-1,0)</f>
        <v>10865.589</v>
      </c>
      <c r="H33" s="2">
        <v>0.25</v>
      </c>
      <c r="I33" s="12">
        <v>0.04</v>
      </c>
      <c r="J33" s="11">
        <v>6.9550978889607595E-3</v>
      </c>
      <c r="K33" s="11">
        <v>-6.017627349921173E-3</v>
      </c>
      <c r="L33" s="11">
        <v>-2.2373878382047074E-3</v>
      </c>
      <c r="M33" s="2">
        <v>0.32559578947368417</v>
      </c>
      <c r="N33" s="2">
        <v>0.32902090909090909</v>
      </c>
      <c r="O33" s="2">
        <v>0.27610625</v>
      </c>
      <c r="P33" s="26">
        <v>-3.2134118345678454E-2</v>
      </c>
      <c r="Q33" s="26">
        <v>8.0231180978019109E-2</v>
      </c>
      <c r="R33" s="26">
        <v>1.9051554414278624E-2</v>
      </c>
      <c r="S33" s="58">
        <f ca="1">OFFSET('WEO18'!$I$1,MATCH($B33,'WEO18'!$D:$D,0)-1+Growth!$V$10-1,COLUMN(S:S)-COLUMN($R:$R))</f>
        <v>311.51400000000001</v>
      </c>
      <c r="T33" s="58">
        <f ca="1">OFFSET('WEO18'!$I$1,MATCH($B33,'WEO18'!$D:$D,0)-1+Growth!$V$10-1,COLUMN(T:T)-COLUMN($R:$R))</f>
        <v>329.27</v>
      </c>
      <c r="U33" s="58">
        <f ca="1">OFFSET('WEO18'!$I$1,MATCH($B33,'WEO18'!$D:$D,0)-1+Growth!$V$10-1,COLUMN(U:U)-COLUMN($R:$R))</f>
        <v>338.81900000000002</v>
      </c>
      <c r="V33" s="58">
        <f ca="1">OFFSET('WEO18'!$I$1,MATCH($B33,'WEO18'!$D:$D,0)-1+Growth!$V$10-1,COLUMN(V:V)-COLUMN($R:$R))</f>
        <v>342.54599999999999</v>
      </c>
      <c r="W33" s="58">
        <f ca="1">OFFSET('WEO18'!$I$1,MATCH($B33,'WEO18'!$D:$D,0)-1+Growth!$V$10-1,COLUMN(W:W)-COLUMN($R:$R))</f>
        <v>349.39699999999999</v>
      </c>
      <c r="X33" s="58">
        <f ca="1">OFFSET('WEO18'!$I$1,MATCH($B33,'WEO18'!$D:$D,0)-1+Growth!$V$10-1,COLUMN(X:X)-COLUMN($R:$R))</f>
        <v>344.15600000000001</v>
      </c>
      <c r="Y33" s="58">
        <f ca="1">OFFSET('WEO18'!$I$1,MATCH($B33,'WEO18'!$D:$D,0)-1+Growth!$V$10-1,COLUMN(Y:Y)-COLUMN($R:$R))</f>
        <v>363.428</v>
      </c>
      <c r="Z33" s="58">
        <f ca="1">OFFSET('WEO18'!$I$1,MATCH($B33,'WEO18'!$D:$D,0)-1+Growth!$V$10-1,COLUMN(Z:Z)-COLUMN($R:$R))</f>
        <v>360.52100000000002</v>
      </c>
      <c r="AA33" s="58">
        <f ca="1">OFFSET('WEO18'!$I$1,MATCH($B33,'WEO18'!$D:$D,0)-1+Growth!$V$10-1,COLUMN(AA:AA)-COLUMN($R:$R))</f>
        <v>355.47399999999999</v>
      </c>
      <c r="AB33" s="58">
        <f ca="1">OFFSET('WEO18'!$I$1,MATCH($B33,'WEO18'!$D:$D,0)-1+Growth!$V$10-1,COLUMN(AB:AB)-COLUMN($R:$R))</f>
        <v>390.31</v>
      </c>
      <c r="AC33" s="58">
        <f ca="1">OFFSET('WEO18'!$I$1,MATCH($B33,'WEO18'!$D:$D,0)-1+Growth!$V$10-1,COLUMN(AC:AC)-COLUMN($R:$R))</f>
        <v>351.279</v>
      </c>
      <c r="AD33" s="58">
        <f ca="1">OFFSET('WEO18'!$I$1,MATCH($B33,'WEO18'!$D:$D,0)-1+Growth!$V$10-1,COLUMN(AD:AD)-COLUMN($R:$R))</f>
        <v>252.92099999999999</v>
      </c>
      <c r="AE33" s="58">
        <f ca="1">OFFSET('WEO18'!$I$1,MATCH($B33,'WEO18'!$D:$D,0)-1+Growth!$V$10-1,COLUMN(AE:AE)-COLUMN($R:$R))</f>
        <v>234.71100000000001</v>
      </c>
      <c r="AF33" s="58">
        <f ca="1">OFFSET('WEO18'!$I$1,MATCH($B33,'WEO18'!$D:$D,0)-1+Growth!$V$10-1,COLUMN(AF:AF)-COLUMN($R:$R))</f>
        <v>257.24299999999999</v>
      </c>
      <c r="AG33" s="58">
        <f ca="1">OFFSET('WEO18'!$I$1,MATCH($B33,'WEO18'!$D:$D,0)-1+Growth!$V$10-1,COLUMN(AG:AG)-COLUMN($R:$R))</f>
        <v>281.42399999999998</v>
      </c>
      <c r="AH33" s="58">
        <f ca="1">OFFSET('WEO18'!$I$1,MATCH($B33,'WEO18'!$D:$D,0)-1+Growth!$V$10-1,COLUMN(AH:AH)-COLUMN($R:$R))</f>
        <v>306.47000000000003</v>
      </c>
      <c r="AI33" s="58">
        <f ca="1">OFFSET('WEO18'!$I$1,MATCH($B33,'WEO18'!$D:$D,0)-1+Growth!$V$10-1,COLUMN(AI:AI)-COLUMN($R:$R))</f>
        <v>334.35899999999998</v>
      </c>
      <c r="AJ33" s="58">
        <f ca="1">OFFSET('WEO18'!$I$1,MATCH($B33,'WEO18'!$D:$D,0)-1+Growth!$V$10-1,COLUMN(AJ:AJ)-COLUMN($R:$R))</f>
        <v>297.83300000000003</v>
      </c>
      <c r="AK33" s="58">
        <f ca="1">OFFSET('WEO18'!$I$1,MATCH($B33,'WEO18'!$D:$D,0)-1+Growth!$V$10-1,COLUMN(AK:AK)-COLUMN($R:$R))</f>
        <v>324.13</v>
      </c>
      <c r="AL33" s="58">
        <f ca="1">OFFSET('WEO18'!$I$1,MATCH($B33,'WEO18'!$D:$D,0)-1+Growth!$V$10-1,COLUMN(AL:AL)-COLUMN($R:$R))</f>
        <v>365.91199999999998</v>
      </c>
      <c r="AM33" s="58">
        <f ca="1">OFFSET('WEO18'!$I$1,MATCH($B33,'WEO18'!$D:$D,0)-1+Growth!$V$10-1,COLUMN(AM:AM)-COLUMN($R:$R))</f>
        <v>391.33</v>
      </c>
      <c r="AN33" s="58">
        <f ca="1">OFFSET('WEO18'!$I$1,MATCH($B33,'WEO18'!$D:$D,0)-1+Growth!$V$10-1,COLUMN(AN:AN)-COLUMN($R:$R))</f>
        <v>423.78399999999999</v>
      </c>
      <c r="AO33" s="58">
        <f ca="1">OFFSET('WEO18'!$I$1,MATCH($B33,'WEO18'!$D:$D,0)-1+Growth!$V$10-1,COLUMN(AO:AO)-COLUMN($R:$R))</f>
        <v>443.00900000000001</v>
      </c>
      <c r="AP33" s="58">
        <f ca="1">OFFSET('WEO18'!$I$1,MATCH($B33,'WEO18'!$D:$D,0)-1+Growth!$V$10-1,COLUMN(AP:AP)-COLUMN($R:$R))</f>
        <v>467.50099999999998</v>
      </c>
      <c r="AQ33" s="58">
        <f ca="1">OFFSET('WEO18'!$I$1,MATCH($B33,'WEO18'!$D:$D,0)-1+Growth!$V$10-1,COLUMN(AQ:AQ)-COLUMN($R:$R))</f>
        <v>493.28300000000002</v>
      </c>
      <c r="AR33" s="58">
        <f ca="1">OFFSET('WEO18'!$I$1,MATCH($B33,'WEO18'!$D:$D,0)-1+Growth!$V$10-1,COLUMN(AR:AR)-COLUMN($R:$R))</f>
        <v>520.54399999999998</v>
      </c>
      <c r="AS33" s="58">
        <f ca="1">OFFSET('WEO18'!$I$1,MATCH($B33,'WEO18'!$D:$D,0)-1+Growth!$V$10-1,COLUMN(AS:AS)-COLUMN($R:$R))</f>
        <v>551.27</v>
      </c>
      <c r="AT33" s="58">
        <f ca="1">OFFSET('WEO18'!$I$1,MATCH($B33,'WEO18'!$D:$D,0)-1+Growth!$V$10-1,COLUMN(AT:AT)-COLUMN($R:$R))</f>
        <v>584.25400000000002</v>
      </c>
      <c r="AU33" s="58">
        <f ca="1">OFFSET('WEO18'!$I$1,MATCH($B33,'WEO18'!$D:$D,0)-1+Growth!$V$10-1,COLUMN(AU:AU)-COLUMN($R:$R))</f>
        <v>628.07299999999998</v>
      </c>
      <c r="AV33" s="58">
        <f ca="1">OFFSET('WEO18'!$I$1,MATCH($B33,'WEO18'!$D:$D,0)-1+Growth!$V$10-1,COLUMN(AV:AV)-COLUMN($R:$R))</f>
        <v>649.14099999999996</v>
      </c>
      <c r="AW33" s="58">
        <f ca="1">OFFSET('WEO18'!$I$1,MATCH($B33,'WEO18'!$D:$D,0)-1+Growth!$V$10-1,COLUMN(AW:AW)-COLUMN($R:$R))</f>
        <v>673.20399999999995</v>
      </c>
      <c r="AX33" s="58">
        <f ca="1">OFFSET('WEO18'!$I$1,MATCH($B33,'WEO18'!$D:$D,0)-1+Growth!$V$10-1,COLUMN(AX:AX)-COLUMN($R:$R))</f>
        <v>690.34</v>
      </c>
      <c r="AY33" s="58">
        <f ca="1">OFFSET('WEO18'!$I$1,MATCH($B33,'WEO18'!$D:$D,0)-1+Growth!$V$10-1,COLUMN(AY:AY)-COLUMN($R:$R))</f>
        <v>700.12300000000005</v>
      </c>
      <c r="AZ33" s="58">
        <f ca="1">OFFSET('WEO18'!$I$1,MATCH($B33,'WEO18'!$D:$D,0)-1+Growth!$V$10-1,COLUMN(AZ:AZ)-COLUMN($R:$R))</f>
        <v>707.13800000000003</v>
      </c>
      <c r="BA33" s="58">
        <f ca="1">OFFSET('WEO18'!$I$1,MATCH($B33,'WEO18'!$D:$D,0)-1+Growth!$V$10-1,COLUMN(BA:BA)-COLUMN($R:$R))</f>
        <v>719.68700000000001</v>
      </c>
      <c r="BB33" s="58">
        <f ca="1">OFFSET('WEO18'!$I$1,MATCH($B33,'WEO18'!$D:$D,0)-1+Growth!$V$10-1,COLUMN(BB:BB)-COLUMN($R:$R))</f>
        <v>735.73599999999999</v>
      </c>
      <c r="BC33" s="58">
        <f ca="1">OFFSET('WEO18'!$I$1,MATCH($B33,'WEO18'!$D:$D,0)-1+Growth!$V$10-1,COLUMN(BC:BC)-COLUMN($R:$R))</f>
        <v>760.50300000000004</v>
      </c>
      <c r="BD33" s="58">
        <f ca="1">OFFSET('WEO18'!$I$1,MATCH($B33,'WEO18'!$D:$D,0)-1+Growth!$V$10-1,COLUMN(BD:BD)-COLUMN($R:$R))</f>
        <v>790.42100000000005</v>
      </c>
    </row>
    <row r="34" spans="1:56" x14ac:dyDescent="0.2">
      <c r="B34" s="9" t="s">
        <v>168</v>
      </c>
      <c r="C34" s="72">
        <f t="shared" ca="1" si="1"/>
        <v>7.7766678862521629E-2</v>
      </c>
      <c r="D34" s="63">
        <f ca="1">OFFSET(Rating!$K$1,MATCH($B34,Rating!J:J,0)-1,0)</f>
        <v>7.1319999999999997</v>
      </c>
      <c r="E34" s="63">
        <f ca="1">OFFSET(Rating!$O$1,MATCH($B34,Rating!N:N,0)-1,0)</f>
        <v>95.948999999999998</v>
      </c>
      <c r="F34" s="64">
        <f ca="1">OFFSET(Rating!$S$1,MATCH($B34,Rating!R:R,0)-1,0)</f>
        <v>13453.666999999999</v>
      </c>
      <c r="H34" s="2">
        <v>0.25</v>
      </c>
      <c r="I34" s="12">
        <v>0.04</v>
      </c>
      <c r="J34" s="11">
        <v>0</v>
      </c>
      <c r="K34" s="11">
        <v>-3.0119912875421484E-3</v>
      </c>
      <c r="L34" s="11">
        <v>-5.0571972062456449E-3</v>
      </c>
      <c r="M34" s="2">
        <v>0.15371000000000001</v>
      </c>
      <c r="N34" s="2">
        <v>0.21922636363636364</v>
      </c>
      <c r="O34" s="2">
        <v>0.18917875000000003</v>
      </c>
      <c r="P34" s="26">
        <v>0</v>
      </c>
      <c r="Q34" s="26">
        <v>2.1511768556327068E-2</v>
      </c>
      <c r="R34" s="26">
        <v>-3.368179602526721E-3</v>
      </c>
      <c r="S34" s="58" t="str">
        <f ca="1">OFFSET('WEO18'!$I$1,MATCH($B34,'WEO18'!$D:$D,0)-1+Growth!$V$10-1,COLUMN(S:S)-COLUMN($R:$R))</f>
        <v>n/a</v>
      </c>
      <c r="T34" s="58" t="str">
        <f ca="1">OFFSET('WEO18'!$I$1,MATCH($B34,'WEO18'!$D:$D,0)-1+Growth!$V$10-1,COLUMN(T:T)-COLUMN($R:$R))</f>
        <v>n/a</v>
      </c>
      <c r="U34" s="58" t="str">
        <f ca="1">OFFSET('WEO18'!$I$1,MATCH($B34,'WEO18'!$D:$D,0)-1+Growth!$V$10-1,COLUMN(U:U)-COLUMN($R:$R))</f>
        <v>n/a</v>
      </c>
      <c r="V34" s="58" t="str">
        <f ca="1">OFFSET('WEO18'!$I$1,MATCH($B34,'WEO18'!$D:$D,0)-1+Growth!$V$10-1,COLUMN(V:V)-COLUMN($R:$R))</f>
        <v>n/a</v>
      </c>
      <c r="W34" s="58" t="str">
        <f ca="1">OFFSET('WEO18'!$I$1,MATCH($B34,'WEO18'!$D:$D,0)-1+Growth!$V$10-1,COLUMN(W:W)-COLUMN($R:$R))</f>
        <v>n/a</v>
      </c>
      <c r="X34" s="58" t="str">
        <f ca="1">OFFSET('WEO18'!$I$1,MATCH($B34,'WEO18'!$D:$D,0)-1+Growth!$V$10-1,COLUMN(X:X)-COLUMN($R:$R))</f>
        <v>n/a</v>
      </c>
      <c r="Y34" s="58" t="str">
        <f ca="1">OFFSET('WEO18'!$I$1,MATCH($B34,'WEO18'!$D:$D,0)-1+Growth!$V$10-1,COLUMN(Y:Y)-COLUMN($R:$R))</f>
        <v>n/a</v>
      </c>
      <c r="Z34" s="58" t="str">
        <f ca="1">OFFSET('WEO18'!$I$1,MATCH($B34,'WEO18'!$D:$D,0)-1+Growth!$V$10-1,COLUMN(Z:Z)-COLUMN($R:$R))</f>
        <v>n/a</v>
      </c>
      <c r="AA34" s="58" t="str">
        <f ca="1">OFFSET('WEO18'!$I$1,MATCH($B34,'WEO18'!$D:$D,0)-1+Growth!$V$10-1,COLUMN(AA:AA)-COLUMN($R:$R))</f>
        <v>n/a</v>
      </c>
      <c r="AB34" s="58" t="str">
        <f ca="1">OFFSET('WEO18'!$I$1,MATCH($B34,'WEO18'!$D:$D,0)-1+Growth!$V$10-1,COLUMN(AB:AB)-COLUMN($R:$R))</f>
        <v>n/a</v>
      </c>
      <c r="AC34" s="58" t="str">
        <f ca="1">OFFSET('WEO18'!$I$1,MATCH($B34,'WEO18'!$D:$D,0)-1+Growth!$V$10-1,COLUMN(AC:AC)-COLUMN($R:$R))</f>
        <v>n/a</v>
      </c>
      <c r="AD34" s="58" t="str">
        <f ca="1">OFFSET('WEO18'!$I$1,MATCH($B34,'WEO18'!$D:$D,0)-1+Growth!$V$10-1,COLUMN(AD:AD)-COLUMN($R:$R))</f>
        <v>n/a</v>
      </c>
      <c r="AE34" s="58" t="str">
        <f ca="1">OFFSET('WEO18'!$I$1,MATCH($B34,'WEO18'!$D:$D,0)-1+Growth!$V$10-1,COLUMN(AE:AE)-COLUMN($R:$R))</f>
        <v>n/a</v>
      </c>
      <c r="AF34" s="58" t="str">
        <f ca="1">OFFSET('WEO18'!$I$1,MATCH($B34,'WEO18'!$D:$D,0)-1+Growth!$V$10-1,COLUMN(AF:AF)-COLUMN($R:$R))</f>
        <v>n/a</v>
      </c>
      <c r="AG34" s="58" t="str">
        <f ca="1">OFFSET('WEO18'!$I$1,MATCH($B34,'WEO18'!$D:$D,0)-1+Growth!$V$10-1,COLUMN(AG:AG)-COLUMN($R:$R))</f>
        <v>n/a</v>
      </c>
      <c r="AH34" s="58" t="str">
        <f ca="1">OFFSET('WEO18'!$I$1,MATCH($B34,'WEO18'!$D:$D,0)-1+Growth!$V$10-1,COLUMN(AH:AH)-COLUMN($R:$R))</f>
        <v>n/a</v>
      </c>
      <c r="AI34" s="58" t="str">
        <f ca="1">OFFSET('WEO18'!$I$1,MATCH($B34,'WEO18'!$D:$D,0)-1+Growth!$V$10-1,COLUMN(AI:AI)-COLUMN($R:$R))</f>
        <v>n/a</v>
      </c>
      <c r="AJ34" s="58" t="str">
        <f ca="1">OFFSET('WEO18'!$I$1,MATCH($B34,'WEO18'!$D:$D,0)-1+Growth!$V$10-1,COLUMN(AJ:AJ)-COLUMN($R:$R))</f>
        <v>n/a</v>
      </c>
      <c r="AK34" s="58">
        <f ca="1">OFFSET('WEO18'!$I$1,MATCH($B34,'WEO18'!$D:$D,0)-1+Growth!$V$10-1,COLUMN(AK:AK)-COLUMN($R:$R))</f>
        <v>2101.8069999999998</v>
      </c>
      <c r="AL34" s="58">
        <f ca="1">OFFSET('WEO18'!$I$1,MATCH($B34,'WEO18'!$D:$D,0)-1+Growth!$V$10-1,COLUMN(AL:AL)-COLUMN($R:$R))</f>
        <v>1846.509</v>
      </c>
      <c r="AM34" s="58">
        <f ca="1">OFFSET('WEO18'!$I$1,MATCH($B34,'WEO18'!$D:$D,0)-1+Growth!$V$10-1,COLUMN(AM:AM)-COLUMN($R:$R))</f>
        <v>1989.7840000000001</v>
      </c>
      <c r="AN34" s="58">
        <f ca="1">OFFSET('WEO18'!$I$1,MATCH($B34,'WEO18'!$D:$D,0)-1+Growth!$V$10-1,COLUMN(AN:AN)-COLUMN($R:$R))</f>
        <v>2089.1280000000002</v>
      </c>
      <c r="AO34" s="58">
        <f ca="1">OFFSET('WEO18'!$I$1,MATCH($B34,'WEO18'!$D:$D,0)-1+Growth!$V$10-1,COLUMN(AO:AO)-COLUMN($R:$R))</f>
        <v>2237.7860000000001</v>
      </c>
      <c r="AP34" s="58">
        <f ca="1">OFFSET('WEO18'!$I$1,MATCH($B34,'WEO18'!$D:$D,0)-1+Growth!$V$10-1,COLUMN(AP:AP)-COLUMN($R:$R))</f>
        <v>2336.5929999999998</v>
      </c>
      <c r="AQ34" s="58">
        <f ca="1">OFFSET('WEO18'!$I$1,MATCH($B34,'WEO18'!$D:$D,0)-1+Growth!$V$10-1,COLUMN(AQ:AQ)-COLUMN($R:$R))</f>
        <v>2547.973</v>
      </c>
      <c r="AR34" s="58">
        <f ca="1">OFFSET('WEO18'!$I$1,MATCH($B34,'WEO18'!$D:$D,0)-1+Growth!$V$10-1,COLUMN(AR:AR)-COLUMN($R:$R))</f>
        <v>2689.1419999999998</v>
      </c>
      <c r="AS34" s="58">
        <f ca="1">OFFSET('WEO18'!$I$1,MATCH($B34,'WEO18'!$D:$D,0)-1+Growth!$V$10-1,COLUMN(AS:AS)-COLUMN($R:$R))</f>
        <v>2821.027</v>
      </c>
      <c r="AT34" s="58">
        <f ca="1">OFFSET('WEO18'!$I$1,MATCH($B34,'WEO18'!$D:$D,0)-1+Growth!$V$10-1,COLUMN(AT:AT)-COLUMN($R:$R))</f>
        <v>2987.15</v>
      </c>
      <c r="AU34" s="58">
        <f ca="1">OFFSET('WEO18'!$I$1,MATCH($B34,'WEO18'!$D:$D,0)-1+Growth!$V$10-1,COLUMN(AU:AU)-COLUMN($R:$R))</f>
        <v>3147.4609999999998</v>
      </c>
      <c r="AV34" s="58">
        <f ca="1">OFFSET('WEO18'!$I$1,MATCH($B34,'WEO18'!$D:$D,0)-1+Growth!$V$10-1,COLUMN(AV:AV)-COLUMN($R:$R))</f>
        <v>3049.3870000000002</v>
      </c>
      <c r="AW34" s="58">
        <f ca="1">OFFSET('WEO18'!$I$1,MATCH($B34,'WEO18'!$D:$D,0)-1+Growth!$V$10-1,COLUMN(AW:AW)-COLUMN($R:$R))</f>
        <v>3067.21</v>
      </c>
      <c r="AX34" s="58">
        <f ca="1">OFFSET('WEO18'!$I$1,MATCH($B34,'WEO18'!$D:$D,0)-1+Growth!$V$10-1,COLUMN(AX:AX)-COLUMN($R:$R))</f>
        <v>3110.1959999999999</v>
      </c>
      <c r="AY34" s="58">
        <f ca="1">OFFSET('WEO18'!$I$1,MATCH($B34,'WEO18'!$D:$D,0)-1+Growth!$V$10-1,COLUMN(AY:AY)-COLUMN($R:$R))</f>
        <v>3078.6190000000001</v>
      </c>
      <c r="AZ34" s="58">
        <f ca="1">OFFSET('WEO18'!$I$1,MATCH($B34,'WEO18'!$D:$D,0)-1+Growth!$V$10-1,COLUMN(AZ:AZ)-COLUMN($R:$R))</f>
        <v>3157.7930000000001</v>
      </c>
      <c r="BA34" s="58">
        <f ca="1">OFFSET('WEO18'!$I$1,MATCH($B34,'WEO18'!$D:$D,0)-1+Growth!$V$10-1,COLUMN(BA:BA)-COLUMN($R:$R))</f>
        <v>3099.9639999999999</v>
      </c>
      <c r="BB34" s="58">
        <f ca="1">OFFSET('WEO18'!$I$1,MATCH($B34,'WEO18'!$D:$D,0)-1+Growth!$V$10-1,COLUMN(BB:BB)-COLUMN($R:$R))</f>
        <v>3123.453</v>
      </c>
      <c r="BC34" s="58">
        <f ca="1">OFFSET('WEO18'!$I$1,MATCH($B34,'WEO18'!$D:$D,0)-1+Growth!$V$10-1,COLUMN(BC:BC)-COLUMN($R:$R))</f>
        <v>3210.826</v>
      </c>
      <c r="BD34" s="58">
        <f ca="1">OFFSET('WEO18'!$I$1,MATCH($B34,'WEO18'!$D:$D,0)-1+Growth!$V$10-1,COLUMN(BD:BD)-COLUMN($R:$R))</f>
        <v>3269.011</v>
      </c>
    </row>
    <row r="35" spans="1:56" x14ac:dyDescent="0.2">
      <c r="B35" s="9" t="s">
        <v>160</v>
      </c>
      <c r="C35" s="72">
        <f t="shared" ref="C35:C66" ca="1" si="2">BD35/OFFSET($R35,0,COUNTA(S35:BD35)-COUNT(S35:BD35)+1)/COUNT(S35:BD35)</f>
        <v>7.6754411184071822E-2</v>
      </c>
      <c r="D35" s="63">
        <f ca="1">OFFSET(Rating!$K$1,MATCH($B35,Rating!J:J,0)-1,0)</f>
        <v>2.0609999999999999</v>
      </c>
      <c r="E35" s="63">
        <f ca="1">OFFSET(Rating!$O$1,MATCH($B35,Rating!N:N,0)-1,0)</f>
        <v>61.671999999999997</v>
      </c>
      <c r="F35" s="64">
        <f ca="1">OFFSET(Rating!$S$1,MATCH($B35,Rating!R:R,0)-1,0)</f>
        <v>29922.312000000002</v>
      </c>
      <c r="H35" s="2">
        <v>0.25</v>
      </c>
      <c r="I35" s="12">
        <v>0.04</v>
      </c>
      <c r="J35" s="11">
        <v>-3.9037608226055731E-4</v>
      </c>
      <c r="K35" s="11">
        <v>2.1296841605962236E-3</v>
      </c>
      <c r="L35" s="11">
        <v>2.0763828260956796E-3</v>
      </c>
      <c r="M35" s="2">
        <v>0.22503285714285715</v>
      </c>
      <c r="N35" s="2">
        <v>0.2833090909090909</v>
      </c>
      <c r="O35" s="2">
        <v>0.1988675</v>
      </c>
      <c r="P35" s="26">
        <v>1.4661475024680888E-2</v>
      </c>
      <c r="Q35" s="26">
        <v>1.3092741773579417E-2</v>
      </c>
      <c r="R35" s="26">
        <v>1.1187673072518157E-3</v>
      </c>
      <c r="S35" s="58" t="str">
        <f ca="1">OFFSET('WEO18'!$I$1,MATCH($B35,'WEO18'!$D:$D,0)-1+Growth!$V$10-1,COLUMN(S:S)-COLUMN($R:$R))</f>
        <v>n/a</v>
      </c>
      <c r="T35" s="58" t="str">
        <f ca="1">OFFSET('WEO18'!$I$1,MATCH($B35,'WEO18'!$D:$D,0)-1+Growth!$V$10-1,COLUMN(T:T)-COLUMN($R:$R))</f>
        <v>n/a</v>
      </c>
      <c r="U35" s="58" t="str">
        <f ca="1">OFFSET('WEO18'!$I$1,MATCH($B35,'WEO18'!$D:$D,0)-1+Growth!$V$10-1,COLUMN(U:U)-COLUMN($R:$R))</f>
        <v>n/a</v>
      </c>
      <c r="V35" s="58" t="str">
        <f ca="1">OFFSET('WEO18'!$I$1,MATCH($B35,'WEO18'!$D:$D,0)-1+Growth!$V$10-1,COLUMN(V:V)-COLUMN($R:$R))</f>
        <v>n/a</v>
      </c>
      <c r="W35" s="58" t="str">
        <f ca="1">OFFSET('WEO18'!$I$1,MATCH($B35,'WEO18'!$D:$D,0)-1+Growth!$V$10-1,COLUMN(W:W)-COLUMN($R:$R))</f>
        <v>n/a</v>
      </c>
      <c r="X35" s="58" t="str">
        <f ca="1">OFFSET('WEO18'!$I$1,MATCH($B35,'WEO18'!$D:$D,0)-1+Growth!$V$10-1,COLUMN(X:X)-COLUMN($R:$R))</f>
        <v>n/a</v>
      </c>
      <c r="Y35" s="58" t="str">
        <f ca="1">OFFSET('WEO18'!$I$1,MATCH($B35,'WEO18'!$D:$D,0)-1+Growth!$V$10-1,COLUMN(Y:Y)-COLUMN($R:$R))</f>
        <v>n/a</v>
      </c>
      <c r="Z35" s="58" t="str">
        <f ca="1">OFFSET('WEO18'!$I$1,MATCH($B35,'WEO18'!$D:$D,0)-1+Growth!$V$10-1,COLUMN(Z:Z)-COLUMN($R:$R))</f>
        <v>n/a</v>
      </c>
      <c r="AA35" s="58" t="str">
        <f ca="1">OFFSET('WEO18'!$I$1,MATCH($B35,'WEO18'!$D:$D,0)-1+Growth!$V$10-1,COLUMN(AA:AA)-COLUMN($R:$R))</f>
        <v>n/a</v>
      </c>
      <c r="AB35" s="58" t="str">
        <f ca="1">OFFSET('WEO18'!$I$1,MATCH($B35,'WEO18'!$D:$D,0)-1+Growth!$V$10-1,COLUMN(AB:AB)-COLUMN($R:$R))</f>
        <v>n/a</v>
      </c>
      <c r="AC35" s="58" t="str">
        <f ca="1">OFFSET('WEO18'!$I$1,MATCH($B35,'WEO18'!$D:$D,0)-1+Growth!$V$10-1,COLUMN(AC:AC)-COLUMN($R:$R))</f>
        <v>n/a</v>
      </c>
      <c r="AD35" s="58" t="str">
        <f ca="1">OFFSET('WEO18'!$I$1,MATCH($B35,'WEO18'!$D:$D,0)-1+Growth!$V$10-1,COLUMN(AD:AD)-COLUMN($R:$R))</f>
        <v>n/a</v>
      </c>
      <c r="AE35" s="58">
        <f ca="1">OFFSET('WEO18'!$I$1,MATCH($B35,'WEO18'!$D:$D,0)-1+Growth!$V$10-1,COLUMN(AE:AE)-COLUMN($R:$R))</f>
        <v>20.067</v>
      </c>
      <c r="AF35" s="58">
        <f ca="1">OFFSET('WEO18'!$I$1,MATCH($B35,'WEO18'!$D:$D,0)-1+Growth!$V$10-1,COLUMN(AF:AF)-COLUMN($R:$R))</f>
        <v>20.628</v>
      </c>
      <c r="AG35" s="58">
        <f ca="1">OFFSET('WEO18'!$I$1,MATCH($B35,'WEO18'!$D:$D,0)-1+Growth!$V$10-1,COLUMN(AG:AG)-COLUMN($R:$R))</f>
        <v>21.722000000000001</v>
      </c>
      <c r="AH35" s="58">
        <f ca="1">OFFSET('WEO18'!$I$1,MATCH($B35,'WEO18'!$D:$D,0)-1+Growth!$V$10-1,COLUMN(AH:AH)-COLUMN($R:$R))</f>
        <v>22.611999999999998</v>
      </c>
      <c r="AI35" s="58">
        <f ca="1">OFFSET('WEO18'!$I$1,MATCH($B35,'WEO18'!$D:$D,0)-1+Growth!$V$10-1,COLUMN(AI:AI)-COLUMN($R:$R))</f>
        <v>23.427</v>
      </c>
      <c r="AJ35" s="58">
        <f ca="1">OFFSET('WEO18'!$I$1,MATCH($B35,'WEO18'!$D:$D,0)-1+Growth!$V$10-1,COLUMN(AJ:AJ)-COLUMN($R:$R))</f>
        <v>24.625</v>
      </c>
      <c r="AK35" s="58">
        <f ca="1">OFFSET('WEO18'!$I$1,MATCH($B35,'WEO18'!$D:$D,0)-1+Growth!$V$10-1,COLUMN(AK:AK)-COLUMN($R:$R))</f>
        <v>25.434000000000001</v>
      </c>
      <c r="AL35" s="58">
        <f ca="1">OFFSET('WEO18'!$I$1,MATCH($B35,'WEO18'!$D:$D,0)-1+Growth!$V$10-1,COLUMN(AL:AL)-COLUMN($R:$R))</f>
        <v>26.776</v>
      </c>
      <c r="AM35" s="58">
        <f ca="1">OFFSET('WEO18'!$I$1,MATCH($B35,'WEO18'!$D:$D,0)-1+Growth!$V$10-1,COLUMN(AM:AM)-COLUMN($R:$R))</f>
        <v>27.888000000000002</v>
      </c>
      <c r="AN35" s="58">
        <f ca="1">OFFSET('WEO18'!$I$1,MATCH($B35,'WEO18'!$D:$D,0)-1+Growth!$V$10-1,COLUMN(AN:AN)-COLUMN($R:$R))</f>
        <v>28.710999999999999</v>
      </c>
      <c r="AO35" s="58">
        <f ca="1">OFFSET('WEO18'!$I$1,MATCH($B35,'WEO18'!$D:$D,0)-1+Growth!$V$10-1,COLUMN(AO:AO)-COLUMN($R:$R))</f>
        <v>29.812000000000001</v>
      </c>
      <c r="AP35" s="58">
        <f ca="1">OFFSET('WEO18'!$I$1,MATCH($B35,'WEO18'!$D:$D,0)-1+Growth!$V$10-1,COLUMN(AP:AP)-COLUMN($R:$R))</f>
        <v>30.658999999999999</v>
      </c>
      <c r="AQ35" s="58">
        <f ca="1">OFFSET('WEO18'!$I$1,MATCH($B35,'WEO18'!$D:$D,0)-1+Growth!$V$10-1,COLUMN(AQ:AQ)-COLUMN($R:$R))</f>
        <v>31.994</v>
      </c>
      <c r="AR35" s="58">
        <f ca="1">OFFSET('WEO18'!$I$1,MATCH($B35,'WEO18'!$D:$D,0)-1+Growth!$V$10-1,COLUMN(AR:AR)-COLUMN($R:$R))</f>
        <v>33.274000000000001</v>
      </c>
      <c r="AS35" s="58">
        <f ca="1">OFFSET('WEO18'!$I$1,MATCH($B35,'WEO18'!$D:$D,0)-1+Growth!$V$10-1,COLUMN(AS:AS)-COLUMN($R:$R))</f>
        <v>35.155999999999999</v>
      </c>
      <c r="AT35" s="58">
        <f ca="1">OFFSET('WEO18'!$I$1,MATCH($B35,'WEO18'!$D:$D,0)-1+Growth!$V$10-1,COLUMN(AT:AT)-COLUMN($R:$R))</f>
        <v>37.597000000000001</v>
      </c>
      <c r="AU35" s="58">
        <f ca="1">OFFSET('WEO18'!$I$1,MATCH($B35,'WEO18'!$D:$D,0)-1+Growth!$V$10-1,COLUMN(AU:AU)-COLUMN($R:$R))</f>
        <v>38.838000000000001</v>
      </c>
      <c r="AV35" s="58">
        <f ca="1">OFFSET('WEO18'!$I$1,MATCH($B35,'WEO18'!$D:$D,0)-1+Growth!$V$10-1,COLUMN(AV:AV)-COLUMN($R:$R))</f>
        <v>35.808999999999997</v>
      </c>
      <c r="AW35" s="58">
        <f ca="1">OFFSET('WEO18'!$I$1,MATCH($B35,'WEO18'!$D:$D,0)-1+Growth!$V$10-1,COLUMN(AW:AW)-COLUMN($R:$R))</f>
        <v>36.252000000000002</v>
      </c>
      <c r="AX35" s="58">
        <f ca="1">OFFSET('WEO18'!$I$1,MATCH($B35,'WEO18'!$D:$D,0)-1+Growth!$V$10-1,COLUMN(AX:AX)-COLUMN($R:$R))</f>
        <v>36.488</v>
      </c>
      <c r="AY35" s="58">
        <f ca="1">OFFSET('WEO18'!$I$1,MATCH($B35,'WEO18'!$D:$D,0)-1+Growth!$V$10-1,COLUMN(AY:AY)-COLUMN($R:$R))</f>
        <v>35.514000000000003</v>
      </c>
      <c r="AZ35" s="58">
        <f ca="1">OFFSET('WEO18'!$I$1,MATCH($B35,'WEO18'!$D:$D,0)-1+Growth!$V$10-1,COLUMN(AZ:AZ)-COLUMN($R:$R))</f>
        <v>35.112000000000002</v>
      </c>
      <c r="BA35" s="58">
        <f ca="1">OFFSET('WEO18'!$I$1,MATCH($B35,'WEO18'!$D:$D,0)-1+Growth!$V$10-1,COLUMN(BA:BA)-COLUMN($R:$R))</f>
        <v>36.158000000000001</v>
      </c>
      <c r="BB35" s="58">
        <f ca="1">OFFSET('WEO18'!$I$1,MATCH($B35,'WEO18'!$D:$D,0)-1+Growth!$V$10-1,COLUMN(BB:BB)-COLUMN($R:$R))</f>
        <v>36.975000000000001</v>
      </c>
      <c r="BC35" s="58">
        <f ca="1">OFFSET('WEO18'!$I$1,MATCH($B35,'WEO18'!$D:$D,0)-1+Growth!$V$10-1,COLUMN(BC:BC)-COLUMN($R:$R))</f>
        <v>38.139000000000003</v>
      </c>
      <c r="BD35" s="58">
        <f ca="1">OFFSET('WEO18'!$I$1,MATCH($B35,'WEO18'!$D:$D,0)-1+Growth!$V$10-1,COLUMN(BD:BD)-COLUMN($R:$R))</f>
        <v>40.045999999999999</v>
      </c>
    </row>
    <row r="36" spans="1:56" x14ac:dyDescent="0.2">
      <c r="B36" s="9" t="s">
        <v>199</v>
      </c>
      <c r="C36" s="72">
        <f t="shared" ca="1" si="2"/>
        <v>6.3408118892840176E-2</v>
      </c>
      <c r="D36" s="63">
        <f ca="1">OFFSET(Rating!$K$1,MATCH($B36,Rating!J:J,0)-1,0)</f>
        <v>4.2380000000000004</v>
      </c>
      <c r="E36" s="63">
        <f ca="1">OFFSET(Rating!$O$1,MATCH($B36,Rating!N:N,0)-1,0)</f>
        <v>88.849000000000004</v>
      </c>
      <c r="F36" s="64">
        <f ca="1">OFFSET(Rating!$S$1,MATCH($B36,Rating!R:R,0)-1,0)</f>
        <v>20964.764999999999</v>
      </c>
      <c r="H36" s="2">
        <v>0.25</v>
      </c>
      <c r="I36" s="12">
        <v>0.04</v>
      </c>
      <c r="J36" s="11">
        <v>-9.1000000000000004E-3</v>
      </c>
      <c r="K36" s="11">
        <v>-1.4649050112442996E-3</v>
      </c>
      <c r="L36" s="11">
        <v>-8.1300811119910943E-3</v>
      </c>
      <c r="M36" s="2">
        <v>0.16023285714285712</v>
      </c>
      <c r="N36" s="2">
        <v>0.26132</v>
      </c>
      <c r="O36" s="2">
        <v>0.19868625000000001</v>
      </c>
      <c r="P36" s="26">
        <v>1.537688723468709E-2</v>
      </c>
      <c r="Q36" s="26">
        <v>1.4083160820487947E-2</v>
      </c>
      <c r="R36" s="26">
        <v>-1.8812326927481852E-3</v>
      </c>
      <c r="S36" s="58" t="str">
        <f ca="1">OFFSET('WEO18'!$I$1,MATCH($B36,'WEO18'!$D:$D,0)-1+Growth!$V$10-1,COLUMN(S:S)-COLUMN($R:$R))</f>
        <v>n/a</v>
      </c>
      <c r="T36" s="58" t="str">
        <f ca="1">OFFSET('WEO18'!$I$1,MATCH($B36,'WEO18'!$D:$D,0)-1+Growth!$V$10-1,COLUMN(T:T)-COLUMN($R:$R))</f>
        <v>n/a</v>
      </c>
      <c r="U36" s="58" t="str">
        <f ca="1">OFFSET('WEO18'!$I$1,MATCH($B36,'WEO18'!$D:$D,0)-1+Growth!$V$10-1,COLUMN(U:U)-COLUMN($R:$R))</f>
        <v>n/a</v>
      </c>
      <c r="V36" s="58" t="str">
        <f ca="1">OFFSET('WEO18'!$I$1,MATCH($B36,'WEO18'!$D:$D,0)-1+Growth!$V$10-1,COLUMN(V:V)-COLUMN($R:$R))</f>
        <v>n/a</v>
      </c>
      <c r="W36" s="58" t="str">
        <f ca="1">OFFSET('WEO18'!$I$1,MATCH($B36,'WEO18'!$D:$D,0)-1+Growth!$V$10-1,COLUMN(W:W)-COLUMN($R:$R))</f>
        <v>n/a</v>
      </c>
      <c r="X36" s="58" t="str">
        <f ca="1">OFFSET('WEO18'!$I$1,MATCH($B36,'WEO18'!$D:$D,0)-1+Growth!$V$10-1,COLUMN(X:X)-COLUMN($R:$R))</f>
        <v>n/a</v>
      </c>
      <c r="Y36" s="58" t="str">
        <f ca="1">OFFSET('WEO18'!$I$1,MATCH($B36,'WEO18'!$D:$D,0)-1+Growth!$V$10-1,COLUMN(Y:Y)-COLUMN($R:$R))</f>
        <v>n/a</v>
      </c>
      <c r="Z36" s="58" t="str">
        <f ca="1">OFFSET('WEO18'!$I$1,MATCH($B36,'WEO18'!$D:$D,0)-1+Growth!$V$10-1,COLUMN(Z:Z)-COLUMN($R:$R))</f>
        <v>n/a</v>
      </c>
      <c r="AA36" s="58" t="str">
        <f ca="1">OFFSET('WEO18'!$I$1,MATCH($B36,'WEO18'!$D:$D,0)-1+Growth!$V$10-1,COLUMN(AA:AA)-COLUMN($R:$R))</f>
        <v>n/a</v>
      </c>
      <c r="AB36" s="58" t="str">
        <f ca="1">OFFSET('WEO18'!$I$1,MATCH($B36,'WEO18'!$D:$D,0)-1+Growth!$V$10-1,COLUMN(AB:AB)-COLUMN($R:$R))</f>
        <v>n/a</v>
      </c>
      <c r="AC36" s="58" t="str">
        <f ca="1">OFFSET('WEO18'!$I$1,MATCH($B36,'WEO18'!$D:$D,0)-1+Growth!$V$10-1,COLUMN(AC:AC)-COLUMN($R:$R))</f>
        <v>n/a</v>
      </c>
      <c r="AD36" s="58" t="str">
        <f ca="1">OFFSET('WEO18'!$I$1,MATCH($B36,'WEO18'!$D:$D,0)-1+Growth!$V$10-1,COLUMN(AD:AD)-COLUMN($R:$R))</f>
        <v>n/a</v>
      </c>
      <c r="AE36" s="58">
        <f ca="1">OFFSET('WEO18'!$I$1,MATCH($B36,'WEO18'!$D:$D,0)-1+Growth!$V$10-1,COLUMN(AE:AE)-COLUMN($R:$R))</f>
        <v>209.40899999999999</v>
      </c>
      <c r="AF36" s="58">
        <f ca="1">OFFSET('WEO18'!$I$1,MATCH($B36,'WEO18'!$D:$D,0)-1+Growth!$V$10-1,COLUMN(AF:AF)-COLUMN($R:$R))</f>
        <v>192.65600000000001</v>
      </c>
      <c r="AG36" s="58">
        <f ca="1">OFFSET('WEO18'!$I$1,MATCH($B36,'WEO18'!$D:$D,0)-1+Growth!$V$10-1,COLUMN(AG:AG)-COLUMN($R:$R))</f>
        <v>204.023</v>
      </c>
      <c r="AH36" s="58">
        <f ca="1">OFFSET('WEO18'!$I$1,MATCH($B36,'WEO18'!$D:$D,0)-1+Growth!$V$10-1,COLUMN(AH:AH)-COLUMN($R:$R))</f>
        <v>217.55799999999999</v>
      </c>
      <c r="AI36" s="58">
        <f ca="1">OFFSET('WEO18'!$I$1,MATCH($B36,'WEO18'!$D:$D,0)-1+Growth!$V$10-1,COLUMN(AI:AI)-COLUMN($R:$R))</f>
        <v>230.33699999999999</v>
      </c>
      <c r="AJ36" s="58">
        <f ca="1">OFFSET('WEO18'!$I$1,MATCH($B36,'WEO18'!$D:$D,0)-1+Growth!$V$10-1,COLUMN(AJ:AJ)-COLUMN($R:$R))</f>
        <v>245.64400000000001</v>
      </c>
      <c r="AK36" s="58">
        <f ca="1">OFFSET('WEO18'!$I$1,MATCH($B36,'WEO18'!$D:$D,0)-1+Growth!$V$10-1,COLUMN(AK:AK)-COLUMN($R:$R))</f>
        <v>250.21700000000001</v>
      </c>
      <c r="AL36" s="58">
        <f ca="1">OFFSET('WEO18'!$I$1,MATCH($B36,'WEO18'!$D:$D,0)-1+Growth!$V$10-1,COLUMN(AL:AL)-COLUMN($R:$R))</f>
        <v>247.87700000000001</v>
      </c>
      <c r="AM36" s="58">
        <f ca="1">OFFSET('WEO18'!$I$1,MATCH($B36,'WEO18'!$D:$D,0)-1+Growth!$V$10-1,COLUMN(AM:AM)-COLUMN($R:$R))</f>
        <v>257.18799999999999</v>
      </c>
      <c r="AN36" s="58">
        <f ca="1">OFFSET('WEO18'!$I$1,MATCH($B36,'WEO18'!$D:$D,0)-1+Growth!$V$10-1,COLUMN(AN:AN)-COLUMN($R:$R))</f>
        <v>266.02100000000002</v>
      </c>
      <c r="AO36" s="58">
        <f ca="1">OFFSET('WEO18'!$I$1,MATCH($B36,'WEO18'!$D:$D,0)-1+Growth!$V$10-1,COLUMN(AO:AO)-COLUMN($R:$R))</f>
        <v>279.97800000000001</v>
      </c>
      <c r="AP36" s="58">
        <f ca="1">OFFSET('WEO18'!$I$1,MATCH($B36,'WEO18'!$D:$D,0)-1+Growth!$V$10-1,COLUMN(AP:AP)-COLUMN($R:$R))</f>
        <v>295.53800000000001</v>
      </c>
      <c r="AQ36" s="58">
        <f ca="1">OFFSET('WEO18'!$I$1,MATCH($B36,'WEO18'!$D:$D,0)-1+Growth!$V$10-1,COLUMN(AQ:AQ)-COLUMN($R:$R))</f>
        <v>307.60500000000002</v>
      </c>
      <c r="AR36" s="58">
        <f ca="1">OFFSET('WEO18'!$I$1,MATCH($B36,'WEO18'!$D:$D,0)-1+Growth!$V$10-1,COLUMN(AR:AR)-COLUMN($R:$R))</f>
        <v>320.41300000000001</v>
      </c>
      <c r="AS36" s="58">
        <f ca="1">OFFSET('WEO18'!$I$1,MATCH($B36,'WEO18'!$D:$D,0)-1+Growth!$V$10-1,COLUMN(AS:AS)-COLUMN($R:$R))</f>
        <v>335.745</v>
      </c>
      <c r="AT36" s="58">
        <f ca="1">OFFSET('WEO18'!$I$1,MATCH($B36,'WEO18'!$D:$D,0)-1+Growth!$V$10-1,COLUMN(AT:AT)-COLUMN($R:$R))</f>
        <v>353.03699999999998</v>
      </c>
      <c r="AU36" s="58">
        <f ca="1">OFFSET('WEO18'!$I$1,MATCH($B36,'WEO18'!$D:$D,0)-1+Growth!$V$10-1,COLUMN(AU:AU)-COLUMN($R:$R))</f>
        <v>360.28500000000003</v>
      </c>
      <c r="AV36" s="58">
        <f ca="1">OFFSET('WEO18'!$I$1,MATCH($B36,'WEO18'!$D:$D,0)-1+Growth!$V$10-1,COLUMN(AV:AV)-COLUMN($R:$R))</f>
        <v>333.68299999999999</v>
      </c>
      <c r="AW36" s="58">
        <f ca="1">OFFSET('WEO18'!$I$1,MATCH($B36,'WEO18'!$D:$D,0)-1+Growth!$V$10-1,COLUMN(AW:AW)-COLUMN($R:$R))</f>
        <v>328.94200000000001</v>
      </c>
      <c r="AX36" s="58">
        <f ca="1">OFFSET('WEO18'!$I$1,MATCH($B36,'WEO18'!$D:$D,0)-1+Growth!$V$10-1,COLUMN(AX:AX)-COLUMN($R:$R))</f>
        <v>327.87</v>
      </c>
      <c r="AY36" s="58">
        <f ca="1">OFFSET('WEO18'!$I$1,MATCH($B36,'WEO18'!$D:$D,0)-1+Growth!$V$10-1,COLUMN(AY:AY)-COLUMN($R:$R))</f>
        <v>320.51100000000002</v>
      </c>
      <c r="AZ36" s="58">
        <f ca="1">OFFSET('WEO18'!$I$1,MATCH($B36,'WEO18'!$D:$D,0)-1+Growth!$V$10-1,COLUMN(AZ:AZ)-COLUMN($R:$R))</f>
        <v>318.43400000000003</v>
      </c>
      <c r="BA36" s="58">
        <f ca="1">OFFSET('WEO18'!$I$1,MATCH($B36,'WEO18'!$D:$D,0)-1+Growth!$V$10-1,COLUMN(BA:BA)-COLUMN($R:$R))</f>
        <v>318.12799999999999</v>
      </c>
      <c r="BB36" s="58">
        <f ca="1">OFFSET('WEO18'!$I$1,MATCH($B36,'WEO18'!$D:$D,0)-1+Growth!$V$10-1,COLUMN(BB:BB)-COLUMN($R:$R))</f>
        <v>325.59399999999999</v>
      </c>
      <c r="BC36" s="58">
        <f ca="1">OFFSET('WEO18'!$I$1,MATCH($B36,'WEO18'!$D:$D,0)-1+Growth!$V$10-1,COLUMN(BC:BC)-COLUMN($R:$R))</f>
        <v>335.90100000000001</v>
      </c>
      <c r="BD36" s="58">
        <f ca="1">OFFSET('WEO18'!$I$1,MATCH($B36,'WEO18'!$D:$D,0)-1+Growth!$V$10-1,COLUMN(BD:BD)-COLUMN($R:$R))</f>
        <v>345.23399999999998</v>
      </c>
    </row>
    <row r="37" spans="1:56" x14ac:dyDescent="0.2">
      <c r="B37" s="9" t="s">
        <v>45</v>
      </c>
      <c r="C37" s="72">
        <f t="shared" ca="1" si="2"/>
        <v>3.9928371278297896E-2</v>
      </c>
      <c r="D37" s="63">
        <f ca="1">OFFSET(Rating!$K$1,MATCH($B37,Rating!J:J,0)-1,0)</f>
        <v>7.202</v>
      </c>
      <c r="E37" s="63">
        <f ca="1">OFFSET(Rating!$O$1,MATCH($B37,Rating!N:N,0)-1,0)</f>
        <v>131.762</v>
      </c>
      <c r="F37" s="64">
        <f ca="1">OFFSET(Rating!$S$1,MATCH($B37,Rating!R:R,0)-1,0)</f>
        <v>18294.721000000001</v>
      </c>
      <c r="H37" s="2">
        <v>0.25</v>
      </c>
      <c r="I37" s="12">
        <v>0.04</v>
      </c>
      <c r="J37" s="11">
        <v>-4.9483451560103919E-3</v>
      </c>
      <c r="K37" s="11">
        <v>-6.2604127508202323E-3</v>
      </c>
      <c r="L37" s="11">
        <v>-8.5647946489884053E-3</v>
      </c>
      <c r="M37" s="2">
        <v>0.29728473684210521</v>
      </c>
      <c r="N37" s="2">
        <v>0.25994454545454543</v>
      </c>
      <c r="O37" s="2">
        <v>0.21245875000000003</v>
      </c>
      <c r="P37" s="26">
        <v>-3.673300652679775E-2</v>
      </c>
      <c r="Q37" s="26">
        <v>5.9828034964577108E-2</v>
      </c>
      <c r="R37" s="26">
        <v>2.6624695332525428E-2</v>
      </c>
      <c r="S37" s="58">
        <f ca="1">OFFSET('WEO18'!$I$1,MATCH($B37,'WEO18'!$D:$D,0)-1+Growth!$V$10-1,COLUMN(S:S)-COLUMN($R:$R))</f>
        <v>57.268999999999998</v>
      </c>
      <c r="T37" s="58">
        <f ca="1">OFFSET('WEO18'!$I$1,MATCH($B37,'WEO18'!$D:$D,0)-1+Growth!$V$10-1,COLUMN(T:T)-COLUMN($R:$R))</f>
        <v>60.304000000000002</v>
      </c>
      <c r="U37" s="58">
        <f ca="1">OFFSET('WEO18'!$I$1,MATCH($B37,'WEO18'!$D:$D,0)-1+Growth!$V$10-1,COLUMN(U:U)-COLUMN($R:$R))</f>
        <v>62.837000000000003</v>
      </c>
      <c r="V37" s="58">
        <f ca="1">OFFSET('WEO18'!$I$1,MATCH($B37,'WEO18'!$D:$D,0)-1+Growth!$V$10-1,COLUMN(V:V)-COLUMN($R:$R))</f>
        <v>64.721999999999994</v>
      </c>
      <c r="W37" s="58">
        <f ca="1">OFFSET('WEO18'!$I$1,MATCH($B37,'WEO18'!$D:$D,0)-1+Growth!$V$10-1,COLUMN(W:W)-COLUMN($R:$R))</f>
        <v>67.698999999999998</v>
      </c>
      <c r="X37" s="58">
        <f ca="1">OFFSET('WEO18'!$I$1,MATCH($B37,'WEO18'!$D:$D,0)-1+Growth!$V$10-1,COLUMN(X:X)-COLUMN($R:$R))</f>
        <v>68.918000000000006</v>
      </c>
      <c r="Y37" s="58">
        <f ca="1">OFFSET('WEO18'!$I$1,MATCH($B37,'WEO18'!$D:$D,0)-1+Growth!$V$10-1,COLUMN(Y:Y)-COLUMN($R:$R))</f>
        <v>72.569999999999993</v>
      </c>
      <c r="Z37" s="58">
        <f ca="1">OFFSET('WEO18'!$I$1,MATCH($B37,'WEO18'!$D:$D,0)-1+Growth!$V$10-1,COLUMN(Z:Z)-COLUMN($R:$R))</f>
        <v>75.980999999999995</v>
      </c>
      <c r="AA37" s="58">
        <f ca="1">OFFSET('WEO18'!$I$1,MATCH($B37,'WEO18'!$D:$D,0)-1+Growth!$V$10-1,COLUMN(AA:AA)-COLUMN($R:$R))</f>
        <v>77.805000000000007</v>
      </c>
      <c r="AB37" s="58">
        <f ca="1">OFFSET('WEO18'!$I$1,MATCH($B37,'WEO18'!$D:$D,0)-1+Growth!$V$10-1,COLUMN(AB:AB)-COLUMN($R:$R))</f>
        <v>77.415999999999997</v>
      </c>
      <c r="AC37" s="58">
        <f ca="1">OFFSET('WEO18'!$I$1,MATCH($B37,'WEO18'!$D:$D,0)-1+Growth!$V$10-1,COLUMN(AC:AC)-COLUMN($R:$R))</f>
        <v>70.370999999999995</v>
      </c>
      <c r="AD37" s="58">
        <f ca="1">OFFSET('WEO18'!$I$1,MATCH($B37,'WEO18'!$D:$D,0)-1+Growth!$V$10-1,COLUMN(AD:AD)-COLUMN($R:$R))</f>
        <v>62.802</v>
      </c>
      <c r="AE37" s="58">
        <f ca="1">OFFSET('WEO18'!$I$1,MATCH($B37,'WEO18'!$D:$D,0)-1+Growth!$V$10-1,COLUMN(AE:AE)-COLUMN($R:$R))</f>
        <v>57.511000000000003</v>
      </c>
      <c r="AF37" s="58">
        <f ca="1">OFFSET('WEO18'!$I$1,MATCH($B37,'WEO18'!$D:$D,0)-1+Growth!$V$10-1,COLUMN(AF:AF)-COLUMN($R:$R))</f>
        <v>50.825000000000003</v>
      </c>
      <c r="AG37" s="58">
        <f ca="1">OFFSET('WEO18'!$I$1,MATCH($B37,'WEO18'!$D:$D,0)-1+Growth!$V$10-1,COLUMN(AG:AG)-COLUMN($R:$R))</f>
        <v>48.962000000000003</v>
      </c>
      <c r="AH37" s="58">
        <f ca="1">OFFSET('WEO18'!$I$1,MATCH($B37,'WEO18'!$D:$D,0)-1+Growth!$V$10-1,COLUMN(AH:AH)-COLUMN($R:$R))</f>
        <v>48.177999999999997</v>
      </c>
      <c r="AI37" s="58">
        <f ca="1">OFFSET('WEO18'!$I$1,MATCH($B37,'WEO18'!$D:$D,0)-1+Growth!$V$10-1,COLUMN(AI:AI)-COLUMN($R:$R))</f>
        <v>44.302999999999997</v>
      </c>
      <c r="AJ37" s="58">
        <f ca="1">OFFSET('WEO18'!$I$1,MATCH($B37,'WEO18'!$D:$D,0)-1+Growth!$V$10-1,COLUMN(AJ:AJ)-COLUMN($R:$R))</f>
        <v>43.573999999999998</v>
      </c>
      <c r="AK37" s="58">
        <f ca="1">OFFSET('WEO18'!$I$1,MATCH($B37,'WEO18'!$D:$D,0)-1+Growth!$V$10-1,COLUMN(AK:AK)-COLUMN($R:$R))</f>
        <v>45.692</v>
      </c>
      <c r="AL37" s="58">
        <f ca="1">OFFSET('WEO18'!$I$1,MATCH($B37,'WEO18'!$D:$D,0)-1+Growth!$V$10-1,COLUMN(AL:AL)-COLUMN($R:$R))</f>
        <v>45.466999999999999</v>
      </c>
      <c r="AM37" s="58">
        <f ca="1">OFFSET('WEO18'!$I$1,MATCH($B37,'WEO18'!$D:$D,0)-1+Growth!$V$10-1,COLUMN(AM:AM)-COLUMN($R:$R))</f>
        <v>47.743000000000002</v>
      </c>
      <c r="AN37" s="58">
        <f ca="1">OFFSET('WEO18'!$I$1,MATCH($B37,'WEO18'!$D:$D,0)-1+Growth!$V$10-1,COLUMN(AN:AN)-COLUMN($R:$R))</f>
        <v>49.542999999999999</v>
      </c>
      <c r="AO37" s="58">
        <f ca="1">OFFSET('WEO18'!$I$1,MATCH($B37,'WEO18'!$D:$D,0)-1+Growth!$V$10-1,COLUMN(AO:AO)-COLUMN($R:$R))</f>
        <v>52.484000000000002</v>
      </c>
      <c r="AP37" s="58">
        <f ca="1">OFFSET('WEO18'!$I$1,MATCH($B37,'WEO18'!$D:$D,0)-1+Growth!$V$10-1,COLUMN(AP:AP)-COLUMN($R:$R))</f>
        <v>55.19</v>
      </c>
      <c r="AQ37" s="58">
        <f ca="1">OFFSET('WEO18'!$I$1,MATCH($B37,'WEO18'!$D:$D,0)-1+Growth!$V$10-1,COLUMN(AQ:AQ)-COLUMN($R:$R))</f>
        <v>58.741999999999997</v>
      </c>
      <c r="AR37" s="58">
        <f ca="1">OFFSET('WEO18'!$I$1,MATCH($B37,'WEO18'!$D:$D,0)-1+Growth!$V$10-1,COLUMN(AR:AR)-COLUMN($R:$R))</f>
        <v>62.927</v>
      </c>
      <c r="AS37" s="58">
        <f ca="1">OFFSET('WEO18'!$I$1,MATCH($B37,'WEO18'!$D:$D,0)-1+Growth!$V$10-1,COLUMN(AS:AS)-COLUMN($R:$R))</f>
        <v>67.251999999999995</v>
      </c>
      <c r="AT37" s="58">
        <f ca="1">OFFSET('WEO18'!$I$1,MATCH($B37,'WEO18'!$D:$D,0)-1+Growth!$V$10-1,COLUMN(AT:AT)-COLUMN($R:$R))</f>
        <v>72.191999999999993</v>
      </c>
      <c r="AU37" s="58">
        <f ca="1">OFFSET('WEO18'!$I$1,MATCH($B37,'WEO18'!$D:$D,0)-1+Growth!$V$10-1,COLUMN(AU:AU)-COLUMN($R:$R))</f>
        <v>76.539000000000001</v>
      </c>
      <c r="AV37" s="58">
        <f ca="1">OFFSET('WEO18'!$I$1,MATCH($B37,'WEO18'!$D:$D,0)-1+Growth!$V$10-1,COLUMN(AV:AV)-COLUMN($R:$R))</f>
        <v>73.793999999999997</v>
      </c>
      <c r="AW37" s="58">
        <f ca="1">OFFSET('WEO18'!$I$1,MATCH($B37,'WEO18'!$D:$D,0)-1+Growth!$V$10-1,COLUMN(AW:AW)-COLUMN($R:$R))</f>
        <v>74.771000000000001</v>
      </c>
      <c r="AX37" s="58">
        <f ca="1">OFFSET('WEO18'!$I$1,MATCH($B37,'WEO18'!$D:$D,0)-1+Growth!$V$10-1,COLUMN(AX:AX)-COLUMN($R:$R))</f>
        <v>76.203000000000003</v>
      </c>
      <c r="AY37" s="58">
        <f ca="1">OFFSET('WEO18'!$I$1,MATCH($B37,'WEO18'!$D:$D,0)-1+Growth!$V$10-1,COLUMN(AY:AY)-COLUMN($R:$R))</f>
        <v>76.227000000000004</v>
      </c>
      <c r="AZ37" s="58">
        <f ca="1">OFFSET('WEO18'!$I$1,MATCH($B37,'WEO18'!$D:$D,0)-1+Growth!$V$10-1,COLUMN(AZ:AZ)-COLUMN($R:$R))</f>
        <v>76.884</v>
      </c>
      <c r="BA37" s="58">
        <f ca="1">OFFSET('WEO18'!$I$1,MATCH($B37,'WEO18'!$D:$D,0)-1+Growth!$V$10-1,COLUMN(BA:BA)-COLUMN($R:$R))</f>
        <v>77.906000000000006</v>
      </c>
      <c r="BB37" s="58">
        <f ca="1">OFFSET('WEO18'!$I$1,MATCH($B37,'WEO18'!$D:$D,0)-1+Growth!$V$10-1,COLUMN(BB:BB)-COLUMN($R:$R))</f>
        <v>80.724000000000004</v>
      </c>
      <c r="BC37" s="58">
        <f ca="1">OFFSET('WEO18'!$I$1,MATCH($B37,'WEO18'!$D:$D,0)-1+Growth!$V$10-1,COLUMN(BC:BC)-COLUMN($R:$R))</f>
        <v>83.905000000000001</v>
      </c>
      <c r="BD37" s="58">
        <f ca="1">OFFSET('WEO18'!$I$1,MATCH($B37,'WEO18'!$D:$D,0)-1+Growth!$V$10-1,COLUMN(BD:BD)-COLUMN($R:$R))</f>
        <v>86.893000000000001</v>
      </c>
    </row>
    <row r="38" spans="1:56" x14ac:dyDescent="0.2">
      <c r="B38" s="9" t="s">
        <v>44</v>
      </c>
      <c r="C38" s="72">
        <f t="shared" ca="1" si="2"/>
        <v>4.6316162301452211E-2</v>
      </c>
      <c r="D38" s="63">
        <f ca="1">OFFSET(Rating!$K$1,MATCH($B38,Rating!J:J,0)-1,0)</f>
        <v>19.946999999999999</v>
      </c>
      <c r="E38" s="63">
        <f ca="1">OFFSET(Rating!$O$1,MATCH($B38,Rating!N:N,0)-1,0)</f>
        <v>395.495</v>
      </c>
      <c r="F38" s="64">
        <f ca="1">OFFSET(Rating!$S$1,MATCH($B38,Rating!R:R,0)-1,0)</f>
        <v>19826.995999999999</v>
      </c>
      <c r="H38" s="2">
        <v>0.25</v>
      </c>
      <c r="I38" s="12">
        <v>0.04</v>
      </c>
      <c r="J38" s="11">
        <v>3.0370333276019679E-4</v>
      </c>
      <c r="K38" s="11">
        <v>-8.951176440880948E-3</v>
      </c>
      <c r="L38" s="11">
        <v>-4.9529207809022591E-3</v>
      </c>
      <c r="M38" s="2">
        <v>0.28391789473684209</v>
      </c>
      <c r="N38" s="2">
        <v>0.24526545454545454</v>
      </c>
      <c r="O38" s="2">
        <v>0.25781625000000002</v>
      </c>
      <c r="P38" s="26">
        <v>-3.6567712256380364E-2</v>
      </c>
      <c r="Q38" s="26">
        <v>6.3615686282947018E-2</v>
      </c>
      <c r="R38" s="26">
        <v>2.5840637602056737E-2</v>
      </c>
      <c r="S38" s="58">
        <f ca="1">OFFSET('WEO18'!$I$1,MATCH($B38,'WEO18'!$D:$D,0)-1+Growth!$V$10-1,COLUMN(S:S)-COLUMN($R:$R))</f>
        <v>386.80200000000002</v>
      </c>
      <c r="T38" s="58">
        <f ca="1">OFFSET('WEO18'!$I$1,MATCH($B38,'WEO18'!$D:$D,0)-1+Growth!$V$10-1,COLUMN(T:T)-COLUMN($R:$R))</f>
        <v>387.18900000000002</v>
      </c>
      <c r="U38" s="58">
        <f ca="1">OFFSET('WEO18'!$I$1,MATCH($B38,'WEO18'!$D:$D,0)-1+Growth!$V$10-1,COLUMN(U:U)-COLUMN($R:$R))</f>
        <v>402.28899999999999</v>
      </c>
      <c r="V38" s="58">
        <f ca="1">OFFSET('WEO18'!$I$1,MATCH($B38,'WEO18'!$D:$D,0)-1+Growth!$V$10-1,COLUMN(V:V)-COLUMN($R:$R))</f>
        <v>426.42700000000002</v>
      </c>
      <c r="W38" s="58">
        <f ca="1">OFFSET('WEO18'!$I$1,MATCH($B38,'WEO18'!$D:$D,0)-1+Growth!$V$10-1,COLUMN(W:W)-COLUMN($R:$R))</f>
        <v>452.012</v>
      </c>
      <c r="X38" s="58">
        <f ca="1">OFFSET('WEO18'!$I$1,MATCH($B38,'WEO18'!$D:$D,0)-1+Growth!$V$10-1,COLUMN(X:X)-COLUMN($R:$R))</f>
        <v>451.56</v>
      </c>
      <c r="Y38" s="58">
        <f ca="1">OFFSET('WEO18'!$I$1,MATCH($B38,'WEO18'!$D:$D,0)-1+Growth!$V$10-1,COLUMN(Y:Y)-COLUMN($R:$R))</f>
        <v>462.39800000000002</v>
      </c>
      <c r="Z38" s="58">
        <f ca="1">OFFSET('WEO18'!$I$1,MATCH($B38,'WEO18'!$D:$D,0)-1+Growth!$V$10-1,COLUMN(Z:Z)-COLUMN($R:$R))</f>
        <v>466.09699999999998</v>
      </c>
      <c r="AA38" s="58">
        <f ca="1">OFFSET('WEO18'!$I$1,MATCH($B38,'WEO18'!$D:$D,0)-1+Growth!$V$10-1,COLUMN(AA:AA)-COLUMN($R:$R))</f>
        <v>463.767</v>
      </c>
      <c r="AB38" s="58">
        <f ca="1">OFFSET('WEO18'!$I$1,MATCH($B38,'WEO18'!$D:$D,0)-1+Growth!$V$10-1,COLUMN(AB:AB)-COLUMN($R:$R))</f>
        <v>436.86799999999999</v>
      </c>
      <c r="AC38" s="58">
        <f ca="1">OFFSET('WEO18'!$I$1,MATCH($B38,'WEO18'!$D:$D,0)-1+Growth!$V$10-1,COLUMN(AC:AC)-COLUMN($R:$R))</f>
        <v>412.34899999999999</v>
      </c>
      <c r="AD38" s="58">
        <f ca="1">OFFSET('WEO18'!$I$1,MATCH($B38,'WEO18'!$D:$D,0)-1+Growth!$V$10-1,COLUMN(AD:AD)-COLUMN($R:$R))</f>
        <v>359.04500000000002</v>
      </c>
      <c r="AE38" s="58">
        <f ca="1">OFFSET('WEO18'!$I$1,MATCH($B38,'WEO18'!$D:$D,0)-1+Growth!$V$10-1,COLUMN(AE:AE)-COLUMN($R:$R))</f>
        <v>327.57</v>
      </c>
      <c r="AF38" s="58">
        <f ca="1">OFFSET('WEO18'!$I$1,MATCH($B38,'WEO18'!$D:$D,0)-1+Growth!$V$10-1,COLUMN(AF:AF)-COLUMN($R:$R))</f>
        <v>332.57400000000001</v>
      </c>
      <c r="AG38" s="58">
        <f ca="1">OFFSET('WEO18'!$I$1,MATCH($B38,'WEO18'!$D:$D,0)-1+Growth!$V$10-1,COLUMN(AG:AG)-COLUMN($R:$R))</f>
        <v>345.65100000000001</v>
      </c>
      <c r="AH38" s="58">
        <f ca="1">OFFSET('WEO18'!$I$1,MATCH($B38,'WEO18'!$D:$D,0)-1+Growth!$V$10-1,COLUMN(AH:AH)-COLUMN($R:$R))</f>
        <v>370.32400000000001</v>
      </c>
      <c r="AI38" s="58">
        <f ca="1">OFFSET('WEO18'!$I$1,MATCH($B38,'WEO18'!$D:$D,0)-1+Growth!$V$10-1,COLUMN(AI:AI)-COLUMN($R:$R))</f>
        <v>384.94499999999999</v>
      </c>
      <c r="AJ38" s="58">
        <f ca="1">OFFSET('WEO18'!$I$1,MATCH($B38,'WEO18'!$D:$D,0)-1+Growth!$V$10-1,COLUMN(AJ:AJ)-COLUMN($R:$R))</f>
        <v>361.64400000000001</v>
      </c>
      <c r="AK38" s="58">
        <f ca="1">OFFSET('WEO18'!$I$1,MATCH($B38,'WEO18'!$D:$D,0)-1+Growth!$V$10-1,COLUMN(AK:AK)-COLUMN($R:$R))</f>
        <v>344.22199999999998</v>
      </c>
      <c r="AL38" s="58">
        <f ca="1">OFFSET('WEO18'!$I$1,MATCH($B38,'WEO18'!$D:$D,0)-1+Growth!$V$10-1,COLUMN(AL:AL)-COLUMN($R:$R))</f>
        <v>340.26299999999998</v>
      </c>
      <c r="AM38" s="58">
        <f ca="1">OFFSET('WEO18'!$I$1,MATCH($B38,'WEO18'!$D:$D,0)-1+Growth!$V$10-1,COLUMN(AM:AM)-COLUMN($R:$R))</f>
        <v>350.202</v>
      </c>
      <c r="AN38" s="58">
        <f ca="1">OFFSET('WEO18'!$I$1,MATCH($B38,'WEO18'!$D:$D,0)-1+Growth!$V$10-1,COLUMN(AN:AN)-COLUMN($R:$R))</f>
        <v>369.78500000000003</v>
      </c>
      <c r="AO38" s="58">
        <f ca="1">OFFSET('WEO18'!$I$1,MATCH($B38,'WEO18'!$D:$D,0)-1+Growth!$V$10-1,COLUMN(AO:AO)-COLUMN($R:$R))</f>
        <v>388.95499999999998</v>
      </c>
      <c r="AP38" s="58">
        <f ca="1">OFFSET('WEO18'!$I$1,MATCH($B38,'WEO18'!$D:$D,0)-1+Growth!$V$10-1,COLUMN(AP:AP)-COLUMN($R:$R))</f>
        <v>410.44200000000001</v>
      </c>
      <c r="AQ38" s="58">
        <f ca="1">OFFSET('WEO18'!$I$1,MATCH($B38,'WEO18'!$D:$D,0)-1+Growth!$V$10-1,COLUMN(AQ:AQ)-COLUMN($R:$R))</f>
        <v>444.74900000000002</v>
      </c>
      <c r="AR38" s="58">
        <f ca="1">OFFSET('WEO18'!$I$1,MATCH($B38,'WEO18'!$D:$D,0)-1+Growth!$V$10-1,COLUMN(AR:AR)-COLUMN($R:$R))</f>
        <v>463.30399999999997</v>
      </c>
      <c r="AS38" s="58">
        <f ca="1">OFFSET('WEO18'!$I$1,MATCH($B38,'WEO18'!$D:$D,0)-1+Growth!$V$10-1,COLUMN(AS:AS)-COLUMN($R:$R))</f>
        <v>500.62599999999998</v>
      </c>
      <c r="AT38" s="58">
        <f ca="1">OFFSET('WEO18'!$I$1,MATCH($B38,'WEO18'!$D:$D,0)-1+Growth!$V$10-1,COLUMN(AT:AT)-COLUMN($R:$R))</f>
        <v>534.98699999999997</v>
      </c>
      <c r="AU38" s="58">
        <f ca="1">OFFSET('WEO18'!$I$1,MATCH($B38,'WEO18'!$D:$D,0)-1+Growth!$V$10-1,COLUMN(AU:AU)-COLUMN($R:$R))</f>
        <v>579.17700000000002</v>
      </c>
      <c r="AV38" s="58">
        <f ca="1">OFFSET('WEO18'!$I$1,MATCH($B38,'WEO18'!$D:$D,0)-1+Growth!$V$10-1,COLUMN(AV:AV)-COLUMN($R:$R))</f>
        <v>544.94500000000005</v>
      </c>
      <c r="AW38" s="58">
        <f ca="1">OFFSET('WEO18'!$I$1,MATCH($B38,'WEO18'!$D:$D,0)-1+Growth!$V$10-1,COLUMN(AW:AW)-COLUMN($R:$R))</f>
        <v>529.62400000000002</v>
      </c>
      <c r="AX38" s="58">
        <f ca="1">OFFSET('WEO18'!$I$1,MATCH($B38,'WEO18'!$D:$D,0)-1+Growth!$V$10-1,COLUMN(AX:AX)-COLUMN($R:$R))</f>
        <v>540.37400000000002</v>
      </c>
      <c r="AY38" s="58">
        <f ca="1">OFFSET('WEO18'!$I$1,MATCH($B38,'WEO18'!$D:$D,0)-1+Growth!$V$10-1,COLUMN(AY:AY)-COLUMN($R:$R))</f>
        <v>547.06500000000005</v>
      </c>
      <c r="AZ38" s="58">
        <f ca="1">OFFSET('WEO18'!$I$1,MATCH($B38,'WEO18'!$D:$D,0)-1+Growth!$V$10-1,COLUMN(AZ:AZ)-COLUMN($R:$R))</f>
        <v>566.38499999999999</v>
      </c>
      <c r="BA38" s="58">
        <f ca="1">OFFSET('WEO18'!$I$1,MATCH($B38,'WEO18'!$D:$D,0)-1+Growth!$V$10-1,COLUMN(BA:BA)-COLUMN($R:$R))</f>
        <v>583.80799999999999</v>
      </c>
      <c r="BB38" s="58">
        <f ca="1">OFFSET('WEO18'!$I$1,MATCH($B38,'WEO18'!$D:$D,0)-1+Growth!$V$10-1,COLUMN(BB:BB)-COLUMN($R:$R))</f>
        <v>607.00800000000004</v>
      </c>
      <c r="BC38" s="58">
        <f ca="1">OFFSET('WEO18'!$I$1,MATCH($B38,'WEO18'!$D:$D,0)-1+Growth!$V$10-1,COLUMN(BC:BC)-COLUMN($R:$R))</f>
        <v>636.27</v>
      </c>
      <c r="BD38" s="58">
        <f ca="1">OFFSET('WEO18'!$I$1,MATCH($B38,'WEO18'!$D:$D,0)-1+Growth!$V$10-1,COLUMN(BD:BD)-COLUMN($R:$R))</f>
        <v>680.77700000000004</v>
      </c>
    </row>
    <row r="39" spans="1:56" x14ac:dyDescent="0.2">
      <c r="B39" s="9" t="s">
        <v>35</v>
      </c>
      <c r="C39" s="72">
        <f t="shared" ca="1" si="2"/>
        <v>0.14400497559989842</v>
      </c>
      <c r="D39" s="63">
        <f ca="1">OFFSET(Rating!$K$1,MATCH($B39,Rating!J:J,0)-1,0)</f>
        <v>77.323999999999998</v>
      </c>
      <c r="E39" s="63">
        <f ca="1">OFFSET(Rating!$O$1,MATCH($B39,Rating!N:N,0)-1,0)</f>
        <v>1518.395</v>
      </c>
      <c r="F39" s="64">
        <f ca="1">OFFSET(Rating!$S$1,MATCH($B39,Rating!R:R,0)-1,0)</f>
        <v>19636.781999999999</v>
      </c>
      <c r="H39" s="2">
        <v>0.25</v>
      </c>
      <c r="I39" s="12">
        <v>0.04</v>
      </c>
      <c r="J39" s="11">
        <v>1.9409463523110571E-2</v>
      </c>
      <c r="K39" s="11">
        <v>1.3056378237663147E-2</v>
      </c>
      <c r="L39" s="11">
        <v>1.3551691361937568E-2</v>
      </c>
      <c r="M39" s="2">
        <v>0.23268210526315791</v>
      </c>
      <c r="N39" s="2">
        <v>0.24496909090909094</v>
      </c>
      <c r="O39" s="2">
        <v>0.29110624999999996</v>
      </c>
      <c r="P39" s="26">
        <v>4.7660399065966516E-3</v>
      </c>
      <c r="Q39" s="26">
        <v>3.0434314216482138E-2</v>
      </c>
      <c r="R39" s="26">
        <v>4.3529360117528171E-2</v>
      </c>
      <c r="S39" s="58">
        <f ca="1">OFFSET('WEO18'!$I$1,MATCH($B39,'WEO18'!$D:$D,0)-1+Growth!$V$10-1,COLUMN(S:S)-COLUMN($R:$R))</f>
        <v>308.36799999999999</v>
      </c>
      <c r="T39" s="58">
        <f ca="1">OFFSET('WEO18'!$I$1,MATCH($B39,'WEO18'!$D:$D,0)-1+Growth!$V$10-1,COLUMN(T:T)-COLUMN($R:$R))</f>
        <v>321.82799999999997</v>
      </c>
      <c r="U39" s="58">
        <f ca="1">OFFSET('WEO18'!$I$1,MATCH($B39,'WEO18'!$D:$D,0)-1+Growth!$V$10-1,COLUMN(U:U)-COLUMN($R:$R))</f>
        <v>332.86399999999998</v>
      </c>
      <c r="V39" s="58">
        <f ca="1">OFFSET('WEO18'!$I$1,MATCH($B39,'WEO18'!$D:$D,0)-1+Growth!$V$10-1,COLUMN(V:V)-COLUMN($R:$R))</f>
        <v>348.70100000000002</v>
      </c>
      <c r="W39" s="58">
        <f ca="1">OFFSET('WEO18'!$I$1,MATCH($B39,'WEO18'!$D:$D,0)-1+Growth!$V$10-1,COLUMN(W:W)-COLUMN($R:$R))</f>
        <v>372.49099999999999</v>
      </c>
      <c r="X39" s="58">
        <f ca="1">OFFSET('WEO18'!$I$1,MATCH($B39,'WEO18'!$D:$D,0)-1+Growth!$V$10-1,COLUMN(X:X)-COLUMN($R:$R))</f>
        <v>388.35399999999998</v>
      </c>
      <c r="Y39" s="58">
        <f ca="1">OFFSET('WEO18'!$I$1,MATCH($B39,'WEO18'!$D:$D,0)-1+Growth!$V$10-1,COLUMN(Y:Y)-COLUMN($R:$R))</f>
        <v>415.31</v>
      </c>
      <c r="Z39" s="58">
        <f ca="1">OFFSET('WEO18'!$I$1,MATCH($B39,'WEO18'!$D:$D,0)-1+Growth!$V$10-1,COLUMN(Z:Z)-COLUMN($R:$R))</f>
        <v>456.95400000000001</v>
      </c>
      <c r="AA39" s="58">
        <f ca="1">OFFSET('WEO18'!$I$1,MATCH($B39,'WEO18'!$D:$D,0)-1+Growth!$V$10-1,COLUMN(AA:AA)-COLUMN($R:$R))</f>
        <v>466.64699999999999</v>
      </c>
      <c r="AB39" s="58">
        <f ca="1">OFFSET('WEO18'!$I$1,MATCH($B39,'WEO18'!$D:$D,0)-1+Growth!$V$10-1,COLUMN(AB:AB)-COLUMN($R:$R))</f>
        <v>467.827</v>
      </c>
      <c r="AC39" s="58">
        <f ca="1">OFFSET('WEO18'!$I$1,MATCH($B39,'WEO18'!$D:$D,0)-1+Growth!$V$10-1,COLUMN(AC:AC)-COLUMN($R:$R))</f>
        <v>511.125</v>
      </c>
      <c r="AD39" s="58">
        <f ca="1">OFFSET('WEO18'!$I$1,MATCH($B39,'WEO18'!$D:$D,0)-1+Growth!$V$10-1,COLUMN(AD:AD)-COLUMN($R:$R))</f>
        <v>515.85799999999995</v>
      </c>
      <c r="AE39" s="58">
        <f ca="1">OFFSET('WEO18'!$I$1,MATCH($B39,'WEO18'!$D:$D,0)-1+Growth!$V$10-1,COLUMN(AE:AE)-COLUMN($R:$R))</f>
        <v>546.72900000000004</v>
      </c>
      <c r="AF39" s="58">
        <f ca="1">OFFSET('WEO18'!$I$1,MATCH($B39,'WEO18'!$D:$D,0)-1+Growth!$V$10-1,COLUMN(AF:AF)-COLUMN($R:$R))</f>
        <v>590.69899999999996</v>
      </c>
      <c r="AG39" s="58">
        <f ca="1">OFFSET('WEO18'!$I$1,MATCH($B39,'WEO18'!$D:$D,0)-1+Growth!$V$10-1,COLUMN(AG:AG)-COLUMN($R:$R))</f>
        <v>558.471</v>
      </c>
      <c r="AH39" s="58">
        <f ca="1">OFFSET('WEO18'!$I$1,MATCH($B39,'WEO18'!$D:$D,0)-1+Growth!$V$10-1,COLUMN(AH:AH)-COLUMN($R:$R))</f>
        <v>598.625</v>
      </c>
      <c r="AI39" s="58">
        <f ca="1">OFFSET('WEO18'!$I$1,MATCH($B39,'WEO18'!$D:$D,0)-1+Growth!$V$10-1,COLUMN(AI:AI)-COLUMN($R:$R))</f>
        <v>640.57100000000003</v>
      </c>
      <c r="AJ39" s="58">
        <f ca="1">OFFSET('WEO18'!$I$1,MATCH($B39,'WEO18'!$D:$D,0)-1+Growth!$V$10-1,COLUMN(AJ:AJ)-COLUMN($R:$R))</f>
        <v>688.79100000000005</v>
      </c>
      <c r="AK39" s="58">
        <f ca="1">OFFSET('WEO18'!$I$1,MATCH($B39,'WEO18'!$D:$D,0)-1+Growth!$V$10-1,COLUMN(AK:AK)-COLUMN($R:$R))</f>
        <v>710.09100000000001</v>
      </c>
      <c r="AL39" s="58">
        <f ca="1">OFFSET('WEO18'!$I$1,MATCH($B39,'WEO18'!$D:$D,0)-1+Growth!$V$10-1,COLUMN(AL:AL)-COLUMN($R:$R))</f>
        <v>686.024</v>
      </c>
      <c r="AM39" s="58">
        <f ca="1">OFFSET('WEO18'!$I$1,MATCH($B39,'WEO18'!$D:$D,0)-1+Growth!$V$10-1,COLUMN(AM:AM)-COLUMN($R:$R))</f>
        <v>731.577</v>
      </c>
      <c r="AN39" s="58">
        <f ca="1">OFFSET('WEO18'!$I$1,MATCH($B39,'WEO18'!$D:$D,0)-1+Growth!$V$10-1,COLUMN(AN:AN)-COLUMN($R:$R))</f>
        <v>687.95799999999997</v>
      </c>
      <c r="AO39" s="58">
        <f ca="1">OFFSET('WEO18'!$I$1,MATCH($B39,'WEO18'!$D:$D,0)-1+Growth!$V$10-1,COLUMN(AO:AO)-COLUMN($R:$R))</f>
        <v>732.19500000000005</v>
      </c>
      <c r="AP39" s="58">
        <f ca="1">OFFSET('WEO18'!$I$1,MATCH($B39,'WEO18'!$D:$D,0)-1+Growth!$V$10-1,COLUMN(AP:AP)-COLUMN($R:$R))</f>
        <v>773.25900000000001</v>
      </c>
      <c r="AQ39" s="58">
        <f ca="1">OFFSET('WEO18'!$I$1,MATCH($B39,'WEO18'!$D:$D,0)-1+Growth!$V$10-1,COLUMN(AQ:AQ)-COLUMN($R:$R))</f>
        <v>847.83399999999995</v>
      </c>
      <c r="AR39" s="58">
        <f ca="1">OFFSET('WEO18'!$I$1,MATCH($B39,'WEO18'!$D:$D,0)-1+Growth!$V$10-1,COLUMN(AR:AR)-COLUMN($R:$R))</f>
        <v>924.22299999999996</v>
      </c>
      <c r="AS39" s="58">
        <f ca="1">OFFSET('WEO18'!$I$1,MATCH($B39,'WEO18'!$D:$D,0)-1+Growth!$V$10-1,COLUMN(AS:AS)-COLUMN($R:$R))</f>
        <v>989.93299999999999</v>
      </c>
      <c r="AT39" s="58">
        <f ca="1">OFFSET('WEO18'!$I$1,MATCH($B39,'WEO18'!$D:$D,0)-1+Growth!$V$10-1,COLUMN(AT:AT)-COLUMN($R:$R))</f>
        <v>1039.731</v>
      </c>
      <c r="AU39" s="58">
        <f ca="1">OFFSET('WEO18'!$I$1,MATCH($B39,'WEO18'!$D:$D,0)-1+Growth!$V$10-1,COLUMN(AU:AU)-COLUMN($R:$R))</f>
        <v>1048.519</v>
      </c>
      <c r="AV39" s="58">
        <f ca="1">OFFSET('WEO18'!$I$1,MATCH($B39,'WEO18'!$D:$D,0)-1+Growth!$V$10-1,COLUMN(AV:AV)-COLUMN($R:$R))</f>
        <v>999.19200000000001</v>
      </c>
      <c r="AW39" s="58">
        <f ca="1">OFFSET('WEO18'!$I$1,MATCH($B39,'WEO18'!$D:$D,0)-1+Growth!$V$10-1,COLUMN(AW:AW)-COLUMN($R:$R))</f>
        <v>1083.9970000000001</v>
      </c>
      <c r="AX39" s="58">
        <f ca="1">OFFSET('WEO18'!$I$1,MATCH($B39,'WEO18'!$D:$D,0)-1+Growth!$V$10-1,COLUMN(AX:AX)-COLUMN($R:$R))</f>
        <v>1204.4670000000001</v>
      </c>
      <c r="AY39" s="58">
        <f ca="1">OFFSET('WEO18'!$I$1,MATCH($B39,'WEO18'!$D:$D,0)-1+Growth!$V$10-1,COLUMN(AY:AY)-COLUMN($R:$R))</f>
        <v>1262.1600000000001</v>
      </c>
      <c r="AZ39" s="58">
        <f ca="1">OFFSET('WEO18'!$I$1,MATCH($B39,'WEO18'!$D:$D,0)-1+Growth!$V$10-1,COLUMN(AZ:AZ)-COLUMN($R:$R))</f>
        <v>1369.3340000000001</v>
      </c>
      <c r="BA39" s="58">
        <f ca="1">OFFSET('WEO18'!$I$1,MATCH($B39,'WEO18'!$D:$D,0)-1+Growth!$V$10-1,COLUMN(BA:BA)-COLUMN($R:$R))</f>
        <v>1440.0830000000001</v>
      </c>
      <c r="BB39" s="58">
        <f ca="1">OFFSET('WEO18'!$I$1,MATCH($B39,'WEO18'!$D:$D,0)-1+Growth!$V$10-1,COLUMN(BB:BB)-COLUMN($R:$R))</f>
        <v>1527.7249999999999</v>
      </c>
      <c r="BC39" s="58">
        <f ca="1">OFFSET('WEO18'!$I$1,MATCH($B39,'WEO18'!$D:$D,0)-1+Growth!$V$10-1,COLUMN(BC:BC)-COLUMN($R:$R))</f>
        <v>1576.365</v>
      </c>
      <c r="BD39" s="58">
        <f ca="1">OFFSET('WEO18'!$I$1,MATCH($B39,'WEO18'!$D:$D,0)-1+Growth!$V$10-1,COLUMN(BD:BD)-COLUMN($R:$R))</f>
        <v>1687.4480000000001</v>
      </c>
    </row>
    <row r="40" spans="1:56" x14ac:dyDescent="0.2">
      <c r="A40" s="1" t="s">
        <v>1999</v>
      </c>
      <c r="B40" s="9" t="s">
        <v>42</v>
      </c>
      <c r="C40" s="72">
        <f t="shared" ca="1" si="2"/>
        <v>5.6316099927888372E-2</v>
      </c>
      <c r="D40" s="63">
        <f ca="1">OFFSET(Rating!$K$1,MATCH($B40,Rating!J:J,0)-1,0)</f>
        <v>143.429</v>
      </c>
      <c r="E40" s="63">
        <f ca="1">OFFSET(Rating!$O$1,MATCH($B40,Rating!N:N,0)-1,0)</f>
        <v>3827.8789999999999</v>
      </c>
      <c r="F40" s="64">
        <f ca="1">OFFSET(Rating!$S$1,MATCH($B40,Rating!R:R,0)-1,0)</f>
        <v>26688.241999999998</v>
      </c>
      <c r="H40" s="2">
        <v>0.25</v>
      </c>
      <c r="I40" s="12">
        <v>0.03</v>
      </c>
      <c r="J40" s="11">
        <v>-3.5201444034937968E-4</v>
      </c>
      <c r="K40" s="11">
        <v>-2.6830706731435505E-3</v>
      </c>
      <c r="L40" s="11">
        <v>7.8144069025865015E-4</v>
      </c>
      <c r="M40" s="2">
        <v>0.27003222222222223</v>
      </c>
      <c r="N40" s="2">
        <v>0.19258090909090911</v>
      </c>
      <c r="O40" s="2">
        <v>0.23087874999999997</v>
      </c>
      <c r="P40" s="26">
        <v>-0.10947032927362876</v>
      </c>
      <c r="Q40" s="26">
        <v>7.1213382454842947E-2</v>
      </c>
      <c r="R40" s="26">
        <v>-5.1667701930848383E-3</v>
      </c>
      <c r="S40" s="58" t="str">
        <f ca="1">OFFSET('WEO18'!$I$1,MATCH($B40,'WEO18'!$D:$D,0)-1+Growth!$V$10-1,COLUMN(S:S)-COLUMN($R:$R))</f>
        <v>n/a</v>
      </c>
      <c r="T40" s="58" t="str">
        <f ca="1">OFFSET('WEO18'!$I$1,MATCH($B40,'WEO18'!$D:$D,0)-1+Growth!$V$10-1,COLUMN(T:T)-COLUMN($R:$R))</f>
        <v>n/a</v>
      </c>
      <c r="U40" s="58" t="str">
        <f ca="1">OFFSET('WEO18'!$I$1,MATCH($B40,'WEO18'!$D:$D,0)-1+Growth!$V$10-1,COLUMN(U:U)-COLUMN($R:$R))</f>
        <v>n/a</v>
      </c>
      <c r="V40" s="58" t="str">
        <f ca="1">OFFSET('WEO18'!$I$1,MATCH($B40,'WEO18'!$D:$D,0)-1+Growth!$V$10-1,COLUMN(V:V)-COLUMN($R:$R))</f>
        <v>n/a</v>
      </c>
      <c r="W40" s="58" t="str">
        <f ca="1">OFFSET('WEO18'!$I$1,MATCH($B40,'WEO18'!$D:$D,0)-1+Growth!$V$10-1,COLUMN(W:W)-COLUMN($R:$R))</f>
        <v>n/a</v>
      </c>
      <c r="X40" s="58" t="str">
        <f ca="1">OFFSET('WEO18'!$I$1,MATCH($B40,'WEO18'!$D:$D,0)-1+Growth!$V$10-1,COLUMN(X:X)-COLUMN($R:$R))</f>
        <v>n/a</v>
      </c>
      <c r="Y40" s="58" t="str">
        <f ca="1">OFFSET('WEO18'!$I$1,MATCH($B40,'WEO18'!$D:$D,0)-1+Growth!$V$10-1,COLUMN(Y:Y)-COLUMN($R:$R))</f>
        <v>n/a</v>
      </c>
      <c r="Z40" s="58" t="str">
        <f ca="1">OFFSET('WEO18'!$I$1,MATCH($B40,'WEO18'!$D:$D,0)-1+Growth!$V$10-1,COLUMN(Z:Z)-COLUMN($R:$R))</f>
        <v>n/a</v>
      </c>
      <c r="AA40" s="58" t="str">
        <f ca="1">OFFSET('WEO18'!$I$1,MATCH($B40,'WEO18'!$D:$D,0)-1+Growth!$V$10-1,COLUMN(AA:AA)-COLUMN($R:$R))</f>
        <v>n/a</v>
      </c>
      <c r="AB40" s="58" t="str">
        <f ca="1">OFFSET('WEO18'!$I$1,MATCH($B40,'WEO18'!$D:$D,0)-1+Growth!$V$10-1,COLUMN(AB:AB)-COLUMN($R:$R))</f>
        <v>n/a</v>
      </c>
      <c r="AC40" s="58" t="str">
        <f ca="1">OFFSET('WEO18'!$I$1,MATCH($B40,'WEO18'!$D:$D,0)-1+Growth!$V$10-1,COLUMN(AC:AC)-COLUMN($R:$R))</f>
        <v>n/a</v>
      </c>
      <c r="AD40" s="58" t="str">
        <f ca="1">OFFSET('WEO18'!$I$1,MATCH($B40,'WEO18'!$D:$D,0)-1+Growth!$V$10-1,COLUMN(AD:AD)-COLUMN($R:$R))</f>
        <v>n/a</v>
      </c>
      <c r="AE40" s="58">
        <f ca="1">OFFSET('WEO18'!$I$1,MATCH($B40,'WEO18'!$D:$D,0)-1+Growth!$V$10-1,COLUMN(AE:AE)-COLUMN($R:$R))</f>
        <v>59586.457999999999</v>
      </c>
      <c r="AF40" s="58">
        <f ca="1">OFFSET('WEO18'!$I$1,MATCH($B40,'WEO18'!$D:$D,0)-1+Growth!$V$10-1,COLUMN(AF:AF)-COLUMN($R:$R))</f>
        <v>54402.436000000002</v>
      </c>
      <c r="AG40" s="58">
        <f ca="1">OFFSET('WEO18'!$I$1,MATCH($B40,'WEO18'!$D:$D,0)-1+Growth!$V$10-1,COLUMN(AG:AG)-COLUMN($R:$R))</f>
        <v>47493.326000000001</v>
      </c>
      <c r="AH40" s="58">
        <f ca="1">OFFSET('WEO18'!$I$1,MATCH($B40,'WEO18'!$D:$D,0)-1+Growth!$V$10-1,COLUMN(AH:AH)-COLUMN($R:$R))</f>
        <v>45546.1</v>
      </c>
      <c r="AI40" s="58">
        <f ca="1">OFFSET('WEO18'!$I$1,MATCH($B40,'WEO18'!$D:$D,0)-1+Growth!$V$10-1,COLUMN(AI:AI)-COLUMN($R:$R))</f>
        <v>43902.7</v>
      </c>
      <c r="AJ40" s="58">
        <f ca="1">OFFSET('WEO18'!$I$1,MATCH($B40,'WEO18'!$D:$D,0)-1+Growth!$V$10-1,COLUMN(AJ:AJ)-COLUMN($R:$R))</f>
        <v>44509.3</v>
      </c>
      <c r="AK40" s="58">
        <f ca="1">OFFSET('WEO18'!$I$1,MATCH($B40,'WEO18'!$D:$D,0)-1+Growth!$V$10-1,COLUMN(AK:AK)-COLUMN($R:$R))</f>
        <v>42130.2</v>
      </c>
      <c r="AL40" s="58">
        <f ca="1">OFFSET('WEO18'!$I$1,MATCH($B40,'WEO18'!$D:$D,0)-1+Growth!$V$10-1,COLUMN(AL:AL)-COLUMN($R:$R))</f>
        <v>44806.1</v>
      </c>
      <c r="AM40" s="58">
        <f ca="1">OFFSET('WEO18'!$I$1,MATCH($B40,'WEO18'!$D:$D,0)-1+Growth!$V$10-1,COLUMN(AM:AM)-COLUMN($R:$R))</f>
        <v>49307.3</v>
      </c>
      <c r="AN40" s="58">
        <f ca="1">OFFSET('WEO18'!$I$1,MATCH($B40,'WEO18'!$D:$D,0)-1+Growth!$V$10-1,COLUMN(AN:AN)-COLUMN($R:$R))</f>
        <v>51817.2</v>
      </c>
      <c r="AO40" s="58">
        <f ca="1">OFFSET('WEO18'!$I$1,MATCH($B40,'WEO18'!$D:$D,0)-1+Growth!$V$10-1,COLUMN(AO:AO)-COLUMN($R:$R))</f>
        <v>54275.4</v>
      </c>
      <c r="AP40" s="58">
        <f ca="1">OFFSET('WEO18'!$I$1,MATCH($B40,'WEO18'!$D:$D,0)-1+Growth!$V$10-1,COLUMN(AP:AP)-COLUMN($R:$R))</f>
        <v>58264.1</v>
      </c>
      <c r="AQ40" s="58">
        <f ca="1">OFFSET('WEO18'!$I$1,MATCH($B40,'WEO18'!$D:$D,0)-1+Growth!$V$10-1,COLUMN(AQ:AQ)-COLUMN($R:$R))</f>
        <v>62445</v>
      </c>
      <c r="AR40" s="58">
        <f ca="1">OFFSET('WEO18'!$I$1,MATCH($B40,'WEO18'!$D:$D,0)-1+Growth!$V$10-1,COLUMN(AR:AR)-COLUMN($R:$R))</f>
        <v>66426.5</v>
      </c>
      <c r="AS40" s="58">
        <f ca="1">OFFSET('WEO18'!$I$1,MATCH($B40,'WEO18'!$D:$D,0)-1+Growth!$V$10-1,COLUMN(AS:AS)-COLUMN($R:$R))</f>
        <v>71842.7</v>
      </c>
      <c r="AT40" s="58">
        <f ca="1">OFFSET('WEO18'!$I$1,MATCH($B40,'WEO18'!$D:$D,0)-1+Growth!$V$10-1,COLUMN(AT:AT)-COLUMN($R:$R))</f>
        <v>77974.5</v>
      </c>
      <c r="AU40" s="58">
        <f ca="1">OFFSET('WEO18'!$I$1,MATCH($B40,'WEO18'!$D:$D,0)-1+Growth!$V$10-1,COLUMN(AU:AU)-COLUMN($R:$R))</f>
        <v>82066.399999999994</v>
      </c>
      <c r="AV40" s="58">
        <f ca="1">OFFSET('WEO18'!$I$1,MATCH($B40,'WEO18'!$D:$D,0)-1+Growth!$V$10-1,COLUMN(AV:AV)-COLUMN($R:$R))</f>
        <v>75648.100000000006</v>
      </c>
      <c r="AW40" s="58">
        <f ca="1">OFFSET('WEO18'!$I$1,MATCH($B40,'WEO18'!$D:$D,0)-1+Growth!$V$10-1,COLUMN(AW:AW)-COLUMN($R:$R))</f>
        <v>79055</v>
      </c>
      <c r="AX40" s="58">
        <f ca="1">OFFSET('WEO18'!$I$1,MATCH($B40,'WEO18'!$D:$D,0)-1+Growth!$V$10-1,COLUMN(AX:AX)-COLUMN($R:$R))</f>
        <v>83060</v>
      </c>
      <c r="AY40" s="58">
        <f ca="1">OFFSET('WEO18'!$I$1,MATCH($B40,'WEO18'!$D:$D,0)-1+Growth!$V$10-1,COLUMN(AY:AY)-COLUMN($R:$R))</f>
        <v>86133.2</v>
      </c>
      <c r="AZ40" s="58">
        <f ca="1">OFFSET('WEO18'!$I$1,MATCH($B40,'WEO18'!$D:$D,0)-1+Growth!$V$10-1,COLUMN(AZ:AZ)-COLUMN($R:$R))</f>
        <v>87683.6</v>
      </c>
      <c r="BA40" s="58">
        <f ca="1">OFFSET('WEO18'!$I$1,MATCH($B40,'WEO18'!$D:$D,0)-1+Growth!$V$10-1,COLUMN(BA:BA)-COLUMN($R:$R))</f>
        <v>88297.4</v>
      </c>
      <c r="BB40" s="58">
        <f ca="1">OFFSET('WEO18'!$I$1,MATCH($B40,'WEO18'!$D:$D,0)-1+Growth!$V$10-1,COLUMN(BB:BB)-COLUMN($R:$R))</f>
        <v>86090</v>
      </c>
      <c r="BC40" s="58">
        <f ca="1">OFFSET('WEO18'!$I$1,MATCH($B40,'WEO18'!$D:$D,0)-1+Growth!$V$10-1,COLUMN(BC:BC)-COLUMN($R:$R))</f>
        <v>85917.8</v>
      </c>
      <c r="BD40" s="58">
        <f ca="1">OFFSET('WEO18'!$I$1,MATCH($B40,'WEO18'!$D:$D,0)-1+Growth!$V$10-1,COLUMN(BD:BD)-COLUMN($R:$R))</f>
        <v>87247.6</v>
      </c>
    </row>
    <row r="41" spans="1:56" x14ac:dyDescent="0.2">
      <c r="B41" s="9" t="s">
        <v>41</v>
      </c>
      <c r="C41" s="72">
        <f t="shared" ca="1" si="2"/>
        <v>2.772497364520142E-2</v>
      </c>
      <c r="D41" s="63">
        <f ca="1">OFFSET(Rating!$K$1,MATCH($B41,Rating!J:J,0)-1,0)</f>
        <v>42.76</v>
      </c>
      <c r="E41" s="63">
        <f ca="1">OFFSET(Rating!$O$1,MATCH($B41,Rating!N:N,0)-1,0)</f>
        <v>373.40600000000001</v>
      </c>
      <c r="F41" s="64">
        <f ca="1">OFFSET(Rating!$S$1,MATCH($B41,Rating!R:R,0)-1,0)</f>
        <v>8732.652</v>
      </c>
      <c r="H41" s="2">
        <v>0.25</v>
      </c>
      <c r="I41" s="12">
        <v>0.03</v>
      </c>
      <c r="J41" s="11">
        <v>-2.5444928790148147E-3</v>
      </c>
      <c r="K41" s="11">
        <v>-7.1532477960372098E-3</v>
      </c>
      <c r="L41" s="11">
        <v>-9.7659118154023172E-3</v>
      </c>
      <c r="M41" s="2">
        <v>0.26917142857142856</v>
      </c>
      <c r="N41" s="2">
        <v>0.22140818181818187</v>
      </c>
      <c r="O41" s="2">
        <v>0.19401500000000002</v>
      </c>
      <c r="P41" s="26">
        <v>-0.17384158275482336</v>
      </c>
      <c r="Q41" s="26">
        <v>7.0628146507675765E-2</v>
      </c>
      <c r="R41" s="26">
        <v>-3.6679229099697286E-2</v>
      </c>
      <c r="S41" s="58" t="str">
        <f ca="1">OFFSET('WEO18'!$I$1,MATCH($B41,'WEO18'!$D:$D,0)-1+Growth!$V$10-1,COLUMN(S:S)-COLUMN($R:$R))</f>
        <v>n/a</v>
      </c>
      <c r="T41" s="58" t="str">
        <f ca="1">OFFSET('WEO18'!$I$1,MATCH($B41,'WEO18'!$D:$D,0)-1+Growth!$V$10-1,COLUMN(T:T)-COLUMN($R:$R))</f>
        <v>n/a</v>
      </c>
      <c r="U41" s="58" t="str">
        <f ca="1">OFFSET('WEO18'!$I$1,MATCH($B41,'WEO18'!$D:$D,0)-1+Growth!$V$10-1,COLUMN(U:U)-COLUMN($R:$R))</f>
        <v>n/a</v>
      </c>
      <c r="V41" s="58" t="str">
        <f ca="1">OFFSET('WEO18'!$I$1,MATCH($B41,'WEO18'!$D:$D,0)-1+Growth!$V$10-1,COLUMN(V:V)-COLUMN($R:$R))</f>
        <v>n/a</v>
      </c>
      <c r="W41" s="58" t="str">
        <f ca="1">OFFSET('WEO18'!$I$1,MATCH($B41,'WEO18'!$D:$D,0)-1+Growth!$V$10-1,COLUMN(W:W)-COLUMN($R:$R))</f>
        <v>n/a</v>
      </c>
      <c r="X41" s="58" t="str">
        <f ca="1">OFFSET('WEO18'!$I$1,MATCH($B41,'WEO18'!$D:$D,0)-1+Growth!$V$10-1,COLUMN(X:X)-COLUMN($R:$R))</f>
        <v>n/a</v>
      </c>
      <c r="Y41" s="58" t="str">
        <f ca="1">OFFSET('WEO18'!$I$1,MATCH($B41,'WEO18'!$D:$D,0)-1+Growth!$V$10-1,COLUMN(Y:Y)-COLUMN($R:$R))</f>
        <v>n/a</v>
      </c>
      <c r="Z41" s="58" t="str">
        <f ca="1">OFFSET('WEO18'!$I$1,MATCH($B41,'WEO18'!$D:$D,0)-1+Growth!$V$10-1,COLUMN(Z:Z)-COLUMN($R:$R))</f>
        <v>n/a</v>
      </c>
      <c r="AA41" s="58" t="str">
        <f ca="1">OFFSET('WEO18'!$I$1,MATCH($B41,'WEO18'!$D:$D,0)-1+Growth!$V$10-1,COLUMN(AA:AA)-COLUMN($R:$R))</f>
        <v>n/a</v>
      </c>
      <c r="AB41" s="58" t="str">
        <f ca="1">OFFSET('WEO18'!$I$1,MATCH($B41,'WEO18'!$D:$D,0)-1+Growth!$V$10-1,COLUMN(AB:AB)-COLUMN($R:$R))</f>
        <v>n/a</v>
      </c>
      <c r="AC41" s="58" t="str">
        <f ca="1">OFFSET('WEO18'!$I$1,MATCH($B41,'WEO18'!$D:$D,0)-1+Growth!$V$10-1,COLUMN(AC:AC)-COLUMN($R:$R))</f>
        <v>n/a</v>
      </c>
      <c r="AD41" s="58" t="str">
        <f ca="1">OFFSET('WEO18'!$I$1,MATCH($B41,'WEO18'!$D:$D,0)-1+Growth!$V$10-1,COLUMN(AD:AD)-COLUMN($R:$R))</f>
        <v>n/a</v>
      </c>
      <c r="AE41" s="58">
        <f ca="1">OFFSET('WEO18'!$I$1,MATCH($B41,'WEO18'!$D:$D,0)-1+Growth!$V$10-1,COLUMN(AE:AE)-COLUMN($R:$R))</f>
        <v>1401.365</v>
      </c>
      <c r="AF41" s="58">
        <f ca="1">OFFSET('WEO18'!$I$1,MATCH($B41,'WEO18'!$D:$D,0)-1+Growth!$V$10-1,COLUMN(AF:AF)-COLUMN($R:$R))</f>
        <v>1193.972</v>
      </c>
      <c r="AG41" s="58">
        <f ca="1">OFFSET('WEO18'!$I$1,MATCH($B41,'WEO18'!$D:$D,0)-1+Growth!$V$10-1,COLUMN(AG:AG)-COLUMN($R:$R))</f>
        <v>922.15300000000002</v>
      </c>
      <c r="AH41" s="58">
        <f ca="1">OFFSET('WEO18'!$I$1,MATCH($B41,'WEO18'!$D:$D,0)-1+Growth!$V$10-1,COLUMN(AH:AH)-COLUMN($R:$R))</f>
        <v>810.18299999999999</v>
      </c>
      <c r="AI41" s="58">
        <f ca="1">OFFSET('WEO18'!$I$1,MATCH($B41,'WEO18'!$D:$D,0)-1+Growth!$V$10-1,COLUMN(AI:AI)-COLUMN($R:$R))</f>
        <v>730.37099999999998</v>
      </c>
      <c r="AJ41" s="58">
        <f ca="1">OFFSET('WEO18'!$I$1,MATCH($B41,'WEO18'!$D:$D,0)-1+Growth!$V$10-1,COLUMN(AJ:AJ)-COLUMN($R:$R))</f>
        <v>707.178</v>
      </c>
      <c r="AK41" s="58">
        <f ca="1">OFFSET('WEO18'!$I$1,MATCH($B41,'WEO18'!$D:$D,0)-1+Growth!$V$10-1,COLUMN(AK:AK)-COLUMN($R:$R))</f>
        <v>694.34</v>
      </c>
      <c r="AL41" s="58">
        <f ca="1">OFFSET('WEO18'!$I$1,MATCH($B41,'WEO18'!$D:$D,0)-1+Growth!$V$10-1,COLUMN(AL:AL)-COLUMN($R:$R))</f>
        <v>692.93399999999997</v>
      </c>
      <c r="AM41" s="58">
        <f ca="1">OFFSET('WEO18'!$I$1,MATCH($B41,'WEO18'!$D:$D,0)-1+Growth!$V$10-1,COLUMN(AM:AM)-COLUMN($R:$R))</f>
        <v>734.03700000000003</v>
      </c>
      <c r="AN41" s="58">
        <f ca="1">OFFSET('WEO18'!$I$1,MATCH($B41,'WEO18'!$D:$D,0)-1+Growth!$V$10-1,COLUMN(AN:AN)-COLUMN($R:$R))</f>
        <v>801.77</v>
      </c>
      <c r="AO41" s="58">
        <f ca="1">OFFSET('WEO18'!$I$1,MATCH($B41,'WEO18'!$D:$D,0)-1+Growth!$V$10-1,COLUMN(AO:AO)-COLUMN($R:$R))</f>
        <v>844.58199999999999</v>
      </c>
      <c r="AP41" s="58">
        <f ca="1">OFFSET('WEO18'!$I$1,MATCH($B41,'WEO18'!$D:$D,0)-1+Growth!$V$10-1,COLUMN(AP:AP)-COLUMN($R:$R))</f>
        <v>924.95699999999999</v>
      </c>
      <c r="AQ41" s="58">
        <f ca="1">OFFSET('WEO18'!$I$1,MATCH($B41,'WEO18'!$D:$D,0)-1+Growth!$V$10-1,COLUMN(AQ:AQ)-COLUMN($R:$R))</f>
        <v>1034.059</v>
      </c>
      <c r="AR41" s="58">
        <f ca="1">OFFSET('WEO18'!$I$1,MATCH($B41,'WEO18'!$D:$D,0)-1+Growth!$V$10-1,COLUMN(AR:AR)-COLUMN($R:$R))</f>
        <v>1065.818</v>
      </c>
      <c r="AS41" s="58">
        <f ca="1">OFFSET('WEO18'!$I$1,MATCH($B41,'WEO18'!$D:$D,0)-1+Growth!$V$10-1,COLUMN(AS:AS)-COLUMN($R:$R))</f>
        <v>1146.5150000000001</v>
      </c>
      <c r="AT41" s="58">
        <f ca="1">OFFSET('WEO18'!$I$1,MATCH($B41,'WEO18'!$D:$D,0)-1+Growth!$V$10-1,COLUMN(AT:AT)-COLUMN($R:$R))</f>
        <v>1240.711</v>
      </c>
      <c r="AU41" s="58">
        <f ca="1">OFFSET('WEO18'!$I$1,MATCH($B41,'WEO18'!$D:$D,0)-1+Growth!$V$10-1,COLUMN(AU:AU)-COLUMN($R:$R))</f>
        <v>1268.546</v>
      </c>
      <c r="AV41" s="58">
        <f ca="1">OFFSET('WEO18'!$I$1,MATCH($B41,'WEO18'!$D:$D,0)-1+Growth!$V$10-1,COLUMN(AV:AV)-COLUMN($R:$R))</f>
        <v>1076.5329999999999</v>
      </c>
      <c r="AW41" s="58">
        <f ca="1">OFFSET('WEO18'!$I$1,MATCH($B41,'WEO18'!$D:$D,0)-1+Growth!$V$10-1,COLUMN(AW:AW)-COLUMN($R:$R))</f>
        <v>1079.346</v>
      </c>
      <c r="AX41" s="58">
        <f ca="1">OFFSET('WEO18'!$I$1,MATCH($B41,'WEO18'!$D:$D,0)-1+Growth!$V$10-1,COLUMN(AX:AX)-COLUMN($R:$R))</f>
        <v>1138.338</v>
      </c>
      <c r="AY41" s="58">
        <f ca="1">OFFSET('WEO18'!$I$1,MATCH($B41,'WEO18'!$D:$D,0)-1+Growth!$V$10-1,COLUMN(AY:AY)-COLUMN($R:$R))</f>
        <v>1141.0550000000001</v>
      </c>
      <c r="AZ41" s="58">
        <f ca="1">OFFSET('WEO18'!$I$1,MATCH($B41,'WEO18'!$D:$D,0)-1+Growth!$V$10-1,COLUMN(AZ:AZ)-COLUMN($R:$R))</f>
        <v>1140.75</v>
      </c>
      <c r="BA41" s="58">
        <f ca="1">OFFSET('WEO18'!$I$1,MATCH($B41,'WEO18'!$D:$D,0)-1+Growth!$V$10-1,COLUMN(BA:BA)-COLUMN($R:$R))</f>
        <v>1066.001</v>
      </c>
      <c r="BB41" s="58">
        <f ca="1">OFFSET('WEO18'!$I$1,MATCH($B41,'WEO18'!$D:$D,0)-1+Growth!$V$10-1,COLUMN(BB:BB)-COLUMN($R:$R))</f>
        <v>961.82100000000003</v>
      </c>
      <c r="BC41" s="58">
        <f ca="1">OFFSET('WEO18'!$I$1,MATCH($B41,'WEO18'!$D:$D,0)-1+Growth!$V$10-1,COLUMN(BC:BC)-COLUMN($R:$R))</f>
        <v>985.29899999999998</v>
      </c>
      <c r="BD41" s="58">
        <f ca="1">OFFSET('WEO18'!$I$1,MATCH($B41,'WEO18'!$D:$D,0)-1+Growth!$V$10-1,COLUMN(BD:BD)-COLUMN($R:$R))</f>
        <v>1010.173</v>
      </c>
    </row>
    <row r="42" spans="1:56" x14ac:dyDescent="0.2">
      <c r="B42" s="1" t="s">
        <v>40</v>
      </c>
      <c r="C42" s="72">
        <f t="shared" ca="1" si="2"/>
        <v>8.1826666469140399E-2</v>
      </c>
      <c r="D42" s="63">
        <f ca="1">OFFSET(Rating!$K$1,MATCH($B42,Rating!J:J,0)-1,0)</f>
        <v>9.468</v>
      </c>
      <c r="E42" s="63">
        <f ca="1">OFFSET(Rating!$O$1,MATCH($B42,Rating!N:N,0)-1,0)</f>
        <v>173.21100000000001</v>
      </c>
      <c r="F42" s="64">
        <f ca="1">OFFSET(Rating!$S$1,MATCH($B42,Rating!R:R,0)-1,0)</f>
        <v>18294.351999999999</v>
      </c>
      <c r="H42" s="2">
        <v>0.25</v>
      </c>
      <c r="I42" s="12">
        <v>0.03</v>
      </c>
      <c r="J42" s="11">
        <v>-2.3E-3</v>
      </c>
      <c r="K42" s="11">
        <v>-4.9251587306264888E-3</v>
      </c>
      <c r="L42" s="11">
        <v>-8.3013549636734574E-4</v>
      </c>
      <c r="M42" s="2">
        <v>0.30940666666666661</v>
      </c>
      <c r="N42" s="2">
        <v>0.29338999999999998</v>
      </c>
      <c r="O42" s="2">
        <v>0.33409750000000005</v>
      </c>
      <c r="P42" s="26">
        <v>-9.7160415503979081E-2</v>
      </c>
      <c r="Q42" s="26">
        <v>0.10111047960707971</v>
      </c>
      <c r="R42" s="26">
        <v>-6.136596869826318E-3</v>
      </c>
      <c r="S42" s="58" t="str">
        <f ca="1">OFFSET('WEO18'!$I$1,MATCH($B42,'WEO18'!$D:$D,0)-1+Growth!$V$10-1,COLUMN(S:S)-COLUMN($R:$R))</f>
        <v>n/a</v>
      </c>
      <c r="T42" s="58" t="str">
        <f ca="1">OFFSET('WEO18'!$I$1,MATCH($B42,'WEO18'!$D:$D,0)-1+Growth!$V$10-1,COLUMN(T:T)-COLUMN($R:$R))</f>
        <v>n/a</v>
      </c>
      <c r="U42" s="58" t="str">
        <f ca="1">OFFSET('WEO18'!$I$1,MATCH($B42,'WEO18'!$D:$D,0)-1+Growth!$V$10-1,COLUMN(U:U)-COLUMN($R:$R))</f>
        <v>n/a</v>
      </c>
      <c r="V42" s="58" t="str">
        <f ca="1">OFFSET('WEO18'!$I$1,MATCH($B42,'WEO18'!$D:$D,0)-1+Growth!$V$10-1,COLUMN(V:V)-COLUMN($R:$R))</f>
        <v>n/a</v>
      </c>
      <c r="W42" s="58" t="str">
        <f ca="1">OFFSET('WEO18'!$I$1,MATCH($B42,'WEO18'!$D:$D,0)-1+Growth!$V$10-1,COLUMN(W:W)-COLUMN($R:$R))</f>
        <v>n/a</v>
      </c>
      <c r="X42" s="58" t="str">
        <f ca="1">OFFSET('WEO18'!$I$1,MATCH($B42,'WEO18'!$D:$D,0)-1+Growth!$V$10-1,COLUMN(X:X)-COLUMN($R:$R))</f>
        <v>n/a</v>
      </c>
      <c r="Y42" s="58" t="str">
        <f ca="1">OFFSET('WEO18'!$I$1,MATCH($B42,'WEO18'!$D:$D,0)-1+Growth!$V$10-1,COLUMN(Y:Y)-COLUMN($R:$R))</f>
        <v>n/a</v>
      </c>
      <c r="Z42" s="58" t="str">
        <f ca="1">OFFSET('WEO18'!$I$1,MATCH($B42,'WEO18'!$D:$D,0)-1+Growth!$V$10-1,COLUMN(Z:Z)-COLUMN($R:$R))</f>
        <v>n/a</v>
      </c>
      <c r="AA42" s="58" t="str">
        <f ca="1">OFFSET('WEO18'!$I$1,MATCH($B42,'WEO18'!$D:$D,0)-1+Growth!$V$10-1,COLUMN(AA:AA)-COLUMN($R:$R))</f>
        <v>n/a</v>
      </c>
      <c r="AB42" s="58" t="str">
        <f ca="1">OFFSET('WEO18'!$I$1,MATCH($B42,'WEO18'!$D:$D,0)-1+Growth!$V$10-1,COLUMN(AB:AB)-COLUMN($R:$R))</f>
        <v>n/a</v>
      </c>
      <c r="AC42" s="58" t="str">
        <f ca="1">OFFSET('WEO18'!$I$1,MATCH($B42,'WEO18'!$D:$D,0)-1+Growth!$V$10-1,COLUMN(AC:AC)-COLUMN($R:$R))</f>
        <v>n/a</v>
      </c>
      <c r="AD42" s="58" t="str">
        <f ca="1">OFFSET('WEO18'!$I$1,MATCH($B42,'WEO18'!$D:$D,0)-1+Growth!$V$10-1,COLUMN(AD:AD)-COLUMN($R:$R))</f>
        <v>n/a</v>
      </c>
      <c r="AE42" s="58">
        <f ca="1">OFFSET('WEO18'!$I$1,MATCH($B42,'WEO18'!$D:$D,0)-1+Growth!$V$10-1,COLUMN(AE:AE)-COLUMN($R:$R))</f>
        <v>36.347000000000001</v>
      </c>
      <c r="AF42" s="58">
        <f ca="1">OFFSET('WEO18'!$I$1,MATCH($B42,'WEO18'!$D:$D,0)-1+Growth!$V$10-1,COLUMN(AF:AF)-COLUMN($R:$R))</f>
        <v>33.585000000000001</v>
      </c>
      <c r="AG42" s="58">
        <f ca="1">OFFSET('WEO18'!$I$1,MATCH($B42,'WEO18'!$D:$D,0)-1+Growth!$V$10-1,COLUMN(AG:AG)-COLUMN($R:$R))</f>
        <v>29.655999999999999</v>
      </c>
      <c r="AH42" s="58">
        <f ca="1">OFFSET('WEO18'!$I$1,MATCH($B42,'WEO18'!$D:$D,0)-1+Growth!$V$10-1,COLUMN(AH:AH)-COLUMN($R:$R))</f>
        <v>26.367999999999999</v>
      </c>
      <c r="AI42" s="58">
        <f ca="1">OFFSET('WEO18'!$I$1,MATCH($B42,'WEO18'!$D:$D,0)-1+Growth!$V$10-1,COLUMN(AI:AI)-COLUMN($R:$R))</f>
        <v>27.1</v>
      </c>
      <c r="AJ42" s="58">
        <f ca="1">OFFSET('WEO18'!$I$1,MATCH($B42,'WEO18'!$D:$D,0)-1+Growth!$V$10-1,COLUMN(AJ:AJ)-COLUMN($R:$R))</f>
        <v>30.199000000000002</v>
      </c>
      <c r="AK42" s="58">
        <f ca="1">OFFSET('WEO18'!$I$1,MATCH($B42,'WEO18'!$D:$D,0)-1+Growth!$V$10-1,COLUMN(AK:AK)-COLUMN($R:$R))</f>
        <v>32.747999999999998</v>
      </c>
      <c r="AL42" s="58">
        <f ca="1">OFFSET('WEO18'!$I$1,MATCH($B42,'WEO18'!$D:$D,0)-1+Growth!$V$10-1,COLUMN(AL:AL)-COLUMN($R:$R))</f>
        <v>33.845999999999997</v>
      </c>
      <c r="AM42" s="58">
        <f ca="1">OFFSET('WEO18'!$I$1,MATCH($B42,'WEO18'!$D:$D,0)-1+Growth!$V$10-1,COLUMN(AM:AM)-COLUMN($R:$R))</f>
        <v>35.795999999999999</v>
      </c>
      <c r="AN42" s="58">
        <f ca="1">OFFSET('WEO18'!$I$1,MATCH($B42,'WEO18'!$D:$D,0)-1+Growth!$V$10-1,COLUMN(AN:AN)-COLUMN($R:$R))</f>
        <v>37.488</v>
      </c>
      <c r="AO42" s="58">
        <f ca="1">OFFSET('WEO18'!$I$1,MATCH($B42,'WEO18'!$D:$D,0)-1+Growth!$V$10-1,COLUMN(AO:AO)-COLUMN($R:$R))</f>
        <v>39.378999999999998</v>
      </c>
      <c r="AP42" s="58">
        <f ca="1">OFFSET('WEO18'!$I$1,MATCH($B42,'WEO18'!$D:$D,0)-1+Growth!$V$10-1,COLUMN(AP:AP)-COLUMN($R:$R))</f>
        <v>42.152000000000001</v>
      </c>
      <c r="AQ42" s="58">
        <f ca="1">OFFSET('WEO18'!$I$1,MATCH($B42,'WEO18'!$D:$D,0)-1+Growth!$V$10-1,COLUMN(AQ:AQ)-COLUMN($R:$R))</f>
        <v>46.978999999999999</v>
      </c>
      <c r="AR42" s="58">
        <f ca="1">OFFSET('WEO18'!$I$1,MATCH($B42,'WEO18'!$D:$D,0)-1+Growth!$V$10-1,COLUMN(AR:AR)-COLUMN($R:$R))</f>
        <v>51.414000000000001</v>
      </c>
      <c r="AS42" s="58">
        <f ca="1">OFFSET('WEO18'!$I$1,MATCH($B42,'WEO18'!$D:$D,0)-1+Growth!$V$10-1,COLUMN(AS:AS)-COLUMN($R:$R))</f>
        <v>56.554000000000002</v>
      </c>
      <c r="AT42" s="58">
        <f ca="1">OFFSET('WEO18'!$I$1,MATCH($B42,'WEO18'!$D:$D,0)-1+Growth!$V$10-1,COLUMN(AT:AT)-COLUMN($R:$R))</f>
        <v>61.445</v>
      </c>
      <c r="AU42" s="58">
        <f ca="1">OFFSET('WEO18'!$I$1,MATCH($B42,'WEO18'!$D:$D,0)-1+Growth!$V$10-1,COLUMN(AU:AU)-COLUMN($R:$R))</f>
        <v>67.742000000000004</v>
      </c>
      <c r="AV42" s="58">
        <f ca="1">OFFSET('WEO18'!$I$1,MATCH($B42,'WEO18'!$D:$D,0)-1+Growth!$V$10-1,COLUMN(AV:AV)-COLUMN($R:$R))</f>
        <v>67.852000000000004</v>
      </c>
      <c r="AW42" s="58">
        <f ca="1">OFFSET('WEO18'!$I$1,MATCH($B42,'WEO18'!$D:$D,0)-1+Growth!$V$10-1,COLUMN(AW:AW)-COLUMN($R:$R))</f>
        <v>73.111000000000004</v>
      </c>
      <c r="AX42" s="58">
        <f ca="1">OFFSET('WEO18'!$I$1,MATCH($B42,'WEO18'!$D:$D,0)-1+Growth!$V$10-1,COLUMN(AX:AX)-COLUMN($R:$R))</f>
        <v>77.168999999999997</v>
      </c>
      <c r="AY42" s="58">
        <f ca="1">OFFSET('WEO18'!$I$1,MATCH($B42,'WEO18'!$D:$D,0)-1+Growth!$V$10-1,COLUMN(AY:AY)-COLUMN($R:$R))</f>
        <v>78.486999999999995</v>
      </c>
      <c r="AZ42" s="58">
        <f ca="1">OFFSET('WEO18'!$I$1,MATCH($B42,'WEO18'!$D:$D,0)-1+Growth!$V$10-1,COLUMN(AZ:AZ)-COLUMN($R:$R))</f>
        <v>79.27</v>
      </c>
      <c r="BA42" s="58">
        <f ca="1">OFFSET('WEO18'!$I$1,MATCH($B42,'WEO18'!$D:$D,0)-1+Growth!$V$10-1,COLUMN(BA:BA)-COLUMN($R:$R))</f>
        <v>80.578999999999994</v>
      </c>
      <c r="BB42" s="58">
        <f ca="1">OFFSET('WEO18'!$I$1,MATCH($B42,'WEO18'!$D:$D,0)-1+Growth!$V$10-1,COLUMN(BB:BB)-COLUMN($R:$R))</f>
        <v>77.492999999999995</v>
      </c>
      <c r="BC42" s="58">
        <f ca="1">OFFSET('WEO18'!$I$1,MATCH($B42,'WEO18'!$D:$D,0)-1+Growth!$V$10-1,COLUMN(BC:BC)-COLUMN($R:$R))</f>
        <v>75.536000000000001</v>
      </c>
      <c r="BD42" s="58">
        <f ca="1">OFFSET('WEO18'!$I$1,MATCH($B42,'WEO18'!$D:$D,0)-1+Growth!$V$10-1,COLUMN(BD:BD)-COLUMN($R:$R))</f>
        <v>77.328000000000003</v>
      </c>
    </row>
    <row r="43" spans="1:56" x14ac:dyDescent="0.2">
      <c r="B43" s="9" t="s">
        <v>39</v>
      </c>
      <c r="C43" s="72">
        <f t="shared" ca="1" si="2"/>
        <v>9.315647977656126E-2</v>
      </c>
      <c r="D43" s="63">
        <f ca="1">OFFSET(Rating!$K$1,MATCH($B43,Rating!J:J,0)-1,0)</f>
        <v>17.422000000000001</v>
      </c>
      <c r="E43" s="63">
        <f ca="1">OFFSET(Rating!$O$1,MATCH($B43,Rating!N:N,0)-1,0)</f>
        <v>448.13</v>
      </c>
      <c r="F43" s="64">
        <f ca="1">OFFSET(Rating!$S$1,MATCH($B43,Rating!R:R,0)-1,0)</f>
        <v>25722.258999999998</v>
      </c>
      <c r="H43" s="2">
        <v>0.25</v>
      </c>
      <c r="I43" s="12">
        <v>0.03</v>
      </c>
      <c r="J43" s="11">
        <v>-2.1899999999999999E-2</v>
      </c>
      <c r="K43" s="11">
        <v>7.313039543106914E-3</v>
      </c>
      <c r="L43" s="11">
        <v>1.4585405747536084E-2</v>
      </c>
      <c r="M43" s="2">
        <v>0.23905428571428569</v>
      </c>
      <c r="N43" s="2">
        <v>0.27219363636363642</v>
      </c>
      <c r="O43" s="2">
        <v>0.26128875000000001</v>
      </c>
      <c r="P43" s="26">
        <v>-8.5414947030931831E-2</v>
      </c>
      <c r="Q43" s="26">
        <v>8.4339482126082499E-2</v>
      </c>
      <c r="R43" s="26">
        <v>1.4701353078593792E-2</v>
      </c>
      <c r="S43" s="58" t="str">
        <f ca="1">OFFSET('WEO18'!$I$1,MATCH($B43,'WEO18'!$D:$D,0)-1+Growth!$V$10-1,COLUMN(S:S)-COLUMN($R:$R))</f>
        <v>n/a</v>
      </c>
      <c r="T43" s="58" t="str">
        <f ca="1">OFFSET('WEO18'!$I$1,MATCH($B43,'WEO18'!$D:$D,0)-1+Growth!$V$10-1,COLUMN(T:T)-COLUMN($R:$R))</f>
        <v>n/a</v>
      </c>
      <c r="U43" s="58" t="str">
        <f ca="1">OFFSET('WEO18'!$I$1,MATCH($B43,'WEO18'!$D:$D,0)-1+Growth!$V$10-1,COLUMN(U:U)-COLUMN($R:$R))</f>
        <v>n/a</v>
      </c>
      <c r="V43" s="58" t="str">
        <f ca="1">OFFSET('WEO18'!$I$1,MATCH($B43,'WEO18'!$D:$D,0)-1+Growth!$V$10-1,COLUMN(V:V)-COLUMN($R:$R))</f>
        <v>n/a</v>
      </c>
      <c r="W43" s="58" t="str">
        <f ca="1">OFFSET('WEO18'!$I$1,MATCH($B43,'WEO18'!$D:$D,0)-1+Growth!$V$10-1,COLUMN(W:W)-COLUMN($R:$R))</f>
        <v>n/a</v>
      </c>
      <c r="X43" s="58" t="str">
        <f ca="1">OFFSET('WEO18'!$I$1,MATCH($B43,'WEO18'!$D:$D,0)-1+Growth!$V$10-1,COLUMN(X:X)-COLUMN($R:$R))</f>
        <v>n/a</v>
      </c>
      <c r="Y43" s="58" t="str">
        <f ca="1">OFFSET('WEO18'!$I$1,MATCH($B43,'WEO18'!$D:$D,0)-1+Growth!$V$10-1,COLUMN(Y:Y)-COLUMN($R:$R))</f>
        <v>n/a</v>
      </c>
      <c r="Z43" s="58" t="str">
        <f ca="1">OFFSET('WEO18'!$I$1,MATCH($B43,'WEO18'!$D:$D,0)-1+Growth!$V$10-1,COLUMN(Z:Z)-COLUMN($R:$R))</f>
        <v>n/a</v>
      </c>
      <c r="AA43" s="58" t="str">
        <f ca="1">OFFSET('WEO18'!$I$1,MATCH($B43,'WEO18'!$D:$D,0)-1+Growth!$V$10-1,COLUMN(AA:AA)-COLUMN($R:$R))</f>
        <v>n/a</v>
      </c>
      <c r="AB43" s="58" t="str">
        <f ca="1">OFFSET('WEO18'!$I$1,MATCH($B43,'WEO18'!$D:$D,0)-1+Growth!$V$10-1,COLUMN(AB:AB)-COLUMN($R:$R))</f>
        <v>n/a</v>
      </c>
      <c r="AC43" s="58" t="str">
        <f ca="1">OFFSET('WEO18'!$I$1,MATCH($B43,'WEO18'!$D:$D,0)-1+Growth!$V$10-1,COLUMN(AC:AC)-COLUMN($R:$R))</f>
        <v>n/a</v>
      </c>
      <c r="AD43" s="58" t="str">
        <f ca="1">OFFSET('WEO18'!$I$1,MATCH($B43,'WEO18'!$D:$D,0)-1+Growth!$V$10-1,COLUMN(AD:AD)-COLUMN($R:$R))</f>
        <v>n/a</v>
      </c>
      <c r="AE43" s="58">
        <f ca="1">OFFSET('WEO18'!$I$1,MATCH($B43,'WEO18'!$D:$D,0)-1+Growth!$V$10-1,COLUMN(AE:AE)-COLUMN($R:$R))</f>
        <v>7899.7939999999999</v>
      </c>
      <c r="AF43" s="58">
        <f ca="1">OFFSET('WEO18'!$I$1,MATCH($B43,'WEO18'!$D:$D,0)-1+Growth!$V$10-1,COLUMN(AF:AF)-COLUMN($R:$R))</f>
        <v>7173.0129999999999</v>
      </c>
      <c r="AG43" s="58">
        <f ca="1">OFFSET('WEO18'!$I$1,MATCH($B43,'WEO18'!$D:$D,0)-1+Growth!$V$10-1,COLUMN(AG:AG)-COLUMN($R:$R))</f>
        <v>6270.665</v>
      </c>
      <c r="AH43" s="58">
        <f ca="1">OFFSET('WEO18'!$I$1,MATCH($B43,'WEO18'!$D:$D,0)-1+Growth!$V$10-1,COLUMN(AH:AH)-COLUMN($R:$R))</f>
        <v>5756.4709999999995</v>
      </c>
      <c r="AI43" s="58">
        <f ca="1">OFFSET('WEO18'!$I$1,MATCH($B43,'WEO18'!$D:$D,0)-1+Growth!$V$10-1,COLUMN(AI:AI)-COLUMN($R:$R))</f>
        <v>5785.2529999999997</v>
      </c>
      <c r="AJ43" s="58">
        <f ca="1">OFFSET('WEO18'!$I$1,MATCH($B43,'WEO18'!$D:$D,0)-1+Growth!$V$10-1,COLUMN(AJ:AJ)-COLUMN($R:$R))</f>
        <v>5883.6030000000001</v>
      </c>
      <c r="AK43" s="58">
        <f ca="1">OFFSET('WEO18'!$I$1,MATCH($B43,'WEO18'!$D:$D,0)-1+Growth!$V$10-1,COLUMN(AK:AK)-COLUMN($R:$R))</f>
        <v>5771.8140000000003</v>
      </c>
      <c r="AL43" s="58">
        <f ca="1">OFFSET('WEO18'!$I$1,MATCH($B43,'WEO18'!$D:$D,0)-1+Growth!$V$10-1,COLUMN(AL:AL)-COLUMN($R:$R))</f>
        <v>5927.6530000000002</v>
      </c>
      <c r="AM43" s="58">
        <f ca="1">OFFSET('WEO18'!$I$1,MATCH($B43,'WEO18'!$D:$D,0)-1+Growth!$V$10-1,COLUMN(AM:AM)-COLUMN($R:$R))</f>
        <v>6508.5630000000001</v>
      </c>
      <c r="AN43" s="58">
        <f ca="1">OFFSET('WEO18'!$I$1,MATCH($B43,'WEO18'!$D:$D,0)-1+Growth!$V$10-1,COLUMN(AN:AN)-COLUMN($R:$R))</f>
        <v>7387.2190000000001</v>
      </c>
      <c r="AO43" s="58">
        <f ca="1">OFFSET('WEO18'!$I$1,MATCH($B43,'WEO18'!$D:$D,0)-1+Growth!$V$10-1,COLUMN(AO:AO)-COLUMN($R:$R))</f>
        <v>8111.1670000000004</v>
      </c>
      <c r="AP43" s="58">
        <f ca="1">OFFSET('WEO18'!$I$1,MATCH($B43,'WEO18'!$D:$D,0)-1+Growth!$V$10-1,COLUMN(AP:AP)-COLUMN($R:$R))</f>
        <v>8865.5049999999992</v>
      </c>
      <c r="AQ43" s="58">
        <f ca="1">OFFSET('WEO18'!$I$1,MATCH($B43,'WEO18'!$D:$D,0)-1+Growth!$V$10-1,COLUMN(AQ:AQ)-COLUMN($R:$R))</f>
        <v>9716.5939999999991</v>
      </c>
      <c r="AR43" s="58">
        <f ca="1">OFFSET('WEO18'!$I$1,MATCH($B43,'WEO18'!$D:$D,0)-1+Growth!$V$10-1,COLUMN(AR:AR)-COLUMN($R:$R))</f>
        <v>10659.102999999999</v>
      </c>
      <c r="AS43" s="58">
        <f ca="1">OFFSET('WEO18'!$I$1,MATCH($B43,'WEO18'!$D:$D,0)-1+Growth!$V$10-1,COLUMN(AS:AS)-COLUMN($R:$R))</f>
        <v>11799.627</v>
      </c>
      <c r="AT43" s="58">
        <f ca="1">OFFSET('WEO18'!$I$1,MATCH($B43,'WEO18'!$D:$D,0)-1+Growth!$V$10-1,COLUMN(AT:AT)-COLUMN($R:$R))</f>
        <v>12849.794</v>
      </c>
      <c r="AU43" s="58">
        <f ca="1">OFFSET('WEO18'!$I$1,MATCH($B43,'WEO18'!$D:$D,0)-1+Growth!$V$10-1,COLUMN(AU:AU)-COLUMN($R:$R))</f>
        <v>13273.837</v>
      </c>
      <c r="AV43" s="58">
        <f ca="1">OFFSET('WEO18'!$I$1,MATCH($B43,'WEO18'!$D:$D,0)-1+Growth!$V$10-1,COLUMN(AV:AV)-COLUMN($R:$R))</f>
        <v>13433.123</v>
      </c>
      <c r="AW43" s="58">
        <f ca="1">OFFSET('WEO18'!$I$1,MATCH($B43,'WEO18'!$D:$D,0)-1+Growth!$V$10-1,COLUMN(AW:AW)-COLUMN($R:$R))</f>
        <v>14413.741</v>
      </c>
      <c r="AX43" s="58">
        <f ca="1">OFFSET('WEO18'!$I$1,MATCH($B43,'WEO18'!$D:$D,0)-1+Growth!$V$10-1,COLUMN(AX:AX)-COLUMN($R:$R))</f>
        <v>15494.772000000001</v>
      </c>
      <c r="AY43" s="58">
        <f ca="1">OFFSET('WEO18'!$I$1,MATCH($B43,'WEO18'!$D:$D,0)-1+Growth!$V$10-1,COLUMN(AY:AY)-COLUMN($R:$R))</f>
        <v>16269.51</v>
      </c>
      <c r="AZ43" s="58">
        <f ca="1">OFFSET('WEO18'!$I$1,MATCH($B43,'WEO18'!$D:$D,0)-1+Growth!$V$10-1,COLUMN(AZ:AZ)-COLUMN($R:$R))</f>
        <v>17245.681</v>
      </c>
      <c r="BA43" s="58">
        <f ca="1">OFFSET('WEO18'!$I$1,MATCH($B43,'WEO18'!$D:$D,0)-1+Growth!$V$10-1,COLUMN(BA:BA)-COLUMN($R:$R))</f>
        <v>17987.244999999999</v>
      </c>
      <c r="BB43" s="58">
        <f ca="1">OFFSET('WEO18'!$I$1,MATCH($B43,'WEO18'!$D:$D,0)-1+Growth!$V$10-1,COLUMN(BB:BB)-COLUMN($R:$R))</f>
        <v>18203.092000000001</v>
      </c>
      <c r="BC43" s="58">
        <f ca="1">OFFSET('WEO18'!$I$1,MATCH($B43,'WEO18'!$D:$D,0)-1+Growth!$V$10-1,COLUMN(BC:BC)-COLUMN($R:$R))</f>
        <v>18400.208999999999</v>
      </c>
      <c r="BD43" s="58">
        <f ca="1">OFFSET('WEO18'!$I$1,MATCH($B43,'WEO18'!$D:$D,0)-1+Growth!$V$10-1,COLUMN(BD:BD)-COLUMN($R:$R))</f>
        <v>19133.842000000001</v>
      </c>
    </row>
    <row r="44" spans="1:56" x14ac:dyDescent="0.2">
      <c r="B44" s="9" t="s">
        <v>194</v>
      </c>
      <c r="C44" s="72">
        <f t="shared" ca="1" si="2"/>
        <v>0.14268159987993398</v>
      </c>
      <c r="D44" s="63">
        <f ca="1">OFFSET(Rating!$K$1,MATCH($B44,Rating!J:J,0)-1,0)</f>
        <v>3.73</v>
      </c>
      <c r="E44" s="63">
        <f ca="1">OFFSET(Rating!$O$1,MATCH($B44,Rating!N:N,0)-1,0)</f>
        <v>34.348999999999997</v>
      </c>
      <c r="F44" s="64">
        <f ca="1">OFFSET(Rating!$S$1,MATCH($B44,Rating!R:R,0)-1,0)</f>
        <v>9210.1550000000007</v>
      </c>
      <c r="H44" s="2">
        <v>0.25</v>
      </c>
      <c r="I44" s="12">
        <v>0.03</v>
      </c>
      <c r="J44" s="11">
        <v>-2.12E-2</v>
      </c>
      <c r="K44" s="11">
        <v>-1.0817772585185681E-2</v>
      </c>
      <c r="L44" s="11">
        <v>-9.8058804725875692E-3</v>
      </c>
      <c r="M44" s="2">
        <v>0.21602666666666664</v>
      </c>
      <c r="N44" s="2">
        <v>0.27767272727272724</v>
      </c>
      <c r="O44" s="2">
        <v>0.28298874999999996</v>
      </c>
      <c r="P44" s="26">
        <v>2.9489318742203355E-2</v>
      </c>
      <c r="Q44" s="26">
        <v>6.7050608679921006E-2</v>
      </c>
      <c r="R44" s="26">
        <v>3.9584040736650589E-2</v>
      </c>
      <c r="S44" s="58" t="str">
        <f ca="1">OFFSET('WEO18'!$I$1,MATCH($B44,'WEO18'!$D:$D,0)-1+Growth!$V$10-1,COLUMN(S:S)-COLUMN($R:$R))</f>
        <v>n/a</v>
      </c>
      <c r="T44" s="58" t="str">
        <f ca="1">OFFSET('WEO18'!$I$1,MATCH($B44,'WEO18'!$D:$D,0)-1+Growth!$V$10-1,COLUMN(T:T)-COLUMN($R:$R))</f>
        <v>n/a</v>
      </c>
      <c r="U44" s="58" t="str">
        <f ca="1">OFFSET('WEO18'!$I$1,MATCH($B44,'WEO18'!$D:$D,0)-1+Growth!$V$10-1,COLUMN(U:U)-COLUMN($R:$R))</f>
        <v>n/a</v>
      </c>
      <c r="V44" s="58" t="str">
        <f ca="1">OFFSET('WEO18'!$I$1,MATCH($B44,'WEO18'!$D:$D,0)-1+Growth!$V$10-1,COLUMN(V:V)-COLUMN($R:$R))</f>
        <v>n/a</v>
      </c>
      <c r="W44" s="58" t="str">
        <f ca="1">OFFSET('WEO18'!$I$1,MATCH($B44,'WEO18'!$D:$D,0)-1+Growth!$V$10-1,COLUMN(W:W)-COLUMN($R:$R))</f>
        <v>n/a</v>
      </c>
      <c r="X44" s="58" t="str">
        <f ca="1">OFFSET('WEO18'!$I$1,MATCH($B44,'WEO18'!$D:$D,0)-1+Growth!$V$10-1,COLUMN(X:X)-COLUMN($R:$R))</f>
        <v>n/a</v>
      </c>
      <c r="Y44" s="58" t="str">
        <f ca="1">OFFSET('WEO18'!$I$1,MATCH($B44,'WEO18'!$D:$D,0)-1+Growth!$V$10-1,COLUMN(Y:Y)-COLUMN($R:$R))</f>
        <v>n/a</v>
      </c>
      <c r="Z44" s="58" t="str">
        <f ca="1">OFFSET('WEO18'!$I$1,MATCH($B44,'WEO18'!$D:$D,0)-1+Growth!$V$10-1,COLUMN(Z:Z)-COLUMN($R:$R))</f>
        <v>n/a</v>
      </c>
      <c r="AA44" s="58" t="str">
        <f ca="1">OFFSET('WEO18'!$I$1,MATCH($B44,'WEO18'!$D:$D,0)-1+Growth!$V$10-1,COLUMN(AA:AA)-COLUMN($R:$R))</f>
        <v>n/a</v>
      </c>
      <c r="AB44" s="58" t="str">
        <f ca="1">OFFSET('WEO18'!$I$1,MATCH($B44,'WEO18'!$D:$D,0)-1+Growth!$V$10-1,COLUMN(AB:AB)-COLUMN($R:$R))</f>
        <v>n/a</v>
      </c>
      <c r="AC44" s="58" t="str">
        <f ca="1">OFFSET('WEO18'!$I$1,MATCH($B44,'WEO18'!$D:$D,0)-1+Growth!$V$10-1,COLUMN(AC:AC)-COLUMN($R:$R))</f>
        <v>n/a</v>
      </c>
      <c r="AD44" s="58" t="str">
        <f ca="1">OFFSET('WEO18'!$I$1,MATCH($B44,'WEO18'!$D:$D,0)-1+Growth!$V$10-1,COLUMN(AD:AD)-COLUMN($R:$R))</f>
        <v>n/a</v>
      </c>
      <c r="AE44" s="58" t="str">
        <f ca="1">OFFSET('WEO18'!$I$1,MATCH($B44,'WEO18'!$D:$D,0)-1+Growth!$V$10-1,COLUMN(AE:AE)-COLUMN($R:$R))</f>
        <v>n/a</v>
      </c>
      <c r="AF44" s="58" t="str">
        <f ca="1">OFFSET('WEO18'!$I$1,MATCH($B44,'WEO18'!$D:$D,0)-1+Growth!$V$10-1,COLUMN(AF:AF)-COLUMN($R:$R))</f>
        <v>n/a</v>
      </c>
      <c r="AG44" s="58">
        <f ca="1">OFFSET('WEO18'!$I$1,MATCH($B44,'WEO18'!$D:$D,0)-1+Growth!$V$10-1,COLUMN(AG:AG)-COLUMN($R:$R))</f>
        <v>4.4420000000000002</v>
      </c>
      <c r="AH44" s="58">
        <f ca="1">OFFSET('WEO18'!$I$1,MATCH($B44,'WEO18'!$D:$D,0)-1+Growth!$V$10-1,COLUMN(AH:AH)-COLUMN($R:$R))</f>
        <v>4.5579999999999998</v>
      </c>
      <c r="AI44" s="58">
        <f ca="1">OFFSET('WEO18'!$I$1,MATCH($B44,'WEO18'!$D:$D,0)-1+Growth!$V$10-1,COLUMN(AI:AI)-COLUMN($R:$R))</f>
        <v>5.0359999999999996</v>
      </c>
      <c r="AJ44" s="58">
        <f ca="1">OFFSET('WEO18'!$I$1,MATCH($B44,'WEO18'!$D:$D,0)-1+Growth!$V$10-1,COLUMN(AJ:AJ)-COLUMN($R:$R))</f>
        <v>5.569</v>
      </c>
      <c r="AK44" s="58">
        <f ca="1">OFFSET('WEO18'!$I$1,MATCH($B44,'WEO18'!$D:$D,0)-1+Growth!$V$10-1,COLUMN(AK:AK)-COLUMN($R:$R))</f>
        <v>5.7290000000000001</v>
      </c>
      <c r="AL44" s="58">
        <f ca="1">OFFSET('WEO18'!$I$1,MATCH($B44,'WEO18'!$D:$D,0)-1+Growth!$V$10-1,COLUMN(AL:AL)-COLUMN($R:$R))</f>
        <v>5.8979999999999997</v>
      </c>
      <c r="AM44" s="58">
        <f ca="1">OFFSET('WEO18'!$I$1,MATCH($B44,'WEO18'!$D:$D,0)-1+Growth!$V$10-1,COLUMN(AM:AM)-COLUMN($R:$R))</f>
        <v>6.0430000000000001</v>
      </c>
      <c r="AN44" s="58">
        <f ca="1">OFFSET('WEO18'!$I$1,MATCH($B44,'WEO18'!$D:$D,0)-1+Growth!$V$10-1,COLUMN(AN:AN)-COLUMN($R:$R))</f>
        <v>6.3280000000000003</v>
      </c>
      <c r="AO44" s="58">
        <f ca="1">OFFSET('WEO18'!$I$1,MATCH($B44,'WEO18'!$D:$D,0)-1+Growth!$V$10-1,COLUMN(AO:AO)-COLUMN($R:$R))</f>
        <v>6.681</v>
      </c>
      <c r="AP44" s="58">
        <f ca="1">OFFSET('WEO18'!$I$1,MATCH($B44,'WEO18'!$D:$D,0)-1+Growth!$V$10-1,COLUMN(AP:AP)-COLUMN($R:$R))</f>
        <v>7.4269999999999996</v>
      </c>
      <c r="AQ44" s="58">
        <f ca="1">OFFSET('WEO18'!$I$1,MATCH($B44,'WEO18'!$D:$D,0)-1+Growth!$V$10-1,COLUMN(AQ:AQ)-COLUMN($R:$R))</f>
        <v>7.8579999999999997</v>
      </c>
      <c r="AR44" s="58">
        <f ca="1">OFFSET('WEO18'!$I$1,MATCH($B44,'WEO18'!$D:$D,0)-1+Growth!$V$10-1,COLUMN(AR:AR)-COLUMN($R:$R))</f>
        <v>8.6110000000000007</v>
      </c>
      <c r="AS44" s="58">
        <f ca="1">OFFSET('WEO18'!$I$1,MATCH($B44,'WEO18'!$D:$D,0)-1+Growth!$V$10-1,COLUMN(AS:AS)-COLUMN($R:$R))</f>
        <v>9.423</v>
      </c>
      <c r="AT44" s="58">
        <f ca="1">OFFSET('WEO18'!$I$1,MATCH($B44,'WEO18'!$D:$D,0)-1+Growth!$V$10-1,COLUMN(AT:AT)-COLUMN($R:$R))</f>
        <v>10.608000000000001</v>
      </c>
      <c r="AU44" s="58">
        <f ca="1">OFFSET('WEO18'!$I$1,MATCH($B44,'WEO18'!$D:$D,0)-1+Growth!$V$10-1,COLUMN(AU:AU)-COLUMN($R:$R))</f>
        <v>10.864000000000001</v>
      </c>
      <c r="AV44" s="58">
        <f ca="1">OFFSET('WEO18'!$I$1,MATCH($B44,'WEO18'!$D:$D,0)-1+Growth!$V$10-1,COLUMN(AV:AV)-COLUMN($R:$R))</f>
        <v>10.468</v>
      </c>
      <c r="AW44" s="58">
        <f ca="1">OFFSET('WEO18'!$I$1,MATCH($B44,'WEO18'!$D:$D,0)-1+Growth!$V$10-1,COLUMN(AW:AW)-COLUMN($R:$R))</f>
        <v>11.122</v>
      </c>
      <c r="AX44" s="58">
        <f ca="1">OFFSET('WEO18'!$I$1,MATCH($B44,'WEO18'!$D:$D,0)-1+Growth!$V$10-1,COLUMN(AX:AX)-COLUMN($R:$R))</f>
        <v>11.925000000000001</v>
      </c>
      <c r="AY44" s="58">
        <f ca="1">OFFSET('WEO18'!$I$1,MATCH($B44,'WEO18'!$D:$D,0)-1+Growth!$V$10-1,COLUMN(AY:AY)-COLUMN($R:$R))</f>
        <v>12.682</v>
      </c>
      <c r="AZ44" s="58">
        <f ca="1">OFFSET('WEO18'!$I$1,MATCH($B44,'WEO18'!$D:$D,0)-1+Growth!$V$10-1,COLUMN(AZ:AZ)-COLUMN($R:$R))</f>
        <v>13.112</v>
      </c>
      <c r="BA44" s="58">
        <f ca="1">OFFSET('WEO18'!$I$1,MATCH($B44,'WEO18'!$D:$D,0)-1+Growth!$V$10-1,COLUMN(BA:BA)-COLUMN($R:$R))</f>
        <v>13.718</v>
      </c>
      <c r="BB44" s="58">
        <f ca="1">OFFSET('WEO18'!$I$1,MATCH($B44,'WEO18'!$D:$D,0)-1+Growth!$V$10-1,COLUMN(BB:BB)-COLUMN($R:$R))</f>
        <v>14.113</v>
      </c>
      <c r="BC44" s="58">
        <f ca="1">OFFSET('WEO18'!$I$1,MATCH($B44,'WEO18'!$D:$D,0)-1+Growth!$V$10-1,COLUMN(BC:BC)-COLUMN($R:$R))</f>
        <v>14.515000000000001</v>
      </c>
      <c r="BD44" s="58">
        <f ca="1">OFFSET('WEO18'!$I$1,MATCH($B44,'WEO18'!$D:$D,0)-1+Growth!$V$10-1,COLUMN(BD:BD)-COLUMN($R:$R))</f>
        <v>15.211</v>
      </c>
    </row>
    <row r="45" spans="1:56" x14ac:dyDescent="0.2">
      <c r="B45" s="9" t="s">
        <v>173</v>
      </c>
      <c r="C45" s="72">
        <f t="shared" ca="1" si="2"/>
        <v>4.9469950550021166E-2</v>
      </c>
      <c r="D45" s="63">
        <f ca="1">OFFSET(Rating!$K$1,MATCH($B45,Rating!J:J,0)-1,0)</f>
        <v>3.5579999999999998</v>
      </c>
      <c r="E45" s="63">
        <f ca="1">OFFSET(Rating!$O$1,MATCH($B45,Rating!N:N,0)-1,0)</f>
        <v>17.835999999999999</v>
      </c>
      <c r="F45" s="64">
        <f ca="1">OFFSET(Rating!$S$1,MATCH($B45,Rating!R:R,0)-1,0)</f>
        <v>5013.3149999999996</v>
      </c>
      <c r="H45" s="2">
        <v>0.25</v>
      </c>
      <c r="I45" s="12">
        <v>0.03</v>
      </c>
      <c r="J45" s="11">
        <v>-5.90284103757166E-4</v>
      </c>
      <c r="K45" s="11">
        <v>-2.1652577116340055E-3</v>
      </c>
      <c r="L45" s="11">
        <v>-5.9748815995275262E-4</v>
      </c>
      <c r="M45" s="2">
        <v>0.35650142857142852</v>
      </c>
      <c r="N45" s="2">
        <v>0.27897545454545453</v>
      </c>
      <c r="O45" s="2">
        <v>0.2308325</v>
      </c>
      <c r="P45" s="26">
        <v>-0.16290491595205411</v>
      </c>
      <c r="Q45" s="26">
        <v>5.8794447926416832E-2</v>
      </c>
      <c r="R45" s="26">
        <v>3.6461447084280285E-2</v>
      </c>
      <c r="S45" s="58" t="str">
        <f ca="1">OFFSET('WEO18'!$I$1,MATCH($B45,'WEO18'!$D:$D,0)-1+Growth!$V$10-1,COLUMN(S:S)-COLUMN($R:$R))</f>
        <v>n/a</v>
      </c>
      <c r="T45" s="58" t="str">
        <f ca="1">OFFSET('WEO18'!$I$1,MATCH($B45,'WEO18'!$D:$D,0)-1+Growth!$V$10-1,COLUMN(T:T)-COLUMN($R:$R))</f>
        <v>n/a</v>
      </c>
      <c r="U45" s="58" t="str">
        <f ca="1">OFFSET('WEO18'!$I$1,MATCH($B45,'WEO18'!$D:$D,0)-1+Growth!$V$10-1,COLUMN(U:U)-COLUMN($R:$R))</f>
        <v>n/a</v>
      </c>
      <c r="V45" s="58" t="str">
        <f ca="1">OFFSET('WEO18'!$I$1,MATCH($B45,'WEO18'!$D:$D,0)-1+Growth!$V$10-1,COLUMN(V:V)-COLUMN($R:$R))</f>
        <v>n/a</v>
      </c>
      <c r="W45" s="58" t="str">
        <f ca="1">OFFSET('WEO18'!$I$1,MATCH($B45,'WEO18'!$D:$D,0)-1+Growth!$V$10-1,COLUMN(W:W)-COLUMN($R:$R))</f>
        <v>n/a</v>
      </c>
      <c r="X45" s="58" t="str">
        <f ca="1">OFFSET('WEO18'!$I$1,MATCH($B45,'WEO18'!$D:$D,0)-1+Growth!$V$10-1,COLUMN(X:X)-COLUMN($R:$R))</f>
        <v>n/a</v>
      </c>
      <c r="Y45" s="58" t="str">
        <f ca="1">OFFSET('WEO18'!$I$1,MATCH($B45,'WEO18'!$D:$D,0)-1+Growth!$V$10-1,COLUMN(Y:Y)-COLUMN($R:$R))</f>
        <v>n/a</v>
      </c>
      <c r="Z45" s="58" t="str">
        <f ca="1">OFFSET('WEO18'!$I$1,MATCH($B45,'WEO18'!$D:$D,0)-1+Growth!$V$10-1,COLUMN(Z:Z)-COLUMN($R:$R))</f>
        <v>n/a</v>
      </c>
      <c r="AA45" s="58" t="str">
        <f ca="1">OFFSET('WEO18'!$I$1,MATCH($B45,'WEO18'!$D:$D,0)-1+Growth!$V$10-1,COLUMN(AA:AA)-COLUMN($R:$R))</f>
        <v>n/a</v>
      </c>
      <c r="AB45" s="58" t="str">
        <f ca="1">OFFSET('WEO18'!$I$1,MATCH($B45,'WEO18'!$D:$D,0)-1+Growth!$V$10-1,COLUMN(AB:AB)-COLUMN($R:$R))</f>
        <v>n/a</v>
      </c>
      <c r="AC45" s="58" t="str">
        <f ca="1">OFFSET('WEO18'!$I$1,MATCH($B45,'WEO18'!$D:$D,0)-1+Growth!$V$10-1,COLUMN(AC:AC)-COLUMN($R:$R))</f>
        <v>n/a</v>
      </c>
      <c r="AD45" s="58" t="str">
        <f ca="1">OFFSET('WEO18'!$I$1,MATCH($B45,'WEO18'!$D:$D,0)-1+Growth!$V$10-1,COLUMN(AD:AD)-COLUMN($R:$R))</f>
        <v>n/a</v>
      </c>
      <c r="AE45" s="58">
        <f ca="1">OFFSET('WEO18'!$I$1,MATCH($B45,'WEO18'!$D:$D,0)-1+Growth!$V$10-1,COLUMN(AE:AE)-COLUMN($R:$R))</f>
        <v>9.6289999999999996</v>
      </c>
      <c r="AF45" s="58">
        <f ca="1">OFFSET('WEO18'!$I$1,MATCH($B45,'WEO18'!$D:$D,0)-1+Growth!$V$10-1,COLUMN(AF:AF)-COLUMN($R:$R))</f>
        <v>9.5129999999999999</v>
      </c>
      <c r="AG45" s="58">
        <f ca="1">OFFSET('WEO18'!$I$1,MATCH($B45,'WEO18'!$D:$D,0)-1+Growth!$V$10-1,COLUMN(AG:AG)-COLUMN($R:$R))</f>
        <v>6.5739999999999998</v>
      </c>
      <c r="AH45" s="58">
        <f ca="1">OFFSET('WEO18'!$I$1,MATCH($B45,'WEO18'!$D:$D,0)-1+Growth!$V$10-1,COLUMN(AH:AH)-COLUMN($R:$R))</f>
        <v>6.48</v>
      </c>
      <c r="AI45" s="58">
        <f ca="1">OFFSET('WEO18'!$I$1,MATCH($B45,'WEO18'!$D:$D,0)-1+Growth!$V$10-1,COLUMN(AI:AI)-COLUMN($R:$R))</f>
        <v>6.0990000000000002</v>
      </c>
      <c r="AJ45" s="58">
        <f ca="1">OFFSET('WEO18'!$I$1,MATCH($B45,'WEO18'!$D:$D,0)-1+Growth!$V$10-1,COLUMN(AJ:AJ)-COLUMN($R:$R))</f>
        <v>6.1989999999999998</v>
      </c>
      <c r="AK45" s="58">
        <f ca="1">OFFSET('WEO18'!$I$1,MATCH($B45,'WEO18'!$D:$D,0)-1+Growth!$V$10-1,COLUMN(AK:AK)-COLUMN($R:$R))</f>
        <v>5.7939999999999996</v>
      </c>
      <c r="AL45" s="58">
        <f ca="1">OFFSET('WEO18'!$I$1,MATCH($B45,'WEO18'!$D:$D,0)-1+Growth!$V$10-1,COLUMN(AL:AL)-COLUMN($R:$R))</f>
        <v>5.5990000000000002</v>
      </c>
      <c r="AM45" s="58">
        <f ca="1">OFFSET('WEO18'!$I$1,MATCH($B45,'WEO18'!$D:$D,0)-1+Growth!$V$10-1,COLUMN(AM:AM)-COLUMN($R:$R))</f>
        <v>5.7169999999999996</v>
      </c>
      <c r="AN45" s="58">
        <f ca="1">OFFSET('WEO18'!$I$1,MATCH($B45,'WEO18'!$D:$D,0)-1+Growth!$V$10-1,COLUMN(AN:AN)-COLUMN($R:$R))</f>
        <v>6.0679999999999996</v>
      </c>
      <c r="AO45" s="58">
        <f ca="1">OFFSET('WEO18'!$I$1,MATCH($B45,'WEO18'!$D:$D,0)-1+Growth!$V$10-1,COLUMN(AO:AO)-COLUMN($R:$R))</f>
        <v>6.5419999999999998</v>
      </c>
      <c r="AP45" s="58">
        <f ca="1">OFFSET('WEO18'!$I$1,MATCH($B45,'WEO18'!$D:$D,0)-1+Growth!$V$10-1,COLUMN(AP:AP)-COLUMN($R:$R))</f>
        <v>6.9749999999999996</v>
      </c>
      <c r="AQ45" s="58">
        <f ca="1">OFFSET('WEO18'!$I$1,MATCH($B45,'WEO18'!$D:$D,0)-1+Growth!$V$10-1,COLUMN(AQ:AQ)-COLUMN($R:$R))</f>
        <v>7.4880000000000004</v>
      </c>
      <c r="AR45" s="58">
        <f ca="1">OFFSET('WEO18'!$I$1,MATCH($B45,'WEO18'!$D:$D,0)-1+Growth!$V$10-1,COLUMN(AR:AR)-COLUMN($R:$R))</f>
        <v>8.0500000000000007</v>
      </c>
      <c r="AS45" s="58">
        <f ca="1">OFFSET('WEO18'!$I$1,MATCH($B45,'WEO18'!$D:$D,0)-1+Growth!$V$10-1,COLUMN(AS:AS)-COLUMN($R:$R))</f>
        <v>8.4350000000000005</v>
      </c>
      <c r="AT45" s="58">
        <f ca="1">OFFSET('WEO18'!$I$1,MATCH($B45,'WEO18'!$D:$D,0)-1+Growth!$V$10-1,COLUMN(AT:AT)-COLUMN($R:$R))</f>
        <v>8.6880000000000006</v>
      </c>
      <c r="AU45" s="58">
        <f ca="1">OFFSET('WEO18'!$I$1,MATCH($B45,'WEO18'!$D:$D,0)-1+Growth!$V$10-1,COLUMN(AU:AU)-COLUMN($R:$R))</f>
        <v>9.3689999999999998</v>
      </c>
      <c r="AV45" s="58">
        <f ca="1">OFFSET('WEO18'!$I$1,MATCH($B45,'WEO18'!$D:$D,0)-1+Growth!$V$10-1,COLUMN(AV:AV)-COLUMN($R:$R))</f>
        <v>8.8079999999999998</v>
      </c>
      <c r="AW45" s="58">
        <f ca="1">OFFSET('WEO18'!$I$1,MATCH($B45,'WEO18'!$D:$D,0)-1+Growth!$V$10-1,COLUMN(AW:AW)-COLUMN($R:$R))</f>
        <v>9.4329999999999998</v>
      </c>
      <c r="AX45" s="58">
        <f ca="1">OFFSET('WEO18'!$I$1,MATCH($B45,'WEO18'!$D:$D,0)-1+Growth!$V$10-1,COLUMN(AX:AX)-COLUMN($R:$R))</f>
        <v>10.076000000000001</v>
      </c>
      <c r="AY45" s="58">
        <f ca="1">OFFSET('WEO18'!$I$1,MATCH($B45,'WEO18'!$D:$D,0)-1+Growth!$V$10-1,COLUMN(AY:AY)-COLUMN($R:$R))</f>
        <v>10.002000000000001</v>
      </c>
      <c r="AZ45" s="58">
        <f ca="1">OFFSET('WEO18'!$I$1,MATCH($B45,'WEO18'!$D:$D,0)-1+Growth!$V$10-1,COLUMN(AZ:AZ)-COLUMN($R:$R))</f>
        <v>10.942</v>
      </c>
      <c r="BA45" s="58">
        <f ca="1">OFFSET('WEO18'!$I$1,MATCH($B45,'WEO18'!$D:$D,0)-1+Growth!$V$10-1,COLUMN(BA:BA)-COLUMN($R:$R))</f>
        <v>11.465999999999999</v>
      </c>
      <c r="BB45" s="58">
        <f ca="1">OFFSET('WEO18'!$I$1,MATCH($B45,'WEO18'!$D:$D,0)-1+Growth!$V$10-1,COLUMN(BB:BB)-COLUMN($R:$R))</f>
        <v>11.420999999999999</v>
      </c>
      <c r="BC45" s="58">
        <f ca="1">OFFSET('WEO18'!$I$1,MATCH($B45,'WEO18'!$D:$D,0)-1+Growth!$V$10-1,COLUMN(BC:BC)-COLUMN($R:$R))</f>
        <v>11.907999999999999</v>
      </c>
      <c r="BD45" s="58">
        <f ca="1">OFFSET('WEO18'!$I$1,MATCH($B45,'WEO18'!$D:$D,0)-1+Growth!$V$10-1,COLUMN(BD:BD)-COLUMN($R:$R))</f>
        <v>12.385</v>
      </c>
    </row>
    <row r="46" spans="1:56" x14ac:dyDescent="0.2">
      <c r="B46" s="9" t="s">
        <v>188</v>
      </c>
      <c r="C46" s="72">
        <f t="shared" ca="1" si="2"/>
        <v>0.1385137418206</v>
      </c>
      <c r="D46" s="63">
        <f ca="1">OFFSET(Rating!$K$1,MATCH($B46,Rating!J:J,0)-1,0)</f>
        <v>2.9849999999999999</v>
      </c>
      <c r="E46" s="63">
        <f ca="1">OFFSET(Rating!$O$1,MATCH($B46,Rating!N:N,0)-1,0)</f>
        <v>24.388999999999999</v>
      </c>
      <c r="F46" s="64">
        <f ca="1">OFFSET(Rating!$S$1,MATCH($B46,Rating!R:R,0)-1,0)</f>
        <v>8169.9840000000004</v>
      </c>
      <c r="H46" s="2">
        <v>0.25</v>
      </c>
      <c r="I46" s="12">
        <v>0.03</v>
      </c>
      <c r="J46" s="11">
        <v>-1.5900000000000001E-2</v>
      </c>
      <c r="K46" s="11">
        <v>-4.1785883372897903E-3</v>
      </c>
      <c r="L46" s="11">
        <v>8.8111630925324924E-4</v>
      </c>
      <c r="M46" s="2">
        <v>0.18902857142857141</v>
      </c>
      <c r="N46" s="2">
        <v>0.27093454545454548</v>
      </c>
      <c r="O46" s="2">
        <v>0.22743000000000002</v>
      </c>
      <c r="P46" s="26">
        <v>8.1249921457431928E-3</v>
      </c>
      <c r="Q46" s="26">
        <v>8.5925517634399096E-2</v>
      </c>
      <c r="R46" s="26">
        <v>8.4563189421532764E-3</v>
      </c>
      <c r="S46" s="58" t="str">
        <f ca="1">OFFSET('WEO18'!$I$1,MATCH($B46,'WEO18'!$D:$D,0)-1+Growth!$V$10-1,COLUMN(S:S)-COLUMN($R:$R))</f>
        <v>n/a</v>
      </c>
      <c r="T46" s="58" t="str">
        <f ca="1">OFFSET('WEO18'!$I$1,MATCH($B46,'WEO18'!$D:$D,0)-1+Growth!$V$10-1,COLUMN(T:T)-COLUMN($R:$R))</f>
        <v>n/a</v>
      </c>
      <c r="U46" s="58" t="str">
        <f ca="1">OFFSET('WEO18'!$I$1,MATCH($B46,'WEO18'!$D:$D,0)-1+Growth!$V$10-1,COLUMN(U:U)-COLUMN($R:$R))</f>
        <v>n/a</v>
      </c>
      <c r="V46" s="58" t="str">
        <f ca="1">OFFSET('WEO18'!$I$1,MATCH($B46,'WEO18'!$D:$D,0)-1+Growth!$V$10-1,COLUMN(V:V)-COLUMN($R:$R))</f>
        <v>n/a</v>
      </c>
      <c r="W46" s="58" t="str">
        <f ca="1">OFFSET('WEO18'!$I$1,MATCH($B46,'WEO18'!$D:$D,0)-1+Growth!$V$10-1,COLUMN(W:W)-COLUMN($R:$R))</f>
        <v>n/a</v>
      </c>
      <c r="X46" s="58" t="str">
        <f ca="1">OFFSET('WEO18'!$I$1,MATCH($B46,'WEO18'!$D:$D,0)-1+Growth!$V$10-1,COLUMN(X:X)-COLUMN($R:$R))</f>
        <v>n/a</v>
      </c>
      <c r="Y46" s="58" t="str">
        <f ca="1">OFFSET('WEO18'!$I$1,MATCH($B46,'WEO18'!$D:$D,0)-1+Growth!$V$10-1,COLUMN(Y:Y)-COLUMN($R:$R))</f>
        <v>n/a</v>
      </c>
      <c r="Z46" s="58" t="str">
        <f ca="1">OFFSET('WEO18'!$I$1,MATCH($B46,'WEO18'!$D:$D,0)-1+Growth!$V$10-1,COLUMN(Z:Z)-COLUMN($R:$R))</f>
        <v>n/a</v>
      </c>
      <c r="AA46" s="58" t="str">
        <f ca="1">OFFSET('WEO18'!$I$1,MATCH($B46,'WEO18'!$D:$D,0)-1+Growth!$V$10-1,COLUMN(AA:AA)-COLUMN($R:$R))</f>
        <v>n/a</v>
      </c>
      <c r="AB46" s="58" t="str">
        <f ca="1">OFFSET('WEO18'!$I$1,MATCH($B46,'WEO18'!$D:$D,0)-1+Growth!$V$10-1,COLUMN(AB:AB)-COLUMN($R:$R))</f>
        <v>n/a</v>
      </c>
      <c r="AC46" s="58" t="str">
        <f ca="1">OFFSET('WEO18'!$I$1,MATCH($B46,'WEO18'!$D:$D,0)-1+Growth!$V$10-1,COLUMN(AC:AC)-COLUMN($R:$R))</f>
        <v>n/a</v>
      </c>
      <c r="AD46" s="58" t="str">
        <f ca="1">OFFSET('WEO18'!$I$1,MATCH($B46,'WEO18'!$D:$D,0)-1+Growth!$V$10-1,COLUMN(AD:AD)-COLUMN($R:$R))</f>
        <v>n/a</v>
      </c>
      <c r="AE46" s="58">
        <f ca="1">OFFSET('WEO18'!$I$1,MATCH($B46,'WEO18'!$D:$D,0)-1+Growth!$V$10-1,COLUMN(AE:AE)-COLUMN($R:$R))</f>
        <v>1005.093</v>
      </c>
      <c r="AF46" s="58">
        <f ca="1">OFFSET('WEO18'!$I$1,MATCH($B46,'WEO18'!$D:$D,0)-1+Growth!$V$10-1,COLUMN(AF:AF)-COLUMN($R:$R))</f>
        <v>863.83699999999999</v>
      </c>
      <c r="AG46" s="58">
        <f ca="1">OFFSET('WEO18'!$I$1,MATCH($B46,'WEO18'!$D:$D,0)-1+Growth!$V$10-1,COLUMN(AG:AG)-COLUMN($R:$R))</f>
        <v>910.48400000000004</v>
      </c>
      <c r="AH46" s="58">
        <f ca="1">OFFSET('WEO18'!$I$1,MATCH($B46,'WEO18'!$D:$D,0)-1+Growth!$V$10-1,COLUMN(AH:AH)-COLUMN($R:$R))</f>
        <v>983.62199999999996</v>
      </c>
      <c r="AI46" s="58">
        <f ca="1">OFFSET('WEO18'!$I$1,MATCH($B46,'WEO18'!$D:$D,0)-1+Growth!$V$10-1,COLUMN(AI:AI)-COLUMN($R:$R))</f>
        <v>1034.4680000000001</v>
      </c>
      <c r="AJ46" s="58">
        <f ca="1">OFFSET('WEO18'!$I$1,MATCH($B46,'WEO18'!$D:$D,0)-1+Growth!$V$10-1,COLUMN(AJ:AJ)-COLUMN($R:$R))</f>
        <v>1069.509</v>
      </c>
      <c r="AK46" s="58">
        <f ca="1">OFFSET('WEO18'!$I$1,MATCH($B46,'WEO18'!$D:$D,0)-1+Growth!$V$10-1,COLUMN(AK:AK)-COLUMN($R:$R))</f>
        <v>1136.579</v>
      </c>
      <c r="AL46" s="58">
        <f ca="1">OFFSET('WEO18'!$I$1,MATCH($B46,'WEO18'!$D:$D,0)-1+Growth!$V$10-1,COLUMN(AL:AL)-COLUMN($R:$R))</f>
        <v>1172.6110000000001</v>
      </c>
      <c r="AM46" s="58">
        <f ca="1">OFFSET('WEO18'!$I$1,MATCH($B46,'WEO18'!$D:$D,0)-1+Growth!$V$10-1,COLUMN(AM:AM)-COLUMN($R:$R))</f>
        <v>1241.239</v>
      </c>
      <c r="AN46" s="58">
        <f ca="1">OFFSET('WEO18'!$I$1,MATCH($B46,'WEO18'!$D:$D,0)-1+Growth!$V$10-1,COLUMN(AN:AN)-COLUMN($R:$R))</f>
        <v>1358.76</v>
      </c>
      <c r="AO46" s="58">
        <f ca="1">OFFSET('WEO18'!$I$1,MATCH($B46,'WEO18'!$D:$D,0)-1+Growth!$V$10-1,COLUMN(AO:AO)-COLUMN($R:$R))</f>
        <v>1559.952</v>
      </c>
      <c r="AP46" s="58">
        <f ca="1">OFFSET('WEO18'!$I$1,MATCH($B46,'WEO18'!$D:$D,0)-1+Growth!$V$10-1,COLUMN(AP:AP)-COLUMN($R:$R))</f>
        <v>1779.1590000000001</v>
      </c>
      <c r="AQ46" s="58">
        <f ca="1">OFFSET('WEO18'!$I$1,MATCH($B46,'WEO18'!$D:$D,0)-1+Growth!$V$10-1,COLUMN(AQ:AQ)-COLUMN($R:$R))</f>
        <v>1965.4849999999999</v>
      </c>
      <c r="AR46" s="58">
        <f ca="1">OFFSET('WEO18'!$I$1,MATCH($B46,'WEO18'!$D:$D,0)-1+Growth!$V$10-1,COLUMN(AR:AR)-COLUMN($R:$R))</f>
        <v>2242.8809999999999</v>
      </c>
      <c r="AS46" s="58">
        <f ca="1">OFFSET('WEO18'!$I$1,MATCH($B46,'WEO18'!$D:$D,0)-1+Growth!$V$10-1,COLUMN(AS:AS)-COLUMN($R:$R))</f>
        <v>2538.8960000000002</v>
      </c>
      <c r="AT46" s="58">
        <f ca="1">OFFSET('WEO18'!$I$1,MATCH($B46,'WEO18'!$D:$D,0)-1+Growth!$V$10-1,COLUMN(AT:AT)-COLUMN($R:$R))</f>
        <v>2887.9740000000002</v>
      </c>
      <c r="AU46" s="58">
        <f ca="1">OFFSET('WEO18'!$I$1,MATCH($B46,'WEO18'!$D:$D,0)-1+Growth!$V$10-1,COLUMN(AU:AU)-COLUMN($R:$R))</f>
        <v>3088.6210000000001</v>
      </c>
      <c r="AV46" s="58">
        <f ca="1">OFFSET('WEO18'!$I$1,MATCH($B46,'WEO18'!$D:$D,0)-1+Growth!$V$10-1,COLUMN(AV:AV)-COLUMN($R:$R))</f>
        <v>2651.5839999999998</v>
      </c>
      <c r="AW46" s="58">
        <f ca="1">OFFSET('WEO18'!$I$1,MATCH($B46,'WEO18'!$D:$D,0)-1+Growth!$V$10-1,COLUMN(AW:AW)-COLUMN($R:$R))</f>
        <v>2709.9160000000002</v>
      </c>
      <c r="AX46" s="58">
        <f ca="1">OFFSET('WEO18'!$I$1,MATCH($B46,'WEO18'!$D:$D,0)-1+Growth!$V$10-1,COLUMN(AX:AX)-COLUMN($R:$R))</f>
        <v>2837.2730000000001</v>
      </c>
      <c r="AY46" s="58">
        <f ca="1">OFFSET('WEO18'!$I$1,MATCH($B46,'WEO18'!$D:$D,0)-1+Growth!$V$10-1,COLUMN(AY:AY)-COLUMN($R:$R))</f>
        <v>3039.694</v>
      </c>
      <c r="AZ46" s="58">
        <f ca="1">OFFSET('WEO18'!$I$1,MATCH($B46,'WEO18'!$D:$D,0)-1+Growth!$V$10-1,COLUMN(AZ:AZ)-COLUMN($R:$R))</f>
        <v>3140.0039999999999</v>
      </c>
      <c r="BA46" s="58">
        <f ca="1">OFFSET('WEO18'!$I$1,MATCH($B46,'WEO18'!$D:$D,0)-1+Growth!$V$10-1,COLUMN(BA:BA)-COLUMN($R:$R))</f>
        <v>3253.2179999999998</v>
      </c>
      <c r="BB46" s="58">
        <f ca="1">OFFSET('WEO18'!$I$1,MATCH($B46,'WEO18'!$D:$D,0)-1+Growth!$V$10-1,COLUMN(BB:BB)-COLUMN($R:$R))</f>
        <v>3359.076</v>
      </c>
      <c r="BC46" s="58">
        <f ca="1">OFFSET('WEO18'!$I$1,MATCH($B46,'WEO18'!$D:$D,0)-1+Growth!$V$10-1,COLUMN(BC:BC)-COLUMN($R:$R))</f>
        <v>3367.848</v>
      </c>
      <c r="BD46" s="58">
        <f ca="1">OFFSET('WEO18'!$I$1,MATCH($B46,'WEO18'!$D:$D,0)-1+Growth!$V$10-1,COLUMN(BD:BD)-COLUMN($R:$R))</f>
        <v>3619.6990000000001</v>
      </c>
    </row>
    <row r="47" spans="1:56" x14ac:dyDescent="0.2">
      <c r="B47" s="9" t="s">
        <v>209</v>
      </c>
      <c r="C47" s="72">
        <f t="shared" ca="1" si="2"/>
        <v>0.1181810638121318</v>
      </c>
      <c r="D47" s="63">
        <f ca="1">OFFSET(Rating!$K$1,MATCH($B47,Rating!J:J,0)-1,0)</f>
        <v>9.3420000000000005</v>
      </c>
      <c r="E47" s="63">
        <f ca="1">OFFSET(Rating!$O$1,MATCH($B47,Rating!N:N,0)-1,0)</f>
        <v>166.154</v>
      </c>
      <c r="F47" s="64">
        <f ca="1">OFFSET(Rating!$S$1,MATCH($B47,Rating!R:R,0)-1,0)</f>
        <v>17785.188999999998</v>
      </c>
      <c r="H47" s="2">
        <v>0.25</v>
      </c>
      <c r="I47" s="12">
        <v>0.03</v>
      </c>
      <c r="J47" s="11">
        <v>8.9999999999999993E-3</v>
      </c>
      <c r="K47" s="11">
        <v>1.1389188162705732E-2</v>
      </c>
      <c r="L47" s="11">
        <v>1.2085525708334099E-2</v>
      </c>
      <c r="M47" s="2">
        <v>0.24265142857142855</v>
      </c>
      <c r="N47" s="2">
        <v>0.31285818181818181</v>
      </c>
      <c r="O47" s="2">
        <v>0.23507125000000004</v>
      </c>
      <c r="P47" s="26">
        <v>-0.18474730941639089</v>
      </c>
      <c r="Q47" s="26">
        <v>0.19327599221766534</v>
      </c>
      <c r="R47" s="26">
        <v>-2.0353540985935371E-2</v>
      </c>
      <c r="S47" s="58" t="str">
        <f ca="1">OFFSET('WEO18'!$I$1,MATCH($B47,'WEO18'!$D:$D,0)-1+Growth!$V$10-1,COLUMN(S:S)-COLUMN($R:$R))</f>
        <v>n/a</v>
      </c>
      <c r="T47" s="58" t="str">
        <f ca="1">OFFSET('WEO18'!$I$1,MATCH($B47,'WEO18'!$D:$D,0)-1+Growth!$V$10-1,COLUMN(T:T)-COLUMN($R:$R))</f>
        <v>n/a</v>
      </c>
      <c r="U47" s="58" t="str">
        <f ca="1">OFFSET('WEO18'!$I$1,MATCH($B47,'WEO18'!$D:$D,0)-1+Growth!$V$10-1,COLUMN(U:U)-COLUMN($R:$R))</f>
        <v>n/a</v>
      </c>
      <c r="V47" s="58" t="str">
        <f ca="1">OFFSET('WEO18'!$I$1,MATCH($B47,'WEO18'!$D:$D,0)-1+Growth!$V$10-1,COLUMN(V:V)-COLUMN($R:$R))</f>
        <v>n/a</v>
      </c>
      <c r="W47" s="58" t="str">
        <f ca="1">OFFSET('WEO18'!$I$1,MATCH($B47,'WEO18'!$D:$D,0)-1+Growth!$V$10-1,COLUMN(W:W)-COLUMN($R:$R))</f>
        <v>n/a</v>
      </c>
      <c r="X47" s="58" t="str">
        <f ca="1">OFFSET('WEO18'!$I$1,MATCH($B47,'WEO18'!$D:$D,0)-1+Growth!$V$10-1,COLUMN(X:X)-COLUMN($R:$R))</f>
        <v>n/a</v>
      </c>
      <c r="Y47" s="58" t="str">
        <f ca="1">OFFSET('WEO18'!$I$1,MATCH($B47,'WEO18'!$D:$D,0)-1+Growth!$V$10-1,COLUMN(Y:Y)-COLUMN($R:$R))</f>
        <v>n/a</v>
      </c>
      <c r="Z47" s="58" t="str">
        <f ca="1">OFFSET('WEO18'!$I$1,MATCH($B47,'WEO18'!$D:$D,0)-1+Growth!$V$10-1,COLUMN(Z:Z)-COLUMN($R:$R))</f>
        <v>n/a</v>
      </c>
      <c r="AA47" s="58" t="str">
        <f ca="1">OFFSET('WEO18'!$I$1,MATCH($B47,'WEO18'!$D:$D,0)-1+Growth!$V$10-1,COLUMN(AA:AA)-COLUMN($R:$R))</f>
        <v>n/a</v>
      </c>
      <c r="AB47" s="58" t="str">
        <f ca="1">OFFSET('WEO18'!$I$1,MATCH($B47,'WEO18'!$D:$D,0)-1+Growth!$V$10-1,COLUMN(AB:AB)-COLUMN($R:$R))</f>
        <v>n/a</v>
      </c>
      <c r="AC47" s="58" t="str">
        <f ca="1">OFFSET('WEO18'!$I$1,MATCH($B47,'WEO18'!$D:$D,0)-1+Growth!$V$10-1,COLUMN(AC:AC)-COLUMN($R:$R))</f>
        <v>n/a</v>
      </c>
      <c r="AD47" s="58" t="str">
        <f ca="1">OFFSET('WEO18'!$I$1,MATCH($B47,'WEO18'!$D:$D,0)-1+Growth!$V$10-1,COLUMN(AD:AD)-COLUMN($R:$R))</f>
        <v>n/a</v>
      </c>
      <c r="AE47" s="58">
        <f ca="1">OFFSET('WEO18'!$I$1,MATCH($B47,'WEO18'!$D:$D,0)-1+Growth!$V$10-1,COLUMN(AE:AE)-COLUMN($R:$R))</f>
        <v>9.27</v>
      </c>
      <c r="AF47" s="58">
        <f ca="1">OFFSET('WEO18'!$I$1,MATCH($B47,'WEO18'!$D:$D,0)-1+Growth!$V$10-1,COLUMN(AF:AF)-COLUMN($R:$R))</f>
        <v>7.1289999999999996</v>
      </c>
      <c r="AG47" s="58">
        <f ca="1">OFFSET('WEO18'!$I$1,MATCH($B47,'WEO18'!$D:$D,0)-1+Growth!$V$10-1,COLUMN(AG:AG)-COLUMN($R:$R))</f>
        <v>5.726</v>
      </c>
      <c r="AH47" s="58">
        <f ca="1">OFFSET('WEO18'!$I$1,MATCH($B47,'WEO18'!$D:$D,0)-1+Growth!$V$10-1,COLUMN(AH:AH)-COLUMN($R:$R))</f>
        <v>4.9800000000000004</v>
      </c>
      <c r="AI47" s="58">
        <f ca="1">OFFSET('WEO18'!$I$1,MATCH($B47,'WEO18'!$D:$D,0)-1+Growth!$V$10-1,COLUMN(AI:AI)-COLUMN($R:$R))</f>
        <v>5.1059999999999999</v>
      </c>
      <c r="AJ47" s="58">
        <f ca="1">OFFSET('WEO18'!$I$1,MATCH($B47,'WEO18'!$D:$D,0)-1+Growth!$V$10-1,COLUMN(AJ:AJ)-COLUMN($R:$R))</f>
        <v>5.56</v>
      </c>
      <c r="AK47" s="58">
        <f ca="1">OFFSET('WEO18'!$I$1,MATCH($B47,'WEO18'!$D:$D,0)-1+Growth!$V$10-1,COLUMN(AK:AK)-COLUMN($R:$R))</f>
        <v>5.8940000000000001</v>
      </c>
      <c r="AL47" s="58">
        <f ca="1">OFFSET('WEO18'!$I$1,MATCH($B47,'WEO18'!$D:$D,0)-1+Growth!$V$10-1,COLUMN(AL:AL)-COLUMN($R:$R))</f>
        <v>6.5659999999999998</v>
      </c>
      <c r="AM47" s="58">
        <f ca="1">OFFSET('WEO18'!$I$1,MATCH($B47,'WEO18'!$D:$D,0)-1+Growth!$V$10-1,COLUMN(AM:AM)-COLUMN($R:$R))</f>
        <v>6.9740000000000002</v>
      </c>
      <c r="AN47" s="58">
        <f ca="1">OFFSET('WEO18'!$I$1,MATCH($B47,'WEO18'!$D:$D,0)-1+Growth!$V$10-1,COLUMN(AN:AN)-COLUMN($R:$R))</f>
        <v>7.4269999999999996</v>
      </c>
      <c r="AO47" s="58">
        <f ca="1">OFFSET('WEO18'!$I$1,MATCH($B47,'WEO18'!$D:$D,0)-1+Growth!$V$10-1,COLUMN(AO:AO)-COLUMN($R:$R))</f>
        <v>8.1280000000000001</v>
      </c>
      <c r="AP47" s="58">
        <f ca="1">OFFSET('WEO18'!$I$1,MATCH($B47,'WEO18'!$D:$D,0)-1+Growth!$V$10-1,COLUMN(AP:AP)-COLUMN($R:$R))</f>
        <v>8.9570000000000007</v>
      </c>
      <c r="AQ47" s="58">
        <f ca="1">OFFSET('WEO18'!$I$1,MATCH($B47,'WEO18'!$D:$D,0)-1+Growth!$V$10-1,COLUMN(AQ:AQ)-COLUMN($R:$R))</f>
        <v>9.7859999999999996</v>
      </c>
      <c r="AR47" s="58">
        <f ca="1">OFFSET('WEO18'!$I$1,MATCH($B47,'WEO18'!$D:$D,0)-1+Growth!$V$10-1,COLUMN(AR:AR)-COLUMN($R:$R))</f>
        <v>12.523</v>
      </c>
      <c r="AS47" s="58">
        <f ca="1">OFFSET('WEO18'!$I$1,MATCH($B47,'WEO18'!$D:$D,0)-1+Growth!$V$10-1,COLUMN(AS:AS)-COLUMN($R:$R))</f>
        <v>16.838999999999999</v>
      </c>
      <c r="AT47" s="58">
        <f ca="1">OFFSET('WEO18'!$I$1,MATCH($B47,'WEO18'!$D:$D,0)-1+Growth!$V$10-1,COLUMN(AT:AT)-COLUMN($R:$R))</f>
        <v>21.126999999999999</v>
      </c>
      <c r="AU47" s="58">
        <f ca="1">OFFSET('WEO18'!$I$1,MATCH($B47,'WEO18'!$D:$D,0)-1+Growth!$V$10-1,COLUMN(AU:AU)-COLUMN($R:$R))</f>
        <v>23.364000000000001</v>
      </c>
      <c r="AV47" s="58">
        <f ca="1">OFFSET('WEO18'!$I$1,MATCH($B47,'WEO18'!$D:$D,0)-1+Growth!$V$10-1,COLUMN(AV:AV)-COLUMN($R:$R))</f>
        <v>25.553000000000001</v>
      </c>
      <c r="AW47" s="58">
        <f ca="1">OFFSET('WEO18'!$I$1,MATCH($B47,'WEO18'!$D:$D,0)-1+Growth!$V$10-1,COLUMN(AW:AW)-COLUMN($R:$R))</f>
        <v>26.734000000000002</v>
      </c>
      <c r="AX47" s="58">
        <f ca="1">OFFSET('WEO18'!$I$1,MATCH($B47,'WEO18'!$D:$D,0)-1+Growth!$V$10-1,COLUMN(AX:AX)-COLUMN($R:$R))</f>
        <v>26.303000000000001</v>
      </c>
      <c r="AY47" s="58">
        <f ca="1">OFFSET('WEO18'!$I$1,MATCH($B47,'WEO18'!$D:$D,0)-1+Growth!$V$10-1,COLUMN(AY:AY)-COLUMN($R:$R))</f>
        <v>26.855</v>
      </c>
      <c r="AZ47" s="58">
        <f ca="1">OFFSET('WEO18'!$I$1,MATCH($B47,'WEO18'!$D:$D,0)-1+Growth!$V$10-1,COLUMN(AZ:AZ)-COLUMN($R:$R))</f>
        <v>28.43</v>
      </c>
      <c r="BA47" s="58">
        <f ca="1">OFFSET('WEO18'!$I$1,MATCH($B47,'WEO18'!$D:$D,0)-1+Growth!$V$10-1,COLUMN(BA:BA)-COLUMN($R:$R))</f>
        <v>29.186</v>
      </c>
      <c r="BB47" s="58">
        <f ca="1">OFFSET('WEO18'!$I$1,MATCH($B47,'WEO18'!$D:$D,0)-1+Growth!$V$10-1,COLUMN(BB:BB)-COLUMN($R:$R))</f>
        <v>29.375</v>
      </c>
      <c r="BC47" s="58">
        <f ca="1">OFFSET('WEO18'!$I$1,MATCH($B47,'WEO18'!$D:$D,0)-1+Growth!$V$10-1,COLUMN(BC:BC)-COLUMN($R:$R))</f>
        <v>28.463999999999999</v>
      </c>
      <c r="BD47" s="58">
        <f ca="1">OFFSET('WEO18'!$I$1,MATCH($B47,'WEO18'!$D:$D,0)-1+Growth!$V$10-1,COLUMN(BD:BD)-COLUMN($R:$R))</f>
        <v>28.484000000000002</v>
      </c>
    </row>
    <row r="48" spans="1:56" x14ac:dyDescent="0.2">
      <c r="B48" s="9" t="s">
        <v>38</v>
      </c>
      <c r="C48" s="72">
        <f t="shared" ca="1" si="2"/>
        <v>0.13942433022421383</v>
      </c>
      <c r="D48" s="63">
        <f ca="1">OFFSET(Rating!$K$1,MATCH($B48,Rating!J:J,0)-1,0)</f>
        <v>30.603999999999999</v>
      </c>
      <c r="E48" s="63">
        <f ca="1">OFFSET(Rating!$O$1,MATCH($B48,Rating!N:N,0)-1,0)</f>
        <v>172.523</v>
      </c>
      <c r="F48" s="64">
        <f ca="1">OFFSET(Rating!$S$1,MATCH($B48,Rating!R:R,0)-1,0)</f>
        <v>5637.277</v>
      </c>
      <c r="H48" s="2">
        <v>0.25</v>
      </c>
      <c r="I48" s="12">
        <v>0.03</v>
      </c>
      <c r="J48" s="11">
        <v>1.9799999999999998E-2</v>
      </c>
      <c r="K48" s="11">
        <v>1.1155758532372273E-2</v>
      </c>
      <c r="L48" s="11">
        <v>2.0181357627360175E-2</v>
      </c>
      <c r="M48" s="2">
        <v>0.23395857142857143</v>
      </c>
      <c r="N48" s="2">
        <v>0.2473636363636364</v>
      </c>
      <c r="O48" s="2">
        <v>0.26929875000000003</v>
      </c>
      <c r="P48" s="26">
        <v>-8.0155175297767098E-2</v>
      </c>
      <c r="Q48" s="26">
        <v>6.1044080807707443E-2</v>
      </c>
      <c r="R48" s="26">
        <v>5.9119518167418082E-2</v>
      </c>
      <c r="S48" s="58" t="str">
        <f ca="1">OFFSET('WEO18'!$I$1,MATCH($B48,'WEO18'!$D:$D,0)-1+Growth!$V$10-1,COLUMN(S:S)-COLUMN($R:$R))</f>
        <v>n/a</v>
      </c>
      <c r="T48" s="58" t="str">
        <f ca="1">OFFSET('WEO18'!$I$1,MATCH($B48,'WEO18'!$D:$D,0)-1+Growth!$V$10-1,COLUMN(T:T)-COLUMN($R:$R))</f>
        <v>n/a</v>
      </c>
      <c r="U48" s="58" t="str">
        <f ca="1">OFFSET('WEO18'!$I$1,MATCH($B48,'WEO18'!$D:$D,0)-1+Growth!$V$10-1,COLUMN(U:U)-COLUMN($R:$R))</f>
        <v>n/a</v>
      </c>
      <c r="V48" s="58" t="str">
        <f ca="1">OFFSET('WEO18'!$I$1,MATCH($B48,'WEO18'!$D:$D,0)-1+Growth!$V$10-1,COLUMN(V:V)-COLUMN($R:$R))</f>
        <v>n/a</v>
      </c>
      <c r="W48" s="58" t="str">
        <f ca="1">OFFSET('WEO18'!$I$1,MATCH($B48,'WEO18'!$D:$D,0)-1+Growth!$V$10-1,COLUMN(W:W)-COLUMN($R:$R))</f>
        <v>n/a</v>
      </c>
      <c r="X48" s="58" t="str">
        <f ca="1">OFFSET('WEO18'!$I$1,MATCH($B48,'WEO18'!$D:$D,0)-1+Growth!$V$10-1,COLUMN(X:X)-COLUMN($R:$R))</f>
        <v>n/a</v>
      </c>
      <c r="Y48" s="58" t="str">
        <f ca="1">OFFSET('WEO18'!$I$1,MATCH($B48,'WEO18'!$D:$D,0)-1+Growth!$V$10-1,COLUMN(Y:Y)-COLUMN($R:$R))</f>
        <v>n/a</v>
      </c>
      <c r="Z48" s="58" t="str">
        <f ca="1">OFFSET('WEO18'!$I$1,MATCH($B48,'WEO18'!$D:$D,0)-1+Growth!$V$10-1,COLUMN(Z:Z)-COLUMN($R:$R))</f>
        <v>n/a</v>
      </c>
      <c r="AA48" s="58" t="str">
        <f ca="1">OFFSET('WEO18'!$I$1,MATCH($B48,'WEO18'!$D:$D,0)-1+Growth!$V$10-1,COLUMN(AA:AA)-COLUMN($R:$R))</f>
        <v>n/a</v>
      </c>
      <c r="AB48" s="58" t="str">
        <f ca="1">OFFSET('WEO18'!$I$1,MATCH($B48,'WEO18'!$D:$D,0)-1+Growth!$V$10-1,COLUMN(AB:AB)-COLUMN($R:$R))</f>
        <v>n/a</v>
      </c>
      <c r="AC48" s="58" t="str">
        <f ca="1">OFFSET('WEO18'!$I$1,MATCH($B48,'WEO18'!$D:$D,0)-1+Growth!$V$10-1,COLUMN(AC:AC)-COLUMN($R:$R))</f>
        <v>n/a</v>
      </c>
      <c r="AD48" s="58" t="str">
        <f ca="1">OFFSET('WEO18'!$I$1,MATCH($B48,'WEO18'!$D:$D,0)-1+Growth!$V$10-1,COLUMN(AD:AD)-COLUMN($R:$R))</f>
        <v>n/a</v>
      </c>
      <c r="AE48" s="58">
        <f ca="1">OFFSET('WEO18'!$I$1,MATCH($B48,'WEO18'!$D:$D,0)-1+Growth!$V$10-1,COLUMN(AE:AE)-COLUMN($R:$R))</f>
        <v>329.89800000000002</v>
      </c>
      <c r="AF48" s="58">
        <f ca="1">OFFSET('WEO18'!$I$1,MATCH($B48,'WEO18'!$D:$D,0)-1+Growth!$V$10-1,COLUMN(AF:AF)-COLUMN($R:$R))</f>
        <v>322.31</v>
      </c>
      <c r="AG48" s="58">
        <f ca="1">OFFSET('WEO18'!$I$1,MATCH($B48,'WEO18'!$D:$D,0)-1+Growth!$V$10-1,COLUMN(AG:AG)-COLUMN($R:$R))</f>
        <v>305.55</v>
      </c>
      <c r="AH48" s="58">
        <f ca="1">OFFSET('WEO18'!$I$1,MATCH($B48,'WEO18'!$D:$D,0)-1+Growth!$V$10-1,COLUMN(AH:AH)-COLUMN($R:$R))</f>
        <v>302.8</v>
      </c>
      <c r="AI48" s="58">
        <f ca="1">OFFSET('WEO18'!$I$1,MATCH($B48,'WEO18'!$D:$D,0)-1+Growth!$V$10-1,COLUMN(AI:AI)-COLUMN($R:$R))</f>
        <v>307.94799999999998</v>
      </c>
      <c r="AJ48" s="58">
        <f ca="1">OFFSET('WEO18'!$I$1,MATCH($B48,'WEO18'!$D:$D,0)-1+Growth!$V$10-1,COLUMN(AJ:AJ)-COLUMN($R:$R))</f>
        <v>323.96100000000001</v>
      </c>
      <c r="AK48" s="58">
        <f ca="1">OFFSET('WEO18'!$I$1,MATCH($B48,'WEO18'!$D:$D,0)-1+Growth!$V$10-1,COLUMN(AK:AK)-COLUMN($R:$R))</f>
        <v>337.89100000000002</v>
      </c>
      <c r="AL48" s="58">
        <f ca="1">OFFSET('WEO18'!$I$1,MATCH($B48,'WEO18'!$D:$D,0)-1+Growth!$V$10-1,COLUMN(AL:AL)-COLUMN($R:$R))</f>
        <v>352.42099999999999</v>
      </c>
      <c r="AM48" s="58">
        <f ca="1">OFFSET('WEO18'!$I$1,MATCH($B48,'WEO18'!$D:$D,0)-1+Growth!$V$10-1,COLUMN(AM:AM)-COLUMN($R:$R))</f>
        <v>365.81200000000001</v>
      </c>
      <c r="AN48" s="58">
        <f ca="1">OFFSET('WEO18'!$I$1,MATCH($B48,'WEO18'!$D:$D,0)-1+Growth!$V$10-1,COLUMN(AN:AN)-COLUMN($R:$R))</f>
        <v>381.17700000000002</v>
      </c>
      <c r="AO48" s="58">
        <f ca="1">OFFSET('WEO18'!$I$1,MATCH($B48,'WEO18'!$D:$D,0)-1+Growth!$V$10-1,COLUMN(AO:AO)-COLUMN($R:$R))</f>
        <v>396.42399999999998</v>
      </c>
      <c r="AP48" s="58">
        <f ca="1">OFFSET('WEO18'!$I$1,MATCH($B48,'WEO18'!$D:$D,0)-1+Growth!$V$10-1,COLUMN(AP:AP)-COLUMN($R:$R))</f>
        <v>413.07299999999998</v>
      </c>
      <c r="AQ48" s="58">
        <f ca="1">OFFSET('WEO18'!$I$1,MATCH($B48,'WEO18'!$D:$D,0)-1+Growth!$V$10-1,COLUMN(AQ:AQ)-COLUMN($R:$R))</f>
        <v>443.64100000000002</v>
      </c>
      <c r="AR48" s="58">
        <f ca="1">OFFSET('WEO18'!$I$1,MATCH($B48,'WEO18'!$D:$D,0)-1+Growth!$V$10-1,COLUMN(AR:AR)-COLUMN($R:$R))</f>
        <v>474.69600000000003</v>
      </c>
      <c r="AS48" s="58">
        <f ca="1">OFFSET('WEO18'!$I$1,MATCH($B48,'WEO18'!$D:$D,0)-1+Growth!$V$10-1,COLUMN(AS:AS)-COLUMN($R:$R))</f>
        <v>510.298</v>
      </c>
      <c r="AT48" s="58">
        <f ca="1">OFFSET('WEO18'!$I$1,MATCH($B48,'WEO18'!$D:$D,0)-1+Growth!$V$10-1,COLUMN(AT:AT)-COLUMN($R:$R))</f>
        <v>558.77599999999995</v>
      </c>
      <c r="AU48" s="58">
        <f ca="1">OFFSET('WEO18'!$I$1,MATCH($B48,'WEO18'!$D:$D,0)-1+Growth!$V$10-1,COLUMN(AU:AU)-COLUMN($R:$R))</f>
        <v>609.06600000000003</v>
      </c>
      <c r="AV48" s="58">
        <f ca="1">OFFSET('WEO18'!$I$1,MATCH($B48,'WEO18'!$D:$D,0)-1+Growth!$V$10-1,COLUMN(AV:AV)-COLUMN($R:$R))</f>
        <v>658.4</v>
      </c>
      <c r="AW48" s="58">
        <f ca="1">OFFSET('WEO18'!$I$1,MATCH($B48,'WEO18'!$D:$D,0)-1+Growth!$V$10-1,COLUMN(AW:AW)-COLUMN($R:$R))</f>
        <v>714.36500000000001</v>
      </c>
      <c r="AX48" s="58">
        <f ca="1">OFFSET('WEO18'!$I$1,MATCH($B48,'WEO18'!$D:$D,0)-1+Growth!$V$10-1,COLUMN(AX:AX)-COLUMN($R:$R))</f>
        <v>773.65700000000004</v>
      </c>
      <c r="AY48" s="58">
        <f ca="1">OFFSET('WEO18'!$I$1,MATCH($B48,'WEO18'!$D:$D,0)-1+Growth!$V$10-1,COLUMN(AY:AY)-COLUMN($R:$R))</f>
        <v>837.09699999999998</v>
      </c>
      <c r="AZ48" s="58">
        <f ca="1">OFFSET('WEO18'!$I$1,MATCH($B48,'WEO18'!$D:$D,0)-1+Growth!$V$10-1,COLUMN(AZ:AZ)-COLUMN($R:$R))</f>
        <v>904.06399999999996</v>
      </c>
      <c r="BA48" s="58">
        <f ca="1">OFFSET('WEO18'!$I$1,MATCH($B48,'WEO18'!$D:$D,0)-1+Growth!$V$10-1,COLUMN(BA:BA)-COLUMN($R:$R))</f>
        <v>976.39</v>
      </c>
      <c r="BB48" s="58">
        <f ca="1">OFFSET('WEO18'!$I$1,MATCH($B48,'WEO18'!$D:$D,0)-1+Growth!$V$10-1,COLUMN(BB:BB)-COLUMN($R:$R))</f>
        <v>1053.5239999999999</v>
      </c>
      <c r="BC48" s="58">
        <f ca="1">OFFSET('WEO18'!$I$1,MATCH($B48,'WEO18'!$D:$D,0)-1+Growth!$V$10-1,COLUMN(BC:BC)-COLUMN($R:$R))</f>
        <v>1135.6990000000001</v>
      </c>
      <c r="BD48" s="58">
        <f ca="1">OFFSET('WEO18'!$I$1,MATCH($B48,'WEO18'!$D:$D,0)-1+Growth!$V$10-1,COLUMN(BD:BD)-COLUMN($R:$R))</f>
        <v>1195.8910000000001</v>
      </c>
    </row>
    <row r="49" spans="1:56" x14ac:dyDescent="0.2">
      <c r="B49" s="9" t="s">
        <v>136</v>
      </c>
      <c r="C49" s="72">
        <f t="shared" ca="1" si="2"/>
        <v>9.3613933236574756E-2</v>
      </c>
      <c r="D49" s="63">
        <f ca="1">OFFSET(Rating!$K$1,MATCH($B49,Rating!J:J,0)-1,0)</f>
        <v>8.3019999999999996</v>
      </c>
      <c r="E49" s="63">
        <f ca="1">OFFSET(Rating!$O$1,MATCH($B49,Rating!N:N,0)-1,0)</f>
        <v>22.431999999999999</v>
      </c>
      <c r="F49" s="64">
        <f ca="1">OFFSET(Rating!$S$1,MATCH($B49,Rating!R:R,0)-1,0)</f>
        <v>2701.855</v>
      </c>
      <c r="H49" s="2">
        <v>0.25</v>
      </c>
      <c r="I49" s="12">
        <v>0.03</v>
      </c>
      <c r="J49" s="11">
        <v>1.38E-2</v>
      </c>
      <c r="K49" s="11">
        <v>2.1812142374014742E-2</v>
      </c>
      <c r="L49" s="11">
        <v>2.0193592104717384E-2</v>
      </c>
      <c r="M49" s="2">
        <v>0.19900428571428572</v>
      </c>
      <c r="N49" s="2">
        <v>0.16480090909090908</v>
      </c>
      <c r="O49" s="2">
        <v>0.18747</v>
      </c>
      <c r="P49" s="26">
        <v>-0.14261344337223356</v>
      </c>
      <c r="Q49" s="26">
        <v>7.2247008339662133E-2</v>
      </c>
      <c r="R49" s="26">
        <v>4.4116256893368976E-2</v>
      </c>
      <c r="S49" s="58" t="str">
        <f ca="1">OFFSET('WEO18'!$I$1,MATCH($B49,'WEO18'!$D:$D,0)-1+Growth!$V$10-1,COLUMN(S:S)-COLUMN($R:$R))</f>
        <v>n/a</v>
      </c>
      <c r="T49" s="58" t="str">
        <f ca="1">OFFSET('WEO18'!$I$1,MATCH($B49,'WEO18'!$D:$D,0)-1+Growth!$V$10-1,COLUMN(T:T)-COLUMN($R:$R))</f>
        <v>n/a</v>
      </c>
      <c r="U49" s="58" t="str">
        <f ca="1">OFFSET('WEO18'!$I$1,MATCH($B49,'WEO18'!$D:$D,0)-1+Growth!$V$10-1,COLUMN(U:U)-COLUMN($R:$R))</f>
        <v>n/a</v>
      </c>
      <c r="V49" s="58" t="str">
        <f ca="1">OFFSET('WEO18'!$I$1,MATCH($B49,'WEO18'!$D:$D,0)-1+Growth!$V$10-1,COLUMN(V:V)-COLUMN($R:$R))</f>
        <v>n/a</v>
      </c>
      <c r="W49" s="58" t="str">
        <f ca="1">OFFSET('WEO18'!$I$1,MATCH($B49,'WEO18'!$D:$D,0)-1+Growth!$V$10-1,COLUMN(W:W)-COLUMN($R:$R))</f>
        <v>n/a</v>
      </c>
      <c r="X49" s="58" t="str">
        <f ca="1">OFFSET('WEO18'!$I$1,MATCH($B49,'WEO18'!$D:$D,0)-1+Growth!$V$10-1,COLUMN(X:X)-COLUMN($R:$R))</f>
        <v>n/a</v>
      </c>
      <c r="Y49" s="58" t="str">
        <f ca="1">OFFSET('WEO18'!$I$1,MATCH($B49,'WEO18'!$D:$D,0)-1+Growth!$V$10-1,COLUMN(Y:Y)-COLUMN($R:$R))</f>
        <v>n/a</v>
      </c>
      <c r="Z49" s="58" t="str">
        <f ca="1">OFFSET('WEO18'!$I$1,MATCH($B49,'WEO18'!$D:$D,0)-1+Growth!$V$10-1,COLUMN(Z:Z)-COLUMN($R:$R))</f>
        <v>n/a</v>
      </c>
      <c r="AA49" s="58" t="str">
        <f ca="1">OFFSET('WEO18'!$I$1,MATCH($B49,'WEO18'!$D:$D,0)-1+Growth!$V$10-1,COLUMN(AA:AA)-COLUMN($R:$R))</f>
        <v>n/a</v>
      </c>
      <c r="AB49" s="58" t="str">
        <f ca="1">OFFSET('WEO18'!$I$1,MATCH($B49,'WEO18'!$D:$D,0)-1+Growth!$V$10-1,COLUMN(AB:AB)-COLUMN($R:$R))</f>
        <v>n/a</v>
      </c>
      <c r="AC49" s="58" t="str">
        <f ca="1">OFFSET('WEO18'!$I$1,MATCH($B49,'WEO18'!$D:$D,0)-1+Growth!$V$10-1,COLUMN(AC:AC)-COLUMN($R:$R))</f>
        <v>n/a</v>
      </c>
      <c r="AD49" s="58" t="str">
        <f ca="1">OFFSET('WEO18'!$I$1,MATCH($B49,'WEO18'!$D:$D,0)-1+Growth!$V$10-1,COLUMN(AD:AD)-COLUMN($R:$R))</f>
        <v>n/a</v>
      </c>
      <c r="AE49" s="58">
        <f ca="1">OFFSET('WEO18'!$I$1,MATCH($B49,'WEO18'!$D:$D,0)-1+Growth!$V$10-1,COLUMN(AE:AE)-COLUMN($R:$R))</f>
        <v>0.106</v>
      </c>
      <c r="AF49" s="58">
        <f ca="1">OFFSET('WEO18'!$I$1,MATCH($B49,'WEO18'!$D:$D,0)-1+Growth!$V$10-1,COLUMN(AF:AF)-COLUMN($R:$R))</f>
        <v>9.4E-2</v>
      </c>
      <c r="AG49" s="58">
        <f ca="1">OFFSET('WEO18'!$I$1,MATCH($B49,'WEO18'!$D:$D,0)-1+Growth!$V$10-1,COLUMN(AG:AG)-COLUMN($R:$R))</f>
        <v>7.3999999999999996E-2</v>
      </c>
      <c r="AH49" s="58">
        <f ca="1">OFFSET('WEO18'!$I$1,MATCH($B49,'WEO18'!$D:$D,0)-1+Growth!$V$10-1,COLUMN(AH:AH)-COLUMN($R:$R))</f>
        <v>6.5000000000000002E-2</v>
      </c>
      <c r="AI49" s="58">
        <f ca="1">OFFSET('WEO18'!$I$1,MATCH($B49,'WEO18'!$D:$D,0)-1+Growth!$V$10-1,COLUMN(AI:AI)-COLUMN($R:$R))</f>
        <v>6.2E-2</v>
      </c>
      <c r="AJ49" s="58">
        <f ca="1">OFFSET('WEO18'!$I$1,MATCH($B49,'WEO18'!$D:$D,0)-1+Growth!$V$10-1,COLUMN(AJ:AJ)-COLUMN($R:$R))</f>
        <v>6.3E-2</v>
      </c>
      <c r="AK49" s="58">
        <f ca="1">OFFSET('WEO18'!$I$1,MATCH($B49,'WEO18'!$D:$D,0)-1+Growth!$V$10-1,COLUMN(AK:AK)-COLUMN($R:$R))</f>
        <v>6.6000000000000003E-2</v>
      </c>
      <c r="AL49" s="58">
        <f ca="1">OFFSET('WEO18'!$I$1,MATCH($B49,'WEO18'!$D:$D,0)-1+Growth!$V$10-1,COLUMN(AL:AL)-COLUMN($R:$R))</f>
        <v>6.9000000000000006E-2</v>
      </c>
      <c r="AM49" s="58">
        <f ca="1">OFFSET('WEO18'!$I$1,MATCH($B49,'WEO18'!$D:$D,0)-1+Growth!$V$10-1,COLUMN(AM:AM)-COLUMN($R:$R))</f>
        <v>7.4999999999999997E-2</v>
      </c>
      <c r="AN49" s="58">
        <f ca="1">OFFSET('WEO18'!$I$1,MATCH($B49,'WEO18'!$D:$D,0)-1+Growth!$V$10-1,COLUMN(AN:AN)-COLUMN($R:$R))</f>
        <v>8.2000000000000003E-2</v>
      </c>
      <c r="AO49" s="58">
        <f ca="1">OFFSET('WEO18'!$I$1,MATCH($B49,'WEO18'!$D:$D,0)-1+Growth!$V$10-1,COLUMN(AO:AO)-COLUMN($R:$R))</f>
        <v>0.09</v>
      </c>
      <c r="AP49" s="58">
        <f ca="1">OFFSET('WEO18'!$I$1,MATCH($B49,'WEO18'!$D:$D,0)-1+Growth!$V$10-1,COLUMN(AP:AP)-COLUMN($R:$R))</f>
        <v>9.9000000000000005E-2</v>
      </c>
      <c r="AQ49" s="58">
        <f ca="1">OFFSET('WEO18'!$I$1,MATCH($B49,'WEO18'!$D:$D,0)-1+Growth!$V$10-1,COLUMN(AQ:AQ)-COLUMN($R:$R))</f>
        <v>0.109</v>
      </c>
      <c r="AR49" s="58">
        <f ca="1">OFFSET('WEO18'!$I$1,MATCH($B49,'WEO18'!$D:$D,0)-1+Growth!$V$10-1,COLUMN(AR:AR)-COLUMN($R:$R))</f>
        <v>0.11700000000000001</v>
      </c>
      <c r="AS49" s="58">
        <f ca="1">OFFSET('WEO18'!$I$1,MATCH($B49,'WEO18'!$D:$D,0)-1+Growth!$V$10-1,COLUMN(AS:AS)-COLUMN($R:$R))</f>
        <v>0.125</v>
      </c>
      <c r="AT49" s="58">
        <f ca="1">OFFSET('WEO18'!$I$1,MATCH($B49,'WEO18'!$D:$D,0)-1+Growth!$V$10-1,COLUMN(AT:AT)-COLUMN($R:$R))</f>
        <v>0.13400000000000001</v>
      </c>
      <c r="AU49" s="58">
        <f ca="1">OFFSET('WEO18'!$I$1,MATCH($B49,'WEO18'!$D:$D,0)-1+Growth!$V$10-1,COLUMN(AU:AU)-COLUMN($R:$R))</f>
        <v>0.14499999999999999</v>
      </c>
      <c r="AV49" s="58">
        <f ca="1">OFFSET('WEO18'!$I$1,MATCH($B49,'WEO18'!$D:$D,0)-1+Growth!$V$10-1,COLUMN(AV:AV)-COLUMN($R:$R))</f>
        <v>0.151</v>
      </c>
      <c r="AW49" s="58">
        <f ca="1">OFFSET('WEO18'!$I$1,MATCH($B49,'WEO18'!$D:$D,0)-1+Growth!$V$10-1,COLUMN(AW:AW)-COLUMN($R:$R))</f>
        <v>0.161</v>
      </c>
      <c r="AX49" s="58">
        <f ca="1">OFFSET('WEO18'!$I$1,MATCH($B49,'WEO18'!$D:$D,0)-1+Growth!$V$10-1,COLUMN(AX:AX)-COLUMN($R:$R))</f>
        <v>0.17199999999999999</v>
      </c>
      <c r="AY49" s="58">
        <f ca="1">OFFSET('WEO18'!$I$1,MATCH($B49,'WEO18'!$D:$D,0)-1+Growth!$V$10-1,COLUMN(AY:AY)-COLUMN($R:$R))</f>
        <v>0.185</v>
      </c>
      <c r="AZ49" s="58">
        <f ca="1">OFFSET('WEO18'!$I$1,MATCH($B49,'WEO18'!$D:$D,0)-1+Growth!$V$10-1,COLUMN(AZ:AZ)-COLUMN($R:$R))</f>
        <v>0.19900000000000001</v>
      </c>
      <c r="BA49" s="58">
        <f ca="1">OFFSET('WEO18'!$I$1,MATCH($B49,'WEO18'!$D:$D,0)-1+Growth!$V$10-1,COLUMN(BA:BA)-COLUMN($R:$R))</f>
        <v>0.21199999999999999</v>
      </c>
      <c r="BB49" s="58">
        <f ca="1">OFFSET('WEO18'!$I$1,MATCH($B49,'WEO18'!$D:$D,0)-1+Growth!$V$10-1,COLUMN(BB:BB)-COLUMN($R:$R))</f>
        <v>0.22500000000000001</v>
      </c>
      <c r="BC49" s="58">
        <f ca="1">OFFSET('WEO18'!$I$1,MATCH($B49,'WEO18'!$D:$D,0)-1+Growth!$V$10-1,COLUMN(BC:BC)-COLUMN($R:$R))</f>
        <v>0.24099999999999999</v>
      </c>
      <c r="BD49" s="58">
        <f ca="1">OFFSET('WEO18'!$I$1,MATCH($B49,'WEO18'!$D:$D,0)-1+Growth!$V$10-1,COLUMN(BD:BD)-COLUMN($R:$R))</f>
        <v>0.25800000000000001</v>
      </c>
    </row>
    <row r="50" spans="1:56" x14ac:dyDescent="0.2">
      <c r="B50" s="9" t="s">
        <v>120</v>
      </c>
      <c r="C50" s="72">
        <f t="shared" ca="1" si="2"/>
        <v>0.2094097676861921</v>
      </c>
      <c r="D50" s="63">
        <f ca="1">OFFSET(Rating!$K$1,MATCH($B50,Rating!J:J,0)-1,0)</f>
        <v>5.3129999999999997</v>
      </c>
      <c r="E50" s="63">
        <f ca="1">OFFSET(Rating!$O$1,MATCH($B50,Rating!N:N,0)-1,0)</f>
        <v>82.474999999999994</v>
      </c>
      <c r="F50" s="64">
        <f ca="1">OFFSET(Rating!$S$1,MATCH($B50,Rating!R:R,0)-1,0)</f>
        <v>15521.91</v>
      </c>
      <c r="H50" s="2">
        <v>0.25</v>
      </c>
      <c r="I50" s="12">
        <v>0.03</v>
      </c>
      <c r="J50" s="11">
        <v>1.8800000000000001E-2</v>
      </c>
      <c r="K50" s="11">
        <v>1.1398171450446304E-2</v>
      </c>
      <c r="L50" s="11">
        <v>1.6532980519202489E-2</v>
      </c>
      <c r="M50" s="2">
        <v>0.4139585714285714</v>
      </c>
      <c r="N50" s="2">
        <v>0.2473636363636364</v>
      </c>
      <c r="O50" s="2">
        <v>0.26929875000000003</v>
      </c>
      <c r="P50" s="26">
        <v>-0.14733469116199449</v>
      </c>
      <c r="Q50" s="26">
        <v>0.1536220942179426</v>
      </c>
      <c r="R50" s="26">
        <v>6.3899300606056947E-2</v>
      </c>
      <c r="S50" s="58" t="str">
        <f ca="1">OFFSET('WEO18'!$I$1,MATCH($B50,'WEO18'!$D:$D,0)-1+Growth!$V$10-1,COLUMN(S:S)-COLUMN($R:$R))</f>
        <v>n/a</v>
      </c>
      <c r="T50" s="58" t="str">
        <f ca="1">OFFSET('WEO18'!$I$1,MATCH($B50,'WEO18'!$D:$D,0)-1+Growth!$V$10-1,COLUMN(T:T)-COLUMN($R:$R))</f>
        <v>n/a</v>
      </c>
      <c r="U50" s="58" t="str">
        <f ca="1">OFFSET('WEO18'!$I$1,MATCH($B50,'WEO18'!$D:$D,0)-1+Growth!$V$10-1,COLUMN(U:U)-COLUMN($R:$R))</f>
        <v>n/a</v>
      </c>
      <c r="V50" s="58" t="str">
        <f ca="1">OFFSET('WEO18'!$I$1,MATCH($B50,'WEO18'!$D:$D,0)-1+Growth!$V$10-1,COLUMN(V:V)-COLUMN($R:$R))</f>
        <v>n/a</v>
      </c>
      <c r="W50" s="58" t="str">
        <f ca="1">OFFSET('WEO18'!$I$1,MATCH($B50,'WEO18'!$D:$D,0)-1+Growth!$V$10-1,COLUMN(W:W)-COLUMN($R:$R))</f>
        <v>n/a</v>
      </c>
      <c r="X50" s="58" t="str">
        <f ca="1">OFFSET('WEO18'!$I$1,MATCH($B50,'WEO18'!$D:$D,0)-1+Growth!$V$10-1,COLUMN(X:X)-COLUMN($R:$R))</f>
        <v>n/a</v>
      </c>
      <c r="Y50" s="58" t="str">
        <f ca="1">OFFSET('WEO18'!$I$1,MATCH($B50,'WEO18'!$D:$D,0)-1+Growth!$V$10-1,COLUMN(Y:Y)-COLUMN($R:$R))</f>
        <v>n/a</v>
      </c>
      <c r="Z50" s="58" t="str">
        <f ca="1">OFFSET('WEO18'!$I$1,MATCH($B50,'WEO18'!$D:$D,0)-1+Growth!$V$10-1,COLUMN(Z:Z)-COLUMN($R:$R))</f>
        <v>n/a</v>
      </c>
      <c r="AA50" s="58" t="str">
        <f ca="1">OFFSET('WEO18'!$I$1,MATCH($B50,'WEO18'!$D:$D,0)-1+Growth!$V$10-1,COLUMN(AA:AA)-COLUMN($R:$R))</f>
        <v>n/a</v>
      </c>
      <c r="AB50" s="58" t="str">
        <f ca="1">OFFSET('WEO18'!$I$1,MATCH($B50,'WEO18'!$D:$D,0)-1+Growth!$V$10-1,COLUMN(AB:AB)-COLUMN($R:$R))</f>
        <v>n/a</v>
      </c>
      <c r="AC50" s="58" t="str">
        <f ca="1">OFFSET('WEO18'!$I$1,MATCH($B50,'WEO18'!$D:$D,0)-1+Growth!$V$10-1,COLUMN(AC:AC)-COLUMN($R:$R))</f>
        <v>n/a</v>
      </c>
      <c r="AD50" s="58" t="str">
        <f ca="1">OFFSET('WEO18'!$I$1,MATCH($B50,'WEO18'!$D:$D,0)-1+Growth!$V$10-1,COLUMN(AD:AD)-COLUMN($R:$R))</f>
        <v>n/a</v>
      </c>
      <c r="AE50" s="58">
        <f ca="1">OFFSET('WEO18'!$I$1,MATCH($B50,'WEO18'!$D:$D,0)-1+Growth!$V$10-1,COLUMN(AE:AE)-COLUMN($R:$R))</f>
        <v>19.622</v>
      </c>
      <c r="AF50" s="58">
        <f ca="1">OFFSET('WEO18'!$I$1,MATCH($B50,'WEO18'!$D:$D,0)-1+Growth!$V$10-1,COLUMN(AF:AF)-COLUMN($R:$R))</f>
        <v>17.66</v>
      </c>
      <c r="AG50" s="58">
        <f ca="1">OFFSET('WEO18'!$I$1,MATCH($B50,'WEO18'!$D:$D,0)-1+Growth!$V$10-1,COLUMN(AG:AG)-COLUMN($R:$R))</f>
        <v>14.605</v>
      </c>
      <c r="AH50" s="58">
        <f ca="1">OFFSET('WEO18'!$I$1,MATCH($B50,'WEO18'!$D:$D,0)-1+Growth!$V$10-1,COLUMN(AH:AH)-COLUMN($R:$R))</f>
        <v>13.553000000000001</v>
      </c>
      <c r="AI50" s="58">
        <f ca="1">OFFSET('WEO18'!$I$1,MATCH($B50,'WEO18'!$D:$D,0)-1+Growth!$V$10-1,COLUMN(AI:AI)-COLUMN($R:$R))</f>
        <v>12.645</v>
      </c>
      <c r="AJ50" s="58">
        <f ca="1">OFFSET('WEO18'!$I$1,MATCH($B50,'WEO18'!$D:$D,0)-1+Growth!$V$10-1,COLUMN(AJ:AJ)-COLUMN($R:$R))</f>
        <v>11.215999999999999</v>
      </c>
      <c r="AK50" s="58">
        <f ca="1">OFFSET('WEO18'!$I$1,MATCH($B50,'WEO18'!$D:$D,0)-1+Growth!$V$10-1,COLUMN(AK:AK)-COLUMN($R:$R))</f>
        <v>11.968</v>
      </c>
      <c r="AL50" s="58">
        <f ca="1">OFFSET('WEO18'!$I$1,MATCH($B50,'WEO18'!$D:$D,0)-1+Growth!$V$10-1,COLUMN(AL:AL)-COLUMN($R:$R))</f>
        <v>13.942</v>
      </c>
      <c r="AM50" s="58">
        <f ca="1">OFFSET('WEO18'!$I$1,MATCH($B50,'WEO18'!$D:$D,0)-1+Growth!$V$10-1,COLUMN(AM:AM)-COLUMN($R:$R))</f>
        <v>16.533999999999999</v>
      </c>
      <c r="AN50" s="58">
        <f ca="1">OFFSET('WEO18'!$I$1,MATCH($B50,'WEO18'!$D:$D,0)-1+Growth!$V$10-1,COLUMN(AN:AN)-COLUMN($R:$R))</f>
        <v>19.905000000000001</v>
      </c>
      <c r="AO50" s="58">
        <f ca="1">OFFSET('WEO18'!$I$1,MATCH($B50,'WEO18'!$D:$D,0)-1+Growth!$V$10-1,COLUMN(AO:AO)-COLUMN($R:$R))</f>
        <v>23.044</v>
      </c>
      <c r="AP50" s="58">
        <f ca="1">OFFSET('WEO18'!$I$1,MATCH($B50,'WEO18'!$D:$D,0)-1+Growth!$V$10-1,COLUMN(AP:AP)-COLUMN($R:$R))</f>
        <v>26.983000000000001</v>
      </c>
      <c r="AQ50" s="58">
        <f ca="1">OFFSET('WEO18'!$I$1,MATCH($B50,'WEO18'!$D:$D,0)-1+Growth!$V$10-1,COLUMN(AQ:AQ)-COLUMN($R:$R))</f>
        <v>30.946999999999999</v>
      </c>
      <c r="AR50" s="58">
        <f ca="1">OFFSET('WEO18'!$I$1,MATCH($B50,'WEO18'!$D:$D,0)-1+Growth!$V$10-1,COLUMN(AR:AR)-COLUMN($R:$R))</f>
        <v>34.982999999999997</v>
      </c>
      <c r="AS50" s="58">
        <f ca="1">OFFSET('WEO18'!$I$1,MATCH($B50,'WEO18'!$D:$D,0)-1+Growth!$V$10-1,COLUMN(AS:AS)-COLUMN($R:$R))</f>
        <v>38.82</v>
      </c>
      <c r="AT50" s="58">
        <f ca="1">OFFSET('WEO18'!$I$1,MATCH($B50,'WEO18'!$D:$D,0)-1+Growth!$V$10-1,COLUMN(AT:AT)-COLUMN($R:$R))</f>
        <v>43.112000000000002</v>
      </c>
      <c r="AU50" s="58">
        <f ca="1">OFFSET('WEO18'!$I$1,MATCH($B50,'WEO18'!$D:$D,0)-1+Growth!$V$10-1,COLUMN(AU:AU)-COLUMN($R:$R))</f>
        <v>49.47</v>
      </c>
      <c r="AV50" s="58">
        <f ca="1">OFFSET('WEO18'!$I$1,MATCH($B50,'WEO18'!$D:$D,0)-1+Growth!$V$10-1,COLUMN(AV:AV)-COLUMN($R:$R))</f>
        <v>52.503999999999998</v>
      </c>
      <c r="AW50" s="58">
        <f ca="1">OFFSET('WEO18'!$I$1,MATCH($B50,'WEO18'!$D:$D,0)-1+Growth!$V$10-1,COLUMN(AW:AW)-COLUMN($R:$R))</f>
        <v>57.313000000000002</v>
      </c>
      <c r="AX50" s="58">
        <f ca="1">OFFSET('WEO18'!$I$1,MATCH($B50,'WEO18'!$D:$D,0)-1+Growth!$V$10-1,COLUMN(AX:AX)-COLUMN($R:$R))</f>
        <v>65.75</v>
      </c>
      <c r="AY50" s="58">
        <f ca="1">OFFSET('WEO18'!$I$1,MATCH($B50,'WEO18'!$D:$D,0)-1+Growth!$V$10-1,COLUMN(AY:AY)-COLUMN($R:$R))</f>
        <v>73.016000000000005</v>
      </c>
      <c r="AZ50" s="58">
        <f ca="1">OFFSET('WEO18'!$I$1,MATCH($B50,'WEO18'!$D:$D,0)-1+Growth!$V$10-1,COLUMN(AZ:AZ)-COLUMN($R:$R))</f>
        <v>80.436000000000007</v>
      </c>
      <c r="BA50" s="58">
        <f ca="1">OFFSET('WEO18'!$I$1,MATCH($B50,'WEO18'!$D:$D,0)-1+Growth!$V$10-1,COLUMN(BA:BA)-COLUMN($R:$R))</f>
        <v>88.757999999999996</v>
      </c>
      <c r="BB50" s="58">
        <f ca="1">OFFSET('WEO18'!$I$1,MATCH($B50,'WEO18'!$D:$D,0)-1+Growth!$V$10-1,COLUMN(BB:BB)-COLUMN($R:$R))</f>
        <v>94.484999999999999</v>
      </c>
      <c r="BC50" s="58">
        <f ca="1">OFFSET('WEO18'!$I$1,MATCH($B50,'WEO18'!$D:$D,0)-1+Growth!$V$10-1,COLUMN(BC:BC)-COLUMN($R:$R))</f>
        <v>100.343</v>
      </c>
      <c r="BD50" s="58">
        <f ca="1">OFFSET('WEO18'!$I$1,MATCH($B50,'WEO18'!$D:$D,0)-1+Growth!$V$10-1,COLUMN(BD:BD)-COLUMN($R:$R))</f>
        <v>106.83499999999999</v>
      </c>
    </row>
    <row r="51" spans="1:56" x14ac:dyDescent="0.2">
      <c r="B51" s="9" t="s">
        <v>169</v>
      </c>
      <c r="C51" s="72">
        <f t="shared" ca="1" si="2"/>
        <v>6.8116873867543698E-2</v>
      </c>
      <c r="D51" s="63">
        <f ca="1">OFFSET(Rating!$K$1,MATCH($B51,Rating!J:J,0)-1,0)</f>
        <v>5.8949999999999996</v>
      </c>
      <c r="E51" s="63">
        <f ca="1">OFFSET(Rating!$O$1,MATCH($B51,Rating!N:N,0)-1,0)</f>
        <v>19.399000000000001</v>
      </c>
      <c r="F51" s="64">
        <f ca="1">OFFSET(Rating!$S$1,MATCH($B51,Rating!R:R,0)-1,0)</f>
        <v>3290.7</v>
      </c>
      <c r="H51" s="2">
        <v>0.25</v>
      </c>
      <c r="I51" s="12">
        <v>0.03</v>
      </c>
      <c r="J51" s="11">
        <v>1.37E-2</v>
      </c>
      <c r="K51" s="11">
        <v>1.0956092849108368E-2</v>
      </c>
      <c r="L51" s="11">
        <v>1.8281670550680307E-2</v>
      </c>
      <c r="M51" s="2">
        <v>0.1685385714285714</v>
      </c>
      <c r="N51" s="2">
        <v>0.20027272727272724</v>
      </c>
      <c r="O51" s="2">
        <v>0.32138999999999995</v>
      </c>
      <c r="P51" s="26">
        <v>-9.7707909424790962E-2</v>
      </c>
      <c r="Q51" s="26">
        <v>3.2445232907366353E-2</v>
      </c>
      <c r="R51" s="26">
        <v>1.117830237118881E-2</v>
      </c>
      <c r="S51" s="58" t="str">
        <f ca="1">OFFSET('WEO18'!$I$1,MATCH($B51,'WEO18'!$D:$D,0)-1+Growth!$V$10-1,COLUMN(S:S)-COLUMN($R:$R))</f>
        <v>n/a</v>
      </c>
      <c r="T51" s="58" t="str">
        <f ca="1">OFFSET('WEO18'!$I$1,MATCH($B51,'WEO18'!$D:$D,0)-1+Growth!$V$10-1,COLUMN(T:T)-COLUMN($R:$R))</f>
        <v>n/a</v>
      </c>
      <c r="U51" s="58" t="str">
        <f ca="1">OFFSET('WEO18'!$I$1,MATCH($B51,'WEO18'!$D:$D,0)-1+Growth!$V$10-1,COLUMN(U:U)-COLUMN($R:$R))</f>
        <v>n/a</v>
      </c>
      <c r="V51" s="58" t="str">
        <f ca="1">OFFSET('WEO18'!$I$1,MATCH($B51,'WEO18'!$D:$D,0)-1+Growth!$V$10-1,COLUMN(V:V)-COLUMN($R:$R))</f>
        <v>n/a</v>
      </c>
      <c r="W51" s="58" t="str">
        <f ca="1">OFFSET('WEO18'!$I$1,MATCH($B51,'WEO18'!$D:$D,0)-1+Growth!$V$10-1,COLUMN(W:W)-COLUMN($R:$R))</f>
        <v>n/a</v>
      </c>
      <c r="X51" s="58" t="str">
        <f ca="1">OFFSET('WEO18'!$I$1,MATCH($B51,'WEO18'!$D:$D,0)-1+Growth!$V$10-1,COLUMN(X:X)-COLUMN($R:$R))</f>
        <v>n/a</v>
      </c>
      <c r="Y51" s="58" t="str">
        <f ca="1">OFFSET('WEO18'!$I$1,MATCH($B51,'WEO18'!$D:$D,0)-1+Growth!$V$10-1,COLUMN(Y:Y)-COLUMN($R:$R))</f>
        <v>n/a</v>
      </c>
      <c r="Z51" s="58" t="str">
        <f ca="1">OFFSET('WEO18'!$I$1,MATCH($B51,'WEO18'!$D:$D,0)-1+Growth!$V$10-1,COLUMN(Z:Z)-COLUMN($R:$R))</f>
        <v>n/a</v>
      </c>
      <c r="AA51" s="58" t="str">
        <f ca="1">OFFSET('WEO18'!$I$1,MATCH($B51,'WEO18'!$D:$D,0)-1+Growth!$V$10-1,COLUMN(AA:AA)-COLUMN($R:$R))</f>
        <v>n/a</v>
      </c>
      <c r="AB51" s="58" t="str">
        <f ca="1">OFFSET('WEO18'!$I$1,MATCH($B51,'WEO18'!$D:$D,0)-1+Growth!$V$10-1,COLUMN(AB:AB)-COLUMN($R:$R))</f>
        <v>n/a</v>
      </c>
      <c r="AC51" s="58" t="str">
        <f ca="1">OFFSET('WEO18'!$I$1,MATCH($B51,'WEO18'!$D:$D,0)-1+Growth!$V$10-1,COLUMN(AC:AC)-COLUMN($R:$R))</f>
        <v>n/a</v>
      </c>
      <c r="AD51" s="58" t="str">
        <f ca="1">OFFSET('WEO18'!$I$1,MATCH($B51,'WEO18'!$D:$D,0)-1+Growth!$V$10-1,COLUMN(AD:AD)-COLUMN($R:$R))</f>
        <v>n/a</v>
      </c>
      <c r="AE51" s="58">
        <f ca="1">OFFSET('WEO18'!$I$1,MATCH($B51,'WEO18'!$D:$D,0)-1+Growth!$V$10-1,COLUMN(AE:AE)-COLUMN($R:$R))</f>
        <v>96.667000000000002</v>
      </c>
      <c r="AF51" s="58">
        <f ca="1">OFFSET('WEO18'!$I$1,MATCH($B51,'WEO18'!$D:$D,0)-1+Growth!$V$10-1,COLUMN(AF:AF)-COLUMN($R:$R))</f>
        <v>84.096000000000004</v>
      </c>
      <c r="AG51" s="58">
        <f ca="1">OFFSET('WEO18'!$I$1,MATCH($B51,'WEO18'!$D:$D,0)-1+Growth!$V$10-1,COLUMN(AG:AG)-COLUMN($R:$R))</f>
        <v>67.438999999999993</v>
      </c>
      <c r="AH51" s="58">
        <f ca="1">OFFSET('WEO18'!$I$1,MATCH($B51,'WEO18'!$D:$D,0)-1+Growth!$V$10-1,COLUMN(AH:AH)-COLUMN($R:$R))</f>
        <v>63.780999999999999</v>
      </c>
      <c r="AI51" s="58">
        <f ca="1">OFFSET('WEO18'!$I$1,MATCH($B51,'WEO18'!$D:$D,0)-1+Growth!$V$10-1,COLUMN(AI:AI)-COLUMN($R:$R))</f>
        <v>68.3</v>
      </c>
      <c r="AJ51" s="58">
        <f ca="1">OFFSET('WEO18'!$I$1,MATCH($B51,'WEO18'!$D:$D,0)-1+Growth!$V$10-1,COLUMN(AJ:AJ)-COLUMN($R:$R))</f>
        <v>75.072000000000003</v>
      </c>
      <c r="AK51" s="58">
        <f ca="1">OFFSET('WEO18'!$I$1,MATCH($B51,'WEO18'!$D:$D,0)-1+Growth!$V$10-1,COLUMN(AK:AK)-COLUMN($R:$R))</f>
        <v>76.665000000000006</v>
      </c>
      <c r="AL51" s="58">
        <f ca="1">OFFSET('WEO18'!$I$1,MATCH($B51,'WEO18'!$D:$D,0)-1+Growth!$V$10-1,COLUMN(AL:AL)-COLUMN($R:$R))</f>
        <v>79.468000000000004</v>
      </c>
      <c r="AM51" s="58">
        <f ca="1">OFFSET('WEO18'!$I$1,MATCH($B51,'WEO18'!$D:$D,0)-1+Growth!$V$10-1,COLUMN(AM:AM)-COLUMN($R:$R))</f>
        <v>83.793000000000006</v>
      </c>
      <c r="AN51" s="58">
        <f ca="1">OFFSET('WEO18'!$I$1,MATCH($B51,'WEO18'!$D:$D,0)-1+Growth!$V$10-1,COLUMN(AN:AN)-COLUMN($R:$R))</f>
        <v>88.251999999999995</v>
      </c>
      <c r="AO51" s="58">
        <f ca="1">OFFSET('WEO18'!$I$1,MATCH($B51,'WEO18'!$D:$D,0)-1+Growth!$V$10-1,COLUMN(AO:AO)-COLUMN($R:$R))</f>
        <v>88.236999999999995</v>
      </c>
      <c r="AP51" s="58">
        <f ca="1">OFFSET('WEO18'!$I$1,MATCH($B51,'WEO18'!$D:$D,0)-1+Growth!$V$10-1,COLUMN(AP:AP)-COLUMN($R:$R))</f>
        <v>94.44</v>
      </c>
      <c r="AQ51" s="58">
        <f ca="1">OFFSET('WEO18'!$I$1,MATCH($B51,'WEO18'!$D:$D,0)-1+Growth!$V$10-1,COLUMN(AQ:AQ)-COLUMN($R:$R))</f>
        <v>101.077</v>
      </c>
      <c r="AR51" s="58">
        <f ca="1">OFFSET('WEO18'!$I$1,MATCH($B51,'WEO18'!$D:$D,0)-1+Growth!$V$10-1,COLUMN(AR:AR)-COLUMN($R:$R))</f>
        <v>100.899</v>
      </c>
      <c r="AS51" s="58">
        <f ca="1">OFFSET('WEO18'!$I$1,MATCH($B51,'WEO18'!$D:$D,0)-1+Growth!$V$10-1,COLUMN(AS:AS)-COLUMN($R:$R))</f>
        <v>104.03</v>
      </c>
      <c r="AT51" s="58">
        <f ca="1">OFFSET('WEO18'!$I$1,MATCH($B51,'WEO18'!$D:$D,0)-1+Growth!$V$10-1,COLUMN(AT:AT)-COLUMN($R:$R))</f>
        <v>112.917</v>
      </c>
      <c r="AU51" s="58">
        <f ca="1">OFFSET('WEO18'!$I$1,MATCH($B51,'WEO18'!$D:$D,0)-1+Growth!$V$10-1,COLUMN(AU:AU)-COLUMN($R:$R))</f>
        <v>121.461</v>
      </c>
      <c r="AV51" s="58">
        <f ca="1">OFFSET('WEO18'!$I$1,MATCH($B51,'WEO18'!$D:$D,0)-1+Growth!$V$10-1,COLUMN(AV:AV)-COLUMN($R:$R))</f>
        <v>124.96599999999999</v>
      </c>
      <c r="AW51" s="58">
        <f ca="1">OFFSET('WEO18'!$I$1,MATCH($B51,'WEO18'!$D:$D,0)-1+Growth!$V$10-1,COLUMN(AW:AW)-COLUMN($R:$R))</f>
        <v>124.377</v>
      </c>
      <c r="AX51" s="58">
        <f ca="1">OFFSET('WEO18'!$I$1,MATCH($B51,'WEO18'!$D:$D,0)-1+Growth!$V$10-1,COLUMN(AX:AX)-COLUMN($R:$R))</f>
        <v>131.785</v>
      </c>
      <c r="AY51" s="58">
        <f ca="1">OFFSET('WEO18'!$I$1,MATCH($B51,'WEO18'!$D:$D,0)-1+Growth!$V$10-1,COLUMN(AY:AY)-COLUMN($R:$R))</f>
        <v>131.66900000000001</v>
      </c>
      <c r="AZ51" s="58">
        <f ca="1">OFFSET('WEO18'!$I$1,MATCH($B51,'WEO18'!$D:$D,0)-1+Growth!$V$10-1,COLUMN(AZ:AZ)-COLUMN($R:$R))</f>
        <v>146.042</v>
      </c>
      <c r="BA51" s="58">
        <f ca="1">OFFSET('WEO18'!$I$1,MATCH($B51,'WEO18'!$D:$D,0)-1+Growth!$V$10-1,COLUMN(BA:BA)-COLUMN($R:$R))</f>
        <v>151.91800000000001</v>
      </c>
      <c r="BB51" s="58">
        <f ca="1">OFFSET('WEO18'!$I$1,MATCH($B51,'WEO18'!$D:$D,0)-1+Growth!$V$10-1,COLUMN(BB:BB)-COLUMN($R:$R))</f>
        <v>157.80600000000001</v>
      </c>
      <c r="BC51" s="58">
        <f ca="1">OFFSET('WEO18'!$I$1,MATCH($B51,'WEO18'!$D:$D,0)-1+Growth!$V$10-1,COLUMN(BC:BC)-COLUMN($R:$R))</f>
        <v>163.845</v>
      </c>
      <c r="BD51" s="58">
        <f ca="1">OFFSET('WEO18'!$I$1,MATCH($B51,'WEO18'!$D:$D,0)-1+Growth!$V$10-1,COLUMN(BD:BD)-COLUMN($R:$R))</f>
        <v>171.20099999999999</v>
      </c>
    </row>
    <row r="52" spans="1:56" x14ac:dyDescent="0.2">
      <c r="A52" s="1" t="s">
        <v>2000</v>
      </c>
      <c r="B52" s="9" t="s">
        <v>36</v>
      </c>
      <c r="C52" s="72">
        <f t="shared" ca="1" si="2"/>
        <v>0.25497108849289257</v>
      </c>
      <c r="D52" s="63">
        <f ca="1">OFFSET(Rating!$K$1,MATCH($B52,Rating!J:J,0)-1,0)</f>
        <v>1275.921</v>
      </c>
      <c r="E52" s="63">
        <f ca="1">OFFSET(Rating!$O$1,MATCH($B52,Rating!N:N,0)-1,0)</f>
        <v>7356.7280000000001</v>
      </c>
      <c r="F52" s="64">
        <f ca="1">OFFSET(Rating!$S$1,MATCH($B52,Rating!R:R,0)-1,0)</f>
        <v>5765.82</v>
      </c>
      <c r="H52" s="2">
        <v>0.25</v>
      </c>
      <c r="I52" s="12">
        <v>0.04</v>
      </c>
      <c r="J52" s="11">
        <v>2.0744152614456501E-2</v>
      </c>
      <c r="K52" s="11">
        <v>1.621466352135692E-2</v>
      </c>
      <c r="L52" s="11">
        <v>1.3386167609249489E-2</v>
      </c>
      <c r="M52" s="2">
        <v>0.2211468421052632</v>
      </c>
      <c r="N52" s="2">
        <v>0.30795272727272732</v>
      </c>
      <c r="O52" s="2">
        <v>0.34569749999999999</v>
      </c>
      <c r="P52" s="26">
        <v>1.4461007168867047E-2</v>
      </c>
      <c r="Q52" s="26">
        <v>5.6020291947386058E-2</v>
      </c>
      <c r="R52" s="26">
        <v>5.2410388460903887E-2</v>
      </c>
      <c r="S52" s="58">
        <f ca="1">OFFSET('WEO18'!$I$1,MATCH($B52,'WEO18'!$D:$D,0)-1+Growth!$V$10-1,COLUMN(S:S)-COLUMN($R:$R))</f>
        <v>13436.118</v>
      </c>
      <c r="T52" s="58">
        <f ca="1">OFFSET('WEO18'!$I$1,MATCH($B52,'WEO18'!$D:$D,0)-1+Growth!$V$10-1,COLUMN(T:T)-COLUMN($R:$R))</f>
        <v>14243.118</v>
      </c>
      <c r="U52" s="58">
        <f ca="1">OFFSET('WEO18'!$I$1,MATCH($B52,'WEO18'!$D:$D,0)-1+Growth!$V$10-1,COLUMN(U:U)-COLUMN($R:$R))</f>
        <v>14738.171</v>
      </c>
      <c r="V52" s="58">
        <f ca="1">OFFSET('WEO18'!$I$1,MATCH($B52,'WEO18'!$D:$D,0)-1+Growth!$V$10-1,COLUMN(V:V)-COLUMN($R:$R))</f>
        <v>15812.421</v>
      </c>
      <c r="W52" s="58">
        <f ca="1">OFFSET('WEO18'!$I$1,MATCH($B52,'WEO18'!$D:$D,0)-1+Growth!$V$10-1,COLUMN(W:W)-COLUMN($R:$R))</f>
        <v>16416.572</v>
      </c>
      <c r="X52" s="58">
        <f ca="1">OFFSET('WEO18'!$I$1,MATCH($B52,'WEO18'!$D:$D,0)-1+Growth!$V$10-1,COLUMN(X:X)-COLUMN($R:$R))</f>
        <v>17279.148000000001</v>
      </c>
      <c r="Y52" s="58">
        <f ca="1">OFFSET('WEO18'!$I$1,MATCH($B52,'WEO18'!$D:$D,0)-1+Growth!$V$10-1,COLUMN(Y:Y)-COLUMN($R:$R))</f>
        <v>18104.496999999999</v>
      </c>
      <c r="Z52" s="58">
        <f ca="1">OFFSET('WEO18'!$I$1,MATCH($B52,'WEO18'!$D:$D,0)-1+Growth!$V$10-1,COLUMN(Z:Z)-COLUMN($R:$R))</f>
        <v>18822.404999999999</v>
      </c>
      <c r="AA52" s="58">
        <f ca="1">OFFSET('WEO18'!$I$1,MATCH($B52,'WEO18'!$D:$D,0)-1+Growth!$V$10-1,COLUMN(AA:AA)-COLUMN($R:$R))</f>
        <v>20634.584999999999</v>
      </c>
      <c r="AB52" s="58">
        <f ca="1">OFFSET('WEO18'!$I$1,MATCH($B52,'WEO18'!$D:$D,0)-1+Growth!$V$10-1,COLUMN(AB:AB)-COLUMN($R:$R))</f>
        <v>21861.794999999998</v>
      </c>
      <c r="AC52" s="58">
        <f ca="1">OFFSET('WEO18'!$I$1,MATCH($B52,'WEO18'!$D:$D,0)-1+Growth!$V$10-1,COLUMN(AC:AC)-COLUMN($R:$R))</f>
        <v>23071.584999999999</v>
      </c>
      <c r="AD52" s="58">
        <f ca="1">OFFSET('WEO18'!$I$1,MATCH($B52,'WEO18'!$D:$D,0)-1+Growth!$V$10-1,COLUMN(AD:AD)-COLUMN($R:$R))</f>
        <v>23315.386999999999</v>
      </c>
      <c r="AE52" s="58">
        <f ca="1">OFFSET('WEO18'!$I$1,MATCH($B52,'WEO18'!$D:$D,0)-1+Growth!$V$10-1,COLUMN(AE:AE)-COLUMN($R:$R))</f>
        <v>24593.644</v>
      </c>
      <c r="AF52" s="58">
        <f ca="1">OFFSET('WEO18'!$I$1,MATCH($B52,'WEO18'!$D:$D,0)-1+Growth!$V$10-1,COLUMN(AF:AF)-COLUMN($R:$R))</f>
        <v>25761.940999999999</v>
      </c>
      <c r="AG52" s="58">
        <f ca="1">OFFSET('WEO18'!$I$1,MATCH($B52,'WEO18'!$D:$D,0)-1+Growth!$V$10-1,COLUMN(AG:AG)-COLUMN($R:$R))</f>
        <v>27477.398000000001</v>
      </c>
      <c r="AH52" s="58">
        <f ca="1">OFFSET('WEO18'!$I$1,MATCH($B52,'WEO18'!$D:$D,0)-1+Growth!$V$10-1,COLUMN(AH:AH)-COLUMN($R:$R))</f>
        <v>29558.714</v>
      </c>
      <c r="AI52" s="58">
        <f ca="1">OFFSET('WEO18'!$I$1,MATCH($B52,'WEO18'!$D:$D,0)-1+Growth!$V$10-1,COLUMN(AI:AI)-COLUMN($R:$R))</f>
        <v>31790.312000000002</v>
      </c>
      <c r="AJ52" s="58">
        <f ca="1">OFFSET('WEO18'!$I$1,MATCH($B52,'WEO18'!$D:$D,0)-1+Growth!$V$10-1,COLUMN(AJ:AJ)-COLUMN($R:$R))</f>
        <v>33077.718999999997</v>
      </c>
      <c r="AK52" s="58">
        <f ca="1">OFFSET('WEO18'!$I$1,MATCH($B52,'WEO18'!$D:$D,0)-1+Growth!$V$10-1,COLUMN(AK:AK)-COLUMN($R:$R))</f>
        <v>35123.364000000001</v>
      </c>
      <c r="AL52" s="58">
        <f ca="1">OFFSET('WEO18'!$I$1,MATCH($B52,'WEO18'!$D:$D,0)-1+Growth!$V$10-1,COLUMN(AL:AL)-COLUMN($R:$R))</f>
        <v>38095.83</v>
      </c>
      <c r="AM52" s="58">
        <f ca="1">OFFSET('WEO18'!$I$1,MATCH($B52,'WEO18'!$D:$D,0)-1+Growth!$V$10-1,COLUMN(AM:AM)-COLUMN($R:$R))</f>
        <v>39610.135000000002</v>
      </c>
      <c r="AN52" s="58">
        <f ca="1">OFFSET('WEO18'!$I$1,MATCH($B52,'WEO18'!$D:$D,0)-1+Growth!$V$10-1,COLUMN(AN:AN)-COLUMN($R:$R))</f>
        <v>41568.618000000002</v>
      </c>
      <c r="AO52" s="58">
        <f ca="1">OFFSET('WEO18'!$I$1,MATCH($B52,'WEO18'!$D:$D,0)-1+Growth!$V$10-1,COLUMN(AO:AO)-COLUMN($R:$R))</f>
        <v>43192.881999999998</v>
      </c>
      <c r="AP52" s="58">
        <f ca="1">OFFSET('WEO18'!$I$1,MATCH($B52,'WEO18'!$D:$D,0)-1+Growth!$V$10-1,COLUMN(AP:AP)-COLUMN($R:$R))</f>
        <v>46624.106</v>
      </c>
      <c r="AQ52" s="58">
        <f ca="1">OFFSET('WEO18'!$I$1,MATCH($B52,'WEO18'!$D:$D,0)-1+Growth!$V$10-1,COLUMN(AQ:AQ)-COLUMN($R:$R))</f>
        <v>50283.623</v>
      </c>
      <c r="AR52" s="58">
        <f ca="1">OFFSET('WEO18'!$I$1,MATCH($B52,'WEO18'!$D:$D,0)-1+Growth!$V$10-1,COLUMN(AR:AR)-COLUMN($R:$R))</f>
        <v>54952.315000000002</v>
      </c>
      <c r="AS52" s="58">
        <f ca="1">OFFSET('WEO18'!$I$1,MATCH($B52,'WEO18'!$D:$D,0)-1+Growth!$V$10-1,COLUMN(AS:AS)-COLUMN($R:$R))</f>
        <v>60043.163999999997</v>
      </c>
      <c r="AT52" s="58">
        <f ca="1">OFFSET('WEO18'!$I$1,MATCH($B52,'WEO18'!$D:$D,0)-1+Growth!$V$10-1,COLUMN(AT:AT)-COLUMN($R:$R))</f>
        <v>65928.231</v>
      </c>
      <c r="AU52" s="58">
        <f ca="1">OFFSET('WEO18'!$I$1,MATCH($B52,'WEO18'!$D:$D,0)-1+Growth!$V$10-1,COLUMN(AU:AU)-COLUMN($R:$R))</f>
        <v>68493.429000000004</v>
      </c>
      <c r="AV52" s="58">
        <f ca="1">OFFSET('WEO18'!$I$1,MATCH($B52,'WEO18'!$D:$D,0)-1+Growth!$V$10-1,COLUMN(AV:AV)-COLUMN($R:$R))</f>
        <v>74301.570999999996</v>
      </c>
      <c r="AW52" s="58">
        <f ca="1">OFFSET('WEO18'!$I$1,MATCH($B52,'WEO18'!$D:$D,0)-1+Growth!$V$10-1,COLUMN(AW:AW)-COLUMN($R:$R))</f>
        <v>81924.894</v>
      </c>
      <c r="AX52" s="58">
        <f ca="1">OFFSET('WEO18'!$I$1,MATCH($B52,'WEO18'!$D:$D,0)-1+Growth!$V$10-1,COLUMN(AX:AX)-COLUMN($R:$R))</f>
        <v>87363.3</v>
      </c>
      <c r="AY52" s="58">
        <f ca="1">OFFSET('WEO18'!$I$1,MATCH($B52,'WEO18'!$D:$D,0)-1+Growth!$V$10-1,COLUMN(AY:AY)-COLUMN($R:$R))</f>
        <v>92130.2</v>
      </c>
      <c r="AZ52" s="58">
        <f ca="1">OFFSET('WEO18'!$I$1,MATCH($B52,'WEO18'!$D:$D,0)-1+Growth!$V$10-1,COLUMN(AZ:AZ)-COLUMN($R:$R))</f>
        <v>98013.7</v>
      </c>
      <c r="BA52" s="58">
        <f ca="1">OFFSET('WEO18'!$I$1,MATCH($B52,'WEO18'!$D:$D,0)-1+Growth!$V$10-1,COLUMN(BA:BA)-COLUMN($R:$R))</f>
        <v>105276.7</v>
      </c>
      <c r="BB52" s="58">
        <f ca="1">OFFSET('WEO18'!$I$1,MATCH($B52,'WEO18'!$D:$D,0)-1+Growth!$V$10-1,COLUMN(BB:BB)-COLUMN($R:$R))</f>
        <v>113861.5</v>
      </c>
      <c r="BC52" s="58">
        <f ca="1">OFFSET('WEO18'!$I$1,MATCH($B52,'WEO18'!$D:$D,0)-1+Growth!$V$10-1,COLUMN(BC:BC)-COLUMN($R:$R))</f>
        <v>121960.1</v>
      </c>
      <c r="BD52" s="58">
        <f ca="1">OFFSET('WEO18'!$I$1,MATCH($B52,'WEO18'!$D:$D,0)-1+Growth!$V$10-1,COLUMN(BD:BD)-COLUMN($R:$R))</f>
        <v>130181.22199999999</v>
      </c>
    </row>
    <row r="53" spans="1:56" x14ac:dyDescent="0.2">
      <c r="B53" s="9" t="s">
        <v>34</v>
      </c>
      <c r="C53" s="72">
        <f t="shared" ca="1" si="2"/>
        <v>0.15155740818631447</v>
      </c>
      <c r="D53" s="63">
        <f ca="1">OFFSET(Rating!$K$1,MATCH($B53,Rating!J:J,0)-1,0)</f>
        <v>186.19</v>
      </c>
      <c r="E53" s="63">
        <f ca="1">OFFSET(Rating!$O$1,MATCH($B53,Rating!N:N,0)-1,0)</f>
        <v>885.86900000000003</v>
      </c>
      <c r="F53" s="64">
        <f ca="1">OFFSET(Rating!$S$1,MATCH($B53,Rating!R:R,0)-1,0)</f>
        <v>4757.8739999999998</v>
      </c>
      <c r="H53" s="2">
        <v>0.25</v>
      </c>
      <c r="I53" s="12">
        <v>0.03</v>
      </c>
      <c r="J53" s="11">
        <v>2.7315290952451443E-2</v>
      </c>
      <c r="K53" s="11">
        <v>2.3285325329487572E-2</v>
      </c>
      <c r="L53" s="11">
        <v>2.0136026420219721E-2</v>
      </c>
      <c r="M53" s="2">
        <v>0.18821052631578947</v>
      </c>
      <c r="N53" s="2">
        <v>0.17605636363636365</v>
      </c>
      <c r="O53" s="2">
        <v>0.15204000000000004</v>
      </c>
      <c r="P53" s="26">
        <v>1.0870806721239317E-2</v>
      </c>
      <c r="Q53" s="26">
        <v>2.3029619528078783E-2</v>
      </c>
      <c r="R53" s="26">
        <v>1.5190713782139273E-2</v>
      </c>
      <c r="S53" s="58">
        <f ca="1">OFFSET('WEO18'!$I$1,MATCH($B53,'WEO18'!$D:$D,0)-1+Growth!$V$10-1,COLUMN(S:S)-COLUMN($R:$R))</f>
        <v>2031.011</v>
      </c>
      <c r="T53" s="58">
        <f ca="1">OFFSET('WEO18'!$I$1,MATCH($B53,'WEO18'!$D:$D,0)-1+Growth!$V$10-1,COLUMN(T:T)-COLUMN($R:$R))</f>
        <v>2157.096</v>
      </c>
      <c r="U53" s="58">
        <f ca="1">OFFSET('WEO18'!$I$1,MATCH($B53,'WEO18'!$D:$D,0)-1+Growth!$V$10-1,COLUMN(U:U)-COLUMN($R:$R))</f>
        <v>2320.2150000000001</v>
      </c>
      <c r="V53" s="58">
        <f ca="1">OFFSET('WEO18'!$I$1,MATCH($B53,'WEO18'!$D:$D,0)-1+Growth!$V$10-1,COLUMN(V:V)-COLUMN($R:$R))</f>
        <v>2477.712</v>
      </c>
      <c r="W53" s="58">
        <f ca="1">OFFSET('WEO18'!$I$1,MATCH($B53,'WEO18'!$D:$D,0)-1+Growth!$V$10-1,COLUMN(W:W)-COLUMN($R:$R))</f>
        <v>2576.1529999999998</v>
      </c>
      <c r="X53" s="58">
        <f ca="1">OFFSET('WEO18'!$I$1,MATCH($B53,'WEO18'!$D:$D,0)-1+Growth!$V$10-1,COLUMN(X:X)-COLUMN($R:$R))</f>
        <v>2800.4879999999998</v>
      </c>
      <c r="Y53" s="58">
        <f ca="1">OFFSET('WEO18'!$I$1,MATCH($B53,'WEO18'!$D:$D,0)-1+Growth!$V$10-1,COLUMN(Y:Y)-COLUMN($R:$R))</f>
        <v>2978.683</v>
      </c>
      <c r="Z53" s="58">
        <f ca="1">OFFSET('WEO18'!$I$1,MATCH($B53,'WEO18'!$D:$D,0)-1+Growth!$V$10-1,COLUMN(Z:Z)-COLUMN($R:$R))</f>
        <v>3151.768</v>
      </c>
      <c r="AA53" s="58">
        <f ca="1">OFFSET('WEO18'!$I$1,MATCH($B53,'WEO18'!$D:$D,0)-1+Growth!$V$10-1,COLUMN(AA:AA)-COLUMN($R:$R))</f>
        <v>3354.6210000000001</v>
      </c>
      <c r="AB53" s="58">
        <f ca="1">OFFSET('WEO18'!$I$1,MATCH($B53,'WEO18'!$D:$D,0)-1+Growth!$V$10-1,COLUMN(AB:AB)-COLUMN($R:$R))</f>
        <v>3515.922</v>
      </c>
      <c r="AC53" s="58">
        <f ca="1">OFFSET('WEO18'!$I$1,MATCH($B53,'WEO18'!$D:$D,0)-1+Growth!$V$10-1,COLUMN(AC:AC)-COLUMN($R:$R))</f>
        <v>3677.2570000000001</v>
      </c>
      <c r="AD53" s="58">
        <f ca="1">OFFSET('WEO18'!$I$1,MATCH($B53,'WEO18'!$D:$D,0)-1+Growth!$V$10-1,COLUMN(AD:AD)-COLUMN($R:$R))</f>
        <v>3865.7840000000001</v>
      </c>
      <c r="AE53" s="58">
        <f ca="1">OFFSET('WEO18'!$I$1,MATCH($B53,'WEO18'!$D:$D,0)-1+Growth!$V$10-1,COLUMN(AE:AE)-COLUMN($R:$R))</f>
        <v>4158.3829999999998</v>
      </c>
      <c r="AF53" s="58">
        <f ca="1">OFFSET('WEO18'!$I$1,MATCH($B53,'WEO18'!$D:$D,0)-1+Growth!$V$10-1,COLUMN(AF:AF)-COLUMN($R:$R))</f>
        <v>4245.6040000000003</v>
      </c>
      <c r="AG53" s="58">
        <f ca="1">OFFSET('WEO18'!$I$1,MATCH($B53,'WEO18'!$D:$D,0)-1+Growth!$V$10-1,COLUMN(AG:AG)-COLUMN($R:$R))</f>
        <v>4431.076</v>
      </c>
      <c r="AH53" s="58">
        <f ca="1">OFFSET('WEO18'!$I$1,MATCH($B53,'WEO18'!$D:$D,0)-1+Growth!$V$10-1,COLUMN(AH:AH)-COLUMN($R:$R))</f>
        <v>4655.375</v>
      </c>
      <c r="AI53" s="58">
        <f ca="1">OFFSET('WEO18'!$I$1,MATCH($B53,'WEO18'!$D:$D,0)-1+Growth!$V$10-1,COLUMN(AI:AI)-COLUMN($R:$R))</f>
        <v>4962.5879999999997</v>
      </c>
      <c r="AJ53" s="58">
        <f ca="1">OFFSET('WEO18'!$I$1,MATCH($B53,'WEO18'!$D:$D,0)-1+Growth!$V$10-1,COLUMN(AJ:AJ)-COLUMN($R:$R))</f>
        <v>5047.085</v>
      </c>
      <c r="AK53" s="58">
        <f ca="1">OFFSET('WEO18'!$I$1,MATCH($B53,'WEO18'!$D:$D,0)-1+Growth!$V$10-1,COLUMN(AK:AK)-COLUMN($R:$R))</f>
        <v>5223.4260000000004</v>
      </c>
      <c r="AL53" s="58">
        <f ca="1">OFFSET('WEO18'!$I$1,MATCH($B53,'WEO18'!$D:$D,0)-1+Growth!$V$10-1,COLUMN(AL:AL)-COLUMN($R:$R))</f>
        <v>5441.8770000000004</v>
      </c>
      <c r="AM53" s="58">
        <f ca="1">OFFSET('WEO18'!$I$1,MATCH($B53,'WEO18'!$D:$D,0)-1+Growth!$V$10-1,COLUMN(AM:AM)-COLUMN($R:$R))</f>
        <v>5654.5389999999998</v>
      </c>
      <c r="AN53" s="58">
        <f ca="1">OFFSET('WEO18'!$I$1,MATCH($B53,'WEO18'!$D:$D,0)-1+Growth!$V$10-1,COLUMN(AN:AN)-COLUMN($R:$R))</f>
        <v>5765.7719999999999</v>
      </c>
      <c r="AO53" s="58">
        <f ca="1">OFFSET('WEO18'!$I$1,MATCH($B53,'WEO18'!$D:$D,0)-1+Growth!$V$10-1,COLUMN(AO:AO)-COLUMN($R:$R))</f>
        <v>5945.1989999999996</v>
      </c>
      <c r="AP53" s="58">
        <f ca="1">OFFSET('WEO18'!$I$1,MATCH($B53,'WEO18'!$D:$D,0)-1+Growth!$V$10-1,COLUMN(AP:AP)-COLUMN($R:$R))</f>
        <v>6226.1559999999999</v>
      </c>
      <c r="AQ53" s="58">
        <f ca="1">OFFSET('WEO18'!$I$1,MATCH($B53,'WEO18'!$D:$D,0)-1+Growth!$V$10-1,COLUMN(AQ:AQ)-COLUMN($R:$R))</f>
        <v>6692.0379999999996</v>
      </c>
      <c r="AR53" s="58">
        <f ca="1">OFFSET('WEO18'!$I$1,MATCH($B53,'WEO18'!$D:$D,0)-1+Growth!$V$10-1,COLUMN(AR:AR)-COLUMN($R:$R))</f>
        <v>7291.5370000000003</v>
      </c>
      <c r="AS53" s="58">
        <f ca="1">OFFSET('WEO18'!$I$1,MATCH($B53,'WEO18'!$D:$D,0)-1+Growth!$V$10-1,COLUMN(AS:AS)-COLUMN($R:$R))</f>
        <v>7715.777</v>
      </c>
      <c r="AT53" s="58">
        <f ca="1">OFFSET('WEO18'!$I$1,MATCH($B53,'WEO18'!$D:$D,0)-1+Growth!$V$10-1,COLUMN(AT:AT)-COLUMN($R:$R))</f>
        <v>8142.9690000000001</v>
      </c>
      <c r="AU53" s="58">
        <f ca="1">OFFSET('WEO18'!$I$1,MATCH($B53,'WEO18'!$D:$D,0)-1+Growth!$V$10-1,COLUMN(AU:AU)-COLUMN($R:$R))</f>
        <v>8549.1479999999992</v>
      </c>
      <c r="AV53" s="58">
        <f ca="1">OFFSET('WEO18'!$I$1,MATCH($B53,'WEO18'!$D:$D,0)-1+Growth!$V$10-1,COLUMN(AV:AV)-COLUMN($R:$R))</f>
        <v>8579.9869999999992</v>
      </c>
      <c r="AW53" s="58">
        <f ca="1">OFFSET('WEO18'!$I$1,MATCH($B53,'WEO18'!$D:$D,0)-1+Growth!$V$10-1,COLUMN(AW:AW)-COLUMN($R:$R))</f>
        <v>8801.3940000000002</v>
      </c>
      <c r="AX53" s="58">
        <f ca="1">OFFSET('WEO18'!$I$1,MATCH($B53,'WEO18'!$D:$D,0)-1+Growth!$V$10-1,COLUMN(AX:AX)-COLUMN($R:$R))</f>
        <v>9120.3359999999993</v>
      </c>
      <c r="AY53" s="58">
        <f ca="1">OFFSET('WEO18'!$I$1,MATCH($B53,'WEO18'!$D:$D,0)-1+Growth!$V$10-1,COLUMN(AY:AY)-COLUMN($R:$R))</f>
        <v>9470.2549999999992</v>
      </c>
      <c r="AZ53" s="58">
        <f ca="1">OFFSET('WEO18'!$I$1,MATCH($B53,'WEO18'!$D:$D,0)-1+Growth!$V$10-1,COLUMN(AZ:AZ)-COLUMN($R:$R))</f>
        <v>9819.0550000000003</v>
      </c>
      <c r="BA53" s="58">
        <f ca="1">OFFSET('WEO18'!$I$1,MATCH($B53,'WEO18'!$D:$D,0)-1+Growth!$V$10-1,COLUMN(BA:BA)-COLUMN($R:$R))</f>
        <v>10217.056</v>
      </c>
      <c r="BB53" s="58">
        <f ca="1">OFFSET('WEO18'!$I$1,MATCH($B53,'WEO18'!$D:$D,0)-1+Growth!$V$10-1,COLUMN(BB:BB)-COLUMN($R:$R))</f>
        <v>10631.648999999999</v>
      </c>
      <c r="BC53" s="58">
        <f ca="1">OFFSET('WEO18'!$I$1,MATCH($B53,'WEO18'!$D:$D,0)-1+Growth!$V$10-1,COLUMN(BC:BC)-COLUMN($R:$R))</f>
        <v>11110.663</v>
      </c>
      <c r="BD53" s="58">
        <f ca="1">OFFSET('WEO18'!$I$1,MATCH($B53,'WEO18'!$D:$D,0)-1+Growth!$V$10-1,COLUMN(BD:BD)-COLUMN($R:$R))</f>
        <v>11696.960999999999</v>
      </c>
    </row>
    <row r="54" spans="1:56" x14ac:dyDescent="0.2">
      <c r="B54" s="9" t="s">
        <v>156</v>
      </c>
      <c r="C54" s="72">
        <f t="shared" ca="1" si="2"/>
        <v>0.17064645349543967</v>
      </c>
      <c r="D54" s="63">
        <f ca="1">OFFSET(Rating!$K$1,MATCH($B54,Rating!J:J,0)-1,0)</f>
        <v>20.963999999999999</v>
      </c>
      <c r="E54" s="63">
        <f ca="1">OFFSET(Rating!$O$1,MATCH($B54,Rating!N:N,0)-1,0)</f>
        <v>211.05199999999999</v>
      </c>
      <c r="F54" s="64">
        <f ca="1">OFFSET(Rating!$S$1,MATCH($B54,Rating!R:R,0)-1,0)</f>
        <v>10067.248</v>
      </c>
      <c r="H54" s="52">
        <v>0.25</v>
      </c>
      <c r="I54" s="51">
        <v>0.03</v>
      </c>
      <c r="J54" s="50">
        <v>1.1483609711717913E-2</v>
      </c>
      <c r="K54" s="50">
        <v>1.2118234090794378E-2</v>
      </c>
      <c r="L54" s="50">
        <v>5.7906284171873601E-3</v>
      </c>
      <c r="M54" s="52">
        <v>0.2716931578947368</v>
      </c>
      <c r="N54" s="52">
        <v>0.27362454545454545</v>
      </c>
      <c r="O54" s="52">
        <v>0.32514749999999998</v>
      </c>
      <c r="P54" s="26">
        <v>1.2215747984754768E-2</v>
      </c>
      <c r="Q54" s="26">
        <v>4.8140302949182492E-2</v>
      </c>
      <c r="R54" s="26">
        <v>4.7454518463580203E-2</v>
      </c>
      <c r="S54" s="58">
        <f ca="1">OFFSET('WEO18'!$I$1,MATCH($B54,'WEO18'!$D:$D,0)-1+Growth!$V$10-1,COLUMN(S:S)-COLUMN($R:$R))</f>
        <v>1436.5619999999999</v>
      </c>
      <c r="T54" s="58">
        <f ca="1">OFFSET('WEO18'!$I$1,MATCH($B54,'WEO18'!$D:$D,0)-1+Growth!$V$10-1,COLUMN(T:T)-COLUMN($R:$R))</f>
        <v>1513.348</v>
      </c>
      <c r="U54" s="58">
        <f ca="1">OFFSET('WEO18'!$I$1,MATCH($B54,'WEO18'!$D:$D,0)-1+Growth!$V$10-1,COLUMN(U:U)-COLUMN($R:$R))</f>
        <v>1592.538</v>
      </c>
      <c r="V54" s="58">
        <f ca="1">OFFSET('WEO18'!$I$1,MATCH($B54,'WEO18'!$D:$D,0)-1+Growth!$V$10-1,COLUMN(V:V)-COLUMN($R:$R))</f>
        <v>1645.32</v>
      </c>
      <c r="W54" s="58">
        <f ca="1">OFFSET('WEO18'!$I$1,MATCH($B54,'WEO18'!$D:$D,0)-1+Growth!$V$10-1,COLUMN(W:W)-COLUMN($R:$R))</f>
        <v>1755.9649999999999</v>
      </c>
      <c r="X54" s="58">
        <f ca="1">OFFSET('WEO18'!$I$1,MATCH($B54,'WEO18'!$D:$D,0)-1+Growth!$V$10-1,COLUMN(X:X)-COLUMN($R:$R))</f>
        <v>1843.01</v>
      </c>
      <c r="Y54" s="58">
        <f ca="1">OFFSET('WEO18'!$I$1,MATCH($B54,'WEO18'!$D:$D,0)-1+Growth!$V$10-1,COLUMN(Y:Y)-COLUMN($R:$R))</f>
        <v>1921.915</v>
      </c>
      <c r="Z54" s="58">
        <f ca="1">OFFSET('WEO18'!$I$1,MATCH($B54,'WEO18'!$D:$D,0)-1+Growth!$V$10-1,COLUMN(Z:Z)-COLUMN($R:$R))</f>
        <v>1949.854</v>
      </c>
      <c r="AA54" s="58">
        <f ca="1">OFFSET('WEO18'!$I$1,MATCH($B54,'WEO18'!$D:$D,0)-1+Growth!$V$10-1,COLUMN(AA:AA)-COLUMN($R:$R))</f>
        <v>2002.4680000000001</v>
      </c>
      <c r="AB54" s="58">
        <f ca="1">OFFSET('WEO18'!$I$1,MATCH($B54,'WEO18'!$D:$D,0)-1+Growth!$V$10-1,COLUMN(AB:AB)-COLUMN($R:$R))</f>
        <v>2047.53</v>
      </c>
      <c r="AC54" s="58">
        <f ca="1">OFFSET('WEO18'!$I$1,MATCH($B54,'WEO18'!$D:$D,0)-1+Growth!$V$10-1,COLUMN(AC:AC)-COLUMN($R:$R))</f>
        <v>2173.9349999999999</v>
      </c>
      <c r="AD54" s="58">
        <f ca="1">OFFSET('WEO18'!$I$1,MATCH($B54,'WEO18'!$D:$D,0)-1+Growth!$V$10-1,COLUMN(AD:AD)-COLUMN($R:$R))</f>
        <v>2409.1680000000001</v>
      </c>
      <c r="AE54" s="58">
        <f ca="1">OFFSET('WEO18'!$I$1,MATCH($B54,'WEO18'!$D:$D,0)-1+Growth!$V$10-1,COLUMN(AE:AE)-COLUMN($R:$R))</f>
        <v>2333.64</v>
      </c>
      <c r="AF54" s="58">
        <f ca="1">OFFSET('WEO18'!$I$1,MATCH($B54,'WEO18'!$D:$D,0)-1+Growth!$V$10-1,COLUMN(AF:AF)-COLUMN($R:$R))</f>
        <v>2508.116</v>
      </c>
      <c r="AG54" s="58">
        <f ca="1">OFFSET('WEO18'!$I$1,MATCH($B54,'WEO18'!$D:$D,0)-1+Growth!$V$10-1,COLUMN(AG:AG)-COLUMN($R:$R))</f>
        <v>2709.663</v>
      </c>
      <c r="AH54" s="58">
        <f ca="1">OFFSET('WEO18'!$I$1,MATCH($B54,'WEO18'!$D:$D,0)-1+Growth!$V$10-1,COLUMN(AH:AH)-COLUMN($R:$R))</f>
        <v>2873.6289999999999</v>
      </c>
      <c r="AI54" s="58">
        <f ca="1">OFFSET('WEO18'!$I$1,MATCH($B54,'WEO18'!$D:$D,0)-1+Growth!$V$10-1,COLUMN(AI:AI)-COLUMN($R:$R))</f>
        <v>3223.123</v>
      </c>
      <c r="AJ54" s="58">
        <f ca="1">OFFSET('WEO18'!$I$1,MATCH($B54,'WEO18'!$D:$D,0)-1+Growth!$V$10-1,COLUMN(AJ:AJ)-COLUMN($R:$R))</f>
        <v>3554.817</v>
      </c>
      <c r="AK54" s="58">
        <f ca="1">OFFSET('WEO18'!$I$1,MATCH($B54,'WEO18'!$D:$D,0)-1+Growth!$V$10-1,COLUMN(AK:AK)-COLUMN($R:$R))</f>
        <v>3496.3119999999999</v>
      </c>
      <c r="AL54" s="58">
        <f ca="1">OFFSET('WEO18'!$I$1,MATCH($B54,'WEO18'!$D:$D,0)-1+Growth!$V$10-1,COLUMN(AL:AL)-COLUMN($R:$R))</f>
        <v>3596.9789999999998</v>
      </c>
      <c r="AM54" s="58">
        <f ca="1">OFFSET('WEO18'!$I$1,MATCH($B54,'WEO18'!$D:$D,0)-1+Growth!$V$10-1,COLUMN(AM:AM)-COLUMN($R:$R))</f>
        <v>3899.759</v>
      </c>
      <c r="AN54" s="58">
        <f ca="1">OFFSET('WEO18'!$I$1,MATCH($B54,'WEO18'!$D:$D,0)-1+Growth!$V$10-1,COLUMN(AN:AN)-COLUMN($R:$R))</f>
        <v>3823.7939999999999</v>
      </c>
      <c r="AO54" s="58">
        <f ca="1">OFFSET('WEO18'!$I$1,MATCH($B54,'WEO18'!$D:$D,0)-1+Growth!$V$10-1,COLUMN(AO:AO)-COLUMN($R:$R))</f>
        <v>3966.2919999999999</v>
      </c>
      <c r="AP54" s="58">
        <f ca="1">OFFSET('WEO18'!$I$1,MATCH($B54,'WEO18'!$D:$D,0)-1+Growth!$V$10-1,COLUMN(AP:AP)-COLUMN($R:$R))</f>
        <v>4201.9030000000002</v>
      </c>
      <c r="AQ54" s="58">
        <f ca="1">OFFSET('WEO18'!$I$1,MATCH($B54,'WEO18'!$D:$D,0)-1+Growth!$V$10-1,COLUMN(AQ:AQ)-COLUMN($R:$R))</f>
        <v>4430.6989999999996</v>
      </c>
      <c r="AR54" s="58">
        <f ca="1">OFFSET('WEO18'!$I$1,MATCH($B54,'WEO18'!$D:$D,0)-1+Growth!$V$10-1,COLUMN(AR:AR)-COLUMN($R:$R))</f>
        <v>4707.2550000000001</v>
      </c>
      <c r="AS54" s="58">
        <f ca="1">OFFSET('WEO18'!$I$1,MATCH($B54,'WEO18'!$D:$D,0)-1+Growth!$V$10-1,COLUMN(AS:AS)-COLUMN($R:$R))</f>
        <v>5068.22</v>
      </c>
      <c r="AT54" s="58">
        <f ca="1">OFFSET('WEO18'!$I$1,MATCH($B54,'WEO18'!$D:$D,0)-1+Growth!$V$10-1,COLUMN(AT:AT)-COLUMN($R:$R))</f>
        <v>5412.6959999999999</v>
      </c>
      <c r="AU54" s="58">
        <f ca="1">OFFSET('WEO18'!$I$1,MATCH($B54,'WEO18'!$D:$D,0)-1+Growth!$V$10-1,COLUMN(AU:AU)-COLUMN($R:$R))</f>
        <v>5734.7560000000003</v>
      </c>
      <c r="AV54" s="58">
        <f ca="1">OFFSET('WEO18'!$I$1,MATCH($B54,'WEO18'!$D:$D,0)-1+Growth!$V$10-1,COLUMN(AV:AV)-COLUMN($R:$R))</f>
        <v>5937.7020000000002</v>
      </c>
      <c r="AW54" s="58">
        <f ca="1">OFFSET('WEO18'!$I$1,MATCH($B54,'WEO18'!$D:$D,0)-1+Growth!$V$10-1,COLUMN(AW:AW)-COLUMN($R:$R))</f>
        <v>6413.6679999999997</v>
      </c>
      <c r="AX54" s="58">
        <f ca="1">OFFSET('WEO18'!$I$1,MATCH($B54,'WEO18'!$D:$D,0)-1+Growth!$V$10-1,COLUMN(AX:AX)-COLUMN($R:$R))</f>
        <v>6952.72</v>
      </c>
      <c r="AY54" s="58">
        <f ca="1">OFFSET('WEO18'!$I$1,MATCH($B54,'WEO18'!$D:$D,0)-1+Growth!$V$10-1,COLUMN(AY:AY)-COLUMN($R:$R))</f>
        <v>7588.5169999999998</v>
      </c>
      <c r="AZ54" s="58">
        <f ca="1">OFFSET('WEO18'!$I$1,MATCH($B54,'WEO18'!$D:$D,0)-1+Growth!$V$10-1,COLUMN(AZ:AZ)-COLUMN($R:$R))</f>
        <v>7846.2020000000002</v>
      </c>
      <c r="BA54" s="58">
        <f ca="1">OFFSET('WEO18'!$I$1,MATCH($B54,'WEO18'!$D:$D,0)-1+Growth!$V$10-1,COLUMN(BA:BA)-COLUMN($R:$R))</f>
        <v>8235.4290000000001</v>
      </c>
      <c r="BB54" s="58">
        <f ca="1">OFFSET('WEO18'!$I$1,MATCH($B54,'WEO18'!$D:$D,0)-1+Growth!$V$10-1,COLUMN(BB:BB)-COLUMN($R:$R))</f>
        <v>8647.8310000000001</v>
      </c>
      <c r="BC54" s="58">
        <f ca="1">OFFSET('WEO18'!$I$1,MATCH($B54,'WEO18'!$D:$D,0)-1+Growth!$V$10-1,COLUMN(BC:BC)-COLUMN($R:$R))</f>
        <v>9034.2909999999993</v>
      </c>
      <c r="BD54" s="58">
        <f ca="1">OFFSET('WEO18'!$I$1,MATCH($B54,'WEO18'!$D:$D,0)-1+Growth!$V$10-1,COLUMN(BD:BD)-COLUMN($R:$R))</f>
        <v>9315.48</v>
      </c>
    </row>
    <row r="55" spans="1:56" x14ac:dyDescent="0.2">
      <c r="B55" s="9" t="s">
        <v>148</v>
      </c>
      <c r="C55" s="72">
        <f t="shared" ca="1" si="2"/>
        <v>0.13439854278278707</v>
      </c>
      <c r="D55" s="63">
        <f ca="1">OFFSET(Rating!$K$1,MATCH($B55,Rating!J:J,0)-1,0)</f>
        <v>28.175000000000001</v>
      </c>
      <c r="E55" s="63">
        <f ca="1">OFFSET(Rating!$O$1,MATCH($B55,Rating!N:N,0)-1,0)</f>
        <v>67.613</v>
      </c>
      <c r="F55" s="64">
        <f ca="1">OFFSET(Rating!$S$1,MATCH($B55,Rating!R:R,0)-1,0)</f>
        <v>2399.7739999999999</v>
      </c>
      <c r="H55" s="2">
        <v>0.25</v>
      </c>
      <c r="I55" s="12">
        <v>0.03</v>
      </c>
      <c r="J55" s="11">
        <v>2.4000899794609953E-2</v>
      </c>
      <c r="K55" s="11">
        <v>1.4373621469920606E-2</v>
      </c>
      <c r="L55" s="11">
        <v>1.164876830693018E-2</v>
      </c>
      <c r="M55" s="2">
        <v>0.18333105263157895</v>
      </c>
      <c r="N55" s="2">
        <v>0.24656636363636367</v>
      </c>
      <c r="O55" s="2">
        <v>0.38065750000000009</v>
      </c>
      <c r="P55" s="26">
        <v>9.593057636680842E-3</v>
      </c>
      <c r="Q55" s="26">
        <v>1.7301075759238622E-2</v>
      </c>
      <c r="R55" s="26">
        <v>1.7594061830687981E-2</v>
      </c>
      <c r="S55" s="58">
        <f ca="1">OFFSET('WEO18'!$I$1,MATCH($B55,'WEO18'!$D:$D,0)-1+Growth!$V$10-1,COLUMN(S:S)-COLUMN($R:$R))</f>
        <v>161.548</v>
      </c>
      <c r="T55" s="58">
        <f ca="1">OFFSET('WEO18'!$I$1,MATCH($B55,'WEO18'!$D:$D,0)-1+Growth!$V$10-1,COLUMN(T:T)-COLUMN($R:$R))</f>
        <v>175.023</v>
      </c>
      <c r="U55" s="58">
        <f ca="1">OFFSET('WEO18'!$I$1,MATCH($B55,'WEO18'!$D:$D,0)-1+Growth!$V$10-1,COLUMN(U:U)-COLUMN($R:$R))</f>
        <v>181.63900000000001</v>
      </c>
      <c r="V55" s="58">
        <f ca="1">OFFSET('WEO18'!$I$1,MATCH($B55,'WEO18'!$D:$D,0)-1+Growth!$V$10-1,COLUMN(V:V)-COLUMN($R:$R))</f>
        <v>176.23</v>
      </c>
      <c r="W55" s="58">
        <f ca="1">OFFSET('WEO18'!$I$1,MATCH($B55,'WEO18'!$D:$D,0)-1+Growth!$V$10-1,COLUMN(W:W)-COLUMN($R:$R))</f>
        <v>193.291</v>
      </c>
      <c r="X55" s="58">
        <f ca="1">OFFSET('WEO18'!$I$1,MATCH($B55,'WEO18'!$D:$D,0)-1+Growth!$V$10-1,COLUMN(X:X)-COLUMN($R:$R))</f>
        <v>205.16900000000001</v>
      </c>
      <c r="Y55" s="58">
        <f ca="1">OFFSET('WEO18'!$I$1,MATCH($B55,'WEO18'!$D:$D,0)-1+Growth!$V$10-1,COLUMN(Y:Y)-COLUMN($R:$R))</f>
        <v>214.53700000000001</v>
      </c>
      <c r="Z55" s="58">
        <f ca="1">OFFSET('WEO18'!$I$1,MATCH($B55,'WEO18'!$D:$D,0)-1+Growth!$V$10-1,COLUMN(Z:Z)-COLUMN($R:$R))</f>
        <v>218.18299999999999</v>
      </c>
      <c r="AA55" s="58">
        <f ca="1">OFFSET('WEO18'!$I$1,MATCH($B55,'WEO18'!$D:$D,0)-1+Growth!$V$10-1,COLUMN(AA:AA)-COLUMN($R:$R))</f>
        <v>234.976</v>
      </c>
      <c r="AB55" s="58">
        <f ca="1">OFFSET('WEO18'!$I$1,MATCH($B55,'WEO18'!$D:$D,0)-1+Growth!$V$10-1,COLUMN(AB:AB)-COLUMN($R:$R))</f>
        <v>245.14500000000001</v>
      </c>
      <c r="AC55" s="58">
        <f ca="1">OFFSET('WEO18'!$I$1,MATCH($B55,'WEO18'!$D:$D,0)-1+Growth!$V$10-1,COLUMN(AC:AC)-COLUMN($R:$R))</f>
        <v>256.50799999999998</v>
      </c>
      <c r="AD55" s="58">
        <f ca="1">OFFSET('WEO18'!$I$1,MATCH($B55,'WEO18'!$D:$D,0)-1+Growth!$V$10-1,COLUMN(AD:AD)-COLUMN($R:$R))</f>
        <v>272.83800000000002</v>
      </c>
      <c r="AE55" s="58">
        <f ca="1">OFFSET('WEO18'!$I$1,MATCH($B55,'WEO18'!$D:$D,0)-1+Growth!$V$10-1,COLUMN(AE:AE)-COLUMN($R:$R))</f>
        <v>284.04599999999999</v>
      </c>
      <c r="AF55" s="58">
        <f ca="1">OFFSET('WEO18'!$I$1,MATCH($B55,'WEO18'!$D:$D,0)-1+Growth!$V$10-1,COLUMN(AF:AF)-COLUMN($R:$R))</f>
        <v>294.97300000000001</v>
      </c>
      <c r="AG55" s="58">
        <f ca="1">OFFSET('WEO18'!$I$1,MATCH($B55,'WEO18'!$D:$D,0)-1+Growth!$V$10-1,COLUMN(AG:AG)-COLUMN($R:$R))</f>
        <v>319.21699999999998</v>
      </c>
      <c r="AH55" s="58">
        <f ca="1">OFFSET('WEO18'!$I$1,MATCH($B55,'WEO18'!$D:$D,0)-1+Growth!$V$10-1,COLUMN(AH:AH)-COLUMN($R:$R))</f>
        <v>330.28899999999999</v>
      </c>
      <c r="AI55" s="58">
        <f ca="1">OFFSET('WEO18'!$I$1,MATCH($B55,'WEO18'!$D:$D,0)-1+Growth!$V$10-1,COLUMN(AI:AI)-COLUMN($R:$R))</f>
        <v>347.91899999999998</v>
      </c>
      <c r="AJ55" s="58">
        <f ca="1">OFFSET('WEO18'!$I$1,MATCH($B55,'WEO18'!$D:$D,0)-1+Growth!$V$10-1,COLUMN(AJ:AJ)-COLUMN($R:$R))</f>
        <v>366.22300000000001</v>
      </c>
      <c r="AK55" s="58">
        <f ca="1">OFFSET('WEO18'!$I$1,MATCH($B55,'WEO18'!$D:$D,0)-1+Growth!$V$10-1,COLUMN(AK:AK)-COLUMN($R:$R))</f>
        <v>376.99900000000002</v>
      </c>
      <c r="AL55" s="58">
        <f ca="1">OFFSET('WEO18'!$I$1,MATCH($B55,'WEO18'!$D:$D,0)-1+Growth!$V$10-1,COLUMN(AL:AL)-COLUMN($R:$R))</f>
        <v>393.9</v>
      </c>
      <c r="AM55" s="58">
        <f ca="1">OFFSET('WEO18'!$I$1,MATCH($B55,'WEO18'!$D:$D,0)-1+Growth!$V$10-1,COLUMN(AM:AM)-COLUMN($R:$R))</f>
        <v>417.99099999999999</v>
      </c>
      <c r="AN55" s="58">
        <f ca="1">OFFSET('WEO18'!$I$1,MATCH($B55,'WEO18'!$D:$D,0)-1+Growth!$V$10-1,COLUMN(AN:AN)-COLUMN($R:$R))</f>
        <v>441.51799999999997</v>
      </c>
      <c r="AO55" s="58">
        <f ca="1">OFFSET('WEO18'!$I$1,MATCH($B55,'WEO18'!$D:$D,0)-1+Growth!$V$10-1,COLUMN(AO:AO)-COLUMN($R:$R))</f>
        <v>442.04899999999998</v>
      </c>
      <c r="AP55" s="58">
        <f ca="1">OFFSET('WEO18'!$I$1,MATCH($B55,'WEO18'!$D:$D,0)-1+Growth!$V$10-1,COLUMN(AP:AP)-COLUMN($R:$R))</f>
        <v>459.488</v>
      </c>
      <c r="AQ55" s="58">
        <f ca="1">OFFSET('WEO18'!$I$1,MATCH($B55,'WEO18'!$D:$D,0)-1+Growth!$V$10-1,COLUMN(AQ:AQ)-COLUMN($R:$R))</f>
        <v>481.00400000000002</v>
      </c>
      <c r="AR55" s="58">
        <f ca="1">OFFSET('WEO18'!$I$1,MATCH($B55,'WEO18'!$D:$D,0)-1+Growth!$V$10-1,COLUMN(AR:AR)-COLUMN($R:$R))</f>
        <v>497.73899999999998</v>
      </c>
      <c r="AS55" s="58">
        <f ca="1">OFFSET('WEO18'!$I$1,MATCH($B55,'WEO18'!$D:$D,0)-1+Growth!$V$10-1,COLUMN(AS:AS)-COLUMN($R:$R))</f>
        <v>514.48599999999999</v>
      </c>
      <c r="AT55" s="58">
        <f ca="1">OFFSET('WEO18'!$I$1,MATCH($B55,'WEO18'!$D:$D,0)-1+Growth!$V$10-1,COLUMN(AT:AT)-COLUMN($R:$R))</f>
        <v>532.03800000000001</v>
      </c>
      <c r="AU55" s="58">
        <f ca="1">OFFSET('WEO18'!$I$1,MATCH($B55,'WEO18'!$D:$D,0)-1+Growth!$V$10-1,COLUMN(AU:AU)-COLUMN($R:$R))</f>
        <v>564.51700000000005</v>
      </c>
      <c r="AV55" s="58">
        <f ca="1">OFFSET('WEO18'!$I$1,MATCH($B55,'WEO18'!$D:$D,0)-1+Growth!$V$10-1,COLUMN(AV:AV)-COLUMN($R:$R))</f>
        <v>590.10699999999997</v>
      </c>
      <c r="AW55" s="58">
        <f ca="1">OFFSET('WEO18'!$I$1,MATCH($B55,'WEO18'!$D:$D,0)-1+Growth!$V$10-1,COLUMN(AW:AW)-COLUMN($R:$R))</f>
        <v>618.529</v>
      </c>
      <c r="AX55" s="58">
        <f ca="1">OFFSET('WEO18'!$I$1,MATCH($B55,'WEO18'!$D:$D,0)-1+Growth!$V$10-1,COLUMN(AX:AX)-COLUMN($R:$R))</f>
        <v>639.69399999999996</v>
      </c>
      <c r="AY55" s="58">
        <f ca="1">OFFSET('WEO18'!$I$1,MATCH($B55,'WEO18'!$D:$D,0)-1+Growth!$V$10-1,COLUMN(AY:AY)-COLUMN($R:$R))</f>
        <v>670.279</v>
      </c>
      <c r="AZ55" s="58">
        <f ca="1">OFFSET('WEO18'!$I$1,MATCH($B55,'WEO18'!$D:$D,0)-1+Growth!$V$10-1,COLUMN(AZ:AZ)-COLUMN($R:$R))</f>
        <v>697.95399999999995</v>
      </c>
      <c r="BA55" s="58">
        <f ca="1">OFFSET('WEO18'!$I$1,MATCH($B55,'WEO18'!$D:$D,0)-1+Growth!$V$10-1,COLUMN(BA:BA)-COLUMN($R:$R))</f>
        <v>739.75400000000002</v>
      </c>
      <c r="BB55" s="58">
        <f ca="1">OFFSET('WEO18'!$I$1,MATCH($B55,'WEO18'!$D:$D,0)-1+Growth!$V$10-1,COLUMN(BB:BB)-COLUMN($R:$R))</f>
        <v>764.33600000000001</v>
      </c>
      <c r="BC55" s="58">
        <f ca="1">OFFSET('WEO18'!$I$1,MATCH($B55,'WEO18'!$D:$D,0)-1+Growth!$V$10-1,COLUMN(BC:BC)-COLUMN($R:$R))</f>
        <v>767.49199999999996</v>
      </c>
      <c r="BD55" s="58">
        <f ca="1">OFFSET('WEO18'!$I$1,MATCH($B55,'WEO18'!$D:$D,0)-1+Growth!$V$10-1,COLUMN(BD:BD)-COLUMN($R:$R))</f>
        <v>825.04899999999998</v>
      </c>
    </row>
    <row r="56" spans="1:56" x14ac:dyDescent="0.2">
      <c r="B56" s="9" t="s">
        <v>33</v>
      </c>
      <c r="C56" s="72">
        <f t="shared" ca="1" si="2"/>
        <v>6.7412751567548973E-2</v>
      </c>
      <c r="D56" s="63">
        <f ca="1">OFFSET(Rating!$K$1,MATCH($B56,Rating!J:J,0)-1,0)</f>
        <v>78.47</v>
      </c>
      <c r="E56" s="63">
        <f ca="1">OFFSET(Rating!$O$1,MATCH($B56,Rating!N:N,0)-1,0)</f>
        <v>1358.796</v>
      </c>
      <c r="F56" s="64">
        <f ca="1">OFFSET(Rating!$S$1,MATCH($B56,Rating!R:R,0)-1,0)</f>
        <v>17316.077000000001</v>
      </c>
      <c r="H56" s="2">
        <v>0.25</v>
      </c>
      <c r="I56" s="12">
        <v>0.03</v>
      </c>
      <c r="J56" s="11">
        <v>2.5759452319150666E-2</v>
      </c>
      <c r="K56" s="11">
        <v>1.5052757406248896E-2</v>
      </c>
      <c r="L56" s="11">
        <v>1.3403661070810591E-2</v>
      </c>
      <c r="M56" s="2">
        <v>0.29633210526315784</v>
      </c>
      <c r="N56" s="2">
        <v>0.41503727272727275</v>
      </c>
      <c r="O56" s="2">
        <v>0.38387250000000001</v>
      </c>
      <c r="P56" s="26">
        <v>-3.7579426936681599E-2</v>
      </c>
      <c r="Q56" s="26">
        <v>3.1581534688607221E-2</v>
      </c>
      <c r="R56" s="26">
        <v>-1.494404483005795E-2</v>
      </c>
      <c r="S56" s="58">
        <f ca="1">OFFSET('WEO18'!$I$1,MATCH($B56,'WEO18'!$D:$D,0)-1+Growth!$V$10-1,COLUMN(S:S)-COLUMN($R:$R))</f>
        <v>2723745.702</v>
      </c>
      <c r="T56" s="58">
        <f ca="1">OFFSET('WEO18'!$I$1,MATCH($B56,'WEO18'!$D:$D,0)-1+Growth!$V$10-1,COLUMN(T:T)-COLUMN($R:$R))</f>
        <v>2490648.7740000002</v>
      </c>
      <c r="U56" s="58">
        <f ca="1">OFFSET('WEO18'!$I$1,MATCH($B56,'WEO18'!$D:$D,0)-1+Growth!$V$10-1,COLUMN(U:U)-COLUMN($R:$R))</f>
        <v>2816627.2919999999</v>
      </c>
      <c r="V56" s="58">
        <f ca="1">OFFSET('WEO18'!$I$1,MATCH($B56,'WEO18'!$D:$D,0)-1+Growth!$V$10-1,COLUMN(V:V)-COLUMN($R:$R))</f>
        <v>3204648.5819999999</v>
      </c>
      <c r="W56" s="58">
        <f ca="1">OFFSET('WEO18'!$I$1,MATCH($B56,'WEO18'!$D:$D,0)-1+Growth!$V$10-1,COLUMN(W:W)-COLUMN($R:$R))</f>
        <v>2887918.156</v>
      </c>
      <c r="X56" s="58">
        <f ca="1">OFFSET('WEO18'!$I$1,MATCH($B56,'WEO18'!$D:$D,0)-1+Growth!$V$10-1,COLUMN(X:X)-COLUMN($R:$R))</f>
        <v>2828301.1039999998</v>
      </c>
      <c r="Y56" s="58">
        <f ca="1">OFFSET('WEO18'!$I$1,MATCH($B56,'WEO18'!$D:$D,0)-1+Growth!$V$10-1,COLUMN(Y:Y)-COLUMN($R:$R))</f>
        <v>2572717.483</v>
      </c>
      <c r="Z56" s="58">
        <f ca="1">OFFSET('WEO18'!$I$1,MATCH($B56,'WEO18'!$D:$D,0)-1+Growth!$V$10-1,COLUMN(Z:Z)-COLUMN($R:$R))</f>
        <v>2649137.1549999998</v>
      </c>
      <c r="AA56" s="58">
        <f ca="1">OFFSET('WEO18'!$I$1,MATCH($B56,'WEO18'!$D:$D,0)-1+Growth!$V$10-1,COLUMN(AA:AA)-COLUMN($R:$R))</f>
        <v>2397660.6140000001</v>
      </c>
      <c r="AB56" s="58">
        <f ca="1">OFFSET('WEO18'!$I$1,MATCH($B56,'WEO18'!$D:$D,0)-1+Growth!$V$10-1,COLUMN(AB:AB)-COLUMN($R:$R))</f>
        <v>2522449.0920000002</v>
      </c>
      <c r="AC56" s="58">
        <f ca="1">OFFSET('WEO18'!$I$1,MATCH($B56,'WEO18'!$D:$D,0)-1+Growth!$V$10-1,COLUMN(AC:AC)-COLUMN($R:$R))</f>
        <v>2978510.9</v>
      </c>
      <c r="AD56" s="58">
        <f ca="1">OFFSET('WEO18'!$I$1,MATCH($B56,'WEO18'!$D:$D,0)-1+Growth!$V$10-1,COLUMN(AD:AD)-COLUMN($R:$R))</f>
        <v>3299414.4550000001</v>
      </c>
      <c r="AE56" s="58">
        <f ca="1">OFFSET('WEO18'!$I$1,MATCH($B56,'WEO18'!$D:$D,0)-1+Growth!$V$10-1,COLUMN(AE:AE)-COLUMN($R:$R))</f>
        <v>3368948.335</v>
      </c>
      <c r="AF56" s="58">
        <f ca="1">OFFSET('WEO18'!$I$1,MATCH($B56,'WEO18'!$D:$D,0)-1+Growth!$V$10-1,COLUMN(AF:AF)-COLUMN($R:$R))</f>
        <v>3411281.605</v>
      </c>
      <c r="AG56" s="58">
        <f ca="1">OFFSET('WEO18'!$I$1,MATCH($B56,'WEO18'!$D:$D,0)-1+Growth!$V$10-1,COLUMN(AG:AG)-COLUMN($R:$R))</f>
        <v>3360472.3450000002</v>
      </c>
      <c r="AH56" s="58">
        <f ca="1">OFFSET('WEO18'!$I$1,MATCH($B56,'WEO18'!$D:$D,0)-1+Growth!$V$10-1,COLUMN(AH:AH)-COLUMN($R:$R))</f>
        <v>3394842.321</v>
      </c>
      <c r="AI56" s="58">
        <f ca="1">OFFSET('WEO18'!$I$1,MATCH($B56,'WEO18'!$D:$D,0)-1+Growth!$V$10-1,COLUMN(AI:AI)-COLUMN($R:$R))</f>
        <v>3605843.7140000002</v>
      </c>
      <c r="AJ56" s="58">
        <f ca="1">OFFSET('WEO18'!$I$1,MATCH($B56,'WEO18'!$D:$D,0)-1+Growth!$V$10-1,COLUMN(AJ:AJ)-COLUMN($R:$R))</f>
        <v>3586017.9569999999</v>
      </c>
      <c r="AK56" s="58">
        <f ca="1">OFFSET('WEO18'!$I$1,MATCH($B56,'WEO18'!$D:$D,0)-1+Growth!$V$10-1,COLUMN(AK:AK)-COLUMN($R:$R))</f>
        <v>3654514.9449999998</v>
      </c>
      <c r="AL56" s="58">
        <f ca="1">OFFSET('WEO18'!$I$1,MATCH($B56,'WEO18'!$D:$D,0)-1+Growth!$V$10-1,COLUMN(AL:AL)-COLUMN($R:$R))</f>
        <v>3665793.4049999998</v>
      </c>
      <c r="AM56" s="58">
        <f ca="1">OFFSET('WEO18'!$I$1,MATCH($B56,'WEO18'!$D:$D,0)-1+Growth!$V$10-1,COLUMN(AM:AM)-COLUMN($R:$R))</f>
        <v>3917516.69</v>
      </c>
      <c r="AN56" s="58">
        <f ca="1">OFFSET('WEO18'!$I$1,MATCH($B56,'WEO18'!$D:$D,0)-1+Growth!$V$10-1,COLUMN(AN:AN)-COLUMN($R:$R))</f>
        <v>3949094.2439999999</v>
      </c>
      <c r="AO56" s="58">
        <f ca="1">OFFSET('WEO18'!$I$1,MATCH($B56,'WEO18'!$D:$D,0)-1+Growth!$V$10-1,COLUMN(AO:AO)-COLUMN($R:$R))</f>
        <v>4354007.1239999998</v>
      </c>
      <c r="AP56" s="58">
        <f ca="1">OFFSET('WEO18'!$I$1,MATCH($B56,'WEO18'!$D:$D,0)-1+Growth!$V$10-1,COLUMN(AP:AP)-COLUMN($R:$R))</f>
        <v>4755696.0789999999</v>
      </c>
      <c r="AQ56" s="58">
        <f ca="1">OFFSET('WEO18'!$I$1,MATCH($B56,'WEO18'!$D:$D,0)-1+Growth!$V$10-1,COLUMN(AQ:AQ)-COLUMN($R:$R))</f>
        <v>4945369.5</v>
      </c>
      <c r="AR56" s="58">
        <f ca="1">OFFSET('WEO18'!$I$1,MATCH($B56,'WEO18'!$D:$D,0)-1+Growth!$V$10-1,COLUMN(AR:AR)-COLUMN($R:$R))</f>
        <v>5199769.4419999998</v>
      </c>
      <c r="AS56" s="58">
        <f ca="1">OFFSET('WEO18'!$I$1,MATCH($B56,'WEO18'!$D:$D,0)-1+Growth!$V$10-1,COLUMN(AS:AS)-COLUMN($R:$R))</f>
        <v>5476337.4280000003</v>
      </c>
      <c r="AT56" s="58">
        <f ca="1">OFFSET('WEO18'!$I$1,MATCH($B56,'WEO18'!$D:$D,0)-1+Growth!$V$10-1,COLUMN(AT:AT)-COLUMN($R:$R))</f>
        <v>5844885.233</v>
      </c>
      <c r="AU56" s="58">
        <f ca="1">OFFSET('WEO18'!$I$1,MATCH($B56,'WEO18'!$D:$D,0)-1+Growth!$V$10-1,COLUMN(AU:AU)-COLUMN($R:$R))</f>
        <v>5840480.5080000004</v>
      </c>
      <c r="AV56" s="58">
        <f ca="1">OFFSET('WEO18'!$I$1,MATCH($B56,'WEO18'!$D:$D,0)-1+Growth!$V$10-1,COLUMN(AV:AV)-COLUMN($R:$R))</f>
        <v>5840800.3930000002</v>
      </c>
      <c r="AW56" s="58">
        <f ca="1">OFFSET('WEO18'!$I$1,MATCH($B56,'WEO18'!$D:$D,0)-1+Growth!$V$10-1,COLUMN(AW:AW)-COLUMN($R:$R))</f>
        <v>6175274.1569999997</v>
      </c>
      <c r="AX56" s="58">
        <f ca="1">OFFSET('WEO18'!$I$1,MATCH($B56,'WEO18'!$D:$D,0)-1+Growth!$V$10-1,COLUMN(AX:AX)-COLUMN($R:$R))</f>
        <v>6364368.5580000002</v>
      </c>
      <c r="AY56" s="58">
        <f ca="1">OFFSET('WEO18'!$I$1,MATCH($B56,'WEO18'!$D:$D,0)-1+Growth!$V$10-1,COLUMN(AY:AY)-COLUMN($R:$R))</f>
        <v>5873423.4859999996</v>
      </c>
      <c r="AZ56" s="58">
        <f ca="1">OFFSET('WEO18'!$I$1,MATCH($B56,'WEO18'!$D:$D,0)-1+Growth!$V$10-1,COLUMN(AZ:AZ)-COLUMN($R:$R))</f>
        <v>5854329.0269999998</v>
      </c>
      <c r="BA56" s="58">
        <f ca="1">OFFSET('WEO18'!$I$1,MATCH($B56,'WEO18'!$D:$D,0)-1+Growth!$V$10-1,COLUMN(BA:BA)-COLUMN($R:$R))</f>
        <v>6042535.0120000001</v>
      </c>
      <c r="BB56" s="58">
        <f ca="1">OFFSET('WEO18'!$I$1,MATCH($B56,'WEO18'!$D:$D,0)-1+Growth!$V$10-1,COLUMN(BB:BB)-COLUMN($R:$R))</f>
        <v>5946680.443</v>
      </c>
      <c r="BC56" s="58">
        <f ca="1">OFFSET('WEO18'!$I$1,MATCH($B56,'WEO18'!$D:$D,0)-1+Growth!$V$10-1,COLUMN(BC:BC)-COLUMN($R:$R))</f>
        <v>6691109.2000000002</v>
      </c>
      <c r="BD56" s="58">
        <f ca="1">OFFSET('WEO18'!$I$1,MATCH($B56,'WEO18'!$D:$D,0)-1+Growth!$V$10-1,COLUMN(BD:BD)-COLUMN($R:$R))</f>
        <v>6977377.3090000004</v>
      </c>
    </row>
    <row r="57" spans="1:56" x14ac:dyDescent="0.2">
      <c r="B57" s="9" t="s">
        <v>32</v>
      </c>
      <c r="C57" s="72">
        <f t="shared" ca="1" si="2"/>
        <v>0.17215483966607775</v>
      </c>
      <c r="D57" s="63">
        <f ca="1">OFFSET(Rating!$K$1,MATCH($B57,Rating!J:J,0)-1,0)</f>
        <v>158.21700000000001</v>
      </c>
      <c r="E57" s="63">
        <f ca="1">OFFSET(Rating!$O$1,MATCH($B57,Rating!N:N,0)-1,0)</f>
        <v>537.29300000000001</v>
      </c>
      <c r="F57" s="64">
        <f ca="1">OFFSET(Rating!$S$1,MATCH($B57,Rating!R:R,0)-1,0)</f>
        <v>3395.9119999999998</v>
      </c>
      <c r="H57" s="2">
        <v>0.25</v>
      </c>
      <c r="I57" s="12">
        <v>0.03</v>
      </c>
      <c r="J57" s="11">
        <v>2.4471154924745386E-2</v>
      </c>
      <c r="K57" s="11">
        <v>1.4593165927693441E-2</v>
      </c>
      <c r="L57" s="11">
        <v>1.1007683966466786E-2</v>
      </c>
      <c r="M57" s="2">
        <v>0.18383947368421058</v>
      </c>
      <c r="N57" s="2">
        <v>0.25310727272727274</v>
      </c>
      <c r="O57" s="2">
        <v>0.28848625</v>
      </c>
      <c r="P57" s="26">
        <v>1.6105665484648379E-3</v>
      </c>
      <c r="Q57" s="26">
        <v>3.9070869743850101E-2</v>
      </c>
      <c r="R57" s="26">
        <v>4.9527794062942075E-2</v>
      </c>
      <c r="S57" s="58">
        <f ca="1">OFFSET('WEO18'!$I$1,MATCH($B57,'WEO18'!$D:$D,0)-1+Growth!$V$10-1,COLUMN(S:S)-COLUMN($R:$R))</f>
        <v>1499.681</v>
      </c>
      <c r="T57" s="58">
        <f ca="1">OFFSET('WEO18'!$I$1,MATCH($B57,'WEO18'!$D:$D,0)-1+Growth!$V$10-1,COLUMN(T:T)-COLUMN($R:$R))</f>
        <v>1583.499</v>
      </c>
      <c r="U57" s="58">
        <f ca="1">OFFSET('WEO18'!$I$1,MATCH($B57,'WEO18'!$D:$D,0)-1+Growth!$V$10-1,COLUMN(U:U)-COLUMN($R:$R))</f>
        <v>1634.2639999999999</v>
      </c>
      <c r="V57" s="58">
        <f ca="1">OFFSET('WEO18'!$I$1,MATCH($B57,'WEO18'!$D:$D,0)-1+Growth!$V$10-1,COLUMN(V:V)-COLUMN($R:$R))</f>
        <v>1709.6010000000001</v>
      </c>
      <c r="W57" s="58">
        <f ca="1">OFFSET('WEO18'!$I$1,MATCH($B57,'WEO18'!$D:$D,0)-1+Growth!$V$10-1,COLUMN(W:W)-COLUMN($R:$R))</f>
        <v>1781.0160000000001</v>
      </c>
      <c r="X57" s="58">
        <f ca="1">OFFSET('WEO18'!$I$1,MATCH($B57,'WEO18'!$D:$D,0)-1+Growth!$V$10-1,COLUMN(X:X)-COLUMN($R:$R))</f>
        <v>1847.6980000000001</v>
      </c>
      <c r="Y57" s="58">
        <f ca="1">OFFSET('WEO18'!$I$1,MATCH($B57,'WEO18'!$D:$D,0)-1+Growth!$V$10-1,COLUMN(Y:Y)-COLUMN($R:$R))</f>
        <v>1921.33</v>
      </c>
      <c r="Z57" s="58">
        <f ca="1">OFFSET('WEO18'!$I$1,MATCH($B57,'WEO18'!$D:$D,0)-1+Growth!$V$10-1,COLUMN(Z:Z)-COLUMN($R:$R))</f>
        <v>1977.65</v>
      </c>
      <c r="AA57" s="58">
        <f ca="1">OFFSET('WEO18'!$I$1,MATCH($B57,'WEO18'!$D:$D,0)-1+Growth!$V$10-1,COLUMN(AA:AA)-COLUMN($R:$R))</f>
        <v>2024.88</v>
      </c>
      <c r="AB57" s="58">
        <f ca="1">OFFSET('WEO18'!$I$1,MATCH($B57,'WEO18'!$D:$D,0)-1+Growth!$V$10-1,COLUMN(AB:AB)-COLUMN($R:$R))</f>
        <v>2111.915</v>
      </c>
      <c r="AC57" s="58">
        <f ca="1">OFFSET('WEO18'!$I$1,MATCH($B57,'WEO18'!$D:$D,0)-1+Growth!$V$10-1,COLUMN(AC:AC)-COLUMN($R:$R))</f>
        <v>2209.1190000000001</v>
      </c>
      <c r="AD57" s="58">
        <f ca="1">OFFSET('WEO18'!$I$1,MATCH($B57,'WEO18'!$D:$D,0)-1+Growth!$V$10-1,COLUMN(AD:AD)-COLUMN($R:$R))</f>
        <v>2301.9780000000001</v>
      </c>
      <c r="AE57" s="58">
        <f ca="1">OFFSET('WEO18'!$I$1,MATCH($B57,'WEO18'!$D:$D,0)-1+Growth!$V$10-1,COLUMN(AE:AE)-COLUMN($R:$R))</f>
        <v>2412.5010000000002</v>
      </c>
      <c r="AF57" s="58">
        <f ca="1">OFFSET('WEO18'!$I$1,MATCH($B57,'WEO18'!$D:$D,0)-1+Growth!$V$10-1,COLUMN(AF:AF)-COLUMN($R:$R))</f>
        <v>2516.8139999999999</v>
      </c>
      <c r="AG57" s="58">
        <f ca="1">OFFSET('WEO18'!$I$1,MATCH($B57,'WEO18'!$D:$D,0)-1+Growth!$V$10-1,COLUMN(AG:AG)-COLUMN($R:$R))</f>
        <v>2630.4029999999998</v>
      </c>
      <c r="AH57" s="58">
        <f ca="1">OFFSET('WEO18'!$I$1,MATCH($B57,'WEO18'!$D:$D,0)-1+Growth!$V$10-1,COLUMN(AH:AH)-COLUMN($R:$R))</f>
        <v>2755.87</v>
      </c>
      <c r="AI57" s="58">
        <f ca="1">OFFSET('WEO18'!$I$1,MATCH($B57,'WEO18'!$D:$D,0)-1+Growth!$V$10-1,COLUMN(AI:AI)-COLUMN($R:$R))</f>
        <v>2894.0340000000001</v>
      </c>
      <c r="AJ57" s="58">
        <f ca="1">OFFSET('WEO18'!$I$1,MATCH($B57,'WEO18'!$D:$D,0)-1+Growth!$V$10-1,COLUMN(AJ:AJ)-COLUMN($R:$R))</f>
        <v>3047.54</v>
      </c>
      <c r="AK57" s="58">
        <f ca="1">OFFSET('WEO18'!$I$1,MATCH($B57,'WEO18'!$D:$D,0)-1+Growth!$V$10-1,COLUMN(AK:AK)-COLUMN($R:$R))</f>
        <v>3201.2559999999999</v>
      </c>
      <c r="AL57" s="58">
        <f ca="1">OFFSET('WEO18'!$I$1,MATCH($B57,'WEO18'!$D:$D,0)-1+Growth!$V$10-1,COLUMN(AL:AL)-COLUMN($R:$R))</f>
        <v>3374.7910000000002</v>
      </c>
      <c r="AM57" s="58">
        <f ca="1">OFFSET('WEO18'!$I$1,MATCH($B57,'WEO18'!$D:$D,0)-1+Growth!$V$10-1,COLUMN(AM:AM)-COLUMN($R:$R))</f>
        <v>3563.7640000000001</v>
      </c>
      <c r="AN57" s="58">
        <f ca="1">OFFSET('WEO18'!$I$1,MATCH($B57,'WEO18'!$D:$D,0)-1+Growth!$V$10-1,COLUMN(AN:AN)-COLUMN($R:$R))</f>
        <v>3736.0230000000001</v>
      </c>
      <c r="AO57" s="58">
        <f ca="1">OFFSET('WEO18'!$I$1,MATCH($B57,'WEO18'!$D:$D,0)-1+Growth!$V$10-1,COLUMN(AO:AO)-COLUMN($R:$R))</f>
        <v>3917.0250000000001</v>
      </c>
      <c r="AP57" s="58">
        <f ca="1">OFFSET('WEO18'!$I$1,MATCH($B57,'WEO18'!$D:$D,0)-1+Growth!$V$10-1,COLUMN(AP:AP)-COLUMN($R:$R))</f>
        <v>4143.2820000000002</v>
      </c>
      <c r="AQ57" s="58">
        <f ca="1">OFFSET('WEO18'!$I$1,MATCH($B57,'WEO18'!$D:$D,0)-1+Growth!$V$10-1,COLUMN(AQ:AQ)-COLUMN($R:$R))</f>
        <v>4396.3630000000003</v>
      </c>
      <c r="AR57" s="58">
        <f ca="1">OFFSET('WEO18'!$I$1,MATCH($B57,'WEO18'!$D:$D,0)-1+Growth!$V$10-1,COLUMN(AR:AR)-COLUMN($R:$R))</f>
        <v>4673.4290000000001</v>
      </c>
      <c r="AS57" s="58">
        <f ca="1">OFFSET('WEO18'!$I$1,MATCH($B57,'WEO18'!$D:$D,0)-1+Growth!$V$10-1,COLUMN(AS:AS)-COLUMN($R:$R))</f>
        <v>4993.6000000000004</v>
      </c>
      <c r="AT57" s="58">
        <f ca="1">OFFSET('WEO18'!$I$1,MATCH($B57,'WEO18'!$D:$D,0)-1+Growth!$V$10-1,COLUMN(AT:AT)-COLUMN($R:$R))</f>
        <v>5319.1030000000001</v>
      </c>
      <c r="AU57" s="58">
        <f ca="1">OFFSET('WEO18'!$I$1,MATCH($B57,'WEO18'!$D:$D,0)-1+Growth!$V$10-1,COLUMN(AU:AU)-COLUMN($R:$R))</f>
        <v>5612.4690000000001</v>
      </c>
      <c r="AV57" s="58">
        <f ca="1">OFFSET('WEO18'!$I$1,MATCH($B57,'WEO18'!$D:$D,0)-1+Growth!$V$10-1,COLUMN(AV:AV)-COLUMN($R:$R))</f>
        <v>5910.768</v>
      </c>
      <c r="AW57" s="58">
        <f ca="1">OFFSET('WEO18'!$I$1,MATCH($B57,'WEO18'!$D:$D,0)-1+Growth!$V$10-1,COLUMN(AW:AW)-COLUMN($R:$R))</f>
        <v>6267.1989999999996</v>
      </c>
      <c r="AX57" s="58">
        <f ca="1">OFFSET('WEO18'!$I$1,MATCH($B57,'WEO18'!$D:$D,0)-1+Growth!$V$10-1,COLUMN(AX:AX)-COLUMN($R:$R))</f>
        <v>6674.1779999999999</v>
      </c>
      <c r="AY57" s="58">
        <f ca="1">OFFSET('WEO18'!$I$1,MATCH($B57,'WEO18'!$D:$D,0)-1+Growth!$V$10-1,COLUMN(AY:AY)-COLUMN($R:$R))</f>
        <v>7091.9489999999996</v>
      </c>
      <c r="AZ57" s="58">
        <f ca="1">OFFSET('WEO18'!$I$1,MATCH($B57,'WEO18'!$D:$D,0)-1+Growth!$V$10-1,COLUMN(AZ:AZ)-COLUMN($R:$R))</f>
        <v>7520.1629999999996</v>
      </c>
      <c r="BA57" s="58">
        <f ca="1">OFFSET('WEO18'!$I$1,MATCH($B57,'WEO18'!$D:$D,0)-1+Growth!$V$10-1,COLUMN(BA:BA)-COLUMN($R:$R))</f>
        <v>7994.9930000000004</v>
      </c>
      <c r="BB57" s="58">
        <f ca="1">OFFSET('WEO18'!$I$1,MATCH($B57,'WEO18'!$D:$D,0)-1+Growth!$V$10-1,COLUMN(BB:BB)-COLUMN($R:$R))</f>
        <v>8542.0069999999996</v>
      </c>
      <c r="BC57" s="58">
        <f ca="1">OFFSET('WEO18'!$I$1,MATCH($B57,'WEO18'!$D:$D,0)-1+Growth!$V$10-1,COLUMN(BC:BC)-COLUMN($R:$R))</f>
        <v>9157.1820000000007</v>
      </c>
      <c r="BD57" s="58">
        <f ca="1">OFFSET('WEO18'!$I$1,MATCH($B57,'WEO18'!$D:$D,0)-1+Growth!$V$10-1,COLUMN(BD:BD)-COLUMN($R:$R))</f>
        <v>9810.7389999999996</v>
      </c>
    </row>
    <row r="58" spans="1:56" x14ac:dyDescent="0.2">
      <c r="B58" s="9" t="s">
        <v>190</v>
      </c>
      <c r="C58" s="72">
        <f t="shared" ca="1" si="2"/>
        <v>0.27137454837753416</v>
      </c>
      <c r="D58" s="63">
        <f ca="1">OFFSET(Rating!$K$1,MATCH($B58,Rating!J:J,0)-1,0)</f>
        <v>51.418999999999997</v>
      </c>
      <c r="E58" s="63">
        <f ca="1">OFFSET(Rating!$O$1,MATCH($B58,Rating!N:N,0)-1,0)</f>
        <v>262.62</v>
      </c>
      <c r="F58" s="64">
        <f ca="1">OFFSET(Rating!$S$1,MATCH($B58,Rating!R:R,0)-1,0)</f>
        <v>5107.4089999999997</v>
      </c>
      <c r="H58" s="2">
        <v>0.25</v>
      </c>
      <c r="I58" s="12">
        <v>0.03</v>
      </c>
      <c r="J58" s="11">
        <v>0</v>
      </c>
      <c r="K58" s="11">
        <v>7.7933723845726721E-3</v>
      </c>
      <c r="L58" s="11">
        <v>8.1527754376111705E-3</v>
      </c>
      <c r="M58" s="2">
        <v>0.12381</v>
      </c>
      <c r="N58" s="2">
        <v>0.12737818181818183</v>
      </c>
      <c r="O58" s="2">
        <v>0.200905</v>
      </c>
      <c r="P58" s="26">
        <v>3.7838841553298717E-3</v>
      </c>
      <c r="Q58" s="26">
        <v>0.1040056975797026</v>
      </c>
      <c r="R58" s="26">
        <v>3.6015781421011847E-2</v>
      </c>
      <c r="S58" s="58" t="str">
        <f ca="1">OFFSET('WEO18'!$I$1,MATCH($B58,'WEO18'!$D:$D,0)-1+Growth!$V$10-1,COLUMN(S:S)-COLUMN($R:$R))</f>
        <v>n/a</v>
      </c>
      <c r="T58" s="58" t="str">
        <f ca="1">OFFSET('WEO18'!$I$1,MATCH($B58,'WEO18'!$D:$D,0)-1+Growth!$V$10-1,COLUMN(T:T)-COLUMN($R:$R))</f>
        <v>n/a</v>
      </c>
      <c r="U58" s="58" t="str">
        <f ca="1">OFFSET('WEO18'!$I$1,MATCH($B58,'WEO18'!$D:$D,0)-1+Growth!$V$10-1,COLUMN(U:U)-COLUMN($R:$R))</f>
        <v>n/a</v>
      </c>
      <c r="V58" s="58" t="str">
        <f ca="1">OFFSET('WEO18'!$I$1,MATCH($B58,'WEO18'!$D:$D,0)-1+Growth!$V$10-1,COLUMN(V:V)-COLUMN($R:$R))</f>
        <v>n/a</v>
      </c>
      <c r="W58" s="58" t="str">
        <f ca="1">OFFSET('WEO18'!$I$1,MATCH($B58,'WEO18'!$D:$D,0)-1+Growth!$V$10-1,COLUMN(W:W)-COLUMN($R:$R))</f>
        <v>n/a</v>
      </c>
      <c r="X58" s="58" t="str">
        <f ca="1">OFFSET('WEO18'!$I$1,MATCH($B58,'WEO18'!$D:$D,0)-1+Growth!$V$10-1,COLUMN(X:X)-COLUMN($R:$R))</f>
        <v>n/a</v>
      </c>
      <c r="Y58" s="58" t="str">
        <f ca="1">OFFSET('WEO18'!$I$1,MATCH($B58,'WEO18'!$D:$D,0)-1+Growth!$V$10-1,COLUMN(Y:Y)-COLUMN($R:$R))</f>
        <v>n/a</v>
      </c>
      <c r="Z58" s="58" t="str">
        <f ca="1">OFFSET('WEO18'!$I$1,MATCH($B58,'WEO18'!$D:$D,0)-1+Growth!$V$10-1,COLUMN(Z:Z)-COLUMN($R:$R))</f>
        <v>n/a</v>
      </c>
      <c r="AA58" s="58" t="str">
        <f ca="1">OFFSET('WEO18'!$I$1,MATCH($B58,'WEO18'!$D:$D,0)-1+Growth!$V$10-1,COLUMN(AA:AA)-COLUMN($R:$R))</f>
        <v>n/a</v>
      </c>
      <c r="AB58" s="58" t="str">
        <f ca="1">OFFSET('WEO18'!$I$1,MATCH($B58,'WEO18'!$D:$D,0)-1+Growth!$V$10-1,COLUMN(AB:AB)-COLUMN($R:$R))</f>
        <v>n/a</v>
      </c>
      <c r="AC58" s="58" t="str">
        <f ca="1">OFFSET('WEO18'!$I$1,MATCH($B58,'WEO18'!$D:$D,0)-1+Growth!$V$10-1,COLUMN(AC:AC)-COLUMN($R:$R))</f>
        <v>n/a</v>
      </c>
      <c r="AD58" s="58" t="str">
        <f ca="1">OFFSET('WEO18'!$I$1,MATCH($B58,'WEO18'!$D:$D,0)-1+Growth!$V$10-1,COLUMN(AD:AD)-COLUMN($R:$R))</f>
        <v>n/a</v>
      </c>
      <c r="AE58" s="58" t="str">
        <f ca="1">OFFSET('WEO18'!$I$1,MATCH($B58,'WEO18'!$D:$D,0)-1+Growth!$V$10-1,COLUMN(AE:AE)-COLUMN($R:$R))</f>
        <v>n/a</v>
      </c>
      <c r="AF58" s="58" t="str">
        <f ca="1">OFFSET('WEO18'!$I$1,MATCH($B58,'WEO18'!$D:$D,0)-1+Growth!$V$10-1,COLUMN(AF:AF)-COLUMN($R:$R))</f>
        <v>n/a</v>
      </c>
      <c r="AG58" s="58" t="str">
        <f ca="1">OFFSET('WEO18'!$I$1,MATCH($B58,'WEO18'!$D:$D,0)-1+Growth!$V$10-1,COLUMN(AG:AG)-COLUMN($R:$R))</f>
        <v>n/a</v>
      </c>
      <c r="AH58" s="58" t="str">
        <f ca="1">OFFSET('WEO18'!$I$1,MATCH($B58,'WEO18'!$D:$D,0)-1+Growth!$V$10-1,COLUMN(AH:AH)-COLUMN($R:$R))</f>
        <v>n/a</v>
      </c>
      <c r="AI58" s="58" t="str">
        <f ca="1">OFFSET('WEO18'!$I$1,MATCH($B58,'WEO18'!$D:$D,0)-1+Growth!$V$10-1,COLUMN(AI:AI)-COLUMN($R:$R))</f>
        <v>n/a</v>
      </c>
      <c r="AJ58" s="58">
        <f ca="1">OFFSET('WEO18'!$I$1,MATCH($B58,'WEO18'!$D:$D,0)-1+Growth!$V$10-1,COLUMN(AJ:AJ)-COLUMN($R:$R))</f>
        <v>11196.984</v>
      </c>
      <c r="AK58" s="58">
        <f ca="1">OFFSET('WEO18'!$I$1,MATCH($B58,'WEO18'!$D:$D,0)-1+Growth!$V$10-1,COLUMN(AK:AK)-COLUMN($R:$R))</f>
        <v>11843.44</v>
      </c>
      <c r="AL58" s="58">
        <f ca="1">OFFSET('WEO18'!$I$1,MATCH($B58,'WEO18'!$D:$D,0)-1+Growth!$V$10-1,COLUMN(AL:AL)-COLUMN($R:$R))</f>
        <v>13139.72</v>
      </c>
      <c r="AM58" s="58">
        <f ca="1">OFFSET('WEO18'!$I$1,MATCH($B58,'WEO18'!$D:$D,0)-1+Growth!$V$10-1,COLUMN(AM:AM)-COLUMN($R:$R))</f>
        <v>14945.897000000001</v>
      </c>
      <c r="AN58" s="58">
        <f ca="1">OFFSET('WEO18'!$I$1,MATCH($B58,'WEO18'!$D:$D,0)-1+Growth!$V$10-1,COLUMN(AN:AN)-COLUMN($R:$R))</f>
        <v>16641.352999999999</v>
      </c>
      <c r="AO58" s="58">
        <f ca="1">OFFSET('WEO18'!$I$1,MATCH($B58,'WEO18'!$D:$D,0)-1+Growth!$V$10-1,COLUMN(AO:AO)-COLUMN($R:$R))</f>
        <v>18642.562000000002</v>
      </c>
      <c r="AP58" s="58">
        <f ca="1">OFFSET('WEO18'!$I$1,MATCH($B58,'WEO18'!$D:$D,0)-1+Growth!$V$10-1,COLUMN(AP:AP)-COLUMN($R:$R))</f>
        <v>21223.437999999998</v>
      </c>
      <c r="AQ58" s="58">
        <f ca="1">OFFSET('WEO18'!$I$1,MATCH($B58,'WEO18'!$D:$D,0)-1+Growth!$V$10-1,COLUMN(AQ:AQ)-COLUMN($R:$R))</f>
        <v>24102.325000000001</v>
      </c>
      <c r="AR58" s="58">
        <f ca="1">OFFSET('WEO18'!$I$1,MATCH($B58,'WEO18'!$D:$D,0)-1+Growth!$V$10-1,COLUMN(AR:AR)-COLUMN($R:$R))</f>
        <v>27372.762999999999</v>
      </c>
      <c r="AS58" s="58">
        <f ca="1">OFFSET('WEO18'!$I$1,MATCH($B58,'WEO18'!$D:$D,0)-1+Growth!$V$10-1,COLUMN(AS:AS)-COLUMN($R:$R))</f>
        <v>30952.053</v>
      </c>
      <c r="AT58" s="58">
        <f ca="1">OFFSET('WEO18'!$I$1,MATCH($B58,'WEO18'!$D:$D,0)-1+Growth!$V$10-1,COLUMN(AT:AT)-COLUMN($R:$R))</f>
        <v>34663.65</v>
      </c>
      <c r="AU58" s="58">
        <f ca="1">OFFSET('WEO18'!$I$1,MATCH($B58,'WEO18'!$D:$D,0)-1+Growth!$V$10-1,COLUMN(AU:AU)-COLUMN($R:$R))</f>
        <v>35911.540999999997</v>
      </c>
      <c r="AV58" s="58">
        <f ca="1">OFFSET('WEO18'!$I$1,MATCH($B58,'WEO18'!$D:$D,0)-1+Growth!$V$10-1,COLUMN(AV:AV)-COLUMN($R:$R))</f>
        <v>37758.673999999999</v>
      </c>
      <c r="AW58" s="58">
        <f ca="1">OFFSET('WEO18'!$I$1,MATCH($B58,'WEO18'!$D:$D,0)-1+Growth!$V$10-1,COLUMN(AW:AW)-COLUMN($R:$R))</f>
        <v>39776.764999999999</v>
      </c>
      <c r="AX58" s="58">
        <f ca="1">OFFSET('WEO18'!$I$1,MATCH($B58,'WEO18'!$D:$D,0)-1+Growth!$V$10-1,COLUMN(AX:AX)-COLUMN($R:$R))</f>
        <v>42000.875999999997</v>
      </c>
      <c r="AY58" s="58">
        <f ca="1">OFFSET('WEO18'!$I$1,MATCH($B58,'WEO18'!$D:$D,0)-1+Growth!$V$10-1,COLUMN(AY:AY)-COLUMN($R:$R))</f>
        <v>45080.661999999997</v>
      </c>
      <c r="AZ58" s="58">
        <f ca="1">OFFSET('WEO18'!$I$1,MATCH($B58,'WEO18'!$D:$D,0)-1+Growth!$V$10-1,COLUMN(AZ:AZ)-COLUMN($R:$R))</f>
        <v>48879.159</v>
      </c>
      <c r="BA58" s="58">
        <f ca="1">OFFSET('WEO18'!$I$1,MATCH($B58,'WEO18'!$D:$D,0)-1+Growth!$V$10-1,COLUMN(BA:BA)-COLUMN($R:$R))</f>
        <v>52785.214999999997</v>
      </c>
      <c r="BB58" s="58">
        <f ca="1">OFFSET('WEO18'!$I$1,MATCH($B58,'WEO18'!$D:$D,0)-1+Growth!$V$10-1,COLUMN(BB:BB)-COLUMN($R:$R))</f>
        <v>56476.224999999999</v>
      </c>
      <c r="BC58" s="58">
        <f ca="1">OFFSET('WEO18'!$I$1,MATCH($B58,'WEO18'!$D:$D,0)-1+Growth!$V$10-1,COLUMN(BC:BC)-COLUMN($R:$R))</f>
        <v>59791.887999999999</v>
      </c>
      <c r="BD58" s="58">
        <f ca="1">OFFSET('WEO18'!$I$1,MATCH($B58,'WEO18'!$D:$D,0)-1+Growth!$V$10-1,COLUMN(BD:BD)-COLUMN($R:$R))</f>
        <v>63810.106</v>
      </c>
    </row>
    <row r="59" spans="1:56" x14ac:dyDescent="0.2">
      <c r="A59" s="1" t="s">
        <v>2001</v>
      </c>
      <c r="B59" s="9" t="s">
        <v>30</v>
      </c>
      <c r="C59" s="72">
        <f t="shared" ca="1" si="2"/>
        <v>0.13580155127600993</v>
      </c>
      <c r="D59" s="63">
        <f ca="1">OFFSET(Rating!$K$1,MATCH($B59,Rating!J:J,0)-1,0)</f>
        <v>86.8</v>
      </c>
      <c r="E59" s="63">
        <f ca="1">OFFSET(Rating!$O$1,MATCH($B59,Rating!N:N,0)-1,0)</f>
        <v>997.33799999999997</v>
      </c>
      <c r="F59" s="64">
        <f ca="1">OFFSET(Rating!$S$1,MATCH($B59,Rating!R:R,0)-1,0)</f>
        <v>11490.07</v>
      </c>
      <c r="H59" s="2">
        <v>0.25</v>
      </c>
      <c r="I59" s="12">
        <v>0.03</v>
      </c>
      <c r="J59" s="11">
        <v>2.2658972359268947E-2</v>
      </c>
      <c r="K59" s="11">
        <v>2.1768758114269593E-2</v>
      </c>
      <c r="L59" s="11">
        <v>2.6461356625694155E-2</v>
      </c>
      <c r="M59" s="2">
        <v>0.24196578947368427</v>
      </c>
      <c r="N59" s="2">
        <v>0.21488454545454544</v>
      </c>
      <c r="O59" s="2">
        <v>0.15853999999999999</v>
      </c>
      <c r="P59" s="26">
        <v>2.2518708139655876E-3</v>
      </c>
      <c r="Q59" s="26">
        <v>3.1227461161062415E-2</v>
      </c>
      <c r="R59" s="26">
        <v>1.056988920963544E-2</v>
      </c>
      <c r="S59" s="58">
        <f ca="1">OFFSET('WEO18'!$I$1,MATCH($B59,'WEO18'!$D:$D,0)-1+Growth!$V$10-1,COLUMN(S:S)-COLUMN($R:$R))</f>
        <v>387.233</v>
      </c>
      <c r="T59" s="58">
        <f ca="1">OFFSET('WEO18'!$I$1,MATCH($B59,'WEO18'!$D:$D,0)-1+Growth!$V$10-1,COLUMN(T:T)-COLUMN($R:$R))</f>
        <v>395.74400000000003</v>
      </c>
      <c r="U59" s="58">
        <f ca="1">OFFSET('WEO18'!$I$1,MATCH($B59,'WEO18'!$D:$D,0)-1+Growth!$V$10-1,COLUMN(U:U)-COLUMN($R:$R))</f>
        <v>424.61900000000003</v>
      </c>
      <c r="V59" s="58">
        <f ca="1">OFFSET('WEO18'!$I$1,MATCH($B59,'WEO18'!$D:$D,0)-1+Growth!$V$10-1,COLUMN(V:V)-COLUMN($R:$R))</f>
        <v>462.30900000000003</v>
      </c>
      <c r="W59" s="58">
        <f ca="1">OFFSET('WEO18'!$I$1,MATCH($B59,'WEO18'!$D:$D,0)-1+Growth!$V$10-1,COLUMN(W:W)-COLUMN($R:$R))</f>
        <v>499.39100000000002</v>
      </c>
      <c r="X59" s="58">
        <f ca="1">OFFSET('WEO18'!$I$1,MATCH($B59,'WEO18'!$D:$D,0)-1+Growth!$V$10-1,COLUMN(X:X)-COLUMN($R:$R))</f>
        <v>536.47299999999996</v>
      </c>
      <c r="Y59" s="58">
        <f ca="1">OFFSET('WEO18'!$I$1,MATCH($B59,'WEO18'!$D:$D,0)-1+Growth!$V$10-1,COLUMN(Y:Y)-COLUMN($R:$R))</f>
        <v>562.005</v>
      </c>
      <c r="Z59" s="58">
        <f ca="1">OFFSET('WEO18'!$I$1,MATCH($B59,'WEO18'!$D:$D,0)-1+Growth!$V$10-1,COLUMN(Z:Z)-COLUMN($R:$R))</f>
        <v>586.01700000000005</v>
      </c>
      <c r="AA59" s="58">
        <f ca="1">OFFSET('WEO18'!$I$1,MATCH($B59,'WEO18'!$D:$D,0)-1+Growth!$V$10-1,COLUMN(AA:AA)-COLUMN($R:$R))</f>
        <v>609.42100000000005</v>
      </c>
      <c r="AB59" s="58">
        <f ca="1">OFFSET('WEO18'!$I$1,MATCH($B59,'WEO18'!$D:$D,0)-1+Growth!$V$10-1,COLUMN(AB:AB)-COLUMN($R:$R))</f>
        <v>627.65800000000002</v>
      </c>
      <c r="AC59" s="58">
        <f ca="1">OFFSET('WEO18'!$I$1,MATCH($B59,'WEO18'!$D:$D,0)-1+Growth!$V$10-1,COLUMN(AC:AC)-COLUMN($R:$R))</f>
        <v>642.40599999999995</v>
      </c>
      <c r="AD59" s="58">
        <f ca="1">OFFSET('WEO18'!$I$1,MATCH($B59,'WEO18'!$D:$D,0)-1+Growth!$V$10-1,COLUMN(AD:AD)-COLUMN($R:$R))</f>
        <v>655.89599999999996</v>
      </c>
      <c r="AE59" s="58">
        <f ca="1">OFFSET('WEO18'!$I$1,MATCH($B59,'WEO18'!$D:$D,0)-1+Growth!$V$10-1,COLUMN(AE:AE)-COLUMN($R:$R))</f>
        <v>657.86400000000003</v>
      </c>
      <c r="AF59" s="58">
        <f ca="1">OFFSET('WEO18'!$I$1,MATCH($B59,'WEO18'!$D:$D,0)-1+Growth!$V$10-1,COLUMN(AF:AF)-COLUMN($R:$R))</f>
        <v>676.94200000000001</v>
      </c>
      <c r="AG59" s="58">
        <f ca="1">OFFSET('WEO18'!$I$1,MATCH($B59,'WEO18'!$D:$D,0)-1+Growth!$V$10-1,COLUMN(AG:AG)-COLUMN($R:$R))</f>
        <v>705.28899999999999</v>
      </c>
      <c r="AH59" s="58">
        <f ca="1">OFFSET('WEO18'!$I$1,MATCH($B59,'WEO18'!$D:$D,0)-1+Growth!$V$10-1,COLUMN(AH:AH)-COLUMN($R:$R))</f>
        <v>736.91399999999999</v>
      </c>
      <c r="AI59" s="58">
        <f ca="1">OFFSET('WEO18'!$I$1,MATCH($B59,'WEO18'!$D:$D,0)-1+Growth!$V$10-1,COLUMN(AI:AI)-COLUMN($R:$R))</f>
        <v>772.86599999999999</v>
      </c>
      <c r="AJ59" s="58">
        <f ca="1">OFFSET('WEO18'!$I$1,MATCH($B59,'WEO18'!$D:$D,0)-1+Growth!$V$10-1,COLUMN(AJ:AJ)-COLUMN($R:$R))</f>
        <v>818.61300000000006</v>
      </c>
      <c r="AK59" s="58">
        <f ca="1">OFFSET('WEO18'!$I$1,MATCH($B59,'WEO18'!$D:$D,0)-1+Growth!$V$10-1,COLUMN(AK:AK)-COLUMN($R:$R))</f>
        <v>880.36</v>
      </c>
      <c r="AL59" s="58">
        <f ca="1">OFFSET('WEO18'!$I$1,MATCH($B59,'WEO18'!$D:$D,0)-1+Growth!$V$10-1,COLUMN(AL:AL)-COLUMN($R:$R))</f>
        <v>934.149</v>
      </c>
      <c r="AM59" s="58">
        <f ca="1">OFFSET('WEO18'!$I$1,MATCH($B59,'WEO18'!$D:$D,0)-1+Growth!$V$10-1,COLUMN(AM:AM)-COLUMN($R:$R))</f>
        <v>984.43700000000001</v>
      </c>
      <c r="AN59" s="58">
        <f ca="1">OFFSET('WEO18'!$I$1,MATCH($B59,'WEO18'!$D:$D,0)-1+Growth!$V$10-1,COLUMN(AN:AN)-COLUMN($R:$R))</f>
        <v>1019.129</v>
      </c>
      <c r="AO59" s="58">
        <f ca="1">OFFSET('WEO18'!$I$1,MATCH($B59,'WEO18'!$D:$D,0)-1+Growth!$V$10-1,COLUMN(AO:AO)-COLUMN($R:$R))</f>
        <v>1051.5940000000001</v>
      </c>
      <c r="AP59" s="58">
        <f ca="1">OFFSET('WEO18'!$I$1,MATCH($B59,'WEO18'!$D:$D,0)-1+Growth!$V$10-1,COLUMN(AP:AP)-COLUMN($R:$R))</f>
        <v>1085.1759999999999</v>
      </c>
      <c r="AQ59" s="58">
        <f ca="1">OFFSET('WEO18'!$I$1,MATCH($B59,'WEO18'!$D:$D,0)-1+Growth!$V$10-1,COLUMN(AQ:AQ)-COLUMN($R:$R))</f>
        <v>1129.5820000000001</v>
      </c>
      <c r="AR59" s="58">
        <f ca="1">OFFSET('WEO18'!$I$1,MATCH($B59,'WEO18'!$D:$D,0)-1+Growth!$V$10-1,COLUMN(AR:AR)-COLUMN($R:$R))</f>
        <v>1180.0940000000001</v>
      </c>
      <c r="AS59" s="58">
        <f ca="1">OFFSET('WEO18'!$I$1,MATCH($B59,'WEO18'!$D:$D,0)-1+Growth!$V$10-1,COLUMN(AS:AS)-COLUMN($R:$R))</f>
        <v>1260.8579999999999</v>
      </c>
      <c r="AT59" s="58">
        <f ca="1">OFFSET('WEO18'!$I$1,MATCH($B59,'WEO18'!$D:$D,0)-1+Growth!$V$10-1,COLUMN(AT:AT)-COLUMN($R:$R))</f>
        <v>1350.2249999999999</v>
      </c>
      <c r="AU59" s="58">
        <f ca="1">OFFSET('WEO18'!$I$1,MATCH($B59,'WEO18'!$D:$D,0)-1+Growth!$V$10-1,COLUMN(AU:AU)-COLUMN($R:$R))</f>
        <v>1446.8510000000001</v>
      </c>
      <c r="AV59" s="58">
        <f ca="1">OFFSET('WEO18'!$I$1,MATCH($B59,'WEO18'!$D:$D,0)-1+Growth!$V$10-1,COLUMN(AV:AV)-COLUMN($R:$R))</f>
        <v>1514.471</v>
      </c>
      <c r="AW59" s="58">
        <f ca="1">OFFSET('WEO18'!$I$1,MATCH($B59,'WEO18'!$D:$D,0)-1+Growth!$V$10-1,COLUMN(AW:AW)-COLUMN($R:$R))</f>
        <v>1592.424</v>
      </c>
      <c r="AX59" s="58">
        <f ca="1">OFFSET('WEO18'!$I$1,MATCH($B59,'WEO18'!$D:$D,0)-1+Growth!$V$10-1,COLUMN(AX:AX)-COLUMN($R:$R))</f>
        <v>1620.5239999999999</v>
      </c>
      <c r="AY59" s="58">
        <f ca="1">OFFSET('WEO18'!$I$1,MATCH($B59,'WEO18'!$D:$D,0)-1+Growth!$V$10-1,COLUMN(AY:AY)-COLUMN($R:$R))</f>
        <v>1656.6</v>
      </c>
      <c r="AZ59" s="58">
        <f ca="1">OFFSET('WEO18'!$I$1,MATCH($B59,'WEO18'!$D:$D,0)-1+Growth!$V$10-1,COLUMN(AZ:AZ)-COLUMN($R:$R))</f>
        <v>1711.3</v>
      </c>
      <c r="BA59" s="58">
        <f ca="1">OFFSET('WEO18'!$I$1,MATCH($B59,'WEO18'!$D:$D,0)-1+Growth!$V$10-1,COLUMN(BA:BA)-COLUMN($R:$R))</f>
        <v>1761.2</v>
      </c>
      <c r="BB59" s="58">
        <f ca="1">OFFSET('WEO18'!$I$1,MATCH($B59,'WEO18'!$D:$D,0)-1+Growth!$V$10-1,COLUMN(BB:BB)-COLUMN($R:$R))</f>
        <v>1838.2</v>
      </c>
      <c r="BC59" s="58">
        <f ca="1">OFFSET('WEO18'!$I$1,MATCH($B59,'WEO18'!$D:$D,0)-1+Growth!$V$10-1,COLUMN(BC:BC)-COLUMN($R:$R))</f>
        <v>1917.2</v>
      </c>
      <c r="BD59" s="58">
        <f ca="1">OFFSET('WEO18'!$I$1,MATCH($B59,'WEO18'!$D:$D,0)-1+Growth!$V$10-1,COLUMN(BD:BD)-COLUMN($R:$R))</f>
        <v>1998.3</v>
      </c>
    </row>
    <row r="60" spans="1:56" x14ac:dyDescent="0.2">
      <c r="B60" s="9" t="s">
        <v>29</v>
      </c>
      <c r="C60" s="72">
        <f t="shared" ca="1" si="2"/>
        <v>7.522377616083617E-2</v>
      </c>
      <c r="D60" s="63">
        <f ca="1">OFFSET(Rating!$K$1,MATCH($B60,Rating!J:J,0)-1,0)</f>
        <v>39.113999999999997</v>
      </c>
      <c r="E60" s="63">
        <f ca="1">OFFSET(Rating!$O$1,MATCH($B60,Rating!N:N,0)-1,0)</f>
        <v>552.99099999999999</v>
      </c>
      <c r="F60" s="64">
        <f ca="1">OFFSET(Rating!$S$1,MATCH($B60,Rating!R:R,0)-1,0)</f>
        <v>14137.94</v>
      </c>
      <c r="H60" s="2">
        <v>0.25</v>
      </c>
      <c r="I60" s="12">
        <v>0.03</v>
      </c>
      <c r="J60" s="11">
        <v>2.5766577055548634E-2</v>
      </c>
      <c r="K60" s="11">
        <v>1.6345653324325804E-2</v>
      </c>
      <c r="L60" s="11">
        <v>2.0661625929073058E-2</v>
      </c>
      <c r="M60" s="2">
        <v>0.27926947368421057</v>
      </c>
      <c r="N60" s="2">
        <v>0.32245818181818181</v>
      </c>
      <c r="O60" s="2">
        <v>0.46276375000000003</v>
      </c>
      <c r="P60" s="26">
        <v>-2.8979257027587489E-2</v>
      </c>
      <c r="Q60" s="26">
        <v>2.1215229534817585E-2</v>
      </c>
      <c r="R60" s="26">
        <v>-2.8915352760173069E-3</v>
      </c>
      <c r="S60" s="58">
        <f ca="1">OFFSET('WEO18'!$I$1,MATCH($B60,'WEO18'!$D:$D,0)-1+Growth!$V$10-1,COLUMN(S:S)-COLUMN($R:$R))</f>
        <v>2596.3679999999999</v>
      </c>
      <c r="T60" s="58">
        <f ca="1">OFFSET('WEO18'!$I$1,MATCH($B60,'WEO18'!$D:$D,0)-1+Growth!$V$10-1,COLUMN(T:T)-COLUMN($R:$R))</f>
        <v>2674.259</v>
      </c>
      <c r="U60" s="58">
        <f ca="1">OFFSET('WEO18'!$I$1,MATCH($B60,'WEO18'!$D:$D,0)-1+Growth!$V$10-1,COLUMN(U:U)-COLUMN($R:$R))</f>
        <v>2845.4119999999998</v>
      </c>
      <c r="V60" s="58">
        <f ca="1">OFFSET('WEO18'!$I$1,MATCH($B60,'WEO18'!$D:$D,0)-1+Growth!$V$10-1,COLUMN(V:V)-COLUMN($R:$R))</f>
        <v>2999.0639999999999</v>
      </c>
      <c r="W60" s="58">
        <f ca="1">OFFSET('WEO18'!$I$1,MATCH($B60,'WEO18'!$D:$D,0)-1+Growth!$V$10-1,COLUMN(W:W)-COLUMN($R:$R))</f>
        <v>3167.0120000000002</v>
      </c>
      <c r="X60" s="58">
        <f ca="1">OFFSET('WEO18'!$I$1,MATCH($B60,'WEO18'!$D:$D,0)-1+Growth!$V$10-1,COLUMN(X:X)-COLUMN($R:$R))</f>
        <v>3344.364</v>
      </c>
      <c r="Y60" s="58">
        <f ca="1">OFFSET('WEO18'!$I$1,MATCH($B60,'WEO18'!$D:$D,0)-1+Growth!$V$10-1,COLUMN(Y:Y)-COLUMN($R:$R))</f>
        <v>3337.6759999999999</v>
      </c>
      <c r="Z60" s="58">
        <f ca="1">OFFSET('WEO18'!$I$1,MATCH($B60,'WEO18'!$D:$D,0)-1+Growth!$V$10-1,COLUMN(Z:Z)-COLUMN($R:$R))</f>
        <v>3314.3119999999999</v>
      </c>
      <c r="AA60" s="58">
        <f ca="1">OFFSET('WEO18'!$I$1,MATCH($B60,'WEO18'!$D:$D,0)-1+Growth!$V$10-1,COLUMN(AA:AA)-COLUMN($R:$R))</f>
        <v>3251.34</v>
      </c>
      <c r="AB60" s="58">
        <f ca="1">OFFSET('WEO18'!$I$1,MATCH($B60,'WEO18'!$D:$D,0)-1+Growth!$V$10-1,COLUMN(AB:AB)-COLUMN($R:$R))</f>
        <v>3407.404</v>
      </c>
      <c r="AC60" s="58">
        <f ca="1">OFFSET('WEO18'!$I$1,MATCH($B60,'WEO18'!$D:$D,0)-1+Growth!$V$10-1,COLUMN(AC:AC)-COLUMN($R:$R))</f>
        <v>3434.663</v>
      </c>
      <c r="AD60" s="58">
        <f ca="1">OFFSET('WEO18'!$I$1,MATCH($B60,'WEO18'!$D:$D,0)-1+Growth!$V$10-1,COLUMN(AD:AD)-COLUMN($R:$R))</f>
        <v>3393.4479999999999</v>
      </c>
      <c r="AE60" s="58">
        <f ca="1">OFFSET('WEO18'!$I$1,MATCH($B60,'WEO18'!$D:$D,0)-1+Growth!$V$10-1,COLUMN(AE:AE)-COLUMN($R:$R))</f>
        <v>3447.7429999999999</v>
      </c>
      <c r="AF60" s="58">
        <f ca="1">OFFSET('WEO18'!$I$1,MATCH($B60,'WEO18'!$D:$D,0)-1+Growth!$V$10-1,COLUMN(AF:AF)-COLUMN($R:$R))</f>
        <v>3375.2539999999999</v>
      </c>
      <c r="AG60" s="58">
        <f ca="1">OFFSET('WEO18'!$I$1,MATCH($B60,'WEO18'!$D:$D,0)-1+Growth!$V$10-1,COLUMN(AG:AG)-COLUMN($R:$R))</f>
        <v>3344.877</v>
      </c>
      <c r="AH60" s="58">
        <f ca="1">OFFSET('WEO18'!$I$1,MATCH($B60,'WEO18'!$D:$D,0)-1+Growth!$V$10-1,COLUMN(AH:AH)-COLUMN($R:$R))</f>
        <v>3473.578</v>
      </c>
      <c r="AI60" s="58">
        <f ca="1">OFFSET('WEO18'!$I$1,MATCH($B60,'WEO18'!$D:$D,0)-1+Growth!$V$10-1,COLUMN(AI:AI)-COLUMN($R:$R))</f>
        <v>3605.5740000000001</v>
      </c>
      <c r="AJ60" s="58">
        <f ca="1">OFFSET('WEO18'!$I$1,MATCH($B60,'WEO18'!$D:$D,0)-1+Growth!$V$10-1,COLUMN(AJ:AJ)-COLUMN($R:$R))</f>
        <v>3645.2350000000001</v>
      </c>
      <c r="AK60" s="58">
        <f ca="1">OFFSET('WEO18'!$I$1,MATCH($B60,'WEO18'!$D:$D,0)-1+Growth!$V$10-1,COLUMN(AK:AK)-COLUMN($R:$R))</f>
        <v>3831.0509999999999</v>
      </c>
      <c r="AL60" s="58">
        <f ca="1">OFFSET('WEO18'!$I$1,MATCH($B60,'WEO18'!$D:$D,0)-1+Growth!$V$10-1,COLUMN(AL:AL)-COLUMN($R:$R))</f>
        <v>3953.645</v>
      </c>
      <c r="AM60" s="58">
        <f ca="1">OFFSET('WEO18'!$I$1,MATCH($B60,'WEO18'!$D:$D,0)-1+Growth!$V$10-1,COLUMN(AM:AM)-COLUMN($R:$R))</f>
        <v>4103.8829999999998</v>
      </c>
      <c r="AN60" s="58">
        <f ca="1">OFFSET('WEO18'!$I$1,MATCH($B60,'WEO18'!$D:$D,0)-1+Growth!$V$10-1,COLUMN(AN:AN)-COLUMN($R:$R))</f>
        <v>4227</v>
      </c>
      <c r="AO60" s="58">
        <f ca="1">OFFSET('WEO18'!$I$1,MATCH($B60,'WEO18'!$D:$D,0)-1+Growth!$V$10-1,COLUMN(AO:AO)-COLUMN($R:$R))</f>
        <v>4463.7120000000004</v>
      </c>
      <c r="AP60" s="58">
        <f ca="1">OFFSET('WEO18'!$I$1,MATCH($B60,'WEO18'!$D:$D,0)-1+Growth!$V$10-1,COLUMN(AP:AP)-COLUMN($R:$R))</f>
        <v>4785.0990000000002</v>
      </c>
      <c r="AQ60" s="58">
        <f ca="1">OFFSET('WEO18'!$I$1,MATCH($B60,'WEO18'!$D:$D,0)-1+Growth!$V$10-1,COLUMN(AQ:AQ)-COLUMN($R:$R))</f>
        <v>4990.8590000000004</v>
      </c>
      <c r="AR60" s="58">
        <f ca="1">OFFSET('WEO18'!$I$1,MATCH($B60,'WEO18'!$D:$D,0)-1+Growth!$V$10-1,COLUMN(AR:AR)-COLUMN($R:$R))</f>
        <v>5285.3190000000004</v>
      </c>
      <c r="AS60" s="58">
        <f ca="1">OFFSET('WEO18'!$I$1,MATCH($B60,'WEO18'!$D:$D,0)-1+Growth!$V$10-1,COLUMN(AS:AS)-COLUMN($R:$R))</f>
        <v>5374.35</v>
      </c>
      <c r="AT60" s="58">
        <f ca="1">OFFSET('WEO18'!$I$1,MATCH($B60,'WEO18'!$D:$D,0)-1+Growth!$V$10-1,COLUMN(AT:AT)-COLUMN($R:$R))</f>
        <v>5555.62</v>
      </c>
      <c r="AU60" s="58">
        <f ca="1">OFFSET('WEO18'!$I$1,MATCH($B60,'WEO18'!$D:$D,0)-1+Growth!$V$10-1,COLUMN(AU:AU)-COLUMN($R:$R))</f>
        <v>5686.74</v>
      </c>
      <c r="AV60" s="58">
        <f ca="1">OFFSET('WEO18'!$I$1,MATCH($B60,'WEO18'!$D:$D,0)-1+Growth!$V$10-1,COLUMN(AV:AV)-COLUMN($R:$R))</f>
        <v>5779.5609999999997</v>
      </c>
      <c r="AW60" s="58">
        <f ca="1">OFFSET('WEO18'!$I$1,MATCH($B60,'WEO18'!$D:$D,0)-1+Growth!$V$10-1,COLUMN(AW:AW)-COLUMN($R:$R))</f>
        <v>5988.5559999999996</v>
      </c>
      <c r="AX60" s="58">
        <f ca="1">OFFSET('WEO18'!$I$1,MATCH($B60,'WEO18'!$D:$D,0)-1+Growth!$V$10-1,COLUMN(AX:AX)-COLUMN($R:$R))</f>
        <v>6157.6180000000004</v>
      </c>
      <c r="AY60" s="58">
        <f ca="1">OFFSET('WEO18'!$I$1,MATCH($B60,'WEO18'!$D:$D,0)-1+Growth!$V$10-1,COLUMN(AY:AY)-COLUMN($R:$R))</f>
        <v>6366.4189999999999</v>
      </c>
      <c r="AZ60" s="58">
        <f ca="1">OFFSET('WEO18'!$I$1,MATCH($B60,'WEO18'!$D:$D,0)-1+Growth!$V$10-1,COLUMN(AZ:AZ)-COLUMN($R:$R))</f>
        <v>6544.6790000000001</v>
      </c>
      <c r="BA60" s="58">
        <f ca="1">OFFSET('WEO18'!$I$1,MATCH($B60,'WEO18'!$D:$D,0)-1+Growth!$V$10-1,COLUMN(BA:BA)-COLUMN($R:$R))</f>
        <v>6793.3760000000002</v>
      </c>
      <c r="BB60" s="58">
        <f ca="1">OFFSET('WEO18'!$I$1,MATCH($B60,'WEO18'!$D:$D,0)-1+Growth!$V$10-1,COLUMN(BB:BB)-COLUMN($R:$R))</f>
        <v>7044.7309999999998</v>
      </c>
      <c r="BC60" s="58">
        <f ca="1">OFFSET('WEO18'!$I$1,MATCH($B60,'WEO18'!$D:$D,0)-1+Growth!$V$10-1,COLUMN(BC:BC)-COLUMN($R:$R))</f>
        <v>7277.2079999999996</v>
      </c>
      <c r="BD60" s="58">
        <f ca="1">OFFSET('WEO18'!$I$1,MATCH($B60,'WEO18'!$D:$D,0)-1+Growth!$V$10-1,COLUMN(BD:BD)-COLUMN($R:$R))</f>
        <v>7421.7269999999999</v>
      </c>
    </row>
    <row r="61" spans="1:56" x14ac:dyDescent="0.2">
      <c r="B61" s="9" t="s">
        <v>202</v>
      </c>
      <c r="C61" s="72">
        <f t="shared" ca="1" si="2"/>
        <v>0.10638003000065219</v>
      </c>
      <c r="D61" s="63">
        <f ca="1">OFFSET(Rating!$K$1,MATCH($B61,Rating!J:J,0)-1,0)</f>
        <v>33.179000000000002</v>
      </c>
      <c r="E61" s="63">
        <f ca="1">OFFSET(Rating!$O$1,MATCH($B61,Rating!N:N,0)-1,0)</f>
        <v>259.44600000000003</v>
      </c>
      <c r="F61" s="64">
        <f ca="1">OFFSET(Rating!$S$1,MATCH($B61,Rating!R:R,0)-1,0)</f>
        <v>7819.5910000000003</v>
      </c>
      <c r="H61" s="2">
        <v>0.25</v>
      </c>
      <c r="I61" s="12">
        <v>0.03</v>
      </c>
      <c r="J61" s="11">
        <v>1.9518911045883103E-2</v>
      </c>
      <c r="K61" s="11">
        <v>1.3190718714157335E-2</v>
      </c>
      <c r="L61" s="11">
        <v>1.1577074442957969E-2</v>
      </c>
      <c r="M61" s="2">
        <v>0.26023789473684217</v>
      </c>
      <c r="N61" s="2">
        <v>0.28678090909090909</v>
      </c>
      <c r="O61" s="2">
        <v>0.33738375000000004</v>
      </c>
      <c r="P61" s="26">
        <v>-9.9021860147504963E-3</v>
      </c>
      <c r="Q61" s="26">
        <v>3.5834390818917511E-2</v>
      </c>
      <c r="R61" s="26">
        <v>1.7576022896567747E-2</v>
      </c>
      <c r="S61" s="58">
        <f ca="1">OFFSET('WEO18'!$I$1,MATCH($B61,'WEO18'!$D:$D,0)-1+Growth!$V$10-1,COLUMN(S:S)-COLUMN($R:$R))</f>
        <v>235.64400000000001</v>
      </c>
      <c r="T61" s="58">
        <f ca="1">OFFSET('WEO18'!$I$1,MATCH($B61,'WEO18'!$D:$D,0)-1+Growth!$V$10-1,COLUMN(T:T)-COLUMN($R:$R))</f>
        <v>229.12899999999999</v>
      </c>
      <c r="U61" s="58">
        <f ca="1">OFFSET('WEO18'!$I$1,MATCH($B61,'WEO18'!$D:$D,0)-1+Growth!$V$10-1,COLUMN(U:U)-COLUMN($R:$R))</f>
        <v>251.16800000000001</v>
      </c>
      <c r="V61" s="58">
        <f ca="1">OFFSET('WEO18'!$I$1,MATCH($B61,'WEO18'!$D:$D,0)-1+Growth!$V$10-1,COLUMN(V:V)-COLUMN($R:$R))</f>
        <v>249.76900000000001</v>
      </c>
      <c r="W61" s="58">
        <f ca="1">OFFSET('WEO18'!$I$1,MATCH($B61,'WEO18'!$D:$D,0)-1+Growth!$V$10-1,COLUMN(W:W)-COLUMN($R:$R))</f>
        <v>260.60199999999998</v>
      </c>
      <c r="X61" s="58">
        <f ca="1">OFFSET('WEO18'!$I$1,MATCH($B61,'WEO18'!$D:$D,0)-1+Growth!$V$10-1,COLUMN(X:X)-COLUMN($R:$R))</f>
        <v>277.08199999999999</v>
      </c>
      <c r="Y61" s="58">
        <f ca="1">OFFSET('WEO18'!$I$1,MATCH($B61,'WEO18'!$D:$D,0)-1+Growth!$V$10-1,COLUMN(Y:Y)-COLUMN($R:$R))</f>
        <v>300.08100000000002</v>
      </c>
      <c r="Z61" s="58">
        <f ca="1">OFFSET('WEO18'!$I$1,MATCH($B61,'WEO18'!$D:$D,0)-1+Growth!$V$10-1,COLUMN(Z:Z)-COLUMN($R:$R))</f>
        <v>292.44600000000003</v>
      </c>
      <c r="AA61" s="58">
        <f ca="1">OFFSET('WEO18'!$I$1,MATCH($B61,'WEO18'!$D:$D,0)-1+Growth!$V$10-1,COLUMN(AA:AA)-COLUMN($R:$R))</f>
        <v>322.90300000000002</v>
      </c>
      <c r="AB61" s="58">
        <f ca="1">OFFSET('WEO18'!$I$1,MATCH($B61,'WEO18'!$D:$D,0)-1+Growth!$V$10-1,COLUMN(AB:AB)-COLUMN($R:$R))</f>
        <v>330.54300000000001</v>
      </c>
      <c r="AC61" s="58">
        <f ca="1">OFFSET('WEO18'!$I$1,MATCH($B61,'WEO18'!$D:$D,0)-1+Growth!$V$10-1,COLUMN(AC:AC)-COLUMN($R:$R))</f>
        <v>343.87900000000002</v>
      </c>
      <c r="AD61" s="58">
        <f ca="1">OFFSET('WEO18'!$I$1,MATCH($B61,'WEO18'!$D:$D,0)-1+Growth!$V$10-1,COLUMN(AD:AD)-COLUMN($R:$R))</f>
        <v>368.69400000000002</v>
      </c>
      <c r="AE61" s="58">
        <f ca="1">OFFSET('WEO18'!$I$1,MATCH($B61,'WEO18'!$D:$D,0)-1+Growth!$V$10-1,COLUMN(AE:AE)-COLUMN($R:$R))</f>
        <v>360.96</v>
      </c>
      <c r="AF61" s="58">
        <f ca="1">OFFSET('WEO18'!$I$1,MATCH($B61,'WEO18'!$D:$D,0)-1+Growth!$V$10-1,COLUMN(AF:AF)-COLUMN($R:$R))</f>
        <v>358.286</v>
      </c>
      <c r="AG61" s="58">
        <f ca="1">OFFSET('WEO18'!$I$1,MATCH($B61,'WEO18'!$D:$D,0)-1+Growth!$V$10-1,COLUMN(AG:AG)-COLUMN($R:$R))</f>
        <v>396.22199999999998</v>
      </c>
      <c r="AH61" s="58">
        <f ca="1">OFFSET('WEO18'!$I$1,MATCH($B61,'WEO18'!$D:$D,0)-1+Growth!$V$10-1,COLUMN(AH:AH)-COLUMN($R:$R))</f>
        <v>374.80399999999997</v>
      </c>
      <c r="AI61" s="58">
        <f ca="1">OFFSET('WEO18'!$I$1,MATCH($B61,'WEO18'!$D:$D,0)-1+Growth!$V$10-1,COLUMN(AI:AI)-COLUMN($R:$R))</f>
        <v>421.178</v>
      </c>
      <c r="AJ61" s="58">
        <f ca="1">OFFSET('WEO18'!$I$1,MATCH($B61,'WEO18'!$D:$D,0)-1+Growth!$V$10-1,COLUMN(AJ:AJ)-COLUMN($R:$R))</f>
        <v>414.60500000000002</v>
      </c>
      <c r="AK61" s="58">
        <f ca="1">OFFSET('WEO18'!$I$1,MATCH($B61,'WEO18'!$D:$D,0)-1+Growth!$V$10-1,COLUMN(AK:AK)-COLUMN($R:$R))</f>
        <v>444.61599999999999</v>
      </c>
      <c r="AL61" s="58">
        <f ca="1">OFFSET('WEO18'!$I$1,MATCH($B61,'WEO18'!$D:$D,0)-1+Growth!$V$10-1,COLUMN(AL:AL)-COLUMN($R:$R))</f>
        <v>449.42399999999998</v>
      </c>
      <c r="AM61" s="58">
        <f ca="1">OFFSET('WEO18'!$I$1,MATCH($B61,'WEO18'!$D:$D,0)-1+Growth!$V$10-1,COLUMN(AM:AM)-COLUMN($R:$R))</f>
        <v>458.02100000000002</v>
      </c>
      <c r="AN61" s="58">
        <f ca="1">OFFSET('WEO18'!$I$1,MATCH($B61,'WEO18'!$D:$D,0)-1+Growth!$V$10-1,COLUMN(AN:AN)-COLUMN($R:$R))</f>
        <v>491.548</v>
      </c>
      <c r="AO61" s="58">
        <f ca="1">OFFSET('WEO18'!$I$1,MATCH($B61,'WEO18'!$D:$D,0)-1+Growth!$V$10-1,COLUMN(AO:AO)-COLUMN($R:$R))</f>
        <v>506.89100000000002</v>
      </c>
      <c r="AP61" s="58">
        <f ca="1">OFFSET('WEO18'!$I$1,MATCH($B61,'WEO18'!$D:$D,0)-1+Growth!$V$10-1,COLUMN(AP:AP)-COLUMN($R:$R))</f>
        <v>537.10799999999995</v>
      </c>
      <c r="AQ61" s="58">
        <f ca="1">OFFSET('WEO18'!$I$1,MATCH($B61,'WEO18'!$D:$D,0)-1+Growth!$V$10-1,COLUMN(AQ:AQ)-COLUMN($R:$R))</f>
        <v>562.87300000000005</v>
      </c>
      <c r="AR61" s="58">
        <f ca="1">OFFSET('WEO18'!$I$1,MATCH($B61,'WEO18'!$D:$D,0)-1+Growth!$V$10-1,COLUMN(AR:AR)-COLUMN($R:$R))</f>
        <v>581.40099999999995</v>
      </c>
      <c r="AS61" s="58">
        <f ca="1">OFFSET('WEO18'!$I$1,MATCH($B61,'WEO18'!$D:$D,0)-1+Growth!$V$10-1,COLUMN(AS:AS)-COLUMN($R:$R))</f>
        <v>625.44000000000005</v>
      </c>
      <c r="AT61" s="58">
        <f ca="1">OFFSET('WEO18'!$I$1,MATCH($B61,'WEO18'!$D:$D,0)-1+Growth!$V$10-1,COLUMN(AT:AT)-COLUMN($R:$R))</f>
        <v>647.53</v>
      </c>
      <c r="AU61" s="58">
        <f ca="1">OFFSET('WEO18'!$I$1,MATCH($B61,'WEO18'!$D:$D,0)-1+Growth!$V$10-1,COLUMN(AU:AU)-COLUMN($R:$R))</f>
        <v>685.88499999999999</v>
      </c>
      <c r="AV61" s="58">
        <f ca="1">OFFSET('WEO18'!$I$1,MATCH($B61,'WEO18'!$D:$D,0)-1+Growth!$V$10-1,COLUMN(AV:AV)-COLUMN($R:$R))</f>
        <v>714.99199999999996</v>
      </c>
      <c r="AW61" s="58">
        <f ca="1">OFFSET('WEO18'!$I$1,MATCH($B61,'WEO18'!$D:$D,0)-1+Growth!$V$10-1,COLUMN(AW:AW)-COLUMN($R:$R))</f>
        <v>742.274</v>
      </c>
      <c r="AX61" s="58">
        <f ca="1">OFFSET('WEO18'!$I$1,MATCH($B61,'WEO18'!$D:$D,0)-1+Growth!$V$10-1,COLUMN(AX:AX)-COLUMN($R:$R))</f>
        <v>781.21199999999999</v>
      </c>
      <c r="AY61" s="58">
        <f ca="1">OFFSET('WEO18'!$I$1,MATCH($B61,'WEO18'!$D:$D,0)-1+Growth!$V$10-1,COLUMN(AY:AY)-COLUMN($R:$R))</f>
        <v>804.726</v>
      </c>
      <c r="AZ61" s="58">
        <f ca="1">OFFSET('WEO18'!$I$1,MATCH($B61,'WEO18'!$D:$D,0)-1+Growth!$V$10-1,COLUMN(AZ:AZ)-COLUMN($R:$R))</f>
        <v>841.22400000000005</v>
      </c>
      <c r="BA61" s="58">
        <f ca="1">OFFSET('WEO18'!$I$1,MATCH($B61,'WEO18'!$D:$D,0)-1+Growth!$V$10-1,COLUMN(BA:BA)-COLUMN($R:$R))</f>
        <v>863.68</v>
      </c>
      <c r="BB61" s="58">
        <f ca="1">OFFSET('WEO18'!$I$1,MATCH($B61,'WEO18'!$D:$D,0)-1+Growth!$V$10-1,COLUMN(BB:BB)-COLUMN($R:$R))</f>
        <v>902.97299999999996</v>
      </c>
      <c r="BC61" s="58">
        <f ca="1">OFFSET('WEO18'!$I$1,MATCH($B61,'WEO18'!$D:$D,0)-1+Growth!$V$10-1,COLUMN(BC:BC)-COLUMN($R:$R))</f>
        <v>914.01199999999994</v>
      </c>
      <c r="BD61" s="58">
        <f ca="1">OFFSET('WEO18'!$I$1,MATCH($B61,'WEO18'!$D:$D,0)-1+Growth!$V$10-1,COLUMN(BD:BD)-COLUMN($R:$R))</f>
        <v>952.577</v>
      </c>
    </row>
    <row r="62" spans="1:56" x14ac:dyDescent="0.2">
      <c r="B62" s="9" t="s">
        <v>122</v>
      </c>
      <c r="C62" s="72">
        <f t="shared" ca="1" si="2"/>
        <v>0.1025670794633643</v>
      </c>
      <c r="D62" s="63">
        <f ca="1">OFFSET(Rating!$K$1,MATCH($B62,Rating!J:J,0)-1,0)</f>
        <v>10.997999999999999</v>
      </c>
      <c r="E62" s="63">
        <f ca="1">OFFSET(Rating!$O$1,MATCH($B62,Rating!N:N,0)-1,0)</f>
        <v>124.873</v>
      </c>
      <c r="F62" s="64">
        <f ca="1">OFFSET(Rating!$S$1,MATCH($B62,Rating!R:R,0)-1,0)</f>
        <v>11354.456</v>
      </c>
      <c r="H62" s="2">
        <v>0.25</v>
      </c>
      <c r="I62" s="12">
        <v>0.03</v>
      </c>
      <c r="J62" s="11">
        <v>2.1268702023878649E-2</v>
      </c>
      <c r="K62" s="11">
        <v>1.0241918136105088E-2</v>
      </c>
      <c r="L62" s="11">
        <v>1.2381027207324813E-2</v>
      </c>
      <c r="M62" s="2">
        <v>0.25985631578947366</v>
      </c>
      <c r="N62" s="2">
        <v>0.24197272727272734</v>
      </c>
      <c r="O62" s="2">
        <v>0.23155624999999996</v>
      </c>
      <c r="P62" s="26">
        <v>-3.3179565346895847E-3</v>
      </c>
      <c r="Q62" s="26">
        <v>3.9636336759371213E-2</v>
      </c>
      <c r="R62" s="26">
        <v>-3.7046869286069392E-3</v>
      </c>
      <c r="S62" s="58">
        <f ca="1">OFFSET('WEO18'!$I$1,MATCH($B62,'WEO18'!$D:$D,0)-1+Growth!$V$10-1,COLUMN(S:S)-COLUMN($R:$R))</f>
        <v>14.28</v>
      </c>
      <c r="T62" s="58">
        <f ca="1">OFFSET('WEO18'!$I$1,MATCH($B62,'WEO18'!$D:$D,0)-1+Growth!$V$10-1,COLUMN(T:T)-COLUMN($R:$R))</f>
        <v>15.068</v>
      </c>
      <c r="U62" s="58">
        <f ca="1">OFFSET('WEO18'!$I$1,MATCH($B62,'WEO18'!$D:$D,0)-1+Growth!$V$10-1,COLUMN(U:U)-COLUMN($R:$R))</f>
        <v>14.996</v>
      </c>
      <c r="V62" s="58">
        <f ca="1">OFFSET('WEO18'!$I$1,MATCH($B62,'WEO18'!$D:$D,0)-1+Growth!$V$10-1,COLUMN(V:V)-COLUMN($R:$R))</f>
        <v>15.696999999999999</v>
      </c>
      <c r="W62" s="58">
        <f ca="1">OFFSET('WEO18'!$I$1,MATCH($B62,'WEO18'!$D:$D,0)-1+Growth!$V$10-1,COLUMN(W:W)-COLUMN($R:$R))</f>
        <v>16.596</v>
      </c>
      <c r="X62" s="58">
        <f ca="1">OFFSET('WEO18'!$I$1,MATCH($B62,'WEO18'!$D:$D,0)-1+Growth!$V$10-1,COLUMN(X:X)-COLUMN($R:$R))</f>
        <v>17.536999999999999</v>
      </c>
      <c r="Y62" s="58">
        <f ca="1">OFFSET('WEO18'!$I$1,MATCH($B62,'WEO18'!$D:$D,0)-1+Growth!$V$10-1,COLUMN(Y:Y)-COLUMN($R:$R))</f>
        <v>17.282</v>
      </c>
      <c r="Z62" s="58">
        <f ca="1">OFFSET('WEO18'!$I$1,MATCH($B62,'WEO18'!$D:$D,0)-1+Growth!$V$10-1,COLUMN(Z:Z)-COLUMN($R:$R))</f>
        <v>18.440000000000001</v>
      </c>
      <c r="AA62" s="58">
        <f ca="1">OFFSET('WEO18'!$I$1,MATCH($B62,'WEO18'!$D:$D,0)-1+Growth!$V$10-1,COLUMN(AA:AA)-COLUMN($R:$R))</f>
        <v>18.452999999999999</v>
      </c>
      <c r="AB62" s="58">
        <f ca="1">OFFSET('WEO18'!$I$1,MATCH($B62,'WEO18'!$D:$D,0)-1+Growth!$V$10-1,COLUMN(AB:AB)-COLUMN($R:$R))</f>
        <v>18.928999999999998</v>
      </c>
      <c r="AC62" s="58">
        <f ca="1">OFFSET('WEO18'!$I$1,MATCH($B62,'WEO18'!$D:$D,0)-1+Growth!$V$10-1,COLUMN(AC:AC)-COLUMN($R:$R))</f>
        <v>20.268000000000001</v>
      </c>
      <c r="AD62" s="58">
        <f ca="1">OFFSET('WEO18'!$I$1,MATCH($B62,'WEO18'!$D:$D,0)-1+Growth!$V$10-1,COLUMN(AD:AD)-COLUMN($R:$R))</f>
        <v>21.106999999999999</v>
      </c>
      <c r="AE62" s="58">
        <f ca="1">OFFSET('WEO18'!$I$1,MATCH($B62,'WEO18'!$D:$D,0)-1+Growth!$V$10-1,COLUMN(AE:AE)-COLUMN($R:$R))</f>
        <v>22.797999999999998</v>
      </c>
      <c r="AF62" s="58">
        <f ca="1">OFFSET('WEO18'!$I$1,MATCH($B62,'WEO18'!$D:$D,0)-1+Growth!$V$10-1,COLUMN(AF:AF)-COLUMN($R:$R))</f>
        <v>23.361999999999998</v>
      </c>
      <c r="AG62" s="58">
        <f ca="1">OFFSET('WEO18'!$I$1,MATCH($B62,'WEO18'!$D:$D,0)-1+Growth!$V$10-1,COLUMN(AG:AG)-COLUMN($R:$R))</f>
        <v>24.21</v>
      </c>
      <c r="AH62" s="58">
        <f ca="1">OFFSET('WEO18'!$I$1,MATCH($B62,'WEO18'!$D:$D,0)-1+Growth!$V$10-1,COLUMN(AH:AH)-COLUMN($R:$R))</f>
        <v>24.856999999999999</v>
      </c>
      <c r="AI62" s="58">
        <f ca="1">OFFSET('WEO18'!$I$1,MATCH($B62,'WEO18'!$D:$D,0)-1+Growth!$V$10-1,COLUMN(AI:AI)-COLUMN($R:$R))</f>
        <v>26.56</v>
      </c>
      <c r="AJ62" s="58">
        <f ca="1">OFFSET('WEO18'!$I$1,MATCH($B62,'WEO18'!$D:$D,0)-1+Growth!$V$10-1,COLUMN(AJ:AJ)-COLUMN($R:$R))</f>
        <v>28.081</v>
      </c>
      <c r="AK62" s="58">
        <f ca="1">OFFSET('WEO18'!$I$1,MATCH($B62,'WEO18'!$D:$D,0)-1+Growth!$V$10-1,COLUMN(AK:AK)-COLUMN($R:$R))</f>
        <v>29.475000000000001</v>
      </c>
      <c r="AL62" s="58">
        <f ca="1">OFFSET('WEO18'!$I$1,MATCH($B62,'WEO18'!$D:$D,0)-1+Growth!$V$10-1,COLUMN(AL:AL)-COLUMN($R:$R))</f>
        <v>31.248000000000001</v>
      </c>
      <c r="AM62" s="58">
        <f ca="1">OFFSET('WEO18'!$I$1,MATCH($B62,'WEO18'!$D:$D,0)-1+Growth!$V$10-1,COLUMN(AM:AM)-COLUMN($R:$R))</f>
        <v>32.591999999999999</v>
      </c>
      <c r="AN62" s="58">
        <f ca="1">OFFSET('WEO18'!$I$1,MATCH($B62,'WEO18'!$D:$D,0)-1+Growth!$V$10-1,COLUMN(AN:AN)-COLUMN($R:$R))</f>
        <v>34.171999999999997</v>
      </c>
      <c r="AO62" s="58">
        <f ca="1">OFFSET('WEO18'!$I$1,MATCH($B62,'WEO18'!$D:$D,0)-1+Growth!$V$10-1,COLUMN(AO:AO)-COLUMN($R:$R))</f>
        <v>34.753</v>
      </c>
      <c r="AP62" s="58">
        <f ca="1">OFFSET('WEO18'!$I$1,MATCH($B62,'WEO18'!$D:$D,0)-1+Growth!$V$10-1,COLUMN(AP:AP)-COLUMN($R:$R))</f>
        <v>36.654000000000003</v>
      </c>
      <c r="AQ62" s="58">
        <f ca="1">OFFSET('WEO18'!$I$1,MATCH($B62,'WEO18'!$D:$D,0)-1+Growth!$V$10-1,COLUMN(AQ:AQ)-COLUMN($R:$R))</f>
        <v>38.838999999999999</v>
      </c>
      <c r="AR62" s="58">
        <f ca="1">OFFSET('WEO18'!$I$1,MATCH($B62,'WEO18'!$D:$D,0)-1+Growth!$V$10-1,COLUMN(AR:AR)-COLUMN($R:$R))</f>
        <v>40.392000000000003</v>
      </c>
      <c r="AS62" s="58">
        <f ca="1">OFFSET('WEO18'!$I$1,MATCH($B62,'WEO18'!$D:$D,0)-1+Growth!$V$10-1,COLUMN(AS:AS)-COLUMN($R:$R))</f>
        <v>42.676000000000002</v>
      </c>
      <c r="AT62" s="58">
        <f ca="1">OFFSET('WEO18'!$I$1,MATCH($B62,'WEO18'!$D:$D,0)-1+Growth!$V$10-1,COLUMN(AT:AT)-COLUMN($R:$R))</f>
        <v>45.344999999999999</v>
      </c>
      <c r="AU62" s="58">
        <f ca="1">OFFSET('WEO18'!$I$1,MATCH($B62,'WEO18'!$D:$D,0)-1+Growth!$V$10-1,COLUMN(AU:AU)-COLUMN($R:$R))</f>
        <v>47.366999999999997</v>
      </c>
      <c r="AV62" s="58">
        <f ca="1">OFFSET('WEO18'!$I$1,MATCH($B62,'WEO18'!$D:$D,0)-1+Growth!$V$10-1,COLUMN(AV:AV)-COLUMN($R:$R))</f>
        <v>48.841999999999999</v>
      </c>
      <c r="AW62" s="58">
        <f ca="1">OFFSET('WEO18'!$I$1,MATCH($B62,'WEO18'!$D:$D,0)-1+Growth!$V$10-1,COLUMN(AW:AW)-COLUMN($R:$R))</f>
        <v>50.104999999999997</v>
      </c>
      <c r="AX62" s="58">
        <f ca="1">OFFSET('WEO18'!$I$1,MATCH($B62,'WEO18'!$D:$D,0)-1+Growth!$V$10-1,COLUMN(AX:AX)-COLUMN($R:$R))</f>
        <v>49.143999999999998</v>
      </c>
      <c r="AY62" s="58">
        <f ca="1">OFFSET('WEO18'!$I$1,MATCH($B62,'WEO18'!$D:$D,0)-1+Growth!$V$10-1,COLUMN(AY:AY)-COLUMN($R:$R))</f>
        <v>51.061</v>
      </c>
      <c r="AZ62" s="58">
        <f ca="1">OFFSET('WEO18'!$I$1,MATCH($B62,'WEO18'!$D:$D,0)-1+Growth!$V$10-1,COLUMN(AZ:AZ)-COLUMN($R:$R))</f>
        <v>52.31</v>
      </c>
      <c r="BA62" s="58">
        <f ca="1">OFFSET('WEO18'!$I$1,MATCH($B62,'WEO18'!$D:$D,0)-1+Growth!$V$10-1,COLUMN(BA:BA)-COLUMN($R:$R))</f>
        <v>53.49</v>
      </c>
      <c r="BB62" s="58">
        <f ca="1">OFFSET('WEO18'!$I$1,MATCH($B62,'WEO18'!$D:$D,0)-1+Growth!$V$10-1,COLUMN(BB:BB)-COLUMN($R:$R))</f>
        <v>54.078000000000003</v>
      </c>
      <c r="BC62" s="58">
        <f ca="1">OFFSET('WEO18'!$I$1,MATCH($B62,'WEO18'!$D:$D,0)-1+Growth!$V$10-1,COLUMN(BC:BC)-COLUMN($R:$R))</f>
        <v>54.619</v>
      </c>
      <c r="BD62" s="58">
        <f ca="1">OFFSET('WEO18'!$I$1,MATCH($B62,'WEO18'!$D:$D,0)-1+Growth!$V$10-1,COLUMN(BD:BD)-COLUMN($R:$R))</f>
        <v>55.656999999999996</v>
      </c>
    </row>
    <row r="63" spans="1:56" x14ac:dyDescent="0.2">
      <c r="B63" s="9" t="s">
        <v>28</v>
      </c>
      <c r="C63" s="72">
        <f t="shared" ca="1" si="2"/>
        <v>5.0676849781977527E-2</v>
      </c>
      <c r="D63" s="63">
        <f ca="1">OFFSET(Rating!$K$1,MATCH($B63,Rating!J:J,0)-1,0)</f>
        <v>30.77</v>
      </c>
      <c r="E63" s="63">
        <f ca="1">OFFSET(Rating!$O$1,MATCH($B63,Rating!N:N,0)-1,0)</f>
        <v>1614.3879999999999</v>
      </c>
      <c r="F63" s="64">
        <f ca="1">OFFSET(Rating!$S$1,MATCH($B63,Rating!R:R,0)-1,0)</f>
        <v>52465.665999999997</v>
      </c>
      <c r="H63" s="2">
        <v>0.25</v>
      </c>
      <c r="I63" s="12">
        <v>0.03</v>
      </c>
      <c r="J63" s="11">
        <v>4.187855410961272E-2</v>
      </c>
      <c r="K63" s="11">
        <v>2.8824170646645886E-2</v>
      </c>
      <c r="L63" s="11">
        <v>2.4577988058593903E-2</v>
      </c>
      <c r="M63" s="2">
        <v>0.20704263157894739</v>
      </c>
      <c r="N63" s="2">
        <v>0.22489000000000001</v>
      </c>
      <c r="O63" s="2">
        <v>0.29255500000000001</v>
      </c>
      <c r="P63" s="26">
        <v>-6.1580605887778382E-2</v>
      </c>
      <c r="Q63" s="26">
        <v>8.8344358132806805E-3</v>
      </c>
      <c r="R63" s="26">
        <v>7.1510574659726361E-3</v>
      </c>
      <c r="S63" s="58">
        <f ca="1">OFFSET('WEO18'!$I$1,MATCH($B63,'WEO18'!$D:$D,0)-1+Growth!$V$10-1,COLUMN(S:S)-COLUMN($R:$R))</f>
        <v>1333.904</v>
      </c>
      <c r="T63" s="58">
        <f ca="1">OFFSET('WEO18'!$I$1,MATCH($B63,'WEO18'!$D:$D,0)-1+Growth!$V$10-1,COLUMN(T:T)-COLUMN($R:$R))</f>
        <v>1359.8209999999999</v>
      </c>
      <c r="U63" s="58">
        <f ca="1">OFFSET('WEO18'!$I$1,MATCH($B63,'WEO18'!$D:$D,0)-1+Growth!$V$10-1,COLUMN(U:U)-COLUMN($R:$R))</f>
        <v>1077.932</v>
      </c>
      <c r="V63" s="58">
        <f ca="1">OFFSET('WEO18'!$I$1,MATCH($B63,'WEO18'!$D:$D,0)-1+Growth!$V$10-1,COLUMN(V:V)-COLUMN($R:$R))</f>
        <v>904.90899999999999</v>
      </c>
      <c r="W63" s="58">
        <f ca="1">OFFSET('WEO18'!$I$1,MATCH($B63,'WEO18'!$D:$D,0)-1+Growth!$V$10-1,COLUMN(W:W)-COLUMN($R:$R))</f>
        <v>862.72699999999998</v>
      </c>
      <c r="X63" s="58">
        <f ca="1">OFFSET('WEO18'!$I$1,MATCH($B63,'WEO18'!$D:$D,0)-1+Growth!$V$10-1,COLUMN(X:X)-COLUMN($R:$R))</f>
        <v>778.22699999999998</v>
      </c>
      <c r="Y63" s="58">
        <f ca="1">OFFSET('WEO18'!$I$1,MATCH($B63,'WEO18'!$D:$D,0)-1+Growth!$V$10-1,COLUMN(Y:Y)-COLUMN($R:$R))</f>
        <v>910.625</v>
      </c>
      <c r="Z63" s="58">
        <f ca="1">OFFSET('WEO18'!$I$1,MATCH($B63,'WEO18'!$D:$D,0)-1+Growth!$V$10-1,COLUMN(Z:Z)-COLUMN($R:$R))</f>
        <v>850.22799999999995</v>
      </c>
      <c r="AA63" s="58">
        <f ca="1">OFFSET('WEO18'!$I$1,MATCH($B63,'WEO18'!$D:$D,0)-1+Growth!$V$10-1,COLUMN(AA:AA)-COLUMN($R:$R))</f>
        <v>961.68700000000001</v>
      </c>
      <c r="AB63" s="58">
        <f ca="1">OFFSET('WEO18'!$I$1,MATCH($B63,'WEO18'!$D:$D,0)-1+Growth!$V$10-1,COLUMN(AB:AB)-COLUMN($R:$R))</f>
        <v>956.84900000000005</v>
      </c>
      <c r="AC63" s="58">
        <f ca="1">OFFSET('WEO18'!$I$1,MATCH($B63,'WEO18'!$D:$D,0)-1+Growth!$V$10-1,COLUMN(AC:AC)-COLUMN($R:$R))</f>
        <v>1102.2280000000001</v>
      </c>
      <c r="AD63" s="58">
        <f ca="1">OFFSET('WEO18'!$I$1,MATCH($B63,'WEO18'!$D:$D,0)-1+Growth!$V$10-1,COLUMN(AD:AD)-COLUMN($R:$R))</f>
        <v>1267.6489999999999</v>
      </c>
      <c r="AE63" s="58">
        <f ca="1">OFFSET('WEO18'!$I$1,MATCH($B63,'WEO18'!$D:$D,0)-1+Growth!$V$10-1,COLUMN(AE:AE)-COLUMN($R:$R))</f>
        <v>1318.1969999999999</v>
      </c>
      <c r="AF63" s="58">
        <f ca="1">OFFSET('WEO18'!$I$1,MATCH($B63,'WEO18'!$D:$D,0)-1+Growth!$V$10-1,COLUMN(AF:AF)-COLUMN($R:$R))</f>
        <v>1300.22</v>
      </c>
      <c r="AG63" s="58">
        <f ca="1">OFFSET('WEO18'!$I$1,MATCH($B63,'WEO18'!$D:$D,0)-1+Growth!$V$10-1,COLUMN(AG:AG)-COLUMN($R:$R))</f>
        <v>1307.4849999999999</v>
      </c>
      <c r="AH63" s="58">
        <f ca="1">OFFSET('WEO18'!$I$1,MATCH($B63,'WEO18'!$D:$D,0)-1+Growth!$V$10-1,COLUMN(AH:AH)-COLUMN($R:$R))</f>
        <v>1310.258</v>
      </c>
      <c r="AI63" s="58">
        <f ca="1">OFFSET('WEO18'!$I$1,MATCH($B63,'WEO18'!$D:$D,0)-1+Growth!$V$10-1,COLUMN(AI:AI)-COLUMN($R:$R))</f>
        <v>1344.8150000000001</v>
      </c>
      <c r="AJ63" s="58">
        <f ca="1">OFFSET('WEO18'!$I$1,MATCH($B63,'WEO18'!$D:$D,0)-1+Growth!$V$10-1,COLUMN(AJ:AJ)-COLUMN($R:$R))</f>
        <v>1359.6579999999999</v>
      </c>
      <c r="AK63" s="58">
        <f ca="1">OFFSET('WEO18'!$I$1,MATCH($B63,'WEO18'!$D:$D,0)-1+Growth!$V$10-1,COLUMN(AK:AK)-COLUMN($R:$R))</f>
        <v>1398.998</v>
      </c>
      <c r="AL63" s="58">
        <f ca="1">OFFSET('WEO18'!$I$1,MATCH($B63,'WEO18'!$D:$D,0)-1+Growth!$V$10-1,COLUMN(AL:AL)-COLUMN($R:$R))</f>
        <v>1346.35</v>
      </c>
      <c r="AM63" s="58">
        <f ca="1">OFFSET('WEO18'!$I$1,MATCH($B63,'WEO18'!$D:$D,0)-1+Growth!$V$10-1,COLUMN(AM:AM)-COLUMN($R:$R))</f>
        <v>1422.088</v>
      </c>
      <c r="AN63" s="58">
        <f ca="1">OFFSET('WEO18'!$I$1,MATCH($B63,'WEO18'!$D:$D,0)-1+Growth!$V$10-1,COLUMN(AN:AN)-COLUMN($R:$R))</f>
        <v>1404.87</v>
      </c>
      <c r="AO63" s="58">
        <f ca="1">OFFSET('WEO18'!$I$1,MATCH($B63,'WEO18'!$D:$D,0)-1+Growth!$V$10-1,COLUMN(AO:AO)-COLUMN($R:$R))</f>
        <v>1365.2639999999999</v>
      </c>
      <c r="AP63" s="58">
        <f ca="1">OFFSET('WEO18'!$I$1,MATCH($B63,'WEO18'!$D:$D,0)-1+Growth!$V$10-1,COLUMN(AP:AP)-COLUMN($R:$R))</f>
        <v>1518.748</v>
      </c>
      <c r="AQ63" s="58">
        <f ca="1">OFFSET('WEO18'!$I$1,MATCH($B63,'WEO18'!$D:$D,0)-1+Growth!$V$10-1,COLUMN(AQ:AQ)-COLUMN($R:$R))</f>
        <v>1639.617</v>
      </c>
      <c r="AR63" s="58">
        <f ca="1">OFFSET('WEO18'!$I$1,MATCH($B63,'WEO18'!$D:$D,0)-1+Growth!$V$10-1,COLUMN(AR:AR)-COLUMN($R:$R))</f>
        <v>1731.0060000000001</v>
      </c>
      <c r="AS63" s="58">
        <f ca="1">OFFSET('WEO18'!$I$1,MATCH($B63,'WEO18'!$D:$D,0)-1+Growth!$V$10-1,COLUMN(AS:AS)-COLUMN($R:$R))</f>
        <v>1779.2739999999999</v>
      </c>
      <c r="AT63" s="58">
        <f ca="1">OFFSET('WEO18'!$I$1,MATCH($B63,'WEO18'!$D:$D,0)-1+Growth!$V$10-1,COLUMN(AT:AT)-COLUMN($R:$R))</f>
        <v>1812.1389999999999</v>
      </c>
      <c r="AU63" s="58">
        <f ca="1">OFFSET('WEO18'!$I$1,MATCH($B63,'WEO18'!$D:$D,0)-1+Growth!$V$10-1,COLUMN(AU:AU)-COLUMN($R:$R))</f>
        <v>1925.394</v>
      </c>
      <c r="AV63" s="58">
        <f ca="1">OFFSET('WEO18'!$I$1,MATCH($B63,'WEO18'!$D:$D,0)-1+Growth!$V$10-1,COLUMN(AV:AV)-COLUMN($R:$R))</f>
        <v>1885.7449999999999</v>
      </c>
      <c r="AW63" s="58">
        <f ca="1">OFFSET('WEO18'!$I$1,MATCH($B63,'WEO18'!$D:$D,0)-1+Growth!$V$10-1,COLUMN(AW:AW)-COLUMN($R:$R))</f>
        <v>1975.5429999999999</v>
      </c>
      <c r="AX63" s="58">
        <f ca="1">OFFSET('WEO18'!$I$1,MATCH($B63,'WEO18'!$D:$D,0)-1+Growth!$V$10-1,COLUMN(AX:AX)-COLUMN($R:$R))</f>
        <v>2178.7919999999999</v>
      </c>
      <c r="AY63" s="58">
        <f ca="1">OFFSET('WEO18'!$I$1,MATCH($B63,'WEO18'!$D:$D,0)-1+Growth!$V$10-1,COLUMN(AY:AY)-COLUMN($R:$R))</f>
        <v>2296.6970000000001</v>
      </c>
      <c r="AZ63" s="58">
        <f ca="1">OFFSET('WEO18'!$I$1,MATCH($B63,'WEO18'!$D:$D,0)-1+Growth!$V$10-1,COLUMN(AZ:AZ)-COLUMN($R:$R))</f>
        <v>2358.0990000000002</v>
      </c>
      <c r="BA63" s="58">
        <f ca="1">OFFSET('WEO18'!$I$1,MATCH($B63,'WEO18'!$D:$D,0)-1+Growth!$V$10-1,COLUMN(BA:BA)-COLUMN($R:$R))</f>
        <v>2444.8409999999999</v>
      </c>
      <c r="BB63" s="58">
        <f ca="1">OFFSET('WEO18'!$I$1,MATCH($B63,'WEO18'!$D:$D,0)-1+Growth!$V$10-1,COLUMN(BB:BB)-COLUMN($R:$R))</f>
        <v>2545.2359999999999</v>
      </c>
      <c r="BC63" s="58">
        <f ca="1">OFFSET('WEO18'!$I$1,MATCH($B63,'WEO18'!$D:$D,0)-1+Growth!$V$10-1,COLUMN(BC:BC)-COLUMN($R:$R))</f>
        <v>2587.7579999999998</v>
      </c>
      <c r="BD63" s="58">
        <f ca="1">OFFSET('WEO18'!$I$1,MATCH($B63,'WEO18'!$D:$D,0)-1+Growth!$V$10-1,COLUMN(BD:BD)-COLUMN($R:$R))</f>
        <v>2568.7260000000001</v>
      </c>
    </row>
    <row r="64" spans="1:56" x14ac:dyDescent="0.2">
      <c r="B64" s="9" t="s">
        <v>26</v>
      </c>
      <c r="C64" s="72">
        <f t="shared" ca="1" si="2"/>
        <v>9.365707779491711E-2</v>
      </c>
      <c r="D64" s="63">
        <f ca="1">OFFSET(Rating!$K$1,MATCH($B64,Rating!J:J,0)-1,0)</f>
        <v>9.3019999999999996</v>
      </c>
      <c r="E64" s="63">
        <f ca="1">OFFSET(Rating!$O$1,MATCH($B64,Rating!N:N,0)-1,0)</f>
        <v>612.82500000000005</v>
      </c>
      <c r="F64" s="64">
        <f ca="1">OFFSET(Rating!$S$1,MATCH($B64,Rating!R:R,0)-1,0)</f>
        <v>65882.964000000007</v>
      </c>
      <c r="H64" s="33">
        <v>0.25</v>
      </c>
      <c r="I64" s="32">
        <v>0.03</v>
      </c>
      <c r="J64" s="31">
        <v>5.8993387816937748E-2</v>
      </c>
      <c r="K64" s="31">
        <v>0.10140419901470499</v>
      </c>
      <c r="L64" s="31">
        <v>2.6887006963383309E-2</v>
      </c>
      <c r="M64" s="33">
        <v>0.25922052631578946</v>
      </c>
      <c r="N64" s="33">
        <v>0.23141727272727278</v>
      </c>
      <c r="O64" s="33">
        <v>0.23162375000000002</v>
      </c>
      <c r="P64" s="26">
        <v>-5.347649386643552E-2</v>
      </c>
      <c r="Q64" s="26">
        <v>-3.7343747511424483E-2</v>
      </c>
      <c r="R64" s="26">
        <v>-1.7953201289262199E-3</v>
      </c>
      <c r="S64" s="58">
        <f ca="1">OFFSET('WEO18'!$I$1,MATCH($B64,'WEO18'!$D:$D,0)-1+Growth!$V$10-1,COLUMN(S:S)-COLUMN($R:$R))</f>
        <v>392.96100000000001</v>
      </c>
      <c r="T64" s="58">
        <f ca="1">OFFSET('WEO18'!$I$1,MATCH($B64,'WEO18'!$D:$D,0)-1+Growth!$V$10-1,COLUMN(T:T)-COLUMN($R:$R))</f>
        <v>424.49299999999999</v>
      </c>
      <c r="U64" s="58">
        <f ca="1">OFFSET('WEO18'!$I$1,MATCH($B64,'WEO18'!$D:$D,0)-1+Growth!$V$10-1,COLUMN(U:U)-COLUMN($R:$R))</f>
        <v>393.97800000000001</v>
      </c>
      <c r="V64" s="58">
        <f ca="1">OFFSET('WEO18'!$I$1,MATCH($B64,'WEO18'!$D:$D,0)-1+Growth!$V$10-1,COLUMN(V:V)-COLUMN($R:$R))</f>
        <v>373.29599999999999</v>
      </c>
      <c r="W64" s="58">
        <f ca="1">OFFSET('WEO18'!$I$1,MATCH($B64,'WEO18'!$D:$D,0)-1+Growth!$V$10-1,COLUMN(W:W)-COLUMN($R:$R))</f>
        <v>389.91</v>
      </c>
      <c r="X64" s="58">
        <f ca="1">OFFSET('WEO18'!$I$1,MATCH($B64,'WEO18'!$D:$D,0)-1+Growth!$V$10-1,COLUMN(X:X)-COLUMN($R:$R))</f>
        <v>380.077</v>
      </c>
      <c r="Y64" s="58">
        <f ca="1">OFFSET('WEO18'!$I$1,MATCH($B64,'WEO18'!$D:$D,0)-1+Growth!$V$10-1,COLUMN(Y:Y)-COLUMN($R:$R))</f>
        <v>306.84199999999998</v>
      </c>
      <c r="Z64" s="58">
        <f ca="1">OFFSET('WEO18'!$I$1,MATCH($B64,'WEO18'!$D:$D,0)-1+Growth!$V$10-1,COLUMN(Z:Z)-COLUMN($R:$R))</f>
        <v>323.11599999999999</v>
      </c>
      <c r="AA64" s="58">
        <f ca="1">OFFSET('WEO18'!$I$1,MATCH($B64,'WEO18'!$D:$D,0)-1+Growth!$V$10-1,COLUMN(AA:AA)-COLUMN($R:$R))</f>
        <v>314.64</v>
      </c>
      <c r="AB64" s="58">
        <f ca="1">OFFSET('WEO18'!$I$1,MATCH($B64,'WEO18'!$D:$D,0)-1+Growth!$V$10-1,COLUMN(AB:AB)-COLUMN($R:$R))</f>
        <v>364.142</v>
      </c>
      <c r="AC64" s="58">
        <f ca="1">OFFSET('WEO18'!$I$1,MATCH($B64,'WEO18'!$D:$D,0)-1+Growth!$V$10-1,COLUMN(AC:AC)-COLUMN($R:$R))</f>
        <v>449.94200000000001</v>
      </c>
      <c r="AD64" s="58">
        <f ca="1">OFFSET('WEO18'!$I$1,MATCH($B64,'WEO18'!$D:$D,0)-1+Growth!$V$10-1,COLUMN(AD:AD)-COLUMN($R:$R))</f>
        <v>459.57600000000002</v>
      </c>
      <c r="AE64" s="58">
        <f ca="1">OFFSET('WEO18'!$I$1,MATCH($B64,'WEO18'!$D:$D,0)-1+Growth!$V$10-1,COLUMN(AE:AE)-COLUMN($R:$R))</f>
        <v>473.80099999999999</v>
      </c>
      <c r="AF64" s="58">
        <f ca="1">OFFSET('WEO18'!$I$1,MATCH($B64,'WEO18'!$D:$D,0)-1+Growth!$V$10-1,COLUMN(AF:AF)-COLUMN($R:$R))</f>
        <v>473.66500000000002</v>
      </c>
      <c r="AG64" s="58">
        <f ca="1">OFFSET('WEO18'!$I$1,MATCH($B64,'WEO18'!$D:$D,0)-1+Growth!$V$10-1,COLUMN(AG:AG)-COLUMN($R:$R))</f>
        <v>508.54</v>
      </c>
      <c r="AH64" s="58">
        <f ca="1">OFFSET('WEO18'!$I$1,MATCH($B64,'WEO18'!$D:$D,0)-1+Growth!$V$10-1,COLUMN(AH:AH)-COLUMN($R:$R))</f>
        <v>542</v>
      </c>
      <c r="AI64" s="58">
        <f ca="1">OFFSET('WEO18'!$I$1,MATCH($B64,'WEO18'!$D:$D,0)-1+Growth!$V$10-1,COLUMN(AI:AI)-COLUMN($R:$R))</f>
        <v>570.94399999999996</v>
      </c>
      <c r="AJ64" s="58">
        <f ca="1">OFFSET('WEO18'!$I$1,MATCH($B64,'WEO18'!$D:$D,0)-1+Growth!$V$10-1,COLUMN(AJ:AJ)-COLUMN($R:$R))</f>
        <v>619.77800000000002</v>
      </c>
      <c r="AK64" s="58">
        <f ca="1">OFFSET('WEO18'!$I$1,MATCH($B64,'WEO18'!$D:$D,0)-1+Growth!$V$10-1,COLUMN(AK:AK)-COLUMN($R:$R))</f>
        <v>624.67999999999995</v>
      </c>
      <c r="AL64" s="58">
        <f ca="1">OFFSET('WEO18'!$I$1,MATCH($B64,'WEO18'!$D:$D,0)-1+Growth!$V$10-1,COLUMN(AL:AL)-COLUMN($R:$R))</f>
        <v>648.11300000000006</v>
      </c>
      <c r="AM64" s="58">
        <f ca="1">OFFSET('WEO18'!$I$1,MATCH($B64,'WEO18'!$D:$D,0)-1+Growth!$V$10-1,COLUMN(AM:AM)-COLUMN($R:$R))</f>
        <v>728.01599999999996</v>
      </c>
      <c r="AN64" s="58">
        <f ca="1">OFFSET('WEO18'!$I$1,MATCH($B64,'WEO18'!$D:$D,0)-1+Growth!$V$10-1,COLUMN(AN:AN)-COLUMN($R:$R))</f>
        <v>737.12900000000002</v>
      </c>
      <c r="AO64" s="58">
        <f ca="1">OFFSET('WEO18'!$I$1,MATCH($B64,'WEO18'!$D:$D,0)-1+Growth!$V$10-1,COLUMN(AO:AO)-COLUMN($R:$R))</f>
        <v>755.39800000000002</v>
      </c>
      <c r="AP64" s="58">
        <f ca="1">OFFSET('WEO18'!$I$1,MATCH($B64,'WEO18'!$D:$D,0)-1+Growth!$V$10-1,COLUMN(AP:AP)-COLUMN($R:$R))</f>
        <v>821.97299999999996</v>
      </c>
      <c r="AQ64" s="58">
        <f ca="1">OFFSET('WEO18'!$I$1,MATCH($B64,'WEO18'!$D:$D,0)-1+Growth!$V$10-1,COLUMN(AQ:AQ)-COLUMN($R:$R))</f>
        <v>900.69299999999998</v>
      </c>
      <c r="AR64" s="58">
        <f ca="1">OFFSET('WEO18'!$I$1,MATCH($B64,'WEO18'!$D:$D,0)-1+Growth!$V$10-1,COLUMN(AR:AR)-COLUMN($R:$R))</f>
        <v>944.52800000000002</v>
      </c>
      <c r="AS64" s="58">
        <f ca="1">OFFSET('WEO18'!$I$1,MATCH($B64,'WEO18'!$D:$D,0)-1+Growth!$V$10-1,COLUMN(AS:AS)-COLUMN($R:$R))</f>
        <v>1037.386</v>
      </c>
      <c r="AT64" s="58">
        <f ca="1">OFFSET('WEO18'!$I$1,MATCH($B64,'WEO18'!$D:$D,0)-1+Growth!$V$10-1,COLUMN(AT:AT)-COLUMN($R:$R))</f>
        <v>1070.9069999999999</v>
      </c>
      <c r="AU64" s="58">
        <f ca="1">OFFSET('WEO18'!$I$1,MATCH($B64,'WEO18'!$D:$D,0)-1+Growth!$V$10-1,COLUMN(AU:AU)-COLUMN($R:$R))</f>
        <v>1105.3330000000001</v>
      </c>
      <c r="AV64" s="58">
        <f ca="1">OFFSET('WEO18'!$I$1,MATCH($B64,'WEO18'!$D:$D,0)-1+Growth!$V$10-1,COLUMN(AV:AV)-COLUMN($R:$R))</f>
        <v>1047.54</v>
      </c>
      <c r="AW64" s="58">
        <f ca="1">OFFSET('WEO18'!$I$1,MATCH($B64,'WEO18'!$D:$D,0)-1+Growth!$V$10-1,COLUMN(AW:AW)-COLUMN($R:$R))</f>
        <v>1064.586</v>
      </c>
      <c r="AX64" s="58">
        <f ca="1">OFFSET('WEO18'!$I$1,MATCH($B64,'WEO18'!$D:$D,0)-1+Growth!$V$10-1,COLUMN(AX:AX)-COLUMN($R:$R))</f>
        <v>1132.2819999999999</v>
      </c>
      <c r="AY64" s="58">
        <f ca="1">OFFSET('WEO18'!$I$1,MATCH($B64,'WEO18'!$D:$D,0)-1+Growth!$V$10-1,COLUMN(AY:AY)-COLUMN($R:$R))</f>
        <v>1190.0809999999999</v>
      </c>
      <c r="AZ64" s="58">
        <f ca="1">OFFSET('WEO18'!$I$1,MATCH($B64,'WEO18'!$D:$D,0)-1+Growth!$V$10-1,COLUMN(AZ:AZ)-COLUMN($R:$R))</f>
        <v>1258.9860000000001</v>
      </c>
      <c r="BA64" s="58">
        <f ca="1">OFFSET('WEO18'!$I$1,MATCH($B64,'WEO18'!$D:$D,0)-1+Growth!$V$10-1,COLUMN(BA:BA)-COLUMN($R:$R))</f>
        <v>1300.3430000000001</v>
      </c>
      <c r="BB64" s="58">
        <f ca="1">OFFSET('WEO18'!$I$1,MATCH($B64,'WEO18'!$D:$D,0)-1+Growth!$V$10-1,COLUMN(BB:BB)-COLUMN($R:$R))</f>
        <v>1350.1310000000001</v>
      </c>
      <c r="BC64" s="58">
        <f ca="1">OFFSET('WEO18'!$I$1,MATCH($B64,'WEO18'!$D:$D,0)-1+Growth!$V$10-1,COLUMN(BC:BC)-COLUMN($R:$R))</f>
        <v>1391.127</v>
      </c>
      <c r="BD64" s="58">
        <f ca="1">OFFSET('WEO18'!$I$1,MATCH($B64,'WEO18'!$D:$D,0)-1+Growth!$V$10-1,COLUMN(BD:BD)-COLUMN($R:$R))</f>
        <v>1398.5360000000001</v>
      </c>
    </row>
    <row r="65" spans="1:56" x14ac:dyDescent="0.2">
      <c r="B65" s="9" t="s">
        <v>178</v>
      </c>
      <c r="C65" s="72">
        <f t="shared" ca="1" si="2"/>
        <v>0.1989282004893253</v>
      </c>
      <c r="D65" s="63">
        <f ca="1">OFFSET(Rating!$K$1,MATCH($B65,Rating!J:J,0)-1,0)</f>
        <v>2.2349999999999999</v>
      </c>
      <c r="E65" s="63">
        <f ca="1">OFFSET(Rating!$O$1,MATCH($B65,Rating!N:N,0)-1,0)</f>
        <v>307.01600000000002</v>
      </c>
      <c r="F65" s="64">
        <f ca="1">OFFSET(Rating!$S$1,MATCH($B65,Rating!R:R,0)-1,0)</f>
        <v>137340.65599999999</v>
      </c>
      <c r="H65" s="33">
        <v>0.25</v>
      </c>
      <c r="I65" s="32">
        <v>0.03</v>
      </c>
      <c r="J65" s="31">
        <v>4.5949995777146979E-2</v>
      </c>
      <c r="K65" s="31">
        <v>0.10435974923946834</v>
      </c>
      <c r="L65" s="31">
        <v>6.609841368674596E-2</v>
      </c>
      <c r="M65" s="33">
        <v>0.25922052631578946</v>
      </c>
      <c r="N65" s="33">
        <v>0.23141727272727278</v>
      </c>
      <c r="O65" s="33">
        <v>0.23162375000000002</v>
      </c>
      <c r="P65" s="26">
        <v>-6.8202972816800045E-2</v>
      </c>
      <c r="Q65" s="26">
        <v>7.5350034528004067E-2</v>
      </c>
      <c r="R65" s="26">
        <v>-2.1672041906425688E-2</v>
      </c>
      <c r="S65" s="58">
        <f ca="1">OFFSET('WEO18'!$I$1,MATCH($B65,'WEO18'!$D:$D,0)-1+Growth!$V$10-1,COLUMN(S:S)-COLUMN($R:$R))</f>
        <v>107.581</v>
      </c>
      <c r="T65" s="58">
        <f ca="1">OFFSET('WEO18'!$I$1,MATCH($B65,'WEO18'!$D:$D,0)-1+Growth!$V$10-1,COLUMN(T:T)-COLUMN($R:$R))</f>
        <v>103.39100000000001</v>
      </c>
      <c r="U65" s="58">
        <f ca="1">OFFSET('WEO18'!$I$1,MATCH($B65,'WEO18'!$D:$D,0)-1+Growth!$V$10-1,COLUMN(U:U)-COLUMN($R:$R))</f>
        <v>94.903000000000006</v>
      </c>
      <c r="V65" s="58">
        <f ca="1">OFFSET('WEO18'!$I$1,MATCH($B65,'WEO18'!$D:$D,0)-1+Growth!$V$10-1,COLUMN(V:V)-COLUMN($R:$R))</f>
        <v>89.844999999999999</v>
      </c>
      <c r="W65" s="58">
        <f ca="1">OFFSET('WEO18'!$I$1,MATCH($B65,'WEO18'!$D:$D,0)-1+Growth!$V$10-1,COLUMN(W:W)-COLUMN($R:$R))</f>
        <v>104.21</v>
      </c>
      <c r="X65" s="58">
        <f ca="1">OFFSET('WEO18'!$I$1,MATCH($B65,'WEO18'!$D:$D,0)-1+Growth!$V$10-1,COLUMN(X:X)-COLUMN($R:$R))</f>
        <v>90.631</v>
      </c>
      <c r="Y65" s="58">
        <f ca="1">OFFSET('WEO18'!$I$1,MATCH($B65,'WEO18'!$D:$D,0)-1+Growth!$V$10-1,COLUMN(Y:Y)-COLUMN($R:$R))</f>
        <v>93.99</v>
      </c>
      <c r="Z65" s="58">
        <f ca="1">OFFSET('WEO18'!$I$1,MATCH($B65,'WEO18'!$D:$D,0)-1+Growth!$V$10-1,COLUMN(Z:Z)-COLUMN($R:$R))</f>
        <v>94.835999999999999</v>
      </c>
      <c r="AA65" s="58">
        <f ca="1">OFFSET('WEO18'!$I$1,MATCH($B65,'WEO18'!$D:$D,0)-1+Growth!$V$10-1,COLUMN(AA:AA)-COLUMN($R:$R))</f>
        <v>99.293000000000006</v>
      </c>
      <c r="AB65" s="58">
        <f ca="1">OFFSET('WEO18'!$I$1,MATCH($B65,'WEO18'!$D:$D,0)-1+Growth!$V$10-1,COLUMN(AB:AB)-COLUMN($R:$R))</f>
        <v>104.55500000000001</v>
      </c>
      <c r="AC65" s="58">
        <f ca="1">OFFSET('WEO18'!$I$1,MATCH($B65,'WEO18'!$D:$D,0)-1+Growth!$V$10-1,COLUMN(AC:AC)-COLUMN($R:$R))</f>
        <v>89.244</v>
      </c>
      <c r="AD65" s="58">
        <f ca="1">OFFSET('WEO18'!$I$1,MATCH($B65,'WEO18'!$D:$D,0)-1+Growth!$V$10-1,COLUMN(AD:AD)-COLUMN($R:$R))</f>
        <v>87.760999999999996</v>
      </c>
      <c r="AE65" s="58">
        <f ca="1">OFFSET('WEO18'!$I$1,MATCH($B65,'WEO18'!$D:$D,0)-1+Growth!$V$10-1,COLUMN(AE:AE)-COLUMN($R:$R))</f>
        <v>97.703999999999994</v>
      </c>
      <c r="AF65" s="58">
        <f ca="1">OFFSET('WEO18'!$I$1,MATCH($B65,'WEO18'!$D:$D,0)-1+Growth!$V$10-1,COLUMN(AF:AF)-COLUMN($R:$R))</f>
        <v>96.41</v>
      </c>
      <c r="AG65" s="58">
        <f ca="1">OFFSET('WEO18'!$I$1,MATCH($B65,'WEO18'!$D:$D,0)-1+Growth!$V$10-1,COLUMN(AG:AG)-COLUMN($R:$R))</f>
        <v>97.777000000000001</v>
      </c>
      <c r="AH65" s="58">
        <f ca="1">OFFSET('WEO18'!$I$1,MATCH($B65,'WEO18'!$D:$D,0)-1+Growth!$V$10-1,COLUMN(AH:AH)-COLUMN($R:$R))</f>
        <v>100.123</v>
      </c>
      <c r="AI65" s="58">
        <f ca="1">OFFSET('WEO18'!$I$1,MATCH($B65,'WEO18'!$D:$D,0)-1+Growth!$V$10-1,COLUMN(AI:AI)-COLUMN($R:$R))</f>
        <v>104.503</v>
      </c>
      <c r="AJ65" s="58">
        <f ca="1">OFFSET('WEO18'!$I$1,MATCH($B65,'WEO18'!$D:$D,0)-1+Growth!$V$10-1,COLUMN(AJ:AJ)-COLUMN($R:$R))</f>
        <v>135.86600000000001</v>
      </c>
      <c r="AK65" s="58">
        <f ca="1">OFFSET('WEO18'!$I$1,MATCH($B65,'WEO18'!$D:$D,0)-1+Growth!$V$10-1,COLUMN(AK:AK)-COLUMN($R:$R))</f>
        <v>151.108</v>
      </c>
      <c r="AL65" s="58">
        <f ca="1">OFFSET('WEO18'!$I$1,MATCH($B65,'WEO18'!$D:$D,0)-1+Growth!$V$10-1,COLUMN(AL:AL)-COLUMN($R:$R))</f>
        <v>157.58199999999999</v>
      </c>
      <c r="AM65" s="58">
        <f ca="1">OFFSET('WEO18'!$I$1,MATCH($B65,'WEO18'!$D:$D,0)-1+Growth!$V$10-1,COLUMN(AM:AM)-COLUMN($R:$R))</f>
        <v>170.233</v>
      </c>
      <c r="AN65" s="58">
        <f ca="1">OFFSET('WEO18'!$I$1,MATCH($B65,'WEO18'!$D:$D,0)-1+Growth!$V$10-1,COLUMN(AN:AN)-COLUMN($R:$R))</f>
        <v>176.869</v>
      </c>
      <c r="AO65" s="58">
        <f ca="1">OFFSET('WEO18'!$I$1,MATCH($B65,'WEO18'!$D:$D,0)-1+Growth!$V$10-1,COLUMN(AO:AO)-COLUMN($R:$R))</f>
        <v>189.572</v>
      </c>
      <c r="AP65" s="58">
        <f ca="1">OFFSET('WEO18'!$I$1,MATCH($B65,'WEO18'!$D:$D,0)-1+Growth!$V$10-1,COLUMN(AP:AP)-COLUMN($R:$R))</f>
        <v>196.624</v>
      </c>
      <c r="AQ65" s="58">
        <f ca="1">OFFSET('WEO18'!$I$1,MATCH($B65,'WEO18'!$D:$D,0)-1+Growth!$V$10-1,COLUMN(AQ:AQ)-COLUMN($R:$R))</f>
        <v>234.41300000000001</v>
      </c>
      <c r="AR65" s="58">
        <f ca="1">OFFSET('WEO18'!$I$1,MATCH($B65,'WEO18'!$D:$D,0)-1+Growth!$V$10-1,COLUMN(AR:AR)-COLUMN($R:$R))</f>
        <v>251.977</v>
      </c>
      <c r="AS65" s="58">
        <f ca="1">OFFSET('WEO18'!$I$1,MATCH($B65,'WEO18'!$D:$D,0)-1+Growth!$V$10-1,COLUMN(AS:AS)-COLUMN($R:$R))</f>
        <v>317.92</v>
      </c>
      <c r="AT65" s="58">
        <f ca="1">OFFSET('WEO18'!$I$1,MATCH($B65,'WEO18'!$D:$D,0)-1+Growth!$V$10-1,COLUMN(AT:AT)-COLUMN($R:$R))</f>
        <v>375.1</v>
      </c>
      <c r="AU65" s="58">
        <f ca="1">OFFSET('WEO18'!$I$1,MATCH($B65,'WEO18'!$D:$D,0)-1+Growth!$V$10-1,COLUMN(AU:AU)-COLUMN($R:$R))</f>
        <v>441.35599999999999</v>
      </c>
      <c r="AV65" s="58">
        <f ca="1">OFFSET('WEO18'!$I$1,MATCH($B65,'WEO18'!$D:$D,0)-1+Growth!$V$10-1,COLUMN(AV:AV)-COLUMN($R:$R))</f>
        <v>494.12700000000001</v>
      </c>
      <c r="AW65" s="58">
        <f ca="1">OFFSET('WEO18'!$I$1,MATCH($B65,'WEO18'!$D:$D,0)-1+Growth!$V$10-1,COLUMN(AW:AW)-COLUMN($R:$R))</f>
        <v>583.72</v>
      </c>
      <c r="AX65" s="58">
        <f ca="1">OFFSET('WEO18'!$I$1,MATCH($B65,'WEO18'!$D:$D,0)-1+Growth!$V$10-1,COLUMN(AX:AX)-COLUMN($R:$R))</f>
        <v>661.79399999999998</v>
      </c>
      <c r="AY65" s="58">
        <f ca="1">OFFSET('WEO18'!$I$1,MATCH($B65,'WEO18'!$D:$D,0)-1+Growth!$V$10-1,COLUMN(AY:AY)-COLUMN($R:$R))</f>
        <v>692.81399999999996</v>
      </c>
      <c r="AZ65" s="58">
        <f ca="1">OFFSET('WEO18'!$I$1,MATCH($B65,'WEO18'!$D:$D,0)-1+Growth!$V$10-1,COLUMN(AZ:AZ)-COLUMN($R:$R))</f>
        <v>723.36900000000003</v>
      </c>
      <c r="BA65" s="58">
        <f ca="1">OFFSET('WEO18'!$I$1,MATCH($B65,'WEO18'!$D:$D,0)-1+Growth!$V$10-1,COLUMN(BA:BA)-COLUMN($R:$R))</f>
        <v>752.15099999999995</v>
      </c>
      <c r="BB65" s="58">
        <f ca="1">OFFSET('WEO18'!$I$1,MATCH($B65,'WEO18'!$D:$D,0)-1+Growth!$V$10-1,COLUMN(BB:BB)-COLUMN($R:$R))</f>
        <v>778.86</v>
      </c>
      <c r="BC65" s="58">
        <f ca="1">OFFSET('WEO18'!$I$1,MATCH($B65,'WEO18'!$D:$D,0)-1+Growth!$V$10-1,COLUMN(BC:BC)-COLUMN($R:$R))</f>
        <v>796.23</v>
      </c>
      <c r="BD65" s="58">
        <f ca="1">OFFSET('WEO18'!$I$1,MATCH($B65,'WEO18'!$D:$D,0)-1+Growth!$V$10-1,COLUMN(BD:BD)-COLUMN($R:$R))</f>
        <v>813.23400000000004</v>
      </c>
    </row>
    <row r="66" spans="1:56" x14ac:dyDescent="0.2">
      <c r="B66" s="9" t="s">
        <v>197</v>
      </c>
      <c r="C66" s="72">
        <f t="shared" ca="1" si="2"/>
        <v>6.6217878071071448E-2</v>
      </c>
      <c r="D66" s="63">
        <f ca="1">OFFSET(Rating!$K$1,MATCH($B66,Rating!J:J,0)-1,0)</f>
        <v>3.9990000000000001</v>
      </c>
      <c r="E66" s="63">
        <f ca="1">OFFSET(Rating!$O$1,MATCH($B66,Rating!N:N,0)-1,0)</f>
        <v>283.61799999999999</v>
      </c>
      <c r="F66" s="64">
        <f ca="1">OFFSET(Rating!$S$1,MATCH($B66,Rating!R:R,0)-1,0)</f>
        <v>70930.828999999998</v>
      </c>
      <c r="H66" s="33">
        <v>0.25</v>
      </c>
      <c r="I66" s="32">
        <v>0.03</v>
      </c>
      <c r="J66" s="31">
        <v>2.8476218000200726E-2</v>
      </c>
      <c r="K66" s="31">
        <v>3.9699382897534052E-2</v>
      </c>
      <c r="L66" s="31">
        <v>2.9717020274781181E-2</v>
      </c>
      <c r="M66" s="33">
        <v>0.18931263157894737</v>
      </c>
      <c r="N66" s="33">
        <v>0.16375363636363635</v>
      </c>
      <c r="O66" s="33">
        <v>0.18895624999999999</v>
      </c>
      <c r="P66" s="26">
        <v>-3.9956644913907907E-2</v>
      </c>
      <c r="Q66" s="26">
        <v>3.7862879897949633E-2</v>
      </c>
      <c r="R66" s="26">
        <v>-2.8613130386829076E-2</v>
      </c>
      <c r="S66" s="58">
        <f ca="1">OFFSET('WEO18'!$I$1,MATCH($B66,'WEO18'!$D:$D,0)-1+Growth!$V$10-1,COLUMN(S:S)-COLUMN($R:$R))</f>
        <v>15.664</v>
      </c>
      <c r="T66" s="58">
        <f ca="1">OFFSET('WEO18'!$I$1,MATCH($B66,'WEO18'!$D:$D,0)-1+Growth!$V$10-1,COLUMN(T:T)-COLUMN($R:$R))</f>
        <v>12.7</v>
      </c>
      <c r="U66" s="58">
        <f ca="1">OFFSET('WEO18'!$I$1,MATCH($B66,'WEO18'!$D:$D,0)-1+Growth!$V$10-1,COLUMN(U:U)-COLUMN($R:$R))</f>
        <v>11.493</v>
      </c>
      <c r="V66" s="58">
        <f ca="1">OFFSET('WEO18'!$I$1,MATCH($B66,'WEO18'!$D:$D,0)-1+Growth!$V$10-1,COLUMN(V:V)-COLUMN($R:$R))</f>
        <v>12.097</v>
      </c>
      <c r="W66" s="58">
        <f ca="1">OFFSET('WEO18'!$I$1,MATCH($B66,'WEO18'!$D:$D,0)-1+Growth!$V$10-1,COLUMN(W:W)-COLUMN($R:$R))</f>
        <v>12.731</v>
      </c>
      <c r="X66" s="58">
        <f ca="1">OFFSET('WEO18'!$I$1,MATCH($B66,'WEO18'!$D:$D,0)-1+Growth!$V$10-1,COLUMN(X:X)-COLUMN($R:$R))</f>
        <v>12.189</v>
      </c>
      <c r="Y66" s="58">
        <f ca="1">OFFSET('WEO18'!$I$1,MATCH($B66,'WEO18'!$D:$D,0)-1+Growth!$V$10-1,COLUMN(Y:Y)-COLUMN($R:$R))</f>
        <v>13.233000000000001</v>
      </c>
      <c r="Z66" s="58">
        <f ca="1">OFFSET('WEO18'!$I$1,MATCH($B66,'WEO18'!$D:$D,0)-1+Growth!$V$10-1,COLUMN(Z:Z)-COLUMN($R:$R))</f>
        <v>14.31</v>
      </c>
      <c r="AA66" s="58">
        <f ca="1">OFFSET('WEO18'!$I$1,MATCH($B66,'WEO18'!$D:$D,0)-1+Growth!$V$10-1,COLUMN(AA:AA)-COLUMN($R:$R))</f>
        <v>12.872</v>
      </c>
      <c r="AB66" s="58">
        <f ca="1">OFFSET('WEO18'!$I$1,MATCH($B66,'WEO18'!$D:$D,0)-1+Growth!$V$10-1,COLUMN(AB:AB)-COLUMN($R:$R))</f>
        <v>16.206</v>
      </c>
      <c r="AC66" s="58">
        <f ca="1">OFFSET('WEO18'!$I$1,MATCH($B66,'WEO18'!$D:$D,0)-1+Growth!$V$10-1,COLUMN(AC:AC)-COLUMN($R:$R))</f>
        <v>11.955</v>
      </c>
      <c r="AD66" s="58">
        <f ca="1">OFFSET('WEO18'!$I$1,MATCH($B66,'WEO18'!$D:$D,0)-1+Growth!$V$10-1,COLUMN(AD:AD)-COLUMN($R:$R))</f>
        <v>7.0529999999999999</v>
      </c>
      <c r="AE66" s="58">
        <f ca="1">OFFSET('WEO18'!$I$1,MATCH($B66,'WEO18'!$D:$D,0)-1+Growth!$V$10-1,COLUMN(AE:AE)-COLUMN($R:$R))</f>
        <v>12.893000000000001</v>
      </c>
      <c r="AF66" s="58">
        <f ca="1">OFFSET('WEO18'!$I$1,MATCH($B66,'WEO18'!$D:$D,0)-1+Growth!$V$10-1,COLUMN(AF:AF)-COLUMN($R:$R))</f>
        <v>17.422000000000001</v>
      </c>
      <c r="AG66" s="58">
        <f ca="1">OFFSET('WEO18'!$I$1,MATCH($B66,'WEO18'!$D:$D,0)-1+Growth!$V$10-1,COLUMN(AG:AG)-COLUMN($R:$R))</f>
        <v>18.922999999999998</v>
      </c>
      <c r="AH66" s="58">
        <f ca="1">OFFSET('WEO18'!$I$1,MATCH($B66,'WEO18'!$D:$D,0)-1+Growth!$V$10-1,COLUMN(AH:AH)-COLUMN($R:$R))</f>
        <v>19.239000000000001</v>
      </c>
      <c r="AI66" s="58">
        <f ca="1">OFFSET('WEO18'!$I$1,MATCH($B66,'WEO18'!$D:$D,0)-1+Growth!$V$10-1,COLUMN(AI:AI)-COLUMN($R:$R))</f>
        <v>19.353999999999999</v>
      </c>
      <c r="AJ66" s="58">
        <f ca="1">OFFSET('WEO18'!$I$1,MATCH($B66,'WEO18'!$D:$D,0)-1+Growth!$V$10-1,COLUMN(AJ:AJ)-COLUMN($R:$R))</f>
        <v>19.837</v>
      </c>
      <c r="AK66" s="58">
        <f ca="1">OFFSET('WEO18'!$I$1,MATCH($B66,'WEO18'!$D:$D,0)-1+Growth!$V$10-1,COLUMN(AK:AK)-COLUMN($R:$R))</f>
        <v>20.561</v>
      </c>
      <c r="AL66" s="58">
        <f ca="1">OFFSET('WEO18'!$I$1,MATCH($B66,'WEO18'!$D:$D,0)-1+Growth!$V$10-1,COLUMN(AL:AL)-COLUMN($R:$R))</f>
        <v>20.193999999999999</v>
      </c>
      <c r="AM66" s="58">
        <f ca="1">OFFSET('WEO18'!$I$1,MATCH($B66,'WEO18'!$D:$D,0)-1+Growth!$V$10-1,COLUMN(AM:AM)-COLUMN($R:$R))</f>
        <v>21.140999999999998</v>
      </c>
      <c r="AN66" s="58">
        <f ca="1">OFFSET('WEO18'!$I$1,MATCH($B66,'WEO18'!$D:$D,0)-1+Growth!$V$10-1,COLUMN(AN:AN)-COLUMN($R:$R))</f>
        <v>21.184999999999999</v>
      </c>
      <c r="AO66" s="58">
        <f ca="1">OFFSET('WEO18'!$I$1,MATCH($B66,'WEO18'!$D:$D,0)-1+Growth!$V$10-1,COLUMN(AO:AO)-COLUMN($R:$R))</f>
        <v>21.824000000000002</v>
      </c>
      <c r="AP66" s="58">
        <f ca="1">OFFSET('WEO18'!$I$1,MATCH($B66,'WEO18'!$D:$D,0)-1+Growth!$V$10-1,COLUMN(AP:AP)-COLUMN($R:$R))</f>
        <v>25.606999999999999</v>
      </c>
      <c r="AQ66" s="58">
        <f ca="1">OFFSET('WEO18'!$I$1,MATCH($B66,'WEO18'!$D:$D,0)-1+Growth!$V$10-1,COLUMN(AQ:AQ)-COLUMN($R:$R))</f>
        <v>28.363</v>
      </c>
      <c r="AR66" s="58">
        <f ca="1">OFFSET('WEO18'!$I$1,MATCH($B66,'WEO18'!$D:$D,0)-1+Growth!$V$10-1,COLUMN(AR:AR)-COLUMN($R:$R))</f>
        <v>31.221</v>
      </c>
      <c r="AS66" s="58">
        <f ca="1">OFFSET('WEO18'!$I$1,MATCH($B66,'WEO18'!$D:$D,0)-1+Growth!$V$10-1,COLUMN(AS:AS)-COLUMN($R:$R))</f>
        <v>33.569000000000003</v>
      </c>
      <c r="AT66" s="58">
        <f ca="1">OFFSET('WEO18'!$I$1,MATCH($B66,'WEO18'!$D:$D,0)-1+Growth!$V$10-1,COLUMN(AT:AT)-COLUMN($R:$R))</f>
        <v>35.58</v>
      </c>
      <c r="AU66" s="58">
        <f ca="1">OFFSET('WEO18'!$I$1,MATCH($B66,'WEO18'!$D:$D,0)-1+Growth!$V$10-1,COLUMN(AU:AU)-COLUMN($R:$R))</f>
        <v>36.463000000000001</v>
      </c>
      <c r="AV66" s="58">
        <f ca="1">OFFSET('WEO18'!$I$1,MATCH($B66,'WEO18'!$D:$D,0)-1+Growth!$V$10-1,COLUMN(AV:AV)-COLUMN($R:$R))</f>
        <v>33.881999999999998</v>
      </c>
      <c r="AW66" s="58">
        <f ca="1">OFFSET('WEO18'!$I$1,MATCH($B66,'WEO18'!$D:$D,0)-1+Growth!$V$10-1,COLUMN(AW:AW)-COLUMN($R:$R))</f>
        <v>33.079000000000001</v>
      </c>
      <c r="AX66" s="58">
        <f ca="1">OFFSET('WEO18'!$I$1,MATCH($B66,'WEO18'!$D:$D,0)-1+Growth!$V$10-1,COLUMN(AX:AX)-COLUMN($R:$R))</f>
        <v>36.695</v>
      </c>
      <c r="AY66" s="58">
        <f ca="1">OFFSET('WEO18'!$I$1,MATCH($B66,'WEO18'!$D:$D,0)-1+Growth!$V$10-1,COLUMN(AY:AY)-COLUMN($R:$R))</f>
        <v>39.58</v>
      </c>
      <c r="AZ66" s="58">
        <f ca="1">OFFSET('WEO18'!$I$1,MATCH($B66,'WEO18'!$D:$D,0)-1+Growth!$V$10-1,COLUMN(AZ:AZ)-COLUMN($R:$R))</f>
        <v>39.723999999999997</v>
      </c>
      <c r="BA66" s="58">
        <f ca="1">OFFSET('WEO18'!$I$1,MATCH($B66,'WEO18'!$D:$D,0)-1+Growth!$V$10-1,COLUMN(BA:BA)-COLUMN($R:$R))</f>
        <v>39.970999999999997</v>
      </c>
      <c r="BB66" s="58">
        <f ca="1">OFFSET('WEO18'!$I$1,MATCH($B66,'WEO18'!$D:$D,0)-1+Growth!$V$10-1,COLUMN(BB:BB)-COLUMN($R:$R))</f>
        <v>39.57</v>
      </c>
      <c r="BC66" s="58">
        <f ca="1">OFFSET('WEO18'!$I$1,MATCH($B66,'WEO18'!$D:$D,0)-1+Growth!$V$10-1,COLUMN(BC:BC)-COLUMN($R:$R))</f>
        <v>40.438000000000002</v>
      </c>
      <c r="BD66" s="58">
        <f ca="1">OFFSET('WEO18'!$I$1,MATCH($B66,'WEO18'!$D:$D,0)-1+Growth!$V$10-1,COLUMN(BD:BD)-COLUMN($R:$R))</f>
        <v>39.414999999999999</v>
      </c>
    </row>
    <row r="67" spans="1:56" x14ac:dyDescent="0.2">
      <c r="B67" s="9" t="s">
        <v>165</v>
      </c>
      <c r="C67" s="72">
        <f t="shared" ref="C67:C98" ca="1" si="3">BD67/OFFSET($R67,0,COUNTA(S67:BD67)-COUNT(S67:BD67)+1)/COUNT(S67:BD67)</f>
        <v>0.1169780511885775</v>
      </c>
      <c r="D67" s="63">
        <f ca="1">OFFSET(Rating!$K$1,MATCH($B67,Rating!J:J,0)-1,0)</f>
        <v>1.268</v>
      </c>
      <c r="E67" s="63">
        <f ca="1">OFFSET(Rating!$O$1,MATCH($B67,Rating!N:N,0)-1,0)</f>
        <v>61.710999999999999</v>
      </c>
      <c r="F67" s="64">
        <f ca="1">OFFSET(Rating!$S$1,MATCH($B67,Rating!R:R,0)-1,0)</f>
        <v>48661.362999999998</v>
      </c>
      <c r="H67" s="33">
        <v>0.25</v>
      </c>
      <c r="I67" s="32">
        <v>0.03</v>
      </c>
      <c r="J67" s="31">
        <v>3.0383572490909172E-2</v>
      </c>
      <c r="K67" s="31">
        <v>6.2449200790547055E-2</v>
      </c>
      <c r="L67" s="31">
        <v>2.6485137845016382E-2</v>
      </c>
      <c r="M67" s="33">
        <v>0.21393578947368422</v>
      </c>
      <c r="N67" s="33">
        <v>0.24342727272727271</v>
      </c>
      <c r="O67" s="33">
        <v>0.25675125000000004</v>
      </c>
      <c r="P67" s="26">
        <v>-1.7134676655694615E-2</v>
      </c>
      <c r="Q67" s="26">
        <v>-1.1204642001866674E-3</v>
      </c>
      <c r="R67" s="26">
        <v>2.3076023689060587E-3</v>
      </c>
      <c r="S67" s="58">
        <f ca="1">OFFSET('WEO18'!$I$1,MATCH($B67,'WEO18'!$D:$D,0)-1+Growth!$V$10-1,COLUMN(S:S)-COLUMN($R:$R))</f>
        <v>2.7719999999999998</v>
      </c>
      <c r="T67" s="58">
        <f ca="1">OFFSET('WEO18'!$I$1,MATCH($B67,'WEO18'!$D:$D,0)-1+Growth!$V$10-1,COLUMN(T:T)-COLUMN($R:$R))</f>
        <v>2.8490000000000002</v>
      </c>
      <c r="U67" s="58">
        <f ca="1">OFFSET('WEO18'!$I$1,MATCH($B67,'WEO18'!$D:$D,0)-1+Growth!$V$10-1,COLUMN(U:U)-COLUMN($R:$R))</f>
        <v>3.0310000000000001</v>
      </c>
      <c r="V67" s="58">
        <f ca="1">OFFSET('WEO18'!$I$1,MATCH($B67,'WEO18'!$D:$D,0)-1+Growth!$V$10-1,COLUMN(V:V)-COLUMN($R:$R))</f>
        <v>3.2429999999999999</v>
      </c>
      <c r="W67" s="58">
        <f ca="1">OFFSET('WEO18'!$I$1,MATCH($B67,'WEO18'!$D:$D,0)-1+Growth!$V$10-1,COLUMN(W:W)-COLUMN($R:$R))</f>
        <v>3.379</v>
      </c>
      <c r="X67" s="58">
        <f ca="1">OFFSET('WEO18'!$I$1,MATCH($B67,'WEO18'!$D:$D,0)-1+Growth!$V$10-1,COLUMN(X:X)-COLUMN($R:$R))</f>
        <v>3.3479999999999999</v>
      </c>
      <c r="Y67" s="58">
        <f ca="1">OFFSET('WEO18'!$I$1,MATCH($B67,'WEO18'!$D:$D,0)-1+Growth!$V$10-1,COLUMN(Y:Y)-COLUMN($R:$R))</f>
        <v>3.3639999999999999</v>
      </c>
      <c r="Z67" s="58">
        <f ca="1">OFFSET('WEO18'!$I$1,MATCH($B67,'WEO18'!$D:$D,0)-1+Growth!$V$10-1,COLUMN(Z:Z)-COLUMN($R:$R))</f>
        <v>3.323</v>
      </c>
      <c r="AA67" s="58">
        <f ca="1">OFFSET('WEO18'!$I$1,MATCH($B67,'WEO18'!$D:$D,0)-1+Growth!$V$10-1,COLUMN(AA:AA)-COLUMN($R:$R))</f>
        <v>3.52</v>
      </c>
      <c r="AB67" s="58">
        <f ca="1">OFFSET('WEO18'!$I$1,MATCH($B67,'WEO18'!$D:$D,0)-1+Growth!$V$10-1,COLUMN(AB:AB)-COLUMN($R:$R))</f>
        <v>3.556</v>
      </c>
      <c r="AC67" s="58">
        <f ca="1">OFFSET('WEO18'!$I$1,MATCH($B67,'WEO18'!$D:$D,0)-1+Growth!$V$10-1,COLUMN(AC:AC)-COLUMN($R:$R))</f>
        <v>3.681</v>
      </c>
      <c r="AD67" s="58">
        <f ca="1">OFFSET('WEO18'!$I$1,MATCH($B67,'WEO18'!$D:$D,0)-1+Growth!$V$10-1,COLUMN(AD:AD)-COLUMN($R:$R))</f>
        <v>3.7650000000000001</v>
      </c>
      <c r="AE67" s="58">
        <f ca="1">OFFSET('WEO18'!$I$1,MATCH($B67,'WEO18'!$D:$D,0)-1+Growth!$V$10-1,COLUMN(AE:AE)-COLUMN($R:$R))</f>
        <v>4.0330000000000004</v>
      </c>
      <c r="AF67" s="58">
        <f ca="1">OFFSET('WEO18'!$I$1,MATCH($B67,'WEO18'!$D:$D,0)-1+Growth!$V$10-1,COLUMN(AF:AF)-COLUMN($R:$R))</f>
        <v>4.34</v>
      </c>
      <c r="AG67" s="58">
        <f ca="1">OFFSET('WEO18'!$I$1,MATCH($B67,'WEO18'!$D:$D,0)-1+Growth!$V$10-1,COLUMN(AG:AG)-COLUMN($R:$R))</f>
        <v>4.4790000000000001</v>
      </c>
      <c r="AH67" s="58">
        <f ca="1">OFFSET('WEO18'!$I$1,MATCH($B67,'WEO18'!$D:$D,0)-1+Growth!$V$10-1,COLUMN(AH:AH)-COLUMN($R:$R))</f>
        <v>4.5650000000000004</v>
      </c>
      <c r="AI67" s="58">
        <f ca="1">OFFSET('WEO18'!$I$1,MATCH($B67,'WEO18'!$D:$D,0)-1+Growth!$V$10-1,COLUMN(AI:AI)-COLUMN($R:$R))</f>
        <v>4.7140000000000004</v>
      </c>
      <c r="AJ67" s="58">
        <f ca="1">OFFSET('WEO18'!$I$1,MATCH($B67,'WEO18'!$D:$D,0)-1+Growth!$V$10-1,COLUMN(AJ:AJ)-COLUMN($R:$R))</f>
        <v>4.8239999999999998</v>
      </c>
      <c r="AK67" s="58">
        <f ca="1">OFFSET('WEO18'!$I$1,MATCH($B67,'WEO18'!$D:$D,0)-1+Growth!$V$10-1,COLUMN(AK:AK)-COLUMN($R:$R))</f>
        <v>5.0579999999999998</v>
      </c>
      <c r="AL67" s="58">
        <f ca="1">OFFSET('WEO18'!$I$1,MATCH($B67,'WEO18'!$D:$D,0)-1+Growth!$V$10-1,COLUMN(AL:AL)-COLUMN($R:$R))</f>
        <v>5.36</v>
      </c>
      <c r="AM67" s="58">
        <f ca="1">OFFSET('WEO18'!$I$1,MATCH($B67,'WEO18'!$D:$D,0)-1+Growth!$V$10-1,COLUMN(AM:AM)-COLUMN($R:$R))</f>
        <v>5.7359999999999998</v>
      </c>
      <c r="AN67" s="58">
        <f ca="1">OFFSET('WEO18'!$I$1,MATCH($B67,'WEO18'!$D:$D,0)-1+Growth!$V$10-1,COLUMN(AN:AN)-COLUMN($R:$R))</f>
        <v>5.8789999999999996</v>
      </c>
      <c r="AO67" s="58">
        <f ca="1">OFFSET('WEO18'!$I$1,MATCH($B67,'WEO18'!$D:$D,0)-1+Growth!$V$10-1,COLUMN(AO:AO)-COLUMN($R:$R))</f>
        <v>6.0759999999999996</v>
      </c>
      <c r="AP67" s="58">
        <f ca="1">OFFSET('WEO18'!$I$1,MATCH($B67,'WEO18'!$D:$D,0)-1+Growth!$V$10-1,COLUMN(AP:AP)-COLUMN($R:$R))</f>
        <v>6.4589999999999996</v>
      </c>
      <c r="AQ67" s="58">
        <f ca="1">OFFSET('WEO18'!$I$1,MATCH($B67,'WEO18'!$D:$D,0)-1+Growth!$V$10-1,COLUMN(AQ:AQ)-COLUMN($R:$R))</f>
        <v>6.91</v>
      </c>
      <c r="AR67" s="58">
        <f ca="1">OFFSET('WEO18'!$I$1,MATCH($B67,'WEO18'!$D:$D,0)-1+Growth!$V$10-1,COLUMN(AR:AR)-COLUMN($R:$R))</f>
        <v>7.3769999999999998</v>
      </c>
      <c r="AS67" s="58">
        <f ca="1">OFFSET('WEO18'!$I$1,MATCH($B67,'WEO18'!$D:$D,0)-1+Growth!$V$10-1,COLUMN(AS:AS)-COLUMN($R:$R))</f>
        <v>7.8540000000000001</v>
      </c>
      <c r="AT67" s="58">
        <f ca="1">OFFSET('WEO18'!$I$1,MATCH($B67,'WEO18'!$D:$D,0)-1+Growth!$V$10-1,COLUMN(AT:AT)-COLUMN($R:$R))</f>
        <v>8.5060000000000002</v>
      </c>
      <c r="AU67" s="58">
        <f ca="1">OFFSET('WEO18'!$I$1,MATCH($B67,'WEO18'!$D:$D,0)-1+Growth!$V$10-1,COLUMN(AU:AU)-COLUMN($R:$R))</f>
        <v>9.0370000000000008</v>
      </c>
      <c r="AV67" s="58">
        <f ca="1">OFFSET('WEO18'!$I$1,MATCH($B67,'WEO18'!$D:$D,0)-1+Growth!$V$10-1,COLUMN(AV:AV)-COLUMN($R:$R))</f>
        <v>9.266</v>
      </c>
      <c r="AW67" s="58">
        <f ca="1">OFFSET('WEO18'!$I$1,MATCH($B67,'WEO18'!$D:$D,0)-1+Growth!$V$10-1,COLUMN(AW:AW)-COLUMN($R:$R))</f>
        <v>9.6679999999999993</v>
      </c>
      <c r="AX67" s="58">
        <f ca="1">OFFSET('WEO18'!$I$1,MATCH($B67,'WEO18'!$D:$D,0)-1+Growth!$V$10-1,COLUMN(AX:AX)-COLUMN($R:$R))</f>
        <v>9.86</v>
      </c>
      <c r="AY67" s="58">
        <f ca="1">OFFSET('WEO18'!$I$1,MATCH($B67,'WEO18'!$D:$D,0)-1+Growth!$V$10-1,COLUMN(AY:AY)-COLUMN($R:$R))</f>
        <v>10.228</v>
      </c>
      <c r="AZ67" s="58">
        <f ca="1">OFFSET('WEO18'!$I$1,MATCH($B67,'WEO18'!$D:$D,0)-1+Growth!$V$10-1,COLUMN(AZ:AZ)-COLUMN($R:$R))</f>
        <v>10.782</v>
      </c>
      <c r="BA67" s="58">
        <f ca="1">OFFSET('WEO18'!$I$1,MATCH($B67,'WEO18'!$D:$D,0)-1+Growth!$V$10-1,COLUMN(BA:BA)-COLUMN($R:$R))</f>
        <v>11.250999999999999</v>
      </c>
      <c r="BB67" s="58">
        <f ca="1">OFFSET('WEO18'!$I$1,MATCH($B67,'WEO18'!$D:$D,0)-1+Growth!$V$10-1,COLUMN(BB:BB)-COLUMN($R:$R))</f>
        <v>11.573</v>
      </c>
      <c r="BC67" s="58">
        <f ca="1">OFFSET('WEO18'!$I$1,MATCH($B67,'WEO18'!$D:$D,0)-1+Growth!$V$10-1,COLUMN(BC:BC)-COLUMN($R:$R))</f>
        <v>11.945</v>
      </c>
      <c r="BD67" s="58">
        <f ca="1">OFFSET('WEO18'!$I$1,MATCH($B67,'WEO18'!$D:$D,0)-1+Growth!$V$10-1,COLUMN(BD:BD)-COLUMN($R:$R))</f>
        <v>12.321999999999999</v>
      </c>
    </row>
    <row r="68" spans="1:56" x14ac:dyDescent="0.2">
      <c r="B68" s="9" t="s">
        <v>193</v>
      </c>
      <c r="C68" s="72">
        <f t="shared" ca="1" si="3"/>
        <v>0.16273051929043966</v>
      </c>
      <c r="D68" s="63">
        <f ca="1">OFFSET(Rating!$K$1,MATCH($B68,Rating!J:J,0)-1,0)</f>
        <v>3.7170000000000001</v>
      </c>
      <c r="E68" s="63">
        <f ca="1">OFFSET(Rating!$O$1,MATCH($B68,Rating!N:N,0)-1,0)</f>
        <v>160.69900000000001</v>
      </c>
      <c r="F68" s="64">
        <f ca="1">OFFSET(Rating!$S$1,MATCH($B68,Rating!R:R,0)-1,0)</f>
        <v>43236.917000000001</v>
      </c>
      <c r="H68" s="2">
        <v>0.25</v>
      </c>
      <c r="I68" s="12">
        <v>0.03</v>
      </c>
      <c r="J68" s="11">
        <v>3.0192852575979812E-2</v>
      </c>
      <c r="K68" s="11">
        <v>2.0027612096490843E-2</v>
      </c>
      <c r="L68" s="11">
        <v>4.6050365031393481E-2</v>
      </c>
      <c r="M68" s="2">
        <v>0.19470789473684214</v>
      </c>
      <c r="N68" s="2">
        <v>0.2471318181818182</v>
      </c>
      <c r="O68" s="2">
        <v>0.29800625000000003</v>
      </c>
      <c r="P68" s="26">
        <v>2.5193623504757512E-2</v>
      </c>
      <c r="Q68" s="26">
        <v>-2.9119723449011724E-3</v>
      </c>
      <c r="R68" s="26">
        <v>-9.2130377357449878E-3</v>
      </c>
      <c r="S68" s="58">
        <f ca="1">OFFSET('WEO18'!$I$1,MATCH($B68,'WEO18'!$D:$D,0)-1+Growth!$V$10-1,COLUMN(S:S)-COLUMN($R:$R))</f>
        <v>4.4950000000000001</v>
      </c>
      <c r="T68" s="58">
        <f ca="1">OFFSET('WEO18'!$I$1,MATCH($B68,'WEO18'!$D:$D,0)-1+Growth!$V$10-1,COLUMN(T:T)-COLUMN($R:$R))</f>
        <v>5.2640000000000002</v>
      </c>
      <c r="U68" s="58">
        <f ca="1">OFFSET('WEO18'!$I$1,MATCH($B68,'WEO18'!$D:$D,0)-1+Growth!$V$10-1,COLUMN(U:U)-COLUMN($R:$R))</f>
        <v>5.8689999999999998</v>
      </c>
      <c r="V68" s="58">
        <f ca="1">OFFSET('WEO18'!$I$1,MATCH($B68,'WEO18'!$D:$D,0)-1+Growth!$V$10-1,COLUMN(V:V)-COLUMN($R:$R))</f>
        <v>6.8049999999999997</v>
      </c>
      <c r="W68" s="58">
        <f ca="1">OFFSET('WEO18'!$I$1,MATCH($B68,'WEO18'!$D:$D,0)-1+Growth!$V$10-1,COLUMN(W:W)-COLUMN($R:$R))</f>
        <v>7.7510000000000003</v>
      </c>
      <c r="X68" s="58">
        <f ca="1">OFFSET('WEO18'!$I$1,MATCH($B68,'WEO18'!$D:$D,0)-1+Growth!$V$10-1,COLUMN(X:X)-COLUMN($R:$R))</f>
        <v>8.8770000000000007</v>
      </c>
      <c r="Y68" s="58">
        <f ca="1">OFFSET('WEO18'!$I$1,MATCH($B68,'WEO18'!$D:$D,0)-1+Growth!$V$10-1,COLUMN(Y:Y)-COLUMN($R:$R))</f>
        <v>9.0670000000000002</v>
      </c>
      <c r="Z68" s="58">
        <f ca="1">OFFSET('WEO18'!$I$1,MATCH($B68,'WEO18'!$D:$D,0)-1+Growth!$V$10-1,COLUMN(Z:Z)-COLUMN($R:$R))</f>
        <v>8.7050000000000001</v>
      </c>
      <c r="AA68" s="58">
        <f ca="1">OFFSET('WEO18'!$I$1,MATCH($B68,'WEO18'!$D:$D,0)-1+Growth!$V$10-1,COLUMN(AA:AA)-COLUMN($R:$R))</f>
        <v>9.1620000000000008</v>
      </c>
      <c r="AB68" s="58">
        <f ca="1">OFFSET('WEO18'!$I$1,MATCH($B68,'WEO18'!$D:$D,0)-1+Growth!$V$10-1,COLUMN(AB:AB)-COLUMN($R:$R))</f>
        <v>9.4350000000000005</v>
      </c>
      <c r="AC68" s="58">
        <f ca="1">OFFSET('WEO18'!$I$1,MATCH($B68,'WEO18'!$D:$D,0)-1+Growth!$V$10-1,COLUMN(AC:AC)-COLUMN($R:$R))</f>
        <v>10.226000000000001</v>
      </c>
      <c r="AD68" s="58">
        <f ca="1">OFFSET('WEO18'!$I$1,MATCH($B68,'WEO18'!$D:$D,0)-1+Growth!$V$10-1,COLUMN(AD:AD)-COLUMN($R:$R))</f>
        <v>10.843999999999999</v>
      </c>
      <c r="AE68" s="58">
        <f ca="1">OFFSET('WEO18'!$I$1,MATCH($B68,'WEO18'!$D:$D,0)-1+Growth!$V$10-1,COLUMN(AE:AE)-COLUMN($R:$R))</f>
        <v>11.765000000000001</v>
      </c>
      <c r="AF68" s="58">
        <f ca="1">OFFSET('WEO18'!$I$1,MATCH($B68,'WEO18'!$D:$D,0)-1+Growth!$V$10-1,COLUMN(AF:AF)-COLUMN($R:$R))</f>
        <v>12.488</v>
      </c>
      <c r="AG68" s="58">
        <f ca="1">OFFSET('WEO18'!$I$1,MATCH($B68,'WEO18'!$D:$D,0)-1+Growth!$V$10-1,COLUMN(AG:AG)-COLUMN($R:$R))</f>
        <v>12.968</v>
      </c>
      <c r="AH68" s="58">
        <f ca="1">OFFSET('WEO18'!$I$1,MATCH($B68,'WEO18'!$D:$D,0)-1+Growth!$V$10-1,COLUMN(AH:AH)-COLUMN($R:$R))</f>
        <v>13.593999999999999</v>
      </c>
      <c r="AI68" s="58">
        <f ca="1">OFFSET('WEO18'!$I$1,MATCH($B68,'WEO18'!$D:$D,0)-1+Growth!$V$10-1,COLUMN(AI:AI)-COLUMN($R:$R))</f>
        <v>13.987</v>
      </c>
      <c r="AJ68" s="58">
        <f ca="1">OFFSET('WEO18'!$I$1,MATCH($B68,'WEO18'!$D:$D,0)-1+Growth!$V$10-1,COLUMN(AJ:AJ)-COLUMN($R:$R))</f>
        <v>14.851000000000001</v>
      </c>
      <c r="AK68" s="58">
        <f ca="1">OFFSET('WEO18'!$I$1,MATCH($B68,'WEO18'!$D:$D,0)-1+Growth!$V$10-1,COLUMN(AK:AK)-COLUMN($R:$R))</f>
        <v>15.253</v>
      </c>
      <c r="AL68" s="58">
        <f ca="1">OFFSET('WEO18'!$I$1,MATCH($B68,'WEO18'!$D:$D,0)-1+Growth!$V$10-1,COLUMN(AL:AL)-COLUMN($R:$R))</f>
        <v>15.303000000000001</v>
      </c>
      <c r="AM68" s="58">
        <f ca="1">OFFSET('WEO18'!$I$1,MATCH($B68,'WEO18'!$D:$D,0)-1+Growth!$V$10-1,COLUMN(AM:AM)-COLUMN($R:$R))</f>
        <v>16.305</v>
      </c>
      <c r="AN68" s="58">
        <f ca="1">OFFSET('WEO18'!$I$1,MATCH($B68,'WEO18'!$D:$D,0)-1+Growth!$V$10-1,COLUMN(AN:AN)-COLUMN($R:$R))</f>
        <v>17.036000000000001</v>
      </c>
      <c r="AO68" s="58">
        <f ca="1">OFFSET('WEO18'!$I$1,MATCH($B68,'WEO18'!$D:$D,0)-1+Growth!$V$10-1,COLUMN(AO:AO)-COLUMN($R:$R))</f>
        <v>16.849</v>
      </c>
      <c r="AP68" s="58">
        <f ca="1">OFFSET('WEO18'!$I$1,MATCH($B68,'WEO18'!$D:$D,0)-1+Growth!$V$10-1,COLUMN(AP:AP)-COLUMN($R:$R))</f>
        <v>16.399999999999999</v>
      </c>
      <c r="AQ68" s="58">
        <f ca="1">OFFSET('WEO18'!$I$1,MATCH($B68,'WEO18'!$D:$D,0)-1+Growth!$V$10-1,COLUMN(AQ:AQ)-COLUMN($R:$R))</f>
        <v>16.611000000000001</v>
      </c>
      <c r="AR68" s="58">
        <f ca="1">OFFSET('WEO18'!$I$1,MATCH($B68,'WEO18'!$D:$D,0)-1+Growth!$V$10-1,COLUMN(AR:AR)-COLUMN($R:$R))</f>
        <v>17.024999999999999</v>
      </c>
      <c r="AS68" s="58">
        <f ca="1">OFFSET('WEO18'!$I$1,MATCH($B68,'WEO18'!$D:$D,0)-1+Growth!$V$10-1,COLUMN(AS:AS)-COLUMN($R:$R))</f>
        <v>17.940000000000001</v>
      </c>
      <c r="AT68" s="58">
        <f ca="1">OFFSET('WEO18'!$I$1,MATCH($B68,'WEO18'!$D:$D,0)-1+Growth!$V$10-1,COLUMN(AT:AT)-COLUMN($R:$R))</f>
        <v>18.738</v>
      </c>
      <c r="AU68" s="58">
        <f ca="1">OFFSET('WEO18'!$I$1,MATCH($B68,'WEO18'!$D:$D,0)-1+Growth!$V$10-1,COLUMN(AU:AU)-COLUMN($R:$R))</f>
        <v>20.274999999999999</v>
      </c>
      <c r="AV68" s="58">
        <f ca="1">OFFSET('WEO18'!$I$1,MATCH($B68,'WEO18'!$D:$D,0)-1+Growth!$V$10-1,COLUMN(AV:AV)-COLUMN($R:$R))</f>
        <v>21.513999999999999</v>
      </c>
      <c r="AW68" s="58">
        <f ca="1">OFFSET('WEO18'!$I$1,MATCH($B68,'WEO18'!$D:$D,0)-1+Growth!$V$10-1,COLUMN(AW:AW)-COLUMN($R:$R))</f>
        <v>22.547999999999998</v>
      </c>
      <c r="AX68" s="58">
        <f ca="1">OFFSET('WEO18'!$I$1,MATCH($B68,'WEO18'!$D:$D,0)-1+Growth!$V$10-1,COLUMN(AX:AX)-COLUMN($R:$R))</f>
        <v>22.297999999999998</v>
      </c>
      <c r="AY68" s="58">
        <f ca="1">OFFSET('WEO18'!$I$1,MATCH($B68,'WEO18'!$D:$D,0)-1+Growth!$V$10-1,COLUMN(AY:AY)-COLUMN($R:$R))</f>
        <v>24.379000000000001</v>
      </c>
      <c r="AZ68" s="58">
        <f ca="1">OFFSET('WEO18'!$I$1,MATCH($B68,'WEO18'!$D:$D,0)-1+Growth!$V$10-1,COLUMN(AZ:AZ)-COLUMN($R:$R))</f>
        <v>25.445</v>
      </c>
      <c r="BA68" s="58">
        <f ca="1">OFFSET('WEO18'!$I$1,MATCH($B68,'WEO18'!$D:$D,0)-1+Growth!$V$10-1,COLUMN(BA:BA)-COLUMN($R:$R))</f>
        <v>26.145</v>
      </c>
      <c r="BB68" s="58">
        <f ca="1">OFFSET('WEO18'!$I$1,MATCH($B68,'WEO18'!$D:$D,0)-1+Growth!$V$10-1,COLUMN(BB:BB)-COLUMN($R:$R))</f>
        <v>27.384</v>
      </c>
      <c r="BC68" s="58">
        <f ca="1">OFFSET('WEO18'!$I$1,MATCH($B68,'WEO18'!$D:$D,0)-1+Growth!$V$10-1,COLUMN(BC:BC)-COLUMN($R:$R))</f>
        <v>27.872</v>
      </c>
      <c r="BD68" s="58">
        <f ca="1">OFFSET('WEO18'!$I$1,MATCH($B68,'WEO18'!$D:$D,0)-1+Growth!$V$10-1,COLUMN(BD:BD)-COLUMN($R:$R))</f>
        <v>27.795999999999999</v>
      </c>
    </row>
    <row r="69" spans="1:56" x14ac:dyDescent="0.2">
      <c r="A69" s="1" t="s">
        <v>2002</v>
      </c>
      <c r="B69" s="9" t="s">
        <v>24</v>
      </c>
      <c r="C69" s="72">
        <f t="shared" ca="1" si="3"/>
        <v>5.3656795094455589E-2</v>
      </c>
      <c r="D69" s="63">
        <f ca="1">OFFSET(Rating!$K$1,MATCH($B69,Rating!J:J,0)-1,0)</f>
        <v>127.12</v>
      </c>
      <c r="E69" s="63">
        <f ca="1">OFFSET(Rating!$O$1,MATCH($B69,Rating!N:N,0)-1,0)</f>
        <v>4766.0150000000003</v>
      </c>
      <c r="F69" s="64">
        <f ca="1">OFFSET(Rating!$S$1,MATCH($B69,Rating!R:R,0)-1,0)</f>
        <v>37492.400999999998</v>
      </c>
      <c r="H69" s="2">
        <v>0.25</v>
      </c>
      <c r="I69" s="12">
        <v>0.04</v>
      </c>
      <c r="J69" s="11">
        <v>4.390180679210598E-3</v>
      </c>
      <c r="K69" s="11">
        <v>8.611310460817645E-4</v>
      </c>
      <c r="L69" s="11">
        <v>-7.8911615466847884E-4</v>
      </c>
      <c r="M69" s="2">
        <v>0.31391052631578953</v>
      </c>
      <c r="N69" s="2">
        <v>0.24930999999999998</v>
      </c>
      <c r="O69" s="2">
        <v>0.23087625000000001</v>
      </c>
      <c r="P69" s="26">
        <v>2.5134924155791275E-3</v>
      </c>
      <c r="Q69" s="26">
        <v>8.1145282492245505E-4</v>
      </c>
      <c r="R69" s="26">
        <v>7.5791726312841911E-3</v>
      </c>
      <c r="S69" s="58">
        <f ca="1">OFFSET('WEO18'!$I$1,MATCH($B69,'WEO18'!$D:$D,0)-1+Growth!$V$10-1,COLUMN(S:S)-COLUMN($R:$R))</f>
        <v>260625.4</v>
      </c>
      <c r="T69" s="58">
        <f ca="1">OFFSET('WEO18'!$I$1,MATCH($B69,'WEO18'!$D:$D,0)-1+Growth!$V$10-1,COLUMN(T:T)-COLUMN($R:$R))</f>
        <v>271596.09999999998</v>
      </c>
      <c r="U69" s="58">
        <f ca="1">OFFSET('WEO18'!$I$1,MATCH($B69,'WEO18'!$D:$D,0)-1+Growth!$V$10-1,COLUMN(U:U)-COLUMN($R:$R))</f>
        <v>280592.5</v>
      </c>
      <c r="V69" s="58">
        <f ca="1">OFFSET('WEO18'!$I$1,MATCH($B69,'WEO18'!$D:$D,0)-1+Growth!$V$10-1,COLUMN(V:V)-COLUMN($R:$R))</f>
        <v>290477.8</v>
      </c>
      <c r="W69" s="58">
        <f ca="1">OFFSET('WEO18'!$I$1,MATCH($B69,'WEO18'!$D:$D,0)-1+Growth!$V$10-1,COLUMN(W:W)-COLUMN($R:$R))</f>
        <v>303555.3</v>
      </c>
      <c r="X69" s="58">
        <f ca="1">OFFSET('WEO18'!$I$1,MATCH($B69,'WEO18'!$D:$D,0)-1+Growth!$V$10-1,COLUMN(X:X)-COLUMN($R:$R))</f>
        <v>319441.40000000002</v>
      </c>
      <c r="Y69" s="58">
        <f ca="1">OFFSET('WEO18'!$I$1,MATCH($B69,'WEO18'!$D:$D,0)-1+Growth!$V$10-1,COLUMN(Y:Y)-COLUMN($R:$R))</f>
        <v>330067.7</v>
      </c>
      <c r="Z69" s="58">
        <f ca="1">OFFSET('WEO18'!$I$1,MATCH($B69,'WEO18'!$D:$D,0)-1+Growth!$V$10-1,COLUMN(Z:Z)-COLUMN($R:$R))</f>
        <v>345682.1</v>
      </c>
      <c r="AA69" s="58">
        <f ca="1">OFFSET('WEO18'!$I$1,MATCH($B69,'WEO18'!$D:$D,0)-1+Growth!$V$10-1,COLUMN(AA:AA)-COLUMN($R:$R))</f>
        <v>369136.7</v>
      </c>
      <c r="AB69" s="58">
        <f ca="1">OFFSET('WEO18'!$I$1,MATCH($B69,'WEO18'!$D:$D,0)-1+Growth!$V$10-1,COLUMN(AB:AB)-COLUMN($R:$R))</f>
        <v>387069.6</v>
      </c>
      <c r="AC69" s="58">
        <f ca="1">OFFSET('WEO18'!$I$1,MATCH($B69,'WEO18'!$D:$D,0)-1+Growth!$V$10-1,COLUMN(AC:AC)-COLUMN($R:$R))</f>
        <v>406007.8</v>
      </c>
      <c r="AD69" s="58">
        <f ca="1">OFFSET('WEO18'!$I$1,MATCH($B69,'WEO18'!$D:$D,0)-1+Growth!$V$10-1,COLUMN(AD:AD)-COLUMN($R:$R))</f>
        <v>419883</v>
      </c>
      <c r="AE69" s="58">
        <f ca="1">OFFSET('WEO18'!$I$1,MATCH($B69,'WEO18'!$D:$D,0)-1+Growth!$V$10-1,COLUMN(AE:AE)-COLUMN($R:$R))</f>
        <v>423443.9</v>
      </c>
      <c r="AF69" s="58">
        <f ca="1">OFFSET('WEO18'!$I$1,MATCH($B69,'WEO18'!$D:$D,0)-1+Growth!$V$10-1,COLUMN(AF:AF)-COLUMN($R:$R))</f>
        <v>421250.8</v>
      </c>
      <c r="AG69" s="58">
        <f ca="1">OFFSET('WEO18'!$I$1,MATCH($B69,'WEO18'!$D:$D,0)-1+Growth!$V$10-1,COLUMN(AG:AG)-COLUMN($R:$R))</f>
        <v>425434.1</v>
      </c>
      <c r="AH69" s="58">
        <f ca="1">OFFSET('WEO18'!$I$1,MATCH($B69,'WEO18'!$D:$D,0)-1+Growth!$V$10-1,COLUMN(AH:AH)-COLUMN($R:$R))</f>
        <v>437100.1</v>
      </c>
      <c r="AI69" s="58">
        <f ca="1">OFFSET('WEO18'!$I$1,MATCH($B69,'WEO18'!$D:$D,0)-1+Growth!$V$10-1,COLUMN(AI:AI)-COLUMN($R:$R))</f>
        <v>450650.2</v>
      </c>
      <c r="AJ69" s="58">
        <f ca="1">OFFSET('WEO18'!$I$1,MATCH($B69,'WEO18'!$D:$D,0)-1+Growth!$V$10-1,COLUMN(AJ:AJ)-COLUMN($R:$R))</f>
        <v>455499.5</v>
      </c>
      <c r="AK69" s="58">
        <f ca="1">OFFSET('WEO18'!$I$1,MATCH($B69,'WEO18'!$D:$D,0)-1+Growth!$V$10-1,COLUMN(AK:AK)-COLUMN($R:$R))</f>
        <v>450359.5</v>
      </c>
      <c r="AL69" s="58">
        <f ca="1">OFFSET('WEO18'!$I$1,MATCH($B69,'WEO18'!$D:$D,0)-1+Growth!$V$10-1,COLUMN(AL:AL)-COLUMN($R:$R))</f>
        <v>449224.8</v>
      </c>
      <c r="AM69" s="58">
        <f ca="1">OFFSET('WEO18'!$I$1,MATCH($B69,'WEO18'!$D:$D,0)-1+Growth!$V$10-1,COLUMN(AM:AM)-COLUMN($R:$R))</f>
        <v>461711.6</v>
      </c>
      <c r="AN69" s="58">
        <f ca="1">OFFSET('WEO18'!$I$1,MATCH($B69,'WEO18'!$D:$D,0)-1+Growth!$V$10-1,COLUMN(AN:AN)-COLUMN($R:$R))</f>
        <v>463587.7</v>
      </c>
      <c r="AO69" s="58">
        <f ca="1">OFFSET('WEO18'!$I$1,MATCH($B69,'WEO18'!$D:$D,0)-1+Growth!$V$10-1,COLUMN(AO:AO)-COLUMN($R:$R))</f>
        <v>464134.6</v>
      </c>
      <c r="AP69" s="58">
        <f ca="1">OFFSET('WEO18'!$I$1,MATCH($B69,'WEO18'!$D:$D,0)-1+Growth!$V$10-1,COLUMN(AP:AP)-COLUMN($R:$R))</f>
        <v>471227.8</v>
      </c>
      <c r="AQ69" s="58">
        <f ca="1">OFFSET('WEO18'!$I$1,MATCH($B69,'WEO18'!$D:$D,0)-1+Growth!$V$10-1,COLUMN(AQ:AQ)-COLUMN($R:$R))</f>
        <v>481616.8</v>
      </c>
      <c r="AR69" s="58">
        <f ca="1">OFFSET('WEO18'!$I$1,MATCH($B69,'WEO18'!$D:$D,0)-1+Growth!$V$10-1,COLUMN(AR:AR)-COLUMN($R:$R))</f>
        <v>489624.5</v>
      </c>
      <c r="AS69" s="58">
        <f ca="1">OFFSET('WEO18'!$I$1,MATCH($B69,'WEO18'!$D:$D,0)-1+Growth!$V$10-1,COLUMN(AS:AS)-COLUMN($R:$R))</f>
        <v>496577.1</v>
      </c>
      <c r="AT69" s="58">
        <f ca="1">OFFSET('WEO18'!$I$1,MATCH($B69,'WEO18'!$D:$D,0)-1+Growth!$V$10-1,COLUMN(AT:AT)-COLUMN($R:$R))</f>
        <v>504791.5</v>
      </c>
      <c r="AU69" s="58">
        <f ca="1">OFFSET('WEO18'!$I$1,MATCH($B69,'WEO18'!$D:$D,0)-1+Growth!$V$10-1,COLUMN(AU:AU)-COLUMN($R:$R))</f>
        <v>499271.4</v>
      </c>
      <c r="AV69" s="58">
        <f ca="1">OFFSET('WEO18'!$I$1,MATCH($B69,'WEO18'!$D:$D,0)-1+Growth!$V$10-1,COLUMN(AV:AV)-COLUMN($R:$R))</f>
        <v>472228.7</v>
      </c>
      <c r="AW69" s="58">
        <f ca="1">OFFSET('WEO18'!$I$1,MATCH($B69,'WEO18'!$D:$D,0)-1+Growth!$V$10-1,COLUMN(AW:AW)-COLUMN($R:$R))</f>
        <v>492023.4</v>
      </c>
      <c r="AX69" s="58">
        <f ca="1">OFFSET('WEO18'!$I$1,MATCH($B69,'WEO18'!$D:$D,0)-1+Growth!$V$10-1,COLUMN(AX:AX)-COLUMN($R:$R))</f>
        <v>491455.5</v>
      </c>
      <c r="AY69" s="58">
        <f ca="1">OFFSET('WEO18'!$I$1,MATCH($B69,'WEO18'!$D:$D,0)-1+Growth!$V$10-1,COLUMN(AY:AY)-COLUMN($R:$R))</f>
        <v>498803.1</v>
      </c>
      <c r="AZ69" s="58">
        <f ca="1">OFFSET('WEO18'!$I$1,MATCH($B69,'WEO18'!$D:$D,0)-1+Growth!$V$10-1,COLUMN(AZ:AZ)-COLUMN($R:$R))</f>
        <v>508780.5</v>
      </c>
      <c r="BA69" s="58">
        <f ca="1">OFFSET('WEO18'!$I$1,MATCH($B69,'WEO18'!$D:$D,0)-1+Growth!$V$10-1,COLUMN(BA:BA)-COLUMN($R:$R))</f>
        <v>510687.1</v>
      </c>
      <c r="BB69" s="58">
        <f ca="1">OFFSET('WEO18'!$I$1,MATCH($B69,'WEO18'!$D:$D,0)-1+Growth!$V$10-1,COLUMN(BB:BB)-COLUMN($R:$R))</f>
        <v>517601</v>
      </c>
      <c r="BC69" s="58">
        <f ca="1">OFFSET('WEO18'!$I$1,MATCH($B69,'WEO18'!$D:$D,0)-1+Growth!$V$10-1,COLUMN(BC:BC)-COLUMN($R:$R))</f>
        <v>522456.8</v>
      </c>
      <c r="BD69" s="58">
        <f ca="1">OFFSET('WEO18'!$I$1,MATCH($B69,'WEO18'!$D:$D,0)-1+Growth!$V$10-1,COLUMN(BD:BD)-COLUMN($R:$R))</f>
        <v>531404.30000000005</v>
      </c>
    </row>
    <row r="70" spans="1:56" x14ac:dyDescent="0.2">
      <c r="B70" s="9" t="s">
        <v>185</v>
      </c>
      <c r="C70" s="72">
        <f t="shared" ca="1" si="3"/>
        <v>0.13954530594982681</v>
      </c>
      <c r="D70" s="63">
        <f ca="1">OFFSET(Rating!$K$1,MATCH($B70,Rating!J:J,0)-1,0)</f>
        <v>2.9260000000000002</v>
      </c>
      <c r="E70" s="63">
        <f ca="1">OFFSET(Rating!$O$1,MATCH($B70,Rating!N:N,0)-1,0)</f>
        <v>34.954000000000001</v>
      </c>
      <c r="F70" s="64">
        <f ca="1">OFFSET(Rating!$S$1,MATCH($B70,Rating!R:R,0)-1,0)</f>
        <v>11947.931</v>
      </c>
      <c r="H70" s="2">
        <v>0.25</v>
      </c>
      <c r="I70" s="12">
        <v>0.03</v>
      </c>
      <c r="J70" s="11">
        <v>1.4500000000000001E-2</v>
      </c>
      <c r="K70" s="11">
        <v>1.3908481242797199E-2</v>
      </c>
      <c r="L70" s="11">
        <v>1.5257656232548822E-2</v>
      </c>
      <c r="M70" s="2">
        <v>0.42673684210526314</v>
      </c>
      <c r="N70" s="2">
        <v>0.34298090909090911</v>
      </c>
      <c r="O70" s="2">
        <v>0.42210625000000002</v>
      </c>
      <c r="P70" s="26">
        <v>-7.9528027312402272E-2</v>
      </c>
      <c r="Q70" s="26">
        <v>4.6530869849355602E-2</v>
      </c>
      <c r="R70" s="26">
        <v>5.7564568475985824E-2</v>
      </c>
      <c r="S70" s="58">
        <f ca="1">OFFSET('WEO18'!$I$1,MATCH($B70,'WEO18'!$D:$D,0)-1+Growth!$V$10-1,COLUMN(S:S)-COLUMN($R:$R))</f>
        <v>3182.105</v>
      </c>
      <c r="T70" s="58">
        <f ca="1">OFFSET('WEO18'!$I$1,MATCH($B70,'WEO18'!$D:$D,0)-1+Growth!$V$10-1,COLUMN(T:T)-COLUMN($R:$R))</f>
        <v>3448.645</v>
      </c>
      <c r="U70" s="58">
        <f ca="1">OFFSET('WEO18'!$I$1,MATCH($B70,'WEO18'!$D:$D,0)-1+Growth!$V$10-1,COLUMN(U:U)-COLUMN($R:$R))</f>
        <v>3735.9520000000002</v>
      </c>
      <c r="V70" s="58">
        <f ca="1">OFFSET('WEO18'!$I$1,MATCH($B70,'WEO18'!$D:$D,0)-1+Growth!$V$10-1,COLUMN(V:V)-COLUMN($R:$R))</f>
        <v>3952.3470000000002</v>
      </c>
      <c r="W70" s="58">
        <f ca="1">OFFSET('WEO18'!$I$1,MATCH($B70,'WEO18'!$D:$D,0)-1+Growth!$V$10-1,COLUMN(W:W)-COLUMN($R:$R))</f>
        <v>4186.0829999999996</v>
      </c>
      <c r="X70" s="58">
        <f ca="1">OFFSET('WEO18'!$I$1,MATCH($B70,'WEO18'!$D:$D,0)-1+Growth!$V$10-1,COLUMN(X:X)-COLUMN($R:$R))</f>
        <v>4423.8180000000002</v>
      </c>
      <c r="Y70" s="58">
        <f ca="1">OFFSET('WEO18'!$I$1,MATCH($B70,'WEO18'!$D:$D,0)-1+Growth!$V$10-1,COLUMN(Y:Y)-COLUMN($R:$R))</f>
        <v>4840.8220000000001</v>
      </c>
      <c r="Z70" s="58">
        <f ca="1">OFFSET('WEO18'!$I$1,MATCH($B70,'WEO18'!$D:$D,0)-1+Growth!$V$10-1,COLUMN(Z:Z)-COLUMN($R:$R))</f>
        <v>5012.2809999999999</v>
      </c>
      <c r="AA70" s="58">
        <f ca="1">OFFSET('WEO18'!$I$1,MATCH($B70,'WEO18'!$D:$D,0)-1+Growth!$V$10-1,COLUMN(AA:AA)-COLUMN($R:$R))</f>
        <v>5270.2060000000001</v>
      </c>
      <c r="AB70" s="58">
        <f ca="1">OFFSET('WEO18'!$I$1,MATCH($B70,'WEO18'!$D:$D,0)-1+Growth!$V$10-1,COLUMN(AB:AB)-COLUMN($R:$R))</f>
        <v>5490.6549999999997</v>
      </c>
      <c r="AC70" s="58">
        <f ca="1">OFFSET('WEO18'!$I$1,MATCH($B70,'WEO18'!$D:$D,0)-1+Growth!$V$10-1,COLUMN(AC:AC)-COLUMN($R:$R))</f>
        <v>5354.1779999999999</v>
      </c>
      <c r="AD70" s="58">
        <f ca="1">OFFSET('WEO18'!$I$1,MATCH($B70,'WEO18'!$D:$D,0)-1+Growth!$V$10-1,COLUMN(AD:AD)-COLUMN($R:$R))</f>
        <v>4861.665</v>
      </c>
      <c r="AE70" s="58">
        <f ca="1">OFFSET('WEO18'!$I$1,MATCH($B70,'WEO18'!$D:$D,0)-1+Growth!$V$10-1,COLUMN(AE:AE)-COLUMN($R:$R))</f>
        <v>4411.6469999999999</v>
      </c>
      <c r="AF70" s="58">
        <f ca="1">OFFSET('WEO18'!$I$1,MATCH($B70,'WEO18'!$D:$D,0)-1+Growth!$V$10-1,COLUMN(AF:AF)-COLUMN($R:$R))</f>
        <v>4271.8509999999997</v>
      </c>
      <c r="AG70" s="58">
        <f ca="1">OFFSET('WEO18'!$I$1,MATCH($B70,'WEO18'!$D:$D,0)-1+Growth!$V$10-1,COLUMN(AG:AG)-COLUMN($R:$R))</f>
        <v>4363.0280000000002</v>
      </c>
      <c r="AH70" s="58">
        <f ca="1">OFFSET('WEO18'!$I$1,MATCH($B70,'WEO18'!$D:$D,0)-1+Growth!$V$10-1,COLUMN(AH:AH)-COLUMN($R:$R))</f>
        <v>4641.2340000000004</v>
      </c>
      <c r="AI70" s="58">
        <f ca="1">OFFSET('WEO18'!$I$1,MATCH($B70,'WEO18'!$D:$D,0)-1+Growth!$V$10-1,COLUMN(AI:AI)-COLUMN($R:$R))</f>
        <v>4744.97</v>
      </c>
      <c r="AJ70" s="58">
        <f ca="1">OFFSET('WEO18'!$I$1,MATCH($B70,'WEO18'!$D:$D,0)-1+Growth!$V$10-1,COLUMN(AJ:AJ)-COLUMN($R:$R))</f>
        <v>4929.8670000000002</v>
      </c>
      <c r="AK70" s="58">
        <f ca="1">OFFSET('WEO18'!$I$1,MATCH($B70,'WEO18'!$D:$D,0)-1+Growth!$V$10-1,COLUMN(AK:AK)-COLUMN($R:$R))</f>
        <v>5094.5219999999999</v>
      </c>
      <c r="AL70" s="58">
        <f ca="1">OFFSET('WEO18'!$I$1,MATCH($B70,'WEO18'!$D:$D,0)-1+Growth!$V$10-1,COLUMN(AL:AL)-COLUMN($R:$R))</f>
        <v>5250.942</v>
      </c>
      <c r="AM70" s="58">
        <f ca="1">OFFSET('WEO18'!$I$1,MATCH($B70,'WEO18'!$D:$D,0)-1+Growth!$V$10-1,COLUMN(AM:AM)-COLUMN($R:$R))</f>
        <v>5311.1220000000003</v>
      </c>
      <c r="AN70" s="58">
        <f ca="1">OFFSET('WEO18'!$I$1,MATCH($B70,'WEO18'!$D:$D,0)-1+Growth!$V$10-1,COLUMN(AN:AN)-COLUMN($R:$R))</f>
        <v>5557.4830000000002</v>
      </c>
      <c r="AO70" s="58">
        <f ca="1">OFFSET('WEO18'!$I$1,MATCH($B70,'WEO18'!$D:$D,0)-1+Growth!$V$10-1,COLUMN(AO:AO)-COLUMN($R:$R))</f>
        <v>5850.1909999999998</v>
      </c>
      <c r="AP70" s="58">
        <f ca="1">OFFSET('WEO18'!$I$1,MATCH($B70,'WEO18'!$D:$D,0)-1+Growth!$V$10-1,COLUMN(AP:AP)-COLUMN($R:$R))</f>
        <v>6280.6130000000003</v>
      </c>
      <c r="AQ70" s="58">
        <f ca="1">OFFSET('WEO18'!$I$1,MATCH($B70,'WEO18'!$D:$D,0)-1+Growth!$V$10-1,COLUMN(AQ:AQ)-COLUMN($R:$R))</f>
        <v>6872.56</v>
      </c>
      <c r="AR70" s="58">
        <f ca="1">OFFSET('WEO18'!$I$1,MATCH($B70,'WEO18'!$D:$D,0)-1+Growth!$V$10-1,COLUMN(AR:AR)-COLUMN($R:$R))</f>
        <v>7319.7759999999998</v>
      </c>
      <c r="AS70" s="58">
        <f ca="1">OFFSET('WEO18'!$I$1,MATCH($B70,'WEO18'!$D:$D,0)-1+Growth!$V$10-1,COLUMN(AS:AS)-COLUMN($R:$R))</f>
        <v>7917.2839999999997</v>
      </c>
      <c r="AT70" s="58">
        <f ca="1">OFFSET('WEO18'!$I$1,MATCH($B70,'WEO18'!$D:$D,0)-1+Growth!$V$10-1,COLUMN(AT:AT)-COLUMN($R:$R))</f>
        <v>8610.5810000000001</v>
      </c>
      <c r="AU70" s="58">
        <f ca="1">OFFSET('WEO18'!$I$1,MATCH($B70,'WEO18'!$D:$D,0)-1+Growth!$V$10-1,COLUMN(AU:AU)-COLUMN($R:$R))</f>
        <v>9283.8359999999993</v>
      </c>
      <c r="AV70" s="58">
        <f ca="1">OFFSET('WEO18'!$I$1,MATCH($B70,'WEO18'!$D:$D,0)-1+Growth!$V$10-1,COLUMN(AV:AV)-COLUMN($R:$R))</f>
        <v>9091.7080000000005</v>
      </c>
      <c r="AW70" s="58">
        <f ca="1">OFFSET('WEO18'!$I$1,MATCH($B70,'WEO18'!$D:$D,0)-1+Growth!$V$10-1,COLUMN(AW:AW)-COLUMN($R:$R))</f>
        <v>9756.5879999999997</v>
      </c>
      <c r="AX70" s="58">
        <f ca="1">OFFSET('WEO18'!$I$1,MATCH($B70,'WEO18'!$D:$D,0)-1+Growth!$V$10-1,COLUMN(AX:AX)-COLUMN($R:$R))</f>
        <v>11443.578</v>
      </c>
      <c r="AY70" s="58">
        <f ca="1">OFFSET('WEO18'!$I$1,MATCH($B70,'WEO18'!$D:$D,0)-1+Growth!$V$10-1,COLUMN(AY:AY)-COLUMN($R:$R))</f>
        <v>12853.406999999999</v>
      </c>
      <c r="AZ70" s="58">
        <f ca="1">OFFSET('WEO18'!$I$1,MATCH($B70,'WEO18'!$D:$D,0)-1+Growth!$V$10-1,COLUMN(AZ:AZ)-COLUMN($R:$R))</f>
        <v>14350.689</v>
      </c>
      <c r="BA70" s="58">
        <f ca="1">OFFSET('WEO18'!$I$1,MATCH($B70,'WEO18'!$D:$D,0)-1+Growth!$V$10-1,COLUMN(BA:BA)-COLUMN($R:$R))</f>
        <v>15482.272999999999</v>
      </c>
      <c r="BB70" s="58">
        <f ca="1">OFFSET('WEO18'!$I$1,MATCH($B70,'WEO18'!$D:$D,0)-1+Growth!$V$10-1,COLUMN(BB:BB)-COLUMN($R:$R))</f>
        <v>15850.726000000001</v>
      </c>
      <c r="BC70" s="58">
        <f ca="1">OFFSET('WEO18'!$I$1,MATCH($B70,'WEO18'!$D:$D,0)-1+Growth!$V$10-1,COLUMN(BC:BC)-COLUMN($R:$R))</f>
        <v>16047.782999999999</v>
      </c>
      <c r="BD70" s="58">
        <f ca="1">OFFSET('WEO18'!$I$1,MATCH($B70,'WEO18'!$D:$D,0)-1+Growth!$V$10-1,COLUMN(BD:BD)-COLUMN($R:$R))</f>
        <v>16873.816999999999</v>
      </c>
    </row>
    <row r="71" spans="1:56" x14ac:dyDescent="0.2">
      <c r="B71" s="9" t="s">
        <v>22</v>
      </c>
      <c r="C71" s="72">
        <f t="shared" ca="1" si="3"/>
        <v>0.25091529532136847</v>
      </c>
      <c r="D71" s="63">
        <f ca="1">OFFSET(Rating!$K$1,MATCH($B71,Rating!J:J,0)-1,0)</f>
        <v>50.423999999999999</v>
      </c>
      <c r="E71" s="63">
        <f ca="1">OFFSET(Rating!$O$1,MATCH($B71,Rating!N:N,0)-1,0)</f>
        <v>1786.816</v>
      </c>
      <c r="F71" s="64">
        <f ca="1">OFFSET(Rating!$S$1,MATCH($B71,Rating!R:R,0)-1,0)</f>
        <v>35435.857000000004</v>
      </c>
      <c r="H71" s="2">
        <v>0.25</v>
      </c>
      <c r="I71" s="12">
        <v>0.04</v>
      </c>
      <c r="J71" s="11">
        <v>1.0837029734667381E-2</v>
      </c>
      <c r="K71" s="11">
        <v>5.7642950306806551E-3</v>
      </c>
      <c r="L71" s="11">
        <v>5.3394373754316327E-3</v>
      </c>
      <c r="M71" s="2">
        <v>0.35441210526315792</v>
      </c>
      <c r="N71" s="2">
        <v>0.31765363636363636</v>
      </c>
      <c r="O71" s="2">
        <v>0.30488375000000006</v>
      </c>
      <c r="P71" s="26">
        <v>5.6644063456673152E-2</v>
      </c>
      <c r="Q71" s="26">
        <v>3.3851818668613191E-2</v>
      </c>
      <c r="R71" s="26">
        <v>1.9365042010693535E-2</v>
      </c>
      <c r="S71" s="58">
        <f ca="1">OFFSET('WEO18'!$I$1,MATCH($B71,'WEO18'!$D:$D,0)-1+Growth!$V$10-1,COLUMN(S:S)-COLUMN($R:$R))</f>
        <v>163065</v>
      </c>
      <c r="T71" s="58">
        <f ca="1">OFFSET('WEO18'!$I$1,MATCH($B71,'WEO18'!$D:$D,0)-1+Growth!$V$10-1,COLUMN(T:T)-COLUMN($R:$R))</f>
        <v>174773.9</v>
      </c>
      <c r="U71" s="58">
        <f ca="1">OFFSET('WEO18'!$I$1,MATCH($B71,'WEO18'!$D:$D,0)-1+Growth!$V$10-1,COLUMN(U:U)-COLUMN($R:$R))</f>
        <v>189219.1</v>
      </c>
      <c r="V71" s="58">
        <f ca="1">OFFSET('WEO18'!$I$1,MATCH($B71,'WEO18'!$D:$D,0)-1+Growth!$V$10-1,COLUMN(V:V)-COLUMN($R:$R))</f>
        <v>214275.5</v>
      </c>
      <c r="W71" s="58">
        <f ca="1">OFFSET('WEO18'!$I$1,MATCH($B71,'WEO18'!$D:$D,0)-1+Growth!$V$10-1,COLUMN(W:W)-COLUMN($R:$R))</f>
        <v>236652</v>
      </c>
      <c r="X71" s="58">
        <f ca="1">OFFSET('WEO18'!$I$1,MATCH($B71,'WEO18'!$D:$D,0)-1+Growth!$V$10-1,COLUMN(X:X)-COLUMN($R:$R))</f>
        <v>254991.8</v>
      </c>
      <c r="Y71" s="58">
        <f ca="1">OFFSET('WEO18'!$I$1,MATCH($B71,'WEO18'!$D:$D,0)-1+Growth!$V$10-1,COLUMN(Y:Y)-COLUMN($R:$R))</f>
        <v>283612.3</v>
      </c>
      <c r="Z71" s="58">
        <f ca="1">OFFSET('WEO18'!$I$1,MATCH($B71,'WEO18'!$D:$D,0)-1+Growth!$V$10-1,COLUMN(Z:Z)-COLUMN($R:$R))</f>
        <v>318971</v>
      </c>
      <c r="AA71" s="58">
        <f ca="1">OFFSET('WEO18'!$I$1,MATCH($B71,'WEO18'!$D:$D,0)-1+Growth!$V$10-1,COLUMN(AA:AA)-COLUMN($R:$R))</f>
        <v>356943.6</v>
      </c>
      <c r="AB71" s="58">
        <f ca="1">OFFSET('WEO18'!$I$1,MATCH($B71,'WEO18'!$D:$D,0)-1+Growth!$V$10-1,COLUMN(AB:AB)-COLUMN($R:$R))</f>
        <v>382035.6</v>
      </c>
      <c r="AC71" s="58">
        <f ca="1">OFFSET('WEO18'!$I$1,MATCH($B71,'WEO18'!$D:$D,0)-1+Growth!$V$10-1,COLUMN(AC:AC)-COLUMN($R:$R))</f>
        <v>419518</v>
      </c>
      <c r="AD71" s="58">
        <f ca="1">OFFSET('WEO18'!$I$1,MATCH($B71,'WEO18'!$D:$D,0)-1+Growth!$V$10-1,COLUMN(AD:AD)-COLUMN($R:$R))</f>
        <v>462954.8</v>
      </c>
      <c r="AE71" s="58">
        <f ca="1">OFFSET('WEO18'!$I$1,MATCH($B71,'WEO18'!$D:$D,0)-1+Growth!$V$10-1,COLUMN(AE:AE)-COLUMN($R:$R))</f>
        <v>491544.4</v>
      </c>
      <c r="AF71" s="58">
        <f ca="1">OFFSET('WEO18'!$I$1,MATCH($B71,'WEO18'!$D:$D,0)-1+Growth!$V$10-1,COLUMN(AF:AF)-COLUMN($R:$R))</f>
        <v>525199.5</v>
      </c>
      <c r="AG71" s="58">
        <f ca="1">OFFSET('WEO18'!$I$1,MATCH($B71,'WEO18'!$D:$D,0)-1+Growth!$V$10-1,COLUMN(AG:AG)-COLUMN($R:$R))</f>
        <v>573550</v>
      </c>
      <c r="AH71" s="58">
        <f ca="1">OFFSET('WEO18'!$I$1,MATCH($B71,'WEO18'!$D:$D,0)-1+Growth!$V$10-1,COLUMN(AH:AH)-COLUMN($R:$R))</f>
        <v>628442.1</v>
      </c>
      <c r="AI71" s="58">
        <f ca="1">OFFSET('WEO18'!$I$1,MATCH($B71,'WEO18'!$D:$D,0)-1+Growth!$V$10-1,COLUMN(AI:AI)-COLUMN($R:$R))</f>
        <v>676169.3</v>
      </c>
      <c r="AJ71" s="58">
        <f ca="1">OFFSET('WEO18'!$I$1,MATCH($B71,'WEO18'!$D:$D,0)-1+Growth!$V$10-1,COLUMN(AJ:AJ)-COLUMN($R:$R))</f>
        <v>716213.2</v>
      </c>
      <c r="AK71" s="58">
        <f ca="1">OFFSET('WEO18'!$I$1,MATCH($B71,'WEO18'!$D:$D,0)-1+Growth!$V$10-1,COLUMN(AK:AK)-COLUMN($R:$R))</f>
        <v>677027.8</v>
      </c>
      <c r="AL71" s="58">
        <f ca="1">OFFSET('WEO18'!$I$1,MATCH($B71,'WEO18'!$D:$D,0)-1+Growth!$V$10-1,COLUMN(AL:AL)-COLUMN($R:$R))</f>
        <v>753590.2</v>
      </c>
      <c r="AM71" s="58">
        <f ca="1">OFFSET('WEO18'!$I$1,MATCH($B71,'WEO18'!$D:$D,0)-1+Growth!$V$10-1,COLUMN(AM:AM)-COLUMN($R:$R))</f>
        <v>820843.7</v>
      </c>
      <c r="AN71" s="58">
        <f ca="1">OFFSET('WEO18'!$I$1,MATCH($B71,'WEO18'!$D:$D,0)-1+Growth!$V$10-1,COLUMN(AN:AN)-COLUMN($R:$R))</f>
        <v>857989.5</v>
      </c>
      <c r="AO71" s="58">
        <f ca="1">OFFSET('WEO18'!$I$1,MATCH($B71,'WEO18'!$D:$D,0)-1+Growth!$V$10-1,COLUMN(AO:AO)-COLUMN($R:$R))</f>
        <v>921759</v>
      </c>
      <c r="AP71" s="58">
        <f ca="1">OFFSET('WEO18'!$I$1,MATCH($B71,'WEO18'!$D:$D,0)-1+Growth!$V$10-1,COLUMN(AP:AP)-COLUMN($R:$R))</f>
        <v>948796.1</v>
      </c>
      <c r="AQ71" s="58">
        <f ca="1">OFFSET('WEO18'!$I$1,MATCH($B71,'WEO18'!$D:$D,0)-1+Growth!$V$10-1,COLUMN(AQ:AQ)-COLUMN($R:$R))</f>
        <v>995285.7</v>
      </c>
      <c r="AR71" s="58">
        <f ca="1">OFFSET('WEO18'!$I$1,MATCH($B71,'WEO18'!$D:$D,0)-1+Growth!$V$10-1,COLUMN(AR:AR)-COLUMN($R:$R))</f>
        <v>1034337.6</v>
      </c>
      <c r="AS71" s="58">
        <f ca="1">OFFSET('WEO18'!$I$1,MATCH($B71,'WEO18'!$D:$D,0)-1+Growth!$V$10-1,COLUMN(AS:AS)-COLUMN($R:$R))</f>
        <v>1087876.3</v>
      </c>
      <c r="AT71" s="58">
        <f ca="1">OFFSET('WEO18'!$I$1,MATCH($B71,'WEO18'!$D:$D,0)-1+Growth!$V$10-1,COLUMN(AT:AT)-COLUMN($R:$R))</f>
        <v>1147311.3999999999</v>
      </c>
      <c r="AU71" s="58">
        <f ca="1">OFFSET('WEO18'!$I$1,MATCH($B71,'WEO18'!$D:$D,0)-1+Growth!$V$10-1,COLUMN(AU:AU)-COLUMN($R:$R))</f>
        <v>1179771.3</v>
      </c>
      <c r="AV71" s="58">
        <f ca="1">OFFSET('WEO18'!$I$1,MATCH($B71,'WEO18'!$D:$D,0)-1+Growth!$V$10-1,COLUMN(AV:AV)-COLUMN($R:$R))</f>
        <v>1188118.3999999999</v>
      </c>
      <c r="AW71" s="58">
        <f ca="1">OFFSET('WEO18'!$I$1,MATCH($B71,'WEO18'!$D:$D,0)-1+Growth!$V$10-1,COLUMN(AW:AW)-COLUMN($R:$R))</f>
        <v>1265308</v>
      </c>
      <c r="AX71" s="58">
        <f ca="1">OFFSET('WEO18'!$I$1,MATCH($B71,'WEO18'!$D:$D,0)-1+Growth!$V$10-1,COLUMN(AX:AX)-COLUMN($R:$R))</f>
        <v>1311892.8</v>
      </c>
      <c r="AY71" s="58">
        <f ca="1">OFFSET('WEO18'!$I$1,MATCH($B71,'WEO18'!$D:$D,0)-1+Growth!$V$10-1,COLUMN(AY:AY)-COLUMN($R:$R))</f>
        <v>1341966.3999999999</v>
      </c>
      <c r="AZ71" s="58">
        <f ca="1">OFFSET('WEO18'!$I$1,MATCH($B71,'WEO18'!$D:$D,0)-1+Growth!$V$10-1,COLUMN(AZ:AZ)-COLUMN($R:$R))</f>
        <v>1380832.7</v>
      </c>
      <c r="BA71" s="58">
        <f ca="1">OFFSET('WEO18'!$I$1,MATCH($B71,'WEO18'!$D:$D,0)-1+Growth!$V$10-1,COLUMN(BA:BA)-COLUMN($R:$R))</f>
        <v>1426972.5</v>
      </c>
      <c r="BB71" s="58">
        <f ca="1">OFFSET('WEO18'!$I$1,MATCH($B71,'WEO18'!$D:$D,0)-1+Growth!$V$10-1,COLUMN(BB:BB)-COLUMN($R:$R))</f>
        <v>1466788.2</v>
      </c>
      <c r="BC71" s="58">
        <f ca="1">OFFSET('WEO18'!$I$1,MATCH($B71,'WEO18'!$D:$D,0)-1+Growth!$V$10-1,COLUMN(BC:BC)-COLUMN($R:$R))</f>
        <v>1508265</v>
      </c>
      <c r="BD71" s="58">
        <f ca="1">OFFSET('WEO18'!$I$1,MATCH($B71,'WEO18'!$D:$D,0)-1+Growth!$V$10-1,COLUMN(BD:BD)-COLUMN($R:$R))</f>
        <v>1554789.1</v>
      </c>
    </row>
    <row r="72" spans="1:56" x14ac:dyDescent="0.2">
      <c r="B72" s="9" t="s">
        <v>23</v>
      </c>
      <c r="C72" s="72">
        <f t="shared" ca="1" si="3"/>
        <v>0.77939535020951245</v>
      </c>
      <c r="D72" s="63">
        <f ca="1">OFFSET(Rating!$K$1,MATCH($B72,Rating!J:J,0)-1,0)</f>
        <v>1367.82</v>
      </c>
      <c r="E72" s="63">
        <f ca="1">OFFSET(Rating!$O$1,MATCH($B72,Rating!N:N,0)-1,0)</f>
        <v>18228.357</v>
      </c>
      <c r="F72" s="64">
        <f ca="1">OFFSET(Rating!$S$1,MATCH($B72,Rating!R:R,0)-1,0)</f>
        <v>13326.575999999999</v>
      </c>
      <c r="H72" s="2">
        <v>0.25</v>
      </c>
      <c r="I72" s="12">
        <v>0.04</v>
      </c>
      <c r="J72" s="11">
        <v>1.3099743122026331E-2</v>
      </c>
      <c r="K72" s="11">
        <v>6.1394028743082529E-3</v>
      </c>
      <c r="L72" s="11">
        <v>5.1136062806014237E-3</v>
      </c>
      <c r="M72" s="2">
        <v>0.37116684210526324</v>
      </c>
      <c r="N72" s="2">
        <v>0.39799090909090901</v>
      </c>
      <c r="O72" s="2">
        <v>0.46299125000000002</v>
      </c>
      <c r="P72" s="26">
        <v>5.9663659439480564E-2</v>
      </c>
      <c r="Q72" s="26">
        <v>0.1091637613108902</v>
      </c>
      <c r="R72" s="26">
        <v>5.9814826448034736E-2</v>
      </c>
      <c r="S72" s="58">
        <f ca="1">OFFSET('WEO18'!$I$1,MATCH($B72,'WEO18'!$D:$D,0)-1+Growth!$V$10-1,COLUMN(S:S)-COLUMN($R:$R))</f>
        <v>2691.8270000000002</v>
      </c>
      <c r="T72" s="58">
        <f ca="1">OFFSET('WEO18'!$I$1,MATCH($B72,'WEO18'!$D:$D,0)-1+Growth!$V$10-1,COLUMN(T:T)-COLUMN($R:$R))</f>
        <v>2829.11</v>
      </c>
      <c r="U72" s="58">
        <f ca="1">OFFSET('WEO18'!$I$1,MATCH($B72,'WEO18'!$D:$D,0)-1+Growth!$V$10-1,COLUMN(U:U)-COLUMN($R:$R))</f>
        <v>3083.73</v>
      </c>
      <c r="V72" s="58">
        <f ca="1">OFFSET('WEO18'!$I$1,MATCH($B72,'WEO18'!$D:$D,0)-1+Growth!$V$10-1,COLUMN(V:V)-COLUMN($R:$R))</f>
        <v>3416.7730000000001</v>
      </c>
      <c r="W72" s="58">
        <f ca="1">OFFSET('WEO18'!$I$1,MATCH($B72,'WEO18'!$D:$D,0)-1+Growth!$V$10-1,COLUMN(W:W)-COLUMN($R:$R))</f>
        <v>3936.1219999999998</v>
      </c>
      <c r="X72" s="58">
        <f ca="1">OFFSET('WEO18'!$I$1,MATCH($B72,'WEO18'!$D:$D,0)-1+Growth!$V$10-1,COLUMN(X:X)-COLUMN($R:$R))</f>
        <v>4467.4989999999998</v>
      </c>
      <c r="Y72" s="58">
        <f ca="1">OFFSET('WEO18'!$I$1,MATCH($B72,'WEO18'!$D:$D,0)-1+Growth!$V$10-1,COLUMN(Y:Y)-COLUMN($R:$R))</f>
        <v>4865.1059999999998</v>
      </c>
      <c r="Z72" s="58">
        <f ca="1">OFFSET('WEO18'!$I$1,MATCH($B72,'WEO18'!$D:$D,0)-1+Growth!$V$10-1,COLUMN(Z:Z)-COLUMN($R:$R))</f>
        <v>5434.3230000000003</v>
      </c>
      <c r="AA72" s="58">
        <f ca="1">OFFSET('WEO18'!$I$1,MATCH($B72,'WEO18'!$D:$D,0)-1+Growth!$V$10-1,COLUMN(AA:AA)-COLUMN($R:$R))</f>
        <v>6048.402</v>
      </c>
      <c r="AB72" s="58">
        <f ca="1">OFFSET('WEO18'!$I$1,MATCH($B72,'WEO18'!$D:$D,0)-1+Growth!$V$10-1,COLUMN(AB:AB)-COLUMN($R:$R))</f>
        <v>6302.4350000000004</v>
      </c>
      <c r="AC72" s="58">
        <f ca="1">OFFSET('WEO18'!$I$1,MATCH($B72,'WEO18'!$D:$D,0)-1+Growth!$V$10-1,COLUMN(AC:AC)-COLUMN($R:$R))</f>
        <v>6548.23</v>
      </c>
      <c r="AD72" s="58">
        <f ca="1">OFFSET('WEO18'!$I$1,MATCH($B72,'WEO18'!$D:$D,0)-1+Growth!$V$10-1,COLUMN(AD:AD)-COLUMN($R:$R))</f>
        <v>7150.6670000000004</v>
      </c>
      <c r="AE72" s="58">
        <f ca="1">OFFSET('WEO18'!$I$1,MATCH($B72,'WEO18'!$D:$D,0)-1+Growth!$V$10-1,COLUMN(AE:AE)-COLUMN($R:$R))</f>
        <v>8173.2120000000004</v>
      </c>
      <c r="AF72" s="58">
        <f ca="1">OFFSET('WEO18'!$I$1,MATCH($B72,'WEO18'!$D:$D,0)-1+Growth!$V$10-1,COLUMN(AF:AF)-COLUMN($R:$R))</f>
        <v>9309.2890000000007</v>
      </c>
      <c r="AG72" s="58">
        <f ca="1">OFFSET('WEO18'!$I$1,MATCH($B72,'WEO18'!$D:$D,0)-1+Growth!$V$10-1,COLUMN(AG:AG)-COLUMN($R:$R))</f>
        <v>10528.806</v>
      </c>
      <c r="AH72" s="58">
        <f ca="1">OFFSET('WEO18'!$I$1,MATCH($B72,'WEO18'!$D:$D,0)-1+Growth!$V$10-1,COLUMN(AH:AH)-COLUMN($R:$R))</f>
        <v>11686.974</v>
      </c>
      <c r="AI72" s="58">
        <f ca="1">OFFSET('WEO18'!$I$1,MATCH($B72,'WEO18'!$D:$D,0)-1+Growth!$V$10-1,COLUMN(AI:AI)-COLUMN($R:$R))</f>
        <v>12843.985000000001</v>
      </c>
      <c r="AJ72" s="58">
        <f ca="1">OFFSET('WEO18'!$I$1,MATCH($B72,'WEO18'!$D:$D,0)-1+Growth!$V$10-1,COLUMN(AJ:AJ)-COLUMN($R:$R))</f>
        <v>14025.630999999999</v>
      </c>
      <c r="AK72" s="58">
        <f ca="1">OFFSET('WEO18'!$I$1,MATCH($B72,'WEO18'!$D:$D,0)-1+Growth!$V$10-1,COLUMN(AK:AK)-COLUMN($R:$R))</f>
        <v>15119.630999999999</v>
      </c>
      <c r="AL72" s="58">
        <f ca="1">OFFSET('WEO18'!$I$1,MATCH($B72,'WEO18'!$D:$D,0)-1+Growth!$V$10-1,COLUMN(AL:AL)-COLUMN($R:$R))</f>
        <v>16268.723</v>
      </c>
      <c r="AM72" s="58">
        <f ca="1">OFFSET('WEO18'!$I$1,MATCH($B72,'WEO18'!$D:$D,0)-1+Growth!$V$10-1,COLUMN(AM:AM)-COLUMN($R:$R))</f>
        <v>17635.294999999998</v>
      </c>
      <c r="AN72" s="58">
        <f ca="1">OFFSET('WEO18'!$I$1,MATCH($B72,'WEO18'!$D:$D,0)-1+Growth!$V$10-1,COLUMN(AN:AN)-COLUMN($R:$R))</f>
        <v>19099.025000000001</v>
      </c>
      <c r="AO72" s="58">
        <f ca="1">OFFSET('WEO18'!$I$1,MATCH($B72,'WEO18'!$D:$D,0)-1+Growth!$V$10-1,COLUMN(AO:AO)-COLUMN($R:$R))</f>
        <v>20837.036</v>
      </c>
      <c r="AP72" s="58">
        <f ca="1">OFFSET('WEO18'!$I$1,MATCH($B72,'WEO18'!$D:$D,0)-1+Growth!$V$10-1,COLUMN(AP:AP)-COLUMN($R:$R))</f>
        <v>22920.74</v>
      </c>
      <c r="AQ72" s="58">
        <f ca="1">OFFSET('WEO18'!$I$1,MATCH($B72,'WEO18'!$D:$D,0)-1+Growth!$V$10-1,COLUMN(AQ:AQ)-COLUMN($R:$R))</f>
        <v>25235.734</v>
      </c>
      <c r="AR72" s="58">
        <f ca="1">OFFSET('WEO18'!$I$1,MATCH($B72,'WEO18'!$D:$D,0)-1+Growth!$V$10-1,COLUMN(AR:AR)-COLUMN($R:$R))</f>
        <v>28087.371999999999</v>
      </c>
      <c r="AS72" s="58">
        <f ca="1">OFFSET('WEO18'!$I$1,MATCH($B72,'WEO18'!$D:$D,0)-1+Growth!$V$10-1,COLUMN(AS:AS)-COLUMN($R:$R))</f>
        <v>31654.468000000001</v>
      </c>
      <c r="AT72" s="58">
        <f ca="1">OFFSET('WEO18'!$I$1,MATCH($B72,'WEO18'!$D:$D,0)-1+Growth!$V$10-1,COLUMN(AT:AT)-COLUMN($R:$R))</f>
        <v>36149.402999999998</v>
      </c>
      <c r="AU72" s="58">
        <f ca="1">OFFSET('WEO18'!$I$1,MATCH($B72,'WEO18'!$D:$D,0)-1+Growth!$V$10-1,COLUMN(AU:AU)-COLUMN($R:$R))</f>
        <v>39619.745999999999</v>
      </c>
      <c r="AV72" s="58">
        <f ca="1">OFFSET('WEO18'!$I$1,MATCH($B72,'WEO18'!$D:$D,0)-1+Growth!$V$10-1,COLUMN(AV:AV)-COLUMN($R:$R))</f>
        <v>43264.762000000002</v>
      </c>
      <c r="AW72" s="58">
        <f ca="1">OFFSET('WEO18'!$I$1,MATCH($B72,'WEO18'!$D:$D,0)-1+Growth!$V$10-1,COLUMN(AW:AW)-COLUMN($R:$R))</f>
        <v>47853.468000000001</v>
      </c>
      <c r="AX72" s="58">
        <f ca="1">OFFSET('WEO18'!$I$1,MATCH($B72,'WEO18'!$D:$D,0)-1+Growth!$V$10-1,COLUMN(AX:AX)-COLUMN($R:$R))</f>
        <v>52399.546999999999</v>
      </c>
      <c r="AY72" s="58">
        <f ca="1">OFFSET('WEO18'!$I$1,MATCH($B72,'WEO18'!$D:$D,0)-1+Growth!$V$10-1,COLUMN(AY:AY)-COLUMN($R:$R))</f>
        <v>56539.110999999997</v>
      </c>
      <c r="AZ72" s="58">
        <f ca="1">OFFSET('WEO18'!$I$1,MATCH($B72,'WEO18'!$D:$D,0)-1+Growth!$V$10-1,COLUMN(AZ:AZ)-COLUMN($R:$R))</f>
        <v>60949.161999999997</v>
      </c>
      <c r="BA72" s="58">
        <f ca="1">OFFSET('WEO18'!$I$1,MATCH($B72,'WEO18'!$D:$D,0)-1+Growth!$V$10-1,COLUMN(BA:BA)-COLUMN($R:$R))</f>
        <v>65398.451000000001</v>
      </c>
      <c r="BB72" s="58">
        <f ca="1">OFFSET('WEO18'!$I$1,MATCH($B72,'WEO18'!$D:$D,0)-1+Growth!$V$10-1,COLUMN(BB:BB)-COLUMN($R:$R))</f>
        <v>69910.944000000003</v>
      </c>
      <c r="BC72" s="58">
        <f ca="1">OFFSET('WEO18'!$I$1,MATCH($B72,'WEO18'!$D:$D,0)-1+Growth!$V$10-1,COLUMN(BC:BC)-COLUMN($R:$R))</f>
        <v>74608.816999999995</v>
      </c>
      <c r="BD72" s="58">
        <f ca="1">OFFSET('WEO18'!$I$1,MATCH($B72,'WEO18'!$D:$D,0)-1+Growth!$V$10-1,COLUMN(BD:BD)-COLUMN($R:$R))</f>
        <v>79723.903000000006</v>
      </c>
    </row>
    <row r="73" spans="1:56" x14ac:dyDescent="0.2">
      <c r="B73" s="9" t="s">
        <v>208</v>
      </c>
      <c r="C73" s="72">
        <f t="shared" ca="1" si="3"/>
        <v>0.13575198477896641</v>
      </c>
      <c r="D73" s="63">
        <f ca="1">OFFSET(Rating!$K$1,MATCH($B73,Rating!J:J,0)-1,0)</f>
        <v>7.2670000000000003</v>
      </c>
      <c r="E73" s="63">
        <f ca="1">OFFSET(Rating!$O$1,MATCH($B73,Rating!N:N,0)-1,0)</f>
        <v>401.65199999999999</v>
      </c>
      <c r="F73" s="64">
        <f ca="1">OFFSET(Rating!$S$1,MATCH($B73,Rating!R:R,0)-1,0)</f>
        <v>55274.495000000003</v>
      </c>
      <c r="H73" s="2">
        <v>0.25</v>
      </c>
      <c r="I73" s="12">
        <v>0.03</v>
      </c>
      <c r="J73" s="11">
        <v>1.4325791780347652E-2</v>
      </c>
      <c r="K73" s="11">
        <v>5.5469630778890444E-3</v>
      </c>
      <c r="L73" s="11">
        <v>7.2123700238666544E-3</v>
      </c>
      <c r="M73" s="2">
        <v>0.2883842105263158</v>
      </c>
      <c r="N73" s="2">
        <v>0.23054545454545455</v>
      </c>
      <c r="O73" s="2">
        <v>0.23320875000000002</v>
      </c>
      <c r="P73" s="26">
        <v>1.6428797943975313E-2</v>
      </c>
      <c r="Q73" s="26">
        <v>3.9357854873971948E-2</v>
      </c>
      <c r="R73" s="26">
        <v>1.7211819243900653E-2</v>
      </c>
      <c r="S73" s="58">
        <f ca="1">OFFSET('WEO18'!$I$1,MATCH($B73,'WEO18'!$D:$D,0)-1+Growth!$V$10-1,COLUMN(S:S)-COLUMN($R:$R))</f>
        <v>493.00200000000001</v>
      </c>
      <c r="T73" s="58">
        <f ca="1">OFFSET('WEO18'!$I$1,MATCH($B73,'WEO18'!$D:$D,0)-1+Growth!$V$10-1,COLUMN(T:T)-COLUMN($R:$R))</f>
        <v>538.322</v>
      </c>
      <c r="U73" s="58">
        <f ca="1">OFFSET('WEO18'!$I$1,MATCH($B73,'WEO18'!$D:$D,0)-1+Growth!$V$10-1,COLUMN(U:U)-COLUMN($R:$R))</f>
        <v>553.86</v>
      </c>
      <c r="V73" s="58">
        <f ca="1">OFFSET('WEO18'!$I$1,MATCH($B73,'WEO18'!$D:$D,0)-1+Growth!$V$10-1,COLUMN(V:V)-COLUMN($R:$R))</f>
        <v>587.17200000000003</v>
      </c>
      <c r="W73" s="58">
        <f ca="1">OFFSET('WEO18'!$I$1,MATCH($B73,'WEO18'!$D:$D,0)-1+Growth!$V$10-1,COLUMN(W:W)-COLUMN($R:$R))</f>
        <v>645.90200000000004</v>
      </c>
      <c r="X73" s="58">
        <f ca="1">OFFSET('WEO18'!$I$1,MATCH($B73,'WEO18'!$D:$D,0)-1+Growth!$V$10-1,COLUMN(X:X)-COLUMN($R:$R))</f>
        <v>650.51900000000001</v>
      </c>
      <c r="Y73" s="58">
        <f ca="1">OFFSET('WEO18'!$I$1,MATCH($B73,'WEO18'!$D:$D,0)-1+Growth!$V$10-1,COLUMN(Y:Y)-COLUMN($R:$R))</f>
        <v>722.75199999999995</v>
      </c>
      <c r="Z73" s="58">
        <f ca="1">OFFSET('WEO18'!$I$1,MATCH($B73,'WEO18'!$D:$D,0)-1+Growth!$V$10-1,COLUMN(Z:Z)-COLUMN($R:$R))</f>
        <v>819.56700000000001</v>
      </c>
      <c r="AA73" s="58">
        <f ca="1">OFFSET('WEO18'!$I$1,MATCH($B73,'WEO18'!$D:$D,0)-1+Growth!$V$10-1,COLUMN(AA:AA)-COLUMN($R:$R))</f>
        <v>889.32500000000005</v>
      </c>
      <c r="AB73" s="58">
        <f ca="1">OFFSET('WEO18'!$I$1,MATCH($B73,'WEO18'!$D:$D,0)-1+Growth!$V$10-1,COLUMN(AB:AB)-COLUMN($R:$R))</f>
        <v>909.57500000000005</v>
      </c>
      <c r="AC73" s="58">
        <f ca="1">OFFSET('WEO18'!$I$1,MATCH($B73,'WEO18'!$D:$D,0)-1+Growth!$V$10-1,COLUMN(AC:AC)-COLUMN($R:$R))</f>
        <v>944.41600000000005</v>
      </c>
      <c r="AD73" s="58">
        <f ca="1">OFFSET('WEO18'!$I$1,MATCH($B73,'WEO18'!$D:$D,0)-1+Growth!$V$10-1,COLUMN(AD:AD)-COLUMN($R:$R))</f>
        <v>998.26599999999996</v>
      </c>
      <c r="AE73" s="58">
        <f ca="1">OFFSET('WEO18'!$I$1,MATCH($B73,'WEO18'!$D:$D,0)-1+Growth!$V$10-1,COLUMN(AE:AE)-COLUMN($R:$R))</f>
        <v>1060.5060000000001</v>
      </c>
      <c r="AF73" s="58">
        <f ca="1">OFFSET('WEO18'!$I$1,MATCH($B73,'WEO18'!$D:$D,0)-1+Growth!$V$10-1,COLUMN(AF:AF)-COLUMN($R:$R))</f>
        <v>1126.269</v>
      </c>
      <c r="AG73" s="58">
        <f ca="1">OFFSET('WEO18'!$I$1,MATCH($B73,'WEO18'!$D:$D,0)-1+Growth!$V$10-1,COLUMN(AG:AG)-COLUMN($R:$R))</f>
        <v>1194.251</v>
      </c>
      <c r="AH73" s="58">
        <f ca="1">OFFSET('WEO18'!$I$1,MATCH($B73,'WEO18'!$D:$D,0)-1+Growth!$V$10-1,COLUMN(AH:AH)-COLUMN($R:$R))</f>
        <v>1222.5999999999999</v>
      </c>
      <c r="AI73" s="58">
        <f ca="1">OFFSET('WEO18'!$I$1,MATCH($B73,'WEO18'!$D:$D,0)-1+Growth!$V$10-1,COLUMN(AI:AI)-COLUMN($R:$R))</f>
        <v>1274.665</v>
      </c>
      <c r="AJ73" s="58">
        <f ca="1">OFFSET('WEO18'!$I$1,MATCH($B73,'WEO18'!$D:$D,0)-1+Growth!$V$10-1,COLUMN(AJ:AJ)-COLUMN($R:$R))</f>
        <v>1339.6690000000001</v>
      </c>
      <c r="AK73" s="58">
        <f ca="1">OFFSET('WEO18'!$I$1,MATCH($B73,'WEO18'!$D:$D,0)-1+Growth!$V$10-1,COLUMN(AK:AK)-COLUMN($R:$R))</f>
        <v>1260.8610000000001</v>
      </c>
      <c r="AL73" s="58">
        <f ca="1">OFFSET('WEO18'!$I$1,MATCH($B73,'WEO18'!$D:$D,0)-1+Growth!$V$10-1,COLUMN(AL:AL)-COLUMN($R:$R))</f>
        <v>1292.4680000000001</v>
      </c>
      <c r="AM73" s="58">
        <f ca="1">OFFSET('WEO18'!$I$1,MATCH($B73,'WEO18'!$D:$D,0)-1+Growth!$V$10-1,COLUMN(AM:AM)-COLUMN($R:$R))</f>
        <v>1391.5160000000001</v>
      </c>
      <c r="AN73" s="58">
        <f ca="1">OFFSET('WEO18'!$I$1,MATCH($B73,'WEO18'!$D:$D,0)-1+Growth!$V$10-1,COLUMN(AN:AN)-COLUMN($R:$R))</f>
        <v>1399.32</v>
      </c>
      <c r="AO73" s="58">
        <f ca="1">OFFSET('WEO18'!$I$1,MATCH($B73,'WEO18'!$D:$D,0)-1+Growth!$V$10-1,COLUMN(AO:AO)-COLUMN($R:$R))</f>
        <v>1422.5029999999999</v>
      </c>
      <c r="AP73" s="58">
        <f ca="1">OFFSET('WEO18'!$I$1,MATCH($B73,'WEO18'!$D:$D,0)-1+Growth!$V$10-1,COLUMN(AP:AP)-COLUMN($R:$R))</f>
        <v>1465.98</v>
      </c>
      <c r="AQ73" s="58">
        <f ca="1">OFFSET('WEO18'!$I$1,MATCH($B73,'WEO18'!$D:$D,0)-1+Growth!$V$10-1,COLUMN(AQ:AQ)-COLUMN($R:$R))</f>
        <v>1593.5219999999999</v>
      </c>
      <c r="AR73" s="58">
        <f ca="1">OFFSET('WEO18'!$I$1,MATCH($B73,'WEO18'!$D:$D,0)-1+Growth!$V$10-1,COLUMN(AR:AR)-COLUMN($R:$R))</f>
        <v>1711.2539999999999</v>
      </c>
      <c r="AS73" s="58">
        <f ca="1">OFFSET('WEO18'!$I$1,MATCH($B73,'WEO18'!$D:$D,0)-1+Growth!$V$10-1,COLUMN(AS:AS)-COLUMN($R:$R))</f>
        <v>1831.6</v>
      </c>
      <c r="AT73" s="58">
        <f ca="1">OFFSET('WEO18'!$I$1,MATCH($B73,'WEO18'!$D:$D,0)-1+Growth!$V$10-1,COLUMN(AT:AT)-COLUMN($R:$R))</f>
        <v>1950.01</v>
      </c>
      <c r="AU73" s="58">
        <f ca="1">OFFSET('WEO18'!$I$1,MATCH($B73,'WEO18'!$D:$D,0)-1+Growth!$V$10-1,COLUMN(AU:AU)-COLUMN($R:$R))</f>
        <v>1991.5039999999999</v>
      </c>
      <c r="AV73" s="58">
        <f ca="1">OFFSET('WEO18'!$I$1,MATCH($B73,'WEO18'!$D:$D,0)-1+Growth!$V$10-1,COLUMN(AV:AV)-COLUMN($R:$R))</f>
        <v>1942.5309999999999</v>
      </c>
      <c r="AW73" s="58">
        <f ca="1">OFFSET('WEO18'!$I$1,MATCH($B73,'WEO18'!$D:$D,0)-1+Growth!$V$10-1,COLUMN(AW:AW)-COLUMN($R:$R))</f>
        <v>2073.9949999999999</v>
      </c>
      <c r="AX73" s="58">
        <f ca="1">OFFSET('WEO18'!$I$1,MATCH($B73,'WEO18'!$D:$D,0)-1+Growth!$V$10-1,COLUMN(AX:AX)-COLUMN($R:$R))</f>
        <v>2173.8510000000001</v>
      </c>
      <c r="AY73" s="58">
        <f ca="1">OFFSET('WEO18'!$I$1,MATCH($B73,'WEO18'!$D:$D,0)-1+Growth!$V$10-1,COLUMN(AY:AY)-COLUMN($R:$R))</f>
        <v>2210.8130000000001</v>
      </c>
      <c r="AZ73" s="58">
        <f ca="1">OFFSET('WEO18'!$I$1,MATCH($B73,'WEO18'!$D:$D,0)-1+Growth!$V$10-1,COLUMN(AZ:AZ)-COLUMN($R:$R))</f>
        <v>2279.3829999999998</v>
      </c>
      <c r="BA73" s="58">
        <f ca="1">OFFSET('WEO18'!$I$1,MATCH($B73,'WEO18'!$D:$D,0)-1+Growth!$V$10-1,COLUMN(BA:BA)-COLUMN($R:$R))</f>
        <v>2342.3490000000002</v>
      </c>
      <c r="BB73" s="58">
        <f ca="1">OFFSET('WEO18'!$I$1,MATCH($B73,'WEO18'!$D:$D,0)-1+Growth!$V$10-1,COLUMN(BB:BB)-COLUMN($R:$R))</f>
        <v>2398.2800000000002</v>
      </c>
      <c r="BC73" s="58">
        <f ca="1">OFFSET('WEO18'!$I$1,MATCH($B73,'WEO18'!$D:$D,0)-1+Growth!$V$10-1,COLUMN(BC:BC)-COLUMN($R:$R))</f>
        <v>2449.538</v>
      </c>
      <c r="BD73" s="58">
        <f ca="1">OFFSET('WEO18'!$I$1,MATCH($B73,'WEO18'!$D:$D,0)-1+Growth!$V$10-1,COLUMN(BD:BD)-COLUMN($R:$R))</f>
        <v>2543.1880000000001</v>
      </c>
    </row>
    <row r="74" spans="1:56" x14ac:dyDescent="0.2">
      <c r="B74" s="9" t="s">
        <v>20</v>
      </c>
      <c r="C74" s="72">
        <f t="shared" ca="1" si="3"/>
        <v>0.197272338846882</v>
      </c>
      <c r="D74" s="63">
        <f ca="1">OFFSET(Rating!$K$1,MATCH($B74,Rating!J:J,0)-1,0)</f>
        <v>23.434000000000001</v>
      </c>
      <c r="E74" s="63">
        <f ca="1">OFFSET(Rating!$O$1,MATCH($B74,Rating!N:N,0)-1,0)</f>
        <v>1081.481</v>
      </c>
      <c r="F74" s="64">
        <f ca="1">OFFSET(Rating!$S$1,MATCH($B74,Rating!R:R,0)-1,0)</f>
        <v>46150.586000000003</v>
      </c>
      <c r="H74" s="2">
        <v>0.25</v>
      </c>
      <c r="I74" s="12">
        <v>0.03</v>
      </c>
      <c r="J74" s="11">
        <v>1.1448959829687633E-2</v>
      </c>
      <c r="K74" s="11">
        <v>4.8195844735758886E-3</v>
      </c>
      <c r="L74" s="11">
        <v>2.4178055712964497E-3</v>
      </c>
      <c r="M74" s="2">
        <v>0.26529473684210525</v>
      </c>
      <c r="N74" s="2">
        <v>0.23689636363636365</v>
      </c>
      <c r="O74" s="2">
        <v>0.22152750000000002</v>
      </c>
      <c r="P74" s="26">
        <v>4.6532931261523296E-2</v>
      </c>
      <c r="Q74" s="26">
        <v>3.5515014394923487E-2</v>
      </c>
      <c r="R74" s="26">
        <v>2.0141136054361734E-2</v>
      </c>
      <c r="S74" s="58">
        <f ca="1">OFFSET('WEO18'!$I$1,MATCH($B74,'WEO18'!$D:$D,0)-1+Growth!$V$10-1,COLUMN(S:S)-COLUMN($R:$R))</f>
        <v>2176.864</v>
      </c>
      <c r="T74" s="58">
        <f ca="1">OFFSET('WEO18'!$I$1,MATCH($B74,'WEO18'!$D:$D,0)-1+Growth!$V$10-1,COLUMN(T:T)-COLUMN($R:$R))</f>
        <v>2331.5859999999998</v>
      </c>
      <c r="U74" s="58">
        <f ca="1">OFFSET('WEO18'!$I$1,MATCH($B74,'WEO18'!$D:$D,0)-1+Growth!$V$10-1,COLUMN(U:U)-COLUMN($R:$R))</f>
        <v>2443.4490000000001</v>
      </c>
      <c r="V74" s="58">
        <f ca="1">OFFSET('WEO18'!$I$1,MATCH($B74,'WEO18'!$D:$D,0)-1+Growth!$V$10-1,COLUMN(V:V)-COLUMN($R:$R))</f>
        <v>2664.424</v>
      </c>
      <c r="W74" s="58">
        <f ca="1">OFFSET('WEO18'!$I$1,MATCH($B74,'WEO18'!$D:$D,0)-1+Growth!$V$10-1,COLUMN(W:W)-COLUMN($R:$R))</f>
        <v>2932.1550000000002</v>
      </c>
      <c r="X74" s="58">
        <f ca="1">OFFSET('WEO18'!$I$1,MATCH($B74,'WEO18'!$D:$D,0)-1+Growth!$V$10-1,COLUMN(X:X)-COLUMN($R:$R))</f>
        <v>3073.105</v>
      </c>
      <c r="Y74" s="58">
        <f ca="1">OFFSET('WEO18'!$I$1,MATCH($B74,'WEO18'!$D:$D,0)-1+Growth!$V$10-1,COLUMN(Y:Y)-COLUMN($R:$R))</f>
        <v>3426.991</v>
      </c>
      <c r="Z74" s="58">
        <f ca="1">OFFSET('WEO18'!$I$1,MATCH($B74,'WEO18'!$D:$D,0)-1+Growth!$V$10-1,COLUMN(Z:Z)-COLUMN($R:$R))</f>
        <v>3862.3049999999998</v>
      </c>
      <c r="AA74" s="58">
        <f ca="1">OFFSET('WEO18'!$I$1,MATCH($B74,'WEO18'!$D:$D,0)-1+Growth!$V$10-1,COLUMN(AA:AA)-COLUMN($R:$R))</f>
        <v>4172.0029999999997</v>
      </c>
      <c r="AB74" s="58">
        <f ca="1">OFFSET('WEO18'!$I$1,MATCH($B74,'WEO18'!$D:$D,0)-1+Growth!$V$10-1,COLUMN(AB:AB)-COLUMN($R:$R))</f>
        <v>4537.0240000000003</v>
      </c>
      <c r="AC74" s="58">
        <f ca="1">OFFSET('WEO18'!$I$1,MATCH($B74,'WEO18'!$D:$D,0)-1+Growth!$V$10-1,COLUMN(AC:AC)-COLUMN($R:$R))</f>
        <v>4793.1629999999996</v>
      </c>
      <c r="AD74" s="58">
        <f ca="1">OFFSET('WEO18'!$I$1,MATCH($B74,'WEO18'!$D:$D,0)-1+Growth!$V$10-1,COLUMN(AD:AD)-COLUMN($R:$R))</f>
        <v>5193.8429999999998</v>
      </c>
      <c r="AE74" s="58">
        <f ca="1">OFFSET('WEO18'!$I$1,MATCH($B74,'WEO18'!$D:$D,0)-1+Growth!$V$10-1,COLUMN(AE:AE)-COLUMN($R:$R))</f>
        <v>5624.58</v>
      </c>
      <c r="AF74" s="58">
        <f ca="1">OFFSET('WEO18'!$I$1,MATCH($B74,'WEO18'!$D:$D,0)-1+Growth!$V$10-1,COLUMN(AF:AF)-COLUMN($R:$R))</f>
        <v>6007.1769999999997</v>
      </c>
      <c r="AG74" s="58">
        <f ca="1">OFFSET('WEO18'!$I$1,MATCH($B74,'WEO18'!$D:$D,0)-1+Growth!$V$10-1,COLUMN(AG:AG)-COLUMN($R:$R))</f>
        <v>6457.3620000000001</v>
      </c>
      <c r="AH74" s="58">
        <f ca="1">OFFSET('WEO18'!$I$1,MATCH($B74,'WEO18'!$D:$D,0)-1+Growth!$V$10-1,COLUMN(AH:AH)-COLUMN($R:$R))</f>
        <v>6877.1689999999999</v>
      </c>
      <c r="AI74" s="58">
        <f ca="1">OFFSET('WEO18'!$I$1,MATCH($B74,'WEO18'!$D:$D,0)-1+Growth!$V$10-1,COLUMN(AI:AI)-COLUMN($R:$R))</f>
        <v>7301.8540000000003</v>
      </c>
      <c r="AJ74" s="58">
        <f ca="1">OFFSET('WEO18'!$I$1,MATCH($B74,'WEO18'!$D:$D,0)-1+Growth!$V$10-1,COLUMN(AJ:AJ)-COLUMN($R:$R))</f>
        <v>7748.223</v>
      </c>
      <c r="AK74" s="58">
        <f ca="1">OFFSET('WEO18'!$I$1,MATCH($B74,'WEO18'!$D:$D,0)-1+Growth!$V$10-1,COLUMN(AK:AK)-COLUMN($R:$R))</f>
        <v>8074.5020000000004</v>
      </c>
      <c r="AL74" s="58">
        <f ca="1">OFFSET('WEO18'!$I$1,MATCH($B74,'WEO18'!$D:$D,0)-1+Growth!$V$10-1,COLUMN(AL:AL)-COLUMN($R:$R))</f>
        <v>8616.866</v>
      </c>
      <c r="AM74" s="58">
        <f ca="1">OFFSET('WEO18'!$I$1,MATCH($B74,'WEO18'!$D:$D,0)-1+Growth!$V$10-1,COLUMN(AM:AM)-COLUMN($R:$R))</f>
        <v>9170.116</v>
      </c>
      <c r="AN74" s="58">
        <f ca="1">OFFSET('WEO18'!$I$1,MATCH($B74,'WEO18'!$D:$D,0)-1+Growth!$V$10-1,COLUMN(AN:AN)-COLUMN($R:$R))</f>
        <v>9054.58</v>
      </c>
      <c r="AO74" s="58">
        <f ca="1">OFFSET('WEO18'!$I$1,MATCH($B74,'WEO18'!$D:$D,0)-1+Growth!$V$10-1,COLUMN(AO:AO)-COLUMN($R:$R))</f>
        <v>9559.3340000000007</v>
      </c>
      <c r="AP74" s="58">
        <f ca="1">OFFSET('WEO18'!$I$1,MATCH($B74,'WEO18'!$D:$D,0)-1+Growth!$V$10-1,COLUMN(AP:AP)-COLUMN($R:$R))</f>
        <v>9953.2350000000006</v>
      </c>
      <c r="AQ74" s="58">
        <f ca="1">OFFSET('WEO18'!$I$1,MATCH($B74,'WEO18'!$D:$D,0)-1+Growth!$V$10-1,COLUMN(AQ:AQ)-COLUMN($R:$R))</f>
        <v>10600.793</v>
      </c>
      <c r="AR74" s="58">
        <f ca="1">OFFSET('WEO18'!$I$1,MATCH($B74,'WEO18'!$D:$D,0)-1+Growth!$V$10-1,COLUMN(AR:AR)-COLUMN($R:$R))</f>
        <v>11174.918</v>
      </c>
      <c r="AS74" s="58">
        <f ca="1">OFFSET('WEO18'!$I$1,MATCH($B74,'WEO18'!$D:$D,0)-1+Growth!$V$10-1,COLUMN(AS:AS)-COLUMN($R:$R))</f>
        <v>11803.334999999999</v>
      </c>
      <c r="AT74" s="58">
        <f ca="1">OFFSET('WEO18'!$I$1,MATCH($B74,'WEO18'!$D:$D,0)-1+Growth!$V$10-1,COLUMN(AT:AT)-COLUMN($R:$R))</f>
        <v>12572.55</v>
      </c>
      <c r="AU74" s="58">
        <f ca="1">OFFSET('WEO18'!$I$1,MATCH($B74,'WEO18'!$D:$D,0)-1+Growth!$V$10-1,COLUMN(AU:AU)-COLUMN($R:$R))</f>
        <v>12661.079</v>
      </c>
      <c r="AV74" s="58">
        <f ca="1">OFFSET('WEO18'!$I$1,MATCH($B74,'WEO18'!$D:$D,0)-1+Growth!$V$10-1,COLUMN(AV:AV)-COLUMN($R:$R))</f>
        <v>12462.728999999999</v>
      </c>
      <c r="AW74" s="58">
        <f ca="1">OFFSET('WEO18'!$I$1,MATCH($B74,'WEO18'!$D:$D,0)-1+Growth!$V$10-1,COLUMN(AW:AW)-COLUMN($R:$R))</f>
        <v>13787.642</v>
      </c>
      <c r="AX74" s="58">
        <f ca="1">OFFSET('WEO18'!$I$1,MATCH($B74,'WEO18'!$D:$D,0)-1+Growth!$V$10-1,COLUMN(AX:AX)-COLUMN($R:$R))</f>
        <v>14312.2</v>
      </c>
      <c r="AY74" s="58">
        <f ca="1">OFFSET('WEO18'!$I$1,MATCH($B74,'WEO18'!$D:$D,0)-1+Growth!$V$10-1,COLUMN(AY:AY)-COLUMN($R:$R))</f>
        <v>14607.569</v>
      </c>
      <c r="AZ74" s="58">
        <f ca="1">OFFSET('WEO18'!$I$1,MATCH($B74,'WEO18'!$D:$D,0)-1+Growth!$V$10-1,COLUMN(AZ:AZ)-COLUMN($R:$R))</f>
        <v>14929.291999999999</v>
      </c>
      <c r="BA74" s="58">
        <f ca="1">OFFSET('WEO18'!$I$1,MATCH($B74,'WEO18'!$D:$D,0)-1+Growth!$V$10-1,COLUMN(BA:BA)-COLUMN($R:$R))</f>
        <v>15529.606</v>
      </c>
      <c r="BB74" s="58">
        <f ca="1">OFFSET('WEO18'!$I$1,MATCH($B74,'WEO18'!$D:$D,0)-1+Growth!$V$10-1,COLUMN(BB:BB)-COLUMN($R:$R))</f>
        <v>15654.834999999999</v>
      </c>
      <c r="BC74" s="58">
        <f ca="1">OFFSET('WEO18'!$I$1,MATCH($B74,'WEO18'!$D:$D,0)-1+Growth!$V$10-1,COLUMN(BC:BC)-COLUMN($R:$R))</f>
        <v>15875.635</v>
      </c>
      <c r="BD74" s="58">
        <f ca="1">OFFSET('WEO18'!$I$1,MATCH($B74,'WEO18'!$D:$D,0)-1+Growth!$V$10-1,COLUMN(BD:BD)-COLUMN($R:$R))</f>
        <v>16318.531999999999</v>
      </c>
    </row>
    <row r="75" spans="1:56" x14ac:dyDescent="0.2">
      <c r="B75" s="9" t="s">
        <v>21</v>
      </c>
      <c r="C75" s="72">
        <f t="shared" ca="1" si="3"/>
        <v>0.28249539588062222</v>
      </c>
      <c r="D75" s="63">
        <f ca="1">OFFSET(Rating!$K$1,MATCH($B75,Rating!J:J,0)-1,0)</f>
        <v>90.727999999999994</v>
      </c>
      <c r="E75" s="63">
        <f ca="1">OFFSET(Rating!$O$1,MATCH($B75,Rating!N:N,0)-1,0)</f>
        <v>513.25</v>
      </c>
      <c r="F75" s="64">
        <f ca="1">OFFSET(Rating!$S$1,MATCH($B75,Rating!R:R,0)-1,0)</f>
        <v>5657.0150000000003</v>
      </c>
      <c r="H75" s="2">
        <v>0.25</v>
      </c>
      <c r="I75" s="12">
        <v>0.03</v>
      </c>
      <c r="J75" s="11">
        <v>1.8572465906711244E-2</v>
      </c>
      <c r="K75" s="11">
        <v>1.198840505348242E-2</v>
      </c>
      <c r="L75" s="11">
        <v>1.0662913957205644E-2</v>
      </c>
      <c r="M75" s="2">
        <v>0.17182684210526314</v>
      </c>
      <c r="N75" s="2">
        <v>0.33822272727272729</v>
      </c>
      <c r="O75" s="2">
        <v>0.28366000000000002</v>
      </c>
      <c r="P75" s="26">
        <v>3.7064636714934512E-2</v>
      </c>
      <c r="Q75" s="26">
        <v>4.0077146308479993E-2</v>
      </c>
      <c r="R75" s="26">
        <v>4.5586902345415257E-2</v>
      </c>
      <c r="S75" s="58">
        <f ca="1">OFFSET('WEO18'!$I$1,MATCH($B75,'WEO18'!$D:$D,0)-1+Growth!$V$10-1,COLUMN(S:S)-COLUMN($R:$R))</f>
        <v>303921.826</v>
      </c>
      <c r="T75" s="58">
        <f ca="1">OFFSET('WEO18'!$I$1,MATCH($B75,'WEO18'!$D:$D,0)-1+Growth!$V$10-1,COLUMN(T:T)-COLUMN($R:$R))</f>
        <v>321540.89600000001</v>
      </c>
      <c r="U75" s="58">
        <f ca="1">OFFSET('WEO18'!$I$1,MATCH($B75,'WEO18'!$D:$D,0)-1+Growth!$V$10-1,COLUMN(U:U)-COLUMN($R:$R))</f>
        <v>347747.37699999998</v>
      </c>
      <c r="V75" s="58">
        <f ca="1">OFFSET('WEO18'!$I$1,MATCH($B75,'WEO18'!$D:$D,0)-1+Growth!$V$10-1,COLUMN(V:V)-COLUMN($R:$R))</f>
        <v>372413.26</v>
      </c>
      <c r="W75" s="58">
        <f ca="1">OFFSET('WEO18'!$I$1,MATCH($B75,'WEO18'!$D:$D,0)-1+Growth!$V$10-1,COLUMN(W:W)-COLUMN($R:$R))</f>
        <v>403685.78499999997</v>
      </c>
      <c r="X75" s="58">
        <f ca="1">OFFSET('WEO18'!$I$1,MATCH($B75,'WEO18'!$D:$D,0)-1+Growth!$V$10-1,COLUMN(X:X)-COLUMN($R:$R))</f>
        <v>426370.89799999999</v>
      </c>
      <c r="Y75" s="58">
        <f ca="1">OFFSET('WEO18'!$I$1,MATCH($B75,'WEO18'!$D:$D,0)-1+Growth!$V$10-1,COLUMN(Y:Y)-COLUMN($R:$R))</f>
        <v>440684.609</v>
      </c>
      <c r="Z75" s="58">
        <f ca="1">OFFSET('WEO18'!$I$1,MATCH($B75,'WEO18'!$D:$D,0)-1+Growth!$V$10-1,COLUMN(Z:Z)-COLUMN($R:$R))</f>
        <v>451917.12300000002</v>
      </c>
      <c r="AA75" s="58">
        <f ca="1">OFFSET('WEO18'!$I$1,MATCH($B75,'WEO18'!$D:$D,0)-1+Growth!$V$10-1,COLUMN(AA:AA)-COLUMN($R:$R))</f>
        <v>474964.97</v>
      </c>
      <c r="AB75" s="58">
        <f ca="1">OFFSET('WEO18'!$I$1,MATCH($B75,'WEO18'!$D:$D,0)-1+Growth!$V$10-1,COLUMN(AB:AB)-COLUMN($R:$R))</f>
        <v>512012.70199999999</v>
      </c>
      <c r="AC75" s="58">
        <f ca="1">OFFSET('WEO18'!$I$1,MATCH($B75,'WEO18'!$D:$D,0)-1+Growth!$V$10-1,COLUMN(AC:AC)-COLUMN($R:$R))</f>
        <v>537856.44999999995</v>
      </c>
      <c r="AD75" s="58">
        <f ca="1">OFFSET('WEO18'!$I$1,MATCH($B75,'WEO18'!$D:$D,0)-1+Growth!$V$10-1,COLUMN(AD:AD)-COLUMN($R:$R))</f>
        <v>569100.44499999995</v>
      </c>
      <c r="AE75" s="58">
        <f ca="1">OFFSET('WEO18'!$I$1,MATCH($B75,'WEO18'!$D:$D,0)-1+Growth!$V$10-1,COLUMN(AE:AE)-COLUMN($R:$R))</f>
        <v>618611.54</v>
      </c>
      <c r="AF75" s="58">
        <f ca="1">OFFSET('WEO18'!$I$1,MATCH($B75,'WEO18'!$D:$D,0)-1+Growth!$V$10-1,COLUMN(AF:AF)-COLUMN($R:$R))</f>
        <v>668583.18400000001</v>
      </c>
      <c r="AG75" s="58">
        <f ca="1">OFFSET('WEO18'!$I$1,MATCH($B75,'WEO18'!$D:$D,0)-1+Growth!$V$10-1,COLUMN(AG:AG)-COLUMN($R:$R))</f>
        <v>727643.54599999997</v>
      </c>
      <c r="AH75" s="58">
        <f ca="1">OFFSET('WEO18'!$I$1,MATCH($B75,'WEO18'!$D:$D,0)-1+Growth!$V$10-1,COLUMN(AH:AH)-COLUMN($R:$R))</f>
        <v>797064.23</v>
      </c>
      <c r="AI75" s="58">
        <f ca="1">OFFSET('WEO18'!$I$1,MATCH($B75,'WEO18'!$D:$D,0)-1+Growth!$V$10-1,COLUMN(AI:AI)-COLUMN($R:$R))</f>
        <v>871510.20200000005</v>
      </c>
      <c r="AJ75" s="58">
        <f ca="1">OFFSET('WEO18'!$I$1,MATCH($B75,'WEO18'!$D:$D,0)-1+Growth!$V$10-1,COLUMN(AJ:AJ)-COLUMN($R:$R))</f>
        <v>942552.99800000002</v>
      </c>
      <c r="AK75" s="58">
        <f ca="1">OFFSET('WEO18'!$I$1,MATCH($B75,'WEO18'!$D:$D,0)-1+Growth!$V$10-1,COLUMN(AK:AK)-COLUMN($R:$R))</f>
        <v>996889.67200000002</v>
      </c>
      <c r="AL75" s="58">
        <f ca="1">OFFSET('WEO18'!$I$1,MATCH($B75,'WEO18'!$D:$D,0)-1+Growth!$V$10-1,COLUMN(AL:AL)-COLUMN($R:$R))</f>
        <v>1044477.056</v>
      </c>
      <c r="AM75" s="58">
        <f ca="1">OFFSET('WEO18'!$I$1,MATCH($B75,'WEO18'!$D:$D,0)-1+Growth!$V$10-1,COLUMN(AM:AM)-COLUMN($R:$R))</f>
        <v>1115369.054</v>
      </c>
      <c r="AN75" s="58">
        <f ca="1">OFFSET('WEO18'!$I$1,MATCH($B75,'WEO18'!$D:$D,0)-1+Growth!$V$10-1,COLUMN(AN:AN)-COLUMN($R:$R))</f>
        <v>1192272.6470000001</v>
      </c>
      <c r="AO75" s="58">
        <f ca="1">OFFSET('WEO18'!$I$1,MATCH($B75,'WEO18'!$D:$D,0)-1+Growth!$V$10-1,COLUMN(AO:AO)-COLUMN($R:$R))</f>
        <v>1276689.2560000001</v>
      </c>
      <c r="AP75" s="58">
        <f ca="1">OFFSET('WEO18'!$I$1,MATCH($B75,'WEO18'!$D:$D,0)-1+Growth!$V$10-1,COLUMN(AP:AP)-COLUMN($R:$R))</f>
        <v>1370413.2649999999</v>
      </c>
      <c r="AQ75" s="58">
        <f ca="1">OFFSET('WEO18'!$I$1,MATCH($B75,'WEO18'!$D:$D,0)-1+Growth!$V$10-1,COLUMN(AQ:AQ)-COLUMN($R:$R))</f>
        <v>1477160.8459999999</v>
      </c>
      <c r="AR75" s="58">
        <f ca="1">OFFSET('WEO18'!$I$1,MATCH($B75,'WEO18'!$D:$D,0)-1+Growth!$V$10-1,COLUMN(AR:AR)-COLUMN($R:$R))</f>
        <v>1588645.953</v>
      </c>
      <c r="AS75" s="58">
        <f ca="1">OFFSET('WEO18'!$I$1,MATCH($B75,'WEO18'!$D:$D,0)-1+Growth!$V$10-1,COLUMN(AS:AS)-COLUMN($R:$R))</f>
        <v>1699501.2690000001</v>
      </c>
      <c r="AT75" s="58">
        <f ca="1">OFFSET('WEO18'!$I$1,MATCH($B75,'WEO18'!$D:$D,0)-1+Growth!$V$10-1,COLUMN(AT:AT)-COLUMN($R:$R))</f>
        <v>1820667.101</v>
      </c>
      <c r="AU75" s="58">
        <f ca="1">OFFSET('WEO18'!$I$1,MATCH($B75,'WEO18'!$D:$D,0)-1+Growth!$V$10-1,COLUMN(AU:AU)-COLUMN($R:$R))</f>
        <v>1923749.392</v>
      </c>
      <c r="AV75" s="58">
        <f ca="1">OFFSET('WEO18'!$I$1,MATCH($B75,'WEO18'!$D:$D,0)-1+Growth!$V$10-1,COLUMN(AV:AV)-COLUMN($R:$R))</f>
        <v>2027590.9110000001</v>
      </c>
      <c r="AW75" s="58">
        <f ca="1">OFFSET('WEO18'!$I$1,MATCH($B75,'WEO18'!$D:$D,0)-1+Growth!$V$10-1,COLUMN(AW:AW)-COLUMN($R:$R))</f>
        <v>2157828.497</v>
      </c>
      <c r="AX75" s="58">
        <f ca="1">OFFSET('WEO18'!$I$1,MATCH($B75,'WEO18'!$D:$D,0)-1+Growth!$V$10-1,COLUMN(AX:AX)-COLUMN($R:$R))</f>
        <v>2292483.3659999999</v>
      </c>
      <c r="AY75" s="58">
        <f ca="1">OFFSET('WEO18'!$I$1,MATCH($B75,'WEO18'!$D:$D,0)-1+Growth!$V$10-1,COLUMN(AY:AY)-COLUMN($R:$R))</f>
        <v>2412778.3840000001</v>
      </c>
      <c r="AZ75" s="58">
        <f ca="1">OFFSET('WEO18'!$I$1,MATCH($B75,'WEO18'!$D:$D,0)-1+Growth!$V$10-1,COLUMN(AZ:AZ)-COLUMN($R:$R))</f>
        <v>2543596.1830000002</v>
      </c>
      <c r="BA75" s="58">
        <f ca="1">OFFSET('WEO18'!$I$1,MATCH($B75,'WEO18'!$D:$D,0)-1+Growth!$V$10-1,COLUMN(BA:BA)-COLUMN($R:$R))</f>
        <v>2695795.6910000001</v>
      </c>
      <c r="BB75" s="58">
        <f ca="1">OFFSET('WEO18'!$I$1,MATCH($B75,'WEO18'!$D:$D,0)-1+Growth!$V$10-1,COLUMN(BB:BB)-COLUMN($R:$R))</f>
        <v>2875856.1919999998</v>
      </c>
      <c r="BC75" s="58">
        <f ca="1">OFFSET('WEO18'!$I$1,MATCH($B75,'WEO18'!$D:$D,0)-1+Growth!$V$10-1,COLUMN(BC:BC)-COLUMN($R:$R))</f>
        <v>3054470.219</v>
      </c>
      <c r="BD75" s="58">
        <f ca="1">OFFSET('WEO18'!$I$1,MATCH($B75,'WEO18'!$D:$D,0)-1+Growth!$V$10-1,COLUMN(BD:BD)-COLUMN($R:$R))</f>
        <v>3262547.6290000002</v>
      </c>
    </row>
    <row r="76" spans="1:56" x14ac:dyDescent="0.2">
      <c r="B76" s="9" t="s">
        <v>166</v>
      </c>
      <c r="C76" s="72">
        <f t="shared" ca="1" si="3"/>
        <v>0.25422848012475646</v>
      </c>
      <c r="D76" s="63">
        <f ca="1">OFFSET(Rating!$K$1,MATCH($B76,Rating!J:J,0)-1,0)</f>
        <v>15.313000000000001</v>
      </c>
      <c r="E76" s="63">
        <f ca="1">OFFSET(Rating!$O$1,MATCH($B76,Rating!N:N,0)-1,0)</f>
        <v>50.258000000000003</v>
      </c>
      <c r="F76" s="64">
        <f ca="1">OFFSET(Rating!$S$1,MATCH($B76,Rating!R:R,0)-1,0)</f>
        <v>3282.0189999999998</v>
      </c>
      <c r="H76" s="2">
        <v>0.25</v>
      </c>
      <c r="I76" s="12">
        <v>0.03</v>
      </c>
      <c r="J76" s="11">
        <v>3.2899999999999999E-2</v>
      </c>
      <c r="K76" s="11">
        <v>1.7513830344687786E-2</v>
      </c>
      <c r="L76" s="11">
        <v>1.5634762000482194E-2</v>
      </c>
      <c r="M76" s="2">
        <v>0.11354153846153847</v>
      </c>
      <c r="N76" s="2">
        <v>0.19735454545454545</v>
      </c>
      <c r="O76" s="2">
        <v>0.22133499999999998</v>
      </c>
      <c r="P76" s="26">
        <v>2.2693899600109112E-2</v>
      </c>
      <c r="Q76" s="26">
        <v>5.6026198291876675E-2</v>
      </c>
      <c r="R76" s="26">
        <v>3.9433636067993431E-2</v>
      </c>
      <c r="S76" s="58" t="str">
        <f ca="1">OFFSET('WEO18'!$I$1,MATCH($B76,'WEO18'!$D:$D,0)-1+Growth!$V$10-1,COLUMN(S:S)-COLUMN($R:$R))</f>
        <v>n/a</v>
      </c>
      <c r="T76" s="58" t="str">
        <f ca="1">OFFSET('WEO18'!$I$1,MATCH($B76,'WEO18'!$D:$D,0)-1+Growth!$V$10-1,COLUMN(T:T)-COLUMN($R:$R))</f>
        <v>n/a</v>
      </c>
      <c r="U76" s="58" t="str">
        <f ca="1">OFFSET('WEO18'!$I$1,MATCH($B76,'WEO18'!$D:$D,0)-1+Growth!$V$10-1,COLUMN(U:U)-COLUMN($R:$R))</f>
        <v>n/a</v>
      </c>
      <c r="V76" s="58" t="str">
        <f ca="1">OFFSET('WEO18'!$I$1,MATCH($B76,'WEO18'!$D:$D,0)-1+Growth!$V$10-1,COLUMN(V:V)-COLUMN($R:$R))</f>
        <v>n/a</v>
      </c>
      <c r="W76" s="58" t="str">
        <f ca="1">OFFSET('WEO18'!$I$1,MATCH($B76,'WEO18'!$D:$D,0)-1+Growth!$V$10-1,COLUMN(W:W)-COLUMN($R:$R))</f>
        <v>n/a</v>
      </c>
      <c r="X76" s="58" t="str">
        <f ca="1">OFFSET('WEO18'!$I$1,MATCH($B76,'WEO18'!$D:$D,0)-1+Growth!$V$10-1,COLUMN(X:X)-COLUMN($R:$R))</f>
        <v>n/a</v>
      </c>
      <c r="Y76" s="58" t="str">
        <f ca="1">OFFSET('WEO18'!$I$1,MATCH($B76,'WEO18'!$D:$D,0)-1+Growth!$V$10-1,COLUMN(Y:Y)-COLUMN($R:$R))</f>
        <v>n/a</v>
      </c>
      <c r="Z76" s="58">
        <f ca="1">OFFSET('WEO18'!$I$1,MATCH($B76,'WEO18'!$D:$D,0)-1+Growth!$V$10-1,COLUMN(Z:Z)-COLUMN($R:$R))</f>
        <v>6260.5789999999997</v>
      </c>
      <c r="AA76" s="58">
        <f ca="1">OFFSET('WEO18'!$I$1,MATCH($B76,'WEO18'!$D:$D,0)-1+Growth!$V$10-1,COLUMN(AA:AA)-COLUMN($R:$R))</f>
        <v>6862.5969999999998</v>
      </c>
      <c r="AB76" s="58">
        <f ca="1">OFFSET('WEO18'!$I$1,MATCH($B76,'WEO18'!$D:$D,0)-1+Growth!$V$10-1,COLUMN(AB:AB)-COLUMN($R:$R))</f>
        <v>7090.9179999999997</v>
      </c>
      <c r="AC76" s="58">
        <f ca="1">OFFSET('WEO18'!$I$1,MATCH($B76,'WEO18'!$D:$D,0)-1+Growth!$V$10-1,COLUMN(AC:AC)-COLUMN($R:$R))</f>
        <v>7170.1850000000004</v>
      </c>
      <c r="AD76" s="58">
        <f ca="1">OFFSET('WEO18'!$I$1,MATCH($B76,'WEO18'!$D:$D,0)-1+Growth!$V$10-1,COLUMN(AD:AD)-COLUMN($R:$R))</f>
        <v>7714.5519999999997</v>
      </c>
      <c r="AE76" s="58">
        <f ca="1">OFFSET('WEO18'!$I$1,MATCH($B76,'WEO18'!$D:$D,0)-1+Growth!$V$10-1,COLUMN(AE:AE)-COLUMN($R:$R))</f>
        <v>8259.91</v>
      </c>
      <c r="AF76" s="58">
        <f ca="1">OFFSET('WEO18'!$I$1,MATCH($B76,'WEO18'!$D:$D,0)-1+Growth!$V$10-1,COLUMN(AF:AF)-COLUMN($R:$R))</f>
        <v>8593.7790000000005</v>
      </c>
      <c r="AG76" s="58">
        <f ca="1">OFFSET('WEO18'!$I$1,MATCH($B76,'WEO18'!$D:$D,0)-1+Growth!$V$10-1,COLUMN(AG:AG)-COLUMN($R:$R))</f>
        <v>9296.8729999999996</v>
      </c>
      <c r="AH76" s="58">
        <f ca="1">OFFSET('WEO18'!$I$1,MATCH($B76,'WEO18'!$D:$D,0)-1+Growth!$V$10-1,COLUMN(AH:AH)-COLUMN($R:$R))</f>
        <v>9895.8619999999992</v>
      </c>
      <c r="AI76" s="58">
        <f ca="1">OFFSET('WEO18'!$I$1,MATCH($B76,'WEO18'!$D:$D,0)-1+Growth!$V$10-1,COLUMN(AI:AI)-COLUMN($R:$R))</f>
        <v>10431.459000000001</v>
      </c>
      <c r="AJ76" s="58">
        <f ca="1">OFFSET('WEO18'!$I$1,MATCH($B76,'WEO18'!$D:$D,0)-1+Growth!$V$10-1,COLUMN(AJ:AJ)-COLUMN($R:$R))</f>
        <v>11017.686</v>
      </c>
      <c r="AK76" s="58">
        <f ca="1">OFFSET('WEO18'!$I$1,MATCH($B76,'WEO18'!$D:$D,0)-1+Growth!$V$10-1,COLUMN(AK:AK)-COLUMN($R:$R))</f>
        <v>11569.565000000001</v>
      </c>
      <c r="AL76" s="58">
        <f ca="1">OFFSET('WEO18'!$I$1,MATCH($B76,'WEO18'!$D:$D,0)-1+Growth!$V$10-1,COLUMN(AL:AL)-COLUMN($R:$R))</f>
        <v>12947.472</v>
      </c>
      <c r="AM76" s="58">
        <f ca="1">OFFSET('WEO18'!$I$1,MATCH($B76,'WEO18'!$D:$D,0)-1+Growth!$V$10-1,COLUMN(AM:AM)-COLUMN($R:$R))</f>
        <v>14082.638000000001</v>
      </c>
      <c r="AN76" s="58">
        <f ca="1">OFFSET('WEO18'!$I$1,MATCH($B76,'WEO18'!$D:$D,0)-1+Growth!$V$10-1,COLUMN(AN:AN)-COLUMN($R:$R))</f>
        <v>15230.146000000001</v>
      </c>
      <c r="AO76" s="58">
        <f ca="1">OFFSET('WEO18'!$I$1,MATCH($B76,'WEO18'!$D:$D,0)-1+Growth!$V$10-1,COLUMN(AO:AO)-COLUMN($R:$R))</f>
        <v>16232.128000000001</v>
      </c>
      <c r="AP76" s="58">
        <f ca="1">OFFSET('WEO18'!$I$1,MATCH($B76,'WEO18'!$D:$D,0)-1+Growth!$V$10-1,COLUMN(AP:AP)-COLUMN($R:$R))</f>
        <v>17612.815999999999</v>
      </c>
      <c r="AQ76" s="58">
        <f ca="1">OFFSET('WEO18'!$I$1,MATCH($B76,'WEO18'!$D:$D,0)-1+Growth!$V$10-1,COLUMN(AQ:AQ)-COLUMN($R:$R))</f>
        <v>19434.074000000001</v>
      </c>
      <c r="AR76" s="58">
        <f ca="1">OFFSET('WEO18'!$I$1,MATCH($B76,'WEO18'!$D:$D,0)-1+Growth!$V$10-1,COLUMN(AR:AR)-COLUMN($R:$R))</f>
        <v>22009.106</v>
      </c>
      <c r="AS76" s="58">
        <f ca="1">OFFSET('WEO18'!$I$1,MATCH($B76,'WEO18'!$D:$D,0)-1+Growth!$V$10-1,COLUMN(AS:AS)-COLUMN($R:$R))</f>
        <v>24379.724999999999</v>
      </c>
      <c r="AT76" s="58">
        <f ca="1">OFFSET('WEO18'!$I$1,MATCH($B76,'WEO18'!$D:$D,0)-1+Growth!$V$10-1,COLUMN(AT:AT)-COLUMN($R:$R))</f>
        <v>26869.523000000001</v>
      </c>
      <c r="AU76" s="58">
        <f ca="1">OFFSET('WEO18'!$I$1,MATCH($B76,'WEO18'!$D:$D,0)-1+Growth!$V$10-1,COLUMN(AU:AU)-COLUMN($R:$R))</f>
        <v>28667.518</v>
      </c>
      <c r="AV76" s="58">
        <f ca="1">OFFSET('WEO18'!$I$1,MATCH($B76,'WEO18'!$D:$D,0)-1+Growth!$V$10-1,COLUMN(AV:AV)-COLUMN($R:$R))</f>
        <v>28692.370999999999</v>
      </c>
      <c r="AW76" s="58">
        <f ca="1">OFFSET('WEO18'!$I$1,MATCH($B76,'WEO18'!$D:$D,0)-1+Growth!$V$10-1,COLUMN(AW:AW)-COLUMN($R:$R))</f>
        <v>30403.32</v>
      </c>
      <c r="AX76" s="58">
        <f ca="1">OFFSET('WEO18'!$I$1,MATCH($B76,'WEO18'!$D:$D,0)-1+Growth!$V$10-1,COLUMN(AX:AX)-COLUMN($R:$R))</f>
        <v>32587.040000000001</v>
      </c>
      <c r="AY76" s="58">
        <f ca="1">OFFSET('WEO18'!$I$1,MATCH($B76,'WEO18'!$D:$D,0)-1+Growth!$V$10-1,COLUMN(AY:AY)-COLUMN($R:$R))</f>
        <v>34951.088000000003</v>
      </c>
      <c r="AZ76" s="58">
        <f ca="1">OFFSET('WEO18'!$I$1,MATCH($B76,'WEO18'!$D:$D,0)-1+Growth!$V$10-1,COLUMN(AZ:AZ)-COLUMN($R:$R))</f>
        <v>37552.47</v>
      </c>
      <c r="BA76" s="58">
        <f ca="1">OFFSET('WEO18'!$I$1,MATCH($B76,'WEO18'!$D:$D,0)-1+Growth!$V$10-1,COLUMN(BA:BA)-COLUMN($R:$R))</f>
        <v>40206.313999999998</v>
      </c>
      <c r="BB76" s="58">
        <f ca="1">OFFSET('WEO18'!$I$1,MATCH($B76,'WEO18'!$D:$D,0)-1+Growth!$V$10-1,COLUMN(BB:BB)-COLUMN($R:$R))</f>
        <v>43100.059000000001</v>
      </c>
      <c r="BC76" s="58">
        <f ca="1">OFFSET('WEO18'!$I$1,MATCH($B76,'WEO18'!$D:$D,0)-1+Growth!$V$10-1,COLUMN(BC:BC)-COLUMN($R:$R))</f>
        <v>46135.175999999999</v>
      </c>
      <c r="BD76" s="58">
        <f ca="1">OFFSET('WEO18'!$I$1,MATCH($B76,'WEO18'!$D:$D,0)-1+Growth!$V$10-1,COLUMN(BD:BD)-COLUMN($R:$R))</f>
        <v>49340.142</v>
      </c>
    </row>
    <row r="77" spans="1:56" x14ac:dyDescent="0.2">
      <c r="B77" s="9" t="s">
        <v>15</v>
      </c>
      <c r="C77" s="72">
        <f t="shared" ca="1" si="3"/>
        <v>0.17021763006597826</v>
      </c>
      <c r="D77" s="63">
        <f ca="1">OFFSET(Rating!$K$1,MATCH($B77,Rating!J:J,0)-1,0)</f>
        <v>68.656999999999996</v>
      </c>
      <c r="E77" s="63">
        <f ca="1">OFFSET(Rating!$O$1,MATCH($B77,Rating!N:N,0)-1,0)</f>
        <v>1068.42</v>
      </c>
      <c r="F77" s="64">
        <f ca="1">OFFSET(Rating!$S$1,MATCH($B77,Rating!R:R,0)-1,0)</f>
        <v>15561.816999999999</v>
      </c>
      <c r="H77" s="2">
        <v>0.25</v>
      </c>
      <c r="I77" s="12">
        <v>0.03</v>
      </c>
      <c r="J77" s="11">
        <v>1.5448798615125714E-2</v>
      </c>
      <c r="K77" s="11">
        <v>8.0858161526609074E-3</v>
      </c>
      <c r="L77" s="11">
        <v>3.9441940110251927E-3</v>
      </c>
      <c r="M77" s="2">
        <v>0.32684421052631579</v>
      </c>
      <c r="N77" s="2">
        <v>0.24510272727272728</v>
      </c>
      <c r="O77" s="2">
        <v>0.24721249999999997</v>
      </c>
      <c r="P77" s="26">
        <v>2.7262264204785173E-2</v>
      </c>
      <c r="Q77" s="26">
        <v>3.4452411025245475E-2</v>
      </c>
      <c r="R77" s="26">
        <v>2.3416562769954942E-2</v>
      </c>
      <c r="S77" s="58">
        <f ca="1">OFFSET('WEO18'!$I$1,MATCH($B77,'WEO18'!$D:$D,0)-1+Growth!$V$10-1,COLUMN(S:S)-COLUMN($R:$R))</f>
        <v>1577.9359999999999</v>
      </c>
      <c r="T77" s="58">
        <f ca="1">OFFSET('WEO18'!$I$1,MATCH($B77,'WEO18'!$D:$D,0)-1+Growth!$V$10-1,COLUMN(T:T)-COLUMN($R:$R))</f>
        <v>1671.192</v>
      </c>
      <c r="U77" s="58">
        <f ca="1">OFFSET('WEO18'!$I$1,MATCH($B77,'WEO18'!$D:$D,0)-1+Growth!$V$10-1,COLUMN(U:U)-COLUMN($R:$R))</f>
        <v>1760.6489999999999</v>
      </c>
      <c r="V77" s="58">
        <f ca="1">OFFSET('WEO18'!$I$1,MATCH($B77,'WEO18'!$D:$D,0)-1+Growth!$V$10-1,COLUMN(V:V)-COLUMN($R:$R))</f>
        <v>1858.914</v>
      </c>
      <c r="W77" s="58">
        <f ca="1">OFFSET('WEO18'!$I$1,MATCH($B77,'WEO18'!$D:$D,0)-1+Growth!$V$10-1,COLUMN(W:W)-COLUMN($R:$R))</f>
        <v>1965.9870000000001</v>
      </c>
      <c r="X77" s="58">
        <f ca="1">OFFSET('WEO18'!$I$1,MATCH($B77,'WEO18'!$D:$D,0)-1+Growth!$V$10-1,COLUMN(X:X)-COLUMN($R:$R))</f>
        <v>2057.2660000000001</v>
      </c>
      <c r="Y77" s="58">
        <f ca="1">OFFSET('WEO18'!$I$1,MATCH($B77,'WEO18'!$D:$D,0)-1+Growth!$V$10-1,COLUMN(Y:Y)-COLUMN($R:$R))</f>
        <v>2171.1109999999999</v>
      </c>
      <c r="Z77" s="58">
        <f ca="1">OFFSET('WEO18'!$I$1,MATCH($B77,'WEO18'!$D:$D,0)-1+Growth!$V$10-1,COLUMN(Z:Z)-COLUMN($R:$R))</f>
        <v>2377.7779999999998</v>
      </c>
      <c r="AA77" s="58">
        <f ca="1">OFFSET('WEO18'!$I$1,MATCH($B77,'WEO18'!$D:$D,0)-1+Growth!$V$10-1,COLUMN(AA:AA)-COLUMN($R:$R))</f>
        <v>2693.74</v>
      </c>
      <c r="AB77" s="58">
        <f ca="1">OFFSET('WEO18'!$I$1,MATCH($B77,'WEO18'!$D:$D,0)-1+Growth!$V$10-1,COLUMN(AB:AB)-COLUMN($R:$R))</f>
        <v>3022.2040000000002</v>
      </c>
      <c r="AC77" s="58">
        <f ca="1">OFFSET('WEO18'!$I$1,MATCH($B77,'WEO18'!$D:$D,0)-1+Growth!$V$10-1,COLUMN(AC:AC)-COLUMN($R:$R))</f>
        <v>3373.47</v>
      </c>
      <c r="AD77" s="58">
        <f ca="1">OFFSET('WEO18'!$I$1,MATCH($B77,'WEO18'!$D:$D,0)-1+Growth!$V$10-1,COLUMN(AD:AD)-COLUMN($R:$R))</f>
        <v>3656.9360000000001</v>
      </c>
      <c r="AE77" s="58">
        <f ca="1">OFFSET('WEO18'!$I$1,MATCH($B77,'WEO18'!$D:$D,0)-1+Growth!$V$10-1,COLUMN(AE:AE)-COLUMN($R:$R))</f>
        <v>3994.462</v>
      </c>
      <c r="AF77" s="58">
        <f ca="1">OFFSET('WEO18'!$I$1,MATCH($B77,'WEO18'!$D:$D,0)-1+Growth!$V$10-1,COLUMN(AF:AF)-COLUMN($R:$R))</f>
        <v>4340.9920000000002</v>
      </c>
      <c r="AG77" s="58">
        <f ca="1">OFFSET('WEO18'!$I$1,MATCH($B77,'WEO18'!$D:$D,0)-1+Growth!$V$10-1,COLUMN(AG:AG)-COLUMN($R:$R))</f>
        <v>4688.1369999999997</v>
      </c>
      <c r="AH77" s="58">
        <f ca="1">OFFSET('WEO18'!$I$1,MATCH($B77,'WEO18'!$D:$D,0)-1+Growth!$V$10-1,COLUMN(AH:AH)-COLUMN($R:$R))</f>
        <v>5068.826</v>
      </c>
      <c r="AI77" s="58">
        <f ca="1">OFFSET('WEO18'!$I$1,MATCH($B77,'WEO18'!$D:$D,0)-1+Growth!$V$10-1,COLUMN(AI:AI)-COLUMN($R:$R))</f>
        <v>5355.335</v>
      </c>
      <c r="AJ77" s="58">
        <f ca="1">OFFSET('WEO18'!$I$1,MATCH($B77,'WEO18'!$D:$D,0)-1+Growth!$V$10-1,COLUMN(AJ:AJ)-COLUMN($R:$R))</f>
        <v>5207.8710000000001</v>
      </c>
      <c r="AK77" s="58">
        <f ca="1">OFFSET('WEO18'!$I$1,MATCH($B77,'WEO18'!$D:$D,0)-1+Growth!$V$10-1,COLUMN(AK:AK)-COLUMN($R:$R))</f>
        <v>4810.3159999999998</v>
      </c>
      <c r="AL77" s="58">
        <f ca="1">OFFSET('WEO18'!$I$1,MATCH($B77,'WEO18'!$D:$D,0)-1+Growth!$V$10-1,COLUMN(AL:AL)-COLUMN($R:$R))</f>
        <v>5030.2579999999998</v>
      </c>
      <c r="AM77" s="58">
        <f ca="1">OFFSET('WEO18'!$I$1,MATCH($B77,'WEO18'!$D:$D,0)-1+Growth!$V$10-1,COLUMN(AM:AM)-COLUMN($R:$R))</f>
        <v>5254.39</v>
      </c>
      <c r="AN77" s="58">
        <f ca="1">OFFSET('WEO18'!$I$1,MATCH($B77,'WEO18'!$D:$D,0)-1+Growth!$V$10-1,COLUMN(AN:AN)-COLUMN($R:$R))</f>
        <v>5435.3639999999996</v>
      </c>
      <c r="AO77" s="58">
        <f ca="1">OFFSET('WEO18'!$I$1,MATCH($B77,'WEO18'!$D:$D,0)-1+Growth!$V$10-1,COLUMN(AO:AO)-COLUMN($R:$R))</f>
        <v>5769.5780000000004</v>
      </c>
      <c r="AP77" s="58">
        <f ca="1">OFFSET('WEO18'!$I$1,MATCH($B77,'WEO18'!$D:$D,0)-1+Growth!$V$10-1,COLUMN(AP:AP)-COLUMN($R:$R))</f>
        <v>6184.3720000000003</v>
      </c>
      <c r="AQ77" s="58">
        <f ca="1">OFFSET('WEO18'!$I$1,MATCH($B77,'WEO18'!$D:$D,0)-1+Growth!$V$10-1,COLUMN(AQ:AQ)-COLUMN($R:$R))</f>
        <v>6573.3249999999998</v>
      </c>
      <c r="AR77" s="58">
        <f ca="1">OFFSET('WEO18'!$I$1,MATCH($B77,'WEO18'!$D:$D,0)-1+Growth!$V$10-1,COLUMN(AR:AR)-COLUMN($R:$R))</f>
        <v>6848.6049999999996</v>
      </c>
      <c r="AS77" s="58">
        <f ca="1">OFFSET('WEO18'!$I$1,MATCH($B77,'WEO18'!$D:$D,0)-1+Growth!$V$10-1,COLUMN(AS:AS)-COLUMN($R:$R))</f>
        <v>7188.8379999999997</v>
      </c>
      <c r="AT77" s="58">
        <f ca="1">OFFSET('WEO18'!$I$1,MATCH($B77,'WEO18'!$D:$D,0)-1+Growth!$V$10-1,COLUMN(AT:AT)-COLUMN($R:$R))</f>
        <v>7579.558</v>
      </c>
      <c r="AU77" s="58">
        <f ca="1">OFFSET('WEO18'!$I$1,MATCH($B77,'WEO18'!$D:$D,0)-1+Growth!$V$10-1,COLUMN(AU:AU)-COLUMN($R:$R))</f>
        <v>7710.3559999999998</v>
      </c>
      <c r="AV77" s="58">
        <f ca="1">OFFSET('WEO18'!$I$1,MATCH($B77,'WEO18'!$D:$D,0)-1+Growth!$V$10-1,COLUMN(AV:AV)-COLUMN($R:$R))</f>
        <v>7657.098</v>
      </c>
      <c r="AW77" s="58">
        <f ca="1">OFFSET('WEO18'!$I$1,MATCH($B77,'WEO18'!$D:$D,0)-1+Growth!$V$10-1,COLUMN(AW:AW)-COLUMN($R:$R))</f>
        <v>8232.4210000000003</v>
      </c>
      <c r="AX77" s="58">
        <f ca="1">OFFSET('WEO18'!$I$1,MATCH($B77,'WEO18'!$D:$D,0)-1+Growth!$V$10-1,COLUMN(AX:AX)-COLUMN($R:$R))</f>
        <v>8301.57</v>
      </c>
      <c r="AY77" s="58">
        <f ca="1">OFFSET('WEO18'!$I$1,MATCH($B77,'WEO18'!$D:$D,0)-1+Growth!$V$10-1,COLUMN(AY:AY)-COLUMN($R:$R))</f>
        <v>8902.8349999999991</v>
      </c>
      <c r="AZ77" s="58">
        <f ca="1">OFFSET('WEO18'!$I$1,MATCH($B77,'WEO18'!$D:$D,0)-1+Growth!$V$10-1,COLUMN(AZ:AZ)-COLUMN($R:$R))</f>
        <v>9142.0879999999997</v>
      </c>
      <c r="BA77" s="58">
        <f ca="1">OFFSET('WEO18'!$I$1,MATCH($B77,'WEO18'!$D:$D,0)-1+Growth!$V$10-1,COLUMN(BA:BA)-COLUMN($R:$R))</f>
        <v>9232.0840000000007</v>
      </c>
      <c r="BB77" s="58">
        <f ca="1">OFFSET('WEO18'!$I$1,MATCH($B77,'WEO18'!$D:$D,0)-1+Growth!$V$10-1,COLUMN(BB:BB)-COLUMN($R:$R))</f>
        <v>9510.9089999999997</v>
      </c>
      <c r="BC77" s="58">
        <f ca="1">OFFSET('WEO18'!$I$1,MATCH($B77,'WEO18'!$D:$D,0)-1+Growth!$V$10-1,COLUMN(BC:BC)-COLUMN($R:$R))</f>
        <v>9823.1219999999994</v>
      </c>
      <c r="BD77" s="58">
        <f ca="1">OFFSET('WEO18'!$I$1,MATCH($B77,'WEO18'!$D:$D,0)-1+Growth!$V$10-1,COLUMN(BD:BD)-COLUMN($R:$R))</f>
        <v>10206.516</v>
      </c>
    </row>
    <row r="78" spans="1:56" x14ac:dyDescent="0.2">
      <c r="B78" s="9" t="s">
        <v>16</v>
      </c>
      <c r="C78" s="72">
        <f t="shared" ca="1" si="3"/>
        <v>0.20912665349029982</v>
      </c>
      <c r="D78" s="63">
        <f ca="1">OFFSET(Rating!$K$1,MATCH($B78,Rating!J:J,0)-1,0)</f>
        <v>30.709</v>
      </c>
      <c r="E78" s="63">
        <f ca="1">OFFSET(Rating!$O$1,MATCH($B78,Rating!N:N,0)-1,0)</f>
        <v>770.45100000000002</v>
      </c>
      <c r="F78" s="64">
        <f ca="1">OFFSET(Rating!$S$1,MATCH($B78,Rating!R:R,0)-1,0)</f>
        <v>25089.184000000001</v>
      </c>
      <c r="H78" s="2">
        <v>0.25</v>
      </c>
      <c r="I78" s="12">
        <v>0.03</v>
      </c>
      <c r="J78" s="11">
        <v>2.6757331641976689E-2</v>
      </c>
      <c r="K78" s="11">
        <v>2.1038120179241115E-2</v>
      </c>
      <c r="L78" s="11">
        <v>1.6658274888669666E-2</v>
      </c>
      <c r="M78" s="2">
        <v>0.36966210526315785</v>
      </c>
      <c r="N78" s="2">
        <v>0.2357127272727273</v>
      </c>
      <c r="O78" s="2">
        <v>0.24961</v>
      </c>
      <c r="P78" s="26">
        <v>1.3076463616864084E-2</v>
      </c>
      <c r="Q78" s="26">
        <v>3.153459271009125E-2</v>
      </c>
      <c r="R78" s="26">
        <v>3.3942729802957983E-2</v>
      </c>
      <c r="S78" s="58">
        <f ca="1">OFFSET('WEO18'!$I$1,MATCH($B78,'WEO18'!$D:$D,0)-1+Growth!$V$10-1,COLUMN(S:S)-COLUMN($R:$R))</f>
        <v>147.68600000000001</v>
      </c>
      <c r="T78" s="58">
        <f ca="1">OFFSET('WEO18'!$I$1,MATCH($B78,'WEO18'!$D:$D,0)-1+Growth!$V$10-1,COLUMN(T:T)-COLUMN($R:$R))</f>
        <v>157.93799999999999</v>
      </c>
      <c r="U78" s="58">
        <f ca="1">OFFSET('WEO18'!$I$1,MATCH($B78,'WEO18'!$D:$D,0)-1+Growth!$V$10-1,COLUMN(U:U)-COLUMN($R:$R))</f>
        <v>167.321</v>
      </c>
      <c r="V78" s="58">
        <f ca="1">OFFSET('WEO18'!$I$1,MATCH($B78,'WEO18'!$D:$D,0)-1+Growth!$V$10-1,COLUMN(V:V)-COLUMN($R:$R))</f>
        <v>177.779</v>
      </c>
      <c r="W78" s="58">
        <f ca="1">OFFSET('WEO18'!$I$1,MATCH($B78,'WEO18'!$D:$D,0)-1+Growth!$V$10-1,COLUMN(W:W)-COLUMN($R:$R))</f>
        <v>191.578</v>
      </c>
      <c r="X78" s="58">
        <f ca="1">OFFSET('WEO18'!$I$1,MATCH($B78,'WEO18'!$D:$D,0)-1+Growth!$V$10-1,COLUMN(X:X)-COLUMN($R:$R))</f>
        <v>189.90100000000001</v>
      </c>
      <c r="Y78" s="58">
        <f ca="1">OFFSET('WEO18'!$I$1,MATCH($B78,'WEO18'!$D:$D,0)-1+Growth!$V$10-1,COLUMN(Y:Y)-COLUMN($R:$R))</f>
        <v>192.089</v>
      </c>
      <c r="Z78" s="58">
        <f ca="1">OFFSET('WEO18'!$I$1,MATCH($B78,'WEO18'!$D:$D,0)-1+Growth!$V$10-1,COLUMN(Z:Z)-COLUMN($R:$R))</f>
        <v>202.44</v>
      </c>
      <c r="AA78" s="58">
        <f ca="1">OFFSET('WEO18'!$I$1,MATCH($B78,'WEO18'!$D:$D,0)-1+Growth!$V$10-1,COLUMN(AA:AA)-COLUMN($R:$R))</f>
        <v>222.55799999999999</v>
      </c>
      <c r="AB78" s="58">
        <f ca="1">OFFSET('WEO18'!$I$1,MATCH($B78,'WEO18'!$D:$D,0)-1+Growth!$V$10-1,COLUMN(AB:AB)-COLUMN($R:$R))</f>
        <v>242.721</v>
      </c>
      <c r="AC78" s="58">
        <f ca="1">OFFSET('WEO18'!$I$1,MATCH($B78,'WEO18'!$D:$D,0)-1+Growth!$V$10-1,COLUMN(AC:AC)-COLUMN($R:$R))</f>
        <v>264.584</v>
      </c>
      <c r="AD78" s="58">
        <f ca="1">OFFSET('WEO18'!$I$1,MATCH($B78,'WEO18'!$D:$D,0)-1+Growth!$V$10-1,COLUMN(AD:AD)-COLUMN($R:$R))</f>
        <v>289.846</v>
      </c>
      <c r="AE78" s="58">
        <f ca="1">OFFSET('WEO18'!$I$1,MATCH($B78,'WEO18'!$D:$D,0)-1+Growth!$V$10-1,COLUMN(AE:AE)-COLUMN($R:$R))</f>
        <v>315.601</v>
      </c>
      <c r="AF78" s="58">
        <f ca="1">OFFSET('WEO18'!$I$1,MATCH($B78,'WEO18'!$D:$D,0)-1+Growth!$V$10-1,COLUMN(AF:AF)-COLUMN($R:$R))</f>
        <v>346.83199999999999</v>
      </c>
      <c r="AG78" s="58">
        <f ca="1">OFFSET('WEO18'!$I$1,MATCH($B78,'WEO18'!$D:$D,0)-1+Growth!$V$10-1,COLUMN(AG:AG)-COLUMN($R:$R))</f>
        <v>378.78</v>
      </c>
      <c r="AH78" s="58">
        <f ca="1">OFFSET('WEO18'!$I$1,MATCH($B78,'WEO18'!$D:$D,0)-1+Growth!$V$10-1,COLUMN(AH:AH)-COLUMN($R:$R))</f>
        <v>416.01299999999998</v>
      </c>
      <c r="AI78" s="58">
        <f ca="1">OFFSET('WEO18'!$I$1,MATCH($B78,'WEO18'!$D:$D,0)-1+Growth!$V$10-1,COLUMN(AI:AI)-COLUMN($R:$R))</f>
        <v>457.62299999999999</v>
      </c>
      <c r="AJ78" s="58">
        <f ca="1">OFFSET('WEO18'!$I$1,MATCH($B78,'WEO18'!$D:$D,0)-1+Growth!$V$10-1,COLUMN(AJ:AJ)-COLUMN($R:$R))</f>
        <v>491.15499999999997</v>
      </c>
      <c r="AK78" s="58">
        <f ca="1">OFFSET('WEO18'!$I$1,MATCH($B78,'WEO18'!$D:$D,0)-1+Growth!$V$10-1,COLUMN(AK:AK)-COLUMN($R:$R))</f>
        <v>455.012</v>
      </c>
      <c r="AL78" s="58">
        <f ca="1">OFFSET('WEO18'!$I$1,MATCH($B78,'WEO18'!$D:$D,0)-1+Growth!$V$10-1,COLUMN(AL:AL)-COLUMN($R:$R))</f>
        <v>482.90800000000002</v>
      </c>
      <c r="AM78" s="58">
        <f ca="1">OFFSET('WEO18'!$I$1,MATCH($B78,'WEO18'!$D:$D,0)-1+Growth!$V$10-1,COLUMN(AM:AM)-COLUMN($R:$R))</f>
        <v>524.78</v>
      </c>
      <c r="AN78" s="58">
        <f ca="1">OFFSET('WEO18'!$I$1,MATCH($B78,'WEO18'!$D:$D,0)-1+Growth!$V$10-1,COLUMN(AN:AN)-COLUMN($R:$R))</f>
        <v>527.49599999999998</v>
      </c>
      <c r="AO78" s="58">
        <f ca="1">OFFSET('WEO18'!$I$1,MATCH($B78,'WEO18'!$D:$D,0)-1+Growth!$V$10-1,COLUMN(AO:AO)-COLUMN($R:$R))</f>
        <v>555.93399999999997</v>
      </c>
      <c r="AP78" s="58">
        <f ca="1">OFFSET('WEO18'!$I$1,MATCH($B78,'WEO18'!$D:$D,0)-1+Growth!$V$10-1,COLUMN(AP:AP)-COLUMN($R:$R))</f>
        <v>588.11500000000001</v>
      </c>
      <c r="AQ78" s="58">
        <f ca="1">OFFSET('WEO18'!$I$1,MATCH($B78,'WEO18'!$D:$D,0)-1+Growth!$V$10-1,COLUMN(AQ:AQ)-COLUMN($R:$R))</f>
        <v>628.005</v>
      </c>
      <c r="AR78" s="58">
        <f ca="1">OFFSET('WEO18'!$I$1,MATCH($B78,'WEO18'!$D:$D,0)-1+Growth!$V$10-1,COLUMN(AR:AR)-COLUMN($R:$R))</f>
        <v>659.25400000000002</v>
      </c>
      <c r="AS78" s="58">
        <f ca="1">OFFSET('WEO18'!$I$1,MATCH($B78,'WEO18'!$D:$D,0)-1+Growth!$V$10-1,COLUMN(AS:AS)-COLUMN($R:$R))</f>
        <v>696.07</v>
      </c>
      <c r="AT78" s="58">
        <f ca="1">OFFSET('WEO18'!$I$1,MATCH($B78,'WEO18'!$D:$D,0)-1+Growth!$V$10-1,COLUMN(AT:AT)-COLUMN($R:$R))</f>
        <v>739.91499999999996</v>
      </c>
      <c r="AU78" s="58">
        <f ca="1">OFFSET('WEO18'!$I$1,MATCH($B78,'WEO18'!$D:$D,0)-1+Growth!$V$10-1,COLUMN(AU:AU)-COLUMN($R:$R))</f>
        <v>775.66899999999998</v>
      </c>
      <c r="AV78" s="58">
        <f ca="1">OFFSET('WEO18'!$I$1,MATCH($B78,'WEO18'!$D:$D,0)-1+Growth!$V$10-1,COLUMN(AV:AV)-COLUMN($R:$R))</f>
        <v>763.928</v>
      </c>
      <c r="AW78" s="58">
        <f ca="1">OFFSET('WEO18'!$I$1,MATCH($B78,'WEO18'!$D:$D,0)-1+Growth!$V$10-1,COLUMN(AW:AW)-COLUMN($R:$R))</f>
        <v>821.43499999999995</v>
      </c>
      <c r="AX78" s="58">
        <f ca="1">OFFSET('WEO18'!$I$1,MATCH($B78,'WEO18'!$D:$D,0)-1+Growth!$V$10-1,COLUMN(AX:AX)-COLUMN($R:$R))</f>
        <v>864.92</v>
      </c>
      <c r="AY78" s="58">
        <f ca="1">OFFSET('WEO18'!$I$1,MATCH($B78,'WEO18'!$D:$D,0)-1+Growth!$V$10-1,COLUMN(AY:AY)-COLUMN($R:$R))</f>
        <v>912.26099999999997</v>
      </c>
      <c r="AZ78" s="58">
        <f ca="1">OFFSET('WEO18'!$I$1,MATCH($B78,'WEO18'!$D:$D,0)-1+Growth!$V$10-1,COLUMN(AZ:AZ)-COLUMN($R:$R))</f>
        <v>955.08</v>
      </c>
      <c r="BA78" s="58">
        <f ca="1">OFFSET('WEO18'!$I$1,MATCH($B78,'WEO18'!$D:$D,0)-1+Growth!$V$10-1,COLUMN(BA:BA)-COLUMN($R:$R))</f>
        <v>1012.448</v>
      </c>
      <c r="BB78" s="58">
        <f ca="1">OFFSET('WEO18'!$I$1,MATCH($B78,'WEO18'!$D:$D,0)-1+Growth!$V$10-1,COLUMN(BB:BB)-COLUMN($R:$R))</f>
        <v>1063.355</v>
      </c>
      <c r="BC78" s="58">
        <f ca="1">OFFSET('WEO18'!$I$1,MATCH($B78,'WEO18'!$D:$D,0)-1+Growth!$V$10-1,COLUMN(BC:BC)-COLUMN($R:$R))</f>
        <v>1108.2270000000001</v>
      </c>
      <c r="BD78" s="58">
        <f ca="1">OFFSET('WEO18'!$I$1,MATCH($B78,'WEO18'!$D:$D,0)-1+Growth!$V$10-1,COLUMN(BD:BD)-COLUMN($R:$R))</f>
        <v>1173.633</v>
      </c>
    </row>
    <row r="79" spans="1:56" x14ac:dyDescent="0.2">
      <c r="B79" s="9" t="s">
        <v>17</v>
      </c>
      <c r="C79" s="72">
        <f t="shared" ca="1" si="3"/>
        <v>0.18104234600089386</v>
      </c>
      <c r="D79" s="63">
        <f ca="1">OFFSET(Rating!$K$1,MATCH($B79,Rating!J:J,0)-1,0)</f>
        <v>252.16499999999999</v>
      </c>
      <c r="E79" s="63">
        <f ca="1">OFFSET(Rating!$O$1,MATCH($B79,Rating!N:N,0)-1,0)</f>
        <v>2688.8139999999999</v>
      </c>
      <c r="F79" s="64">
        <f ca="1">OFFSET(Rating!$S$1,MATCH($B79,Rating!R:R,0)-1,0)</f>
        <v>10662.924000000001</v>
      </c>
      <c r="H79" s="2">
        <v>0.25</v>
      </c>
      <c r="I79" s="12">
        <v>0.03</v>
      </c>
      <c r="J79" s="11">
        <v>1.7508785518989933E-2</v>
      </c>
      <c r="K79" s="11">
        <v>1.3767645750327739E-2</v>
      </c>
      <c r="L79" s="11">
        <v>1.4060452841865745E-2</v>
      </c>
      <c r="M79" s="2">
        <v>0.3592310526315789</v>
      </c>
      <c r="N79" s="2">
        <v>0.26743272727272727</v>
      </c>
      <c r="O79" s="2">
        <v>0.33840249999999999</v>
      </c>
      <c r="P79" s="26">
        <v>9.1507754530954135E-3</v>
      </c>
      <c r="Q79" s="26">
        <v>4.1616574251636104E-2</v>
      </c>
      <c r="R79" s="26">
        <v>4.0257517914887672E-2</v>
      </c>
      <c r="S79" s="58">
        <f ca="1">OFFSET('WEO18'!$I$1,MATCH($B79,'WEO18'!$D:$D,0)-1+Growth!$V$10-1,COLUMN(S:S)-COLUMN($R:$R))</f>
        <v>1440888.4410000001</v>
      </c>
      <c r="T79" s="58">
        <f ca="1">OFFSET('WEO18'!$I$1,MATCH($B79,'WEO18'!$D:$D,0)-1+Growth!$V$10-1,COLUMN(T:T)-COLUMN($R:$R))</f>
        <v>1550458.9310000001</v>
      </c>
      <c r="U79" s="58">
        <f ca="1">OFFSET('WEO18'!$I$1,MATCH($B79,'WEO18'!$D:$D,0)-1+Growth!$V$10-1,COLUMN(U:U)-COLUMN($R:$R))</f>
        <v>1585289.1440000001</v>
      </c>
      <c r="V79" s="58">
        <f ca="1">OFFSET('WEO18'!$I$1,MATCH($B79,'WEO18'!$D:$D,0)-1+Growth!$V$10-1,COLUMN(V:V)-COLUMN($R:$R))</f>
        <v>1651759.8</v>
      </c>
      <c r="W79" s="58">
        <f ca="1">OFFSET('WEO18'!$I$1,MATCH($B79,'WEO18'!$D:$D,0)-1+Growth!$V$10-1,COLUMN(W:W)-COLUMN($R:$R))</f>
        <v>1776867.7</v>
      </c>
      <c r="X79" s="58">
        <f ca="1">OFFSET('WEO18'!$I$1,MATCH($B79,'WEO18'!$D:$D,0)-1+Growth!$V$10-1,COLUMN(X:X)-COLUMN($R:$R))</f>
        <v>1846265.1</v>
      </c>
      <c r="Y79" s="58">
        <f ca="1">OFFSET('WEO18'!$I$1,MATCH($B79,'WEO18'!$D:$D,0)-1+Growth!$V$10-1,COLUMN(Y:Y)-COLUMN($R:$R))</f>
        <v>1978985.2</v>
      </c>
      <c r="Z79" s="58">
        <f ca="1">OFFSET('WEO18'!$I$1,MATCH($B79,'WEO18'!$D:$D,0)-1+Growth!$V$10-1,COLUMN(Z:Z)-COLUMN($R:$R))</f>
        <v>2109045.7000000002</v>
      </c>
      <c r="AA79" s="58">
        <f ca="1">OFFSET('WEO18'!$I$1,MATCH($B79,'WEO18'!$D:$D,0)-1+Growth!$V$10-1,COLUMN(AA:AA)-COLUMN($R:$R))</f>
        <v>2256236.9</v>
      </c>
      <c r="AB79" s="58">
        <f ca="1">OFFSET('WEO18'!$I$1,MATCH($B79,'WEO18'!$D:$D,0)-1+Growth!$V$10-1,COLUMN(AB:AB)-COLUMN($R:$R))</f>
        <v>2461207.4</v>
      </c>
      <c r="AC79" s="58">
        <f ca="1">OFFSET('WEO18'!$I$1,MATCH($B79,'WEO18'!$D:$D,0)-1+Growth!$V$10-1,COLUMN(AC:AC)-COLUMN($R:$R))</f>
        <v>2682768</v>
      </c>
      <c r="AD79" s="58">
        <f ca="1">OFFSET('WEO18'!$I$1,MATCH($B79,'WEO18'!$D:$D,0)-1+Growth!$V$10-1,COLUMN(AD:AD)-COLUMN($R:$R))</f>
        <v>2922294.6</v>
      </c>
      <c r="AE79" s="58">
        <f ca="1">OFFSET('WEO18'!$I$1,MATCH($B79,'WEO18'!$D:$D,0)-1+Growth!$V$10-1,COLUMN(AE:AE)-COLUMN($R:$R))</f>
        <v>3112907</v>
      </c>
      <c r="AF79" s="58">
        <f ca="1">OFFSET('WEO18'!$I$1,MATCH($B79,'WEO18'!$D:$D,0)-1+Growth!$V$10-1,COLUMN(AF:AF)-COLUMN($R:$R))</f>
        <v>3360564.7</v>
      </c>
      <c r="AG79" s="58">
        <f ca="1">OFFSET('WEO18'!$I$1,MATCH($B79,'WEO18'!$D:$D,0)-1+Growth!$V$10-1,COLUMN(AG:AG)-COLUMN($R:$R))</f>
        <v>3613950</v>
      </c>
      <c r="AH79" s="58">
        <f ca="1">OFFSET('WEO18'!$I$1,MATCH($B79,'WEO18'!$D:$D,0)-1+Growth!$V$10-1,COLUMN(AH:AH)-COLUMN($R:$R))</f>
        <v>3911022.1</v>
      </c>
      <c r="AI79" s="58">
        <f ca="1">OFFSET('WEO18'!$I$1,MATCH($B79,'WEO18'!$D:$D,0)-1+Growth!$V$10-1,COLUMN(AI:AI)-COLUMN($R:$R))</f>
        <v>4216785.5999999996</v>
      </c>
      <c r="AJ79" s="58">
        <f ca="1">OFFSET('WEO18'!$I$1,MATCH($B79,'WEO18'!$D:$D,0)-1+Growth!$V$10-1,COLUMN(AJ:AJ)-COLUMN($R:$R))</f>
        <v>4414970.0999999996</v>
      </c>
      <c r="AK79" s="58">
        <f ca="1">OFFSET('WEO18'!$I$1,MATCH($B79,'WEO18'!$D:$D,0)-1+Growth!$V$10-1,COLUMN(AK:AK)-COLUMN($R:$R))</f>
        <v>3835427.9</v>
      </c>
      <c r="AL79" s="58">
        <f ca="1">OFFSET('WEO18'!$I$1,MATCH($B79,'WEO18'!$D:$D,0)-1+Growth!$V$10-1,COLUMN(AL:AL)-COLUMN($R:$R))</f>
        <v>3865772.2</v>
      </c>
      <c r="AM79" s="58">
        <f ca="1">OFFSET('WEO18'!$I$1,MATCH($B79,'WEO18'!$D:$D,0)-1+Growth!$V$10-1,COLUMN(AM:AM)-COLUMN($R:$R))</f>
        <v>4058235.6</v>
      </c>
      <c r="AN79" s="58">
        <f ca="1">OFFSET('WEO18'!$I$1,MATCH($B79,'WEO18'!$D:$D,0)-1+Growth!$V$10-1,COLUMN(AN:AN)-COLUMN($R:$R))</f>
        <v>4206096.2</v>
      </c>
      <c r="AO79" s="58">
        <f ca="1">OFFSET('WEO18'!$I$1,MATCH($B79,'WEO18'!$D:$D,0)-1+Growth!$V$10-1,COLUMN(AO:AO)-COLUMN($R:$R))</f>
        <v>4395348.4000000004</v>
      </c>
      <c r="AP79" s="58">
        <f ca="1">OFFSET('WEO18'!$I$1,MATCH($B79,'WEO18'!$D:$D,0)-1+Growth!$V$10-1,COLUMN(AP:AP)-COLUMN($R:$R))</f>
        <v>4605462.3</v>
      </c>
      <c r="AQ79" s="58">
        <f ca="1">OFFSET('WEO18'!$I$1,MATCH($B79,'WEO18'!$D:$D,0)-1+Growth!$V$10-1,COLUMN(AQ:AQ)-COLUMN($R:$R))</f>
        <v>4837157.2</v>
      </c>
      <c r="AR79" s="58">
        <f ca="1">OFFSET('WEO18'!$I$1,MATCH($B79,'WEO18'!$D:$D,0)-1+Growth!$V$10-1,COLUMN(AR:AR)-COLUMN($R:$R))</f>
        <v>5112516</v>
      </c>
      <c r="AS79" s="58">
        <f ca="1">OFFSET('WEO18'!$I$1,MATCH($B79,'WEO18'!$D:$D,0)-1+Growth!$V$10-1,COLUMN(AS:AS)-COLUMN($R:$R))</f>
        <v>5393753</v>
      </c>
      <c r="AT79" s="58">
        <f ca="1">OFFSET('WEO18'!$I$1,MATCH($B79,'WEO18'!$D:$D,0)-1+Growth!$V$10-1,COLUMN(AT:AT)-COLUMN($R:$R))</f>
        <v>5735987.7999999998</v>
      </c>
      <c r="AU79" s="58">
        <f ca="1">OFFSET('WEO18'!$I$1,MATCH($B79,'WEO18'!$D:$D,0)-1+Growth!$V$10-1,COLUMN(AU:AU)-COLUMN($R:$R))</f>
        <v>6162847</v>
      </c>
      <c r="AV79" s="58">
        <f ca="1">OFFSET('WEO18'!$I$1,MATCH($B79,'WEO18'!$D:$D,0)-1+Growth!$V$10-1,COLUMN(AV:AV)-COLUMN($R:$R))</f>
        <v>6452609.7999999998</v>
      </c>
      <c r="AW79" s="58">
        <f ca="1">OFFSET('WEO18'!$I$1,MATCH($B79,'WEO18'!$D:$D,0)-1+Growth!$V$10-1,COLUMN(AW:AW)-COLUMN($R:$R))</f>
        <v>6864133.0999999996</v>
      </c>
      <c r="AX79" s="58">
        <f ca="1">OFFSET('WEO18'!$I$1,MATCH($B79,'WEO18'!$D:$D,0)-1+Growth!$V$10-1,COLUMN(AX:AX)-COLUMN($R:$R))</f>
        <v>7287635.2999999998</v>
      </c>
      <c r="AY79" s="58">
        <f ca="1">OFFSET('WEO18'!$I$1,MATCH($B79,'WEO18'!$D:$D,0)-1+Growth!$V$10-1,COLUMN(AY:AY)-COLUMN($R:$R))</f>
        <v>7727083.4000000004</v>
      </c>
      <c r="AZ79" s="58">
        <f ca="1">OFFSET('WEO18'!$I$1,MATCH($B79,'WEO18'!$D:$D,0)-1+Growth!$V$10-1,COLUMN(AZ:AZ)-COLUMN($R:$R))</f>
        <v>8156497.7999999998</v>
      </c>
      <c r="BA79" s="58">
        <f ca="1">OFFSET('WEO18'!$I$1,MATCH($B79,'WEO18'!$D:$D,0)-1+Growth!$V$10-1,COLUMN(BA:BA)-COLUMN($R:$R))</f>
        <v>8564866.5999999996</v>
      </c>
      <c r="BB79" s="58">
        <f ca="1">OFFSET('WEO18'!$I$1,MATCH($B79,'WEO18'!$D:$D,0)-1+Growth!$V$10-1,COLUMN(BB:BB)-COLUMN($R:$R))</f>
        <v>8982517.0999999996</v>
      </c>
      <c r="BC79" s="58">
        <f ca="1">OFFSET('WEO18'!$I$1,MATCH($B79,'WEO18'!$D:$D,0)-1+Growth!$V$10-1,COLUMN(BC:BC)-COLUMN($R:$R))</f>
        <v>9434632.3000000007</v>
      </c>
      <c r="BD79" s="58">
        <f ca="1">OFFSET('WEO18'!$I$1,MATCH($B79,'WEO18'!$D:$D,0)-1+Growth!$V$10-1,COLUMN(BD:BD)-COLUMN($R:$R))</f>
        <v>9912749.3000000007</v>
      </c>
    </row>
    <row r="80" spans="1:56" x14ac:dyDescent="0.2">
      <c r="B80" s="9" t="s">
        <v>14</v>
      </c>
      <c r="C80" s="72">
        <f t="shared" ca="1" si="3"/>
        <v>9.9852316080035697E-2</v>
      </c>
      <c r="D80" s="63">
        <f ca="1">OFFSET(Rating!$K$1,MATCH($B80,Rating!J:J,0)-1,0)</f>
        <v>100.149</v>
      </c>
      <c r="E80" s="63">
        <f ca="1">OFFSET(Rating!$O$1,MATCH($B80,Rating!N:N,0)-1,0)</f>
        <v>694.93200000000002</v>
      </c>
      <c r="F80" s="64">
        <f ca="1">OFFSET(Rating!$S$1,MATCH($B80,Rating!R:R,0)-1,0)</f>
        <v>6938.9759999999997</v>
      </c>
      <c r="H80" s="2">
        <v>0.25</v>
      </c>
      <c r="I80" s="12">
        <v>0.03</v>
      </c>
      <c r="J80" s="11">
        <v>2.5518993349320063E-2</v>
      </c>
      <c r="K80" s="11">
        <v>1.7312021350420537E-2</v>
      </c>
      <c r="L80" s="11">
        <v>1.8389751474374716E-2</v>
      </c>
      <c r="M80" s="2">
        <v>0.2709789473684211</v>
      </c>
      <c r="N80" s="2">
        <v>0.20118636363636366</v>
      </c>
      <c r="O80" s="2">
        <v>0.21288375000000004</v>
      </c>
      <c r="P80" s="26">
        <v>-3.2140091457778242E-2</v>
      </c>
      <c r="Q80" s="26">
        <v>3.8502629049656109E-2</v>
      </c>
      <c r="R80" s="26">
        <v>4.7342934856037334E-2</v>
      </c>
      <c r="S80" s="58">
        <f ca="1">OFFSET('WEO18'!$I$1,MATCH($B80,'WEO18'!$D:$D,0)-1+Growth!$V$10-1,COLUMN(S:S)-COLUMN($R:$R))</f>
        <v>2284.502</v>
      </c>
      <c r="T80" s="58">
        <f ca="1">OFFSET('WEO18'!$I$1,MATCH($B80,'WEO18'!$D:$D,0)-1+Growth!$V$10-1,COLUMN(T:T)-COLUMN($R:$R))</f>
        <v>2362.7060000000001</v>
      </c>
      <c r="U80" s="58">
        <f ca="1">OFFSET('WEO18'!$I$1,MATCH($B80,'WEO18'!$D:$D,0)-1+Growth!$V$10-1,COLUMN(U:U)-COLUMN($R:$R))</f>
        <v>2448.2199999999998</v>
      </c>
      <c r="V80" s="58">
        <f ca="1">OFFSET('WEO18'!$I$1,MATCH($B80,'WEO18'!$D:$D,0)-1+Growth!$V$10-1,COLUMN(V:V)-COLUMN($R:$R))</f>
        <v>2494.1149999999998</v>
      </c>
      <c r="W80" s="58">
        <f ca="1">OFFSET('WEO18'!$I$1,MATCH($B80,'WEO18'!$D:$D,0)-1+Growth!$V$10-1,COLUMN(W:W)-COLUMN($R:$R))</f>
        <v>2311.4540000000002</v>
      </c>
      <c r="X80" s="58">
        <f ca="1">OFFSET('WEO18'!$I$1,MATCH($B80,'WEO18'!$D:$D,0)-1+Growth!$V$10-1,COLUMN(X:X)-COLUMN($R:$R))</f>
        <v>2142.5650000000001</v>
      </c>
      <c r="Y80" s="58">
        <f ca="1">OFFSET('WEO18'!$I$1,MATCH($B80,'WEO18'!$D:$D,0)-1+Growth!$V$10-1,COLUMN(Y:Y)-COLUMN($R:$R))</f>
        <v>2215.7719999999999</v>
      </c>
      <c r="Z80" s="58">
        <f ca="1">OFFSET('WEO18'!$I$1,MATCH($B80,'WEO18'!$D:$D,0)-1+Growth!$V$10-1,COLUMN(Z:Z)-COLUMN($R:$R))</f>
        <v>2311.308</v>
      </c>
      <c r="AA80" s="58">
        <f ca="1">OFFSET('WEO18'!$I$1,MATCH($B80,'WEO18'!$D:$D,0)-1+Growth!$V$10-1,COLUMN(AA:AA)-COLUMN($R:$R))</f>
        <v>2467.38</v>
      </c>
      <c r="AB80" s="58">
        <f ca="1">OFFSET('WEO18'!$I$1,MATCH($B80,'WEO18'!$D:$D,0)-1+Growth!$V$10-1,COLUMN(AB:AB)-COLUMN($R:$R))</f>
        <v>2620.489</v>
      </c>
      <c r="AC80" s="58">
        <f ca="1">OFFSET('WEO18'!$I$1,MATCH($B80,'WEO18'!$D:$D,0)-1+Growth!$V$10-1,COLUMN(AC:AC)-COLUMN($R:$R))</f>
        <v>2700.0720000000001</v>
      </c>
      <c r="AD80" s="58">
        <f ca="1">OFFSET('WEO18'!$I$1,MATCH($B80,'WEO18'!$D:$D,0)-1+Growth!$V$10-1,COLUMN(AD:AD)-COLUMN($R:$R))</f>
        <v>2684.4569999999999</v>
      </c>
      <c r="AE80" s="58">
        <f ca="1">OFFSET('WEO18'!$I$1,MATCH($B80,'WEO18'!$D:$D,0)-1+Growth!$V$10-1,COLUMN(AE:AE)-COLUMN($R:$R))</f>
        <v>2693.52</v>
      </c>
      <c r="AF80" s="58">
        <f ca="1">OFFSET('WEO18'!$I$1,MATCH($B80,'WEO18'!$D:$D,0)-1+Growth!$V$10-1,COLUMN(AF:AF)-COLUMN($R:$R))</f>
        <v>2750.5230000000001</v>
      </c>
      <c r="AG80" s="58">
        <f ca="1">OFFSET('WEO18'!$I$1,MATCH($B80,'WEO18'!$D:$D,0)-1+Growth!$V$10-1,COLUMN(AG:AG)-COLUMN($R:$R))</f>
        <v>2871.2060000000001</v>
      </c>
      <c r="AH80" s="58">
        <f ca="1">OFFSET('WEO18'!$I$1,MATCH($B80,'WEO18'!$D:$D,0)-1+Growth!$V$10-1,COLUMN(AH:AH)-COLUMN($R:$R))</f>
        <v>3005.5410000000002</v>
      </c>
      <c r="AI80" s="58">
        <f ca="1">OFFSET('WEO18'!$I$1,MATCH($B80,'WEO18'!$D:$D,0)-1+Growth!$V$10-1,COLUMN(AI:AI)-COLUMN($R:$R))</f>
        <v>3181.2429999999999</v>
      </c>
      <c r="AJ80" s="58">
        <f ca="1">OFFSET('WEO18'!$I$1,MATCH($B80,'WEO18'!$D:$D,0)-1+Growth!$V$10-1,COLUMN(AJ:AJ)-COLUMN($R:$R))</f>
        <v>3346.2</v>
      </c>
      <c r="AK80" s="58">
        <f ca="1">OFFSET('WEO18'!$I$1,MATCH($B80,'WEO18'!$D:$D,0)-1+Growth!$V$10-1,COLUMN(AK:AK)-COLUMN($R:$R))</f>
        <v>3326.902</v>
      </c>
      <c r="AL80" s="58">
        <f ca="1">OFFSET('WEO18'!$I$1,MATCH($B80,'WEO18'!$D:$D,0)-1+Growth!$V$10-1,COLUMN(AL:AL)-COLUMN($R:$R))</f>
        <v>3429.4340000000002</v>
      </c>
      <c r="AM80" s="58">
        <f ca="1">OFFSET('WEO18'!$I$1,MATCH($B80,'WEO18'!$D:$D,0)-1+Growth!$V$10-1,COLUMN(AM:AM)-COLUMN($R:$R))</f>
        <v>3580.7139999999999</v>
      </c>
      <c r="AN80" s="58">
        <f ca="1">OFFSET('WEO18'!$I$1,MATCH($B80,'WEO18'!$D:$D,0)-1+Growth!$V$10-1,COLUMN(AN:AN)-COLUMN($R:$R))</f>
        <v>3684.34</v>
      </c>
      <c r="AO80" s="58">
        <f ca="1">OFFSET('WEO18'!$I$1,MATCH($B80,'WEO18'!$D:$D,0)-1+Growth!$V$10-1,COLUMN(AO:AO)-COLUMN($R:$R))</f>
        <v>3818.6669999999999</v>
      </c>
      <c r="AP80" s="58">
        <f ca="1">OFFSET('WEO18'!$I$1,MATCH($B80,'WEO18'!$D:$D,0)-1+Growth!$V$10-1,COLUMN(AP:AP)-COLUMN($R:$R))</f>
        <v>4008.4690000000001</v>
      </c>
      <c r="AQ80" s="58">
        <f ca="1">OFFSET('WEO18'!$I$1,MATCH($B80,'WEO18'!$D:$D,0)-1+Growth!$V$10-1,COLUMN(AQ:AQ)-COLUMN($R:$R))</f>
        <v>4276.9409999999998</v>
      </c>
      <c r="AR80" s="58">
        <f ca="1">OFFSET('WEO18'!$I$1,MATCH($B80,'WEO18'!$D:$D,0)-1+Growth!$V$10-1,COLUMN(AR:AR)-COLUMN($R:$R))</f>
        <v>4481.2790000000005</v>
      </c>
      <c r="AS80" s="58">
        <f ca="1">OFFSET('WEO18'!$I$1,MATCH($B80,'WEO18'!$D:$D,0)-1+Growth!$V$10-1,COLUMN(AS:AS)-COLUMN($R:$R))</f>
        <v>4716.2309999999998</v>
      </c>
      <c r="AT80" s="58">
        <f ca="1">OFFSET('WEO18'!$I$1,MATCH($B80,'WEO18'!$D:$D,0)-1+Growth!$V$10-1,COLUMN(AT:AT)-COLUMN($R:$R))</f>
        <v>5028.2879999999996</v>
      </c>
      <c r="AU80" s="58">
        <f ca="1">OFFSET('WEO18'!$I$1,MATCH($B80,'WEO18'!$D:$D,0)-1+Growth!$V$10-1,COLUMN(AU:AU)-COLUMN($R:$R))</f>
        <v>5237.1009999999997</v>
      </c>
      <c r="AV80" s="58">
        <f ca="1">OFFSET('WEO18'!$I$1,MATCH($B80,'WEO18'!$D:$D,0)-1+Growth!$V$10-1,COLUMN(AV:AV)-COLUMN($R:$R))</f>
        <v>5297.24</v>
      </c>
      <c r="AW80" s="58">
        <f ca="1">OFFSET('WEO18'!$I$1,MATCH($B80,'WEO18'!$D:$D,0)-1+Growth!$V$10-1,COLUMN(AW:AW)-COLUMN($R:$R))</f>
        <v>5701.5389999999998</v>
      </c>
      <c r="AX80" s="58">
        <f ca="1">OFFSET('WEO18'!$I$1,MATCH($B80,'WEO18'!$D:$D,0)-1+Growth!$V$10-1,COLUMN(AX:AX)-COLUMN($R:$R))</f>
        <v>5910.201</v>
      </c>
      <c r="AY80" s="58">
        <f ca="1">OFFSET('WEO18'!$I$1,MATCH($B80,'WEO18'!$D:$D,0)-1+Growth!$V$10-1,COLUMN(AY:AY)-COLUMN($R:$R))</f>
        <v>6305.2290000000003</v>
      </c>
      <c r="AZ80" s="58">
        <f ca="1">OFFSET('WEO18'!$I$1,MATCH($B80,'WEO18'!$D:$D,0)-1+Growth!$V$10-1,COLUMN(AZ:AZ)-COLUMN($R:$R))</f>
        <v>6750.6310000000003</v>
      </c>
      <c r="BA80" s="58">
        <f ca="1">OFFSET('WEO18'!$I$1,MATCH($B80,'WEO18'!$D:$D,0)-1+Growth!$V$10-1,COLUMN(BA:BA)-COLUMN($R:$R))</f>
        <v>7165.4780000000001</v>
      </c>
      <c r="BB80" s="58">
        <f ca="1">OFFSET('WEO18'!$I$1,MATCH($B80,'WEO18'!$D:$D,0)-1+Growth!$V$10-1,COLUMN(BB:BB)-COLUMN($R:$R))</f>
        <v>7600.1750000000002</v>
      </c>
      <c r="BC80" s="58">
        <f ca="1">OFFSET('WEO18'!$I$1,MATCH($B80,'WEO18'!$D:$D,0)-1+Growth!$V$10-1,COLUMN(BC:BC)-COLUMN($R:$R))</f>
        <v>8126.4030000000002</v>
      </c>
      <c r="BD80" s="58">
        <f ca="1">OFFSET('WEO18'!$I$1,MATCH($B80,'WEO18'!$D:$D,0)-1+Growth!$V$10-1,COLUMN(BD:BD)-COLUMN($R:$R))</f>
        <v>8668.2870000000003</v>
      </c>
    </row>
    <row r="81" spans="1:56" x14ac:dyDescent="0.2">
      <c r="B81" s="9" t="s">
        <v>164</v>
      </c>
      <c r="C81" s="72">
        <f t="shared" ca="1" si="3"/>
        <v>0.25392378904114521</v>
      </c>
      <c r="D81" s="63">
        <f ca="1">OFFSET(Rating!$K$1,MATCH($B81,Rating!J:J,0)-1,0)</f>
        <v>5.47</v>
      </c>
      <c r="E81" s="63">
        <f ca="1">OFFSET(Rating!$O$1,MATCH($B81,Rating!N:N,0)-1,0)</f>
        <v>458.35399999999998</v>
      </c>
      <c r="F81" s="64">
        <f ca="1">OFFSET(Rating!$S$1,MATCH($B81,Rating!R:R,0)-1,0)</f>
        <v>83798.429000000004</v>
      </c>
      <c r="H81" s="2">
        <v>0.25</v>
      </c>
      <c r="I81" s="12">
        <v>0.03</v>
      </c>
      <c r="J81" s="11">
        <v>2.7401515416230815E-2</v>
      </c>
      <c r="K81" s="11">
        <v>2.197982430488099E-2</v>
      </c>
      <c r="L81" s="11">
        <v>1.4843097502225788E-2</v>
      </c>
      <c r="M81" s="2">
        <v>0.38164315789473685</v>
      </c>
      <c r="N81" s="2">
        <v>0.26077636363636369</v>
      </c>
      <c r="O81" s="2">
        <v>0.28484874999999998</v>
      </c>
      <c r="P81" s="26">
        <v>1.8413168973090303E-2</v>
      </c>
      <c r="Q81" s="26">
        <v>4.7190731999230601E-2</v>
      </c>
      <c r="R81" s="26">
        <v>2.6450430719794416E-2</v>
      </c>
      <c r="S81" s="58">
        <f ca="1">OFFSET('WEO18'!$I$1,MATCH($B81,'WEO18'!$D:$D,0)-1+Growth!$V$10-1,COLUMN(S:S)-COLUMN($R:$R))</f>
        <v>43.805</v>
      </c>
      <c r="T81" s="58">
        <f ca="1">OFFSET('WEO18'!$I$1,MATCH($B81,'WEO18'!$D:$D,0)-1+Growth!$V$10-1,COLUMN(T:T)-COLUMN($R:$R))</f>
        <v>48.485999999999997</v>
      </c>
      <c r="U81" s="58">
        <f ca="1">OFFSET('WEO18'!$I$1,MATCH($B81,'WEO18'!$D:$D,0)-1+Growth!$V$10-1,COLUMN(U:U)-COLUMN($R:$R))</f>
        <v>51.963000000000001</v>
      </c>
      <c r="V81" s="58">
        <f ca="1">OFFSET('WEO18'!$I$1,MATCH($B81,'WEO18'!$D:$D,0)-1+Growth!$V$10-1,COLUMN(V:V)-COLUMN($R:$R))</f>
        <v>56.401000000000003</v>
      </c>
      <c r="W81" s="58">
        <f ca="1">OFFSET('WEO18'!$I$1,MATCH($B81,'WEO18'!$D:$D,0)-1+Growth!$V$10-1,COLUMN(W:W)-COLUMN($R:$R))</f>
        <v>61.365000000000002</v>
      </c>
      <c r="X81" s="58">
        <f ca="1">OFFSET('WEO18'!$I$1,MATCH($B81,'WEO18'!$D:$D,0)-1+Growth!$V$10-1,COLUMN(X:X)-COLUMN($R:$R))</f>
        <v>60.942999999999998</v>
      </c>
      <c r="Y81" s="58">
        <f ca="1">OFFSET('WEO18'!$I$1,MATCH($B81,'WEO18'!$D:$D,0)-1+Growth!$V$10-1,COLUMN(Y:Y)-COLUMN($R:$R))</f>
        <v>61.752000000000002</v>
      </c>
      <c r="Z81" s="58">
        <f ca="1">OFFSET('WEO18'!$I$1,MATCH($B81,'WEO18'!$D:$D,0)-1+Growth!$V$10-1,COLUMN(Z:Z)-COLUMN($R:$R))</f>
        <v>68.394999999999996</v>
      </c>
      <c r="AA81" s="58">
        <f ca="1">OFFSET('WEO18'!$I$1,MATCH($B81,'WEO18'!$D:$D,0)-1+Growth!$V$10-1,COLUMN(AA:AA)-COLUMN($R:$R))</f>
        <v>75.997</v>
      </c>
      <c r="AB81" s="58">
        <f ca="1">OFFSET('WEO18'!$I$1,MATCH($B81,'WEO18'!$D:$D,0)-1+Growth!$V$10-1,COLUMN(AB:AB)-COLUMN($R:$R))</f>
        <v>83.736000000000004</v>
      </c>
      <c r="AC81" s="58">
        <f ca="1">OFFSET('WEO18'!$I$1,MATCH($B81,'WEO18'!$D:$D,0)-1+Growth!$V$10-1,COLUMN(AC:AC)-COLUMN($R:$R))</f>
        <v>92.146000000000001</v>
      </c>
      <c r="AD81" s="58">
        <f ca="1">OFFSET('WEO18'!$I$1,MATCH($B81,'WEO18'!$D:$D,0)-1+Growth!$V$10-1,COLUMN(AD:AD)-COLUMN($R:$R))</f>
        <v>98.308000000000007</v>
      </c>
      <c r="AE81" s="58">
        <f ca="1">OFFSET('WEO18'!$I$1,MATCH($B81,'WEO18'!$D:$D,0)-1+Growth!$V$10-1,COLUMN(AE:AE)-COLUMN($R:$R))</f>
        <v>105.276</v>
      </c>
      <c r="AF81" s="58">
        <f ca="1">OFFSET('WEO18'!$I$1,MATCH($B81,'WEO18'!$D:$D,0)-1+Growth!$V$10-1,COLUMN(AF:AF)-COLUMN($R:$R))</f>
        <v>117.422</v>
      </c>
      <c r="AG81" s="58">
        <f ca="1">OFFSET('WEO18'!$I$1,MATCH($B81,'WEO18'!$D:$D,0)-1+Growth!$V$10-1,COLUMN(AG:AG)-COLUMN($R:$R))</f>
        <v>130.251</v>
      </c>
      <c r="AH81" s="58">
        <f ca="1">OFFSET('WEO18'!$I$1,MATCH($B81,'WEO18'!$D:$D,0)-1+Growth!$V$10-1,COLUMN(AH:AH)-COLUMN($R:$R))</f>
        <v>139.405</v>
      </c>
      <c r="AI81" s="58">
        <f ca="1">OFFSET('WEO18'!$I$1,MATCH($B81,'WEO18'!$D:$D,0)-1+Growth!$V$10-1,COLUMN(AI:AI)-COLUMN($R:$R))</f>
        <v>149.905</v>
      </c>
      <c r="AJ81" s="58">
        <f ca="1">OFFSET('WEO18'!$I$1,MATCH($B81,'WEO18'!$D:$D,0)-1+Growth!$V$10-1,COLUMN(AJ:AJ)-COLUMN($R:$R))</f>
        <v>162.334</v>
      </c>
      <c r="AK81" s="58">
        <f ca="1">OFFSET('WEO18'!$I$1,MATCH($B81,'WEO18'!$D:$D,0)-1+Growth!$V$10-1,COLUMN(AK:AK)-COLUMN($R:$R))</f>
        <v>158.72200000000001</v>
      </c>
      <c r="AL81" s="58">
        <f ca="1">OFFSET('WEO18'!$I$1,MATCH($B81,'WEO18'!$D:$D,0)-1+Growth!$V$10-1,COLUMN(AL:AL)-COLUMN($R:$R))</f>
        <v>168.39599999999999</v>
      </c>
      <c r="AM81" s="58">
        <f ca="1">OFFSET('WEO18'!$I$1,MATCH($B81,'WEO18'!$D:$D,0)-1+Growth!$V$10-1,COLUMN(AM:AM)-COLUMN($R:$R))</f>
        <v>183.37899999999999</v>
      </c>
      <c r="AN81" s="58">
        <f ca="1">OFFSET('WEO18'!$I$1,MATCH($B81,'WEO18'!$D:$D,0)-1+Growth!$V$10-1,COLUMN(AN:AN)-COLUMN($R:$R))</f>
        <v>181.63300000000001</v>
      </c>
      <c r="AO81" s="58">
        <f ca="1">OFFSET('WEO18'!$I$1,MATCH($B81,'WEO18'!$D:$D,0)-1+Growth!$V$10-1,COLUMN(AO:AO)-COLUMN($R:$R))</f>
        <v>189.28299999999999</v>
      </c>
      <c r="AP81" s="58">
        <f ca="1">OFFSET('WEO18'!$I$1,MATCH($B81,'WEO18'!$D:$D,0)-1+Growth!$V$10-1,COLUMN(AP:AP)-COLUMN($R:$R))</f>
        <v>197.678</v>
      </c>
      <c r="AQ81" s="58">
        <f ca="1">OFFSET('WEO18'!$I$1,MATCH($B81,'WEO18'!$D:$D,0)-1+Growth!$V$10-1,COLUMN(AQ:AQ)-COLUMN($R:$R))</f>
        <v>216.554</v>
      </c>
      <c r="AR81" s="58">
        <f ca="1">OFFSET('WEO18'!$I$1,MATCH($B81,'WEO18'!$D:$D,0)-1+Growth!$V$10-1,COLUMN(AR:AR)-COLUMN($R:$R))</f>
        <v>232.773</v>
      </c>
      <c r="AS81" s="58">
        <f ca="1">OFFSET('WEO18'!$I$1,MATCH($B81,'WEO18'!$D:$D,0)-1+Growth!$V$10-1,COLUMN(AS:AS)-COLUMN($R:$R))</f>
        <v>253.39699999999999</v>
      </c>
      <c r="AT81" s="58">
        <f ca="1">OFFSET('WEO18'!$I$1,MATCH($B81,'WEO18'!$D:$D,0)-1+Growth!$V$10-1,COLUMN(AT:AT)-COLUMN($R:$R))</f>
        <v>276.48500000000001</v>
      </c>
      <c r="AU81" s="58">
        <f ca="1">OFFSET('WEO18'!$I$1,MATCH($B81,'WEO18'!$D:$D,0)-1+Growth!$V$10-1,COLUMN(AU:AU)-COLUMN($R:$R))</f>
        <v>281.42700000000002</v>
      </c>
      <c r="AV81" s="58">
        <f ca="1">OFFSET('WEO18'!$I$1,MATCH($B81,'WEO18'!$D:$D,0)-1+Growth!$V$10-1,COLUMN(AV:AV)-COLUMN($R:$R))</f>
        <v>279.72899999999998</v>
      </c>
      <c r="AW81" s="58">
        <f ca="1">OFFSET('WEO18'!$I$1,MATCH($B81,'WEO18'!$D:$D,0)-1+Growth!$V$10-1,COLUMN(AW:AW)-COLUMN($R:$R))</f>
        <v>322.36099999999999</v>
      </c>
      <c r="AX81" s="58">
        <f ca="1">OFFSET('WEO18'!$I$1,MATCH($B81,'WEO18'!$D:$D,0)-1+Growth!$V$10-1,COLUMN(AX:AX)-COLUMN($R:$R))</f>
        <v>342.83300000000003</v>
      </c>
      <c r="AY81" s="58">
        <f ca="1">OFFSET('WEO18'!$I$1,MATCH($B81,'WEO18'!$D:$D,0)-1+Growth!$V$10-1,COLUMN(AY:AY)-COLUMN($R:$R))</f>
        <v>356.83199999999999</v>
      </c>
      <c r="AZ81" s="58">
        <f ca="1">OFFSET('WEO18'!$I$1,MATCH($B81,'WEO18'!$D:$D,0)-1+Growth!$V$10-1,COLUMN(AZ:AZ)-COLUMN($R:$R))</f>
        <v>375.07</v>
      </c>
      <c r="BA81" s="58">
        <f ca="1">OFFSET('WEO18'!$I$1,MATCH($B81,'WEO18'!$D:$D,0)-1+Growth!$V$10-1,COLUMN(BA:BA)-COLUMN($R:$R))</f>
        <v>389.637</v>
      </c>
      <c r="BB81" s="58">
        <f ca="1">OFFSET('WEO18'!$I$1,MATCH($B81,'WEO18'!$D:$D,0)-1+Growth!$V$10-1,COLUMN(BB:BB)-COLUMN($R:$R))</f>
        <v>398.36900000000003</v>
      </c>
      <c r="BC81" s="58">
        <f ca="1">OFFSET('WEO18'!$I$1,MATCH($B81,'WEO18'!$D:$D,0)-1+Growth!$V$10-1,COLUMN(BC:BC)-COLUMN($R:$R))</f>
        <v>407.91800000000001</v>
      </c>
      <c r="BD81" s="58">
        <f ca="1">OFFSET('WEO18'!$I$1,MATCH($B81,'WEO18'!$D:$D,0)-1+Growth!$V$10-1,COLUMN(BD:BD)-COLUMN($R:$R))</f>
        <v>422.67899999999997</v>
      </c>
    </row>
    <row r="82" spans="1:56" x14ac:dyDescent="0.2">
      <c r="B82" s="9" t="s">
        <v>18</v>
      </c>
      <c r="C82" s="72">
        <f t="shared" ca="1" si="3"/>
        <v>8.2731346654394147E-2</v>
      </c>
      <c r="D82" s="63">
        <f ca="1">OFFSET(Rating!$K$1,MATCH($B82,Rating!J:J,0)-1,0)</f>
        <v>23.614000000000001</v>
      </c>
      <c r="E82" s="63">
        <f ca="1">OFFSET(Rating!$O$1,MATCH($B82,Rating!N:N,0)-1,0)</f>
        <v>1101.559</v>
      </c>
      <c r="F82" s="64">
        <f ca="1">OFFSET(Rating!$S$1,MATCH($B82,Rating!R:R,0)-1,0)</f>
        <v>46648.161999999997</v>
      </c>
      <c r="H82" s="2">
        <v>0.25</v>
      </c>
      <c r="I82" s="12">
        <v>0.03</v>
      </c>
      <c r="J82" s="11">
        <v>1.3089483729998852E-2</v>
      </c>
      <c r="K82" s="11">
        <v>1.4291026029853215E-2</v>
      </c>
      <c r="L82" s="11">
        <v>1.5678902471750078E-2</v>
      </c>
      <c r="M82" s="2">
        <v>0.26001157894736848</v>
      </c>
      <c r="N82" s="2">
        <v>0.26617181818181823</v>
      </c>
      <c r="O82" s="2">
        <v>0.26170874999999993</v>
      </c>
      <c r="P82" s="26">
        <v>-3.6234377391610251E-3</v>
      </c>
      <c r="Q82" s="26">
        <v>1.6601594804710774E-2</v>
      </c>
      <c r="R82" s="26">
        <v>5.4360676959327326E-3</v>
      </c>
      <c r="S82" s="58">
        <f ca="1">OFFSET('WEO18'!$I$1,MATCH($B82,'WEO18'!$D:$D,0)-1+Growth!$V$10-1,COLUMN(S:S)-COLUMN($R:$R))</f>
        <v>546.02099999999996</v>
      </c>
      <c r="T82" s="58">
        <f ca="1">OFFSET('WEO18'!$I$1,MATCH($B82,'WEO18'!$D:$D,0)-1+Growth!$V$10-1,COLUMN(T:T)-COLUMN($R:$R))</f>
        <v>568.55499999999995</v>
      </c>
      <c r="U82" s="58">
        <f ca="1">OFFSET('WEO18'!$I$1,MATCH($B82,'WEO18'!$D:$D,0)-1+Growth!$V$10-1,COLUMN(U:U)-COLUMN($R:$R))</f>
        <v>568.91200000000003</v>
      </c>
      <c r="V82" s="58">
        <f ca="1">OFFSET('WEO18'!$I$1,MATCH($B82,'WEO18'!$D:$D,0)-1+Growth!$V$10-1,COLUMN(V:V)-COLUMN($R:$R))</f>
        <v>566.21799999999996</v>
      </c>
      <c r="W82" s="58">
        <f ca="1">OFFSET('WEO18'!$I$1,MATCH($B82,'WEO18'!$D:$D,0)-1+Growth!$V$10-1,COLUMN(W:W)-COLUMN($R:$R))</f>
        <v>602.15</v>
      </c>
      <c r="X82" s="58">
        <f ca="1">OFFSET('WEO18'!$I$1,MATCH($B82,'WEO18'!$D:$D,0)-1+Growth!$V$10-1,COLUMN(X:X)-COLUMN($R:$R))</f>
        <v>635.00599999999997</v>
      </c>
      <c r="Y82" s="58">
        <f ca="1">OFFSET('WEO18'!$I$1,MATCH($B82,'WEO18'!$D:$D,0)-1+Growth!$V$10-1,COLUMN(Y:Y)-COLUMN($R:$R))</f>
        <v>650.55100000000004</v>
      </c>
      <c r="Z82" s="58">
        <f ca="1">OFFSET('WEO18'!$I$1,MATCH($B82,'WEO18'!$D:$D,0)-1+Growth!$V$10-1,COLUMN(Z:Z)-COLUMN($R:$R))</f>
        <v>682.38099999999997</v>
      </c>
      <c r="AA82" s="58">
        <f ca="1">OFFSET('WEO18'!$I$1,MATCH($B82,'WEO18'!$D:$D,0)-1+Growth!$V$10-1,COLUMN(AA:AA)-COLUMN($R:$R))</f>
        <v>711.404</v>
      </c>
      <c r="AB82" s="58">
        <f ca="1">OFFSET('WEO18'!$I$1,MATCH($B82,'WEO18'!$D:$D,0)-1+Growth!$V$10-1,COLUMN(AB:AB)-COLUMN($R:$R))</f>
        <v>744.29100000000005</v>
      </c>
      <c r="AC82" s="58">
        <f ca="1">OFFSET('WEO18'!$I$1,MATCH($B82,'WEO18'!$D:$D,0)-1+Growth!$V$10-1,COLUMN(AC:AC)-COLUMN($R:$R))</f>
        <v>755.49900000000002</v>
      </c>
      <c r="AD82" s="58">
        <f ca="1">OFFSET('WEO18'!$I$1,MATCH($B82,'WEO18'!$D:$D,0)-1+Growth!$V$10-1,COLUMN(AD:AD)-COLUMN($R:$R))</f>
        <v>747.91700000000003</v>
      </c>
      <c r="AE82" s="58">
        <f ca="1">OFFSET('WEO18'!$I$1,MATCH($B82,'WEO18'!$D:$D,0)-1+Growth!$V$10-1,COLUMN(AE:AE)-COLUMN($R:$R))</f>
        <v>767.38</v>
      </c>
      <c r="AF82" s="58">
        <f ca="1">OFFSET('WEO18'!$I$1,MATCH($B82,'WEO18'!$D:$D,0)-1+Growth!$V$10-1,COLUMN(AF:AF)-COLUMN($R:$R))</f>
        <v>797.28800000000001</v>
      </c>
      <c r="AG82" s="58">
        <f ca="1">OFFSET('WEO18'!$I$1,MATCH($B82,'WEO18'!$D:$D,0)-1+Growth!$V$10-1,COLUMN(AG:AG)-COLUMN($R:$R))</f>
        <v>836.22299999999996</v>
      </c>
      <c r="AH82" s="58">
        <f ca="1">OFFSET('WEO18'!$I$1,MATCH($B82,'WEO18'!$D:$D,0)-1+Growth!$V$10-1,COLUMN(AH:AH)-COLUMN($R:$R))</f>
        <v>860.096</v>
      </c>
      <c r="AI82" s="58">
        <f ca="1">OFFSET('WEO18'!$I$1,MATCH($B82,'WEO18'!$D:$D,0)-1+Growth!$V$10-1,COLUMN(AI:AI)-COLUMN($R:$R))</f>
        <v>895.80399999999997</v>
      </c>
      <c r="AJ82" s="58">
        <f ca="1">OFFSET('WEO18'!$I$1,MATCH($B82,'WEO18'!$D:$D,0)-1+Growth!$V$10-1,COLUMN(AJ:AJ)-COLUMN($R:$R))</f>
        <v>936.48299999999995</v>
      </c>
      <c r="AK82" s="58">
        <f ca="1">OFFSET('WEO18'!$I$1,MATCH($B82,'WEO18'!$D:$D,0)-1+Growth!$V$10-1,COLUMN(AK:AK)-COLUMN($R:$R))</f>
        <v>980.82</v>
      </c>
      <c r="AL82" s="58">
        <f ca="1">OFFSET('WEO18'!$I$1,MATCH($B82,'WEO18'!$D:$D,0)-1+Growth!$V$10-1,COLUMN(AL:AL)-COLUMN($R:$R))</f>
        <v>1023.721</v>
      </c>
      <c r="AM82" s="58">
        <f ca="1">OFFSET('WEO18'!$I$1,MATCH($B82,'WEO18'!$D:$D,0)-1+Growth!$V$10-1,COLUMN(AM:AM)-COLUMN($R:$R))</f>
        <v>1055.3040000000001</v>
      </c>
      <c r="AN82" s="58">
        <f ca="1">OFFSET('WEO18'!$I$1,MATCH($B82,'WEO18'!$D:$D,0)-1+Growth!$V$10-1,COLUMN(AN:AN)-COLUMN($R:$R))</f>
        <v>1082.4690000000001</v>
      </c>
      <c r="AO82" s="58">
        <f ca="1">OFFSET('WEO18'!$I$1,MATCH($B82,'WEO18'!$D:$D,0)-1+Growth!$V$10-1,COLUMN(AO:AO)-COLUMN($R:$R))</f>
        <v>1127.7919999999999</v>
      </c>
      <c r="AP82" s="58">
        <f ca="1">OFFSET('WEO18'!$I$1,MATCH($B82,'WEO18'!$D:$D,0)-1+Growth!$V$10-1,COLUMN(AP:AP)-COLUMN($R:$R))</f>
        <v>1157.8610000000001</v>
      </c>
      <c r="AQ82" s="58">
        <f ca="1">OFFSET('WEO18'!$I$1,MATCH($B82,'WEO18'!$D:$D,0)-1+Growth!$V$10-1,COLUMN(AQ:AQ)-COLUMN($R:$R))</f>
        <v>1206.3820000000001</v>
      </c>
      <c r="AR82" s="58">
        <f ca="1">OFFSET('WEO18'!$I$1,MATCH($B82,'WEO18'!$D:$D,0)-1+Growth!$V$10-1,COLUMN(AR:AR)-COLUMN($R:$R))</f>
        <v>1241.914</v>
      </c>
      <c r="AS82" s="58">
        <f ca="1">OFFSET('WEO18'!$I$1,MATCH($B82,'WEO18'!$D:$D,0)-1+Growth!$V$10-1,COLUMN(AS:AS)-COLUMN($R:$R))</f>
        <v>1276.6410000000001</v>
      </c>
      <c r="AT82" s="58">
        <f ca="1">OFFSET('WEO18'!$I$1,MATCH($B82,'WEO18'!$D:$D,0)-1+Growth!$V$10-1,COLUMN(AT:AT)-COLUMN($R:$R))</f>
        <v>1331.68</v>
      </c>
      <c r="AU82" s="58">
        <f ca="1">OFFSET('WEO18'!$I$1,MATCH($B82,'WEO18'!$D:$D,0)-1+Growth!$V$10-1,COLUMN(AU:AU)-COLUMN($R:$R))</f>
        <v>1367.5419999999999</v>
      </c>
      <c r="AV82" s="58">
        <f ca="1">OFFSET('WEO18'!$I$1,MATCH($B82,'WEO18'!$D:$D,0)-1+Growth!$V$10-1,COLUMN(AV:AV)-COLUMN($R:$R))</f>
        <v>1392.7940000000001</v>
      </c>
      <c r="AW82" s="58">
        <f ca="1">OFFSET('WEO18'!$I$1,MATCH($B82,'WEO18'!$D:$D,0)-1+Growth!$V$10-1,COLUMN(AW:AW)-COLUMN($R:$R))</f>
        <v>1425.9</v>
      </c>
      <c r="AX82" s="58">
        <f ca="1">OFFSET('WEO18'!$I$1,MATCH($B82,'WEO18'!$D:$D,0)-1+Growth!$V$10-1,COLUMN(AX:AX)-COLUMN($R:$R))</f>
        <v>1465.087</v>
      </c>
      <c r="AY82" s="58">
        <f ca="1">OFFSET('WEO18'!$I$1,MATCH($B82,'WEO18'!$D:$D,0)-1+Growth!$V$10-1,COLUMN(AY:AY)-COLUMN($R:$R))</f>
        <v>1522.1479999999999</v>
      </c>
      <c r="AZ82" s="58">
        <f ca="1">OFFSET('WEO18'!$I$1,MATCH($B82,'WEO18'!$D:$D,0)-1+Growth!$V$10-1,COLUMN(AZ:AZ)-COLUMN($R:$R))</f>
        <v>1555.0630000000001</v>
      </c>
      <c r="BA82" s="58">
        <f ca="1">OFFSET('WEO18'!$I$1,MATCH($B82,'WEO18'!$D:$D,0)-1+Growth!$V$10-1,COLUMN(BA:BA)-COLUMN($R:$R))</f>
        <v>1595.741</v>
      </c>
      <c r="BB82" s="58">
        <f ca="1">OFFSET('WEO18'!$I$1,MATCH($B82,'WEO18'!$D:$D,0)-1+Growth!$V$10-1,COLUMN(BB:BB)-COLUMN($R:$R))</f>
        <v>1635.193</v>
      </c>
      <c r="BC82" s="58">
        <f ca="1">OFFSET('WEO18'!$I$1,MATCH($B82,'WEO18'!$D:$D,0)-1+Growth!$V$10-1,COLUMN(BC:BC)-COLUMN($R:$R))</f>
        <v>1678.4490000000001</v>
      </c>
      <c r="BD82" s="58">
        <f ca="1">OFFSET('WEO18'!$I$1,MATCH($B82,'WEO18'!$D:$D,0)-1+Growth!$V$10-1,COLUMN(BD:BD)-COLUMN($R:$R))</f>
        <v>1716.576</v>
      </c>
    </row>
    <row r="83" spans="1:56" x14ac:dyDescent="0.2">
      <c r="B83" s="9" t="s">
        <v>13</v>
      </c>
      <c r="C83" s="72">
        <f t="shared" ca="1" si="3"/>
        <v>7.0422835052568591E-2</v>
      </c>
      <c r="D83" s="63">
        <f ca="1">OFFSET(Rating!$K$1,MATCH($B83,Rating!J:J,0)-1,0)</f>
        <v>4.5549999999999997</v>
      </c>
      <c r="E83" s="63">
        <f ca="1">OFFSET(Rating!$O$1,MATCH($B83,Rating!N:N,0)-1,0)</f>
        <v>161.309</v>
      </c>
      <c r="F83" s="64">
        <f ca="1">OFFSET(Rating!$S$1,MATCH($B83,Rating!R:R,0)-1,0)</f>
        <v>35416.726000000002</v>
      </c>
      <c r="H83" s="2">
        <v>0.25</v>
      </c>
      <c r="I83" s="12">
        <v>0.03</v>
      </c>
      <c r="J83" s="11">
        <v>1.1333152408497194E-2</v>
      </c>
      <c r="K83" s="11">
        <v>1.1283700315847245E-2</v>
      </c>
      <c r="L83" s="11">
        <v>1.406188823518062E-2</v>
      </c>
      <c r="M83" s="2">
        <v>0.22759157894736845</v>
      </c>
      <c r="N83" s="2">
        <v>0.23332545454545459</v>
      </c>
      <c r="O83" s="2">
        <v>0.22063749999999999</v>
      </c>
      <c r="P83" s="26">
        <v>-8.0915662434184361E-3</v>
      </c>
      <c r="Q83" s="26">
        <v>1.6307034590689808E-2</v>
      </c>
      <c r="R83" s="26">
        <v>6.5139012239798563E-3</v>
      </c>
      <c r="S83" s="58">
        <f ca="1">OFFSET('WEO18'!$I$1,MATCH($B83,'WEO18'!$D:$D,0)-1+Growth!$V$10-1,COLUMN(S:S)-COLUMN($R:$R))</f>
        <v>90.238</v>
      </c>
      <c r="T83" s="58">
        <f ca="1">OFFSET('WEO18'!$I$1,MATCH($B83,'WEO18'!$D:$D,0)-1+Growth!$V$10-1,COLUMN(T:T)-COLUMN($R:$R))</f>
        <v>92.91</v>
      </c>
      <c r="U83" s="58">
        <f ca="1">OFFSET('WEO18'!$I$1,MATCH($B83,'WEO18'!$D:$D,0)-1+Growth!$V$10-1,COLUMN(U:U)-COLUMN($R:$R))</f>
        <v>95.584000000000003</v>
      </c>
      <c r="V83" s="58">
        <f ca="1">OFFSET('WEO18'!$I$1,MATCH($B83,'WEO18'!$D:$D,0)-1+Growth!$V$10-1,COLUMN(V:V)-COLUMN($R:$R))</f>
        <v>95.465000000000003</v>
      </c>
      <c r="W83" s="58">
        <f ca="1">OFFSET('WEO18'!$I$1,MATCH($B83,'WEO18'!$D:$D,0)-1+Growth!$V$10-1,COLUMN(W:W)-COLUMN($R:$R))</f>
        <v>102.012</v>
      </c>
      <c r="X83" s="58">
        <f ca="1">OFFSET('WEO18'!$I$1,MATCH($B83,'WEO18'!$D:$D,0)-1+Growth!$V$10-1,COLUMN(X:X)-COLUMN($R:$R))</f>
        <v>103.249</v>
      </c>
      <c r="Y83" s="58">
        <f ca="1">OFFSET('WEO18'!$I$1,MATCH($B83,'WEO18'!$D:$D,0)-1+Growth!$V$10-1,COLUMN(Y:Y)-COLUMN($R:$R))</f>
        <v>105.11799999999999</v>
      </c>
      <c r="Z83" s="58">
        <f ca="1">OFFSET('WEO18'!$I$1,MATCH($B83,'WEO18'!$D:$D,0)-1+Growth!$V$10-1,COLUMN(Z:Z)-COLUMN($R:$R))</f>
        <v>107.679</v>
      </c>
      <c r="AA83" s="58">
        <f ca="1">OFFSET('WEO18'!$I$1,MATCH($B83,'WEO18'!$D:$D,0)-1+Growth!$V$10-1,COLUMN(AA:AA)-COLUMN($R:$R))</f>
        <v>108.277</v>
      </c>
      <c r="AB83" s="58">
        <f ca="1">OFFSET('WEO18'!$I$1,MATCH($B83,'WEO18'!$D:$D,0)-1+Growth!$V$10-1,COLUMN(AB:AB)-COLUMN($R:$R))</f>
        <v>109.902</v>
      </c>
      <c r="AC83" s="58">
        <f ca="1">OFFSET('WEO18'!$I$1,MATCH($B83,'WEO18'!$D:$D,0)-1+Growth!$V$10-1,COLUMN(AC:AC)-COLUMN($R:$R))</f>
        <v>111.069</v>
      </c>
      <c r="AD83" s="58">
        <f ca="1">OFFSET('WEO18'!$I$1,MATCH($B83,'WEO18'!$D:$D,0)-1+Growth!$V$10-1,COLUMN(AD:AD)-COLUMN($R:$R))</f>
        <v>108.649</v>
      </c>
      <c r="AE83" s="58">
        <f ca="1">OFFSET('WEO18'!$I$1,MATCH($B83,'WEO18'!$D:$D,0)-1+Growth!$V$10-1,COLUMN(AE:AE)-COLUMN($R:$R))</f>
        <v>109.58799999999999</v>
      </c>
      <c r="AF83" s="58">
        <f ca="1">OFFSET('WEO18'!$I$1,MATCH($B83,'WEO18'!$D:$D,0)-1+Growth!$V$10-1,COLUMN(AF:AF)-COLUMN($R:$R))</f>
        <v>114.931</v>
      </c>
      <c r="AG83" s="58">
        <f ca="1">OFFSET('WEO18'!$I$1,MATCH($B83,'WEO18'!$D:$D,0)-1+Growth!$V$10-1,COLUMN(AG:AG)-COLUMN($R:$R))</f>
        <v>122.58199999999999</v>
      </c>
      <c r="AH83" s="58">
        <f ca="1">OFFSET('WEO18'!$I$1,MATCH($B83,'WEO18'!$D:$D,0)-1+Growth!$V$10-1,COLUMN(AH:AH)-COLUMN($R:$R))</f>
        <v>127.889</v>
      </c>
      <c r="AI83" s="58">
        <f ca="1">OFFSET('WEO18'!$I$1,MATCH($B83,'WEO18'!$D:$D,0)-1+Growth!$V$10-1,COLUMN(AI:AI)-COLUMN($R:$R))</f>
        <v>132.67699999999999</v>
      </c>
      <c r="AJ83" s="58">
        <f ca="1">OFFSET('WEO18'!$I$1,MATCH($B83,'WEO18'!$D:$D,0)-1+Growth!$V$10-1,COLUMN(AJ:AJ)-COLUMN($R:$R))</f>
        <v>136.67599999999999</v>
      </c>
      <c r="AK83" s="58">
        <f ca="1">OFFSET('WEO18'!$I$1,MATCH($B83,'WEO18'!$D:$D,0)-1+Growth!$V$10-1,COLUMN(AK:AK)-COLUMN($R:$R))</f>
        <v>137.733</v>
      </c>
      <c r="AL83" s="58">
        <f ca="1">OFFSET('WEO18'!$I$1,MATCH($B83,'WEO18'!$D:$D,0)-1+Growth!$V$10-1,COLUMN(AL:AL)-COLUMN($R:$R))</f>
        <v>143.863</v>
      </c>
      <c r="AM83" s="58">
        <f ca="1">OFFSET('WEO18'!$I$1,MATCH($B83,'WEO18'!$D:$D,0)-1+Growth!$V$10-1,COLUMN(AM:AM)-COLUMN($R:$R))</f>
        <v>149.81700000000001</v>
      </c>
      <c r="AN83" s="58">
        <f ca="1">OFFSET('WEO18'!$I$1,MATCH($B83,'WEO18'!$D:$D,0)-1+Growth!$V$10-1,COLUMN(AN:AN)-COLUMN($R:$R))</f>
        <v>153.08799999999999</v>
      </c>
      <c r="AO83" s="58">
        <f ca="1">OFFSET('WEO18'!$I$1,MATCH($B83,'WEO18'!$D:$D,0)-1+Growth!$V$10-1,COLUMN(AO:AO)-COLUMN($R:$R))</f>
        <v>160.869</v>
      </c>
      <c r="AP83" s="58">
        <f ca="1">OFFSET('WEO18'!$I$1,MATCH($B83,'WEO18'!$D:$D,0)-1+Growth!$V$10-1,COLUMN(AP:AP)-COLUMN($R:$R))</f>
        <v>168.26</v>
      </c>
      <c r="AQ83" s="58">
        <f ca="1">OFFSET('WEO18'!$I$1,MATCH($B83,'WEO18'!$D:$D,0)-1+Growth!$V$10-1,COLUMN(AQ:AQ)-COLUMN($R:$R))</f>
        <v>175.685</v>
      </c>
      <c r="AR83" s="58">
        <f ca="1">OFFSET('WEO18'!$I$1,MATCH($B83,'WEO18'!$D:$D,0)-1+Growth!$V$10-1,COLUMN(AR:AR)-COLUMN($R:$R))</f>
        <v>180.17400000000001</v>
      </c>
      <c r="AS83" s="58">
        <f ca="1">OFFSET('WEO18'!$I$1,MATCH($B83,'WEO18'!$D:$D,0)-1+Growth!$V$10-1,COLUMN(AS:AS)-COLUMN($R:$R))</f>
        <v>185.119</v>
      </c>
      <c r="AT83" s="58">
        <f ca="1">OFFSET('WEO18'!$I$1,MATCH($B83,'WEO18'!$D:$D,0)-1+Growth!$V$10-1,COLUMN(AT:AT)-COLUMN($R:$R))</f>
        <v>192.45599999999999</v>
      </c>
      <c r="AU83" s="58">
        <f ca="1">OFFSET('WEO18'!$I$1,MATCH($B83,'WEO18'!$D:$D,0)-1+Growth!$V$10-1,COLUMN(AU:AU)-COLUMN($R:$R))</f>
        <v>191.67400000000001</v>
      </c>
      <c r="AV83" s="58">
        <f ca="1">OFFSET('WEO18'!$I$1,MATCH($B83,'WEO18'!$D:$D,0)-1+Growth!$V$10-1,COLUMN(AV:AV)-COLUMN($R:$R))</f>
        <v>192.29900000000001</v>
      </c>
      <c r="AW83" s="58">
        <f ca="1">OFFSET('WEO18'!$I$1,MATCH($B83,'WEO18'!$D:$D,0)-1+Growth!$V$10-1,COLUMN(AW:AW)-COLUMN($R:$R))</f>
        <v>196.15199999999999</v>
      </c>
      <c r="AX83" s="58">
        <f ca="1">OFFSET('WEO18'!$I$1,MATCH($B83,'WEO18'!$D:$D,0)-1+Growth!$V$10-1,COLUMN(AX:AX)-COLUMN($R:$R))</f>
        <v>199.81700000000001</v>
      </c>
      <c r="AY83" s="58">
        <f ca="1">OFFSET('WEO18'!$I$1,MATCH($B83,'WEO18'!$D:$D,0)-1+Growth!$V$10-1,COLUMN(AY:AY)-COLUMN($R:$R))</f>
        <v>204.91</v>
      </c>
      <c r="AZ83" s="58">
        <f ca="1">OFFSET('WEO18'!$I$1,MATCH($B83,'WEO18'!$D:$D,0)-1+Growth!$V$10-1,COLUMN(AZ:AZ)-COLUMN($R:$R))</f>
        <v>209.398</v>
      </c>
      <c r="BA83" s="58">
        <f ca="1">OFFSET('WEO18'!$I$1,MATCH($B83,'WEO18'!$D:$D,0)-1+Growth!$V$10-1,COLUMN(BA:BA)-COLUMN($R:$R))</f>
        <v>216.02699999999999</v>
      </c>
      <c r="BB83" s="58">
        <f ca="1">OFFSET('WEO18'!$I$1,MATCH($B83,'WEO18'!$D:$D,0)-1+Growth!$V$10-1,COLUMN(BB:BB)-COLUMN($R:$R))</f>
        <v>225.02600000000001</v>
      </c>
      <c r="BC83" s="58">
        <f ca="1">OFFSET('WEO18'!$I$1,MATCH($B83,'WEO18'!$D:$D,0)-1+Growth!$V$10-1,COLUMN(BC:BC)-COLUMN($R:$R))</f>
        <v>234.369</v>
      </c>
      <c r="BD83" s="58">
        <f ca="1">OFFSET('WEO18'!$I$1,MATCH($B83,'WEO18'!$D:$D,0)-1+Growth!$V$10-1,COLUMN(BD:BD)-COLUMN($R:$R))</f>
        <v>241.483</v>
      </c>
    </row>
    <row r="84" spans="1:56" x14ac:dyDescent="0.2">
      <c r="A84" s="1" t="s">
        <v>2003</v>
      </c>
      <c r="B84" s="9" t="s">
        <v>11</v>
      </c>
      <c r="C84" s="72">
        <f t="shared" ca="1" si="3"/>
        <v>5.8773496939469178E-2</v>
      </c>
      <c r="D84" s="63">
        <f ca="1">OFFSET(Rating!$K$1,MATCH($B84,Rating!J:J,0)-1,0)</f>
        <v>202.77699999999999</v>
      </c>
      <c r="E84" s="63">
        <f ca="1">OFFSET(Rating!$O$1,MATCH($B84,Rating!N:N,0)-1,0)</f>
        <v>3291.5430000000001</v>
      </c>
      <c r="F84" s="64">
        <f ca="1">OFFSET(Rating!$S$1,MATCH($B84,Rating!R:R,0)-1,0)</f>
        <v>16232.334000000001</v>
      </c>
      <c r="H84" s="2">
        <v>0.25</v>
      </c>
      <c r="I84" s="12">
        <v>0.03</v>
      </c>
      <c r="J84" s="11">
        <v>1.9754825772770435E-2</v>
      </c>
      <c r="K84" s="11">
        <v>1.261136756942105E-2</v>
      </c>
      <c r="L84" s="11">
        <v>8.8604501425857407E-3</v>
      </c>
      <c r="M84" s="2">
        <v>0.19215736842105263</v>
      </c>
      <c r="N84" s="2">
        <v>0.18450727272727274</v>
      </c>
      <c r="O84" s="2">
        <v>0.19483375</v>
      </c>
      <c r="P84" s="26">
        <v>-2.3331136889346748E-2</v>
      </c>
      <c r="Q84" s="26">
        <v>3.2587313785915825E-2</v>
      </c>
      <c r="R84" s="26">
        <v>-2.8573482028440532E-3</v>
      </c>
      <c r="S84" s="58">
        <f ca="1">OFFSET('WEO18'!$I$1,MATCH($B84,'WEO18'!$D:$D,0)-1+Growth!$V$10-1,COLUMN(S:S)-COLUMN($R:$R))</f>
        <v>531.20299999999997</v>
      </c>
      <c r="T84" s="58">
        <f ca="1">OFFSET('WEO18'!$I$1,MATCH($B84,'WEO18'!$D:$D,0)-1+Growth!$V$10-1,COLUMN(T:T)-COLUMN($R:$R))</f>
        <v>507.83100000000002</v>
      </c>
      <c r="U84" s="58">
        <f ca="1">OFFSET('WEO18'!$I$1,MATCH($B84,'WEO18'!$D:$D,0)-1+Growth!$V$10-1,COLUMN(U:U)-COLUMN($R:$R))</f>
        <v>510.85599999999999</v>
      </c>
      <c r="V84" s="58">
        <f ca="1">OFFSET('WEO18'!$I$1,MATCH($B84,'WEO18'!$D:$D,0)-1+Growth!$V$10-1,COLUMN(V:V)-COLUMN($R:$R))</f>
        <v>493.48700000000002</v>
      </c>
      <c r="W84" s="58">
        <f ca="1">OFFSET('WEO18'!$I$1,MATCH($B84,'WEO18'!$D:$D,0)-1+Growth!$V$10-1,COLUMN(W:W)-COLUMN($R:$R))</f>
        <v>519.678</v>
      </c>
      <c r="X84" s="58">
        <f ca="1">OFFSET('WEO18'!$I$1,MATCH($B84,'WEO18'!$D:$D,0)-1+Growth!$V$10-1,COLUMN(X:X)-COLUMN($R:$R))</f>
        <v>560.73599999999999</v>
      </c>
      <c r="Y84" s="58">
        <f ca="1">OFFSET('WEO18'!$I$1,MATCH($B84,'WEO18'!$D:$D,0)-1+Growth!$V$10-1,COLUMN(Y:Y)-COLUMN($R:$R))</f>
        <v>603.04</v>
      </c>
      <c r="Z84" s="58">
        <f ca="1">OFFSET('WEO18'!$I$1,MATCH($B84,'WEO18'!$D:$D,0)-1+Growth!$V$10-1,COLUMN(Z:Z)-COLUMN($R:$R))</f>
        <v>624.75400000000002</v>
      </c>
      <c r="AA84" s="58">
        <f ca="1">OFFSET('WEO18'!$I$1,MATCH($B84,'WEO18'!$D:$D,0)-1+Growth!$V$10-1,COLUMN(AA:AA)-COLUMN($R:$R))</f>
        <v>626.40499999999997</v>
      </c>
      <c r="AB84" s="58">
        <f ca="1">OFFSET('WEO18'!$I$1,MATCH($B84,'WEO18'!$D:$D,0)-1+Growth!$V$10-1,COLUMN(AB:AB)-COLUMN($R:$R))</f>
        <v>646.45000000000005</v>
      </c>
      <c r="AC84" s="58">
        <f ca="1">OFFSET('WEO18'!$I$1,MATCH($B84,'WEO18'!$D:$D,0)-1+Growth!$V$10-1,COLUMN(AC:AC)-COLUMN($R:$R))</f>
        <v>619.50300000000004</v>
      </c>
      <c r="AD84" s="58">
        <f ca="1">OFFSET('WEO18'!$I$1,MATCH($B84,'WEO18'!$D:$D,0)-1+Growth!$V$10-1,COLUMN(AD:AD)-COLUMN($R:$R))</f>
        <v>625.89300000000003</v>
      </c>
      <c r="AE84" s="58">
        <f ca="1">OFFSET('WEO18'!$I$1,MATCH($B84,'WEO18'!$D:$D,0)-1+Growth!$V$10-1,COLUMN(AE:AE)-COLUMN($R:$R))</f>
        <v>622.41700000000003</v>
      </c>
      <c r="AF84" s="58">
        <f ca="1">OFFSET('WEO18'!$I$1,MATCH($B84,'WEO18'!$D:$D,0)-1+Growth!$V$10-1,COLUMN(AF:AF)-COLUMN($R:$R))</f>
        <v>652.97799999999995</v>
      </c>
      <c r="AG84" s="58">
        <f ca="1">OFFSET('WEO18'!$I$1,MATCH($B84,'WEO18'!$D:$D,0)-1+Growth!$V$10-1,COLUMN(AG:AG)-COLUMN($R:$R))</f>
        <v>691.10199999999998</v>
      </c>
      <c r="AH84" s="58">
        <f ca="1">OFFSET('WEO18'!$I$1,MATCH($B84,'WEO18'!$D:$D,0)-1+Growth!$V$10-1,COLUMN(AH:AH)-COLUMN($R:$R))</f>
        <v>720.34900000000005</v>
      </c>
      <c r="AI84" s="58">
        <f ca="1">OFFSET('WEO18'!$I$1,MATCH($B84,'WEO18'!$D:$D,0)-1+Growth!$V$10-1,COLUMN(AI:AI)-COLUMN($R:$R))</f>
        <v>736.28</v>
      </c>
      <c r="AJ84" s="58">
        <f ca="1">OFFSET('WEO18'!$I$1,MATCH($B84,'WEO18'!$D:$D,0)-1+Growth!$V$10-1,COLUMN(AJ:AJ)-COLUMN($R:$R))</f>
        <v>761.3</v>
      </c>
      <c r="AK84" s="58">
        <f ca="1">OFFSET('WEO18'!$I$1,MATCH($B84,'WEO18'!$D:$D,0)-1+Growth!$V$10-1,COLUMN(AK:AK)-COLUMN($R:$R))</f>
        <v>763.90800000000002</v>
      </c>
      <c r="AL84" s="58">
        <f ca="1">OFFSET('WEO18'!$I$1,MATCH($B84,'WEO18'!$D:$D,0)-1+Growth!$V$10-1,COLUMN(AL:AL)-COLUMN($R:$R))</f>
        <v>767.47199999999998</v>
      </c>
      <c r="AM84" s="58">
        <f ca="1">OFFSET('WEO18'!$I$1,MATCH($B84,'WEO18'!$D:$D,0)-1+Growth!$V$10-1,COLUMN(AM:AM)-COLUMN($R:$R))</f>
        <v>801.13300000000004</v>
      </c>
      <c r="AN84" s="58">
        <f ca="1">OFFSET('WEO18'!$I$1,MATCH($B84,'WEO18'!$D:$D,0)-1+Growth!$V$10-1,COLUMN(AN:AN)-COLUMN($R:$R))</f>
        <v>812.20899999999995</v>
      </c>
      <c r="AO84" s="58">
        <f ca="1">OFFSET('WEO18'!$I$1,MATCH($B84,'WEO18'!$D:$D,0)-1+Growth!$V$10-1,COLUMN(AO:AO)-COLUMN($R:$R))</f>
        <v>837.01499999999999</v>
      </c>
      <c r="AP84" s="58">
        <f ca="1">OFFSET('WEO18'!$I$1,MATCH($B84,'WEO18'!$D:$D,0)-1+Growth!$V$10-1,COLUMN(AP:AP)-COLUMN($R:$R))</f>
        <v>846.55499999999995</v>
      </c>
      <c r="AQ84" s="58">
        <f ca="1">OFFSET('WEO18'!$I$1,MATCH($B84,'WEO18'!$D:$D,0)-1+Growth!$V$10-1,COLUMN(AQ:AQ)-COLUMN($R:$R))</f>
        <v>895.35500000000002</v>
      </c>
      <c r="AR84" s="58">
        <f ca="1">OFFSET('WEO18'!$I$1,MATCH($B84,'WEO18'!$D:$D,0)-1+Growth!$V$10-1,COLUMN(AR:AR)-COLUMN($R:$R))</f>
        <v>923.97400000000005</v>
      </c>
      <c r="AS84" s="58">
        <f ca="1">OFFSET('WEO18'!$I$1,MATCH($B84,'WEO18'!$D:$D,0)-1+Growth!$V$10-1,COLUMN(AS:AS)-COLUMN($R:$R))</f>
        <v>960.53899999999999</v>
      </c>
      <c r="AT84" s="58">
        <f ca="1">OFFSET('WEO18'!$I$1,MATCH($B84,'WEO18'!$D:$D,0)-1+Growth!$V$10-1,COLUMN(AT:AT)-COLUMN($R:$R))</f>
        <v>1018.753</v>
      </c>
      <c r="AU84" s="58">
        <f ca="1">OFFSET('WEO18'!$I$1,MATCH($B84,'WEO18'!$D:$D,0)-1+Growth!$V$10-1,COLUMN(AU:AU)-COLUMN($R:$R))</f>
        <v>1070.614</v>
      </c>
      <c r="AV84" s="58">
        <f ca="1">OFFSET('WEO18'!$I$1,MATCH($B84,'WEO18'!$D:$D,0)-1+Growth!$V$10-1,COLUMN(AV:AV)-COLUMN($R:$R))</f>
        <v>1069.269</v>
      </c>
      <c r="AW84" s="58">
        <f ca="1">OFFSET('WEO18'!$I$1,MATCH($B84,'WEO18'!$D:$D,0)-1+Growth!$V$10-1,COLUMN(AW:AW)-COLUMN($R:$R))</f>
        <v>1149.9100000000001</v>
      </c>
      <c r="AX84" s="58">
        <f ca="1">OFFSET('WEO18'!$I$1,MATCH($B84,'WEO18'!$D:$D,0)-1+Growth!$V$10-1,COLUMN(AX:AX)-COLUMN($R:$R))</f>
        <v>1195.7370000000001</v>
      </c>
      <c r="AY84" s="58">
        <f ca="1">OFFSET('WEO18'!$I$1,MATCH($B84,'WEO18'!$D:$D,0)-1+Growth!$V$10-1,COLUMN(AY:AY)-COLUMN($R:$R))</f>
        <v>1218.8520000000001</v>
      </c>
      <c r="AZ84" s="58">
        <f ca="1">OFFSET('WEO18'!$I$1,MATCH($B84,'WEO18'!$D:$D,0)-1+Growth!$V$10-1,COLUMN(AZ:AZ)-COLUMN($R:$R))</f>
        <v>1255.5429999999999</v>
      </c>
      <c r="BA84" s="58">
        <f ca="1">OFFSET('WEO18'!$I$1,MATCH($B84,'WEO18'!$D:$D,0)-1+Growth!$V$10-1,COLUMN(BA:BA)-COLUMN($R:$R))</f>
        <v>1261.924</v>
      </c>
      <c r="BB84" s="58">
        <f ca="1">OFFSET('WEO18'!$I$1,MATCH($B84,'WEO18'!$D:$D,0)-1+Growth!$V$10-1,COLUMN(BB:BB)-COLUMN($R:$R))</f>
        <v>1217.1289999999999</v>
      </c>
      <c r="BC84" s="58">
        <f ca="1">OFFSET('WEO18'!$I$1,MATCH($B84,'WEO18'!$D:$D,0)-1+Growth!$V$10-1,COLUMN(BC:BC)-COLUMN($R:$R))</f>
        <v>1174.9169999999999</v>
      </c>
      <c r="BD84" s="58">
        <f ca="1">OFFSET('WEO18'!$I$1,MATCH($B84,'WEO18'!$D:$D,0)-1+Growth!$V$10-1,COLUMN(BD:BD)-COLUMN($R:$R))</f>
        <v>1186.385</v>
      </c>
    </row>
    <row r="85" spans="1:56" x14ac:dyDescent="0.2">
      <c r="B85" s="9" t="s">
        <v>10</v>
      </c>
      <c r="C85" s="72">
        <f t="shared" ca="1" si="3"/>
        <v>5.3654560840912913E-2</v>
      </c>
      <c r="D85" s="63">
        <f ca="1">OFFSET(Rating!$K$1,MATCH($B85,Rating!J:J,0)-1,0)</f>
        <v>42.67</v>
      </c>
      <c r="E85" s="63">
        <f ca="1">OFFSET(Rating!$O$1,MATCH($B85,Rating!N:N,0)-1,0)</f>
        <v>854.47400000000005</v>
      </c>
      <c r="F85" s="64">
        <f ca="1">OFFSET(Rating!$S$1,MATCH($B85,Rating!R:R,0)-1,0)</f>
        <v>20025.403999999999</v>
      </c>
      <c r="H85" s="2">
        <v>0.25</v>
      </c>
      <c r="I85" s="12">
        <v>0.03</v>
      </c>
      <c r="J85" s="11">
        <v>1.4168356286298867E-2</v>
      </c>
      <c r="K85" s="11">
        <v>9.9185053117574196E-3</v>
      </c>
      <c r="L85" s="11">
        <v>1.1797508128910561E-2</v>
      </c>
      <c r="M85" s="2">
        <v>0.16408578947368418</v>
      </c>
      <c r="N85" s="2">
        <v>0.16391454545454548</v>
      </c>
      <c r="O85" s="2">
        <v>0.17543250000000002</v>
      </c>
      <c r="P85" s="26">
        <v>-2.6697484837131382E-2</v>
      </c>
      <c r="Q85" s="26">
        <v>3.944219198218471E-2</v>
      </c>
      <c r="R85" s="26">
        <v>-1.2210545211943803E-3</v>
      </c>
      <c r="S85" s="58">
        <f ca="1">OFFSET('WEO18'!$I$1,MATCH($B85,'WEO18'!$D:$D,0)-1+Growth!$V$10-1,COLUMN(S:S)-COLUMN($R:$R))</f>
        <v>357.36599999999999</v>
      </c>
      <c r="T85" s="58">
        <f ca="1">OFFSET('WEO18'!$I$1,MATCH($B85,'WEO18'!$D:$D,0)-1+Growth!$V$10-1,COLUMN(T:T)-COLUMN($R:$R))</f>
        <v>336.84</v>
      </c>
      <c r="U85" s="58">
        <f ca="1">OFFSET('WEO18'!$I$1,MATCH($B85,'WEO18'!$D:$D,0)-1+Growth!$V$10-1,COLUMN(U:U)-COLUMN($R:$R))</f>
        <v>326.23399999999998</v>
      </c>
      <c r="V85" s="58">
        <f ca="1">OFFSET('WEO18'!$I$1,MATCH($B85,'WEO18'!$D:$D,0)-1+Growth!$V$10-1,COLUMN(V:V)-COLUMN($R:$R))</f>
        <v>338.41399999999999</v>
      </c>
      <c r="W85" s="58">
        <f ca="1">OFFSET('WEO18'!$I$1,MATCH($B85,'WEO18'!$D:$D,0)-1+Growth!$V$10-1,COLUMN(W:W)-COLUMN($R:$R))</f>
        <v>345.18299999999999</v>
      </c>
      <c r="X85" s="58">
        <f ca="1">OFFSET('WEO18'!$I$1,MATCH($B85,'WEO18'!$D:$D,0)-1+Growth!$V$10-1,COLUMN(X:X)-COLUMN($R:$R))</f>
        <v>321.18900000000002</v>
      </c>
      <c r="Y85" s="58">
        <f ca="1">OFFSET('WEO18'!$I$1,MATCH($B85,'WEO18'!$D:$D,0)-1+Growth!$V$10-1,COLUMN(Y:Y)-COLUMN($R:$R))</f>
        <v>344.14</v>
      </c>
      <c r="Z85" s="58">
        <f ca="1">OFFSET('WEO18'!$I$1,MATCH($B85,'WEO18'!$D:$D,0)-1+Growth!$V$10-1,COLUMN(Z:Z)-COLUMN($R:$R))</f>
        <v>352.84199999999998</v>
      </c>
      <c r="AA85" s="58">
        <f ca="1">OFFSET('WEO18'!$I$1,MATCH($B85,'WEO18'!$D:$D,0)-1+Growth!$V$10-1,COLUMN(AA:AA)-COLUMN($R:$R))</f>
        <v>345.93799999999999</v>
      </c>
      <c r="AB85" s="58">
        <f ca="1">OFFSET('WEO18'!$I$1,MATCH($B85,'WEO18'!$D:$D,0)-1+Growth!$V$10-1,COLUMN(AB:AB)-COLUMN($R:$R))</f>
        <v>321.69799999999998</v>
      </c>
      <c r="AC85" s="58">
        <f ca="1">OFFSET('WEO18'!$I$1,MATCH($B85,'WEO18'!$D:$D,0)-1+Growth!$V$10-1,COLUMN(AC:AC)-COLUMN($R:$R))</f>
        <v>317.39499999999998</v>
      </c>
      <c r="AD85" s="58">
        <f ca="1">OFFSET('WEO18'!$I$1,MATCH($B85,'WEO18'!$D:$D,0)-1+Growth!$V$10-1,COLUMN(AD:AD)-COLUMN($R:$R))</f>
        <v>350.71600000000001</v>
      </c>
      <c r="AE85" s="58">
        <f ca="1">OFFSET('WEO18'!$I$1,MATCH($B85,'WEO18'!$D:$D,0)-1+Growth!$V$10-1,COLUMN(AE:AE)-COLUMN($R:$R))</f>
        <v>386.83699999999999</v>
      </c>
      <c r="AF85" s="58">
        <f ca="1">OFFSET('WEO18'!$I$1,MATCH($B85,'WEO18'!$D:$D,0)-1+Growth!$V$10-1,COLUMN(AF:AF)-COLUMN($R:$R))</f>
        <v>411.01799999999997</v>
      </c>
      <c r="AG85" s="58">
        <f ca="1">OFFSET('WEO18'!$I$1,MATCH($B85,'WEO18'!$D:$D,0)-1+Growth!$V$10-1,COLUMN(AG:AG)-COLUMN($R:$R))</f>
        <v>435.00599999999997</v>
      </c>
      <c r="AH85" s="58">
        <f ca="1">OFFSET('WEO18'!$I$1,MATCH($B85,'WEO18'!$D:$D,0)-1+Growth!$V$10-1,COLUMN(AH:AH)-COLUMN($R:$R))</f>
        <v>422.63</v>
      </c>
      <c r="AI85" s="58">
        <f ca="1">OFFSET('WEO18'!$I$1,MATCH($B85,'WEO18'!$D:$D,0)-1+Growth!$V$10-1,COLUMN(AI:AI)-COLUMN($R:$R))</f>
        <v>445.98700000000002</v>
      </c>
      <c r="AJ85" s="58">
        <f ca="1">OFFSET('WEO18'!$I$1,MATCH($B85,'WEO18'!$D:$D,0)-1+Growth!$V$10-1,COLUMN(AJ:AJ)-COLUMN($R:$R))</f>
        <v>482.161</v>
      </c>
      <c r="AK85" s="58">
        <f ca="1">OFFSET('WEO18'!$I$1,MATCH($B85,'WEO18'!$D:$D,0)-1+Growth!$V$10-1,COLUMN(AK:AK)-COLUMN($R:$R))</f>
        <v>500.72500000000002</v>
      </c>
      <c r="AL85" s="58">
        <f ca="1">OFFSET('WEO18'!$I$1,MATCH($B85,'WEO18'!$D:$D,0)-1+Growth!$V$10-1,COLUMN(AL:AL)-COLUMN($R:$R))</f>
        <v>483.77300000000002</v>
      </c>
      <c r="AM85" s="58">
        <f ca="1">OFFSET('WEO18'!$I$1,MATCH($B85,'WEO18'!$D:$D,0)-1+Growth!$V$10-1,COLUMN(AM:AM)-COLUMN($R:$R))</f>
        <v>479.95600000000002</v>
      </c>
      <c r="AN85" s="58">
        <f ca="1">OFFSET('WEO18'!$I$1,MATCH($B85,'WEO18'!$D:$D,0)-1+Growth!$V$10-1,COLUMN(AN:AN)-COLUMN($R:$R))</f>
        <v>458.79599999999999</v>
      </c>
      <c r="AO85" s="58">
        <f ca="1">OFFSET('WEO18'!$I$1,MATCH($B85,'WEO18'!$D:$D,0)-1+Growth!$V$10-1,COLUMN(AO:AO)-COLUMN($R:$R))</f>
        <v>408.81200000000001</v>
      </c>
      <c r="AP85" s="58">
        <f ca="1">OFFSET('WEO18'!$I$1,MATCH($B85,'WEO18'!$D:$D,0)-1+Growth!$V$10-1,COLUMN(AP:AP)-COLUMN($R:$R))</f>
        <v>444.93900000000002</v>
      </c>
      <c r="AQ85" s="58">
        <f ca="1">OFFSET('WEO18'!$I$1,MATCH($B85,'WEO18'!$D:$D,0)-1+Growth!$V$10-1,COLUMN(AQ:AQ)-COLUMN($R:$R))</f>
        <v>485.11500000000001</v>
      </c>
      <c r="AR85" s="58">
        <f ca="1">OFFSET('WEO18'!$I$1,MATCH($B85,'WEO18'!$D:$D,0)-1+Growth!$V$10-1,COLUMN(AR:AR)-COLUMN($R:$R))</f>
        <v>528.05600000000004</v>
      </c>
      <c r="AS85" s="58">
        <f ca="1">OFFSET('WEO18'!$I$1,MATCH($B85,'WEO18'!$D:$D,0)-1+Growth!$V$10-1,COLUMN(AS:AS)-COLUMN($R:$R))</f>
        <v>570.54899999999998</v>
      </c>
      <c r="AT85" s="58">
        <f ca="1">OFFSET('WEO18'!$I$1,MATCH($B85,'WEO18'!$D:$D,0)-1+Growth!$V$10-1,COLUMN(AT:AT)-COLUMN($R:$R))</f>
        <v>621.94299999999998</v>
      </c>
      <c r="AU85" s="58">
        <f ca="1">OFFSET('WEO18'!$I$1,MATCH($B85,'WEO18'!$D:$D,0)-1+Growth!$V$10-1,COLUMN(AU:AU)-COLUMN($R:$R))</f>
        <v>647.17600000000004</v>
      </c>
      <c r="AV85" s="58">
        <f ca="1">OFFSET('WEO18'!$I$1,MATCH($B85,'WEO18'!$D:$D,0)-1+Growth!$V$10-1,COLUMN(AV:AV)-COLUMN($R:$R))</f>
        <v>608.87300000000005</v>
      </c>
      <c r="AW85" s="58">
        <f ca="1">OFFSET('WEO18'!$I$1,MATCH($B85,'WEO18'!$D:$D,0)-1+Growth!$V$10-1,COLUMN(AW:AW)-COLUMN($R:$R))</f>
        <v>670.524</v>
      </c>
      <c r="AX85" s="58">
        <f ca="1">OFFSET('WEO18'!$I$1,MATCH($B85,'WEO18'!$D:$D,0)-1+Growth!$V$10-1,COLUMN(AX:AX)-COLUMN($R:$R))</f>
        <v>710.78200000000004</v>
      </c>
      <c r="AY85" s="58">
        <f ca="1">OFFSET('WEO18'!$I$1,MATCH($B85,'WEO18'!$D:$D,0)-1+Growth!$V$10-1,COLUMN(AY:AY)-COLUMN($R:$R))</f>
        <v>703.48599999999999</v>
      </c>
      <c r="AZ85" s="58">
        <f ca="1">OFFSET('WEO18'!$I$1,MATCH($B85,'WEO18'!$D:$D,0)-1+Growth!$V$10-1,COLUMN(AZ:AZ)-COLUMN($R:$R))</f>
        <v>720.40700000000004</v>
      </c>
      <c r="BA85" s="58">
        <f ca="1">OFFSET('WEO18'!$I$1,MATCH($B85,'WEO18'!$D:$D,0)-1+Growth!$V$10-1,COLUMN(BA:BA)-COLUMN($R:$R))</f>
        <v>702.30600000000004</v>
      </c>
      <c r="BB85" s="58">
        <f ca="1">OFFSET('WEO18'!$I$1,MATCH($B85,'WEO18'!$D:$D,0)-1+Growth!$V$10-1,COLUMN(BB:BB)-COLUMN($R:$R))</f>
        <v>721.48699999999997</v>
      </c>
      <c r="BC85" s="58">
        <f ca="1">OFFSET('WEO18'!$I$1,MATCH($B85,'WEO18'!$D:$D,0)-1+Growth!$V$10-1,COLUMN(BC:BC)-COLUMN($R:$R))</f>
        <v>708.33799999999997</v>
      </c>
      <c r="BD85" s="58">
        <f ca="1">OFFSET('WEO18'!$I$1,MATCH($B85,'WEO18'!$D:$D,0)-1+Growth!$V$10-1,COLUMN(BD:BD)-COLUMN($R:$R))</f>
        <v>728.62400000000002</v>
      </c>
    </row>
    <row r="86" spans="1:56" x14ac:dyDescent="0.2">
      <c r="B86" s="9" t="s">
        <v>9</v>
      </c>
      <c r="C86" s="72">
        <f t="shared" ca="1" si="3"/>
        <v>0.12117286829625475</v>
      </c>
      <c r="D86" s="63">
        <f ca="1">OFFSET(Rating!$K$1,MATCH($B86,Rating!J:J,0)-1,0)</f>
        <v>17.818999999999999</v>
      </c>
      <c r="E86" s="63">
        <f ca="1">OFFSET(Rating!$O$1,MATCH($B86,Rating!N:N,0)-1,0)</f>
        <v>410.28699999999998</v>
      </c>
      <c r="F86" s="64">
        <f ca="1">OFFSET(Rating!$S$1,MATCH($B86,Rating!R:R,0)-1,0)</f>
        <v>23025.206999999999</v>
      </c>
      <c r="H86" s="2">
        <v>0.25</v>
      </c>
      <c r="I86" s="12">
        <v>0.03</v>
      </c>
      <c r="J86" s="11">
        <v>1.6482163772721048E-2</v>
      </c>
      <c r="K86" s="11">
        <v>1.0794349212264631E-2</v>
      </c>
      <c r="L86" s="11">
        <v>1.0741603221223084E-2</v>
      </c>
      <c r="M86" s="2">
        <v>0.2384661111111111</v>
      </c>
      <c r="N86" s="2">
        <v>0.21786272727272729</v>
      </c>
      <c r="O86" s="2">
        <v>0.23880499999999999</v>
      </c>
      <c r="P86" s="26">
        <v>7.2670299382604064E-3</v>
      </c>
      <c r="Q86" s="26">
        <v>3.9374355248796768E-2</v>
      </c>
      <c r="R86" s="26">
        <v>1.4132059229308096E-2</v>
      </c>
      <c r="S86" s="58">
        <f ca="1">OFFSET('WEO18'!$I$1,MATCH($B86,'WEO18'!$D:$D,0)-1+Growth!$V$10-1,COLUMN(S:S)-COLUMN($R:$R))</f>
        <v>32035.795999999998</v>
      </c>
      <c r="T86" s="58">
        <f ca="1">OFFSET('WEO18'!$I$1,MATCH($B86,'WEO18'!$D:$D,0)-1+Growth!$V$10-1,COLUMN(T:T)-COLUMN($R:$R))</f>
        <v>34025.923999999999</v>
      </c>
      <c r="U86" s="58">
        <f ca="1">OFFSET('WEO18'!$I$1,MATCH($B86,'WEO18'!$D:$D,0)-1+Growth!$V$10-1,COLUMN(U:U)-COLUMN($R:$R))</f>
        <v>29402.495999999999</v>
      </c>
      <c r="V86" s="58">
        <f ca="1">OFFSET('WEO18'!$I$1,MATCH($B86,'WEO18'!$D:$D,0)-1+Growth!$V$10-1,COLUMN(V:V)-COLUMN($R:$R))</f>
        <v>28578.627</v>
      </c>
      <c r="W86" s="58">
        <f ca="1">OFFSET('WEO18'!$I$1,MATCH($B86,'WEO18'!$D:$D,0)-1+Growth!$V$10-1,COLUMN(W:W)-COLUMN($R:$R))</f>
        <v>30260.634999999998</v>
      </c>
      <c r="X86" s="58">
        <f ca="1">OFFSET('WEO18'!$I$1,MATCH($B86,'WEO18'!$D:$D,0)-1+Growth!$V$10-1,COLUMN(X:X)-COLUMN($R:$R))</f>
        <v>30856.249</v>
      </c>
      <c r="Y86" s="58">
        <f ca="1">OFFSET('WEO18'!$I$1,MATCH($B86,'WEO18'!$D:$D,0)-1+Growth!$V$10-1,COLUMN(Y:Y)-COLUMN($R:$R))</f>
        <v>32583.035</v>
      </c>
      <c r="Z86" s="58">
        <f ca="1">OFFSET('WEO18'!$I$1,MATCH($B86,'WEO18'!$D:$D,0)-1+Growth!$V$10-1,COLUMN(Z:Z)-COLUMN($R:$R))</f>
        <v>34727.260999999999</v>
      </c>
      <c r="AA86" s="58">
        <f ca="1">OFFSET('WEO18'!$I$1,MATCH($B86,'WEO18'!$D:$D,0)-1+Growth!$V$10-1,COLUMN(AA:AA)-COLUMN($R:$R))</f>
        <v>37258.129000000001</v>
      </c>
      <c r="AB86" s="58">
        <f ca="1">OFFSET('WEO18'!$I$1,MATCH($B86,'WEO18'!$D:$D,0)-1+Growth!$V$10-1,COLUMN(AB:AB)-COLUMN($R:$R))</f>
        <v>41209.313000000002</v>
      </c>
      <c r="AC86" s="58">
        <f ca="1">OFFSET('WEO18'!$I$1,MATCH($B86,'WEO18'!$D:$D,0)-1+Growth!$V$10-1,COLUMN(AC:AC)-COLUMN($R:$R))</f>
        <v>42722.241999999998</v>
      </c>
      <c r="AD86" s="58">
        <f ca="1">OFFSET('WEO18'!$I$1,MATCH($B86,'WEO18'!$D:$D,0)-1+Growth!$V$10-1,COLUMN(AD:AD)-COLUMN($R:$R))</f>
        <v>46018.415999999997</v>
      </c>
      <c r="AE86" s="58">
        <f ca="1">OFFSET('WEO18'!$I$1,MATCH($B86,'WEO18'!$D:$D,0)-1+Growth!$V$10-1,COLUMN(AE:AE)-COLUMN($R:$R))</f>
        <v>51141.03</v>
      </c>
      <c r="AF86" s="58">
        <f ca="1">OFFSET('WEO18'!$I$1,MATCH($B86,'WEO18'!$D:$D,0)-1+Growth!$V$10-1,COLUMN(AF:AF)-COLUMN($R:$R))</f>
        <v>54578.548000000003</v>
      </c>
      <c r="AG86" s="58">
        <f ca="1">OFFSET('WEO18'!$I$1,MATCH($B86,'WEO18'!$D:$D,0)-1+Growth!$V$10-1,COLUMN(AG:AG)-COLUMN($R:$R))</f>
        <v>57341.082999999999</v>
      </c>
      <c r="AH86" s="58">
        <f ca="1">OFFSET('WEO18'!$I$1,MATCH($B86,'WEO18'!$D:$D,0)-1+Growth!$V$10-1,COLUMN(AH:AH)-COLUMN($R:$R))</f>
        <v>62412.538999999997</v>
      </c>
      <c r="AI86" s="58">
        <f ca="1">OFFSET('WEO18'!$I$1,MATCH($B86,'WEO18'!$D:$D,0)-1+Growth!$V$10-1,COLUMN(AI:AI)-COLUMN($R:$R))</f>
        <v>66702.436000000002</v>
      </c>
      <c r="AJ86" s="58">
        <f ca="1">OFFSET('WEO18'!$I$1,MATCH($B86,'WEO18'!$D:$D,0)-1+Growth!$V$10-1,COLUMN(AJ:AJ)-COLUMN($R:$R))</f>
        <v>71648.557000000001</v>
      </c>
      <c r="AK86" s="58">
        <f ca="1">OFFSET('WEO18'!$I$1,MATCH($B86,'WEO18'!$D:$D,0)-1+Growth!$V$10-1,COLUMN(AK:AK)-COLUMN($R:$R))</f>
        <v>74783.513999999996</v>
      </c>
      <c r="AL86" s="58">
        <f ca="1">OFFSET('WEO18'!$I$1,MATCH($B86,'WEO18'!$D:$D,0)-1+Growth!$V$10-1,COLUMN(AL:AL)-COLUMN($R:$R))</f>
        <v>74436.201000000001</v>
      </c>
      <c r="AM86" s="58">
        <f ca="1">OFFSET('WEO18'!$I$1,MATCH($B86,'WEO18'!$D:$D,0)-1+Growth!$V$10-1,COLUMN(AM:AM)-COLUMN($R:$R))</f>
        <v>78407.618000000002</v>
      </c>
      <c r="AN86" s="58">
        <f ca="1">OFFSET('WEO18'!$I$1,MATCH($B86,'WEO18'!$D:$D,0)-1+Growth!$V$10-1,COLUMN(AN:AN)-COLUMN($R:$R))</f>
        <v>80993.572</v>
      </c>
      <c r="AO86" s="58">
        <f ca="1">OFFSET('WEO18'!$I$1,MATCH($B86,'WEO18'!$D:$D,0)-1+Growth!$V$10-1,COLUMN(AO:AO)-COLUMN($R:$R))</f>
        <v>83498.032999999996</v>
      </c>
      <c r="AP86" s="58">
        <f ca="1">OFFSET('WEO18'!$I$1,MATCH($B86,'WEO18'!$D:$D,0)-1+Growth!$V$10-1,COLUMN(AP:AP)-COLUMN($R:$R))</f>
        <v>86914.44</v>
      </c>
      <c r="AQ86" s="58">
        <f ca="1">OFFSET('WEO18'!$I$1,MATCH($B86,'WEO18'!$D:$D,0)-1+Growth!$V$10-1,COLUMN(AQ:AQ)-COLUMN($R:$R))</f>
        <v>93171.356</v>
      </c>
      <c r="AR86" s="58">
        <f ca="1">OFFSET('WEO18'!$I$1,MATCH($B86,'WEO18'!$D:$D,0)-1+Growth!$V$10-1,COLUMN(AR:AR)-COLUMN($R:$R))</f>
        <v>98507.657999999996</v>
      </c>
      <c r="AS86" s="58">
        <f ca="1">OFFSET('WEO18'!$I$1,MATCH($B86,'WEO18'!$D:$D,0)-1+Growth!$V$10-1,COLUMN(AS:AS)-COLUMN($R:$R))</f>
        <v>104718.878</v>
      </c>
      <c r="AT86" s="58">
        <f ca="1">OFFSET('WEO18'!$I$1,MATCH($B86,'WEO18'!$D:$D,0)-1+Growth!$V$10-1,COLUMN(AT:AT)-COLUMN($R:$R))</f>
        <v>109853.785</v>
      </c>
      <c r="AU86" s="58">
        <f ca="1">OFFSET('WEO18'!$I$1,MATCH($B86,'WEO18'!$D:$D,0)-1+Growth!$V$10-1,COLUMN(AU:AU)-COLUMN($R:$R))</f>
        <v>113771.24800000001</v>
      </c>
      <c r="AV86" s="58">
        <f ca="1">OFFSET('WEO18'!$I$1,MATCH($B86,'WEO18'!$D:$D,0)-1+Growth!$V$10-1,COLUMN(AV:AV)-COLUMN($R:$R))</f>
        <v>111968.772</v>
      </c>
      <c r="AW86" s="58">
        <f ca="1">OFFSET('WEO18'!$I$1,MATCH($B86,'WEO18'!$D:$D,0)-1+Growth!$V$10-1,COLUMN(AW:AW)-COLUMN($R:$R))</f>
        <v>118511.35799999999</v>
      </c>
      <c r="AX86" s="58">
        <f ca="1">OFFSET('WEO18'!$I$1,MATCH($B86,'WEO18'!$D:$D,0)-1+Growth!$V$10-1,COLUMN(AX:AX)-COLUMN($R:$R))</f>
        <v>125797.105</v>
      </c>
      <c r="AY86" s="58">
        <f ca="1">OFFSET('WEO18'!$I$1,MATCH($B86,'WEO18'!$D:$D,0)-1+Growth!$V$10-1,COLUMN(AY:AY)-COLUMN($R:$R))</f>
        <v>132513.82</v>
      </c>
      <c r="AZ86" s="58">
        <f ca="1">OFFSET('WEO18'!$I$1,MATCH($B86,'WEO18'!$D:$D,0)-1+Growth!$V$10-1,COLUMN(AZ:AZ)-COLUMN($R:$R))</f>
        <v>137893.85399999999</v>
      </c>
      <c r="BA86" s="58">
        <f ca="1">OFFSET('WEO18'!$I$1,MATCH($B86,'WEO18'!$D:$D,0)-1+Growth!$V$10-1,COLUMN(BA:BA)-COLUMN($R:$R))</f>
        <v>140327.68100000001</v>
      </c>
      <c r="BB86" s="58">
        <f ca="1">OFFSET('WEO18'!$I$1,MATCH($B86,'WEO18'!$D:$D,0)-1+Growth!$V$10-1,COLUMN(BB:BB)-COLUMN($R:$R))</f>
        <v>143553.12</v>
      </c>
      <c r="BC86" s="58">
        <f ca="1">OFFSET('WEO18'!$I$1,MATCH($B86,'WEO18'!$D:$D,0)-1+Growth!$V$10-1,COLUMN(BC:BC)-COLUMN($R:$R))</f>
        <v>145380.978</v>
      </c>
      <c r="BD86" s="58">
        <f ca="1">OFFSET('WEO18'!$I$1,MATCH($B86,'WEO18'!$D:$D,0)-1+Growth!$V$10-1,COLUMN(BD:BD)-COLUMN($R:$R))</f>
        <v>147511.033</v>
      </c>
    </row>
    <row r="87" spans="1:56" x14ac:dyDescent="0.2">
      <c r="B87" s="9" t="s">
        <v>8</v>
      </c>
      <c r="C87" s="72">
        <f t="shared" ca="1" si="3"/>
        <v>9.3225958816721077E-2</v>
      </c>
      <c r="D87" s="63">
        <f ca="1">OFFSET(Rating!$K$1,MATCH($B87,Rating!J:J,0)-1,0)</f>
        <v>47.661999999999999</v>
      </c>
      <c r="E87" s="63">
        <f ca="1">OFFSET(Rating!$O$1,MATCH($B87,Rating!N:N,0)-1,0)</f>
        <v>640.12199999999996</v>
      </c>
      <c r="F87" s="64">
        <f ca="1">OFFSET(Rating!$S$1,MATCH($B87,Rating!R:R,0)-1,0)</f>
        <v>13430.453</v>
      </c>
      <c r="H87" s="2">
        <v>0.25</v>
      </c>
      <c r="I87" s="12">
        <v>0.03</v>
      </c>
      <c r="J87" s="11">
        <v>1.7972599972869041E-2</v>
      </c>
      <c r="K87" s="11">
        <v>1.2580197538938354E-2</v>
      </c>
      <c r="L87" s="11">
        <v>1.1511513576768051E-2</v>
      </c>
      <c r="M87" s="2">
        <v>0.21568842105263161</v>
      </c>
      <c r="N87" s="2">
        <v>0.19256272727272727</v>
      </c>
      <c r="O87" s="2">
        <v>0.24407624999999999</v>
      </c>
      <c r="P87" s="26">
        <v>-9.4305093070025936E-3</v>
      </c>
      <c r="Q87" s="26">
        <v>3.2478671880728796E-2</v>
      </c>
      <c r="R87" s="26">
        <v>2.3915089423600759E-2</v>
      </c>
      <c r="S87" s="58">
        <f ca="1">OFFSET('WEO18'!$I$1,MATCH($B87,'WEO18'!$D:$D,0)-1+Growth!$V$10-1,COLUMN(S:S)-COLUMN($R:$R))</f>
        <v>155733.95600000001</v>
      </c>
      <c r="T87" s="58">
        <f ca="1">OFFSET('WEO18'!$I$1,MATCH($B87,'WEO18'!$D:$D,0)-1+Growth!$V$10-1,COLUMN(T:T)-COLUMN($R:$R))</f>
        <v>159279.82</v>
      </c>
      <c r="U87" s="58">
        <f ca="1">OFFSET('WEO18'!$I$1,MATCH($B87,'WEO18'!$D:$D,0)-1+Growth!$V$10-1,COLUMN(U:U)-COLUMN($R:$R))</f>
        <v>160790.46299999999</v>
      </c>
      <c r="V87" s="58">
        <f ca="1">OFFSET('WEO18'!$I$1,MATCH($B87,'WEO18'!$D:$D,0)-1+Growth!$V$10-1,COLUMN(V:V)-COLUMN($R:$R))</f>
        <v>163321.234</v>
      </c>
      <c r="W87" s="58">
        <f ca="1">OFFSET('WEO18'!$I$1,MATCH($B87,'WEO18'!$D:$D,0)-1+Growth!$V$10-1,COLUMN(W:W)-COLUMN($R:$R))</f>
        <v>168793.61199999999</v>
      </c>
      <c r="X87" s="58">
        <f ca="1">OFFSET('WEO18'!$I$1,MATCH($B87,'WEO18'!$D:$D,0)-1+Growth!$V$10-1,COLUMN(X:X)-COLUMN($R:$R))</f>
        <v>174038.209</v>
      </c>
      <c r="Y87" s="58">
        <f ca="1">OFFSET('WEO18'!$I$1,MATCH($B87,'WEO18'!$D:$D,0)-1+Growth!$V$10-1,COLUMN(Y:Y)-COLUMN($R:$R))</f>
        <v>184174.32699999999</v>
      </c>
      <c r="Z87" s="58">
        <f ca="1">OFFSET('WEO18'!$I$1,MATCH($B87,'WEO18'!$D:$D,0)-1+Growth!$V$10-1,COLUMN(Z:Z)-COLUMN($R:$R))</f>
        <v>194062.52100000001</v>
      </c>
      <c r="AA87" s="58">
        <f ca="1">OFFSET('WEO18'!$I$1,MATCH($B87,'WEO18'!$D:$D,0)-1+Growth!$V$10-1,COLUMN(AA:AA)-COLUMN($R:$R))</f>
        <v>201949.55900000001</v>
      </c>
      <c r="AB87" s="58">
        <f ca="1">OFFSET('WEO18'!$I$1,MATCH($B87,'WEO18'!$D:$D,0)-1+Growth!$V$10-1,COLUMN(AB:AB)-COLUMN($R:$R))</f>
        <v>208844.31099999999</v>
      </c>
      <c r="AC87" s="58">
        <f ca="1">OFFSET('WEO18'!$I$1,MATCH($B87,'WEO18'!$D:$D,0)-1+Growth!$V$10-1,COLUMN(AC:AC)-COLUMN($R:$R))</f>
        <v>217787.02</v>
      </c>
      <c r="AD87" s="58">
        <f ca="1">OFFSET('WEO18'!$I$1,MATCH($B87,'WEO18'!$D:$D,0)-1+Growth!$V$10-1,COLUMN(AD:AD)-COLUMN($R:$R))</f>
        <v>222952.758</v>
      </c>
      <c r="AE87" s="58">
        <f ca="1">OFFSET('WEO18'!$I$1,MATCH($B87,'WEO18'!$D:$D,0)-1+Growth!$V$10-1,COLUMN(AE:AE)-COLUMN($R:$R))</f>
        <v>232658.46</v>
      </c>
      <c r="AF87" s="58">
        <f ca="1">OFFSET('WEO18'!$I$1,MATCH($B87,'WEO18'!$D:$D,0)-1+Growth!$V$10-1,COLUMN(AF:AF)-COLUMN($R:$R))</f>
        <v>245943.63800000001</v>
      </c>
      <c r="AG87" s="58">
        <f ca="1">OFFSET('WEO18'!$I$1,MATCH($B87,'WEO18'!$D:$D,0)-1+Growth!$V$10-1,COLUMN(AG:AG)-COLUMN($R:$R))</f>
        <v>258603.209</v>
      </c>
      <c r="AH87" s="58">
        <f ca="1">OFFSET('WEO18'!$I$1,MATCH($B87,'WEO18'!$D:$D,0)-1+Growth!$V$10-1,COLUMN(AH:AH)-COLUMN($R:$R))</f>
        <v>272056.87900000002</v>
      </c>
      <c r="AI87" s="58">
        <f ca="1">OFFSET('WEO18'!$I$1,MATCH($B87,'WEO18'!$D:$D,0)-1+Growth!$V$10-1,COLUMN(AI:AI)-COLUMN($R:$R))</f>
        <v>277649.97399999999</v>
      </c>
      <c r="AJ87" s="58">
        <f ca="1">OFFSET('WEO18'!$I$1,MATCH($B87,'WEO18'!$D:$D,0)-1+Growth!$V$10-1,COLUMN(AJ:AJ)-COLUMN($R:$R))</f>
        <v>287174.18300000002</v>
      </c>
      <c r="AK87" s="58">
        <f ca="1">OFFSET('WEO18'!$I$1,MATCH($B87,'WEO18'!$D:$D,0)-1+Growth!$V$10-1,COLUMN(AK:AK)-COLUMN($R:$R))</f>
        <v>288810.45600000001</v>
      </c>
      <c r="AL87" s="58">
        <f ca="1">OFFSET('WEO18'!$I$1,MATCH($B87,'WEO18'!$D:$D,0)-1+Growth!$V$10-1,COLUMN(AL:AL)-COLUMN($R:$R))</f>
        <v>276668.82</v>
      </c>
      <c r="AM87" s="58">
        <f ca="1">OFFSET('WEO18'!$I$1,MATCH($B87,'WEO18'!$D:$D,0)-1+Growth!$V$10-1,COLUMN(AM:AM)-COLUMN($R:$R))</f>
        <v>284761</v>
      </c>
      <c r="AN87" s="58">
        <f ca="1">OFFSET('WEO18'!$I$1,MATCH($B87,'WEO18'!$D:$D,0)-1+Growth!$V$10-1,COLUMN(AN:AN)-COLUMN($R:$R))</f>
        <v>289539</v>
      </c>
      <c r="AO87" s="58">
        <f ca="1">OFFSET('WEO18'!$I$1,MATCH($B87,'WEO18'!$D:$D,0)-1+Growth!$V$10-1,COLUMN(AO:AO)-COLUMN($R:$R))</f>
        <v>296789</v>
      </c>
      <c r="AP87" s="58">
        <f ca="1">OFFSET('WEO18'!$I$1,MATCH($B87,'WEO18'!$D:$D,0)-1+Growth!$V$10-1,COLUMN(AP:AP)-COLUMN($R:$R))</f>
        <v>308418</v>
      </c>
      <c r="AQ87" s="58">
        <f ca="1">OFFSET('WEO18'!$I$1,MATCH($B87,'WEO18'!$D:$D,0)-1+Growth!$V$10-1,COLUMN(AQ:AQ)-COLUMN($R:$R))</f>
        <v>324866</v>
      </c>
      <c r="AR87" s="58">
        <f ca="1">OFFSET('WEO18'!$I$1,MATCH($B87,'WEO18'!$D:$D,0)-1+Growth!$V$10-1,COLUMN(AR:AR)-COLUMN($R:$R))</f>
        <v>340156</v>
      </c>
      <c r="AS87" s="58">
        <f ca="1">OFFSET('WEO18'!$I$1,MATCH($B87,'WEO18'!$D:$D,0)-1+Growth!$V$10-1,COLUMN(AS:AS)-COLUMN($R:$R))</f>
        <v>362938</v>
      </c>
      <c r="AT87" s="58">
        <f ca="1">OFFSET('WEO18'!$I$1,MATCH($B87,'WEO18'!$D:$D,0)-1+Growth!$V$10-1,COLUMN(AT:AT)-COLUMN($R:$R))</f>
        <v>387983</v>
      </c>
      <c r="AU87" s="58">
        <f ca="1">OFFSET('WEO18'!$I$1,MATCH($B87,'WEO18'!$D:$D,0)-1+Growth!$V$10-1,COLUMN(AU:AU)-COLUMN($R:$R))</f>
        <v>401744</v>
      </c>
      <c r="AV87" s="58">
        <f ca="1">OFFSET('WEO18'!$I$1,MATCH($B87,'WEO18'!$D:$D,0)-1+Growth!$V$10-1,COLUMN(AV:AV)-COLUMN($R:$R))</f>
        <v>408379</v>
      </c>
      <c r="AW87" s="58">
        <f ca="1">OFFSET('WEO18'!$I$1,MATCH($B87,'WEO18'!$D:$D,0)-1+Growth!$V$10-1,COLUMN(AW:AW)-COLUMN($R:$R))</f>
        <v>424599</v>
      </c>
      <c r="AX87" s="58">
        <f ca="1">OFFSET('WEO18'!$I$1,MATCH($B87,'WEO18'!$D:$D,0)-1+Growth!$V$10-1,COLUMN(AX:AX)-COLUMN($R:$R))</f>
        <v>452578</v>
      </c>
      <c r="AY87" s="58">
        <f ca="1">OFFSET('WEO18'!$I$1,MATCH($B87,'WEO18'!$D:$D,0)-1+Growth!$V$10-1,COLUMN(AY:AY)-COLUMN($R:$R))</f>
        <v>470880</v>
      </c>
      <c r="AZ87" s="58">
        <f ca="1">OFFSET('WEO18'!$I$1,MATCH($B87,'WEO18'!$D:$D,0)-1+Growth!$V$10-1,COLUMN(AZ:AZ)-COLUMN($R:$R))</f>
        <v>493831</v>
      </c>
      <c r="BA87" s="58">
        <f ca="1">OFFSET('WEO18'!$I$1,MATCH($B87,'WEO18'!$D:$D,0)-1+Growth!$V$10-1,COLUMN(BA:BA)-COLUMN($R:$R))</f>
        <v>515528</v>
      </c>
      <c r="BB87" s="58">
        <f ca="1">OFFSET('WEO18'!$I$1,MATCH($B87,'WEO18'!$D:$D,0)-1+Growth!$V$10-1,COLUMN(BB:BB)-COLUMN($R:$R))</f>
        <v>531262</v>
      </c>
      <c r="BC87" s="58">
        <f ca="1">OFFSET('WEO18'!$I$1,MATCH($B87,'WEO18'!$D:$D,0)-1+Growth!$V$10-1,COLUMN(BC:BC)-COLUMN($R:$R))</f>
        <v>542116</v>
      </c>
      <c r="BD87" s="58">
        <f ca="1">OFFSET('WEO18'!$I$1,MATCH($B87,'WEO18'!$D:$D,0)-1+Growth!$V$10-1,COLUMN(BD:BD)-COLUMN($R:$R))</f>
        <v>551701</v>
      </c>
    </row>
    <row r="88" spans="1:56" x14ac:dyDescent="0.2">
      <c r="B88" s="9" t="s">
        <v>7</v>
      </c>
      <c r="C88" s="72">
        <f t="shared" ca="1" si="3"/>
        <v>3.3451092956502539E-2</v>
      </c>
      <c r="D88" s="63">
        <f ca="1">OFFSET(Rating!$K$1,MATCH($B88,Rating!J:J,0)-1,0)</f>
        <v>30.206</v>
      </c>
      <c r="E88" s="63">
        <f ca="1">OFFSET(Rating!$O$1,MATCH($B88,Rating!N:N,0)-1,0)</f>
        <v>542.19899999999996</v>
      </c>
      <c r="F88" s="64">
        <f ca="1">OFFSET(Rating!$S$1,MATCH($B88,Rating!R:R,0)-1,0)</f>
        <v>17949.870999999999</v>
      </c>
      <c r="H88" s="2">
        <v>0.25</v>
      </c>
      <c r="I88" s="12">
        <v>0.03</v>
      </c>
      <c r="J88" s="11">
        <v>2.4534208031161242E-2</v>
      </c>
      <c r="K88" s="11">
        <v>1.787169390836274E-2</v>
      </c>
      <c r="L88" s="11">
        <v>1.4074575979081683E-2</v>
      </c>
      <c r="M88" s="2">
        <v>0.20315526315789473</v>
      </c>
      <c r="N88" s="2">
        <v>0.24479454545454546</v>
      </c>
      <c r="O88" s="2">
        <v>0.24783250000000004</v>
      </c>
      <c r="P88" s="26">
        <v>-3.5137875168551345E-2</v>
      </c>
      <c r="Q88" s="26">
        <v>2.1859195745597613E-2</v>
      </c>
      <c r="R88" s="26">
        <v>-1.8875822819959479E-2</v>
      </c>
      <c r="S88" s="58">
        <f ca="1">OFFSET('WEO18'!$I$1,MATCH($B88,'WEO18'!$D:$D,0)-1+Growth!$V$10-1,COLUMN(S:S)-COLUMN($R:$R))</f>
        <v>31.702999999999999</v>
      </c>
      <c r="T88" s="58">
        <f ca="1">OFFSET('WEO18'!$I$1,MATCH($B88,'WEO18'!$D:$D,0)-1+Growth!$V$10-1,COLUMN(T:T)-COLUMN($R:$R))</f>
        <v>31.295000000000002</v>
      </c>
      <c r="U88" s="58">
        <f ca="1">OFFSET('WEO18'!$I$1,MATCH($B88,'WEO18'!$D:$D,0)-1+Growth!$V$10-1,COLUMN(U:U)-COLUMN($R:$R))</f>
        <v>32.122</v>
      </c>
      <c r="V88" s="58">
        <f ca="1">OFFSET('WEO18'!$I$1,MATCH($B88,'WEO18'!$D:$D,0)-1+Growth!$V$10-1,COLUMN(V:V)-COLUMN($R:$R))</f>
        <v>28.956</v>
      </c>
      <c r="W88" s="58">
        <f ca="1">OFFSET('WEO18'!$I$1,MATCH($B88,'WEO18'!$D:$D,0)-1+Growth!$V$10-1,COLUMN(W:W)-COLUMN($R:$R))</f>
        <v>30.469000000000001</v>
      </c>
      <c r="X88" s="58">
        <f ca="1">OFFSET('WEO18'!$I$1,MATCH($B88,'WEO18'!$D:$D,0)-1+Growth!$V$10-1,COLUMN(X:X)-COLUMN($R:$R))</f>
        <v>30.733000000000001</v>
      </c>
      <c r="Y88" s="58">
        <f ca="1">OFFSET('WEO18'!$I$1,MATCH($B88,'WEO18'!$D:$D,0)-1+Growth!$V$10-1,COLUMN(Y:Y)-COLUMN($R:$R))</f>
        <v>32.601999999999997</v>
      </c>
      <c r="Z88" s="58">
        <f ca="1">OFFSET('WEO18'!$I$1,MATCH($B88,'WEO18'!$D:$D,0)-1+Growth!$V$10-1,COLUMN(Z:Z)-COLUMN($R:$R))</f>
        <v>34.167000000000002</v>
      </c>
      <c r="AA88" s="58">
        <f ca="1">OFFSET('WEO18'!$I$1,MATCH($B88,'WEO18'!$D:$D,0)-1+Growth!$V$10-1,COLUMN(AA:AA)-COLUMN($R:$R))</f>
        <v>36.390999999999998</v>
      </c>
      <c r="AB88" s="58">
        <f ca="1">OFFSET('WEO18'!$I$1,MATCH($B88,'WEO18'!$D:$D,0)-1+Growth!$V$10-1,COLUMN(AB:AB)-COLUMN($R:$R))</f>
        <v>31.326000000000001</v>
      </c>
      <c r="AC88" s="58">
        <f ca="1">OFFSET('WEO18'!$I$1,MATCH($B88,'WEO18'!$D:$D,0)-1+Growth!$V$10-1,COLUMN(AC:AC)-COLUMN($R:$R))</f>
        <v>33.351999999999997</v>
      </c>
      <c r="AD88" s="58">
        <f ca="1">OFFSET('WEO18'!$I$1,MATCH($B88,'WEO18'!$D:$D,0)-1+Growth!$V$10-1,COLUMN(AD:AD)-COLUMN($R:$R))</f>
        <v>36.597000000000001</v>
      </c>
      <c r="AE88" s="58">
        <f ca="1">OFFSET('WEO18'!$I$1,MATCH($B88,'WEO18'!$D:$D,0)-1+Growth!$V$10-1,COLUMN(AE:AE)-COLUMN($R:$R))</f>
        <v>38.814999999999998</v>
      </c>
      <c r="AF88" s="58">
        <f ca="1">OFFSET('WEO18'!$I$1,MATCH($B88,'WEO18'!$D:$D,0)-1+Growth!$V$10-1,COLUMN(AF:AF)-COLUMN($R:$R))</f>
        <v>38.921999999999997</v>
      </c>
      <c r="AG88" s="58">
        <f ca="1">OFFSET('WEO18'!$I$1,MATCH($B88,'WEO18'!$D:$D,0)-1+Growth!$V$10-1,COLUMN(AG:AG)-COLUMN($R:$R))</f>
        <v>38.006999999999998</v>
      </c>
      <c r="AH88" s="58">
        <f ca="1">OFFSET('WEO18'!$I$1,MATCH($B88,'WEO18'!$D:$D,0)-1+Growth!$V$10-1,COLUMN(AH:AH)-COLUMN($R:$R))</f>
        <v>39.509</v>
      </c>
      <c r="AI88" s="58">
        <f ca="1">OFFSET('WEO18'!$I$1,MATCH($B88,'WEO18'!$D:$D,0)-1+Growth!$V$10-1,COLUMN(AI:AI)-COLUMN($R:$R))</f>
        <v>39.430999999999997</v>
      </c>
      <c r="AJ88" s="58">
        <f ca="1">OFFSET('WEO18'!$I$1,MATCH($B88,'WEO18'!$D:$D,0)-1+Growth!$V$10-1,COLUMN(AJ:AJ)-COLUMN($R:$R))</f>
        <v>41.942999999999998</v>
      </c>
      <c r="AK88" s="58">
        <f ca="1">OFFSET('WEO18'!$I$1,MATCH($B88,'WEO18'!$D:$D,0)-1+Growth!$V$10-1,COLUMN(AK:AK)-COLUMN($R:$R))</f>
        <v>42.066000000000003</v>
      </c>
      <c r="AL88" s="58">
        <f ca="1">OFFSET('WEO18'!$I$1,MATCH($B88,'WEO18'!$D:$D,0)-1+Growth!$V$10-1,COLUMN(AL:AL)-COLUMN($R:$R))</f>
        <v>39.555</v>
      </c>
      <c r="AM88" s="58">
        <f ca="1">OFFSET('WEO18'!$I$1,MATCH($B88,'WEO18'!$D:$D,0)-1+Growth!$V$10-1,COLUMN(AM:AM)-COLUMN($R:$R))</f>
        <v>41.012999999999998</v>
      </c>
      <c r="AN88" s="58">
        <f ca="1">OFFSET('WEO18'!$I$1,MATCH($B88,'WEO18'!$D:$D,0)-1+Growth!$V$10-1,COLUMN(AN:AN)-COLUMN($R:$R))</f>
        <v>42.405000000000001</v>
      </c>
      <c r="AO88" s="58">
        <f ca="1">OFFSET('WEO18'!$I$1,MATCH($B88,'WEO18'!$D:$D,0)-1+Growth!$V$10-1,COLUMN(AO:AO)-COLUMN($R:$R))</f>
        <v>38.65</v>
      </c>
      <c r="AP88" s="58">
        <f ca="1">OFFSET('WEO18'!$I$1,MATCH($B88,'WEO18'!$D:$D,0)-1+Growth!$V$10-1,COLUMN(AP:AP)-COLUMN($R:$R))</f>
        <v>35.652999999999999</v>
      </c>
      <c r="AQ88" s="58">
        <f ca="1">OFFSET('WEO18'!$I$1,MATCH($B88,'WEO18'!$D:$D,0)-1+Growth!$V$10-1,COLUMN(AQ:AQ)-COLUMN($R:$R))</f>
        <v>42.171999999999997</v>
      </c>
      <c r="AR88" s="58">
        <f ca="1">OFFSET('WEO18'!$I$1,MATCH($B88,'WEO18'!$D:$D,0)-1+Growth!$V$10-1,COLUMN(AR:AR)-COLUMN($R:$R))</f>
        <v>46.524000000000001</v>
      </c>
      <c r="AS88" s="58">
        <f ca="1">OFFSET('WEO18'!$I$1,MATCH($B88,'WEO18'!$D:$D,0)-1+Growth!$V$10-1,COLUMN(AS:AS)-COLUMN($R:$R))</f>
        <v>51.116999999999997</v>
      </c>
      <c r="AT88" s="58">
        <f ca="1">OFFSET('WEO18'!$I$1,MATCH($B88,'WEO18'!$D:$D,0)-1+Growth!$V$10-1,COLUMN(AT:AT)-COLUMN($R:$R))</f>
        <v>55.591000000000001</v>
      </c>
      <c r="AU88" s="58">
        <f ca="1">OFFSET('WEO18'!$I$1,MATCH($B88,'WEO18'!$D:$D,0)-1+Growth!$V$10-1,COLUMN(AU:AU)-COLUMN($R:$R))</f>
        <v>58.524999999999999</v>
      </c>
      <c r="AV88" s="58">
        <f ca="1">OFFSET('WEO18'!$I$1,MATCH($B88,'WEO18'!$D:$D,0)-1+Growth!$V$10-1,COLUMN(AV:AV)-COLUMN($R:$R))</f>
        <v>56.651000000000003</v>
      </c>
      <c r="AW88" s="58">
        <f ca="1">OFFSET('WEO18'!$I$1,MATCH($B88,'WEO18'!$D:$D,0)-1+Growth!$V$10-1,COLUMN(AW:AW)-COLUMN($R:$R))</f>
        <v>55.808</v>
      </c>
      <c r="AX88" s="58">
        <f ca="1">OFFSET('WEO18'!$I$1,MATCH($B88,'WEO18'!$D:$D,0)-1+Growth!$V$10-1,COLUMN(AX:AX)-COLUMN($R:$R))</f>
        <v>58.137999999999998</v>
      </c>
      <c r="AY88" s="58">
        <f ca="1">OFFSET('WEO18'!$I$1,MATCH($B88,'WEO18'!$D:$D,0)-1+Growth!$V$10-1,COLUMN(AY:AY)-COLUMN($R:$R))</f>
        <v>61.408999999999999</v>
      </c>
      <c r="AZ88" s="58">
        <f ca="1">OFFSET('WEO18'!$I$1,MATCH($B88,'WEO18'!$D:$D,0)-1+Growth!$V$10-1,COLUMN(AZ:AZ)-COLUMN($R:$R))</f>
        <v>62.234000000000002</v>
      </c>
      <c r="BA88" s="58">
        <f ca="1">OFFSET('WEO18'!$I$1,MATCH($B88,'WEO18'!$D:$D,0)-1+Growth!$V$10-1,COLUMN(BA:BA)-COLUMN($R:$R))</f>
        <v>59.81</v>
      </c>
      <c r="BB88" s="58">
        <f ca="1">OFFSET('WEO18'!$I$1,MATCH($B88,'WEO18'!$D:$D,0)-1+Growth!$V$10-1,COLUMN(BB:BB)-COLUMN($R:$R))</f>
        <v>56.088999999999999</v>
      </c>
      <c r="BC88" s="58">
        <f ca="1">OFFSET('WEO18'!$I$1,MATCH($B88,'WEO18'!$D:$D,0)-1+Growth!$V$10-1,COLUMN(BC:BC)-COLUMN($R:$R))</f>
        <v>46.859000000000002</v>
      </c>
      <c r="BD88" s="58">
        <f ca="1">OFFSET('WEO18'!$I$1,MATCH($B88,'WEO18'!$D:$D,0)-1+Growth!$V$10-1,COLUMN(BD:BD)-COLUMN($R:$R))</f>
        <v>40.298999999999999</v>
      </c>
    </row>
    <row r="89" spans="1:56" x14ac:dyDescent="0.2">
      <c r="B89" s="9" t="s">
        <v>6</v>
      </c>
      <c r="C89" s="72">
        <f t="shared" ca="1" si="3"/>
        <v>8.1225075502969341E-2</v>
      </c>
      <c r="D89" s="63">
        <f ca="1">OFFSET(Rating!$K$1,MATCH($B89,Rating!J:J,0)-1,0)</f>
        <v>30.809000000000001</v>
      </c>
      <c r="E89" s="63">
        <f ca="1">OFFSET(Rating!$O$1,MATCH($B89,Rating!N:N,0)-1,0)</f>
        <v>373.51900000000001</v>
      </c>
      <c r="F89" s="64">
        <f ca="1">OFFSET(Rating!$S$1,MATCH($B89,Rating!R:R,0)-1,0)</f>
        <v>12123.661</v>
      </c>
      <c r="H89" s="2">
        <v>0.25</v>
      </c>
      <c r="I89" s="12">
        <v>0.03</v>
      </c>
      <c r="J89" s="11">
        <v>1.9313747234269707E-2</v>
      </c>
      <c r="K89" s="11">
        <v>1.5975985839799201E-2</v>
      </c>
      <c r="L89" s="11">
        <v>1.1259651484644584E-2</v>
      </c>
      <c r="M89" s="2">
        <v>0.21272421052631577</v>
      </c>
      <c r="N89" s="2">
        <v>0.19383090909090911</v>
      </c>
      <c r="O89" s="2">
        <v>0.24250625000000001</v>
      </c>
      <c r="P89" s="26">
        <v>-3.6363980729963843E-2</v>
      </c>
      <c r="Q89" s="26">
        <v>5.742721965316834E-2</v>
      </c>
      <c r="R89" s="26">
        <v>2.933155782190501E-2</v>
      </c>
      <c r="S89" s="58">
        <f ca="1">OFFSET('WEO18'!$I$1,MATCH($B89,'WEO18'!$D:$D,0)-1+Growth!$V$10-1,COLUMN(S:S)-COLUMN($R:$R))</f>
        <v>166.846</v>
      </c>
      <c r="T89" s="58">
        <f ca="1">OFFSET('WEO18'!$I$1,MATCH($B89,'WEO18'!$D:$D,0)-1+Growth!$V$10-1,COLUMN(T:T)-COLUMN($R:$R))</f>
        <v>175.958</v>
      </c>
      <c r="U89" s="58">
        <f ca="1">OFFSET('WEO18'!$I$1,MATCH($B89,'WEO18'!$D:$D,0)-1+Growth!$V$10-1,COLUMN(U:U)-COLUMN($R:$R))</f>
        <v>175.387</v>
      </c>
      <c r="V89" s="58">
        <f ca="1">OFFSET('WEO18'!$I$1,MATCH($B89,'WEO18'!$D:$D,0)-1+Growth!$V$10-1,COLUMN(V:V)-COLUMN($R:$R))</f>
        <v>159.02500000000001</v>
      </c>
      <c r="W89" s="58">
        <f ca="1">OFFSET('WEO18'!$I$1,MATCH($B89,'WEO18'!$D:$D,0)-1+Growth!$V$10-1,COLUMN(W:W)-COLUMN($R:$R))</f>
        <v>165.06899999999999</v>
      </c>
      <c r="X89" s="58">
        <f ca="1">OFFSET('WEO18'!$I$1,MATCH($B89,'WEO18'!$D:$D,0)-1+Growth!$V$10-1,COLUMN(X:X)-COLUMN($R:$R))</f>
        <v>168.517</v>
      </c>
      <c r="Y89" s="58">
        <f ca="1">OFFSET('WEO18'!$I$1,MATCH($B89,'WEO18'!$D:$D,0)-1+Growth!$V$10-1,COLUMN(Y:Y)-COLUMN($R:$R))</f>
        <v>188.91800000000001</v>
      </c>
      <c r="Z89" s="58">
        <f ca="1">OFFSET('WEO18'!$I$1,MATCH($B89,'WEO18'!$D:$D,0)-1+Growth!$V$10-1,COLUMN(Z:Z)-COLUMN($R:$R))</f>
        <v>203.53700000000001</v>
      </c>
      <c r="AA89" s="58">
        <f ca="1">OFFSET('WEO18'!$I$1,MATCH($B89,'WEO18'!$D:$D,0)-1+Growth!$V$10-1,COLUMN(AA:AA)-COLUMN($R:$R))</f>
        <v>184.36</v>
      </c>
      <c r="AB89" s="58">
        <f ca="1">OFFSET('WEO18'!$I$1,MATCH($B89,'WEO18'!$D:$D,0)-1+Growth!$V$10-1,COLUMN(AB:AB)-COLUMN($R:$R))</f>
        <v>159.61600000000001</v>
      </c>
      <c r="AC89" s="58">
        <f ca="1">OFFSET('WEO18'!$I$1,MATCH($B89,'WEO18'!$D:$D,0)-1+Growth!$V$10-1,COLUMN(AC:AC)-COLUMN($R:$R))</f>
        <v>151.49199999999999</v>
      </c>
      <c r="AD89" s="58">
        <f ca="1">OFFSET('WEO18'!$I$1,MATCH($B89,'WEO18'!$D:$D,0)-1+Growth!$V$10-1,COLUMN(AD:AD)-COLUMN($R:$R))</f>
        <v>154.85400000000001</v>
      </c>
      <c r="AE89" s="58">
        <f ca="1">OFFSET('WEO18'!$I$1,MATCH($B89,'WEO18'!$D:$D,0)-1+Growth!$V$10-1,COLUMN(AE:AE)-COLUMN($R:$R))</f>
        <v>154.01499999999999</v>
      </c>
      <c r="AF89" s="58">
        <f ca="1">OFFSET('WEO18'!$I$1,MATCH($B89,'WEO18'!$D:$D,0)-1+Growth!$V$10-1,COLUMN(AF:AF)-COLUMN($R:$R))</f>
        <v>162.095</v>
      </c>
      <c r="AG89" s="58">
        <f ca="1">OFFSET('WEO18'!$I$1,MATCH($B89,'WEO18'!$D:$D,0)-1+Growth!$V$10-1,COLUMN(AG:AG)-COLUMN($R:$R))</f>
        <v>182.04499999999999</v>
      </c>
      <c r="AH89" s="58">
        <f ca="1">OFFSET('WEO18'!$I$1,MATCH($B89,'WEO18'!$D:$D,0)-1+Growth!$V$10-1,COLUMN(AH:AH)-COLUMN($R:$R))</f>
        <v>195.535</v>
      </c>
      <c r="AI89" s="58">
        <f ca="1">OFFSET('WEO18'!$I$1,MATCH($B89,'WEO18'!$D:$D,0)-1+Growth!$V$10-1,COLUMN(AI:AI)-COLUMN($R:$R))</f>
        <v>201.00899999999999</v>
      </c>
      <c r="AJ89" s="58">
        <f ca="1">OFFSET('WEO18'!$I$1,MATCH($B89,'WEO18'!$D:$D,0)-1+Growth!$V$10-1,COLUMN(AJ:AJ)-COLUMN($R:$R))</f>
        <v>214.029</v>
      </c>
      <c r="AK89" s="58">
        <f ca="1">OFFSET('WEO18'!$I$1,MATCH($B89,'WEO18'!$D:$D,0)-1+Growth!$V$10-1,COLUMN(AK:AK)-COLUMN($R:$R))</f>
        <v>213.18899999999999</v>
      </c>
      <c r="AL89" s="58">
        <f ca="1">OFFSET('WEO18'!$I$1,MATCH($B89,'WEO18'!$D:$D,0)-1+Growth!$V$10-1,COLUMN(AL:AL)-COLUMN($R:$R))</f>
        <v>216.375</v>
      </c>
      <c r="AM89" s="58">
        <f ca="1">OFFSET('WEO18'!$I$1,MATCH($B89,'WEO18'!$D:$D,0)-1+Growth!$V$10-1,COLUMN(AM:AM)-COLUMN($R:$R))</f>
        <v>222.20699999999999</v>
      </c>
      <c r="AN89" s="58">
        <f ca="1">OFFSET('WEO18'!$I$1,MATCH($B89,'WEO18'!$D:$D,0)-1+Growth!$V$10-1,COLUMN(AN:AN)-COLUMN($R:$R))</f>
        <v>223.577</v>
      </c>
      <c r="AO89" s="58">
        <f ca="1">OFFSET('WEO18'!$I$1,MATCH($B89,'WEO18'!$D:$D,0)-1+Growth!$V$10-1,COLUMN(AO:AO)-COLUMN($R:$R))</f>
        <v>235.774</v>
      </c>
      <c r="AP89" s="58">
        <f ca="1">OFFSET('WEO18'!$I$1,MATCH($B89,'WEO18'!$D:$D,0)-1+Growth!$V$10-1,COLUMN(AP:AP)-COLUMN($R:$R))</f>
        <v>245.59399999999999</v>
      </c>
      <c r="AQ89" s="58">
        <f ca="1">OFFSET('WEO18'!$I$1,MATCH($B89,'WEO18'!$D:$D,0)-1+Growth!$V$10-1,COLUMN(AQ:AQ)-COLUMN($R:$R))</f>
        <v>257.77300000000002</v>
      </c>
      <c r="AR89" s="58">
        <f ca="1">OFFSET('WEO18'!$I$1,MATCH($B89,'WEO18'!$D:$D,0)-1+Growth!$V$10-1,COLUMN(AR:AR)-COLUMN($R:$R))</f>
        <v>273.97300000000001</v>
      </c>
      <c r="AS89" s="58">
        <f ca="1">OFFSET('WEO18'!$I$1,MATCH($B89,'WEO18'!$D:$D,0)-1+Growth!$V$10-1,COLUMN(AS:AS)-COLUMN($R:$R))</f>
        <v>294.59800000000001</v>
      </c>
      <c r="AT89" s="58">
        <f ca="1">OFFSET('WEO18'!$I$1,MATCH($B89,'WEO18'!$D:$D,0)-1+Growth!$V$10-1,COLUMN(AT:AT)-COLUMN($R:$R))</f>
        <v>319.69299999999998</v>
      </c>
      <c r="AU89" s="58">
        <f ca="1">OFFSET('WEO18'!$I$1,MATCH($B89,'WEO18'!$D:$D,0)-1+Growth!$V$10-1,COLUMN(AU:AU)-COLUMN($R:$R))</f>
        <v>348.92399999999998</v>
      </c>
      <c r="AV89" s="58">
        <f ca="1">OFFSET('WEO18'!$I$1,MATCH($B89,'WEO18'!$D:$D,0)-1+Growth!$V$10-1,COLUMN(AV:AV)-COLUMN($R:$R))</f>
        <v>352.58300000000003</v>
      </c>
      <c r="AW89" s="58">
        <f ca="1">OFFSET('WEO18'!$I$1,MATCH($B89,'WEO18'!$D:$D,0)-1+Growth!$V$10-1,COLUMN(AW:AW)-COLUMN($R:$R))</f>
        <v>382.38200000000001</v>
      </c>
      <c r="AX89" s="58">
        <f ca="1">OFFSET('WEO18'!$I$1,MATCH($B89,'WEO18'!$D:$D,0)-1+Growth!$V$10-1,COLUMN(AX:AX)-COLUMN($R:$R))</f>
        <v>407.04899999999998</v>
      </c>
      <c r="AY89" s="58">
        <f ca="1">OFFSET('WEO18'!$I$1,MATCH($B89,'WEO18'!$D:$D,0)-1+Growth!$V$10-1,COLUMN(AY:AY)-COLUMN($R:$R))</f>
        <v>431.27100000000002</v>
      </c>
      <c r="AZ89" s="58">
        <f ca="1">OFFSET('WEO18'!$I$1,MATCH($B89,'WEO18'!$D:$D,0)-1+Growth!$V$10-1,COLUMN(AZ:AZ)-COLUMN($R:$R))</f>
        <v>456.45</v>
      </c>
      <c r="BA89" s="58">
        <f ca="1">OFFSET('WEO18'!$I$1,MATCH($B89,'WEO18'!$D:$D,0)-1+Growth!$V$10-1,COLUMN(BA:BA)-COLUMN($R:$R))</f>
        <v>467.43099999999998</v>
      </c>
      <c r="BB89" s="58">
        <f ca="1">OFFSET('WEO18'!$I$1,MATCH($B89,'WEO18'!$D:$D,0)-1+Growth!$V$10-1,COLUMN(BB:BB)-COLUMN($R:$R))</f>
        <v>482.80700000000002</v>
      </c>
      <c r="BC89" s="58">
        <f ca="1">OFFSET('WEO18'!$I$1,MATCH($B89,'WEO18'!$D:$D,0)-1+Growth!$V$10-1,COLUMN(BC:BC)-COLUMN($R:$R))</f>
        <v>502.38499999999999</v>
      </c>
      <c r="BD89" s="58">
        <f ca="1">OFFSET('WEO18'!$I$1,MATCH($B89,'WEO18'!$D:$D,0)-1+Growth!$V$10-1,COLUMN(BD:BD)-COLUMN($R:$R))</f>
        <v>514.97900000000004</v>
      </c>
    </row>
    <row r="90" spans="1:56" x14ac:dyDescent="0.2">
      <c r="B90" s="9" t="s">
        <v>189</v>
      </c>
      <c r="C90" s="72">
        <f t="shared" ca="1" si="3"/>
        <v>8.7358580070902858E-2</v>
      </c>
      <c r="D90" s="63">
        <f ca="1">OFFSET(Rating!$K$1,MATCH($B90,Rating!J:J,0)-1,0)</f>
        <v>6.657</v>
      </c>
      <c r="E90" s="63">
        <f ca="1">OFFSET(Rating!$O$1,MATCH($B90,Rating!N:N,0)-1,0)</f>
        <v>58.682000000000002</v>
      </c>
      <c r="F90" s="64">
        <f ca="1">OFFSET(Rating!$S$1,MATCH($B90,Rating!R:R,0)-1,0)</f>
        <v>8814.723</v>
      </c>
      <c r="H90" s="2">
        <v>0.25</v>
      </c>
      <c r="I90" s="12">
        <v>0.03</v>
      </c>
      <c r="J90" s="11">
        <v>2.6831808582455041E-2</v>
      </c>
      <c r="K90" s="11">
        <v>1.7904786830539976E-2</v>
      </c>
      <c r="L90" s="11">
        <v>1.5085185344362317E-2</v>
      </c>
      <c r="M90" s="2">
        <v>0.23096473684210528</v>
      </c>
      <c r="N90" s="2">
        <v>0.16177</v>
      </c>
      <c r="O90" s="2">
        <v>0.16997750000000003</v>
      </c>
      <c r="P90" s="26">
        <v>-2.1299788640772449E-2</v>
      </c>
      <c r="Q90" s="26">
        <v>1.2838686508936872E-2</v>
      </c>
      <c r="R90" s="26">
        <v>4.1790266851220108E-2</v>
      </c>
      <c r="S90" s="58">
        <f ca="1">OFFSET('WEO18'!$I$1,MATCH($B90,'WEO18'!$D:$D,0)-1+Growth!$V$10-1,COLUMN(S:S)-COLUMN($R:$R))</f>
        <v>9499.9079999999994</v>
      </c>
      <c r="T90" s="58">
        <f ca="1">OFFSET('WEO18'!$I$1,MATCH($B90,'WEO18'!$D:$D,0)-1+Growth!$V$10-1,COLUMN(T:T)-COLUMN($R:$R))</f>
        <v>10371.093000000001</v>
      </c>
      <c r="U90" s="58">
        <f ca="1">OFFSET('WEO18'!$I$1,MATCH($B90,'WEO18'!$D:$D,0)-1+Growth!$V$10-1,COLUMN(U:U)-COLUMN($R:$R))</f>
        <v>10226.145</v>
      </c>
      <c r="V90" s="58">
        <f ca="1">OFFSET('WEO18'!$I$1,MATCH($B90,'WEO18'!$D:$D,0)-1+Growth!$V$10-1,COLUMN(V:V)-COLUMN($R:$R))</f>
        <v>9915.0030000000006</v>
      </c>
      <c r="W90" s="58">
        <f ca="1">OFFSET('WEO18'!$I$1,MATCH($B90,'WEO18'!$D:$D,0)-1+Growth!$V$10-1,COLUMN(W:W)-COLUMN($R:$R))</f>
        <v>10194.269</v>
      </c>
      <c r="X90" s="58">
        <f ca="1">OFFSET('WEO18'!$I$1,MATCH($B90,'WEO18'!$D:$D,0)-1+Growth!$V$10-1,COLUMN(X:X)-COLUMN($R:$R))</f>
        <v>10588.977000000001</v>
      </c>
      <c r="Y90" s="58">
        <f ca="1">OFFSET('WEO18'!$I$1,MATCH($B90,'WEO18'!$D:$D,0)-1+Growth!$V$10-1,COLUMN(Y:Y)-COLUMN($R:$R))</f>
        <v>10616.787</v>
      </c>
      <c r="Z90" s="58">
        <f ca="1">OFFSET('WEO18'!$I$1,MATCH($B90,'WEO18'!$D:$D,0)-1+Growth!$V$10-1,COLUMN(Z:Z)-COLUMN($R:$R))</f>
        <v>11049.155000000001</v>
      </c>
      <c r="AA90" s="58">
        <f ca="1">OFFSET('WEO18'!$I$1,MATCH($B90,'WEO18'!$D:$D,0)-1+Growth!$V$10-1,COLUMN(AA:AA)-COLUMN($R:$R))</f>
        <v>11698.96</v>
      </c>
      <c r="AB90" s="58">
        <f ca="1">OFFSET('WEO18'!$I$1,MATCH($B90,'WEO18'!$D:$D,0)-1+Growth!$V$10-1,COLUMN(AB:AB)-COLUMN($R:$R))</f>
        <v>12379.487999999999</v>
      </c>
      <c r="AC90" s="58">
        <f ca="1">OFFSET('WEO18'!$I$1,MATCH($B90,'WEO18'!$D:$D,0)-1+Growth!$V$10-1,COLUMN(AC:AC)-COLUMN($R:$R))</f>
        <v>12889.522999999999</v>
      </c>
      <c r="AD90" s="58">
        <f ca="1">OFFSET('WEO18'!$I$1,MATCH($B90,'WEO18'!$D:$D,0)-1+Growth!$V$10-1,COLUMN(AD:AD)-COLUMN($R:$R))</f>
        <v>13339.367</v>
      </c>
      <c r="AE90" s="58">
        <f ca="1">OFFSET('WEO18'!$I$1,MATCH($B90,'WEO18'!$D:$D,0)-1+Growth!$V$10-1,COLUMN(AE:AE)-COLUMN($R:$R))</f>
        <v>13565.66</v>
      </c>
      <c r="AF90" s="58">
        <f ca="1">OFFSET('WEO18'!$I$1,MATCH($B90,'WEO18'!$D:$D,0)-1+Growth!$V$10-1,COLUMN(AF:AF)-COLUMN($R:$R))</f>
        <v>14235.31</v>
      </c>
      <c r="AG90" s="58">
        <f ca="1">OFFSET('WEO18'!$I$1,MATCH($B90,'WEO18'!$D:$D,0)-1+Growth!$V$10-1,COLUMN(AG:AG)-COLUMN($R:$R))</f>
        <v>14992.332</v>
      </c>
      <c r="AH90" s="58">
        <f ca="1">OFFSET('WEO18'!$I$1,MATCH($B90,'WEO18'!$D:$D,0)-1+Growth!$V$10-1,COLUMN(AH:AH)-COLUMN($R:$R))</f>
        <v>16015.23</v>
      </c>
      <c r="AI90" s="58">
        <f ca="1">OFFSET('WEO18'!$I$1,MATCH($B90,'WEO18'!$D:$D,0)-1+Growth!$V$10-1,COLUMN(AI:AI)-COLUMN($R:$R))</f>
        <v>16267.275</v>
      </c>
      <c r="AJ90" s="58">
        <f ca="1">OFFSET('WEO18'!$I$1,MATCH($B90,'WEO18'!$D:$D,0)-1+Growth!$V$10-1,COLUMN(AJ:AJ)-COLUMN($R:$R))</f>
        <v>16957.417000000001</v>
      </c>
      <c r="AK90" s="58">
        <f ca="1">OFFSET('WEO18'!$I$1,MATCH($B90,'WEO18'!$D:$D,0)-1+Growth!$V$10-1,COLUMN(AK:AK)-COLUMN($R:$R))</f>
        <v>16968.955000000002</v>
      </c>
      <c r="AL90" s="58">
        <f ca="1">OFFSET('WEO18'!$I$1,MATCH($B90,'WEO18'!$D:$D,0)-1+Growth!$V$10-1,COLUMN(AL:AL)-COLUMN($R:$R))</f>
        <v>16737.145</v>
      </c>
      <c r="AM90" s="58">
        <f ca="1">OFFSET('WEO18'!$I$1,MATCH($B90,'WEO18'!$D:$D,0)-1+Growth!$V$10-1,COLUMN(AM:AM)-COLUMN($R:$R))</f>
        <v>16349.824000000001</v>
      </c>
      <c r="AN90" s="58">
        <f ca="1">OFFSET('WEO18'!$I$1,MATCH($B90,'WEO18'!$D:$D,0)-1+Growth!$V$10-1,COLUMN(AN:AN)-COLUMN($R:$R))</f>
        <v>16213.458000000001</v>
      </c>
      <c r="AO90" s="58">
        <f ca="1">OFFSET('WEO18'!$I$1,MATCH($B90,'WEO18'!$D:$D,0)-1+Growth!$V$10-1,COLUMN(AO:AO)-COLUMN($R:$R))</f>
        <v>16209.986999999999</v>
      </c>
      <c r="AP90" s="58">
        <f ca="1">OFFSET('WEO18'!$I$1,MATCH($B90,'WEO18'!$D:$D,0)-1+Growth!$V$10-1,COLUMN(AP:AP)-COLUMN($R:$R))</f>
        <v>16910.379000000001</v>
      </c>
      <c r="AQ90" s="58">
        <f ca="1">OFFSET('WEO18'!$I$1,MATCH($B90,'WEO18'!$D:$D,0)-1+Growth!$V$10-1,COLUMN(AQ:AQ)-COLUMN($R:$R))</f>
        <v>17596.504000000001</v>
      </c>
      <c r="AR90" s="58">
        <f ca="1">OFFSET('WEO18'!$I$1,MATCH($B90,'WEO18'!$D:$D,0)-1+Growth!$V$10-1,COLUMN(AR:AR)-COLUMN($R:$R))</f>
        <v>17971.923999999999</v>
      </c>
      <c r="AS90" s="58">
        <f ca="1">OFFSET('WEO18'!$I$1,MATCH($B90,'WEO18'!$D:$D,0)-1+Growth!$V$10-1,COLUMN(AS:AS)-COLUMN($R:$R))</f>
        <v>18835.856</v>
      </c>
      <c r="AT90" s="58">
        <f ca="1">OFFSET('WEO18'!$I$1,MATCH($B90,'WEO18'!$D:$D,0)-1+Growth!$V$10-1,COLUMN(AT:AT)-COLUMN($R:$R))</f>
        <v>19857.064999999999</v>
      </c>
      <c r="AU90" s="58">
        <f ca="1">OFFSET('WEO18'!$I$1,MATCH($B90,'WEO18'!$D:$D,0)-1+Growth!$V$10-1,COLUMN(AU:AU)-COLUMN($R:$R))</f>
        <v>21119.798999999999</v>
      </c>
      <c r="AV90" s="58">
        <f ca="1">OFFSET('WEO18'!$I$1,MATCH($B90,'WEO18'!$D:$D,0)-1+Growth!$V$10-1,COLUMN(AV:AV)-COLUMN($R:$R))</f>
        <v>20282.252</v>
      </c>
      <c r="AW90" s="58">
        <f ca="1">OFFSET('WEO18'!$I$1,MATCH($B90,'WEO18'!$D:$D,0)-1+Growth!$V$10-1,COLUMN(AW:AW)-COLUMN($R:$R))</f>
        <v>22937.808000000001</v>
      </c>
      <c r="AX90" s="58">
        <f ca="1">OFFSET('WEO18'!$I$1,MATCH($B90,'WEO18'!$D:$D,0)-1+Growth!$V$10-1,COLUMN(AX:AX)-COLUMN($R:$R))</f>
        <v>23933.861000000001</v>
      </c>
      <c r="AY90" s="58">
        <f ca="1">OFFSET('WEO18'!$I$1,MATCH($B90,'WEO18'!$D:$D,0)-1+Growth!$V$10-1,COLUMN(AY:AY)-COLUMN($R:$R))</f>
        <v>23637.328000000001</v>
      </c>
      <c r="AZ90" s="58">
        <f ca="1">OFFSET('WEO18'!$I$1,MATCH($B90,'WEO18'!$D:$D,0)-1+Growth!$V$10-1,COLUMN(AZ:AZ)-COLUMN($R:$R))</f>
        <v>26955.129000000001</v>
      </c>
      <c r="BA90" s="58">
        <f ca="1">OFFSET('WEO18'!$I$1,MATCH($B90,'WEO18'!$D:$D,0)-1+Growth!$V$10-1,COLUMN(BA:BA)-COLUMN($R:$R))</f>
        <v>28228.04</v>
      </c>
      <c r="BB90" s="58">
        <f ca="1">OFFSET('WEO18'!$I$1,MATCH($B90,'WEO18'!$D:$D,0)-1+Growth!$V$10-1,COLUMN(BB:BB)-COLUMN($R:$R))</f>
        <v>29064.221000000001</v>
      </c>
      <c r="BC90" s="58">
        <f ca="1">OFFSET('WEO18'!$I$1,MATCH($B90,'WEO18'!$D:$D,0)-1+Growth!$V$10-1,COLUMN(BC:BC)-COLUMN($R:$R))</f>
        <v>30232.473999999998</v>
      </c>
      <c r="BD90" s="58">
        <f ca="1">OFFSET('WEO18'!$I$1,MATCH($B90,'WEO18'!$D:$D,0)-1+Growth!$V$10-1,COLUMN(BD:BD)-COLUMN($R:$R))</f>
        <v>31536.142</v>
      </c>
    </row>
    <row r="91" spans="1:56" x14ac:dyDescent="0.2">
      <c r="B91" s="9" t="s">
        <v>105</v>
      </c>
      <c r="C91" s="72">
        <f t="shared" ca="1" si="3"/>
        <v>6.4571205528722392E-2</v>
      </c>
      <c r="D91" s="63">
        <f ca="1">OFFSET(Rating!$K$1,MATCH($B91,Rating!J:J,0)-1,0)</f>
        <v>3.4039999999999999</v>
      </c>
      <c r="E91" s="63">
        <f ca="1">OFFSET(Rating!$O$1,MATCH($B91,Rating!N:N,0)-1,0)</f>
        <v>71.421999999999997</v>
      </c>
      <c r="F91" s="64">
        <f ca="1">OFFSET(Rating!$S$1,MATCH($B91,Rating!R:R,0)-1,0)</f>
        <v>20980.514999999999</v>
      </c>
      <c r="H91" s="2">
        <v>0.25</v>
      </c>
      <c r="I91" s="12">
        <v>0.03</v>
      </c>
      <c r="J91" s="11">
        <v>6.6600159859249164E-3</v>
      </c>
      <c r="K91" s="11">
        <v>1.7953899553648789E-3</v>
      </c>
      <c r="L91" s="11">
        <v>4.1934112760406705E-3</v>
      </c>
      <c r="M91" s="2">
        <v>0.15744842105263157</v>
      </c>
      <c r="N91" s="2">
        <v>0.17193272727272729</v>
      </c>
      <c r="O91" s="2">
        <v>0.20347625000000003</v>
      </c>
      <c r="P91" s="26">
        <v>-8.5174396723114269E-4</v>
      </c>
      <c r="Q91" s="26">
        <v>1.1098965118576684E-2</v>
      </c>
      <c r="R91" s="26">
        <v>3.4088535136617137E-2</v>
      </c>
      <c r="S91" s="58">
        <f ca="1">OFFSET('WEO18'!$I$1,MATCH($B91,'WEO18'!$D:$D,0)-1+Growth!$V$10-1,COLUMN(S:S)-COLUMN($R:$R))</f>
        <v>285.72699999999998</v>
      </c>
      <c r="T91" s="58">
        <f ca="1">OFFSET('WEO18'!$I$1,MATCH($B91,'WEO18'!$D:$D,0)-1+Growth!$V$10-1,COLUMN(T:T)-COLUMN($R:$R))</f>
        <v>291.15699999999998</v>
      </c>
      <c r="U91" s="58">
        <f ca="1">OFFSET('WEO18'!$I$1,MATCH($B91,'WEO18'!$D:$D,0)-1+Growth!$V$10-1,COLUMN(U:U)-COLUMN($R:$R))</f>
        <v>263.96100000000001</v>
      </c>
      <c r="V91" s="58">
        <f ca="1">OFFSET('WEO18'!$I$1,MATCH($B91,'WEO18'!$D:$D,0)-1+Growth!$V$10-1,COLUMN(V:V)-COLUMN($R:$R))</f>
        <v>255.30099999999999</v>
      </c>
      <c r="W91" s="58">
        <f ca="1">OFFSET('WEO18'!$I$1,MATCH($B91,'WEO18'!$D:$D,0)-1+Growth!$V$10-1,COLUMN(W:W)-COLUMN($R:$R))</f>
        <v>252.512</v>
      </c>
      <c r="X91" s="58">
        <f ca="1">OFFSET('WEO18'!$I$1,MATCH($B91,'WEO18'!$D:$D,0)-1+Growth!$V$10-1,COLUMN(X:X)-COLUMN($R:$R))</f>
        <v>256.238</v>
      </c>
      <c r="Y91" s="58">
        <f ca="1">OFFSET('WEO18'!$I$1,MATCH($B91,'WEO18'!$D:$D,0)-1+Growth!$V$10-1,COLUMN(Y:Y)-COLUMN($R:$R))</f>
        <v>278.93200000000002</v>
      </c>
      <c r="Z91" s="58">
        <f ca="1">OFFSET('WEO18'!$I$1,MATCH($B91,'WEO18'!$D:$D,0)-1+Growth!$V$10-1,COLUMN(Z:Z)-COLUMN($R:$R))</f>
        <v>301.06</v>
      </c>
      <c r="AA91" s="58">
        <f ca="1">OFFSET('WEO18'!$I$1,MATCH($B91,'WEO18'!$D:$D,0)-1+Growth!$V$10-1,COLUMN(AA:AA)-COLUMN($R:$R))</f>
        <v>305.476</v>
      </c>
      <c r="AB91" s="58">
        <f ca="1">OFFSET('WEO18'!$I$1,MATCH($B91,'WEO18'!$D:$D,0)-1+Growth!$V$10-1,COLUMN(AB:AB)-COLUMN($R:$R))</f>
        <v>308.84800000000001</v>
      </c>
      <c r="AC91" s="58">
        <f ca="1">OFFSET('WEO18'!$I$1,MATCH($B91,'WEO18'!$D:$D,0)-1+Growth!$V$10-1,COLUMN(AC:AC)-COLUMN($R:$R))</f>
        <v>309.76600000000002</v>
      </c>
      <c r="AD91" s="58">
        <f ca="1">OFFSET('WEO18'!$I$1,MATCH($B91,'WEO18'!$D:$D,0)-1+Growth!$V$10-1,COLUMN(AD:AD)-COLUMN($R:$R))</f>
        <v>320.72800000000001</v>
      </c>
      <c r="AE91" s="58">
        <f ca="1">OFFSET('WEO18'!$I$1,MATCH($B91,'WEO18'!$D:$D,0)-1+Growth!$V$10-1,COLUMN(AE:AE)-COLUMN($R:$R))</f>
        <v>346.16699999999997</v>
      </c>
      <c r="AF91" s="58">
        <f ca="1">OFFSET('WEO18'!$I$1,MATCH($B91,'WEO18'!$D:$D,0)-1+Growth!$V$10-1,COLUMN(AF:AF)-COLUMN($R:$R))</f>
        <v>355.36700000000002</v>
      </c>
      <c r="AG91" s="58">
        <f ca="1">OFFSET('WEO18'!$I$1,MATCH($B91,'WEO18'!$D:$D,0)-1+Growth!$V$10-1,COLUMN(AG:AG)-COLUMN($R:$R))</f>
        <v>381.24200000000002</v>
      </c>
      <c r="AH91" s="58">
        <f ca="1">OFFSET('WEO18'!$I$1,MATCH($B91,'WEO18'!$D:$D,0)-1+Growth!$V$10-1,COLUMN(AH:AH)-COLUMN($R:$R))</f>
        <v>375.72300000000001</v>
      </c>
      <c r="AI91" s="58">
        <f ca="1">OFFSET('WEO18'!$I$1,MATCH($B91,'WEO18'!$D:$D,0)-1+Growth!$V$10-1,COLUMN(AI:AI)-COLUMN($R:$R))</f>
        <v>396.68099999999998</v>
      </c>
      <c r="AJ91" s="58">
        <f ca="1">OFFSET('WEO18'!$I$1,MATCH($B91,'WEO18'!$D:$D,0)-1+Growth!$V$10-1,COLUMN(AJ:AJ)-COLUMN($R:$R))</f>
        <v>416.70400000000001</v>
      </c>
      <c r="AK91" s="58">
        <f ca="1">OFFSET('WEO18'!$I$1,MATCH($B91,'WEO18'!$D:$D,0)-1+Growth!$V$10-1,COLUMN(AK:AK)-COLUMN($R:$R))</f>
        <v>434.54</v>
      </c>
      <c r="AL91" s="58">
        <f ca="1">OFFSET('WEO18'!$I$1,MATCH($B91,'WEO18'!$D:$D,0)-1+Growth!$V$10-1,COLUMN(AL:AL)-COLUMN($R:$R))</f>
        <v>421.65600000000001</v>
      </c>
      <c r="AM91" s="58">
        <f ca="1">OFFSET('WEO18'!$I$1,MATCH($B91,'WEO18'!$D:$D,0)-1+Growth!$V$10-1,COLUMN(AM:AM)-COLUMN($R:$R))</f>
        <v>414.16899999999998</v>
      </c>
      <c r="AN91" s="58">
        <f ca="1">OFFSET('WEO18'!$I$1,MATCH($B91,'WEO18'!$D:$D,0)-1+Growth!$V$10-1,COLUMN(AN:AN)-COLUMN($R:$R))</f>
        <v>399.83600000000001</v>
      </c>
      <c r="AO91" s="58">
        <f ca="1">OFFSET('WEO18'!$I$1,MATCH($B91,'WEO18'!$D:$D,0)-1+Growth!$V$10-1,COLUMN(AO:AO)-COLUMN($R:$R))</f>
        <v>371.64299999999997</v>
      </c>
      <c r="AP91" s="58">
        <f ca="1">OFFSET('WEO18'!$I$1,MATCH($B91,'WEO18'!$D:$D,0)-1+Growth!$V$10-1,COLUMN(AP:AP)-COLUMN($R:$R))</f>
        <v>380.29199999999997</v>
      </c>
      <c r="AQ91" s="58">
        <f ca="1">OFFSET('WEO18'!$I$1,MATCH($B91,'WEO18'!$D:$D,0)-1+Growth!$V$10-1,COLUMN(AQ:AQ)-COLUMN($R:$R))</f>
        <v>397.93599999999998</v>
      </c>
      <c r="AR91" s="58">
        <f ca="1">OFFSET('WEO18'!$I$1,MATCH($B91,'WEO18'!$D:$D,0)-1+Growth!$V$10-1,COLUMN(AR:AR)-COLUMN($R:$R))</f>
        <v>425.01799999999997</v>
      </c>
      <c r="AS91" s="58">
        <f ca="1">OFFSET('WEO18'!$I$1,MATCH($B91,'WEO18'!$D:$D,0)-1+Growth!$V$10-1,COLUMN(AS:AS)-COLUMN($R:$R))</f>
        <v>442.43799999999999</v>
      </c>
      <c r="AT91" s="58">
        <f ca="1">OFFSET('WEO18'!$I$1,MATCH($B91,'WEO18'!$D:$D,0)-1+Growth!$V$10-1,COLUMN(AT:AT)-COLUMN($R:$R))</f>
        <v>471.38</v>
      </c>
      <c r="AU91" s="58">
        <f ca="1">OFFSET('WEO18'!$I$1,MATCH($B91,'WEO18'!$D:$D,0)-1+Growth!$V$10-1,COLUMN(AU:AU)-COLUMN($R:$R))</f>
        <v>505.20699999999999</v>
      </c>
      <c r="AV91" s="58">
        <f ca="1">OFFSET('WEO18'!$I$1,MATCH($B91,'WEO18'!$D:$D,0)-1+Growth!$V$10-1,COLUMN(AV:AV)-COLUMN($R:$R))</f>
        <v>526.64599999999996</v>
      </c>
      <c r="AW91" s="58">
        <f ca="1">OFFSET('WEO18'!$I$1,MATCH($B91,'WEO18'!$D:$D,0)-1+Growth!$V$10-1,COLUMN(AW:AW)-COLUMN($R:$R))</f>
        <v>567.74199999999996</v>
      </c>
      <c r="AX91" s="58">
        <f ca="1">OFFSET('WEO18'!$I$1,MATCH($B91,'WEO18'!$D:$D,0)-1+Growth!$V$10-1,COLUMN(AX:AX)-COLUMN($R:$R))</f>
        <v>597.04999999999995</v>
      </c>
      <c r="AY91" s="58">
        <f ca="1">OFFSET('WEO18'!$I$1,MATCH($B91,'WEO18'!$D:$D,0)-1+Growth!$V$10-1,COLUMN(AY:AY)-COLUMN($R:$R))</f>
        <v>618.17399999999998</v>
      </c>
      <c r="AZ91" s="58">
        <f ca="1">OFFSET('WEO18'!$I$1,MATCH($B91,'WEO18'!$D:$D,0)-1+Growth!$V$10-1,COLUMN(AZ:AZ)-COLUMN($R:$R))</f>
        <v>646.84199999999998</v>
      </c>
      <c r="BA91" s="58">
        <f ca="1">OFFSET('WEO18'!$I$1,MATCH($B91,'WEO18'!$D:$D,0)-1+Growth!$V$10-1,COLUMN(BA:BA)-COLUMN($R:$R))</f>
        <v>667.79200000000003</v>
      </c>
      <c r="BB91" s="58">
        <f ca="1">OFFSET('WEO18'!$I$1,MATCH($B91,'WEO18'!$D:$D,0)-1+Growth!$V$10-1,COLUMN(BB:BB)-COLUMN($R:$R))</f>
        <v>670.26800000000003</v>
      </c>
      <c r="BC91" s="58">
        <f ca="1">OFFSET('WEO18'!$I$1,MATCH($B91,'WEO18'!$D:$D,0)-1+Growth!$V$10-1,COLUMN(BC:BC)-COLUMN($R:$R))</f>
        <v>680.01</v>
      </c>
      <c r="BD91" s="58">
        <f ca="1">OFFSET('WEO18'!$I$1,MATCH($B91,'WEO18'!$D:$D,0)-1+Growth!$V$10-1,COLUMN(BD:BD)-COLUMN($R:$R))</f>
        <v>701.09</v>
      </c>
    </row>
    <row r="92" spans="1:56" x14ac:dyDescent="0.2">
      <c r="B92" s="9" t="s">
        <v>207</v>
      </c>
      <c r="C92" s="72">
        <f t="shared" ca="1" si="3"/>
        <v>7.6101925420005823E-2</v>
      </c>
      <c r="D92" s="63">
        <f ca="1">OFFSET(Rating!$K$1,MATCH($B92,Rating!J:J,0)-1,0)</f>
        <v>16.027000000000001</v>
      </c>
      <c r="E92" s="63">
        <f ca="1">OFFSET(Rating!$O$1,MATCH($B92,Rating!N:N,0)-1,0)</f>
        <v>181.74</v>
      </c>
      <c r="F92" s="64">
        <f ca="1">OFFSET(Rating!$S$1,MATCH($B92,Rating!R:R,0)-1,0)</f>
        <v>11339.302</v>
      </c>
      <c r="H92" s="2">
        <v>0.25</v>
      </c>
      <c r="I92" s="12">
        <v>0.03</v>
      </c>
      <c r="J92" s="11">
        <v>2.3358923481401117E-2</v>
      </c>
      <c r="K92" s="11">
        <v>1.7572579541375699E-2</v>
      </c>
      <c r="L92" s="11">
        <v>1.6329353600767149E-2</v>
      </c>
      <c r="M92" s="2">
        <v>0.17821210526315792</v>
      </c>
      <c r="N92" s="2">
        <v>0.21990909090909092</v>
      </c>
      <c r="O92" s="2">
        <v>0.27111000000000002</v>
      </c>
      <c r="P92" s="26">
        <v>-2.13017020474046E-2</v>
      </c>
      <c r="Q92" s="26">
        <v>2.4831604552929896E-2</v>
      </c>
      <c r="R92" s="26">
        <v>4.5283324683544797E-3</v>
      </c>
      <c r="S92" s="58">
        <f ca="1">OFFSET('WEO18'!$I$1,MATCH($B92,'WEO18'!$D:$D,0)-1+Growth!$V$10-1,COLUMN(S:S)-COLUMN($R:$R))</f>
        <v>24.536000000000001</v>
      </c>
      <c r="T92" s="58">
        <f ca="1">OFFSET('WEO18'!$I$1,MATCH($B92,'WEO18'!$D:$D,0)-1+Growth!$V$10-1,COLUMN(T:T)-COLUMN($R:$R))</f>
        <v>25.492999999999999</v>
      </c>
      <c r="U92" s="58">
        <f ca="1">OFFSET('WEO18'!$I$1,MATCH($B92,'WEO18'!$D:$D,0)-1+Growth!$V$10-1,COLUMN(U:U)-COLUMN($R:$R))</f>
        <v>25.798999999999999</v>
      </c>
      <c r="V92" s="58">
        <f ca="1">OFFSET('WEO18'!$I$1,MATCH($B92,'WEO18'!$D:$D,0)-1+Growth!$V$10-1,COLUMN(V:V)-COLUMN($R:$R))</f>
        <v>25.077000000000002</v>
      </c>
      <c r="W92" s="58">
        <f ca="1">OFFSET('WEO18'!$I$1,MATCH($B92,'WEO18'!$D:$D,0)-1+Growth!$V$10-1,COLUMN(W:W)-COLUMN($R:$R))</f>
        <v>26.13</v>
      </c>
      <c r="X92" s="58">
        <f ca="1">OFFSET('WEO18'!$I$1,MATCH($B92,'WEO18'!$D:$D,0)-1+Growth!$V$10-1,COLUMN(X:X)-COLUMN($R:$R))</f>
        <v>27.28</v>
      </c>
      <c r="Y92" s="58">
        <f ca="1">OFFSET('WEO18'!$I$1,MATCH($B92,'WEO18'!$D:$D,0)-1+Growth!$V$10-1,COLUMN(Y:Y)-COLUMN($R:$R))</f>
        <v>28.123999999999999</v>
      </c>
      <c r="Z92" s="58">
        <f ca="1">OFFSET('WEO18'!$I$1,MATCH($B92,'WEO18'!$D:$D,0)-1+Growth!$V$10-1,COLUMN(Z:Z)-COLUMN($R:$R))</f>
        <v>26.443999999999999</v>
      </c>
      <c r="AA92" s="58">
        <f ca="1">OFFSET('WEO18'!$I$1,MATCH($B92,'WEO18'!$D:$D,0)-1+Growth!$V$10-1,COLUMN(AA:AA)-COLUMN($R:$R))</f>
        <v>29.216999999999999</v>
      </c>
      <c r="AB92" s="58">
        <f ca="1">OFFSET('WEO18'!$I$1,MATCH($B92,'WEO18'!$D:$D,0)-1+Growth!$V$10-1,COLUMN(AB:AB)-COLUMN($R:$R))</f>
        <v>29.3</v>
      </c>
      <c r="AC92" s="58">
        <f ca="1">OFFSET('WEO18'!$I$1,MATCH($B92,'WEO18'!$D:$D,0)-1+Growth!$V$10-1,COLUMN(AC:AC)-COLUMN($R:$R))</f>
        <v>30.181000000000001</v>
      </c>
      <c r="AD92" s="58">
        <f ca="1">OFFSET('WEO18'!$I$1,MATCH($B92,'WEO18'!$D:$D,0)-1+Growth!$V$10-1,COLUMN(AD:AD)-COLUMN($R:$R))</f>
        <v>31.725000000000001</v>
      </c>
      <c r="AE92" s="58">
        <f ca="1">OFFSET('WEO18'!$I$1,MATCH($B92,'WEO18'!$D:$D,0)-1+Growth!$V$10-1,COLUMN(AE:AE)-COLUMN($R:$R))</f>
        <v>32.871000000000002</v>
      </c>
      <c r="AF92" s="58">
        <f ca="1">OFFSET('WEO18'!$I$1,MATCH($B92,'WEO18'!$D:$D,0)-1+Growth!$V$10-1,COLUMN(AF:AF)-COLUMN($R:$R))</f>
        <v>33.529000000000003</v>
      </c>
      <c r="AG92" s="58">
        <f ca="1">OFFSET('WEO18'!$I$1,MATCH($B92,'WEO18'!$D:$D,0)-1+Growth!$V$10-1,COLUMN(AG:AG)-COLUMN($R:$R))</f>
        <v>34.956000000000003</v>
      </c>
      <c r="AH92" s="58">
        <f ca="1">OFFSET('WEO18'!$I$1,MATCH($B92,'WEO18'!$D:$D,0)-1+Growth!$V$10-1,COLUMN(AH:AH)-COLUMN($R:$R))</f>
        <v>35.744</v>
      </c>
      <c r="AI92" s="58">
        <f ca="1">OFFSET('WEO18'!$I$1,MATCH($B92,'WEO18'!$D:$D,0)-1+Growth!$V$10-1,COLUMN(AI:AI)-COLUMN($R:$R))</f>
        <v>36.363</v>
      </c>
      <c r="AJ92" s="58">
        <f ca="1">OFFSET('WEO18'!$I$1,MATCH($B92,'WEO18'!$D:$D,0)-1+Growth!$V$10-1,COLUMN(AJ:AJ)-COLUMN($R:$R))</f>
        <v>37.936</v>
      </c>
      <c r="AK92" s="58">
        <f ca="1">OFFSET('WEO18'!$I$1,MATCH($B92,'WEO18'!$D:$D,0)-1+Growth!$V$10-1,COLUMN(AK:AK)-COLUMN($R:$R))</f>
        <v>39.176000000000002</v>
      </c>
      <c r="AL92" s="58">
        <f ca="1">OFFSET('WEO18'!$I$1,MATCH($B92,'WEO18'!$D:$D,0)-1+Growth!$V$10-1,COLUMN(AL:AL)-COLUMN($R:$R))</f>
        <v>37.319000000000003</v>
      </c>
      <c r="AM92" s="58">
        <f ca="1">OFFSET('WEO18'!$I$1,MATCH($B92,'WEO18'!$D:$D,0)-1+Growth!$V$10-1,COLUMN(AM:AM)-COLUMN($R:$R))</f>
        <v>37.725999999999999</v>
      </c>
      <c r="AN92" s="58">
        <f ca="1">OFFSET('WEO18'!$I$1,MATCH($B92,'WEO18'!$D:$D,0)-1+Growth!$V$10-1,COLUMN(AN:AN)-COLUMN($R:$R))</f>
        <v>39.241</v>
      </c>
      <c r="AO92" s="58">
        <f ca="1">OFFSET('WEO18'!$I$1,MATCH($B92,'WEO18'!$D:$D,0)-1+Growth!$V$10-1,COLUMN(AO:AO)-COLUMN($R:$R))</f>
        <v>40.848999999999997</v>
      </c>
      <c r="AP92" s="58">
        <f ca="1">OFFSET('WEO18'!$I$1,MATCH($B92,'WEO18'!$D:$D,0)-1+Growth!$V$10-1,COLUMN(AP:AP)-COLUMN($R:$R))</f>
        <v>41.960999999999999</v>
      </c>
      <c r="AQ92" s="58">
        <f ca="1">OFFSET('WEO18'!$I$1,MATCH($B92,'WEO18'!$D:$D,0)-1+Growth!$V$10-1,COLUMN(AQ:AQ)-COLUMN($R:$R))</f>
        <v>45.406999999999996</v>
      </c>
      <c r="AR92" s="58">
        <f ca="1">OFFSET('WEO18'!$I$1,MATCH($B92,'WEO18'!$D:$D,0)-1+Growth!$V$10-1,COLUMN(AR:AR)-COLUMN($R:$R))</f>
        <v>47.808999999999997</v>
      </c>
      <c r="AS92" s="58">
        <f ca="1">OFFSET('WEO18'!$I$1,MATCH($B92,'WEO18'!$D:$D,0)-1+Growth!$V$10-1,COLUMN(AS:AS)-COLUMN($R:$R))</f>
        <v>49.914999999999999</v>
      </c>
      <c r="AT92" s="58">
        <f ca="1">OFFSET('WEO18'!$I$1,MATCH($B92,'WEO18'!$D:$D,0)-1+Growth!$V$10-1,COLUMN(AT:AT)-COLUMN($R:$R))</f>
        <v>51.008000000000003</v>
      </c>
      <c r="AU92" s="58">
        <f ca="1">OFFSET('WEO18'!$I$1,MATCH($B92,'WEO18'!$D:$D,0)-1+Growth!$V$10-1,COLUMN(AU:AU)-COLUMN($R:$R))</f>
        <v>54.25</v>
      </c>
      <c r="AV92" s="58">
        <f ca="1">OFFSET('WEO18'!$I$1,MATCH($B92,'WEO18'!$D:$D,0)-1+Growth!$V$10-1,COLUMN(AV:AV)-COLUMN($R:$R))</f>
        <v>54.558</v>
      </c>
      <c r="AW92" s="58">
        <f ca="1">OFFSET('WEO18'!$I$1,MATCH($B92,'WEO18'!$D:$D,0)-1+Growth!$V$10-1,COLUMN(AW:AW)-COLUMN($R:$R))</f>
        <v>56.481000000000002</v>
      </c>
      <c r="AX92" s="58">
        <f ca="1">OFFSET('WEO18'!$I$1,MATCH($B92,'WEO18'!$D:$D,0)-1+Growth!$V$10-1,COLUMN(AX:AX)-COLUMN($R:$R))</f>
        <v>60.924999999999997</v>
      </c>
      <c r="AY92" s="58">
        <f ca="1">OFFSET('WEO18'!$I$1,MATCH($B92,'WEO18'!$D:$D,0)-1+Growth!$V$10-1,COLUMN(AY:AY)-COLUMN($R:$R))</f>
        <v>64.361999999999995</v>
      </c>
      <c r="AZ92" s="58">
        <f ca="1">OFFSET('WEO18'!$I$1,MATCH($B92,'WEO18'!$D:$D,0)-1+Growth!$V$10-1,COLUMN(AZ:AZ)-COLUMN($R:$R))</f>
        <v>67.546000000000006</v>
      </c>
      <c r="BA92" s="58">
        <f ca="1">OFFSET('WEO18'!$I$1,MATCH($B92,'WEO18'!$D:$D,0)-1+Growth!$V$10-1,COLUMN(BA:BA)-COLUMN($R:$R))</f>
        <v>70.105000000000004</v>
      </c>
      <c r="BB92" s="58">
        <f ca="1">OFFSET('WEO18'!$I$1,MATCH($B92,'WEO18'!$D:$D,0)-1+Growth!$V$10-1,COLUMN(BB:BB)-COLUMN($R:$R))</f>
        <v>70.174999999999997</v>
      </c>
      <c r="BC92" s="58">
        <f ca="1">OFFSET('WEO18'!$I$1,MATCH($B92,'WEO18'!$D:$D,0)-1+Growth!$V$10-1,COLUMN(BC:BC)-COLUMN($R:$R))</f>
        <v>69.067999999999998</v>
      </c>
      <c r="BD92" s="58">
        <f ca="1">OFFSET('WEO18'!$I$1,MATCH($B92,'WEO18'!$D:$D,0)-1+Growth!$V$10-1,COLUMN(BD:BD)-COLUMN($R:$R))</f>
        <v>70.954999999999998</v>
      </c>
    </row>
    <row r="93" spans="1:56" x14ac:dyDescent="0.2">
      <c r="B93" s="1" t="s">
        <v>210</v>
      </c>
      <c r="C93" s="72">
        <f t="shared" ca="1" si="3"/>
        <v>0.13280932830436395</v>
      </c>
      <c r="D93" s="63">
        <f ca="1">OFFSET(Rating!$K$1,MATCH($B93,Rating!J:J,0)-1,0)</f>
        <v>9.8829999999999991</v>
      </c>
      <c r="E93" s="63">
        <f ca="1">OFFSET(Rating!$O$1,MATCH($B93,Rating!N:N,0)-1,0)</f>
        <v>138.69200000000001</v>
      </c>
      <c r="F93" s="64">
        <f ca="1">OFFSET(Rating!$S$1,MATCH($B93,Rating!R:R,0)-1,0)</f>
        <v>14032.674000000001</v>
      </c>
      <c r="H93" s="2">
        <v>0.25</v>
      </c>
      <c r="I93" s="1">
        <v>0.03</v>
      </c>
      <c r="J93" s="1">
        <v>2.0555855323524108E-2</v>
      </c>
      <c r="K93" s="1">
        <v>1.2837747815793055E-2</v>
      </c>
      <c r="L93" s="1">
        <v>1.0183892000389827E-2</v>
      </c>
      <c r="M93" s="1">
        <v>0.19944315789473685</v>
      </c>
      <c r="N93" s="1">
        <v>0.2567436363636364</v>
      </c>
      <c r="O93" s="1">
        <v>0.24001249999999999</v>
      </c>
      <c r="P93" s="26">
        <v>-2.3849889909393837E-4</v>
      </c>
      <c r="Q93" s="26">
        <v>3.016569665585838E-2</v>
      </c>
      <c r="R93" s="26">
        <v>4.3529476008512633E-2</v>
      </c>
      <c r="S93" s="58">
        <f ca="1">OFFSET('WEO18'!$I$1,MATCH($B93,'WEO18'!$D:$D,0)-1+Growth!$V$10-1,COLUMN(S:S)-COLUMN($R:$R))</f>
        <v>465.02499999999998</v>
      </c>
      <c r="T93" s="58">
        <f ca="1">OFFSET('WEO18'!$I$1,MATCH($B93,'WEO18'!$D:$D,0)-1+Growth!$V$10-1,COLUMN(T:T)-COLUMN($R:$R))</f>
        <v>484.92200000000003</v>
      </c>
      <c r="U93" s="58">
        <f ca="1">OFFSET('WEO18'!$I$1,MATCH($B93,'WEO18'!$D:$D,0)-1+Growth!$V$10-1,COLUMN(U:U)-COLUMN($R:$R))</f>
        <v>493.16500000000002</v>
      </c>
      <c r="V93" s="58">
        <f ca="1">OFFSET('WEO18'!$I$1,MATCH($B93,'WEO18'!$D:$D,0)-1+Growth!$V$10-1,COLUMN(V:V)-COLUMN($R:$R))</f>
        <v>515.98800000000006</v>
      </c>
      <c r="W93" s="58">
        <f ca="1">OFFSET('WEO18'!$I$1,MATCH($B93,'WEO18'!$D:$D,0)-1+Growth!$V$10-1,COLUMN(W:W)-COLUMN($R:$R))</f>
        <v>522.45299999999997</v>
      </c>
      <c r="X93" s="58">
        <f ca="1">OFFSET('WEO18'!$I$1,MATCH($B93,'WEO18'!$D:$D,0)-1+Growth!$V$10-1,COLUMN(X:X)-COLUMN($R:$R))</f>
        <v>511.363</v>
      </c>
      <c r="Y93" s="58">
        <f ca="1">OFFSET('WEO18'!$I$1,MATCH($B93,'WEO18'!$D:$D,0)-1+Growth!$V$10-1,COLUMN(Y:Y)-COLUMN($R:$R))</f>
        <v>529.37400000000002</v>
      </c>
      <c r="Z93" s="58">
        <f ca="1">OFFSET('WEO18'!$I$1,MATCH($B93,'WEO18'!$D:$D,0)-1+Growth!$V$10-1,COLUMN(Z:Z)-COLUMN($R:$R))</f>
        <v>582.93200000000002</v>
      </c>
      <c r="AA93" s="58">
        <f ca="1">OFFSET('WEO18'!$I$1,MATCH($B93,'WEO18'!$D:$D,0)-1+Growth!$V$10-1,COLUMN(AA:AA)-COLUMN($R:$R))</f>
        <v>595.5</v>
      </c>
      <c r="AB93" s="58">
        <f ca="1">OFFSET('WEO18'!$I$1,MATCH($B93,'WEO18'!$D:$D,0)-1+Growth!$V$10-1,COLUMN(AB:AB)-COLUMN($R:$R))</f>
        <v>621.70500000000004</v>
      </c>
      <c r="AC93" s="58">
        <f ca="1">OFFSET('WEO18'!$I$1,MATCH($B93,'WEO18'!$D:$D,0)-1+Growth!$V$10-1,COLUMN(AC:AC)-COLUMN($R:$R))</f>
        <v>587.79600000000005</v>
      </c>
      <c r="AD93" s="58">
        <f ca="1">OFFSET('WEO18'!$I$1,MATCH($B93,'WEO18'!$D:$D,0)-1+Growth!$V$10-1,COLUMN(AD:AD)-COLUMN($R:$R))</f>
        <v>593.35</v>
      </c>
      <c r="AE93" s="58">
        <f ca="1">OFFSET('WEO18'!$I$1,MATCH($B93,'WEO18'!$D:$D,0)-1+Growth!$V$10-1,COLUMN(AE:AE)-COLUMN($R:$R))</f>
        <v>659.92899999999997</v>
      </c>
      <c r="AF93" s="58">
        <f ca="1">OFFSET('WEO18'!$I$1,MATCH($B93,'WEO18'!$D:$D,0)-1+Growth!$V$10-1,COLUMN(AF:AF)-COLUMN($R:$R))</f>
        <v>708.529</v>
      </c>
      <c r="AG93" s="58">
        <f ca="1">OFFSET('WEO18'!$I$1,MATCH($B93,'WEO18'!$D:$D,0)-1+Growth!$V$10-1,COLUMN(AG:AG)-COLUMN($R:$R))</f>
        <v>726.95399999999995</v>
      </c>
      <c r="AH93" s="58">
        <f ca="1">OFFSET('WEO18'!$I$1,MATCH($B93,'WEO18'!$D:$D,0)-1+Growth!$V$10-1,COLUMN(AH:AH)-COLUMN($R:$R))</f>
        <v>768.28399999999999</v>
      </c>
      <c r="AI93" s="58">
        <f ca="1">OFFSET('WEO18'!$I$1,MATCH($B93,'WEO18'!$D:$D,0)-1+Growth!$V$10-1,COLUMN(AI:AI)-COLUMN($R:$R))</f>
        <v>814.21100000000001</v>
      </c>
      <c r="AJ93" s="58">
        <f ca="1">OFFSET('WEO18'!$I$1,MATCH($B93,'WEO18'!$D:$D,0)-1+Growth!$V$10-1,COLUMN(AJ:AJ)-COLUMN($R:$R))</f>
        <v>886.55600000000004</v>
      </c>
      <c r="AK93" s="58">
        <f ca="1">OFFSET('WEO18'!$I$1,MATCH($B93,'WEO18'!$D:$D,0)-1+Growth!$V$10-1,COLUMN(AK:AK)-COLUMN($R:$R))</f>
        <v>946.08299999999997</v>
      </c>
      <c r="AL93" s="58">
        <f ca="1">OFFSET('WEO18'!$I$1,MATCH($B93,'WEO18'!$D:$D,0)-1+Growth!$V$10-1,COLUMN(AL:AL)-COLUMN($R:$R))</f>
        <v>1002.2809999999999</v>
      </c>
      <c r="AM93" s="58">
        <f ca="1">OFFSET('WEO18'!$I$1,MATCH($B93,'WEO18'!$D:$D,0)-1+Growth!$V$10-1,COLUMN(AM:AM)-COLUMN($R:$R))</f>
        <v>1049.0050000000001</v>
      </c>
      <c r="AN93" s="58">
        <f ca="1">OFFSET('WEO18'!$I$1,MATCH($B93,'WEO18'!$D:$D,0)-1+Growth!$V$10-1,COLUMN(AN:AN)-COLUMN($R:$R))</f>
        <v>1074.806</v>
      </c>
      <c r="AO93" s="58">
        <f ca="1">OFFSET('WEO18'!$I$1,MATCH($B93,'WEO18'!$D:$D,0)-1+Growth!$V$10-1,COLUMN(AO:AO)-COLUMN($R:$R))</f>
        <v>1123.1189999999999</v>
      </c>
      <c r="AP93" s="58">
        <f ca="1">OFFSET('WEO18'!$I$1,MATCH($B93,'WEO18'!$D:$D,0)-1+Growth!$V$10-1,COLUMN(AP:AP)-COLUMN($R:$R))</f>
        <v>1108.0050000000001</v>
      </c>
      <c r="AQ93" s="58">
        <f ca="1">OFFSET('WEO18'!$I$1,MATCH($B93,'WEO18'!$D:$D,0)-1+Growth!$V$10-1,COLUMN(AQ:AQ)-COLUMN($R:$R))</f>
        <v>1136.4829999999999</v>
      </c>
      <c r="AR93" s="58">
        <f ca="1">OFFSET('WEO18'!$I$1,MATCH($B93,'WEO18'!$D:$D,0)-1+Growth!$V$10-1,COLUMN(AR:AR)-COLUMN($R:$R))</f>
        <v>1243.633</v>
      </c>
      <c r="AS93" s="58">
        <f ca="1">OFFSET('WEO18'!$I$1,MATCH($B93,'WEO18'!$D:$D,0)-1+Growth!$V$10-1,COLUMN(AS:AS)-COLUMN($R:$R))</f>
        <v>1357.7280000000001</v>
      </c>
      <c r="AT93" s="58">
        <f ca="1">OFFSET('WEO18'!$I$1,MATCH($B93,'WEO18'!$D:$D,0)-1+Growth!$V$10-1,COLUMN(AT:AT)-COLUMN($R:$R))</f>
        <v>1458.4169999999999</v>
      </c>
      <c r="AU93" s="58">
        <f ca="1">OFFSET('WEO18'!$I$1,MATCH($B93,'WEO18'!$D:$D,0)-1+Growth!$V$10-1,COLUMN(AU:AU)-COLUMN($R:$R))</f>
        <v>1505.2239999999999</v>
      </c>
      <c r="AV93" s="58">
        <f ca="1">OFFSET('WEO18'!$I$1,MATCH($B93,'WEO18'!$D:$D,0)-1+Growth!$V$10-1,COLUMN(AV:AV)-COLUMN($R:$R))</f>
        <v>1519.4659999999999</v>
      </c>
      <c r="AW93" s="58">
        <f ca="1">OFFSET('WEO18'!$I$1,MATCH($B93,'WEO18'!$D:$D,0)-1+Growth!$V$10-1,COLUMN(AW:AW)-COLUMN($R:$R))</f>
        <v>1645.8409999999999</v>
      </c>
      <c r="AX93" s="58">
        <f ca="1">OFFSET('WEO18'!$I$1,MATCH($B93,'WEO18'!$D:$D,0)-1+Growth!$V$10-1,COLUMN(AX:AX)-COLUMN($R:$R))</f>
        <v>1696.894</v>
      </c>
      <c r="AY93" s="58">
        <f ca="1">OFFSET('WEO18'!$I$1,MATCH($B93,'WEO18'!$D:$D,0)-1+Growth!$V$10-1,COLUMN(AY:AY)-COLUMN($R:$R))</f>
        <v>1744.3040000000001</v>
      </c>
      <c r="AZ93" s="58">
        <f ca="1">OFFSET('WEO18'!$I$1,MATCH($B93,'WEO18'!$D:$D,0)-1+Growth!$V$10-1,COLUMN(AZ:AZ)-COLUMN($R:$R))</f>
        <v>1827.02</v>
      </c>
      <c r="BA93" s="58">
        <f ca="1">OFFSET('WEO18'!$I$1,MATCH($B93,'WEO18'!$D:$D,0)-1+Growth!$V$10-1,COLUMN(BA:BA)-COLUMN($R:$R))</f>
        <v>1966.037</v>
      </c>
      <c r="BB93" s="58">
        <f ca="1">OFFSET('WEO18'!$I$1,MATCH($B93,'WEO18'!$D:$D,0)-1+Growth!$V$10-1,COLUMN(BB:BB)-COLUMN($R:$R))</f>
        <v>2104.4639999999999</v>
      </c>
      <c r="BC93" s="58">
        <f ca="1">OFFSET('WEO18'!$I$1,MATCH($B93,'WEO18'!$D:$D,0)-1+Growth!$V$10-1,COLUMN(BC:BC)-COLUMN($R:$R))</f>
        <v>2244.3119999999999</v>
      </c>
      <c r="BD93" s="58">
        <f ca="1">OFFSET('WEO18'!$I$1,MATCH($B93,'WEO18'!$D:$D,0)-1+Growth!$V$10-1,COLUMN(BD:BD)-COLUMN($R:$R))</f>
        <v>2346.8670000000002</v>
      </c>
    </row>
    <row r="94" spans="1:56" x14ac:dyDescent="0.2">
      <c r="B94" s="1" t="s">
        <v>196</v>
      </c>
      <c r="C94" s="72">
        <f t="shared" ca="1" si="3"/>
        <v>7.9747638857269015E-2</v>
      </c>
      <c r="D94" s="63">
        <f ca="1">OFFSET(Rating!$K$1,MATCH($B94,Rating!J:J,0)-1,0)</f>
        <v>10.561999999999999</v>
      </c>
      <c r="E94" s="63">
        <f ca="1">OFFSET(Rating!$O$1,MATCH($B94,Rating!N:N,0)-1,0)</f>
        <v>70.370999999999995</v>
      </c>
      <c r="F94" s="64">
        <f ca="1">OFFSET(Rating!$S$1,MATCH($B94,Rating!R:R,0)-1,0)</f>
        <v>6662.7240000000002</v>
      </c>
      <c r="H94" s="2">
        <v>0.25</v>
      </c>
      <c r="I94" s="1">
        <v>0.03</v>
      </c>
      <c r="J94" s="1">
        <v>2.4834241637776477E-2</v>
      </c>
      <c r="K94" s="1">
        <v>1.7931941099812887E-2</v>
      </c>
      <c r="L94" s="1">
        <v>1.5892353831405748E-2</v>
      </c>
      <c r="M94" s="1">
        <v>0.15924666666666668</v>
      </c>
      <c r="N94" s="1">
        <v>0.15414727272727274</v>
      </c>
      <c r="O94" s="1">
        <v>0.19475375000000003</v>
      </c>
      <c r="P94" s="26">
        <v>-2.2888538890780862E-2</v>
      </c>
      <c r="Q94" s="26">
        <v>1.8036366615274524E-2</v>
      </c>
      <c r="R94" s="26">
        <v>3.465000475888444E-2</v>
      </c>
      <c r="S94" s="58">
        <f ca="1">OFFSET('WEO18'!$I$1,MATCH($B94,'WEO18'!$D:$D,0)-1+Growth!$V$10-1,COLUMN(S:S)-COLUMN($R:$R))</f>
        <v>15.257999999999999</v>
      </c>
      <c r="T94" s="58">
        <f ca="1">OFFSET('WEO18'!$I$1,MATCH($B94,'WEO18'!$D:$D,0)-1+Growth!$V$10-1,COLUMN(T:T)-COLUMN($R:$R))</f>
        <v>15.303000000000001</v>
      </c>
      <c r="U94" s="58">
        <f ca="1">OFFSET('WEO18'!$I$1,MATCH($B94,'WEO18'!$D:$D,0)-1+Growth!$V$10-1,COLUMN(U:U)-COLUMN($R:$R))</f>
        <v>14.701000000000001</v>
      </c>
      <c r="V94" s="58">
        <f ca="1">OFFSET('WEO18'!$I$1,MATCH($B94,'WEO18'!$D:$D,0)-1+Growth!$V$10-1,COLUMN(V:V)-COLUMN($R:$R))</f>
        <v>14.106</v>
      </c>
      <c r="W94" s="58">
        <f ca="1">OFFSET('WEO18'!$I$1,MATCH($B94,'WEO18'!$D:$D,0)-1+Growth!$V$10-1,COLUMN(W:W)-COLUMN($R:$R))</f>
        <v>14.077999999999999</v>
      </c>
      <c r="X94" s="58">
        <f ca="1">OFFSET('WEO18'!$I$1,MATCH($B94,'WEO18'!$D:$D,0)-1+Growth!$V$10-1,COLUMN(X:X)-COLUMN($R:$R))</f>
        <v>13.842000000000001</v>
      </c>
      <c r="Y94" s="58">
        <f ca="1">OFFSET('WEO18'!$I$1,MATCH($B94,'WEO18'!$D:$D,0)-1+Growth!$V$10-1,COLUMN(Y:Y)-COLUMN($R:$R))</f>
        <v>13.486000000000001</v>
      </c>
      <c r="Z94" s="58">
        <f ca="1">OFFSET('WEO18'!$I$1,MATCH($B94,'WEO18'!$D:$D,0)-1+Growth!$V$10-1,COLUMN(Z:Z)-COLUMN($R:$R))</f>
        <v>13.818</v>
      </c>
      <c r="AA94" s="58">
        <f ca="1">OFFSET('WEO18'!$I$1,MATCH($B94,'WEO18'!$D:$D,0)-1+Growth!$V$10-1,COLUMN(AA:AA)-COLUMN($R:$R))</f>
        <v>14.22</v>
      </c>
      <c r="AB94" s="58">
        <f ca="1">OFFSET('WEO18'!$I$1,MATCH($B94,'WEO18'!$D:$D,0)-1+Growth!$V$10-1,COLUMN(AB:AB)-COLUMN($R:$R))</f>
        <v>14.759</v>
      </c>
      <c r="AC94" s="58">
        <f ca="1">OFFSET('WEO18'!$I$1,MATCH($B94,'WEO18'!$D:$D,0)-1+Growth!$V$10-1,COLUMN(AC:AC)-COLUMN($R:$R))</f>
        <v>15.443</v>
      </c>
      <c r="AD94" s="58">
        <f ca="1">OFFSET('WEO18'!$I$1,MATCH($B94,'WEO18'!$D:$D,0)-1+Growth!$V$10-1,COLUMN(AD:AD)-COLUMN($R:$R))</f>
        <v>16.256</v>
      </c>
      <c r="AE94" s="58">
        <f ca="1">OFFSET('WEO18'!$I$1,MATCH($B94,'WEO18'!$D:$D,0)-1+Growth!$V$10-1,COLUMN(AE:AE)-COLUMN($R:$R))</f>
        <v>16.524000000000001</v>
      </c>
      <c r="AF94" s="58">
        <f ca="1">OFFSET('WEO18'!$I$1,MATCH($B94,'WEO18'!$D:$D,0)-1+Growth!$V$10-1,COLUMN(AF:AF)-COLUMN($R:$R))</f>
        <v>17.23</v>
      </c>
      <c r="AG94" s="58">
        <f ca="1">OFFSET('WEO18'!$I$1,MATCH($B94,'WEO18'!$D:$D,0)-1+Growth!$V$10-1,COLUMN(AG:AG)-COLUMN($R:$R))</f>
        <v>18.033999999999999</v>
      </c>
      <c r="AH94" s="58">
        <f ca="1">OFFSET('WEO18'!$I$1,MATCH($B94,'WEO18'!$D:$D,0)-1+Growth!$V$10-1,COLUMN(AH:AH)-COLUMN($R:$R))</f>
        <v>18.876999999999999</v>
      </c>
      <c r="AI94" s="58">
        <f ca="1">OFFSET('WEO18'!$I$1,MATCH($B94,'WEO18'!$D:$D,0)-1+Growth!$V$10-1,COLUMN(AI:AI)-COLUMN($R:$R))</f>
        <v>19.701000000000001</v>
      </c>
      <c r="AJ94" s="58">
        <f ca="1">OFFSET('WEO18'!$I$1,MATCH($B94,'WEO18'!$D:$D,0)-1+Growth!$V$10-1,COLUMN(AJ:AJ)-COLUMN($R:$R))</f>
        <v>20.677</v>
      </c>
      <c r="AK94" s="58">
        <f ca="1">OFFSET('WEO18'!$I$1,MATCH($B94,'WEO18'!$D:$D,0)-1+Growth!$V$10-1,COLUMN(AK:AK)-COLUMN($R:$R))</f>
        <v>21.716999999999999</v>
      </c>
      <c r="AL94" s="58">
        <f ca="1">OFFSET('WEO18'!$I$1,MATCH($B94,'WEO18'!$D:$D,0)-1+Growth!$V$10-1,COLUMN(AL:AL)-COLUMN($R:$R))</f>
        <v>21.809000000000001</v>
      </c>
      <c r="AM94" s="58">
        <f ca="1">OFFSET('WEO18'!$I$1,MATCH($B94,'WEO18'!$D:$D,0)-1+Growth!$V$10-1,COLUMN(AM:AM)-COLUMN($R:$R))</f>
        <v>22.356000000000002</v>
      </c>
      <c r="AN94" s="58">
        <f ca="1">OFFSET('WEO18'!$I$1,MATCH($B94,'WEO18'!$D:$D,0)-1+Growth!$V$10-1,COLUMN(AN:AN)-COLUMN($R:$R))</f>
        <v>22.733000000000001</v>
      </c>
      <c r="AO94" s="58">
        <f ca="1">OFFSET('WEO18'!$I$1,MATCH($B94,'WEO18'!$D:$D,0)-1+Growth!$V$10-1,COLUMN(AO:AO)-COLUMN($R:$R))</f>
        <v>23.297999999999998</v>
      </c>
      <c r="AP94" s="58">
        <f ca="1">OFFSET('WEO18'!$I$1,MATCH($B94,'WEO18'!$D:$D,0)-1+Growth!$V$10-1,COLUMN(AP:AP)-COLUMN($R:$R))</f>
        <v>23.928999999999998</v>
      </c>
      <c r="AQ94" s="58">
        <f ca="1">OFFSET('WEO18'!$I$1,MATCH($B94,'WEO18'!$D:$D,0)-1+Growth!$V$10-1,COLUMN(AQ:AQ)-COLUMN($R:$R))</f>
        <v>24.928000000000001</v>
      </c>
      <c r="AR94" s="58">
        <f ca="1">OFFSET('WEO18'!$I$1,MATCH($B94,'WEO18'!$D:$D,0)-1+Growth!$V$10-1,COLUMN(AR:AR)-COLUMN($R:$R))</f>
        <v>26.03</v>
      </c>
      <c r="AS94" s="58">
        <f ca="1">OFFSET('WEO18'!$I$1,MATCH($B94,'WEO18'!$D:$D,0)-1+Growth!$V$10-1,COLUMN(AS:AS)-COLUMN($R:$R))</f>
        <v>27.279</v>
      </c>
      <c r="AT94" s="58">
        <f ca="1">OFFSET('WEO18'!$I$1,MATCH($B94,'WEO18'!$D:$D,0)-1+Growth!$V$10-1,COLUMN(AT:AT)-COLUMN($R:$R))</f>
        <v>28.524000000000001</v>
      </c>
      <c r="AU94" s="58">
        <f ca="1">OFFSET('WEO18'!$I$1,MATCH($B94,'WEO18'!$D:$D,0)-1+Growth!$V$10-1,COLUMN(AU:AU)-COLUMN($R:$R))</f>
        <v>30.277999999999999</v>
      </c>
      <c r="AV94" s="58">
        <f ca="1">OFFSET('WEO18'!$I$1,MATCH($B94,'WEO18'!$D:$D,0)-1+Growth!$V$10-1,COLUMN(AV:AV)-COLUMN($R:$R))</f>
        <v>31.294</v>
      </c>
      <c r="AW94" s="58">
        <f ca="1">OFFSET('WEO18'!$I$1,MATCH($B94,'WEO18'!$D:$D,0)-1+Growth!$V$10-1,COLUMN(AW:AW)-COLUMN($R:$R))</f>
        <v>32.585999999999999</v>
      </c>
      <c r="AX94" s="58">
        <f ca="1">OFFSET('WEO18'!$I$1,MATCH($B94,'WEO18'!$D:$D,0)-1+Growth!$V$10-1,COLUMN(AX:AX)-COLUMN($R:$R))</f>
        <v>34.280999999999999</v>
      </c>
      <c r="AY94" s="58">
        <f ca="1">OFFSET('WEO18'!$I$1,MATCH($B94,'WEO18'!$D:$D,0)-1+Growth!$V$10-1,COLUMN(AY:AY)-COLUMN($R:$R))</f>
        <v>36.036999999999999</v>
      </c>
      <c r="AZ94" s="58">
        <f ca="1">OFFSET('WEO18'!$I$1,MATCH($B94,'WEO18'!$D:$D,0)-1+Growth!$V$10-1,COLUMN(AZ:AZ)-COLUMN($R:$R))</f>
        <v>38.487000000000002</v>
      </c>
      <c r="BA94" s="58">
        <f ca="1">OFFSET('WEO18'!$I$1,MATCH($B94,'WEO18'!$D:$D,0)-1+Growth!$V$10-1,COLUMN(BA:BA)-COLUMN($R:$R))</f>
        <v>40.588000000000001</v>
      </c>
      <c r="BB94" s="58">
        <f ca="1">OFFSET('WEO18'!$I$1,MATCH($B94,'WEO18'!$D:$D,0)-1+Growth!$V$10-1,COLUMN(BB:BB)-COLUMN($R:$R))</f>
        <v>42.56</v>
      </c>
      <c r="BC94" s="58">
        <f ca="1">OFFSET('WEO18'!$I$1,MATCH($B94,'WEO18'!$D:$D,0)-1+Growth!$V$10-1,COLUMN(BC:BC)-COLUMN($R:$R))</f>
        <v>44.374000000000002</v>
      </c>
      <c r="BD94" s="58">
        <f ca="1">OFFSET('WEO18'!$I$1,MATCH($B94,'WEO18'!$D:$D,0)-1+Growth!$V$10-1,COLUMN(BD:BD)-COLUMN($R:$R))</f>
        <v>46.238</v>
      </c>
    </row>
    <row r="95" spans="1:56" x14ac:dyDescent="0.2">
      <c r="A95" s="1" t="s">
        <v>2004</v>
      </c>
      <c r="B95" s="1" t="s">
        <v>4</v>
      </c>
      <c r="C95" s="72">
        <f t="shared" ca="1" si="3"/>
        <v>5.8533609809276556E-2</v>
      </c>
      <c r="D95" s="63">
        <f ca="1">OFFSET(Rating!$K$1,MATCH($B95,Rating!J:J,0)-1,0)</f>
        <v>54.058999999999997</v>
      </c>
      <c r="E95" s="63">
        <f ca="1">OFFSET(Rating!$O$1,MATCH($B95,Rating!N:N,0)-1,0)</f>
        <v>709.21299999999997</v>
      </c>
      <c r="F95" s="64">
        <f ca="1">OFFSET(Rating!$S$1,MATCH($B95,Rating!R:R,0)-1,0)</f>
        <v>13119.242</v>
      </c>
      <c r="H95" s="2">
        <v>0.25</v>
      </c>
      <c r="I95" s="1">
        <v>0.03</v>
      </c>
      <c r="J95" s="1">
        <v>2.272933361083207E-2</v>
      </c>
      <c r="K95" s="1">
        <v>1.2850969795199063E-2</v>
      </c>
      <c r="L95" s="1">
        <v>1.5058700285755622E-2</v>
      </c>
      <c r="M95" s="1">
        <v>0.21607789473684214</v>
      </c>
      <c r="N95" s="1">
        <v>0.1857590909090909</v>
      </c>
      <c r="O95" s="1">
        <v>0.19974749999999999</v>
      </c>
      <c r="P95" s="26">
        <v>-3.1769493624275308E-2</v>
      </c>
      <c r="Q95" s="26">
        <v>3.2381876263124068E-2</v>
      </c>
      <c r="R95" s="26">
        <v>-3.3230025453403816E-3</v>
      </c>
      <c r="S95" s="58">
        <f ca="1">OFFSET('WEO18'!$I$1,MATCH($B95,'WEO18'!$D:$D,0)-1+Growth!$V$10-1,COLUMN(S:S)-COLUMN($R:$R))</f>
        <v>1404.9</v>
      </c>
      <c r="T95" s="58">
        <f ca="1">OFFSET('WEO18'!$I$1,MATCH($B95,'WEO18'!$D:$D,0)-1+Growth!$V$10-1,COLUMN(T:T)-COLUMN($R:$R))</f>
        <v>1480.213</v>
      </c>
      <c r="U95" s="58">
        <f ca="1">OFFSET('WEO18'!$I$1,MATCH($B95,'WEO18'!$D:$D,0)-1+Growth!$V$10-1,COLUMN(U:U)-COLUMN($R:$R))</f>
        <v>1474.538</v>
      </c>
      <c r="V95" s="58">
        <f ca="1">OFFSET('WEO18'!$I$1,MATCH($B95,'WEO18'!$D:$D,0)-1+Growth!$V$10-1,COLUMN(V:V)-COLUMN($R:$R))</f>
        <v>1447.31</v>
      </c>
      <c r="W95" s="58">
        <f ca="1">OFFSET('WEO18'!$I$1,MATCH($B95,'WEO18'!$D:$D,0)-1+Growth!$V$10-1,COLUMN(W:W)-COLUMN($R:$R))</f>
        <v>1521.11</v>
      </c>
      <c r="X95" s="58">
        <f ca="1">OFFSET('WEO18'!$I$1,MATCH($B95,'WEO18'!$D:$D,0)-1+Growth!$V$10-1,COLUMN(X:X)-COLUMN($R:$R))</f>
        <v>1502.682</v>
      </c>
      <c r="Y95" s="58">
        <f ca="1">OFFSET('WEO18'!$I$1,MATCH($B95,'WEO18'!$D:$D,0)-1+Growth!$V$10-1,COLUMN(Y:Y)-COLUMN($R:$R))</f>
        <v>1502.95</v>
      </c>
      <c r="Z95" s="58">
        <f ca="1">OFFSET('WEO18'!$I$1,MATCH($B95,'WEO18'!$D:$D,0)-1+Growth!$V$10-1,COLUMN(Z:Z)-COLUMN($R:$R))</f>
        <v>1534.5229999999999</v>
      </c>
      <c r="AA95" s="58">
        <f ca="1">OFFSET('WEO18'!$I$1,MATCH($B95,'WEO18'!$D:$D,0)-1+Growth!$V$10-1,COLUMN(AA:AA)-COLUMN($R:$R))</f>
        <v>1598.9749999999999</v>
      </c>
      <c r="AB95" s="58">
        <f ca="1">OFFSET('WEO18'!$I$1,MATCH($B95,'WEO18'!$D:$D,0)-1+Growth!$V$10-1,COLUMN(AB:AB)-COLUMN($R:$R))</f>
        <v>1637.2670000000001</v>
      </c>
      <c r="AC95" s="58">
        <f ca="1">OFFSET('WEO18'!$I$1,MATCH($B95,'WEO18'!$D:$D,0)-1+Growth!$V$10-1,COLUMN(AC:AC)-COLUMN($R:$R))</f>
        <v>1632.0640000000001</v>
      </c>
      <c r="AD95" s="58">
        <f ca="1">OFFSET('WEO18'!$I$1,MATCH($B95,'WEO18'!$D:$D,0)-1+Growth!$V$10-1,COLUMN(AD:AD)-COLUMN($R:$R))</f>
        <v>1615.4449999999999</v>
      </c>
      <c r="AE95" s="58">
        <f ca="1">OFFSET('WEO18'!$I$1,MATCH($B95,'WEO18'!$D:$D,0)-1+Growth!$V$10-1,COLUMN(AE:AE)-COLUMN($R:$R))</f>
        <v>1580.923</v>
      </c>
      <c r="AF95" s="58">
        <f ca="1">OFFSET('WEO18'!$I$1,MATCH($B95,'WEO18'!$D:$D,0)-1+Growth!$V$10-1,COLUMN(AF:AF)-COLUMN($R:$R))</f>
        <v>1601.0029999999999</v>
      </c>
      <c r="AG95" s="58">
        <f ca="1">OFFSET('WEO18'!$I$1,MATCH($B95,'WEO18'!$D:$D,0)-1+Growth!$V$10-1,COLUMN(AG:AG)-COLUMN($R:$R))</f>
        <v>1652.2349999999999</v>
      </c>
      <c r="AH95" s="58">
        <f ca="1">OFFSET('WEO18'!$I$1,MATCH($B95,'WEO18'!$D:$D,0)-1+Growth!$V$10-1,COLUMN(AH:AH)-COLUMN($R:$R))</f>
        <v>1703.454</v>
      </c>
      <c r="AI95" s="58">
        <f ca="1">OFFSET('WEO18'!$I$1,MATCH($B95,'WEO18'!$D:$D,0)-1+Growth!$V$10-1,COLUMN(AI:AI)-COLUMN($R:$R))</f>
        <v>1776.702</v>
      </c>
      <c r="AJ95" s="58">
        <f ca="1">OFFSET('WEO18'!$I$1,MATCH($B95,'WEO18'!$D:$D,0)-1+Growth!$V$10-1,COLUMN(AJ:AJ)-COLUMN($R:$R))</f>
        <v>1822.8969999999999</v>
      </c>
      <c r="AK95" s="58">
        <f ca="1">OFFSET('WEO18'!$I$1,MATCH($B95,'WEO18'!$D:$D,0)-1+Growth!$V$10-1,COLUMN(AK:AK)-COLUMN($R:$R))</f>
        <v>1832.011</v>
      </c>
      <c r="AL95" s="58">
        <f ca="1">OFFSET('WEO18'!$I$1,MATCH($B95,'WEO18'!$D:$D,0)-1+Growth!$V$10-1,COLUMN(AL:AL)-COLUMN($R:$R))</f>
        <v>1875.979</v>
      </c>
      <c r="AM95" s="58">
        <f ca="1">OFFSET('WEO18'!$I$1,MATCH($B95,'WEO18'!$D:$D,0)-1+Growth!$V$10-1,COLUMN(AM:AM)-COLUMN($R:$R))</f>
        <v>1954.771</v>
      </c>
      <c r="AN95" s="58">
        <f ca="1">OFFSET('WEO18'!$I$1,MATCH($B95,'WEO18'!$D:$D,0)-1+Growth!$V$10-1,COLUMN(AN:AN)-COLUMN($R:$R))</f>
        <v>2007.549</v>
      </c>
      <c r="AO95" s="58">
        <f ca="1">OFFSET('WEO18'!$I$1,MATCH($B95,'WEO18'!$D:$D,0)-1+Growth!$V$10-1,COLUMN(AO:AO)-COLUMN($R:$R))</f>
        <v>2081.8359999999998</v>
      </c>
      <c r="AP95" s="58">
        <f ca="1">OFFSET('WEO18'!$I$1,MATCH($B95,'WEO18'!$D:$D,0)-1+Growth!$V$10-1,COLUMN(AP:AP)-COLUMN($R:$R))</f>
        <v>2143.2310000000002</v>
      </c>
      <c r="AQ95" s="58">
        <f ca="1">OFFSET('WEO18'!$I$1,MATCH($B95,'WEO18'!$D:$D,0)-1+Growth!$V$10-1,COLUMN(AQ:AQ)-COLUMN($R:$R))</f>
        <v>2240.846</v>
      </c>
      <c r="AR95" s="58">
        <f ca="1">OFFSET('WEO18'!$I$1,MATCH($B95,'WEO18'!$D:$D,0)-1+Growth!$V$10-1,COLUMN(AR:AR)-COLUMN($R:$R))</f>
        <v>2359.0970000000002</v>
      </c>
      <c r="AS95" s="58">
        <f ca="1">OFFSET('WEO18'!$I$1,MATCH($B95,'WEO18'!$D:$D,0)-1+Growth!$V$10-1,COLUMN(AS:AS)-COLUMN($R:$R))</f>
        <v>2491.2959999999998</v>
      </c>
      <c r="AT95" s="58">
        <f ca="1">OFFSET('WEO18'!$I$1,MATCH($B95,'WEO18'!$D:$D,0)-1+Growth!$V$10-1,COLUMN(AT:AT)-COLUMN($R:$R))</f>
        <v>2624.8409999999999</v>
      </c>
      <c r="AU95" s="58">
        <f ca="1">OFFSET('WEO18'!$I$1,MATCH($B95,'WEO18'!$D:$D,0)-1+Growth!$V$10-1,COLUMN(AU:AU)-COLUMN($R:$R))</f>
        <v>2708.6010000000001</v>
      </c>
      <c r="AV95" s="58">
        <f ca="1">OFFSET('WEO18'!$I$1,MATCH($B95,'WEO18'!$D:$D,0)-1+Growth!$V$10-1,COLUMN(AV:AV)-COLUMN($R:$R))</f>
        <v>2666.94</v>
      </c>
      <c r="AW95" s="58">
        <f ca="1">OFFSET('WEO18'!$I$1,MATCH($B95,'WEO18'!$D:$D,0)-1+Growth!$V$10-1,COLUMN(AW:AW)-COLUMN($R:$R))</f>
        <v>2748.0079999999998</v>
      </c>
      <c r="AX95" s="58">
        <f ca="1">OFFSET('WEO18'!$I$1,MATCH($B95,'WEO18'!$D:$D,0)-1+Growth!$V$10-1,COLUMN(AX:AX)-COLUMN($R:$R))</f>
        <v>2838.2570000000001</v>
      </c>
      <c r="AY95" s="58">
        <f ca="1">OFFSET('WEO18'!$I$1,MATCH($B95,'WEO18'!$D:$D,0)-1+Growth!$V$10-1,COLUMN(AY:AY)-COLUMN($R:$R))</f>
        <v>2901.078</v>
      </c>
      <c r="AZ95" s="58">
        <f ca="1">OFFSET('WEO18'!$I$1,MATCH($B95,'WEO18'!$D:$D,0)-1+Growth!$V$10-1,COLUMN(AZ:AZ)-COLUMN($R:$R))</f>
        <v>2973.1750000000002</v>
      </c>
      <c r="BA95" s="58">
        <f ca="1">OFFSET('WEO18'!$I$1,MATCH($B95,'WEO18'!$D:$D,0)-1+Growth!$V$10-1,COLUMN(BA:BA)-COLUMN($R:$R))</f>
        <v>3028.09</v>
      </c>
      <c r="BB95" s="58">
        <f ca="1">OFFSET('WEO18'!$I$1,MATCH($B95,'WEO18'!$D:$D,0)-1+Growth!$V$10-1,COLUMN(BB:BB)-COLUMN($R:$R))</f>
        <v>3066.835</v>
      </c>
      <c r="BC95" s="58">
        <f ca="1">OFFSET('WEO18'!$I$1,MATCH($B95,'WEO18'!$D:$D,0)-1+Growth!$V$10-1,COLUMN(BC:BC)-COLUMN($R:$R))</f>
        <v>3084.174</v>
      </c>
      <c r="BD95" s="58">
        <f ca="1">OFFSET('WEO18'!$I$1,MATCH($B95,'WEO18'!$D:$D,0)-1+Growth!$V$10-1,COLUMN(BD:BD)-COLUMN($R:$R))</f>
        <v>3124.8870000000002</v>
      </c>
    </row>
    <row r="96" spans="1:56" x14ac:dyDescent="0.2">
      <c r="B96" s="1" t="s">
        <v>3</v>
      </c>
      <c r="C96" s="72">
        <f t="shared" ca="1" si="3"/>
        <v>0.10476798305914253</v>
      </c>
      <c r="D96" s="63">
        <f ca="1">OFFSET(Rating!$K$1,MATCH($B96,Rating!J:J,0)-1,0)</f>
        <v>43</v>
      </c>
      <c r="E96" s="63">
        <f ca="1">OFFSET(Rating!$O$1,MATCH($B96,Rating!N:N,0)-1,0)</f>
        <v>133.20099999999999</v>
      </c>
      <c r="F96" s="64">
        <f ca="1">OFFSET(Rating!$S$1,MATCH($B96,Rating!R:R,0)-1,0)</f>
        <v>3097.701</v>
      </c>
      <c r="H96" s="2">
        <v>0.25</v>
      </c>
      <c r="I96" s="1">
        <v>0.03</v>
      </c>
      <c r="J96" s="1">
        <v>3.2250553652681813E-2</v>
      </c>
      <c r="K96" s="1">
        <v>2.7845102874080263E-2</v>
      </c>
      <c r="L96" s="1">
        <v>2.72014934050131E-2</v>
      </c>
      <c r="M96" s="1">
        <v>0.21854578947368425</v>
      </c>
      <c r="N96" s="1">
        <v>0.1825981818181818</v>
      </c>
      <c r="O96" s="1">
        <v>0.19503250000000003</v>
      </c>
      <c r="P96" s="26">
        <v>-2.2386356906427152E-2</v>
      </c>
      <c r="Q96" s="26">
        <v>1.1722096852976913E-2</v>
      </c>
      <c r="R96" s="26">
        <v>3.4350807184560538E-2</v>
      </c>
      <c r="S96" s="58">
        <f ca="1">OFFSET('WEO18'!$I$1,MATCH($B96,'WEO18'!$D:$D,0)-1+Growth!$V$10-1,COLUMN(S:S)-COLUMN($R:$R))</f>
        <v>1131.7639999999999</v>
      </c>
      <c r="T96" s="58">
        <f ca="1">OFFSET('WEO18'!$I$1,MATCH($B96,'WEO18'!$D:$D,0)-1+Growth!$V$10-1,COLUMN(T:T)-COLUMN($R:$R))</f>
        <v>1178.1659999999999</v>
      </c>
      <c r="U96" s="58">
        <f ca="1">OFFSET('WEO18'!$I$1,MATCH($B96,'WEO18'!$D:$D,0)-1+Growth!$V$10-1,COLUMN(U:U)-COLUMN($R:$R))</f>
        <v>1237.691</v>
      </c>
      <c r="V96" s="58">
        <f ca="1">OFFSET('WEO18'!$I$1,MATCH($B96,'WEO18'!$D:$D,0)-1+Growth!$V$10-1,COLUMN(V:V)-COLUMN($R:$R))</f>
        <v>1257.4079999999999</v>
      </c>
      <c r="W96" s="58">
        <f ca="1">OFFSET('WEO18'!$I$1,MATCH($B96,'WEO18'!$D:$D,0)-1+Growth!$V$10-1,COLUMN(W:W)-COLUMN($R:$R))</f>
        <v>1277.528</v>
      </c>
      <c r="X96" s="58">
        <f ca="1">OFFSET('WEO18'!$I$1,MATCH($B96,'WEO18'!$D:$D,0)-1+Growth!$V$10-1,COLUMN(X:X)-COLUMN($R:$R))</f>
        <v>1329.5609999999999</v>
      </c>
      <c r="Y96" s="58">
        <f ca="1">OFFSET('WEO18'!$I$1,MATCH($B96,'WEO18'!$D:$D,0)-1+Growth!$V$10-1,COLUMN(Y:Y)-COLUMN($R:$R))</f>
        <v>1422.3920000000001</v>
      </c>
      <c r="Z96" s="58">
        <f ca="1">OFFSET('WEO18'!$I$1,MATCH($B96,'WEO18'!$D:$D,0)-1+Growth!$V$10-1,COLUMN(Z:Z)-COLUMN($R:$R))</f>
        <v>1505.0429999999999</v>
      </c>
      <c r="AA96" s="58">
        <f ca="1">OFFSET('WEO18'!$I$1,MATCH($B96,'WEO18'!$D:$D,0)-1+Growth!$V$10-1,COLUMN(AA:AA)-COLUMN($R:$R))</f>
        <v>1596.713</v>
      </c>
      <c r="AB96" s="58">
        <f ca="1">OFFSET('WEO18'!$I$1,MATCH($B96,'WEO18'!$D:$D,0)-1+Growth!$V$10-1,COLUMN(AB:AB)-COLUMN($R:$R))</f>
        <v>1669.43</v>
      </c>
      <c r="AC96" s="58">
        <f ca="1">OFFSET('WEO18'!$I$1,MATCH($B96,'WEO18'!$D:$D,0)-1+Growth!$V$10-1,COLUMN(AC:AC)-COLUMN($R:$R))</f>
        <v>1738.4390000000001</v>
      </c>
      <c r="AD96" s="58">
        <f ca="1">OFFSET('WEO18'!$I$1,MATCH($B96,'WEO18'!$D:$D,0)-1+Growth!$V$10-1,COLUMN(AD:AD)-COLUMN($R:$R))</f>
        <v>1761.722</v>
      </c>
      <c r="AE96" s="58">
        <f ca="1">OFFSET('WEO18'!$I$1,MATCH($B96,'WEO18'!$D:$D,0)-1+Growth!$V$10-1,COLUMN(AE:AE)-COLUMN($R:$R))</f>
        <v>1742.692</v>
      </c>
      <c r="AF96" s="58">
        <f ca="1">OFFSET('WEO18'!$I$1,MATCH($B96,'WEO18'!$D:$D,0)-1+Growth!$V$10-1,COLUMN(AF:AF)-COLUMN($R:$R))</f>
        <v>1741.0409999999999</v>
      </c>
      <c r="AG96" s="58">
        <f ca="1">OFFSET('WEO18'!$I$1,MATCH($B96,'WEO18'!$D:$D,0)-1+Growth!$V$10-1,COLUMN(AG:AG)-COLUMN($R:$R))</f>
        <v>1785.11</v>
      </c>
      <c r="AH96" s="58">
        <f ca="1">OFFSET('WEO18'!$I$1,MATCH($B96,'WEO18'!$D:$D,0)-1+Growth!$V$10-1,COLUMN(AH:AH)-COLUMN($R:$R))</f>
        <v>1861.635</v>
      </c>
      <c r="AI96" s="58">
        <f ca="1">OFFSET('WEO18'!$I$1,MATCH($B96,'WEO18'!$D:$D,0)-1+Growth!$V$10-1,COLUMN(AI:AI)-COLUMN($R:$R))</f>
        <v>1938.855</v>
      </c>
      <c r="AJ96" s="58">
        <f ca="1">OFFSET('WEO18'!$I$1,MATCH($B96,'WEO18'!$D:$D,0)-1+Growth!$V$10-1,COLUMN(AJ:AJ)-COLUMN($R:$R))</f>
        <v>1946.825</v>
      </c>
      <c r="AK96" s="58">
        <f ca="1">OFFSET('WEO18'!$I$1,MATCH($B96,'WEO18'!$D:$D,0)-1+Growth!$V$10-1,COLUMN(AK:AK)-COLUMN($R:$R))</f>
        <v>2004.8910000000001</v>
      </c>
      <c r="AL96" s="58">
        <f ca="1">OFFSET('WEO18'!$I$1,MATCH($B96,'WEO18'!$D:$D,0)-1+Growth!$V$10-1,COLUMN(AL:AL)-COLUMN($R:$R))</f>
        <v>2048.9839999999999</v>
      </c>
      <c r="AM96" s="58">
        <f ca="1">OFFSET('WEO18'!$I$1,MATCH($B96,'WEO18'!$D:$D,0)-1+Growth!$V$10-1,COLUMN(AM:AM)-COLUMN($R:$R))</f>
        <v>2056.0929999999998</v>
      </c>
      <c r="AN96" s="58">
        <f ca="1">OFFSET('WEO18'!$I$1,MATCH($B96,'WEO18'!$D:$D,0)-1+Growth!$V$10-1,COLUMN(AN:AN)-COLUMN($R:$R))</f>
        <v>2137.902</v>
      </c>
      <c r="AO96" s="58">
        <f ca="1">OFFSET('WEO18'!$I$1,MATCH($B96,'WEO18'!$D:$D,0)-1+Growth!$V$10-1,COLUMN(AO:AO)-COLUMN($R:$R))</f>
        <v>2148.1950000000002</v>
      </c>
      <c r="AP96" s="58">
        <f ca="1">OFFSET('WEO18'!$I$1,MATCH($B96,'WEO18'!$D:$D,0)-1+Growth!$V$10-1,COLUMN(AP:AP)-COLUMN($R:$R))</f>
        <v>2211.5439999999999</v>
      </c>
      <c r="AQ96" s="58">
        <f ca="1">OFFSET('WEO18'!$I$1,MATCH($B96,'WEO18'!$D:$D,0)-1+Growth!$V$10-1,COLUMN(AQ:AQ)-COLUMN($R:$R))</f>
        <v>2314.0509999999999</v>
      </c>
      <c r="AR96" s="58">
        <f ca="1">OFFSET('WEO18'!$I$1,MATCH($B96,'WEO18'!$D:$D,0)-1+Growth!$V$10-1,COLUMN(AR:AR)-COLUMN($R:$R))</f>
        <v>2445.134</v>
      </c>
      <c r="AS96" s="58">
        <f ca="1">OFFSET('WEO18'!$I$1,MATCH($B96,'WEO18'!$D:$D,0)-1+Growth!$V$10-1,COLUMN(AS:AS)-COLUMN($R:$R))</f>
        <v>2588.279</v>
      </c>
      <c r="AT96" s="58">
        <f ca="1">OFFSET('WEO18'!$I$1,MATCH($B96,'WEO18'!$D:$D,0)-1+Growth!$V$10-1,COLUMN(AT:AT)-COLUMN($R:$R))</f>
        <v>2765.596</v>
      </c>
      <c r="AU96" s="58">
        <f ca="1">OFFSET('WEO18'!$I$1,MATCH($B96,'WEO18'!$D:$D,0)-1+Growth!$V$10-1,COLUMN(AU:AU)-COLUMN($R:$R))</f>
        <v>2772.0189999999998</v>
      </c>
      <c r="AV96" s="58">
        <f ca="1">OFFSET('WEO18'!$I$1,MATCH($B96,'WEO18'!$D:$D,0)-1+Growth!$V$10-1,COLUMN(AV:AV)-COLUMN($R:$R))</f>
        <v>2863.6880000000001</v>
      </c>
      <c r="AW96" s="58">
        <f ca="1">OFFSET('WEO18'!$I$1,MATCH($B96,'WEO18'!$D:$D,0)-1+Growth!$V$10-1,COLUMN(AW:AW)-COLUMN($R:$R))</f>
        <v>3104.3029999999999</v>
      </c>
      <c r="AX96" s="58">
        <f ca="1">OFFSET('WEO18'!$I$1,MATCH($B96,'WEO18'!$D:$D,0)-1+Growth!$V$10-1,COLUMN(AX:AX)-COLUMN($R:$R))</f>
        <v>3294.0259999999998</v>
      </c>
      <c r="AY96" s="58">
        <f ca="1">OFFSET('WEO18'!$I$1,MATCH($B96,'WEO18'!$D:$D,0)-1+Growth!$V$10-1,COLUMN(AY:AY)-COLUMN($R:$R))</f>
        <v>3444.3429999999998</v>
      </c>
      <c r="AZ96" s="58">
        <f ca="1">OFFSET('WEO18'!$I$1,MATCH($B96,'WEO18'!$D:$D,0)-1+Growth!$V$10-1,COLUMN(AZ:AZ)-COLUMN($R:$R))</f>
        <v>3646.8589999999999</v>
      </c>
      <c r="BA96" s="58">
        <f ca="1">OFFSET('WEO18'!$I$1,MATCH($B96,'WEO18'!$D:$D,0)-1+Growth!$V$10-1,COLUMN(BA:BA)-COLUMN($R:$R))</f>
        <v>3842.0329999999999</v>
      </c>
      <c r="BB96" s="58">
        <f ca="1">OFFSET('WEO18'!$I$1,MATCH($B96,'WEO18'!$D:$D,0)-1+Growth!$V$10-1,COLUMN(BB:BB)-COLUMN($R:$R))</f>
        <v>4061.5439999999999</v>
      </c>
      <c r="BC96" s="58">
        <f ca="1">OFFSET('WEO18'!$I$1,MATCH($B96,'WEO18'!$D:$D,0)-1+Growth!$V$10-1,COLUMN(BC:BC)-COLUMN($R:$R))</f>
        <v>4299.0879999999997</v>
      </c>
      <c r="BD96" s="58">
        <f ca="1">OFFSET('WEO18'!$I$1,MATCH($B96,'WEO18'!$D:$D,0)-1+Growth!$V$10-1,COLUMN(BD:BD)-COLUMN($R:$R))</f>
        <v>4505.76</v>
      </c>
    </row>
    <row r="97" spans="2:56" x14ac:dyDescent="0.2">
      <c r="B97" s="1" t="s">
        <v>134</v>
      </c>
      <c r="C97" s="72">
        <f t="shared" ca="1" si="3"/>
        <v>0.15186989281292415</v>
      </c>
      <c r="D97" s="63">
        <f ca="1">OFFSET(Rating!$K$1,MATCH($B97,Rating!J:J,0)-1,0)</f>
        <v>46.744</v>
      </c>
      <c r="E97" s="63">
        <f ca="1">OFFSET(Rating!$O$1,MATCH($B97,Rating!N:N,0)-1,0)</f>
        <v>128.32499999999999</v>
      </c>
      <c r="F97" s="64">
        <f ca="1">OFFSET(Rating!$S$1,MATCH($B97,Rating!R:R,0)-1,0)</f>
        <v>2745.2629999999999</v>
      </c>
      <c r="H97" s="2">
        <v>0.25</v>
      </c>
      <c r="I97" s="1">
        <v>0.03</v>
      </c>
      <c r="J97" s="1">
        <v>2.9118306829767127E-2</v>
      </c>
      <c r="K97" s="1">
        <v>2.6904602876225869E-2</v>
      </c>
      <c r="L97" s="1">
        <v>2.2810397703408203E-2</v>
      </c>
      <c r="M97" s="1">
        <v>0.27018736842105257</v>
      </c>
      <c r="N97" s="1">
        <v>0.20663363636363635</v>
      </c>
      <c r="O97" s="1">
        <v>0.28652625000000004</v>
      </c>
      <c r="P97" s="26">
        <v>-2.1065578134299576E-2</v>
      </c>
      <c r="Q97" s="26">
        <v>4.5094735801814362E-2</v>
      </c>
      <c r="R97" s="26">
        <v>4.0509212989156593E-2</v>
      </c>
      <c r="S97" s="58">
        <f ca="1">OFFSET('WEO18'!$I$1,MATCH($B97,'WEO18'!$D:$D,0)-1+Growth!$V$10-1,COLUMN(S:S)-COLUMN($R:$R))</f>
        <v>8663.0239999999994</v>
      </c>
      <c r="T97" s="58">
        <f ca="1">OFFSET('WEO18'!$I$1,MATCH($B97,'WEO18'!$D:$D,0)-1+Growth!$V$10-1,COLUMN(T:T)-COLUMN($R:$R))</f>
        <v>8706.3389999999999</v>
      </c>
      <c r="U97" s="58">
        <f ca="1">OFFSET('WEO18'!$I$1,MATCH($B97,'WEO18'!$D:$D,0)-1+Growth!$V$10-1,COLUMN(U:U)-COLUMN($R:$R))</f>
        <v>8758.5769999999993</v>
      </c>
      <c r="V97" s="58">
        <f ca="1">OFFSET('WEO18'!$I$1,MATCH($B97,'WEO18'!$D:$D,0)-1+Growth!$V$10-1,COLUMN(V:V)-COLUMN($R:$R))</f>
        <v>8968.7829999999994</v>
      </c>
      <c r="W97" s="58">
        <f ca="1">OFFSET('WEO18'!$I$1,MATCH($B97,'WEO18'!$D:$D,0)-1+Growth!$V$10-1,COLUMN(W:W)-COLUMN($R:$R))</f>
        <v>9273.7209999999995</v>
      </c>
      <c r="X97" s="58">
        <f ca="1">OFFSET('WEO18'!$I$1,MATCH($B97,'WEO18'!$D:$D,0)-1+Growth!$V$10-1,COLUMN(X:X)-COLUMN($R:$R))</f>
        <v>9700.3119999999999</v>
      </c>
      <c r="Y97" s="58">
        <f ca="1">OFFSET('WEO18'!$I$1,MATCH($B97,'WEO18'!$D:$D,0)-1+Growth!$V$10-1,COLUMN(Y:Y)-COLUMN($R:$R))</f>
        <v>10340.532999999999</v>
      </c>
      <c r="Z97" s="58">
        <f ca="1">OFFSET('WEO18'!$I$1,MATCH($B97,'WEO18'!$D:$D,0)-1+Growth!$V$10-1,COLUMN(Z:Z)-COLUMN($R:$R))</f>
        <v>10950.624</v>
      </c>
      <c r="AA97" s="58">
        <f ca="1">OFFSET('WEO18'!$I$1,MATCH($B97,'WEO18'!$D:$D,0)-1+Growth!$V$10-1,COLUMN(AA:AA)-COLUMN($R:$R))</f>
        <v>11432.451999999999</v>
      </c>
      <c r="AB97" s="58">
        <f ca="1">OFFSET('WEO18'!$I$1,MATCH($B97,'WEO18'!$D:$D,0)-1+Growth!$V$10-1,COLUMN(AB:AB)-COLUMN($R:$R))</f>
        <v>11866.885</v>
      </c>
      <c r="AC97" s="58">
        <f ca="1">OFFSET('WEO18'!$I$1,MATCH($B97,'WEO18'!$D:$D,0)-1+Growth!$V$10-1,COLUMN(AC:AC)-COLUMN($R:$R))</f>
        <v>12702.924999999999</v>
      </c>
      <c r="AD97" s="58">
        <f ca="1">OFFSET('WEO18'!$I$1,MATCH($B97,'WEO18'!$D:$D,0)-1+Growth!$V$10-1,COLUMN(AD:AD)-COLUMN($R:$R))</f>
        <v>12966.108</v>
      </c>
      <c r="AE97" s="58">
        <f ca="1">OFFSET('WEO18'!$I$1,MATCH($B97,'WEO18'!$D:$D,0)-1+Growth!$V$10-1,COLUMN(AE:AE)-COLUMN($R:$R))</f>
        <v>13041.824000000001</v>
      </c>
      <c r="AF97" s="58">
        <f ca="1">OFFSET('WEO18'!$I$1,MATCH($B97,'WEO18'!$D:$D,0)-1+Growth!$V$10-1,COLUMN(AF:AF)-COLUMN($R:$R))</f>
        <v>13199.141</v>
      </c>
      <c r="AG97" s="58">
        <f ca="1">OFFSET('WEO18'!$I$1,MATCH($B97,'WEO18'!$D:$D,0)-1+Growth!$V$10-1,COLUMN(AG:AG)-COLUMN($R:$R))</f>
        <v>13405.973</v>
      </c>
      <c r="AH97" s="58">
        <f ca="1">OFFSET('WEO18'!$I$1,MATCH($B97,'WEO18'!$D:$D,0)-1+Growth!$V$10-1,COLUMN(AH:AH)-COLUMN($R:$R))</f>
        <v>13884.633</v>
      </c>
      <c r="AI97" s="58">
        <f ca="1">OFFSET('WEO18'!$I$1,MATCH($B97,'WEO18'!$D:$D,0)-1+Growth!$V$10-1,COLUMN(AI:AI)-COLUMN($R:$R))</f>
        <v>14515.611000000001</v>
      </c>
      <c r="AJ97" s="58">
        <f ca="1">OFFSET('WEO18'!$I$1,MATCH($B97,'WEO18'!$D:$D,0)-1+Growth!$V$10-1,COLUMN(AJ:AJ)-COLUMN($R:$R))</f>
        <v>15027.325999999999</v>
      </c>
      <c r="AK97" s="58">
        <f ca="1">OFFSET('WEO18'!$I$1,MATCH($B97,'WEO18'!$D:$D,0)-1+Growth!$V$10-1,COLUMN(AK:AK)-COLUMN($R:$R))</f>
        <v>15584.61</v>
      </c>
      <c r="AL97" s="58">
        <f ca="1">OFFSET('WEO18'!$I$1,MATCH($B97,'WEO18'!$D:$D,0)-1+Growth!$V$10-1,COLUMN(AL:AL)-COLUMN($R:$R))</f>
        <v>16338.967000000001</v>
      </c>
      <c r="AM97" s="58">
        <f ca="1">OFFSET('WEO18'!$I$1,MATCH($B97,'WEO18'!$D:$D,0)-1+Growth!$V$10-1,COLUMN(AM:AM)-COLUMN($R:$R))</f>
        <v>17145.100999999999</v>
      </c>
      <c r="AN97" s="58">
        <f ca="1">OFFSET('WEO18'!$I$1,MATCH($B97,'WEO18'!$D:$D,0)-1+Growth!$V$10-1,COLUMN(AN:AN)-COLUMN($R:$R))</f>
        <v>18173.440999999999</v>
      </c>
      <c r="AO97" s="58">
        <f ca="1">OFFSET('WEO18'!$I$1,MATCH($B97,'WEO18'!$D:$D,0)-1+Growth!$V$10-1,COLUMN(AO:AO)-COLUMN($R:$R))</f>
        <v>19427.196</v>
      </c>
      <c r="AP97" s="58">
        <f ca="1">OFFSET('WEO18'!$I$1,MATCH($B97,'WEO18'!$D:$D,0)-1+Growth!$V$10-1,COLUMN(AP:AP)-COLUMN($R:$R))</f>
        <v>20662.453000000001</v>
      </c>
      <c r="AQ97" s="58">
        <f ca="1">OFFSET('WEO18'!$I$1,MATCH($B97,'WEO18'!$D:$D,0)-1+Growth!$V$10-1,COLUMN(AQ:AQ)-COLUMN($R:$R))</f>
        <v>22152.363000000001</v>
      </c>
      <c r="AR97" s="58">
        <f ca="1">OFFSET('WEO18'!$I$1,MATCH($B97,'WEO18'!$D:$D,0)-1+Growth!$V$10-1,COLUMN(AR:AR)-COLUMN($R:$R))</f>
        <v>23582.243999999999</v>
      </c>
      <c r="AS97" s="58">
        <f ca="1">OFFSET('WEO18'!$I$1,MATCH($B97,'WEO18'!$D:$D,0)-1+Growth!$V$10-1,COLUMN(AS:AS)-COLUMN($R:$R))</f>
        <v>24681.311000000002</v>
      </c>
      <c r="AT97" s="58">
        <f ca="1">OFFSET('WEO18'!$I$1,MATCH($B97,'WEO18'!$D:$D,0)-1+Growth!$V$10-1,COLUMN(AT:AT)-COLUMN($R:$R))</f>
        <v>26770.432000000001</v>
      </c>
      <c r="AU97" s="58">
        <f ca="1">OFFSET('WEO18'!$I$1,MATCH($B97,'WEO18'!$D:$D,0)-1+Growth!$V$10-1,COLUMN(AU:AU)-COLUMN($R:$R))</f>
        <v>28260.633000000002</v>
      </c>
      <c r="AV97" s="58">
        <f ca="1">OFFSET('WEO18'!$I$1,MATCH($B97,'WEO18'!$D:$D,0)-1+Growth!$V$10-1,COLUMN(AV:AV)-COLUMN($R:$R))</f>
        <v>29781.719000000001</v>
      </c>
      <c r="AW97" s="58">
        <f ca="1">OFFSET('WEO18'!$I$1,MATCH($B97,'WEO18'!$D:$D,0)-1+Growth!$V$10-1,COLUMN(AW:AW)-COLUMN($R:$R))</f>
        <v>31675.504000000001</v>
      </c>
      <c r="AX97" s="58">
        <f ca="1">OFFSET('WEO18'!$I$1,MATCH($B97,'WEO18'!$D:$D,0)-1+Growth!$V$10-1,COLUMN(AX:AX)-COLUMN($R:$R))</f>
        <v>34179.296999999999</v>
      </c>
      <c r="AY97" s="58">
        <f ca="1">OFFSET('WEO18'!$I$1,MATCH($B97,'WEO18'!$D:$D,0)-1+Growth!$V$10-1,COLUMN(AY:AY)-COLUMN($R:$R))</f>
        <v>35936.459000000003</v>
      </c>
      <c r="AZ97" s="58">
        <f ca="1">OFFSET('WEO18'!$I$1,MATCH($B97,'WEO18'!$D:$D,0)-1+Growth!$V$10-1,COLUMN(AZ:AZ)-COLUMN($R:$R))</f>
        <v>38546.546000000002</v>
      </c>
      <c r="BA97" s="58">
        <f ca="1">OFFSET('WEO18'!$I$1,MATCH($B97,'WEO18'!$D:$D,0)-1+Growth!$V$10-1,COLUMN(BA:BA)-COLUMN($R:$R))</f>
        <v>41231.364000000001</v>
      </c>
      <c r="BB97" s="58">
        <f ca="1">OFFSET('WEO18'!$I$1,MATCH($B97,'WEO18'!$D:$D,0)-1+Growth!$V$10-1,COLUMN(BB:BB)-COLUMN($R:$R))</f>
        <v>44098.713000000003</v>
      </c>
      <c r="BC97" s="58">
        <f ca="1">OFFSET('WEO18'!$I$1,MATCH($B97,'WEO18'!$D:$D,0)-1+Growth!$V$10-1,COLUMN(BC:BC)-COLUMN($R:$R))</f>
        <v>47164.902000000002</v>
      </c>
      <c r="BD97" s="58">
        <f ca="1">OFFSET('WEO18'!$I$1,MATCH($B97,'WEO18'!$D:$D,0)-1+Growth!$V$10-1,COLUMN(BD:BD)-COLUMN($R:$R))</f>
        <v>49994.796000000002</v>
      </c>
    </row>
    <row r="98" spans="2:56" x14ac:dyDescent="0.2">
      <c r="B98" s="1" t="s">
        <v>1</v>
      </c>
      <c r="C98" s="72">
        <f t="shared" ca="1" si="3"/>
        <v>0.12803745636608457</v>
      </c>
      <c r="D98" s="63">
        <f ca="1">OFFSET(Rating!$K$1,MATCH($B98,Rating!J:J,0)-1,0)</f>
        <v>173.93799999999999</v>
      </c>
      <c r="E98" s="63">
        <f ca="1">OFFSET(Rating!$O$1,MATCH($B98,Rating!N:N,0)-1,0)</f>
        <v>1054.309</v>
      </c>
      <c r="F98" s="64">
        <f ca="1">OFFSET(Rating!$S$1,MATCH($B98,Rating!R:R,0)-1,0)</f>
        <v>6061.4210000000003</v>
      </c>
      <c r="H98" s="2">
        <v>0.25</v>
      </c>
      <c r="I98" s="1">
        <v>0.03</v>
      </c>
      <c r="J98" s="1">
        <v>2.7799999999999998E-2</v>
      </c>
      <c r="K98" s="1">
        <v>2.7520276944306143E-2</v>
      </c>
      <c r="L98" s="1">
        <v>2.7500473801710612E-2</v>
      </c>
      <c r="M98" s="1">
        <v>0.12707111111111111</v>
      </c>
      <c r="N98" s="1">
        <v>0.17010363636363635</v>
      </c>
      <c r="O98" s="1">
        <v>0.15002749999999998</v>
      </c>
      <c r="P98" s="26">
        <v>-3.4547313450664446E-2</v>
      </c>
      <c r="Q98" s="26">
        <v>5.043212455700001E-2</v>
      </c>
      <c r="R98" s="26">
        <v>1.7381106284581296E-2</v>
      </c>
      <c r="S98" s="58" t="str">
        <f ca="1">OFFSET('WEO18'!$I$1,MATCH($B98,'WEO18'!$D:$D,0)-1+Growth!$V$10-1,COLUMN(S:S)-COLUMN($R:$R))</f>
        <v>n/a</v>
      </c>
      <c r="T98" s="58" t="str">
        <f ca="1">OFFSET('WEO18'!$I$1,MATCH($B98,'WEO18'!$D:$D,0)-1+Growth!$V$10-1,COLUMN(T:T)-COLUMN($R:$R))</f>
        <v>n/a</v>
      </c>
      <c r="U98" s="58" t="str">
        <f ca="1">OFFSET('WEO18'!$I$1,MATCH($B98,'WEO18'!$D:$D,0)-1+Growth!$V$10-1,COLUMN(U:U)-COLUMN($R:$R))</f>
        <v>n/a</v>
      </c>
      <c r="V98" s="58" t="str">
        <f ca="1">OFFSET('WEO18'!$I$1,MATCH($B98,'WEO18'!$D:$D,0)-1+Growth!$V$10-1,COLUMN(V:V)-COLUMN($R:$R))</f>
        <v>n/a</v>
      </c>
      <c r="W98" s="58" t="str">
        <f ca="1">OFFSET('WEO18'!$I$1,MATCH($B98,'WEO18'!$D:$D,0)-1+Growth!$V$10-1,COLUMN(W:W)-COLUMN($R:$R))</f>
        <v>n/a</v>
      </c>
      <c r="X98" s="58" t="str">
        <f ca="1">OFFSET('WEO18'!$I$1,MATCH($B98,'WEO18'!$D:$D,0)-1+Growth!$V$10-1,COLUMN(X:X)-COLUMN($R:$R))</f>
        <v>n/a</v>
      </c>
      <c r="Y98" s="58" t="str">
        <f ca="1">OFFSET('WEO18'!$I$1,MATCH($B98,'WEO18'!$D:$D,0)-1+Growth!$V$10-1,COLUMN(Y:Y)-COLUMN($R:$R))</f>
        <v>n/a</v>
      </c>
      <c r="Z98" s="58" t="str">
        <f ca="1">OFFSET('WEO18'!$I$1,MATCH($B98,'WEO18'!$D:$D,0)-1+Growth!$V$10-1,COLUMN(Z:Z)-COLUMN($R:$R))</f>
        <v>n/a</v>
      </c>
      <c r="AA98" s="58" t="str">
        <f ca="1">OFFSET('WEO18'!$I$1,MATCH($B98,'WEO18'!$D:$D,0)-1+Growth!$V$10-1,COLUMN(AA:AA)-COLUMN($R:$R))</f>
        <v>n/a</v>
      </c>
      <c r="AB98" s="58" t="str">
        <f ca="1">OFFSET('WEO18'!$I$1,MATCH($B98,'WEO18'!$D:$D,0)-1+Growth!$V$10-1,COLUMN(AB:AB)-COLUMN($R:$R))</f>
        <v>n/a</v>
      </c>
      <c r="AC98" s="58">
        <f ca="1">OFFSET('WEO18'!$I$1,MATCH($B98,'WEO18'!$D:$D,0)-1+Growth!$V$10-1,COLUMN(AC:AC)-COLUMN($R:$R))</f>
        <v>19305.633000000002</v>
      </c>
      <c r="AD98" s="58">
        <f ca="1">OFFSET('WEO18'!$I$1,MATCH($B98,'WEO18'!$D:$D,0)-1+Growth!$V$10-1,COLUMN(AD:AD)-COLUMN($R:$R))</f>
        <v>19199.060000000001</v>
      </c>
      <c r="AE98" s="58">
        <f ca="1">OFFSET('WEO18'!$I$1,MATCH($B98,'WEO18'!$D:$D,0)-1+Growth!$V$10-1,COLUMN(AE:AE)-COLUMN($R:$R))</f>
        <v>19620.189999999999</v>
      </c>
      <c r="AF98" s="58">
        <f ca="1">OFFSET('WEO18'!$I$1,MATCH($B98,'WEO18'!$D:$D,0)-1+Growth!$V$10-1,COLUMN(AF:AF)-COLUMN($R:$R))</f>
        <v>19927.992999999999</v>
      </c>
      <c r="AG98" s="58">
        <f ca="1">OFFSET('WEO18'!$I$1,MATCH($B98,'WEO18'!$D:$D,0)-1+Growth!$V$10-1,COLUMN(AG:AG)-COLUMN($R:$R))</f>
        <v>19979.123</v>
      </c>
      <c r="AH98" s="58">
        <f ca="1">OFFSET('WEO18'!$I$1,MATCH($B98,'WEO18'!$D:$D,0)-1+Growth!$V$10-1,COLUMN(AH:AH)-COLUMN($R:$R))</f>
        <v>20353.202000000001</v>
      </c>
      <c r="AI98" s="58">
        <f ca="1">OFFSET('WEO18'!$I$1,MATCH($B98,'WEO18'!$D:$D,0)-1+Growth!$V$10-1,COLUMN(AI:AI)-COLUMN($R:$R))</f>
        <v>21177.920999999998</v>
      </c>
      <c r="AJ98" s="58">
        <f ca="1">OFFSET('WEO18'!$I$1,MATCH($B98,'WEO18'!$D:$D,0)-1+Growth!$V$10-1,COLUMN(AJ:AJ)-COLUMN($R:$R))</f>
        <v>21789.098000000002</v>
      </c>
      <c r="AK98" s="58">
        <f ca="1">OFFSET('WEO18'!$I$1,MATCH($B98,'WEO18'!$D:$D,0)-1+Growth!$V$10-1,COLUMN(AK:AK)-COLUMN($R:$R))</f>
        <v>22332.866999999998</v>
      </c>
      <c r="AL98" s="58">
        <f ca="1">OFFSET('WEO18'!$I$1,MATCH($B98,'WEO18'!$D:$D,0)-1+Growth!$V$10-1,COLUMN(AL:AL)-COLUMN($R:$R))</f>
        <v>22449.41</v>
      </c>
      <c r="AM98" s="58">
        <f ca="1">OFFSET('WEO18'!$I$1,MATCH($B98,'WEO18'!$D:$D,0)-1+Growth!$V$10-1,COLUMN(AM:AM)-COLUMN($R:$R))</f>
        <v>23688.28</v>
      </c>
      <c r="AN98" s="58">
        <f ca="1">OFFSET('WEO18'!$I$1,MATCH($B98,'WEO18'!$D:$D,0)-1+Growth!$V$10-1,COLUMN(AN:AN)-COLUMN($R:$R))</f>
        <v>25267.542000000001</v>
      </c>
      <c r="AO98" s="58">
        <f ca="1">OFFSET('WEO18'!$I$1,MATCH($B98,'WEO18'!$D:$D,0)-1+Growth!$V$10-1,COLUMN(AO:AO)-COLUMN($R:$R))</f>
        <v>28957.71</v>
      </c>
      <c r="AP98" s="58">
        <f ca="1">OFFSET('WEO18'!$I$1,MATCH($B98,'WEO18'!$D:$D,0)-1+Growth!$V$10-1,COLUMN(AP:AP)-COLUMN($R:$R))</f>
        <v>31709.447</v>
      </c>
      <c r="AQ98" s="58">
        <f ca="1">OFFSET('WEO18'!$I$1,MATCH($B98,'WEO18'!$D:$D,0)-1+Growth!$V$10-1,COLUMN(AQ:AQ)-COLUMN($R:$R))</f>
        <v>35020.548999999999</v>
      </c>
      <c r="AR98" s="58">
        <f ca="1">OFFSET('WEO18'!$I$1,MATCH($B98,'WEO18'!$D:$D,0)-1+Growth!$V$10-1,COLUMN(AR:AR)-COLUMN($R:$R))</f>
        <v>37474.949000000001</v>
      </c>
      <c r="AS98" s="58">
        <f ca="1">OFFSET('WEO18'!$I$1,MATCH($B98,'WEO18'!$D:$D,0)-1+Growth!$V$10-1,COLUMN(AS:AS)-COLUMN($R:$R))</f>
        <v>39995.504999999997</v>
      </c>
      <c r="AT98" s="58">
        <f ca="1">OFFSET('WEO18'!$I$1,MATCH($B98,'WEO18'!$D:$D,0)-1+Growth!$V$10-1,COLUMN(AT:AT)-COLUMN($R:$R))</f>
        <v>42922.408000000003</v>
      </c>
      <c r="AU98" s="58">
        <f ca="1">OFFSET('WEO18'!$I$1,MATCH($B98,'WEO18'!$D:$D,0)-1+Growth!$V$10-1,COLUMN(AU:AU)-COLUMN($R:$R))</f>
        <v>46012.514999999999</v>
      </c>
      <c r="AV98" s="58">
        <f ca="1">OFFSET('WEO18'!$I$1,MATCH($B98,'WEO18'!$D:$D,0)-1+Growth!$V$10-1,COLUMN(AV:AV)-COLUMN($R:$R))</f>
        <v>49856.099000000002</v>
      </c>
      <c r="AW98" s="58">
        <f ca="1">OFFSET('WEO18'!$I$1,MATCH($B98,'WEO18'!$D:$D,0)-1+Growth!$V$10-1,COLUMN(AW:AW)-COLUMN($R:$R))</f>
        <v>55469.351000000002</v>
      </c>
      <c r="AX98" s="58">
        <f ca="1">OFFSET('WEO18'!$I$1,MATCH($B98,'WEO18'!$D:$D,0)-1+Growth!$V$10-1,COLUMN(AX:AX)-COLUMN($R:$R))</f>
        <v>58180.353000000003</v>
      </c>
      <c r="AY98" s="58">
        <f ca="1">OFFSET('WEO18'!$I$1,MATCH($B98,'WEO18'!$D:$D,0)-1+Growth!$V$10-1,COLUMN(AY:AY)-COLUMN($R:$R))</f>
        <v>60670.052000000003</v>
      </c>
      <c r="AZ98" s="58">
        <f ca="1">OFFSET('WEO18'!$I$1,MATCH($B98,'WEO18'!$D:$D,0)-1+Growth!$V$10-1,COLUMN(AZ:AZ)-COLUMN($R:$R))</f>
        <v>63942.847000000002</v>
      </c>
      <c r="BA98" s="58">
        <f ca="1">OFFSET('WEO18'!$I$1,MATCH($B98,'WEO18'!$D:$D,0)-1+Growth!$V$10-1,COLUMN(BA:BA)-COLUMN($R:$R))</f>
        <v>67977.460000000006</v>
      </c>
      <c r="BB98" s="58">
        <f ca="1">OFFSET('WEO18'!$I$1,MATCH($B98,'WEO18'!$D:$D,0)-1+Growth!$V$10-1,COLUMN(BB:BB)-COLUMN($R:$R))</f>
        <v>69780.692999999999</v>
      </c>
      <c r="BC98" s="58">
        <f ca="1">OFFSET('WEO18'!$I$1,MATCH($B98,'WEO18'!$D:$D,0)-1+Growth!$V$10-1,COLUMN(BC:BC)-COLUMN($R:$R))</f>
        <v>68652.430999999997</v>
      </c>
      <c r="BD98" s="58">
        <f ca="1">OFFSET('WEO18'!$I$1,MATCH($B98,'WEO18'!$D:$D,0)-1+Growth!$V$10-1,COLUMN(BD:BD)-COLUMN($R:$R))</f>
        <v>69211.635999999999</v>
      </c>
    </row>
    <row r="99" spans="2:56" x14ac:dyDescent="0.2">
      <c r="B99" s="1" t="s">
        <v>0</v>
      </c>
      <c r="C99" s="72">
        <f t="shared" ref="C99:C104" ca="1" si="4">BD99/OFFSET($R99,0,COUNTA(S99:BD99)-COUNT(S99:BD99)+1)/COUNT(S99:BD99)</f>
        <v>0.19223522339215959</v>
      </c>
      <c r="D99" s="63">
        <f ca="1">OFFSET(Rating!$K$1,MATCH($B99,Rating!J:J,0)-1,0)</f>
        <v>88.346999999999994</v>
      </c>
      <c r="E99" s="63">
        <f ca="1">OFFSET(Rating!$O$1,MATCH($B99,Rating!N:N,0)-1,0)</f>
        <v>145.40700000000001</v>
      </c>
      <c r="F99" s="64">
        <f ca="1">OFFSET(Rating!$S$1,MATCH($B99,Rating!R:R,0)-1,0)</f>
        <v>1645.8689999999999</v>
      </c>
      <c r="H99" s="2">
        <v>0.25</v>
      </c>
      <c r="I99" s="1">
        <v>0.03</v>
      </c>
      <c r="J99" s="1">
        <v>3.1691545332949378E-2</v>
      </c>
      <c r="K99" s="1">
        <v>2.8075934348554155E-2</v>
      </c>
      <c r="L99" s="1">
        <v>1.6000524326549304E-2</v>
      </c>
      <c r="M99" s="1">
        <v>0.15393631578947367</v>
      </c>
      <c r="N99" s="1">
        <v>0.21712909090909091</v>
      </c>
      <c r="O99" s="1">
        <v>0.35401124999999994</v>
      </c>
      <c r="P99" s="26">
        <v>-3.4744602517017463E-2</v>
      </c>
      <c r="Q99" s="26">
        <v>7.2521703396715972E-2</v>
      </c>
      <c r="R99" s="26">
        <v>7.3659988948420685E-2</v>
      </c>
      <c r="S99" s="58">
        <f ca="1">OFFSET('WEO18'!$I$1,MATCH($B99,'WEO18'!$D:$D,0)-1+Growth!$V$10-1,COLUMN(S:S)-COLUMN($R:$R))</f>
        <v>215.89599999999999</v>
      </c>
      <c r="T99" s="58">
        <f ca="1">OFFSET('WEO18'!$I$1,MATCH($B99,'WEO18'!$D:$D,0)-1+Growth!$V$10-1,COLUMN(T:T)-COLUMN($R:$R))</f>
        <v>215.89599999999999</v>
      </c>
      <c r="U99" s="58">
        <f ca="1">OFFSET('WEO18'!$I$1,MATCH($B99,'WEO18'!$D:$D,0)-1+Growth!$V$10-1,COLUMN(U:U)-COLUMN($R:$R))</f>
        <v>217.971</v>
      </c>
      <c r="V99" s="58">
        <f ca="1">OFFSET('WEO18'!$I$1,MATCH($B99,'WEO18'!$D:$D,0)-1+Growth!$V$10-1,COLUMN(V:V)-COLUMN($R:$R))</f>
        <v>235.071</v>
      </c>
      <c r="W99" s="58">
        <f ca="1">OFFSET('WEO18'!$I$1,MATCH($B99,'WEO18'!$D:$D,0)-1+Growth!$V$10-1,COLUMN(W:W)-COLUMN($R:$R))</f>
        <v>229.65299999999999</v>
      </c>
      <c r="X99" s="58">
        <f ca="1">OFFSET('WEO18'!$I$1,MATCH($B99,'WEO18'!$D:$D,0)-1+Growth!$V$10-1,COLUMN(X:X)-COLUMN($R:$R))</f>
        <v>203.44300000000001</v>
      </c>
      <c r="Y99" s="58">
        <f ca="1">OFFSET('WEO18'!$I$1,MATCH($B99,'WEO18'!$D:$D,0)-1+Growth!$V$10-1,COLUMN(Y:Y)-COLUMN($R:$R))</f>
        <v>223.16200000000001</v>
      </c>
      <c r="Z99" s="58">
        <f ca="1">OFFSET('WEO18'!$I$1,MATCH($B99,'WEO18'!$D:$D,0)-1+Growth!$V$10-1,COLUMN(Z:Z)-COLUMN($R:$R))</f>
        <v>254.11500000000001</v>
      </c>
      <c r="AA99" s="58">
        <f ca="1">OFFSET('WEO18'!$I$1,MATCH($B99,'WEO18'!$D:$D,0)-1+Growth!$V$10-1,COLUMN(AA:AA)-COLUMN($R:$R))</f>
        <v>255.57400000000001</v>
      </c>
      <c r="AB99" s="58">
        <f ca="1">OFFSET('WEO18'!$I$1,MATCH($B99,'WEO18'!$D:$D,0)-1+Growth!$V$10-1,COLUMN(AB:AB)-COLUMN($R:$R))</f>
        <v>254.40600000000001</v>
      </c>
      <c r="AC99" s="58">
        <f ca="1">OFFSET('WEO18'!$I$1,MATCH($B99,'WEO18'!$D:$D,0)-1+Growth!$V$10-1,COLUMN(AC:AC)-COLUMN($R:$R))</f>
        <v>261.024</v>
      </c>
      <c r="AD99" s="58">
        <f ca="1">OFFSET('WEO18'!$I$1,MATCH($B99,'WEO18'!$D:$D,0)-1+Growth!$V$10-1,COLUMN(AD:AD)-COLUMN($R:$R))</f>
        <v>242.184</v>
      </c>
      <c r="AE99" s="58">
        <f ca="1">OFFSET('WEO18'!$I$1,MATCH($B99,'WEO18'!$D:$D,0)-1+Growth!$V$10-1,COLUMN(AE:AE)-COLUMN($R:$R))</f>
        <v>220.61199999999999</v>
      </c>
      <c r="AF99" s="58">
        <f ca="1">OFFSET('WEO18'!$I$1,MATCH($B99,'WEO18'!$D:$D,0)-1+Growth!$V$10-1,COLUMN(AF:AF)-COLUMN($R:$R))</f>
        <v>250.09200000000001</v>
      </c>
      <c r="AG99" s="58">
        <f ca="1">OFFSET('WEO18'!$I$1,MATCH($B99,'WEO18'!$D:$D,0)-1+Growth!$V$10-1,COLUMN(AG:AG)-COLUMN($R:$R))</f>
        <v>258.81200000000001</v>
      </c>
      <c r="AH99" s="58">
        <f ca="1">OFFSET('WEO18'!$I$1,MATCH($B99,'WEO18'!$D:$D,0)-1+Growth!$V$10-1,COLUMN(AH:AH)-COLUMN($R:$R))</f>
        <v>274.65300000000002</v>
      </c>
      <c r="AI99" s="58">
        <f ca="1">OFFSET('WEO18'!$I$1,MATCH($B99,'WEO18'!$D:$D,0)-1+Growth!$V$10-1,COLUMN(AI:AI)-COLUMN($R:$R))</f>
        <v>311.82100000000003</v>
      </c>
      <c r="AJ99" s="58">
        <f ca="1">OFFSET('WEO18'!$I$1,MATCH($B99,'WEO18'!$D:$D,0)-1+Growth!$V$10-1,COLUMN(AJ:AJ)-COLUMN($R:$R))</f>
        <v>320.67899999999997</v>
      </c>
      <c r="AK99" s="58">
        <f ca="1">OFFSET('WEO18'!$I$1,MATCH($B99,'WEO18'!$D:$D,0)-1+Growth!$V$10-1,COLUMN(AK:AK)-COLUMN($R:$R))</f>
        <v>307.25700000000001</v>
      </c>
      <c r="AL99" s="58">
        <f ca="1">OFFSET('WEO18'!$I$1,MATCH($B99,'WEO18'!$D:$D,0)-1+Growth!$V$10-1,COLUMN(AL:AL)-COLUMN($R:$R))</f>
        <v>326.59500000000003</v>
      </c>
      <c r="AM99" s="58">
        <f ca="1">OFFSET('WEO18'!$I$1,MATCH($B99,'WEO18'!$D:$D,0)-1+Growth!$V$10-1,COLUMN(AM:AM)-COLUMN($R:$R))</f>
        <v>358.72399999999999</v>
      </c>
      <c r="AN99" s="58">
        <f ca="1">OFFSET('WEO18'!$I$1,MATCH($B99,'WEO18'!$D:$D,0)-1+Growth!$V$10-1,COLUMN(AN:AN)-COLUMN($R:$R))</f>
        <v>385.27</v>
      </c>
      <c r="AO99" s="58">
        <f ca="1">OFFSET('WEO18'!$I$1,MATCH($B99,'WEO18'!$D:$D,0)-1+Growth!$V$10-1,COLUMN(AO:AO)-COLUMN($R:$R))</f>
        <v>391.43400000000003</v>
      </c>
      <c r="AP99" s="58">
        <f ca="1">OFFSET('WEO18'!$I$1,MATCH($B99,'WEO18'!$D:$D,0)-1+Growth!$V$10-1,COLUMN(AP:AP)-COLUMN($R:$R))</f>
        <v>383.214</v>
      </c>
      <c r="AQ99" s="58">
        <f ca="1">OFFSET('WEO18'!$I$1,MATCH($B99,'WEO18'!$D:$D,0)-1+Growth!$V$10-1,COLUMN(AQ:AQ)-COLUMN($R:$R))</f>
        <v>428.05</v>
      </c>
      <c r="AR99" s="58">
        <f ca="1">OFFSET('WEO18'!$I$1,MATCH($B99,'WEO18'!$D:$D,0)-1+Growth!$V$10-1,COLUMN(AR:AR)-COLUMN($R:$R))</f>
        <v>481.98500000000001</v>
      </c>
      <c r="AS99" s="58">
        <f ca="1">OFFSET('WEO18'!$I$1,MATCH($B99,'WEO18'!$D:$D,0)-1+Growth!$V$10-1,COLUMN(AS:AS)-COLUMN($R:$R))</f>
        <v>537.41300000000001</v>
      </c>
      <c r="AT99" s="58">
        <f ca="1">OFFSET('WEO18'!$I$1,MATCH($B99,'WEO18'!$D:$D,0)-1+Growth!$V$10-1,COLUMN(AT:AT)-COLUMN($R:$R))</f>
        <v>600.82799999999997</v>
      </c>
      <c r="AU99" s="58">
        <f ca="1">OFFSET('WEO18'!$I$1,MATCH($B99,'WEO18'!$D:$D,0)-1+Growth!$V$10-1,COLUMN(AU:AU)-COLUMN($R:$R))</f>
        <v>668.12</v>
      </c>
      <c r="AV99" s="58">
        <f ca="1">OFFSET('WEO18'!$I$1,MATCH($B99,'WEO18'!$D:$D,0)-1+Growth!$V$10-1,COLUMN(AV:AV)-COLUMN($R:$R))</f>
        <v>734.93200000000002</v>
      </c>
      <c r="AW99" s="58">
        <f ca="1">OFFSET('WEO18'!$I$1,MATCH($B99,'WEO18'!$D:$D,0)-1+Growth!$V$10-1,COLUMN(AW:AW)-COLUMN($R:$R))</f>
        <v>812.83500000000004</v>
      </c>
      <c r="AX99" s="58">
        <f ca="1">OFFSET('WEO18'!$I$1,MATCH($B99,'WEO18'!$D:$D,0)-1+Growth!$V$10-1,COLUMN(AX:AX)-COLUMN($R:$R))</f>
        <v>905.49800000000005</v>
      </c>
      <c r="AY99" s="58">
        <f ca="1">OFFSET('WEO18'!$I$1,MATCH($B99,'WEO18'!$D:$D,0)-1+Growth!$V$10-1,COLUMN(AY:AY)-COLUMN($R:$R))</f>
        <v>984.27700000000004</v>
      </c>
      <c r="AZ99" s="58">
        <f ca="1">OFFSET('WEO18'!$I$1,MATCH($B99,'WEO18'!$D:$D,0)-1+Growth!$V$10-1,COLUMN(AZ:AZ)-COLUMN($R:$R))</f>
        <v>1081.72</v>
      </c>
      <c r="BA99" s="58">
        <f ca="1">OFFSET('WEO18'!$I$1,MATCH($B99,'WEO18'!$D:$D,0)-1+Growth!$V$10-1,COLUMN(BA:BA)-COLUMN($R:$R))</f>
        <v>1193.1369999999999</v>
      </c>
      <c r="BB99" s="58">
        <f ca="1">OFFSET('WEO18'!$I$1,MATCH($B99,'WEO18'!$D:$D,0)-1+Growth!$V$10-1,COLUMN(BB:BB)-COLUMN($R:$R))</f>
        <v>1317.2239999999999</v>
      </c>
      <c r="BC99" s="58">
        <f ca="1">OFFSET('WEO18'!$I$1,MATCH($B99,'WEO18'!$D:$D,0)-1+Growth!$V$10-1,COLUMN(BC:BC)-COLUMN($R:$R))</f>
        <v>1422.6020000000001</v>
      </c>
      <c r="BD99" s="58">
        <f ca="1">OFFSET('WEO18'!$I$1,MATCH($B99,'WEO18'!$D:$D,0)-1+Growth!$V$10-1,COLUMN(BD:BD)-COLUMN($R:$R))</f>
        <v>1577.107</v>
      </c>
    </row>
    <row r="100" spans="2:56" x14ac:dyDescent="0.2">
      <c r="B100" s="1" t="s">
        <v>151</v>
      </c>
      <c r="C100" s="72">
        <f t="shared" ca="1" si="4"/>
        <v>8.8248951576625614E-2</v>
      </c>
      <c r="D100" s="63">
        <f ca="1">OFFSET(Rating!$K$1,MATCH($B100,Rating!J:J,0)-1,0)</f>
        <v>37.289000000000001</v>
      </c>
      <c r="E100" s="63">
        <f ca="1">OFFSET(Rating!$O$1,MATCH($B100,Rating!N:N,0)-1,0)</f>
        <v>159.298</v>
      </c>
      <c r="F100" s="64">
        <f ca="1">OFFSET(Rating!$S$1,MATCH($B100,Rating!R:R,0)-1,0)</f>
        <v>4271.9399999999996</v>
      </c>
      <c r="H100" s="2">
        <v>0.25</v>
      </c>
      <c r="I100" s="1">
        <v>0.03</v>
      </c>
      <c r="J100" s="1">
        <v>2.6287064747929856E-2</v>
      </c>
      <c r="K100" s="1">
        <v>2.5040071117936158E-2</v>
      </c>
      <c r="L100" s="1">
        <v>5.2271356530504409E-3</v>
      </c>
      <c r="M100" s="1">
        <v>9.9793157894736848E-2</v>
      </c>
      <c r="N100" s="1">
        <v>0.1938418181818182</v>
      </c>
      <c r="O100" s="1">
        <v>0.16224125</v>
      </c>
      <c r="P100" s="26">
        <v>2.7124257229513638E-3</v>
      </c>
      <c r="Q100" s="26">
        <v>1.7486473279885735E-2</v>
      </c>
      <c r="R100" s="26">
        <v>-2.0307258103912252E-2</v>
      </c>
      <c r="S100" s="58">
        <f ca="1">OFFSET('WEO18'!$I$1,MATCH($B100,'WEO18'!$D:$D,0)-1+Growth!$V$10-1,COLUMN(S:S)-COLUMN($R:$R))</f>
        <v>7.2539999999999996</v>
      </c>
      <c r="T100" s="58">
        <f ca="1">OFFSET('WEO18'!$I$1,MATCH($B100,'WEO18'!$D:$D,0)-1+Growth!$V$10-1,COLUMN(T:T)-COLUMN($R:$R))</f>
        <v>7.7130000000000001</v>
      </c>
      <c r="U100" s="58">
        <f ca="1">OFFSET('WEO18'!$I$1,MATCH($B100,'WEO18'!$D:$D,0)-1+Growth!$V$10-1,COLUMN(U:U)-COLUMN($R:$R))</f>
        <v>8.0310000000000006</v>
      </c>
      <c r="V100" s="58">
        <f ca="1">OFFSET('WEO18'!$I$1,MATCH($B100,'WEO18'!$D:$D,0)-1+Growth!$V$10-1,COLUMN(V:V)-COLUMN($R:$R))</f>
        <v>7.91</v>
      </c>
      <c r="W100" s="58">
        <f ca="1">OFFSET('WEO18'!$I$1,MATCH($B100,'WEO18'!$D:$D,0)-1+Growth!$V$10-1,COLUMN(W:W)-COLUMN($R:$R))</f>
        <v>7.4649999999999999</v>
      </c>
      <c r="X100" s="58">
        <f ca="1">OFFSET('WEO18'!$I$1,MATCH($B100,'WEO18'!$D:$D,0)-1+Growth!$V$10-1,COLUMN(X:X)-COLUMN($R:$R))</f>
        <v>7.4180000000000001</v>
      </c>
      <c r="Y100" s="58">
        <f ca="1">OFFSET('WEO18'!$I$1,MATCH($B100,'WEO18'!$D:$D,0)-1+Growth!$V$10-1,COLUMN(Y:Y)-COLUMN($R:$R))</f>
        <v>8.1549999999999994</v>
      </c>
      <c r="Z100" s="58">
        <f ca="1">OFFSET('WEO18'!$I$1,MATCH($B100,'WEO18'!$D:$D,0)-1+Growth!$V$10-1,COLUMN(Z:Z)-COLUMN($R:$R))</f>
        <v>8.6820000000000004</v>
      </c>
      <c r="AA100" s="58">
        <f ca="1">OFFSET('WEO18'!$I$1,MATCH($B100,'WEO18'!$D:$D,0)-1+Growth!$V$10-1,COLUMN(AA:AA)-COLUMN($R:$R))</f>
        <v>9.06</v>
      </c>
      <c r="AB100" s="58">
        <f ca="1">OFFSET('WEO18'!$I$1,MATCH($B100,'WEO18'!$D:$D,0)-1+Growth!$V$10-1,COLUMN(AB:AB)-COLUMN($R:$R))</f>
        <v>9.1890000000000001</v>
      </c>
      <c r="AC100" s="58">
        <f ca="1">OFFSET('WEO18'!$I$1,MATCH($B100,'WEO18'!$D:$D,0)-1+Growth!$V$10-1,COLUMN(AC:AC)-COLUMN($R:$R))</f>
        <v>9.0329999999999995</v>
      </c>
      <c r="AD100" s="58">
        <f ca="1">OFFSET('WEO18'!$I$1,MATCH($B100,'WEO18'!$D:$D,0)-1+Growth!$V$10-1,COLUMN(AD:AD)-COLUMN($R:$R))</f>
        <v>9.9280000000000008</v>
      </c>
      <c r="AE100" s="58">
        <f ca="1">OFFSET('WEO18'!$I$1,MATCH($B100,'WEO18'!$D:$D,0)-1+Growth!$V$10-1,COLUMN(AE:AE)-COLUMN($R:$R))</f>
        <v>9.5350000000000001</v>
      </c>
      <c r="AF100" s="58">
        <f ca="1">OFFSET('WEO18'!$I$1,MATCH($B100,'WEO18'!$D:$D,0)-1+Growth!$V$10-1,COLUMN(AF:AF)-COLUMN($R:$R))</f>
        <v>10.122999999999999</v>
      </c>
      <c r="AG100" s="58">
        <f ca="1">OFFSET('WEO18'!$I$1,MATCH($B100,'WEO18'!$D:$D,0)-1+Growth!$V$10-1,COLUMN(AG:AG)-COLUMN($R:$R))</f>
        <v>10.327999999999999</v>
      </c>
      <c r="AH100" s="58">
        <f ca="1">OFFSET('WEO18'!$I$1,MATCH($B100,'WEO18'!$D:$D,0)-1+Growth!$V$10-1,COLUMN(AH:AH)-COLUMN($R:$R))</f>
        <v>10.64</v>
      </c>
      <c r="AI100" s="58">
        <f ca="1">OFFSET('WEO18'!$I$1,MATCH($B100,'WEO18'!$D:$D,0)-1+Growth!$V$10-1,COLUMN(AI:AI)-COLUMN($R:$R))</f>
        <v>11.311999999999999</v>
      </c>
      <c r="AJ100" s="58">
        <f ca="1">OFFSET('WEO18'!$I$1,MATCH($B100,'WEO18'!$D:$D,0)-1+Growth!$V$10-1,COLUMN(AJ:AJ)-COLUMN($R:$R))</f>
        <v>11.997999999999999</v>
      </c>
      <c r="AK100" s="58">
        <f ca="1">OFFSET('WEO18'!$I$1,MATCH($B100,'WEO18'!$D:$D,0)-1+Growth!$V$10-1,COLUMN(AK:AK)-COLUMN($R:$R))</f>
        <v>12.986000000000001</v>
      </c>
      <c r="AL100" s="58">
        <f ca="1">OFFSET('WEO18'!$I$1,MATCH($B100,'WEO18'!$D:$D,0)-1+Growth!$V$10-1,COLUMN(AL:AL)-COLUMN($R:$R))</f>
        <v>13.536</v>
      </c>
      <c r="AM100" s="58">
        <f ca="1">OFFSET('WEO18'!$I$1,MATCH($B100,'WEO18'!$D:$D,0)-1+Growth!$V$10-1,COLUMN(AM:AM)-COLUMN($R:$R))</f>
        <v>14.670999999999999</v>
      </c>
      <c r="AN100" s="58">
        <f ca="1">OFFSET('WEO18'!$I$1,MATCH($B100,'WEO18'!$D:$D,0)-1+Growth!$V$10-1,COLUMN(AN:AN)-COLUMN($R:$R))</f>
        <v>16.265999999999998</v>
      </c>
      <c r="AO100" s="58">
        <f ca="1">OFFSET('WEO18'!$I$1,MATCH($B100,'WEO18'!$D:$D,0)-1+Growth!$V$10-1,COLUMN(AO:AO)-COLUMN($R:$R))</f>
        <v>17.231999999999999</v>
      </c>
      <c r="AP100" s="58">
        <f ca="1">OFFSET('WEO18'!$I$1,MATCH($B100,'WEO18'!$D:$D,0)-1+Growth!$V$10-1,COLUMN(AP:AP)-COLUMN($R:$R))</f>
        <v>18.315999999999999</v>
      </c>
      <c r="AQ100" s="58">
        <f ca="1">OFFSET('WEO18'!$I$1,MATCH($B100,'WEO18'!$D:$D,0)-1+Growth!$V$10-1,COLUMN(AQ:AQ)-COLUMN($R:$R))</f>
        <v>19.257000000000001</v>
      </c>
      <c r="AR100" s="58">
        <f ca="1">OFFSET('WEO18'!$I$1,MATCH($B100,'WEO18'!$D:$D,0)-1+Growth!$V$10-1,COLUMN(AR:AR)-COLUMN($R:$R))</f>
        <v>20.344000000000001</v>
      </c>
      <c r="AS100" s="58">
        <f ca="1">OFFSET('WEO18'!$I$1,MATCH($B100,'WEO18'!$D:$D,0)-1+Growth!$V$10-1,COLUMN(AS:AS)-COLUMN($R:$R))</f>
        <v>21.672999999999998</v>
      </c>
      <c r="AT100" s="58">
        <f ca="1">OFFSET('WEO18'!$I$1,MATCH($B100,'WEO18'!$D:$D,0)-1+Growth!$V$10-1,COLUMN(AT:AT)-COLUMN($R:$R))</f>
        <v>22.916</v>
      </c>
      <c r="AU100" s="58">
        <f ca="1">OFFSET('WEO18'!$I$1,MATCH($B100,'WEO18'!$D:$D,0)-1+Growth!$V$10-1,COLUMN(AU:AU)-COLUMN($R:$R))</f>
        <v>23.797999999999998</v>
      </c>
      <c r="AV100" s="58">
        <f ca="1">OFFSET('WEO18'!$I$1,MATCH($B100,'WEO18'!$D:$D,0)-1+Growth!$V$10-1,COLUMN(AV:AV)-COLUMN($R:$R))</f>
        <v>23.170999999999999</v>
      </c>
      <c r="AW100" s="58">
        <f ca="1">OFFSET('WEO18'!$I$1,MATCH($B100,'WEO18'!$D:$D,0)-1+Growth!$V$10-1,COLUMN(AW:AW)-COLUMN($R:$R))</f>
        <v>24.370999999999999</v>
      </c>
      <c r="AX100" s="58">
        <f ca="1">OFFSET('WEO18'!$I$1,MATCH($B100,'WEO18'!$D:$D,0)-1+Growth!$V$10-1,COLUMN(AX:AX)-COLUMN($R:$R))</f>
        <v>23.460999999999999</v>
      </c>
      <c r="AY100" s="58">
        <f ca="1">OFFSET('WEO18'!$I$1,MATCH($B100,'WEO18'!$D:$D,0)-1+Growth!$V$10-1,COLUMN(AY:AY)-COLUMN($R:$R))</f>
        <v>20.966999999999999</v>
      </c>
      <c r="AZ100" s="58">
        <f ca="1">OFFSET('WEO18'!$I$1,MATCH($B100,'WEO18'!$D:$D,0)-1+Growth!$V$10-1,COLUMN(AZ:AZ)-COLUMN($R:$R))</f>
        <v>21.419</v>
      </c>
      <c r="BA100" s="58">
        <f ca="1">OFFSET('WEO18'!$I$1,MATCH($B100,'WEO18'!$D:$D,0)-1+Growth!$V$10-1,COLUMN(BA:BA)-COLUMN($R:$R))</f>
        <v>22.106999999999999</v>
      </c>
      <c r="BB100" s="58">
        <f ca="1">OFFSET('WEO18'!$I$1,MATCH($B100,'WEO18'!$D:$D,0)-1+Growth!$V$10-1,COLUMN(BB:BB)-COLUMN($R:$R))</f>
        <v>22.768999999999998</v>
      </c>
      <c r="BC100" s="58">
        <f ca="1">OFFSET('WEO18'!$I$1,MATCH($B100,'WEO18'!$D:$D,0)-1+Growth!$V$10-1,COLUMN(BC:BC)-COLUMN($R:$R))</f>
        <v>23.573</v>
      </c>
      <c r="BD100" s="58">
        <f ca="1">OFFSET('WEO18'!$I$1,MATCH($B100,'WEO18'!$D:$D,0)-1+Growth!$V$10-1,COLUMN(BD:BD)-COLUMN($R:$R))</f>
        <v>24.326000000000001</v>
      </c>
    </row>
    <row r="101" spans="2:56" x14ac:dyDescent="0.2">
      <c r="B101" s="1" t="s">
        <v>198</v>
      </c>
      <c r="C101" s="72">
        <f t="shared" ca="1" si="4"/>
        <v>0.13106363923266526</v>
      </c>
      <c r="D101" s="63">
        <f ca="1">OFFSET(Rating!$K$1,MATCH($B101,Rating!J:J,0)-1,0)</f>
        <v>25.789000000000001</v>
      </c>
      <c r="E101" s="63">
        <f ca="1">OFFSET(Rating!$O$1,MATCH($B101,Rating!N:N,0)-1,0)</f>
        <v>177.524</v>
      </c>
      <c r="F101" s="64">
        <f ca="1">OFFSET(Rating!$S$1,MATCH($B101,Rating!R:R,0)-1,0)</f>
        <v>6883.7209999999995</v>
      </c>
      <c r="H101" s="2">
        <v>0.25</v>
      </c>
      <c r="I101" s="1">
        <v>0.03</v>
      </c>
      <c r="J101" s="1">
        <v>3.3557208851667575E-2</v>
      </c>
      <c r="K101" s="1">
        <v>2.9999905141303795E-2</v>
      </c>
      <c r="L101" s="1">
        <v>2.9997408441934326E-2</v>
      </c>
      <c r="M101" s="1">
        <v>0.43223947368421051</v>
      </c>
      <c r="N101" s="1">
        <v>0.33342636363636369</v>
      </c>
      <c r="O101" s="1">
        <v>0.27850124999999998</v>
      </c>
      <c r="P101" s="26">
        <v>-6.8928717469307052E-2</v>
      </c>
      <c r="Q101" s="26">
        <v>0.13724246141179944</v>
      </c>
      <c r="R101" s="26">
        <v>-4.4780369260966693E-3</v>
      </c>
      <c r="S101" s="58">
        <f ca="1">OFFSET('WEO18'!$I$1,MATCH($B101,'WEO18'!$D:$D,0)-1+Growth!$V$10-1,COLUMN(S:S)-COLUMN($R:$R))</f>
        <v>338.37700000000001</v>
      </c>
      <c r="T101" s="58">
        <f ca="1">OFFSET('WEO18'!$I$1,MATCH($B101,'WEO18'!$D:$D,0)-1+Growth!$V$10-1,COLUMN(T:T)-COLUMN($R:$R))</f>
        <v>323.488</v>
      </c>
      <c r="U101" s="58">
        <f ca="1">OFFSET('WEO18'!$I$1,MATCH($B101,'WEO18'!$D:$D,0)-1+Growth!$V$10-1,COLUMN(U:U)-COLUMN($R:$R))</f>
        <v>323.488</v>
      </c>
      <c r="V101" s="58">
        <f ca="1">OFFSET('WEO18'!$I$1,MATCH($B101,'WEO18'!$D:$D,0)-1+Growth!$V$10-1,COLUMN(V:V)-COLUMN($R:$R))</f>
        <v>337.07499999999999</v>
      </c>
      <c r="W101" s="58">
        <f ca="1">OFFSET('WEO18'!$I$1,MATCH($B101,'WEO18'!$D:$D,0)-1+Growth!$V$10-1,COLUMN(W:W)-COLUMN($R:$R))</f>
        <v>357.29899999999998</v>
      </c>
      <c r="X101" s="58">
        <f ca="1">OFFSET('WEO18'!$I$1,MATCH($B101,'WEO18'!$D:$D,0)-1+Growth!$V$10-1,COLUMN(X:X)-COLUMN($R:$R))</f>
        <v>369.80500000000001</v>
      </c>
      <c r="Y101" s="58">
        <f ca="1">OFFSET('WEO18'!$I$1,MATCH($B101,'WEO18'!$D:$D,0)-1+Growth!$V$10-1,COLUMN(Y:Y)-COLUMN($R:$R))</f>
        <v>380.529</v>
      </c>
      <c r="Z101" s="58">
        <f ca="1">OFFSET('WEO18'!$I$1,MATCH($B101,'WEO18'!$D:$D,0)-1+Growth!$V$10-1,COLUMN(Z:Z)-COLUMN($R:$R))</f>
        <v>396.065</v>
      </c>
      <c r="AA101" s="58">
        <f ca="1">OFFSET('WEO18'!$I$1,MATCH($B101,'WEO18'!$D:$D,0)-1+Growth!$V$10-1,COLUMN(AA:AA)-COLUMN($R:$R))</f>
        <v>420.339</v>
      </c>
      <c r="AB101" s="58">
        <f ca="1">OFFSET('WEO18'!$I$1,MATCH($B101,'WEO18'!$D:$D,0)-1+Growth!$V$10-1,COLUMN(AB:AB)-COLUMN($R:$R))</f>
        <v>420.51400000000001</v>
      </c>
      <c r="AC101" s="58">
        <f ca="1">OFFSET('WEO18'!$I$1,MATCH($B101,'WEO18'!$D:$D,0)-1+Growth!$V$10-1,COLUMN(AC:AC)-COLUMN($R:$R))</f>
        <v>406.00599999999997</v>
      </c>
      <c r="AD101" s="58">
        <f ca="1">OFFSET('WEO18'!$I$1,MATCH($B101,'WEO18'!$D:$D,0)-1+Growth!$V$10-1,COLUMN(AD:AD)-COLUMN($R:$R))</f>
        <v>410.03100000000001</v>
      </c>
      <c r="AE101" s="58">
        <f ca="1">OFFSET('WEO18'!$I$1,MATCH($B101,'WEO18'!$D:$D,0)-1+Growth!$V$10-1,COLUMN(AE:AE)-COLUMN($R:$R))</f>
        <v>386.09199999999998</v>
      </c>
      <c r="AF101" s="58">
        <f ca="1">OFFSET('WEO18'!$I$1,MATCH($B101,'WEO18'!$D:$D,0)-1+Growth!$V$10-1,COLUMN(AF:AF)-COLUMN($R:$R))</f>
        <v>293.49400000000003</v>
      </c>
      <c r="AG101" s="58">
        <f ca="1">OFFSET('WEO18'!$I$1,MATCH($B101,'WEO18'!$D:$D,0)-1+Growth!$V$10-1,COLUMN(AG:AG)-COLUMN($R:$R))</f>
        <v>297.42500000000001</v>
      </c>
      <c r="AH101" s="58">
        <f ca="1">OFFSET('WEO18'!$I$1,MATCH($B101,'WEO18'!$D:$D,0)-1+Growth!$V$10-1,COLUMN(AH:AH)-COLUMN($R:$R))</f>
        <v>342.03899999999999</v>
      </c>
      <c r="AI101" s="58">
        <f ca="1">OFFSET('WEO18'!$I$1,MATCH($B101,'WEO18'!$D:$D,0)-1+Growth!$V$10-1,COLUMN(AI:AI)-COLUMN($R:$R))</f>
        <v>388.36599999999999</v>
      </c>
      <c r="AJ101" s="58">
        <f ca="1">OFFSET('WEO18'!$I$1,MATCH($B101,'WEO18'!$D:$D,0)-1+Growth!$V$10-1,COLUMN(AJ:AJ)-COLUMN($R:$R))</f>
        <v>416.61700000000002</v>
      </c>
      <c r="AK101" s="58">
        <f ca="1">OFFSET('WEO18'!$I$1,MATCH($B101,'WEO18'!$D:$D,0)-1+Growth!$V$10-1,COLUMN(AK:AK)-COLUMN($R:$R))</f>
        <v>436.161</v>
      </c>
      <c r="AL101" s="58">
        <f ca="1">OFFSET('WEO18'!$I$1,MATCH($B101,'WEO18'!$D:$D,0)-1+Growth!$V$10-1,COLUMN(AL:AL)-COLUMN($R:$R))</f>
        <v>445.67599999999999</v>
      </c>
      <c r="AM101" s="58">
        <f ca="1">OFFSET('WEO18'!$I$1,MATCH($B101,'WEO18'!$D:$D,0)-1+Growth!$V$10-1,COLUMN(AM:AM)-COLUMN($R:$R))</f>
        <v>459.28899999999999</v>
      </c>
      <c r="AN101" s="58">
        <f ca="1">OFFSET('WEO18'!$I$1,MATCH($B101,'WEO18'!$D:$D,0)-1+Growth!$V$10-1,COLUMN(AN:AN)-COLUMN($R:$R))</f>
        <v>478.60700000000003</v>
      </c>
      <c r="AO101" s="58">
        <f ca="1">OFFSET('WEO18'!$I$1,MATCH($B101,'WEO18'!$D:$D,0)-1+Growth!$V$10-1,COLUMN(AO:AO)-COLUMN($R:$R))</f>
        <v>544.01199999999994</v>
      </c>
      <c r="AP101" s="58">
        <f ca="1">OFFSET('WEO18'!$I$1,MATCH($B101,'WEO18'!$D:$D,0)-1+Growth!$V$10-1,COLUMN(AP:AP)-COLUMN($R:$R))</f>
        <v>568.78700000000003</v>
      </c>
      <c r="AQ101" s="58">
        <f ca="1">OFFSET('WEO18'!$I$1,MATCH($B101,'WEO18'!$D:$D,0)-1+Growth!$V$10-1,COLUMN(AQ:AQ)-COLUMN($R:$R))</f>
        <v>627.02099999999996</v>
      </c>
      <c r="AR101" s="58">
        <f ca="1">OFFSET('WEO18'!$I$1,MATCH($B101,'WEO18'!$D:$D,0)-1+Growth!$V$10-1,COLUMN(AR:AR)-COLUMN($R:$R))</f>
        <v>758.11199999999997</v>
      </c>
      <c r="AS101" s="58">
        <f ca="1">OFFSET('WEO18'!$I$1,MATCH($B101,'WEO18'!$D:$D,0)-1+Growth!$V$10-1,COLUMN(AS:AS)-COLUMN($R:$R))</f>
        <v>902.07100000000003</v>
      </c>
      <c r="AT101" s="58">
        <f ca="1">OFFSET('WEO18'!$I$1,MATCH($B101,'WEO18'!$D:$D,0)-1+Growth!$V$10-1,COLUMN(AT:AT)-COLUMN($R:$R))</f>
        <v>1111.2570000000001</v>
      </c>
      <c r="AU101" s="58">
        <f ca="1">OFFSET('WEO18'!$I$1,MATCH($B101,'WEO18'!$D:$D,0)-1+Growth!$V$10-1,COLUMN(AU:AU)-COLUMN($R:$R))</f>
        <v>1264.8009999999999</v>
      </c>
      <c r="AV101" s="58">
        <f ca="1">OFFSET('WEO18'!$I$1,MATCH($B101,'WEO18'!$D:$D,0)-1+Growth!$V$10-1,COLUMN(AV:AV)-COLUMN($R:$R))</f>
        <v>1295.319</v>
      </c>
      <c r="AW101" s="58">
        <f ca="1">OFFSET('WEO18'!$I$1,MATCH($B101,'WEO18'!$D:$D,0)-1+Growth!$V$10-1,COLUMN(AW:AW)-COLUMN($R:$R))</f>
        <v>1340.0450000000001</v>
      </c>
      <c r="AX101" s="58">
        <f ca="1">OFFSET('WEO18'!$I$1,MATCH($B101,'WEO18'!$D:$D,0)-1+Growth!$V$10-1,COLUMN(AX:AX)-COLUMN($R:$R))</f>
        <v>1391.9490000000001</v>
      </c>
      <c r="AY101" s="58">
        <f ca="1">OFFSET('WEO18'!$I$1,MATCH($B101,'WEO18'!$D:$D,0)-1+Growth!$V$10-1,COLUMN(AY:AY)-COLUMN($R:$R))</f>
        <v>1464.019</v>
      </c>
      <c r="AZ101" s="58">
        <f ca="1">OFFSET('WEO18'!$I$1,MATCH($B101,'WEO18'!$D:$D,0)-1+Growth!$V$10-1,COLUMN(AZ:AZ)-COLUMN($R:$R))</f>
        <v>1564.1980000000001</v>
      </c>
      <c r="BA101" s="58">
        <f ca="1">OFFSET('WEO18'!$I$1,MATCH($B101,'WEO18'!$D:$D,0)-1+Growth!$V$10-1,COLUMN(BA:BA)-COLUMN($R:$R))</f>
        <v>1637.777</v>
      </c>
      <c r="BB101" s="58">
        <f ca="1">OFFSET('WEO18'!$I$1,MATCH($B101,'WEO18'!$D:$D,0)-1+Growth!$V$10-1,COLUMN(BB:BB)-COLUMN($R:$R))</f>
        <v>1686.9059999999999</v>
      </c>
      <c r="BC101" s="58">
        <f ca="1">OFFSET('WEO18'!$I$1,MATCH($B101,'WEO18'!$D:$D,0)-1+Growth!$V$10-1,COLUMN(BC:BC)-COLUMN($R:$R))</f>
        <v>1673.183</v>
      </c>
      <c r="BD101" s="58">
        <f ca="1">OFFSET('WEO18'!$I$1,MATCH($B101,'WEO18'!$D:$D,0)-1+Growth!$V$10-1,COLUMN(BD:BD)-COLUMN($R:$R))</f>
        <v>1685.259</v>
      </c>
    </row>
    <row r="102" spans="2:56" x14ac:dyDescent="0.2">
      <c r="B102" s="1" t="s">
        <v>192</v>
      </c>
      <c r="C102" s="72">
        <f t="shared" ca="1" si="4"/>
        <v>9.5110050504004881E-2</v>
      </c>
      <c r="D102" s="63">
        <f ca="1">OFFSET(Rating!$K$1,MATCH($B102,Rating!J:J,0)-1,0)</f>
        <v>4.274</v>
      </c>
      <c r="E102" s="63">
        <f ca="1">OFFSET(Rating!$O$1,MATCH($B102,Rating!N:N,0)-1,0)</f>
        <v>28.395</v>
      </c>
      <c r="F102" s="64">
        <f ca="1">OFFSET(Rating!$S$1,MATCH($B102,Rating!R:R,0)-1,0)</f>
        <v>6643.3710000000001</v>
      </c>
      <c r="H102" s="2">
        <v>0.25</v>
      </c>
      <c r="I102" s="1">
        <v>0.03</v>
      </c>
      <c r="J102" s="1">
        <v>3.0291922631678903E-2</v>
      </c>
      <c r="K102" s="1">
        <v>2.5011397184970363E-2</v>
      </c>
      <c r="L102" s="1">
        <v>2.4992291588993742E-2</v>
      </c>
      <c r="M102" s="1">
        <v>0.27651210526315795</v>
      </c>
      <c r="N102" s="1">
        <v>0.24926181818181817</v>
      </c>
      <c r="O102" s="1">
        <v>0.34638374999999999</v>
      </c>
      <c r="P102" s="26">
        <v>-1.6394937002550975E-2</v>
      </c>
      <c r="Q102" s="26">
        <v>1.7624487752626272E-2</v>
      </c>
      <c r="R102" s="26">
        <v>6.3410541320832806E-4</v>
      </c>
      <c r="S102" s="58">
        <f ca="1">OFFSET('WEO18'!$I$1,MATCH($B102,'WEO18'!$D:$D,0)-1+Growth!$V$10-1,COLUMN(S:S)-COLUMN($R:$R))</f>
        <v>432.17</v>
      </c>
      <c r="T102" s="58">
        <f ca="1">OFFSET('WEO18'!$I$1,MATCH($B102,'WEO18'!$D:$D,0)-1+Growth!$V$10-1,COLUMN(T:T)-COLUMN($R:$R))</f>
        <v>443.46100000000001</v>
      </c>
      <c r="U102" s="58">
        <f ca="1">OFFSET('WEO18'!$I$1,MATCH($B102,'WEO18'!$D:$D,0)-1+Growth!$V$10-1,COLUMN(U:U)-COLUMN($R:$R))</f>
        <v>454.149</v>
      </c>
      <c r="V102" s="58">
        <f ca="1">OFFSET('WEO18'!$I$1,MATCH($B102,'WEO18'!$D:$D,0)-1+Growth!$V$10-1,COLUMN(V:V)-COLUMN($R:$R))</f>
        <v>465.01499999999999</v>
      </c>
      <c r="W102" s="58">
        <f ca="1">OFFSET('WEO18'!$I$1,MATCH($B102,'WEO18'!$D:$D,0)-1+Growth!$V$10-1,COLUMN(W:W)-COLUMN($R:$R))</f>
        <v>476.06099999999998</v>
      </c>
      <c r="X102" s="58">
        <f ca="1">OFFSET('WEO18'!$I$1,MATCH($B102,'WEO18'!$D:$D,0)-1+Growth!$V$10-1,COLUMN(X:X)-COLUMN($R:$R))</f>
        <v>487.29</v>
      </c>
      <c r="Y102" s="58">
        <f ca="1">OFFSET('WEO18'!$I$1,MATCH($B102,'WEO18'!$D:$D,0)-1+Growth!$V$10-1,COLUMN(Y:Y)-COLUMN($R:$R))</f>
        <v>498.70600000000002</v>
      </c>
      <c r="Z102" s="58">
        <f ca="1">OFFSET('WEO18'!$I$1,MATCH($B102,'WEO18'!$D:$D,0)-1+Growth!$V$10-1,COLUMN(Z:Z)-COLUMN($R:$R))</f>
        <v>510.31200000000001</v>
      </c>
      <c r="AA102" s="58">
        <f ca="1">OFFSET('WEO18'!$I$1,MATCH($B102,'WEO18'!$D:$D,0)-1+Growth!$V$10-1,COLUMN(AA:AA)-COLUMN($R:$R))</f>
        <v>622.11099999999999</v>
      </c>
      <c r="AB102" s="58">
        <f ca="1">OFFSET('WEO18'!$I$1,MATCH($B102,'WEO18'!$D:$D,0)-1+Growth!$V$10-1,COLUMN(AB:AB)-COLUMN($R:$R))</f>
        <v>754.43</v>
      </c>
      <c r="AC102" s="58">
        <f ca="1">OFFSET('WEO18'!$I$1,MATCH($B102,'WEO18'!$D:$D,0)-1+Growth!$V$10-1,COLUMN(AC:AC)-COLUMN($R:$R))</f>
        <v>762</v>
      </c>
      <c r="AD102" s="58">
        <f ca="1">OFFSET('WEO18'!$I$1,MATCH($B102,'WEO18'!$D:$D,0)-1+Growth!$V$10-1,COLUMN(AD:AD)-COLUMN($R:$R))</f>
        <v>780.25300000000004</v>
      </c>
      <c r="AE102" s="58">
        <f ca="1">OFFSET('WEO18'!$I$1,MATCH($B102,'WEO18'!$D:$D,0)-1+Growth!$V$10-1,COLUMN(AE:AE)-COLUMN($R:$R))</f>
        <v>800.63199999999995</v>
      </c>
      <c r="AF102" s="58">
        <f ca="1">OFFSET('WEO18'!$I$1,MATCH($B102,'WEO18'!$D:$D,0)-1+Growth!$V$10-1,COLUMN(AF:AF)-COLUMN($R:$R))</f>
        <v>792.78899999999999</v>
      </c>
      <c r="AG102" s="58">
        <f ca="1">OFFSET('WEO18'!$I$1,MATCH($B102,'WEO18'!$D:$D,0)-1+Growth!$V$10-1,COLUMN(AG:AG)-COLUMN($R:$R))</f>
        <v>749.24</v>
      </c>
      <c r="AH102" s="58">
        <f ca="1">OFFSET('WEO18'!$I$1,MATCH($B102,'WEO18'!$D:$D,0)-1+Growth!$V$10-1,COLUMN(AH:AH)-COLUMN($R:$R))</f>
        <v>779.1</v>
      </c>
      <c r="AI102" s="58">
        <f ca="1">OFFSET('WEO18'!$I$1,MATCH($B102,'WEO18'!$D:$D,0)-1+Growth!$V$10-1,COLUMN(AI:AI)-COLUMN($R:$R))</f>
        <v>812.52700000000004</v>
      </c>
      <c r="AJ102" s="58">
        <f ca="1">OFFSET('WEO18'!$I$1,MATCH($B102,'WEO18'!$D:$D,0)-1+Growth!$V$10-1,COLUMN(AJ:AJ)-COLUMN($R:$R))</f>
        <v>807.45</v>
      </c>
      <c r="AK102" s="58">
        <f ca="1">OFFSET('WEO18'!$I$1,MATCH($B102,'WEO18'!$D:$D,0)-1+Growth!$V$10-1,COLUMN(AK:AK)-COLUMN($R:$R))</f>
        <v>837.62900000000002</v>
      </c>
      <c r="AL102" s="58">
        <f ca="1">OFFSET('WEO18'!$I$1,MATCH($B102,'WEO18'!$D:$D,0)-1+Growth!$V$10-1,COLUMN(AL:AL)-COLUMN($R:$R))</f>
        <v>816</v>
      </c>
      <c r="AM102" s="58">
        <f ca="1">OFFSET('WEO18'!$I$1,MATCH($B102,'WEO18'!$D:$D,0)-1+Growth!$V$10-1,COLUMN(AM:AM)-COLUMN($R:$R))</f>
        <v>877.82</v>
      </c>
      <c r="AN102" s="58">
        <f ca="1">OFFSET('WEO18'!$I$1,MATCH($B102,'WEO18'!$D:$D,0)-1+Growth!$V$10-1,COLUMN(AN:AN)-COLUMN($R:$R))</f>
        <v>911.2</v>
      </c>
      <c r="AO102" s="58">
        <f ca="1">OFFSET('WEO18'!$I$1,MATCH($B102,'WEO18'!$D:$D,0)-1+Growth!$V$10-1,COLUMN(AO:AO)-COLUMN($R:$R))</f>
        <v>952.95</v>
      </c>
      <c r="AP102" s="58">
        <f ca="1">OFFSET('WEO18'!$I$1,MATCH($B102,'WEO18'!$D:$D,0)-1+Growth!$V$10-1,COLUMN(AP:AP)-COLUMN($R:$R))</f>
        <v>960.7</v>
      </c>
      <c r="AQ102" s="58">
        <f ca="1">OFFSET('WEO18'!$I$1,MATCH($B102,'WEO18'!$D:$D,0)-1+Growth!$V$10-1,COLUMN(AQ:AQ)-COLUMN($R:$R))</f>
        <v>994.1</v>
      </c>
      <c r="AR102" s="58">
        <f ca="1">OFFSET('WEO18'!$I$1,MATCH($B102,'WEO18'!$D:$D,0)-1+Growth!$V$10-1,COLUMN(AR:AR)-COLUMN($R:$R))</f>
        <v>1071.2</v>
      </c>
      <c r="AS102" s="58">
        <f ca="1">OFFSET('WEO18'!$I$1,MATCH($B102,'WEO18'!$D:$D,0)-1+Growth!$V$10-1,COLUMN(AS:AS)-COLUMN($R:$R))</f>
        <v>1138</v>
      </c>
      <c r="AT102" s="58">
        <f ca="1">OFFSET('WEO18'!$I$1,MATCH($B102,'WEO18'!$D:$D,0)-1+Growth!$V$10-1,COLUMN(AT:AT)-COLUMN($R:$R))</f>
        <v>1119.9939999999999</v>
      </c>
      <c r="AU102" s="58">
        <f ca="1">OFFSET('WEO18'!$I$1,MATCH($B102,'WEO18'!$D:$D,0)-1+Growth!$V$10-1,COLUMN(AU:AU)-COLUMN($R:$R))</f>
        <v>1182.403</v>
      </c>
      <c r="AV102" s="58">
        <f ca="1">OFFSET('WEO18'!$I$1,MATCH($B102,'WEO18'!$D:$D,0)-1+Growth!$V$10-1,COLUMN(AV:AV)-COLUMN($R:$R))</f>
        <v>1275.1690000000001</v>
      </c>
      <c r="AW102" s="58">
        <f ca="1">OFFSET('WEO18'!$I$1,MATCH($B102,'WEO18'!$D:$D,0)-1+Growth!$V$10-1,COLUMN(AW:AW)-COLUMN($R:$R))</f>
        <v>1386.2840000000001</v>
      </c>
      <c r="AX102" s="58">
        <f ca="1">OFFSET('WEO18'!$I$1,MATCH($B102,'WEO18'!$D:$D,0)-1+Growth!$V$10-1,COLUMN(AX:AX)-COLUMN($R:$R))</f>
        <v>1433.327</v>
      </c>
      <c r="AY102" s="58">
        <f ca="1">OFFSET('WEO18'!$I$1,MATCH($B102,'WEO18'!$D:$D,0)-1+Growth!$V$10-1,COLUMN(AY:AY)-COLUMN($R:$R))</f>
        <v>1488.2080000000001</v>
      </c>
      <c r="AZ102" s="58">
        <f ca="1">OFFSET('WEO18'!$I$1,MATCH($B102,'WEO18'!$D:$D,0)-1+Growth!$V$10-1,COLUMN(AZ:AZ)-COLUMN($R:$R))</f>
        <v>1536.8989999999999</v>
      </c>
      <c r="BA102" s="58">
        <f ca="1">OFFSET('WEO18'!$I$1,MATCH($B102,'WEO18'!$D:$D,0)-1+Growth!$V$10-1,COLUMN(BA:BA)-COLUMN($R:$R))</f>
        <v>1642.0650000000001</v>
      </c>
      <c r="BB102" s="58">
        <f ca="1">OFFSET('WEO18'!$I$1,MATCH($B102,'WEO18'!$D:$D,0)-1+Growth!$V$10-1,COLUMN(BB:BB)-COLUMN($R:$R))</f>
        <v>1685.0740000000001</v>
      </c>
      <c r="BC102" s="58">
        <f ca="1">OFFSET('WEO18'!$I$1,MATCH($B102,'WEO18'!$D:$D,0)-1+Growth!$V$10-1,COLUMN(BC:BC)-COLUMN($R:$R))</f>
        <v>1637.4</v>
      </c>
      <c r="BD102" s="58">
        <f ca="1">OFFSET('WEO18'!$I$1,MATCH($B102,'WEO18'!$D:$D,0)-1+Growth!$V$10-1,COLUMN(BD:BD)-COLUMN($R:$R))</f>
        <v>1561.941</v>
      </c>
    </row>
    <row r="103" spans="2:56" x14ac:dyDescent="0.2">
      <c r="B103" s="1" t="s">
        <v>2</v>
      </c>
      <c r="C103" s="72">
        <f t="shared" ca="1" si="4"/>
        <v>3.5918568808418844E-2</v>
      </c>
      <c r="D103" s="63">
        <f ca="1">OFFSET(Rating!$K$1,MATCH($B103,Rating!J:J,0)-1,0)</f>
        <v>79.301000000000002</v>
      </c>
      <c r="E103" s="63">
        <f ca="1">OFFSET(Rating!$O$1,MATCH($B103,Rating!N:N,0)-1,0)</f>
        <v>58.009</v>
      </c>
      <c r="F103" s="64">
        <f ca="1">OFFSET(Rating!$S$1,MATCH($B103,Rating!R:R,0)-1,0)</f>
        <v>731.505</v>
      </c>
      <c r="H103" s="2">
        <v>0.25</v>
      </c>
      <c r="I103" s="1">
        <v>0.03</v>
      </c>
      <c r="J103" s="1">
        <v>3.118446455613344E-2</v>
      </c>
      <c r="K103" s="1">
        <v>2.9087696294847198E-2</v>
      </c>
      <c r="L103" s="1">
        <v>2.9998998300735824E-2</v>
      </c>
      <c r="M103" s="1">
        <v>0.3417360000000001</v>
      </c>
      <c r="N103" s="1">
        <v>0.10484545454545456</v>
      </c>
      <c r="O103" s="1">
        <v>0.15207875000000001</v>
      </c>
      <c r="P103" s="26">
        <v>-9.2744828859853606E-2</v>
      </c>
      <c r="Q103" s="26">
        <v>1.1471280596828667E-2</v>
      </c>
      <c r="R103" s="26">
        <v>6.7663078318351652E-2</v>
      </c>
      <c r="S103" s="58">
        <f ca="1">OFFSET('WEO18'!$I$1,MATCH($B103,'WEO18'!$D:$D,0)-1+Growth!$V$10-1,COLUMN(S:S)-COLUMN($R:$R))</f>
        <v>8372.4390000000003</v>
      </c>
      <c r="T103" s="58">
        <f ca="1">OFFSET('WEO18'!$I$1,MATCH($B103,'WEO18'!$D:$D,0)-1+Growth!$V$10-1,COLUMN(T:T)-COLUMN($R:$R))</f>
        <v>8451.52</v>
      </c>
      <c r="U103" s="58">
        <f ca="1">OFFSET('WEO18'!$I$1,MATCH($B103,'WEO18'!$D:$D,0)-1+Growth!$V$10-1,COLUMN(U:U)-COLUMN($R:$R))</f>
        <v>8413.1090000000004</v>
      </c>
      <c r="V103" s="58">
        <f ca="1">OFFSET('WEO18'!$I$1,MATCH($B103,'WEO18'!$D:$D,0)-1+Growth!$V$10-1,COLUMN(V:V)-COLUMN($R:$R))</f>
        <v>8531.7309999999998</v>
      </c>
      <c r="W103" s="58">
        <f ca="1">OFFSET('WEO18'!$I$1,MATCH($B103,'WEO18'!$D:$D,0)-1+Growth!$V$10-1,COLUMN(W:W)-COLUMN($R:$R))</f>
        <v>8945.0470000000005</v>
      </c>
      <c r="X103" s="58">
        <f ca="1">OFFSET('WEO18'!$I$1,MATCH($B103,'WEO18'!$D:$D,0)-1+Growth!$V$10-1,COLUMN(X:X)-COLUMN($R:$R))</f>
        <v>8986.5689999999995</v>
      </c>
      <c r="Y103" s="58">
        <f ca="1">OFFSET('WEO18'!$I$1,MATCH($B103,'WEO18'!$D:$D,0)-1+Growth!$V$10-1,COLUMN(Y:Y)-COLUMN($R:$R))</f>
        <v>9410.76</v>
      </c>
      <c r="Z103" s="58">
        <f ca="1">OFFSET('WEO18'!$I$1,MATCH($B103,'WEO18'!$D:$D,0)-1+Growth!$V$10-1,COLUMN(Z:Z)-COLUMN($R:$R))</f>
        <v>9662.1319999999996</v>
      </c>
      <c r="AA103" s="58">
        <f ca="1">OFFSET('WEO18'!$I$1,MATCH($B103,'WEO18'!$D:$D,0)-1+Growth!$V$10-1,COLUMN(AA:AA)-COLUMN($R:$R))</f>
        <v>9707.02</v>
      </c>
      <c r="AB103" s="58">
        <f ca="1">OFFSET('WEO18'!$I$1,MATCH($B103,'WEO18'!$D:$D,0)-1+Growth!$V$10-1,COLUMN(AB:AB)-COLUMN($R:$R))</f>
        <v>9584.7009999999991</v>
      </c>
      <c r="AC103" s="58">
        <f ca="1">OFFSET('WEO18'!$I$1,MATCH($B103,'WEO18'!$D:$D,0)-1+Growth!$V$10-1,COLUMN(AC:AC)-COLUMN($R:$R))</f>
        <v>8955.1470000000008</v>
      </c>
      <c r="AD103" s="58">
        <f ca="1">OFFSET('WEO18'!$I$1,MATCH($B103,'WEO18'!$D:$D,0)-1+Growth!$V$10-1,COLUMN(AD:AD)-COLUMN($R:$R))</f>
        <v>8198.8410000000003</v>
      </c>
      <c r="AE103" s="58">
        <f ca="1">OFFSET('WEO18'!$I$1,MATCH($B103,'WEO18'!$D:$D,0)-1+Growth!$V$10-1,COLUMN(AE:AE)-COLUMN($R:$R))</f>
        <v>7341.1040000000003</v>
      </c>
      <c r="AF103" s="58">
        <f ca="1">OFFSET('WEO18'!$I$1,MATCH($B103,'WEO18'!$D:$D,0)-1+Growth!$V$10-1,COLUMN(AF:AF)-COLUMN($R:$R))</f>
        <v>6352.3819999999996</v>
      </c>
      <c r="AG103" s="58">
        <f ca="1">OFFSET('WEO18'!$I$1,MATCH($B103,'WEO18'!$D:$D,0)-1+Growth!$V$10-1,COLUMN(AG:AG)-COLUMN($R:$R))</f>
        <v>5962.0950000000003</v>
      </c>
      <c r="AH103" s="58">
        <f ca="1">OFFSET('WEO18'!$I$1,MATCH($B103,'WEO18'!$D:$D,0)-1+Growth!$V$10-1,COLUMN(AH:AH)-COLUMN($R:$R))</f>
        <v>6126.7920000000004</v>
      </c>
      <c r="AI103" s="58">
        <f ca="1">OFFSET('WEO18'!$I$1,MATCH($B103,'WEO18'!$D:$D,0)-1+Growth!$V$10-1,COLUMN(AI:AI)-COLUMN($R:$R))</f>
        <v>6008.2539999999999</v>
      </c>
      <c r="AJ103" s="58">
        <f ca="1">OFFSET('WEO18'!$I$1,MATCH($B103,'WEO18'!$D:$D,0)-1+Growth!$V$10-1,COLUMN(AJ:AJ)-COLUMN($R:$R))</f>
        <v>5537.2089999999998</v>
      </c>
      <c r="AK103" s="58">
        <f ca="1">OFFSET('WEO18'!$I$1,MATCH($B103,'WEO18'!$D:$D,0)-1+Growth!$V$10-1,COLUMN(AK:AK)-COLUMN($R:$R))</f>
        <v>5322.6360000000004</v>
      </c>
      <c r="AL103" s="58">
        <f ca="1">OFFSET('WEO18'!$I$1,MATCH($B103,'WEO18'!$D:$D,0)-1+Growth!$V$10-1,COLUMN(AL:AL)-COLUMN($R:$R))</f>
        <v>5120.2460000000001</v>
      </c>
      <c r="AM103" s="58">
        <f ca="1">OFFSET('WEO18'!$I$1,MATCH($B103,'WEO18'!$D:$D,0)-1+Growth!$V$10-1,COLUMN(AM:AM)-COLUMN($R:$R))</f>
        <v>4703.6679999999997</v>
      </c>
      <c r="AN103" s="58">
        <f ca="1">OFFSET('WEO18'!$I$1,MATCH($B103,'WEO18'!$D:$D,0)-1+Growth!$V$10-1,COLUMN(AN:AN)-COLUMN($R:$R))</f>
        <v>4604.8829999999998</v>
      </c>
      <c r="AO103" s="58">
        <f ca="1">OFFSET('WEO18'!$I$1,MATCH($B103,'WEO18'!$D:$D,0)-1+Growth!$V$10-1,COLUMN(AO:AO)-COLUMN($R:$R))</f>
        <v>4740.6239999999998</v>
      </c>
      <c r="AP103" s="58">
        <f ca="1">OFFSET('WEO18'!$I$1,MATCH($B103,'WEO18'!$D:$D,0)-1+Growth!$V$10-1,COLUMN(AP:AP)-COLUMN($R:$R))</f>
        <v>5005.0479999999998</v>
      </c>
      <c r="AQ103" s="58">
        <f ca="1">OFFSET('WEO18'!$I$1,MATCH($B103,'WEO18'!$D:$D,0)-1+Growth!$V$10-1,COLUMN(AQ:AQ)-COLUMN($R:$R))</f>
        <v>5342.3059999999996</v>
      </c>
      <c r="AR103" s="58">
        <f ca="1">OFFSET('WEO18'!$I$1,MATCH($B103,'WEO18'!$D:$D,0)-1+Growth!$V$10-1,COLUMN(AR:AR)-COLUMN($R:$R))</f>
        <v>5670.0649999999996</v>
      </c>
      <c r="AS103" s="58">
        <f ca="1">OFFSET('WEO18'!$I$1,MATCH($B103,'WEO18'!$D:$D,0)-1+Growth!$V$10-1,COLUMN(AS:AS)-COLUMN($R:$R))</f>
        <v>5971.77</v>
      </c>
      <c r="AT103" s="58">
        <f ca="1">OFFSET('WEO18'!$I$1,MATCH($B103,'WEO18'!$D:$D,0)-1+Growth!$V$10-1,COLUMN(AT:AT)-COLUMN($R:$R))</f>
        <v>6345.3689999999997</v>
      </c>
      <c r="AU103" s="58">
        <f ca="1">OFFSET('WEO18'!$I$1,MATCH($B103,'WEO18'!$D:$D,0)-1+Growth!$V$10-1,COLUMN(AU:AU)-COLUMN($R:$R))</f>
        <v>6740.67</v>
      </c>
      <c r="AV103" s="58">
        <f ca="1">OFFSET('WEO18'!$I$1,MATCH($B103,'WEO18'!$D:$D,0)-1+Growth!$V$10-1,COLUMN(AV:AV)-COLUMN($R:$R))</f>
        <v>6933.0870000000004</v>
      </c>
      <c r="AW103" s="58">
        <f ca="1">OFFSET('WEO18'!$I$1,MATCH($B103,'WEO18'!$D:$D,0)-1+Growth!$V$10-1,COLUMN(AW:AW)-COLUMN($R:$R))</f>
        <v>7425.89</v>
      </c>
      <c r="AX103" s="58">
        <f ca="1">OFFSET('WEO18'!$I$1,MATCH($B103,'WEO18'!$D:$D,0)-1+Growth!$V$10-1,COLUMN(AX:AX)-COLUMN($R:$R))</f>
        <v>7936.3450000000003</v>
      </c>
      <c r="AY103" s="58">
        <f ca="1">OFFSET('WEO18'!$I$1,MATCH($B103,'WEO18'!$D:$D,0)-1+Growth!$V$10-1,COLUMN(AY:AY)-COLUMN($R:$R))</f>
        <v>8498.8389999999999</v>
      </c>
      <c r="AZ103" s="58">
        <f ca="1">OFFSET('WEO18'!$I$1,MATCH($B103,'WEO18'!$D:$D,0)-1+Growth!$V$10-1,COLUMN(AZ:AZ)-COLUMN($R:$R))</f>
        <v>9219.7070000000003</v>
      </c>
      <c r="BA103" s="58">
        <f ca="1">OFFSET('WEO18'!$I$1,MATCH($B103,'WEO18'!$D:$D,0)-1+Growth!$V$10-1,COLUMN(BA:BA)-COLUMN($R:$R))</f>
        <v>10092.834000000001</v>
      </c>
      <c r="BB103" s="58">
        <f ca="1">OFFSET('WEO18'!$I$1,MATCH($B103,'WEO18'!$D:$D,0)-1+Growth!$V$10-1,COLUMN(BB:BB)-COLUMN($R:$R))</f>
        <v>10790.89</v>
      </c>
      <c r="BC103" s="58">
        <f ca="1">OFFSET('WEO18'!$I$1,MATCH($B103,'WEO18'!$D:$D,0)-1+Growth!$V$10-1,COLUMN(BC:BC)-COLUMN($R:$R))</f>
        <v>11049.9</v>
      </c>
      <c r="BD103" s="58">
        <f ca="1">OFFSET('WEO18'!$I$1,MATCH($B103,'WEO18'!$D:$D,0)-1+Growth!$V$10-1,COLUMN(BD:BD)-COLUMN($R:$R))</f>
        <v>11427.589</v>
      </c>
    </row>
    <row r="104" spans="2:56" x14ac:dyDescent="0.2">
      <c r="B104" s="1" t="s">
        <v>159</v>
      </c>
      <c r="C104" s="72">
        <f t="shared" ca="1" si="4"/>
        <v>8.4430689127198838E-2</v>
      </c>
      <c r="D104" s="63">
        <f ca="1">OFFSET(Rating!$K$1,MATCH($B104,Rating!J:J,0)-1,0)</f>
        <v>22.544</v>
      </c>
      <c r="E104" s="63">
        <f ca="1">OFFSET(Rating!$O$1,MATCH($B104,Rating!N:N,0)-1,0)</f>
        <v>68.022000000000006</v>
      </c>
      <c r="F104" s="64">
        <f ca="1">OFFSET(Rating!$S$1,MATCH($B104,Rating!R:R,0)-1,0)</f>
        <v>3017.32</v>
      </c>
      <c r="H104" s="2">
        <v>0.25</v>
      </c>
      <c r="I104" s="1">
        <v>0.03</v>
      </c>
      <c r="J104" s="1">
        <v>2.8789614002763253E-2</v>
      </c>
      <c r="K104" s="1">
        <v>2.8000280409086642E-2</v>
      </c>
      <c r="L104" s="1">
        <v>2.4995270625975285E-2</v>
      </c>
      <c r="M104" s="1">
        <v>0.11701421052631578</v>
      </c>
      <c r="N104" s="1">
        <v>0.20713090909090906</v>
      </c>
      <c r="O104" s="1">
        <v>0.2785725</v>
      </c>
      <c r="P104" s="26">
        <v>-1.6780279168557038E-2</v>
      </c>
      <c r="Q104" s="26">
        <v>-3.1948709774081265E-4</v>
      </c>
      <c r="R104" s="26">
        <v>1.259330352556772E-2</v>
      </c>
      <c r="S104" s="58">
        <f ca="1">OFFSET('WEO18'!$I$1,MATCH($B104,'WEO18'!$D:$D,0)-1+Growth!$V$10-1,COLUMN(S:S)-COLUMN($R:$R))</f>
        <v>4844.74</v>
      </c>
      <c r="T104" s="58">
        <f ca="1">OFFSET('WEO18'!$I$1,MATCH($B104,'WEO18'!$D:$D,0)-1+Growth!$V$10-1,COLUMN(T:T)-COLUMN($R:$R))</f>
        <v>5670.7979999999998</v>
      </c>
      <c r="U104" s="58">
        <f ca="1">OFFSET('WEO18'!$I$1,MATCH($B104,'WEO18'!$D:$D,0)-1+Growth!$V$10-1,COLUMN(U:U)-COLUMN($R:$R))</f>
        <v>6099.7020000000002</v>
      </c>
      <c r="V104" s="58">
        <f ca="1">OFFSET('WEO18'!$I$1,MATCH($B104,'WEO18'!$D:$D,0)-1+Growth!$V$10-1,COLUMN(V:V)-COLUMN($R:$R))</f>
        <v>6517.18</v>
      </c>
      <c r="W104" s="58">
        <f ca="1">OFFSET('WEO18'!$I$1,MATCH($B104,'WEO18'!$D:$D,0)-1+Growth!$V$10-1,COLUMN(W:W)-COLUMN($R:$R))</f>
        <v>7003.8609999999999</v>
      </c>
      <c r="X104" s="58">
        <f ca="1">OFFSET('WEO18'!$I$1,MATCH($B104,'WEO18'!$D:$D,0)-1+Growth!$V$10-1,COLUMN(X:X)-COLUMN($R:$R))</f>
        <v>7571.683</v>
      </c>
      <c r="Y104" s="58">
        <f ca="1">OFFSET('WEO18'!$I$1,MATCH($B104,'WEO18'!$D:$D,0)-1+Growth!$V$10-1,COLUMN(Y:Y)-COLUMN($R:$R))</f>
        <v>8085.8829999999998</v>
      </c>
      <c r="Z104" s="58">
        <f ca="1">OFFSET('WEO18'!$I$1,MATCH($B104,'WEO18'!$D:$D,0)-1+Growth!$V$10-1,COLUMN(Z:Z)-COLUMN($R:$R))</f>
        <v>7911.8180000000002</v>
      </c>
      <c r="AA104" s="58">
        <f ca="1">OFFSET('WEO18'!$I$1,MATCH($B104,'WEO18'!$D:$D,0)-1+Growth!$V$10-1,COLUMN(AA:AA)-COLUMN($R:$R))</f>
        <v>7289.5749999999998</v>
      </c>
      <c r="AB104" s="58">
        <f ca="1">OFFSET('WEO18'!$I$1,MATCH($B104,'WEO18'!$D:$D,0)-1+Growth!$V$10-1,COLUMN(AB:AB)-COLUMN($R:$R))</f>
        <v>7160.5709999999999</v>
      </c>
      <c r="AC104" s="58">
        <f ca="1">OFFSET('WEO18'!$I$1,MATCH($B104,'WEO18'!$D:$D,0)-1+Growth!$V$10-1,COLUMN(AC:AC)-COLUMN($R:$R))</f>
        <v>6719.4</v>
      </c>
      <c r="AD104" s="58">
        <f ca="1">OFFSET('WEO18'!$I$1,MATCH($B104,'WEO18'!$D:$D,0)-1+Growth!$V$10-1,COLUMN(AD:AD)-COLUMN($R:$R))</f>
        <v>6466.4790000000003</v>
      </c>
      <c r="AE104" s="58">
        <f ca="1">OFFSET('WEO18'!$I$1,MATCH($B104,'WEO18'!$D:$D,0)-1+Growth!$V$10-1,COLUMN(AE:AE)-COLUMN($R:$R))</f>
        <v>6269.241</v>
      </c>
      <c r="AF104" s="58">
        <f ca="1">OFFSET('WEO18'!$I$1,MATCH($B104,'WEO18'!$D:$D,0)-1+Growth!$V$10-1,COLUMN(AF:AF)-COLUMN($R:$R))</f>
        <v>6071.2520000000004</v>
      </c>
      <c r="AG104" s="58">
        <f ca="1">OFFSET('WEO18'!$I$1,MATCH($B104,'WEO18'!$D:$D,0)-1+Growth!$V$10-1,COLUMN(AG:AG)-COLUMN($R:$R))</f>
        <v>5919.7749999999996</v>
      </c>
      <c r="AH104" s="58">
        <f ca="1">OFFSET('WEO18'!$I$1,MATCH($B104,'WEO18'!$D:$D,0)-1+Growth!$V$10-1,COLUMN(AH:AH)-COLUMN($R:$R))</f>
        <v>6115.3890000000001</v>
      </c>
      <c r="AI104" s="58">
        <f ca="1">OFFSET('WEO18'!$I$1,MATCH($B104,'WEO18'!$D:$D,0)-1+Growth!$V$10-1,COLUMN(AI:AI)-COLUMN($R:$R))</f>
        <v>6415.7730000000001</v>
      </c>
      <c r="AJ104" s="58">
        <f ca="1">OFFSET('WEO18'!$I$1,MATCH($B104,'WEO18'!$D:$D,0)-1+Growth!$V$10-1,COLUMN(AJ:AJ)-COLUMN($R:$R))</f>
        <v>6756.7179999999998</v>
      </c>
      <c r="AK104" s="58">
        <f ca="1">OFFSET('WEO18'!$I$1,MATCH($B104,'WEO18'!$D:$D,0)-1+Growth!$V$10-1,COLUMN(AK:AK)-COLUMN($R:$R))</f>
        <v>7087.4830000000002</v>
      </c>
      <c r="AL104" s="58">
        <f ca="1">OFFSET('WEO18'!$I$1,MATCH($B104,'WEO18'!$D:$D,0)-1+Growth!$V$10-1,COLUMN(AL:AL)-COLUMN($R:$R))</f>
        <v>7375.3969999999999</v>
      </c>
      <c r="AM104" s="58">
        <f ca="1">OFFSET('WEO18'!$I$1,MATCH($B104,'WEO18'!$D:$D,0)-1+Growth!$V$10-1,COLUMN(AM:AM)-COLUMN($R:$R))</f>
        <v>7637.4719999999998</v>
      </c>
      <c r="AN104" s="58">
        <f ca="1">OFFSET('WEO18'!$I$1,MATCH($B104,'WEO18'!$D:$D,0)-1+Growth!$V$10-1,COLUMN(AN:AN)-COLUMN($R:$R))</f>
        <v>7971.0829999999996</v>
      </c>
      <c r="AO104" s="58">
        <f ca="1">OFFSET('WEO18'!$I$1,MATCH($B104,'WEO18'!$D:$D,0)-1+Growth!$V$10-1,COLUMN(AO:AO)-COLUMN($R:$R))</f>
        <v>8308.8340000000007</v>
      </c>
      <c r="AP104" s="58">
        <f ca="1">OFFSET('WEO18'!$I$1,MATCH($B104,'WEO18'!$D:$D,0)-1+Growth!$V$10-1,COLUMN(AP:AP)-COLUMN($R:$R))</f>
        <v>8688.3150000000005</v>
      </c>
      <c r="AQ104" s="58">
        <f ca="1">OFFSET('WEO18'!$I$1,MATCH($B104,'WEO18'!$D:$D,0)-1+Growth!$V$10-1,COLUMN(AQ:AQ)-COLUMN($R:$R))</f>
        <v>9277.4660000000003</v>
      </c>
      <c r="AR104" s="58">
        <f ca="1">OFFSET('WEO18'!$I$1,MATCH($B104,'WEO18'!$D:$D,0)-1+Growth!$V$10-1,COLUMN(AR:AR)-COLUMN($R:$R))</f>
        <v>9464.9320000000007</v>
      </c>
      <c r="AS104" s="58">
        <f ca="1">OFFSET('WEO18'!$I$1,MATCH($B104,'WEO18'!$D:$D,0)-1+Growth!$V$10-1,COLUMN(AS:AS)-COLUMN($R:$R))</f>
        <v>9792.1980000000003</v>
      </c>
      <c r="AT104" s="58">
        <f ca="1">OFFSET('WEO18'!$I$1,MATCH($B104,'WEO18'!$D:$D,0)-1+Growth!$V$10-1,COLUMN(AT:AT)-COLUMN($R:$R))</f>
        <v>10272.231</v>
      </c>
      <c r="AU104" s="58">
        <f ca="1">OFFSET('WEO18'!$I$1,MATCH($B104,'WEO18'!$D:$D,0)-1+Growth!$V$10-1,COLUMN(AU:AU)-COLUMN($R:$R))</f>
        <v>10630.609</v>
      </c>
      <c r="AV104" s="58">
        <f ca="1">OFFSET('WEO18'!$I$1,MATCH($B104,'WEO18'!$D:$D,0)-1+Growth!$V$10-1,COLUMN(AV:AV)-COLUMN($R:$R))</f>
        <v>10864.34</v>
      </c>
      <c r="AW104" s="58">
        <f ca="1">OFFSET('WEO18'!$I$1,MATCH($B104,'WEO18'!$D:$D,0)-1+Growth!$V$10-1,COLUMN(AW:AW)-COLUMN($R:$R))</f>
        <v>11236.173000000001</v>
      </c>
      <c r="AX104" s="58">
        <f ca="1">OFFSET('WEO18'!$I$1,MATCH($B104,'WEO18'!$D:$D,0)-1+Growth!$V$10-1,COLUMN(AX:AX)-COLUMN($R:$R))</f>
        <v>11700.146000000001</v>
      </c>
      <c r="AY104" s="58">
        <f ca="1">OFFSET('WEO18'!$I$1,MATCH($B104,'WEO18'!$D:$D,0)-1+Growth!$V$10-1,COLUMN(AY:AY)-COLUMN($R:$R))</f>
        <v>12231.715</v>
      </c>
      <c r="AZ104" s="58">
        <f ca="1">OFFSET('WEO18'!$I$1,MATCH($B104,'WEO18'!$D:$D,0)-1+Growth!$V$10-1,COLUMN(AZ:AZ)-COLUMN($R:$R))</f>
        <v>12892.749</v>
      </c>
      <c r="BA104" s="58">
        <f ca="1">OFFSET('WEO18'!$I$1,MATCH($B104,'WEO18'!$D:$D,0)-1+Growth!$V$10-1,COLUMN(BA:BA)-COLUMN($R:$R))</f>
        <v>13651.366</v>
      </c>
      <c r="BB104" s="58">
        <f ca="1">OFFSET('WEO18'!$I$1,MATCH($B104,'WEO18'!$D:$D,0)-1+Growth!$V$10-1,COLUMN(BB:BB)-COLUMN($R:$R))</f>
        <v>14422.868</v>
      </c>
      <c r="BC104" s="58">
        <f ca="1">OFFSET('WEO18'!$I$1,MATCH($B104,'WEO18'!$D:$D,0)-1+Growth!$V$10-1,COLUMN(BC:BC)-COLUMN($R:$R))</f>
        <v>15064.751</v>
      </c>
      <c r="BD104" s="58">
        <f ca="1">OFFSET('WEO18'!$I$1,MATCH($B104,'WEO18'!$D:$D,0)-1+Growth!$V$10-1,COLUMN(BD:BD)-COLUMN($R:$R))</f>
        <v>15543.7</v>
      </c>
    </row>
  </sheetData>
  <pageMargins left="0.7" right="0.7" top="0.75" bottom="0.75" header="0.3" footer="0.3"/>
  <pageSetup paperSize="9" orientation="portrait" horizontalDpi="4294967292" verticalDpi="4294967292"/>
  <ignoredErrors>
    <ignoredError sqref="D3:F104" emptyCellReference="1"/>
  </ignoredErrors>
  <legacyDrawing r:id="rId1"/>
  <extLst>
    <ext xmlns:x14="http://schemas.microsoft.com/office/spreadsheetml/2009/9/main" uri="{05C60535-1F16-4fd2-B633-F4F36F0B64E0}">
      <x14:sparklineGroups xmlns:xm="http://schemas.microsoft.com/office/excel/2006/main">
        <x14:sparklineGroup displayEmptyCellsAs="gap" xr2:uid="{00000000-0003-0000-0200-000000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List!S3:BD3</xm:f>
              <xm:sqref>G3</xm:sqref>
            </x14:sparkline>
            <x14:sparkline>
              <xm:f>List!S4:BD4</xm:f>
              <xm:sqref>G4</xm:sqref>
            </x14:sparkline>
            <x14:sparkline>
              <xm:f>List!S5:BD5</xm:f>
              <xm:sqref>G5</xm:sqref>
            </x14:sparkline>
            <x14:sparkline>
              <xm:f>List!S6:BD6</xm:f>
              <xm:sqref>G6</xm:sqref>
            </x14:sparkline>
            <x14:sparkline>
              <xm:f>List!S7:BD7</xm:f>
              <xm:sqref>G7</xm:sqref>
            </x14:sparkline>
            <x14:sparkline>
              <xm:f>List!S8:BD8</xm:f>
              <xm:sqref>G8</xm:sqref>
            </x14:sparkline>
            <x14:sparkline>
              <xm:f>List!S9:BD9</xm:f>
              <xm:sqref>G9</xm:sqref>
            </x14:sparkline>
            <x14:sparkline>
              <xm:f>List!S10:BD10</xm:f>
              <xm:sqref>G10</xm:sqref>
            </x14:sparkline>
            <x14:sparkline>
              <xm:f>List!S11:BD11</xm:f>
              <xm:sqref>G11</xm:sqref>
            </x14:sparkline>
            <x14:sparkline>
              <xm:f>List!S12:BD12</xm:f>
              <xm:sqref>G12</xm:sqref>
            </x14:sparkline>
            <x14:sparkline>
              <xm:f>List!S13:BD13</xm:f>
              <xm:sqref>G13</xm:sqref>
            </x14:sparkline>
            <x14:sparkline>
              <xm:f>List!S14:BD14</xm:f>
              <xm:sqref>G14</xm:sqref>
            </x14:sparkline>
            <x14:sparkline>
              <xm:f>List!S15:BD15</xm:f>
              <xm:sqref>G15</xm:sqref>
            </x14:sparkline>
            <x14:sparkline>
              <xm:f>List!S16:BD16</xm:f>
              <xm:sqref>G16</xm:sqref>
            </x14:sparkline>
            <x14:sparkline>
              <xm:f>List!S17:BD17</xm:f>
              <xm:sqref>G17</xm:sqref>
            </x14:sparkline>
            <x14:sparkline>
              <xm:f>List!S18:BD18</xm:f>
              <xm:sqref>G18</xm:sqref>
            </x14:sparkline>
            <x14:sparkline>
              <xm:f>List!S19:BD19</xm:f>
              <xm:sqref>G19</xm:sqref>
            </x14:sparkline>
            <x14:sparkline>
              <xm:f>List!S20:BD20</xm:f>
              <xm:sqref>G20</xm:sqref>
            </x14:sparkline>
            <x14:sparkline>
              <xm:f>List!S21:BD21</xm:f>
              <xm:sqref>G21</xm:sqref>
            </x14:sparkline>
            <x14:sparkline>
              <xm:f>List!S22:BD22</xm:f>
              <xm:sqref>G22</xm:sqref>
            </x14:sparkline>
            <x14:sparkline>
              <xm:f>List!S23:BD23</xm:f>
              <xm:sqref>G23</xm:sqref>
            </x14:sparkline>
            <x14:sparkline>
              <xm:f>List!S24:BD24</xm:f>
              <xm:sqref>G24</xm:sqref>
            </x14:sparkline>
            <x14:sparkline>
              <xm:f>List!S25:BD25</xm:f>
              <xm:sqref>G25</xm:sqref>
            </x14:sparkline>
            <x14:sparkline>
              <xm:f>List!S26:BD26</xm:f>
              <xm:sqref>G26</xm:sqref>
            </x14:sparkline>
            <x14:sparkline>
              <xm:f>List!S27:BD27</xm:f>
              <xm:sqref>G27</xm:sqref>
            </x14:sparkline>
            <x14:sparkline>
              <xm:f>List!S28:BD28</xm:f>
              <xm:sqref>G28</xm:sqref>
            </x14:sparkline>
            <x14:sparkline>
              <xm:f>List!S29:BD29</xm:f>
              <xm:sqref>G29</xm:sqref>
            </x14:sparkline>
            <x14:sparkline>
              <xm:f>List!S30:BD30</xm:f>
              <xm:sqref>G30</xm:sqref>
            </x14:sparkline>
            <x14:sparkline>
              <xm:f>List!S31:BD31</xm:f>
              <xm:sqref>G31</xm:sqref>
            </x14:sparkline>
            <x14:sparkline>
              <xm:f>List!S32:BD32</xm:f>
              <xm:sqref>G32</xm:sqref>
            </x14:sparkline>
            <x14:sparkline>
              <xm:f>List!S33:BD33</xm:f>
              <xm:sqref>G33</xm:sqref>
            </x14:sparkline>
            <x14:sparkline>
              <xm:f>List!S34:BD34</xm:f>
              <xm:sqref>G34</xm:sqref>
            </x14:sparkline>
            <x14:sparkline>
              <xm:f>List!S35:BD35</xm:f>
              <xm:sqref>G35</xm:sqref>
            </x14:sparkline>
            <x14:sparkline>
              <xm:f>List!S36:BD36</xm:f>
              <xm:sqref>G36</xm:sqref>
            </x14:sparkline>
            <x14:sparkline>
              <xm:f>List!S37:BD37</xm:f>
              <xm:sqref>G37</xm:sqref>
            </x14:sparkline>
            <x14:sparkline>
              <xm:f>List!S38:BD38</xm:f>
              <xm:sqref>G38</xm:sqref>
            </x14:sparkline>
            <x14:sparkline>
              <xm:f>List!S39:BD39</xm:f>
              <xm:sqref>G39</xm:sqref>
            </x14:sparkline>
            <x14:sparkline>
              <xm:f>List!S40:BD40</xm:f>
              <xm:sqref>G40</xm:sqref>
            </x14:sparkline>
            <x14:sparkline>
              <xm:f>List!S41:BD41</xm:f>
              <xm:sqref>G41</xm:sqref>
            </x14:sparkline>
            <x14:sparkline>
              <xm:f>List!S42:BD42</xm:f>
              <xm:sqref>G42</xm:sqref>
            </x14:sparkline>
            <x14:sparkline>
              <xm:f>List!S43:BD43</xm:f>
              <xm:sqref>G43</xm:sqref>
            </x14:sparkline>
            <x14:sparkline>
              <xm:f>List!S44:BD44</xm:f>
              <xm:sqref>G44</xm:sqref>
            </x14:sparkline>
            <x14:sparkline>
              <xm:f>List!S45:BD45</xm:f>
              <xm:sqref>G45</xm:sqref>
            </x14:sparkline>
            <x14:sparkline>
              <xm:f>List!S46:BD46</xm:f>
              <xm:sqref>G46</xm:sqref>
            </x14:sparkline>
            <x14:sparkline>
              <xm:f>List!S47:BD47</xm:f>
              <xm:sqref>G47</xm:sqref>
            </x14:sparkline>
            <x14:sparkline>
              <xm:f>List!S48:BD48</xm:f>
              <xm:sqref>G48</xm:sqref>
            </x14:sparkline>
            <x14:sparkline>
              <xm:f>List!S49:BD49</xm:f>
              <xm:sqref>G49</xm:sqref>
            </x14:sparkline>
            <x14:sparkline>
              <xm:f>List!S50:BD50</xm:f>
              <xm:sqref>G50</xm:sqref>
            </x14:sparkline>
            <x14:sparkline>
              <xm:f>List!S51:BD51</xm:f>
              <xm:sqref>G51</xm:sqref>
            </x14:sparkline>
            <x14:sparkline>
              <xm:f>List!S52:BD52</xm:f>
              <xm:sqref>G52</xm:sqref>
            </x14:sparkline>
            <x14:sparkline>
              <xm:f>List!S53:BD53</xm:f>
              <xm:sqref>G53</xm:sqref>
            </x14:sparkline>
            <x14:sparkline>
              <xm:f>List!S54:BD54</xm:f>
              <xm:sqref>G54</xm:sqref>
            </x14:sparkline>
            <x14:sparkline>
              <xm:f>List!S55:BD55</xm:f>
              <xm:sqref>G55</xm:sqref>
            </x14:sparkline>
            <x14:sparkline>
              <xm:f>List!S56:BD56</xm:f>
              <xm:sqref>G56</xm:sqref>
            </x14:sparkline>
            <x14:sparkline>
              <xm:f>List!S57:BD57</xm:f>
              <xm:sqref>G57</xm:sqref>
            </x14:sparkline>
            <x14:sparkline>
              <xm:f>List!S58:BD58</xm:f>
              <xm:sqref>G58</xm:sqref>
            </x14:sparkline>
            <x14:sparkline>
              <xm:f>List!S59:BD59</xm:f>
              <xm:sqref>G59</xm:sqref>
            </x14:sparkline>
            <x14:sparkline>
              <xm:f>List!S60:BD60</xm:f>
              <xm:sqref>G60</xm:sqref>
            </x14:sparkline>
            <x14:sparkline>
              <xm:f>List!S61:BD61</xm:f>
              <xm:sqref>G61</xm:sqref>
            </x14:sparkline>
            <x14:sparkline>
              <xm:f>List!S62:BD62</xm:f>
              <xm:sqref>G62</xm:sqref>
            </x14:sparkline>
            <x14:sparkline>
              <xm:f>List!S63:BD63</xm:f>
              <xm:sqref>G63</xm:sqref>
            </x14:sparkline>
            <x14:sparkline>
              <xm:f>List!S64:BD64</xm:f>
              <xm:sqref>G64</xm:sqref>
            </x14:sparkline>
            <x14:sparkline>
              <xm:f>List!S65:BD65</xm:f>
              <xm:sqref>G65</xm:sqref>
            </x14:sparkline>
            <x14:sparkline>
              <xm:f>List!S66:BD66</xm:f>
              <xm:sqref>G66</xm:sqref>
            </x14:sparkline>
            <x14:sparkline>
              <xm:f>List!S67:BD67</xm:f>
              <xm:sqref>G67</xm:sqref>
            </x14:sparkline>
            <x14:sparkline>
              <xm:f>List!S68:BD68</xm:f>
              <xm:sqref>G68</xm:sqref>
            </x14:sparkline>
            <x14:sparkline>
              <xm:f>List!S69:BD69</xm:f>
              <xm:sqref>G69</xm:sqref>
            </x14:sparkline>
            <x14:sparkline>
              <xm:f>List!S70:BD70</xm:f>
              <xm:sqref>G70</xm:sqref>
            </x14:sparkline>
            <x14:sparkline>
              <xm:f>List!S71:BD71</xm:f>
              <xm:sqref>G71</xm:sqref>
            </x14:sparkline>
            <x14:sparkline>
              <xm:f>List!S72:BD72</xm:f>
              <xm:sqref>G72</xm:sqref>
            </x14:sparkline>
            <x14:sparkline>
              <xm:f>List!S73:BD73</xm:f>
              <xm:sqref>G73</xm:sqref>
            </x14:sparkline>
            <x14:sparkline>
              <xm:f>List!S74:BD74</xm:f>
              <xm:sqref>G74</xm:sqref>
            </x14:sparkline>
            <x14:sparkline>
              <xm:f>List!S75:BD75</xm:f>
              <xm:sqref>G75</xm:sqref>
            </x14:sparkline>
            <x14:sparkline>
              <xm:f>List!S76:BD76</xm:f>
              <xm:sqref>G76</xm:sqref>
            </x14:sparkline>
            <x14:sparkline>
              <xm:f>List!S77:BD77</xm:f>
              <xm:sqref>G77</xm:sqref>
            </x14:sparkline>
            <x14:sparkline>
              <xm:f>List!S78:BD78</xm:f>
              <xm:sqref>G78</xm:sqref>
            </x14:sparkline>
            <x14:sparkline>
              <xm:f>List!S79:BD79</xm:f>
              <xm:sqref>G79</xm:sqref>
            </x14:sparkline>
            <x14:sparkline>
              <xm:f>List!S80:BD80</xm:f>
              <xm:sqref>G80</xm:sqref>
            </x14:sparkline>
            <x14:sparkline>
              <xm:f>List!S81:BD81</xm:f>
              <xm:sqref>G81</xm:sqref>
            </x14:sparkline>
            <x14:sparkline>
              <xm:f>List!S82:BD82</xm:f>
              <xm:sqref>G82</xm:sqref>
            </x14:sparkline>
            <x14:sparkline>
              <xm:f>List!S83:BD83</xm:f>
              <xm:sqref>G83</xm:sqref>
            </x14:sparkline>
            <x14:sparkline>
              <xm:f>List!S84:BD84</xm:f>
              <xm:sqref>G84</xm:sqref>
            </x14:sparkline>
            <x14:sparkline>
              <xm:f>List!S85:BD85</xm:f>
              <xm:sqref>G85</xm:sqref>
            </x14:sparkline>
            <x14:sparkline>
              <xm:f>List!S86:BD86</xm:f>
              <xm:sqref>G86</xm:sqref>
            </x14:sparkline>
            <x14:sparkline>
              <xm:f>List!S87:BD87</xm:f>
              <xm:sqref>G87</xm:sqref>
            </x14:sparkline>
            <x14:sparkline>
              <xm:f>List!S88:BD88</xm:f>
              <xm:sqref>G88</xm:sqref>
            </x14:sparkline>
            <x14:sparkline>
              <xm:f>List!S89:BD89</xm:f>
              <xm:sqref>G89</xm:sqref>
            </x14:sparkline>
            <x14:sparkline>
              <xm:f>List!S90:BD90</xm:f>
              <xm:sqref>G90</xm:sqref>
            </x14:sparkline>
            <x14:sparkline>
              <xm:f>List!S91:BD91</xm:f>
              <xm:sqref>G91</xm:sqref>
            </x14:sparkline>
            <x14:sparkline>
              <xm:f>List!S92:BD92</xm:f>
              <xm:sqref>G92</xm:sqref>
            </x14:sparkline>
            <x14:sparkline>
              <xm:f>List!S93:BD93</xm:f>
              <xm:sqref>G93</xm:sqref>
            </x14:sparkline>
            <x14:sparkline>
              <xm:f>List!S94:BD94</xm:f>
              <xm:sqref>G94</xm:sqref>
            </x14:sparkline>
            <x14:sparkline>
              <xm:f>List!S95:BD95</xm:f>
              <xm:sqref>G95</xm:sqref>
            </x14:sparkline>
            <x14:sparkline>
              <xm:f>List!S96:BD96</xm:f>
              <xm:sqref>G96</xm:sqref>
            </x14:sparkline>
            <x14:sparkline>
              <xm:f>List!S97:BD97</xm:f>
              <xm:sqref>G97</xm:sqref>
            </x14:sparkline>
            <x14:sparkline>
              <xm:f>List!S98:BD98</xm:f>
              <xm:sqref>G98</xm:sqref>
            </x14:sparkline>
            <x14:sparkline>
              <xm:f>List!S99:BD99</xm:f>
              <xm:sqref>G99</xm:sqref>
            </x14:sparkline>
            <x14:sparkline>
              <xm:f>List!S100:BD100</xm:f>
              <xm:sqref>G100</xm:sqref>
            </x14:sparkline>
            <x14:sparkline>
              <xm:f>List!S101:BD101</xm:f>
              <xm:sqref>G101</xm:sqref>
            </x14:sparkline>
            <x14:sparkline>
              <xm:f>List!S102:BD102</xm:f>
              <xm:sqref>G102</xm:sqref>
            </x14:sparkline>
            <x14:sparkline>
              <xm:f>List!S103:BD103</xm:f>
              <xm:sqref>G103</xm:sqref>
            </x14:sparkline>
            <x14:sparkline>
              <xm:f>List!S104:BD104</xm:f>
              <xm:sqref>G104</xm:sqref>
            </x14:sparkline>
          </x14:sparklines>
        </x14:sparklineGroup>
      </x14:sparklineGroups>
    </ex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V39"/>
  <sheetViews>
    <sheetView workbookViewId="0">
      <pane xSplit="1" ySplit="1" topLeftCell="B2" activePane="bottomRight" state="frozen"/>
      <selection pane="topRight" activeCell="B1" sqref="B1"/>
      <selection pane="bottomLeft" activeCell="A2" sqref="A2"/>
      <selection pane="bottomRight"/>
    </sheetView>
  </sheetViews>
  <sheetFormatPr baseColWidth="10" defaultColWidth="10.796875" defaultRowHeight="14" x14ac:dyDescent="0.2"/>
  <cols>
    <col min="1" max="1" width="5.19921875" style="18" bestFit="1" customWidth="1"/>
    <col min="2" max="2" width="6.59765625" style="18" bestFit="1" customWidth="1"/>
    <col min="3" max="3" width="7.3984375" style="18" customWidth="1"/>
    <col min="4" max="4" width="7.796875" style="18" customWidth="1"/>
    <col min="5" max="5" width="8.19921875" style="18" customWidth="1"/>
    <col min="6" max="6" width="8.3984375" style="18" customWidth="1"/>
    <col min="7" max="8" width="10.796875" style="18"/>
    <col min="9" max="9" width="3" style="18" customWidth="1"/>
    <col min="10" max="13" width="10.796875" style="18"/>
    <col min="14" max="14" width="4.59765625" style="18" customWidth="1"/>
    <col min="15" max="21" width="10.796875" style="18"/>
    <col min="22" max="22" width="5.19921875" style="18" bestFit="1" customWidth="1"/>
    <col min="23" max="16384" width="10.796875" style="18"/>
  </cols>
  <sheetData>
    <row r="1" spans="1:22" x14ac:dyDescent="0.2">
      <c r="A1" s="18" t="s">
        <v>23</v>
      </c>
      <c r="B1" s="18" t="s">
        <v>578</v>
      </c>
      <c r="C1" s="18" t="s">
        <v>269</v>
      </c>
      <c r="D1" s="18" t="s">
        <v>266</v>
      </c>
      <c r="E1" s="21" t="str">
        <f ca="1">OFFSET('WEO18'!$A$1,$V$2+$V$14-2,4)</f>
        <v>Gross national savings</v>
      </c>
      <c r="F1" s="21" t="str">
        <f ca="1">OFFSET('WEO18'!$A$1,$V$2+$V$13-2,4)</f>
        <v>Total investment</v>
      </c>
      <c r="G1" s="18" t="s">
        <v>620</v>
      </c>
      <c r="H1" s="18" t="s">
        <v>719</v>
      </c>
      <c r="I1" s="19"/>
      <c r="J1" s="19">
        <f>MAX(A:A)</f>
        <v>2017</v>
      </c>
      <c r="K1" s="19">
        <v>2009</v>
      </c>
      <c r="L1" s="19">
        <v>1998</v>
      </c>
      <c r="M1" s="19">
        <v>1980</v>
      </c>
      <c r="N1" s="18">
        <v>10</v>
      </c>
    </row>
    <row r="2" spans="1:22" x14ac:dyDescent="0.2">
      <c r="A2" s="18">
        <v>1980</v>
      </c>
      <c r="B2" s="20">
        <f ca="1">OFFSET('WEO18'!$A$1,$V$2+$V$10-2,$V$4+$A2-$A$2-1)</f>
        <v>2691.8270000000002</v>
      </c>
      <c r="C2" s="21">
        <f ca="1">OFFSET('WEO18'!$A$1,$V$2+$V$11-2,$V$4+$A2-$A$2-1)</f>
        <v>0</v>
      </c>
      <c r="D2" s="21">
        <f ca="1">OFFSET('WEO18'!$A$1,$V$2+$V$12-2,$V$4+$A2-$A$2-1)</f>
        <v>987.05</v>
      </c>
      <c r="E2" s="21">
        <f ca="1">OFFSET('WEO18'!$A$1,$V$2+$V$14-2,$V$4+$A2-$A$2-1)</f>
        <v>32.383000000000003</v>
      </c>
      <c r="F2" s="21">
        <f ca="1">OFFSET('WEO18'!$A$1,$V$2+$V$13-2,$V$4+$A2-$A$2-1)</f>
        <v>35.475999999999999</v>
      </c>
      <c r="G2" s="18">
        <f t="shared" ref="G2:G39" ca="1" si="0">IF(ROW(D2)&lt;$V$8+3,"",IF($M$23=$C$1,C2,D2)/OFFSET(IF($M$23=$C$1,$C$1,$D$1),$V$8+2,0))</f>
        <v>1</v>
      </c>
      <c r="H2" s="18">
        <f t="shared" ref="H2:H39" ca="1" si="1">IF(ROW(B2)&lt;$V$8+3,"",B2/OFFSET($B$1,$V$8+2,0))</f>
        <v>1</v>
      </c>
      <c r="I2" s="19" t="s">
        <v>571</v>
      </c>
      <c r="J2" s="20">
        <f ca="1">OFFSET('WEO18'!$A$1,$V$2+$V$10-2,$V$7-1)</f>
        <v>79723.903000000006</v>
      </c>
      <c r="K2" s="20">
        <f ca="1">OFFSET('WEO18'!$A$1,$V$2+$V$10-2,$V$7-$J$1+K1-1)</f>
        <v>43264.762000000002</v>
      </c>
      <c r="L2" s="20">
        <f ca="1">OFFSET('WEO18'!$A$1,$V$2+$V$10-2,$V$7-$J$1+L1-1)</f>
        <v>15119.630999999999</v>
      </c>
      <c r="M2" s="20">
        <f ca="1">OFFSET('WEO18'!$A$1,$V$2+$V$10-2,$V$7-$J$1+M1-1)</f>
        <v>2691.8270000000002</v>
      </c>
      <c r="N2" s="18" t="s">
        <v>1985</v>
      </c>
      <c r="S2" s="18" t="s">
        <v>725</v>
      </c>
      <c r="U2" s="18" t="str">
        <f>A1</f>
        <v>China</v>
      </c>
      <c r="V2" s="18">
        <f>MATCH(A1,'WEO18'!D:D,0)</f>
        <v>1532</v>
      </c>
    </row>
    <row r="3" spans="1:22" x14ac:dyDescent="0.2">
      <c r="A3" s="18">
        <f>A2+1</f>
        <v>1981</v>
      </c>
      <c r="B3" s="20">
        <f ca="1">OFFSET('WEO18'!$A$1,$V$2+$V$10-2,$V$4+$A3-$A$2-1)</f>
        <v>2829.11</v>
      </c>
      <c r="C3" s="21">
        <f ca="1">OFFSET('WEO18'!$A$1,$V$2+$V$11-2,$V$4+$A3-$A$2-1)</f>
        <v>0</v>
      </c>
      <c r="D3" s="21">
        <f ca="1">OFFSET('WEO18'!$A$1,$V$2+$V$12-2,$V$4+$A3-$A$2-1)</f>
        <v>1000.72</v>
      </c>
      <c r="E3" s="21">
        <f ca="1">OFFSET('WEO18'!$A$1,$V$2+$V$14-2,$V$4+$A3-$A$2-1)</f>
        <v>31.814</v>
      </c>
      <c r="F3" s="21">
        <f ca="1">OFFSET('WEO18'!$A$1,$V$2+$V$13-2,$V$4+$A3-$A$2-1)</f>
        <v>33.543999999999997</v>
      </c>
      <c r="G3" s="18">
        <f t="shared" ca="1" si="0"/>
        <v>1.0138493490704625</v>
      </c>
      <c r="H3" s="18">
        <f t="shared" ca="1" si="1"/>
        <v>1.0509999342454028</v>
      </c>
      <c r="I3" s="19" t="s">
        <v>572</v>
      </c>
      <c r="J3" s="20">
        <f ca="1">J2-OFFSET('WEO18'!$A$1,$V$2+$V$10-2,$V$7-2)</f>
        <v>5115.0860000000102</v>
      </c>
      <c r="K3" s="22">
        <f ca="1">J2-K2</f>
        <v>36459.141000000003</v>
      </c>
      <c r="L3" s="22">
        <f t="shared" ref="L3:M3" ca="1" si="2">K2-L2</f>
        <v>28145.131000000001</v>
      </c>
      <c r="M3" s="22">
        <f t="shared" ca="1" si="2"/>
        <v>12427.804</v>
      </c>
      <c r="N3" s="18" t="s">
        <v>696</v>
      </c>
      <c r="U3" s="18" t="s">
        <v>220</v>
      </c>
      <c r="V3" s="18">
        <f ca="1">MATCH(U3,OFFSET('WEO18'!$C$1,$V$2,0,100),0)+1</f>
        <v>45</v>
      </c>
    </row>
    <row r="4" spans="1:22" x14ac:dyDescent="0.2">
      <c r="A4" s="18">
        <f t="shared" ref="A4:A39" si="3">A3+1</f>
        <v>1982</v>
      </c>
      <c r="B4" s="20">
        <f ca="1">OFFSET('WEO18'!$A$1,$V$2+$V$10-2,$V$4+$A4-$A$2-1)</f>
        <v>3083.73</v>
      </c>
      <c r="C4" s="21">
        <f ca="1">OFFSET('WEO18'!$A$1,$V$2+$V$11-2,$V$4+$A4-$A$2-1)</f>
        <v>0</v>
      </c>
      <c r="D4" s="21">
        <f ca="1">OFFSET('WEO18'!$A$1,$V$2+$V$12-2,$V$4+$A4-$A$2-1)</f>
        <v>1016.54</v>
      </c>
      <c r="E4" s="21">
        <f ca="1">OFFSET('WEO18'!$A$1,$V$2+$V$14-2,$V$4+$A4-$A$2-1)</f>
        <v>34.832999999999998</v>
      </c>
      <c r="F4" s="21">
        <f ca="1">OFFSET('WEO18'!$A$1,$V$2+$V$13-2,$V$4+$A4-$A$2-1)</f>
        <v>32.427999999999997</v>
      </c>
      <c r="G4" s="18">
        <f t="shared" ca="1" si="0"/>
        <v>1.0298769059318171</v>
      </c>
      <c r="H4" s="18">
        <f t="shared" ca="1" si="1"/>
        <v>1.145589965476979</v>
      </c>
      <c r="I4" s="19" t="s">
        <v>573</v>
      </c>
      <c r="J4" s="22">
        <f ca="1">$M$2*$J$11*OFFSET(Solow!$C$1,$V$7-$V$4+1,0)</f>
        <v>823862.10499786155</v>
      </c>
      <c r="K4" s="22">
        <f ca="1">$M$2*$J$11*OFFSET(Solow!$C$1,$V$6-$V$4+1,0)</f>
        <v>354796.43977622787</v>
      </c>
      <c r="L4" s="22">
        <f ca="1">$M$2*$J$11*OFFSET(Solow!$C$1,$V$5-$V$4+1,0)</f>
        <v>115248.27510477221</v>
      </c>
      <c r="M4" s="22">
        <f ca="1">$M$2*$J$11</f>
        <v>8075.4810000000007</v>
      </c>
      <c r="N4" s="18" t="s">
        <v>697</v>
      </c>
      <c r="U4" s="18">
        <v>1980</v>
      </c>
      <c r="V4" s="18">
        <f>MATCH(U4,'WEO18'!$1:$1,0)</f>
        <v>10</v>
      </c>
    </row>
    <row r="5" spans="1:22" x14ac:dyDescent="0.2">
      <c r="A5" s="18">
        <f t="shared" si="3"/>
        <v>1983</v>
      </c>
      <c r="B5" s="20">
        <f ca="1">OFFSET('WEO18'!$A$1,$V$2+$V$10-2,$V$4+$A5-$A$2-1)</f>
        <v>3416.7730000000001</v>
      </c>
      <c r="C5" s="21">
        <f ca="1">OFFSET('WEO18'!$A$1,$V$2+$V$11-2,$V$4+$A5-$A$2-1)</f>
        <v>0</v>
      </c>
      <c r="D5" s="21">
        <f ca="1">OFFSET('WEO18'!$A$1,$V$2+$V$12-2,$V$4+$A5-$A$2-1)</f>
        <v>1030.08</v>
      </c>
      <c r="E5" s="21">
        <f ca="1">OFFSET('WEO18'!$A$1,$V$2+$V$14-2,$V$4+$A5-$A$2-1)</f>
        <v>34.89</v>
      </c>
      <c r="F5" s="21">
        <f ca="1">OFFSET('WEO18'!$A$1,$V$2+$V$13-2,$V$4+$A5-$A$2-1)</f>
        <v>32.381</v>
      </c>
      <c r="G5" s="18">
        <f t="shared" ca="1" si="0"/>
        <v>1.0435945494149232</v>
      </c>
      <c r="H5" s="18">
        <f t="shared" ca="1" si="1"/>
        <v>1.2693137411876765</v>
      </c>
      <c r="I5" s="19" t="s">
        <v>574</v>
      </c>
      <c r="J5" s="20">
        <f ca="1">K11-L11</f>
        <v>-3363.6148830981401</v>
      </c>
      <c r="K5" s="22">
        <f t="shared" ref="K5:L5" ca="1" si="4">J4-K4</f>
        <v>469065.66522163368</v>
      </c>
      <c r="L5" s="22">
        <f t="shared" ca="1" si="4"/>
        <v>239548.16467145566</v>
      </c>
      <c r="M5" s="22">
        <f ca="1">L4-M4</f>
        <v>107172.79410477221</v>
      </c>
      <c r="N5" s="18" t="s">
        <v>698</v>
      </c>
      <c r="U5" s="18">
        <f>L1</f>
        <v>1998</v>
      </c>
      <c r="V5" s="18">
        <f>MATCH(U5,'WEO18'!$1:$1,0)</f>
        <v>28</v>
      </c>
    </row>
    <row r="6" spans="1:22" x14ac:dyDescent="0.2">
      <c r="A6" s="18">
        <f t="shared" si="3"/>
        <v>1984</v>
      </c>
      <c r="B6" s="20">
        <f ca="1">OFFSET('WEO18'!$A$1,$V$2+$V$10-2,$V$4+$A6-$A$2-1)</f>
        <v>3936.1219999999998</v>
      </c>
      <c r="C6" s="21">
        <f ca="1">OFFSET('WEO18'!$A$1,$V$2+$V$11-2,$V$4+$A6-$A$2-1)</f>
        <v>0</v>
      </c>
      <c r="D6" s="21">
        <f ca="1">OFFSET('WEO18'!$A$1,$V$2+$V$12-2,$V$4+$A6-$A$2-1)</f>
        <v>1043.57</v>
      </c>
      <c r="E6" s="21">
        <f ca="1">OFFSET('WEO18'!$A$1,$V$2+$V$14-2,$V$4+$A6-$A$2-1)</f>
        <v>34.851999999999997</v>
      </c>
      <c r="F6" s="21">
        <f ca="1">OFFSET('WEO18'!$A$1,$V$2+$V$13-2,$V$4+$A6-$A$2-1)</f>
        <v>34.851999999999997</v>
      </c>
      <c r="G6" s="18">
        <f t="shared" ca="1" si="0"/>
        <v>1.0572615369028924</v>
      </c>
      <c r="H6" s="18">
        <f t="shared" ca="1" si="1"/>
        <v>1.4622492455867333</v>
      </c>
      <c r="I6" s="19" t="s">
        <v>575</v>
      </c>
      <c r="J6" s="20">
        <f ca="1">OFFSET('WEO18'!$A$1,$V$2+IF($M$23=$C$1,$V$11,$V$12)-2,$V$7-1)</f>
        <v>1390.08</v>
      </c>
      <c r="K6" s="20">
        <f ca="1">OFFSET('WEO18'!$A$1,$V$2+IF($M$23=$C$1,$V$11,$V$12)-2,$V$7-$J$1+K1-1)</f>
        <v>1334.5</v>
      </c>
      <c r="L6" s="20">
        <f ca="1">OFFSET('WEO18'!$A$1,$V$2+IF($M$23=$C$1,$V$11,$V$12)-2,$V$7-$J$1+L1-1)</f>
        <v>1247.6099999999999</v>
      </c>
      <c r="M6" s="20">
        <f ca="1">OFFSET('WEO18'!$A$1,$V$2+IF($M$23=$C$1,$V$11,$V$12)-2,$V$7-$J$1+M1-1)</f>
        <v>987.05</v>
      </c>
      <c r="N6" s="18">
        <f ca="1">MATCH(A1,INDIRECT($L$24&amp;"!B:B"),0)</f>
        <v>72</v>
      </c>
      <c r="U6" s="18">
        <f>K1</f>
        <v>2009</v>
      </c>
      <c r="V6" s="18">
        <f>MATCH(U6,'WEO18'!$1:$1,0)</f>
        <v>39</v>
      </c>
    </row>
    <row r="7" spans="1:22" x14ac:dyDescent="0.2">
      <c r="A7" s="18">
        <f t="shared" si="3"/>
        <v>1985</v>
      </c>
      <c r="B7" s="20">
        <f ca="1">OFFSET('WEO18'!$A$1,$V$2+$V$10-2,$V$4+$A7-$A$2-1)</f>
        <v>4467.4989999999998</v>
      </c>
      <c r="C7" s="21">
        <f ca="1">OFFSET('WEO18'!$A$1,$V$2+$V$11-2,$V$4+$A7-$A$2-1)</f>
        <v>0</v>
      </c>
      <c r="D7" s="21">
        <f ca="1">OFFSET('WEO18'!$A$1,$V$2+$V$12-2,$V$4+$A7-$A$2-1)</f>
        <v>1058.51</v>
      </c>
      <c r="E7" s="21">
        <f ca="1">OFFSET('WEO18'!$A$1,$V$2+$V$14-2,$V$4+$A7-$A$2-1)</f>
        <v>33.979999999999997</v>
      </c>
      <c r="F7" s="21">
        <f ca="1">OFFSET('WEO18'!$A$1,$V$2+$V$13-2,$V$4+$A7-$A$2-1)</f>
        <v>39.536000000000001</v>
      </c>
      <c r="G7" s="18">
        <f t="shared" ca="1" si="0"/>
        <v>1.0723975482498354</v>
      </c>
      <c r="H7" s="18">
        <f t="shared" ca="1" si="1"/>
        <v>1.6596530906332387</v>
      </c>
      <c r="I7" s="19" t="s">
        <v>576</v>
      </c>
      <c r="J7" s="21">
        <f ca="1">J6-OFFSET('WEO18'!$A$1,$V$2+IF($M$23=$C$1,$V$11,$V$12)-2,$V$7-2)</f>
        <v>7.3699999999998909</v>
      </c>
      <c r="K7" s="22">
        <f t="shared" ref="K7" ca="1" si="5">J6-K6</f>
        <v>55.579999999999927</v>
      </c>
      <c r="L7" s="22">
        <f t="shared" ref="L7" ca="1" si="6">K6-L6</f>
        <v>86.8900000000001</v>
      </c>
      <c r="M7" s="22">
        <f t="shared" ref="M7" ca="1" si="7">L6-M6</f>
        <v>260.55999999999995</v>
      </c>
      <c r="U7" s="18">
        <v>2017</v>
      </c>
      <c r="V7" s="18">
        <f>MATCH(U7,'WEO18'!$1:$1,0)</f>
        <v>47</v>
      </c>
    </row>
    <row r="8" spans="1:22" x14ac:dyDescent="0.2">
      <c r="A8" s="18">
        <f t="shared" si="3"/>
        <v>1986</v>
      </c>
      <c r="B8" s="20">
        <f ca="1">OFFSET('WEO18'!$A$1,$V$2+$V$10-2,$V$4+$A8-$A$2-1)</f>
        <v>4865.1059999999998</v>
      </c>
      <c r="C8" s="21">
        <f ca="1">OFFSET('WEO18'!$A$1,$V$2+$V$11-2,$V$4+$A8-$A$2-1)</f>
        <v>0</v>
      </c>
      <c r="D8" s="21">
        <f ca="1">OFFSET('WEO18'!$A$1,$V$2+$V$12-2,$V$4+$A8-$A$2-1)</f>
        <v>1075.07</v>
      </c>
      <c r="E8" s="21">
        <f ca="1">OFFSET('WEO18'!$A$1,$V$2+$V$14-2,$V$4+$A8-$A$2-1)</f>
        <v>35.252000000000002</v>
      </c>
      <c r="F8" s="21">
        <f ca="1">OFFSET('WEO18'!$A$1,$V$2+$V$13-2,$V$4+$A8-$A$2-1)</f>
        <v>38.209000000000003</v>
      </c>
      <c r="G8" s="18">
        <f t="shared" ca="1" si="0"/>
        <v>1.0891748138392179</v>
      </c>
      <c r="H8" s="18">
        <f t="shared" ca="1" si="1"/>
        <v>1.8073620630151936</v>
      </c>
      <c r="J8" s="38">
        <f ca="1">J3/J2-J5/J4*$J$12-J7/J6*(1-$J$12)</f>
        <v>6.1204299996686182E-2</v>
      </c>
      <c r="K8" s="15">
        <f ca="1">K3/K2-K5/K4*$J$12-K7/K6*(1-$J$12)</f>
        <v>0.48094441794910991</v>
      </c>
      <c r="L8" s="16">
        <f ca="1">L3/L2-L5/L4*$J$12-L7/L6*(1-$J$12)</f>
        <v>1.2896269887674969</v>
      </c>
      <c r="M8" s="17">
        <f ca="1">M3/M2-M5/M4*$J$12-M7/M6*(1-$J$12)</f>
        <v>1.1010363742484564</v>
      </c>
      <c r="V8" s="18">
        <f ca="1">MAX(A:A)-MIN(A:A)-MIN(COUNTIF(D:D,"&gt;0"),COUNTIF(B:B,"&gt;0"))+L12</f>
        <v>-1</v>
      </c>
    </row>
    <row r="9" spans="1:22" x14ac:dyDescent="0.2">
      <c r="A9" s="18">
        <f t="shared" si="3"/>
        <v>1987</v>
      </c>
      <c r="B9" s="20">
        <f ca="1">OFFSET('WEO18'!$A$1,$V$2+$V$10-2,$V$4+$A9-$A$2-1)</f>
        <v>5434.3230000000003</v>
      </c>
      <c r="C9" s="21">
        <f ca="1">OFFSET('WEO18'!$A$1,$V$2+$V$11-2,$V$4+$A9-$A$2-1)</f>
        <v>0</v>
      </c>
      <c r="D9" s="21">
        <f ca="1">OFFSET('WEO18'!$A$1,$V$2+$V$12-2,$V$4+$A9-$A$2-1)</f>
        <v>1093</v>
      </c>
      <c r="E9" s="21">
        <f ca="1">OFFSET('WEO18'!$A$1,$V$2+$V$14-2,$V$4+$A9-$A$2-1)</f>
        <v>36.384</v>
      </c>
      <c r="F9" s="21">
        <f ca="1">OFFSET('WEO18'!$A$1,$V$2+$V$13-2,$V$4+$A9-$A$2-1)</f>
        <v>37.78</v>
      </c>
      <c r="G9" s="18">
        <f t="shared" ca="1" si="0"/>
        <v>1.1073400536953548</v>
      </c>
      <c r="H9" s="18">
        <f t="shared" ca="1" si="1"/>
        <v>2.0188232750470219</v>
      </c>
      <c r="I9" s="23" t="s">
        <v>78</v>
      </c>
      <c r="K9" s="28" t="e">
        <f ca="1">OFFSET(INDIRECT($L$24&amp;"!$A$1"),$N$6-1,$N9-1)</f>
        <v>#N/A</v>
      </c>
      <c r="L9" s="28" t="e">
        <f ca="1">OFFSET(INDIRECT($L$24&amp;"!$A$1"),$N$6-1,$N9-0)</f>
        <v>#N/A</v>
      </c>
      <c r="M9" s="28" t="e">
        <f ca="1">OFFSET(INDIRECT($L$24&amp;"!$A$1"),$N$6-1,$N9+1)</f>
        <v>#N/A</v>
      </c>
      <c r="N9" s="18" t="e">
        <f ca="1">MATCH(I9,INDIRECT($L$24&amp;"!1:1"),0)</f>
        <v>#N/A</v>
      </c>
      <c r="V9" s="18">
        <f>A39-A2</f>
        <v>37</v>
      </c>
    </row>
    <row r="10" spans="1:22" x14ac:dyDescent="0.2">
      <c r="A10" s="18">
        <f t="shared" si="3"/>
        <v>1988</v>
      </c>
      <c r="B10" s="20">
        <f ca="1">OFFSET('WEO18'!$A$1,$V$2+$V$10-2,$V$4+$A10-$A$2-1)</f>
        <v>6048.402</v>
      </c>
      <c r="C10" s="21">
        <f ca="1">OFFSET('WEO18'!$A$1,$V$2+$V$11-2,$V$4+$A10-$A$2-1)</f>
        <v>0</v>
      </c>
      <c r="D10" s="21">
        <f ca="1">OFFSET('WEO18'!$A$1,$V$2+$V$12-2,$V$4+$A10-$A$2-1)</f>
        <v>1110.26</v>
      </c>
      <c r="E10" s="21">
        <f ca="1">OFFSET('WEO18'!$A$1,$V$2+$V$14-2,$V$4+$A10-$A$2-1)</f>
        <v>36.255000000000003</v>
      </c>
      <c r="F10" s="21">
        <f ca="1">OFFSET('WEO18'!$A$1,$V$2+$V$13-2,$V$4+$A10-$A$2-1)</f>
        <v>39.527000000000001</v>
      </c>
      <c r="G10" s="18">
        <f t="shared" ca="1" si="0"/>
        <v>1.1248265032166558</v>
      </c>
      <c r="H10" s="18">
        <f t="shared" ca="1" si="1"/>
        <v>2.2469504912462797</v>
      </c>
      <c r="I10" s="41" t="s">
        <v>708</v>
      </c>
      <c r="J10" s="42"/>
      <c r="K10" s="42" t="s">
        <v>709</v>
      </c>
      <c r="L10" s="42" t="s">
        <v>577</v>
      </c>
      <c r="M10" s="43" t="s">
        <v>710</v>
      </c>
      <c r="U10" s="18" t="s">
        <v>732</v>
      </c>
      <c r="V10" s="18">
        <f ca="1">MATCH(U10,OFFSET('WEO18'!$C$1,$V$2-1,0,$V$3),0)</f>
        <v>1</v>
      </c>
    </row>
    <row r="11" spans="1:22" x14ac:dyDescent="0.2">
      <c r="A11" s="18">
        <f t="shared" si="3"/>
        <v>1989</v>
      </c>
      <c r="B11" s="20">
        <f ca="1">OFFSET('WEO18'!$A$1,$V$2+$V$10-2,$V$4+$A11-$A$2-1)</f>
        <v>6302.4350000000004</v>
      </c>
      <c r="C11" s="21">
        <f ca="1">OFFSET('WEO18'!$A$1,$V$2+$V$11-2,$V$4+$A11-$A$2-1)</f>
        <v>0</v>
      </c>
      <c r="D11" s="21">
        <f ca="1">OFFSET('WEO18'!$A$1,$V$2+$V$12-2,$V$4+$A11-$A$2-1)</f>
        <v>1127.04</v>
      </c>
      <c r="E11" s="21">
        <f ca="1">OFFSET('WEO18'!$A$1,$V$2+$V$14-2,$V$4+$A11-$A$2-1)</f>
        <v>35.542999999999999</v>
      </c>
      <c r="F11" s="21">
        <f ca="1">OFFSET('WEO18'!$A$1,$V$2+$V$13-2,$V$4+$A11-$A$2-1)</f>
        <v>37.511000000000003</v>
      </c>
      <c r="G11" s="18">
        <f t="shared" ca="1" si="0"/>
        <v>1.1418266551846412</v>
      </c>
      <c r="H11" s="18">
        <f t="shared" ca="1" si="1"/>
        <v>2.341322454972032</v>
      </c>
      <c r="I11" s="44" t="s">
        <v>707</v>
      </c>
      <c r="J11" s="45">
        <v>3</v>
      </c>
      <c r="K11" s="46">
        <f ca="1">$J$17*J2</f>
        <v>29590.869316816323</v>
      </c>
      <c r="L11" s="47">
        <f ca="1">J13*J4</f>
        <v>32954.484199914463</v>
      </c>
      <c r="M11" s="48">
        <f ca="1">L11/K11</f>
        <v>1.1136707018332381</v>
      </c>
      <c r="U11" s="18" t="s">
        <v>270</v>
      </c>
      <c r="V11" s="18">
        <f ca="1">MATCH(U11,OFFSET('WEO18'!$C$1,$V$2-1,0,$V$3),0)</f>
        <v>27</v>
      </c>
    </row>
    <row r="12" spans="1:22" x14ac:dyDescent="0.2">
      <c r="A12" s="18">
        <f t="shared" si="3"/>
        <v>1990</v>
      </c>
      <c r="B12" s="20">
        <f ca="1">OFFSET('WEO18'!$A$1,$V$2+$V$10-2,$V$4+$A12-$A$2-1)</f>
        <v>6548.23</v>
      </c>
      <c r="C12" s="21">
        <f ca="1">OFFSET('WEO18'!$A$1,$V$2+$V$11-2,$V$4+$A12-$A$2-1)</f>
        <v>0</v>
      </c>
      <c r="D12" s="21">
        <f ca="1">OFFSET('WEO18'!$A$1,$V$2+$V$12-2,$V$4+$A12-$A$2-1)</f>
        <v>1143.33</v>
      </c>
      <c r="E12" s="21">
        <f ca="1">OFFSET('WEO18'!$A$1,$V$2+$V$14-2,$V$4+$A12-$A$2-1)</f>
        <v>38.395000000000003</v>
      </c>
      <c r="F12" s="21">
        <f ca="1">OFFSET('WEO18'!$A$1,$V$2+$V$13-2,$V$4+$A12-$A$2-1)</f>
        <v>34.380000000000003</v>
      </c>
      <c r="G12" s="18">
        <f t="shared" ca="1" si="0"/>
        <v>1.1583303784002836</v>
      </c>
      <c r="H12" s="18">
        <f t="shared" ca="1" si="1"/>
        <v>2.4326340437182625</v>
      </c>
      <c r="I12" s="19" t="s">
        <v>699</v>
      </c>
      <c r="J12" s="57">
        <v>0.25</v>
      </c>
      <c r="K12" s="24"/>
      <c r="N12" s="18">
        <f t="shared" ref="N12:N17" ca="1" si="8">MATCH(I12,INDIRECT($L$24&amp;"!2:2"),0)</f>
        <v>8</v>
      </c>
      <c r="U12" s="18" t="s">
        <v>267</v>
      </c>
      <c r="V12" s="18">
        <f ca="1">MATCH(U12,OFFSET('WEO18'!$C$1,$V$2-1,0,$V$3),0)</f>
        <v>28</v>
      </c>
    </row>
    <row r="13" spans="1:22" x14ac:dyDescent="0.2">
      <c r="A13" s="18">
        <f t="shared" si="3"/>
        <v>1991</v>
      </c>
      <c r="B13" s="20">
        <f ca="1">OFFSET('WEO18'!$A$1,$V$2+$V$10-2,$V$4+$A13-$A$2-1)</f>
        <v>7150.6670000000004</v>
      </c>
      <c r="C13" s="21">
        <f ca="1">OFFSET('WEO18'!$A$1,$V$2+$V$11-2,$V$4+$A13-$A$2-1)</f>
        <v>0</v>
      </c>
      <c r="D13" s="21">
        <f ca="1">OFFSET('WEO18'!$A$1,$V$2+$V$12-2,$V$4+$A13-$A$2-1)</f>
        <v>1158.23</v>
      </c>
      <c r="E13" s="21">
        <f ca="1">OFFSET('WEO18'!$A$1,$V$2+$V$14-2,$V$4+$A13-$A$2-1)</f>
        <v>38.756</v>
      </c>
      <c r="F13" s="21">
        <f ca="1">OFFSET('WEO18'!$A$1,$V$2+$V$13-2,$V$4+$A13-$A$2-1)</f>
        <v>35.673999999999999</v>
      </c>
      <c r="G13" s="18">
        <f t="shared" ca="1" si="0"/>
        <v>1.1734258649511171</v>
      </c>
      <c r="H13" s="18">
        <f t="shared" ca="1" si="1"/>
        <v>2.6564363163011588</v>
      </c>
      <c r="I13" s="19" t="s">
        <v>615</v>
      </c>
      <c r="J13" s="25">
        <f t="shared" ref="J13:J17" ca="1" si="9">OFFSET(INDIRECT($L$24&amp;"!$A$1"),$N$6-1,$N13-1)+K13</f>
        <v>0.04</v>
      </c>
      <c r="K13" s="27"/>
      <c r="N13" s="18">
        <f t="shared" ca="1" si="8"/>
        <v>9</v>
      </c>
      <c r="U13" t="s">
        <v>309</v>
      </c>
      <c r="V13" s="18">
        <f ca="1">MATCH(U13,OFFSET('WEO18'!$C$1,$V$2-1,0,$V$3),0)</f>
        <v>15</v>
      </c>
    </row>
    <row r="14" spans="1:22" x14ac:dyDescent="0.2">
      <c r="A14" s="18">
        <f t="shared" si="3"/>
        <v>1992</v>
      </c>
      <c r="B14" s="20">
        <f ca="1">OFFSET('WEO18'!$A$1,$V$2+$V$10-2,$V$4+$A14-$A$2-1)</f>
        <v>8173.2120000000004</v>
      </c>
      <c r="C14" s="21">
        <f ca="1">OFFSET('WEO18'!$A$1,$V$2+$V$11-2,$V$4+$A14-$A$2-1)</f>
        <v>0</v>
      </c>
      <c r="D14" s="21">
        <f ca="1">OFFSET('WEO18'!$A$1,$V$2+$V$12-2,$V$4+$A14-$A$2-1)</f>
        <v>1171.71</v>
      </c>
      <c r="E14" s="21">
        <f ca="1">OFFSET('WEO18'!$A$1,$V$2+$V$14-2,$V$4+$A14-$A$2-1)</f>
        <v>38.192</v>
      </c>
      <c r="F14" s="21">
        <f ca="1">OFFSET('WEO18'!$A$1,$V$2+$V$13-2,$V$4+$A14-$A$2-1)</f>
        <v>39.634</v>
      </c>
      <c r="G14" s="18">
        <f t="shared" ca="1" si="0"/>
        <v>1.1870827212400588</v>
      </c>
      <c r="H14" s="18">
        <f t="shared" ca="1" si="1"/>
        <v>3.0363065679926682</v>
      </c>
      <c r="I14" s="23" t="s">
        <v>75</v>
      </c>
      <c r="J14" s="25">
        <f t="shared" ca="1" si="9"/>
        <v>1.3099743122026331E-2</v>
      </c>
      <c r="K14" s="26"/>
      <c r="L14" s="18" t="s">
        <v>730</v>
      </c>
      <c r="M14" s="29">
        <f ca="1">OFFSET($G$1,V5-V4+1,0)^(1/(V5-V4))-1</f>
        <v>1.3099743122026331E-2</v>
      </c>
      <c r="N14" s="18">
        <f t="shared" ca="1" si="8"/>
        <v>10</v>
      </c>
      <c r="U14" t="s">
        <v>306</v>
      </c>
      <c r="V14" s="18">
        <f ca="1">MATCH(U14,OFFSET('WEO18'!$C$1,$V$2-1,0,$V$3),0)</f>
        <v>16</v>
      </c>
    </row>
    <row r="15" spans="1:22" x14ac:dyDescent="0.2">
      <c r="A15" s="18">
        <f t="shared" si="3"/>
        <v>1993</v>
      </c>
      <c r="B15" s="20">
        <f ca="1">OFFSET('WEO18'!$A$1,$V$2+$V$10-2,$V$4+$A15-$A$2-1)</f>
        <v>9309.2890000000007</v>
      </c>
      <c r="C15" s="21">
        <f ca="1">OFFSET('WEO18'!$A$1,$V$2+$V$11-2,$V$4+$A15-$A$2-1)</f>
        <v>0</v>
      </c>
      <c r="D15" s="21">
        <f ca="1">OFFSET('WEO18'!$A$1,$V$2+$V$12-2,$V$4+$A15-$A$2-1)</f>
        <v>1185.17</v>
      </c>
      <c r="E15" s="21">
        <f ca="1">OFFSET('WEO18'!$A$1,$V$2+$V$14-2,$V$4+$A15-$A$2-1)</f>
        <v>41.871000000000002</v>
      </c>
      <c r="F15" s="21">
        <f ca="1">OFFSET('WEO18'!$A$1,$V$2+$V$13-2,$V$4+$A15-$A$2-1)</f>
        <v>43.963000000000001</v>
      </c>
      <c r="G15" s="18">
        <f t="shared" ca="1" si="0"/>
        <v>1.2007193151309459</v>
      </c>
      <c r="H15" s="18">
        <f t="shared" ca="1" si="1"/>
        <v>3.4583533785789355</v>
      </c>
      <c r="I15" s="54" t="s">
        <v>1987</v>
      </c>
      <c r="J15" s="25">
        <f t="shared" ca="1" si="9"/>
        <v>6.1394028743082529E-3</v>
      </c>
      <c r="K15" s="26"/>
      <c r="M15" s="29">
        <f ca="1">(OFFSET($G$1,V6-$V$4+1,0)/OFFSET($G$1,V5-$V$4+2,0))^(1/(V6-V5))-1</f>
        <v>5.3912832650999665E-3</v>
      </c>
      <c r="N15" s="18">
        <f t="shared" ca="1" si="8"/>
        <v>11</v>
      </c>
      <c r="U15" t="s">
        <v>212</v>
      </c>
      <c r="V15" s="18">
        <f ca="1">MATCH(U15,OFFSET('WEO18'!$C$1,$V$2-1,0,$V$3),0)</f>
        <v>11</v>
      </c>
    </row>
    <row r="16" spans="1:22" x14ac:dyDescent="0.2">
      <c r="A16" s="18">
        <f t="shared" si="3"/>
        <v>1994</v>
      </c>
      <c r="B16" s="20">
        <f ca="1">OFFSET('WEO18'!$A$1,$V$2+$V$10-2,$V$4+$A16-$A$2-1)</f>
        <v>10528.806</v>
      </c>
      <c r="C16" s="21">
        <f ca="1">OFFSET('WEO18'!$A$1,$V$2+$V$11-2,$V$4+$A16-$A$2-1)</f>
        <v>0</v>
      </c>
      <c r="D16" s="21">
        <f ca="1">OFFSET('WEO18'!$A$1,$V$2+$V$12-2,$V$4+$A16-$A$2-1)</f>
        <v>1198.5</v>
      </c>
      <c r="E16" s="21">
        <f ca="1">OFFSET('WEO18'!$A$1,$V$2+$V$14-2,$V$4+$A16-$A$2-1)</f>
        <v>43.015000000000001</v>
      </c>
      <c r="F16" s="21">
        <f ca="1">OFFSET('WEO18'!$A$1,$V$2+$V$13-2,$V$4+$A16-$A$2-1)</f>
        <v>40.792999999999999</v>
      </c>
      <c r="G16" s="18">
        <f t="shared" ca="1" si="0"/>
        <v>1.2142242034344766</v>
      </c>
      <c r="H16" s="18">
        <f t="shared" ca="1" si="1"/>
        <v>3.9113977235535566</v>
      </c>
      <c r="I16" s="54" t="s">
        <v>1988</v>
      </c>
      <c r="J16" s="25">
        <f t="shared" ca="1" si="9"/>
        <v>5.1136062806014237E-3</v>
      </c>
      <c r="K16" s="26"/>
      <c r="M16" s="29">
        <f ca="1">(OFFSET($G$1,V7-$V$4+1,0)/OFFSET($G$1,V6-$V$4+2,0))^(1/(V7-V6))-1</f>
        <v>4.5117488648338533E-3</v>
      </c>
      <c r="N16" s="18">
        <f t="shared" ca="1" si="8"/>
        <v>12</v>
      </c>
      <c r="U16" t="s">
        <v>213</v>
      </c>
      <c r="V16" s="18">
        <f ca="1">MATCH(U16,OFFSET('WEO18'!$C$1,$V$2-1,0,$V$3),0)</f>
        <v>5</v>
      </c>
    </row>
    <row r="17" spans="1:22" x14ac:dyDescent="0.2">
      <c r="A17" s="18">
        <f t="shared" si="3"/>
        <v>1995</v>
      </c>
      <c r="B17" s="20">
        <f ca="1">OFFSET('WEO18'!$A$1,$V$2+$V$10-2,$V$4+$A17-$A$2-1)</f>
        <v>11686.974</v>
      </c>
      <c r="C17" s="21">
        <f ca="1">OFFSET('WEO18'!$A$1,$V$2+$V$11-2,$V$4+$A17-$A$2-1)</f>
        <v>0</v>
      </c>
      <c r="D17" s="21">
        <f ca="1">OFFSET('WEO18'!$A$1,$V$2+$V$12-2,$V$4+$A17-$A$2-1)</f>
        <v>1211.21</v>
      </c>
      <c r="E17" s="21">
        <f ca="1">OFFSET('WEO18'!$A$1,$V$2+$V$14-2,$V$4+$A17-$A$2-1)</f>
        <v>41.607999999999997</v>
      </c>
      <c r="F17" s="21">
        <f ca="1">OFFSET('WEO18'!$A$1,$V$2+$V$13-2,$V$4+$A17-$A$2-1)</f>
        <v>39.555999999999997</v>
      </c>
      <c r="G17" s="18">
        <f t="shared" ca="1" si="0"/>
        <v>1.2271009573983083</v>
      </c>
      <c r="H17" s="18">
        <f t="shared" ca="1" si="1"/>
        <v>4.3416512279578141</v>
      </c>
      <c r="I17" s="19" t="s">
        <v>73</v>
      </c>
      <c r="J17" s="57">
        <f t="shared" ca="1" si="9"/>
        <v>0.37116684210526324</v>
      </c>
      <c r="K17" s="26"/>
      <c r="L17" s="18" t="s">
        <v>730</v>
      </c>
      <c r="M17" s="56">
        <f ca="1">AVERAGE(OFFSET('WEO18'!$A$1,$V$2+$V$13-2,V4-1):OFFSET('WEO18'!$A$1,$V$2+$V$13-2,V5-1))*0.01</f>
        <v>0.37116684210526324</v>
      </c>
      <c r="N17" s="18">
        <f t="shared" ca="1" si="8"/>
        <v>13</v>
      </c>
      <c r="U17"/>
    </row>
    <row r="18" spans="1:22" x14ac:dyDescent="0.2">
      <c r="A18" s="18">
        <f t="shared" si="3"/>
        <v>1996</v>
      </c>
      <c r="B18" s="20">
        <f ca="1">OFFSET('WEO18'!$A$1,$V$2+$V$10-2,$V$4+$A18-$A$2-1)</f>
        <v>12843.985000000001</v>
      </c>
      <c r="C18" s="21">
        <f ca="1">OFFSET('WEO18'!$A$1,$V$2+$V$11-2,$V$4+$A18-$A$2-1)</f>
        <v>0</v>
      </c>
      <c r="D18" s="21">
        <f ca="1">OFFSET('WEO18'!$A$1,$V$2+$V$12-2,$V$4+$A18-$A$2-1)</f>
        <v>1223.8900000000001</v>
      </c>
      <c r="E18" s="21">
        <f ca="1">OFFSET('WEO18'!$A$1,$V$2+$V$14-2,$V$4+$A18-$A$2-1)</f>
        <v>40.756999999999998</v>
      </c>
      <c r="F18" s="21">
        <f ca="1">OFFSET('WEO18'!$A$1,$V$2+$V$13-2,$V$4+$A18-$A$2-1)</f>
        <v>38.219000000000001</v>
      </c>
      <c r="G18" s="18">
        <f t="shared" ca="1" si="0"/>
        <v>1.2399473177650577</v>
      </c>
      <c r="H18" s="18">
        <f t="shared" ca="1" si="1"/>
        <v>4.7714749127637104</v>
      </c>
      <c r="I18" s="19" t="s">
        <v>1991</v>
      </c>
      <c r="J18" s="57">
        <f t="shared" ref="J18:J19" ca="1" si="10">OFFSET(INDIRECT($L$24&amp;"!$A$1"),$N$6-1,$N18-1)+K18</f>
        <v>0.39799090909090901</v>
      </c>
      <c r="K18" s="26"/>
      <c r="M18" s="56">
        <f ca="1">AVERAGE(OFFSET('WEO18'!$A$1,$V$2+$V$13-2,V5):OFFSET('WEO18'!$A$1,$V$2+$V$13-2,V6-1))*0.01</f>
        <v>0.39799090909090901</v>
      </c>
      <c r="N18" s="18">
        <f t="shared" ref="N18:N19" ca="1" si="11">MATCH(I18,INDIRECT($L$24&amp;"!2:2"),0)</f>
        <v>14</v>
      </c>
      <c r="U18"/>
    </row>
    <row r="19" spans="1:22" x14ac:dyDescent="0.2">
      <c r="A19" s="18">
        <f t="shared" si="3"/>
        <v>1997</v>
      </c>
      <c r="B19" s="20">
        <f ca="1">OFFSET('WEO18'!$A$1,$V$2+$V$10-2,$V$4+$A19-$A$2-1)</f>
        <v>14025.630999999999</v>
      </c>
      <c r="C19" s="21">
        <f ca="1">OFFSET('WEO18'!$A$1,$V$2+$V$11-2,$V$4+$A19-$A$2-1)</f>
        <v>0</v>
      </c>
      <c r="D19" s="21">
        <f ca="1">OFFSET('WEO18'!$A$1,$V$2+$V$12-2,$V$4+$A19-$A$2-1)</f>
        <v>1236.26</v>
      </c>
      <c r="E19" s="21">
        <f ca="1">OFFSET('WEO18'!$A$1,$V$2+$V$14-2,$V$4+$A19-$A$2-1)</f>
        <v>40.026000000000003</v>
      </c>
      <c r="F19" s="21">
        <f ca="1">OFFSET('WEO18'!$A$1,$V$2+$V$13-2,$V$4+$A19-$A$2-1)</f>
        <v>36.197000000000003</v>
      </c>
      <c r="G19" s="18">
        <f t="shared" ca="1" si="0"/>
        <v>1.2524796109619574</v>
      </c>
      <c r="H19" s="18">
        <f t="shared" ca="1" si="1"/>
        <v>5.2104503744111339</v>
      </c>
      <c r="I19" s="19" t="s">
        <v>1992</v>
      </c>
      <c r="J19" s="57">
        <f t="shared" ca="1" si="10"/>
        <v>0.46299125000000002</v>
      </c>
      <c r="K19" s="26"/>
      <c r="M19" s="56">
        <f ca="1">AVERAGE(OFFSET('WEO18'!$A$1,$V$2+$V$13-2,V6):OFFSET('WEO18'!$A$1,$V$2+$V$13-2,V7-1))*0.01</f>
        <v>0.46299125000000002</v>
      </c>
      <c r="N19" s="18">
        <f t="shared" ca="1" si="11"/>
        <v>15</v>
      </c>
      <c r="U19"/>
    </row>
    <row r="20" spans="1:22" x14ac:dyDescent="0.2">
      <c r="A20" s="18">
        <f t="shared" si="3"/>
        <v>1998</v>
      </c>
      <c r="B20" s="20">
        <f ca="1">OFFSET('WEO18'!$A$1,$V$2+$V$10-2,$V$4+$A20-$A$2-1)</f>
        <v>15119.630999999999</v>
      </c>
      <c r="C20" s="21">
        <f ca="1">OFFSET('WEO18'!$A$1,$V$2+$V$11-2,$V$4+$A20-$A$2-1)</f>
        <v>0</v>
      </c>
      <c r="D20" s="21">
        <f ca="1">OFFSET('WEO18'!$A$1,$V$2+$V$12-2,$V$4+$A20-$A$2-1)</f>
        <v>1247.6099999999999</v>
      </c>
      <c r="E20" s="21">
        <f ca="1">OFFSET('WEO18'!$A$1,$V$2+$V$14-2,$V$4+$A20-$A$2-1)</f>
        <v>38.604999999999997</v>
      </c>
      <c r="F20" s="21">
        <f ca="1">OFFSET('WEO18'!$A$1,$V$2+$V$13-2,$V$4+$A20-$A$2-1)</f>
        <v>35.557000000000002</v>
      </c>
      <c r="G20" s="18">
        <f t="shared" ca="1" si="0"/>
        <v>1.2639785218580619</v>
      </c>
      <c r="H20" s="18">
        <f t="shared" ca="1" si="1"/>
        <v>5.6168657941242133</v>
      </c>
      <c r="I20" s="23" t="s">
        <v>74</v>
      </c>
      <c r="J20" s="25">
        <f ca="1">OFFSET(INDIRECT($L$24&amp;"!$A$1"),$N$6-1,$N20-1)+K20</f>
        <v>5.9663659439480564E-2</v>
      </c>
      <c r="K20" s="26"/>
      <c r="L20" s="18" t="s">
        <v>730</v>
      </c>
      <c r="M20" s="18">
        <f ca="1">H39-Solow!B39</f>
        <v>-0.30974357861353852</v>
      </c>
      <c r="N20" s="18">
        <f ca="1">MATCH(I20,INDIRECT($L$24&amp;"!2:2"),0)</f>
        <v>16</v>
      </c>
      <c r="U20"/>
    </row>
    <row r="21" spans="1:22" x14ac:dyDescent="0.2">
      <c r="A21" s="18">
        <f t="shared" si="3"/>
        <v>1999</v>
      </c>
      <c r="B21" s="20">
        <f ca="1">OFFSET('WEO18'!$A$1,$V$2+$V$10-2,$V$4+$A21-$A$2-1)</f>
        <v>16268.723</v>
      </c>
      <c r="C21" s="21">
        <f ca="1">OFFSET('WEO18'!$A$1,$V$2+$V$11-2,$V$4+$A21-$A$2-1)</f>
        <v>0</v>
      </c>
      <c r="D21" s="21">
        <f ca="1">OFFSET('WEO18'!$A$1,$V$2+$V$12-2,$V$4+$A21-$A$2-1)</f>
        <v>1257.8599999999999</v>
      </c>
      <c r="E21" s="21">
        <f ca="1">OFFSET('WEO18'!$A$1,$V$2+$V$14-2,$V$4+$A21-$A$2-1)</f>
        <v>36.789000000000001</v>
      </c>
      <c r="F21" s="21">
        <f ca="1">OFFSET('WEO18'!$A$1,$V$2+$V$13-2,$V$4+$A21-$A$2-1)</f>
        <v>34.865000000000002</v>
      </c>
      <c r="G21" s="18">
        <f t="shared" ca="1" si="0"/>
        <v>1.274363000861152</v>
      </c>
      <c r="H21" s="18">
        <f t="shared" ca="1" si="1"/>
        <v>6.0437476108234289</v>
      </c>
      <c r="I21" s="23" t="s">
        <v>735</v>
      </c>
      <c r="J21" s="25">
        <f ca="1">OFFSET(INDIRECT($L$24&amp;"!$A$1"),$N$6-1,$N21-1)+K21</f>
        <v>0.1091637613108902</v>
      </c>
      <c r="K21" s="26"/>
      <c r="L21" s="24">
        <v>0.5</v>
      </c>
      <c r="M21" s="18">
        <f ca="1">SUMXMY2(H2:H39,Solow!B2:B39)</f>
        <v>2.4459437248184548</v>
      </c>
      <c r="N21" s="18">
        <f ca="1">MATCH(I21,INDIRECT($L$24&amp;"!2:2"),0)</f>
        <v>17</v>
      </c>
      <c r="U21"/>
    </row>
    <row r="22" spans="1:22" x14ac:dyDescent="0.2">
      <c r="A22" s="18">
        <f t="shared" si="3"/>
        <v>2000</v>
      </c>
      <c r="B22" s="20">
        <f ca="1">OFFSET('WEO18'!$A$1,$V$2+$V$10-2,$V$4+$A22-$A$2-1)</f>
        <v>17635.294999999998</v>
      </c>
      <c r="C22" s="21">
        <f ca="1">OFFSET('WEO18'!$A$1,$V$2+$V$11-2,$V$4+$A22-$A$2-1)</f>
        <v>0</v>
      </c>
      <c r="D22" s="21">
        <f ca="1">OFFSET('WEO18'!$A$1,$V$2+$V$12-2,$V$4+$A22-$A$2-1)</f>
        <v>1267.43</v>
      </c>
      <c r="E22" s="21">
        <f ca="1">OFFSET('WEO18'!$A$1,$V$2+$V$14-2,$V$4+$A22-$A$2-1)</f>
        <v>36.01</v>
      </c>
      <c r="F22" s="21">
        <f ca="1">OFFSET('WEO18'!$A$1,$V$2+$V$13-2,$V$4+$A22-$A$2-1)</f>
        <v>34.328000000000003</v>
      </c>
      <c r="G22" s="18">
        <f t="shared" ca="1" si="0"/>
        <v>1.2840585583303785</v>
      </c>
      <c r="H22" s="18">
        <f t="shared" ca="1" si="1"/>
        <v>6.5514221381983306</v>
      </c>
      <c r="I22" s="23" t="s">
        <v>736</v>
      </c>
      <c r="J22" s="25">
        <f ca="1">OFFSET(INDIRECT($L$24&amp;"!$A$1"),$N$6-1,$N22-1)+K22</f>
        <v>5.9814826448034736E-2</v>
      </c>
      <c r="K22" s="26"/>
      <c r="N22" s="18">
        <f ca="1">MATCH(I22,INDIRECT($L$24&amp;"!2:2"),0)</f>
        <v>18</v>
      </c>
      <c r="U22"/>
    </row>
    <row r="23" spans="1:22" x14ac:dyDescent="0.2">
      <c r="A23" s="18">
        <f t="shared" si="3"/>
        <v>2001</v>
      </c>
      <c r="B23" s="20">
        <f ca="1">OFFSET('WEO18'!$A$1,$V$2+$V$10-2,$V$4+$A23-$A$2-1)</f>
        <v>19099.025000000001</v>
      </c>
      <c r="C23" s="21">
        <f ca="1">OFFSET('WEO18'!$A$1,$V$2+$V$11-2,$V$4+$A23-$A$2-1)</f>
        <v>0</v>
      </c>
      <c r="D23" s="21">
        <f ca="1">OFFSET('WEO18'!$A$1,$V$2+$V$12-2,$V$4+$A23-$A$2-1)</f>
        <v>1276.27</v>
      </c>
      <c r="E23" s="21">
        <f ca="1">OFFSET('WEO18'!$A$1,$V$2+$V$14-2,$V$4+$A23-$A$2-1)</f>
        <v>37.590000000000003</v>
      </c>
      <c r="F23" s="21">
        <f ca="1">OFFSET('WEO18'!$A$1,$V$2+$V$13-2,$V$4+$A23-$A$2-1)</f>
        <v>36.295999999999999</v>
      </c>
      <c r="G23" s="18">
        <f t="shared" ca="1" si="0"/>
        <v>1.2930145382706044</v>
      </c>
      <c r="H23" s="18">
        <f t="shared" ca="1" si="1"/>
        <v>7.0951903669886658</v>
      </c>
      <c r="J23" s="18" t="s">
        <v>80</v>
      </c>
      <c r="K23" s="18" t="s">
        <v>583</v>
      </c>
      <c r="L23" s="18" t="s">
        <v>720</v>
      </c>
      <c r="M23" s="18" t="s">
        <v>266</v>
      </c>
      <c r="N23" s="18" t="e">
        <f ca="1">MATCH(J23,INDIRECT($L$24&amp;"!1:1"),0)</f>
        <v>#N/A</v>
      </c>
      <c r="U23"/>
    </row>
    <row r="24" spans="1:22" x14ac:dyDescent="0.2">
      <c r="A24" s="18">
        <f t="shared" si="3"/>
        <v>2002</v>
      </c>
      <c r="B24" s="20">
        <f ca="1">OFFSET('WEO18'!$A$1,$V$2+$V$10-2,$V$4+$A24-$A$2-1)</f>
        <v>20837.036</v>
      </c>
      <c r="C24" s="21">
        <f ca="1">OFFSET('WEO18'!$A$1,$V$2+$V$11-2,$V$4+$A24-$A$2-1)</f>
        <v>0</v>
      </c>
      <c r="D24" s="21">
        <f ca="1">OFFSET('WEO18'!$A$1,$V$2+$V$12-2,$V$4+$A24-$A$2-1)</f>
        <v>1284.53</v>
      </c>
      <c r="E24" s="21">
        <f ca="1">OFFSET('WEO18'!$A$1,$V$2+$V$14-2,$V$4+$A24-$A$2-1)</f>
        <v>39.301000000000002</v>
      </c>
      <c r="F24" s="21">
        <f ca="1">OFFSET('WEO18'!$A$1,$V$2+$V$13-2,$V$4+$A24-$A$2-1)</f>
        <v>36.902999999999999</v>
      </c>
      <c r="G24" s="18">
        <f t="shared" ca="1" si="0"/>
        <v>1.3013829086672408</v>
      </c>
      <c r="H24" s="18">
        <f t="shared" ca="1" si="1"/>
        <v>7.7408525882235368</v>
      </c>
      <c r="J24" s="18" t="e">
        <f ca="1">OFFSET(INDIRECT($L$24&amp;"!$A$1"),$N$6-1,$N23-1)</f>
        <v>#N/A</v>
      </c>
      <c r="K24" s="18" t="e">
        <f ca="1">OFFSET(INDIRECT($L$24&amp;"!$A$1"),$N$6-1,$N24-1)</f>
        <v>#N/A</v>
      </c>
      <c r="L24" s="18" t="s">
        <v>1985</v>
      </c>
      <c r="M24" s="18" t="s">
        <v>728</v>
      </c>
      <c r="N24" s="18" t="e">
        <f ca="1">MATCH(K23,INDIRECT($L$24&amp;"!1:1"),0)</f>
        <v>#N/A</v>
      </c>
      <c r="U24"/>
    </row>
    <row r="25" spans="1:22" x14ac:dyDescent="0.2">
      <c r="A25" s="18">
        <f t="shared" si="3"/>
        <v>2003</v>
      </c>
      <c r="B25" s="20">
        <f ca="1">OFFSET('WEO18'!$A$1,$V$2+$V$10-2,$V$4+$A25-$A$2-1)</f>
        <v>22920.74</v>
      </c>
      <c r="C25" s="21">
        <f ca="1">OFFSET('WEO18'!$A$1,$V$2+$V$11-2,$V$4+$A25-$A$2-1)</f>
        <v>0</v>
      </c>
      <c r="D25" s="21">
        <f ca="1">OFFSET('WEO18'!$A$1,$V$2+$V$12-2,$V$4+$A25-$A$2-1)</f>
        <v>1292.27</v>
      </c>
      <c r="E25" s="21">
        <f ca="1">OFFSET('WEO18'!$A$1,$V$2+$V$14-2,$V$4+$A25-$A$2-1)</f>
        <v>42.945999999999998</v>
      </c>
      <c r="F25" s="21">
        <f ca="1">OFFSET('WEO18'!$A$1,$V$2+$V$13-2,$V$4+$A25-$A$2-1)</f>
        <v>40.369</v>
      </c>
      <c r="G25" s="18">
        <f t="shared" ca="1" si="0"/>
        <v>1.3092244567144522</v>
      </c>
      <c r="H25" s="18">
        <f t="shared" ca="1" si="1"/>
        <v>8.5149379956438516</v>
      </c>
      <c r="M25" s="55"/>
      <c r="U25"/>
    </row>
    <row r="26" spans="1:22" x14ac:dyDescent="0.2">
      <c r="A26" s="18">
        <f t="shared" si="3"/>
        <v>2004</v>
      </c>
      <c r="B26" s="20">
        <f ca="1">OFFSET('WEO18'!$A$1,$V$2+$V$10-2,$V$4+$A26-$A$2-1)</f>
        <v>25235.734</v>
      </c>
      <c r="C26" s="21">
        <f ca="1">OFFSET('WEO18'!$A$1,$V$2+$V$11-2,$V$4+$A26-$A$2-1)</f>
        <v>0</v>
      </c>
      <c r="D26" s="21">
        <f ca="1">OFFSET('WEO18'!$A$1,$V$2+$V$12-2,$V$4+$A26-$A$2-1)</f>
        <v>1299.8800000000001</v>
      </c>
      <c r="E26" s="21">
        <f ca="1">OFFSET('WEO18'!$A$1,$V$2+$V$14-2,$V$4+$A26-$A$2-1)</f>
        <v>46.162999999999997</v>
      </c>
      <c r="F26" s="21">
        <f ca="1">OFFSET('WEO18'!$A$1,$V$2+$V$13-2,$V$4+$A26-$A$2-1)</f>
        <v>42.656999999999996</v>
      </c>
      <c r="G26" s="18">
        <f t="shared" ca="1" si="0"/>
        <v>1.3169342991743074</v>
      </c>
      <c r="H26" s="18">
        <f t="shared" ca="1" si="1"/>
        <v>9.3749464582976536</v>
      </c>
      <c r="L26" s="70" t="s">
        <v>2041</v>
      </c>
      <c r="M26" s="29">
        <f ca="1">(B39/D39/OFFSET(B1,V8+2,0)*OFFSET(D1,V8+2,0))^(1/$V$9)-1</f>
        <v>8.5806539879884181E-2</v>
      </c>
      <c r="U26"/>
    </row>
    <row r="27" spans="1:22" x14ac:dyDescent="0.2">
      <c r="A27" s="18">
        <f t="shared" si="3"/>
        <v>2005</v>
      </c>
      <c r="B27" s="20">
        <f ca="1">OFFSET('WEO18'!$A$1,$V$2+$V$10-2,$V$4+$A27-$A$2-1)</f>
        <v>28087.371999999999</v>
      </c>
      <c r="C27" s="21">
        <f ca="1">OFFSET('WEO18'!$A$1,$V$2+$V$11-2,$V$4+$A27-$A$2-1)</f>
        <v>0</v>
      </c>
      <c r="D27" s="21">
        <f ca="1">OFFSET('WEO18'!$A$1,$V$2+$V$12-2,$V$4+$A27-$A$2-1)</f>
        <v>1307.56</v>
      </c>
      <c r="E27" s="21">
        <f ca="1">OFFSET('WEO18'!$A$1,$V$2+$V$14-2,$V$4+$A27-$A$2-1)</f>
        <v>46.715000000000003</v>
      </c>
      <c r="F27" s="21">
        <f ca="1">OFFSET('WEO18'!$A$1,$V$2+$V$13-2,$V$4+$A27-$A$2-1)</f>
        <v>40.981999999999999</v>
      </c>
      <c r="G27" s="18">
        <f t="shared" ca="1" si="0"/>
        <v>1.3247150600273543</v>
      </c>
      <c r="H27" s="18">
        <f t="shared" ca="1" si="1"/>
        <v>10.434315429631992</v>
      </c>
      <c r="M27" s="71"/>
      <c r="U27"/>
    </row>
    <row r="28" spans="1:22" x14ac:dyDescent="0.2">
      <c r="A28" s="18">
        <f t="shared" si="3"/>
        <v>2006</v>
      </c>
      <c r="B28" s="20">
        <f ca="1">OFFSET('WEO18'!$A$1,$V$2+$V$10-2,$V$4+$A28-$A$2-1)</f>
        <v>31654.468000000001</v>
      </c>
      <c r="C28" s="21">
        <f ca="1">OFFSET('WEO18'!$A$1,$V$2+$V$11-2,$V$4+$A28-$A$2-1)</f>
        <v>0</v>
      </c>
      <c r="D28" s="21">
        <f ca="1">OFFSET('WEO18'!$A$1,$V$2+$V$12-2,$V$4+$A28-$A$2-1)</f>
        <v>1314.48</v>
      </c>
      <c r="E28" s="21">
        <f ca="1">OFFSET('WEO18'!$A$1,$V$2+$V$14-2,$V$4+$A28-$A$2-1)</f>
        <v>48.963000000000001</v>
      </c>
      <c r="F28" s="21">
        <f ca="1">OFFSET('WEO18'!$A$1,$V$2+$V$13-2,$V$4+$A28-$A$2-1)</f>
        <v>40.606000000000002</v>
      </c>
      <c r="G28" s="18">
        <f t="shared" ca="1" si="0"/>
        <v>1.3317258497543185</v>
      </c>
      <c r="H28" s="18">
        <f t="shared" ca="1" si="1"/>
        <v>11.759473398550501</v>
      </c>
      <c r="M28" s="29"/>
      <c r="V28"/>
    </row>
    <row r="29" spans="1:22" x14ac:dyDescent="0.2">
      <c r="A29" s="18">
        <f t="shared" si="3"/>
        <v>2007</v>
      </c>
      <c r="B29" s="20">
        <f ca="1">OFFSET('WEO18'!$A$1,$V$2+$V$10-2,$V$4+$A29-$A$2-1)</f>
        <v>36149.402999999998</v>
      </c>
      <c r="C29" s="21">
        <f ca="1">OFFSET('WEO18'!$A$1,$V$2+$V$11-2,$V$4+$A29-$A$2-1)</f>
        <v>0</v>
      </c>
      <c r="D29" s="21">
        <f ca="1">OFFSET('WEO18'!$A$1,$V$2+$V$12-2,$V$4+$A29-$A$2-1)</f>
        <v>1321.29</v>
      </c>
      <c r="E29" s="21">
        <f ca="1">OFFSET('WEO18'!$A$1,$V$2+$V$14-2,$V$4+$A29-$A$2-1)</f>
        <v>51.128</v>
      </c>
      <c r="F29" s="21">
        <f ca="1">OFFSET('WEO18'!$A$1,$V$2+$V$13-2,$V$4+$A29-$A$2-1)</f>
        <v>41.238999999999997</v>
      </c>
      <c r="G29" s="18">
        <f t="shared" ca="1" si="0"/>
        <v>1.3386251962919813</v>
      </c>
      <c r="H29" s="18">
        <f t="shared" ca="1" si="1"/>
        <v>13.429318823237896</v>
      </c>
      <c r="V29"/>
    </row>
    <row r="30" spans="1:22" x14ac:dyDescent="0.2">
      <c r="A30" s="18">
        <f t="shared" si="3"/>
        <v>2008</v>
      </c>
      <c r="B30" s="20">
        <f ca="1">OFFSET('WEO18'!$A$1,$V$2+$V$10-2,$V$4+$A30-$A$2-1)</f>
        <v>39619.745999999999</v>
      </c>
      <c r="C30" s="21">
        <f ca="1">OFFSET('WEO18'!$A$1,$V$2+$V$11-2,$V$4+$A30-$A$2-1)</f>
        <v>0</v>
      </c>
      <c r="D30" s="21">
        <f ca="1">OFFSET('WEO18'!$A$1,$V$2+$V$12-2,$V$4+$A30-$A$2-1)</f>
        <v>1328.02</v>
      </c>
      <c r="E30" s="21">
        <f ca="1">OFFSET('WEO18'!$A$1,$V$2+$V$14-2,$V$4+$A30-$A$2-1)</f>
        <v>52.344000000000001</v>
      </c>
      <c r="F30" s="21">
        <f ca="1">OFFSET('WEO18'!$A$1,$V$2+$V$13-2,$V$4+$A30-$A$2-1)</f>
        <v>43.21</v>
      </c>
      <c r="G30" s="18">
        <f t="shared" ca="1" si="0"/>
        <v>1.3454434932374246</v>
      </c>
      <c r="H30" s="18">
        <f t="shared" ca="1" si="1"/>
        <v>14.718533546175143</v>
      </c>
      <c r="V30"/>
    </row>
    <row r="31" spans="1:22" x14ac:dyDescent="0.2">
      <c r="A31" s="18">
        <f t="shared" si="3"/>
        <v>2009</v>
      </c>
      <c r="B31" s="20">
        <f ca="1">OFFSET('WEO18'!$A$1,$V$2+$V$10-2,$V$4+$A31-$A$2-1)</f>
        <v>43264.762000000002</v>
      </c>
      <c r="C31" s="21">
        <f ca="1">OFFSET('WEO18'!$A$1,$V$2+$V$11-2,$V$4+$A31-$A$2-1)</f>
        <v>0</v>
      </c>
      <c r="D31" s="21">
        <f ca="1">OFFSET('WEO18'!$A$1,$V$2+$V$12-2,$V$4+$A31-$A$2-1)</f>
        <v>1334.5</v>
      </c>
      <c r="E31" s="21">
        <f ca="1">OFFSET('WEO18'!$A$1,$V$2+$V$14-2,$V$4+$A31-$A$2-1)</f>
        <v>51.084000000000003</v>
      </c>
      <c r="F31" s="21">
        <f ca="1">OFFSET('WEO18'!$A$1,$V$2+$V$13-2,$V$4+$A31-$A$2-1)</f>
        <v>46.335000000000001</v>
      </c>
      <c r="G31" s="18">
        <f t="shared" ca="1" si="0"/>
        <v>1.352008510207183</v>
      </c>
      <c r="H31" s="18">
        <f t="shared" ca="1" si="1"/>
        <v>16.072638397638482</v>
      </c>
      <c r="V31"/>
    </row>
    <row r="32" spans="1:22" x14ac:dyDescent="0.2">
      <c r="A32" s="18">
        <f t="shared" si="3"/>
        <v>2010</v>
      </c>
      <c r="B32" s="20">
        <f ca="1">OFFSET('WEO18'!$A$1,$V$2+$V$10-2,$V$4+$A32-$A$2-1)</f>
        <v>47853.468000000001</v>
      </c>
      <c r="C32" s="21">
        <f ca="1">OFFSET('WEO18'!$A$1,$V$2+$V$11-2,$V$4+$A32-$A$2-1)</f>
        <v>0</v>
      </c>
      <c r="D32" s="21">
        <f ca="1">OFFSET('WEO18'!$A$1,$V$2+$V$12-2,$V$4+$A32-$A$2-1)</f>
        <v>1340.91</v>
      </c>
      <c r="E32" s="21">
        <f ca="1">OFFSET('WEO18'!$A$1,$V$2+$V$14-2,$V$4+$A32-$A$2-1)</f>
        <v>51.802</v>
      </c>
      <c r="F32" s="21">
        <f ca="1">OFFSET('WEO18'!$A$1,$V$2+$V$13-2,$V$4+$A32-$A$2-1)</f>
        <v>47.881</v>
      </c>
      <c r="G32" s="18">
        <f t="shared" ca="1" si="0"/>
        <v>1.3585026087837497</v>
      </c>
      <c r="H32" s="18">
        <f t="shared" ca="1" si="1"/>
        <v>17.777319270517754</v>
      </c>
      <c r="V32"/>
    </row>
    <row r="33" spans="1:22" x14ac:dyDescent="0.2">
      <c r="A33" s="18">
        <f t="shared" si="3"/>
        <v>2011</v>
      </c>
      <c r="B33" s="20">
        <f ca="1">OFFSET('WEO18'!$A$1,$V$2+$V$10-2,$V$4+$A33-$A$2-1)</f>
        <v>52399.546999999999</v>
      </c>
      <c r="C33" s="21">
        <f ca="1">OFFSET('WEO18'!$A$1,$V$2+$V$11-2,$V$4+$A33-$A$2-1)</f>
        <v>0</v>
      </c>
      <c r="D33" s="21">
        <f ca="1">OFFSET('WEO18'!$A$1,$V$2+$V$12-2,$V$4+$A33-$A$2-1)</f>
        <v>1347.35</v>
      </c>
      <c r="E33" s="21">
        <f ca="1">OFFSET('WEO18'!$A$1,$V$2+$V$14-2,$V$4+$A33-$A$2-1)</f>
        <v>49.814999999999998</v>
      </c>
      <c r="F33" s="21">
        <f ca="1">OFFSET('WEO18'!$A$1,$V$2+$V$13-2,$V$4+$A33-$A$2-1)</f>
        <v>48.006</v>
      </c>
      <c r="G33" s="18">
        <f t="shared" ca="1" si="0"/>
        <v>1.3650271009573982</v>
      </c>
      <c r="H33" s="18">
        <f t="shared" ca="1" si="1"/>
        <v>19.466164430329286</v>
      </c>
      <c r="V33"/>
    </row>
    <row r="34" spans="1:22" x14ac:dyDescent="0.2">
      <c r="A34" s="18">
        <f t="shared" si="3"/>
        <v>2012</v>
      </c>
      <c r="B34" s="20">
        <f ca="1">OFFSET('WEO18'!$A$1,$V$2+$V$10-2,$V$4+$A34-$A$2-1)</f>
        <v>56539.110999999997</v>
      </c>
      <c r="C34" s="21">
        <f ca="1">OFFSET('WEO18'!$A$1,$V$2+$V$11-2,$V$4+$A34-$A$2-1)</f>
        <v>0</v>
      </c>
      <c r="D34" s="21">
        <f ca="1">OFFSET('WEO18'!$A$1,$V$2+$V$12-2,$V$4+$A34-$A$2-1)</f>
        <v>1354.04</v>
      </c>
      <c r="E34" s="21">
        <f ca="1">OFFSET('WEO18'!$A$1,$V$2+$V$14-2,$V$4+$A34-$A$2-1)</f>
        <v>49.692999999999998</v>
      </c>
      <c r="F34" s="21">
        <f ca="1">OFFSET('WEO18'!$A$1,$V$2+$V$13-2,$V$4+$A34-$A$2-1)</f>
        <v>47.18</v>
      </c>
      <c r="G34" s="18">
        <f t="shared" ca="1" si="0"/>
        <v>1.3718048731067323</v>
      </c>
      <c r="H34" s="18">
        <f t="shared" ca="1" si="1"/>
        <v>21.003991341196887</v>
      </c>
      <c r="U34" s="18" t="s">
        <v>729</v>
      </c>
      <c r="V34"/>
    </row>
    <row r="35" spans="1:22" x14ac:dyDescent="0.2">
      <c r="A35" s="18">
        <f t="shared" si="3"/>
        <v>2013</v>
      </c>
      <c r="B35" s="20">
        <f ca="1">OFFSET('WEO18'!$A$1,$V$2+$V$10-2,$V$4+$A35-$A$2-1)</f>
        <v>60949.161999999997</v>
      </c>
      <c r="C35" s="21">
        <f ca="1">OFFSET('WEO18'!$A$1,$V$2+$V$11-2,$V$4+$A35-$A$2-1)</f>
        <v>0</v>
      </c>
      <c r="D35" s="21">
        <f ca="1">OFFSET('WEO18'!$A$1,$V$2+$V$12-2,$V$4+$A35-$A$2-1)</f>
        <v>1360.72</v>
      </c>
      <c r="E35" s="21">
        <f ca="1">OFFSET('WEO18'!$A$1,$V$2+$V$14-2,$V$4+$A35-$A$2-1)</f>
        <v>48.79</v>
      </c>
      <c r="F35" s="21">
        <f ca="1">OFFSET('WEO18'!$A$1,$V$2+$V$13-2,$V$4+$A35-$A$2-1)</f>
        <v>47.250999999999998</v>
      </c>
      <c r="G35" s="18">
        <f t="shared" ca="1" si="0"/>
        <v>1.3785725140570388</v>
      </c>
      <c r="H35" s="18">
        <f t="shared" ca="1" si="1"/>
        <v>22.6423027928615</v>
      </c>
      <c r="U35" s="18" t="s">
        <v>730</v>
      </c>
      <c r="V35"/>
    </row>
    <row r="36" spans="1:22" x14ac:dyDescent="0.2">
      <c r="A36" s="18">
        <f t="shared" si="3"/>
        <v>2014</v>
      </c>
      <c r="B36" s="20">
        <f ca="1">OFFSET('WEO18'!$A$1,$V$2+$V$10-2,$V$4+$A36-$A$2-1)</f>
        <v>65398.451000000001</v>
      </c>
      <c r="C36" s="21">
        <f ca="1">OFFSET('WEO18'!$A$1,$V$2+$V$11-2,$V$4+$A36-$A$2-1)</f>
        <v>0</v>
      </c>
      <c r="D36" s="21">
        <f ca="1">OFFSET('WEO18'!$A$1,$V$2+$V$12-2,$V$4+$A36-$A$2-1)</f>
        <v>1367.82</v>
      </c>
      <c r="E36" s="21">
        <f ca="1">OFFSET('WEO18'!$A$1,$V$2+$V$14-2,$V$4+$A36-$A$2-1)</f>
        <v>49.015000000000001</v>
      </c>
      <c r="F36" s="21">
        <f ca="1">OFFSET('WEO18'!$A$1,$V$2+$V$13-2,$V$4+$A36-$A$2-1)</f>
        <v>46.774999999999999</v>
      </c>
      <c r="G36" s="18">
        <f t="shared" ca="1" si="0"/>
        <v>1.385765665366496</v>
      </c>
      <c r="H36" s="18">
        <f t="shared" ca="1" si="1"/>
        <v>24.295190961380502</v>
      </c>
      <c r="U36" s="18" t="s">
        <v>731</v>
      </c>
    </row>
    <row r="37" spans="1:22" x14ac:dyDescent="0.2">
      <c r="A37" s="18">
        <f t="shared" si="3"/>
        <v>2015</v>
      </c>
      <c r="B37" s="20">
        <f ca="1">OFFSET('WEO18'!$A$1,$V$2+$V$10-2,$V$4+$A37-$A$2-1)</f>
        <v>69910.944000000003</v>
      </c>
      <c r="C37" s="21">
        <f ca="1">OFFSET('WEO18'!$A$1,$V$2+$V$11-2,$V$4+$A37-$A$2-1)</f>
        <v>0</v>
      </c>
      <c r="D37" s="21">
        <f ca="1">OFFSET('WEO18'!$A$1,$V$2+$V$12-2,$V$4+$A37-$A$2-1)</f>
        <v>1374.62</v>
      </c>
      <c r="E37" s="21">
        <f ca="1">OFFSET('WEO18'!$A$1,$V$2+$V$14-2,$V$4+$A37-$A$2-1)</f>
        <v>47.457000000000001</v>
      </c>
      <c r="F37" s="21">
        <f ca="1">OFFSET('WEO18'!$A$1,$V$2+$V$13-2,$V$4+$A37-$A$2-1)</f>
        <v>44.747999999999998</v>
      </c>
      <c r="G37" s="18">
        <f t="shared" ca="1" si="0"/>
        <v>1.3926548807051313</v>
      </c>
      <c r="H37" s="18">
        <f t="shared" ca="1" si="1"/>
        <v>25.971559093507867</v>
      </c>
    </row>
    <row r="38" spans="1:22" x14ac:dyDescent="0.2">
      <c r="A38" s="18">
        <f t="shared" si="3"/>
        <v>2016</v>
      </c>
      <c r="B38" s="20">
        <f ca="1">OFFSET('WEO18'!$A$1,$V$2+$V$10-2,$V$4+$A38-$A$2-1)</f>
        <v>74608.816999999995</v>
      </c>
      <c r="C38" s="21">
        <f ca="1">OFFSET('WEO18'!$A$1,$V$2+$V$11-2,$V$4+$A38-$A$2-1)</f>
        <v>0</v>
      </c>
      <c r="D38" s="21">
        <f ca="1">OFFSET('WEO18'!$A$1,$V$2+$V$12-2,$V$4+$A38-$A$2-1)</f>
        <v>1382.71</v>
      </c>
      <c r="E38" s="21">
        <f ca="1">OFFSET('WEO18'!$A$1,$V$2+$V$14-2,$V$4+$A38-$A$2-1)</f>
        <v>45.892000000000003</v>
      </c>
      <c r="F38" s="21">
        <f ca="1">OFFSET('WEO18'!$A$1,$V$2+$V$13-2,$V$4+$A38-$A$2-1)</f>
        <v>44.142000000000003</v>
      </c>
      <c r="G38" s="18">
        <f t="shared" ca="1" si="0"/>
        <v>1.400851020718302</v>
      </c>
      <c r="H38" s="18">
        <f t="shared" ca="1" si="1"/>
        <v>27.716794950046935</v>
      </c>
    </row>
    <row r="39" spans="1:22" x14ac:dyDescent="0.2">
      <c r="A39" s="18">
        <f t="shared" si="3"/>
        <v>2017</v>
      </c>
      <c r="B39" s="20">
        <f ca="1">OFFSET('WEO18'!$A$1,$V$2+$V$10-2,$V$4+$A39-$A$2-1)</f>
        <v>79723.903000000006</v>
      </c>
      <c r="C39" s="21">
        <f ca="1">OFFSET('WEO18'!$A$1,$V$2+$V$11-2,$V$4+$A39-$A$2-1)</f>
        <v>0</v>
      </c>
      <c r="D39" s="21">
        <f ca="1">OFFSET('WEO18'!$A$1,$V$2+$V$12-2,$V$4+$A39-$A$2-1)</f>
        <v>1390.08</v>
      </c>
      <c r="E39" s="21">
        <f ca="1">OFFSET('WEO18'!$A$1,$V$2+$V$14-2,$V$4+$A39-$A$2-1)</f>
        <v>45.84</v>
      </c>
      <c r="F39" s="21">
        <f ca="1">OFFSET('WEO18'!$A$1,$V$2+$V$13-2,$V$4+$A39-$A$2-1)</f>
        <v>44.41</v>
      </c>
      <c r="G39" s="18">
        <f t="shared" ca="1" si="0"/>
        <v>1.4083177144014993</v>
      </c>
      <c r="H39" s="18">
        <f t="shared" ca="1" si="1"/>
        <v>29.617023307961471</v>
      </c>
    </row>
  </sheetData>
  <conditionalFormatting sqref="J8">
    <cfRule type="cellIs" dxfId="3" priority="1" operator="lessThan">
      <formula>-0.015</formula>
    </cfRule>
    <cfRule type="cellIs" dxfId="2" priority="2" operator="between">
      <formula>-0.005</formula>
      <formula>-0.015</formula>
    </cfRule>
    <cfRule type="cellIs" dxfId="1" priority="4" operator="between">
      <formula>0.005</formula>
      <formula>0.015</formula>
    </cfRule>
    <cfRule type="cellIs" dxfId="0" priority="5" operator="greaterThan">
      <formula>0.015</formula>
    </cfRule>
  </conditionalFormatting>
  <dataValidations count="6">
    <dataValidation type="list" allowBlank="1" showInputMessage="1" showErrorMessage="1" sqref="L24" xr:uid="{00000000-0002-0000-0300-000000000000}">
      <formula1>$N$2:$N$5</formula1>
    </dataValidation>
    <dataValidation type="list" allowBlank="1" showInputMessage="1" showErrorMessage="1" sqref="M23" xr:uid="{00000000-0002-0000-0300-000001000000}">
      <formula1>$C$1:$D$1</formula1>
    </dataValidation>
    <dataValidation type="list" allowBlank="1" showInputMessage="1" showErrorMessage="1" sqref="M24" xr:uid="{00000000-0002-0000-0300-000002000000}">
      <formula1>$U$31:$U$32</formula1>
    </dataValidation>
    <dataValidation type="list" allowBlank="1" showInputMessage="1" showErrorMessage="1" sqref="L14" xr:uid="{00000000-0002-0000-0300-000003000000}">
      <formula1>$U$34:$U$35</formula1>
    </dataValidation>
    <dataValidation type="list" allowBlank="1" showInputMessage="1" showErrorMessage="1" sqref="L17" xr:uid="{00000000-0002-0000-0300-000004000000}">
      <formula1>$U$34:$U$36</formula1>
    </dataValidation>
    <dataValidation type="list" allowBlank="1" showInputMessage="1" showErrorMessage="1" sqref="L20" xr:uid="{00000000-0002-0000-0300-000005000000}">
      <formula1>$U$35:$U$36</formula1>
    </dataValidation>
  </dataValidations>
  <pageMargins left="0.75" right="0.75" top="1" bottom="1" header="0.5" footer="0.5"/>
  <pageSetup paperSize="9" orientation="portrait" horizontalDpi="4294967292" verticalDpi="4294967292"/>
  <ignoredErrors>
    <ignoredError sqref="J14 J15:J24 J13" emptyCellReference="1"/>
  </ignoredErrors>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300-000006000000}">
          <x14:formula1>
            <xm:f>List!$B$3:$B$104</xm:f>
          </x14:formula1>
          <xm:sqref>A1</xm:sqref>
        </x14:dataValidation>
      </x14:dataValidations>
    </ex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P39"/>
  <sheetViews>
    <sheetView workbookViewId="0">
      <pane ySplit="1" topLeftCell="A2" activePane="bottomLeft" state="frozen"/>
      <selection pane="bottomLeft" activeCell="P19" sqref="P19"/>
    </sheetView>
  </sheetViews>
  <sheetFormatPr baseColWidth="10" defaultRowHeight="14" x14ac:dyDescent="0.2"/>
  <cols>
    <col min="1" max="1" width="4.3984375" customWidth="1"/>
    <col min="2" max="10" width="7.59765625" customWidth="1"/>
    <col min="11" max="11" width="3.3984375" customWidth="1"/>
    <col min="12" max="12" width="5" bestFit="1" customWidth="1"/>
    <col min="13" max="14" width="6" bestFit="1" customWidth="1"/>
    <col min="15" max="15" width="6.3984375" bestFit="1" customWidth="1"/>
    <col min="16" max="16" width="6" bestFit="1" customWidth="1"/>
  </cols>
  <sheetData>
    <row r="1" spans="1:16" x14ac:dyDescent="0.2">
      <c r="A1" t="s">
        <v>694</v>
      </c>
      <c r="B1" t="s">
        <v>706</v>
      </c>
      <c r="C1" t="s">
        <v>573</v>
      </c>
      <c r="D1" t="s">
        <v>619</v>
      </c>
      <c r="E1" t="s">
        <v>695</v>
      </c>
      <c r="F1" t="s">
        <v>700</v>
      </c>
      <c r="G1" t="s">
        <v>701</v>
      </c>
      <c r="H1" t="s">
        <v>702</v>
      </c>
      <c r="I1" t="s">
        <v>703</v>
      </c>
      <c r="J1" t="s">
        <v>704</v>
      </c>
      <c r="K1" t="s">
        <v>705</v>
      </c>
      <c r="L1" t="s">
        <v>73</v>
      </c>
      <c r="M1" t="s">
        <v>74</v>
      </c>
      <c r="N1" t="s">
        <v>1989</v>
      </c>
      <c r="O1" t="s">
        <v>1990</v>
      </c>
      <c r="P1" t="s">
        <v>1986</v>
      </c>
    </row>
    <row r="2" spans="1:16" x14ac:dyDescent="0.2">
      <c r="A2">
        <v>1980</v>
      </c>
      <c r="B2">
        <f>C2^Growth!$J$12*(D2*E2)^(1-Growth!$J$12)</f>
        <v>1</v>
      </c>
      <c r="C2">
        <f>G2*D2*E2</f>
        <v>1</v>
      </c>
      <c r="D2">
        <v>1</v>
      </c>
      <c r="E2">
        <v>1</v>
      </c>
      <c r="F2">
        <f>B2/D2/E2</f>
        <v>1</v>
      </c>
      <c r="G2">
        <v>1</v>
      </c>
      <c r="H2">
        <f ca="1">I2-J2</f>
        <v>0.25840343954375633</v>
      </c>
      <c r="I2">
        <f ca="1">F2*IF(Growth!$L$17=Historical,Growth!F2*0.01,L2)</f>
        <v>0.37116684210526324</v>
      </c>
      <c r="J2">
        <f ca="1">G2*(N2+M2+Growth!$J$13)</f>
        <v>0.11276340256150691</v>
      </c>
      <c r="L2" s="39">
        <f ca="1">IF(Growth!$L$17=Random,NORMINV(RAND(),O2,O2*Growth!$L$21),O2)</f>
        <v>0.37116684210526324</v>
      </c>
      <c r="M2" s="40">
        <f ca="1">IF(Growth!$L$20=Random,NORMINV(RAND(),P2,ABS(P2)*Growth!$L$21),P2)</f>
        <v>5.9663659439480564E-2</v>
      </c>
      <c r="N2" s="40">
        <f ca="1">IF($A2&lt;=Growth!$U$5,Growth!$J$14,IF($A2&lt;=Growth!$U$6,Growth!$J$15,Growth!$J$16))</f>
        <v>1.3099743122026331E-2</v>
      </c>
      <c r="O2" s="40">
        <f ca="1">IF($A2&lt;=Growth!$U$5,Growth!$J$17,IF($A2&lt;=Growth!$U$6,Growth!$J$18,Growth!$J$19))</f>
        <v>0.37116684210526324</v>
      </c>
      <c r="P2" s="40">
        <f ca="1">IF($A2&lt;=Growth!$U$5,Growth!$J$20,IF($A2&lt;=Growth!$U$6,Growth!$J$21,Growth!$J$22))</f>
        <v>5.9663659439480564E-2</v>
      </c>
    </row>
    <row r="3" spans="1:16" x14ac:dyDescent="0.2">
      <c r="A3">
        <f>A2+1</f>
        <v>1981</v>
      </c>
      <c r="B3">
        <f ca="1">IF(ROW(D2)&lt;Growth!$V$8+3,1,C3^Growth!$J$12*(D3*E3)^(1-Growth!$J$12))</f>
        <v>1.1370386309321183</v>
      </c>
      <c r="C3">
        <f ca="1">G3*D3*E3</f>
        <v>1.350952696814153</v>
      </c>
      <c r="D3">
        <f ca="1">IF(Growth!$L$14=Historical,Growth!$G3,IF(ROW(D2)&lt;Growth!$V$8+3,1,D2*(1+N3)))</f>
        <v>1.0130997431220263</v>
      </c>
      <c r="E3">
        <f ca="1">IF(ROW(D2)&lt;Growth!$V$8+3,1,E2*(1+M3))</f>
        <v>1.0596636594394806</v>
      </c>
      <c r="F3">
        <f ca="1">B3/D3/E3</f>
        <v>1.0591439118729855</v>
      </c>
      <c r="G3">
        <f ca="1">IF(ROW(D2)&lt;Growth!$V$8+3,1,G2+H2)</f>
        <v>1.2584034395437564</v>
      </c>
      <c r="H3">
        <f t="shared" ref="H3:H30" ca="1" si="0">I3-J3</f>
        <v>0.25121724746685375</v>
      </c>
      <c r="I3">
        <f ca="1">F3*IF(Growth!$L$17=Historical,Growth!F3*0.01,L3)</f>
        <v>0.39311910110491127</v>
      </c>
      <c r="J3">
        <f ca="1">G3*(N3+M3+Growth!$J$13)</f>
        <v>0.14190185363805752</v>
      </c>
      <c r="L3" s="39">
        <f ca="1">IF(Growth!$L$17=Random,NORMINV(RAND(),O3,O3*Growth!$L$21),O3)</f>
        <v>0.37116684210526324</v>
      </c>
      <c r="M3" s="40">
        <f ca="1">IF(Growth!$L$20=Random,NORMINV(RAND(),P3,ABS(P3)*Growth!$L$21),P3)</f>
        <v>5.9663659439480564E-2</v>
      </c>
      <c r="N3" s="40">
        <f ca="1">IF($A3&lt;=Growth!$U$5,Growth!$J$14,IF($A3&lt;=Growth!$U$6,Growth!$J$15,Growth!$J$16))</f>
        <v>1.3099743122026331E-2</v>
      </c>
      <c r="O3" s="40">
        <f ca="1">IF($A3&lt;=Growth!$U$5,Growth!$J$17,IF($A3&lt;=Growth!$U$6,Growth!$J$18,Growth!$J$19))</f>
        <v>0.37116684210526324</v>
      </c>
      <c r="P3" s="40">
        <f ca="1">IF($A3&lt;=Growth!$U$5,Growth!$J$20,IF($A3&lt;=Growth!$U$6,Growth!$J$21,Growth!$J$22))</f>
        <v>5.9663659439480564E-2</v>
      </c>
    </row>
    <row r="4" spans="1:16" x14ac:dyDescent="0.2">
      <c r="A4">
        <f t="shared" ref="A4:A39" si="1">A3+1</f>
        <v>1982</v>
      </c>
      <c r="B4">
        <f ca="1">IF(ROW(D3)&lt;Growth!$V$8+3,1,C4^Growth!$J$12*(D4*E4)^(1-Growth!$J$12))</f>
        <v>1.277489830265327</v>
      </c>
      <c r="C4">
        <f t="shared" ref="C4:C30" ca="1" si="2">G4*D4*E4</f>
        <v>1.7398360703963018</v>
      </c>
      <c r="D4">
        <f ca="1">IF(Growth!$L$14=Historical,Growth!$G4,IF(ROW(D3)&lt;Growth!$V$8+3,1,D3*(1+N4)))</f>
        <v>1.0263710895139158</v>
      </c>
      <c r="E4">
        <f ca="1">IF(ROW(D3)&lt;Growth!$V$8+3,1,E3*(1+M4))</f>
        <v>1.1228870711366714</v>
      </c>
      <c r="F4">
        <f t="shared" ref="F4:F30" ca="1" si="3">B4/D4/E4</f>
        <v>1.1084521743332572</v>
      </c>
      <c r="G4">
        <f ca="1">IF(ROW(D3)&lt;Growth!$V$8+3,1,G3+H3)</f>
        <v>1.5096206870106101</v>
      </c>
      <c r="H4">
        <f t="shared" ca="1" si="0"/>
        <v>0.24119072792743171</v>
      </c>
      <c r="I4">
        <f ca="1">F4*IF(Growth!$L$17=Historical,Growth!F4*0.01,L4)</f>
        <v>0.41142069317198776</v>
      </c>
      <c r="J4">
        <f ca="1">G4*(N4+M4+Growth!$J$13)</f>
        <v>0.17022996524455605</v>
      </c>
      <c r="L4" s="39">
        <f ca="1">IF(Growth!$L$17=Random,NORMINV(RAND(),O4,O4*Growth!$L$21),O4)</f>
        <v>0.37116684210526324</v>
      </c>
      <c r="M4" s="40">
        <f ca="1">IF(Growth!$L$20=Random,NORMINV(RAND(),P4,ABS(P4)*Growth!$L$21),P4)</f>
        <v>5.9663659439480564E-2</v>
      </c>
      <c r="N4" s="40">
        <f ca="1">IF($A4&lt;=Growth!$U$5,Growth!$J$14,IF($A4&lt;=Growth!$U$6,Growth!$J$15,Growth!$J$16))</f>
        <v>1.3099743122026331E-2</v>
      </c>
      <c r="O4" s="40">
        <f ca="1">IF($A4&lt;=Growth!$U$5,Growth!$J$17,IF($A4&lt;=Growth!$U$6,Growth!$J$18,Growth!$J$19))</f>
        <v>0.37116684210526324</v>
      </c>
      <c r="P4" s="40">
        <f ca="1">IF($A4&lt;=Growth!$U$5,Growth!$J$20,IF($A4&lt;=Growth!$U$6,Growth!$J$21,Growth!$J$22))</f>
        <v>5.9663659439480564E-2</v>
      </c>
    </row>
    <row r="5" spans="1:16" x14ac:dyDescent="0.2">
      <c r="A5">
        <f t="shared" si="1"/>
        <v>1983</v>
      </c>
      <c r="B5">
        <f ca="1">IF(ROW(D4)&lt;Growth!$V$8+3,1,C5^Growth!$J$12*(D5*E5)^(1-Growth!$J$12))</f>
        <v>1.4232152223501973</v>
      </c>
      <c r="C5">
        <f t="shared" ca="1" si="2"/>
        <v>2.1662077601444594</v>
      </c>
      <c r="D5">
        <f ca="1">IF(Growth!$L$14=Historical,Growth!$G5,IF(ROW(D4)&lt;Growth!$V$8+3,1,D4*(1+N5)))</f>
        <v>1.0398162871344223</v>
      </c>
      <c r="E5">
        <f ca="1">IF(ROW(D4)&lt;Growth!$V$8+3,1,E4*(1+M5))</f>
        <v>1.1898826229379655</v>
      </c>
      <c r="F5">
        <f t="shared" ca="1" si="3"/>
        <v>1.1502966165342046</v>
      </c>
      <c r="G5">
        <f ca="1">IF(ROW(D4)&lt;Growth!$V$8+3,1,G4+H4)</f>
        <v>1.7508114149380418</v>
      </c>
      <c r="H5">
        <f t="shared" ca="1" si="0"/>
        <v>0.22952451025142973</v>
      </c>
      <c r="I5">
        <f ca="1">F5*IF(Growth!$L$17=Historical,Growth!F5*0.01,L5)</f>
        <v>0.42695196264336965</v>
      </c>
      <c r="J5">
        <f ca="1">G5*(N5+M5+Growth!$J$13)</f>
        <v>0.19742745239193993</v>
      </c>
      <c r="L5" s="39">
        <f ca="1">IF(Growth!$L$17=Random,NORMINV(RAND(),O5,O5*Growth!$L$21),O5)</f>
        <v>0.37116684210526324</v>
      </c>
      <c r="M5" s="40">
        <f ca="1">IF(Growth!$L$20=Random,NORMINV(RAND(),P5,ABS(P5)*Growth!$L$21),P5)</f>
        <v>5.9663659439480564E-2</v>
      </c>
      <c r="N5" s="40">
        <f ca="1">IF($A5&lt;=Growth!$U$5,Growth!$J$14,IF($A5&lt;=Growth!$U$6,Growth!$J$15,Growth!$J$16))</f>
        <v>1.3099743122026331E-2</v>
      </c>
      <c r="O5" s="40">
        <f ca="1">IF($A5&lt;=Growth!$U$5,Growth!$J$17,IF($A5&lt;=Growth!$U$6,Growth!$J$18,Growth!$J$19))</f>
        <v>0.37116684210526324</v>
      </c>
      <c r="P5" s="40">
        <f ca="1">IF($A5&lt;=Growth!$U$5,Growth!$J$20,IF($A5&lt;=Growth!$U$6,Growth!$J$21,Growth!$J$22))</f>
        <v>5.9663659439480564E-2</v>
      </c>
    </row>
    <row r="6" spans="1:16" x14ac:dyDescent="0.2">
      <c r="A6">
        <f t="shared" si="1"/>
        <v>1984</v>
      </c>
      <c r="B6">
        <f ca="1">IF(ROW(D5)&lt;Growth!$V$8+3,1,C6^Growth!$J$12*(D6*E6)^(1-Growth!$J$12))</f>
        <v>1.5756715744761876</v>
      </c>
      <c r="C6">
        <f t="shared" ca="1" si="2"/>
        <v>2.6303882135629357</v>
      </c>
      <c r="D6">
        <f ca="1">IF(Growth!$L$14=Historical,Growth!$G6,IF(ROW(D5)&lt;Growth!$V$8+3,1,D5*(1+N6)))</f>
        <v>1.0534376133899823</v>
      </c>
      <c r="E6">
        <f ca="1">IF(ROW(D5)&lt;Growth!$V$8+3,1,E5*(1+M6))</f>
        <v>1.2608753745258923</v>
      </c>
      <c r="F6">
        <f t="shared" ca="1" si="3"/>
        <v>1.1862731931148813</v>
      </c>
      <c r="G6">
        <f ca="1">IF(ROW(D5)&lt;Growth!$V$8+3,1,G5+H5)</f>
        <v>1.9803359251894714</v>
      </c>
      <c r="H6">
        <f t="shared" ca="1" si="0"/>
        <v>0.21699585782342301</v>
      </c>
      <c r="I6">
        <f ca="1">F6*IF(Growth!$L$17=Historical,Growth!F6*0.01,L6)</f>
        <v>0.4403052749625776</v>
      </c>
      <c r="J6">
        <f ca="1">G6*(N6+M6+Growth!$J$13)</f>
        <v>0.22330941713915459</v>
      </c>
      <c r="L6" s="39">
        <f ca="1">IF(Growth!$L$17=Random,NORMINV(RAND(),O6,O6*Growth!$L$21),O6)</f>
        <v>0.37116684210526324</v>
      </c>
      <c r="M6" s="40">
        <f ca="1">IF(Growth!$L$20=Random,NORMINV(RAND(),P6,ABS(P6)*Growth!$L$21),P6)</f>
        <v>5.9663659439480564E-2</v>
      </c>
      <c r="N6" s="40">
        <f ca="1">IF($A6&lt;=Growth!$U$5,Growth!$J$14,IF($A6&lt;=Growth!$U$6,Growth!$J$15,Growth!$J$16))</f>
        <v>1.3099743122026331E-2</v>
      </c>
      <c r="O6" s="40">
        <f ca="1">IF($A6&lt;=Growth!$U$5,Growth!$J$17,IF($A6&lt;=Growth!$U$6,Growth!$J$18,Growth!$J$19))</f>
        <v>0.37116684210526324</v>
      </c>
      <c r="P6" s="40">
        <f ca="1">IF($A6&lt;=Growth!$U$5,Growth!$J$20,IF($A6&lt;=Growth!$U$6,Growth!$J$21,Growth!$J$22))</f>
        <v>5.9663659439480564E-2</v>
      </c>
    </row>
    <row r="7" spans="1:16" x14ac:dyDescent="0.2">
      <c r="A7">
        <f t="shared" si="1"/>
        <v>1985</v>
      </c>
      <c r="B7">
        <f ca="1">IF(ROW(D6)&lt;Growth!$V$8+3,1,C7^Growth!$J$12*(D7*E7)^(1-Growth!$J$12))</f>
        <v>1.7361016071508555</v>
      </c>
      <c r="C7">
        <f t="shared" ca="1" si="2"/>
        <v>3.1332631229402246</v>
      </c>
      <c r="D7">
        <f ca="1">IF(Growth!$L$14=Historical,Growth!$G7,IF(ROW(D6)&lt;Growth!$V$8+3,1,D6*(1+N7)))</f>
        <v>1.0672373755204716</v>
      </c>
      <c r="E7">
        <f ca="1">IF(ROW(D6)&lt;Growth!$V$8+3,1,E6*(1+M7))</f>
        <v>1.3361038134672327</v>
      </c>
      <c r="F7">
        <f t="shared" ca="1" si="3"/>
        <v>1.2175138474653786</v>
      </c>
      <c r="G7">
        <f ca="1">IF(ROW(D6)&lt;Growth!$V$8+3,1,G6+H6)</f>
        <v>2.1973317830128947</v>
      </c>
      <c r="H7">
        <f t="shared" ca="1" si="0"/>
        <v>0.20412216157407698</v>
      </c>
      <c r="I7">
        <f ca="1">F7*IF(Growth!$L$17=Historical,Growth!F7*0.01,L7)</f>
        <v>0.45190076998315376</v>
      </c>
      <c r="J7">
        <f ca="1">G7*(N7+M7+Growth!$J$13)</f>
        <v>0.24777860840907678</v>
      </c>
      <c r="L7" s="39">
        <f ca="1">IF(Growth!$L$17=Random,NORMINV(RAND(),O7,O7*Growth!$L$21),O7)</f>
        <v>0.37116684210526324</v>
      </c>
      <c r="M7" s="40">
        <f ca="1">IF(Growth!$L$20=Random,NORMINV(RAND(),P7,ABS(P7)*Growth!$L$21),P7)</f>
        <v>5.9663659439480564E-2</v>
      </c>
      <c r="N7" s="40">
        <f ca="1">IF($A7&lt;=Growth!$U$5,Growth!$J$14,IF($A7&lt;=Growth!$U$6,Growth!$J$15,Growth!$J$16))</f>
        <v>1.3099743122026331E-2</v>
      </c>
      <c r="O7" s="40">
        <f ca="1">IF($A7&lt;=Growth!$U$5,Growth!$J$17,IF($A7&lt;=Growth!$U$6,Growth!$J$18,Growth!$J$19))</f>
        <v>0.37116684210526324</v>
      </c>
      <c r="P7" s="40">
        <f ca="1">IF($A7&lt;=Growth!$U$5,Growth!$J$20,IF($A7&lt;=Growth!$U$6,Growth!$J$21,Growth!$J$22))</f>
        <v>5.9663659439480564E-2</v>
      </c>
    </row>
    <row r="8" spans="1:16" x14ac:dyDescent="0.2">
      <c r="A8">
        <f t="shared" si="1"/>
        <v>1986</v>
      </c>
      <c r="B8">
        <f ca="1">IF(ROW(D7)&lt;Growth!$V$8+3,1,C8^Growth!$J$12*(D8*E8)^(1-Growth!$J$12))</f>
        <v>1.9056364062524966</v>
      </c>
      <c r="C8">
        <f t="shared" ca="1" si="2"/>
        <v>3.6761712796615886</v>
      </c>
      <c r="D8">
        <f ca="1">IF(Growth!$L$14=Historical,Growth!$G8,IF(ROW(D7)&lt;Growth!$V$8+3,1,D7*(1+N8)))</f>
        <v>1.0812179109900153</v>
      </c>
      <c r="E8">
        <f ca="1">IF(ROW(D7)&lt;Growth!$V$8+3,1,E7*(1+M8))</f>
        <v>1.4158206563697331</v>
      </c>
      <c r="F8">
        <f t="shared" ca="1" si="3"/>
        <v>1.2448544196136782</v>
      </c>
      <c r="G8">
        <f ca="1">IF(ROW(D7)&lt;Growth!$V$8+3,1,G7+H7)</f>
        <v>2.4014539445869718</v>
      </c>
      <c r="H8">
        <f t="shared" ca="1" si="0"/>
        <v>0.19125256592240975</v>
      </c>
      <c r="I8">
        <f ca="1">F8*IF(Growth!$L$17=Historical,Growth!F8*0.01,L8)</f>
        <v>0.46204868380878916</v>
      </c>
      <c r="J8">
        <f ca="1">G8*(N8+M8+Growth!$J$13)</f>
        <v>0.27079611788637942</v>
      </c>
      <c r="L8" s="39">
        <f ca="1">IF(Growth!$L$17=Random,NORMINV(RAND(),O8,O8*Growth!$L$21),O8)</f>
        <v>0.37116684210526324</v>
      </c>
      <c r="M8" s="40">
        <f ca="1">IF(Growth!$L$20=Random,NORMINV(RAND(),P8,ABS(P8)*Growth!$L$21),P8)</f>
        <v>5.9663659439480564E-2</v>
      </c>
      <c r="N8" s="40">
        <f ca="1">IF($A8&lt;=Growth!$U$5,Growth!$J$14,IF($A8&lt;=Growth!$U$6,Growth!$J$15,Growth!$J$16))</f>
        <v>1.3099743122026331E-2</v>
      </c>
      <c r="O8" s="40">
        <f ca="1">IF($A8&lt;=Growth!$U$5,Growth!$J$17,IF($A8&lt;=Growth!$U$6,Growth!$J$18,Growth!$J$19))</f>
        <v>0.37116684210526324</v>
      </c>
      <c r="P8" s="40">
        <f ca="1">IF($A8&lt;=Growth!$U$5,Growth!$J$20,IF($A8&lt;=Growth!$U$6,Growth!$J$21,Growth!$J$22))</f>
        <v>5.9663659439480564E-2</v>
      </c>
    </row>
    <row r="9" spans="1:16" x14ac:dyDescent="0.2">
      <c r="A9">
        <f t="shared" si="1"/>
        <v>1987</v>
      </c>
      <c r="B9">
        <f ca="1">IF(ROW(D8)&lt;Growth!$V$8+3,1,C9^Growth!$J$12*(D9*E9)^(1-Growth!$J$12))</f>
        <v>2.0853553051171665</v>
      </c>
      <c r="C9">
        <f t="shared" ca="1" si="2"/>
        <v>4.2608385643298687</v>
      </c>
      <c r="D9">
        <f ca="1">IF(Growth!$L$14=Historical,Growth!$G9,IF(ROW(D8)&lt;Growth!$V$8+3,1,D8*(1+N9)))</f>
        <v>1.0953815878829185</v>
      </c>
      <c r="E9">
        <f ca="1">IF(ROW(D8)&lt;Growth!$V$8+3,1,E8*(1+M9))</f>
        <v>1.5002936978387587</v>
      </c>
      <c r="F9">
        <f t="shared" ca="1" si="3"/>
        <v>1.2689319707077207</v>
      </c>
      <c r="G9">
        <f ca="1">IF(ROW(D8)&lt;Growth!$V$8+3,1,G8+H8)</f>
        <v>2.5927065105093816</v>
      </c>
      <c r="H9">
        <f t="shared" ca="1" si="0"/>
        <v>0.17862306444558385</v>
      </c>
      <c r="I9">
        <f ca="1">F9*IF(Growth!$L$17=Historical,Growth!F9*0.01,L9)</f>
        <v>0.47098547241399308</v>
      </c>
      <c r="J9">
        <f ca="1">G9*(N9+M9+Growth!$J$13)</f>
        <v>0.29236240796840923</v>
      </c>
      <c r="L9" s="39">
        <f ca="1">IF(Growth!$L$17=Random,NORMINV(RAND(),O9,O9*Growth!$L$21),O9)</f>
        <v>0.37116684210526324</v>
      </c>
      <c r="M9" s="40">
        <f ca="1">IF(Growth!$L$20=Random,NORMINV(RAND(),P9,ABS(P9)*Growth!$L$21),P9)</f>
        <v>5.9663659439480564E-2</v>
      </c>
      <c r="N9" s="40">
        <f ca="1">IF($A9&lt;=Growth!$U$5,Growth!$J$14,IF($A9&lt;=Growth!$U$6,Growth!$J$15,Growth!$J$16))</f>
        <v>1.3099743122026331E-2</v>
      </c>
      <c r="O9" s="40">
        <f ca="1">IF($A9&lt;=Growth!$U$5,Growth!$J$17,IF($A9&lt;=Growth!$U$6,Growth!$J$18,Growth!$J$19))</f>
        <v>0.37116684210526324</v>
      </c>
      <c r="P9" s="40">
        <f ca="1">IF($A9&lt;=Growth!$U$5,Growth!$J$20,IF($A9&lt;=Growth!$U$6,Growth!$J$21,Growth!$J$22))</f>
        <v>5.9663659439480564E-2</v>
      </c>
    </row>
    <row r="10" spans="1:16" x14ac:dyDescent="0.2">
      <c r="A10">
        <f t="shared" si="1"/>
        <v>1988</v>
      </c>
      <c r="B10">
        <f ca="1">IF(ROW(D9)&lt;Growth!$V$8+3,1,C10^Growth!$J$12*(D10*E10)^(1-Growth!$J$12))</f>
        <v>2.2763236560147289</v>
      </c>
      <c r="C10">
        <f t="shared" ca="1" si="2"/>
        <v>4.8893389339954449</v>
      </c>
      <c r="D10">
        <f ca="1">IF(Growth!$L$14=Historical,Growth!$G10,IF(ROW(D9)&lt;Growth!$V$8+3,1,D9*(1+N10)))</f>
        <v>1.1097308053047821</v>
      </c>
      <c r="E10">
        <f ca="1">IF(ROW(D9)&lt;Growth!$V$8+3,1,E9*(1+M10))</f>
        <v>1.5898067100858093</v>
      </c>
      <c r="F10">
        <f t="shared" ca="1" si="3"/>
        <v>1.2902445821910182</v>
      </c>
      <c r="G10">
        <f ca="1">IF(ROW(D9)&lt;Growth!$V$8+3,1,G9+H9)</f>
        <v>2.7713295749549656</v>
      </c>
      <c r="H10">
        <f t="shared" ca="1" si="0"/>
        <v>0.16639145462400834</v>
      </c>
      <c r="I10">
        <f ca="1">F10*IF(Growth!$L$17=Historical,Growth!F10*0.01,L10)</f>
        <v>0.47889600711526498</v>
      </c>
      <c r="J10">
        <f ca="1">G10*(N10+M10+Growth!$J$13)</f>
        <v>0.31250455249125664</v>
      </c>
      <c r="L10" s="39">
        <f ca="1">IF(Growth!$L$17=Random,NORMINV(RAND(),O10,O10*Growth!$L$21),O10)</f>
        <v>0.37116684210526324</v>
      </c>
      <c r="M10" s="40">
        <f ca="1">IF(Growth!$L$20=Random,NORMINV(RAND(),P10,ABS(P10)*Growth!$L$21),P10)</f>
        <v>5.9663659439480564E-2</v>
      </c>
      <c r="N10" s="40">
        <f ca="1">IF($A10&lt;=Growth!$U$5,Growth!$J$14,IF($A10&lt;=Growth!$U$6,Growth!$J$15,Growth!$J$16))</f>
        <v>1.3099743122026331E-2</v>
      </c>
      <c r="O10" s="40">
        <f ca="1">IF($A10&lt;=Growth!$U$5,Growth!$J$17,IF($A10&lt;=Growth!$U$6,Growth!$J$18,Growth!$J$19))</f>
        <v>0.37116684210526324</v>
      </c>
      <c r="P10" s="40">
        <f ca="1">IF($A10&lt;=Growth!$U$5,Growth!$J$20,IF($A10&lt;=Growth!$U$6,Growth!$J$21,Growth!$J$22))</f>
        <v>5.9663659439480564E-2</v>
      </c>
    </row>
    <row r="11" spans="1:16" x14ac:dyDescent="0.2">
      <c r="A11">
        <f t="shared" si="1"/>
        <v>1989</v>
      </c>
      <c r="B11">
        <f ca="1">IF(ROW(D10)&lt;Growth!$V$8+3,1,C11^Growth!$J$12*(D11*E11)^(1-Growth!$J$12))</f>
        <v>2.4796184067538638</v>
      </c>
      <c r="C11">
        <f t="shared" ca="1" si="2"/>
        <v>5.5640723135302306</v>
      </c>
      <c r="D11">
        <f ca="1">IF(Growth!$L$14=Historical,Growth!$G11,IF(ROW(D10)&lt;Growth!$V$8+3,1,D10*(1+N11)))</f>
        <v>1.1242679937888742</v>
      </c>
      <c r="E11">
        <f ca="1">IF(ROW(D10)&lt;Growth!$V$8+3,1,E10*(1+M11))</f>
        <v>1.6846603962109701</v>
      </c>
      <c r="F11">
        <f t="shared" ca="1" si="3"/>
        <v>1.3091898753972506</v>
      </c>
      <c r="G11">
        <f ca="1">IF(ROW(D10)&lt;Growth!$V$8+3,1,G10+H10)</f>
        <v>2.9377210295789737</v>
      </c>
      <c r="H11">
        <f t="shared" ca="1" si="0"/>
        <v>0.15466045269556222</v>
      </c>
      <c r="I11">
        <f ca="1">F11*IF(Growth!$L$17=Historical,Growth!F11*0.01,L11)</f>
        <v>0.48592787176738056</v>
      </c>
      <c r="J11">
        <f ca="1">G11*(N11+M11+Growth!$J$13)</f>
        <v>0.33126741907181834</v>
      </c>
      <c r="L11" s="39">
        <f ca="1">IF(Growth!$L$17=Random,NORMINV(RAND(),O11,O11*Growth!$L$21),O11)</f>
        <v>0.37116684210526324</v>
      </c>
      <c r="M11" s="40">
        <f ca="1">IF(Growth!$L$20=Random,NORMINV(RAND(),P11,ABS(P11)*Growth!$L$21),P11)</f>
        <v>5.9663659439480564E-2</v>
      </c>
      <c r="N11" s="40">
        <f ca="1">IF($A11&lt;=Growth!$U$5,Growth!$J$14,IF($A11&lt;=Growth!$U$6,Growth!$J$15,Growth!$J$16))</f>
        <v>1.3099743122026331E-2</v>
      </c>
      <c r="O11" s="40">
        <f ca="1">IF($A11&lt;=Growth!$U$5,Growth!$J$17,IF($A11&lt;=Growth!$U$6,Growth!$J$18,Growth!$J$19))</f>
        <v>0.37116684210526324</v>
      </c>
      <c r="P11" s="40">
        <f ca="1">IF($A11&lt;=Growth!$U$5,Growth!$J$20,IF($A11&lt;=Growth!$U$6,Growth!$J$21,Growth!$J$22))</f>
        <v>5.9663659439480564E-2</v>
      </c>
    </row>
    <row r="12" spans="1:16" x14ac:dyDescent="0.2">
      <c r="A12">
        <f t="shared" si="1"/>
        <v>1990</v>
      </c>
      <c r="B12">
        <f ca="1">IF(ROW(D11)&lt;Growth!$V$8+3,1,C12^Growth!$J$12*(D12*E12)^(1-Growth!$J$12))</f>
        <v>2.6963466491889974</v>
      </c>
      <c r="C12">
        <f t="shared" ca="1" si="2"/>
        <v>6.2877537287819845</v>
      </c>
      <c r="D12">
        <f ca="1">IF(Growth!$L$14=Historical,Growth!$G12,IF(ROW(D11)&lt;Growth!$V$8+3,1,D11*(1+N12)))</f>
        <v>1.1389956157078243</v>
      </c>
      <c r="E12">
        <f ca="1">IF(ROW(D11)&lt;Growth!$V$8+3,1,E11*(1+M12))</f>
        <v>1.7851734003616819</v>
      </c>
      <c r="F12">
        <f t="shared" ca="1" si="3"/>
        <v>1.3260908119822703</v>
      </c>
      <c r="G12">
        <f ca="1">IF(ROW(D11)&lt;Growth!$V$8+3,1,G11+H11)</f>
        <v>3.0923814822745359</v>
      </c>
      <c r="H12">
        <f t="shared" ca="1" si="0"/>
        <v>0.14349348106879067</v>
      </c>
      <c r="I12">
        <f ca="1">F12*IF(Growth!$L$17=Historical,Growth!F12*0.01,L12)</f>
        <v>0.49220093902826362</v>
      </c>
      <c r="J12">
        <f ca="1">G12*(N12+M12+Growth!$J$13)</f>
        <v>0.34870745795947294</v>
      </c>
      <c r="L12" s="39">
        <f ca="1">IF(Growth!$L$17=Random,NORMINV(RAND(),O12,O12*Growth!$L$21),O12)</f>
        <v>0.37116684210526324</v>
      </c>
      <c r="M12" s="40">
        <f ca="1">IF(Growth!$L$20=Random,NORMINV(RAND(),P12,ABS(P12)*Growth!$L$21),P12)</f>
        <v>5.9663659439480564E-2</v>
      </c>
      <c r="N12" s="40">
        <f ca="1">IF($A12&lt;=Growth!$U$5,Growth!$J$14,IF($A12&lt;=Growth!$U$6,Growth!$J$15,Growth!$J$16))</f>
        <v>1.3099743122026331E-2</v>
      </c>
      <c r="O12" s="40">
        <f ca="1">IF($A12&lt;=Growth!$U$5,Growth!$J$17,IF($A12&lt;=Growth!$U$6,Growth!$J$18,Growth!$J$19))</f>
        <v>0.37116684210526324</v>
      </c>
      <c r="P12" s="40">
        <f ca="1">IF($A12&lt;=Growth!$U$5,Growth!$J$20,IF($A12&lt;=Growth!$U$6,Growth!$J$21,Growth!$J$22))</f>
        <v>5.9663659439480564E-2</v>
      </c>
    </row>
    <row r="13" spans="1:16" x14ac:dyDescent="0.2">
      <c r="A13">
        <f t="shared" si="1"/>
        <v>1991</v>
      </c>
      <c r="B13">
        <f ca="1">IF(ROW(D12)&lt;Growth!$V$8+3,1,C13^Growth!$J$12*(D13*E13)^(1-Growth!$J$12))</f>
        <v>2.9276599950845017</v>
      </c>
      <c r="C13">
        <f t="shared" ca="1" si="2"/>
        <v>7.0634103469477223</v>
      </c>
      <c r="D13">
        <f ca="1">IF(Growth!$L$14=Historical,Growth!$G13,IF(ROW(D12)&lt;Growth!$V$8+3,1,D12*(1+N13)))</f>
        <v>1.1539161656907109</v>
      </c>
      <c r="E13">
        <f ca="1">IF(ROW(D12)&lt;Growth!$V$8+3,1,E12*(1+M13))</f>
        <v>1.891683378161281</v>
      </c>
      <c r="F13">
        <f t="shared" ca="1" si="3"/>
        <v>1.3412135518035624</v>
      </c>
      <c r="G13">
        <f ca="1">IF(ROW(D12)&lt;Growth!$V$8+3,1,G12+H12)</f>
        <v>3.2358749633433268</v>
      </c>
      <c r="H13">
        <f t="shared" ca="1" si="0"/>
        <v>0.1329257274815272</v>
      </c>
      <c r="I13">
        <f ca="1">F13*IF(Growth!$L$17=Historical,Growth!F13*0.01,L13)</f>
        <v>0.49781399861171216</v>
      </c>
      <c r="J13">
        <f ca="1">G13*(N13+M13+Growth!$J$13)</f>
        <v>0.36488827113018496</v>
      </c>
      <c r="L13" s="39">
        <f ca="1">IF(Growth!$L$17=Random,NORMINV(RAND(),O13,O13*Growth!$L$21),O13)</f>
        <v>0.37116684210526324</v>
      </c>
      <c r="M13" s="40">
        <f ca="1">IF(Growth!$L$20=Random,NORMINV(RAND(),P13,ABS(P13)*Growth!$L$21),P13)</f>
        <v>5.9663659439480564E-2</v>
      </c>
      <c r="N13" s="40">
        <f ca="1">IF($A13&lt;=Growth!$U$5,Growth!$J$14,IF($A13&lt;=Growth!$U$6,Growth!$J$15,Growth!$J$16))</f>
        <v>1.3099743122026331E-2</v>
      </c>
      <c r="O13" s="40">
        <f ca="1">IF($A13&lt;=Growth!$U$5,Growth!$J$17,IF($A13&lt;=Growth!$U$6,Growth!$J$18,Growth!$J$19))</f>
        <v>0.37116684210526324</v>
      </c>
      <c r="P13" s="40">
        <f ca="1">IF($A13&lt;=Growth!$U$5,Growth!$J$20,IF($A13&lt;=Growth!$U$6,Growth!$J$21,Growth!$J$22))</f>
        <v>5.9663659439480564E-2</v>
      </c>
    </row>
    <row r="14" spans="1:16" x14ac:dyDescent="0.2">
      <c r="A14">
        <f t="shared" si="1"/>
        <v>1992</v>
      </c>
      <c r="B14">
        <f ca="1">IF(ROW(D13)&lt;Growth!$V$8+3,1,C14^Growth!$J$12*(D14*E14)^(1-Growth!$J$12))</f>
        <v>3.1747664394906234</v>
      </c>
      <c r="C14">
        <f t="shared" ca="1" si="2"/>
        <v>7.8943843858324003</v>
      </c>
      <c r="D14">
        <f ca="1">IF(Growth!$L$14=Historical,Growth!$G14,IF(ROW(D13)&lt;Growth!$V$8+3,1,D13*(1+N14)))</f>
        <v>1.1690321710456129</v>
      </c>
      <c r="E14">
        <f ca="1">IF(ROW(D13)&lt;Growth!$V$8+3,1,E13*(1+M14))</f>
        <v>2.0045481310032218</v>
      </c>
      <c r="F14">
        <f t="shared" ca="1" si="3"/>
        <v>1.3547801642085679</v>
      </c>
      <c r="G14">
        <f ca="1">IF(ROW(D13)&lt;Growth!$V$8+3,1,G13+H13)</f>
        <v>3.368800690824854</v>
      </c>
      <c r="H14">
        <f t="shared" ca="1" si="0"/>
        <v>0.1229720468471785</v>
      </c>
      <c r="I14">
        <f ca="1">F14*IF(Growth!$L$17=Historical,Growth!F14*0.01,L14)</f>
        <v>0.5028494752961441</v>
      </c>
      <c r="J14">
        <f ca="1">G14*(N14+M14+Growth!$J$13)</f>
        <v>0.3798774284489656</v>
      </c>
      <c r="L14" s="39">
        <f ca="1">IF(Growth!$L$17=Random,NORMINV(RAND(),O14,O14*Growth!$L$21),O14)</f>
        <v>0.37116684210526324</v>
      </c>
      <c r="M14" s="40">
        <f ca="1">IF(Growth!$L$20=Random,NORMINV(RAND(),P14,ABS(P14)*Growth!$L$21),P14)</f>
        <v>5.9663659439480564E-2</v>
      </c>
      <c r="N14" s="40">
        <f ca="1">IF($A14&lt;=Growth!$U$5,Growth!$J$14,IF($A14&lt;=Growth!$U$6,Growth!$J$15,Growth!$J$16))</f>
        <v>1.3099743122026331E-2</v>
      </c>
      <c r="O14" s="40">
        <f ca="1">IF($A14&lt;=Growth!$U$5,Growth!$J$17,IF($A14&lt;=Growth!$U$6,Growth!$J$18,Growth!$J$19))</f>
        <v>0.37116684210526324</v>
      </c>
      <c r="P14" s="40">
        <f ca="1">IF($A14&lt;=Growth!$U$5,Growth!$J$20,IF($A14&lt;=Growth!$U$6,Growth!$J$21,Growth!$J$22))</f>
        <v>5.9663659439480564E-2</v>
      </c>
    </row>
    <row r="15" spans="1:16" x14ac:dyDescent="0.2">
      <c r="A15">
        <f t="shared" si="1"/>
        <v>1993</v>
      </c>
      <c r="B15">
        <f ca="1">IF(ROW(D14)&lt;Growth!$V$8+3,1,C15^Growth!$J$12*(D15*E15)^(1-Growth!$J$12))</f>
        <v>3.4389407215102907</v>
      </c>
      <c r="C15">
        <f t="shared" ca="1" si="2"/>
        <v>8.7843406120158569</v>
      </c>
      <c r="D15">
        <f ca="1">IF(Growth!$L$14=Historical,Growth!$G15,IF(ROW(D14)&lt;Growth!$V$8+3,1,D14*(1+N15)))</f>
        <v>1.1843461921876952</v>
      </c>
      <c r="E15">
        <f ca="1">IF(ROW(D14)&lt;Growth!$V$8+3,1,E14*(1+M15))</f>
        <v>2.1241468080214454</v>
      </c>
      <c r="F15">
        <f t="shared" ca="1" si="3"/>
        <v>1.3669778971701541</v>
      </c>
      <c r="G15">
        <f ca="1">IF(ROW(D14)&lt;Growth!$V$8+3,1,G14+H14)</f>
        <v>3.4917727376720324</v>
      </c>
      <c r="H15">
        <f t="shared" ca="1" si="0"/>
        <v>0.11363269444893287</v>
      </c>
      <c r="I15">
        <f ca="1">F15*IF(Growth!$L$17=Historical,Growth!F15*0.01,L15)</f>
        <v>0.50737686932033932</v>
      </c>
      <c r="J15">
        <f ca="1">G15*(N15+M15+Growth!$J$13)</f>
        <v>0.39374417487140645</v>
      </c>
      <c r="L15" s="39">
        <f ca="1">IF(Growth!$L$17=Random,NORMINV(RAND(),O15,O15*Growth!$L$21),O15)</f>
        <v>0.37116684210526324</v>
      </c>
      <c r="M15" s="40">
        <f ca="1">IF(Growth!$L$20=Random,NORMINV(RAND(),P15,ABS(P15)*Growth!$L$21),P15)</f>
        <v>5.9663659439480564E-2</v>
      </c>
      <c r="N15" s="40">
        <f ca="1">IF($A15&lt;=Growth!$U$5,Growth!$J$14,IF($A15&lt;=Growth!$U$6,Growth!$J$15,Growth!$J$16))</f>
        <v>1.3099743122026331E-2</v>
      </c>
      <c r="O15" s="40">
        <f ca="1">IF($A15&lt;=Growth!$U$5,Growth!$J$17,IF($A15&lt;=Growth!$U$6,Growth!$J$18,Growth!$J$19))</f>
        <v>0.37116684210526324</v>
      </c>
      <c r="P15" s="40">
        <f ca="1">IF($A15&lt;=Growth!$U$5,Growth!$J$20,IF($A15&lt;=Growth!$U$6,Growth!$J$21,Growth!$J$22))</f>
        <v>5.9663659439480564E-2</v>
      </c>
    </row>
    <row r="16" spans="1:16" x14ac:dyDescent="0.2">
      <c r="A16">
        <f t="shared" si="1"/>
        <v>1994</v>
      </c>
      <c r="B16">
        <f ca="1">IF(ROW(D15)&lt;Growth!$V$8+3,1,C16^Growth!$J$12*(D16*E16)^(1-Growth!$J$12))</f>
        <v>3.7215338231614457</v>
      </c>
      <c r="C16">
        <f t="shared" ca="1" si="2"/>
        <v>9.7372776111655082</v>
      </c>
      <c r="D16">
        <f ca="1">IF(Growth!$L$14=Historical,Growth!$G16,IF(ROW(D15)&lt;Growth!$V$8+3,1,D15*(1+N16)))</f>
        <v>1.199860823072904</v>
      </c>
      <c r="E16">
        <f ca="1">IF(ROW(D15)&lt;Growth!$V$8+3,1,E15*(1+M16))</f>
        <v>2.2508811797746966</v>
      </c>
      <c r="F16">
        <f t="shared" ca="1" si="3"/>
        <v>1.3779660802175844</v>
      </c>
      <c r="G16">
        <f ca="1">IF(ROW(D15)&lt;Growth!$V$8+3,1,G15+H15)</f>
        <v>3.6054054321209654</v>
      </c>
      <c r="H16">
        <f t="shared" ca="1" si="0"/>
        <v>0.10489753438282851</v>
      </c>
      <c r="I16">
        <f ca="1">F16*IF(Growth!$L$17=Historical,Growth!F16*0.01,L16)</f>
        <v>0.51145531852252868</v>
      </c>
      <c r="J16">
        <f ca="1">G16*(N16+M16+Growth!$J$13)</f>
        <v>0.40655778413970017</v>
      </c>
      <c r="L16" s="39">
        <f ca="1">IF(Growth!$L$17=Random,NORMINV(RAND(),O16,O16*Growth!$L$21),O16)</f>
        <v>0.37116684210526324</v>
      </c>
      <c r="M16" s="40">
        <f ca="1">IF(Growth!$L$20=Random,NORMINV(RAND(),P16,ABS(P16)*Growth!$L$21),P16)</f>
        <v>5.9663659439480564E-2</v>
      </c>
      <c r="N16" s="40">
        <f ca="1">IF($A16&lt;=Growth!$U$5,Growth!$J$14,IF($A16&lt;=Growth!$U$6,Growth!$J$15,Growth!$J$16))</f>
        <v>1.3099743122026331E-2</v>
      </c>
      <c r="O16" s="40">
        <f ca="1">IF($A16&lt;=Growth!$U$5,Growth!$J$17,IF($A16&lt;=Growth!$U$6,Growth!$J$18,Growth!$J$19))</f>
        <v>0.37116684210526324</v>
      </c>
      <c r="P16" s="40">
        <f ca="1">IF($A16&lt;=Growth!$U$5,Growth!$J$20,IF($A16&lt;=Growth!$U$6,Growth!$J$21,Growth!$J$22))</f>
        <v>5.9663659439480564E-2</v>
      </c>
    </row>
    <row r="17" spans="1:16" x14ac:dyDescent="0.2">
      <c r="A17">
        <f t="shared" si="1"/>
        <v>1995</v>
      </c>
      <c r="B17">
        <f ca="1">IF(ROW(D16)&lt;Growth!$V$8+3,1,C17^Growth!$J$12*(D17*E17)^(1-Growth!$J$12))</f>
        <v>4.0239820297918998</v>
      </c>
      <c r="C17">
        <f t="shared" ca="1" si="2"/>
        <v>10.757542307835951</v>
      </c>
      <c r="D17">
        <f ca="1">IF(Growth!$L$14=Historical,Growth!$G17,IF(ROW(D16)&lt;Growth!$V$8+3,1,D16*(1+N17)))</f>
        <v>1.2155786916373421</v>
      </c>
      <c r="E17">
        <f ca="1">IF(ROW(D16)&lt;Growth!$V$8+3,1,E16*(1+M17))</f>
        <v>2.3851769879235105</v>
      </c>
      <c r="F17">
        <f t="shared" ca="1" si="3"/>
        <v>1.3878813612863483</v>
      </c>
      <c r="G17">
        <f ca="1">IF(ROW(D16)&lt;Growth!$V$8+3,1,G16+H16)</f>
        <v>3.7103029665037939</v>
      </c>
      <c r="H17">
        <f t="shared" ca="1" si="0"/>
        <v>9.6749155048387325E-2</v>
      </c>
      <c r="I17">
        <f ca="1">F17*IF(Growth!$L$17=Historical,Growth!F17*0.01,L17)</f>
        <v>0.5151355420854079</v>
      </c>
      <c r="J17">
        <f ca="1">G17*(N17+M17+Growth!$J$13)</f>
        <v>0.41838638703702058</v>
      </c>
      <c r="L17" s="39">
        <f ca="1">IF(Growth!$L$17=Random,NORMINV(RAND(),O17,O17*Growth!$L$21),O17)</f>
        <v>0.37116684210526324</v>
      </c>
      <c r="M17" s="40">
        <f ca="1">IF(Growth!$L$20=Random,NORMINV(RAND(),P17,ABS(P17)*Growth!$L$21),P17)</f>
        <v>5.9663659439480564E-2</v>
      </c>
      <c r="N17" s="40">
        <f ca="1">IF($A17&lt;=Growth!$U$5,Growth!$J$14,IF($A17&lt;=Growth!$U$6,Growth!$J$15,Growth!$J$16))</f>
        <v>1.3099743122026331E-2</v>
      </c>
      <c r="O17" s="40">
        <f ca="1">IF($A17&lt;=Growth!$U$5,Growth!$J$17,IF($A17&lt;=Growth!$U$6,Growth!$J$18,Growth!$J$19))</f>
        <v>0.37116684210526324</v>
      </c>
      <c r="P17" s="40">
        <f ca="1">IF($A17&lt;=Growth!$U$5,Growth!$J$20,IF($A17&lt;=Growth!$U$6,Growth!$J$21,Growth!$J$22))</f>
        <v>5.9663659439480564E-2</v>
      </c>
    </row>
    <row r="18" spans="1:16" x14ac:dyDescent="0.2">
      <c r="A18">
        <f t="shared" si="1"/>
        <v>1996</v>
      </c>
      <c r="B18">
        <f ca="1">IF(ROW(D17)&lt;Growth!$V$8+3,1,C18^Growth!$J$12*(D18*E18)^(1-Growth!$J$12))</f>
        <v>4.3478158437800953</v>
      </c>
      <c r="C18">
        <f t="shared" ca="1" si="2"/>
        <v>11.849847405661462</v>
      </c>
      <c r="D18">
        <f ca="1">IF(Growth!$L$14=Historical,Growth!$G18,IF(ROW(D17)&lt;Growth!$V$8+3,1,D17*(1+N18)))</f>
        <v>1.2315024602424001</v>
      </c>
      <c r="E18">
        <f ca="1">IF(ROW(D17)&lt;Growth!$V$8+3,1,E17*(1+M18))</f>
        <v>2.5274853754338649</v>
      </c>
      <c r="F18">
        <f t="shared" ca="1" si="3"/>
        <v>1.3968417453437447</v>
      </c>
      <c r="G18">
        <f ca="1">IF(ROW(D17)&lt;Growth!$V$8+3,1,G17+H17)</f>
        <v>3.8070521215521813</v>
      </c>
      <c r="H18">
        <f t="shared" ca="1" si="0"/>
        <v>8.9165188584814481E-2</v>
      </c>
      <c r="I18">
        <f ca="1">F18*IF(Growth!$L$17=Historical,Growth!F18*0.01,L18)</f>
        <v>0.51846133954004203</v>
      </c>
      <c r="J18">
        <f ca="1">G18*(N18+M18+Growth!$J$13)</f>
        <v>0.42929615095522755</v>
      </c>
      <c r="L18" s="39">
        <f ca="1">IF(Growth!$L$17=Random,NORMINV(RAND(),O18,O18*Growth!$L$21),O18)</f>
        <v>0.37116684210526324</v>
      </c>
      <c r="M18" s="40">
        <f ca="1">IF(Growth!$L$20=Random,NORMINV(RAND(),P18,ABS(P18)*Growth!$L$21),P18)</f>
        <v>5.9663659439480564E-2</v>
      </c>
      <c r="N18" s="40">
        <f ca="1">IF($A18&lt;=Growth!$U$5,Growth!$J$14,IF($A18&lt;=Growth!$U$6,Growth!$J$15,Growth!$J$16))</f>
        <v>1.3099743122026331E-2</v>
      </c>
      <c r="O18" s="40">
        <f ca="1">IF($A18&lt;=Growth!$U$5,Growth!$J$17,IF($A18&lt;=Growth!$U$6,Growth!$J$18,Growth!$J$19))</f>
        <v>0.37116684210526324</v>
      </c>
      <c r="P18" s="40">
        <f ca="1">IF($A18&lt;=Growth!$U$5,Growth!$J$20,IF($A18&lt;=Growth!$U$6,Growth!$J$21,Growth!$J$22))</f>
        <v>5.9663659439480564E-2</v>
      </c>
    </row>
    <row r="19" spans="1:16" x14ac:dyDescent="0.2">
      <c r="A19">
        <f t="shared" si="1"/>
        <v>1997</v>
      </c>
      <c r="B19">
        <f ca="1">IF(ROW(D18)&lt;Growth!$V$8+3,1,C19^Growth!$J$12*(D19*E19)^(1-Growth!$J$12))</f>
        <v>4.6946689614361423</v>
      </c>
      <c r="C19">
        <f t="shared" ca="1" si="2"/>
        <v>13.019291550728536</v>
      </c>
      <c r="D19">
        <f ca="1">IF(Growth!$L$14=Historical,Growth!$G19,IF(ROW(D18)&lt;Growth!$V$8+3,1,D18*(1+N19)))</f>
        <v>1.2476348261257189</v>
      </c>
      <c r="E19">
        <f ca="1">IF(ROW(D18)&lt;Growth!$V$8+3,1,E18*(1+M19))</f>
        <v>2.6782844021120189</v>
      </c>
      <c r="F19">
        <f t="shared" ca="1" si="3"/>
        <v>1.404949754880235</v>
      </c>
      <c r="G19">
        <f ca="1">IF(ROW(D18)&lt;Growth!$V$8+3,1,G18+H18)</f>
        <v>3.8962173101369957</v>
      </c>
      <c r="H19">
        <f t="shared" ca="1" si="0"/>
        <v>8.2120042825370776E-2</v>
      </c>
      <c r="I19">
        <f ca="1">F19*IF(Growth!$L$17=Historical,Growth!F19*0.01,L19)</f>
        <v>0.52147076383546043</v>
      </c>
      <c r="J19">
        <f ca="1">G19*(N19+M19+Growth!$J$13)</f>
        <v>0.43935072101008965</v>
      </c>
      <c r="L19" s="39">
        <f ca="1">IF(Growth!$L$17=Random,NORMINV(RAND(),O19,O19*Growth!$L$21),O19)</f>
        <v>0.37116684210526324</v>
      </c>
      <c r="M19" s="40">
        <f ca="1">IF(Growth!$L$20=Random,NORMINV(RAND(),P19,ABS(P19)*Growth!$L$21),P19)</f>
        <v>5.9663659439480564E-2</v>
      </c>
      <c r="N19" s="40">
        <f ca="1">IF($A19&lt;=Growth!$U$5,Growth!$J$14,IF($A19&lt;=Growth!$U$6,Growth!$J$15,Growth!$J$16))</f>
        <v>1.3099743122026331E-2</v>
      </c>
      <c r="O19" s="40">
        <f ca="1">IF($A19&lt;=Growth!$U$5,Growth!$J$17,IF($A19&lt;=Growth!$U$6,Growth!$J$18,Growth!$J$19))</f>
        <v>0.37116684210526324</v>
      </c>
      <c r="P19" s="40">
        <f ca="1">IF($A19&lt;=Growth!$U$5,Growth!$J$20,IF($A19&lt;=Growth!$U$6,Growth!$J$21,Growth!$J$22))</f>
        <v>5.9663659439480564E-2</v>
      </c>
    </row>
    <row r="20" spans="1:16" x14ac:dyDescent="0.2">
      <c r="A20">
        <f t="shared" si="1"/>
        <v>1998</v>
      </c>
      <c r="B20">
        <f ca="1">IF(ROW(D19)&lt;Growth!$V$8+3,1,C20^Growth!$J$12*(D20*E20)^(1-Growth!$J$12))</f>
        <v>5.0662874712711314</v>
      </c>
      <c r="C20">
        <f t="shared" ca="1" si="2"/>
        <v>14.271382113928842</v>
      </c>
      <c r="D20">
        <f ca="1">IF(Growth!$L$14=Historical,Growth!$G20,IF(ROW(D19)&lt;Growth!$V$8+3,1,D19*(1+N20)))</f>
        <v>1.2639785218580597</v>
      </c>
      <c r="E20">
        <f ca="1">IF(ROW(D19)&lt;Growth!$V$8+3,1,E19*(1+M20))</f>
        <v>2.8380806505617033</v>
      </c>
      <c r="F20">
        <f t="shared" ca="1" si="3"/>
        <v>1.4122949359005366</v>
      </c>
      <c r="G20">
        <f ca="1">IF(ROW(D19)&lt;Growth!$V$8+3,1,G19+H19)</f>
        <v>3.9783373529623667</v>
      </c>
      <c r="H20">
        <f t="shared" ca="1" si="0"/>
        <v>7.558619502188213E-2</v>
      </c>
      <c r="I20">
        <f ca="1">F20*IF(Growth!$L$17=Historical,Growth!F20*0.01,L20)</f>
        <v>0.52419705147945728</v>
      </c>
      <c r="J20">
        <f ca="1">G20*(N20+M20+Growth!$J$13)</f>
        <v>0.44861085645757515</v>
      </c>
      <c r="L20" s="39">
        <f ca="1">IF(Growth!$L$17=Random,NORMINV(RAND(),O20,O20*Growth!$L$21),O20)</f>
        <v>0.37116684210526324</v>
      </c>
      <c r="M20" s="40">
        <f ca="1">IF(Growth!$L$20=Random,NORMINV(RAND(),P20,ABS(P20)*Growth!$L$21),P20)</f>
        <v>5.9663659439480564E-2</v>
      </c>
      <c r="N20" s="40">
        <f ca="1">IF($A20&lt;=Growth!$U$5,Growth!$J$14,IF($A20&lt;=Growth!$U$6,Growth!$J$15,Growth!$J$16))</f>
        <v>1.3099743122026331E-2</v>
      </c>
      <c r="O20" s="40">
        <f ca="1">IF($A20&lt;=Growth!$U$5,Growth!$J$17,IF($A20&lt;=Growth!$U$6,Growth!$J$18,Growth!$J$19))</f>
        <v>0.37116684210526324</v>
      </c>
      <c r="P20" s="40">
        <f ca="1">IF($A20&lt;=Growth!$U$5,Growth!$J$20,IF($A20&lt;=Growth!$U$6,Growth!$J$21,Growth!$J$22))</f>
        <v>5.9663659439480564E-2</v>
      </c>
    </row>
    <row r="21" spans="1:16" x14ac:dyDescent="0.2">
      <c r="A21">
        <f t="shared" si="1"/>
        <v>1999</v>
      </c>
      <c r="B21">
        <f ca="1">IF(ROW(D20)&lt;Growth!$V$8+3,1,C21^Growth!$J$12*(D21*E21)^(1-Growth!$J$12))</f>
        <v>5.680507594135622</v>
      </c>
      <c r="C21">
        <f t="shared" ca="1" si="2"/>
        <v>16.229076611588585</v>
      </c>
      <c r="D21">
        <f ca="1">IF(Growth!$L$14=Historical,Growth!$G21,IF(ROW(D20)&lt;Growth!$V$8+3,1,D20*(1+N21)))</f>
        <v>1.271738595228219</v>
      </c>
      <c r="E21">
        <f ca="1">IF(ROW(D20)&lt;Growth!$V$8+3,1,E20*(1+M21))</f>
        <v>3.147896209280677</v>
      </c>
      <c r="F21">
        <f t="shared" ca="1" si="3"/>
        <v>1.4189558686244701</v>
      </c>
      <c r="G21">
        <f ca="1">IF(ROW(D20)&lt;Growth!$V$8+3,1,G20+H20)</f>
        <v>4.0539235479842493</v>
      </c>
      <c r="H21">
        <f t="shared" ca="1" si="0"/>
        <v>-6.4855618253106817E-2</v>
      </c>
      <c r="I21">
        <f ca="1">F21*IF(Growth!$L$17=Historical,Growth!F21*0.01,L21)</f>
        <v>0.56473153611373328</v>
      </c>
      <c r="J21">
        <f ca="1">G21*(N21+M21+Growth!$J$13)</f>
        <v>0.6295871543668401</v>
      </c>
      <c r="L21" s="39">
        <f ca="1">IF(Growth!$L$17=Random,NORMINV(RAND(),O21,O21*Growth!$L$21),O21)</f>
        <v>0.39799090909090901</v>
      </c>
      <c r="M21" s="40">
        <f ca="1">IF(Growth!$L$20=Random,NORMINV(RAND(),P21,ABS(P21)*Growth!$L$21),P21)</f>
        <v>0.1091637613108902</v>
      </c>
      <c r="N21" s="40">
        <f ca="1">IF($A21&lt;=Growth!$U$5,Growth!$J$14,IF($A21&lt;=Growth!$U$6,Growth!$J$15,Growth!$J$16))</f>
        <v>6.1394028743082529E-3</v>
      </c>
      <c r="O21" s="40">
        <f ca="1">IF($A21&lt;=Growth!$U$5,Growth!$J$17,IF($A21&lt;=Growth!$U$6,Growth!$J$18,Growth!$J$19))</f>
        <v>0.39799090909090901</v>
      </c>
      <c r="P21" s="40">
        <f ca="1">IF($A21&lt;=Growth!$U$5,Growth!$J$20,IF($A21&lt;=Growth!$U$6,Growth!$J$21,Growth!$J$22))</f>
        <v>0.1091637613108902</v>
      </c>
    </row>
    <row r="22" spans="1:16" x14ac:dyDescent="0.2">
      <c r="A22">
        <f t="shared" si="1"/>
        <v>2000</v>
      </c>
      <c r="B22">
        <f ca="1">IF(ROW(D21)&lt;Growth!$V$8+3,1,C22^Growth!$J$12*(D22*E22)^(1-Growth!$J$12))</f>
        <v>6.3137872448612944</v>
      </c>
      <c r="C22">
        <f t="shared" ca="1" si="2"/>
        <v>17.821469734440328</v>
      </c>
      <c r="D22">
        <f ca="1">IF(Growth!$L$14=Historical,Growth!$G22,IF(ROW(D21)&lt;Growth!$V$8+3,1,D21*(1+N22)))</f>
        <v>1.2795463108151319</v>
      </c>
      <c r="E22">
        <f ca="1">IF(ROW(D21)&lt;Growth!$V$8+3,1,E21*(1+M22))</f>
        <v>3.4915323997020491</v>
      </c>
      <c r="F22">
        <f t="shared" ca="1" si="3"/>
        <v>1.413246302853971</v>
      </c>
      <c r="G22">
        <f ca="1">IF(ROW(D21)&lt;Growth!$V$8+3,1,G21+H21)</f>
        <v>3.9890679297311422</v>
      </c>
      <c r="H22">
        <f t="shared" ca="1" si="0"/>
        <v>-5.7055690794727276E-2</v>
      </c>
      <c r="I22">
        <f ca="1">F22*IF(Growth!$L$17=Historical,Growth!F22*0.01,L22)</f>
        <v>0.56245918084221802</v>
      </c>
      <c r="J22">
        <f ca="1">G22*(N22+M22+Growth!$J$13)</f>
        <v>0.6195148716369453</v>
      </c>
      <c r="L22" s="39">
        <f ca="1">IF(Growth!$L$17=Random,NORMINV(RAND(),O22,O22*Growth!$L$21),O22)</f>
        <v>0.39799090909090901</v>
      </c>
      <c r="M22" s="40">
        <f ca="1">IF(Growth!$L$20=Random,NORMINV(RAND(),P22,ABS(P22)*Growth!$L$21),P22)</f>
        <v>0.1091637613108902</v>
      </c>
      <c r="N22" s="40">
        <f ca="1">IF($A22&lt;=Growth!$U$5,Growth!$J$14,IF($A22&lt;=Growth!$U$6,Growth!$J$15,Growth!$J$16))</f>
        <v>6.1394028743082529E-3</v>
      </c>
      <c r="O22" s="40">
        <f ca="1">IF($A22&lt;=Growth!$U$5,Growth!$J$17,IF($A22&lt;=Growth!$U$6,Growth!$J$18,Growth!$J$19))</f>
        <v>0.39799090909090901</v>
      </c>
      <c r="P22" s="40">
        <f ca="1">IF($A22&lt;=Growth!$U$5,Growth!$J$20,IF($A22&lt;=Growth!$U$6,Growth!$J$21,Growth!$J$22))</f>
        <v>0.1091637613108902</v>
      </c>
    </row>
    <row r="23" spans="1:16" x14ac:dyDescent="0.2">
      <c r="A23">
        <f t="shared" si="1"/>
        <v>2001</v>
      </c>
      <c r="B23">
        <f ca="1">IF(ROW(D22)&lt;Growth!$V$8+3,1,C23^Growth!$J$12*(D23*E23)^(1-Growth!$J$12))</f>
        <v>7.0206872966223797</v>
      </c>
      <c r="C23">
        <f t="shared" ca="1" si="2"/>
        <v>19.603823131484035</v>
      </c>
      <c r="D23">
        <f ca="1">IF(Growth!$L$14=Historical,Growth!$G23,IF(ROW(D22)&lt;Growth!$V$8+3,1,D22*(1+N23)))</f>
        <v>1.287401961113561</v>
      </c>
      <c r="E23">
        <f ca="1">IF(ROW(D22)&lt;Growth!$V$8+3,1,E22*(1+M23))</f>
        <v>3.8726812091923635</v>
      </c>
      <c r="F23">
        <f t="shared" ca="1" si="3"/>
        <v>1.4081655496947367</v>
      </c>
      <c r="G23">
        <f ca="1">IF(ROW(D22)&lt;Growth!$V$8+3,1,G22+H22)</f>
        <v>3.9320122389364149</v>
      </c>
      <c r="H23">
        <f t="shared" ca="1" si="0"/>
        <v>-5.0216855048244025E-2</v>
      </c>
      <c r="I23">
        <f ca="1">F23*IF(Growth!$L$17=Historical,Growth!F23*0.01,L23)</f>
        <v>0.56043708727350783</v>
      </c>
      <c r="J23">
        <f ca="1">G23*(N23+M23+Growth!$J$13)</f>
        <v>0.61065394232175185</v>
      </c>
      <c r="L23" s="39">
        <f ca="1">IF(Growth!$L$17=Random,NORMINV(RAND(),O23,O23*Growth!$L$21),O23)</f>
        <v>0.39799090909090901</v>
      </c>
      <c r="M23" s="40">
        <f ca="1">IF(Growth!$L$20=Random,NORMINV(RAND(),P23,ABS(P23)*Growth!$L$21),P23)</f>
        <v>0.1091637613108902</v>
      </c>
      <c r="N23" s="40">
        <f ca="1">IF($A23&lt;=Growth!$U$5,Growth!$J$14,IF($A23&lt;=Growth!$U$6,Growth!$J$15,Growth!$J$16))</f>
        <v>6.1394028743082529E-3</v>
      </c>
      <c r="O23" s="40">
        <f ca="1">IF($A23&lt;=Growth!$U$5,Growth!$J$17,IF($A23&lt;=Growth!$U$6,Growth!$J$18,Growth!$J$19))</f>
        <v>0.39799090909090901</v>
      </c>
      <c r="P23" s="40">
        <f ca="1">IF($A23&lt;=Growth!$U$5,Growth!$J$20,IF($A23&lt;=Growth!$U$6,Growth!$J$21,Growth!$J$22))</f>
        <v>0.1091637613108902</v>
      </c>
    </row>
    <row r="24" spans="1:16" x14ac:dyDescent="0.2">
      <c r="A24">
        <f t="shared" si="1"/>
        <v>2002</v>
      </c>
      <c r="B24">
        <f ca="1">IF(ROW(D23)&lt;Growth!$V$8+3,1,C24^Growth!$J$12*(D24*E24)^(1-Growth!$J$12))</f>
        <v>7.809763879946976</v>
      </c>
      <c r="C24">
        <f t="shared" ca="1" si="2"/>
        <v>21.597942621848322</v>
      </c>
      <c r="D24">
        <f ca="1">IF(Growth!$L$14=Historical,Growth!$G24,IF(ROW(D23)&lt;Growth!$V$8+3,1,D23*(1+N24)))</f>
        <v>1.2953058404140116</v>
      </c>
      <c r="E24">
        <f ca="1">IF(ROW(D23)&lt;Growth!$V$8+3,1,E23*(1+M24))</f>
        <v>4.2954376563458085</v>
      </c>
      <c r="F24">
        <f t="shared" ca="1" si="3"/>
        <v>1.4036478339268941</v>
      </c>
      <c r="G24">
        <f ca="1">IF(ROW(D23)&lt;Growth!$V$8+3,1,G23+H23)</f>
        <v>3.8817953838881709</v>
      </c>
      <c r="H24">
        <f t="shared" ca="1" si="0"/>
        <v>-4.4216028369280291E-2</v>
      </c>
      <c r="I24">
        <f ca="1">F24*IF(Growth!$L$17=Historical,Growth!F24*0.01,L24)</f>
        <v>0.55863907746804986</v>
      </c>
      <c r="J24">
        <f ca="1">G24*(N24+M24+Growth!$J$13)</f>
        <v>0.60285510583733015</v>
      </c>
      <c r="L24" s="39">
        <f ca="1">IF(Growth!$L$17=Random,NORMINV(RAND(),O24,O24*Growth!$L$21),O24)</f>
        <v>0.39799090909090901</v>
      </c>
      <c r="M24" s="40">
        <f ca="1">IF(Growth!$L$20=Random,NORMINV(RAND(),P24,ABS(P24)*Growth!$L$21),P24)</f>
        <v>0.1091637613108902</v>
      </c>
      <c r="N24" s="40">
        <f ca="1">IF($A24&lt;=Growth!$U$5,Growth!$J$14,IF($A24&lt;=Growth!$U$6,Growth!$J$15,Growth!$J$16))</f>
        <v>6.1394028743082529E-3</v>
      </c>
      <c r="O24" s="40">
        <f ca="1">IF($A24&lt;=Growth!$U$5,Growth!$J$17,IF($A24&lt;=Growth!$U$6,Growth!$J$18,Growth!$J$19))</f>
        <v>0.39799090909090901</v>
      </c>
      <c r="P24" s="40">
        <f ca="1">IF($A24&lt;=Growth!$U$5,Growth!$J$20,IF($A24&lt;=Growth!$U$6,Growth!$J$21,Growth!$J$22))</f>
        <v>0.1091637613108902</v>
      </c>
    </row>
    <row r="25" spans="1:16" x14ac:dyDescent="0.2">
      <c r="A25">
        <f t="shared" si="1"/>
        <v>2003</v>
      </c>
      <c r="B25">
        <f ca="1">IF(ROW(D24)&lt;Growth!$V$8+3,1,C25^Growth!$J$12*(D25*E25)^(1-Growth!$J$12))</f>
        <v>8.69056306178034</v>
      </c>
      <c r="C25">
        <f t="shared" ca="1" si="2"/>
        <v>23.828183842768411</v>
      </c>
      <c r="D25">
        <f ca="1">IF(Growth!$L$14=Historical,Growth!$G25,IF(ROW(D24)&lt;Growth!$V$8+3,1,D24*(1+N25)))</f>
        <v>1.3032582448137577</v>
      </c>
      <c r="E25">
        <f ca="1">IF(ROW(D24)&lt;Growth!$V$8+3,1,E24*(1+M25))</f>
        <v>4.7643437873889525</v>
      </c>
      <c r="F25">
        <f t="shared" ca="1" si="3"/>
        <v>1.3996335437811742</v>
      </c>
      <c r="G25">
        <f ca="1">IF(ROW(D24)&lt;Growth!$V$8+3,1,G24+H24)</f>
        <v>3.8375793555188906</v>
      </c>
      <c r="H25">
        <f t="shared" ca="1" si="0"/>
        <v>-3.8946790240278251E-2</v>
      </c>
      <c r="I25">
        <f ca="1">F25*IF(Growth!$L$17=Historical,Growth!F25*0.01,L25)</f>
        <v>0.55704142648360011</v>
      </c>
      <c r="J25">
        <f ca="1">G25*(N25+M25+Growth!$J$13)</f>
        <v>0.59598821672387836</v>
      </c>
      <c r="L25" s="39">
        <f ca="1">IF(Growth!$L$17=Random,NORMINV(RAND(),O25,O25*Growth!$L$21),O25)</f>
        <v>0.39799090909090901</v>
      </c>
      <c r="M25" s="40">
        <f ca="1">IF(Growth!$L$20=Random,NORMINV(RAND(),P25,ABS(P25)*Growth!$L$21),P25)</f>
        <v>0.1091637613108902</v>
      </c>
      <c r="N25" s="40">
        <f ca="1">IF($A25&lt;=Growth!$U$5,Growth!$J$14,IF($A25&lt;=Growth!$U$6,Growth!$J$15,Growth!$J$16))</f>
        <v>6.1394028743082529E-3</v>
      </c>
      <c r="O25" s="40">
        <f ca="1">IF($A25&lt;=Growth!$U$5,Growth!$J$17,IF($A25&lt;=Growth!$U$6,Growth!$J$18,Growth!$J$19))</f>
        <v>0.39799090909090901</v>
      </c>
      <c r="P25" s="40">
        <f ca="1">IF($A25&lt;=Growth!$U$5,Growth!$J$20,IF($A25&lt;=Growth!$U$6,Growth!$J$21,Growth!$J$22))</f>
        <v>0.1091637613108902</v>
      </c>
    </row>
    <row r="26" spans="1:16" x14ac:dyDescent="0.2">
      <c r="A26">
        <f t="shared" si="1"/>
        <v>2004</v>
      </c>
      <c r="B26">
        <f ca="1">IF(ROW(D25)&lt;Growth!$V$8+3,1,C26^Growth!$J$12*(D26*E26)^(1-Growth!$J$12))</f>
        <v>9.6737358405194946</v>
      </c>
      <c r="C26">
        <f t="shared" ca="1" si="2"/>
        <v>26.321745718440312</v>
      </c>
      <c r="D26">
        <f ca="1">IF(Growth!$L$14=Historical,Growth!$G26,IF(ROW(D25)&lt;Growth!$V$8+3,1,D25*(1+N26)))</f>
        <v>1.3112594722279332</v>
      </c>
      <c r="E26">
        <f ca="1">IF(ROW(D25)&lt;Growth!$V$8+3,1,E25*(1+M26))</f>
        <v>5.2844374753985024</v>
      </c>
      <c r="F26">
        <f t="shared" ca="1" si="3"/>
        <v>1.3960688012404998</v>
      </c>
      <c r="G26">
        <f ca="1">IF(ROW(D25)&lt;Growth!$V$8+3,1,G25+H25)</f>
        <v>3.7986325652786124</v>
      </c>
      <c r="H26">
        <f t="shared" ca="1" si="0"/>
        <v>-3.431696560554387E-2</v>
      </c>
      <c r="I26">
        <f ca="1">F26*IF(Growth!$L$17=Historical,Growth!F26*0.01,L26)</f>
        <v>0.55562269135916209</v>
      </c>
      <c r="J26">
        <f ca="1">G26*(N26+M26+Growth!$J$13)</f>
        <v>0.58993965696470596</v>
      </c>
      <c r="L26" s="39">
        <f ca="1">IF(Growth!$L$17=Random,NORMINV(RAND(),O26,O26*Growth!$L$21),O26)</f>
        <v>0.39799090909090901</v>
      </c>
      <c r="M26" s="40">
        <f ca="1">IF(Growth!$L$20=Random,NORMINV(RAND(),P26,ABS(P26)*Growth!$L$21),P26)</f>
        <v>0.1091637613108902</v>
      </c>
      <c r="N26" s="40">
        <f ca="1">IF($A26&lt;=Growth!$U$5,Growth!$J$14,IF($A26&lt;=Growth!$U$6,Growth!$J$15,Growth!$J$16))</f>
        <v>6.1394028743082529E-3</v>
      </c>
      <c r="O26" s="40">
        <f ca="1">IF($A26&lt;=Growth!$U$5,Growth!$J$17,IF($A26&lt;=Growth!$U$6,Growth!$J$18,Growth!$J$19))</f>
        <v>0.39799090909090901</v>
      </c>
      <c r="P26" s="40">
        <f ca="1">IF($A26&lt;=Growth!$U$5,Growth!$J$20,IF($A26&lt;=Growth!$U$6,Growth!$J$21,Growth!$J$22))</f>
        <v>0.1091637613108902</v>
      </c>
    </row>
    <row r="27" spans="1:16" x14ac:dyDescent="0.2">
      <c r="A27">
        <f t="shared" si="1"/>
        <v>2005</v>
      </c>
      <c r="B27">
        <f ca="1">IF(ROW(D26)&lt;Growth!$V$8+3,1,C27^Growth!$J$12*(D27*E27)^(1-Growth!$J$12))</f>
        <v>10.7711664763243</v>
      </c>
      <c r="C27">
        <f t="shared" ca="1" si="2"/>
        <v>29.108998175856119</v>
      </c>
      <c r="D27">
        <f ca="1">IF(Growth!$L$14=Historical,Growth!$G27,IF(ROW(D26)&lt;Growth!$V$8+3,1,D26*(1+N27)))</f>
        <v>1.3193098224006932</v>
      </c>
      <c r="E27">
        <f ca="1">IF(ROW(D26)&lt;Growth!$V$8+3,1,E26*(1+M27))</f>
        <v>5.8613065466252277</v>
      </c>
      <c r="F27">
        <f t="shared" ca="1" si="3"/>
        <v>1.3929050305528305</v>
      </c>
      <c r="G27">
        <f ca="1">IF(ROW(D26)&lt;Growth!$V$8+3,1,G26+H26)</f>
        <v>3.7643155996730684</v>
      </c>
      <c r="H27">
        <f t="shared" ca="1" si="0"/>
        <v>-3.0246584233908913E-2</v>
      </c>
      <c r="I27">
        <f ca="1">F27*IF(Growth!$L$17=Historical,Growth!F27*0.01,L27)</f>
        <v>0.55436353938702143</v>
      </c>
      <c r="J27">
        <f ca="1">G27*(N27+M27+Growth!$J$13)</f>
        <v>0.58461012362093034</v>
      </c>
      <c r="L27" s="39">
        <f ca="1">IF(Growth!$L$17=Random,NORMINV(RAND(),O27,O27*Growth!$L$21),O27)</f>
        <v>0.39799090909090901</v>
      </c>
      <c r="M27" s="40">
        <f ca="1">IF(Growth!$L$20=Random,NORMINV(RAND(),P27,ABS(P27)*Growth!$L$21),P27)</f>
        <v>0.1091637613108902</v>
      </c>
      <c r="N27" s="40">
        <f ca="1">IF($A27&lt;=Growth!$U$5,Growth!$J$14,IF($A27&lt;=Growth!$U$6,Growth!$J$15,Growth!$J$16))</f>
        <v>6.1394028743082529E-3</v>
      </c>
      <c r="O27" s="40">
        <f ca="1">IF($A27&lt;=Growth!$U$5,Growth!$J$17,IF($A27&lt;=Growth!$U$6,Growth!$J$18,Growth!$J$19))</f>
        <v>0.39799090909090901</v>
      </c>
      <c r="P27" s="40">
        <f ca="1">IF($A27&lt;=Growth!$U$5,Growth!$J$20,IF($A27&lt;=Growth!$U$6,Growth!$J$21,Growth!$J$22))</f>
        <v>0.1091637613108902</v>
      </c>
    </row>
    <row r="28" spans="1:16" x14ac:dyDescent="0.2">
      <c r="A28">
        <f t="shared" si="1"/>
        <v>2006</v>
      </c>
      <c r="B28">
        <f ca="1">IF(ROW(D27)&lt;Growth!$V$8+3,1,C28^Growth!$J$12*(D28*E28)^(1-Growth!$J$12))</f>
        <v>11.996115699363013</v>
      </c>
      <c r="C28">
        <f t="shared" ca="1" si="2"/>
        <v>32.223848066696505</v>
      </c>
      <c r="D28">
        <f ca="1">IF(Growth!$L$14=Historical,Growth!$G28,IF(ROW(D27)&lt;Growth!$V$8+3,1,D27*(1+N28)))</f>
        <v>1.327409596916443</v>
      </c>
      <c r="E28">
        <f ca="1">IF(ROW(D27)&lt;Growth!$V$8+3,1,E27*(1+M28))</f>
        <v>6.501148815450982</v>
      </c>
      <c r="F28">
        <f t="shared" ca="1" si="3"/>
        <v>1.3900985334184788</v>
      </c>
      <c r="G28">
        <f ca="1">IF(ROW(D27)&lt;Growth!$V$8+3,1,G27+H27)</f>
        <v>3.7340690154391596</v>
      </c>
      <c r="H28">
        <f t="shared" ca="1" si="0"/>
        <v>-2.6666154342450454E-2</v>
      </c>
      <c r="I28">
        <f ca="1">F28*IF(Growth!$L$17=Historical,Growth!F28*0.01,L28)</f>
        <v>0.5532465790411597</v>
      </c>
      <c r="J28">
        <f ca="1">G28*(N28+M28+Growth!$J$13)</f>
        <v>0.57991273338361016</v>
      </c>
      <c r="L28" s="39">
        <f ca="1">IF(Growth!$L$17=Random,NORMINV(RAND(),O28,O28*Growth!$L$21),O28)</f>
        <v>0.39799090909090901</v>
      </c>
      <c r="M28" s="40">
        <f ca="1">IF(Growth!$L$20=Random,NORMINV(RAND(),P28,ABS(P28)*Growth!$L$21),P28)</f>
        <v>0.1091637613108902</v>
      </c>
      <c r="N28" s="40">
        <f ca="1">IF($A28&lt;=Growth!$U$5,Growth!$J$14,IF($A28&lt;=Growth!$U$6,Growth!$J$15,Growth!$J$16))</f>
        <v>6.1394028743082529E-3</v>
      </c>
      <c r="O28" s="40">
        <f ca="1">IF($A28&lt;=Growth!$U$5,Growth!$J$17,IF($A28&lt;=Growth!$U$6,Growth!$J$18,Growth!$J$19))</f>
        <v>0.39799090909090901</v>
      </c>
      <c r="P28" s="40">
        <f ca="1">IF($A28&lt;=Growth!$U$5,Growth!$J$20,IF($A28&lt;=Growth!$U$6,Growth!$J$21,Growth!$J$22))</f>
        <v>0.1091637613108902</v>
      </c>
    </row>
    <row r="29" spans="1:16" x14ac:dyDescent="0.2">
      <c r="A29">
        <f t="shared" si="1"/>
        <v>2007</v>
      </c>
      <c r="B29">
        <f ca="1">IF(ROW(D28)&lt;Growth!$V$8+3,1,C29^Growth!$J$12*(D29*E29)^(1-Growth!$J$12))</f>
        <v>13.363380518610832</v>
      </c>
      <c r="C29">
        <f t="shared" ca="1" si="2"/>
        <v>35.704147712507108</v>
      </c>
      <c r="D29">
        <f ca="1">IF(Growth!$L$14=Historical,Growth!$G29,IF(ROW(D28)&lt;Growth!$V$8+3,1,D28*(1+N29)))</f>
        <v>1.3355590992111361</v>
      </c>
      <c r="E29">
        <f ca="1">IF(ROW(D28)&lt;Growth!$V$8+3,1,E28*(1+M29))</f>
        <v>7.2108386729874496</v>
      </c>
      <c r="F29">
        <f t="shared" ca="1" si="3"/>
        <v>1.3876100773375086</v>
      </c>
      <c r="G29">
        <f ca="1">IF(ROW(D28)&lt;Growth!$V$8+3,1,G28+H28)</f>
        <v>3.7074028610967091</v>
      </c>
      <c r="H29">
        <f t="shared" ca="1" si="0"/>
        <v>-2.3515199094315098E-2</v>
      </c>
      <c r="I29">
        <f ca="1">F29*IF(Growth!$L$17=Historical,Growth!F29*0.01,L29)</f>
        <v>0.5522561961432616</v>
      </c>
      <c r="J29">
        <f ca="1">G29*(N29+M29+Growth!$J$13)</f>
        <v>0.5757713952375767</v>
      </c>
      <c r="L29" s="39">
        <f ca="1">IF(Growth!$L$17=Random,NORMINV(RAND(),O29,O29*Growth!$L$21),O29)</f>
        <v>0.39799090909090901</v>
      </c>
      <c r="M29" s="40">
        <f ca="1">IF(Growth!$L$20=Random,NORMINV(RAND(),P29,ABS(P29)*Growth!$L$21),P29)</f>
        <v>0.1091637613108902</v>
      </c>
      <c r="N29" s="40">
        <f ca="1">IF($A29&lt;=Growth!$U$5,Growth!$J$14,IF($A29&lt;=Growth!$U$6,Growth!$J$15,Growth!$J$16))</f>
        <v>6.1394028743082529E-3</v>
      </c>
      <c r="O29" s="40">
        <f ca="1">IF($A29&lt;=Growth!$U$5,Growth!$J$17,IF($A29&lt;=Growth!$U$6,Growth!$J$18,Growth!$J$19))</f>
        <v>0.39799090909090901</v>
      </c>
      <c r="P29" s="40">
        <f ca="1">IF($A29&lt;=Growth!$U$5,Growth!$J$20,IF($A29&lt;=Growth!$U$6,Growth!$J$21,Growth!$J$22))</f>
        <v>0.1091637613108902</v>
      </c>
    </row>
    <row r="30" spans="1:16" x14ac:dyDescent="0.2">
      <c r="A30">
        <f t="shared" si="1"/>
        <v>2008</v>
      </c>
      <c r="B30">
        <f ca="1">IF(ROW(D29)&lt;Growth!$V$8+3,1,C30^Growth!$J$12*(D30*E30)^(1-Growth!$J$12))</f>
        <v>14.889472554484858</v>
      </c>
      <c r="C30">
        <f t="shared" ca="1" si="2"/>
        <v>39.592151002194399</v>
      </c>
      <c r="D30">
        <f ca="1">IF(Growth!$L$14=Historical,Growth!$G30,IF(ROW(D29)&lt;Growth!$V$8+3,1,D29*(1+N30)))</f>
        <v>1.3437586345836414</v>
      </c>
      <c r="E30">
        <f ca="1">IF(ROW(D29)&lt;Growth!$V$8+3,1,E29*(1+M30))</f>
        <v>7.9980009447367877</v>
      </c>
      <c r="F30">
        <f t="shared" ca="1" si="3"/>
        <v>1.3854045018708359</v>
      </c>
      <c r="G30">
        <f ca="1">IF(ROW(D29)&lt;Growth!$V$8+3,1,G29+H29)</f>
        <v>3.6838876620023941</v>
      </c>
      <c r="H30">
        <f t="shared" ca="1" si="0"/>
        <v>-2.0741013253572804E-2</v>
      </c>
      <c r="I30">
        <f ca="1">F30*IF(Growth!$L$17=Historical,Growth!F30*0.01,L30)</f>
        <v>0.55137839715821191</v>
      </c>
      <c r="J30">
        <f ca="1">G30*(N30+M30+Growth!$J$13)</f>
        <v>0.57211941041178471</v>
      </c>
      <c r="L30" s="39">
        <f ca="1">IF(Growth!$L$17=Random,NORMINV(RAND(),O30,O30*Growth!$L$21),O30)</f>
        <v>0.39799090909090901</v>
      </c>
      <c r="M30" s="40">
        <f ca="1">IF(Growth!$L$20=Random,NORMINV(RAND(),P30,ABS(P30)*Growth!$L$21),P30)</f>
        <v>0.1091637613108902</v>
      </c>
      <c r="N30" s="40">
        <f ca="1">IF($A30&lt;=Growth!$U$5,Growth!$J$14,IF($A30&lt;=Growth!$U$6,Growth!$J$15,Growth!$J$16))</f>
        <v>6.1394028743082529E-3</v>
      </c>
      <c r="O30" s="40">
        <f ca="1">IF($A30&lt;=Growth!$U$5,Growth!$J$17,IF($A30&lt;=Growth!$U$6,Growth!$J$18,Growth!$J$19))</f>
        <v>0.39799090909090901</v>
      </c>
      <c r="P30" s="40">
        <f ca="1">IF($A30&lt;=Growth!$U$5,Growth!$J$20,IF($A30&lt;=Growth!$U$6,Growth!$J$21,Growth!$J$22))</f>
        <v>0.1091637613108902</v>
      </c>
    </row>
    <row r="31" spans="1:16" x14ac:dyDescent="0.2">
      <c r="A31">
        <f t="shared" si="1"/>
        <v>2009</v>
      </c>
      <c r="B31">
        <f ca="1">IF(ROW(D30)&lt;Growth!$V$8+3,1,C31^Growth!$J$12*(D31*E31)^(1-Growth!$J$12))</f>
        <v>16.592817042373895</v>
      </c>
      <c r="C31">
        <f t="shared" ref="C31:C39" ca="1" si="4">G31*D31*E31</f>
        <v>43.935022542462526</v>
      </c>
      <c r="D31">
        <f ca="1">IF(Growth!$L$14=Historical,Growth!$G31,IF(ROW(D30)&lt;Growth!$V$8+3,1,D30*(1+N31)))</f>
        <v>1.3520085102071808</v>
      </c>
      <c r="E31">
        <f ca="1">IF(ROW(D30)&lt;Growth!$V$8+3,1,E30*(1+M31))</f>
        <v>8.8710928108323088</v>
      </c>
      <c r="F31">
        <f t="shared" ref="F31:F39" ca="1" si="5">B31/D31/E31</f>
        <v>1.3834503460952925</v>
      </c>
      <c r="G31">
        <f ca="1">IF(ROW(D30)&lt;Growth!$V$8+3,1,G30+H30)</f>
        <v>3.6631466487488211</v>
      </c>
      <c r="H31">
        <f t="shared" ref="H31:H39" ca="1" si="6">I31-J31</f>
        <v>-1.8297604500499554E-2</v>
      </c>
      <c r="I31">
        <f ca="1">F31*IF(Growth!$L$17=Historical,Growth!F31*0.01,L31)</f>
        <v>0.55060066092459814</v>
      </c>
      <c r="J31">
        <f ca="1">G31*(N31+M31+Growth!$J$13)</f>
        <v>0.56889826542509769</v>
      </c>
      <c r="L31" s="39">
        <f ca="1">IF(Growth!$L$17=Random,NORMINV(RAND(),O31,O31*Growth!$L$21),O31)</f>
        <v>0.39799090909090901</v>
      </c>
      <c r="M31" s="40">
        <f ca="1">IF(Growth!$L$20=Random,NORMINV(RAND(),P31,ABS(P31)*Growth!$L$21),P31)</f>
        <v>0.1091637613108902</v>
      </c>
      <c r="N31" s="40">
        <f ca="1">IF($A31&lt;=Growth!$U$5,Growth!$J$14,IF($A31&lt;=Growth!$U$6,Growth!$J$15,Growth!$J$16))</f>
        <v>6.1394028743082529E-3</v>
      </c>
      <c r="O31" s="40">
        <f ca="1">IF($A31&lt;=Growth!$U$5,Growth!$J$17,IF($A31&lt;=Growth!$U$6,Growth!$J$18,Growth!$J$19))</f>
        <v>0.39799090909090901</v>
      </c>
      <c r="P31" s="40">
        <f ca="1">IF($A31&lt;=Growth!$U$5,Growth!$J$20,IF($A31&lt;=Growth!$U$6,Growth!$J$21,Growth!$J$22))</f>
        <v>0.1091637613108902</v>
      </c>
    </row>
    <row r="32" spans="1:16" x14ac:dyDescent="0.2">
      <c r="A32">
        <f t="shared" si="1"/>
        <v>2010</v>
      </c>
      <c r="B32">
        <f ca="1">IF(ROW(D31)&lt;Growth!$V$8+3,1,C32^Growth!$J$12*(D32*E32)^(1-Growth!$J$12))</f>
        <v>17.653124239552024</v>
      </c>
      <c r="C32">
        <f t="shared" ca="1" si="4"/>
        <v>46.567319231240816</v>
      </c>
      <c r="D32">
        <f ca="1">IF(Growth!$L$14=Historical,Growth!$G32,IF(ROW(D31)&lt;Growth!$V$8+3,1,D31*(1+N32)))</f>
        <v>1.3589221494164028</v>
      </c>
      <c r="E32">
        <f ca="1">IF(ROW(D31)&lt;Growth!$V$8+3,1,E31*(1+M32))</f>
        <v>9.401715687716651</v>
      </c>
      <c r="F32">
        <f t="shared" ca="1" si="5"/>
        <v>1.3817194993127722</v>
      </c>
      <c r="G32">
        <f ca="1">IF(ROW(D31)&lt;Growth!$V$8+3,1,G31+H31)</f>
        <v>3.6448490442483217</v>
      </c>
      <c r="H32">
        <f t="shared" ca="1" si="6"/>
        <v>0.25727574039075074</v>
      </c>
      <c r="I32">
        <f ca="1">F32*IF(Growth!$L$17=Historical,Growth!F32*0.01,L32)</f>
        <v>0.63972403813619461</v>
      </c>
      <c r="J32">
        <f ca="1">G32*(N32+M32+Growth!$J$13)</f>
        <v>0.38244829774544387</v>
      </c>
      <c r="L32" s="39">
        <f ca="1">IF(Growth!$L$17=Random,NORMINV(RAND(),O32,O32*Growth!$L$21),O32)</f>
        <v>0.46299125000000002</v>
      </c>
      <c r="M32" s="40">
        <f ca="1">IF(Growth!$L$20=Random,NORMINV(RAND(),P32,ABS(P32)*Growth!$L$21),P32)</f>
        <v>5.9814826448034736E-2</v>
      </c>
      <c r="N32" s="40">
        <f ca="1">IF($A32&lt;=Growth!$U$5,Growth!$J$14,IF($A32&lt;=Growth!$U$6,Growth!$J$15,Growth!$J$16))</f>
        <v>5.1136062806014237E-3</v>
      </c>
      <c r="O32" s="40">
        <f ca="1">IF($A32&lt;=Growth!$U$5,Growth!$J$17,IF($A32&lt;=Growth!$U$6,Growth!$J$18,Growth!$J$19))</f>
        <v>0.46299125000000002</v>
      </c>
      <c r="P32" s="40">
        <f ca="1">IF($A32&lt;=Growth!$U$5,Growth!$J$20,IF($A32&lt;=Growth!$U$6,Growth!$J$21,Growth!$J$22))</f>
        <v>5.9814826448034736E-2</v>
      </c>
    </row>
    <row r="33" spans="1:16" x14ac:dyDescent="0.2">
      <c r="A33">
        <f t="shared" si="1"/>
        <v>2011</v>
      </c>
      <c r="B33">
        <f ca="1">IF(ROW(D32)&lt;Growth!$V$8+3,1,C33^Growth!$J$12*(D33*E33)^(1-Growth!$J$12))</f>
        <v>19.128112724205209</v>
      </c>
      <c r="C33">
        <f t="shared" ca="1" si="4"/>
        <v>53.106537599476432</v>
      </c>
      <c r="D33">
        <f ca="1">IF(Growth!$L$14=Historical,Growth!$G33,IF(ROW(D32)&lt;Growth!$V$8+3,1,D32*(1+N33)))</f>
        <v>1.3658711422545069</v>
      </c>
      <c r="E33">
        <f ca="1">IF(ROW(D32)&lt;Growth!$V$8+3,1,E32*(1+M33))</f>
        <v>9.9640776798911883</v>
      </c>
      <c r="F33">
        <f t="shared" ca="1" si="5"/>
        <v>1.4054820012447395</v>
      </c>
      <c r="G33">
        <f ca="1">IF(ROW(D32)&lt;Growth!$V$8+3,1,G32+H32)</f>
        <v>3.9021247846390725</v>
      </c>
      <c r="H33">
        <f t="shared" ca="1" si="6"/>
        <v>0.24128203064505871</v>
      </c>
      <c r="I33">
        <f ca="1">F33*IF(Growth!$L$17=Historical,Growth!F33*0.01,L33)</f>
        <v>0.65072586860880355</v>
      </c>
      <c r="J33">
        <f ca="1">G33*(N33+M33+Growth!$J$13)</f>
        <v>0.40944383796374484</v>
      </c>
      <c r="L33" s="39">
        <f ca="1">IF(Growth!$L$17=Random,NORMINV(RAND(),O33,O33*Growth!$L$21),O33)</f>
        <v>0.46299125000000002</v>
      </c>
      <c r="M33" s="40">
        <f ca="1">IF(Growth!$L$20=Random,NORMINV(RAND(),P33,ABS(P33)*Growth!$L$21),P33)</f>
        <v>5.9814826448034736E-2</v>
      </c>
      <c r="N33" s="40">
        <f ca="1">IF($A33&lt;=Growth!$U$5,Growth!$J$14,IF($A33&lt;=Growth!$U$6,Growth!$J$15,Growth!$J$16))</f>
        <v>5.1136062806014237E-3</v>
      </c>
      <c r="O33" s="40">
        <f ca="1">IF($A33&lt;=Growth!$U$5,Growth!$J$17,IF($A33&lt;=Growth!$U$6,Growth!$J$18,Growth!$J$19))</f>
        <v>0.46299125000000002</v>
      </c>
      <c r="P33" s="40">
        <f ca="1">IF($A33&lt;=Growth!$U$5,Growth!$J$20,IF($A33&lt;=Growth!$U$6,Growth!$J$21,Growth!$J$22))</f>
        <v>5.9814826448034736E-2</v>
      </c>
    </row>
    <row r="34" spans="1:16" x14ac:dyDescent="0.2">
      <c r="A34">
        <f t="shared" si="1"/>
        <v>2012</v>
      </c>
      <c r="B34">
        <f ca="1">IF(ROW(D33)&lt;Growth!$V$8+3,1,C34^Growth!$J$12*(D34*E34)^(1-Growth!$J$12))</f>
        <v>20.683849594150374</v>
      </c>
      <c r="C34">
        <f t="shared" ca="1" si="4"/>
        <v>60.068882576409997</v>
      </c>
      <c r="D34">
        <f ca="1">IF(Growth!$L$14=Historical,Growth!$G34,IF(ROW(D33)&lt;Growth!$V$8+3,1,D33*(1+N34)))</f>
        <v>1.3728556695060319</v>
      </c>
      <c r="E34">
        <f ca="1">IF(ROW(D33)&lt;Growth!$V$8+3,1,E33*(1+M34))</f>
        <v>10.560077257028617</v>
      </c>
      <c r="F34">
        <f t="shared" ca="1" si="5"/>
        <v>1.4267221179901048</v>
      </c>
      <c r="G34">
        <f ca="1">IF(ROW(D33)&lt;Growth!$V$8+3,1,G33+H33)</f>
        <v>4.1434068152841315</v>
      </c>
      <c r="H34">
        <f t="shared" ca="1" si="6"/>
        <v>0.22579867352597255</v>
      </c>
      <c r="I34">
        <f ca="1">F34*IF(Growth!$L$17=Historical,Growth!F34*0.01,L34)</f>
        <v>0.66055985681088614</v>
      </c>
      <c r="J34">
        <f ca="1">G34*(N34+M34+Growth!$J$13)</f>
        <v>0.43476118328491359</v>
      </c>
      <c r="L34" s="39">
        <f ca="1">IF(Growth!$L$17=Random,NORMINV(RAND(),O34,O34*Growth!$L$21),O34)</f>
        <v>0.46299125000000002</v>
      </c>
      <c r="M34" s="40">
        <f ca="1">IF(Growth!$L$20=Random,NORMINV(RAND(),P34,ABS(P34)*Growth!$L$21),P34)</f>
        <v>5.9814826448034736E-2</v>
      </c>
      <c r="N34" s="40">
        <f ca="1">IF($A34&lt;=Growth!$U$5,Growth!$J$14,IF($A34&lt;=Growth!$U$6,Growth!$J$15,Growth!$J$16))</f>
        <v>5.1136062806014237E-3</v>
      </c>
      <c r="O34" s="40">
        <f ca="1">IF($A34&lt;=Growth!$U$5,Growth!$J$17,IF($A34&lt;=Growth!$U$6,Growth!$J$18,Growth!$J$19))</f>
        <v>0.46299125000000002</v>
      </c>
      <c r="P34" s="40">
        <f ca="1">IF($A34&lt;=Growth!$U$5,Growth!$J$20,IF($A34&lt;=Growth!$U$6,Growth!$J$21,Growth!$J$22))</f>
        <v>5.9814826448034736E-2</v>
      </c>
    </row>
    <row r="35" spans="1:16" x14ac:dyDescent="0.2">
      <c r="A35">
        <f t="shared" si="1"/>
        <v>2013</v>
      </c>
      <c r="B35">
        <f ca="1">IF(ROW(D34)&lt;Growth!$V$8+3,1,C35^Growth!$J$12*(D35*E35)^(1-Growth!$J$12))</f>
        <v>22.327378650320746</v>
      </c>
      <c r="C35">
        <f t="shared" ca="1" si="4"/>
        <v>67.474486878026667</v>
      </c>
      <c r="D35">
        <f ca="1">IF(Growth!$L$14=Historical,Growth!$G35,IF(ROW(D34)&lt;Growth!$V$8+3,1,D34*(1+N35)))</f>
        <v>1.3798759128799771</v>
      </c>
      <c r="E35">
        <f ca="1">IF(ROW(D34)&lt;Growth!$V$8+3,1,E34*(1+M35))</f>
        <v>11.191726445435622</v>
      </c>
      <c r="F35">
        <f t="shared" ca="1" si="5"/>
        <v>1.445774690010891</v>
      </c>
      <c r="G35">
        <f ca="1">IF(ROW(D34)&lt;Growth!$V$8+3,1,G34+H34)</f>
        <v>4.3692054888101044</v>
      </c>
      <c r="H35">
        <f t="shared" ca="1" si="6"/>
        <v>0.21092714673630597</v>
      </c>
      <c r="I35">
        <f ca="1">F35*IF(Growth!$L$17=Historical,Growth!F35*0.01,L35)</f>
        <v>0.66938103094650492</v>
      </c>
      <c r="J35">
        <f ca="1">G35*(N35+M35+Growth!$J$13)</f>
        <v>0.45845388421019895</v>
      </c>
      <c r="L35" s="39">
        <f ca="1">IF(Growth!$L$17=Random,NORMINV(RAND(),O35,O35*Growth!$L$21),O35)</f>
        <v>0.46299125000000002</v>
      </c>
      <c r="M35" s="40">
        <f ca="1">IF(Growth!$L$20=Random,NORMINV(RAND(),P35,ABS(P35)*Growth!$L$21),P35)</f>
        <v>5.9814826448034736E-2</v>
      </c>
      <c r="N35" s="40">
        <f ca="1">IF($A35&lt;=Growth!$U$5,Growth!$J$14,IF($A35&lt;=Growth!$U$6,Growth!$J$15,Growth!$J$16))</f>
        <v>5.1136062806014237E-3</v>
      </c>
      <c r="O35" s="40">
        <f ca="1">IF($A35&lt;=Growth!$U$5,Growth!$J$17,IF($A35&lt;=Growth!$U$6,Growth!$J$18,Growth!$J$19))</f>
        <v>0.46299125000000002</v>
      </c>
      <c r="P35" s="40">
        <f ca="1">IF($A35&lt;=Growth!$U$5,Growth!$J$20,IF($A35&lt;=Growth!$U$6,Growth!$J$21,Growth!$J$22))</f>
        <v>5.9814826448034736E-2</v>
      </c>
    </row>
    <row r="36" spans="1:16" x14ac:dyDescent="0.2">
      <c r="A36">
        <f t="shared" si="1"/>
        <v>2014</v>
      </c>
      <c r="B36">
        <f ca="1">IF(ROW(D35)&lt;Growth!$V$8+3,1,C36^Growth!$J$12*(D36*E36)^(1-Growth!$J$12))</f>
        <v>24.065881653036822</v>
      </c>
      <c r="C36">
        <f t="shared" ca="1" si="4"/>
        <v>75.346020224053916</v>
      </c>
      <c r="D36">
        <f ca="1">IF(Growth!$L$14=Historical,Growth!$G36,IF(ROW(D35)&lt;Growth!$V$8+3,1,D35*(1+N36)))</f>
        <v>1.3869320550145308</v>
      </c>
      <c r="E36">
        <f ca="1">IF(ROW(D35)&lt;Growth!$V$8+3,1,E35*(1+M36))</f>
        <v>11.861157620423233</v>
      </c>
      <c r="F36">
        <f t="shared" ca="1" si="5"/>
        <v>1.4629164172772415</v>
      </c>
      <c r="G36">
        <f ca="1">IF(ROW(D35)&lt;Growth!$V$8+3,1,G35+H35)</f>
        <v>4.58013263554641</v>
      </c>
      <c r="H36">
        <f t="shared" ca="1" si="6"/>
        <v>0.19673136154354914</v>
      </c>
      <c r="I36">
        <f ca="1">F36*IF(Growth!$L$17=Historical,Growth!F36*0.01,L36)</f>
        <v>0.67731750068071173</v>
      </c>
      <c r="J36">
        <f ca="1">G36*(N36+M36+Growth!$J$13)</f>
        <v>0.48058613913716258</v>
      </c>
      <c r="L36" s="39">
        <f ca="1">IF(Growth!$L$17=Random,NORMINV(RAND(),O36,O36*Growth!$L$21),O36)</f>
        <v>0.46299125000000002</v>
      </c>
      <c r="M36" s="40">
        <f ca="1">IF(Growth!$L$20=Random,NORMINV(RAND(),P36,ABS(P36)*Growth!$L$21),P36)</f>
        <v>5.9814826448034736E-2</v>
      </c>
      <c r="N36" s="40">
        <f ca="1">IF($A36&lt;=Growth!$U$5,Growth!$J$14,IF($A36&lt;=Growth!$U$6,Growth!$J$15,Growth!$J$16))</f>
        <v>5.1136062806014237E-3</v>
      </c>
      <c r="O36" s="40">
        <f ca="1">IF($A36&lt;=Growth!$U$5,Growth!$J$17,IF($A36&lt;=Growth!$U$6,Growth!$J$18,Growth!$J$19))</f>
        <v>0.46299125000000002</v>
      </c>
      <c r="P36" s="40">
        <f ca="1">IF($A36&lt;=Growth!$U$5,Growth!$J$20,IF($A36&lt;=Growth!$U$6,Growth!$J$21,Growth!$J$22))</f>
        <v>5.9814826448034736E-2</v>
      </c>
    </row>
    <row r="37" spans="1:16" x14ac:dyDescent="0.2">
      <c r="A37">
        <f t="shared" si="1"/>
        <v>2015</v>
      </c>
      <c r="B37">
        <f ca="1">IF(ROW(D36)&lt;Growth!$V$8+3,1,C37^Growth!$J$12*(D37*E37)^(1-Growth!$J$12))</f>
        <v>25.906761385396305</v>
      </c>
      <c r="C37">
        <f t="shared" ca="1" si="4"/>
        <v>83.708639308947269</v>
      </c>
      <c r="D37">
        <f ca="1">IF(Growth!$L$14=Historical,Growth!$G37,IF(ROW(D36)&lt;Growth!$V$8+3,1,D36*(1+N37)))</f>
        <v>1.3940242794818205</v>
      </c>
      <c r="E37">
        <f ca="1">IF(ROW(D36)&lt;Growth!$V$8+3,1,E36*(1+M37))</f>
        <v>12.570630704961633</v>
      </c>
      <c r="F37">
        <f t="shared" ca="1" si="5"/>
        <v>1.4783787762498317</v>
      </c>
      <c r="G37">
        <f ca="1">IF(ROW(D36)&lt;Growth!$V$8+3,1,G36+H36)</f>
        <v>4.7768639970899596</v>
      </c>
      <c r="H37">
        <f t="shared" ca="1" si="6"/>
        <v>0.18324758501688199</v>
      </c>
      <c r="I37">
        <f ca="1">F37*IF(Growth!$L$17=Historical,Growth!F37*0.01,L37)</f>
        <v>0.68447643758937993</v>
      </c>
      <c r="J37">
        <f ca="1">G37*(N37+M37+Growth!$J$13)</f>
        <v>0.50122885257249794</v>
      </c>
      <c r="L37" s="39">
        <f ca="1">IF(Growth!$L$17=Random,NORMINV(RAND(),O37,O37*Growth!$L$21),O37)</f>
        <v>0.46299125000000002</v>
      </c>
      <c r="M37" s="40">
        <f ca="1">IF(Growth!$L$20=Random,NORMINV(RAND(),P37,ABS(P37)*Growth!$L$21),P37)</f>
        <v>5.9814826448034736E-2</v>
      </c>
      <c r="N37" s="40">
        <f ca="1">IF($A37&lt;=Growth!$U$5,Growth!$J$14,IF($A37&lt;=Growth!$U$6,Growth!$J$15,Growth!$J$16))</f>
        <v>5.1136062806014237E-3</v>
      </c>
      <c r="O37" s="40">
        <f ca="1">IF($A37&lt;=Growth!$U$5,Growth!$J$17,IF($A37&lt;=Growth!$U$6,Growth!$J$18,Growth!$J$19))</f>
        <v>0.46299125000000002</v>
      </c>
      <c r="P37" s="40">
        <f ca="1">IF($A37&lt;=Growth!$U$5,Growth!$J$20,IF($A37&lt;=Growth!$U$6,Growth!$J$21,Growth!$J$22))</f>
        <v>5.9814826448034736E-2</v>
      </c>
    </row>
    <row r="38" spans="1:16" x14ac:dyDescent="0.2">
      <c r="A38">
        <f t="shared" si="1"/>
        <v>2016</v>
      </c>
      <c r="B38">
        <f ca="1">IF(ROW(D37)&lt;Growth!$V$8+3,1,C38^Growth!$J$12*(D38*E38)^(1-Growth!$J$12))</f>
        <v>27.857709834276154</v>
      </c>
      <c r="C38">
        <f t="shared" ca="1" si="4"/>
        <v>92.589981067558369</v>
      </c>
      <c r="D38">
        <f ca="1">IF(Growth!$L$14=Historical,Growth!$G38,IF(ROW(D37)&lt;Growth!$V$8+3,1,D37*(1+N38)))</f>
        <v>1.4011527707926896</v>
      </c>
      <c r="E38">
        <f ca="1">IF(ROW(D37)&lt;Growth!$V$8+3,1,E37*(1+M38))</f>
        <v>13.322540798921249</v>
      </c>
      <c r="F38">
        <f t="shared" ca="1" si="5"/>
        <v>1.4923574625114524</v>
      </c>
      <c r="G38">
        <f ca="1">IF(ROW(D37)&lt;Growth!$V$8+3,1,G37+H37)</f>
        <v>4.9601115821068413</v>
      </c>
      <c r="H38">
        <f t="shared" ca="1" si="6"/>
        <v>0.17049171254537876</v>
      </c>
      <c r="I38">
        <f ca="1">F38*IF(Growth!$L$17=Historical,Growth!F38*0.01,L38)</f>
        <v>0.69094844701500557</v>
      </c>
      <c r="J38">
        <f ca="1">G38*(N38+M38+Growth!$J$13)</f>
        <v>0.52045673446962681</v>
      </c>
      <c r="L38" s="39">
        <f ca="1">IF(Growth!$L$17=Random,NORMINV(RAND(),O38,O38*Growth!$L$21),O38)</f>
        <v>0.46299125000000002</v>
      </c>
      <c r="M38" s="40">
        <f ca="1">IF(Growth!$L$20=Random,NORMINV(RAND(),P38,ABS(P38)*Growth!$L$21),P38)</f>
        <v>5.9814826448034736E-2</v>
      </c>
      <c r="N38" s="40">
        <f ca="1">IF($A38&lt;=Growth!$U$5,Growth!$J$14,IF($A38&lt;=Growth!$U$6,Growth!$J$15,Growth!$J$16))</f>
        <v>5.1136062806014237E-3</v>
      </c>
      <c r="O38" s="40">
        <f ca="1">IF($A38&lt;=Growth!$U$5,Growth!$J$17,IF($A38&lt;=Growth!$U$6,Growth!$J$18,Growth!$J$19))</f>
        <v>0.46299125000000002</v>
      </c>
      <c r="P38" s="40">
        <f ca="1">IF($A38&lt;=Growth!$U$5,Growth!$J$20,IF($A38&lt;=Growth!$U$6,Growth!$J$21,Growth!$J$22))</f>
        <v>5.9814826448034736E-2</v>
      </c>
    </row>
    <row r="39" spans="1:16" x14ac:dyDescent="0.2">
      <c r="A39">
        <f t="shared" si="1"/>
        <v>2017</v>
      </c>
      <c r="B39">
        <f ca="1">IF(ROW(D38)&lt;Growth!$V$8+3,1,C39^Growth!$J$12*(D39*E39)^(1-Growth!$J$12))</f>
        <v>29.92676688657501</v>
      </c>
      <c r="C39">
        <f t="shared" ca="1" si="4"/>
        <v>102.0201898806847</v>
      </c>
      <c r="D39">
        <f ca="1">IF(Growth!$L$14=Historical,Growth!$G39,IF(ROW(D38)&lt;Growth!$V$8+3,1,D38*(1+N39)))</f>
        <v>1.4083177144014971</v>
      </c>
      <c r="E39">
        <f ca="1">IF(ROW(D38)&lt;Growth!$V$8+3,1,E38*(1+M39))</f>
        <v>14.119426264655585</v>
      </c>
      <c r="F39">
        <f t="shared" ca="1" si="5"/>
        <v>1.5050194374870558</v>
      </c>
      <c r="G39">
        <f ca="1">IF(ROW(D38)&lt;Growth!$V$8+3,1,G38+H38)</f>
        <v>5.1306032946522198</v>
      </c>
      <c r="H39">
        <f t="shared" ca="1" si="6"/>
        <v>0.15846466797619441</v>
      </c>
      <c r="I39">
        <f ca="1">F39*IF(Growth!$L$17=Historical,Growth!F39*0.01,L39)</f>
        <v>0.6968108306364289</v>
      </c>
      <c r="J39">
        <f ca="1">G39*(N39+M39+Growth!$J$13)</f>
        <v>0.5383461626602345</v>
      </c>
      <c r="L39" s="39">
        <f ca="1">IF(Growth!$L$17=Random,NORMINV(RAND(),O39,O39*Growth!$L$21),O39)</f>
        <v>0.46299125000000002</v>
      </c>
      <c r="M39" s="40">
        <f ca="1">IF(Growth!$L$20=Random,NORMINV(RAND(),P39,ABS(P39)*Growth!$L$21),P39)</f>
        <v>5.9814826448034736E-2</v>
      </c>
      <c r="N39" s="40">
        <f ca="1">IF($A39&lt;=Growth!$U$5,Growth!$J$14,IF($A39&lt;=Growth!$U$6,Growth!$J$15,Growth!$J$16))</f>
        <v>5.1136062806014237E-3</v>
      </c>
      <c r="O39" s="40">
        <f ca="1">IF($A39&lt;=Growth!$U$5,Growth!$J$17,IF($A39&lt;=Growth!$U$6,Growth!$J$18,Growth!$J$19))</f>
        <v>0.46299125000000002</v>
      </c>
      <c r="P39" s="40">
        <f ca="1">IF($A39&lt;=Growth!$U$5,Growth!$J$20,IF($A39&lt;=Growth!$U$6,Growth!$J$21,Growth!$J$22))</f>
        <v>5.9814826448034736E-2</v>
      </c>
    </row>
  </sheetData>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E38"/>
  <sheetViews>
    <sheetView workbookViewId="0">
      <pane xSplit="1" ySplit="1" topLeftCell="B2" activePane="bottomRight" state="frozen"/>
      <selection activeCell="I6770" sqref="I6770"/>
      <selection pane="topRight" activeCell="I6770" sqref="I6770"/>
      <selection pane="bottomLeft" activeCell="I6770" sqref="I6770"/>
      <selection pane="bottomRight" activeCell="C4" sqref="C4"/>
    </sheetView>
  </sheetViews>
  <sheetFormatPr baseColWidth="10" defaultColWidth="10.796875" defaultRowHeight="14" x14ac:dyDescent="0.2"/>
  <cols>
    <col min="1" max="1" width="5.19921875" style="18" bestFit="1" customWidth="1"/>
    <col min="2" max="2" width="6.59765625" style="18" bestFit="1" customWidth="1"/>
    <col min="3" max="5" width="6.59765625" style="20" customWidth="1"/>
    <col min="6" max="6" width="4.796875" style="20" bestFit="1" customWidth="1"/>
    <col min="7" max="9" width="6.59765625" style="20" customWidth="1"/>
    <col min="10" max="10" width="6.3984375" style="20" bestFit="1" customWidth="1"/>
    <col min="11" max="11" width="8.59765625" style="20" bestFit="1" customWidth="1"/>
    <col min="12" max="14" width="6.3984375" style="18" bestFit="1" customWidth="1"/>
    <col min="15" max="21" width="10.796875" style="18"/>
    <col min="22" max="22" width="5.19921875" style="18" bestFit="1" customWidth="1"/>
    <col min="23" max="23" width="5.19921875" style="18" customWidth="1"/>
    <col min="24" max="28" width="5.59765625" style="18" customWidth="1"/>
    <col min="29" max="29" width="6.59765625" style="18" customWidth="1"/>
    <col min="30" max="30" width="8.19921875" style="18" customWidth="1"/>
    <col min="31" max="31" width="8.3984375" style="18" customWidth="1"/>
    <col min="32" max="16384" width="10.796875" style="18"/>
  </cols>
  <sheetData>
    <row r="1" spans="1:31" x14ac:dyDescent="0.2">
      <c r="A1" s="18" t="s">
        <v>70</v>
      </c>
      <c r="B1" s="18" t="s">
        <v>578</v>
      </c>
      <c r="C1" s="49" t="s">
        <v>1945</v>
      </c>
      <c r="D1" s="49" t="s">
        <v>1944</v>
      </c>
      <c r="E1" s="49" t="s">
        <v>575</v>
      </c>
      <c r="F1" s="49" t="s">
        <v>1949</v>
      </c>
      <c r="G1" s="49" t="s">
        <v>1947</v>
      </c>
      <c r="H1" s="49" t="s">
        <v>1946</v>
      </c>
      <c r="I1" s="49" t="s">
        <v>1943</v>
      </c>
      <c r="J1" s="49" t="s">
        <v>1950</v>
      </c>
      <c r="K1" s="49" t="s">
        <v>1948</v>
      </c>
      <c r="L1" s="53" t="s">
        <v>1982</v>
      </c>
      <c r="M1" s="53" t="s">
        <v>1983</v>
      </c>
      <c r="Q1" s="18" t="s">
        <v>727</v>
      </c>
      <c r="X1" s="21" t="str">
        <f ca="1">OFFSET('WEO18'!$A$1,$V$2+OFFSET(IF($Q$1=$U$29,$V$14,$V$15),(COLUMN(X1)-COLUMN($X$1))*2,0)-2,4)&amp;", "&amp;$Q$1</f>
        <v>General government revenue, GDP Degree</v>
      </c>
      <c r="Y1" s="21" t="str">
        <f ca="1">OFFSET('WEO18'!$A$1,$V$2+OFFSET(IF($Q$1=$U$29,$V$14,$V$15),(COLUMN(Y1)-COLUMN($X$1))*2,0)-2,4)&amp;", "&amp;$Q$1</f>
        <v>General government total expenditure, GDP Degree</v>
      </c>
      <c r="Z1" s="21" t="str">
        <f ca="1">OFFSET('WEO18'!$A$1,$V$2+OFFSET(IF($Q$1=$U$29,$V$14,$V$15),(COLUMN(Z1)-COLUMN($X$1))*2,0)-2,4)&amp;", "&amp;$Q$1</f>
        <v>General government net debt, GDP Degree</v>
      </c>
      <c r="AA1" s="21" t="str">
        <f ca="1">OFFSET('WEO18'!$A$1,$V$2+OFFSET(IF($Q$1=$U$29,$V$14,$V$15),(COLUMN(AA1)-COLUMN($X$1))*2,0)-2,4)&amp;", "&amp;$Q$1</f>
        <v>General government gross debt, GDP Degree</v>
      </c>
      <c r="AB1" s="21" t="str">
        <f ca="1">OFFSET('WEO18'!$A$1,$V$2+OFFSET(IF($Q$1=$U$29,$V$14,$V$15),(COLUMN(AB1)-COLUMN($X$1))*2,0)-2,4)&amp;", "&amp;$Q$1</f>
        <v>General government net lending/borrowing, GDP Degree</v>
      </c>
      <c r="AC1" s="21" t="str">
        <f ca="1">OFFSET('WEO18'!$A$1,$V$2+OFFSET(IF($Q$1=$U$29,$V$14,$V$15),(COLUMN(AC1)-COLUMN($X$1))*2,0)-2,4)&amp;", "&amp;$Q$1</f>
        <v>Current account balance, GDP Degree</v>
      </c>
      <c r="AD1" s="21" t="str">
        <f ca="1">OFFSET('WEO18'!$A$1,$V$2+$V$12-2,4)</f>
        <v>Gross national savings</v>
      </c>
      <c r="AE1" s="21" t="str">
        <f ca="1">OFFSET('WEO18'!$A$1,$V$2+$V$11-2,4)</f>
        <v>Total investment</v>
      </c>
    </row>
    <row r="2" spans="1:31" x14ac:dyDescent="0.2">
      <c r="A2" s="18">
        <v>1980</v>
      </c>
      <c r="B2" s="20">
        <f ca="1">OFFSET('WEO18'!$A$1,$V$2+$V$8-2,$V$4+$A2-$A$2-1)</f>
        <v>769.93</v>
      </c>
      <c r="C2" s="20">
        <f t="shared" ref="C2:C38" ca="1" si="0">X2*IF($Q$1=$U$29,1,$B2*0.01)</f>
        <v>285.18977129999996</v>
      </c>
      <c r="D2" s="20">
        <f t="shared" ref="D2:D38" ca="1" si="1">Y2*IF($Q$1=$U$29,1,$B2*0.01)</f>
        <v>316.44123000000002</v>
      </c>
      <c r="E2" s="20">
        <f t="shared" ref="E2:E38" ca="1" si="2">AB2*IF($Q$1=$U$29,1,$B2*0.01)</f>
        <v>-31.251458700000001</v>
      </c>
      <c r="F2" s="20">
        <f t="shared" ref="F2:F38" ca="1" si="3">C2-D2-E2</f>
        <v>-5.6843418860808015E-14</v>
      </c>
      <c r="G2" s="20">
        <f t="shared" ref="G2:G38" ca="1" si="4">$B2*AD2*0.01</f>
        <v>156.12640539999998</v>
      </c>
      <c r="H2" s="20">
        <f t="shared" ref="H2:H38" ca="1" si="5">$B2*AE2*0.01</f>
        <v>173.00327099999998</v>
      </c>
      <c r="I2" s="20">
        <f t="shared" ref="I2:I38" ca="1" si="6">AC2*IF($Q$1=$U$29,1,$B2*0.01)</f>
        <v>-17.046250199999999</v>
      </c>
      <c r="J2" s="20">
        <f t="shared" ref="J2:J38" ca="1" si="7">G2-H2-I2</f>
        <v>0.16938459999999722</v>
      </c>
      <c r="K2" s="20">
        <f t="shared" ref="K2:K38" ca="1" si="8">C2-D2+G2-H2-I2</f>
        <v>-31.08207410000006</v>
      </c>
      <c r="L2" s="20">
        <f t="shared" ref="L2:L38" ca="1" si="9">Z2*IF($Q$1=$U$29,1,$B2*0.01)</f>
        <v>109.65343060000001</v>
      </c>
      <c r="M2" s="20">
        <f t="shared" ref="M2:M38" ca="1" si="10">AA2*IF($Q$1=$U$29,1,$B2*0.01)</f>
        <v>347.02284960000003</v>
      </c>
      <c r="U2" s="18" t="str">
        <f>A1</f>
        <v>Canada</v>
      </c>
      <c r="V2" s="18">
        <f>MATCH(A1,'WEO18'!D:D,0)</f>
        <v>1352</v>
      </c>
      <c r="W2" s="18">
        <f t="shared" ref="W2:W38" si="11">A2</f>
        <v>1980</v>
      </c>
      <c r="X2" s="21">
        <f ca="1">OFFSET('WEO18'!$A$1,$V$2+OFFSET(IF($Q$1=$U$29,$V$14,$V$15),2*(COLUMN(X1)-COLUMN($X$1)),0)-2,$V$4+$A2-$A$2-1)</f>
        <v>37.040999999999997</v>
      </c>
      <c r="Y2" s="21">
        <f ca="1">OFFSET('WEO18'!$A$1,$V$2+OFFSET(IF($Q$1=$U$29,$V$14,$V$15),2*(COLUMN(Y1)-COLUMN($X$1)),0)-2,$V$4+$A2-$A$2-1)</f>
        <v>41.1</v>
      </c>
      <c r="Z2" s="21">
        <f ca="1">OFFSET('WEO18'!$A$1,$V$2+OFFSET(IF($Q$1=$U$29,$V$14,$V$15),2*(COLUMN(Z1)-COLUMN($X$1)),0)-2,$V$4+$A2-$A$2-1)</f>
        <v>14.242000000000001</v>
      </c>
      <c r="AA2" s="21">
        <f ca="1">OFFSET('WEO18'!$A$1,$V$2+OFFSET(IF($Q$1=$U$29,$V$14,$V$15),2*(COLUMN(AA1)-COLUMN($X$1)),0)-2,$V$4+$A2-$A$2-1)</f>
        <v>45.072000000000003</v>
      </c>
      <c r="AB2" s="21">
        <f ca="1">OFFSET('WEO18'!$A$1,$V$2+OFFSET(IF($Q$1=$U$29,$V$14,$V$15),2*(COLUMN(AB1)-COLUMN($X$1)),0)-2,$V$4+$A2-$A$2-1)</f>
        <v>-4.0590000000000002</v>
      </c>
      <c r="AC2" s="21">
        <f ca="1">OFFSET('WEO18'!$A$1,$V$2+OFFSET(IF($Q$1=$U$29,$V$14,$V$15),2*(COLUMN(AC1)-COLUMN($X$1)),0)-2,$V$4+$A2-$A$2-1)</f>
        <v>-2.214</v>
      </c>
      <c r="AD2" s="21">
        <f ca="1">OFFSET('WEO18'!$A$1,$V$2+$V$12-2,$V$4+$A2-$A$2-1)</f>
        <v>20.277999999999999</v>
      </c>
      <c r="AE2" s="21">
        <f ca="1">OFFSET('WEO18'!$A$1,$V$2+$V$11-2,$V$4+$A2-$A$2-1)</f>
        <v>22.47</v>
      </c>
    </row>
    <row r="3" spans="1:31" x14ac:dyDescent="0.2">
      <c r="A3" s="18">
        <f>A2+1</f>
        <v>1981</v>
      </c>
      <c r="B3" s="20">
        <f ca="1">OFFSET('WEO18'!$A$1,$V$2+$V$8-2,$V$4+$A3-$A$2-1)</f>
        <v>796.90200000000004</v>
      </c>
      <c r="C3" s="20">
        <f t="shared" ca="1" si="0"/>
        <v>311.35758041999998</v>
      </c>
      <c r="D3" s="20">
        <f t="shared" ca="1" si="1"/>
        <v>334.48367646000003</v>
      </c>
      <c r="E3" s="20">
        <f t="shared" ca="1" si="2"/>
        <v>-23.126096040000004</v>
      </c>
      <c r="F3" s="20">
        <f t="shared" ca="1" si="3"/>
        <v>-4.6185277824406512E-14</v>
      </c>
      <c r="G3" s="20">
        <f t="shared" ca="1" si="4"/>
        <v>169.62059070000001</v>
      </c>
      <c r="H3" s="20">
        <f t="shared" ca="1" si="5"/>
        <v>202.24575858000003</v>
      </c>
      <c r="I3" s="20">
        <f t="shared" ca="1" si="6"/>
        <v>-32.617198860000002</v>
      </c>
      <c r="J3" s="20">
        <f t="shared" ca="1" si="7"/>
        <v>-7.9690200000186451E-3</v>
      </c>
      <c r="K3" s="20">
        <f t="shared" ca="1" si="8"/>
        <v>-23.134065060000069</v>
      </c>
      <c r="L3" s="20">
        <f t="shared" ca="1" si="9"/>
        <v>106.30672680000001</v>
      </c>
      <c r="M3" s="20">
        <f t="shared" ca="1" si="10"/>
        <v>371.02163316000002</v>
      </c>
      <c r="N3" s="20">
        <f t="shared" ref="N3:N16" ca="1" si="12">L2-E2-I2</f>
        <v>157.95113950000001</v>
      </c>
      <c r="U3" s="18" t="s">
        <v>220</v>
      </c>
      <c r="V3" s="18">
        <f ca="1">MATCH(U3,OFFSET('WEO18'!$C$1,$V$2,0,100),0)+1</f>
        <v>45</v>
      </c>
      <c r="W3" s="18">
        <f t="shared" si="11"/>
        <v>1981</v>
      </c>
      <c r="X3" s="21">
        <f ca="1">OFFSET('WEO18'!$A$1,$V$2+OFFSET(IF($Q$1=$U$29,$V$14,$V$15),2*(COLUMN(X2)-COLUMN($X$1)),0)-2,$V$4+$A3-$A$2-1)</f>
        <v>39.070999999999998</v>
      </c>
      <c r="Y3" s="21">
        <f ca="1">OFFSET('WEO18'!$A$1,$V$2+OFFSET(IF($Q$1=$U$29,$V$14,$V$15),2*(COLUMN(Y2)-COLUMN($X$1)),0)-2,$V$4+$A3-$A$2-1)</f>
        <v>41.972999999999999</v>
      </c>
      <c r="Z3" s="21">
        <f ca="1">OFFSET('WEO18'!$A$1,$V$2+OFFSET(IF($Q$1=$U$29,$V$14,$V$15),2*(COLUMN(Z2)-COLUMN($X$1)),0)-2,$V$4+$A3-$A$2-1)</f>
        <v>13.34</v>
      </c>
      <c r="AA3" s="21">
        <f ca="1">OFFSET('WEO18'!$A$1,$V$2+OFFSET(IF($Q$1=$U$29,$V$14,$V$15),2*(COLUMN(AA2)-COLUMN($X$1)),0)-2,$V$4+$A3-$A$2-1)</f>
        <v>46.558</v>
      </c>
      <c r="AB3" s="21">
        <f ca="1">OFFSET('WEO18'!$A$1,$V$2+OFFSET(IF($Q$1=$U$29,$V$14,$V$15),2*(COLUMN(AB2)-COLUMN($X$1)),0)-2,$V$4+$A3-$A$2-1)</f>
        <v>-2.9020000000000001</v>
      </c>
      <c r="AC3" s="21">
        <f ca="1">OFFSET('WEO18'!$A$1,$V$2+OFFSET(IF($Q$1=$U$29,$V$14,$V$15),2*(COLUMN(AC2)-COLUMN($X$1)),0)-2,$V$4+$A3-$A$2-1)</f>
        <v>-4.093</v>
      </c>
      <c r="AD3" s="21">
        <f ca="1">OFFSET('WEO18'!$A$1,$V$2+$V$12-2,$V$4+$A3-$A$2-1)</f>
        <v>21.285</v>
      </c>
      <c r="AE3" s="21">
        <f ca="1">OFFSET('WEO18'!$A$1,$V$2+$V$11-2,$V$4+$A3-$A$2-1)</f>
        <v>25.379000000000001</v>
      </c>
    </row>
    <row r="4" spans="1:31" x14ac:dyDescent="0.2">
      <c r="A4" s="18">
        <f t="shared" ref="A4:A38" si="13">A3+1</f>
        <v>1982</v>
      </c>
      <c r="B4" s="20">
        <f ca="1">OFFSET('WEO18'!$A$1,$V$2+$V$8-2,$V$4+$A4-$A$2-1)</f>
        <v>771.38499999999999</v>
      </c>
      <c r="C4" s="20">
        <f t="shared" ca="1" si="0"/>
        <v>305.81558325000003</v>
      </c>
      <c r="D4" s="20">
        <f t="shared" ca="1" si="1"/>
        <v>359.21856679999996</v>
      </c>
      <c r="E4" s="20">
        <f t="shared" ca="1" si="2"/>
        <v>-53.402983550000002</v>
      </c>
      <c r="F4" s="20">
        <f t="shared" ca="1" si="3"/>
        <v>7.1054273576010019E-14</v>
      </c>
      <c r="G4" s="20">
        <f t="shared" ca="1" si="4"/>
        <v>158.77417455</v>
      </c>
      <c r="H4" s="20">
        <f t="shared" ca="1" si="5"/>
        <v>154.2307169</v>
      </c>
      <c r="I4" s="20">
        <f t="shared" ca="1" si="6"/>
        <v>4.5434576499999997</v>
      </c>
      <c r="J4" s="20">
        <f t="shared" ca="1" si="7"/>
        <v>0</v>
      </c>
      <c r="K4" s="20">
        <f t="shared" ca="1" si="8"/>
        <v>-53.402983549999938</v>
      </c>
      <c r="L4" s="20">
        <f t="shared" ca="1" si="9"/>
        <v>145.97689739999998</v>
      </c>
      <c r="M4" s="20">
        <f t="shared" ca="1" si="10"/>
        <v>403.12580099999997</v>
      </c>
      <c r="N4" s="20">
        <f t="shared" ca="1" si="12"/>
        <v>162.0500217</v>
      </c>
      <c r="U4" s="18">
        <v>1980</v>
      </c>
      <c r="V4" s="18">
        <f>MATCH(U4,'WEO18'!$1:$1,0)</f>
        <v>10</v>
      </c>
      <c r="W4" s="18">
        <f t="shared" si="11"/>
        <v>1982</v>
      </c>
      <c r="X4" s="21">
        <f ca="1">OFFSET('WEO18'!$A$1,$V$2+OFFSET(IF($Q$1=$U$29,$V$14,$V$15),2*(COLUMN(X3)-COLUMN($X$1)),0)-2,$V$4+$A4-$A$2-1)</f>
        <v>39.645000000000003</v>
      </c>
      <c r="Y4" s="21">
        <f ca="1">OFFSET('WEO18'!$A$1,$V$2+OFFSET(IF($Q$1=$U$29,$V$14,$V$15),2*(COLUMN(Y3)-COLUMN($X$1)),0)-2,$V$4+$A4-$A$2-1)</f>
        <v>46.567999999999998</v>
      </c>
      <c r="Z4" s="21">
        <f ca="1">OFFSET('WEO18'!$A$1,$V$2+OFFSET(IF($Q$1=$U$29,$V$14,$V$15),2*(COLUMN(Z3)-COLUMN($X$1)),0)-2,$V$4+$A4-$A$2-1)</f>
        <v>18.923999999999999</v>
      </c>
      <c r="AA4" s="21">
        <f ca="1">OFFSET('WEO18'!$A$1,$V$2+OFFSET(IF($Q$1=$U$29,$V$14,$V$15),2*(COLUMN(AA3)-COLUMN($X$1)),0)-2,$V$4+$A4-$A$2-1)</f>
        <v>52.26</v>
      </c>
      <c r="AB4" s="21">
        <f ca="1">OFFSET('WEO18'!$A$1,$V$2+OFFSET(IF($Q$1=$U$29,$V$14,$V$15),2*(COLUMN(AB3)-COLUMN($X$1)),0)-2,$V$4+$A4-$A$2-1)</f>
        <v>-6.923</v>
      </c>
      <c r="AC4" s="21">
        <f ca="1">OFFSET('WEO18'!$A$1,$V$2+OFFSET(IF($Q$1=$U$29,$V$14,$V$15),2*(COLUMN(AC3)-COLUMN($X$1)),0)-2,$V$4+$A4-$A$2-1)</f>
        <v>0.58899999999999997</v>
      </c>
      <c r="AD4" s="21">
        <f ca="1">OFFSET('WEO18'!$A$1,$V$2+$V$12-2,$V$4+$A4-$A$2-1)</f>
        <v>20.582999999999998</v>
      </c>
      <c r="AE4" s="21">
        <f ca="1">OFFSET('WEO18'!$A$1,$V$2+$V$11-2,$V$4+$A4-$A$2-1)</f>
        <v>19.994</v>
      </c>
    </row>
    <row r="5" spans="1:31" x14ac:dyDescent="0.2">
      <c r="A5" s="18">
        <f t="shared" si="13"/>
        <v>1983</v>
      </c>
      <c r="B5" s="20">
        <f ca="1">OFFSET('WEO18'!$A$1,$V$2+$V$8-2,$V$4+$A5-$A$2-1)</f>
        <v>791.43</v>
      </c>
      <c r="C5" s="20">
        <f t="shared" ca="1" si="0"/>
        <v>309.6311589</v>
      </c>
      <c r="D5" s="20">
        <f t="shared" ca="1" si="1"/>
        <v>373.17507360000002</v>
      </c>
      <c r="E5" s="20">
        <f t="shared" ca="1" si="2"/>
        <v>-63.543914700000002</v>
      </c>
      <c r="F5" s="20">
        <f t="shared" ca="1" si="3"/>
        <v>0</v>
      </c>
      <c r="G5" s="20">
        <f t="shared" ca="1" si="4"/>
        <v>154.77996509999997</v>
      </c>
      <c r="H5" s="20">
        <f t="shared" ca="1" si="5"/>
        <v>160.6365471</v>
      </c>
      <c r="I5" s="20">
        <f t="shared" ca="1" si="6"/>
        <v>-5.8565819999999995</v>
      </c>
      <c r="J5" s="20">
        <f t="shared" ca="1" si="7"/>
        <v>-3.1974423109204508E-14</v>
      </c>
      <c r="K5" s="20">
        <f t="shared" ca="1" si="8"/>
        <v>-63.543914700000045</v>
      </c>
      <c r="L5" s="20">
        <f t="shared" ca="1" si="9"/>
        <v>199.83607499999999</v>
      </c>
      <c r="M5" s="20">
        <f t="shared" ca="1" si="10"/>
        <v>457.73936910000003</v>
      </c>
      <c r="N5" s="20">
        <f t="shared" ca="1" si="12"/>
        <v>194.83642329999998</v>
      </c>
      <c r="U5" s="18">
        <v>2016</v>
      </c>
      <c r="V5" s="18">
        <f>MATCH(U5,'WEO18'!$1:$1,0)</f>
        <v>46</v>
      </c>
      <c r="W5" s="18">
        <f t="shared" si="11"/>
        <v>1983</v>
      </c>
      <c r="X5" s="21">
        <f ca="1">OFFSET('WEO18'!$A$1,$V$2+OFFSET(IF($Q$1=$U$29,$V$14,$V$15),2*(COLUMN(X4)-COLUMN($X$1)),0)-2,$V$4+$A5-$A$2-1)</f>
        <v>39.122999999999998</v>
      </c>
      <c r="Y5" s="21">
        <f ca="1">OFFSET('WEO18'!$A$1,$V$2+OFFSET(IF($Q$1=$U$29,$V$14,$V$15),2*(COLUMN(Y4)-COLUMN($X$1)),0)-2,$V$4+$A5-$A$2-1)</f>
        <v>47.152000000000001</v>
      </c>
      <c r="Z5" s="21">
        <f ca="1">OFFSET('WEO18'!$A$1,$V$2+OFFSET(IF($Q$1=$U$29,$V$14,$V$15),2*(COLUMN(Z4)-COLUMN($X$1)),0)-2,$V$4+$A5-$A$2-1)</f>
        <v>25.25</v>
      </c>
      <c r="AA5" s="21">
        <f ca="1">OFFSET('WEO18'!$A$1,$V$2+OFFSET(IF($Q$1=$U$29,$V$14,$V$15),2*(COLUMN(AA4)-COLUMN($X$1)),0)-2,$V$4+$A5-$A$2-1)</f>
        <v>57.837000000000003</v>
      </c>
      <c r="AB5" s="21">
        <f ca="1">OFFSET('WEO18'!$A$1,$V$2+OFFSET(IF($Q$1=$U$29,$V$14,$V$15),2*(COLUMN(AB4)-COLUMN($X$1)),0)-2,$V$4+$A5-$A$2-1)</f>
        <v>-8.0289999999999999</v>
      </c>
      <c r="AC5" s="21">
        <f ca="1">OFFSET('WEO18'!$A$1,$V$2+OFFSET(IF($Q$1=$U$29,$V$14,$V$15),2*(COLUMN(AC4)-COLUMN($X$1)),0)-2,$V$4+$A5-$A$2-1)</f>
        <v>-0.74</v>
      </c>
      <c r="AD5" s="21">
        <f ca="1">OFFSET('WEO18'!$A$1,$V$2+$V$12-2,$V$4+$A5-$A$2-1)</f>
        <v>19.556999999999999</v>
      </c>
      <c r="AE5" s="21">
        <f ca="1">OFFSET('WEO18'!$A$1,$V$2+$V$11-2,$V$4+$A5-$A$2-1)</f>
        <v>20.297000000000001</v>
      </c>
    </row>
    <row r="6" spans="1:31" x14ac:dyDescent="0.2">
      <c r="A6" s="18">
        <f t="shared" si="13"/>
        <v>1984</v>
      </c>
      <c r="B6" s="20">
        <f ca="1">OFFSET('WEO18'!$A$1,$V$2+$V$8-2,$V$4+$A6-$A$2-1)</f>
        <v>838.32500000000005</v>
      </c>
      <c r="C6" s="20">
        <f t="shared" ca="1" si="0"/>
        <v>326.6617195</v>
      </c>
      <c r="D6" s="20">
        <f t="shared" ca="1" si="1"/>
        <v>393.47622200000001</v>
      </c>
      <c r="E6" s="20">
        <f t="shared" ca="1" si="2"/>
        <v>-66.814502500000003</v>
      </c>
      <c r="F6" s="20">
        <f t="shared" ca="1" si="3"/>
        <v>0</v>
      </c>
      <c r="G6" s="20">
        <f t="shared" ca="1" si="4"/>
        <v>173.29854399999999</v>
      </c>
      <c r="H6" s="20">
        <f t="shared" ca="1" si="5"/>
        <v>176.35843025000003</v>
      </c>
      <c r="I6" s="20">
        <f t="shared" ca="1" si="6"/>
        <v>-3.0598862499999999</v>
      </c>
      <c r="J6" s="20">
        <f t="shared" ca="1" si="7"/>
        <v>-3.3750779948604759E-14</v>
      </c>
      <c r="K6" s="20">
        <f t="shared" ca="1" si="8"/>
        <v>-66.814502500000032</v>
      </c>
      <c r="L6" s="20">
        <f t="shared" ca="1" si="9"/>
        <v>244.06155724999999</v>
      </c>
      <c r="M6" s="20">
        <f t="shared" ca="1" si="10"/>
        <v>510.25489450000003</v>
      </c>
      <c r="N6" s="20">
        <f t="shared" ca="1" si="12"/>
        <v>269.23657170000001</v>
      </c>
      <c r="W6" s="18">
        <f t="shared" si="11"/>
        <v>1984</v>
      </c>
      <c r="X6" s="21">
        <f ca="1">OFFSET('WEO18'!$A$1,$V$2+OFFSET(IF($Q$1=$U$29,$V$14,$V$15),2*(COLUMN(X5)-COLUMN($X$1)),0)-2,$V$4+$A6-$A$2-1)</f>
        <v>38.966000000000001</v>
      </c>
      <c r="Y6" s="21">
        <f ca="1">OFFSET('WEO18'!$A$1,$V$2+OFFSET(IF($Q$1=$U$29,$V$14,$V$15),2*(COLUMN(Y5)-COLUMN($X$1)),0)-2,$V$4+$A6-$A$2-1)</f>
        <v>46.936</v>
      </c>
      <c r="Z6" s="21">
        <f ca="1">OFFSET('WEO18'!$A$1,$V$2+OFFSET(IF($Q$1=$U$29,$V$14,$V$15),2*(COLUMN(Z5)-COLUMN($X$1)),0)-2,$V$4+$A6-$A$2-1)</f>
        <v>29.113</v>
      </c>
      <c r="AA6" s="21">
        <f ca="1">OFFSET('WEO18'!$A$1,$V$2+OFFSET(IF($Q$1=$U$29,$V$14,$V$15),2*(COLUMN(AA5)-COLUMN($X$1)),0)-2,$V$4+$A6-$A$2-1)</f>
        <v>60.866</v>
      </c>
      <c r="AB6" s="21">
        <f ca="1">OFFSET('WEO18'!$A$1,$V$2+OFFSET(IF($Q$1=$U$29,$V$14,$V$15),2*(COLUMN(AB5)-COLUMN($X$1)),0)-2,$V$4+$A6-$A$2-1)</f>
        <v>-7.97</v>
      </c>
      <c r="AC6" s="21">
        <f ca="1">OFFSET('WEO18'!$A$1,$V$2+OFFSET(IF($Q$1=$U$29,$V$14,$V$15),2*(COLUMN(AC5)-COLUMN($X$1)),0)-2,$V$4+$A6-$A$2-1)</f>
        <v>-0.36499999999999999</v>
      </c>
      <c r="AD6" s="21">
        <f ca="1">OFFSET('WEO18'!$A$1,$V$2+$V$12-2,$V$4+$A6-$A$2-1)</f>
        <v>20.672000000000001</v>
      </c>
      <c r="AE6" s="21">
        <f ca="1">OFFSET('WEO18'!$A$1,$V$2+$V$11-2,$V$4+$A6-$A$2-1)</f>
        <v>21.036999999999999</v>
      </c>
    </row>
    <row r="7" spans="1:31" x14ac:dyDescent="0.2">
      <c r="A7" s="18">
        <f t="shared" si="13"/>
        <v>1985</v>
      </c>
      <c r="B7" s="20">
        <f ca="1">OFFSET('WEO18'!$A$1,$V$2+$V$8-2,$V$4+$A7-$A$2-1)</f>
        <v>878.01199999999994</v>
      </c>
      <c r="C7" s="20">
        <f t="shared" ca="1" si="0"/>
        <v>341.22180356000001</v>
      </c>
      <c r="D7" s="20">
        <f t="shared" ca="1" si="1"/>
        <v>418.41661859999999</v>
      </c>
      <c r="E7" s="20">
        <f t="shared" ca="1" si="2"/>
        <v>-77.194815039999995</v>
      </c>
      <c r="F7" s="20">
        <f t="shared" ca="1" si="3"/>
        <v>0</v>
      </c>
      <c r="G7" s="20">
        <f t="shared" ca="1" si="4"/>
        <v>175.73410179999999</v>
      </c>
      <c r="H7" s="20">
        <f t="shared" ca="1" si="5"/>
        <v>189.79107391999997</v>
      </c>
      <c r="I7" s="20">
        <f t="shared" ca="1" si="6"/>
        <v>-14.056972119999999</v>
      </c>
      <c r="J7" s="20">
        <f t="shared" ca="1" si="7"/>
        <v>1.5987211554602254E-14</v>
      </c>
      <c r="K7" s="20">
        <f t="shared" ca="1" si="8"/>
        <v>-77.194815039999966</v>
      </c>
      <c r="L7" s="20">
        <f t="shared" ca="1" si="9"/>
        <v>304.46822123999999</v>
      </c>
      <c r="M7" s="20">
        <f t="shared" ca="1" si="10"/>
        <v>578.4518658400001</v>
      </c>
      <c r="N7" s="20">
        <f t="shared" ca="1" si="12"/>
        <v>313.93594599999994</v>
      </c>
      <c r="V7" s="18">
        <f>A38-A2</f>
        <v>36</v>
      </c>
      <c r="W7" s="18">
        <f t="shared" si="11"/>
        <v>1985</v>
      </c>
      <c r="X7" s="21">
        <f ca="1">OFFSET('WEO18'!$A$1,$V$2+OFFSET(IF($Q$1=$U$29,$V$14,$V$15),2*(COLUMN(X6)-COLUMN($X$1)),0)-2,$V$4+$A7-$A$2-1)</f>
        <v>38.863</v>
      </c>
      <c r="Y7" s="21">
        <f ca="1">OFFSET('WEO18'!$A$1,$V$2+OFFSET(IF($Q$1=$U$29,$V$14,$V$15),2*(COLUMN(Y6)-COLUMN($X$1)),0)-2,$V$4+$A7-$A$2-1)</f>
        <v>47.655000000000001</v>
      </c>
      <c r="Z7" s="21">
        <f ca="1">OFFSET('WEO18'!$A$1,$V$2+OFFSET(IF($Q$1=$U$29,$V$14,$V$15),2*(COLUMN(Z6)-COLUMN($X$1)),0)-2,$V$4+$A7-$A$2-1)</f>
        <v>34.677</v>
      </c>
      <c r="AA7" s="21">
        <f ca="1">OFFSET('WEO18'!$A$1,$V$2+OFFSET(IF($Q$1=$U$29,$V$14,$V$15),2*(COLUMN(AA6)-COLUMN($X$1)),0)-2,$V$4+$A7-$A$2-1)</f>
        <v>65.882000000000005</v>
      </c>
      <c r="AB7" s="21">
        <f ca="1">OFFSET('WEO18'!$A$1,$V$2+OFFSET(IF($Q$1=$U$29,$V$14,$V$15),2*(COLUMN(AB6)-COLUMN($X$1)),0)-2,$V$4+$A7-$A$2-1)</f>
        <v>-8.7919999999999998</v>
      </c>
      <c r="AC7" s="21">
        <f ca="1">OFFSET('WEO18'!$A$1,$V$2+OFFSET(IF($Q$1=$U$29,$V$14,$V$15),2*(COLUMN(AC6)-COLUMN($X$1)),0)-2,$V$4+$A7-$A$2-1)</f>
        <v>-1.601</v>
      </c>
      <c r="AD7" s="21">
        <f ca="1">OFFSET('WEO18'!$A$1,$V$2+$V$12-2,$V$4+$A7-$A$2-1)</f>
        <v>20.015000000000001</v>
      </c>
      <c r="AE7" s="21">
        <f ca="1">OFFSET('WEO18'!$A$1,$V$2+$V$11-2,$V$4+$A7-$A$2-1)</f>
        <v>21.616</v>
      </c>
    </row>
    <row r="8" spans="1:31" x14ac:dyDescent="0.2">
      <c r="A8" s="18">
        <f t="shared" si="13"/>
        <v>1986</v>
      </c>
      <c r="B8" s="20">
        <f ca="1">OFFSET('WEO18'!$A$1,$V$2+$V$8-2,$V$4+$A8-$A$2-1)</f>
        <v>896.99300000000005</v>
      </c>
      <c r="C8" s="20">
        <f t="shared" ca="1" si="0"/>
        <v>355.65772450000003</v>
      </c>
      <c r="D8" s="20">
        <f t="shared" ca="1" si="1"/>
        <v>421.60464986000011</v>
      </c>
      <c r="E8" s="20">
        <f t="shared" ca="1" si="2"/>
        <v>-65.946925360000009</v>
      </c>
      <c r="F8" s="20">
        <f t="shared" ca="1" si="3"/>
        <v>0</v>
      </c>
      <c r="G8" s="20">
        <f t="shared" ca="1" si="4"/>
        <v>168.26691687000002</v>
      </c>
      <c r="H8" s="20">
        <f t="shared" ca="1" si="5"/>
        <v>195.25743624000003</v>
      </c>
      <c r="I8" s="20">
        <f t="shared" ca="1" si="6"/>
        <v>-26.990519370000005</v>
      </c>
      <c r="J8" s="20">
        <f t="shared" ca="1" si="7"/>
        <v>0</v>
      </c>
      <c r="K8" s="20">
        <f t="shared" ca="1" si="8"/>
        <v>-65.946925360000094</v>
      </c>
      <c r="L8" s="20">
        <f t="shared" ca="1" si="9"/>
        <v>349.89902944000011</v>
      </c>
      <c r="M8" s="20">
        <f t="shared" ca="1" si="10"/>
        <v>628.80106293000006</v>
      </c>
      <c r="N8" s="20">
        <f t="shared" ca="1" si="12"/>
        <v>395.72000839999998</v>
      </c>
      <c r="U8" s="18" t="s">
        <v>732</v>
      </c>
      <c r="V8" s="18">
        <f ca="1">MATCH(U8,OFFSET('WEO18'!$C$1,$V$2-1,0,$V$3),0)</f>
        <v>1</v>
      </c>
      <c r="W8" s="18">
        <f t="shared" si="11"/>
        <v>1986</v>
      </c>
      <c r="X8" s="21">
        <f ca="1">OFFSET('WEO18'!$A$1,$V$2+OFFSET(IF($Q$1=$U$29,$V$14,$V$15),2*(COLUMN(X7)-COLUMN($X$1)),0)-2,$V$4+$A8-$A$2-1)</f>
        <v>39.65</v>
      </c>
      <c r="Y8" s="21">
        <f ca="1">OFFSET('WEO18'!$A$1,$V$2+OFFSET(IF($Q$1=$U$29,$V$14,$V$15),2*(COLUMN(Y7)-COLUMN($X$1)),0)-2,$V$4+$A8-$A$2-1)</f>
        <v>47.002000000000002</v>
      </c>
      <c r="Z8" s="21">
        <f ca="1">OFFSET('WEO18'!$A$1,$V$2+OFFSET(IF($Q$1=$U$29,$V$14,$V$15),2*(COLUMN(Z7)-COLUMN($X$1)),0)-2,$V$4+$A8-$A$2-1)</f>
        <v>39.008000000000003</v>
      </c>
      <c r="AA8" s="21">
        <f ca="1">OFFSET('WEO18'!$A$1,$V$2+OFFSET(IF($Q$1=$U$29,$V$14,$V$15),2*(COLUMN(AA7)-COLUMN($X$1)),0)-2,$V$4+$A8-$A$2-1)</f>
        <v>70.100999999999999</v>
      </c>
      <c r="AB8" s="21">
        <f ca="1">OFFSET('WEO18'!$A$1,$V$2+OFFSET(IF($Q$1=$U$29,$V$14,$V$15),2*(COLUMN(AB7)-COLUMN($X$1)),0)-2,$V$4+$A8-$A$2-1)</f>
        <v>-7.3520000000000003</v>
      </c>
      <c r="AC8" s="21">
        <f ca="1">OFFSET('WEO18'!$A$1,$V$2+OFFSET(IF($Q$1=$U$29,$V$14,$V$15),2*(COLUMN(AC7)-COLUMN($X$1)),0)-2,$V$4+$A8-$A$2-1)</f>
        <v>-3.0089999999999999</v>
      </c>
      <c r="AD8" s="21">
        <f ca="1">OFFSET('WEO18'!$A$1,$V$2+$V$12-2,$V$4+$A8-$A$2-1)</f>
        <v>18.759</v>
      </c>
      <c r="AE8" s="21">
        <f ca="1">OFFSET('WEO18'!$A$1,$V$2+$V$11-2,$V$4+$A8-$A$2-1)</f>
        <v>21.768000000000001</v>
      </c>
    </row>
    <row r="9" spans="1:31" x14ac:dyDescent="0.2">
      <c r="A9" s="18">
        <f t="shared" si="13"/>
        <v>1987</v>
      </c>
      <c r="B9" s="20">
        <f ca="1">OFFSET('WEO18'!$A$1,$V$2+$V$8-2,$V$4+$A9-$A$2-1)</f>
        <v>933.73800000000006</v>
      </c>
      <c r="C9" s="20">
        <f t="shared" ca="1" si="0"/>
        <v>372.08525562</v>
      </c>
      <c r="D9" s="20">
        <f t="shared" ca="1" si="1"/>
        <v>425.96193822000004</v>
      </c>
      <c r="E9" s="20">
        <f t="shared" ca="1" si="2"/>
        <v>-53.876682600000002</v>
      </c>
      <c r="F9" s="20">
        <f t="shared" ca="1" si="3"/>
        <v>0</v>
      </c>
      <c r="G9" s="20">
        <f t="shared" ca="1" si="4"/>
        <v>178.25058420000002</v>
      </c>
      <c r="H9" s="20">
        <f t="shared" ca="1" si="5"/>
        <v>207.93411522</v>
      </c>
      <c r="I9" s="20">
        <f t="shared" ca="1" si="6"/>
        <v>-29.683531020000004</v>
      </c>
      <c r="J9" s="20">
        <f t="shared" ca="1" si="7"/>
        <v>2.8421709430404007E-14</v>
      </c>
      <c r="K9" s="20">
        <f t="shared" ca="1" si="8"/>
        <v>-53.876682600000009</v>
      </c>
      <c r="L9" s="20">
        <f t="shared" ca="1" si="9"/>
        <v>360.77768844000002</v>
      </c>
      <c r="M9" s="20">
        <f t="shared" ca="1" si="10"/>
        <v>658.73348424000017</v>
      </c>
      <c r="N9" s="20">
        <f t="shared" ca="1" si="12"/>
        <v>442.83647417000014</v>
      </c>
      <c r="U9" s="18" t="s">
        <v>270</v>
      </c>
      <c r="V9" s="18">
        <f ca="1">MATCH(U9,OFFSET('WEO18'!$C$1,$V$2-1,0,$V$3),0)</f>
        <v>27</v>
      </c>
      <c r="W9" s="18">
        <f t="shared" si="11"/>
        <v>1987</v>
      </c>
      <c r="X9" s="21">
        <f ca="1">OFFSET('WEO18'!$A$1,$V$2+OFFSET(IF($Q$1=$U$29,$V$14,$V$15),2*(COLUMN(X8)-COLUMN($X$1)),0)-2,$V$4+$A9-$A$2-1)</f>
        <v>39.848999999999997</v>
      </c>
      <c r="Y9" s="21">
        <f ca="1">OFFSET('WEO18'!$A$1,$V$2+OFFSET(IF($Q$1=$U$29,$V$14,$V$15),2*(COLUMN(Y8)-COLUMN($X$1)),0)-2,$V$4+$A9-$A$2-1)</f>
        <v>45.619</v>
      </c>
      <c r="Z9" s="21">
        <f ca="1">OFFSET('WEO18'!$A$1,$V$2+OFFSET(IF($Q$1=$U$29,$V$14,$V$15),2*(COLUMN(Z8)-COLUMN($X$1)),0)-2,$V$4+$A9-$A$2-1)</f>
        <v>38.637999999999998</v>
      </c>
      <c r="AA9" s="21">
        <f ca="1">OFFSET('WEO18'!$A$1,$V$2+OFFSET(IF($Q$1=$U$29,$V$14,$V$15),2*(COLUMN(AA8)-COLUMN($X$1)),0)-2,$V$4+$A9-$A$2-1)</f>
        <v>70.548000000000002</v>
      </c>
      <c r="AB9" s="21">
        <f ca="1">OFFSET('WEO18'!$A$1,$V$2+OFFSET(IF($Q$1=$U$29,$V$14,$V$15),2*(COLUMN(AB8)-COLUMN($X$1)),0)-2,$V$4+$A9-$A$2-1)</f>
        <v>-5.77</v>
      </c>
      <c r="AC9" s="21">
        <f ca="1">OFFSET('WEO18'!$A$1,$V$2+OFFSET(IF($Q$1=$U$29,$V$14,$V$15),2*(COLUMN(AC8)-COLUMN($X$1)),0)-2,$V$4+$A9-$A$2-1)</f>
        <v>-3.1789999999999998</v>
      </c>
      <c r="AD9" s="21">
        <f ca="1">OFFSET('WEO18'!$A$1,$V$2+$V$12-2,$V$4+$A9-$A$2-1)</f>
        <v>19.09</v>
      </c>
      <c r="AE9" s="21">
        <f ca="1">OFFSET('WEO18'!$A$1,$V$2+$V$11-2,$V$4+$A9-$A$2-1)</f>
        <v>22.268999999999998</v>
      </c>
    </row>
    <row r="10" spans="1:31" x14ac:dyDescent="0.2">
      <c r="A10" s="18">
        <f t="shared" si="13"/>
        <v>1988</v>
      </c>
      <c r="B10" s="20">
        <f ca="1">OFFSET('WEO18'!$A$1,$V$2+$V$8-2,$V$4+$A10-$A$2-1)</f>
        <v>975.09699999999998</v>
      </c>
      <c r="C10" s="20">
        <f t="shared" ca="1" si="0"/>
        <v>394.05619963999999</v>
      </c>
      <c r="D10" s="20">
        <f t="shared" ca="1" si="1"/>
        <v>438.21834277000005</v>
      </c>
      <c r="E10" s="20">
        <f t="shared" ca="1" si="2"/>
        <v>-44.162143130000004</v>
      </c>
      <c r="F10" s="20">
        <f t="shared" ca="1" si="3"/>
        <v>-5.6843418860808015E-14</v>
      </c>
      <c r="G10" s="20">
        <f t="shared" ca="1" si="4"/>
        <v>200.5774529</v>
      </c>
      <c r="H10" s="20">
        <f t="shared" ca="1" si="5"/>
        <v>230.09363909000001</v>
      </c>
      <c r="I10" s="20">
        <f t="shared" ca="1" si="6"/>
        <v>-29.516186190000003</v>
      </c>
      <c r="J10" s="20">
        <f t="shared" ca="1" si="7"/>
        <v>0</v>
      </c>
      <c r="K10" s="20">
        <f t="shared" ca="1" si="8"/>
        <v>-44.162143130000075</v>
      </c>
      <c r="L10" s="20">
        <f t="shared" ca="1" si="9"/>
        <v>367.81633936999998</v>
      </c>
      <c r="M10" s="20">
        <f t="shared" ca="1" si="10"/>
        <v>687.59940052000013</v>
      </c>
      <c r="N10" s="20">
        <f t="shared" ca="1" si="12"/>
        <v>444.33790206000003</v>
      </c>
      <c r="U10" s="18" t="s">
        <v>267</v>
      </c>
      <c r="V10" s="18">
        <f ca="1">MATCH(U10,OFFSET('WEO18'!$C$1,$V$2-1,0,$V$3),0)</f>
        <v>28</v>
      </c>
      <c r="W10" s="18">
        <f t="shared" si="11"/>
        <v>1988</v>
      </c>
      <c r="X10" s="21">
        <f ca="1">OFFSET('WEO18'!$A$1,$V$2+OFFSET(IF($Q$1=$U$29,$V$14,$V$15),2*(COLUMN(X9)-COLUMN($X$1)),0)-2,$V$4+$A10-$A$2-1)</f>
        <v>40.411999999999999</v>
      </c>
      <c r="Y10" s="21">
        <f ca="1">OFFSET('WEO18'!$A$1,$V$2+OFFSET(IF($Q$1=$U$29,$V$14,$V$15),2*(COLUMN(Y9)-COLUMN($X$1)),0)-2,$V$4+$A10-$A$2-1)</f>
        <v>44.941000000000003</v>
      </c>
      <c r="Z10" s="21">
        <f ca="1">OFFSET('WEO18'!$A$1,$V$2+OFFSET(IF($Q$1=$U$29,$V$14,$V$15),2*(COLUMN(Z9)-COLUMN($X$1)),0)-2,$V$4+$A10-$A$2-1)</f>
        <v>37.720999999999997</v>
      </c>
      <c r="AA10" s="21">
        <f ca="1">OFFSET('WEO18'!$A$1,$V$2+OFFSET(IF($Q$1=$U$29,$V$14,$V$15),2*(COLUMN(AA9)-COLUMN($X$1)),0)-2,$V$4+$A10-$A$2-1)</f>
        <v>70.516000000000005</v>
      </c>
      <c r="AB10" s="21">
        <f ca="1">OFFSET('WEO18'!$A$1,$V$2+OFFSET(IF($Q$1=$U$29,$V$14,$V$15),2*(COLUMN(AB9)-COLUMN($X$1)),0)-2,$V$4+$A10-$A$2-1)</f>
        <v>-4.5289999999999999</v>
      </c>
      <c r="AC10" s="21">
        <f ca="1">OFFSET('WEO18'!$A$1,$V$2+OFFSET(IF($Q$1=$U$29,$V$14,$V$15),2*(COLUMN(AC9)-COLUMN($X$1)),0)-2,$V$4+$A10-$A$2-1)</f>
        <v>-3.0270000000000001</v>
      </c>
      <c r="AD10" s="21">
        <f ca="1">OFFSET('WEO18'!$A$1,$V$2+$V$12-2,$V$4+$A10-$A$2-1)</f>
        <v>20.57</v>
      </c>
      <c r="AE10" s="21">
        <f ca="1">OFFSET('WEO18'!$A$1,$V$2+$V$11-2,$V$4+$A10-$A$2-1)</f>
        <v>23.597000000000001</v>
      </c>
    </row>
    <row r="11" spans="1:31" x14ac:dyDescent="0.2">
      <c r="A11" s="18">
        <f t="shared" si="13"/>
        <v>1989</v>
      </c>
      <c r="B11" s="20">
        <f ca="1">OFFSET('WEO18'!$A$1,$V$2+$V$8-2,$V$4+$A11-$A$2-1)</f>
        <v>997.75800000000004</v>
      </c>
      <c r="C11" s="20">
        <f t="shared" ca="1" si="0"/>
        <v>405.98773020000004</v>
      </c>
      <c r="D11" s="20">
        <f t="shared" ca="1" si="1"/>
        <v>453.24154908000008</v>
      </c>
      <c r="E11" s="20">
        <f t="shared" ca="1" si="2"/>
        <v>-47.253818880000004</v>
      </c>
      <c r="F11" s="20">
        <f t="shared" ca="1" si="3"/>
        <v>0</v>
      </c>
      <c r="G11" s="20">
        <f t="shared" ca="1" si="4"/>
        <v>197.16695838000001</v>
      </c>
      <c r="H11" s="20">
        <f t="shared" ca="1" si="5"/>
        <v>236.44869084000001</v>
      </c>
      <c r="I11" s="20">
        <f t="shared" ca="1" si="6"/>
        <v>-39.281732460000001</v>
      </c>
      <c r="J11" s="20">
        <f t="shared" ca="1" si="7"/>
        <v>0</v>
      </c>
      <c r="K11" s="20">
        <f t="shared" ca="1" si="8"/>
        <v>-47.25381888000004</v>
      </c>
      <c r="L11" s="20">
        <f t="shared" ca="1" si="9"/>
        <v>406.03761810000009</v>
      </c>
      <c r="M11" s="20">
        <f t="shared" ca="1" si="10"/>
        <v>715.9811632200001</v>
      </c>
      <c r="N11" s="20">
        <f t="shared" ca="1" si="12"/>
        <v>441.49466868999997</v>
      </c>
      <c r="U11" t="s">
        <v>309</v>
      </c>
      <c r="V11" s="18">
        <f ca="1">MATCH(U11,OFFSET('WEO18'!$C$1,$V$2-1,0,$V$3),0)</f>
        <v>15</v>
      </c>
      <c r="W11" s="18">
        <f t="shared" si="11"/>
        <v>1989</v>
      </c>
      <c r="X11" s="21">
        <f ca="1">OFFSET('WEO18'!$A$1,$V$2+OFFSET(IF($Q$1=$U$29,$V$14,$V$15),2*(COLUMN(X10)-COLUMN($X$1)),0)-2,$V$4+$A11-$A$2-1)</f>
        <v>40.69</v>
      </c>
      <c r="Y11" s="21">
        <f ca="1">OFFSET('WEO18'!$A$1,$V$2+OFFSET(IF($Q$1=$U$29,$V$14,$V$15),2*(COLUMN(Y10)-COLUMN($X$1)),0)-2,$V$4+$A11-$A$2-1)</f>
        <v>45.426000000000002</v>
      </c>
      <c r="Z11" s="21">
        <f ca="1">OFFSET('WEO18'!$A$1,$V$2+OFFSET(IF($Q$1=$U$29,$V$14,$V$15),2*(COLUMN(Z10)-COLUMN($X$1)),0)-2,$V$4+$A11-$A$2-1)</f>
        <v>40.695</v>
      </c>
      <c r="AA11" s="21">
        <f ca="1">OFFSET('WEO18'!$A$1,$V$2+OFFSET(IF($Q$1=$U$29,$V$14,$V$15),2*(COLUMN(AA10)-COLUMN($X$1)),0)-2,$V$4+$A11-$A$2-1)</f>
        <v>71.759</v>
      </c>
      <c r="AB11" s="21">
        <f ca="1">OFFSET('WEO18'!$A$1,$V$2+OFFSET(IF($Q$1=$U$29,$V$14,$V$15),2*(COLUMN(AB10)-COLUMN($X$1)),0)-2,$V$4+$A11-$A$2-1)</f>
        <v>-4.7359999999999998</v>
      </c>
      <c r="AC11" s="21">
        <f ca="1">OFFSET('WEO18'!$A$1,$V$2+OFFSET(IF($Q$1=$U$29,$V$14,$V$15),2*(COLUMN(AC10)-COLUMN($X$1)),0)-2,$V$4+$A11-$A$2-1)</f>
        <v>-3.9369999999999998</v>
      </c>
      <c r="AD11" s="21">
        <f ca="1">OFFSET('WEO18'!$A$1,$V$2+$V$12-2,$V$4+$A11-$A$2-1)</f>
        <v>19.760999999999999</v>
      </c>
      <c r="AE11" s="21">
        <f ca="1">OFFSET('WEO18'!$A$1,$V$2+$V$11-2,$V$4+$A11-$A$2-1)</f>
        <v>23.698</v>
      </c>
    </row>
    <row r="12" spans="1:31" x14ac:dyDescent="0.2">
      <c r="A12" s="18">
        <f t="shared" si="13"/>
        <v>1990</v>
      </c>
      <c r="B12" s="20">
        <f ca="1">OFFSET('WEO18'!$A$1,$V$2+$V$8-2,$V$4+$A12-$A$2-1)</f>
        <v>999.298</v>
      </c>
      <c r="C12" s="20">
        <f t="shared" ca="1" si="0"/>
        <v>423.01283638000007</v>
      </c>
      <c r="D12" s="20">
        <f t="shared" ca="1" si="1"/>
        <v>482.30118672000009</v>
      </c>
      <c r="E12" s="20">
        <f t="shared" ca="1" si="2"/>
        <v>-59.288350340000008</v>
      </c>
      <c r="F12" s="20">
        <f t="shared" ca="1" si="3"/>
        <v>0</v>
      </c>
      <c r="G12" s="20">
        <f t="shared" ca="1" si="4"/>
        <v>179.44394186000002</v>
      </c>
      <c r="H12" s="20">
        <f t="shared" ca="1" si="5"/>
        <v>213.63991942000001</v>
      </c>
      <c r="I12" s="20">
        <f t="shared" ca="1" si="6"/>
        <v>-34.195977560000003</v>
      </c>
      <c r="J12" s="20">
        <f t="shared" ca="1" si="7"/>
        <v>0</v>
      </c>
      <c r="K12" s="20">
        <f t="shared" ca="1" si="8"/>
        <v>-59.288350340000008</v>
      </c>
      <c r="L12" s="20">
        <f t="shared" ca="1" si="9"/>
        <v>431.65676408000002</v>
      </c>
      <c r="M12" s="20">
        <f t="shared" ca="1" si="10"/>
        <v>744.78679238000018</v>
      </c>
      <c r="N12" s="20">
        <f t="shared" ca="1" si="12"/>
        <v>492.57316944000007</v>
      </c>
      <c r="U12" t="s">
        <v>306</v>
      </c>
      <c r="V12" s="18">
        <f ca="1">MATCH(U12,OFFSET('WEO18'!$C$1,$V$2-1,0,$V$3),0)</f>
        <v>16</v>
      </c>
      <c r="W12" s="18">
        <f t="shared" si="11"/>
        <v>1990</v>
      </c>
      <c r="X12" s="21">
        <f ca="1">OFFSET('WEO18'!$A$1,$V$2+OFFSET(IF($Q$1=$U$29,$V$14,$V$15),2*(COLUMN(X11)-COLUMN($X$1)),0)-2,$V$4+$A12-$A$2-1)</f>
        <v>42.331000000000003</v>
      </c>
      <c r="Y12" s="21">
        <f ca="1">OFFSET('WEO18'!$A$1,$V$2+OFFSET(IF($Q$1=$U$29,$V$14,$V$15),2*(COLUMN(Y11)-COLUMN($X$1)),0)-2,$V$4+$A12-$A$2-1)</f>
        <v>48.264000000000003</v>
      </c>
      <c r="Z12" s="21">
        <f ca="1">OFFSET('WEO18'!$A$1,$V$2+OFFSET(IF($Q$1=$U$29,$V$14,$V$15),2*(COLUMN(Z11)-COLUMN($X$1)),0)-2,$V$4+$A12-$A$2-1)</f>
        <v>43.195999999999998</v>
      </c>
      <c r="AA12" s="21">
        <f ca="1">OFFSET('WEO18'!$A$1,$V$2+OFFSET(IF($Q$1=$U$29,$V$14,$V$15),2*(COLUMN(AA11)-COLUMN($X$1)),0)-2,$V$4+$A12-$A$2-1)</f>
        <v>74.531000000000006</v>
      </c>
      <c r="AB12" s="21">
        <f ca="1">OFFSET('WEO18'!$A$1,$V$2+OFFSET(IF($Q$1=$U$29,$V$14,$V$15),2*(COLUMN(AB11)-COLUMN($X$1)),0)-2,$V$4+$A12-$A$2-1)</f>
        <v>-5.9329999999999998</v>
      </c>
      <c r="AC12" s="21">
        <f ca="1">OFFSET('WEO18'!$A$1,$V$2+OFFSET(IF($Q$1=$U$29,$V$14,$V$15),2*(COLUMN(AC11)-COLUMN($X$1)),0)-2,$V$4+$A12-$A$2-1)</f>
        <v>-3.4220000000000002</v>
      </c>
      <c r="AD12" s="21">
        <f ca="1">OFFSET('WEO18'!$A$1,$V$2+$V$12-2,$V$4+$A12-$A$2-1)</f>
        <v>17.957000000000001</v>
      </c>
      <c r="AE12" s="21">
        <f ca="1">OFFSET('WEO18'!$A$1,$V$2+$V$11-2,$V$4+$A12-$A$2-1)</f>
        <v>21.379000000000001</v>
      </c>
    </row>
    <row r="13" spans="1:31" x14ac:dyDescent="0.2">
      <c r="A13" s="18">
        <f t="shared" si="13"/>
        <v>1991</v>
      </c>
      <c r="B13" s="20">
        <f ca="1">OFFSET('WEO18'!$A$1,$V$2+$V$8-2,$V$4+$A13-$A$2-1)</f>
        <v>978.05600000000004</v>
      </c>
      <c r="C13" s="20">
        <f t="shared" ca="1" si="0"/>
        <v>422.84295048000001</v>
      </c>
      <c r="D13" s="20">
        <f t="shared" ca="1" si="1"/>
        <v>504.90184888000005</v>
      </c>
      <c r="E13" s="20">
        <f t="shared" ca="1" si="2"/>
        <v>-82.058898400000018</v>
      </c>
      <c r="F13" s="20">
        <f t="shared" ca="1" si="3"/>
        <v>0</v>
      </c>
      <c r="G13" s="20">
        <f t="shared" ca="1" si="4"/>
        <v>153.12444736</v>
      </c>
      <c r="H13" s="20">
        <f t="shared" ca="1" si="5"/>
        <v>189.83088904000002</v>
      </c>
      <c r="I13" s="20">
        <f t="shared" ca="1" si="6"/>
        <v>-36.696661120000002</v>
      </c>
      <c r="J13" s="20">
        <f t="shared" ca="1" si="7"/>
        <v>-9.7805600000100412E-3</v>
      </c>
      <c r="K13" s="20">
        <f t="shared" ca="1" si="8"/>
        <v>-82.068678960000042</v>
      </c>
      <c r="L13" s="20">
        <f t="shared" ca="1" si="9"/>
        <v>488.05972456000012</v>
      </c>
      <c r="M13" s="20">
        <f t="shared" ca="1" si="10"/>
        <v>797.46774016000006</v>
      </c>
      <c r="N13" s="20">
        <f t="shared" ca="1" si="12"/>
        <v>525.14109198000006</v>
      </c>
      <c r="W13" s="18">
        <f t="shared" si="11"/>
        <v>1991</v>
      </c>
      <c r="X13" s="21">
        <f ca="1">OFFSET('WEO18'!$A$1,$V$2+OFFSET(IF($Q$1=$U$29,$V$14,$V$15),2*(COLUMN(X12)-COLUMN($X$1)),0)-2,$V$4+$A13-$A$2-1)</f>
        <v>43.232999999999997</v>
      </c>
      <c r="Y13" s="21">
        <f ca="1">OFFSET('WEO18'!$A$1,$V$2+OFFSET(IF($Q$1=$U$29,$V$14,$V$15),2*(COLUMN(Y12)-COLUMN($X$1)),0)-2,$V$4+$A13-$A$2-1)</f>
        <v>51.622999999999998</v>
      </c>
      <c r="Z13" s="21">
        <f ca="1">OFFSET('WEO18'!$A$1,$V$2+OFFSET(IF($Q$1=$U$29,$V$14,$V$15),2*(COLUMN(Z12)-COLUMN($X$1)),0)-2,$V$4+$A13-$A$2-1)</f>
        <v>49.901000000000003</v>
      </c>
      <c r="AA13" s="21">
        <f ca="1">OFFSET('WEO18'!$A$1,$V$2+OFFSET(IF($Q$1=$U$29,$V$14,$V$15),2*(COLUMN(AA12)-COLUMN($X$1)),0)-2,$V$4+$A13-$A$2-1)</f>
        <v>81.536000000000001</v>
      </c>
      <c r="AB13" s="21">
        <f ca="1">OFFSET('WEO18'!$A$1,$V$2+OFFSET(IF($Q$1=$U$29,$V$14,$V$15),2*(COLUMN(AB12)-COLUMN($X$1)),0)-2,$V$4+$A13-$A$2-1)</f>
        <v>-8.39</v>
      </c>
      <c r="AC13" s="21">
        <f ca="1">OFFSET('WEO18'!$A$1,$V$2+OFFSET(IF($Q$1=$U$29,$V$14,$V$15),2*(COLUMN(AC12)-COLUMN($X$1)),0)-2,$V$4+$A13-$A$2-1)</f>
        <v>-3.7519999999999998</v>
      </c>
      <c r="AD13" s="21">
        <f ca="1">OFFSET('WEO18'!$A$1,$V$2+$V$12-2,$V$4+$A13-$A$2-1)</f>
        <v>15.656000000000001</v>
      </c>
      <c r="AE13" s="21">
        <f ca="1">OFFSET('WEO18'!$A$1,$V$2+$V$11-2,$V$4+$A13-$A$2-1)</f>
        <v>19.408999999999999</v>
      </c>
    </row>
    <row r="14" spans="1:31" x14ac:dyDescent="0.2">
      <c r="A14" s="18">
        <f t="shared" si="13"/>
        <v>1992</v>
      </c>
      <c r="B14" s="20">
        <f ca="1">OFFSET('WEO18'!$A$1,$V$2+$V$8-2,$V$4+$A14-$A$2-1)</f>
        <v>986.69200000000001</v>
      </c>
      <c r="C14" s="20">
        <f t="shared" ca="1" si="0"/>
        <v>428.75714168000002</v>
      </c>
      <c r="D14" s="20">
        <f t="shared" ca="1" si="1"/>
        <v>519.82881327999996</v>
      </c>
      <c r="E14" s="20">
        <f t="shared" ca="1" si="2"/>
        <v>-91.071671600000002</v>
      </c>
      <c r="F14" s="20">
        <f t="shared" ca="1" si="3"/>
        <v>0</v>
      </c>
      <c r="G14" s="20">
        <f t="shared" ca="1" si="4"/>
        <v>146.04028292000001</v>
      </c>
      <c r="H14" s="20">
        <f t="shared" ca="1" si="5"/>
        <v>181.91640404000003</v>
      </c>
      <c r="I14" s="20">
        <f t="shared" ca="1" si="6"/>
        <v>-35.876121120000001</v>
      </c>
      <c r="J14" s="20">
        <f t="shared" ca="1" si="7"/>
        <v>0</v>
      </c>
      <c r="K14" s="20">
        <f t="shared" ca="1" si="8"/>
        <v>-91.071671599999974</v>
      </c>
      <c r="L14" s="20">
        <f t="shared" ca="1" si="9"/>
        <v>575.06383143999994</v>
      </c>
      <c r="M14" s="20">
        <f t="shared" ca="1" si="10"/>
        <v>879.96152636000011</v>
      </c>
      <c r="N14" s="20">
        <f t="shared" ca="1" si="12"/>
        <v>606.8152840800002</v>
      </c>
      <c r="U14" t="s">
        <v>262</v>
      </c>
      <c r="V14" s="18">
        <f ca="1">MATCH(U14,OFFSET('WEO18'!$C$1,$V$2-1,0,$V$3+1),0)</f>
        <v>29</v>
      </c>
      <c r="W14" s="18">
        <f t="shared" si="11"/>
        <v>1992</v>
      </c>
      <c r="X14" s="21">
        <f ca="1">OFFSET('WEO18'!$A$1,$V$2+OFFSET(IF($Q$1=$U$29,$V$14,$V$15),2*(COLUMN(X13)-COLUMN($X$1)),0)-2,$V$4+$A14-$A$2-1)</f>
        <v>43.454000000000001</v>
      </c>
      <c r="Y14" s="21">
        <f ca="1">OFFSET('WEO18'!$A$1,$V$2+OFFSET(IF($Q$1=$U$29,$V$14,$V$15),2*(COLUMN(Y13)-COLUMN($X$1)),0)-2,$V$4+$A14-$A$2-1)</f>
        <v>52.683999999999997</v>
      </c>
      <c r="Z14" s="21">
        <f ca="1">OFFSET('WEO18'!$A$1,$V$2+OFFSET(IF($Q$1=$U$29,$V$14,$V$15),2*(COLUMN(Z13)-COLUMN($X$1)),0)-2,$V$4+$A14-$A$2-1)</f>
        <v>58.281999999999996</v>
      </c>
      <c r="AA14" s="21">
        <f ca="1">OFFSET('WEO18'!$A$1,$V$2+OFFSET(IF($Q$1=$U$29,$V$14,$V$15),2*(COLUMN(AA13)-COLUMN($X$1)),0)-2,$V$4+$A14-$A$2-1)</f>
        <v>89.183000000000007</v>
      </c>
      <c r="AB14" s="21">
        <f ca="1">OFFSET('WEO18'!$A$1,$V$2+OFFSET(IF($Q$1=$U$29,$V$14,$V$15),2*(COLUMN(AB13)-COLUMN($X$1)),0)-2,$V$4+$A14-$A$2-1)</f>
        <v>-9.23</v>
      </c>
      <c r="AC14" s="21">
        <f ca="1">OFFSET('WEO18'!$A$1,$V$2+OFFSET(IF($Q$1=$U$29,$V$14,$V$15),2*(COLUMN(AC13)-COLUMN($X$1)),0)-2,$V$4+$A14-$A$2-1)</f>
        <v>-3.6360000000000001</v>
      </c>
      <c r="AD14" s="21">
        <f ca="1">OFFSET('WEO18'!$A$1,$V$2+$V$12-2,$V$4+$A14-$A$2-1)</f>
        <v>14.801</v>
      </c>
      <c r="AE14" s="21">
        <f ca="1">OFFSET('WEO18'!$A$1,$V$2+$V$11-2,$V$4+$A14-$A$2-1)</f>
        <v>18.437000000000001</v>
      </c>
    </row>
    <row r="15" spans="1:31" x14ac:dyDescent="0.2">
      <c r="A15" s="18">
        <f t="shared" si="13"/>
        <v>1993</v>
      </c>
      <c r="B15" s="20">
        <f ca="1">OFFSET('WEO18'!$A$1,$V$2+$V$8-2,$V$4+$A15-$A$2-1)</f>
        <v>1012.891</v>
      </c>
      <c r="C15" s="20">
        <f t="shared" ca="1" si="0"/>
        <v>432.31200770999993</v>
      </c>
      <c r="D15" s="20">
        <f t="shared" ca="1" si="1"/>
        <v>523.10755695</v>
      </c>
      <c r="E15" s="20">
        <f t="shared" ca="1" si="2"/>
        <v>-90.79554924</v>
      </c>
      <c r="F15" s="20">
        <f t="shared" ca="1" si="3"/>
        <v>0</v>
      </c>
      <c r="G15" s="20">
        <f t="shared" ca="1" si="4"/>
        <v>148.58098078999998</v>
      </c>
      <c r="H15" s="20">
        <f t="shared" ca="1" si="5"/>
        <v>187.71908902999999</v>
      </c>
      <c r="I15" s="20">
        <f t="shared" ca="1" si="6"/>
        <v>-39.138108239999994</v>
      </c>
      <c r="J15" s="20">
        <f t="shared" ca="1" si="7"/>
        <v>0</v>
      </c>
      <c r="K15" s="20">
        <f t="shared" ca="1" si="8"/>
        <v>-90.795549240000085</v>
      </c>
      <c r="L15" s="20">
        <f t="shared" ca="1" si="9"/>
        <v>639.38744374999999</v>
      </c>
      <c r="M15" s="20">
        <f t="shared" ca="1" si="10"/>
        <v>962.64147748999994</v>
      </c>
      <c r="N15" s="20">
        <f t="shared" ca="1" si="12"/>
        <v>702.01162416</v>
      </c>
      <c r="U15" t="s">
        <v>261</v>
      </c>
      <c r="V15" s="18">
        <f ca="1">MATCH(U15,OFFSET('WEO18'!$C$1,$V$2-1,0,$V$3+1),0)</f>
        <v>30</v>
      </c>
      <c r="W15" s="18">
        <f t="shared" si="11"/>
        <v>1993</v>
      </c>
      <c r="X15" s="21">
        <f ca="1">OFFSET('WEO18'!$A$1,$V$2+OFFSET(IF($Q$1=$U$29,$V$14,$V$15),2*(COLUMN(X14)-COLUMN($X$1)),0)-2,$V$4+$A15-$A$2-1)</f>
        <v>42.680999999999997</v>
      </c>
      <c r="Y15" s="21">
        <f ca="1">OFFSET('WEO18'!$A$1,$V$2+OFFSET(IF($Q$1=$U$29,$V$14,$V$15),2*(COLUMN(Y14)-COLUMN($X$1)),0)-2,$V$4+$A15-$A$2-1)</f>
        <v>51.645000000000003</v>
      </c>
      <c r="Z15" s="21">
        <f ca="1">OFFSET('WEO18'!$A$1,$V$2+OFFSET(IF($Q$1=$U$29,$V$14,$V$15),2*(COLUMN(Z14)-COLUMN($X$1)),0)-2,$V$4+$A15-$A$2-1)</f>
        <v>63.125</v>
      </c>
      <c r="AA15" s="21">
        <f ca="1">OFFSET('WEO18'!$A$1,$V$2+OFFSET(IF($Q$1=$U$29,$V$14,$V$15),2*(COLUMN(AA14)-COLUMN($X$1)),0)-2,$V$4+$A15-$A$2-1)</f>
        <v>95.039000000000001</v>
      </c>
      <c r="AB15" s="21">
        <f ca="1">OFFSET('WEO18'!$A$1,$V$2+OFFSET(IF($Q$1=$U$29,$V$14,$V$15),2*(COLUMN(AB14)-COLUMN($X$1)),0)-2,$V$4+$A15-$A$2-1)</f>
        <v>-8.9640000000000004</v>
      </c>
      <c r="AC15" s="21">
        <f ca="1">OFFSET('WEO18'!$A$1,$V$2+OFFSET(IF($Q$1=$U$29,$V$14,$V$15),2*(COLUMN(AC14)-COLUMN($X$1)),0)-2,$V$4+$A15-$A$2-1)</f>
        <v>-3.8639999999999999</v>
      </c>
      <c r="AD15" s="21">
        <f ca="1">OFFSET('WEO18'!$A$1,$V$2+$V$12-2,$V$4+$A15-$A$2-1)</f>
        <v>14.669</v>
      </c>
      <c r="AE15" s="21">
        <f ca="1">OFFSET('WEO18'!$A$1,$V$2+$V$11-2,$V$4+$A15-$A$2-1)</f>
        <v>18.533000000000001</v>
      </c>
    </row>
    <row r="16" spans="1:31" x14ac:dyDescent="0.2">
      <c r="A16" s="18">
        <f t="shared" si="13"/>
        <v>1994</v>
      </c>
      <c r="B16" s="20">
        <f ca="1">OFFSET('WEO18'!$A$1,$V$2+$V$8-2,$V$4+$A16-$A$2-1)</f>
        <v>1058.405</v>
      </c>
      <c r="C16" s="20">
        <f t="shared" ca="1" si="0"/>
        <v>446.73158239999998</v>
      </c>
      <c r="D16" s="20">
        <f t="shared" ca="1" si="1"/>
        <v>520.36481824999998</v>
      </c>
      <c r="E16" s="20">
        <f t="shared" ca="1" si="2"/>
        <v>-73.643819899999997</v>
      </c>
      <c r="F16" s="20">
        <f t="shared" ca="1" si="3"/>
        <v>1.0584049999991407E-2</v>
      </c>
      <c r="G16" s="20">
        <f t="shared" ca="1" si="4"/>
        <v>181.79164279999998</v>
      </c>
      <c r="H16" s="20">
        <f t="shared" ca="1" si="5"/>
        <v>207.18277875000001</v>
      </c>
      <c r="I16" s="20">
        <f t="shared" ca="1" si="6"/>
        <v>-25.391135949999999</v>
      </c>
      <c r="J16" s="20">
        <f t="shared" ca="1" si="7"/>
        <v>-3.5527136788005009E-14</v>
      </c>
      <c r="K16" s="20">
        <f t="shared" ca="1" si="8"/>
        <v>-73.633235850000034</v>
      </c>
      <c r="L16" s="20">
        <f t="shared" ca="1" si="9"/>
        <v>702.21996534999994</v>
      </c>
      <c r="M16" s="20">
        <f t="shared" ca="1" si="10"/>
        <v>1034.9613292499998</v>
      </c>
      <c r="N16" s="20">
        <f t="shared" ca="1" si="12"/>
        <v>769.32110122999995</v>
      </c>
      <c r="U16" t="s">
        <v>257</v>
      </c>
      <c r="V16" s="18">
        <f ca="1">MATCH(U16,OFFSET('WEO18'!$C$1,$V$2-1,0,$V$3+1),0)</f>
        <v>31</v>
      </c>
      <c r="W16" s="18">
        <f t="shared" si="11"/>
        <v>1994</v>
      </c>
      <c r="X16" s="21">
        <f ca="1">OFFSET('WEO18'!$A$1,$V$2+OFFSET(IF($Q$1=$U$29,$V$14,$V$15),2*(COLUMN(X15)-COLUMN($X$1)),0)-2,$V$4+$A16-$A$2-1)</f>
        <v>42.207999999999998</v>
      </c>
      <c r="Y16" s="21">
        <f ca="1">OFFSET('WEO18'!$A$1,$V$2+OFFSET(IF($Q$1=$U$29,$V$14,$V$15),2*(COLUMN(Y15)-COLUMN($X$1)),0)-2,$V$4+$A16-$A$2-1)</f>
        <v>49.164999999999999</v>
      </c>
      <c r="Z16" s="21">
        <f ca="1">OFFSET('WEO18'!$A$1,$V$2+OFFSET(IF($Q$1=$U$29,$V$14,$V$15),2*(COLUMN(Z15)-COLUMN($X$1)),0)-2,$V$4+$A16-$A$2-1)</f>
        <v>66.346999999999994</v>
      </c>
      <c r="AA16" s="21">
        <f ca="1">OFFSET('WEO18'!$A$1,$V$2+OFFSET(IF($Q$1=$U$29,$V$14,$V$15),2*(COLUMN(AA15)-COLUMN($X$1)),0)-2,$V$4+$A16-$A$2-1)</f>
        <v>97.784999999999997</v>
      </c>
      <c r="AB16" s="21">
        <f ca="1">OFFSET('WEO18'!$A$1,$V$2+OFFSET(IF($Q$1=$U$29,$V$14,$V$15),2*(COLUMN(AB15)-COLUMN($X$1)),0)-2,$V$4+$A16-$A$2-1)</f>
        <v>-6.9580000000000002</v>
      </c>
      <c r="AC16" s="21">
        <f ca="1">OFFSET('WEO18'!$A$1,$V$2+OFFSET(IF($Q$1=$U$29,$V$14,$V$15),2*(COLUMN(AC15)-COLUMN($X$1)),0)-2,$V$4+$A16-$A$2-1)</f>
        <v>-2.399</v>
      </c>
      <c r="AD16" s="21">
        <f ca="1">OFFSET('WEO18'!$A$1,$V$2+$V$12-2,$V$4+$A16-$A$2-1)</f>
        <v>17.175999999999998</v>
      </c>
      <c r="AE16" s="21">
        <f ca="1">OFFSET('WEO18'!$A$1,$V$2+$V$11-2,$V$4+$A16-$A$2-1)</f>
        <v>19.574999999999999</v>
      </c>
    </row>
    <row r="17" spans="1:31" x14ac:dyDescent="0.2">
      <c r="A17" s="18">
        <f t="shared" si="13"/>
        <v>1995</v>
      </c>
      <c r="B17" s="20">
        <f ca="1">OFFSET('WEO18'!$A$1,$V$2+$V$8-2,$V$4+$A17-$A$2-1)</f>
        <v>1086.7460000000001</v>
      </c>
      <c r="C17" s="20">
        <f t="shared" ca="1" si="0"/>
        <v>460.56295480000006</v>
      </c>
      <c r="D17" s="20">
        <f t="shared" ca="1" si="1"/>
        <v>520.41005702000007</v>
      </c>
      <c r="E17" s="20">
        <f t="shared" ca="1" si="2"/>
        <v>-59.847102220000004</v>
      </c>
      <c r="F17" s="20">
        <f t="shared" ca="1" si="3"/>
        <v>0</v>
      </c>
      <c r="G17" s="20">
        <f t="shared" ca="1" si="4"/>
        <v>201.95000918000002</v>
      </c>
      <c r="H17" s="20">
        <f t="shared" ca="1" si="5"/>
        <v>211.26342240000002</v>
      </c>
      <c r="I17" s="20">
        <f t="shared" ca="1" si="6"/>
        <v>-9.313413220000001</v>
      </c>
      <c r="J17" s="20">
        <f t="shared" ca="1" si="7"/>
        <v>0</v>
      </c>
      <c r="K17" s="20">
        <f t="shared" ca="1" si="8"/>
        <v>-59.847102220000011</v>
      </c>
      <c r="L17" s="20">
        <f t="shared" ca="1" si="9"/>
        <v>736.58557134</v>
      </c>
      <c r="M17" s="20">
        <f t="shared" ca="1" si="10"/>
        <v>1091.1364538400001</v>
      </c>
      <c r="N17" s="20">
        <f ca="1">M17</f>
        <v>1091.1364538400001</v>
      </c>
      <c r="U17" t="s">
        <v>256</v>
      </c>
      <c r="V17" s="18">
        <f ca="1">MATCH(U17,OFFSET('WEO18'!$C$1,$V$2-1,0,$V$3+1),0)</f>
        <v>32</v>
      </c>
      <c r="W17" s="18">
        <f t="shared" si="11"/>
        <v>1995</v>
      </c>
      <c r="X17" s="21">
        <f ca="1">OFFSET('WEO18'!$A$1,$V$2+OFFSET(IF($Q$1=$U$29,$V$14,$V$15),2*(COLUMN(X16)-COLUMN($X$1)),0)-2,$V$4+$A17-$A$2-1)</f>
        <v>42.38</v>
      </c>
      <c r="Y17" s="21">
        <f ca="1">OFFSET('WEO18'!$A$1,$V$2+OFFSET(IF($Q$1=$U$29,$V$14,$V$15),2*(COLUMN(Y16)-COLUMN($X$1)),0)-2,$V$4+$A17-$A$2-1)</f>
        <v>47.887</v>
      </c>
      <c r="Z17" s="21">
        <f ca="1">OFFSET('WEO18'!$A$1,$V$2+OFFSET(IF($Q$1=$U$29,$V$14,$V$15),2*(COLUMN(Z16)-COLUMN($X$1)),0)-2,$V$4+$A17-$A$2-1)</f>
        <v>67.778999999999996</v>
      </c>
      <c r="AA17" s="21">
        <f ca="1">OFFSET('WEO18'!$A$1,$V$2+OFFSET(IF($Q$1=$U$29,$V$14,$V$15),2*(COLUMN(AA16)-COLUMN($X$1)),0)-2,$V$4+$A17-$A$2-1)</f>
        <v>100.404</v>
      </c>
      <c r="AB17" s="21">
        <f ca="1">OFFSET('WEO18'!$A$1,$V$2+OFFSET(IF($Q$1=$U$29,$V$14,$V$15),2*(COLUMN(AB16)-COLUMN($X$1)),0)-2,$V$4+$A17-$A$2-1)</f>
        <v>-5.5069999999999997</v>
      </c>
      <c r="AC17" s="21">
        <f ca="1">OFFSET('WEO18'!$A$1,$V$2+OFFSET(IF($Q$1=$U$29,$V$14,$V$15),2*(COLUMN(AC16)-COLUMN($X$1)),0)-2,$V$4+$A17-$A$2-1)</f>
        <v>-0.85699999999999998</v>
      </c>
      <c r="AD17" s="21">
        <f ca="1">OFFSET('WEO18'!$A$1,$V$2+$V$12-2,$V$4+$A17-$A$2-1)</f>
        <v>18.582999999999998</v>
      </c>
      <c r="AE17" s="21">
        <f ca="1">OFFSET('WEO18'!$A$1,$V$2+$V$11-2,$V$4+$A17-$A$2-1)</f>
        <v>19.440000000000001</v>
      </c>
    </row>
    <row r="18" spans="1:31" x14ac:dyDescent="0.2">
      <c r="A18" s="18">
        <f t="shared" si="13"/>
        <v>1996</v>
      </c>
      <c r="B18" s="20">
        <f ca="1">OFFSET('WEO18'!$A$1,$V$2+$V$8-2,$V$4+$A18-$A$2-1)</f>
        <v>1104.2539999999999</v>
      </c>
      <c r="C18" s="20">
        <f t="shared" ca="1" si="0"/>
        <v>474.28813553999998</v>
      </c>
      <c r="D18" s="20">
        <f t="shared" ca="1" si="1"/>
        <v>508.11143555999996</v>
      </c>
      <c r="E18" s="20">
        <f t="shared" ca="1" si="2"/>
        <v>-33.823300019999998</v>
      </c>
      <c r="F18" s="20">
        <f t="shared" ca="1" si="3"/>
        <v>0</v>
      </c>
      <c r="G18" s="20">
        <f t="shared" ca="1" si="4"/>
        <v>213.92712742000001</v>
      </c>
      <c r="H18" s="20">
        <f t="shared" ca="1" si="5"/>
        <v>209.67574951999998</v>
      </c>
      <c r="I18" s="20">
        <f t="shared" ca="1" si="6"/>
        <v>4.2624204399999996</v>
      </c>
      <c r="J18" s="20">
        <f t="shared" ca="1" si="7"/>
        <v>-1.1042539999976952E-2</v>
      </c>
      <c r="K18" s="20">
        <f t="shared" ca="1" si="8"/>
        <v>-33.834342559999953</v>
      </c>
      <c r="L18" s="20">
        <f t="shared" ca="1" si="9"/>
        <v>745.07330141999989</v>
      </c>
      <c r="M18" s="20">
        <f t="shared" ca="1" si="10"/>
        <v>1110.5813754199999</v>
      </c>
      <c r="N18" s="20">
        <f t="shared" ref="N18:N38" ca="1" si="14">N17-E18</f>
        <v>1124.9597538600001</v>
      </c>
      <c r="U18" t="s">
        <v>237</v>
      </c>
      <c r="V18" s="18">
        <f ca="1">MATCH(U18,OFFSET('WEO18'!$C$1,$V$2-1,0,$V$3+1),0)</f>
        <v>39</v>
      </c>
      <c r="W18" s="18">
        <f t="shared" si="11"/>
        <v>1996</v>
      </c>
      <c r="X18" s="21">
        <f ca="1">OFFSET('WEO18'!$A$1,$V$2+OFFSET(IF($Q$1=$U$29,$V$14,$V$15),2*(COLUMN(X17)-COLUMN($X$1)),0)-2,$V$4+$A18-$A$2-1)</f>
        <v>42.951000000000001</v>
      </c>
      <c r="Y18" s="21">
        <f ca="1">OFFSET('WEO18'!$A$1,$V$2+OFFSET(IF($Q$1=$U$29,$V$14,$V$15),2*(COLUMN(Y17)-COLUMN($X$1)),0)-2,$V$4+$A18-$A$2-1)</f>
        <v>46.014000000000003</v>
      </c>
      <c r="Z18" s="21">
        <f ca="1">OFFSET('WEO18'!$A$1,$V$2+OFFSET(IF($Q$1=$U$29,$V$14,$V$15),2*(COLUMN(Z17)-COLUMN($X$1)),0)-2,$V$4+$A18-$A$2-1)</f>
        <v>67.472999999999999</v>
      </c>
      <c r="AA18" s="21">
        <f ca="1">OFFSET('WEO18'!$A$1,$V$2+OFFSET(IF($Q$1=$U$29,$V$14,$V$15),2*(COLUMN(AA17)-COLUMN($X$1)),0)-2,$V$4+$A18-$A$2-1)</f>
        <v>100.57299999999999</v>
      </c>
      <c r="AB18" s="21">
        <f ca="1">OFFSET('WEO18'!$A$1,$V$2+OFFSET(IF($Q$1=$U$29,$V$14,$V$15),2*(COLUMN(AB17)-COLUMN($X$1)),0)-2,$V$4+$A18-$A$2-1)</f>
        <v>-3.0630000000000002</v>
      </c>
      <c r="AC18" s="21">
        <f ca="1">OFFSET('WEO18'!$A$1,$V$2+OFFSET(IF($Q$1=$U$29,$V$14,$V$15),2*(COLUMN(AC17)-COLUMN($X$1)),0)-2,$V$4+$A18-$A$2-1)</f>
        <v>0.38600000000000001</v>
      </c>
      <c r="AD18" s="21">
        <f ca="1">OFFSET('WEO18'!$A$1,$V$2+$V$12-2,$V$4+$A18-$A$2-1)</f>
        <v>19.373000000000001</v>
      </c>
      <c r="AE18" s="21">
        <f ca="1">OFFSET('WEO18'!$A$1,$V$2+$V$11-2,$V$4+$A18-$A$2-1)</f>
        <v>18.988</v>
      </c>
    </row>
    <row r="19" spans="1:31" x14ac:dyDescent="0.2">
      <c r="A19" s="18">
        <f t="shared" si="13"/>
        <v>1997</v>
      </c>
      <c r="B19" s="20">
        <f ca="1">OFFSET('WEO18'!$A$1,$V$2+$V$8-2,$V$4+$A19-$A$2-1)</f>
        <v>1151.5139999999999</v>
      </c>
      <c r="C19" s="20">
        <f t="shared" ca="1" si="0"/>
        <v>502.61283071999998</v>
      </c>
      <c r="D19" s="20">
        <f t="shared" ca="1" si="1"/>
        <v>502.16374025999994</v>
      </c>
      <c r="E19" s="20">
        <f t="shared" ca="1" si="2"/>
        <v>0.44909045999999997</v>
      </c>
      <c r="F19" s="20">
        <f t="shared" ca="1" si="3"/>
        <v>3.6304292905242619E-14</v>
      </c>
      <c r="G19" s="20">
        <f t="shared" ca="1" si="4"/>
        <v>229.25492226</v>
      </c>
      <c r="H19" s="20">
        <f t="shared" ca="1" si="5"/>
        <v>245.11127003999999</v>
      </c>
      <c r="I19" s="20">
        <f t="shared" ca="1" si="6"/>
        <v>-15.844832639999996</v>
      </c>
      <c r="J19" s="20">
        <f t="shared" ca="1" si="7"/>
        <v>-1.1515139999996649E-2</v>
      </c>
      <c r="K19" s="20">
        <f t="shared" ca="1" si="8"/>
        <v>0.43757532000003962</v>
      </c>
      <c r="L19" s="20">
        <f t="shared" ca="1" si="9"/>
        <v>730.95805691999999</v>
      </c>
      <c r="M19" s="20">
        <f t="shared" ca="1" si="10"/>
        <v>1100.7437477399999</v>
      </c>
      <c r="N19" s="20">
        <f t="shared" ca="1" si="14"/>
        <v>1124.5106634000001</v>
      </c>
      <c r="U19" t="s">
        <v>236</v>
      </c>
      <c r="V19" s="18">
        <f ca="1">MATCH(U19,OFFSET('WEO18'!$C$1,$V$2-1,0,$V$3+1),0)</f>
        <v>40</v>
      </c>
      <c r="W19" s="18">
        <f t="shared" si="11"/>
        <v>1997</v>
      </c>
      <c r="X19" s="21">
        <f ca="1">OFFSET('WEO18'!$A$1,$V$2+OFFSET(IF($Q$1=$U$29,$V$14,$V$15),2*(COLUMN(X18)-COLUMN($X$1)),0)-2,$V$4+$A19-$A$2-1)</f>
        <v>43.648000000000003</v>
      </c>
      <c r="Y19" s="21">
        <f ca="1">OFFSET('WEO18'!$A$1,$V$2+OFFSET(IF($Q$1=$U$29,$V$14,$V$15),2*(COLUMN(Y18)-COLUMN($X$1)),0)-2,$V$4+$A19-$A$2-1)</f>
        <v>43.609000000000002</v>
      </c>
      <c r="Z19" s="21">
        <f ca="1">OFFSET('WEO18'!$A$1,$V$2+OFFSET(IF($Q$1=$U$29,$V$14,$V$15),2*(COLUMN(Z18)-COLUMN($X$1)),0)-2,$V$4+$A19-$A$2-1)</f>
        <v>63.478000000000002</v>
      </c>
      <c r="AA19" s="21">
        <f ca="1">OFFSET('WEO18'!$A$1,$V$2+OFFSET(IF($Q$1=$U$29,$V$14,$V$15),2*(COLUMN(AA18)-COLUMN($X$1)),0)-2,$V$4+$A19-$A$2-1)</f>
        <v>95.590999999999994</v>
      </c>
      <c r="AB19" s="21">
        <f ca="1">OFFSET('WEO18'!$A$1,$V$2+OFFSET(IF($Q$1=$U$29,$V$14,$V$15),2*(COLUMN(AB18)-COLUMN($X$1)),0)-2,$V$4+$A19-$A$2-1)</f>
        <v>3.9E-2</v>
      </c>
      <c r="AC19" s="21">
        <f ca="1">OFFSET('WEO18'!$A$1,$V$2+OFFSET(IF($Q$1=$U$29,$V$14,$V$15),2*(COLUMN(AC18)-COLUMN($X$1)),0)-2,$V$4+$A19-$A$2-1)</f>
        <v>-1.3759999999999999</v>
      </c>
      <c r="AD19" s="21">
        <f ca="1">OFFSET('WEO18'!$A$1,$V$2+$V$12-2,$V$4+$A19-$A$2-1)</f>
        <v>19.908999999999999</v>
      </c>
      <c r="AE19" s="21">
        <f ca="1">OFFSET('WEO18'!$A$1,$V$2+$V$11-2,$V$4+$A19-$A$2-1)</f>
        <v>21.286000000000001</v>
      </c>
    </row>
    <row r="20" spans="1:31" x14ac:dyDescent="0.2">
      <c r="A20" s="18">
        <f t="shared" si="13"/>
        <v>1998</v>
      </c>
      <c r="B20" s="20">
        <f ca="1">OFFSET('WEO18'!$A$1,$V$2+$V$8-2,$V$4+$A20-$A$2-1)</f>
        <v>1196.213</v>
      </c>
      <c r="C20" s="20">
        <f t="shared" ca="1" si="0"/>
        <v>522.74508100000003</v>
      </c>
      <c r="D20" s="20">
        <f t="shared" ca="1" si="1"/>
        <v>521.03449641000009</v>
      </c>
      <c r="E20" s="20">
        <f t="shared" ca="1" si="2"/>
        <v>1.7105845899999998</v>
      </c>
      <c r="F20" s="20">
        <f t="shared" ca="1" si="3"/>
        <v>-6.0396132539608516E-14</v>
      </c>
      <c r="G20" s="20">
        <f t="shared" ca="1" si="4"/>
        <v>235.89320359999999</v>
      </c>
      <c r="H20" s="20">
        <f t="shared" ca="1" si="5"/>
        <v>252.59233707999999</v>
      </c>
      <c r="I20" s="20">
        <f t="shared" ca="1" si="6"/>
        <v>-16.69913348</v>
      </c>
      <c r="J20" s="20">
        <f t="shared" ca="1" si="7"/>
        <v>0</v>
      </c>
      <c r="K20" s="20">
        <f t="shared" ca="1" si="8"/>
        <v>1.7105845899999395</v>
      </c>
      <c r="L20" s="20">
        <f t="shared" ca="1" si="9"/>
        <v>709.97633975999997</v>
      </c>
      <c r="M20" s="20">
        <f t="shared" ca="1" si="10"/>
        <v>1119.8228378200001</v>
      </c>
      <c r="N20" s="20">
        <f t="shared" ca="1" si="14"/>
        <v>1122.8000788100001</v>
      </c>
      <c r="U20" t="s">
        <v>233</v>
      </c>
      <c r="V20" s="18">
        <f ca="1">MATCH(U20,OFFSET('WEO18'!$C$1,$V$2-1,0,$V$3+1),0)</f>
        <v>41</v>
      </c>
      <c r="W20" s="18">
        <f t="shared" si="11"/>
        <v>1998</v>
      </c>
      <c r="X20" s="21">
        <f ca="1">OFFSET('WEO18'!$A$1,$V$2+OFFSET(IF($Q$1=$U$29,$V$14,$V$15),2*(COLUMN(X19)-COLUMN($X$1)),0)-2,$V$4+$A20-$A$2-1)</f>
        <v>43.7</v>
      </c>
      <c r="Y20" s="21">
        <f ca="1">OFFSET('WEO18'!$A$1,$V$2+OFFSET(IF($Q$1=$U$29,$V$14,$V$15),2*(COLUMN(Y19)-COLUMN($X$1)),0)-2,$V$4+$A20-$A$2-1)</f>
        <v>43.557000000000002</v>
      </c>
      <c r="Z20" s="21">
        <f ca="1">OFFSET('WEO18'!$A$1,$V$2+OFFSET(IF($Q$1=$U$29,$V$14,$V$15),2*(COLUMN(Z19)-COLUMN($X$1)),0)-2,$V$4+$A20-$A$2-1)</f>
        <v>59.351999999999997</v>
      </c>
      <c r="AA20" s="21">
        <f ca="1">OFFSET('WEO18'!$A$1,$V$2+OFFSET(IF($Q$1=$U$29,$V$14,$V$15),2*(COLUMN(AA19)-COLUMN($X$1)),0)-2,$V$4+$A20-$A$2-1)</f>
        <v>93.614000000000004</v>
      </c>
      <c r="AB20" s="21">
        <f ca="1">OFFSET('WEO18'!$A$1,$V$2+OFFSET(IF($Q$1=$U$29,$V$14,$V$15),2*(COLUMN(AB19)-COLUMN($X$1)),0)-2,$V$4+$A20-$A$2-1)</f>
        <v>0.14299999999999999</v>
      </c>
      <c r="AC20" s="21">
        <f ca="1">OFFSET('WEO18'!$A$1,$V$2+OFFSET(IF($Q$1=$U$29,$V$14,$V$15),2*(COLUMN(AC19)-COLUMN($X$1)),0)-2,$V$4+$A20-$A$2-1)</f>
        <v>-1.3959999999999999</v>
      </c>
      <c r="AD20" s="21">
        <f ca="1">OFFSET('WEO18'!$A$1,$V$2+$V$12-2,$V$4+$A20-$A$2-1)</f>
        <v>19.72</v>
      </c>
      <c r="AE20" s="21">
        <f ca="1">OFFSET('WEO18'!$A$1,$V$2+$V$11-2,$V$4+$A20-$A$2-1)</f>
        <v>21.116</v>
      </c>
    </row>
    <row r="21" spans="1:31" x14ac:dyDescent="0.2">
      <c r="A21" s="18">
        <f t="shared" si="13"/>
        <v>1999</v>
      </c>
      <c r="B21" s="20">
        <f ca="1">OFFSET('WEO18'!$A$1,$V$2+$V$8-2,$V$4+$A21-$A$2-1)</f>
        <v>1257.9760000000001</v>
      </c>
      <c r="C21" s="20">
        <f t="shared" ca="1" si="0"/>
        <v>548.21336104000011</v>
      </c>
      <c r="D21" s="20">
        <f t="shared" ca="1" si="1"/>
        <v>527.31837968000002</v>
      </c>
      <c r="E21" s="20">
        <f t="shared" ca="1" si="2"/>
        <v>20.894981360000003</v>
      </c>
      <c r="F21" s="20">
        <f t="shared" ca="1" si="3"/>
        <v>8.5265128291212022E-14</v>
      </c>
      <c r="G21" s="20">
        <f t="shared" ca="1" si="4"/>
        <v>262.58991023999999</v>
      </c>
      <c r="H21" s="20">
        <f t="shared" ca="1" si="5"/>
        <v>261.08033904000001</v>
      </c>
      <c r="I21" s="20">
        <f t="shared" ca="1" si="6"/>
        <v>1.5095712000000001</v>
      </c>
      <c r="J21" s="20">
        <f t="shared" ca="1" si="7"/>
        <v>-1.7985612998927536E-14</v>
      </c>
      <c r="K21" s="20">
        <f t="shared" ca="1" si="8"/>
        <v>20.89498136000007</v>
      </c>
      <c r="L21" s="20">
        <f t="shared" ca="1" si="9"/>
        <v>661.15444632000015</v>
      </c>
      <c r="M21" s="20">
        <f t="shared" ca="1" si="10"/>
        <v>1123.03291448</v>
      </c>
      <c r="N21" s="20">
        <f t="shared" ca="1" si="14"/>
        <v>1101.9050974500001</v>
      </c>
      <c r="U21" t="s">
        <v>232</v>
      </c>
      <c r="V21" s="18">
        <f ca="1">MATCH(U21,OFFSET('WEO18'!$C$1,$V$2-1,0,$V$3+1),0)</f>
        <v>42</v>
      </c>
      <c r="W21" s="18">
        <f t="shared" si="11"/>
        <v>1999</v>
      </c>
      <c r="X21" s="21">
        <f ca="1">OFFSET('WEO18'!$A$1,$V$2+OFFSET(IF($Q$1=$U$29,$V$14,$V$15),2*(COLUMN(X20)-COLUMN($X$1)),0)-2,$V$4+$A21-$A$2-1)</f>
        <v>43.579000000000001</v>
      </c>
      <c r="Y21" s="21">
        <f ca="1">OFFSET('WEO18'!$A$1,$V$2+OFFSET(IF($Q$1=$U$29,$V$14,$V$15),2*(COLUMN(Y20)-COLUMN($X$1)),0)-2,$V$4+$A21-$A$2-1)</f>
        <v>41.917999999999999</v>
      </c>
      <c r="Z21" s="21">
        <f ca="1">OFFSET('WEO18'!$A$1,$V$2+OFFSET(IF($Q$1=$U$29,$V$14,$V$15),2*(COLUMN(Z20)-COLUMN($X$1)),0)-2,$V$4+$A21-$A$2-1)</f>
        <v>52.557000000000002</v>
      </c>
      <c r="AA21" s="21">
        <f ca="1">OFFSET('WEO18'!$A$1,$V$2+OFFSET(IF($Q$1=$U$29,$V$14,$V$15),2*(COLUMN(AA20)-COLUMN($X$1)),0)-2,$V$4+$A21-$A$2-1)</f>
        <v>89.272999999999996</v>
      </c>
      <c r="AB21" s="21">
        <f ca="1">OFFSET('WEO18'!$A$1,$V$2+OFFSET(IF($Q$1=$U$29,$V$14,$V$15),2*(COLUMN(AB20)-COLUMN($X$1)),0)-2,$V$4+$A21-$A$2-1)</f>
        <v>1.661</v>
      </c>
      <c r="AC21" s="21">
        <f ca="1">OFFSET('WEO18'!$A$1,$V$2+OFFSET(IF($Q$1=$U$29,$V$14,$V$15),2*(COLUMN(AC20)-COLUMN($X$1)),0)-2,$V$4+$A21-$A$2-1)</f>
        <v>0.12</v>
      </c>
      <c r="AD21" s="21">
        <f ca="1">OFFSET('WEO18'!$A$1,$V$2+$V$12-2,$V$4+$A21-$A$2-1)</f>
        <v>20.873999999999999</v>
      </c>
      <c r="AE21" s="21">
        <f ca="1">OFFSET('WEO18'!$A$1,$V$2+$V$11-2,$V$4+$A21-$A$2-1)</f>
        <v>20.754000000000001</v>
      </c>
    </row>
    <row r="22" spans="1:31" x14ac:dyDescent="0.2">
      <c r="A22" s="18">
        <f t="shared" si="13"/>
        <v>2000</v>
      </c>
      <c r="B22" s="20">
        <f ca="1">OFFSET('WEO18'!$A$1,$V$2+$V$8-2,$V$4+$A22-$A$2-1)</f>
        <v>1323.173</v>
      </c>
      <c r="C22" s="20">
        <f t="shared" ca="1" si="0"/>
        <v>573.48964165999996</v>
      </c>
      <c r="D22" s="20">
        <f t="shared" ca="1" si="1"/>
        <v>538.43878888999996</v>
      </c>
      <c r="E22" s="20">
        <f t="shared" ca="1" si="2"/>
        <v>35.050852769999999</v>
      </c>
      <c r="F22" s="20">
        <f t="shared" ca="1" si="3"/>
        <v>0</v>
      </c>
      <c r="G22" s="20">
        <f t="shared" ca="1" si="4"/>
        <v>306.75119659000001</v>
      </c>
      <c r="H22" s="20">
        <f t="shared" ca="1" si="5"/>
        <v>273.61894466999996</v>
      </c>
      <c r="I22" s="20">
        <f t="shared" ca="1" si="6"/>
        <v>33.132251920000002</v>
      </c>
      <c r="J22" s="20">
        <f t="shared" ca="1" si="7"/>
        <v>0</v>
      </c>
      <c r="K22" s="20">
        <f t="shared" ca="1" si="8"/>
        <v>35.050852770000049</v>
      </c>
      <c r="L22" s="20">
        <f t="shared" ca="1" si="9"/>
        <v>580.75386143000003</v>
      </c>
      <c r="M22" s="20">
        <f t="shared" ca="1" si="10"/>
        <v>1067.8800013800001</v>
      </c>
      <c r="N22" s="20">
        <f t="shared" ca="1" si="14"/>
        <v>1066.8542446800002</v>
      </c>
      <c r="U22" t="s">
        <v>252</v>
      </c>
      <c r="V22" s="18">
        <f ca="1">MATCH(U22,OFFSET('WEO18'!$C$1,$V$2-1,0,$V$3+1),0)</f>
        <v>33</v>
      </c>
      <c r="W22" s="18">
        <f t="shared" si="11"/>
        <v>2000</v>
      </c>
      <c r="X22" s="21">
        <f ca="1">OFFSET('WEO18'!$A$1,$V$2+OFFSET(IF($Q$1=$U$29,$V$14,$V$15),2*(COLUMN(X21)-COLUMN($X$1)),0)-2,$V$4+$A22-$A$2-1)</f>
        <v>43.341999999999999</v>
      </c>
      <c r="Y22" s="21">
        <f ca="1">OFFSET('WEO18'!$A$1,$V$2+OFFSET(IF($Q$1=$U$29,$V$14,$V$15),2*(COLUMN(Y21)-COLUMN($X$1)),0)-2,$V$4+$A22-$A$2-1)</f>
        <v>40.692999999999998</v>
      </c>
      <c r="Z22" s="21">
        <f ca="1">OFFSET('WEO18'!$A$1,$V$2+OFFSET(IF($Q$1=$U$29,$V$14,$V$15),2*(COLUMN(Z21)-COLUMN($X$1)),0)-2,$V$4+$A22-$A$2-1)</f>
        <v>43.890999999999998</v>
      </c>
      <c r="AA22" s="21">
        <f ca="1">OFFSET('WEO18'!$A$1,$V$2+OFFSET(IF($Q$1=$U$29,$V$14,$V$15),2*(COLUMN(AA21)-COLUMN($X$1)),0)-2,$V$4+$A22-$A$2-1)</f>
        <v>80.706000000000003</v>
      </c>
      <c r="AB22" s="21">
        <f ca="1">OFFSET('WEO18'!$A$1,$V$2+OFFSET(IF($Q$1=$U$29,$V$14,$V$15),2*(COLUMN(AB21)-COLUMN($X$1)),0)-2,$V$4+$A22-$A$2-1)</f>
        <v>2.649</v>
      </c>
      <c r="AC22" s="21">
        <f ca="1">OFFSET('WEO18'!$A$1,$V$2+OFFSET(IF($Q$1=$U$29,$V$14,$V$15),2*(COLUMN(AC21)-COLUMN($X$1)),0)-2,$V$4+$A22-$A$2-1)</f>
        <v>2.504</v>
      </c>
      <c r="AD22" s="21">
        <f ca="1">OFFSET('WEO18'!$A$1,$V$2+$V$12-2,$V$4+$A22-$A$2-1)</f>
        <v>23.183</v>
      </c>
      <c r="AE22" s="21">
        <f ca="1">OFFSET('WEO18'!$A$1,$V$2+$V$11-2,$V$4+$A22-$A$2-1)</f>
        <v>20.678999999999998</v>
      </c>
    </row>
    <row r="23" spans="1:31" x14ac:dyDescent="0.2">
      <c r="A23" s="18">
        <f t="shared" si="13"/>
        <v>2001</v>
      </c>
      <c r="B23" s="20">
        <f ca="1">OFFSET('WEO18'!$A$1,$V$2+$V$8-2,$V$4+$A23-$A$2-1)</f>
        <v>1346.604</v>
      </c>
      <c r="C23" s="20">
        <f t="shared" ca="1" si="0"/>
        <v>562.59768516000008</v>
      </c>
      <c r="D23" s="20">
        <f t="shared" ca="1" si="1"/>
        <v>555.44721792000007</v>
      </c>
      <c r="E23" s="20">
        <f t="shared" ca="1" si="2"/>
        <v>7.1504672400000011</v>
      </c>
      <c r="F23" s="20">
        <f t="shared" ca="1" si="3"/>
        <v>1.0658141036401503E-14</v>
      </c>
      <c r="G23" s="20">
        <f t="shared" ca="1" si="4"/>
        <v>294.46189668000005</v>
      </c>
      <c r="H23" s="20">
        <f t="shared" ca="1" si="5"/>
        <v>265.76576544000005</v>
      </c>
      <c r="I23" s="20">
        <f t="shared" ca="1" si="6"/>
        <v>28.682665200000002</v>
      </c>
      <c r="J23" s="20">
        <f t="shared" ca="1" si="7"/>
        <v>1.3466039999997292E-2</v>
      </c>
      <c r="K23" s="20">
        <f t="shared" ca="1" si="8"/>
        <v>7.1639332800000091</v>
      </c>
      <c r="L23" s="20">
        <f t="shared" ca="1" si="9"/>
        <v>558.1404259200001</v>
      </c>
      <c r="M23" s="20">
        <f t="shared" ca="1" si="10"/>
        <v>1100.8487700000001</v>
      </c>
      <c r="N23" s="20">
        <f t="shared" ca="1" si="14"/>
        <v>1059.7037774400003</v>
      </c>
      <c r="U23" t="s">
        <v>251</v>
      </c>
      <c r="V23" s="18">
        <f ca="1">MATCH(U23,OFFSET('WEO18'!$C$1,$V$2-1,0,$V$3+1),0)</f>
        <v>34</v>
      </c>
      <c r="W23" s="18">
        <f t="shared" si="11"/>
        <v>2001</v>
      </c>
      <c r="X23" s="21">
        <f ca="1">OFFSET('WEO18'!$A$1,$V$2+OFFSET(IF($Q$1=$U$29,$V$14,$V$15),2*(COLUMN(X22)-COLUMN($X$1)),0)-2,$V$4+$A23-$A$2-1)</f>
        <v>41.779000000000003</v>
      </c>
      <c r="Y23" s="21">
        <f ca="1">OFFSET('WEO18'!$A$1,$V$2+OFFSET(IF($Q$1=$U$29,$V$14,$V$15),2*(COLUMN(Y22)-COLUMN($X$1)),0)-2,$V$4+$A23-$A$2-1)</f>
        <v>41.247999999999998</v>
      </c>
      <c r="Z23" s="21">
        <f ca="1">OFFSET('WEO18'!$A$1,$V$2+OFFSET(IF($Q$1=$U$29,$V$14,$V$15),2*(COLUMN(Z22)-COLUMN($X$1)),0)-2,$V$4+$A23-$A$2-1)</f>
        <v>41.448</v>
      </c>
      <c r="AA23" s="21">
        <f ca="1">OFFSET('WEO18'!$A$1,$V$2+OFFSET(IF($Q$1=$U$29,$V$14,$V$15),2*(COLUMN(AA22)-COLUMN($X$1)),0)-2,$V$4+$A23-$A$2-1)</f>
        <v>81.75</v>
      </c>
      <c r="AB23" s="21">
        <f ca="1">OFFSET('WEO18'!$A$1,$V$2+OFFSET(IF($Q$1=$U$29,$V$14,$V$15),2*(COLUMN(AB22)-COLUMN($X$1)),0)-2,$V$4+$A23-$A$2-1)</f>
        <v>0.53100000000000003</v>
      </c>
      <c r="AC23" s="21">
        <f ca="1">OFFSET('WEO18'!$A$1,$V$2+OFFSET(IF($Q$1=$U$29,$V$14,$V$15),2*(COLUMN(AC22)-COLUMN($X$1)),0)-2,$V$4+$A23-$A$2-1)</f>
        <v>2.13</v>
      </c>
      <c r="AD23" s="21">
        <f ca="1">OFFSET('WEO18'!$A$1,$V$2+$V$12-2,$V$4+$A23-$A$2-1)</f>
        <v>21.867000000000001</v>
      </c>
      <c r="AE23" s="21">
        <f ca="1">OFFSET('WEO18'!$A$1,$V$2+$V$11-2,$V$4+$A23-$A$2-1)</f>
        <v>19.736000000000001</v>
      </c>
    </row>
    <row r="24" spans="1:31" x14ac:dyDescent="0.2">
      <c r="A24" s="18">
        <f t="shared" si="13"/>
        <v>2002</v>
      </c>
      <c r="B24" s="20">
        <f ca="1">OFFSET('WEO18'!$A$1,$V$2+$V$8-2,$V$4+$A24-$A$2-1)</f>
        <v>1387.1369999999999</v>
      </c>
      <c r="C24" s="20">
        <f t="shared" ca="1" si="0"/>
        <v>559.05782510999995</v>
      </c>
      <c r="D24" s="20">
        <f t="shared" ca="1" si="1"/>
        <v>562.31759705999991</v>
      </c>
      <c r="E24" s="20">
        <f t="shared" ca="1" si="2"/>
        <v>-3.2597719499999998</v>
      </c>
      <c r="F24" s="20">
        <f t="shared" ca="1" si="3"/>
        <v>4.1300296516055823E-14</v>
      </c>
      <c r="G24" s="20">
        <f t="shared" ca="1" si="4"/>
        <v>297.66572882999998</v>
      </c>
      <c r="H24" s="20">
        <f t="shared" ca="1" si="5"/>
        <v>274.75022558999996</v>
      </c>
      <c r="I24" s="20">
        <f t="shared" ca="1" si="6"/>
        <v>22.915503239999996</v>
      </c>
      <c r="J24" s="20">
        <f t="shared" ca="1" si="7"/>
        <v>0</v>
      </c>
      <c r="K24" s="20">
        <f t="shared" ca="1" si="8"/>
        <v>-3.2597719499999336</v>
      </c>
      <c r="L24" s="20">
        <f t="shared" ca="1" si="9"/>
        <v>544.61772894000001</v>
      </c>
      <c r="M24" s="20">
        <f t="shared" ca="1" si="10"/>
        <v>1108.1560065599999</v>
      </c>
      <c r="N24" s="20">
        <f t="shared" ca="1" si="14"/>
        <v>1062.9635493900003</v>
      </c>
      <c r="U24" t="s">
        <v>224</v>
      </c>
      <c r="V24" s="18">
        <f ca="1">MATCH(U24,OFFSET('WEO18'!$C$1,$V$2-1,0,$V$3+1),0)</f>
        <v>44</v>
      </c>
      <c r="W24" s="18">
        <f t="shared" si="11"/>
        <v>2002</v>
      </c>
      <c r="X24" s="21">
        <f ca="1">OFFSET('WEO18'!$A$1,$V$2+OFFSET(IF($Q$1=$U$29,$V$14,$V$15),2*(COLUMN(X23)-COLUMN($X$1)),0)-2,$V$4+$A24-$A$2-1)</f>
        <v>40.302999999999997</v>
      </c>
      <c r="Y24" s="21">
        <f ca="1">OFFSET('WEO18'!$A$1,$V$2+OFFSET(IF($Q$1=$U$29,$V$14,$V$15),2*(COLUMN(Y23)-COLUMN($X$1)),0)-2,$V$4+$A24-$A$2-1)</f>
        <v>40.537999999999997</v>
      </c>
      <c r="Z24" s="21">
        <f ca="1">OFFSET('WEO18'!$A$1,$V$2+OFFSET(IF($Q$1=$U$29,$V$14,$V$15),2*(COLUMN(Z23)-COLUMN($X$1)),0)-2,$V$4+$A24-$A$2-1)</f>
        <v>39.262</v>
      </c>
      <c r="AA24" s="21">
        <f ca="1">OFFSET('WEO18'!$A$1,$V$2+OFFSET(IF($Q$1=$U$29,$V$14,$V$15),2*(COLUMN(AA23)-COLUMN($X$1)),0)-2,$V$4+$A24-$A$2-1)</f>
        <v>79.888000000000005</v>
      </c>
      <c r="AB24" s="21">
        <f ca="1">OFFSET('WEO18'!$A$1,$V$2+OFFSET(IF($Q$1=$U$29,$V$14,$V$15),2*(COLUMN(AB23)-COLUMN($X$1)),0)-2,$V$4+$A24-$A$2-1)</f>
        <v>-0.23499999999999999</v>
      </c>
      <c r="AC24" s="21">
        <f ca="1">OFFSET('WEO18'!$A$1,$V$2+OFFSET(IF($Q$1=$U$29,$V$14,$V$15),2*(COLUMN(AC23)-COLUMN($X$1)),0)-2,$V$4+$A24-$A$2-1)</f>
        <v>1.6519999999999999</v>
      </c>
      <c r="AD24" s="21">
        <f ca="1">OFFSET('WEO18'!$A$1,$V$2+$V$12-2,$V$4+$A24-$A$2-1)</f>
        <v>21.459</v>
      </c>
      <c r="AE24" s="21">
        <f ca="1">OFFSET('WEO18'!$A$1,$V$2+$V$11-2,$V$4+$A24-$A$2-1)</f>
        <v>19.806999999999999</v>
      </c>
    </row>
    <row r="25" spans="1:31" x14ac:dyDescent="0.2">
      <c r="A25" s="18">
        <f t="shared" si="13"/>
        <v>2003</v>
      </c>
      <c r="B25" s="20">
        <f ca="1">OFFSET('WEO18'!$A$1,$V$2+$V$8-2,$V$4+$A25-$A$2-1)</f>
        <v>1412.1369999999999</v>
      </c>
      <c r="C25" s="20">
        <f t="shared" ca="1" si="0"/>
        <v>568.96411866999995</v>
      </c>
      <c r="D25" s="20">
        <f t="shared" ca="1" si="1"/>
        <v>570.75753265999992</v>
      </c>
      <c r="E25" s="20">
        <f t="shared" ca="1" si="2"/>
        <v>-1.7934139899999999</v>
      </c>
      <c r="F25" s="20">
        <f t="shared" ca="1" si="3"/>
        <v>2.3536728122053319E-14</v>
      </c>
      <c r="G25" s="20">
        <f t="shared" ca="1" si="4"/>
        <v>306.12305886000001</v>
      </c>
      <c r="H25" s="20">
        <f t="shared" ca="1" si="5"/>
        <v>289.99645432</v>
      </c>
      <c r="I25" s="20">
        <f t="shared" ca="1" si="6"/>
        <v>16.126604539999999</v>
      </c>
      <c r="J25" s="20">
        <f t="shared" ca="1" si="7"/>
        <v>0</v>
      </c>
      <c r="K25" s="20">
        <f t="shared" ca="1" si="8"/>
        <v>-1.7934139899999586</v>
      </c>
      <c r="L25" s="20">
        <f t="shared" ca="1" si="9"/>
        <v>521.45982999</v>
      </c>
      <c r="M25" s="20">
        <f t="shared" ca="1" si="10"/>
        <v>1075.7800879699998</v>
      </c>
      <c r="N25" s="20">
        <f t="shared" ca="1" si="14"/>
        <v>1064.7569633800003</v>
      </c>
      <c r="U25" t="s">
        <v>220</v>
      </c>
      <c r="V25" s="18">
        <f ca="1">MATCH(U25,OFFSET('WEO18'!$C$1,$V$2-1,0,$V$3+1),0)</f>
        <v>45</v>
      </c>
      <c r="W25" s="18">
        <f t="shared" si="11"/>
        <v>2003</v>
      </c>
      <c r="X25" s="21">
        <f ca="1">OFFSET('WEO18'!$A$1,$V$2+OFFSET(IF($Q$1=$U$29,$V$14,$V$15),2*(COLUMN(X24)-COLUMN($X$1)),0)-2,$V$4+$A25-$A$2-1)</f>
        <v>40.290999999999997</v>
      </c>
      <c r="Y25" s="21">
        <f ca="1">OFFSET('WEO18'!$A$1,$V$2+OFFSET(IF($Q$1=$U$29,$V$14,$V$15),2*(COLUMN(Y24)-COLUMN($X$1)),0)-2,$V$4+$A25-$A$2-1)</f>
        <v>40.417999999999999</v>
      </c>
      <c r="Z25" s="21">
        <f ca="1">OFFSET('WEO18'!$A$1,$V$2+OFFSET(IF($Q$1=$U$29,$V$14,$V$15),2*(COLUMN(Z24)-COLUMN($X$1)),0)-2,$V$4+$A25-$A$2-1)</f>
        <v>36.927</v>
      </c>
      <c r="AA25" s="21">
        <f ca="1">OFFSET('WEO18'!$A$1,$V$2+OFFSET(IF($Q$1=$U$29,$V$14,$V$15),2*(COLUMN(AA24)-COLUMN($X$1)),0)-2,$V$4+$A25-$A$2-1)</f>
        <v>76.180999999999997</v>
      </c>
      <c r="AB25" s="21">
        <f ca="1">OFFSET('WEO18'!$A$1,$V$2+OFFSET(IF($Q$1=$U$29,$V$14,$V$15),2*(COLUMN(AB24)-COLUMN($X$1)),0)-2,$V$4+$A25-$A$2-1)</f>
        <v>-0.127</v>
      </c>
      <c r="AC25" s="21">
        <f ca="1">OFFSET('WEO18'!$A$1,$V$2+OFFSET(IF($Q$1=$U$29,$V$14,$V$15),2*(COLUMN(AC24)-COLUMN($X$1)),0)-2,$V$4+$A25-$A$2-1)</f>
        <v>1.1419999999999999</v>
      </c>
      <c r="AD25" s="21">
        <f ca="1">OFFSET('WEO18'!$A$1,$V$2+$V$12-2,$V$4+$A25-$A$2-1)</f>
        <v>21.678000000000001</v>
      </c>
      <c r="AE25" s="21">
        <f ca="1">OFFSET('WEO18'!$A$1,$V$2+$V$11-2,$V$4+$A25-$A$2-1)</f>
        <v>20.536000000000001</v>
      </c>
    </row>
    <row r="26" spans="1:31" x14ac:dyDescent="0.2">
      <c r="A26" s="18">
        <f t="shared" si="13"/>
        <v>2004</v>
      </c>
      <c r="B26" s="20">
        <f ca="1">OFFSET('WEO18'!$A$1,$V$2+$V$8-2,$V$4+$A26-$A$2-1)</f>
        <v>1455.7149999999999</v>
      </c>
      <c r="C26" s="20">
        <f t="shared" ca="1" si="0"/>
        <v>582.85372885000004</v>
      </c>
      <c r="D26" s="20">
        <f t="shared" ca="1" si="1"/>
        <v>571.64472334999994</v>
      </c>
      <c r="E26" s="20">
        <f t="shared" ca="1" si="2"/>
        <v>11.2090055</v>
      </c>
      <c r="F26" s="20">
        <f t="shared" ca="1" si="3"/>
        <v>1.0302869668521453E-13</v>
      </c>
      <c r="G26" s="20">
        <f t="shared" ca="1" si="4"/>
        <v>345.36838375000002</v>
      </c>
      <c r="H26" s="20">
        <f t="shared" ca="1" si="5"/>
        <v>312.32365324999995</v>
      </c>
      <c r="I26" s="20">
        <f t="shared" ca="1" si="6"/>
        <v>33.0447305</v>
      </c>
      <c r="J26" s="20">
        <f t="shared" ca="1" si="7"/>
        <v>7.1054273576010019E-14</v>
      </c>
      <c r="K26" s="20">
        <f t="shared" ca="1" si="8"/>
        <v>11.209005500000174</v>
      </c>
      <c r="L26" s="20">
        <f t="shared" ca="1" si="9"/>
        <v>471.46241705</v>
      </c>
      <c r="M26" s="20">
        <f t="shared" ca="1" si="10"/>
        <v>1050.0800152500001</v>
      </c>
      <c r="N26" s="20">
        <f t="shared" ca="1" si="14"/>
        <v>1053.5479578800002</v>
      </c>
      <c r="V26"/>
      <c r="W26" s="18">
        <f t="shared" si="11"/>
        <v>2004</v>
      </c>
      <c r="X26" s="21">
        <f ca="1">OFFSET('WEO18'!$A$1,$V$2+OFFSET(IF($Q$1=$U$29,$V$14,$V$15),2*(COLUMN(X25)-COLUMN($X$1)),0)-2,$V$4+$A26-$A$2-1)</f>
        <v>40.039000000000001</v>
      </c>
      <c r="Y26" s="21">
        <f ca="1">OFFSET('WEO18'!$A$1,$V$2+OFFSET(IF($Q$1=$U$29,$V$14,$V$15),2*(COLUMN(Y25)-COLUMN($X$1)),0)-2,$V$4+$A26-$A$2-1)</f>
        <v>39.268999999999998</v>
      </c>
      <c r="Z26" s="21">
        <f ca="1">OFFSET('WEO18'!$A$1,$V$2+OFFSET(IF($Q$1=$U$29,$V$14,$V$15),2*(COLUMN(Z25)-COLUMN($X$1)),0)-2,$V$4+$A26-$A$2-1)</f>
        <v>32.387</v>
      </c>
      <c r="AA26" s="21">
        <f ca="1">OFFSET('WEO18'!$A$1,$V$2+OFFSET(IF($Q$1=$U$29,$V$14,$V$15),2*(COLUMN(AA25)-COLUMN($X$1)),0)-2,$V$4+$A26-$A$2-1)</f>
        <v>72.135000000000005</v>
      </c>
      <c r="AB26" s="21">
        <f ca="1">OFFSET('WEO18'!$A$1,$V$2+OFFSET(IF($Q$1=$U$29,$V$14,$V$15),2*(COLUMN(AB25)-COLUMN($X$1)),0)-2,$V$4+$A26-$A$2-1)</f>
        <v>0.77</v>
      </c>
      <c r="AC26" s="21">
        <f ca="1">OFFSET('WEO18'!$A$1,$V$2+OFFSET(IF($Q$1=$U$29,$V$14,$V$15),2*(COLUMN(AC25)-COLUMN($X$1)),0)-2,$V$4+$A26-$A$2-1)</f>
        <v>2.27</v>
      </c>
      <c r="AD26" s="21">
        <f ca="1">OFFSET('WEO18'!$A$1,$V$2+$V$12-2,$V$4+$A26-$A$2-1)</f>
        <v>23.725000000000001</v>
      </c>
      <c r="AE26" s="21">
        <f ca="1">OFFSET('WEO18'!$A$1,$V$2+$V$11-2,$V$4+$A26-$A$2-1)</f>
        <v>21.454999999999998</v>
      </c>
    </row>
    <row r="27" spans="1:31" x14ac:dyDescent="0.2">
      <c r="A27" s="18">
        <f t="shared" si="13"/>
        <v>2005</v>
      </c>
      <c r="B27" s="20">
        <f ca="1">OFFSET('WEO18'!$A$1,$V$2+$V$8-2,$V$4+$A27-$A$2-1)</f>
        <v>1502.318</v>
      </c>
      <c r="C27" s="20">
        <f t="shared" ca="1" si="0"/>
        <v>603.97690554000008</v>
      </c>
      <c r="D27" s="20">
        <f t="shared" ca="1" si="1"/>
        <v>580.57079110000006</v>
      </c>
      <c r="E27" s="20">
        <f t="shared" ca="1" si="2"/>
        <v>23.40611444</v>
      </c>
      <c r="F27" s="20">
        <f t="shared" ca="1" si="3"/>
        <v>0</v>
      </c>
      <c r="G27" s="20">
        <f t="shared" ca="1" si="4"/>
        <v>368.81906900000001</v>
      </c>
      <c r="H27" s="20">
        <f t="shared" ca="1" si="5"/>
        <v>341.08627872</v>
      </c>
      <c r="I27" s="20">
        <f t="shared" ca="1" si="6"/>
        <v>27.74781346</v>
      </c>
      <c r="J27" s="20">
        <f t="shared" ca="1" si="7"/>
        <v>-1.5023179999982261E-2</v>
      </c>
      <c r="K27" s="20">
        <f t="shared" ca="1" si="8"/>
        <v>23.391091260000028</v>
      </c>
      <c r="L27" s="20">
        <f t="shared" ca="1" si="9"/>
        <v>426.41794112000002</v>
      </c>
      <c r="M27" s="20">
        <f t="shared" ca="1" si="10"/>
        <v>1064.66272024</v>
      </c>
      <c r="N27" s="20">
        <f t="shared" ca="1" si="14"/>
        <v>1030.1418434400002</v>
      </c>
      <c r="V27"/>
      <c r="W27" s="18">
        <f t="shared" si="11"/>
        <v>2005</v>
      </c>
      <c r="X27" s="21">
        <f ca="1">OFFSET('WEO18'!$A$1,$V$2+OFFSET(IF($Q$1=$U$29,$V$14,$V$15),2*(COLUMN(X26)-COLUMN($X$1)),0)-2,$V$4+$A27-$A$2-1)</f>
        <v>40.203000000000003</v>
      </c>
      <c r="Y27" s="21">
        <f ca="1">OFFSET('WEO18'!$A$1,$V$2+OFFSET(IF($Q$1=$U$29,$V$14,$V$15),2*(COLUMN(Y26)-COLUMN($X$1)),0)-2,$V$4+$A27-$A$2-1)</f>
        <v>38.645000000000003</v>
      </c>
      <c r="Z27" s="21">
        <f ca="1">OFFSET('WEO18'!$A$1,$V$2+OFFSET(IF($Q$1=$U$29,$V$14,$V$15),2*(COLUMN(Z26)-COLUMN($X$1)),0)-2,$V$4+$A27-$A$2-1)</f>
        <v>28.384</v>
      </c>
      <c r="AA27" s="21">
        <f ca="1">OFFSET('WEO18'!$A$1,$V$2+OFFSET(IF($Q$1=$U$29,$V$14,$V$15),2*(COLUMN(AA26)-COLUMN($X$1)),0)-2,$V$4+$A27-$A$2-1)</f>
        <v>70.867999999999995</v>
      </c>
      <c r="AB27" s="21">
        <f ca="1">OFFSET('WEO18'!$A$1,$V$2+OFFSET(IF($Q$1=$U$29,$V$14,$V$15),2*(COLUMN(AB26)-COLUMN($X$1)),0)-2,$V$4+$A27-$A$2-1)</f>
        <v>1.5580000000000001</v>
      </c>
      <c r="AC27" s="21">
        <f ca="1">OFFSET('WEO18'!$A$1,$V$2+OFFSET(IF($Q$1=$U$29,$V$14,$V$15),2*(COLUMN(AC26)-COLUMN($X$1)),0)-2,$V$4+$A27-$A$2-1)</f>
        <v>1.847</v>
      </c>
      <c r="AD27" s="21">
        <f ca="1">OFFSET('WEO18'!$A$1,$V$2+$V$12-2,$V$4+$A27-$A$2-1)</f>
        <v>24.55</v>
      </c>
      <c r="AE27" s="21">
        <f ca="1">OFFSET('WEO18'!$A$1,$V$2+$V$11-2,$V$4+$A27-$A$2-1)</f>
        <v>22.704000000000001</v>
      </c>
    </row>
    <row r="28" spans="1:31" x14ac:dyDescent="0.2">
      <c r="A28" s="18">
        <f t="shared" si="13"/>
        <v>2006</v>
      </c>
      <c r="B28" s="20">
        <f ca="1">OFFSET('WEO18'!$A$1,$V$2+$V$8-2,$V$4+$A28-$A$2-1)</f>
        <v>1541.73</v>
      </c>
      <c r="C28" s="20">
        <f t="shared" ca="1" si="0"/>
        <v>626.06571840000004</v>
      </c>
      <c r="D28" s="20">
        <f t="shared" ca="1" si="1"/>
        <v>597.80580750000001</v>
      </c>
      <c r="E28" s="20">
        <f t="shared" ca="1" si="2"/>
        <v>28.259910900000001</v>
      </c>
      <c r="F28" s="20">
        <f t="shared" ca="1" si="3"/>
        <v>0</v>
      </c>
      <c r="G28" s="20">
        <f t="shared" ca="1" si="4"/>
        <v>385.89501900000005</v>
      </c>
      <c r="H28" s="20">
        <f t="shared" ca="1" si="5"/>
        <v>364.83498720000006</v>
      </c>
      <c r="I28" s="20">
        <f t="shared" ca="1" si="6"/>
        <v>21.060031800000004</v>
      </c>
      <c r="J28" s="20">
        <f t="shared" ca="1" si="7"/>
        <v>0</v>
      </c>
      <c r="K28" s="20">
        <f t="shared" ca="1" si="8"/>
        <v>28.259910900000008</v>
      </c>
      <c r="L28" s="20">
        <f t="shared" ca="1" si="9"/>
        <v>393.49574790000003</v>
      </c>
      <c r="M28" s="20">
        <f t="shared" ca="1" si="10"/>
        <v>1081.1535798000002</v>
      </c>
      <c r="N28" s="20">
        <f t="shared" ca="1" si="14"/>
        <v>1001.8819325400002</v>
      </c>
      <c r="V28"/>
      <c r="W28" s="18">
        <f t="shared" si="11"/>
        <v>2006</v>
      </c>
      <c r="X28" s="21">
        <f ca="1">OFFSET('WEO18'!$A$1,$V$2+OFFSET(IF($Q$1=$U$29,$V$14,$V$15),2*(COLUMN(X27)-COLUMN($X$1)),0)-2,$V$4+$A28-$A$2-1)</f>
        <v>40.607999999999997</v>
      </c>
      <c r="Y28" s="21">
        <f ca="1">OFFSET('WEO18'!$A$1,$V$2+OFFSET(IF($Q$1=$U$29,$V$14,$V$15),2*(COLUMN(Y27)-COLUMN($X$1)),0)-2,$V$4+$A28-$A$2-1)</f>
        <v>38.774999999999999</v>
      </c>
      <c r="Z28" s="21">
        <f ca="1">OFFSET('WEO18'!$A$1,$V$2+OFFSET(IF($Q$1=$U$29,$V$14,$V$15),2*(COLUMN(Z27)-COLUMN($X$1)),0)-2,$V$4+$A28-$A$2-1)</f>
        <v>25.523</v>
      </c>
      <c r="AA28" s="21">
        <f ca="1">OFFSET('WEO18'!$A$1,$V$2+OFFSET(IF($Q$1=$U$29,$V$14,$V$15),2*(COLUMN(AA27)-COLUMN($X$1)),0)-2,$V$4+$A28-$A$2-1)</f>
        <v>70.126000000000005</v>
      </c>
      <c r="AB28" s="21">
        <f ca="1">OFFSET('WEO18'!$A$1,$V$2+OFFSET(IF($Q$1=$U$29,$V$14,$V$15),2*(COLUMN(AB27)-COLUMN($X$1)),0)-2,$V$4+$A28-$A$2-1)</f>
        <v>1.833</v>
      </c>
      <c r="AC28" s="21">
        <f ca="1">OFFSET('WEO18'!$A$1,$V$2+OFFSET(IF($Q$1=$U$29,$V$14,$V$15),2*(COLUMN(AC27)-COLUMN($X$1)),0)-2,$V$4+$A28-$A$2-1)</f>
        <v>1.3660000000000001</v>
      </c>
      <c r="AD28" s="21">
        <f ca="1">OFFSET('WEO18'!$A$1,$V$2+$V$12-2,$V$4+$A28-$A$2-1)</f>
        <v>25.03</v>
      </c>
      <c r="AE28" s="21">
        <f ca="1">OFFSET('WEO18'!$A$1,$V$2+$V$11-2,$V$4+$A28-$A$2-1)</f>
        <v>23.664000000000001</v>
      </c>
    </row>
    <row r="29" spans="1:31" x14ac:dyDescent="0.2">
      <c r="A29" s="18">
        <f t="shared" si="13"/>
        <v>2007</v>
      </c>
      <c r="B29" s="20">
        <f ca="1">OFFSET('WEO18'!$A$1,$V$2+$V$8-2,$V$4+$A29-$A$2-1)</f>
        <v>1573.5319999999999</v>
      </c>
      <c r="C29" s="20">
        <f t="shared" ca="1" si="0"/>
        <v>636.41501740000001</v>
      </c>
      <c r="D29" s="20">
        <f t="shared" ca="1" si="1"/>
        <v>607.69805839999992</v>
      </c>
      <c r="E29" s="20">
        <f t="shared" ca="1" si="2"/>
        <v>28.701223680000002</v>
      </c>
      <c r="F29" s="20">
        <f t="shared" ca="1" si="3"/>
        <v>1.5735320000086261E-2</v>
      </c>
      <c r="G29" s="20">
        <f t="shared" ca="1" si="4"/>
        <v>389.10299295999999</v>
      </c>
      <c r="H29" s="20">
        <f t="shared" ca="1" si="5"/>
        <v>377.17562039999996</v>
      </c>
      <c r="I29" s="20">
        <f t="shared" ca="1" si="6"/>
        <v>11.92737256</v>
      </c>
      <c r="J29" s="20">
        <f t="shared" ca="1" si="7"/>
        <v>3.730349362740526E-14</v>
      </c>
      <c r="K29" s="20">
        <f t="shared" ca="1" si="8"/>
        <v>28.716959000000124</v>
      </c>
      <c r="L29" s="20">
        <f t="shared" ca="1" si="9"/>
        <v>347.29424772000004</v>
      </c>
      <c r="M29" s="20">
        <f t="shared" ca="1" si="10"/>
        <v>1051.81173008</v>
      </c>
      <c r="N29" s="20">
        <f t="shared" ca="1" si="14"/>
        <v>973.18070886000021</v>
      </c>
      <c r="U29" s="18" t="s">
        <v>728</v>
      </c>
      <c r="V29"/>
      <c r="W29" s="18">
        <f t="shared" si="11"/>
        <v>2007</v>
      </c>
      <c r="X29" s="21">
        <f ca="1">OFFSET('WEO18'!$A$1,$V$2+OFFSET(IF($Q$1=$U$29,$V$14,$V$15),2*(COLUMN(X28)-COLUMN($X$1)),0)-2,$V$4+$A29-$A$2-1)</f>
        <v>40.445</v>
      </c>
      <c r="Y29" s="21">
        <f ca="1">OFFSET('WEO18'!$A$1,$V$2+OFFSET(IF($Q$1=$U$29,$V$14,$V$15),2*(COLUMN(Y28)-COLUMN($X$1)),0)-2,$V$4+$A29-$A$2-1)</f>
        <v>38.619999999999997</v>
      </c>
      <c r="Z29" s="21">
        <f ca="1">OFFSET('WEO18'!$A$1,$V$2+OFFSET(IF($Q$1=$U$29,$V$14,$V$15),2*(COLUMN(Z28)-COLUMN($X$1)),0)-2,$V$4+$A29-$A$2-1)</f>
        <v>22.071000000000002</v>
      </c>
      <c r="AA29" s="21">
        <f ca="1">OFFSET('WEO18'!$A$1,$V$2+OFFSET(IF($Q$1=$U$29,$V$14,$V$15),2*(COLUMN(AA28)-COLUMN($X$1)),0)-2,$V$4+$A29-$A$2-1)</f>
        <v>66.843999999999994</v>
      </c>
      <c r="AB29" s="21">
        <f ca="1">OFFSET('WEO18'!$A$1,$V$2+OFFSET(IF($Q$1=$U$29,$V$14,$V$15),2*(COLUMN(AB28)-COLUMN($X$1)),0)-2,$V$4+$A29-$A$2-1)</f>
        <v>1.8240000000000001</v>
      </c>
      <c r="AC29" s="21">
        <f ca="1">OFFSET('WEO18'!$A$1,$V$2+OFFSET(IF($Q$1=$U$29,$V$14,$V$15),2*(COLUMN(AC28)-COLUMN($X$1)),0)-2,$V$4+$A29-$A$2-1)</f>
        <v>0.75800000000000001</v>
      </c>
      <c r="AD29" s="21">
        <f ca="1">OFFSET('WEO18'!$A$1,$V$2+$V$12-2,$V$4+$A29-$A$2-1)</f>
        <v>24.728000000000002</v>
      </c>
      <c r="AE29" s="21">
        <f ca="1">OFFSET('WEO18'!$A$1,$V$2+$V$11-2,$V$4+$A29-$A$2-1)</f>
        <v>23.97</v>
      </c>
    </row>
    <row r="30" spans="1:31" x14ac:dyDescent="0.2">
      <c r="A30" s="18">
        <f t="shared" si="13"/>
        <v>2008</v>
      </c>
      <c r="B30" s="20">
        <f ca="1">OFFSET('WEO18'!$A$1,$V$2+$V$8-2,$V$4+$A30-$A$2-1)</f>
        <v>1589.2729999999999</v>
      </c>
      <c r="C30" s="20">
        <f t="shared" ca="1" si="0"/>
        <v>620.72235561000002</v>
      </c>
      <c r="D30" s="20">
        <f t="shared" ca="1" si="1"/>
        <v>617.78220055999998</v>
      </c>
      <c r="E30" s="20">
        <f t="shared" ca="1" si="2"/>
        <v>2.94015505</v>
      </c>
      <c r="F30" s="20">
        <f t="shared" ca="1" si="3"/>
        <v>4.3964831775156199E-14</v>
      </c>
      <c r="G30" s="20">
        <f t="shared" ca="1" si="4"/>
        <v>384.89013513999998</v>
      </c>
      <c r="H30" s="20">
        <f t="shared" ca="1" si="5"/>
        <v>383.31675487000001</v>
      </c>
      <c r="I30" s="20">
        <f t="shared" ca="1" si="6"/>
        <v>1.5733802700000001</v>
      </c>
      <c r="J30" s="20">
        <f t="shared" ca="1" si="7"/>
        <v>-2.7311486405778851E-14</v>
      </c>
      <c r="K30" s="20">
        <f t="shared" ca="1" si="8"/>
        <v>2.9401550500000164</v>
      </c>
      <c r="L30" s="20">
        <f t="shared" ca="1" si="9"/>
        <v>293.20497577000003</v>
      </c>
      <c r="M30" s="20">
        <f t="shared" ca="1" si="10"/>
        <v>1078.06744682</v>
      </c>
      <c r="N30" s="20">
        <f t="shared" ca="1" si="14"/>
        <v>970.24055381000016</v>
      </c>
      <c r="U30" s="18" t="s">
        <v>727</v>
      </c>
      <c r="V30"/>
      <c r="W30" s="18">
        <f t="shared" si="11"/>
        <v>2008</v>
      </c>
      <c r="X30" s="21">
        <f ca="1">OFFSET('WEO18'!$A$1,$V$2+OFFSET(IF($Q$1=$U$29,$V$14,$V$15),2*(COLUMN(X29)-COLUMN($X$1)),0)-2,$V$4+$A30-$A$2-1)</f>
        <v>39.057000000000002</v>
      </c>
      <c r="Y30" s="21">
        <f ca="1">OFFSET('WEO18'!$A$1,$V$2+OFFSET(IF($Q$1=$U$29,$V$14,$V$15),2*(COLUMN(Y29)-COLUMN($X$1)),0)-2,$V$4+$A30-$A$2-1)</f>
        <v>38.872</v>
      </c>
      <c r="Z30" s="21">
        <f ca="1">OFFSET('WEO18'!$A$1,$V$2+OFFSET(IF($Q$1=$U$29,$V$14,$V$15),2*(COLUMN(Z29)-COLUMN($X$1)),0)-2,$V$4+$A30-$A$2-1)</f>
        <v>18.449000000000002</v>
      </c>
      <c r="AA30" s="21">
        <f ca="1">OFFSET('WEO18'!$A$1,$V$2+OFFSET(IF($Q$1=$U$29,$V$14,$V$15),2*(COLUMN(AA29)-COLUMN($X$1)),0)-2,$V$4+$A30-$A$2-1)</f>
        <v>67.834000000000003</v>
      </c>
      <c r="AB30" s="21">
        <f ca="1">OFFSET('WEO18'!$A$1,$V$2+OFFSET(IF($Q$1=$U$29,$V$14,$V$15),2*(COLUMN(AB29)-COLUMN($X$1)),0)-2,$V$4+$A30-$A$2-1)</f>
        <v>0.185</v>
      </c>
      <c r="AC30" s="21">
        <f ca="1">OFFSET('WEO18'!$A$1,$V$2+OFFSET(IF($Q$1=$U$29,$V$14,$V$15),2*(COLUMN(AC29)-COLUMN($X$1)),0)-2,$V$4+$A30-$A$2-1)</f>
        <v>9.9000000000000005E-2</v>
      </c>
      <c r="AD30" s="21">
        <f ca="1">OFFSET('WEO18'!$A$1,$V$2+$V$12-2,$V$4+$A30-$A$2-1)</f>
        <v>24.218</v>
      </c>
      <c r="AE30" s="21">
        <f ca="1">OFFSET('WEO18'!$A$1,$V$2+$V$11-2,$V$4+$A30-$A$2-1)</f>
        <v>24.119</v>
      </c>
    </row>
    <row r="31" spans="1:31" x14ac:dyDescent="0.2">
      <c r="A31" s="18">
        <f t="shared" si="13"/>
        <v>2009</v>
      </c>
      <c r="B31" s="20">
        <f ca="1">OFFSET('WEO18'!$A$1,$V$2+$V$8-2,$V$4+$A31-$A$2-1)</f>
        <v>1542.396</v>
      </c>
      <c r="C31" s="20">
        <f t="shared" ca="1" si="0"/>
        <v>611.40577439999993</v>
      </c>
      <c r="D31" s="20">
        <f t="shared" ca="1" si="1"/>
        <v>671.42040276</v>
      </c>
      <c r="E31" s="20">
        <f t="shared" ca="1" si="2"/>
        <v>-60.014628359999996</v>
      </c>
      <c r="F31" s="20">
        <f t="shared" ca="1" si="3"/>
        <v>-7.815970093361102E-14</v>
      </c>
      <c r="G31" s="20">
        <f t="shared" ca="1" si="4"/>
        <v>294.13491719999996</v>
      </c>
      <c r="H31" s="20">
        <f t="shared" ca="1" si="5"/>
        <v>339.58932732</v>
      </c>
      <c r="I31" s="20">
        <f t="shared" ca="1" si="6"/>
        <v>-45.454410119999999</v>
      </c>
      <c r="J31" s="20">
        <f t="shared" ca="1" si="7"/>
        <v>0</v>
      </c>
      <c r="K31" s="20">
        <f t="shared" ca="1" si="8"/>
        <v>-60.01462836000011</v>
      </c>
      <c r="L31" s="20">
        <f t="shared" ca="1" si="9"/>
        <v>375.63512183999995</v>
      </c>
      <c r="M31" s="20">
        <f t="shared" ca="1" si="10"/>
        <v>1222.85782068</v>
      </c>
      <c r="N31" s="20">
        <f t="shared" ca="1" si="14"/>
        <v>1030.2551821700001</v>
      </c>
      <c r="V31"/>
      <c r="W31" s="18">
        <f t="shared" si="11"/>
        <v>2009</v>
      </c>
      <c r="X31" s="21">
        <f ca="1">OFFSET('WEO18'!$A$1,$V$2+OFFSET(IF($Q$1=$U$29,$V$14,$V$15),2*(COLUMN(X30)-COLUMN($X$1)),0)-2,$V$4+$A31-$A$2-1)</f>
        <v>39.64</v>
      </c>
      <c r="Y31" s="21">
        <f ca="1">OFFSET('WEO18'!$A$1,$V$2+OFFSET(IF($Q$1=$U$29,$V$14,$V$15),2*(COLUMN(Y30)-COLUMN($X$1)),0)-2,$V$4+$A31-$A$2-1)</f>
        <v>43.530999999999999</v>
      </c>
      <c r="Z31" s="21">
        <f ca="1">OFFSET('WEO18'!$A$1,$V$2+OFFSET(IF($Q$1=$U$29,$V$14,$V$15),2*(COLUMN(Z30)-COLUMN($X$1)),0)-2,$V$4+$A31-$A$2-1)</f>
        <v>24.353999999999999</v>
      </c>
      <c r="AA31" s="21">
        <f ca="1">OFFSET('WEO18'!$A$1,$V$2+OFFSET(IF($Q$1=$U$29,$V$14,$V$15),2*(COLUMN(AA30)-COLUMN($X$1)),0)-2,$V$4+$A31-$A$2-1)</f>
        <v>79.283000000000001</v>
      </c>
      <c r="AB31" s="21">
        <f ca="1">OFFSET('WEO18'!$A$1,$V$2+OFFSET(IF($Q$1=$U$29,$V$14,$V$15),2*(COLUMN(AB30)-COLUMN($X$1)),0)-2,$V$4+$A31-$A$2-1)</f>
        <v>-3.891</v>
      </c>
      <c r="AC31" s="21">
        <f ca="1">OFFSET('WEO18'!$A$1,$V$2+OFFSET(IF($Q$1=$U$29,$V$14,$V$15),2*(COLUMN(AC30)-COLUMN($X$1)),0)-2,$V$4+$A31-$A$2-1)</f>
        <v>-2.9470000000000001</v>
      </c>
      <c r="AD31" s="21">
        <f ca="1">OFFSET('WEO18'!$A$1,$V$2+$V$12-2,$V$4+$A31-$A$2-1)</f>
        <v>19.07</v>
      </c>
      <c r="AE31" s="21">
        <f ca="1">OFFSET('WEO18'!$A$1,$V$2+$V$11-2,$V$4+$A31-$A$2-1)</f>
        <v>22.016999999999999</v>
      </c>
    </row>
    <row r="32" spans="1:31" x14ac:dyDescent="0.2">
      <c r="A32" s="18">
        <f t="shared" si="13"/>
        <v>2010</v>
      </c>
      <c r="B32" s="20">
        <f ca="1">OFFSET('WEO18'!$A$1,$V$2+$V$8-2,$V$4+$A32-$A$2-1)</f>
        <v>1589.9559999999999</v>
      </c>
      <c r="C32" s="20">
        <f t="shared" ca="1" si="0"/>
        <v>610.81339651999997</v>
      </c>
      <c r="D32" s="20">
        <f t="shared" ca="1" si="1"/>
        <v>686.30450739999992</v>
      </c>
      <c r="E32" s="20">
        <f t="shared" ca="1" si="2"/>
        <v>-75.507010439999988</v>
      </c>
      <c r="F32" s="20">
        <f t="shared" ca="1" si="3"/>
        <v>1.5899560000036672E-2</v>
      </c>
      <c r="G32" s="20">
        <f t="shared" ca="1" si="4"/>
        <v>316.36944488</v>
      </c>
      <c r="H32" s="20">
        <f t="shared" ca="1" si="5"/>
        <v>373.76685648</v>
      </c>
      <c r="I32" s="20">
        <f t="shared" ca="1" si="6"/>
        <v>-57.397411599999998</v>
      </c>
      <c r="J32" s="20">
        <f t="shared" ca="1" si="7"/>
        <v>0</v>
      </c>
      <c r="K32" s="20">
        <f t="shared" ca="1" si="8"/>
        <v>-75.491110879999951</v>
      </c>
      <c r="L32" s="20">
        <f t="shared" ca="1" si="9"/>
        <v>425.86971460000001</v>
      </c>
      <c r="M32" s="20">
        <f t="shared" ca="1" si="10"/>
        <v>1289.4066173199999</v>
      </c>
      <c r="N32" s="20">
        <f t="shared" ca="1" si="14"/>
        <v>1105.7621926100001</v>
      </c>
      <c r="U32" s="18" t="s">
        <v>729</v>
      </c>
      <c r="V32"/>
      <c r="W32" s="18">
        <f t="shared" si="11"/>
        <v>2010</v>
      </c>
      <c r="X32" s="21">
        <f ca="1">OFFSET('WEO18'!$A$1,$V$2+OFFSET(IF($Q$1=$U$29,$V$14,$V$15),2*(COLUMN(X31)-COLUMN($X$1)),0)-2,$V$4+$A32-$A$2-1)</f>
        <v>38.417000000000002</v>
      </c>
      <c r="Y32" s="21">
        <f ca="1">OFFSET('WEO18'!$A$1,$V$2+OFFSET(IF($Q$1=$U$29,$V$14,$V$15),2*(COLUMN(Y31)-COLUMN($X$1)),0)-2,$V$4+$A32-$A$2-1)</f>
        <v>43.164999999999999</v>
      </c>
      <c r="Z32" s="21">
        <f ca="1">OFFSET('WEO18'!$A$1,$V$2+OFFSET(IF($Q$1=$U$29,$V$14,$V$15),2*(COLUMN(Z31)-COLUMN($X$1)),0)-2,$V$4+$A32-$A$2-1)</f>
        <v>26.785</v>
      </c>
      <c r="AA32" s="21">
        <f ca="1">OFFSET('WEO18'!$A$1,$V$2+OFFSET(IF($Q$1=$U$29,$V$14,$V$15),2*(COLUMN(AA31)-COLUMN($X$1)),0)-2,$V$4+$A32-$A$2-1)</f>
        <v>81.096999999999994</v>
      </c>
      <c r="AB32" s="21">
        <f ca="1">OFFSET('WEO18'!$A$1,$V$2+OFFSET(IF($Q$1=$U$29,$V$14,$V$15),2*(COLUMN(AB31)-COLUMN($X$1)),0)-2,$V$4+$A32-$A$2-1)</f>
        <v>-4.7489999999999997</v>
      </c>
      <c r="AC32" s="21">
        <f ca="1">OFFSET('WEO18'!$A$1,$V$2+OFFSET(IF($Q$1=$U$29,$V$14,$V$15),2*(COLUMN(AC31)-COLUMN($X$1)),0)-2,$V$4+$A32-$A$2-1)</f>
        <v>-3.61</v>
      </c>
      <c r="AD32" s="21">
        <f ca="1">OFFSET('WEO18'!$A$1,$V$2+$V$12-2,$V$4+$A32-$A$2-1)</f>
        <v>19.898</v>
      </c>
      <c r="AE32" s="21">
        <f ca="1">OFFSET('WEO18'!$A$1,$V$2+$V$11-2,$V$4+$A32-$A$2-1)</f>
        <v>23.507999999999999</v>
      </c>
    </row>
    <row r="33" spans="1:31" x14ac:dyDescent="0.2">
      <c r="A33" s="18">
        <f t="shared" si="13"/>
        <v>2011</v>
      </c>
      <c r="B33" s="20">
        <f ca="1">OFFSET('WEO18'!$A$1,$V$2+$V$8-2,$V$4+$A33-$A$2-1)</f>
        <v>1639.9</v>
      </c>
      <c r="C33" s="20">
        <f t="shared" ca="1" si="0"/>
        <v>629.00004400000012</v>
      </c>
      <c r="D33" s="20">
        <f t="shared" ca="1" si="1"/>
        <v>683.39552700000002</v>
      </c>
      <c r="E33" s="20">
        <f t="shared" ca="1" si="2"/>
        <v>-54.379083999999999</v>
      </c>
      <c r="F33" s="20">
        <f t="shared" ca="1" si="3"/>
        <v>-1.6398999999900354E-2</v>
      </c>
      <c r="G33" s="20">
        <f t="shared" ca="1" si="4"/>
        <v>351.16818600000005</v>
      </c>
      <c r="H33" s="20">
        <f t="shared" ca="1" si="5"/>
        <v>396.64261300000004</v>
      </c>
      <c r="I33" s="20">
        <f t="shared" ca="1" si="6"/>
        <v>-45.474427000000006</v>
      </c>
      <c r="J33" s="20">
        <f t="shared" ca="1" si="7"/>
        <v>0</v>
      </c>
      <c r="K33" s="20">
        <f t="shared" ca="1" si="8"/>
        <v>-54.395482999999885</v>
      </c>
      <c r="L33" s="20">
        <f t="shared" ca="1" si="9"/>
        <v>445.11805700000002</v>
      </c>
      <c r="M33" s="20">
        <f t="shared" ca="1" si="10"/>
        <v>1336.7316870000002</v>
      </c>
      <c r="N33" s="20">
        <f t="shared" ca="1" si="14"/>
        <v>1160.14127661</v>
      </c>
      <c r="U33" s="18" t="s">
        <v>730</v>
      </c>
      <c r="V33"/>
      <c r="W33" s="18">
        <f t="shared" si="11"/>
        <v>2011</v>
      </c>
      <c r="X33" s="21">
        <f ca="1">OFFSET('WEO18'!$A$1,$V$2+OFFSET(IF($Q$1=$U$29,$V$14,$V$15),2*(COLUMN(X32)-COLUMN($X$1)),0)-2,$V$4+$A33-$A$2-1)</f>
        <v>38.356000000000002</v>
      </c>
      <c r="Y33" s="21">
        <f ca="1">OFFSET('WEO18'!$A$1,$V$2+OFFSET(IF($Q$1=$U$29,$V$14,$V$15),2*(COLUMN(Y32)-COLUMN($X$1)),0)-2,$V$4+$A33-$A$2-1)</f>
        <v>41.673000000000002</v>
      </c>
      <c r="Z33" s="21">
        <f ca="1">OFFSET('WEO18'!$A$1,$V$2+OFFSET(IF($Q$1=$U$29,$V$14,$V$15),2*(COLUMN(Z32)-COLUMN($X$1)),0)-2,$V$4+$A33-$A$2-1)</f>
        <v>27.143000000000001</v>
      </c>
      <c r="AA33" s="21">
        <f ca="1">OFFSET('WEO18'!$A$1,$V$2+OFFSET(IF($Q$1=$U$29,$V$14,$V$15),2*(COLUMN(AA32)-COLUMN($X$1)),0)-2,$V$4+$A33-$A$2-1)</f>
        <v>81.513000000000005</v>
      </c>
      <c r="AB33" s="21">
        <f ca="1">OFFSET('WEO18'!$A$1,$V$2+OFFSET(IF($Q$1=$U$29,$V$14,$V$15),2*(COLUMN(AB32)-COLUMN($X$1)),0)-2,$V$4+$A33-$A$2-1)</f>
        <v>-3.3159999999999998</v>
      </c>
      <c r="AC33" s="21">
        <f ca="1">OFFSET('WEO18'!$A$1,$V$2+OFFSET(IF($Q$1=$U$29,$V$14,$V$15),2*(COLUMN(AC32)-COLUMN($X$1)),0)-2,$V$4+$A33-$A$2-1)</f>
        <v>-2.7730000000000001</v>
      </c>
      <c r="AD33" s="21">
        <f ca="1">OFFSET('WEO18'!$A$1,$V$2+$V$12-2,$V$4+$A33-$A$2-1)</f>
        <v>21.414000000000001</v>
      </c>
      <c r="AE33" s="21">
        <f ca="1">OFFSET('WEO18'!$A$1,$V$2+$V$11-2,$V$4+$A33-$A$2-1)</f>
        <v>24.187000000000001</v>
      </c>
    </row>
    <row r="34" spans="1:31" x14ac:dyDescent="0.2">
      <c r="A34" s="18">
        <f t="shared" si="13"/>
        <v>2012</v>
      </c>
      <c r="B34" s="20">
        <f ca="1">OFFSET('WEO18'!$A$1,$V$2+$V$8-2,$V$4+$A34-$A$2-1)</f>
        <v>1668.5239999999999</v>
      </c>
      <c r="C34" s="20">
        <f t="shared" ca="1" si="0"/>
        <v>642.28162856000006</v>
      </c>
      <c r="D34" s="20">
        <f t="shared" ca="1" si="1"/>
        <v>684.51197100000002</v>
      </c>
      <c r="E34" s="20">
        <f t="shared" ca="1" si="2"/>
        <v>-42.230342440000001</v>
      </c>
      <c r="F34" s="20">
        <f t="shared" ca="1" si="3"/>
        <v>0</v>
      </c>
      <c r="G34" s="20">
        <f t="shared" ca="1" si="4"/>
        <v>354.87836955999995</v>
      </c>
      <c r="H34" s="20">
        <f t="shared" ca="1" si="5"/>
        <v>415.01197452000002</v>
      </c>
      <c r="I34" s="20">
        <f t="shared" ca="1" si="6"/>
        <v>-60.116919720000006</v>
      </c>
      <c r="J34" s="20">
        <f t="shared" ca="1" si="7"/>
        <v>-1.6685240000064994E-2</v>
      </c>
      <c r="K34" s="20">
        <f t="shared" ca="1" si="8"/>
        <v>-42.247027680000024</v>
      </c>
      <c r="L34" s="20">
        <f t="shared" ca="1" si="9"/>
        <v>471.62499384</v>
      </c>
      <c r="M34" s="20">
        <f t="shared" ca="1" si="10"/>
        <v>1415.5757616000001</v>
      </c>
      <c r="N34" s="20">
        <f t="shared" ca="1" si="14"/>
        <v>1202.3716190499999</v>
      </c>
      <c r="U34" s="18" t="s">
        <v>731</v>
      </c>
      <c r="W34" s="18">
        <f t="shared" si="11"/>
        <v>2012</v>
      </c>
      <c r="X34" s="21">
        <f ca="1">OFFSET('WEO18'!$A$1,$V$2+OFFSET(IF($Q$1=$U$29,$V$14,$V$15),2*(COLUMN(X33)-COLUMN($X$1)),0)-2,$V$4+$A34-$A$2-1)</f>
        <v>38.494</v>
      </c>
      <c r="Y34" s="21">
        <f ca="1">OFFSET('WEO18'!$A$1,$V$2+OFFSET(IF($Q$1=$U$29,$V$14,$V$15),2*(COLUMN(Y33)-COLUMN($X$1)),0)-2,$V$4+$A34-$A$2-1)</f>
        <v>41.024999999999999</v>
      </c>
      <c r="Z34" s="21">
        <f ca="1">OFFSET('WEO18'!$A$1,$V$2+OFFSET(IF($Q$1=$U$29,$V$14,$V$15),2*(COLUMN(Z33)-COLUMN($X$1)),0)-2,$V$4+$A34-$A$2-1)</f>
        <v>28.265999999999998</v>
      </c>
      <c r="AA34" s="21">
        <f ca="1">OFFSET('WEO18'!$A$1,$V$2+OFFSET(IF($Q$1=$U$29,$V$14,$V$15),2*(COLUMN(AA33)-COLUMN($X$1)),0)-2,$V$4+$A34-$A$2-1)</f>
        <v>84.84</v>
      </c>
      <c r="AB34" s="21">
        <f ca="1">OFFSET('WEO18'!$A$1,$V$2+OFFSET(IF($Q$1=$U$29,$V$14,$V$15),2*(COLUMN(AB33)-COLUMN($X$1)),0)-2,$V$4+$A34-$A$2-1)</f>
        <v>-2.5310000000000001</v>
      </c>
      <c r="AC34" s="21">
        <f ca="1">OFFSET('WEO18'!$A$1,$V$2+OFFSET(IF($Q$1=$U$29,$V$14,$V$15),2*(COLUMN(AC33)-COLUMN($X$1)),0)-2,$V$4+$A34-$A$2-1)</f>
        <v>-3.6030000000000002</v>
      </c>
      <c r="AD34" s="21">
        <f ca="1">OFFSET('WEO18'!$A$1,$V$2+$V$12-2,$V$4+$A34-$A$2-1)</f>
        <v>21.268999999999998</v>
      </c>
      <c r="AE34" s="21">
        <f ca="1">OFFSET('WEO18'!$A$1,$V$2+$V$11-2,$V$4+$A34-$A$2-1)</f>
        <v>24.873000000000001</v>
      </c>
    </row>
    <row r="35" spans="1:31" x14ac:dyDescent="0.2">
      <c r="A35" s="18">
        <f t="shared" si="13"/>
        <v>2013</v>
      </c>
      <c r="B35" s="20">
        <f ca="1">OFFSET('WEO18'!$A$1,$V$2+$V$8-2,$V$4+$A35-$A$2-1)</f>
        <v>1709.8209999999999</v>
      </c>
      <c r="C35" s="20">
        <f t="shared" ca="1" si="0"/>
        <v>659.34117401999993</v>
      </c>
      <c r="D35" s="20">
        <f t="shared" ca="1" si="1"/>
        <v>684.95429259999992</v>
      </c>
      <c r="E35" s="20">
        <f t="shared" ca="1" si="2"/>
        <v>-25.613118579999998</v>
      </c>
      <c r="F35" s="20">
        <f t="shared" ca="1" si="3"/>
        <v>0</v>
      </c>
      <c r="G35" s="20">
        <f t="shared" ca="1" si="4"/>
        <v>371.37312119999996</v>
      </c>
      <c r="H35" s="20">
        <f t="shared" ca="1" si="5"/>
        <v>426.44645560999999</v>
      </c>
      <c r="I35" s="20">
        <f t="shared" ca="1" si="6"/>
        <v>-55.073334409999994</v>
      </c>
      <c r="J35" s="20">
        <f t="shared" ca="1" si="7"/>
        <v>0</v>
      </c>
      <c r="K35" s="20">
        <f t="shared" ca="1" si="8"/>
        <v>-25.613118580000027</v>
      </c>
      <c r="L35" s="20">
        <f t="shared" ca="1" si="9"/>
        <v>500.46460669999993</v>
      </c>
      <c r="M35" s="20">
        <f t="shared" ca="1" si="10"/>
        <v>1466.8383376899999</v>
      </c>
      <c r="N35" s="20">
        <f t="shared" ca="1" si="14"/>
        <v>1227.9847376299999</v>
      </c>
      <c r="W35" s="18">
        <f t="shared" si="11"/>
        <v>2013</v>
      </c>
      <c r="X35" s="21">
        <f ca="1">OFFSET('WEO18'!$A$1,$V$2+OFFSET(IF($Q$1=$U$29,$V$14,$V$15),2*(COLUMN(X34)-COLUMN($X$1)),0)-2,$V$4+$A35-$A$2-1)</f>
        <v>38.561999999999998</v>
      </c>
      <c r="Y35" s="21">
        <f ca="1">OFFSET('WEO18'!$A$1,$V$2+OFFSET(IF($Q$1=$U$29,$V$14,$V$15),2*(COLUMN(Y34)-COLUMN($X$1)),0)-2,$V$4+$A35-$A$2-1)</f>
        <v>40.06</v>
      </c>
      <c r="Z35" s="21">
        <f ca="1">OFFSET('WEO18'!$A$1,$V$2+OFFSET(IF($Q$1=$U$29,$V$14,$V$15),2*(COLUMN(Z34)-COLUMN($X$1)),0)-2,$V$4+$A35-$A$2-1)</f>
        <v>29.27</v>
      </c>
      <c r="AA35" s="21">
        <f ca="1">OFFSET('WEO18'!$A$1,$V$2+OFFSET(IF($Q$1=$U$29,$V$14,$V$15),2*(COLUMN(AA34)-COLUMN($X$1)),0)-2,$V$4+$A35-$A$2-1)</f>
        <v>85.789000000000001</v>
      </c>
      <c r="AB35" s="21">
        <f ca="1">OFFSET('WEO18'!$A$1,$V$2+OFFSET(IF($Q$1=$U$29,$V$14,$V$15),2*(COLUMN(AB34)-COLUMN($X$1)),0)-2,$V$4+$A35-$A$2-1)</f>
        <v>-1.498</v>
      </c>
      <c r="AC35" s="21">
        <f ca="1">OFFSET('WEO18'!$A$1,$V$2+OFFSET(IF($Q$1=$U$29,$V$14,$V$15),2*(COLUMN(AC34)-COLUMN($X$1)),0)-2,$V$4+$A35-$A$2-1)</f>
        <v>-3.2210000000000001</v>
      </c>
      <c r="AD35" s="21">
        <f ca="1">OFFSET('WEO18'!$A$1,$V$2+$V$12-2,$V$4+$A35-$A$2-1)</f>
        <v>21.72</v>
      </c>
      <c r="AE35" s="21">
        <f ca="1">OFFSET('WEO18'!$A$1,$V$2+$V$11-2,$V$4+$A35-$A$2-1)</f>
        <v>24.940999999999999</v>
      </c>
    </row>
    <row r="36" spans="1:31" x14ac:dyDescent="0.2">
      <c r="A36" s="18">
        <f t="shared" si="13"/>
        <v>2014</v>
      </c>
      <c r="B36" s="20">
        <f ca="1">OFFSET('WEO18'!$A$1,$V$2+$V$8-2,$V$4+$A36-$A$2-1)</f>
        <v>1758.6479999999999</v>
      </c>
      <c r="C36" s="20">
        <f t="shared" ca="1" si="0"/>
        <v>679.47124127999996</v>
      </c>
      <c r="D36" s="20">
        <f t="shared" ca="1" si="1"/>
        <v>676.39360727999986</v>
      </c>
      <c r="E36" s="20">
        <f t="shared" ca="1" si="2"/>
        <v>3.0776339999999993</v>
      </c>
      <c r="F36" s="20">
        <f t="shared" ca="1" si="3"/>
        <v>1.0347278589506459E-13</v>
      </c>
      <c r="G36" s="20">
        <f t="shared" ca="1" si="4"/>
        <v>396.29374031999998</v>
      </c>
      <c r="H36" s="20">
        <f t="shared" ca="1" si="5"/>
        <v>438.50129232</v>
      </c>
      <c r="I36" s="20">
        <f t="shared" ca="1" si="6"/>
        <v>-42.225138479999991</v>
      </c>
      <c r="J36" s="20">
        <f t="shared" ca="1" si="7"/>
        <v>1.7586479999970095E-2</v>
      </c>
      <c r="K36" s="20">
        <f t="shared" ca="1" si="8"/>
        <v>3.0952204800000729</v>
      </c>
      <c r="L36" s="20">
        <f t="shared" ca="1" si="9"/>
        <v>492.43902648</v>
      </c>
      <c r="M36" s="20">
        <f t="shared" ca="1" si="10"/>
        <v>1494.1473407999997</v>
      </c>
      <c r="N36" s="20">
        <f t="shared" ca="1" si="14"/>
        <v>1224.9071036299999</v>
      </c>
      <c r="W36" s="18">
        <f t="shared" si="11"/>
        <v>2014</v>
      </c>
      <c r="X36" s="21">
        <f ca="1">OFFSET('WEO18'!$A$1,$V$2+OFFSET(IF($Q$1=$U$29,$V$14,$V$15),2*(COLUMN(X35)-COLUMN($X$1)),0)-2,$V$4+$A36-$A$2-1)</f>
        <v>38.636000000000003</v>
      </c>
      <c r="Y36" s="21">
        <f ca="1">OFFSET('WEO18'!$A$1,$V$2+OFFSET(IF($Q$1=$U$29,$V$14,$V$15),2*(COLUMN(Y35)-COLUMN($X$1)),0)-2,$V$4+$A36-$A$2-1)</f>
        <v>38.460999999999999</v>
      </c>
      <c r="Z36" s="21">
        <f ca="1">OFFSET('WEO18'!$A$1,$V$2+OFFSET(IF($Q$1=$U$29,$V$14,$V$15),2*(COLUMN(Z35)-COLUMN($X$1)),0)-2,$V$4+$A36-$A$2-1)</f>
        <v>28.001000000000001</v>
      </c>
      <c r="AA36" s="21">
        <f ca="1">OFFSET('WEO18'!$A$1,$V$2+OFFSET(IF($Q$1=$U$29,$V$14,$V$15),2*(COLUMN(AA35)-COLUMN($X$1)),0)-2,$V$4+$A36-$A$2-1)</f>
        <v>84.96</v>
      </c>
      <c r="AB36" s="21">
        <f ca="1">OFFSET('WEO18'!$A$1,$V$2+OFFSET(IF($Q$1=$U$29,$V$14,$V$15),2*(COLUMN(AB35)-COLUMN($X$1)),0)-2,$V$4+$A36-$A$2-1)</f>
        <v>0.17499999999999999</v>
      </c>
      <c r="AC36" s="21">
        <f ca="1">OFFSET('WEO18'!$A$1,$V$2+OFFSET(IF($Q$1=$U$29,$V$14,$V$15),2*(COLUMN(AC35)-COLUMN($X$1)),0)-2,$V$4+$A36-$A$2-1)</f>
        <v>-2.4009999999999998</v>
      </c>
      <c r="AD36" s="21">
        <f ca="1">OFFSET('WEO18'!$A$1,$V$2+$V$12-2,$V$4+$A36-$A$2-1)</f>
        <v>22.533999999999999</v>
      </c>
      <c r="AE36" s="21">
        <f ca="1">OFFSET('WEO18'!$A$1,$V$2+$V$11-2,$V$4+$A36-$A$2-1)</f>
        <v>24.934000000000001</v>
      </c>
    </row>
    <row r="37" spans="1:31" x14ac:dyDescent="0.2">
      <c r="A37" s="18">
        <f t="shared" si="13"/>
        <v>2015</v>
      </c>
      <c r="B37" s="20">
        <f ca="1">OFFSET('WEO18'!$A$1,$V$2+$V$8-2,$V$4+$A37-$A$2-1)</f>
        <v>1776.251</v>
      </c>
      <c r="C37" s="20">
        <f t="shared" ca="1" si="0"/>
        <v>706.23739759999989</v>
      </c>
      <c r="D37" s="20">
        <f t="shared" ca="1" si="1"/>
        <v>708.52876139</v>
      </c>
      <c r="E37" s="20">
        <f t="shared" ca="1" si="2"/>
        <v>-2.3091263</v>
      </c>
      <c r="F37" s="20">
        <f t="shared" ca="1" si="3"/>
        <v>1.7762509999895038E-2</v>
      </c>
      <c r="G37" s="20">
        <f t="shared" ca="1" si="4"/>
        <v>363.58081719</v>
      </c>
      <c r="H37" s="20">
        <f t="shared" ca="1" si="5"/>
        <v>427.27717805000003</v>
      </c>
      <c r="I37" s="20">
        <f t="shared" ca="1" si="6"/>
        <v>-63.678598349999994</v>
      </c>
      <c r="J37" s="20">
        <f t="shared" ca="1" si="7"/>
        <v>-1.7762510000032705E-2</v>
      </c>
      <c r="K37" s="20">
        <f t="shared" ca="1" si="8"/>
        <v>-2.3091263000001376</v>
      </c>
      <c r="L37" s="20">
        <f t="shared" ca="1" si="9"/>
        <v>491.95047696</v>
      </c>
      <c r="M37" s="20">
        <f t="shared" ca="1" si="10"/>
        <v>1608.3419929699999</v>
      </c>
      <c r="N37" s="20">
        <f t="shared" ca="1" si="14"/>
        <v>1227.2162299299998</v>
      </c>
      <c r="W37" s="18">
        <f t="shared" si="11"/>
        <v>2015</v>
      </c>
      <c r="X37" s="21">
        <f ca="1">OFFSET('WEO18'!$A$1,$V$2+OFFSET(IF($Q$1=$U$29,$V$14,$V$15),2*(COLUMN(X36)-COLUMN($X$1)),0)-2,$V$4+$A37-$A$2-1)</f>
        <v>39.76</v>
      </c>
      <c r="Y37" s="21">
        <f ca="1">OFFSET('WEO18'!$A$1,$V$2+OFFSET(IF($Q$1=$U$29,$V$14,$V$15),2*(COLUMN(Y36)-COLUMN($X$1)),0)-2,$V$4+$A37-$A$2-1)</f>
        <v>39.889000000000003</v>
      </c>
      <c r="Z37" s="21">
        <f ca="1">OFFSET('WEO18'!$A$1,$V$2+OFFSET(IF($Q$1=$U$29,$V$14,$V$15),2*(COLUMN(Z36)-COLUMN($X$1)),0)-2,$V$4+$A37-$A$2-1)</f>
        <v>27.696000000000002</v>
      </c>
      <c r="AA37" s="21">
        <f ca="1">OFFSET('WEO18'!$A$1,$V$2+OFFSET(IF($Q$1=$U$29,$V$14,$V$15),2*(COLUMN(AA36)-COLUMN($X$1)),0)-2,$V$4+$A37-$A$2-1)</f>
        <v>90.546999999999997</v>
      </c>
      <c r="AB37" s="21">
        <f ca="1">OFFSET('WEO18'!$A$1,$V$2+OFFSET(IF($Q$1=$U$29,$V$14,$V$15),2*(COLUMN(AB36)-COLUMN($X$1)),0)-2,$V$4+$A37-$A$2-1)</f>
        <v>-0.13</v>
      </c>
      <c r="AC37" s="21">
        <f ca="1">OFFSET('WEO18'!$A$1,$V$2+OFFSET(IF($Q$1=$U$29,$V$14,$V$15),2*(COLUMN(AC36)-COLUMN($X$1)),0)-2,$V$4+$A37-$A$2-1)</f>
        <v>-3.585</v>
      </c>
      <c r="AD37" s="21">
        <f ca="1">OFFSET('WEO18'!$A$1,$V$2+$V$12-2,$V$4+$A37-$A$2-1)</f>
        <v>20.469000000000001</v>
      </c>
      <c r="AE37" s="21">
        <f ca="1">OFFSET('WEO18'!$A$1,$V$2+$V$11-2,$V$4+$A37-$A$2-1)</f>
        <v>24.055</v>
      </c>
    </row>
    <row r="38" spans="1:31" x14ac:dyDescent="0.2">
      <c r="A38" s="18">
        <f t="shared" si="13"/>
        <v>2016</v>
      </c>
      <c r="B38" s="20">
        <f ca="1">OFFSET('WEO18'!$A$1,$V$2+$V$8-2,$V$4+$A38-$A$2-1)</f>
        <v>1801.3679999999999</v>
      </c>
      <c r="C38" s="20">
        <f t="shared" ca="1" si="0"/>
        <v>713.03549543999998</v>
      </c>
      <c r="D38" s="20">
        <f t="shared" ca="1" si="1"/>
        <v>732.79650240000001</v>
      </c>
      <c r="E38" s="20">
        <f t="shared" ca="1" si="2"/>
        <v>-19.76100696</v>
      </c>
      <c r="F38" s="20">
        <f t="shared" ca="1" si="3"/>
        <v>-3.1974423109204508E-14</v>
      </c>
      <c r="G38" s="20">
        <f t="shared" ca="1" si="4"/>
        <v>359.69716223999995</v>
      </c>
      <c r="H38" s="20">
        <f t="shared" ca="1" si="5"/>
        <v>417.55710240000002</v>
      </c>
      <c r="I38" s="20">
        <f t="shared" ca="1" si="6"/>
        <v>-57.859940160000008</v>
      </c>
      <c r="J38" s="20">
        <f t="shared" ca="1" si="7"/>
        <v>-5.6843418860808015E-14</v>
      </c>
      <c r="K38" s="20">
        <f t="shared" ca="1" si="8"/>
        <v>-19.761006960000088</v>
      </c>
      <c r="L38" s="20">
        <f t="shared" ca="1" si="9"/>
        <v>513.2998116</v>
      </c>
      <c r="M38" s="20">
        <f t="shared" ca="1" si="10"/>
        <v>1641.8928909600002</v>
      </c>
      <c r="N38" s="20">
        <f t="shared" ca="1" si="14"/>
        <v>1246.9772368899999</v>
      </c>
      <c r="W38" s="18">
        <f t="shared" si="11"/>
        <v>2016</v>
      </c>
      <c r="X38" s="21">
        <f ca="1">OFFSET('WEO18'!$A$1,$V$2+OFFSET(IF($Q$1=$U$29,$V$14,$V$15),2*(COLUMN(X37)-COLUMN($X$1)),0)-2,$V$4+$A38-$A$2-1)</f>
        <v>39.582999999999998</v>
      </c>
      <c r="Y38" s="21">
        <f ca="1">OFFSET('WEO18'!$A$1,$V$2+OFFSET(IF($Q$1=$U$29,$V$14,$V$15),2*(COLUMN(Y37)-COLUMN($X$1)),0)-2,$V$4+$A38-$A$2-1)</f>
        <v>40.68</v>
      </c>
      <c r="Z38" s="21">
        <f ca="1">OFFSET('WEO18'!$A$1,$V$2+OFFSET(IF($Q$1=$U$29,$V$14,$V$15),2*(COLUMN(Z37)-COLUMN($X$1)),0)-2,$V$4+$A38-$A$2-1)</f>
        <v>28.495000000000001</v>
      </c>
      <c r="AA38" s="21">
        <f ca="1">OFFSET('WEO18'!$A$1,$V$2+OFFSET(IF($Q$1=$U$29,$V$14,$V$15),2*(COLUMN(AA37)-COLUMN($X$1)),0)-2,$V$4+$A38-$A$2-1)</f>
        <v>91.147000000000006</v>
      </c>
      <c r="AB38" s="21">
        <f ca="1">OFFSET('WEO18'!$A$1,$V$2+OFFSET(IF($Q$1=$U$29,$V$14,$V$15),2*(COLUMN(AB37)-COLUMN($X$1)),0)-2,$V$4+$A38-$A$2-1)</f>
        <v>-1.097</v>
      </c>
      <c r="AC38" s="21">
        <f ca="1">OFFSET('WEO18'!$A$1,$V$2+OFFSET(IF($Q$1=$U$29,$V$14,$V$15),2*(COLUMN(AC37)-COLUMN($X$1)),0)-2,$V$4+$A38-$A$2-1)</f>
        <v>-3.2120000000000002</v>
      </c>
      <c r="AD38" s="21">
        <f ca="1">OFFSET('WEO18'!$A$1,$V$2+$V$12-2,$V$4+$A38-$A$2-1)</f>
        <v>19.968</v>
      </c>
      <c r="AE38" s="21">
        <f ca="1">OFFSET('WEO18'!$A$1,$V$2+$V$11-2,$V$4+$A38-$A$2-1)</f>
        <v>23.18</v>
      </c>
    </row>
  </sheetData>
  <dataValidations count="1">
    <dataValidation type="list" allowBlank="1" showInputMessage="1" showErrorMessage="1" sqref="Q1" xr:uid="{00000000-0002-0000-0500-000000000000}">
      <formula1>$U$29:$U$30</formula1>
    </dataValidation>
  </dataValidations>
  <pageMargins left="0.75" right="0.75" top="1" bottom="1" header="0.5" footer="0.5"/>
  <pageSetup paperSize="9" orientation="portrait" horizontalDpi="4294967292" verticalDpi="4294967292"/>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500-000001000000}">
          <x14:formula1>
            <xm:f>List!$B$3:$B$70</xm:f>
          </x14:formula1>
          <xm:sqref>A1</xm:sqref>
        </x14:dataValidation>
      </x14:dataValidations>
    </ex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23"/>
  <sheetViews>
    <sheetView topLeftCell="A10" workbookViewId="0">
      <selection activeCell="D15" sqref="D15"/>
    </sheetView>
  </sheetViews>
  <sheetFormatPr baseColWidth="10" defaultRowHeight="14" x14ac:dyDescent="0.2"/>
  <cols>
    <col min="1" max="1" width="3" bestFit="1" customWidth="1"/>
    <col min="2" max="2" width="32.19921875" customWidth="1"/>
    <col min="3" max="3" width="44.19921875" customWidth="1"/>
    <col min="4" max="4" width="41.19921875" customWidth="1"/>
  </cols>
  <sheetData>
    <row r="1" spans="1:6" x14ac:dyDescent="0.2">
      <c r="E1" t="s">
        <v>583</v>
      </c>
      <c r="F1" t="s">
        <v>2024</v>
      </c>
    </row>
    <row r="2" spans="1:6" x14ac:dyDescent="0.2">
      <c r="A2" t="s">
        <v>579</v>
      </c>
      <c r="B2" t="s">
        <v>2011</v>
      </c>
      <c r="C2" t="s">
        <v>2012</v>
      </c>
      <c r="D2" t="s">
        <v>2013</v>
      </c>
      <c r="E2" s="68">
        <f>SUM(E3:E18)</f>
        <v>60</v>
      </c>
      <c r="F2" s="68">
        <f>SUM(F3:F18)</f>
        <v>36</v>
      </c>
    </row>
    <row r="3" spans="1:6" ht="30" x14ac:dyDescent="0.2">
      <c r="A3" s="65" t="s">
        <v>721</v>
      </c>
      <c r="B3" s="65" t="s">
        <v>79</v>
      </c>
      <c r="C3" s="65" t="s">
        <v>584</v>
      </c>
      <c r="D3" s="65" t="s">
        <v>2021</v>
      </c>
      <c r="E3" s="66"/>
      <c r="F3" s="67"/>
    </row>
    <row r="4" spans="1:6" ht="60" x14ac:dyDescent="0.2">
      <c r="A4" s="5">
        <v>1</v>
      </c>
      <c r="B4" s="5" t="s">
        <v>2007</v>
      </c>
      <c r="C4" s="7" t="s">
        <v>2014</v>
      </c>
      <c r="D4" s="5" t="s">
        <v>2015</v>
      </c>
      <c r="E4" s="6">
        <v>5</v>
      </c>
      <c r="F4" s="6">
        <v>2</v>
      </c>
    </row>
    <row r="5" spans="1:6" ht="60" x14ac:dyDescent="0.2">
      <c r="A5" s="5">
        <v>2</v>
      </c>
      <c r="B5" s="5" t="s">
        <v>2008</v>
      </c>
      <c r="C5" s="7" t="s">
        <v>2016</v>
      </c>
      <c r="D5" s="5" t="s">
        <v>2017</v>
      </c>
      <c r="E5" s="6">
        <v>5</v>
      </c>
      <c r="F5" s="6">
        <v>2</v>
      </c>
    </row>
    <row r="6" spans="1:6" ht="120" x14ac:dyDescent="0.2">
      <c r="A6" s="5">
        <v>3</v>
      </c>
      <c r="B6" s="5" t="s">
        <v>2018</v>
      </c>
      <c r="C6" s="7" t="s">
        <v>2019</v>
      </c>
      <c r="D6" s="5" t="s">
        <v>2020</v>
      </c>
      <c r="E6" s="6">
        <v>5</v>
      </c>
      <c r="F6" s="6">
        <v>2</v>
      </c>
    </row>
    <row r="7" spans="1:6" ht="45" x14ac:dyDescent="0.2">
      <c r="A7" s="65" t="s">
        <v>1968</v>
      </c>
      <c r="B7" s="65" t="s">
        <v>592</v>
      </c>
      <c r="C7" s="65" t="s">
        <v>593</v>
      </c>
      <c r="D7" s="65" t="s">
        <v>594</v>
      </c>
      <c r="E7" s="66"/>
      <c r="F7" s="67"/>
    </row>
    <row r="8" spans="1:6" ht="105" x14ac:dyDescent="0.2">
      <c r="A8" s="5">
        <v>4</v>
      </c>
      <c r="B8" s="5" t="s">
        <v>2030</v>
      </c>
      <c r="C8" s="7" t="s">
        <v>2031</v>
      </c>
      <c r="D8" s="5" t="s">
        <v>2025</v>
      </c>
      <c r="E8" s="6">
        <v>5</v>
      </c>
      <c r="F8" s="6">
        <v>4</v>
      </c>
    </row>
    <row r="9" spans="1:6" ht="90" x14ac:dyDescent="0.2">
      <c r="A9" s="5">
        <v>5</v>
      </c>
      <c r="B9" s="5" t="s">
        <v>2022</v>
      </c>
      <c r="C9" s="7" t="s">
        <v>2032</v>
      </c>
      <c r="D9" s="5" t="s">
        <v>2027</v>
      </c>
      <c r="E9" s="6">
        <v>5</v>
      </c>
      <c r="F9" s="6">
        <v>4</v>
      </c>
    </row>
    <row r="10" spans="1:6" ht="90" x14ac:dyDescent="0.2">
      <c r="A10" s="5">
        <v>6</v>
      </c>
      <c r="B10" s="5" t="s">
        <v>2023</v>
      </c>
      <c r="C10" s="7" t="s">
        <v>2033</v>
      </c>
      <c r="D10" s="5" t="s">
        <v>2027</v>
      </c>
      <c r="E10" s="6">
        <v>5</v>
      </c>
      <c r="F10" s="6">
        <v>4</v>
      </c>
    </row>
    <row r="11" spans="1:6" ht="60" x14ac:dyDescent="0.2">
      <c r="A11" s="5">
        <v>7</v>
      </c>
      <c r="B11" s="5" t="s">
        <v>2026</v>
      </c>
      <c r="C11" s="5" t="s">
        <v>600</v>
      </c>
      <c r="D11" s="5" t="s">
        <v>2028</v>
      </c>
      <c r="E11" s="6">
        <v>5</v>
      </c>
      <c r="F11" s="6">
        <v>4</v>
      </c>
    </row>
    <row r="12" spans="1:6" ht="45" x14ac:dyDescent="0.2">
      <c r="A12" s="5" t="s">
        <v>2009</v>
      </c>
      <c r="B12" s="5" t="s">
        <v>2029</v>
      </c>
      <c r="C12" s="5"/>
      <c r="D12" s="65" t="s">
        <v>2037</v>
      </c>
      <c r="E12" s="6"/>
    </row>
    <row r="13" spans="1:6" ht="75" x14ac:dyDescent="0.2">
      <c r="A13" s="65">
        <v>8</v>
      </c>
      <c r="B13" s="65" t="s">
        <v>2035</v>
      </c>
      <c r="C13" s="65" t="s">
        <v>2036</v>
      </c>
      <c r="D13" s="65" t="s">
        <v>2038</v>
      </c>
      <c r="E13" s="66">
        <v>5</v>
      </c>
      <c r="F13" s="66">
        <v>4</v>
      </c>
    </row>
    <row r="14" spans="1:6" ht="45" x14ac:dyDescent="0.2">
      <c r="A14" s="65">
        <v>9</v>
      </c>
      <c r="B14" s="65" t="s">
        <v>2034</v>
      </c>
      <c r="C14" s="65" t="s">
        <v>2039</v>
      </c>
      <c r="D14" s="65" t="s">
        <v>2040</v>
      </c>
      <c r="E14" s="66">
        <v>5</v>
      </c>
      <c r="F14" s="66">
        <v>2</v>
      </c>
    </row>
    <row r="15" spans="1:6" ht="15" x14ac:dyDescent="0.2">
      <c r="A15" s="5" t="s">
        <v>2010</v>
      </c>
      <c r="B15" s="5" t="s">
        <v>718</v>
      </c>
      <c r="C15" s="5"/>
      <c r="D15" s="5"/>
      <c r="E15" s="6"/>
    </row>
    <row r="16" spans="1:6" ht="75" x14ac:dyDescent="0.2">
      <c r="A16" s="5">
        <v>10</v>
      </c>
      <c r="B16" s="5" t="s">
        <v>716</v>
      </c>
      <c r="C16" s="5" t="s">
        <v>1971</v>
      </c>
      <c r="D16" s="5" t="s">
        <v>1972</v>
      </c>
      <c r="E16" s="6">
        <v>5</v>
      </c>
      <c r="F16" s="6">
        <v>2</v>
      </c>
    </row>
    <row r="17" spans="1:6" ht="45" x14ac:dyDescent="0.2">
      <c r="A17" s="5">
        <v>11</v>
      </c>
      <c r="B17" s="5" t="s">
        <v>1973</v>
      </c>
      <c r="C17" s="5" t="s">
        <v>2005</v>
      </c>
      <c r="D17" s="5" t="s">
        <v>1974</v>
      </c>
      <c r="E17" s="6">
        <v>5</v>
      </c>
      <c r="F17" s="6">
        <v>2</v>
      </c>
    </row>
    <row r="18" spans="1:6" ht="60" x14ac:dyDescent="0.2">
      <c r="A18" s="5">
        <v>12</v>
      </c>
      <c r="B18" s="5" t="s">
        <v>1969</v>
      </c>
      <c r="C18" s="5" t="s">
        <v>1970</v>
      </c>
      <c r="D18" s="5" t="s">
        <v>2006</v>
      </c>
      <c r="E18" s="6">
        <v>5</v>
      </c>
      <c r="F18" s="6">
        <v>4</v>
      </c>
    </row>
    <row r="20" spans="1:6" x14ac:dyDescent="0.2">
      <c r="A20" t="s">
        <v>607</v>
      </c>
    </row>
    <row r="21" spans="1:6" ht="30" x14ac:dyDescent="0.2">
      <c r="C21" s="5" t="s">
        <v>608</v>
      </c>
      <c r="E21" s="6">
        <v>5</v>
      </c>
    </row>
    <row r="22" spans="1:6" ht="15" x14ac:dyDescent="0.2">
      <c r="C22" s="5" t="s">
        <v>609</v>
      </c>
      <c r="E22" s="6">
        <v>5</v>
      </c>
    </row>
    <row r="23" spans="1:6" x14ac:dyDescent="0.2">
      <c r="C23" t="s">
        <v>614</v>
      </c>
      <c r="E23" s="6">
        <v>2</v>
      </c>
    </row>
  </sheetData>
  <pageMargins left="0.75" right="0.75" top="1" bottom="1" header="0.5" footer="0.5"/>
  <pageSetup paperSize="9" orientation="portrait" horizontalDpi="4294967292" verticalDpi="4294967292"/>
  <legacy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14"/>
  <sheetViews>
    <sheetView workbookViewId="0">
      <selection activeCell="D5" sqref="D5"/>
    </sheetView>
  </sheetViews>
  <sheetFormatPr baseColWidth="10" defaultRowHeight="14" x14ac:dyDescent="0.2"/>
  <cols>
    <col min="1" max="1" width="3" bestFit="1" customWidth="1"/>
    <col min="2" max="2" width="32.19921875" customWidth="1"/>
    <col min="3" max="3" width="41.59765625" customWidth="1"/>
    <col min="4" max="4" width="43.19921875" customWidth="1"/>
  </cols>
  <sheetData>
    <row r="1" spans="1:5" x14ac:dyDescent="0.2">
      <c r="A1" t="s">
        <v>579</v>
      </c>
      <c r="B1" t="s">
        <v>580</v>
      </c>
      <c r="C1" t="s">
        <v>581</v>
      </c>
      <c r="D1" t="s">
        <v>582</v>
      </c>
      <c r="E1" t="s">
        <v>583</v>
      </c>
    </row>
    <row r="2" spans="1:5" ht="30" x14ac:dyDescent="0.2">
      <c r="A2" s="5">
        <v>1</v>
      </c>
      <c r="B2" s="5" t="s">
        <v>79</v>
      </c>
      <c r="C2" s="5" t="s">
        <v>584</v>
      </c>
      <c r="D2" s="5" t="s">
        <v>585</v>
      </c>
      <c r="E2" s="6"/>
    </row>
    <row r="3" spans="1:5" ht="75" x14ac:dyDescent="0.2">
      <c r="A3" s="5"/>
      <c r="B3" s="5"/>
      <c r="C3" s="7" t="s">
        <v>586</v>
      </c>
      <c r="D3" s="5" t="s">
        <v>587</v>
      </c>
      <c r="E3" s="6">
        <v>5</v>
      </c>
    </row>
    <row r="4" spans="1:5" ht="45" x14ac:dyDescent="0.2">
      <c r="A4" s="5"/>
      <c r="B4" s="5"/>
      <c r="C4" s="7" t="s">
        <v>588</v>
      </c>
      <c r="D4" s="5" t="s">
        <v>589</v>
      </c>
      <c r="E4" s="6">
        <v>5</v>
      </c>
    </row>
    <row r="5" spans="1:5" ht="30" x14ac:dyDescent="0.2">
      <c r="A5" s="5"/>
      <c r="B5" s="5"/>
      <c r="C5" s="7" t="s">
        <v>590</v>
      </c>
      <c r="D5" s="5" t="s">
        <v>591</v>
      </c>
      <c r="E5" s="6">
        <v>5</v>
      </c>
    </row>
    <row r="6" spans="1:5" ht="45" x14ac:dyDescent="0.2">
      <c r="A6" s="5">
        <v>2</v>
      </c>
      <c r="B6" s="5" t="s">
        <v>592</v>
      </c>
      <c r="C6" s="5" t="s">
        <v>593</v>
      </c>
      <c r="D6" s="5" t="s">
        <v>594</v>
      </c>
      <c r="E6" s="6"/>
    </row>
    <row r="7" spans="1:5" ht="60" x14ac:dyDescent="0.2">
      <c r="A7" s="5"/>
      <c r="B7" s="5"/>
      <c r="C7" s="7" t="s">
        <v>595</v>
      </c>
      <c r="D7" s="5" t="s">
        <v>596</v>
      </c>
      <c r="E7" s="6">
        <v>5</v>
      </c>
    </row>
    <row r="8" spans="1:5" ht="45" x14ac:dyDescent="0.2">
      <c r="A8" s="5"/>
      <c r="B8" s="5"/>
      <c r="C8" s="7" t="s">
        <v>597</v>
      </c>
      <c r="D8" s="5" t="s">
        <v>598</v>
      </c>
      <c r="E8" s="6">
        <v>5</v>
      </c>
    </row>
    <row r="9" spans="1:5" ht="60" x14ac:dyDescent="0.2">
      <c r="A9" s="5"/>
      <c r="B9" s="5"/>
      <c r="C9" s="7" t="s">
        <v>599</v>
      </c>
      <c r="D9" s="5" t="s">
        <v>600</v>
      </c>
      <c r="E9" s="6">
        <v>5</v>
      </c>
    </row>
    <row r="10" spans="1:5" ht="45" x14ac:dyDescent="0.2">
      <c r="A10" s="5"/>
      <c r="B10" s="5"/>
      <c r="C10" s="7" t="s">
        <v>610</v>
      </c>
      <c r="D10" s="5" t="s">
        <v>611</v>
      </c>
      <c r="E10" s="6">
        <v>5</v>
      </c>
    </row>
    <row r="11" spans="1:5" ht="30" x14ac:dyDescent="0.2">
      <c r="A11" s="5"/>
      <c r="B11" s="5"/>
      <c r="C11" s="7"/>
      <c r="D11" s="5" t="s">
        <v>612</v>
      </c>
      <c r="E11" s="6">
        <v>5</v>
      </c>
    </row>
    <row r="12" spans="1:5" ht="45" x14ac:dyDescent="0.2">
      <c r="A12" s="5"/>
      <c r="B12" s="5"/>
      <c r="C12" s="7"/>
      <c r="D12" s="5" t="s">
        <v>613</v>
      </c>
      <c r="E12" s="6">
        <v>5</v>
      </c>
    </row>
    <row r="13" spans="1:5" ht="45" x14ac:dyDescent="0.2">
      <c r="A13" s="5">
        <v>3</v>
      </c>
      <c r="B13" s="5" t="s">
        <v>601</v>
      </c>
      <c r="C13" s="5" t="s">
        <v>602</v>
      </c>
      <c r="D13" s="5" t="s">
        <v>603</v>
      </c>
      <c r="E13" s="6">
        <v>5</v>
      </c>
    </row>
    <row r="14" spans="1:5" ht="60" x14ac:dyDescent="0.2">
      <c r="A14" s="5">
        <v>4</v>
      </c>
      <c r="B14" s="5" t="s">
        <v>604</v>
      </c>
      <c r="C14" s="5" t="s">
        <v>605</v>
      </c>
      <c r="D14" s="5" t="s">
        <v>606</v>
      </c>
      <c r="E14" s="6">
        <v>10</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K30"/>
  <sheetViews>
    <sheetView workbookViewId="0">
      <selection activeCell="F27" sqref="F27"/>
    </sheetView>
  </sheetViews>
  <sheetFormatPr baseColWidth="10" defaultRowHeight="14" x14ac:dyDescent="0.2"/>
  <cols>
    <col min="2" max="2" width="5.59765625" customWidth="1"/>
    <col min="3" max="3" width="18.796875" customWidth="1"/>
  </cols>
  <sheetData>
    <row r="1" spans="1:3" x14ac:dyDescent="0.2">
      <c r="A1" t="s">
        <v>1954</v>
      </c>
      <c r="B1" t="s">
        <v>621</v>
      </c>
    </row>
    <row r="2" spans="1:3" x14ac:dyDescent="0.2">
      <c r="A2">
        <v>1</v>
      </c>
      <c r="B2">
        <v>1</v>
      </c>
      <c r="C2" t="s">
        <v>624</v>
      </c>
    </row>
    <row r="3" spans="1:3" x14ac:dyDescent="0.2">
      <c r="A3">
        <v>2</v>
      </c>
      <c r="B3">
        <v>2</v>
      </c>
      <c r="C3" t="s">
        <v>1975</v>
      </c>
    </row>
    <row r="4" spans="1:3" x14ac:dyDescent="0.2">
      <c r="A4">
        <v>3</v>
      </c>
      <c r="B4">
        <v>3</v>
      </c>
      <c r="C4" t="s">
        <v>1953</v>
      </c>
    </row>
    <row r="5" spans="1:3" x14ac:dyDescent="0.2">
      <c r="A5">
        <v>4</v>
      </c>
      <c r="B5">
        <v>4</v>
      </c>
      <c r="C5" t="s">
        <v>711</v>
      </c>
    </row>
    <row r="6" spans="1:3" x14ac:dyDescent="0.2">
      <c r="B6" t="s">
        <v>79</v>
      </c>
    </row>
    <row r="7" spans="1:3" x14ac:dyDescent="0.2">
      <c r="A7">
        <v>3</v>
      </c>
      <c r="B7">
        <v>1</v>
      </c>
      <c r="C7" t="s">
        <v>622</v>
      </c>
    </row>
    <row r="8" spans="1:3" x14ac:dyDescent="0.2">
      <c r="A8">
        <v>2</v>
      </c>
      <c r="B8">
        <v>2</v>
      </c>
      <c r="C8" t="s">
        <v>1951</v>
      </c>
    </row>
    <row r="9" spans="1:3" x14ac:dyDescent="0.2">
      <c r="A9">
        <v>4</v>
      </c>
      <c r="B9">
        <v>3</v>
      </c>
      <c r="C9" t="s">
        <v>1952</v>
      </c>
    </row>
    <row r="10" spans="1:3" x14ac:dyDescent="0.2">
      <c r="A10">
        <v>1</v>
      </c>
      <c r="B10">
        <v>4</v>
      </c>
      <c r="C10" t="s">
        <v>623</v>
      </c>
    </row>
    <row r="11" spans="1:3" x14ac:dyDescent="0.2">
      <c r="B11" t="s">
        <v>712</v>
      </c>
    </row>
    <row r="12" spans="1:3" x14ac:dyDescent="0.2">
      <c r="A12">
        <v>4</v>
      </c>
      <c r="B12">
        <v>1</v>
      </c>
      <c r="C12" t="s">
        <v>713</v>
      </c>
    </row>
    <row r="13" spans="1:3" x14ac:dyDescent="0.2">
      <c r="A13">
        <v>1</v>
      </c>
      <c r="B13">
        <v>2</v>
      </c>
      <c r="C13" t="s">
        <v>1955</v>
      </c>
    </row>
    <row r="14" spans="1:3" x14ac:dyDescent="0.2">
      <c r="A14">
        <v>3</v>
      </c>
      <c r="B14">
        <v>3</v>
      </c>
      <c r="C14" t="s">
        <v>714</v>
      </c>
    </row>
    <row r="15" spans="1:3" x14ac:dyDescent="0.2">
      <c r="A15">
        <v>2</v>
      </c>
      <c r="B15">
        <v>4</v>
      </c>
      <c r="C15" t="s">
        <v>715</v>
      </c>
    </row>
    <row r="16" spans="1:3" x14ac:dyDescent="0.2">
      <c r="B16" t="s">
        <v>716</v>
      </c>
    </row>
    <row r="17" spans="2:11" x14ac:dyDescent="0.2">
      <c r="B17">
        <v>1</v>
      </c>
      <c r="C17" t="s">
        <v>717</v>
      </c>
    </row>
    <row r="18" spans="2:11" x14ac:dyDescent="0.2">
      <c r="B18">
        <v>2</v>
      </c>
      <c r="C18" t="s">
        <v>723</v>
      </c>
    </row>
    <row r="19" spans="2:11" x14ac:dyDescent="0.2">
      <c r="B19">
        <v>3</v>
      </c>
      <c r="C19" t="s">
        <v>724</v>
      </c>
    </row>
    <row r="20" spans="2:11" x14ac:dyDescent="0.2">
      <c r="B20" s="30">
        <v>4</v>
      </c>
      <c r="C20" s="30" t="s">
        <v>726</v>
      </c>
    </row>
    <row r="21" spans="2:11" x14ac:dyDescent="0.2">
      <c r="B21" t="s">
        <v>718</v>
      </c>
    </row>
    <row r="22" spans="2:11" x14ac:dyDescent="0.2">
      <c r="D22" t="s">
        <v>1965</v>
      </c>
      <c r="K22">
        <v>8</v>
      </c>
    </row>
    <row r="23" spans="2:11" x14ac:dyDescent="0.2">
      <c r="D23" t="s">
        <v>1961</v>
      </c>
      <c r="E23" t="s">
        <v>1962</v>
      </c>
      <c r="F23" t="s">
        <v>1963</v>
      </c>
      <c r="G23" t="s">
        <v>1964</v>
      </c>
      <c r="K23">
        <v>9</v>
      </c>
    </row>
    <row r="24" spans="2:11" x14ac:dyDescent="0.2">
      <c r="B24" t="s">
        <v>1958</v>
      </c>
      <c r="K24">
        <v>5</v>
      </c>
    </row>
    <row r="25" spans="2:11" x14ac:dyDescent="0.2">
      <c r="C25" t="s">
        <v>1956</v>
      </c>
      <c r="E25" t="s">
        <v>1967</v>
      </c>
      <c r="F25" t="s">
        <v>1976</v>
      </c>
      <c r="G25" t="s">
        <v>1980</v>
      </c>
      <c r="K25">
        <v>9</v>
      </c>
    </row>
    <row r="26" spans="2:11" x14ac:dyDescent="0.2">
      <c r="C26" t="s">
        <v>1957</v>
      </c>
      <c r="F26" t="s">
        <v>1966</v>
      </c>
      <c r="K26">
        <v>9</v>
      </c>
    </row>
    <row r="27" spans="2:11" x14ac:dyDescent="0.2">
      <c r="C27" t="s">
        <v>1959</v>
      </c>
      <c r="D27" t="s">
        <v>1981</v>
      </c>
      <c r="E27" t="s">
        <v>1977</v>
      </c>
      <c r="F27" t="s">
        <v>1979</v>
      </c>
      <c r="G27" t="s">
        <v>1978</v>
      </c>
      <c r="K27">
        <f>SUM(K22:K26)</f>
        <v>40</v>
      </c>
    </row>
    <row r="28" spans="2:11" x14ac:dyDescent="0.2">
      <c r="B28" t="s">
        <v>1960</v>
      </c>
    </row>
    <row r="29" spans="2:11" x14ac:dyDescent="0.2">
      <c r="C29" t="s">
        <v>1956</v>
      </c>
      <c r="D29" t="s">
        <v>1976</v>
      </c>
      <c r="F29" t="s">
        <v>1979</v>
      </c>
    </row>
    <row r="30" spans="2:11" x14ac:dyDescent="0.2">
      <c r="C30" t="s">
        <v>1957</v>
      </c>
      <c r="E30" t="s">
        <v>1981</v>
      </c>
      <c r="F30" t="s">
        <v>1967</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F63"/>
  <sheetViews>
    <sheetView workbookViewId="0">
      <pane ySplit="2" topLeftCell="A3" activePane="bottomLeft" state="frozen"/>
      <selection pane="bottomLeft" activeCell="J58" sqref="J58"/>
    </sheetView>
  </sheetViews>
  <sheetFormatPr baseColWidth="10" defaultColWidth="8.796875" defaultRowHeight="15" x14ac:dyDescent="0.2"/>
  <cols>
    <col min="1" max="1" width="8.796875" style="1"/>
    <col min="2" max="2" width="14.3984375" style="1" bestFit="1" customWidth="1"/>
    <col min="3" max="5" width="8.796875" style="1"/>
    <col min="6" max="6" width="31.3984375" style="1" customWidth="1"/>
    <col min="7" max="7" width="2.19921875" style="1" bestFit="1" customWidth="1"/>
    <col min="8" max="8" width="2.19921875" style="1" customWidth="1"/>
    <col min="9" max="9" width="6.59765625" style="1" customWidth="1"/>
    <col min="10" max="10" width="6" style="1" customWidth="1"/>
    <col min="11" max="11" width="4.59765625" style="1" bestFit="1" customWidth="1"/>
    <col min="12" max="12" width="7" style="1" bestFit="1" customWidth="1"/>
    <col min="13" max="15" width="8.796875" style="1"/>
    <col min="16" max="16" width="5.3984375" style="1" customWidth="1"/>
    <col min="17" max="22" width="4.3984375" style="1" customWidth="1"/>
    <col min="23" max="26" width="4.59765625" style="1" customWidth="1"/>
    <col min="27" max="16384" width="8.796875" style="1"/>
  </cols>
  <sheetData>
    <row r="1" spans="1:32" x14ac:dyDescent="0.2">
      <c r="A1" s="1" t="s">
        <v>82</v>
      </c>
      <c r="C1" s="1">
        <v>13</v>
      </c>
      <c r="D1" s="1" t="s">
        <v>81</v>
      </c>
      <c r="F1" s="1" t="s">
        <v>80</v>
      </c>
      <c r="H1" s="1" t="s">
        <v>722</v>
      </c>
      <c r="I1" s="8" t="s">
        <v>79</v>
      </c>
      <c r="J1" s="8"/>
      <c r="K1" s="8"/>
      <c r="L1" s="8"/>
      <c r="M1" s="8" t="s">
        <v>78</v>
      </c>
      <c r="N1" s="8"/>
      <c r="O1" s="8"/>
      <c r="P1" s="9" t="s">
        <v>583</v>
      </c>
    </row>
    <row r="2" spans="1:32" x14ac:dyDescent="0.2">
      <c r="A2" s="1" t="s">
        <v>77</v>
      </c>
      <c r="C2" s="1">
        <v>61</v>
      </c>
      <c r="F2" s="1" t="s">
        <v>76</v>
      </c>
      <c r="H2" s="1" t="s">
        <v>733</v>
      </c>
      <c r="I2" s="10" t="s">
        <v>75</v>
      </c>
      <c r="J2" s="10" t="s">
        <v>615</v>
      </c>
      <c r="K2" s="10" t="s">
        <v>73</v>
      </c>
      <c r="L2" s="10" t="s">
        <v>74</v>
      </c>
      <c r="M2" s="10" t="s">
        <v>616</v>
      </c>
      <c r="N2" s="10" t="s">
        <v>617</v>
      </c>
      <c r="O2" s="10" t="s">
        <v>618</v>
      </c>
      <c r="P2" s="10"/>
      <c r="Q2" s="1">
        <v>1</v>
      </c>
      <c r="R2" s="1">
        <v>2</v>
      </c>
      <c r="S2" s="1">
        <v>3</v>
      </c>
      <c r="T2" s="1">
        <v>4</v>
      </c>
      <c r="U2" s="1">
        <v>5</v>
      </c>
      <c r="V2" s="1">
        <v>6</v>
      </c>
      <c r="W2" s="1">
        <v>7</v>
      </c>
      <c r="X2" s="1">
        <v>8</v>
      </c>
      <c r="Y2" s="1">
        <v>9</v>
      </c>
      <c r="Z2" s="1">
        <v>10</v>
      </c>
    </row>
    <row r="3" spans="1:32" x14ac:dyDescent="0.2">
      <c r="A3" s="1" t="s">
        <v>72</v>
      </c>
      <c r="B3" s="1" t="s">
        <v>71</v>
      </c>
      <c r="C3" s="1" t="s">
        <v>214</v>
      </c>
      <c r="D3" s="1" t="s">
        <v>213</v>
      </c>
      <c r="E3" s="1" t="s">
        <v>212</v>
      </c>
      <c r="F3" s="9" t="s">
        <v>625</v>
      </c>
      <c r="G3" s="9" t="s">
        <v>626</v>
      </c>
      <c r="H3" s="9"/>
      <c r="I3" s="11">
        <v>9.7999999999999997E-3</v>
      </c>
      <c r="J3" s="12">
        <v>0.04</v>
      </c>
      <c r="K3" s="2">
        <v>0.19</v>
      </c>
      <c r="L3" s="11">
        <v>7.3499999999999998E-3</v>
      </c>
      <c r="M3" s="2">
        <v>0.08</v>
      </c>
      <c r="N3" s="2">
        <v>0.35</v>
      </c>
      <c r="O3" s="2">
        <v>0.2</v>
      </c>
      <c r="P3" s="13">
        <f>SUM(Q3:Z3)</f>
        <v>43</v>
      </c>
      <c r="Q3" s="1">
        <v>5</v>
      </c>
      <c r="R3" s="1">
        <v>5</v>
      </c>
      <c r="S3" s="1">
        <v>4</v>
      </c>
      <c r="T3" s="1">
        <v>5</v>
      </c>
      <c r="U3" s="1">
        <v>5</v>
      </c>
      <c r="V3" s="1">
        <v>4</v>
      </c>
      <c r="W3" s="1">
        <v>3</v>
      </c>
      <c r="X3" s="1">
        <v>3</v>
      </c>
      <c r="Y3" s="1">
        <v>5</v>
      </c>
      <c r="Z3" s="1">
        <v>4</v>
      </c>
      <c r="AA3" s="1">
        <v>2</v>
      </c>
      <c r="AB3" s="1" t="s">
        <v>627</v>
      </c>
      <c r="AF3" s="4" t="s">
        <v>628</v>
      </c>
    </row>
    <row r="4" spans="1:32" x14ac:dyDescent="0.2">
      <c r="B4" s="1" t="s">
        <v>70</v>
      </c>
      <c r="C4" s="1" t="s">
        <v>214</v>
      </c>
      <c r="D4" s="1" t="s">
        <v>213</v>
      </c>
      <c r="E4" s="1" t="s">
        <v>212</v>
      </c>
      <c r="F4" s="9" t="s">
        <v>629</v>
      </c>
      <c r="G4" s="9" t="s">
        <v>626</v>
      </c>
      <c r="H4" s="9"/>
      <c r="I4" s="11">
        <v>1.0999999999999999E-2</v>
      </c>
      <c r="J4" s="12">
        <v>0.04</v>
      </c>
      <c r="K4" s="2">
        <v>0.21</v>
      </c>
      <c r="L4" s="11">
        <v>1.8E-3</v>
      </c>
      <c r="M4" s="2">
        <v>0.24</v>
      </c>
      <c r="N4" s="2">
        <v>0.49</v>
      </c>
      <c r="O4" s="2">
        <v>0.31</v>
      </c>
      <c r="P4" s="13">
        <f t="shared" ref="P4:P63" si="0">SUM(Q4:Z4)</f>
        <v>21</v>
      </c>
      <c r="Q4" s="1">
        <v>2</v>
      </c>
      <c r="R4" s="1">
        <v>2</v>
      </c>
      <c r="S4" s="1">
        <v>2</v>
      </c>
      <c r="T4" s="1">
        <v>3</v>
      </c>
      <c r="U4" s="1">
        <v>4</v>
      </c>
      <c r="V4" s="1">
        <v>3</v>
      </c>
      <c r="W4" s="1">
        <v>1</v>
      </c>
      <c r="X4" s="1">
        <v>2</v>
      </c>
      <c r="Y4" s="1">
        <v>0</v>
      </c>
      <c r="Z4" s="1">
        <v>2</v>
      </c>
      <c r="AA4" s="1">
        <v>2</v>
      </c>
      <c r="AB4" s="1" t="s">
        <v>625</v>
      </c>
      <c r="AF4" s="4" t="s">
        <v>630</v>
      </c>
    </row>
    <row r="5" spans="1:32" x14ac:dyDescent="0.2">
      <c r="B5" s="1" t="s">
        <v>69</v>
      </c>
      <c r="C5" s="1" t="s">
        <v>214</v>
      </c>
      <c r="D5" s="1" t="s">
        <v>213</v>
      </c>
      <c r="E5" s="1" t="s">
        <v>693</v>
      </c>
      <c r="F5" s="9" t="s">
        <v>631</v>
      </c>
      <c r="G5" s="9" t="s">
        <v>626</v>
      </c>
      <c r="H5" s="9"/>
      <c r="I5" s="11">
        <v>1.6E-2</v>
      </c>
      <c r="J5" s="12">
        <v>0.03</v>
      </c>
      <c r="K5" s="2">
        <v>0.23</v>
      </c>
      <c r="L5" s="11">
        <v>-4.0000000000000001E-3</v>
      </c>
      <c r="M5" s="2">
        <v>0.18</v>
      </c>
      <c r="N5" s="2">
        <v>0.21</v>
      </c>
      <c r="O5" s="2">
        <v>0.13</v>
      </c>
      <c r="P5" s="13">
        <f t="shared" si="0"/>
        <v>43</v>
      </c>
      <c r="Q5" s="1">
        <v>5</v>
      </c>
      <c r="R5" s="1">
        <v>5</v>
      </c>
      <c r="S5" s="1">
        <v>4</v>
      </c>
      <c r="T5" s="1">
        <v>5</v>
      </c>
      <c r="U5" s="1">
        <v>5</v>
      </c>
      <c r="V5" s="1">
        <v>4</v>
      </c>
      <c r="W5" s="1">
        <v>2</v>
      </c>
      <c r="X5" s="1">
        <v>5</v>
      </c>
      <c r="Y5" s="1">
        <v>4</v>
      </c>
      <c r="Z5" s="1">
        <v>4</v>
      </c>
      <c r="AA5" s="1">
        <v>1</v>
      </c>
      <c r="AB5" s="1" t="s">
        <v>632</v>
      </c>
      <c r="AF5" s="4" t="s">
        <v>633</v>
      </c>
    </row>
    <row r="6" spans="1:32" x14ac:dyDescent="0.2">
      <c r="B6" s="1" t="s">
        <v>68</v>
      </c>
      <c r="C6" s="1" t="s">
        <v>214</v>
      </c>
      <c r="D6" s="1" t="s">
        <v>213</v>
      </c>
      <c r="E6" s="1" t="s">
        <v>212</v>
      </c>
      <c r="F6" s="9" t="s">
        <v>634</v>
      </c>
      <c r="G6" s="9" t="s">
        <v>626</v>
      </c>
      <c r="H6" s="9"/>
      <c r="I6" s="11">
        <v>4.3E-3</v>
      </c>
      <c r="J6" s="12">
        <v>3.4000000000000002E-2</v>
      </c>
      <c r="K6" s="2">
        <v>0.16400000000000001</v>
      </c>
      <c r="L6" s="11">
        <v>8.0000000000000002E-3</v>
      </c>
      <c r="M6" s="2">
        <v>0.05</v>
      </c>
      <c r="N6" s="2">
        <v>0.3</v>
      </c>
      <c r="O6" s="2">
        <v>0.26</v>
      </c>
      <c r="P6" s="13">
        <f t="shared" si="0"/>
        <v>44</v>
      </c>
      <c r="Q6" s="1">
        <v>5</v>
      </c>
      <c r="R6" s="1">
        <v>5</v>
      </c>
      <c r="S6" s="1">
        <v>5</v>
      </c>
      <c r="T6" s="1">
        <v>5</v>
      </c>
      <c r="U6" s="1">
        <v>5</v>
      </c>
      <c r="V6" s="1">
        <v>5</v>
      </c>
      <c r="W6" s="1">
        <v>4</v>
      </c>
      <c r="X6" s="1">
        <v>4</v>
      </c>
      <c r="Y6" s="1">
        <v>3</v>
      </c>
      <c r="Z6" s="1">
        <v>3</v>
      </c>
      <c r="AA6" s="1">
        <v>3</v>
      </c>
    </row>
    <row r="7" spans="1:32" x14ac:dyDescent="0.2">
      <c r="B7" s="1" t="s">
        <v>67</v>
      </c>
      <c r="C7" s="1" t="s">
        <v>693</v>
      </c>
      <c r="D7" s="1" t="s">
        <v>693</v>
      </c>
      <c r="E7" s="1" t="s">
        <v>212</v>
      </c>
      <c r="F7" s="9" t="s">
        <v>635</v>
      </c>
      <c r="G7" s="9" t="s">
        <v>626</v>
      </c>
      <c r="H7" s="9"/>
      <c r="I7" s="11">
        <v>8.8000000000000005E-3</v>
      </c>
      <c r="J7" s="12">
        <v>3.5000000000000003E-2</v>
      </c>
      <c r="K7" s="2">
        <v>0.34</v>
      </c>
      <c r="L7" s="11">
        <v>2.4199999999999999E-2</v>
      </c>
      <c r="M7" s="2">
        <v>0.38</v>
      </c>
      <c r="N7" s="2">
        <v>0.86</v>
      </c>
      <c r="O7" s="2">
        <v>0.62</v>
      </c>
      <c r="P7" s="13">
        <f t="shared" si="0"/>
        <v>27</v>
      </c>
      <c r="Q7" s="1">
        <v>2</v>
      </c>
      <c r="R7" s="1">
        <v>2</v>
      </c>
      <c r="S7" s="1">
        <v>2</v>
      </c>
      <c r="T7" s="1">
        <v>4</v>
      </c>
      <c r="U7" s="1">
        <v>5</v>
      </c>
      <c r="V7" s="1">
        <v>5</v>
      </c>
      <c r="W7" s="1">
        <v>1</v>
      </c>
      <c r="X7" s="1">
        <v>2</v>
      </c>
      <c r="Y7" s="1">
        <v>2</v>
      </c>
      <c r="Z7" s="1">
        <v>2</v>
      </c>
      <c r="AA7" s="1">
        <v>1</v>
      </c>
    </row>
    <row r="8" spans="1:32" x14ac:dyDescent="0.2">
      <c r="A8" s="1" t="s">
        <v>66</v>
      </c>
      <c r="B8" s="1" t="s">
        <v>65</v>
      </c>
      <c r="C8" s="1" t="s">
        <v>214</v>
      </c>
      <c r="D8" s="1" t="s">
        <v>213</v>
      </c>
      <c r="E8" s="1" t="s">
        <v>212</v>
      </c>
      <c r="F8" s="14" t="s">
        <v>636</v>
      </c>
      <c r="G8" s="14" t="s">
        <v>637</v>
      </c>
      <c r="H8" s="14"/>
      <c r="I8" s="11">
        <v>2E-3</v>
      </c>
      <c r="J8" s="12">
        <v>0.04</v>
      </c>
      <c r="K8" s="2">
        <v>0.23</v>
      </c>
      <c r="L8" s="11">
        <v>2E-3</v>
      </c>
      <c r="M8" s="2">
        <v>0.11</v>
      </c>
      <c r="N8" s="2">
        <v>0.15</v>
      </c>
      <c r="O8" s="2">
        <v>0.22</v>
      </c>
      <c r="P8" s="13">
        <f t="shared" si="0"/>
        <v>26</v>
      </c>
      <c r="Q8" s="1">
        <v>3</v>
      </c>
      <c r="R8" s="1">
        <v>3</v>
      </c>
      <c r="S8" s="1">
        <v>3</v>
      </c>
      <c r="T8" s="1">
        <v>3</v>
      </c>
      <c r="U8" s="1">
        <v>3</v>
      </c>
      <c r="V8" s="1">
        <v>3</v>
      </c>
      <c r="W8" s="1">
        <v>2</v>
      </c>
      <c r="X8" s="1">
        <v>2</v>
      </c>
      <c r="Y8" s="1">
        <v>2</v>
      </c>
      <c r="Z8" s="1">
        <v>2</v>
      </c>
      <c r="AA8" s="1">
        <v>2</v>
      </c>
    </row>
    <row r="9" spans="1:32" x14ac:dyDescent="0.2">
      <c r="B9" s="1" t="s">
        <v>64</v>
      </c>
      <c r="C9" s="1" t="s">
        <v>693</v>
      </c>
      <c r="D9" s="1" t="s">
        <v>213</v>
      </c>
      <c r="E9" s="1" t="s">
        <v>212</v>
      </c>
      <c r="F9" s="14" t="s">
        <v>638</v>
      </c>
      <c r="G9" s="14" t="s">
        <v>637</v>
      </c>
      <c r="H9" s="14"/>
      <c r="I9" s="11">
        <v>3.8E-3</v>
      </c>
      <c r="J9" s="12">
        <v>0.04</v>
      </c>
      <c r="K9" s="2">
        <v>0.22500000000000001</v>
      </c>
      <c r="L9" s="11">
        <v>1.8E-3</v>
      </c>
      <c r="M9" s="2">
        <v>0.04</v>
      </c>
      <c r="N9" s="2">
        <v>0.23</v>
      </c>
      <c r="O9" s="2">
        <v>0.22</v>
      </c>
      <c r="P9" s="13">
        <f t="shared" si="0"/>
        <v>35</v>
      </c>
      <c r="Q9" s="1">
        <v>4</v>
      </c>
      <c r="R9" s="1">
        <v>5</v>
      </c>
      <c r="S9" s="1">
        <v>4</v>
      </c>
      <c r="T9" s="1">
        <v>5</v>
      </c>
      <c r="U9" s="1">
        <v>5</v>
      </c>
      <c r="V9" s="1">
        <v>5</v>
      </c>
      <c r="W9" s="1">
        <v>2</v>
      </c>
      <c r="X9" s="1">
        <v>1</v>
      </c>
      <c r="Y9" s="1">
        <v>1</v>
      </c>
      <c r="Z9" s="1">
        <v>3</v>
      </c>
      <c r="AA9" s="1">
        <v>4</v>
      </c>
    </row>
    <row r="10" spans="1:32" x14ac:dyDescent="0.2">
      <c r="B10" s="1" t="s">
        <v>63</v>
      </c>
      <c r="C10" s="1" t="s">
        <v>693</v>
      </c>
      <c r="D10" s="1" t="s">
        <v>213</v>
      </c>
      <c r="E10" s="1" t="s">
        <v>212</v>
      </c>
      <c r="F10" s="14" t="s">
        <v>639</v>
      </c>
      <c r="G10" s="14" t="s">
        <v>637</v>
      </c>
      <c r="H10" s="14"/>
      <c r="I10" s="11">
        <v>5.1999999999999998E-3</v>
      </c>
      <c r="J10" s="12">
        <v>0.04</v>
      </c>
      <c r="K10" s="2">
        <v>0.24</v>
      </c>
      <c r="L10" s="11">
        <v>3.0000000000000001E-3</v>
      </c>
      <c r="M10" s="2">
        <v>0.05</v>
      </c>
      <c r="N10" s="2">
        <v>0.27</v>
      </c>
      <c r="O10" s="2">
        <v>0.28000000000000003</v>
      </c>
      <c r="P10" s="13">
        <f t="shared" si="0"/>
        <v>26</v>
      </c>
      <c r="Q10" s="1">
        <v>3</v>
      </c>
      <c r="R10" s="1">
        <v>3</v>
      </c>
      <c r="S10" s="1">
        <v>3</v>
      </c>
      <c r="T10" s="1">
        <v>3</v>
      </c>
      <c r="U10" s="1">
        <v>3</v>
      </c>
      <c r="V10" s="1">
        <v>3</v>
      </c>
      <c r="W10" s="1">
        <v>2</v>
      </c>
      <c r="X10" s="1">
        <v>2</v>
      </c>
      <c r="Y10" s="1">
        <v>2</v>
      </c>
      <c r="Z10" s="1">
        <v>2</v>
      </c>
      <c r="AA10" s="1">
        <v>1</v>
      </c>
    </row>
    <row r="11" spans="1:32" x14ac:dyDescent="0.2">
      <c r="B11" s="1" t="s">
        <v>62</v>
      </c>
      <c r="C11" s="1" t="s">
        <v>693</v>
      </c>
      <c r="D11" s="1" t="s">
        <v>213</v>
      </c>
      <c r="E11" s="1" t="s">
        <v>212</v>
      </c>
      <c r="F11" s="14" t="s">
        <v>640</v>
      </c>
      <c r="G11" s="14" t="s">
        <v>637</v>
      </c>
      <c r="H11" s="14"/>
      <c r="I11" s="11">
        <v>7.7000000000000002E-3</v>
      </c>
      <c r="J11" s="12">
        <v>0.04</v>
      </c>
      <c r="K11" s="2">
        <v>0.28399999999999997</v>
      </c>
      <c r="L11" s="11">
        <v>-5.0000000000000001E-3</v>
      </c>
      <c r="M11" s="2">
        <v>0.08</v>
      </c>
      <c r="N11" s="2">
        <v>0.19</v>
      </c>
      <c r="O11" s="2">
        <v>7.0000000000000007E-2</v>
      </c>
      <c r="P11" s="13">
        <f t="shared" si="0"/>
        <v>29</v>
      </c>
      <c r="Q11" s="1">
        <v>3</v>
      </c>
      <c r="R11" s="1">
        <v>3</v>
      </c>
      <c r="S11" s="1">
        <v>3</v>
      </c>
      <c r="T11" s="1">
        <v>4</v>
      </c>
      <c r="U11" s="1">
        <v>4</v>
      </c>
      <c r="V11" s="1">
        <v>4</v>
      </c>
      <c r="W11" s="1">
        <v>2</v>
      </c>
      <c r="X11" s="1">
        <v>2</v>
      </c>
      <c r="Y11" s="1">
        <v>2</v>
      </c>
      <c r="Z11" s="1">
        <v>2</v>
      </c>
      <c r="AA11" s="1">
        <v>1</v>
      </c>
    </row>
    <row r="12" spans="1:32" x14ac:dyDescent="0.2">
      <c r="B12" s="1" t="s">
        <v>61</v>
      </c>
      <c r="C12" s="1" t="s">
        <v>693</v>
      </c>
      <c r="D12" s="1" t="s">
        <v>693</v>
      </c>
      <c r="E12" s="1" t="s">
        <v>212</v>
      </c>
      <c r="F12" s="14" t="s">
        <v>641</v>
      </c>
      <c r="G12" s="14" t="s">
        <v>637</v>
      </c>
      <c r="H12" s="14"/>
      <c r="I12" s="11">
        <v>4.1000000000000003E-3</v>
      </c>
      <c r="J12" s="12">
        <v>0.04</v>
      </c>
      <c r="K12" s="2">
        <v>0.19800000000000001</v>
      </c>
      <c r="L12" s="11">
        <v>4.0000000000000001E-3</v>
      </c>
      <c r="M12" s="2">
        <v>0.05</v>
      </c>
      <c r="N12" s="2">
        <v>0.23</v>
      </c>
      <c r="O12" s="2">
        <v>0.22</v>
      </c>
      <c r="P12" s="13">
        <f t="shared" si="0"/>
        <v>29</v>
      </c>
      <c r="Q12" s="1">
        <v>3</v>
      </c>
      <c r="R12" s="1">
        <v>3</v>
      </c>
      <c r="S12" s="1">
        <v>3</v>
      </c>
      <c r="T12" s="1">
        <v>4</v>
      </c>
      <c r="U12" s="1">
        <v>4</v>
      </c>
      <c r="V12" s="1">
        <v>4</v>
      </c>
      <c r="W12" s="1">
        <v>2</v>
      </c>
      <c r="X12" s="1">
        <v>1</v>
      </c>
      <c r="Y12" s="1">
        <v>2</v>
      </c>
      <c r="Z12" s="1">
        <v>3</v>
      </c>
    </row>
    <row r="13" spans="1:32" x14ac:dyDescent="0.2">
      <c r="A13" s="1" t="s">
        <v>60</v>
      </c>
      <c r="B13" s="1" t="s">
        <v>59</v>
      </c>
      <c r="C13" s="1" t="s">
        <v>693</v>
      </c>
      <c r="D13" s="1" t="s">
        <v>693</v>
      </c>
      <c r="E13" s="1" t="s">
        <v>212</v>
      </c>
      <c r="F13" s="9" t="s">
        <v>627</v>
      </c>
      <c r="G13" s="9" t="s">
        <v>642</v>
      </c>
      <c r="H13" s="9" t="s">
        <v>643</v>
      </c>
      <c r="I13" s="11">
        <v>3.5599999999999998E-3</v>
      </c>
      <c r="J13" s="12">
        <v>0.03</v>
      </c>
      <c r="K13" s="2">
        <v>0.23</v>
      </c>
      <c r="L13" s="11">
        <v>1E-4</v>
      </c>
      <c r="M13" s="2">
        <v>-4.3E-3</v>
      </c>
      <c r="N13" s="2">
        <v>0.21809999999999999</v>
      </c>
      <c r="O13" s="2">
        <v>0.15559999999999999</v>
      </c>
      <c r="P13" s="13">
        <f t="shared" si="0"/>
        <v>45</v>
      </c>
      <c r="Q13" s="1">
        <v>5</v>
      </c>
      <c r="R13" s="1">
        <v>5</v>
      </c>
      <c r="S13" s="1">
        <v>5</v>
      </c>
      <c r="T13" s="1">
        <v>5</v>
      </c>
      <c r="U13" s="1">
        <v>5</v>
      </c>
      <c r="V13" s="1">
        <v>5</v>
      </c>
      <c r="W13" s="1">
        <v>2</v>
      </c>
      <c r="X13" s="1">
        <v>4</v>
      </c>
      <c r="Y13" s="1">
        <v>4</v>
      </c>
      <c r="Z13" s="1">
        <v>5</v>
      </c>
      <c r="AA13" s="1">
        <v>1</v>
      </c>
    </row>
    <row r="14" spans="1:32" x14ac:dyDescent="0.2">
      <c r="B14" s="1" t="s">
        <v>58</v>
      </c>
      <c r="C14" s="1" t="s">
        <v>693</v>
      </c>
      <c r="D14" s="1" t="s">
        <v>213</v>
      </c>
      <c r="E14" s="1" t="s">
        <v>212</v>
      </c>
      <c r="F14" s="9" t="s">
        <v>644</v>
      </c>
      <c r="G14" s="9" t="s">
        <v>642</v>
      </c>
      <c r="H14" s="9" t="s">
        <v>643</v>
      </c>
      <c r="I14" s="11">
        <v>5.11E-3</v>
      </c>
      <c r="J14" s="12">
        <v>0.03</v>
      </c>
      <c r="K14" s="2">
        <v>0.26</v>
      </c>
      <c r="L14" s="11">
        <v>3.5000000000000001E-3</v>
      </c>
      <c r="M14" s="2">
        <v>6.25E-2</v>
      </c>
      <c r="N14" s="2">
        <v>0.27679999999999999</v>
      </c>
      <c r="O14" s="2">
        <v>7.4300000000000005E-2</v>
      </c>
      <c r="P14" s="13">
        <f t="shared" si="0"/>
        <v>46</v>
      </c>
      <c r="Q14" s="1">
        <v>5</v>
      </c>
      <c r="R14" s="1">
        <v>5</v>
      </c>
      <c r="S14" s="1">
        <v>5</v>
      </c>
      <c r="T14" s="1">
        <v>5</v>
      </c>
      <c r="U14" s="1">
        <v>5</v>
      </c>
      <c r="V14" s="1">
        <v>5</v>
      </c>
      <c r="W14" s="1">
        <v>3</v>
      </c>
      <c r="X14" s="1">
        <v>5</v>
      </c>
      <c r="Y14" s="1">
        <v>3</v>
      </c>
      <c r="Z14" s="1">
        <v>5</v>
      </c>
      <c r="AA14" s="1">
        <v>4</v>
      </c>
    </row>
    <row r="15" spans="1:32" x14ac:dyDescent="0.2">
      <c r="B15" s="1" t="s">
        <v>57</v>
      </c>
      <c r="C15" s="1" t="s">
        <v>693</v>
      </c>
      <c r="D15" s="1" t="s">
        <v>693</v>
      </c>
      <c r="E15" s="1" t="s">
        <v>212</v>
      </c>
      <c r="F15" s="9" t="s">
        <v>645</v>
      </c>
      <c r="G15" s="9" t="s">
        <v>642</v>
      </c>
      <c r="H15" s="9" t="s">
        <v>643</v>
      </c>
      <c r="I15" s="11">
        <v>3.8899999999999998E-3</v>
      </c>
      <c r="J15" s="12">
        <v>0.04</v>
      </c>
      <c r="K15" s="2">
        <v>0.21</v>
      </c>
      <c r="L15" s="11">
        <v>4.4999999999999997E-3</v>
      </c>
      <c r="M15" s="2">
        <v>-0.02</v>
      </c>
      <c r="N15" s="2">
        <v>0.33</v>
      </c>
      <c r="O15" s="2">
        <v>9.5000000000000001E-2</v>
      </c>
      <c r="P15" s="13">
        <f t="shared" si="0"/>
        <v>43</v>
      </c>
      <c r="Q15" s="1">
        <v>5</v>
      </c>
      <c r="R15" s="1">
        <v>5</v>
      </c>
      <c r="S15" s="1">
        <v>4</v>
      </c>
      <c r="T15" s="1">
        <v>5</v>
      </c>
      <c r="U15" s="1">
        <v>5</v>
      </c>
      <c r="V15" s="1">
        <v>5</v>
      </c>
      <c r="W15" s="1">
        <v>3</v>
      </c>
      <c r="X15" s="1">
        <v>4</v>
      </c>
      <c r="Y15" s="1">
        <v>4</v>
      </c>
      <c r="Z15" s="1">
        <v>3</v>
      </c>
      <c r="AA15" s="1">
        <v>2</v>
      </c>
    </row>
    <row r="16" spans="1:32" x14ac:dyDescent="0.2">
      <c r="B16" s="1" t="s">
        <v>56</v>
      </c>
      <c r="C16" s="1" t="s">
        <v>693</v>
      </c>
      <c r="D16" s="1" t="s">
        <v>693</v>
      </c>
      <c r="E16" s="1" t="s">
        <v>212</v>
      </c>
      <c r="F16" s="9" t="s">
        <v>646</v>
      </c>
      <c r="G16" s="9" t="s">
        <v>642</v>
      </c>
      <c r="H16" s="9"/>
      <c r="I16" s="11"/>
      <c r="J16" s="12"/>
      <c r="K16" s="2"/>
      <c r="L16" s="11"/>
      <c r="M16" s="2"/>
      <c r="N16" s="2"/>
      <c r="O16" s="2"/>
      <c r="P16" s="13">
        <f t="shared" si="0"/>
        <v>0</v>
      </c>
    </row>
    <row r="17" spans="1:27" x14ac:dyDescent="0.2">
      <c r="A17" s="1" t="s">
        <v>55</v>
      </c>
      <c r="B17" s="1" t="s">
        <v>54</v>
      </c>
      <c r="C17" s="1" t="s">
        <v>214</v>
      </c>
      <c r="D17" s="1" t="s">
        <v>213</v>
      </c>
      <c r="E17" s="1" t="s">
        <v>212</v>
      </c>
      <c r="F17" s="9" t="s">
        <v>647</v>
      </c>
      <c r="G17" s="9" t="s">
        <v>642</v>
      </c>
      <c r="H17" s="9" t="s">
        <v>643</v>
      </c>
      <c r="I17" s="11">
        <v>5.13E-3</v>
      </c>
      <c r="J17" s="12">
        <v>0.03</v>
      </c>
      <c r="K17" s="2">
        <v>0.22</v>
      </c>
      <c r="L17" s="11">
        <v>-2E-3</v>
      </c>
      <c r="M17" s="2">
        <v>0.02</v>
      </c>
      <c r="N17" s="2">
        <v>0.15</v>
      </c>
      <c r="O17" s="2">
        <v>0.15</v>
      </c>
      <c r="P17" s="13">
        <f t="shared" si="0"/>
        <v>29</v>
      </c>
      <c r="Q17" s="1">
        <v>4</v>
      </c>
      <c r="R17" s="1">
        <v>3</v>
      </c>
      <c r="S17" s="1">
        <v>3</v>
      </c>
      <c r="T17" s="1">
        <v>5</v>
      </c>
      <c r="U17" s="1">
        <v>5</v>
      </c>
      <c r="V17" s="1">
        <v>4</v>
      </c>
      <c r="W17" s="1">
        <v>1</v>
      </c>
      <c r="X17" s="1">
        <v>1</v>
      </c>
      <c r="Y17" s="1">
        <v>1</v>
      </c>
      <c r="Z17" s="1">
        <v>2</v>
      </c>
      <c r="AA17" s="1">
        <v>3</v>
      </c>
    </row>
    <row r="18" spans="1:27" x14ac:dyDescent="0.2">
      <c r="B18" s="1" t="s">
        <v>53</v>
      </c>
      <c r="C18" s="1" t="s">
        <v>214</v>
      </c>
      <c r="D18" s="1" t="s">
        <v>213</v>
      </c>
      <c r="E18" s="1" t="s">
        <v>693</v>
      </c>
      <c r="F18" s="9" t="s">
        <v>648</v>
      </c>
      <c r="G18" s="9" t="s">
        <v>642</v>
      </c>
      <c r="H18" s="9" t="s">
        <v>643</v>
      </c>
      <c r="I18" s="11">
        <v>2.0300000000000001E-3</v>
      </c>
      <c r="J18" s="12">
        <v>3.5000000000000003E-2</v>
      </c>
      <c r="K18" s="2">
        <v>0.2</v>
      </c>
      <c r="L18" s="11">
        <v>-3.5000000000000001E-3</v>
      </c>
      <c r="M18" s="2">
        <v>-3.3000000000000002E-2</v>
      </c>
      <c r="N18" s="2">
        <v>0.17699999999999999</v>
      </c>
      <c r="O18" s="2">
        <v>0.21</v>
      </c>
      <c r="P18" s="13">
        <f t="shared" si="0"/>
        <v>36</v>
      </c>
      <c r="Q18" s="1">
        <v>4</v>
      </c>
      <c r="R18" s="1">
        <v>5</v>
      </c>
      <c r="S18" s="1">
        <v>4</v>
      </c>
      <c r="T18" s="1">
        <v>5</v>
      </c>
      <c r="U18" s="1">
        <v>5</v>
      </c>
      <c r="V18" s="1">
        <v>4</v>
      </c>
      <c r="W18" s="1">
        <v>3</v>
      </c>
      <c r="X18" s="1">
        <v>2</v>
      </c>
      <c r="Y18" s="1">
        <v>3</v>
      </c>
      <c r="Z18" s="1">
        <v>1</v>
      </c>
      <c r="AA18" s="1">
        <v>2</v>
      </c>
    </row>
    <row r="19" spans="1:27" x14ac:dyDescent="0.2">
      <c r="B19" s="1" t="s">
        <v>52</v>
      </c>
      <c r="C19" s="1" t="s">
        <v>214</v>
      </c>
      <c r="D19" s="1" t="s">
        <v>213</v>
      </c>
      <c r="E19" s="1" t="s">
        <v>693</v>
      </c>
      <c r="F19" s="9" t="s">
        <v>649</v>
      </c>
      <c r="G19" s="9" t="s">
        <v>642</v>
      </c>
      <c r="H19" s="9" t="s">
        <v>643</v>
      </c>
      <c r="I19" s="11">
        <v>6.1000000000000004E-3</v>
      </c>
      <c r="J19" s="12">
        <v>0.03</v>
      </c>
      <c r="K19" s="2">
        <v>0.22</v>
      </c>
      <c r="L19" s="11">
        <v>1.8E-3</v>
      </c>
      <c r="M19" s="2">
        <v>-1.37E-2</v>
      </c>
      <c r="N19" s="2">
        <v>0.37119999999999997</v>
      </c>
      <c r="O19" s="2">
        <v>0.3211</v>
      </c>
      <c r="P19" s="13">
        <f t="shared" si="0"/>
        <v>38</v>
      </c>
      <c r="Q19" s="1">
        <v>5</v>
      </c>
      <c r="R19" s="1">
        <v>4</v>
      </c>
      <c r="S19" s="1">
        <v>3</v>
      </c>
      <c r="T19" s="1">
        <v>5</v>
      </c>
      <c r="U19" s="1">
        <v>5</v>
      </c>
      <c r="V19" s="1">
        <v>5</v>
      </c>
      <c r="W19" s="1">
        <v>4</v>
      </c>
      <c r="X19" s="1">
        <v>2</v>
      </c>
      <c r="Y19" s="1">
        <v>2</v>
      </c>
      <c r="Z19" s="1">
        <v>3</v>
      </c>
      <c r="AA19" s="1">
        <v>4</v>
      </c>
    </row>
    <row r="20" spans="1:27" x14ac:dyDescent="0.2">
      <c r="B20" s="1" t="s">
        <v>51</v>
      </c>
      <c r="C20" s="1" t="s">
        <v>693</v>
      </c>
      <c r="D20" s="1" t="s">
        <v>693</v>
      </c>
      <c r="E20" s="1" t="s">
        <v>693</v>
      </c>
      <c r="F20" s="9" t="s">
        <v>650</v>
      </c>
      <c r="G20" s="9" t="s">
        <v>642</v>
      </c>
      <c r="H20" s="9" t="s">
        <v>643</v>
      </c>
      <c r="I20" s="11">
        <v>1.5E-3</v>
      </c>
      <c r="J20" s="12">
        <v>0.03</v>
      </c>
      <c r="K20" s="2">
        <v>0.15</v>
      </c>
      <c r="L20" s="11">
        <v>8.5000000000000006E-3</v>
      </c>
      <c r="M20" s="2">
        <v>0</v>
      </c>
      <c r="N20" s="2">
        <v>0.15</v>
      </c>
      <c r="O20" s="2">
        <v>0.36</v>
      </c>
      <c r="P20" s="13">
        <f t="shared" si="0"/>
        <v>34</v>
      </c>
      <c r="Q20" s="1">
        <v>3</v>
      </c>
      <c r="R20" s="1">
        <v>4</v>
      </c>
      <c r="S20" s="1">
        <v>4</v>
      </c>
      <c r="T20" s="1">
        <v>5</v>
      </c>
      <c r="U20" s="1">
        <v>5</v>
      </c>
      <c r="V20" s="1">
        <v>4</v>
      </c>
      <c r="W20" s="1">
        <v>2</v>
      </c>
      <c r="X20" s="1">
        <v>2</v>
      </c>
      <c r="Y20" s="1">
        <v>2</v>
      </c>
      <c r="Z20" s="1">
        <v>3</v>
      </c>
      <c r="AA20" s="1">
        <v>3</v>
      </c>
    </row>
    <row r="21" spans="1:27" x14ac:dyDescent="0.2">
      <c r="B21" s="1" t="s">
        <v>50</v>
      </c>
      <c r="C21" s="1" t="s">
        <v>693</v>
      </c>
      <c r="D21" s="1" t="s">
        <v>693</v>
      </c>
      <c r="E21" s="1" t="s">
        <v>693</v>
      </c>
      <c r="F21" s="9" t="s">
        <v>651</v>
      </c>
      <c r="G21" s="9" t="s">
        <v>642</v>
      </c>
      <c r="H21" s="9" t="s">
        <v>643</v>
      </c>
      <c r="I21" s="11">
        <v>5.1999999999999998E-3</v>
      </c>
      <c r="J21" s="12">
        <v>0.04</v>
      </c>
      <c r="K21" s="2">
        <v>0.2</v>
      </c>
      <c r="L21" s="11">
        <v>4.0000000000000001E-3</v>
      </c>
      <c r="M21" s="2">
        <v>-0.16</v>
      </c>
      <c r="N21" s="2">
        <v>0.34</v>
      </c>
      <c r="O21" s="2">
        <v>7.0000000000000007E-2</v>
      </c>
      <c r="P21" s="13">
        <f t="shared" si="0"/>
        <v>38</v>
      </c>
      <c r="Q21" s="1">
        <v>5</v>
      </c>
      <c r="R21" s="1">
        <v>4</v>
      </c>
      <c r="S21" s="1">
        <v>4</v>
      </c>
      <c r="T21" s="1">
        <v>5</v>
      </c>
      <c r="U21" s="1">
        <v>5</v>
      </c>
      <c r="V21" s="1">
        <v>4</v>
      </c>
      <c r="W21" s="1">
        <v>2</v>
      </c>
      <c r="X21" s="1">
        <v>3</v>
      </c>
      <c r="Y21" s="1">
        <v>3</v>
      </c>
      <c r="Z21" s="1">
        <v>3</v>
      </c>
      <c r="AA21" s="1">
        <v>4</v>
      </c>
    </row>
    <row r="22" spans="1:27" x14ac:dyDescent="0.2">
      <c r="A22" s="1" t="s">
        <v>49</v>
      </c>
      <c r="B22" s="1" t="s">
        <v>48</v>
      </c>
      <c r="C22" s="1" t="s">
        <v>214</v>
      </c>
      <c r="D22" s="1" t="s">
        <v>213</v>
      </c>
      <c r="E22" s="1" t="s">
        <v>693</v>
      </c>
      <c r="F22" s="14" t="s">
        <v>652</v>
      </c>
      <c r="G22" s="14" t="s">
        <v>637</v>
      </c>
      <c r="H22" s="14"/>
      <c r="I22" s="11"/>
      <c r="J22" s="12"/>
      <c r="K22" s="2"/>
      <c r="L22" s="11"/>
      <c r="M22" s="2"/>
      <c r="N22" s="2"/>
      <c r="O22" s="2"/>
      <c r="P22" s="13">
        <f t="shared" si="0"/>
        <v>0</v>
      </c>
    </row>
    <row r="23" spans="1:27" x14ac:dyDescent="0.2">
      <c r="B23" s="1" t="s">
        <v>47</v>
      </c>
      <c r="C23" s="1" t="s">
        <v>693</v>
      </c>
      <c r="D23" s="1" t="s">
        <v>693</v>
      </c>
      <c r="E23" s="1" t="s">
        <v>693</v>
      </c>
      <c r="F23" s="14" t="s">
        <v>653</v>
      </c>
      <c r="G23" s="14" t="s">
        <v>637</v>
      </c>
      <c r="H23" s="14"/>
      <c r="I23" s="11"/>
      <c r="J23" s="12"/>
      <c r="K23" s="2"/>
      <c r="L23" s="11"/>
      <c r="M23" s="2"/>
      <c r="N23" s="2"/>
      <c r="O23" s="2"/>
      <c r="P23" s="13">
        <f t="shared" si="0"/>
        <v>0</v>
      </c>
    </row>
    <row r="24" spans="1:27" x14ac:dyDescent="0.2">
      <c r="B24" s="1" t="s">
        <v>46</v>
      </c>
      <c r="C24" s="1" t="s">
        <v>693</v>
      </c>
      <c r="D24" s="1" t="s">
        <v>693</v>
      </c>
      <c r="E24" s="1" t="s">
        <v>693</v>
      </c>
      <c r="F24" s="14" t="s">
        <v>654</v>
      </c>
      <c r="G24" s="14" t="s">
        <v>637</v>
      </c>
      <c r="H24" s="14"/>
      <c r="I24" s="11">
        <v>1E-3</v>
      </c>
      <c r="J24" s="12">
        <v>0.04</v>
      </c>
      <c r="K24" s="2">
        <v>0.26900000000000002</v>
      </c>
      <c r="L24" s="11">
        <v>3.7000000000000002E-3</v>
      </c>
      <c r="M24" s="2">
        <v>0.12</v>
      </c>
      <c r="N24" s="2">
        <v>0.25</v>
      </c>
      <c r="O24" s="2">
        <v>0.14000000000000001</v>
      </c>
      <c r="P24" s="13">
        <f t="shared" si="0"/>
        <v>33</v>
      </c>
      <c r="Q24" s="1">
        <v>1</v>
      </c>
      <c r="R24" s="1">
        <v>1</v>
      </c>
      <c r="S24" s="1">
        <v>1</v>
      </c>
      <c r="T24" s="1">
        <v>5</v>
      </c>
      <c r="U24" s="1">
        <v>5</v>
      </c>
      <c r="V24" s="1">
        <v>5</v>
      </c>
      <c r="W24" s="1">
        <v>3</v>
      </c>
      <c r="X24" s="1">
        <v>4</v>
      </c>
      <c r="Y24" s="1">
        <v>4</v>
      </c>
      <c r="Z24" s="1">
        <v>4</v>
      </c>
      <c r="AA24" s="1">
        <v>1</v>
      </c>
    </row>
    <row r="25" spans="1:27" x14ac:dyDescent="0.2">
      <c r="B25" s="1" t="s">
        <v>45</v>
      </c>
      <c r="C25" s="1" t="s">
        <v>693</v>
      </c>
      <c r="D25" s="1" t="s">
        <v>693</v>
      </c>
      <c r="E25" s="1" t="s">
        <v>693</v>
      </c>
      <c r="F25" s="14" t="s">
        <v>655</v>
      </c>
      <c r="G25" s="14" t="s">
        <v>637</v>
      </c>
      <c r="H25" s="14"/>
      <c r="I25" s="11"/>
      <c r="J25" s="12"/>
      <c r="K25" s="2"/>
      <c r="L25" s="11"/>
      <c r="M25" s="2"/>
      <c r="N25" s="2"/>
      <c r="O25" s="2"/>
      <c r="P25" s="13">
        <f t="shared" si="0"/>
        <v>0</v>
      </c>
    </row>
    <row r="26" spans="1:27" x14ac:dyDescent="0.2">
      <c r="B26" s="1" t="s">
        <v>44</v>
      </c>
      <c r="C26" s="1" t="s">
        <v>693</v>
      </c>
      <c r="D26" s="1" t="s">
        <v>693</v>
      </c>
      <c r="E26" s="1" t="s">
        <v>693</v>
      </c>
      <c r="F26" s="14" t="s">
        <v>656</v>
      </c>
      <c r="G26" s="14" t="s">
        <v>637</v>
      </c>
      <c r="H26" s="14"/>
      <c r="I26" s="11">
        <v>-3.5300000000000002E-3</v>
      </c>
      <c r="J26" s="12">
        <v>0.04</v>
      </c>
      <c r="K26" s="2">
        <v>0.23899999999999999</v>
      </c>
      <c r="L26" s="11">
        <v>4.0000000000000001E-3</v>
      </c>
      <c r="M26" s="2">
        <v>0.2</v>
      </c>
      <c r="N26" s="2">
        <v>0.23</v>
      </c>
      <c r="O26" s="2">
        <v>-0.18</v>
      </c>
      <c r="P26" s="13">
        <f t="shared" si="0"/>
        <v>22</v>
      </c>
      <c r="Q26" s="1">
        <v>3</v>
      </c>
      <c r="R26" s="1">
        <v>4</v>
      </c>
      <c r="S26" s="1">
        <v>2</v>
      </c>
      <c r="T26" s="1">
        <v>3</v>
      </c>
      <c r="U26" s="1">
        <v>3</v>
      </c>
      <c r="V26" s="1">
        <v>2</v>
      </c>
      <c r="W26" s="1">
        <v>2</v>
      </c>
      <c r="X26" s="1">
        <v>1</v>
      </c>
      <c r="Y26" s="1">
        <v>1</v>
      </c>
      <c r="Z26" s="1">
        <v>1</v>
      </c>
      <c r="AA26" s="1">
        <v>4</v>
      </c>
    </row>
    <row r="27" spans="1:27" x14ac:dyDescent="0.2">
      <c r="A27" s="1" t="s">
        <v>43</v>
      </c>
      <c r="B27" s="1" t="s">
        <v>42</v>
      </c>
      <c r="C27" s="1" t="s">
        <v>214</v>
      </c>
      <c r="D27" s="1" t="s">
        <v>213</v>
      </c>
      <c r="E27" s="1" t="s">
        <v>693</v>
      </c>
      <c r="F27" s="9" t="s">
        <v>657</v>
      </c>
      <c r="G27" s="9" t="s">
        <v>626</v>
      </c>
      <c r="H27" s="9"/>
      <c r="I27" s="11">
        <v>-1.5E-3</v>
      </c>
      <c r="J27" s="12">
        <v>0.04</v>
      </c>
      <c r="K27" s="2">
        <v>0.26</v>
      </c>
      <c r="L27" s="11">
        <v>1.6999999999999999E-3</v>
      </c>
      <c r="M27" s="2">
        <v>-0.01</v>
      </c>
      <c r="N27" s="2">
        <v>0.18</v>
      </c>
      <c r="O27" s="2">
        <v>0.65</v>
      </c>
      <c r="P27" s="13">
        <f t="shared" si="0"/>
        <v>31</v>
      </c>
      <c r="Q27" s="1">
        <v>2</v>
      </c>
      <c r="R27" s="1">
        <v>4</v>
      </c>
      <c r="S27" s="1">
        <v>3</v>
      </c>
      <c r="T27" s="1">
        <v>5</v>
      </c>
      <c r="U27" s="1">
        <v>5</v>
      </c>
      <c r="V27" s="1">
        <v>4</v>
      </c>
      <c r="W27" s="1">
        <v>1</v>
      </c>
      <c r="X27" s="1">
        <v>2</v>
      </c>
      <c r="Y27" s="1">
        <v>2</v>
      </c>
      <c r="Z27" s="1">
        <v>3</v>
      </c>
      <c r="AA27" s="1">
        <v>3</v>
      </c>
    </row>
    <row r="28" spans="1:27" x14ac:dyDescent="0.2">
      <c r="B28" s="1" t="s">
        <v>41</v>
      </c>
      <c r="C28" s="1" t="s">
        <v>214</v>
      </c>
      <c r="D28" s="1" t="s">
        <v>693</v>
      </c>
      <c r="E28" s="1" t="s">
        <v>693</v>
      </c>
      <c r="F28" s="9" t="s">
        <v>658</v>
      </c>
      <c r="G28" s="9" t="s">
        <v>626</v>
      </c>
      <c r="H28" s="9"/>
      <c r="I28" s="11">
        <v>-8.0000000000000002E-3</v>
      </c>
      <c r="J28" s="12">
        <v>0.03</v>
      </c>
      <c r="K28" s="2">
        <v>0.22</v>
      </c>
      <c r="L28" s="11">
        <v>-2.9000000000000001E-2</v>
      </c>
      <c r="M28" s="2">
        <v>-0.28999999999999998</v>
      </c>
      <c r="N28" s="2">
        <v>0.68</v>
      </c>
      <c r="O28" s="2">
        <v>-0.53</v>
      </c>
      <c r="P28" s="13">
        <f t="shared" si="0"/>
        <v>12</v>
      </c>
      <c r="Q28" s="1">
        <v>0</v>
      </c>
      <c r="R28" s="1">
        <v>0</v>
      </c>
      <c r="S28" s="1">
        <v>0</v>
      </c>
      <c r="T28" s="1">
        <v>2</v>
      </c>
      <c r="U28" s="1">
        <v>2</v>
      </c>
      <c r="V28" s="1">
        <v>2</v>
      </c>
      <c r="W28" s="1">
        <v>3</v>
      </c>
      <c r="X28" s="1">
        <v>1</v>
      </c>
      <c r="Y28" s="1">
        <v>1</v>
      </c>
      <c r="Z28" s="1">
        <v>1</v>
      </c>
      <c r="AA28" s="1">
        <v>3</v>
      </c>
    </row>
    <row r="29" spans="1:27" x14ac:dyDescent="0.2">
      <c r="B29" s="1" t="s">
        <v>40</v>
      </c>
      <c r="C29" s="1" t="s">
        <v>693</v>
      </c>
      <c r="D29" s="1" t="s">
        <v>693</v>
      </c>
      <c r="E29" s="1" t="s">
        <v>693</v>
      </c>
      <c r="F29" s="9" t="s">
        <v>659</v>
      </c>
      <c r="G29" s="9" t="s">
        <v>626</v>
      </c>
      <c r="H29" s="9"/>
      <c r="I29" s="11">
        <v>-3.0000000000000001E-3</v>
      </c>
      <c r="J29" s="12">
        <v>0.03</v>
      </c>
      <c r="K29" s="2">
        <v>0.23</v>
      </c>
      <c r="L29" s="11">
        <v>1.7000000000000001E-2</v>
      </c>
      <c r="M29" s="2">
        <v>0.1</v>
      </c>
      <c r="N29" s="2">
        <v>0.91</v>
      </c>
      <c r="O29" s="2">
        <v>-0.01</v>
      </c>
      <c r="P29" s="13">
        <f t="shared" si="0"/>
        <v>35</v>
      </c>
      <c r="Q29" s="1">
        <v>4</v>
      </c>
      <c r="R29" s="1">
        <v>3</v>
      </c>
      <c r="S29" s="1">
        <v>3</v>
      </c>
      <c r="T29" s="1">
        <v>5</v>
      </c>
      <c r="U29" s="1">
        <v>5</v>
      </c>
      <c r="V29" s="1">
        <v>5</v>
      </c>
      <c r="W29" s="1">
        <v>4</v>
      </c>
      <c r="X29" s="1">
        <v>2</v>
      </c>
      <c r="Y29" s="1">
        <v>2</v>
      </c>
      <c r="Z29" s="1">
        <v>2</v>
      </c>
      <c r="AA29" s="1">
        <v>3</v>
      </c>
    </row>
    <row r="30" spans="1:27" x14ac:dyDescent="0.2">
      <c r="B30" s="1" t="s">
        <v>39</v>
      </c>
      <c r="C30" s="1" t="s">
        <v>693</v>
      </c>
      <c r="D30" s="1" t="s">
        <v>213</v>
      </c>
      <c r="E30" s="1" t="s">
        <v>693</v>
      </c>
      <c r="F30" s="9" t="s">
        <v>660</v>
      </c>
      <c r="G30" s="9" t="s">
        <v>626</v>
      </c>
      <c r="H30" s="9"/>
      <c r="I30" s="11">
        <v>6.4099999999999999E-3</v>
      </c>
      <c r="J30" s="12">
        <v>3.4000000000000002E-2</v>
      </c>
      <c r="K30" s="2">
        <v>0.24</v>
      </c>
      <c r="L30" s="11">
        <v>3.3000000000000002E-2</v>
      </c>
      <c r="M30" s="2">
        <v>0.2</v>
      </c>
      <c r="N30" s="2">
        <v>0.4</v>
      </c>
      <c r="O30" s="2">
        <v>0.67</v>
      </c>
      <c r="P30" s="13">
        <f t="shared" si="0"/>
        <v>30</v>
      </c>
      <c r="Q30" s="1">
        <v>3</v>
      </c>
      <c r="R30" s="1">
        <v>3</v>
      </c>
      <c r="S30" s="1">
        <v>3</v>
      </c>
      <c r="T30" s="1">
        <v>4</v>
      </c>
      <c r="U30" s="1">
        <v>4</v>
      </c>
      <c r="V30" s="1">
        <v>5</v>
      </c>
      <c r="W30" s="1">
        <v>2</v>
      </c>
      <c r="X30" s="1">
        <v>2</v>
      </c>
      <c r="Y30" s="1">
        <v>2</v>
      </c>
      <c r="Z30" s="1">
        <v>2</v>
      </c>
      <c r="AA30" s="1">
        <v>2</v>
      </c>
    </row>
    <row r="31" spans="1:27" x14ac:dyDescent="0.2">
      <c r="B31" s="1" t="s">
        <v>38</v>
      </c>
      <c r="C31" s="1" t="s">
        <v>214</v>
      </c>
      <c r="D31" s="1" t="s">
        <v>693</v>
      </c>
      <c r="E31" s="1" t="s">
        <v>693</v>
      </c>
      <c r="F31" s="9" t="s">
        <v>661</v>
      </c>
      <c r="G31" s="9" t="s">
        <v>626</v>
      </c>
      <c r="H31" s="9"/>
      <c r="I31" s="11">
        <v>1.67E-2</v>
      </c>
      <c r="J31" s="12">
        <v>0.04</v>
      </c>
      <c r="K31" s="2">
        <v>0.32</v>
      </c>
      <c r="L31" s="11">
        <v>1.17E-2</v>
      </c>
      <c r="M31" s="2">
        <v>0.05</v>
      </c>
      <c r="N31" s="2">
        <v>0.66</v>
      </c>
      <c r="O31" s="2">
        <v>0.37</v>
      </c>
      <c r="P31" s="13">
        <f t="shared" si="0"/>
        <v>26</v>
      </c>
      <c r="Q31" s="1">
        <v>2</v>
      </c>
      <c r="R31" s="1">
        <v>3</v>
      </c>
      <c r="S31" s="1">
        <v>2</v>
      </c>
      <c r="T31" s="1">
        <v>4</v>
      </c>
      <c r="U31" s="1">
        <v>5</v>
      </c>
      <c r="V31" s="1">
        <v>4</v>
      </c>
      <c r="W31" s="1">
        <v>2</v>
      </c>
      <c r="X31" s="1">
        <v>1</v>
      </c>
      <c r="Y31" s="1">
        <v>1</v>
      </c>
      <c r="Z31" s="1">
        <v>2</v>
      </c>
      <c r="AA31" s="1">
        <v>4</v>
      </c>
    </row>
    <row r="32" spans="1:27" x14ac:dyDescent="0.2">
      <c r="A32" s="1" t="s">
        <v>37</v>
      </c>
      <c r="B32" s="1" t="s">
        <v>36</v>
      </c>
      <c r="C32" s="1" t="s">
        <v>214</v>
      </c>
      <c r="D32" s="1" t="s">
        <v>213</v>
      </c>
      <c r="E32" s="1" t="s">
        <v>693</v>
      </c>
      <c r="F32" s="14" t="s">
        <v>662</v>
      </c>
      <c r="G32" s="14" t="s">
        <v>637</v>
      </c>
      <c r="H32" s="14"/>
      <c r="I32" s="11">
        <v>1.7899999999999999E-2</v>
      </c>
      <c r="J32" s="12">
        <v>0.03</v>
      </c>
      <c r="K32" s="2">
        <v>0.2</v>
      </c>
      <c r="L32" s="11">
        <v>3.4520000000000002E-2</v>
      </c>
      <c r="M32" s="2">
        <v>0.91</v>
      </c>
      <c r="N32" s="2">
        <v>0.74</v>
      </c>
      <c r="O32" s="2">
        <v>0.57999999999999996</v>
      </c>
      <c r="P32" s="13">
        <f t="shared" si="0"/>
        <v>37</v>
      </c>
      <c r="Q32" s="1">
        <v>5</v>
      </c>
      <c r="R32" s="1">
        <v>5</v>
      </c>
      <c r="S32" s="1">
        <v>4</v>
      </c>
      <c r="T32" s="1">
        <v>5</v>
      </c>
      <c r="U32" s="1">
        <v>4</v>
      </c>
      <c r="V32" s="1">
        <v>5</v>
      </c>
      <c r="W32" s="1">
        <v>3</v>
      </c>
      <c r="X32" s="1">
        <v>2</v>
      </c>
      <c r="Y32" s="1">
        <v>2</v>
      </c>
      <c r="Z32" s="1">
        <v>2</v>
      </c>
      <c r="AA32" s="1">
        <v>4</v>
      </c>
    </row>
    <row r="33" spans="1:27" x14ac:dyDescent="0.2">
      <c r="B33" s="1" t="s">
        <v>35</v>
      </c>
      <c r="C33" s="1" t="s">
        <v>214</v>
      </c>
      <c r="D33" s="1" t="s">
        <v>213</v>
      </c>
      <c r="E33" s="1" t="s">
        <v>693</v>
      </c>
      <c r="F33" s="14" t="s">
        <v>632</v>
      </c>
      <c r="G33" s="14" t="s">
        <v>637</v>
      </c>
      <c r="H33" s="14"/>
      <c r="I33" s="11">
        <v>1.4999999999999999E-2</v>
      </c>
      <c r="J33" s="12">
        <v>0.02</v>
      </c>
      <c r="K33" s="2">
        <v>0.25</v>
      </c>
      <c r="L33" s="11">
        <v>1.8149999999999999E-2</v>
      </c>
      <c r="M33" s="2">
        <v>0.41</v>
      </c>
      <c r="N33" s="2">
        <v>0.16</v>
      </c>
      <c r="O33" s="2">
        <v>0.67</v>
      </c>
      <c r="P33" s="13">
        <f t="shared" si="0"/>
        <v>42</v>
      </c>
      <c r="Q33" s="1">
        <v>5</v>
      </c>
      <c r="R33" s="1">
        <v>5</v>
      </c>
      <c r="S33" s="1">
        <v>4</v>
      </c>
      <c r="T33" s="1">
        <v>4</v>
      </c>
      <c r="U33" s="1">
        <v>5</v>
      </c>
      <c r="V33" s="1">
        <v>5</v>
      </c>
      <c r="W33" s="1">
        <v>3</v>
      </c>
      <c r="X33" s="1">
        <v>4</v>
      </c>
      <c r="Y33" s="1">
        <v>4</v>
      </c>
      <c r="Z33" s="1">
        <v>3</v>
      </c>
      <c r="AA33" s="1">
        <v>1</v>
      </c>
    </row>
    <row r="34" spans="1:27" x14ac:dyDescent="0.2">
      <c r="B34" s="1" t="s">
        <v>34</v>
      </c>
      <c r="C34" s="1" t="s">
        <v>214</v>
      </c>
      <c r="D34" s="1" t="s">
        <v>213</v>
      </c>
      <c r="E34" s="1" t="s">
        <v>693</v>
      </c>
      <c r="F34" s="14" t="s">
        <v>663</v>
      </c>
      <c r="G34" s="14" t="s">
        <v>637</v>
      </c>
      <c r="H34" s="14"/>
      <c r="I34" s="11">
        <v>2.47E-2</v>
      </c>
      <c r="J34" s="12">
        <v>0.04</v>
      </c>
      <c r="K34" s="2">
        <v>0.25</v>
      </c>
      <c r="L34" s="11">
        <v>1.2999999999999999E-2</v>
      </c>
      <c r="M34" s="2">
        <v>0.6</v>
      </c>
      <c r="N34" s="2">
        <v>0.73</v>
      </c>
      <c r="O34" s="2">
        <v>0.88</v>
      </c>
      <c r="P34" s="13">
        <f t="shared" si="0"/>
        <v>26</v>
      </c>
      <c r="Q34" s="1">
        <v>2</v>
      </c>
      <c r="R34" s="1">
        <v>2</v>
      </c>
      <c r="S34" s="1">
        <v>2</v>
      </c>
      <c r="T34" s="1">
        <v>4</v>
      </c>
      <c r="U34" s="1">
        <v>4</v>
      </c>
      <c r="V34" s="1">
        <v>4</v>
      </c>
      <c r="W34" s="1">
        <v>2</v>
      </c>
      <c r="X34" s="1">
        <v>2</v>
      </c>
      <c r="Y34" s="1">
        <v>2</v>
      </c>
      <c r="Z34" s="1">
        <v>2</v>
      </c>
      <c r="AA34" s="1">
        <v>4</v>
      </c>
    </row>
    <row r="35" spans="1:27" x14ac:dyDescent="0.2">
      <c r="B35" s="1" t="s">
        <v>33</v>
      </c>
      <c r="C35" s="1" t="s">
        <v>214</v>
      </c>
      <c r="D35" s="1" t="s">
        <v>213</v>
      </c>
      <c r="E35" s="1" t="s">
        <v>693</v>
      </c>
      <c r="F35" s="14" t="s">
        <v>664</v>
      </c>
      <c r="G35" s="14" t="s">
        <v>637</v>
      </c>
      <c r="H35" s="14"/>
      <c r="I35" s="11">
        <v>2.01E-2</v>
      </c>
      <c r="J35" s="12">
        <v>0.04</v>
      </c>
      <c r="K35" s="2">
        <v>0.35599999999999998</v>
      </c>
      <c r="L35" s="11">
        <v>0</v>
      </c>
      <c r="M35" s="2">
        <v>0.13</v>
      </c>
      <c r="N35" s="2">
        <v>0.34</v>
      </c>
      <c r="O35" s="2">
        <v>0.28000000000000003</v>
      </c>
      <c r="P35" s="13">
        <f t="shared" si="0"/>
        <v>26</v>
      </c>
      <c r="Q35" s="1">
        <v>1</v>
      </c>
      <c r="R35" s="1">
        <v>1</v>
      </c>
      <c r="S35" s="1">
        <v>1</v>
      </c>
      <c r="T35" s="1">
        <v>3</v>
      </c>
      <c r="U35" s="1">
        <v>4</v>
      </c>
      <c r="V35" s="1">
        <v>4</v>
      </c>
      <c r="W35" s="1">
        <v>2</v>
      </c>
      <c r="X35" s="1">
        <v>4</v>
      </c>
      <c r="Y35" s="1">
        <v>4</v>
      </c>
      <c r="Z35" s="1">
        <v>2</v>
      </c>
      <c r="AA35" s="1">
        <v>1</v>
      </c>
    </row>
    <row r="36" spans="1:27" x14ac:dyDescent="0.2">
      <c r="B36" s="1" t="s">
        <v>32</v>
      </c>
      <c r="C36" s="1" t="s">
        <v>214</v>
      </c>
      <c r="D36" s="1" t="s">
        <v>213</v>
      </c>
      <c r="E36" s="1" t="s">
        <v>693</v>
      </c>
      <c r="F36" s="14" t="s">
        <v>665</v>
      </c>
      <c r="G36" s="14" t="s">
        <v>637</v>
      </c>
      <c r="H36" s="14"/>
      <c r="I36" s="11">
        <v>1.8800000000000001E-2</v>
      </c>
      <c r="J36" s="12">
        <v>0.03</v>
      </c>
      <c r="K36" s="2">
        <v>0.2</v>
      </c>
      <c r="L36" s="11">
        <v>9.2999999999999999E-2</v>
      </c>
      <c r="M36" s="2">
        <v>2.48</v>
      </c>
      <c r="N36" s="2">
        <v>1.42</v>
      </c>
      <c r="O36" s="2">
        <v>1.34</v>
      </c>
      <c r="P36" s="13">
        <f t="shared" si="0"/>
        <v>36</v>
      </c>
      <c r="Q36" s="1">
        <v>5</v>
      </c>
      <c r="R36" s="1">
        <v>5</v>
      </c>
      <c r="S36" s="1">
        <v>4</v>
      </c>
      <c r="T36" s="1">
        <v>4</v>
      </c>
      <c r="U36" s="1">
        <v>4</v>
      </c>
      <c r="V36" s="1">
        <v>4</v>
      </c>
      <c r="W36" s="1">
        <v>2</v>
      </c>
      <c r="X36" s="1">
        <v>4</v>
      </c>
      <c r="Y36" s="1">
        <v>3</v>
      </c>
      <c r="Z36" s="1">
        <v>1</v>
      </c>
      <c r="AA36" s="1">
        <v>3</v>
      </c>
    </row>
    <row r="37" spans="1:27" x14ac:dyDescent="0.2">
      <c r="A37" s="1" t="s">
        <v>31</v>
      </c>
      <c r="B37" s="1" t="s">
        <v>30</v>
      </c>
      <c r="C37" s="1" t="s">
        <v>214</v>
      </c>
      <c r="D37" s="1" t="s">
        <v>213</v>
      </c>
      <c r="E37" s="1" t="s">
        <v>693</v>
      </c>
      <c r="F37" s="9" t="s">
        <v>666</v>
      </c>
      <c r="G37" s="9" t="s">
        <v>626</v>
      </c>
      <c r="H37" s="9"/>
      <c r="I37" s="11">
        <v>2.1999999999999999E-2</v>
      </c>
      <c r="J37" s="12">
        <v>0.03</v>
      </c>
      <c r="K37" s="2">
        <v>0.2</v>
      </c>
      <c r="L37" s="11">
        <v>1.2999999999999999E-2</v>
      </c>
      <c r="M37" s="2">
        <v>0.42</v>
      </c>
      <c r="N37" s="2">
        <v>0.34</v>
      </c>
      <c r="O37" s="2">
        <v>0.2</v>
      </c>
      <c r="P37" s="13">
        <f t="shared" si="0"/>
        <v>27</v>
      </c>
      <c r="Q37" s="1">
        <v>2</v>
      </c>
      <c r="R37" s="1">
        <v>2</v>
      </c>
      <c r="S37" s="1">
        <v>2</v>
      </c>
      <c r="T37" s="1">
        <v>5</v>
      </c>
      <c r="U37" s="1">
        <v>5</v>
      </c>
      <c r="V37" s="1">
        <v>3</v>
      </c>
      <c r="W37" s="1">
        <v>2</v>
      </c>
      <c r="X37" s="1">
        <v>2</v>
      </c>
      <c r="Y37" s="1">
        <v>2</v>
      </c>
      <c r="Z37" s="1">
        <v>2</v>
      </c>
      <c r="AA37" s="1">
        <v>1</v>
      </c>
    </row>
    <row r="38" spans="1:27" x14ac:dyDescent="0.2">
      <c r="B38" s="1" t="s">
        <v>29</v>
      </c>
      <c r="C38" s="1" t="s">
        <v>214</v>
      </c>
      <c r="D38" s="1" t="s">
        <v>213</v>
      </c>
      <c r="E38" s="1" t="s">
        <v>693</v>
      </c>
      <c r="F38" s="9" t="s">
        <v>667</v>
      </c>
      <c r="G38" s="9" t="s">
        <v>626</v>
      </c>
      <c r="H38" s="9"/>
      <c r="I38" s="11">
        <v>2.1899999999999999E-2</v>
      </c>
      <c r="J38" s="12">
        <v>0.15</v>
      </c>
      <c r="K38" s="2">
        <v>0.45</v>
      </c>
      <c r="L38" s="11">
        <v>-2.0100000000000001E-3</v>
      </c>
      <c r="M38" s="2">
        <v>0.48820000000000002</v>
      </c>
      <c r="N38" s="2">
        <v>0.61080000000000001</v>
      </c>
      <c r="O38" s="2">
        <v>0.28179999999999999</v>
      </c>
      <c r="P38" s="13">
        <f t="shared" si="0"/>
        <v>38</v>
      </c>
      <c r="Q38" s="1">
        <v>5</v>
      </c>
      <c r="R38" s="1">
        <v>5</v>
      </c>
      <c r="S38" s="1">
        <v>4</v>
      </c>
      <c r="T38" s="1">
        <v>4</v>
      </c>
      <c r="U38" s="1">
        <v>5</v>
      </c>
      <c r="V38" s="1">
        <v>4</v>
      </c>
      <c r="W38" s="1">
        <v>2</v>
      </c>
      <c r="X38" s="1">
        <v>2</v>
      </c>
      <c r="Y38" s="1">
        <v>3</v>
      </c>
      <c r="Z38" s="1">
        <v>4</v>
      </c>
      <c r="AA38" s="1">
        <v>4</v>
      </c>
    </row>
    <row r="39" spans="1:27" x14ac:dyDescent="0.2">
      <c r="B39" s="1" t="s">
        <v>28</v>
      </c>
      <c r="C39" s="1" t="s">
        <v>214</v>
      </c>
      <c r="D39" s="1" t="s">
        <v>213</v>
      </c>
      <c r="E39" s="1" t="s">
        <v>212</v>
      </c>
      <c r="F39" s="9" t="s">
        <v>668</v>
      </c>
      <c r="G39" s="9" t="s">
        <v>626</v>
      </c>
      <c r="H39" s="9"/>
      <c r="I39" s="34">
        <v>3.0300000000000001E-2</v>
      </c>
      <c r="J39" s="35">
        <v>0.04</v>
      </c>
      <c r="K39" s="36">
        <v>0.3</v>
      </c>
      <c r="L39" s="34">
        <v>-8.0000000000000002E-3</v>
      </c>
      <c r="M39" s="36">
        <v>0.2</v>
      </c>
      <c r="N39" s="36">
        <v>0.08</v>
      </c>
      <c r="O39" s="36">
        <v>0.09</v>
      </c>
      <c r="P39" s="13">
        <f t="shared" si="0"/>
        <v>44</v>
      </c>
      <c r="Q39" s="1">
        <v>5</v>
      </c>
      <c r="R39" s="1">
        <v>5</v>
      </c>
      <c r="S39" s="1">
        <v>4</v>
      </c>
      <c r="T39" s="1">
        <v>5</v>
      </c>
      <c r="U39" s="1">
        <v>5</v>
      </c>
      <c r="V39" s="1">
        <v>5</v>
      </c>
      <c r="W39" s="1">
        <v>3</v>
      </c>
      <c r="X39" s="1">
        <v>5</v>
      </c>
      <c r="Y39" s="1">
        <v>3</v>
      </c>
      <c r="Z39" s="1">
        <v>4</v>
      </c>
      <c r="AA39" s="1">
        <v>2</v>
      </c>
    </row>
    <row r="40" spans="1:27" x14ac:dyDescent="0.2">
      <c r="B40" s="1" t="s">
        <v>27</v>
      </c>
      <c r="C40" s="1" t="s">
        <v>693</v>
      </c>
      <c r="D40" s="1" t="s">
        <v>693</v>
      </c>
      <c r="E40" s="1" t="s">
        <v>693</v>
      </c>
      <c r="F40" s="9" t="s">
        <v>680</v>
      </c>
      <c r="G40" s="9" t="s">
        <v>626</v>
      </c>
      <c r="H40" s="9"/>
      <c r="I40" s="11">
        <v>2.1899999999999999E-2</v>
      </c>
      <c r="J40" s="12">
        <v>0.03</v>
      </c>
      <c r="K40" s="2">
        <v>0.21</v>
      </c>
      <c r="L40" s="11">
        <v>8.9999999999999993E-3</v>
      </c>
      <c r="M40" s="2">
        <v>0.18</v>
      </c>
      <c r="N40" s="2">
        <v>0.14000000000000001</v>
      </c>
      <c r="O40" s="2">
        <v>0.31</v>
      </c>
      <c r="P40" s="13">
        <f t="shared" si="0"/>
        <v>36</v>
      </c>
      <c r="Q40" s="1">
        <v>4</v>
      </c>
      <c r="R40" s="1">
        <v>5</v>
      </c>
      <c r="S40" s="1">
        <v>4</v>
      </c>
      <c r="T40" s="1">
        <v>5</v>
      </c>
      <c r="U40" s="1">
        <v>5</v>
      </c>
      <c r="V40" s="1">
        <v>5</v>
      </c>
      <c r="W40" s="1">
        <v>2</v>
      </c>
      <c r="X40" s="1">
        <v>2</v>
      </c>
      <c r="Y40" s="1">
        <v>2</v>
      </c>
      <c r="Z40" s="1">
        <v>2</v>
      </c>
      <c r="AA40" s="1">
        <v>2</v>
      </c>
    </row>
    <row r="41" spans="1:27" x14ac:dyDescent="0.2">
      <c r="B41" s="1" t="s">
        <v>26</v>
      </c>
      <c r="C41" s="1" t="s">
        <v>693</v>
      </c>
      <c r="D41" s="1" t="s">
        <v>213</v>
      </c>
      <c r="E41" s="1" t="s">
        <v>212</v>
      </c>
      <c r="F41" s="9" t="s">
        <v>681</v>
      </c>
      <c r="G41" s="9" t="s">
        <v>626</v>
      </c>
      <c r="H41" s="9"/>
      <c r="I41" s="11">
        <v>6.5000000000000002E-2</v>
      </c>
      <c r="J41" s="12">
        <v>0.03</v>
      </c>
      <c r="K41" s="2">
        <v>0.25</v>
      </c>
      <c r="L41" s="11">
        <v>2.1999999999999999E-2</v>
      </c>
      <c r="M41" s="2">
        <v>-0.47</v>
      </c>
      <c r="N41" s="2">
        <v>-0.18</v>
      </c>
      <c r="O41" s="2">
        <v>0.12</v>
      </c>
      <c r="P41" s="13">
        <f t="shared" si="0"/>
        <v>19</v>
      </c>
      <c r="Q41" s="1">
        <v>2</v>
      </c>
      <c r="R41" s="1">
        <v>2</v>
      </c>
      <c r="S41" s="1">
        <v>2</v>
      </c>
      <c r="T41" s="1">
        <v>3</v>
      </c>
      <c r="U41" s="1">
        <v>3</v>
      </c>
      <c r="V41" s="1">
        <v>3</v>
      </c>
      <c r="W41" s="1">
        <v>2</v>
      </c>
      <c r="X41" s="1">
        <v>2</v>
      </c>
      <c r="Y41" s="1">
        <v>0</v>
      </c>
      <c r="Z41" s="1">
        <v>0</v>
      </c>
      <c r="AA41" s="1">
        <v>2</v>
      </c>
    </row>
    <row r="42" spans="1:27" x14ac:dyDescent="0.2">
      <c r="A42" s="1" t="s">
        <v>25</v>
      </c>
      <c r="B42" s="1" t="s">
        <v>24</v>
      </c>
      <c r="C42" s="1" t="s">
        <v>214</v>
      </c>
      <c r="D42" s="1" t="s">
        <v>213</v>
      </c>
      <c r="E42" s="1" t="s">
        <v>693</v>
      </c>
      <c r="F42" s="9" t="s">
        <v>671</v>
      </c>
      <c r="G42" s="9" t="s">
        <v>642</v>
      </c>
      <c r="H42" s="9"/>
      <c r="I42" s="11">
        <v>2.33E-3</v>
      </c>
      <c r="J42" s="12">
        <v>0.03</v>
      </c>
      <c r="K42" s="2">
        <v>0.22</v>
      </c>
      <c r="L42" s="11">
        <v>4.4000000000000003E-3</v>
      </c>
      <c r="M42" s="2">
        <v>0.04</v>
      </c>
      <c r="N42" s="2">
        <v>0.06</v>
      </c>
      <c r="O42" s="2">
        <v>0.26</v>
      </c>
      <c r="P42" s="13">
        <f t="shared" si="0"/>
        <v>25</v>
      </c>
      <c r="Q42" s="1">
        <v>1</v>
      </c>
      <c r="R42" s="1">
        <v>3</v>
      </c>
      <c r="S42" s="1">
        <v>2</v>
      </c>
      <c r="T42" s="1">
        <v>3</v>
      </c>
      <c r="U42" s="1">
        <v>4</v>
      </c>
      <c r="V42" s="1">
        <v>3</v>
      </c>
      <c r="W42" s="1">
        <v>2</v>
      </c>
      <c r="X42" s="1">
        <v>3</v>
      </c>
      <c r="Y42" s="1">
        <v>2</v>
      </c>
      <c r="Z42" s="1">
        <v>2</v>
      </c>
      <c r="AA42" s="1">
        <v>2</v>
      </c>
    </row>
    <row r="43" spans="1:27" x14ac:dyDescent="0.2">
      <c r="B43" s="1" t="s">
        <v>23</v>
      </c>
      <c r="C43" s="1" t="s">
        <v>214</v>
      </c>
      <c r="D43" s="1" t="s">
        <v>213</v>
      </c>
      <c r="E43" s="1" t="s">
        <v>693</v>
      </c>
      <c r="F43" s="9" t="s">
        <v>672</v>
      </c>
      <c r="G43" s="9" t="s">
        <v>642</v>
      </c>
      <c r="H43" s="9" t="s">
        <v>643</v>
      </c>
      <c r="I43" s="11">
        <v>9.41E-3</v>
      </c>
      <c r="J43" s="12">
        <v>0.03</v>
      </c>
      <c r="K43" s="2">
        <v>0.45</v>
      </c>
      <c r="L43" s="11">
        <v>7.2999999999999995E-2</v>
      </c>
      <c r="M43" s="2">
        <v>0.97</v>
      </c>
      <c r="N43" s="2">
        <v>1.04</v>
      </c>
      <c r="O43" s="2">
        <v>1.1200000000000001</v>
      </c>
      <c r="P43" s="13">
        <f t="shared" si="0"/>
        <v>34</v>
      </c>
      <c r="Q43" s="1">
        <v>5</v>
      </c>
      <c r="R43" s="1">
        <v>4</v>
      </c>
      <c r="S43" s="1">
        <v>4</v>
      </c>
      <c r="T43" s="1">
        <v>5</v>
      </c>
      <c r="U43" s="1">
        <v>3</v>
      </c>
      <c r="V43" s="1">
        <v>5</v>
      </c>
      <c r="W43" s="1">
        <v>2</v>
      </c>
      <c r="X43" s="1">
        <v>2</v>
      </c>
      <c r="Y43" s="1">
        <v>2</v>
      </c>
      <c r="Z43" s="1">
        <v>2</v>
      </c>
      <c r="AA43" s="1">
        <v>1</v>
      </c>
    </row>
    <row r="44" spans="1:27" x14ac:dyDescent="0.2">
      <c r="B44" s="1" t="s">
        <v>22</v>
      </c>
      <c r="C44" s="1" t="s">
        <v>214</v>
      </c>
      <c r="D44" s="1" t="s">
        <v>213</v>
      </c>
      <c r="E44" s="1" t="s">
        <v>693</v>
      </c>
      <c r="F44" s="9" t="s">
        <v>673</v>
      </c>
      <c r="G44" s="9" t="s">
        <v>642</v>
      </c>
      <c r="H44" s="9"/>
      <c r="I44" s="11">
        <v>8.3999999999999995E-3</v>
      </c>
      <c r="J44" s="12">
        <v>0.04</v>
      </c>
      <c r="K44" s="2">
        <v>0.33</v>
      </c>
      <c r="L44" s="11">
        <v>4.2000000000000003E-2</v>
      </c>
      <c r="M44" s="2">
        <v>0.3</v>
      </c>
      <c r="N44" s="2">
        <v>0.43</v>
      </c>
      <c r="O44" s="2">
        <v>1.02</v>
      </c>
      <c r="P44" s="13">
        <f t="shared" si="0"/>
        <v>33</v>
      </c>
      <c r="Q44" s="1">
        <v>4</v>
      </c>
      <c r="R44" s="1">
        <v>4</v>
      </c>
      <c r="S44" s="1">
        <v>4</v>
      </c>
      <c r="T44" s="1">
        <v>4</v>
      </c>
      <c r="U44" s="1">
        <v>4</v>
      </c>
      <c r="V44" s="1">
        <v>5</v>
      </c>
      <c r="W44" s="1">
        <v>2</v>
      </c>
      <c r="X44" s="1">
        <v>2</v>
      </c>
      <c r="Y44" s="1">
        <v>2</v>
      </c>
      <c r="Z44" s="1">
        <v>2</v>
      </c>
      <c r="AA44" s="1">
        <v>1</v>
      </c>
    </row>
    <row r="45" spans="1:27" x14ac:dyDescent="0.2">
      <c r="B45" s="1" t="s">
        <v>21</v>
      </c>
      <c r="C45" s="1" t="s">
        <v>214</v>
      </c>
      <c r="D45" s="1" t="s">
        <v>213</v>
      </c>
      <c r="E45" s="1" t="s">
        <v>693</v>
      </c>
      <c r="F45" s="9" t="s">
        <v>674</v>
      </c>
      <c r="G45" s="9" t="s">
        <v>642</v>
      </c>
      <c r="H45" s="9" t="s">
        <v>643</v>
      </c>
      <c r="I45" s="11">
        <v>1.4999999999999999E-2</v>
      </c>
      <c r="J45" s="12">
        <v>0.04</v>
      </c>
      <c r="K45" s="2">
        <v>0.3</v>
      </c>
      <c r="L45" s="11">
        <v>0.04</v>
      </c>
      <c r="M45" s="2">
        <v>0.51</v>
      </c>
      <c r="N45" s="2">
        <v>0.61</v>
      </c>
      <c r="O45" s="2">
        <v>0.57999999999999996</v>
      </c>
      <c r="P45" s="13">
        <f t="shared" si="0"/>
        <v>27</v>
      </c>
      <c r="Q45" s="1">
        <v>3</v>
      </c>
      <c r="R45" s="1">
        <v>2</v>
      </c>
      <c r="S45" s="1">
        <v>2</v>
      </c>
      <c r="T45" s="1">
        <v>4</v>
      </c>
      <c r="U45" s="1">
        <v>4</v>
      </c>
      <c r="V45" s="1">
        <v>3</v>
      </c>
      <c r="W45" s="1">
        <v>3</v>
      </c>
      <c r="X45" s="1">
        <v>3</v>
      </c>
      <c r="Y45" s="1">
        <v>1</v>
      </c>
      <c r="Z45" s="1">
        <v>2</v>
      </c>
      <c r="AA45" s="1">
        <v>1</v>
      </c>
    </row>
    <row r="46" spans="1:27" x14ac:dyDescent="0.2">
      <c r="B46" s="1" t="s">
        <v>20</v>
      </c>
      <c r="C46" s="1" t="s">
        <v>693</v>
      </c>
      <c r="D46" s="1" t="s">
        <v>213</v>
      </c>
      <c r="E46" s="1" t="s">
        <v>212</v>
      </c>
      <c r="F46" s="9" t="s">
        <v>675</v>
      </c>
      <c r="G46" s="9" t="s">
        <v>642</v>
      </c>
      <c r="H46" s="9" t="s">
        <v>643</v>
      </c>
      <c r="I46" s="31">
        <v>7.7000000000000002E-3</v>
      </c>
      <c r="J46" s="32">
        <v>0.04</v>
      </c>
      <c r="K46" s="33">
        <v>0.25</v>
      </c>
      <c r="L46" s="11">
        <v>3.7999999999999999E-2</v>
      </c>
      <c r="M46" s="2">
        <v>0.24</v>
      </c>
      <c r="N46" s="2">
        <v>0.42</v>
      </c>
      <c r="O46" s="2">
        <v>0.77</v>
      </c>
      <c r="P46" s="13">
        <f t="shared" si="0"/>
        <v>32</v>
      </c>
      <c r="Q46" s="1">
        <v>3</v>
      </c>
      <c r="R46" s="1">
        <v>5</v>
      </c>
      <c r="S46" s="1">
        <v>3</v>
      </c>
      <c r="T46" s="1">
        <v>4</v>
      </c>
      <c r="U46" s="1">
        <v>4</v>
      </c>
      <c r="V46" s="1">
        <v>5</v>
      </c>
      <c r="W46" s="1">
        <v>2</v>
      </c>
      <c r="X46" s="1">
        <v>2</v>
      </c>
      <c r="Y46" s="1">
        <v>2</v>
      </c>
      <c r="Z46" s="1">
        <v>2</v>
      </c>
      <c r="AA46" s="1">
        <v>3</v>
      </c>
    </row>
    <row r="47" spans="1:27" x14ac:dyDescent="0.2">
      <c r="A47" s="1" t="s">
        <v>19</v>
      </c>
      <c r="B47" s="1" t="s">
        <v>18</v>
      </c>
      <c r="C47" s="1" t="s">
        <v>693</v>
      </c>
      <c r="D47" s="1" t="s">
        <v>213</v>
      </c>
      <c r="E47" s="1" t="s">
        <v>212</v>
      </c>
      <c r="F47" s="9" t="s">
        <v>676</v>
      </c>
      <c r="G47" s="9" t="s">
        <v>626</v>
      </c>
      <c r="H47" s="9"/>
      <c r="I47" s="11">
        <v>1.4E-2</v>
      </c>
      <c r="J47" s="12">
        <v>0.03</v>
      </c>
      <c r="K47" s="2">
        <v>0.24</v>
      </c>
      <c r="L47" s="11">
        <v>3.0000000000000001E-3</v>
      </c>
      <c r="M47" s="2">
        <v>0.09</v>
      </c>
      <c r="N47" s="2">
        <v>0.22</v>
      </c>
      <c r="O47" s="2">
        <v>0.18</v>
      </c>
      <c r="P47" s="13">
        <f t="shared" si="0"/>
        <v>20</v>
      </c>
      <c r="Q47" s="1">
        <v>2</v>
      </c>
      <c r="R47" s="1">
        <v>2</v>
      </c>
      <c r="S47" s="1">
        <v>2</v>
      </c>
      <c r="T47" s="1">
        <v>3</v>
      </c>
      <c r="U47" s="1">
        <v>3</v>
      </c>
      <c r="V47" s="1">
        <v>2</v>
      </c>
      <c r="W47" s="1">
        <v>2</v>
      </c>
      <c r="X47" s="1">
        <v>2</v>
      </c>
      <c r="Y47" s="1">
        <v>1</v>
      </c>
      <c r="Z47" s="1">
        <v>1</v>
      </c>
      <c r="AA47" s="1">
        <v>3</v>
      </c>
    </row>
    <row r="48" spans="1:27" x14ac:dyDescent="0.2">
      <c r="B48" s="1" t="s">
        <v>17</v>
      </c>
      <c r="C48" s="1" t="s">
        <v>214</v>
      </c>
      <c r="D48" s="1" t="s">
        <v>213</v>
      </c>
      <c r="E48" s="1" t="s">
        <v>693</v>
      </c>
      <c r="F48" s="9" t="s">
        <v>677</v>
      </c>
      <c r="G48" s="9" t="s">
        <v>626</v>
      </c>
      <c r="H48" s="9"/>
      <c r="I48" s="11">
        <v>1.5699999999999999E-2</v>
      </c>
      <c r="J48" s="12">
        <v>0.03</v>
      </c>
      <c r="K48" s="2">
        <v>0.33</v>
      </c>
      <c r="L48" s="11">
        <v>2.3E-2</v>
      </c>
      <c r="M48" s="2">
        <v>0.45</v>
      </c>
      <c r="N48" s="2">
        <v>0.1</v>
      </c>
      <c r="O48" s="2">
        <v>0.71</v>
      </c>
      <c r="P48" s="13">
        <f t="shared" si="0"/>
        <v>27</v>
      </c>
      <c r="Q48" s="1">
        <v>3</v>
      </c>
      <c r="R48" s="1">
        <v>3</v>
      </c>
      <c r="S48" s="1">
        <v>3</v>
      </c>
      <c r="T48" s="1">
        <v>3</v>
      </c>
      <c r="U48" s="1">
        <v>3</v>
      </c>
      <c r="V48" s="1">
        <v>4</v>
      </c>
      <c r="W48" s="1">
        <v>2</v>
      </c>
      <c r="X48" s="1">
        <v>2</v>
      </c>
      <c r="Y48" s="1">
        <v>2</v>
      </c>
      <c r="Z48" s="1">
        <v>2</v>
      </c>
      <c r="AA48" s="1">
        <v>3</v>
      </c>
    </row>
    <row r="49" spans="1:27" x14ac:dyDescent="0.2">
      <c r="B49" s="1" t="s">
        <v>16</v>
      </c>
      <c r="C49" s="1" t="s">
        <v>214</v>
      </c>
      <c r="D49" s="1" t="s">
        <v>213</v>
      </c>
      <c r="E49" s="1" t="s">
        <v>693</v>
      </c>
      <c r="F49" s="9" t="s">
        <v>678</v>
      </c>
      <c r="G49" s="9" t="s">
        <v>626</v>
      </c>
      <c r="H49" s="9"/>
      <c r="I49" s="11">
        <v>2.3099999999999999E-2</v>
      </c>
      <c r="J49" s="12">
        <v>0.03</v>
      </c>
      <c r="K49" s="2">
        <v>0.315</v>
      </c>
      <c r="L49" s="11">
        <v>2.1000000000000001E-2</v>
      </c>
      <c r="M49" s="2">
        <v>0.31</v>
      </c>
      <c r="N49" s="2">
        <v>0.19</v>
      </c>
      <c r="O49" s="2">
        <v>0.81</v>
      </c>
      <c r="P49" s="13">
        <f t="shared" si="0"/>
        <v>33</v>
      </c>
      <c r="Q49" s="1">
        <v>4</v>
      </c>
      <c r="R49" s="1">
        <v>4</v>
      </c>
      <c r="S49" s="1">
        <v>4</v>
      </c>
      <c r="T49" s="1">
        <v>5</v>
      </c>
      <c r="U49" s="1">
        <v>5</v>
      </c>
      <c r="V49" s="1">
        <v>3</v>
      </c>
      <c r="W49" s="1">
        <v>2</v>
      </c>
      <c r="X49" s="1">
        <v>2</v>
      </c>
      <c r="Y49" s="1">
        <v>2</v>
      </c>
      <c r="Z49" s="1">
        <v>2</v>
      </c>
      <c r="AA49" s="1">
        <v>1</v>
      </c>
    </row>
    <row r="50" spans="1:27" x14ac:dyDescent="0.2">
      <c r="B50" s="1" t="s">
        <v>15</v>
      </c>
      <c r="C50" s="1" t="s">
        <v>214</v>
      </c>
      <c r="D50" s="1" t="s">
        <v>213</v>
      </c>
      <c r="E50" s="1" t="s">
        <v>693</v>
      </c>
      <c r="F50" s="9" t="s">
        <v>679</v>
      </c>
      <c r="G50" s="9" t="s">
        <v>626</v>
      </c>
      <c r="H50" s="9"/>
      <c r="I50" s="11">
        <v>1.102E-2</v>
      </c>
      <c r="J50" s="12">
        <v>0.03</v>
      </c>
      <c r="K50" s="2">
        <v>0.28999999999999998</v>
      </c>
      <c r="L50" s="11">
        <v>2.8000000000000001E-2</v>
      </c>
      <c r="M50" s="2">
        <v>0.37</v>
      </c>
      <c r="N50" s="2">
        <v>0.36</v>
      </c>
      <c r="O50" s="2">
        <v>1.2</v>
      </c>
      <c r="P50" s="13">
        <f t="shared" si="0"/>
        <v>24</v>
      </c>
      <c r="Q50" s="1">
        <v>3</v>
      </c>
      <c r="R50" s="1">
        <v>3</v>
      </c>
      <c r="S50" s="1">
        <v>3</v>
      </c>
      <c r="T50" s="1">
        <v>3</v>
      </c>
      <c r="U50" s="1">
        <v>3</v>
      </c>
      <c r="V50" s="1">
        <v>3</v>
      </c>
      <c r="W50" s="1">
        <v>2</v>
      </c>
      <c r="X50" s="1">
        <v>1</v>
      </c>
      <c r="Y50" s="1">
        <v>1</v>
      </c>
      <c r="Z50" s="1">
        <v>2</v>
      </c>
      <c r="AA50" s="1">
        <v>4</v>
      </c>
    </row>
    <row r="51" spans="1:27" x14ac:dyDescent="0.2">
      <c r="B51" s="1" t="s">
        <v>14</v>
      </c>
      <c r="C51" s="1" t="s">
        <v>214</v>
      </c>
      <c r="D51" s="1" t="s">
        <v>213</v>
      </c>
      <c r="E51" s="1" t="s">
        <v>693</v>
      </c>
      <c r="F51" s="14" t="s">
        <v>669</v>
      </c>
      <c r="G51" s="14" t="s">
        <v>626</v>
      </c>
      <c r="H51" s="14"/>
      <c r="I51" s="11">
        <v>2.18E-2</v>
      </c>
      <c r="J51" s="12">
        <v>0.03</v>
      </c>
      <c r="K51" s="2">
        <v>0.21</v>
      </c>
      <c r="L51" s="11">
        <v>3.0999999999999999E-3</v>
      </c>
      <c r="M51" s="2">
        <v>0.56000000000000005</v>
      </c>
      <c r="N51" s="2">
        <v>0.4</v>
      </c>
      <c r="O51" s="2">
        <v>0.12</v>
      </c>
      <c r="P51" s="13">
        <f t="shared" si="0"/>
        <v>10</v>
      </c>
      <c r="Q51" s="1">
        <v>0</v>
      </c>
      <c r="R51" s="1">
        <v>1</v>
      </c>
      <c r="S51" s="1">
        <v>0</v>
      </c>
      <c r="T51" s="1">
        <v>1</v>
      </c>
      <c r="U51" s="1">
        <v>1</v>
      </c>
      <c r="V51" s="1">
        <v>1</v>
      </c>
      <c r="W51" s="1">
        <v>2</v>
      </c>
      <c r="X51" s="1">
        <v>1</v>
      </c>
      <c r="Y51" s="1">
        <v>1</v>
      </c>
      <c r="Z51" s="1">
        <v>2</v>
      </c>
      <c r="AA51" s="1">
        <v>4</v>
      </c>
    </row>
    <row r="52" spans="1:27" x14ac:dyDescent="0.2">
      <c r="B52" s="1" t="s">
        <v>13</v>
      </c>
      <c r="C52" s="1" t="s">
        <v>693</v>
      </c>
      <c r="D52" s="1" t="s">
        <v>693</v>
      </c>
      <c r="E52" s="1" t="s">
        <v>693</v>
      </c>
      <c r="F52" s="14" t="s">
        <v>670</v>
      </c>
      <c r="G52" s="14" t="s">
        <v>626</v>
      </c>
      <c r="H52" s="14"/>
      <c r="I52" s="11">
        <v>1.17E-2</v>
      </c>
      <c r="J52" s="12">
        <v>0.04</v>
      </c>
      <c r="K52" s="2">
        <v>0.2</v>
      </c>
      <c r="L52" s="11">
        <v>3.7000000000000002E-3</v>
      </c>
      <c r="M52" s="2">
        <v>0.13</v>
      </c>
      <c r="N52" s="2">
        <v>0.28999999999999998</v>
      </c>
      <c r="O52" s="2">
        <v>0.14000000000000001</v>
      </c>
      <c r="P52" s="13">
        <f t="shared" si="0"/>
        <v>33</v>
      </c>
      <c r="Q52" s="1">
        <v>3</v>
      </c>
      <c r="R52" s="1">
        <v>3</v>
      </c>
      <c r="S52" s="1">
        <v>3</v>
      </c>
      <c r="T52" s="1">
        <v>4</v>
      </c>
      <c r="U52" s="1">
        <v>4</v>
      </c>
      <c r="V52" s="1">
        <v>4</v>
      </c>
      <c r="W52" s="1">
        <v>4</v>
      </c>
      <c r="X52" s="1">
        <v>3</v>
      </c>
      <c r="Y52" s="1">
        <v>2</v>
      </c>
      <c r="Z52" s="1">
        <v>3</v>
      </c>
      <c r="AA52" s="1">
        <v>4</v>
      </c>
    </row>
    <row r="53" spans="1:27" x14ac:dyDescent="0.2">
      <c r="A53" s="1" t="s">
        <v>12</v>
      </c>
      <c r="B53" s="1" t="s">
        <v>11</v>
      </c>
      <c r="C53" s="1" t="s">
        <v>214</v>
      </c>
      <c r="D53" s="1" t="s">
        <v>213</v>
      </c>
      <c r="E53" s="1" t="s">
        <v>693</v>
      </c>
      <c r="F53" s="9" t="s">
        <v>682</v>
      </c>
      <c r="G53" s="9" t="s">
        <v>642</v>
      </c>
      <c r="H53" s="9" t="s">
        <v>643</v>
      </c>
      <c r="I53" s="11">
        <v>1.55E-2</v>
      </c>
      <c r="J53" s="12">
        <v>0.03</v>
      </c>
      <c r="K53" s="2">
        <v>0.17</v>
      </c>
      <c r="L53" s="11">
        <v>-4.1999999999999997E-3</v>
      </c>
      <c r="M53" s="2">
        <v>0.13</v>
      </c>
      <c r="N53" s="2">
        <v>0.18</v>
      </c>
      <c r="O53" s="2">
        <v>0.04</v>
      </c>
      <c r="P53" s="13">
        <f t="shared" si="0"/>
        <v>34</v>
      </c>
      <c r="Q53" s="1">
        <v>4</v>
      </c>
      <c r="R53" s="1">
        <v>5</v>
      </c>
      <c r="S53" s="1">
        <v>3</v>
      </c>
      <c r="T53" s="1">
        <v>4</v>
      </c>
      <c r="U53" s="1">
        <v>4</v>
      </c>
      <c r="V53" s="1">
        <v>5</v>
      </c>
      <c r="W53" s="1">
        <v>3</v>
      </c>
      <c r="X53" s="1">
        <v>2</v>
      </c>
      <c r="Y53" s="1">
        <v>2</v>
      </c>
      <c r="Z53" s="1">
        <v>2</v>
      </c>
      <c r="AA53" s="1">
        <v>3</v>
      </c>
    </row>
    <row r="54" spans="1:27" x14ac:dyDescent="0.2">
      <c r="B54" s="1" t="s">
        <v>10</v>
      </c>
      <c r="C54" s="1" t="s">
        <v>214</v>
      </c>
      <c r="D54" s="1" t="s">
        <v>213</v>
      </c>
      <c r="E54" s="1" t="s">
        <v>693</v>
      </c>
      <c r="F54" s="9" t="s">
        <v>683</v>
      </c>
      <c r="G54" s="9" t="s">
        <v>642</v>
      </c>
      <c r="H54" s="9"/>
      <c r="I54" s="11">
        <v>1.2500000000000001E-2</v>
      </c>
      <c r="J54" s="12">
        <v>0.03</v>
      </c>
      <c r="K54" s="2">
        <v>0.17</v>
      </c>
      <c r="L54" s="11">
        <v>-3.5999999999999999E-3</v>
      </c>
      <c r="M54" s="2">
        <v>0.13</v>
      </c>
      <c r="N54" s="2">
        <v>0.19</v>
      </c>
      <c r="O54" s="2">
        <v>0.18</v>
      </c>
      <c r="P54" s="13">
        <f t="shared" si="0"/>
        <v>37</v>
      </c>
      <c r="Q54" s="1">
        <v>4</v>
      </c>
      <c r="R54" s="1">
        <v>5</v>
      </c>
      <c r="S54" s="1">
        <v>4</v>
      </c>
      <c r="T54" s="1">
        <v>5</v>
      </c>
      <c r="U54" s="1">
        <v>5</v>
      </c>
      <c r="V54" s="1">
        <v>5</v>
      </c>
      <c r="W54" s="1">
        <v>2</v>
      </c>
      <c r="X54" s="1">
        <v>2</v>
      </c>
      <c r="Y54" s="1">
        <v>2</v>
      </c>
      <c r="Z54" s="1">
        <v>3</v>
      </c>
      <c r="AA54" s="1">
        <v>1</v>
      </c>
    </row>
    <row r="55" spans="1:27" x14ac:dyDescent="0.2">
      <c r="B55" s="1" t="s">
        <v>9</v>
      </c>
      <c r="C55" s="1" t="s">
        <v>693</v>
      </c>
      <c r="D55" s="1" t="s">
        <v>213</v>
      </c>
      <c r="E55" s="1" t="s">
        <v>693</v>
      </c>
      <c r="F55" s="9" t="s">
        <v>684</v>
      </c>
      <c r="G55" s="9" t="s">
        <v>642</v>
      </c>
      <c r="H55" s="9" t="s">
        <v>643</v>
      </c>
      <c r="I55" s="11">
        <v>1.26E-2</v>
      </c>
      <c r="J55" s="12">
        <v>0.03</v>
      </c>
      <c r="K55" s="2">
        <v>0.22</v>
      </c>
      <c r="L55" s="11">
        <v>2.52E-2</v>
      </c>
      <c r="M55" s="2">
        <v>0.3</v>
      </c>
      <c r="N55" s="2">
        <v>0.47</v>
      </c>
      <c r="O55" s="2">
        <v>0.89</v>
      </c>
      <c r="P55" s="13">
        <f t="shared" si="0"/>
        <v>38</v>
      </c>
      <c r="Q55" s="1">
        <v>4</v>
      </c>
      <c r="R55" s="1">
        <v>5</v>
      </c>
      <c r="S55" s="1">
        <v>4</v>
      </c>
      <c r="T55" s="1">
        <v>5</v>
      </c>
      <c r="U55" s="1">
        <v>5</v>
      </c>
      <c r="V55" s="1">
        <v>5</v>
      </c>
      <c r="W55" s="1">
        <v>4</v>
      </c>
      <c r="X55" s="1">
        <v>2</v>
      </c>
      <c r="Y55" s="1">
        <v>2</v>
      </c>
      <c r="Z55" s="1">
        <v>2</v>
      </c>
      <c r="AA55" s="1">
        <v>3</v>
      </c>
    </row>
    <row r="56" spans="1:27" x14ac:dyDescent="0.2">
      <c r="B56" s="1" t="s">
        <v>8</v>
      </c>
      <c r="C56" s="1" t="s">
        <v>214</v>
      </c>
      <c r="D56" s="1" t="s">
        <v>213</v>
      </c>
      <c r="E56" s="1" t="s">
        <v>693</v>
      </c>
      <c r="F56" s="9" t="s">
        <v>685</v>
      </c>
      <c r="G56" s="9" t="s">
        <v>642</v>
      </c>
      <c r="H56" s="9" t="s">
        <v>643</v>
      </c>
      <c r="I56" s="11">
        <v>1.5100000000000001E-2</v>
      </c>
      <c r="J56" s="12">
        <v>0.03</v>
      </c>
      <c r="K56" s="2">
        <v>0.17</v>
      </c>
      <c r="L56" s="11">
        <v>1.0999999999999999E-2</v>
      </c>
      <c r="M56" s="2">
        <v>0.39</v>
      </c>
      <c r="N56" s="2">
        <v>0.19</v>
      </c>
      <c r="O56" s="2">
        <v>0.34</v>
      </c>
      <c r="P56" s="13">
        <f t="shared" si="0"/>
        <v>36</v>
      </c>
      <c r="Q56" s="1">
        <v>4</v>
      </c>
      <c r="R56" s="1">
        <v>5</v>
      </c>
      <c r="S56" s="1">
        <v>3</v>
      </c>
      <c r="T56" s="1">
        <v>5</v>
      </c>
      <c r="U56" s="1">
        <v>4</v>
      </c>
      <c r="V56" s="1">
        <v>4</v>
      </c>
      <c r="W56" s="1">
        <v>3</v>
      </c>
      <c r="X56" s="1">
        <v>3</v>
      </c>
      <c r="Y56" s="1">
        <v>2</v>
      </c>
      <c r="Z56" s="1">
        <v>3</v>
      </c>
      <c r="AA56" s="1">
        <v>4</v>
      </c>
    </row>
    <row r="57" spans="1:27" x14ac:dyDescent="0.2">
      <c r="B57" s="1" t="s">
        <v>7</v>
      </c>
      <c r="C57" s="1" t="s">
        <v>214</v>
      </c>
      <c r="D57" s="1" t="s">
        <v>213</v>
      </c>
      <c r="E57" s="1" t="s">
        <v>693</v>
      </c>
      <c r="F57" s="9" t="s">
        <v>686</v>
      </c>
      <c r="G57" s="9" t="s">
        <v>642</v>
      </c>
      <c r="H57" s="9"/>
      <c r="I57" s="11">
        <v>2.0500000000000001E-2</v>
      </c>
      <c r="J57" s="12">
        <v>0.03</v>
      </c>
      <c r="K57" s="2">
        <v>0.17</v>
      </c>
      <c r="L57" s="11">
        <v>-1.2699999999999999E-2</v>
      </c>
      <c r="M57" s="2">
        <v>-0.21</v>
      </c>
      <c r="N57" s="2">
        <v>0.13</v>
      </c>
      <c r="O57" s="2">
        <v>-0.01</v>
      </c>
      <c r="P57" s="13">
        <f t="shared" si="0"/>
        <v>33</v>
      </c>
      <c r="Q57" s="1">
        <v>5</v>
      </c>
      <c r="R57" s="1">
        <v>3</v>
      </c>
      <c r="S57" s="1">
        <v>3</v>
      </c>
      <c r="T57" s="1">
        <v>4</v>
      </c>
      <c r="U57" s="1">
        <v>5</v>
      </c>
      <c r="V57" s="1">
        <v>5</v>
      </c>
      <c r="W57" s="1">
        <v>2</v>
      </c>
      <c r="X57" s="1">
        <v>2</v>
      </c>
      <c r="Y57" s="1">
        <v>2</v>
      </c>
      <c r="Z57" s="1">
        <v>2</v>
      </c>
      <c r="AA57" s="1">
        <v>1</v>
      </c>
    </row>
    <row r="58" spans="1:27" x14ac:dyDescent="0.2">
      <c r="B58" s="1" t="s">
        <v>6</v>
      </c>
      <c r="C58" s="1" t="s">
        <v>214</v>
      </c>
      <c r="D58" s="1" t="s">
        <v>693</v>
      </c>
      <c r="E58" s="1" t="s">
        <v>693</v>
      </c>
      <c r="F58" s="9" t="s">
        <v>687</v>
      </c>
      <c r="G58" s="9" t="s">
        <v>642</v>
      </c>
      <c r="H58" s="9" t="s">
        <v>643</v>
      </c>
      <c r="I58" s="11">
        <v>1.6729999999999998E-2</v>
      </c>
      <c r="J58" s="12">
        <v>0.03</v>
      </c>
      <c r="K58" s="2">
        <v>0.23</v>
      </c>
      <c r="L58" s="11">
        <v>1E-3</v>
      </c>
      <c r="M58" s="2">
        <v>0.42</v>
      </c>
      <c r="N58" s="2">
        <v>0.22</v>
      </c>
      <c r="O58" s="2">
        <v>-0.09</v>
      </c>
      <c r="P58" s="13">
        <f t="shared" si="0"/>
        <v>25</v>
      </c>
      <c r="Q58" s="1">
        <v>3</v>
      </c>
      <c r="R58" s="1">
        <v>5</v>
      </c>
      <c r="S58" s="1">
        <v>3</v>
      </c>
      <c r="T58" s="1">
        <v>5</v>
      </c>
      <c r="U58" s="1">
        <v>4</v>
      </c>
      <c r="V58" s="1">
        <v>5</v>
      </c>
    </row>
    <row r="59" spans="1:27" x14ac:dyDescent="0.2">
      <c r="A59" s="1" t="s">
        <v>5</v>
      </c>
      <c r="B59" s="1" t="s">
        <v>4</v>
      </c>
      <c r="C59" s="1" t="s">
        <v>214</v>
      </c>
      <c r="D59" s="1" t="s">
        <v>213</v>
      </c>
      <c r="E59" s="1" t="s">
        <v>693</v>
      </c>
      <c r="F59" s="14" t="s">
        <v>688</v>
      </c>
      <c r="G59" s="14" t="s">
        <v>637</v>
      </c>
      <c r="H59" s="14"/>
      <c r="I59" s="11">
        <v>1.8200000000000001E-2</v>
      </c>
      <c r="J59" s="12">
        <v>0.04</v>
      </c>
      <c r="K59" s="2">
        <v>0.17</v>
      </c>
      <c r="L59" s="11">
        <v>-5.4999999999999997E-3</v>
      </c>
      <c r="M59" s="2">
        <v>0.11</v>
      </c>
      <c r="N59" s="2">
        <v>0.28000000000000003</v>
      </c>
      <c r="O59" s="2">
        <v>-0.02</v>
      </c>
      <c r="P59" s="13">
        <f t="shared" si="0"/>
        <v>27</v>
      </c>
      <c r="Q59" s="1">
        <v>3</v>
      </c>
      <c r="R59" s="1">
        <v>3</v>
      </c>
      <c r="S59" s="1">
        <v>3</v>
      </c>
      <c r="T59" s="1">
        <v>3</v>
      </c>
      <c r="U59" s="1">
        <v>4</v>
      </c>
      <c r="V59" s="1">
        <v>3</v>
      </c>
      <c r="W59" s="1">
        <v>2</v>
      </c>
      <c r="X59" s="1">
        <v>2</v>
      </c>
      <c r="Y59" s="1">
        <v>2</v>
      </c>
      <c r="Z59" s="1">
        <v>2</v>
      </c>
      <c r="AA59" s="1">
        <v>2</v>
      </c>
    </row>
    <row r="60" spans="1:27" x14ac:dyDescent="0.2">
      <c r="B60" s="1" t="s">
        <v>3</v>
      </c>
      <c r="C60" s="1" t="s">
        <v>214</v>
      </c>
      <c r="D60" s="1" t="s">
        <v>693</v>
      </c>
      <c r="E60" s="1" t="s">
        <v>693</v>
      </c>
      <c r="F60" s="14" t="s">
        <v>689</v>
      </c>
      <c r="G60" s="14" t="s">
        <v>637</v>
      </c>
      <c r="H60" s="14"/>
      <c r="I60" s="11">
        <v>2.9499999999999998E-2</v>
      </c>
      <c r="J60" s="12">
        <v>3.6999999999999998E-2</v>
      </c>
      <c r="K60" s="2">
        <v>0.17</v>
      </c>
      <c r="L60" s="11">
        <v>2.0000000000000001E-4</v>
      </c>
      <c r="M60" s="2">
        <v>0.42</v>
      </c>
      <c r="N60" s="2">
        <v>0.08</v>
      </c>
      <c r="O60" s="2">
        <v>0.08</v>
      </c>
      <c r="P60" s="13">
        <f t="shared" si="0"/>
        <v>27</v>
      </c>
      <c r="Q60" s="1">
        <v>3</v>
      </c>
      <c r="R60" s="1">
        <v>3</v>
      </c>
      <c r="S60" s="1">
        <v>3</v>
      </c>
      <c r="T60" s="1">
        <v>3</v>
      </c>
      <c r="U60" s="1">
        <v>4</v>
      </c>
      <c r="V60" s="1">
        <v>5</v>
      </c>
      <c r="W60" s="1">
        <v>2</v>
      </c>
      <c r="X60" s="1">
        <v>2</v>
      </c>
      <c r="Y60" s="1">
        <v>1</v>
      </c>
      <c r="Z60" s="1">
        <v>1</v>
      </c>
      <c r="AA60" s="1">
        <v>2</v>
      </c>
    </row>
    <row r="61" spans="1:27" x14ac:dyDescent="0.2">
      <c r="B61" s="1" t="s">
        <v>134</v>
      </c>
      <c r="C61" s="1" t="s">
        <v>214</v>
      </c>
      <c r="D61" s="1" t="s">
        <v>693</v>
      </c>
      <c r="E61" s="1" t="s">
        <v>693</v>
      </c>
      <c r="F61" s="14" t="s">
        <v>690</v>
      </c>
      <c r="G61" s="14" t="s">
        <v>637</v>
      </c>
      <c r="H61" s="14"/>
      <c r="I61" s="11">
        <v>2.7E-2</v>
      </c>
      <c r="J61" s="12">
        <v>0.04</v>
      </c>
      <c r="K61" s="2">
        <v>0.23799999999999999</v>
      </c>
      <c r="L61" s="11">
        <v>1.0999999999999999E-2</v>
      </c>
      <c r="M61" s="2">
        <v>0.7</v>
      </c>
      <c r="N61" s="2">
        <v>0.46</v>
      </c>
      <c r="O61" s="2">
        <v>0.13</v>
      </c>
      <c r="P61" s="13">
        <f t="shared" si="0"/>
        <v>31</v>
      </c>
      <c r="Q61" s="1">
        <v>3</v>
      </c>
      <c r="R61" s="1">
        <v>3</v>
      </c>
      <c r="S61" s="1">
        <v>3</v>
      </c>
      <c r="T61" s="1">
        <v>5</v>
      </c>
      <c r="U61" s="1">
        <v>5</v>
      </c>
      <c r="V61" s="1">
        <v>4</v>
      </c>
      <c r="W61" s="1">
        <v>2</v>
      </c>
      <c r="X61" s="1">
        <v>2</v>
      </c>
      <c r="Y61" s="1">
        <v>2</v>
      </c>
      <c r="Z61" s="1">
        <v>2</v>
      </c>
      <c r="AA61" s="1">
        <v>2</v>
      </c>
    </row>
    <row r="62" spans="1:27" x14ac:dyDescent="0.2">
      <c r="B62" s="1" t="s">
        <v>1</v>
      </c>
      <c r="C62" s="1" t="s">
        <v>214</v>
      </c>
      <c r="D62" s="1" t="s">
        <v>213</v>
      </c>
      <c r="E62" s="1" t="s">
        <v>693</v>
      </c>
      <c r="F62" s="14" t="s">
        <v>691</v>
      </c>
      <c r="G62" s="14" t="s">
        <v>637</v>
      </c>
      <c r="H62" s="14"/>
      <c r="I62" s="11">
        <v>2.76E-2</v>
      </c>
      <c r="J62" s="12">
        <v>0.04</v>
      </c>
      <c r="K62" s="2">
        <v>0.25</v>
      </c>
      <c r="L62" s="11">
        <v>1.0999999999999999E-2</v>
      </c>
      <c r="M62" s="2">
        <v>-0.05</v>
      </c>
      <c r="N62" s="2">
        <v>0.47</v>
      </c>
      <c r="O62" s="2">
        <v>0.64</v>
      </c>
      <c r="P62" s="13">
        <f t="shared" si="0"/>
        <v>33</v>
      </c>
      <c r="Q62" s="1">
        <v>4</v>
      </c>
      <c r="R62" s="1">
        <v>4</v>
      </c>
      <c r="S62" s="1">
        <v>4</v>
      </c>
      <c r="T62" s="1">
        <v>4</v>
      </c>
      <c r="U62" s="1">
        <v>4</v>
      </c>
      <c r="V62" s="1">
        <v>5</v>
      </c>
      <c r="W62" s="1">
        <v>2</v>
      </c>
      <c r="X62" s="1">
        <v>2</v>
      </c>
      <c r="Y62" s="1">
        <v>2</v>
      </c>
      <c r="Z62" s="1">
        <v>2</v>
      </c>
      <c r="AA62" s="1">
        <v>3</v>
      </c>
    </row>
    <row r="63" spans="1:27" x14ac:dyDescent="0.2">
      <c r="B63" s="1" t="s">
        <v>0</v>
      </c>
      <c r="C63" s="1" t="s">
        <v>214</v>
      </c>
      <c r="D63" s="1" t="s">
        <v>693</v>
      </c>
      <c r="E63" s="1" t="s">
        <v>693</v>
      </c>
      <c r="F63" s="14" t="s">
        <v>692</v>
      </c>
      <c r="G63" s="14" t="s">
        <v>637</v>
      </c>
      <c r="H63" s="14"/>
      <c r="I63" s="11">
        <v>2.75E-2</v>
      </c>
      <c r="J63" s="12">
        <v>0.04</v>
      </c>
      <c r="K63" s="2">
        <v>0.35299999999999998</v>
      </c>
      <c r="L63" s="11">
        <v>1.2999999999999999E-2</v>
      </c>
      <c r="M63" s="2">
        <v>1.43</v>
      </c>
      <c r="N63" s="2">
        <v>0.44</v>
      </c>
      <c r="O63" s="2">
        <v>0.08</v>
      </c>
      <c r="P63" s="13">
        <f t="shared" si="0"/>
        <v>28</v>
      </c>
      <c r="Q63" s="1">
        <v>4</v>
      </c>
      <c r="R63" s="1">
        <v>3</v>
      </c>
      <c r="S63" s="1">
        <v>4</v>
      </c>
      <c r="T63" s="1">
        <v>4</v>
      </c>
      <c r="U63" s="1">
        <v>4</v>
      </c>
      <c r="V63" s="1">
        <v>4</v>
      </c>
      <c r="W63" s="1">
        <v>2</v>
      </c>
      <c r="X63" s="1">
        <v>1</v>
      </c>
      <c r="Y63" s="1">
        <v>1</v>
      </c>
      <c r="Z63" s="1">
        <v>1</v>
      </c>
      <c r="AA63" s="1">
        <v>3</v>
      </c>
    </row>
  </sheetData>
  <hyperlinks>
    <hyperlink ref="AF3" r:id="rId1" xr:uid="{00000000-0004-0000-0900-000000000000}"/>
    <hyperlink ref="AF4" r:id="rId2" xr:uid="{00000000-0004-0000-0900-000001000000}"/>
    <hyperlink ref="AF5" r:id="rId3" xr:uid="{00000000-0004-0000-0900-000002000000}"/>
  </hyperlinks>
  <pageMargins left="0.75" right="0.75" top="1" bottom="1" header="0.5" footer="0.5"/>
  <pageSetup paperSize="9" orientation="portrait" horizontalDpi="4294967292" verticalDpi="4294967292"/>
  <ignoredErrors>
    <ignoredError sqref="P3:P63" emptyCellReference="1"/>
  </ignoredErrors>
  <legacyDrawing r:id="rId4"/>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
  <sheetViews>
    <sheetView workbookViewId="0">
      <selection activeCell="A3" sqref="A3"/>
    </sheetView>
  </sheetViews>
  <sheetFormatPr baseColWidth="10" defaultRowHeight="14" x14ac:dyDescent="0.2"/>
  <sheetData>
    <row r="1" spans="1:14" x14ac:dyDescent="0.2">
      <c r="B1" s="69" t="s">
        <v>74</v>
      </c>
      <c r="C1" t="s">
        <v>735</v>
      </c>
      <c r="D1" t="s">
        <v>736</v>
      </c>
      <c r="G1" t="s">
        <v>74</v>
      </c>
      <c r="H1" s="69" t="s">
        <v>735</v>
      </c>
      <c r="I1" t="s">
        <v>736</v>
      </c>
      <c r="L1" t="s">
        <v>74</v>
      </c>
      <c r="M1" t="s">
        <v>735</v>
      </c>
      <c r="N1" s="69" t="s">
        <v>736</v>
      </c>
    </row>
    <row r="2" spans="1:14" x14ac:dyDescent="0.2">
      <c r="A2" t="s">
        <v>23</v>
      </c>
      <c r="B2" s="56">
        <v>5.9663659439480564E-2</v>
      </c>
      <c r="C2" s="56">
        <v>0.1091637613108902</v>
      </c>
      <c r="D2" s="56">
        <v>5.9814826448034736E-2</v>
      </c>
      <c r="F2" t="s">
        <v>209</v>
      </c>
      <c r="G2" s="56">
        <v>-0.18474730941639089</v>
      </c>
      <c r="H2" s="56">
        <v>0.19327599221766534</v>
      </c>
      <c r="I2" s="56">
        <v>-2.0353540985935371E-2</v>
      </c>
      <c r="K2" t="s">
        <v>0</v>
      </c>
      <c r="L2" s="56">
        <v>-3.4744602517017463E-2</v>
      </c>
      <c r="M2" s="56">
        <v>7.2521703396715972E-2</v>
      </c>
      <c r="N2" s="56">
        <v>7.3659988948420685E-2</v>
      </c>
    </row>
    <row r="3" spans="1:14" x14ac:dyDescent="0.2">
      <c r="A3" t="s">
        <v>22</v>
      </c>
      <c r="B3" s="56">
        <v>5.6644063456673152E-2</v>
      </c>
      <c r="C3" s="56">
        <v>3.3851818668613191E-2</v>
      </c>
      <c r="D3" s="56">
        <v>1.9365042010693535E-2</v>
      </c>
      <c r="F3" t="s">
        <v>120</v>
      </c>
      <c r="G3" s="56">
        <v>-0.14733469116199449</v>
      </c>
      <c r="H3" s="56">
        <v>0.1536220942179426</v>
      </c>
      <c r="I3" s="56">
        <v>6.3899300606056947E-2</v>
      </c>
      <c r="K3" t="s">
        <v>2</v>
      </c>
      <c r="L3" s="56">
        <v>-9.2744828859853606E-2</v>
      </c>
      <c r="M3" s="56">
        <v>1.1471280596828667E-2</v>
      </c>
      <c r="N3" s="56">
        <v>6.7663078318351652E-2</v>
      </c>
    </row>
    <row r="4" spans="1:14" x14ac:dyDescent="0.2">
      <c r="A4" t="s">
        <v>20</v>
      </c>
      <c r="B4" s="56">
        <v>4.6532931261523296E-2</v>
      </c>
      <c r="C4" s="56">
        <v>3.5515014394923487E-2</v>
      </c>
      <c r="D4" s="56">
        <v>2.0141136054361734E-2</v>
      </c>
      <c r="F4" t="s">
        <v>198</v>
      </c>
      <c r="G4" s="56">
        <v>-6.8928717469307052E-2</v>
      </c>
      <c r="H4" s="56">
        <v>0.13724246141179944</v>
      </c>
      <c r="I4" s="56">
        <v>-4.4780369260966693E-3</v>
      </c>
      <c r="K4" t="s">
        <v>120</v>
      </c>
      <c r="L4" s="56">
        <v>-0.14733469116199449</v>
      </c>
      <c r="M4" s="56">
        <v>0.1536220942179426</v>
      </c>
      <c r="N4" s="56">
        <v>6.3899300606056947E-2</v>
      </c>
    </row>
    <row r="5" spans="1:14" x14ac:dyDescent="0.2">
      <c r="A5" t="s">
        <v>21</v>
      </c>
      <c r="B5" s="56">
        <v>3.7064636714934512E-2</v>
      </c>
      <c r="C5" s="56">
        <v>4.0077146308479993E-2</v>
      </c>
      <c r="D5" s="56">
        <v>4.5586902345415257E-2</v>
      </c>
      <c r="F5" t="s">
        <v>23</v>
      </c>
      <c r="G5" s="56">
        <v>5.9663659439480564E-2</v>
      </c>
      <c r="H5" s="56">
        <v>0.1091637613108902</v>
      </c>
      <c r="I5" s="56">
        <v>5.9814826448034736E-2</v>
      </c>
      <c r="K5" t="s">
        <v>23</v>
      </c>
      <c r="L5" s="56">
        <v>5.9663659439480564E-2</v>
      </c>
      <c r="M5" s="56">
        <v>0.1091637613108902</v>
      </c>
      <c r="N5" s="56">
        <v>5.9814826448034736E-2</v>
      </c>
    </row>
    <row r="6" spans="1:14" x14ac:dyDescent="0.2">
      <c r="A6" t="s">
        <v>186</v>
      </c>
      <c r="B6" s="56">
        <v>3.3625440075066786E-2</v>
      </c>
      <c r="C6" s="56">
        <v>4.8641796531688812E-2</v>
      </c>
      <c r="D6" s="56">
        <v>2.3425565044432588E-2</v>
      </c>
      <c r="F6" t="s">
        <v>190</v>
      </c>
      <c r="G6" s="56">
        <v>3.7838841553298717E-3</v>
      </c>
      <c r="H6" s="56">
        <v>0.1040056975797026</v>
      </c>
      <c r="I6" s="56">
        <v>3.6015781421011847E-2</v>
      </c>
      <c r="K6" t="s">
        <v>38</v>
      </c>
      <c r="L6" s="56">
        <v>-8.0155175297767098E-2</v>
      </c>
      <c r="M6" s="56">
        <v>6.1044080807707443E-2</v>
      </c>
      <c r="N6" s="56">
        <v>5.9119518167418082E-2</v>
      </c>
    </row>
    <row r="7" spans="1:14" x14ac:dyDescent="0.2">
      <c r="A7" t="s">
        <v>67</v>
      </c>
      <c r="B7" s="56">
        <v>3.1876943389729379E-2</v>
      </c>
      <c r="C7" s="56">
        <v>4.5838747475890063E-3</v>
      </c>
      <c r="D7" s="56">
        <v>5.2269634197892212E-2</v>
      </c>
      <c r="F7" t="s">
        <v>40</v>
      </c>
      <c r="G7" s="56">
        <v>-9.7160415503979081E-2</v>
      </c>
      <c r="H7" s="56">
        <v>0.10111047960707971</v>
      </c>
      <c r="I7" s="56">
        <v>-6.136596869826318E-3</v>
      </c>
      <c r="K7" t="s">
        <v>185</v>
      </c>
      <c r="L7" s="56">
        <v>-7.9528027312402272E-2</v>
      </c>
      <c r="M7" s="56">
        <v>4.6530869849355602E-2</v>
      </c>
      <c r="N7" s="56">
        <v>5.7564568475985824E-2</v>
      </c>
    </row>
    <row r="8" spans="1:14" x14ac:dyDescent="0.2">
      <c r="A8" t="s">
        <v>194</v>
      </c>
      <c r="B8" s="56">
        <v>2.9489318742203355E-2</v>
      </c>
      <c r="C8" s="56">
        <v>6.7050608679921006E-2</v>
      </c>
      <c r="D8" s="56">
        <v>3.9584040736650589E-2</v>
      </c>
      <c r="F8" t="s">
        <v>188</v>
      </c>
      <c r="G8" s="56">
        <v>8.1249921457431928E-3</v>
      </c>
      <c r="H8" s="56">
        <v>8.5925517634399096E-2</v>
      </c>
      <c r="I8" s="56">
        <v>8.4563189421532764E-3</v>
      </c>
      <c r="K8" t="s">
        <v>36</v>
      </c>
      <c r="L8" s="56">
        <v>1.4461007168867047E-2</v>
      </c>
      <c r="M8" s="56">
        <v>5.6020291947386058E-2</v>
      </c>
      <c r="N8" s="56">
        <v>5.2410388460903887E-2</v>
      </c>
    </row>
    <row r="9" spans="1:14" x14ac:dyDescent="0.2">
      <c r="A9" t="s">
        <v>142</v>
      </c>
      <c r="B9" s="56">
        <v>2.7440561895178163E-2</v>
      </c>
      <c r="C9" s="56">
        <v>1.3280996697508844E-2</v>
      </c>
      <c r="D9" s="56">
        <v>-7.7671327702657101E-4</v>
      </c>
      <c r="F9" t="s">
        <v>39</v>
      </c>
      <c r="G9" s="56">
        <v>-8.5414947030931831E-2</v>
      </c>
      <c r="H9" s="56">
        <v>8.4339482126082499E-2</v>
      </c>
      <c r="I9" s="56">
        <v>1.4701353078593792E-2</v>
      </c>
      <c r="K9" t="s">
        <v>67</v>
      </c>
      <c r="L9" s="56">
        <v>3.1876943389729379E-2</v>
      </c>
      <c r="M9" s="56">
        <v>4.5838747475890063E-3</v>
      </c>
      <c r="N9" s="56">
        <v>5.2269634197892212E-2</v>
      </c>
    </row>
    <row r="10" spans="1:14" x14ac:dyDescent="0.2">
      <c r="A10" t="s">
        <v>15</v>
      </c>
      <c r="B10" s="56">
        <v>2.7262264204785173E-2</v>
      </c>
      <c r="C10" s="56">
        <v>3.4452411025245475E-2</v>
      </c>
      <c r="D10" s="56">
        <v>2.3416562769954942E-2</v>
      </c>
      <c r="F10" t="s">
        <v>184</v>
      </c>
      <c r="G10" s="56">
        <v>-3.2134118345678454E-2</v>
      </c>
      <c r="H10" s="56">
        <v>8.0231180978019109E-2</v>
      </c>
      <c r="I10" s="56">
        <v>1.9051554414278624E-2</v>
      </c>
      <c r="K10" t="s">
        <v>32</v>
      </c>
      <c r="L10" s="56">
        <v>1.6105665484648379E-3</v>
      </c>
      <c r="M10" s="56">
        <v>3.9070869743850101E-2</v>
      </c>
      <c r="N10" s="56">
        <v>4.9527794062942075E-2</v>
      </c>
    </row>
    <row r="11" spans="1:14" x14ac:dyDescent="0.2">
      <c r="A11" t="s">
        <v>193</v>
      </c>
      <c r="B11" s="56">
        <v>2.5193623504757512E-2</v>
      </c>
      <c r="C11" s="56">
        <v>-2.9119723449011724E-3</v>
      </c>
      <c r="D11" s="56">
        <v>-9.2130377357449878E-3</v>
      </c>
      <c r="F11" t="s">
        <v>178</v>
      </c>
      <c r="G11" s="56">
        <v>-6.8202972816800045E-2</v>
      </c>
      <c r="H11" s="56">
        <v>7.5350034528004067E-2</v>
      </c>
      <c r="I11" s="56">
        <v>-2.1672041906425688E-2</v>
      </c>
      <c r="K11" t="s">
        <v>156</v>
      </c>
      <c r="L11" s="56">
        <v>1.2215747984754768E-2</v>
      </c>
      <c r="M11" s="56">
        <v>4.8140302949182492E-2</v>
      </c>
      <c r="N11" s="56">
        <v>4.7454518463580203E-2</v>
      </c>
    </row>
    <row r="12" spans="1:14" x14ac:dyDescent="0.2">
      <c r="A12" t="s">
        <v>166</v>
      </c>
      <c r="B12" s="56">
        <v>2.2693899600109112E-2</v>
      </c>
      <c r="C12" s="56">
        <v>5.6026198291876675E-2</v>
      </c>
      <c r="D12" s="56">
        <v>3.9433636067993431E-2</v>
      </c>
      <c r="F12" t="s">
        <v>0</v>
      </c>
      <c r="G12" s="56">
        <v>-3.4744602517017463E-2</v>
      </c>
      <c r="H12" s="56">
        <v>7.2521703396715972E-2</v>
      </c>
      <c r="I12" s="56">
        <v>7.3659988948420685E-2</v>
      </c>
      <c r="K12" t="s">
        <v>14</v>
      </c>
      <c r="L12" s="56">
        <v>-3.2140091457778242E-2</v>
      </c>
      <c r="M12" s="56">
        <v>3.8502629049656109E-2</v>
      </c>
      <c r="N12" s="56">
        <v>4.7342934856037334E-2</v>
      </c>
    </row>
    <row r="13" spans="1:14" x14ac:dyDescent="0.2">
      <c r="A13" t="s">
        <v>164</v>
      </c>
      <c r="B13" s="56">
        <v>1.8413168973090303E-2</v>
      </c>
      <c r="C13" s="56">
        <v>4.7190731999230601E-2</v>
      </c>
      <c r="D13" s="56">
        <v>2.6450430719794416E-2</v>
      </c>
      <c r="F13" t="s">
        <v>136</v>
      </c>
      <c r="G13" s="56">
        <v>-0.14261344337223356</v>
      </c>
      <c r="H13" s="56">
        <v>7.2247008339662133E-2</v>
      </c>
      <c r="I13" s="56">
        <v>4.4116256893368976E-2</v>
      </c>
      <c r="K13" t="s">
        <v>21</v>
      </c>
      <c r="L13" s="56">
        <v>3.7064636714934512E-2</v>
      </c>
      <c r="M13" s="56">
        <v>4.0077146308479999E-2</v>
      </c>
      <c r="N13" s="56">
        <v>4.5586902345415257E-2</v>
      </c>
    </row>
    <row r="14" spans="1:14" x14ac:dyDescent="0.2">
      <c r="A14" t="s">
        <v>208</v>
      </c>
      <c r="B14" s="56">
        <v>1.6428797943975313E-2</v>
      </c>
      <c r="C14" s="56">
        <v>3.9357854873971948E-2</v>
      </c>
      <c r="D14" s="56">
        <v>1.7211819243900653E-2</v>
      </c>
      <c r="F14" t="s">
        <v>42</v>
      </c>
      <c r="G14" s="56">
        <v>-0.10947032927362876</v>
      </c>
      <c r="H14" s="56">
        <v>7.1213382454842947E-2</v>
      </c>
      <c r="I14" s="56">
        <v>-5.1667701930848383E-3</v>
      </c>
      <c r="K14" t="s">
        <v>136</v>
      </c>
      <c r="L14" s="56">
        <v>-0.14261344337223356</v>
      </c>
      <c r="M14" s="56">
        <v>7.2247008339662133E-2</v>
      </c>
      <c r="N14" s="56">
        <v>4.4116256893368976E-2</v>
      </c>
    </row>
    <row r="15" spans="1:14" x14ac:dyDescent="0.2">
      <c r="A15" t="s">
        <v>199</v>
      </c>
      <c r="B15" s="56">
        <v>1.537688723468709E-2</v>
      </c>
      <c r="C15" s="56">
        <v>1.4083160820487947E-2</v>
      </c>
      <c r="D15" s="56">
        <v>-1.8812326927481852E-3</v>
      </c>
      <c r="F15" t="s">
        <v>41</v>
      </c>
      <c r="G15" s="56">
        <v>-0.17384158275482336</v>
      </c>
      <c r="H15" s="56">
        <v>7.0628146507675765E-2</v>
      </c>
      <c r="I15" s="56">
        <v>-3.6679229099697286E-2</v>
      </c>
      <c r="K15" t="s">
        <v>210</v>
      </c>
      <c r="L15" s="56">
        <v>-2.3849889909393837E-4</v>
      </c>
      <c r="M15" s="56">
        <v>3.016569665585838E-2</v>
      </c>
      <c r="N15" s="56">
        <v>4.3529476008512633E-2</v>
      </c>
    </row>
    <row r="16" spans="1:14" x14ac:dyDescent="0.2">
      <c r="A16" t="s">
        <v>160</v>
      </c>
      <c r="B16" s="56">
        <v>1.4661475024680888E-2</v>
      </c>
      <c r="C16" s="56">
        <v>1.3092741773579417E-2</v>
      </c>
      <c r="D16" s="56">
        <v>1.1187673072518157E-3</v>
      </c>
      <c r="F16" t="s">
        <v>194</v>
      </c>
      <c r="G16" s="56">
        <v>2.9489318742203355E-2</v>
      </c>
      <c r="H16" s="56">
        <v>6.7050608679921006E-2</v>
      </c>
      <c r="I16" s="56">
        <v>3.9584040736650589E-2</v>
      </c>
      <c r="K16" t="s">
        <v>35</v>
      </c>
      <c r="L16" s="56">
        <v>4.7660399065966516E-3</v>
      </c>
      <c r="M16" s="56">
        <v>3.0434314216482138E-2</v>
      </c>
      <c r="N16" s="56">
        <v>4.3529360117528171E-2</v>
      </c>
    </row>
    <row r="17" spans="1:14" x14ac:dyDescent="0.2">
      <c r="A17" t="s">
        <v>158</v>
      </c>
      <c r="B17" s="56">
        <v>1.4574270590281845E-2</v>
      </c>
      <c r="C17" s="56">
        <v>2.4545997996638876E-2</v>
      </c>
      <c r="D17" s="56">
        <v>-1.8206678261070461E-2</v>
      </c>
      <c r="F17" t="s">
        <v>44</v>
      </c>
      <c r="G17" s="56">
        <v>-3.6567712256380364E-2</v>
      </c>
      <c r="H17" s="56">
        <v>6.3615686282947018E-2</v>
      </c>
      <c r="I17" s="56">
        <v>2.5840637602056737E-2</v>
      </c>
      <c r="K17" t="s">
        <v>189</v>
      </c>
      <c r="L17" s="56">
        <v>-2.1299788640772449E-2</v>
      </c>
      <c r="M17" s="56">
        <v>1.2838686508936872E-2</v>
      </c>
      <c r="N17" s="56">
        <v>4.1790266851220108E-2</v>
      </c>
    </row>
    <row r="18" spans="1:14" x14ac:dyDescent="0.2">
      <c r="A18" t="s">
        <v>36</v>
      </c>
      <c r="B18" s="56">
        <v>1.4461007168867047E-2</v>
      </c>
      <c r="C18" s="56">
        <v>5.6020291947386058E-2</v>
      </c>
      <c r="D18" s="56">
        <v>5.2410388460903887E-2</v>
      </c>
      <c r="F18" t="s">
        <v>38</v>
      </c>
      <c r="G18" s="56">
        <v>-8.0155175297767098E-2</v>
      </c>
      <c r="H18" s="56">
        <v>6.1044080807707443E-2</v>
      </c>
      <c r="I18" s="56">
        <v>5.9119518167418082E-2</v>
      </c>
      <c r="K18" t="s">
        <v>134</v>
      </c>
      <c r="L18" s="56">
        <v>-2.1065578134299576E-2</v>
      </c>
      <c r="M18" s="56">
        <v>4.5094735801814362E-2</v>
      </c>
      <c r="N18" s="56">
        <v>4.0509212989156593E-2</v>
      </c>
    </row>
    <row r="19" spans="1:14" x14ac:dyDescent="0.2">
      <c r="A19" t="s">
        <v>16</v>
      </c>
      <c r="B19" s="56">
        <v>1.3076463616864084E-2</v>
      </c>
      <c r="C19" s="56">
        <v>3.153459271009125E-2</v>
      </c>
      <c r="D19" s="56">
        <v>3.3942729802957983E-2</v>
      </c>
      <c r="F19" t="s">
        <v>45</v>
      </c>
      <c r="G19" s="56">
        <v>-3.673300652679775E-2</v>
      </c>
      <c r="H19" s="56">
        <v>5.9828034964577108E-2</v>
      </c>
      <c r="I19" s="56">
        <v>2.6624695332525428E-2</v>
      </c>
      <c r="K19" t="s">
        <v>17</v>
      </c>
      <c r="L19" s="56">
        <v>9.1507754530954135E-3</v>
      </c>
      <c r="M19" s="56">
        <v>4.1616574251636104E-2</v>
      </c>
      <c r="N19" s="56">
        <v>4.0257517914887672E-2</v>
      </c>
    </row>
    <row r="20" spans="1:14" x14ac:dyDescent="0.2">
      <c r="A20" t="s">
        <v>156</v>
      </c>
      <c r="B20" s="56">
        <v>1.2215747984754768E-2</v>
      </c>
      <c r="C20" s="56">
        <v>4.8140302949182492E-2</v>
      </c>
      <c r="D20" s="56">
        <v>4.7454518463580203E-2</v>
      </c>
      <c r="F20" t="s">
        <v>173</v>
      </c>
      <c r="G20" s="56">
        <v>-0.16290491595205411</v>
      </c>
      <c r="H20" s="56">
        <v>5.8794447926416832E-2</v>
      </c>
      <c r="I20" s="56">
        <v>3.6461447084280285E-2</v>
      </c>
      <c r="K20" t="s">
        <v>194</v>
      </c>
      <c r="L20" s="56">
        <v>2.9489318742203355E-2</v>
      </c>
      <c r="M20" s="56">
        <v>6.7050608679921006E-2</v>
      </c>
      <c r="N20" s="56">
        <v>3.9584040736650589E-2</v>
      </c>
    </row>
    <row r="21" spans="1:14" x14ac:dyDescent="0.2">
      <c r="A21" t="s">
        <v>34</v>
      </c>
      <c r="B21" s="56">
        <v>1.0870806721239317E-2</v>
      </c>
      <c r="C21" s="56">
        <v>2.3029619528078783E-2</v>
      </c>
      <c r="D21" s="56">
        <v>1.5190713782139273E-2</v>
      </c>
      <c r="F21" t="s">
        <v>6</v>
      </c>
      <c r="G21" s="56">
        <v>-3.6363980729963843E-2</v>
      </c>
      <c r="H21" s="56">
        <v>5.742721965316834E-2</v>
      </c>
      <c r="I21" s="56">
        <v>2.933155782190501E-2</v>
      </c>
      <c r="K21" t="s">
        <v>166</v>
      </c>
      <c r="L21" s="56">
        <v>2.2693899600109112E-2</v>
      </c>
      <c r="M21" s="56">
        <v>5.6026198291876675E-2</v>
      </c>
      <c r="N21" s="56">
        <v>3.9433636067993431E-2</v>
      </c>
    </row>
    <row r="22" spans="1:14" x14ac:dyDescent="0.2">
      <c r="A22" t="s">
        <v>148</v>
      </c>
      <c r="B22" s="56">
        <v>9.593057636680842E-3</v>
      </c>
      <c r="C22" s="56">
        <v>1.7301075759238622E-2</v>
      </c>
      <c r="D22" s="56">
        <v>1.7594061830687981E-2</v>
      </c>
      <c r="F22" t="s">
        <v>166</v>
      </c>
      <c r="G22" s="56">
        <v>2.2693899600109112E-2</v>
      </c>
      <c r="H22" s="56">
        <v>5.6026198291876675E-2</v>
      </c>
      <c r="I22" s="56">
        <v>3.9433636067993431E-2</v>
      </c>
      <c r="K22" t="s">
        <v>173</v>
      </c>
      <c r="L22" s="56">
        <v>-0.16290491595205411</v>
      </c>
      <c r="M22" s="56">
        <v>5.8794447926416832E-2</v>
      </c>
      <c r="N22" s="56">
        <v>3.6461447084280285E-2</v>
      </c>
    </row>
    <row r="23" spans="1:14" x14ac:dyDescent="0.2">
      <c r="A23" t="s">
        <v>51</v>
      </c>
      <c r="B23" s="56">
        <v>9.4525358849037368E-3</v>
      </c>
      <c r="C23" s="56">
        <v>2.9766127959448344E-3</v>
      </c>
      <c r="D23" s="56">
        <v>1.9850180433138055E-3</v>
      </c>
      <c r="F23" t="s">
        <v>36</v>
      </c>
      <c r="G23" s="56">
        <v>1.4461007168867047E-2</v>
      </c>
      <c r="H23" s="56">
        <v>5.6020291947386058E-2</v>
      </c>
      <c r="I23" s="56">
        <v>5.2410388460903887E-2</v>
      </c>
      <c r="K23" t="s">
        <v>190</v>
      </c>
      <c r="L23" s="56">
        <v>3.7838841553298717E-3</v>
      </c>
      <c r="M23" s="56">
        <v>0.1040056975797026</v>
      </c>
      <c r="N23" s="56">
        <v>3.6015781421011847E-2</v>
      </c>
    </row>
    <row r="24" spans="1:14" x14ac:dyDescent="0.2">
      <c r="A24" t="s">
        <v>17</v>
      </c>
      <c r="B24" s="56">
        <v>9.1507754530954135E-3</v>
      </c>
      <c r="C24" s="56">
        <v>4.1616574251636104E-2</v>
      </c>
      <c r="D24" s="56">
        <v>4.0257517914887672E-2</v>
      </c>
      <c r="F24" t="s">
        <v>48</v>
      </c>
      <c r="G24" s="56">
        <v>-1.6132966705808528E-2</v>
      </c>
      <c r="H24" s="56">
        <v>5.5613781563579351E-2</v>
      </c>
      <c r="I24" s="56">
        <v>2.9272673528327017E-2</v>
      </c>
      <c r="K24" t="s">
        <v>196</v>
      </c>
      <c r="L24" s="56">
        <v>-2.2888538890780862E-2</v>
      </c>
      <c r="M24" s="56">
        <v>1.8036366615274524E-2</v>
      </c>
      <c r="N24" s="56">
        <v>3.465000475888444E-2</v>
      </c>
    </row>
    <row r="25" spans="1:14" x14ac:dyDescent="0.2">
      <c r="A25" t="s">
        <v>167</v>
      </c>
      <c r="B25" s="56">
        <v>8.8969223888664233E-3</v>
      </c>
      <c r="C25" s="56">
        <v>3.4574139534929292E-2</v>
      </c>
      <c r="D25" s="56">
        <v>1.6624932351362819E-2</v>
      </c>
      <c r="F25" t="s">
        <v>1</v>
      </c>
      <c r="G25" s="56">
        <v>-3.4547313450664446E-2</v>
      </c>
      <c r="H25" s="56">
        <v>5.043212455700001E-2</v>
      </c>
      <c r="I25" s="56">
        <v>1.7381106284581296E-2</v>
      </c>
      <c r="K25" t="s">
        <v>3</v>
      </c>
      <c r="L25" s="56">
        <v>-2.2386356906427152E-2</v>
      </c>
      <c r="M25" s="56">
        <v>1.1722096852976913E-2</v>
      </c>
      <c r="N25" s="56">
        <v>3.4350807184560538E-2</v>
      </c>
    </row>
    <row r="26" spans="1:14" x14ac:dyDescent="0.2">
      <c r="A26" t="s">
        <v>188</v>
      </c>
      <c r="B26" s="56">
        <v>8.1249921457431928E-3</v>
      </c>
      <c r="C26" s="56">
        <v>8.5925517634399096E-2</v>
      </c>
      <c r="D26" s="56">
        <v>8.4563189421532764E-3</v>
      </c>
      <c r="F26" t="s">
        <v>186</v>
      </c>
      <c r="G26" s="56">
        <v>3.3625440075066786E-2</v>
      </c>
      <c r="H26" s="56">
        <v>4.8641796531688812E-2</v>
      </c>
      <c r="I26" s="56">
        <v>2.3425565044432588E-2</v>
      </c>
      <c r="K26" t="s">
        <v>105</v>
      </c>
      <c r="L26" s="56">
        <v>-8.5174396723114269E-4</v>
      </c>
      <c r="M26" s="56">
        <v>1.1098965118576684E-2</v>
      </c>
      <c r="N26" s="56">
        <v>3.4088535136617137E-2</v>
      </c>
    </row>
    <row r="27" spans="1:14" x14ac:dyDescent="0.2">
      <c r="A27" t="s">
        <v>9</v>
      </c>
      <c r="B27" s="56">
        <v>7.2670299382604064E-3</v>
      </c>
      <c r="C27" s="56">
        <v>3.9374355248796768E-2</v>
      </c>
      <c r="D27" s="56">
        <v>1.4132059229308096E-2</v>
      </c>
      <c r="F27" t="s">
        <v>156</v>
      </c>
      <c r="G27" s="56">
        <v>1.2215747984754768E-2</v>
      </c>
      <c r="H27" s="56">
        <v>4.8140302949182492E-2</v>
      </c>
      <c r="I27" s="56">
        <v>4.7454518463580203E-2</v>
      </c>
      <c r="K27" t="s">
        <v>16</v>
      </c>
      <c r="L27" s="56">
        <v>1.3076463616864084E-2</v>
      </c>
      <c r="M27" s="56">
        <v>3.153459271009125E-2</v>
      </c>
      <c r="N27" s="56">
        <v>3.3942729802957983E-2</v>
      </c>
    </row>
    <row r="28" spans="1:14" x14ac:dyDescent="0.2">
      <c r="A28" t="s">
        <v>68</v>
      </c>
      <c r="B28" s="56">
        <v>6.4089664660587301E-3</v>
      </c>
      <c r="C28" s="56">
        <v>1.1727253023582459E-2</v>
      </c>
      <c r="D28" s="56">
        <v>9.5623878348249439E-3</v>
      </c>
      <c r="F28" t="s">
        <v>174</v>
      </c>
      <c r="G28" s="56">
        <v>-8.0861716325660027E-3</v>
      </c>
      <c r="H28" s="56">
        <v>4.7229169050092813E-2</v>
      </c>
      <c r="I28" s="56">
        <v>1.9801216331071889E-2</v>
      </c>
      <c r="K28" t="s">
        <v>6</v>
      </c>
      <c r="L28" s="56">
        <v>-3.6363980729963843E-2</v>
      </c>
      <c r="M28" s="56">
        <v>5.742721965316834E-2</v>
      </c>
      <c r="N28" s="56">
        <v>2.933155782190501E-2</v>
      </c>
    </row>
    <row r="29" spans="1:14" x14ac:dyDescent="0.2">
      <c r="A29" t="s">
        <v>52</v>
      </c>
      <c r="B29" s="56">
        <v>6.2252723474000267E-3</v>
      </c>
      <c r="C29" s="56">
        <v>6.1535847173703404E-3</v>
      </c>
      <c r="D29" s="56">
        <v>-1.0149819566861937E-3</v>
      </c>
      <c r="F29" t="s">
        <v>164</v>
      </c>
      <c r="G29" s="56">
        <v>1.8413168973090303E-2</v>
      </c>
      <c r="H29" s="56">
        <v>4.7190731999230601E-2</v>
      </c>
      <c r="I29" s="56">
        <v>2.6450430719794416E-2</v>
      </c>
      <c r="K29" t="s">
        <v>48</v>
      </c>
      <c r="L29" s="56">
        <v>-1.6132966705808528E-2</v>
      </c>
      <c r="M29" s="56">
        <v>5.5613781563579351E-2</v>
      </c>
      <c r="N29" s="56">
        <v>2.9272673528327017E-2</v>
      </c>
    </row>
    <row r="30" spans="1:14" x14ac:dyDescent="0.2">
      <c r="A30" t="s">
        <v>27</v>
      </c>
      <c r="B30" s="56">
        <v>5.0433562181027812E-3</v>
      </c>
      <c r="C30" s="56">
        <v>1.5345432418406956E-2</v>
      </c>
      <c r="D30" s="56">
        <v>1.6318221914326841E-2</v>
      </c>
      <c r="F30" t="s">
        <v>185</v>
      </c>
      <c r="G30" s="56">
        <v>-7.9528027312402272E-2</v>
      </c>
      <c r="H30" s="56">
        <v>4.6530869849355602E-2</v>
      </c>
      <c r="I30" s="56">
        <v>5.7564568475985824E-2</v>
      </c>
      <c r="K30" t="s">
        <v>45</v>
      </c>
      <c r="L30" s="56">
        <v>-3.673300652679775E-2</v>
      </c>
      <c r="M30" s="56">
        <v>5.9828034964577108E-2</v>
      </c>
      <c r="N30" s="56">
        <v>2.6624695332525428E-2</v>
      </c>
    </row>
    <row r="31" spans="1:14" x14ac:dyDescent="0.2">
      <c r="A31" t="s">
        <v>56</v>
      </c>
      <c r="B31" s="56">
        <v>4.7935499242932516E-3</v>
      </c>
      <c r="C31" s="56">
        <v>1.1009761640701022E-2</v>
      </c>
      <c r="D31" s="56">
        <v>-6.9659522837393654E-3</v>
      </c>
      <c r="F31" t="s">
        <v>134</v>
      </c>
      <c r="G31" s="56">
        <v>-2.1065578134299576E-2</v>
      </c>
      <c r="H31" s="56">
        <v>4.5094735801814362E-2</v>
      </c>
      <c r="I31" s="56">
        <v>4.0509212989156593E-2</v>
      </c>
      <c r="K31" t="s">
        <v>164</v>
      </c>
      <c r="L31" s="56">
        <v>1.8413168973090303E-2</v>
      </c>
      <c r="M31" s="56">
        <v>4.7190731999230601E-2</v>
      </c>
      <c r="N31" s="56">
        <v>2.6450430719794416E-2</v>
      </c>
    </row>
    <row r="32" spans="1:14" x14ac:dyDescent="0.2">
      <c r="A32" t="s">
        <v>35</v>
      </c>
      <c r="B32" s="56">
        <v>4.7660399065966516E-3</v>
      </c>
      <c r="C32" s="56">
        <v>3.0434314216482138E-2</v>
      </c>
      <c r="D32" s="56">
        <v>4.3529360117528171E-2</v>
      </c>
      <c r="F32" t="s">
        <v>17</v>
      </c>
      <c r="G32" s="56">
        <v>9.1507754530954135E-3</v>
      </c>
      <c r="H32" s="56">
        <v>4.1616574251636104E-2</v>
      </c>
      <c r="I32" s="56">
        <v>4.0257517914887672E-2</v>
      </c>
      <c r="K32" t="s">
        <v>44</v>
      </c>
      <c r="L32" s="56">
        <v>-3.6567712256380364E-2</v>
      </c>
      <c r="M32" s="56">
        <v>6.3615686282947018E-2</v>
      </c>
      <c r="N32" s="56">
        <v>2.5840637602056737E-2</v>
      </c>
    </row>
    <row r="33" spans="1:14" x14ac:dyDescent="0.2">
      <c r="A33" t="s">
        <v>71</v>
      </c>
      <c r="B33" s="56">
        <v>4.0956129754892087E-3</v>
      </c>
      <c r="C33" s="56">
        <v>7.0184542777301457E-3</v>
      </c>
      <c r="D33" s="56">
        <v>8.32735069989839E-3</v>
      </c>
      <c r="F33" t="s">
        <v>21</v>
      </c>
      <c r="G33" s="56">
        <v>3.7064636714934512E-2</v>
      </c>
      <c r="H33" s="56">
        <v>4.0077146308479993E-2</v>
      </c>
      <c r="I33" s="56">
        <v>4.5586902345415257E-2</v>
      </c>
      <c r="K33" t="s">
        <v>8</v>
      </c>
      <c r="L33" s="56">
        <v>-9.4305093070025936E-3</v>
      </c>
      <c r="M33" s="56">
        <v>3.2478671880728796E-2</v>
      </c>
      <c r="N33" s="56">
        <v>2.3915089423600759E-2</v>
      </c>
    </row>
    <row r="34" spans="1:14" x14ac:dyDescent="0.2">
      <c r="A34" t="s">
        <v>190</v>
      </c>
      <c r="B34" s="56">
        <v>3.7838841553298717E-3</v>
      </c>
      <c r="C34" s="56">
        <v>0.1040056975797026</v>
      </c>
      <c r="D34" s="56">
        <v>3.6015781421011847E-2</v>
      </c>
      <c r="F34" t="s">
        <v>122</v>
      </c>
      <c r="G34" s="56">
        <v>-3.3179565346895847E-3</v>
      </c>
      <c r="H34" s="56">
        <v>3.9636336759371213E-2</v>
      </c>
      <c r="I34" s="56">
        <v>-3.7046869286069392E-3</v>
      </c>
      <c r="K34" t="s">
        <v>186</v>
      </c>
      <c r="L34" s="56">
        <v>3.3625440075066786E-2</v>
      </c>
      <c r="M34" s="56">
        <v>4.8641796531688812E-2</v>
      </c>
      <c r="N34" s="56">
        <v>2.3425565044432588E-2</v>
      </c>
    </row>
    <row r="35" spans="1:14" x14ac:dyDescent="0.2">
      <c r="A35" t="s">
        <v>59</v>
      </c>
      <c r="B35" s="56">
        <v>3.6020423905803053E-3</v>
      </c>
      <c r="C35" s="56">
        <v>2.9959653409868305E-3</v>
      </c>
      <c r="D35" s="56">
        <v>-2.9966070514530554E-3</v>
      </c>
      <c r="F35" t="s">
        <v>10</v>
      </c>
      <c r="G35" s="56">
        <v>-2.6697484837131382E-2</v>
      </c>
      <c r="H35" s="56">
        <v>3.944219198218471E-2</v>
      </c>
      <c r="I35" s="56">
        <v>-1.2210545211943803E-3</v>
      </c>
      <c r="K35" t="s">
        <v>15</v>
      </c>
      <c r="L35" s="56">
        <v>2.7262264204785173E-2</v>
      </c>
      <c r="M35" s="56">
        <v>3.4452411025245475E-2</v>
      </c>
      <c r="N35" s="56">
        <v>2.3416562769954942E-2</v>
      </c>
    </row>
    <row r="36" spans="1:14" x14ac:dyDescent="0.2">
      <c r="A36" t="s">
        <v>151</v>
      </c>
      <c r="B36" s="56">
        <v>2.7124257229513638E-3</v>
      </c>
      <c r="C36" s="56">
        <v>1.7486473279885735E-2</v>
      </c>
      <c r="D36" s="56">
        <v>-2.0307258103912252E-2</v>
      </c>
      <c r="F36" t="s">
        <v>9</v>
      </c>
      <c r="G36" s="56">
        <v>7.2670299382604064E-3</v>
      </c>
      <c r="H36" s="56">
        <v>3.9374355248796768E-2</v>
      </c>
      <c r="I36" s="56">
        <v>1.4132059229308096E-2</v>
      </c>
      <c r="K36" t="s">
        <v>20</v>
      </c>
      <c r="L36" s="56">
        <v>4.6532931261523296E-2</v>
      </c>
      <c r="M36" s="56">
        <v>3.5515014394923487E-2</v>
      </c>
      <c r="N36" s="56">
        <v>2.0141136054361734E-2</v>
      </c>
    </row>
    <row r="37" spans="1:14" x14ac:dyDescent="0.2">
      <c r="A37" t="s">
        <v>24</v>
      </c>
      <c r="B37" s="56">
        <v>2.5134924155791275E-3</v>
      </c>
      <c r="C37" s="56">
        <v>8.1145282492245505E-4</v>
      </c>
      <c r="D37" s="56">
        <v>7.5791726312841911E-3</v>
      </c>
      <c r="F37" t="s">
        <v>208</v>
      </c>
      <c r="G37" s="56">
        <v>1.6428797943975313E-2</v>
      </c>
      <c r="H37" s="56">
        <v>3.9357854873971948E-2</v>
      </c>
      <c r="I37" s="56">
        <v>1.7211819243900653E-2</v>
      </c>
      <c r="K37" t="s">
        <v>174</v>
      </c>
      <c r="L37" s="56">
        <v>-8.0861716325660027E-3</v>
      </c>
      <c r="M37" s="56">
        <v>4.7229169050092813E-2</v>
      </c>
      <c r="N37" s="56">
        <v>1.9801216331071889E-2</v>
      </c>
    </row>
    <row r="38" spans="1:14" x14ac:dyDescent="0.2">
      <c r="A38" t="s">
        <v>30</v>
      </c>
      <c r="B38" s="56">
        <v>2.2518708139655876E-3</v>
      </c>
      <c r="C38" s="56">
        <v>3.1227461161062415E-2</v>
      </c>
      <c r="D38" s="56">
        <v>1.056988920963544E-2</v>
      </c>
      <c r="F38" t="s">
        <v>32</v>
      </c>
      <c r="G38" s="56">
        <v>1.6105665484648379E-3</v>
      </c>
      <c r="H38" s="56">
        <v>3.9070869743850101E-2</v>
      </c>
      <c r="I38" s="56">
        <v>4.9527794062942075E-2</v>
      </c>
      <c r="K38" t="s">
        <v>22</v>
      </c>
      <c r="L38" s="56">
        <v>5.6644063456673152E-2</v>
      </c>
      <c r="M38" s="56">
        <v>3.3851818668613191E-2</v>
      </c>
      <c r="N38" s="56">
        <v>1.9365042010693535E-2</v>
      </c>
    </row>
    <row r="39" spans="1:14" x14ac:dyDescent="0.2">
      <c r="A39" t="s">
        <v>162</v>
      </c>
      <c r="B39" s="56">
        <v>1.938424779820777E-3</v>
      </c>
      <c r="C39" s="56">
        <v>3.8862022369939013E-2</v>
      </c>
      <c r="D39" s="56">
        <v>1.7590683227294721E-2</v>
      </c>
      <c r="F39" t="s">
        <v>162</v>
      </c>
      <c r="G39" s="56">
        <v>1.938424779820777E-3</v>
      </c>
      <c r="H39" s="56">
        <v>3.8862022369939013E-2</v>
      </c>
      <c r="I39" s="56">
        <v>1.7590683227294721E-2</v>
      </c>
      <c r="K39" t="s">
        <v>184</v>
      </c>
      <c r="L39" s="56">
        <v>-3.2134118345678454E-2</v>
      </c>
      <c r="M39" s="56">
        <v>8.0231180978019109E-2</v>
      </c>
      <c r="N39" s="56">
        <v>1.9051554414278624E-2</v>
      </c>
    </row>
    <row r="40" spans="1:14" x14ac:dyDescent="0.2">
      <c r="A40" t="s">
        <v>32</v>
      </c>
      <c r="B40" s="56">
        <v>1.6105665484648379E-3</v>
      </c>
      <c r="C40" s="56">
        <v>3.9070869743850101E-2</v>
      </c>
      <c r="D40" s="56">
        <v>4.9527794062942075E-2</v>
      </c>
      <c r="F40" t="s">
        <v>14</v>
      </c>
      <c r="G40" s="56">
        <v>-3.2140091457778242E-2</v>
      </c>
      <c r="H40" s="56">
        <v>3.8502629049656109E-2</v>
      </c>
      <c r="I40" s="56">
        <v>4.7342934856037334E-2</v>
      </c>
      <c r="K40" t="s">
        <v>148</v>
      </c>
      <c r="L40" s="56">
        <v>9.593057636680842E-3</v>
      </c>
      <c r="M40" s="56">
        <v>1.7301075759238622E-2</v>
      </c>
      <c r="N40" s="56">
        <v>1.7594061830687981E-2</v>
      </c>
    </row>
    <row r="41" spans="1:14" x14ac:dyDescent="0.2">
      <c r="A41" t="s">
        <v>63</v>
      </c>
      <c r="B41" s="56">
        <v>1.1586560006541149E-3</v>
      </c>
      <c r="C41" s="56">
        <v>1.1788900725394916E-2</v>
      </c>
      <c r="D41" s="56">
        <v>2.3834509526315176E-3</v>
      </c>
      <c r="F41" t="s">
        <v>197</v>
      </c>
      <c r="G41" s="56">
        <v>-3.9956644913907907E-2</v>
      </c>
      <c r="H41" s="56">
        <v>3.7862879897949633E-2</v>
      </c>
      <c r="I41" s="56">
        <v>-2.8613130386829076E-2</v>
      </c>
      <c r="K41" t="s">
        <v>162</v>
      </c>
      <c r="L41" s="56">
        <v>1.938424779820777E-3</v>
      </c>
      <c r="M41" s="56">
        <v>3.8862022369939013E-2</v>
      </c>
      <c r="N41" s="56">
        <v>1.7590683227294721E-2</v>
      </c>
    </row>
    <row r="42" spans="1:14" x14ac:dyDescent="0.2">
      <c r="A42" t="s">
        <v>168</v>
      </c>
      <c r="B42" s="56">
        <v>0</v>
      </c>
      <c r="C42" s="56">
        <v>2.1511768556327068E-2</v>
      </c>
      <c r="D42" s="56">
        <v>-3.368179602526721E-3</v>
      </c>
      <c r="F42" t="s">
        <v>202</v>
      </c>
      <c r="G42" s="56">
        <v>-9.9021860147504963E-3</v>
      </c>
      <c r="H42" s="56">
        <v>3.5834390818917511E-2</v>
      </c>
      <c r="I42" s="56">
        <v>1.7576022896567747E-2</v>
      </c>
      <c r="K42" t="s">
        <v>202</v>
      </c>
      <c r="L42" s="56">
        <v>-9.9021860147504963E-3</v>
      </c>
      <c r="M42" s="56">
        <v>3.5834390818917511E-2</v>
      </c>
      <c r="N42" s="56">
        <v>1.7576022896567747E-2</v>
      </c>
    </row>
    <row r="43" spans="1:14" x14ac:dyDescent="0.2">
      <c r="A43" t="s">
        <v>210</v>
      </c>
      <c r="B43" s="56">
        <v>-2.3849889909393837E-4</v>
      </c>
      <c r="C43" s="56">
        <v>3.016569665585838E-2</v>
      </c>
      <c r="D43" s="56">
        <v>4.3529476008512633E-2</v>
      </c>
      <c r="F43" t="s">
        <v>20</v>
      </c>
      <c r="G43" s="56">
        <v>4.6532931261523296E-2</v>
      </c>
      <c r="H43" s="56">
        <v>3.5515014394923487E-2</v>
      </c>
      <c r="I43" s="56">
        <v>2.0141136054361734E-2</v>
      </c>
      <c r="K43" t="s">
        <v>1</v>
      </c>
      <c r="L43" s="56">
        <v>-3.4547313450664446E-2</v>
      </c>
      <c r="M43" s="56">
        <v>5.043212455700001E-2</v>
      </c>
      <c r="N43" s="56">
        <v>1.7381106284581296E-2</v>
      </c>
    </row>
    <row r="44" spans="1:14" x14ac:dyDescent="0.2">
      <c r="A44" t="s">
        <v>57</v>
      </c>
      <c r="B44" s="56">
        <v>-6.02812593092375E-4</v>
      </c>
      <c r="C44" s="56">
        <v>1.9541497395358494E-2</v>
      </c>
      <c r="D44" s="56">
        <v>-8.508394725657821E-3</v>
      </c>
      <c r="F44" t="s">
        <v>167</v>
      </c>
      <c r="G44" s="56">
        <v>8.8969223888664233E-3</v>
      </c>
      <c r="H44" s="56">
        <v>3.4574139534929292E-2</v>
      </c>
      <c r="I44" s="56">
        <v>1.6624932351362819E-2</v>
      </c>
      <c r="K44" t="s">
        <v>208</v>
      </c>
      <c r="L44" s="56">
        <v>1.6428797943975313E-2</v>
      </c>
      <c r="M44" s="56">
        <v>3.9357854873971948E-2</v>
      </c>
      <c r="N44" s="56">
        <v>1.7211819243900653E-2</v>
      </c>
    </row>
    <row r="45" spans="1:14" x14ac:dyDescent="0.2">
      <c r="A45" t="s">
        <v>58</v>
      </c>
      <c r="B45" s="56">
        <v>-7.39474328600144E-4</v>
      </c>
      <c r="C45" s="56">
        <v>1.7465840274739075E-2</v>
      </c>
      <c r="D45" s="56">
        <v>3.7750358446534417E-3</v>
      </c>
      <c r="F45" t="s">
        <v>15</v>
      </c>
      <c r="G45" s="56">
        <v>2.7262264204785173E-2</v>
      </c>
      <c r="H45" s="56">
        <v>3.4452411025245475E-2</v>
      </c>
      <c r="I45" s="56">
        <v>2.3416562769954942E-2</v>
      </c>
      <c r="K45" t="s">
        <v>167</v>
      </c>
      <c r="L45" s="56">
        <v>8.8969223888664233E-3</v>
      </c>
      <c r="M45" s="56">
        <v>3.4574139534929292E-2</v>
      </c>
      <c r="N45" s="56">
        <v>1.6624932351362819E-2</v>
      </c>
    </row>
    <row r="46" spans="1:14" x14ac:dyDescent="0.2">
      <c r="A46" t="s">
        <v>105</v>
      </c>
      <c r="B46" s="56">
        <v>-8.5174396723114269E-4</v>
      </c>
      <c r="C46" s="56">
        <v>1.1098965118576684E-2</v>
      </c>
      <c r="D46" s="56">
        <v>3.4088535136617137E-2</v>
      </c>
      <c r="F46" t="s">
        <v>22</v>
      </c>
      <c r="G46" s="56">
        <v>5.6644063456673152E-2</v>
      </c>
      <c r="H46" s="56">
        <v>3.3851818668613191E-2</v>
      </c>
      <c r="I46" s="56">
        <v>1.9365042010693535E-2</v>
      </c>
      <c r="K46" t="s">
        <v>27</v>
      </c>
      <c r="L46" s="56">
        <v>5.0433562181027812E-3</v>
      </c>
      <c r="M46" s="56">
        <v>1.5345432418406956E-2</v>
      </c>
      <c r="N46" s="56">
        <v>1.6318221914326841E-2</v>
      </c>
    </row>
    <row r="47" spans="1:14" x14ac:dyDescent="0.2">
      <c r="A47" t="s">
        <v>53</v>
      </c>
      <c r="B47" s="56">
        <v>-1.3889459049015946E-3</v>
      </c>
      <c r="C47" s="56">
        <v>1.637914964355172E-3</v>
      </c>
      <c r="D47" s="56">
        <v>-1.1581839913455972E-2</v>
      </c>
      <c r="F47" t="s">
        <v>11</v>
      </c>
      <c r="G47" s="56">
        <v>-2.3331136889346748E-2</v>
      </c>
      <c r="H47" s="56">
        <v>3.2587313785915825E-2</v>
      </c>
      <c r="I47" s="56">
        <v>-2.8573482028440532E-3</v>
      </c>
      <c r="K47" t="s">
        <v>34</v>
      </c>
      <c r="L47" s="56">
        <v>1.0870806721239317E-2</v>
      </c>
      <c r="M47" s="56">
        <v>2.3029619528078783E-2</v>
      </c>
      <c r="N47" s="56">
        <v>1.5190713782139273E-2</v>
      </c>
    </row>
    <row r="48" spans="1:14" x14ac:dyDescent="0.2">
      <c r="A48" t="s">
        <v>54</v>
      </c>
      <c r="B48" s="56">
        <v>-1.8696635534753391E-3</v>
      </c>
      <c r="C48" s="56">
        <v>6.3570810062491528E-3</v>
      </c>
      <c r="D48" s="56">
        <v>-4.2731503171088217E-3</v>
      </c>
      <c r="F48" t="s">
        <v>8</v>
      </c>
      <c r="G48" s="56">
        <v>-9.4305093070025936E-3</v>
      </c>
      <c r="H48" s="56">
        <v>3.2478671880728796E-2</v>
      </c>
      <c r="I48" s="56">
        <v>2.3915089423600759E-2</v>
      </c>
      <c r="K48" t="s">
        <v>39</v>
      </c>
      <c r="L48" s="56">
        <v>-8.5414947030931831E-2</v>
      </c>
      <c r="M48" s="56">
        <v>8.4339482126082499E-2</v>
      </c>
      <c r="N48" s="56">
        <v>1.4701353078593792E-2</v>
      </c>
    </row>
    <row r="49" spans="1:14" x14ac:dyDescent="0.2">
      <c r="A49" t="s">
        <v>64</v>
      </c>
      <c r="B49" s="56">
        <v>-1.982779111986477E-3</v>
      </c>
      <c r="C49" s="56">
        <v>1.3128158320328685E-2</v>
      </c>
      <c r="D49" s="56">
        <v>-3.004480584404333E-3</v>
      </c>
      <c r="F49" t="s">
        <v>169</v>
      </c>
      <c r="G49" s="56">
        <v>-9.7707909424790962E-2</v>
      </c>
      <c r="H49" s="56">
        <v>3.2445232907366353E-2</v>
      </c>
      <c r="I49" s="56">
        <v>1.117830237118881E-2</v>
      </c>
      <c r="K49" t="s">
        <v>47</v>
      </c>
      <c r="L49" s="56">
        <v>-1.7309937054301675E-2</v>
      </c>
      <c r="M49" s="56">
        <v>2.8473195468728785E-2</v>
      </c>
      <c r="N49" s="56">
        <v>1.4447319162699805E-2</v>
      </c>
    </row>
    <row r="50" spans="1:14" x14ac:dyDescent="0.2">
      <c r="A50" t="s">
        <v>122</v>
      </c>
      <c r="B50" s="56">
        <v>-3.3179565346895847E-3</v>
      </c>
      <c r="C50" s="56">
        <v>3.9636336759371213E-2</v>
      </c>
      <c r="D50" s="56">
        <v>-3.7046869286069392E-3</v>
      </c>
      <c r="F50" t="s">
        <v>4</v>
      </c>
      <c r="G50" s="56">
        <v>-3.1769493624275308E-2</v>
      </c>
      <c r="H50" s="56">
        <v>3.2381876263124068E-2</v>
      </c>
      <c r="I50" s="56">
        <v>-3.3230025453403816E-3</v>
      </c>
      <c r="K50" t="s">
        <v>9</v>
      </c>
      <c r="L50" s="56">
        <v>7.2670299382604064E-3</v>
      </c>
      <c r="M50" s="56">
        <v>3.9374355248796768E-2</v>
      </c>
      <c r="N50" s="56">
        <v>1.4132059229308096E-2</v>
      </c>
    </row>
    <row r="51" spans="1:14" x14ac:dyDescent="0.2">
      <c r="A51" t="s">
        <v>70</v>
      </c>
      <c r="B51" s="56">
        <v>-3.4052553451119506E-3</v>
      </c>
      <c r="C51" s="56">
        <v>7.7309336978572275E-3</v>
      </c>
      <c r="D51" s="56">
        <v>5.528049354835517E-3</v>
      </c>
      <c r="F51" t="s">
        <v>33</v>
      </c>
      <c r="G51" s="56">
        <v>-3.7579426936681599E-2</v>
      </c>
      <c r="H51" s="56">
        <v>3.1581534688607221E-2</v>
      </c>
      <c r="I51" s="56">
        <v>-1.494404483005795E-2</v>
      </c>
      <c r="K51" t="s">
        <v>159</v>
      </c>
      <c r="L51" s="56">
        <v>-1.6780279168557038E-2</v>
      </c>
      <c r="M51" s="56">
        <v>-3.1948709774081265E-4</v>
      </c>
      <c r="N51" s="56">
        <v>1.259330352556772E-2</v>
      </c>
    </row>
    <row r="52" spans="1:14" x14ac:dyDescent="0.2">
      <c r="A52" t="s">
        <v>18</v>
      </c>
      <c r="B52" s="56">
        <v>-3.6234377391610251E-3</v>
      </c>
      <c r="C52" s="56">
        <v>1.6601594804710774E-2</v>
      </c>
      <c r="D52" s="56">
        <v>5.4360676959327326E-3</v>
      </c>
      <c r="F52" t="s">
        <v>16</v>
      </c>
      <c r="G52" s="56">
        <v>1.3076463616864084E-2</v>
      </c>
      <c r="H52" s="56">
        <v>3.153459271009125E-2</v>
      </c>
      <c r="I52" s="56">
        <v>3.3942729802957983E-2</v>
      </c>
      <c r="K52" t="s">
        <v>69</v>
      </c>
      <c r="L52" s="56">
        <v>-1.5965393771004168E-2</v>
      </c>
      <c r="M52" s="56">
        <v>6.7589972975135989E-3</v>
      </c>
      <c r="N52" s="56">
        <v>1.1189515203605782E-2</v>
      </c>
    </row>
    <row r="53" spans="1:14" x14ac:dyDescent="0.2">
      <c r="A53" t="s">
        <v>65</v>
      </c>
      <c r="B53" s="56">
        <v>-4.0790494231284866E-3</v>
      </c>
      <c r="C53" s="56">
        <v>1.1945248255924655E-2</v>
      </c>
      <c r="D53" s="56">
        <v>1.0506438883846723E-2</v>
      </c>
      <c r="F53" t="s">
        <v>30</v>
      </c>
      <c r="G53" s="56">
        <v>2.2518708139655876E-3</v>
      </c>
      <c r="H53" s="56">
        <v>3.1227461161062415E-2</v>
      </c>
      <c r="I53" s="56">
        <v>1.056988920963544E-2</v>
      </c>
      <c r="K53" t="s">
        <v>169</v>
      </c>
      <c r="L53" s="56">
        <v>-9.7707909424790962E-2</v>
      </c>
      <c r="M53" s="56">
        <v>3.2445232907366353E-2</v>
      </c>
      <c r="N53" s="56">
        <v>1.117830237118881E-2</v>
      </c>
    </row>
    <row r="54" spans="1:14" x14ac:dyDescent="0.2">
      <c r="A54" t="s">
        <v>61</v>
      </c>
      <c r="B54" s="56">
        <v>-4.9394351458817518E-3</v>
      </c>
      <c r="C54" s="56">
        <v>1.6440119528876557E-2</v>
      </c>
      <c r="D54" s="56">
        <v>-3.6487424570298011E-3</v>
      </c>
      <c r="F54" t="s">
        <v>35</v>
      </c>
      <c r="G54" s="56">
        <v>4.7660399065966516E-3</v>
      </c>
      <c r="H54" s="56">
        <v>3.0434314216482138E-2</v>
      </c>
      <c r="I54" s="56">
        <v>4.3529360117528171E-2</v>
      </c>
      <c r="K54" t="s">
        <v>30</v>
      </c>
      <c r="L54" s="56">
        <v>2.2518708139655876E-3</v>
      </c>
      <c r="M54" s="56">
        <v>3.1227461161062415E-2</v>
      </c>
      <c r="N54" s="56">
        <v>1.056988920963544E-2</v>
      </c>
    </row>
    <row r="55" spans="1:14" x14ac:dyDescent="0.2">
      <c r="A55" t="s">
        <v>127</v>
      </c>
      <c r="B55" s="56">
        <v>-5.0775940364521221E-3</v>
      </c>
      <c r="C55" s="56">
        <v>2.0648898463835167E-2</v>
      </c>
      <c r="D55" s="56">
        <v>8.6800091755329586E-3</v>
      </c>
      <c r="F55" t="s">
        <v>210</v>
      </c>
      <c r="G55" s="56">
        <v>-2.3849889909393837E-4</v>
      </c>
      <c r="H55" s="56">
        <v>3.016569665585838E-2</v>
      </c>
      <c r="I55" s="56">
        <v>4.3529476008512633E-2</v>
      </c>
      <c r="K55" t="s">
        <v>65</v>
      </c>
      <c r="L55" s="56">
        <v>-4.0790494231284866E-3</v>
      </c>
      <c r="M55" s="56">
        <v>1.1945248255924655E-2</v>
      </c>
      <c r="N55" s="56">
        <v>1.0506438883846723E-2</v>
      </c>
    </row>
    <row r="56" spans="1:14" x14ac:dyDescent="0.2">
      <c r="A56" t="s">
        <v>174</v>
      </c>
      <c r="B56" s="56">
        <v>-8.0861716325660027E-3</v>
      </c>
      <c r="C56" s="56">
        <v>4.7229169050092813E-2</v>
      </c>
      <c r="D56" s="56">
        <v>1.9801216331071889E-2</v>
      </c>
      <c r="F56" t="s">
        <v>47</v>
      </c>
      <c r="G56" s="56">
        <v>-1.7309937054301675E-2</v>
      </c>
      <c r="H56" s="56">
        <v>2.8473195468728785E-2</v>
      </c>
      <c r="I56" s="56">
        <v>1.4447319162699805E-2</v>
      </c>
      <c r="K56" t="s">
        <v>68</v>
      </c>
      <c r="L56" s="56">
        <v>6.4089664660587301E-3</v>
      </c>
      <c r="M56" s="56">
        <v>1.1727253023582459E-2</v>
      </c>
      <c r="N56" s="56">
        <v>9.5623878348249439E-3</v>
      </c>
    </row>
    <row r="57" spans="1:14" x14ac:dyDescent="0.2">
      <c r="A57" t="s">
        <v>13</v>
      </c>
      <c r="B57" s="56">
        <v>-8.0915662434184361E-3</v>
      </c>
      <c r="C57" s="56">
        <v>1.6307034590689808E-2</v>
      </c>
      <c r="D57" s="56">
        <v>6.5139012239798563E-3</v>
      </c>
      <c r="F57" t="s">
        <v>50</v>
      </c>
      <c r="G57" s="56">
        <v>-1.4959307134451557E-2</v>
      </c>
      <c r="H57" s="56">
        <v>2.6762996134481156E-2</v>
      </c>
      <c r="I57" s="56">
        <v>-3.8014981956686192E-2</v>
      </c>
      <c r="K57" t="s">
        <v>127</v>
      </c>
      <c r="L57" s="56">
        <v>-5.0775940364521221E-3</v>
      </c>
      <c r="M57" s="56">
        <v>2.0648898463835167E-2</v>
      </c>
      <c r="N57" s="56">
        <v>8.6800091755329586E-3</v>
      </c>
    </row>
    <row r="58" spans="1:14" x14ac:dyDescent="0.2">
      <c r="A58" t="s">
        <v>8</v>
      </c>
      <c r="B58" s="56">
        <v>-9.4305093070025936E-3</v>
      </c>
      <c r="C58" s="56">
        <v>3.2478671880728796E-2</v>
      </c>
      <c r="D58" s="56">
        <v>2.3915089423600759E-2</v>
      </c>
      <c r="F58" t="s">
        <v>207</v>
      </c>
      <c r="G58" s="56">
        <v>-2.13017020474046E-2</v>
      </c>
      <c r="H58" s="56">
        <v>2.4831604552929896E-2</v>
      </c>
      <c r="I58" s="56">
        <v>4.5283324683544797E-3</v>
      </c>
      <c r="K58" t="s">
        <v>46</v>
      </c>
      <c r="L58" s="56">
        <v>-4.668765850391076E-2</v>
      </c>
      <c r="M58" s="56">
        <v>1.4981697013710603E-2</v>
      </c>
      <c r="N58" s="56">
        <v>8.6546256511087754E-3</v>
      </c>
    </row>
    <row r="59" spans="1:14" x14ac:dyDescent="0.2">
      <c r="A59" t="s">
        <v>202</v>
      </c>
      <c r="B59" s="56">
        <v>-9.9021860147504963E-3</v>
      </c>
      <c r="C59" s="56">
        <v>3.5834390818917511E-2</v>
      </c>
      <c r="D59" s="56">
        <v>1.7576022896567747E-2</v>
      </c>
      <c r="F59" t="s">
        <v>158</v>
      </c>
      <c r="G59" s="56">
        <v>1.4574270590281845E-2</v>
      </c>
      <c r="H59" s="56">
        <v>2.4545997996638876E-2</v>
      </c>
      <c r="I59" s="56">
        <v>-1.8206678261070461E-2</v>
      </c>
      <c r="K59" t="s">
        <v>188</v>
      </c>
      <c r="L59" s="56">
        <v>8.1249921457431928E-3</v>
      </c>
      <c r="M59" s="56">
        <v>8.5925517634399096E-2</v>
      </c>
      <c r="N59" s="56">
        <v>8.4563189421532764E-3</v>
      </c>
    </row>
    <row r="60" spans="1:14" x14ac:dyDescent="0.2">
      <c r="A60" t="s">
        <v>50</v>
      </c>
      <c r="B60" s="56">
        <v>-1.4959307134451557E-2</v>
      </c>
      <c r="C60" s="56">
        <v>2.6762996134481156E-2</v>
      </c>
      <c r="D60" s="56">
        <v>-3.8014981956686192E-2</v>
      </c>
      <c r="F60" t="s">
        <v>34</v>
      </c>
      <c r="G60" s="56">
        <v>1.0870806721239317E-2</v>
      </c>
      <c r="H60" s="56">
        <v>2.3029619528078783E-2</v>
      </c>
      <c r="I60" s="56">
        <v>1.5190713782139273E-2</v>
      </c>
      <c r="K60" t="s">
        <v>71</v>
      </c>
      <c r="L60" s="56">
        <v>4.0956129754892087E-3</v>
      </c>
      <c r="M60" s="56">
        <v>7.0184542777301457E-3</v>
      </c>
      <c r="N60" s="56">
        <v>8.32735069989839E-3</v>
      </c>
    </row>
    <row r="61" spans="1:14" x14ac:dyDescent="0.2">
      <c r="A61" t="s">
        <v>69</v>
      </c>
      <c r="B61" s="56">
        <v>-1.5965393771004168E-2</v>
      </c>
      <c r="C61" s="56">
        <v>6.7589972975135989E-3</v>
      </c>
      <c r="D61" s="56">
        <v>1.1189515203605782E-2</v>
      </c>
      <c r="F61" t="s">
        <v>7</v>
      </c>
      <c r="G61" s="56">
        <v>-3.5137875168551345E-2</v>
      </c>
      <c r="H61" s="56">
        <v>2.1859195745597613E-2</v>
      </c>
      <c r="I61" s="56">
        <v>-1.8875822819959479E-2</v>
      </c>
      <c r="K61" t="s">
        <v>24</v>
      </c>
      <c r="L61" s="56">
        <v>2.5134924155791275E-3</v>
      </c>
      <c r="M61" s="56">
        <v>8.1145282492245505E-4</v>
      </c>
      <c r="N61" s="56">
        <v>7.5791726312841911E-3</v>
      </c>
    </row>
    <row r="62" spans="1:14" x14ac:dyDescent="0.2">
      <c r="A62" t="s">
        <v>48</v>
      </c>
      <c r="B62" s="56">
        <v>-1.6132966705808528E-2</v>
      </c>
      <c r="C62" s="56">
        <v>5.5613781563579351E-2</v>
      </c>
      <c r="D62" s="56">
        <v>2.9272673528327017E-2</v>
      </c>
      <c r="F62" t="s">
        <v>168</v>
      </c>
      <c r="G62" s="56">
        <v>0</v>
      </c>
      <c r="H62" s="56">
        <v>2.1511768556327068E-2</v>
      </c>
      <c r="I62" s="56">
        <v>-3.368179602526721E-3</v>
      </c>
      <c r="K62" t="s">
        <v>28</v>
      </c>
      <c r="L62" s="56">
        <v>-6.1580605887778382E-2</v>
      </c>
      <c r="M62" s="56">
        <v>8.8344358132806805E-3</v>
      </c>
      <c r="N62" s="56">
        <v>7.1510574659726361E-3</v>
      </c>
    </row>
    <row r="63" spans="1:14" x14ac:dyDescent="0.2">
      <c r="A63" t="s">
        <v>62</v>
      </c>
      <c r="B63" s="56">
        <v>-1.6313361662410212E-2</v>
      </c>
      <c r="C63" s="56">
        <v>1.6113764131842068E-2</v>
      </c>
      <c r="D63" s="56">
        <v>2.038901445713595E-3</v>
      </c>
      <c r="F63" t="s">
        <v>29</v>
      </c>
      <c r="G63" s="56">
        <v>-2.8979257027587489E-2</v>
      </c>
      <c r="H63" s="56">
        <v>2.1215229534817585E-2</v>
      </c>
      <c r="I63" s="56">
        <v>-2.8915352760173069E-3</v>
      </c>
      <c r="K63" t="s">
        <v>13</v>
      </c>
      <c r="L63" s="56">
        <v>-8.0915662434184361E-3</v>
      </c>
      <c r="M63" s="56">
        <v>1.6307034590689808E-2</v>
      </c>
      <c r="N63" s="56">
        <v>6.5139012239798563E-3</v>
      </c>
    </row>
    <row r="64" spans="1:14" x14ac:dyDescent="0.2">
      <c r="A64" t="s">
        <v>192</v>
      </c>
      <c r="B64" s="56">
        <v>-1.6394937002550975E-2</v>
      </c>
      <c r="C64" s="56">
        <v>1.7624487752626272E-2</v>
      </c>
      <c r="D64" s="56">
        <v>6.3410541320832806E-4</v>
      </c>
      <c r="F64" t="s">
        <v>127</v>
      </c>
      <c r="G64" s="56">
        <v>-5.0775940364521221E-3</v>
      </c>
      <c r="H64" s="56">
        <v>2.0648898463835167E-2</v>
      </c>
      <c r="I64" s="56">
        <v>8.6800091755329586E-3</v>
      </c>
      <c r="K64" t="s">
        <v>70</v>
      </c>
      <c r="L64" s="56">
        <v>-3.4052553451119506E-3</v>
      </c>
      <c r="M64" s="56">
        <v>7.7309336978572275E-3</v>
      </c>
      <c r="N64" s="56">
        <v>5.528049354835517E-3</v>
      </c>
    </row>
    <row r="65" spans="1:14" x14ac:dyDescent="0.2">
      <c r="A65" t="s">
        <v>159</v>
      </c>
      <c r="B65" s="56">
        <v>-1.6780279168557038E-2</v>
      </c>
      <c r="C65" s="56">
        <v>-3.1948709774081265E-4</v>
      </c>
      <c r="D65" s="56">
        <v>1.259330352556772E-2</v>
      </c>
      <c r="F65" t="s">
        <v>57</v>
      </c>
      <c r="G65" s="56">
        <v>-6.02812593092375E-4</v>
      </c>
      <c r="H65" s="56">
        <v>1.9541497395358494E-2</v>
      </c>
      <c r="I65" s="56">
        <v>-8.508394725657821E-3</v>
      </c>
      <c r="K65" t="s">
        <v>18</v>
      </c>
      <c r="L65" s="56">
        <v>-3.6234377391610251E-3</v>
      </c>
      <c r="M65" s="56">
        <v>1.6601594804710774E-2</v>
      </c>
      <c r="N65" s="56">
        <v>5.4360676959327326E-3</v>
      </c>
    </row>
    <row r="66" spans="1:14" x14ac:dyDescent="0.2">
      <c r="A66" t="s">
        <v>165</v>
      </c>
      <c r="B66" s="56">
        <v>-1.7134676655694615E-2</v>
      </c>
      <c r="C66" s="56">
        <v>-1.1204642001866674E-3</v>
      </c>
      <c r="D66" s="56">
        <v>2.3076023689060587E-3</v>
      </c>
      <c r="F66" t="s">
        <v>196</v>
      </c>
      <c r="G66" s="56">
        <v>-2.2888538890780862E-2</v>
      </c>
      <c r="H66" s="56">
        <v>1.8036366615274524E-2</v>
      </c>
      <c r="I66" s="56">
        <v>3.465000475888444E-2</v>
      </c>
      <c r="K66" t="s">
        <v>207</v>
      </c>
      <c r="L66" s="56">
        <v>-2.13017020474046E-2</v>
      </c>
      <c r="M66" s="56">
        <v>2.4831604552929896E-2</v>
      </c>
      <c r="N66" s="56">
        <v>4.5283324683544797E-3</v>
      </c>
    </row>
    <row r="67" spans="1:14" x14ac:dyDescent="0.2">
      <c r="A67" t="s">
        <v>47</v>
      </c>
      <c r="B67" s="56">
        <v>-1.7309937054301675E-2</v>
      </c>
      <c r="C67" s="56">
        <v>2.8473195468728785E-2</v>
      </c>
      <c r="D67" s="56">
        <v>1.4447319162699805E-2</v>
      </c>
      <c r="F67" t="s">
        <v>192</v>
      </c>
      <c r="G67" s="56">
        <v>-1.6394937002550975E-2</v>
      </c>
      <c r="H67" s="56">
        <v>1.7624487752626272E-2</v>
      </c>
      <c r="I67" s="56">
        <v>6.3410541320832806E-4</v>
      </c>
      <c r="K67" t="s">
        <v>58</v>
      </c>
      <c r="L67" s="56">
        <v>-7.39474328600144E-4</v>
      </c>
      <c r="M67" s="56">
        <v>1.7465840274739075E-2</v>
      </c>
      <c r="N67" s="56">
        <v>3.7750358446534417E-3</v>
      </c>
    </row>
    <row r="68" spans="1:14" x14ac:dyDescent="0.2">
      <c r="A68" t="s">
        <v>134</v>
      </c>
      <c r="B68" s="56">
        <v>-2.1065578134299576E-2</v>
      </c>
      <c r="C68" s="56">
        <v>4.5094735801814362E-2</v>
      </c>
      <c r="D68" s="56">
        <v>4.0509212989156593E-2</v>
      </c>
      <c r="F68" t="s">
        <v>151</v>
      </c>
      <c r="G68" s="56">
        <v>2.7124257229513638E-3</v>
      </c>
      <c r="H68" s="56">
        <v>1.7486473279885735E-2</v>
      </c>
      <c r="I68" s="56">
        <v>-2.0307258103912252E-2</v>
      </c>
      <c r="K68" t="s">
        <v>63</v>
      </c>
      <c r="L68" s="56">
        <v>1.1586560006541149E-3</v>
      </c>
      <c r="M68" s="56">
        <v>1.1788900725394916E-2</v>
      </c>
      <c r="N68" s="56">
        <v>2.3834509526315176E-3</v>
      </c>
    </row>
    <row r="69" spans="1:14" x14ac:dyDescent="0.2">
      <c r="A69" t="s">
        <v>189</v>
      </c>
      <c r="B69" s="56">
        <v>-2.1299788640772449E-2</v>
      </c>
      <c r="C69" s="56">
        <v>1.2838686508936872E-2</v>
      </c>
      <c r="D69" s="56">
        <v>4.1790266851220108E-2</v>
      </c>
      <c r="F69" t="s">
        <v>58</v>
      </c>
      <c r="G69" s="56">
        <v>-7.39474328600144E-4</v>
      </c>
      <c r="H69" s="56">
        <v>1.7465840274739075E-2</v>
      </c>
      <c r="I69" s="56">
        <v>3.7750358446534417E-3</v>
      </c>
      <c r="K69" t="s">
        <v>165</v>
      </c>
      <c r="L69" s="56">
        <v>-1.7134676655694615E-2</v>
      </c>
      <c r="M69" s="56">
        <v>-1.1204642001866674E-3</v>
      </c>
      <c r="N69" s="56">
        <v>2.3076023689060587E-3</v>
      </c>
    </row>
    <row r="70" spans="1:14" x14ac:dyDescent="0.2">
      <c r="A70" t="s">
        <v>207</v>
      </c>
      <c r="B70" s="56">
        <v>-2.13017020474046E-2</v>
      </c>
      <c r="C70" s="56">
        <v>2.4831604552929896E-2</v>
      </c>
      <c r="D70" s="56">
        <v>4.5283324683544797E-3</v>
      </c>
      <c r="F70" t="s">
        <v>148</v>
      </c>
      <c r="G70" s="56">
        <v>9.593057636680842E-3</v>
      </c>
      <c r="H70" s="56">
        <v>1.7301075759238622E-2</v>
      </c>
      <c r="I70" s="56">
        <v>1.7594061830687981E-2</v>
      </c>
      <c r="K70" t="s">
        <v>62</v>
      </c>
      <c r="L70" s="56">
        <v>-1.6313361662410212E-2</v>
      </c>
      <c r="M70" s="56">
        <v>1.6113764131842068E-2</v>
      </c>
      <c r="N70" s="56">
        <v>2.038901445713595E-3</v>
      </c>
    </row>
    <row r="71" spans="1:14" x14ac:dyDescent="0.2">
      <c r="A71" t="s">
        <v>3</v>
      </c>
      <c r="B71" s="56">
        <v>-2.2386356906427152E-2</v>
      </c>
      <c r="C71" s="56">
        <v>1.1722096852976913E-2</v>
      </c>
      <c r="D71" s="56">
        <v>3.4350807184560538E-2</v>
      </c>
      <c r="F71" t="s">
        <v>18</v>
      </c>
      <c r="G71" s="56">
        <v>-3.6234377391610251E-3</v>
      </c>
      <c r="H71" s="56">
        <v>1.6601594804710774E-2</v>
      </c>
      <c r="I71" s="56">
        <v>5.4360676959327326E-3</v>
      </c>
      <c r="K71" t="s">
        <v>51</v>
      </c>
      <c r="L71" s="56">
        <v>9.4525358849037368E-3</v>
      </c>
      <c r="M71" s="56">
        <v>2.9766127959448344E-3</v>
      </c>
      <c r="N71" s="56">
        <v>1.9850180433138055E-3</v>
      </c>
    </row>
    <row r="72" spans="1:14" x14ac:dyDescent="0.2">
      <c r="A72" t="s">
        <v>196</v>
      </c>
      <c r="B72" s="56">
        <v>-2.2888538890780862E-2</v>
      </c>
      <c r="C72" s="56">
        <v>1.8036366615274524E-2</v>
      </c>
      <c r="D72" s="56">
        <v>3.465000475888444E-2</v>
      </c>
      <c r="F72" t="s">
        <v>61</v>
      </c>
      <c r="G72" s="56">
        <v>-4.9394351458817518E-3</v>
      </c>
      <c r="H72" s="56">
        <v>1.6440119528876557E-2</v>
      </c>
      <c r="I72" s="56">
        <v>-3.6487424570298011E-3</v>
      </c>
      <c r="K72" t="s">
        <v>160</v>
      </c>
      <c r="L72" s="56">
        <v>1.4661475024680888E-2</v>
      </c>
      <c r="M72" s="56">
        <v>1.3092741773579417E-2</v>
      </c>
      <c r="N72" s="56">
        <v>1.1187673072518157E-3</v>
      </c>
    </row>
    <row r="73" spans="1:14" x14ac:dyDescent="0.2">
      <c r="A73" t="s">
        <v>11</v>
      </c>
      <c r="B73" s="56">
        <v>-2.3331136889346748E-2</v>
      </c>
      <c r="C73" s="56">
        <v>3.2587313785915825E-2</v>
      </c>
      <c r="D73" s="56">
        <v>-2.8573482028440532E-3</v>
      </c>
      <c r="F73" t="s">
        <v>13</v>
      </c>
      <c r="G73" s="56">
        <v>-8.0915662434184361E-3</v>
      </c>
      <c r="H73" s="56">
        <v>1.6307034590689808E-2</v>
      </c>
      <c r="I73" s="56">
        <v>6.5139012239798563E-3</v>
      </c>
      <c r="K73" t="s">
        <v>192</v>
      </c>
      <c r="L73" s="56">
        <v>-1.6394937002550975E-2</v>
      </c>
      <c r="M73" s="56">
        <v>1.7624487752626272E-2</v>
      </c>
      <c r="N73" s="56">
        <v>6.3410541320832806E-4</v>
      </c>
    </row>
    <row r="74" spans="1:14" x14ac:dyDescent="0.2">
      <c r="A74" t="s">
        <v>10</v>
      </c>
      <c r="B74" s="56">
        <v>-2.6697484837131382E-2</v>
      </c>
      <c r="C74" s="56">
        <v>3.944219198218471E-2</v>
      </c>
      <c r="D74" s="56">
        <v>-1.2210545211943803E-3</v>
      </c>
      <c r="F74" t="s">
        <v>62</v>
      </c>
      <c r="G74" s="56">
        <v>-1.6313361662410212E-2</v>
      </c>
      <c r="H74" s="56">
        <v>1.6113764131842068E-2</v>
      </c>
      <c r="I74" s="56">
        <v>2.038901445713595E-3</v>
      </c>
      <c r="K74" t="s">
        <v>142</v>
      </c>
      <c r="L74" s="56">
        <v>2.7440561895178163E-2</v>
      </c>
      <c r="M74" s="56">
        <v>1.3280996697508844E-2</v>
      </c>
      <c r="N74" s="56">
        <v>-7.7671327702657101E-4</v>
      </c>
    </row>
    <row r="75" spans="1:14" x14ac:dyDescent="0.2">
      <c r="A75" t="s">
        <v>29</v>
      </c>
      <c r="B75" s="56">
        <v>-2.8979257027587489E-2</v>
      </c>
      <c r="C75" s="56">
        <v>2.1215229534817585E-2</v>
      </c>
      <c r="D75" s="56">
        <v>-2.8915352760173069E-3</v>
      </c>
      <c r="F75" t="s">
        <v>27</v>
      </c>
      <c r="G75" s="56">
        <v>5.0433562181027812E-3</v>
      </c>
      <c r="H75" s="56">
        <v>1.5345432418406956E-2</v>
      </c>
      <c r="I75" s="56">
        <v>1.6318221914326841E-2</v>
      </c>
      <c r="K75" t="s">
        <v>52</v>
      </c>
      <c r="L75" s="56">
        <v>6.2252723474000267E-3</v>
      </c>
      <c r="M75" s="56">
        <v>6.1535847173703404E-3</v>
      </c>
      <c r="N75" s="56">
        <v>-1.0149819566861937E-3</v>
      </c>
    </row>
    <row r="76" spans="1:14" x14ac:dyDescent="0.2">
      <c r="A76" t="s">
        <v>4</v>
      </c>
      <c r="B76" s="56">
        <v>-3.1769493624275308E-2</v>
      </c>
      <c r="C76" s="56">
        <v>3.2381876263124068E-2</v>
      </c>
      <c r="D76" s="56">
        <v>-3.3230025453403816E-3</v>
      </c>
      <c r="F76" t="s">
        <v>46</v>
      </c>
      <c r="G76" s="56">
        <v>-4.668765850391076E-2</v>
      </c>
      <c r="H76" s="56">
        <v>1.4981697013710603E-2</v>
      </c>
      <c r="I76" s="56">
        <v>8.6546256511087754E-3</v>
      </c>
      <c r="K76" t="s">
        <v>10</v>
      </c>
      <c r="L76" s="56">
        <v>-2.6697484837131382E-2</v>
      </c>
      <c r="M76" s="56">
        <v>3.944219198218471E-2</v>
      </c>
      <c r="N76" s="56">
        <v>-1.2210545211943803E-3</v>
      </c>
    </row>
    <row r="77" spans="1:14" x14ac:dyDescent="0.2">
      <c r="A77" t="s">
        <v>184</v>
      </c>
      <c r="B77" s="56">
        <v>-3.2134118345678454E-2</v>
      </c>
      <c r="C77" s="56">
        <v>8.0231180978019109E-2</v>
      </c>
      <c r="D77" s="56">
        <v>1.9051554414278624E-2</v>
      </c>
      <c r="F77" t="s">
        <v>199</v>
      </c>
      <c r="G77" s="56">
        <v>1.537688723468709E-2</v>
      </c>
      <c r="H77" s="56">
        <v>1.4083160820487947E-2</v>
      </c>
      <c r="I77" s="56">
        <v>-1.8812326927481852E-3</v>
      </c>
      <c r="K77" t="s">
        <v>26</v>
      </c>
      <c r="L77" s="56">
        <v>-5.347649386643552E-2</v>
      </c>
      <c r="M77" s="56">
        <v>-3.7343747511424483E-2</v>
      </c>
      <c r="N77" s="56">
        <v>-1.7953201289262199E-3</v>
      </c>
    </row>
    <row r="78" spans="1:14" x14ac:dyDescent="0.2">
      <c r="A78" t="s">
        <v>14</v>
      </c>
      <c r="B78" s="56">
        <v>-3.2140091457778242E-2</v>
      </c>
      <c r="C78" s="56">
        <v>3.8502629049656109E-2</v>
      </c>
      <c r="D78" s="56">
        <v>4.7342934856037334E-2</v>
      </c>
      <c r="F78" t="s">
        <v>142</v>
      </c>
      <c r="G78" s="56">
        <v>2.7440561895178163E-2</v>
      </c>
      <c r="H78" s="56">
        <v>1.3280996697508844E-2</v>
      </c>
      <c r="I78" s="56">
        <v>-7.7671327702657101E-4</v>
      </c>
      <c r="K78" t="s">
        <v>199</v>
      </c>
      <c r="L78" s="56">
        <v>1.537688723468709E-2</v>
      </c>
      <c r="M78" s="56">
        <v>1.4083160820487947E-2</v>
      </c>
      <c r="N78" s="56">
        <v>-1.8812326927481852E-3</v>
      </c>
    </row>
    <row r="79" spans="1:14" x14ac:dyDescent="0.2">
      <c r="A79" t="s">
        <v>1</v>
      </c>
      <c r="B79" s="56">
        <v>-3.4547313450664446E-2</v>
      </c>
      <c r="C79" s="56">
        <v>5.043212455700001E-2</v>
      </c>
      <c r="D79" s="56">
        <v>1.7381106284581296E-2</v>
      </c>
      <c r="F79" t="s">
        <v>64</v>
      </c>
      <c r="G79" s="56">
        <v>-1.982779111986477E-3</v>
      </c>
      <c r="H79" s="56">
        <v>1.3128158320328685E-2</v>
      </c>
      <c r="I79" s="56">
        <v>-3.004480584404333E-3</v>
      </c>
      <c r="K79" t="s">
        <v>11</v>
      </c>
      <c r="L79" s="56">
        <v>-2.3331136889346748E-2</v>
      </c>
      <c r="M79" s="56">
        <v>3.2587313785915825E-2</v>
      </c>
      <c r="N79" s="56">
        <v>-2.8573482028440532E-3</v>
      </c>
    </row>
    <row r="80" spans="1:14" x14ac:dyDescent="0.2">
      <c r="A80" t="s">
        <v>0</v>
      </c>
      <c r="B80" s="56">
        <v>-3.4744602517017463E-2</v>
      </c>
      <c r="C80" s="56">
        <v>7.2521703396715972E-2</v>
      </c>
      <c r="D80" s="56">
        <v>7.3659988948420685E-2</v>
      </c>
      <c r="F80" t="s">
        <v>160</v>
      </c>
      <c r="G80" s="56">
        <v>1.4661475024680888E-2</v>
      </c>
      <c r="H80" s="56">
        <v>1.3092741773579417E-2</v>
      </c>
      <c r="I80" s="56">
        <v>1.1187673072518157E-3</v>
      </c>
      <c r="K80" t="s">
        <v>29</v>
      </c>
      <c r="L80" s="56">
        <v>-2.8979257027587489E-2</v>
      </c>
      <c r="M80" s="56">
        <v>2.1215229534817585E-2</v>
      </c>
      <c r="N80" s="56">
        <v>-2.8915352760173069E-3</v>
      </c>
    </row>
    <row r="81" spans="1:14" x14ac:dyDescent="0.2">
      <c r="A81" t="s">
        <v>7</v>
      </c>
      <c r="B81" s="56">
        <v>-3.5137875168551345E-2</v>
      </c>
      <c r="C81" s="56">
        <v>2.1859195745597613E-2</v>
      </c>
      <c r="D81" s="56">
        <v>-1.8875822819959479E-2</v>
      </c>
      <c r="F81" t="s">
        <v>189</v>
      </c>
      <c r="G81" s="56">
        <v>-2.1299788640772449E-2</v>
      </c>
      <c r="H81" s="56">
        <v>1.2838686508936872E-2</v>
      </c>
      <c r="I81" s="56">
        <v>4.1790266851220108E-2</v>
      </c>
      <c r="K81" t="s">
        <v>59</v>
      </c>
      <c r="L81" s="56">
        <v>3.6020423905803053E-3</v>
      </c>
      <c r="M81" s="56">
        <v>2.9959653409868305E-3</v>
      </c>
      <c r="N81" s="56">
        <v>-2.9966070514530554E-3</v>
      </c>
    </row>
    <row r="82" spans="1:14" x14ac:dyDescent="0.2">
      <c r="A82" t="s">
        <v>6</v>
      </c>
      <c r="B82" s="56">
        <v>-3.6363980729963843E-2</v>
      </c>
      <c r="C82" s="56">
        <v>5.742721965316834E-2</v>
      </c>
      <c r="D82" s="56">
        <v>2.933155782190501E-2</v>
      </c>
      <c r="F82" t="s">
        <v>65</v>
      </c>
      <c r="G82" s="56">
        <v>-4.0790494231284866E-3</v>
      </c>
      <c r="H82" s="56">
        <v>1.1945248255924655E-2</v>
      </c>
      <c r="I82" s="56">
        <v>1.0506438883846723E-2</v>
      </c>
      <c r="K82" t="s">
        <v>64</v>
      </c>
      <c r="L82" s="56">
        <v>-1.982779111986477E-3</v>
      </c>
      <c r="M82" s="56">
        <v>1.3128158320328685E-2</v>
      </c>
      <c r="N82" s="56">
        <v>-3.004480584404333E-3</v>
      </c>
    </row>
    <row r="83" spans="1:14" x14ac:dyDescent="0.2">
      <c r="A83" t="s">
        <v>44</v>
      </c>
      <c r="B83" s="56">
        <v>-3.6567712256380364E-2</v>
      </c>
      <c r="C83" s="56">
        <v>6.3615686282947018E-2</v>
      </c>
      <c r="D83" s="56">
        <v>2.5840637602056737E-2</v>
      </c>
      <c r="F83" t="s">
        <v>63</v>
      </c>
      <c r="G83" s="56">
        <v>1.1586560006541149E-3</v>
      </c>
      <c r="H83" s="56">
        <v>1.1788900725394916E-2</v>
      </c>
      <c r="I83" s="56">
        <v>2.3834509526315176E-3</v>
      </c>
      <c r="K83" t="s">
        <v>4</v>
      </c>
      <c r="L83" s="56">
        <v>-3.1769493624275308E-2</v>
      </c>
      <c r="M83" s="56">
        <v>3.2381876263124068E-2</v>
      </c>
      <c r="N83" s="56">
        <v>-3.3230025453403816E-3</v>
      </c>
    </row>
    <row r="84" spans="1:14" x14ac:dyDescent="0.2">
      <c r="A84" t="s">
        <v>45</v>
      </c>
      <c r="B84" s="56">
        <v>-3.673300652679775E-2</v>
      </c>
      <c r="C84" s="56">
        <v>5.9828034964577108E-2</v>
      </c>
      <c r="D84" s="56">
        <v>2.6624695332525428E-2</v>
      </c>
      <c r="F84" t="s">
        <v>68</v>
      </c>
      <c r="G84" s="56">
        <v>6.4089664660587301E-3</v>
      </c>
      <c r="H84" s="56">
        <v>1.1727253023582459E-2</v>
      </c>
      <c r="I84" s="56">
        <v>9.5623878348249439E-3</v>
      </c>
      <c r="K84" t="s">
        <v>168</v>
      </c>
      <c r="L84" s="56">
        <v>0</v>
      </c>
      <c r="M84" s="56">
        <v>2.1511768556327068E-2</v>
      </c>
      <c r="N84" s="56">
        <v>-3.368179602526721E-3</v>
      </c>
    </row>
    <row r="85" spans="1:14" x14ac:dyDescent="0.2">
      <c r="A85" t="s">
        <v>33</v>
      </c>
      <c r="B85" s="56">
        <v>-3.7579426936681599E-2</v>
      </c>
      <c r="C85" s="56">
        <v>3.1581534688607221E-2</v>
      </c>
      <c r="D85" s="56">
        <v>-1.494404483005795E-2</v>
      </c>
      <c r="F85" t="s">
        <v>3</v>
      </c>
      <c r="G85" s="56">
        <v>-2.2386356906427152E-2</v>
      </c>
      <c r="H85" s="56">
        <v>1.1722096852976913E-2</v>
      </c>
      <c r="I85" s="56">
        <v>3.4350807184560538E-2</v>
      </c>
      <c r="K85" t="s">
        <v>61</v>
      </c>
      <c r="L85" s="56">
        <v>-4.9394351458817518E-3</v>
      </c>
      <c r="M85" s="56">
        <v>1.6440119528876557E-2</v>
      </c>
      <c r="N85" s="56">
        <v>-3.6487424570298011E-3</v>
      </c>
    </row>
    <row r="86" spans="1:14" x14ac:dyDescent="0.2">
      <c r="A86" t="s">
        <v>197</v>
      </c>
      <c r="B86" s="56">
        <v>-3.9956644913907907E-2</v>
      </c>
      <c r="C86" s="56">
        <v>3.7862879897949633E-2</v>
      </c>
      <c r="D86" s="56">
        <v>-2.8613130386829076E-2</v>
      </c>
      <c r="F86" t="s">
        <v>2</v>
      </c>
      <c r="G86" s="56">
        <v>-9.2744828859853606E-2</v>
      </c>
      <c r="H86" s="56">
        <v>1.1471280596828667E-2</v>
      </c>
      <c r="I86" s="56">
        <v>6.7663078318351652E-2</v>
      </c>
      <c r="K86" t="s">
        <v>122</v>
      </c>
      <c r="L86" s="56">
        <v>-3.3179565346895847E-3</v>
      </c>
      <c r="M86" s="56">
        <v>3.9636336759371213E-2</v>
      </c>
      <c r="N86" s="56">
        <v>-3.7046869286069392E-3</v>
      </c>
    </row>
    <row r="87" spans="1:14" x14ac:dyDescent="0.2">
      <c r="A87" t="s">
        <v>46</v>
      </c>
      <c r="B87" s="56">
        <v>-4.668765850391076E-2</v>
      </c>
      <c r="C87" s="56">
        <v>1.4981697013710603E-2</v>
      </c>
      <c r="D87" s="56">
        <v>8.6546256511087754E-3</v>
      </c>
      <c r="F87" t="s">
        <v>105</v>
      </c>
      <c r="G87" s="56">
        <v>-8.5174396723114269E-4</v>
      </c>
      <c r="H87" s="56">
        <v>1.1098965118576684E-2</v>
      </c>
      <c r="I87" s="56">
        <v>3.4088535136617137E-2</v>
      </c>
      <c r="K87" t="s">
        <v>54</v>
      </c>
      <c r="L87" s="56">
        <v>-1.8696635534753391E-3</v>
      </c>
      <c r="M87" s="56">
        <v>6.3570810062491528E-3</v>
      </c>
      <c r="N87" s="56">
        <v>-4.2731503171088217E-3</v>
      </c>
    </row>
    <row r="88" spans="1:14" x14ac:dyDescent="0.2">
      <c r="A88" t="s">
        <v>26</v>
      </c>
      <c r="B88" s="56">
        <v>-5.347649386643552E-2</v>
      </c>
      <c r="C88" s="56">
        <v>-3.7343747511424483E-2</v>
      </c>
      <c r="D88" s="56">
        <v>-1.7953201289262199E-3</v>
      </c>
      <c r="F88" t="s">
        <v>56</v>
      </c>
      <c r="G88" s="56">
        <v>4.7935499242932516E-3</v>
      </c>
      <c r="H88" s="56">
        <v>1.1009761640701022E-2</v>
      </c>
      <c r="I88" s="56">
        <v>-6.9659522837393654E-3</v>
      </c>
      <c r="K88" t="s">
        <v>198</v>
      </c>
      <c r="L88" s="56">
        <v>-6.8928717469307052E-2</v>
      </c>
      <c r="M88" s="56">
        <v>0.13724246141179944</v>
      </c>
      <c r="N88" s="56">
        <v>-4.4780369260966693E-3</v>
      </c>
    </row>
    <row r="89" spans="1:14" x14ac:dyDescent="0.2">
      <c r="A89" t="s">
        <v>28</v>
      </c>
      <c r="B89" s="56">
        <v>-6.1580605887778382E-2</v>
      </c>
      <c r="C89" s="56">
        <v>8.8344358132806805E-3</v>
      </c>
      <c r="D89" s="56">
        <v>7.1510574659726361E-3</v>
      </c>
      <c r="F89" t="s">
        <v>28</v>
      </c>
      <c r="G89" s="56">
        <v>-6.1580605887778382E-2</v>
      </c>
      <c r="H89" s="56">
        <v>8.8344358132806805E-3</v>
      </c>
      <c r="I89" s="56">
        <v>7.1510574659726361E-3</v>
      </c>
      <c r="K89" t="s">
        <v>42</v>
      </c>
      <c r="L89" s="56">
        <v>-0.10947032927362876</v>
      </c>
      <c r="M89" s="56">
        <v>7.1213382454842947E-2</v>
      </c>
      <c r="N89" s="56">
        <v>-5.1667701930848383E-3</v>
      </c>
    </row>
    <row r="90" spans="1:14" x14ac:dyDescent="0.2">
      <c r="A90" t="s">
        <v>178</v>
      </c>
      <c r="B90" s="56">
        <v>-6.8202972816800045E-2</v>
      </c>
      <c r="C90" s="56">
        <v>7.5350034528004067E-2</v>
      </c>
      <c r="D90" s="56">
        <v>-2.1672041906425688E-2</v>
      </c>
      <c r="F90" t="s">
        <v>70</v>
      </c>
      <c r="G90" s="56">
        <v>-3.4052553451119506E-3</v>
      </c>
      <c r="H90" s="56">
        <v>7.7309336978572275E-3</v>
      </c>
      <c r="I90" s="56">
        <v>5.528049354835517E-3</v>
      </c>
      <c r="K90" t="s">
        <v>40</v>
      </c>
      <c r="L90" s="56">
        <v>-9.7160415503979081E-2</v>
      </c>
      <c r="M90" s="56">
        <v>0.10111047960707971</v>
      </c>
      <c r="N90" s="56">
        <v>-6.136596869826318E-3</v>
      </c>
    </row>
    <row r="91" spans="1:14" x14ac:dyDescent="0.2">
      <c r="A91" t="s">
        <v>198</v>
      </c>
      <c r="B91" s="56">
        <v>-6.8928717469307052E-2</v>
      </c>
      <c r="C91" s="56">
        <v>0.13724246141179944</v>
      </c>
      <c r="D91" s="56">
        <v>-4.4780369260966693E-3</v>
      </c>
      <c r="F91" t="s">
        <v>71</v>
      </c>
      <c r="G91" s="56">
        <v>4.0956129754892087E-3</v>
      </c>
      <c r="H91" s="56">
        <v>7.0184542777301457E-3</v>
      </c>
      <c r="I91" s="56">
        <v>8.32735069989839E-3</v>
      </c>
      <c r="K91" t="s">
        <v>56</v>
      </c>
      <c r="L91" s="56">
        <v>4.7935499242932516E-3</v>
      </c>
      <c r="M91" s="56">
        <v>1.1009761640701022E-2</v>
      </c>
      <c r="N91" s="56">
        <v>-6.9659522837393654E-3</v>
      </c>
    </row>
    <row r="92" spans="1:14" x14ac:dyDescent="0.2">
      <c r="A92" t="s">
        <v>185</v>
      </c>
      <c r="B92" s="56">
        <v>-7.9528027312402272E-2</v>
      </c>
      <c r="C92" s="56">
        <v>4.6530869849355602E-2</v>
      </c>
      <c r="D92" s="56">
        <v>5.7564568475985824E-2</v>
      </c>
      <c r="F92" t="s">
        <v>69</v>
      </c>
      <c r="G92" s="56">
        <v>-1.5965393771004168E-2</v>
      </c>
      <c r="H92" s="56">
        <v>6.7589972975135989E-3</v>
      </c>
      <c r="I92" s="56">
        <v>1.1189515203605782E-2</v>
      </c>
      <c r="K92" t="s">
        <v>57</v>
      </c>
      <c r="L92" s="56">
        <v>-6.02812593092375E-4</v>
      </c>
      <c r="M92" s="56">
        <v>1.9541497395358494E-2</v>
      </c>
      <c r="N92" s="56">
        <v>-8.508394725657821E-3</v>
      </c>
    </row>
    <row r="93" spans="1:14" x14ac:dyDescent="0.2">
      <c r="A93" t="s">
        <v>38</v>
      </c>
      <c r="B93" s="56">
        <v>-8.0155175297767098E-2</v>
      </c>
      <c r="C93" s="56">
        <v>6.1044080807707443E-2</v>
      </c>
      <c r="D93" s="56">
        <v>5.9119518167418082E-2</v>
      </c>
      <c r="F93" t="s">
        <v>54</v>
      </c>
      <c r="G93" s="56">
        <v>-1.8696635534753391E-3</v>
      </c>
      <c r="H93" s="56">
        <v>6.3570810062491528E-3</v>
      </c>
      <c r="I93" s="56">
        <v>-4.2731503171088217E-3</v>
      </c>
      <c r="K93" t="s">
        <v>193</v>
      </c>
      <c r="L93" s="56">
        <v>2.5193623504757512E-2</v>
      </c>
      <c r="M93" s="56">
        <v>-2.9119723449011724E-3</v>
      </c>
      <c r="N93" s="56">
        <v>-9.2130377357449878E-3</v>
      </c>
    </row>
    <row r="94" spans="1:14" x14ac:dyDescent="0.2">
      <c r="A94" t="s">
        <v>39</v>
      </c>
      <c r="B94" s="56">
        <v>-8.5414947030931831E-2</v>
      </c>
      <c r="C94" s="56">
        <v>8.4339482126082499E-2</v>
      </c>
      <c r="D94" s="56">
        <v>1.4701353078593792E-2</v>
      </c>
      <c r="F94" t="s">
        <v>52</v>
      </c>
      <c r="G94" s="56">
        <v>6.2252723474000267E-3</v>
      </c>
      <c r="H94" s="56">
        <v>6.1535847173703404E-3</v>
      </c>
      <c r="I94" s="56">
        <v>-1.0149819566861937E-3</v>
      </c>
      <c r="K94" t="s">
        <v>53</v>
      </c>
      <c r="L94" s="56">
        <v>-1.3889459049015946E-3</v>
      </c>
      <c r="M94" s="56">
        <v>1.637914964355172E-3</v>
      </c>
      <c r="N94" s="56">
        <v>-1.1581839913455972E-2</v>
      </c>
    </row>
    <row r="95" spans="1:14" x14ac:dyDescent="0.2">
      <c r="A95" t="s">
        <v>2</v>
      </c>
      <c r="B95" s="56">
        <v>-9.2744828859853606E-2</v>
      </c>
      <c r="C95" s="56">
        <v>1.1471280596828667E-2</v>
      </c>
      <c r="D95" s="56">
        <v>6.7663078318351652E-2</v>
      </c>
      <c r="F95" t="s">
        <v>67</v>
      </c>
      <c r="G95" s="56">
        <v>3.1876943389729379E-2</v>
      </c>
      <c r="H95" s="56">
        <v>4.5838747475890063E-3</v>
      </c>
      <c r="I95" s="56">
        <v>5.2269634197892212E-2</v>
      </c>
      <c r="K95" t="s">
        <v>33</v>
      </c>
      <c r="L95" s="56">
        <v>-3.7579426936681599E-2</v>
      </c>
      <c r="M95" s="56">
        <v>3.1581534688607221E-2</v>
      </c>
      <c r="N95" s="56">
        <v>-1.494404483005795E-2</v>
      </c>
    </row>
    <row r="96" spans="1:14" x14ac:dyDescent="0.2">
      <c r="A96" t="s">
        <v>40</v>
      </c>
      <c r="B96" s="56">
        <v>-9.7160415503979081E-2</v>
      </c>
      <c r="C96" s="56">
        <v>0.10111047960707971</v>
      </c>
      <c r="D96" s="56">
        <v>-6.136596869826318E-3</v>
      </c>
      <c r="F96" t="s">
        <v>59</v>
      </c>
      <c r="G96" s="56">
        <v>3.6020423905803053E-3</v>
      </c>
      <c r="H96" s="56">
        <v>2.9959653409868305E-3</v>
      </c>
      <c r="I96" s="56">
        <v>-2.9966070514530554E-3</v>
      </c>
      <c r="K96" t="s">
        <v>158</v>
      </c>
      <c r="L96" s="56">
        <v>1.4574270590281845E-2</v>
      </c>
      <c r="M96" s="56">
        <v>2.4545997996638876E-2</v>
      </c>
      <c r="N96" s="56">
        <v>-1.8206678261070461E-2</v>
      </c>
    </row>
    <row r="97" spans="1:14" x14ac:dyDescent="0.2">
      <c r="A97" t="s">
        <v>169</v>
      </c>
      <c r="B97" s="56">
        <v>-9.7707909424790962E-2</v>
      </c>
      <c r="C97" s="56">
        <v>3.2445232907366353E-2</v>
      </c>
      <c r="D97" s="56">
        <v>1.117830237118881E-2</v>
      </c>
      <c r="F97" t="s">
        <v>51</v>
      </c>
      <c r="G97" s="56">
        <v>9.4525358849037368E-3</v>
      </c>
      <c r="H97" s="56">
        <v>2.9766127959448344E-3</v>
      </c>
      <c r="I97" s="56">
        <v>1.9850180433138055E-3</v>
      </c>
      <c r="K97" t="s">
        <v>7</v>
      </c>
      <c r="L97" s="56">
        <v>-3.5137875168551345E-2</v>
      </c>
      <c r="M97" s="56">
        <v>2.1859195745597613E-2</v>
      </c>
      <c r="N97" s="56">
        <v>-1.8875822819959479E-2</v>
      </c>
    </row>
    <row r="98" spans="1:14" x14ac:dyDescent="0.2">
      <c r="A98" t="s">
        <v>42</v>
      </c>
      <c r="B98" s="56">
        <v>-0.10947032927362876</v>
      </c>
      <c r="C98" s="56">
        <v>7.1213382454842947E-2</v>
      </c>
      <c r="D98" s="56">
        <v>-5.1667701930848383E-3</v>
      </c>
      <c r="F98" t="s">
        <v>53</v>
      </c>
      <c r="G98" s="56">
        <v>-1.3889459049015946E-3</v>
      </c>
      <c r="H98" s="56">
        <v>1.637914964355172E-3</v>
      </c>
      <c r="I98" s="56">
        <v>-1.1581839913455972E-2</v>
      </c>
      <c r="K98" t="s">
        <v>151</v>
      </c>
      <c r="L98" s="56">
        <v>2.7124257229513638E-3</v>
      </c>
      <c r="M98" s="56">
        <v>1.7486473279885735E-2</v>
      </c>
      <c r="N98" s="56">
        <v>-2.0307258103912252E-2</v>
      </c>
    </row>
    <row r="99" spans="1:14" x14ac:dyDescent="0.2">
      <c r="A99" t="s">
        <v>136</v>
      </c>
      <c r="B99" s="56">
        <v>-0.14261344337223356</v>
      </c>
      <c r="C99" s="56">
        <v>7.2247008339662133E-2</v>
      </c>
      <c r="D99" s="56">
        <v>4.4116256893368976E-2</v>
      </c>
      <c r="F99" t="s">
        <v>24</v>
      </c>
      <c r="G99" s="56">
        <v>2.5134924155791275E-3</v>
      </c>
      <c r="H99" s="56">
        <v>8.1145282492245505E-4</v>
      </c>
      <c r="I99" s="56">
        <v>7.5791726312841911E-3</v>
      </c>
      <c r="K99" t="s">
        <v>209</v>
      </c>
      <c r="L99" s="56">
        <v>-0.18474730941639089</v>
      </c>
      <c r="M99" s="56">
        <v>0.19327599221766534</v>
      </c>
      <c r="N99" s="56">
        <v>-2.0353540985935371E-2</v>
      </c>
    </row>
    <row r="100" spans="1:14" x14ac:dyDescent="0.2">
      <c r="A100" t="s">
        <v>120</v>
      </c>
      <c r="B100" s="56">
        <v>-0.14733469116199449</v>
      </c>
      <c r="C100" s="56">
        <v>0.1536220942179426</v>
      </c>
      <c r="D100" s="56">
        <v>6.3899300606056947E-2</v>
      </c>
      <c r="F100" t="s">
        <v>159</v>
      </c>
      <c r="G100" s="56">
        <v>-1.6780279168557038E-2</v>
      </c>
      <c r="H100" s="56">
        <v>-3.1948709774081265E-4</v>
      </c>
      <c r="I100" s="56">
        <v>1.259330352556772E-2</v>
      </c>
      <c r="K100" t="s">
        <v>178</v>
      </c>
      <c r="L100" s="56">
        <v>-6.8202972816800045E-2</v>
      </c>
      <c r="M100" s="56">
        <v>7.5350034528004067E-2</v>
      </c>
      <c r="N100" s="56">
        <v>-2.1672041906425688E-2</v>
      </c>
    </row>
    <row r="101" spans="1:14" x14ac:dyDescent="0.2">
      <c r="A101" t="s">
        <v>173</v>
      </c>
      <c r="B101" s="56">
        <v>-0.16290491595205411</v>
      </c>
      <c r="C101" s="56">
        <v>5.8794447926416832E-2</v>
      </c>
      <c r="D101" s="56">
        <v>3.6461447084280285E-2</v>
      </c>
      <c r="F101" t="s">
        <v>165</v>
      </c>
      <c r="G101" s="56">
        <v>-1.7134676655694615E-2</v>
      </c>
      <c r="H101" s="56">
        <v>-1.1204642001866674E-3</v>
      </c>
      <c r="I101" s="56">
        <v>2.3076023689060587E-3</v>
      </c>
      <c r="K101" t="s">
        <v>197</v>
      </c>
      <c r="L101" s="56">
        <v>-3.9956644913907907E-2</v>
      </c>
      <c r="M101" s="56">
        <v>3.7862879897949633E-2</v>
      </c>
      <c r="N101" s="56">
        <v>-2.8613130386829076E-2</v>
      </c>
    </row>
    <row r="102" spans="1:14" x14ac:dyDescent="0.2">
      <c r="A102" t="s">
        <v>41</v>
      </c>
      <c r="B102" s="56">
        <v>-0.17384158275482336</v>
      </c>
      <c r="C102" s="56">
        <v>7.0628146507675765E-2</v>
      </c>
      <c r="D102" s="56">
        <v>-3.6679229099697286E-2</v>
      </c>
      <c r="F102" t="s">
        <v>193</v>
      </c>
      <c r="G102" s="56">
        <v>2.5193623504757512E-2</v>
      </c>
      <c r="H102" s="56">
        <v>-2.9119723449011724E-3</v>
      </c>
      <c r="I102" s="56">
        <v>-9.2130377357449878E-3</v>
      </c>
      <c r="K102" t="s">
        <v>41</v>
      </c>
      <c r="L102" s="56">
        <v>-0.17384158275482336</v>
      </c>
      <c r="M102" s="56">
        <v>7.0628146507675765E-2</v>
      </c>
      <c r="N102" s="56">
        <v>-3.6679229099697286E-2</v>
      </c>
    </row>
    <row r="103" spans="1:14" x14ac:dyDescent="0.2">
      <c r="A103" t="s">
        <v>209</v>
      </c>
      <c r="B103" s="56">
        <v>-0.18474730941639089</v>
      </c>
      <c r="C103" s="56">
        <v>0.19327599221766534</v>
      </c>
      <c r="D103" s="56">
        <v>-2.0353540985935371E-2</v>
      </c>
      <c r="F103" t="s">
        <v>26</v>
      </c>
      <c r="G103" s="56">
        <v>-5.347649386643552E-2</v>
      </c>
      <c r="H103" s="56">
        <v>-3.7343747511424483E-2</v>
      </c>
      <c r="I103" s="56">
        <v>-1.7953201289262199E-3</v>
      </c>
      <c r="K103" t="s">
        <v>50</v>
      </c>
      <c r="L103" s="56">
        <v>-1.4959307134451557E-2</v>
      </c>
      <c r="M103" s="56">
        <v>2.6762996134481156E-2</v>
      </c>
      <c r="N103" s="56">
        <v>-3.8014981956686192E-2</v>
      </c>
    </row>
  </sheetData>
  <sortState ref="K2:N103">
    <sortCondition descending="1" ref="N2:N103"/>
  </sortState>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Листы</vt:lpstr>
      </vt:variant>
      <vt:variant>
        <vt:i4>11</vt:i4>
      </vt:variant>
      <vt:variant>
        <vt:lpstr>Именованные диапазоны</vt:lpstr>
      </vt:variant>
      <vt:variant>
        <vt:i4>3</vt:i4>
      </vt:variant>
    </vt:vector>
  </HeadingPairs>
  <TitlesOfParts>
    <vt:vector size="14" baseType="lpstr">
      <vt:lpstr>Rating</vt:lpstr>
      <vt:lpstr>WEO18</vt:lpstr>
      <vt:lpstr>List</vt:lpstr>
      <vt:lpstr>Growth</vt:lpstr>
      <vt:lpstr>Solow</vt:lpstr>
      <vt:lpstr>Balance</vt:lpstr>
      <vt:lpstr>Task</vt:lpstr>
      <vt:lpstr>МTask</vt:lpstr>
      <vt:lpstr>Test</vt:lpstr>
      <vt:lpstr>М</vt:lpstr>
      <vt:lpstr>g</vt:lpstr>
      <vt:lpstr>Historical</vt:lpstr>
      <vt:lpstr>Random</vt:lpstr>
      <vt:lpstr>Solow</vt:lpstr>
    </vt:vector>
  </TitlesOfParts>
  <Company>h</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Sergey Dzuba</dc:creator>
  <cp:lastModifiedBy>Microsoft Office User</cp:lastModifiedBy>
  <dcterms:created xsi:type="dcterms:W3CDTF">2018-02-25T11:44:12Z</dcterms:created>
  <dcterms:modified xsi:type="dcterms:W3CDTF">2018-11-12T14:45:54Z</dcterms:modified>
</cp:coreProperties>
</file>